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mc:Ignorable="x15 xr xr6 xr10">
  <fileVersion appName="xl" lastEdited="7" lowestEdited="7" rupBuild="22430" codeName="{2109D909-C6D8-E34B-4C66-09127ED2DC46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terra\democratic_primary_predictions\"/>
    </mc:Choice>
  </mc:AlternateContent>
  <xr:revisionPtr revIDLastSave="0" documentId="13_ncr:40009_{0DFE31FB-B210-45CC-A7AD-03919B37219F}" xr6:coauthVersionLast="45" xr6:coauthVersionMax="45" xr10:uidLastSave="{00000000-0000-0000-0000-000000000000}"/>
  <bookViews>
    <workbookView xWindow="-108" yWindow="-108" windowWidth="23256" windowHeight="12576"/>
  </bookViews>
  <sheets>
    <sheet name="combined_results" sheetId="1" r:id="rId1"/>
    <sheet name="county_facts" sheetId="2" r:id="rId2"/>
  </sheets>
  <definedNames>
    <definedName name="_xlnm._FilterDatabase" localSheetId="0" hidden="1">combined_results!$A$1:$G$2403</definedName>
  </definedNames>
  <calcPr calcId="0"/>
</workbook>
</file>

<file path=xl/calcChain.xml><?xml version="1.0" encoding="utf-8"?>
<calcChain xmlns="http://schemas.openxmlformats.org/spreadsheetml/2006/main">
  <c r="H1614" i="1" l="1"/>
  <c r="I1614" i="1"/>
  <c r="J1614" i="1"/>
  <c r="K1614" i="1"/>
  <c r="L1614" i="1"/>
  <c r="M1614" i="1"/>
  <c r="N1614" i="1"/>
  <c r="O1614" i="1"/>
  <c r="P1614" i="1"/>
  <c r="Q1614" i="1"/>
  <c r="R1614" i="1"/>
  <c r="S1614" i="1"/>
  <c r="T1614" i="1"/>
  <c r="U1614" i="1"/>
  <c r="V1614" i="1"/>
  <c r="W1614" i="1"/>
  <c r="X1614" i="1"/>
  <c r="Y1614" i="1"/>
  <c r="Z1614" i="1"/>
  <c r="AA1614" i="1"/>
  <c r="AB1614" i="1"/>
  <c r="AC1614" i="1"/>
  <c r="AD1614" i="1"/>
  <c r="AE1614" i="1"/>
  <c r="AF1614" i="1"/>
  <c r="AG1614" i="1"/>
  <c r="AH1614" i="1"/>
  <c r="AI1614" i="1"/>
  <c r="AJ1614" i="1"/>
  <c r="AK1614" i="1"/>
  <c r="AL1614" i="1"/>
  <c r="AM1614" i="1"/>
  <c r="AN1614" i="1"/>
  <c r="AO1614" i="1"/>
  <c r="AP1614" i="1"/>
  <c r="AQ1614" i="1"/>
  <c r="AR1614" i="1"/>
  <c r="AS1614" i="1"/>
  <c r="AT1614" i="1"/>
  <c r="AU1614" i="1"/>
  <c r="AV1614" i="1"/>
  <c r="AW1614" i="1"/>
  <c r="AX1614" i="1"/>
  <c r="AY1614" i="1"/>
  <c r="AZ1614" i="1"/>
  <c r="BA1614" i="1"/>
  <c r="BB1614" i="1"/>
  <c r="BC1614" i="1"/>
  <c r="BD1614" i="1"/>
  <c r="BE1614" i="1"/>
  <c r="BF1614" i="1"/>
  <c r="H1615" i="1"/>
  <c r="I1615" i="1"/>
  <c r="J1615" i="1"/>
  <c r="K1615" i="1"/>
  <c r="L1615" i="1"/>
  <c r="M1615" i="1"/>
  <c r="N1615" i="1"/>
  <c r="O1615" i="1"/>
  <c r="P1615" i="1"/>
  <c r="Q1615" i="1"/>
  <c r="R1615" i="1"/>
  <c r="S1615" i="1"/>
  <c r="T1615" i="1"/>
  <c r="U1615" i="1"/>
  <c r="V1615" i="1"/>
  <c r="W1615" i="1"/>
  <c r="X1615" i="1"/>
  <c r="Y1615" i="1"/>
  <c r="Z1615" i="1"/>
  <c r="AA1615" i="1"/>
  <c r="AB1615" i="1"/>
  <c r="AC1615" i="1"/>
  <c r="AD1615" i="1"/>
  <c r="AE1615" i="1"/>
  <c r="AF1615" i="1"/>
  <c r="AG1615" i="1"/>
  <c r="AH1615" i="1"/>
  <c r="AI1615" i="1"/>
  <c r="AJ1615" i="1"/>
  <c r="AK1615" i="1"/>
  <c r="AL1615" i="1"/>
  <c r="AM1615" i="1"/>
  <c r="AN1615" i="1"/>
  <c r="AO1615" i="1"/>
  <c r="AP1615" i="1"/>
  <c r="AQ1615" i="1"/>
  <c r="AR1615" i="1"/>
  <c r="AS1615" i="1"/>
  <c r="AT1615" i="1"/>
  <c r="AU1615" i="1"/>
  <c r="AV1615" i="1"/>
  <c r="AW1615" i="1"/>
  <c r="AX1615" i="1"/>
  <c r="AY1615" i="1"/>
  <c r="AZ1615" i="1"/>
  <c r="BA1615" i="1"/>
  <c r="BB1615" i="1"/>
  <c r="BC1615" i="1"/>
  <c r="BD1615" i="1"/>
  <c r="BE1615" i="1"/>
  <c r="BF1615" i="1"/>
  <c r="H1616" i="1"/>
  <c r="I1616" i="1"/>
  <c r="J1616" i="1"/>
  <c r="K1616" i="1"/>
  <c r="L1616" i="1"/>
  <c r="M1616" i="1"/>
  <c r="N1616" i="1"/>
  <c r="O1616" i="1"/>
  <c r="P1616" i="1"/>
  <c r="Q1616" i="1"/>
  <c r="R1616" i="1"/>
  <c r="S1616" i="1"/>
  <c r="T1616" i="1"/>
  <c r="U1616" i="1"/>
  <c r="V1616" i="1"/>
  <c r="W1616" i="1"/>
  <c r="X1616" i="1"/>
  <c r="Y1616" i="1"/>
  <c r="Z1616" i="1"/>
  <c r="AA1616" i="1"/>
  <c r="AB1616" i="1"/>
  <c r="AC1616" i="1"/>
  <c r="AD1616" i="1"/>
  <c r="AE1616" i="1"/>
  <c r="AF1616" i="1"/>
  <c r="AG1616" i="1"/>
  <c r="AH1616" i="1"/>
  <c r="AI1616" i="1"/>
  <c r="AJ1616" i="1"/>
  <c r="AK1616" i="1"/>
  <c r="AL1616" i="1"/>
  <c r="AM1616" i="1"/>
  <c r="AN1616" i="1"/>
  <c r="AO1616" i="1"/>
  <c r="AP1616" i="1"/>
  <c r="AQ1616" i="1"/>
  <c r="AR1616" i="1"/>
  <c r="AS1616" i="1"/>
  <c r="AT1616" i="1"/>
  <c r="AU1616" i="1"/>
  <c r="AV1616" i="1"/>
  <c r="AW1616" i="1"/>
  <c r="AX1616" i="1"/>
  <c r="AY1616" i="1"/>
  <c r="AZ1616" i="1"/>
  <c r="BA1616" i="1"/>
  <c r="BB1616" i="1"/>
  <c r="BC1616" i="1"/>
  <c r="BD1616" i="1"/>
  <c r="BE1616" i="1"/>
  <c r="BF1616" i="1"/>
  <c r="H1617" i="1"/>
  <c r="I1617" i="1"/>
  <c r="J1617" i="1"/>
  <c r="K1617" i="1"/>
  <c r="L1617" i="1"/>
  <c r="M1617" i="1"/>
  <c r="N1617" i="1"/>
  <c r="O1617" i="1"/>
  <c r="P1617" i="1"/>
  <c r="Q1617" i="1"/>
  <c r="R1617" i="1"/>
  <c r="S1617" i="1"/>
  <c r="T1617" i="1"/>
  <c r="U1617" i="1"/>
  <c r="V1617" i="1"/>
  <c r="W1617" i="1"/>
  <c r="X1617" i="1"/>
  <c r="Y1617" i="1"/>
  <c r="Z1617" i="1"/>
  <c r="AA1617" i="1"/>
  <c r="AB1617" i="1"/>
  <c r="AC1617" i="1"/>
  <c r="AD1617" i="1"/>
  <c r="AE1617" i="1"/>
  <c r="AF1617" i="1"/>
  <c r="AG1617" i="1"/>
  <c r="AH1617" i="1"/>
  <c r="AI1617" i="1"/>
  <c r="AJ1617" i="1"/>
  <c r="AK1617" i="1"/>
  <c r="AL1617" i="1"/>
  <c r="AM1617" i="1"/>
  <c r="AN1617" i="1"/>
  <c r="AO1617" i="1"/>
  <c r="AP1617" i="1"/>
  <c r="AQ1617" i="1"/>
  <c r="AR1617" i="1"/>
  <c r="AS1617" i="1"/>
  <c r="AT1617" i="1"/>
  <c r="AU1617" i="1"/>
  <c r="AV1617" i="1"/>
  <c r="AW1617" i="1"/>
  <c r="AX1617" i="1"/>
  <c r="AY1617" i="1"/>
  <c r="AZ1617" i="1"/>
  <c r="BA1617" i="1"/>
  <c r="BB1617" i="1"/>
  <c r="BC1617" i="1"/>
  <c r="BD1617" i="1"/>
  <c r="BE1617" i="1"/>
  <c r="BF1617" i="1"/>
  <c r="H1618" i="1"/>
  <c r="I1618" i="1"/>
  <c r="J1618" i="1"/>
  <c r="K1618" i="1"/>
  <c r="L1618" i="1"/>
  <c r="M1618" i="1"/>
  <c r="N1618" i="1"/>
  <c r="O1618" i="1"/>
  <c r="P1618" i="1"/>
  <c r="Q1618" i="1"/>
  <c r="R1618" i="1"/>
  <c r="S1618" i="1"/>
  <c r="T1618" i="1"/>
  <c r="U1618" i="1"/>
  <c r="V1618" i="1"/>
  <c r="W1618" i="1"/>
  <c r="X1618" i="1"/>
  <c r="Y1618" i="1"/>
  <c r="Z1618" i="1"/>
  <c r="AA1618" i="1"/>
  <c r="AB1618" i="1"/>
  <c r="AC1618" i="1"/>
  <c r="AD1618" i="1"/>
  <c r="AE1618" i="1"/>
  <c r="AF1618" i="1"/>
  <c r="AG1618" i="1"/>
  <c r="AH1618" i="1"/>
  <c r="AI1618" i="1"/>
  <c r="AJ1618" i="1"/>
  <c r="AK1618" i="1"/>
  <c r="AL1618" i="1"/>
  <c r="AM1618" i="1"/>
  <c r="AN1618" i="1"/>
  <c r="AO1618" i="1"/>
  <c r="AP1618" i="1"/>
  <c r="AQ1618" i="1"/>
  <c r="AR1618" i="1"/>
  <c r="AS1618" i="1"/>
  <c r="AT1618" i="1"/>
  <c r="AU1618" i="1"/>
  <c r="AV1618" i="1"/>
  <c r="AW1618" i="1"/>
  <c r="AX1618" i="1"/>
  <c r="AY1618" i="1"/>
  <c r="AZ1618" i="1"/>
  <c r="BA1618" i="1"/>
  <c r="BB1618" i="1"/>
  <c r="BC1618" i="1"/>
  <c r="BD1618" i="1"/>
  <c r="BE1618" i="1"/>
  <c r="BF1618" i="1"/>
  <c r="H1619" i="1"/>
  <c r="I1619" i="1"/>
  <c r="J1619" i="1"/>
  <c r="K1619" i="1"/>
  <c r="L1619" i="1"/>
  <c r="M1619" i="1"/>
  <c r="N1619" i="1"/>
  <c r="O1619" i="1"/>
  <c r="P1619" i="1"/>
  <c r="Q1619" i="1"/>
  <c r="R1619" i="1"/>
  <c r="S1619" i="1"/>
  <c r="T1619" i="1"/>
  <c r="U1619" i="1"/>
  <c r="V1619" i="1"/>
  <c r="W1619" i="1"/>
  <c r="X1619" i="1"/>
  <c r="Y1619" i="1"/>
  <c r="Z1619" i="1"/>
  <c r="AA1619" i="1"/>
  <c r="AB1619" i="1"/>
  <c r="AC1619" i="1"/>
  <c r="AD1619" i="1"/>
  <c r="AE1619" i="1"/>
  <c r="AF1619" i="1"/>
  <c r="AG1619" i="1"/>
  <c r="AH1619" i="1"/>
  <c r="AI1619" i="1"/>
  <c r="AJ1619" i="1"/>
  <c r="AK1619" i="1"/>
  <c r="AL1619" i="1"/>
  <c r="AM1619" i="1"/>
  <c r="AN1619" i="1"/>
  <c r="AO1619" i="1"/>
  <c r="AP1619" i="1"/>
  <c r="AQ1619" i="1"/>
  <c r="AR1619" i="1"/>
  <c r="AS1619" i="1"/>
  <c r="AT1619" i="1"/>
  <c r="AU1619" i="1"/>
  <c r="AV1619" i="1"/>
  <c r="AW1619" i="1"/>
  <c r="AX1619" i="1"/>
  <c r="AY1619" i="1"/>
  <c r="AZ1619" i="1"/>
  <c r="BA1619" i="1"/>
  <c r="BB1619" i="1"/>
  <c r="BC1619" i="1"/>
  <c r="BD1619" i="1"/>
  <c r="BE1619" i="1"/>
  <c r="BF1619" i="1"/>
  <c r="H1620" i="1"/>
  <c r="I1620" i="1"/>
  <c r="J1620" i="1"/>
  <c r="K1620" i="1"/>
  <c r="L1620" i="1"/>
  <c r="M1620" i="1"/>
  <c r="N1620" i="1"/>
  <c r="O1620" i="1"/>
  <c r="P1620" i="1"/>
  <c r="Q1620" i="1"/>
  <c r="R1620" i="1"/>
  <c r="S1620" i="1"/>
  <c r="T1620" i="1"/>
  <c r="U1620" i="1"/>
  <c r="V1620" i="1"/>
  <c r="W1620" i="1"/>
  <c r="X1620" i="1"/>
  <c r="Y1620" i="1"/>
  <c r="Z1620" i="1"/>
  <c r="AA1620" i="1"/>
  <c r="AB1620" i="1"/>
  <c r="AC1620" i="1"/>
  <c r="AD1620" i="1"/>
  <c r="AE1620" i="1"/>
  <c r="AF1620" i="1"/>
  <c r="AG1620" i="1"/>
  <c r="AH1620" i="1"/>
  <c r="AI1620" i="1"/>
  <c r="AJ1620" i="1"/>
  <c r="AK1620" i="1"/>
  <c r="AL1620" i="1"/>
  <c r="AM1620" i="1"/>
  <c r="AN1620" i="1"/>
  <c r="AO1620" i="1"/>
  <c r="AP1620" i="1"/>
  <c r="AQ1620" i="1"/>
  <c r="AR1620" i="1"/>
  <c r="AS1620" i="1"/>
  <c r="AT1620" i="1"/>
  <c r="AU1620" i="1"/>
  <c r="AV1620" i="1"/>
  <c r="AW1620" i="1"/>
  <c r="AX1620" i="1"/>
  <c r="AY1620" i="1"/>
  <c r="AZ1620" i="1"/>
  <c r="BA1620" i="1"/>
  <c r="BB1620" i="1"/>
  <c r="BC1620" i="1"/>
  <c r="BD1620" i="1"/>
  <c r="BE1620" i="1"/>
  <c r="BF1620" i="1"/>
  <c r="H1621" i="1"/>
  <c r="I1621" i="1"/>
  <c r="J1621" i="1"/>
  <c r="K1621" i="1"/>
  <c r="L1621" i="1"/>
  <c r="M1621" i="1"/>
  <c r="N1621" i="1"/>
  <c r="O1621" i="1"/>
  <c r="P1621" i="1"/>
  <c r="Q1621" i="1"/>
  <c r="R1621" i="1"/>
  <c r="S1621" i="1"/>
  <c r="T1621" i="1"/>
  <c r="U1621" i="1"/>
  <c r="V1621" i="1"/>
  <c r="W1621" i="1"/>
  <c r="X1621" i="1"/>
  <c r="Y1621" i="1"/>
  <c r="Z1621" i="1"/>
  <c r="AA1621" i="1"/>
  <c r="AB1621" i="1"/>
  <c r="AC1621" i="1"/>
  <c r="AD1621" i="1"/>
  <c r="AE1621" i="1"/>
  <c r="AF1621" i="1"/>
  <c r="AG1621" i="1"/>
  <c r="AH1621" i="1"/>
  <c r="AI1621" i="1"/>
  <c r="AJ1621" i="1"/>
  <c r="AK1621" i="1"/>
  <c r="AL1621" i="1"/>
  <c r="AM1621" i="1"/>
  <c r="AN1621" i="1"/>
  <c r="AO1621" i="1"/>
  <c r="AP1621" i="1"/>
  <c r="AQ1621" i="1"/>
  <c r="AR1621" i="1"/>
  <c r="AS1621" i="1"/>
  <c r="AT1621" i="1"/>
  <c r="AU1621" i="1"/>
  <c r="AV1621" i="1"/>
  <c r="AW1621" i="1"/>
  <c r="AX1621" i="1"/>
  <c r="AY1621" i="1"/>
  <c r="AZ1621" i="1"/>
  <c r="BA1621" i="1"/>
  <c r="BB1621" i="1"/>
  <c r="BC1621" i="1"/>
  <c r="BD1621" i="1"/>
  <c r="BE1621" i="1"/>
  <c r="BF1621" i="1"/>
  <c r="H1622" i="1"/>
  <c r="I1622" i="1"/>
  <c r="J1622" i="1"/>
  <c r="K1622" i="1"/>
  <c r="L1622" i="1"/>
  <c r="M1622" i="1"/>
  <c r="N1622" i="1"/>
  <c r="O1622" i="1"/>
  <c r="P1622" i="1"/>
  <c r="Q1622" i="1"/>
  <c r="R1622" i="1"/>
  <c r="S1622" i="1"/>
  <c r="T1622" i="1"/>
  <c r="U1622" i="1"/>
  <c r="V1622" i="1"/>
  <c r="W1622" i="1"/>
  <c r="X1622" i="1"/>
  <c r="Y1622" i="1"/>
  <c r="Z1622" i="1"/>
  <c r="AA1622" i="1"/>
  <c r="AB1622" i="1"/>
  <c r="AC1622" i="1"/>
  <c r="AD1622" i="1"/>
  <c r="AE1622" i="1"/>
  <c r="AF1622" i="1"/>
  <c r="AG1622" i="1"/>
  <c r="AH1622" i="1"/>
  <c r="AI1622" i="1"/>
  <c r="AJ1622" i="1"/>
  <c r="AK1622" i="1"/>
  <c r="AL1622" i="1"/>
  <c r="AM1622" i="1"/>
  <c r="AN1622" i="1"/>
  <c r="AO1622" i="1"/>
  <c r="AP1622" i="1"/>
  <c r="AQ1622" i="1"/>
  <c r="AR1622" i="1"/>
  <c r="AS1622" i="1"/>
  <c r="AT1622" i="1"/>
  <c r="AU1622" i="1"/>
  <c r="AV1622" i="1"/>
  <c r="AW1622" i="1"/>
  <c r="AX1622" i="1"/>
  <c r="AY1622" i="1"/>
  <c r="AZ1622" i="1"/>
  <c r="BA1622" i="1"/>
  <c r="BB1622" i="1"/>
  <c r="BC1622" i="1"/>
  <c r="BD1622" i="1"/>
  <c r="BE1622" i="1"/>
  <c r="BF1622" i="1"/>
  <c r="H1623" i="1"/>
  <c r="I1623" i="1"/>
  <c r="J1623" i="1"/>
  <c r="K1623" i="1"/>
  <c r="L1623" i="1"/>
  <c r="M1623" i="1"/>
  <c r="N1623" i="1"/>
  <c r="O1623" i="1"/>
  <c r="P1623" i="1"/>
  <c r="Q1623" i="1"/>
  <c r="R1623" i="1"/>
  <c r="S1623" i="1"/>
  <c r="T1623" i="1"/>
  <c r="U1623" i="1"/>
  <c r="V1623" i="1"/>
  <c r="W1623" i="1"/>
  <c r="X1623" i="1"/>
  <c r="Y1623" i="1"/>
  <c r="Z1623" i="1"/>
  <c r="AA1623" i="1"/>
  <c r="AB1623" i="1"/>
  <c r="AC1623" i="1"/>
  <c r="AD1623" i="1"/>
  <c r="AE1623" i="1"/>
  <c r="AF1623" i="1"/>
  <c r="AG1623" i="1"/>
  <c r="AH1623" i="1"/>
  <c r="AI1623" i="1"/>
  <c r="AJ1623" i="1"/>
  <c r="AK1623" i="1"/>
  <c r="AL1623" i="1"/>
  <c r="AM1623" i="1"/>
  <c r="AN1623" i="1"/>
  <c r="AO1623" i="1"/>
  <c r="AP1623" i="1"/>
  <c r="AQ1623" i="1"/>
  <c r="AR1623" i="1"/>
  <c r="AS1623" i="1"/>
  <c r="AT1623" i="1"/>
  <c r="AU1623" i="1"/>
  <c r="AV1623" i="1"/>
  <c r="AW1623" i="1"/>
  <c r="AX1623" i="1"/>
  <c r="AY1623" i="1"/>
  <c r="AZ1623" i="1"/>
  <c r="BA1623" i="1"/>
  <c r="BB1623" i="1"/>
  <c r="BC1623" i="1"/>
  <c r="BD1623" i="1"/>
  <c r="BE1623" i="1"/>
  <c r="BF1623" i="1"/>
  <c r="H1624" i="1"/>
  <c r="I1624" i="1"/>
  <c r="J1624" i="1"/>
  <c r="K1624" i="1"/>
  <c r="L1624" i="1"/>
  <c r="M1624" i="1"/>
  <c r="N1624" i="1"/>
  <c r="O1624" i="1"/>
  <c r="P1624" i="1"/>
  <c r="Q1624" i="1"/>
  <c r="R1624" i="1"/>
  <c r="S1624" i="1"/>
  <c r="T1624" i="1"/>
  <c r="U1624" i="1"/>
  <c r="V1624" i="1"/>
  <c r="W1624" i="1"/>
  <c r="X1624" i="1"/>
  <c r="Y1624" i="1"/>
  <c r="Z1624" i="1"/>
  <c r="AA1624" i="1"/>
  <c r="AB1624" i="1"/>
  <c r="AC1624" i="1"/>
  <c r="AD1624" i="1"/>
  <c r="AE1624" i="1"/>
  <c r="AF1624" i="1"/>
  <c r="AG1624" i="1"/>
  <c r="AH1624" i="1"/>
  <c r="AI1624" i="1"/>
  <c r="AJ1624" i="1"/>
  <c r="AK1624" i="1"/>
  <c r="AL1624" i="1"/>
  <c r="AM1624" i="1"/>
  <c r="AN1624" i="1"/>
  <c r="AO1624" i="1"/>
  <c r="AP1624" i="1"/>
  <c r="AQ1624" i="1"/>
  <c r="AR1624" i="1"/>
  <c r="AS1624" i="1"/>
  <c r="AT1624" i="1"/>
  <c r="AU1624" i="1"/>
  <c r="AV1624" i="1"/>
  <c r="AW1624" i="1"/>
  <c r="AX1624" i="1"/>
  <c r="AY1624" i="1"/>
  <c r="AZ1624" i="1"/>
  <c r="BA1624" i="1"/>
  <c r="BB1624" i="1"/>
  <c r="BC1624" i="1"/>
  <c r="BD1624" i="1"/>
  <c r="BE1624" i="1"/>
  <c r="BF1624" i="1"/>
  <c r="H1625" i="1"/>
  <c r="I1625" i="1"/>
  <c r="J1625" i="1"/>
  <c r="K1625" i="1"/>
  <c r="L1625" i="1"/>
  <c r="M1625" i="1"/>
  <c r="N1625" i="1"/>
  <c r="O1625" i="1"/>
  <c r="P1625" i="1"/>
  <c r="Q1625" i="1"/>
  <c r="R1625" i="1"/>
  <c r="S1625" i="1"/>
  <c r="T1625" i="1"/>
  <c r="U1625" i="1"/>
  <c r="V1625" i="1"/>
  <c r="W1625" i="1"/>
  <c r="X1625" i="1"/>
  <c r="Y1625" i="1"/>
  <c r="Z1625" i="1"/>
  <c r="AA1625" i="1"/>
  <c r="AB1625" i="1"/>
  <c r="AC1625" i="1"/>
  <c r="AD1625" i="1"/>
  <c r="AE1625" i="1"/>
  <c r="AF1625" i="1"/>
  <c r="AG1625" i="1"/>
  <c r="AH1625" i="1"/>
  <c r="AI1625" i="1"/>
  <c r="AJ1625" i="1"/>
  <c r="AK1625" i="1"/>
  <c r="AL1625" i="1"/>
  <c r="AM1625" i="1"/>
  <c r="AN1625" i="1"/>
  <c r="AO1625" i="1"/>
  <c r="AP1625" i="1"/>
  <c r="AQ1625" i="1"/>
  <c r="AR1625" i="1"/>
  <c r="AS1625" i="1"/>
  <c r="AT1625" i="1"/>
  <c r="AU1625" i="1"/>
  <c r="AV1625" i="1"/>
  <c r="AW1625" i="1"/>
  <c r="AX1625" i="1"/>
  <c r="AY1625" i="1"/>
  <c r="AZ1625" i="1"/>
  <c r="BA1625" i="1"/>
  <c r="BB1625" i="1"/>
  <c r="BC1625" i="1"/>
  <c r="BD1625" i="1"/>
  <c r="BE1625" i="1"/>
  <c r="BF1625" i="1"/>
  <c r="H1626" i="1"/>
  <c r="I1626" i="1"/>
  <c r="J1626" i="1"/>
  <c r="K1626" i="1"/>
  <c r="L1626" i="1"/>
  <c r="M1626" i="1"/>
  <c r="N1626" i="1"/>
  <c r="O1626" i="1"/>
  <c r="P1626" i="1"/>
  <c r="Q1626" i="1"/>
  <c r="R1626" i="1"/>
  <c r="S1626" i="1"/>
  <c r="T1626" i="1"/>
  <c r="U1626" i="1"/>
  <c r="V1626" i="1"/>
  <c r="W1626" i="1"/>
  <c r="X1626" i="1"/>
  <c r="Y1626" i="1"/>
  <c r="Z1626" i="1"/>
  <c r="AA1626" i="1"/>
  <c r="AB1626" i="1"/>
  <c r="AC1626" i="1"/>
  <c r="AD1626" i="1"/>
  <c r="AE1626" i="1"/>
  <c r="AF1626" i="1"/>
  <c r="AG1626" i="1"/>
  <c r="AH1626" i="1"/>
  <c r="AI1626" i="1"/>
  <c r="AJ1626" i="1"/>
  <c r="AK1626" i="1"/>
  <c r="AL1626" i="1"/>
  <c r="AM1626" i="1"/>
  <c r="AN1626" i="1"/>
  <c r="AO1626" i="1"/>
  <c r="AP1626" i="1"/>
  <c r="AQ1626" i="1"/>
  <c r="AR1626" i="1"/>
  <c r="AS1626" i="1"/>
  <c r="AT1626" i="1"/>
  <c r="AU1626" i="1"/>
  <c r="AV1626" i="1"/>
  <c r="AW1626" i="1"/>
  <c r="AX1626" i="1"/>
  <c r="AY1626" i="1"/>
  <c r="AZ1626" i="1"/>
  <c r="BA1626" i="1"/>
  <c r="BB1626" i="1"/>
  <c r="BC1626" i="1"/>
  <c r="BD1626" i="1"/>
  <c r="BE1626" i="1"/>
  <c r="BF1626" i="1"/>
  <c r="H1627" i="1"/>
  <c r="I1627" i="1"/>
  <c r="J1627" i="1"/>
  <c r="K1627" i="1"/>
  <c r="L1627" i="1"/>
  <c r="M1627" i="1"/>
  <c r="N1627" i="1"/>
  <c r="O1627" i="1"/>
  <c r="P1627" i="1"/>
  <c r="Q1627" i="1"/>
  <c r="R1627" i="1"/>
  <c r="S1627" i="1"/>
  <c r="T1627" i="1"/>
  <c r="U1627" i="1"/>
  <c r="V1627" i="1"/>
  <c r="W1627" i="1"/>
  <c r="X1627" i="1"/>
  <c r="Y1627" i="1"/>
  <c r="Z1627" i="1"/>
  <c r="AA1627" i="1"/>
  <c r="AB1627" i="1"/>
  <c r="AC1627" i="1"/>
  <c r="AD1627" i="1"/>
  <c r="AE1627" i="1"/>
  <c r="AF1627" i="1"/>
  <c r="AG1627" i="1"/>
  <c r="AH1627" i="1"/>
  <c r="AI1627" i="1"/>
  <c r="AJ1627" i="1"/>
  <c r="AK1627" i="1"/>
  <c r="AL1627" i="1"/>
  <c r="AM1627" i="1"/>
  <c r="AN1627" i="1"/>
  <c r="AO1627" i="1"/>
  <c r="AP1627" i="1"/>
  <c r="AQ1627" i="1"/>
  <c r="AR1627" i="1"/>
  <c r="AS1627" i="1"/>
  <c r="AT1627" i="1"/>
  <c r="AU1627" i="1"/>
  <c r="AV1627" i="1"/>
  <c r="AW1627" i="1"/>
  <c r="AX1627" i="1"/>
  <c r="AY1627" i="1"/>
  <c r="AZ1627" i="1"/>
  <c r="BA1627" i="1"/>
  <c r="BB1627" i="1"/>
  <c r="BC1627" i="1"/>
  <c r="BD1627" i="1"/>
  <c r="BE1627" i="1"/>
  <c r="BF1627" i="1"/>
  <c r="H1628" i="1"/>
  <c r="I1628" i="1"/>
  <c r="J1628" i="1"/>
  <c r="K1628" i="1"/>
  <c r="L1628" i="1"/>
  <c r="M1628" i="1"/>
  <c r="N1628" i="1"/>
  <c r="O1628" i="1"/>
  <c r="P1628" i="1"/>
  <c r="Q1628" i="1"/>
  <c r="R1628" i="1"/>
  <c r="S1628" i="1"/>
  <c r="T1628" i="1"/>
  <c r="U1628" i="1"/>
  <c r="V1628" i="1"/>
  <c r="W1628" i="1"/>
  <c r="X1628" i="1"/>
  <c r="Y1628" i="1"/>
  <c r="Z1628" i="1"/>
  <c r="AA1628" i="1"/>
  <c r="AB1628" i="1"/>
  <c r="AC1628" i="1"/>
  <c r="AD1628" i="1"/>
  <c r="AE1628" i="1"/>
  <c r="AF1628" i="1"/>
  <c r="AG1628" i="1"/>
  <c r="AH1628" i="1"/>
  <c r="AI1628" i="1"/>
  <c r="AJ1628" i="1"/>
  <c r="AK1628" i="1"/>
  <c r="AL1628" i="1"/>
  <c r="AM1628" i="1"/>
  <c r="AN1628" i="1"/>
  <c r="AO1628" i="1"/>
  <c r="AP1628" i="1"/>
  <c r="AQ1628" i="1"/>
  <c r="AR1628" i="1"/>
  <c r="AS1628" i="1"/>
  <c r="AT1628" i="1"/>
  <c r="AU1628" i="1"/>
  <c r="AV1628" i="1"/>
  <c r="AW1628" i="1"/>
  <c r="AX1628" i="1"/>
  <c r="AY1628" i="1"/>
  <c r="AZ1628" i="1"/>
  <c r="BA1628" i="1"/>
  <c r="BB1628" i="1"/>
  <c r="BC1628" i="1"/>
  <c r="BD1628" i="1"/>
  <c r="BE1628" i="1"/>
  <c r="BF1628" i="1"/>
  <c r="H1629" i="1"/>
  <c r="I1629" i="1"/>
  <c r="J1629" i="1"/>
  <c r="K1629" i="1"/>
  <c r="L1629" i="1"/>
  <c r="M1629" i="1"/>
  <c r="N1629" i="1"/>
  <c r="O1629" i="1"/>
  <c r="P1629" i="1"/>
  <c r="Q1629" i="1"/>
  <c r="R1629" i="1"/>
  <c r="S1629" i="1"/>
  <c r="T1629" i="1"/>
  <c r="U1629" i="1"/>
  <c r="V1629" i="1"/>
  <c r="W1629" i="1"/>
  <c r="X1629" i="1"/>
  <c r="Y1629" i="1"/>
  <c r="Z1629" i="1"/>
  <c r="AA1629" i="1"/>
  <c r="AB1629" i="1"/>
  <c r="AC1629" i="1"/>
  <c r="AD1629" i="1"/>
  <c r="AE1629" i="1"/>
  <c r="AF1629" i="1"/>
  <c r="AG1629" i="1"/>
  <c r="AH1629" i="1"/>
  <c r="AI1629" i="1"/>
  <c r="AJ1629" i="1"/>
  <c r="AK1629" i="1"/>
  <c r="AL1629" i="1"/>
  <c r="AM1629" i="1"/>
  <c r="AN1629" i="1"/>
  <c r="AO1629" i="1"/>
  <c r="AP1629" i="1"/>
  <c r="AQ1629" i="1"/>
  <c r="AR1629" i="1"/>
  <c r="AS1629" i="1"/>
  <c r="AT1629" i="1"/>
  <c r="AU1629" i="1"/>
  <c r="AV1629" i="1"/>
  <c r="AW1629" i="1"/>
  <c r="AX1629" i="1"/>
  <c r="AY1629" i="1"/>
  <c r="AZ1629" i="1"/>
  <c r="BA1629" i="1"/>
  <c r="BB1629" i="1"/>
  <c r="BC1629" i="1"/>
  <c r="BD1629" i="1"/>
  <c r="BE1629" i="1"/>
  <c r="BF1629" i="1"/>
  <c r="H1630" i="1"/>
  <c r="I1630" i="1"/>
  <c r="J1630" i="1"/>
  <c r="K1630" i="1"/>
  <c r="L1630" i="1"/>
  <c r="M1630" i="1"/>
  <c r="N1630" i="1"/>
  <c r="O1630" i="1"/>
  <c r="P1630" i="1"/>
  <c r="Q1630" i="1"/>
  <c r="R1630" i="1"/>
  <c r="S1630" i="1"/>
  <c r="T1630" i="1"/>
  <c r="U1630" i="1"/>
  <c r="V1630" i="1"/>
  <c r="W1630" i="1"/>
  <c r="X1630" i="1"/>
  <c r="Y1630" i="1"/>
  <c r="Z1630" i="1"/>
  <c r="AA1630" i="1"/>
  <c r="AB1630" i="1"/>
  <c r="AC1630" i="1"/>
  <c r="AD1630" i="1"/>
  <c r="AE1630" i="1"/>
  <c r="AF1630" i="1"/>
  <c r="AG1630" i="1"/>
  <c r="AH1630" i="1"/>
  <c r="AI1630" i="1"/>
  <c r="AJ1630" i="1"/>
  <c r="AK1630" i="1"/>
  <c r="AL1630" i="1"/>
  <c r="AM1630" i="1"/>
  <c r="AN1630" i="1"/>
  <c r="AO1630" i="1"/>
  <c r="AP1630" i="1"/>
  <c r="AQ1630" i="1"/>
  <c r="AR1630" i="1"/>
  <c r="AS1630" i="1"/>
  <c r="AT1630" i="1"/>
  <c r="AU1630" i="1"/>
  <c r="AV1630" i="1"/>
  <c r="AW1630" i="1"/>
  <c r="AX1630" i="1"/>
  <c r="AY1630" i="1"/>
  <c r="AZ1630" i="1"/>
  <c r="BA1630" i="1"/>
  <c r="BB1630" i="1"/>
  <c r="BC1630" i="1"/>
  <c r="BD1630" i="1"/>
  <c r="BE1630" i="1"/>
  <c r="BF1630" i="1"/>
  <c r="H1631" i="1"/>
  <c r="I1631" i="1"/>
  <c r="J1631" i="1"/>
  <c r="K1631" i="1"/>
  <c r="L1631" i="1"/>
  <c r="M1631" i="1"/>
  <c r="N1631" i="1"/>
  <c r="O1631" i="1"/>
  <c r="P1631" i="1"/>
  <c r="Q1631" i="1"/>
  <c r="R1631" i="1"/>
  <c r="S1631" i="1"/>
  <c r="T1631" i="1"/>
  <c r="U1631" i="1"/>
  <c r="V1631" i="1"/>
  <c r="W1631" i="1"/>
  <c r="X1631" i="1"/>
  <c r="Y1631" i="1"/>
  <c r="Z1631" i="1"/>
  <c r="AA1631" i="1"/>
  <c r="AB1631" i="1"/>
  <c r="AC1631" i="1"/>
  <c r="AD1631" i="1"/>
  <c r="AE1631" i="1"/>
  <c r="AF1631" i="1"/>
  <c r="AG1631" i="1"/>
  <c r="AH1631" i="1"/>
  <c r="AI1631" i="1"/>
  <c r="AJ1631" i="1"/>
  <c r="AK1631" i="1"/>
  <c r="AL1631" i="1"/>
  <c r="AM1631" i="1"/>
  <c r="AN1631" i="1"/>
  <c r="AO1631" i="1"/>
  <c r="AP1631" i="1"/>
  <c r="AQ1631" i="1"/>
  <c r="AR1631" i="1"/>
  <c r="AS1631" i="1"/>
  <c r="AT1631" i="1"/>
  <c r="AU1631" i="1"/>
  <c r="AV1631" i="1"/>
  <c r="AW1631" i="1"/>
  <c r="AX1631" i="1"/>
  <c r="AY1631" i="1"/>
  <c r="AZ1631" i="1"/>
  <c r="BA1631" i="1"/>
  <c r="BB1631" i="1"/>
  <c r="BC1631" i="1"/>
  <c r="BD1631" i="1"/>
  <c r="BE1631" i="1"/>
  <c r="BF1631" i="1"/>
  <c r="H1632" i="1"/>
  <c r="I1632" i="1"/>
  <c r="J1632" i="1"/>
  <c r="K1632" i="1"/>
  <c r="L1632" i="1"/>
  <c r="M1632" i="1"/>
  <c r="N1632" i="1"/>
  <c r="O1632" i="1"/>
  <c r="P1632" i="1"/>
  <c r="Q1632" i="1"/>
  <c r="R1632" i="1"/>
  <c r="S1632" i="1"/>
  <c r="T1632" i="1"/>
  <c r="U1632" i="1"/>
  <c r="V1632" i="1"/>
  <c r="W1632" i="1"/>
  <c r="X1632" i="1"/>
  <c r="Y1632" i="1"/>
  <c r="Z1632" i="1"/>
  <c r="AA1632" i="1"/>
  <c r="AB1632" i="1"/>
  <c r="AC1632" i="1"/>
  <c r="AD1632" i="1"/>
  <c r="AE1632" i="1"/>
  <c r="AF1632" i="1"/>
  <c r="AG1632" i="1"/>
  <c r="AH1632" i="1"/>
  <c r="AI1632" i="1"/>
  <c r="AJ1632" i="1"/>
  <c r="AK1632" i="1"/>
  <c r="AL1632" i="1"/>
  <c r="AM1632" i="1"/>
  <c r="AN1632" i="1"/>
  <c r="AO1632" i="1"/>
  <c r="AP1632" i="1"/>
  <c r="AQ1632" i="1"/>
  <c r="AR1632" i="1"/>
  <c r="AS1632" i="1"/>
  <c r="AT1632" i="1"/>
  <c r="AU1632" i="1"/>
  <c r="AV1632" i="1"/>
  <c r="AW1632" i="1"/>
  <c r="AX1632" i="1"/>
  <c r="AY1632" i="1"/>
  <c r="AZ1632" i="1"/>
  <c r="BA1632" i="1"/>
  <c r="BB1632" i="1"/>
  <c r="BC1632" i="1"/>
  <c r="BD1632" i="1"/>
  <c r="BE1632" i="1"/>
  <c r="BF1632" i="1"/>
  <c r="H1633" i="1"/>
  <c r="I1633" i="1"/>
  <c r="J1633" i="1"/>
  <c r="K1633" i="1"/>
  <c r="L1633" i="1"/>
  <c r="M1633" i="1"/>
  <c r="N1633" i="1"/>
  <c r="O1633" i="1"/>
  <c r="P1633" i="1"/>
  <c r="Q1633" i="1"/>
  <c r="R1633" i="1"/>
  <c r="S1633" i="1"/>
  <c r="T1633" i="1"/>
  <c r="U1633" i="1"/>
  <c r="V1633" i="1"/>
  <c r="W1633" i="1"/>
  <c r="X1633" i="1"/>
  <c r="Y1633" i="1"/>
  <c r="Z1633" i="1"/>
  <c r="AA1633" i="1"/>
  <c r="AB1633" i="1"/>
  <c r="AC1633" i="1"/>
  <c r="AD1633" i="1"/>
  <c r="AE1633" i="1"/>
  <c r="AF1633" i="1"/>
  <c r="AG1633" i="1"/>
  <c r="AH1633" i="1"/>
  <c r="AI1633" i="1"/>
  <c r="AJ1633" i="1"/>
  <c r="AK1633" i="1"/>
  <c r="AL1633" i="1"/>
  <c r="AM1633" i="1"/>
  <c r="AN1633" i="1"/>
  <c r="AO1633" i="1"/>
  <c r="AP1633" i="1"/>
  <c r="AQ1633" i="1"/>
  <c r="AR1633" i="1"/>
  <c r="AS1633" i="1"/>
  <c r="AT1633" i="1"/>
  <c r="AU1633" i="1"/>
  <c r="AV1633" i="1"/>
  <c r="AW1633" i="1"/>
  <c r="AX1633" i="1"/>
  <c r="AY1633" i="1"/>
  <c r="AZ1633" i="1"/>
  <c r="BA1633" i="1"/>
  <c r="BB1633" i="1"/>
  <c r="BC1633" i="1"/>
  <c r="BD1633" i="1"/>
  <c r="BE1633" i="1"/>
  <c r="BF1633" i="1"/>
  <c r="H1634" i="1"/>
  <c r="I1634" i="1"/>
  <c r="J1634" i="1"/>
  <c r="K1634" i="1"/>
  <c r="L1634" i="1"/>
  <c r="M1634" i="1"/>
  <c r="N1634" i="1"/>
  <c r="O1634" i="1"/>
  <c r="P1634" i="1"/>
  <c r="Q1634" i="1"/>
  <c r="R1634" i="1"/>
  <c r="S1634" i="1"/>
  <c r="T1634" i="1"/>
  <c r="U1634" i="1"/>
  <c r="V1634" i="1"/>
  <c r="W1634" i="1"/>
  <c r="X1634" i="1"/>
  <c r="Y1634" i="1"/>
  <c r="Z1634" i="1"/>
  <c r="AA1634" i="1"/>
  <c r="AB1634" i="1"/>
  <c r="AC1634" i="1"/>
  <c r="AD1634" i="1"/>
  <c r="AE1634" i="1"/>
  <c r="AF1634" i="1"/>
  <c r="AG1634" i="1"/>
  <c r="AH1634" i="1"/>
  <c r="AI1634" i="1"/>
  <c r="AJ1634" i="1"/>
  <c r="AK1634" i="1"/>
  <c r="AL1634" i="1"/>
  <c r="AM1634" i="1"/>
  <c r="AN1634" i="1"/>
  <c r="AO1634" i="1"/>
  <c r="AP1634" i="1"/>
  <c r="AQ1634" i="1"/>
  <c r="AR1634" i="1"/>
  <c r="AS1634" i="1"/>
  <c r="AT1634" i="1"/>
  <c r="AU1634" i="1"/>
  <c r="AV1634" i="1"/>
  <c r="AW1634" i="1"/>
  <c r="AX1634" i="1"/>
  <c r="AY1634" i="1"/>
  <c r="AZ1634" i="1"/>
  <c r="BA1634" i="1"/>
  <c r="BB1634" i="1"/>
  <c r="BC1634" i="1"/>
  <c r="BD1634" i="1"/>
  <c r="BE1634" i="1"/>
  <c r="BF1634" i="1"/>
  <c r="H1635" i="1"/>
  <c r="I1635" i="1"/>
  <c r="J1635" i="1"/>
  <c r="K1635" i="1"/>
  <c r="L1635" i="1"/>
  <c r="M1635" i="1"/>
  <c r="N1635" i="1"/>
  <c r="O1635" i="1"/>
  <c r="P1635" i="1"/>
  <c r="Q1635" i="1"/>
  <c r="R1635" i="1"/>
  <c r="S1635" i="1"/>
  <c r="T1635" i="1"/>
  <c r="U1635" i="1"/>
  <c r="V1635" i="1"/>
  <c r="W1635" i="1"/>
  <c r="X1635" i="1"/>
  <c r="Y1635" i="1"/>
  <c r="Z1635" i="1"/>
  <c r="AA1635" i="1"/>
  <c r="AB1635" i="1"/>
  <c r="AC1635" i="1"/>
  <c r="AD1635" i="1"/>
  <c r="AE1635" i="1"/>
  <c r="AF1635" i="1"/>
  <c r="AG1635" i="1"/>
  <c r="AH1635" i="1"/>
  <c r="AI1635" i="1"/>
  <c r="AJ1635" i="1"/>
  <c r="AK1635" i="1"/>
  <c r="AL1635" i="1"/>
  <c r="AM1635" i="1"/>
  <c r="AN1635" i="1"/>
  <c r="AO1635" i="1"/>
  <c r="AP1635" i="1"/>
  <c r="AQ1635" i="1"/>
  <c r="AR1635" i="1"/>
  <c r="AS1635" i="1"/>
  <c r="AT1635" i="1"/>
  <c r="AU1635" i="1"/>
  <c r="AV1635" i="1"/>
  <c r="AW1635" i="1"/>
  <c r="AX1635" i="1"/>
  <c r="AY1635" i="1"/>
  <c r="AZ1635" i="1"/>
  <c r="BA1635" i="1"/>
  <c r="BB1635" i="1"/>
  <c r="BC1635" i="1"/>
  <c r="BD1635" i="1"/>
  <c r="BE1635" i="1"/>
  <c r="BF1635" i="1"/>
  <c r="H1636" i="1"/>
  <c r="I1636" i="1"/>
  <c r="J1636" i="1"/>
  <c r="K1636" i="1"/>
  <c r="L1636" i="1"/>
  <c r="M1636" i="1"/>
  <c r="N1636" i="1"/>
  <c r="O1636" i="1"/>
  <c r="P1636" i="1"/>
  <c r="Q1636" i="1"/>
  <c r="R1636" i="1"/>
  <c r="S1636" i="1"/>
  <c r="T1636" i="1"/>
  <c r="U1636" i="1"/>
  <c r="V1636" i="1"/>
  <c r="W1636" i="1"/>
  <c r="X1636" i="1"/>
  <c r="Y1636" i="1"/>
  <c r="Z1636" i="1"/>
  <c r="AA1636" i="1"/>
  <c r="AB1636" i="1"/>
  <c r="AC1636" i="1"/>
  <c r="AD1636" i="1"/>
  <c r="AE1636" i="1"/>
  <c r="AF1636" i="1"/>
  <c r="AG1636" i="1"/>
  <c r="AH1636" i="1"/>
  <c r="AI1636" i="1"/>
  <c r="AJ1636" i="1"/>
  <c r="AK1636" i="1"/>
  <c r="AL1636" i="1"/>
  <c r="AM1636" i="1"/>
  <c r="AN1636" i="1"/>
  <c r="AO1636" i="1"/>
  <c r="AP1636" i="1"/>
  <c r="AQ1636" i="1"/>
  <c r="AR1636" i="1"/>
  <c r="AS1636" i="1"/>
  <c r="AT1636" i="1"/>
  <c r="AU1636" i="1"/>
  <c r="AV1636" i="1"/>
  <c r="AW1636" i="1"/>
  <c r="AX1636" i="1"/>
  <c r="AY1636" i="1"/>
  <c r="AZ1636" i="1"/>
  <c r="BA1636" i="1"/>
  <c r="BB1636" i="1"/>
  <c r="BC1636" i="1"/>
  <c r="BD1636" i="1"/>
  <c r="BE1636" i="1"/>
  <c r="BF1636" i="1"/>
  <c r="H1637" i="1"/>
  <c r="I1637" i="1"/>
  <c r="J1637" i="1"/>
  <c r="K1637" i="1"/>
  <c r="L1637" i="1"/>
  <c r="M1637" i="1"/>
  <c r="N1637" i="1"/>
  <c r="O1637" i="1"/>
  <c r="P1637" i="1"/>
  <c r="Q1637" i="1"/>
  <c r="R1637" i="1"/>
  <c r="S1637" i="1"/>
  <c r="T1637" i="1"/>
  <c r="U1637" i="1"/>
  <c r="V1637" i="1"/>
  <c r="W1637" i="1"/>
  <c r="X1637" i="1"/>
  <c r="Y1637" i="1"/>
  <c r="Z1637" i="1"/>
  <c r="AA1637" i="1"/>
  <c r="AB1637" i="1"/>
  <c r="AC1637" i="1"/>
  <c r="AD1637" i="1"/>
  <c r="AE1637" i="1"/>
  <c r="AF1637" i="1"/>
  <c r="AG1637" i="1"/>
  <c r="AH1637" i="1"/>
  <c r="AI1637" i="1"/>
  <c r="AJ1637" i="1"/>
  <c r="AK1637" i="1"/>
  <c r="AL1637" i="1"/>
  <c r="AM1637" i="1"/>
  <c r="AN1637" i="1"/>
  <c r="AO1637" i="1"/>
  <c r="AP1637" i="1"/>
  <c r="AQ1637" i="1"/>
  <c r="AR1637" i="1"/>
  <c r="AS1637" i="1"/>
  <c r="AT1637" i="1"/>
  <c r="AU1637" i="1"/>
  <c r="AV1637" i="1"/>
  <c r="AW1637" i="1"/>
  <c r="AX1637" i="1"/>
  <c r="AY1637" i="1"/>
  <c r="AZ1637" i="1"/>
  <c r="BA1637" i="1"/>
  <c r="BB1637" i="1"/>
  <c r="BC1637" i="1"/>
  <c r="BD1637" i="1"/>
  <c r="BE1637" i="1"/>
  <c r="BF1637" i="1"/>
  <c r="H1638" i="1"/>
  <c r="I1638" i="1"/>
  <c r="J1638" i="1"/>
  <c r="K1638" i="1"/>
  <c r="L1638" i="1"/>
  <c r="M1638" i="1"/>
  <c r="N1638" i="1"/>
  <c r="O1638" i="1"/>
  <c r="P1638" i="1"/>
  <c r="Q1638" i="1"/>
  <c r="R1638" i="1"/>
  <c r="S1638" i="1"/>
  <c r="T1638" i="1"/>
  <c r="U1638" i="1"/>
  <c r="V1638" i="1"/>
  <c r="W1638" i="1"/>
  <c r="X1638" i="1"/>
  <c r="Y1638" i="1"/>
  <c r="Z1638" i="1"/>
  <c r="AA1638" i="1"/>
  <c r="AB1638" i="1"/>
  <c r="AC1638" i="1"/>
  <c r="AD1638" i="1"/>
  <c r="AE1638" i="1"/>
  <c r="AF1638" i="1"/>
  <c r="AG1638" i="1"/>
  <c r="AH1638" i="1"/>
  <c r="AI1638" i="1"/>
  <c r="AJ1638" i="1"/>
  <c r="AK1638" i="1"/>
  <c r="AL1638" i="1"/>
  <c r="AM1638" i="1"/>
  <c r="AN1638" i="1"/>
  <c r="AO1638" i="1"/>
  <c r="AP1638" i="1"/>
  <c r="AQ1638" i="1"/>
  <c r="AR1638" i="1"/>
  <c r="AS1638" i="1"/>
  <c r="AT1638" i="1"/>
  <c r="AU1638" i="1"/>
  <c r="AV1638" i="1"/>
  <c r="AW1638" i="1"/>
  <c r="AX1638" i="1"/>
  <c r="AY1638" i="1"/>
  <c r="AZ1638" i="1"/>
  <c r="BA1638" i="1"/>
  <c r="BB1638" i="1"/>
  <c r="BC1638" i="1"/>
  <c r="BD1638" i="1"/>
  <c r="BE1638" i="1"/>
  <c r="BF1638" i="1"/>
  <c r="H1639" i="1"/>
  <c r="I1639" i="1"/>
  <c r="J1639" i="1"/>
  <c r="K1639" i="1"/>
  <c r="L1639" i="1"/>
  <c r="M1639" i="1"/>
  <c r="N1639" i="1"/>
  <c r="O1639" i="1"/>
  <c r="P1639" i="1"/>
  <c r="Q1639" i="1"/>
  <c r="R1639" i="1"/>
  <c r="S1639" i="1"/>
  <c r="T1639" i="1"/>
  <c r="U1639" i="1"/>
  <c r="V1639" i="1"/>
  <c r="W1639" i="1"/>
  <c r="X1639" i="1"/>
  <c r="Y1639" i="1"/>
  <c r="Z1639" i="1"/>
  <c r="AA1639" i="1"/>
  <c r="AB1639" i="1"/>
  <c r="AC1639" i="1"/>
  <c r="AD1639" i="1"/>
  <c r="AE1639" i="1"/>
  <c r="AF1639" i="1"/>
  <c r="AG1639" i="1"/>
  <c r="AH1639" i="1"/>
  <c r="AI1639" i="1"/>
  <c r="AJ1639" i="1"/>
  <c r="AK1639" i="1"/>
  <c r="AL1639" i="1"/>
  <c r="AM1639" i="1"/>
  <c r="AN1639" i="1"/>
  <c r="AO1639" i="1"/>
  <c r="AP1639" i="1"/>
  <c r="AQ1639" i="1"/>
  <c r="AR1639" i="1"/>
  <c r="AS1639" i="1"/>
  <c r="AT1639" i="1"/>
  <c r="AU1639" i="1"/>
  <c r="AV1639" i="1"/>
  <c r="AW1639" i="1"/>
  <c r="AX1639" i="1"/>
  <c r="AY1639" i="1"/>
  <c r="AZ1639" i="1"/>
  <c r="BA1639" i="1"/>
  <c r="BB1639" i="1"/>
  <c r="BC1639" i="1"/>
  <c r="BD1639" i="1"/>
  <c r="BE1639" i="1"/>
  <c r="BF1639" i="1"/>
  <c r="H1640" i="1"/>
  <c r="I1640" i="1"/>
  <c r="J1640" i="1"/>
  <c r="K1640" i="1"/>
  <c r="L1640" i="1"/>
  <c r="M1640" i="1"/>
  <c r="N1640" i="1"/>
  <c r="O1640" i="1"/>
  <c r="P1640" i="1"/>
  <c r="Q1640" i="1"/>
  <c r="R1640" i="1"/>
  <c r="S1640" i="1"/>
  <c r="T1640" i="1"/>
  <c r="U1640" i="1"/>
  <c r="V1640" i="1"/>
  <c r="W1640" i="1"/>
  <c r="X1640" i="1"/>
  <c r="Y1640" i="1"/>
  <c r="Z1640" i="1"/>
  <c r="AA1640" i="1"/>
  <c r="AB1640" i="1"/>
  <c r="AC1640" i="1"/>
  <c r="AD1640" i="1"/>
  <c r="AE1640" i="1"/>
  <c r="AF1640" i="1"/>
  <c r="AG1640" i="1"/>
  <c r="AH1640" i="1"/>
  <c r="AI1640" i="1"/>
  <c r="AJ1640" i="1"/>
  <c r="AK1640" i="1"/>
  <c r="AL1640" i="1"/>
  <c r="AM1640" i="1"/>
  <c r="AN1640" i="1"/>
  <c r="AO1640" i="1"/>
  <c r="AP1640" i="1"/>
  <c r="AQ1640" i="1"/>
  <c r="AR1640" i="1"/>
  <c r="AS1640" i="1"/>
  <c r="AT1640" i="1"/>
  <c r="AU1640" i="1"/>
  <c r="AV1640" i="1"/>
  <c r="AW1640" i="1"/>
  <c r="AX1640" i="1"/>
  <c r="AY1640" i="1"/>
  <c r="AZ1640" i="1"/>
  <c r="BA1640" i="1"/>
  <c r="BB1640" i="1"/>
  <c r="BC1640" i="1"/>
  <c r="BD1640" i="1"/>
  <c r="BE1640" i="1"/>
  <c r="BF1640" i="1"/>
  <c r="H1641" i="1"/>
  <c r="I1641" i="1"/>
  <c r="J1641" i="1"/>
  <c r="K1641" i="1"/>
  <c r="L1641" i="1"/>
  <c r="M1641" i="1"/>
  <c r="N1641" i="1"/>
  <c r="O1641" i="1"/>
  <c r="P1641" i="1"/>
  <c r="Q1641" i="1"/>
  <c r="R1641" i="1"/>
  <c r="S1641" i="1"/>
  <c r="T1641" i="1"/>
  <c r="U1641" i="1"/>
  <c r="V1641" i="1"/>
  <c r="W1641" i="1"/>
  <c r="X1641" i="1"/>
  <c r="Y1641" i="1"/>
  <c r="Z1641" i="1"/>
  <c r="AA1641" i="1"/>
  <c r="AB1641" i="1"/>
  <c r="AC1641" i="1"/>
  <c r="AD1641" i="1"/>
  <c r="AE1641" i="1"/>
  <c r="AF1641" i="1"/>
  <c r="AG1641" i="1"/>
  <c r="AH1641" i="1"/>
  <c r="AI1641" i="1"/>
  <c r="AJ1641" i="1"/>
  <c r="AK1641" i="1"/>
  <c r="AL1641" i="1"/>
  <c r="AM1641" i="1"/>
  <c r="AN1641" i="1"/>
  <c r="AO1641" i="1"/>
  <c r="AP1641" i="1"/>
  <c r="AQ1641" i="1"/>
  <c r="AR1641" i="1"/>
  <c r="AS1641" i="1"/>
  <c r="AT1641" i="1"/>
  <c r="AU1641" i="1"/>
  <c r="AV1641" i="1"/>
  <c r="AW1641" i="1"/>
  <c r="AX1641" i="1"/>
  <c r="AY1641" i="1"/>
  <c r="AZ1641" i="1"/>
  <c r="BA1641" i="1"/>
  <c r="BB1641" i="1"/>
  <c r="BC1641" i="1"/>
  <c r="BD1641" i="1"/>
  <c r="BE1641" i="1"/>
  <c r="BF1641" i="1"/>
  <c r="H1642" i="1"/>
  <c r="I1642" i="1"/>
  <c r="J1642" i="1"/>
  <c r="K1642" i="1"/>
  <c r="L1642" i="1"/>
  <c r="M1642" i="1"/>
  <c r="N1642" i="1"/>
  <c r="O1642" i="1"/>
  <c r="P1642" i="1"/>
  <c r="Q1642" i="1"/>
  <c r="R1642" i="1"/>
  <c r="S1642" i="1"/>
  <c r="T1642" i="1"/>
  <c r="U1642" i="1"/>
  <c r="V1642" i="1"/>
  <c r="W1642" i="1"/>
  <c r="X1642" i="1"/>
  <c r="Y1642" i="1"/>
  <c r="Z1642" i="1"/>
  <c r="AA1642" i="1"/>
  <c r="AB1642" i="1"/>
  <c r="AC1642" i="1"/>
  <c r="AD1642" i="1"/>
  <c r="AE1642" i="1"/>
  <c r="AF1642" i="1"/>
  <c r="AG1642" i="1"/>
  <c r="AH1642" i="1"/>
  <c r="AI1642" i="1"/>
  <c r="AJ1642" i="1"/>
  <c r="AK1642" i="1"/>
  <c r="AL1642" i="1"/>
  <c r="AM1642" i="1"/>
  <c r="AN1642" i="1"/>
  <c r="AO1642" i="1"/>
  <c r="AP1642" i="1"/>
  <c r="AQ1642" i="1"/>
  <c r="AR1642" i="1"/>
  <c r="AS1642" i="1"/>
  <c r="AT1642" i="1"/>
  <c r="AU1642" i="1"/>
  <c r="AV1642" i="1"/>
  <c r="AW1642" i="1"/>
  <c r="AX1642" i="1"/>
  <c r="AY1642" i="1"/>
  <c r="AZ1642" i="1"/>
  <c r="BA1642" i="1"/>
  <c r="BB1642" i="1"/>
  <c r="BC1642" i="1"/>
  <c r="BD1642" i="1"/>
  <c r="BE1642" i="1"/>
  <c r="BF1642" i="1"/>
  <c r="H1643" i="1"/>
  <c r="I1643" i="1"/>
  <c r="J1643" i="1"/>
  <c r="K1643" i="1"/>
  <c r="L1643" i="1"/>
  <c r="M1643" i="1"/>
  <c r="N1643" i="1"/>
  <c r="O1643" i="1"/>
  <c r="P1643" i="1"/>
  <c r="Q1643" i="1"/>
  <c r="R1643" i="1"/>
  <c r="S1643" i="1"/>
  <c r="T1643" i="1"/>
  <c r="U1643" i="1"/>
  <c r="V1643" i="1"/>
  <c r="W1643" i="1"/>
  <c r="X1643" i="1"/>
  <c r="Y1643" i="1"/>
  <c r="Z1643" i="1"/>
  <c r="AA1643" i="1"/>
  <c r="AB1643" i="1"/>
  <c r="AC1643" i="1"/>
  <c r="AD1643" i="1"/>
  <c r="AE1643" i="1"/>
  <c r="AF1643" i="1"/>
  <c r="AG1643" i="1"/>
  <c r="AH1643" i="1"/>
  <c r="AI1643" i="1"/>
  <c r="AJ1643" i="1"/>
  <c r="AK1643" i="1"/>
  <c r="AL1643" i="1"/>
  <c r="AM1643" i="1"/>
  <c r="AN1643" i="1"/>
  <c r="AO1643" i="1"/>
  <c r="AP1643" i="1"/>
  <c r="AQ1643" i="1"/>
  <c r="AR1643" i="1"/>
  <c r="AS1643" i="1"/>
  <c r="AT1643" i="1"/>
  <c r="AU1643" i="1"/>
  <c r="AV1643" i="1"/>
  <c r="AW1643" i="1"/>
  <c r="AX1643" i="1"/>
  <c r="AY1643" i="1"/>
  <c r="AZ1643" i="1"/>
  <c r="BA1643" i="1"/>
  <c r="BB1643" i="1"/>
  <c r="BC1643" i="1"/>
  <c r="BD1643" i="1"/>
  <c r="BE1643" i="1"/>
  <c r="BF1643" i="1"/>
  <c r="H1644" i="1"/>
  <c r="I1644" i="1"/>
  <c r="J1644" i="1"/>
  <c r="K1644" i="1"/>
  <c r="L1644" i="1"/>
  <c r="M1644" i="1"/>
  <c r="N1644" i="1"/>
  <c r="O1644" i="1"/>
  <c r="P1644" i="1"/>
  <c r="Q1644" i="1"/>
  <c r="R1644" i="1"/>
  <c r="S1644" i="1"/>
  <c r="T1644" i="1"/>
  <c r="U1644" i="1"/>
  <c r="V1644" i="1"/>
  <c r="W1644" i="1"/>
  <c r="X1644" i="1"/>
  <c r="Y1644" i="1"/>
  <c r="Z1644" i="1"/>
  <c r="AA1644" i="1"/>
  <c r="AB1644" i="1"/>
  <c r="AC1644" i="1"/>
  <c r="AD1644" i="1"/>
  <c r="AE1644" i="1"/>
  <c r="AF1644" i="1"/>
  <c r="AG1644" i="1"/>
  <c r="AH1644" i="1"/>
  <c r="AI1644" i="1"/>
  <c r="AJ1644" i="1"/>
  <c r="AK1644" i="1"/>
  <c r="AL1644" i="1"/>
  <c r="AM1644" i="1"/>
  <c r="AN1644" i="1"/>
  <c r="AO1644" i="1"/>
  <c r="AP1644" i="1"/>
  <c r="AQ1644" i="1"/>
  <c r="AR1644" i="1"/>
  <c r="AS1644" i="1"/>
  <c r="AT1644" i="1"/>
  <c r="AU1644" i="1"/>
  <c r="AV1644" i="1"/>
  <c r="AW1644" i="1"/>
  <c r="AX1644" i="1"/>
  <c r="AY1644" i="1"/>
  <c r="AZ1644" i="1"/>
  <c r="BA1644" i="1"/>
  <c r="BB1644" i="1"/>
  <c r="BC1644" i="1"/>
  <c r="BD1644" i="1"/>
  <c r="BE1644" i="1"/>
  <c r="BF1644" i="1"/>
  <c r="H1645" i="1"/>
  <c r="I1645" i="1"/>
  <c r="J1645" i="1"/>
  <c r="K1645" i="1"/>
  <c r="L1645" i="1"/>
  <c r="M1645" i="1"/>
  <c r="N1645" i="1"/>
  <c r="O1645" i="1"/>
  <c r="P1645" i="1"/>
  <c r="Q1645" i="1"/>
  <c r="R1645" i="1"/>
  <c r="S1645" i="1"/>
  <c r="T1645" i="1"/>
  <c r="U1645" i="1"/>
  <c r="V1645" i="1"/>
  <c r="W1645" i="1"/>
  <c r="X1645" i="1"/>
  <c r="Y1645" i="1"/>
  <c r="Z1645" i="1"/>
  <c r="AA1645" i="1"/>
  <c r="AB1645" i="1"/>
  <c r="AC1645" i="1"/>
  <c r="AD1645" i="1"/>
  <c r="AE1645" i="1"/>
  <c r="AF1645" i="1"/>
  <c r="AG1645" i="1"/>
  <c r="AH1645" i="1"/>
  <c r="AI1645" i="1"/>
  <c r="AJ1645" i="1"/>
  <c r="AK1645" i="1"/>
  <c r="AL1645" i="1"/>
  <c r="AM1645" i="1"/>
  <c r="AN1645" i="1"/>
  <c r="AO1645" i="1"/>
  <c r="AP1645" i="1"/>
  <c r="AQ1645" i="1"/>
  <c r="AR1645" i="1"/>
  <c r="AS1645" i="1"/>
  <c r="AT1645" i="1"/>
  <c r="AU1645" i="1"/>
  <c r="AV1645" i="1"/>
  <c r="AW1645" i="1"/>
  <c r="AX1645" i="1"/>
  <c r="AY1645" i="1"/>
  <c r="AZ1645" i="1"/>
  <c r="BA1645" i="1"/>
  <c r="BB1645" i="1"/>
  <c r="BC1645" i="1"/>
  <c r="BD1645" i="1"/>
  <c r="BE1645" i="1"/>
  <c r="BF1645" i="1"/>
  <c r="H1646" i="1"/>
  <c r="I1646" i="1"/>
  <c r="J1646" i="1"/>
  <c r="K1646" i="1"/>
  <c r="L1646" i="1"/>
  <c r="M1646" i="1"/>
  <c r="N1646" i="1"/>
  <c r="O1646" i="1"/>
  <c r="P1646" i="1"/>
  <c r="Q1646" i="1"/>
  <c r="R1646" i="1"/>
  <c r="S1646" i="1"/>
  <c r="T1646" i="1"/>
  <c r="U1646" i="1"/>
  <c r="V1646" i="1"/>
  <c r="W1646" i="1"/>
  <c r="X1646" i="1"/>
  <c r="Y1646" i="1"/>
  <c r="Z1646" i="1"/>
  <c r="AA1646" i="1"/>
  <c r="AB1646" i="1"/>
  <c r="AC1646" i="1"/>
  <c r="AD1646" i="1"/>
  <c r="AE1646" i="1"/>
  <c r="AF1646" i="1"/>
  <c r="AG1646" i="1"/>
  <c r="AH1646" i="1"/>
  <c r="AI1646" i="1"/>
  <c r="AJ1646" i="1"/>
  <c r="AK1646" i="1"/>
  <c r="AL1646" i="1"/>
  <c r="AM1646" i="1"/>
  <c r="AN1646" i="1"/>
  <c r="AO1646" i="1"/>
  <c r="AP1646" i="1"/>
  <c r="AQ1646" i="1"/>
  <c r="AR1646" i="1"/>
  <c r="AS1646" i="1"/>
  <c r="AT1646" i="1"/>
  <c r="AU1646" i="1"/>
  <c r="AV1646" i="1"/>
  <c r="AW1646" i="1"/>
  <c r="AX1646" i="1"/>
  <c r="AY1646" i="1"/>
  <c r="AZ1646" i="1"/>
  <c r="BA1646" i="1"/>
  <c r="BB1646" i="1"/>
  <c r="BC1646" i="1"/>
  <c r="BD1646" i="1"/>
  <c r="BE1646" i="1"/>
  <c r="BF1646" i="1"/>
  <c r="H1647" i="1"/>
  <c r="I1647" i="1"/>
  <c r="J1647" i="1"/>
  <c r="K1647" i="1"/>
  <c r="L1647" i="1"/>
  <c r="M1647" i="1"/>
  <c r="N1647" i="1"/>
  <c r="O1647" i="1"/>
  <c r="P1647" i="1"/>
  <c r="Q1647" i="1"/>
  <c r="R1647" i="1"/>
  <c r="S1647" i="1"/>
  <c r="T1647" i="1"/>
  <c r="U1647" i="1"/>
  <c r="V1647" i="1"/>
  <c r="W1647" i="1"/>
  <c r="X1647" i="1"/>
  <c r="Y1647" i="1"/>
  <c r="Z1647" i="1"/>
  <c r="AA1647" i="1"/>
  <c r="AB1647" i="1"/>
  <c r="AC1647" i="1"/>
  <c r="AD1647" i="1"/>
  <c r="AE1647" i="1"/>
  <c r="AF1647" i="1"/>
  <c r="AG1647" i="1"/>
  <c r="AH1647" i="1"/>
  <c r="AI1647" i="1"/>
  <c r="AJ1647" i="1"/>
  <c r="AK1647" i="1"/>
  <c r="AL1647" i="1"/>
  <c r="AM1647" i="1"/>
  <c r="AN1647" i="1"/>
  <c r="AO1647" i="1"/>
  <c r="AP1647" i="1"/>
  <c r="AQ1647" i="1"/>
  <c r="AR1647" i="1"/>
  <c r="AS1647" i="1"/>
  <c r="AT1647" i="1"/>
  <c r="AU1647" i="1"/>
  <c r="AV1647" i="1"/>
  <c r="AW1647" i="1"/>
  <c r="AX1647" i="1"/>
  <c r="AY1647" i="1"/>
  <c r="AZ1647" i="1"/>
  <c r="BA1647" i="1"/>
  <c r="BB1647" i="1"/>
  <c r="BC1647" i="1"/>
  <c r="BD1647" i="1"/>
  <c r="BE1647" i="1"/>
  <c r="BF1647" i="1"/>
  <c r="H1648" i="1"/>
  <c r="I1648" i="1"/>
  <c r="J1648" i="1"/>
  <c r="K1648" i="1"/>
  <c r="L1648" i="1"/>
  <c r="M1648" i="1"/>
  <c r="N1648" i="1"/>
  <c r="O1648" i="1"/>
  <c r="P1648" i="1"/>
  <c r="Q1648" i="1"/>
  <c r="R1648" i="1"/>
  <c r="S1648" i="1"/>
  <c r="T1648" i="1"/>
  <c r="U1648" i="1"/>
  <c r="V1648" i="1"/>
  <c r="W1648" i="1"/>
  <c r="X1648" i="1"/>
  <c r="Y1648" i="1"/>
  <c r="Z1648" i="1"/>
  <c r="AA1648" i="1"/>
  <c r="AB1648" i="1"/>
  <c r="AC1648" i="1"/>
  <c r="AD1648" i="1"/>
  <c r="AE1648" i="1"/>
  <c r="AF1648" i="1"/>
  <c r="AG1648" i="1"/>
  <c r="AH1648" i="1"/>
  <c r="AI1648" i="1"/>
  <c r="AJ1648" i="1"/>
  <c r="AK1648" i="1"/>
  <c r="AL1648" i="1"/>
  <c r="AM1648" i="1"/>
  <c r="AN1648" i="1"/>
  <c r="AO1648" i="1"/>
  <c r="AP1648" i="1"/>
  <c r="AQ1648" i="1"/>
  <c r="AR1648" i="1"/>
  <c r="AS1648" i="1"/>
  <c r="AT1648" i="1"/>
  <c r="AU1648" i="1"/>
  <c r="AV1648" i="1"/>
  <c r="AW1648" i="1"/>
  <c r="AX1648" i="1"/>
  <c r="AY1648" i="1"/>
  <c r="AZ1648" i="1"/>
  <c r="BA1648" i="1"/>
  <c r="BB1648" i="1"/>
  <c r="BC1648" i="1"/>
  <c r="BD1648" i="1"/>
  <c r="BE1648" i="1"/>
  <c r="BF1648" i="1"/>
  <c r="H1649" i="1"/>
  <c r="I1649" i="1"/>
  <c r="J1649" i="1"/>
  <c r="K1649" i="1"/>
  <c r="L1649" i="1"/>
  <c r="M1649" i="1"/>
  <c r="N1649" i="1"/>
  <c r="O1649" i="1"/>
  <c r="P1649" i="1"/>
  <c r="Q1649" i="1"/>
  <c r="R1649" i="1"/>
  <c r="S1649" i="1"/>
  <c r="T1649" i="1"/>
  <c r="U1649" i="1"/>
  <c r="V1649" i="1"/>
  <c r="W1649" i="1"/>
  <c r="X1649" i="1"/>
  <c r="Y1649" i="1"/>
  <c r="Z1649" i="1"/>
  <c r="AA1649" i="1"/>
  <c r="AB1649" i="1"/>
  <c r="AC1649" i="1"/>
  <c r="AD1649" i="1"/>
  <c r="AE1649" i="1"/>
  <c r="AF1649" i="1"/>
  <c r="AG1649" i="1"/>
  <c r="AH1649" i="1"/>
  <c r="AI1649" i="1"/>
  <c r="AJ1649" i="1"/>
  <c r="AK1649" i="1"/>
  <c r="AL1649" i="1"/>
  <c r="AM1649" i="1"/>
  <c r="AN1649" i="1"/>
  <c r="AO1649" i="1"/>
  <c r="AP1649" i="1"/>
  <c r="AQ1649" i="1"/>
  <c r="AR1649" i="1"/>
  <c r="AS1649" i="1"/>
  <c r="AT1649" i="1"/>
  <c r="AU1649" i="1"/>
  <c r="AV1649" i="1"/>
  <c r="AW1649" i="1"/>
  <c r="AX1649" i="1"/>
  <c r="AY1649" i="1"/>
  <c r="AZ1649" i="1"/>
  <c r="BA1649" i="1"/>
  <c r="BB1649" i="1"/>
  <c r="BC1649" i="1"/>
  <c r="BD1649" i="1"/>
  <c r="BE1649" i="1"/>
  <c r="BF1649" i="1"/>
  <c r="H1650" i="1"/>
  <c r="I1650" i="1"/>
  <c r="J1650" i="1"/>
  <c r="K1650" i="1"/>
  <c r="L1650" i="1"/>
  <c r="M1650" i="1"/>
  <c r="N1650" i="1"/>
  <c r="O1650" i="1"/>
  <c r="P1650" i="1"/>
  <c r="Q1650" i="1"/>
  <c r="R1650" i="1"/>
  <c r="S1650" i="1"/>
  <c r="T1650" i="1"/>
  <c r="U1650" i="1"/>
  <c r="V1650" i="1"/>
  <c r="W1650" i="1"/>
  <c r="X1650" i="1"/>
  <c r="Y1650" i="1"/>
  <c r="Z1650" i="1"/>
  <c r="AA1650" i="1"/>
  <c r="AB1650" i="1"/>
  <c r="AC1650" i="1"/>
  <c r="AD1650" i="1"/>
  <c r="AE1650" i="1"/>
  <c r="AF1650" i="1"/>
  <c r="AG1650" i="1"/>
  <c r="AH1650" i="1"/>
  <c r="AI1650" i="1"/>
  <c r="AJ1650" i="1"/>
  <c r="AK1650" i="1"/>
  <c r="AL1650" i="1"/>
  <c r="AM1650" i="1"/>
  <c r="AN1650" i="1"/>
  <c r="AO1650" i="1"/>
  <c r="AP1650" i="1"/>
  <c r="AQ1650" i="1"/>
  <c r="AR1650" i="1"/>
  <c r="AS1650" i="1"/>
  <c r="AT1650" i="1"/>
  <c r="AU1650" i="1"/>
  <c r="AV1650" i="1"/>
  <c r="AW1650" i="1"/>
  <c r="AX1650" i="1"/>
  <c r="AY1650" i="1"/>
  <c r="AZ1650" i="1"/>
  <c r="BA1650" i="1"/>
  <c r="BB1650" i="1"/>
  <c r="BC1650" i="1"/>
  <c r="BD1650" i="1"/>
  <c r="BE1650" i="1"/>
  <c r="BF1650" i="1"/>
  <c r="H1651" i="1"/>
  <c r="I1651" i="1"/>
  <c r="J1651" i="1"/>
  <c r="K1651" i="1"/>
  <c r="L1651" i="1"/>
  <c r="M1651" i="1"/>
  <c r="N1651" i="1"/>
  <c r="O1651" i="1"/>
  <c r="P1651" i="1"/>
  <c r="Q1651" i="1"/>
  <c r="R1651" i="1"/>
  <c r="S1651" i="1"/>
  <c r="T1651" i="1"/>
  <c r="U1651" i="1"/>
  <c r="V1651" i="1"/>
  <c r="W1651" i="1"/>
  <c r="X1651" i="1"/>
  <c r="Y1651" i="1"/>
  <c r="Z1651" i="1"/>
  <c r="AA1651" i="1"/>
  <c r="AB1651" i="1"/>
  <c r="AC1651" i="1"/>
  <c r="AD1651" i="1"/>
  <c r="AE1651" i="1"/>
  <c r="AF1651" i="1"/>
  <c r="AG1651" i="1"/>
  <c r="AH1651" i="1"/>
  <c r="AI1651" i="1"/>
  <c r="AJ1651" i="1"/>
  <c r="AK1651" i="1"/>
  <c r="AL1651" i="1"/>
  <c r="AM1651" i="1"/>
  <c r="AN1651" i="1"/>
  <c r="AO1651" i="1"/>
  <c r="AP1651" i="1"/>
  <c r="AQ1651" i="1"/>
  <c r="AR1651" i="1"/>
  <c r="AS1651" i="1"/>
  <c r="AT1651" i="1"/>
  <c r="AU1651" i="1"/>
  <c r="AV1651" i="1"/>
  <c r="AW1651" i="1"/>
  <c r="AX1651" i="1"/>
  <c r="AY1651" i="1"/>
  <c r="AZ1651" i="1"/>
  <c r="BA1651" i="1"/>
  <c r="BB1651" i="1"/>
  <c r="BC1651" i="1"/>
  <c r="BD1651" i="1"/>
  <c r="BE1651" i="1"/>
  <c r="BF1651" i="1"/>
  <c r="H1652" i="1"/>
  <c r="I1652" i="1"/>
  <c r="J1652" i="1"/>
  <c r="K1652" i="1"/>
  <c r="L1652" i="1"/>
  <c r="M1652" i="1"/>
  <c r="N1652" i="1"/>
  <c r="O1652" i="1"/>
  <c r="P1652" i="1"/>
  <c r="Q1652" i="1"/>
  <c r="R1652" i="1"/>
  <c r="S1652" i="1"/>
  <c r="T1652" i="1"/>
  <c r="U1652" i="1"/>
  <c r="V1652" i="1"/>
  <c r="W1652" i="1"/>
  <c r="X1652" i="1"/>
  <c r="Y1652" i="1"/>
  <c r="Z1652" i="1"/>
  <c r="AA1652" i="1"/>
  <c r="AB1652" i="1"/>
  <c r="AC1652" i="1"/>
  <c r="AD1652" i="1"/>
  <c r="AE1652" i="1"/>
  <c r="AF1652" i="1"/>
  <c r="AG1652" i="1"/>
  <c r="AH1652" i="1"/>
  <c r="AI1652" i="1"/>
  <c r="AJ1652" i="1"/>
  <c r="AK1652" i="1"/>
  <c r="AL1652" i="1"/>
  <c r="AM1652" i="1"/>
  <c r="AN1652" i="1"/>
  <c r="AO1652" i="1"/>
  <c r="AP1652" i="1"/>
  <c r="AQ1652" i="1"/>
  <c r="AR1652" i="1"/>
  <c r="AS1652" i="1"/>
  <c r="AT1652" i="1"/>
  <c r="AU1652" i="1"/>
  <c r="AV1652" i="1"/>
  <c r="AW1652" i="1"/>
  <c r="AX1652" i="1"/>
  <c r="AY1652" i="1"/>
  <c r="AZ1652" i="1"/>
  <c r="BA1652" i="1"/>
  <c r="BB1652" i="1"/>
  <c r="BC1652" i="1"/>
  <c r="BD1652" i="1"/>
  <c r="BE1652" i="1"/>
  <c r="BF1652" i="1"/>
  <c r="H1653" i="1"/>
  <c r="I1653" i="1"/>
  <c r="J1653" i="1"/>
  <c r="K1653" i="1"/>
  <c r="L1653" i="1"/>
  <c r="M1653" i="1"/>
  <c r="N1653" i="1"/>
  <c r="O1653" i="1"/>
  <c r="P1653" i="1"/>
  <c r="Q1653" i="1"/>
  <c r="R1653" i="1"/>
  <c r="S1653" i="1"/>
  <c r="T1653" i="1"/>
  <c r="U1653" i="1"/>
  <c r="V1653" i="1"/>
  <c r="W1653" i="1"/>
  <c r="X1653" i="1"/>
  <c r="Y1653" i="1"/>
  <c r="Z1653" i="1"/>
  <c r="AA1653" i="1"/>
  <c r="AB1653" i="1"/>
  <c r="AC1653" i="1"/>
  <c r="AD1653" i="1"/>
  <c r="AE1653" i="1"/>
  <c r="AF1653" i="1"/>
  <c r="AG1653" i="1"/>
  <c r="AH1653" i="1"/>
  <c r="AI1653" i="1"/>
  <c r="AJ1653" i="1"/>
  <c r="AK1653" i="1"/>
  <c r="AL1653" i="1"/>
  <c r="AM1653" i="1"/>
  <c r="AN1653" i="1"/>
  <c r="AO1653" i="1"/>
  <c r="AP1653" i="1"/>
  <c r="AQ1653" i="1"/>
  <c r="AR1653" i="1"/>
  <c r="AS1653" i="1"/>
  <c r="AT1653" i="1"/>
  <c r="AU1653" i="1"/>
  <c r="AV1653" i="1"/>
  <c r="AW1653" i="1"/>
  <c r="AX1653" i="1"/>
  <c r="AY1653" i="1"/>
  <c r="AZ1653" i="1"/>
  <c r="BA1653" i="1"/>
  <c r="BB1653" i="1"/>
  <c r="BC1653" i="1"/>
  <c r="BD1653" i="1"/>
  <c r="BE1653" i="1"/>
  <c r="BF1653" i="1"/>
  <c r="H1654" i="1"/>
  <c r="I1654" i="1"/>
  <c r="J1654" i="1"/>
  <c r="K1654" i="1"/>
  <c r="L1654" i="1"/>
  <c r="M1654" i="1"/>
  <c r="N1654" i="1"/>
  <c r="O1654" i="1"/>
  <c r="P1654" i="1"/>
  <c r="Q1654" i="1"/>
  <c r="R1654" i="1"/>
  <c r="S1654" i="1"/>
  <c r="T1654" i="1"/>
  <c r="U1654" i="1"/>
  <c r="V1654" i="1"/>
  <c r="W1654" i="1"/>
  <c r="X1654" i="1"/>
  <c r="Y1654" i="1"/>
  <c r="Z1654" i="1"/>
  <c r="AA1654" i="1"/>
  <c r="AB1654" i="1"/>
  <c r="AC1654" i="1"/>
  <c r="AD1654" i="1"/>
  <c r="AE1654" i="1"/>
  <c r="AF1654" i="1"/>
  <c r="AG1654" i="1"/>
  <c r="AH1654" i="1"/>
  <c r="AI1654" i="1"/>
  <c r="AJ1654" i="1"/>
  <c r="AK1654" i="1"/>
  <c r="AL1654" i="1"/>
  <c r="AM1654" i="1"/>
  <c r="AN1654" i="1"/>
  <c r="AO1654" i="1"/>
  <c r="AP1654" i="1"/>
  <c r="AQ1654" i="1"/>
  <c r="AR1654" i="1"/>
  <c r="AS1654" i="1"/>
  <c r="AT1654" i="1"/>
  <c r="AU1654" i="1"/>
  <c r="AV1654" i="1"/>
  <c r="AW1654" i="1"/>
  <c r="AX1654" i="1"/>
  <c r="AY1654" i="1"/>
  <c r="AZ1654" i="1"/>
  <c r="BA1654" i="1"/>
  <c r="BB1654" i="1"/>
  <c r="BC1654" i="1"/>
  <c r="BD1654" i="1"/>
  <c r="BE1654" i="1"/>
  <c r="BF1654" i="1"/>
  <c r="H1655" i="1"/>
  <c r="I1655" i="1"/>
  <c r="J1655" i="1"/>
  <c r="K1655" i="1"/>
  <c r="L1655" i="1"/>
  <c r="M1655" i="1"/>
  <c r="N1655" i="1"/>
  <c r="O1655" i="1"/>
  <c r="P1655" i="1"/>
  <c r="Q1655" i="1"/>
  <c r="R1655" i="1"/>
  <c r="S1655" i="1"/>
  <c r="T1655" i="1"/>
  <c r="U1655" i="1"/>
  <c r="V1655" i="1"/>
  <c r="W1655" i="1"/>
  <c r="X1655" i="1"/>
  <c r="Y1655" i="1"/>
  <c r="Z1655" i="1"/>
  <c r="AA1655" i="1"/>
  <c r="AB1655" i="1"/>
  <c r="AC1655" i="1"/>
  <c r="AD1655" i="1"/>
  <c r="AE1655" i="1"/>
  <c r="AF1655" i="1"/>
  <c r="AG1655" i="1"/>
  <c r="AH1655" i="1"/>
  <c r="AI1655" i="1"/>
  <c r="AJ1655" i="1"/>
  <c r="AK1655" i="1"/>
  <c r="AL1655" i="1"/>
  <c r="AM1655" i="1"/>
  <c r="AN1655" i="1"/>
  <c r="AO1655" i="1"/>
  <c r="AP1655" i="1"/>
  <c r="AQ1655" i="1"/>
  <c r="AR1655" i="1"/>
  <c r="AS1655" i="1"/>
  <c r="AT1655" i="1"/>
  <c r="AU1655" i="1"/>
  <c r="AV1655" i="1"/>
  <c r="AW1655" i="1"/>
  <c r="AX1655" i="1"/>
  <c r="AY1655" i="1"/>
  <c r="AZ1655" i="1"/>
  <c r="BA1655" i="1"/>
  <c r="BB1655" i="1"/>
  <c r="BC1655" i="1"/>
  <c r="BD1655" i="1"/>
  <c r="BE1655" i="1"/>
  <c r="BF1655" i="1"/>
  <c r="H1656" i="1"/>
  <c r="I1656" i="1"/>
  <c r="J1656" i="1"/>
  <c r="K1656" i="1"/>
  <c r="L1656" i="1"/>
  <c r="M1656" i="1"/>
  <c r="N1656" i="1"/>
  <c r="O1656" i="1"/>
  <c r="P1656" i="1"/>
  <c r="Q1656" i="1"/>
  <c r="R1656" i="1"/>
  <c r="S1656" i="1"/>
  <c r="T1656" i="1"/>
  <c r="U1656" i="1"/>
  <c r="V1656" i="1"/>
  <c r="W1656" i="1"/>
  <c r="X1656" i="1"/>
  <c r="Y1656" i="1"/>
  <c r="Z1656" i="1"/>
  <c r="AA1656" i="1"/>
  <c r="AB1656" i="1"/>
  <c r="AC1656" i="1"/>
  <c r="AD1656" i="1"/>
  <c r="AE1656" i="1"/>
  <c r="AF1656" i="1"/>
  <c r="AG1656" i="1"/>
  <c r="AH1656" i="1"/>
  <c r="AI1656" i="1"/>
  <c r="AJ1656" i="1"/>
  <c r="AK1656" i="1"/>
  <c r="AL1656" i="1"/>
  <c r="AM1656" i="1"/>
  <c r="AN1656" i="1"/>
  <c r="AO1656" i="1"/>
  <c r="AP1656" i="1"/>
  <c r="AQ1656" i="1"/>
  <c r="AR1656" i="1"/>
  <c r="AS1656" i="1"/>
  <c r="AT1656" i="1"/>
  <c r="AU1656" i="1"/>
  <c r="AV1656" i="1"/>
  <c r="AW1656" i="1"/>
  <c r="AX1656" i="1"/>
  <c r="AY1656" i="1"/>
  <c r="AZ1656" i="1"/>
  <c r="BA1656" i="1"/>
  <c r="BB1656" i="1"/>
  <c r="BC1656" i="1"/>
  <c r="BD1656" i="1"/>
  <c r="BE1656" i="1"/>
  <c r="BF1656" i="1"/>
  <c r="H1657" i="1"/>
  <c r="I1657" i="1"/>
  <c r="J1657" i="1"/>
  <c r="K1657" i="1"/>
  <c r="L1657" i="1"/>
  <c r="M1657" i="1"/>
  <c r="N1657" i="1"/>
  <c r="O1657" i="1"/>
  <c r="P1657" i="1"/>
  <c r="Q1657" i="1"/>
  <c r="R1657" i="1"/>
  <c r="S1657" i="1"/>
  <c r="T1657" i="1"/>
  <c r="U1657" i="1"/>
  <c r="V1657" i="1"/>
  <c r="W1657" i="1"/>
  <c r="X1657" i="1"/>
  <c r="Y1657" i="1"/>
  <c r="Z1657" i="1"/>
  <c r="AA1657" i="1"/>
  <c r="AB1657" i="1"/>
  <c r="AC1657" i="1"/>
  <c r="AD1657" i="1"/>
  <c r="AE1657" i="1"/>
  <c r="AF1657" i="1"/>
  <c r="AG1657" i="1"/>
  <c r="AH1657" i="1"/>
  <c r="AI1657" i="1"/>
  <c r="AJ1657" i="1"/>
  <c r="AK1657" i="1"/>
  <c r="AL1657" i="1"/>
  <c r="AM1657" i="1"/>
  <c r="AN1657" i="1"/>
  <c r="AO1657" i="1"/>
  <c r="AP1657" i="1"/>
  <c r="AQ1657" i="1"/>
  <c r="AR1657" i="1"/>
  <c r="AS1657" i="1"/>
  <c r="AT1657" i="1"/>
  <c r="AU1657" i="1"/>
  <c r="AV1657" i="1"/>
  <c r="AW1657" i="1"/>
  <c r="AX1657" i="1"/>
  <c r="AY1657" i="1"/>
  <c r="AZ1657" i="1"/>
  <c r="BA1657" i="1"/>
  <c r="BB1657" i="1"/>
  <c r="BC1657" i="1"/>
  <c r="BD1657" i="1"/>
  <c r="BE1657" i="1"/>
  <c r="BF1657" i="1"/>
  <c r="H1658" i="1"/>
  <c r="I1658" i="1"/>
  <c r="J1658" i="1"/>
  <c r="K1658" i="1"/>
  <c r="L1658" i="1"/>
  <c r="M1658" i="1"/>
  <c r="N1658" i="1"/>
  <c r="O1658" i="1"/>
  <c r="P1658" i="1"/>
  <c r="Q1658" i="1"/>
  <c r="R1658" i="1"/>
  <c r="S1658" i="1"/>
  <c r="T1658" i="1"/>
  <c r="U1658" i="1"/>
  <c r="V1658" i="1"/>
  <c r="W1658" i="1"/>
  <c r="X1658" i="1"/>
  <c r="Y1658" i="1"/>
  <c r="Z1658" i="1"/>
  <c r="AA1658" i="1"/>
  <c r="AB1658" i="1"/>
  <c r="AC1658" i="1"/>
  <c r="AD1658" i="1"/>
  <c r="AE1658" i="1"/>
  <c r="AF1658" i="1"/>
  <c r="AG1658" i="1"/>
  <c r="AH1658" i="1"/>
  <c r="AI1658" i="1"/>
  <c r="AJ1658" i="1"/>
  <c r="AK1658" i="1"/>
  <c r="AL1658" i="1"/>
  <c r="AM1658" i="1"/>
  <c r="AN1658" i="1"/>
  <c r="AO1658" i="1"/>
  <c r="AP1658" i="1"/>
  <c r="AQ1658" i="1"/>
  <c r="AR1658" i="1"/>
  <c r="AS1658" i="1"/>
  <c r="AT1658" i="1"/>
  <c r="AU1658" i="1"/>
  <c r="AV1658" i="1"/>
  <c r="AW1658" i="1"/>
  <c r="AX1658" i="1"/>
  <c r="AY1658" i="1"/>
  <c r="AZ1658" i="1"/>
  <c r="BA1658" i="1"/>
  <c r="BB1658" i="1"/>
  <c r="BC1658" i="1"/>
  <c r="BD1658" i="1"/>
  <c r="BE1658" i="1"/>
  <c r="BF1658" i="1"/>
  <c r="H1659" i="1"/>
  <c r="I1659" i="1"/>
  <c r="J1659" i="1"/>
  <c r="K1659" i="1"/>
  <c r="L1659" i="1"/>
  <c r="M1659" i="1"/>
  <c r="N1659" i="1"/>
  <c r="O1659" i="1"/>
  <c r="P1659" i="1"/>
  <c r="Q1659" i="1"/>
  <c r="R1659" i="1"/>
  <c r="S1659" i="1"/>
  <c r="T1659" i="1"/>
  <c r="U1659" i="1"/>
  <c r="V1659" i="1"/>
  <c r="W1659" i="1"/>
  <c r="X1659" i="1"/>
  <c r="Y1659" i="1"/>
  <c r="Z1659" i="1"/>
  <c r="AA1659" i="1"/>
  <c r="AB1659" i="1"/>
  <c r="AC1659" i="1"/>
  <c r="AD1659" i="1"/>
  <c r="AE1659" i="1"/>
  <c r="AF1659" i="1"/>
  <c r="AG1659" i="1"/>
  <c r="AH1659" i="1"/>
  <c r="AI1659" i="1"/>
  <c r="AJ1659" i="1"/>
  <c r="AK1659" i="1"/>
  <c r="AL1659" i="1"/>
  <c r="AM1659" i="1"/>
  <c r="AN1659" i="1"/>
  <c r="AO1659" i="1"/>
  <c r="AP1659" i="1"/>
  <c r="AQ1659" i="1"/>
  <c r="AR1659" i="1"/>
  <c r="AS1659" i="1"/>
  <c r="AT1659" i="1"/>
  <c r="AU1659" i="1"/>
  <c r="AV1659" i="1"/>
  <c r="AW1659" i="1"/>
  <c r="AX1659" i="1"/>
  <c r="AY1659" i="1"/>
  <c r="AZ1659" i="1"/>
  <c r="BA1659" i="1"/>
  <c r="BB1659" i="1"/>
  <c r="BC1659" i="1"/>
  <c r="BD1659" i="1"/>
  <c r="BE1659" i="1"/>
  <c r="BF1659" i="1"/>
  <c r="H1660" i="1"/>
  <c r="I1660" i="1"/>
  <c r="J1660" i="1"/>
  <c r="K1660" i="1"/>
  <c r="L1660" i="1"/>
  <c r="M1660" i="1"/>
  <c r="N1660" i="1"/>
  <c r="O1660" i="1"/>
  <c r="P1660" i="1"/>
  <c r="Q1660" i="1"/>
  <c r="R1660" i="1"/>
  <c r="S1660" i="1"/>
  <c r="T1660" i="1"/>
  <c r="U1660" i="1"/>
  <c r="V1660" i="1"/>
  <c r="W1660" i="1"/>
  <c r="X1660" i="1"/>
  <c r="Y1660" i="1"/>
  <c r="Z1660" i="1"/>
  <c r="AA1660" i="1"/>
  <c r="AB1660" i="1"/>
  <c r="AC1660" i="1"/>
  <c r="AD1660" i="1"/>
  <c r="AE1660" i="1"/>
  <c r="AF1660" i="1"/>
  <c r="AG1660" i="1"/>
  <c r="AH1660" i="1"/>
  <c r="AI1660" i="1"/>
  <c r="AJ1660" i="1"/>
  <c r="AK1660" i="1"/>
  <c r="AL1660" i="1"/>
  <c r="AM1660" i="1"/>
  <c r="AN1660" i="1"/>
  <c r="AO1660" i="1"/>
  <c r="AP1660" i="1"/>
  <c r="AQ1660" i="1"/>
  <c r="AR1660" i="1"/>
  <c r="AS1660" i="1"/>
  <c r="AT1660" i="1"/>
  <c r="AU1660" i="1"/>
  <c r="AV1660" i="1"/>
  <c r="AW1660" i="1"/>
  <c r="AX1660" i="1"/>
  <c r="AY1660" i="1"/>
  <c r="AZ1660" i="1"/>
  <c r="BA1660" i="1"/>
  <c r="BB1660" i="1"/>
  <c r="BC1660" i="1"/>
  <c r="BD1660" i="1"/>
  <c r="BE1660" i="1"/>
  <c r="BF1660" i="1"/>
  <c r="H1661" i="1"/>
  <c r="I1661" i="1"/>
  <c r="J1661" i="1"/>
  <c r="K1661" i="1"/>
  <c r="L1661" i="1"/>
  <c r="M1661" i="1"/>
  <c r="N1661" i="1"/>
  <c r="O1661" i="1"/>
  <c r="P1661" i="1"/>
  <c r="Q1661" i="1"/>
  <c r="R1661" i="1"/>
  <c r="S1661" i="1"/>
  <c r="T1661" i="1"/>
  <c r="U1661" i="1"/>
  <c r="V1661" i="1"/>
  <c r="W1661" i="1"/>
  <c r="X1661" i="1"/>
  <c r="Y1661" i="1"/>
  <c r="Z1661" i="1"/>
  <c r="AA1661" i="1"/>
  <c r="AB1661" i="1"/>
  <c r="AC1661" i="1"/>
  <c r="AD1661" i="1"/>
  <c r="AE1661" i="1"/>
  <c r="AF1661" i="1"/>
  <c r="AG1661" i="1"/>
  <c r="AH1661" i="1"/>
  <c r="AI1661" i="1"/>
  <c r="AJ1661" i="1"/>
  <c r="AK1661" i="1"/>
  <c r="AL1661" i="1"/>
  <c r="AM1661" i="1"/>
  <c r="AN1661" i="1"/>
  <c r="AO1661" i="1"/>
  <c r="AP1661" i="1"/>
  <c r="AQ1661" i="1"/>
  <c r="AR1661" i="1"/>
  <c r="AS1661" i="1"/>
  <c r="AT1661" i="1"/>
  <c r="AU1661" i="1"/>
  <c r="AV1661" i="1"/>
  <c r="AW1661" i="1"/>
  <c r="AX1661" i="1"/>
  <c r="AY1661" i="1"/>
  <c r="AZ1661" i="1"/>
  <c r="BA1661" i="1"/>
  <c r="BB1661" i="1"/>
  <c r="BC1661" i="1"/>
  <c r="BD1661" i="1"/>
  <c r="BE1661" i="1"/>
  <c r="BF1661" i="1"/>
  <c r="H1662" i="1"/>
  <c r="I1662" i="1"/>
  <c r="J1662" i="1"/>
  <c r="K1662" i="1"/>
  <c r="L1662" i="1"/>
  <c r="M1662" i="1"/>
  <c r="N1662" i="1"/>
  <c r="O1662" i="1"/>
  <c r="P1662" i="1"/>
  <c r="Q1662" i="1"/>
  <c r="R1662" i="1"/>
  <c r="S1662" i="1"/>
  <c r="T1662" i="1"/>
  <c r="U1662" i="1"/>
  <c r="V1662" i="1"/>
  <c r="W1662" i="1"/>
  <c r="X1662" i="1"/>
  <c r="Y1662" i="1"/>
  <c r="Z1662" i="1"/>
  <c r="AA1662" i="1"/>
  <c r="AB1662" i="1"/>
  <c r="AC1662" i="1"/>
  <c r="AD1662" i="1"/>
  <c r="AE1662" i="1"/>
  <c r="AF1662" i="1"/>
  <c r="AG1662" i="1"/>
  <c r="AH1662" i="1"/>
  <c r="AI1662" i="1"/>
  <c r="AJ1662" i="1"/>
  <c r="AK1662" i="1"/>
  <c r="AL1662" i="1"/>
  <c r="AM1662" i="1"/>
  <c r="AN1662" i="1"/>
  <c r="AO1662" i="1"/>
  <c r="AP1662" i="1"/>
  <c r="AQ1662" i="1"/>
  <c r="AR1662" i="1"/>
  <c r="AS1662" i="1"/>
  <c r="AT1662" i="1"/>
  <c r="AU1662" i="1"/>
  <c r="AV1662" i="1"/>
  <c r="AW1662" i="1"/>
  <c r="AX1662" i="1"/>
  <c r="AY1662" i="1"/>
  <c r="AZ1662" i="1"/>
  <c r="BA1662" i="1"/>
  <c r="BB1662" i="1"/>
  <c r="BC1662" i="1"/>
  <c r="BD1662" i="1"/>
  <c r="BE1662" i="1"/>
  <c r="BF1662" i="1"/>
  <c r="H1663" i="1"/>
  <c r="I1663" i="1"/>
  <c r="J1663" i="1"/>
  <c r="K1663" i="1"/>
  <c r="L1663" i="1"/>
  <c r="M1663" i="1"/>
  <c r="N1663" i="1"/>
  <c r="O1663" i="1"/>
  <c r="P1663" i="1"/>
  <c r="Q1663" i="1"/>
  <c r="R1663" i="1"/>
  <c r="S1663" i="1"/>
  <c r="T1663" i="1"/>
  <c r="U1663" i="1"/>
  <c r="V1663" i="1"/>
  <c r="W1663" i="1"/>
  <c r="X1663" i="1"/>
  <c r="Y1663" i="1"/>
  <c r="Z1663" i="1"/>
  <c r="AA1663" i="1"/>
  <c r="AB1663" i="1"/>
  <c r="AC1663" i="1"/>
  <c r="AD1663" i="1"/>
  <c r="AE1663" i="1"/>
  <c r="AF1663" i="1"/>
  <c r="AG1663" i="1"/>
  <c r="AH1663" i="1"/>
  <c r="AI1663" i="1"/>
  <c r="AJ1663" i="1"/>
  <c r="AK1663" i="1"/>
  <c r="AL1663" i="1"/>
  <c r="AM1663" i="1"/>
  <c r="AN1663" i="1"/>
  <c r="AO1663" i="1"/>
  <c r="AP1663" i="1"/>
  <c r="AQ1663" i="1"/>
  <c r="AR1663" i="1"/>
  <c r="AS1663" i="1"/>
  <c r="AT1663" i="1"/>
  <c r="AU1663" i="1"/>
  <c r="AV1663" i="1"/>
  <c r="AW1663" i="1"/>
  <c r="AX1663" i="1"/>
  <c r="AY1663" i="1"/>
  <c r="AZ1663" i="1"/>
  <c r="BA1663" i="1"/>
  <c r="BB1663" i="1"/>
  <c r="BC1663" i="1"/>
  <c r="BD1663" i="1"/>
  <c r="BE1663" i="1"/>
  <c r="BF1663" i="1"/>
  <c r="H1664" i="1"/>
  <c r="I1664" i="1"/>
  <c r="J1664" i="1"/>
  <c r="K1664" i="1"/>
  <c r="L1664" i="1"/>
  <c r="M1664" i="1"/>
  <c r="N1664" i="1"/>
  <c r="O1664" i="1"/>
  <c r="P1664" i="1"/>
  <c r="Q1664" i="1"/>
  <c r="R1664" i="1"/>
  <c r="S1664" i="1"/>
  <c r="T1664" i="1"/>
  <c r="U1664" i="1"/>
  <c r="V1664" i="1"/>
  <c r="W1664" i="1"/>
  <c r="X1664" i="1"/>
  <c r="Y1664" i="1"/>
  <c r="Z1664" i="1"/>
  <c r="AA1664" i="1"/>
  <c r="AB1664" i="1"/>
  <c r="AC1664" i="1"/>
  <c r="AD1664" i="1"/>
  <c r="AE1664" i="1"/>
  <c r="AF1664" i="1"/>
  <c r="AG1664" i="1"/>
  <c r="AH1664" i="1"/>
  <c r="AI1664" i="1"/>
  <c r="AJ1664" i="1"/>
  <c r="AK1664" i="1"/>
  <c r="AL1664" i="1"/>
  <c r="AM1664" i="1"/>
  <c r="AN1664" i="1"/>
  <c r="AO1664" i="1"/>
  <c r="AP1664" i="1"/>
  <c r="AQ1664" i="1"/>
  <c r="AR1664" i="1"/>
  <c r="AS1664" i="1"/>
  <c r="AT1664" i="1"/>
  <c r="AU1664" i="1"/>
  <c r="AV1664" i="1"/>
  <c r="AW1664" i="1"/>
  <c r="AX1664" i="1"/>
  <c r="AY1664" i="1"/>
  <c r="AZ1664" i="1"/>
  <c r="BA1664" i="1"/>
  <c r="BB1664" i="1"/>
  <c r="BC1664" i="1"/>
  <c r="BD1664" i="1"/>
  <c r="BE1664" i="1"/>
  <c r="BF1664" i="1"/>
  <c r="H1665" i="1"/>
  <c r="I1665" i="1"/>
  <c r="J1665" i="1"/>
  <c r="K1665" i="1"/>
  <c r="L1665" i="1"/>
  <c r="M1665" i="1"/>
  <c r="N1665" i="1"/>
  <c r="O1665" i="1"/>
  <c r="P1665" i="1"/>
  <c r="Q1665" i="1"/>
  <c r="R1665" i="1"/>
  <c r="S1665" i="1"/>
  <c r="T1665" i="1"/>
  <c r="U1665" i="1"/>
  <c r="V1665" i="1"/>
  <c r="W1665" i="1"/>
  <c r="X1665" i="1"/>
  <c r="Y1665" i="1"/>
  <c r="Z1665" i="1"/>
  <c r="AA1665" i="1"/>
  <c r="AB1665" i="1"/>
  <c r="AC1665" i="1"/>
  <c r="AD1665" i="1"/>
  <c r="AE1665" i="1"/>
  <c r="AF1665" i="1"/>
  <c r="AG1665" i="1"/>
  <c r="AH1665" i="1"/>
  <c r="AI1665" i="1"/>
  <c r="AJ1665" i="1"/>
  <c r="AK1665" i="1"/>
  <c r="AL1665" i="1"/>
  <c r="AM1665" i="1"/>
  <c r="AN1665" i="1"/>
  <c r="AO1665" i="1"/>
  <c r="AP1665" i="1"/>
  <c r="AQ1665" i="1"/>
  <c r="AR1665" i="1"/>
  <c r="AS1665" i="1"/>
  <c r="AT1665" i="1"/>
  <c r="AU1665" i="1"/>
  <c r="AV1665" i="1"/>
  <c r="AW1665" i="1"/>
  <c r="AX1665" i="1"/>
  <c r="AY1665" i="1"/>
  <c r="AZ1665" i="1"/>
  <c r="BA1665" i="1"/>
  <c r="BB1665" i="1"/>
  <c r="BC1665" i="1"/>
  <c r="BD1665" i="1"/>
  <c r="BE1665" i="1"/>
  <c r="BF1665" i="1"/>
  <c r="H1666" i="1"/>
  <c r="I1666" i="1"/>
  <c r="J1666" i="1"/>
  <c r="K1666" i="1"/>
  <c r="L1666" i="1"/>
  <c r="M1666" i="1"/>
  <c r="N1666" i="1"/>
  <c r="O1666" i="1"/>
  <c r="P1666" i="1"/>
  <c r="Q1666" i="1"/>
  <c r="R1666" i="1"/>
  <c r="S1666" i="1"/>
  <c r="T1666" i="1"/>
  <c r="U1666" i="1"/>
  <c r="V1666" i="1"/>
  <c r="W1666" i="1"/>
  <c r="X1666" i="1"/>
  <c r="Y1666" i="1"/>
  <c r="Z1666" i="1"/>
  <c r="AA1666" i="1"/>
  <c r="AB1666" i="1"/>
  <c r="AC1666" i="1"/>
  <c r="AD1666" i="1"/>
  <c r="AE1666" i="1"/>
  <c r="AF1666" i="1"/>
  <c r="AG1666" i="1"/>
  <c r="AH1666" i="1"/>
  <c r="AI1666" i="1"/>
  <c r="AJ1666" i="1"/>
  <c r="AK1666" i="1"/>
  <c r="AL1666" i="1"/>
  <c r="AM1666" i="1"/>
  <c r="AN1666" i="1"/>
  <c r="AO1666" i="1"/>
  <c r="AP1666" i="1"/>
  <c r="AQ1666" i="1"/>
  <c r="AR1666" i="1"/>
  <c r="AS1666" i="1"/>
  <c r="AT1666" i="1"/>
  <c r="AU1666" i="1"/>
  <c r="AV1666" i="1"/>
  <c r="AW1666" i="1"/>
  <c r="AX1666" i="1"/>
  <c r="AY1666" i="1"/>
  <c r="AZ1666" i="1"/>
  <c r="BA1666" i="1"/>
  <c r="BB1666" i="1"/>
  <c r="BC1666" i="1"/>
  <c r="BD1666" i="1"/>
  <c r="BE1666" i="1"/>
  <c r="BF1666" i="1"/>
  <c r="H1667" i="1"/>
  <c r="I1667" i="1"/>
  <c r="J1667" i="1"/>
  <c r="K1667" i="1"/>
  <c r="L1667" i="1"/>
  <c r="M1667" i="1"/>
  <c r="N1667" i="1"/>
  <c r="O1667" i="1"/>
  <c r="P1667" i="1"/>
  <c r="Q1667" i="1"/>
  <c r="R1667" i="1"/>
  <c r="S1667" i="1"/>
  <c r="T1667" i="1"/>
  <c r="U1667" i="1"/>
  <c r="V1667" i="1"/>
  <c r="W1667" i="1"/>
  <c r="X1667" i="1"/>
  <c r="Y1667" i="1"/>
  <c r="Z1667" i="1"/>
  <c r="AA1667" i="1"/>
  <c r="AB1667" i="1"/>
  <c r="AC1667" i="1"/>
  <c r="AD1667" i="1"/>
  <c r="AE1667" i="1"/>
  <c r="AF1667" i="1"/>
  <c r="AG1667" i="1"/>
  <c r="AH1667" i="1"/>
  <c r="AI1667" i="1"/>
  <c r="AJ1667" i="1"/>
  <c r="AK1667" i="1"/>
  <c r="AL1667" i="1"/>
  <c r="AM1667" i="1"/>
  <c r="AN1667" i="1"/>
  <c r="AO1667" i="1"/>
  <c r="AP1667" i="1"/>
  <c r="AQ1667" i="1"/>
  <c r="AR1667" i="1"/>
  <c r="AS1667" i="1"/>
  <c r="AT1667" i="1"/>
  <c r="AU1667" i="1"/>
  <c r="AV1667" i="1"/>
  <c r="AW1667" i="1"/>
  <c r="AX1667" i="1"/>
  <c r="AY1667" i="1"/>
  <c r="AZ1667" i="1"/>
  <c r="BA1667" i="1"/>
  <c r="BB1667" i="1"/>
  <c r="BC1667" i="1"/>
  <c r="BD1667" i="1"/>
  <c r="BE1667" i="1"/>
  <c r="BF1667" i="1"/>
  <c r="H1668" i="1"/>
  <c r="I1668" i="1"/>
  <c r="J1668" i="1"/>
  <c r="K1668" i="1"/>
  <c r="L1668" i="1"/>
  <c r="M1668" i="1"/>
  <c r="N1668" i="1"/>
  <c r="O1668" i="1"/>
  <c r="P1668" i="1"/>
  <c r="Q1668" i="1"/>
  <c r="R1668" i="1"/>
  <c r="S1668" i="1"/>
  <c r="T1668" i="1"/>
  <c r="U1668" i="1"/>
  <c r="V1668" i="1"/>
  <c r="W1668" i="1"/>
  <c r="X1668" i="1"/>
  <c r="Y1668" i="1"/>
  <c r="Z1668" i="1"/>
  <c r="AA1668" i="1"/>
  <c r="AB1668" i="1"/>
  <c r="AC1668" i="1"/>
  <c r="AD1668" i="1"/>
  <c r="AE1668" i="1"/>
  <c r="AF1668" i="1"/>
  <c r="AG1668" i="1"/>
  <c r="AH1668" i="1"/>
  <c r="AI1668" i="1"/>
  <c r="AJ1668" i="1"/>
  <c r="AK1668" i="1"/>
  <c r="AL1668" i="1"/>
  <c r="AM1668" i="1"/>
  <c r="AN1668" i="1"/>
  <c r="AO1668" i="1"/>
  <c r="AP1668" i="1"/>
  <c r="AQ1668" i="1"/>
  <c r="AR1668" i="1"/>
  <c r="AS1668" i="1"/>
  <c r="AT1668" i="1"/>
  <c r="AU1668" i="1"/>
  <c r="AV1668" i="1"/>
  <c r="AW1668" i="1"/>
  <c r="AX1668" i="1"/>
  <c r="AY1668" i="1"/>
  <c r="AZ1668" i="1"/>
  <c r="BA1668" i="1"/>
  <c r="BB1668" i="1"/>
  <c r="BC1668" i="1"/>
  <c r="BD1668" i="1"/>
  <c r="BE1668" i="1"/>
  <c r="BF1668" i="1"/>
  <c r="H1669" i="1"/>
  <c r="I1669" i="1"/>
  <c r="J1669" i="1"/>
  <c r="K1669" i="1"/>
  <c r="L1669" i="1"/>
  <c r="M1669" i="1"/>
  <c r="N1669" i="1"/>
  <c r="O1669" i="1"/>
  <c r="P1669" i="1"/>
  <c r="Q1669" i="1"/>
  <c r="R1669" i="1"/>
  <c r="S1669" i="1"/>
  <c r="T1669" i="1"/>
  <c r="U1669" i="1"/>
  <c r="V1669" i="1"/>
  <c r="W1669" i="1"/>
  <c r="X1669" i="1"/>
  <c r="Y1669" i="1"/>
  <c r="Z1669" i="1"/>
  <c r="AA1669" i="1"/>
  <c r="AB1669" i="1"/>
  <c r="AC1669" i="1"/>
  <c r="AD1669" i="1"/>
  <c r="AE1669" i="1"/>
  <c r="AF1669" i="1"/>
  <c r="AG1669" i="1"/>
  <c r="AH1669" i="1"/>
  <c r="AI1669" i="1"/>
  <c r="AJ1669" i="1"/>
  <c r="AK1669" i="1"/>
  <c r="AL1669" i="1"/>
  <c r="AM1669" i="1"/>
  <c r="AN1669" i="1"/>
  <c r="AO1669" i="1"/>
  <c r="AP1669" i="1"/>
  <c r="AQ1669" i="1"/>
  <c r="AR1669" i="1"/>
  <c r="AS1669" i="1"/>
  <c r="AT1669" i="1"/>
  <c r="AU1669" i="1"/>
  <c r="AV1669" i="1"/>
  <c r="AW1669" i="1"/>
  <c r="AX1669" i="1"/>
  <c r="AY1669" i="1"/>
  <c r="AZ1669" i="1"/>
  <c r="BA1669" i="1"/>
  <c r="BB1669" i="1"/>
  <c r="BC1669" i="1"/>
  <c r="BD1669" i="1"/>
  <c r="BE1669" i="1"/>
  <c r="BF1669" i="1"/>
  <c r="H1670" i="1"/>
  <c r="I1670" i="1"/>
  <c r="J1670" i="1"/>
  <c r="K1670" i="1"/>
  <c r="L1670" i="1"/>
  <c r="M1670" i="1"/>
  <c r="N1670" i="1"/>
  <c r="O1670" i="1"/>
  <c r="P1670" i="1"/>
  <c r="Q1670" i="1"/>
  <c r="R1670" i="1"/>
  <c r="S1670" i="1"/>
  <c r="T1670" i="1"/>
  <c r="U1670" i="1"/>
  <c r="V1670" i="1"/>
  <c r="W1670" i="1"/>
  <c r="X1670" i="1"/>
  <c r="Y1670" i="1"/>
  <c r="Z1670" i="1"/>
  <c r="AA1670" i="1"/>
  <c r="AB1670" i="1"/>
  <c r="AC1670" i="1"/>
  <c r="AD1670" i="1"/>
  <c r="AE1670" i="1"/>
  <c r="AF1670" i="1"/>
  <c r="AG1670" i="1"/>
  <c r="AH1670" i="1"/>
  <c r="AI1670" i="1"/>
  <c r="AJ1670" i="1"/>
  <c r="AK1670" i="1"/>
  <c r="AL1670" i="1"/>
  <c r="AM1670" i="1"/>
  <c r="AN1670" i="1"/>
  <c r="AO1670" i="1"/>
  <c r="AP1670" i="1"/>
  <c r="AQ1670" i="1"/>
  <c r="AR1670" i="1"/>
  <c r="AS1670" i="1"/>
  <c r="AT1670" i="1"/>
  <c r="AU1670" i="1"/>
  <c r="AV1670" i="1"/>
  <c r="AW1670" i="1"/>
  <c r="AX1670" i="1"/>
  <c r="AY1670" i="1"/>
  <c r="AZ1670" i="1"/>
  <c r="BA1670" i="1"/>
  <c r="BB1670" i="1"/>
  <c r="BC1670" i="1"/>
  <c r="BD1670" i="1"/>
  <c r="BE1670" i="1"/>
  <c r="BF1670" i="1"/>
  <c r="H1671" i="1"/>
  <c r="I1671" i="1"/>
  <c r="J1671" i="1"/>
  <c r="K1671" i="1"/>
  <c r="L1671" i="1"/>
  <c r="M1671" i="1"/>
  <c r="N1671" i="1"/>
  <c r="O1671" i="1"/>
  <c r="P1671" i="1"/>
  <c r="Q1671" i="1"/>
  <c r="R1671" i="1"/>
  <c r="S1671" i="1"/>
  <c r="T1671" i="1"/>
  <c r="U1671" i="1"/>
  <c r="V1671" i="1"/>
  <c r="W1671" i="1"/>
  <c r="X1671" i="1"/>
  <c r="Y1671" i="1"/>
  <c r="Z1671" i="1"/>
  <c r="AA1671" i="1"/>
  <c r="AB1671" i="1"/>
  <c r="AC1671" i="1"/>
  <c r="AD1671" i="1"/>
  <c r="AE1671" i="1"/>
  <c r="AF1671" i="1"/>
  <c r="AG1671" i="1"/>
  <c r="AH1671" i="1"/>
  <c r="AI1671" i="1"/>
  <c r="AJ1671" i="1"/>
  <c r="AK1671" i="1"/>
  <c r="AL1671" i="1"/>
  <c r="AM1671" i="1"/>
  <c r="AN1671" i="1"/>
  <c r="AO1671" i="1"/>
  <c r="AP1671" i="1"/>
  <c r="AQ1671" i="1"/>
  <c r="AR1671" i="1"/>
  <c r="AS1671" i="1"/>
  <c r="AT1671" i="1"/>
  <c r="AU1671" i="1"/>
  <c r="AV1671" i="1"/>
  <c r="AW1671" i="1"/>
  <c r="AX1671" i="1"/>
  <c r="AY1671" i="1"/>
  <c r="AZ1671" i="1"/>
  <c r="BA1671" i="1"/>
  <c r="BB1671" i="1"/>
  <c r="BC1671" i="1"/>
  <c r="BD1671" i="1"/>
  <c r="BE1671" i="1"/>
  <c r="BF1671" i="1"/>
  <c r="H1672" i="1"/>
  <c r="I1672" i="1"/>
  <c r="J1672" i="1"/>
  <c r="K1672" i="1"/>
  <c r="L1672" i="1"/>
  <c r="M1672" i="1"/>
  <c r="N1672" i="1"/>
  <c r="O1672" i="1"/>
  <c r="P1672" i="1"/>
  <c r="Q1672" i="1"/>
  <c r="R1672" i="1"/>
  <c r="S1672" i="1"/>
  <c r="T1672" i="1"/>
  <c r="U1672" i="1"/>
  <c r="V1672" i="1"/>
  <c r="W1672" i="1"/>
  <c r="X1672" i="1"/>
  <c r="Y1672" i="1"/>
  <c r="Z1672" i="1"/>
  <c r="AA1672" i="1"/>
  <c r="AB1672" i="1"/>
  <c r="AC1672" i="1"/>
  <c r="AD1672" i="1"/>
  <c r="AE1672" i="1"/>
  <c r="AF1672" i="1"/>
  <c r="AG1672" i="1"/>
  <c r="AH1672" i="1"/>
  <c r="AI1672" i="1"/>
  <c r="AJ1672" i="1"/>
  <c r="AK1672" i="1"/>
  <c r="AL1672" i="1"/>
  <c r="AM1672" i="1"/>
  <c r="AN1672" i="1"/>
  <c r="AO1672" i="1"/>
  <c r="AP1672" i="1"/>
  <c r="AQ1672" i="1"/>
  <c r="AR1672" i="1"/>
  <c r="AS1672" i="1"/>
  <c r="AT1672" i="1"/>
  <c r="AU1672" i="1"/>
  <c r="AV1672" i="1"/>
  <c r="AW1672" i="1"/>
  <c r="AX1672" i="1"/>
  <c r="AY1672" i="1"/>
  <c r="AZ1672" i="1"/>
  <c r="BA1672" i="1"/>
  <c r="BB1672" i="1"/>
  <c r="BC1672" i="1"/>
  <c r="BD1672" i="1"/>
  <c r="BE1672" i="1"/>
  <c r="BF1672" i="1"/>
  <c r="H1673" i="1"/>
  <c r="I1673" i="1"/>
  <c r="J1673" i="1"/>
  <c r="K1673" i="1"/>
  <c r="L1673" i="1"/>
  <c r="M1673" i="1"/>
  <c r="N1673" i="1"/>
  <c r="O1673" i="1"/>
  <c r="P1673" i="1"/>
  <c r="Q1673" i="1"/>
  <c r="R1673" i="1"/>
  <c r="S1673" i="1"/>
  <c r="T1673" i="1"/>
  <c r="U1673" i="1"/>
  <c r="V1673" i="1"/>
  <c r="W1673" i="1"/>
  <c r="X1673" i="1"/>
  <c r="Y1673" i="1"/>
  <c r="Z1673" i="1"/>
  <c r="AA1673" i="1"/>
  <c r="AB1673" i="1"/>
  <c r="AC1673" i="1"/>
  <c r="AD1673" i="1"/>
  <c r="AE1673" i="1"/>
  <c r="AF1673" i="1"/>
  <c r="AG1673" i="1"/>
  <c r="AH1673" i="1"/>
  <c r="AI1673" i="1"/>
  <c r="AJ1673" i="1"/>
  <c r="AK1673" i="1"/>
  <c r="AL1673" i="1"/>
  <c r="AM1673" i="1"/>
  <c r="AN1673" i="1"/>
  <c r="AO1673" i="1"/>
  <c r="AP1673" i="1"/>
  <c r="AQ1673" i="1"/>
  <c r="AR1673" i="1"/>
  <c r="AS1673" i="1"/>
  <c r="AT1673" i="1"/>
  <c r="AU1673" i="1"/>
  <c r="AV1673" i="1"/>
  <c r="AW1673" i="1"/>
  <c r="AX1673" i="1"/>
  <c r="AY1673" i="1"/>
  <c r="AZ1673" i="1"/>
  <c r="BA1673" i="1"/>
  <c r="BB1673" i="1"/>
  <c r="BC1673" i="1"/>
  <c r="BD1673" i="1"/>
  <c r="BE1673" i="1"/>
  <c r="BF1673" i="1"/>
  <c r="H1674" i="1"/>
  <c r="I1674" i="1"/>
  <c r="J1674" i="1"/>
  <c r="K1674" i="1"/>
  <c r="L1674" i="1"/>
  <c r="M1674" i="1"/>
  <c r="N1674" i="1"/>
  <c r="O1674" i="1"/>
  <c r="P1674" i="1"/>
  <c r="Q1674" i="1"/>
  <c r="R1674" i="1"/>
  <c r="S1674" i="1"/>
  <c r="T1674" i="1"/>
  <c r="U1674" i="1"/>
  <c r="V1674" i="1"/>
  <c r="W1674" i="1"/>
  <c r="X1674" i="1"/>
  <c r="Y1674" i="1"/>
  <c r="Z1674" i="1"/>
  <c r="AA1674" i="1"/>
  <c r="AB1674" i="1"/>
  <c r="AC1674" i="1"/>
  <c r="AD1674" i="1"/>
  <c r="AE1674" i="1"/>
  <c r="AF1674" i="1"/>
  <c r="AG1674" i="1"/>
  <c r="AH1674" i="1"/>
  <c r="AI1674" i="1"/>
  <c r="AJ1674" i="1"/>
  <c r="AK1674" i="1"/>
  <c r="AL1674" i="1"/>
  <c r="AM1674" i="1"/>
  <c r="AN1674" i="1"/>
  <c r="AO1674" i="1"/>
  <c r="AP1674" i="1"/>
  <c r="AQ1674" i="1"/>
  <c r="AR1674" i="1"/>
  <c r="AS1674" i="1"/>
  <c r="AT1674" i="1"/>
  <c r="AU1674" i="1"/>
  <c r="AV1674" i="1"/>
  <c r="AW1674" i="1"/>
  <c r="AX1674" i="1"/>
  <c r="AY1674" i="1"/>
  <c r="AZ1674" i="1"/>
  <c r="BA1674" i="1"/>
  <c r="BB1674" i="1"/>
  <c r="BC1674" i="1"/>
  <c r="BD1674" i="1"/>
  <c r="BE1674" i="1"/>
  <c r="BF1674" i="1"/>
  <c r="H1675" i="1"/>
  <c r="I1675" i="1"/>
  <c r="J1675" i="1"/>
  <c r="K1675" i="1"/>
  <c r="L1675" i="1"/>
  <c r="M1675" i="1"/>
  <c r="N1675" i="1"/>
  <c r="O1675" i="1"/>
  <c r="P1675" i="1"/>
  <c r="Q1675" i="1"/>
  <c r="R1675" i="1"/>
  <c r="S1675" i="1"/>
  <c r="T1675" i="1"/>
  <c r="U1675" i="1"/>
  <c r="V1675" i="1"/>
  <c r="W1675" i="1"/>
  <c r="X1675" i="1"/>
  <c r="Y1675" i="1"/>
  <c r="Z1675" i="1"/>
  <c r="AA1675" i="1"/>
  <c r="AB1675" i="1"/>
  <c r="AC1675" i="1"/>
  <c r="AD1675" i="1"/>
  <c r="AE1675" i="1"/>
  <c r="AF1675" i="1"/>
  <c r="AG1675" i="1"/>
  <c r="AH1675" i="1"/>
  <c r="AI1675" i="1"/>
  <c r="AJ1675" i="1"/>
  <c r="AK1675" i="1"/>
  <c r="AL1675" i="1"/>
  <c r="AM1675" i="1"/>
  <c r="AN1675" i="1"/>
  <c r="AO1675" i="1"/>
  <c r="AP1675" i="1"/>
  <c r="AQ1675" i="1"/>
  <c r="AR1675" i="1"/>
  <c r="AS1675" i="1"/>
  <c r="AT1675" i="1"/>
  <c r="AU1675" i="1"/>
  <c r="AV1675" i="1"/>
  <c r="AW1675" i="1"/>
  <c r="AX1675" i="1"/>
  <c r="AY1675" i="1"/>
  <c r="AZ1675" i="1"/>
  <c r="BA1675" i="1"/>
  <c r="BB1675" i="1"/>
  <c r="BC1675" i="1"/>
  <c r="BD1675" i="1"/>
  <c r="BE1675" i="1"/>
  <c r="BF1675" i="1"/>
  <c r="H1676" i="1"/>
  <c r="I1676" i="1"/>
  <c r="J1676" i="1"/>
  <c r="K1676" i="1"/>
  <c r="L1676" i="1"/>
  <c r="M1676" i="1"/>
  <c r="N1676" i="1"/>
  <c r="O1676" i="1"/>
  <c r="P1676" i="1"/>
  <c r="Q1676" i="1"/>
  <c r="R1676" i="1"/>
  <c r="S1676" i="1"/>
  <c r="T1676" i="1"/>
  <c r="U1676" i="1"/>
  <c r="V1676" i="1"/>
  <c r="W1676" i="1"/>
  <c r="X1676" i="1"/>
  <c r="Y1676" i="1"/>
  <c r="Z1676" i="1"/>
  <c r="AA1676" i="1"/>
  <c r="AB1676" i="1"/>
  <c r="AC1676" i="1"/>
  <c r="AD1676" i="1"/>
  <c r="AE1676" i="1"/>
  <c r="AF1676" i="1"/>
  <c r="AG1676" i="1"/>
  <c r="AH1676" i="1"/>
  <c r="AI1676" i="1"/>
  <c r="AJ1676" i="1"/>
  <c r="AK1676" i="1"/>
  <c r="AL1676" i="1"/>
  <c r="AM1676" i="1"/>
  <c r="AN1676" i="1"/>
  <c r="AO1676" i="1"/>
  <c r="AP1676" i="1"/>
  <c r="AQ1676" i="1"/>
  <c r="AR1676" i="1"/>
  <c r="AS1676" i="1"/>
  <c r="AT1676" i="1"/>
  <c r="AU1676" i="1"/>
  <c r="AV1676" i="1"/>
  <c r="AW1676" i="1"/>
  <c r="AX1676" i="1"/>
  <c r="AY1676" i="1"/>
  <c r="AZ1676" i="1"/>
  <c r="BA1676" i="1"/>
  <c r="BB1676" i="1"/>
  <c r="BC1676" i="1"/>
  <c r="BD1676" i="1"/>
  <c r="BE1676" i="1"/>
  <c r="BF1676" i="1"/>
  <c r="H1677" i="1"/>
  <c r="I1677" i="1"/>
  <c r="J1677" i="1"/>
  <c r="K1677" i="1"/>
  <c r="L1677" i="1"/>
  <c r="M1677" i="1"/>
  <c r="N1677" i="1"/>
  <c r="O1677" i="1"/>
  <c r="P1677" i="1"/>
  <c r="Q1677" i="1"/>
  <c r="R1677" i="1"/>
  <c r="S1677" i="1"/>
  <c r="T1677" i="1"/>
  <c r="U1677" i="1"/>
  <c r="V1677" i="1"/>
  <c r="W1677" i="1"/>
  <c r="X1677" i="1"/>
  <c r="Y1677" i="1"/>
  <c r="Z1677" i="1"/>
  <c r="AA1677" i="1"/>
  <c r="AB1677" i="1"/>
  <c r="AC1677" i="1"/>
  <c r="AD1677" i="1"/>
  <c r="AE1677" i="1"/>
  <c r="AF1677" i="1"/>
  <c r="AG1677" i="1"/>
  <c r="AH1677" i="1"/>
  <c r="AI1677" i="1"/>
  <c r="AJ1677" i="1"/>
  <c r="AK1677" i="1"/>
  <c r="AL1677" i="1"/>
  <c r="AM1677" i="1"/>
  <c r="AN1677" i="1"/>
  <c r="AO1677" i="1"/>
  <c r="AP1677" i="1"/>
  <c r="AQ1677" i="1"/>
  <c r="AR1677" i="1"/>
  <c r="AS1677" i="1"/>
  <c r="AT1677" i="1"/>
  <c r="AU1677" i="1"/>
  <c r="AV1677" i="1"/>
  <c r="AW1677" i="1"/>
  <c r="AX1677" i="1"/>
  <c r="AY1677" i="1"/>
  <c r="AZ1677" i="1"/>
  <c r="BA1677" i="1"/>
  <c r="BB1677" i="1"/>
  <c r="BC1677" i="1"/>
  <c r="BD1677" i="1"/>
  <c r="BE1677" i="1"/>
  <c r="BF1677" i="1"/>
  <c r="H1678" i="1"/>
  <c r="I1678" i="1"/>
  <c r="J1678" i="1"/>
  <c r="K1678" i="1"/>
  <c r="L1678" i="1"/>
  <c r="M1678" i="1"/>
  <c r="N1678" i="1"/>
  <c r="O1678" i="1"/>
  <c r="P1678" i="1"/>
  <c r="Q1678" i="1"/>
  <c r="R1678" i="1"/>
  <c r="S1678" i="1"/>
  <c r="T1678" i="1"/>
  <c r="U1678" i="1"/>
  <c r="V1678" i="1"/>
  <c r="W1678" i="1"/>
  <c r="X1678" i="1"/>
  <c r="Y1678" i="1"/>
  <c r="Z1678" i="1"/>
  <c r="AA1678" i="1"/>
  <c r="AB1678" i="1"/>
  <c r="AC1678" i="1"/>
  <c r="AD1678" i="1"/>
  <c r="AE1678" i="1"/>
  <c r="AF1678" i="1"/>
  <c r="AG1678" i="1"/>
  <c r="AH1678" i="1"/>
  <c r="AI1678" i="1"/>
  <c r="AJ1678" i="1"/>
  <c r="AK1678" i="1"/>
  <c r="AL1678" i="1"/>
  <c r="AM1678" i="1"/>
  <c r="AN1678" i="1"/>
  <c r="AO1678" i="1"/>
  <c r="AP1678" i="1"/>
  <c r="AQ1678" i="1"/>
  <c r="AR1678" i="1"/>
  <c r="AS1678" i="1"/>
  <c r="AT1678" i="1"/>
  <c r="AU1678" i="1"/>
  <c r="AV1678" i="1"/>
  <c r="AW1678" i="1"/>
  <c r="AX1678" i="1"/>
  <c r="AY1678" i="1"/>
  <c r="AZ1678" i="1"/>
  <c r="BA1678" i="1"/>
  <c r="BB1678" i="1"/>
  <c r="BC1678" i="1"/>
  <c r="BD1678" i="1"/>
  <c r="BE1678" i="1"/>
  <c r="BF1678" i="1"/>
  <c r="H1679" i="1"/>
  <c r="I1679" i="1"/>
  <c r="J1679" i="1"/>
  <c r="K1679" i="1"/>
  <c r="L1679" i="1"/>
  <c r="M1679" i="1"/>
  <c r="N1679" i="1"/>
  <c r="O1679" i="1"/>
  <c r="P1679" i="1"/>
  <c r="Q1679" i="1"/>
  <c r="R1679" i="1"/>
  <c r="S1679" i="1"/>
  <c r="T1679" i="1"/>
  <c r="U1679" i="1"/>
  <c r="V1679" i="1"/>
  <c r="W1679" i="1"/>
  <c r="X1679" i="1"/>
  <c r="Y1679" i="1"/>
  <c r="Z1679" i="1"/>
  <c r="AA1679" i="1"/>
  <c r="AB1679" i="1"/>
  <c r="AC1679" i="1"/>
  <c r="AD1679" i="1"/>
  <c r="AE1679" i="1"/>
  <c r="AF1679" i="1"/>
  <c r="AG1679" i="1"/>
  <c r="AH1679" i="1"/>
  <c r="AI1679" i="1"/>
  <c r="AJ1679" i="1"/>
  <c r="AK1679" i="1"/>
  <c r="AL1679" i="1"/>
  <c r="AM1679" i="1"/>
  <c r="AN1679" i="1"/>
  <c r="AO1679" i="1"/>
  <c r="AP1679" i="1"/>
  <c r="AQ1679" i="1"/>
  <c r="AR1679" i="1"/>
  <c r="AS1679" i="1"/>
  <c r="AT1679" i="1"/>
  <c r="AU1679" i="1"/>
  <c r="AV1679" i="1"/>
  <c r="AW1679" i="1"/>
  <c r="AX1679" i="1"/>
  <c r="AY1679" i="1"/>
  <c r="AZ1679" i="1"/>
  <c r="BA1679" i="1"/>
  <c r="BB1679" i="1"/>
  <c r="BC1679" i="1"/>
  <c r="BD1679" i="1"/>
  <c r="BE1679" i="1"/>
  <c r="BF1679" i="1"/>
  <c r="H1680" i="1"/>
  <c r="I1680" i="1"/>
  <c r="J1680" i="1"/>
  <c r="K1680" i="1"/>
  <c r="L1680" i="1"/>
  <c r="M1680" i="1"/>
  <c r="N1680" i="1"/>
  <c r="O1680" i="1"/>
  <c r="P1680" i="1"/>
  <c r="Q1680" i="1"/>
  <c r="R1680" i="1"/>
  <c r="S1680" i="1"/>
  <c r="T1680" i="1"/>
  <c r="U1680" i="1"/>
  <c r="V1680" i="1"/>
  <c r="W1680" i="1"/>
  <c r="X1680" i="1"/>
  <c r="Y1680" i="1"/>
  <c r="Z1680" i="1"/>
  <c r="AA1680" i="1"/>
  <c r="AB1680" i="1"/>
  <c r="AC1680" i="1"/>
  <c r="AD1680" i="1"/>
  <c r="AE1680" i="1"/>
  <c r="AF1680" i="1"/>
  <c r="AG1680" i="1"/>
  <c r="AH1680" i="1"/>
  <c r="AI1680" i="1"/>
  <c r="AJ1680" i="1"/>
  <c r="AK1680" i="1"/>
  <c r="AL1680" i="1"/>
  <c r="AM1680" i="1"/>
  <c r="AN1680" i="1"/>
  <c r="AO1680" i="1"/>
  <c r="AP1680" i="1"/>
  <c r="AQ1680" i="1"/>
  <c r="AR1680" i="1"/>
  <c r="AS1680" i="1"/>
  <c r="AT1680" i="1"/>
  <c r="AU1680" i="1"/>
  <c r="AV1680" i="1"/>
  <c r="AW1680" i="1"/>
  <c r="AX1680" i="1"/>
  <c r="AY1680" i="1"/>
  <c r="AZ1680" i="1"/>
  <c r="BA1680" i="1"/>
  <c r="BB1680" i="1"/>
  <c r="BC1680" i="1"/>
  <c r="BD1680" i="1"/>
  <c r="BE1680" i="1"/>
  <c r="BF1680" i="1"/>
  <c r="H1681" i="1"/>
  <c r="I1681" i="1"/>
  <c r="J1681" i="1"/>
  <c r="K1681" i="1"/>
  <c r="L1681" i="1"/>
  <c r="M1681" i="1"/>
  <c r="N1681" i="1"/>
  <c r="O1681" i="1"/>
  <c r="P1681" i="1"/>
  <c r="Q1681" i="1"/>
  <c r="R1681" i="1"/>
  <c r="S1681" i="1"/>
  <c r="T1681" i="1"/>
  <c r="U1681" i="1"/>
  <c r="V1681" i="1"/>
  <c r="W1681" i="1"/>
  <c r="X1681" i="1"/>
  <c r="Y1681" i="1"/>
  <c r="Z1681" i="1"/>
  <c r="AA1681" i="1"/>
  <c r="AB1681" i="1"/>
  <c r="AC1681" i="1"/>
  <c r="AD1681" i="1"/>
  <c r="AE1681" i="1"/>
  <c r="AF1681" i="1"/>
  <c r="AG1681" i="1"/>
  <c r="AH1681" i="1"/>
  <c r="AI1681" i="1"/>
  <c r="AJ1681" i="1"/>
  <c r="AK1681" i="1"/>
  <c r="AL1681" i="1"/>
  <c r="AM1681" i="1"/>
  <c r="AN1681" i="1"/>
  <c r="AO1681" i="1"/>
  <c r="AP1681" i="1"/>
  <c r="AQ1681" i="1"/>
  <c r="AR1681" i="1"/>
  <c r="AS1681" i="1"/>
  <c r="AT1681" i="1"/>
  <c r="AU1681" i="1"/>
  <c r="AV1681" i="1"/>
  <c r="AW1681" i="1"/>
  <c r="AX1681" i="1"/>
  <c r="AY1681" i="1"/>
  <c r="AZ1681" i="1"/>
  <c r="BA1681" i="1"/>
  <c r="BB1681" i="1"/>
  <c r="BC1681" i="1"/>
  <c r="BD1681" i="1"/>
  <c r="BE1681" i="1"/>
  <c r="BF1681" i="1"/>
  <c r="H1682" i="1"/>
  <c r="I1682" i="1"/>
  <c r="J1682" i="1"/>
  <c r="K1682" i="1"/>
  <c r="L1682" i="1"/>
  <c r="M1682" i="1"/>
  <c r="N1682" i="1"/>
  <c r="O1682" i="1"/>
  <c r="P1682" i="1"/>
  <c r="Q1682" i="1"/>
  <c r="R1682" i="1"/>
  <c r="S1682" i="1"/>
  <c r="T1682" i="1"/>
  <c r="U1682" i="1"/>
  <c r="V1682" i="1"/>
  <c r="W1682" i="1"/>
  <c r="X1682" i="1"/>
  <c r="Y1682" i="1"/>
  <c r="Z1682" i="1"/>
  <c r="AA1682" i="1"/>
  <c r="AB1682" i="1"/>
  <c r="AC1682" i="1"/>
  <c r="AD1682" i="1"/>
  <c r="AE1682" i="1"/>
  <c r="AF1682" i="1"/>
  <c r="AG1682" i="1"/>
  <c r="AH1682" i="1"/>
  <c r="AI1682" i="1"/>
  <c r="AJ1682" i="1"/>
  <c r="AK1682" i="1"/>
  <c r="AL1682" i="1"/>
  <c r="AM1682" i="1"/>
  <c r="AN1682" i="1"/>
  <c r="AO1682" i="1"/>
  <c r="AP1682" i="1"/>
  <c r="AQ1682" i="1"/>
  <c r="AR1682" i="1"/>
  <c r="AS1682" i="1"/>
  <c r="AT1682" i="1"/>
  <c r="AU1682" i="1"/>
  <c r="AV1682" i="1"/>
  <c r="AW1682" i="1"/>
  <c r="AX1682" i="1"/>
  <c r="AY1682" i="1"/>
  <c r="AZ1682" i="1"/>
  <c r="BA1682" i="1"/>
  <c r="BB1682" i="1"/>
  <c r="BC1682" i="1"/>
  <c r="BD1682" i="1"/>
  <c r="BE1682" i="1"/>
  <c r="BF1682" i="1"/>
  <c r="H1683" i="1"/>
  <c r="I1683" i="1"/>
  <c r="J1683" i="1"/>
  <c r="K1683" i="1"/>
  <c r="L1683" i="1"/>
  <c r="M1683" i="1"/>
  <c r="N1683" i="1"/>
  <c r="O1683" i="1"/>
  <c r="P1683" i="1"/>
  <c r="Q1683" i="1"/>
  <c r="R1683" i="1"/>
  <c r="S1683" i="1"/>
  <c r="T1683" i="1"/>
  <c r="U1683" i="1"/>
  <c r="V1683" i="1"/>
  <c r="W1683" i="1"/>
  <c r="X1683" i="1"/>
  <c r="Y1683" i="1"/>
  <c r="Z1683" i="1"/>
  <c r="AA1683" i="1"/>
  <c r="AB1683" i="1"/>
  <c r="AC1683" i="1"/>
  <c r="AD1683" i="1"/>
  <c r="AE1683" i="1"/>
  <c r="AF1683" i="1"/>
  <c r="AG1683" i="1"/>
  <c r="AH1683" i="1"/>
  <c r="AI1683" i="1"/>
  <c r="AJ1683" i="1"/>
  <c r="AK1683" i="1"/>
  <c r="AL1683" i="1"/>
  <c r="AM1683" i="1"/>
  <c r="AN1683" i="1"/>
  <c r="AO1683" i="1"/>
  <c r="AP1683" i="1"/>
  <c r="AQ1683" i="1"/>
  <c r="AR1683" i="1"/>
  <c r="AS1683" i="1"/>
  <c r="AT1683" i="1"/>
  <c r="AU1683" i="1"/>
  <c r="AV1683" i="1"/>
  <c r="AW1683" i="1"/>
  <c r="AX1683" i="1"/>
  <c r="AY1683" i="1"/>
  <c r="AZ1683" i="1"/>
  <c r="BA1683" i="1"/>
  <c r="BB1683" i="1"/>
  <c r="BC1683" i="1"/>
  <c r="BD1683" i="1"/>
  <c r="BE1683" i="1"/>
  <c r="BF1683" i="1"/>
  <c r="H1684" i="1"/>
  <c r="I1684" i="1"/>
  <c r="J1684" i="1"/>
  <c r="K1684" i="1"/>
  <c r="L1684" i="1"/>
  <c r="M1684" i="1"/>
  <c r="N1684" i="1"/>
  <c r="O1684" i="1"/>
  <c r="P1684" i="1"/>
  <c r="Q1684" i="1"/>
  <c r="R1684" i="1"/>
  <c r="S1684" i="1"/>
  <c r="T1684" i="1"/>
  <c r="U1684" i="1"/>
  <c r="V1684" i="1"/>
  <c r="W1684" i="1"/>
  <c r="X1684" i="1"/>
  <c r="Y1684" i="1"/>
  <c r="Z1684" i="1"/>
  <c r="AA1684" i="1"/>
  <c r="AB1684" i="1"/>
  <c r="AC1684" i="1"/>
  <c r="AD1684" i="1"/>
  <c r="AE1684" i="1"/>
  <c r="AF1684" i="1"/>
  <c r="AG1684" i="1"/>
  <c r="AH1684" i="1"/>
  <c r="AI1684" i="1"/>
  <c r="AJ1684" i="1"/>
  <c r="AK1684" i="1"/>
  <c r="AL1684" i="1"/>
  <c r="AM1684" i="1"/>
  <c r="AN1684" i="1"/>
  <c r="AO1684" i="1"/>
  <c r="AP1684" i="1"/>
  <c r="AQ1684" i="1"/>
  <c r="AR1684" i="1"/>
  <c r="AS1684" i="1"/>
  <c r="AT1684" i="1"/>
  <c r="AU1684" i="1"/>
  <c r="AV1684" i="1"/>
  <c r="AW1684" i="1"/>
  <c r="AX1684" i="1"/>
  <c r="AY1684" i="1"/>
  <c r="AZ1684" i="1"/>
  <c r="BA1684" i="1"/>
  <c r="BB1684" i="1"/>
  <c r="BC1684" i="1"/>
  <c r="BD1684" i="1"/>
  <c r="BE1684" i="1"/>
  <c r="BF1684" i="1"/>
  <c r="H1685" i="1"/>
  <c r="I1685" i="1"/>
  <c r="J1685" i="1"/>
  <c r="K1685" i="1"/>
  <c r="L1685" i="1"/>
  <c r="M1685" i="1"/>
  <c r="N1685" i="1"/>
  <c r="O1685" i="1"/>
  <c r="P1685" i="1"/>
  <c r="Q1685" i="1"/>
  <c r="R1685" i="1"/>
  <c r="S1685" i="1"/>
  <c r="T1685" i="1"/>
  <c r="U1685" i="1"/>
  <c r="V1685" i="1"/>
  <c r="W1685" i="1"/>
  <c r="X1685" i="1"/>
  <c r="Y1685" i="1"/>
  <c r="Z1685" i="1"/>
  <c r="AA1685" i="1"/>
  <c r="AB1685" i="1"/>
  <c r="AC1685" i="1"/>
  <c r="AD1685" i="1"/>
  <c r="AE1685" i="1"/>
  <c r="AF1685" i="1"/>
  <c r="AG1685" i="1"/>
  <c r="AH1685" i="1"/>
  <c r="AI1685" i="1"/>
  <c r="AJ1685" i="1"/>
  <c r="AK1685" i="1"/>
  <c r="AL1685" i="1"/>
  <c r="AM1685" i="1"/>
  <c r="AN1685" i="1"/>
  <c r="AO1685" i="1"/>
  <c r="AP1685" i="1"/>
  <c r="AQ1685" i="1"/>
  <c r="AR1685" i="1"/>
  <c r="AS1685" i="1"/>
  <c r="AT1685" i="1"/>
  <c r="AU1685" i="1"/>
  <c r="AV1685" i="1"/>
  <c r="AW1685" i="1"/>
  <c r="AX1685" i="1"/>
  <c r="AY1685" i="1"/>
  <c r="AZ1685" i="1"/>
  <c r="BA1685" i="1"/>
  <c r="BB1685" i="1"/>
  <c r="BC1685" i="1"/>
  <c r="BD1685" i="1"/>
  <c r="BE1685" i="1"/>
  <c r="BF1685" i="1"/>
  <c r="H1686" i="1"/>
  <c r="I1686" i="1"/>
  <c r="J1686" i="1"/>
  <c r="K1686" i="1"/>
  <c r="L1686" i="1"/>
  <c r="M1686" i="1"/>
  <c r="N1686" i="1"/>
  <c r="O1686" i="1"/>
  <c r="P1686" i="1"/>
  <c r="Q1686" i="1"/>
  <c r="R1686" i="1"/>
  <c r="S1686" i="1"/>
  <c r="T1686" i="1"/>
  <c r="U1686" i="1"/>
  <c r="V1686" i="1"/>
  <c r="W1686" i="1"/>
  <c r="X1686" i="1"/>
  <c r="Y1686" i="1"/>
  <c r="Z1686" i="1"/>
  <c r="AA1686" i="1"/>
  <c r="AB1686" i="1"/>
  <c r="AC1686" i="1"/>
  <c r="AD1686" i="1"/>
  <c r="AE1686" i="1"/>
  <c r="AF1686" i="1"/>
  <c r="AG1686" i="1"/>
  <c r="AH1686" i="1"/>
  <c r="AI1686" i="1"/>
  <c r="AJ1686" i="1"/>
  <c r="AK1686" i="1"/>
  <c r="AL1686" i="1"/>
  <c r="AM1686" i="1"/>
  <c r="AN1686" i="1"/>
  <c r="AO1686" i="1"/>
  <c r="AP1686" i="1"/>
  <c r="AQ1686" i="1"/>
  <c r="AR1686" i="1"/>
  <c r="AS1686" i="1"/>
  <c r="AT1686" i="1"/>
  <c r="AU1686" i="1"/>
  <c r="AV1686" i="1"/>
  <c r="AW1686" i="1"/>
  <c r="AX1686" i="1"/>
  <c r="AY1686" i="1"/>
  <c r="AZ1686" i="1"/>
  <c r="BA1686" i="1"/>
  <c r="BB1686" i="1"/>
  <c r="BC1686" i="1"/>
  <c r="BD1686" i="1"/>
  <c r="BE1686" i="1"/>
  <c r="BF1686" i="1"/>
  <c r="H1687" i="1"/>
  <c r="I1687" i="1"/>
  <c r="J1687" i="1"/>
  <c r="K1687" i="1"/>
  <c r="L1687" i="1"/>
  <c r="M1687" i="1"/>
  <c r="N1687" i="1"/>
  <c r="O1687" i="1"/>
  <c r="P1687" i="1"/>
  <c r="Q1687" i="1"/>
  <c r="R1687" i="1"/>
  <c r="S1687" i="1"/>
  <c r="T1687" i="1"/>
  <c r="U1687" i="1"/>
  <c r="V1687" i="1"/>
  <c r="W1687" i="1"/>
  <c r="X1687" i="1"/>
  <c r="Y1687" i="1"/>
  <c r="Z1687" i="1"/>
  <c r="AA1687" i="1"/>
  <c r="AB1687" i="1"/>
  <c r="AC1687" i="1"/>
  <c r="AD1687" i="1"/>
  <c r="AE1687" i="1"/>
  <c r="AF1687" i="1"/>
  <c r="AG1687" i="1"/>
  <c r="AH1687" i="1"/>
  <c r="AI1687" i="1"/>
  <c r="AJ1687" i="1"/>
  <c r="AK1687" i="1"/>
  <c r="AL1687" i="1"/>
  <c r="AM1687" i="1"/>
  <c r="AN1687" i="1"/>
  <c r="AO1687" i="1"/>
  <c r="AP1687" i="1"/>
  <c r="AQ1687" i="1"/>
  <c r="AR1687" i="1"/>
  <c r="AS1687" i="1"/>
  <c r="AT1687" i="1"/>
  <c r="AU1687" i="1"/>
  <c r="AV1687" i="1"/>
  <c r="AW1687" i="1"/>
  <c r="AX1687" i="1"/>
  <c r="AY1687" i="1"/>
  <c r="AZ1687" i="1"/>
  <c r="BA1687" i="1"/>
  <c r="BB1687" i="1"/>
  <c r="BC1687" i="1"/>
  <c r="BD1687" i="1"/>
  <c r="BE1687" i="1"/>
  <c r="BF1687" i="1"/>
  <c r="H1688" i="1"/>
  <c r="I1688" i="1"/>
  <c r="J1688" i="1"/>
  <c r="K1688" i="1"/>
  <c r="L1688" i="1"/>
  <c r="M1688" i="1"/>
  <c r="N1688" i="1"/>
  <c r="O1688" i="1"/>
  <c r="P1688" i="1"/>
  <c r="Q1688" i="1"/>
  <c r="R1688" i="1"/>
  <c r="S1688" i="1"/>
  <c r="T1688" i="1"/>
  <c r="U1688" i="1"/>
  <c r="V1688" i="1"/>
  <c r="W1688" i="1"/>
  <c r="X1688" i="1"/>
  <c r="Y1688" i="1"/>
  <c r="Z1688" i="1"/>
  <c r="AA1688" i="1"/>
  <c r="AB1688" i="1"/>
  <c r="AC1688" i="1"/>
  <c r="AD1688" i="1"/>
  <c r="AE1688" i="1"/>
  <c r="AF1688" i="1"/>
  <c r="AG1688" i="1"/>
  <c r="AH1688" i="1"/>
  <c r="AI1688" i="1"/>
  <c r="AJ1688" i="1"/>
  <c r="AK1688" i="1"/>
  <c r="AL1688" i="1"/>
  <c r="AM1688" i="1"/>
  <c r="AN1688" i="1"/>
  <c r="AO1688" i="1"/>
  <c r="AP1688" i="1"/>
  <c r="AQ1688" i="1"/>
  <c r="AR1688" i="1"/>
  <c r="AS1688" i="1"/>
  <c r="AT1688" i="1"/>
  <c r="AU1688" i="1"/>
  <c r="AV1688" i="1"/>
  <c r="AW1688" i="1"/>
  <c r="AX1688" i="1"/>
  <c r="AY1688" i="1"/>
  <c r="AZ1688" i="1"/>
  <c r="BA1688" i="1"/>
  <c r="BB1688" i="1"/>
  <c r="BC1688" i="1"/>
  <c r="BD1688" i="1"/>
  <c r="BE1688" i="1"/>
  <c r="BF1688" i="1"/>
  <c r="H1689" i="1"/>
  <c r="I1689" i="1"/>
  <c r="J1689" i="1"/>
  <c r="K1689" i="1"/>
  <c r="L1689" i="1"/>
  <c r="M1689" i="1"/>
  <c r="N1689" i="1"/>
  <c r="O1689" i="1"/>
  <c r="P1689" i="1"/>
  <c r="Q1689" i="1"/>
  <c r="R1689" i="1"/>
  <c r="S1689" i="1"/>
  <c r="T1689" i="1"/>
  <c r="U1689" i="1"/>
  <c r="V1689" i="1"/>
  <c r="W1689" i="1"/>
  <c r="X1689" i="1"/>
  <c r="Y1689" i="1"/>
  <c r="Z1689" i="1"/>
  <c r="AA1689" i="1"/>
  <c r="AB1689" i="1"/>
  <c r="AC1689" i="1"/>
  <c r="AD1689" i="1"/>
  <c r="AE1689" i="1"/>
  <c r="AF1689" i="1"/>
  <c r="AG1689" i="1"/>
  <c r="AH1689" i="1"/>
  <c r="AI1689" i="1"/>
  <c r="AJ1689" i="1"/>
  <c r="AK1689" i="1"/>
  <c r="AL1689" i="1"/>
  <c r="AM1689" i="1"/>
  <c r="AN1689" i="1"/>
  <c r="AO1689" i="1"/>
  <c r="AP1689" i="1"/>
  <c r="AQ1689" i="1"/>
  <c r="AR1689" i="1"/>
  <c r="AS1689" i="1"/>
  <c r="AT1689" i="1"/>
  <c r="AU1689" i="1"/>
  <c r="AV1689" i="1"/>
  <c r="AW1689" i="1"/>
  <c r="AX1689" i="1"/>
  <c r="AY1689" i="1"/>
  <c r="AZ1689" i="1"/>
  <c r="BA1689" i="1"/>
  <c r="BB1689" i="1"/>
  <c r="BC1689" i="1"/>
  <c r="BD1689" i="1"/>
  <c r="BE1689" i="1"/>
  <c r="BF1689" i="1"/>
  <c r="H1690" i="1"/>
  <c r="I1690" i="1"/>
  <c r="J1690" i="1"/>
  <c r="K1690" i="1"/>
  <c r="L1690" i="1"/>
  <c r="M1690" i="1"/>
  <c r="N1690" i="1"/>
  <c r="O1690" i="1"/>
  <c r="P1690" i="1"/>
  <c r="Q1690" i="1"/>
  <c r="R1690" i="1"/>
  <c r="S1690" i="1"/>
  <c r="T1690" i="1"/>
  <c r="U1690" i="1"/>
  <c r="V1690" i="1"/>
  <c r="W1690" i="1"/>
  <c r="X1690" i="1"/>
  <c r="Y1690" i="1"/>
  <c r="Z1690" i="1"/>
  <c r="AA1690" i="1"/>
  <c r="AB1690" i="1"/>
  <c r="AC1690" i="1"/>
  <c r="AD1690" i="1"/>
  <c r="AE1690" i="1"/>
  <c r="AF1690" i="1"/>
  <c r="AG1690" i="1"/>
  <c r="AH1690" i="1"/>
  <c r="AI1690" i="1"/>
  <c r="AJ1690" i="1"/>
  <c r="AK1690" i="1"/>
  <c r="AL1690" i="1"/>
  <c r="AM1690" i="1"/>
  <c r="AN1690" i="1"/>
  <c r="AO1690" i="1"/>
  <c r="AP1690" i="1"/>
  <c r="AQ1690" i="1"/>
  <c r="AR1690" i="1"/>
  <c r="AS1690" i="1"/>
  <c r="AT1690" i="1"/>
  <c r="AU1690" i="1"/>
  <c r="AV1690" i="1"/>
  <c r="AW1690" i="1"/>
  <c r="AX1690" i="1"/>
  <c r="AY1690" i="1"/>
  <c r="AZ1690" i="1"/>
  <c r="BA1690" i="1"/>
  <c r="BB1690" i="1"/>
  <c r="BC1690" i="1"/>
  <c r="BD1690" i="1"/>
  <c r="BE1690" i="1"/>
  <c r="BF1690" i="1"/>
  <c r="H1691" i="1"/>
  <c r="I1691" i="1"/>
  <c r="J1691" i="1"/>
  <c r="K1691" i="1"/>
  <c r="L1691" i="1"/>
  <c r="M1691" i="1"/>
  <c r="N1691" i="1"/>
  <c r="O1691" i="1"/>
  <c r="P1691" i="1"/>
  <c r="Q1691" i="1"/>
  <c r="R1691" i="1"/>
  <c r="S1691" i="1"/>
  <c r="T1691" i="1"/>
  <c r="U1691" i="1"/>
  <c r="V1691" i="1"/>
  <c r="W1691" i="1"/>
  <c r="X1691" i="1"/>
  <c r="Y1691" i="1"/>
  <c r="Z1691" i="1"/>
  <c r="AA1691" i="1"/>
  <c r="AB1691" i="1"/>
  <c r="AC1691" i="1"/>
  <c r="AD1691" i="1"/>
  <c r="AE1691" i="1"/>
  <c r="AF1691" i="1"/>
  <c r="AG1691" i="1"/>
  <c r="AH1691" i="1"/>
  <c r="AI1691" i="1"/>
  <c r="AJ1691" i="1"/>
  <c r="AK1691" i="1"/>
  <c r="AL1691" i="1"/>
  <c r="AM1691" i="1"/>
  <c r="AN1691" i="1"/>
  <c r="AO1691" i="1"/>
  <c r="AP1691" i="1"/>
  <c r="AQ1691" i="1"/>
  <c r="AR1691" i="1"/>
  <c r="AS1691" i="1"/>
  <c r="AT1691" i="1"/>
  <c r="AU1691" i="1"/>
  <c r="AV1691" i="1"/>
  <c r="AW1691" i="1"/>
  <c r="AX1691" i="1"/>
  <c r="AY1691" i="1"/>
  <c r="AZ1691" i="1"/>
  <c r="BA1691" i="1"/>
  <c r="BB1691" i="1"/>
  <c r="BC1691" i="1"/>
  <c r="BD1691" i="1"/>
  <c r="BE1691" i="1"/>
  <c r="BF1691" i="1"/>
  <c r="H1692" i="1"/>
  <c r="I1692" i="1"/>
  <c r="J1692" i="1"/>
  <c r="K1692" i="1"/>
  <c r="L1692" i="1"/>
  <c r="M1692" i="1"/>
  <c r="N1692" i="1"/>
  <c r="O1692" i="1"/>
  <c r="P1692" i="1"/>
  <c r="Q1692" i="1"/>
  <c r="R1692" i="1"/>
  <c r="S1692" i="1"/>
  <c r="T1692" i="1"/>
  <c r="U1692" i="1"/>
  <c r="V1692" i="1"/>
  <c r="W1692" i="1"/>
  <c r="X1692" i="1"/>
  <c r="Y1692" i="1"/>
  <c r="Z1692" i="1"/>
  <c r="AA1692" i="1"/>
  <c r="AB1692" i="1"/>
  <c r="AC1692" i="1"/>
  <c r="AD1692" i="1"/>
  <c r="AE1692" i="1"/>
  <c r="AF1692" i="1"/>
  <c r="AG1692" i="1"/>
  <c r="AH1692" i="1"/>
  <c r="AI1692" i="1"/>
  <c r="AJ1692" i="1"/>
  <c r="AK1692" i="1"/>
  <c r="AL1692" i="1"/>
  <c r="AM1692" i="1"/>
  <c r="AN1692" i="1"/>
  <c r="AO1692" i="1"/>
  <c r="AP1692" i="1"/>
  <c r="AQ1692" i="1"/>
  <c r="AR1692" i="1"/>
  <c r="AS1692" i="1"/>
  <c r="AT1692" i="1"/>
  <c r="AU1692" i="1"/>
  <c r="AV1692" i="1"/>
  <c r="AW1692" i="1"/>
  <c r="AX1692" i="1"/>
  <c r="AY1692" i="1"/>
  <c r="AZ1692" i="1"/>
  <c r="BA1692" i="1"/>
  <c r="BB1692" i="1"/>
  <c r="BC1692" i="1"/>
  <c r="BD1692" i="1"/>
  <c r="BE1692" i="1"/>
  <c r="BF1692" i="1"/>
  <c r="H1693" i="1"/>
  <c r="I1693" i="1"/>
  <c r="J1693" i="1"/>
  <c r="K1693" i="1"/>
  <c r="L1693" i="1"/>
  <c r="M1693" i="1"/>
  <c r="N1693" i="1"/>
  <c r="O1693" i="1"/>
  <c r="P1693" i="1"/>
  <c r="Q1693" i="1"/>
  <c r="R1693" i="1"/>
  <c r="S1693" i="1"/>
  <c r="T1693" i="1"/>
  <c r="U1693" i="1"/>
  <c r="V1693" i="1"/>
  <c r="W1693" i="1"/>
  <c r="X1693" i="1"/>
  <c r="Y1693" i="1"/>
  <c r="Z1693" i="1"/>
  <c r="AA1693" i="1"/>
  <c r="AB1693" i="1"/>
  <c r="AC1693" i="1"/>
  <c r="AD1693" i="1"/>
  <c r="AE1693" i="1"/>
  <c r="AF1693" i="1"/>
  <c r="AG1693" i="1"/>
  <c r="AH1693" i="1"/>
  <c r="AI1693" i="1"/>
  <c r="AJ1693" i="1"/>
  <c r="AK1693" i="1"/>
  <c r="AL1693" i="1"/>
  <c r="AM1693" i="1"/>
  <c r="AN1693" i="1"/>
  <c r="AO1693" i="1"/>
  <c r="AP1693" i="1"/>
  <c r="AQ1693" i="1"/>
  <c r="AR1693" i="1"/>
  <c r="AS1693" i="1"/>
  <c r="AT1693" i="1"/>
  <c r="AU1693" i="1"/>
  <c r="AV1693" i="1"/>
  <c r="AW1693" i="1"/>
  <c r="AX1693" i="1"/>
  <c r="AY1693" i="1"/>
  <c r="AZ1693" i="1"/>
  <c r="BA1693" i="1"/>
  <c r="BB1693" i="1"/>
  <c r="BC1693" i="1"/>
  <c r="BD1693" i="1"/>
  <c r="BE1693" i="1"/>
  <c r="BF1693" i="1"/>
  <c r="H1694" i="1"/>
  <c r="I1694" i="1"/>
  <c r="J1694" i="1"/>
  <c r="K1694" i="1"/>
  <c r="L1694" i="1"/>
  <c r="M1694" i="1"/>
  <c r="N1694" i="1"/>
  <c r="O1694" i="1"/>
  <c r="P1694" i="1"/>
  <c r="Q1694" i="1"/>
  <c r="R1694" i="1"/>
  <c r="S1694" i="1"/>
  <c r="T1694" i="1"/>
  <c r="U1694" i="1"/>
  <c r="V1694" i="1"/>
  <c r="W1694" i="1"/>
  <c r="X1694" i="1"/>
  <c r="Y1694" i="1"/>
  <c r="Z1694" i="1"/>
  <c r="AA1694" i="1"/>
  <c r="AB1694" i="1"/>
  <c r="AC1694" i="1"/>
  <c r="AD1694" i="1"/>
  <c r="AE1694" i="1"/>
  <c r="AF1694" i="1"/>
  <c r="AG1694" i="1"/>
  <c r="AH1694" i="1"/>
  <c r="AI1694" i="1"/>
  <c r="AJ1694" i="1"/>
  <c r="AK1694" i="1"/>
  <c r="AL1694" i="1"/>
  <c r="AM1694" i="1"/>
  <c r="AN1694" i="1"/>
  <c r="AO1694" i="1"/>
  <c r="AP1694" i="1"/>
  <c r="AQ1694" i="1"/>
  <c r="AR1694" i="1"/>
  <c r="AS1694" i="1"/>
  <c r="AT1694" i="1"/>
  <c r="AU1694" i="1"/>
  <c r="AV1694" i="1"/>
  <c r="AW1694" i="1"/>
  <c r="AX1694" i="1"/>
  <c r="AY1694" i="1"/>
  <c r="AZ1694" i="1"/>
  <c r="BA1694" i="1"/>
  <c r="BB1694" i="1"/>
  <c r="BC1694" i="1"/>
  <c r="BD1694" i="1"/>
  <c r="BE1694" i="1"/>
  <c r="BF1694" i="1"/>
  <c r="H1695" i="1"/>
  <c r="I1695" i="1"/>
  <c r="J1695" i="1"/>
  <c r="K1695" i="1"/>
  <c r="L1695" i="1"/>
  <c r="M1695" i="1"/>
  <c r="N1695" i="1"/>
  <c r="O1695" i="1"/>
  <c r="P1695" i="1"/>
  <c r="Q1695" i="1"/>
  <c r="R1695" i="1"/>
  <c r="S1695" i="1"/>
  <c r="T1695" i="1"/>
  <c r="U1695" i="1"/>
  <c r="V1695" i="1"/>
  <c r="W1695" i="1"/>
  <c r="X1695" i="1"/>
  <c r="Y1695" i="1"/>
  <c r="Z1695" i="1"/>
  <c r="AA1695" i="1"/>
  <c r="AB1695" i="1"/>
  <c r="AC1695" i="1"/>
  <c r="AD1695" i="1"/>
  <c r="AE1695" i="1"/>
  <c r="AF1695" i="1"/>
  <c r="AG1695" i="1"/>
  <c r="AH1695" i="1"/>
  <c r="AI1695" i="1"/>
  <c r="AJ1695" i="1"/>
  <c r="AK1695" i="1"/>
  <c r="AL1695" i="1"/>
  <c r="AM1695" i="1"/>
  <c r="AN1695" i="1"/>
  <c r="AO1695" i="1"/>
  <c r="AP1695" i="1"/>
  <c r="AQ1695" i="1"/>
  <c r="AR1695" i="1"/>
  <c r="AS1695" i="1"/>
  <c r="AT1695" i="1"/>
  <c r="AU1695" i="1"/>
  <c r="AV1695" i="1"/>
  <c r="AW1695" i="1"/>
  <c r="AX1695" i="1"/>
  <c r="AY1695" i="1"/>
  <c r="AZ1695" i="1"/>
  <c r="BA1695" i="1"/>
  <c r="BB1695" i="1"/>
  <c r="BC1695" i="1"/>
  <c r="BD1695" i="1"/>
  <c r="BE1695" i="1"/>
  <c r="BF1695" i="1"/>
  <c r="H1696" i="1"/>
  <c r="I1696" i="1"/>
  <c r="J1696" i="1"/>
  <c r="K1696" i="1"/>
  <c r="L1696" i="1"/>
  <c r="M1696" i="1"/>
  <c r="N1696" i="1"/>
  <c r="O1696" i="1"/>
  <c r="P1696" i="1"/>
  <c r="Q1696" i="1"/>
  <c r="R1696" i="1"/>
  <c r="S1696" i="1"/>
  <c r="T1696" i="1"/>
  <c r="U1696" i="1"/>
  <c r="V1696" i="1"/>
  <c r="W1696" i="1"/>
  <c r="X1696" i="1"/>
  <c r="Y1696" i="1"/>
  <c r="Z1696" i="1"/>
  <c r="AA1696" i="1"/>
  <c r="AB1696" i="1"/>
  <c r="AC1696" i="1"/>
  <c r="AD1696" i="1"/>
  <c r="AE1696" i="1"/>
  <c r="AF1696" i="1"/>
  <c r="AG1696" i="1"/>
  <c r="AH1696" i="1"/>
  <c r="AI1696" i="1"/>
  <c r="AJ1696" i="1"/>
  <c r="AK1696" i="1"/>
  <c r="AL1696" i="1"/>
  <c r="AM1696" i="1"/>
  <c r="AN1696" i="1"/>
  <c r="AO1696" i="1"/>
  <c r="AP1696" i="1"/>
  <c r="AQ1696" i="1"/>
  <c r="AR1696" i="1"/>
  <c r="AS1696" i="1"/>
  <c r="AT1696" i="1"/>
  <c r="AU1696" i="1"/>
  <c r="AV1696" i="1"/>
  <c r="AW1696" i="1"/>
  <c r="AX1696" i="1"/>
  <c r="AY1696" i="1"/>
  <c r="AZ1696" i="1"/>
  <c r="BA1696" i="1"/>
  <c r="BB1696" i="1"/>
  <c r="BC1696" i="1"/>
  <c r="BD1696" i="1"/>
  <c r="BE1696" i="1"/>
  <c r="BF1696" i="1"/>
  <c r="H1697" i="1"/>
  <c r="I1697" i="1"/>
  <c r="J1697" i="1"/>
  <c r="K1697" i="1"/>
  <c r="L1697" i="1"/>
  <c r="M1697" i="1"/>
  <c r="N1697" i="1"/>
  <c r="O1697" i="1"/>
  <c r="P1697" i="1"/>
  <c r="Q1697" i="1"/>
  <c r="R1697" i="1"/>
  <c r="S1697" i="1"/>
  <c r="T1697" i="1"/>
  <c r="U1697" i="1"/>
  <c r="V1697" i="1"/>
  <c r="W1697" i="1"/>
  <c r="X1697" i="1"/>
  <c r="Y1697" i="1"/>
  <c r="Z1697" i="1"/>
  <c r="AA1697" i="1"/>
  <c r="AB1697" i="1"/>
  <c r="AC1697" i="1"/>
  <c r="AD1697" i="1"/>
  <c r="AE1697" i="1"/>
  <c r="AF1697" i="1"/>
  <c r="AG1697" i="1"/>
  <c r="AH1697" i="1"/>
  <c r="AI1697" i="1"/>
  <c r="AJ1697" i="1"/>
  <c r="AK1697" i="1"/>
  <c r="AL1697" i="1"/>
  <c r="AM1697" i="1"/>
  <c r="AN1697" i="1"/>
  <c r="AO1697" i="1"/>
  <c r="AP1697" i="1"/>
  <c r="AQ1697" i="1"/>
  <c r="AR1697" i="1"/>
  <c r="AS1697" i="1"/>
  <c r="AT1697" i="1"/>
  <c r="AU1697" i="1"/>
  <c r="AV1697" i="1"/>
  <c r="AW1697" i="1"/>
  <c r="AX1697" i="1"/>
  <c r="AY1697" i="1"/>
  <c r="AZ1697" i="1"/>
  <c r="BA1697" i="1"/>
  <c r="BB1697" i="1"/>
  <c r="BC1697" i="1"/>
  <c r="BD1697" i="1"/>
  <c r="BE1697" i="1"/>
  <c r="BF1697" i="1"/>
  <c r="H1698" i="1"/>
  <c r="I1698" i="1"/>
  <c r="J1698" i="1"/>
  <c r="K1698" i="1"/>
  <c r="L1698" i="1"/>
  <c r="M1698" i="1"/>
  <c r="N1698" i="1"/>
  <c r="O1698" i="1"/>
  <c r="P1698" i="1"/>
  <c r="Q1698" i="1"/>
  <c r="R1698" i="1"/>
  <c r="S1698" i="1"/>
  <c r="T1698" i="1"/>
  <c r="U1698" i="1"/>
  <c r="V1698" i="1"/>
  <c r="W1698" i="1"/>
  <c r="X1698" i="1"/>
  <c r="Y1698" i="1"/>
  <c r="Z1698" i="1"/>
  <c r="AA1698" i="1"/>
  <c r="AB1698" i="1"/>
  <c r="AC1698" i="1"/>
  <c r="AD1698" i="1"/>
  <c r="AE1698" i="1"/>
  <c r="AF1698" i="1"/>
  <c r="AG1698" i="1"/>
  <c r="AH1698" i="1"/>
  <c r="AI1698" i="1"/>
  <c r="AJ1698" i="1"/>
  <c r="AK1698" i="1"/>
  <c r="AL1698" i="1"/>
  <c r="AM1698" i="1"/>
  <c r="AN1698" i="1"/>
  <c r="AO1698" i="1"/>
  <c r="AP1698" i="1"/>
  <c r="AQ1698" i="1"/>
  <c r="AR1698" i="1"/>
  <c r="AS1698" i="1"/>
  <c r="AT1698" i="1"/>
  <c r="AU1698" i="1"/>
  <c r="AV1698" i="1"/>
  <c r="AW1698" i="1"/>
  <c r="AX1698" i="1"/>
  <c r="AY1698" i="1"/>
  <c r="AZ1698" i="1"/>
  <c r="BA1698" i="1"/>
  <c r="BB1698" i="1"/>
  <c r="BC1698" i="1"/>
  <c r="BD1698" i="1"/>
  <c r="BE1698" i="1"/>
  <c r="BF1698" i="1"/>
  <c r="H1699" i="1"/>
  <c r="I1699" i="1"/>
  <c r="J1699" i="1"/>
  <c r="K1699" i="1"/>
  <c r="L1699" i="1"/>
  <c r="M1699" i="1"/>
  <c r="N1699" i="1"/>
  <c r="O1699" i="1"/>
  <c r="P1699" i="1"/>
  <c r="Q1699" i="1"/>
  <c r="R1699" i="1"/>
  <c r="S1699" i="1"/>
  <c r="T1699" i="1"/>
  <c r="U1699" i="1"/>
  <c r="V1699" i="1"/>
  <c r="W1699" i="1"/>
  <c r="X1699" i="1"/>
  <c r="Y1699" i="1"/>
  <c r="Z1699" i="1"/>
  <c r="AA1699" i="1"/>
  <c r="AB1699" i="1"/>
  <c r="AC1699" i="1"/>
  <c r="AD1699" i="1"/>
  <c r="AE1699" i="1"/>
  <c r="AF1699" i="1"/>
  <c r="AG1699" i="1"/>
  <c r="AH1699" i="1"/>
  <c r="AI1699" i="1"/>
  <c r="AJ1699" i="1"/>
  <c r="AK1699" i="1"/>
  <c r="AL1699" i="1"/>
  <c r="AM1699" i="1"/>
  <c r="AN1699" i="1"/>
  <c r="AO1699" i="1"/>
  <c r="AP1699" i="1"/>
  <c r="AQ1699" i="1"/>
  <c r="AR1699" i="1"/>
  <c r="AS1699" i="1"/>
  <c r="AT1699" i="1"/>
  <c r="AU1699" i="1"/>
  <c r="AV1699" i="1"/>
  <c r="AW1699" i="1"/>
  <c r="AX1699" i="1"/>
  <c r="AY1699" i="1"/>
  <c r="AZ1699" i="1"/>
  <c r="BA1699" i="1"/>
  <c r="BB1699" i="1"/>
  <c r="BC1699" i="1"/>
  <c r="BD1699" i="1"/>
  <c r="BE1699" i="1"/>
  <c r="BF1699" i="1"/>
  <c r="H1700" i="1"/>
  <c r="I1700" i="1"/>
  <c r="J1700" i="1"/>
  <c r="K1700" i="1"/>
  <c r="L1700" i="1"/>
  <c r="M1700" i="1"/>
  <c r="N1700" i="1"/>
  <c r="O1700" i="1"/>
  <c r="P1700" i="1"/>
  <c r="Q1700" i="1"/>
  <c r="R1700" i="1"/>
  <c r="S1700" i="1"/>
  <c r="T1700" i="1"/>
  <c r="U1700" i="1"/>
  <c r="V1700" i="1"/>
  <c r="W1700" i="1"/>
  <c r="X1700" i="1"/>
  <c r="Y1700" i="1"/>
  <c r="Z1700" i="1"/>
  <c r="AA1700" i="1"/>
  <c r="AB1700" i="1"/>
  <c r="AC1700" i="1"/>
  <c r="AD1700" i="1"/>
  <c r="AE1700" i="1"/>
  <c r="AF1700" i="1"/>
  <c r="AG1700" i="1"/>
  <c r="AH1700" i="1"/>
  <c r="AI1700" i="1"/>
  <c r="AJ1700" i="1"/>
  <c r="AK1700" i="1"/>
  <c r="AL1700" i="1"/>
  <c r="AM1700" i="1"/>
  <c r="AN1700" i="1"/>
  <c r="AO1700" i="1"/>
  <c r="AP1700" i="1"/>
  <c r="AQ1700" i="1"/>
  <c r="AR1700" i="1"/>
  <c r="AS1700" i="1"/>
  <c r="AT1700" i="1"/>
  <c r="AU1700" i="1"/>
  <c r="AV1700" i="1"/>
  <c r="AW1700" i="1"/>
  <c r="AX1700" i="1"/>
  <c r="AY1700" i="1"/>
  <c r="AZ1700" i="1"/>
  <c r="BA1700" i="1"/>
  <c r="BB1700" i="1"/>
  <c r="BC1700" i="1"/>
  <c r="BD1700" i="1"/>
  <c r="BE1700" i="1"/>
  <c r="BF1700" i="1"/>
  <c r="H1701" i="1"/>
  <c r="I1701" i="1"/>
  <c r="J1701" i="1"/>
  <c r="K1701" i="1"/>
  <c r="L1701" i="1"/>
  <c r="M1701" i="1"/>
  <c r="N1701" i="1"/>
  <c r="O1701" i="1"/>
  <c r="P1701" i="1"/>
  <c r="Q1701" i="1"/>
  <c r="R1701" i="1"/>
  <c r="S1701" i="1"/>
  <c r="T1701" i="1"/>
  <c r="U1701" i="1"/>
  <c r="V1701" i="1"/>
  <c r="W1701" i="1"/>
  <c r="X1701" i="1"/>
  <c r="Y1701" i="1"/>
  <c r="Z1701" i="1"/>
  <c r="AA1701" i="1"/>
  <c r="AB1701" i="1"/>
  <c r="AC1701" i="1"/>
  <c r="AD1701" i="1"/>
  <c r="AE1701" i="1"/>
  <c r="AF1701" i="1"/>
  <c r="AG1701" i="1"/>
  <c r="AH1701" i="1"/>
  <c r="AI1701" i="1"/>
  <c r="AJ1701" i="1"/>
  <c r="AK1701" i="1"/>
  <c r="AL1701" i="1"/>
  <c r="AM1701" i="1"/>
  <c r="AN1701" i="1"/>
  <c r="AO1701" i="1"/>
  <c r="AP1701" i="1"/>
  <c r="AQ1701" i="1"/>
  <c r="AR1701" i="1"/>
  <c r="AS1701" i="1"/>
  <c r="AT1701" i="1"/>
  <c r="AU1701" i="1"/>
  <c r="AV1701" i="1"/>
  <c r="AW1701" i="1"/>
  <c r="AX1701" i="1"/>
  <c r="AY1701" i="1"/>
  <c r="AZ1701" i="1"/>
  <c r="BA1701" i="1"/>
  <c r="BB1701" i="1"/>
  <c r="BC1701" i="1"/>
  <c r="BD1701" i="1"/>
  <c r="BE1701" i="1"/>
  <c r="BF1701" i="1"/>
  <c r="H1702" i="1"/>
  <c r="I1702" i="1"/>
  <c r="J1702" i="1"/>
  <c r="K1702" i="1"/>
  <c r="L1702" i="1"/>
  <c r="M1702" i="1"/>
  <c r="N1702" i="1"/>
  <c r="O1702" i="1"/>
  <c r="P1702" i="1"/>
  <c r="Q1702" i="1"/>
  <c r="R1702" i="1"/>
  <c r="S1702" i="1"/>
  <c r="T1702" i="1"/>
  <c r="U1702" i="1"/>
  <c r="V1702" i="1"/>
  <c r="W1702" i="1"/>
  <c r="X1702" i="1"/>
  <c r="Y1702" i="1"/>
  <c r="Z1702" i="1"/>
  <c r="AA1702" i="1"/>
  <c r="AB1702" i="1"/>
  <c r="AC1702" i="1"/>
  <c r="AD1702" i="1"/>
  <c r="AE1702" i="1"/>
  <c r="AF1702" i="1"/>
  <c r="AG1702" i="1"/>
  <c r="AH1702" i="1"/>
  <c r="AI1702" i="1"/>
  <c r="AJ1702" i="1"/>
  <c r="AK1702" i="1"/>
  <c r="AL1702" i="1"/>
  <c r="AM1702" i="1"/>
  <c r="AN1702" i="1"/>
  <c r="AO1702" i="1"/>
  <c r="AP1702" i="1"/>
  <c r="AQ1702" i="1"/>
  <c r="AR1702" i="1"/>
  <c r="AS1702" i="1"/>
  <c r="AT1702" i="1"/>
  <c r="AU1702" i="1"/>
  <c r="AV1702" i="1"/>
  <c r="AW1702" i="1"/>
  <c r="AX1702" i="1"/>
  <c r="AY1702" i="1"/>
  <c r="AZ1702" i="1"/>
  <c r="BA1702" i="1"/>
  <c r="BB1702" i="1"/>
  <c r="BC1702" i="1"/>
  <c r="BD1702" i="1"/>
  <c r="BE1702" i="1"/>
  <c r="BF1702" i="1"/>
  <c r="H1703" i="1"/>
  <c r="I1703" i="1"/>
  <c r="J1703" i="1"/>
  <c r="K1703" i="1"/>
  <c r="L1703" i="1"/>
  <c r="M1703" i="1"/>
  <c r="N1703" i="1"/>
  <c r="O1703" i="1"/>
  <c r="P1703" i="1"/>
  <c r="Q1703" i="1"/>
  <c r="R1703" i="1"/>
  <c r="S1703" i="1"/>
  <c r="T1703" i="1"/>
  <c r="U1703" i="1"/>
  <c r="V1703" i="1"/>
  <c r="W1703" i="1"/>
  <c r="X1703" i="1"/>
  <c r="Y1703" i="1"/>
  <c r="Z1703" i="1"/>
  <c r="AA1703" i="1"/>
  <c r="AB1703" i="1"/>
  <c r="AC1703" i="1"/>
  <c r="AD1703" i="1"/>
  <c r="AE1703" i="1"/>
  <c r="AF1703" i="1"/>
  <c r="AG1703" i="1"/>
  <c r="AH1703" i="1"/>
  <c r="AI1703" i="1"/>
  <c r="AJ1703" i="1"/>
  <c r="AK1703" i="1"/>
  <c r="AL1703" i="1"/>
  <c r="AM1703" i="1"/>
  <c r="AN1703" i="1"/>
  <c r="AO1703" i="1"/>
  <c r="AP1703" i="1"/>
  <c r="AQ1703" i="1"/>
  <c r="AR1703" i="1"/>
  <c r="AS1703" i="1"/>
  <c r="AT1703" i="1"/>
  <c r="AU1703" i="1"/>
  <c r="AV1703" i="1"/>
  <c r="AW1703" i="1"/>
  <c r="AX1703" i="1"/>
  <c r="AY1703" i="1"/>
  <c r="AZ1703" i="1"/>
  <c r="BA1703" i="1"/>
  <c r="BB1703" i="1"/>
  <c r="BC1703" i="1"/>
  <c r="BD1703" i="1"/>
  <c r="BE1703" i="1"/>
  <c r="BF1703" i="1"/>
  <c r="H1704" i="1"/>
  <c r="I1704" i="1"/>
  <c r="J1704" i="1"/>
  <c r="K1704" i="1"/>
  <c r="L1704" i="1"/>
  <c r="M1704" i="1"/>
  <c r="N1704" i="1"/>
  <c r="O1704" i="1"/>
  <c r="P1704" i="1"/>
  <c r="Q1704" i="1"/>
  <c r="R1704" i="1"/>
  <c r="S1704" i="1"/>
  <c r="T1704" i="1"/>
  <c r="U1704" i="1"/>
  <c r="V1704" i="1"/>
  <c r="W1704" i="1"/>
  <c r="X1704" i="1"/>
  <c r="Y1704" i="1"/>
  <c r="Z1704" i="1"/>
  <c r="AA1704" i="1"/>
  <c r="AB1704" i="1"/>
  <c r="AC1704" i="1"/>
  <c r="AD1704" i="1"/>
  <c r="AE1704" i="1"/>
  <c r="AF1704" i="1"/>
  <c r="AG1704" i="1"/>
  <c r="AH1704" i="1"/>
  <c r="AI1704" i="1"/>
  <c r="AJ1704" i="1"/>
  <c r="AK1704" i="1"/>
  <c r="AL1704" i="1"/>
  <c r="AM1704" i="1"/>
  <c r="AN1704" i="1"/>
  <c r="AO1704" i="1"/>
  <c r="AP1704" i="1"/>
  <c r="AQ1704" i="1"/>
  <c r="AR1704" i="1"/>
  <c r="AS1704" i="1"/>
  <c r="AT1704" i="1"/>
  <c r="AU1704" i="1"/>
  <c r="AV1704" i="1"/>
  <c r="AW1704" i="1"/>
  <c r="AX1704" i="1"/>
  <c r="AY1704" i="1"/>
  <c r="AZ1704" i="1"/>
  <c r="BA1704" i="1"/>
  <c r="BB1704" i="1"/>
  <c r="BC1704" i="1"/>
  <c r="BD1704" i="1"/>
  <c r="BE1704" i="1"/>
  <c r="BF1704" i="1"/>
  <c r="H1705" i="1"/>
  <c r="I1705" i="1"/>
  <c r="J1705" i="1"/>
  <c r="K1705" i="1"/>
  <c r="L1705" i="1"/>
  <c r="M1705" i="1"/>
  <c r="N1705" i="1"/>
  <c r="O1705" i="1"/>
  <c r="P1705" i="1"/>
  <c r="Q1705" i="1"/>
  <c r="R1705" i="1"/>
  <c r="S1705" i="1"/>
  <c r="T1705" i="1"/>
  <c r="U1705" i="1"/>
  <c r="V1705" i="1"/>
  <c r="W1705" i="1"/>
  <c r="X1705" i="1"/>
  <c r="Y1705" i="1"/>
  <c r="Z1705" i="1"/>
  <c r="AA1705" i="1"/>
  <c r="AB1705" i="1"/>
  <c r="AC1705" i="1"/>
  <c r="AD1705" i="1"/>
  <c r="AE1705" i="1"/>
  <c r="AF1705" i="1"/>
  <c r="AG1705" i="1"/>
  <c r="AH1705" i="1"/>
  <c r="AI1705" i="1"/>
  <c r="AJ1705" i="1"/>
  <c r="AK1705" i="1"/>
  <c r="AL1705" i="1"/>
  <c r="AM1705" i="1"/>
  <c r="AN1705" i="1"/>
  <c r="AO1705" i="1"/>
  <c r="AP1705" i="1"/>
  <c r="AQ1705" i="1"/>
  <c r="AR1705" i="1"/>
  <c r="AS1705" i="1"/>
  <c r="AT1705" i="1"/>
  <c r="AU1705" i="1"/>
  <c r="AV1705" i="1"/>
  <c r="AW1705" i="1"/>
  <c r="AX1705" i="1"/>
  <c r="AY1705" i="1"/>
  <c r="AZ1705" i="1"/>
  <c r="BA1705" i="1"/>
  <c r="BB1705" i="1"/>
  <c r="BC1705" i="1"/>
  <c r="BD1705" i="1"/>
  <c r="BE1705" i="1"/>
  <c r="BF1705" i="1"/>
  <c r="H1706" i="1"/>
  <c r="I1706" i="1"/>
  <c r="J1706" i="1"/>
  <c r="K1706" i="1"/>
  <c r="L1706" i="1"/>
  <c r="M1706" i="1"/>
  <c r="N1706" i="1"/>
  <c r="O1706" i="1"/>
  <c r="P1706" i="1"/>
  <c r="Q1706" i="1"/>
  <c r="R1706" i="1"/>
  <c r="S1706" i="1"/>
  <c r="T1706" i="1"/>
  <c r="U1706" i="1"/>
  <c r="V1706" i="1"/>
  <c r="W1706" i="1"/>
  <c r="X1706" i="1"/>
  <c r="Y1706" i="1"/>
  <c r="Z1706" i="1"/>
  <c r="AA1706" i="1"/>
  <c r="AB1706" i="1"/>
  <c r="AC1706" i="1"/>
  <c r="AD1706" i="1"/>
  <c r="AE1706" i="1"/>
  <c r="AF1706" i="1"/>
  <c r="AG1706" i="1"/>
  <c r="AH1706" i="1"/>
  <c r="AI1706" i="1"/>
  <c r="AJ1706" i="1"/>
  <c r="AK1706" i="1"/>
  <c r="AL1706" i="1"/>
  <c r="AM1706" i="1"/>
  <c r="AN1706" i="1"/>
  <c r="AO1706" i="1"/>
  <c r="AP1706" i="1"/>
  <c r="AQ1706" i="1"/>
  <c r="AR1706" i="1"/>
  <c r="AS1706" i="1"/>
  <c r="AT1706" i="1"/>
  <c r="AU1706" i="1"/>
  <c r="AV1706" i="1"/>
  <c r="AW1706" i="1"/>
  <c r="AX1706" i="1"/>
  <c r="AY1706" i="1"/>
  <c r="AZ1706" i="1"/>
  <c r="BA1706" i="1"/>
  <c r="BB1706" i="1"/>
  <c r="BC1706" i="1"/>
  <c r="BD1706" i="1"/>
  <c r="BE1706" i="1"/>
  <c r="BF1706" i="1"/>
  <c r="H1707" i="1"/>
  <c r="I1707" i="1"/>
  <c r="J1707" i="1"/>
  <c r="K1707" i="1"/>
  <c r="L1707" i="1"/>
  <c r="M1707" i="1"/>
  <c r="N1707" i="1"/>
  <c r="O1707" i="1"/>
  <c r="P1707" i="1"/>
  <c r="Q1707" i="1"/>
  <c r="R1707" i="1"/>
  <c r="S1707" i="1"/>
  <c r="T1707" i="1"/>
  <c r="U1707" i="1"/>
  <c r="V1707" i="1"/>
  <c r="W1707" i="1"/>
  <c r="X1707" i="1"/>
  <c r="Y1707" i="1"/>
  <c r="Z1707" i="1"/>
  <c r="AA1707" i="1"/>
  <c r="AB1707" i="1"/>
  <c r="AC1707" i="1"/>
  <c r="AD1707" i="1"/>
  <c r="AE1707" i="1"/>
  <c r="AF1707" i="1"/>
  <c r="AG1707" i="1"/>
  <c r="AH1707" i="1"/>
  <c r="AI1707" i="1"/>
  <c r="AJ1707" i="1"/>
  <c r="AK1707" i="1"/>
  <c r="AL1707" i="1"/>
  <c r="AM1707" i="1"/>
  <c r="AN1707" i="1"/>
  <c r="AO1707" i="1"/>
  <c r="AP1707" i="1"/>
  <c r="AQ1707" i="1"/>
  <c r="AR1707" i="1"/>
  <c r="AS1707" i="1"/>
  <c r="AT1707" i="1"/>
  <c r="AU1707" i="1"/>
  <c r="AV1707" i="1"/>
  <c r="AW1707" i="1"/>
  <c r="AX1707" i="1"/>
  <c r="AY1707" i="1"/>
  <c r="AZ1707" i="1"/>
  <c r="BA1707" i="1"/>
  <c r="BB1707" i="1"/>
  <c r="BC1707" i="1"/>
  <c r="BD1707" i="1"/>
  <c r="BE1707" i="1"/>
  <c r="BF1707" i="1"/>
  <c r="H1708" i="1"/>
  <c r="I1708" i="1"/>
  <c r="J1708" i="1"/>
  <c r="K1708" i="1"/>
  <c r="L1708" i="1"/>
  <c r="M1708" i="1"/>
  <c r="N1708" i="1"/>
  <c r="O1708" i="1"/>
  <c r="P1708" i="1"/>
  <c r="Q1708" i="1"/>
  <c r="R1708" i="1"/>
  <c r="S1708" i="1"/>
  <c r="T1708" i="1"/>
  <c r="U1708" i="1"/>
  <c r="V1708" i="1"/>
  <c r="W1708" i="1"/>
  <c r="X1708" i="1"/>
  <c r="Y1708" i="1"/>
  <c r="Z1708" i="1"/>
  <c r="AA1708" i="1"/>
  <c r="AB1708" i="1"/>
  <c r="AC1708" i="1"/>
  <c r="AD1708" i="1"/>
  <c r="AE1708" i="1"/>
  <c r="AF1708" i="1"/>
  <c r="AG1708" i="1"/>
  <c r="AH1708" i="1"/>
  <c r="AI1708" i="1"/>
  <c r="AJ1708" i="1"/>
  <c r="AK1708" i="1"/>
  <c r="AL1708" i="1"/>
  <c r="AM1708" i="1"/>
  <c r="AN1708" i="1"/>
  <c r="AO1708" i="1"/>
  <c r="AP1708" i="1"/>
  <c r="AQ1708" i="1"/>
  <c r="AR1708" i="1"/>
  <c r="AS1708" i="1"/>
  <c r="AT1708" i="1"/>
  <c r="AU1708" i="1"/>
  <c r="AV1708" i="1"/>
  <c r="AW1708" i="1"/>
  <c r="AX1708" i="1"/>
  <c r="AY1708" i="1"/>
  <c r="AZ1708" i="1"/>
  <c r="BA1708" i="1"/>
  <c r="BB1708" i="1"/>
  <c r="BC1708" i="1"/>
  <c r="BD1708" i="1"/>
  <c r="BE1708" i="1"/>
  <c r="BF1708" i="1"/>
  <c r="H1709" i="1"/>
  <c r="I1709" i="1"/>
  <c r="J1709" i="1"/>
  <c r="K1709" i="1"/>
  <c r="L1709" i="1"/>
  <c r="M1709" i="1"/>
  <c r="N1709" i="1"/>
  <c r="O1709" i="1"/>
  <c r="P1709" i="1"/>
  <c r="Q1709" i="1"/>
  <c r="R1709" i="1"/>
  <c r="S1709" i="1"/>
  <c r="T1709" i="1"/>
  <c r="U1709" i="1"/>
  <c r="V1709" i="1"/>
  <c r="W1709" i="1"/>
  <c r="X1709" i="1"/>
  <c r="Y1709" i="1"/>
  <c r="Z1709" i="1"/>
  <c r="AA1709" i="1"/>
  <c r="AB1709" i="1"/>
  <c r="AC1709" i="1"/>
  <c r="AD1709" i="1"/>
  <c r="AE1709" i="1"/>
  <c r="AF1709" i="1"/>
  <c r="AG1709" i="1"/>
  <c r="AH1709" i="1"/>
  <c r="AI1709" i="1"/>
  <c r="AJ1709" i="1"/>
  <c r="AK1709" i="1"/>
  <c r="AL1709" i="1"/>
  <c r="AM1709" i="1"/>
  <c r="AN1709" i="1"/>
  <c r="AO1709" i="1"/>
  <c r="AP1709" i="1"/>
  <c r="AQ1709" i="1"/>
  <c r="AR1709" i="1"/>
  <c r="AS1709" i="1"/>
  <c r="AT1709" i="1"/>
  <c r="AU1709" i="1"/>
  <c r="AV1709" i="1"/>
  <c r="AW1709" i="1"/>
  <c r="AX1709" i="1"/>
  <c r="AY1709" i="1"/>
  <c r="AZ1709" i="1"/>
  <c r="BA1709" i="1"/>
  <c r="BB1709" i="1"/>
  <c r="BC1709" i="1"/>
  <c r="BD1709" i="1"/>
  <c r="BE1709" i="1"/>
  <c r="BF1709" i="1"/>
  <c r="H1710" i="1"/>
  <c r="I1710" i="1"/>
  <c r="J1710" i="1"/>
  <c r="K1710" i="1"/>
  <c r="L1710" i="1"/>
  <c r="M1710" i="1"/>
  <c r="N1710" i="1"/>
  <c r="O1710" i="1"/>
  <c r="P1710" i="1"/>
  <c r="Q1710" i="1"/>
  <c r="R1710" i="1"/>
  <c r="S1710" i="1"/>
  <c r="T1710" i="1"/>
  <c r="U1710" i="1"/>
  <c r="V1710" i="1"/>
  <c r="W1710" i="1"/>
  <c r="X1710" i="1"/>
  <c r="Y1710" i="1"/>
  <c r="Z1710" i="1"/>
  <c r="AA1710" i="1"/>
  <c r="AB1710" i="1"/>
  <c r="AC1710" i="1"/>
  <c r="AD1710" i="1"/>
  <c r="AE1710" i="1"/>
  <c r="AF1710" i="1"/>
  <c r="AG1710" i="1"/>
  <c r="AH1710" i="1"/>
  <c r="AI1710" i="1"/>
  <c r="AJ1710" i="1"/>
  <c r="AK1710" i="1"/>
  <c r="AL1710" i="1"/>
  <c r="AM1710" i="1"/>
  <c r="AN1710" i="1"/>
  <c r="AO1710" i="1"/>
  <c r="AP1710" i="1"/>
  <c r="AQ1710" i="1"/>
  <c r="AR1710" i="1"/>
  <c r="AS1710" i="1"/>
  <c r="AT1710" i="1"/>
  <c r="AU1710" i="1"/>
  <c r="AV1710" i="1"/>
  <c r="AW1710" i="1"/>
  <c r="AX1710" i="1"/>
  <c r="AY1710" i="1"/>
  <c r="AZ1710" i="1"/>
  <c r="BA1710" i="1"/>
  <c r="BB1710" i="1"/>
  <c r="BC1710" i="1"/>
  <c r="BD1710" i="1"/>
  <c r="BE1710" i="1"/>
  <c r="BF1710" i="1"/>
  <c r="H1711" i="1"/>
  <c r="I1711" i="1"/>
  <c r="J1711" i="1"/>
  <c r="K1711" i="1"/>
  <c r="L1711" i="1"/>
  <c r="M1711" i="1"/>
  <c r="N1711" i="1"/>
  <c r="O1711" i="1"/>
  <c r="P1711" i="1"/>
  <c r="Q1711" i="1"/>
  <c r="R1711" i="1"/>
  <c r="S1711" i="1"/>
  <c r="T1711" i="1"/>
  <c r="U1711" i="1"/>
  <c r="V1711" i="1"/>
  <c r="W1711" i="1"/>
  <c r="X1711" i="1"/>
  <c r="Y1711" i="1"/>
  <c r="Z1711" i="1"/>
  <c r="AA1711" i="1"/>
  <c r="AB1711" i="1"/>
  <c r="AC1711" i="1"/>
  <c r="AD1711" i="1"/>
  <c r="AE1711" i="1"/>
  <c r="AF1711" i="1"/>
  <c r="AG1711" i="1"/>
  <c r="AH1711" i="1"/>
  <c r="AI1711" i="1"/>
  <c r="AJ1711" i="1"/>
  <c r="AK1711" i="1"/>
  <c r="AL1711" i="1"/>
  <c r="AM1711" i="1"/>
  <c r="AN1711" i="1"/>
  <c r="AO1711" i="1"/>
  <c r="AP1711" i="1"/>
  <c r="AQ1711" i="1"/>
  <c r="AR1711" i="1"/>
  <c r="AS1711" i="1"/>
  <c r="AT1711" i="1"/>
  <c r="AU1711" i="1"/>
  <c r="AV1711" i="1"/>
  <c r="AW1711" i="1"/>
  <c r="AX1711" i="1"/>
  <c r="AY1711" i="1"/>
  <c r="AZ1711" i="1"/>
  <c r="BA1711" i="1"/>
  <c r="BB1711" i="1"/>
  <c r="BC1711" i="1"/>
  <c r="BD1711" i="1"/>
  <c r="BE1711" i="1"/>
  <c r="BF1711" i="1"/>
  <c r="H1712" i="1"/>
  <c r="I1712" i="1"/>
  <c r="J1712" i="1"/>
  <c r="K1712" i="1"/>
  <c r="L1712" i="1"/>
  <c r="M1712" i="1"/>
  <c r="N1712" i="1"/>
  <c r="O1712" i="1"/>
  <c r="P1712" i="1"/>
  <c r="Q1712" i="1"/>
  <c r="R1712" i="1"/>
  <c r="S1712" i="1"/>
  <c r="T1712" i="1"/>
  <c r="U1712" i="1"/>
  <c r="V1712" i="1"/>
  <c r="W1712" i="1"/>
  <c r="X1712" i="1"/>
  <c r="Y1712" i="1"/>
  <c r="Z1712" i="1"/>
  <c r="AA1712" i="1"/>
  <c r="AB1712" i="1"/>
  <c r="AC1712" i="1"/>
  <c r="AD1712" i="1"/>
  <c r="AE1712" i="1"/>
  <c r="AF1712" i="1"/>
  <c r="AG1712" i="1"/>
  <c r="AH1712" i="1"/>
  <c r="AI1712" i="1"/>
  <c r="AJ1712" i="1"/>
  <c r="AK1712" i="1"/>
  <c r="AL1712" i="1"/>
  <c r="AM1712" i="1"/>
  <c r="AN1712" i="1"/>
  <c r="AO1712" i="1"/>
  <c r="AP1712" i="1"/>
  <c r="AQ1712" i="1"/>
  <c r="AR1712" i="1"/>
  <c r="AS1712" i="1"/>
  <c r="AT1712" i="1"/>
  <c r="AU1712" i="1"/>
  <c r="AV1712" i="1"/>
  <c r="AW1712" i="1"/>
  <c r="AX1712" i="1"/>
  <c r="AY1712" i="1"/>
  <c r="AZ1712" i="1"/>
  <c r="BA1712" i="1"/>
  <c r="BB1712" i="1"/>
  <c r="BC1712" i="1"/>
  <c r="BD1712" i="1"/>
  <c r="BE1712" i="1"/>
  <c r="BF1712" i="1"/>
  <c r="H1713" i="1"/>
  <c r="I1713" i="1"/>
  <c r="J1713" i="1"/>
  <c r="K1713" i="1"/>
  <c r="L1713" i="1"/>
  <c r="M1713" i="1"/>
  <c r="N1713" i="1"/>
  <c r="O1713" i="1"/>
  <c r="P1713" i="1"/>
  <c r="Q1713" i="1"/>
  <c r="R1713" i="1"/>
  <c r="S1713" i="1"/>
  <c r="T1713" i="1"/>
  <c r="U1713" i="1"/>
  <c r="V1713" i="1"/>
  <c r="W1713" i="1"/>
  <c r="X1713" i="1"/>
  <c r="Y1713" i="1"/>
  <c r="Z1713" i="1"/>
  <c r="AA1713" i="1"/>
  <c r="AB1713" i="1"/>
  <c r="AC1713" i="1"/>
  <c r="AD1713" i="1"/>
  <c r="AE1713" i="1"/>
  <c r="AF1713" i="1"/>
  <c r="AG1713" i="1"/>
  <c r="AH1713" i="1"/>
  <c r="AI1713" i="1"/>
  <c r="AJ1713" i="1"/>
  <c r="AK1713" i="1"/>
  <c r="AL1713" i="1"/>
  <c r="AM1713" i="1"/>
  <c r="AN1713" i="1"/>
  <c r="AO1713" i="1"/>
  <c r="AP1713" i="1"/>
  <c r="AQ1713" i="1"/>
  <c r="AR1713" i="1"/>
  <c r="AS1713" i="1"/>
  <c r="AT1713" i="1"/>
  <c r="AU1713" i="1"/>
  <c r="AV1713" i="1"/>
  <c r="AW1713" i="1"/>
  <c r="AX1713" i="1"/>
  <c r="AY1713" i="1"/>
  <c r="AZ1713" i="1"/>
  <c r="BA1713" i="1"/>
  <c r="BB1713" i="1"/>
  <c r="BC1713" i="1"/>
  <c r="BD1713" i="1"/>
  <c r="BE1713" i="1"/>
  <c r="BF1713" i="1"/>
  <c r="H1714" i="1"/>
  <c r="I1714" i="1"/>
  <c r="J1714" i="1"/>
  <c r="K1714" i="1"/>
  <c r="L1714" i="1"/>
  <c r="M1714" i="1"/>
  <c r="N1714" i="1"/>
  <c r="O1714" i="1"/>
  <c r="P1714" i="1"/>
  <c r="Q1714" i="1"/>
  <c r="R1714" i="1"/>
  <c r="S1714" i="1"/>
  <c r="T1714" i="1"/>
  <c r="U1714" i="1"/>
  <c r="V1714" i="1"/>
  <c r="W1714" i="1"/>
  <c r="X1714" i="1"/>
  <c r="Y1714" i="1"/>
  <c r="Z1714" i="1"/>
  <c r="AA1714" i="1"/>
  <c r="AB1714" i="1"/>
  <c r="AC1714" i="1"/>
  <c r="AD1714" i="1"/>
  <c r="AE1714" i="1"/>
  <c r="AF1714" i="1"/>
  <c r="AG1714" i="1"/>
  <c r="AH1714" i="1"/>
  <c r="AI1714" i="1"/>
  <c r="AJ1714" i="1"/>
  <c r="AK1714" i="1"/>
  <c r="AL1714" i="1"/>
  <c r="AM1714" i="1"/>
  <c r="AN1714" i="1"/>
  <c r="AO1714" i="1"/>
  <c r="AP1714" i="1"/>
  <c r="AQ1714" i="1"/>
  <c r="AR1714" i="1"/>
  <c r="AS1714" i="1"/>
  <c r="AT1714" i="1"/>
  <c r="AU1714" i="1"/>
  <c r="AV1714" i="1"/>
  <c r="AW1714" i="1"/>
  <c r="AX1714" i="1"/>
  <c r="AY1714" i="1"/>
  <c r="AZ1714" i="1"/>
  <c r="BA1714" i="1"/>
  <c r="BB1714" i="1"/>
  <c r="BC1714" i="1"/>
  <c r="BD1714" i="1"/>
  <c r="BE1714" i="1"/>
  <c r="BF1714" i="1"/>
  <c r="H1715" i="1"/>
  <c r="I1715" i="1"/>
  <c r="J1715" i="1"/>
  <c r="K1715" i="1"/>
  <c r="L1715" i="1"/>
  <c r="M1715" i="1"/>
  <c r="N1715" i="1"/>
  <c r="O1715" i="1"/>
  <c r="P1715" i="1"/>
  <c r="Q1715" i="1"/>
  <c r="R1715" i="1"/>
  <c r="S1715" i="1"/>
  <c r="T1715" i="1"/>
  <c r="U1715" i="1"/>
  <c r="V1715" i="1"/>
  <c r="W1715" i="1"/>
  <c r="X1715" i="1"/>
  <c r="Y1715" i="1"/>
  <c r="Z1715" i="1"/>
  <c r="AA1715" i="1"/>
  <c r="AB1715" i="1"/>
  <c r="AC1715" i="1"/>
  <c r="AD1715" i="1"/>
  <c r="AE1715" i="1"/>
  <c r="AF1715" i="1"/>
  <c r="AG1715" i="1"/>
  <c r="AH1715" i="1"/>
  <c r="AI1715" i="1"/>
  <c r="AJ1715" i="1"/>
  <c r="AK1715" i="1"/>
  <c r="AL1715" i="1"/>
  <c r="AM1715" i="1"/>
  <c r="AN1715" i="1"/>
  <c r="AO1715" i="1"/>
  <c r="AP1715" i="1"/>
  <c r="AQ1715" i="1"/>
  <c r="AR1715" i="1"/>
  <c r="AS1715" i="1"/>
  <c r="AT1715" i="1"/>
  <c r="AU1715" i="1"/>
  <c r="AV1715" i="1"/>
  <c r="AW1715" i="1"/>
  <c r="AX1715" i="1"/>
  <c r="AY1715" i="1"/>
  <c r="AZ1715" i="1"/>
  <c r="BA1715" i="1"/>
  <c r="BB1715" i="1"/>
  <c r="BC1715" i="1"/>
  <c r="BD1715" i="1"/>
  <c r="BE1715" i="1"/>
  <c r="BF1715" i="1"/>
  <c r="H1716" i="1"/>
  <c r="I1716" i="1"/>
  <c r="J1716" i="1"/>
  <c r="K1716" i="1"/>
  <c r="L1716" i="1"/>
  <c r="M1716" i="1"/>
  <c r="N1716" i="1"/>
  <c r="O1716" i="1"/>
  <c r="P1716" i="1"/>
  <c r="Q1716" i="1"/>
  <c r="R1716" i="1"/>
  <c r="S1716" i="1"/>
  <c r="T1716" i="1"/>
  <c r="U1716" i="1"/>
  <c r="V1716" i="1"/>
  <c r="W1716" i="1"/>
  <c r="X1716" i="1"/>
  <c r="Y1716" i="1"/>
  <c r="Z1716" i="1"/>
  <c r="AA1716" i="1"/>
  <c r="AB1716" i="1"/>
  <c r="AC1716" i="1"/>
  <c r="AD1716" i="1"/>
  <c r="AE1716" i="1"/>
  <c r="AF1716" i="1"/>
  <c r="AG1716" i="1"/>
  <c r="AH1716" i="1"/>
  <c r="AI1716" i="1"/>
  <c r="AJ1716" i="1"/>
  <c r="AK1716" i="1"/>
  <c r="AL1716" i="1"/>
  <c r="AM1716" i="1"/>
  <c r="AN1716" i="1"/>
  <c r="AO1716" i="1"/>
  <c r="AP1716" i="1"/>
  <c r="AQ1716" i="1"/>
  <c r="AR1716" i="1"/>
  <c r="AS1716" i="1"/>
  <c r="AT1716" i="1"/>
  <c r="AU1716" i="1"/>
  <c r="AV1716" i="1"/>
  <c r="AW1716" i="1"/>
  <c r="AX1716" i="1"/>
  <c r="AY1716" i="1"/>
  <c r="AZ1716" i="1"/>
  <c r="BA1716" i="1"/>
  <c r="BB1716" i="1"/>
  <c r="BC1716" i="1"/>
  <c r="BD1716" i="1"/>
  <c r="BE1716" i="1"/>
  <c r="BF1716" i="1"/>
  <c r="H1717" i="1"/>
  <c r="I1717" i="1"/>
  <c r="J1717" i="1"/>
  <c r="K1717" i="1"/>
  <c r="L1717" i="1"/>
  <c r="M1717" i="1"/>
  <c r="N1717" i="1"/>
  <c r="O1717" i="1"/>
  <c r="P1717" i="1"/>
  <c r="Q1717" i="1"/>
  <c r="R1717" i="1"/>
  <c r="S1717" i="1"/>
  <c r="T1717" i="1"/>
  <c r="U1717" i="1"/>
  <c r="V1717" i="1"/>
  <c r="W1717" i="1"/>
  <c r="X1717" i="1"/>
  <c r="Y1717" i="1"/>
  <c r="Z1717" i="1"/>
  <c r="AA1717" i="1"/>
  <c r="AB1717" i="1"/>
  <c r="AC1717" i="1"/>
  <c r="AD1717" i="1"/>
  <c r="AE1717" i="1"/>
  <c r="AF1717" i="1"/>
  <c r="AG1717" i="1"/>
  <c r="AH1717" i="1"/>
  <c r="AI1717" i="1"/>
  <c r="AJ1717" i="1"/>
  <c r="AK1717" i="1"/>
  <c r="AL1717" i="1"/>
  <c r="AM1717" i="1"/>
  <c r="AN1717" i="1"/>
  <c r="AO1717" i="1"/>
  <c r="AP1717" i="1"/>
  <c r="AQ1717" i="1"/>
  <c r="AR1717" i="1"/>
  <c r="AS1717" i="1"/>
  <c r="AT1717" i="1"/>
  <c r="AU1717" i="1"/>
  <c r="AV1717" i="1"/>
  <c r="AW1717" i="1"/>
  <c r="AX1717" i="1"/>
  <c r="AY1717" i="1"/>
  <c r="AZ1717" i="1"/>
  <c r="BA1717" i="1"/>
  <c r="BB1717" i="1"/>
  <c r="BC1717" i="1"/>
  <c r="BD1717" i="1"/>
  <c r="BE1717" i="1"/>
  <c r="BF1717" i="1"/>
  <c r="H1718" i="1"/>
  <c r="I1718" i="1"/>
  <c r="J1718" i="1"/>
  <c r="K1718" i="1"/>
  <c r="L1718" i="1"/>
  <c r="M1718" i="1"/>
  <c r="N1718" i="1"/>
  <c r="O1718" i="1"/>
  <c r="P1718" i="1"/>
  <c r="Q1718" i="1"/>
  <c r="R1718" i="1"/>
  <c r="S1718" i="1"/>
  <c r="T1718" i="1"/>
  <c r="U1718" i="1"/>
  <c r="V1718" i="1"/>
  <c r="W1718" i="1"/>
  <c r="X1718" i="1"/>
  <c r="Y1718" i="1"/>
  <c r="Z1718" i="1"/>
  <c r="AA1718" i="1"/>
  <c r="AB1718" i="1"/>
  <c r="AC1718" i="1"/>
  <c r="AD1718" i="1"/>
  <c r="AE1718" i="1"/>
  <c r="AF1718" i="1"/>
  <c r="AG1718" i="1"/>
  <c r="AH1718" i="1"/>
  <c r="AI1718" i="1"/>
  <c r="AJ1718" i="1"/>
  <c r="AK1718" i="1"/>
  <c r="AL1718" i="1"/>
  <c r="AM1718" i="1"/>
  <c r="AN1718" i="1"/>
  <c r="AO1718" i="1"/>
  <c r="AP1718" i="1"/>
  <c r="AQ1718" i="1"/>
  <c r="AR1718" i="1"/>
  <c r="AS1718" i="1"/>
  <c r="AT1718" i="1"/>
  <c r="AU1718" i="1"/>
  <c r="AV1718" i="1"/>
  <c r="AW1718" i="1"/>
  <c r="AX1718" i="1"/>
  <c r="AY1718" i="1"/>
  <c r="AZ1718" i="1"/>
  <c r="BA1718" i="1"/>
  <c r="BB1718" i="1"/>
  <c r="BC1718" i="1"/>
  <c r="BD1718" i="1"/>
  <c r="BE1718" i="1"/>
  <c r="BF1718" i="1"/>
  <c r="H1719" i="1"/>
  <c r="I1719" i="1"/>
  <c r="J1719" i="1"/>
  <c r="K1719" i="1"/>
  <c r="L1719" i="1"/>
  <c r="M1719" i="1"/>
  <c r="N1719" i="1"/>
  <c r="O1719" i="1"/>
  <c r="P1719" i="1"/>
  <c r="Q1719" i="1"/>
  <c r="R1719" i="1"/>
  <c r="S1719" i="1"/>
  <c r="T1719" i="1"/>
  <c r="U1719" i="1"/>
  <c r="V1719" i="1"/>
  <c r="W1719" i="1"/>
  <c r="X1719" i="1"/>
  <c r="Y1719" i="1"/>
  <c r="Z1719" i="1"/>
  <c r="AA1719" i="1"/>
  <c r="AB1719" i="1"/>
  <c r="AC1719" i="1"/>
  <c r="AD1719" i="1"/>
  <c r="AE1719" i="1"/>
  <c r="AF1719" i="1"/>
  <c r="AG1719" i="1"/>
  <c r="AH1719" i="1"/>
  <c r="AI1719" i="1"/>
  <c r="AJ1719" i="1"/>
  <c r="AK1719" i="1"/>
  <c r="AL1719" i="1"/>
  <c r="AM1719" i="1"/>
  <c r="AN1719" i="1"/>
  <c r="AO1719" i="1"/>
  <c r="AP1719" i="1"/>
  <c r="AQ1719" i="1"/>
  <c r="AR1719" i="1"/>
  <c r="AS1719" i="1"/>
  <c r="AT1719" i="1"/>
  <c r="AU1719" i="1"/>
  <c r="AV1719" i="1"/>
  <c r="AW1719" i="1"/>
  <c r="AX1719" i="1"/>
  <c r="AY1719" i="1"/>
  <c r="AZ1719" i="1"/>
  <c r="BA1719" i="1"/>
  <c r="BB1719" i="1"/>
  <c r="BC1719" i="1"/>
  <c r="BD1719" i="1"/>
  <c r="BE1719" i="1"/>
  <c r="BF1719" i="1"/>
  <c r="H1720" i="1"/>
  <c r="I1720" i="1"/>
  <c r="J1720" i="1"/>
  <c r="K1720" i="1"/>
  <c r="L1720" i="1"/>
  <c r="M1720" i="1"/>
  <c r="N1720" i="1"/>
  <c r="O1720" i="1"/>
  <c r="P1720" i="1"/>
  <c r="Q1720" i="1"/>
  <c r="R1720" i="1"/>
  <c r="S1720" i="1"/>
  <c r="T1720" i="1"/>
  <c r="U1720" i="1"/>
  <c r="V1720" i="1"/>
  <c r="W1720" i="1"/>
  <c r="X1720" i="1"/>
  <c r="Y1720" i="1"/>
  <c r="Z1720" i="1"/>
  <c r="AA1720" i="1"/>
  <c r="AB1720" i="1"/>
  <c r="AC1720" i="1"/>
  <c r="AD1720" i="1"/>
  <c r="AE1720" i="1"/>
  <c r="AF1720" i="1"/>
  <c r="AG1720" i="1"/>
  <c r="AH1720" i="1"/>
  <c r="AI1720" i="1"/>
  <c r="AJ1720" i="1"/>
  <c r="AK1720" i="1"/>
  <c r="AL1720" i="1"/>
  <c r="AM1720" i="1"/>
  <c r="AN1720" i="1"/>
  <c r="AO1720" i="1"/>
  <c r="AP1720" i="1"/>
  <c r="AQ1720" i="1"/>
  <c r="AR1720" i="1"/>
  <c r="AS1720" i="1"/>
  <c r="AT1720" i="1"/>
  <c r="AU1720" i="1"/>
  <c r="AV1720" i="1"/>
  <c r="AW1720" i="1"/>
  <c r="AX1720" i="1"/>
  <c r="AY1720" i="1"/>
  <c r="AZ1720" i="1"/>
  <c r="BA1720" i="1"/>
  <c r="BB1720" i="1"/>
  <c r="BC1720" i="1"/>
  <c r="BD1720" i="1"/>
  <c r="BE1720" i="1"/>
  <c r="BF1720" i="1"/>
  <c r="H1721" i="1"/>
  <c r="I1721" i="1"/>
  <c r="J1721" i="1"/>
  <c r="K1721" i="1"/>
  <c r="L1721" i="1"/>
  <c r="M1721" i="1"/>
  <c r="N1721" i="1"/>
  <c r="O1721" i="1"/>
  <c r="P1721" i="1"/>
  <c r="Q1721" i="1"/>
  <c r="R1721" i="1"/>
  <c r="S1721" i="1"/>
  <c r="T1721" i="1"/>
  <c r="U1721" i="1"/>
  <c r="V1721" i="1"/>
  <c r="W1721" i="1"/>
  <c r="X1721" i="1"/>
  <c r="Y1721" i="1"/>
  <c r="Z1721" i="1"/>
  <c r="AA1721" i="1"/>
  <c r="AB1721" i="1"/>
  <c r="AC1721" i="1"/>
  <c r="AD1721" i="1"/>
  <c r="AE1721" i="1"/>
  <c r="AF1721" i="1"/>
  <c r="AG1721" i="1"/>
  <c r="AH1721" i="1"/>
  <c r="AI1721" i="1"/>
  <c r="AJ1721" i="1"/>
  <c r="AK1721" i="1"/>
  <c r="AL1721" i="1"/>
  <c r="AM1721" i="1"/>
  <c r="AN1721" i="1"/>
  <c r="AO1721" i="1"/>
  <c r="AP1721" i="1"/>
  <c r="AQ1721" i="1"/>
  <c r="AR1721" i="1"/>
  <c r="AS1721" i="1"/>
  <c r="AT1721" i="1"/>
  <c r="AU1721" i="1"/>
  <c r="AV1721" i="1"/>
  <c r="AW1721" i="1"/>
  <c r="AX1721" i="1"/>
  <c r="AY1721" i="1"/>
  <c r="AZ1721" i="1"/>
  <c r="BA1721" i="1"/>
  <c r="BB1721" i="1"/>
  <c r="BC1721" i="1"/>
  <c r="BD1721" i="1"/>
  <c r="BE1721" i="1"/>
  <c r="BF1721" i="1"/>
  <c r="H1722" i="1"/>
  <c r="I1722" i="1"/>
  <c r="J1722" i="1"/>
  <c r="K1722" i="1"/>
  <c r="L1722" i="1"/>
  <c r="M1722" i="1"/>
  <c r="N1722" i="1"/>
  <c r="O1722" i="1"/>
  <c r="P1722" i="1"/>
  <c r="Q1722" i="1"/>
  <c r="R1722" i="1"/>
  <c r="S1722" i="1"/>
  <c r="T1722" i="1"/>
  <c r="U1722" i="1"/>
  <c r="V1722" i="1"/>
  <c r="W1722" i="1"/>
  <c r="X1722" i="1"/>
  <c r="Y1722" i="1"/>
  <c r="Z1722" i="1"/>
  <c r="AA1722" i="1"/>
  <c r="AB1722" i="1"/>
  <c r="AC1722" i="1"/>
  <c r="AD1722" i="1"/>
  <c r="AE1722" i="1"/>
  <c r="AF1722" i="1"/>
  <c r="AG1722" i="1"/>
  <c r="AH1722" i="1"/>
  <c r="AI1722" i="1"/>
  <c r="AJ1722" i="1"/>
  <c r="AK1722" i="1"/>
  <c r="AL1722" i="1"/>
  <c r="AM1722" i="1"/>
  <c r="AN1722" i="1"/>
  <c r="AO1722" i="1"/>
  <c r="AP1722" i="1"/>
  <c r="AQ1722" i="1"/>
  <c r="AR1722" i="1"/>
  <c r="AS1722" i="1"/>
  <c r="AT1722" i="1"/>
  <c r="AU1722" i="1"/>
  <c r="AV1722" i="1"/>
  <c r="AW1722" i="1"/>
  <c r="AX1722" i="1"/>
  <c r="AY1722" i="1"/>
  <c r="AZ1722" i="1"/>
  <c r="BA1722" i="1"/>
  <c r="BB1722" i="1"/>
  <c r="BC1722" i="1"/>
  <c r="BD1722" i="1"/>
  <c r="BE1722" i="1"/>
  <c r="BF1722" i="1"/>
  <c r="H1723" i="1"/>
  <c r="I1723" i="1"/>
  <c r="J1723" i="1"/>
  <c r="K1723" i="1"/>
  <c r="L1723" i="1"/>
  <c r="M1723" i="1"/>
  <c r="N1723" i="1"/>
  <c r="O1723" i="1"/>
  <c r="P1723" i="1"/>
  <c r="Q1723" i="1"/>
  <c r="R1723" i="1"/>
  <c r="S1723" i="1"/>
  <c r="T1723" i="1"/>
  <c r="U1723" i="1"/>
  <c r="V1723" i="1"/>
  <c r="W1723" i="1"/>
  <c r="X1723" i="1"/>
  <c r="Y1723" i="1"/>
  <c r="Z1723" i="1"/>
  <c r="AA1723" i="1"/>
  <c r="AB1723" i="1"/>
  <c r="AC1723" i="1"/>
  <c r="AD1723" i="1"/>
  <c r="AE1723" i="1"/>
  <c r="AF1723" i="1"/>
  <c r="AG1723" i="1"/>
  <c r="AH1723" i="1"/>
  <c r="AI1723" i="1"/>
  <c r="AJ1723" i="1"/>
  <c r="AK1723" i="1"/>
  <c r="AL1723" i="1"/>
  <c r="AM1723" i="1"/>
  <c r="AN1723" i="1"/>
  <c r="AO1723" i="1"/>
  <c r="AP1723" i="1"/>
  <c r="AQ1723" i="1"/>
  <c r="AR1723" i="1"/>
  <c r="AS1723" i="1"/>
  <c r="AT1723" i="1"/>
  <c r="AU1723" i="1"/>
  <c r="AV1723" i="1"/>
  <c r="AW1723" i="1"/>
  <c r="AX1723" i="1"/>
  <c r="AY1723" i="1"/>
  <c r="AZ1723" i="1"/>
  <c r="BA1723" i="1"/>
  <c r="BB1723" i="1"/>
  <c r="BC1723" i="1"/>
  <c r="BD1723" i="1"/>
  <c r="BE1723" i="1"/>
  <c r="BF1723" i="1"/>
  <c r="H1724" i="1"/>
  <c r="I1724" i="1"/>
  <c r="J1724" i="1"/>
  <c r="K1724" i="1"/>
  <c r="L1724" i="1"/>
  <c r="M1724" i="1"/>
  <c r="N1724" i="1"/>
  <c r="O1724" i="1"/>
  <c r="P1724" i="1"/>
  <c r="Q1724" i="1"/>
  <c r="R1724" i="1"/>
  <c r="S1724" i="1"/>
  <c r="T1724" i="1"/>
  <c r="U1724" i="1"/>
  <c r="V1724" i="1"/>
  <c r="W1724" i="1"/>
  <c r="X1724" i="1"/>
  <c r="Y1724" i="1"/>
  <c r="Z1724" i="1"/>
  <c r="AA1724" i="1"/>
  <c r="AB1724" i="1"/>
  <c r="AC1724" i="1"/>
  <c r="AD1724" i="1"/>
  <c r="AE1724" i="1"/>
  <c r="AF1724" i="1"/>
  <c r="AG1724" i="1"/>
  <c r="AH1724" i="1"/>
  <c r="AI1724" i="1"/>
  <c r="AJ1724" i="1"/>
  <c r="AK1724" i="1"/>
  <c r="AL1724" i="1"/>
  <c r="AM1724" i="1"/>
  <c r="AN1724" i="1"/>
  <c r="AO1724" i="1"/>
  <c r="AP1724" i="1"/>
  <c r="AQ1724" i="1"/>
  <c r="AR1724" i="1"/>
  <c r="AS1724" i="1"/>
  <c r="AT1724" i="1"/>
  <c r="AU1724" i="1"/>
  <c r="AV1724" i="1"/>
  <c r="AW1724" i="1"/>
  <c r="AX1724" i="1"/>
  <c r="AY1724" i="1"/>
  <c r="AZ1724" i="1"/>
  <c r="BA1724" i="1"/>
  <c r="BB1724" i="1"/>
  <c r="BC1724" i="1"/>
  <c r="BD1724" i="1"/>
  <c r="BE1724" i="1"/>
  <c r="BF1724" i="1"/>
  <c r="H1725" i="1"/>
  <c r="I1725" i="1"/>
  <c r="J1725" i="1"/>
  <c r="K1725" i="1"/>
  <c r="L1725" i="1"/>
  <c r="M1725" i="1"/>
  <c r="N1725" i="1"/>
  <c r="O1725" i="1"/>
  <c r="P1725" i="1"/>
  <c r="Q1725" i="1"/>
  <c r="R1725" i="1"/>
  <c r="S1725" i="1"/>
  <c r="T1725" i="1"/>
  <c r="U1725" i="1"/>
  <c r="V1725" i="1"/>
  <c r="W1725" i="1"/>
  <c r="X1725" i="1"/>
  <c r="Y1725" i="1"/>
  <c r="Z1725" i="1"/>
  <c r="AA1725" i="1"/>
  <c r="AB1725" i="1"/>
  <c r="AC1725" i="1"/>
  <c r="AD1725" i="1"/>
  <c r="AE1725" i="1"/>
  <c r="AF1725" i="1"/>
  <c r="AG1725" i="1"/>
  <c r="AH1725" i="1"/>
  <c r="AI1725" i="1"/>
  <c r="AJ1725" i="1"/>
  <c r="AK1725" i="1"/>
  <c r="AL1725" i="1"/>
  <c r="AM1725" i="1"/>
  <c r="AN1725" i="1"/>
  <c r="AO1725" i="1"/>
  <c r="AP1725" i="1"/>
  <c r="AQ1725" i="1"/>
  <c r="AR1725" i="1"/>
  <c r="AS1725" i="1"/>
  <c r="AT1725" i="1"/>
  <c r="AU1725" i="1"/>
  <c r="AV1725" i="1"/>
  <c r="AW1725" i="1"/>
  <c r="AX1725" i="1"/>
  <c r="AY1725" i="1"/>
  <c r="AZ1725" i="1"/>
  <c r="BA1725" i="1"/>
  <c r="BB1725" i="1"/>
  <c r="BC1725" i="1"/>
  <c r="BD1725" i="1"/>
  <c r="BE1725" i="1"/>
  <c r="BF1725" i="1"/>
  <c r="H1726" i="1"/>
  <c r="I1726" i="1"/>
  <c r="J1726" i="1"/>
  <c r="K1726" i="1"/>
  <c r="L1726" i="1"/>
  <c r="M1726" i="1"/>
  <c r="N1726" i="1"/>
  <c r="O1726" i="1"/>
  <c r="P1726" i="1"/>
  <c r="Q1726" i="1"/>
  <c r="R1726" i="1"/>
  <c r="S1726" i="1"/>
  <c r="T1726" i="1"/>
  <c r="U1726" i="1"/>
  <c r="V1726" i="1"/>
  <c r="W1726" i="1"/>
  <c r="X1726" i="1"/>
  <c r="Y1726" i="1"/>
  <c r="Z1726" i="1"/>
  <c r="AA1726" i="1"/>
  <c r="AB1726" i="1"/>
  <c r="AC1726" i="1"/>
  <c r="AD1726" i="1"/>
  <c r="AE1726" i="1"/>
  <c r="AF1726" i="1"/>
  <c r="AG1726" i="1"/>
  <c r="AH1726" i="1"/>
  <c r="AI1726" i="1"/>
  <c r="AJ1726" i="1"/>
  <c r="AK1726" i="1"/>
  <c r="AL1726" i="1"/>
  <c r="AM1726" i="1"/>
  <c r="AN1726" i="1"/>
  <c r="AO1726" i="1"/>
  <c r="AP1726" i="1"/>
  <c r="AQ1726" i="1"/>
  <c r="AR1726" i="1"/>
  <c r="AS1726" i="1"/>
  <c r="AT1726" i="1"/>
  <c r="AU1726" i="1"/>
  <c r="AV1726" i="1"/>
  <c r="AW1726" i="1"/>
  <c r="AX1726" i="1"/>
  <c r="AY1726" i="1"/>
  <c r="AZ1726" i="1"/>
  <c r="BA1726" i="1"/>
  <c r="BB1726" i="1"/>
  <c r="BC1726" i="1"/>
  <c r="BD1726" i="1"/>
  <c r="BE1726" i="1"/>
  <c r="BF1726" i="1"/>
  <c r="H1727" i="1"/>
  <c r="I1727" i="1"/>
  <c r="J1727" i="1"/>
  <c r="K1727" i="1"/>
  <c r="L1727" i="1"/>
  <c r="M1727" i="1"/>
  <c r="N1727" i="1"/>
  <c r="O1727" i="1"/>
  <c r="P1727" i="1"/>
  <c r="Q1727" i="1"/>
  <c r="R1727" i="1"/>
  <c r="S1727" i="1"/>
  <c r="T1727" i="1"/>
  <c r="U1727" i="1"/>
  <c r="V1727" i="1"/>
  <c r="W1727" i="1"/>
  <c r="X1727" i="1"/>
  <c r="Y1727" i="1"/>
  <c r="Z1727" i="1"/>
  <c r="AA1727" i="1"/>
  <c r="AB1727" i="1"/>
  <c r="AC1727" i="1"/>
  <c r="AD1727" i="1"/>
  <c r="AE1727" i="1"/>
  <c r="AF1727" i="1"/>
  <c r="AG1727" i="1"/>
  <c r="AH1727" i="1"/>
  <c r="AI1727" i="1"/>
  <c r="AJ1727" i="1"/>
  <c r="AK1727" i="1"/>
  <c r="AL1727" i="1"/>
  <c r="AM1727" i="1"/>
  <c r="AN1727" i="1"/>
  <c r="AO1727" i="1"/>
  <c r="AP1727" i="1"/>
  <c r="AQ1727" i="1"/>
  <c r="AR1727" i="1"/>
  <c r="AS1727" i="1"/>
  <c r="AT1727" i="1"/>
  <c r="AU1727" i="1"/>
  <c r="AV1727" i="1"/>
  <c r="AW1727" i="1"/>
  <c r="AX1727" i="1"/>
  <c r="AY1727" i="1"/>
  <c r="AZ1727" i="1"/>
  <c r="BA1727" i="1"/>
  <c r="BB1727" i="1"/>
  <c r="BC1727" i="1"/>
  <c r="BD1727" i="1"/>
  <c r="BE1727" i="1"/>
  <c r="BF1727" i="1"/>
  <c r="H1728" i="1"/>
  <c r="I1728" i="1"/>
  <c r="J1728" i="1"/>
  <c r="K1728" i="1"/>
  <c r="L1728" i="1"/>
  <c r="M1728" i="1"/>
  <c r="N1728" i="1"/>
  <c r="O1728" i="1"/>
  <c r="P1728" i="1"/>
  <c r="Q1728" i="1"/>
  <c r="R1728" i="1"/>
  <c r="S1728" i="1"/>
  <c r="T1728" i="1"/>
  <c r="U1728" i="1"/>
  <c r="V1728" i="1"/>
  <c r="W1728" i="1"/>
  <c r="X1728" i="1"/>
  <c r="Y1728" i="1"/>
  <c r="Z1728" i="1"/>
  <c r="AA1728" i="1"/>
  <c r="AB1728" i="1"/>
  <c r="AC1728" i="1"/>
  <c r="AD1728" i="1"/>
  <c r="AE1728" i="1"/>
  <c r="AF1728" i="1"/>
  <c r="AG1728" i="1"/>
  <c r="AH1728" i="1"/>
  <c r="AI1728" i="1"/>
  <c r="AJ1728" i="1"/>
  <c r="AK1728" i="1"/>
  <c r="AL1728" i="1"/>
  <c r="AM1728" i="1"/>
  <c r="AN1728" i="1"/>
  <c r="AO1728" i="1"/>
  <c r="AP1728" i="1"/>
  <c r="AQ1728" i="1"/>
  <c r="AR1728" i="1"/>
  <c r="AS1728" i="1"/>
  <c r="AT1728" i="1"/>
  <c r="AU1728" i="1"/>
  <c r="AV1728" i="1"/>
  <c r="AW1728" i="1"/>
  <c r="AX1728" i="1"/>
  <c r="AY1728" i="1"/>
  <c r="AZ1728" i="1"/>
  <c r="BA1728" i="1"/>
  <c r="BB1728" i="1"/>
  <c r="BC1728" i="1"/>
  <c r="BD1728" i="1"/>
  <c r="BE1728" i="1"/>
  <c r="BF1728" i="1"/>
  <c r="H1729" i="1"/>
  <c r="I1729" i="1"/>
  <c r="J1729" i="1"/>
  <c r="K1729" i="1"/>
  <c r="L1729" i="1"/>
  <c r="M1729" i="1"/>
  <c r="N1729" i="1"/>
  <c r="O1729" i="1"/>
  <c r="P1729" i="1"/>
  <c r="Q1729" i="1"/>
  <c r="R1729" i="1"/>
  <c r="S1729" i="1"/>
  <c r="T1729" i="1"/>
  <c r="U1729" i="1"/>
  <c r="V1729" i="1"/>
  <c r="W1729" i="1"/>
  <c r="X1729" i="1"/>
  <c r="Y1729" i="1"/>
  <c r="Z1729" i="1"/>
  <c r="AA1729" i="1"/>
  <c r="AB1729" i="1"/>
  <c r="AC1729" i="1"/>
  <c r="AD1729" i="1"/>
  <c r="AE1729" i="1"/>
  <c r="AF1729" i="1"/>
  <c r="AG1729" i="1"/>
  <c r="AH1729" i="1"/>
  <c r="AI1729" i="1"/>
  <c r="AJ1729" i="1"/>
  <c r="AK1729" i="1"/>
  <c r="AL1729" i="1"/>
  <c r="AM1729" i="1"/>
  <c r="AN1729" i="1"/>
  <c r="AO1729" i="1"/>
  <c r="AP1729" i="1"/>
  <c r="AQ1729" i="1"/>
  <c r="AR1729" i="1"/>
  <c r="AS1729" i="1"/>
  <c r="AT1729" i="1"/>
  <c r="AU1729" i="1"/>
  <c r="AV1729" i="1"/>
  <c r="AW1729" i="1"/>
  <c r="AX1729" i="1"/>
  <c r="AY1729" i="1"/>
  <c r="AZ1729" i="1"/>
  <c r="BA1729" i="1"/>
  <c r="BB1729" i="1"/>
  <c r="BC1729" i="1"/>
  <c r="BD1729" i="1"/>
  <c r="BE1729" i="1"/>
  <c r="BF1729" i="1"/>
  <c r="H1730" i="1"/>
  <c r="I1730" i="1"/>
  <c r="J1730" i="1"/>
  <c r="K1730" i="1"/>
  <c r="L1730" i="1"/>
  <c r="M1730" i="1"/>
  <c r="N1730" i="1"/>
  <c r="O1730" i="1"/>
  <c r="P1730" i="1"/>
  <c r="Q1730" i="1"/>
  <c r="R1730" i="1"/>
  <c r="S1730" i="1"/>
  <c r="T1730" i="1"/>
  <c r="U1730" i="1"/>
  <c r="V1730" i="1"/>
  <c r="W1730" i="1"/>
  <c r="X1730" i="1"/>
  <c r="Y1730" i="1"/>
  <c r="Z1730" i="1"/>
  <c r="AA1730" i="1"/>
  <c r="AB1730" i="1"/>
  <c r="AC1730" i="1"/>
  <c r="AD1730" i="1"/>
  <c r="AE1730" i="1"/>
  <c r="AF1730" i="1"/>
  <c r="AG1730" i="1"/>
  <c r="AH1730" i="1"/>
  <c r="AI1730" i="1"/>
  <c r="AJ1730" i="1"/>
  <c r="AK1730" i="1"/>
  <c r="AL1730" i="1"/>
  <c r="AM1730" i="1"/>
  <c r="AN1730" i="1"/>
  <c r="AO1730" i="1"/>
  <c r="AP1730" i="1"/>
  <c r="AQ1730" i="1"/>
  <c r="AR1730" i="1"/>
  <c r="AS1730" i="1"/>
  <c r="AT1730" i="1"/>
  <c r="AU1730" i="1"/>
  <c r="AV1730" i="1"/>
  <c r="AW1730" i="1"/>
  <c r="AX1730" i="1"/>
  <c r="AY1730" i="1"/>
  <c r="AZ1730" i="1"/>
  <c r="BA1730" i="1"/>
  <c r="BB1730" i="1"/>
  <c r="BC1730" i="1"/>
  <c r="BD1730" i="1"/>
  <c r="BE1730" i="1"/>
  <c r="BF1730" i="1"/>
  <c r="H1731" i="1"/>
  <c r="I1731" i="1"/>
  <c r="J1731" i="1"/>
  <c r="K1731" i="1"/>
  <c r="L1731" i="1"/>
  <c r="M1731" i="1"/>
  <c r="N1731" i="1"/>
  <c r="O1731" i="1"/>
  <c r="P1731" i="1"/>
  <c r="Q1731" i="1"/>
  <c r="R1731" i="1"/>
  <c r="S1731" i="1"/>
  <c r="T1731" i="1"/>
  <c r="U1731" i="1"/>
  <c r="V1731" i="1"/>
  <c r="W1731" i="1"/>
  <c r="X1731" i="1"/>
  <c r="Y1731" i="1"/>
  <c r="Z1731" i="1"/>
  <c r="AA1731" i="1"/>
  <c r="AB1731" i="1"/>
  <c r="AC1731" i="1"/>
  <c r="AD1731" i="1"/>
  <c r="AE1731" i="1"/>
  <c r="AF1731" i="1"/>
  <c r="AG1731" i="1"/>
  <c r="AH1731" i="1"/>
  <c r="AI1731" i="1"/>
  <c r="AJ1731" i="1"/>
  <c r="AK1731" i="1"/>
  <c r="AL1731" i="1"/>
  <c r="AM1731" i="1"/>
  <c r="AN1731" i="1"/>
  <c r="AO1731" i="1"/>
  <c r="AP1731" i="1"/>
  <c r="AQ1731" i="1"/>
  <c r="AR1731" i="1"/>
  <c r="AS1731" i="1"/>
  <c r="AT1731" i="1"/>
  <c r="AU1731" i="1"/>
  <c r="AV1731" i="1"/>
  <c r="AW1731" i="1"/>
  <c r="AX1731" i="1"/>
  <c r="AY1731" i="1"/>
  <c r="AZ1731" i="1"/>
  <c r="BA1731" i="1"/>
  <c r="BB1731" i="1"/>
  <c r="BC1731" i="1"/>
  <c r="BD1731" i="1"/>
  <c r="BE1731" i="1"/>
  <c r="BF1731" i="1"/>
  <c r="H1732" i="1"/>
  <c r="I1732" i="1"/>
  <c r="J1732" i="1"/>
  <c r="K1732" i="1"/>
  <c r="L1732" i="1"/>
  <c r="M1732" i="1"/>
  <c r="N1732" i="1"/>
  <c r="O1732" i="1"/>
  <c r="P1732" i="1"/>
  <c r="Q1732" i="1"/>
  <c r="R1732" i="1"/>
  <c r="S1732" i="1"/>
  <c r="T1732" i="1"/>
  <c r="U1732" i="1"/>
  <c r="V1732" i="1"/>
  <c r="W1732" i="1"/>
  <c r="X1732" i="1"/>
  <c r="Y1732" i="1"/>
  <c r="Z1732" i="1"/>
  <c r="AA1732" i="1"/>
  <c r="AB1732" i="1"/>
  <c r="AC1732" i="1"/>
  <c r="AD1732" i="1"/>
  <c r="AE1732" i="1"/>
  <c r="AF1732" i="1"/>
  <c r="AG1732" i="1"/>
  <c r="AH1732" i="1"/>
  <c r="AI1732" i="1"/>
  <c r="AJ1732" i="1"/>
  <c r="AK1732" i="1"/>
  <c r="AL1732" i="1"/>
  <c r="AM1732" i="1"/>
  <c r="AN1732" i="1"/>
  <c r="AO1732" i="1"/>
  <c r="AP1732" i="1"/>
  <c r="AQ1732" i="1"/>
  <c r="AR1732" i="1"/>
  <c r="AS1732" i="1"/>
  <c r="AT1732" i="1"/>
  <c r="AU1732" i="1"/>
  <c r="AV1732" i="1"/>
  <c r="AW1732" i="1"/>
  <c r="AX1732" i="1"/>
  <c r="AY1732" i="1"/>
  <c r="AZ1732" i="1"/>
  <c r="BA1732" i="1"/>
  <c r="BB1732" i="1"/>
  <c r="BC1732" i="1"/>
  <c r="BD1732" i="1"/>
  <c r="BE1732" i="1"/>
  <c r="BF1732" i="1"/>
  <c r="H1733" i="1"/>
  <c r="I1733" i="1"/>
  <c r="J1733" i="1"/>
  <c r="K1733" i="1"/>
  <c r="L1733" i="1"/>
  <c r="M1733" i="1"/>
  <c r="N1733" i="1"/>
  <c r="O1733" i="1"/>
  <c r="P1733" i="1"/>
  <c r="Q1733" i="1"/>
  <c r="R1733" i="1"/>
  <c r="S1733" i="1"/>
  <c r="T1733" i="1"/>
  <c r="U1733" i="1"/>
  <c r="V1733" i="1"/>
  <c r="W1733" i="1"/>
  <c r="X1733" i="1"/>
  <c r="Y1733" i="1"/>
  <c r="Z1733" i="1"/>
  <c r="AA1733" i="1"/>
  <c r="AB1733" i="1"/>
  <c r="AC1733" i="1"/>
  <c r="AD1733" i="1"/>
  <c r="AE1733" i="1"/>
  <c r="AF1733" i="1"/>
  <c r="AG1733" i="1"/>
  <c r="AH1733" i="1"/>
  <c r="AI1733" i="1"/>
  <c r="AJ1733" i="1"/>
  <c r="AK1733" i="1"/>
  <c r="AL1733" i="1"/>
  <c r="AM1733" i="1"/>
  <c r="AN1733" i="1"/>
  <c r="AO1733" i="1"/>
  <c r="AP1733" i="1"/>
  <c r="AQ1733" i="1"/>
  <c r="AR1733" i="1"/>
  <c r="AS1733" i="1"/>
  <c r="AT1733" i="1"/>
  <c r="AU1733" i="1"/>
  <c r="AV1733" i="1"/>
  <c r="AW1733" i="1"/>
  <c r="AX1733" i="1"/>
  <c r="AY1733" i="1"/>
  <c r="AZ1733" i="1"/>
  <c r="BA1733" i="1"/>
  <c r="BB1733" i="1"/>
  <c r="BC1733" i="1"/>
  <c r="BD1733" i="1"/>
  <c r="BE1733" i="1"/>
  <c r="BF1733" i="1"/>
  <c r="H1734" i="1"/>
  <c r="I1734" i="1"/>
  <c r="J1734" i="1"/>
  <c r="K1734" i="1"/>
  <c r="L1734" i="1"/>
  <c r="M1734" i="1"/>
  <c r="N1734" i="1"/>
  <c r="O1734" i="1"/>
  <c r="P1734" i="1"/>
  <c r="Q1734" i="1"/>
  <c r="R1734" i="1"/>
  <c r="S1734" i="1"/>
  <c r="T1734" i="1"/>
  <c r="U1734" i="1"/>
  <c r="V1734" i="1"/>
  <c r="W1734" i="1"/>
  <c r="X1734" i="1"/>
  <c r="Y1734" i="1"/>
  <c r="Z1734" i="1"/>
  <c r="AA1734" i="1"/>
  <c r="AB1734" i="1"/>
  <c r="AC1734" i="1"/>
  <c r="AD1734" i="1"/>
  <c r="AE1734" i="1"/>
  <c r="AF1734" i="1"/>
  <c r="AG1734" i="1"/>
  <c r="AH1734" i="1"/>
  <c r="AI1734" i="1"/>
  <c r="AJ1734" i="1"/>
  <c r="AK1734" i="1"/>
  <c r="AL1734" i="1"/>
  <c r="AM1734" i="1"/>
  <c r="AN1734" i="1"/>
  <c r="AO1734" i="1"/>
  <c r="AP1734" i="1"/>
  <c r="AQ1734" i="1"/>
  <c r="AR1734" i="1"/>
  <c r="AS1734" i="1"/>
  <c r="AT1734" i="1"/>
  <c r="AU1734" i="1"/>
  <c r="AV1734" i="1"/>
  <c r="AW1734" i="1"/>
  <c r="AX1734" i="1"/>
  <c r="AY1734" i="1"/>
  <c r="AZ1734" i="1"/>
  <c r="BA1734" i="1"/>
  <c r="BB1734" i="1"/>
  <c r="BC1734" i="1"/>
  <c r="BD1734" i="1"/>
  <c r="BE1734" i="1"/>
  <c r="BF1734" i="1"/>
  <c r="H1735" i="1"/>
  <c r="I1735" i="1"/>
  <c r="J1735" i="1"/>
  <c r="K1735" i="1"/>
  <c r="L1735" i="1"/>
  <c r="M1735" i="1"/>
  <c r="N1735" i="1"/>
  <c r="O1735" i="1"/>
  <c r="P1735" i="1"/>
  <c r="Q1735" i="1"/>
  <c r="R1735" i="1"/>
  <c r="S1735" i="1"/>
  <c r="T1735" i="1"/>
  <c r="U1735" i="1"/>
  <c r="V1735" i="1"/>
  <c r="W1735" i="1"/>
  <c r="X1735" i="1"/>
  <c r="Y1735" i="1"/>
  <c r="Z1735" i="1"/>
  <c r="AA1735" i="1"/>
  <c r="AB1735" i="1"/>
  <c r="AC1735" i="1"/>
  <c r="AD1735" i="1"/>
  <c r="AE1735" i="1"/>
  <c r="AF1735" i="1"/>
  <c r="AG1735" i="1"/>
  <c r="AH1735" i="1"/>
  <c r="AI1735" i="1"/>
  <c r="AJ1735" i="1"/>
  <c r="AK1735" i="1"/>
  <c r="AL1735" i="1"/>
  <c r="AM1735" i="1"/>
  <c r="AN1735" i="1"/>
  <c r="AO1735" i="1"/>
  <c r="AP1735" i="1"/>
  <c r="AQ1735" i="1"/>
  <c r="AR1735" i="1"/>
  <c r="AS1735" i="1"/>
  <c r="AT1735" i="1"/>
  <c r="AU1735" i="1"/>
  <c r="AV1735" i="1"/>
  <c r="AW1735" i="1"/>
  <c r="AX1735" i="1"/>
  <c r="AY1735" i="1"/>
  <c r="AZ1735" i="1"/>
  <c r="BA1735" i="1"/>
  <c r="BB1735" i="1"/>
  <c r="BC1735" i="1"/>
  <c r="BD1735" i="1"/>
  <c r="BE1735" i="1"/>
  <c r="BF1735" i="1"/>
  <c r="H1736" i="1"/>
  <c r="I1736" i="1"/>
  <c r="J1736" i="1"/>
  <c r="K1736" i="1"/>
  <c r="L1736" i="1"/>
  <c r="M1736" i="1"/>
  <c r="N1736" i="1"/>
  <c r="O1736" i="1"/>
  <c r="P1736" i="1"/>
  <c r="Q1736" i="1"/>
  <c r="R1736" i="1"/>
  <c r="S1736" i="1"/>
  <c r="T1736" i="1"/>
  <c r="U1736" i="1"/>
  <c r="V1736" i="1"/>
  <c r="W1736" i="1"/>
  <c r="X1736" i="1"/>
  <c r="Y1736" i="1"/>
  <c r="Z1736" i="1"/>
  <c r="AA1736" i="1"/>
  <c r="AB1736" i="1"/>
  <c r="AC1736" i="1"/>
  <c r="AD1736" i="1"/>
  <c r="AE1736" i="1"/>
  <c r="AF1736" i="1"/>
  <c r="AG1736" i="1"/>
  <c r="AH1736" i="1"/>
  <c r="AI1736" i="1"/>
  <c r="AJ1736" i="1"/>
  <c r="AK1736" i="1"/>
  <c r="AL1736" i="1"/>
  <c r="AM1736" i="1"/>
  <c r="AN1736" i="1"/>
  <c r="AO1736" i="1"/>
  <c r="AP1736" i="1"/>
  <c r="AQ1736" i="1"/>
  <c r="AR1736" i="1"/>
  <c r="AS1736" i="1"/>
  <c r="AT1736" i="1"/>
  <c r="AU1736" i="1"/>
  <c r="AV1736" i="1"/>
  <c r="AW1736" i="1"/>
  <c r="AX1736" i="1"/>
  <c r="AY1736" i="1"/>
  <c r="AZ1736" i="1"/>
  <c r="BA1736" i="1"/>
  <c r="BB1736" i="1"/>
  <c r="BC1736" i="1"/>
  <c r="BD1736" i="1"/>
  <c r="BE1736" i="1"/>
  <c r="BF1736" i="1"/>
  <c r="H1737" i="1"/>
  <c r="I1737" i="1"/>
  <c r="J1737" i="1"/>
  <c r="K1737" i="1"/>
  <c r="L1737" i="1"/>
  <c r="M1737" i="1"/>
  <c r="N1737" i="1"/>
  <c r="O1737" i="1"/>
  <c r="P1737" i="1"/>
  <c r="Q1737" i="1"/>
  <c r="R1737" i="1"/>
  <c r="S1737" i="1"/>
  <c r="T1737" i="1"/>
  <c r="U1737" i="1"/>
  <c r="V1737" i="1"/>
  <c r="W1737" i="1"/>
  <c r="X1737" i="1"/>
  <c r="Y1737" i="1"/>
  <c r="Z1737" i="1"/>
  <c r="AA1737" i="1"/>
  <c r="AB1737" i="1"/>
  <c r="AC1737" i="1"/>
  <c r="AD1737" i="1"/>
  <c r="AE1737" i="1"/>
  <c r="AF1737" i="1"/>
  <c r="AG1737" i="1"/>
  <c r="AH1737" i="1"/>
  <c r="AI1737" i="1"/>
  <c r="AJ1737" i="1"/>
  <c r="AK1737" i="1"/>
  <c r="AL1737" i="1"/>
  <c r="AM1737" i="1"/>
  <c r="AN1737" i="1"/>
  <c r="AO1737" i="1"/>
  <c r="AP1737" i="1"/>
  <c r="AQ1737" i="1"/>
  <c r="AR1737" i="1"/>
  <c r="AS1737" i="1"/>
  <c r="AT1737" i="1"/>
  <c r="AU1737" i="1"/>
  <c r="AV1737" i="1"/>
  <c r="AW1737" i="1"/>
  <c r="AX1737" i="1"/>
  <c r="AY1737" i="1"/>
  <c r="AZ1737" i="1"/>
  <c r="BA1737" i="1"/>
  <c r="BB1737" i="1"/>
  <c r="BC1737" i="1"/>
  <c r="BD1737" i="1"/>
  <c r="BE1737" i="1"/>
  <c r="BF1737" i="1"/>
  <c r="H1738" i="1"/>
  <c r="I1738" i="1"/>
  <c r="J1738" i="1"/>
  <c r="K1738" i="1"/>
  <c r="L1738" i="1"/>
  <c r="M1738" i="1"/>
  <c r="N1738" i="1"/>
  <c r="O1738" i="1"/>
  <c r="P1738" i="1"/>
  <c r="Q1738" i="1"/>
  <c r="R1738" i="1"/>
  <c r="S1738" i="1"/>
  <c r="T1738" i="1"/>
  <c r="U1738" i="1"/>
  <c r="V1738" i="1"/>
  <c r="W1738" i="1"/>
  <c r="X1738" i="1"/>
  <c r="Y1738" i="1"/>
  <c r="Z1738" i="1"/>
  <c r="AA1738" i="1"/>
  <c r="AB1738" i="1"/>
  <c r="AC1738" i="1"/>
  <c r="AD1738" i="1"/>
  <c r="AE1738" i="1"/>
  <c r="AF1738" i="1"/>
  <c r="AG1738" i="1"/>
  <c r="AH1738" i="1"/>
  <c r="AI1738" i="1"/>
  <c r="AJ1738" i="1"/>
  <c r="AK1738" i="1"/>
  <c r="AL1738" i="1"/>
  <c r="AM1738" i="1"/>
  <c r="AN1738" i="1"/>
  <c r="AO1738" i="1"/>
  <c r="AP1738" i="1"/>
  <c r="AQ1738" i="1"/>
  <c r="AR1738" i="1"/>
  <c r="AS1738" i="1"/>
  <c r="AT1738" i="1"/>
  <c r="AU1738" i="1"/>
  <c r="AV1738" i="1"/>
  <c r="AW1738" i="1"/>
  <c r="AX1738" i="1"/>
  <c r="AY1738" i="1"/>
  <c r="AZ1738" i="1"/>
  <c r="BA1738" i="1"/>
  <c r="BB1738" i="1"/>
  <c r="BC1738" i="1"/>
  <c r="BD1738" i="1"/>
  <c r="BE1738" i="1"/>
  <c r="BF1738" i="1"/>
  <c r="H1739" i="1"/>
  <c r="I1739" i="1"/>
  <c r="J1739" i="1"/>
  <c r="K1739" i="1"/>
  <c r="L1739" i="1"/>
  <c r="M1739" i="1"/>
  <c r="N1739" i="1"/>
  <c r="O1739" i="1"/>
  <c r="P1739" i="1"/>
  <c r="Q1739" i="1"/>
  <c r="R1739" i="1"/>
  <c r="S1739" i="1"/>
  <c r="T1739" i="1"/>
  <c r="U1739" i="1"/>
  <c r="V1739" i="1"/>
  <c r="W1739" i="1"/>
  <c r="X1739" i="1"/>
  <c r="Y1739" i="1"/>
  <c r="Z1739" i="1"/>
  <c r="AA1739" i="1"/>
  <c r="AB1739" i="1"/>
  <c r="AC1739" i="1"/>
  <c r="AD1739" i="1"/>
  <c r="AE1739" i="1"/>
  <c r="AF1739" i="1"/>
  <c r="AG1739" i="1"/>
  <c r="AH1739" i="1"/>
  <c r="AI1739" i="1"/>
  <c r="AJ1739" i="1"/>
  <c r="AK1739" i="1"/>
  <c r="AL1739" i="1"/>
  <c r="AM1739" i="1"/>
  <c r="AN1739" i="1"/>
  <c r="AO1739" i="1"/>
  <c r="AP1739" i="1"/>
  <c r="AQ1739" i="1"/>
  <c r="AR1739" i="1"/>
  <c r="AS1739" i="1"/>
  <c r="AT1739" i="1"/>
  <c r="AU1739" i="1"/>
  <c r="AV1739" i="1"/>
  <c r="AW1739" i="1"/>
  <c r="AX1739" i="1"/>
  <c r="AY1739" i="1"/>
  <c r="AZ1739" i="1"/>
  <c r="BA1739" i="1"/>
  <c r="BB1739" i="1"/>
  <c r="BC1739" i="1"/>
  <c r="BD1739" i="1"/>
  <c r="BE1739" i="1"/>
  <c r="BF1739" i="1"/>
  <c r="H1740" i="1"/>
  <c r="I1740" i="1"/>
  <c r="J1740" i="1"/>
  <c r="K1740" i="1"/>
  <c r="L1740" i="1"/>
  <c r="M1740" i="1"/>
  <c r="N1740" i="1"/>
  <c r="O1740" i="1"/>
  <c r="P1740" i="1"/>
  <c r="Q1740" i="1"/>
  <c r="R1740" i="1"/>
  <c r="S1740" i="1"/>
  <c r="T1740" i="1"/>
  <c r="U1740" i="1"/>
  <c r="V1740" i="1"/>
  <c r="W1740" i="1"/>
  <c r="X1740" i="1"/>
  <c r="Y1740" i="1"/>
  <c r="Z1740" i="1"/>
  <c r="AA1740" i="1"/>
  <c r="AB1740" i="1"/>
  <c r="AC1740" i="1"/>
  <c r="AD1740" i="1"/>
  <c r="AE1740" i="1"/>
  <c r="AF1740" i="1"/>
  <c r="AG1740" i="1"/>
  <c r="AH1740" i="1"/>
  <c r="AI1740" i="1"/>
  <c r="AJ1740" i="1"/>
  <c r="AK1740" i="1"/>
  <c r="AL1740" i="1"/>
  <c r="AM1740" i="1"/>
  <c r="AN1740" i="1"/>
  <c r="AO1740" i="1"/>
  <c r="AP1740" i="1"/>
  <c r="AQ1740" i="1"/>
  <c r="AR1740" i="1"/>
  <c r="AS1740" i="1"/>
  <c r="AT1740" i="1"/>
  <c r="AU1740" i="1"/>
  <c r="AV1740" i="1"/>
  <c r="AW1740" i="1"/>
  <c r="AX1740" i="1"/>
  <c r="AY1740" i="1"/>
  <c r="AZ1740" i="1"/>
  <c r="BA1740" i="1"/>
  <c r="BB1740" i="1"/>
  <c r="BC1740" i="1"/>
  <c r="BD1740" i="1"/>
  <c r="BE1740" i="1"/>
  <c r="BF1740" i="1"/>
  <c r="H1741" i="1"/>
  <c r="I1741" i="1"/>
  <c r="J1741" i="1"/>
  <c r="K1741" i="1"/>
  <c r="L1741" i="1"/>
  <c r="M1741" i="1"/>
  <c r="N1741" i="1"/>
  <c r="O1741" i="1"/>
  <c r="P1741" i="1"/>
  <c r="Q1741" i="1"/>
  <c r="R1741" i="1"/>
  <c r="S1741" i="1"/>
  <c r="T1741" i="1"/>
  <c r="U1741" i="1"/>
  <c r="V1741" i="1"/>
  <c r="W1741" i="1"/>
  <c r="X1741" i="1"/>
  <c r="Y1741" i="1"/>
  <c r="Z1741" i="1"/>
  <c r="AA1741" i="1"/>
  <c r="AB1741" i="1"/>
  <c r="AC1741" i="1"/>
  <c r="AD1741" i="1"/>
  <c r="AE1741" i="1"/>
  <c r="AF1741" i="1"/>
  <c r="AG1741" i="1"/>
  <c r="AH1741" i="1"/>
  <c r="AI1741" i="1"/>
  <c r="AJ1741" i="1"/>
  <c r="AK1741" i="1"/>
  <c r="AL1741" i="1"/>
  <c r="AM1741" i="1"/>
  <c r="AN1741" i="1"/>
  <c r="AO1741" i="1"/>
  <c r="AP1741" i="1"/>
  <c r="AQ1741" i="1"/>
  <c r="AR1741" i="1"/>
  <c r="AS1741" i="1"/>
  <c r="AT1741" i="1"/>
  <c r="AU1741" i="1"/>
  <c r="AV1741" i="1"/>
  <c r="AW1741" i="1"/>
  <c r="AX1741" i="1"/>
  <c r="AY1741" i="1"/>
  <c r="AZ1741" i="1"/>
  <c r="BA1741" i="1"/>
  <c r="BB1741" i="1"/>
  <c r="BC1741" i="1"/>
  <c r="BD1741" i="1"/>
  <c r="BE1741" i="1"/>
  <c r="BF1741" i="1"/>
  <c r="H1742" i="1"/>
  <c r="I1742" i="1"/>
  <c r="J1742" i="1"/>
  <c r="K1742" i="1"/>
  <c r="L1742" i="1"/>
  <c r="M1742" i="1"/>
  <c r="N1742" i="1"/>
  <c r="O1742" i="1"/>
  <c r="P1742" i="1"/>
  <c r="Q1742" i="1"/>
  <c r="R1742" i="1"/>
  <c r="S1742" i="1"/>
  <c r="T1742" i="1"/>
  <c r="U1742" i="1"/>
  <c r="V1742" i="1"/>
  <c r="W1742" i="1"/>
  <c r="X1742" i="1"/>
  <c r="Y1742" i="1"/>
  <c r="Z1742" i="1"/>
  <c r="AA1742" i="1"/>
  <c r="AB1742" i="1"/>
  <c r="AC1742" i="1"/>
  <c r="AD1742" i="1"/>
  <c r="AE1742" i="1"/>
  <c r="AF1742" i="1"/>
  <c r="AG1742" i="1"/>
  <c r="AH1742" i="1"/>
  <c r="AI1742" i="1"/>
  <c r="AJ1742" i="1"/>
  <c r="AK1742" i="1"/>
  <c r="AL1742" i="1"/>
  <c r="AM1742" i="1"/>
  <c r="AN1742" i="1"/>
  <c r="AO1742" i="1"/>
  <c r="AP1742" i="1"/>
  <c r="AQ1742" i="1"/>
  <c r="AR1742" i="1"/>
  <c r="AS1742" i="1"/>
  <c r="AT1742" i="1"/>
  <c r="AU1742" i="1"/>
  <c r="AV1742" i="1"/>
  <c r="AW1742" i="1"/>
  <c r="AX1742" i="1"/>
  <c r="AY1742" i="1"/>
  <c r="AZ1742" i="1"/>
  <c r="BA1742" i="1"/>
  <c r="BB1742" i="1"/>
  <c r="BC1742" i="1"/>
  <c r="BD1742" i="1"/>
  <c r="BE1742" i="1"/>
  <c r="BF1742" i="1"/>
  <c r="H1743" i="1"/>
  <c r="I1743" i="1"/>
  <c r="J1743" i="1"/>
  <c r="K1743" i="1"/>
  <c r="L1743" i="1"/>
  <c r="M1743" i="1"/>
  <c r="N1743" i="1"/>
  <c r="O1743" i="1"/>
  <c r="P1743" i="1"/>
  <c r="Q1743" i="1"/>
  <c r="R1743" i="1"/>
  <c r="S1743" i="1"/>
  <c r="T1743" i="1"/>
  <c r="U1743" i="1"/>
  <c r="V1743" i="1"/>
  <c r="W1743" i="1"/>
  <c r="X1743" i="1"/>
  <c r="Y1743" i="1"/>
  <c r="Z1743" i="1"/>
  <c r="AA1743" i="1"/>
  <c r="AB1743" i="1"/>
  <c r="AC1743" i="1"/>
  <c r="AD1743" i="1"/>
  <c r="AE1743" i="1"/>
  <c r="AF1743" i="1"/>
  <c r="AG1743" i="1"/>
  <c r="AH1743" i="1"/>
  <c r="AI1743" i="1"/>
  <c r="AJ1743" i="1"/>
  <c r="AK1743" i="1"/>
  <c r="AL1743" i="1"/>
  <c r="AM1743" i="1"/>
  <c r="AN1743" i="1"/>
  <c r="AO1743" i="1"/>
  <c r="AP1743" i="1"/>
  <c r="AQ1743" i="1"/>
  <c r="AR1743" i="1"/>
  <c r="AS1743" i="1"/>
  <c r="AT1743" i="1"/>
  <c r="AU1743" i="1"/>
  <c r="AV1743" i="1"/>
  <c r="AW1743" i="1"/>
  <c r="AX1743" i="1"/>
  <c r="AY1743" i="1"/>
  <c r="AZ1743" i="1"/>
  <c r="BA1743" i="1"/>
  <c r="BB1743" i="1"/>
  <c r="BC1743" i="1"/>
  <c r="BD1743" i="1"/>
  <c r="BE1743" i="1"/>
  <c r="BF1743" i="1"/>
  <c r="H1744" i="1"/>
  <c r="I1744" i="1"/>
  <c r="J1744" i="1"/>
  <c r="K1744" i="1"/>
  <c r="L1744" i="1"/>
  <c r="M1744" i="1"/>
  <c r="N1744" i="1"/>
  <c r="O1744" i="1"/>
  <c r="P1744" i="1"/>
  <c r="Q1744" i="1"/>
  <c r="R1744" i="1"/>
  <c r="S1744" i="1"/>
  <c r="T1744" i="1"/>
  <c r="U1744" i="1"/>
  <c r="V1744" i="1"/>
  <c r="W1744" i="1"/>
  <c r="X1744" i="1"/>
  <c r="Y1744" i="1"/>
  <c r="Z1744" i="1"/>
  <c r="AA1744" i="1"/>
  <c r="AB1744" i="1"/>
  <c r="AC1744" i="1"/>
  <c r="AD1744" i="1"/>
  <c r="AE1744" i="1"/>
  <c r="AF1744" i="1"/>
  <c r="AG1744" i="1"/>
  <c r="AH1744" i="1"/>
  <c r="AI1744" i="1"/>
  <c r="AJ1744" i="1"/>
  <c r="AK1744" i="1"/>
  <c r="AL1744" i="1"/>
  <c r="AM1744" i="1"/>
  <c r="AN1744" i="1"/>
  <c r="AO1744" i="1"/>
  <c r="AP1744" i="1"/>
  <c r="AQ1744" i="1"/>
  <c r="AR1744" i="1"/>
  <c r="AS1744" i="1"/>
  <c r="AT1744" i="1"/>
  <c r="AU1744" i="1"/>
  <c r="AV1744" i="1"/>
  <c r="AW1744" i="1"/>
  <c r="AX1744" i="1"/>
  <c r="AY1744" i="1"/>
  <c r="AZ1744" i="1"/>
  <c r="BA1744" i="1"/>
  <c r="BB1744" i="1"/>
  <c r="BC1744" i="1"/>
  <c r="BD1744" i="1"/>
  <c r="BE1744" i="1"/>
  <c r="BF1744" i="1"/>
  <c r="H1745" i="1"/>
  <c r="I1745" i="1"/>
  <c r="J1745" i="1"/>
  <c r="K1745" i="1"/>
  <c r="L1745" i="1"/>
  <c r="M1745" i="1"/>
  <c r="N1745" i="1"/>
  <c r="O1745" i="1"/>
  <c r="P1745" i="1"/>
  <c r="Q1745" i="1"/>
  <c r="R1745" i="1"/>
  <c r="S1745" i="1"/>
  <c r="T1745" i="1"/>
  <c r="U1745" i="1"/>
  <c r="V1745" i="1"/>
  <c r="W1745" i="1"/>
  <c r="X1745" i="1"/>
  <c r="Y1745" i="1"/>
  <c r="Z1745" i="1"/>
  <c r="AA1745" i="1"/>
  <c r="AB1745" i="1"/>
  <c r="AC1745" i="1"/>
  <c r="AD1745" i="1"/>
  <c r="AE1745" i="1"/>
  <c r="AF1745" i="1"/>
  <c r="AG1745" i="1"/>
  <c r="AH1745" i="1"/>
  <c r="AI1745" i="1"/>
  <c r="AJ1745" i="1"/>
  <c r="AK1745" i="1"/>
  <c r="AL1745" i="1"/>
  <c r="AM1745" i="1"/>
  <c r="AN1745" i="1"/>
  <c r="AO1745" i="1"/>
  <c r="AP1745" i="1"/>
  <c r="AQ1745" i="1"/>
  <c r="AR1745" i="1"/>
  <c r="AS1745" i="1"/>
  <c r="AT1745" i="1"/>
  <c r="AU1745" i="1"/>
  <c r="AV1745" i="1"/>
  <c r="AW1745" i="1"/>
  <c r="AX1745" i="1"/>
  <c r="AY1745" i="1"/>
  <c r="AZ1745" i="1"/>
  <c r="BA1745" i="1"/>
  <c r="BB1745" i="1"/>
  <c r="BC1745" i="1"/>
  <c r="BD1745" i="1"/>
  <c r="BE1745" i="1"/>
  <c r="BF1745" i="1"/>
  <c r="H1746" i="1"/>
  <c r="I1746" i="1"/>
  <c r="J1746" i="1"/>
  <c r="K1746" i="1"/>
  <c r="L1746" i="1"/>
  <c r="M1746" i="1"/>
  <c r="N1746" i="1"/>
  <c r="O1746" i="1"/>
  <c r="P1746" i="1"/>
  <c r="Q1746" i="1"/>
  <c r="R1746" i="1"/>
  <c r="S1746" i="1"/>
  <c r="T1746" i="1"/>
  <c r="U1746" i="1"/>
  <c r="V1746" i="1"/>
  <c r="W1746" i="1"/>
  <c r="X1746" i="1"/>
  <c r="Y1746" i="1"/>
  <c r="Z1746" i="1"/>
  <c r="AA1746" i="1"/>
  <c r="AB1746" i="1"/>
  <c r="AC1746" i="1"/>
  <c r="AD1746" i="1"/>
  <c r="AE1746" i="1"/>
  <c r="AF1746" i="1"/>
  <c r="AG1746" i="1"/>
  <c r="AH1746" i="1"/>
  <c r="AI1746" i="1"/>
  <c r="AJ1746" i="1"/>
  <c r="AK1746" i="1"/>
  <c r="AL1746" i="1"/>
  <c r="AM1746" i="1"/>
  <c r="AN1746" i="1"/>
  <c r="AO1746" i="1"/>
  <c r="AP1746" i="1"/>
  <c r="AQ1746" i="1"/>
  <c r="AR1746" i="1"/>
  <c r="AS1746" i="1"/>
  <c r="AT1746" i="1"/>
  <c r="AU1746" i="1"/>
  <c r="AV1746" i="1"/>
  <c r="AW1746" i="1"/>
  <c r="AX1746" i="1"/>
  <c r="AY1746" i="1"/>
  <c r="AZ1746" i="1"/>
  <c r="BA1746" i="1"/>
  <c r="BB1746" i="1"/>
  <c r="BC1746" i="1"/>
  <c r="BD1746" i="1"/>
  <c r="BE1746" i="1"/>
  <c r="BF1746" i="1"/>
  <c r="H1747" i="1"/>
  <c r="I1747" i="1"/>
  <c r="J1747" i="1"/>
  <c r="K1747" i="1"/>
  <c r="L1747" i="1"/>
  <c r="M1747" i="1"/>
  <c r="N1747" i="1"/>
  <c r="O1747" i="1"/>
  <c r="P1747" i="1"/>
  <c r="Q1747" i="1"/>
  <c r="R1747" i="1"/>
  <c r="S1747" i="1"/>
  <c r="T1747" i="1"/>
  <c r="U1747" i="1"/>
  <c r="V1747" i="1"/>
  <c r="W1747" i="1"/>
  <c r="X1747" i="1"/>
  <c r="Y1747" i="1"/>
  <c r="Z1747" i="1"/>
  <c r="AA1747" i="1"/>
  <c r="AB1747" i="1"/>
  <c r="AC1747" i="1"/>
  <c r="AD1747" i="1"/>
  <c r="AE1747" i="1"/>
  <c r="AF1747" i="1"/>
  <c r="AG1747" i="1"/>
  <c r="AH1747" i="1"/>
  <c r="AI1747" i="1"/>
  <c r="AJ1747" i="1"/>
  <c r="AK1747" i="1"/>
  <c r="AL1747" i="1"/>
  <c r="AM1747" i="1"/>
  <c r="AN1747" i="1"/>
  <c r="AO1747" i="1"/>
  <c r="AP1747" i="1"/>
  <c r="AQ1747" i="1"/>
  <c r="AR1747" i="1"/>
  <c r="AS1747" i="1"/>
  <c r="AT1747" i="1"/>
  <c r="AU1747" i="1"/>
  <c r="AV1747" i="1"/>
  <c r="AW1747" i="1"/>
  <c r="AX1747" i="1"/>
  <c r="AY1747" i="1"/>
  <c r="AZ1747" i="1"/>
  <c r="BA1747" i="1"/>
  <c r="BB1747" i="1"/>
  <c r="BC1747" i="1"/>
  <c r="BD1747" i="1"/>
  <c r="BE1747" i="1"/>
  <c r="BF1747" i="1"/>
  <c r="H1748" i="1"/>
  <c r="I1748" i="1"/>
  <c r="J1748" i="1"/>
  <c r="K1748" i="1"/>
  <c r="L1748" i="1"/>
  <c r="M1748" i="1"/>
  <c r="N1748" i="1"/>
  <c r="O1748" i="1"/>
  <c r="P1748" i="1"/>
  <c r="Q1748" i="1"/>
  <c r="R1748" i="1"/>
  <c r="S1748" i="1"/>
  <c r="T1748" i="1"/>
  <c r="U1748" i="1"/>
  <c r="V1748" i="1"/>
  <c r="W1748" i="1"/>
  <c r="X1748" i="1"/>
  <c r="Y1748" i="1"/>
  <c r="Z1748" i="1"/>
  <c r="AA1748" i="1"/>
  <c r="AB1748" i="1"/>
  <c r="AC1748" i="1"/>
  <c r="AD1748" i="1"/>
  <c r="AE1748" i="1"/>
  <c r="AF1748" i="1"/>
  <c r="AG1748" i="1"/>
  <c r="AH1748" i="1"/>
  <c r="AI1748" i="1"/>
  <c r="AJ1748" i="1"/>
  <c r="AK1748" i="1"/>
  <c r="AL1748" i="1"/>
  <c r="AM1748" i="1"/>
  <c r="AN1748" i="1"/>
  <c r="AO1748" i="1"/>
  <c r="AP1748" i="1"/>
  <c r="AQ1748" i="1"/>
  <c r="AR1748" i="1"/>
  <c r="AS1748" i="1"/>
  <c r="AT1748" i="1"/>
  <c r="AU1748" i="1"/>
  <c r="AV1748" i="1"/>
  <c r="AW1748" i="1"/>
  <c r="AX1748" i="1"/>
  <c r="AY1748" i="1"/>
  <c r="AZ1748" i="1"/>
  <c r="BA1748" i="1"/>
  <c r="BB1748" i="1"/>
  <c r="BC1748" i="1"/>
  <c r="BD1748" i="1"/>
  <c r="BE1748" i="1"/>
  <c r="BF1748" i="1"/>
  <c r="H1749" i="1"/>
  <c r="I1749" i="1"/>
  <c r="J1749" i="1"/>
  <c r="K1749" i="1"/>
  <c r="L1749" i="1"/>
  <c r="M1749" i="1"/>
  <c r="N1749" i="1"/>
  <c r="O1749" i="1"/>
  <c r="P1749" i="1"/>
  <c r="Q1749" i="1"/>
  <c r="R1749" i="1"/>
  <c r="S1749" i="1"/>
  <c r="T1749" i="1"/>
  <c r="U1749" i="1"/>
  <c r="V1749" i="1"/>
  <c r="W1749" i="1"/>
  <c r="X1749" i="1"/>
  <c r="Y1749" i="1"/>
  <c r="Z1749" i="1"/>
  <c r="AA1749" i="1"/>
  <c r="AB1749" i="1"/>
  <c r="AC1749" i="1"/>
  <c r="AD1749" i="1"/>
  <c r="AE1749" i="1"/>
  <c r="AF1749" i="1"/>
  <c r="AG1749" i="1"/>
  <c r="AH1749" i="1"/>
  <c r="AI1749" i="1"/>
  <c r="AJ1749" i="1"/>
  <c r="AK1749" i="1"/>
  <c r="AL1749" i="1"/>
  <c r="AM1749" i="1"/>
  <c r="AN1749" i="1"/>
  <c r="AO1749" i="1"/>
  <c r="AP1749" i="1"/>
  <c r="AQ1749" i="1"/>
  <c r="AR1749" i="1"/>
  <c r="AS1749" i="1"/>
  <c r="AT1749" i="1"/>
  <c r="AU1749" i="1"/>
  <c r="AV1749" i="1"/>
  <c r="AW1749" i="1"/>
  <c r="AX1749" i="1"/>
  <c r="AY1749" i="1"/>
  <c r="AZ1749" i="1"/>
  <c r="BA1749" i="1"/>
  <c r="BB1749" i="1"/>
  <c r="BC1749" i="1"/>
  <c r="BD1749" i="1"/>
  <c r="BE1749" i="1"/>
  <c r="BF1749" i="1"/>
  <c r="H1750" i="1"/>
  <c r="I1750" i="1"/>
  <c r="J1750" i="1"/>
  <c r="K1750" i="1"/>
  <c r="L1750" i="1"/>
  <c r="M1750" i="1"/>
  <c r="N1750" i="1"/>
  <c r="O1750" i="1"/>
  <c r="P1750" i="1"/>
  <c r="Q1750" i="1"/>
  <c r="R1750" i="1"/>
  <c r="S1750" i="1"/>
  <c r="T1750" i="1"/>
  <c r="U1750" i="1"/>
  <c r="V1750" i="1"/>
  <c r="W1750" i="1"/>
  <c r="X1750" i="1"/>
  <c r="Y1750" i="1"/>
  <c r="Z1750" i="1"/>
  <c r="AA1750" i="1"/>
  <c r="AB1750" i="1"/>
  <c r="AC1750" i="1"/>
  <c r="AD1750" i="1"/>
  <c r="AE1750" i="1"/>
  <c r="AF1750" i="1"/>
  <c r="AG1750" i="1"/>
  <c r="AH1750" i="1"/>
  <c r="AI1750" i="1"/>
  <c r="AJ1750" i="1"/>
  <c r="AK1750" i="1"/>
  <c r="AL1750" i="1"/>
  <c r="AM1750" i="1"/>
  <c r="AN1750" i="1"/>
  <c r="AO1750" i="1"/>
  <c r="AP1750" i="1"/>
  <c r="AQ1750" i="1"/>
  <c r="AR1750" i="1"/>
  <c r="AS1750" i="1"/>
  <c r="AT1750" i="1"/>
  <c r="AU1750" i="1"/>
  <c r="AV1750" i="1"/>
  <c r="AW1750" i="1"/>
  <c r="AX1750" i="1"/>
  <c r="AY1750" i="1"/>
  <c r="AZ1750" i="1"/>
  <c r="BA1750" i="1"/>
  <c r="BB1750" i="1"/>
  <c r="BC1750" i="1"/>
  <c r="BD1750" i="1"/>
  <c r="BE1750" i="1"/>
  <c r="BF1750" i="1"/>
  <c r="H1751" i="1"/>
  <c r="I1751" i="1"/>
  <c r="J1751" i="1"/>
  <c r="K1751" i="1"/>
  <c r="L1751" i="1"/>
  <c r="M1751" i="1"/>
  <c r="N1751" i="1"/>
  <c r="O1751" i="1"/>
  <c r="P1751" i="1"/>
  <c r="Q1751" i="1"/>
  <c r="R1751" i="1"/>
  <c r="S1751" i="1"/>
  <c r="T1751" i="1"/>
  <c r="U1751" i="1"/>
  <c r="V1751" i="1"/>
  <c r="W1751" i="1"/>
  <c r="X1751" i="1"/>
  <c r="Y1751" i="1"/>
  <c r="Z1751" i="1"/>
  <c r="AA1751" i="1"/>
  <c r="AB1751" i="1"/>
  <c r="AC1751" i="1"/>
  <c r="AD1751" i="1"/>
  <c r="AE1751" i="1"/>
  <c r="AF1751" i="1"/>
  <c r="AG1751" i="1"/>
  <c r="AH1751" i="1"/>
  <c r="AI1751" i="1"/>
  <c r="AJ1751" i="1"/>
  <c r="AK1751" i="1"/>
  <c r="AL1751" i="1"/>
  <c r="AM1751" i="1"/>
  <c r="AN1751" i="1"/>
  <c r="AO1751" i="1"/>
  <c r="AP1751" i="1"/>
  <c r="AQ1751" i="1"/>
  <c r="AR1751" i="1"/>
  <c r="AS1751" i="1"/>
  <c r="AT1751" i="1"/>
  <c r="AU1751" i="1"/>
  <c r="AV1751" i="1"/>
  <c r="AW1751" i="1"/>
  <c r="AX1751" i="1"/>
  <c r="AY1751" i="1"/>
  <c r="AZ1751" i="1"/>
  <c r="BA1751" i="1"/>
  <c r="BB1751" i="1"/>
  <c r="BC1751" i="1"/>
  <c r="BD1751" i="1"/>
  <c r="BE1751" i="1"/>
  <c r="BF1751" i="1"/>
  <c r="H1752" i="1"/>
  <c r="I1752" i="1"/>
  <c r="J1752" i="1"/>
  <c r="K1752" i="1"/>
  <c r="L1752" i="1"/>
  <c r="M1752" i="1"/>
  <c r="N1752" i="1"/>
  <c r="O1752" i="1"/>
  <c r="P1752" i="1"/>
  <c r="Q1752" i="1"/>
  <c r="R1752" i="1"/>
  <c r="S1752" i="1"/>
  <c r="T1752" i="1"/>
  <c r="U1752" i="1"/>
  <c r="V1752" i="1"/>
  <c r="W1752" i="1"/>
  <c r="X1752" i="1"/>
  <c r="Y1752" i="1"/>
  <c r="Z1752" i="1"/>
  <c r="AA1752" i="1"/>
  <c r="AB1752" i="1"/>
  <c r="AC1752" i="1"/>
  <c r="AD1752" i="1"/>
  <c r="AE1752" i="1"/>
  <c r="AF1752" i="1"/>
  <c r="AG1752" i="1"/>
  <c r="AH1752" i="1"/>
  <c r="AI1752" i="1"/>
  <c r="AJ1752" i="1"/>
  <c r="AK1752" i="1"/>
  <c r="AL1752" i="1"/>
  <c r="AM1752" i="1"/>
  <c r="AN1752" i="1"/>
  <c r="AO1752" i="1"/>
  <c r="AP1752" i="1"/>
  <c r="AQ1752" i="1"/>
  <c r="AR1752" i="1"/>
  <c r="AS1752" i="1"/>
  <c r="AT1752" i="1"/>
  <c r="AU1752" i="1"/>
  <c r="AV1752" i="1"/>
  <c r="AW1752" i="1"/>
  <c r="AX1752" i="1"/>
  <c r="AY1752" i="1"/>
  <c r="AZ1752" i="1"/>
  <c r="BA1752" i="1"/>
  <c r="BB1752" i="1"/>
  <c r="BC1752" i="1"/>
  <c r="BD1752" i="1"/>
  <c r="BE1752" i="1"/>
  <c r="BF1752" i="1"/>
  <c r="H1753" i="1"/>
  <c r="I1753" i="1"/>
  <c r="J1753" i="1"/>
  <c r="K1753" i="1"/>
  <c r="L1753" i="1"/>
  <c r="M1753" i="1"/>
  <c r="N1753" i="1"/>
  <c r="O1753" i="1"/>
  <c r="P1753" i="1"/>
  <c r="Q1753" i="1"/>
  <c r="R1753" i="1"/>
  <c r="S1753" i="1"/>
  <c r="T1753" i="1"/>
  <c r="U1753" i="1"/>
  <c r="V1753" i="1"/>
  <c r="W1753" i="1"/>
  <c r="X1753" i="1"/>
  <c r="Y1753" i="1"/>
  <c r="Z1753" i="1"/>
  <c r="AA1753" i="1"/>
  <c r="AB1753" i="1"/>
  <c r="AC1753" i="1"/>
  <c r="AD1753" i="1"/>
  <c r="AE1753" i="1"/>
  <c r="AF1753" i="1"/>
  <c r="AG1753" i="1"/>
  <c r="AH1753" i="1"/>
  <c r="AI1753" i="1"/>
  <c r="AJ1753" i="1"/>
  <c r="AK1753" i="1"/>
  <c r="AL1753" i="1"/>
  <c r="AM1753" i="1"/>
  <c r="AN1753" i="1"/>
  <c r="AO1753" i="1"/>
  <c r="AP1753" i="1"/>
  <c r="AQ1753" i="1"/>
  <c r="AR1753" i="1"/>
  <c r="AS1753" i="1"/>
  <c r="AT1753" i="1"/>
  <c r="AU1753" i="1"/>
  <c r="AV1753" i="1"/>
  <c r="AW1753" i="1"/>
  <c r="AX1753" i="1"/>
  <c r="AY1753" i="1"/>
  <c r="AZ1753" i="1"/>
  <c r="BA1753" i="1"/>
  <c r="BB1753" i="1"/>
  <c r="BC1753" i="1"/>
  <c r="BD1753" i="1"/>
  <c r="BE1753" i="1"/>
  <c r="BF1753" i="1"/>
  <c r="H1754" i="1"/>
  <c r="I1754" i="1"/>
  <c r="J1754" i="1"/>
  <c r="K1754" i="1"/>
  <c r="L1754" i="1"/>
  <c r="M1754" i="1"/>
  <c r="N1754" i="1"/>
  <c r="O1754" i="1"/>
  <c r="P1754" i="1"/>
  <c r="Q1754" i="1"/>
  <c r="R1754" i="1"/>
  <c r="S1754" i="1"/>
  <c r="T1754" i="1"/>
  <c r="U1754" i="1"/>
  <c r="V1754" i="1"/>
  <c r="W1754" i="1"/>
  <c r="X1754" i="1"/>
  <c r="Y1754" i="1"/>
  <c r="Z1754" i="1"/>
  <c r="AA1754" i="1"/>
  <c r="AB1754" i="1"/>
  <c r="AC1754" i="1"/>
  <c r="AD1754" i="1"/>
  <c r="AE1754" i="1"/>
  <c r="AF1754" i="1"/>
  <c r="AG1754" i="1"/>
  <c r="AH1754" i="1"/>
  <c r="AI1754" i="1"/>
  <c r="AJ1754" i="1"/>
  <c r="AK1754" i="1"/>
  <c r="AL1754" i="1"/>
  <c r="AM1754" i="1"/>
  <c r="AN1754" i="1"/>
  <c r="AO1754" i="1"/>
  <c r="AP1754" i="1"/>
  <c r="AQ1754" i="1"/>
  <c r="AR1754" i="1"/>
  <c r="AS1754" i="1"/>
  <c r="AT1754" i="1"/>
  <c r="AU1754" i="1"/>
  <c r="AV1754" i="1"/>
  <c r="AW1754" i="1"/>
  <c r="AX1754" i="1"/>
  <c r="AY1754" i="1"/>
  <c r="AZ1754" i="1"/>
  <c r="BA1754" i="1"/>
  <c r="BB1754" i="1"/>
  <c r="BC1754" i="1"/>
  <c r="BD1754" i="1"/>
  <c r="BE1754" i="1"/>
  <c r="BF1754" i="1"/>
  <c r="H1755" i="1"/>
  <c r="I1755" i="1"/>
  <c r="J1755" i="1"/>
  <c r="K1755" i="1"/>
  <c r="L1755" i="1"/>
  <c r="M1755" i="1"/>
  <c r="N1755" i="1"/>
  <c r="O1755" i="1"/>
  <c r="P1755" i="1"/>
  <c r="Q1755" i="1"/>
  <c r="R1755" i="1"/>
  <c r="S1755" i="1"/>
  <c r="T1755" i="1"/>
  <c r="U1755" i="1"/>
  <c r="V1755" i="1"/>
  <c r="W1755" i="1"/>
  <c r="X1755" i="1"/>
  <c r="Y1755" i="1"/>
  <c r="Z1755" i="1"/>
  <c r="AA1755" i="1"/>
  <c r="AB1755" i="1"/>
  <c r="AC1755" i="1"/>
  <c r="AD1755" i="1"/>
  <c r="AE1755" i="1"/>
  <c r="AF1755" i="1"/>
  <c r="AG1755" i="1"/>
  <c r="AH1755" i="1"/>
  <c r="AI1755" i="1"/>
  <c r="AJ1755" i="1"/>
  <c r="AK1755" i="1"/>
  <c r="AL1755" i="1"/>
  <c r="AM1755" i="1"/>
  <c r="AN1755" i="1"/>
  <c r="AO1755" i="1"/>
  <c r="AP1755" i="1"/>
  <c r="AQ1755" i="1"/>
  <c r="AR1755" i="1"/>
  <c r="AS1755" i="1"/>
  <c r="AT1755" i="1"/>
  <c r="AU1755" i="1"/>
  <c r="AV1755" i="1"/>
  <c r="AW1755" i="1"/>
  <c r="AX1755" i="1"/>
  <c r="AY1755" i="1"/>
  <c r="AZ1755" i="1"/>
  <c r="BA1755" i="1"/>
  <c r="BB1755" i="1"/>
  <c r="BC1755" i="1"/>
  <c r="BD1755" i="1"/>
  <c r="BE1755" i="1"/>
  <c r="BF1755" i="1"/>
  <c r="H1756" i="1"/>
  <c r="I1756" i="1"/>
  <c r="J1756" i="1"/>
  <c r="K1756" i="1"/>
  <c r="L1756" i="1"/>
  <c r="M1756" i="1"/>
  <c r="N1756" i="1"/>
  <c r="O1756" i="1"/>
  <c r="P1756" i="1"/>
  <c r="Q1756" i="1"/>
  <c r="R1756" i="1"/>
  <c r="S1756" i="1"/>
  <c r="T1756" i="1"/>
  <c r="U1756" i="1"/>
  <c r="V1756" i="1"/>
  <c r="W1756" i="1"/>
  <c r="X1756" i="1"/>
  <c r="Y1756" i="1"/>
  <c r="Z1756" i="1"/>
  <c r="AA1756" i="1"/>
  <c r="AB1756" i="1"/>
  <c r="AC1756" i="1"/>
  <c r="AD1756" i="1"/>
  <c r="AE1756" i="1"/>
  <c r="AF1756" i="1"/>
  <c r="AG1756" i="1"/>
  <c r="AH1756" i="1"/>
  <c r="AI1756" i="1"/>
  <c r="AJ1756" i="1"/>
  <c r="AK1756" i="1"/>
  <c r="AL1756" i="1"/>
  <c r="AM1756" i="1"/>
  <c r="AN1756" i="1"/>
  <c r="AO1756" i="1"/>
  <c r="AP1756" i="1"/>
  <c r="AQ1756" i="1"/>
  <c r="AR1756" i="1"/>
  <c r="AS1756" i="1"/>
  <c r="AT1756" i="1"/>
  <c r="AU1756" i="1"/>
  <c r="AV1756" i="1"/>
  <c r="AW1756" i="1"/>
  <c r="AX1756" i="1"/>
  <c r="AY1756" i="1"/>
  <c r="AZ1756" i="1"/>
  <c r="BA1756" i="1"/>
  <c r="BB1756" i="1"/>
  <c r="BC1756" i="1"/>
  <c r="BD1756" i="1"/>
  <c r="BE1756" i="1"/>
  <c r="BF1756" i="1"/>
  <c r="H1757" i="1"/>
  <c r="I1757" i="1"/>
  <c r="J1757" i="1"/>
  <c r="K1757" i="1"/>
  <c r="L1757" i="1"/>
  <c r="M1757" i="1"/>
  <c r="N1757" i="1"/>
  <c r="O1757" i="1"/>
  <c r="P1757" i="1"/>
  <c r="Q1757" i="1"/>
  <c r="R1757" i="1"/>
  <c r="S1757" i="1"/>
  <c r="T1757" i="1"/>
  <c r="U1757" i="1"/>
  <c r="V1757" i="1"/>
  <c r="W1757" i="1"/>
  <c r="X1757" i="1"/>
  <c r="Y1757" i="1"/>
  <c r="Z1757" i="1"/>
  <c r="AA1757" i="1"/>
  <c r="AB1757" i="1"/>
  <c r="AC1757" i="1"/>
  <c r="AD1757" i="1"/>
  <c r="AE1757" i="1"/>
  <c r="AF1757" i="1"/>
  <c r="AG1757" i="1"/>
  <c r="AH1757" i="1"/>
  <c r="AI1757" i="1"/>
  <c r="AJ1757" i="1"/>
  <c r="AK1757" i="1"/>
  <c r="AL1757" i="1"/>
  <c r="AM1757" i="1"/>
  <c r="AN1757" i="1"/>
  <c r="AO1757" i="1"/>
  <c r="AP1757" i="1"/>
  <c r="AQ1757" i="1"/>
  <c r="AR1757" i="1"/>
  <c r="AS1757" i="1"/>
  <c r="AT1757" i="1"/>
  <c r="AU1757" i="1"/>
  <c r="AV1757" i="1"/>
  <c r="AW1757" i="1"/>
  <c r="AX1757" i="1"/>
  <c r="AY1757" i="1"/>
  <c r="AZ1757" i="1"/>
  <c r="BA1757" i="1"/>
  <c r="BB1757" i="1"/>
  <c r="BC1757" i="1"/>
  <c r="BD1757" i="1"/>
  <c r="BE1757" i="1"/>
  <c r="BF1757" i="1"/>
  <c r="H1758" i="1"/>
  <c r="I1758" i="1"/>
  <c r="J1758" i="1"/>
  <c r="K1758" i="1"/>
  <c r="L1758" i="1"/>
  <c r="M1758" i="1"/>
  <c r="N1758" i="1"/>
  <c r="O1758" i="1"/>
  <c r="P1758" i="1"/>
  <c r="Q1758" i="1"/>
  <c r="R1758" i="1"/>
  <c r="S1758" i="1"/>
  <c r="T1758" i="1"/>
  <c r="U1758" i="1"/>
  <c r="V1758" i="1"/>
  <c r="W1758" i="1"/>
  <c r="X1758" i="1"/>
  <c r="Y1758" i="1"/>
  <c r="Z1758" i="1"/>
  <c r="AA1758" i="1"/>
  <c r="AB1758" i="1"/>
  <c r="AC1758" i="1"/>
  <c r="AD1758" i="1"/>
  <c r="AE1758" i="1"/>
  <c r="AF1758" i="1"/>
  <c r="AG1758" i="1"/>
  <c r="AH1758" i="1"/>
  <c r="AI1758" i="1"/>
  <c r="AJ1758" i="1"/>
  <c r="AK1758" i="1"/>
  <c r="AL1758" i="1"/>
  <c r="AM1758" i="1"/>
  <c r="AN1758" i="1"/>
  <c r="AO1758" i="1"/>
  <c r="AP1758" i="1"/>
  <c r="AQ1758" i="1"/>
  <c r="AR1758" i="1"/>
  <c r="AS1758" i="1"/>
  <c r="AT1758" i="1"/>
  <c r="AU1758" i="1"/>
  <c r="AV1758" i="1"/>
  <c r="AW1758" i="1"/>
  <c r="AX1758" i="1"/>
  <c r="AY1758" i="1"/>
  <c r="AZ1758" i="1"/>
  <c r="BA1758" i="1"/>
  <c r="BB1758" i="1"/>
  <c r="BC1758" i="1"/>
  <c r="BD1758" i="1"/>
  <c r="BE1758" i="1"/>
  <c r="BF1758" i="1"/>
  <c r="H1759" i="1"/>
  <c r="I1759" i="1"/>
  <c r="J1759" i="1"/>
  <c r="K1759" i="1"/>
  <c r="L1759" i="1"/>
  <c r="M1759" i="1"/>
  <c r="N1759" i="1"/>
  <c r="O1759" i="1"/>
  <c r="P1759" i="1"/>
  <c r="Q1759" i="1"/>
  <c r="R1759" i="1"/>
  <c r="S1759" i="1"/>
  <c r="T1759" i="1"/>
  <c r="U1759" i="1"/>
  <c r="V1759" i="1"/>
  <c r="W1759" i="1"/>
  <c r="X1759" i="1"/>
  <c r="Y1759" i="1"/>
  <c r="Z1759" i="1"/>
  <c r="AA1759" i="1"/>
  <c r="AB1759" i="1"/>
  <c r="AC1759" i="1"/>
  <c r="AD1759" i="1"/>
  <c r="AE1759" i="1"/>
  <c r="AF1759" i="1"/>
  <c r="AG1759" i="1"/>
  <c r="AH1759" i="1"/>
  <c r="AI1759" i="1"/>
  <c r="AJ1759" i="1"/>
  <c r="AK1759" i="1"/>
  <c r="AL1759" i="1"/>
  <c r="AM1759" i="1"/>
  <c r="AN1759" i="1"/>
  <c r="AO1759" i="1"/>
  <c r="AP1759" i="1"/>
  <c r="AQ1759" i="1"/>
  <c r="AR1759" i="1"/>
  <c r="AS1759" i="1"/>
  <c r="AT1759" i="1"/>
  <c r="AU1759" i="1"/>
  <c r="AV1759" i="1"/>
  <c r="AW1759" i="1"/>
  <c r="AX1759" i="1"/>
  <c r="AY1759" i="1"/>
  <c r="AZ1759" i="1"/>
  <c r="BA1759" i="1"/>
  <c r="BB1759" i="1"/>
  <c r="BC1759" i="1"/>
  <c r="BD1759" i="1"/>
  <c r="BE1759" i="1"/>
  <c r="BF1759" i="1"/>
  <c r="H1760" i="1"/>
  <c r="I1760" i="1"/>
  <c r="J1760" i="1"/>
  <c r="K1760" i="1"/>
  <c r="L1760" i="1"/>
  <c r="M1760" i="1"/>
  <c r="N1760" i="1"/>
  <c r="O1760" i="1"/>
  <c r="P1760" i="1"/>
  <c r="Q1760" i="1"/>
  <c r="R1760" i="1"/>
  <c r="S1760" i="1"/>
  <c r="T1760" i="1"/>
  <c r="U1760" i="1"/>
  <c r="V1760" i="1"/>
  <c r="W1760" i="1"/>
  <c r="X1760" i="1"/>
  <c r="Y1760" i="1"/>
  <c r="Z1760" i="1"/>
  <c r="AA1760" i="1"/>
  <c r="AB1760" i="1"/>
  <c r="AC1760" i="1"/>
  <c r="AD1760" i="1"/>
  <c r="AE1760" i="1"/>
  <c r="AF1760" i="1"/>
  <c r="AG1760" i="1"/>
  <c r="AH1760" i="1"/>
  <c r="AI1760" i="1"/>
  <c r="AJ1760" i="1"/>
  <c r="AK1760" i="1"/>
  <c r="AL1760" i="1"/>
  <c r="AM1760" i="1"/>
  <c r="AN1760" i="1"/>
  <c r="AO1760" i="1"/>
  <c r="AP1760" i="1"/>
  <c r="AQ1760" i="1"/>
  <c r="AR1760" i="1"/>
  <c r="AS1760" i="1"/>
  <c r="AT1760" i="1"/>
  <c r="AU1760" i="1"/>
  <c r="AV1760" i="1"/>
  <c r="AW1760" i="1"/>
  <c r="AX1760" i="1"/>
  <c r="AY1760" i="1"/>
  <c r="AZ1760" i="1"/>
  <c r="BA1760" i="1"/>
  <c r="BB1760" i="1"/>
  <c r="BC1760" i="1"/>
  <c r="BD1760" i="1"/>
  <c r="BE1760" i="1"/>
  <c r="BF1760" i="1"/>
  <c r="H1761" i="1"/>
  <c r="I1761" i="1"/>
  <c r="J1761" i="1"/>
  <c r="K1761" i="1"/>
  <c r="L1761" i="1"/>
  <c r="M1761" i="1"/>
  <c r="N1761" i="1"/>
  <c r="O1761" i="1"/>
  <c r="P1761" i="1"/>
  <c r="Q1761" i="1"/>
  <c r="R1761" i="1"/>
  <c r="S1761" i="1"/>
  <c r="T1761" i="1"/>
  <c r="U1761" i="1"/>
  <c r="V1761" i="1"/>
  <c r="W1761" i="1"/>
  <c r="X1761" i="1"/>
  <c r="Y1761" i="1"/>
  <c r="Z1761" i="1"/>
  <c r="AA1761" i="1"/>
  <c r="AB1761" i="1"/>
  <c r="AC1761" i="1"/>
  <c r="AD1761" i="1"/>
  <c r="AE1761" i="1"/>
  <c r="AF1761" i="1"/>
  <c r="AG1761" i="1"/>
  <c r="AH1761" i="1"/>
  <c r="AI1761" i="1"/>
  <c r="AJ1761" i="1"/>
  <c r="AK1761" i="1"/>
  <c r="AL1761" i="1"/>
  <c r="AM1761" i="1"/>
  <c r="AN1761" i="1"/>
  <c r="AO1761" i="1"/>
  <c r="AP1761" i="1"/>
  <c r="AQ1761" i="1"/>
  <c r="AR1761" i="1"/>
  <c r="AS1761" i="1"/>
  <c r="AT1761" i="1"/>
  <c r="AU1761" i="1"/>
  <c r="AV1761" i="1"/>
  <c r="AW1761" i="1"/>
  <c r="AX1761" i="1"/>
  <c r="AY1761" i="1"/>
  <c r="AZ1761" i="1"/>
  <c r="BA1761" i="1"/>
  <c r="BB1761" i="1"/>
  <c r="BC1761" i="1"/>
  <c r="BD1761" i="1"/>
  <c r="BE1761" i="1"/>
  <c r="BF1761" i="1"/>
  <c r="H1762" i="1"/>
  <c r="I1762" i="1"/>
  <c r="J1762" i="1"/>
  <c r="K1762" i="1"/>
  <c r="L1762" i="1"/>
  <c r="M1762" i="1"/>
  <c r="N1762" i="1"/>
  <c r="O1762" i="1"/>
  <c r="P1762" i="1"/>
  <c r="Q1762" i="1"/>
  <c r="R1762" i="1"/>
  <c r="S1762" i="1"/>
  <c r="T1762" i="1"/>
  <c r="U1762" i="1"/>
  <c r="V1762" i="1"/>
  <c r="W1762" i="1"/>
  <c r="X1762" i="1"/>
  <c r="Y1762" i="1"/>
  <c r="Z1762" i="1"/>
  <c r="AA1762" i="1"/>
  <c r="AB1762" i="1"/>
  <c r="AC1762" i="1"/>
  <c r="AD1762" i="1"/>
  <c r="AE1762" i="1"/>
  <c r="AF1762" i="1"/>
  <c r="AG1762" i="1"/>
  <c r="AH1762" i="1"/>
  <c r="AI1762" i="1"/>
  <c r="AJ1762" i="1"/>
  <c r="AK1762" i="1"/>
  <c r="AL1762" i="1"/>
  <c r="AM1762" i="1"/>
  <c r="AN1762" i="1"/>
  <c r="AO1762" i="1"/>
  <c r="AP1762" i="1"/>
  <c r="AQ1762" i="1"/>
  <c r="AR1762" i="1"/>
  <c r="AS1762" i="1"/>
  <c r="AT1762" i="1"/>
  <c r="AU1762" i="1"/>
  <c r="AV1762" i="1"/>
  <c r="AW1762" i="1"/>
  <c r="AX1762" i="1"/>
  <c r="AY1762" i="1"/>
  <c r="AZ1762" i="1"/>
  <c r="BA1762" i="1"/>
  <c r="BB1762" i="1"/>
  <c r="BC1762" i="1"/>
  <c r="BD1762" i="1"/>
  <c r="BE1762" i="1"/>
  <c r="BF1762" i="1"/>
  <c r="H1763" i="1"/>
  <c r="I1763" i="1"/>
  <c r="J1763" i="1"/>
  <c r="K1763" i="1"/>
  <c r="L1763" i="1"/>
  <c r="M1763" i="1"/>
  <c r="N1763" i="1"/>
  <c r="O1763" i="1"/>
  <c r="P1763" i="1"/>
  <c r="Q1763" i="1"/>
  <c r="R1763" i="1"/>
  <c r="S1763" i="1"/>
  <c r="T1763" i="1"/>
  <c r="U1763" i="1"/>
  <c r="V1763" i="1"/>
  <c r="W1763" i="1"/>
  <c r="X1763" i="1"/>
  <c r="Y1763" i="1"/>
  <c r="Z1763" i="1"/>
  <c r="AA1763" i="1"/>
  <c r="AB1763" i="1"/>
  <c r="AC1763" i="1"/>
  <c r="AD1763" i="1"/>
  <c r="AE1763" i="1"/>
  <c r="AF1763" i="1"/>
  <c r="AG1763" i="1"/>
  <c r="AH1763" i="1"/>
  <c r="AI1763" i="1"/>
  <c r="AJ1763" i="1"/>
  <c r="AK1763" i="1"/>
  <c r="AL1763" i="1"/>
  <c r="AM1763" i="1"/>
  <c r="AN1763" i="1"/>
  <c r="AO1763" i="1"/>
  <c r="AP1763" i="1"/>
  <c r="AQ1763" i="1"/>
  <c r="AR1763" i="1"/>
  <c r="AS1763" i="1"/>
  <c r="AT1763" i="1"/>
  <c r="AU1763" i="1"/>
  <c r="AV1763" i="1"/>
  <c r="AW1763" i="1"/>
  <c r="AX1763" i="1"/>
  <c r="AY1763" i="1"/>
  <c r="AZ1763" i="1"/>
  <c r="BA1763" i="1"/>
  <c r="BB1763" i="1"/>
  <c r="BC1763" i="1"/>
  <c r="BD1763" i="1"/>
  <c r="BE1763" i="1"/>
  <c r="BF1763" i="1"/>
  <c r="H1764" i="1"/>
  <c r="I1764" i="1"/>
  <c r="J1764" i="1"/>
  <c r="K1764" i="1"/>
  <c r="L1764" i="1"/>
  <c r="M1764" i="1"/>
  <c r="N1764" i="1"/>
  <c r="O1764" i="1"/>
  <c r="P1764" i="1"/>
  <c r="Q1764" i="1"/>
  <c r="R1764" i="1"/>
  <c r="S1764" i="1"/>
  <c r="T1764" i="1"/>
  <c r="U1764" i="1"/>
  <c r="V1764" i="1"/>
  <c r="W1764" i="1"/>
  <c r="X1764" i="1"/>
  <c r="Y1764" i="1"/>
  <c r="Z1764" i="1"/>
  <c r="AA1764" i="1"/>
  <c r="AB1764" i="1"/>
  <c r="AC1764" i="1"/>
  <c r="AD1764" i="1"/>
  <c r="AE1764" i="1"/>
  <c r="AF1764" i="1"/>
  <c r="AG1764" i="1"/>
  <c r="AH1764" i="1"/>
  <c r="AI1764" i="1"/>
  <c r="AJ1764" i="1"/>
  <c r="AK1764" i="1"/>
  <c r="AL1764" i="1"/>
  <c r="AM1764" i="1"/>
  <c r="AN1764" i="1"/>
  <c r="AO1764" i="1"/>
  <c r="AP1764" i="1"/>
  <c r="AQ1764" i="1"/>
  <c r="AR1764" i="1"/>
  <c r="AS1764" i="1"/>
  <c r="AT1764" i="1"/>
  <c r="AU1764" i="1"/>
  <c r="AV1764" i="1"/>
  <c r="AW1764" i="1"/>
  <c r="AX1764" i="1"/>
  <c r="AY1764" i="1"/>
  <c r="AZ1764" i="1"/>
  <c r="BA1764" i="1"/>
  <c r="BB1764" i="1"/>
  <c r="BC1764" i="1"/>
  <c r="BD1764" i="1"/>
  <c r="BE1764" i="1"/>
  <c r="BF1764" i="1"/>
  <c r="H1765" i="1"/>
  <c r="I1765" i="1"/>
  <c r="J1765" i="1"/>
  <c r="K1765" i="1"/>
  <c r="L1765" i="1"/>
  <c r="M1765" i="1"/>
  <c r="N1765" i="1"/>
  <c r="O1765" i="1"/>
  <c r="P1765" i="1"/>
  <c r="Q1765" i="1"/>
  <c r="R1765" i="1"/>
  <c r="S1765" i="1"/>
  <c r="T1765" i="1"/>
  <c r="U1765" i="1"/>
  <c r="V1765" i="1"/>
  <c r="W1765" i="1"/>
  <c r="X1765" i="1"/>
  <c r="Y1765" i="1"/>
  <c r="Z1765" i="1"/>
  <c r="AA1765" i="1"/>
  <c r="AB1765" i="1"/>
  <c r="AC1765" i="1"/>
  <c r="AD1765" i="1"/>
  <c r="AE1765" i="1"/>
  <c r="AF1765" i="1"/>
  <c r="AG1765" i="1"/>
  <c r="AH1765" i="1"/>
  <c r="AI1765" i="1"/>
  <c r="AJ1765" i="1"/>
  <c r="AK1765" i="1"/>
  <c r="AL1765" i="1"/>
  <c r="AM1765" i="1"/>
  <c r="AN1765" i="1"/>
  <c r="AO1765" i="1"/>
  <c r="AP1765" i="1"/>
  <c r="AQ1765" i="1"/>
  <c r="AR1765" i="1"/>
  <c r="AS1765" i="1"/>
  <c r="AT1765" i="1"/>
  <c r="AU1765" i="1"/>
  <c r="AV1765" i="1"/>
  <c r="AW1765" i="1"/>
  <c r="AX1765" i="1"/>
  <c r="AY1765" i="1"/>
  <c r="AZ1765" i="1"/>
  <c r="BA1765" i="1"/>
  <c r="BB1765" i="1"/>
  <c r="BC1765" i="1"/>
  <c r="BD1765" i="1"/>
  <c r="BE1765" i="1"/>
  <c r="BF1765" i="1"/>
  <c r="H1766" i="1"/>
  <c r="I1766" i="1"/>
  <c r="J1766" i="1"/>
  <c r="K1766" i="1"/>
  <c r="L1766" i="1"/>
  <c r="M1766" i="1"/>
  <c r="N1766" i="1"/>
  <c r="O1766" i="1"/>
  <c r="P1766" i="1"/>
  <c r="Q1766" i="1"/>
  <c r="R1766" i="1"/>
  <c r="S1766" i="1"/>
  <c r="T1766" i="1"/>
  <c r="U1766" i="1"/>
  <c r="V1766" i="1"/>
  <c r="W1766" i="1"/>
  <c r="X1766" i="1"/>
  <c r="Y1766" i="1"/>
  <c r="Z1766" i="1"/>
  <c r="AA1766" i="1"/>
  <c r="AB1766" i="1"/>
  <c r="AC1766" i="1"/>
  <c r="AD1766" i="1"/>
  <c r="AE1766" i="1"/>
  <c r="AF1766" i="1"/>
  <c r="AG1766" i="1"/>
  <c r="AH1766" i="1"/>
  <c r="AI1766" i="1"/>
  <c r="AJ1766" i="1"/>
  <c r="AK1766" i="1"/>
  <c r="AL1766" i="1"/>
  <c r="AM1766" i="1"/>
  <c r="AN1766" i="1"/>
  <c r="AO1766" i="1"/>
  <c r="AP1766" i="1"/>
  <c r="AQ1766" i="1"/>
  <c r="AR1766" i="1"/>
  <c r="AS1766" i="1"/>
  <c r="AT1766" i="1"/>
  <c r="AU1766" i="1"/>
  <c r="AV1766" i="1"/>
  <c r="AW1766" i="1"/>
  <c r="AX1766" i="1"/>
  <c r="AY1766" i="1"/>
  <c r="AZ1766" i="1"/>
  <c r="BA1766" i="1"/>
  <c r="BB1766" i="1"/>
  <c r="BC1766" i="1"/>
  <c r="BD1766" i="1"/>
  <c r="BE1766" i="1"/>
  <c r="BF1766" i="1"/>
  <c r="H1767" i="1"/>
  <c r="I1767" i="1"/>
  <c r="J1767" i="1"/>
  <c r="K1767" i="1"/>
  <c r="L1767" i="1"/>
  <c r="M1767" i="1"/>
  <c r="N1767" i="1"/>
  <c r="O1767" i="1"/>
  <c r="P1767" i="1"/>
  <c r="Q1767" i="1"/>
  <c r="R1767" i="1"/>
  <c r="S1767" i="1"/>
  <c r="T1767" i="1"/>
  <c r="U1767" i="1"/>
  <c r="V1767" i="1"/>
  <c r="W1767" i="1"/>
  <c r="X1767" i="1"/>
  <c r="Y1767" i="1"/>
  <c r="Z1767" i="1"/>
  <c r="AA1767" i="1"/>
  <c r="AB1767" i="1"/>
  <c r="AC1767" i="1"/>
  <c r="AD1767" i="1"/>
  <c r="AE1767" i="1"/>
  <c r="AF1767" i="1"/>
  <c r="AG1767" i="1"/>
  <c r="AH1767" i="1"/>
  <c r="AI1767" i="1"/>
  <c r="AJ1767" i="1"/>
  <c r="AK1767" i="1"/>
  <c r="AL1767" i="1"/>
  <c r="AM1767" i="1"/>
  <c r="AN1767" i="1"/>
  <c r="AO1767" i="1"/>
  <c r="AP1767" i="1"/>
  <c r="AQ1767" i="1"/>
  <c r="AR1767" i="1"/>
  <c r="AS1767" i="1"/>
  <c r="AT1767" i="1"/>
  <c r="AU1767" i="1"/>
  <c r="AV1767" i="1"/>
  <c r="AW1767" i="1"/>
  <c r="AX1767" i="1"/>
  <c r="AY1767" i="1"/>
  <c r="AZ1767" i="1"/>
  <c r="BA1767" i="1"/>
  <c r="BB1767" i="1"/>
  <c r="BC1767" i="1"/>
  <c r="BD1767" i="1"/>
  <c r="BE1767" i="1"/>
  <c r="BF1767" i="1"/>
  <c r="H1768" i="1"/>
  <c r="I1768" i="1"/>
  <c r="J1768" i="1"/>
  <c r="K1768" i="1"/>
  <c r="L1768" i="1"/>
  <c r="M1768" i="1"/>
  <c r="N1768" i="1"/>
  <c r="O1768" i="1"/>
  <c r="P1768" i="1"/>
  <c r="Q1768" i="1"/>
  <c r="R1768" i="1"/>
  <c r="S1768" i="1"/>
  <c r="T1768" i="1"/>
  <c r="U1768" i="1"/>
  <c r="V1768" i="1"/>
  <c r="W1768" i="1"/>
  <c r="X1768" i="1"/>
  <c r="Y1768" i="1"/>
  <c r="Z1768" i="1"/>
  <c r="AA1768" i="1"/>
  <c r="AB1768" i="1"/>
  <c r="AC1768" i="1"/>
  <c r="AD1768" i="1"/>
  <c r="AE1768" i="1"/>
  <c r="AF1768" i="1"/>
  <c r="AG1768" i="1"/>
  <c r="AH1768" i="1"/>
  <c r="AI1768" i="1"/>
  <c r="AJ1768" i="1"/>
  <c r="AK1768" i="1"/>
  <c r="AL1768" i="1"/>
  <c r="AM1768" i="1"/>
  <c r="AN1768" i="1"/>
  <c r="AO1768" i="1"/>
  <c r="AP1768" i="1"/>
  <c r="AQ1768" i="1"/>
  <c r="AR1768" i="1"/>
  <c r="AS1768" i="1"/>
  <c r="AT1768" i="1"/>
  <c r="AU1768" i="1"/>
  <c r="AV1768" i="1"/>
  <c r="AW1768" i="1"/>
  <c r="AX1768" i="1"/>
  <c r="AY1768" i="1"/>
  <c r="AZ1768" i="1"/>
  <c r="BA1768" i="1"/>
  <c r="BB1768" i="1"/>
  <c r="BC1768" i="1"/>
  <c r="BD1768" i="1"/>
  <c r="BE1768" i="1"/>
  <c r="BF1768" i="1"/>
  <c r="H1769" i="1"/>
  <c r="I1769" i="1"/>
  <c r="J1769" i="1"/>
  <c r="K1769" i="1"/>
  <c r="L1769" i="1"/>
  <c r="M1769" i="1"/>
  <c r="N1769" i="1"/>
  <c r="O1769" i="1"/>
  <c r="P1769" i="1"/>
  <c r="Q1769" i="1"/>
  <c r="R1769" i="1"/>
  <c r="S1769" i="1"/>
  <c r="T1769" i="1"/>
  <c r="U1769" i="1"/>
  <c r="V1769" i="1"/>
  <c r="W1769" i="1"/>
  <c r="X1769" i="1"/>
  <c r="Y1769" i="1"/>
  <c r="Z1769" i="1"/>
  <c r="AA1769" i="1"/>
  <c r="AB1769" i="1"/>
  <c r="AC1769" i="1"/>
  <c r="AD1769" i="1"/>
  <c r="AE1769" i="1"/>
  <c r="AF1769" i="1"/>
  <c r="AG1769" i="1"/>
  <c r="AH1769" i="1"/>
  <c r="AI1769" i="1"/>
  <c r="AJ1769" i="1"/>
  <c r="AK1769" i="1"/>
  <c r="AL1769" i="1"/>
  <c r="AM1769" i="1"/>
  <c r="AN1769" i="1"/>
  <c r="AO1769" i="1"/>
  <c r="AP1769" i="1"/>
  <c r="AQ1769" i="1"/>
  <c r="AR1769" i="1"/>
  <c r="AS1769" i="1"/>
  <c r="AT1769" i="1"/>
  <c r="AU1769" i="1"/>
  <c r="AV1769" i="1"/>
  <c r="AW1769" i="1"/>
  <c r="AX1769" i="1"/>
  <c r="AY1769" i="1"/>
  <c r="AZ1769" i="1"/>
  <c r="BA1769" i="1"/>
  <c r="BB1769" i="1"/>
  <c r="BC1769" i="1"/>
  <c r="BD1769" i="1"/>
  <c r="BE1769" i="1"/>
  <c r="BF1769" i="1"/>
  <c r="H1770" i="1"/>
  <c r="I1770" i="1"/>
  <c r="J1770" i="1"/>
  <c r="K1770" i="1"/>
  <c r="L1770" i="1"/>
  <c r="M1770" i="1"/>
  <c r="N1770" i="1"/>
  <c r="O1770" i="1"/>
  <c r="P1770" i="1"/>
  <c r="Q1770" i="1"/>
  <c r="R1770" i="1"/>
  <c r="S1770" i="1"/>
  <c r="T1770" i="1"/>
  <c r="U1770" i="1"/>
  <c r="V1770" i="1"/>
  <c r="W1770" i="1"/>
  <c r="X1770" i="1"/>
  <c r="Y1770" i="1"/>
  <c r="Z1770" i="1"/>
  <c r="AA1770" i="1"/>
  <c r="AB1770" i="1"/>
  <c r="AC1770" i="1"/>
  <c r="AD1770" i="1"/>
  <c r="AE1770" i="1"/>
  <c r="AF1770" i="1"/>
  <c r="AG1770" i="1"/>
  <c r="AH1770" i="1"/>
  <c r="AI1770" i="1"/>
  <c r="AJ1770" i="1"/>
  <c r="AK1770" i="1"/>
  <c r="AL1770" i="1"/>
  <c r="AM1770" i="1"/>
  <c r="AN1770" i="1"/>
  <c r="AO1770" i="1"/>
  <c r="AP1770" i="1"/>
  <c r="AQ1770" i="1"/>
  <c r="AR1770" i="1"/>
  <c r="AS1770" i="1"/>
  <c r="AT1770" i="1"/>
  <c r="AU1770" i="1"/>
  <c r="AV1770" i="1"/>
  <c r="AW1770" i="1"/>
  <c r="AX1770" i="1"/>
  <c r="AY1770" i="1"/>
  <c r="AZ1770" i="1"/>
  <c r="BA1770" i="1"/>
  <c r="BB1770" i="1"/>
  <c r="BC1770" i="1"/>
  <c r="BD1770" i="1"/>
  <c r="BE1770" i="1"/>
  <c r="BF1770" i="1"/>
  <c r="H1771" i="1"/>
  <c r="I1771" i="1"/>
  <c r="J1771" i="1"/>
  <c r="K1771" i="1"/>
  <c r="L1771" i="1"/>
  <c r="M1771" i="1"/>
  <c r="N1771" i="1"/>
  <c r="O1771" i="1"/>
  <c r="P1771" i="1"/>
  <c r="Q1771" i="1"/>
  <c r="R1771" i="1"/>
  <c r="S1771" i="1"/>
  <c r="T1771" i="1"/>
  <c r="U1771" i="1"/>
  <c r="V1771" i="1"/>
  <c r="W1771" i="1"/>
  <c r="X1771" i="1"/>
  <c r="Y1771" i="1"/>
  <c r="Z1771" i="1"/>
  <c r="AA1771" i="1"/>
  <c r="AB1771" i="1"/>
  <c r="AC1771" i="1"/>
  <c r="AD1771" i="1"/>
  <c r="AE1771" i="1"/>
  <c r="AF1771" i="1"/>
  <c r="AG1771" i="1"/>
  <c r="AH1771" i="1"/>
  <c r="AI1771" i="1"/>
  <c r="AJ1771" i="1"/>
  <c r="AK1771" i="1"/>
  <c r="AL1771" i="1"/>
  <c r="AM1771" i="1"/>
  <c r="AN1771" i="1"/>
  <c r="AO1771" i="1"/>
  <c r="AP1771" i="1"/>
  <c r="AQ1771" i="1"/>
  <c r="AR1771" i="1"/>
  <c r="AS1771" i="1"/>
  <c r="AT1771" i="1"/>
  <c r="AU1771" i="1"/>
  <c r="AV1771" i="1"/>
  <c r="AW1771" i="1"/>
  <c r="AX1771" i="1"/>
  <c r="AY1771" i="1"/>
  <c r="AZ1771" i="1"/>
  <c r="BA1771" i="1"/>
  <c r="BB1771" i="1"/>
  <c r="BC1771" i="1"/>
  <c r="BD1771" i="1"/>
  <c r="BE1771" i="1"/>
  <c r="BF1771" i="1"/>
  <c r="H1772" i="1"/>
  <c r="I1772" i="1"/>
  <c r="J1772" i="1"/>
  <c r="K1772" i="1"/>
  <c r="L1772" i="1"/>
  <c r="M1772" i="1"/>
  <c r="N1772" i="1"/>
  <c r="O1772" i="1"/>
  <c r="P1772" i="1"/>
  <c r="Q1772" i="1"/>
  <c r="R1772" i="1"/>
  <c r="S1772" i="1"/>
  <c r="T1772" i="1"/>
  <c r="U1772" i="1"/>
  <c r="V1772" i="1"/>
  <c r="W1772" i="1"/>
  <c r="X1772" i="1"/>
  <c r="Y1772" i="1"/>
  <c r="Z1772" i="1"/>
  <c r="AA1772" i="1"/>
  <c r="AB1772" i="1"/>
  <c r="AC1772" i="1"/>
  <c r="AD1772" i="1"/>
  <c r="AE1772" i="1"/>
  <c r="AF1772" i="1"/>
  <c r="AG1772" i="1"/>
  <c r="AH1772" i="1"/>
  <c r="AI1772" i="1"/>
  <c r="AJ1772" i="1"/>
  <c r="AK1772" i="1"/>
  <c r="AL1772" i="1"/>
  <c r="AM1772" i="1"/>
  <c r="AN1772" i="1"/>
  <c r="AO1772" i="1"/>
  <c r="AP1772" i="1"/>
  <c r="AQ1772" i="1"/>
  <c r="AR1772" i="1"/>
  <c r="AS1772" i="1"/>
  <c r="AT1772" i="1"/>
  <c r="AU1772" i="1"/>
  <c r="AV1772" i="1"/>
  <c r="AW1772" i="1"/>
  <c r="AX1772" i="1"/>
  <c r="AY1772" i="1"/>
  <c r="AZ1772" i="1"/>
  <c r="BA1772" i="1"/>
  <c r="BB1772" i="1"/>
  <c r="BC1772" i="1"/>
  <c r="BD1772" i="1"/>
  <c r="BE1772" i="1"/>
  <c r="BF1772" i="1"/>
  <c r="H1773" i="1"/>
  <c r="I1773" i="1"/>
  <c r="J1773" i="1"/>
  <c r="K1773" i="1"/>
  <c r="L1773" i="1"/>
  <c r="M1773" i="1"/>
  <c r="N1773" i="1"/>
  <c r="O1773" i="1"/>
  <c r="P1773" i="1"/>
  <c r="Q1773" i="1"/>
  <c r="R1773" i="1"/>
  <c r="S1773" i="1"/>
  <c r="T1773" i="1"/>
  <c r="U1773" i="1"/>
  <c r="V1773" i="1"/>
  <c r="W1773" i="1"/>
  <c r="X1773" i="1"/>
  <c r="Y1773" i="1"/>
  <c r="Z1773" i="1"/>
  <c r="AA1773" i="1"/>
  <c r="AB1773" i="1"/>
  <c r="AC1773" i="1"/>
  <c r="AD1773" i="1"/>
  <c r="AE1773" i="1"/>
  <c r="AF1773" i="1"/>
  <c r="AG1773" i="1"/>
  <c r="AH1773" i="1"/>
  <c r="AI1773" i="1"/>
  <c r="AJ1773" i="1"/>
  <c r="AK1773" i="1"/>
  <c r="AL1773" i="1"/>
  <c r="AM1773" i="1"/>
  <c r="AN1773" i="1"/>
  <c r="AO1773" i="1"/>
  <c r="AP1773" i="1"/>
  <c r="AQ1773" i="1"/>
  <c r="AR1773" i="1"/>
  <c r="AS1773" i="1"/>
  <c r="AT1773" i="1"/>
  <c r="AU1773" i="1"/>
  <c r="AV1773" i="1"/>
  <c r="AW1773" i="1"/>
  <c r="AX1773" i="1"/>
  <c r="AY1773" i="1"/>
  <c r="AZ1773" i="1"/>
  <c r="BA1773" i="1"/>
  <c r="BB1773" i="1"/>
  <c r="BC1773" i="1"/>
  <c r="BD1773" i="1"/>
  <c r="BE1773" i="1"/>
  <c r="BF1773" i="1"/>
  <c r="H1774" i="1"/>
  <c r="I1774" i="1"/>
  <c r="J1774" i="1"/>
  <c r="K1774" i="1"/>
  <c r="L1774" i="1"/>
  <c r="M1774" i="1"/>
  <c r="N1774" i="1"/>
  <c r="O1774" i="1"/>
  <c r="P1774" i="1"/>
  <c r="Q1774" i="1"/>
  <c r="R1774" i="1"/>
  <c r="S1774" i="1"/>
  <c r="T1774" i="1"/>
  <c r="U1774" i="1"/>
  <c r="V1774" i="1"/>
  <c r="W1774" i="1"/>
  <c r="X1774" i="1"/>
  <c r="Y1774" i="1"/>
  <c r="Z1774" i="1"/>
  <c r="AA1774" i="1"/>
  <c r="AB1774" i="1"/>
  <c r="AC1774" i="1"/>
  <c r="AD1774" i="1"/>
  <c r="AE1774" i="1"/>
  <c r="AF1774" i="1"/>
  <c r="AG1774" i="1"/>
  <c r="AH1774" i="1"/>
  <c r="AI1774" i="1"/>
  <c r="AJ1774" i="1"/>
  <c r="AK1774" i="1"/>
  <c r="AL1774" i="1"/>
  <c r="AM1774" i="1"/>
  <c r="AN1774" i="1"/>
  <c r="AO1774" i="1"/>
  <c r="AP1774" i="1"/>
  <c r="AQ1774" i="1"/>
  <c r="AR1774" i="1"/>
  <c r="AS1774" i="1"/>
  <c r="AT1774" i="1"/>
  <c r="AU1774" i="1"/>
  <c r="AV1774" i="1"/>
  <c r="AW1774" i="1"/>
  <c r="AX1774" i="1"/>
  <c r="AY1774" i="1"/>
  <c r="AZ1774" i="1"/>
  <c r="BA1774" i="1"/>
  <c r="BB1774" i="1"/>
  <c r="BC1774" i="1"/>
  <c r="BD1774" i="1"/>
  <c r="BE1774" i="1"/>
  <c r="BF1774" i="1"/>
  <c r="H1775" i="1"/>
  <c r="I1775" i="1"/>
  <c r="J1775" i="1"/>
  <c r="K1775" i="1"/>
  <c r="L1775" i="1"/>
  <c r="M1775" i="1"/>
  <c r="N1775" i="1"/>
  <c r="O1775" i="1"/>
  <c r="P1775" i="1"/>
  <c r="Q1775" i="1"/>
  <c r="R1775" i="1"/>
  <c r="S1775" i="1"/>
  <c r="T1775" i="1"/>
  <c r="U1775" i="1"/>
  <c r="V1775" i="1"/>
  <c r="W1775" i="1"/>
  <c r="X1775" i="1"/>
  <c r="Y1775" i="1"/>
  <c r="Z1775" i="1"/>
  <c r="AA1775" i="1"/>
  <c r="AB1775" i="1"/>
  <c r="AC1775" i="1"/>
  <c r="AD1775" i="1"/>
  <c r="AE1775" i="1"/>
  <c r="AF1775" i="1"/>
  <c r="AG1775" i="1"/>
  <c r="AH1775" i="1"/>
  <c r="AI1775" i="1"/>
  <c r="AJ1775" i="1"/>
  <c r="AK1775" i="1"/>
  <c r="AL1775" i="1"/>
  <c r="AM1775" i="1"/>
  <c r="AN1775" i="1"/>
  <c r="AO1775" i="1"/>
  <c r="AP1775" i="1"/>
  <c r="AQ1775" i="1"/>
  <c r="AR1775" i="1"/>
  <c r="AS1775" i="1"/>
  <c r="AT1775" i="1"/>
  <c r="AU1775" i="1"/>
  <c r="AV1775" i="1"/>
  <c r="AW1775" i="1"/>
  <c r="AX1775" i="1"/>
  <c r="AY1775" i="1"/>
  <c r="AZ1775" i="1"/>
  <c r="BA1775" i="1"/>
  <c r="BB1775" i="1"/>
  <c r="BC1775" i="1"/>
  <c r="BD1775" i="1"/>
  <c r="BE1775" i="1"/>
  <c r="BF1775" i="1"/>
  <c r="H1776" i="1"/>
  <c r="I1776" i="1"/>
  <c r="J1776" i="1"/>
  <c r="K1776" i="1"/>
  <c r="L1776" i="1"/>
  <c r="M1776" i="1"/>
  <c r="N1776" i="1"/>
  <c r="O1776" i="1"/>
  <c r="P1776" i="1"/>
  <c r="Q1776" i="1"/>
  <c r="R1776" i="1"/>
  <c r="S1776" i="1"/>
  <c r="T1776" i="1"/>
  <c r="U1776" i="1"/>
  <c r="V1776" i="1"/>
  <c r="W1776" i="1"/>
  <c r="X1776" i="1"/>
  <c r="Y1776" i="1"/>
  <c r="Z1776" i="1"/>
  <c r="AA1776" i="1"/>
  <c r="AB1776" i="1"/>
  <c r="AC1776" i="1"/>
  <c r="AD1776" i="1"/>
  <c r="AE1776" i="1"/>
  <c r="AF1776" i="1"/>
  <c r="AG1776" i="1"/>
  <c r="AH1776" i="1"/>
  <c r="AI1776" i="1"/>
  <c r="AJ1776" i="1"/>
  <c r="AK1776" i="1"/>
  <c r="AL1776" i="1"/>
  <c r="AM1776" i="1"/>
  <c r="AN1776" i="1"/>
  <c r="AO1776" i="1"/>
  <c r="AP1776" i="1"/>
  <c r="AQ1776" i="1"/>
  <c r="AR1776" i="1"/>
  <c r="AS1776" i="1"/>
  <c r="AT1776" i="1"/>
  <c r="AU1776" i="1"/>
  <c r="AV1776" i="1"/>
  <c r="AW1776" i="1"/>
  <c r="AX1776" i="1"/>
  <c r="AY1776" i="1"/>
  <c r="AZ1776" i="1"/>
  <c r="BA1776" i="1"/>
  <c r="BB1776" i="1"/>
  <c r="BC1776" i="1"/>
  <c r="BD1776" i="1"/>
  <c r="BE1776" i="1"/>
  <c r="BF1776" i="1"/>
  <c r="H1777" i="1"/>
  <c r="I1777" i="1"/>
  <c r="J1777" i="1"/>
  <c r="K1777" i="1"/>
  <c r="L1777" i="1"/>
  <c r="M1777" i="1"/>
  <c r="N1777" i="1"/>
  <c r="O1777" i="1"/>
  <c r="P1777" i="1"/>
  <c r="Q1777" i="1"/>
  <c r="R1777" i="1"/>
  <c r="S1777" i="1"/>
  <c r="T1777" i="1"/>
  <c r="U1777" i="1"/>
  <c r="V1777" i="1"/>
  <c r="W1777" i="1"/>
  <c r="X1777" i="1"/>
  <c r="Y1777" i="1"/>
  <c r="Z1777" i="1"/>
  <c r="AA1777" i="1"/>
  <c r="AB1777" i="1"/>
  <c r="AC1777" i="1"/>
  <c r="AD1777" i="1"/>
  <c r="AE1777" i="1"/>
  <c r="AF1777" i="1"/>
  <c r="AG1777" i="1"/>
  <c r="AH1777" i="1"/>
  <c r="AI1777" i="1"/>
  <c r="AJ1777" i="1"/>
  <c r="AK1777" i="1"/>
  <c r="AL1777" i="1"/>
  <c r="AM1777" i="1"/>
  <c r="AN1777" i="1"/>
  <c r="AO1777" i="1"/>
  <c r="AP1777" i="1"/>
  <c r="AQ1777" i="1"/>
  <c r="AR1777" i="1"/>
  <c r="AS1777" i="1"/>
  <c r="AT1777" i="1"/>
  <c r="AU1777" i="1"/>
  <c r="AV1777" i="1"/>
  <c r="AW1777" i="1"/>
  <c r="AX1777" i="1"/>
  <c r="AY1777" i="1"/>
  <c r="AZ1777" i="1"/>
  <c r="BA1777" i="1"/>
  <c r="BB1777" i="1"/>
  <c r="BC1777" i="1"/>
  <c r="BD1777" i="1"/>
  <c r="BE1777" i="1"/>
  <c r="BF1777" i="1"/>
  <c r="H1778" i="1"/>
  <c r="I1778" i="1"/>
  <c r="J1778" i="1"/>
  <c r="K1778" i="1"/>
  <c r="L1778" i="1"/>
  <c r="M1778" i="1"/>
  <c r="N1778" i="1"/>
  <c r="O1778" i="1"/>
  <c r="P1778" i="1"/>
  <c r="Q1778" i="1"/>
  <c r="R1778" i="1"/>
  <c r="S1778" i="1"/>
  <c r="T1778" i="1"/>
  <c r="U1778" i="1"/>
  <c r="V1778" i="1"/>
  <c r="W1778" i="1"/>
  <c r="X1778" i="1"/>
  <c r="Y1778" i="1"/>
  <c r="Z1778" i="1"/>
  <c r="AA1778" i="1"/>
  <c r="AB1778" i="1"/>
  <c r="AC1778" i="1"/>
  <c r="AD1778" i="1"/>
  <c r="AE1778" i="1"/>
  <c r="AF1778" i="1"/>
  <c r="AG1778" i="1"/>
  <c r="AH1778" i="1"/>
  <c r="AI1778" i="1"/>
  <c r="AJ1778" i="1"/>
  <c r="AK1778" i="1"/>
  <c r="AL1778" i="1"/>
  <c r="AM1778" i="1"/>
  <c r="AN1778" i="1"/>
  <c r="AO1778" i="1"/>
  <c r="AP1778" i="1"/>
  <c r="AQ1778" i="1"/>
  <c r="AR1778" i="1"/>
  <c r="AS1778" i="1"/>
  <c r="AT1778" i="1"/>
  <c r="AU1778" i="1"/>
  <c r="AV1778" i="1"/>
  <c r="AW1778" i="1"/>
  <c r="AX1778" i="1"/>
  <c r="AY1778" i="1"/>
  <c r="AZ1778" i="1"/>
  <c r="BA1778" i="1"/>
  <c r="BB1778" i="1"/>
  <c r="BC1778" i="1"/>
  <c r="BD1778" i="1"/>
  <c r="BE1778" i="1"/>
  <c r="BF1778" i="1"/>
  <c r="H1779" i="1"/>
  <c r="I1779" i="1"/>
  <c r="J1779" i="1"/>
  <c r="K1779" i="1"/>
  <c r="L1779" i="1"/>
  <c r="M1779" i="1"/>
  <c r="N1779" i="1"/>
  <c r="O1779" i="1"/>
  <c r="P1779" i="1"/>
  <c r="Q1779" i="1"/>
  <c r="R1779" i="1"/>
  <c r="S1779" i="1"/>
  <c r="T1779" i="1"/>
  <c r="U1779" i="1"/>
  <c r="V1779" i="1"/>
  <c r="W1779" i="1"/>
  <c r="X1779" i="1"/>
  <c r="Y1779" i="1"/>
  <c r="Z1779" i="1"/>
  <c r="AA1779" i="1"/>
  <c r="AB1779" i="1"/>
  <c r="AC1779" i="1"/>
  <c r="AD1779" i="1"/>
  <c r="AE1779" i="1"/>
  <c r="AF1779" i="1"/>
  <c r="AG1779" i="1"/>
  <c r="AH1779" i="1"/>
  <c r="AI1779" i="1"/>
  <c r="AJ1779" i="1"/>
  <c r="AK1779" i="1"/>
  <c r="AL1779" i="1"/>
  <c r="AM1779" i="1"/>
  <c r="AN1779" i="1"/>
  <c r="AO1779" i="1"/>
  <c r="AP1779" i="1"/>
  <c r="AQ1779" i="1"/>
  <c r="AR1779" i="1"/>
  <c r="AS1779" i="1"/>
  <c r="AT1779" i="1"/>
  <c r="AU1779" i="1"/>
  <c r="AV1779" i="1"/>
  <c r="AW1779" i="1"/>
  <c r="AX1779" i="1"/>
  <c r="AY1779" i="1"/>
  <c r="AZ1779" i="1"/>
  <c r="BA1779" i="1"/>
  <c r="BB1779" i="1"/>
  <c r="BC1779" i="1"/>
  <c r="BD1779" i="1"/>
  <c r="BE1779" i="1"/>
  <c r="BF1779" i="1"/>
  <c r="H1780" i="1"/>
  <c r="I1780" i="1"/>
  <c r="J1780" i="1"/>
  <c r="K1780" i="1"/>
  <c r="L1780" i="1"/>
  <c r="M1780" i="1"/>
  <c r="N1780" i="1"/>
  <c r="O1780" i="1"/>
  <c r="P1780" i="1"/>
  <c r="Q1780" i="1"/>
  <c r="R1780" i="1"/>
  <c r="S1780" i="1"/>
  <c r="T1780" i="1"/>
  <c r="U1780" i="1"/>
  <c r="V1780" i="1"/>
  <c r="W1780" i="1"/>
  <c r="X1780" i="1"/>
  <c r="Y1780" i="1"/>
  <c r="Z1780" i="1"/>
  <c r="AA1780" i="1"/>
  <c r="AB1780" i="1"/>
  <c r="AC1780" i="1"/>
  <c r="AD1780" i="1"/>
  <c r="AE1780" i="1"/>
  <c r="AF1780" i="1"/>
  <c r="AG1780" i="1"/>
  <c r="AH1780" i="1"/>
  <c r="AI1780" i="1"/>
  <c r="AJ1780" i="1"/>
  <c r="AK1780" i="1"/>
  <c r="AL1780" i="1"/>
  <c r="AM1780" i="1"/>
  <c r="AN1780" i="1"/>
  <c r="AO1780" i="1"/>
  <c r="AP1780" i="1"/>
  <c r="AQ1780" i="1"/>
  <c r="AR1780" i="1"/>
  <c r="AS1780" i="1"/>
  <c r="AT1780" i="1"/>
  <c r="AU1780" i="1"/>
  <c r="AV1780" i="1"/>
  <c r="AW1780" i="1"/>
  <c r="AX1780" i="1"/>
  <c r="AY1780" i="1"/>
  <c r="AZ1780" i="1"/>
  <c r="BA1780" i="1"/>
  <c r="BB1780" i="1"/>
  <c r="BC1780" i="1"/>
  <c r="BD1780" i="1"/>
  <c r="BE1780" i="1"/>
  <c r="BF1780" i="1"/>
  <c r="H1781" i="1"/>
  <c r="I1781" i="1"/>
  <c r="J1781" i="1"/>
  <c r="K1781" i="1"/>
  <c r="L1781" i="1"/>
  <c r="M1781" i="1"/>
  <c r="N1781" i="1"/>
  <c r="O1781" i="1"/>
  <c r="P1781" i="1"/>
  <c r="Q1781" i="1"/>
  <c r="R1781" i="1"/>
  <c r="S1781" i="1"/>
  <c r="T1781" i="1"/>
  <c r="U1781" i="1"/>
  <c r="V1781" i="1"/>
  <c r="W1781" i="1"/>
  <c r="X1781" i="1"/>
  <c r="Y1781" i="1"/>
  <c r="Z1781" i="1"/>
  <c r="AA1781" i="1"/>
  <c r="AB1781" i="1"/>
  <c r="AC1781" i="1"/>
  <c r="AD1781" i="1"/>
  <c r="AE1781" i="1"/>
  <c r="AF1781" i="1"/>
  <c r="AG1781" i="1"/>
  <c r="AH1781" i="1"/>
  <c r="AI1781" i="1"/>
  <c r="AJ1781" i="1"/>
  <c r="AK1781" i="1"/>
  <c r="AL1781" i="1"/>
  <c r="AM1781" i="1"/>
  <c r="AN1781" i="1"/>
  <c r="AO1781" i="1"/>
  <c r="AP1781" i="1"/>
  <c r="AQ1781" i="1"/>
  <c r="AR1781" i="1"/>
  <c r="AS1781" i="1"/>
  <c r="AT1781" i="1"/>
  <c r="AU1781" i="1"/>
  <c r="AV1781" i="1"/>
  <c r="AW1781" i="1"/>
  <c r="AX1781" i="1"/>
  <c r="AY1781" i="1"/>
  <c r="AZ1781" i="1"/>
  <c r="BA1781" i="1"/>
  <c r="BB1781" i="1"/>
  <c r="BC1781" i="1"/>
  <c r="BD1781" i="1"/>
  <c r="BE1781" i="1"/>
  <c r="BF1781" i="1"/>
  <c r="H1782" i="1"/>
  <c r="I1782" i="1"/>
  <c r="J1782" i="1"/>
  <c r="K1782" i="1"/>
  <c r="L1782" i="1"/>
  <c r="M1782" i="1"/>
  <c r="N1782" i="1"/>
  <c r="O1782" i="1"/>
  <c r="P1782" i="1"/>
  <c r="Q1782" i="1"/>
  <c r="R1782" i="1"/>
  <c r="S1782" i="1"/>
  <c r="T1782" i="1"/>
  <c r="U1782" i="1"/>
  <c r="V1782" i="1"/>
  <c r="W1782" i="1"/>
  <c r="X1782" i="1"/>
  <c r="Y1782" i="1"/>
  <c r="Z1782" i="1"/>
  <c r="AA1782" i="1"/>
  <c r="AB1782" i="1"/>
  <c r="AC1782" i="1"/>
  <c r="AD1782" i="1"/>
  <c r="AE1782" i="1"/>
  <c r="AF1782" i="1"/>
  <c r="AG1782" i="1"/>
  <c r="AH1782" i="1"/>
  <c r="AI1782" i="1"/>
  <c r="AJ1782" i="1"/>
  <c r="AK1782" i="1"/>
  <c r="AL1782" i="1"/>
  <c r="AM1782" i="1"/>
  <c r="AN1782" i="1"/>
  <c r="AO1782" i="1"/>
  <c r="AP1782" i="1"/>
  <c r="AQ1782" i="1"/>
  <c r="AR1782" i="1"/>
  <c r="AS1782" i="1"/>
  <c r="AT1782" i="1"/>
  <c r="AU1782" i="1"/>
  <c r="AV1782" i="1"/>
  <c r="AW1782" i="1"/>
  <c r="AX1782" i="1"/>
  <c r="AY1782" i="1"/>
  <c r="AZ1782" i="1"/>
  <c r="BA1782" i="1"/>
  <c r="BB1782" i="1"/>
  <c r="BC1782" i="1"/>
  <c r="BD1782" i="1"/>
  <c r="BE1782" i="1"/>
  <c r="BF1782" i="1"/>
  <c r="H1783" i="1"/>
  <c r="I1783" i="1"/>
  <c r="J1783" i="1"/>
  <c r="K1783" i="1"/>
  <c r="L1783" i="1"/>
  <c r="M1783" i="1"/>
  <c r="N1783" i="1"/>
  <c r="O1783" i="1"/>
  <c r="P1783" i="1"/>
  <c r="Q1783" i="1"/>
  <c r="R1783" i="1"/>
  <c r="S1783" i="1"/>
  <c r="T1783" i="1"/>
  <c r="U1783" i="1"/>
  <c r="V1783" i="1"/>
  <c r="W1783" i="1"/>
  <c r="X1783" i="1"/>
  <c r="Y1783" i="1"/>
  <c r="Z1783" i="1"/>
  <c r="AA1783" i="1"/>
  <c r="AB1783" i="1"/>
  <c r="AC1783" i="1"/>
  <c r="AD1783" i="1"/>
  <c r="AE1783" i="1"/>
  <c r="AF1783" i="1"/>
  <c r="AG1783" i="1"/>
  <c r="AH1783" i="1"/>
  <c r="AI1783" i="1"/>
  <c r="AJ1783" i="1"/>
  <c r="AK1783" i="1"/>
  <c r="AL1783" i="1"/>
  <c r="AM1783" i="1"/>
  <c r="AN1783" i="1"/>
  <c r="AO1783" i="1"/>
  <c r="AP1783" i="1"/>
  <c r="AQ1783" i="1"/>
  <c r="AR1783" i="1"/>
  <c r="AS1783" i="1"/>
  <c r="AT1783" i="1"/>
  <c r="AU1783" i="1"/>
  <c r="AV1783" i="1"/>
  <c r="AW1783" i="1"/>
  <c r="AX1783" i="1"/>
  <c r="AY1783" i="1"/>
  <c r="AZ1783" i="1"/>
  <c r="BA1783" i="1"/>
  <c r="BB1783" i="1"/>
  <c r="BC1783" i="1"/>
  <c r="BD1783" i="1"/>
  <c r="BE1783" i="1"/>
  <c r="BF1783" i="1"/>
  <c r="H1784" i="1"/>
  <c r="I1784" i="1"/>
  <c r="J1784" i="1"/>
  <c r="K1784" i="1"/>
  <c r="L1784" i="1"/>
  <c r="M1784" i="1"/>
  <c r="N1784" i="1"/>
  <c r="O1784" i="1"/>
  <c r="P1784" i="1"/>
  <c r="Q1784" i="1"/>
  <c r="R1784" i="1"/>
  <c r="S1784" i="1"/>
  <c r="T1784" i="1"/>
  <c r="U1784" i="1"/>
  <c r="V1784" i="1"/>
  <c r="W1784" i="1"/>
  <c r="X1784" i="1"/>
  <c r="Y1784" i="1"/>
  <c r="Z1784" i="1"/>
  <c r="AA1784" i="1"/>
  <c r="AB1784" i="1"/>
  <c r="AC1784" i="1"/>
  <c r="AD1784" i="1"/>
  <c r="AE1784" i="1"/>
  <c r="AF1784" i="1"/>
  <c r="AG1784" i="1"/>
  <c r="AH1784" i="1"/>
  <c r="AI1784" i="1"/>
  <c r="AJ1784" i="1"/>
  <c r="AK1784" i="1"/>
  <c r="AL1784" i="1"/>
  <c r="AM1784" i="1"/>
  <c r="AN1784" i="1"/>
  <c r="AO1784" i="1"/>
  <c r="AP1784" i="1"/>
  <c r="AQ1784" i="1"/>
  <c r="AR1784" i="1"/>
  <c r="AS1784" i="1"/>
  <c r="AT1784" i="1"/>
  <c r="AU1784" i="1"/>
  <c r="AV1784" i="1"/>
  <c r="AW1784" i="1"/>
  <c r="AX1784" i="1"/>
  <c r="AY1784" i="1"/>
  <c r="AZ1784" i="1"/>
  <c r="BA1784" i="1"/>
  <c r="BB1784" i="1"/>
  <c r="BC1784" i="1"/>
  <c r="BD1784" i="1"/>
  <c r="BE1784" i="1"/>
  <c r="BF1784" i="1"/>
  <c r="H1785" i="1"/>
  <c r="I1785" i="1"/>
  <c r="J1785" i="1"/>
  <c r="K1785" i="1"/>
  <c r="L1785" i="1"/>
  <c r="M1785" i="1"/>
  <c r="N1785" i="1"/>
  <c r="O1785" i="1"/>
  <c r="P1785" i="1"/>
  <c r="Q1785" i="1"/>
  <c r="R1785" i="1"/>
  <c r="S1785" i="1"/>
  <c r="T1785" i="1"/>
  <c r="U1785" i="1"/>
  <c r="V1785" i="1"/>
  <c r="W1785" i="1"/>
  <c r="X1785" i="1"/>
  <c r="Y1785" i="1"/>
  <c r="Z1785" i="1"/>
  <c r="AA1785" i="1"/>
  <c r="AB1785" i="1"/>
  <c r="AC1785" i="1"/>
  <c r="AD1785" i="1"/>
  <c r="AE1785" i="1"/>
  <c r="AF1785" i="1"/>
  <c r="AG1785" i="1"/>
  <c r="AH1785" i="1"/>
  <c r="AI1785" i="1"/>
  <c r="AJ1785" i="1"/>
  <c r="AK1785" i="1"/>
  <c r="AL1785" i="1"/>
  <c r="AM1785" i="1"/>
  <c r="AN1785" i="1"/>
  <c r="AO1785" i="1"/>
  <c r="AP1785" i="1"/>
  <c r="AQ1785" i="1"/>
  <c r="AR1785" i="1"/>
  <c r="AS1785" i="1"/>
  <c r="AT1785" i="1"/>
  <c r="AU1785" i="1"/>
  <c r="AV1785" i="1"/>
  <c r="AW1785" i="1"/>
  <c r="AX1785" i="1"/>
  <c r="AY1785" i="1"/>
  <c r="AZ1785" i="1"/>
  <c r="BA1785" i="1"/>
  <c r="BB1785" i="1"/>
  <c r="BC1785" i="1"/>
  <c r="BD1785" i="1"/>
  <c r="BE1785" i="1"/>
  <c r="BF1785" i="1"/>
  <c r="H1786" i="1"/>
  <c r="I1786" i="1"/>
  <c r="J1786" i="1"/>
  <c r="K1786" i="1"/>
  <c r="L1786" i="1"/>
  <c r="M1786" i="1"/>
  <c r="N1786" i="1"/>
  <c r="O1786" i="1"/>
  <c r="P1786" i="1"/>
  <c r="Q1786" i="1"/>
  <c r="R1786" i="1"/>
  <c r="S1786" i="1"/>
  <c r="T1786" i="1"/>
  <c r="U1786" i="1"/>
  <c r="V1786" i="1"/>
  <c r="W1786" i="1"/>
  <c r="X1786" i="1"/>
  <c r="Y1786" i="1"/>
  <c r="Z1786" i="1"/>
  <c r="AA1786" i="1"/>
  <c r="AB1786" i="1"/>
  <c r="AC1786" i="1"/>
  <c r="AD1786" i="1"/>
  <c r="AE1786" i="1"/>
  <c r="AF1786" i="1"/>
  <c r="AG1786" i="1"/>
  <c r="AH1786" i="1"/>
  <c r="AI1786" i="1"/>
  <c r="AJ1786" i="1"/>
  <c r="AK1786" i="1"/>
  <c r="AL1786" i="1"/>
  <c r="AM1786" i="1"/>
  <c r="AN1786" i="1"/>
  <c r="AO1786" i="1"/>
  <c r="AP1786" i="1"/>
  <c r="AQ1786" i="1"/>
  <c r="AR1786" i="1"/>
  <c r="AS1786" i="1"/>
  <c r="AT1786" i="1"/>
  <c r="AU1786" i="1"/>
  <c r="AV1786" i="1"/>
  <c r="AW1786" i="1"/>
  <c r="AX1786" i="1"/>
  <c r="AY1786" i="1"/>
  <c r="AZ1786" i="1"/>
  <c r="BA1786" i="1"/>
  <c r="BB1786" i="1"/>
  <c r="BC1786" i="1"/>
  <c r="BD1786" i="1"/>
  <c r="BE1786" i="1"/>
  <c r="BF1786" i="1"/>
  <c r="H1787" i="1"/>
  <c r="I1787" i="1"/>
  <c r="J1787" i="1"/>
  <c r="K1787" i="1"/>
  <c r="L1787" i="1"/>
  <c r="M1787" i="1"/>
  <c r="N1787" i="1"/>
  <c r="O1787" i="1"/>
  <c r="P1787" i="1"/>
  <c r="Q1787" i="1"/>
  <c r="R1787" i="1"/>
  <c r="S1787" i="1"/>
  <c r="T1787" i="1"/>
  <c r="U1787" i="1"/>
  <c r="V1787" i="1"/>
  <c r="W1787" i="1"/>
  <c r="X1787" i="1"/>
  <c r="Y1787" i="1"/>
  <c r="Z1787" i="1"/>
  <c r="AA1787" i="1"/>
  <c r="AB1787" i="1"/>
  <c r="AC1787" i="1"/>
  <c r="AD1787" i="1"/>
  <c r="AE1787" i="1"/>
  <c r="AF1787" i="1"/>
  <c r="AG1787" i="1"/>
  <c r="AH1787" i="1"/>
  <c r="AI1787" i="1"/>
  <c r="AJ1787" i="1"/>
  <c r="AK1787" i="1"/>
  <c r="AL1787" i="1"/>
  <c r="AM1787" i="1"/>
  <c r="AN1787" i="1"/>
  <c r="AO1787" i="1"/>
  <c r="AP1787" i="1"/>
  <c r="AQ1787" i="1"/>
  <c r="AR1787" i="1"/>
  <c r="AS1787" i="1"/>
  <c r="AT1787" i="1"/>
  <c r="AU1787" i="1"/>
  <c r="AV1787" i="1"/>
  <c r="AW1787" i="1"/>
  <c r="AX1787" i="1"/>
  <c r="AY1787" i="1"/>
  <c r="AZ1787" i="1"/>
  <c r="BA1787" i="1"/>
  <c r="BB1787" i="1"/>
  <c r="BC1787" i="1"/>
  <c r="BD1787" i="1"/>
  <c r="BE1787" i="1"/>
  <c r="BF1787" i="1"/>
  <c r="H1788" i="1"/>
  <c r="I1788" i="1"/>
  <c r="J1788" i="1"/>
  <c r="K1788" i="1"/>
  <c r="L1788" i="1"/>
  <c r="M1788" i="1"/>
  <c r="N1788" i="1"/>
  <c r="O1788" i="1"/>
  <c r="P1788" i="1"/>
  <c r="Q1788" i="1"/>
  <c r="R1788" i="1"/>
  <c r="S1788" i="1"/>
  <c r="T1788" i="1"/>
  <c r="U1788" i="1"/>
  <c r="V1788" i="1"/>
  <c r="W1788" i="1"/>
  <c r="X1788" i="1"/>
  <c r="Y1788" i="1"/>
  <c r="Z1788" i="1"/>
  <c r="AA1788" i="1"/>
  <c r="AB1788" i="1"/>
  <c r="AC1788" i="1"/>
  <c r="AD1788" i="1"/>
  <c r="AE1788" i="1"/>
  <c r="AF1788" i="1"/>
  <c r="AG1788" i="1"/>
  <c r="AH1788" i="1"/>
  <c r="AI1788" i="1"/>
  <c r="AJ1788" i="1"/>
  <c r="AK1788" i="1"/>
  <c r="AL1788" i="1"/>
  <c r="AM1788" i="1"/>
  <c r="AN1788" i="1"/>
  <c r="AO1788" i="1"/>
  <c r="AP1788" i="1"/>
  <c r="AQ1788" i="1"/>
  <c r="AR1788" i="1"/>
  <c r="AS1788" i="1"/>
  <c r="AT1788" i="1"/>
  <c r="AU1788" i="1"/>
  <c r="AV1788" i="1"/>
  <c r="AW1788" i="1"/>
  <c r="AX1788" i="1"/>
  <c r="AY1788" i="1"/>
  <c r="AZ1788" i="1"/>
  <c r="BA1788" i="1"/>
  <c r="BB1788" i="1"/>
  <c r="BC1788" i="1"/>
  <c r="BD1788" i="1"/>
  <c r="BE1788" i="1"/>
  <c r="BF1788" i="1"/>
  <c r="H1789" i="1"/>
  <c r="I1789" i="1"/>
  <c r="J1789" i="1"/>
  <c r="K1789" i="1"/>
  <c r="L1789" i="1"/>
  <c r="M1789" i="1"/>
  <c r="N1789" i="1"/>
  <c r="O1789" i="1"/>
  <c r="P1789" i="1"/>
  <c r="Q1789" i="1"/>
  <c r="R1789" i="1"/>
  <c r="S1789" i="1"/>
  <c r="T1789" i="1"/>
  <c r="U1789" i="1"/>
  <c r="V1789" i="1"/>
  <c r="W1789" i="1"/>
  <c r="X1789" i="1"/>
  <c r="Y1789" i="1"/>
  <c r="Z1789" i="1"/>
  <c r="AA1789" i="1"/>
  <c r="AB1789" i="1"/>
  <c r="AC1789" i="1"/>
  <c r="AD1789" i="1"/>
  <c r="AE1789" i="1"/>
  <c r="AF1789" i="1"/>
  <c r="AG1789" i="1"/>
  <c r="AH1789" i="1"/>
  <c r="AI1789" i="1"/>
  <c r="AJ1789" i="1"/>
  <c r="AK1789" i="1"/>
  <c r="AL1789" i="1"/>
  <c r="AM1789" i="1"/>
  <c r="AN1789" i="1"/>
  <c r="AO1789" i="1"/>
  <c r="AP1789" i="1"/>
  <c r="AQ1789" i="1"/>
  <c r="AR1789" i="1"/>
  <c r="AS1789" i="1"/>
  <c r="AT1789" i="1"/>
  <c r="AU1789" i="1"/>
  <c r="AV1789" i="1"/>
  <c r="AW1789" i="1"/>
  <c r="AX1789" i="1"/>
  <c r="AY1789" i="1"/>
  <c r="AZ1789" i="1"/>
  <c r="BA1789" i="1"/>
  <c r="BB1789" i="1"/>
  <c r="BC1789" i="1"/>
  <c r="BD1789" i="1"/>
  <c r="BE1789" i="1"/>
  <c r="BF1789" i="1"/>
  <c r="H1790" i="1"/>
  <c r="I1790" i="1"/>
  <c r="J1790" i="1"/>
  <c r="K1790" i="1"/>
  <c r="L1790" i="1"/>
  <c r="M1790" i="1"/>
  <c r="N1790" i="1"/>
  <c r="O1790" i="1"/>
  <c r="P1790" i="1"/>
  <c r="Q1790" i="1"/>
  <c r="R1790" i="1"/>
  <c r="S1790" i="1"/>
  <c r="T1790" i="1"/>
  <c r="U1790" i="1"/>
  <c r="V1790" i="1"/>
  <c r="W1790" i="1"/>
  <c r="X1790" i="1"/>
  <c r="Y1790" i="1"/>
  <c r="Z1790" i="1"/>
  <c r="AA1790" i="1"/>
  <c r="AB1790" i="1"/>
  <c r="AC1790" i="1"/>
  <c r="AD1790" i="1"/>
  <c r="AE1790" i="1"/>
  <c r="AF1790" i="1"/>
  <c r="AG1790" i="1"/>
  <c r="AH1790" i="1"/>
  <c r="AI1790" i="1"/>
  <c r="AJ1790" i="1"/>
  <c r="AK1790" i="1"/>
  <c r="AL1790" i="1"/>
  <c r="AM1790" i="1"/>
  <c r="AN1790" i="1"/>
  <c r="AO1790" i="1"/>
  <c r="AP1790" i="1"/>
  <c r="AQ1790" i="1"/>
  <c r="AR1790" i="1"/>
  <c r="AS1790" i="1"/>
  <c r="AT1790" i="1"/>
  <c r="AU1790" i="1"/>
  <c r="AV1790" i="1"/>
  <c r="AW1790" i="1"/>
  <c r="AX1790" i="1"/>
  <c r="AY1790" i="1"/>
  <c r="AZ1790" i="1"/>
  <c r="BA1790" i="1"/>
  <c r="BB1790" i="1"/>
  <c r="BC1790" i="1"/>
  <c r="BD1790" i="1"/>
  <c r="BE1790" i="1"/>
  <c r="BF1790" i="1"/>
  <c r="H1791" i="1"/>
  <c r="I1791" i="1"/>
  <c r="J1791" i="1"/>
  <c r="K1791" i="1"/>
  <c r="L1791" i="1"/>
  <c r="M1791" i="1"/>
  <c r="N1791" i="1"/>
  <c r="O1791" i="1"/>
  <c r="P1791" i="1"/>
  <c r="Q1791" i="1"/>
  <c r="R1791" i="1"/>
  <c r="S1791" i="1"/>
  <c r="T1791" i="1"/>
  <c r="U1791" i="1"/>
  <c r="V1791" i="1"/>
  <c r="W1791" i="1"/>
  <c r="X1791" i="1"/>
  <c r="Y1791" i="1"/>
  <c r="Z1791" i="1"/>
  <c r="AA1791" i="1"/>
  <c r="AB1791" i="1"/>
  <c r="AC1791" i="1"/>
  <c r="AD1791" i="1"/>
  <c r="AE1791" i="1"/>
  <c r="AF1791" i="1"/>
  <c r="AG1791" i="1"/>
  <c r="AH1791" i="1"/>
  <c r="AI1791" i="1"/>
  <c r="AJ1791" i="1"/>
  <c r="AK1791" i="1"/>
  <c r="AL1791" i="1"/>
  <c r="AM1791" i="1"/>
  <c r="AN1791" i="1"/>
  <c r="AO1791" i="1"/>
  <c r="AP1791" i="1"/>
  <c r="AQ1791" i="1"/>
  <c r="AR1791" i="1"/>
  <c r="AS1791" i="1"/>
  <c r="AT1791" i="1"/>
  <c r="AU1791" i="1"/>
  <c r="AV1791" i="1"/>
  <c r="AW1791" i="1"/>
  <c r="AX1791" i="1"/>
  <c r="AY1791" i="1"/>
  <c r="AZ1791" i="1"/>
  <c r="BA1791" i="1"/>
  <c r="BB1791" i="1"/>
  <c r="BC1791" i="1"/>
  <c r="BD1791" i="1"/>
  <c r="BE1791" i="1"/>
  <c r="BF1791" i="1"/>
  <c r="H1792" i="1"/>
  <c r="I1792" i="1"/>
  <c r="J1792" i="1"/>
  <c r="K1792" i="1"/>
  <c r="L1792" i="1"/>
  <c r="M1792" i="1"/>
  <c r="N1792" i="1"/>
  <c r="O1792" i="1"/>
  <c r="P1792" i="1"/>
  <c r="Q1792" i="1"/>
  <c r="R1792" i="1"/>
  <c r="S1792" i="1"/>
  <c r="T1792" i="1"/>
  <c r="U1792" i="1"/>
  <c r="V1792" i="1"/>
  <c r="W1792" i="1"/>
  <c r="X1792" i="1"/>
  <c r="Y1792" i="1"/>
  <c r="Z1792" i="1"/>
  <c r="AA1792" i="1"/>
  <c r="AB1792" i="1"/>
  <c r="AC1792" i="1"/>
  <c r="AD1792" i="1"/>
  <c r="AE1792" i="1"/>
  <c r="AF1792" i="1"/>
  <c r="AG1792" i="1"/>
  <c r="AH1792" i="1"/>
  <c r="AI1792" i="1"/>
  <c r="AJ1792" i="1"/>
  <c r="AK1792" i="1"/>
  <c r="AL1792" i="1"/>
  <c r="AM1792" i="1"/>
  <c r="AN1792" i="1"/>
  <c r="AO1792" i="1"/>
  <c r="AP1792" i="1"/>
  <c r="AQ1792" i="1"/>
  <c r="AR1792" i="1"/>
  <c r="AS1792" i="1"/>
  <c r="AT1792" i="1"/>
  <c r="AU1792" i="1"/>
  <c r="AV1792" i="1"/>
  <c r="AW1792" i="1"/>
  <c r="AX1792" i="1"/>
  <c r="AY1792" i="1"/>
  <c r="AZ1792" i="1"/>
  <c r="BA1792" i="1"/>
  <c r="BB1792" i="1"/>
  <c r="BC1792" i="1"/>
  <c r="BD1792" i="1"/>
  <c r="BE1792" i="1"/>
  <c r="BF1792" i="1"/>
  <c r="H1793" i="1"/>
  <c r="I1793" i="1"/>
  <c r="J1793" i="1"/>
  <c r="K1793" i="1"/>
  <c r="L1793" i="1"/>
  <c r="M1793" i="1"/>
  <c r="N1793" i="1"/>
  <c r="O1793" i="1"/>
  <c r="P1793" i="1"/>
  <c r="Q1793" i="1"/>
  <c r="R1793" i="1"/>
  <c r="S1793" i="1"/>
  <c r="T1793" i="1"/>
  <c r="U1793" i="1"/>
  <c r="V1793" i="1"/>
  <c r="W1793" i="1"/>
  <c r="X1793" i="1"/>
  <c r="Y1793" i="1"/>
  <c r="Z1793" i="1"/>
  <c r="AA1793" i="1"/>
  <c r="AB1793" i="1"/>
  <c r="AC1793" i="1"/>
  <c r="AD1793" i="1"/>
  <c r="AE1793" i="1"/>
  <c r="AF1793" i="1"/>
  <c r="AG1793" i="1"/>
  <c r="AH1793" i="1"/>
  <c r="AI1793" i="1"/>
  <c r="AJ1793" i="1"/>
  <c r="AK1793" i="1"/>
  <c r="AL1793" i="1"/>
  <c r="AM1793" i="1"/>
  <c r="AN1793" i="1"/>
  <c r="AO1793" i="1"/>
  <c r="AP1793" i="1"/>
  <c r="AQ1793" i="1"/>
  <c r="AR1793" i="1"/>
  <c r="AS1793" i="1"/>
  <c r="AT1793" i="1"/>
  <c r="AU1793" i="1"/>
  <c r="AV1793" i="1"/>
  <c r="AW1793" i="1"/>
  <c r="AX1793" i="1"/>
  <c r="AY1793" i="1"/>
  <c r="AZ1793" i="1"/>
  <c r="BA1793" i="1"/>
  <c r="BB1793" i="1"/>
  <c r="BC1793" i="1"/>
  <c r="BD1793" i="1"/>
  <c r="BE1793" i="1"/>
  <c r="BF1793" i="1"/>
  <c r="H1794" i="1"/>
  <c r="I1794" i="1"/>
  <c r="J1794" i="1"/>
  <c r="K1794" i="1"/>
  <c r="L1794" i="1"/>
  <c r="M1794" i="1"/>
  <c r="N1794" i="1"/>
  <c r="O1794" i="1"/>
  <c r="P1794" i="1"/>
  <c r="Q1794" i="1"/>
  <c r="R1794" i="1"/>
  <c r="S1794" i="1"/>
  <c r="T1794" i="1"/>
  <c r="U1794" i="1"/>
  <c r="V1794" i="1"/>
  <c r="W1794" i="1"/>
  <c r="X1794" i="1"/>
  <c r="Y1794" i="1"/>
  <c r="Z1794" i="1"/>
  <c r="AA1794" i="1"/>
  <c r="AB1794" i="1"/>
  <c r="AC1794" i="1"/>
  <c r="AD1794" i="1"/>
  <c r="AE1794" i="1"/>
  <c r="AF1794" i="1"/>
  <c r="AG1794" i="1"/>
  <c r="AH1794" i="1"/>
  <c r="AI1794" i="1"/>
  <c r="AJ1794" i="1"/>
  <c r="AK1794" i="1"/>
  <c r="AL1794" i="1"/>
  <c r="AM1794" i="1"/>
  <c r="AN1794" i="1"/>
  <c r="AO1794" i="1"/>
  <c r="AP1794" i="1"/>
  <c r="AQ1794" i="1"/>
  <c r="AR1794" i="1"/>
  <c r="AS1794" i="1"/>
  <c r="AT1794" i="1"/>
  <c r="AU1794" i="1"/>
  <c r="AV1794" i="1"/>
  <c r="AW1794" i="1"/>
  <c r="AX1794" i="1"/>
  <c r="AY1794" i="1"/>
  <c r="AZ1794" i="1"/>
  <c r="BA1794" i="1"/>
  <c r="BB1794" i="1"/>
  <c r="BC1794" i="1"/>
  <c r="BD1794" i="1"/>
  <c r="BE1794" i="1"/>
  <c r="BF1794" i="1"/>
  <c r="H1795" i="1"/>
  <c r="I1795" i="1"/>
  <c r="J1795" i="1"/>
  <c r="K1795" i="1"/>
  <c r="L1795" i="1"/>
  <c r="M1795" i="1"/>
  <c r="N1795" i="1"/>
  <c r="O1795" i="1"/>
  <c r="P1795" i="1"/>
  <c r="Q1795" i="1"/>
  <c r="R1795" i="1"/>
  <c r="S1795" i="1"/>
  <c r="T1795" i="1"/>
  <c r="U1795" i="1"/>
  <c r="V1795" i="1"/>
  <c r="W1795" i="1"/>
  <c r="X1795" i="1"/>
  <c r="Y1795" i="1"/>
  <c r="Z1795" i="1"/>
  <c r="AA1795" i="1"/>
  <c r="AB1795" i="1"/>
  <c r="AC1795" i="1"/>
  <c r="AD1795" i="1"/>
  <c r="AE1795" i="1"/>
  <c r="AF1795" i="1"/>
  <c r="AG1795" i="1"/>
  <c r="AH1795" i="1"/>
  <c r="AI1795" i="1"/>
  <c r="AJ1795" i="1"/>
  <c r="AK1795" i="1"/>
  <c r="AL1795" i="1"/>
  <c r="AM1795" i="1"/>
  <c r="AN1795" i="1"/>
  <c r="AO1795" i="1"/>
  <c r="AP1795" i="1"/>
  <c r="AQ1795" i="1"/>
  <c r="AR1795" i="1"/>
  <c r="AS1795" i="1"/>
  <c r="AT1795" i="1"/>
  <c r="AU1795" i="1"/>
  <c r="AV1795" i="1"/>
  <c r="AW1795" i="1"/>
  <c r="AX1795" i="1"/>
  <c r="AY1795" i="1"/>
  <c r="AZ1795" i="1"/>
  <c r="BA1795" i="1"/>
  <c r="BB1795" i="1"/>
  <c r="BC1795" i="1"/>
  <c r="BD1795" i="1"/>
  <c r="BE1795" i="1"/>
  <c r="BF1795" i="1"/>
  <c r="H1796" i="1"/>
  <c r="I1796" i="1"/>
  <c r="J1796" i="1"/>
  <c r="K1796" i="1"/>
  <c r="L1796" i="1"/>
  <c r="M1796" i="1"/>
  <c r="N1796" i="1"/>
  <c r="O1796" i="1"/>
  <c r="P1796" i="1"/>
  <c r="Q1796" i="1"/>
  <c r="R1796" i="1"/>
  <c r="S1796" i="1"/>
  <c r="T1796" i="1"/>
  <c r="U1796" i="1"/>
  <c r="V1796" i="1"/>
  <c r="W1796" i="1"/>
  <c r="X1796" i="1"/>
  <c r="Y1796" i="1"/>
  <c r="Z1796" i="1"/>
  <c r="AA1796" i="1"/>
  <c r="AB1796" i="1"/>
  <c r="AC1796" i="1"/>
  <c r="AD1796" i="1"/>
  <c r="AE1796" i="1"/>
  <c r="AF1796" i="1"/>
  <c r="AG1796" i="1"/>
  <c r="AH1796" i="1"/>
  <c r="AI1796" i="1"/>
  <c r="AJ1796" i="1"/>
  <c r="AK1796" i="1"/>
  <c r="AL1796" i="1"/>
  <c r="AM1796" i="1"/>
  <c r="AN1796" i="1"/>
  <c r="AO1796" i="1"/>
  <c r="AP1796" i="1"/>
  <c r="AQ1796" i="1"/>
  <c r="AR1796" i="1"/>
  <c r="AS1796" i="1"/>
  <c r="AT1796" i="1"/>
  <c r="AU1796" i="1"/>
  <c r="AV1796" i="1"/>
  <c r="AW1796" i="1"/>
  <c r="AX1796" i="1"/>
  <c r="AY1796" i="1"/>
  <c r="AZ1796" i="1"/>
  <c r="BA1796" i="1"/>
  <c r="BB1796" i="1"/>
  <c r="BC1796" i="1"/>
  <c r="BD1796" i="1"/>
  <c r="BE1796" i="1"/>
  <c r="BF1796" i="1"/>
  <c r="H1797" i="1"/>
  <c r="I1797" i="1"/>
  <c r="J1797" i="1"/>
  <c r="K1797" i="1"/>
  <c r="L1797" i="1"/>
  <c r="M1797" i="1"/>
  <c r="N1797" i="1"/>
  <c r="O1797" i="1"/>
  <c r="P1797" i="1"/>
  <c r="Q1797" i="1"/>
  <c r="R1797" i="1"/>
  <c r="S1797" i="1"/>
  <c r="T1797" i="1"/>
  <c r="U1797" i="1"/>
  <c r="V1797" i="1"/>
  <c r="W1797" i="1"/>
  <c r="X1797" i="1"/>
  <c r="Y1797" i="1"/>
  <c r="Z1797" i="1"/>
  <c r="AA1797" i="1"/>
  <c r="AB1797" i="1"/>
  <c r="AC1797" i="1"/>
  <c r="AD1797" i="1"/>
  <c r="AE1797" i="1"/>
  <c r="AF1797" i="1"/>
  <c r="AG1797" i="1"/>
  <c r="AH1797" i="1"/>
  <c r="AI1797" i="1"/>
  <c r="AJ1797" i="1"/>
  <c r="AK1797" i="1"/>
  <c r="AL1797" i="1"/>
  <c r="AM1797" i="1"/>
  <c r="AN1797" i="1"/>
  <c r="AO1797" i="1"/>
  <c r="AP1797" i="1"/>
  <c r="AQ1797" i="1"/>
  <c r="AR1797" i="1"/>
  <c r="AS1797" i="1"/>
  <c r="AT1797" i="1"/>
  <c r="AU1797" i="1"/>
  <c r="AV1797" i="1"/>
  <c r="AW1797" i="1"/>
  <c r="AX1797" i="1"/>
  <c r="AY1797" i="1"/>
  <c r="AZ1797" i="1"/>
  <c r="BA1797" i="1"/>
  <c r="BB1797" i="1"/>
  <c r="BC1797" i="1"/>
  <c r="BD1797" i="1"/>
  <c r="BE1797" i="1"/>
  <c r="BF1797" i="1"/>
  <c r="H1798" i="1"/>
  <c r="I1798" i="1"/>
  <c r="J1798" i="1"/>
  <c r="K1798" i="1"/>
  <c r="L1798" i="1"/>
  <c r="M1798" i="1"/>
  <c r="N1798" i="1"/>
  <c r="O1798" i="1"/>
  <c r="P1798" i="1"/>
  <c r="Q1798" i="1"/>
  <c r="R1798" i="1"/>
  <c r="S1798" i="1"/>
  <c r="T1798" i="1"/>
  <c r="U1798" i="1"/>
  <c r="V1798" i="1"/>
  <c r="W1798" i="1"/>
  <c r="X1798" i="1"/>
  <c r="Y1798" i="1"/>
  <c r="Z1798" i="1"/>
  <c r="AA1798" i="1"/>
  <c r="AB1798" i="1"/>
  <c r="AC1798" i="1"/>
  <c r="AD1798" i="1"/>
  <c r="AE1798" i="1"/>
  <c r="AF1798" i="1"/>
  <c r="AG1798" i="1"/>
  <c r="AH1798" i="1"/>
  <c r="AI1798" i="1"/>
  <c r="AJ1798" i="1"/>
  <c r="AK1798" i="1"/>
  <c r="AL1798" i="1"/>
  <c r="AM1798" i="1"/>
  <c r="AN1798" i="1"/>
  <c r="AO1798" i="1"/>
  <c r="AP1798" i="1"/>
  <c r="AQ1798" i="1"/>
  <c r="AR1798" i="1"/>
  <c r="AS1798" i="1"/>
  <c r="AT1798" i="1"/>
  <c r="AU1798" i="1"/>
  <c r="AV1798" i="1"/>
  <c r="AW1798" i="1"/>
  <c r="AX1798" i="1"/>
  <c r="AY1798" i="1"/>
  <c r="AZ1798" i="1"/>
  <c r="BA1798" i="1"/>
  <c r="BB1798" i="1"/>
  <c r="BC1798" i="1"/>
  <c r="BD1798" i="1"/>
  <c r="BE1798" i="1"/>
  <c r="BF1798" i="1"/>
  <c r="H1799" i="1"/>
  <c r="I1799" i="1"/>
  <c r="J1799" i="1"/>
  <c r="K1799" i="1"/>
  <c r="L1799" i="1"/>
  <c r="M1799" i="1"/>
  <c r="N1799" i="1"/>
  <c r="O1799" i="1"/>
  <c r="P1799" i="1"/>
  <c r="Q1799" i="1"/>
  <c r="R1799" i="1"/>
  <c r="S1799" i="1"/>
  <c r="T1799" i="1"/>
  <c r="U1799" i="1"/>
  <c r="V1799" i="1"/>
  <c r="W1799" i="1"/>
  <c r="X1799" i="1"/>
  <c r="Y1799" i="1"/>
  <c r="Z1799" i="1"/>
  <c r="AA1799" i="1"/>
  <c r="AB1799" i="1"/>
  <c r="AC1799" i="1"/>
  <c r="AD1799" i="1"/>
  <c r="AE1799" i="1"/>
  <c r="AF1799" i="1"/>
  <c r="AG1799" i="1"/>
  <c r="AH1799" i="1"/>
  <c r="AI1799" i="1"/>
  <c r="AJ1799" i="1"/>
  <c r="AK1799" i="1"/>
  <c r="AL1799" i="1"/>
  <c r="AM1799" i="1"/>
  <c r="AN1799" i="1"/>
  <c r="AO1799" i="1"/>
  <c r="AP1799" i="1"/>
  <c r="AQ1799" i="1"/>
  <c r="AR1799" i="1"/>
  <c r="AS1799" i="1"/>
  <c r="AT1799" i="1"/>
  <c r="AU1799" i="1"/>
  <c r="AV1799" i="1"/>
  <c r="AW1799" i="1"/>
  <c r="AX1799" i="1"/>
  <c r="AY1799" i="1"/>
  <c r="AZ1799" i="1"/>
  <c r="BA1799" i="1"/>
  <c r="BB1799" i="1"/>
  <c r="BC1799" i="1"/>
  <c r="BD1799" i="1"/>
  <c r="BE1799" i="1"/>
  <c r="BF1799" i="1"/>
  <c r="H1800" i="1"/>
  <c r="I1800" i="1"/>
  <c r="J1800" i="1"/>
  <c r="K1800" i="1"/>
  <c r="L1800" i="1"/>
  <c r="M1800" i="1"/>
  <c r="N1800" i="1"/>
  <c r="O1800" i="1"/>
  <c r="P1800" i="1"/>
  <c r="Q1800" i="1"/>
  <c r="R1800" i="1"/>
  <c r="S1800" i="1"/>
  <c r="T1800" i="1"/>
  <c r="U1800" i="1"/>
  <c r="V1800" i="1"/>
  <c r="W1800" i="1"/>
  <c r="X1800" i="1"/>
  <c r="Y1800" i="1"/>
  <c r="Z1800" i="1"/>
  <c r="AA1800" i="1"/>
  <c r="AB1800" i="1"/>
  <c r="AC1800" i="1"/>
  <c r="AD1800" i="1"/>
  <c r="AE1800" i="1"/>
  <c r="AF1800" i="1"/>
  <c r="AG1800" i="1"/>
  <c r="AH1800" i="1"/>
  <c r="AI1800" i="1"/>
  <c r="AJ1800" i="1"/>
  <c r="AK1800" i="1"/>
  <c r="AL1800" i="1"/>
  <c r="AM1800" i="1"/>
  <c r="AN1800" i="1"/>
  <c r="AO1800" i="1"/>
  <c r="AP1800" i="1"/>
  <c r="AQ1800" i="1"/>
  <c r="AR1800" i="1"/>
  <c r="AS1800" i="1"/>
  <c r="AT1800" i="1"/>
  <c r="AU1800" i="1"/>
  <c r="AV1800" i="1"/>
  <c r="AW1800" i="1"/>
  <c r="AX1800" i="1"/>
  <c r="AY1800" i="1"/>
  <c r="AZ1800" i="1"/>
  <c r="BA1800" i="1"/>
  <c r="BB1800" i="1"/>
  <c r="BC1800" i="1"/>
  <c r="BD1800" i="1"/>
  <c r="BE1800" i="1"/>
  <c r="BF1800" i="1"/>
  <c r="H1801" i="1"/>
  <c r="I1801" i="1"/>
  <c r="J1801" i="1"/>
  <c r="K1801" i="1"/>
  <c r="L1801" i="1"/>
  <c r="M1801" i="1"/>
  <c r="N1801" i="1"/>
  <c r="O1801" i="1"/>
  <c r="P1801" i="1"/>
  <c r="Q1801" i="1"/>
  <c r="R1801" i="1"/>
  <c r="S1801" i="1"/>
  <c r="T1801" i="1"/>
  <c r="U1801" i="1"/>
  <c r="V1801" i="1"/>
  <c r="W1801" i="1"/>
  <c r="X1801" i="1"/>
  <c r="Y1801" i="1"/>
  <c r="Z1801" i="1"/>
  <c r="AA1801" i="1"/>
  <c r="AB1801" i="1"/>
  <c r="AC1801" i="1"/>
  <c r="AD1801" i="1"/>
  <c r="AE1801" i="1"/>
  <c r="AF1801" i="1"/>
  <c r="AG1801" i="1"/>
  <c r="AH1801" i="1"/>
  <c r="AI1801" i="1"/>
  <c r="AJ1801" i="1"/>
  <c r="AK1801" i="1"/>
  <c r="AL1801" i="1"/>
  <c r="AM1801" i="1"/>
  <c r="AN1801" i="1"/>
  <c r="AO1801" i="1"/>
  <c r="AP1801" i="1"/>
  <c r="AQ1801" i="1"/>
  <c r="AR1801" i="1"/>
  <c r="AS1801" i="1"/>
  <c r="AT1801" i="1"/>
  <c r="AU1801" i="1"/>
  <c r="AV1801" i="1"/>
  <c r="AW1801" i="1"/>
  <c r="AX1801" i="1"/>
  <c r="AY1801" i="1"/>
  <c r="AZ1801" i="1"/>
  <c r="BA1801" i="1"/>
  <c r="BB1801" i="1"/>
  <c r="BC1801" i="1"/>
  <c r="BD1801" i="1"/>
  <c r="BE1801" i="1"/>
  <c r="BF1801" i="1"/>
  <c r="H1802" i="1"/>
  <c r="I1802" i="1"/>
  <c r="J1802" i="1"/>
  <c r="K1802" i="1"/>
  <c r="L1802" i="1"/>
  <c r="M1802" i="1"/>
  <c r="N1802" i="1"/>
  <c r="O1802" i="1"/>
  <c r="P1802" i="1"/>
  <c r="Q1802" i="1"/>
  <c r="R1802" i="1"/>
  <c r="S1802" i="1"/>
  <c r="T1802" i="1"/>
  <c r="U1802" i="1"/>
  <c r="V1802" i="1"/>
  <c r="W1802" i="1"/>
  <c r="X1802" i="1"/>
  <c r="Y1802" i="1"/>
  <c r="Z1802" i="1"/>
  <c r="AA1802" i="1"/>
  <c r="AB1802" i="1"/>
  <c r="AC1802" i="1"/>
  <c r="AD1802" i="1"/>
  <c r="AE1802" i="1"/>
  <c r="AF1802" i="1"/>
  <c r="AG1802" i="1"/>
  <c r="AH1802" i="1"/>
  <c r="AI1802" i="1"/>
  <c r="AJ1802" i="1"/>
  <c r="AK1802" i="1"/>
  <c r="AL1802" i="1"/>
  <c r="AM1802" i="1"/>
  <c r="AN1802" i="1"/>
  <c r="AO1802" i="1"/>
  <c r="AP1802" i="1"/>
  <c r="AQ1802" i="1"/>
  <c r="AR1802" i="1"/>
  <c r="AS1802" i="1"/>
  <c r="AT1802" i="1"/>
  <c r="AU1802" i="1"/>
  <c r="AV1802" i="1"/>
  <c r="AW1802" i="1"/>
  <c r="AX1802" i="1"/>
  <c r="AY1802" i="1"/>
  <c r="AZ1802" i="1"/>
  <c r="BA1802" i="1"/>
  <c r="BB1802" i="1"/>
  <c r="BC1802" i="1"/>
  <c r="BD1802" i="1"/>
  <c r="BE1802" i="1"/>
  <c r="BF1802" i="1"/>
  <c r="H1803" i="1"/>
  <c r="I1803" i="1"/>
  <c r="J1803" i="1"/>
  <c r="K1803" i="1"/>
  <c r="L1803" i="1"/>
  <c r="M1803" i="1"/>
  <c r="N1803" i="1"/>
  <c r="O1803" i="1"/>
  <c r="P1803" i="1"/>
  <c r="Q1803" i="1"/>
  <c r="R1803" i="1"/>
  <c r="S1803" i="1"/>
  <c r="T1803" i="1"/>
  <c r="U1803" i="1"/>
  <c r="V1803" i="1"/>
  <c r="W1803" i="1"/>
  <c r="X1803" i="1"/>
  <c r="Y1803" i="1"/>
  <c r="Z1803" i="1"/>
  <c r="AA1803" i="1"/>
  <c r="AB1803" i="1"/>
  <c r="AC1803" i="1"/>
  <c r="AD1803" i="1"/>
  <c r="AE1803" i="1"/>
  <c r="AF1803" i="1"/>
  <c r="AG1803" i="1"/>
  <c r="AH1803" i="1"/>
  <c r="AI1803" i="1"/>
  <c r="AJ1803" i="1"/>
  <c r="AK1803" i="1"/>
  <c r="AL1803" i="1"/>
  <c r="AM1803" i="1"/>
  <c r="AN1803" i="1"/>
  <c r="AO1803" i="1"/>
  <c r="AP1803" i="1"/>
  <c r="AQ1803" i="1"/>
  <c r="AR1803" i="1"/>
  <c r="AS1803" i="1"/>
  <c r="AT1803" i="1"/>
  <c r="AU1803" i="1"/>
  <c r="AV1803" i="1"/>
  <c r="AW1803" i="1"/>
  <c r="AX1803" i="1"/>
  <c r="AY1803" i="1"/>
  <c r="AZ1803" i="1"/>
  <c r="BA1803" i="1"/>
  <c r="BB1803" i="1"/>
  <c r="BC1803" i="1"/>
  <c r="BD1803" i="1"/>
  <c r="BE1803" i="1"/>
  <c r="BF1803" i="1"/>
  <c r="H1804" i="1"/>
  <c r="I1804" i="1"/>
  <c r="J1804" i="1"/>
  <c r="K1804" i="1"/>
  <c r="L1804" i="1"/>
  <c r="M1804" i="1"/>
  <c r="N1804" i="1"/>
  <c r="O1804" i="1"/>
  <c r="P1804" i="1"/>
  <c r="Q1804" i="1"/>
  <c r="R1804" i="1"/>
  <c r="S1804" i="1"/>
  <c r="T1804" i="1"/>
  <c r="U1804" i="1"/>
  <c r="V1804" i="1"/>
  <c r="W1804" i="1"/>
  <c r="X1804" i="1"/>
  <c r="Y1804" i="1"/>
  <c r="Z1804" i="1"/>
  <c r="AA1804" i="1"/>
  <c r="AB1804" i="1"/>
  <c r="AC1804" i="1"/>
  <c r="AD1804" i="1"/>
  <c r="AE1804" i="1"/>
  <c r="AF1804" i="1"/>
  <c r="AG1804" i="1"/>
  <c r="AH1804" i="1"/>
  <c r="AI1804" i="1"/>
  <c r="AJ1804" i="1"/>
  <c r="AK1804" i="1"/>
  <c r="AL1804" i="1"/>
  <c r="AM1804" i="1"/>
  <c r="AN1804" i="1"/>
  <c r="AO1804" i="1"/>
  <c r="AP1804" i="1"/>
  <c r="AQ1804" i="1"/>
  <c r="AR1804" i="1"/>
  <c r="AS1804" i="1"/>
  <c r="AT1804" i="1"/>
  <c r="AU1804" i="1"/>
  <c r="AV1804" i="1"/>
  <c r="AW1804" i="1"/>
  <c r="AX1804" i="1"/>
  <c r="AY1804" i="1"/>
  <c r="AZ1804" i="1"/>
  <c r="BA1804" i="1"/>
  <c r="BB1804" i="1"/>
  <c r="BC1804" i="1"/>
  <c r="BD1804" i="1"/>
  <c r="BE1804" i="1"/>
  <c r="BF1804" i="1"/>
  <c r="H1805" i="1"/>
  <c r="I1805" i="1"/>
  <c r="J1805" i="1"/>
  <c r="K1805" i="1"/>
  <c r="L1805" i="1"/>
  <c r="M1805" i="1"/>
  <c r="N1805" i="1"/>
  <c r="O1805" i="1"/>
  <c r="P1805" i="1"/>
  <c r="Q1805" i="1"/>
  <c r="R1805" i="1"/>
  <c r="S1805" i="1"/>
  <c r="T1805" i="1"/>
  <c r="U1805" i="1"/>
  <c r="V1805" i="1"/>
  <c r="W1805" i="1"/>
  <c r="X1805" i="1"/>
  <c r="Y1805" i="1"/>
  <c r="Z1805" i="1"/>
  <c r="AA1805" i="1"/>
  <c r="AB1805" i="1"/>
  <c r="AC1805" i="1"/>
  <c r="AD1805" i="1"/>
  <c r="AE1805" i="1"/>
  <c r="AF1805" i="1"/>
  <c r="AG1805" i="1"/>
  <c r="AH1805" i="1"/>
  <c r="AI1805" i="1"/>
  <c r="AJ1805" i="1"/>
  <c r="AK1805" i="1"/>
  <c r="AL1805" i="1"/>
  <c r="AM1805" i="1"/>
  <c r="AN1805" i="1"/>
  <c r="AO1805" i="1"/>
  <c r="AP1805" i="1"/>
  <c r="AQ1805" i="1"/>
  <c r="AR1805" i="1"/>
  <c r="AS1805" i="1"/>
  <c r="AT1805" i="1"/>
  <c r="AU1805" i="1"/>
  <c r="AV1805" i="1"/>
  <c r="AW1805" i="1"/>
  <c r="AX1805" i="1"/>
  <c r="AY1805" i="1"/>
  <c r="AZ1805" i="1"/>
  <c r="BA1805" i="1"/>
  <c r="BB1805" i="1"/>
  <c r="BC1805" i="1"/>
  <c r="BD1805" i="1"/>
  <c r="BE1805" i="1"/>
  <c r="BF1805" i="1"/>
  <c r="H1806" i="1"/>
  <c r="I1806" i="1"/>
  <c r="J1806" i="1"/>
  <c r="K1806" i="1"/>
  <c r="L1806" i="1"/>
  <c r="M1806" i="1"/>
  <c r="N1806" i="1"/>
  <c r="O1806" i="1"/>
  <c r="P1806" i="1"/>
  <c r="Q1806" i="1"/>
  <c r="R1806" i="1"/>
  <c r="S1806" i="1"/>
  <c r="T1806" i="1"/>
  <c r="U1806" i="1"/>
  <c r="V1806" i="1"/>
  <c r="W1806" i="1"/>
  <c r="X1806" i="1"/>
  <c r="Y1806" i="1"/>
  <c r="Z1806" i="1"/>
  <c r="AA1806" i="1"/>
  <c r="AB1806" i="1"/>
  <c r="AC1806" i="1"/>
  <c r="AD1806" i="1"/>
  <c r="AE1806" i="1"/>
  <c r="AF1806" i="1"/>
  <c r="AG1806" i="1"/>
  <c r="AH1806" i="1"/>
  <c r="AI1806" i="1"/>
  <c r="AJ1806" i="1"/>
  <c r="AK1806" i="1"/>
  <c r="AL1806" i="1"/>
  <c r="AM1806" i="1"/>
  <c r="AN1806" i="1"/>
  <c r="AO1806" i="1"/>
  <c r="AP1806" i="1"/>
  <c r="AQ1806" i="1"/>
  <c r="AR1806" i="1"/>
  <c r="AS1806" i="1"/>
  <c r="AT1806" i="1"/>
  <c r="AU1806" i="1"/>
  <c r="AV1806" i="1"/>
  <c r="AW1806" i="1"/>
  <c r="AX1806" i="1"/>
  <c r="AY1806" i="1"/>
  <c r="AZ1806" i="1"/>
  <c r="BA1806" i="1"/>
  <c r="BB1806" i="1"/>
  <c r="BC1806" i="1"/>
  <c r="BD1806" i="1"/>
  <c r="BE1806" i="1"/>
  <c r="BF1806" i="1"/>
  <c r="H1807" i="1"/>
  <c r="I1807" i="1"/>
  <c r="J1807" i="1"/>
  <c r="K1807" i="1"/>
  <c r="L1807" i="1"/>
  <c r="M1807" i="1"/>
  <c r="N1807" i="1"/>
  <c r="O1807" i="1"/>
  <c r="P1807" i="1"/>
  <c r="Q1807" i="1"/>
  <c r="R1807" i="1"/>
  <c r="S1807" i="1"/>
  <c r="T1807" i="1"/>
  <c r="U1807" i="1"/>
  <c r="V1807" i="1"/>
  <c r="W1807" i="1"/>
  <c r="X1807" i="1"/>
  <c r="Y1807" i="1"/>
  <c r="Z1807" i="1"/>
  <c r="AA1807" i="1"/>
  <c r="AB1807" i="1"/>
  <c r="AC1807" i="1"/>
  <c r="AD1807" i="1"/>
  <c r="AE1807" i="1"/>
  <c r="AF1807" i="1"/>
  <c r="AG1807" i="1"/>
  <c r="AH1807" i="1"/>
  <c r="AI1807" i="1"/>
  <c r="AJ1807" i="1"/>
  <c r="AK1807" i="1"/>
  <c r="AL1807" i="1"/>
  <c r="AM1807" i="1"/>
  <c r="AN1807" i="1"/>
  <c r="AO1807" i="1"/>
  <c r="AP1807" i="1"/>
  <c r="AQ1807" i="1"/>
  <c r="AR1807" i="1"/>
  <c r="AS1807" i="1"/>
  <c r="AT1807" i="1"/>
  <c r="AU1807" i="1"/>
  <c r="AV1807" i="1"/>
  <c r="AW1807" i="1"/>
  <c r="AX1807" i="1"/>
  <c r="AY1807" i="1"/>
  <c r="AZ1807" i="1"/>
  <c r="BA1807" i="1"/>
  <c r="BB1807" i="1"/>
  <c r="BC1807" i="1"/>
  <c r="BD1807" i="1"/>
  <c r="BE1807" i="1"/>
  <c r="BF1807" i="1"/>
  <c r="H1808" i="1"/>
  <c r="I1808" i="1"/>
  <c r="J1808" i="1"/>
  <c r="K1808" i="1"/>
  <c r="L1808" i="1"/>
  <c r="M1808" i="1"/>
  <c r="N1808" i="1"/>
  <c r="O1808" i="1"/>
  <c r="P1808" i="1"/>
  <c r="Q1808" i="1"/>
  <c r="R1808" i="1"/>
  <c r="S1808" i="1"/>
  <c r="T1808" i="1"/>
  <c r="U1808" i="1"/>
  <c r="V1808" i="1"/>
  <c r="W1808" i="1"/>
  <c r="X1808" i="1"/>
  <c r="Y1808" i="1"/>
  <c r="Z1808" i="1"/>
  <c r="AA1808" i="1"/>
  <c r="AB1808" i="1"/>
  <c r="AC1808" i="1"/>
  <c r="AD1808" i="1"/>
  <c r="AE1808" i="1"/>
  <c r="AF1808" i="1"/>
  <c r="AG1808" i="1"/>
  <c r="AH1808" i="1"/>
  <c r="AI1808" i="1"/>
  <c r="AJ1808" i="1"/>
  <c r="AK1808" i="1"/>
  <c r="AL1808" i="1"/>
  <c r="AM1808" i="1"/>
  <c r="AN1808" i="1"/>
  <c r="AO1808" i="1"/>
  <c r="AP1808" i="1"/>
  <c r="AQ1808" i="1"/>
  <c r="AR1808" i="1"/>
  <c r="AS1808" i="1"/>
  <c r="AT1808" i="1"/>
  <c r="AU1808" i="1"/>
  <c r="AV1808" i="1"/>
  <c r="AW1808" i="1"/>
  <c r="AX1808" i="1"/>
  <c r="AY1808" i="1"/>
  <c r="AZ1808" i="1"/>
  <c r="BA1808" i="1"/>
  <c r="BB1808" i="1"/>
  <c r="BC1808" i="1"/>
  <c r="BD1808" i="1"/>
  <c r="BE1808" i="1"/>
  <c r="BF1808" i="1"/>
  <c r="H1809" i="1"/>
  <c r="I1809" i="1"/>
  <c r="J1809" i="1"/>
  <c r="K1809" i="1"/>
  <c r="L1809" i="1"/>
  <c r="M1809" i="1"/>
  <c r="N1809" i="1"/>
  <c r="O1809" i="1"/>
  <c r="P1809" i="1"/>
  <c r="Q1809" i="1"/>
  <c r="R1809" i="1"/>
  <c r="S1809" i="1"/>
  <c r="T1809" i="1"/>
  <c r="U1809" i="1"/>
  <c r="V1809" i="1"/>
  <c r="W1809" i="1"/>
  <c r="X1809" i="1"/>
  <c r="Y1809" i="1"/>
  <c r="Z1809" i="1"/>
  <c r="AA1809" i="1"/>
  <c r="AB1809" i="1"/>
  <c r="AC1809" i="1"/>
  <c r="AD1809" i="1"/>
  <c r="AE1809" i="1"/>
  <c r="AF1809" i="1"/>
  <c r="AG1809" i="1"/>
  <c r="AH1809" i="1"/>
  <c r="AI1809" i="1"/>
  <c r="AJ1809" i="1"/>
  <c r="AK1809" i="1"/>
  <c r="AL1809" i="1"/>
  <c r="AM1809" i="1"/>
  <c r="AN1809" i="1"/>
  <c r="AO1809" i="1"/>
  <c r="AP1809" i="1"/>
  <c r="AQ1809" i="1"/>
  <c r="AR1809" i="1"/>
  <c r="AS1809" i="1"/>
  <c r="AT1809" i="1"/>
  <c r="AU1809" i="1"/>
  <c r="AV1809" i="1"/>
  <c r="AW1809" i="1"/>
  <c r="AX1809" i="1"/>
  <c r="AY1809" i="1"/>
  <c r="AZ1809" i="1"/>
  <c r="BA1809" i="1"/>
  <c r="BB1809" i="1"/>
  <c r="BC1809" i="1"/>
  <c r="BD1809" i="1"/>
  <c r="BE1809" i="1"/>
  <c r="BF1809" i="1"/>
  <c r="H1810" i="1"/>
  <c r="I1810" i="1"/>
  <c r="J1810" i="1"/>
  <c r="K1810" i="1"/>
  <c r="L1810" i="1"/>
  <c r="M1810" i="1"/>
  <c r="N1810" i="1"/>
  <c r="O1810" i="1"/>
  <c r="P1810" i="1"/>
  <c r="Q1810" i="1"/>
  <c r="R1810" i="1"/>
  <c r="S1810" i="1"/>
  <c r="T1810" i="1"/>
  <c r="U1810" i="1"/>
  <c r="V1810" i="1"/>
  <c r="W1810" i="1"/>
  <c r="X1810" i="1"/>
  <c r="Y1810" i="1"/>
  <c r="Z1810" i="1"/>
  <c r="AA1810" i="1"/>
  <c r="AB1810" i="1"/>
  <c r="AC1810" i="1"/>
  <c r="AD1810" i="1"/>
  <c r="AE1810" i="1"/>
  <c r="AF1810" i="1"/>
  <c r="AG1810" i="1"/>
  <c r="AH1810" i="1"/>
  <c r="AI1810" i="1"/>
  <c r="AJ1810" i="1"/>
  <c r="AK1810" i="1"/>
  <c r="AL1810" i="1"/>
  <c r="AM1810" i="1"/>
  <c r="AN1810" i="1"/>
  <c r="AO1810" i="1"/>
  <c r="AP1810" i="1"/>
  <c r="AQ1810" i="1"/>
  <c r="AR1810" i="1"/>
  <c r="AS1810" i="1"/>
  <c r="AT1810" i="1"/>
  <c r="AU1810" i="1"/>
  <c r="AV1810" i="1"/>
  <c r="AW1810" i="1"/>
  <c r="AX1810" i="1"/>
  <c r="AY1810" i="1"/>
  <c r="AZ1810" i="1"/>
  <c r="BA1810" i="1"/>
  <c r="BB1810" i="1"/>
  <c r="BC1810" i="1"/>
  <c r="BD1810" i="1"/>
  <c r="BE1810" i="1"/>
  <c r="BF1810" i="1"/>
  <c r="H1811" i="1"/>
  <c r="I1811" i="1"/>
  <c r="J1811" i="1"/>
  <c r="K1811" i="1"/>
  <c r="L1811" i="1"/>
  <c r="M1811" i="1"/>
  <c r="N1811" i="1"/>
  <c r="O1811" i="1"/>
  <c r="P1811" i="1"/>
  <c r="Q1811" i="1"/>
  <c r="R1811" i="1"/>
  <c r="S1811" i="1"/>
  <c r="T1811" i="1"/>
  <c r="U1811" i="1"/>
  <c r="V1811" i="1"/>
  <c r="W1811" i="1"/>
  <c r="X1811" i="1"/>
  <c r="Y1811" i="1"/>
  <c r="Z1811" i="1"/>
  <c r="AA1811" i="1"/>
  <c r="AB1811" i="1"/>
  <c r="AC1811" i="1"/>
  <c r="AD1811" i="1"/>
  <c r="AE1811" i="1"/>
  <c r="AF1811" i="1"/>
  <c r="AG1811" i="1"/>
  <c r="AH1811" i="1"/>
  <c r="AI1811" i="1"/>
  <c r="AJ1811" i="1"/>
  <c r="AK1811" i="1"/>
  <c r="AL1811" i="1"/>
  <c r="AM1811" i="1"/>
  <c r="AN1811" i="1"/>
  <c r="AO1811" i="1"/>
  <c r="AP1811" i="1"/>
  <c r="AQ1811" i="1"/>
  <c r="AR1811" i="1"/>
  <c r="AS1811" i="1"/>
  <c r="AT1811" i="1"/>
  <c r="AU1811" i="1"/>
  <c r="AV1811" i="1"/>
  <c r="AW1811" i="1"/>
  <c r="AX1811" i="1"/>
  <c r="AY1811" i="1"/>
  <c r="AZ1811" i="1"/>
  <c r="BA1811" i="1"/>
  <c r="BB1811" i="1"/>
  <c r="BC1811" i="1"/>
  <c r="BD1811" i="1"/>
  <c r="BE1811" i="1"/>
  <c r="BF1811" i="1"/>
  <c r="H1812" i="1"/>
  <c r="I1812" i="1"/>
  <c r="J1812" i="1"/>
  <c r="K1812" i="1"/>
  <c r="L1812" i="1"/>
  <c r="M1812" i="1"/>
  <c r="N1812" i="1"/>
  <c r="O1812" i="1"/>
  <c r="P1812" i="1"/>
  <c r="Q1812" i="1"/>
  <c r="R1812" i="1"/>
  <c r="S1812" i="1"/>
  <c r="T1812" i="1"/>
  <c r="U1812" i="1"/>
  <c r="V1812" i="1"/>
  <c r="W1812" i="1"/>
  <c r="X1812" i="1"/>
  <c r="Y1812" i="1"/>
  <c r="Z1812" i="1"/>
  <c r="AA1812" i="1"/>
  <c r="AB1812" i="1"/>
  <c r="AC1812" i="1"/>
  <c r="AD1812" i="1"/>
  <c r="AE1812" i="1"/>
  <c r="AF1812" i="1"/>
  <c r="AG1812" i="1"/>
  <c r="AH1812" i="1"/>
  <c r="AI1812" i="1"/>
  <c r="AJ1812" i="1"/>
  <c r="AK1812" i="1"/>
  <c r="AL1812" i="1"/>
  <c r="AM1812" i="1"/>
  <c r="AN1812" i="1"/>
  <c r="AO1812" i="1"/>
  <c r="AP1812" i="1"/>
  <c r="AQ1812" i="1"/>
  <c r="AR1812" i="1"/>
  <c r="AS1812" i="1"/>
  <c r="AT1812" i="1"/>
  <c r="AU1812" i="1"/>
  <c r="AV1812" i="1"/>
  <c r="AW1812" i="1"/>
  <c r="AX1812" i="1"/>
  <c r="AY1812" i="1"/>
  <c r="AZ1812" i="1"/>
  <c r="BA1812" i="1"/>
  <c r="BB1812" i="1"/>
  <c r="BC1812" i="1"/>
  <c r="BD1812" i="1"/>
  <c r="BE1812" i="1"/>
  <c r="BF1812" i="1"/>
  <c r="H1813" i="1"/>
  <c r="I1813" i="1"/>
  <c r="J1813" i="1"/>
  <c r="K1813" i="1"/>
  <c r="L1813" i="1"/>
  <c r="M1813" i="1"/>
  <c r="N1813" i="1"/>
  <c r="O1813" i="1"/>
  <c r="P1813" i="1"/>
  <c r="Q1813" i="1"/>
  <c r="R1813" i="1"/>
  <c r="S1813" i="1"/>
  <c r="T1813" i="1"/>
  <c r="U1813" i="1"/>
  <c r="V1813" i="1"/>
  <c r="W1813" i="1"/>
  <c r="X1813" i="1"/>
  <c r="Y1813" i="1"/>
  <c r="Z1813" i="1"/>
  <c r="AA1813" i="1"/>
  <c r="AB1813" i="1"/>
  <c r="AC1813" i="1"/>
  <c r="AD1813" i="1"/>
  <c r="AE1813" i="1"/>
  <c r="AF1813" i="1"/>
  <c r="AG1813" i="1"/>
  <c r="AH1813" i="1"/>
  <c r="AI1813" i="1"/>
  <c r="AJ1813" i="1"/>
  <c r="AK1813" i="1"/>
  <c r="AL1813" i="1"/>
  <c r="AM1813" i="1"/>
  <c r="AN1813" i="1"/>
  <c r="AO1813" i="1"/>
  <c r="AP1813" i="1"/>
  <c r="AQ1813" i="1"/>
  <c r="AR1813" i="1"/>
  <c r="AS1813" i="1"/>
  <c r="AT1813" i="1"/>
  <c r="AU1813" i="1"/>
  <c r="AV1813" i="1"/>
  <c r="AW1813" i="1"/>
  <c r="AX1813" i="1"/>
  <c r="AY1813" i="1"/>
  <c r="AZ1813" i="1"/>
  <c r="BA1813" i="1"/>
  <c r="BB1813" i="1"/>
  <c r="BC1813" i="1"/>
  <c r="BD1813" i="1"/>
  <c r="BE1813" i="1"/>
  <c r="BF1813" i="1"/>
  <c r="H1814" i="1"/>
  <c r="I1814" i="1"/>
  <c r="J1814" i="1"/>
  <c r="K1814" i="1"/>
  <c r="L1814" i="1"/>
  <c r="M1814" i="1"/>
  <c r="N1814" i="1"/>
  <c r="O1814" i="1"/>
  <c r="P1814" i="1"/>
  <c r="Q1814" i="1"/>
  <c r="R1814" i="1"/>
  <c r="S1814" i="1"/>
  <c r="T1814" i="1"/>
  <c r="U1814" i="1"/>
  <c r="V1814" i="1"/>
  <c r="W1814" i="1"/>
  <c r="X1814" i="1"/>
  <c r="Y1814" i="1"/>
  <c r="Z1814" i="1"/>
  <c r="AA1814" i="1"/>
  <c r="AB1814" i="1"/>
  <c r="AC1814" i="1"/>
  <c r="AD1814" i="1"/>
  <c r="AE1814" i="1"/>
  <c r="AF1814" i="1"/>
  <c r="AG1814" i="1"/>
  <c r="AH1814" i="1"/>
  <c r="AI1814" i="1"/>
  <c r="AJ1814" i="1"/>
  <c r="AK1814" i="1"/>
  <c r="AL1814" i="1"/>
  <c r="AM1814" i="1"/>
  <c r="AN1814" i="1"/>
  <c r="AO1814" i="1"/>
  <c r="AP1814" i="1"/>
  <c r="AQ1814" i="1"/>
  <c r="AR1814" i="1"/>
  <c r="AS1814" i="1"/>
  <c r="AT1814" i="1"/>
  <c r="AU1814" i="1"/>
  <c r="AV1814" i="1"/>
  <c r="AW1814" i="1"/>
  <c r="AX1814" i="1"/>
  <c r="AY1814" i="1"/>
  <c r="AZ1814" i="1"/>
  <c r="BA1814" i="1"/>
  <c r="BB1814" i="1"/>
  <c r="BC1814" i="1"/>
  <c r="BD1814" i="1"/>
  <c r="BE1814" i="1"/>
  <c r="BF1814" i="1"/>
  <c r="H1815" i="1"/>
  <c r="I1815" i="1"/>
  <c r="J1815" i="1"/>
  <c r="K1815" i="1"/>
  <c r="L1815" i="1"/>
  <c r="M1815" i="1"/>
  <c r="N1815" i="1"/>
  <c r="O1815" i="1"/>
  <c r="P1815" i="1"/>
  <c r="Q1815" i="1"/>
  <c r="R1815" i="1"/>
  <c r="S1815" i="1"/>
  <c r="T1815" i="1"/>
  <c r="U1815" i="1"/>
  <c r="V1815" i="1"/>
  <c r="W1815" i="1"/>
  <c r="X1815" i="1"/>
  <c r="Y1815" i="1"/>
  <c r="Z1815" i="1"/>
  <c r="AA1815" i="1"/>
  <c r="AB1815" i="1"/>
  <c r="AC1815" i="1"/>
  <c r="AD1815" i="1"/>
  <c r="AE1815" i="1"/>
  <c r="AF1815" i="1"/>
  <c r="AG1815" i="1"/>
  <c r="AH1815" i="1"/>
  <c r="AI1815" i="1"/>
  <c r="AJ1815" i="1"/>
  <c r="AK1815" i="1"/>
  <c r="AL1815" i="1"/>
  <c r="AM1815" i="1"/>
  <c r="AN1815" i="1"/>
  <c r="AO1815" i="1"/>
  <c r="AP1815" i="1"/>
  <c r="AQ1815" i="1"/>
  <c r="AR1815" i="1"/>
  <c r="AS1815" i="1"/>
  <c r="AT1815" i="1"/>
  <c r="AU1815" i="1"/>
  <c r="AV1815" i="1"/>
  <c r="AW1815" i="1"/>
  <c r="AX1815" i="1"/>
  <c r="AY1815" i="1"/>
  <c r="AZ1815" i="1"/>
  <c r="BA1815" i="1"/>
  <c r="BB1815" i="1"/>
  <c r="BC1815" i="1"/>
  <c r="BD1815" i="1"/>
  <c r="BE1815" i="1"/>
  <c r="BF1815" i="1"/>
  <c r="H1816" i="1"/>
  <c r="I1816" i="1"/>
  <c r="J1816" i="1"/>
  <c r="K1816" i="1"/>
  <c r="L1816" i="1"/>
  <c r="M1816" i="1"/>
  <c r="N1816" i="1"/>
  <c r="O1816" i="1"/>
  <c r="P1816" i="1"/>
  <c r="Q1816" i="1"/>
  <c r="R1816" i="1"/>
  <c r="S1816" i="1"/>
  <c r="T1816" i="1"/>
  <c r="U1816" i="1"/>
  <c r="V1816" i="1"/>
  <c r="W1816" i="1"/>
  <c r="X1816" i="1"/>
  <c r="Y1816" i="1"/>
  <c r="Z1816" i="1"/>
  <c r="AA1816" i="1"/>
  <c r="AB1816" i="1"/>
  <c r="AC1816" i="1"/>
  <c r="AD1816" i="1"/>
  <c r="AE1816" i="1"/>
  <c r="AF1816" i="1"/>
  <c r="AG1816" i="1"/>
  <c r="AH1816" i="1"/>
  <c r="AI1816" i="1"/>
  <c r="AJ1816" i="1"/>
  <c r="AK1816" i="1"/>
  <c r="AL1816" i="1"/>
  <c r="AM1816" i="1"/>
  <c r="AN1816" i="1"/>
  <c r="AO1816" i="1"/>
  <c r="AP1816" i="1"/>
  <c r="AQ1816" i="1"/>
  <c r="AR1816" i="1"/>
  <c r="AS1816" i="1"/>
  <c r="AT1816" i="1"/>
  <c r="AU1816" i="1"/>
  <c r="AV1816" i="1"/>
  <c r="AW1816" i="1"/>
  <c r="AX1816" i="1"/>
  <c r="AY1816" i="1"/>
  <c r="AZ1816" i="1"/>
  <c r="BA1816" i="1"/>
  <c r="BB1816" i="1"/>
  <c r="BC1816" i="1"/>
  <c r="BD1816" i="1"/>
  <c r="BE1816" i="1"/>
  <c r="BF1816" i="1"/>
  <c r="H1817" i="1"/>
  <c r="I1817" i="1"/>
  <c r="J1817" i="1"/>
  <c r="K1817" i="1"/>
  <c r="L1817" i="1"/>
  <c r="M1817" i="1"/>
  <c r="N1817" i="1"/>
  <c r="O1817" i="1"/>
  <c r="P1817" i="1"/>
  <c r="Q1817" i="1"/>
  <c r="R1817" i="1"/>
  <c r="S1817" i="1"/>
  <c r="T1817" i="1"/>
  <c r="U1817" i="1"/>
  <c r="V1817" i="1"/>
  <c r="W1817" i="1"/>
  <c r="X1817" i="1"/>
  <c r="Y1817" i="1"/>
  <c r="Z1817" i="1"/>
  <c r="AA1817" i="1"/>
  <c r="AB1817" i="1"/>
  <c r="AC1817" i="1"/>
  <c r="AD1817" i="1"/>
  <c r="AE1817" i="1"/>
  <c r="AF1817" i="1"/>
  <c r="AG1817" i="1"/>
  <c r="AH1817" i="1"/>
  <c r="AI1817" i="1"/>
  <c r="AJ1817" i="1"/>
  <c r="AK1817" i="1"/>
  <c r="AL1817" i="1"/>
  <c r="AM1817" i="1"/>
  <c r="AN1817" i="1"/>
  <c r="AO1817" i="1"/>
  <c r="AP1817" i="1"/>
  <c r="AQ1817" i="1"/>
  <c r="AR1817" i="1"/>
  <c r="AS1817" i="1"/>
  <c r="AT1817" i="1"/>
  <c r="AU1817" i="1"/>
  <c r="AV1817" i="1"/>
  <c r="AW1817" i="1"/>
  <c r="AX1817" i="1"/>
  <c r="AY1817" i="1"/>
  <c r="AZ1817" i="1"/>
  <c r="BA1817" i="1"/>
  <c r="BB1817" i="1"/>
  <c r="BC1817" i="1"/>
  <c r="BD1817" i="1"/>
  <c r="BE1817" i="1"/>
  <c r="BF1817" i="1"/>
  <c r="H1818" i="1"/>
  <c r="I1818" i="1"/>
  <c r="J1818" i="1"/>
  <c r="K1818" i="1"/>
  <c r="L1818" i="1"/>
  <c r="M1818" i="1"/>
  <c r="N1818" i="1"/>
  <c r="O1818" i="1"/>
  <c r="P1818" i="1"/>
  <c r="Q1818" i="1"/>
  <c r="R1818" i="1"/>
  <c r="S1818" i="1"/>
  <c r="T1818" i="1"/>
  <c r="U1818" i="1"/>
  <c r="V1818" i="1"/>
  <c r="W1818" i="1"/>
  <c r="X1818" i="1"/>
  <c r="Y1818" i="1"/>
  <c r="Z1818" i="1"/>
  <c r="AA1818" i="1"/>
  <c r="AB1818" i="1"/>
  <c r="AC1818" i="1"/>
  <c r="AD1818" i="1"/>
  <c r="AE1818" i="1"/>
  <c r="AF1818" i="1"/>
  <c r="AG1818" i="1"/>
  <c r="AH1818" i="1"/>
  <c r="AI1818" i="1"/>
  <c r="AJ1818" i="1"/>
  <c r="AK1818" i="1"/>
  <c r="AL1818" i="1"/>
  <c r="AM1818" i="1"/>
  <c r="AN1818" i="1"/>
  <c r="AO1818" i="1"/>
  <c r="AP1818" i="1"/>
  <c r="AQ1818" i="1"/>
  <c r="AR1818" i="1"/>
  <c r="AS1818" i="1"/>
  <c r="AT1818" i="1"/>
  <c r="AU1818" i="1"/>
  <c r="AV1818" i="1"/>
  <c r="AW1818" i="1"/>
  <c r="AX1818" i="1"/>
  <c r="AY1818" i="1"/>
  <c r="AZ1818" i="1"/>
  <c r="BA1818" i="1"/>
  <c r="BB1818" i="1"/>
  <c r="BC1818" i="1"/>
  <c r="BD1818" i="1"/>
  <c r="BE1818" i="1"/>
  <c r="BF1818" i="1"/>
  <c r="H1819" i="1"/>
  <c r="I1819" i="1"/>
  <c r="J1819" i="1"/>
  <c r="K1819" i="1"/>
  <c r="L1819" i="1"/>
  <c r="M1819" i="1"/>
  <c r="N1819" i="1"/>
  <c r="O1819" i="1"/>
  <c r="P1819" i="1"/>
  <c r="Q1819" i="1"/>
  <c r="R1819" i="1"/>
  <c r="S1819" i="1"/>
  <c r="T1819" i="1"/>
  <c r="U1819" i="1"/>
  <c r="V1819" i="1"/>
  <c r="W1819" i="1"/>
  <c r="X1819" i="1"/>
  <c r="Y1819" i="1"/>
  <c r="Z1819" i="1"/>
  <c r="AA1819" i="1"/>
  <c r="AB1819" i="1"/>
  <c r="AC1819" i="1"/>
  <c r="AD1819" i="1"/>
  <c r="AE1819" i="1"/>
  <c r="AF1819" i="1"/>
  <c r="AG1819" i="1"/>
  <c r="AH1819" i="1"/>
  <c r="AI1819" i="1"/>
  <c r="AJ1819" i="1"/>
  <c r="AK1819" i="1"/>
  <c r="AL1819" i="1"/>
  <c r="AM1819" i="1"/>
  <c r="AN1819" i="1"/>
  <c r="AO1819" i="1"/>
  <c r="AP1819" i="1"/>
  <c r="AQ1819" i="1"/>
  <c r="AR1819" i="1"/>
  <c r="AS1819" i="1"/>
  <c r="AT1819" i="1"/>
  <c r="AU1819" i="1"/>
  <c r="AV1819" i="1"/>
  <c r="AW1819" i="1"/>
  <c r="AX1819" i="1"/>
  <c r="AY1819" i="1"/>
  <c r="AZ1819" i="1"/>
  <c r="BA1819" i="1"/>
  <c r="BB1819" i="1"/>
  <c r="BC1819" i="1"/>
  <c r="BD1819" i="1"/>
  <c r="BE1819" i="1"/>
  <c r="BF1819" i="1"/>
  <c r="H1820" i="1"/>
  <c r="I1820" i="1"/>
  <c r="J1820" i="1"/>
  <c r="K1820" i="1"/>
  <c r="L1820" i="1"/>
  <c r="M1820" i="1"/>
  <c r="N1820" i="1"/>
  <c r="O1820" i="1"/>
  <c r="P1820" i="1"/>
  <c r="Q1820" i="1"/>
  <c r="R1820" i="1"/>
  <c r="S1820" i="1"/>
  <c r="T1820" i="1"/>
  <c r="U1820" i="1"/>
  <c r="V1820" i="1"/>
  <c r="W1820" i="1"/>
  <c r="X1820" i="1"/>
  <c r="Y1820" i="1"/>
  <c r="Z1820" i="1"/>
  <c r="AA1820" i="1"/>
  <c r="AB1820" i="1"/>
  <c r="AC1820" i="1"/>
  <c r="AD1820" i="1"/>
  <c r="AE1820" i="1"/>
  <c r="AF1820" i="1"/>
  <c r="AG1820" i="1"/>
  <c r="AH1820" i="1"/>
  <c r="AI1820" i="1"/>
  <c r="AJ1820" i="1"/>
  <c r="AK1820" i="1"/>
  <c r="AL1820" i="1"/>
  <c r="AM1820" i="1"/>
  <c r="AN1820" i="1"/>
  <c r="AO1820" i="1"/>
  <c r="AP1820" i="1"/>
  <c r="AQ1820" i="1"/>
  <c r="AR1820" i="1"/>
  <c r="AS1820" i="1"/>
  <c r="AT1820" i="1"/>
  <c r="AU1820" i="1"/>
  <c r="AV1820" i="1"/>
  <c r="AW1820" i="1"/>
  <c r="AX1820" i="1"/>
  <c r="AY1820" i="1"/>
  <c r="AZ1820" i="1"/>
  <c r="BA1820" i="1"/>
  <c r="BB1820" i="1"/>
  <c r="BC1820" i="1"/>
  <c r="BD1820" i="1"/>
  <c r="BE1820" i="1"/>
  <c r="BF1820" i="1"/>
  <c r="H1821" i="1"/>
  <c r="I1821" i="1"/>
  <c r="J1821" i="1"/>
  <c r="K1821" i="1"/>
  <c r="L1821" i="1"/>
  <c r="M1821" i="1"/>
  <c r="N1821" i="1"/>
  <c r="O1821" i="1"/>
  <c r="P1821" i="1"/>
  <c r="Q1821" i="1"/>
  <c r="R1821" i="1"/>
  <c r="S1821" i="1"/>
  <c r="T1821" i="1"/>
  <c r="U1821" i="1"/>
  <c r="V1821" i="1"/>
  <c r="W1821" i="1"/>
  <c r="X1821" i="1"/>
  <c r="Y1821" i="1"/>
  <c r="Z1821" i="1"/>
  <c r="AA1821" i="1"/>
  <c r="AB1821" i="1"/>
  <c r="AC1821" i="1"/>
  <c r="AD1821" i="1"/>
  <c r="AE1821" i="1"/>
  <c r="AF1821" i="1"/>
  <c r="AG1821" i="1"/>
  <c r="AH1821" i="1"/>
  <c r="AI1821" i="1"/>
  <c r="AJ1821" i="1"/>
  <c r="AK1821" i="1"/>
  <c r="AL1821" i="1"/>
  <c r="AM1821" i="1"/>
  <c r="AN1821" i="1"/>
  <c r="AO1821" i="1"/>
  <c r="AP1821" i="1"/>
  <c r="AQ1821" i="1"/>
  <c r="AR1821" i="1"/>
  <c r="AS1821" i="1"/>
  <c r="AT1821" i="1"/>
  <c r="AU1821" i="1"/>
  <c r="AV1821" i="1"/>
  <c r="AW1821" i="1"/>
  <c r="AX1821" i="1"/>
  <c r="AY1821" i="1"/>
  <c r="AZ1821" i="1"/>
  <c r="BA1821" i="1"/>
  <c r="BB1821" i="1"/>
  <c r="BC1821" i="1"/>
  <c r="BD1821" i="1"/>
  <c r="BE1821" i="1"/>
  <c r="BF1821" i="1"/>
  <c r="H1822" i="1"/>
  <c r="I1822" i="1"/>
  <c r="J1822" i="1"/>
  <c r="K1822" i="1"/>
  <c r="L1822" i="1"/>
  <c r="M1822" i="1"/>
  <c r="N1822" i="1"/>
  <c r="O1822" i="1"/>
  <c r="P1822" i="1"/>
  <c r="Q1822" i="1"/>
  <c r="R1822" i="1"/>
  <c r="S1822" i="1"/>
  <c r="T1822" i="1"/>
  <c r="U1822" i="1"/>
  <c r="V1822" i="1"/>
  <c r="W1822" i="1"/>
  <c r="X1822" i="1"/>
  <c r="Y1822" i="1"/>
  <c r="Z1822" i="1"/>
  <c r="AA1822" i="1"/>
  <c r="AB1822" i="1"/>
  <c r="AC1822" i="1"/>
  <c r="AD1822" i="1"/>
  <c r="AE1822" i="1"/>
  <c r="AF1822" i="1"/>
  <c r="AG1822" i="1"/>
  <c r="AH1822" i="1"/>
  <c r="AI1822" i="1"/>
  <c r="AJ1822" i="1"/>
  <c r="AK1822" i="1"/>
  <c r="AL1822" i="1"/>
  <c r="AM1822" i="1"/>
  <c r="AN1822" i="1"/>
  <c r="AO1822" i="1"/>
  <c r="AP1822" i="1"/>
  <c r="AQ1822" i="1"/>
  <c r="AR1822" i="1"/>
  <c r="AS1822" i="1"/>
  <c r="AT1822" i="1"/>
  <c r="AU1822" i="1"/>
  <c r="AV1822" i="1"/>
  <c r="AW1822" i="1"/>
  <c r="AX1822" i="1"/>
  <c r="AY1822" i="1"/>
  <c r="AZ1822" i="1"/>
  <c r="BA1822" i="1"/>
  <c r="BB1822" i="1"/>
  <c r="BC1822" i="1"/>
  <c r="BD1822" i="1"/>
  <c r="BE1822" i="1"/>
  <c r="BF1822" i="1"/>
  <c r="H1823" i="1"/>
  <c r="I1823" i="1"/>
  <c r="J1823" i="1"/>
  <c r="K1823" i="1"/>
  <c r="L1823" i="1"/>
  <c r="M1823" i="1"/>
  <c r="N1823" i="1"/>
  <c r="O1823" i="1"/>
  <c r="P1823" i="1"/>
  <c r="Q1823" i="1"/>
  <c r="R1823" i="1"/>
  <c r="S1823" i="1"/>
  <c r="T1823" i="1"/>
  <c r="U1823" i="1"/>
  <c r="V1823" i="1"/>
  <c r="W1823" i="1"/>
  <c r="X1823" i="1"/>
  <c r="Y1823" i="1"/>
  <c r="Z1823" i="1"/>
  <c r="AA1823" i="1"/>
  <c r="AB1823" i="1"/>
  <c r="AC1823" i="1"/>
  <c r="AD1823" i="1"/>
  <c r="AE1823" i="1"/>
  <c r="AF1823" i="1"/>
  <c r="AG1823" i="1"/>
  <c r="AH1823" i="1"/>
  <c r="AI1823" i="1"/>
  <c r="AJ1823" i="1"/>
  <c r="AK1823" i="1"/>
  <c r="AL1823" i="1"/>
  <c r="AM1823" i="1"/>
  <c r="AN1823" i="1"/>
  <c r="AO1823" i="1"/>
  <c r="AP1823" i="1"/>
  <c r="AQ1823" i="1"/>
  <c r="AR1823" i="1"/>
  <c r="AS1823" i="1"/>
  <c r="AT1823" i="1"/>
  <c r="AU1823" i="1"/>
  <c r="AV1823" i="1"/>
  <c r="AW1823" i="1"/>
  <c r="AX1823" i="1"/>
  <c r="AY1823" i="1"/>
  <c r="AZ1823" i="1"/>
  <c r="BA1823" i="1"/>
  <c r="BB1823" i="1"/>
  <c r="BC1823" i="1"/>
  <c r="BD1823" i="1"/>
  <c r="BE1823" i="1"/>
  <c r="BF1823" i="1"/>
  <c r="H1824" i="1"/>
  <c r="I1824" i="1"/>
  <c r="J1824" i="1"/>
  <c r="K1824" i="1"/>
  <c r="L1824" i="1"/>
  <c r="M1824" i="1"/>
  <c r="N1824" i="1"/>
  <c r="O1824" i="1"/>
  <c r="P1824" i="1"/>
  <c r="Q1824" i="1"/>
  <c r="R1824" i="1"/>
  <c r="S1824" i="1"/>
  <c r="T1824" i="1"/>
  <c r="U1824" i="1"/>
  <c r="V1824" i="1"/>
  <c r="W1824" i="1"/>
  <c r="X1824" i="1"/>
  <c r="Y1824" i="1"/>
  <c r="Z1824" i="1"/>
  <c r="AA1824" i="1"/>
  <c r="AB1824" i="1"/>
  <c r="AC1824" i="1"/>
  <c r="AD1824" i="1"/>
  <c r="AE1824" i="1"/>
  <c r="AF1824" i="1"/>
  <c r="AG1824" i="1"/>
  <c r="AH1824" i="1"/>
  <c r="AI1824" i="1"/>
  <c r="AJ1824" i="1"/>
  <c r="AK1824" i="1"/>
  <c r="AL1824" i="1"/>
  <c r="AM1824" i="1"/>
  <c r="AN1824" i="1"/>
  <c r="AO1824" i="1"/>
  <c r="AP1824" i="1"/>
  <c r="AQ1824" i="1"/>
  <c r="AR1824" i="1"/>
  <c r="AS1824" i="1"/>
  <c r="AT1824" i="1"/>
  <c r="AU1824" i="1"/>
  <c r="AV1824" i="1"/>
  <c r="AW1824" i="1"/>
  <c r="AX1824" i="1"/>
  <c r="AY1824" i="1"/>
  <c r="AZ1824" i="1"/>
  <c r="BA1824" i="1"/>
  <c r="BB1824" i="1"/>
  <c r="BC1824" i="1"/>
  <c r="BD1824" i="1"/>
  <c r="BE1824" i="1"/>
  <c r="BF1824" i="1"/>
  <c r="H1825" i="1"/>
  <c r="I1825" i="1"/>
  <c r="J1825" i="1"/>
  <c r="K1825" i="1"/>
  <c r="L1825" i="1"/>
  <c r="M1825" i="1"/>
  <c r="N1825" i="1"/>
  <c r="O1825" i="1"/>
  <c r="P1825" i="1"/>
  <c r="Q1825" i="1"/>
  <c r="R1825" i="1"/>
  <c r="S1825" i="1"/>
  <c r="T1825" i="1"/>
  <c r="U1825" i="1"/>
  <c r="V1825" i="1"/>
  <c r="W1825" i="1"/>
  <c r="X1825" i="1"/>
  <c r="Y1825" i="1"/>
  <c r="Z1825" i="1"/>
  <c r="AA1825" i="1"/>
  <c r="AB1825" i="1"/>
  <c r="AC1825" i="1"/>
  <c r="AD1825" i="1"/>
  <c r="AE1825" i="1"/>
  <c r="AF1825" i="1"/>
  <c r="AG1825" i="1"/>
  <c r="AH1825" i="1"/>
  <c r="AI1825" i="1"/>
  <c r="AJ1825" i="1"/>
  <c r="AK1825" i="1"/>
  <c r="AL1825" i="1"/>
  <c r="AM1825" i="1"/>
  <c r="AN1825" i="1"/>
  <c r="AO1825" i="1"/>
  <c r="AP1825" i="1"/>
  <c r="AQ1825" i="1"/>
  <c r="AR1825" i="1"/>
  <c r="AS1825" i="1"/>
  <c r="AT1825" i="1"/>
  <c r="AU1825" i="1"/>
  <c r="AV1825" i="1"/>
  <c r="AW1825" i="1"/>
  <c r="AX1825" i="1"/>
  <c r="AY1825" i="1"/>
  <c r="AZ1825" i="1"/>
  <c r="BA1825" i="1"/>
  <c r="BB1825" i="1"/>
  <c r="BC1825" i="1"/>
  <c r="BD1825" i="1"/>
  <c r="BE1825" i="1"/>
  <c r="BF1825" i="1"/>
  <c r="H1826" i="1"/>
  <c r="I1826" i="1"/>
  <c r="J1826" i="1"/>
  <c r="K1826" i="1"/>
  <c r="L1826" i="1"/>
  <c r="M1826" i="1"/>
  <c r="N1826" i="1"/>
  <c r="O1826" i="1"/>
  <c r="P1826" i="1"/>
  <c r="Q1826" i="1"/>
  <c r="R1826" i="1"/>
  <c r="S1826" i="1"/>
  <c r="T1826" i="1"/>
  <c r="U1826" i="1"/>
  <c r="V1826" i="1"/>
  <c r="W1826" i="1"/>
  <c r="X1826" i="1"/>
  <c r="Y1826" i="1"/>
  <c r="Z1826" i="1"/>
  <c r="AA1826" i="1"/>
  <c r="AB1826" i="1"/>
  <c r="AC1826" i="1"/>
  <c r="AD1826" i="1"/>
  <c r="AE1826" i="1"/>
  <c r="AF1826" i="1"/>
  <c r="AG1826" i="1"/>
  <c r="AH1826" i="1"/>
  <c r="AI1826" i="1"/>
  <c r="AJ1826" i="1"/>
  <c r="AK1826" i="1"/>
  <c r="AL1826" i="1"/>
  <c r="AM1826" i="1"/>
  <c r="AN1826" i="1"/>
  <c r="AO1826" i="1"/>
  <c r="AP1826" i="1"/>
  <c r="AQ1826" i="1"/>
  <c r="AR1826" i="1"/>
  <c r="AS1826" i="1"/>
  <c r="AT1826" i="1"/>
  <c r="AU1826" i="1"/>
  <c r="AV1826" i="1"/>
  <c r="AW1826" i="1"/>
  <c r="AX1826" i="1"/>
  <c r="AY1826" i="1"/>
  <c r="AZ1826" i="1"/>
  <c r="BA1826" i="1"/>
  <c r="BB1826" i="1"/>
  <c r="BC1826" i="1"/>
  <c r="BD1826" i="1"/>
  <c r="BE1826" i="1"/>
  <c r="BF1826" i="1"/>
  <c r="H1827" i="1"/>
  <c r="I1827" i="1"/>
  <c r="J1827" i="1"/>
  <c r="K1827" i="1"/>
  <c r="L1827" i="1"/>
  <c r="M1827" i="1"/>
  <c r="N1827" i="1"/>
  <c r="O1827" i="1"/>
  <c r="P1827" i="1"/>
  <c r="Q1827" i="1"/>
  <c r="R1827" i="1"/>
  <c r="S1827" i="1"/>
  <c r="T1827" i="1"/>
  <c r="U1827" i="1"/>
  <c r="V1827" i="1"/>
  <c r="W1827" i="1"/>
  <c r="X1827" i="1"/>
  <c r="Y1827" i="1"/>
  <c r="Z1827" i="1"/>
  <c r="AA1827" i="1"/>
  <c r="AB1827" i="1"/>
  <c r="AC1827" i="1"/>
  <c r="AD1827" i="1"/>
  <c r="AE1827" i="1"/>
  <c r="AF1827" i="1"/>
  <c r="AG1827" i="1"/>
  <c r="AH1827" i="1"/>
  <c r="AI1827" i="1"/>
  <c r="AJ1827" i="1"/>
  <c r="AK1827" i="1"/>
  <c r="AL1827" i="1"/>
  <c r="AM1827" i="1"/>
  <c r="AN1827" i="1"/>
  <c r="AO1827" i="1"/>
  <c r="AP1827" i="1"/>
  <c r="AQ1827" i="1"/>
  <c r="AR1827" i="1"/>
  <c r="AS1827" i="1"/>
  <c r="AT1827" i="1"/>
  <c r="AU1827" i="1"/>
  <c r="AV1827" i="1"/>
  <c r="AW1827" i="1"/>
  <c r="AX1827" i="1"/>
  <c r="AY1827" i="1"/>
  <c r="AZ1827" i="1"/>
  <c r="BA1827" i="1"/>
  <c r="BB1827" i="1"/>
  <c r="BC1827" i="1"/>
  <c r="BD1827" i="1"/>
  <c r="BE1827" i="1"/>
  <c r="BF1827" i="1"/>
  <c r="H1828" i="1"/>
  <c r="I1828" i="1"/>
  <c r="J1828" i="1"/>
  <c r="K1828" i="1"/>
  <c r="L1828" i="1"/>
  <c r="M1828" i="1"/>
  <c r="N1828" i="1"/>
  <c r="O1828" i="1"/>
  <c r="P1828" i="1"/>
  <c r="Q1828" i="1"/>
  <c r="R1828" i="1"/>
  <c r="S1828" i="1"/>
  <c r="T1828" i="1"/>
  <c r="U1828" i="1"/>
  <c r="V1828" i="1"/>
  <c r="W1828" i="1"/>
  <c r="X1828" i="1"/>
  <c r="Y1828" i="1"/>
  <c r="Z1828" i="1"/>
  <c r="AA1828" i="1"/>
  <c r="AB1828" i="1"/>
  <c r="AC1828" i="1"/>
  <c r="AD1828" i="1"/>
  <c r="AE1828" i="1"/>
  <c r="AF1828" i="1"/>
  <c r="AG1828" i="1"/>
  <c r="AH1828" i="1"/>
  <c r="AI1828" i="1"/>
  <c r="AJ1828" i="1"/>
  <c r="AK1828" i="1"/>
  <c r="AL1828" i="1"/>
  <c r="AM1828" i="1"/>
  <c r="AN1828" i="1"/>
  <c r="AO1828" i="1"/>
  <c r="AP1828" i="1"/>
  <c r="AQ1828" i="1"/>
  <c r="AR1828" i="1"/>
  <c r="AS1828" i="1"/>
  <c r="AT1828" i="1"/>
  <c r="AU1828" i="1"/>
  <c r="AV1828" i="1"/>
  <c r="AW1828" i="1"/>
  <c r="AX1828" i="1"/>
  <c r="AY1828" i="1"/>
  <c r="AZ1828" i="1"/>
  <c r="BA1828" i="1"/>
  <c r="BB1828" i="1"/>
  <c r="BC1828" i="1"/>
  <c r="BD1828" i="1"/>
  <c r="BE1828" i="1"/>
  <c r="BF1828" i="1"/>
  <c r="H1829" i="1"/>
  <c r="I1829" i="1"/>
  <c r="J1829" i="1"/>
  <c r="K1829" i="1"/>
  <c r="L1829" i="1"/>
  <c r="M1829" i="1"/>
  <c r="N1829" i="1"/>
  <c r="O1829" i="1"/>
  <c r="P1829" i="1"/>
  <c r="Q1829" i="1"/>
  <c r="R1829" i="1"/>
  <c r="S1829" i="1"/>
  <c r="T1829" i="1"/>
  <c r="U1829" i="1"/>
  <c r="V1829" i="1"/>
  <c r="W1829" i="1"/>
  <c r="X1829" i="1"/>
  <c r="Y1829" i="1"/>
  <c r="Z1829" i="1"/>
  <c r="AA1829" i="1"/>
  <c r="AB1829" i="1"/>
  <c r="AC1829" i="1"/>
  <c r="AD1829" i="1"/>
  <c r="AE1829" i="1"/>
  <c r="AF1829" i="1"/>
  <c r="AG1829" i="1"/>
  <c r="AH1829" i="1"/>
  <c r="AI1829" i="1"/>
  <c r="AJ1829" i="1"/>
  <c r="AK1829" i="1"/>
  <c r="AL1829" i="1"/>
  <c r="AM1829" i="1"/>
  <c r="AN1829" i="1"/>
  <c r="AO1829" i="1"/>
  <c r="AP1829" i="1"/>
  <c r="AQ1829" i="1"/>
  <c r="AR1829" i="1"/>
  <c r="AS1829" i="1"/>
  <c r="AT1829" i="1"/>
  <c r="AU1829" i="1"/>
  <c r="AV1829" i="1"/>
  <c r="AW1829" i="1"/>
  <c r="AX1829" i="1"/>
  <c r="AY1829" i="1"/>
  <c r="AZ1829" i="1"/>
  <c r="BA1829" i="1"/>
  <c r="BB1829" i="1"/>
  <c r="BC1829" i="1"/>
  <c r="BD1829" i="1"/>
  <c r="BE1829" i="1"/>
  <c r="BF1829" i="1"/>
  <c r="H1830" i="1"/>
  <c r="I1830" i="1"/>
  <c r="J1830" i="1"/>
  <c r="K1830" i="1"/>
  <c r="L1830" i="1"/>
  <c r="M1830" i="1"/>
  <c r="N1830" i="1"/>
  <c r="O1830" i="1"/>
  <c r="P1830" i="1"/>
  <c r="Q1830" i="1"/>
  <c r="R1830" i="1"/>
  <c r="S1830" i="1"/>
  <c r="T1830" i="1"/>
  <c r="U1830" i="1"/>
  <c r="V1830" i="1"/>
  <c r="W1830" i="1"/>
  <c r="X1830" i="1"/>
  <c r="Y1830" i="1"/>
  <c r="Z1830" i="1"/>
  <c r="AA1830" i="1"/>
  <c r="AB1830" i="1"/>
  <c r="AC1830" i="1"/>
  <c r="AD1830" i="1"/>
  <c r="AE1830" i="1"/>
  <c r="AF1830" i="1"/>
  <c r="AG1830" i="1"/>
  <c r="AH1830" i="1"/>
  <c r="AI1830" i="1"/>
  <c r="AJ1830" i="1"/>
  <c r="AK1830" i="1"/>
  <c r="AL1830" i="1"/>
  <c r="AM1830" i="1"/>
  <c r="AN1830" i="1"/>
  <c r="AO1830" i="1"/>
  <c r="AP1830" i="1"/>
  <c r="AQ1830" i="1"/>
  <c r="AR1830" i="1"/>
  <c r="AS1830" i="1"/>
  <c r="AT1830" i="1"/>
  <c r="AU1830" i="1"/>
  <c r="AV1830" i="1"/>
  <c r="AW1830" i="1"/>
  <c r="AX1830" i="1"/>
  <c r="AY1830" i="1"/>
  <c r="AZ1830" i="1"/>
  <c r="BA1830" i="1"/>
  <c r="BB1830" i="1"/>
  <c r="BC1830" i="1"/>
  <c r="BD1830" i="1"/>
  <c r="BE1830" i="1"/>
  <c r="BF1830" i="1"/>
  <c r="H1831" i="1"/>
  <c r="I1831" i="1"/>
  <c r="J1831" i="1"/>
  <c r="K1831" i="1"/>
  <c r="L1831" i="1"/>
  <c r="M1831" i="1"/>
  <c r="N1831" i="1"/>
  <c r="O1831" i="1"/>
  <c r="P1831" i="1"/>
  <c r="Q1831" i="1"/>
  <c r="R1831" i="1"/>
  <c r="S1831" i="1"/>
  <c r="T1831" i="1"/>
  <c r="U1831" i="1"/>
  <c r="V1831" i="1"/>
  <c r="W1831" i="1"/>
  <c r="X1831" i="1"/>
  <c r="Y1831" i="1"/>
  <c r="Z1831" i="1"/>
  <c r="AA1831" i="1"/>
  <c r="AB1831" i="1"/>
  <c r="AC1831" i="1"/>
  <c r="AD1831" i="1"/>
  <c r="AE1831" i="1"/>
  <c r="AF1831" i="1"/>
  <c r="AG1831" i="1"/>
  <c r="AH1831" i="1"/>
  <c r="AI1831" i="1"/>
  <c r="AJ1831" i="1"/>
  <c r="AK1831" i="1"/>
  <c r="AL1831" i="1"/>
  <c r="AM1831" i="1"/>
  <c r="AN1831" i="1"/>
  <c r="AO1831" i="1"/>
  <c r="AP1831" i="1"/>
  <c r="AQ1831" i="1"/>
  <c r="AR1831" i="1"/>
  <c r="AS1831" i="1"/>
  <c r="AT1831" i="1"/>
  <c r="AU1831" i="1"/>
  <c r="AV1831" i="1"/>
  <c r="AW1831" i="1"/>
  <c r="AX1831" i="1"/>
  <c r="AY1831" i="1"/>
  <c r="AZ1831" i="1"/>
  <c r="BA1831" i="1"/>
  <c r="BB1831" i="1"/>
  <c r="BC1831" i="1"/>
  <c r="BD1831" i="1"/>
  <c r="BE1831" i="1"/>
  <c r="BF1831" i="1"/>
  <c r="H1832" i="1"/>
  <c r="I1832" i="1"/>
  <c r="J1832" i="1"/>
  <c r="K1832" i="1"/>
  <c r="L1832" i="1"/>
  <c r="M1832" i="1"/>
  <c r="N1832" i="1"/>
  <c r="O1832" i="1"/>
  <c r="P1832" i="1"/>
  <c r="Q1832" i="1"/>
  <c r="R1832" i="1"/>
  <c r="S1832" i="1"/>
  <c r="T1832" i="1"/>
  <c r="U1832" i="1"/>
  <c r="V1832" i="1"/>
  <c r="W1832" i="1"/>
  <c r="X1832" i="1"/>
  <c r="Y1832" i="1"/>
  <c r="Z1832" i="1"/>
  <c r="AA1832" i="1"/>
  <c r="AB1832" i="1"/>
  <c r="AC1832" i="1"/>
  <c r="AD1832" i="1"/>
  <c r="AE1832" i="1"/>
  <c r="AF1832" i="1"/>
  <c r="AG1832" i="1"/>
  <c r="AH1832" i="1"/>
  <c r="AI1832" i="1"/>
  <c r="AJ1832" i="1"/>
  <c r="AK1832" i="1"/>
  <c r="AL1832" i="1"/>
  <c r="AM1832" i="1"/>
  <c r="AN1832" i="1"/>
  <c r="AO1832" i="1"/>
  <c r="AP1832" i="1"/>
  <c r="AQ1832" i="1"/>
  <c r="AR1832" i="1"/>
  <c r="AS1832" i="1"/>
  <c r="AT1832" i="1"/>
  <c r="AU1832" i="1"/>
  <c r="AV1832" i="1"/>
  <c r="AW1832" i="1"/>
  <c r="AX1832" i="1"/>
  <c r="AY1832" i="1"/>
  <c r="AZ1832" i="1"/>
  <c r="BA1832" i="1"/>
  <c r="BB1832" i="1"/>
  <c r="BC1832" i="1"/>
  <c r="BD1832" i="1"/>
  <c r="BE1832" i="1"/>
  <c r="BF1832" i="1"/>
  <c r="H1833" i="1"/>
  <c r="I1833" i="1"/>
  <c r="J1833" i="1"/>
  <c r="K1833" i="1"/>
  <c r="L1833" i="1"/>
  <c r="M1833" i="1"/>
  <c r="N1833" i="1"/>
  <c r="O1833" i="1"/>
  <c r="P1833" i="1"/>
  <c r="Q1833" i="1"/>
  <c r="R1833" i="1"/>
  <c r="S1833" i="1"/>
  <c r="T1833" i="1"/>
  <c r="U1833" i="1"/>
  <c r="V1833" i="1"/>
  <c r="W1833" i="1"/>
  <c r="X1833" i="1"/>
  <c r="Y1833" i="1"/>
  <c r="Z1833" i="1"/>
  <c r="AA1833" i="1"/>
  <c r="AB1833" i="1"/>
  <c r="AC1833" i="1"/>
  <c r="AD1833" i="1"/>
  <c r="AE1833" i="1"/>
  <c r="AF1833" i="1"/>
  <c r="AG1833" i="1"/>
  <c r="AH1833" i="1"/>
  <c r="AI1833" i="1"/>
  <c r="AJ1833" i="1"/>
  <c r="AK1833" i="1"/>
  <c r="AL1833" i="1"/>
  <c r="AM1833" i="1"/>
  <c r="AN1833" i="1"/>
  <c r="AO1833" i="1"/>
  <c r="AP1833" i="1"/>
  <c r="AQ1833" i="1"/>
  <c r="AR1833" i="1"/>
  <c r="AS1833" i="1"/>
  <c r="AT1833" i="1"/>
  <c r="AU1833" i="1"/>
  <c r="AV1833" i="1"/>
  <c r="AW1833" i="1"/>
  <c r="AX1833" i="1"/>
  <c r="AY1833" i="1"/>
  <c r="AZ1833" i="1"/>
  <c r="BA1833" i="1"/>
  <c r="BB1833" i="1"/>
  <c r="BC1833" i="1"/>
  <c r="BD1833" i="1"/>
  <c r="BE1833" i="1"/>
  <c r="BF1833" i="1"/>
  <c r="H1834" i="1"/>
  <c r="I1834" i="1"/>
  <c r="J1834" i="1"/>
  <c r="K1834" i="1"/>
  <c r="L1834" i="1"/>
  <c r="M1834" i="1"/>
  <c r="N1834" i="1"/>
  <c r="O1834" i="1"/>
  <c r="P1834" i="1"/>
  <c r="Q1834" i="1"/>
  <c r="R1834" i="1"/>
  <c r="S1834" i="1"/>
  <c r="T1834" i="1"/>
  <c r="U1834" i="1"/>
  <c r="V1834" i="1"/>
  <c r="W1834" i="1"/>
  <c r="X1834" i="1"/>
  <c r="Y1834" i="1"/>
  <c r="Z1834" i="1"/>
  <c r="AA1834" i="1"/>
  <c r="AB1834" i="1"/>
  <c r="AC1834" i="1"/>
  <c r="AD1834" i="1"/>
  <c r="AE1834" i="1"/>
  <c r="AF1834" i="1"/>
  <c r="AG1834" i="1"/>
  <c r="AH1834" i="1"/>
  <c r="AI1834" i="1"/>
  <c r="AJ1834" i="1"/>
  <c r="AK1834" i="1"/>
  <c r="AL1834" i="1"/>
  <c r="AM1834" i="1"/>
  <c r="AN1834" i="1"/>
  <c r="AO1834" i="1"/>
  <c r="AP1834" i="1"/>
  <c r="AQ1834" i="1"/>
  <c r="AR1834" i="1"/>
  <c r="AS1834" i="1"/>
  <c r="AT1834" i="1"/>
  <c r="AU1834" i="1"/>
  <c r="AV1834" i="1"/>
  <c r="AW1834" i="1"/>
  <c r="AX1834" i="1"/>
  <c r="AY1834" i="1"/>
  <c r="AZ1834" i="1"/>
  <c r="BA1834" i="1"/>
  <c r="BB1834" i="1"/>
  <c r="BC1834" i="1"/>
  <c r="BD1834" i="1"/>
  <c r="BE1834" i="1"/>
  <c r="BF1834" i="1"/>
  <c r="H1835" i="1"/>
  <c r="I1835" i="1"/>
  <c r="J1835" i="1"/>
  <c r="K1835" i="1"/>
  <c r="L1835" i="1"/>
  <c r="M1835" i="1"/>
  <c r="N1835" i="1"/>
  <c r="O1835" i="1"/>
  <c r="P1835" i="1"/>
  <c r="Q1835" i="1"/>
  <c r="R1835" i="1"/>
  <c r="S1835" i="1"/>
  <c r="T1835" i="1"/>
  <c r="U1835" i="1"/>
  <c r="V1835" i="1"/>
  <c r="W1835" i="1"/>
  <c r="X1835" i="1"/>
  <c r="Y1835" i="1"/>
  <c r="Z1835" i="1"/>
  <c r="AA1835" i="1"/>
  <c r="AB1835" i="1"/>
  <c r="AC1835" i="1"/>
  <c r="AD1835" i="1"/>
  <c r="AE1835" i="1"/>
  <c r="AF1835" i="1"/>
  <c r="AG1835" i="1"/>
  <c r="AH1835" i="1"/>
  <c r="AI1835" i="1"/>
  <c r="AJ1835" i="1"/>
  <c r="AK1835" i="1"/>
  <c r="AL1835" i="1"/>
  <c r="AM1835" i="1"/>
  <c r="AN1835" i="1"/>
  <c r="AO1835" i="1"/>
  <c r="AP1835" i="1"/>
  <c r="AQ1835" i="1"/>
  <c r="AR1835" i="1"/>
  <c r="AS1835" i="1"/>
  <c r="AT1835" i="1"/>
  <c r="AU1835" i="1"/>
  <c r="AV1835" i="1"/>
  <c r="AW1835" i="1"/>
  <c r="AX1835" i="1"/>
  <c r="AY1835" i="1"/>
  <c r="AZ1835" i="1"/>
  <c r="BA1835" i="1"/>
  <c r="BB1835" i="1"/>
  <c r="BC1835" i="1"/>
  <c r="BD1835" i="1"/>
  <c r="BE1835" i="1"/>
  <c r="BF1835" i="1"/>
  <c r="H1836" i="1"/>
  <c r="I1836" i="1"/>
  <c r="J1836" i="1"/>
  <c r="K1836" i="1"/>
  <c r="L1836" i="1"/>
  <c r="M1836" i="1"/>
  <c r="N1836" i="1"/>
  <c r="O1836" i="1"/>
  <c r="P1836" i="1"/>
  <c r="Q1836" i="1"/>
  <c r="R1836" i="1"/>
  <c r="S1836" i="1"/>
  <c r="T1836" i="1"/>
  <c r="U1836" i="1"/>
  <c r="V1836" i="1"/>
  <c r="W1836" i="1"/>
  <c r="X1836" i="1"/>
  <c r="Y1836" i="1"/>
  <c r="Z1836" i="1"/>
  <c r="AA1836" i="1"/>
  <c r="AB1836" i="1"/>
  <c r="AC1836" i="1"/>
  <c r="AD1836" i="1"/>
  <c r="AE1836" i="1"/>
  <c r="AF1836" i="1"/>
  <c r="AG1836" i="1"/>
  <c r="AH1836" i="1"/>
  <c r="AI1836" i="1"/>
  <c r="AJ1836" i="1"/>
  <c r="AK1836" i="1"/>
  <c r="AL1836" i="1"/>
  <c r="AM1836" i="1"/>
  <c r="AN1836" i="1"/>
  <c r="AO1836" i="1"/>
  <c r="AP1836" i="1"/>
  <c r="AQ1836" i="1"/>
  <c r="AR1836" i="1"/>
  <c r="AS1836" i="1"/>
  <c r="AT1836" i="1"/>
  <c r="AU1836" i="1"/>
  <c r="AV1836" i="1"/>
  <c r="AW1836" i="1"/>
  <c r="AX1836" i="1"/>
  <c r="AY1836" i="1"/>
  <c r="AZ1836" i="1"/>
  <c r="BA1836" i="1"/>
  <c r="BB1836" i="1"/>
  <c r="BC1836" i="1"/>
  <c r="BD1836" i="1"/>
  <c r="BE1836" i="1"/>
  <c r="BF1836" i="1"/>
  <c r="H1837" i="1"/>
  <c r="I1837" i="1"/>
  <c r="J1837" i="1"/>
  <c r="K1837" i="1"/>
  <c r="L1837" i="1"/>
  <c r="M1837" i="1"/>
  <c r="N1837" i="1"/>
  <c r="O1837" i="1"/>
  <c r="P1837" i="1"/>
  <c r="Q1837" i="1"/>
  <c r="R1837" i="1"/>
  <c r="S1837" i="1"/>
  <c r="T1837" i="1"/>
  <c r="U1837" i="1"/>
  <c r="V1837" i="1"/>
  <c r="W1837" i="1"/>
  <c r="X1837" i="1"/>
  <c r="Y1837" i="1"/>
  <c r="Z1837" i="1"/>
  <c r="AA1837" i="1"/>
  <c r="AB1837" i="1"/>
  <c r="AC1837" i="1"/>
  <c r="AD1837" i="1"/>
  <c r="AE1837" i="1"/>
  <c r="AF1837" i="1"/>
  <c r="AG1837" i="1"/>
  <c r="AH1837" i="1"/>
  <c r="AI1837" i="1"/>
  <c r="AJ1837" i="1"/>
  <c r="AK1837" i="1"/>
  <c r="AL1837" i="1"/>
  <c r="AM1837" i="1"/>
  <c r="AN1837" i="1"/>
  <c r="AO1837" i="1"/>
  <c r="AP1837" i="1"/>
  <c r="AQ1837" i="1"/>
  <c r="AR1837" i="1"/>
  <c r="AS1837" i="1"/>
  <c r="AT1837" i="1"/>
  <c r="AU1837" i="1"/>
  <c r="AV1837" i="1"/>
  <c r="AW1837" i="1"/>
  <c r="AX1837" i="1"/>
  <c r="AY1837" i="1"/>
  <c r="AZ1837" i="1"/>
  <c r="BA1837" i="1"/>
  <c r="BB1837" i="1"/>
  <c r="BC1837" i="1"/>
  <c r="BD1837" i="1"/>
  <c r="BE1837" i="1"/>
  <c r="BF1837" i="1"/>
  <c r="H1838" i="1"/>
  <c r="I1838" i="1"/>
  <c r="J1838" i="1"/>
  <c r="K1838" i="1"/>
  <c r="L1838" i="1"/>
  <c r="M1838" i="1"/>
  <c r="N1838" i="1"/>
  <c r="O1838" i="1"/>
  <c r="P1838" i="1"/>
  <c r="Q1838" i="1"/>
  <c r="R1838" i="1"/>
  <c r="S1838" i="1"/>
  <c r="T1838" i="1"/>
  <c r="U1838" i="1"/>
  <c r="V1838" i="1"/>
  <c r="W1838" i="1"/>
  <c r="X1838" i="1"/>
  <c r="Y1838" i="1"/>
  <c r="Z1838" i="1"/>
  <c r="AA1838" i="1"/>
  <c r="AB1838" i="1"/>
  <c r="AC1838" i="1"/>
  <c r="AD1838" i="1"/>
  <c r="AE1838" i="1"/>
  <c r="AF1838" i="1"/>
  <c r="AG1838" i="1"/>
  <c r="AH1838" i="1"/>
  <c r="AI1838" i="1"/>
  <c r="AJ1838" i="1"/>
  <c r="AK1838" i="1"/>
  <c r="AL1838" i="1"/>
  <c r="AM1838" i="1"/>
  <c r="AN1838" i="1"/>
  <c r="AO1838" i="1"/>
  <c r="AP1838" i="1"/>
  <c r="AQ1838" i="1"/>
  <c r="AR1838" i="1"/>
  <c r="AS1838" i="1"/>
  <c r="AT1838" i="1"/>
  <c r="AU1838" i="1"/>
  <c r="AV1838" i="1"/>
  <c r="AW1838" i="1"/>
  <c r="AX1838" i="1"/>
  <c r="AY1838" i="1"/>
  <c r="AZ1838" i="1"/>
  <c r="BA1838" i="1"/>
  <c r="BB1838" i="1"/>
  <c r="BC1838" i="1"/>
  <c r="BD1838" i="1"/>
  <c r="BE1838" i="1"/>
  <c r="BF1838" i="1"/>
  <c r="H1839" i="1"/>
  <c r="I1839" i="1"/>
  <c r="J1839" i="1"/>
  <c r="K1839" i="1"/>
  <c r="L1839" i="1"/>
  <c r="M1839" i="1"/>
  <c r="N1839" i="1"/>
  <c r="O1839" i="1"/>
  <c r="P1839" i="1"/>
  <c r="Q1839" i="1"/>
  <c r="R1839" i="1"/>
  <c r="S1839" i="1"/>
  <c r="T1839" i="1"/>
  <c r="U1839" i="1"/>
  <c r="V1839" i="1"/>
  <c r="W1839" i="1"/>
  <c r="X1839" i="1"/>
  <c r="Y1839" i="1"/>
  <c r="Z1839" i="1"/>
  <c r="AA1839" i="1"/>
  <c r="AB1839" i="1"/>
  <c r="AC1839" i="1"/>
  <c r="AD1839" i="1"/>
  <c r="AE1839" i="1"/>
  <c r="AF1839" i="1"/>
  <c r="AG1839" i="1"/>
  <c r="AH1839" i="1"/>
  <c r="AI1839" i="1"/>
  <c r="AJ1839" i="1"/>
  <c r="AK1839" i="1"/>
  <c r="AL1839" i="1"/>
  <c r="AM1839" i="1"/>
  <c r="AN1839" i="1"/>
  <c r="AO1839" i="1"/>
  <c r="AP1839" i="1"/>
  <c r="AQ1839" i="1"/>
  <c r="AR1839" i="1"/>
  <c r="AS1839" i="1"/>
  <c r="AT1839" i="1"/>
  <c r="AU1839" i="1"/>
  <c r="AV1839" i="1"/>
  <c r="AW1839" i="1"/>
  <c r="AX1839" i="1"/>
  <c r="AY1839" i="1"/>
  <c r="AZ1839" i="1"/>
  <c r="BA1839" i="1"/>
  <c r="BB1839" i="1"/>
  <c r="BC1839" i="1"/>
  <c r="BD1839" i="1"/>
  <c r="BE1839" i="1"/>
  <c r="BF1839" i="1"/>
  <c r="H1840" i="1"/>
  <c r="I1840" i="1"/>
  <c r="J1840" i="1"/>
  <c r="K1840" i="1"/>
  <c r="L1840" i="1"/>
  <c r="M1840" i="1"/>
  <c r="N1840" i="1"/>
  <c r="O1840" i="1"/>
  <c r="P1840" i="1"/>
  <c r="Q1840" i="1"/>
  <c r="R1840" i="1"/>
  <c r="S1840" i="1"/>
  <c r="T1840" i="1"/>
  <c r="U1840" i="1"/>
  <c r="V1840" i="1"/>
  <c r="W1840" i="1"/>
  <c r="X1840" i="1"/>
  <c r="Y1840" i="1"/>
  <c r="Z1840" i="1"/>
  <c r="AA1840" i="1"/>
  <c r="AB1840" i="1"/>
  <c r="AC1840" i="1"/>
  <c r="AD1840" i="1"/>
  <c r="AE1840" i="1"/>
  <c r="AF1840" i="1"/>
  <c r="AG1840" i="1"/>
  <c r="AH1840" i="1"/>
  <c r="AI1840" i="1"/>
  <c r="AJ1840" i="1"/>
  <c r="AK1840" i="1"/>
  <c r="AL1840" i="1"/>
  <c r="AM1840" i="1"/>
  <c r="AN1840" i="1"/>
  <c r="AO1840" i="1"/>
  <c r="AP1840" i="1"/>
  <c r="AQ1840" i="1"/>
  <c r="AR1840" i="1"/>
  <c r="AS1840" i="1"/>
  <c r="AT1840" i="1"/>
  <c r="AU1840" i="1"/>
  <c r="AV1840" i="1"/>
  <c r="AW1840" i="1"/>
  <c r="AX1840" i="1"/>
  <c r="AY1840" i="1"/>
  <c r="AZ1840" i="1"/>
  <c r="BA1840" i="1"/>
  <c r="BB1840" i="1"/>
  <c r="BC1840" i="1"/>
  <c r="BD1840" i="1"/>
  <c r="BE1840" i="1"/>
  <c r="BF1840" i="1"/>
  <c r="H1841" i="1"/>
  <c r="I1841" i="1"/>
  <c r="J1841" i="1"/>
  <c r="K1841" i="1"/>
  <c r="L1841" i="1"/>
  <c r="M1841" i="1"/>
  <c r="N1841" i="1"/>
  <c r="O1841" i="1"/>
  <c r="P1841" i="1"/>
  <c r="Q1841" i="1"/>
  <c r="R1841" i="1"/>
  <c r="S1841" i="1"/>
  <c r="T1841" i="1"/>
  <c r="U1841" i="1"/>
  <c r="V1841" i="1"/>
  <c r="W1841" i="1"/>
  <c r="X1841" i="1"/>
  <c r="Y1841" i="1"/>
  <c r="Z1841" i="1"/>
  <c r="AA1841" i="1"/>
  <c r="AB1841" i="1"/>
  <c r="AC1841" i="1"/>
  <c r="AD1841" i="1"/>
  <c r="AE1841" i="1"/>
  <c r="AF1841" i="1"/>
  <c r="AG1841" i="1"/>
  <c r="AH1841" i="1"/>
  <c r="AI1841" i="1"/>
  <c r="AJ1841" i="1"/>
  <c r="AK1841" i="1"/>
  <c r="AL1841" i="1"/>
  <c r="AM1841" i="1"/>
  <c r="AN1841" i="1"/>
  <c r="AO1841" i="1"/>
  <c r="AP1841" i="1"/>
  <c r="AQ1841" i="1"/>
  <c r="AR1841" i="1"/>
  <c r="AS1841" i="1"/>
  <c r="AT1841" i="1"/>
  <c r="AU1841" i="1"/>
  <c r="AV1841" i="1"/>
  <c r="AW1841" i="1"/>
  <c r="AX1841" i="1"/>
  <c r="AY1841" i="1"/>
  <c r="AZ1841" i="1"/>
  <c r="BA1841" i="1"/>
  <c r="BB1841" i="1"/>
  <c r="BC1841" i="1"/>
  <c r="BD1841" i="1"/>
  <c r="BE1841" i="1"/>
  <c r="BF1841" i="1"/>
  <c r="H1842" i="1"/>
  <c r="I1842" i="1"/>
  <c r="J1842" i="1"/>
  <c r="K1842" i="1"/>
  <c r="L1842" i="1"/>
  <c r="M1842" i="1"/>
  <c r="N1842" i="1"/>
  <c r="O1842" i="1"/>
  <c r="P1842" i="1"/>
  <c r="Q1842" i="1"/>
  <c r="R1842" i="1"/>
  <c r="S1842" i="1"/>
  <c r="T1842" i="1"/>
  <c r="U1842" i="1"/>
  <c r="V1842" i="1"/>
  <c r="W1842" i="1"/>
  <c r="X1842" i="1"/>
  <c r="Y1842" i="1"/>
  <c r="Z1842" i="1"/>
  <c r="AA1842" i="1"/>
  <c r="AB1842" i="1"/>
  <c r="AC1842" i="1"/>
  <c r="AD1842" i="1"/>
  <c r="AE1842" i="1"/>
  <c r="AF1842" i="1"/>
  <c r="AG1842" i="1"/>
  <c r="AH1842" i="1"/>
  <c r="AI1842" i="1"/>
  <c r="AJ1842" i="1"/>
  <c r="AK1842" i="1"/>
  <c r="AL1842" i="1"/>
  <c r="AM1842" i="1"/>
  <c r="AN1842" i="1"/>
  <c r="AO1842" i="1"/>
  <c r="AP1842" i="1"/>
  <c r="AQ1842" i="1"/>
  <c r="AR1842" i="1"/>
  <c r="AS1842" i="1"/>
  <c r="AT1842" i="1"/>
  <c r="AU1842" i="1"/>
  <c r="AV1842" i="1"/>
  <c r="AW1842" i="1"/>
  <c r="AX1842" i="1"/>
  <c r="AY1842" i="1"/>
  <c r="AZ1842" i="1"/>
  <c r="BA1842" i="1"/>
  <c r="BB1842" i="1"/>
  <c r="BC1842" i="1"/>
  <c r="BD1842" i="1"/>
  <c r="BE1842" i="1"/>
  <c r="BF1842" i="1"/>
  <c r="H1843" i="1"/>
  <c r="I1843" i="1"/>
  <c r="J1843" i="1"/>
  <c r="K1843" i="1"/>
  <c r="L1843" i="1"/>
  <c r="M1843" i="1"/>
  <c r="N1843" i="1"/>
  <c r="O1843" i="1"/>
  <c r="P1843" i="1"/>
  <c r="Q1843" i="1"/>
  <c r="R1843" i="1"/>
  <c r="S1843" i="1"/>
  <c r="T1843" i="1"/>
  <c r="U1843" i="1"/>
  <c r="V1843" i="1"/>
  <c r="W1843" i="1"/>
  <c r="X1843" i="1"/>
  <c r="Y1843" i="1"/>
  <c r="Z1843" i="1"/>
  <c r="AA1843" i="1"/>
  <c r="AB1843" i="1"/>
  <c r="AC1843" i="1"/>
  <c r="AD1843" i="1"/>
  <c r="AE1843" i="1"/>
  <c r="AF1843" i="1"/>
  <c r="AG1843" i="1"/>
  <c r="AH1843" i="1"/>
  <c r="AI1843" i="1"/>
  <c r="AJ1843" i="1"/>
  <c r="AK1843" i="1"/>
  <c r="AL1843" i="1"/>
  <c r="AM1843" i="1"/>
  <c r="AN1843" i="1"/>
  <c r="AO1843" i="1"/>
  <c r="AP1843" i="1"/>
  <c r="AQ1843" i="1"/>
  <c r="AR1843" i="1"/>
  <c r="AS1843" i="1"/>
  <c r="AT1843" i="1"/>
  <c r="AU1843" i="1"/>
  <c r="AV1843" i="1"/>
  <c r="AW1843" i="1"/>
  <c r="AX1843" i="1"/>
  <c r="AY1843" i="1"/>
  <c r="AZ1843" i="1"/>
  <c r="BA1843" i="1"/>
  <c r="BB1843" i="1"/>
  <c r="BC1843" i="1"/>
  <c r="BD1843" i="1"/>
  <c r="BE1843" i="1"/>
  <c r="BF1843" i="1"/>
  <c r="H1844" i="1"/>
  <c r="I1844" i="1"/>
  <c r="J1844" i="1"/>
  <c r="K1844" i="1"/>
  <c r="L1844" i="1"/>
  <c r="M1844" i="1"/>
  <c r="N1844" i="1"/>
  <c r="O1844" i="1"/>
  <c r="P1844" i="1"/>
  <c r="Q1844" i="1"/>
  <c r="R1844" i="1"/>
  <c r="S1844" i="1"/>
  <c r="T1844" i="1"/>
  <c r="U1844" i="1"/>
  <c r="V1844" i="1"/>
  <c r="W1844" i="1"/>
  <c r="X1844" i="1"/>
  <c r="Y1844" i="1"/>
  <c r="Z1844" i="1"/>
  <c r="AA1844" i="1"/>
  <c r="AB1844" i="1"/>
  <c r="AC1844" i="1"/>
  <c r="AD1844" i="1"/>
  <c r="AE1844" i="1"/>
  <c r="AF1844" i="1"/>
  <c r="AG1844" i="1"/>
  <c r="AH1844" i="1"/>
  <c r="AI1844" i="1"/>
  <c r="AJ1844" i="1"/>
  <c r="AK1844" i="1"/>
  <c r="AL1844" i="1"/>
  <c r="AM1844" i="1"/>
  <c r="AN1844" i="1"/>
  <c r="AO1844" i="1"/>
  <c r="AP1844" i="1"/>
  <c r="AQ1844" i="1"/>
  <c r="AR1844" i="1"/>
  <c r="AS1844" i="1"/>
  <c r="AT1844" i="1"/>
  <c r="AU1844" i="1"/>
  <c r="AV1844" i="1"/>
  <c r="AW1844" i="1"/>
  <c r="AX1844" i="1"/>
  <c r="AY1844" i="1"/>
  <c r="AZ1844" i="1"/>
  <c r="BA1844" i="1"/>
  <c r="BB1844" i="1"/>
  <c r="BC1844" i="1"/>
  <c r="BD1844" i="1"/>
  <c r="BE1844" i="1"/>
  <c r="BF1844" i="1"/>
  <c r="H1845" i="1"/>
  <c r="I1845" i="1"/>
  <c r="J1845" i="1"/>
  <c r="K1845" i="1"/>
  <c r="L1845" i="1"/>
  <c r="M1845" i="1"/>
  <c r="N1845" i="1"/>
  <c r="O1845" i="1"/>
  <c r="P1845" i="1"/>
  <c r="Q1845" i="1"/>
  <c r="R1845" i="1"/>
  <c r="S1845" i="1"/>
  <c r="T1845" i="1"/>
  <c r="U1845" i="1"/>
  <c r="V1845" i="1"/>
  <c r="W1845" i="1"/>
  <c r="X1845" i="1"/>
  <c r="Y1845" i="1"/>
  <c r="Z1845" i="1"/>
  <c r="AA1845" i="1"/>
  <c r="AB1845" i="1"/>
  <c r="AC1845" i="1"/>
  <c r="AD1845" i="1"/>
  <c r="AE1845" i="1"/>
  <c r="AF1845" i="1"/>
  <c r="AG1845" i="1"/>
  <c r="AH1845" i="1"/>
  <c r="AI1845" i="1"/>
  <c r="AJ1845" i="1"/>
  <c r="AK1845" i="1"/>
  <c r="AL1845" i="1"/>
  <c r="AM1845" i="1"/>
  <c r="AN1845" i="1"/>
  <c r="AO1845" i="1"/>
  <c r="AP1845" i="1"/>
  <c r="AQ1845" i="1"/>
  <c r="AR1845" i="1"/>
  <c r="AS1845" i="1"/>
  <c r="AT1845" i="1"/>
  <c r="AU1845" i="1"/>
  <c r="AV1845" i="1"/>
  <c r="AW1845" i="1"/>
  <c r="AX1845" i="1"/>
  <c r="AY1845" i="1"/>
  <c r="AZ1845" i="1"/>
  <c r="BA1845" i="1"/>
  <c r="BB1845" i="1"/>
  <c r="BC1845" i="1"/>
  <c r="BD1845" i="1"/>
  <c r="BE1845" i="1"/>
  <c r="BF1845" i="1"/>
  <c r="H1846" i="1"/>
  <c r="I1846" i="1"/>
  <c r="J1846" i="1"/>
  <c r="K1846" i="1"/>
  <c r="L1846" i="1"/>
  <c r="M1846" i="1"/>
  <c r="N1846" i="1"/>
  <c r="O1846" i="1"/>
  <c r="P1846" i="1"/>
  <c r="Q1846" i="1"/>
  <c r="R1846" i="1"/>
  <c r="S1846" i="1"/>
  <c r="T1846" i="1"/>
  <c r="U1846" i="1"/>
  <c r="V1846" i="1"/>
  <c r="W1846" i="1"/>
  <c r="X1846" i="1"/>
  <c r="Y1846" i="1"/>
  <c r="Z1846" i="1"/>
  <c r="AA1846" i="1"/>
  <c r="AB1846" i="1"/>
  <c r="AC1846" i="1"/>
  <c r="AD1846" i="1"/>
  <c r="AE1846" i="1"/>
  <c r="AF1846" i="1"/>
  <c r="AG1846" i="1"/>
  <c r="AH1846" i="1"/>
  <c r="AI1846" i="1"/>
  <c r="AJ1846" i="1"/>
  <c r="AK1846" i="1"/>
  <c r="AL1846" i="1"/>
  <c r="AM1846" i="1"/>
  <c r="AN1846" i="1"/>
  <c r="AO1846" i="1"/>
  <c r="AP1846" i="1"/>
  <c r="AQ1846" i="1"/>
  <c r="AR1846" i="1"/>
  <c r="AS1846" i="1"/>
  <c r="AT1846" i="1"/>
  <c r="AU1846" i="1"/>
  <c r="AV1846" i="1"/>
  <c r="AW1846" i="1"/>
  <c r="AX1846" i="1"/>
  <c r="AY1846" i="1"/>
  <c r="AZ1846" i="1"/>
  <c r="BA1846" i="1"/>
  <c r="BB1846" i="1"/>
  <c r="BC1846" i="1"/>
  <c r="BD1846" i="1"/>
  <c r="BE1846" i="1"/>
  <c r="BF1846" i="1"/>
  <c r="H1847" i="1"/>
  <c r="I1847" i="1"/>
  <c r="J1847" i="1"/>
  <c r="K1847" i="1"/>
  <c r="L1847" i="1"/>
  <c r="M1847" i="1"/>
  <c r="N1847" i="1"/>
  <c r="O1847" i="1"/>
  <c r="P1847" i="1"/>
  <c r="Q1847" i="1"/>
  <c r="R1847" i="1"/>
  <c r="S1847" i="1"/>
  <c r="T1847" i="1"/>
  <c r="U1847" i="1"/>
  <c r="V1847" i="1"/>
  <c r="W1847" i="1"/>
  <c r="X1847" i="1"/>
  <c r="Y1847" i="1"/>
  <c r="Z1847" i="1"/>
  <c r="AA1847" i="1"/>
  <c r="AB1847" i="1"/>
  <c r="AC1847" i="1"/>
  <c r="AD1847" i="1"/>
  <c r="AE1847" i="1"/>
  <c r="AF1847" i="1"/>
  <c r="AG1847" i="1"/>
  <c r="AH1847" i="1"/>
  <c r="AI1847" i="1"/>
  <c r="AJ1847" i="1"/>
  <c r="AK1847" i="1"/>
  <c r="AL1847" i="1"/>
  <c r="AM1847" i="1"/>
  <c r="AN1847" i="1"/>
  <c r="AO1847" i="1"/>
  <c r="AP1847" i="1"/>
  <c r="AQ1847" i="1"/>
  <c r="AR1847" i="1"/>
  <c r="AS1847" i="1"/>
  <c r="AT1847" i="1"/>
  <c r="AU1847" i="1"/>
  <c r="AV1847" i="1"/>
  <c r="AW1847" i="1"/>
  <c r="AX1847" i="1"/>
  <c r="AY1847" i="1"/>
  <c r="AZ1847" i="1"/>
  <c r="BA1847" i="1"/>
  <c r="BB1847" i="1"/>
  <c r="BC1847" i="1"/>
  <c r="BD1847" i="1"/>
  <c r="BE1847" i="1"/>
  <c r="BF1847" i="1"/>
  <c r="H1848" i="1"/>
  <c r="I1848" i="1"/>
  <c r="J1848" i="1"/>
  <c r="K1848" i="1"/>
  <c r="L1848" i="1"/>
  <c r="M1848" i="1"/>
  <c r="N1848" i="1"/>
  <c r="O1848" i="1"/>
  <c r="P1848" i="1"/>
  <c r="Q1848" i="1"/>
  <c r="R1848" i="1"/>
  <c r="S1848" i="1"/>
  <c r="T1848" i="1"/>
  <c r="U1848" i="1"/>
  <c r="V1848" i="1"/>
  <c r="W1848" i="1"/>
  <c r="X1848" i="1"/>
  <c r="Y1848" i="1"/>
  <c r="Z1848" i="1"/>
  <c r="AA1848" i="1"/>
  <c r="AB1848" i="1"/>
  <c r="AC1848" i="1"/>
  <c r="AD1848" i="1"/>
  <c r="AE1848" i="1"/>
  <c r="AF1848" i="1"/>
  <c r="AG1848" i="1"/>
  <c r="AH1848" i="1"/>
  <c r="AI1848" i="1"/>
  <c r="AJ1848" i="1"/>
  <c r="AK1848" i="1"/>
  <c r="AL1848" i="1"/>
  <c r="AM1848" i="1"/>
  <c r="AN1848" i="1"/>
  <c r="AO1848" i="1"/>
  <c r="AP1848" i="1"/>
  <c r="AQ1848" i="1"/>
  <c r="AR1848" i="1"/>
  <c r="AS1848" i="1"/>
  <c r="AT1848" i="1"/>
  <c r="AU1848" i="1"/>
  <c r="AV1848" i="1"/>
  <c r="AW1848" i="1"/>
  <c r="AX1848" i="1"/>
  <c r="AY1848" i="1"/>
  <c r="AZ1848" i="1"/>
  <c r="BA1848" i="1"/>
  <c r="BB1848" i="1"/>
  <c r="BC1848" i="1"/>
  <c r="BD1848" i="1"/>
  <c r="BE1848" i="1"/>
  <c r="BF1848" i="1"/>
  <c r="H1849" i="1"/>
  <c r="I1849" i="1"/>
  <c r="J1849" i="1"/>
  <c r="K1849" i="1"/>
  <c r="L1849" i="1"/>
  <c r="M1849" i="1"/>
  <c r="N1849" i="1"/>
  <c r="O1849" i="1"/>
  <c r="P1849" i="1"/>
  <c r="Q1849" i="1"/>
  <c r="R1849" i="1"/>
  <c r="S1849" i="1"/>
  <c r="T1849" i="1"/>
  <c r="U1849" i="1"/>
  <c r="V1849" i="1"/>
  <c r="W1849" i="1"/>
  <c r="X1849" i="1"/>
  <c r="Y1849" i="1"/>
  <c r="Z1849" i="1"/>
  <c r="AA1849" i="1"/>
  <c r="AB1849" i="1"/>
  <c r="AC1849" i="1"/>
  <c r="AD1849" i="1"/>
  <c r="AE1849" i="1"/>
  <c r="AF1849" i="1"/>
  <c r="AG1849" i="1"/>
  <c r="AH1849" i="1"/>
  <c r="AI1849" i="1"/>
  <c r="AJ1849" i="1"/>
  <c r="AK1849" i="1"/>
  <c r="AL1849" i="1"/>
  <c r="AM1849" i="1"/>
  <c r="AN1849" i="1"/>
  <c r="AO1849" i="1"/>
  <c r="AP1849" i="1"/>
  <c r="AQ1849" i="1"/>
  <c r="AR1849" i="1"/>
  <c r="AS1849" i="1"/>
  <c r="AT1849" i="1"/>
  <c r="AU1849" i="1"/>
  <c r="AV1849" i="1"/>
  <c r="AW1849" i="1"/>
  <c r="AX1849" i="1"/>
  <c r="AY1849" i="1"/>
  <c r="AZ1849" i="1"/>
  <c r="BA1849" i="1"/>
  <c r="BB1849" i="1"/>
  <c r="BC1849" i="1"/>
  <c r="BD1849" i="1"/>
  <c r="BE1849" i="1"/>
  <c r="BF1849" i="1"/>
  <c r="H1850" i="1"/>
  <c r="I1850" i="1"/>
  <c r="J1850" i="1"/>
  <c r="K1850" i="1"/>
  <c r="L1850" i="1"/>
  <c r="M1850" i="1"/>
  <c r="N1850" i="1"/>
  <c r="O1850" i="1"/>
  <c r="P1850" i="1"/>
  <c r="Q1850" i="1"/>
  <c r="R1850" i="1"/>
  <c r="S1850" i="1"/>
  <c r="T1850" i="1"/>
  <c r="U1850" i="1"/>
  <c r="V1850" i="1"/>
  <c r="W1850" i="1"/>
  <c r="X1850" i="1"/>
  <c r="Y1850" i="1"/>
  <c r="Z1850" i="1"/>
  <c r="AA1850" i="1"/>
  <c r="AB1850" i="1"/>
  <c r="AC1850" i="1"/>
  <c r="AD1850" i="1"/>
  <c r="AE1850" i="1"/>
  <c r="AF1850" i="1"/>
  <c r="AG1850" i="1"/>
  <c r="AH1850" i="1"/>
  <c r="AI1850" i="1"/>
  <c r="AJ1850" i="1"/>
  <c r="AK1850" i="1"/>
  <c r="AL1850" i="1"/>
  <c r="AM1850" i="1"/>
  <c r="AN1850" i="1"/>
  <c r="AO1850" i="1"/>
  <c r="AP1850" i="1"/>
  <c r="AQ1850" i="1"/>
  <c r="AR1850" i="1"/>
  <c r="AS1850" i="1"/>
  <c r="AT1850" i="1"/>
  <c r="AU1850" i="1"/>
  <c r="AV1850" i="1"/>
  <c r="AW1850" i="1"/>
  <c r="AX1850" i="1"/>
  <c r="AY1850" i="1"/>
  <c r="AZ1850" i="1"/>
  <c r="BA1850" i="1"/>
  <c r="BB1850" i="1"/>
  <c r="BC1850" i="1"/>
  <c r="BD1850" i="1"/>
  <c r="BE1850" i="1"/>
  <c r="BF1850" i="1"/>
  <c r="H1851" i="1"/>
  <c r="I1851" i="1"/>
  <c r="J1851" i="1"/>
  <c r="K1851" i="1"/>
  <c r="L1851" i="1"/>
  <c r="M1851" i="1"/>
  <c r="N1851" i="1"/>
  <c r="O1851" i="1"/>
  <c r="P1851" i="1"/>
  <c r="Q1851" i="1"/>
  <c r="R1851" i="1"/>
  <c r="S1851" i="1"/>
  <c r="T1851" i="1"/>
  <c r="U1851" i="1"/>
  <c r="V1851" i="1"/>
  <c r="W1851" i="1"/>
  <c r="X1851" i="1"/>
  <c r="Y1851" i="1"/>
  <c r="Z1851" i="1"/>
  <c r="AA1851" i="1"/>
  <c r="AB1851" i="1"/>
  <c r="AC1851" i="1"/>
  <c r="AD1851" i="1"/>
  <c r="AE1851" i="1"/>
  <c r="AF1851" i="1"/>
  <c r="AG1851" i="1"/>
  <c r="AH1851" i="1"/>
  <c r="AI1851" i="1"/>
  <c r="AJ1851" i="1"/>
  <c r="AK1851" i="1"/>
  <c r="AL1851" i="1"/>
  <c r="AM1851" i="1"/>
  <c r="AN1851" i="1"/>
  <c r="AO1851" i="1"/>
  <c r="AP1851" i="1"/>
  <c r="AQ1851" i="1"/>
  <c r="AR1851" i="1"/>
  <c r="AS1851" i="1"/>
  <c r="AT1851" i="1"/>
  <c r="AU1851" i="1"/>
  <c r="AV1851" i="1"/>
  <c r="AW1851" i="1"/>
  <c r="AX1851" i="1"/>
  <c r="AY1851" i="1"/>
  <c r="AZ1851" i="1"/>
  <c r="BA1851" i="1"/>
  <c r="BB1851" i="1"/>
  <c r="BC1851" i="1"/>
  <c r="BD1851" i="1"/>
  <c r="BE1851" i="1"/>
  <c r="BF1851" i="1"/>
  <c r="H1852" i="1"/>
  <c r="I1852" i="1"/>
  <c r="J1852" i="1"/>
  <c r="K1852" i="1"/>
  <c r="L1852" i="1"/>
  <c r="M1852" i="1"/>
  <c r="N1852" i="1"/>
  <c r="O1852" i="1"/>
  <c r="P1852" i="1"/>
  <c r="Q1852" i="1"/>
  <c r="R1852" i="1"/>
  <c r="S1852" i="1"/>
  <c r="T1852" i="1"/>
  <c r="U1852" i="1"/>
  <c r="V1852" i="1"/>
  <c r="W1852" i="1"/>
  <c r="X1852" i="1"/>
  <c r="Y1852" i="1"/>
  <c r="Z1852" i="1"/>
  <c r="AA1852" i="1"/>
  <c r="AB1852" i="1"/>
  <c r="AC1852" i="1"/>
  <c r="AD1852" i="1"/>
  <c r="AE1852" i="1"/>
  <c r="AF1852" i="1"/>
  <c r="AG1852" i="1"/>
  <c r="AH1852" i="1"/>
  <c r="AI1852" i="1"/>
  <c r="AJ1852" i="1"/>
  <c r="AK1852" i="1"/>
  <c r="AL1852" i="1"/>
  <c r="AM1852" i="1"/>
  <c r="AN1852" i="1"/>
  <c r="AO1852" i="1"/>
  <c r="AP1852" i="1"/>
  <c r="AQ1852" i="1"/>
  <c r="AR1852" i="1"/>
  <c r="AS1852" i="1"/>
  <c r="AT1852" i="1"/>
  <c r="AU1852" i="1"/>
  <c r="AV1852" i="1"/>
  <c r="AW1852" i="1"/>
  <c r="AX1852" i="1"/>
  <c r="AY1852" i="1"/>
  <c r="AZ1852" i="1"/>
  <c r="BA1852" i="1"/>
  <c r="BB1852" i="1"/>
  <c r="BC1852" i="1"/>
  <c r="BD1852" i="1"/>
  <c r="BE1852" i="1"/>
  <c r="BF1852" i="1"/>
  <c r="H1853" i="1"/>
  <c r="I1853" i="1"/>
  <c r="J1853" i="1"/>
  <c r="K1853" i="1"/>
  <c r="L1853" i="1"/>
  <c r="M1853" i="1"/>
  <c r="N1853" i="1"/>
  <c r="O1853" i="1"/>
  <c r="P1853" i="1"/>
  <c r="Q1853" i="1"/>
  <c r="R1853" i="1"/>
  <c r="S1853" i="1"/>
  <c r="T1853" i="1"/>
  <c r="U1853" i="1"/>
  <c r="V1853" i="1"/>
  <c r="W1853" i="1"/>
  <c r="X1853" i="1"/>
  <c r="Y1853" i="1"/>
  <c r="Z1853" i="1"/>
  <c r="AA1853" i="1"/>
  <c r="AB1853" i="1"/>
  <c r="AC1853" i="1"/>
  <c r="AD1853" i="1"/>
  <c r="AE1853" i="1"/>
  <c r="AF1853" i="1"/>
  <c r="AG1853" i="1"/>
  <c r="AH1853" i="1"/>
  <c r="AI1853" i="1"/>
  <c r="AJ1853" i="1"/>
  <c r="AK1853" i="1"/>
  <c r="AL1853" i="1"/>
  <c r="AM1853" i="1"/>
  <c r="AN1853" i="1"/>
  <c r="AO1853" i="1"/>
  <c r="AP1853" i="1"/>
  <c r="AQ1853" i="1"/>
  <c r="AR1853" i="1"/>
  <c r="AS1853" i="1"/>
  <c r="AT1853" i="1"/>
  <c r="AU1853" i="1"/>
  <c r="AV1853" i="1"/>
  <c r="AW1853" i="1"/>
  <c r="AX1853" i="1"/>
  <c r="AY1853" i="1"/>
  <c r="AZ1853" i="1"/>
  <c r="BA1853" i="1"/>
  <c r="BB1853" i="1"/>
  <c r="BC1853" i="1"/>
  <c r="BD1853" i="1"/>
  <c r="BE1853" i="1"/>
  <c r="BF1853" i="1"/>
  <c r="H1854" i="1"/>
  <c r="I1854" i="1"/>
  <c r="J1854" i="1"/>
  <c r="K1854" i="1"/>
  <c r="L1854" i="1"/>
  <c r="M1854" i="1"/>
  <c r="N1854" i="1"/>
  <c r="O1854" i="1"/>
  <c r="P1854" i="1"/>
  <c r="Q1854" i="1"/>
  <c r="R1854" i="1"/>
  <c r="S1854" i="1"/>
  <c r="T1854" i="1"/>
  <c r="U1854" i="1"/>
  <c r="V1854" i="1"/>
  <c r="W1854" i="1"/>
  <c r="X1854" i="1"/>
  <c r="Y1854" i="1"/>
  <c r="Z1854" i="1"/>
  <c r="AA1854" i="1"/>
  <c r="AB1854" i="1"/>
  <c r="AC1854" i="1"/>
  <c r="AD1854" i="1"/>
  <c r="AE1854" i="1"/>
  <c r="AF1854" i="1"/>
  <c r="AG1854" i="1"/>
  <c r="AH1854" i="1"/>
  <c r="AI1854" i="1"/>
  <c r="AJ1854" i="1"/>
  <c r="AK1854" i="1"/>
  <c r="AL1854" i="1"/>
  <c r="AM1854" i="1"/>
  <c r="AN1854" i="1"/>
  <c r="AO1854" i="1"/>
  <c r="AP1854" i="1"/>
  <c r="AQ1854" i="1"/>
  <c r="AR1854" i="1"/>
  <c r="AS1854" i="1"/>
  <c r="AT1854" i="1"/>
  <c r="AU1854" i="1"/>
  <c r="AV1854" i="1"/>
  <c r="AW1854" i="1"/>
  <c r="AX1854" i="1"/>
  <c r="AY1854" i="1"/>
  <c r="AZ1854" i="1"/>
  <c r="BA1854" i="1"/>
  <c r="BB1854" i="1"/>
  <c r="BC1854" i="1"/>
  <c r="BD1854" i="1"/>
  <c r="BE1854" i="1"/>
  <c r="BF1854" i="1"/>
  <c r="H1855" i="1"/>
  <c r="I1855" i="1"/>
  <c r="J1855" i="1"/>
  <c r="K1855" i="1"/>
  <c r="L1855" i="1"/>
  <c r="M1855" i="1"/>
  <c r="N1855" i="1"/>
  <c r="O1855" i="1"/>
  <c r="P1855" i="1"/>
  <c r="Q1855" i="1"/>
  <c r="R1855" i="1"/>
  <c r="S1855" i="1"/>
  <c r="T1855" i="1"/>
  <c r="U1855" i="1"/>
  <c r="V1855" i="1"/>
  <c r="W1855" i="1"/>
  <c r="X1855" i="1"/>
  <c r="Y1855" i="1"/>
  <c r="Z1855" i="1"/>
  <c r="AA1855" i="1"/>
  <c r="AB1855" i="1"/>
  <c r="AC1855" i="1"/>
  <c r="AD1855" i="1"/>
  <c r="AE1855" i="1"/>
  <c r="AF1855" i="1"/>
  <c r="AG1855" i="1"/>
  <c r="AH1855" i="1"/>
  <c r="AI1855" i="1"/>
  <c r="AJ1855" i="1"/>
  <c r="AK1855" i="1"/>
  <c r="AL1855" i="1"/>
  <c r="AM1855" i="1"/>
  <c r="AN1855" i="1"/>
  <c r="AO1855" i="1"/>
  <c r="AP1855" i="1"/>
  <c r="AQ1855" i="1"/>
  <c r="AR1855" i="1"/>
  <c r="AS1855" i="1"/>
  <c r="AT1855" i="1"/>
  <c r="AU1855" i="1"/>
  <c r="AV1855" i="1"/>
  <c r="AW1855" i="1"/>
  <c r="AX1855" i="1"/>
  <c r="AY1855" i="1"/>
  <c r="AZ1855" i="1"/>
  <c r="BA1855" i="1"/>
  <c r="BB1855" i="1"/>
  <c r="BC1855" i="1"/>
  <c r="BD1855" i="1"/>
  <c r="BE1855" i="1"/>
  <c r="BF1855" i="1"/>
  <c r="H1856" i="1"/>
  <c r="I1856" i="1"/>
  <c r="J1856" i="1"/>
  <c r="K1856" i="1"/>
  <c r="L1856" i="1"/>
  <c r="M1856" i="1"/>
  <c r="N1856" i="1"/>
  <c r="O1856" i="1"/>
  <c r="P1856" i="1"/>
  <c r="Q1856" i="1"/>
  <c r="R1856" i="1"/>
  <c r="S1856" i="1"/>
  <c r="T1856" i="1"/>
  <c r="U1856" i="1"/>
  <c r="V1856" i="1"/>
  <c r="W1856" i="1"/>
  <c r="X1856" i="1"/>
  <c r="Y1856" i="1"/>
  <c r="Z1856" i="1"/>
  <c r="AA1856" i="1"/>
  <c r="AB1856" i="1"/>
  <c r="AC1856" i="1"/>
  <c r="AD1856" i="1"/>
  <c r="AE1856" i="1"/>
  <c r="AF1856" i="1"/>
  <c r="AG1856" i="1"/>
  <c r="AH1856" i="1"/>
  <c r="AI1856" i="1"/>
  <c r="AJ1856" i="1"/>
  <c r="AK1856" i="1"/>
  <c r="AL1856" i="1"/>
  <c r="AM1856" i="1"/>
  <c r="AN1856" i="1"/>
  <c r="AO1856" i="1"/>
  <c r="AP1856" i="1"/>
  <c r="AQ1856" i="1"/>
  <c r="AR1856" i="1"/>
  <c r="AS1856" i="1"/>
  <c r="AT1856" i="1"/>
  <c r="AU1856" i="1"/>
  <c r="AV1856" i="1"/>
  <c r="AW1856" i="1"/>
  <c r="AX1856" i="1"/>
  <c r="AY1856" i="1"/>
  <c r="AZ1856" i="1"/>
  <c r="BA1856" i="1"/>
  <c r="BB1856" i="1"/>
  <c r="BC1856" i="1"/>
  <c r="BD1856" i="1"/>
  <c r="BE1856" i="1"/>
  <c r="BF1856" i="1"/>
  <c r="H1857" i="1"/>
  <c r="I1857" i="1"/>
  <c r="J1857" i="1"/>
  <c r="K1857" i="1"/>
  <c r="L1857" i="1"/>
  <c r="M1857" i="1"/>
  <c r="N1857" i="1"/>
  <c r="O1857" i="1"/>
  <c r="P1857" i="1"/>
  <c r="Q1857" i="1"/>
  <c r="R1857" i="1"/>
  <c r="S1857" i="1"/>
  <c r="T1857" i="1"/>
  <c r="U1857" i="1"/>
  <c r="V1857" i="1"/>
  <c r="W1857" i="1"/>
  <c r="X1857" i="1"/>
  <c r="Y1857" i="1"/>
  <c r="Z1857" i="1"/>
  <c r="AA1857" i="1"/>
  <c r="AB1857" i="1"/>
  <c r="AC1857" i="1"/>
  <c r="AD1857" i="1"/>
  <c r="AE1857" i="1"/>
  <c r="AF1857" i="1"/>
  <c r="AG1857" i="1"/>
  <c r="AH1857" i="1"/>
  <c r="AI1857" i="1"/>
  <c r="AJ1857" i="1"/>
  <c r="AK1857" i="1"/>
  <c r="AL1857" i="1"/>
  <c r="AM1857" i="1"/>
  <c r="AN1857" i="1"/>
  <c r="AO1857" i="1"/>
  <c r="AP1857" i="1"/>
  <c r="AQ1857" i="1"/>
  <c r="AR1857" i="1"/>
  <c r="AS1857" i="1"/>
  <c r="AT1857" i="1"/>
  <c r="AU1857" i="1"/>
  <c r="AV1857" i="1"/>
  <c r="AW1857" i="1"/>
  <c r="AX1857" i="1"/>
  <c r="AY1857" i="1"/>
  <c r="AZ1857" i="1"/>
  <c r="BA1857" i="1"/>
  <c r="BB1857" i="1"/>
  <c r="BC1857" i="1"/>
  <c r="BD1857" i="1"/>
  <c r="BE1857" i="1"/>
  <c r="BF1857" i="1"/>
  <c r="H1858" i="1"/>
  <c r="I1858" i="1"/>
  <c r="J1858" i="1"/>
  <c r="K1858" i="1"/>
  <c r="L1858" i="1"/>
  <c r="M1858" i="1"/>
  <c r="N1858" i="1"/>
  <c r="O1858" i="1"/>
  <c r="P1858" i="1"/>
  <c r="Q1858" i="1"/>
  <c r="R1858" i="1"/>
  <c r="S1858" i="1"/>
  <c r="T1858" i="1"/>
  <c r="U1858" i="1"/>
  <c r="V1858" i="1"/>
  <c r="W1858" i="1"/>
  <c r="X1858" i="1"/>
  <c r="Y1858" i="1"/>
  <c r="Z1858" i="1"/>
  <c r="AA1858" i="1"/>
  <c r="AB1858" i="1"/>
  <c r="AC1858" i="1"/>
  <c r="AD1858" i="1"/>
  <c r="AE1858" i="1"/>
  <c r="AF1858" i="1"/>
  <c r="AG1858" i="1"/>
  <c r="AH1858" i="1"/>
  <c r="AI1858" i="1"/>
  <c r="AJ1858" i="1"/>
  <c r="AK1858" i="1"/>
  <c r="AL1858" i="1"/>
  <c r="AM1858" i="1"/>
  <c r="AN1858" i="1"/>
  <c r="AO1858" i="1"/>
  <c r="AP1858" i="1"/>
  <c r="AQ1858" i="1"/>
  <c r="AR1858" i="1"/>
  <c r="AS1858" i="1"/>
  <c r="AT1858" i="1"/>
  <c r="AU1858" i="1"/>
  <c r="AV1858" i="1"/>
  <c r="AW1858" i="1"/>
  <c r="AX1858" i="1"/>
  <c r="AY1858" i="1"/>
  <c r="AZ1858" i="1"/>
  <c r="BA1858" i="1"/>
  <c r="BB1858" i="1"/>
  <c r="BC1858" i="1"/>
  <c r="BD1858" i="1"/>
  <c r="BE1858" i="1"/>
  <c r="BF1858" i="1"/>
  <c r="H1859" i="1"/>
  <c r="I1859" i="1"/>
  <c r="J1859" i="1"/>
  <c r="K1859" i="1"/>
  <c r="L1859" i="1"/>
  <c r="M1859" i="1"/>
  <c r="N1859" i="1"/>
  <c r="O1859" i="1"/>
  <c r="P1859" i="1"/>
  <c r="Q1859" i="1"/>
  <c r="R1859" i="1"/>
  <c r="S1859" i="1"/>
  <c r="T1859" i="1"/>
  <c r="U1859" i="1"/>
  <c r="V1859" i="1"/>
  <c r="W1859" i="1"/>
  <c r="X1859" i="1"/>
  <c r="Y1859" i="1"/>
  <c r="Z1859" i="1"/>
  <c r="AA1859" i="1"/>
  <c r="AB1859" i="1"/>
  <c r="AC1859" i="1"/>
  <c r="AD1859" i="1"/>
  <c r="AE1859" i="1"/>
  <c r="AF1859" i="1"/>
  <c r="AG1859" i="1"/>
  <c r="AH1859" i="1"/>
  <c r="AI1859" i="1"/>
  <c r="AJ1859" i="1"/>
  <c r="AK1859" i="1"/>
  <c r="AL1859" i="1"/>
  <c r="AM1859" i="1"/>
  <c r="AN1859" i="1"/>
  <c r="AO1859" i="1"/>
  <c r="AP1859" i="1"/>
  <c r="AQ1859" i="1"/>
  <c r="AR1859" i="1"/>
  <c r="AS1859" i="1"/>
  <c r="AT1859" i="1"/>
  <c r="AU1859" i="1"/>
  <c r="AV1859" i="1"/>
  <c r="AW1859" i="1"/>
  <c r="AX1859" i="1"/>
  <c r="AY1859" i="1"/>
  <c r="AZ1859" i="1"/>
  <c r="BA1859" i="1"/>
  <c r="BB1859" i="1"/>
  <c r="BC1859" i="1"/>
  <c r="BD1859" i="1"/>
  <c r="BE1859" i="1"/>
  <c r="BF1859" i="1"/>
  <c r="H1860" i="1"/>
  <c r="I1860" i="1"/>
  <c r="J1860" i="1"/>
  <c r="K1860" i="1"/>
  <c r="L1860" i="1"/>
  <c r="M1860" i="1"/>
  <c r="N1860" i="1"/>
  <c r="O1860" i="1"/>
  <c r="P1860" i="1"/>
  <c r="Q1860" i="1"/>
  <c r="R1860" i="1"/>
  <c r="S1860" i="1"/>
  <c r="T1860" i="1"/>
  <c r="U1860" i="1"/>
  <c r="V1860" i="1"/>
  <c r="W1860" i="1"/>
  <c r="X1860" i="1"/>
  <c r="Y1860" i="1"/>
  <c r="Z1860" i="1"/>
  <c r="AA1860" i="1"/>
  <c r="AB1860" i="1"/>
  <c r="AC1860" i="1"/>
  <c r="AD1860" i="1"/>
  <c r="AE1860" i="1"/>
  <c r="AF1860" i="1"/>
  <c r="AG1860" i="1"/>
  <c r="AH1860" i="1"/>
  <c r="AI1860" i="1"/>
  <c r="AJ1860" i="1"/>
  <c r="AK1860" i="1"/>
  <c r="AL1860" i="1"/>
  <c r="AM1860" i="1"/>
  <c r="AN1860" i="1"/>
  <c r="AO1860" i="1"/>
  <c r="AP1860" i="1"/>
  <c r="AQ1860" i="1"/>
  <c r="AR1860" i="1"/>
  <c r="AS1860" i="1"/>
  <c r="AT1860" i="1"/>
  <c r="AU1860" i="1"/>
  <c r="AV1860" i="1"/>
  <c r="AW1860" i="1"/>
  <c r="AX1860" i="1"/>
  <c r="AY1860" i="1"/>
  <c r="AZ1860" i="1"/>
  <c r="BA1860" i="1"/>
  <c r="BB1860" i="1"/>
  <c r="BC1860" i="1"/>
  <c r="BD1860" i="1"/>
  <c r="BE1860" i="1"/>
  <c r="BF1860" i="1"/>
  <c r="H1861" i="1"/>
  <c r="I1861" i="1"/>
  <c r="J1861" i="1"/>
  <c r="K1861" i="1"/>
  <c r="L1861" i="1"/>
  <c r="M1861" i="1"/>
  <c r="N1861" i="1"/>
  <c r="O1861" i="1"/>
  <c r="P1861" i="1"/>
  <c r="Q1861" i="1"/>
  <c r="R1861" i="1"/>
  <c r="S1861" i="1"/>
  <c r="T1861" i="1"/>
  <c r="U1861" i="1"/>
  <c r="V1861" i="1"/>
  <c r="W1861" i="1"/>
  <c r="X1861" i="1"/>
  <c r="Y1861" i="1"/>
  <c r="Z1861" i="1"/>
  <c r="AA1861" i="1"/>
  <c r="AB1861" i="1"/>
  <c r="AC1861" i="1"/>
  <c r="AD1861" i="1"/>
  <c r="AE1861" i="1"/>
  <c r="AF1861" i="1"/>
  <c r="AG1861" i="1"/>
  <c r="AH1861" i="1"/>
  <c r="AI1861" i="1"/>
  <c r="AJ1861" i="1"/>
  <c r="AK1861" i="1"/>
  <c r="AL1861" i="1"/>
  <c r="AM1861" i="1"/>
  <c r="AN1861" i="1"/>
  <c r="AO1861" i="1"/>
  <c r="AP1861" i="1"/>
  <c r="AQ1861" i="1"/>
  <c r="AR1861" i="1"/>
  <c r="AS1861" i="1"/>
  <c r="AT1861" i="1"/>
  <c r="AU1861" i="1"/>
  <c r="AV1861" i="1"/>
  <c r="AW1861" i="1"/>
  <c r="AX1861" i="1"/>
  <c r="AY1861" i="1"/>
  <c r="AZ1861" i="1"/>
  <c r="BA1861" i="1"/>
  <c r="BB1861" i="1"/>
  <c r="BC1861" i="1"/>
  <c r="BD1861" i="1"/>
  <c r="BE1861" i="1"/>
  <c r="BF1861" i="1"/>
  <c r="H1862" i="1"/>
  <c r="I1862" i="1"/>
  <c r="J1862" i="1"/>
  <c r="K1862" i="1"/>
  <c r="L1862" i="1"/>
  <c r="M1862" i="1"/>
  <c r="N1862" i="1"/>
  <c r="O1862" i="1"/>
  <c r="P1862" i="1"/>
  <c r="Q1862" i="1"/>
  <c r="R1862" i="1"/>
  <c r="S1862" i="1"/>
  <c r="T1862" i="1"/>
  <c r="U1862" i="1"/>
  <c r="V1862" i="1"/>
  <c r="W1862" i="1"/>
  <c r="X1862" i="1"/>
  <c r="Y1862" i="1"/>
  <c r="Z1862" i="1"/>
  <c r="AA1862" i="1"/>
  <c r="AB1862" i="1"/>
  <c r="AC1862" i="1"/>
  <c r="AD1862" i="1"/>
  <c r="AE1862" i="1"/>
  <c r="AF1862" i="1"/>
  <c r="AG1862" i="1"/>
  <c r="AH1862" i="1"/>
  <c r="AI1862" i="1"/>
  <c r="AJ1862" i="1"/>
  <c r="AK1862" i="1"/>
  <c r="AL1862" i="1"/>
  <c r="AM1862" i="1"/>
  <c r="AN1862" i="1"/>
  <c r="AO1862" i="1"/>
  <c r="AP1862" i="1"/>
  <c r="AQ1862" i="1"/>
  <c r="AR1862" i="1"/>
  <c r="AS1862" i="1"/>
  <c r="AT1862" i="1"/>
  <c r="AU1862" i="1"/>
  <c r="AV1862" i="1"/>
  <c r="AW1862" i="1"/>
  <c r="AX1862" i="1"/>
  <c r="AY1862" i="1"/>
  <c r="AZ1862" i="1"/>
  <c r="BA1862" i="1"/>
  <c r="BB1862" i="1"/>
  <c r="BC1862" i="1"/>
  <c r="BD1862" i="1"/>
  <c r="BE1862" i="1"/>
  <c r="BF1862" i="1"/>
  <c r="H1863" i="1"/>
  <c r="I1863" i="1"/>
  <c r="J1863" i="1"/>
  <c r="K1863" i="1"/>
  <c r="L1863" i="1"/>
  <c r="M1863" i="1"/>
  <c r="N1863" i="1"/>
  <c r="O1863" i="1"/>
  <c r="P1863" i="1"/>
  <c r="Q1863" i="1"/>
  <c r="R1863" i="1"/>
  <c r="S1863" i="1"/>
  <c r="T1863" i="1"/>
  <c r="U1863" i="1"/>
  <c r="V1863" i="1"/>
  <c r="W1863" i="1"/>
  <c r="X1863" i="1"/>
  <c r="Y1863" i="1"/>
  <c r="Z1863" i="1"/>
  <c r="AA1863" i="1"/>
  <c r="AB1863" i="1"/>
  <c r="AC1863" i="1"/>
  <c r="AD1863" i="1"/>
  <c r="AE1863" i="1"/>
  <c r="AF1863" i="1"/>
  <c r="AG1863" i="1"/>
  <c r="AH1863" i="1"/>
  <c r="AI1863" i="1"/>
  <c r="AJ1863" i="1"/>
  <c r="AK1863" i="1"/>
  <c r="AL1863" i="1"/>
  <c r="AM1863" i="1"/>
  <c r="AN1863" i="1"/>
  <c r="AO1863" i="1"/>
  <c r="AP1863" i="1"/>
  <c r="AQ1863" i="1"/>
  <c r="AR1863" i="1"/>
  <c r="AS1863" i="1"/>
  <c r="AT1863" i="1"/>
  <c r="AU1863" i="1"/>
  <c r="AV1863" i="1"/>
  <c r="AW1863" i="1"/>
  <c r="AX1863" i="1"/>
  <c r="AY1863" i="1"/>
  <c r="AZ1863" i="1"/>
  <c r="BA1863" i="1"/>
  <c r="BB1863" i="1"/>
  <c r="BC1863" i="1"/>
  <c r="BD1863" i="1"/>
  <c r="BE1863" i="1"/>
  <c r="BF1863" i="1"/>
  <c r="H1864" i="1"/>
  <c r="I1864" i="1"/>
  <c r="J1864" i="1"/>
  <c r="K1864" i="1"/>
  <c r="L1864" i="1"/>
  <c r="M1864" i="1"/>
  <c r="N1864" i="1"/>
  <c r="O1864" i="1"/>
  <c r="P1864" i="1"/>
  <c r="Q1864" i="1"/>
  <c r="R1864" i="1"/>
  <c r="S1864" i="1"/>
  <c r="T1864" i="1"/>
  <c r="U1864" i="1"/>
  <c r="V1864" i="1"/>
  <c r="W1864" i="1"/>
  <c r="X1864" i="1"/>
  <c r="Y1864" i="1"/>
  <c r="Z1864" i="1"/>
  <c r="AA1864" i="1"/>
  <c r="AB1864" i="1"/>
  <c r="AC1864" i="1"/>
  <c r="AD1864" i="1"/>
  <c r="AE1864" i="1"/>
  <c r="AF1864" i="1"/>
  <c r="AG1864" i="1"/>
  <c r="AH1864" i="1"/>
  <c r="AI1864" i="1"/>
  <c r="AJ1864" i="1"/>
  <c r="AK1864" i="1"/>
  <c r="AL1864" i="1"/>
  <c r="AM1864" i="1"/>
  <c r="AN1864" i="1"/>
  <c r="AO1864" i="1"/>
  <c r="AP1864" i="1"/>
  <c r="AQ1864" i="1"/>
  <c r="AR1864" i="1"/>
  <c r="AS1864" i="1"/>
  <c r="AT1864" i="1"/>
  <c r="AU1864" i="1"/>
  <c r="AV1864" i="1"/>
  <c r="AW1864" i="1"/>
  <c r="AX1864" i="1"/>
  <c r="AY1864" i="1"/>
  <c r="AZ1864" i="1"/>
  <c r="BA1864" i="1"/>
  <c r="BB1864" i="1"/>
  <c r="BC1864" i="1"/>
  <c r="BD1864" i="1"/>
  <c r="BE1864" i="1"/>
  <c r="BF1864" i="1"/>
  <c r="H1865" i="1"/>
  <c r="I1865" i="1"/>
  <c r="J1865" i="1"/>
  <c r="K1865" i="1"/>
  <c r="L1865" i="1"/>
  <c r="M1865" i="1"/>
  <c r="N1865" i="1"/>
  <c r="O1865" i="1"/>
  <c r="P1865" i="1"/>
  <c r="Q1865" i="1"/>
  <c r="R1865" i="1"/>
  <c r="S1865" i="1"/>
  <c r="T1865" i="1"/>
  <c r="U1865" i="1"/>
  <c r="V1865" i="1"/>
  <c r="W1865" i="1"/>
  <c r="X1865" i="1"/>
  <c r="Y1865" i="1"/>
  <c r="Z1865" i="1"/>
  <c r="AA1865" i="1"/>
  <c r="AB1865" i="1"/>
  <c r="AC1865" i="1"/>
  <c r="AD1865" i="1"/>
  <c r="AE1865" i="1"/>
  <c r="AF1865" i="1"/>
  <c r="AG1865" i="1"/>
  <c r="AH1865" i="1"/>
  <c r="AI1865" i="1"/>
  <c r="AJ1865" i="1"/>
  <c r="AK1865" i="1"/>
  <c r="AL1865" i="1"/>
  <c r="AM1865" i="1"/>
  <c r="AN1865" i="1"/>
  <c r="AO1865" i="1"/>
  <c r="AP1865" i="1"/>
  <c r="AQ1865" i="1"/>
  <c r="AR1865" i="1"/>
  <c r="AS1865" i="1"/>
  <c r="AT1865" i="1"/>
  <c r="AU1865" i="1"/>
  <c r="AV1865" i="1"/>
  <c r="AW1865" i="1"/>
  <c r="AX1865" i="1"/>
  <c r="AY1865" i="1"/>
  <c r="AZ1865" i="1"/>
  <c r="BA1865" i="1"/>
  <c r="BB1865" i="1"/>
  <c r="BC1865" i="1"/>
  <c r="BD1865" i="1"/>
  <c r="BE1865" i="1"/>
  <c r="BF1865" i="1"/>
  <c r="H1866" i="1"/>
  <c r="I1866" i="1"/>
  <c r="J1866" i="1"/>
  <c r="K1866" i="1"/>
  <c r="L1866" i="1"/>
  <c r="M1866" i="1"/>
  <c r="N1866" i="1"/>
  <c r="O1866" i="1"/>
  <c r="P1866" i="1"/>
  <c r="Q1866" i="1"/>
  <c r="R1866" i="1"/>
  <c r="S1866" i="1"/>
  <c r="T1866" i="1"/>
  <c r="U1866" i="1"/>
  <c r="V1866" i="1"/>
  <c r="W1866" i="1"/>
  <c r="X1866" i="1"/>
  <c r="Y1866" i="1"/>
  <c r="Z1866" i="1"/>
  <c r="AA1866" i="1"/>
  <c r="AB1866" i="1"/>
  <c r="AC1866" i="1"/>
  <c r="AD1866" i="1"/>
  <c r="AE1866" i="1"/>
  <c r="AF1866" i="1"/>
  <c r="AG1866" i="1"/>
  <c r="AH1866" i="1"/>
  <c r="AI1866" i="1"/>
  <c r="AJ1866" i="1"/>
  <c r="AK1866" i="1"/>
  <c r="AL1866" i="1"/>
  <c r="AM1866" i="1"/>
  <c r="AN1866" i="1"/>
  <c r="AO1866" i="1"/>
  <c r="AP1866" i="1"/>
  <c r="AQ1866" i="1"/>
  <c r="AR1866" i="1"/>
  <c r="AS1866" i="1"/>
  <c r="AT1866" i="1"/>
  <c r="AU1866" i="1"/>
  <c r="AV1866" i="1"/>
  <c r="AW1866" i="1"/>
  <c r="AX1866" i="1"/>
  <c r="AY1866" i="1"/>
  <c r="AZ1866" i="1"/>
  <c r="BA1866" i="1"/>
  <c r="BB1866" i="1"/>
  <c r="BC1866" i="1"/>
  <c r="BD1866" i="1"/>
  <c r="BE1866" i="1"/>
  <c r="BF1866" i="1"/>
  <c r="H1867" i="1"/>
  <c r="I1867" i="1"/>
  <c r="J1867" i="1"/>
  <c r="K1867" i="1"/>
  <c r="L1867" i="1"/>
  <c r="M1867" i="1"/>
  <c r="N1867" i="1"/>
  <c r="O1867" i="1"/>
  <c r="P1867" i="1"/>
  <c r="Q1867" i="1"/>
  <c r="R1867" i="1"/>
  <c r="S1867" i="1"/>
  <c r="T1867" i="1"/>
  <c r="U1867" i="1"/>
  <c r="V1867" i="1"/>
  <c r="W1867" i="1"/>
  <c r="X1867" i="1"/>
  <c r="Y1867" i="1"/>
  <c r="Z1867" i="1"/>
  <c r="AA1867" i="1"/>
  <c r="AB1867" i="1"/>
  <c r="AC1867" i="1"/>
  <c r="AD1867" i="1"/>
  <c r="AE1867" i="1"/>
  <c r="AF1867" i="1"/>
  <c r="AG1867" i="1"/>
  <c r="AH1867" i="1"/>
  <c r="AI1867" i="1"/>
  <c r="AJ1867" i="1"/>
  <c r="AK1867" i="1"/>
  <c r="AL1867" i="1"/>
  <c r="AM1867" i="1"/>
  <c r="AN1867" i="1"/>
  <c r="AO1867" i="1"/>
  <c r="AP1867" i="1"/>
  <c r="AQ1867" i="1"/>
  <c r="AR1867" i="1"/>
  <c r="AS1867" i="1"/>
  <c r="AT1867" i="1"/>
  <c r="AU1867" i="1"/>
  <c r="AV1867" i="1"/>
  <c r="AW1867" i="1"/>
  <c r="AX1867" i="1"/>
  <c r="AY1867" i="1"/>
  <c r="AZ1867" i="1"/>
  <c r="BA1867" i="1"/>
  <c r="BB1867" i="1"/>
  <c r="BC1867" i="1"/>
  <c r="BD1867" i="1"/>
  <c r="BE1867" i="1"/>
  <c r="BF1867" i="1"/>
  <c r="H1868" i="1"/>
  <c r="I1868" i="1"/>
  <c r="J1868" i="1"/>
  <c r="K1868" i="1"/>
  <c r="L1868" i="1"/>
  <c r="M1868" i="1"/>
  <c r="N1868" i="1"/>
  <c r="O1868" i="1"/>
  <c r="P1868" i="1"/>
  <c r="Q1868" i="1"/>
  <c r="R1868" i="1"/>
  <c r="S1868" i="1"/>
  <c r="T1868" i="1"/>
  <c r="U1868" i="1"/>
  <c r="V1868" i="1"/>
  <c r="W1868" i="1"/>
  <c r="X1868" i="1"/>
  <c r="Y1868" i="1"/>
  <c r="Z1868" i="1"/>
  <c r="AA1868" i="1"/>
  <c r="AB1868" i="1"/>
  <c r="AC1868" i="1"/>
  <c r="AD1868" i="1"/>
  <c r="AE1868" i="1"/>
  <c r="AF1868" i="1"/>
  <c r="AG1868" i="1"/>
  <c r="AH1868" i="1"/>
  <c r="AI1868" i="1"/>
  <c r="AJ1868" i="1"/>
  <c r="AK1868" i="1"/>
  <c r="AL1868" i="1"/>
  <c r="AM1868" i="1"/>
  <c r="AN1868" i="1"/>
  <c r="AO1868" i="1"/>
  <c r="AP1868" i="1"/>
  <c r="AQ1868" i="1"/>
  <c r="AR1868" i="1"/>
  <c r="AS1868" i="1"/>
  <c r="AT1868" i="1"/>
  <c r="AU1868" i="1"/>
  <c r="AV1868" i="1"/>
  <c r="AW1868" i="1"/>
  <c r="AX1868" i="1"/>
  <c r="AY1868" i="1"/>
  <c r="AZ1868" i="1"/>
  <c r="BA1868" i="1"/>
  <c r="BB1868" i="1"/>
  <c r="BC1868" i="1"/>
  <c r="BD1868" i="1"/>
  <c r="BE1868" i="1"/>
  <c r="BF1868" i="1"/>
  <c r="H1869" i="1"/>
  <c r="I1869" i="1"/>
  <c r="J1869" i="1"/>
  <c r="K1869" i="1"/>
  <c r="L1869" i="1"/>
  <c r="M1869" i="1"/>
  <c r="N1869" i="1"/>
  <c r="O1869" i="1"/>
  <c r="P1869" i="1"/>
  <c r="Q1869" i="1"/>
  <c r="R1869" i="1"/>
  <c r="S1869" i="1"/>
  <c r="T1869" i="1"/>
  <c r="U1869" i="1"/>
  <c r="V1869" i="1"/>
  <c r="W1869" i="1"/>
  <c r="X1869" i="1"/>
  <c r="Y1869" i="1"/>
  <c r="Z1869" i="1"/>
  <c r="AA1869" i="1"/>
  <c r="AB1869" i="1"/>
  <c r="AC1869" i="1"/>
  <c r="AD1869" i="1"/>
  <c r="AE1869" i="1"/>
  <c r="AF1869" i="1"/>
  <c r="AG1869" i="1"/>
  <c r="AH1869" i="1"/>
  <c r="AI1869" i="1"/>
  <c r="AJ1869" i="1"/>
  <c r="AK1869" i="1"/>
  <c r="AL1869" i="1"/>
  <c r="AM1869" i="1"/>
  <c r="AN1869" i="1"/>
  <c r="AO1869" i="1"/>
  <c r="AP1869" i="1"/>
  <c r="AQ1869" i="1"/>
  <c r="AR1869" i="1"/>
  <c r="AS1869" i="1"/>
  <c r="AT1869" i="1"/>
  <c r="AU1869" i="1"/>
  <c r="AV1869" i="1"/>
  <c r="AW1869" i="1"/>
  <c r="AX1869" i="1"/>
  <c r="AY1869" i="1"/>
  <c r="AZ1869" i="1"/>
  <c r="BA1869" i="1"/>
  <c r="BB1869" i="1"/>
  <c r="BC1869" i="1"/>
  <c r="BD1869" i="1"/>
  <c r="BE1869" i="1"/>
  <c r="BF1869" i="1"/>
  <c r="H1870" i="1"/>
  <c r="I1870" i="1"/>
  <c r="J1870" i="1"/>
  <c r="K1870" i="1"/>
  <c r="L1870" i="1"/>
  <c r="M1870" i="1"/>
  <c r="N1870" i="1"/>
  <c r="O1870" i="1"/>
  <c r="P1870" i="1"/>
  <c r="Q1870" i="1"/>
  <c r="R1870" i="1"/>
  <c r="S1870" i="1"/>
  <c r="T1870" i="1"/>
  <c r="U1870" i="1"/>
  <c r="V1870" i="1"/>
  <c r="W1870" i="1"/>
  <c r="X1870" i="1"/>
  <c r="Y1870" i="1"/>
  <c r="Z1870" i="1"/>
  <c r="AA1870" i="1"/>
  <c r="AB1870" i="1"/>
  <c r="AC1870" i="1"/>
  <c r="AD1870" i="1"/>
  <c r="AE1870" i="1"/>
  <c r="AF1870" i="1"/>
  <c r="AG1870" i="1"/>
  <c r="AH1870" i="1"/>
  <c r="AI1870" i="1"/>
  <c r="AJ1870" i="1"/>
  <c r="AK1870" i="1"/>
  <c r="AL1870" i="1"/>
  <c r="AM1870" i="1"/>
  <c r="AN1870" i="1"/>
  <c r="AO1870" i="1"/>
  <c r="AP1870" i="1"/>
  <c r="AQ1870" i="1"/>
  <c r="AR1870" i="1"/>
  <c r="AS1870" i="1"/>
  <c r="AT1870" i="1"/>
  <c r="AU1870" i="1"/>
  <c r="AV1870" i="1"/>
  <c r="AW1870" i="1"/>
  <c r="AX1870" i="1"/>
  <c r="AY1870" i="1"/>
  <c r="AZ1870" i="1"/>
  <c r="BA1870" i="1"/>
  <c r="BB1870" i="1"/>
  <c r="BC1870" i="1"/>
  <c r="BD1870" i="1"/>
  <c r="BE1870" i="1"/>
  <c r="BF1870" i="1"/>
  <c r="H1871" i="1"/>
  <c r="I1871" i="1"/>
  <c r="J1871" i="1"/>
  <c r="K1871" i="1"/>
  <c r="L1871" i="1"/>
  <c r="M1871" i="1"/>
  <c r="N1871" i="1"/>
  <c r="O1871" i="1"/>
  <c r="P1871" i="1"/>
  <c r="Q1871" i="1"/>
  <c r="R1871" i="1"/>
  <c r="S1871" i="1"/>
  <c r="T1871" i="1"/>
  <c r="U1871" i="1"/>
  <c r="V1871" i="1"/>
  <c r="W1871" i="1"/>
  <c r="X1871" i="1"/>
  <c r="Y1871" i="1"/>
  <c r="Z1871" i="1"/>
  <c r="AA1871" i="1"/>
  <c r="AB1871" i="1"/>
  <c r="AC1871" i="1"/>
  <c r="AD1871" i="1"/>
  <c r="AE1871" i="1"/>
  <c r="AF1871" i="1"/>
  <c r="AG1871" i="1"/>
  <c r="AH1871" i="1"/>
  <c r="AI1871" i="1"/>
  <c r="AJ1871" i="1"/>
  <c r="AK1871" i="1"/>
  <c r="AL1871" i="1"/>
  <c r="AM1871" i="1"/>
  <c r="AN1871" i="1"/>
  <c r="AO1871" i="1"/>
  <c r="AP1871" i="1"/>
  <c r="AQ1871" i="1"/>
  <c r="AR1871" i="1"/>
  <c r="AS1871" i="1"/>
  <c r="AT1871" i="1"/>
  <c r="AU1871" i="1"/>
  <c r="AV1871" i="1"/>
  <c r="AW1871" i="1"/>
  <c r="AX1871" i="1"/>
  <c r="AY1871" i="1"/>
  <c r="AZ1871" i="1"/>
  <c r="BA1871" i="1"/>
  <c r="BB1871" i="1"/>
  <c r="BC1871" i="1"/>
  <c r="BD1871" i="1"/>
  <c r="BE1871" i="1"/>
  <c r="BF1871" i="1"/>
  <c r="H1872" i="1"/>
  <c r="I1872" i="1"/>
  <c r="J1872" i="1"/>
  <c r="K1872" i="1"/>
  <c r="L1872" i="1"/>
  <c r="M1872" i="1"/>
  <c r="N1872" i="1"/>
  <c r="O1872" i="1"/>
  <c r="P1872" i="1"/>
  <c r="Q1872" i="1"/>
  <c r="R1872" i="1"/>
  <c r="S1872" i="1"/>
  <c r="T1872" i="1"/>
  <c r="U1872" i="1"/>
  <c r="V1872" i="1"/>
  <c r="W1872" i="1"/>
  <c r="X1872" i="1"/>
  <c r="Y1872" i="1"/>
  <c r="Z1872" i="1"/>
  <c r="AA1872" i="1"/>
  <c r="AB1872" i="1"/>
  <c r="AC1872" i="1"/>
  <c r="AD1872" i="1"/>
  <c r="AE1872" i="1"/>
  <c r="AF1872" i="1"/>
  <c r="AG1872" i="1"/>
  <c r="AH1872" i="1"/>
  <c r="AI1872" i="1"/>
  <c r="AJ1872" i="1"/>
  <c r="AK1872" i="1"/>
  <c r="AL1872" i="1"/>
  <c r="AM1872" i="1"/>
  <c r="AN1872" i="1"/>
  <c r="AO1872" i="1"/>
  <c r="AP1872" i="1"/>
  <c r="AQ1872" i="1"/>
  <c r="AR1872" i="1"/>
  <c r="AS1872" i="1"/>
  <c r="AT1872" i="1"/>
  <c r="AU1872" i="1"/>
  <c r="AV1872" i="1"/>
  <c r="AW1872" i="1"/>
  <c r="AX1872" i="1"/>
  <c r="AY1872" i="1"/>
  <c r="AZ1872" i="1"/>
  <c r="BA1872" i="1"/>
  <c r="BB1872" i="1"/>
  <c r="BC1872" i="1"/>
  <c r="BD1872" i="1"/>
  <c r="BE1872" i="1"/>
  <c r="BF1872" i="1"/>
  <c r="H1873" i="1"/>
  <c r="I1873" i="1"/>
  <c r="J1873" i="1"/>
  <c r="K1873" i="1"/>
  <c r="L1873" i="1"/>
  <c r="M1873" i="1"/>
  <c r="N1873" i="1"/>
  <c r="O1873" i="1"/>
  <c r="P1873" i="1"/>
  <c r="Q1873" i="1"/>
  <c r="R1873" i="1"/>
  <c r="S1873" i="1"/>
  <c r="T1873" i="1"/>
  <c r="U1873" i="1"/>
  <c r="V1873" i="1"/>
  <c r="W1873" i="1"/>
  <c r="X1873" i="1"/>
  <c r="Y1873" i="1"/>
  <c r="Z1873" i="1"/>
  <c r="AA1873" i="1"/>
  <c r="AB1873" i="1"/>
  <c r="AC1873" i="1"/>
  <c r="AD1873" i="1"/>
  <c r="AE1873" i="1"/>
  <c r="AF1873" i="1"/>
  <c r="AG1873" i="1"/>
  <c r="AH1873" i="1"/>
  <c r="AI1873" i="1"/>
  <c r="AJ1873" i="1"/>
  <c r="AK1873" i="1"/>
  <c r="AL1873" i="1"/>
  <c r="AM1873" i="1"/>
  <c r="AN1873" i="1"/>
  <c r="AO1873" i="1"/>
  <c r="AP1873" i="1"/>
  <c r="AQ1873" i="1"/>
  <c r="AR1873" i="1"/>
  <c r="AS1873" i="1"/>
  <c r="AT1873" i="1"/>
  <c r="AU1873" i="1"/>
  <c r="AV1873" i="1"/>
  <c r="AW1873" i="1"/>
  <c r="AX1873" i="1"/>
  <c r="AY1873" i="1"/>
  <c r="AZ1873" i="1"/>
  <c r="BA1873" i="1"/>
  <c r="BB1873" i="1"/>
  <c r="BC1873" i="1"/>
  <c r="BD1873" i="1"/>
  <c r="BE1873" i="1"/>
  <c r="BF1873" i="1"/>
  <c r="H1874" i="1"/>
  <c r="I1874" i="1"/>
  <c r="J1874" i="1"/>
  <c r="K1874" i="1"/>
  <c r="L1874" i="1"/>
  <c r="M1874" i="1"/>
  <c r="N1874" i="1"/>
  <c r="O1874" i="1"/>
  <c r="P1874" i="1"/>
  <c r="Q1874" i="1"/>
  <c r="R1874" i="1"/>
  <c r="S1874" i="1"/>
  <c r="T1874" i="1"/>
  <c r="U1874" i="1"/>
  <c r="V1874" i="1"/>
  <c r="W1874" i="1"/>
  <c r="X1874" i="1"/>
  <c r="Y1874" i="1"/>
  <c r="Z1874" i="1"/>
  <c r="AA1874" i="1"/>
  <c r="AB1874" i="1"/>
  <c r="AC1874" i="1"/>
  <c r="AD1874" i="1"/>
  <c r="AE1874" i="1"/>
  <c r="AF1874" i="1"/>
  <c r="AG1874" i="1"/>
  <c r="AH1874" i="1"/>
  <c r="AI1874" i="1"/>
  <c r="AJ1874" i="1"/>
  <c r="AK1874" i="1"/>
  <c r="AL1874" i="1"/>
  <c r="AM1874" i="1"/>
  <c r="AN1874" i="1"/>
  <c r="AO1874" i="1"/>
  <c r="AP1874" i="1"/>
  <c r="AQ1874" i="1"/>
  <c r="AR1874" i="1"/>
  <c r="AS1874" i="1"/>
  <c r="AT1874" i="1"/>
  <c r="AU1874" i="1"/>
  <c r="AV1874" i="1"/>
  <c r="AW1874" i="1"/>
  <c r="AX1874" i="1"/>
  <c r="AY1874" i="1"/>
  <c r="AZ1874" i="1"/>
  <c r="BA1874" i="1"/>
  <c r="BB1874" i="1"/>
  <c r="BC1874" i="1"/>
  <c r="BD1874" i="1"/>
  <c r="BE1874" i="1"/>
  <c r="BF1874" i="1"/>
  <c r="H1875" i="1"/>
  <c r="I1875" i="1"/>
  <c r="J1875" i="1"/>
  <c r="K1875" i="1"/>
  <c r="L1875" i="1"/>
  <c r="M1875" i="1"/>
  <c r="N1875" i="1"/>
  <c r="O1875" i="1"/>
  <c r="P1875" i="1"/>
  <c r="Q1875" i="1"/>
  <c r="R1875" i="1"/>
  <c r="S1875" i="1"/>
  <c r="T1875" i="1"/>
  <c r="U1875" i="1"/>
  <c r="V1875" i="1"/>
  <c r="W1875" i="1"/>
  <c r="X1875" i="1"/>
  <c r="Y1875" i="1"/>
  <c r="Z1875" i="1"/>
  <c r="AA1875" i="1"/>
  <c r="AB1875" i="1"/>
  <c r="AC1875" i="1"/>
  <c r="AD1875" i="1"/>
  <c r="AE1875" i="1"/>
  <c r="AF1875" i="1"/>
  <c r="AG1875" i="1"/>
  <c r="AH1875" i="1"/>
  <c r="AI1875" i="1"/>
  <c r="AJ1875" i="1"/>
  <c r="AK1875" i="1"/>
  <c r="AL1875" i="1"/>
  <c r="AM1875" i="1"/>
  <c r="AN1875" i="1"/>
  <c r="AO1875" i="1"/>
  <c r="AP1875" i="1"/>
  <c r="AQ1875" i="1"/>
  <c r="AR1875" i="1"/>
  <c r="AS1875" i="1"/>
  <c r="AT1875" i="1"/>
  <c r="AU1875" i="1"/>
  <c r="AV1875" i="1"/>
  <c r="AW1875" i="1"/>
  <c r="AX1875" i="1"/>
  <c r="AY1875" i="1"/>
  <c r="AZ1875" i="1"/>
  <c r="BA1875" i="1"/>
  <c r="BB1875" i="1"/>
  <c r="BC1875" i="1"/>
  <c r="BD1875" i="1"/>
  <c r="BE1875" i="1"/>
  <c r="BF1875" i="1"/>
  <c r="H1876" i="1"/>
  <c r="I1876" i="1"/>
  <c r="J1876" i="1"/>
  <c r="K1876" i="1"/>
  <c r="L1876" i="1"/>
  <c r="M1876" i="1"/>
  <c r="N1876" i="1"/>
  <c r="O1876" i="1"/>
  <c r="P1876" i="1"/>
  <c r="Q1876" i="1"/>
  <c r="R1876" i="1"/>
  <c r="S1876" i="1"/>
  <c r="T1876" i="1"/>
  <c r="U1876" i="1"/>
  <c r="V1876" i="1"/>
  <c r="W1876" i="1"/>
  <c r="X1876" i="1"/>
  <c r="Y1876" i="1"/>
  <c r="Z1876" i="1"/>
  <c r="AA1876" i="1"/>
  <c r="AB1876" i="1"/>
  <c r="AC1876" i="1"/>
  <c r="AD1876" i="1"/>
  <c r="AE1876" i="1"/>
  <c r="AF1876" i="1"/>
  <c r="AG1876" i="1"/>
  <c r="AH1876" i="1"/>
  <c r="AI1876" i="1"/>
  <c r="AJ1876" i="1"/>
  <c r="AK1876" i="1"/>
  <c r="AL1876" i="1"/>
  <c r="AM1876" i="1"/>
  <c r="AN1876" i="1"/>
  <c r="AO1876" i="1"/>
  <c r="AP1876" i="1"/>
  <c r="AQ1876" i="1"/>
  <c r="AR1876" i="1"/>
  <c r="AS1876" i="1"/>
  <c r="AT1876" i="1"/>
  <c r="AU1876" i="1"/>
  <c r="AV1876" i="1"/>
  <c r="AW1876" i="1"/>
  <c r="AX1876" i="1"/>
  <c r="AY1876" i="1"/>
  <c r="AZ1876" i="1"/>
  <c r="BA1876" i="1"/>
  <c r="BB1876" i="1"/>
  <c r="BC1876" i="1"/>
  <c r="BD1876" i="1"/>
  <c r="BE1876" i="1"/>
  <c r="BF1876" i="1"/>
  <c r="H1877" i="1"/>
  <c r="I1877" i="1"/>
  <c r="J1877" i="1"/>
  <c r="K1877" i="1"/>
  <c r="L1877" i="1"/>
  <c r="M1877" i="1"/>
  <c r="N1877" i="1"/>
  <c r="O1877" i="1"/>
  <c r="P1877" i="1"/>
  <c r="Q1877" i="1"/>
  <c r="R1877" i="1"/>
  <c r="S1877" i="1"/>
  <c r="T1877" i="1"/>
  <c r="U1877" i="1"/>
  <c r="V1877" i="1"/>
  <c r="W1877" i="1"/>
  <c r="X1877" i="1"/>
  <c r="Y1877" i="1"/>
  <c r="Z1877" i="1"/>
  <c r="AA1877" i="1"/>
  <c r="AB1877" i="1"/>
  <c r="AC1877" i="1"/>
  <c r="AD1877" i="1"/>
  <c r="AE1877" i="1"/>
  <c r="AF1877" i="1"/>
  <c r="AG1877" i="1"/>
  <c r="AH1877" i="1"/>
  <c r="AI1877" i="1"/>
  <c r="AJ1877" i="1"/>
  <c r="AK1877" i="1"/>
  <c r="AL1877" i="1"/>
  <c r="AM1877" i="1"/>
  <c r="AN1877" i="1"/>
  <c r="AO1877" i="1"/>
  <c r="AP1877" i="1"/>
  <c r="AQ1877" i="1"/>
  <c r="AR1877" i="1"/>
  <c r="AS1877" i="1"/>
  <c r="AT1877" i="1"/>
  <c r="AU1877" i="1"/>
  <c r="AV1877" i="1"/>
  <c r="AW1877" i="1"/>
  <c r="AX1877" i="1"/>
  <c r="AY1877" i="1"/>
  <c r="AZ1877" i="1"/>
  <c r="BA1877" i="1"/>
  <c r="BB1877" i="1"/>
  <c r="BC1877" i="1"/>
  <c r="BD1877" i="1"/>
  <c r="BE1877" i="1"/>
  <c r="BF1877" i="1"/>
  <c r="H1878" i="1"/>
  <c r="I1878" i="1"/>
  <c r="J1878" i="1"/>
  <c r="K1878" i="1"/>
  <c r="L1878" i="1"/>
  <c r="M1878" i="1"/>
  <c r="N1878" i="1"/>
  <c r="O1878" i="1"/>
  <c r="P1878" i="1"/>
  <c r="Q1878" i="1"/>
  <c r="R1878" i="1"/>
  <c r="S1878" i="1"/>
  <c r="T1878" i="1"/>
  <c r="U1878" i="1"/>
  <c r="V1878" i="1"/>
  <c r="W1878" i="1"/>
  <c r="X1878" i="1"/>
  <c r="Y1878" i="1"/>
  <c r="Z1878" i="1"/>
  <c r="AA1878" i="1"/>
  <c r="AB1878" i="1"/>
  <c r="AC1878" i="1"/>
  <c r="AD1878" i="1"/>
  <c r="AE1878" i="1"/>
  <c r="AF1878" i="1"/>
  <c r="AG1878" i="1"/>
  <c r="AH1878" i="1"/>
  <c r="AI1878" i="1"/>
  <c r="AJ1878" i="1"/>
  <c r="AK1878" i="1"/>
  <c r="AL1878" i="1"/>
  <c r="AM1878" i="1"/>
  <c r="AN1878" i="1"/>
  <c r="AO1878" i="1"/>
  <c r="AP1878" i="1"/>
  <c r="AQ1878" i="1"/>
  <c r="AR1878" i="1"/>
  <c r="AS1878" i="1"/>
  <c r="AT1878" i="1"/>
  <c r="AU1878" i="1"/>
  <c r="AV1878" i="1"/>
  <c r="AW1878" i="1"/>
  <c r="AX1878" i="1"/>
  <c r="AY1878" i="1"/>
  <c r="AZ1878" i="1"/>
  <c r="BA1878" i="1"/>
  <c r="BB1878" i="1"/>
  <c r="BC1878" i="1"/>
  <c r="BD1878" i="1"/>
  <c r="BE1878" i="1"/>
  <c r="BF1878" i="1"/>
  <c r="H1879" i="1"/>
  <c r="I1879" i="1"/>
  <c r="J1879" i="1"/>
  <c r="K1879" i="1"/>
  <c r="L1879" i="1"/>
  <c r="M1879" i="1"/>
  <c r="N1879" i="1"/>
  <c r="O1879" i="1"/>
  <c r="P1879" i="1"/>
  <c r="Q1879" i="1"/>
  <c r="R1879" i="1"/>
  <c r="S1879" i="1"/>
  <c r="T1879" i="1"/>
  <c r="U1879" i="1"/>
  <c r="V1879" i="1"/>
  <c r="W1879" i="1"/>
  <c r="X1879" i="1"/>
  <c r="Y1879" i="1"/>
  <c r="Z1879" i="1"/>
  <c r="AA1879" i="1"/>
  <c r="AB1879" i="1"/>
  <c r="AC1879" i="1"/>
  <c r="AD1879" i="1"/>
  <c r="AE1879" i="1"/>
  <c r="AF1879" i="1"/>
  <c r="AG1879" i="1"/>
  <c r="AH1879" i="1"/>
  <c r="AI1879" i="1"/>
  <c r="AJ1879" i="1"/>
  <c r="AK1879" i="1"/>
  <c r="AL1879" i="1"/>
  <c r="AM1879" i="1"/>
  <c r="AN1879" i="1"/>
  <c r="AO1879" i="1"/>
  <c r="AP1879" i="1"/>
  <c r="AQ1879" i="1"/>
  <c r="AR1879" i="1"/>
  <c r="AS1879" i="1"/>
  <c r="AT1879" i="1"/>
  <c r="AU1879" i="1"/>
  <c r="AV1879" i="1"/>
  <c r="AW1879" i="1"/>
  <c r="AX1879" i="1"/>
  <c r="AY1879" i="1"/>
  <c r="AZ1879" i="1"/>
  <c r="BA1879" i="1"/>
  <c r="BB1879" i="1"/>
  <c r="BC1879" i="1"/>
  <c r="BD1879" i="1"/>
  <c r="BE1879" i="1"/>
  <c r="BF1879" i="1"/>
  <c r="H1880" i="1"/>
  <c r="I1880" i="1"/>
  <c r="J1880" i="1"/>
  <c r="K1880" i="1"/>
  <c r="L1880" i="1"/>
  <c r="M1880" i="1"/>
  <c r="N1880" i="1"/>
  <c r="O1880" i="1"/>
  <c r="P1880" i="1"/>
  <c r="Q1880" i="1"/>
  <c r="R1880" i="1"/>
  <c r="S1880" i="1"/>
  <c r="T1880" i="1"/>
  <c r="U1880" i="1"/>
  <c r="V1880" i="1"/>
  <c r="W1880" i="1"/>
  <c r="X1880" i="1"/>
  <c r="Y1880" i="1"/>
  <c r="Z1880" i="1"/>
  <c r="AA1880" i="1"/>
  <c r="AB1880" i="1"/>
  <c r="AC1880" i="1"/>
  <c r="AD1880" i="1"/>
  <c r="AE1880" i="1"/>
  <c r="AF1880" i="1"/>
  <c r="AG1880" i="1"/>
  <c r="AH1880" i="1"/>
  <c r="AI1880" i="1"/>
  <c r="AJ1880" i="1"/>
  <c r="AK1880" i="1"/>
  <c r="AL1880" i="1"/>
  <c r="AM1880" i="1"/>
  <c r="AN1880" i="1"/>
  <c r="AO1880" i="1"/>
  <c r="AP1880" i="1"/>
  <c r="AQ1880" i="1"/>
  <c r="AR1880" i="1"/>
  <c r="AS1880" i="1"/>
  <c r="AT1880" i="1"/>
  <c r="AU1880" i="1"/>
  <c r="AV1880" i="1"/>
  <c r="AW1880" i="1"/>
  <c r="AX1880" i="1"/>
  <c r="AY1880" i="1"/>
  <c r="AZ1880" i="1"/>
  <c r="BA1880" i="1"/>
  <c r="BB1880" i="1"/>
  <c r="BC1880" i="1"/>
  <c r="BD1880" i="1"/>
  <c r="BE1880" i="1"/>
  <c r="BF1880" i="1"/>
  <c r="H1881" i="1"/>
  <c r="I1881" i="1"/>
  <c r="J1881" i="1"/>
  <c r="K1881" i="1"/>
  <c r="L1881" i="1"/>
  <c r="M1881" i="1"/>
  <c r="N1881" i="1"/>
  <c r="O1881" i="1"/>
  <c r="P1881" i="1"/>
  <c r="Q1881" i="1"/>
  <c r="R1881" i="1"/>
  <c r="S1881" i="1"/>
  <c r="T1881" i="1"/>
  <c r="U1881" i="1"/>
  <c r="V1881" i="1"/>
  <c r="W1881" i="1"/>
  <c r="X1881" i="1"/>
  <c r="Y1881" i="1"/>
  <c r="Z1881" i="1"/>
  <c r="AA1881" i="1"/>
  <c r="AB1881" i="1"/>
  <c r="AC1881" i="1"/>
  <c r="AD1881" i="1"/>
  <c r="AE1881" i="1"/>
  <c r="AF1881" i="1"/>
  <c r="AG1881" i="1"/>
  <c r="AH1881" i="1"/>
  <c r="AI1881" i="1"/>
  <c r="AJ1881" i="1"/>
  <c r="AK1881" i="1"/>
  <c r="AL1881" i="1"/>
  <c r="AM1881" i="1"/>
  <c r="AN1881" i="1"/>
  <c r="AO1881" i="1"/>
  <c r="AP1881" i="1"/>
  <c r="AQ1881" i="1"/>
  <c r="AR1881" i="1"/>
  <c r="AS1881" i="1"/>
  <c r="AT1881" i="1"/>
  <c r="AU1881" i="1"/>
  <c r="AV1881" i="1"/>
  <c r="AW1881" i="1"/>
  <c r="AX1881" i="1"/>
  <c r="AY1881" i="1"/>
  <c r="AZ1881" i="1"/>
  <c r="BA1881" i="1"/>
  <c r="BB1881" i="1"/>
  <c r="BC1881" i="1"/>
  <c r="BD1881" i="1"/>
  <c r="BE1881" i="1"/>
  <c r="BF1881" i="1"/>
  <c r="H1882" i="1"/>
  <c r="I1882" i="1"/>
  <c r="J1882" i="1"/>
  <c r="K1882" i="1"/>
  <c r="L1882" i="1"/>
  <c r="M1882" i="1"/>
  <c r="N1882" i="1"/>
  <c r="O1882" i="1"/>
  <c r="P1882" i="1"/>
  <c r="Q1882" i="1"/>
  <c r="R1882" i="1"/>
  <c r="S1882" i="1"/>
  <c r="T1882" i="1"/>
  <c r="U1882" i="1"/>
  <c r="V1882" i="1"/>
  <c r="W1882" i="1"/>
  <c r="X1882" i="1"/>
  <c r="Y1882" i="1"/>
  <c r="Z1882" i="1"/>
  <c r="AA1882" i="1"/>
  <c r="AB1882" i="1"/>
  <c r="AC1882" i="1"/>
  <c r="AD1882" i="1"/>
  <c r="AE1882" i="1"/>
  <c r="AF1882" i="1"/>
  <c r="AG1882" i="1"/>
  <c r="AH1882" i="1"/>
  <c r="AI1882" i="1"/>
  <c r="AJ1882" i="1"/>
  <c r="AK1882" i="1"/>
  <c r="AL1882" i="1"/>
  <c r="AM1882" i="1"/>
  <c r="AN1882" i="1"/>
  <c r="AO1882" i="1"/>
  <c r="AP1882" i="1"/>
  <c r="AQ1882" i="1"/>
  <c r="AR1882" i="1"/>
  <c r="AS1882" i="1"/>
  <c r="AT1882" i="1"/>
  <c r="AU1882" i="1"/>
  <c r="AV1882" i="1"/>
  <c r="AW1882" i="1"/>
  <c r="AX1882" i="1"/>
  <c r="AY1882" i="1"/>
  <c r="AZ1882" i="1"/>
  <c r="BA1882" i="1"/>
  <c r="BB1882" i="1"/>
  <c r="BC1882" i="1"/>
  <c r="BD1882" i="1"/>
  <c r="BE1882" i="1"/>
  <c r="BF1882" i="1"/>
  <c r="H1883" i="1"/>
  <c r="I1883" i="1"/>
  <c r="J1883" i="1"/>
  <c r="K1883" i="1"/>
  <c r="L1883" i="1"/>
  <c r="M1883" i="1"/>
  <c r="N1883" i="1"/>
  <c r="O1883" i="1"/>
  <c r="P1883" i="1"/>
  <c r="Q1883" i="1"/>
  <c r="R1883" i="1"/>
  <c r="S1883" i="1"/>
  <c r="T1883" i="1"/>
  <c r="U1883" i="1"/>
  <c r="V1883" i="1"/>
  <c r="W1883" i="1"/>
  <c r="X1883" i="1"/>
  <c r="Y1883" i="1"/>
  <c r="Z1883" i="1"/>
  <c r="AA1883" i="1"/>
  <c r="AB1883" i="1"/>
  <c r="AC1883" i="1"/>
  <c r="AD1883" i="1"/>
  <c r="AE1883" i="1"/>
  <c r="AF1883" i="1"/>
  <c r="AG1883" i="1"/>
  <c r="AH1883" i="1"/>
  <c r="AI1883" i="1"/>
  <c r="AJ1883" i="1"/>
  <c r="AK1883" i="1"/>
  <c r="AL1883" i="1"/>
  <c r="AM1883" i="1"/>
  <c r="AN1883" i="1"/>
  <c r="AO1883" i="1"/>
  <c r="AP1883" i="1"/>
  <c r="AQ1883" i="1"/>
  <c r="AR1883" i="1"/>
  <c r="AS1883" i="1"/>
  <c r="AT1883" i="1"/>
  <c r="AU1883" i="1"/>
  <c r="AV1883" i="1"/>
  <c r="AW1883" i="1"/>
  <c r="AX1883" i="1"/>
  <c r="AY1883" i="1"/>
  <c r="AZ1883" i="1"/>
  <c r="BA1883" i="1"/>
  <c r="BB1883" i="1"/>
  <c r="BC1883" i="1"/>
  <c r="BD1883" i="1"/>
  <c r="BE1883" i="1"/>
  <c r="BF1883" i="1"/>
  <c r="H1884" i="1"/>
  <c r="I1884" i="1"/>
  <c r="J1884" i="1"/>
  <c r="K1884" i="1"/>
  <c r="L1884" i="1"/>
  <c r="M1884" i="1"/>
  <c r="N1884" i="1"/>
  <c r="O1884" i="1"/>
  <c r="P1884" i="1"/>
  <c r="Q1884" i="1"/>
  <c r="R1884" i="1"/>
  <c r="S1884" i="1"/>
  <c r="T1884" i="1"/>
  <c r="U1884" i="1"/>
  <c r="V1884" i="1"/>
  <c r="W1884" i="1"/>
  <c r="X1884" i="1"/>
  <c r="Y1884" i="1"/>
  <c r="Z1884" i="1"/>
  <c r="AA1884" i="1"/>
  <c r="AB1884" i="1"/>
  <c r="AC1884" i="1"/>
  <c r="AD1884" i="1"/>
  <c r="AE1884" i="1"/>
  <c r="AF1884" i="1"/>
  <c r="AG1884" i="1"/>
  <c r="AH1884" i="1"/>
  <c r="AI1884" i="1"/>
  <c r="AJ1884" i="1"/>
  <c r="AK1884" i="1"/>
  <c r="AL1884" i="1"/>
  <c r="AM1884" i="1"/>
  <c r="AN1884" i="1"/>
  <c r="AO1884" i="1"/>
  <c r="AP1884" i="1"/>
  <c r="AQ1884" i="1"/>
  <c r="AR1884" i="1"/>
  <c r="AS1884" i="1"/>
  <c r="AT1884" i="1"/>
  <c r="AU1884" i="1"/>
  <c r="AV1884" i="1"/>
  <c r="AW1884" i="1"/>
  <c r="AX1884" i="1"/>
  <c r="AY1884" i="1"/>
  <c r="AZ1884" i="1"/>
  <c r="BA1884" i="1"/>
  <c r="BB1884" i="1"/>
  <c r="BC1884" i="1"/>
  <c r="BD1884" i="1"/>
  <c r="BE1884" i="1"/>
  <c r="BF1884" i="1"/>
  <c r="H1885" i="1"/>
  <c r="I1885" i="1"/>
  <c r="J1885" i="1"/>
  <c r="K1885" i="1"/>
  <c r="L1885" i="1"/>
  <c r="M1885" i="1"/>
  <c r="N1885" i="1"/>
  <c r="O1885" i="1"/>
  <c r="P1885" i="1"/>
  <c r="Q1885" i="1"/>
  <c r="R1885" i="1"/>
  <c r="S1885" i="1"/>
  <c r="T1885" i="1"/>
  <c r="U1885" i="1"/>
  <c r="V1885" i="1"/>
  <c r="W1885" i="1"/>
  <c r="X1885" i="1"/>
  <c r="Y1885" i="1"/>
  <c r="Z1885" i="1"/>
  <c r="AA1885" i="1"/>
  <c r="AB1885" i="1"/>
  <c r="AC1885" i="1"/>
  <c r="AD1885" i="1"/>
  <c r="AE1885" i="1"/>
  <c r="AF1885" i="1"/>
  <c r="AG1885" i="1"/>
  <c r="AH1885" i="1"/>
  <c r="AI1885" i="1"/>
  <c r="AJ1885" i="1"/>
  <c r="AK1885" i="1"/>
  <c r="AL1885" i="1"/>
  <c r="AM1885" i="1"/>
  <c r="AN1885" i="1"/>
  <c r="AO1885" i="1"/>
  <c r="AP1885" i="1"/>
  <c r="AQ1885" i="1"/>
  <c r="AR1885" i="1"/>
  <c r="AS1885" i="1"/>
  <c r="AT1885" i="1"/>
  <c r="AU1885" i="1"/>
  <c r="AV1885" i="1"/>
  <c r="AW1885" i="1"/>
  <c r="AX1885" i="1"/>
  <c r="AY1885" i="1"/>
  <c r="AZ1885" i="1"/>
  <c r="BA1885" i="1"/>
  <c r="BB1885" i="1"/>
  <c r="BC1885" i="1"/>
  <c r="BD1885" i="1"/>
  <c r="BE1885" i="1"/>
  <c r="BF1885" i="1"/>
  <c r="H1886" i="1"/>
  <c r="I1886" i="1"/>
  <c r="J1886" i="1"/>
  <c r="K1886" i="1"/>
  <c r="L1886" i="1"/>
  <c r="M1886" i="1"/>
  <c r="N1886" i="1"/>
  <c r="O1886" i="1"/>
  <c r="P1886" i="1"/>
  <c r="Q1886" i="1"/>
  <c r="R1886" i="1"/>
  <c r="S1886" i="1"/>
  <c r="T1886" i="1"/>
  <c r="U1886" i="1"/>
  <c r="V1886" i="1"/>
  <c r="W1886" i="1"/>
  <c r="X1886" i="1"/>
  <c r="Y1886" i="1"/>
  <c r="Z1886" i="1"/>
  <c r="AA1886" i="1"/>
  <c r="AB1886" i="1"/>
  <c r="AC1886" i="1"/>
  <c r="AD1886" i="1"/>
  <c r="AE1886" i="1"/>
  <c r="AF1886" i="1"/>
  <c r="AG1886" i="1"/>
  <c r="AH1886" i="1"/>
  <c r="AI1886" i="1"/>
  <c r="AJ1886" i="1"/>
  <c r="AK1886" i="1"/>
  <c r="AL1886" i="1"/>
  <c r="AM1886" i="1"/>
  <c r="AN1886" i="1"/>
  <c r="AO1886" i="1"/>
  <c r="AP1886" i="1"/>
  <c r="AQ1886" i="1"/>
  <c r="AR1886" i="1"/>
  <c r="AS1886" i="1"/>
  <c r="AT1886" i="1"/>
  <c r="AU1886" i="1"/>
  <c r="AV1886" i="1"/>
  <c r="AW1886" i="1"/>
  <c r="AX1886" i="1"/>
  <c r="AY1886" i="1"/>
  <c r="AZ1886" i="1"/>
  <c r="BA1886" i="1"/>
  <c r="BB1886" i="1"/>
  <c r="BC1886" i="1"/>
  <c r="BD1886" i="1"/>
  <c r="BE1886" i="1"/>
  <c r="BF1886" i="1"/>
  <c r="H1887" i="1"/>
  <c r="I1887" i="1"/>
  <c r="J1887" i="1"/>
  <c r="K1887" i="1"/>
  <c r="L1887" i="1"/>
  <c r="M1887" i="1"/>
  <c r="N1887" i="1"/>
  <c r="O1887" i="1"/>
  <c r="P1887" i="1"/>
  <c r="Q1887" i="1"/>
  <c r="R1887" i="1"/>
  <c r="S1887" i="1"/>
  <c r="T1887" i="1"/>
  <c r="U1887" i="1"/>
  <c r="V1887" i="1"/>
  <c r="W1887" i="1"/>
  <c r="X1887" i="1"/>
  <c r="Y1887" i="1"/>
  <c r="Z1887" i="1"/>
  <c r="AA1887" i="1"/>
  <c r="AB1887" i="1"/>
  <c r="AC1887" i="1"/>
  <c r="AD1887" i="1"/>
  <c r="AE1887" i="1"/>
  <c r="AF1887" i="1"/>
  <c r="AG1887" i="1"/>
  <c r="AH1887" i="1"/>
  <c r="AI1887" i="1"/>
  <c r="AJ1887" i="1"/>
  <c r="AK1887" i="1"/>
  <c r="AL1887" i="1"/>
  <c r="AM1887" i="1"/>
  <c r="AN1887" i="1"/>
  <c r="AO1887" i="1"/>
  <c r="AP1887" i="1"/>
  <c r="AQ1887" i="1"/>
  <c r="AR1887" i="1"/>
  <c r="AS1887" i="1"/>
  <c r="AT1887" i="1"/>
  <c r="AU1887" i="1"/>
  <c r="AV1887" i="1"/>
  <c r="AW1887" i="1"/>
  <c r="AX1887" i="1"/>
  <c r="AY1887" i="1"/>
  <c r="AZ1887" i="1"/>
  <c r="BA1887" i="1"/>
  <c r="BB1887" i="1"/>
  <c r="BC1887" i="1"/>
  <c r="BD1887" i="1"/>
  <c r="BE1887" i="1"/>
  <c r="BF1887" i="1"/>
  <c r="H1888" i="1"/>
  <c r="I1888" i="1"/>
  <c r="J1888" i="1"/>
  <c r="K1888" i="1"/>
  <c r="L1888" i="1"/>
  <c r="M1888" i="1"/>
  <c r="N1888" i="1"/>
  <c r="O1888" i="1"/>
  <c r="P1888" i="1"/>
  <c r="Q1888" i="1"/>
  <c r="R1888" i="1"/>
  <c r="S1888" i="1"/>
  <c r="T1888" i="1"/>
  <c r="U1888" i="1"/>
  <c r="V1888" i="1"/>
  <c r="W1888" i="1"/>
  <c r="X1888" i="1"/>
  <c r="Y1888" i="1"/>
  <c r="Z1888" i="1"/>
  <c r="AA1888" i="1"/>
  <c r="AB1888" i="1"/>
  <c r="AC1888" i="1"/>
  <c r="AD1888" i="1"/>
  <c r="AE1888" i="1"/>
  <c r="AF1888" i="1"/>
  <c r="AG1888" i="1"/>
  <c r="AH1888" i="1"/>
  <c r="AI1888" i="1"/>
  <c r="AJ1888" i="1"/>
  <c r="AK1888" i="1"/>
  <c r="AL1888" i="1"/>
  <c r="AM1888" i="1"/>
  <c r="AN1888" i="1"/>
  <c r="AO1888" i="1"/>
  <c r="AP1888" i="1"/>
  <c r="AQ1888" i="1"/>
  <c r="AR1888" i="1"/>
  <c r="AS1888" i="1"/>
  <c r="AT1888" i="1"/>
  <c r="AU1888" i="1"/>
  <c r="AV1888" i="1"/>
  <c r="AW1888" i="1"/>
  <c r="AX1888" i="1"/>
  <c r="AY1888" i="1"/>
  <c r="AZ1888" i="1"/>
  <c r="BA1888" i="1"/>
  <c r="BB1888" i="1"/>
  <c r="BC1888" i="1"/>
  <c r="BD1888" i="1"/>
  <c r="BE1888" i="1"/>
  <c r="BF1888" i="1"/>
  <c r="H1889" i="1"/>
  <c r="I1889" i="1"/>
  <c r="J1889" i="1"/>
  <c r="K1889" i="1"/>
  <c r="L1889" i="1"/>
  <c r="M1889" i="1"/>
  <c r="N1889" i="1"/>
  <c r="O1889" i="1"/>
  <c r="P1889" i="1"/>
  <c r="Q1889" i="1"/>
  <c r="R1889" i="1"/>
  <c r="S1889" i="1"/>
  <c r="T1889" i="1"/>
  <c r="U1889" i="1"/>
  <c r="V1889" i="1"/>
  <c r="W1889" i="1"/>
  <c r="X1889" i="1"/>
  <c r="Y1889" i="1"/>
  <c r="Z1889" i="1"/>
  <c r="AA1889" i="1"/>
  <c r="AB1889" i="1"/>
  <c r="AC1889" i="1"/>
  <c r="AD1889" i="1"/>
  <c r="AE1889" i="1"/>
  <c r="AF1889" i="1"/>
  <c r="AG1889" i="1"/>
  <c r="AH1889" i="1"/>
  <c r="AI1889" i="1"/>
  <c r="AJ1889" i="1"/>
  <c r="AK1889" i="1"/>
  <c r="AL1889" i="1"/>
  <c r="AM1889" i="1"/>
  <c r="AN1889" i="1"/>
  <c r="AO1889" i="1"/>
  <c r="AP1889" i="1"/>
  <c r="AQ1889" i="1"/>
  <c r="AR1889" i="1"/>
  <c r="AS1889" i="1"/>
  <c r="AT1889" i="1"/>
  <c r="AU1889" i="1"/>
  <c r="AV1889" i="1"/>
  <c r="AW1889" i="1"/>
  <c r="AX1889" i="1"/>
  <c r="AY1889" i="1"/>
  <c r="AZ1889" i="1"/>
  <c r="BA1889" i="1"/>
  <c r="BB1889" i="1"/>
  <c r="BC1889" i="1"/>
  <c r="BD1889" i="1"/>
  <c r="BE1889" i="1"/>
  <c r="BF1889" i="1"/>
  <c r="H1890" i="1"/>
  <c r="I1890" i="1"/>
  <c r="J1890" i="1"/>
  <c r="K1890" i="1"/>
  <c r="L1890" i="1"/>
  <c r="M1890" i="1"/>
  <c r="N1890" i="1"/>
  <c r="O1890" i="1"/>
  <c r="P1890" i="1"/>
  <c r="Q1890" i="1"/>
  <c r="R1890" i="1"/>
  <c r="S1890" i="1"/>
  <c r="T1890" i="1"/>
  <c r="U1890" i="1"/>
  <c r="V1890" i="1"/>
  <c r="W1890" i="1"/>
  <c r="X1890" i="1"/>
  <c r="Y1890" i="1"/>
  <c r="Z1890" i="1"/>
  <c r="AA1890" i="1"/>
  <c r="AB1890" i="1"/>
  <c r="AC1890" i="1"/>
  <c r="AD1890" i="1"/>
  <c r="AE1890" i="1"/>
  <c r="AF1890" i="1"/>
  <c r="AG1890" i="1"/>
  <c r="AH1890" i="1"/>
  <c r="AI1890" i="1"/>
  <c r="AJ1890" i="1"/>
  <c r="AK1890" i="1"/>
  <c r="AL1890" i="1"/>
  <c r="AM1890" i="1"/>
  <c r="AN1890" i="1"/>
  <c r="AO1890" i="1"/>
  <c r="AP1890" i="1"/>
  <c r="AQ1890" i="1"/>
  <c r="AR1890" i="1"/>
  <c r="AS1890" i="1"/>
  <c r="AT1890" i="1"/>
  <c r="AU1890" i="1"/>
  <c r="AV1890" i="1"/>
  <c r="AW1890" i="1"/>
  <c r="AX1890" i="1"/>
  <c r="AY1890" i="1"/>
  <c r="AZ1890" i="1"/>
  <c r="BA1890" i="1"/>
  <c r="BB1890" i="1"/>
  <c r="BC1890" i="1"/>
  <c r="BD1890" i="1"/>
  <c r="BE1890" i="1"/>
  <c r="BF1890" i="1"/>
  <c r="H1891" i="1"/>
  <c r="I1891" i="1"/>
  <c r="J1891" i="1"/>
  <c r="K1891" i="1"/>
  <c r="L1891" i="1"/>
  <c r="M1891" i="1"/>
  <c r="N1891" i="1"/>
  <c r="O1891" i="1"/>
  <c r="P1891" i="1"/>
  <c r="Q1891" i="1"/>
  <c r="R1891" i="1"/>
  <c r="S1891" i="1"/>
  <c r="T1891" i="1"/>
  <c r="U1891" i="1"/>
  <c r="V1891" i="1"/>
  <c r="W1891" i="1"/>
  <c r="X1891" i="1"/>
  <c r="Y1891" i="1"/>
  <c r="Z1891" i="1"/>
  <c r="AA1891" i="1"/>
  <c r="AB1891" i="1"/>
  <c r="AC1891" i="1"/>
  <c r="AD1891" i="1"/>
  <c r="AE1891" i="1"/>
  <c r="AF1891" i="1"/>
  <c r="AG1891" i="1"/>
  <c r="AH1891" i="1"/>
  <c r="AI1891" i="1"/>
  <c r="AJ1891" i="1"/>
  <c r="AK1891" i="1"/>
  <c r="AL1891" i="1"/>
  <c r="AM1891" i="1"/>
  <c r="AN1891" i="1"/>
  <c r="AO1891" i="1"/>
  <c r="AP1891" i="1"/>
  <c r="AQ1891" i="1"/>
  <c r="AR1891" i="1"/>
  <c r="AS1891" i="1"/>
  <c r="AT1891" i="1"/>
  <c r="AU1891" i="1"/>
  <c r="AV1891" i="1"/>
  <c r="AW1891" i="1"/>
  <c r="AX1891" i="1"/>
  <c r="AY1891" i="1"/>
  <c r="AZ1891" i="1"/>
  <c r="BA1891" i="1"/>
  <c r="BB1891" i="1"/>
  <c r="BC1891" i="1"/>
  <c r="BD1891" i="1"/>
  <c r="BE1891" i="1"/>
  <c r="BF1891" i="1"/>
  <c r="H1892" i="1"/>
  <c r="I1892" i="1"/>
  <c r="J1892" i="1"/>
  <c r="K1892" i="1"/>
  <c r="L1892" i="1"/>
  <c r="M1892" i="1"/>
  <c r="N1892" i="1"/>
  <c r="O1892" i="1"/>
  <c r="P1892" i="1"/>
  <c r="Q1892" i="1"/>
  <c r="R1892" i="1"/>
  <c r="S1892" i="1"/>
  <c r="T1892" i="1"/>
  <c r="U1892" i="1"/>
  <c r="V1892" i="1"/>
  <c r="W1892" i="1"/>
  <c r="X1892" i="1"/>
  <c r="Y1892" i="1"/>
  <c r="Z1892" i="1"/>
  <c r="AA1892" i="1"/>
  <c r="AB1892" i="1"/>
  <c r="AC1892" i="1"/>
  <c r="AD1892" i="1"/>
  <c r="AE1892" i="1"/>
  <c r="AF1892" i="1"/>
  <c r="AG1892" i="1"/>
  <c r="AH1892" i="1"/>
  <c r="AI1892" i="1"/>
  <c r="AJ1892" i="1"/>
  <c r="AK1892" i="1"/>
  <c r="AL1892" i="1"/>
  <c r="AM1892" i="1"/>
  <c r="AN1892" i="1"/>
  <c r="AO1892" i="1"/>
  <c r="AP1892" i="1"/>
  <c r="AQ1892" i="1"/>
  <c r="AR1892" i="1"/>
  <c r="AS1892" i="1"/>
  <c r="AT1892" i="1"/>
  <c r="AU1892" i="1"/>
  <c r="AV1892" i="1"/>
  <c r="AW1892" i="1"/>
  <c r="AX1892" i="1"/>
  <c r="AY1892" i="1"/>
  <c r="AZ1892" i="1"/>
  <c r="BA1892" i="1"/>
  <c r="BB1892" i="1"/>
  <c r="BC1892" i="1"/>
  <c r="BD1892" i="1"/>
  <c r="BE1892" i="1"/>
  <c r="BF1892" i="1"/>
  <c r="H1893" i="1"/>
  <c r="I1893" i="1"/>
  <c r="J1893" i="1"/>
  <c r="K1893" i="1"/>
  <c r="L1893" i="1"/>
  <c r="M1893" i="1"/>
  <c r="N1893" i="1"/>
  <c r="O1893" i="1"/>
  <c r="P1893" i="1"/>
  <c r="Q1893" i="1"/>
  <c r="R1893" i="1"/>
  <c r="S1893" i="1"/>
  <c r="T1893" i="1"/>
  <c r="U1893" i="1"/>
  <c r="V1893" i="1"/>
  <c r="W1893" i="1"/>
  <c r="X1893" i="1"/>
  <c r="Y1893" i="1"/>
  <c r="Z1893" i="1"/>
  <c r="AA1893" i="1"/>
  <c r="AB1893" i="1"/>
  <c r="AC1893" i="1"/>
  <c r="AD1893" i="1"/>
  <c r="AE1893" i="1"/>
  <c r="AF1893" i="1"/>
  <c r="AG1893" i="1"/>
  <c r="AH1893" i="1"/>
  <c r="AI1893" i="1"/>
  <c r="AJ1893" i="1"/>
  <c r="AK1893" i="1"/>
  <c r="AL1893" i="1"/>
  <c r="AM1893" i="1"/>
  <c r="AN1893" i="1"/>
  <c r="AO1893" i="1"/>
  <c r="AP1893" i="1"/>
  <c r="AQ1893" i="1"/>
  <c r="AR1893" i="1"/>
  <c r="AS1893" i="1"/>
  <c r="AT1893" i="1"/>
  <c r="AU1893" i="1"/>
  <c r="AV1893" i="1"/>
  <c r="AW1893" i="1"/>
  <c r="AX1893" i="1"/>
  <c r="AY1893" i="1"/>
  <c r="AZ1893" i="1"/>
  <c r="BA1893" i="1"/>
  <c r="BB1893" i="1"/>
  <c r="BC1893" i="1"/>
  <c r="BD1893" i="1"/>
  <c r="BE1893" i="1"/>
  <c r="BF1893" i="1"/>
  <c r="H1894" i="1"/>
  <c r="I1894" i="1"/>
  <c r="J1894" i="1"/>
  <c r="K1894" i="1"/>
  <c r="L1894" i="1"/>
  <c r="M1894" i="1"/>
  <c r="N1894" i="1"/>
  <c r="O1894" i="1"/>
  <c r="P1894" i="1"/>
  <c r="Q1894" i="1"/>
  <c r="R1894" i="1"/>
  <c r="S1894" i="1"/>
  <c r="T1894" i="1"/>
  <c r="U1894" i="1"/>
  <c r="V1894" i="1"/>
  <c r="W1894" i="1"/>
  <c r="X1894" i="1"/>
  <c r="Y1894" i="1"/>
  <c r="Z1894" i="1"/>
  <c r="AA1894" i="1"/>
  <c r="AB1894" i="1"/>
  <c r="AC1894" i="1"/>
  <c r="AD1894" i="1"/>
  <c r="AE1894" i="1"/>
  <c r="AF1894" i="1"/>
  <c r="AG1894" i="1"/>
  <c r="AH1894" i="1"/>
  <c r="AI1894" i="1"/>
  <c r="AJ1894" i="1"/>
  <c r="AK1894" i="1"/>
  <c r="AL1894" i="1"/>
  <c r="AM1894" i="1"/>
  <c r="AN1894" i="1"/>
  <c r="AO1894" i="1"/>
  <c r="AP1894" i="1"/>
  <c r="AQ1894" i="1"/>
  <c r="AR1894" i="1"/>
  <c r="AS1894" i="1"/>
  <c r="AT1894" i="1"/>
  <c r="AU1894" i="1"/>
  <c r="AV1894" i="1"/>
  <c r="AW1894" i="1"/>
  <c r="AX1894" i="1"/>
  <c r="AY1894" i="1"/>
  <c r="AZ1894" i="1"/>
  <c r="BA1894" i="1"/>
  <c r="BB1894" i="1"/>
  <c r="BC1894" i="1"/>
  <c r="BD1894" i="1"/>
  <c r="BE1894" i="1"/>
  <c r="BF1894" i="1"/>
  <c r="H1895" i="1"/>
  <c r="I1895" i="1"/>
  <c r="J1895" i="1"/>
  <c r="K1895" i="1"/>
  <c r="L1895" i="1"/>
  <c r="M1895" i="1"/>
  <c r="N1895" i="1"/>
  <c r="O1895" i="1"/>
  <c r="P1895" i="1"/>
  <c r="Q1895" i="1"/>
  <c r="R1895" i="1"/>
  <c r="S1895" i="1"/>
  <c r="T1895" i="1"/>
  <c r="U1895" i="1"/>
  <c r="V1895" i="1"/>
  <c r="W1895" i="1"/>
  <c r="X1895" i="1"/>
  <c r="Y1895" i="1"/>
  <c r="Z1895" i="1"/>
  <c r="AA1895" i="1"/>
  <c r="AB1895" i="1"/>
  <c r="AC1895" i="1"/>
  <c r="AD1895" i="1"/>
  <c r="AE1895" i="1"/>
  <c r="AF1895" i="1"/>
  <c r="AG1895" i="1"/>
  <c r="AH1895" i="1"/>
  <c r="AI1895" i="1"/>
  <c r="AJ1895" i="1"/>
  <c r="AK1895" i="1"/>
  <c r="AL1895" i="1"/>
  <c r="AM1895" i="1"/>
  <c r="AN1895" i="1"/>
  <c r="AO1895" i="1"/>
  <c r="AP1895" i="1"/>
  <c r="AQ1895" i="1"/>
  <c r="AR1895" i="1"/>
  <c r="AS1895" i="1"/>
  <c r="AT1895" i="1"/>
  <c r="AU1895" i="1"/>
  <c r="AV1895" i="1"/>
  <c r="AW1895" i="1"/>
  <c r="AX1895" i="1"/>
  <c r="AY1895" i="1"/>
  <c r="AZ1895" i="1"/>
  <c r="BA1895" i="1"/>
  <c r="BB1895" i="1"/>
  <c r="BC1895" i="1"/>
  <c r="BD1895" i="1"/>
  <c r="BE1895" i="1"/>
  <c r="BF1895" i="1"/>
  <c r="H1896" i="1"/>
  <c r="I1896" i="1"/>
  <c r="J1896" i="1"/>
  <c r="K1896" i="1"/>
  <c r="L1896" i="1"/>
  <c r="M1896" i="1"/>
  <c r="N1896" i="1"/>
  <c r="O1896" i="1"/>
  <c r="P1896" i="1"/>
  <c r="Q1896" i="1"/>
  <c r="R1896" i="1"/>
  <c r="S1896" i="1"/>
  <c r="T1896" i="1"/>
  <c r="U1896" i="1"/>
  <c r="V1896" i="1"/>
  <c r="W1896" i="1"/>
  <c r="X1896" i="1"/>
  <c r="Y1896" i="1"/>
  <c r="Z1896" i="1"/>
  <c r="AA1896" i="1"/>
  <c r="AB1896" i="1"/>
  <c r="AC1896" i="1"/>
  <c r="AD1896" i="1"/>
  <c r="AE1896" i="1"/>
  <c r="AF1896" i="1"/>
  <c r="AG1896" i="1"/>
  <c r="AH1896" i="1"/>
  <c r="AI1896" i="1"/>
  <c r="AJ1896" i="1"/>
  <c r="AK1896" i="1"/>
  <c r="AL1896" i="1"/>
  <c r="AM1896" i="1"/>
  <c r="AN1896" i="1"/>
  <c r="AO1896" i="1"/>
  <c r="AP1896" i="1"/>
  <c r="AQ1896" i="1"/>
  <c r="AR1896" i="1"/>
  <c r="AS1896" i="1"/>
  <c r="AT1896" i="1"/>
  <c r="AU1896" i="1"/>
  <c r="AV1896" i="1"/>
  <c r="AW1896" i="1"/>
  <c r="AX1896" i="1"/>
  <c r="AY1896" i="1"/>
  <c r="AZ1896" i="1"/>
  <c r="BA1896" i="1"/>
  <c r="BB1896" i="1"/>
  <c r="BC1896" i="1"/>
  <c r="BD1896" i="1"/>
  <c r="BE1896" i="1"/>
  <c r="BF1896" i="1"/>
  <c r="H1897" i="1"/>
  <c r="I1897" i="1"/>
  <c r="J1897" i="1"/>
  <c r="K1897" i="1"/>
  <c r="L1897" i="1"/>
  <c r="M1897" i="1"/>
  <c r="N1897" i="1"/>
  <c r="O1897" i="1"/>
  <c r="P1897" i="1"/>
  <c r="Q1897" i="1"/>
  <c r="R1897" i="1"/>
  <c r="S1897" i="1"/>
  <c r="T1897" i="1"/>
  <c r="U1897" i="1"/>
  <c r="V1897" i="1"/>
  <c r="W1897" i="1"/>
  <c r="X1897" i="1"/>
  <c r="Y1897" i="1"/>
  <c r="Z1897" i="1"/>
  <c r="AA1897" i="1"/>
  <c r="AB1897" i="1"/>
  <c r="AC1897" i="1"/>
  <c r="AD1897" i="1"/>
  <c r="AE1897" i="1"/>
  <c r="AF1897" i="1"/>
  <c r="AG1897" i="1"/>
  <c r="AH1897" i="1"/>
  <c r="AI1897" i="1"/>
  <c r="AJ1897" i="1"/>
  <c r="AK1897" i="1"/>
  <c r="AL1897" i="1"/>
  <c r="AM1897" i="1"/>
  <c r="AN1897" i="1"/>
  <c r="AO1897" i="1"/>
  <c r="AP1897" i="1"/>
  <c r="AQ1897" i="1"/>
  <c r="AR1897" i="1"/>
  <c r="AS1897" i="1"/>
  <c r="AT1897" i="1"/>
  <c r="AU1897" i="1"/>
  <c r="AV1897" i="1"/>
  <c r="AW1897" i="1"/>
  <c r="AX1897" i="1"/>
  <c r="AY1897" i="1"/>
  <c r="AZ1897" i="1"/>
  <c r="BA1897" i="1"/>
  <c r="BB1897" i="1"/>
  <c r="BC1897" i="1"/>
  <c r="BD1897" i="1"/>
  <c r="BE1897" i="1"/>
  <c r="BF1897" i="1"/>
  <c r="H1898" i="1"/>
  <c r="I1898" i="1"/>
  <c r="J1898" i="1"/>
  <c r="K1898" i="1"/>
  <c r="L1898" i="1"/>
  <c r="M1898" i="1"/>
  <c r="N1898" i="1"/>
  <c r="O1898" i="1"/>
  <c r="P1898" i="1"/>
  <c r="Q1898" i="1"/>
  <c r="R1898" i="1"/>
  <c r="S1898" i="1"/>
  <c r="T1898" i="1"/>
  <c r="U1898" i="1"/>
  <c r="V1898" i="1"/>
  <c r="W1898" i="1"/>
  <c r="X1898" i="1"/>
  <c r="Y1898" i="1"/>
  <c r="Z1898" i="1"/>
  <c r="AA1898" i="1"/>
  <c r="AB1898" i="1"/>
  <c r="AC1898" i="1"/>
  <c r="AD1898" i="1"/>
  <c r="AE1898" i="1"/>
  <c r="AF1898" i="1"/>
  <c r="AG1898" i="1"/>
  <c r="AH1898" i="1"/>
  <c r="AI1898" i="1"/>
  <c r="AJ1898" i="1"/>
  <c r="AK1898" i="1"/>
  <c r="AL1898" i="1"/>
  <c r="AM1898" i="1"/>
  <c r="AN1898" i="1"/>
  <c r="AO1898" i="1"/>
  <c r="AP1898" i="1"/>
  <c r="AQ1898" i="1"/>
  <c r="AR1898" i="1"/>
  <c r="AS1898" i="1"/>
  <c r="AT1898" i="1"/>
  <c r="AU1898" i="1"/>
  <c r="AV1898" i="1"/>
  <c r="AW1898" i="1"/>
  <c r="AX1898" i="1"/>
  <c r="AY1898" i="1"/>
  <c r="AZ1898" i="1"/>
  <c r="BA1898" i="1"/>
  <c r="BB1898" i="1"/>
  <c r="BC1898" i="1"/>
  <c r="BD1898" i="1"/>
  <c r="BE1898" i="1"/>
  <c r="BF1898" i="1"/>
  <c r="H1899" i="1"/>
  <c r="I1899" i="1"/>
  <c r="J1899" i="1"/>
  <c r="K1899" i="1"/>
  <c r="L1899" i="1"/>
  <c r="M1899" i="1"/>
  <c r="N1899" i="1"/>
  <c r="O1899" i="1"/>
  <c r="P1899" i="1"/>
  <c r="Q1899" i="1"/>
  <c r="R1899" i="1"/>
  <c r="S1899" i="1"/>
  <c r="T1899" i="1"/>
  <c r="U1899" i="1"/>
  <c r="V1899" i="1"/>
  <c r="W1899" i="1"/>
  <c r="X1899" i="1"/>
  <c r="Y1899" i="1"/>
  <c r="Z1899" i="1"/>
  <c r="AA1899" i="1"/>
  <c r="AB1899" i="1"/>
  <c r="AC1899" i="1"/>
  <c r="AD1899" i="1"/>
  <c r="AE1899" i="1"/>
  <c r="AF1899" i="1"/>
  <c r="AG1899" i="1"/>
  <c r="AH1899" i="1"/>
  <c r="AI1899" i="1"/>
  <c r="AJ1899" i="1"/>
  <c r="AK1899" i="1"/>
  <c r="AL1899" i="1"/>
  <c r="AM1899" i="1"/>
  <c r="AN1899" i="1"/>
  <c r="AO1899" i="1"/>
  <c r="AP1899" i="1"/>
  <c r="AQ1899" i="1"/>
  <c r="AR1899" i="1"/>
  <c r="AS1899" i="1"/>
  <c r="AT1899" i="1"/>
  <c r="AU1899" i="1"/>
  <c r="AV1899" i="1"/>
  <c r="AW1899" i="1"/>
  <c r="AX1899" i="1"/>
  <c r="AY1899" i="1"/>
  <c r="AZ1899" i="1"/>
  <c r="BA1899" i="1"/>
  <c r="BB1899" i="1"/>
  <c r="BC1899" i="1"/>
  <c r="BD1899" i="1"/>
  <c r="BE1899" i="1"/>
  <c r="BF1899" i="1"/>
  <c r="H1900" i="1"/>
  <c r="I1900" i="1"/>
  <c r="J1900" i="1"/>
  <c r="K1900" i="1"/>
  <c r="L1900" i="1"/>
  <c r="M1900" i="1"/>
  <c r="N1900" i="1"/>
  <c r="O1900" i="1"/>
  <c r="P1900" i="1"/>
  <c r="Q1900" i="1"/>
  <c r="R1900" i="1"/>
  <c r="S1900" i="1"/>
  <c r="T1900" i="1"/>
  <c r="U1900" i="1"/>
  <c r="V1900" i="1"/>
  <c r="W1900" i="1"/>
  <c r="X1900" i="1"/>
  <c r="Y1900" i="1"/>
  <c r="Z1900" i="1"/>
  <c r="AA1900" i="1"/>
  <c r="AB1900" i="1"/>
  <c r="AC1900" i="1"/>
  <c r="AD1900" i="1"/>
  <c r="AE1900" i="1"/>
  <c r="AF1900" i="1"/>
  <c r="AG1900" i="1"/>
  <c r="AH1900" i="1"/>
  <c r="AI1900" i="1"/>
  <c r="AJ1900" i="1"/>
  <c r="AK1900" i="1"/>
  <c r="AL1900" i="1"/>
  <c r="AM1900" i="1"/>
  <c r="AN1900" i="1"/>
  <c r="AO1900" i="1"/>
  <c r="AP1900" i="1"/>
  <c r="AQ1900" i="1"/>
  <c r="AR1900" i="1"/>
  <c r="AS1900" i="1"/>
  <c r="AT1900" i="1"/>
  <c r="AU1900" i="1"/>
  <c r="AV1900" i="1"/>
  <c r="AW1900" i="1"/>
  <c r="AX1900" i="1"/>
  <c r="AY1900" i="1"/>
  <c r="AZ1900" i="1"/>
  <c r="BA1900" i="1"/>
  <c r="BB1900" i="1"/>
  <c r="BC1900" i="1"/>
  <c r="BD1900" i="1"/>
  <c r="BE1900" i="1"/>
  <c r="BF1900" i="1"/>
  <c r="H1901" i="1"/>
  <c r="I1901" i="1"/>
  <c r="J1901" i="1"/>
  <c r="K1901" i="1"/>
  <c r="L1901" i="1"/>
  <c r="M1901" i="1"/>
  <c r="N1901" i="1"/>
  <c r="O1901" i="1"/>
  <c r="P1901" i="1"/>
  <c r="Q1901" i="1"/>
  <c r="R1901" i="1"/>
  <c r="S1901" i="1"/>
  <c r="T1901" i="1"/>
  <c r="U1901" i="1"/>
  <c r="V1901" i="1"/>
  <c r="W1901" i="1"/>
  <c r="X1901" i="1"/>
  <c r="Y1901" i="1"/>
  <c r="Z1901" i="1"/>
  <c r="AA1901" i="1"/>
  <c r="AB1901" i="1"/>
  <c r="AC1901" i="1"/>
  <c r="AD1901" i="1"/>
  <c r="AE1901" i="1"/>
  <c r="AF1901" i="1"/>
  <c r="AG1901" i="1"/>
  <c r="AH1901" i="1"/>
  <c r="AI1901" i="1"/>
  <c r="AJ1901" i="1"/>
  <c r="AK1901" i="1"/>
  <c r="AL1901" i="1"/>
  <c r="AM1901" i="1"/>
  <c r="AN1901" i="1"/>
  <c r="AO1901" i="1"/>
  <c r="AP1901" i="1"/>
  <c r="AQ1901" i="1"/>
  <c r="AR1901" i="1"/>
  <c r="AS1901" i="1"/>
  <c r="AT1901" i="1"/>
  <c r="AU1901" i="1"/>
  <c r="AV1901" i="1"/>
  <c r="AW1901" i="1"/>
  <c r="AX1901" i="1"/>
  <c r="AY1901" i="1"/>
  <c r="AZ1901" i="1"/>
  <c r="BA1901" i="1"/>
  <c r="BB1901" i="1"/>
  <c r="BC1901" i="1"/>
  <c r="BD1901" i="1"/>
  <c r="BE1901" i="1"/>
  <c r="BF1901" i="1"/>
  <c r="H1902" i="1"/>
  <c r="I1902" i="1"/>
  <c r="J1902" i="1"/>
  <c r="K1902" i="1"/>
  <c r="L1902" i="1"/>
  <c r="M1902" i="1"/>
  <c r="N1902" i="1"/>
  <c r="O1902" i="1"/>
  <c r="P1902" i="1"/>
  <c r="Q1902" i="1"/>
  <c r="R1902" i="1"/>
  <c r="S1902" i="1"/>
  <c r="T1902" i="1"/>
  <c r="U1902" i="1"/>
  <c r="V1902" i="1"/>
  <c r="W1902" i="1"/>
  <c r="X1902" i="1"/>
  <c r="Y1902" i="1"/>
  <c r="Z1902" i="1"/>
  <c r="AA1902" i="1"/>
  <c r="AB1902" i="1"/>
  <c r="AC1902" i="1"/>
  <c r="AD1902" i="1"/>
  <c r="AE1902" i="1"/>
  <c r="AF1902" i="1"/>
  <c r="AG1902" i="1"/>
  <c r="AH1902" i="1"/>
  <c r="AI1902" i="1"/>
  <c r="AJ1902" i="1"/>
  <c r="AK1902" i="1"/>
  <c r="AL1902" i="1"/>
  <c r="AM1902" i="1"/>
  <c r="AN1902" i="1"/>
  <c r="AO1902" i="1"/>
  <c r="AP1902" i="1"/>
  <c r="AQ1902" i="1"/>
  <c r="AR1902" i="1"/>
  <c r="AS1902" i="1"/>
  <c r="AT1902" i="1"/>
  <c r="AU1902" i="1"/>
  <c r="AV1902" i="1"/>
  <c r="AW1902" i="1"/>
  <c r="AX1902" i="1"/>
  <c r="AY1902" i="1"/>
  <c r="AZ1902" i="1"/>
  <c r="BA1902" i="1"/>
  <c r="BB1902" i="1"/>
  <c r="BC1902" i="1"/>
  <c r="BD1902" i="1"/>
  <c r="BE1902" i="1"/>
  <c r="BF1902" i="1"/>
  <c r="H1903" i="1"/>
  <c r="I1903" i="1"/>
  <c r="J1903" i="1"/>
  <c r="K1903" i="1"/>
  <c r="L1903" i="1"/>
  <c r="M1903" i="1"/>
  <c r="N1903" i="1"/>
  <c r="O1903" i="1"/>
  <c r="P1903" i="1"/>
  <c r="Q1903" i="1"/>
  <c r="R1903" i="1"/>
  <c r="S1903" i="1"/>
  <c r="T1903" i="1"/>
  <c r="U1903" i="1"/>
  <c r="V1903" i="1"/>
  <c r="W1903" i="1"/>
  <c r="X1903" i="1"/>
  <c r="Y1903" i="1"/>
  <c r="Z1903" i="1"/>
  <c r="AA1903" i="1"/>
  <c r="AB1903" i="1"/>
  <c r="AC1903" i="1"/>
  <c r="AD1903" i="1"/>
  <c r="AE1903" i="1"/>
  <c r="AF1903" i="1"/>
  <c r="AG1903" i="1"/>
  <c r="AH1903" i="1"/>
  <c r="AI1903" i="1"/>
  <c r="AJ1903" i="1"/>
  <c r="AK1903" i="1"/>
  <c r="AL1903" i="1"/>
  <c r="AM1903" i="1"/>
  <c r="AN1903" i="1"/>
  <c r="AO1903" i="1"/>
  <c r="AP1903" i="1"/>
  <c r="AQ1903" i="1"/>
  <c r="AR1903" i="1"/>
  <c r="AS1903" i="1"/>
  <c r="AT1903" i="1"/>
  <c r="AU1903" i="1"/>
  <c r="AV1903" i="1"/>
  <c r="AW1903" i="1"/>
  <c r="AX1903" i="1"/>
  <c r="AY1903" i="1"/>
  <c r="AZ1903" i="1"/>
  <c r="BA1903" i="1"/>
  <c r="BB1903" i="1"/>
  <c r="BC1903" i="1"/>
  <c r="BD1903" i="1"/>
  <c r="BE1903" i="1"/>
  <c r="BF1903" i="1"/>
  <c r="H1904" i="1"/>
  <c r="I1904" i="1"/>
  <c r="J1904" i="1"/>
  <c r="K1904" i="1"/>
  <c r="L1904" i="1"/>
  <c r="M1904" i="1"/>
  <c r="N1904" i="1"/>
  <c r="O1904" i="1"/>
  <c r="P1904" i="1"/>
  <c r="Q1904" i="1"/>
  <c r="R1904" i="1"/>
  <c r="S1904" i="1"/>
  <c r="T1904" i="1"/>
  <c r="U1904" i="1"/>
  <c r="V1904" i="1"/>
  <c r="W1904" i="1"/>
  <c r="X1904" i="1"/>
  <c r="Y1904" i="1"/>
  <c r="Z1904" i="1"/>
  <c r="AA1904" i="1"/>
  <c r="AB1904" i="1"/>
  <c r="AC1904" i="1"/>
  <c r="AD1904" i="1"/>
  <c r="AE1904" i="1"/>
  <c r="AF1904" i="1"/>
  <c r="AG1904" i="1"/>
  <c r="AH1904" i="1"/>
  <c r="AI1904" i="1"/>
  <c r="AJ1904" i="1"/>
  <c r="AK1904" i="1"/>
  <c r="AL1904" i="1"/>
  <c r="AM1904" i="1"/>
  <c r="AN1904" i="1"/>
  <c r="AO1904" i="1"/>
  <c r="AP1904" i="1"/>
  <c r="AQ1904" i="1"/>
  <c r="AR1904" i="1"/>
  <c r="AS1904" i="1"/>
  <c r="AT1904" i="1"/>
  <c r="AU1904" i="1"/>
  <c r="AV1904" i="1"/>
  <c r="AW1904" i="1"/>
  <c r="AX1904" i="1"/>
  <c r="AY1904" i="1"/>
  <c r="AZ1904" i="1"/>
  <c r="BA1904" i="1"/>
  <c r="BB1904" i="1"/>
  <c r="BC1904" i="1"/>
  <c r="BD1904" i="1"/>
  <c r="BE1904" i="1"/>
  <c r="BF1904" i="1"/>
  <c r="H1905" i="1"/>
  <c r="I1905" i="1"/>
  <c r="J1905" i="1"/>
  <c r="K1905" i="1"/>
  <c r="L1905" i="1"/>
  <c r="M1905" i="1"/>
  <c r="N1905" i="1"/>
  <c r="O1905" i="1"/>
  <c r="P1905" i="1"/>
  <c r="Q1905" i="1"/>
  <c r="R1905" i="1"/>
  <c r="S1905" i="1"/>
  <c r="T1905" i="1"/>
  <c r="U1905" i="1"/>
  <c r="V1905" i="1"/>
  <c r="W1905" i="1"/>
  <c r="X1905" i="1"/>
  <c r="Y1905" i="1"/>
  <c r="Z1905" i="1"/>
  <c r="AA1905" i="1"/>
  <c r="AB1905" i="1"/>
  <c r="AC1905" i="1"/>
  <c r="AD1905" i="1"/>
  <c r="AE1905" i="1"/>
  <c r="AF1905" i="1"/>
  <c r="AG1905" i="1"/>
  <c r="AH1905" i="1"/>
  <c r="AI1905" i="1"/>
  <c r="AJ1905" i="1"/>
  <c r="AK1905" i="1"/>
  <c r="AL1905" i="1"/>
  <c r="AM1905" i="1"/>
  <c r="AN1905" i="1"/>
  <c r="AO1905" i="1"/>
  <c r="AP1905" i="1"/>
  <c r="AQ1905" i="1"/>
  <c r="AR1905" i="1"/>
  <c r="AS1905" i="1"/>
  <c r="AT1905" i="1"/>
  <c r="AU1905" i="1"/>
  <c r="AV1905" i="1"/>
  <c r="AW1905" i="1"/>
  <c r="AX1905" i="1"/>
  <c r="AY1905" i="1"/>
  <c r="AZ1905" i="1"/>
  <c r="BA1905" i="1"/>
  <c r="BB1905" i="1"/>
  <c r="BC1905" i="1"/>
  <c r="BD1905" i="1"/>
  <c r="BE1905" i="1"/>
  <c r="BF1905" i="1"/>
  <c r="H1906" i="1"/>
  <c r="I1906" i="1"/>
  <c r="J1906" i="1"/>
  <c r="K1906" i="1"/>
  <c r="L1906" i="1"/>
  <c r="M1906" i="1"/>
  <c r="N1906" i="1"/>
  <c r="O1906" i="1"/>
  <c r="P1906" i="1"/>
  <c r="Q1906" i="1"/>
  <c r="R1906" i="1"/>
  <c r="S1906" i="1"/>
  <c r="T1906" i="1"/>
  <c r="U1906" i="1"/>
  <c r="V1906" i="1"/>
  <c r="W1906" i="1"/>
  <c r="X1906" i="1"/>
  <c r="Y1906" i="1"/>
  <c r="Z1906" i="1"/>
  <c r="AA1906" i="1"/>
  <c r="AB1906" i="1"/>
  <c r="AC1906" i="1"/>
  <c r="AD1906" i="1"/>
  <c r="AE1906" i="1"/>
  <c r="AF1906" i="1"/>
  <c r="AG1906" i="1"/>
  <c r="AH1906" i="1"/>
  <c r="AI1906" i="1"/>
  <c r="AJ1906" i="1"/>
  <c r="AK1906" i="1"/>
  <c r="AL1906" i="1"/>
  <c r="AM1906" i="1"/>
  <c r="AN1906" i="1"/>
  <c r="AO1906" i="1"/>
  <c r="AP1906" i="1"/>
  <c r="AQ1906" i="1"/>
  <c r="AR1906" i="1"/>
  <c r="AS1906" i="1"/>
  <c r="AT1906" i="1"/>
  <c r="AU1906" i="1"/>
  <c r="AV1906" i="1"/>
  <c r="AW1906" i="1"/>
  <c r="AX1906" i="1"/>
  <c r="AY1906" i="1"/>
  <c r="AZ1906" i="1"/>
  <c r="BA1906" i="1"/>
  <c r="BB1906" i="1"/>
  <c r="BC1906" i="1"/>
  <c r="BD1906" i="1"/>
  <c r="BE1906" i="1"/>
  <c r="BF1906" i="1"/>
  <c r="H1907" i="1"/>
  <c r="I1907" i="1"/>
  <c r="J1907" i="1"/>
  <c r="K1907" i="1"/>
  <c r="L1907" i="1"/>
  <c r="M1907" i="1"/>
  <c r="N1907" i="1"/>
  <c r="O1907" i="1"/>
  <c r="P1907" i="1"/>
  <c r="Q1907" i="1"/>
  <c r="R1907" i="1"/>
  <c r="S1907" i="1"/>
  <c r="T1907" i="1"/>
  <c r="U1907" i="1"/>
  <c r="V1907" i="1"/>
  <c r="W1907" i="1"/>
  <c r="X1907" i="1"/>
  <c r="Y1907" i="1"/>
  <c r="Z1907" i="1"/>
  <c r="AA1907" i="1"/>
  <c r="AB1907" i="1"/>
  <c r="AC1907" i="1"/>
  <c r="AD1907" i="1"/>
  <c r="AE1907" i="1"/>
  <c r="AF1907" i="1"/>
  <c r="AG1907" i="1"/>
  <c r="AH1907" i="1"/>
  <c r="AI1907" i="1"/>
  <c r="AJ1907" i="1"/>
  <c r="AK1907" i="1"/>
  <c r="AL1907" i="1"/>
  <c r="AM1907" i="1"/>
  <c r="AN1907" i="1"/>
  <c r="AO1907" i="1"/>
  <c r="AP1907" i="1"/>
  <c r="AQ1907" i="1"/>
  <c r="AR1907" i="1"/>
  <c r="AS1907" i="1"/>
  <c r="AT1907" i="1"/>
  <c r="AU1907" i="1"/>
  <c r="AV1907" i="1"/>
  <c r="AW1907" i="1"/>
  <c r="AX1907" i="1"/>
  <c r="AY1907" i="1"/>
  <c r="AZ1907" i="1"/>
  <c r="BA1907" i="1"/>
  <c r="BB1907" i="1"/>
  <c r="BC1907" i="1"/>
  <c r="BD1907" i="1"/>
  <c r="BE1907" i="1"/>
  <c r="BF1907" i="1"/>
  <c r="H1908" i="1"/>
  <c r="I1908" i="1"/>
  <c r="J1908" i="1"/>
  <c r="K1908" i="1"/>
  <c r="L1908" i="1"/>
  <c r="M1908" i="1"/>
  <c r="N1908" i="1"/>
  <c r="O1908" i="1"/>
  <c r="P1908" i="1"/>
  <c r="Q1908" i="1"/>
  <c r="R1908" i="1"/>
  <c r="S1908" i="1"/>
  <c r="T1908" i="1"/>
  <c r="U1908" i="1"/>
  <c r="V1908" i="1"/>
  <c r="W1908" i="1"/>
  <c r="X1908" i="1"/>
  <c r="Y1908" i="1"/>
  <c r="Z1908" i="1"/>
  <c r="AA1908" i="1"/>
  <c r="AB1908" i="1"/>
  <c r="AC1908" i="1"/>
  <c r="AD1908" i="1"/>
  <c r="AE1908" i="1"/>
  <c r="AF1908" i="1"/>
  <c r="AG1908" i="1"/>
  <c r="AH1908" i="1"/>
  <c r="AI1908" i="1"/>
  <c r="AJ1908" i="1"/>
  <c r="AK1908" i="1"/>
  <c r="AL1908" i="1"/>
  <c r="AM1908" i="1"/>
  <c r="AN1908" i="1"/>
  <c r="AO1908" i="1"/>
  <c r="AP1908" i="1"/>
  <c r="AQ1908" i="1"/>
  <c r="AR1908" i="1"/>
  <c r="AS1908" i="1"/>
  <c r="AT1908" i="1"/>
  <c r="AU1908" i="1"/>
  <c r="AV1908" i="1"/>
  <c r="AW1908" i="1"/>
  <c r="AX1908" i="1"/>
  <c r="AY1908" i="1"/>
  <c r="AZ1908" i="1"/>
  <c r="BA1908" i="1"/>
  <c r="BB1908" i="1"/>
  <c r="BC1908" i="1"/>
  <c r="BD1908" i="1"/>
  <c r="BE1908" i="1"/>
  <c r="BF1908" i="1"/>
  <c r="H1909" i="1"/>
  <c r="I1909" i="1"/>
  <c r="J1909" i="1"/>
  <c r="K1909" i="1"/>
  <c r="L1909" i="1"/>
  <c r="M1909" i="1"/>
  <c r="N1909" i="1"/>
  <c r="O1909" i="1"/>
  <c r="P1909" i="1"/>
  <c r="Q1909" i="1"/>
  <c r="R1909" i="1"/>
  <c r="S1909" i="1"/>
  <c r="T1909" i="1"/>
  <c r="U1909" i="1"/>
  <c r="V1909" i="1"/>
  <c r="W1909" i="1"/>
  <c r="X1909" i="1"/>
  <c r="Y1909" i="1"/>
  <c r="Z1909" i="1"/>
  <c r="AA1909" i="1"/>
  <c r="AB1909" i="1"/>
  <c r="AC1909" i="1"/>
  <c r="AD1909" i="1"/>
  <c r="AE1909" i="1"/>
  <c r="AF1909" i="1"/>
  <c r="AG1909" i="1"/>
  <c r="AH1909" i="1"/>
  <c r="AI1909" i="1"/>
  <c r="AJ1909" i="1"/>
  <c r="AK1909" i="1"/>
  <c r="AL1909" i="1"/>
  <c r="AM1909" i="1"/>
  <c r="AN1909" i="1"/>
  <c r="AO1909" i="1"/>
  <c r="AP1909" i="1"/>
  <c r="AQ1909" i="1"/>
  <c r="AR1909" i="1"/>
  <c r="AS1909" i="1"/>
  <c r="AT1909" i="1"/>
  <c r="AU1909" i="1"/>
  <c r="AV1909" i="1"/>
  <c r="AW1909" i="1"/>
  <c r="AX1909" i="1"/>
  <c r="AY1909" i="1"/>
  <c r="AZ1909" i="1"/>
  <c r="BA1909" i="1"/>
  <c r="BB1909" i="1"/>
  <c r="BC1909" i="1"/>
  <c r="BD1909" i="1"/>
  <c r="BE1909" i="1"/>
  <c r="BF1909" i="1"/>
  <c r="H1910" i="1"/>
  <c r="I1910" i="1"/>
  <c r="J1910" i="1"/>
  <c r="K1910" i="1"/>
  <c r="L1910" i="1"/>
  <c r="M1910" i="1"/>
  <c r="N1910" i="1"/>
  <c r="O1910" i="1"/>
  <c r="P1910" i="1"/>
  <c r="Q1910" i="1"/>
  <c r="R1910" i="1"/>
  <c r="S1910" i="1"/>
  <c r="T1910" i="1"/>
  <c r="U1910" i="1"/>
  <c r="V1910" i="1"/>
  <c r="W1910" i="1"/>
  <c r="X1910" i="1"/>
  <c r="Y1910" i="1"/>
  <c r="Z1910" i="1"/>
  <c r="AA1910" i="1"/>
  <c r="AB1910" i="1"/>
  <c r="AC1910" i="1"/>
  <c r="AD1910" i="1"/>
  <c r="AE1910" i="1"/>
  <c r="AF1910" i="1"/>
  <c r="AG1910" i="1"/>
  <c r="AH1910" i="1"/>
  <c r="AI1910" i="1"/>
  <c r="AJ1910" i="1"/>
  <c r="AK1910" i="1"/>
  <c r="AL1910" i="1"/>
  <c r="AM1910" i="1"/>
  <c r="AN1910" i="1"/>
  <c r="AO1910" i="1"/>
  <c r="AP1910" i="1"/>
  <c r="AQ1910" i="1"/>
  <c r="AR1910" i="1"/>
  <c r="AS1910" i="1"/>
  <c r="AT1910" i="1"/>
  <c r="AU1910" i="1"/>
  <c r="AV1910" i="1"/>
  <c r="AW1910" i="1"/>
  <c r="AX1910" i="1"/>
  <c r="AY1910" i="1"/>
  <c r="AZ1910" i="1"/>
  <c r="BA1910" i="1"/>
  <c r="BB1910" i="1"/>
  <c r="BC1910" i="1"/>
  <c r="BD1910" i="1"/>
  <c r="BE1910" i="1"/>
  <c r="BF1910" i="1"/>
  <c r="H1911" i="1"/>
  <c r="I1911" i="1"/>
  <c r="J1911" i="1"/>
  <c r="K1911" i="1"/>
  <c r="L1911" i="1"/>
  <c r="M1911" i="1"/>
  <c r="N1911" i="1"/>
  <c r="O1911" i="1"/>
  <c r="P1911" i="1"/>
  <c r="Q1911" i="1"/>
  <c r="R1911" i="1"/>
  <c r="S1911" i="1"/>
  <c r="T1911" i="1"/>
  <c r="U1911" i="1"/>
  <c r="V1911" i="1"/>
  <c r="W1911" i="1"/>
  <c r="X1911" i="1"/>
  <c r="Y1911" i="1"/>
  <c r="Z1911" i="1"/>
  <c r="AA1911" i="1"/>
  <c r="AB1911" i="1"/>
  <c r="AC1911" i="1"/>
  <c r="AD1911" i="1"/>
  <c r="AE1911" i="1"/>
  <c r="AF1911" i="1"/>
  <c r="AG1911" i="1"/>
  <c r="AH1911" i="1"/>
  <c r="AI1911" i="1"/>
  <c r="AJ1911" i="1"/>
  <c r="AK1911" i="1"/>
  <c r="AL1911" i="1"/>
  <c r="AM1911" i="1"/>
  <c r="AN1911" i="1"/>
  <c r="AO1911" i="1"/>
  <c r="AP1911" i="1"/>
  <c r="AQ1911" i="1"/>
  <c r="AR1911" i="1"/>
  <c r="AS1911" i="1"/>
  <c r="AT1911" i="1"/>
  <c r="AU1911" i="1"/>
  <c r="AV1911" i="1"/>
  <c r="AW1911" i="1"/>
  <c r="AX1911" i="1"/>
  <c r="AY1911" i="1"/>
  <c r="AZ1911" i="1"/>
  <c r="BA1911" i="1"/>
  <c r="BB1911" i="1"/>
  <c r="BC1911" i="1"/>
  <c r="BD1911" i="1"/>
  <c r="BE1911" i="1"/>
  <c r="BF1911" i="1"/>
  <c r="H1912" i="1"/>
  <c r="I1912" i="1"/>
  <c r="J1912" i="1"/>
  <c r="K1912" i="1"/>
  <c r="L1912" i="1"/>
  <c r="M1912" i="1"/>
  <c r="N1912" i="1"/>
  <c r="O1912" i="1"/>
  <c r="P1912" i="1"/>
  <c r="Q1912" i="1"/>
  <c r="R1912" i="1"/>
  <c r="S1912" i="1"/>
  <c r="T1912" i="1"/>
  <c r="U1912" i="1"/>
  <c r="V1912" i="1"/>
  <c r="W1912" i="1"/>
  <c r="X1912" i="1"/>
  <c r="Y1912" i="1"/>
  <c r="Z1912" i="1"/>
  <c r="AA1912" i="1"/>
  <c r="AB1912" i="1"/>
  <c r="AC1912" i="1"/>
  <c r="AD1912" i="1"/>
  <c r="AE1912" i="1"/>
  <c r="AF1912" i="1"/>
  <c r="AG1912" i="1"/>
  <c r="AH1912" i="1"/>
  <c r="AI1912" i="1"/>
  <c r="AJ1912" i="1"/>
  <c r="AK1912" i="1"/>
  <c r="AL1912" i="1"/>
  <c r="AM1912" i="1"/>
  <c r="AN1912" i="1"/>
  <c r="AO1912" i="1"/>
  <c r="AP1912" i="1"/>
  <c r="AQ1912" i="1"/>
  <c r="AR1912" i="1"/>
  <c r="AS1912" i="1"/>
  <c r="AT1912" i="1"/>
  <c r="AU1912" i="1"/>
  <c r="AV1912" i="1"/>
  <c r="AW1912" i="1"/>
  <c r="AX1912" i="1"/>
  <c r="AY1912" i="1"/>
  <c r="AZ1912" i="1"/>
  <c r="BA1912" i="1"/>
  <c r="BB1912" i="1"/>
  <c r="BC1912" i="1"/>
  <c r="BD1912" i="1"/>
  <c r="BE1912" i="1"/>
  <c r="BF1912" i="1"/>
  <c r="H1913" i="1"/>
  <c r="I1913" i="1"/>
  <c r="J1913" i="1"/>
  <c r="K1913" i="1"/>
  <c r="L1913" i="1"/>
  <c r="M1913" i="1"/>
  <c r="N1913" i="1"/>
  <c r="O1913" i="1"/>
  <c r="P1913" i="1"/>
  <c r="Q1913" i="1"/>
  <c r="R1913" i="1"/>
  <c r="S1913" i="1"/>
  <c r="T1913" i="1"/>
  <c r="U1913" i="1"/>
  <c r="V1913" i="1"/>
  <c r="W1913" i="1"/>
  <c r="X1913" i="1"/>
  <c r="Y1913" i="1"/>
  <c r="Z1913" i="1"/>
  <c r="AA1913" i="1"/>
  <c r="AB1913" i="1"/>
  <c r="AC1913" i="1"/>
  <c r="AD1913" i="1"/>
  <c r="AE1913" i="1"/>
  <c r="AF1913" i="1"/>
  <c r="AG1913" i="1"/>
  <c r="AH1913" i="1"/>
  <c r="AI1913" i="1"/>
  <c r="AJ1913" i="1"/>
  <c r="AK1913" i="1"/>
  <c r="AL1913" i="1"/>
  <c r="AM1913" i="1"/>
  <c r="AN1913" i="1"/>
  <c r="AO1913" i="1"/>
  <c r="AP1913" i="1"/>
  <c r="AQ1913" i="1"/>
  <c r="AR1913" i="1"/>
  <c r="AS1913" i="1"/>
  <c r="AT1913" i="1"/>
  <c r="AU1913" i="1"/>
  <c r="AV1913" i="1"/>
  <c r="AW1913" i="1"/>
  <c r="AX1913" i="1"/>
  <c r="AY1913" i="1"/>
  <c r="AZ1913" i="1"/>
  <c r="BA1913" i="1"/>
  <c r="BB1913" i="1"/>
  <c r="BC1913" i="1"/>
  <c r="BD1913" i="1"/>
  <c r="BE1913" i="1"/>
  <c r="BF1913" i="1"/>
  <c r="H1914" i="1"/>
  <c r="I1914" i="1"/>
  <c r="J1914" i="1"/>
  <c r="K1914" i="1"/>
  <c r="L1914" i="1"/>
  <c r="M1914" i="1"/>
  <c r="N1914" i="1"/>
  <c r="O1914" i="1"/>
  <c r="P1914" i="1"/>
  <c r="Q1914" i="1"/>
  <c r="R1914" i="1"/>
  <c r="S1914" i="1"/>
  <c r="T1914" i="1"/>
  <c r="U1914" i="1"/>
  <c r="V1914" i="1"/>
  <c r="W1914" i="1"/>
  <c r="X1914" i="1"/>
  <c r="Y1914" i="1"/>
  <c r="Z1914" i="1"/>
  <c r="AA1914" i="1"/>
  <c r="AB1914" i="1"/>
  <c r="AC1914" i="1"/>
  <c r="AD1914" i="1"/>
  <c r="AE1914" i="1"/>
  <c r="AF1914" i="1"/>
  <c r="AG1914" i="1"/>
  <c r="AH1914" i="1"/>
  <c r="AI1914" i="1"/>
  <c r="AJ1914" i="1"/>
  <c r="AK1914" i="1"/>
  <c r="AL1914" i="1"/>
  <c r="AM1914" i="1"/>
  <c r="AN1914" i="1"/>
  <c r="AO1914" i="1"/>
  <c r="AP1914" i="1"/>
  <c r="AQ1914" i="1"/>
  <c r="AR1914" i="1"/>
  <c r="AS1914" i="1"/>
  <c r="AT1914" i="1"/>
  <c r="AU1914" i="1"/>
  <c r="AV1914" i="1"/>
  <c r="AW1914" i="1"/>
  <c r="AX1914" i="1"/>
  <c r="AY1914" i="1"/>
  <c r="AZ1914" i="1"/>
  <c r="BA1914" i="1"/>
  <c r="BB1914" i="1"/>
  <c r="BC1914" i="1"/>
  <c r="BD1914" i="1"/>
  <c r="BE1914" i="1"/>
  <c r="BF1914" i="1"/>
  <c r="H1915" i="1"/>
  <c r="I1915" i="1"/>
  <c r="J1915" i="1"/>
  <c r="K1915" i="1"/>
  <c r="L1915" i="1"/>
  <c r="M1915" i="1"/>
  <c r="N1915" i="1"/>
  <c r="O1915" i="1"/>
  <c r="P1915" i="1"/>
  <c r="Q1915" i="1"/>
  <c r="R1915" i="1"/>
  <c r="S1915" i="1"/>
  <c r="T1915" i="1"/>
  <c r="U1915" i="1"/>
  <c r="V1915" i="1"/>
  <c r="W1915" i="1"/>
  <c r="X1915" i="1"/>
  <c r="Y1915" i="1"/>
  <c r="Z1915" i="1"/>
  <c r="AA1915" i="1"/>
  <c r="AB1915" i="1"/>
  <c r="AC1915" i="1"/>
  <c r="AD1915" i="1"/>
  <c r="AE1915" i="1"/>
  <c r="AF1915" i="1"/>
  <c r="AG1915" i="1"/>
  <c r="AH1915" i="1"/>
  <c r="AI1915" i="1"/>
  <c r="AJ1915" i="1"/>
  <c r="AK1915" i="1"/>
  <c r="AL1915" i="1"/>
  <c r="AM1915" i="1"/>
  <c r="AN1915" i="1"/>
  <c r="AO1915" i="1"/>
  <c r="AP1915" i="1"/>
  <c r="AQ1915" i="1"/>
  <c r="AR1915" i="1"/>
  <c r="AS1915" i="1"/>
  <c r="AT1915" i="1"/>
  <c r="AU1915" i="1"/>
  <c r="AV1915" i="1"/>
  <c r="AW1915" i="1"/>
  <c r="AX1915" i="1"/>
  <c r="AY1915" i="1"/>
  <c r="AZ1915" i="1"/>
  <c r="BA1915" i="1"/>
  <c r="BB1915" i="1"/>
  <c r="BC1915" i="1"/>
  <c r="BD1915" i="1"/>
  <c r="BE1915" i="1"/>
  <c r="BF1915" i="1"/>
  <c r="H1916" i="1"/>
  <c r="I1916" i="1"/>
  <c r="J1916" i="1"/>
  <c r="K1916" i="1"/>
  <c r="L1916" i="1"/>
  <c r="M1916" i="1"/>
  <c r="N1916" i="1"/>
  <c r="O1916" i="1"/>
  <c r="P1916" i="1"/>
  <c r="Q1916" i="1"/>
  <c r="R1916" i="1"/>
  <c r="S1916" i="1"/>
  <c r="T1916" i="1"/>
  <c r="U1916" i="1"/>
  <c r="V1916" i="1"/>
  <c r="W1916" i="1"/>
  <c r="X1916" i="1"/>
  <c r="Y1916" i="1"/>
  <c r="Z1916" i="1"/>
  <c r="AA1916" i="1"/>
  <c r="AB1916" i="1"/>
  <c r="AC1916" i="1"/>
  <c r="AD1916" i="1"/>
  <c r="AE1916" i="1"/>
  <c r="AF1916" i="1"/>
  <c r="AG1916" i="1"/>
  <c r="AH1916" i="1"/>
  <c r="AI1916" i="1"/>
  <c r="AJ1916" i="1"/>
  <c r="AK1916" i="1"/>
  <c r="AL1916" i="1"/>
  <c r="AM1916" i="1"/>
  <c r="AN1916" i="1"/>
  <c r="AO1916" i="1"/>
  <c r="AP1916" i="1"/>
  <c r="AQ1916" i="1"/>
  <c r="AR1916" i="1"/>
  <c r="AS1916" i="1"/>
  <c r="AT1916" i="1"/>
  <c r="AU1916" i="1"/>
  <c r="AV1916" i="1"/>
  <c r="AW1916" i="1"/>
  <c r="AX1916" i="1"/>
  <c r="AY1916" i="1"/>
  <c r="AZ1916" i="1"/>
  <c r="BA1916" i="1"/>
  <c r="BB1916" i="1"/>
  <c r="BC1916" i="1"/>
  <c r="BD1916" i="1"/>
  <c r="BE1916" i="1"/>
  <c r="BF1916" i="1"/>
  <c r="H1917" i="1"/>
  <c r="I1917" i="1"/>
  <c r="J1917" i="1"/>
  <c r="K1917" i="1"/>
  <c r="L1917" i="1"/>
  <c r="M1917" i="1"/>
  <c r="N1917" i="1"/>
  <c r="O1917" i="1"/>
  <c r="P1917" i="1"/>
  <c r="Q1917" i="1"/>
  <c r="R1917" i="1"/>
  <c r="S1917" i="1"/>
  <c r="T1917" i="1"/>
  <c r="U1917" i="1"/>
  <c r="V1917" i="1"/>
  <c r="W1917" i="1"/>
  <c r="X1917" i="1"/>
  <c r="Y1917" i="1"/>
  <c r="Z1917" i="1"/>
  <c r="AA1917" i="1"/>
  <c r="AB1917" i="1"/>
  <c r="AC1917" i="1"/>
  <c r="AD1917" i="1"/>
  <c r="AE1917" i="1"/>
  <c r="AF1917" i="1"/>
  <c r="AG1917" i="1"/>
  <c r="AH1917" i="1"/>
  <c r="AI1917" i="1"/>
  <c r="AJ1917" i="1"/>
  <c r="AK1917" i="1"/>
  <c r="AL1917" i="1"/>
  <c r="AM1917" i="1"/>
  <c r="AN1917" i="1"/>
  <c r="AO1917" i="1"/>
  <c r="AP1917" i="1"/>
  <c r="AQ1917" i="1"/>
  <c r="AR1917" i="1"/>
  <c r="AS1917" i="1"/>
  <c r="AT1917" i="1"/>
  <c r="AU1917" i="1"/>
  <c r="AV1917" i="1"/>
  <c r="AW1917" i="1"/>
  <c r="AX1917" i="1"/>
  <c r="AY1917" i="1"/>
  <c r="AZ1917" i="1"/>
  <c r="BA1917" i="1"/>
  <c r="BB1917" i="1"/>
  <c r="BC1917" i="1"/>
  <c r="BD1917" i="1"/>
  <c r="BE1917" i="1"/>
  <c r="BF1917" i="1"/>
  <c r="H1918" i="1"/>
  <c r="I1918" i="1"/>
  <c r="J1918" i="1"/>
  <c r="K1918" i="1"/>
  <c r="L1918" i="1"/>
  <c r="M1918" i="1"/>
  <c r="N1918" i="1"/>
  <c r="O1918" i="1"/>
  <c r="P1918" i="1"/>
  <c r="Q1918" i="1"/>
  <c r="R1918" i="1"/>
  <c r="S1918" i="1"/>
  <c r="T1918" i="1"/>
  <c r="U1918" i="1"/>
  <c r="V1918" i="1"/>
  <c r="W1918" i="1"/>
  <c r="X1918" i="1"/>
  <c r="Y1918" i="1"/>
  <c r="Z1918" i="1"/>
  <c r="AA1918" i="1"/>
  <c r="AB1918" i="1"/>
  <c r="AC1918" i="1"/>
  <c r="AD1918" i="1"/>
  <c r="AE1918" i="1"/>
  <c r="AF1918" i="1"/>
  <c r="AG1918" i="1"/>
  <c r="AH1918" i="1"/>
  <c r="AI1918" i="1"/>
  <c r="AJ1918" i="1"/>
  <c r="AK1918" i="1"/>
  <c r="AL1918" i="1"/>
  <c r="AM1918" i="1"/>
  <c r="AN1918" i="1"/>
  <c r="AO1918" i="1"/>
  <c r="AP1918" i="1"/>
  <c r="AQ1918" i="1"/>
  <c r="AR1918" i="1"/>
  <c r="AS1918" i="1"/>
  <c r="AT1918" i="1"/>
  <c r="AU1918" i="1"/>
  <c r="AV1918" i="1"/>
  <c r="AW1918" i="1"/>
  <c r="AX1918" i="1"/>
  <c r="AY1918" i="1"/>
  <c r="AZ1918" i="1"/>
  <c r="BA1918" i="1"/>
  <c r="BB1918" i="1"/>
  <c r="BC1918" i="1"/>
  <c r="BD1918" i="1"/>
  <c r="BE1918" i="1"/>
  <c r="BF1918" i="1"/>
  <c r="H1919" i="1"/>
  <c r="I1919" i="1"/>
  <c r="J1919" i="1"/>
  <c r="K1919" i="1"/>
  <c r="L1919" i="1"/>
  <c r="M1919" i="1"/>
  <c r="N1919" i="1"/>
  <c r="O1919" i="1"/>
  <c r="P1919" i="1"/>
  <c r="Q1919" i="1"/>
  <c r="R1919" i="1"/>
  <c r="S1919" i="1"/>
  <c r="T1919" i="1"/>
  <c r="U1919" i="1"/>
  <c r="V1919" i="1"/>
  <c r="W1919" i="1"/>
  <c r="X1919" i="1"/>
  <c r="Y1919" i="1"/>
  <c r="Z1919" i="1"/>
  <c r="AA1919" i="1"/>
  <c r="AB1919" i="1"/>
  <c r="AC1919" i="1"/>
  <c r="AD1919" i="1"/>
  <c r="AE1919" i="1"/>
  <c r="AF1919" i="1"/>
  <c r="AG1919" i="1"/>
  <c r="AH1919" i="1"/>
  <c r="AI1919" i="1"/>
  <c r="AJ1919" i="1"/>
  <c r="AK1919" i="1"/>
  <c r="AL1919" i="1"/>
  <c r="AM1919" i="1"/>
  <c r="AN1919" i="1"/>
  <c r="AO1919" i="1"/>
  <c r="AP1919" i="1"/>
  <c r="AQ1919" i="1"/>
  <c r="AR1919" i="1"/>
  <c r="AS1919" i="1"/>
  <c r="AT1919" i="1"/>
  <c r="AU1919" i="1"/>
  <c r="AV1919" i="1"/>
  <c r="AW1919" i="1"/>
  <c r="AX1919" i="1"/>
  <c r="AY1919" i="1"/>
  <c r="AZ1919" i="1"/>
  <c r="BA1919" i="1"/>
  <c r="BB1919" i="1"/>
  <c r="BC1919" i="1"/>
  <c r="BD1919" i="1"/>
  <c r="BE1919" i="1"/>
  <c r="BF1919" i="1"/>
  <c r="H1920" i="1"/>
  <c r="I1920" i="1"/>
  <c r="J1920" i="1"/>
  <c r="K1920" i="1"/>
  <c r="L1920" i="1"/>
  <c r="M1920" i="1"/>
  <c r="N1920" i="1"/>
  <c r="O1920" i="1"/>
  <c r="P1920" i="1"/>
  <c r="Q1920" i="1"/>
  <c r="R1920" i="1"/>
  <c r="S1920" i="1"/>
  <c r="T1920" i="1"/>
  <c r="U1920" i="1"/>
  <c r="V1920" i="1"/>
  <c r="W1920" i="1"/>
  <c r="X1920" i="1"/>
  <c r="Y1920" i="1"/>
  <c r="Z1920" i="1"/>
  <c r="AA1920" i="1"/>
  <c r="AB1920" i="1"/>
  <c r="AC1920" i="1"/>
  <c r="AD1920" i="1"/>
  <c r="AE1920" i="1"/>
  <c r="AF1920" i="1"/>
  <c r="AG1920" i="1"/>
  <c r="AH1920" i="1"/>
  <c r="AI1920" i="1"/>
  <c r="AJ1920" i="1"/>
  <c r="AK1920" i="1"/>
  <c r="AL1920" i="1"/>
  <c r="AM1920" i="1"/>
  <c r="AN1920" i="1"/>
  <c r="AO1920" i="1"/>
  <c r="AP1920" i="1"/>
  <c r="AQ1920" i="1"/>
  <c r="AR1920" i="1"/>
  <c r="AS1920" i="1"/>
  <c r="AT1920" i="1"/>
  <c r="AU1920" i="1"/>
  <c r="AV1920" i="1"/>
  <c r="AW1920" i="1"/>
  <c r="AX1920" i="1"/>
  <c r="AY1920" i="1"/>
  <c r="AZ1920" i="1"/>
  <c r="BA1920" i="1"/>
  <c r="BB1920" i="1"/>
  <c r="BC1920" i="1"/>
  <c r="BD1920" i="1"/>
  <c r="BE1920" i="1"/>
  <c r="BF1920" i="1"/>
  <c r="H1921" i="1"/>
  <c r="I1921" i="1"/>
  <c r="J1921" i="1"/>
  <c r="K1921" i="1"/>
  <c r="L1921" i="1"/>
  <c r="M1921" i="1"/>
  <c r="N1921" i="1"/>
  <c r="O1921" i="1"/>
  <c r="P1921" i="1"/>
  <c r="Q1921" i="1"/>
  <c r="R1921" i="1"/>
  <c r="S1921" i="1"/>
  <c r="T1921" i="1"/>
  <c r="U1921" i="1"/>
  <c r="V1921" i="1"/>
  <c r="W1921" i="1"/>
  <c r="X1921" i="1"/>
  <c r="Y1921" i="1"/>
  <c r="Z1921" i="1"/>
  <c r="AA1921" i="1"/>
  <c r="AB1921" i="1"/>
  <c r="AC1921" i="1"/>
  <c r="AD1921" i="1"/>
  <c r="AE1921" i="1"/>
  <c r="AF1921" i="1"/>
  <c r="AG1921" i="1"/>
  <c r="AH1921" i="1"/>
  <c r="AI1921" i="1"/>
  <c r="AJ1921" i="1"/>
  <c r="AK1921" i="1"/>
  <c r="AL1921" i="1"/>
  <c r="AM1921" i="1"/>
  <c r="AN1921" i="1"/>
  <c r="AO1921" i="1"/>
  <c r="AP1921" i="1"/>
  <c r="AQ1921" i="1"/>
  <c r="AR1921" i="1"/>
  <c r="AS1921" i="1"/>
  <c r="AT1921" i="1"/>
  <c r="AU1921" i="1"/>
  <c r="AV1921" i="1"/>
  <c r="AW1921" i="1"/>
  <c r="AX1921" i="1"/>
  <c r="AY1921" i="1"/>
  <c r="AZ1921" i="1"/>
  <c r="BA1921" i="1"/>
  <c r="BB1921" i="1"/>
  <c r="BC1921" i="1"/>
  <c r="BD1921" i="1"/>
  <c r="BE1921" i="1"/>
  <c r="BF1921" i="1"/>
  <c r="H1922" i="1"/>
  <c r="I1922" i="1"/>
  <c r="J1922" i="1"/>
  <c r="K1922" i="1"/>
  <c r="L1922" i="1"/>
  <c r="M1922" i="1"/>
  <c r="N1922" i="1"/>
  <c r="O1922" i="1"/>
  <c r="P1922" i="1"/>
  <c r="Q1922" i="1"/>
  <c r="R1922" i="1"/>
  <c r="S1922" i="1"/>
  <c r="T1922" i="1"/>
  <c r="U1922" i="1"/>
  <c r="V1922" i="1"/>
  <c r="W1922" i="1"/>
  <c r="X1922" i="1"/>
  <c r="Y1922" i="1"/>
  <c r="Z1922" i="1"/>
  <c r="AA1922" i="1"/>
  <c r="AB1922" i="1"/>
  <c r="AC1922" i="1"/>
  <c r="AD1922" i="1"/>
  <c r="AE1922" i="1"/>
  <c r="AF1922" i="1"/>
  <c r="AG1922" i="1"/>
  <c r="AH1922" i="1"/>
  <c r="AI1922" i="1"/>
  <c r="AJ1922" i="1"/>
  <c r="AK1922" i="1"/>
  <c r="AL1922" i="1"/>
  <c r="AM1922" i="1"/>
  <c r="AN1922" i="1"/>
  <c r="AO1922" i="1"/>
  <c r="AP1922" i="1"/>
  <c r="AQ1922" i="1"/>
  <c r="AR1922" i="1"/>
  <c r="AS1922" i="1"/>
  <c r="AT1922" i="1"/>
  <c r="AU1922" i="1"/>
  <c r="AV1922" i="1"/>
  <c r="AW1922" i="1"/>
  <c r="AX1922" i="1"/>
  <c r="AY1922" i="1"/>
  <c r="AZ1922" i="1"/>
  <c r="BA1922" i="1"/>
  <c r="BB1922" i="1"/>
  <c r="BC1922" i="1"/>
  <c r="BD1922" i="1"/>
  <c r="BE1922" i="1"/>
  <c r="BF1922" i="1"/>
  <c r="H1923" i="1"/>
  <c r="I1923" i="1"/>
  <c r="J1923" i="1"/>
  <c r="K1923" i="1"/>
  <c r="L1923" i="1"/>
  <c r="M1923" i="1"/>
  <c r="N1923" i="1"/>
  <c r="O1923" i="1"/>
  <c r="P1923" i="1"/>
  <c r="Q1923" i="1"/>
  <c r="R1923" i="1"/>
  <c r="S1923" i="1"/>
  <c r="T1923" i="1"/>
  <c r="U1923" i="1"/>
  <c r="V1923" i="1"/>
  <c r="W1923" i="1"/>
  <c r="X1923" i="1"/>
  <c r="Y1923" i="1"/>
  <c r="Z1923" i="1"/>
  <c r="AA1923" i="1"/>
  <c r="AB1923" i="1"/>
  <c r="AC1923" i="1"/>
  <c r="AD1923" i="1"/>
  <c r="AE1923" i="1"/>
  <c r="AF1923" i="1"/>
  <c r="AG1923" i="1"/>
  <c r="AH1923" i="1"/>
  <c r="AI1923" i="1"/>
  <c r="AJ1923" i="1"/>
  <c r="AK1923" i="1"/>
  <c r="AL1923" i="1"/>
  <c r="AM1923" i="1"/>
  <c r="AN1923" i="1"/>
  <c r="AO1923" i="1"/>
  <c r="AP1923" i="1"/>
  <c r="AQ1923" i="1"/>
  <c r="AR1923" i="1"/>
  <c r="AS1923" i="1"/>
  <c r="AT1923" i="1"/>
  <c r="AU1923" i="1"/>
  <c r="AV1923" i="1"/>
  <c r="AW1923" i="1"/>
  <c r="AX1923" i="1"/>
  <c r="AY1923" i="1"/>
  <c r="AZ1923" i="1"/>
  <c r="BA1923" i="1"/>
  <c r="BB1923" i="1"/>
  <c r="BC1923" i="1"/>
  <c r="BD1923" i="1"/>
  <c r="BE1923" i="1"/>
  <c r="BF1923" i="1"/>
  <c r="H1924" i="1"/>
  <c r="I1924" i="1"/>
  <c r="J1924" i="1"/>
  <c r="K1924" i="1"/>
  <c r="L1924" i="1"/>
  <c r="M1924" i="1"/>
  <c r="N1924" i="1"/>
  <c r="O1924" i="1"/>
  <c r="P1924" i="1"/>
  <c r="Q1924" i="1"/>
  <c r="R1924" i="1"/>
  <c r="S1924" i="1"/>
  <c r="T1924" i="1"/>
  <c r="U1924" i="1"/>
  <c r="V1924" i="1"/>
  <c r="W1924" i="1"/>
  <c r="X1924" i="1"/>
  <c r="Y1924" i="1"/>
  <c r="Z1924" i="1"/>
  <c r="AA1924" i="1"/>
  <c r="AB1924" i="1"/>
  <c r="AC1924" i="1"/>
  <c r="AD1924" i="1"/>
  <c r="AE1924" i="1"/>
  <c r="AF1924" i="1"/>
  <c r="AG1924" i="1"/>
  <c r="AH1924" i="1"/>
  <c r="AI1924" i="1"/>
  <c r="AJ1924" i="1"/>
  <c r="AK1924" i="1"/>
  <c r="AL1924" i="1"/>
  <c r="AM1924" i="1"/>
  <c r="AN1924" i="1"/>
  <c r="AO1924" i="1"/>
  <c r="AP1924" i="1"/>
  <c r="AQ1924" i="1"/>
  <c r="AR1924" i="1"/>
  <c r="AS1924" i="1"/>
  <c r="AT1924" i="1"/>
  <c r="AU1924" i="1"/>
  <c r="AV1924" i="1"/>
  <c r="AW1924" i="1"/>
  <c r="AX1924" i="1"/>
  <c r="AY1924" i="1"/>
  <c r="AZ1924" i="1"/>
  <c r="BA1924" i="1"/>
  <c r="BB1924" i="1"/>
  <c r="BC1924" i="1"/>
  <c r="BD1924" i="1"/>
  <c r="BE1924" i="1"/>
  <c r="BF1924" i="1"/>
  <c r="H1925" i="1"/>
  <c r="I1925" i="1"/>
  <c r="J1925" i="1"/>
  <c r="K1925" i="1"/>
  <c r="L1925" i="1"/>
  <c r="M1925" i="1"/>
  <c r="N1925" i="1"/>
  <c r="O1925" i="1"/>
  <c r="P1925" i="1"/>
  <c r="Q1925" i="1"/>
  <c r="R1925" i="1"/>
  <c r="S1925" i="1"/>
  <c r="T1925" i="1"/>
  <c r="U1925" i="1"/>
  <c r="V1925" i="1"/>
  <c r="W1925" i="1"/>
  <c r="X1925" i="1"/>
  <c r="Y1925" i="1"/>
  <c r="Z1925" i="1"/>
  <c r="AA1925" i="1"/>
  <c r="AB1925" i="1"/>
  <c r="AC1925" i="1"/>
  <c r="AD1925" i="1"/>
  <c r="AE1925" i="1"/>
  <c r="AF1925" i="1"/>
  <c r="AG1925" i="1"/>
  <c r="AH1925" i="1"/>
  <c r="AI1925" i="1"/>
  <c r="AJ1925" i="1"/>
  <c r="AK1925" i="1"/>
  <c r="AL1925" i="1"/>
  <c r="AM1925" i="1"/>
  <c r="AN1925" i="1"/>
  <c r="AO1925" i="1"/>
  <c r="AP1925" i="1"/>
  <c r="AQ1925" i="1"/>
  <c r="AR1925" i="1"/>
  <c r="AS1925" i="1"/>
  <c r="AT1925" i="1"/>
  <c r="AU1925" i="1"/>
  <c r="AV1925" i="1"/>
  <c r="AW1925" i="1"/>
  <c r="AX1925" i="1"/>
  <c r="AY1925" i="1"/>
  <c r="AZ1925" i="1"/>
  <c r="BA1925" i="1"/>
  <c r="BB1925" i="1"/>
  <c r="BC1925" i="1"/>
  <c r="BD1925" i="1"/>
  <c r="BE1925" i="1"/>
  <c r="BF1925" i="1"/>
  <c r="H1926" i="1"/>
  <c r="I1926" i="1"/>
  <c r="J1926" i="1"/>
  <c r="K1926" i="1"/>
  <c r="L1926" i="1"/>
  <c r="M1926" i="1"/>
  <c r="N1926" i="1"/>
  <c r="O1926" i="1"/>
  <c r="P1926" i="1"/>
  <c r="Q1926" i="1"/>
  <c r="R1926" i="1"/>
  <c r="S1926" i="1"/>
  <c r="T1926" i="1"/>
  <c r="U1926" i="1"/>
  <c r="V1926" i="1"/>
  <c r="W1926" i="1"/>
  <c r="X1926" i="1"/>
  <c r="Y1926" i="1"/>
  <c r="Z1926" i="1"/>
  <c r="AA1926" i="1"/>
  <c r="AB1926" i="1"/>
  <c r="AC1926" i="1"/>
  <c r="AD1926" i="1"/>
  <c r="AE1926" i="1"/>
  <c r="AF1926" i="1"/>
  <c r="AG1926" i="1"/>
  <c r="AH1926" i="1"/>
  <c r="AI1926" i="1"/>
  <c r="AJ1926" i="1"/>
  <c r="AK1926" i="1"/>
  <c r="AL1926" i="1"/>
  <c r="AM1926" i="1"/>
  <c r="AN1926" i="1"/>
  <c r="AO1926" i="1"/>
  <c r="AP1926" i="1"/>
  <c r="AQ1926" i="1"/>
  <c r="AR1926" i="1"/>
  <c r="AS1926" i="1"/>
  <c r="AT1926" i="1"/>
  <c r="AU1926" i="1"/>
  <c r="AV1926" i="1"/>
  <c r="AW1926" i="1"/>
  <c r="AX1926" i="1"/>
  <c r="AY1926" i="1"/>
  <c r="AZ1926" i="1"/>
  <c r="BA1926" i="1"/>
  <c r="BB1926" i="1"/>
  <c r="BC1926" i="1"/>
  <c r="BD1926" i="1"/>
  <c r="BE1926" i="1"/>
  <c r="BF1926" i="1"/>
  <c r="H1927" i="1"/>
  <c r="I1927" i="1"/>
  <c r="J1927" i="1"/>
  <c r="K1927" i="1"/>
  <c r="L1927" i="1"/>
  <c r="M1927" i="1"/>
  <c r="N1927" i="1"/>
  <c r="O1927" i="1"/>
  <c r="P1927" i="1"/>
  <c r="Q1927" i="1"/>
  <c r="R1927" i="1"/>
  <c r="S1927" i="1"/>
  <c r="T1927" i="1"/>
  <c r="U1927" i="1"/>
  <c r="V1927" i="1"/>
  <c r="W1927" i="1"/>
  <c r="X1927" i="1"/>
  <c r="Y1927" i="1"/>
  <c r="Z1927" i="1"/>
  <c r="AA1927" i="1"/>
  <c r="AB1927" i="1"/>
  <c r="AC1927" i="1"/>
  <c r="AD1927" i="1"/>
  <c r="AE1927" i="1"/>
  <c r="AF1927" i="1"/>
  <c r="AG1927" i="1"/>
  <c r="AH1927" i="1"/>
  <c r="AI1927" i="1"/>
  <c r="AJ1927" i="1"/>
  <c r="AK1927" i="1"/>
  <c r="AL1927" i="1"/>
  <c r="AM1927" i="1"/>
  <c r="AN1927" i="1"/>
  <c r="AO1927" i="1"/>
  <c r="AP1927" i="1"/>
  <c r="AQ1927" i="1"/>
  <c r="AR1927" i="1"/>
  <c r="AS1927" i="1"/>
  <c r="AT1927" i="1"/>
  <c r="AU1927" i="1"/>
  <c r="AV1927" i="1"/>
  <c r="AW1927" i="1"/>
  <c r="AX1927" i="1"/>
  <c r="AY1927" i="1"/>
  <c r="AZ1927" i="1"/>
  <c r="BA1927" i="1"/>
  <c r="BB1927" i="1"/>
  <c r="BC1927" i="1"/>
  <c r="BD1927" i="1"/>
  <c r="BE1927" i="1"/>
  <c r="BF1927" i="1"/>
  <c r="H1928" i="1"/>
  <c r="I1928" i="1"/>
  <c r="J1928" i="1"/>
  <c r="K1928" i="1"/>
  <c r="L1928" i="1"/>
  <c r="M1928" i="1"/>
  <c r="N1928" i="1"/>
  <c r="O1928" i="1"/>
  <c r="P1928" i="1"/>
  <c r="Q1928" i="1"/>
  <c r="R1928" i="1"/>
  <c r="S1928" i="1"/>
  <c r="T1928" i="1"/>
  <c r="U1928" i="1"/>
  <c r="V1928" i="1"/>
  <c r="W1928" i="1"/>
  <c r="X1928" i="1"/>
  <c r="Y1928" i="1"/>
  <c r="Z1928" i="1"/>
  <c r="AA1928" i="1"/>
  <c r="AB1928" i="1"/>
  <c r="AC1928" i="1"/>
  <c r="AD1928" i="1"/>
  <c r="AE1928" i="1"/>
  <c r="AF1928" i="1"/>
  <c r="AG1928" i="1"/>
  <c r="AH1928" i="1"/>
  <c r="AI1928" i="1"/>
  <c r="AJ1928" i="1"/>
  <c r="AK1928" i="1"/>
  <c r="AL1928" i="1"/>
  <c r="AM1928" i="1"/>
  <c r="AN1928" i="1"/>
  <c r="AO1928" i="1"/>
  <c r="AP1928" i="1"/>
  <c r="AQ1928" i="1"/>
  <c r="AR1928" i="1"/>
  <c r="AS1928" i="1"/>
  <c r="AT1928" i="1"/>
  <c r="AU1928" i="1"/>
  <c r="AV1928" i="1"/>
  <c r="AW1928" i="1"/>
  <c r="AX1928" i="1"/>
  <c r="AY1928" i="1"/>
  <c r="AZ1928" i="1"/>
  <c r="BA1928" i="1"/>
  <c r="BB1928" i="1"/>
  <c r="BC1928" i="1"/>
  <c r="BD1928" i="1"/>
  <c r="BE1928" i="1"/>
  <c r="BF1928" i="1"/>
  <c r="H1929" i="1"/>
  <c r="I1929" i="1"/>
  <c r="J1929" i="1"/>
  <c r="K1929" i="1"/>
  <c r="L1929" i="1"/>
  <c r="M1929" i="1"/>
  <c r="N1929" i="1"/>
  <c r="O1929" i="1"/>
  <c r="P1929" i="1"/>
  <c r="Q1929" i="1"/>
  <c r="R1929" i="1"/>
  <c r="S1929" i="1"/>
  <c r="T1929" i="1"/>
  <c r="U1929" i="1"/>
  <c r="V1929" i="1"/>
  <c r="W1929" i="1"/>
  <c r="X1929" i="1"/>
  <c r="Y1929" i="1"/>
  <c r="Z1929" i="1"/>
  <c r="AA1929" i="1"/>
  <c r="AB1929" i="1"/>
  <c r="AC1929" i="1"/>
  <c r="AD1929" i="1"/>
  <c r="AE1929" i="1"/>
  <c r="AF1929" i="1"/>
  <c r="AG1929" i="1"/>
  <c r="AH1929" i="1"/>
  <c r="AI1929" i="1"/>
  <c r="AJ1929" i="1"/>
  <c r="AK1929" i="1"/>
  <c r="AL1929" i="1"/>
  <c r="AM1929" i="1"/>
  <c r="AN1929" i="1"/>
  <c r="AO1929" i="1"/>
  <c r="AP1929" i="1"/>
  <c r="AQ1929" i="1"/>
  <c r="AR1929" i="1"/>
  <c r="AS1929" i="1"/>
  <c r="AT1929" i="1"/>
  <c r="AU1929" i="1"/>
  <c r="AV1929" i="1"/>
  <c r="AW1929" i="1"/>
  <c r="AX1929" i="1"/>
  <c r="AY1929" i="1"/>
  <c r="AZ1929" i="1"/>
  <c r="BA1929" i="1"/>
  <c r="BB1929" i="1"/>
  <c r="BC1929" i="1"/>
  <c r="BD1929" i="1"/>
  <c r="BE1929" i="1"/>
  <c r="BF1929" i="1"/>
  <c r="H1930" i="1"/>
  <c r="I1930" i="1"/>
  <c r="J1930" i="1"/>
  <c r="K1930" i="1"/>
  <c r="L1930" i="1"/>
  <c r="M1930" i="1"/>
  <c r="N1930" i="1"/>
  <c r="O1930" i="1"/>
  <c r="P1930" i="1"/>
  <c r="Q1930" i="1"/>
  <c r="R1930" i="1"/>
  <c r="S1930" i="1"/>
  <c r="T1930" i="1"/>
  <c r="U1930" i="1"/>
  <c r="V1930" i="1"/>
  <c r="W1930" i="1"/>
  <c r="X1930" i="1"/>
  <c r="Y1930" i="1"/>
  <c r="Z1930" i="1"/>
  <c r="AA1930" i="1"/>
  <c r="AB1930" i="1"/>
  <c r="AC1930" i="1"/>
  <c r="AD1930" i="1"/>
  <c r="AE1930" i="1"/>
  <c r="AF1930" i="1"/>
  <c r="AG1930" i="1"/>
  <c r="AH1930" i="1"/>
  <c r="AI1930" i="1"/>
  <c r="AJ1930" i="1"/>
  <c r="AK1930" i="1"/>
  <c r="AL1930" i="1"/>
  <c r="AM1930" i="1"/>
  <c r="AN1930" i="1"/>
  <c r="AO1930" i="1"/>
  <c r="AP1930" i="1"/>
  <c r="AQ1930" i="1"/>
  <c r="AR1930" i="1"/>
  <c r="AS1930" i="1"/>
  <c r="AT1930" i="1"/>
  <c r="AU1930" i="1"/>
  <c r="AV1930" i="1"/>
  <c r="AW1930" i="1"/>
  <c r="AX1930" i="1"/>
  <c r="AY1930" i="1"/>
  <c r="AZ1930" i="1"/>
  <c r="BA1930" i="1"/>
  <c r="BB1930" i="1"/>
  <c r="BC1930" i="1"/>
  <c r="BD1930" i="1"/>
  <c r="BE1930" i="1"/>
  <c r="BF1930" i="1"/>
  <c r="H1931" i="1"/>
  <c r="I1931" i="1"/>
  <c r="J1931" i="1"/>
  <c r="K1931" i="1"/>
  <c r="L1931" i="1"/>
  <c r="M1931" i="1"/>
  <c r="N1931" i="1"/>
  <c r="O1931" i="1"/>
  <c r="P1931" i="1"/>
  <c r="Q1931" i="1"/>
  <c r="R1931" i="1"/>
  <c r="S1931" i="1"/>
  <c r="T1931" i="1"/>
  <c r="U1931" i="1"/>
  <c r="V1931" i="1"/>
  <c r="W1931" i="1"/>
  <c r="X1931" i="1"/>
  <c r="Y1931" i="1"/>
  <c r="Z1931" i="1"/>
  <c r="AA1931" i="1"/>
  <c r="AB1931" i="1"/>
  <c r="AC1931" i="1"/>
  <c r="AD1931" i="1"/>
  <c r="AE1931" i="1"/>
  <c r="AF1931" i="1"/>
  <c r="AG1931" i="1"/>
  <c r="AH1931" i="1"/>
  <c r="AI1931" i="1"/>
  <c r="AJ1931" i="1"/>
  <c r="AK1931" i="1"/>
  <c r="AL1931" i="1"/>
  <c r="AM1931" i="1"/>
  <c r="AN1931" i="1"/>
  <c r="AO1931" i="1"/>
  <c r="AP1931" i="1"/>
  <c r="AQ1931" i="1"/>
  <c r="AR1931" i="1"/>
  <c r="AS1931" i="1"/>
  <c r="AT1931" i="1"/>
  <c r="AU1931" i="1"/>
  <c r="AV1931" i="1"/>
  <c r="AW1931" i="1"/>
  <c r="AX1931" i="1"/>
  <c r="AY1931" i="1"/>
  <c r="AZ1931" i="1"/>
  <c r="BA1931" i="1"/>
  <c r="BB1931" i="1"/>
  <c r="BC1931" i="1"/>
  <c r="BD1931" i="1"/>
  <c r="BE1931" i="1"/>
  <c r="BF1931" i="1"/>
  <c r="H1932" i="1"/>
  <c r="I1932" i="1"/>
  <c r="J1932" i="1"/>
  <c r="K1932" i="1"/>
  <c r="L1932" i="1"/>
  <c r="M1932" i="1"/>
  <c r="N1932" i="1"/>
  <c r="O1932" i="1"/>
  <c r="P1932" i="1"/>
  <c r="Q1932" i="1"/>
  <c r="R1932" i="1"/>
  <c r="S1932" i="1"/>
  <c r="T1932" i="1"/>
  <c r="U1932" i="1"/>
  <c r="V1932" i="1"/>
  <c r="W1932" i="1"/>
  <c r="X1932" i="1"/>
  <c r="Y1932" i="1"/>
  <c r="Z1932" i="1"/>
  <c r="AA1932" i="1"/>
  <c r="AB1932" i="1"/>
  <c r="AC1932" i="1"/>
  <c r="AD1932" i="1"/>
  <c r="AE1932" i="1"/>
  <c r="AF1932" i="1"/>
  <c r="AG1932" i="1"/>
  <c r="AH1932" i="1"/>
  <c r="AI1932" i="1"/>
  <c r="AJ1932" i="1"/>
  <c r="AK1932" i="1"/>
  <c r="AL1932" i="1"/>
  <c r="AM1932" i="1"/>
  <c r="AN1932" i="1"/>
  <c r="AO1932" i="1"/>
  <c r="AP1932" i="1"/>
  <c r="AQ1932" i="1"/>
  <c r="AR1932" i="1"/>
  <c r="AS1932" i="1"/>
  <c r="AT1932" i="1"/>
  <c r="AU1932" i="1"/>
  <c r="AV1932" i="1"/>
  <c r="AW1932" i="1"/>
  <c r="AX1932" i="1"/>
  <c r="AY1932" i="1"/>
  <c r="AZ1932" i="1"/>
  <c r="BA1932" i="1"/>
  <c r="BB1932" i="1"/>
  <c r="BC1932" i="1"/>
  <c r="BD1932" i="1"/>
  <c r="BE1932" i="1"/>
  <c r="BF1932" i="1"/>
  <c r="H1933" i="1"/>
  <c r="I1933" i="1"/>
  <c r="J1933" i="1"/>
  <c r="K1933" i="1"/>
  <c r="L1933" i="1"/>
  <c r="M1933" i="1"/>
  <c r="N1933" i="1"/>
  <c r="O1933" i="1"/>
  <c r="P1933" i="1"/>
  <c r="Q1933" i="1"/>
  <c r="R1933" i="1"/>
  <c r="S1933" i="1"/>
  <c r="T1933" i="1"/>
  <c r="U1933" i="1"/>
  <c r="V1933" i="1"/>
  <c r="W1933" i="1"/>
  <c r="X1933" i="1"/>
  <c r="Y1933" i="1"/>
  <c r="Z1933" i="1"/>
  <c r="AA1933" i="1"/>
  <c r="AB1933" i="1"/>
  <c r="AC1933" i="1"/>
  <c r="AD1933" i="1"/>
  <c r="AE1933" i="1"/>
  <c r="AF1933" i="1"/>
  <c r="AG1933" i="1"/>
  <c r="AH1933" i="1"/>
  <c r="AI1933" i="1"/>
  <c r="AJ1933" i="1"/>
  <c r="AK1933" i="1"/>
  <c r="AL1933" i="1"/>
  <c r="AM1933" i="1"/>
  <c r="AN1933" i="1"/>
  <c r="AO1933" i="1"/>
  <c r="AP1933" i="1"/>
  <c r="AQ1933" i="1"/>
  <c r="AR1933" i="1"/>
  <c r="AS1933" i="1"/>
  <c r="AT1933" i="1"/>
  <c r="AU1933" i="1"/>
  <c r="AV1933" i="1"/>
  <c r="AW1933" i="1"/>
  <c r="AX1933" i="1"/>
  <c r="AY1933" i="1"/>
  <c r="AZ1933" i="1"/>
  <c r="BA1933" i="1"/>
  <c r="BB1933" i="1"/>
  <c r="BC1933" i="1"/>
  <c r="BD1933" i="1"/>
  <c r="BE1933" i="1"/>
  <c r="BF1933" i="1"/>
  <c r="H1934" i="1"/>
  <c r="I1934" i="1"/>
  <c r="J1934" i="1"/>
  <c r="K1934" i="1"/>
  <c r="L1934" i="1"/>
  <c r="M1934" i="1"/>
  <c r="N1934" i="1"/>
  <c r="O1934" i="1"/>
  <c r="P1934" i="1"/>
  <c r="Q1934" i="1"/>
  <c r="R1934" i="1"/>
  <c r="S1934" i="1"/>
  <c r="T1934" i="1"/>
  <c r="U1934" i="1"/>
  <c r="V1934" i="1"/>
  <c r="W1934" i="1"/>
  <c r="X1934" i="1"/>
  <c r="Y1934" i="1"/>
  <c r="Z1934" i="1"/>
  <c r="AA1934" i="1"/>
  <c r="AB1934" i="1"/>
  <c r="AC1934" i="1"/>
  <c r="AD1934" i="1"/>
  <c r="AE1934" i="1"/>
  <c r="AF1934" i="1"/>
  <c r="AG1934" i="1"/>
  <c r="AH1934" i="1"/>
  <c r="AI1934" i="1"/>
  <c r="AJ1934" i="1"/>
  <c r="AK1934" i="1"/>
  <c r="AL1934" i="1"/>
  <c r="AM1934" i="1"/>
  <c r="AN1934" i="1"/>
  <c r="AO1934" i="1"/>
  <c r="AP1934" i="1"/>
  <c r="AQ1934" i="1"/>
  <c r="AR1934" i="1"/>
  <c r="AS1934" i="1"/>
  <c r="AT1934" i="1"/>
  <c r="AU1934" i="1"/>
  <c r="AV1934" i="1"/>
  <c r="AW1934" i="1"/>
  <c r="AX1934" i="1"/>
  <c r="AY1934" i="1"/>
  <c r="AZ1934" i="1"/>
  <c r="BA1934" i="1"/>
  <c r="BB1934" i="1"/>
  <c r="BC1934" i="1"/>
  <c r="BD1934" i="1"/>
  <c r="BE1934" i="1"/>
  <c r="BF1934" i="1"/>
  <c r="H1935" i="1"/>
  <c r="I1935" i="1"/>
  <c r="J1935" i="1"/>
  <c r="K1935" i="1"/>
  <c r="L1935" i="1"/>
  <c r="M1935" i="1"/>
  <c r="N1935" i="1"/>
  <c r="O1935" i="1"/>
  <c r="P1935" i="1"/>
  <c r="Q1935" i="1"/>
  <c r="R1935" i="1"/>
  <c r="S1935" i="1"/>
  <c r="T1935" i="1"/>
  <c r="U1935" i="1"/>
  <c r="V1935" i="1"/>
  <c r="W1935" i="1"/>
  <c r="X1935" i="1"/>
  <c r="Y1935" i="1"/>
  <c r="Z1935" i="1"/>
  <c r="AA1935" i="1"/>
  <c r="AB1935" i="1"/>
  <c r="AC1935" i="1"/>
  <c r="AD1935" i="1"/>
  <c r="AE1935" i="1"/>
  <c r="AF1935" i="1"/>
  <c r="AG1935" i="1"/>
  <c r="AH1935" i="1"/>
  <c r="AI1935" i="1"/>
  <c r="AJ1935" i="1"/>
  <c r="AK1935" i="1"/>
  <c r="AL1935" i="1"/>
  <c r="AM1935" i="1"/>
  <c r="AN1935" i="1"/>
  <c r="AO1935" i="1"/>
  <c r="AP1935" i="1"/>
  <c r="AQ1935" i="1"/>
  <c r="AR1935" i="1"/>
  <c r="AS1935" i="1"/>
  <c r="AT1935" i="1"/>
  <c r="AU1935" i="1"/>
  <c r="AV1935" i="1"/>
  <c r="AW1935" i="1"/>
  <c r="AX1935" i="1"/>
  <c r="AY1935" i="1"/>
  <c r="AZ1935" i="1"/>
  <c r="BA1935" i="1"/>
  <c r="BB1935" i="1"/>
  <c r="BC1935" i="1"/>
  <c r="BD1935" i="1"/>
  <c r="BE1935" i="1"/>
  <c r="BF1935" i="1"/>
  <c r="H1936" i="1"/>
  <c r="I1936" i="1"/>
  <c r="J1936" i="1"/>
  <c r="K1936" i="1"/>
  <c r="L1936" i="1"/>
  <c r="M1936" i="1"/>
  <c r="N1936" i="1"/>
  <c r="O1936" i="1"/>
  <c r="P1936" i="1"/>
  <c r="Q1936" i="1"/>
  <c r="R1936" i="1"/>
  <c r="S1936" i="1"/>
  <c r="T1936" i="1"/>
  <c r="U1936" i="1"/>
  <c r="V1936" i="1"/>
  <c r="W1936" i="1"/>
  <c r="X1936" i="1"/>
  <c r="Y1936" i="1"/>
  <c r="Z1936" i="1"/>
  <c r="AA1936" i="1"/>
  <c r="AB1936" i="1"/>
  <c r="AC1936" i="1"/>
  <c r="AD1936" i="1"/>
  <c r="AE1936" i="1"/>
  <c r="AF1936" i="1"/>
  <c r="AG1936" i="1"/>
  <c r="AH1936" i="1"/>
  <c r="AI1936" i="1"/>
  <c r="AJ1936" i="1"/>
  <c r="AK1936" i="1"/>
  <c r="AL1936" i="1"/>
  <c r="AM1936" i="1"/>
  <c r="AN1936" i="1"/>
  <c r="AO1936" i="1"/>
  <c r="AP1936" i="1"/>
  <c r="AQ1936" i="1"/>
  <c r="AR1936" i="1"/>
  <c r="AS1936" i="1"/>
  <c r="AT1936" i="1"/>
  <c r="AU1936" i="1"/>
  <c r="AV1936" i="1"/>
  <c r="AW1936" i="1"/>
  <c r="AX1936" i="1"/>
  <c r="AY1936" i="1"/>
  <c r="AZ1936" i="1"/>
  <c r="BA1936" i="1"/>
  <c r="BB1936" i="1"/>
  <c r="BC1936" i="1"/>
  <c r="BD1936" i="1"/>
  <c r="BE1936" i="1"/>
  <c r="BF1936" i="1"/>
  <c r="H1937" i="1"/>
  <c r="I1937" i="1"/>
  <c r="J1937" i="1"/>
  <c r="K1937" i="1"/>
  <c r="L1937" i="1"/>
  <c r="M1937" i="1"/>
  <c r="N1937" i="1"/>
  <c r="O1937" i="1"/>
  <c r="P1937" i="1"/>
  <c r="Q1937" i="1"/>
  <c r="R1937" i="1"/>
  <c r="S1937" i="1"/>
  <c r="T1937" i="1"/>
  <c r="U1937" i="1"/>
  <c r="V1937" i="1"/>
  <c r="W1937" i="1"/>
  <c r="X1937" i="1"/>
  <c r="Y1937" i="1"/>
  <c r="Z1937" i="1"/>
  <c r="AA1937" i="1"/>
  <c r="AB1937" i="1"/>
  <c r="AC1937" i="1"/>
  <c r="AD1937" i="1"/>
  <c r="AE1937" i="1"/>
  <c r="AF1937" i="1"/>
  <c r="AG1937" i="1"/>
  <c r="AH1937" i="1"/>
  <c r="AI1937" i="1"/>
  <c r="AJ1937" i="1"/>
  <c r="AK1937" i="1"/>
  <c r="AL1937" i="1"/>
  <c r="AM1937" i="1"/>
  <c r="AN1937" i="1"/>
  <c r="AO1937" i="1"/>
  <c r="AP1937" i="1"/>
  <c r="AQ1937" i="1"/>
  <c r="AR1937" i="1"/>
  <c r="AS1937" i="1"/>
  <c r="AT1937" i="1"/>
  <c r="AU1937" i="1"/>
  <c r="AV1937" i="1"/>
  <c r="AW1937" i="1"/>
  <c r="AX1937" i="1"/>
  <c r="AY1937" i="1"/>
  <c r="AZ1937" i="1"/>
  <c r="BA1937" i="1"/>
  <c r="BB1937" i="1"/>
  <c r="BC1937" i="1"/>
  <c r="BD1937" i="1"/>
  <c r="BE1937" i="1"/>
  <c r="BF1937" i="1"/>
  <c r="H1938" i="1"/>
  <c r="I1938" i="1"/>
  <c r="J1938" i="1"/>
  <c r="K1938" i="1"/>
  <c r="L1938" i="1"/>
  <c r="M1938" i="1"/>
  <c r="N1938" i="1"/>
  <c r="O1938" i="1"/>
  <c r="P1938" i="1"/>
  <c r="Q1938" i="1"/>
  <c r="R1938" i="1"/>
  <c r="S1938" i="1"/>
  <c r="T1938" i="1"/>
  <c r="U1938" i="1"/>
  <c r="V1938" i="1"/>
  <c r="W1938" i="1"/>
  <c r="X1938" i="1"/>
  <c r="Y1938" i="1"/>
  <c r="Z1938" i="1"/>
  <c r="AA1938" i="1"/>
  <c r="AB1938" i="1"/>
  <c r="AC1938" i="1"/>
  <c r="AD1938" i="1"/>
  <c r="AE1938" i="1"/>
  <c r="AF1938" i="1"/>
  <c r="AG1938" i="1"/>
  <c r="AH1938" i="1"/>
  <c r="AI1938" i="1"/>
  <c r="AJ1938" i="1"/>
  <c r="AK1938" i="1"/>
  <c r="AL1938" i="1"/>
  <c r="AM1938" i="1"/>
  <c r="AN1938" i="1"/>
  <c r="AO1938" i="1"/>
  <c r="AP1938" i="1"/>
  <c r="AQ1938" i="1"/>
  <c r="AR1938" i="1"/>
  <c r="AS1938" i="1"/>
  <c r="AT1938" i="1"/>
  <c r="AU1938" i="1"/>
  <c r="AV1938" i="1"/>
  <c r="AW1938" i="1"/>
  <c r="AX1938" i="1"/>
  <c r="AY1938" i="1"/>
  <c r="AZ1938" i="1"/>
  <c r="BA1938" i="1"/>
  <c r="BB1938" i="1"/>
  <c r="BC1938" i="1"/>
  <c r="BD1938" i="1"/>
  <c r="BE1938" i="1"/>
  <c r="BF1938" i="1"/>
  <c r="H1939" i="1"/>
  <c r="I1939" i="1"/>
  <c r="J1939" i="1"/>
  <c r="K1939" i="1"/>
  <c r="L1939" i="1"/>
  <c r="M1939" i="1"/>
  <c r="N1939" i="1"/>
  <c r="O1939" i="1"/>
  <c r="P1939" i="1"/>
  <c r="Q1939" i="1"/>
  <c r="R1939" i="1"/>
  <c r="S1939" i="1"/>
  <c r="T1939" i="1"/>
  <c r="U1939" i="1"/>
  <c r="V1939" i="1"/>
  <c r="W1939" i="1"/>
  <c r="X1939" i="1"/>
  <c r="Y1939" i="1"/>
  <c r="Z1939" i="1"/>
  <c r="AA1939" i="1"/>
  <c r="AB1939" i="1"/>
  <c r="AC1939" i="1"/>
  <c r="AD1939" i="1"/>
  <c r="AE1939" i="1"/>
  <c r="AF1939" i="1"/>
  <c r="AG1939" i="1"/>
  <c r="AH1939" i="1"/>
  <c r="AI1939" i="1"/>
  <c r="AJ1939" i="1"/>
  <c r="AK1939" i="1"/>
  <c r="AL1939" i="1"/>
  <c r="AM1939" i="1"/>
  <c r="AN1939" i="1"/>
  <c r="AO1939" i="1"/>
  <c r="AP1939" i="1"/>
  <c r="AQ1939" i="1"/>
  <c r="AR1939" i="1"/>
  <c r="AS1939" i="1"/>
  <c r="AT1939" i="1"/>
  <c r="AU1939" i="1"/>
  <c r="AV1939" i="1"/>
  <c r="AW1939" i="1"/>
  <c r="AX1939" i="1"/>
  <c r="AY1939" i="1"/>
  <c r="AZ1939" i="1"/>
  <c r="BA1939" i="1"/>
  <c r="BB1939" i="1"/>
  <c r="BC1939" i="1"/>
  <c r="BD1939" i="1"/>
  <c r="BE1939" i="1"/>
  <c r="BF1939" i="1"/>
  <c r="H1940" i="1"/>
  <c r="I1940" i="1"/>
  <c r="J1940" i="1"/>
  <c r="K1940" i="1"/>
  <c r="L1940" i="1"/>
  <c r="M1940" i="1"/>
  <c r="N1940" i="1"/>
  <c r="O1940" i="1"/>
  <c r="P1940" i="1"/>
  <c r="Q1940" i="1"/>
  <c r="R1940" i="1"/>
  <c r="S1940" i="1"/>
  <c r="T1940" i="1"/>
  <c r="U1940" i="1"/>
  <c r="V1940" i="1"/>
  <c r="W1940" i="1"/>
  <c r="X1940" i="1"/>
  <c r="Y1940" i="1"/>
  <c r="Z1940" i="1"/>
  <c r="AA1940" i="1"/>
  <c r="AB1940" i="1"/>
  <c r="AC1940" i="1"/>
  <c r="AD1940" i="1"/>
  <c r="AE1940" i="1"/>
  <c r="AF1940" i="1"/>
  <c r="AG1940" i="1"/>
  <c r="AH1940" i="1"/>
  <c r="AI1940" i="1"/>
  <c r="AJ1940" i="1"/>
  <c r="AK1940" i="1"/>
  <c r="AL1940" i="1"/>
  <c r="AM1940" i="1"/>
  <c r="AN1940" i="1"/>
  <c r="AO1940" i="1"/>
  <c r="AP1940" i="1"/>
  <c r="AQ1940" i="1"/>
  <c r="AR1940" i="1"/>
  <c r="AS1940" i="1"/>
  <c r="AT1940" i="1"/>
  <c r="AU1940" i="1"/>
  <c r="AV1940" i="1"/>
  <c r="AW1940" i="1"/>
  <c r="AX1940" i="1"/>
  <c r="AY1940" i="1"/>
  <c r="AZ1940" i="1"/>
  <c r="BA1940" i="1"/>
  <c r="BB1940" i="1"/>
  <c r="BC1940" i="1"/>
  <c r="BD1940" i="1"/>
  <c r="BE1940" i="1"/>
  <c r="BF1940" i="1"/>
  <c r="H1941" i="1"/>
  <c r="I1941" i="1"/>
  <c r="J1941" i="1"/>
  <c r="K1941" i="1"/>
  <c r="L1941" i="1"/>
  <c r="M1941" i="1"/>
  <c r="N1941" i="1"/>
  <c r="O1941" i="1"/>
  <c r="P1941" i="1"/>
  <c r="Q1941" i="1"/>
  <c r="R1941" i="1"/>
  <c r="S1941" i="1"/>
  <c r="T1941" i="1"/>
  <c r="U1941" i="1"/>
  <c r="V1941" i="1"/>
  <c r="W1941" i="1"/>
  <c r="X1941" i="1"/>
  <c r="Y1941" i="1"/>
  <c r="Z1941" i="1"/>
  <c r="AA1941" i="1"/>
  <c r="AB1941" i="1"/>
  <c r="AC1941" i="1"/>
  <c r="AD1941" i="1"/>
  <c r="AE1941" i="1"/>
  <c r="AF1941" i="1"/>
  <c r="AG1941" i="1"/>
  <c r="AH1941" i="1"/>
  <c r="AI1941" i="1"/>
  <c r="AJ1941" i="1"/>
  <c r="AK1941" i="1"/>
  <c r="AL1941" i="1"/>
  <c r="AM1941" i="1"/>
  <c r="AN1941" i="1"/>
  <c r="AO1941" i="1"/>
  <c r="AP1941" i="1"/>
  <c r="AQ1941" i="1"/>
  <c r="AR1941" i="1"/>
  <c r="AS1941" i="1"/>
  <c r="AT1941" i="1"/>
  <c r="AU1941" i="1"/>
  <c r="AV1941" i="1"/>
  <c r="AW1941" i="1"/>
  <c r="AX1941" i="1"/>
  <c r="AY1941" i="1"/>
  <c r="AZ1941" i="1"/>
  <c r="BA1941" i="1"/>
  <c r="BB1941" i="1"/>
  <c r="BC1941" i="1"/>
  <c r="BD1941" i="1"/>
  <c r="BE1941" i="1"/>
  <c r="BF1941" i="1"/>
  <c r="H1942" i="1"/>
  <c r="I1942" i="1"/>
  <c r="J1942" i="1"/>
  <c r="K1942" i="1"/>
  <c r="L1942" i="1"/>
  <c r="M1942" i="1"/>
  <c r="N1942" i="1"/>
  <c r="O1942" i="1"/>
  <c r="P1942" i="1"/>
  <c r="Q1942" i="1"/>
  <c r="R1942" i="1"/>
  <c r="S1942" i="1"/>
  <c r="T1942" i="1"/>
  <c r="U1942" i="1"/>
  <c r="V1942" i="1"/>
  <c r="W1942" i="1"/>
  <c r="X1942" i="1"/>
  <c r="Y1942" i="1"/>
  <c r="Z1942" i="1"/>
  <c r="AA1942" i="1"/>
  <c r="AB1942" i="1"/>
  <c r="AC1942" i="1"/>
  <c r="AD1942" i="1"/>
  <c r="AE1942" i="1"/>
  <c r="AF1942" i="1"/>
  <c r="AG1942" i="1"/>
  <c r="AH1942" i="1"/>
  <c r="AI1942" i="1"/>
  <c r="AJ1942" i="1"/>
  <c r="AK1942" i="1"/>
  <c r="AL1942" i="1"/>
  <c r="AM1942" i="1"/>
  <c r="AN1942" i="1"/>
  <c r="AO1942" i="1"/>
  <c r="AP1942" i="1"/>
  <c r="AQ1942" i="1"/>
  <c r="AR1942" i="1"/>
  <c r="AS1942" i="1"/>
  <c r="AT1942" i="1"/>
  <c r="AU1942" i="1"/>
  <c r="AV1942" i="1"/>
  <c r="AW1942" i="1"/>
  <c r="AX1942" i="1"/>
  <c r="AY1942" i="1"/>
  <c r="AZ1942" i="1"/>
  <c r="BA1942" i="1"/>
  <c r="BB1942" i="1"/>
  <c r="BC1942" i="1"/>
  <c r="BD1942" i="1"/>
  <c r="BE1942" i="1"/>
  <c r="BF1942" i="1"/>
  <c r="H1943" i="1"/>
  <c r="I1943" i="1"/>
  <c r="J1943" i="1"/>
  <c r="K1943" i="1"/>
  <c r="L1943" i="1"/>
  <c r="M1943" i="1"/>
  <c r="N1943" i="1"/>
  <c r="O1943" i="1"/>
  <c r="P1943" i="1"/>
  <c r="Q1943" i="1"/>
  <c r="R1943" i="1"/>
  <c r="S1943" i="1"/>
  <c r="T1943" i="1"/>
  <c r="U1943" i="1"/>
  <c r="V1943" i="1"/>
  <c r="W1943" i="1"/>
  <c r="X1943" i="1"/>
  <c r="Y1943" i="1"/>
  <c r="Z1943" i="1"/>
  <c r="AA1943" i="1"/>
  <c r="AB1943" i="1"/>
  <c r="AC1943" i="1"/>
  <c r="AD1943" i="1"/>
  <c r="AE1943" i="1"/>
  <c r="AF1943" i="1"/>
  <c r="AG1943" i="1"/>
  <c r="AH1943" i="1"/>
  <c r="AI1943" i="1"/>
  <c r="AJ1943" i="1"/>
  <c r="AK1943" i="1"/>
  <c r="AL1943" i="1"/>
  <c r="AM1943" i="1"/>
  <c r="AN1943" i="1"/>
  <c r="AO1943" i="1"/>
  <c r="AP1943" i="1"/>
  <c r="AQ1943" i="1"/>
  <c r="AR1943" i="1"/>
  <c r="AS1943" i="1"/>
  <c r="AT1943" i="1"/>
  <c r="AU1943" i="1"/>
  <c r="AV1943" i="1"/>
  <c r="AW1943" i="1"/>
  <c r="AX1943" i="1"/>
  <c r="AY1943" i="1"/>
  <c r="AZ1943" i="1"/>
  <c r="BA1943" i="1"/>
  <c r="BB1943" i="1"/>
  <c r="BC1943" i="1"/>
  <c r="BD1943" i="1"/>
  <c r="BE1943" i="1"/>
  <c r="BF1943" i="1"/>
  <c r="H1944" i="1"/>
  <c r="I1944" i="1"/>
  <c r="J1944" i="1"/>
  <c r="K1944" i="1"/>
  <c r="L1944" i="1"/>
  <c r="M1944" i="1"/>
  <c r="N1944" i="1"/>
  <c r="O1944" i="1"/>
  <c r="P1944" i="1"/>
  <c r="Q1944" i="1"/>
  <c r="R1944" i="1"/>
  <c r="S1944" i="1"/>
  <c r="T1944" i="1"/>
  <c r="U1944" i="1"/>
  <c r="V1944" i="1"/>
  <c r="W1944" i="1"/>
  <c r="X1944" i="1"/>
  <c r="Y1944" i="1"/>
  <c r="Z1944" i="1"/>
  <c r="AA1944" i="1"/>
  <c r="AB1944" i="1"/>
  <c r="AC1944" i="1"/>
  <c r="AD1944" i="1"/>
  <c r="AE1944" i="1"/>
  <c r="AF1944" i="1"/>
  <c r="AG1944" i="1"/>
  <c r="AH1944" i="1"/>
  <c r="AI1944" i="1"/>
  <c r="AJ1944" i="1"/>
  <c r="AK1944" i="1"/>
  <c r="AL1944" i="1"/>
  <c r="AM1944" i="1"/>
  <c r="AN1944" i="1"/>
  <c r="AO1944" i="1"/>
  <c r="AP1944" i="1"/>
  <c r="AQ1944" i="1"/>
  <c r="AR1944" i="1"/>
  <c r="AS1944" i="1"/>
  <c r="AT1944" i="1"/>
  <c r="AU1944" i="1"/>
  <c r="AV1944" i="1"/>
  <c r="AW1944" i="1"/>
  <c r="AX1944" i="1"/>
  <c r="AY1944" i="1"/>
  <c r="AZ1944" i="1"/>
  <c r="BA1944" i="1"/>
  <c r="BB1944" i="1"/>
  <c r="BC1944" i="1"/>
  <c r="BD1944" i="1"/>
  <c r="BE1944" i="1"/>
  <c r="BF1944" i="1"/>
  <c r="H1945" i="1"/>
  <c r="I1945" i="1"/>
  <c r="J1945" i="1"/>
  <c r="K1945" i="1"/>
  <c r="L1945" i="1"/>
  <c r="M1945" i="1"/>
  <c r="N1945" i="1"/>
  <c r="O1945" i="1"/>
  <c r="P1945" i="1"/>
  <c r="Q1945" i="1"/>
  <c r="R1945" i="1"/>
  <c r="S1945" i="1"/>
  <c r="T1945" i="1"/>
  <c r="U1945" i="1"/>
  <c r="V1945" i="1"/>
  <c r="W1945" i="1"/>
  <c r="X1945" i="1"/>
  <c r="Y1945" i="1"/>
  <c r="Z1945" i="1"/>
  <c r="AA1945" i="1"/>
  <c r="AB1945" i="1"/>
  <c r="AC1945" i="1"/>
  <c r="AD1945" i="1"/>
  <c r="AE1945" i="1"/>
  <c r="AF1945" i="1"/>
  <c r="AG1945" i="1"/>
  <c r="AH1945" i="1"/>
  <c r="AI1945" i="1"/>
  <c r="AJ1945" i="1"/>
  <c r="AK1945" i="1"/>
  <c r="AL1945" i="1"/>
  <c r="AM1945" i="1"/>
  <c r="AN1945" i="1"/>
  <c r="AO1945" i="1"/>
  <c r="AP1945" i="1"/>
  <c r="AQ1945" i="1"/>
  <c r="AR1945" i="1"/>
  <c r="AS1945" i="1"/>
  <c r="AT1945" i="1"/>
  <c r="AU1945" i="1"/>
  <c r="AV1945" i="1"/>
  <c r="AW1945" i="1"/>
  <c r="AX1945" i="1"/>
  <c r="AY1945" i="1"/>
  <c r="AZ1945" i="1"/>
  <c r="BA1945" i="1"/>
  <c r="BB1945" i="1"/>
  <c r="BC1945" i="1"/>
  <c r="BD1945" i="1"/>
  <c r="BE1945" i="1"/>
  <c r="BF1945" i="1"/>
  <c r="H1946" i="1"/>
  <c r="I1946" i="1"/>
  <c r="J1946" i="1"/>
  <c r="K1946" i="1"/>
  <c r="L1946" i="1"/>
  <c r="M1946" i="1"/>
  <c r="N1946" i="1"/>
  <c r="O1946" i="1"/>
  <c r="P1946" i="1"/>
  <c r="Q1946" i="1"/>
  <c r="R1946" i="1"/>
  <c r="S1946" i="1"/>
  <c r="T1946" i="1"/>
  <c r="U1946" i="1"/>
  <c r="V1946" i="1"/>
  <c r="W1946" i="1"/>
  <c r="X1946" i="1"/>
  <c r="Y1946" i="1"/>
  <c r="Z1946" i="1"/>
  <c r="AA1946" i="1"/>
  <c r="AB1946" i="1"/>
  <c r="AC1946" i="1"/>
  <c r="AD1946" i="1"/>
  <c r="AE1946" i="1"/>
  <c r="AF1946" i="1"/>
  <c r="AG1946" i="1"/>
  <c r="AH1946" i="1"/>
  <c r="AI1946" i="1"/>
  <c r="AJ1946" i="1"/>
  <c r="AK1946" i="1"/>
  <c r="AL1946" i="1"/>
  <c r="AM1946" i="1"/>
  <c r="AN1946" i="1"/>
  <c r="AO1946" i="1"/>
  <c r="AP1946" i="1"/>
  <c r="AQ1946" i="1"/>
  <c r="AR1946" i="1"/>
  <c r="AS1946" i="1"/>
  <c r="AT1946" i="1"/>
  <c r="AU1946" i="1"/>
  <c r="AV1946" i="1"/>
  <c r="AW1946" i="1"/>
  <c r="AX1946" i="1"/>
  <c r="AY1946" i="1"/>
  <c r="AZ1946" i="1"/>
  <c r="BA1946" i="1"/>
  <c r="BB1946" i="1"/>
  <c r="BC1946" i="1"/>
  <c r="BD1946" i="1"/>
  <c r="BE1946" i="1"/>
  <c r="BF1946" i="1"/>
  <c r="H1947" i="1"/>
  <c r="I1947" i="1"/>
  <c r="J1947" i="1"/>
  <c r="K1947" i="1"/>
  <c r="L1947" i="1"/>
  <c r="M1947" i="1"/>
  <c r="N1947" i="1"/>
  <c r="O1947" i="1"/>
  <c r="P1947" i="1"/>
  <c r="Q1947" i="1"/>
  <c r="R1947" i="1"/>
  <c r="S1947" i="1"/>
  <c r="T1947" i="1"/>
  <c r="U1947" i="1"/>
  <c r="V1947" i="1"/>
  <c r="W1947" i="1"/>
  <c r="X1947" i="1"/>
  <c r="Y1947" i="1"/>
  <c r="Z1947" i="1"/>
  <c r="AA1947" i="1"/>
  <c r="AB1947" i="1"/>
  <c r="AC1947" i="1"/>
  <c r="AD1947" i="1"/>
  <c r="AE1947" i="1"/>
  <c r="AF1947" i="1"/>
  <c r="AG1947" i="1"/>
  <c r="AH1947" i="1"/>
  <c r="AI1947" i="1"/>
  <c r="AJ1947" i="1"/>
  <c r="AK1947" i="1"/>
  <c r="AL1947" i="1"/>
  <c r="AM1947" i="1"/>
  <c r="AN1947" i="1"/>
  <c r="AO1947" i="1"/>
  <c r="AP1947" i="1"/>
  <c r="AQ1947" i="1"/>
  <c r="AR1947" i="1"/>
  <c r="AS1947" i="1"/>
  <c r="AT1947" i="1"/>
  <c r="AU1947" i="1"/>
  <c r="AV1947" i="1"/>
  <c r="AW1947" i="1"/>
  <c r="AX1947" i="1"/>
  <c r="AY1947" i="1"/>
  <c r="AZ1947" i="1"/>
  <c r="BA1947" i="1"/>
  <c r="BB1947" i="1"/>
  <c r="BC1947" i="1"/>
  <c r="BD1947" i="1"/>
  <c r="BE1947" i="1"/>
  <c r="BF1947" i="1"/>
  <c r="H1948" i="1"/>
  <c r="I1948" i="1"/>
  <c r="J1948" i="1"/>
  <c r="K1948" i="1"/>
  <c r="L1948" i="1"/>
  <c r="M1948" i="1"/>
  <c r="N1948" i="1"/>
  <c r="O1948" i="1"/>
  <c r="P1948" i="1"/>
  <c r="Q1948" i="1"/>
  <c r="R1948" i="1"/>
  <c r="S1948" i="1"/>
  <c r="T1948" i="1"/>
  <c r="U1948" i="1"/>
  <c r="V1948" i="1"/>
  <c r="W1948" i="1"/>
  <c r="X1948" i="1"/>
  <c r="Y1948" i="1"/>
  <c r="Z1948" i="1"/>
  <c r="AA1948" i="1"/>
  <c r="AB1948" i="1"/>
  <c r="AC1948" i="1"/>
  <c r="AD1948" i="1"/>
  <c r="AE1948" i="1"/>
  <c r="AF1948" i="1"/>
  <c r="AG1948" i="1"/>
  <c r="AH1948" i="1"/>
  <c r="AI1948" i="1"/>
  <c r="AJ1948" i="1"/>
  <c r="AK1948" i="1"/>
  <c r="AL1948" i="1"/>
  <c r="AM1948" i="1"/>
  <c r="AN1948" i="1"/>
  <c r="AO1948" i="1"/>
  <c r="AP1948" i="1"/>
  <c r="AQ1948" i="1"/>
  <c r="AR1948" i="1"/>
  <c r="AS1948" i="1"/>
  <c r="AT1948" i="1"/>
  <c r="AU1948" i="1"/>
  <c r="AV1948" i="1"/>
  <c r="AW1948" i="1"/>
  <c r="AX1948" i="1"/>
  <c r="AY1948" i="1"/>
  <c r="AZ1948" i="1"/>
  <c r="BA1948" i="1"/>
  <c r="BB1948" i="1"/>
  <c r="BC1948" i="1"/>
  <c r="BD1948" i="1"/>
  <c r="BE1948" i="1"/>
  <c r="BF1948" i="1"/>
  <c r="H1949" i="1"/>
  <c r="I1949" i="1"/>
  <c r="J1949" i="1"/>
  <c r="K1949" i="1"/>
  <c r="L1949" i="1"/>
  <c r="M1949" i="1"/>
  <c r="N1949" i="1"/>
  <c r="O1949" i="1"/>
  <c r="P1949" i="1"/>
  <c r="Q1949" i="1"/>
  <c r="R1949" i="1"/>
  <c r="S1949" i="1"/>
  <c r="T1949" i="1"/>
  <c r="U1949" i="1"/>
  <c r="V1949" i="1"/>
  <c r="W1949" i="1"/>
  <c r="X1949" i="1"/>
  <c r="Y1949" i="1"/>
  <c r="Z1949" i="1"/>
  <c r="AA1949" i="1"/>
  <c r="AB1949" i="1"/>
  <c r="AC1949" i="1"/>
  <c r="AD1949" i="1"/>
  <c r="AE1949" i="1"/>
  <c r="AF1949" i="1"/>
  <c r="AG1949" i="1"/>
  <c r="AH1949" i="1"/>
  <c r="AI1949" i="1"/>
  <c r="AJ1949" i="1"/>
  <c r="AK1949" i="1"/>
  <c r="AL1949" i="1"/>
  <c r="AM1949" i="1"/>
  <c r="AN1949" i="1"/>
  <c r="AO1949" i="1"/>
  <c r="AP1949" i="1"/>
  <c r="AQ1949" i="1"/>
  <c r="AR1949" i="1"/>
  <c r="AS1949" i="1"/>
  <c r="AT1949" i="1"/>
  <c r="AU1949" i="1"/>
  <c r="AV1949" i="1"/>
  <c r="AW1949" i="1"/>
  <c r="AX1949" i="1"/>
  <c r="AY1949" i="1"/>
  <c r="AZ1949" i="1"/>
  <c r="BA1949" i="1"/>
  <c r="BB1949" i="1"/>
  <c r="BC1949" i="1"/>
  <c r="BD1949" i="1"/>
  <c r="BE1949" i="1"/>
  <c r="BF1949" i="1"/>
  <c r="H1950" i="1"/>
  <c r="I1950" i="1"/>
  <c r="J1950" i="1"/>
  <c r="K1950" i="1"/>
  <c r="L1950" i="1"/>
  <c r="M1950" i="1"/>
  <c r="N1950" i="1"/>
  <c r="O1950" i="1"/>
  <c r="P1950" i="1"/>
  <c r="Q1950" i="1"/>
  <c r="R1950" i="1"/>
  <c r="S1950" i="1"/>
  <c r="T1950" i="1"/>
  <c r="U1950" i="1"/>
  <c r="V1950" i="1"/>
  <c r="W1950" i="1"/>
  <c r="X1950" i="1"/>
  <c r="Y1950" i="1"/>
  <c r="Z1950" i="1"/>
  <c r="AA1950" i="1"/>
  <c r="AB1950" i="1"/>
  <c r="AC1950" i="1"/>
  <c r="AD1950" i="1"/>
  <c r="AE1950" i="1"/>
  <c r="AF1950" i="1"/>
  <c r="AG1950" i="1"/>
  <c r="AH1950" i="1"/>
  <c r="AI1950" i="1"/>
  <c r="AJ1950" i="1"/>
  <c r="AK1950" i="1"/>
  <c r="AL1950" i="1"/>
  <c r="AM1950" i="1"/>
  <c r="AN1950" i="1"/>
  <c r="AO1950" i="1"/>
  <c r="AP1950" i="1"/>
  <c r="AQ1950" i="1"/>
  <c r="AR1950" i="1"/>
  <c r="AS1950" i="1"/>
  <c r="AT1950" i="1"/>
  <c r="AU1950" i="1"/>
  <c r="AV1950" i="1"/>
  <c r="AW1950" i="1"/>
  <c r="AX1950" i="1"/>
  <c r="AY1950" i="1"/>
  <c r="AZ1950" i="1"/>
  <c r="BA1950" i="1"/>
  <c r="BB1950" i="1"/>
  <c r="BC1950" i="1"/>
  <c r="BD1950" i="1"/>
  <c r="BE1950" i="1"/>
  <c r="BF1950" i="1"/>
  <c r="H1951" i="1"/>
  <c r="I1951" i="1"/>
  <c r="J1951" i="1"/>
  <c r="K1951" i="1"/>
  <c r="L1951" i="1"/>
  <c r="M1951" i="1"/>
  <c r="N1951" i="1"/>
  <c r="O1951" i="1"/>
  <c r="P1951" i="1"/>
  <c r="Q1951" i="1"/>
  <c r="R1951" i="1"/>
  <c r="S1951" i="1"/>
  <c r="T1951" i="1"/>
  <c r="U1951" i="1"/>
  <c r="V1951" i="1"/>
  <c r="W1951" i="1"/>
  <c r="X1951" i="1"/>
  <c r="Y1951" i="1"/>
  <c r="Z1951" i="1"/>
  <c r="AA1951" i="1"/>
  <c r="AB1951" i="1"/>
  <c r="AC1951" i="1"/>
  <c r="AD1951" i="1"/>
  <c r="AE1951" i="1"/>
  <c r="AF1951" i="1"/>
  <c r="AG1951" i="1"/>
  <c r="AH1951" i="1"/>
  <c r="AI1951" i="1"/>
  <c r="AJ1951" i="1"/>
  <c r="AK1951" i="1"/>
  <c r="AL1951" i="1"/>
  <c r="AM1951" i="1"/>
  <c r="AN1951" i="1"/>
  <c r="AO1951" i="1"/>
  <c r="AP1951" i="1"/>
  <c r="AQ1951" i="1"/>
  <c r="AR1951" i="1"/>
  <c r="AS1951" i="1"/>
  <c r="AT1951" i="1"/>
  <c r="AU1951" i="1"/>
  <c r="AV1951" i="1"/>
  <c r="AW1951" i="1"/>
  <c r="AX1951" i="1"/>
  <c r="AY1951" i="1"/>
  <c r="AZ1951" i="1"/>
  <c r="BA1951" i="1"/>
  <c r="BB1951" i="1"/>
  <c r="BC1951" i="1"/>
  <c r="BD1951" i="1"/>
  <c r="BE1951" i="1"/>
  <c r="BF1951" i="1"/>
  <c r="H1952" i="1"/>
  <c r="I1952" i="1"/>
  <c r="J1952" i="1"/>
  <c r="K1952" i="1"/>
  <c r="L1952" i="1"/>
  <c r="M1952" i="1"/>
  <c r="N1952" i="1"/>
  <c r="O1952" i="1"/>
  <c r="P1952" i="1"/>
  <c r="Q1952" i="1"/>
  <c r="R1952" i="1"/>
  <c r="S1952" i="1"/>
  <c r="T1952" i="1"/>
  <c r="U1952" i="1"/>
  <c r="V1952" i="1"/>
  <c r="W1952" i="1"/>
  <c r="X1952" i="1"/>
  <c r="Y1952" i="1"/>
  <c r="Z1952" i="1"/>
  <c r="AA1952" i="1"/>
  <c r="AB1952" i="1"/>
  <c r="AC1952" i="1"/>
  <c r="AD1952" i="1"/>
  <c r="AE1952" i="1"/>
  <c r="AF1952" i="1"/>
  <c r="AG1952" i="1"/>
  <c r="AH1952" i="1"/>
  <c r="AI1952" i="1"/>
  <c r="AJ1952" i="1"/>
  <c r="AK1952" i="1"/>
  <c r="AL1952" i="1"/>
  <c r="AM1952" i="1"/>
  <c r="AN1952" i="1"/>
  <c r="AO1952" i="1"/>
  <c r="AP1952" i="1"/>
  <c r="AQ1952" i="1"/>
  <c r="AR1952" i="1"/>
  <c r="AS1952" i="1"/>
  <c r="AT1952" i="1"/>
  <c r="AU1952" i="1"/>
  <c r="AV1952" i="1"/>
  <c r="AW1952" i="1"/>
  <c r="AX1952" i="1"/>
  <c r="AY1952" i="1"/>
  <c r="AZ1952" i="1"/>
  <c r="BA1952" i="1"/>
  <c r="BB1952" i="1"/>
  <c r="BC1952" i="1"/>
  <c r="BD1952" i="1"/>
  <c r="BE1952" i="1"/>
  <c r="BF1952" i="1"/>
  <c r="H1953" i="1"/>
  <c r="I1953" i="1"/>
  <c r="J1953" i="1"/>
  <c r="K1953" i="1"/>
  <c r="L1953" i="1"/>
  <c r="M1953" i="1"/>
  <c r="N1953" i="1"/>
  <c r="O1953" i="1"/>
  <c r="P1953" i="1"/>
  <c r="Q1953" i="1"/>
  <c r="R1953" i="1"/>
  <c r="S1953" i="1"/>
  <c r="T1953" i="1"/>
  <c r="U1953" i="1"/>
  <c r="V1953" i="1"/>
  <c r="W1953" i="1"/>
  <c r="X1953" i="1"/>
  <c r="Y1953" i="1"/>
  <c r="Z1953" i="1"/>
  <c r="AA1953" i="1"/>
  <c r="AB1953" i="1"/>
  <c r="AC1953" i="1"/>
  <c r="AD1953" i="1"/>
  <c r="AE1953" i="1"/>
  <c r="AF1953" i="1"/>
  <c r="AG1953" i="1"/>
  <c r="AH1953" i="1"/>
  <c r="AI1953" i="1"/>
  <c r="AJ1953" i="1"/>
  <c r="AK1953" i="1"/>
  <c r="AL1953" i="1"/>
  <c r="AM1953" i="1"/>
  <c r="AN1953" i="1"/>
  <c r="AO1953" i="1"/>
  <c r="AP1953" i="1"/>
  <c r="AQ1953" i="1"/>
  <c r="AR1953" i="1"/>
  <c r="AS1953" i="1"/>
  <c r="AT1953" i="1"/>
  <c r="AU1953" i="1"/>
  <c r="AV1953" i="1"/>
  <c r="AW1953" i="1"/>
  <c r="AX1953" i="1"/>
  <c r="AY1953" i="1"/>
  <c r="AZ1953" i="1"/>
  <c r="BA1953" i="1"/>
  <c r="BB1953" i="1"/>
  <c r="BC1953" i="1"/>
  <c r="BD1953" i="1"/>
  <c r="BE1953" i="1"/>
  <c r="BF1953" i="1"/>
  <c r="H1954" i="1"/>
  <c r="I1954" i="1"/>
  <c r="J1954" i="1"/>
  <c r="K1954" i="1"/>
  <c r="L1954" i="1"/>
  <c r="M1954" i="1"/>
  <c r="N1954" i="1"/>
  <c r="O1954" i="1"/>
  <c r="P1954" i="1"/>
  <c r="Q1954" i="1"/>
  <c r="R1954" i="1"/>
  <c r="S1954" i="1"/>
  <c r="T1954" i="1"/>
  <c r="U1954" i="1"/>
  <c r="V1954" i="1"/>
  <c r="W1954" i="1"/>
  <c r="X1954" i="1"/>
  <c r="Y1954" i="1"/>
  <c r="Z1954" i="1"/>
  <c r="AA1954" i="1"/>
  <c r="AB1954" i="1"/>
  <c r="AC1954" i="1"/>
  <c r="AD1954" i="1"/>
  <c r="AE1954" i="1"/>
  <c r="AF1954" i="1"/>
  <c r="AG1954" i="1"/>
  <c r="AH1954" i="1"/>
  <c r="AI1954" i="1"/>
  <c r="AJ1954" i="1"/>
  <c r="AK1954" i="1"/>
  <c r="AL1954" i="1"/>
  <c r="AM1954" i="1"/>
  <c r="AN1954" i="1"/>
  <c r="AO1954" i="1"/>
  <c r="AP1954" i="1"/>
  <c r="AQ1954" i="1"/>
  <c r="AR1954" i="1"/>
  <c r="AS1954" i="1"/>
  <c r="AT1954" i="1"/>
  <c r="AU1954" i="1"/>
  <c r="AV1954" i="1"/>
  <c r="AW1954" i="1"/>
  <c r="AX1954" i="1"/>
  <c r="AY1954" i="1"/>
  <c r="AZ1954" i="1"/>
  <c r="BA1954" i="1"/>
  <c r="BB1954" i="1"/>
  <c r="BC1954" i="1"/>
  <c r="BD1954" i="1"/>
  <c r="BE1954" i="1"/>
  <c r="BF1954" i="1"/>
  <c r="H1955" i="1"/>
  <c r="I1955" i="1"/>
  <c r="J1955" i="1"/>
  <c r="K1955" i="1"/>
  <c r="L1955" i="1"/>
  <c r="M1955" i="1"/>
  <c r="N1955" i="1"/>
  <c r="O1955" i="1"/>
  <c r="P1955" i="1"/>
  <c r="Q1955" i="1"/>
  <c r="R1955" i="1"/>
  <c r="S1955" i="1"/>
  <c r="T1955" i="1"/>
  <c r="U1955" i="1"/>
  <c r="V1955" i="1"/>
  <c r="W1955" i="1"/>
  <c r="X1955" i="1"/>
  <c r="Y1955" i="1"/>
  <c r="Z1955" i="1"/>
  <c r="AA1955" i="1"/>
  <c r="AB1955" i="1"/>
  <c r="AC1955" i="1"/>
  <c r="AD1955" i="1"/>
  <c r="AE1955" i="1"/>
  <c r="AF1955" i="1"/>
  <c r="AG1955" i="1"/>
  <c r="AH1955" i="1"/>
  <c r="AI1955" i="1"/>
  <c r="AJ1955" i="1"/>
  <c r="AK1955" i="1"/>
  <c r="AL1955" i="1"/>
  <c r="AM1955" i="1"/>
  <c r="AN1955" i="1"/>
  <c r="AO1955" i="1"/>
  <c r="AP1955" i="1"/>
  <c r="AQ1955" i="1"/>
  <c r="AR1955" i="1"/>
  <c r="AS1955" i="1"/>
  <c r="AT1955" i="1"/>
  <c r="AU1955" i="1"/>
  <c r="AV1955" i="1"/>
  <c r="AW1955" i="1"/>
  <c r="AX1955" i="1"/>
  <c r="AY1955" i="1"/>
  <c r="AZ1955" i="1"/>
  <c r="BA1955" i="1"/>
  <c r="BB1955" i="1"/>
  <c r="BC1955" i="1"/>
  <c r="BD1955" i="1"/>
  <c r="BE1955" i="1"/>
  <c r="BF1955" i="1"/>
  <c r="H1956" i="1"/>
  <c r="I1956" i="1"/>
  <c r="J1956" i="1"/>
  <c r="K1956" i="1"/>
  <c r="L1956" i="1"/>
  <c r="M1956" i="1"/>
  <c r="N1956" i="1"/>
  <c r="O1956" i="1"/>
  <c r="P1956" i="1"/>
  <c r="Q1956" i="1"/>
  <c r="R1956" i="1"/>
  <c r="S1956" i="1"/>
  <c r="T1956" i="1"/>
  <c r="U1956" i="1"/>
  <c r="V1956" i="1"/>
  <c r="W1956" i="1"/>
  <c r="X1956" i="1"/>
  <c r="Y1956" i="1"/>
  <c r="Z1956" i="1"/>
  <c r="AA1956" i="1"/>
  <c r="AB1956" i="1"/>
  <c r="AC1956" i="1"/>
  <c r="AD1956" i="1"/>
  <c r="AE1956" i="1"/>
  <c r="AF1956" i="1"/>
  <c r="AG1956" i="1"/>
  <c r="AH1956" i="1"/>
  <c r="AI1956" i="1"/>
  <c r="AJ1956" i="1"/>
  <c r="AK1956" i="1"/>
  <c r="AL1956" i="1"/>
  <c r="AM1956" i="1"/>
  <c r="AN1956" i="1"/>
  <c r="AO1956" i="1"/>
  <c r="AP1956" i="1"/>
  <c r="AQ1956" i="1"/>
  <c r="AR1956" i="1"/>
  <c r="AS1956" i="1"/>
  <c r="AT1956" i="1"/>
  <c r="AU1956" i="1"/>
  <c r="AV1956" i="1"/>
  <c r="AW1956" i="1"/>
  <c r="AX1956" i="1"/>
  <c r="AY1956" i="1"/>
  <c r="AZ1956" i="1"/>
  <c r="BA1956" i="1"/>
  <c r="BB1956" i="1"/>
  <c r="BC1956" i="1"/>
  <c r="BD1956" i="1"/>
  <c r="BE1956" i="1"/>
  <c r="BF1956" i="1"/>
  <c r="H1957" i="1"/>
  <c r="I1957" i="1"/>
  <c r="J1957" i="1"/>
  <c r="K1957" i="1"/>
  <c r="L1957" i="1"/>
  <c r="M1957" i="1"/>
  <c r="N1957" i="1"/>
  <c r="O1957" i="1"/>
  <c r="P1957" i="1"/>
  <c r="Q1957" i="1"/>
  <c r="R1957" i="1"/>
  <c r="S1957" i="1"/>
  <c r="T1957" i="1"/>
  <c r="U1957" i="1"/>
  <c r="V1957" i="1"/>
  <c r="W1957" i="1"/>
  <c r="X1957" i="1"/>
  <c r="Y1957" i="1"/>
  <c r="Z1957" i="1"/>
  <c r="AA1957" i="1"/>
  <c r="AB1957" i="1"/>
  <c r="AC1957" i="1"/>
  <c r="AD1957" i="1"/>
  <c r="AE1957" i="1"/>
  <c r="AF1957" i="1"/>
  <c r="AG1957" i="1"/>
  <c r="AH1957" i="1"/>
  <c r="AI1957" i="1"/>
  <c r="AJ1957" i="1"/>
  <c r="AK1957" i="1"/>
  <c r="AL1957" i="1"/>
  <c r="AM1957" i="1"/>
  <c r="AN1957" i="1"/>
  <c r="AO1957" i="1"/>
  <c r="AP1957" i="1"/>
  <c r="AQ1957" i="1"/>
  <c r="AR1957" i="1"/>
  <c r="AS1957" i="1"/>
  <c r="AT1957" i="1"/>
  <c r="AU1957" i="1"/>
  <c r="AV1957" i="1"/>
  <c r="AW1957" i="1"/>
  <c r="AX1957" i="1"/>
  <c r="AY1957" i="1"/>
  <c r="AZ1957" i="1"/>
  <c r="BA1957" i="1"/>
  <c r="BB1957" i="1"/>
  <c r="BC1957" i="1"/>
  <c r="BD1957" i="1"/>
  <c r="BE1957" i="1"/>
  <c r="BF1957" i="1"/>
  <c r="H1958" i="1"/>
  <c r="I1958" i="1"/>
  <c r="J1958" i="1"/>
  <c r="K1958" i="1"/>
  <c r="L1958" i="1"/>
  <c r="M1958" i="1"/>
  <c r="N1958" i="1"/>
  <c r="O1958" i="1"/>
  <c r="P1958" i="1"/>
  <c r="Q1958" i="1"/>
  <c r="R1958" i="1"/>
  <c r="S1958" i="1"/>
  <c r="T1958" i="1"/>
  <c r="U1958" i="1"/>
  <c r="V1958" i="1"/>
  <c r="W1958" i="1"/>
  <c r="X1958" i="1"/>
  <c r="Y1958" i="1"/>
  <c r="Z1958" i="1"/>
  <c r="AA1958" i="1"/>
  <c r="AB1958" i="1"/>
  <c r="AC1958" i="1"/>
  <c r="AD1958" i="1"/>
  <c r="AE1958" i="1"/>
  <c r="AF1958" i="1"/>
  <c r="AG1958" i="1"/>
  <c r="AH1958" i="1"/>
  <c r="AI1958" i="1"/>
  <c r="AJ1958" i="1"/>
  <c r="AK1958" i="1"/>
  <c r="AL1958" i="1"/>
  <c r="AM1958" i="1"/>
  <c r="AN1958" i="1"/>
  <c r="AO1958" i="1"/>
  <c r="AP1958" i="1"/>
  <c r="AQ1958" i="1"/>
  <c r="AR1958" i="1"/>
  <c r="AS1958" i="1"/>
  <c r="AT1958" i="1"/>
  <c r="AU1958" i="1"/>
  <c r="AV1958" i="1"/>
  <c r="AW1958" i="1"/>
  <c r="AX1958" i="1"/>
  <c r="AY1958" i="1"/>
  <c r="AZ1958" i="1"/>
  <c r="BA1958" i="1"/>
  <c r="BB1958" i="1"/>
  <c r="BC1958" i="1"/>
  <c r="BD1958" i="1"/>
  <c r="BE1958" i="1"/>
  <c r="BF1958" i="1"/>
  <c r="H1959" i="1"/>
  <c r="I1959" i="1"/>
  <c r="J1959" i="1"/>
  <c r="K1959" i="1"/>
  <c r="L1959" i="1"/>
  <c r="M1959" i="1"/>
  <c r="N1959" i="1"/>
  <c r="O1959" i="1"/>
  <c r="P1959" i="1"/>
  <c r="Q1959" i="1"/>
  <c r="R1959" i="1"/>
  <c r="S1959" i="1"/>
  <c r="T1959" i="1"/>
  <c r="U1959" i="1"/>
  <c r="V1959" i="1"/>
  <c r="W1959" i="1"/>
  <c r="X1959" i="1"/>
  <c r="Y1959" i="1"/>
  <c r="Z1959" i="1"/>
  <c r="AA1959" i="1"/>
  <c r="AB1959" i="1"/>
  <c r="AC1959" i="1"/>
  <c r="AD1959" i="1"/>
  <c r="AE1959" i="1"/>
  <c r="AF1959" i="1"/>
  <c r="AG1959" i="1"/>
  <c r="AH1959" i="1"/>
  <c r="AI1959" i="1"/>
  <c r="AJ1959" i="1"/>
  <c r="AK1959" i="1"/>
  <c r="AL1959" i="1"/>
  <c r="AM1959" i="1"/>
  <c r="AN1959" i="1"/>
  <c r="AO1959" i="1"/>
  <c r="AP1959" i="1"/>
  <c r="AQ1959" i="1"/>
  <c r="AR1959" i="1"/>
  <c r="AS1959" i="1"/>
  <c r="AT1959" i="1"/>
  <c r="AU1959" i="1"/>
  <c r="AV1959" i="1"/>
  <c r="AW1959" i="1"/>
  <c r="AX1959" i="1"/>
  <c r="AY1959" i="1"/>
  <c r="AZ1959" i="1"/>
  <c r="BA1959" i="1"/>
  <c r="BB1959" i="1"/>
  <c r="BC1959" i="1"/>
  <c r="BD1959" i="1"/>
  <c r="BE1959" i="1"/>
  <c r="BF1959" i="1"/>
  <c r="H1960" i="1"/>
  <c r="I1960" i="1"/>
  <c r="J1960" i="1"/>
  <c r="K1960" i="1"/>
  <c r="L1960" i="1"/>
  <c r="M1960" i="1"/>
  <c r="N1960" i="1"/>
  <c r="O1960" i="1"/>
  <c r="P1960" i="1"/>
  <c r="Q1960" i="1"/>
  <c r="R1960" i="1"/>
  <c r="S1960" i="1"/>
  <c r="T1960" i="1"/>
  <c r="U1960" i="1"/>
  <c r="V1960" i="1"/>
  <c r="W1960" i="1"/>
  <c r="X1960" i="1"/>
  <c r="Y1960" i="1"/>
  <c r="Z1960" i="1"/>
  <c r="AA1960" i="1"/>
  <c r="AB1960" i="1"/>
  <c r="AC1960" i="1"/>
  <c r="AD1960" i="1"/>
  <c r="AE1960" i="1"/>
  <c r="AF1960" i="1"/>
  <c r="AG1960" i="1"/>
  <c r="AH1960" i="1"/>
  <c r="AI1960" i="1"/>
  <c r="AJ1960" i="1"/>
  <c r="AK1960" i="1"/>
  <c r="AL1960" i="1"/>
  <c r="AM1960" i="1"/>
  <c r="AN1960" i="1"/>
  <c r="AO1960" i="1"/>
  <c r="AP1960" i="1"/>
  <c r="AQ1960" i="1"/>
  <c r="AR1960" i="1"/>
  <c r="AS1960" i="1"/>
  <c r="AT1960" i="1"/>
  <c r="AU1960" i="1"/>
  <c r="AV1960" i="1"/>
  <c r="AW1960" i="1"/>
  <c r="AX1960" i="1"/>
  <c r="AY1960" i="1"/>
  <c r="AZ1960" i="1"/>
  <c r="BA1960" i="1"/>
  <c r="BB1960" i="1"/>
  <c r="BC1960" i="1"/>
  <c r="BD1960" i="1"/>
  <c r="BE1960" i="1"/>
  <c r="BF1960" i="1"/>
  <c r="H1961" i="1"/>
  <c r="I1961" i="1"/>
  <c r="J1961" i="1"/>
  <c r="K1961" i="1"/>
  <c r="L1961" i="1"/>
  <c r="M1961" i="1"/>
  <c r="N1961" i="1"/>
  <c r="O1961" i="1"/>
  <c r="P1961" i="1"/>
  <c r="Q1961" i="1"/>
  <c r="R1961" i="1"/>
  <c r="S1961" i="1"/>
  <c r="T1961" i="1"/>
  <c r="U1961" i="1"/>
  <c r="V1961" i="1"/>
  <c r="W1961" i="1"/>
  <c r="X1961" i="1"/>
  <c r="Y1961" i="1"/>
  <c r="Z1961" i="1"/>
  <c r="AA1961" i="1"/>
  <c r="AB1961" i="1"/>
  <c r="AC1961" i="1"/>
  <c r="AD1961" i="1"/>
  <c r="AE1961" i="1"/>
  <c r="AF1961" i="1"/>
  <c r="AG1961" i="1"/>
  <c r="AH1961" i="1"/>
  <c r="AI1961" i="1"/>
  <c r="AJ1961" i="1"/>
  <c r="AK1961" i="1"/>
  <c r="AL1961" i="1"/>
  <c r="AM1961" i="1"/>
  <c r="AN1961" i="1"/>
  <c r="AO1961" i="1"/>
  <c r="AP1961" i="1"/>
  <c r="AQ1961" i="1"/>
  <c r="AR1961" i="1"/>
  <c r="AS1961" i="1"/>
  <c r="AT1961" i="1"/>
  <c r="AU1961" i="1"/>
  <c r="AV1961" i="1"/>
  <c r="AW1961" i="1"/>
  <c r="AX1961" i="1"/>
  <c r="AY1961" i="1"/>
  <c r="AZ1961" i="1"/>
  <c r="BA1961" i="1"/>
  <c r="BB1961" i="1"/>
  <c r="BC1961" i="1"/>
  <c r="BD1961" i="1"/>
  <c r="BE1961" i="1"/>
  <c r="BF1961" i="1"/>
  <c r="H1962" i="1"/>
  <c r="I1962" i="1"/>
  <c r="J1962" i="1"/>
  <c r="K1962" i="1"/>
  <c r="L1962" i="1"/>
  <c r="M1962" i="1"/>
  <c r="N1962" i="1"/>
  <c r="O1962" i="1"/>
  <c r="P1962" i="1"/>
  <c r="Q1962" i="1"/>
  <c r="R1962" i="1"/>
  <c r="S1962" i="1"/>
  <c r="T1962" i="1"/>
  <c r="U1962" i="1"/>
  <c r="V1962" i="1"/>
  <c r="W1962" i="1"/>
  <c r="X1962" i="1"/>
  <c r="Y1962" i="1"/>
  <c r="Z1962" i="1"/>
  <c r="AA1962" i="1"/>
  <c r="AB1962" i="1"/>
  <c r="AC1962" i="1"/>
  <c r="AD1962" i="1"/>
  <c r="AE1962" i="1"/>
  <c r="AF1962" i="1"/>
  <c r="AG1962" i="1"/>
  <c r="AH1962" i="1"/>
  <c r="AI1962" i="1"/>
  <c r="AJ1962" i="1"/>
  <c r="AK1962" i="1"/>
  <c r="AL1962" i="1"/>
  <c r="AM1962" i="1"/>
  <c r="AN1962" i="1"/>
  <c r="AO1962" i="1"/>
  <c r="AP1962" i="1"/>
  <c r="AQ1962" i="1"/>
  <c r="AR1962" i="1"/>
  <c r="AS1962" i="1"/>
  <c r="AT1962" i="1"/>
  <c r="AU1962" i="1"/>
  <c r="AV1962" i="1"/>
  <c r="AW1962" i="1"/>
  <c r="AX1962" i="1"/>
  <c r="AY1962" i="1"/>
  <c r="AZ1962" i="1"/>
  <c r="BA1962" i="1"/>
  <c r="BB1962" i="1"/>
  <c r="BC1962" i="1"/>
  <c r="BD1962" i="1"/>
  <c r="BE1962" i="1"/>
  <c r="BF1962" i="1"/>
  <c r="H1963" i="1"/>
  <c r="I1963" i="1"/>
  <c r="J1963" i="1"/>
  <c r="K1963" i="1"/>
  <c r="L1963" i="1"/>
  <c r="M1963" i="1"/>
  <c r="N1963" i="1"/>
  <c r="O1963" i="1"/>
  <c r="P1963" i="1"/>
  <c r="Q1963" i="1"/>
  <c r="R1963" i="1"/>
  <c r="S1963" i="1"/>
  <c r="T1963" i="1"/>
  <c r="U1963" i="1"/>
  <c r="V1963" i="1"/>
  <c r="W1963" i="1"/>
  <c r="X1963" i="1"/>
  <c r="Y1963" i="1"/>
  <c r="Z1963" i="1"/>
  <c r="AA1963" i="1"/>
  <c r="AB1963" i="1"/>
  <c r="AC1963" i="1"/>
  <c r="AD1963" i="1"/>
  <c r="AE1963" i="1"/>
  <c r="AF1963" i="1"/>
  <c r="AG1963" i="1"/>
  <c r="AH1963" i="1"/>
  <c r="AI1963" i="1"/>
  <c r="AJ1963" i="1"/>
  <c r="AK1963" i="1"/>
  <c r="AL1963" i="1"/>
  <c r="AM1963" i="1"/>
  <c r="AN1963" i="1"/>
  <c r="AO1963" i="1"/>
  <c r="AP1963" i="1"/>
  <c r="AQ1963" i="1"/>
  <c r="AR1963" i="1"/>
  <c r="AS1963" i="1"/>
  <c r="AT1963" i="1"/>
  <c r="AU1963" i="1"/>
  <c r="AV1963" i="1"/>
  <c r="AW1963" i="1"/>
  <c r="AX1963" i="1"/>
  <c r="AY1963" i="1"/>
  <c r="AZ1963" i="1"/>
  <c r="BA1963" i="1"/>
  <c r="BB1963" i="1"/>
  <c r="BC1963" i="1"/>
  <c r="BD1963" i="1"/>
  <c r="BE1963" i="1"/>
  <c r="BF1963" i="1"/>
  <c r="H1964" i="1"/>
  <c r="I1964" i="1"/>
  <c r="J1964" i="1"/>
  <c r="K1964" i="1"/>
  <c r="L1964" i="1"/>
  <c r="M1964" i="1"/>
  <c r="N1964" i="1"/>
  <c r="O1964" i="1"/>
  <c r="P1964" i="1"/>
  <c r="Q1964" i="1"/>
  <c r="R1964" i="1"/>
  <c r="S1964" i="1"/>
  <c r="T1964" i="1"/>
  <c r="U1964" i="1"/>
  <c r="V1964" i="1"/>
  <c r="W1964" i="1"/>
  <c r="X1964" i="1"/>
  <c r="Y1964" i="1"/>
  <c r="Z1964" i="1"/>
  <c r="AA1964" i="1"/>
  <c r="AB1964" i="1"/>
  <c r="AC1964" i="1"/>
  <c r="AD1964" i="1"/>
  <c r="AE1964" i="1"/>
  <c r="AF1964" i="1"/>
  <c r="AG1964" i="1"/>
  <c r="AH1964" i="1"/>
  <c r="AI1964" i="1"/>
  <c r="AJ1964" i="1"/>
  <c r="AK1964" i="1"/>
  <c r="AL1964" i="1"/>
  <c r="AM1964" i="1"/>
  <c r="AN1964" i="1"/>
  <c r="AO1964" i="1"/>
  <c r="AP1964" i="1"/>
  <c r="AQ1964" i="1"/>
  <c r="AR1964" i="1"/>
  <c r="AS1964" i="1"/>
  <c r="AT1964" i="1"/>
  <c r="AU1964" i="1"/>
  <c r="AV1964" i="1"/>
  <c r="AW1964" i="1"/>
  <c r="AX1964" i="1"/>
  <c r="AY1964" i="1"/>
  <c r="AZ1964" i="1"/>
  <c r="BA1964" i="1"/>
  <c r="BB1964" i="1"/>
  <c r="BC1964" i="1"/>
  <c r="BD1964" i="1"/>
  <c r="BE1964" i="1"/>
  <c r="BF1964" i="1"/>
  <c r="H1965" i="1"/>
  <c r="I1965" i="1"/>
  <c r="J1965" i="1"/>
  <c r="K1965" i="1"/>
  <c r="L1965" i="1"/>
  <c r="M1965" i="1"/>
  <c r="N1965" i="1"/>
  <c r="O1965" i="1"/>
  <c r="P1965" i="1"/>
  <c r="Q1965" i="1"/>
  <c r="R1965" i="1"/>
  <c r="S1965" i="1"/>
  <c r="T1965" i="1"/>
  <c r="U1965" i="1"/>
  <c r="V1965" i="1"/>
  <c r="W1965" i="1"/>
  <c r="X1965" i="1"/>
  <c r="Y1965" i="1"/>
  <c r="Z1965" i="1"/>
  <c r="AA1965" i="1"/>
  <c r="AB1965" i="1"/>
  <c r="AC1965" i="1"/>
  <c r="AD1965" i="1"/>
  <c r="AE1965" i="1"/>
  <c r="AF1965" i="1"/>
  <c r="AG1965" i="1"/>
  <c r="AH1965" i="1"/>
  <c r="AI1965" i="1"/>
  <c r="AJ1965" i="1"/>
  <c r="AK1965" i="1"/>
  <c r="AL1965" i="1"/>
  <c r="AM1965" i="1"/>
  <c r="AN1965" i="1"/>
  <c r="AO1965" i="1"/>
  <c r="AP1965" i="1"/>
  <c r="AQ1965" i="1"/>
  <c r="AR1965" i="1"/>
  <c r="AS1965" i="1"/>
  <c r="AT1965" i="1"/>
  <c r="AU1965" i="1"/>
  <c r="AV1965" i="1"/>
  <c r="AW1965" i="1"/>
  <c r="AX1965" i="1"/>
  <c r="AY1965" i="1"/>
  <c r="AZ1965" i="1"/>
  <c r="BA1965" i="1"/>
  <c r="BB1965" i="1"/>
  <c r="BC1965" i="1"/>
  <c r="BD1965" i="1"/>
  <c r="BE1965" i="1"/>
  <c r="BF1965" i="1"/>
  <c r="H1966" i="1"/>
  <c r="I1966" i="1"/>
  <c r="J1966" i="1"/>
  <c r="K1966" i="1"/>
  <c r="L1966" i="1"/>
  <c r="M1966" i="1"/>
  <c r="N1966" i="1"/>
  <c r="O1966" i="1"/>
  <c r="P1966" i="1"/>
  <c r="Q1966" i="1"/>
  <c r="R1966" i="1"/>
  <c r="S1966" i="1"/>
  <c r="T1966" i="1"/>
  <c r="U1966" i="1"/>
  <c r="V1966" i="1"/>
  <c r="W1966" i="1"/>
  <c r="X1966" i="1"/>
  <c r="Y1966" i="1"/>
  <c r="Z1966" i="1"/>
  <c r="AA1966" i="1"/>
  <c r="AB1966" i="1"/>
  <c r="AC1966" i="1"/>
  <c r="AD1966" i="1"/>
  <c r="AE1966" i="1"/>
  <c r="AF1966" i="1"/>
  <c r="AG1966" i="1"/>
  <c r="AH1966" i="1"/>
  <c r="AI1966" i="1"/>
  <c r="AJ1966" i="1"/>
  <c r="AK1966" i="1"/>
  <c r="AL1966" i="1"/>
  <c r="AM1966" i="1"/>
  <c r="AN1966" i="1"/>
  <c r="AO1966" i="1"/>
  <c r="AP1966" i="1"/>
  <c r="AQ1966" i="1"/>
  <c r="AR1966" i="1"/>
  <c r="AS1966" i="1"/>
  <c r="AT1966" i="1"/>
  <c r="AU1966" i="1"/>
  <c r="AV1966" i="1"/>
  <c r="AW1966" i="1"/>
  <c r="AX1966" i="1"/>
  <c r="AY1966" i="1"/>
  <c r="AZ1966" i="1"/>
  <c r="BA1966" i="1"/>
  <c r="BB1966" i="1"/>
  <c r="BC1966" i="1"/>
  <c r="BD1966" i="1"/>
  <c r="BE1966" i="1"/>
  <c r="BF1966" i="1"/>
  <c r="H1967" i="1"/>
  <c r="I1967" i="1"/>
  <c r="J1967" i="1"/>
  <c r="K1967" i="1"/>
  <c r="L1967" i="1"/>
  <c r="M1967" i="1"/>
  <c r="N1967" i="1"/>
  <c r="O1967" i="1"/>
  <c r="P1967" i="1"/>
  <c r="Q1967" i="1"/>
  <c r="R1967" i="1"/>
  <c r="S1967" i="1"/>
  <c r="T1967" i="1"/>
  <c r="U1967" i="1"/>
  <c r="V1967" i="1"/>
  <c r="W1967" i="1"/>
  <c r="X1967" i="1"/>
  <c r="Y1967" i="1"/>
  <c r="Z1967" i="1"/>
  <c r="AA1967" i="1"/>
  <c r="AB1967" i="1"/>
  <c r="AC1967" i="1"/>
  <c r="AD1967" i="1"/>
  <c r="AE1967" i="1"/>
  <c r="AF1967" i="1"/>
  <c r="AG1967" i="1"/>
  <c r="AH1967" i="1"/>
  <c r="AI1967" i="1"/>
  <c r="AJ1967" i="1"/>
  <c r="AK1967" i="1"/>
  <c r="AL1967" i="1"/>
  <c r="AM1967" i="1"/>
  <c r="AN1967" i="1"/>
  <c r="AO1967" i="1"/>
  <c r="AP1967" i="1"/>
  <c r="AQ1967" i="1"/>
  <c r="AR1967" i="1"/>
  <c r="AS1967" i="1"/>
  <c r="AT1967" i="1"/>
  <c r="AU1967" i="1"/>
  <c r="AV1967" i="1"/>
  <c r="AW1967" i="1"/>
  <c r="AX1967" i="1"/>
  <c r="AY1967" i="1"/>
  <c r="AZ1967" i="1"/>
  <c r="BA1967" i="1"/>
  <c r="BB1967" i="1"/>
  <c r="BC1967" i="1"/>
  <c r="BD1967" i="1"/>
  <c r="BE1967" i="1"/>
  <c r="BF1967" i="1"/>
  <c r="H1968" i="1"/>
  <c r="I1968" i="1"/>
  <c r="J1968" i="1"/>
  <c r="K1968" i="1"/>
  <c r="L1968" i="1"/>
  <c r="M1968" i="1"/>
  <c r="N1968" i="1"/>
  <c r="O1968" i="1"/>
  <c r="P1968" i="1"/>
  <c r="Q1968" i="1"/>
  <c r="R1968" i="1"/>
  <c r="S1968" i="1"/>
  <c r="T1968" i="1"/>
  <c r="U1968" i="1"/>
  <c r="V1968" i="1"/>
  <c r="W1968" i="1"/>
  <c r="X1968" i="1"/>
  <c r="Y1968" i="1"/>
  <c r="Z1968" i="1"/>
  <c r="AA1968" i="1"/>
  <c r="AB1968" i="1"/>
  <c r="AC1968" i="1"/>
  <c r="AD1968" i="1"/>
  <c r="AE1968" i="1"/>
  <c r="AF1968" i="1"/>
  <c r="AG1968" i="1"/>
  <c r="AH1968" i="1"/>
  <c r="AI1968" i="1"/>
  <c r="AJ1968" i="1"/>
  <c r="AK1968" i="1"/>
  <c r="AL1968" i="1"/>
  <c r="AM1968" i="1"/>
  <c r="AN1968" i="1"/>
  <c r="AO1968" i="1"/>
  <c r="AP1968" i="1"/>
  <c r="AQ1968" i="1"/>
  <c r="AR1968" i="1"/>
  <c r="AS1968" i="1"/>
  <c r="AT1968" i="1"/>
  <c r="AU1968" i="1"/>
  <c r="AV1968" i="1"/>
  <c r="AW1968" i="1"/>
  <c r="AX1968" i="1"/>
  <c r="AY1968" i="1"/>
  <c r="AZ1968" i="1"/>
  <c r="BA1968" i="1"/>
  <c r="BB1968" i="1"/>
  <c r="BC1968" i="1"/>
  <c r="BD1968" i="1"/>
  <c r="BE1968" i="1"/>
  <c r="BF1968" i="1"/>
  <c r="H1969" i="1"/>
  <c r="I1969" i="1"/>
  <c r="J1969" i="1"/>
  <c r="K1969" i="1"/>
  <c r="L1969" i="1"/>
  <c r="M1969" i="1"/>
  <c r="N1969" i="1"/>
  <c r="O1969" i="1"/>
  <c r="P1969" i="1"/>
  <c r="Q1969" i="1"/>
  <c r="R1969" i="1"/>
  <c r="S1969" i="1"/>
  <c r="T1969" i="1"/>
  <c r="U1969" i="1"/>
  <c r="V1969" i="1"/>
  <c r="W1969" i="1"/>
  <c r="X1969" i="1"/>
  <c r="Y1969" i="1"/>
  <c r="Z1969" i="1"/>
  <c r="AA1969" i="1"/>
  <c r="AB1969" i="1"/>
  <c r="AC1969" i="1"/>
  <c r="AD1969" i="1"/>
  <c r="AE1969" i="1"/>
  <c r="AF1969" i="1"/>
  <c r="AG1969" i="1"/>
  <c r="AH1969" i="1"/>
  <c r="AI1969" i="1"/>
  <c r="AJ1969" i="1"/>
  <c r="AK1969" i="1"/>
  <c r="AL1969" i="1"/>
  <c r="AM1969" i="1"/>
  <c r="AN1969" i="1"/>
  <c r="AO1969" i="1"/>
  <c r="AP1969" i="1"/>
  <c r="AQ1969" i="1"/>
  <c r="AR1969" i="1"/>
  <c r="AS1969" i="1"/>
  <c r="AT1969" i="1"/>
  <c r="AU1969" i="1"/>
  <c r="AV1969" i="1"/>
  <c r="AW1969" i="1"/>
  <c r="AX1969" i="1"/>
  <c r="AY1969" i="1"/>
  <c r="AZ1969" i="1"/>
  <c r="BA1969" i="1"/>
  <c r="BB1969" i="1"/>
  <c r="BC1969" i="1"/>
  <c r="BD1969" i="1"/>
  <c r="BE1969" i="1"/>
  <c r="BF1969" i="1"/>
  <c r="H1970" i="1"/>
  <c r="I1970" i="1"/>
  <c r="J1970" i="1"/>
  <c r="K1970" i="1"/>
  <c r="L1970" i="1"/>
  <c r="M1970" i="1"/>
  <c r="N1970" i="1"/>
  <c r="O1970" i="1"/>
  <c r="P1970" i="1"/>
  <c r="Q1970" i="1"/>
  <c r="R1970" i="1"/>
  <c r="S1970" i="1"/>
  <c r="T1970" i="1"/>
  <c r="U1970" i="1"/>
  <c r="V1970" i="1"/>
  <c r="W1970" i="1"/>
  <c r="X1970" i="1"/>
  <c r="Y1970" i="1"/>
  <c r="Z1970" i="1"/>
  <c r="AA1970" i="1"/>
  <c r="AB1970" i="1"/>
  <c r="AC1970" i="1"/>
  <c r="AD1970" i="1"/>
  <c r="AE1970" i="1"/>
  <c r="AF1970" i="1"/>
  <c r="AG1970" i="1"/>
  <c r="AH1970" i="1"/>
  <c r="AI1970" i="1"/>
  <c r="AJ1970" i="1"/>
  <c r="AK1970" i="1"/>
  <c r="AL1970" i="1"/>
  <c r="AM1970" i="1"/>
  <c r="AN1970" i="1"/>
  <c r="AO1970" i="1"/>
  <c r="AP1970" i="1"/>
  <c r="AQ1970" i="1"/>
  <c r="AR1970" i="1"/>
  <c r="AS1970" i="1"/>
  <c r="AT1970" i="1"/>
  <c r="AU1970" i="1"/>
  <c r="AV1970" i="1"/>
  <c r="AW1970" i="1"/>
  <c r="AX1970" i="1"/>
  <c r="AY1970" i="1"/>
  <c r="AZ1970" i="1"/>
  <c r="BA1970" i="1"/>
  <c r="BB1970" i="1"/>
  <c r="BC1970" i="1"/>
  <c r="BD1970" i="1"/>
  <c r="BE1970" i="1"/>
  <c r="BF1970" i="1"/>
  <c r="H1971" i="1"/>
  <c r="I1971" i="1"/>
  <c r="J1971" i="1"/>
  <c r="K1971" i="1"/>
  <c r="L1971" i="1"/>
  <c r="M1971" i="1"/>
  <c r="N1971" i="1"/>
  <c r="O1971" i="1"/>
  <c r="P1971" i="1"/>
  <c r="Q1971" i="1"/>
  <c r="R1971" i="1"/>
  <c r="S1971" i="1"/>
  <c r="T1971" i="1"/>
  <c r="U1971" i="1"/>
  <c r="V1971" i="1"/>
  <c r="W1971" i="1"/>
  <c r="X1971" i="1"/>
  <c r="Y1971" i="1"/>
  <c r="Z1971" i="1"/>
  <c r="AA1971" i="1"/>
  <c r="AB1971" i="1"/>
  <c r="AC1971" i="1"/>
  <c r="AD1971" i="1"/>
  <c r="AE1971" i="1"/>
  <c r="AF1971" i="1"/>
  <c r="AG1971" i="1"/>
  <c r="AH1971" i="1"/>
  <c r="AI1971" i="1"/>
  <c r="AJ1971" i="1"/>
  <c r="AK1971" i="1"/>
  <c r="AL1971" i="1"/>
  <c r="AM1971" i="1"/>
  <c r="AN1971" i="1"/>
  <c r="AO1971" i="1"/>
  <c r="AP1971" i="1"/>
  <c r="AQ1971" i="1"/>
  <c r="AR1971" i="1"/>
  <c r="AS1971" i="1"/>
  <c r="AT1971" i="1"/>
  <c r="AU1971" i="1"/>
  <c r="AV1971" i="1"/>
  <c r="AW1971" i="1"/>
  <c r="AX1971" i="1"/>
  <c r="AY1971" i="1"/>
  <c r="AZ1971" i="1"/>
  <c r="BA1971" i="1"/>
  <c r="BB1971" i="1"/>
  <c r="BC1971" i="1"/>
  <c r="BD1971" i="1"/>
  <c r="BE1971" i="1"/>
  <c r="BF1971" i="1"/>
  <c r="H1972" i="1"/>
  <c r="I1972" i="1"/>
  <c r="J1972" i="1"/>
  <c r="K1972" i="1"/>
  <c r="L1972" i="1"/>
  <c r="M1972" i="1"/>
  <c r="N1972" i="1"/>
  <c r="O1972" i="1"/>
  <c r="P1972" i="1"/>
  <c r="Q1972" i="1"/>
  <c r="R1972" i="1"/>
  <c r="S1972" i="1"/>
  <c r="T1972" i="1"/>
  <c r="U1972" i="1"/>
  <c r="V1972" i="1"/>
  <c r="W1972" i="1"/>
  <c r="X1972" i="1"/>
  <c r="Y1972" i="1"/>
  <c r="Z1972" i="1"/>
  <c r="AA1972" i="1"/>
  <c r="AB1972" i="1"/>
  <c r="AC1972" i="1"/>
  <c r="AD1972" i="1"/>
  <c r="AE1972" i="1"/>
  <c r="AF1972" i="1"/>
  <c r="AG1972" i="1"/>
  <c r="AH1972" i="1"/>
  <c r="AI1972" i="1"/>
  <c r="AJ1972" i="1"/>
  <c r="AK1972" i="1"/>
  <c r="AL1972" i="1"/>
  <c r="AM1972" i="1"/>
  <c r="AN1972" i="1"/>
  <c r="AO1972" i="1"/>
  <c r="AP1972" i="1"/>
  <c r="AQ1972" i="1"/>
  <c r="AR1972" i="1"/>
  <c r="AS1972" i="1"/>
  <c r="AT1972" i="1"/>
  <c r="AU1972" i="1"/>
  <c r="AV1972" i="1"/>
  <c r="AW1972" i="1"/>
  <c r="AX1972" i="1"/>
  <c r="AY1972" i="1"/>
  <c r="AZ1972" i="1"/>
  <c r="BA1972" i="1"/>
  <c r="BB1972" i="1"/>
  <c r="BC1972" i="1"/>
  <c r="BD1972" i="1"/>
  <c r="BE1972" i="1"/>
  <c r="BF1972" i="1"/>
  <c r="H1973" i="1"/>
  <c r="I1973" i="1"/>
  <c r="J1973" i="1"/>
  <c r="K1973" i="1"/>
  <c r="L1973" i="1"/>
  <c r="M1973" i="1"/>
  <c r="N1973" i="1"/>
  <c r="O1973" i="1"/>
  <c r="P1973" i="1"/>
  <c r="Q1973" i="1"/>
  <c r="R1973" i="1"/>
  <c r="S1973" i="1"/>
  <c r="T1973" i="1"/>
  <c r="U1973" i="1"/>
  <c r="V1973" i="1"/>
  <c r="W1973" i="1"/>
  <c r="X1973" i="1"/>
  <c r="Y1973" i="1"/>
  <c r="Z1973" i="1"/>
  <c r="AA1973" i="1"/>
  <c r="AB1973" i="1"/>
  <c r="AC1973" i="1"/>
  <c r="AD1973" i="1"/>
  <c r="AE1973" i="1"/>
  <c r="AF1973" i="1"/>
  <c r="AG1973" i="1"/>
  <c r="AH1973" i="1"/>
  <c r="AI1973" i="1"/>
  <c r="AJ1973" i="1"/>
  <c r="AK1973" i="1"/>
  <c r="AL1973" i="1"/>
  <c r="AM1973" i="1"/>
  <c r="AN1973" i="1"/>
  <c r="AO1973" i="1"/>
  <c r="AP1973" i="1"/>
  <c r="AQ1973" i="1"/>
  <c r="AR1973" i="1"/>
  <c r="AS1973" i="1"/>
  <c r="AT1973" i="1"/>
  <c r="AU1973" i="1"/>
  <c r="AV1973" i="1"/>
  <c r="AW1973" i="1"/>
  <c r="AX1973" i="1"/>
  <c r="AY1973" i="1"/>
  <c r="AZ1973" i="1"/>
  <c r="BA1973" i="1"/>
  <c r="BB1973" i="1"/>
  <c r="BC1973" i="1"/>
  <c r="BD1973" i="1"/>
  <c r="BE1973" i="1"/>
  <c r="BF1973" i="1"/>
  <c r="H1974" i="1"/>
  <c r="I1974" i="1"/>
  <c r="J1974" i="1"/>
  <c r="K1974" i="1"/>
  <c r="L1974" i="1"/>
  <c r="M1974" i="1"/>
  <c r="N1974" i="1"/>
  <c r="O1974" i="1"/>
  <c r="P1974" i="1"/>
  <c r="Q1974" i="1"/>
  <c r="R1974" i="1"/>
  <c r="S1974" i="1"/>
  <c r="T1974" i="1"/>
  <c r="U1974" i="1"/>
  <c r="V1974" i="1"/>
  <c r="W1974" i="1"/>
  <c r="X1974" i="1"/>
  <c r="Y1974" i="1"/>
  <c r="Z1974" i="1"/>
  <c r="AA1974" i="1"/>
  <c r="AB1974" i="1"/>
  <c r="AC1974" i="1"/>
  <c r="AD1974" i="1"/>
  <c r="AE1974" i="1"/>
  <c r="AF1974" i="1"/>
  <c r="AG1974" i="1"/>
  <c r="AH1974" i="1"/>
  <c r="AI1974" i="1"/>
  <c r="AJ1974" i="1"/>
  <c r="AK1974" i="1"/>
  <c r="AL1974" i="1"/>
  <c r="AM1974" i="1"/>
  <c r="AN1974" i="1"/>
  <c r="AO1974" i="1"/>
  <c r="AP1974" i="1"/>
  <c r="AQ1974" i="1"/>
  <c r="AR1974" i="1"/>
  <c r="AS1974" i="1"/>
  <c r="AT1974" i="1"/>
  <c r="AU1974" i="1"/>
  <c r="AV1974" i="1"/>
  <c r="AW1974" i="1"/>
  <c r="AX1974" i="1"/>
  <c r="AY1974" i="1"/>
  <c r="AZ1974" i="1"/>
  <c r="BA1974" i="1"/>
  <c r="BB1974" i="1"/>
  <c r="BC1974" i="1"/>
  <c r="BD1974" i="1"/>
  <c r="BE1974" i="1"/>
  <c r="BF1974" i="1"/>
  <c r="H1975" i="1"/>
  <c r="I1975" i="1"/>
  <c r="J1975" i="1"/>
  <c r="K1975" i="1"/>
  <c r="L1975" i="1"/>
  <c r="M1975" i="1"/>
  <c r="N1975" i="1"/>
  <c r="O1975" i="1"/>
  <c r="P1975" i="1"/>
  <c r="Q1975" i="1"/>
  <c r="R1975" i="1"/>
  <c r="S1975" i="1"/>
  <c r="T1975" i="1"/>
  <c r="U1975" i="1"/>
  <c r="V1975" i="1"/>
  <c r="W1975" i="1"/>
  <c r="X1975" i="1"/>
  <c r="Y1975" i="1"/>
  <c r="Z1975" i="1"/>
  <c r="AA1975" i="1"/>
  <c r="AB1975" i="1"/>
  <c r="AC1975" i="1"/>
  <c r="AD1975" i="1"/>
  <c r="AE1975" i="1"/>
  <c r="AF1975" i="1"/>
  <c r="AG1975" i="1"/>
  <c r="AH1975" i="1"/>
  <c r="AI1975" i="1"/>
  <c r="AJ1975" i="1"/>
  <c r="AK1975" i="1"/>
  <c r="AL1975" i="1"/>
  <c r="AM1975" i="1"/>
  <c r="AN1975" i="1"/>
  <c r="AO1975" i="1"/>
  <c r="AP1975" i="1"/>
  <c r="AQ1975" i="1"/>
  <c r="AR1975" i="1"/>
  <c r="AS1975" i="1"/>
  <c r="AT1975" i="1"/>
  <c r="AU1975" i="1"/>
  <c r="AV1975" i="1"/>
  <c r="AW1975" i="1"/>
  <c r="AX1975" i="1"/>
  <c r="AY1975" i="1"/>
  <c r="AZ1975" i="1"/>
  <c r="BA1975" i="1"/>
  <c r="BB1975" i="1"/>
  <c r="BC1975" i="1"/>
  <c r="BD1975" i="1"/>
  <c r="BE1975" i="1"/>
  <c r="BF1975" i="1"/>
  <c r="H1976" i="1"/>
  <c r="I1976" i="1"/>
  <c r="J1976" i="1"/>
  <c r="K1976" i="1"/>
  <c r="L1976" i="1"/>
  <c r="M1976" i="1"/>
  <c r="N1976" i="1"/>
  <c r="O1976" i="1"/>
  <c r="P1976" i="1"/>
  <c r="Q1976" i="1"/>
  <c r="R1976" i="1"/>
  <c r="S1976" i="1"/>
  <c r="T1976" i="1"/>
  <c r="U1976" i="1"/>
  <c r="V1976" i="1"/>
  <c r="W1976" i="1"/>
  <c r="X1976" i="1"/>
  <c r="Y1976" i="1"/>
  <c r="Z1976" i="1"/>
  <c r="AA1976" i="1"/>
  <c r="AB1976" i="1"/>
  <c r="AC1976" i="1"/>
  <c r="AD1976" i="1"/>
  <c r="AE1976" i="1"/>
  <c r="AF1976" i="1"/>
  <c r="AG1976" i="1"/>
  <c r="AH1976" i="1"/>
  <c r="AI1976" i="1"/>
  <c r="AJ1976" i="1"/>
  <c r="AK1976" i="1"/>
  <c r="AL1976" i="1"/>
  <c r="AM1976" i="1"/>
  <c r="AN1976" i="1"/>
  <c r="AO1976" i="1"/>
  <c r="AP1976" i="1"/>
  <c r="AQ1976" i="1"/>
  <c r="AR1976" i="1"/>
  <c r="AS1976" i="1"/>
  <c r="AT1976" i="1"/>
  <c r="AU1976" i="1"/>
  <c r="AV1976" i="1"/>
  <c r="AW1976" i="1"/>
  <c r="AX1976" i="1"/>
  <c r="AY1976" i="1"/>
  <c r="AZ1976" i="1"/>
  <c r="BA1976" i="1"/>
  <c r="BB1976" i="1"/>
  <c r="BC1976" i="1"/>
  <c r="BD1976" i="1"/>
  <c r="BE1976" i="1"/>
  <c r="BF1976" i="1"/>
  <c r="H1977" i="1"/>
  <c r="I1977" i="1"/>
  <c r="J1977" i="1"/>
  <c r="K1977" i="1"/>
  <c r="L1977" i="1"/>
  <c r="M1977" i="1"/>
  <c r="N1977" i="1"/>
  <c r="O1977" i="1"/>
  <c r="P1977" i="1"/>
  <c r="Q1977" i="1"/>
  <c r="R1977" i="1"/>
  <c r="S1977" i="1"/>
  <c r="T1977" i="1"/>
  <c r="U1977" i="1"/>
  <c r="V1977" i="1"/>
  <c r="W1977" i="1"/>
  <c r="X1977" i="1"/>
  <c r="Y1977" i="1"/>
  <c r="Z1977" i="1"/>
  <c r="AA1977" i="1"/>
  <c r="AB1977" i="1"/>
  <c r="AC1977" i="1"/>
  <c r="AD1977" i="1"/>
  <c r="AE1977" i="1"/>
  <c r="AF1977" i="1"/>
  <c r="AG1977" i="1"/>
  <c r="AH1977" i="1"/>
  <c r="AI1977" i="1"/>
  <c r="AJ1977" i="1"/>
  <c r="AK1977" i="1"/>
  <c r="AL1977" i="1"/>
  <c r="AM1977" i="1"/>
  <c r="AN1977" i="1"/>
  <c r="AO1977" i="1"/>
  <c r="AP1977" i="1"/>
  <c r="AQ1977" i="1"/>
  <c r="AR1977" i="1"/>
  <c r="AS1977" i="1"/>
  <c r="AT1977" i="1"/>
  <c r="AU1977" i="1"/>
  <c r="AV1977" i="1"/>
  <c r="AW1977" i="1"/>
  <c r="AX1977" i="1"/>
  <c r="AY1977" i="1"/>
  <c r="AZ1977" i="1"/>
  <c r="BA1977" i="1"/>
  <c r="BB1977" i="1"/>
  <c r="BC1977" i="1"/>
  <c r="BD1977" i="1"/>
  <c r="BE1977" i="1"/>
  <c r="BF1977" i="1"/>
  <c r="H1978" i="1"/>
  <c r="I1978" i="1"/>
  <c r="J1978" i="1"/>
  <c r="K1978" i="1"/>
  <c r="L1978" i="1"/>
  <c r="M1978" i="1"/>
  <c r="N1978" i="1"/>
  <c r="O1978" i="1"/>
  <c r="P1978" i="1"/>
  <c r="Q1978" i="1"/>
  <c r="R1978" i="1"/>
  <c r="S1978" i="1"/>
  <c r="T1978" i="1"/>
  <c r="U1978" i="1"/>
  <c r="V1978" i="1"/>
  <c r="W1978" i="1"/>
  <c r="X1978" i="1"/>
  <c r="Y1978" i="1"/>
  <c r="Z1978" i="1"/>
  <c r="AA1978" i="1"/>
  <c r="AB1978" i="1"/>
  <c r="AC1978" i="1"/>
  <c r="AD1978" i="1"/>
  <c r="AE1978" i="1"/>
  <c r="AF1978" i="1"/>
  <c r="AG1978" i="1"/>
  <c r="AH1978" i="1"/>
  <c r="AI1978" i="1"/>
  <c r="AJ1978" i="1"/>
  <c r="AK1978" i="1"/>
  <c r="AL1978" i="1"/>
  <c r="AM1978" i="1"/>
  <c r="AN1978" i="1"/>
  <c r="AO1978" i="1"/>
  <c r="AP1978" i="1"/>
  <c r="AQ1978" i="1"/>
  <c r="AR1978" i="1"/>
  <c r="AS1978" i="1"/>
  <c r="AT1978" i="1"/>
  <c r="AU1978" i="1"/>
  <c r="AV1978" i="1"/>
  <c r="AW1978" i="1"/>
  <c r="AX1978" i="1"/>
  <c r="AY1978" i="1"/>
  <c r="AZ1978" i="1"/>
  <c r="BA1978" i="1"/>
  <c r="BB1978" i="1"/>
  <c r="BC1978" i="1"/>
  <c r="BD1978" i="1"/>
  <c r="BE1978" i="1"/>
  <c r="BF1978" i="1"/>
  <c r="H1979" i="1"/>
  <c r="I1979" i="1"/>
  <c r="J1979" i="1"/>
  <c r="K1979" i="1"/>
  <c r="L1979" i="1"/>
  <c r="M1979" i="1"/>
  <c r="N1979" i="1"/>
  <c r="O1979" i="1"/>
  <c r="P1979" i="1"/>
  <c r="Q1979" i="1"/>
  <c r="R1979" i="1"/>
  <c r="S1979" i="1"/>
  <c r="T1979" i="1"/>
  <c r="U1979" i="1"/>
  <c r="V1979" i="1"/>
  <c r="W1979" i="1"/>
  <c r="X1979" i="1"/>
  <c r="Y1979" i="1"/>
  <c r="Z1979" i="1"/>
  <c r="AA1979" i="1"/>
  <c r="AB1979" i="1"/>
  <c r="AC1979" i="1"/>
  <c r="AD1979" i="1"/>
  <c r="AE1979" i="1"/>
  <c r="AF1979" i="1"/>
  <c r="AG1979" i="1"/>
  <c r="AH1979" i="1"/>
  <c r="AI1979" i="1"/>
  <c r="AJ1979" i="1"/>
  <c r="AK1979" i="1"/>
  <c r="AL1979" i="1"/>
  <c r="AM1979" i="1"/>
  <c r="AN1979" i="1"/>
  <c r="AO1979" i="1"/>
  <c r="AP1979" i="1"/>
  <c r="AQ1979" i="1"/>
  <c r="AR1979" i="1"/>
  <c r="AS1979" i="1"/>
  <c r="AT1979" i="1"/>
  <c r="AU1979" i="1"/>
  <c r="AV1979" i="1"/>
  <c r="AW1979" i="1"/>
  <c r="AX1979" i="1"/>
  <c r="AY1979" i="1"/>
  <c r="AZ1979" i="1"/>
  <c r="BA1979" i="1"/>
  <c r="BB1979" i="1"/>
  <c r="BC1979" i="1"/>
  <c r="BD1979" i="1"/>
  <c r="BE1979" i="1"/>
  <c r="BF1979" i="1"/>
  <c r="H1980" i="1"/>
  <c r="I1980" i="1"/>
  <c r="J1980" i="1"/>
  <c r="K1980" i="1"/>
  <c r="L1980" i="1"/>
  <c r="M1980" i="1"/>
  <c r="N1980" i="1"/>
  <c r="O1980" i="1"/>
  <c r="P1980" i="1"/>
  <c r="Q1980" i="1"/>
  <c r="R1980" i="1"/>
  <c r="S1980" i="1"/>
  <c r="T1980" i="1"/>
  <c r="U1980" i="1"/>
  <c r="V1980" i="1"/>
  <c r="W1980" i="1"/>
  <c r="X1980" i="1"/>
  <c r="Y1980" i="1"/>
  <c r="Z1980" i="1"/>
  <c r="AA1980" i="1"/>
  <c r="AB1980" i="1"/>
  <c r="AC1980" i="1"/>
  <c r="AD1980" i="1"/>
  <c r="AE1980" i="1"/>
  <c r="AF1980" i="1"/>
  <c r="AG1980" i="1"/>
  <c r="AH1980" i="1"/>
  <c r="AI1980" i="1"/>
  <c r="AJ1980" i="1"/>
  <c r="AK1980" i="1"/>
  <c r="AL1980" i="1"/>
  <c r="AM1980" i="1"/>
  <c r="AN1980" i="1"/>
  <c r="AO1980" i="1"/>
  <c r="AP1980" i="1"/>
  <c r="AQ1980" i="1"/>
  <c r="AR1980" i="1"/>
  <c r="AS1980" i="1"/>
  <c r="AT1980" i="1"/>
  <c r="AU1980" i="1"/>
  <c r="AV1980" i="1"/>
  <c r="AW1980" i="1"/>
  <c r="AX1980" i="1"/>
  <c r="AY1980" i="1"/>
  <c r="AZ1980" i="1"/>
  <c r="BA1980" i="1"/>
  <c r="BB1980" i="1"/>
  <c r="BC1980" i="1"/>
  <c r="BD1980" i="1"/>
  <c r="BE1980" i="1"/>
  <c r="BF1980" i="1"/>
  <c r="H1981" i="1"/>
  <c r="I1981" i="1"/>
  <c r="J1981" i="1"/>
  <c r="K1981" i="1"/>
  <c r="L1981" i="1"/>
  <c r="M1981" i="1"/>
  <c r="N1981" i="1"/>
  <c r="O1981" i="1"/>
  <c r="P1981" i="1"/>
  <c r="Q1981" i="1"/>
  <c r="R1981" i="1"/>
  <c r="S1981" i="1"/>
  <c r="T1981" i="1"/>
  <c r="U1981" i="1"/>
  <c r="V1981" i="1"/>
  <c r="W1981" i="1"/>
  <c r="X1981" i="1"/>
  <c r="Y1981" i="1"/>
  <c r="Z1981" i="1"/>
  <c r="AA1981" i="1"/>
  <c r="AB1981" i="1"/>
  <c r="AC1981" i="1"/>
  <c r="AD1981" i="1"/>
  <c r="AE1981" i="1"/>
  <c r="AF1981" i="1"/>
  <c r="AG1981" i="1"/>
  <c r="AH1981" i="1"/>
  <c r="AI1981" i="1"/>
  <c r="AJ1981" i="1"/>
  <c r="AK1981" i="1"/>
  <c r="AL1981" i="1"/>
  <c r="AM1981" i="1"/>
  <c r="AN1981" i="1"/>
  <c r="AO1981" i="1"/>
  <c r="AP1981" i="1"/>
  <c r="AQ1981" i="1"/>
  <c r="AR1981" i="1"/>
  <c r="AS1981" i="1"/>
  <c r="AT1981" i="1"/>
  <c r="AU1981" i="1"/>
  <c r="AV1981" i="1"/>
  <c r="AW1981" i="1"/>
  <c r="AX1981" i="1"/>
  <c r="AY1981" i="1"/>
  <c r="AZ1981" i="1"/>
  <c r="BA1981" i="1"/>
  <c r="BB1981" i="1"/>
  <c r="BC1981" i="1"/>
  <c r="BD1981" i="1"/>
  <c r="BE1981" i="1"/>
  <c r="BF1981" i="1"/>
  <c r="H1982" i="1"/>
  <c r="I1982" i="1"/>
  <c r="J1982" i="1"/>
  <c r="K1982" i="1"/>
  <c r="L1982" i="1"/>
  <c r="M1982" i="1"/>
  <c r="N1982" i="1"/>
  <c r="O1982" i="1"/>
  <c r="P1982" i="1"/>
  <c r="Q1982" i="1"/>
  <c r="R1982" i="1"/>
  <c r="S1982" i="1"/>
  <c r="T1982" i="1"/>
  <c r="U1982" i="1"/>
  <c r="V1982" i="1"/>
  <c r="W1982" i="1"/>
  <c r="X1982" i="1"/>
  <c r="Y1982" i="1"/>
  <c r="Z1982" i="1"/>
  <c r="AA1982" i="1"/>
  <c r="AB1982" i="1"/>
  <c r="AC1982" i="1"/>
  <c r="AD1982" i="1"/>
  <c r="AE1982" i="1"/>
  <c r="AF1982" i="1"/>
  <c r="AG1982" i="1"/>
  <c r="AH1982" i="1"/>
  <c r="AI1982" i="1"/>
  <c r="AJ1982" i="1"/>
  <c r="AK1982" i="1"/>
  <c r="AL1982" i="1"/>
  <c r="AM1982" i="1"/>
  <c r="AN1982" i="1"/>
  <c r="AO1982" i="1"/>
  <c r="AP1982" i="1"/>
  <c r="AQ1982" i="1"/>
  <c r="AR1982" i="1"/>
  <c r="AS1982" i="1"/>
  <c r="AT1982" i="1"/>
  <c r="AU1982" i="1"/>
  <c r="AV1982" i="1"/>
  <c r="AW1982" i="1"/>
  <c r="AX1982" i="1"/>
  <c r="AY1982" i="1"/>
  <c r="AZ1982" i="1"/>
  <c r="BA1982" i="1"/>
  <c r="BB1982" i="1"/>
  <c r="BC1982" i="1"/>
  <c r="BD1982" i="1"/>
  <c r="BE1982" i="1"/>
  <c r="BF1982" i="1"/>
  <c r="H1983" i="1"/>
  <c r="I1983" i="1"/>
  <c r="J1983" i="1"/>
  <c r="K1983" i="1"/>
  <c r="L1983" i="1"/>
  <c r="M1983" i="1"/>
  <c r="N1983" i="1"/>
  <c r="O1983" i="1"/>
  <c r="P1983" i="1"/>
  <c r="Q1983" i="1"/>
  <c r="R1983" i="1"/>
  <c r="S1983" i="1"/>
  <c r="T1983" i="1"/>
  <c r="U1983" i="1"/>
  <c r="V1983" i="1"/>
  <c r="W1983" i="1"/>
  <c r="X1983" i="1"/>
  <c r="Y1983" i="1"/>
  <c r="Z1983" i="1"/>
  <c r="AA1983" i="1"/>
  <c r="AB1983" i="1"/>
  <c r="AC1983" i="1"/>
  <c r="AD1983" i="1"/>
  <c r="AE1983" i="1"/>
  <c r="AF1983" i="1"/>
  <c r="AG1983" i="1"/>
  <c r="AH1983" i="1"/>
  <c r="AI1983" i="1"/>
  <c r="AJ1983" i="1"/>
  <c r="AK1983" i="1"/>
  <c r="AL1983" i="1"/>
  <c r="AM1983" i="1"/>
  <c r="AN1983" i="1"/>
  <c r="AO1983" i="1"/>
  <c r="AP1983" i="1"/>
  <c r="AQ1983" i="1"/>
  <c r="AR1983" i="1"/>
  <c r="AS1983" i="1"/>
  <c r="AT1983" i="1"/>
  <c r="AU1983" i="1"/>
  <c r="AV1983" i="1"/>
  <c r="AW1983" i="1"/>
  <c r="AX1983" i="1"/>
  <c r="AY1983" i="1"/>
  <c r="AZ1983" i="1"/>
  <c r="BA1983" i="1"/>
  <c r="BB1983" i="1"/>
  <c r="BC1983" i="1"/>
  <c r="BD1983" i="1"/>
  <c r="BE1983" i="1"/>
  <c r="BF1983" i="1"/>
  <c r="H1984" i="1"/>
  <c r="I1984" i="1"/>
  <c r="J1984" i="1"/>
  <c r="K1984" i="1"/>
  <c r="L1984" i="1"/>
  <c r="M1984" i="1"/>
  <c r="N1984" i="1"/>
  <c r="O1984" i="1"/>
  <c r="P1984" i="1"/>
  <c r="Q1984" i="1"/>
  <c r="R1984" i="1"/>
  <c r="S1984" i="1"/>
  <c r="T1984" i="1"/>
  <c r="U1984" i="1"/>
  <c r="V1984" i="1"/>
  <c r="W1984" i="1"/>
  <c r="X1984" i="1"/>
  <c r="Y1984" i="1"/>
  <c r="Z1984" i="1"/>
  <c r="AA1984" i="1"/>
  <c r="AB1984" i="1"/>
  <c r="AC1984" i="1"/>
  <c r="AD1984" i="1"/>
  <c r="AE1984" i="1"/>
  <c r="AF1984" i="1"/>
  <c r="AG1984" i="1"/>
  <c r="AH1984" i="1"/>
  <c r="AI1984" i="1"/>
  <c r="AJ1984" i="1"/>
  <c r="AK1984" i="1"/>
  <c r="AL1984" i="1"/>
  <c r="AM1984" i="1"/>
  <c r="AN1984" i="1"/>
  <c r="AO1984" i="1"/>
  <c r="AP1984" i="1"/>
  <c r="AQ1984" i="1"/>
  <c r="AR1984" i="1"/>
  <c r="AS1984" i="1"/>
  <c r="AT1984" i="1"/>
  <c r="AU1984" i="1"/>
  <c r="AV1984" i="1"/>
  <c r="AW1984" i="1"/>
  <c r="AX1984" i="1"/>
  <c r="AY1984" i="1"/>
  <c r="AZ1984" i="1"/>
  <c r="BA1984" i="1"/>
  <c r="BB1984" i="1"/>
  <c r="BC1984" i="1"/>
  <c r="BD1984" i="1"/>
  <c r="BE1984" i="1"/>
  <c r="BF1984" i="1"/>
  <c r="H1985" i="1"/>
  <c r="I1985" i="1"/>
  <c r="J1985" i="1"/>
  <c r="K1985" i="1"/>
  <c r="L1985" i="1"/>
  <c r="M1985" i="1"/>
  <c r="N1985" i="1"/>
  <c r="O1985" i="1"/>
  <c r="P1985" i="1"/>
  <c r="Q1985" i="1"/>
  <c r="R1985" i="1"/>
  <c r="S1985" i="1"/>
  <c r="T1985" i="1"/>
  <c r="U1985" i="1"/>
  <c r="V1985" i="1"/>
  <c r="W1985" i="1"/>
  <c r="X1985" i="1"/>
  <c r="Y1985" i="1"/>
  <c r="Z1985" i="1"/>
  <c r="AA1985" i="1"/>
  <c r="AB1985" i="1"/>
  <c r="AC1985" i="1"/>
  <c r="AD1985" i="1"/>
  <c r="AE1985" i="1"/>
  <c r="AF1985" i="1"/>
  <c r="AG1985" i="1"/>
  <c r="AH1985" i="1"/>
  <c r="AI1985" i="1"/>
  <c r="AJ1985" i="1"/>
  <c r="AK1985" i="1"/>
  <c r="AL1985" i="1"/>
  <c r="AM1985" i="1"/>
  <c r="AN1985" i="1"/>
  <c r="AO1985" i="1"/>
  <c r="AP1985" i="1"/>
  <c r="AQ1985" i="1"/>
  <c r="AR1985" i="1"/>
  <c r="AS1985" i="1"/>
  <c r="AT1985" i="1"/>
  <c r="AU1985" i="1"/>
  <c r="AV1985" i="1"/>
  <c r="AW1985" i="1"/>
  <c r="AX1985" i="1"/>
  <c r="AY1985" i="1"/>
  <c r="AZ1985" i="1"/>
  <c r="BA1985" i="1"/>
  <c r="BB1985" i="1"/>
  <c r="BC1985" i="1"/>
  <c r="BD1985" i="1"/>
  <c r="BE1985" i="1"/>
  <c r="BF1985" i="1"/>
  <c r="H1986" i="1"/>
  <c r="I1986" i="1"/>
  <c r="J1986" i="1"/>
  <c r="K1986" i="1"/>
  <c r="L1986" i="1"/>
  <c r="M1986" i="1"/>
  <c r="N1986" i="1"/>
  <c r="O1986" i="1"/>
  <c r="P1986" i="1"/>
  <c r="Q1986" i="1"/>
  <c r="R1986" i="1"/>
  <c r="S1986" i="1"/>
  <c r="T1986" i="1"/>
  <c r="U1986" i="1"/>
  <c r="V1986" i="1"/>
  <c r="W1986" i="1"/>
  <c r="X1986" i="1"/>
  <c r="Y1986" i="1"/>
  <c r="Z1986" i="1"/>
  <c r="AA1986" i="1"/>
  <c r="AB1986" i="1"/>
  <c r="AC1986" i="1"/>
  <c r="AD1986" i="1"/>
  <c r="AE1986" i="1"/>
  <c r="AF1986" i="1"/>
  <c r="AG1986" i="1"/>
  <c r="AH1986" i="1"/>
  <c r="AI1986" i="1"/>
  <c r="AJ1986" i="1"/>
  <c r="AK1986" i="1"/>
  <c r="AL1986" i="1"/>
  <c r="AM1986" i="1"/>
  <c r="AN1986" i="1"/>
  <c r="AO1986" i="1"/>
  <c r="AP1986" i="1"/>
  <c r="AQ1986" i="1"/>
  <c r="AR1986" i="1"/>
  <c r="AS1986" i="1"/>
  <c r="AT1986" i="1"/>
  <c r="AU1986" i="1"/>
  <c r="AV1986" i="1"/>
  <c r="AW1986" i="1"/>
  <c r="AX1986" i="1"/>
  <c r="AY1986" i="1"/>
  <c r="AZ1986" i="1"/>
  <c r="BA1986" i="1"/>
  <c r="BB1986" i="1"/>
  <c r="BC1986" i="1"/>
  <c r="BD1986" i="1"/>
  <c r="BE1986" i="1"/>
  <c r="BF1986" i="1"/>
  <c r="H1987" i="1"/>
  <c r="I1987" i="1"/>
  <c r="J1987" i="1"/>
  <c r="K1987" i="1"/>
  <c r="L1987" i="1"/>
  <c r="M1987" i="1"/>
  <c r="N1987" i="1"/>
  <c r="O1987" i="1"/>
  <c r="P1987" i="1"/>
  <c r="Q1987" i="1"/>
  <c r="R1987" i="1"/>
  <c r="S1987" i="1"/>
  <c r="T1987" i="1"/>
  <c r="U1987" i="1"/>
  <c r="V1987" i="1"/>
  <c r="W1987" i="1"/>
  <c r="X1987" i="1"/>
  <c r="Y1987" i="1"/>
  <c r="Z1987" i="1"/>
  <c r="AA1987" i="1"/>
  <c r="AB1987" i="1"/>
  <c r="AC1987" i="1"/>
  <c r="AD1987" i="1"/>
  <c r="AE1987" i="1"/>
  <c r="AF1987" i="1"/>
  <c r="AG1987" i="1"/>
  <c r="AH1987" i="1"/>
  <c r="AI1987" i="1"/>
  <c r="AJ1987" i="1"/>
  <c r="AK1987" i="1"/>
  <c r="AL1987" i="1"/>
  <c r="AM1987" i="1"/>
  <c r="AN1987" i="1"/>
  <c r="AO1987" i="1"/>
  <c r="AP1987" i="1"/>
  <c r="AQ1987" i="1"/>
  <c r="AR1987" i="1"/>
  <c r="AS1987" i="1"/>
  <c r="AT1987" i="1"/>
  <c r="AU1987" i="1"/>
  <c r="AV1987" i="1"/>
  <c r="AW1987" i="1"/>
  <c r="AX1987" i="1"/>
  <c r="AY1987" i="1"/>
  <c r="AZ1987" i="1"/>
  <c r="BA1987" i="1"/>
  <c r="BB1987" i="1"/>
  <c r="BC1987" i="1"/>
  <c r="BD1987" i="1"/>
  <c r="BE1987" i="1"/>
  <c r="BF1987" i="1"/>
  <c r="H1988" i="1"/>
  <c r="I1988" i="1"/>
  <c r="J1988" i="1"/>
  <c r="K1988" i="1"/>
  <c r="L1988" i="1"/>
  <c r="M1988" i="1"/>
  <c r="N1988" i="1"/>
  <c r="O1988" i="1"/>
  <c r="P1988" i="1"/>
  <c r="Q1988" i="1"/>
  <c r="R1988" i="1"/>
  <c r="S1988" i="1"/>
  <c r="T1988" i="1"/>
  <c r="U1988" i="1"/>
  <c r="V1988" i="1"/>
  <c r="W1988" i="1"/>
  <c r="X1988" i="1"/>
  <c r="Y1988" i="1"/>
  <c r="Z1988" i="1"/>
  <c r="AA1988" i="1"/>
  <c r="AB1988" i="1"/>
  <c r="AC1988" i="1"/>
  <c r="AD1988" i="1"/>
  <c r="AE1988" i="1"/>
  <c r="AF1988" i="1"/>
  <c r="AG1988" i="1"/>
  <c r="AH1988" i="1"/>
  <c r="AI1988" i="1"/>
  <c r="AJ1988" i="1"/>
  <c r="AK1988" i="1"/>
  <c r="AL1988" i="1"/>
  <c r="AM1988" i="1"/>
  <c r="AN1988" i="1"/>
  <c r="AO1988" i="1"/>
  <c r="AP1988" i="1"/>
  <c r="AQ1988" i="1"/>
  <c r="AR1988" i="1"/>
  <c r="AS1988" i="1"/>
  <c r="AT1988" i="1"/>
  <c r="AU1988" i="1"/>
  <c r="AV1988" i="1"/>
  <c r="AW1988" i="1"/>
  <c r="AX1988" i="1"/>
  <c r="AY1988" i="1"/>
  <c r="AZ1988" i="1"/>
  <c r="BA1988" i="1"/>
  <c r="BB1988" i="1"/>
  <c r="BC1988" i="1"/>
  <c r="BD1988" i="1"/>
  <c r="BE1988" i="1"/>
  <c r="BF1988" i="1"/>
  <c r="H1989" i="1"/>
  <c r="I1989" i="1"/>
  <c r="J1989" i="1"/>
  <c r="K1989" i="1"/>
  <c r="L1989" i="1"/>
  <c r="M1989" i="1"/>
  <c r="N1989" i="1"/>
  <c r="O1989" i="1"/>
  <c r="P1989" i="1"/>
  <c r="Q1989" i="1"/>
  <c r="R1989" i="1"/>
  <c r="S1989" i="1"/>
  <c r="T1989" i="1"/>
  <c r="U1989" i="1"/>
  <c r="V1989" i="1"/>
  <c r="W1989" i="1"/>
  <c r="X1989" i="1"/>
  <c r="Y1989" i="1"/>
  <c r="Z1989" i="1"/>
  <c r="AA1989" i="1"/>
  <c r="AB1989" i="1"/>
  <c r="AC1989" i="1"/>
  <c r="AD1989" i="1"/>
  <c r="AE1989" i="1"/>
  <c r="AF1989" i="1"/>
  <c r="AG1989" i="1"/>
  <c r="AH1989" i="1"/>
  <c r="AI1989" i="1"/>
  <c r="AJ1989" i="1"/>
  <c r="AK1989" i="1"/>
  <c r="AL1989" i="1"/>
  <c r="AM1989" i="1"/>
  <c r="AN1989" i="1"/>
  <c r="AO1989" i="1"/>
  <c r="AP1989" i="1"/>
  <c r="AQ1989" i="1"/>
  <c r="AR1989" i="1"/>
  <c r="AS1989" i="1"/>
  <c r="AT1989" i="1"/>
  <c r="AU1989" i="1"/>
  <c r="AV1989" i="1"/>
  <c r="AW1989" i="1"/>
  <c r="AX1989" i="1"/>
  <c r="AY1989" i="1"/>
  <c r="AZ1989" i="1"/>
  <c r="BA1989" i="1"/>
  <c r="BB1989" i="1"/>
  <c r="BC1989" i="1"/>
  <c r="BD1989" i="1"/>
  <c r="BE1989" i="1"/>
  <c r="BF1989" i="1"/>
  <c r="H1990" i="1"/>
  <c r="I1990" i="1"/>
  <c r="J1990" i="1"/>
  <c r="K1990" i="1"/>
  <c r="L1990" i="1"/>
  <c r="M1990" i="1"/>
  <c r="N1990" i="1"/>
  <c r="O1990" i="1"/>
  <c r="P1990" i="1"/>
  <c r="Q1990" i="1"/>
  <c r="R1990" i="1"/>
  <c r="S1990" i="1"/>
  <c r="T1990" i="1"/>
  <c r="U1990" i="1"/>
  <c r="V1990" i="1"/>
  <c r="W1990" i="1"/>
  <c r="X1990" i="1"/>
  <c r="Y1990" i="1"/>
  <c r="Z1990" i="1"/>
  <c r="AA1990" i="1"/>
  <c r="AB1990" i="1"/>
  <c r="AC1990" i="1"/>
  <c r="AD1990" i="1"/>
  <c r="AE1990" i="1"/>
  <c r="AF1990" i="1"/>
  <c r="AG1990" i="1"/>
  <c r="AH1990" i="1"/>
  <c r="AI1990" i="1"/>
  <c r="AJ1990" i="1"/>
  <c r="AK1990" i="1"/>
  <c r="AL1990" i="1"/>
  <c r="AM1990" i="1"/>
  <c r="AN1990" i="1"/>
  <c r="AO1990" i="1"/>
  <c r="AP1990" i="1"/>
  <c r="AQ1990" i="1"/>
  <c r="AR1990" i="1"/>
  <c r="AS1990" i="1"/>
  <c r="AT1990" i="1"/>
  <c r="AU1990" i="1"/>
  <c r="AV1990" i="1"/>
  <c r="AW1990" i="1"/>
  <c r="AX1990" i="1"/>
  <c r="AY1990" i="1"/>
  <c r="AZ1990" i="1"/>
  <c r="BA1990" i="1"/>
  <c r="BB1990" i="1"/>
  <c r="BC1990" i="1"/>
  <c r="BD1990" i="1"/>
  <c r="BE1990" i="1"/>
  <c r="BF1990" i="1"/>
  <c r="H1991" i="1"/>
  <c r="I1991" i="1"/>
  <c r="J1991" i="1"/>
  <c r="K1991" i="1"/>
  <c r="L1991" i="1"/>
  <c r="M1991" i="1"/>
  <c r="N1991" i="1"/>
  <c r="O1991" i="1"/>
  <c r="P1991" i="1"/>
  <c r="Q1991" i="1"/>
  <c r="R1991" i="1"/>
  <c r="S1991" i="1"/>
  <c r="T1991" i="1"/>
  <c r="U1991" i="1"/>
  <c r="V1991" i="1"/>
  <c r="W1991" i="1"/>
  <c r="X1991" i="1"/>
  <c r="Y1991" i="1"/>
  <c r="Z1991" i="1"/>
  <c r="AA1991" i="1"/>
  <c r="AB1991" i="1"/>
  <c r="AC1991" i="1"/>
  <c r="AD1991" i="1"/>
  <c r="AE1991" i="1"/>
  <c r="AF1991" i="1"/>
  <c r="AG1991" i="1"/>
  <c r="AH1991" i="1"/>
  <c r="AI1991" i="1"/>
  <c r="AJ1991" i="1"/>
  <c r="AK1991" i="1"/>
  <c r="AL1991" i="1"/>
  <c r="AM1991" i="1"/>
  <c r="AN1991" i="1"/>
  <c r="AO1991" i="1"/>
  <c r="AP1991" i="1"/>
  <c r="AQ1991" i="1"/>
  <c r="AR1991" i="1"/>
  <c r="AS1991" i="1"/>
  <c r="AT1991" i="1"/>
  <c r="AU1991" i="1"/>
  <c r="AV1991" i="1"/>
  <c r="AW1991" i="1"/>
  <c r="AX1991" i="1"/>
  <c r="AY1991" i="1"/>
  <c r="AZ1991" i="1"/>
  <c r="BA1991" i="1"/>
  <c r="BB1991" i="1"/>
  <c r="BC1991" i="1"/>
  <c r="BD1991" i="1"/>
  <c r="BE1991" i="1"/>
  <c r="BF1991" i="1"/>
  <c r="H1992" i="1"/>
  <c r="I1992" i="1"/>
  <c r="J1992" i="1"/>
  <c r="K1992" i="1"/>
  <c r="L1992" i="1"/>
  <c r="M1992" i="1"/>
  <c r="N1992" i="1"/>
  <c r="O1992" i="1"/>
  <c r="P1992" i="1"/>
  <c r="Q1992" i="1"/>
  <c r="R1992" i="1"/>
  <c r="S1992" i="1"/>
  <c r="T1992" i="1"/>
  <c r="U1992" i="1"/>
  <c r="V1992" i="1"/>
  <c r="W1992" i="1"/>
  <c r="X1992" i="1"/>
  <c r="Y1992" i="1"/>
  <c r="Z1992" i="1"/>
  <c r="AA1992" i="1"/>
  <c r="AB1992" i="1"/>
  <c r="AC1992" i="1"/>
  <c r="AD1992" i="1"/>
  <c r="AE1992" i="1"/>
  <c r="AF1992" i="1"/>
  <c r="AG1992" i="1"/>
  <c r="AH1992" i="1"/>
  <c r="AI1992" i="1"/>
  <c r="AJ1992" i="1"/>
  <c r="AK1992" i="1"/>
  <c r="AL1992" i="1"/>
  <c r="AM1992" i="1"/>
  <c r="AN1992" i="1"/>
  <c r="AO1992" i="1"/>
  <c r="AP1992" i="1"/>
  <c r="AQ1992" i="1"/>
  <c r="AR1992" i="1"/>
  <c r="AS1992" i="1"/>
  <c r="AT1992" i="1"/>
  <c r="AU1992" i="1"/>
  <c r="AV1992" i="1"/>
  <c r="AW1992" i="1"/>
  <c r="AX1992" i="1"/>
  <c r="AY1992" i="1"/>
  <c r="AZ1992" i="1"/>
  <c r="BA1992" i="1"/>
  <c r="BB1992" i="1"/>
  <c r="BC1992" i="1"/>
  <c r="BD1992" i="1"/>
  <c r="BE1992" i="1"/>
  <c r="BF1992" i="1"/>
  <c r="H1993" i="1"/>
  <c r="I1993" i="1"/>
  <c r="J1993" i="1"/>
  <c r="K1993" i="1"/>
  <c r="L1993" i="1"/>
  <c r="M1993" i="1"/>
  <c r="N1993" i="1"/>
  <c r="O1993" i="1"/>
  <c r="P1993" i="1"/>
  <c r="Q1993" i="1"/>
  <c r="R1993" i="1"/>
  <c r="S1993" i="1"/>
  <c r="T1993" i="1"/>
  <c r="U1993" i="1"/>
  <c r="V1993" i="1"/>
  <c r="W1993" i="1"/>
  <c r="X1993" i="1"/>
  <c r="Y1993" i="1"/>
  <c r="Z1993" i="1"/>
  <c r="AA1993" i="1"/>
  <c r="AB1993" i="1"/>
  <c r="AC1993" i="1"/>
  <c r="AD1993" i="1"/>
  <c r="AE1993" i="1"/>
  <c r="AF1993" i="1"/>
  <c r="AG1993" i="1"/>
  <c r="AH1993" i="1"/>
  <c r="AI1993" i="1"/>
  <c r="AJ1993" i="1"/>
  <c r="AK1993" i="1"/>
  <c r="AL1993" i="1"/>
  <c r="AM1993" i="1"/>
  <c r="AN1993" i="1"/>
  <c r="AO1993" i="1"/>
  <c r="AP1993" i="1"/>
  <c r="AQ1993" i="1"/>
  <c r="AR1993" i="1"/>
  <c r="AS1993" i="1"/>
  <c r="AT1993" i="1"/>
  <c r="AU1993" i="1"/>
  <c r="AV1993" i="1"/>
  <c r="AW1993" i="1"/>
  <c r="AX1993" i="1"/>
  <c r="AY1993" i="1"/>
  <c r="AZ1993" i="1"/>
  <c r="BA1993" i="1"/>
  <c r="BB1993" i="1"/>
  <c r="BC1993" i="1"/>
  <c r="BD1993" i="1"/>
  <c r="BE1993" i="1"/>
  <c r="BF1993" i="1"/>
  <c r="H1994" i="1"/>
  <c r="I1994" i="1"/>
  <c r="J1994" i="1"/>
  <c r="K1994" i="1"/>
  <c r="L1994" i="1"/>
  <c r="M1994" i="1"/>
  <c r="N1994" i="1"/>
  <c r="O1994" i="1"/>
  <c r="P1994" i="1"/>
  <c r="Q1994" i="1"/>
  <c r="R1994" i="1"/>
  <c r="S1994" i="1"/>
  <c r="T1994" i="1"/>
  <c r="U1994" i="1"/>
  <c r="V1994" i="1"/>
  <c r="W1994" i="1"/>
  <c r="X1994" i="1"/>
  <c r="Y1994" i="1"/>
  <c r="Z1994" i="1"/>
  <c r="AA1994" i="1"/>
  <c r="AB1994" i="1"/>
  <c r="AC1994" i="1"/>
  <c r="AD1994" i="1"/>
  <c r="AE1994" i="1"/>
  <c r="AF1994" i="1"/>
  <c r="AG1994" i="1"/>
  <c r="AH1994" i="1"/>
  <c r="AI1994" i="1"/>
  <c r="AJ1994" i="1"/>
  <c r="AK1994" i="1"/>
  <c r="AL1994" i="1"/>
  <c r="AM1994" i="1"/>
  <c r="AN1994" i="1"/>
  <c r="AO1994" i="1"/>
  <c r="AP1994" i="1"/>
  <c r="AQ1994" i="1"/>
  <c r="AR1994" i="1"/>
  <c r="AS1994" i="1"/>
  <c r="AT1994" i="1"/>
  <c r="AU1994" i="1"/>
  <c r="AV1994" i="1"/>
  <c r="AW1994" i="1"/>
  <c r="AX1994" i="1"/>
  <c r="AY1994" i="1"/>
  <c r="AZ1994" i="1"/>
  <c r="BA1994" i="1"/>
  <c r="BB1994" i="1"/>
  <c r="BC1994" i="1"/>
  <c r="BD1994" i="1"/>
  <c r="BE1994" i="1"/>
  <c r="BF1994" i="1"/>
  <c r="H1995" i="1"/>
  <c r="I1995" i="1"/>
  <c r="J1995" i="1"/>
  <c r="K1995" i="1"/>
  <c r="L1995" i="1"/>
  <c r="M1995" i="1"/>
  <c r="N1995" i="1"/>
  <c r="O1995" i="1"/>
  <c r="P1995" i="1"/>
  <c r="Q1995" i="1"/>
  <c r="R1995" i="1"/>
  <c r="S1995" i="1"/>
  <c r="T1995" i="1"/>
  <c r="U1995" i="1"/>
  <c r="V1995" i="1"/>
  <c r="W1995" i="1"/>
  <c r="X1995" i="1"/>
  <c r="Y1995" i="1"/>
  <c r="Z1995" i="1"/>
  <c r="AA1995" i="1"/>
  <c r="AB1995" i="1"/>
  <c r="AC1995" i="1"/>
  <c r="AD1995" i="1"/>
  <c r="AE1995" i="1"/>
  <c r="AF1995" i="1"/>
  <c r="AG1995" i="1"/>
  <c r="AH1995" i="1"/>
  <c r="AI1995" i="1"/>
  <c r="AJ1995" i="1"/>
  <c r="AK1995" i="1"/>
  <c r="AL1995" i="1"/>
  <c r="AM1995" i="1"/>
  <c r="AN1995" i="1"/>
  <c r="AO1995" i="1"/>
  <c r="AP1995" i="1"/>
  <c r="AQ1995" i="1"/>
  <c r="AR1995" i="1"/>
  <c r="AS1995" i="1"/>
  <c r="AT1995" i="1"/>
  <c r="AU1995" i="1"/>
  <c r="AV1995" i="1"/>
  <c r="AW1995" i="1"/>
  <c r="AX1995" i="1"/>
  <c r="AY1995" i="1"/>
  <c r="AZ1995" i="1"/>
  <c r="BA1995" i="1"/>
  <c r="BB1995" i="1"/>
  <c r="BC1995" i="1"/>
  <c r="BD1995" i="1"/>
  <c r="BE1995" i="1"/>
  <c r="BF1995" i="1"/>
  <c r="H1996" i="1"/>
  <c r="I1996" i="1"/>
  <c r="J1996" i="1"/>
  <c r="K1996" i="1"/>
  <c r="L1996" i="1"/>
  <c r="M1996" i="1"/>
  <c r="N1996" i="1"/>
  <c r="O1996" i="1"/>
  <c r="P1996" i="1"/>
  <c r="Q1996" i="1"/>
  <c r="R1996" i="1"/>
  <c r="S1996" i="1"/>
  <c r="T1996" i="1"/>
  <c r="U1996" i="1"/>
  <c r="V1996" i="1"/>
  <c r="W1996" i="1"/>
  <c r="X1996" i="1"/>
  <c r="Y1996" i="1"/>
  <c r="Z1996" i="1"/>
  <c r="AA1996" i="1"/>
  <c r="AB1996" i="1"/>
  <c r="AC1996" i="1"/>
  <c r="AD1996" i="1"/>
  <c r="AE1996" i="1"/>
  <c r="AF1996" i="1"/>
  <c r="AG1996" i="1"/>
  <c r="AH1996" i="1"/>
  <c r="AI1996" i="1"/>
  <c r="AJ1996" i="1"/>
  <c r="AK1996" i="1"/>
  <c r="AL1996" i="1"/>
  <c r="AM1996" i="1"/>
  <c r="AN1996" i="1"/>
  <c r="AO1996" i="1"/>
  <c r="AP1996" i="1"/>
  <c r="AQ1996" i="1"/>
  <c r="AR1996" i="1"/>
  <c r="AS1996" i="1"/>
  <c r="AT1996" i="1"/>
  <c r="AU1996" i="1"/>
  <c r="AV1996" i="1"/>
  <c r="AW1996" i="1"/>
  <c r="AX1996" i="1"/>
  <c r="AY1996" i="1"/>
  <c r="AZ1996" i="1"/>
  <c r="BA1996" i="1"/>
  <c r="BB1996" i="1"/>
  <c r="BC1996" i="1"/>
  <c r="BD1996" i="1"/>
  <c r="BE1996" i="1"/>
  <c r="BF1996" i="1"/>
  <c r="H1997" i="1"/>
  <c r="I1997" i="1"/>
  <c r="J1997" i="1"/>
  <c r="K1997" i="1"/>
  <c r="L1997" i="1"/>
  <c r="M1997" i="1"/>
  <c r="N1997" i="1"/>
  <c r="O1997" i="1"/>
  <c r="P1997" i="1"/>
  <c r="Q1997" i="1"/>
  <c r="R1997" i="1"/>
  <c r="S1997" i="1"/>
  <c r="T1997" i="1"/>
  <c r="U1997" i="1"/>
  <c r="V1997" i="1"/>
  <c r="W1997" i="1"/>
  <c r="X1997" i="1"/>
  <c r="Y1997" i="1"/>
  <c r="Z1997" i="1"/>
  <c r="AA1997" i="1"/>
  <c r="AB1997" i="1"/>
  <c r="AC1997" i="1"/>
  <c r="AD1997" i="1"/>
  <c r="AE1997" i="1"/>
  <c r="AF1997" i="1"/>
  <c r="AG1997" i="1"/>
  <c r="AH1997" i="1"/>
  <c r="AI1997" i="1"/>
  <c r="AJ1997" i="1"/>
  <c r="AK1997" i="1"/>
  <c r="AL1997" i="1"/>
  <c r="AM1997" i="1"/>
  <c r="AN1997" i="1"/>
  <c r="AO1997" i="1"/>
  <c r="AP1997" i="1"/>
  <c r="AQ1997" i="1"/>
  <c r="AR1997" i="1"/>
  <c r="AS1997" i="1"/>
  <c r="AT1997" i="1"/>
  <c r="AU1997" i="1"/>
  <c r="AV1997" i="1"/>
  <c r="AW1997" i="1"/>
  <c r="AX1997" i="1"/>
  <c r="AY1997" i="1"/>
  <c r="AZ1997" i="1"/>
  <c r="BA1997" i="1"/>
  <c r="BB1997" i="1"/>
  <c r="BC1997" i="1"/>
  <c r="BD1997" i="1"/>
  <c r="BE1997" i="1"/>
  <c r="BF1997" i="1"/>
  <c r="H1998" i="1"/>
  <c r="I1998" i="1"/>
  <c r="J1998" i="1"/>
  <c r="K1998" i="1"/>
  <c r="L1998" i="1"/>
  <c r="M1998" i="1"/>
  <c r="N1998" i="1"/>
  <c r="O1998" i="1"/>
  <c r="P1998" i="1"/>
  <c r="Q1998" i="1"/>
  <c r="R1998" i="1"/>
  <c r="S1998" i="1"/>
  <c r="T1998" i="1"/>
  <c r="U1998" i="1"/>
  <c r="V1998" i="1"/>
  <c r="W1998" i="1"/>
  <c r="X1998" i="1"/>
  <c r="Y1998" i="1"/>
  <c r="Z1998" i="1"/>
  <c r="AA1998" i="1"/>
  <c r="AB1998" i="1"/>
  <c r="AC1998" i="1"/>
  <c r="AD1998" i="1"/>
  <c r="AE1998" i="1"/>
  <c r="AF1998" i="1"/>
  <c r="AG1998" i="1"/>
  <c r="AH1998" i="1"/>
  <c r="AI1998" i="1"/>
  <c r="AJ1998" i="1"/>
  <c r="AK1998" i="1"/>
  <c r="AL1998" i="1"/>
  <c r="AM1998" i="1"/>
  <c r="AN1998" i="1"/>
  <c r="AO1998" i="1"/>
  <c r="AP1998" i="1"/>
  <c r="AQ1998" i="1"/>
  <c r="AR1998" i="1"/>
  <c r="AS1998" i="1"/>
  <c r="AT1998" i="1"/>
  <c r="AU1998" i="1"/>
  <c r="AV1998" i="1"/>
  <c r="AW1998" i="1"/>
  <c r="AX1998" i="1"/>
  <c r="AY1998" i="1"/>
  <c r="AZ1998" i="1"/>
  <c r="BA1998" i="1"/>
  <c r="BB1998" i="1"/>
  <c r="BC1998" i="1"/>
  <c r="BD1998" i="1"/>
  <c r="BE1998" i="1"/>
  <c r="BF1998" i="1"/>
  <c r="H1999" i="1"/>
  <c r="I1999" i="1"/>
  <c r="J1999" i="1"/>
  <c r="K1999" i="1"/>
  <c r="L1999" i="1"/>
  <c r="M1999" i="1"/>
  <c r="N1999" i="1"/>
  <c r="O1999" i="1"/>
  <c r="P1999" i="1"/>
  <c r="Q1999" i="1"/>
  <c r="R1999" i="1"/>
  <c r="S1999" i="1"/>
  <c r="T1999" i="1"/>
  <c r="U1999" i="1"/>
  <c r="V1999" i="1"/>
  <c r="W1999" i="1"/>
  <c r="X1999" i="1"/>
  <c r="Y1999" i="1"/>
  <c r="Z1999" i="1"/>
  <c r="AA1999" i="1"/>
  <c r="AB1999" i="1"/>
  <c r="AC1999" i="1"/>
  <c r="AD1999" i="1"/>
  <c r="AE1999" i="1"/>
  <c r="AF1999" i="1"/>
  <c r="AG1999" i="1"/>
  <c r="AH1999" i="1"/>
  <c r="AI1999" i="1"/>
  <c r="AJ1999" i="1"/>
  <c r="AK1999" i="1"/>
  <c r="AL1999" i="1"/>
  <c r="AM1999" i="1"/>
  <c r="AN1999" i="1"/>
  <c r="AO1999" i="1"/>
  <c r="AP1999" i="1"/>
  <c r="AQ1999" i="1"/>
  <c r="AR1999" i="1"/>
  <c r="AS1999" i="1"/>
  <c r="AT1999" i="1"/>
  <c r="AU1999" i="1"/>
  <c r="AV1999" i="1"/>
  <c r="AW1999" i="1"/>
  <c r="AX1999" i="1"/>
  <c r="AY1999" i="1"/>
  <c r="AZ1999" i="1"/>
  <c r="BA1999" i="1"/>
  <c r="BB1999" i="1"/>
  <c r="BC1999" i="1"/>
  <c r="BD1999" i="1"/>
  <c r="BE1999" i="1"/>
  <c r="BF1999" i="1"/>
  <c r="H2000" i="1"/>
  <c r="I2000" i="1"/>
  <c r="J2000" i="1"/>
  <c r="K2000" i="1"/>
  <c r="L2000" i="1"/>
  <c r="M2000" i="1"/>
  <c r="N2000" i="1"/>
  <c r="O2000" i="1"/>
  <c r="P2000" i="1"/>
  <c r="Q2000" i="1"/>
  <c r="R2000" i="1"/>
  <c r="S2000" i="1"/>
  <c r="T2000" i="1"/>
  <c r="U2000" i="1"/>
  <c r="V2000" i="1"/>
  <c r="W2000" i="1"/>
  <c r="X2000" i="1"/>
  <c r="Y2000" i="1"/>
  <c r="Z2000" i="1"/>
  <c r="AA2000" i="1"/>
  <c r="AB2000" i="1"/>
  <c r="AC2000" i="1"/>
  <c r="AD2000" i="1"/>
  <c r="AE2000" i="1"/>
  <c r="AF2000" i="1"/>
  <c r="AG2000" i="1"/>
  <c r="AH2000" i="1"/>
  <c r="AI2000" i="1"/>
  <c r="AJ2000" i="1"/>
  <c r="AK2000" i="1"/>
  <c r="AL2000" i="1"/>
  <c r="AM2000" i="1"/>
  <c r="AN2000" i="1"/>
  <c r="AO2000" i="1"/>
  <c r="AP2000" i="1"/>
  <c r="AQ2000" i="1"/>
  <c r="AR2000" i="1"/>
  <c r="AS2000" i="1"/>
  <c r="AT2000" i="1"/>
  <c r="AU2000" i="1"/>
  <c r="AV2000" i="1"/>
  <c r="AW2000" i="1"/>
  <c r="AX2000" i="1"/>
  <c r="AY2000" i="1"/>
  <c r="AZ2000" i="1"/>
  <c r="BA2000" i="1"/>
  <c r="BB2000" i="1"/>
  <c r="BC2000" i="1"/>
  <c r="BD2000" i="1"/>
  <c r="BE2000" i="1"/>
  <c r="BF2000" i="1"/>
  <c r="H2001" i="1"/>
  <c r="I2001" i="1"/>
  <c r="J2001" i="1"/>
  <c r="K2001" i="1"/>
  <c r="L2001" i="1"/>
  <c r="M2001" i="1"/>
  <c r="N2001" i="1"/>
  <c r="O2001" i="1"/>
  <c r="P2001" i="1"/>
  <c r="Q2001" i="1"/>
  <c r="R2001" i="1"/>
  <c r="S2001" i="1"/>
  <c r="T2001" i="1"/>
  <c r="U2001" i="1"/>
  <c r="V2001" i="1"/>
  <c r="W2001" i="1"/>
  <c r="X2001" i="1"/>
  <c r="Y2001" i="1"/>
  <c r="Z2001" i="1"/>
  <c r="AA2001" i="1"/>
  <c r="AB2001" i="1"/>
  <c r="AC2001" i="1"/>
  <c r="AD2001" i="1"/>
  <c r="AE2001" i="1"/>
  <c r="AF2001" i="1"/>
  <c r="AG2001" i="1"/>
  <c r="AH2001" i="1"/>
  <c r="AI2001" i="1"/>
  <c r="AJ2001" i="1"/>
  <c r="AK2001" i="1"/>
  <c r="AL2001" i="1"/>
  <c r="AM2001" i="1"/>
  <c r="AN2001" i="1"/>
  <c r="AO2001" i="1"/>
  <c r="AP2001" i="1"/>
  <c r="AQ2001" i="1"/>
  <c r="AR2001" i="1"/>
  <c r="AS2001" i="1"/>
  <c r="AT2001" i="1"/>
  <c r="AU2001" i="1"/>
  <c r="AV2001" i="1"/>
  <c r="AW2001" i="1"/>
  <c r="AX2001" i="1"/>
  <c r="AY2001" i="1"/>
  <c r="AZ2001" i="1"/>
  <c r="BA2001" i="1"/>
  <c r="BB2001" i="1"/>
  <c r="BC2001" i="1"/>
  <c r="BD2001" i="1"/>
  <c r="BE2001" i="1"/>
  <c r="BF2001" i="1"/>
  <c r="H2002" i="1"/>
  <c r="I2002" i="1"/>
  <c r="J2002" i="1"/>
  <c r="K2002" i="1"/>
  <c r="L2002" i="1"/>
  <c r="M2002" i="1"/>
  <c r="N2002" i="1"/>
  <c r="O2002" i="1"/>
  <c r="P2002" i="1"/>
  <c r="Q2002" i="1"/>
  <c r="R2002" i="1"/>
  <c r="S2002" i="1"/>
  <c r="T2002" i="1"/>
  <c r="U2002" i="1"/>
  <c r="V2002" i="1"/>
  <c r="W2002" i="1"/>
  <c r="X2002" i="1"/>
  <c r="Y2002" i="1"/>
  <c r="Z2002" i="1"/>
  <c r="AA2002" i="1"/>
  <c r="AB2002" i="1"/>
  <c r="AC2002" i="1"/>
  <c r="AD2002" i="1"/>
  <c r="AE2002" i="1"/>
  <c r="AF2002" i="1"/>
  <c r="AG2002" i="1"/>
  <c r="AH2002" i="1"/>
  <c r="AI2002" i="1"/>
  <c r="AJ2002" i="1"/>
  <c r="AK2002" i="1"/>
  <c r="AL2002" i="1"/>
  <c r="AM2002" i="1"/>
  <c r="AN2002" i="1"/>
  <c r="AO2002" i="1"/>
  <c r="AP2002" i="1"/>
  <c r="AQ2002" i="1"/>
  <c r="AR2002" i="1"/>
  <c r="AS2002" i="1"/>
  <c r="AT2002" i="1"/>
  <c r="AU2002" i="1"/>
  <c r="AV2002" i="1"/>
  <c r="AW2002" i="1"/>
  <c r="AX2002" i="1"/>
  <c r="AY2002" i="1"/>
  <c r="AZ2002" i="1"/>
  <c r="BA2002" i="1"/>
  <c r="BB2002" i="1"/>
  <c r="BC2002" i="1"/>
  <c r="BD2002" i="1"/>
  <c r="BE2002" i="1"/>
  <c r="BF2002" i="1"/>
  <c r="H2003" i="1"/>
  <c r="I2003" i="1"/>
  <c r="J2003" i="1"/>
  <c r="K2003" i="1"/>
  <c r="L2003" i="1"/>
  <c r="M2003" i="1"/>
  <c r="N2003" i="1"/>
  <c r="O2003" i="1"/>
  <c r="P2003" i="1"/>
  <c r="Q2003" i="1"/>
  <c r="R2003" i="1"/>
  <c r="S2003" i="1"/>
  <c r="T2003" i="1"/>
  <c r="U2003" i="1"/>
  <c r="V2003" i="1"/>
  <c r="W2003" i="1"/>
  <c r="X2003" i="1"/>
  <c r="Y2003" i="1"/>
  <c r="Z2003" i="1"/>
  <c r="AA2003" i="1"/>
  <c r="AB2003" i="1"/>
  <c r="AC2003" i="1"/>
  <c r="AD2003" i="1"/>
  <c r="AE2003" i="1"/>
  <c r="AF2003" i="1"/>
  <c r="AG2003" i="1"/>
  <c r="AH2003" i="1"/>
  <c r="AI2003" i="1"/>
  <c r="AJ2003" i="1"/>
  <c r="AK2003" i="1"/>
  <c r="AL2003" i="1"/>
  <c r="AM2003" i="1"/>
  <c r="AN2003" i="1"/>
  <c r="AO2003" i="1"/>
  <c r="AP2003" i="1"/>
  <c r="AQ2003" i="1"/>
  <c r="AR2003" i="1"/>
  <c r="AS2003" i="1"/>
  <c r="AT2003" i="1"/>
  <c r="AU2003" i="1"/>
  <c r="AV2003" i="1"/>
  <c r="AW2003" i="1"/>
  <c r="AX2003" i="1"/>
  <c r="AY2003" i="1"/>
  <c r="AZ2003" i="1"/>
  <c r="BA2003" i="1"/>
  <c r="BB2003" i="1"/>
  <c r="BC2003" i="1"/>
  <c r="BD2003" i="1"/>
  <c r="BE2003" i="1"/>
  <c r="BF2003" i="1"/>
  <c r="H2004" i="1"/>
  <c r="I2004" i="1"/>
  <c r="J2004" i="1"/>
  <c r="K2004" i="1"/>
  <c r="L2004" i="1"/>
  <c r="M2004" i="1"/>
  <c r="N2004" i="1"/>
  <c r="O2004" i="1"/>
  <c r="P2004" i="1"/>
  <c r="Q2004" i="1"/>
  <c r="R2004" i="1"/>
  <c r="S2004" i="1"/>
  <c r="T2004" i="1"/>
  <c r="U2004" i="1"/>
  <c r="V2004" i="1"/>
  <c r="W2004" i="1"/>
  <c r="X2004" i="1"/>
  <c r="Y2004" i="1"/>
  <c r="Z2004" i="1"/>
  <c r="AA2004" i="1"/>
  <c r="AB2004" i="1"/>
  <c r="AC2004" i="1"/>
  <c r="AD2004" i="1"/>
  <c r="AE2004" i="1"/>
  <c r="AF2004" i="1"/>
  <c r="AG2004" i="1"/>
  <c r="AH2004" i="1"/>
  <c r="AI2004" i="1"/>
  <c r="AJ2004" i="1"/>
  <c r="AK2004" i="1"/>
  <c r="AL2004" i="1"/>
  <c r="AM2004" i="1"/>
  <c r="AN2004" i="1"/>
  <c r="AO2004" i="1"/>
  <c r="AP2004" i="1"/>
  <c r="AQ2004" i="1"/>
  <c r="AR2004" i="1"/>
  <c r="AS2004" i="1"/>
  <c r="AT2004" i="1"/>
  <c r="AU2004" i="1"/>
  <c r="AV2004" i="1"/>
  <c r="AW2004" i="1"/>
  <c r="AX2004" i="1"/>
  <c r="AY2004" i="1"/>
  <c r="AZ2004" i="1"/>
  <c r="BA2004" i="1"/>
  <c r="BB2004" i="1"/>
  <c r="BC2004" i="1"/>
  <c r="BD2004" i="1"/>
  <c r="BE2004" i="1"/>
  <c r="BF2004" i="1"/>
  <c r="H2005" i="1"/>
  <c r="I2005" i="1"/>
  <c r="J2005" i="1"/>
  <c r="K2005" i="1"/>
  <c r="L2005" i="1"/>
  <c r="M2005" i="1"/>
  <c r="N2005" i="1"/>
  <c r="O2005" i="1"/>
  <c r="P2005" i="1"/>
  <c r="Q2005" i="1"/>
  <c r="R2005" i="1"/>
  <c r="S2005" i="1"/>
  <c r="T2005" i="1"/>
  <c r="U2005" i="1"/>
  <c r="V2005" i="1"/>
  <c r="W2005" i="1"/>
  <c r="X2005" i="1"/>
  <c r="Y2005" i="1"/>
  <c r="Z2005" i="1"/>
  <c r="AA2005" i="1"/>
  <c r="AB2005" i="1"/>
  <c r="AC2005" i="1"/>
  <c r="AD2005" i="1"/>
  <c r="AE2005" i="1"/>
  <c r="AF2005" i="1"/>
  <c r="AG2005" i="1"/>
  <c r="AH2005" i="1"/>
  <c r="AI2005" i="1"/>
  <c r="AJ2005" i="1"/>
  <c r="AK2005" i="1"/>
  <c r="AL2005" i="1"/>
  <c r="AM2005" i="1"/>
  <c r="AN2005" i="1"/>
  <c r="AO2005" i="1"/>
  <c r="AP2005" i="1"/>
  <c r="AQ2005" i="1"/>
  <c r="AR2005" i="1"/>
  <c r="AS2005" i="1"/>
  <c r="AT2005" i="1"/>
  <c r="AU2005" i="1"/>
  <c r="AV2005" i="1"/>
  <c r="AW2005" i="1"/>
  <c r="AX2005" i="1"/>
  <c r="AY2005" i="1"/>
  <c r="AZ2005" i="1"/>
  <c r="BA2005" i="1"/>
  <c r="BB2005" i="1"/>
  <c r="BC2005" i="1"/>
  <c r="BD2005" i="1"/>
  <c r="BE2005" i="1"/>
  <c r="BF2005" i="1"/>
  <c r="H2006" i="1"/>
  <c r="I2006" i="1"/>
  <c r="J2006" i="1"/>
  <c r="K2006" i="1"/>
  <c r="L2006" i="1"/>
  <c r="M2006" i="1"/>
  <c r="N2006" i="1"/>
  <c r="O2006" i="1"/>
  <c r="P2006" i="1"/>
  <c r="Q2006" i="1"/>
  <c r="R2006" i="1"/>
  <c r="S2006" i="1"/>
  <c r="T2006" i="1"/>
  <c r="U2006" i="1"/>
  <c r="V2006" i="1"/>
  <c r="W2006" i="1"/>
  <c r="X2006" i="1"/>
  <c r="Y2006" i="1"/>
  <c r="Z2006" i="1"/>
  <c r="AA2006" i="1"/>
  <c r="AB2006" i="1"/>
  <c r="AC2006" i="1"/>
  <c r="AD2006" i="1"/>
  <c r="AE2006" i="1"/>
  <c r="AF2006" i="1"/>
  <c r="AG2006" i="1"/>
  <c r="AH2006" i="1"/>
  <c r="AI2006" i="1"/>
  <c r="AJ2006" i="1"/>
  <c r="AK2006" i="1"/>
  <c r="AL2006" i="1"/>
  <c r="AM2006" i="1"/>
  <c r="AN2006" i="1"/>
  <c r="AO2006" i="1"/>
  <c r="AP2006" i="1"/>
  <c r="AQ2006" i="1"/>
  <c r="AR2006" i="1"/>
  <c r="AS2006" i="1"/>
  <c r="AT2006" i="1"/>
  <c r="AU2006" i="1"/>
  <c r="AV2006" i="1"/>
  <c r="AW2006" i="1"/>
  <c r="AX2006" i="1"/>
  <c r="AY2006" i="1"/>
  <c r="AZ2006" i="1"/>
  <c r="BA2006" i="1"/>
  <c r="BB2006" i="1"/>
  <c r="BC2006" i="1"/>
  <c r="BD2006" i="1"/>
  <c r="BE2006" i="1"/>
  <c r="BF2006" i="1"/>
  <c r="H2007" i="1"/>
  <c r="I2007" i="1"/>
  <c r="J2007" i="1"/>
  <c r="K2007" i="1"/>
  <c r="L2007" i="1"/>
  <c r="M2007" i="1"/>
  <c r="N2007" i="1"/>
  <c r="O2007" i="1"/>
  <c r="P2007" i="1"/>
  <c r="Q2007" i="1"/>
  <c r="R2007" i="1"/>
  <c r="S2007" i="1"/>
  <c r="T2007" i="1"/>
  <c r="U2007" i="1"/>
  <c r="V2007" i="1"/>
  <c r="W2007" i="1"/>
  <c r="X2007" i="1"/>
  <c r="Y2007" i="1"/>
  <c r="Z2007" i="1"/>
  <c r="AA2007" i="1"/>
  <c r="AB2007" i="1"/>
  <c r="AC2007" i="1"/>
  <c r="AD2007" i="1"/>
  <c r="AE2007" i="1"/>
  <c r="AF2007" i="1"/>
  <c r="AG2007" i="1"/>
  <c r="AH2007" i="1"/>
  <c r="AI2007" i="1"/>
  <c r="AJ2007" i="1"/>
  <c r="AK2007" i="1"/>
  <c r="AL2007" i="1"/>
  <c r="AM2007" i="1"/>
  <c r="AN2007" i="1"/>
  <c r="AO2007" i="1"/>
  <c r="AP2007" i="1"/>
  <c r="AQ2007" i="1"/>
  <c r="AR2007" i="1"/>
  <c r="AS2007" i="1"/>
  <c r="AT2007" i="1"/>
  <c r="AU2007" i="1"/>
  <c r="AV2007" i="1"/>
  <c r="AW2007" i="1"/>
  <c r="AX2007" i="1"/>
  <c r="AY2007" i="1"/>
  <c r="AZ2007" i="1"/>
  <c r="BA2007" i="1"/>
  <c r="BB2007" i="1"/>
  <c r="BC2007" i="1"/>
  <c r="BD2007" i="1"/>
  <c r="BE2007" i="1"/>
  <c r="BF2007" i="1"/>
  <c r="H2008" i="1"/>
  <c r="I2008" i="1"/>
  <c r="J2008" i="1"/>
  <c r="K2008" i="1"/>
  <c r="L2008" i="1"/>
  <c r="M2008" i="1"/>
  <c r="N2008" i="1"/>
  <c r="O2008" i="1"/>
  <c r="P2008" i="1"/>
  <c r="Q2008" i="1"/>
  <c r="R2008" i="1"/>
  <c r="S2008" i="1"/>
  <c r="T2008" i="1"/>
  <c r="U2008" i="1"/>
  <c r="V2008" i="1"/>
  <c r="W2008" i="1"/>
  <c r="X2008" i="1"/>
  <c r="Y2008" i="1"/>
  <c r="Z2008" i="1"/>
  <c r="AA2008" i="1"/>
  <c r="AB2008" i="1"/>
  <c r="AC2008" i="1"/>
  <c r="AD2008" i="1"/>
  <c r="AE2008" i="1"/>
  <c r="AF2008" i="1"/>
  <c r="AG2008" i="1"/>
  <c r="AH2008" i="1"/>
  <c r="AI2008" i="1"/>
  <c r="AJ2008" i="1"/>
  <c r="AK2008" i="1"/>
  <c r="AL2008" i="1"/>
  <c r="AM2008" i="1"/>
  <c r="AN2008" i="1"/>
  <c r="AO2008" i="1"/>
  <c r="AP2008" i="1"/>
  <c r="AQ2008" i="1"/>
  <c r="AR2008" i="1"/>
  <c r="AS2008" i="1"/>
  <c r="AT2008" i="1"/>
  <c r="AU2008" i="1"/>
  <c r="AV2008" i="1"/>
  <c r="AW2008" i="1"/>
  <c r="AX2008" i="1"/>
  <c r="AY2008" i="1"/>
  <c r="AZ2008" i="1"/>
  <c r="BA2008" i="1"/>
  <c r="BB2008" i="1"/>
  <c r="BC2008" i="1"/>
  <c r="BD2008" i="1"/>
  <c r="BE2008" i="1"/>
  <c r="BF2008" i="1"/>
  <c r="H2009" i="1"/>
  <c r="I2009" i="1"/>
  <c r="J2009" i="1"/>
  <c r="K2009" i="1"/>
  <c r="L2009" i="1"/>
  <c r="M2009" i="1"/>
  <c r="N2009" i="1"/>
  <c r="O2009" i="1"/>
  <c r="P2009" i="1"/>
  <c r="Q2009" i="1"/>
  <c r="R2009" i="1"/>
  <c r="S2009" i="1"/>
  <c r="T2009" i="1"/>
  <c r="U2009" i="1"/>
  <c r="V2009" i="1"/>
  <c r="W2009" i="1"/>
  <c r="X2009" i="1"/>
  <c r="Y2009" i="1"/>
  <c r="Z2009" i="1"/>
  <c r="AA2009" i="1"/>
  <c r="AB2009" i="1"/>
  <c r="AC2009" i="1"/>
  <c r="AD2009" i="1"/>
  <c r="AE2009" i="1"/>
  <c r="AF2009" i="1"/>
  <c r="AG2009" i="1"/>
  <c r="AH2009" i="1"/>
  <c r="AI2009" i="1"/>
  <c r="AJ2009" i="1"/>
  <c r="AK2009" i="1"/>
  <c r="AL2009" i="1"/>
  <c r="AM2009" i="1"/>
  <c r="AN2009" i="1"/>
  <c r="AO2009" i="1"/>
  <c r="AP2009" i="1"/>
  <c r="AQ2009" i="1"/>
  <c r="AR2009" i="1"/>
  <c r="AS2009" i="1"/>
  <c r="AT2009" i="1"/>
  <c r="AU2009" i="1"/>
  <c r="AV2009" i="1"/>
  <c r="AW2009" i="1"/>
  <c r="AX2009" i="1"/>
  <c r="AY2009" i="1"/>
  <c r="AZ2009" i="1"/>
  <c r="BA2009" i="1"/>
  <c r="BB2009" i="1"/>
  <c r="BC2009" i="1"/>
  <c r="BD2009" i="1"/>
  <c r="BE2009" i="1"/>
  <c r="BF2009" i="1"/>
  <c r="H2010" i="1"/>
  <c r="I2010" i="1"/>
  <c r="J2010" i="1"/>
  <c r="K2010" i="1"/>
  <c r="L2010" i="1"/>
  <c r="M2010" i="1"/>
  <c r="N2010" i="1"/>
  <c r="O2010" i="1"/>
  <c r="P2010" i="1"/>
  <c r="Q2010" i="1"/>
  <c r="R2010" i="1"/>
  <c r="S2010" i="1"/>
  <c r="T2010" i="1"/>
  <c r="U2010" i="1"/>
  <c r="V2010" i="1"/>
  <c r="W2010" i="1"/>
  <c r="X2010" i="1"/>
  <c r="Y2010" i="1"/>
  <c r="Z2010" i="1"/>
  <c r="AA2010" i="1"/>
  <c r="AB2010" i="1"/>
  <c r="AC2010" i="1"/>
  <c r="AD2010" i="1"/>
  <c r="AE2010" i="1"/>
  <c r="AF2010" i="1"/>
  <c r="AG2010" i="1"/>
  <c r="AH2010" i="1"/>
  <c r="AI2010" i="1"/>
  <c r="AJ2010" i="1"/>
  <c r="AK2010" i="1"/>
  <c r="AL2010" i="1"/>
  <c r="AM2010" i="1"/>
  <c r="AN2010" i="1"/>
  <c r="AO2010" i="1"/>
  <c r="AP2010" i="1"/>
  <c r="AQ2010" i="1"/>
  <c r="AR2010" i="1"/>
  <c r="AS2010" i="1"/>
  <c r="AT2010" i="1"/>
  <c r="AU2010" i="1"/>
  <c r="AV2010" i="1"/>
  <c r="AW2010" i="1"/>
  <c r="AX2010" i="1"/>
  <c r="AY2010" i="1"/>
  <c r="AZ2010" i="1"/>
  <c r="BA2010" i="1"/>
  <c r="BB2010" i="1"/>
  <c r="BC2010" i="1"/>
  <c r="BD2010" i="1"/>
  <c r="BE2010" i="1"/>
  <c r="BF2010" i="1"/>
  <c r="H2011" i="1"/>
  <c r="I2011" i="1"/>
  <c r="J2011" i="1"/>
  <c r="K2011" i="1"/>
  <c r="L2011" i="1"/>
  <c r="M2011" i="1"/>
  <c r="N2011" i="1"/>
  <c r="O2011" i="1"/>
  <c r="P2011" i="1"/>
  <c r="Q2011" i="1"/>
  <c r="R2011" i="1"/>
  <c r="S2011" i="1"/>
  <c r="T2011" i="1"/>
  <c r="U2011" i="1"/>
  <c r="V2011" i="1"/>
  <c r="W2011" i="1"/>
  <c r="X2011" i="1"/>
  <c r="Y2011" i="1"/>
  <c r="Z2011" i="1"/>
  <c r="AA2011" i="1"/>
  <c r="AB2011" i="1"/>
  <c r="AC2011" i="1"/>
  <c r="AD2011" i="1"/>
  <c r="AE2011" i="1"/>
  <c r="AF2011" i="1"/>
  <c r="AG2011" i="1"/>
  <c r="AH2011" i="1"/>
  <c r="AI2011" i="1"/>
  <c r="AJ2011" i="1"/>
  <c r="AK2011" i="1"/>
  <c r="AL2011" i="1"/>
  <c r="AM2011" i="1"/>
  <c r="AN2011" i="1"/>
  <c r="AO2011" i="1"/>
  <c r="AP2011" i="1"/>
  <c r="AQ2011" i="1"/>
  <c r="AR2011" i="1"/>
  <c r="AS2011" i="1"/>
  <c r="AT2011" i="1"/>
  <c r="AU2011" i="1"/>
  <c r="AV2011" i="1"/>
  <c r="AW2011" i="1"/>
  <c r="AX2011" i="1"/>
  <c r="AY2011" i="1"/>
  <c r="AZ2011" i="1"/>
  <c r="BA2011" i="1"/>
  <c r="BB2011" i="1"/>
  <c r="BC2011" i="1"/>
  <c r="BD2011" i="1"/>
  <c r="BE2011" i="1"/>
  <c r="BF2011" i="1"/>
  <c r="H2012" i="1"/>
  <c r="I2012" i="1"/>
  <c r="J2012" i="1"/>
  <c r="K2012" i="1"/>
  <c r="L2012" i="1"/>
  <c r="M2012" i="1"/>
  <c r="N2012" i="1"/>
  <c r="O2012" i="1"/>
  <c r="P2012" i="1"/>
  <c r="Q2012" i="1"/>
  <c r="R2012" i="1"/>
  <c r="S2012" i="1"/>
  <c r="T2012" i="1"/>
  <c r="U2012" i="1"/>
  <c r="V2012" i="1"/>
  <c r="W2012" i="1"/>
  <c r="X2012" i="1"/>
  <c r="Y2012" i="1"/>
  <c r="Z2012" i="1"/>
  <c r="AA2012" i="1"/>
  <c r="AB2012" i="1"/>
  <c r="AC2012" i="1"/>
  <c r="AD2012" i="1"/>
  <c r="AE2012" i="1"/>
  <c r="AF2012" i="1"/>
  <c r="AG2012" i="1"/>
  <c r="AH2012" i="1"/>
  <c r="AI2012" i="1"/>
  <c r="AJ2012" i="1"/>
  <c r="AK2012" i="1"/>
  <c r="AL2012" i="1"/>
  <c r="AM2012" i="1"/>
  <c r="AN2012" i="1"/>
  <c r="AO2012" i="1"/>
  <c r="AP2012" i="1"/>
  <c r="AQ2012" i="1"/>
  <c r="AR2012" i="1"/>
  <c r="AS2012" i="1"/>
  <c r="AT2012" i="1"/>
  <c r="AU2012" i="1"/>
  <c r="AV2012" i="1"/>
  <c r="AW2012" i="1"/>
  <c r="AX2012" i="1"/>
  <c r="AY2012" i="1"/>
  <c r="AZ2012" i="1"/>
  <c r="BA2012" i="1"/>
  <c r="BB2012" i="1"/>
  <c r="BC2012" i="1"/>
  <c r="BD2012" i="1"/>
  <c r="BE2012" i="1"/>
  <c r="BF2012" i="1"/>
  <c r="H2013" i="1"/>
  <c r="I2013" i="1"/>
  <c r="J2013" i="1"/>
  <c r="K2013" i="1"/>
  <c r="L2013" i="1"/>
  <c r="M2013" i="1"/>
  <c r="N2013" i="1"/>
  <c r="O2013" i="1"/>
  <c r="P2013" i="1"/>
  <c r="Q2013" i="1"/>
  <c r="R2013" i="1"/>
  <c r="S2013" i="1"/>
  <c r="T2013" i="1"/>
  <c r="U2013" i="1"/>
  <c r="V2013" i="1"/>
  <c r="W2013" i="1"/>
  <c r="X2013" i="1"/>
  <c r="Y2013" i="1"/>
  <c r="Z2013" i="1"/>
  <c r="AA2013" i="1"/>
  <c r="AB2013" i="1"/>
  <c r="AC2013" i="1"/>
  <c r="AD2013" i="1"/>
  <c r="AE2013" i="1"/>
  <c r="AF2013" i="1"/>
  <c r="AG2013" i="1"/>
  <c r="AH2013" i="1"/>
  <c r="AI2013" i="1"/>
  <c r="AJ2013" i="1"/>
  <c r="AK2013" i="1"/>
  <c r="AL2013" i="1"/>
  <c r="AM2013" i="1"/>
  <c r="AN2013" i="1"/>
  <c r="AO2013" i="1"/>
  <c r="AP2013" i="1"/>
  <c r="AQ2013" i="1"/>
  <c r="AR2013" i="1"/>
  <c r="AS2013" i="1"/>
  <c r="AT2013" i="1"/>
  <c r="AU2013" i="1"/>
  <c r="AV2013" i="1"/>
  <c r="AW2013" i="1"/>
  <c r="AX2013" i="1"/>
  <c r="AY2013" i="1"/>
  <c r="AZ2013" i="1"/>
  <c r="BA2013" i="1"/>
  <c r="BB2013" i="1"/>
  <c r="BC2013" i="1"/>
  <c r="BD2013" i="1"/>
  <c r="BE2013" i="1"/>
  <c r="BF2013" i="1"/>
  <c r="H2014" i="1"/>
  <c r="I2014" i="1"/>
  <c r="J2014" i="1"/>
  <c r="K2014" i="1"/>
  <c r="L2014" i="1"/>
  <c r="M2014" i="1"/>
  <c r="N2014" i="1"/>
  <c r="O2014" i="1"/>
  <c r="P2014" i="1"/>
  <c r="Q2014" i="1"/>
  <c r="R2014" i="1"/>
  <c r="S2014" i="1"/>
  <c r="T2014" i="1"/>
  <c r="U2014" i="1"/>
  <c r="V2014" i="1"/>
  <c r="W2014" i="1"/>
  <c r="X2014" i="1"/>
  <c r="Y2014" i="1"/>
  <c r="Z2014" i="1"/>
  <c r="AA2014" i="1"/>
  <c r="AB2014" i="1"/>
  <c r="AC2014" i="1"/>
  <c r="AD2014" i="1"/>
  <c r="AE2014" i="1"/>
  <c r="AF2014" i="1"/>
  <c r="AG2014" i="1"/>
  <c r="AH2014" i="1"/>
  <c r="AI2014" i="1"/>
  <c r="AJ2014" i="1"/>
  <c r="AK2014" i="1"/>
  <c r="AL2014" i="1"/>
  <c r="AM2014" i="1"/>
  <c r="AN2014" i="1"/>
  <c r="AO2014" i="1"/>
  <c r="AP2014" i="1"/>
  <c r="AQ2014" i="1"/>
  <c r="AR2014" i="1"/>
  <c r="AS2014" i="1"/>
  <c r="AT2014" i="1"/>
  <c r="AU2014" i="1"/>
  <c r="AV2014" i="1"/>
  <c r="AW2014" i="1"/>
  <c r="AX2014" i="1"/>
  <c r="AY2014" i="1"/>
  <c r="AZ2014" i="1"/>
  <c r="BA2014" i="1"/>
  <c r="BB2014" i="1"/>
  <c r="BC2014" i="1"/>
  <c r="BD2014" i="1"/>
  <c r="BE2014" i="1"/>
  <c r="BF2014" i="1"/>
  <c r="H2015" i="1"/>
  <c r="I2015" i="1"/>
  <c r="J2015" i="1"/>
  <c r="K2015" i="1"/>
  <c r="L2015" i="1"/>
  <c r="M2015" i="1"/>
  <c r="N2015" i="1"/>
  <c r="O2015" i="1"/>
  <c r="P2015" i="1"/>
  <c r="Q2015" i="1"/>
  <c r="R2015" i="1"/>
  <c r="S2015" i="1"/>
  <c r="T2015" i="1"/>
  <c r="U2015" i="1"/>
  <c r="V2015" i="1"/>
  <c r="W2015" i="1"/>
  <c r="X2015" i="1"/>
  <c r="Y2015" i="1"/>
  <c r="Z2015" i="1"/>
  <c r="AA2015" i="1"/>
  <c r="AB2015" i="1"/>
  <c r="AC2015" i="1"/>
  <c r="AD2015" i="1"/>
  <c r="AE2015" i="1"/>
  <c r="AF2015" i="1"/>
  <c r="AG2015" i="1"/>
  <c r="AH2015" i="1"/>
  <c r="AI2015" i="1"/>
  <c r="AJ2015" i="1"/>
  <c r="AK2015" i="1"/>
  <c r="AL2015" i="1"/>
  <c r="AM2015" i="1"/>
  <c r="AN2015" i="1"/>
  <c r="AO2015" i="1"/>
  <c r="AP2015" i="1"/>
  <c r="AQ2015" i="1"/>
  <c r="AR2015" i="1"/>
  <c r="AS2015" i="1"/>
  <c r="AT2015" i="1"/>
  <c r="AU2015" i="1"/>
  <c r="AV2015" i="1"/>
  <c r="AW2015" i="1"/>
  <c r="AX2015" i="1"/>
  <c r="AY2015" i="1"/>
  <c r="AZ2015" i="1"/>
  <c r="BA2015" i="1"/>
  <c r="BB2015" i="1"/>
  <c r="BC2015" i="1"/>
  <c r="BD2015" i="1"/>
  <c r="BE2015" i="1"/>
  <c r="BF2015" i="1"/>
  <c r="H2016" i="1"/>
  <c r="I2016" i="1"/>
  <c r="J2016" i="1"/>
  <c r="K2016" i="1"/>
  <c r="L2016" i="1"/>
  <c r="M2016" i="1"/>
  <c r="N2016" i="1"/>
  <c r="O2016" i="1"/>
  <c r="P2016" i="1"/>
  <c r="Q2016" i="1"/>
  <c r="R2016" i="1"/>
  <c r="S2016" i="1"/>
  <c r="T2016" i="1"/>
  <c r="U2016" i="1"/>
  <c r="V2016" i="1"/>
  <c r="W2016" i="1"/>
  <c r="X2016" i="1"/>
  <c r="Y2016" i="1"/>
  <c r="Z2016" i="1"/>
  <c r="AA2016" i="1"/>
  <c r="AB2016" i="1"/>
  <c r="AC2016" i="1"/>
  <c r="AD2016" i="1"/>
  <c r="AE2016" i="1"/>
  <c r="AF2016" i="1"/>
  <c r="AG2016" i="1"/>
  <c r="AH2016" i="1"/>
  <c r="AI2016" i="1"/>
  <c r="AJ2016" i="1"/>
  <c r="AK2016" i="1"/>
  <c r="AL2016" i="1"/>
  <c r="AM2016" i="1"/>
  <c r="AN2016" i="1"/>
  <c r="AO2016" i="1"/>
  <c r="AP2016" i="1"/>
  <c r="AQ2016" i="1"/>
  <c r="AR2016" i="1"/>
  <c r="AS2016" i="1"/>
  <c r="AT2016" i="1"/>
  <c r="AU2016" i="1"/>
  <c r="AV2016" i="1"/>
  <c r="AW2016" i="1"/>
  <c r="AX2016" i="1"/>
  <c r="AY2016" i="1"/>
  <c r="AZ2016" i="1"/>
  <c r="BA2016" i="1"/>
  <c r="BB2016" i="1"/>
  <c r="BC2016" i="1"/>
  <c r="BD2016" i="1"/>
  <c r="BE2016" i="1"/>
  <c r="BF2016" i="1"/>
  <c r="H2017" i="1"/>
  <c r="I2017" i="1"/>
  <c r="J2017" i="1"/>
  <c r="K2017" i="1"/>
  <c r="L2017" i="1"/>
  <c r="M2017" i="1"/>
  <c r="N2017" i="1"/>
  <c r="O2017" i="1"/>
  <c r="P2017" i="1"/>
  <c r="Q2017" i="1"/>
  <c r="R2017" i="1"/>
  <c r="S2017" i="1"/>
  <c r="T2017" i="1"/>
  <c r="U2017" i="1"/>
  <c r="V2017" i="1"/>
  <c r="W2017" i="1"/>
  <c r="X2017" i="1"/>
  <c r="Y2017" i="1"/>
  <c r="Z2017" i="1"/>
  <c r="AA2017" i="1"/>
  <c r="AB2017" i="1"/>
  <c r="AC2017" i="1"/>
  <c r="AD2017" i="1"/>
  <c r="AE2017" i="1"/>
  <c r="AF2017" i="1"/>
  <c r="AG2017" i="1"/>
  <c r="AH2017" i="1"/>
  <c r="AI2017" i="1"/>
  <c r="AJ2017" i="1"/>
  <c r="AK2017" i="1"/>
  <c r="AL2017" i="1"/>
  <c r="AM2017" i="1"/>
  <c r="AN2017" i="1"/>
  <c r="AO2017" i="1"/>
  <c r="AP2017" i="1"/>
  <c r="AQ2017" i="1"/>
  <c r="AR2017" i="1"/>
  <c r="AS2017" i="1"/>
  <c r="AT2017" i="1"/>
  <c r="AU2017" i="1"/>
  <c r="AV2017" i="1"/>
  <c r="AW2017" i="1"/>
  <c r="AX2017" i="1"/>
  <c r="AY2017" i="1"/>
  <c r="AZ2017" i="1"/>
  <c r="BA2017" i="1"/>
  <c r="BB2017" i="1"/>
  <c r="BC2017" i="1"/>
  <c r="BD2017" i="1"/>
  <c r="BE2017" i="1"/>
  <c r="BF2017" i="1"/>
  <c r="H2018" i="1"/>
  <c r="I2018" i="1"/>
  <c r="J2018" i="1"/>
  <c r="K2018" i="1"/>
  <c r="L2018" i="1"/>
  <c r="M2018" i="1"/>
  <c r="N2018" i="1"/>
  <c r="O2018" i="1"/>
  <c r="P2018" i="1"/>
  <c r="Q2018" i="1"/>
  <c r="R2018" i="1"/>
  <c r="S2018" i="1"/>
  <c r="T2018" i="1"/>
  <c r="U2018" i="1"/>
  <c r="V2018" i="1"/>
  <c r="W2018" i="1"/>
  <c r="X2018" i="1"/>
  <c r="Y2018" i="1"/>
  <c r="Z2018" i="1"/>
  <c r="AA2018" i="1"/>
  <c r="AB2018" i="1"/>
  <c r="AC2018" i="1"/>
  <c r="AD2018" i="1"/>
  <c r="AE2018" i="1"/>
  <c r="AF2018" i="1"/>
  <c r="AG2018" i="1"/>
  <c r="AH2018" i="1"/>
  <c r="AI2018" i="1"/>
  <c r="AJ2018" i="1"/>
  <c r="AK2018" i="1"/>
  <c r="AL2018" i="1"/>
  <c r="AM2018" i="1"/>
  <c r="AN2018" i="1"/>
  <c r="AO2018" i="1"/>
  <c r="AP2018" i="1"/>
  <c r="AQ2018" i="1"/>
  <c r="AR2018" i="1"/>
  <c r="AS2018" i="1"/>
  <c r="AT2018" i="1"/>
  <c r="AU2018" i="1"/>
  <c r="AV2018" i="1"/>
  <c r="AW2018" i="1"/>
  <c r="AX2018" i="1"/>
  <c r="AY2018" i="1"/>
  <c r="AZ2018" i="1"/>
  <c r="BA2018" i="1"/>
  <c r="BB2018" i="1"/>
  <c r="BC2018" i="1"/>
  <c r="BD2018" i="1"/>
  <c r="BE2018" i="1"/>
  <c r="BF2018" i="1"/>
  <c r="H2019" i="1"/>
  <c r="I2019" i="1"/>
  <c r="J2019" i="1"/>
  <c r="K2019" i="1"/>
  <c r="L2019" i="1"/>
  <c r="M2019" i="1"/>
  <c r="N2019" i="1"/>
  <c r="O2019" i="1"/>
  <c r="P2019" i="1"/>
  <c r="Q2019" i="1"/>
  <c r="R2019" i="1"/>
  <c r="S2019" i="1"/>
  <c r="T2019" i="1"/>
  <c r="U2019" i="1"/>
  <c r="V2019" i="1"/>
  <c r="W2019" i="1"/>
  <c r="X2019" i="1"/>
  <c r="Y2019" i="1"/>
  <c r="Z2019" i="1"/>
  <c r="AA2019" i="1"/>
  <c r="AB2019" i="1"/>
  <c r="AC2019" i="1"/>
  <c r="AD2019" i="1"/>
  <c r="AE2019" i="1"/>
  <c r="AF2019" i="1"/>
  <c r="AG2019" i="1"/>
  <c r="AH2019" i="1"/>
  <c r="AI2019" i="1"/>
  <c r="AJ2019" i="1"/>
  <c r="AK2019" i="1"/>
  <c r="AL2019" i="1"/>
  <c r="AM2019" i="1"/>
  <c r="AN2019" i="1"/>
  <c r="AO2019" i="1"/>
  <c r="AP2019" i="1"/>
  <c r="AQ2019" i="1"/>
  <c r="AR2019" i="1"/>
  <c r="AS2019" i="1"/>
  <c r="AT2019" i="1"/>
  <c r="AU2019" i="1"/>
  <c r="AV2019" i="1"/>
  <c r="AW2019" i="1"/>
  <c r="AX2019" i="1"/>
  <c r="AY2019" i="1"/>
  <c r="AZ2019" i="1"/>
  <c r="BA2019" i="1"/>
  <c r="BB2019" i="1"/>
  <c r="BC2019" i="1"/>
  <c r="BD2019" i="1"/>
  <c r="BE2019" i="1"/>
  <c r="BF2019" i="1"/>
  <c r="H2020" i="1"/>
  <c r="I2020" i="1"/>
  <c r="J2020" i="1"/>
  <c r="K2020" i="1"/>
  <c r="L2020" i="1"/>
  <c r="M2020" i="1"/>
  <c r="N2020" i="1"/>
  <c r="O2020" i="1"/>
  <c r="P2020" i="1"/>
  <c r="Q2020" i="1"/>
  <c r="R2020" i="1"/>
  <c r="S2020" i="1"/>
  <c r="T2020" i="1"/>
  <c r="U2020" i="1"/>
  <c r="V2020" i="1"/>
  <c r="W2020" i="1"/>
  <c r="X2020" i="1"/>
  <c r="Y2020" i="1"/>
  <c r="Z2020" i="1"/>
  <c r="AA2020" i="1"/>
  <c r="AB2020" i="1"/>
  <c r="AC2020" i="1"/>
  <c r="AD2020" i="1"/>
  <c r="AE2020" i="1"/>
  <c r="AF2020" i="1"/>
  <c r="AG2020" i="1"/>
  <c r="AH2020" i="1"/>
  <c r="AI2020" i="1"/>
  <c r="AJ2020" i="1"/>
  <c r="AK2020" i="1"/>
  <c r="AL2020" i="1"/>
  <c r="AM2020" i="1"/>
  <c r="AN2020" i="1"/>
  <c r="AO2020" i="1"/>
  <c r="AP2020" i="1"/>
  <c r="AQ2020" i="1"/>
  <c r="AR2020" i="1"/>
  <c r="AS2020" i="1"/>
  <c r="AT2020" i="1"/>
  <c r="AU2020" i="1"/>
  <c r="AV2020" i="1"/>
  <c r="AW2020" i="1"/>
  <c r="AX2020" i="1"/>
  <c r="AY2020" i="1"/>
  <c r="AZ2020" i="1"/>
  <c r="BA2020" i="1"/>
  <c r="BB2020" i="1"/>
  <c r="BC2020" i="1"/>
  <c r="BD2020" i="1"/>
  <c r="BE2020" i="1"/>
  <c r="BF2020" i="1"/>
  <c r="H2021" i="1"/>
  <c r="I2021" i="1"/>
  <c r="J2021" i="1"/>
  <c r="K2021" i="1"/>
  <c r="L2021" i="1"/>
  <c r="M2021" i="1"/>
  <c r="N2021" i="1"/>
  <c r="O2021" i="1"/>
  <c r="P2021" i="1"/>
  <c r="Q2021" i="1"/>
  <c r="R2021" i="1"/>
  <c r="S2021" i="1"/>
  <c r="T2021" i="1"/>
  <c r="U2021" i="1"/>
  <c r="V2021" i="1"/>
  <c r="W2021" i="1"/>
  <c r="X2021" i="1"/>
  <c r="Y2021" i="1"/>
  <c r="Z2021" i="1"/>
  <c r="AA2021" i="1"/>
  <c r="AB2021" i="1"/>
  <c r="AC2021" i="1"/>
  <c r="AD2021" i="1"/>
  <c r="AE2021" i="1"/>
  <c r="AF2021" i="1"/>
  <c r="AG2021" i="1"/>
  <c r="AH2021" i="1"/>
  <c r="AI2021" i="1"/>
  <c r="AJ2021" i="1"/>
  <c r="AK2021" i="1"/>
  <c r="AL2021" i="1"/>
  <c r="AM2021" i="1"/>
  <c r="AN2021" i="1"/>
  <c r="AO2021" i="1"/>
  <c r="AP2021" i="1"/>
  <c r="AQ2021" i="1"/>
  <c r="AR2021" i="1"/>
  <c r="AS2021" i="1"/>
  <c r="AT2021" i="1"/>
  <c r="AU2021" i="1"/>
  <c r="AV2021" i="1"/>
  <c r="AW2021" i="1"/>
  <c r="AX2021" i="1"/>
  <c r="AY2021" i="1"/>
  <c r="AZ2021" i="1"/>
  <c r="BA2021" i="1"/>
  <c r="BB2021" i="1"/>
  <c r="BC2021" i="1"/>
  <c r="BD2021" i="1"/>
  <c r="BE2021" i="1"/>
  <c r="BF2021" i="1"/>
  <c r="H2022" i="1"/>
  <c r="I2022" i="1"/>
  <c r="J2022" i="1"/>
  <c r="K2022" i="1"/>
  <c r="L2022" i="1"/>
  <c r="M2022" i="1"/>
  <c r="N2022" i="1"/>
  <c r="O2022" i="1"/>
  <c r="P2022" i="1"/>
  <c r="Q2022" i="1"/>
  <c r="R2022" i="1"/>
  <c r="S2022" i="1"/>
  <c r="T2022" i="1"/>
  <c r="U2022" i="1"/>
  <c r="V2022" i="1"/>
  <c r="W2022" i="1"/>
  <c r="X2022" i="1"/>
  <c r="Y2022" i="1"/>
  <c r="Z2022" i="1"/>
  <c r="AA2022" i="1"/>
  <c r="AB2022" i="1"/>
  <c r="AC2022" i="1"/>
  <c r="AD2022" i="1"/>
  <c r="AE2022" i="1"/>
  <c r="AF2022" i="1"/>
  <c r="AG2022" i="1"/>
  <c r="AH2022" i="1"/>
  <c r="AI2022" i="1"/>
  <c r="AJ2022" i="1"/>
  <c r="AK2022" i="1"/>
  <c r="AL2022" i="1"/>
  <c r="AM2022" i="1"/>
  <c r="AN2022" i="1"/>
  <c r="AO2022" i="1"/>
  <c r="AP2022" i="1"/>
  <c r="AQ2022" i="1"/>
  <c r="AR2022" i="1"/>
  <c r="AS2022" i="1"/>
  <c r="AT2022" i="1"/>
  <c r="AU2022" i="1"/>
  <c r="AV2022" i="1"/>
  <c r="AW2022" i="1"/>
  <c r="AX2022" i="1"/>
  <c r="AY2022" i="1"/>
  <c r="AZ2022" i="1"/>
  <c r="BA2022" i="1"/>
  <c r="BB2022" i="1"/>
  <c r="BC2022" i="1"/>
  <c r="BD2022" i="1"/>
  <c r="BE2022" i="1"/>
  <c r="BF2022" i="1"/>
  <c r="H2023" i="1"/>
  <c r="I2023" i="1"/>
  <c r="J2023" i="1"/>
  <c r="K2023" i="1"/>
  <c r="L2023" i="1"/>
  <c r="M2023" i="1"/>
  <c r="N2023" i="1"/>
  <c r="O2023" i="1"/>
  <c r="P2023" i="1"/>
  <c r="Q2023" i="1"/>
  <c r="R2023" i="1"/>
  <c r="S2023" i="1"/>
  <c r="T2023" i="1"/>
  <c r="U2023" i="1"/>
  <c r="V2023" i="1"/>
  <c r="W2023" i="1"/>
  <c r="X2023" i="1"/>
  <c r="Y2023" i="1"/>
  <c r="Z2023" i="1"/>
  <c r="AA2023" i="1"/>
  <c r="AB2023" i="1"/>
  <c r="AC2023" i="1"/>
  <c r="AD2023" i="1"/>
  <c r="AE2023" i="1"/>
  <c r="AF2023" i="1"/>
  <c r="AG2023" i="1"/>
  <c r="AH2023" i="1"/>
  <c r="AI2023" i="1"/>
  <c r="AJ2023" i="1"/>
  <c r="AK2023" i="1"/>
  <c r="AL2023" i="1"/>
  <c r="AM2023" i="1"/>
  <c r="AN2023" i="1"/>
  <c r="AO2023" i="1"/>
  <c r="AP2023" i="1"/>
  <c r="AQ2023" i="1"/>
  <c r="AR2023" i="1"/>
  <c r="AS2023" i="1"/>
  <c r="AT2023" i="1"/>
  <c r="AU2023" i="1"/>
  <c r="AV2023" i="1"/>
  <c r="AW2023" i="1"/>
  <c r="AX2023" i="1"/>
  <c r="AY2023" i="1"/>
  <c r="AZ2023" i="1"/>
  <c r="BA2023" i="1"/>
  <c r="BB2023" i="1"/>
  <c r="BC2023" i="1"/>
  <c r="BD2023" i="1"/>
  <c r="BE2023" i="1"/>
  <c r="BF2023" i="1"/>
  <c r="H2024" i="1"/>
  <c r="I2024" i="1"/>
  <c r="J2024" i="1"/>
  <c r="K2024" i="1"/>
  <c r="L2024" i="1"/>
  <c r="M2024" i="1"/>
  <c r="N2024" i="1"/>
  <c r="O2024" i="1"/>
  <c r="P2024" i="1"/>
  <c r="Q2024" i="1"/>
  <c r="R2024" i="1"/>
  <c r="S2024" i="1"/>
  <c r="T2024" i="1"/>
  <c r="U2024" i="1"/>
  <c r="V2024" i="1"/>
  <c r="W2024" i="1"/>
  <c r="X2024" i="1"/>
  <c r="Y2024" i="1"/>
  <c r="Z2024" i="1"/>
  <c r="AA2024" i="1"/>
  <c r="AB2024" i="1"/>
  <c r="AC2024" i="1"/>
  <c r="AD2024" i="1"/>
  <c r="AE2024" i="1"/>
  <c r="AF2024" i="1"/>
  <c r="AG2024" i="1"/>
  <c r="AH2024" i="1"/>
  <c r="AI2024" i="1"/>
  <c r="AJ2024" i="1"/>
  <c r="AK2024" i="1"/>
  <c r="AL2024" i="1"/>
  <c r="AM2024" i="1"/>
  <c r="AN2024" i="1"/>
  <c r="AO2024" i="1"/>
  <c r="AP2024" i="1"/>
  <c r="AQ2024" i="1"/>
  <c r="AR2024" i="1"/>
  <c r="AS2024" i="1"/>
  <c r="AT2024" i="1"/>
  <c r="AU2024" i="1"/>
  <c r="AV2024" i="1"/>
  <c r="AW2024" i="1"/>
  <c r="AX2024" i="1"/>
  <c r="AY2024" i="1"/>
  <c r="AZ2024" i="1"/>
  <c r="BA2024" i="1"/>
  <c r="BB2024" i="1"/>
  <c r="BC2024" i="1"/>
  <c r="BD2024" i="1"/>
  <c r="BE2024" i="1"/>
  <c r="BF2024" i="1"/>
  <c r="H2025" i="1"/>
  <c r="I2025" i="1"/>
  <c r="J2025" i="1"/>
  <c r="K2025" i="1"/>
  <c r="L2025" i="1"/>
  <c r="M2025" i="1"/>
  <c r="N2025" i="1"/>
  <c r="O2025" i="1"/>
  <c r="P2025" i="1"/>
  <c r="Q2025" i="1"/>
  <c r="R2025" i="1"/>
  <c r="S2025" i="1"/>
  <c r="T2025" i="1"/>
  <c r="U2025" i="1"/>
  <c r="V2025" i="1"/>
  <c r="W2025" i="1"/>
  <c r="X2025" i="1"/>
  <c r="Y2025" i="1"/>
  <c r="Z2025" i="1"/>
  <c r="AA2025" i="1"/>
  <c r="AB2025" i="1"/>
  <c r="AC2025" i="1"/>
  <c r="AD2025" i="1"/>
  <c r="AE2025" i="1"/>
  <c r="AF2025" i="1"/>
  <c r="AG2025" i="1"/>
  <c r="AH2025" i="1"/>
  <c r="AI2025" i="1"/>
  <c r="AJ2025" i="1"/>
  <c r="AK2025" i="1"/>
  <c r="AL2025" i="1"/>
  <c r="AM2025" i="1"/>
  <c r="AN2025" i="1"/>
  <c r="AO2025" i="1"/>
  <c r="AP2025" i="1"/>
  <c r="AQ2025" i="1"/>
  <c r="AR2025" i="1"/>
  <c r="AS2025" i="1"/>
  <c r="AT2025" i="1"/>
  <c r="AU2025" i="1"/>
  <c r="AV2025" i="1"/>
  <c r="AW2025" i="1"/>
  <c r="AX2025" i="1"/>
  <c r="AY2025" i="1"/>
  <c r="AZ2025" i="1"/>
  <c r="BA2025" i="1"/>
  <c r="BB2025" i="1"/>
  <c r="BC2025" i="1"/>
  <c r="BD2025" i="1"/>
  <c r="BE2025" i="1"/>
  <c r="BF2025" i="1"/>
  <c r="H2026" i="1"/>
  <c r="I2026" i="1"/>
  <c r="J2026" i="1"/>
  <c r="K2026" i="1"/>
  <c r="L2026" i="1"/>
  <c r="M2026" i="1"/>
  <c r="N2026" i="1"/>
  <c r="O2026" i="1"/>
  <c r="P2026" i="1"/>
  <c r="Q2026" i="1"/>
  <c r="R2026" i="1"/>
  <c r="S2026" i="1"/>
  <c r="T2026" i="1"/>
  <c r="U2026" i="1"/>
  <c r="V2026" i="1"/>
  <c r="W2026" i="1"/>
  <c r="X2026" i="1"/>
  <c r="Y2026" i="1"/>
  <c r="Z2026" i="1"/>
  <c r="AA2026" i="1"/>
  <c r="AB2026" i="1"/>
  <c r="AC2026" i="1"/>
  <c r="AD2026" i="1"/>
  <c r="AE2026" i="1"/>
  <c r="AF2026" i="1"/>
  <c r="AG2026" i="1"/>
  <c r="AH2026" i="1"/>
  <c r="AI2026" i="1"/>
  <c r="AJ2026" i="1"/>
  <c r="AK2026" i="1"/>
  <c r="AL2026" i="1"/>
  <c r="AM2026" i="1"/>
  <c r="AN2026" i="1"/>
  <c r="AO2026" i="1"/>
  <c r="AP2026" i="1"/>
  <c r="AQ2026" i="1"/>
  <c r="AR2026" i="1"/>
  <c r="AS2026" i="1"/>
  <c r="AT2026" i="1"/>
  <c r="AU2026" i="1"/>
  <c r="AV2026" i="1"/>
  <c r="AW2026" i="1"/>
  <c r="AX2026" i="1"/>
  <c r="AY2026" i="1"/>
  <c r="AZ2026" i="1"/>
  <c r="BA2026" i="1"/>
  <c r="BB2026" i="1"/>
  <c r="BC2026" i="1"/>
  <c r="BD2026" i="1"/>
  <c r="BE2026" i="1"/>
  <c r="BF2026" i="1"/>
  <c r="H2027" i="1"/>
  <c r="I2027" i="1"/>
  <c r="J2027" i="1"/>
  <c r="K2027" i="1"/>
  <c r="L2027" i="1"/>
  <c r="M2027" i="1"/>
  <c r="N2027" i="1"/>
  <c r="O2027" i="1"/>
  <c r="P2027" i="1"/>
  <c r="Q2027" i="1"/>
  <c r="R2027" i="1"/>
  <c r="S2027" i="1"/>
  <c r="T2027" i="1"/>
  <c r="U2027" i="1"/>
  <c r="V2027" i="1"/>
  <c r="W2027" i="1"/>
  <c r="X2027" i="1"/>
  <c r="Y2027" i="1"/>
  <c r="Z2027" i="1"/>
  <c r="AA2027" i="1"/>
  <c r="AB2027" i="1"/>
  <c r="AC2027" i="1"/>
  <c r="AD2027" i="1"/>
  <c r="AE2027" i="1"/>
  <c r="AF2027" i="1"/>
  <c r="AG2027" i="1"/>
  <c r="AH2027" i="1"/>
  <c r="AI2027" i="1"/>
  <c r="AJ2027" i="1"/>
  <c r="AK2027" i="1"/>
  <c r="AL2027" i="1"/>
  <c r="AM2027" i="1"/>
  <c r="AN2027" i="1"/>
  <c r="AO2027" i="1"/>
  <c r="AP2027" i="1"/>
  <c r="AQ2027" i="1"/>
  <c r="AR2027" i="1"/>
  <c r="AS2027" i="1"/>
  <c r="AT2027" i="1"/>
  <c r="AU2027" i="1"/>
  <c r="AV2027" i="1"/>
  <c r="AW2027" i="1"/>
  <c r="AX2027" i="1"/>
  <c r="AY2027" i="1"/>
  <c r="AZ2027" i="1"/>
  <c r="BA2027" i="1"/>
  <c r="BB2027" i="1"/>
  <c r="BC2027" i="1"/>
  <c r="BD2027" i="1"/>
  <c r="BE2027" i="1"/>
  <c r="BF2027" i="1"/>
  <c r="H2028" i="1"/>
  <c r="I2028" i="1"/>
  <c r="J2028" i="1"/>
  <c r="K2028" i="1"/>
  <c r="L2028" i="1"/>
  <c r="M2028" i="1"/>
  <c r="N2028" i="1"/>
  <c r="O2028" i="1"/>
  <c r="P2028" i="1"/>
  <c r="Q2028" i="1"/>
  <c r="R2028" i="1"/>
  <c r="S2028" i="1"/>
  <c r="T2028" i="1"/>
  <c r="U2028" i="1"/>
  <c r="V2028" i="1"/>
  <c r="W2028" i="1"/>
  <c r="X2028" i="1"/>
  <c r="Y2028" i="1"/>
  <c r="Z2028" i="1"/>
  <c r="AA2028" i="1"/>
  <c r="AB2028" i="1"/>
  <c r="AC2028" i="1"/>
  <c r="AD2028" i="1"/>
  <c r="AE2028" i="1"/>
  <c r="AF2028" i="1"/>
  <c r="AG2028" i="1"/>
  <c r="AH2028" i="1"/>
  <c r="AI2028" i="1"/>
  <c r="AJ2028" i="1"/>
  <c r="AK2028" i="1"/>
  <c r="AL2028" i="1"/>
  <c r="AM2028" i="1"/>
  <c r="AN2028" i="1"/>
  <c r="AO2028" i="1"/>
  <c r="AP2028" i="1"/>
  <c r="AQ2028" i="1"/>
  <c r="AR2028" i="1"/>
  <c r="AS2028" i="1"/>
  <c r="AT2028" i="1"/>
  <c r="AU2028" i="1"/>
  <c r="AV2028" i="1"/>
  <c r="AW2028" i="1"/>
  <c r="AX2028" i="1"/>
  <c r="AY2028" i="1"/>
  <c r="AZ2028" i="1"/>
  <c r="BA2028" i="1"/>
  <c r="BB2028" i="1"/>
  <c r="BC2028" i="1"/>
  <c r="BD2028" i="1"/>
  <c r="BE2028" i="1"/>
  <c r="BF2028" i="1"/>
  <c r="H2029" i="1"/>
  <c r="I2029" i="1"/>
  <c r="J2029" i="1"/>
  <c r="K2029" i="1"/>
  <c r="L2029" i="1"/>
  <c r="M2029" i="1"/>
  <c r="N2029" i="1"/>
  <c r="O2029" i="1"/>
  <c r="P2029" i="1"/>
  <c r="Q2029" i="1"/>
  <c r="R2029" i="1"/>
  <c r="S2029" i="1"/>
  <c r="T2029" i="1"/>
  <c r="U2029" i="1"/>
  <c r="V2029" i="1"/>
  <c r="W2029" i="1"/>
  <c r="X2029" i="1"/>
  <c r="Y2029" i="1"/>
  <c r="Z2029" i="1"/>
  <c r="AA2029" i="1"/>
  <c r="AB2029" i="1"/>
  <c r="AC2029" i="1"/>
  <c r="AD2029" i="1"/>
  <c r="AE2029" i="1"/>
  <c r="AF2029" i="1"/>
  <c r="AG2029" i="1"/>
  <c r="AH2029" i="1"/>
  <c r="AI2029" i="1"/>
  <c r="AJ2029" i="1"/>
  <c r="AK2029" i="1"/>
  <c r="AL2029" i="1"/>
  <c r="AM2029" i="1"/>
  <c r="AN2029" i="1"/>
  <c r="AO2029" i="1"/>
  <c r="AP2029" i="1"/>
  <c r="AQ2029" i="1"/>
  <c r="AR2029" i="1"/>
  <c r="AS2029" i="1"/>
  <c r="AT2029" i="1"/>
  <c r="AU2029" i="1"/>
  <c r="AV2029" i="1"/>
  <c r="AW2029" i="1"/>
  <c r="AX2029" i="1"/>
  <c r="AY2029" i="1"/>
  <c r="AZ2029" i="1"/>
  <c r="BA2029" i="1"/>
  <c r="BB2029" i="1"/>
  <c r="BC2029" i="1"/>
  <c r="BD2029" i="1"/>
  <c r="BE2029" i="1"/>
  <c r="BF2029" i="1"/>
  <c r="H2030" i="1"/>
  <c r="I2030" i="1"/>
  <c r="J2030" i="1"/>
  <c r="K2030" i="1"/>
  <c r="L2030" i="1"/>
  <c r="M2030" i="1"/>
  <c r="N2030" i="1"/>
  <c r="O2030" i="1"/>
  <c r="P2030" i="1"/>
  <c r="Q2030" i="1"/>
  <c r="R2030" i="1"/>
  <c r="S2030" i="1"/>
  <c r="T2030" i="1"/>
  <c r="U2030" i="1"/>
  <c r="V2030" i="1"/>
  <c r="W2030" i="1"/>
  <c r="X2030" i="1"/>
  <c r="Y2030" i="1"/>
  <c r="Z2030" i="1"/>
  <c r="AA2030" i="1"/>
  <c r="AB2030" i="1"/>
  <c r="AC2030" i="1"/>
  <c r="AD2030" i="1"/>
  <c r="AE2030" i="1"/>
  <c r="AF2030" i="1"/>
  <c r="AG2030" i="1"/>
  <c r="AH2030" i="1"/>
  <c r="AI2030" i="1"/>
  <c r="AJ2030" i="1"/>
  <c r="AK2030" i="1"/>
  <c r="AL2030" i="1"/>
  <c r="AM2030" i="1"/>
  <c r="AN2030" i="1"/>
  <c r="AO2030" i="1"/>
  <c r="AP2030" i="1"/>
  <c r="AQ2030" i="1"/>
  <c r="AR2030" i="1"/>
  <c r="AS2030" i="1"/>
  <c r="AT2030" i="1"/>
  <c r="AU2030" i="1"/>
  <c r="AV2030" i="1"/>
  <c r="AW2030" i="1"/>
  <c r="AX2030" i="1"/>
  <c r="AY2030" i="1"/>
  <c r="AZ2030" i="1"/>
  <c r="BA2030" i="1"/>
  <c r="BB2030" i="1"/>
  <c r="BC2030" i="1"/>
  <c r="BD2030" i="1"/>
  <c r="BE2030" i="1"/>
  <c r="BF2030" i="1"/>
  <c r="H2031" i="1"/>
  <c r="I2031" i="1"/>
  <c r="J2031" i="1"/>
  <c r="K2031" i="1"/>
  <c r="L2031" i="1"/>
  <c r="M2031" i="1"/>
  <c r="N2031" i="1"/>
  <c r="O2031" i="1"/>
  <c r="P2031" i="1"/>
  <c r="Q2031" i="1"/>
  <c r="R2031" i="1"/>
  <c r="S2031" i="1"/>
  <c r="T2031" i="1"/>
  <c r="U2031" i="1"/>
  <c r="V2031" i="1"/>
  <c r="W2031" i="1"/>
  <c r="X2031" i="1"/>
  <c r="Y2031" i="1"/>
  <c r="Z2031" i="1"/>
  <c r="AA2031" i="1"/>
  <c r="AB2031" i="1"/>
  <c r="AC2031" i="1"/>
  <c r="AD2031" i="1"/>
  <c r="AE2031" i="1"/>
  <c r="AF2031" i="1"/>
  <c r="AG2031" i="1"/>
  <c r="AH2031" i="1"/>
  <c r="AI2031" i="1"/>
  <c r="AJ2031" i="1"/>
  <c r="AK2031" i="1"/>
  <c r="AL2031" i="1"/>
  <c r="AM2031" i="1"/>
  <c r="AN2031" i="1"/>
  <c r="AO2031" i="1"/>
  <c r="AP2031" i="1"/>
  <c r="AQ2031" i="1"/>
  <c r="AR2031" i="1"/>
  <c r="AS2031" i="1"/>
  <c r="AT2031" i="1"/>
  <c r="AU2031" i="1"/>
  <c r="AV2031" i="1"/>
  <c r="AW2031" i="1"/>
  <c r="AX2031" i="1"/>
  <c r="AY2031" i="1"/>
  <c r="AZ2031" i="1"/>
  <c r="BA2031" i="1"/>
  <c r="BB2031" i="1"/>
  <c r="BC2031" i="1"/>
  <c r="BD2031" i="1"/>
  <c r="BE2031" i="1"/>
  <c r="BF2031" i="1"/>
  <c r="H2032" i="1"/>
  <c r="I2032" i="1"/>
  <c r="J2032" i="1"/>
  <c r="K2032" i="1"/>
  <c r="L2032" i="1"/>
  <c r="M2032" i="1"/>
  <c r="N2032" i="1"/>
  <c r="O2032" i="1"/>
  <c r="P2032" i="1"/>
  <c r="Q2032" i="1"/>
  <c r="R2032" i="1"/>
  <c r="S2032" i="1"/>
  <c r="T2032" i="1"/>
  <c r="U2032" i="1"/>
  <c r="V2032" i="1"/>
  <c r="W2032" i="1"/>
  <c r="X2032" i="1"/>
  <c r="Y2032" i="1"/>
  <c r="Z2032" i="1"/>
  <c r="AA2032" i="1"/>
  <c r="AB2032" i="1"/>
  <c r="AC2032" i="1"/>
  <c r="AD2032" i="1"/>
  <c r="AE2032" i="1"/>
  <c r="AF2032" i="1"/>
  <c r="AG2032" i="1"/>
  <c r="AH2032" i="1"/>
  <c r="AI2032" i="1"/>
  <c r="AJ2032" i="1"/>
  <c r="AK2032" i="1"/>
  <c r="AL2032" i="1"/>
  <c r="AM2032" i="1"/>
  <c r="AN2032" i="1"/>
  <c r="AO2032" i="1"/>
  <c r="AP2032" i="1"/>
  <c r="AQ2032" i="1"/>
  <c r="AR2032" i="1"/>
  <c r="AS2032" i="1"/>
  <c r="AT2032" i="1"/>
  <c r="AU2032" i="1"/>
  <c r="AV2032" i="1"/>
  <c r="AW2032" i="1"/>
  <c r="AX2032" i="1"/>
  <c r="AY2032" i="1"/>
  <c r="AZ2032" i="1"/>
  <c r="BA2032" i="1"/>
  <c r="BB2032" i="1"/>
  <c r="BC2032" i="1"/>
  <c r="BD2032" i="1"/>
  <c r="BE2032" i="1"/>
  <c r="BF2032" i="1"/>
  <c r="H2033" i="1"/>
  <c r="I2033" i="1"/>
  <c r="J2033" i="1"/>
  <c r="K2033" i="1"/>
  <c r="L2033" i="1"/>
  <c r="M2033" i="1"/>
  <c r="N2033" i="1"/>
  <c r="O2033" i="1"/>
  <c r="P2033" i="1"/>
  <c r="Q2033" i="1"/>
  <c r="R2033" i="1"/>
  <c r="S2033" i="1"/>
  <c r="T2033" i="1"/>
  <c r="U2033" i="1"/>
  <c r="V2033" i="1"/>
  <c r="W2033" i="1"/>
  <c r="X2033" i="1"/>
  <c r="Y2033" i="1"/>
  <c r="Z2033" i="1"/>
  <c r="AA2033" i="1"/>
  <c r="AB2033" i="1"/>
  <c r="AC2033" i="1"/>
  <c r="AD2033" i="1"/>
  <c r="AE2033" i="1"/>
  <c r="AF2033" i="1"/>
  <c r="AG2033" i="1"/>
  <c r="AH2033" i="1"/>
  <c r="AI2033" i="1"/>
  <c r="AJ2033" i="1"/>
  <c r="AK2033" i="1"/>
  <c r="AL2033" i="1"/>
  <c r="AM2033" i="1"/>
  <c r="AN2033" i="1"/>
  <c r="AO2033" i="1"/>
  <c r="AP2033" i="1"/>
  <c r="AQ2033" i="1"/>
  <c r="AR2033" i="1"/>
  <c r="AS2033" i="1"/>
  <c r="AT2033" i="1"/>
  <c r="AU2033" i="1"/>
  <c r="AV2033" i="1"/>
  <c r="AW2033" i="1"/>
  <c r="AX2033" i="1"/>
  <c r="AY2033" i="1"/>
  <c r="AZ2033" i="1"/>
  <c r="BA2033" i="1"/>
  <c r="BB2033" i="1"/>
  <c r="BC2033" i="1"/>
  <c r="BD2033" i="1"/>
  <c r="BE2033" i="1"/>
  <c r="BF2033" i="1"/>
  <c r="H2034" i="1"/>
  <c r="I2034" i="1"/>
  <c r="J2034" i="1"/>
  <c r="K2034" i="1"/>
  <c r="L2034" i="1"/>
  <c r="M2034" i="1"/>
  <c r="N2034" i="1"/>
  <c r="O2034" i="1"/>
  <c r="P2034" i="1"/>
  <c r="Q2034" i="1"/>
  <c r="R2034" i="1"/>
  <c r="S2034" i="1"/>
  <c r="T2034" i="1"/>
  <c r="U2034" i="1"/>
  <c r="V2034" i="1"/>
  <c r="W2034" i="1"/>
  <c r="X2034" i="1"/>
  <c r="Y2034" i="1"/>
  <c r="Z2034" i="1"/>
  <c r="AA2034" i="1"/>
  <c r="AB2034" i="1"/>
  <c r="AC2034" i="1"/>
  <c r="AD2034" i="1"/>
  <c r="AE2034" i="1"/>
  <c r="AF2034" i="1"/>
  <c r="AG2034" i="1"/>
  <c r="AH2034" i="1"/>
  <c r="AI2034" i="1"/>
  <c r="AJ2034" i="1"/>
  <c r="AK2034" i="1"/>
  <c r="AL2034" i="1"/>
  <c r="AM2034" i="1"/>
  <c r="AN2034" i="1"/>
  <c r="AO2034" i="1"/>
  <c r="AP2034" i="1"/>
  <c r="AQ2034" i="1"/>
  <c r="AR2034" i="1"/>
  <c r="AS2034" i="1"/>
  <c r="AT2034" i="1"/>
  <c r="AU2034" i="1"/>
  <c r="AV2034" i="1"/>
  <c r="AW2034" i="1"/>
  <c r="AX2034" i="1"/>
  <c r="AY2034" i="1"/>
  <c r="AZ2034" i="1"/>
  <c r="BA2034" i="1"/>
  <c r="BB2034" i="1"/>
  <c r="BC2034" i="1"/>
  <c r="BD2034" i="1"/>
  <c r="BE2034" i="1"/>
  <c r="BF2034" i="1"/>
  <c r="H2035" i="1"/>
  <c r="I2035" i="1"/>
  <c r="J2035" i="1"/>
  <c r="K2035" i="1"/>
  <c r="L2035" i="1"/>
  <c r="M2035" i="1"/>
  <c r="N2035" i="1"/>
  <c r="O2035" i="1"/>
  <c r="P2035" i="1"/>
  <c r="Q2035" i="1"/>
  <c r="R2035" i="1"/>
  <c r="S2035" i="1"/>
  <c r="T2035" i="1"/>
  <c r="U2035" i="1"/>
  <c r="V2035" i="1"/>
  <c r="W2035" i="1"/>
  <c r="X2035" i="1"/>
  <c r="Y2035" i="1"/>
  <c r="Z2035" i="1"/>
  <c r="AA2035" i="1"/>
  <c r="AB2035" i="1"/>
  <c r="AC2035" i="1"/>
  <c r="AD2035" i="1"/>
  <c r="AE2035" i="1"/>
  <c r="AF2035" i="1"/>
  <c r="AG2035" i="1"/>
  <c r="AH2035" i="1"/>
  <c r="AI2035" i="1"/>
  <c r="AJ2035" i="1"/>
  <c r="AK2035" i="1"/>
  <c r="AL2035" i="1"/>
  <c r="AM2035" i="1"/>
  <c r="AN2035" i="1"/>
  <c r="AO2035" i="1"/>
  <c r="AP2035" i="1"/>
  <c r="AQ2035" i="1"/>
  <c r="AR2035" i="1"/>
  <c r="AS2035" i="1"/>
  <c r="AT2035" i="1"/>
  <c r="AU2035" i="1"/>
  <c r="AV2035" i="1"/>
  <c r="AW2035" i="1"/>
  <c r="AX2035" i="1"/>
  <c r="AY2035" i="1"/>
  <c r="AZ2035" i="1"/>
  <c r="BA2035" i="1"/>
  <c r="BB2035" i="1"/>
  <c r="BC2035" i="1"/>
  <c r="BD2035" i="1"/>
  <c r="BE2035" i="1"/>
  <c r="BF2035" i="1"/>
  <c r="H2036" i="1"/>
  <c r="I2036" i="1"/>
  <c r="J2036" i="1"/>
  <c r="K2036" i="1"/>
  <c r="L2036" i="1"/>
  <c r="M2036" i="1"/>
  <c r="N2036" i="1"/>
  <c r="O2036" i="1"/>
  <c r="P2036" i="1"/>
  <c r="Q2036" i="1"/>
  <c r="R2036" i="1"/>
  <c r="S2036" i="1"/>
  <c r="T2036" i="1"/>
  <c r="U2036" i="1"/>
  <c r="V2036" i="1"/>
  <c r="W2036" i="1"/>
  <c r="X2036" i="1"/>
  <c r="Y2036" i="1"/>
  <c r="Z2036" i="1"/>
  <c r="AA2036" i="1"/>
  <c r="AB2036" i="1"/>
  <c r="AC2036" i="1"/>
  <c r="AD2036" i="1"/>
  <c r="AE2036" i="1"/>
  <c r="AF2036" i="1"/>
  <c r="AG2036" i="1"/>
  <c r="AH2036" i="1"/>
  <c r="AI2036" i="1"/>
  <c r="AJ2036" i="1"/>
  <c r="AK2036" i="1"/>
  <c r="AL2036" i="1"/>
  <c r="AM2036" i="1"/>
  <c r="AN2036" i="1"/>
  <c r="AO2036" i="1"/>
  <c r="AP2036" i="1"/>
  <c r="AQ2036" i="1"/>
  <c r="AR2036" i="1"/>
  <c r="AS2036" i="1"/>
  <c r="AT2036" i="1"/>
  <c r="AU2036" i="1"/>
  <c r="AV2036" i="1"/>
  <c r="AW2036" i="1"/>
  <c r="AX2036" i="1"/>
  <c r="AY2036" i="1"/>
  <c r="AZ2036" i="1"/>
  <c r="BA2036" i="1"/>
  <c r="BB2036" i="1"/>
  <c r="BC2036" i="1"/>
  <c r="BD2036" i="1"/>
  <c r="BE2036" i="1"/>
  <c r="BF2036" i="1"/>
  <c r="H2037" i="1"/>
  <c r="I2037" i="1"/>
  <c r="J2037" i="1"/>
  <c r="K2037" i="1"/>
  <c r="L2037" i="1"/>
  <c r="M2037" i="1"/>
  <c r="N2037" i="1"/>
  <c r="O2037" i="1"/>
  <c r="P2037" i="1"/>
  <c r="Q2037" i="1"/>
  <c r="R2037" i="1"/>
  <c r="S2037" i="1"/>
  <c r="T2037" i="1"/>
  <c r="U2037" i="1"/>
  <c r="V2037" i="1"/>
  <c r="W2037" i="1"/>
  <c r="X2037" i="1"/>
  <c r="Y2037" i="1"/>
  <c r="Z2037" i="1"/>
  <c r="AA2037" i="1"/>
  <c r="AB2037" i="1"/>
  <c r="AC2037" i="1"/>
  <c r="AD2037" i="1"/>
  <c r="AE2037" i="1"/>
  <c r="AF2037" i="1"/>
  <c r="AG2037" i="1"/>
  <c r="AH2037" i="1"/>
  <c r="AI2037" i="1"/>
  <c r="AJ2037" i="1"/>
  <c r="AK2037" i="1"/>
  <c r="AL2037" i="1"/>
  <c r="AM2037" i="1"/>
  <c r="AN2037" i="1"/>
  <c r="AO2037" i="1"/>
  <c r="AP2037" i="1"/>
  <c r="AQ2037" i="1"/>
  <c r="AR2037" i="1"/>
  <c r="AS2037" i="1"/>
  <c r="AT2037" i="1"/>
  <c r="AU2037" i="1"/>
  <c r="AV2037" i="1"/>
  <c r="AW2037" i="1"/>
  <c r="AX2037" i="1"/>
  <c r="AY2037" i="1"/>
  <c r="AZ2037" i="1"/>
  <c r="BA2037" i="1"/>
  <c r="BB2037" i="1"/>
  <c r="BC2037" i="1"/>
  <c r="BD2037" i="1"/>
  <c r="BE2037" i="1"/>
  <c r="BF2037" i="1"/>
  <c r="H2038" i="1"/>
  <c r="I2038" i="1"/>
  <c r="J2038" i="1"/>
  <c r="K2038" i="1"/>
  <c r="L2038" i="1"/>
  <c r="M2038" i="1"/>
  <c r="N2038" i="1"/>
  <c r="O2038" i="1"/>
  <c r="P2038" i="1"/>
  <c r="Q2038" i="1"/>
  <c r="R2038" i="1"/>
  <c r="S2038" i="1"/>
  <c r="T2038" i="1"/>
  <c r="U2038" i="1"/>
  <c r="V2038" i="1"/>
  <c r="W2038" i="1"/>
  <c r="X2038" i="1"/>
  <c r="Y2038" i="1"/>
  <c r="Z2038" i="1"/>
  <c r="AA2038" i="1"/>
  <c r="AB2038" i="1"/>
  <c r="AC2038" i="1"/>
  <c r="AD2038" i="1"/>
  <c r="AE2038" i="1"/>
  <c r="AF2038" i="1"/>
  <c r="AG2038" i="1"/>
  <c r="AH2038" i="1"/>
  <c r="AI2038" i="1"/>
  <c r="AJ2038" i="1"/>
  <c r="AK2038" i="1"/>
  <c r="AL2038" i="1"/>
  <c r="AM2038" i="1"/>
  <c r="AN2038" i="1"/>
  <c r="AO2038" i="1"/>
  <c r="AP2038" i="1"/>
  <c r="AQ2038" i="1"/>
  <c r="AR2038" i="1"/>
  <c r="AS2038" i="1"/>
  <c r="AT2038" i="1"/>
  <c r="AU2038" i="1"/>
  <c r="AV2038" i="1"/>
  <c r="AW2038" i="1"/>
  <c r="AX2038" i="1"/>
  <c r="AY2038" i="1"/>
  <c r="AZ2038" i="1"/>
  <c r="BA2038" i="1"/>
  <c r="BB2038" i="1"/>
  <c r="BC2038" i="1"/>
  <c r="BD2038" i="1"/>
  <c r="BE2038" i="1"/>
  <c r="BF2038" i="1"/>
  <c r="H2039" i="1"/>
  <c r="I2039" i="1"/>
  <c r="J2039" i="1"/>
  <c r="K2039" i="1"/>
  <c r="L2039" i="1"/>
  <c r="M2039" i="1"/>
  <c r="N2039" i="1"/>
  <c r="O2039" i="1"/>
  <c r="P2039" i="1"/>
  <c r="Q2039" i="1"/>
  <c r="R2039" i="1"/>
  <c r="S2039" i="1"/>
  <c r="T2039" i="1"/>
  <c r="U2039" i="1"/>
  <c r="V2039" i="1"/>
  <c r="W2039" i="1"/>
  <c r="X2039" i="1"/>
  <c r="Y2039" i="1"/>
  <c r="Z2039" i="1"/>
  <c r="AA2039" i="1"/>
  <c r="AB2039" i="1"/>
  <c r="AC2039" i="1"/>
  <c r="AD2039" i="1"/>
  <c r="AE2039" i="1"/>
  <c r="AF2039" i="1"/>
  <c r="AG2039" i="1"/>
  <c r="AH2039" i="1"/>
  <c r="AI2039" i="1"/>
  <c r="AJ2039" i="1"/>
  <c r="AK2039" i="1"/>
  <c r="AL2039" i="1"/>
  <c r="AM2039" i="1"/>
  <c r="AN2039" i="1"/>
  <c r="AO2039" i="1"/>
  <c r="AP2039" i="1"/>
  <c r="AQ2039" i="1"/>
  <c r="AR2039" i="1"/>
  <c r="AS2039" i="1"/>
  <c r="AT2039" i="1"/>
  <c r="AU2039" i="1"/>
  <c r="AV2039" i="1"/>
  <c r="AW2039" i="1"/>
  <c r="AX2039" i="1"/>
  <c r="AY2039" i="1"/>
  <c r="AZ2039" i="1"/>
  <c r="BA2039" i="1"/>
  <c r="BB2039" i="1"/>
  <c r="BC2039" i="1"/>
  <c r="BD2039" i="1"/>
  <c r="BE2039" i="1"/>
  <c r="BF2039" i="1"/>
  <c r="H2040" i="1"/>
  <c r="I2040" i="1"/>
  <c r="J2040" i="1"/>
  <c r="K2040" i="1"/>
  <c r="L2040" i="1"/>
  <c r="M2040" i="1"/>
  <c r="N2040" i="1"/>
  <c r="O2040" i="1"/>
  <c r="P2040" i="1"/>
  <c r="Q2040" i="1"/>
  <c r="R2040" i="1"/>
  <c r="S2040" i="1"/>
  <c r="T2040" i="1"/>
  <c r="U2040" i="1"/>
  <c r="V2040" i="1"/>
  <c r="W2040" i="1"/>
  <c r="X2040" i="1"/>
  <c r="Y2040" i="1"/>
  <c r="Z2040" i="1"/>
  <c r="AA2040" i="1"/>
  <c r="AB2040" i="1"/>
  <c r="AC2040" i="1"/>
  <c r="AD2040" i="1"/>
  <c r="AE2040" i="1"/>
  <c r="AF2040" i="1"/>
  <c r="AG2040" i="1"/>
  <c r="AH2040" i="1"/>
  <c r="AI2040" i="1"/>
  <c r="AJ2040" i="1"/>
  <c r="AK2040" i="1"/>
  <c r="AL2040" i="1"/>
  <c r="AM2040" i="1"/>
  <c r="AN2040" i="1"/>
  <c r="AO2040" i="1"/>
  <c r="AP2040" i="1"/>
  <c r="AQ2040" i="1"/>
  <c r="AR2040" i="1"/>
  <c r="AS2040" i="1"/>
  <c r="AT2040" i="1"/>
  <c r="AU2040" i="1"/>
  <c r="AV2040" i="1"/>
  <c r="AW2040" i="1"/>
  <c r="AX2040" i="1"/>
  <c r="AY2040" i="1"/>
  <c r="AZ2040" i="1"/>
  <c r="BA2040" i="1"/>
  <c r="BB2040" i="1"/>
  <c r="BC2040" i="1"/>
  <c r="BD2040" i="1"/>
  <c r="BE2040" i="1"/>
  <c r="BF2040" i="1"/>
  <c r="H2041" i="1"/>
  <c r="I2041" i="1"/>
  <c r="J2041" i="1"/>
  <c r="K2041" i="1"/>
  <c r="L2041" i="1"/>
  <c r="M2041" i="1"/>
  <c r="N2041" i="1"/>
  <c r="O2041" i="1"/>
  <c r="P2041" i="1"/>
  <c r="Q2041" i="1"/>
  <c r="R2041" i="1"/>
  <c r="S2041" i="1"/>
  <c r="T2041" i="1"/>
  <c r="U2041" i="1"/>
  <c r="V2041" i="1"/>
  <c r="W2041" i="1"/>
  <c r="X2041" i="1"/>
  <c r="Y2041" i="1"/>
  <c r="Z2041" i="1"/>
  <c r="AA2041" i="1"/>
  <c r="AB2041" i="1"/>
  <c r="AC2041" i="1"/>
  <c r="AD2041" i="1"/>
  <c r="AE2041" i="1"/>
  <c r="AF2041" i="1"/>
  <c r="AG2041" i="1"/>
  <c r="AH2041" i="1"/>
  <c r="AI2041" i="1"/>
  <c r="AJ2041" i="1"/>
  <c r="AK2041" i="1"/>
  <c r="AL2041" i="1"/>
  <c r="AM2041" i="1"/>
  <c r="AN2041" i="1"/>
  <c r="AO2041" i="1"/>
  <c r="AP2041" i="1"/>
  <c r="AQ2041" i="1"/>
  <c r="AR2041" i="1"/>
  <c r="AS2041" i="1"/>
  <c r="AT2041" i="1"/>
  <c r="AU2041" i="1"/>
  <c r="AV2041" i="1"/>
  <c r="AW2041" i="1"/>
  <c r="AX2041" i="1"/>
  <c r="AY2041" i="1"/>
  <c r="AZ2041" i="1"/>
  <c r="BA2041" i="1"/>
  <c r="BB2041" i="1"/>
  <c r="BC2041" i="1"/>
  <c r="BD2041" i="1"/>
  <c r="BE2041" i="1"/>
  <c r="BF2041" i="1"/>
  <c r="H2042" i="1"/>
  <c r="I2042" i="1"/>
  <c r="J2042" i="1"/>
  <c r="K2042" i="1"/>
  <c r="L2042" i="1"/>
  <c r="M2042" i="1"/>
  <c r="N2042" i="1"/>
  <c r="O2042" i="1"/>
  <c r="P2042" i="1"/>
  <c r="Q2042" i="1"/>
  <c r="R2042" i="1"/>
  <c r="S2042" i="1"/>
  <c r="T2042" i="1"/>
  <c r="U2042" i="1"/>
  <c r="V2042" i="1"/>
  <c r="W2042" i="1"/>
  <c r="X2042" i="1"/>
  <c r="Y2042" i="1"/>
  <c r="Z2042" i="1"/>
  <c r="AA2042" i="1"/>
  <c r="AB2042" i="1"/>
  <c r="AC2042" i="1"/>
  <c r="AD2042" i="1"/>
  <c r="AE2042" i="1"/>
  <c r="AF2042" i="1"/>
  <c r="AG2042" i="1"/>
  <c r="AH2042" i="1"/>
  <c r="AI2042" i="1"/>
  <c r="AJ2042" i="1"/>
  <c r="AK2042" i="1"/>
  <c r="AL2042" i="1"/>
  <c r="AM2042" i="1"/>
  <c r="AN2042" i="1"/>
  <c r="AO2042" i="1"/>
  <c r="AP2042" i="1"/>
  <c r="AQ2042" i="1"/>
  <c r="AR2042" i="1"/>
  <c r="AS2042" i="1"/>
  <c r="AT2042" i="1"/>
  <c r="AU2042" i="1"/>
  <c r="AV2042" i="1"/>
  <c r="AW2042" i="1"/>
  <c r="AX2042" i="1"/>
  <c r="AY2042" i="1"/>
  <c r="AZ2042" i="1"/>
  <c r="BA2042" i="1"/>
  <c r="BB2042" i="1"/>
  <c r="BC2042" i="1"/>
  <c r="BD2042" i="1"/>
  <c r="BE2042" i="1"/>
  <c r="BF2042" i="1"/>
  <c r="H2043" i="1"/>
  <c r="I2043" i="1"/>
  <c r="J2043" i="1"/>
  <c r="K2043" i="1"/>
  <c r="L2043" i="1"/>
  <c r="M2043" i="1"/>
  <c r="N2043" i="1"/>
  <c r="O2043" i="1"/>
  <c r="P2043" i="1"/>
  <c r="Q2043" i="1"/>
  <c r="R2043" i="1"/>
  <c r="S2043" i="1"/>
  <c r="T2043" i="1"/>
  <c r="U2043" i="1"/>
  <c r="V2043" i="1"/>
  <c r="W2043" i="1"/>
  <c r="X2043" i="1"/>
  <c r="Y2043" i="1"/>
  <c r="Z2043" i="1"/>
  <c r="AA2043" i="1"/>
  <c r="AB2043" i="1"/>
  <c r="AC2043" i="1"/>
  <c r="AD2043" i="1"/>
  <c r="AE2043" i="1"/>
  <c r="AF2043" i="1"/>
  <c r="AG2043" i="1"/>
  <c r="AH2043" i="1"/>
  <c r="AI2043" i="1"/>
  <c r="AJ2043" i="1"/>
  <c r="AK2043" i="1"/>
  <c r="AL2043" i="1"/>
  <c r="AM2043" i="1"/>
  <c r="AN2043" i="1"/>
  <c r="AO2043" i="1"/>
  <c r="AP2043" i="1"/>
  <c r="AQ2043" i="1"/>
  <c r="AR2043" i="1"/>
  <c r="AS2043" i="1"/>
  <c r="AT2043" i="1"/>
  <c r="AU2043" i="1"/>
  <c r="AV2043" i="1"/>
  <c r="AW2043" i="1"/>
  <c r="AX2043" i="1"/>
  <c r="AY2043" i="1"/>
  <c r="AZ2043" i="1"/>
  <c r="BA2043" i="1"/>
  <c r="BB2043" i="1"/>
  <c r="BC2043" i="1"/>
  <c r="BD2043" i="1"/>
  <c r="BE2043" i="1"/>
  <c r="BF2043" i="1"/>
  <c r="H2044" i="1"/>
  <c r="I2044" i="1"/>
  <c r="J2044" i="1"/>
  <c r="K2044" i="1"/>
  <c r="L2044" i="1"/>
  <c r="M2044" i="1"/>
  <c r="N2044" i="1"/>
  <c r="O2044" i="1"/>
  <c r="P2044" i="1"/>
  <c r="Q2044" i="1"/>
  <c r="R2044" i="1"/>
  <c r="S2044" i="1"/>
  <c r="T2044" i="1"/>
  <c r="U2044" i="1"/>
  <c r="V2044" i="1"/>
  <c r="W2044" i="1"/>
  <c r="X2044" i="1"/>
  <c r="Y2044" i="1"/>
  <c r="Z2044" i="1"/>
  <c r="AA2044" i="1"/>
  <c r="AB2044" i="1"/>
  <c r="AC2044" i="1"/>
  <c r="AD2044" i="1"/>
  <c r="AE2044" i="1"/>
  <c r="AF2044" i="1"/>
  <c r="AG2044" i="1"/>
  <c r="AH2044" i="1"/>
  <c r="AI2044" i="1"/>
  <c r="AJ2044" i="1"/>
  <c r="AK2044" i="1"/>
  <c r="AL2044" i="1"/>
  <c r="AM2044" i="1"/>
  <c r="AN2044" i="1"/>
  <c r="AO2044" i="1"/>
  <c r="AP2044" i="1"/>
  <c r="AQ2044" i="1"/>
  <c r="AR2044" i="1"/>
  <c r="AS2044" i="1"/>
  <c r="AT2044" i="1"/>
  <c r="AU2044" i="1"/>
  <c r="AV2044" i="1"/>
  <c r="AW2044" i="1"/>
  <c r="AX2044" i="1"/>
  <c r="AY2044" i="1"/>
  <c r="AZ2044" i="1"/>
  <c r="BA2044" i="1"/>
  <c r="BB2044" i="1"/>
  <c r="BC2044" i="1"/>
  <c r="BD2044" i="1"/>
  <c r="BE2044" i="1"/>
  <c r="BF2044" i="1"/>
  <c r="H2045" i="1"/>
  <c r="I2045" i="1"/>
  <c r="J2045" i="1"/>
  <c r="K2045" i="1"/>
  <c r="L2045" i="1"/>
  <c r="M2045" i="1"/>
  <c r="N2045" i="1"/>
  <c r="O2045" i="1"/>
  <c r="P2045" i="1"/>
  <c r="Q2045" i="1"/>
  <c r="R2045" i="1"/>
  <c r="S2045" i="1"/>
  <c r="T2045" i="1"/>
  <c r="U2045" i="1"/>
  <c r="V2045" i="1"/>
  <c r="W2045" i="1"/>
  <c r="X2045" i="1"/>
  <c r="Y2045" i="1"/>
  <c r="Z2045" i="1"/>
  <c r="AA2045" i="1"/>
  <c r="AB2045" i="1"/>
  <c r="AC2045" i="1"/>
  <c r="AD2045" i="1"/>
  <c r="AE2045" i="1"/>
  <c r="AF2045" i="1"/>
  <c r="AG2045" i="1"/>
  <c r="AH2045" i="1"/>
  <c r="AI2045" i="1"/>
  <c r="AJ2045" i="1"/>
  <c r="AK2045" i="1"/>
  <c r="AL2045" i="1"/>
  <c r="AM2045" i="1"/>
  <c r="AN2045" i="1"/>
  <c r="AO2045" i="1"/>
  <c r="AP2045" i="1"/>
  <c r="AQ2045" i="1"/>
  <c r="AR2045" i="1"/>
  <c r="AS2045" i="1"/>
  <c r="AT2045" i="1"/>
  <c r="AU2045" i="1"/>
  <c r="AV2045" i="1"/>
  <c r="AW2045" i="1"/>
  <c r="AX2045" i="1"/>
  <c r="AY2045" i="1"/>
  <c r="AZ2045" i="1"/>
  <c r="BA2045" i="1"/>
  <c r="BB2045" i="1"/>
  <c r="BC2045" i="1"/>
  <c r="BD2045" i="1"/>
  <c r="BE2045" i="1"/>
  <c r="BF2045" i="1"/>
  <c r="H2046" i="1"/>
  <c r="I2046" i="1"/>
  <c r="J2046" i="1"/>
  <c r="K2046" i="1"/>
  <c r="L2046" i="1"/>
  <c r="M2046" i="1"/>
  <c r="N2046" i="1"/>
  <c r="O2046" i="1"/>
  <c r="P2046" i="1"/>
  <c r="Q2046" i="1"/>
  <c r="R2046" i="1"/>
  <c r="S2046" i="1"/>
  <c r="T2046" i="1"/>
  <c r="U2046" i="1"/>
  <c r="V2046" i="1"/>
  <c r="W2046" i="1"/>
  <c r="X2046" i="1"/>
  <c r="Y2046" i="1"/>
  <c r="Z2046" i="1"/>
  <c r="AA2046" i="1"/>
  <c r="AB2046" i="1"/>
  <c r="AC2046" i="1"/>
  <c r="AD2046" i="1"/>
  <c r="AE2046" i="1"/>
  <c r="AF2046" i="1"/>
  <c r="AG2046" i="1"/>
  <c r="AH2046" i="1"/>
  <c r="AI2046" i="1"/>
  <c r="AJ2046" i="1"/>
  <c r="AK2046" i="1"/>
  <c r="AL2046" i="1"/>
  <c r="AM2046" i="1"/>
  <c r="AN2046" i="1"/>
  <c r="AO2046" i="1"/>
  <c r="AP2046" i="1"/>
  <c r="AQ2046" i="1"/>
  <c r="AR2046" i="1"/>
  <c r="AS2046" i="1"/>
  <c r="AT2046" i="1"/>
  <c r="AU2046" i="1"/>
  <c r="AV2046" i="1"/>
  <c r="AW2046" i="1"/>
  <c r="AX2046" i="1"/>
  <c r="AY2046" i="1"/>
  <c r="AZ2046" i="1"/>
  <c r="BA2046" i="1"/>
  <c r="BB2046" i="1"/>
  <c r="BC2046" i="1"/>
  <c r="BD2046" i="1"/>
  <c r="BE2046" i="1"/>
  <c r="BF2046" i="1"/>
  <c r="H2047" i="1"/>
  <c r="I2047" i="1"/>
  <c r="J2047" i="1"/>
  <c r="K2047" i="1"/>
  <c r="L2047" i="1"/>
  <c r="M2047" i="1"/>
  <c r="N2047" i="1"/>
  <c r="O2047" i="1"/>
  <c r="P2047" i="1"/>
  <c r="Q2047" i="1"/>
  <c r="R2047" i="1"/>
  <c r="S2047" i="1"/>
  <c r="T2047" i="1"/>
  <c r="U2047" i="1"/>
  <c r="V2047" i="1"/>
  <c r="W2047" i="1"/>
  <c r="X2047" i="1"/>
  <c r="Y2047" i="1"/>
  <c r="Z2047" i="1"/>
  <c r="AA2047" i="1"/>
  <c r="AB2047" i="1"/>
  <c r="AC2047" i="1"/>
  <c r="AD2047" i="1"/>
  <c r="AE2047" i="1"/>
  <c r="AF2047" i="1"/>
  <c r="AG2047" i="1"/>
  <c r="AH2047" i="1"/>
  <c r="AI2047" i="1"/>
  <c r="AJ2047" i="1"/>
  <c r="AK2047" i="1"/>
  <c r="AL2047" i="1"/>
  <c r="AM2047" i="1"/>
  <c r="AN2047" i="1"/>
  <c r="AO2047" i="1"/>
  <c r="AP2047" i="1"/>
  <c r="AQ2047" i="1"/>
  <c r="AR2047" i="1"/>
  <c r="AS2047" i="1"/>
  <c r="AT2047" i="1"/>
  <c r="AU2047" i="1"/>
  <c r="AV2047" i="1"/>
  <c r="AW2047" i="1"/>
  <c r="AX2047" i="1"/>
  <c r="AY2047" i="1"/>
  <c r="AZ2047" i="1"/>
  <c r="BA2047" i="1"/>
  <c r="BB2047" i="1"/>
  <c r="BC2047" i="1"/>
  <c r="BD2047" i="1"/>
  <c r="BE2047" i="1"/>
  <c r="BF2047" i="1"/>
  <c r="H2048" i="1"/>
  <c r="I2048" i="1"/>
  <c r="J2048" i="1"/>
  <c r="K2048" i="1"/>
  <c r="L2048" i="1"/>
  <c r="M2048" i="1"/>
  <c r="N2048" i="1"/>
  <c r="O2048" i="1"/>
  <c r="P2048" i="1"/>
  <c r="Q2048" i="1"/>
  <c r="R2048" i="1"/>
  <c r="S2048" i="1"/>
  <c r="T2048" i="1"/>
  <c r="U2048" i="1"/>
  <c r="V2048" i="1"/>
  <c r="W2048" i="1"/>
  <c r="X2048" i="1"/>
  <c r="Y2048" i="1"/>
  <c r="Z2048" i="1"/>
  <c r="AA2048" i="1"/>
  <c r="AB2048" i="1"/>
  <c r="AC2048" i="1"/>
  <c r="AD2048" i="1"/>
  <c r="AE2048" i="1"/>
  <c r="AF2048" i="1"/>
  <c r="AG2048" i="1"/>
  <c r="AH2048" i="1"/>
  <c r="AI2048" i="1"/>
  <c r="AJ2048" i="1"/>
  <c r="AK2048" i="1"/>
  <c r="AL2048" i="1"/>
  <c r="AM2048" i="1"/>
  <c r="AN2048" i="1"/>
  <c r="AO2048" i="1"/>
  <c r="AP2048" i="1"/>
  <c r="AQ2048" i="1"/>
  <c r="AR2048" i="1"/>
  <c r="AS2048" i="1"/>
  <c r="AT2048" i="1"/>
  <c r="AU2048" i="1"/>
  <c r="AV2048" i="1"/>
  <c r="AW2048" i="1"/>
  <c r="AX2048" i="1"/>
  <c r="AY2048" i="1"/>
  <c r="AZ2048" i="1"/>
  <c r="BA2048" i="1"/>
  <c r="BB2048" i="1"/>
  <c r="BC2048" i="1"/>
  <c r="BD2048" i="1"/>
  <c r="BE2048" i="1"/>
  <c r="BF2048" i="1"/>
  <c r="H2049" i="1"/>
  <c r="I2049" i="1"/>
  <c r="J2049" i="1"/>
  <c r="K2049" i="1"/>
  <c r="L2049" i="1"/>
  <c r="M2049" i="1"/>
  <c r="N2049" i="1"/>
  <c r="O2049" i="1"/>
  <c r="P2049" i="1"/>
  <c r="Q2049" i="1"/>
  <c r="R2049" i="1"/>
  <c r="S2049" i="1"/>
  <c r="T2049" i="1"/>
  <c r="U2049" i="1"/>
  <c r="V2049" i="1"/>
  <c r="W2049" i="1"/>
  <c r="X2049" i="1"/>
  <c r="Y2049" i="1"/>
  <c r="Z2049" i="1"/>
  <c r="AA2049" i="1"/>
  <c r="AB2049" i="1"/>
  <c r="AC2049" i="1"/>
  <c r="AD2049" i="1"/>
  <c r="AE2049" i="1"/>
  <c r="AF2049" i="1"/>
  <c r="AG2049" i="1"/>
  <c r="AH2049" i="1"/>
  <c r="AI2049" i="1"/>
  <c r="AJ2049" i="1"/>
  <c r="AK2049" i="1"/>
  <c r="AL2049" i="1"/>
  <c r="AM2049" i="1"/>
  <c r="AN2049" i="1"/>
  <c r="AO2049" i="1"/>
  <c r="AP2049" i="1"/>
  <c r="AQ2049" i="1"/>
  <c r="AR2049" i="1"/>
  <c r="AS2049" i="1"/>
  <c r="AT2049" i="1"/>
  <c r="AU2049" i="1"/>
  <c r="AV2049" i="1"/>
  <c r="AW2049" i="1"/>
  <c r="AX2049" i="1"/>
  <c r="AY2049" i="1"/>
  <c r="AZ2049" i="1"/>
  <c r="BA2049" i="1"/>
  <c r="BB2049" i="1"/>
  <c r="BC2049" i="1"/>
  <c r="BD2049" i="1"/>
  <c r="BE2049" i="1"/>
  <c r="BF2049" i="1"/>
  <c r="H2050" i="1"/>
  <c r="I2050" i="1"/>
  <c r="J2050" i="1"/>
  <c r="K2050" i="1"/>
  <c r="L2050" i="1"/>
  <c r="M2050" i="1"/>
  <c r="N2050" i="1"/>
  <c r="O2050" i="1"/>
  <c r="P2050" i="1"/>
  <c r="Q2050" i="1"/>
  <c r="R2050" i="1"/>
  <c r="S2050" i="1"/>
  <c r="T2050" i="1"/>
  <c r="U2050" i="1"/>
  <c r="V2050" i="1"/>
  <c r="W2050" i="1"/>
  <c r="X2050" i="1"/>
  <c r="Y2050" i="1"/>
  <c r="Z2050" i="1"/>
  <c r="AA2050" i="1"/>
  <c r="AB2050" i="1"/>
  <c r="AC2050" i="1"/>
  <c r="AD2050" i="1"/>
  <c r="AE2050" i="1"/>
  <c r="AF2050" i="1"/>
  <c r="AG2050" i="1"/>
  <c r="AH2050" i="1"/>
  <c r="AI2050" i="1"/>
  <c r="AJ2050" i="1"/>
  <c r="AK2050" i="1"/>
  <c r="AL2050" i="1"/>
  <c r="AM2050" i="1"/>
  <c r="AN2050" i="1"/>
  <c r="AO2050" i="1"/>
  <c r="AP2050" i="1"/>
  <c r="AQ2050" i="1"/>
  <c r="AR2050" i="1"/>
  <c r="AS2050" i="1"/>
  <c r="AT2050" i="1"/>
  <c r="AU2050" i="1"/>
  <c r="AV2050" i="1"/>
  <c r="AW2050" i="1"/>
  <c r="AX2050" i="1"/>
  <c r="AY2050" i="1"/>
  <c r="AZ2050" i="1"/>
  <c r="BA2050" i="1"/>
  <c r="BB2050" i="1"/>
  <c r="BC2050" i="1"/>
  <c r="BD2050" i="1"/>
  <c r="BE2050" i="1"/>
  <c r="BF2050" i="1"/>
  <c r="H2051" i="1"/>
  <c r="I2051" i="1"/>
  <c r="J2051" i="1"/>
  <c r="K2051" i="1"/>
  <c r="L2051" i="1"/>
  <c r="M2051" i="1"/>
  <c r="N2051" i="1"/>
  <c r="O2051" i="1"/>
  <c r="P2051" i="1"/>
  <c r="Q2051" i="1"/>
  <c r="R2051" i="1"/>
  <c r="S2051" i="1"/>
  <c r="T2051" i="1"/>
  <c r="U2051" i="1"/>
  <c r="V2051" i="1"/>
  <c r="W2051" i="1"/>
  <c r="X2051" i="1"/>
  <c r="Y2051" i="1"/>
  <c r="Z2051" i="1"/>
  <c r="AA2051" i="1"/>
  <c r="AB2051" i="1"/>
  <c r="AC2051" i="1"/>
  <c r="AD2051" i="1"/>
  <c r="AE2051" i="1"/>
  <c r="AF2051" i="1"/>
  <c r="AG2051" i="1"/>
  <c r="AH2051" i="1"/>
  <c r="AI2051" i="1"/>
  <c r="AJ2051" i="1"/>
  <c r="AK2051" i="1"/>
  <c r="AL2051" i="1"/>
  <c r="AM2051" i="1"/>
  <c r="AN2051" i="1"/>
  <c r="AO2051" i="1"/>
  <c r="AP2051" i="1"/>
  <c r="AQ2051" i="1"/>
  <c r="AR2051" i="1"/>
  <c r="AS2051" i="1"/>
  <c r="AT2051" i="1"/>
  <c r="AU2051" i="1"/>
  <c r="AV2051" i="1"/>
  <c r="AW2051" i="1"/>
  <c r="AX2051" i="1"/>
  <c r="AY2051" i="1"/>
  <c r="AZ2051" i="1"/>
  <c r="BA2051" i="1"/>
  <c r="BB2051" i="1"/>
  <c r="BC2051" i="1"/>
  <c r="BD2051" i="1"/>
  <c r="BE2051" i="1"/>
  <c r="BF2051" i="1"/>
  <c r="H2052" i="1"/>
  <c r="I2052" i="1"/>
  <c r="J2052" i="1"/>
  <c r="K2052" i="1"/>
  <c r="L2052" i="1"/>
  <c r="M2052" i="1"/>
  <c r="N2052" i="1"/>
  <c r="O2052" i="1"/>
  <c r="P2052" i="1"/>
  <c r="Q2052" i="1"/>
  <c r="R2052" i="1"/>
  <c r="S2052" i="1"/>
  <c r="T2052" i="1"/>
  <c r="U2052" i="1"/>
  <c r="V2052" i="1"/>
  <c r="W2052" i="1"/>
  <c r="X2052" i="1"/>
  <c r="Y2052" i="1"/>
  <c r="Z2052" i="1"/>
  <c r="AA2052" i="1"/>
  <c r="AB2052" i="1"/>
  <c r="AC2052" i="1"/>
  <c r="AD2052" i="1"/>
  <c r="AE2052" i="1"/>
  <c r="AF2052" i="1"/>
  <c r="AG2052" i="1"/>
  <c r="AH2052" i="1"/>
  <c r="AI2052" i="1"/>
  <c r="AJ2052" i="1"/>
  <c r="AK2052" i="1"/>
  <c r="AL2052" i="1"/>
  <c r="AM2052" i="1"/>
  <c r="AN2052" i="1"/>
  <c r="AO2052" i="1"/>
  <c r="AP2052" i="1"/>
  <c r="AQ2052" i="1"/>
  <c r="AR2052" i="1"/>
  <c r="AS2052" i="1"/>
  <c r="AT2052" i="1"/>
  <c r="AU2052" i="1"/>
  <c r="AV2052" i="1"/>
  <c r="AW2052" i="1"/>
  <c r="AX2052" i="1"/>
  <c r="AY2052" i="1"/>
  <c r="AZ2052" i="1"/>
  <c r="BA2052" i="1"/>
  <c r="BB2052" i="1"/>
  <c r="BC2052" i="1"/>
  <c r="BD2052" i="1"/>
  <c r="BE2052" i="1"/>
  <c r="BF2052" i="1"/>
  <c r="H2053" i="1"/>
  <c r="I2053" i="1"/>
  <c r="J2053" i="1"/>
  <c r="K2053" i="1"/>
  <c r="L2053" i="1"/>
  <c r="M2053" i="1"/>
  <c r="N2053" i="1"/>
  <c r="O2053" i="1"/>
  <c r="P2053" i="1"/>
  <c r="Q2053" i="1"/>
  <c r="R2053" i="1"/>
  <c r="S2053" i="1"/>
  <c r="T2053" i="1"/>
  <c r="U2053" i="1"/>
  <c r="V2053" i="1"/>
  <c r="W2053" i="1"/>
  <c r="X2053" i="1"/>
  <c r="Y2053" i="1"/>
  <c r="Z2053" i="1"/>
  <c r="AA2053" i="1"/>
  <c r="AB2053" i="1"/>
  <c r="AC2053" i="1"/>
  <c r="AD2053" i="1"/>
  <c r="AE2053" i="1"/>
  <c r="AF2053" i="1"/>
  <c r="AG2053" i="1"/>
  <c r="AH2053" i="1"/>
  <c r="AI2053" i="1"/>
  <c r="AJ2053" i="1"/>
  <c r="AK2053" i="1"/>
  <c r="AL2053" i="1"/>
  <c r="AM2053" i="1"/>
  <c r="AN2053" i="1"/>
  <c r="AO2053" i="1"/>
  <c r="AP2053" i="1"/>
  <c r="AQ2053" i="1"/>
  <c r="AR2053" i="1"/>
  <c r="AS2053" i="1"/>
  <c r="AT2053" i="1"/>
  <c r="AU2053" i="1"/>
  <c r="AV2053" i="1"/>
  <c r="AW2053" i="1"/>
  <c r="AX2053" i="1"/>
  <c r="AY2053" i="1"/>
  <c r="AZ2053" i="1"/>
  <c r="BA2053" i="1"/>
  <c r="BB2053" i="1"/>
  <c r="BC2053" i="1"/>
  <c r="BD2053" i="1"/>
  <c r="BE2053" i="1"/>
  <c r="BF2053" i="1"/>
  <c r="H2054" i="1"/>
  <c r="I2054" i="1"/>
  <c r="J2054" i="1"/>
  <c r="K2054" i="1"/>
  <c r="L2054" i="1"/>
  <c r="M2054" i="1"/>
  <c r="N2054" i="1"/>
  <c r="O2054" i="1"/>
  <c r="P2054" i="1"/>
  <c r="Q2054" i="1"/>
  <c r="R2054" i="1"/>
  <c r="S2054" i="1"/>
  <c r="T2054" i="1"/>
  <c r="U2054" i="1"/>
  <c r="V2054" i="1"/>
  <c r="W2054" i="1"/>
  <c r="X2054" i="1"/>
  <c r="Y2054" i="1"/>
  <c r="Z2054" i="1"/>
  <c r="AA2054" i="1"/>
  <c r="AB2054" i="1"/>
  <c r="AC2054" i="1"/>
  <c r="AD2054" i="1"/>
  <c r="AE2054" i="1"/>
  <c r="AF2054" i="1"/>
  <c r="AG2054" i="1"/>
  <c r="AH2054" i="1"/>
  <c r="AI2054" i="1"/>
  <c r="AJ2054" i="1"/>
  <c r="AK2054" i="1"/>
  <c r="AL2054" i="1"/>
  <c r="AM2054" i="1"/>
  <c r="AN2054" i="1"/>
  <c r="AO2054" i="1"/>
  <c r="AP2054" i="1"/>
  <c r="AQ2054" i="1"/>
  <c r="AR2054" i="1"/>
  <c r="AS2054" i="1"/>
  <c r="AT2054" i="1"/>
  <c r="AU2054" i="1"/>
  <c r="AV2054" i="1"/>
  <c r="AW2054" i="1"/>
  <c r="AX2054" i="1"/>
  <c r="AY2054" i="1"/>
  <c r="AZ2054" i="1"/>
  <c r="BA2054" i="1"/>
  <c r="BB2054" i="1"/>
  <c r="BC2054" i="1"/>
  <c r="BD2054" i="1"/>
  <c r="BE2054" i="1"/>
  <c r="BF2054" i="1"/>
  <c r="H2055" i="1"/>
  <c r="I2055" i="1"/>
  <c r="J2055" i="1"/>
  <c r="K2055" i="1"/>
  <c r="L2055" i="1"/>
  <c r="M2055" i="1"/>
  <c r="N2055" i="1"/>
  <c r="O2055" i="1"/>
  <c r="P2055" i="1"/>
  <c r="Q2055" i="1"/>
  <c r="R2055" i="1"/>
  <c r="S2055" i="1"/>
  <c r="T2055" i="1"/>
  <c r="U2055" i="1"/>
  <c r="V2055" i="1"/>
  <c r="W2055" i="1"/>
  <c r="X2055" i="1"/>
  <c r="Y2055" i="1"/>
  <c r="Z2055" i="1"/>
  <c r="AA2055" i="1"/>
  <c r="AB2055" i="1"/>
  <c r="AC2055" i="1"/>
  <c r="AD2055" i="1"/>
  <c r="AE2055" i="1"/>
  <c r="AF2055" i="1"/>
  <c r="AG2055" i="1"/>
  <c r="AH2055" i="1"/>
  <c r="AI2055" i="1"/>
  <c r="AJ2055" i="1"/>
  <c r="AK2055" i="1"/>
  <c r="AL2055" i="1"/>
  <c r="AM2055" i="1"/>
  <c r="AN2055" i="1"/>
  <c r="AO2055" i="1"/>
  <c r="AP2055" i="1"/>
  <c r="AQ2055" i="1"/>
  <c r="AR2055" i="1"/>
  <c r="AS2055" i="1"/>
  <c r="AT2055" i="1"/>
  <c r="AU2055" i="1"/>
  <c r="AV2055" i="1"/>
  <c r="AW2055" i="1"/>
  <c r="AX2055" i="1"/>
  <c r="AY2055" i="1"/>
  <c r="AZ2055" i="1"/>
  <c r="BA2055" i="1"/>
  <c r="BB2055" i="1"/>
  <c r="BC2055" i="1"/>
  <c r="BD2055" i="1"/>
  <c r="BE2055" i="1"/>
  <c r="BF2055" i="1"/>
  <c r="H2056" i="1"/>
  <c r="I2056" i="1"/>
  <c r="J2056" i="1"/>
  <c r="K2056" i="1"/>
  <c r="L2056" i="1"/>
  <c r="M2056" i="1"/>
  <c r="N2056" i="1"/>
  <c r="O2056" i="1"/>
  <c r="P2056" i="1"/>
  <c r="Q2056" i="1"/>
  <c r="R2056" i="1"/>
  <c r="S2056" i="1"/>
  <c r="T2056" i="1"/>
  <c r="U2056" i="1"/>
  <c r="V2056" i="1"/>
  <c r="W2056" i="1"/>
  <c r="X2056" i="1"/>
  <c r="Y2056" i="1"/>
  <c r="Z2056" i="1"/>
  <c r="AA2056" i="1"/>
  <c r="AB2056" i="1"/>
  <c r="AC2056" i="1"/>
  <c r="AD2056" i="1"/>
  <c r="AE2056" i="1"/>
  <c r="AF2056" i="1"/>
  <c r="AG2056" i="1"/>
  <c r="AH2056" i="1"/>
  <c r="AI2056" i="1"/>
  <c r="AJ2056" i="1"/>
  <c r="AK2056" i="1"/>
  <c r="AL2056" i="1"/>
  <c r="AM2056" i="1"/>
  <c r="AN2056" i="1"/>
  <c r="AO2056" i="1"/>
  <c r="AP2056" i="1"/>
  <c r="AQ2056" i="1"/>
  <c r="AR2056" i="1"/>
  <c r="AS2056" i="1"/>
  <c r="AT2056" i="1"/>
  <c r="AU2056" i="1"/>
  <c r="AV2056" i="1"/>
  <c r="AW2056" i="1"/>
  <c r="AX2056" i="1"/>
  <c r="AY2056" i="1"/>
  <c r="AZ2056" i="1"/>
  <c r="BA2056" i="1"/>
  <c r="BB2056" i="1"/>
  <c r="BC2056" i="1"/>
  <c r="BD2056" i="1"/>
  <c r="BE2056" i="1"/>
  <c r="BF2056" i="1"/>
  <c r="H2057" i="1"/>
  <c r="I2057" i="1"/>
  <c r="J2057" i="1"/>
  <c r="K2057" i="1"/>
  <c r="L2057" i="1"/>
  <c r="M2057" i="1"/>
  <c r="N2057" i="1"/>
  <c r="O2057" i="1"/>
  <c r="P2057" i="1"/>
  <c r="Q2057" i="1"/>
  <c r="R2057" i="1"/>
  <c r="S2057" i="1"/>
  <c r="T2057" i="1"/>
  <c r="U2057" i="1"/>
  <c r="V2057" i="1"/>
  <c r="W2057" i="1"/>
  <c r="X2057" i="1"/>
  <c r="Y2057" i="1"/>
  <c r="Z2057" i="1"/>
  <c r="AA2057" i="1"/>
  <c r="AB2057" i="1"/>
  <c r="AC2057" i="1"/>
  <c r="AD2057" i="1"/>
  <c r="AE2057" i="1"/>
  <c r="AF2057" i="1"/>
  <c r="AG2057" i="1"/>
  <c r="AH2057" i="1"/>
  <c r="AI2057" i="1"/>
  <c r="AJ2057" i="1"/>
  <c r="AK2057" i="1"/>
  <c r="AL2057" i="1"/>
  <c r="AM2057" i="1"/>
  <c r="AN2057" i="1"/>
  <c r="AO2057" i="1"/>
  <c r="AP2057" i="1"/>
  <c r="AQ2057" i="1"/>
  <c r="AR2057" i="1"/>
  <c r="AS2057" i="1"/>
  <c r="AT2057" i="1"/>
  <c r="AU2057" i="1"/>
  <c r="AV2057" i="1"/>
  <c r="AW2057" i="1"/>
  <c r="AX2057" i="1"/>
  <c r="AY2057" i="1"/>
  <c r="AZ2057" i="1"/>
  <c r="BA2057" i="1"/>
  <c r="BB2057" i="1"/>
  <c r="BC2057" i="1"/>
  <c r="BD2057" i="1"/>
  <c r="BE2057" i="1"/>
  <c r="BF2057" i="1"/>
  <c r="H2058" i="1"/>
  <c r="I2058" i="1"/>
  <c r="J2058" i="1"/>
  <c r="K2058" i="1"/>
  <c r="L2058" i="1"/>
  <c r="M2058" i="1"/>
  <c r="N2058" i="1"/>
  <c r="O2058" i="1"/>
  <c r="P2058" i="1"/>
  <c r="Q2058" i="1"/>
  <c r="R2058" i="1"/>
  <c r="S2058" i="1"/>
  <c r="T2058" i="1"/>
  <c r="U2058" i="1"/>
  <c r="V2058" i="1"/>
  <c r="W2058" i="1"/>
  <c r="X2058" i="1"/>
  <c r="Y2058" i="1"/>
  <c r="Z2058" i="1"/>
  <c r="AA2058" i="1"/>
  <c r="AB2058" i="1"/>
  <c r="AC2058" i="1"/>
  <c r="AD2058" i="1"/>
  <c r="AE2058" i="1"/>
  <c r="AF2058" i="1"/>
  <c r="AG2058" i="1"/>
  <c r="AH2058" i="1"/>
  <c r="AI2058" i="1"/>
  <c r="AJ2058" i="1"/>
  <c r="AK2058" i="1"/>
  <c r="AL2058" i="1"/>
  <c r="AM2058" i="1"/>
  <c r="AN2058" i="1"/>
  <c r="AO2058" i="1"/>
  <c r="AP2058" i="1"/>
  <c r="AQ2058" i="1"/>
  <c r="AR2058" i="1"/>
  <c r="AS2058" i="1"/>
  <c r="AT2058" i="1"/>
  <c r="AU2058" i="1"/>
  <c r="AV2058" i="1"/>
  <c r="AW2058" i="1"/>
  <c r="AX2058" i="1"/>
  <c r="AY2058" i="1"/>
  <c r="AZ2058" i="1"/>
  <c r="BA2058" i="1"/>
  <c r="BB2058" i="1"/>
  <c r="BC2058" i="1"/>
  <c r="BD2058" i="1"/>
  <c r="BE2058" i="1"/>
  <c r="BF2058" i="1"/>
  <c r="H2059" i="1"/>
  <c r="I2059" i="1"/>
  <c r="J2059" i="1"/>
  <c r="K2059" i="1"/>
  <c r="L2059" i="1"/>
  <c r="M2059" i="1"/>
  <c r="N2059" i="1"/>
  <c r="O2059" i="1"/>
  <c r="P2059" i="1"/>
  <c r="Q2059" i="1"/>
  <c r="R2059" i="1"/>
  <c r="S2059" i="1"/>
  <c r="T2059" i="1"/>
  <c r="U2059" i="1"/>
  <c r="V2059" i="1"/>
  <c r="W2059" i="1"/>
  <c r="X2059" i="1"/>
  <c r="Y2059" i="1"/>
  <c r="Z2059" i="1"/>
  <c r="AA2059" i="1"/>
  <c r="AB2059" i="1"/>
  <c r="AC2059" i="1"/>
  <c r="AD2059" i="1"/>
  <c r="AE2059" i="1"/>
  <c r="AF2059" i="1"/>
  <c r="AG2059" i="1"/>
  <c r="AH2059" i="1"/>
  <c r="AI2059" i="1"/>
  <c r="AJ2059" i="1"/>
  <c r="AK2059" i="1"/>
  <c r="AL2059" i="1"/>
  <c r="AM2059" i="1"/>
  <c r="AN2059" i="1"/>
  <c r="AO2059" i="1"/>
  <c r="AP2059" i="1"/>
  <c r="AQ2059" i="1"/>
  <c r="AR2059" i="1"/>
  <c r="AS2059" i="1"/>
  <c r="AT2059" i="1"/>
  <c r="AU2059" i="1"/>
  <c r="AV2059" i="1"/>
  <c r="AW2059" i="1"/>
  <c r="AX2059" i="1"/>
  <c r="AY2059" i="1"/>
  <c r="AZ2059" i="1"/>
  <c r="BA2059" i="1"/>
  <c r="BB2059" i="1"/>
  <c r="BC2059" i="1"/>
  <c r="BD2059" i="1"/>
  <c r="BE2059" i="1"/>
  <c r="BF2059" i="1"/>
  <c r="H2060" i="1"/>
  <c r="I2060" i="1"/>
  <c r="J2060" i="1"/>
  <c r="K2060" i="1"/>
  <c r="L2060" i="1"/>
  <c r="M2060" i="1"/>
  <c r="N2060" i="1"/>
  <c r="O2060" i="1"/>
  <c r="P2060" i="1"/>
  <c r="Q2060" i="1"/>
  <c r="R2060" i="1"/>
  <c r="S2060" i="1"/>
  <c r="T2060" i="1"/>
  <c r="U2060" i="1"/>
  <c r="V2060" i="1"/>
  <c r="W2060" i="1"/>
  <c r="X2060" i="1"/>
  <c r="Y2060" i="1"/>
  <c r="Z2060" i="1"/>
  <c r="AA2060" i="1"/>
  <c r="AB2060" i="1"/>
  <c r="AC2060" i="1"/>
  <c r="AD2060" i="1"/>
  <c r="AE2060" i="1"/>
  <c r="AF2060" i="1"/>
  <c r="AG2060" i="1"/>
  <c r="AH2060" i="1"/>
  <c r="AI2060" i="1"/>
  <c r="AJ2060" i="1"/>
  <c r="AK2060" i="1"/>
  <c r="AL2060" i="1"/>
  <c r="AM2060" i="1"/>
  <c r="AN2060" i="1"/>
  <c r="AO2060" i="1"/>
  <c r="AP2060" i="1"/>
  <c r="AQ2060" i="1"/>
  <c r="AR2060" i="1"/>
  <c r="AS2060" i="1"/>
  <c r="AT2060" i="1"/>
  <c r="AU2060" i="1"/>
  <c r="AV2060" i="1"/>
  <c r="AW2060" i="1"/>
  <c r="AX2060" i="1"/>
  <c r="AY2060" i="1"/>
  <c r="AZ2060" i="1"/>
  <c r="BA2060" i="1"/>
  <c r="BB2060" i="1"/>
  <c r="BC2060" i="1"/>
  <c r="BD2060" i="1"/>
  <c r="BE2060" i="1"/>
  <c r="BF2060" i="1"/>
  <c r="H2061" i="1"/>
  <c r="I2061" i="1"/>
  <c r="J2061" i="1"/>
  <c r="K2061" i="1"/>
  <c r="L2061" i="1"/>
  <c r="M2061" i="1"/>
  <c r="N2061" i="1"/>
  <c r="O2061" i="1"/>
  <c r="P2061" i="1"/>
  <c r="Q2061" i="1"/>
  <c r="R2061" i="1"/>
  <c r="S2061" i="1"/>
  <c r="T2061" i="1"/>
  <c r="U2061" i="1"/>
  <c r="V2061" i="1"/>
  <c r="W2061" i="1"/>
  <c r="X2061" i="1"/>
  <c r="Y2061" i="1"/>
  <c r="Z2061" i="1"/>
  <c r="AA2061" i="1"/>
  <c r="AB2061" i="1"/>
  <c r="AC2061" i="1"/>
  <c r="AD2061" i="1"/>
  <c r="AE2061" i="1"/>
  <c r="AF2061" i="1"/>
  <c r="AG2061" i="1"/>
  <c r="AH2061" i="1"/>
  <c r="AI2061" i="1"/>
  <c r="AJ2061" i="1"/>
  <c r="AK2061" i="1"/>
  <c r="AL2061" i="1"/>
  <c r="AM2061" i="1"/>
  <c r="AN2061" i="1"/>
  <c r="AO2061" i="1"/>
  <c r="AP2061" i="1"/>
  <c r="AQ2061" i="1"/>
  <c r="AR2061" i="1"/>
  <c r="AS2061" i="1"/>
  <c r="AT2061" i="1"/>
  <c r="AU2061" i="1"/>
  <c r="AV2061" i="1"/>
  <c r="AW2061" i="1"/>
  <c r="AX2061" i="1"/>
  <c r="AY2061" i="1"/>
  <c r="AZ2061" i="1"/>
  <c r="BA2061" i="1"/>
  <c r="BB2061" i="1"/>
  <c r="BC2061" i="1"/>
  <c r="BD2061" i="1"/>
  <c r="BE2061" i="1"/>
  <c r="BF2061" i="1"/>
  <c r="H2062" i="1"/>
  <c r="I2062" i="1"/>
  <c r="J2062" i="1"/>
  <c r="K2062" i="1"/>
  <c r="L2062" i="1"/>
  <c r="M2062" i="1"/>
  <c r="N2062" i="1"/>
  <c r="O2062" i="1"/>
  <c r="P2062" i="1"/>
  <c r="Q2062" i="1"/>
  <c r="R2062" i="1"/>
  <c r="S2062" i="1"/>
  <c r="T2062" i="1"/>
  <c r="U2062" i="1"/>
  <c r="V2062" i="1"/>
  <c r="W2062" i="1"/>
  <c r="X2062" i="1"/>
  <c r="Y2062" i="1"/>
  <c r="Z2062" i="1"/>
  <c r="AA2062" i="1"/>
  <c r="AB2062" i="1"/>
  <c r="AC2062" i="1"/>
  <c r="AD2062" i="1"/>
  <c r="AE2062" i="1"/>
  <c r="AF2062" i="1"/>
  <c r="AG2062" i="1"/>
  <c r="AH2062" i="1"/>
  <c r="AI2062" i="1"/>
  <c r="AJ2062" i="1"/>
  <c r="AK2062" i="1"/>
  <c r="AL2062" i="1"/>
  <c r="AM2062" i="1"/>
  <c r="AN2062" i="1"/>
  <c r="AO2062" i="1"/>
  <c r="AP2062" i="1"/>
  <c r="AQ2062" i="1"/>
  <c r="AR2062" i="1"/>
  <c r="AS2062" i="1"/>
  <c r="AT2062" i="1"/>
  <c r="AU2062" i="1"/>
  <c r="AV2062" i="1"/>
  <c r="AW2062" i="1"/>
  <c r="AX2062" i="1"/>
  <c r="AY2062" i="1"/>
  <c r="AZ2062" i="1"/>
  <c r="BA2062" i="1"/>
  <c r="BB2062" i="1"/>
  <c r="BC2062" i="1"/>
  <c r="BD2062" i="1"/>
  <c r="BE2062" i="1"/>
  <c r="BF2062" i="1"/>
  <c r="H2063" i="1"/>
  <c r="I2063" i="1"/>
  <c r="J2063" i="1"/>
  <c r="K2063" i="1"/>
  <c r="L2063" i="1"/>
  <c r="M2063" i="1"/>
  <c r="N2063" i="1"/>
  <c r="O2063" i="1"/>
  <c r="P2063" i="1"/>
  <c r="Q2063" i="1"/>
  <c r="R2063" i="1"/>
  <c r="S2063" i="1"/>
  <c r="T2063" i="1"/>
  <c r="U2063" i="1"/>
  <c r="V2063" i="1"/>
  <c r="W2063" i="1"/>
  <c r="X2063" i="1"/>
  <c r="Y2063" i="1"/>
  <c r="Z2063" i="1"/>
  <c r="AA2063" i="1"/>
  <c r="AB2063" i="1"/>
  <c r="AC2063" i="1"/>
  <c r="AD2063" i="1"/>
  <c r="AE2063" i="1"/>
  <c r="AF2063" i="1"/>
  <c r="AG2063" i="1"/>
  <c r="AH2063" i="1"/>
  <c r="AI2063" i="1"/>
  <c r="AJ2063" i="1"/>
  <c r="AK2063" i="1"/>
  <c r="AL2063" i="1"/>
  <c r="AM2063" i="1"/>
  <c r="AN2063" i="1"/>
  <c r="AO2063" i="1"/>
  <c r="AP2063" i="1"/>
  <c r="AQ2063" i="1"/>
  <c r="AR2063" i="1"/>
  <c r="AS2063" i="1"/>
  <c r="AT2063" i="1"/>
  <c r="AU2063" i="1"/>
  <c r="AV2063" i="1"/>
  <c r="AW2063" i="1"/>
  <c r="AX2063" i="1"/>
  <c r="AY2063" i="1"/>
  <c r="AZ2063" i="1"/>
  <c r="BA2063" i="1"/>
  <c r="BB2063" i="1"/>
  <c r="BC2063" i="1"/>
  <c r="BD2063" i="1"/>
  <c r="BE2063" i="1"/>
  <c r="BF2063" i="1"/>
  <c r="H2064" i="1"/>
  <c r="I2064" i="1"/>
  <c r="J2064" i="1"/>
  <c r="K2064" i="1"/>
  <c r="L2064" i="1"/>
  <c r="M2064" i="1"/>
  <c r="N2064" i="1"/>
  <c r="O2064" i="1"/>
  <c r="P2064" i="1"/>
  <c r="Q2064" i="1"/>
  <c r="R2064" i="1"/>
  <c r="S2064" i="1"/>
  <c r="T2064" i="1"/>
  <c r="U2064" i="1"/>
  <c r="V2064" i="1"/>
  <c r="W2064" i="1"/>
  <c r="X2064" i="1"/>
  <c r="Y2064" i="1"/>
  <c r="Z2064" i="1"/>
  <c r="AA2064" i="1"/>
  <c r="AB2064" i="1"/>
  <c r="AC2064" i="1"/>
  <c r="AD2064" i="1"/>
  <c r="AE2064" i="1"/>
  <c r="AF2064" i="1"/>
  <c r="AG2064" i="1"/>
  <c r="AH2064" i="1"/>
  <c r="AI2064" i="1"/>
  <c r="AJ2064" i="1"/>
  <c r="AK2064" i="1"/>
  <c r="AL2064" i="1"/>
  <c r="AM2064" i="1"/>
  <c r="AN2064" i="1"/>
  <c r="AO2064" i="1"/>
  <c r="AP2064" i="1"/>
  <c r="AQ2064" i="1"/>
  <c r="AR2064" i="1"/>
  <c r="AS2064" i="1"/>
  <c r="AT2064" i="1"/>
  <c r="AU2064" i="1"/>
  <c r="AV2064" i="1"/>
  <c r="AW2064" i="1"/>
  <c r="AX2064" i="1"/>
  <c r="AY2064" i="1"/>
  <c r="AZ2064" i="1"/>
  <c r="BA2064" i="1"/>
  <c r="BB2064" i="1"/>
  <c r="BC2064" i="1"/>
  <c r="BD2064" i="1"/>
  <c r="BE2064" i="1"/>
  <c r="BF2064" i="1"/>
  <c r="H2065" i="1"/>
  <c r="I2065" i="1"/>
  <c r="J2065" i="1"/>
  <c r="K2065" i="1"/>
  <c r="L2065" i="1"/>
  <c r="M2065" i="1"/>
  <c r="N2065" i="1"/>
  <c r="O2065" i="1"/>
  <c r="P2065" i="1"/>
  <c r="Q2065" i="1"/>
  <c r="R2065" i="1"/>
  <c r="S2065" i="1"/>
  <c r="T2065" i="1"/>
  <c r="U2065" i="1"/>
  <c r="V2065" i="1"/>
  <c r="W2065" i="1"/>
  <c r="X2065" i="1"/>
  <c r="Y2065" i="1"/>
  <c r="Z2065" i="1"/>
  <c r="AA2065" i="1"/>
  <c r="AB2065" i="1"/>
  <c r="AC2065" i="1"/>
  <c r="AD2065" i="1"/>
  <c r="AE2065" i="1"/>
  <c r="AF2065" i="1"/>
  <c r="AG2065" i="1"/>
  <c r="AH2065" i="1"/>
  <c r="AI2065" i="1"/>
  <c r="AJ2065" i="1"/>
  <c r="AK2065" i="1"/>
  <c r="AL2065" i="1"/>
  <c r="AM2065" i="1"/>
  <c r="AN2065" i="1"/>
  <c r="AO2065" i="1"/>
  <c r="AP2065" i="1"/>
  <c r="AQ2065" i="1"/>
  <c r="AR2065" i="1"/>
  <c r="AS2065" i="1"/>
  <c r="AT2065" i="1"/>
  <c r="AU2065" i="1"/>
  <c r="AV2065" i="1"/>
  <c r="AW2065" i="1"/>
  <c r="AX2065" i="1"/>
  <c r="AY2065" i="1"/>
  <c r="AZ2065" i="1"/>
  <c r="BA2065" i="1"/>
  <c r="BB2065" i="1"/>
  <c r="BC2065" i="1"/>
  <c r="BD2065" i="1"/>
  <c r="BE2065" i="1"/>
  <c r="BF2065" i="1"/>
  <c r="H2066" i="1"/>
  <c r="I2066" i="1"/>
  <c r="J2066" i="1"/>
  <c r="K2066" i="1"/>
  <c r="L2066" i="1"/>
  <c r="M2066" i="1"/>
  <c r="N2066" i="1"/>
  <c r="O2066" i="1"/>
  <c r="P2066" i="1"/>
  <c r="Q2066" i="1"/>
  <c r="R2066" i="1"/>
  <c r="S2066" i="1"/>
  <c r="T2066" i="1"/>
  <c r="U2066" i="1"/>
  <c r="V2066" i="1"/>
  <c r="W2066" i="1"/>
  <c r="X2066" i="1"/>
  <c r="Y2066" i="1"/>
  <c r="Z2066" i="1"/>
  <c r="AA2066" i="1"/>
  <c r="AB2066" i="1"/>
  <c r="AC2066" i="1"/>
  <c r="AD2066" i="1"/>
  <c r="AE2066" i="1"/>
  <c r="AF2066" i="1"/>
  <c r="AG2066" i="1"/>
  <c r="AH2066" i="1"/>
  <c r="AI2066" i="1"/>
  <c r="AJ2066" i="1"/>
  <c r="AK2066" i="1"/>
  <c r="AL2066" i="1"/>
  <c r="AM2066" i="1"/>
  <c r="AN2066" i="1"/>
  <c r="AO2066" i="1"/>
  <c r="AP2066" i="1"/>
  <c r="AQ2066" i="1"/>
  <c r="AR2066" i="1"/>
  <c r="AS2066" i="1"/>
  <c r="AT2066" i="1"/>
  <c r="AU2066" i="1"/>
  <c r="AV2066" i="1"/>
  <c r="AW2066" i="1"/>
  <c r="AX2066" i="1"/>
  <c r="AY2066" i="1"/>
  <c r="AZ2066" i="1"/>
  <c r="BA2066" i="1"/>
  <c r="BB2066" i="1"/>
  <c r="BC2066" i="1"/>
  <c r="BD2066" i="1"/>
  <c r="BE2066" i="1"/>
  <c r="BF2066" i="1"/>
  <c r="H2067" i="1"/>
  <c r="I2067" i="1"/>
  <c r="J2067" i="1"/>
  <c r="K2067" i="1"/>
  <c r="L2067" i="1"/>
  <c r="M2067" i="1"/>
  <c r="N2067" i="1"/>
  <c r="O2067" i="1"/>
  <c r="P2067" i="1"/>
  <c r="Q2067" i="1"/>
  <c r="R2067" i="1"/>
  <c r="S2067" i="1"/>
  <c r="T2067" i="1"/>
  <c r="U2067" i="1"/>
  <c r="V2067" i="1"/>
  <c r="W2067" i="1"/>
  <c r="X2067" i="1"/>
  <c r="Y2067" i="1"/>
  <c r="Z2067" i="1"/>
  <c r="AA2067" i="1"/>
  <c r="AB2067" i="1"/>
  <c r="AC2067" i="1"/>
  <c r="AD2067" i="1"/>
  <c r="AE2067" i="1"/>
  <c r="AF2067" i="1"/>
  <c r="AG2067" i="1"/>
  <c r="AH2067" i="1"/>
  <c r="AI2067" i="1"/>
  <c r="AJ2067" i="1"/>
  <c r="AK2067" i="1"/>
  <c r="AL2067" i="1"/>
  <c r="AM2067" i="1"/>
  <c r="AN2067" i="1"/>
  <c r="AO2067" i="1"/>
  <c r="AP2067" i="1"/>
  <c r="AQ2067" i="1"/>
  <c r="AR2067" i="1"/>
  <c r="AS2067" i="1"/>
  <c r="AT2067" i="1"/>
  <c r="AU2067" i="1"/>
  <c r="AV2067" i="1"/>
  <c r="AW2067" i="1"/>
  <c r="AX2067" i="1"/>
  <c r="AY2067" i="1"/>
  <c r="AZ2067" i="1"/>
  <c r="BA2067" i="1"/>
  <c r="BB2067" i="1"/>
  <c r="BC2067" i="1"/>
  <c r="BD2067" i="1"/>
  <c r="BE2067" i="1"/>
  <c r="BF2067" i="1"/>
  <c r="H2068" i="1"/>
  <c r="I2068" i="1"/>
  <c r="J2068" i="1"/>
  <c r="K2068" i="1"/>
  <c r="L2068" i="1"/>
  <c r="M2068" i="1"/>
  <c r="N2068" i="1"/>
  <c r="O2068" i="1"/>
  <c r="P2068" i="1"/>
  <c r="Q2068" i="1"/>
  <c r="R2068" i="1"/>
  <c r="S2068" i="1"/>
  <c r="T2068" i="1"/>
  <c r="U2068" i="1"/>
  <c r="V2068" i="1"/>
  <c r="W2068" i="1"/>
  <c r="X2068" i="1"/>
  <c r="Y2068" i="1"/>
  <c r="Z2068" i="1"/>
  <c r="AA2068" i="1"/>
  <c r="AB2068" i="1"/>
  <c r="AC2068" i="1"/>
  <c r="AD2068" i="1"/>
  <c r="AE2068" i="1"/>
  <c r="AF2068" i="1"/>
  <c r="AG2068" i="1"/>
  <c r="AH2068" i="1"/>
  <c r="AI2068" i="1"/>
  <c r="AJ2068" i="1"/>
  <c r="AK2068" i="1"/>
  <c r="AL2068" i="1"/>
  <c r="AM2068" i="1"/>
  <c r="AN2068" i="1"/>
  <c r="AO2068" i="1"/>
  <c r="AP2068" i="1"/>
  <c r="AQ2068" i="1"/>
  <c r="AR2068" i="1"/>
  <c r="AS2068" i="1"/>
  <c r="AT2068" i="1"/>
  <c r="AU2068" i="1"/>
  <c r="AV2068" i="1"/>
  <c r="AW2068" i="1"/>
  <c r="AX2068" i="1"/>
  <c r="AY2068" i="1"/>
  <c r="AZ2068" i="1"/>
  <c r="BA2068" i="1"/>
  <c r="BB2068" i="1"/>
  <c r="BC2068" i="1"/>
  <c r="BD2068" i="1"/>
  <c r="BE2068" i="1"/>
  <c r="BF2068" i="1"/>
  <c r="H2069" i="1"/>
  <c r="I2069" i="1"/>
  <c r="J2069" i="1"/>
  <c r="K2069" i="1"/>
  <c r="L2069" i="1"/>
  <c r="M2069" i="1"/>
  <c r="N2069" i="1"/>
  <c r="O2069" i="1"/>
  <c r="P2069" i="1"/>
  <c r="Q2069" i="1"/>
  <c r="R2069" i="1"/>
  <c r="S2069" i="1"/>
  <c r="T2069" i="1"/>
  <c r="U2069" i="1"/>
  <c r="V2069" i="1"/>
  <c r="W2069" i="1"/>
  <c r="X2069" i="1"/>
  <c r="Y2069" i="1"/>
  <c r="Z2069" i="1"/>
  <c r="AA2069" i="1"/>
  <c r="AB2069" i="1"/>
  <c r="AC2069" i="1"/>
  <c r="AD2069" i="1"/>
  <c r="AE2069" i="1"/>
  <c r="AF2069" i="1"/>
  <c r="AG2069" i="1"/>
  <c r="AH2069" i="1"/>
  <c r="AI2069" i="1"/>
  <c r="AJ2069" i="1"/>
  <c r="AK2069" i="1"/>
  <c r="AL2069" i="1"/>
  <c r="AM2069" i="1"/>
  <c r="AN2069" i="1"/>
  <c r="AO2069" i="1"/>
  <c r="AP2069" i="1"/>
  <c r="AQ2069" i="1"/>
  <c r="AR2069" i="1"/>
  <c r="AS2069" i="1"/>
  <c r="AT2069" i="1"/>
  <c r="AU2069" i="1"/>
  <c r="AV2069" i="1"/>
  <c r="AW2069" i="1"/>
  <c r="AX2069" i="1"/>
  <c r="AY2069" i="1"/>
  <c r="AZ2069" i="1"/>
  <c r="BA2069" i="1"/>
  <c r="BB2069" i="1"/>
  <c r="BC2069" i="1"/>
  <c r="BD2069" i="1"/>
  <c r="BE2069" i="1"/>
  <c r="BF2069" i="1"/>
  <c r="H2070" i="1"/>
  <c r="I2070" i="1"/>
  <c r="J2070" i="1"/>
  <c r="K2070" i="1"/>
  <c r="L2070" i="1"/>
  <c r="M2070" i="1"/>
  <c r="N2070" i="1"/>
  <c r="O2070" i="1"/>
  <c r="P2070" i="1"/>
  <c r="Q2070" i="1"/>
  <c r="R2070" i="1"/>
  <c r="S2070" i="1"/>
  <c r="T2070" i="1"/>
  <c r="U2070" i="1"/>
  <c r="V2070" i="1"/>
  <c r="W2070" i="1"/>
  <c r="X2070" i="1"/>
  <c r="Y2070" i="1"/>
  <c r="Z2070" i="1"/>
  <c r="AA2070" i="1"/>
  <c r="AB2070" i="1"/>
  <c r="AC2070" i="1"/>
  <c r="AD2070" i="1"/>
  <c r="AE2070" i="1"/>
  <c r="AF2070" i="1"/>
  <c r="AG2070" i="1"/>
  <c r="AH2070" i="1"/>
  <c r="AI2070" i="1"/>
  <c r="AJ2070" i="1"/>
  <c r="AK2070" i="1"/>
  <c r="AL2070" i="1"/>
  <c r="AM2070" i="1"/>
  <c r="AN2070" i="1"/>
  <c r="AO2070" i="1"/>
  <c r="AP2070" i="1"/>
  <c r="AQ2070" i="1"/>
  <c r="AR2070" i="1"/>
  <c r="AS2070" i="1"/>
  <c r="AT2070" i="1"/>
  <c r="AU2070" i="1"/>
  <c r="AV2070" i="1"/>
  <c r="AW2070" i="1"/>
  <c r="AX2070" i="1"/>
  <c r="AY2070" i="1"/>
  <c r="AZ2070" i="1"/>
  <c r="BA2070" i="1"/>
  <c r="BB2070" i="1"/>
  <c r="BC2070" i="1"/>
  <c r="BD2070" i="1"/>
  <c r="BE2070" i="1"/>
  <c r="BF2070" i="1"/>
  <c r="H2071" i="1"/>
  <c r="I2071" i="1"/>
  <c r="J2071" i="1"/>
  <c r="K2071" i="1"/>
  <c r="L2071" i="1"/>
  <c r="M2071" i="1"/>
  <c r="N2071" i="1"/>
  <c r="O2071" i="1"/>
  <c r="P2071" i="1"/>
  <c r="Q2071" i="1"/>
  <c r="R2071" i="1"/>
  <c r="S2071" i="1"/>
  <c r="T2071" i="1"/>
  <c r="U2071" i="1"/>
  <c r="V2071" i="1"/>
  <c r="W2071" i="1"/>
  <c r="X2071" i="1"/>
  <c r="Y2071" i="1"/>
  <c r="Z2071" i="1"/>
  <c r="AA2071" i="1"/>
  <c r="AB2071" i="1"/>
  <c r="AC2071" i="1"/>
  <c r="AD2071" i="1"/>
  <c r="AE2071" i="1"/>
  <c r="AF2071" i="1"/>
  <c r="AG2071" i="1"/>
  <c r="AH2071" i="1"/>
  <c r="AI2071" i="1"/>
  <c r="AJ2071" i="1"/>
  <c r="AK2071" i="1"/>
  <c r="AL2071" i="1"/>
  <c r="AM2071" i="1"/>
  <c r="AN2071" i="1"/>
  <c r="AO2071" i="1"/>
  <c r="AP2071" i="1"/>
  <c r="AQ2071" i="1"/>
  <c r="AR2071" i="1"/>
  <c r="AS2071" i="1"/>
  <c r="AT2071" i="1"/>
  <c r="AU2071" i="1"/>
  <c r="AV2071" i="1"/>
  <c r="AW2071" i="1"/>
  <c r="AX2071" i="1"/>
  <c r="AY2071" i="1"/>
  <c r="AZ2071" i="1"/>
  <c r="BA2071" i="1"/>
  <c r="BB2071" i="1"/>
  <c r="BC2071" i="1"/>
  <c r="BD2071" i="1"/>
  <c r="BE2071" i="1"/>
  <c r="BF2071" i="1"/>
  <c r="H2072" i="1"/>
  <c r="I2072" i="1"/>
  <c r="J2072" i="1"/>
  <c r="K2072" i="1"/>
  <c r="L2072" i="1"/>
  <c r="M2072" i="1"/>
  <c r="N2072" i="1"/>
  <c r="O2072" i="1"/>
  <c r="P2072" i="1"/>
  <c r="Q2072" i="1"/>
  <c r="R2072" i="1"/>
  <c r="S2072" i="1"/>
  <c r="T2072" i="1"/>
  <c r="U2072" i="1"/>
  <c r="V2072" i="1"/>
  <c r="W2072" i="1"/>
  <c r="X2072" i="1"/>
  <c r="Y2072" i="1"/>
  <c r="Z2072" i="1"/>
  <c r="AA2072" i="1"/>
  <c r="AB2072" i="1"/>
  <c r="AC2072" i="1"/>
  <c r="AD2072" i="1"/>
  <c r="AE2072" i="1"/>
  <c r="AF2072" i="1"/>
  <c r="AG2072" i="1"/>
  <c r="AH2072" i="1"/>
  <c r="AI2072" i="1"/>
  <c r="AJ2072" i="1"/>
  <c r="AK2072" i="1"/>
  <c r="AL2072" i="1"/>
  <c r="AM2072" i="1"/>
  <c r="AN2072" i="1"/>
  <c r="AO2072" i="1"/>
  <c r="AP2072" i="1"/>
  <c r="AQ2072" i="1"/>
  <c r="AR2072" i="1"/>
  <c r="AS2072" i="1"/>
  <c r="AT2072" i="1"/>
  <c r="AU2072" i="1"/>
  <c r="AV2072" i="1"/>
  <c r="AW2072" i="1"/>
  <c r="AX2072" i="1"/>
  <c r="AY2072" i="1"/>
  <c r="AZ2072" i="1"/>
  <c r="BA2072" i="1"/>
  <c r="BB2072" i="1"/>
  <c r="BC2072" i="1"/>
  <c r="BD2072" i="1"/>
  <c r="BE2072" i="1"/>
  <c r="BF2072" i="1"/>
  <c r="H2073" i="1"/>
  <c r="I2073" i="1"/>
  <c r="J2073" i="1"/>
  <c r="K2073" i="1"/>
  <c r="L2073" i="1"/>
  <c r="M2073" i="1"/>
  <c r="N2073" i="1"/>
  <c r="O2073" i="1"/>
  <c r="P2073" i="1"/>
  <c r="Q2073" i="1"/>
  <c r="R2073" i="1"/>
  <c r="S2073" i="1"/>
  <c r="T2073" i="1"/>
  <c r="U2073" i="1"/>
  <c r="V2073" i="1"/>
  <c r="W2073" i="1"/>
  <c r="X2073" i="1"/>
  <c r="Y2073" i="1"/>
  <c r="Z2073" i="1"/>
  <c r="AA2073" i="1"/>
  <c r="AB2073" i="1"/>
  <c r="AC2073" i="1"/>
  <c r="AD2073" i="1"/>
  <c r="AE2073" i="1"/>
  <c r="AF2073" i="1"/>
  <c r="AG2073" i="1"/>
  <c r="AH2073" i="1"/>
  <c r="AI2073" i="1"/>
  <c r="AJ2073" i="1"/>
  <c r="AK2073" i="1"/>
  <c r="AL2073" i="1"/>
  <c r="AM2073" i="1"/>
  <c r="AN2073" i="1"/>
  <c r="AO2073" i="1"/>
  <c r="AP2073" i="1"/>
  <c r="AQ2073" i="1"/>
  <c r="AR2073" i="1"/>
  <c r="AS2073" i="1"/>
  <c r="AT2073" i="1"/>
  <c r="AU2073" i="1"/>
  <c r="AV2073" i="1"/>
  <c r="AW2073" i="1"/>
  <c r="AX2073" i="1"/>
  <c r="AY2073" i="1"/>
  <c r="AZ2073" i="1"/>
  <c r="BA2073" i="1"/>
  <c r="BB2073" i="1"/>
  <c r="BC2073" i="1"/>
  <c r="BD2073" i="1"/>
  <c r="BE2073" i="1"/>
  <c r="BF2073" i="1"/>
  <c r="H2074" i="1"/>
  <c r="I2074" i="1"/>
  <c r="J2074" i="1"/>
  <c r="K2074" i="1"/>
  <c r="L2074" i="1"/>
  <c r="M2074" i="1"/>
  <c r="N2074" i="1"/>
  <c r="O2074" i="1"/>
  <c r="P2074" i="1"/>
  <c r="Q2074" i="1"/>
  <c r="R2074" i="1"/>
  <c r="S2074" i="1"/>
  <c r="T2074" i="1"/>
  <c r="U2074" i="1"/>
  <c r="V2074" i="1"/>
  <c r="W2074" i="1"/>
  <c r="X2074" i="1"/>
  <c r="Y2074" i="1"/>
  <c r="Z2074" i="1"/>
  <c r="AA2074" i="1"/>
  <c r="AB2074" i="1"/>
  <c r="AC2074" i="1"/>
  <c r="AD2074" i="1"/>
  <c r="AE2074" i="1"/>
  <c r="AF2074" i="1"/>
  <c r="AG2074" i="1"/>
  <c r="AH2074" i="1"/>
  <c r="AI2074" i="1"/>
  <c r="AJ2074" i="1"/>
  <c r="AK2074" i="1"/>
  <c r="AL2074" i="1"/>
  <c r="AM2074" i="1"/>
  <c r="AN2074" i="1"/>
  <c r="AO2074" i="1"/>
  <c r="AP2074" i="1"/>
  <c r="AQ2074" i="1"/>
  <c r="AR2074" i="1"/>
  <c r="AS2074" i="1"/>
  <c r="AT2074" i="1"/>
  <c r="AU2074" i="1"/>
  <c r="AV2074" i="1"/>
  <c r="AW2074" i="1"/>
  <c r="AX2074" i="1"/>
  <c r="AY2074" i="1"/>
  <c r="AZ2074" i="1"/>
  <c r="BA2074" i="1"/>
  <c r="BB2074" i="1"/>
  <c r="BC2074" i="1"/>
  <c r="BD2074" i="1"/>
  <c r="BE2074" i="1"/>
  <c r="BF2074" i="1"/>
  <c r="H2075" i="1"/>
  <c r="I2075" i="1"/>
  <c r="J2075" i="1"/>
  <c r="K2075" i="1"/>
  <c r="L2075" i="1"/>
  <c r="M2075" i="1"/>
  <c r="N2075" i="1"/>
  <c r="O2075" i="1"/>
  <c r="P2075" i="1"/>
  <c r="Q2075" i="1"/>
  <c r="R2075" i="1"/>
  <c r="S2075" i="1"/>
  <c r="T2075" i="1"/>
  <c r="U2075" i="1"/>
  <c r="V2075" i="1"/>
  <c r="W2075" i="1"/>
  <c r="X2075" i="1"/>
  <c r="Y2075" i="1"/>
  <c r="Z2075" i="1"/>
  <c r="AA2075" i="1"/>
  <c r="AB2075" i="1"/>
  <c r="AC2075" i="1"/>
  <c r="AD2075" i="1"/>
  <c r="AE2075" i="1"/>
  <c r="AF2075" i="1"/>
  <c r="AG2075" i="1"/>
  <c r="AH2075" i="1"/>
  <c r="AI2075" i="1"/>
  <c r="AJ2075" i="1"/>
  <c r="AK2075" i="1"/>
  <c r="AL2075" i="1"/>
  <c r="AM2075" i="1"/>
  <c r="AN2075" i="1"/>
  <c r="AO2075" i="1"/>
  <c r="AP2075" i="1"/>
  <c r="AQ2075" i="1"/>
  <c r="AR2075" i="1"/>
  <c r="AS2075" i="1"/>
  <c r="AT2075" i="1"/>
  <c r="AU2075" i="1"/>
  <c r="AV2075" i="1"/>
  <c r="AW2075" i="1"/>
  <c r="AX2075" i="1"/>
  <c r="AY2075" i="1"/>
  <c r="AZ2075" i="1"/>
  <c r="BA2075" i="1"/>
  <c r="BB2075" i="1"/>
  <c r="BC2075" i="1"/>
  <c r="BD2075" i="1"/>
  <c r="BE2075" i="1"/>
  <c r="BF2075" i="1"/>
  <c r="H2076" i="1"/>
  <c r="I2076" i="1"/>
  <c r="J2076" i="1"/>
  <c r="K2076" i="1"/>
  <c r="L2076" i="1"/>
  <c r="M2076" i="1"/>
  <c r="N2076" i="1"/>
  <c r="O2076" i="1"/>
  <c r="P2076" i="1"/>
  <c r="Q2076" i="1"/>
  <c r="R2076" i="1"/>
  <c r="S2076" i="1"/>
  <c r="T2076" i="1"/>
  <c r="U2076" i="1"/>
  <c r="V2076" i="1"/>
  <c r="W2076" i="1"/>
  <c r="X2076" i="1"/>
  <c r="Y2076" i="1"/>
  <c r="Z2076" i="1"/>
  <c r="AA2076" i="1"/>
  <c r="AB2076" i="1"/>
  <c r="AC2076" i="1"/>
  <c r="AD2076" i="1"/>
  <c r="AE2076" i="1"/>
  <c r="AF2076" i="1"/>
  <c r="AG2076" i="1"/>
  <c r="AH2076" i="1"/>
  <c r="AI2076" i="1"/>
  <c r="AJ2076" i="1"/>
  <c r="AK2076" i="1"/>
  <c r="AL2076" i="1"/>
  <c r="AM2076" i="1"/>
  <c r="AN2076" i="1"/>
  <c r="AO2076" i="1"/>
  <c r="AP2076" i="1"/>
  <c r="AQ2076" i="1"/>
  <c r="AR2076" i="1"/>
  <c r="AS2076" i="1"/>
  <c r="AT2076" i="1"/>
  <c r="AU2076" i="1"/>
  <c r="AV2076" i="1"/>
  <c r="AW2076" i="1"/>
  <c r="AX2076" i="1"/>
  <c r="AY2076" i="1"/>
  <c r="AZ2076" i="1"/>
  <c r="BA2076" i="1"/>
  <c r="BB2076" i="1"/>
  <c r="BC2076" i="1"/>
  <c r="BD2076" i="1"/>
  <c r="BE2076" i="1"/>
  <c r="BF2076" i="1"/>
  <c r="H2077" i="1"/>
  <c r="I2077" i="1"/>
  <c r="J2077" i="1"/>
  <c r="K2077" i="1"/>
  <c r="L2077" i="1"/>
  <c r="M2077" i="1"/>
  <c r="N2077" i="1"/>
  <c r="O2077" i="1"/>
  <c r="P2077" i="1"/>
  <c r="Q2077" i="1"/>
  <c r="R2077" i="1"/>
  <c r="S2077" i="1"/>
  <c r="T2077" i="1"/>
  <c r="U2077" i="1"/>
  <c r="V2077" i="1"/>
  <c r="W2077" i="1"/>
  <c r="X2077" i="1"/>
  <c r="Y2077" i="1"/>
  <c r="Z2077" i="1"/>
  <c r="AA2077" i="1"/>
  <c r="AB2077" i="1"/>
  <c r="AC2077" i="1"/>
  <c r="AD2077" i="1"/>
  <c r="AE2077" i="1"/>
  <c r="AF2077" i="1"/>
  <c r="AG2077" i="1"/>
  <c r="AH2077" i="1"/>
  <c r="AI2077" i="1"/>
  <c r="AJ2077" i="1"/>
  <c r="AK2077" i="1"/>
  <c r="AL2077" i="1"/>
  <c r="AM2077" i="1"/>
  <c r="AN2077" i="1"/>
  <c r="AO2077" i="1"/>
  <c r="AP2077" i="1"/>
  <c r="AQ2077" i="1"/>
  <c r="AR2077" i="1"/>
  <c r="AS2077" i="1"/>
  <c r="AT2077" i="1"/>
  <c r="AU2077" i="1"/>
  <c r="AV2077" i="1"/>
  <c r="AW2077" i="1"/>
  <c r="AX2077" i="1"/>
  <c r="AY2077" i="1"/>
  <c r="AZ2077" i="1"/>
  <c r="BA2077" i="1"/>
  <c r="BB2077" i="1"/>
  <c r="BC2077" i="1"/>
  <c r="BD2077" i="1"/>
  <c r="BE2077" i="1"/>
  <c r="BF2077" i="1"/>
  <c r="H2078" i="1"/>
  <c r="I2078" i="1"/>
  <c r="J2078" i="1"/>
  <c r="K2078" i="1"/>
  <c r="L2078" i="1"/>
  <c r="M2078" i="1"/>
  <c r="N2078" i="1"/>
  <c r="O2078" i="1"/>
  <c r="P2078" i="1"/>
  <c r="Q2078" i="1"/>
  <c r="R2078" i="1"/>
  <c r="S2078" i="1"/>
  <c r="T2078" i="1"/>
  <c r="U2078" i="1"/>
  <c r="V2078" i="1"/>
  <c r="W2078" i="1"/>
  <c r="X2078" i="1"/>
  <c r="Y2078" i="1"/>
  <c r="Z2078" i="1"/>
  <c r="AA2078" i="1"/>
  <c r="AB2078" i="1"/>
  <c r="AC2078" i="1"/>
  <c r="AD2078" i="1"/>
  <c r="AE2078" i="1"/>
  <c r="AF2078" i="1"/>
  <c r="AG2078" i="1"/>
  <c r="AH2078" i="1"/>
  <c r="AI2078" i="1"/>
  <c r="AJ2078" i="1"/>
  <c r="AK2078" i="1"/>
  <c r="AL2078" i="1"/>
  <c r="AM2078" i="1"/>
  <c r="AN2078" i="1"/>
  <c r="AO2078" i="1"/>
  <c r="AP2078" i="1"/>
  <c r="AQ2078" i="1"/>
  <c r="AR2078" i="1"/>
  <c r="AS2078" i="1"/>
  <c r="AT2078" i="1"/>
  <c r="AU2078" i="1"/>
  <c r="AV2078" i="1"/>
  <c r="AW2078" i="1"/>
  <c r="AX2078" i="1"/>
  <c r="AY2078" i="1"/>
  <c r="AZ2078" i="1"/>
  <c r="BA2078" i="1"/>
  <c r="BB2078" i="1"/>
  <c r="BC2078" i="1"/>
  <c r="BD2078" i="1"/>
  <c r="BE2078" i="1"/>
  <c r="BF2078" i="1"/>
  <c r="H2079" i="1"/>
  <c r="I2079" i="1"/>
  <c r="J2079" i="1"/>
  <c r="K2079" i="1"/>
  <c r="L2079" i="1"/>
  <c r="M2079" i="1"/>
  <c r="N2079" i="1"/>
  <c r="O2079" i="1"/>
  <c r="P2079" i="1"/>
  <c r="Q2079" i="1"/>
  <c r="R2079" i="1"/>
  <c r="S2079" i="1"/>
  <c r="T2079" i="1"/>
  <c r="U2079" i="1"/>
  <c r="V2079" i="1"/>
  <c r="W2079" i="1"/>
  <c r="X2079" i="1"/>
  <c r="Y2079" i="1"/>
  <c r="Z2079" i="1"/>
  <c r="AA2079" i="1"/>
  <c r="AB2079" i="1"/>
  <c r="AC2079" i="1"/>
  <c r="AD2079" i="1"/>
  <c r="AE2079" i="1"/>
  <c r="AF2079" i="1"/>
  <c r="AG2079" i="1"/>
  <c r="AH2079" i="1"/>
  <c r="AI2079" i="1"/>
  <c r="AJ2079" i="1"/>
  <c r="AK2079" i="1"/>
  <c r="AL2079" i="1"/>
  <c r="AM2079" i="1"/>
  <c r="AN2079" i="1"/>
  <c r="AO2079" i="1"/>
  <c r="AP2079" i="1"/>
  <c r="AQ2079" i="1"/>
  <c r="AR2079" i="1"/>
  <c r="AS2079" i="1"/>
  <c r="AT2079" i="1"/>
  <c r="AU2079" i="1"/>
  <c r="AV2079" i="1"/>
  <c r="AW2079" i="1"/>
  <c r="AX2079" i="1"/>
  <c r="AY2079" i="1"/>
  <c r="AZ2079" i="1"/>
  <c r="BA2079" i="1"/>
  <c r="BB2079" i="1"/>
  <c r="BC2079" i="1"/>
  <c r="BD2079" i="1"/>
  <c r="BE2079" i="1"/>
  <c r="BF2079" i="1"/>
  <c r="H2080" i="1"/>
  <c r="I2080" i="1"/>
  <c r="J2080" i="1"/>
  <c r="K2080" i="1"/>
  <c r="L2080" i="1"/>
  <c r="M2080" i="1"/>
  <c r="N2080" i="1"/>
  <c r="O2080" i="1"/>
  <c r="P2080" i="1"/>
  <c r="Q2080" i="1"/>
  <c r="R2080" i="1"/>
  <c r="S2080" i="1"/>
  <c r="T2080" i="1"/>
  <c r="U2080" i="1"/>
  <c r="V2080" i="1"/>
  <c r="W2080" i="1"/>
  <c r="X2080" i="1"/>
  <c r="Y2080" i="1"/>
  <c r="Z2080" i="1"/>
  <c r="AA2080" i="1"/>
  <c r="AB2080" i="1"/>
  <c r="AC2080" i="1"/>
  <c r="AD2080" i="1"/>
  <c r="AE2080" i="1"/>
  <c r="AF2080" i="1"/>
  <c r="AG2080" i="1"/>
  <c r="AH2080" i="1"/>
  <c r="AI2080" i="1"/>
  <c r="AJ2080" i="1"/>
  <c r="AK2080" i="1"/>
  <c r="AL2080" i="1"/>
  <c r="AM2080" i="1"/>
  <c r="AN2080" i="1"/>
  <c r="AO2080" i="1"/>
  <c r="AP2080" i="1"/>
  <c r="AQ2080" i="1"/>
  <c r="AR2080" i="1"/>
  <c r="AS2080" i="1"/>
  <c r="AT2080" i="1"/>
  <c r="AU2080" i="1"/>
  <c r="AV2080" i="1"/>
  <c r="AW2080" i="1"/>
  <c r="AX2080" i="1"/>
  <c r="AY2080" i="1"/>
  <c r="AZ2080" i="1"/>
  <c r="BA2080" i="1"/>
  <c r="BB2080" i="1"/>
  <c r="BC2080" i="1"/>
  <c r="BD2080" i="1"/>
  <c r="BE2080" i="1"/>
  <c r="BF2080" i="1"/>
  <c r="H2081" i="1"/>
  <c r="I2081" i="1"/>
  <c r="J2081" i="1"/>
  <c r="K2081" i="1"/>
  <c r="L2081" i="1"/>
  <c r="M2081" i="1"/>
  <c r="N2081" i="1"/>
  <c r="O2081" i="1"/>
  <c r="P2081" i="1"/>
  <c r="Q2081" i="1"/>
  <c r="R2081" i="1"/>
  <c r="S2081" i="1"/>
  <c r="T2081" i="1"/>
  <c r="U2081" i="1"/>
  <c r="V2081" i="1"/>
  <c r="W2081" i="1"/>
  <c r="X2081" i="1"/>
  <c r="Y2081" i="1"/>
  <c r="Z2081" i="1"/>
  <c r="AA2081" i="1"/>
  <c r="AB2081" i="1"/>
  <c r="AC2081" i="1"/>
  <c r="AD2081" i="1"/>
  <c r="AE2081" i="1"/>
  <c r="AF2081" i="1"/>
  <c r="AG2081" i="1"/>
  <c r="AH2081" i="1"/>
  <c r="AI2081" i="1"/>
  <c r="AJ2081" i="1"/>
  <c r="AK2081" i="1"/>
  <c r="AL2081" i="1"/>
  <c r="AM2081" i="1"/>
  <c r="AN2081" i="1"/>
  <c r="AO2081" i="1"/>
  <c r="AP2081" i="1"/>
  <c r="AQ2081" i="1"/>
  <c r="AR2081" i="1"/>
  <c r="AS2081" i="1"/>
  <c r="AT2081" i="1"/>
  <c r="AU2081" i="1"/>
  <c r="AV2081" i="1"/>
  <c r="AW2081" i="1"/>
  <c r="AX2081" i="1"/>
  <c r="AY2081" i="1"/>
  <c r="AZ2081" i="1"/>
  <c r="BA2081" i="1"/>
  <c r="BB2081" i="1"/>
  <c r="BC2081" i="1"/>
  <c r="BD2081" i="1"/>
  <c r="BE2081" i="1"/>
  <c r="BF2081" i="1"/>
  <c r="H2082" i="1"/>
  <c r="I2082" i="1"/>
  <c r="J2082" i="1"/>
  <c r="K2082" i="1"/>
  <c r="L2082" i="1"/>
  <c r="M2082" i="1"/>
  <c r="N2082" i="1"/>
  <c r="O2082" i="1"/>
  <c r="P2082" i="1"/>
  <c r="Q2082" i="1"/>
  <c r="R2082" i="1"/>
  <c r="S2082" i="1"/>
  <c r="T2082" i="1"/>
  <c r="U2082" i="1"/>
  <c r="V2082" i="1"/>
  <c r="W2082" i="1"/>
  <c r="X2082" i="1"/>
  <c r="Y2082" i="1"/>
  <c r="Z2082" i="1"/>
  <c r="AA2082" i="1"/>
  <c r="AB2082" i="1"/>
  <c r="AC2082" i="1"/>
  <c r="AD2082" i="1"/>
  <c r="AE2082" i="1"/>
  <c r="AF2082" i="1"/>
  <c r="AG2082" i="1"/>
  <c r="AH2082" i="1"/>
  <c r="AI2082" i="1"/>
  <c r="AJ2082" i="1"/>
  <c r="AK2082" i="1"/>
  <c r="AL2082" i="1"/>
  <c r="AM2082" i="1"/>
  <c r="AN2082" i="1"/>
  <c r="AO2082" i="1"/>
  <c r="AP2082" i="1"/>
  <c r="AQ2082" i="1"/>
  <c r="AR2082" i="1"/>
  <c r="AS2082" i="1"/>
  <c r="AT2082" i="1"/>
  <c r="AU2082" i="1"/>
  <c r="AV2082" i="1"/>
  <c r="AW2082" i="1"/>
  <c r="AX2082" i="1"/>
  <c r="AY2082" i="1"/>
  <c r="AZ2082" i="1"/>
  <c r="BA2082" i="1"/>
  <c r="BB2082" i="1"/>
  <c r="BC2082" i="1"/>
  <c r="BD2082" i="1"/>
  <c r="BE2082" i="1"/>
  <c r="BF2082" i="1"/>
  <c r="H2083" i="1"/>
  <c r="I2083" i="1"/>
  <c r="J2083" i="1"/>
  <c r="K2083" i="1"/>
  <c r="L2083" i="1"/>
  <c r="M2083" i="1"/>
  <c r="N2083" i="1"/>
  <c r="O2083" i="1"/>
  <c r="P2083" i="1"/>
  <c r="Q2083" i="1"/>
  <c r="R2083" i="1"/>
  <c r="S2083" i="1"/>
  <c r="T2083" i="1"/>
  <c r="U2083" i="1"/>
  <c r="V2083" i="1"/>
  <c r="W2083" i="1"/>
  <c r="X2083" i="1"/>
  <c r="Y2083" i="1"/>
  <c r="Z2083" i="1"/>
  <c r="AA2083" i="1"/>
  <c r="AB2083" i="1"/>
  <c r="AC2083" i="1"/>
  <c r="AD2083" i="1"/>
  <c r="AE2083" i="1"/>
  <c r="AF2083" i="1"/>
  <c r="AG2083" i="1"/>
  <c r="AH2083" i="1"/>
  <c r="AI2083" i="1"/>
  <c r="AJ2083" i="1"/>
  <c r="AK2083" i="1"/>
  <c r="AL2083" i="1"/>
  <c r="AM2083" i="1"/>
  <c r="AN2083" i="1"/>
  <c r="AO2083" i="1"/>
  <c r="AP2083" i="1"/>
  <c r="AQ2083" i="1"/>
  <c r="AR2083" i="1"/>
  <c r="AS2083" i="1"/>
  <c r="AT2083" i="1"/>
  <c r="AU2083" i="1"/>
  <c r="AV2083" i="1"/>
  <c r="AW2083" i="1"/>
  <c r="AX2083" i="1"/>
  <c r="AY2083" i="1"/>
  <c r="AZ2083" i="1"/>
  <c r="BA2083" i="1"/>
  <c r="BB2083" i="1"/>
  <c r="BC2083" i="1"/>
  <c r="BD2083" i="1"/>
  <c r="BE2083" i="1"/>
  <c r="BF2083" i="1"/>
  <c r="H2084" i="1"/>
  <c r="I2084" i="1"/>
  <c r="J2084" i="1"/>
  <c r="K2084" i="1"/>
  <c r="L2084" i="1"/>
  <c r="M2084" i="1"/>
  <c r="N2084" i="1"/>
  <c r="O2084" i="1"/>
  <c r="P2084" i="1"/>
  <c r="Q2084" i="1"/>
  <c r="R2084" i="1"/>
  <c r="S2084" i="1"/>
  <c r="T2084" i="1"/>
  <c r="U2084" i="1"/>
  <c r="V2084" i="1"/>
  <c r="W2084" i="1"/>
  <c r="X2084" i="1"/>
  <c r="Y2084" i="1"/>
  <c r="Z2084" i="1"/>
  <c r="AA2084" i="1"/>
  <c r="AB2084" i="1"/>
  <c r="AC2084" i="1"/>
  <c r="AD2084" i="1"/>
  <c r="AE2084" i="1"/>
  <c r="AF2084" i="1"/>
  <c r="AG2084" i="1"/>
  <c r="AH2084" i="1"/>
  <c r="AI2084" i="1"/>
  <c r="AJ2084" i="1"/>
  <c r="AK2084" i="1"/>
  <c r="AL2084" i="1"/>
  <c r="AM2084" i="1"/>
  <c r="AN2084" i="1"/>
  <c r="AO2084" i="1"/>
  <c r="AP2084" i="1"/>
  <c r="AQ2084" i="1"/>
  <c r="AR2084" i="1"/>
  <c r="AS2084" i="1"/>
  <c r="AT2084" i="1"/>
  <c r="AU2084" i="1"/>
  <c r="AV2084" i="1"/>
  <c r="AW2084" i="1"/>
  <c r="AX2084" i="1"/>
  <c r="AY2084" i="1"/>
  <c r="AZ2084" i="1"/>
  <c r="BA2084" i="1"/>
  <c r="BB2084" i="1"/>
  <c r="BC2084" i="1"/>
  <c r="BD2084" i="1"/>
  <c r="BE2084" i="1"/>
  <c r="BF2084" i="1"/>
  <c r="H2085" i="1"/>
  <c r="I2085" i="1"/>
  <c r="J2085" i="1"/>
  <c r="K2085" i="1"/>
  <c r="L2085" i="1"/>
  <c r="M2085" i="1"/>
  <c r="N2085" i="1"/>
  <c r="O2085" i="1"/>
  <c r="P2085" i="1"/>
  <c r="Q2085" i="1"/>
  <c r="R2085" i="1"/>
  <c r="S2085" i="1"/>
  <c r="T2085" i="1"/>
  <c r="U2085" i="1"/>
  <c r="V2085" i="1"/>
  <c r="W2085" i="1"/>
  <c r="X2085" i="1"/>
  <c r="Y2085" i="1"/>
  <c r="Z2085" i="1"/>
  <c r="AA2085" i="1"/>
  <c r="AB2085" i="1"/>
  <c r="AC2085" i="1"/>
  <c r="AD2085" i="1"/>
  <c r="AE2085" i="1"/>
  <c r="AF2085" i="1"/>
  <c r="AG2085" i="1"/>
  <c r="AH2085" i="1"/>
  <c r="AI2085" i="1"/>
  <c r="AJ2085" i="1"/>
  <c r="AK2085" i="1"/>
  <c r="AL2085" i="1"/>
  <c r="AM2085" i="1"/>
  <c r="AN2085" i="1"/>
  <c r="AO2085" i="1"/>
  <c r="AP2085" i="1"/>
  <c r="AQ2085" i="1"/>
  <c r="AR2085" i="1"/>
  <c r="AS2085" i="1"/>
  <c r="AT2085" i="1"/>
  <c r="AU2085" i="1"/>
  <c r="AV2085" i="1"/>
  <c r="AW2085" i="1"/>
  <c r="AX2085" i="1"/>
  <c r="AY2085" i="1"/>
  <c r="AZ2085" i="1"/>
  <c r="BA2085" i="1"/>
  <c r="BB2085" i="1"/>
  <c r="BC2085" i="1"/>
  <c r="BD2085" i="1"/>
  <c r="BE2085" i="1"/>
  <c r="BF2085" i="1"/>
  <c r="H2086" i="1"/>
  <c r="I2086" i="1"/>
  <c r="J2086" i="1"/>
  <c r="K2086" i="1"/>
  <c r="L2086" i="1"/>
  <c r="M2086" i="1"/>
  <c r="N2086" i="1"/>
  <c r="O2086" i="1"/>
  <c r="P2086" i="1"/>
  <c r="Q2086" i="1"/>
  <c r="R2086" i="1"/>
  <c r="S2086" i="1"/>
  <c r="T2086" i="1"/>
  <c r="U2086" i="1"/>
  <c r="V2086" i="1"/>
  <c r="W2086" i="1"/>
  <c r="X2086" i="1"/>
  <c r="Y2086" i="1"/>
  <c r="Z2086" i="1"/>
  <c r="AA2086" i="1"/>
  <c r="AB2086" i="1"/>
  <c r="AC2086" i="1"/>
  <c r="AD2086" i="1"/>
  <c r="AE2086" i="1"/>
  <c r="AF2086" i="1"/>
  <c r="AG2086" i="1"/>
  <c r="AH2086" i="1"/>
  <c r="AI2086" i="1"/>
  <c r="AJ2086" i="1"/>
  <c r="AK2086" i="1"/>
  <c r="AL2086" i="1"/>
  <c r="AM2086" i="1"/>
  <c r="AN2086" i="1"/>
  <c r="AO2086" i="1"/>
  <c r="AP2086" i="1"/>
  <c r="AQ2086" i="1"/>
  <c r="AR2086" i="1"/>
  <c r="AS2086" i="1"/>
  <c r="AT2086" i="1"/>
  <c r="AU2086" i="1"/>
  <c r="AV2086" i="1"/>
  <c r="AW2086" i="1"/>
  <c r="AX2086" i="1"/>
  <c r="AY2086" i="1"/>
  <c r="AZ2086" i="1"/>
  <c r="BA2086" i="1"/>
  <c r="BB2086" i="1"/>
  <c r="BC2086" i="1"/>
  <c r="BD2086" i="1"/>
  <c r="BE2086" i="1"/>
  <c r="BF2086" i="1"/>
  <c r="H2087" i="1"/>
  <c r="I2087" i="1"/>
  <c r="J2087" i="1"/>
  <c r="K2087" i="1"/>
  <c r="L2087" i="1"/>
  <c r="M2087" i="1"/>
  <c r="N2087" i="1"/>
  <c r="O2087" i="1"/>
  <c r="P2087" i="1"/>
  <c r="Q2087" i="1"/>
  <c r="R2087" i="1"/>
  <c r="S2087" i="1"/>
  <c r="T2087" i="1"/>
  <c r="U2087" i="1"/>
  <c r="V2087" i="1"/>
  <c r="W2087" i="1"/>
  <c r="X2087" i="1"/>
  <c r="Y2087" i="1"/>
  <c r="Z2087" i="1"/>
  <c r="AA2087" i="1"/>
  <c r="AB2087" i="1"/>
  <c r="AC2087" i="1"/>
  <c r="AD2087" i="1"/>
  <c r="AE2087" i="1"/>
  <c r="AF2087" i="1"/>
  <c r="AG2087" i="1"/>
  <c r="AH2087" i="1"/>
  <c r="AI2087" i="1"/>
  <c r="AJ2087" i="1"/>
  <c r="AK2087" i="1"/>
  <c r="AL2087" i="1"/>
  <c r="AM2087" i="1"/>
  <c r="AN2087" i="1"/>
  <c r="AO2087" i="1"/>
  <c r="AP2087" i="1"/>
  <c r="AQ2087" i="1"/>
  <c r="AR2087" i="1"/>
  <c r="AS2087" i="1"/>
  <c r="AT2087" i="1"/>
  <c r="AU2087" i="1"/>
  <c r="AV2087" i="1"/>
  <c r="AW2087" i="1"/>
  <c r="AX2087" i="1"/>
  <c r="AY2087" i="1"/>
  <c r="AZ2087" i="1"/>
  <c r="BA2087" i="1"/>
  <c r="BB2087" i="1"/>
  <c r="BC2087" i="1"/>
  <c r="BD2087" i="1"/>
  <c r="BE2087" i="1"/>
  <c r="BF2087" i="1"/>
  <c r="H2088" i="1"/>
  <c r="I2088" i="1"/>
  <c r="J2088" i="1"/>
  <c r="K2088" i="1"/>
  <c r="L2088" i="1"/>
  <c r="M2088" i="1"/>
  <c r="N2088" i="1"/>
  <c r="O2088" i="1"/>
  <c r="P2088" i="1"/>
  <c r="Q2088" i="1"/>
  <c r="R2088" i="1"/>
  <c r="S2088" i="1"/>
  <c r="T2088" i="1"/>
  <c r="U2088" i="1"/>
  <c r="V2088" i="1"/>
  <c r="W2088" i="1"/>
  <c r="X2088" i="1"/>
  <c r="Y2088" i="1"/>
  <c r="Z2088" i="1"/>
  <c r="AA2088" i="1"/>
  <c r="AB2088" i="1"/>
  <c r="AC2088" i="1"/>
  <c r="AD2088" i="1"/>
  <c r="AE2088" i="1"/>
  <c r="AF2088" i="1"/>
  <c r="AG2088" i="1"/>
  <c r="AH2088" i="1"/>
  <c r="AI2088" i="1"/>
  <c r="AJ2088" i="1"/>
  <c r="AK2088" i="1"/>
  <c r="AL2088" i="1"/>
  <c r="AM2088" i="1"/>
  <c r="AN2088" i="1"/>
  <c r="AO2088" i="1"/>
  <c r="AP2088" i="1"/>
  <c r="AQ2088" i="1"/>
  <c r="AR2088" i="1"/>
  <c r="AS2088" i="1"/>
  <c r="AT2088" i="1"/>
  <c r="AU2088" i="1"/>
  <c r="AV2088" i="1"/>
  <c r="AW2088" i="1"/>
  <c r="AX2088" i="1"/>
  <c r="AY2088" i="1"/>
  <c r="AZ2088" i="1"/>
  <c r="BA2088" i="1"/>
  <c r="BB2088" i="1"/>
  <c r="BC2088" i="1"/>
  <c r="BD2088" i="1"/>
  <c r="BE2088" i="1"/>
  <c r="BF2088" i="1"/>
  <c r="H2089" i="1"/>
  <c r="I2089" i="1"/>
  <c r="J2089" i="1"/>
  <c r="K2089" i="1"/>
  <c r="L2089" i="1"/>
  <c r="M2089" i="1"/>
  <c r="N2089" i="1"/>
  <c r="O2089" i="1"/>
  <c r="P2089" i="1"/>
  <c r="Q2089" i="1"/>
  <c r="R2089" i="1"/>
  <c r="S2089" i="1"/>
  <c r="T2089" i="1"/>
  <c r="U2089" i="1"/>
  <c r="V2089" i="1"/>
  <c r="W2089" i="1"/>
  <c r="X2089" i="1"/>
  <c r="Y2089" i="1"/>
  <c r="Z2089" i="1"/>
  <c r="AA2089" i="1"/>
  <c r="AB2089" i="1"/>
  <c r="AC2089" i="1"/>
  <c r="AD2089" i="1"/>
  <c r="AE2089" i="1"/>
  <c r="AF2089" i="1"/>
  <c r="AG2089" i="1"/>
  <c r="AH2089" i="1"/>
  <c r="AI2089" i="1"/>
  <c r="AJ2089" i="1"/>
  <c r="AK2089" i="1"/>
  <c r="AL2089" i="1"/>
  <c r="AM2089" i="1"/>
  <c r="AN2089" i="1"/>
  <c r="AO2089" i="1"/>
  <c r="AP2089" i="1"/>
  <c r="AQ2089" i="1"/>
  <c r="AR2089" i="1"/>
  <c r="AS2089" i="1"/>
  <c r="AT2089" i="1"/>
  <c r="AU2089" i="1"/>
  <c r="AV2089" i="1"/>
  <c r="AW2089" i="1"/>
  <c r="AX2089" i="1"/>
  <c r="AY2089" i="1"/>
  <c r="AZ2089" i="1"/>
  <c r="BA2089" i="1"/>
  <c r="BB2089" i="1"/>
  <c r="BC2089" i="1"/>
  <c r="BD2089" i="1"/>
  <c r="BE2089" i="1"/>
  <c r="BF2089" i="1"/>
  <c r="H2090" i="1"/>
  <c r="I2090" i="1"/>
  <c r="J2090" i="1"/>
  <c r="K2090" i="1"/>
  <c r="L2090" i="1"/>
  <c r="M2090" i="1"/>
  <c r="N2090" i="1"/>
  <c r="O2090" i="1"/>
  <c r="P2090" i="1"/>
  <c r="Q2090" i="1"/>
  <c r="R2090" i="1"/>
  <c r="S2090" i="1"/>
  <c r="T2090" i="1"/>
  <c r="U2090" i="1"/>
  <c r="V2090" i="1"/>
  <c r="W2090" i="1"/>
  <c r="X2090" i="1"/>
  <c r="Y2090" i="1"/>
  <c r="Z2090" i="1"/>
  <c r="AA2090" i="1"/>
  <c r="AB2090" i="1"/>
  <c r="AC2090" i="1"/>
  <c r="AD2090" i="1"/>
  <c r="AE2090" i="1"/>
  <c r="AF2090" i="1"/>
  <c r="AG2090" i="1"/>
  <c r="AH2090" i="1"/>
  <c r="AI2090" i="1"/>
  <c r="AJ2090" i="1"/>
  <c r="AK2090" i="1"/>
  <c r="AL2090" i="1"/>
  <c r="AM2090" i="1"/>
  <c r="AN2090" i="1"/>
  <c r="AO2090" i="1"/>
  <c r="AP2090" i="1"/>
  <c r="AQ2090" i="1"/>
  <c r="AR2090" i="1"/>
  <c r="AS2090" i="1"/>
  <c r="AT2090" i="1"/>
  <c r="AU2090" i="1"/>
  <c r="AV2090" i="1"/>
  <c r="AW2090" i="1"/>
  <c r="AX2090" i="1"/>
  <c r="AY2090" i="1"/>
  <c r="AZ2090" i="1"/>
  <c r="BA2090" i="1"/>
  <c r="BB2090" i="1"/>
  <c r="BC2090" i="1"/>
  <c r="BD2090" i="1"/>
  <c r="BE2090" i="1"/>
  <c r="BF2090" i="1"/>
  <c r="H2091" i="1"/>
  <c r="I2091" i="1"/>
  <c r="J2091" i="1"/>
  <c r="K2091" i="1"/>
  <c r="L2091" i="1"/>
  <c r="M2091" i="1"/>
  <c r="N2091" i="1"/>
  <c r="O2091" i="1"/>
  <c r="P2091" i="1"/>
  <c r="Q2091" i="1"/>
  <c r="R2091" i="1"/>
  <c r="S2091" i="1"/>
  <c r="T2091" i="1"/>
  <c r="U2091" i="1"/>
  <c r="V2091" i="1"/>
  <c r="W2091" i="1"/>
  <c r="X2091" i="1"/>
  <c r="Y2091" i="1"/>
  <c r="Z2091" i="1"/>
  <c r="AA2091" i="1"/>
  <c r="AB2091" i="1"/>
  <c r="AC2091" i="1"/>
  <c r="AD2091" i="1"/>
  <c r="AE2091" i="1"/>
  <c r="AF2091" i="1"/>
  <c r="AG2091" i="1"/>
  <c r="AH2091" i="1"/>
  <c r="AI2091" i="1"/>
  <c r="AJ2091" i="1"/>
  <c r="AK2091" i="1"/>
  <c r="AL2091" i="1"/>
  <c r="AM2091" i="1"/>
  <c r="AN2091" i="1"/>
  <c r="AO2091" i="1"/>
  <c r="AP2091" i="1"/>
  <c r="AQ2091" i="1"/>
  <c r="AR2091" i="1"/>
  <c r="AS2091" i="1"/>
  <c r="AT2091" i="1"/>
  <c r="AU2091" i="1"/>
  <c r="AV2091" i="1"/>
  <c r="AW2091" i="1"/>
  <c r="AX2091" i="1"/>
  <c r="AY2091" i="1"/>
  <c r="AZ2091" i="1"/>
  <c r="BA2091" i="1"/>
  <c r="BB2091" i="1"/>
  <c r="BC2091" i="1"/>
  <c r="BD2091" i="1"/>
  <c r="BE2091" i="1"/>
  <c r="BF2091" i="1"/>
  <c r="H2092" i="1"/>
  <c r="I2092" i="1"/>
  <c r="J2092" i="1"/>
  <c r="K2092" i="1"/>
  <c r="L2092" i="1"/>
  <c r="M2092" i="1"/>
  <c r="N2092" i="1"/>
  <c r="O2092" i="1"/>
  <c r="P2092" i="1"/>
  <c r="Q2092" i="1"/>
  <c r="R2092" i="1"/>
  <c r="S2092" i="1"/>
  <c r="T2092" i="1"/>
  <c r="U2092" i="1"/>
  <c r="V2092" i="1"/>
  <c r="W2092" i="1"/>
  <c r="X2092" i="1"/>
  <c r="Y2092" i="1"/>
  <c r="Z2092" i="1"/>
  <c r="AA2092" i="1"/>
  <c r="AB2092" i="1"/>
  <c r="AC2092" i="1"/>
  <c r="AD2092" i="1"/>
  <c r="AE2092" i="1"/>
  <c r="AF2092" i="1"/>
  <c r="AG2092" i="1"/>
  <c r="AH2092" i="1"/>
  <c r="AI2092" i="1"/>
  <c r="AJ2092" i="1"/>
  <c r="AK2092" i="1"/>
  <c r="AL2092" i="1"/>
  <c r="AM2092" i="1"/>
  <c r="AN2092" i="1"/>
  <c r="AO2092" i="1"/>
  <c r="AP2092" i="1"/>
  <c r="AQ2092" i="1"/>
  <c r="AR2092" i="1"/>
  <c r="AS2092" i="1"/>
  <c r="AT2092" i="1"/>
  <c r="AU2092" i="1"/>
  <c r="AV2092" i="1"/>
  <c r="AW2092" i="1"/>
  <c r="AX2092" i="1"/>
  <c r="AY2092" i="1"/>
  <c r="AZ2092" i="1"/>
  <c r="BA2092" i="1"/>
  <c r="BB2092" i="1"/>
  <c r="BC2092" i="1"/>
  <c r="BD2092" i="1"/>
  <c r="BE2092" i="1"/>
  <c r="BF2092" i="1"/>
  <c r="H2093" i="1"/>
  <c r="I2093" i="1"/>
  <c r="J2093" i="1"/>
  <c r="K2093" i="1"/>
  <c r="L2093" i="1"/>
  <c r="M2093" i="1"/>
  <c r="N2093" i="1"/>
  <c r="O2093" i="1"/>
  <c r="P2093" i="1"/>
  <c r="Q2093" i="1"/>
  <c r="R2093" i="1"/>
  <c r="S2093" i="1"/>
  <c r="T2093" i="1"/>
  <c r="U2093" i="1"/>
  <c r="V2093" i="1"/>
  <c r="W2093" i="1"/>
  <c r="X2093" i="1"/>
  <c r="Y2093" i="1"/>
  <c r="Z2093" i="1"/>
  <c r="AA2093" i="1"/>
  <c r="AB2093" i="1"/>
  <c r="AC2093" i="1"/>
  <c r="AD2093" i="1"/>
  <c r="AE2093" i="1"/>
  <c r="AF2093" i="1"/>
  <c r="AG2093" i="1"/>
  <c r="AH2093" i="1"/>
  <c r="AI2093" i="1"/>
  <c r="AJ2093" i="1"/>
  <c r="AK2093" i="1"/>
  <c r="AL2093" i="1"/>
  <c r="AM2093" i="1"/>
  <c r="AN2093" i="1"/>
  <c r="AO2093" i="1"/>
  <c r="AP2093" i="1"/>
  <c r="AQ2093" i="1"/>
  <c r="AR2093" i="1"/>
  <c r="AS2093" i="1"/>
  <c r="AT2093" i="1"/>
  <c r="AU2093" i="1"/>
  <c r="AV2093" i="1"/>
  <c r="AW2093" i="1"/>
  <c r="AX2093" i="1"/>
  <c r="AY2093" i="1"/>
  <c r="AZ2093" i="1"/>
  <c r="BA2093" i="1"/>
  <c r="BB2093" i="1"/>
  <c r="BC2093" i="1"/>
  <c r="BD2093" i="1"/>
  <c r="BE2093" i="1"/>
  <c r="BF2093" i="1"/>
  <c r="H2094" i="1"/>
  <c r="I2094" i="1"/>
  <c r="J2094" i="1"/>
  <c r="K2094" i="1"/>
  <c r="L2094" i="1"/>
  <c r="M2094" i="1"/>
  <c r="N2094" i="1"/>
  <c r="O2094" i="1"/>
  <c r="P2094" i="1"/>
  <c r="Q2094" i="1"/>
  <c r="R2094" i="1"/>
  <c r="S2094" i="1"/>
  <c r="T2094" i="1"/>
  <c r="U2094" i="1"/>
  <c r="V2094" i="1"/>
  <c r="W2094" i="1"/>
  <c r="X2094" i="1"/>
  <c r="Y2094" i="1"/>
  <c r="Z2094" i="1"/>
  <c r="AA2094" i="1"/>
  <c r="AB2094" i="1"/>
  <c r="AC2094" i="1"/>
  <c r="AD2094" i="1"/>
  <c r="AE2094" i="1"/>
  <c r="AF2094" i="1"/>
  <c r="AG2094" i="1"/>
  <c r="AH2094" i="1"/>
  <c r="AI2094" i="1"/>
  <c r="AJ2094" i="1"/>
  <c r="AK2094" i="1"/>
  <c r="AL2094" i="1"/>
  <c r="AM2094" i="1"/>
  <c r="AN2094" i="1"/>
  <c r="AO2094" i="1"/>
  <c r="AP2094" i="1"/>
  <c r="AQ2094" i="1"/>
  <c r="AR2094" i="1"/>
  <c r="AS2094" i="1"/>
  <c r="AT2094" i="1"/>
  <c r="AU2094" i="1"/>
  <c r="AV2094" i="1"/>
  <c r="AW2094" i="1"/>
  <c r="AX2094" i="1"/>
  <c r="AY2094" i="1"/>
  <c r="AZ2094" i="1"/>
  <c r="BA2094" i="1"/>
  <c r="BB2094" i="1"/>
  <c r="BC2094" i="1"/>
  <c r="BD2094" i="1"/>
  <c r="BE2094" i="1"/>
  <c r="BF2094" i="1"/>
  <c r="H2095" i="1"/>
  <c r="I2095" i="1"/>
  <c r="J2095" i="1"/>
  <c r="K2095" i="1"/>
  <c r="L2095" i="1"/>
  <c r="M2095" i="1"/>
  <c r="N2095" i="1"/>
  <c r="O2095" i="1"/>
  <c r="P2095" i="1"/>
  <c r="Q2095" i="1"/>
  <c r="R2095" i="1"/>
  <c r="S2095" i="1"/>
  <c r="T2095" i="1"/>
  <c r="U2095" i="1"/>
  <c r="V2095" i="1"/>
  <c r="W2095" i="1"/>
  <c r="X2095" i="1"/>
  <c r="Y2095" i="1"/>
  <c r="Z2095" i="1"/>
  <c r="AA2095" i="1"/>
  <c r="AB2095" i="1"/>
  <c r="AC2095" i="1"/>
  <c r="AD2095" i="1"/>
  <c r="AE2095" i="1"/>
  <c r="AF2095" i="1"/>
  <c r="AG2095" i="1"/>
  <c r="AH2095" i="1"/>
  <c r="AI2095" i="1"/>
  <c r="AJ2095" i="1"/>
  <c r="AK2095" i="1"/>
  <c r="AL2095" i="1"/>
  <c r="AM2095" i="1"/>
  <c r="AN2095" i="1"/>
  <c r="AO2095" i="1"/>
  <c r="AP2095" i="1"/>
  <c r="AQ2095" i="1"/>
  <c r="AR2095" i="1"/>
  <c r="AS2095" i="1"/>
  <c r="AT2095" i="1"/>
  <c r="AU2095" i="1"/>
  <c r="AV2095" i="1"/>
  <c r="AW2095" i="1"/>
  <c r="AX2095" i="1"/>
  <c r="AY2095" i="1"/>
  <c r="AZ2095" i="1"/>
  <c r="BA2095" i="1"/>
  <c r="BB2095" i="1"/>
  <c r="BC2095" i="1"/>
  <c r="BD2095" i="1"/>
  <c r="BE2095" i="1"/>
  <c r="BF2095" i="1"/>
  <c r="H2096" i="1"/>
  <c r="I2096" i="1"/>
  <c r="J2096" i="1"/>
  <c r="K2096" i="1"/>
  <c r="L2096" i="1"/>
  <c r="M2096" i="1"/>
  <c r="N2096" i="1"/>
  <c r="O2096" i="1"/>
  <c r="P2096" i="1"/>
  <c r="Q2096" i="1"/>
  <c r="R2096" i="1"/>
  <c r="S2096" i="1"/>
  <c r="T2096" i="1"/>
  <c r="U2096" i="1"/>
  <c r="V2096" i="1"/>
  <c r="W2096" i="1"/>
  <c r="X2096" i="1"/>
  <c r="Y2096" i="1"/>
  <c r="Z2096" i="1"/>
  <c r="AA2096" i="1"/>
  <c r="AB2096" i="1"/>
  <c r="AC2096" i="1"/>
  <c r="AD2096" i="1"/>
  <c r="AE2096" i="1"/>
  <c r="AF2096" i="1"/>
  <c r="AG2096" i="1"/>
  <c r="AH2096" i="1"/>
  <c r="AI2096" i="1"/>
  <c r="AJ2096" i="1"/>
  <c r="AK2096" i="1"/>
  <c r="AL2096" i="1"/>
  <c r="AM2096" i="1"/>
  <c r="AN2096" i="1"/>
  <c r="AO2096" i="1"/>
  <c r="AP2096" i="1"/>
  <c r="AQ2096" i="1"/>
  <c r="AR2096" i="1"/>
  <c r="AS2096" i="1"/>
  <c r="AT2096" i="1"/>
  <c r="AU2096" i="1"/>
  <c r="AV2096" i="1"/>
  <c r="AW2096" i="1"/>
  <c r="AX2096" i="1"/>
  <c r="AY2096" i="1"/>
  <c r="AZ2096" i="1"/>
  <c r="BA2096" i="1"/>
  <c r="BB2096" i="1"/>
  <c r="BC2096" i="1"/>
  <c r="BD2096" i="1"/>
  <c r="BE2096" i="1"/>
  <c r="BF2096" i="1"/>
  <c r="H2097" i="1"/>
  <c r="I2097" i="1"/>
  <c r="J2097" i="1"/>
  <c r="K2097" i="1"/>
  <c r="L2097" i="1"/>
  <c r="M2097" i="1"/>
  <c r="N2097" i="1"/>
  <c r="O2097" i="1"/>
  <c r="P2097" i="1"/>
  <c r="Q2097" i="1"/>
  <c r="R2097" i="1"/>
  <c r="S2097" i="1"/>
  <c r="T2097" i="1"/>
  <c r="U2097" i="1"/>
  <c r="V2097" i="1"/>
  <c r="W2097" i="1"/>
  <c r="X2097" i="1"/>
  <c r="Y2097" i="1"/>
  <c r="Z2097" i="1"/>
  <c r="AA2097" i="1"/>
  <c r="AB2097" i="1"/>
  <c r="AC2097" i="1"/>
  <c r="AD2097" i="1"/>
  <c r="AE2097" i="1"/>
  <c r="AF2097" i="1"/>
  <c r="AG2097" i="1"/>
  <c r="AH2097" i="1"/>
  <c r="AI2097" i="1"/>
  <c r="AJ2097" i="1"/>
  <c r="AK2097" i="1"/>
  <c r="AL2097" i="1"/>
  <c r="AM2097" i="1"/>
  <c r="AN2097" i="1"/>
  <c r="AO2097" i="1"/>
  <c r="AP2097" i="1"/>
  <c r="AQ2097" i="1"/>
  <c r="AR2097" i="1"/>
  <c r="AS2097" i="1"/>
  <c r="AT2097" i="1"/>
  <c r="AU2097" i="1"/>
  <c r="AV2097" i="1"/>
  <c r="AW2097" i="1"/>
  <c r="AX2097" i="1"/>
  <c r="AY2097" i="1"/>
  <c r="AZ2097" i="1"/>
  <c r="BA2097" i="1"/>
  <c r="BB2097" i="1"/>
  <c r="BC2097" i="1"/>
  <c r="BD2097" i="1"/>
  <c r="BE2097" i="1"/>
  <c r="BF2097" i="1"/>
  <c r="H2098" i="1"/>
  <c r="I2098" i="1"/>
  <c r="J2098" i="1"/>
  <c r="K2098" i="1"/>
  <c r="L2098" i="1"/>
  <c r="M2098" i="1"/>
  <c r="N2098" i="1"/>
  <c r="O2098" i="1"/>
  <c r="P2098" i="1"/>
  <c r="Q2098" i="1"/>
  <c r="R2098" i="1"/>
  <c r="S2098" i="1"/>
  <c r="T2098" i="1"/>
  <c r="U2098" i="1"/>
  <c r="V2098" i="1"/>
  <c r="W2098" i="1"/>
  <c r="X2098" i="1"/>
  <c r="Y2098" i="1"/>
  <c r="Z2098" i="1"/>
  <c r="AA2098" i="1"/>
  <c r="AB2098" i="1"/>
  <c r="AC2098" i="1"/>
  <c r="AD2098" i="1"/>
  <c r="AE2098" i="1"/>
  <c r="AF2098" i="1"/>
  <c r="AG2098" i="1"/>
  <c r="AH2098" i="1"/>
  <c r="AI2098" i="1"/>
  <c r="AJ2098" i="1"/>
  <c r="AK2098" i="1"/>
  <c r="AL2098" i="1"/>
  <c r="AM2098" i="1"/>
  <c r="AN2098" i="1"/>
  <c r="AO2098" i="1"/>
  <c r="AP2098" i="1"/>
  <c r="AQ2098" i="1"/>
  <c r="AR2098" i="1"/>
  <c r="AS2098" i="1"/>
  <c r="AT2098" i="1"/>
  <c r="AU2098" i="1"/>
  <c r="AV2098" i="1"/>
  <c r="AW2098" i="1"/>
  <c r="AX2098" i="1"/>
  <c r="AY2098" i="1"/>
  <c r="AZ2098" i="1"/>
  <c r="BA2098" i="1"/>
  <c r="BB2098" i="1"/>
  <c r="BC2098" i="1"/>
  <c r="BD2098" i="1"/>
  <c r="BE2098" i="1"/>
  <c r="BF2098" i="1"/>
  <c r="H2099" i="1"/>
  <c r="I2099" i="1"/>
  <c r="J2099" i="1"/>
  <c r="K2099" i="1"/>
  <c r="L2099" i="1"/>
  <c r="M2099" i="1"/>
  <c r="N2099" i="1"/>
  <c r="O2099" i="1"/>
  <c r="P2099" i="1"/>
  <c r="Q2099" i="1"/>
  <c r="R2099" i="1"/>
  <c r="S2099" i="1"/>
  <c r="T2099" i="1"/>
  <c r="U2099" i="1"/>
  <c r="V2099" i="1"/>
  <c r="W2099" i="1"/>
  <c r="X2099" i="1"/>
  <c r="Y2099" i="1"/>
  <c r="Z2099" i="1"/>
  <c r="AA2099" i="1"/>
  <c r="AB2099" i="1"/>
  <c r="AC2099" i="1"/>
  <c r="AD2099" i="1"/>
  <c r="AE2099" i="1"/>
  <c r="AF2099" i="1"/>
  <c r="AG2099" i="1"/>
  <c r="AH2099" i="1"/>
  <c r="AI2099" i="1"/>
  <c r="AJ2099" i="1"/>
  <c r="AK2099" i="1"/>
  <c r="AL2099" i="1"/>
  <c r="AM2099" i="1"/>
  <c r="AN2099" i="1"/>
  <c r="AO2099" i="1"/>
  <c r="AP2099" i="1"/>
  <c r="AQ2099" i="1"/>
  <c r="AR2099" i="1"/>
  <c r="AS2099" i="1"/>
  <c r="AT2099" i="1"/>
  <c r="AU2099" i="1"/>
  <c r="AV2099" i="1"/>
  <c r="AW2099" i="1"/>
  <c r="AX2099" i="1"/>
  <c r="AY2099" i="1"/>
  <c r="AZ2099" i="1"/>
  <c r="BA2099" i="1"/>
  <c r="BB2099" i="1"/>
  <c r="BC2099" i="1"/>
  <c r="BD2099" i="1"/>
  <c r="BE2099" i="1"/>
  <c r="BF2099" i="1"/>
  <c r="H2100" i="1"/>
  <c r="I2100" i="1"/>
  <c r="J2100" i="1"/>
  <c r="K2100" i="1"/>
  <c r="L2100" i="1"/>
  <c r="M2100" i="1"/>
  <c r="N2100" i="1"/>
  <c r="O2100" i="1"/>
  <c r="P2100" i="1"/>
  <c r="Q2100" i="1"/>
  <c r="R2100" i="1"/>
  <c r="S2100" i="1"/>
  <c r="T2100" i="1"/>
  <c r="U2100" i="1"/>
  <c r="V2100" i="1"/>
  <c r="W2100" i="1"/>
  <c r="X2100" i="1"/>
  <c r="Y2100" i="1"/>
  <c r="Z2100" i="1"/>
  <c r="AA2100" i="1"/>
  <c r="AB2100" i="1"/>
  <c r="AC2100" i="1"/>
  <c r="AD2100" i="1"/>
  <c r="AE2100" i="1"/>
  <c r="AF2100" i="1"/>
  <c r="AG2100" i="1"/>
  <c r="AH2100" i="1"/>
  <c r="AI2100" i="1"/>
  <c r="AJ2100" i="1"/>
  <c r="AK2100" i="1"/>
  <c r="AL2100" i="1"/>
  <c r="AM2100" i="1"/>
  <c r="AN2100" i="1"/>
  <c r="AO2100" i="1"/>
  <c r="AP2100" i="1"/>
  <c r="AQ2100" i="1"/>
  <c r="AR2100" i="1"/>
  <c r="AS2100" i="1"/>
  <c r="AT2100" i="1"/>
  <c r="AU2100" i="1"/>
  <c r="AV2100" i="1"/>
  <c r="AW2100" i="1"/>
  <c r="AX2100" i="1"/>
  <c r="AY2100" i="1"/>
  <c r="AZ2100" i="1"/>
  <c r="BA2100" i="1"/>
  <c r="BB2100" i="1"/>
  <c r="BC2100" i="1"/>
  <c r="BD2100" i="1"/>
  <c r="BE2100" i="1"/>
  <c r="BF2100" i="1"/>
  <c r="H2101" i="1"/>
  <c r="I2101" i="1"/>
  <c r="J2101" i="1"/>
  <c r="K2101" i="1"/>
  <c r="L2101" i="1"/>
  <c r="M2101" i="1"/>
  <c r="N2101" i="1"/>
  <c r="O2101" i="1"/>
  <c r="P2101" i="1"/>
  <c r="Q2101" i="1"/>
  <c r="R2101" i="1"/>
  <c r="S2101" i="1"/>
  <c r="T2101" i="1"/>
  <c r="U2101" i="1"/>
  <c r="V2101" i="1"/>
  <c r="W2101" i="1"/>
  <c r="X2101" i="1"/>
  <c r="Y2101" i="1"/>
  <c r="Z2101" i="1"/>
  <c r="AA2101" i="1"/>
  <c r="AB2101" i="1"/>
  <c r="AC2101" i="1"/>
  <c r="AD2101" i="1"/>
  <c r="AE2101" i="1"/>
  <c r="AF2101" i="1"/>
  <c r="AG2101" i="1"/>
  <c r="AH2101" i="1"/>
  <c r="AI2101" i="1"/>
  <c r="AJ2101" i="1"/>
  <c r="AK2101" i="1"/>
  <c r="AL2101" i="1"/>
  <c r="AM2101" i="1"/>
  <c r="AN2101" i="1"/>
  <c r="AO2101" i="1"/>
  <c r="AP2101" i="1"/>
  <c r="AQ2101" i="1"/>
  <c r="AR2101" i="1"/>
  <c r="AS2101" i="1"/>
  <c r="AT2101" i="1"/>
  <c r="AU2101" i="1"/>
  <c r="AV2101" i="1"/>
  <c r="AW2101" i="1"/>
  <c r="AX2101" i="1"/>
  <c r="AY2101" i="1"/>
  <c r="AZ2101" i="1"/>
  <c r="BA2101" i="1"/>
  <c r="BB2101" i="1"/>
  <c r="BC2101" i="1"/>
  <c r="BD2101" i="1"/>
  <c r="BE2101" i="1"/>
  <c r="BF2101" i="1"/>
  <c r="H2102" i="1"/>
  <c r="I2102" i="1"/>
  <c r="J2102" i="1"/>
  <c r="K2102" i="1"/>
  <c r="L2102" i="1"/>
  <c r="M2102" i="1"/>
  <c r="N2102" i="1"/>
  <c r="O2102" i="1"/>
  <c r="P2102" i="1"/>
  <c r="Q2102" i="1"/>
  <c r="R2102" i="1"/>
  <c r="S2102" i="1"/>
  <c r="T2102" i="1"/>
  <c r="U2102" i="1"/>
  <c r="V2102" i="1"/>
  <c r="W2102" i="1"/>
  <c r="X2102" i="1"/>
  <c r="Y2102" i="1"/>
  <c r="Z2102" i="1"/>
  <c r="AA2102" i="1"/>
  <c r="AB2102" i="1"/>
  <c r="AC2102" i="1"/>
  <c r="AD2102" i="1"/>
  <c r="AE2102" i="1"/>
  <c r="AF2102" i="1"/>
  <c r="AG2102" i="1"/>
  <c r="AH2102" i="1"/>
  <c r="AI2102" i="1"/>
  <c r="AJ2102" i="1"/>
  <c r="AK2102" i="1"/>
  <c r="AL2102" i="1"/>
  <c r="AM2102" i="1"/>
  <c r="AN2102" i="1"/>
  <c r="AO2102" i="1"/>
  <c r="AP2102" i="1"/>
  <c r="AQ2102" i="1"/>
  <c r="AR2102" i="1"/>
  <c r="AS2102" i="1"/>
  <c r="AT2102" i="1"/>
  <c r="AU2102" i="1"/>
  <c r="AV2102" i="1"/>
  <c r="AW2102" i="1"/>
  <c r="AX2102" i="1"/>
  <c r="AY2102" i="1"/>
  <c r="AZ2102" i="1"/>
  <c r="BA2102" i="1"/>
  <c r="BB2102" i="1"/>
  <c r="BC2102" i="1"/>
  <c r="BD2102" i="1"/>
  <c r="BE2102" i="1"/>
  <c r="BF2102" i="1"/>
  <c r="H2103" i="1"/>
  <c r="I2103" i="1"/>
  <c r="J2103" i="1"/>
  <c r="K2103" i="1"/>
  <c r="L2103" i="1"/>
  <c r="M2103" i="1"/>
  <c r="N2103" i="1"/>
  <c r="O2103" i="1"/>
  <c r="P2103" i="1"/>
  <c r="Q2103" i="1"/>
  <c r="R2103" i="1"/>
  <c r="S2103" i="1"/>
  <c r="T2103" i="1"/>
  <c r="U2103" i="1"/>
  <c r="V2103" i="1"/>
  <c r="W2103" i="1"/>
  <c r="X2103" i="1"/>
  <c r="Y2103" i="1"/>
  <c r="Z2103" i="1"/>
  <c r="AA2103" i="1"/>
  <c r="AB2103" i="1"/>
  <c r="AC2103" i="1"/>
  <c r="AD2103" i="1"/>
  <c r="AE2103" i="1"/>
  <c r="AF2103" i="1"/>
  <c r="AG2103" i="1"/>
  <c r="AH2103" i="1"/>
  <c r="AI2103" i="1"/>
  <c r="AJ2103" i="1"/>
  <c r="AK2103" i="1"/>
  <c r="AL2103" i="1"/>
  <c r="AM2103" i="1"/>
  <c r="AN2103" i="1"/>
  <c r="AO2103" i="1"/>
  <c r="AP2103" i="1"/>
  <c r="AQ2103" i="1"/>
  <c r="AR2103" i="1"/>
  <c r="AS2103" i="1"/>
  <c r="AT2103" i="1"/>
  <c r="AU2103" i="1"/>
  <c r="AV2103" i="1"/>
  <c r="AW2103" i="1"/>
  <c r="AX2103" i="1"/>
  <c r="AY2103" i="1"/>
  <c r="AZ2103" i="1"/>
  <c r="BA2103" i="1"/>
  <c r="BB2103" i="1"/>
  <c r="BC2103" i="1"/>
  <c r="BD2103" i="1"/>
  <c r="BE2103" i="1"/>
  <c r="BF2103" i="1"/>
  <c r="H2104" i="1"/>
  <c r="I2104" i="1"/>
  <c r="J2104" i="1"/>
  <c r="K2104" i="1"/>
  <c r="L2104" i="1"/>
  <c r="M2104" i="1"/>
  <c r="N2104" i="1"/>
  <c r="O2104" i="1"/>
  <c r="P2104" i="1"/>
  <c r="Q2104" i="1"/>
  <c r="R2104" i="1"/>
  <c r="S2104" i="1"/>
  <c r="T2104" i="1"/>
  <c r="U2104" i="1"/>
  <c r="V2104" i="1"/>
  <c r="W2104" i="1"/>
  <c r="X2104" i="1"/>
  <c r="Y2104" i="1"/>
  <c r="Z2104" i="1"/>
  <c r="AA2104" i="1"/>
  <c r="AB2104" i="1"/>
  <c r="AC2104" i="1"/>
  <c r="AD2104" i="1"/>
  <c r="AE2104" i="1"/>
  <c r="AF2104" i="1"/>
  <c r="AG2104" i="1"/>
  <c r="AH2104" i="1"/>
  <c r="AI2104" i="1"/>
  <c r="AJ2104" i="1"/>
  <c r="AK2104" i="1"/>
  <c r="AL2104" i="1"/>
  <c r="AM2104" i="1"/>
  <c r="AN2104" i="1"/>
  <c r="AO2104" i="1"/>
  <c r="AP2104" i="1"/>
  <c r="AQ2104" i="1"/>
  <c r="AR2104" i="1"/>
  <c r="AS2104" i="1"/>
  <c r="AT2104" i="1"/>
  <c r="AU2104" i="1"/>
  <c r="AV2104" i="1"/>
  <c r="AW2104" i="1"/>
  <c r="AX2104" i="1"/>
  <c r="AY2104" i="1"/>
  <c r="AZ2104" i="1"/>
  <c r="BA2104" i="1"/>
  <c r="BB2104" i="1"/>
  <c r="BC2104" i="1"/>
  <c r="BD2104" i="1"/>
  <c r="BE2104" i="1"/>
  <c r="BF2104" i="1"/>
  <c r="H2105" i="1"/>
  <c r="I2105" i="1"/>
  <c r="J2105" i="1"/>
  <c r="K2105" i="1"/>
  <c r="L2105" i="1"/>
  <c r="M2105" i="1"/>
  <c r="N2105" i="1"/>
  <c r="O2105" i="1"/>
  <c r="P2105" i="1"/>
  <c r="Q2105" i="1"/>
  <c r="R2105" i="1"/>
  <c r="S2105" i="1"/>
  <c r="T2105" i="1"/>
  <c r="U2105" i="1"/>
  <c r="V2105" i="1"/>
  <c r="W2105" i="1"/>
  <c r="X2105" i="1"/>
  <c r="Y2105" i="1"/>
  <c r="Z2105" i="1"/>
  <c r="AA2105" i="1"/>
  <c r="AB2105" i="1"/>
  <c r="AC2105" i="1"/>
  <c r="AD2105" i="1"/>
  <c r="AE2105" i="1"/>
  <c r="AF2105" i="1"/>
  <c r="AG2105" i="1"/>
  <c r="AH2105" i="1"/>
  <c r="AI2105" i="1"/>
  <c r="AJ2105" i="1"/>
  <c r="AK2105" i="1"/>
  <c r="AL2105" i="1"/>
  <c r="AM2105" i="1"/>
  <c r="AN2105" i="1"/>
  <c r="AO2105" i="1"/>
  <c r="AP2105" i="1"/>
  <c r="AQ2105" i="1"/>
  <c r="AR2105" i="1"/>
  <c r="AS2105" i="1"/>
  <c r="AT2105" i="1"/>
  <c r="AU2105" i="1"/>
  <c r="AV2105" i="1"/>
  <c r="AW2105" i="1"/>
  <c r="AX2105" i="1"/>
  <c r="AY2105" i="1"/>
  <c r="AZ2105" i="1"/>
  <c r="BA2105" i="1"/>
  <c r="BB2105" i="1"/>
  <c r="BC2105" i="1"/>
  <c r="BD2105" i="1"/>
  <c r="BE2105" i="1"/>
  <c r="BF2105" i="1"/>
  <c r="H2106" i="1"/>
  <c r="I2106" i="1"/>
  <c r="J2106" i="1"/>
  <c r="K2106" i="1"/>
  <c r="L2106" i="1"/>
  <c r="M2106" i="1"/>
  <c r="N2106" i="1"/>
  <c r="O2106" i="1"/>
  <c r="P2106" i="1"/>
  <c r="Q2106" i="1"/>
  <c r="R2106" i="1"/>
  <c r="S2106" i="1"/>
  <c r="T2106" i="1"/>
  <c r="U2106" i="1"/>
  <c r="V2106" i="1"/>
  <c r="W2106" i="1"/>
  <c r="X2106" i="1"/>
  <c r="Y2106" i="1"/>
  <c r="Z2106" i="1"/>
  <c r="AA2106" i="1"/>
  <c r="AB2106" i="1"/>
  <c r="AC2106" i="1"/>
  <c r="AD2106" i="1"/>
  <c r="AE2106" i="1"/>
  <c r="AF2106" i="1"/>
  <c r="AG2106" i="1"/>
  <c r="AH2106" i="1"/>
  <c r="AI2106" i="1"/>
  <c r="AJ2106" i="1"/>
  <c r="AK2106" i="1"/>
  <c r="AL2106" i="1"/>
  <c r="AM2106" i="1"/>
  <c r="AN2106" i="1"/>
  <c r="AO2106" i="1"/>
  <c r="AP2106" i="1"/>
  <c r="AQ2106" i="1"/>
  <c r="AR2106" i="1"/>
  <c r="AS2106" i="1"/>
  <c r="AT2106" i="1"/>
  <c r="AU2106" i="1"/>
  <c r="AV2106" i="1"/>
  <c r="AW2106" i="1"/>
  <c r="AX2106" i="1"/>
  <c r="AY2106" i="1"/>
  <c r="AZ2106" i="1"/>
  <c r="BA2106" i="1"/>
  <c r="BB2106" i="1"/>
  <c r="BC2106" i="1"/>
  <c r="BD2106" i="1"/>
  <c r="BE2106" i="1"/>
  <c r="BF2106" i="1"/>
  <c r="H2107" i="1"/>
  <c r="I2107" i="1"/>
  <c r="J2107" i="1"/>
  <c r="K2107" i="1"/>
  <c r="L2107" i="1"/>
  <c r="M2107" i="1"/>
  <c r="N2107" i="1"/>
  <c r="O2107" i="1"/>
  <c r="P2107" i="1"/>
  <c r="Q2107" i="1"/>
  <c r="R2107" i="1"/>
  <c r="S2107" i="1"/>
  <c r="T2107" i="1"/>
  <c r="U2107" i="1"/>
  <c r="V2107" i="1"/>
  <c r="W2107" i="1"/>
  <c r="X2107" i="1"/>
  <c r="Y2107" i="1"/>
  <c r="Z2107" i="1"/>
  <c r="AA2107" i="1"/>
  <c r="AB2107" i="1"/>
  <c r="AC2107" i="1"/>
  <c r="AD2107" i="1"/>
  <c r="AE2107" i="1"/>
  <c r="AF2107" i="1"/>
  <c r="AG2107" i="1"/>
  <c r="AH2107" i="1"/>
  <c r="AI2107" i="1"/>
  <c r="AJ2107" i="1"/>
  <c r="AK2107" i="1"/>
  <c r="AL2107" i="1"/>
  <c r="AM2107" i="1"/>
  <c r="AN2107" i="1"/>
  <c r="AO2107" i="1"/>
  <c r="AP2107" i="1"/>
  <c r="AQ2107" i="1"/>
  <c r="AR2107" i="1"/>
  <c r="AS2107" i="1"/>
  <c r="AT2107" i="1"/>
  <c r="AU2107" i="1"/>
  <c r="AV2107" i="1"/>
  <c r="AW2107" i="1"/>
  <c r="AX2107" i="1"/>
  <c r="AY2107" i="1"/>
  <c r="AZ2107" i="1"/>
  <c r="BA2107" i="1"/>
  <c r="BB2107" i="1"/>
  <c r="BC2107" i="1"/>
  <c r="BD2107" i="1"/>
  <c r="BE2107" i="1"/>
  <c r="BF2107" i="1"/>
  <c r="H2108" i="1"/>
  <c r="I2108" i="1"/>
  <c r="J2108" i="1"/>
  <c r="K2108" i="1"/>
  <c r="L2108" i="1"/>
  <c r="M2108" i="1"/>
  <c r="N2108" i="1"/>
  <c r="O2108" i="1"/>
  <c r="P2108" i="1"/>
  <c r="Q2108" i="1"/>
  <c r="R2108" i="1"/>
  <c r="S2108" i="1"/>
  <c r="T2108" i="1"/>
  <c r="U2108" i="1"/>
  <c r="V2108" i="1"/>
  <c r="W2108" i="1"/>
  <c r="X2108" i="1"/>
  <c r="Y2108" i="1"/>
  <c r="Z2108" i="1"/>
  <c r="AA2108" i="1"/>
  <c r="AB2108" i="1"/>
  <c r="AC2108" i="1"/>
  <c r="AD2108" i="1"/>
  <c r="AE2108" i="1"/>
  <c r="AF2108" i="1"/>
  <c r="AG2108" i="1"/>
  <c r="AH2108" i="1"/>
  <c r="AI2108" i="1"/>
  <c r="AJ2108" i="1"/>
  <c r="AK2108" i="1"/>
  <c r="AL2108" i="1"/>
  <c r="AM2108" i="1"/>
  <c r="AN2108" i="1"/>
  <c r="AO2108" i="1"/>
  <c r="AP2108" i="1"/>
  <c r="AQ2108" i="1"/>
  <c r="AR2108" i="1"/>
  <c r="AS2108" i="1"/>
  <c r="AT2108" i="1"/>
  <c r="AU2108" i="1"/>
  <c r="AV2108" i="1"/>
  <c r="AW2108" i="1"/>
  <c r="AX2108" i="1"/>
  <c r="AY2108" i="1"/>
  <c r="AZ2108" i="1"/>
  <c r="BA2108" i="1"/>
  <c r="BB2108" i="1"/>
  <c r="BC2108" i="1"/>
  <c r="BD2108" i="1"/>
  <c r="BE2108" i="1"/>
  <c r="BF2108" i="1"/>
  <c r="H2109" i="1"/>
  <c r="I2109" i="1"/>
  <c r="J2109" i="1"/>
  <c r="K2109" i="1"/>
  <c r="L2109" i="1"/>
  <c r="M2109" i="1"/>
  <c r="N2109" i="1"/>
  <c r="O2109" i="1"/>
  <c r="P2109" i="1"/>
  <c r="Q2109" i="1"/>
  <c r="R2109" i="1"/>
  <c r="S2109" i="1"/>
  <c r="T2109" i="1"/>
  <c r="U2109" i="1"/>
  <c r="V2109" i="1"/>
  <c r="W2109" i="1"/>
  <c r="X2109" i="1"/>
  <c r="Y2109" i="1"/>
  <c r="Z2109" i="1"/>
  <c r="AA2109" i="1"/>
  <c r="AB2109" i="1"/>
  <c r="AC2109" i="1"/>
  <c r="AD2109" i="1"/>
  <c r="AE2109" i="1"/>
  <c r="AF2109" i="1"/>
  <c r="AG2109" i="1"/>
  <c r="AH2109" i="1"/>
  <c r="AI2109" i="1"/>
  <c r="AJ2109" i="1"/>
  <c r="AK2109" i="1"/>
  <c r="AL2109" i="1"/>
  <c r="AM2109" i="1"/>
  <c r="AN2109" i="1"/>
  <c r="AO2109" i="1"/>
  <c r="AP2109" i="1"/>
  <c r="AQ2109" i="1"/>
  <c r="AR2109" i="1"/>
  <c r="AS2109" i="1"/>
  <c r="AT2109" i="1"/>
  <c r="AU2109" i="1"/>
  <c r="AV2109" i="1"/>
  <c r="AW2109" i="1"/>
  <c r="AX2109" i="1"/>
  <c r="AY2109" i="1"/>
  <c r="AZ2109" i="1"/>
  <c r="BA2109" i="1"/>
  <c r="BB2109" i="1"/>
  <c r="BC2109" i="1"/>
  <c r="BD2109" i="1"/>
  <c r="BE2109" i="1"/>
  <c r="BF2109" i="1"/>
  <c r="H2110" i="1"/>
  <c r="I2110" i="1"/>
  <c r="J2110" i="1"/>
  <c r="K2110" i="1"/>
  <c r="L2110" i="1"/>
  <c r="M2110" i="1"/>
  <c r="N2110" i="1"/>
  <c r="O2110" i="1"/>
  <c r="P2110" i="1"/>
  <c r="Q2110" i="1"/>
  <c r="R2110" i="1"/>
  <c r="S2110" i="1"/>
  <c r="T2110" i="1"/>
  <c r="U2110" i="1"/>
  <c r="V2110" i="1"/>
  <c r="W2110" i="1"/>
  <c r="X2110" i="1"/>
  <c r="Y2110" i="1"/>
  <c r="Z2110" i="1"/>
  <c r="AA2110" i="1"/>
  <c r="AB2110" i="1"/>
  <c r="AC2110" i="1"/>
  <c r="AD2110" i="1"/>
  <c r="AE2110" i="1"/>
  <c r="AF2110" i="1"/>
  <c r="AG2110" i="1"/>
  <c r="AH2110" i="1"/>
  <c r="AI2110" i="1"/>
  <c r="AJ2110" i="1"/>
  <c r="AK2110" i="1"/>
  <c r="AL2110" i="1"/>
  <c r="AM2110" i="1"/>
  <c r="AN2110" i="1"/>
  <c r="AO2110" i="1"/>
  <c r="AP2110" i="1"/>
  <c r="AQ2110" i="1"/>
  <c r="AR2110" i="1"/>
  <c r="AS2110" i="1"/>
  <c r="AT2110" i="1"/>
  <c r="AU2110" i="1"/>
  <c r="AV2110" i="1"/>
  <c r="AW2110" i="1"/>
  <c r="AX2110" i="1"/>
  <c r="AY2110" i="1"/>
  <c r="AZ2110" i="1"/>
  <c r="BA2110" i="1"/>
  <c r="BB2110" i="1"/>
  <c r="BC2110" i="1"/>
  <c r="BD2110" i="1"/>
  <c r="BE2110" i="1"/>
  <c r="BF2110" i="1"/>
  <c r="H2111" i="1"/>
  <c r="I2111" i="1"/>
  <c r="J2111" i="1"/>
  <c r="K2111" i="1"/>
  <c r="L2111" i="1"/>
  <c r="M2111" i="1"/>
  <c r="N2111" i="1"/>
  <c r="O2111" i="1"/>
  <c r="P2111" i="1"/>
  <c r="Q2111" i="1"/>
  <c r="R2111" i="1"/>
  <c r="S2111" i="1"/>
  <c r="T2111" i="1"/>
  <c r="U2111" i="1"/>
  <c r="V2111" i="1"/>
  <c r="W2111" i="1"/>
  <c r="X2111" i="1"/>
  <c r="Y2111" i="1"/>
  <c r="Z2111" i="1"/>
  <c r="AA2111" i="1"/>
  <c r="AB2111" i="1"/>
  <c r="AC2111" i="1"/>
  <c r="AD2111" i="1"/>
  <c r="AE2111" i="1"/>
  <c r="AF2111" i="1"/>
  <c r="AG2111" i="1"/>
  <c r="AH2111" i="1"/>
  <c r="AI2111" i="1"/>
  <c r="AJ2111" i="1"/>
  <c r="AK2111" i="1"/>
  <c r="AL2111" i="1"/>
  <c r="AM2111" i="1"/>
  <c r="AN2111" i="1"/>
  <c r="AO2111" i="1"/>
  <c r="AP2111" i="1"/>
  <c r="AQ2111" i="1"/>
  <c r="AR2111" i="1"/>
  <c r="AS2111" i="1"/>
  <c r="AT2111" i="1"/>
  <c r="AU2111" i="1"/>
  <c r="AV2111" i="1"/>
  <c r="AW2111" i="1"/>
  <c r="AX2111" i="1"/>
  <c r="AY2111" i="1"/>
  <c r="AZ2111" i="1"/>
  <c r="BA2111" i="1"/>
  <c r="BB2111" i="1"/>
  <c r="BC2111" i="1"/>
  <c r="BD2111" i="1"/>
  <c r="BE2111" i="1"/>
  <c r="BF2111" i="1"/>
  <c r="H2112" i="1"/>
  <c r="I2112" i="1"/>
  <c r="J2112" i="1"/>
  <c r="K2112" i="1"/>
  <c r="L2112" i="1"/>
  <c r="M2112" i="1"/>
  <c r="N2112" i="1"/>
  <c r="O2112" i="1"/>
  <c r="P2112" i="1"/>
  <c r="Q2112" i="1"/>
  <c r="R2112" i="1"/>
  <c r="S2112" i="1"/>
  <c r="T2112" i="1"/>
  <c r="U2112" i="1"/>
  <c r="V2112" i="1"/>
  <c r="W2112" i="1"/>
  <c r="X2112" i="1"/>
  <c r="Y2112" i="1"/>
  <c r="Z2112" i="1"/>
  <c r="AA2112" i="1"/>
  <c r="AB2112" i="1"/>
  <c r="AC2112" i="1"/>
  <c r="AD2112" i="1"/>
  <c r="AE2112" i="1"/>
  <c r="AF2112" i="1"/>
  <c r="AG2112" i="1"/>
  <c r="AH2112" i="1"/>
  <c r="AI2112" i="1"/>
  <c r="AJ2112" i="1"/>
  <c r="AK2112" i="1"/>
  <c r="AL2112" i="1"/>
  <c r="AM2112" i="1"/>
  <c r="AN2112" i="1"/>
  <c r="AO2112" i="1"/>
  <c r="AP2112" i="1"/>
  <c r="AQ2112" i="1"/>
  <c r="AR2112" i="1"/>
  <c r="AS2112" i="1"/>
  <c r="AT2112" i="1"/>
  <c r="AU2112" i="1"/>
  <c r="AV2112" i="1"/>
  <c r="AW2112" i="1"/>
  <c r="AX2112" i="1"/>
  <c r="AY2112" i="1"/>
  <c r="AZ2112" i="1"/>
  <c r="BA2112" i="1"/>
  <c r="BB2112" i="1"/>
  <c r="BC2112" i="1"/>
  <c r="BD2112" i="1"/>
  <c r="BE2112" i="1"/>
  <c r="BF2112" i="1"/>
  <c r="H2113" i="1"/>
  <c r="I2113" i="1"/>
  <c r="J2113" i="1"/>
  <c r="K2113" i="1"/>
  <c r="L2113" i="1"/>
  <c r="M2113" i="1"/>
  <c r="N2113" i="1"/>
  <c r="O2113" i="1"/>
  <c r="P2113" i="1"/>
  <c r="Q2113" i="1"/>
  <c r="R2113" i="1"/>
  <c r="S2113" i="1"/>
  <c r="T2113" i="1"/>
  <c r="U2113" i="1"/>
  <c r="V2113" i="1"/>
  <c r="W2113" i="1"/>
  <c r="X2113" i="1"/>
  <c r="Y2113" i="1"/>
  <c r="Z2113" i="1"/>
  <c r="AA2113" i="1"/>
  <c r="AB2113" i="1"/>
  <c r="AC2113" i="1"/>
  <c r="AD2113" i="1"/>
  <c r="AE2113" i="1"/>
  <c r="AF2113" i="1"/>
  <c r="AG2113" i="1"/>
  <c r="AH2113" i="1"/>
  <c r="AI2113" i="1"/>
  <c r="AJ2113" i="1"/>
  <c r="AK2113" i="1"/>
  <c r="AL2113" i="1"/>
  <c r="AM2113" i="1"/>
  <c r="AN2113" i="1"/>
  <c r="AO2113" i="1"/>
  <c r="AP2113" i="1"/>
  <c r="AQ2113" i="1"/>
  <c r="AR2113" i="1"/>
  <c r="AS2113" i="1"/>
  <c r="AT2113" i="1"/>
  <c r="AU2113" i="1"/>
  <c r="AV2113" i="1"/>
  <c r="AW2113" i="1"/>
  <c r="AX2113" i="1"/>
  <c r="AY2113" i="1"/>
  <c r="AZ2113" i="1"/>
  <c r="BA2113" i="1"/>
  <c r="BB2113" i="1"/>
  <c r="BC2113" i="1"/>
  <c r="BD2113" i="1"/>
  <c r="BE2113" i="1"/>
  <c r="BF2113" i="1"/>
  <c r="H2114" i="1"/>
  <c r="I2114" i="1"/>
  <c r="J2114" i="1"/>
  <c r="K2114" i="1"/>
  <c r="L2114" i="1"/>
  <c r="M2114" i="1"/>
  <c r="N2114" i="1"/>
  <c r="O2114" i="1"/>
  <c r="P2114" i="1"/>
  <c r="Q2114" i="1"/>
  <c r="R2114" i="1"/>
  <c r="S2114" i="1"/>
  <c r="T2114" i="1"/>
  <c r="U2114" i="1"/>
  <c r="V2114" i="1"/>
  <c r="W2114" i="1"/>
  <c r="X2114" i="1"/>
  <c r="Y2114" i="1"/>
  <c r="Z2114" i="1"/>
  <c r="AA2114" i="1"/>
  <c r="AB2114" i="1"/>
  <c r="AC2114" i="1"/>
  <c r="AD2114" i="1"/>
  <c r="AE2114" i="1"/>
  <c r="AF2114" i="1"/>
  <c r="AG2114" i="1"/>
  <c r="AH2114" i="1"/>
  <c r="AI2114" i="1"/>
  <c r="AJ2114" i="1"/>
  <c r="AK2114" i="1"/>
  <c r="AL2114" i="1"/>
  <c r="AM2114" i="1"/>
  <c r="AN2114" i="1"/>
  <c r="AO2114" i="1"/>
  <c r="AP2114" i="1"/>
  <c r="AQ2114" i="1"/>
  <c r="AR2114" i="1"/>
  <c r="AS2114" i="1"/>
  <c r="AT2114" i="1"/>
  <c r="AU2114" i="1"/>
  <c r="AV2114" i="1"/>
  <c r="AW2114" i="1"/>
  <c r="AX2114" i="1"/>
  <c r="AY2114" i="1"/>
  <c r="AZ2114" i="1"/>
  <c r="BA2114" i="1"/>
  <c r="BB2114" i="1"/>
  <c r="BC2114" i="1"/>
  <c r="BD2114" i="1"/>
  <c r="BE2114" i="1"/>
  <c r="BF2114" i="1"/>
  <c r="H2115" i="1"/>
  <c r="I2115" i="1"/>
  <c r="J2115" i="1"/>
  <c r="K2115" i="1"/>
  <c r="L2115" i="1"/>
  <c r="M2115" i="1"/>
  <c r="N2115" i="1"/>
  <c r="O2115" i="1"/>
  <c r="P2115" i="1"/>
  <c r="Q2115" i="1"/>
  <c r="R2115" i="1"/>
  <c r="S2115" i="1"/>
  <c r="T2115" i="1"/>
  <c r="U2115" i="1"/>
  <c r="V2115" i="1"/>
  <c r="W2115" i="1"/>
  <c r="X2115" i="1"/>
  <c r="Y2115" i="1"/>
  <c r="Z2115" i="1"/>
  <c r="AA2115" i="1"/>
  <c r="AB2115" i="1"/>
  <c r="AC2115" i="1"/>
  <c r="AD2115" i="1"/>
  <c r="AE2115" i="1"/>
  <c r="AF2115" i="1"/>
  <c r="AG2115" i="1"/>
  <c r="AH2115" i="1"/>
  <c r="AI2115" i="1"/>
  <c r="AJ2115" i="1"/>
  <c r="AK2115" i="1"/>
  <c r="AL2115" i="1"/>
  <c r="AM2115" i="1"/>
  <c r="AN2115" i="1"/>
  <c r="AO2115" i="1"/>
  <c r="AP2115" i="1"/>
  <c r="AQ2115" i="1"/>
  <c r="AR2115" i="1"/>
  <c r="AS2115" i="1"/>
  <c r="AT2115" i="1"/>
  <c r="AU2115" i="1"/>
  <c r="AV2115" i="1"/>
  <c r="AW2115" i="1"/>
  <c r="AX2115" i="1"/>
  <c r="AY2115" i="1"/>
  <c r="AZ2115" i="1"/>
  <c r="BA2115" i="1"/>
  <c r="BB2115" i="1"/>
  <c r="BC2115" i="1"/>
  <c r="BD2115" i="1"/>
  <c r="BE2115" i="1"/>
  <c r="BF2115" i="1"/>
  <c r="H2116" i="1"/>
  <c r="I2116" i="1"/>
  <c r="J2116" i="1"/>
  <c r="K2116" i="1"/>
  <c r="L2116" i="1"/>
  <c r="M2116" i="1"/>
  <c r="N2116" i="1"/>
  <c r="O2116" i="1"/>
  <c r="P2116" i="1"/>
  <c r="Q2116" i="1"/>
  <c r="R2116" i="1"/>
  <c r="S2116" i="1"/>
  <c r="T2116" i="1"/>
  <c r="U2116" i="1"/>
  <c r="V2116" i="1"/>
  <c r="W2116" i="1"/>
  <c r="X2116" i="1"/>
  <c r="Y2116" i="1"/>
  <c r="Z2116" i="1"/>
  <c r="AA2116" i="1"/>
  <c r="AB2116" i="1"/>
  <c r="AC2116" i="1"/>
  <c r="AD2116" i="1"/>
  <c r="AE2116" i="1"/>
  <c r="AF2116" i="1"/>
  <c r="AG2116" i="1"/>
  <c r="AH2116" i="1"/>
  <c r="AI2116" i="1"/>
  <c r="AJ2116" i="1"/>
  <c r="AK2116" i="1"/>
  <c r="AL2116" i="1"/>
  <c r="AM2116" i="1"/>
  <c r="AN2116" i="1"/>
  <c r="AO2116" i="1"/>
  <c r="AP2116" i="1"/>
  <c r="AQ2116" i="1"/>
  <c r="AR2116" i="1"/>
  <c r="AS2116" i="1"/>
  <c r="AT2116" i="1"/>
  <c r="AU2116" i="1"/>
  <c r="AV2116" i="1"/>
  <c r="AW2116" i="1"/>
  <c r="AX2116" i="1"/>
  <c r="AY2116" i="1"/>
  <c r="AZ2116" i="1"/>
  <c r="BA2116" i="1"/>
  <c r="BB2116" i="1"/>
  <c r="BC2116" i="1"/>
  <c r="BD2116" i="1"/>
  <c r="BE2116" i="1"/>
  <c r="BF2116" i="1"/>
  <c r="H2117" i="1"/>
  <c r="I2117" i="1"/>
  <c r="J2117" i="1"/>
  <c r="K2117" i="1"/>
  <c r="L2117" i="1"/>
  <c r="M2117" i="1"/>
  <c r="N2117" i="1"/>
  <c r="O2117" i="1"/>
  <c r="P2117" i="1"/>
  <c r="Q2117" i="1"/>
  <c r="R2117" i="1"/>
  <c r="S2117" i="1"/>
  <c r="T2117" i="1"/>
  <c r="U2117" i="1"/>
  <c r="V2117" i="1"/>
  <c r="W2117" i="1"/>
  <c r="X2117" i="1"/>
  <c r="Y2117" i="1"/>
  <c r="Z2117" i="1"/>
  <c r="AA2117" i="1"/>
  <c r="AB2117" i="1"/>
  <c r="AC2117" i="1"/>
  <c r="AD2117" i="1"/>
  <c r="AE2117" i="1"/>
  <c r="AF2117" i="1"/>
  <c r="AG2117" i="1"/>
  <c r="AH2117" i="1"/>
  <c r="AI2117" i="1"/>
  <c r="AJ2117" i="1"/>
  <c r="AK2117" i="1"/>
  <c r="AL2117" i="1"/>
  <c r="AM2117" i="1"/>
  <c r="AN2117" i="1"/>
  <c r="AO2117" i="1"/>
  <c r="AP2117" i="1"/>
  <c r="AQ2117" i="1"/>
  <c r="AR2117" i="1"/>
  <c r="AS2117" i="1"/>
  <c r="AT2117" i="1"/>
  <c r="AU2117" i="1"/>
  <c r="AV2117" i="1"/>
  <c r="AW2117" i="1"/>
  <c r="AX2117" i="1"/>
  <c r="AY2117" i="1"/>
  <c r="AZ2117" i="1"/>
  <c r="BA2117" i="1"/>
  <c r="BB2117" i="1"/>
  <c r="BC2117" i="1"/>
  <c r="BD2117" i="1"/>
  <c r="BE2117" i="1"/>
  <c r="BF2117" i="1"/>
  <c r="H2118" i="1"/>
  <c r="I2118" i="1"/>
  <c r="J2118" i="1"/>
  <c r="K2118" i="1"/>
  <c r="L2118" i="1"/>
  <c r="M2118" i="1"/>
  <c r="N2118" i="1"/>
  <c r="O2118" i="1"/>
  <c r="P2118" i="1"/>
  <c r="Q2118" i="1"/>
  <c r="R2118" i="1"/>
  <c r="S2118" i="1"/>
  <c r="T2118" i="1"/>
  <c r="U2118" i="1"/>
  <c r="V2118" i="1"/>
  <c r="W2118" i="1"/>
  <c r="X2118" i="1"/>
  <c r="Y2118" i="1"/>
  <c r="Z2118" i="1"/>
  <c r="AA2118" i="1"/>
  <c r="AB2118" i="1"/>
  <c r="AC2118" i="1"/>
  <c r="AD2118" i="1"/>
  <c r="AE2118" i="1"/>
  <c r="AF2118" i="1"/>
  <c r="AG2118" i="1"/>
  <c r="AH2118" i="1"/>
  <c r="AI2118" i="1"/>
  <c r="AJ2118" i="1"/>
  <c r="AK2118" i="1"/>
  <c r="AL2118" i="1"/>
  <c r="AM2118" i="1"/>
  <c r="AN2118" i="1"/>
  <c r="AO2118" i="1"/>
  <c r="AP2118" i="1"/>
  <c r="AQ2118" i="1"/>
  <c r="AR2118" i="1"/>
  <c r="AS2118" i="1"/>
  <c r="AT2118" i="1"/>
  <c r="AU2118" i="1"/>
  <c r="AV2118" i="1"/>
  <c r="AW2118" i="1"/>
  <c r="AX2118" i="1"/>
  <c r="AY2118" i="1"/>
  <c r="AZ2118" i="1"/>
  <c r="BA2118" i="1"/>
  <c r="BB2118" i="1"/>
  <c r="BC2118" i="1"/>
  <c r="BD2118" i="1"/>
  <c r="BE2118" i="1"/>
  <c r="BF2118" i="1"/>
  <c r="H2119" i="1"/>
  <c r="I2119" i="1"/>
  <c r="J2119" i="1"/>
  <c r="K2119" i="1"/>
  <c r="L2119" i="1"/>
  <c r="M2119" i="1"/>
  <c r="N2119" i="1"/>
  <c r="O2119" i="1"/>
  <c r="P2119" i="1"/>
  <c r="Q2119" i="1"/>
  <c r="R2119" i="1"/>
  <c r="S2119" i="1"/>
  <c r="T2119" i="1"/>
  <c r="U2119" i="1"/>
  <c r="V2119" i="1"/>
  <c r="W2119" i="1"/>
  <c r="X2119" i="1"/>
  <c r="Y2119" i="1"/>
  <c r="Z2119" i="1"/>
  <c r="AA2119" i="1"/>
  <c r="AB2119" i="1"/>
  <c r="AC2119" i="1"/>
  <c r="AD2119" i="1"/>
  <c r="AE2119" i="1"/>
  <c r="AF2119" i="1"/>
  <c r="AG2119" i="1"/>
  <c r="AH2119" i="1"/>
  <c r="AI2119" i="1"/>
  <c r="AJ2119" i="1"/>
  <c r="AK2119" i="1"/>
  <c r="AL2119" i="1"/>
  <c r="AM2119" i="1"/>
  <c r="AN2119" i="1"/>
  <c r="AO2119" i="1"/>
  <c r="AP2119" i="1"/>
  <c r="AQ2119" i="1"/>
  <c r="AR2119" i="1"/>
  <c r="AS2119" i="1"/>
  <c r="AT2119" i="1"/>
  <c r="AU2119" i="1"/>
  <c r="AV2119" i="1"/>
  <c r="AW2119" i="1"/>
  <c r="AX2119" i="1"/>
  <c r="AY2119" i="1"/>
  <c r="AZ2119" i="1"/>
  <c r="BA2119" i="1"/>
  <c r="BB2119" i="1"/>
  <c r="BC2119" i="1"/>
  <c r="BD2119" i="1"/>
  <c r="BE2119" i="1"/>
  <c r="BF2119" i="1"/>
  <c r="H2120" i="1"/>
  <c r="I2120" i="1"/>
  <c r="J2120" i="1"/>
  <c r="K2120" i="1"/>
  <c r="L2120" i="1"/>
  <c r="M2120" i="1"/>
  <c r="N2120" i="1"/>
  <c r="O2120" i="1"/>
  <c r="P2120" i="1"/>
  <c r="Q2120" i="1"/>
  <c r="R2120" i="1"/>
  <c r="S2120" i="1"/>
  <c r="T2120" i="1"/>
  <c r="U2120" i="1"/>
  <c r="V2120" i="1"/>
  <c r="W2120" i="1"/>
  <c r="X2120" i="1"/>
  <c r="Y2120" i="1"/>
  <c r="Z2120" i="1"/>
  <c r="AA2120" i="1"/>
  <c r="AB2120" i="1"/>
  <c r="AC2120" i="1"/>
  <c r="AD2120" i="1"/>
  <c r="AE2120" i="1"/>
  <c r="AF2120" i="1"/>
  <c r="AG2120" i="1"/>
  <c r="AH2120" i="1"/>
  <c r="AI2120" i="1"/>
  <c r="AJ2120" i="1"/>
  <c r="AK2120" i="1"/>
  <c r="AL2120" i="1"/>
  <c r="AM2120" i="1"/>
  <c r="AN2120" i="1"/>
  <c r="AO2120" i="1"/>
  <c r="AP2120" i="1"/>
  <c r="AQ2120" i="1"/>
  <c r="AR2120" i="1"/>
  <c r="AS2120" i="1"/>
  <c r="AT2120" i="1"/>
  <c r="AU2120" i="1"/>
  <c r="AV2120" i="1"/>
  <c r="AW2120" i="1"/>
  <c r="AX2120" i="1"/>
  <c r="AY2120" i="1"/>
  <c r="AZ2120" i="1"/>
  <c r="BA2120" i="1"/>
  <c r="BB2120" i="1"/>
  <c r="BC2120" i="1"/>
  <c r="BD2120" i="1"/>
  <c r="BE2120" i="1"/>
  <c r="BF2120" i="1"/>
  <c r="H2121" i="1"/>
  <c r="I2121" i="1"/>
  <c r="J2121" i="1"/>
  <c r="K2121" i="1"/>
  <c r="L2121" i="1"/>
  <c r="M2121" i="1"/>
  <c r="N2121" i="1"/>
  <c r="O2121" i="1"/>
  <c r="P2121" i="1"/>
  <c r="Q2121" i="1"/>
  <c r="R2121" i="1"/>
  <c r="S2121" i="1"/>
  <c r="T2121" i="1"/>
  <c r="U2121" i="1"/>
  <c r="V2121" i="1"/>
  <c r="W2121" i="1"/>
  <c r="X2121" i="1"/>
  <c r="Y2121" i="1"/>
  <c r="Z2121" i="1"/>
  <c r="AA2121" i="1"/>
  <c r="AB2121" i="1"/>
  <c r="AC2121" i="1"/>
  <c r="AD2121" i="1"/>
  <c r="AE2121" i="1"/>
  <c r="AF2121" i="1"/>
  <c r="AG2121" i="1"/>
  <c r="AH2121" i="1"/>
  <c r="AI2121" i="1"/>
  <c r="AJ2121" i="1"/>
  <c r="AK2121" i="1"/>
  <c r="AL2121" i="1"/>
  <c r="AM2121" i="1"/>
  <c r="AN2121" i="1"/>
  <c r="AO2121" i="1"/>
  <c r="AP2121" i="1"/>
  <c r="AQ2121" i="1"/>
  <c r="AR2121" i="1"/>
  <c r="AS2121" i="1"/>
  <c r="AT2121" i="1"/>
  <c r="AU2121" i="1"/>
  <c r="AV2121" i="1"/>
  <c r="AW2121" i="1"/>
  <c r="AX2121" i="1"/>
  <c r="AY2121" i="1"/>
  <c r="AZ2121" i="1"/>
  <c r="BA2121" i="1"/>
  <c r="BB2121" i="1"/>
  <c r="BC2121" i="1"/>
  <c r="BD2121" i="1"/>
  <c r="BE2121" i="1"/>
  <c r="BF2121" i="1"/>
  <c r="H2122" i="1"/>
  <c r="I2122" i="1"/>
  <c r="J2122" i="1"/>
  <c r="K2122" i="1"/>
  <c r="L2122" i="1"/>
  <c r="M2122" i="1"/>
  <c r="N2122" i="1"/>
  <c r="O2122" i="1"/>
  <c r="P2122" i="1"/>
  <c r="Q2122" i="1"/>
  <c r="R2122" i="1"/>
  <c r="S2122" i="1"/>
  <c r="T2122" i="1"/>
  <c r="U2122" i="1"/>
  <c r="V2122" i="1"/>
  <c r="W2122" i="1"/>
  <c r="X2122" i="1"/>
  <c r="Y2122" i="1"/>
  <c r="Z2122" i="1"/>
  <c r="AA2122" i="1"/>
  <c r="AB2122" i="1"/>
  <c r="AC2122" i="1"/>
  <c r="AD2122" i="1"/>
  <c r="AE2122" i="1"/>
  <c r="AF2122" i="1"/>
  <c r="AG2122" i="1"/>
  <c r="AH2122" i="1"/>
  <c r="AI2122" i="1"/>
  <c r="AJ2122" i="1"/>
  <c r="AK2122" i="1"/>
  <c r="AL2122" i="1"/>
  <c r="AM2122" i="1"/>
  <c r="AN2122" i="1"/>
  <c r="AO2122" i="1"/>
  <c r="AP2122" i="1"/>
  <c r="AQ2122" i="1"/>
  <c r="AR2122" i="1"/>
  <c r="AS2122" i="1"/>
  <c r="AT2122" i="1"/>
  <c r="AU2122" i="1"/>
  <c r="AV2122" i="1"/>
  <c r="AW2122" i="1"/>
  <c r="AX2122" i="1"/>
  <c r="AY2122" i="1"/>
  <c r="AZ2122" i="1"/>
  <c r="BA2122" i="1"/>
  <c r="BB2122" i="1"/>
  <c r="BC2122" i="1"/>
  <c r="BD2122" i="1"/>
  <c r="BE2122" i="1"/>
  <c r="BF2122" i="1"/>
  <c r="H2123" i="1"/>
  <c r="I2123" i="1"/>
  <c r="J2123" i="1"/>
  <c r="K2123" i="1"/>
  <c r="L2123" i="1"/>
  <c r="M2123" i="1"/>
  <c r="N2123" i="1"/>
  <c r="O2123" i="1"/>
  <c r="P2123" i="1"/>
  <c r="Q2123" i="1"/>
  <c r="R2123" i="1"/>
  <c r="S2123" i="1"/>
  <c r="T2123" i="1"/>
  <c r="U2123" i="1"/>
  <c r="V2123" i="1"/>
  <c r="W2123" i="1"/>
  <c r="X2123" i="1"/>
  <c r="Y2123" i="1"/>
  <c r="Z2123" i="1"/>
  <c r="AA2123" i="1"/>
  <c r="AB2123" i="1"/>
  <c r="AC2123" i="1"/>
  <c r="AD2123" i="1"/>
  <c r="AE2123" i="1"/>
  <c r="AF2123" i="1"/>
  <c r="AG2123" i="1"/>
  <c r="AH2123" i="1"/>
  <c r="AI2123" i="1"/>
  <c r="AJ2123" i="1"/>
  <c r="AK2123" i="1"/>
  <c r="AL2123" i="1"/>
  <c r="AM2123" i="1"/>
  <c r="AN2123" i="1"/>
  <c r="AO2123" i="1"/>
  <c r="AP2123" i="1"/>
  <c r="AQ2123" i="1"/>
  <c r="AR2123" i="1"/>
  <c r="AS2123" i="1"/>
  <c r="AT2123" i="1"/>
  <c r="AU2123" i="1"/>
  <c r="AV2123" i="1"/>
  <c r="AW2123" i="1"/>
  <c r="AX2123" i="1"/>
  <c r="AY2123" i="1"/>
  <c r="AZ2123" i="1"/>
  <c r="BA2123" i="1"/>
  <c r="BB2123" i="1"/>
  <c r="BC2123" i="1"/>
  <c r="BD2123" i="1"/>
  <c r="BE2123" i="1"/>
  <c r="BF2123" i="1"/>
  <c r="H2124" i="1"/>
  <c r="I2124" i="1"/>
  <c r="J2124" i="1"/>
  <c r="K2124" i="1"/>
  <c r="L2124" i="1"/>
  <c r="M2124" i="1"/>
  <c r="N2124" i="1"/>
  <c r="O2124" i="1"/>
  <c r="P2124" i="1"/>
  <c r="Q2124" i="1"/>
  <c r="R2124" i="1"/>
  <c r="S2124" i="1"/>
  <c r="T2124" i="1"/>
  <c r="U2124" i="1"/>
  <c r="V2124" i="1"/>
  <c r="W2124" i="1"/>
  <c r="X2124" i="1"/>
  <c r="Y2124" i="1"/>
  <c r="Z2124" i="1"/>
  <c r="AA2124" i="1"/>
  <c r="AB2124" i="1"/>
  <c r="AC2124" i="1"/>
  <c r="AD2124" i="1"/>
  <c r="AE2124" i="1"/>
  <c r="AF2124" i="1"/>
  <c r="AG2124" i="1"/>
  <c r="AH2124" i="1"/>
  <c r="AI2124" i="1"/>
  <c r="AJ2124" i="1"/>
  <c r="AK2124" i="1"/>
  <c r="AL2124" i="1"/>
  <c r="AM2124" i="1"/>
  <c r="AN2124" i="1"/>
  <c r="AO2124" i="1"/>
  <c r="AP2124" i="1"/>
  <c r="AQ2124" i="1"/>
  <c r="AR2124" i="1"/>
  <c r="AS2124" i="1"/>
  <c r="AT2124" i="1"/>
  <c r="AU2124" i="1"/>
  <c r="AV2124" i="1"/>
  <c r="AW2124" i="1"/>
  <c r="AX2124" i="1"/>
  <c r="AY2124" i="1"/>
  <c r="AZ2124" i="1"/>
  <c r="BA2124" i="1"/>
  <c r="BB2124" i="1"/>
  <c r="BC2124" i="1"/>
  <c r="BD2124" i="1"/>
  <c r="BE2124" i="1"/>
  <c r="BF2124" i="1"/>
  <c r="H2125" i="1"/>
  <c r="I2125" i="1"/>
  <c r="J2125" i="1"/>
  <c r="K2125" i="1"/>
  <c r="L2125" i="1"/>
  <c r="M2125" i="1"/>
  <c r="N2125" i="1"/>
  <c r="O2125" i="1"/>
  <c r="P2125" i="1"/>
  <c r="Q2125" i="1"/>
  <c r="R2125" i="1"/>
  <c r="S2125" i="1"/>
  <c r="T2125" i="1"/>
  <c r="U2125" i="1"/>
  <c r="V2125" i="1"/>
  <c r="W2125" i="1"/>
  <c r="X2125" i="1"/>
  <c r="Y2125" i="1"/>
  <c r="Z2125" i="1"/>
  <c r="AA2125" i="1"/>
  <c r="AB2125" i="1"/>
  <c r="AC2125" i="1"/>
  <c r="AD2125" i="1"/>
  <c r="AE2125" i="1"/>
  <c r="AF2125" i="1"/>
  <c r="AG2125" i="1"/>
  <c r="AH2125" i="1"/>
  <c r="AI2125" i="1"/>
  <c r="AJ2125" i="1"/>
  <c r="AK2125" i="1"/>
  <c r="AL2125" i="1"/>
  <c r="AM2125" i="1"/>
  <c r="AN2125" i="1"/>
  <c r="AO2125" i="1"/>
  <c r="AP2125" i="1"/>
  <c r="AQ2125" i="1"/>
  <c r="AR2125" i="1"/>
  <c r="AS2125" i="1"/>
  <c r="AT2125" i="1"/>
  <c r="AU2125" i="1"/>
  <c r="AV2125" i="1"/>
  <c r="AW2125" i="1"/>
  <c r="AX2125" i="1"/>
  <c r="AY2125" i="1"/>
  <c r="AZ2125" i="1"/>
  <c r="BA2125" i="1"/>
  <c r="BB2125" i="1"/>
  <c r="BC2125" i="1"/>
  <c r="BD2125" i="1"/>
  <c r="BE2125" i="1"/>
  <c r="BF2125" i="1"/>
  <c r="H2126" i="1"/>
  <c r="I2126" i="1"/>
  <c r="J2126" i="1"/>
  <c r="K2126" i="1"/>
  <c r="L2126" i="1"/>
  <c r="M2126" i="1"/>
  <c r="N2126" i="1"/>
  <c r="O2126" i="1"/>
  <c r="P2126" i="1"/>
  <c r="Q2126" i="1"/>
  <c r="R2126" i="1"/>
  <c r="S2126" i="1"/>
  <c r="T2126" i="1"/>
  <c r="U2126" i="1"/>
  <c r="V2126" i="1"/>
  <c r="W2126" i="1"/>
  <c r="X2126" i="1"/>
  <c r="Y2126" i="1"/>
  <c r="Z2126" i="1"/>
  <c r="AA2126" i="1"/>
  <c r="AB2126" i="1"/>
  <c r="AC2126" i="1"/>
  <c r="AD2126" i="1"/>
  <c r="AE2126" i="1"/>
  <c r="AF2126" i="1"/>
  <c r="AG2126" i="1"/>
  <c r="AH2126" i="1"/>
  <c r="AI2126" i="1"/>
  <c r="AJ2126" i="1"/>
  <c r="AK2126" i="1"/>
  <c r="AL2126" i="1"/>
  <c r="AM2126" i="1"/>
  <c r="AN2126" i="1"/>
  <c r="AO2126" i="1"/>
  <c r="AP2126" i="1"/>
  <c r="AQ2126" i="1"/>
  <c r="AR2126" i="1"/>
  <c r="AS2126" i="1"/>
  <c r="AT2126" i="1"/>
  <c r="AU2126" i="1"/>
  <c r="AV2126" i="1"/>
  <c r="AW2126" i="1"/>
  <c r="AX2126" i="1"/>
  <c r="AY2126" i="1"/>
  <c r="AZ2126" i="1"/>
  <c r="BA2126" i="1"/>
  <c r="BB2126" i="1"/>
  <c r="BC2126" i="1"/>
  <c r="BD2126" i="1"/>
  <c r="BE2126" i="1"/>
  <c r="BF2126" i="1"/>
  <c r="H2127" i="1"/>
  <c r="I2127" i="1"/>
  <c r="J2127" i="1"/>
  <c r="K2127" i="1"/>
  <c r="L2127" i="1"/>
  <c r="M2127" i="1"/>
  <c r="N2127" i="1"/>
  <c r="O2127" i="1"/>
  <c r="P2127" i="1"/>
  <c r="Q2127" i="1"/>
  <c r="R2127" i="1"/>
  <c r="S2127" i="1"/>
  <c r="T2127" i="1"/>
  <c r="U2127" i="1"/>
  <c r="V2127" i="1"/>
  <c r="W2127" i="1"/>
  <c r="X2127" i="1"/>
  <c r="Y2127" i="1"/>
  <c r="Z2127" i="1"/>
  <c r="AA2127" i="1"/>
  <c r="AB2127" i="1"/>
  <c r="AC2127" i="1"/>
  <c r="AD2127" i="1"/>
  <c r="AE2127" i="1"/>
  <c r="AF2127" i="1"/>
  <c r="AG2127" i="1"/>
  <c r="AH2127" i="1"/>
  <c r="AI2127" i="1"/>
  <c r="AJ2127" i="1"/>
  <c r="AK2127" i="1"/>
  <c r="AL2127" i="1"/>
  <c r="AM2127" i="1"/>
  <c r="AN2127" i="1"/>
  <c r="AO2127" i="1"/>
  <c r="AP2127" i="1"/>
  <c r="AQ2127" i="1"/>
  <c r="AR2127" i="1"/>
  <c r="AS2127" i="1"/>
  <c r="AT2127" i="1"/>
  <c r="AU2127" i="1"/>
  <c r="AV2127" i="1"/>
  <c r="AW2127" i="1"/>
  <c r="AX2127" i="1"/>
  <c r="AY2127" i="1"/>
  <c r="AZ2127" i="1"/>
  <c r="BA2127" i="1"/>
  <c r="BB2127" i="1"/>
  <c r="BC2127" i="1"/>
  <c r="BD2127" i="1"/>
  <c r="BE2127" i="1"/>
  <c r="BF2127" i="1"/>
  <c r="H2128" i="1"/>
  <c r="I2128" i="1"/>
  <c r="J2128" i="1"/>
  <c r="K2128" i="1"/>
  <c r="L2128" i="1"/>
  <c r="M2128" i="1"/>
  <c r="N2128" i="1"/>
  <c r="O2128" i="1"/>
  <c r="P2128" i="1"/>
  <c r="Q2128" i="1"/>
  <c r="R2128" i="1"/>
  <c r="S2128" i="1"/>
  <c r="T2128" i="1"/>
  <c r="U2128" i="1"/>
  <c r="V2128" i="1"/>
  <c r="W2128" i="1"/>
  <c r="X2128" i="1"/>
  <c r="Y2128" i="1"/>
  <c r="Z2128" i="1"/>
  <c r="AA2128" i="1"/>
  <c r="AB2128" i="1"/>
  <c r="AC2128" i="1"/>
  <c r="AD2128" i="1"/>
  <c r="AE2128" i="1"/>
  <c r="AF2128" i="1"/>
  <c r="AG2128" i="1"/>
  <c r="AH2128" i="1"/>
  <c r="AI2128" i="1"/>
  <c r="AJ2128" i="1"/>
  <c r="AK2128" i="1"/>
  <c r="AL2128" i="1"/>
  <c r="AM2128" i="1"/>
  <c r="AN2128" i="1"/>
  <c r="AO2128" i="1"/>
  <c r="AP2128" i="1"/>
  <c r="AQ2128" i="1"/>
  <c r="AR2128" i="1"/>
  <c r="AS2128" i="1"/>
  <c r="AT2128" i="1"/>
  <c r="AU2128" i="1"/>
  <c r="AV2128" i="1"/>
  <c r="AW2128" i="1"/>
  <c r="AX2128" i="1"/>
  <c r="AY2128" i="1"/>
  <c r="AZ2128" i="1"/>
  <c r="BA2128" i="1"/>
  <c r="BB2128" i="1"/>
  <c r="BC2128" i="1"/>
  <c r="BD2128" i="1"/>
  <c r="BE2128" i="1"/>
  <c r="BF2128" i="1"/>
  <c r="H2129" i="1"/>
  <c r="I2129" i="1"/>
  <c r="J2129" i="1"/>
  <c r="K2129" i="1"/>
  <c r="L2129" i="1"/>
  <c r="M2129" i="1"/>
  <c r="N2129" i="1"/>
  <c r="O2129" i="1"/>
  <c r="P2129" i="1"/>
  <c r="Q2129" i="1"/>
  <c r="R2129" i="1"/>
  <c r="S2129" i="1"/>
  <c r="T2129" i="1"/>
  <c r="U2129" i="1"/>
  <c r="V2129" i="1"/>
  <c r="W2129" i="1"/>
  <c r="X2129" i="1"/>
  <c r="Y2129" i="1"/>
  <c r="Z2129" i="1"/>
  <c r="AA2129" i="1"/>
  <c r="AB2129" i="1"/>
  <c r="AC2129" i="1"/>
  <c r="AD2129" i="1"/>
  <c r="AE2129" i="1"/>
  <c r="AF2129" i="1"/>
  <c r="AG2129" i="1"/>
  <c r="AH2129" i="1"/>
  <c r="AI2129" i="1"/>
  <c r="AJ2129" i="1"/>
  <c r="AK2129" i="1"/>
  <c r="AL2129" i="1"/>
  <c r="AM2129" i="1"/>
  <c r="AN2129" i="1"/>
  <c r="AO2129" i="1"/>
  <c r="AP2129" i="1"/>
  <c r="AQ2129" i="1"/>
  <c r="AR2129" i="1"/>
  <c r="AS2129" i="1"/>
  <c r="AT2129" i="1"/>
  <c r="AU2129" i="1"/>
  <c r="AV2129" i="1"/>
  <c r="AW2129" i="1"/>
  <c r="AX2129" i="1"/>
  <c r="AY2129" i="1"/>
  <c r="AZ2129" i="1"/>
  <c r="BA2129" i="1"/>
  <c r="BB2129" i="1"/>
  <c r="BC2129" i="1"/>
  <c r="BD2129" i="1"/>
  <c r="BE2129" i="1"/>
  <c r="BF2129" i="1"/>
  <c r="H2130" i="1"/>
  <c r="I2130" i="1"/>
  <c r="J2130" i="1"/>
  <c r="K2130" i="1"/>
  <c r="L2130" i="1"/>
  <c r="M2130" i="1"/>
  <c r="N2130" i="1"/>
  <c r="O2130" i="1"/>
  <c r="P2130" i="1"/>
  <c r="Q2130" i="1"/>
  <c r="R2130" i="1"/>
  <c r="S2130" i="1"/>
  <c r="T2130" i="1"/>
  <c r="U2130" i="1"/>
  <c r="V2130" i="1"/>
  <c r="W2130" i="1"/>
  <c r="X2130" i="1"/>
  <c r="Y2130" i="1"/>
  <c r="Z2130" i="1"/>
  <c r="AA2130" i="1"/>
  <c r="AB2130" i="1"/>
  <c r="AC2130" i="1"/>
  <c r="AD2130" i="1"/>
  <c r="AE2130" i="1"/>
  <c r="AF2130" i="1"/>
  <c r="AG2130" i="1"/>
  <c r="AH2130" i="1"/>
  <c r="AI2130" i="1"/>
  <c r="AJ2130" i="1"/>
  <c r="AK2130" i="1"/>
  <c r="AL2130" i="1"/>
  <c r="AM2130" i="1"/>
  <c r="AN2130" i="1"/>
  <c r="AO2130" i="1"/>
  <c r="AP2130" i="1"/>
  <c r="AQ2130" i="1"/>
  <c r="AR2130" i="1"/>
  <c r="AS2130" i="1"/>
  <c r="AT2130" i="1"/>
  <c r="AU2130" i="1"/>
  <c r="AV2130" i="1"/>
  <c r="AW2130" i="1"/>
  <c r="AX2130" i="1"/>
  <c r="AY2130" i="1"/>
  <c r="AZ2130" i="1"/>
  <c r="BA2130" i="1"/>
  <c r="BB2130" i="1"/>
  <c r="BC2130" i="1"/>
  <c r="BD2130" i="1"/>
  <c r="BE2130" i="1"/>
  <c r="BF2130" i="1"/>
  <c r="H2131" i="1"/>
  <c r="I2131" i="1"/>
  <c r="J2131" i="1"/>
  <c r="K2131" i="1"/>
  <c r="L2131" i="1"/>
  <c r="M2131" i="1"/>
  <c r="N2131" i="1"/>
  <c r="O2131" i="1"/>
  <c r="P2131" i="1"/>
  <c r="Q2131" i="1"/>
  <c r="R2131" i="1"/>
  <c r="S2131" i="1"/>
  <c r="T2131" i="1"/>
  <c r="U2131" i="1"/>
  <c r="V2131" i="1"/>
  <c r="W2131" i="1"/>
  <c r="X2131" i="1"/>
  <c r="Y2131" i="1"/>
  <c r="Z2131" i="1"/>
  <c r="AA2131" i="1"/>
  <c r="AB2131" i="1"/>
  <c r="AC2131" i="1"/>
  <c r="AD2131" i="1"/>
  <c r="AE2131" i="1"/>
  <c r="AF2131" i="1"/>
  <c r="AG2131" i="1"/>
  <c r="AH2131" i="1"/>
  <c r="AI2131" i="1"/>
  <c r="AJ2131" i="1"/>
  <c r="AK2131" i="1"/>
  <c r="AL2131" i="1"/>
  <c r="AM2131" i="1"/>
  <c r="AN2131" i="1"/>
  <c r="AO2131" i="1"/>
  <c r="AP2131" i="1"/>
  <c r="AQ2131" i="1"/>
  <c r="AR2131" i="1"/>
  <c r="AS2131" i="1"/>
  <c r="AT2131" i="1"/>
  <c r="AU2131" i="1"/>
  <c r="AV2131" i="1"/>
  <c r="AW2131" i="1"/>
  <c r="AX2131" i="1"/>
  <c r="AY2131" i="1"/>
  <c r="AZ2131" i="1"/>
  <c r="BA2131" i="1"/>
  <c r="BB2131" i="1"/>
  <c r="BC2131" i="1"/>
  <c r="BD2131" i="1"/>
  <c r="BE2131" i="1"/>
  <c r="BF2131" i="1"/>
  <c r="H2132" i="1"/>
  <c r="I2132" i="1"/>
  <c r="J2132" i="1"/>
  <c r="K2132" i="1"/>
  <c r="L2132" i="1"/>
  <c r="M2132" i="1"/>
  <c r="N2132" i="1"/>
  <c r="O2132" i="1"/>
  <c r="P2132" i="1"/>
  <c r="Q2132" i="1"/>
  <c r="R2132" i="1"/>
  <c r="S2132" i="1"/>
  <c r="T2132" i="1"/>
  <c r="U2132" i="1"/>
  <c r="V2132" i="1"/>
  <c r="W2132" i="1"/>
  <c r="X2132" i="1"/>
  <c r="Y2132" i="1"/>
  <c r="Z2132" i="1"/>
  <c r="AA2132" i="1"/>
  <c r="AB2132" i="1"/>
  <c r="AC2132" i="1"/>
  <c r="AD2132" i="1"/>
  <c r="AE2132" i="1"/>
  <c r="AF2132" i="1"/>
  <c r="AG2132" i="1"/>
  <c r="AH2132" i="1"/>
  <c r="AI2132" i="1"/>
  <c r="AJ2132" i="1"/>
  <c r="AK2132" i="1"/>
  <c r="AL2132" i="1"/>
  <c r="AM2132" i="1"/>
  <c r="AN2132" i="1"/>
  <c r="AO2132" i="1"/>
  <c r="AP2132" i="1"/>
  <c r="AQ2132" i="1"/>
  <c r="AR2132" i="1"/>
  <c r="AS2132" i="1"/>
  <c r="AT2132" i="1"/>
  <c r="AU2132" i="1"/>
  <c r="AV2132" i="1"/>
  <c r="AW2132" i="1"/>
  <c r="AX2132" i="1"/>
  <c r="AY2132" i="1"/>
  <c r="AZ2132" i="1"/>
  <c r="BA2132" i="1"/>
  <c r="BB2132" i="1"/>
  <c r="BC2132" i="1"/>
  <c r="BD2132" i="1"/>
  <c r="BE2132" i="1"/>
  <c r="BF2132" i="1"/>
  <c r="H2133" i="1"/>
  <c r="I2133" i="1"/>
  <c r="J2133" i="1"/>
  <c r="K2133" i="1"/>
  <c r="L2133" i="1"/>
  <c r="M2133" i="1"/>
  <c r="N2133" i="1"/>
  <c r="O2133" i="1"/>
  <c r="P2133" i="1"/>
  <c r="Q2133" i="1"/>
  <c r="R2133" i="1"/>
  <c r="S2133" i="1"/>
  <c r="T2133" i="1"/>
  <c r="U2133" i="1"/>
  <c r="V2133" i="1"/>
  <c r="W2133" i="1"/>
  <c r="X2133" i="1"/>
  <c r="Y2133" i="1"/>
  <c r="Z2133" i="1"/>
  <c r="AA2133" i="1"/>
  <c r="AB2133" i="1"/>
  <c r="AC2133" i="1"/>
  <c r="AD2133" i="1"/>
  <c r="AE2133" i="1"/>
  <c r="AF2133" i="1"/>
  <c r="AG2133" i="1"/>
  <c r="AH2133" i="1"/>
  <c r="AI2133" i="1"/>
  <c r="AJ2133" i="1"/>
  <c r="AK2133" i="1"/>
  <c r="AL2133" i="1"/>
  <c r="AM2133" i="1"/>
  <c r="AN2133" i="1"/>
  <c r="AO2133" i="1"/>
  <c r="AP2133" i="1"/>
  <c r="AQ2133" i="1"/>
  <c r="AR2133" i="1"/>
  <c r="AS2133" i="1"/>
  <c r="AT2133" i="1"/>
  <c r="AU2133" i="1"/>
  <c r="AV2133" i="1"/>
  <c r="AW2133" i="1"/>
  <c r="AX2133" i="1"/>
  <c r="AY2133" i="1"/>
  <c r="AZ2133" i="1"/>
  <c r="BA2133" i="1"/>
  <c r="BB2133" i="1"/>
  <c r="BC2133" i="1"/>
  <c r="BD2133" i="1"/>
  <c r="BE2133" i="1"/>
  <c r="BF2133" i="1"/>
  <c r="H2134" i="1"/>
  <c r="I2134" i="1"/>
  <c r="J2134" i="1"/>
  <c r="K2134" i="1"/>
  <c r="L2134" i="1"/>
  <c r="M2134" i="1"/>
  <c r="N2134" i="1"/>
  <c r="O2134" i="1"/>
  <c r="P2134" i="1"/>
  <c r="Q2134" i="1"/>
  <c r="R2134" i="1"/>
  <c r="S2134" i="1"/>
  <c r="T2134" i="1"/>
  <c r="U2134" i="1"/>
  <c r="V2134" i="1"/>
  <c r="W2134" i="1"/>
  <c r="X2134" i="1"/>
  <c r="Y2134" i="1"/>
  <c r="Z2134" i="1"/>
  <c r="AA2134" i="1"/>
  <c r="AB2134" i="1"/>
  <c r="AC2134" i="1"/>
  <c r="AD2134" i="1"/>
  <c r="AE2134" i="1"/>
  <c r="AF2134" i="1"/>
  <c r="AG2134" i="1"/>
  <c r="AH2134" i="1"/>
  <c r="AI2134" i="1"/>
  <c r="AJ2134" i="1"/>
  <c r="AK2134" i="1"/>
  <c r="AL2134" i="1"/>
  <c r="AM2134" i="1"/>
  <c r="AN2134" i="1"/>
  <c r="AO2134" i="1"/>
  <c r="AP2134" i="1"/>
  <c r="AQ2134" i="1"/>
  <c r="AR2134" i="1"/>
  <c r="AS2134" i="1"/>
  <c r="AT2134" i="1"/>
  <c r="AU2134" i="1"/>
  <c r="AV2134" i="1"/>
  <c r="AW2134" i="1"/>
  <c r="AX2134" i="1"/>
  <c r="AY2134" i="1"/>
  <c r="AZ2134" i="1"/>
  <c r="BA2134" i="1"/>
  <c r="BB2134" i="1"/>
  <c r="BC2134" i="1"/>
  <c r="BD2134" i="1"/>
  <c r="BE2134" i="1"/>
  <c r="BF2134" i="1"/>
  <c r="H2135" i="1"/>
  <c r="I2135" i="1"/>
  <c r="J2135" i="1"/>
  <c r="K2135" i="1"/>
  <c r="L2135" i="1"/>
  <c r="M2135" i="1"/>
  <c r="N2135" i="1"/>
  <c r="O2135" i="1"/>
  <c r="P2135" i="1"/>
  <c r="Q2135" i="1"/>
  <c r="R2135" i="1"/>
  <c r="S2135" i="1"/>
  <c r="T2135" i="1"/>
  <c r="U2135" i="1"/>
  <c r="V2135" i="1"/>
  <c r="W2135" i="1"/>
  <c r="X2135" i="1"/>
  <c r="Y2135" i="1"/>
  <c r="Z2135" i="1"/>
  <c r="AA2135" i="1"/>
  <c r="AB2135" i="1"/>
  <c r="AC2135" i="1"/>
  <c r="AD2135" i="1"/>
  <c r="AE2135" i="1"/>
  <c r="AF2135" i="1"/>
  <c r="AG2135" i="1"/>
  <c r="AH2135" i="1"/>
  <c r="AI2135" i="1"/>
  <c r="AJ2135" i="1"/>
  <c r="AK2135" i="1"/>
  <c r="AL2135" i="1"/>
  <c r="AM2135" i="1"/>
  <c r="AN2135" i="1"/>
  <c r="AO2135" i="1"/>
  <c r="AP2135" i="1"/>
  <c r="AQ2135" i="1"/>
  <c r="AR2135" i="1"/>
  <c r="AS2135" i="1"/>
  <c r="AT2135" i="1"/>
  <c r="AU2135" i="1"/>
  <c r="AV2135" i="1"/>
  <c r="AW2135" i="1"/>
  <c r="AX2135" i="1"/>
  <c r="AY2135" i="1"/>
  <c r="AZ2135" i="1"/>
  <c r="BA2135" i="1"/>
  <c r="BB2135" i="1"/>
  <c r="BC2135" i="1"/>
  <c r="BD2135" i="1"/>
  <c r="BE2135" i="1"/>
  <c r="BF2135" i="1"/>
  <c r="H2136" i="1"/>
  <c r="I2136" i="1"/>
  <c r="J2136" i="1"/>
  <c r="K2136" i="1"/>
  <c r="L2136" i="1"/>
  <c r="M2136" i="1"/>
  <c r="N2136" i="1"/>
  <c r="O2136" i="1"/>
  <c r="P2136" i="1"/>
  <c r="Q2136" i="1"/>
  <c r="R2136" i="1"/>
  <c r="S2136" i="1"/>
  <c r="T2136" i="1"/>
  <c r="U2136" i="1"/>
  <c r="V2136" i="1"/>
  <c r="W2136" i="1"/>
  <c r="X2136" i="1"/>
  <c r="Y2136" i="1"/>
  <c r="Z2136" i="1"/>
  <c r="AA2136" i="1"/>
  <c r="AB2136" i="1"/>
  <c r="AC2136" i="1"/>
  <c r="AD2136" i="1"/>
  <c r="AE2136" i="1"/>
  <c r="AF2136" i="1"/>
  <c r="AG2136" i="1"/>
  <c r="AH2136" i="1"/>
  <c r="AI2136" i="1"/>
  <c r="AJ2136" i="1"/>
  <c r="AK2136" i="1"/>
  <c r="AL2136" i="1"/>
  <c r="AM2136" i="1"/>
  <c r="AN2136" i="1"/>
  <c r="AO2136" i="1"/>
  <c r="AP2136" i="1"/>
  <c r="AQ2136" i="1"/>
  <c r="AR2136" i="1"/>
  <c r="AS2136" i="1"/>
  <c r="AT2136" i="1"/>
  <c r="AU2136" i="1"/>
  <c r="AV2136" i="1"/>
  <c r="AW2136" i="1"/>
  <c r="AX2136" i="1"/>
  <c r="AY2136" i="1"/>
  <c r="AZ2136" i="1"/>
  <c r="BA2136" i="1"/>
  <c r="BB2136" i="1"/>
  <c r="BC2136" i="1"/>
  <c r="BD2136" i="1"/>
  <c r="BE2136" i="1"/>
  <c r="BF2136" i="1"/>
  <c r="H2137" i="1"/>
  <c r="I2137" i="1"/>
  <c r="J2137" i="1"/>
  <c r="K2137" i="1"/>
  <c r="L2137" i="1"/>
  <c r="M2137" i="1"/>
  <c r="N2137" i="1"/>
  <c r="O2137" i="1"/>
  <c r="P2137" i="1"/>
  <c r="Q2137" i="1"/>
  <c r="R2137" i="1"/>
  <c r="S2137" i="1"/>
  <c r="T2137" i="1"/>
  <c r="U2137" i="1"/>
  <c r="V2137" i="1"/>
  <c r="W2137" i="1"/>
  <c r="X2137" i="1"/>
  <c r="Y2137" i="1"/>
  <c r="Z2137" i="1"/>
  <c r="AA2137" i="1"/>
  <c r="AB2137" i="1"/>
  <c r="AC2137" i="1"/>
  <c r="AD2137" i="1"/>
  <c r="AE2137" i="1"/>
  <c r="AF2137" i="1"/>
  <c r="AG2137" i="1"/>
  <c r="AH2137" i="1"/>
  <c r="AI2137" i="1"/>
  <c r="AJ2137" i="1"/>
  <c r="AK2137" i="1"/>
  <c r="AL2137" i="1"/>
  <c r="AM2137" i="1"/>
  <c r="AN2137" i="1"/>
  <c r="AO2137" i="1"/>
  <c r="AP2137" i="1"/>
  <c r="AQ2137" i="1"/>
  <c r="AR2137" i="1"/>
  <c r="AS2137" i="1"/>
  <c r="AT2137" i="1"/>
  <c r="AU2137" i="1"/>
  <c r="AV2137" i="1"/>
  <c r="AW2137" i="1"/>
  <c r="AX2137" i="1"/>
  <c r="AY2137" i="1"/>
  <c r="AZ2137" i="1"/>
  <c r="BA2137" i="1"/>
  <c r="BB2137" i="1"/>
  <c r="BC2137" i="1"/>
  <c r="BD2137" i="1"/>
  <c r="BE2137" i="1"/>
  <c r="BF2137" i="1"/>
  <c r="H2138" i="1"/>
  <c r="I2138" i="1"/>
  <c r="J2138" i="1"/>
  <c r="K2138" i="1"/>
  <c r="L2138" i="1"/>
  <c r="M2138" i="1"/>
  <c r="N2138" i="1"/>
  <c r="O2138" i="1"/>
  <c r="P2138" i="1"/>
  <c r="Q2138" i="1"/>
  <c r="R2138" i="1"/>
  <c r="S2138" i="1"/>
  <c r="T2138" i="1"/>
  <c r="U2138" i="1"/>
  <c r="V2138" i="1"/>
  <c r="W2138" i="1"/>
  <c r="X2138" i="1"/>
  <c r="Y2138" i="1"/>
  <c r="Z2138" i="1"/>
  <c r="AA2138" i="1"/>
  <c r="AB2138" i="1"/>
  <c r="AC2138" i="1"/>
  <c r="AD2138" i="1"/>
  <c r="AE2138" i="1"/>
  <c r="AF2138" i="1"/>
  <c r="AG2138" i="1"/>
  <c r="AH2138" i="1"/>
  <c r="AI2138" i="1"/>
  <c r="AJ2138" i="1"/>
  <c r="AK2138" i="1"/>
  <c r="AL2138" i="1"/>
  <c r="AM2138" i="1"/>
  <c r="AN2138" i="1"/>
  <c r="AO2138" i="1"/>
  <c r="AP2138" i="1"/>
  <c r="AQ2138" i="1"/>
  <c r="AR2138" i="1"/>
  <c r="AS2138" i="1"/>
  <c r="AT2138" i="1"/>
  <c r="AU2138" i="1"/>
  <c r="AV2138" i="1"/>
  <c r="AW2138" i="1"/>
  <c r="AX2138" i="1"/>
  <c r="AY2138" i="1"/>
  <c r="AZ2138" i="1"/>
  <c r="BA2138" i="1"/>
  <c r="BB2138" i="1"/>
  <c r="BC2138" i="1"/>
  <c r="BD2138" i="1"/>
  <c r="BE2138" i="1"/>
  <c r="BF2138" i="1"/>
  <c r="H2139" i="1"/>
  <c r="I2139" i="1"/>
  <c r="J2139" i="1"/>
  <c r="K2139" i="1"/>
  <c r="L2139" i="1"/>
  <c r="M2139" i="1"/>
  <c r="N2139" i="1"/>
  <c r="O2139" i="1"/>
  <c r="P2139" i="1"/>
  <c r="Q2139" i="1"/>
  <c r="R2139" i="1"/>
  <c r="S2139" i="1"/>
  <c r="T2139" i="1"/>
  <c r="U2139" i="1"/>
  <c r="V2139" i="1"/>
  <c r="W2139" i="1"/>
  <c r="X2139" i="1"/>
  <c r="Y2139" i="1"/>
  <c r="Z2139" i="1"/>
  <c r="AA2139" i="1"/>
  <c r="AB2139" i="1"/>
  <c r="AC2139" i="1"/>
  <c r="AD2139" i="1"/>
  <c r="AE2139" i="1"/>
  <c r="AF2139" i="1"/>
  <c r="AG2139" i="1"/>
  <c r="AH2139" i="1"/>
  <c r="AI2139" i="1"/>
  <c r="AJ2139" i="1"/>
  <c r="AK2139" i="1"/>
  <c r="AL2139" i="1"/>
  <c r="AM2139" i="1"/>
  <c r="AN2139" i="1"/>
  <c r="AO2139" i="1"/>
  <c r="AP2139" i="1"/>
  <c r="AQ2139" i="1"/>
  <c r="AR2139" i="1"/>
  <c r="AS2139" i="1"/>
  <c r="AT2139" i="1"/>
  <c r="AU2139" i="1"/>
  <c r="AV2139" i="1"/>
  <c r="AW2139" i="1"/>
  <c r="AX2139" i="1"/>
  <c r="AY2139" i="1"/>
  <c r="AZ2139" i="1"/>
  <c r="BA2139" i="1"/>
  <c r="BB2139" i="1"/>
  <c r="BC2139" i="1"/>
  <c r="BD2139" i="1"/>
  <c r="BE2139" i="1"/>
  <c r="BF2139" i="1"/>
  <c r="H2140" i="1"/>
  <c r="I2140" i="1"/>
  <c r="J2140" i="1"/>
  <c r="K2140" i="1"/>
  <c r="L2140" i="1"/>
  <c r="M2140" i="1"/>
  <c r="N2140" i="1"/>
  <c r="O2140" i="1"/>
  <c r="P2140" i="1"/>
  <c r="Q2140" i="1"/>
  <c r="R2140" i="1"/>
  <c r="S2140" i="1"/>
  <c r="T2140" i="1"/>
  <c r="U2140" i="1"/>
  <c r="V2140" i="1"/>
  <c r="W2140" i="1"/>
  <c r="X2140" i="1"/>
  <c r="Y2140" i="1"/>
  <c r="Z2140" i="1"/>
  <c r="AA2140" i="1"/>
  <c r="AB2140" i="1"/>
  <c r="AC2140" i="1"/>
  <c r="AD2140" i="1"/>
  <c r="AE2140" i="1"/>
  <c r="AF2140" i="1"/>
  <c r="AG2140" i="1"/>
  <c r="AH2140" i="1"/>
  <c r="AI2140" i="1"/>
  <c r="AJ2140" i="1"/>
  <c r="AK2140" i="1"/>
  <c r="AL2140" i="1"/>
  <c r="AM2140" i="1"/>
  <c r="AN2140" i="1"/>
  <c r="AO2140" i="1"/>
  <c r="AP2140" i="1"/>
  <c r="AQ2140" i="1"/>
  <c r="AR2140" i="1"/>
  <c r="AS2140" i="1"/>
  <c r="AT2140" i="1"/>
  <c r="AU2140" i="1"/>
  <c r="AV2140" i="1"/>
  <c r="AW2140" i="1"/>
  <c r="AX2140" i="1"/>
  <c r="AY2140" i="1"/>
  <c r="AZ2140" i="1"/>
  <c r="BA2140" i="1"/>
  <c r="BB2140" i="1"/>
  <c r="BC2140" i="1"/>
  <c r="BD2140" i="1"/>
  <c r="BE2140" i="1"/>
  <c r="BF2140" i="1"/>
  <c r="H2141" i="1"/>
  <c r="I2141" i="1"/>
  <c r="J2141" i="1"/>
  <c r="K2141" i="1"/>
  <c r="L2141" i="1"/>
  <c r="M2141" i="1"/>
  <c r="N2141" i="1"/>
  <c r="O2141" i="1"/>
  <c r="P2141" i="1"/>
  <c r="Q2141" i="1"/>
  <c r="R2141" i="1"/>
  <c r="S2141" i="1"/>
  <c r="T2141" i="1"/>
  <c r="U2141" i="1"/>
  <c r="V2141" i="1"/>
  <c r="W2141" i="1"/>
  <c r="X2141" i="1"/>
  <c r="Y2141" i="1"/>
  <c r="Z2141" i="1"/>
  <c r="AA2141" i="1"/>
  <c r="AB2141" i="1"/>
  <c r="AC2141" i="1"/>
  <c r="AD2141" i="1"/>
  <c r="AE2141" i="1"/>
  <c r="AF2141" i="1"/>
  <c r="AG2141" i="1"/>
  <c r="AH2141" i="1"/>
  <c r="AI2141" i="1"/>
  <c r="AJ2141" i="1"/>
  <c r="AK2141" i="1"/>
  <c r="AL2141" i="1"/>
  <c r="AM2141" i="1"/>
  <c r="AN2141" i="1"/>
  <c r="AO2141" i="1"/>
  <c r="AP2141" i="1"/>
  <c r="AQ2141" i="1"/>
  <c r="AR2141" i="1"/>
  <c r="AS2141" i="1"/>
  <c r="AT2141" i="1"/>
  <c r="AU2141" i="1"/>
  <c r="AV2141" i="1"/>
  <c r="AW2141" i="1"/>
  <c r="AX2141" i="1"/>
  <c r="AY2141" i="1"/>
  <c r="AZ2141" i="1"/>
  <c r="BA2141" i="1"/>
  <c r="BB2141" i="1"/>
  <c r="BC2141" i="1"/>
  <c r="BD2141" i="1"/>
  <c r="BE2141" i="1"/>
  <c r="BF2141" i="1"/>
  <c r="H2142" i="1"/>
  <c r="I2142" i="1"/>
  <c r="J2142" i="1"/>
  <c r="K2142" i="1"/>
  <c r="L2142" i="1"/>
  <c r="M2142" i="1"/>
  <c r="N2142" i="1"/>
  <c r="O2142" i="1"/>
  <c r="P2142" i="1"/>
  <c r="Q2142" i="1"/>
  <c r="R2142" i="1"/>
  <c r="S2142" i="1"/>
  <c r="T2142" i="1"/>
  <c r="U2142" i="1"/>
  <c r="V2142" i="1"/>
  <c r="W2142" i="1"/>
  <c r="X2142" i="1"/>
  <c r="Y2142" i="1"/>
  <c r="Z2142" i="1"/>
  <c r="AA2142" i="1"/>
  <c r="AB2142" i="1"/>
  <c r="AC2142" i="1"/>
  <c r="AD2142" i="1"/>
  <c r="AE2142" i="1"/>
  <c r="AF2142" i="1"/>
  <c r="AG2142" i="1"/>
  <c r="AH2142" i="1"/>
  <c r="AI2142" i="1"/>
  <c r="AJ2142" i="1"/>
  <c r="AK2142" i="1"/>
  <c r="AL2142" i="1"/>
  <c r="AM2142" i="1"/>
  <c r="AN2142" i="1"/>
  <c r="AO2142" i="1"/>
  <c r="AP2142" i="1"/>
  <c r="AQ2142" i="1"/>
  <c r="AR2142" i="1"/>
  <c r="AS2142" i="1"/>
  <c r="AT2142" i="1"/>
  <c r="AU2142" i="1"/>
  <c r="AV2142" i="1"/>
  <c r="AW2142" i="1"/>
  <c r="AX2142" i="1"/>
  <c r="AY2142" i="1"/>
  <c r="AZ2142" i="1"/>
  <c r="BA2142" i="1"/>
  <c r="BB2142" i="1"/>
  <c r="BC2142" i="1"/>
  <c r="BD2142" i="1"/>
  <c r="BE2142" i="1"/>
  <c r="BF2142" i="1"/>
  <c r="H2143" i="1"/>
  <c r="I2143" i="1"/>
  <c r="J2143" i="1"/>
  <c r="K2143" i="1"/>
  <c r="L2143" i="1"/>
  <c r="M2143" i="1"/>
  <c r="N2143" i="1"/>
  <c r="O2143" i="1"/>
  <c r="P2143" i="1"/>
  <c r="Q2143" i="1"/>
  <c r="R2143" i="1"/>
  <c r="S2143" i="1"/>
  <c r="T2143" i="1"/>
  <c r="U2143" i="1"/>
  <c r="V2143" i="1"/>
  <c r="W2143" i="1"/>
  <c r="X2143" i="1"/>
  <c r="Y2143" i="1"/>
  <c r="Z2143" i="1"/>
  <c r="AA2143" i="1"/>
  <c r="AB2143" i="1"/>
  <c r="AC2143" i="1"/>
  <c r="AD2143" i="1"/>
  <c r="AE2143" i="1"/>
  <c r="AF2143" i="1"/>
  <c r="AG2143" i="1"/>
  <c r="AH2143" i="1"/>
  <c r="AI2143" i="1"/>
  <c r="AJ2143" i="1"/>
  <c r="AK2143" i="1"/>
  <c r="AL2143" i="1"/>
  <c r="AM2143" i="1"/>
  <c r="AN2143" i="1"/>
  <c r="AO2143" i="1"/>
  <c r="AP2143" i="1"/>
  <c r="AQ2143" i="1"/>
  <c r="AR2143" i="1"/>
  <c r="AS2143" i="1"/>
  <c r="AT2143" i="1"/>
  <c r="AU2143" i="1"/>
  <c r="AV2143" i="1"/>
  <c r="AW2143" i="1"/>
  <c r="AX2143" i="1"/>
  <c r="AY2143" i="1"/>
  <c r="AZ2143" i="1"/>
  <c r="BA2143" i="1"/>
  <c r="BB2143" i="1"/>
  <c r="BC2143" i="1"/>
  <c r="BD2143" i="1"/>
  <c r="BE2143" i="1"/>
  <c r="BF2143" i="1"/>
  <c r="H2144" i="1"/>
  <c r="I2144" i="1"/>
  <c r="J2144" i="1"/>
  <c r="K2144" i="1"/>
  <c r="L2144" i="1"/>
  <c r="M2144" i="1"/>
  <c r="N2144" i="1"/>
  <c r="O2144" i="1"/>
  <c r="P2144" i="1"/>
  <c r="Q2144" i="1"/>
  <c r="R2144" i="1"/>
  <c r="S2144" i="1"/>
  <c r="T2144" i="1"/>
  <c r="U2144" i="1"/>
  <c r="V2144" i="1"/>
  <c r="W2144" i="1"/>
  <c r="X2144" i="1"/>
  <c r="Y2144" i="1"/>
  <c r="Z2144" i="1"/>
  <c r="AA2144" i="1"/>
  <c r="AB2144" i="1"/>
  <c r="AC2144" i="1"/>
  <c r="AD2144" i="1"/>
  <c r="AE2144" i="1"/>
  <c r="AF2144" i="1"/>
  <c r="AG2144" i="1"/>
  <c r="AH2144" i="1"/>
  <c r="AI2144" i="1"/>
  <c r="AJ2144" i="1"/>
  <c r="AK2144" i="1"/>
  <c r="AL2144" i="1"/>
  <c r="AM2144" i="1"/>
  <c r="AN2144" i="1"/>
  <c r="AO2144" i="1"/>
  <c r="AP2144" i="1"/>
  <c r="AQ2144" i="1"/>
  <c r="AR2144" i="1"/>
  <c r="AS2144" i="1"/>
  <c r="AT2144" i="1"/>
  <c r="AU2144" i="1"/>
  <c r="AV2144" i="1"/>
  <c r="AW2144" i="1"/>
  <c r="AX2144" i="1"/>
  <c r="AY2144" i="1"/>
  <c r="AZ2144" i="1"/>
  <c r="BA2144" i="1"/>
  <c r="BB2144" i="1"/>
  <c r="BC2144" i="1"/>
  <c r="BD2144" i="1"/>
  <c r="BE2144" i="1"/>
  <c r="BF2144" i="1"/>
  <c r="H2145" i="1"/>
  <c r="I2145" i="1"/>
  <c r="J2145" i="1"/>
  <c r="K2145" i="1"/>
  <c r="L2145" i="1"/>
  <c r="M2145" i="1"/>
  <c r="N2145" i="1"/>
  <c r="O2145" i="1"/>
  <c r="P2145" i="1"/>
  <c r="Q2145" i="1"/>
  <c r="R2145" i="1"/>
  <c r="S2145" i="1"/>
  <c r="T2145" i="1"/>
  <c r="U2145" i="1"/>
  <c r="V2145" i="1"/>
  <c r="W2145" i="1"/>
  <c r="X2145" i="1"/>
  <c r="Y2145" i="1"/>
  <c r="Z2145" i="1"/>
  <c r="AA2145" i="1"/>
  <c r="AB2145" i="1"/>
  <c r="AC2145" i="1"/>
  <c r="AD2145" i="1"/>
  <c r="AE2145" i="1"/>
  <c r="AF2145" i="1"/>
  <c r="AG2145" i="1"/>
  <c r="AH2145" i="1"/>
  <c r="AI2145" i="1"/>
  <c r="AJ2145" i="1"/>
  <c r="AK2145" i="1"/>
  <c r="AL2145" i="1"/>
  <c r="AM2145" i="1"/>
  <c r="AN2145" i="1"/>
  <c r="AO2145" i="1"/>
  <c r="AP2145" i="1"/>
  <c r="AQ2145" i="1"/>
  <c r="AR2145" i="1"/>
  <c r="AS2145" i="1"/>
  <c r="AT2145" i="1"/>
  <c r="AU2145" i="1"/>
  <c r="AV2145" i="1"/>
  <c r="AW2145" i="1"/>
  <c r="AX2145" i="1"/>
  <c r="AY2145" i="1"/>
  <c r="AZ2145" i="1"/>
  <c r="BA2145" i="1"/>
  <c r="BB2145" i="1"/>
  <c r="BC2145" i="1"/>
  <c r="BD2145" i="1"/>
  <c r="BE2145" i="1"/>
  <c r="BF2145" i="1"/>
  <c r="H2146" i="1"/>
  <c r="I2146" i="1"/>
  <c r="J2146" i="1"/>
  <c r="K2146" i="1"/>
  <c r="L2146" i="1"/>
  <c r="M2146" i="1"/>
  <c r="N2146" i="1"/>
  <c r="O2146" i="1"/>
  <c r="P2146" i="1"/>
  <c r="Q2146" i="1"/>
  <c r="R2146" i="1"/>
  <c r="S2146" i="1"/>
  <c r="T2146" i="1"/>
  <c r="U2146" i="1"/>
  <c r="V2146" i="1"/>
  <c r="W2146" i="1"/>
  <c r="X2146" i="1"/>
  <c r="Y2146" i="1"/>
  <c r="Z2146" i="1"/>
  <c r="AA2146" i="1"/>
  <c r="AB2146" i="1"/>
  <c r="AC2146" i="1"/>
  <c r="AD2146" i="1"/>
  <c r="AE2146" i="1"/>
  <c r="AF2146" i="1"/>
  <c r="AG2146" i="1"/>
  <c r="AH2146" i="1"/>
  <c r="AI2146" i="1"/>
  <c r="AJ2146" i="1"/>
  <c r="AK2146" i="1"/>
  <c r="AL2146" i="1"/>
  <c r="AM2146" i="1"/>
  <c r="AN2146" i="1"/>
  <c r="AO2146" i="1"/>
  <c r="AP2146" i="1"/>
  <c r="AQ2146" i="1"/>
  <c r="AR2146" i="1"/>
  <c r="AS2146" i="1"/>
  <c r="AT2146" i="1"/>
  <c r="AU2146" i="1"/>
  <c r="AV2146" i="1"/>
  <c r="AW2146" i="1"/>
  <c r="AX2146" i="1"/>
  <c r="AY2146" i="1"/>
  <c r="AZ2146" i="1"/>
  <c r="BA2146" i="1"/>
  <c r="BB2146" i="1"/>
  <c r="BC2146" i="1"/>
  <c r="BD2146" i="1"/>
  <c r="BE2146" i="1"/>
  <c r="BF2146" i="1"/>
  <c r="H2147" i="1"/>
  <c r="I2147" i="1"/>
  <c r="J2147" i="1"/>
  <c r="K2147" i="1"/>
  <c r="L2147" i="1"/>
  <c r="M2147" i="1"/>
  <c r="N2147" i="1"/>
  <c r="O2147" i="1"/>
  <c r="P2147" i="1"/>
  <c r="Q2147" i="1"/>
  <c r="R2147" i="1"/>
  <c r="S2147" i="1"/>
  <c r="T2147" i="1"/>
  <c r="U2147" i="1"/>
  <c r="V2147" i="1"/>
  <c r="W2147" i="1"/>
  <c r="X2147" i="1"/>
  <c r="Y2147" i="1"/>
  <c r="Z2147" i="1"/>
  <c r="AA2147" i="1"/>
  <c r="AB2147" i="1"/>
  <c r="AC2147" i="1"/>
  <c r="AD2147" i="1"/>
  <c r="AE2147" i="1"/>
  <c r="AF2147" i="1"/>
  <c r="AG2147" i="1"/>
  <c r="AH2147" i="1"/>
  <c r="AI2147" i="1"/>
  <c r="AJ2147" i="1"/>
  <c r="AK2147" i="1"/>
  <c r="AL2147" i="1"/>
  <c r="AM2147" i="1"/>
  <c r="AN2147" i="1"/>
  <c r="AO2147" i="1"/>
  <c r="AP2147" i="1"/>
  <c r="AQ2147" i="1"/>
  <c r="AR2147" i="1"/>
  <c r="AS2147" i="1"/>
  <c r="AT2147" i="1"/>
  <c r="AU2147" i="1"/>
  <c r="AV2147" i="1"/>
  <c r="AW2147" i="1"/>
  <c r="AX2147" i="1"/>
  <c r="AY2147" i="1"/>
  <c r="AZ2147" i="1"/>
  <c r="BA2147" i="1"/>
  <c r="BB2147" i="1"/>
  <c r="BC2147" i="1"/>
  <c r="BD2147" i="1"/>
  <c r="BE2147" i="1"/>
  <c r="BF2147" i="1"/>
  <c r="H2148" i="1"/>
  <c r="I2148" i="1"/>
  <c r="J2148" i="1"/>
  <c r="K2148" i="1"/>
  <c r="L2148" i="1"/>
  <c r="M2148" i="1"/>
  <c r="N2148" i="1"/>
  <c r="O2148" i="1"/>
  <c r="P2148" i="1"/>
  <c r="Q2148" i="1"/>
  <c r="R2148" i="1"/>
  <c r="S2148" i="1"/>
  <c r="T2148" i="1"/>
  <c r="U2148" i="1"/>
  <c r="V2148" i="1"/>
  <c r="W2148" i="1"/>
  <c r="X2148" i="1"/>
  <c r="Y2148" i="1"/>
  <c r="Z2148" i="1"/>
  <c r="AA2148" i="1"/>
  <c r="AB2148" i="1"/>
  <c r="AC2148" i="1"/>
  <c r="AD2148" i="1"/>
  <c r="AE2148" i="1"/>
  <c r="AF2148" i="1"/>
  <c r="AG2148" i="1"/>
  <c r="AH2148" i="1"/>
  <c r="AI2148" i="1"/>
  <c r="AJ2148" i="1"/>
  <c r="AK2148" i="1"/>
  <c r="AL2148" i="1"/>
  <c r="AM2148" i="1"/>
  <c r="AN2148" i="1"/>
  <c r="AO2148" i="1"/>
  <c r="AP2148" i="1"/>
  <c r="AQ2148" i="1"/>
  <c r="AR2148" i="1"/>
  <c r="AS2148" i="1"/>
  <c r="AT2148" i="1"/>
  <c r="AU2148" i="1"/>
  <c r="AV2148" i="1"/>
  <c r="AW2148" i="1"/>
  <c r="AX2148" i="1"/>
  <c r="AY2148" i="1"/>
  <c r="AZ2148" i="1"/>
  <c r="BA2148" i="1"/>
  <c r="BB2148" i="1"/>
  <c r="BC2148" i="1"/>
  <c r="BD2148" i="1"/>
  <c r="BE2148" i="1"/>
  <c r="BF2148" i="1"/>
  <c r="H2149" i="1"/>
  <c r="I2149" i="1"/>
  <c r="J2149" i="1"/>
  <c r="K2149" i="1"/>
  <c r="L2149" i="1"/>
  <c r="M2149" i="1"/>
  <c r="N2149" i="1"/>
  <c r="O2149" i="1"/>
  <c r="P2149" i="1"/>
  <c r="Q2149" i="1"/>
  <c r="R2149" i="1"/>
  <c r="S2149" i="1"/>
  <c r="T2149" i="1"/>
  <c r="U2149" i="1"/>
  <c r="V2149" i="1"/>
  <c r="W2149" i="1"/>
  <c r="X2149" i="1"/>
  <c r="Y2149" i="1"/>
  <c r="Z2149" i="1"/>
  <c r="AA2149" i="1"/>
  <c r="AB2149" i="1"/>
  <c r="AC2149" i="1"/>
  <c r="AD2149" i="1"/>
  <c r="AE2149" i="1"/>
  <c r="AF2149" i="1"/>
  <c r="AG2149" i="1"/>
  <c r="AH2149" i="1"/>
  <c r="AI2149" i="1"/>
  <c r="AJ2149" i="1"/>
  <c r="AK2149" i="1"/>
  <c r="AL2149" i="1"/>
  <c r="AM2149" i="1"/>
  <c r="AN2149" i="1"/>
  <c r="AO2149" i="1"/>
  <c r="AP2149" i="1"/>
  <c r="AQ2149" i="1"/>
  <c r="AR2149" i="1"/>
  <c r="AS2149" i="1"/>
  <c r="AT2149" i="1"/>
  <c r="AU2149" i="1"/>
  <c r="AV2149" i="1"/>
  <c r="AW2149" i="1"/>
  <c r="AX2149" i="1"/>
  <c r="AY2149" i="1"/>
  <c r="AZ2149" i="1"/>
  <c r="BA2149" i="1"/>
  <c r="BB2149" i="1"/>
  <c r="BC2149" i="1"/>
  <c r="BD2149" i="1"/>
  <c r="BE2149" i="1"/>
  <c r="BF2149" i="1"/>
  <c r="H2150" i="1"/>
  <c r="I2150" i="1"/>
  <c r="J2150" i="1"/>
  <c r="K2150" i="1"/>
  <c r="L2150" i="1"/>
  <c r="M2150" i="1"/>
  <c r="N2150" i="1"/>
  <c r="O2150" i="1"/>
  <c r="P2150" i="1"/>
  <c r="Q2150" i="1"/>
  <c r="R2150" i="1"/>
  <c r="S2150" i="1"/>
  <c r="T2150" i="1"/>
  <c r="U2150" i="1"/>
  <c r="V2150" i="1"/>
  <c r="W2150" i="1"/>
  <c r="X2150" i="1"/>
  <c r="Y2150" i="1"/>
  <c r="Z2150" i="1"/>
  <c r="AA2150" i="1"/>
  <c r="AB2150" i="1"/>
  <c r="AC2150" i="1"/>
  <c r="AD2150" i="1"/>
  <c r="AE2150" i="1"/>
  <c r="AF2150" i="1"/>
  <c r="AG2150" i="1"/>
  <c r="AH2150" i="1"/>
  <c r="AI2150" i="1"/>
  <c r="AJ2150" i="1"/>
  <c r="AK2150" i="1"/>
  <c r="AL2150" i="1"/>
  <c r="AM2150" i="1"/>
  <c r="AN2150" i="1"/>
  <c r="AO2150" i="1"/>
  <c r="AP2150" i="1"/>
  <c r="AQ2150" i="1"/>
  <c r="AR2150" i="1"/>
  <c r="AS2150" i="1"/>
  <c r="AT2150" i="1"/>
  <c r="AU2150" i="1"/>
  <c r="AV2150" i="1"/>
  <c r="AW2150" i="1"/>
  <c r="AX2150" i="1"/>
  <c r="AY2150" i="1"/>
  <c r="AZ2150" i="1"/>
  <c r="BA2150" i="1"/>
  <c r="BB2150" i="1"/>
  <c r="BC2150" i="1"/>
  <c r="BD2150" i="1"/>
  <c r="BE2150" i="1"/>
  <c r="BF2150" i="1"/>
  <c r="H2151" i="1"/>
  <c r="I2151" i="1"/>
  <c r="J2151" i="1"/>
  <c r="K2151" i="1"/>
  <c r="L2151" i="1"/>
  <c r="M2151" i="1"/>
  <c r="N2151" i="1"/>
  <c r="O2151" i="1"/>
  <c r="P2151" i="1"/>
  <c r="Q2151" i="1"/>
  <c r="R2151" i="1"/>
  <c r="S2151" i="1"/>
  <c r="T2151" i="1"/>
  <c r="U2151" i="1"/>
  <c r="V2151" i="1"/>
  <c r="W2151" i="1"/>
  <c r="X2151" i="1"/>
  <c r="Y2151" i="1"/>
  <c r="Z2151" i="1"/>
  <c r="AA2151" i="1"/>
  <c r="AB2151" i="1"/>
  <c r="AC2151" i="1"/>
  <c r="AD2151" i="1"/>
  <c r="AE2151" i="1"/>
  <c r="AF2151" i="1"/>
  <c r="AG2151" i="1"/>
  <c r="AH2151" i="1"/>
  <c r="AI2151" i="1"/>
  <c r="AJ2151" i="1"/>
  <c r="AK2151" i="1"/>
  <c r="AL2151" i="1"/>
  <c r="AM2151" i="1"/>
  <c r="AN2151" i="1"/>
  <c r="AO2151" i="1"/>
  <c r="AP2151" i="1"/>
  <c r="AQ2151" i="1"/>
  <c r="AR2151" i="1"/>
  <c r="AS2151" i="1"/>
  <c r="AT2151" i="1"/>
  <c r="AU2151" i="1"/>
  <c r="AV2151" i="1"/>
  <c r="AW2151" i="1"/>
  <c r="AX2151" i="1"/>
  <c r="AY2151" i="1"/>
  <c r="AZ2151" i="1"/>
  <c r="BA2151" i="1"/>
  <c r="BB2151" i="1"/>
  <c r="BC2151" i="1"/>
  <c r="BD2151" i="1"/>
  <c r="BE2151" i="1"/>
  <c r="BF2151" i="1"/>
  <c r="H2152" i="1"/>
  <c r="I2152" i="1"/>
  <c r="J2152" i="1"/>
  <c r="K2152" i="1"/>
  <c r="L2152" i="1"/>
  <c r="M2152" i="1"/>
  <c r="N2152" i="1"/>
  <c r="O2152" i="1"/>
  <c r="P2152" i="1"/>
  <c r="Q2152" i="1"/>
  <c r="R2152" i="1"/>
  <c r="S2152" i="1"/>
  <c r="T2152" i="1"/>
  <c r="U2152" i="1"/>
  <c r="V2152" i="1"/>
  <c r="W2152" i="1"/>
  <c r="X2152" i="1"/>
  <c r="Y2152" i="1"/>
  <c r="Z2152" i="1"/>
  <c r="AA2152" i="1"/>
  <c r="AB2152" i="1"/>
  <c r="AC2152" i="1"/>
  <c r="AD2152" i="1"/>
  <c r="AE2152" i="1"/>
  <c r="AF2152" i="1"/>
  <c r="AG2152" i="1"/>
  <c r="AH2152" i="1"/>
  <c r="AI2152" i="1"/>
  <c r="AJ2152" i="1"/>
  <c r="AK2152" i="1"/>
  <c r="AL2152" i="1"/>
  <c r="AM2152" i="1"/>
  <c r="AN2152" i="1"/>
  <c r="AO2152" i="1"/>
  <c r="AP2152" i="1"/>
  <c r="AQ2152" i="1"/>
  <c r="AR2152" i="1"/>
  <c r="AS2152" i="1"/>
  <c r="AT2152" i="1"/>
  <c r="AU2152" i="1"/>
  <c r="AV2152" i="1"/>
  <c r="AW2152" i="1"/>
  <c r="AX2152" i="1"/>
  <c r="AY2152" i="1"/>
  <c r="AZ2152" i="1"/>
  <c r="BA2152" i="1"/>
  <c r="BB2152" i="1"/>
  <c r="BC2152" i="1"/>
  <c r="BD2152" i="1"/>
  <c r="BE2152" i="1"/>
  <c r="BF2152" i="1"/>
  <c r="H2153" i="1"/>
  <c r="I2153" i="1"/>
  <c r="J2153" i="1"/>
  <c r="K2153" i="1"/>
  <c r="L2153" i="1"/>
  <c r="M2153" i="1"/>
  <c r="N2153" i="1"/>
  <c r="O2153" i="1"/>
  <c r="P2153" i="1"/>
  <c r="Q2153" i="1"/>
  <c r="R2153" i="1"/>
  <c r="S2153" i="1"/>
  <c r="T2153" i="1"/>
  <c r="U2153" i="1"/>
  <c r="V2153" i="1"/>
  <c r="W2153" i="1"/>
  <c r="X2153" i="1"/>
  <c r="Y2153" i="1"/>
  <c r="Z2153" i="1"/>
  <c r="AA2153" i="1"/>
  <c r="AB2153" i="1"/>
  <c r="AC2153" i="1"/>
  <c r="AD2153" i="1"/>
  <c r="AE2153" i="1"/>
  <c r="AF2153" i="1"/>
  <c r="AG2153" i="1"/>
  <c r="AH2153" i="1"/>
  <c r="AI2153" i="1"/>
  <c r="AJ2153" i="1"/>
  <c r="AK2153" i="1"/>
  <c r="AL2153" i="1"/>
  <c r="AM2153" i="1"/>
  <c r="AN2153" i="1"/>
  <c r="AO2153" i="1"/>
  <c r="AP2153" i="1"/>
  <c r="AQ2153" i="1"/>
  <c r="AR2153" i="1"/>
  <c r="AS2153" i="1"/>
  <c r="AT2153" i="1"/>
  <c r="AU2153" i="1"/>
  <c r="AV2153" i="1"/>
  <c r="AW2153" i="1"/>
  <c r="AX2153" i="1"/>
  <c r="AY2153" i="1"/>
  <c r="AZ2153" i="1"/>
  <c r="BA2153" i="1"/>
  <c r="BB2153" i="1"/>
  <c r="BC2153" i="1"/>
  <c r="BD2153" i="1"/>
  <c r="BE2153" i="1"/>
  <c r="BF2153" i="1"/>
  <c r="H2154" i="1"/>
  <c r="I2154" i="1"/>
  <c r="J2154" i="1"/>
  <c r="K2154" i="1"/>
  <c r="L2154" i="1"/>
  <c r="M2154" i="1"/>
  <c r="N2154" i="1"/>
  <c r="O2154" i="1"/>
  <c r="P2154" i="1"/>
  <c r="Q2154" i="1"/>
  <c r="R2154" i="1"/>
  <c r="S2154" i="1"/>
  <c r="T2154" i="1"/>
  <c r="U2154" i="1"/>
  <c r="V2154" i="1"/>
  <c r="W2154" i="1"/>
  <c r="X2154" i="1"/>
  <c r="Y2154" i="1"/>
  <c r="Z2154" i="1"/>
  <c r="AA2154" i="1"/>
  <c r="AB2154" i="1"/>
  <c r="AC2154" i="1"/>
  <c r="AD2154" i="1"/>
  <c r="AE2154" i="1"/>
  <c r="AF2154" i="1"/>
  <c r="AG2154" i="1"/>
  <c r="AH2154" i="1"/>
  <c r="AI2154" i="1"/>
  <c r="AJ2154" i="1"/>
  <c r="AK2154" i="1"/>
  <c r="AL2154" i="1"/>
  <c r="AM2154" i="1"/>
  <c r="AN2154" i="1"/>
  <c r="AO2154" i="1"/>
  <c r="AP2154" i="1"/>
  <c r="AQ2154" i="1"/>
  <c r="AR2154" i="1"/>
  <c r="AS2154" i="1"/>
  <c r="AT2154" i="1"/>
  <c r="AU2154" i="1"/>
  <c r="AV2154" i="1"/>
  <c r="AW2154" i="1"/>
  <c r="AX2154" i="1"/>
  <c r="AY2154" i="1"/>
  <c r="AZ2154" i="1"/>
  <c r="BA2154" i="1"/>
  <c r="BB2154" i="1"/>
  <c r="BC2154" i="1"/>
  <c r="BD2154" i="1"/>
  <c r="BE2154" i="1"/>
  <c r="BF2154" i="1"/>
  <c r="H2155" i="1"/>
  <c r="I2155" i="1"/>
  <c r="J2155" i="1"/>
  <c r="K2155" i="1"/>
  <c r="L2155" i="1"/>
  <c r="M2155" i="1"/>
  <c r="N2155" i="1"/>
  <c r="O2155" i="1"/>
  <c r="P2155" i="1"/>
  <c r="Q2155" i="1"/>
  <c r="R2155" i="1"/>
  <c r="S2155" i="1"/>
  <c r="T2155" i="1"/>
  <c r="U2155" i="1"/>
  <c r="V2155" i="1"/>
  <c r="W2155" i="1"/>
  <c r="X2155" i="1"/>
  <c r="Y2155" i="1"/>
  <c r="Z2155" i="1"/>
  <c r="AA2155" i="1"/>
  <c r="AB2155" i="1"/>
  <c r="AC2155" i="1"/>
  <c r="AD2155" i="1"/>
  <c r="AE2155" i="1"/>
  <c r="AF2155" i="1"/>
  <c r="AG2155" i="1"/>
  <c r="AH2155" i="1"/>
  <c r="AI2155" i="1"/>
  <c r="AJ2155" i="1"/>
  <c r="AK2155" i="1"/>
  <c r="AL2155" i="1"/>
  <c r="AM2155" i="1"/>
  <c r="AN2155" i="1"/>
  <c r="AO2155" i="1"/>
  <c r="AP2155" i="1"/>
  <c r="AQ2155" i="1"/>
  <c r="AR2155" i="1"/>
  <c r="AS2155" i="1"/>
  <c r="AT2155" i="1"/>
  <c r="AU2155" i="1"/>
  <c r="AV2155" i="1"/>
  <c r="AW2155" i="1"/>
  <c r="AX2155" i="1"/>
  <c r="AY2155" i="1"/>
  <c r="AZ2155" i="1"/>
  <c r="BA2155" i="1"/>
  <c r="BB2155" i="1"/>
  <c r="BC2155" i="1"/>
  <c r="BD2155" i="1"/>
  <c r="BE2155" i="1"/>
  <c r="BF2155" i="1"/>
  <c r="H2156" i="1"/>
  <c r="I2156" i="1"/>
  <c r="J2156" i="1"/>
  <c r="K2156" i="1"/>
  <c r="L2156" i="1"/>
  <c r="M2156" i="1"/>
  <c r="N2156" i="1"/>
  <c r="O2156" i="1"/>
  <c r="P2156" i="1"/>
  <c r="Q2156" i="1"/>
  <c r="R2156" i="1"/>
  <c r="S2156" i="1"/>
  <c r="T2156" i="1"/>
  <c r="U2156" i="1"/>
  <c r="V2156" i="1"/>
  <c r="W2156" i="1"/>
  <c r="X2156" i="1"/>
  <c r="Y2156" i="1"/>
  <c r="Z2156" i="1"/>
  <c r="AA2156" i="1"/>
  <c r="AB2156" i="1"/>
  <c r="AC2156" i="1"/>
  <c r="AD2156" i="1"/>
  <c r="AE2156" i="1"/>
  <c r="AF2156" i="1"/>
  <c r="AG2156" i="1"/>
  <c r="AH2156" i="1"/>
  <c r="AI2156" i="1"/>
  <c r="AJ2156" i="1"/>
  <c r="AK2156" i="1"/>
  <c r="AL2156" i="1"/>
  <c r="AM2156" i="1"/>
  <c r="AN2156" i="1"/>
  <c r="AO2156" i="1"/>
  <c r="AP2156" i="1"/>
  <c r="AQ2156" i="1"/>
  <c r="AR2156" i="1"/>
  <c r="AS2156" i="1"/>
  <c r="AT2156" i="1"/>
  <c r="AU2156" i="1"/>
  <c r="AV2156" i="1"/>
  <c r="AW2156" i="1"/>
  <c r="AX2156" i="1"/>
  <c r="AY2156" i="1"/>
  <c r="AZ2156" i="1"/>
  <c r="BA2156" i="1"/>
  <c r="BB2156" i="1"/>
  <c r="BC2156" i="1"/>
  <c r="BD2156" i="1"/>
  <c r="BE2156" i="1"/>
  <c r="BF2156" i="1"/>
  <c r="H2157" i="1"/>
  <c r="I2157" i="1"/>
  <c r="J2157" i="1"/>
  <c r="K2157" i="1"/>
  <c r="L2157" i="1"/>
  <c r="M2157" i="1"/>
  <c r="N2157" i="1"/>
  <c r="O2157" i="1"/>
  <c r="P2157" i="1"/>
  <c r="Q2157" i="1"/>
  <c r="R2157" i="1"/>
  <c r="S2157" i="1"/>
  <c r="T2157" i="1"/>
  <c r="U2157" i="1"/>
  <c r="V2157" i="1"/>
  <c r="W2157" i="1"/>
  <c r="X2157" i="1"/>
  <c r="Y2157" i="1"/>
  <c r="Z2157" i="1"/>
  <c r="AA2157" i="1"/>
  <c r="AB2157" i="1"/>
  <c r="AC2157" i="1"/>
  <c r="AD2157" i="1"/>
  <c r="AE2157" i="1"/>
  <c r="AF2157" i="1"/>
  <c r="AG2157" i="1"/>
  <c r="AH2157" i="1"/>
  <c r="AI2157" i="1"/>
  <c r="AJ2157" i="1"/>
  <c r="AK2157" i="1"/>
  <c r="AL2157" i="1"/>
  <c r="AM2157" i="1"/>
  <c r="AN2157" i="1"/>
  <c r="AO2157" i="1"/>
  <c r="AP2157" i="1"/>
  <c r="AQ2157" i="1"/>
  <c r="AR2157" i="1"/>
  <c r="AS2157" i="1"/>
  <c r="AT2157" i="1"/>
  <c r="AU2157" i="1"/>
  <c r="AV2157" i="1"/>
  <c r="AW2157" i="1"/>
  <c r="AX2157" i="1"/>
  <c r="AY2157" i="1"/>
  <c r="AZ2157" i="1"/>
  <c r="BA2157" i="1"/>
  <c r="BB2157" i="1"/>
  <c r="BC2157" i="1"/>
  <c r="BD2157" i="1"/>
  <c r="BE2157" i="1"/>
  <c r="BF2157" i="1"/>
  <c r="H2158" i="1"/>
  <c r="I2158" i="1"/>
  <c r="J2158" i="1"/>
  <c r="K2158" i="1"/>
  <c r="L2158" i="1"/>
  <c r="M2158" i="1"/>
  <c r="N2158" i="1"/>
  <c r="O2158" i="1"/>
  <c r="P2158" i="1"/>
  <c r="Q2158" i="1"/>
  <c r="R2158" i="1"/>
  <c r="S2158" i="1"/>
  <c r="T2158" i="1"/>
  <c r="U2158" i="1"/>
  <c r="V2158" i="1"/>
  <c r="W2158" i="1"/>
  <c r="X2158" i="1"/>
  <c r="Y2158" i="1"/>
  <c r="Z2158" i="1"/>
  <c r="AA2158" i="1"/>
  <c r="AB2158" i="1"/>
  <c r="AC2158" i="1"/>
  <c r="AD2158" i="1"/>
  <c r="AE2158" i="1"/>
  <c r="AF2158" i="1"/>
  <c r="AG2158" i="1"/>
  <c r="AH2158" i="1"/>
  <c r="AI2158" i="1"/>
  <c r="AJ2158" i="1"/>
  <c r="AK2158" i="1"/>
  <c r="AL2158" i="1"/>
  <c r="AM2158" i="1"/>
  <c r="AN2158" i="1"/>
  <c r="AO2158" i="1"/>
  <c r="AP2158" i="1"/>
  <c r="AQ2158" i="1"/>
  <c r="AR2158" i="1"/>
  <c r="AS2158" i="1"/>
  <c r="AT2158" i="1"/>
  <c r="AU2158" i="1"/>
  <c r="AV2158" i="1"/>
  <c r="AW2158" i="1"/>
  <c r="AX2158" i="1"/>
  <c r="AY2158" i="1"/>
  <c r="AZ2158" i="1"/>
  <c r="BA2158" i="1"/>
  <c r="BB2158" i="1"/>
  <c r="BC2158" i="1"/>
  <c r="BD2158" i="1"/>
  <c r="BE2158" i="1"/>
  <c r="BF2158" i="1"/>
  <c r="H2159" i="1"/>
  <c r="I2159" i="1"/>
  <c r="J2159" i="1"/>
  <c r="K2159" i="1"/>
  <c r="L2159" i="1"/>
  <c r="M2159" i="1"/>
  <c r="N2159" i="1"/>
  <c r="O2159" i="1"/>
  <c r="P2159" i="1"/>
  <c r="Q2159" i="1"/>
  <c r="R2159" i="1"/>
  <c r="S2159" i="1"/>
  <c r="T2159" i="1"/>
  <c r="U2159" i="1"/>
  <c r="V2159" i="1"/>
  <c r="W2159" i="1"/>
  <c r="X2159" i="1"/>
  <c r="Y2159" i="1"/>
  <c r="Z2159" i="1"/>
  <c r="AA2159" i="1"/>
  <c r="AB2159" i="1"/>
  <c r="AC2159" i="1"/>
  <c r="AD2159" i="1"/>
  <c r="AE2159" i="1"/>
  <c r="AF2159" i="1"/>
  <c r="AG2159" i="1"/>
  <c r="AH2159" i="1"/>
  <c r="AI2159" i="1"/>
  <c r="AJ2159" i="1"/>
  <c r="AK2159" i="1"/>
  <c r="AL2159" i="1"/>
  <c r="AM2159" i="1"/>
  <c r="AN2159" i="1"/>
  <c r="AO2159" i="1"/>
  <c r="AP2159" i="1"/>
  <c r="AQ2159" i="1"/>
  <c r="AR2159" i="1"/>
  <c r="AS2159" i="1"/>
  <c r="AT2159" i="1"/>
  <c r="AU2159" i="1"/>
  <c r="AV2159" i="1"/>
  <c r="AW2159" i="1"/>
  <c r="AX2159" i="1"/>
  <c r="AY2159" i="1"/>
  <c r="AZ2159" i="1"/>
  <c r="BA2159" i="1"/>
  <c r="BB2159" i="1"/>
  <c r="BC2159" i="1"/>
  <c r="BD2159" i="1"/>
  <c r="BE2159" i="1"/>
  <c r="BF2159" i="1"/>
  <c r="H2160" i="1"/>
  <c r="I2160" i="1"/>
  <c r="J2160" i="1"/>
  <c r="K2160" i="1"/>
  <c r="L2160" i="1"/>
  <c r="M2160" i="1"/>
  <c r="N2160" i="1"/>
  <c r="O2160" i="1"/>
  <c r="P2160" i="1"/>
  <c r="Q2160" i="1"/>
  <c r="R2160" i="1"/>
  <c r="S2160" i="1"/>
  <c r="T2160" i="1"/>
  <c r="U2160" i="1"/>
  <c r="V2160" i="1"/>
  <c r="W2160" i="1"/>
  <c r="X2160" i="1"/>
  <c r="Y2160" i="1"/>
  <c r="Z2160" i="1"/>
  <c r="AA2160" i="1"/>
  <c r="AB2160" i="1"/>
  <c r="AC2160" i="1"/>
  <c r="AD2160" i="1"/>
  <c r="AE2160" i="1"/>
  <c r="AF2160" i="1"/>
  <c r="AG2160" i="1"/>
  <c r="AH2160" i="1"/>
  <c r="AI2160" i="1"/>
  <c r="AJ2160" i="1"/>
  <c r="AK2160" i="1"/>
  <c r="AL2160" i="1"/>
  <c r="AM2160" i="1"/>
  <c r="AN2160" i="1"/>
  <c r="AO2160" i="1"/>
  <c r="AP2160" i="1"/>
  <c r="AQ2160" i="1"/>
  <c r="AR2160" i="1"/>
  <c r="AS2160" i="1"/>
  <c r="AT2160" i="1"/>
  <c r="AU2160" i="1"/>
  <c r="AV2160" i="1"/>
  <c r="AW2160" i="1"/>
  <c r="AX2160" i="1"/>
  <c r="AY2160" i="1"/>
  <c r="AZ2160" i="1"/>
  <c r="BA2160" i="1"/>
  <c r="BB2160" i="1"/>
  <c r="BC2160" i="1"/>
  <c r="BD2160" i="1"/>
  <c r="BE2160" i="1"/>
  <c r="BF2160" i="1"/>
  <c r="H2161" i="1"/>
  <c r="I2161" i="1"/>
  <c r="J2161" i="1"/>
  <c r="K2161" i="1"/>
  <c r="L2161" i="1"/>
  <c r="M2161" i="1"/>
  <c r="N2161" i="1"/>
  <c r="O2161" i="1"/>
  <c r="P2161" i="1"/>
  <c r="Q2161" i="1"/>
  <c r="R2161" i="1"/>
  <c r="S2161" i="1"/>
  <c r="T2161" i="1"/>
  <c r="U2161" i="1"/>
  <c r="V2161" i="1"/>
  <c r="W2161" i="1"/>
  <c r="X2161" i="1"/>
  <c r="Y2161" i="1"/>
  <c r="Z2161" i="1"/>
  <c r="AA2161" i="1"/>
  <c r="AB2161" i="1"/>
  <c r="AC2161" i="1"/>
  <c r="AD2161" i="1"/>
  <c r="AE2161" i="1"/>
  <c r="AF2161" i="1"/>
  <c r="AG2161" i="1"/>
  <c r="AH2161" i="1"/>
  <c r="AI2161" i="1"/>
  <c r="AJ2161" i="1"/>
  <c r="AK2161" i="1"/>
  <c r="AL2161" i="1"/>
  <c r="AM2161" i="1"/>
  <c r="AN2161" i="1"/>
  <c r="AO2161" i="1"/>
  <c r="AP2161" i="1"/>
  <c r="AQ2161" i="1"/>
  <c r="AR2161" i="1"/>
  <c r="AS2161" i="1"/>
  <c r="AT2161" i="1"/>
  <c r="AU2161" i="1"/>
  <c r="AV2161" i="1"/>
  <c r="AW2161" i="1"/>
  <c r="AX2161" i="1"/>
  <c r="AY2161" i="1"/>
  <c r="AZ2161" i="1"/>
  <c r="BA2161" i="1"/>
  <c r="BB2161" i="1"/>
  <c r="BC2161" i="1"/>
  <c r="BD2161" i="1"/>
  <c r="BE2161" i="1"/>
  <c r="BF2161" i="1"/>
  <c r="H2162" i="1"/>
  <c r="I2162" i="1"/>
  <c r="J2162" i="1"/>
  <c r="K2162" i="1"/>
  <c r="L2162" i="1"/>
  <c r="M2162" i="1"/>
  <c r="N2162" i="1"/>
  <c r="O2162" i="1"/>
  <c r="P2162" i="1"/>
  <c r="Q2162" i="1"/>
  <c r="R2162" i="1"/>
  <c r="S2162" i="1"/>
  <c r="T2162" i="1"/>
  <c r="U2162" i="1"/>
  <c r="V2162" i="1"/>
  <c r="W2162" i="1"/>
  <c r="X2162" i="1"/>
  <c r="Y2162" i="1"/>
  <c r="Z2162" i="1"/>
  <c r="AA2162" i="1"/>
  <c r="AB2162" i="1"/>
  <c r="AC2162" i="1"/>
  <c r="AD2162" i="1"/>
  <c r="AE2162" i="1"/>
  <c r="AF2162" i="1"/>
  <c r="AG2162" i="1"/>
  <c r="AH2162" i="1"/>
  <c r="AI2162" i="1"/>
  <c r="AJ2162" i="1"/>
  <c r="AK2162" i="1"/>
  <c r="AL2162" i="1"/>
  <c r="AM2162" i="1"/>
  <c r="AN2162" i="1"/>
  <c r="AO2162" i="1"/>
  <c r="AP2162" i="1"/>
  <c r="AQ2162" i="1"/>
  <c r="AR2162" i="1"/>
  <c r="AS2162" i="1"/>
  <c r="AT2162" i="1"/>
  <c r="AU2162" i="1"/>
  <c r="AV2162" i="1"/>
  <c r="AW2162" i="1"/>
  <c r="AX2162" i="1"/>
  <c r="AY2162" i="1"/>
  <c r="AZ2162" i="1"/>
  <c r="BA2162" i="1"/>
  <c r="BB2162" i="1"/>
  <c r="BC2162" i="1"/>
  <c r="BD2162" i="1"/>
  <c r="BE2162" i="1"/>
  <c r="BF2162" i="1"/>
  <c r="H2163" i="1"/>
  <c r="I2163" i="1"/>
  <c r="J2163" i="1"/>
  <c r="K2163" i="1"/>
  <c r="L2163" i="1"/>
  <c r="M2163" i="1"/>
  <c r="N2163" i="1"/>
  <c r="O2163" i="1"/>
  <c r="P2163" i="1"/>
  <c r="Q2163" i="1"/>
  <c r="R2163" i="1"/>
  <c r="S2163" i="1"/>
  <c r="T2163" i="1"/>
  <c r="U2163" i="1"/>
  <c r="V2163" i="1"/>
  <c r="W2163" i="1"/>
  <c r="X2163" i="1"/>
  <c r="Y2163" i="1"/>
  <c r="Z2163" i="1"/>
  <c r="AA2163" i="1"/>
  <c r="AB2163" i="1"/>
  <c r="AC2163" i="1"/>
  <c r="AD2163" i="1"/>
  <c r="AE2163" i="1"/>
  <c r="AF2163" i="1"/>
  <c r="AG2163" i="1"/>
  <c r="AH2163" i="1"/>
  <c r="AI2163" i="1"/>
  <c r="AJ2163" i="1"/>
  <c r="AK2163" i="1"/>
  <c r="AL2163" i="1"/>
  <c r="AM2163" i="1"/>
  <c r="AN2163" i="1"/>
  <c r="AO2163" i="1"/>
  <c r="AP2163" i="1"/>
  <c r="AQ2163" i="1"/>
  <c r="AR2163" i="1"/>
  <c r="AS2163" i="1"/>
  <c r="AT2163" i="1"/>
  <c r="AU2163" i="1"/>
  <c r="AV2163" i="1"/>
  <c r="AW2163" i="1"/>
  <c r="AX2163" i="1"/>
  <c r="AY2163" i="1"/>
  <c r="AZ2163" i="1"/>
  <c r="BA2163" i="1"/>
  <c r="BB2163" i="1"/>
  <c r="BC2163" i="1"/>
  <c r="BD2163" i="1"/>
  <c r="BE2163" i="1"/>
  <c r="BF2163" i="1"/>
  <c r="H2164" i="1"/>
  <c r="I2164" i="1"/>
  <c r="J2164" i="1"/>
  <c r="K2164" i="1"/>
  <c r="L2164" i="1"/>
  <c r="M2164" i="1"/>
  <c r="N2164" i="1"/>
  <c r="O2164" i="1"/>
  <c r="P2164" i="1"/>
  <c r="Q2164" i="1"/>
  <c r="R2164" i="1"/>
  <c r="S2164" i="1"/>
  <c r="T2164" i="1"/>
  <c r="U2164" i="1"/>
  <c r="V2164" i="1"/>
  <c r="W2164" i="1"/>
  <c r="X2164" i="1"/>
  <c r="Y2164" i="1"/>
  <c r="Z2164" i="1"/>
  <c r="AA2164" i="1"/>
  <c r="AB2164" i="1"/>
  <c r="AC2164" i="1"/>
  <c r="AD2164" i="1"/>
  <c r="AE2164" i="1"/>
  <c r="AF2164" i="1"/>
  <c r="AG2164" i="1"/>
  <c r="AH2164" i="1"/>
  <c r="AI2164" i="1"/>
  <c r="AJ2164" i="1"/>
  <c r="AK2164" i="1"/>
  <c r="AL2164" i="1"/>
  <c r="AM2164" i="1"/>
  <c r="AN2164" i="1"/>
  <c r="AO2164" i="1"/>
  <c r="AP2164" i="1"/>
  <c r="AQ2164" i="1"/>
  <c r="AR2164" i="1"/>
  <c r="AS2164" i="1"/>
  <c r="AT2164" i="1"/>
  <c r="AU2164" i="1"/>
  <c r="AV2164" i="1"/>
  <c r="AW2164" i="1"/>
  <c r="AX2164" i="1"/>
  <c r="AY2164" i="1"/>
  <c r="AZ2164" i="1"/>
  <c r="BA2164" i="1"/>
  <c r="BB2164" i="1"/>
  <c r="BC2164" i="1"/>
  <c r="BD2164" i="1"/>
  <c r="BE2164" i="1"/>
  <c r="BF2164" i="1"/>
  <c r="H2165" i="1"/>
  <c r="I2165" i="1"/>
  <c r="J2165" i="1"/>
  <c r="K2165" i="1"/>
  <c r="L2165" i="1"/>
  <c r="M2165" i="1"/>
  <c r="N2165" i="1"/>
  <c r="O2165" i="1"/>
  <c r="P2165" i="1"/>
  <c r="Q2165" i="1"/>
  <c r="R2165" i="1"/>
  <c r="S2165" i="1"/>
  <c r="T2165" i="1"/>
  <c r="U2165" i="1"/>
  <c r="V2165" i="1"/>
  <c r="W2165" i="1"/>
  <c r="X2165" i="1"/>
  <c r="Y2165" i="1"/>
  <c r="Z2165" i="1"/>
  <c r="AA2165" i="1"/>
  <c r="AB2165" i="1"/>
  <c r="AC2165" i="1"/>
  <c r="AD2165" i="1"/>
  <c r="AE2165" i="1"/>
  <c r="AF2165" i="1"/>
  <c r="AG2165" i="1"/>
  <c r="AH2165" i="1"/>
  <c r="AI2165" i="1"/>
  <c r="AJ2165" i="1"/>
  <c r="AK2165" i="1"/>
  <c r="AL2165" i="1"/>
  <c r="AM2165" i="1"/>
  <c r="AN2165" i="1"/>
  <c r="AO2165" i="1"/>
  <c r="AP2165" i="1"/>
  <c r="AQ2165" i="1"/>
  <c r="AR2165" i="1"/>
  <c r="AS2165" i="1"/>
  <c r="AT2165" i="1"/>
  <c r="AU2165" i="1"/>
  <c r="AV2165" i="1"/>
  <c r="AW2165" i="1"/>
  <c r="AX2165" i="1"/>
  <c r="AY2165" i="1"/>
  <c r="AZ2165" i="1"/>
  <c r="BA2165" i="1"/>
  <c r="BB2165" i="1"/>
  <c r="BC2165" i="1"/>
  <c r="BD2165" i="1"/>
  <c r="BE2165" i="1"/>
  <c r="BF2165" i="1"/>
  <c r="H2166" i="1"/>
  <c r="I2166" i="1"/>
  <c r="J2166" i="1"/>
  <c r="K2166" i="1"/>
  <c r="L2166" i="1"/>
  <c r="M2166" i="1"/>
  <c r="N2166" i="1"/>
  <c r="O2166" i="1"/>
  <c r="P2166" i="1"/>
  <c r="Q2166" i="1"/>
  <c r="R2166" i="1"/>
  <c r="S2166" i="1"/>
  <c r="T2166" i="1"/>
  <c r="U2166" i="1"/>
  <c r="V2166" i="1"/>
  <c r="W2166" i="1"/>
  <c r="X2166" i="1"/>
  <c r="Y2166" i="1"/>
  <c r="Z2166" i="1"/>
  <c r="AA2166" i="1"/>
  <c r="AB2166" i="1"/>
  <c r="AC2166" i="1"/>
  <c r="AD2166" i="1"/>
  <c r="AE2166" i="1"/>
  <c r="AF2166" i="1"/>
  <c r="AG2166" i="1"/>
  <c r="AH2166" i="1"/>
  <c r="AI2166" i="1"/>
  <c r="AJ2166" i="1"/>
  <c r="AK2166" i="1"/>
  <c r="AL2166" i="1"/>
  <c r="AM2166" i="1"/>
  <c r="AN2166" i="1"/>
  <c r="AO2166" i="1"/>
  <c r="AP2166" i="1"/>
  <c r="AQ2166" i="1"/>
  <c r="AR2166" i="1"/>
  <c r="AS2166" i="1"/>
  <c r="AT2166" i="1"/>
  <c r="AU2166" i="1"/>
  <c r="AV2166" i="1"/>
  <c r="AW2166" i="1"/>
  <c r="AX2166" i="1"/>
  <c r="AY2166" i="1"/>
  <c r="AZ2166" i="1"/>
  <c r="BA2166" i="1"/>
  <c r="BB2166" i="1"/>
  <c r="BC2166" i="1"/>
  <c r="BD2166" i="1"/>
  <c r="BE2166" i="1"/>
  <c r="BF2166" i="1"/>
  <c r="H2167" i="1"/>
  <c r="I2167" i="1"/>
  <c r="J2167" i="1"/>
  <c r="K2167" i="1"/>
  <c r="L2167" i="1"/>
  <c r="M2167" i="1"/>
  <c r="N2167" i="1"/>
  <c r="O2167" i="1"/>
  <c r="P2167" i="1"/>
  <c r="Q2167" i="1"/>
  <c r="R2167" i="1"/>
  <c r="S2167" i="1"/>
  <c r="T2167" i="1"/>
  <c r="U2167" i="1"/>
  <c r="V2167" i="1"/>
  <c r="W2167" i="1"/>
  <c r="X2167" i="1"/>
  <c r="Y2167" i="1"/>
  <c r="Z2167" i="1"/>
  <c r="AA2167" i="1"/>
  <c r="AB2167" i="1"/>
  <c r="AC2167" i="1"/>
  <c r="AD2167" i="1"/>
  <c r="AE2167" i="1"/>
  <c r="AF2167" i="1"/>
  <c r="AG2167" i="1"/>
  <c r="AH2167" i="1"/>
  <c r="AI2167" i="1"/>
  <c r="AJ2167" i="1"/>
  <c r="AK2167" i="1"/>
  <c r="AL2167" i="1"/>
  <c r="AM2167" i="1"/>
  <c r="AN2167" i="1"/>
  <c r="AO2167" i="1"/>
  <c r="AP2167" i="1"/>
  <c r="AQ2167" i="1"/>
  <c r="AR2167" i="1"/>
  <c r="AS2167" i="1"/>
  <c r="AT2167" i="1"/>
  <c r="AU2167" i="1"/>
  <c r="AV2167" i="1"/>
  <c r="AW2167" i="1"/>
  <c r="AX2167" i="1"/>
  <c r="AY2167" i="1"/>
  <c r="AZ2167" i="1"/>
  <c r="BA2167" i="1"/>
  <c r="BB2167" i="1"/>
  <c r="BC2167" i="1"/>
  <c r="BD2167" i="1"/>
  <c r="BE2167" i="1"/>
  <c r="BF2167" i="1"/>
  <c r="H2168" i="1"/>
  <c r="I2168" i="1"/>
  <c r="J2168" i="1"/>
  <c r="K2168" i="1"/>
  <c r="L2168" i="1"/>
  <c r="M2168" i="1"/>
  <c r="N2168" i="1"/>
  <c r="O2168" i="1"/>
  <c r="P2168" i="1"/>
  <c r="Q2168" i="1"/>
  <c r="R2168" i="1"/>
  <c r="S2168" i="1"/>
  <c r="T2168" i="1"/>
  <c r="U2168" i="1"/>
  <c r="V2168" i="1"/>
  <c r="W2168" i="1"/>
  <c r="X2168" i="1"/>
  <c r="Y2168" i="1"/>
  <c r="Z2168" i="1"/>
  <c r="AA2168" i="1"/>
  <c r="AB2168" i="1"/>
  <c r="AC2168" i="1"/>
  <c r="AD2168" i="1"/>
  <c r="AE2168" i="1"/>
  <c r="AF2168" i="1"/>
  <c r="AG2168" i="1"/>
  <c r="AH2168" i="1"/>
  <c r="AI2168" i="1"/>
  <c r="AJ2168" i="1"/>
  <c r="AK2168" i="1"/>
  <c r="AL2168" i="1"/>
  <c r="AM2168" i="1"/>
  <c r="AN2168" i="1"/>
  <c r="AO2168" i="1"/>
  <c r="AP2168" i="1"/>
  <c r="AQ2168" i="1"/>
  <c r="AR2168" i="1"/>
  <c r="AS2168" i="1"/>
  <c r="AT2168" i="1"/>
  <c r="AU2168" i="1"/>
  <c r="AV2168" i="1"/>
  <c r="AW2168" i="1"/>
  <c r="AX2168" i="1"/>
  <c r="AY2168" i="1"/>
  <c r="AZ2168" i="1"/>
  <c r="BA2168" i="1"/>
  <c r="BB2168" i="1"/>
  <c r="BC2168" i="1"/>
  <c r="BD2168" i="1"/>
  <c r="BE2168" i="1"/>
  <c r="BF2168" i="1"/>
  <c r="H2169" i="1"/>
  <c r="I2169" i="1"/>
  <c r="J2169" i="1"/>
  <c r="K2169" i="1"/>
  <c r="L2169" i="1"/>
  <c r="M2169" i="1"/>
  <c r="N2169" i="1"/>
  <c r="O2169" i="1"/>
  <c r="P2169" i="1"/>
  <c r="Q2169" i="1"/>
  <c r="R2169" i="1"/>
  <c r="S2169" i="1"/>
  <c r="T2169" i="1"/>
  <c r="U2169" i="1"/>
  <c r="V2169" i="1"/>
  <c r="W2169" i="1"/>
  <c r="X2169" i="1"/>
  <c r="Y2169" i="1"/>
  <c r="Z2169" i="1"/>
  <c r="AA2169" i="1"/>
  <c r="AB2169" i="1"/>
  <c r="AC2169" i="1"/>
  <c r="AD2169" i="1"/>
  <c r="AE2169" i="1"/>
  <c r="AF2169" i="1"/>
  <c r="AG2169" i="1"/>
  <c r="AH2169" i="1"/>
  <c r="AI2169" i="1"/>
  <c r="AJ2169" i="1"/>
  <c r="AK2169" i="1"/>
  <c r="AL2169" i="1"/>
  <c r="AM2169" i="1"/>
  <c r="AN2169" i="1"/>
  <c r="AO2169" i="1"/>
  <c r="AP2169" i="1"/>
  <c r="AQ2169" i="1"/>
  <c r="AR2169" i="1"/>
  <c r="AS2169" i="1"/>
  <c r="AT2169" i="1"/>
  <c r="AU2169" i="1"/>
  <c r="AV2169" i="1"/>
  <c r="AW2169" i="1"/>
  <c r="AX2169" i="1"/>
  <c r="AY2169" i="1"/>
  <c r="AZ2169" i="1"/>
  <c r="BA2169" i="1"/>
  <c r="BB2169" i="1"/>
  <c r="BC2169" i="1"/>
  <c r="BD2169" i="1"/>
  <c r="BE2169" i="1"/>
  <c r="BF2169" i="1"/>
  <c r="H2170" i="1"/>
  <c r="I2170" i="1"/>
  <c r="J2170" i="1"/>
  <c r="K2170" i="1"/>
  <c r="L2170" i="1"/>
  <c r="M2170" i="1"/>
  <c r="N2170" i="1"/>
  <c r="O2170" i="1"/>
  <c r="P2170" i="1"/>
  <c r="Q2170" i="1"/>
  <c r="R2170" i="1"/>
  <c r="S2170" i="1"/>
  <c r="T2170" i="1"/>
  <c r="U2170" i="1"/>
  <c r="V2170" i="1"/>
  <c r="W2170" i="1"/>
  <c r="X2170" i="1"/>
  <c r="Y2170" i="1"/>
  <c r="Z2170" i="1"/>
  <c r="AA2170" i="1"/>
  <c r="AB2170" i="1"/>
  <c r="AC2170" i="1"/>
  <c r="AD2170" i="1"/>
  <c r="AE2170" i="1"/>
  <c r="AF2170" i="1"/>
  <c r="AG2170" i="1"/>
  <c r="AH2170" i="1"/>
  <c r="AI2170" i="1"/>
  <c r="AJ2170" i="1"/>
  <c r="AK2170" i="1"/>
  <c r="AL2170" i="1"/>
  <c r="AM2170" i="1"/>
  <c r="AN2170" i="1"/>
  <c r="AO2170" i="1"/>
  <c r="AP2170" i="1"/>
  <c r="AQ2170" i="1"/>
  <c r="AR2170" i="1"/>
  <c r="AS2170" i="1"/>
  <c r="AT2170" i="1"/>
  <c r="AU2170" i="1"/>
  <c r="AV2170" i="1"/>
  <c r="AW2170" i="1"/>
  <c r="AX2170" i="1"/>
  <c r="AY2170" i="1"/>
  <c r="AZ2170" i="1"/>
  <c r="BA2170" i="1"/>
  <c r="BB2170" i="1"/>
  <c r="BC2170" i="1"/>
  <c r="BD2170" i="1"/>
  <c r="BE2170" i="1"/>
  <c r="BF2170" i="1"/>
  <c r="H2171" i="1"/>
  <c r="I2171" i="1"/>
  <c r="J2171" i="1"/>
  <c r="K2171" i="1"/>
  <c r="L2171" i="1"/>
  <c r="M2171" i="1"/>
  <c r="N2171" i="1"/>
  <c r="O2171" i="1"/>
  <c r="P2171" i="1"/>
  <c r="Q2171" i="1"/>
  <c r="R2171" i="1"/>
  <c r="S2171" i="1"/>
  <c r="T2171" i="1"/>
  <c r="U2171" i="1"/>
  <c r="V2171" i="1"/>
  <c r="W2171" i="1"/>
  <c r="X2171" i="1"/>
  <c r="Y2171" i="1"/>
  <c r="Z2171" i="1"/>
  <c r="AA2171" i="1"/>
  <c r="AB2171" i="1"/>
  <c r="AC2171" i="1"/>
  <c r="AD2171" i="1"/>
  <c r="AE2171" i="1"/>
  <c r="AF2171" i="1"/>
  <c r="AG2171" i="1"/>
  <c r="AH2171" i="1"/>
  <c r="AI2171" i="1"/>
  <c r="AJ2171" i="1"/>
  <c r="AK2171" i="1"/>
  <c r="AL2171" i="1"/>
  <c r="AM2171" i="1"/>
  <c r="AN2171" i="1"/>
  <c r="AO2171" i="1"/>
  <c r="AP2171" i="1"/>
  <c r="AQ2171" i="1"/>
  <c r="AR2171" i="1"/>
  <c r="AS2171" i="1"/>
  <c r="AT2171" i="1"/>
  <c r="AU2171" i="1"/>
  <c r="AV2171" i="1"/>
  <c r="AW2171" i="1"/>
  <c r="AX2171" i="1"/>
  <c r="AY2171" i="1"/>
  <c r="AZ2171" i="1"/>
  <c r="BA2171" i="1"/>
  <c r="BB2171" i="1"/>
  <c r="BC2171" i="1"/>
  <c r="BD2171" i="1"/>
  <c r="BE2171" i="1"/>
  <c r="BF2171" i="1"/>
  <c r="H2172" i="1"/>
  <c r="I2172" i="1"/>
  <c r="J2172" i="1"/>
  <c r="K2172" i="1"/>
  <c r="L2172" i="1"/>
  <c r="M2172" i="1"/>
  <c r="N2172" i="1"/>
  <c r="O2172" i="1"/>
  <c r="P2172" i="1"/>
  <c r="Q2172" i="1"/>
  <c r="R2172" i="1"/>
  <c r="S2172" i="1"/>
  <c r="T2172" i="1"/>
  <c r="U2172" i="1"/>
  <c r="V2172" i="1"/>
  <c r="W2172" i="1"/>
  <c r="X2172" i="1"/>
  <c r="Y2172" i="1"/>
  <c r="Z2172" i="1"/>
  <c r="AA2172" i="1"/>
  <c r="AB2172" i="1"/>
  <c r="AC2172" i="1"/>
  <c r="AD2172" i="1"/>
  <c r="AE2172" i="1"/>
  <c r="AF2172" i="1"/>
  <c r="AG2172" i="1"/>
  <c r="AH2172" i="1"/>
  <c r="AI2172" i="1"/>
  <c r="AJ2172" i="1"/>
  <c r="AK2172" i="1"/>
  <c r="AL2172" i="1"/>
  <c r="AM2172" i="1"/>
  <c r="AN2172" i="1"/>
  <c r="AO2172" i="1"/>
  <c r="AP2172" i="1"/>
  <c r="AQ2172" i="1"/>
  <c r="AR2172" i="1"/>
  <c r="AS2172" i="1"/>
  <c r="AT2172" i="1"/>
  <c r="AU2172" i="1"/>
  <c r="AV2172" i="1"/>
  <c r="AW2172" i="1"/>
  <c r="AX2172" i="1"/>
  <c r="AY2172" i="1"/>
  <c r="AZ2172" i="1"/>
  <c r="BA2172" i="1"/>
  <c r="BB2172" i="1"/>
  <c r="BC2172" i="1"/>
  <c r="BD2172" i="1"/>
  <c r="BE2172" i="1"/>
  <c r="BF2172" i="1"/>
  <c r="H2173" i="1"/>
  <c r="I2173" i="1"/>
  <c r="J2173" i="1"/>
  <c r="K2173" i="1"/>
  <c r="L2173" i="1"/>
  <c r="M2173" i="1"/>
  <c r="N2173" i="1"/>
  <c r="O2173" i="1"/>
  <c r="P2173" i="1"/>
  <c r="Q2173" i="1"/>
  <c r="R2173" i="1"/>
  <c r="S2173" i="1"/>
  <c r="T2173" i="1"/>
  <c r="U2173" i="1"/>
  <c r="V2173" i="1"/>
  <c r="W2173" i="1"/>
  <c r="X2173" i="1"/>
  <c r="Y2173" i="1"/>
  <c r="Z2173" i="1"/>
  <c r="AA2173" i="1"/>
  <c r="AB2173" i="1"/>
  <c r="AC2173" i="1"/>
  <c r="AD2173" i="1"/>
  <c r="AE2173" i="1"/>
  <c r="AF2173" i="1"/>
  <c r="AG2173" i="1"/>
  <c r="AH2173" i="1"/>
  <c r="AI2173" i="1"/>
  <c r="AJ2173" i="1"/>
  <c r="AK2173" i="1"/>
  <c r="AL2173" i="1"/>
  <c r="AM2173" i="1"/>
  <c r="AN2173" i="1"/>
  <c r="AO2173" i="1"/>
  <c r="AP2173" i="1"/>
  <c r="AQ2173" i="1"/>
  <c r="AR2173" i="1"/>
  <c r="AS2173" i="1"/>
  <c r="AT2173" i="1"/>
  <c r="AU2173" i="1"/>
  <c r="AV2173" i="1"/>
  <c r="AW2173" i="1"/>
  <c r="AX2173" i="1"/>
  <c r="AY2173" i="1"/>
  <c r="AZ2173" i="1"/>
  <c r="BA2173" i="1"/>
  <c r="BB2173" i="1"/>
  <c r="BC2173" i="1"/>
  <c r="BD2173" i="1"/>
  <c r="BE2173" i="1"/>
  <c r="BF2173" i="1"/>
  <c r="H2174" i="1"/>
  <c r="I2174" i="1"/>
  <c r="J2174" i="1"/>
  <c r="K2174" i="1"/>
  <c r="L2174" i="1"/>
  <c r="M2174" i="1"/>
  <c r="N2174" i="1"/>
  <c r="O2174" i="1"/>
  <c r="P2174" i="1"/>
  <c r="Q2174" i="1"/>
  <c r="R2174" i="1"/>
  <c r="S2174" i="1"/>
  <c r="T2174" i="1"/>
  <c r="U2174" i="1"/>
  <c r="V2174" i="1"/>
  <c r="W2174" i="1"/>
  <c r="X2174" i="1"/>
  <c r="Y2174" i="1"/>
  <c r="Z2174" i="1"/>
  <c r="AA2174" i="1"/>
  <c r="AB2174" i="1"/>
  <c r="AC2174" i="1"/>
  <c r="AD2174" i="1"/>
  <c r="AE2174" i="1"/>
  <c r="AF2174" i="1"/>
  <c r="AG2174" i="1"/>
  <c r="AH2174" i="1"/>
  <c r="AI2174" i="1"/>
  <c r="AJ2174" i="1"/>
  <c r="AK2174" i="1"/>
  <c r="AL2174" i="1"/>
  <c r="AM2174" i="1"/>
  <c r="AN2174" i="1"/>
  <c r="AO2174" i="1"/>
  <c r="AP2174" i="1"/>
  <c r="AQ2174" i="1"/>
  <c r="AR2174" i="1"/>
  <c r="AS2174" i="1"/>
  <c r="AT2174" i="1"/>
  <c r="AU2174" i="1"/>
  <c r="AV2174" i="1"/>
  <c r="AW2174" i="1"/>
  <c r="AX2174" i="1"/>
  <c r="AY2174" i="1"/>
  <c r="AZ2174" i="1"/>
  <c r="BA2174" i="1"/>
  <c r="BB2174" i="1"/>
  <c r="BC2174" i="1"/>
  <c r="BD2174" i="1"/>
  <c r="BE2174" i="1"/>
  <c r="BF2174" i="1"/>
  <c r="H2175" i="1"/>
  <c r="I2175" i="1"/>
  <c r="J2175" i="1"/>
  <c r="K2175" i="1"/>
  <c r="L2175" i="1"/>
  <c r="M2175" i="1"/>
  <c r="N2175" i="1"/>
  <c r="O2175" i="1"/>
  <c r="P2175" i="1"/>
  <c r="Q2175" i="1"/>
  <c r="R2175" i="1"/>
  <c r="S2175" i="1"/>
  <c r="T2175" i="1"/>
  <c r="U2175" i="1"/>
  <c r="V2175" i="1"/>
  <c r="W2175" i="1"/>
  <c r="X2175" i="1"/>
  <c r="Y2175" i="1"/>
  <c r="Z2175" i="1"/>
  <c r="AA2175" i="1"/>
  <c r="AB2175" i="1"/>
  <c r="AC2175" i="1"/>
  <c r="AD2175" i="1"/>
  <c r="AE2175" i="1"/>
  <c r="AF2175" i="1"/>
  <c r="AG2175" i="1"/>
  <c r="AH2175" i="1"/>
  <c r="AI2175" i="1"/>
  <c r="AJ2175" i="1"/>
  <c r="AK2175" i="1"/>
  <c r="AL2175" i="1"/>
  <c r="AM2175" i="1"/>
  <c r="AN2175" i="1"/>
  <c r="AO2175" i="1"/>
  <c r="AP2175" i="1"/>
  <c r="AQ2175" i="1"/>
  <c r="AR2175" i="1"/>
  <c r="AS2175" i="1"/>
  <c r="AT2175" i="1"/>
  <c r="AU2175" i="1"/>
  <c r="AV2175" i="1"/>
  <c r="AW2175" i="1"/>
  <c r="AX2175" i="1"/>
  <c r="AY2175" i="1"/>
  <c r="AZ2175" i="1"/>
  <c r="BA2175" i="1"/>
  <c r="BB2175" i="1"/>
  <c r="BC2175" i="1"/>
  <c r="BD2175" i="1"/>
  <c r="BE2175" i="1"/>
  <c r="BF2175" i="1"/>
  <c r="H2176" i="1"/>
  <c r="I2176" i="1"/>
  <c r="J2176" i="1"/>
  <c r="K2176" i="1"/>
  <c r="L2176" i="1"/>
  <c r="M2176" i="1"/>
  <c r="N2176" i="1"/>
  <c r="O2176" i="1"/>
  <c r="P2176" i="1"/>
  <c r="Q2176" i="1"/>
  <c r="R2176" i="1"/>
  <c r="S2176" i="1"/>
  <c r="T2176" i="1"/>
  <c r="U2176" i="1"/>
  <c r="V2176" i="1"/>
  <c r="W2176" i="1"/>
  <c r="X2176" i="1"/>
  <c r="Y2176" i="1"/>
  <c r="Z2176" i="1"/>
  <c r="AA2176" i="1"/>
  <c r="AB2176" i="1"/>
  <c r="AC2176" i="1"/>
  <c r="AD2176" i="1"/>
  <c r="AE2176" i="1"/>
  <c r="AF2176" i="1"/>
  <c r="AG2176" i="1"/>
  <c r="AH2176" i="1"/>
  <c r="AI2176" i="1"/>
  <c r="AJ2176" i="1"/>
  <c r="AK2176" i="1"/>
  <c r="AL2176" i="1"/>
  <c r="AM2176" i="1"/>
  <c r="AN2176" i="1"/>
  <c r="AO2176" i="1"/>
  <c r="AP2176" i="1"/>
  <c r="AQ2176" i="1"/>
  <c r="AR2176" i="1"/>
  <c r="AS2176" i="1"/>
  <c r="AT2176" i="1"/>
  <c r="AU2176" i="1"/>
  <c r="AV2176" i="1"/>
  <c r="AW2176" i="1"/>
  <c r="AX2176" i="1"/>
  <c r="AY2176" i="1"/>
  <c r="AZ2176" i="1"/>
  <c r="BA2176" i="1"/>
  <c r="BB2176" i="1"/>
  <c r="BC2176" i="1"/>
  <c r="BD2176" i="1"/>
  <c r="BE2176" i="1"/>
  <c r="BF2176" i="1"/>
  <c r="H2177" i="1"/>
  <c r="I2177" i="1"/>
  <c r="J2177" i="1"/>
  <c r="K2177" i="1"/>
  <c r="L2177" i="1"/>
  <c r="M2177" i="1"/>
  <c r="N2177" i="1"/>
  <c r="O2177" i="1"/>
  <c r="P2177" i="1"/>
  <c r="Q2177" i="1"/>
  <c r="R2177" i="1"/>
  <c r="S2177" i="1"/>
  <c r="T2177" i="1"/>
  <c r="U2177" i="1"/>
  <c r="V2177" i="1"/>
  <c r="W2177" i="1"/>
  <c r="X2177" i="1"/>
  <c r="Y2177" i="1"/>
  <c r="Z2177" i="1"/>
  <c r="AA2177" i="1"/>
  <c r="AB2177" i="1"/>
  <c r="AC2177" i="1"/>
  <c r="AD2177" i="1"/>
  <c r="AE2177" i="1"/>
  <c r="AF2177" i="1"/>
  <c r="AG2177" i="1"/>
  <c r="AH2177" i="1"/>
  <c r="AI2177" i="1"/>
  <c r="AJ2177" i="1"/>
  <c r="AK2177" i="1"/>
  <c r="AL2177" i="1"/>
  <c r="AM2177" i="1"/>
  <c r="AN2177" i="1"/>
  <c r="AO2177" i="1"/>
  <c r="AP2177" i="1"/>
  <c r="AQ2177" i="1"/>
  <c r="AR2177" i="1"/>
  <c r="AS2177" i="1"/>
  <c r="AT2177" i="1"/>
  <c r="AU2177" i="1"/>
  <c r="AV2177" i="1"/>
  <c r="AW2177" i="1"/>
  <c r="AX2177" i="1"/>
  <c r="AY2177" i="1"/>
  <c r="AZ2177" i="1"/>
  <c r="BA2177" i="1"/>
  <c r="BB2177" i="1"/>
  <c r="BC2177" i="1"/>
  <c r="BD2177" i="1"/>
  <c r="BE2177" i="1"/>
  <c r="BF2177" i="1"/>
  <c r="H2178" i="1"/>
  <c r="I2178" i="1"/>
  <c r="J2178" i="1"/>
  <c r="K2178" i="1"/>
  <c r="L2178" i="1"/>
  <c r="M2178" i="1"/>
  <c r="N2178" i="1"/>
  <c r="O2178" i="1"/>
  <c r="P2178" i="1"/>
  <c r="Q2178" i="1"/>
  <c r="R2178" i="1"/>
  <c r="S2178" i="1"/>
  <c r="T2178" i="1"/>
  <c r="U2178" i="1"/>
  <c r="V2178" i="1"/>
  <c r="W2178" i="1"/>
  <c r="X2178" i="1"/>
  <c r="Y2178" i="1"/>
  <c r="Z2178" i="1"/>
  <c r="AA2178" i="1"/>
  <c r="AB2178" i="1"/>
  <c r="AC2178" i="1"/>
  <c r="AD2178" i="1"/>
  <c r="AE2178" i="1"/>
  <c r="AF2178" i="1"/>
  <c r="AG2178" i="1"/>
  <c r="AH2178" i="1"/>
  <c r="AI2178" i="1"/>
  <c r="AJ2178" i="1"/>
  <c r="AK2178" i="1"/>
  <c r="AL2178" i="1"/>
  <c r="AM2178" i="1"/>
  <c r="AN2178" i="1"/>
  <c r="AO2178" i="1"/>
  <c r="AP2178" i="1"/>
  <c r="AQ2178" i="1"/>
  <c r="AR2178" i="1"/>
  <c r="AS2178" i="1"/>
  <c r="AT2178" i="1"/>
  <c r="AU2178" i="1"/>
  <c r="AV2178" i="1"/>
  <c r="AW2178" i="1"/>
  <c r="AX2178" i="1"/>
  <c r="AY2178" i="1"/>
  <c r="AZ2178" i="1"/>
  <c r="BA2178" i="1"/>
  <c r="BB2178" i="1"/>
  <c r="BC2178" i="1"/>
  <c r="BD2178" i="1"/>
  <c r="BE2178" i="1"/>
  <c r="BF2178" i="1"/>
  <c r="H2179" i="1"/>
  <c r="I2179" i="1"/>
  <c r="J2179" i="1"/>
  <c r="K2179" i="1"/>
  <c r="L2179" i="1"/>
  <c r="M2179" i="1"/>
  <c r="N2179" i="1"/>
  <c r="O2179" i="1"/>
  <c r="P2179" i="1"/>
  <c r="Q2179" i="1"/>
  <c r="R2179" i="1"/>
  <c r="S2179" i="1"/>
  <c r="T2179" i="1"/>
  <c r="U2179" i="1"/>
  <c r="V2179" i="1"/>
  <c r="W2179" i="1"/>
  <c r="X2179" i="1"/>
  <c r="Y2179" i="1"/>
  <c r="Z2179" i="1"/>
  <c r="AA2179" i="1"/>
  <c r="AB2179" i="1"/>
  <c r="AC2179" i="1"/>
  <c r="AD2179" i="1"/>
  <c r="AE2179" i="1"/>
  <c r="AF2179" i="1"/>
  <c r="AG2179" i="1"/>
  <c r="AH2179" i="1"/>
  <c r="AI2179" i="1"/>
  <c r="AJ2179" i="1"/>
  <c r="AK2179" i="1"/>
  <c r="AL2179" i="1"/>
  <c r="AM2179" i="1"/>
  <c r="AN2179" i="1"/>
  <c r="AO2179" i="1"/>
  <c r="AP2179" i="1"/>
  <c r="AQ2179" i="1"/>
  <c r="AR2179" i="1"/>
  <c r="AS2179" i="1"/>
  <c r="AT2179" i="1"/>
  <c r="AU2179" i="1"/>
  <c r="AV2179" i="1"/>
  <c r="AW2179" i="1"/>
  <c r="AX2179" i="1"/>
  <c r="AY2179" i="1"/>
  <c r="AZ2179" i="1"/>
  <c r="BA2179" i="1"/>
  <c r="BB2179" i="1"/>
  <c r="BC2179" i="1"/>
  <c r="BD2179" i="1"/>
  <c r="BE2179" i="1"/>
  <c r="BF2179" i="1"/>
  <c r="H2180" i="1"/>
  <c r="I2180" i="1"/>
  <c r="J2180" i="1"/>
  <c r="K2180" i="1"/>
  <c r="L2180" i="1"/>
  <c r="M2180" i="1"/>
  <c r="N2180" i="1"/>
  <c r="O2180" i="1"/>
  <c r="P2180" i="1"/>
  <c r="Q2180" i="1"/>
  <c r="R2180" i="1"/>
  <c r="S2180" i="1"/>
  <c r="T2180" i="1"/>
  <c r="U2180" i="1"/>
  <c r="V2180" i="1"/>
  <c r="W2180" i="1"/>
  <c r="X2180" i="1"/>
  <c r="Y2180" i="1"/>
  <c r="Z2180" i="1"/>
  <c r="AA2180" i="1"/>
  <c r="AB2180" i="1"/>
  <c r="AC2180" i="1"/>
  <c r="AD2180" i="1"/>
  <c r="AE2180" i="1"/>
  <c r="AF2180" i="1"/>
  <c r="AG2180" i="1"/>
  <c r="AH2180" i="1"/>
  <c r="AI2180" i="1"/>
  <c r="AJ2180" i="1"/>
  <c r="AK2180" i="1"/>
  <c r="AL2180" i="1"/>
  <c r="AM2180" i="1"/>
  <c r="AN2180" i="1"/>
  <c r="AO2180" i="1"/>
  <c r="AP2180" i="1"/>
  <c r="AQ2180" i="1"/>
  <c r="AR2180" i="1"/>
  <c r="AS2180" i="1"/>
  <c r="AT2180" i="1"/>
  <c r="AU2180" i="1"/>
  <c r="AV2180" i="1"/>
  <c r="AW2180" i="1"/>
  <c r="AX2180" i="1"/>
  <c r="AY2180" i="1"/>
  <c r="AZ2180" i="1"/>
  <c r="BA2180" i="1"/>
  <c r="BB2180" i="1"/>
  <c r="BC2180" i="1"/>
  <c r="BD2180" i="1"/>
  <c r="BE2180" i="1"/>
  <c r="BF2180" i="1"/>
  <c r="H2181" i="1"/>
  <c r="I2181" i="1"/>
  <c r="J2181" i="1"/>
  <c r="K2181" i="1"/>
  <c r="L2181" i="1"/>
  <c r="M2181" i="1"/>
  <c r="N2181" i="1"/>
  <c r="O2181" i="1"/>
  <c r="P2181" i="1"/>
  <c r="Q2181" i="1"/>
  <c r="R2181" i="1"/>
  <c r="S2181" i="1"/>
  <c r="T2181" i="1"/>
  <c r="U2181" i="1"/>
  <c r="V2181" i="1"/>
  <c r="W2181" i="1"/>
  <c r="X2181" i="1"/>
  <c r="Y2181" i="1"/>
  <c r="Z2181" i="1"/>
  <c r="AA2181" i="1"/>
  <c r="AB2181" i="1"/>
  <c r="AC2181" i="1"/>
  <c r="AD2181" i="1"/>
  <c r="AE2181" i="1"/>
  <c r="AF2181" i="1"/>
  <c r="AG2181" i="1"/>
  <c r="AH2181" i="1"/>
  <c r="AI2181" i="1"/>
  <c r="AJ2181" i="1"/>
  <c r="AK2181" i="1"/>
  <c r="AL2181" i="1"/>
  <c r="AM2181" i="1"/>
  <c r="AN2181" i="1"/>
  <c r="AO2181" i="1"/>
  <c r="AP2181" i="1"/>
  <c r="AQ2181" i="1"/>
  <c r="AR2181" i="1"/>
  <c r="AS2181" i="1"/>
  <c r="AT2181" i="1"/>
  <c r="AU2181" i="1"/>
  <c r="AV2181" i="1"/>
  <c r="AW2181" i="1"/>
  <c r="AX2181" i="1"/>
  <c r="AY2181" i="1"/>
  <c r="AZ2181" i="1"/>
  <c r="BA2181" i="1"/>
  <c r="BB2181" i="1"/>
  <c r="BC2181" i="1"/>
  <c r="BD2181" i="1"/>
  <c r="BE2181" i="1"/>
  <c r="BF2181" i="1"/>
  <c r="H2182" i="1"/>
  <c r="I2182" i="1"/>
  <c r="J2182" i="1"/>
  <c r="K2182" i="1"/>
  <c r="L2182" i="1"/>
  <c r="M2182" i="1"/>
  <c r="N2182" i="1"/>
  <c r="O2182" i="1"/>
  <c r="P2182" i="1"/>
  <c r="Q2182" i="1"/>
  <c r="R2182" i="1"/>
  <c r="S2182" i="1"/>
  <c r="T2182" i="1"/>
  <c r="U2182" i="1"/>
  <c r="V2182" i="1"/>
  <c r="W2182" i="1"/>
  <c r="X2182" i="1"/>
  <c r="Y2182" i="1"/>
  <c r="Z2182" i="1"/>
  <c r="AA2182" i="1"/>
  <c r="AB2182" i="1"/>
  <c r="AC2182" i="1"/>
  <c r="AD2182" i="1"/>
  <c r="AE2182" i="1"/>
  <c r="AF2182" i="1"/>
  <c r="AG2182" i="1"/>
  <c r="AH2182" i="1"/>
  <c r="AI2182" i="1"/>
  <c r="AJ2182" i="1"/>
  <c r="AK2182" i="1"/>
  <c r="AL2182" i="1"/>
  <c r="AM2182" i="1"/>
  <c r="AN2182" i="1"/>
  <c r="AO2182" i="1"/>
  <c r="AP2182" i="1"/>
  <c r="AQ2182" i="1"/>
  <c r="AR2182" i="1"/>
  <c r="AS2182" i="1"/>
  <c r="AT2182" i="1"/>
  <c r="AU2182" i="1"/>
  <c r="AV2182" i="1"/>
  <c r="AW2182" i="1"/>
  <c r="AX2182" i="1"/>
  <c r="AY2182" i="1"/>
  <c r="AZ2182" i="1"/>
  <c r="BA2182" i="1"/>
  <c r="BB2182" i="1"/>
  <c r="BC2182" i="1"/>
  <c r="BD2182" i="1"/>
  <c r="BE2182" i="1"/>
  <c r="BF2182" i="1"/>
  <c r="H2183" i="1"/>
  <c r="I2183" i="1"/>
  <c r="J2183" i="1"/>
  <c r="K2183" i="1"/>
  <c r="L2183" i="1"/>
  <c r="M2183" i="1"/>
  <c r="N2183" i="1"/>
  <c r="O2183" i="1"/>
  <c r="P2183" i="1"/>
  <c r="Q2183" i="1"/>
  <c r="R2183" i="1"/>
  <c r="S2183" i="1"/>
  <c r="T2183" i="1"/>
  <c r="U2183" i="1"/>
  <c r="V2183" i="1"/>
  <c r="W2183" i="1"/>
  <c r="X2183" i="1"/>
  <c r="Y2183" i="1"/>
  <c r="Z2183" i="1"/>
  <c r="AA2183" i="1"/>
  <c r="AB2183" i="1"/>
  <c r="AC2183" i="1"/>
  <c r="AD2183" i="1"/>
  <c r="AE2183" i="1"/>
  <c r="AF2183" i="1"/>
  <c r="AG2183" i="1"/>
  <c r="AH2183" i="1"/>
  <c r="AI2183" i="1"/>
  <c r="AJ2183" i="1"/>
  <c r="AK2183" i="1"/>
  <c r="AL2183" i="1"/>
  <c r="AM2183" i="1"/>
  <c r="AN2183" i="1"/>
  <c r="AO2183" i="1"/>
  <c r="AP2183" i="1"/>
  <c r="AQ2183" i="1"/>
  <c r="AR2183" i="1"/>
  <c r="AS2183" i="1"/>
  <c r="AT2183" i="1"/>
  <c r="AU2183" i="1"/>
  <c r="AV2183" i="1"/>
  <c r="AW2183" i="1"/>
  <c r="AX2183" i="1"/>
  <c r="AY2183" i="1"/>
  <c r="AZ2183" i="1"/>
  <c r="BA2183" i="1"/>
  <c r="BB2183" i="1"/>
  <c r="BC2183" i="1"/>
  <c r="BD2183" i="1"/>
  <c r="BE2183" i="1"/>
  <c r="BF2183" i="1"/>
  <c r="H2184" i="1"/>
  <c r="I2184" i="1"/>
  <c r="J2184" i="1"/>
  <c r="K2184" i="1"/>
  <c r="L2184" i="1"/>
  <c r="M2184" i="1"/>
  <c r="N2184" i="1"/>
  <c r="O2184" i="1"/>
  <c r="P2184" i="1"/>
  <c r="Q2184" i="1"/>
  <c r="R2184" i="1"/>
  <c r="S2184" i="1"/>
  <c r="T2184" i="1"/>
  <c r="U2184" i="1"/>
  <c r="V2184" i="1"/>
  <c r="W2184" i="1"/>
  <c r="X2184" i="1"/>
  <c r="Y2184" i="1"/>
  <c r="Z2184" i="1"/>
  <c r="AA2184" i="1"/>
  <c r="AB2184" i="1"/>
  <c r="AC2184" i="1"/>
  <c r="AD2184" i="1"/>
  <c r="AE2184" i="1"/>
  <c r="AF2184" i="1"/>
  <c r="AG2184" i="1"/>
  <c r="AH2184" i="1"/>
  <c r="AI2184" i="1"/>
  <c r="AJ2184" i="1"/>
  <c r="AK2184" i="1"/>
  <c r="AL2184" i="1"/>
  <c r="AM2184" i="1"/>
  <c r="AN2184" i="1"/>
  <c r="AO2184" i="1"/>
  <c r="AP2184" i="1"/>
  <c r="AQ2184" i="1"/>
  <c r="AR2184" i="1"/>
  <c r="AS2184" i="1"/>
  <c r="AT2184" i="1"/>
  <c r="AU2184" i="1"/>
  <c r="AV2184" i="1"/>
  <c r="AW2184" i="1"/>
  <c r="AX2184" i="1"/>
  <c r="AY2184" i="1"/>
  <c r="AZ2184" i="1"/>
  <c r="BA2184" i="1"/>
  <c r="BB2184" i="1"/>
  <c r="BC2184" i="1"/>
  <c r="BD2184" i="1"/>
  <c r="BE2184" i="1"/>
  <c r="BF2184" i="1"/>
  <c r="H2185" i="1"/>
  <c r="I2185" i="1"/>
  <c r="J2185" i="1"/>
  <c r="K2185" i="1"/>
  <c r="L2185" i="1"/>
  <c r="M2185" i="1"/>
  <c r="N2185" i="1"/>
  <c r="O2185" i="1"/>
  <c r="P2185" i="1"/>
  <c r="Q2185" i="1"/>
  <c r="R2185" i="1"/>
  <c r="S2185" i="1"/>
  <c r="T2185" i="1"/>
  <c r="U2185" i="1"/>
  <c r="V2185" i="1"/>
  <c r="W2185" i="1"/>
  <c r="X2185" i="1"/>
  <c r="Y2185" i="1"/>
  <c r="Z2185" i="1"/>
  <c r="AA2185" i="1"/>
  <c r="AB2185" i="1"/>
  <c r="AC2185" i="1"/>
  <c r="AD2185" i="1"/>
  <c r="AE2185" i="1"/>
  <c r="AF2185" i="1"/>
  <c r="AG2185" i="1"/>
  <c r="AH2185" i="1"/>
  <c r="AI2185" i="1"/>
  <c r="AJ2185" i="1"/>
  <c r="AK2185" i="1"/>
  <c r="AL2185" i="1"/>
  <c r="AM2185" i="1"/>
  <c r="AN2185" i="1"/>
  <c r="AO2185" i="1"/>
  <c r="AP2185" i="1"/>
  <c r="AQ2185" i="1"/>
  <c r="AR2185" i="1"/>
  <c r="AS2185" i="1"/>
  <c r="AT2185" i="1"/>
  <c r="AU2185" i="1"/>
  <c r="AV2185" i="1"/>
  <c r="AW2185" i="1"/>
  <c r="AX2185" i="1"/>
  <c r="AY2185" i="1"/>
  <c r="AZ2185" i="1"/>
  <c r="BA2185" i="1"/>
  <c r="BB2185" i="1"/>
  <c r="BC2185" i="1"/>
  <c r="BD2185" i="1"/>
  <c r="BE2185" i="1"/>
  <c r="BF2185" i="1"/>
  <c r="H2186" i="1"/>
  <c r="I2186" i="1"/>
  <c r="J2186" i="1"/>
  <c r="K2186" i="1"/>
  <c r="L2186" i="1"/>
  <c r="M2186" i="1"/>
  <c r="N2186" i="1"/>
  <c r="O2186" i="1"/>
  <c r="P2186" i="1"/>
  <c r="Q2186" i="1"/>
  <c r="R2186" i="1"/>
  <c r="S2186" i="1"/>
  <c r="T2186" i="1"/>
  <c r="U2186" i="1"/>
  <c r="V2186" i="1"/>
  <c r="W2186" i="1"/>
  <c r="X2186" i="1"/>
  <c r="Y2186" i="1"/>
  <c r="Z2186" i="1"/>
  <c r="AA2186" i="1"/>
  <c r="AB2186" i="1"/>
  <c r="AC2186" i="1"/>
  <c r="AD2186" i="1"/>
  <c r="AE2186" i="1"/>
  <c r="AF2186" i="1"/>
  <c r="AG2186" i="1"/>
  <c r="AH2186" i="1"/>
  <c r="AI2186" i="1"/>
  <c r="AJ2186" i="1"/>
  <c r="AK2186" i="1"/>
  <c r="AL2186" i="1"/>
  <c r="AM2186" i="1"/>
  <c r="AN2186" i="1"/>
  <c r="AO2186" i="1"/>
  <c r="AP2186" i="1"/>
  <c r="AQ2186" i="1"/>
  <c r="AR2186" i="1"/>
  <c r="AS2186" i="1"/>
  <c r="AT2186" i="1"/>
  <c r="AU2186" i="1"/>
  <c r="AV2186" i="1"/>
  <c r="AW2186" i="1"/>
  <c r="AX2186" i="1"/>
  <c r="AY2186" i="1"/>
  <c r="AZ2186" i="1"/>
  <c r="BA2186" i="1"/>
  <c r="BB2186" i="1"/>
  <c r="BC2186" i="1"/>
  <c r="BD2186" i="1"/>
  <c r="BE2186" i="1"/>
  <c r="BF2186" i="1"/>
  <c r="H2187" i="1"/>
  <c r="I2187" i="1"/>
  <c r="J2187" i="1"/>
  <c r="K2187" i="1"/>
  <c r="L2187" i="1"/>
  <c r="M2187" i="1"/>
  <c r="N2187" i="1"/>
  <c r="O2187" i="1"/>
  <c r="P2187" i="1"/>
  <c r="Q2187" i="1"/>
  <c r="R2187" i="1"/>
  <c r="S2187" i="1"/>
  <c r="T2187" i="1"/>
  <c r="U2187" i="1"/>
  <c r="V2187" i="1"/>
  <c r="W2187" i="1"/>
  <c r="X2187" i="1"/>
  <c r="Y2187" i="1"/>
  <c r="Z2187" i="1"/>
  <c r="AA2187" i="1"/>
  <c r="AB2187" i="1"/>
  <c r="AC2187" i="1"/>
  <c r="AD2187" i="1"/>
  <c r="AE2187" i="1"/>
  <c r="AF2187" i="1"/>
  <c r="AG2187" i="1"/>
  <c r="AH2187" i="1"/>
  <c r="AI2187" i="1"/>
  <c r="AJ2187" i="1"/>
  <c r="AK2187" i="1"/>
  <c r="AL2187" i="1"/>
  <c r="AM2187" i="1"/>
  <c r="AN2187" i="1"/>
  <c r="AO2187" i="1"/>
  <c r="AP2187" i="1"/>
  <c r="AQ2187" i="1"/>
  <c r="AR2187" i="1"/>
  <c r="AS2187" i="1"/>
  <c r="AT2187" i="1"/>
  <c r="AU2187" i="1"/>
  <c r="AV2187" i="1"/>
  <c r="AW2187" i="1"/>
  <c r="AX2187" i="1"/>
  <c r="AY2187" i="1"/>
  <c r="AZ2187" i="1"/>
  <c r="BA2187" i="1"/>
  <c r="BB2187" i="1"/>
  <c r="BC2187" i="1"/>
  <c r="BD2187" i="1"/>
  <c r="BE2187" i="1"/>
  <c r="BF2187" i="1"/>
  <c r="H2188" i="1"/>
  <c r="I2188" i="1"/>
  <c r="J2188" i="1"/>
  <c r="K2188" i="1"/>
  <c r="L2188" i="1"/>
  <c r="M2188" i="1"/>
  <c r="N2188" i="1"/>
  <c r="O2188" i="1"/>
  <c r="P2188" i="1"/>
  <c r="Q2188" i="1"/>
  <c r="R2188" i="1"/>
  <c r="S2188" i="1"/>
  <c r="T2188" i="1"/>
  <c r="U2188" i="1"/>
  <c r="V2188" i="1"/>
  <c r="W2188" i="1"/>
  <c r="X2188" i="1"/>
  <c r="Y2188" i="1"/>
  <c r="Z2188" i="1"/>
  <c r="AA2188" i="1"/>
  <c r="AB2188" i="1"/>
  <c r="AC2188" i="1"/>
  <c r="AD2188" i="1"/>
  <c r="AE2188" i="1"/>
  <c r="AF2188" i="1"/>
  <c r="AG2188" i="1"/>
  <c r="AH2188" i="1"/>
  <c r="AI2188" i="1"/>
  <c r="AJ2188" i="1"/>
  <c r="AK2188" i="1"/>
  <c r="AL2188" i="1"/>
  <c r="AM2188" i="1"/>
  <c r="AN2188" i="1"/>
  <c r="AO2188" i="1"/>
  <c r="AP2188" i="1"/>
  <c r="AQ2188" i="1"/>
  <c r="AR2188" i="1"/>
  <c r="AS2188" i="1"/>
  <c r="AT2188" i="1"/>
  <c r="AU2188" i="1"/>
  <c r="AV2188" i="1"/>
  <c r="AW2188" i="1"/>
  <c r="AX2188" i="1"/>
  <c r="AY2188" i="1"/>
  <c r="AZ2188" i="1"/>
  <c r="BA2188" i="1"/>
  <c r="BB2188" i="1"/>
  <c r="BC2188" i="1"/>
  <c r="BD2188" i="1"/>
  <c r="BE2188" i="1"/>
  <c r="BF2188" i="1"/>
  <c r="H2189" i="1"/>
  <c r="I2189" i="1"/>
  <c r="J2189" i="1"/>
  <c r="K2189" i="1"/>
  <c r="L2189" i="1"/>
  <c r="M2189" i="1"/>
  <c r="N2189" i="1"/>
  <c r="O2189" i="1"/>
  <c r="P2189" i="1"/>
  <c r="Q2189" i="1"/>
  <c r="R2189" i="1"/>
  <c r="S2189" i="1"/>
  <c r="T2189" i="1"/>
  <c r="U2189" i="1"/>
  <c r="V2189" i="1"/>
  <c r="W2189" i="1"/>
  <c r="X2189" i="1"/>
  <c r="Y2189" i="1"/>
  <c r="Z2189" i="1"/>
  <c r="AA2189" i="1"/>
  <c r="AB2189" i="1"/>
  <c r="AC2189" i="1"/>
  <c r="AD2189" i="1"/>
  <c r="AE2189" i="1"/>
  <c r="AF2189" i="1"/>
  <c r="AG2189" i="1"/>
  <c r="AH2189" i="1"/>
  <c r="AI2189" i="1"/>
  <c r="AJ2189" i="1"/>
  <c r="AK2189" i="1"/>
  <c r="AL2189" i="1"/>
  <c r="AM2189" i="1"/>
  <c r="AN2189" i="1"/>
  <c r="AO2189" i="1"/>
  <c r="AP2189" i="1"/>
  <c r="AQ2189" i="1"/>
  <c r="AR2189" i="1"/>
  <c r="AS2189" i="1"/>
  <c r="AT2189" i="1"/>
  <c r="AU2189" i="1"/>
  <c r="AV2189" i="1"/>
  <c r="AW2189" i="1"/>
  <c r="AX2189" i="1"/>
  <c r="AY2189" i="1"/>
  <c r="AZ2189" i="1"/>
  <c r="BA2189" i="1"/>
  <c r="BB2189" i="1"/>
  <c r="BC2189" i="1"/>
  <c r="BD2189" i="1"/>
  <c r="BE2189" i="1"/>
  <c r="BF2189" i="1"/>
  <c r="H2190" i="1"/>
  <c r="I2190" i="1"/>
  <c r="J2190" i="1"/>
  <c r="K2190" i="1"/>
  <c r="L2190" i="1"/>
  <c r="M2190" i="1"/>
  <c r="N2190" i="1"/>
  <c r="O2190" i="1"/>
  <c r="P2190" i="1"/>
  <c r="Q2190" i="1"/>
  <c r="R2190" i="1"/>
  <c r="S2190" i="1"/>
  <c r="T2190" i="1"/>
  <c r="U2190" i="1"/>
  <c r="V2190" i="1"/>
  <c r="W2190" i="1"/>
  <c r="X2190" i="1"/>
  <c r="Y2190" i="1"/>
  <c r="Z2190" i="1"/>
  <c r="AA2190" i="1"/>
  <c r="AB2190" i="1"/>
  <c r="AC2190" i="1"/>
  <c r="AD2190" i="1"/>
  <c r="AE2190" i="1"/>
  <c r="AF2190" i="1"/>
  <c r="AG2190" i="1"/>
  <c r="AH2190" i="1"/>
  <c r="AI2190" i="1"/>
  <c r="AJ2190" i="1"/>
  <c r="AK2190" i="1"/>
  <c r="AL2190" i="1"/>
  <c r="AM2190" i="1"/>
  <c r="AN2190" i="1"/>
  <c r="AO2190" i="1"/>
  <c r="AP2190" i="1"/>
  <c r="AQ2190" i="1"/>
  <c r="AR2190" i="1"/>
  <c r="AS2190" i="1"/>
  <c r="AT2190" i="1"/>
  <c r="AU2190" i="1"/>
  <c r="AV2190" i="1"/>
  <c r="AW2190" i="1"/>
  <c r="AX2190" i="1"/>
  <c r="AY2190" i="1"/>
  <c r="AZ2190" i="1"/>
  <c r="BA2190" i="1"/>
  <c r="BB2190" i="1"/>
  <c r="BC2190" i="1"/>
  <c r="BD2190" i="1"/>
  <c r="BE2190" i="1"/>
  <c r="BF2190" i="1"/>
  <c r="H2191" i="1"/>
  <c r="I2191" i="1"/>
  <c r="J2191" i="1"/>
  <c r="K2191" i="1"/>
  <c r="L2191" i="1"/>
  <c r="M2191" i="1"/>
  <c r="N2191" i="1"/>
  <c r="O2191" i="1"/>
  <c r="P2191" i="1"/>
  <c r="Q2191" i="1"/>
  <c r="R2191" i="1"/>
  <c r="S2191" i="1"/>
  <c r="T2191" i="1"/>
  <c r="U2191" i="1"/>
  <c r="V2191" i="1"/>
  <c r="W2191" i="1"/>
  <c r="X2191" i="1"/>
  <c r="Y2191" i="1"/>
  <c r="Z2191" i="1"/>
  <c r="AA2191" i="1"/>
  <c r="AB2191" i="1"/>
  <c r="AC2191" i="1"/>
  <c r="AD2191" i="1"/>
  <c r="AE2191" i="1"/>
  <c r="AF2191" i="1"/>
  <c r="AG2191" i="1"/>
  <c r="AH2191" i="1"/>
  <c r="AI2191" i="1"/>
  <c r="AJ2191" i="1"/>
  <c r="AK2191" i="1"/>
  <c r="AL2191" i="1"/>
  <c r="AM2191" i="1"/>
  <c r="AN2191" i="1"/>
  <c r="AO2191" i="1"/>
  <c r="AP2191" i="1"/>
  <c r="AQ2191" i="1"/>
  <c r="AR2191" i="1"/>
  <c r="AS2191" i="1"/>
  <c r="AT2191" i="1"/>
  <c r="AU2191" i="1"/>
  <c r="AV2191" i="1"/>
  <c r="AW2191" i="1"/>
  <c r="AX2191" i="1"/>
  <c r="AY2191" i="1"/>
  <c r="AZ2191" i="1"/>
  <c r="BA2191" i="1"/>
  <c r="BB2191" i="1"/>
  <c r="BC2191" i="1"/>
  <c r="BD2191" i="1"/>
  <c r="BE2191" i="1"/>
  <c r="BF2191" i="1"/>
  <c r="H2192" i="1"/>
  <c r="I2192" i="1"/>
  <c r="J2192" i="1"/>
  <c r="K2192" i="1"/>
  <c r="L2192" i="1"/>
  <c r="M2192" i="1"/>
  <c r="N2192" i="1"/>
  <c r="O2192" i="1"/>
  <c r="P2192" i="1"/>
  <c r="Q2192" i="1"/>
  <c r="R2192" i="1"/>
  <c r="S2192" i="1"/>
  <c r="T2192" i="1"/>
  <c r="U2192" i="1"/>
  <c r="V2192" i="1"/>
  <c r="W2192" i="1"/>
  <c r="X2192" i="1"/>
  <c r="Y2192" i="1"/>
  <c r="Z2192" i="1"/>
  <c r="AA2192" i="1"/>
  <c r="AB2192" i="1"/>
  <c r="AC2192" i="1"/>
  <c r="AD2192" i="1"/>
  <c r="AE2192" i="1"/>
  <c r="AF2192" i="1"/>
  <c r="AG2192" i="1"/>
  <c r="AH2192" i="1"/>
  <c r="AI2192" i="1"/>
  <c r="AJ2192" i="1"/>
  <c r="AK2192" i="1"/>
  <c r="AL2192" i="1"/>
  <c r="AM2192" i="1"/>
  <c r="AN2192" i="1"/>
  <c r="AO2192" i="1"/>
  <c r="AP2192" i="1"/>
  <c r="AQ2192" i="1"/>
  <c r="AR2192" i="1"/>
  <c r="AS2192" i="1"/>
  <c r="AT2192" i="1"/>
  <c r="AU2192" i="1"/>
  <c r="AV2192" i="1"/>
  <c r="AW2192" i="1"/>
  <c r="AX2192" i="1"/>
  <c r="AY2192" i="1"/>
  <c r="AZ2192" i="1"/>
  <c r="BA2192" i="1"/>
  <c r="BB2192" i="1"/>
  <c r="BC2192" i="1"/>
  <c r="BD2192" i="1"/>
  <c r="BE2192" i="1"/>
  <c r="BF2192" i="1"/>
  <c r="H2193" i="1"/>
  <c r="I2193" i="1"/>
  <c r="J2193" i="1"/>
  <c r="K2193" i="1"/>
  <c r="L2193" i="1"/>
  <c r="M2193" i="1"/>
  <c r="N2193" i="1"/>
  <c r="O2193" i="1"/>
  <c r="P2193" i="1"/>
  <c r="Q2193" i="1"/>
  <c r="R2193" i="1"/>
  <c r="S2193" i="1"/>
  <c r="T2193" i="1"/>
  <c r="U2193" i="1"/>
  <c r="V2193" i="1"/>
  <c r="W2193" i="1"/>
  <c r="X2193" i="1"/>
  <c r="Y2193" i="1"/>
  <c r="Z2193" i="1"/>
  <c r="AA2193" i="1"/>
  <c r="AB2193" i="1"/>
  <c r="AC2193" i="1"/>
  <c r="AD2193" i="1"/>
  <c r="AE2193" i="1"/>
  <c r="AF2193" i="1"/>
  <c r="AG2193" i="1"/>
  <c r="AH2193" i="1"/>
  <c r="AI2193" i="1"/>
  <c r="AJ2193" i="1"/>
  <c r="AK2193" i="1"/>
  <c r="AL2193" i="1"/>
  <c r="AM2193" i="1"/>
  <c r="AN2193" i="1"/>
  <c r="AO2193" i="1"/>
  <c r="AP2193" i="1"/>
  <c r="AQ2193" i="1"/>
  <c r="AR2193" i="1"/>
  <c r="AS2193" i="1"/>
  <c r="AT2193" i="1"/>
  <c r="AU2193" i="1"/>
  <c r="AV2193" i="1"/>
  <c r="AW2193" i="1"/>
  <c r="AX2193" i="1"/>
  <c r="AY2193" i="1"/>
  <c r="AZ2193" i="1"/>
  <c r="BA2193" i="1"/>
  <c r="BB2193" i="1"/>
  <c r="BC2193" i="1"/>
  <c r="BD2193" i="1"/>
  <c r="BE2193" i="1"/>
  <c r="BF2193" i="1"/>
  <c r="H2194" i="1"/>
  <c r="I2194" i="1"/>
  <c r="J2194" i="1"/>
  <c r="K2194" i="1"/>
  <c r="L2194" i="1"/>
  <c r="M2194" i="1"/>
  <c r="N2194" i="1"/>
  <c r="O2194" i="1"/>
  <c r="P2194" i="1"/>
  <c r="Q2194" i="1"/>
  <c r="R2194" i="1"/>
  <c r="S2194" i="1"/>
  <c r="T2194" i="1"/>
  <c r="U2194" i="1"/>
  <c r="V2194" i="1"/>
  <c r="W2194" i="1"/>
  <c r="X2194" i="1"/>
  <c r="Y2194" i="1"/>
  <c r="Z2194" i="1"/>
  <c r="AA2194" i="1"/>
  <c r="AB2194" i="1"/>
  <c r="AC2194" i="1"/>
  <c r="AD2194" i="1"/>
  <c r="AE2194" i="1"/>
  <c r="AF2194" i="1"/>
  <c r="AG2194" i="1"/>
  <c r="AH2194" i="1"/>
  <c r="AI2194" i="1"/>
  <c r="AJ2194" i="1"/>
  <c r="AK2194" i="1"/>
  <c r="AL2194" i="1"/>
  <c r="AM2194" i="1"/>
  <c r="AN2194" i="1"/>
  <c r="AO2194" i="1"/>
  <c r="AP2194" i="1"/>
  <c r="AQ2194" i="1"/>
  <c r="AR2194" i="1"/>
  <c r="AS2194" i="1"/>
  <c r="AT2194" i="1"/>
  <c r="AU2194" i="1"/>
  <c r="AV2194" i="1"/>
  <c r="AW2194" i="1"/>
  <c r="AX2194" i="1"/>
  <c r="AY2194" i="1"/>
  <c r="AZ2194" i="1"/>
  <c r="BA2194" i="1"/>
  <c r="BB2194" i="1"/>
  <c r="BC2194" i="1"/>
  <c r="BD2194" i="1"/>
  <c r="BE2194" i="1"/>
  <c r="BF2194" i="1"/>
  <c r="H2195" i="1"/>
  <c r="I2195" i="1"/>
  <c r="J2195" i="1"/>
  <c r="K2195" i="1"/>
  <c r="L2195" i="1"/>
  <c r="M2195" i="1"/>
  <c r="N2195" i="1"/>
  <c r="O2195" i="1"/>
  <c r="P2195" i="1"/>
  <c r="Q2195" i="1"/>
  <c r="R2195" i="1"/>
  <c r="S2195" i="1"/>
  <c r="T2195" i="1"/>
  <c r="U2195" i="1"/>
  <c r="V2195" i="1"/>
  <c r="W2195" i="1"/>
  <c r="X2195" i="1"/>
  <c r="Y2195" i="1"/>
  <c r="Z2195" i="1"/>
  <c r="AA2195" i="1"/>
  <c r="AB2195" i="1"/>
  <c r="AC2195" i="1"/>
  <c r="AD2195" i="1"/>
  <c r="AE2195" i="1"/>
  <c r="AF2195" i="1"/>
  <c r="AG2195" i="1"/>
  <c r="AH2195" i="1"/>
  <c r="AI2195" i="1"/>
  <c r="AJ2195" i="1"/>
  <c r="AK2195" i="1"/>
  <c r="AL2195" i="1"/>
  <c r="AM2195" i="1"/>
  <c r="AN2195" i="1"/>
  <c r="AO2195" i="1"/>
  <c r="AP2195" i="1"/>
  <c r="AQ2195" i="1"/>
  <c r="AR2195" i="1"/>
  <c r="AS2195" i="1"/>
  <c r="AT2195" i="1"/>
  <c r="AU2195" i="1"/>
  <c r="AV2195" i="1"/>
  <c r="AW2195" i="1"/>
  <c r="AX2195" i="1"/>
  <c r="AY2195" i="1"/>
  <c r="AZ2195" i="1"/>
  <c r="BA2195" i="1"/>
  <c r="BB2195" i="1"/>
  <c r="BC2195" i="1"/>
  <c r="BD2195" i="1"/>
  <c r="BE2195" i="1"/>
  <c r="BF2195" i="1"/>
  <c r="H2196" i="1"/>
  <c r="I2196" i="1"/>
  <c r="J2196" i="1"/>
  <c r="K2196" i="1"/>
  <c r="L2196" i="1"/>
  <c r="M2196" i="1"/>
  <c r="N2196" i="1"/>
  <c r="O2196" i="1"/>
  <c r="P2196" i="1"/>
  <c r="Q2196" i="1"/>
  <c r="R2196" i="1"/>
  <c r="S2196" i="1"/>
  <c r="T2196" i="1"/>
  <c r="U2196" i="1"/>
  <c r="V2196" i="1"/>
  <c r="W2196" i="1"/>
  <c r="X2196" i="1"/>
  <c r="Y2196" i="1"/>
  <c r="Z2196" i="1"/>
  <c r="AA2196" i="1"/>
  <c r="AB2196" i="1"/>
  <c r="AC2196" i="1"/>
  <c r="AD2196" i="1"/>
  <c r="AE2196" i="1"/>
  <c r="AF2196" i="1"/>
  <c r="AG2196" i="1"/>
  <c r="AH2196" i="1"/>
  <c r="AI2196" i="1"/>
  <c r="AJ2196" i="1"/>
  <c r="AK2196" i="1"/>
  <c r="AL2196" i="1"/>
  <c r="AM2196" i="1"/>
  <c r="AN2196" i="1"/>
  <c r="AO2196" i="1"/>
  <c r="AP2196" i="1"/>
  <c r="AQ2196" i="1"/>
  <c r="AR2196" i="1"/>
  <c r="AS2196" i="1"/>
  <c r="AT2196" i="1"/>
  <c r="AU2196" i="1"/>
  <c r="AV2196" i="1"/>
  <c r="AW2196" i="1"/>
  <c r="AX2196" i="1"/>
  <c r="AY2196" i="1"/>
  <c r="AZ2196" i="1"/>
  <c r="BA2196" i="1"/>
  <c r="BB2196" i="1"/>
  <c r="BC2196" i="1"/>
  <c r="BD2196" i="1"/>
  <c r="BE2196" i="1"/>
  <c r="BF2196" i="1"/>
  <c r="H2197" i="1"/>
  <c r="I2197" i="1"/>
  <c r="J2197" i="1"/>
  <c r="K2197" i="1"/>
  <c r="L2197" i="1"/>
  <c r="M2197" i="1"/>
  <c r="N2197" i="1"/>
  <c r="O2197" i="1"/>
  <c r="P2197" i="1"/>
  <c r="Q2197" i="1"/>
  <c r="R2197" i="1"/>
  <c r="S2197" i="1"/>
  <c r="T2197" i="1"/>
  <c r="U2197" i="1"/>
  <c r="V2197" i="1"/>
  <c r="W2197" i="1"/>
  <c r="X2197" i="1"/>
  <c r="Y2197" i="1"/>
  <c r="Z2197" i="1"/>
  <c r="AA2197" i="1"/>
  <c r="AB2197" i="1"/>
  <c r="AC2197" i="1"/>
  <c r="AD2197" i="1"/>
  <c r="AE2197" i="1"/>
  <c r="AF2197" i="1"/>
  <c r="AG2197" i="1"/>
  <c r="AH2197" i="1"/>
  <c r="AI2197" i="1"/>
  <c r="AJ2197" i="1"/>
  <c r="AK2197" i="1"/>
  <c r="AL2197" i="1"/>
  <c r="AM2197" i="1"/>
  <c r="AN2197" i="1"/>
  <c r="AO2197" i="1"/>
  <c r="AP2197" i="1"/>
  <c r="AQ2197" i="1"/>
  <c r="AR2197" i="1"/>
  <c r="AS2197" i="1"/>
  <c r="AT2197" i="1"/>
  <c r="AU2197" i="1"/>
  <c r="AV2197" i="1"/>
  <c r="AW2197" i="1"/>
  <c r="AX2197" i="1"/>
  <c r="AY2197" i="1"/>
  <c r="AZ2197" i="1"/>
  <c r="BA2197" i="1"/>
  <c r="BB2197" i="1"/>
  <c r="BC2197" i="1"/>
  <c r="BD2197" i="1"/>
  <c r="BE2197" i="1"/>
  <c r="BF2197" i="1"/>
  <c r="H2198" i="1"/>
  <c r="I2198" i="1"/>
  <c r="J2198" i="1"/>
  <c r="K2198" i="1"/>
  <c r="L2198" i="1"/>
  <c r="M2198" i="1"/>
  <c r="N2198" i="1"/>
  <c r="O2198" i="1"/>
  <c r="P2198" i="1"/>
  <c r="Q2198" i="1"/>
  <c r="R2198" i="1"/>
  <c r="S2198" i="1"/>
  <c r="T2198" i="1"/>
  <c r="U2198" i="1"/>
  <c r="V2198" i="1"/>
  <c r="W2198" i="1"/>
  <c r="X2198" i="1"/>
  <c r="Y2198" i="1"/>
  <c r="Z2198" i="1"/>
  <c r="AA2198" i="1"/>
  <c r="AB2198" i="1"/>
  <c r="AC2198" i="1"/>
  <c r="AD2198" i="1"/>
  <c r="AE2198" i="1"/>
  <c r="AF2198" i="1"/>
  <c r="AG2198" i="1"/>
  <c r="AH2198" i="1"/>
  <c r="AI2198" i="1"/>
  <c r="AJ2198" i="1"/>
  <c r="AK2198" i="1"/>
  <c r="AL2198" i="1"/>
  <c r="AM2198" i="1"/>
  <c r="AN2198" i="1"/>
  <c r="AO2198" i="1"/>
  <c r="AP2198" i="1"/>
  <c r="AQ2198" i="1"/>
  <c r="AR2198" i="1"/>
  <c r="AS2198" i="1"/>
  <c r="AT2198" i="1"/>
  <c r="AU2198" i="1"/>
  <c r="AV2198" i="1"/>
  <c r="AW2198" i="1"/>
  <c r="AX2198" i="1"/>
  <c r="AY2198" i="1"/>
  <c r="AZ2198" i="1"/>
  <c r="BA2198" i="1"/>
  <c r="BB2198" i="1"/>
  <c r="BC2198" i="1"/>
  <c r="BD2198" i="1"/>
  <c r="BE2198" i="1"/>
  <c r="BF2198" i="1"/>
  <c r="H2199" i="1"/>
  <c r="I2199" i="1"/>
  <c r="J2199" i="1"/>
  <c r="K2199" i="1"/>
  <c r="L2199" i="1"/>
  <c r="M2199" i="1"/>
  <c r="N2199" i="1"/>
  <c r="O2199" i="1"/>
  <c r="P2199" i="1"/>
  <c r="Q2199" i="1"/>
  <c r="R2199" i="1"/>
  <c r="S2199" i="1"/>
  <c r="T2199" i="1"/>
  <c r="U2199" i="1"/>
  <c r="V2199" i="1"/>
  <c r="W2199" i="1"/>
  <c r="X2199" i="1"/>
  <c r="Y2199" i="1"/>
  <c r="Z2199" i="1"/>
  <c r="AA2199" i="1"/>
  <c r="AB2199" i="1"/>
  <c r="AC2199" i="1"/>
  <c r="AD2199" i="1"/>
  <c r="AE2199" i="1"/>
  <c r="AF2199" i="1"/>
  <c r="AG2199" i="1"/>
  <c r="AH2199" i="1"/>
  <c r="AI2199" i="1"/>
  <c r="AJ2199" i="1"/>
  <c r="AK2199" i="1"/>
  <c r="AL2199" i="1"/>
  <c r="AM2199" i="1"/>
  <c r="AN2199" i="1"/>
  <c r="AO2199" i="1"/>
  <c r="AP2199" i="1"/>
  <c r="AQ2199" i="1"/>
  <c r="AR2199" i="1"/>
  <c r="AS2199" i="1"/>
  <c r="AT2199" i="1"/>
  <c r="AU2199" i="1"/>
  <c r="AV2199" i="1"/>
  <c r="AW2199" i="1"/>
  <c r="AX2199" i="1"/>
  <c r="AY2199" i="1"/>
  <c r="AZ2199" i="1"/>
  <c r="BA2199" i="1"/>
  <c r="BB2199" i="1"/>
  <c r="BC2199" i="1"/>
  <c r="BD2199" i="1"/>
  <c r="BE2199" i="1"/>
  <c r="BF2199" i="1"/>
  <c r="H2200" i="1"/>
  <c r="I2200" i="1"/>
  <c r="J2200" i="1"/>
  <c r="K2200" i="1"/>
  <c r="L2200" i="1"/>
  <c r="M2200" i="1"/>
  <c r="N2200" i="1"/>
  <c r="O2200" i="1"/>
  <c r="P2200" i="1"/>
  <c r="Q2200" i="1"/>
  <c r="R2200" i="1"/>
  <c r="S2200" i="1"/>
  <c r="T2200" i="1"/>
  <c r="U2200" i="1"/>
  <c r="V2200" i="1"/>
  <c r="W2200" i="1"/>
  <c r="X2200" i="1"/>
  <c r="Y2200" i="1"/>
  <c r="Z2200" i="1"/>
  <c r="AA2200" i="1"/>
  <c r="AB2200" i="1"/>
  <c r="AC2200" i="1"/>
  <c r="AD2200" i="1"/>
  <c r="AE2200" i="1"/>
  <c r="AF2200" i="1"/>
  <c r="AG2200" i="1"/>
  <c r="AH2200" i="1"/>
  <c r="AI2200" i="1"/>
  <c r="AJ2200" i="1"/>
  <c r="AK2200" i="1"/>
  <c r="AL2200" i="1"/>
  <c r="AM2200" i="1"/>
  <c r="AN2200" i="1"/>
  <c r="AO2200" i="1"/>
  <c r="AP2200" i="1"/>
  <c r="AQ2200" i="1"/>
  <c r="AR2200" i="1"/>
  <c r="AS2200" i="1"/>
  <c r="AT2200" i="1"/>
  <c r="AU2200" i="1"/>
  <c r="AV2200" i="1"/>
  <c r="AW2200" i="1"/>
  <c r="AX2200" i="1"/>
  <c r="AY2200" i="1"/>
  <c r="AZ2200" i="1"/>
  <c r="BA2200" i="1"/>
  <c r="BB2200" i="1"/>
  <c r="BC2200" i="1"/>
  <c r="BD2200" i="1"/>
  <c r="BE2200" i="1"/>
  <c r="BF2200" i="1"/>
  <c r="H2201" i="1"/>
  <c r="I2201" i="1"/>
  <c r="J2201" i="1"/>
  <c r="K2201" i="1"/>
  <c r="L2201" i="1"/>
  <c r="M2201" i="1"/>
  <c r="N2201" i="1"/>
  <c r="O2201" i="1"/>
  <c r="P2201" i="1"/>
  <c r="Q2201" i="1"/>
  <c r="R2201" i="1"/>
  <c r="S2201" i="1"/>
  <c r="T2201" i="1"/>
  <c r="U2201" i="1"/>
  <c r="V2201" i="1"/>
  <c r="W2201" i="1"/>
  <c r="X2201" i="1"/>
  <c r="Y2201" i="1"/>
  <c r="Z2201" i="1"/>
  <c r="AA2201" i="1"/>
  <c r="AB2201" i="1"/>
  <c r="AC2201" i="1"/>
  <c r="AD2201" i="1"/>
  <c r="AE2201" i="1"/>
  <c r="AF2201" i="1"/>
  <c r="AG2201" i="1"/>
  <c r="AH2201" i="1"/>
  <c r="AI2201" i="1"/>
  <c r="AJ2201" i="1"/>
  <c r="AK2201" i="1"/>
  <c r="AL2201" i="1"/>
  <c r="AM2201" i="1"/>
  <c r="AN2201" i="1"/>
  <c r="AO2201" i="1"/>
  <c r="AP2201" i="1"/>
  <c r="AQ2201" i="1"/>
  <c r="AR2201" i="1"/>
  <c r="AS2201" i="1"/>
  <c r="AT2201" i="1"/>
  <c r="AU2201" i="1"/>
  <c r="AV2201" i="1"/>
  <c r="AW2201" i="1"/>
  <c r="AX2201" i="1"/>
  <c r="AY2201" i="1"/>
  <c r="AZ2201" i="1"/>
  <c r="BA2201" i="1"/>
  <c r="BB2201" i="1"/>
  <c r="BC2201" i="1"/>
  <c r="BD2201" i="1"/>
  <c r="BE2201" i="1"/>
  <c r="BF2201" i="1"/>
  <c r="H2202" i="1"/>
  <c r="I2202" i="1"/>
  <c r="J2202" i="1"/>
  <c r="K2202" i="1"/>
  <c r="L2202" i="1"/>
  <c r="M2202" i="1"/>
  <c r="N2202" i="1"/>
  <c r="O2202" i="1"/>
  <c r="P2202" i="1"/>
  <c r="Q2202" i="1"/>
  <c r="R2202" i="1"/>
  <c r="S2202" i="1"/>
  <c r="T2202" i="1"/>
  <c r="U2202" i="1"/>
  <c r="V2202" i="1"/>
  <c r="W2202" i="1"/>
  <c r="X2202" i="1"/>
  <c r="Y2202" i="1"/>
  <c r="Z2202" i="1"/>
  <c r="AA2202" i="1"/>
  <c r="AB2202" i="1"/>
  <c r="AC2202" i="1"/>
  <c r="AD2202" i="1"/>
  <c r="AE2202" i="1"/>
  <c r="AF2202" i="1"/>
  <c r="AG2202" i="1"/>
  <c r="AH2202" i="1"/>
  <c r="AI2202" i="1"/>
  <c r="AJ2202" i="1"/>
  <c r="AK2202" i="1"/>
  <c r="AL2202" i="1"/>
  <c r="AM2202" i="1"/>
  <c r="AN2202" i="1"/>
  <c r="AO2202" i="1"/>
  <c r="AP2202" i="1"/>
  <c r="AQ2202" i="1"/>
  <c r="AR2202" i="1"/>
  <c r="AS2202" i="1"/>
  <c r="AT2202" i="1"/>
  <c r="AU2202" i="1"/>
  <c r="AV2202" i="1"/>
  <c r="AW2202" i="1"/>
  <c r="AX2202" i="1"/>
  <c r="AY2202" i="1"/>
  <c r="AZ2202" i="1"/>
  <c r="BA2202" i="1"/>
  <c r="BB2202" i="1"/>
  <c r="BC2202" i="1"/>
  <c r="BD2202" i="1"/>
  <c r="BE2202" i="1"/>
  <c r="BF2202" i="1"/>
  <c r="H2203" i="1"/>
  <c r="I2203" i="1"/>
  <c r="J2203" i="1"/>
  <c r="K2203" i="1"/>
  <c r="L2203" i="1"/>
  <c r="M2203" i="1"/>
  <c r="N2203" i="1"/>
  <c r="O2203" i="1"/>
  <c r="P2203" i="1"/>
  <c r="Q2203" i="1"/>
  <c r="R2203" i="1"/>
  <c r="S2203" i="1"/>
  <c r="T2203" i="1"/>
  <c r="U2203" i="1"/>
  <c r="V2203" i="1"/>
  <c r="W2203" i="1"/>
  <c r="X2203" i="1"/>
  <c r="Y2203" i="1"/>
  <c r="Z2203" i="1"/>
  <c r="AA2203" i="1"/>
  <c r="AB2203" i="1"/>
  <c r="AC2203" i="1"/>
  <c r="AD2203" i="1"/>
  <c r="AE2203" i="1"/>
  <c r="AF2203" i="1"/>
  <c r="AG2203" i="1"/>
  <c r="AH2203" i="1"/>
  <c r="AI2203" i="1"/>
  <c r="AJ2203" i="1"/>
  <c r="AK2203" i="1"/>
  <c r="AL2203" i="1"/>
  <c r="AM2203" i="1"/>
  <c r="AN2203" i="1"/>
  <c r="AO2203" i="1"/>
  <c r="AP2203" i="1"/>
  <c r="AQ2203" i="1"/>
  <c r="AR2203" i="1"/>
  <c r="AS2203" i="1"/>
  <c r="AT2203" i="1"/>
  <c r="AU2203" i="1"/>
  <c r="AV2203" i="1"/>
  <c r="AW2203" i="1"/>
  <c r="AX2203" i="1"/>
  <c r="AY2203" i="1"/>
  <c r="AZ2203" i="1"/>
  <c r="BA2203" i="1"/>
  <c r="BB2203" i="1"/>
  <c r="BC2203" i="1"/>
  <c r="BD2203" i="1"/>
  <c r="BE2203" i="1"/>
  <c r="BF2203" i="1"/>
  <c r="H2204" i="1"/>
  <c r="I2204" i="1"/>
  <c r="J2204" i="1"/>
  <c r="K2204" i="1"/>
  <c r="L2204" i="1"/>
  <c r="M2204" i="1"/>
  <c r="N2204" i="1"/>
  <c r="O2204" i="1"/>
  <c r="P2204" i="1"/>
  <c r="Q2204" i="1"/>
  <c r="R2204" i="1"/>
  <c r="S2204" i="1"/>
  <c r="T2204" i="1"/>
  <c r="U2204" i="1"/>
  <c r="V2204" i="1"/>
  <c r="W2204" i="1"/>
  <c r="X2204" i="1"/>
  <c r="Y2204" i="1"/>
  <c r="Z2204" i="1"/>
  <c r="AA2204" i="1"/>
  <c r="AB2204" i="1"/>
  <c r="AC2204" i="1"/>
  <c r="AD2204" i="1"/>
  <c r="AE2204" i="1"/>
  <c r="AF2204" i="1"/>
  <c r="AG2204" i="1"/>
  <c r="AH2204" i="1"/>
  <c r="AI2204" i="1"/>
  <c r="AJ2204" i="1"/>
  <c r="AK2204" i="1"/>
  <c r="AL2204" i="1"/>
  <c r="AM2204" i="1"/>
  <c r="AN2204" i="1"/>
  <c r="AO2204" i="1"/>
  <c r="AP2204" i="1"/>
  <c r="AQ2204" i="1"/>
  <c r="AR2204" i="1"/>
  <c r="AS2204" i="1"/>
  <c r="AT2204" i="1"/>
  <c r="AU2204" i="1"/>
  <c r="AV2204" i="1"/>
  <c r="AW2204" i="1"/>
  <c r="AX2204" i="1"/>
  <c r="AY2204" i="1"/>
  <c r="AZ2204" i="1"/>
  <c r="BA2204" i="1"/>
  <c r="BB2204" i="1"/>
  <c r="BC2204" i="1"/>
  <c r="BD2204" i="1"/>
  <c r="BE2204" i="1"/>
  <c r="BF2204" i="1"/>
  <c r="H2205" i="1"/>
  <c r="I2205" i="1"/>
  <c r="J2205" i="1"/>
  <c r="K2205" i="1"/>
  <c r="L2205" i="1"/>
  <c r="M2205" i="1"/>
  <c r="N2205" i="1"/>
  <c r="O2205" i="1"/>
  <c r="P2205" i="1"/>
  <c r="Q2205" i="1"/>
  <c r="R2205" i="1"/>
  <c r="S2205" i="1"/>
  <c r="T2205" i="1"/>
  <c r="U2205" i="1"/>
  <c r="V2205" i="1"/>
  <c r="W2205" i="1"/>
  <c r="X2205" i="1"/>
  <c r="Y2205" i="1"/>
  <c r="Z2205" i="1"/>
  <c r="AA2205" i="1"/>
  <c r="AB2205" i="1"/>
  <c r="AC2205" i="1"/>
  <c r="AD2205" i="1"/>
  <c r="AE2205" i="1"/>
  <c r="AF2205" i="1"/>
  <c r="AG2205" i="1"/>
  <c r="AH2205" i="1"/>
  <c r="AI2205" i="1"/>
  <c r="AJ2205" i="1"/>
  <c r="AK2205" i="1"/>
  <c r="AL2205" i="1"/>
  <c r="AM2205" i="1"/>
  <c r="AN2205" i="1"/>
  <c r="AO2205" i="1"/>
  <c r="AP2205" i="1"/>
  <c r="AQ2205" i="1"/>
  <c r="AR2205" i="1"/>
  <c r="AS2205" i="1"/>
  <c r="AT2205" i="1"/>
  <c r="AU2205" i="1"/>
  <c r="AV2205" i="1"/>
  <c r="AW2205" i="1"/>
  <c r="AX2205" i="1"/>
  <c r="AY2205" i="1"/>
  <c r="AZ2205" i="1"/>
  <c r="BA2205" i="1"/>
  <c r="BB2205" i="1"/>
  <c r="BC2205" i="1"/>
  <c r="BD2205" i="1"/>
  <c r="BE2205" i="1"/>
  <c r="BF2205" i="1"/>
  <c r="H2206" i="1"/>
  <c r="I2206" i="1"/>
  <c r="J2206" i="1"/>
  <c r="K2206" i="1"/>
  <c r="L2206" i="1"/>
  <c r="M2206" i="1"/>
  <c r="N2206" i="1"/>
  <c r="O2206" i="1"/>
  <c r="P2206" i="1"/>
  <c r="Q2206" i="1"/>
  <c r="R2206" i="1"/>
  <c r="S2206" i="1"/>
  <c r="T2206" i="1"/>
  <c r="U2206" i="1"/>
  <c r="V2206" i="1"/>
  <c r="W2206" i="1"/>
  <c r="X2206" i="1"/>
  <c r="Y2206" i="1"/>
  <c r="Z2206" i="1"/>
  <c r="AA2206" i="1"/>
  <c r="AB2206" i="1"/>
  <c r="AC2206" i="1"/>
  <c r="AD2206" i="1"/>
  <c r="AE2206" i="1"/>
  <c r="AF2206" i="1"/>
  <c r="AG2206" i="1"/>
  <c r="AH2206" i="1"/>
  <c r="AI2206" i="1"/>
  <c r="AJ2206" i="1"/>
  <c r="AK2206" i="1"/>
  <c r="AL2206" i="1"/>
  <c r="AM2206" i="1"/>
  <c r="AN2206" i="1"/>
  <c r="AO2206" i="1"/>
  <c r="AP2206" i="1"/>
  <c r="AQ2206" i="1"/>
  <c r="AR2206" i="1"/>
  <c r="AS2206" i="1"/>
  <c r="AT2206" i="1"/>
  <c r="AU2206" i="1"/>
  <c r="AV2206" i="1"/>
  <c r="AW2206" i="1"/>
  <c r="AX2206" i="1"/>
  <c r="AY2206" i="1"/>
  <c r="AZ2206" i="1"/>
  <c r="BA2206" i="1"/>
  <c r="BB2206" i="1"/>
  <c r="BC2206" i="1"/>
  <c r="BD2206" i="1"/>
  <c r="BE2206" i="1"/>
  <c r="BF2206" i="1"/>
  <c r="H2207" i="1"/>
  <c r="I2207" i="1"/>
  <c r="J2207" i="1"/>
  <c r="K2207" i="1"/>
  <c r="L2207" i="1"/>
  <c r="M2207" i="1"/>
  <c r="N2207" i="1"/>
  <c r="O2207" i="1"/>
  <c r="P2207" i="1"/>
  <c r="Q2207" i="1"/>
  <c r="R2207" i="1"/>
  <c r="S2207" i="1"/>
  <c r="T2207" i="1"/>
  <c r="U2207" i="1"/>
  <c r="V2207" i="1"/>
  <c r="W2207" i="1"/>
  <c r="X2207" i="1"/>
  <c r="Y2207" i="1"/>
  <c r="Z2207" i="1"/>
  <c r="AA2207" i="1"/>
  <c r="AB2207" i="1"/>
  <c r="AC2207" i="1"/>
  <c r="AD2207" i="1"/>
  <c r="AE2207" i="1"/>
  <c r="AF2207" i="1"/>
  <c r="AG2207" i="1"/>
  <c r="AH2207" i="1"/>
  <c r="AI2207" i="1"/>
  <c r="AJ2207" i="1"/>
  <c r="AK2207" i="1"/>
  <c r="AL2207" i="1"/>
  <c r="AM2207" i="1"/>
  <c r="AN2207" i="1"/>
  <c r="AO2207" i="1"/>
  <c r="AP2207" i="1"/>
  <c r="AQ2207" i="1"/>
  <c r="AR2207" i="1"/>
  <c r="AS2207" i="1"/>
  <c r="AT2207" i="1"/>
  <c r="AU2207" i="1"/>
  <c r="AV2207" i="1"/>
  <c r="AW2207" i="1"/>
  <c r="AX2207" i="1"/>
  <c r="AY2207" i="1"/>
  <c r="AZ2207" i="1"/>
  <c r="BA2207" i="1"/>
  <c r="BB2207" i="1"/>
  <c r="BC2207" i="1"/>
  <c r="BD2207" i="1"/>
  <c r="BE2207" i="1"/>
  <c r="BF2207" i="1"/>
  <c r="H2208" i="1"/>
  <c r="I2208" i="1"/>
  <c r="J2208" i="1"/>
  <c r="K2208" i="1"/>
  <c r="L2208" i="1"/>
  <c r="M2208" i="1"/>
  <c r="N2208" i="1"/>
  <c r="O2208" i="1"/>
  <c r="P2208" i="1"/>
  <c r="Q2208" i="1"/>
  <c r="R2208" i="1"/>
  <c r="S2208" i="1"/>
  <c r="T2208" i="1"/>
  <c r="U2208" i="1"/>
  <c r="V2208" i="1"/>
  <c r="W2208" i="1"/>
  <c r="X2208" i="1"/>
  <c r="Y2208" i="1"/>
  <c r="Z2208" i="1"/>
  <c r="AA2208" i="1"/>
  <c r="AB2208" i="1"/>
  <c r="AC2208" i="1"/>
  <c r="AD2208" i="1"/>
  <c r="AE2208" i="1"/>
  <c r="AF2208" i="1"/>
  <c r="AG2208" i="1"/>
  <c r="AH2208" i="1"/>
  <c r="AI2208" i="1"/>
  <c r="AJ2208" i="1"/>
  <c r="AK2208" i="1"/>
  <c r="AL2208" i="1"/>
  <c r="AM2208" i="1"/>
  <c r="AN2208" i="1"/>
  <c r="AO2208" i="1"/>
  <c r="AP2208" i="1"/>
  <c r="AQ2208" i="1"/>
  <c r="AR2208" i="1"/>
  <c r="AS2208" i="1"/>
  <c r="AT2208" i="1"/>
  <c r="AU2208" i="1"/>
  <c r="AV2208" i="1"/>
  <c r="AW2208" i="1"/>
  <c r="AX2208" i="1"/>
  <c r="AY2208" i="1"/>
  <c r="AZ2208" i="1"/>
  <c r="BA2208" i="1"/>
  <c r="BB2208" i="1"/>
  <c r="BC2208" i="1"/>
  <c r="BD2208" i="1"/>
  <c r="BE2208" i="1"/>
  <c r="BF2208" i="1"/>
  <c r="H2209" i="1"/>
  <c r="I2209" i="1"/>
  <c r="J2209" i="1"/>
  <c r="K2209" i="1"/>
  <c r="L2209" i="1"/>
  <c r="M2209" i="1"/>
  <c r="N2209" i="1"/>
  <c r="O2209" i="1"/>
  <c r="P2209" i="1"/>
  <c r="Q2209" i="1"/>
  <c r="R2209" i="1"/>
  <c r="S2209" i="1"/>
  <c r="T2209" i="1"/>
  <c r="U2209" i="1"/>
  <c r="V2209" i="1"/>
  <c r="W2209" i="1"/>
  <c r="X2209" i="1"/>
  <c r="Y2209" i="1"/>
  <c r="Z2209" i="1"/>
  <c r="AA2209" i="1"/>
  <c r="AB2209" i="1"/>
  <c r="AC2209" i="1"/>
  <c r="AD2209" i="1"/>
  <c r="AE2209" i="1"/>
  <c r="AF2209" i="1"/>
  <c r="AG2209" i="1"/>
  <c r="AH2209" i="1"/>
  <c r="AI2209" i="1"/>
  <c r="AJ2209" i="1"/>
  <c r="AK2209" i="1"/>
  <c r="AL2209" i="1"/>
  <c r="AM2209" i="1"/>
  <c r="AN2209" i="1"/>
  <c r="AO2209" i="1"/>
  <c r="AP2209" i="1"/>
  <c r="AQ2209" i="1"/>
  <c r="AR2209" i="1"/>
  <c r="AS2209" i="1"/>
  <c r="AT2209" i="1"/>
  <c r="AU2209" i="1"/>
  <c r="AV2209" i="1"/>
  <c r="AW2209" i="1"/>
  <c r="AX2209" i="1"/>
  <c r="AY2209" i="1"/>
  <c r="AZ2209" i="1"/>
  <c r="BA2209" i="1"/>
  <c r="BB2209" i="1"/>
  <c r="BC2209" i="1"/>
  <c r="BD2209" i="1"/>
  <c r="BE2209" i="1"/>
  <c r="BF2209" i="1"/>
  <c r="H2210" i="1"/>
  <c r="I2210" i="1"/>
  <c r="J2210" i="1"/>
  <c r="K2210" i="1"/>
  <c r="L2210" i="1"/>
  <c r="M2210" i="1"/>
  <c r="N2210" i="1"/>
  <c r="O2210" i="1"/>
  <c r="P2210" i="1"/>
  <c r="Q2210" i="1"/>
  <c r="R2210" i="1"/>
  <c r="S2210" i="1"/>
  <c r="T2210" i="1"/>
  <c r="U2210" i="1"/>
  <c r="V2210" i="1"/>
  <c r="W2210" i="1"/>
  <c r="X2210" i="1"/>
  <c r="Y2210" i="1"/>
  <c r="Z2210" i="1"/>
  <c r="AA2210" i="1"/>
  <c r="AB2210" i="1"/>
  <c r="AC2210" i="1"/>
  <c r="AD2210" i="1"/>
  <c r="AE2210" i="1"/>
  <c r="AF2210" i="1"/>
  <c r="AG2210" i="1"/>
  <c r="AH2210" i="1"/>
  <c r="AI2210" i="1"/>
  <c r="AJ2210" i="1"/>
  <c r="AK2210" i="1"/>
  <c r="AL2210" i="1"/>
  <c r="AM2210" i="1"/>
  <c r="AN2210" i="1"/>
  <c r="AO2210" i="1"/>
  <c r="AP2210" i="1"/>
  <c r="AQ2210" i="1"/>
  <c r="AR2210" i="1"/>
  <c r="AS2210" i="1"/>
  <c r="AT2210" i="1"/>
  <c r="AU2210" i="1"/>
  <c r="AV2210" i="1"/>
  <c r="AW2210" i="1"/>
  <c r="AX2210" i="1"/>
  <c r="AY2210" i="1"/>
  <c r="AZ2210" i="1"/>
  <c r="BA2210" i="1"/>
  <c r="BB2210" i="1"/>
  <c r="BC2210" i="1"/>
  <c r="BD2210" i="1"/>
  <c r="BE2210" i="1"/>
  <c r="BF2210" i="1"/>
  <c r="H2211" i="1"/>
  <c r="I2211" i="1"/>
  <c r="J2211" i="1"/>
  <c r="K2211" i="1"/>
  <c r="L2211" i="1"/>
  <c r="M2211" i="1"/>
  <c r="N2211" i="1"/>
  <c r="O2211" i="1"/>
  <c r="P2211" i="1"/>
  <c r="Q2211" i="1"/>
  <c r="R2211" i="1"/>
  <c r="S2211" i="1"/>
  <c r="T2211" i="1"/>
  <c r="U2211" i="1"/>
  <c r="V2211" i="1"/>
  <c r="W2211" i="1"/>
  <c r="X2211" i="1"/>
  <c r="Y2211" i="1"/>
  <c r="Z2211" i="1"/>
  <c r="AA2211" i="1"/>
  <c r="AB2211" i="1"/>
  <c r="AC2211" i="1"/>
  <c r="AD2211" i="1"/>
  <c r="AE2211" i="1"/>
  <c r="AF2211" i="1"/>
  <c r="AG2211" i="1"/>
  <c r="AH2211" i="1"/>
  <c r="AI2211" i="1"/>
  <c r="AJ2211" i="1"/>
  <c r="AK2211" i="1"/>
  <c r="AL2211" i="1"/>
  <c r="AM2211" i="1"/>
  <c r="AN2211" i="1"/>
  <c r="AO2211" i="1"/>
  <c r="AP2211" i="1"/>
  <c r="AQ2211" i="1"/>
  <c r="AR2211" i="1"/>
  <c r="AS2211" i="1"/>
  <c r="AT2211" i="1"/>
  <c r="AU2211" i="1"/>
  <c r="AV2211" i="1"/>
  <c r="AW2211" i="1"/>
  <c r="AX2211" i="1"/>
  <c r="AY2211" i="1"/>
  <c r="AZ2211" i="1"/>
  <c r="BA2211" i="1"/>
  <c r="BB2211" i="1"/>
  <c r="BC2211" i="1"/>
  <c r="BD2211" i="1"/>
  <c r="BE2211" i="1"/>
  <c r="BF2211" i="1"/>
  <c r="H2212" i="1"/>
  <c r="I2212" i="1"/>
  <c r="J2212" i="1"/>
  <c r="K2212" i="1"/>
  <c r="L2212" i="1"/>
  <c r="M2212" i="1"/>
  <c r="N2212" i="1"/>
  <c r="O2212" i="1"/>
  <c r="P2212" i="1"/>
  <c r="Q2212" i="1"/>
  <c r="R2212" i="1"/>
  <c r="S2212" i="1"/>
  <c r="T2212" i="1"/>
  <c r="U2212" i="1"/>
  <c r="V2212" i="1"/>
  <c r="W2212" i="1"/>
  <c r="X2212" i="1"/>
  <c r="Y2212" i="1"/>
  <c r="Z2212" i="1"/>
  <c r="AA2212" i="1"/>
  <c r="AB2212" i="1"/>
  <c r="AC2212" i="1"/>
  <c r="AD2212" i="1"/>
  <c r="AE2212" i="1"/>
  <c r="AF2212" i="1"/>
  <c r="AG2212" i="1"/>
  <c r="AH2212" i="1"/>
  <c r="AI2212" i="1"/>
  <c r="AJ2212" i="1"/>
  <c r="AK2212" i="1"/>
  <c r="AL2212" i="1"/>
  <c r="AM2212" i="1"/>
  <c r="AN2212" i="1"/>
  <c r="AO2212" i="1"/>
  <c r="AP2212" i="1"/>
  <c r="AQ2212" i="1"/>
  <c r="AR2212" i="1"/>
  <c r="AS2212" i="1"/>
  <c r="AT2212" i="1"/>
  <c r="AU2212" i="1"/>
  <c r="AV2212" i="1"/>
  <c r="AW2212" i="1"/>
  <c r="AX2212" i="1"/>
  <c r="AY2212" i="1"/>
  <c r="AZ2212" i="1"/>
  <c r="BA2212" i="1"/>
  <c r="BB2212" i="1"/>
  <c r="BC2212" i="1"/>
  <c r="BD2212" i="1"/>
  <c r="BE2212" i="1"/>
  <c r="BF2212" i="1"/>
  <c r="H2213" i="1"/>
  <c r="I2213" i="1"/>
  <c r="J2213" i="1"/>
  <c r="K2213" i="1"/>
  <c r="L2213" i="1"/>
  <c r="M2213" i="1"/>
  <c r="N2213" i="1"/>
  <c r="O2213" i="1"/>
  <c r="P2213" i="1"/>
  <c r="Q2213" i="1"/>
  <c r="R2213" i="1"/>
  <c r="S2213" i="1"/>
  <c r="T2213" i="1"/>
  <c r="U2213" i="1"/>
  <c r="V2213" i="1"/>
  <c r="W2213" i="1"/>
  <c r="X2213" i="1"/>
  <c r="Y2213" i="1"/>
  <c r="Z2213" i="1"/>
  <c r="AA2213" i="1"/>
  <c r="AB2213" i="1"/>
  <c r="AC2213" i="1"/>
  <c r="AD2213" i="1"/>
  <c r="AE2213" i="1"/>
  <c r="AF2213" i="1"/>
  <c r="AG2213" i="1"/>
  <c r="AH2213" i="1"/>
  <c r="AI2213" i="1"/>
  <c r="AJ2213" i="1"/>
  <c r="AK2213" i="1"/>
  <c r="AL2213" i="1"/>
  <c r="AM2213" i="1"/>
  <c r="AN2213" i="1"/>
  <c r="AO2213" i="1"/>
  <c r="AP2213" i="1"/>
  <c r="AQ2213" i="1"/>
  <c r="AR2213" i="1"/>
  <c r="AS2213" i="1"/>
  <c r="AT2213" i="1"/>
  <c r="AU2213" i="1"/>
  <c r="AV2213" i="1"/>
  <c r="AW2213" i="1"/>
  <c r="AX2213" i="1"/>
  <c r="AY2213" i="1"/>
  <c r="AZ2213" i="1"/>
  <c r="BA2213" i="1"/>
  <c r="BB2213" i="1"/>
  <c r="BC2213" i="1"/>
  <c r="BD2213" i="1"/>
  <c r="BE2213" i="1"/>
  <c r="BF2213" i="1"/>
  <c r="H2214" i="1"/>
  <c r="I2214" i="1"/>
  <c r="J2214" i="1"/>
  <c r="K2214" i="1"/>
  <c r="L2214" i="1"/>
  <c r="M2214" i="1"/>
  <c r="N2214" i="1"/>
  <c r="O2214" i="1"/>
  <c r="P2214" i="1"/>
  <c r="Q2214" i="1"/>
  <c r="R2214" i="1"/>
  <c r="S2214" i="1"/>
  <c r="T2214" i="1"/>
  <c r="U2214" i="1"/>
  <c r="V2214" i="1"/>
  <c r="W2214" i="1"/>
  <c r="X2214" i="1"/>
  <c r="Y2214" i="1"/>
  <c r="Z2214" i="1"/>
  <c r="AA2214" i="1"/>
  <c r="AB2214" i="1"/>
  <c r="AC2214" i="1"/>
  <c r="AD2214" i="1"/>
  <c r="AE2214" i="1"/>
  <c r="AF2214" i="1"/>
  <c r="AG2214" i="1"/>
  <c r="AH2214" i="1"/>
  <c r="AI2214" i="1"/>
  <c r="AJ2214" i="1"/>
  <c r="AK2214" i="1"/>
  <c r="AL2214" i="1"/>
  <c r="AM2214" i="1"/>
  <c r="AN2214" i="1"/>
  <c r="AO2214" i="1"/>
  <c r="AP2214" i="1"/>
  <c r="AQ2214" i="1"/>
  <c r="AR2214" i="1"/>
  <c r="AS2214" i="1"/>
  <c r="AT2214" i="1"/>
  <c r="AU2214" i="1"/>
  <c r="AV2214" i="1"/>
  <c r="AW2214" i="1"/>
  <c r="AX2214" i="1"/>
  <c r="AY2214" i="1"/>
  <c r="AZ2214" i="1"/>
  <c r="BA2214" i="1"/>
  <c r="BB2214" i="1"/>
  <c r="BC2214" i="1"/>
  <c r="BD2214" i="1"/>
  <c r="BE2214" i="1"/>
  <c r="BF2214" i="1"/>
  <c r="H2215" i="1"/>
  <c r="I2215" i="1"/>
  <c r="J2215" i="1"/>
  <c r="K2215" i="1"/>
  <c r="L2215" i="1"/>
  <c r="M2215" i="1"/>
  <c r="N2215" i="1"/>
  <c r="O2215" i="1"/>
  <c r="P2215" i="1"/>
  <c r="Q2215" i="1"/>
  <c r="R2215" i="1"/>
  <c r="S2215" i="1"/>
  <c r="T2215" i="1"/>
  <c r="U2215" i="1"/>
  <c r="V2215" i="1"/>
  <c r="W2215" i="1"/>
  <c r="X2215" i="1"/>
  <c r="Y2215" i="1"/>
  <c r="Z2215" i="1"/>
  <c r="AA2215" i="1"/>
  <c r="AB2215" i="1"/>
  <c r="AC2215" i="1"/>
  <c r="AD2215" i="1"/>
  <c r="AE2215" i="1"/>
  <c r="AF2215" i="1"/>
  <c r="AG2215" i="1"/>
  <c r="AH2215" i="1"/>
  <c r="AI2215" i="1"/>
  <c r="AJ2215" i="1"/>
  <c r="AK2215" i="1"/>
  <c r="AL2215" i="1"/>
  <c r="AM2215" i="1"/>
  <c r="AN2215" i="1"/>
  <c r="AO2215" i="1"/>
  <c r="AP2215" i="1"/>
  <c r="AQ2215" i="1"/>
  <c r="AR2215" i="1"/>
  <c r="AS2215" i="1"/>
  <c r="AT2215" i="1"/>
  <c r="AU2215" i="1"/>
  <c r="AV2215" i="1"/>
  <c r="AW2215" i="1"/>
  <c r="AX2215" i="1"/>
  <c r="AY2215" i="1"/>
  <c r="AZ2215" i="1"/>
  <c r="BA2215" i="1"/>
  <c r="BB2215" i="1"/>
  <c r="BC2215" i="1"/>
  <c r="BD2215" i="1"/>
  <c r="BE2215" i="1"/>
  <c r="BF2215" i="1"/>
  <c r="H2216" i="1"/>
  <c r="I2216" i="1"/>
  <c r="J2216" i="1"/>
  <c r="K2216" i="1"/>
  <c r="L2216" i="1"/>
  <c r="M2216" i="1"/>
  <c r="N2216" i="1"/>
  <c r="O2216" i="1"/>
  <c r="P2216" i="1"/>
  <c r="Q2216" i="1"/>
  <c r="R2216" i="1"/>
  <c r="S2216" i="1"/>
  <c r="T2216" i="1"/>
  <c r="U2216" i="1"/>
  <c r="V2216" i="1"/>
  <c r="W2216" i="1"/>
  <c r="X2216" i="1"/>
  <c r="Y2216" i="1"/>
  <c r="Z2216" i="1"/>
  <c r="AA2216" i="1"/>
  <c r="AB2216" i="1"/>
  <c r="AC2216" i="1"/>
  <c r="AD2216" i="1"/>
  <c r="AE2216" i="1"/>
  <c r="AF2216" i="1"/>
  <c r="AG2216" i="1"/>
  <c r="AH2216" i="1"/>
  <c r="AI2216" i="1"/>
  <c r="AJ2216" i="1"/>
  <c r="AK2216" i="1"/>
  <c r="AL2216" i="1"/>
  <c r="AM2216" i="1"/>
  <c r="AN2216" i="1"/>
  <c r="AO2216" i="1"/>
  <c r="AP2216" i="1"/>
  <c r="AQ2216" i="1"/>
  <c r="AR2216" i="1"/>
  <c r="AS2216" i="1"/>
  <c r="AT2216" i="1"/>
  <c r="AU2216" i="1"/>
  <c r="AV2216" i="1"/>
  <c r="AW2216" i="1"/>
  <c r="AX2216" i="1"/>
  <c r="AY2216" i="1"/>
  <c r="AZ2216" i="1"/>
  <c r="BA2216" i="1"/>
  <c r="BB2216" i="1"/>
  <c r="BC2216" i="1"/>
  <c r="BD2216" i="1"/>
  <c r="BE2216" i="1"/>
  <c r="BF2216" i="1"/>
  <c r="H2217" i="1"/>
  <c r="I2217" i="1"/>
  <c r="J2217" i="1"/>
  <c r="K2217" i="1"/>
  <c r="L2217" i="1"/>
  <c r="M2217" i="1"/>
  <c r="N2217" i="1"/>
  <c r="O2217" i="1"/>
  <c r="P2217" i="1"/>
  <c r="Q2217" i="1"/>
  <c r="R2217" i="1"/>
  <c r="S2217" i="1"/>
  <c r="T2217" i="1"/>
  <c r="U2217" i="1"/>
  <c r="V2217" i="1"/>
  <c r="W2217" i="1"/>
  <c r="X2217" i="1"/>
  <c r="Y2217" i="1"/>
  <c r="Z2217" i="1"/>
  <c r="AA2217" i="1"/>
  <c r="AB2217" i="1"/>
  <c r="AC2217" i="1"/>
  <c r="AD2217" i="1"/>
  <c r="AE2217" i="1"/>
  <c r="AF2217" i="1"/>
  <c r="AG2217" i="1"/>
  <c r="AH2217" i="1"/>
  <c r="AI2217" i="1"/>
  <c r="AJ2217" i="1"/>
  <c r="AK2217" i="1"/>
  <c r="AL2217" i="1"/>
  <c r="AM2217" i="1"/>
  <c r="AN2217" i="1"/>
  <c r="AO2217" i="1"/>
  <c r="AP2217" i="1"/>
  <c r="AQ2217" i="1"/>
  <c r="AR2217" i="1"/>
  <c r="AS2217" i="1"/>
  <c r="AT2217" i="1"/>
  <c r="AU2217" i="1"/>
  <c r="AV2217" i="1"/>
  <c r="AW2217" i="1"/>
  <c r="AX2217" i="1"/>
  <c r="AY2217" i="1"/>
  <c r="AZ2217" i="1"/>
  <c r="BA2217" i="1"/>
  <c r="BB2217" i="1"/>
  <c r="BC2217" i="1"/>
  <c r="BD2217" i="1"/>
  <c r="BE2217" i="1"/>
  <c r="BF2217" i="1"/>
  <c r="H2218" i="1"/>
  <c r="I2218" i="1"/>
  <c r="J2218" i="1"/>
  <c r="K2218" i="1"/>
  <c r="L2218" i="1"/>
  <c r="M2218" i="1"/>
  <c r="N2218" i="1"/>
  <c r="O2218" i="1"/>
  <c r="P2218" i="1"/>
  <c r="Q2218" i="1"/>
  <c r="R2218" i="1"/>
  <c r="S2218" i="1"/>
  <c r="T2218" i="1"/>
  <c r="U2218" i="1"/>
  <c r="V2218" i="1"/>
  <c r="W2218" i="1"/>
  <c r="X2218" i="1"/>
  <c r="Y2218" i="1"/>
  <c r="Z2218" i="1"/>
  <c r="AA2218" i="1"/>
  <c r="AB2218" i="1"/>
  <c r="AC2218" i="1"/>
  <c r="AD2218" i="1"/>
  <c r="AE2218" i="1"/>
  <c r="AF2218" i="1"/>
  <c r="AG2218" i="1"/>
  <c r="AH2218" i="1"/>
  <c r="AI2218" i="1"/>
  <c r="AJ2218" i="1"/>
  <c r="AK2218" i="1"/>
  <c r="AL2218" i="1"/>
  <c r="AM2218" i="1"/>
  <c r="AN2218" i="1"/>
  <c r="AO2218" i="1"/>
  <c r="AP2218" i="1"/>
  <c r="AQ2218" i="1"/>
  <c r="AR2218" i="1"/>
  <c r="AS2218" i="1"/>
  <c r="AT2218" i="1"/>
  <c r="AU2218" i="1"/>
  <c r="AV2218" i="1"/>
  <c r="AW2218" i="1"/>
  <c r="AX2218" i="1"/>
  <c r="AY2218" i="1"/>
  <c r="AZ2218" i="1"/>
  <c r="BA2218" i="1"/>
  <c r="BB2218" i="1"/>
  <c r="BC2218" i="1"/>
  <c r="BD2218" i="1"/>
  <c r="BE2218" i="1"/>
  <c r="BF2218" i="1"/>
  <c r="H2219" i="1"/>
  <c r="I2219" i="1"/>
  <c r="J2219" i="1"/>
  <c r="K2219" i="1"/>
  <c r="L2219" i="1"/>
  <c r="M2219" i="1"/>
  <c r="N2219" i="1"/>
  <c r="O2219" i="1"/>
  <c r="P2219" i="1"/>
  <c r="Q2219" i="1"/>
  <c r="R2219" i="1"/>
  <c r="S2219" i="1"/>
  <c r="T2219" i="1"/>
  <c r="U2219" i="1"/>
  <c r="V2219" i="1"/>
  <c r="W2219" i="1"/>
  <c r="X2219" i="1"/>
  <c r="Y2219" i="1"/>
  <c r="Z2219" i="1"/>
  <c r="AA2219" i="1"/>
  <c r="AB2219" i="1"/>
  <c r="AC2219" i="1"/>
  <c r="AD2219" i="1"/>
  <c r="AE2219" i="1"/>
  <c r="AF2219" i="1"/>
  <c r="AG2219" i="1"/>
  <c r="AH2219" i="1"/>
  <c r="AI2219" i="1"/>
  <c r="AJ2219" i="1"/>
  <c r="AK2219" i="1"/>
  <c r="AL2219" i="1"/>
  <c r="AM2219" i="1"/>
  <c r="AN2219" i="1"/>
  <c r="AO2219" i="1"/>
  <c r="AP2219" i="1"/>
  <c r="AQ2219" i="1"/>
  <c r="AR2219" i="1"/>
  <c r="AS2219" i="1"/>
  <c r="AT2219" i="1"/>
  <c r="AU2219" i="1"/>
  <c r="AV2219" i="1"/>
  <c r="AW2219" i="1"/>
  <c r="AX2219" i="1"/>
  <c r="AY2219" i="1"/>
  <c r="AZ2219" i="1"/>
  <c r="BA2219" i="1"/>
  <c r="BB2219" i="1"/>
  <c r="BC2219" i="1"/>
  <c r="BD2219" i="1"/>
  <c r="BE2219" i="1"/>
  <c r="BF2219" i="1"/>
  <c r="H2220" i="1"/>
  <c r="I2220" i="1"/>
  <c r="J2220" i="1"/>
  <c r="K2220" i="1"/>
  <c r="L2220" i="1"/>
  <c r="M2220" i="1"/>
  <c r="N2220" i="1"/>
  <c r="O2220" i="1"/>
  <c r="P2220" i="1"/>
  <c r="Q2220" i="1"/>
  <c r="R2220" i="1"/>
  <c r="S2220" i="1"/>
  <c r="T2220" i="1"/>
  <c r="U2220" i="1"/>
  <c r="V2220" i="1"/>
  <c r="W2220" i="1"/>
  <c r="X2220" i="1"/>
  <c r="Y2220" i="1"/>
  <c r="Z2220" i="1"/>
  <c r="AA2220" i="1"/>
  <c r="AB2220" i="1"/>
  <c r="AC2220" i="1"/>
  <c r="AD2220" i="1"/>
  <c r="AE2220" i="1"/>
  <c r="AF2220" i="1"/>
  <c r="AG2220" i="1"/>
  <c r="AH2220" i="1"/>
  <c r="AI2220" i="1"/>
  <c r="AJ2220" i="1"/>
  <c r="AK2220" i="1"/>
  <c r="AL2220" i="1"/>
  <c r="AM2220" i="1"/>
  <c r="AN2220" i="1"/>
  <c r="AO2220" i="1"/>
  <c r="AP2220" i="1"/>
  <c r="AQ2220" i="1"/>
  <c r="AR2220" i="1"/>
  <c r="AS2220" i="1"/>
  <c r="AT2220" i="1"/>
  <c r="AU2220" i="1"/>
  <c r="AV2220" i="1"/>
  <c r="AW2220" i="1"/>
  <c r="AX2220" i="1"/>
  <c r="AY2220" i="1"/>
  <c r="AZ2220" i="1"/>
  <c r="BA2220" i="1"/>
  <c r="BB2220" i="1"/>
  <c r="BC2220" i="1"/>
  <c r="BD2220" i="1"/>
  <c r="BE2220" i="1"/>
  <c r="BF2220" i="1"/>
  <c r="H2221" i="1"/>
  <c r="I2221" i="1"/>
  <c r="J2221" i="1"/>
  <c r="K2221" i="1"/>
  <c r="L2221" i="1"/>
  <c r="M2221" i="1"/>
  <c r="N2221" i="1"/>
  <c r="O2221" i="1"/>
  <c r="P2221" i="1"/>
  <c r="Q2221" i="1"/>
  <c r="R2221" i="1"/>
  <c r="S2221" i="1"/>
  <c r="T2221" i="1"/>
  <c r="U2221" i="1"/>
  <c r="V2221" i="1"/>
  <c r="W2221" i="1"/>
  <c r="X2221" i="1"/>
  <c r="Y2221" i="1"/>
  <c r="Z2221" i="1"/>
  <c r="AA2221" i="1"/>
  <c r="AB2221" i="1"/>
  <c r="AC2221" i="1"/>
  <c r="AD2221" i="1"/>
  <c r="AE2221" i="1"/>
  <c r="AF2221" i="1"/>
  <c r="AG2221" i="1"/>
  <c r="AH2221" i="1"/>
  <c r="AI2221" i="1"/>
  <c r="AJ2221" i="1"/>
  <c r="AK2221" i="1"/>
  <c r="AL2221" i="1"/>
  <c r="AM2221" i="1"/>
  <c r="AN2221" i="1"/>
  <c r="AO2221" i="1"/>
  <c r="AP2221" i="1"/>
  <c r="AQ2221" i="1"/>
  <c r="AR2221" i="1"/>
  <c r="AS2221" i="1"/>
  <c r="AT2221" i="1"/>
  <c r="AU2221" i="1"/>
  <c r="AV2221" i="1"/>
  <c r="AW2221" i="1"/>
  <c r="AX2221" i="1"/>
  <c r="AY2221" i="1"/>
  <c r="AZ2221" i="1"/>
  <c r="BA2221" i="1"/>
  <c r="BB2221" i="1"/>
  <c r="BC2221" i="1"/>
  <c r="BD2221" i="1"/>
  <c r="BE2221" i="1"/>
  <c r="BF2221" i="1"/>
  <c r="H2222" i="1"/>
  <c r="I2222" i="1"/>
  <c r="J2222" i="1"/>
  <c r="K2222" i="1"/>
  <c r="L2222" i="1"/>
  <c r="M2222" i="1"/>
  <c r="N2222" i="1"/>
  <c r="O2222" i="1"/>
  <c r="P2222" i="1"/>
  <c r="Q2222" i="1"/>
  <c r="R2222" i="1"/>
  <c r="S2222" i="1"/>
  <c r="T2222" i="1"/>
  <c r="U2222" i="1"/>
  <c r="V2222" i="1"/>
  <c r="W2222" i="1"/>
  <c r="X2222" i="1"/>
  <c r="Y2222" i="1"/>
  <c r="Z2222" i="1"/>
  <c r="AA2222" i="1"/>
  <c r="AB2222" i="1"/>
  <c r="AC2222" i="1"/>
  <c r="AD2222" i="1"/>
  <c r="AE2222" i="1"/>
  <c r="AF2222" i="1"/>
  <c r="AG2222" i="1"/>
  <c r="AH2222" i="1"/>
  <c r="AI2222" i="1"/>
  <c r="AJ2222" i="1"/>
  <c r="AK2222" i="1"/>
  <c r="AL2222" i="1"/>
  <c r="AM2222" i="1"/>
  <c r="AN2222" i="1"/>
  <c r="AO2222" i="1"/>
  <c r="AP2222" i="1"/>
  <c r="AQ2222" i="1"/>
  <c r="AR2222" i="1"/>
  <c r="AS2222" i="1"/>
  <c r="AT2222" i="1"/>
  <c r="AU2222" i="1"/>
  <c r="AV2222" i="1"/>
  <c r="AW2222" i="1"/>
  <c r="AX2222" i="1"/>
  <c r="AY2222" i="1"/>
  <c r="AZ2222" i="1"/>
  <c r="BA2222" i="1"/>
  <c r="BB2222" i="1"/>
  <c r="BC2222" i="1"/>
  <c r="BD2222" i="1"/>
  <c r="BE2222" i="1"/>
  <c r="BF2222" i="1"/>
  <c r="H2223" i="1"/>
  <c r="I2223" i="1"/>
  <c r="J2223" i="1"/>
  <c r="K2223" i="1"/>
  <c r="L2223" i="1"/>
  <c r="M2223" i="1"/>
  <c r="N2223" i="1"/>
  <c r="O2223" i="1"/>
  <c r="P2223" i="1"/>
  <c r="Q2223" i="1"/>
  <c r="R2223" i="1"/>
  <c r="S2223" i="1"/>
  <c r="T2223" i="1"/>
  <c r="U2223" i="1"/>
  <c r="V2223" i="1"/>
  <c r="W2223" i="1"/>
  <c r="X2223" i="1"/>
  <c r="Y2223" i="1"/>
  <c r="Z2223" i="1"/>
  <c r="AA2223" i="1"/>
  <c r="AB2223" i="1"/>
  <c r="AC2223" i="1"/>
  <c r="AD2223" i="1"/>
  <c r="AE2223" i="1"/>
  <c r="AF2223" i="1"/>
  <c r="AG2223" i="1"/>
  <c r="AH2223" i="1"/>
  <c r="AI2223" i="1"/>
  <c r="AJ2223" i="1"/>
  <c r="AK2223" i="1"/>
  <c r="AL2223" i="1"/>
  <c r="AM2223" i="1"/>
  <c r="AN2223" i="1"/>
  <c r="AO2223" i="1"/>
  <c r="AP2223" i="1"/>
  <c r="AQ2223" i="1"/>
  <c r="AR2223" i="1"/>
  <c r="AS2223" i="1"/>
  <c r="AT2223" i="1"/>
  <c r="AU2223" i="1"/>
  <c r="AV2223" i="1"/>
  <c r="AW2223" i="1"/>
  <c r="AX2223" i="1"/>
  <c r="AY2223" i="1"/>
  <c r="AZ2223" i="1"/>
  <c r="BA2223" i="1"/>
  <c r="BB2223" i="1"/>
  <c r="BC2223" i="1"/>
  <c r="BD2223" i="1"/>
  <c r="BE2223" i="1"/>
  <c r="BF2223" i="1"/>
  <c r="H2224" i="1"/>
  <c r="I2224" i="1"/>
  <c r="J2224" i="1"/>
  <c r="K2224" i="1"/>
  <c r="L2224" i="1"/>
  <c r="M2224" i="1"/>
  <c r="N2224" i="1"/>
  <c r="O2224" i="1"/>
  <c r="P2224" i="1"/>
  <c r="Q2224" i="1"/>
  <c r="R2224" i="1"/>
  <c r="S2224" i="1"/>
  <c r="T2224" i="1"/>
  <c r="U2224" i="1"/>
  <c r="V2224" i="1"/>
  <c r="W2224" i="1"/>
  <c r="X2224" i="1"/>
  <c r="Y2224" i="1"/>
  <c r="Z2224" i="1"/>
  <c r="AA2224" i="1"/>
  <c r="AB2224" i="1"/>
  <c r="AC2224" i="1"/>
  <c r="AD2224" i="1"/>
  <c r="AE2224" i="1"/>
  <c r="AF2224" i="1"/>
  <c r="AG2224" i="1"/>
  <c r="AH2224" i="1"/>
  <c r="AI2224" i="1"/>
  <c r="AJ2224" i="1"/>
  <c r="AK2224" i="1"/>
  <c r="AL2224" i="1"/>
  <c r="AM2224" i="1"/>
  <c r="AN2224" i="1"/>
  <c r="AO2224" i="1"/>
  <c r="AP2224" i="1"/>
  <c r="AQ2224" i="1"/>
  <c r="AR2224" i="1"/>
  <c r="AS2224" i="1"/>
  <c r="AT2224" i="1"/>
  <c r="AU2224" i="1"/>
  <c r="AV2224" i="1"/>
  <c r="AW2224" i="1"/>
  <c r="AX2224" i="1"/>
  <c r="AY2224" i="1"/>
  <c r="AZ2224" i="1"/>
  <c r="BA2224" i="1"/>
  <c r="BB2224" i="1"/>
  <c r="BC2224" i="1"/>
  <c r="BD2224" i="1"/>
  <c r="BE2224" i="1"/>
  <c r="BF2224" i="1"/>
  <c r="H2225" i="1"/>
  <c r="I2225" i="1"/>
  <c r="J2225" i="1"/>
  <c r="K2225" i="1"/>
  <c r="L2225" i="1"/>
  <c r="M2225" i="1"/>
  <c r="N2225" i="1"/>
  <c r="O2225" i="1"/>
  <c r="P2225" i="1"/>
  <c r="Q2225" i="1"/>
  <c r="R2225" i="1"/>
  <c r="S2225" i="1"/>
  <c r="T2225" i="1"/>
  <c r="U2225" i="1"/>
  <c r="V2225" i="1"/>
  <c r="W2225" i="1"/>
  <c r="X2225" i="1"/>
  <c r="Y2225" i="1"/>
  <c r="Z2225" i="1"/>
  <c r="AA2225" i="1"/>
  <c r="AB2225" i="1"/>
  <c r="AC2225" i="1"/>
  <c r="AD2225" i="1"/>
  <c r="AE2225" i="1"/>
  <c r="AF2225" i="1"/>
  <c r="AG2225" i="1"/>
  <c r="AH2225" i="1"/>
  <c r="AI2225" i="1"/>
  <c r="AJ2225" i="1"/>
  <c r="AK2225" i="1"/>
  <c r="AL2225" i="1"/>
  <c r="AM2225" i="1"/>
  <c r="AN2225" i="1"/>
  <c r="AO2225" i="1"/>
  <c r="AP2225" i="1"/>
  <c r="AQ2225" i="1"/>
  <c r="AR2225" i="1"/>
  <c r="AS2225" i="1"/>
  <c r="AT2225" i="1"/>
  <c r="AU2225" i="1"/>
  <c r="AV2225" i="1"/>
  <c r="AW2225" i="1"/>
  <c r="AX2225" i="1"/>
  <c r="AY2225" i="1"/>
  <c r="AZ2225" i="1"/>
  <c r="BA2225" i="1"/>
  <c r="BB2225" i="1"/>
  <c r="BC2225" i="1"/>
  <c r="BD2225" i="1"/>
  <c r="BE2225" i="1"/>
  <c r="BF2225" i="1"/>
  <c r="H2226" i="1"/>
  <c r="I2226" i="1"/>
  <c r="J2226" i="1"/>
  <c r="K2226" i="1"/>
  <c r="L2226" i="1"/>
  <c r="M2226" i="1"/>
  <c r="N2226" i="1"/>
  <c r="O2226" i="1"/>
  <c r="P2226" i="1"/>
  <c r="Q2226" i="1"/>
  <c r="R2226" i="1"/>
  <c r="S2226" i="1"/>
  <c r="T2226" i="1"/>
  <c r="U2226" i="1"/>
  <c r="V2226" i="1"/>
  <c r="W2226" i="1"/>
  <c r="X2226" i="1"/>
  <c r="Y2226" i="1"/>
  <c r="Z2226" i="1"/>
  <c r="AA2226" i="1"/>
  <c r="AB2226" i="1"/>
  <c r="AC2226" i="1"/>
  <c r="AD2226" i="1"/>
  <c r="AE2226" i="1"/>
  <c r="AF2226" i="1"/>
  <c r="AG2226" i="1"/>
  <c r="AH2226" i="1"/>
  <c r="AI2226" i="1"/>
  <c r="AJ2226" i="1"/>
  <c r="AK2226" i="1"/>
  <c r="AL2226" i="1"/>
  <c r="AM2226" i="1"/>
  <c r="AN2226" i="1"/>
  <c r="AO2226" i="1"/>
  <c r="AP2226" i="1"/>
  <c r="AQ2226" i="1"/>
  <c r="AR2226" i="1"/>
  <c r="AS2226" i="1"/>
  <c r="AT2226" i="1"/>
  <c r="AU2226" i="1"/>
  <c r="AV2226" i="1"/>
  <c r="AW2226" i="1"/>
  <c r="AX2226" i="1"/>
  <c r="AY2226" i="1"/>
  <c r="AZ2226" i="1"/>
  <c r="BA2226" i="1"/>
  <c r="BB2226" i="1"/>
  <c r="BC2226" i="1"/>
  <c r="BD2226" i="1"/>
  <c r="BE2226" i="1"/>
  <c r="BF2226" i="1"/>
  <c r="H2227" i="1"/>
  <c r="I2227" i="1"/>
  <c r="J2227" i="1"/>
  <c r="K2227" i="1"/>
  <c r="L2227" i="1"/>
  <c r="M2227" i="1"/>
  <c r="N2227" i="1"/>
  <c r="O2227" i="1"/>
  <c r="P2227" i="1"/>
  <c r="Q2227" i="1"/>
  <c r="R2227" i="1"/>
  <c r="S2227" i="1"/>
  <c r="T2227" i="1"/>
  <c r="U2227" i="1"/>
  <c r="V2227" i="1"/>
  <c r="W2227" i="1"/>
  <c r="X2227" i="1"/>
  <c r="Y2227" i="1"/>
  <c r="Z2227" i="1"/>
  <c r="AA2227" i="1"/>
  <c r="AB2227" i="1"/>
  <c r="AC2227" i="1"/>
  <c r="AD2227" i="1"/>
  <c r="AE2227" i="1"/>
  <c r="AF2227" i="1"/>
  <c r="AG2227" i="1"/>
  <c r="AH2227" i="1"/>
  <c r="AI2227" i="1"/>
  <c r="AJ2227" i="1"/>
  <c r="AK2227" i="1"/>
  <c r="AL2227" i="1"/>
  <c r="AM2227" i="1"/>
  <c r="AN2227" i="1"/>
  <c r="AO2227" i="1"/>
  <c r="AP2227" i="1"/>
  <c r="AQ2227" i="1"/>
  <c r="AR2227" i="1"/>
  <c r="AS2227" i="1"/>
  <c r="AT2227" i="1"/>
  <c r="AU2227" i="1"/>
  <c r="AV2227" i="1"/>
  <c r="AW2227" i="1"/>
  <c r="AX2227" i="1"/>
  <c r="AY2227" i="1"/>
  <c r="AZ2227" i="1"/>
  <c r="BA2227" i="1"/>
  <c r="BB2227" i="1"/>
  <c r="BC2227" i="1"/>
  <c r="BD2227" i="1"/>
  <c r="BE2227" i="1"/>
  <c r="BF2227" i="1"/>
  <c r="H2228" i="1"/>
  <c r="I2228" i="1"/>
  <c r="J2228" i="1"/>
  <c r="K2228" i="1"/>
  <c r="L2228" i="1"/>
  <c r="M2228" i="1"/>
  <c r="N2228" i="1"/>
  <c r="O2228" i="1"/>
  <c r="P2228" i="1"/>
  <c r="Q2228" i="1"/>
  <c r="R2228" i="1"/>
  <c r="S2228" i="1"/>
  <c r="T2228" i="1"/>
  <c r="U2228" i="1"/>
  <c r="V2228" i="1"/>
  <c r="W2228" i="1"/>
  <c r="X2228" i="1"/>
  <c r="Y2228" i="1"/>
  <c r="Z2228" i="1"/>
  <c r="AA2228" i="1"/>
  <c r="AB2228" i="1"/>
  <c r="AC2228" i="1"/>
  <c r="AD2228" i="1"/>
  <c r="AE2228" i="1"/>
  <c r="AF2228" i="1"/>
  <c r="AG2228" i="1"/>
  <c r="AH2228" i="1"/>
  <c r="AI2228" i="1"/>
  <c r="AJ2228" i="1"/>
  <c r="AK2228" i="1"/>
  <c r="AL2228" i="1"/>
  <c r="AM2228" i="1"/>
  <c r="AN2228" i="1"/>
  <c r="AO2228" i="1"/>
  <c r="AP2228" i="1"/>
  <c r="AQ2228" i="1"/>
  <c r="AR2228" i="1"/>
  <c r="AS2228" i="1"/>
  <c r="AT2228" i="1"/>
  <c r="AU2228" i="1"/>
  <c r="AV2228" i="1"/>
  <c r="AW2228" i="1"/>
  <c r="AX2228" i="1"/>
  <c r="AY2228" i="1"/>
  <c r="AZ2228" i="1"/>
  <c r="BA2228" i="1"/>
  <c r="BB2228" i="1"/>
  <c r="BC2228" i="1"/>
  <c r="BD2228" i="1"/>
  <c r="BE2228" i="1"/>
  <c r="BF2228" i="1"/>
  <c r="H2229" i="1"/>
  <c r="I2229" i="1"/>
  <c r="J2229" i="1"/>
  <c r="K2229" i="1"/>
  <c r="L2229" i="1"/>
  <c r="M2229" i="1"/>
  <c r="N2229" i="1"/>
  <c r="O2229" i="1"/>
  <c r="P2229" i="1"/>
  <c r="Q2229" i="1"/>
  <c r="R2229" i="1"/>
  <c r="S2229" i="1"/>
  <c r="T2229" i="1"/>
  <c r="U2229" i="1"/>
  <c r="V2229" i="1"/>
  <c r="W2229" i="1"/>
  <c r="X2229" i="1"/>
  <c r="Y2229" i="1"/>
  <c r="Z2229" i="1"/>
  <c r="AA2229" i="1"/>
  <c r="AB2229" i="1"/>
  <c r="AC2229" i="1"/>
  <c r="AD2229" i="1"/>
  <c r="AE2229" i="1"/>
  <c r="AF2229" i="1"/>
  <c r="AG2229" i="1"/>
  <c r="AH2229" i="1"/>
  <c r="AI2229" i="1"/>
  <c r="AJ2229" i="1"/>
  <c r="AK2229" i="1"/>
  <c r="AL2229" i="1"/>
  <c r="AM2229" i="1"/>
  <c r="AN2229" i="1"/>
  <c r="AO2229" i="1"/>
  <c r="AP2229" i="1"/>
  <c r="AQ2229" i="1"/>
  <c r="AR2229" i="1"/>
  <c r="AS2229" i="1"/>
  <c r="AT2229" i="1"/>
  <c r="AU2229" i="1"/>
  <c r="AV2229" i="1"/>
  <c r="AW2229" i="1"/>
  <c r="AX2229" i="1"/>
  <c r="AY2229" i="1"/>
  <c r="AZ2229" i="1"/>
  <c r="BA2229" i="1"/>
  <c r="BB2229" i="1"/>
  <c r="BC2229" i="1"/>
  <c r="BD2229" i="1"/>
  <c r="BE2229" i="1"/>
  <c r="BF2229" i="1"/>
  <c r="H2230" i="1"/>
  <c r="I2230" i="1"/>
  <c r="J2230" i="1"/>
  <c r="K2230" i="1"/>
  <c r="L2230" i="1"/>
  <c r="M2230" i="1"/>
  <c r="N2230" i="1"/>
  <c r="O2230" i="1"/>
  <c r="P2230" i="1"/>
  <c r="Q2230" i="1"/>
  <c r="R2230" i="1"/>
  <c r="S2230" i="1"/>
  <c r="T2230" i="1"/>
  <c r="U2230" i="1"/>
  <c r="V2230" i="1"/>
  <c r="W2230" i="1"/>
  <c r="X2230" i="1"/>
  <c r="Y2230" i="1"/>
  <c r="Z2230" i="1"/>
  <c r="AA2230" i="1"/>
  <c r="AB2230" i="1"/>
  <c r="AC2230" i="1"/>
  <c r="AD2230" i="1"/>
  <c r="AE2230" i="1"/>
  <c r="AF2230" i="1"/>
  <c r="AG2230" i="1"/>
  <c r="AH2230" i="1"/>
  <c r="AI2230" i="1"/>
  <c r="AJ2230" i="1"/>
  <c r="AK2230" i="1"/>
  <c r="AL2230" i="1"/>
  <c r="AM2230" i="1"/>
  <c r="AN2230" i="1"/>
  <c r="AO2230" i="1"/>
  <c r="AP2230" i="1"/>
  <c r="AQ2230" i="1"/>
  <c r="AR2230" i="1"/>
  <c r="AS2230" i="1"/>
  <c r="AT2230" i="1"/>
  <c r="AU2230" i="1"/>
  <c r="AV2230" i="1"/>
  <c r="AW2230" i="1"/>
  <c r="AX2230" i="1"/>
  <c r="AY2230" i="1"/>
  <c r="AZ2230" i="1"/>
  <c r="BA2230" i="1"/>
  <c r="BB2230" i="1"/>
  <c r="BC2230" i="1"/>
  <c r="BD2230" i="1"/>
  <c r="BE2230" i="1"/>
  <c r="BF2230" i="1"/>
  <c r="H2231" i="1"/>
  <c r="I2231" i="1"/>
  <c r="J2231" i="1"/>
  <c r="K2231" i="1"/>
  <c r="L2231" i="1"/>
  <c r="M2231" i="1"/>
  <c r="N2231" i="1"/>
  <c r="O2231" i="1"/>
  <c r="P2231" i="1"/>
  <c r="Q2231" i="1"/>
  <c r="R2231" i="1"/>
  <c r="S2231" i="1"/>
  <c r="T2231" i="1"/>
  <c r="U2231" i="1"/>
  <c r="V2231" i="1"/>
  <c r="W2231" i="1"/>
  <c r="X2231" i="1"/>
  <c r="Y2231" i="1"/>
  <c r="Z2231" i="1"/>
  <c r="AA2231" i="1"/>
  <c r="AB2231" i="1"/>
  <c r="AC2231" i="1"/>
  <c r="AD2231" i="1"/>
  <c r="AE2231" i="1"/>
  <c r="AF2231" i="1"/>
  <c r="AG2231" i="1"/>
  <c r="AH2231" i="1"/>
  <c r="AI2231" i="1"/>
  <c r="AJ2231" i="1"/>
  <c r="AK2231" i="1"/>
  <c r="AL2231" i="1"/>
  <c r="AM2231" i="1"/>
  <c r="AN2231" i="1"/>
  <c r="AO2231" i="1"/>
  <c r="AP2231" i="1"/>
  <c r="AQ2231" i="1"/>
  <c r="AR2231" i="1"/>
  <c r="AS2231" i="1"/>
  <c r="AT2231" i="1"/>
  <c r="AU2231" i="1"/>
  <c r="AV2231" i="1"/>
  <c r="AW2231" i="1"/>
  <c r="AX2231" i="1"/>
  <c r="AY2231" i="1"/>
  <c r="AZ2231" i="1"/>
  <c r="BA2231" i="1"/>
  <c r="BB2231" i="1"/>
  <c r="BC2231" i="1"/>
  <c r="BD2231" i="1"/>
  <c r="BE2231" i="1"/>
  <c r="BF2231" i="1"/>
  <c r="H2232" i="1"/>
  <c r="I2232" i="1"/>
  <c r="J2232" i="1"/>
  <c r="K2232" i="1"/>
  <c r="L2232" i="1"/>
  <c r="M2232" i="1"/>
  <c r="N2232" i="1"/>
  <c r="O2232" i="1"/>
  <c r="P2232" i="1"/>
  <c r="Q2232" i="1"/>
  <c r="R2232" i="1"/>
  <c r="S2232" i="1"/>
  <c r="T2232" i="1"/>
  <c r="U2232" i="1"/>
  <c r="V2232" i="1"/>
  <c r="W2232" i="1"/>
  <c r="X2232" i="1"/>
  <c r="Y2232" i="1"/>
  <c r="Z2232" i="1"/>
  <c r="AA2232" i="1"/>
  <c r="AB2232" i="1"/>
  <c r="AC2232" i="1"/>
  <c r="AD2232" i="1"/>
  <c r="AE2232" i="1"/>
  <c r="AF2232" i="1"/>
  <c r="AG2232" i="1"/>
  <c r="AH2232" i="1"/>
  <c r="AI2232" i="1"/>
  <c r="AJ2232" i="1"/>
  <c r="AK2232" i="1"/>
  <c r="AL2232" i="1"/>
  <c r="AM2232" i="1"/>
  <c r="AN2232" i="1"/>
  <c r="AO2232" i="1"/>
  <c r="AP2232" i="1"/>
  <c r="AQ2232" i="1"/>
  <c r="AR2232" i="1"/>
  <c r="AS2232" i="1"/>
  <c r="AT2232" i="1"/>
  <c r="AU2232" i="1"/>
  <c r="AV2232" i="1"/>
  <c r="AW2232" i="1"/>
  <c r="AX2232" i="1"/>
  <c r="AY2232" i="1"/>
  <c r="AZ2232" i="1"/>
  <c r="BA2232" i="1"/>
  <c r="BB2232" i="1"/>
  <c r="BC2232" i="1"/>
  <c r="BD2232" i="1"/>
  <c r="BE2232" i="1"/>
  <c r="BF2232" i="1"/>
  <c r="H2233" i="1"/>
  <c r="I2233" i="1"/>
  <c r="J2233" i="1"/>
  <c r="K2233" i="1"/>
  <c r="L2233" i="1"/>
  <c r="M2233" i="1"/>
  <c r="N2233" i="1"/>
  <c r="O2233" i="1"/>
  <c r="P2233" i="1"/>
  <c r="Q2233" i="1"/>
  <c r="R2233" i="1"/>
  <c r="S2233" i="1"/>
  <c r="T2233" i="1"/>
  <c r="U2233" i="1"/>
  <c r="V2233" i="1"/>
  <c r="W2233" i="1"/>
  <c r="X2233" i="1"/>
  <c r="Y2233" i="1"/>
  <c r="Z2233" i="1"/>
  <c r="AA2233" i="1"/>
  <c r="AB2233" i="1"/>
  <c r="AC2233" i="1"/>
  <c r="AD2233" i="1"/>
  <c r="AE2233" i="1"/>
  <c r="AF2233" i="1"/>
  <c r="AG2233" i="1"/>
  <c r="AH2233" i="1"/>
  <c r="AI2233" i="1"/>
  <c r="AJ2233" i="1"/>
  <c r="AK2233" i="1"/>
  <c r="AL2233" i="1"/>
  <c r="AM2233" i="1"/>
  <c r="AN2233" i="1"/>
  <c r="AO2233" i="1"/>
  <c r="AP2233" i="1"/>
  <c r="AQ2233" i="1"/>
  <c r="AR2233" i="1"/>
  <c r="AS2233" i="1"/>
  <c r="AT2233" i="1"/>
  <c r="AU2233" i="1"/>
  <c r="AV2233" i="1"/>
  <c r="AW2233" i="1"/>
  <c r="AX2233" i="1"/>
  <c r="AY2233" i="1"/>
  <c r="AZ2233" i="1"/>
  <c r="BA2233" i="1"/>
  <c r="BB2233" i="1"/>
  <c r="BC2233" i="1"/>
  <c r="BD2233" i="1"/>
  <c r="BE2233" i="1"/>
  <c r="BF2233" i="1"/>
  <c r="H2234" i="1"/>
  <c r="I2234" i="1"/>
  <c r="J2234" i="1"/>
  <c r="K2234" i="1"/>
  <c r="L2234" i="1"/>
  <c r="M2234" i="1"/>
  <c r="N2234" i="1"/>
  <c r="O2234" i="1"/>
  <c r="P2234" i="1"/>
  <c r="Q2234" i="1"/>
  <c r="R2234" i="1"/>
  <c r="S2234" i="1"/>
  <c r="T2234" i="1"/>
  <c r="U2234" i="1"/>
  <c r="V2234" i="1"/>
  <c r="W2234" i="1"/>
  <c r="X2234" i="1"/>
  <c r="Y2234" i="1"/>
  <c r="Z2234" i="1"/>
  <c r="AA2234" i="1"/>
  <c r="AB2234" i="1"/>
  <c r="AC2234" i="1"/>
  <c r="AD2234" i="1"/>
  <c r="AE2234" i="1"/>
  <c r="AF2234" i="1"/>
  <c r="AG2234" i="1"/>
  <c r="AH2234" i="1"/>
  <c r="AI2234" i="1"/>
  <c r="AJ2234" i="1"/>
  <c r="AK2234" i="1"/>
  <c r="AL2234" i="1"/>
  <c r="AM2234" i="1"/>
  <c r="AN2234" i="1"/>
  <c r="AO2234" i="1"/>
  <c r="AP2234" i="1"/>
  <c r="AQ2234" i="1"/>
  <c r="AR2234" i="1"/>
  <c r="AS2234" i="1"/>
  <c r="AT2234" i="1"/>
  <c r="AU2234" i="1"/>
  <c r="AV2234" i="1"/>
  <c r="AW2234" i="1"/>
  <c r="AX2234" i="1"/>
  <c r="AY2234" i="1"/>
  <c r="AZ2234" i="1"/>
  <c r="BA2234" i="1"/>
  <c r="BB2234" i="1"/>
  <c r="BC2234" i="1"/>
  <c r="BD2234" i="1"/>
  <c r="BE2234" i="1"/>
  <c r="BF2234" i="1"/>
  <c r="H2235" i="1"/>
  <c r="I2235" i="1"/>
  <c r="J2235" i="1"/>
  <c r="K2235" i="1"/>
  <c r="L2235" i="1"/>
  <c r="M2235" i="1"/>
  <c r="N2235" i="1"/>
  <c r="O2235" i="1"/>
  <c r="P2235" i="1"/>
  <c r="Q2235" i="1"/>
  <c r="R2235" i="1"/>
  <c r="S2235" i="1"/>
  <c r="T2235" i="1"/>
  <c r="U2235" i="1"/>
  <c r="V2235" i="1"/>
  <c r="W2235" i="1"/>
  <c r="X2235" i="1"/>
  <c r="Y2235" i="1"/>
  <c r="Z2235" i="1"/>
  <c r="AA2235" i="1"/>
  <c r="AB2235" i="1"/>
  <c r="AC2235" i="1"/>
  <c r="AD2235" i="1"/>
  <c r="AE2235" i="1"/>
  <c r="AF2235" i="1"/>
  <c r="AG2235" i="1"/>
  <c r="AH2235" i="1"/>
  <c r="AI2235" i="1"/>
  <c r="AJ2235" i="1"/>
  <c r="AK2235" i="1"/>
  <c r="AL2235" i="1"/>
  <c r="AM2235" i="1"/>
  <c r="AN2235" i="1"/>
  <c r="AO2235" i="1"/>
  <c r="AP2235" i="1"/>
  <c r="AQ2235" i="1"/>
  <c r="AR2235" i="1"/>
  <c r="AS2235" i="1"/>
  <c r="AT2235" i="1"/>
  <c r="AU2235" i="1"/>
  <c r="AV2235" i="1"/>
  <c r="AW2235" i="1"/>
  <c r="AX2235" i="1"/>
  <c r="AY2235" i="1"/>
  <c r="AZ2235" i="1"/>
  <c r="BA2235" i="1"/>
  <c r="BB2235" i="1"/>
  <c r="BC2235" i="1"/>
  <c r="BD2235" i="1"/>
  <c r="BE2235" i="1"/>
  <c r="BF2235" i="1"/>
  <c r="H2236" i="1"/>
  <c r="I2236" i="1"/>
  <c r="J2236" i="1"/>
  <c r="K2236" i="1"/>
  <c r="L2236" i="1"/>
  <c r="M2236" i="1"/>
  <c r="N2236" i="1"/>
  <c r="O2236" i="1"/>
  <c r="P2236" i="1"/>
  <c r="Q2236" i="1"/>
  <c r="R2236" i="1"/>
  <c r="S2236" i="1"/>
  <c r="T2236" i="1"/>
  <c r="U2236" i="1"/>
  <c r="V2236" i="1"/>
  <c r="W2236" i="1"/>
  <c r="X2236" i="1"/>
  <c r="Y2236" i="1"/>
  <c r="Z2236" i="1"/>
  <c r="AA2236" i="1"/>
  <c r="AB2236" i="1"/>
  <c r="AC2236" i="1"/>
  <c r="AD2236" i="1"/>
  <c r="AE2236" i="1"/>
  <c r="AF2236" i="1"/>
  <c r="AG2236" i="1"/>
  <c r="AH2236" i="1"/>
  <c r="AI2236" i="1"/>
  <c r="AJ2236" i="1"/>
  <c r="AK2236" i="1"/>
  <c r="AL2236" i="1"/>
  <c r="AM2236" i="1"/>
  <c r="AN2236" i="1"/>
  <c r="AO2236" i="1"/>
  <c r="AP2236" i="1"/>
  <c r="AQ2236" i="1"/>
  <c r="AR2236" i="1"/>
  <c r="AS2236" i="1"/>
  <c r="AT2236" i="1"/>
  <c r="AU2236" i="1"/>
  <c r="AV2236" i="1"/>
  <c r="AW2236" i="1"/>
  <c r="AX2236" i="1"/>
  <c r="AY2236" i="1"/>
  <c r="AZ2236" i="1"/>
  <c r="BA2236" i="1"/>
  <c r="BB2236" i="1"/>
  <c r="BC2236" i="1"/>
  <c r="BD2236" i="1"/>
  <c r="BE2236" i="1"/>
  <c r="BF2236" i="1"/>
  <c r="H2237" i="1"/>
  <c r="I2237" i="1"/>
  <c r="J2237" i="1"/>
  <c r="K2237" i="1"/>
  <c r="L2237" i="1"/>
  <c r="M2237" i="1"/>
  <c r="N2237" i="1"/>
  <c r="O2237" i="1"/>
  <c r="P2237" i="1"/>
  <c r="Q2237" i="1"/>
  <c r="R2237" i="1"/>
  <c r="S2237" i="1"/>
  <c r="T2237" i="1"/>
  <c r="U2237" i="1"/>
  <c r="V2237" i="1"/>
  <c r="W2237" i="1"/>
  <c r="X2237" i="1"/>
  <c r="Y2237" i="1"/>
  <c r="Z2237" i="1"/>
  <c r="AA2237" i="1"/>
  <c r="AB2237" i="1"/>
  <c r="AC2237" i="1"/>
  <c r="AD2237" i="1"/>
  <c r="AE2237" i="1"/>
  <c r="AF2237" i="1"/>
  <c r="AG2237" i="1"/>
  <c r="AH2237" i="1"/>
  <c r="AI2237" i="1"/>
  <c r="AJ2237" i="1"/>
  <c r="AK2237" i="1"/>
  <c r="AL2237" i="1"/>
  <c r="AM2237" i="1"/>
  <c r="AN2237" i="1"/>
  <c r="AO2237" i="1"/>
  <c r="AP2237" i="1"/>
  <c r="AQ2237" i="1"/>
  <c r="AR2237" i="1"/>
  <c r="AS2237" i="1"/>
  <c r="AT2237" i="1"/>
  <c r="AU2237" i="1"/>
  <c r="AV2237" i="1"/>
  <c r="AW2237" i="1"/>
  <c r="AX2237" i="1"/>
  <c r="AY2237" i="1"/>
  <c r="AZ2237" i="1"/>
  <c r="BA2237" i="1"/>
  <c r="BB2237" i="1"/>
  <c r="BC2237" i="1"/>
  <c r="BD2237" i="1"/>
  <c r="BE2237" i="1"/>
  <c r="BF2237" i="1"/>
  <c r="H2238" i="1"/>
  <c r="I2238" i="1"/>
  <c r="J2238" i="1"/>
  <c r="K2238" i="1"/>
  <c r="L2238" i="1"/>
  <c r="M2238" i="1"/>
  <c r="N2238" i="1"/>
  <c r="O2238" i="1"/>
  <c r="P2238" i="1"/>
  <c r="Q2238" i="1"/>
  <c r="R2238" i="1"/>
  <c r="S2238" i="1"/>
  <c r="T2238" i="1"/>
  <c r="U2238" i="1"/>
  <c r="V2238" i="1"/>
  <c r="W2238" i="1"/>
  <c r="X2238" i="1"/>
  <c r="Y2238" i="1"/>
  <c r="Z2238" i="1"/>
  <c r="AA2238" i="1"/>
  <c r="AB2238" i="1"/>
  <c r="AC2238" i="1"/>
  <c r="AD2238" i="1"/>
  <c r="AE2238" i="1"/>
  <c r="AF2238" i="1"/>
  <c r="AG2238" i="1"/>
  <c r="AH2238" i="1"/>
  <c r="AI2238" i="1"/>
  <c r="AJ2238" i="1"/>
  <c r="AK2238" i="1"/>
  <c r="AL2238" i="1"/>
  <c r="AM2238" i="1"/>
  <c r="AN2238" i="1"/>
  <c r="AO2238" i="1"/>
  <c r="AP2238" i="1"/>
  <c r="AQ2238" i="1"/>
  <c r="AR2238" i="1"/>
  <c r="AS2238" i="1"/>
  <c r="AT2238" i="1"/>
  <c r="AU2238" i="1"/>
  <c r="AV2238" i="1"/>
  <c r="AW2238" i="1"/>
  <c r="AX2238" i="1"/>
  <c r="AY2238" i="1"/>
  <c r="AZ2238" i="1"/>
  <c r="BA2238" i="1"/>
  <c r="BB2238" i="1"/>
  <c r="BC2238" i="1"/>
  <c r="BD2238" i="1"/>
  <c r="BE2238" i="1"/>
  <c r="BF2238" i="1"/>
  <c r="H2239" i="1"/>
  <c r="I2239" i="1"/>
  <c r="J2239" i="1"/>
  <c r="K2239" i="1"/>
  <c r="L2239" i="1"/>
  <c r="M2239" i="1"/>
  <c r="N2239" i="1"/>
  <c r="O2239" i="1"/>
  <c r="P2239" i="1"/>
  <c r="Q2239" i="1"/>
  <c r="R2239" i="1"/>
  <c r="S2239" i="1"/>
  <c r="T2239" i="1"/>
  <c r="U2239" i="1"/>
  <c r="V2239" i="1"/>
  <c r="W2239" i="1"/>
  <c r="X2239" i="1"/>
  <c r="Y2239" i="1"/>
  <c r="Z2239" i="1"/>
  <c r="AA2239" i="1"/>
  <c r="AB2239" i="1"/>
  <c r="AC2239" i="1"/>
  <c r="AD2239" i="1"/>
  <c r="AE2239" i="1"/>
  <c r="AF2239" i="1"/>
  <c r="AG2239" i="1"/>
  <c r="AH2239" i="1"/>
  <c r="AI2239" i="1"/>
  <c r="AJ2239" i="1"/>
  <c r="AK2239" i="1"/>
  <c r="AL2239" i="1"/>
  <c r="AM2239" i="1"/>
  <c r="AN2239" i="1"/>
  <c r="AO2239" i="1"/>
  <c r="AP2239" i="1"/>
  <c r="AQ2239" i="1"/>
  <c r="AR2239" i="1"/>
  <c r="AS2239" i="1"/>
  <c r="AT2239" i="1"/>
  <c r="AU2239" i="1"/>
  <c r="AV2239" i="1"/>
  <c r="AW2239" i="1"/>
  <c r="AX2239" i="1"/>
  <c r="AY2239" i="1"/>
  <c r="AZ2239" i="1"/>
  <c r="BA2239" i="1"/>
  <c r="BB2239" i="1"/>
  <c r="BC2239" i="1"/>
  <c r="BD2239" i="1"/>
  <c r="BE2239" i="1"/>
  <c r="BF2239" i="1"/>
  <c r="H2240" i="1"/>
  <c r="I2240" i="1"/>
  <c r="J2240" i="1"/>
  <c r="K2240" i="1"/>
  <c r="L2240" i="1"/>
  <c r="M2240" i="1"/>
  <c r="N2240" i="1"/>
  <c r="O2240" i="1"/>
  <c r="P2240" i="1"/>
  <c r="Q2240" i="1"/>
  <c r="R2240" i="1"/>
  <c r="S2240" i="1"/>
  <c r="T2240" i="1"/>
  <c r="U2240" i="1"/>
  <c r="V2240" i="1"/>
  <c r="W2240" i="1"/>
  <c r="X2240" i="1"/>
  <c r="Y2240" i="1"/>
  <c r="Z2240" i="1"/>
  <c r="AA2240" i="1"/>
  <c r="AB2240" i="1"/>
  <c r="AC2240" i="1"/>
  <c r="AD2240" i="1"/>
  <c r="AE2240" i="1"/>
  <c r="AF2240" i="1"/>
  <c r="AG2240" i="1"/>
  <c r="AH2240" i="1"/>
  <c r="AI2240" i="1"/>
  <c r="AJ2240" i="1"/>
  <c r="AK2240" i="1"/>
  <c r="AL2240" i="1"/>
  <c r="AM2240" i="1"/>
  <c r="AN2240" i="1"/>
  <c r="AO2240" i="1"/>
  <c r="AP2240" i="1"/>
  <c r="AQ2240" i="1"/>
  <c r="AR2240" i="1"/>
  <c r="AS2240" i="1"/>
  <c r="AT2240" i="1"/>
  <c r="AU2240" i="1"/>
  <c r="AV2240" i="1"/>
  <c r="AW2240" i="1"/>
  <c r="AX2240" i="1"/>
  <c r="AY2240" i="1"/>
  <c r="AZ2240" i="1"/>
  <c r="BA2240" i="1"/>
  <c r="BB2240" i="1"/>
  <c r="BC2240" i="1"/>
  <c r="BD2240" i="1"/>
  <c r="BE2240" i="1"/>
  <c r="BF2240" i="1"/>
  <c r="H2241" i="1"/>
  <c r="I2241" i="1"/>
  <c r="J2241" i="1"/>
  <c r="K2241" i="1"/>
  <c r="L2241" i="1"/>
  <c r="M2241" i="1"/>
  <c r="N2241" i="1"/>
  <c r="O2241" i="1"/>
  <c r="P2241" i="1"/>
  <c r="Q2241" i="1"/>
  <c r="R2241" i="1"/>
  <c r="S2241" i="1"/>
  <c r="T2241" i="1"/>
  <c r="U2241" i="1"/>
  <c r="V2241" i="1"/>
  <c r="W2241" i="1"/>
  <c r="X2241" i="1"/>
  <c r="Y2241" i="1"/>
  <c r="Z2241" i="1"/>
  <c r="AA2241" i="1"/>
  <c r="AB2241" i="1"/>
  <c r="AC2241" i="1"/>
  <c r="AD2241" i="1"/>
  <c r="AE2241" i="1"/>
  <c r="AF2241" i="1"/>
  <c r="AG2241" i="1"/>
  <c r="AH2241" i="1"/>
  <c r="AI2241" i="1"/>
  <c r="AJ2241" i="1"/>
  <c r="AK2241" i="1"/>
  <c r="AL2241" i="1"/>
  <c r="AM2241" i="1"/>
  <c r="AN2241" i="1"/>
  <c r="AO2241" i="1"/>
  <c r="AP2241" i="1"/>
  <c r="AQ2241" i="1"/>
  <c r="AR2241" i="1"/>
  <c r="AS2241" i="1"/>
  <c r="AT2241" i="1"/>
  <c r="AU2241" i="1"/>
  <c r="AV2241" i="1"/>
  <c r="AW2241" i="1"/>
  <c r="AX2241" i="1"/>
  <c r="AY2241" i="1"/>
  <c r="AZ2241" i="1"/>
  <c r="BA2241" i="1"/>
  <c r="BB2241" i="1"/>
  <c r="BC2241" i="1"/>
  <c r="BD2241" i="1"/>
  <c r="BE2241" i="1"/>
  <c r="BF2241" i="1"/>
  <c r="H2242" i="1"/>
  <c r="I2242" i="1"/>
  <c r="J2242" i="1"/>
  <c r="K2242" i="1"/>
  <c r="L2242" i="1"/>
  <c r="M2242" i="1"/>
  <c r="N2242" i="1"/>
  <c r="O2242" i="1"/>
  <c r="P2242" i="1"/>
  <c r="Q2242" i="1"/>
  <c r="R2242" i="1"/>
  <c r="S2242" i="1"/>
  <c r="T2242" i="1"/>
  <c r="U2242" i="1"/>
  <c r="V2242" i="1"/>
  <c r="W2242" i="1"/>
  <c r="X2242" i="1"/>
  <c r="Y2242" i="1"/>
  <c r="Z2242" i="1"/>
  <c r="AA2242" i="1"/>
  <c r="AB2242" i="1"/>
  <c r="AC2242" i="1"/>
  <c r="AD2242" i="1"/>
  <c r="AE2242" i="1"/>
  <c r="AF2242" i="1"/>
  <c r="AG2242" i="1"/>
  <c r="AH2242" i="1"/>
  <c r="AI2242" i="1"/>
  <c r="AJ2242" i="1"/>
  <c r="AK2242" i="1"/>
  <c r="AL2242" i="1"/>
  <c r="AM2242" i="1"/>
  <c r="AN2242" i="1"/>
  <c r="AO2242" i="1"/>
  <c r="AP2242" i="1"/>
  <c r="AQ2242" i="1"/>
  <c r="AR2242" i="1"/>
  <c r="AS2242" i="1"/>
  <c r="AT2242" i="1"/>
  <c r="AU2242" i="1"/>
  <c r="AV2242" i="1"/>
  <c r="AW2242" i="1"/>
  <c r="AX2242" i="1"/>
  <c r="AY2242" i="1"/>
  <c r="AZ2242" i="1"/>
  <c r="BA2242" i="1"/>
  <c r="BB2242" i="1"/>
  <c r="BC2242" i="1"/>
  <c r="BD2242" i="1"/>
  <c r="BE2242" i="1"/>
  <c r="BF2242" i="1"/>
  <c r="H2243" i="1"/>
  <c r="I2243" i="1"/>
  <c r="J2243" i="1"/>
  <c r="K2243" i="1"/>
  <c r="L2243" i="1"/>
  <c r="M2243" i="1"/>
  <c r="N2243" i="1"/>
  <c r="O2243" i="1"/>
  <c r="P2243" i="1"/>
  <c r="Q2243" i="1"/>
  <c r="R2243" i="1"/>
  <c r="S2243" i="1"/>
  <c r="T2243" i="1"/>
  <c r="U2243" i="1"/>
  <c r="V2243" i="1"/>
  <c r="W2243" i="1"/>
  <c r="X2243" i="1"/>
  <c r="Y2243" i="1"/>
  <c r="Z2243" i="1"/>
  <c r="AA2243" i="1"/>
  <c r="AB2243" i="1"/>
  <c r="AC2243" i="1"/>
  <c r="AD2243" i="1"/>
  <c r="AE2243" i="1"/>
  <c r="AF2243" i="1"/>
  <c r="AG2243" i="1"/>
  <c r="AH2243" i="1"/>
  <c r="AI2243" i="1"/>
  <c r="AJ2243" i="1"/>
  <c r="AK2243" i="1"/>
  <c r="AL2243" i="1"/>
  <c r="AM2243" i="1"/>
  <c r="AN2243" i="1"/>
  <c r="AO2243" i="1"/>
  <c r="AP2243" i="1"/>
  <c r="AQ2243" i="1"/>
  <c r="AR2243" i="1"/>
  <c r="AS2243" i="1"/>
  <c r="AT2243" i="1"/>
  <c r="AU2243" i="1"/>
  <c r="AV2243" i="1"/>
  <c r="AW2243" i="1"/>
  <c r="AX2243" i="1"/>
  <c r="AY2243" i="1"/>
  <c r="AZ2243" i="1"/>
  <c r="BA2243" i="1"/>
  <c r="BB2243" i="1"/>
  <c r="BC2243" i="1"/>
  <c r="BD2243" i="1"/>
  <c r="BE2243" i="1"/>
  <c r="BF2243" i="1"/>
  <c r="H2244" i="1"/>
  <c r="I2244" i="1"/>
  <c r="J2244" i="1"/>
  <c r="K2244" i="1"/>
  <c r="L2244" i="1"/>
  <c r="M2244" i="1"/>
  <c r="N2244" i="1"/>
  <c r="O2244" i="1"/>
  <c r="P2244" i="1"/>
  <c r="Q2244" i="1"/>
  <c r="R2244" i="1"/>
  <c r="S2244" i="1"/>
  <c r="T2244" i="1"/>
  <c r="U2244" i="1"/>
  <c r="V2244" i="1"/>
  <c r="W2244" i="1"/>
  <c r="X2244" i="1"/>
  <c r="Y2244" i="1"/>
  <c r="Z2244" i="1"/>
  <c r="AA2244" i="1"/>
  <c r="AB2244" i="1"/>
  <c r="AC2244" i="1"/>
  <c r="AD2244" i="1"/>
  <c r="AE2244" i="1"/>
  <c r="AF2244" i="1"/>
  <c r="AG2244" i="1"/>
  <c r="AH2244" i="1"/>
  <c r="AI2244" i="1"/>
  <c r="AJ2244" i="1"/>
  <c r="AK2244" i="1"/>
  <c r="AL2244" i="1"/>
  <c r="AM2244" i="1"/>
  <c r="AN2244" i="1"/>
  <c r="AO2244" i="1"/>
  <c r="AP2244" i="1"/>
  <c r="AQ2244" i="1"/>
  <c r="AR2244" i="1"/>
  <c r="AS2244" i="1"/>
  <c r="AT2244" i="1"/>
  <c r="AU2244" i="1"/>
  <c r="AV2244" i="1"/>
  <c r="AW2244" i="1"/>
  <c r="AX2244" i="1"/>
  <c r="AY2244" i="1"/>
  <c r="AZ2244" i="1"/>
  <c r="BA2244" i="1"/>
  <c r="BB2244" i="1"/>
  <c r="BC2244" i="1"/>
  <c r="BD2244" i="1"/>
  <c r="BE2244" i="1"/>
  <c r="BF2244" i="1"/>
  <c r="H2245" i="1"/>
  <c r="I2245" i="1"/>
  <c r="J2245" i="1"/>
  <c r="K2245" i="1"/>
  <c r="L2245" i="1"/>
  <c r="M2245" i="1"/>
  <c r="N2245" i="1"/>
  <c r="O2245" i="1"/>
  <c r="P2245" i="1"/>
  <c r="Q2245" i="1"/>
  <c r="R2245" i="1"/>
  <c r="S2245" i="1"/>
  <c r="T2245" i="1"/>
  <c r="U2245" i="1"/>
  <c r="V2245" i="1"/>
  <c r="W2245" i="1"/>
  <c r="X2245" i="1"/>
  <c r="Y2245" i="1"/>
  <c r="Z2245" i="1"/>
  <c r="AA2245" i="1"/>
  <c r="AB2245" i="1"/>
  <c r="AC2245" i="1"/>
  <c r="AD2245" i="1"/>
  <c r="AE2245" i="1"/>
  <c r="AF2245" i="1"/>
  <c r="AG2245" i="1"/>
  <c r="AH2245" i="1"/>
  <c r="AI2245" i="1"/>
  <c r="AJ2245" i="1"/>
  <c r="AK2245" i="1"/>
  <c r="AL2245" i="1"/>
  <c r="AM2245" i="1"/>
  <c r="AN2245" i="1"/>
  <c r="AO2245" i="1"/>
  <c r="AP2245" i="1"/>
  <c r="AQ2245" i="1"/>
  <c r="AR2245" i="1"/>
  <c r="AS2245" i="1"/>
  <c r="AT2245" i="1"/>
  <c r="AU2245" i="1"/>
  <c r="AV2245" i="1"/>
  <c r="AW2245" i="1"/>
  <c r="AX2245" i="1"/>
  <c r="AY2245" i="1"/>
  <c r="AZ2245" i="1"/>
  <c r="BA2245" i="1"/>
  <c r="BB2245" i="1"/>
  <c r="BC2245" i="1"/>
  <c r="BD2245" i="1"/>
  <c r="BE2245" i="1"/>
  <c r="BF2245" i="1"/>
  <c r="H2246" i="1"/>
  <c r="I2246" i="1"/>
  <c r="J2246" i="1"/>
  <c r="K2246" i="1"/>
  <c r="L2246" i="1"/>
  <c r="M2246" i="1"/>
  <c r="N2246" i="1"/>
  <c r="O2246" i="1"/>
  <c r="P2246" i="1"/>
  <c r="Q2246" i="1"/>
  <c r="R2246" i="1"/>
  <c r="S2246" i="1"/>
  <c r="T2246" i="1"/>
  <c r="U2246" i="1"/>
  <c r="V2246" i="1"/>
  <c r="W2246" i="1"/>
  <c r="X2246" i="1"/>
  <c r="Y2246" i="1"/>
  <c r="Z2246" i="1"/>
  <c r="AA2246" i="1"/>
  <c r="AB2246" i="1"/>
  <c r="AC2246" i="1"/>
  <c r="AD2246" i="1"/>
  <c r="AE2246" i="1"/>
  <c r="AF2246" i="1"/>
  <c r="AG2246" i="1"/>
  <c r="AH2246" i="1"/>
  <c r="AI2246" i="1"/>
  <c r="AJ2246" i="1"/>
  <c r="AK2246" i="1"/>
  <c r="AL2246" i="1"/>
  <c r="AM2246" i="1"/>
  <c r="AN2246" i="1"/>
  <c r="AO2246" i="1"/>
  <c r="AP2246" i="1"/>
  <c r="AQ2246" i="1"/>
  <c r="AR2246" i="1"/>
  <c r="AS2246" i="1"/>
  <c r="AT2246" i="1"/>
  <c r="AU2246" i="1"/>
  <c r="AV2246" i="1"/>
  <c r="AW2246" i="1"/>
  <c r="AX2246" i="1"/>
  <c r="AY2246" i="1"/>
  <c r="AZ2246" i="1"/>
  <c r="BA2246" i="1"/>
  <c r="BB2246" i="1"/>
  <c r="BC2246" i="1"/>
  <c r="BD2246" i="1"/>
  <c r="BE2246" i="1"/>
  <c r="BF2246" i="1"/>
  <c r="H2247" i="1"/>
  <c r="I2247" i="1"/>
  <c r="J2247" i="1"/>
  <c r="K2247" i="1"/>
  <c r="L2247" i="1"/>
  <c r="M2247" i="1"/>
  <c r="N2247" i="1"/>
  <c r="O2247" i="1"/>
  <c r="P2247" i="1"/>
  <c r="Q2247" i="1"/>
  <c r="R2247" i="1"/>
  <c r="S2247" i="1"/>
  <c r="T2247" i="1"/>
  <c r="U2247" i="1"/>
  <c r="V2247" i="1"/>
  <c r="W2247" i="1"/>
  <c r="X2247" i="1"/>
  <c r="Y2247" i="1"/>
  <c r="Z2247" i="1"/>
  <c r="AA2247" i="1"/>
  <c r="AB2247" i="1"/>
  <c r="AC2247" i="1"/>
  <c r="AD2247" i="1"/>
  <c r="AE2247" i="1"/>
  <c r="AF2247" i="1"/>
  <c r="AG2247" i="1"/>
  <c r="AH2247" i="1"/>
  <c r="AI2247" i="1"/>
  <c r="AJ2247" i="1"/>
  <c r="AK2247" i="1"/>
  <c r="AL2247" i="1"/>
  <c r="AM2247" i="1"/>
  <c r="AN2247" i="1"/>
  <c r="AO2247" i="1"/>
  <c r="AP2247" i="1"/>
  <c r="AQ2247" i="1"/>
  <c r="AR2247" i="1"/>
  <c r="AS2247" i="1"/>
  <c r="AT2247" i="1"/>
  <c r="AU2247" i="1"/>
  <c r="AV2247" i="1"/>
  <c r="AW2247" i="1"/>
  <c r="AX2247" i="1"/>
  <c r="AY2247" i="1"/>
  <c r="AZ2247" i="1"/>
  <c r="BA2247" i="1"/>
  <c r="BB2247" i="1"/>
  <c r="BC2247" i="1"/>
  <c r="BD2247" i="1"/>
  <c r="BE2247" i="1"/>
  <c r="BF2247" i="1"/>
  <c r="H2248" i="1"/>
  <c r="I2248" i="1"/>
  <c r="J2248" i="1"/>
  <c r="K2248" i="1"/>
  <c r="L2248" i="1"/>
  <c r="M2248" i="1"/>
  <c r="N2248" i="1"/>
  <c r="O2248" i="1"/>
  <c r="P2248" i="1"/>
  <c r="Q2248" i="1"/>
  <c r="R2248" i="1"/>
  <c r="S2248" i="1"/>
  <c r="T2248" i="1"/>
  <c r="U2248" i="1"/>
  <c r="V2248" i="1"/>
  <c r="W2248" i="1"/>
  <c r="X2248" i="1"/>
  <c r="Y2248" i="1"/>
  <c r="Z2248" i="1"/>
  <c r="AA2248" i="1"/>
  <c r="AB2248" i="1"/>
  <c r="AC2248" i="1"/>
  <c r="AD2248" i="1"/>
  <c r="AE2248" i="1"/>
  <c r="AF2248" i="1"/>
  <c r="AG2248" i="1"/>
  <c r="AH2248" i="1"/>
  <c r="AI2248" i="1"/>
  <c r="AJ2248" i="1"/>
  <c r="AK2248" i="1"/>
  <c r="AL2248" i="1"/>
  <c r="AM2248" i="1"/>
  <c r="AN2248" i="1"/>
  <c r="AO2248" i="1"/>
  <c r="AP2248" i="1"/>
  <c r="AQ2248" i="1"/>
  <c r="AR2248" i="1"/>
  <c r="AS2248" i="1"/>
  <c r="AT2248" i="1"/>
  <c r="AU2248" i="1"/>
  <c r="AV2248" i="1"/>
  <c r="AW2248" i="1"/>
  <c r="AX2248" i="1"/>
  <c r="AY2248" i="1"/>
  <c r="AZ2248" i="1"/>
  <c r="BA2248" i="1"/>
  <c r="BB2248" i="1"/>
  <c r="BC2248" i="1"/>
  <c r="BD2248" i="1"/>
  <c r="BE2248" i="1"/>
  <c r="BF2248" i="1"/>
  <c r="H2249" i="1"/>
  <c r="I2249" i="1"/>
  <c r="J2249" i="1"/>
  <c r="K2249" i="1"/>
  <c r="L2249" i="1"/>
  <c r="M2249" i="1"/>
  <c r="N2249" i="1"/>
  <c r="O2249" i="1"/>
  <c r="P2249" i="1"/>
  <c r="Q2249" i="1"/>
  <c r="R2249" i="1"/>
  <c r="S2249" i="1"/>
  <c r="T2249" i="1"/>
  <c r="U2249" i="1"/>
  <c r="V2249" i="1"/>
  <c r="W2249" i="1"/>
  <c r="X2249" i="1"/>
  <c r="Y2249" i="1"/>
  <c r="Z2249" i="1"/>
  <c r="AA2249" i="1"/>
  <c r="AB2249" i="1"/>
  <c r="AC2249" i="1"/>
  <c r="AD2249" i="1"/>
  <c r="AE2249" i="1"/>
  <c r="AF2249" i="1"/>
  <c r="AG2249" i="1"/>
  <c r="AH2249" i="1"/>
  <c r="AI2249" i="1"/>
  <c r="AJ2249" i="1"/>
  <c r="AK2249" i="1"/>
  <c r="AL2249" i="1"/>
  <c r="AM2249" i="1"/>
  <c r="AN2249" i="1"/>
  <c r="AO2249" i="1"/>
  <c r="AP2249" i="1"/>
  <c r="AQ2249" i="1"/>
  <c r="AR2249" i="1"/>
  <c r="AS2249" i="1"/>
  <c r="AT2249" i="1"/>
  <c r="AU2249" i="1"/>
  <c r="AV2249" i="1"/>
  <c r="AW2249" i="1"/>
  <c r="AX2249" i="1"/>
  <c r="AY2249" i="1"/>
  <c r="AZ2249" i="1"/>
  <c r="BA2249" i="1"/>
  <c r="BB2249" i="1"/>
  <c r="BC2249" i="1"/>
  <c r="BD2249" i="1"/>
  <c r="BE2249" i="1"/>
  <c r="BF2249" i="1"/>
  <c r="H2250" i="1"/>
  <c r="I2250" i="1"/>
  <c r="J2250" i="1"/>
  <c r="K2250" i="1"/>
  <c r="L2250" i="1"/>
  <c r="M2250" i="1"/>
  <c r="N2250" i="1"/>
  <c r="O2250" i="1"/>
  <c r="P2250" i="1"/>
  <c r="Q2250" i="1"/>
  <c r="R2250" i="1"/>
  <c r="S2250" i="1"/>
  <c r="T2250" i="1"/>
  <c r="U2250" i="1"/>
  <c r="V2250" i="1"/>
  <c r="W2250" i="1"/>
  <c r="X2250" i="1"/>
  <c r="Y2250" i="1"/>
  <c r="Z2250" i="1"/>
  <c r="AA2250" i="1"/>
  <c r="AB2250" i="1"/>
  <c r="AC2250" i="1"/>
  <c r="AD2250" i="1"/>
  <c r="AE2250" i="1"/>
  <c r="AF2250" i="1"/>
  <c r="AG2250" i="1"/>
  <c r="AH2250" i="1"/>
  <c r="AI2250" i="1"/>
  <c r="AJ2250" i="1"/>
  <c r="AK2250" i="1"/>
  <c r="AL2250" i="1"/>
  <c r="AM2250" i="1"/>
  <c r="AN2250" i="1"/>
  <c r="AO2250" i="1"/>
  <c r="AP2250" i="1"/>
  <c r="AQ2250" i="1"/>
  <c r="AR2250" i="1"/>
  <c r="AS2250" i="1"/>
  <c r="AT2250" i="1"/>
  <c r="AU2250" i="1"/>
  <c r="AV2250" i="1"/>
  <c r="AW2250" i="1"/>
  <c r="AX2250" i="1"/>
  <c r="AY2250" i="1"/>
  <c r="AZ2250" i="1"/>
  <c r="BA2250" i="1"/>
  <c r="BB2250" i="1"/>
  <c r="BC2250" i="1"/>
  <c r="BD2250" i="1"/>
  <c r="BE2250" i="1"/>
  <c r="BF2250" i="1"/>
  <c r="H2251" i="1"/>
  <c r="I2251" i="1"/>
  <c r="J2251" i="1"/>
  <c r="K2251" i="1"/>
  <c r="L2251" i="1"/>
  <c r="M2251" i="1"/>
  <c r="N2251" i="1"/>
  <c r="O2251" i="1"/>
  <c r="P2251" i="1"/>
  <c r="Q2251" i="1"/>
  <c r="R2251" i="1"/>
  <c r="S2251" i="1"/>
  <c r="T2251" i="1"/>
  <c r="U2251" i="1"/>
  <c r="V2251" i="1"/>
  <c r="W2251" i="1"/>
  <c r="X2251" i="1"/>
  <c r="Y2251" i="1"/>
  <c r="Z2251" i="1"/>
  <c r="AA2251" i="1"/>
  <c r="AB2251" i="1"/>
  <c r="AC2251" i="1"/>
  <c r="AD2251" i="1"/>
  <c r="AE2251" i="1"/>
  <c r="AF2251" i="1"/>
  <c r="AG2251" i="1"/>
  <c r="AH2251" i="1"/>
  <c r="AI2251" i="1"/>
  <c r="AJ2251" i="1"/>
  <c r="AK2251" i="1"/>
  <c r="AL2251" i="1"/>
  <c r="AM2251" i="1"/>
  <c r="AN2251" i="1"/>
  <c r="AO2251" i="1"/>
  <c r="AP2251" i="1"/>
  <c r="AQ2251" i="1"/>
  <c r="AR2251" i="1"/>
  <c r="AS2251" i="1"/>
  <c r="AT2251" i="1"/>
  <c r="AU2251" i="1"/>
  <c r="AV2251" i="1"/>
  <c r="AW2251" i="1"/>
  <c r="AX2251" i="1"/>
  <c r="AY2251" i="1"/>
  <c r="AZ2251" i="1"/>
  <c r="BA2251" i="1"/>
  <c r="BB2251" i="1"/>
  <c r="BC2251" i="1"/>
  <c r="BD2251" i="1"/>
  <c r="BE2251" i="1"/>
  <c r="BF2251" i="1"/>
  <c r="H2252" i="1"/>
  <c r="I2252" i="1"/>
  <c r="J2252" i="1"/>
  <c r="K2252" i="1"/>
  <c r="L2252" i="1"/>
  <c r="M2252" i="1"/>
  <c r="N2252" i="1"/>
  <c r="O2252" i="1"/>
  <c r="P2252" i="1"/>
  <c r="Q2252" i="1"/>
  <c r="R2252" i="1"/>
  <c r="S2252" i="1"/>
  <c r="T2252" i="1"/>
  <c r="U2252" i="1"/>
  <c r="V2252" i="1"/>
  <c r="W2252" i="1"/>
  <c r="X2252" i="1"/>
  <c r="Y2252" i="1"/>
  <c r="Z2252" i="1"/>
  <c r="AA2252" i="1"/>
  <c r="AB2252" i="1"/>
  <c r="AC2252" i="1"/>
  <c r="AD2252" i="1"/>
  <c r="AE2252" i="1"/>
  <c r="AF2252" i="1"/>
  <c r="AG2252" i="1"/>
  <c r="AH2252" i="1"/>
  <c r="AI2252" i="1"/>
  <c r="AJ2252" i="1"/>
  <c r="AK2252" i="1"/>
  <c r="AL2252" i="1"/>
  <c r="AM2252" i="1"/>
  <c r="AN2252" i="1"/>
  <c r="AO2252" i="1"/>
  <c r="AP2252" i="1"/>
  <c r="AQ2252" i="1"/>
  <c r="AR2252" i="1"/>
  <c r="AS2252" i="1"/>
  <c r="AT2252" i="1"/>
  <c r="AU2252" i="1"/>
  <c r="AV2252" i="1"/>
  <c r="AW2252" i="1"/>
  <c r="AX2252" i="1"/>
  <c r="AY2252" i="1"/>
  <c r="AZ2252" i="1"/>
  <c r="BA2252" i="1"/>
  <c r="BB2252" i="1"/>
  <c r="BC2252" i="1"/>
  <c r="BD2252" i="1"/>
  <c r="BE2252" i="1"/>
  <c r="BF2252" i="1"/>
  <c r="H2253" i="1"/>
  <c r="I2253" i="1"/>
  <c r="J2253" i="1"/>
  <c r="K2253" i="1"/>
  <c r="L2253" i="1"/>
  <c r="M2253" i="1"/>
  <c r="N2253" i="1"/>
  <c r="O2253" i="1"/>
  <c r="P2253" i="1"/>
  <c r="Q2253" i="1"/>
  <c r="R2253" i="1"/>
  <c r="S2253" i="1"/>
  <c r="T2253" i="1"/>
  <c r="U2253" i="1"/>
  <c r="V2253" i="1"/>
  <c r="W2253" i="1"/>
  <c r="X2253" i="1"/>
  <c r="Y2253" i="1"/>
  <c r="Z2253" i="1"/>
  <c r="AA2253" i="1"/>
  <c r="AB2253" i="1"/>
  <c r="AC2253" i="1"/>
  <c r="AD2253" i="1"/>
  <c r="AE2253" i="1"/>
  <c r="AF2253" i="1"/>
  <c r="AG2253" i="1"/>
  <c r="AH2253" i="1"/>
  <c r="AI2253" i="1"/>
  <c r="AJ2253" i="1"/>
  <c r="AK2253" i="1"/>
  <c r="AL2253" i="1"/>
  <c r="AM2253" i="1"/>
  <c r="AN2253" i="1"/>
  <c r="AO2253" i="1"/>
  <c r="AP2253" i="1"/>
  <c r="AQ2253" i="1"/>
  <c r="AR2253" i="1"/>
  <c r="AS2253" i="1"/>
  <c r="AT2253" i="1"/>
  <c r="AU2253" i="1"/>
  <c r="AV2253" i="1"/>
  <c r="AW2253" i="1"/>
  <c r="AX2253" i="1"/>
  <c r="AY2253" i="1"/>
  <c r="AZ2253" i="1"/>
  <c r="BA2253" i="1"/>
  <c r="BB2253" i="1"/>
  <c r="BC2253" i="1"/>
  <c r="BD2253" i="1"/>
  <c r="BE2253" i="1"/>
  <c r="BF2253" i="1"/>
  <c r="H2254" i="1"/>
  <c r="I2254" i="1"/>
  <c r="J2254" i="1"/>
  <c r="K2254" i="1"/>
  <c r="L2254" i="1"/>
  <c r="M2254" i="1"/>
  <c r="N2254" i="1"/>
  <c r="O2254" i="1"/>
  <c r="P2254" i="1"/>
  <c r="Q2254" i="1"/>
  <c r="R2254" i="1"/>
  <c r="S2254" i="1"/>
  <c r="T2254" i="1"/>
  <c r="U2254" i="1"/>
  <c r="V2254" i="1"/>
  <c r="W2254" i="1"/>
  <c r="X2254" i="1"/>
  <c r="Y2254" i="1"/>
  <c r="Z2254" i="1"/>
  <c r="AA2254" i="1"/>
  <c r="AB2254" i="1"/>
  <c r="AC2254" i="1"/>
  <c r="AD2254" i="1"/>
  <c r="AE2254" i="1"/>
  <c r="AF2254" i="1"/>
  <c r="AG2254" i="1"/>
  <c r="AH2254" i="1"/>
  <c r="AI2254" i="1"/>
  <c r="AJ2254" i="1"/>
  <c r="AK2254" i="1"/>
  <c r="AL2254" i="1"/>
  <c r="AM2254" i="1"/>
  <c r="AN2254" i="1"/>
  <c r="AO2254" i="1"/>
  <c r="AP2254" i="1"/>
  <c r="AQ2254" i="1"/>
  <c r="AR2254" i="1"/>
  <c r="AS2254" i="1"/>
  <c r="AT2254" i="1"/>
  <c r="AU2254" i="1"/>
  <c r="AV2254" i="1"/>
  <c r="AW2254" i="1"/>
  <c r="AX2254" i="1"/>
  <c r="AY2254" i="1"/>
  <c r="AZ2254" i="1"/>
  <c r="BA2254" i="1"/>
  <c r="BB2254" i="1"/>
  <c r="BC2254" i="1"/>
  <c r="BD2254" i="1"/>
  <c r="BE2254" i="1"/>
  <c r="BF2254" i="1"/>
  <c r="H2255" i="1"/>
  <c r="I2255" i="1"/>
  <c r="J2255" i="1"/>
  <c r="K2255" i="1"/>
  <c r="L2255" i="1"/>
  <c r="M2255" i="1"/>
  <c r="N2255" i="1"/>
  <c r="O2255" i="1"/>
  <c r="P2255" i="1"/>
  <c r="Q2255" i="1"/>
  <c r="R2255" i="1"/>
  <c r="S2255" i="1"/>
  <c r="T2255" i="1"/>
  <c r="U2255" i="1"/>
  <c r="V2255" i="1"/>
  <c r="W2255" i="1"/>
  <c r="X2255" i="1"/>
  <c r="Y2255" i="1"/>
  <c r="Z2255" i="1"/>
  <c r="AA2255" i="1"/>
  <c r="AB2255" i="1"/>
  <c r="AC2255" i="1"/>
  <c r="AD2255" i="1"/>
  <c r="AE2255" i="1"/>
  <c r="AF2255" i="1"/>
  <c r="AG2255" i="1"/>
  <c r="AH2255" i="1"/>
  <c r="AI2255" i="1"/>
  <c r="AJ2255" i="1"/>
  <c r="AK2255" i="1"/>
  <c r="AL2255" i="1"/>
  <c r="AM2255" i="1"/>
  <c r="AN2255" i="1"/>
  <c r="AO2255" i="1"/>
  <c r="AP2255" i="1"/>
  <c r="AQ2255" i="1"/>
  <c r="AR2255" i="1"/>
  <c r="AS2255" i="1"/>
  <c r="AT2255" i="1"/>
  <c r="AU2255" i="1"/>
  <c r="AV2255" i="1"/>
  <c r="AW2255" i="1"/>
  <c r="AX2255" i="1"/>
  <c r="AY2255" i="1"/>
  <c r="AZ2255" i="1"/>
  <c r="BA2255" i="1"/>
  <c r="BB2255" i="1"/>
  <c r="BC2255" i="1"/>
  <c r="BD2255" i="1"/>
  <c r="BE2255" i="1"/>
  <c r="BF2255" i="1"/>
  <c r="H2256" i="1"/>
  <c r="I2256" i="1"/>
  <c r="J2256" i="1"/>
  <c r="K2256" i="1"/>
  <c r="L2256" i="1"/>
  <c r="M2256" i="1"/>
  <c r="N2256" i="1"/>
  <c r="O2256" i="1"/>
  <c r="P2256" i="1"/>
  <c r="Q2256" i="1"/>
  <c r="R2256" i="1"/>
  <c r="S2256" i="1"/>
  <c r="T2256" i="1"/>
  <c r="U2256" i="1"/>
  <c r="V2256" i="1"/>
  <c r="W2256" i="1"/>
  <c r="X2256" i="1"/>
  <c r="Y2256" i="1"/>
  <c r="Z2256" i="1"/>
  <c r="AA2256" i="1"/>
  <c r="AB2256" i="1"/>
  <c r="AC2256" i="1"/>
  <c r="AD2256" i="1"/>
  <c r="AE2256" i="1"/>
  <c r="AF2256" i="1"/>
  <c r="AG2256" i="1"/>
  <c r="AH2256" i="1"/>
  <c r="AI2256" i="1"/>
  <c r="AJ2256" i="1"/>
  <c r="AK2256" i="1"/>
  <c r="AL2256" i="1"/>
  <c r="AM2256" i="1"/>
  <c r="AN2256" i="1"/>
  <c r="AO2256" i="1"/>
  <c r="AP2256" i="1"/>
  <c r="AQ2256" i="1"/>
  <c r="AR2256" i="1"/>
  <c r="AS2256" i="1"/>
  <c r="AT2256" i="1"/>
  <c r="AU2256" i="1"/>
  <c r="AV2256" i="1"/>
  <c r="AW2256" i="1"/>
  <c r="AX2256" i="1"/>
  <c r="AY2256" i="1"/>
  <c r="AZ2256" i="1"/>
  <c r="BA2256" i="1"/>
  <c r="BB2256" i="1"/>
  <c r="BC2256" i="1"/>
  <c r="BD2256" i="1"/>
  <c r="BE2256" i="1"/>
  <c r="BF2256" i="1"/>
  <c r="H2257" i="1"/>
  <c r="I2257" i="1"/>
  <c r="J2257" i="1"/>
  <c r="K2257" i="1"/>
  <c r="L2257" i="1"/>
  <c r="M2257" i="1"/>
  <c r="N2257" i="1"/>
  <c r="O2257" i="1"/>
  <c r="P2257" i="1"/>
  <c r="Q2257" i="1"/>
  <c r="R2257" i="1"/>
  <c r="S2257" i="1"/>
  <c r="T2257" i="1"/>
  <c r="U2257" i="1"/>
  <c r="V2257" i="1"/>
  <c r="W2257" i="1"/>
  <c r="X2257" i="1"/>
  <c r="Y2257" i="1"/>
  <c r="Z2257" i="1"/>
  <c r="AA2257" i="1"/>
  <c r="AB2257" i="1"/>
  <c r="AC2257" i="1"/>
  <c r="AD2257" i="1"/>
  <c r="AE2257" i="1"/>
  <c r="AF2257" i="1"/>
  <c r="AG2257" i="1"/>
  <c r="AH2257" i="1"/>
  <c r="AI2257" i="1"/>
  <c r="AJ2257" i="1"/>
  <c r="AK2257" i="1"/>
  <c r="AL2257" i="1"/>
  <c r="AM2257" i="1"/>
  <c r="AN2257" i="1"/>
  <c r="AO2257" i="1"/>
  <c r="AP2257" i="1"/>
  <c r="AQ2257" i="1"/>
  <c r="AR2257" i="1"/>
  <c r="AS2257" i="1"/>
  <c r="AT2257" i="1"/>
  <c r="AU2257" i="1"/>
  <c r="AV2257" i="1"/>
  <c r="AW2257" i="1"/>
  <c r="AX2257" i="1"/>
  <c r="AY2257" i="1"/>
  <c r="AZ2257" i="1"/>
  <c r="BA2257" i="1"/>
  <c r="BB2257" i="1"/>
  <c r="BC2257" i="1"/>
  <c r="BD2257" i="1"/>
  <c r="BE2257" i="1"/>
  <c r="BF2257" i="1"/>
  <c r="H2258" i="1"/>
  <c r="I2258" i="1"/>
  <c r="J2258" i="1"/>
  <c r="K2258" i="1"/>
  <c r="L2258" i="1"/>
  <c r="M2258" i="1"/>
  <c r="N2258" i="1"/>
  <c r="O2258" i="1"/>
  <c r="P2258" i="1"/>
  <c r="Q2258" i="1"/>
  <c r="R2258" i="1"/>
  <c r="S2258" i="1"/>
  <c r="T2258" i="1"/>
  <c r="U2258" i="1"/>
  <c r="V2258" i="1"/>
  <c r="W2258" i="1"/>
  <c r="X2258" i="1"/>
  <c r="Y2258" i="1"/>
  <c r="Z2258" i="1"/>
  <c r="AA2258" i="1"/>
  <c r="AB2258" i="1"/>
  <c r="AC2258" i="1"/>
  <c r="AD2258" i="1"/>
  <c r="AE2258" i="1"/>
  <c r="AF2258" i="1"/>
  <c r="AG2258" i="1"/>
  <c r="AH2258" i="1"/>
  <c r="AI2258" i="1"/>
  <c r="AJ2258" i="1"/>
  <c r="AK2258" i="1"/>
  <c r="AL2258" i="1"/>
  <c r="AM2258" i="1"/>
  <c r="AN2258" i="1"/>
  <c r="AO2258" i="1"/>
  <c r="AP2258" i="1"/>
  <c r="AQ2258" i="1"/>
  <c r="AR2258" i="1"/>
  <c r="AS2258" i="1"/>
  <c r="AT2258" i="1"/>
  <c r="AU2258" i="1"/>
  <c r="AV2258" i="1"/>
  <c r="AW2258" i="1"/>
  <c r="AX2258" i="1"/>
  <c r="AY2258" i="1"/>
  <c r="AZ2258" i="1"/>
  <c r="BA2258" i="1"/>
  <c r="BB2258" i="1"/>
  <c r="BC2258" i="1"/>
  <c r="BD2258" i="1"/>
  <c r="BE2258" i="1"/>
  <c r="BF2258" i="1"/>
  <c r="H2259" i="1"/>
  <c r="I2259" i="1"/>
  <c r="J2259" i="1"/>
  <c r="K2259" i="1"/>
  <c r="L2259" i="1"/>
  <c r="M2259" i="1"/>
  <c r="N2259" i="1"/>
  <c r="O2259" i="1"/>
  <c r="P2259" i="1"/>
  <c r="Q2259" i="1"/>
  <c r="R2259" i="1"/>
  <c r="S2259" i="1"/>
  <c r="T2259" i="1"/>
  <c r="U2259" i="1"/>
  <c r="V2259" i="1"/>
  <c r="W2259" i="1"/>
  <c r="X2259" i="1"/>
  <c r="Y2259" i="1"/>
  <c r="Z2259" i="1"/>
  <c r="AA2259" i="1"/>
  <c r="AB2259" i="1"/>
  <c r="AC2259" i="1"/>
  <c r="AD2259" i="1"/>
  <c r="AE2259" i="1"/>
  <c r="AF2259" i="1"/>
  <c r="AG2259" i="1"/>
  <c r="AH2259" i="1"/>
  <c r="AI2259" i="1"/>
  <c r="AJ2259" i="1"/>
  <c r="AK2259" i="1"/>
  <c r="AL2259" i="1"/>
  <c r="AM2259" i="1"/>
  <c r="AN2259" i="1"/>
  <c r="AO2259" i="1"/>
  <c r="AP2259" i="1"/>
  <c r="AQ2259" i="1"/>
  <c r="AR2259" i="1"/>
  <c r="AS2259" i="1"/>
  <c r="AT2259" i="1"/>
  <c r="AU2259" i="1"/>
  <c r="AV2259" i="1"/>
  <c r="AW2259" i="1"/>
  <c r="AX2259" i="1"/>
  <c r="AY2259" i="1"/>
  <c r="AZ2259" i="1"/>
  <c r="BA2259" i="1"/>
  <c r="BB2259" i="1"/>
  <c r="BC2259" i="1"/>
  <c r="BD2259" i="1"/>
  <c r="BE2259" i="1"/>
  <c r="BF2259" i="1"/>
  <c r="H2260" i="1"/>
  <c r="I2260" i="1"/>
  <c r="J2260" i="1"/>
  <c r="K2260" i="1"/>
  <c r="L2260" i="1"/>
  <c r="M2260" i="1"/>
  <c r="N2260" i="1"/>
  <c r="O2260" i="1"/>
  <c r="P2260" i="1"/>
  <c r="Q2260" i="1"/>
  <c r="R2260" i="1"/>
  <c r="S2260" i="1"/>
  <c r="T2260" i="1"/>
  <c r="U2260" i="1"/>
  <c r="V2260" i="1"/>
  <c r="W2260" i="1"/>
  <c r="X2260" i="1"/>
  <c r="Y2260" i="1"/>
  <c r="Z2260" i="1"/>
  <c r="AA2260" i="1"/>
  <c r="AB2260" i="1"/>
  <c r="AC2260" i="1"/>
  <c r="AD2260" i="1"/>
  <c r="AE2260" i="1"/>
  <c r="AF2260" i="1"/>
  <c r="AG2260" i="1"/>
  <c r="AH2260" i="1"/>
  <c r="AI2260" i="1"/>
  <c r="AJ2260" i="1"/>
  <c r="AK2260" i="1"/>
  <c r="AL2260" i="1"/>
  <c r="AM2260" i="1"/>
  <c r="AN2260" i="1"/>
  <c r="AO2260" i="1"/>
  <c r="AP2260" i="1"/>
  <c r="AQ2260" i="1"/>
  <c r="AR2260" i="1"/>
  <c r="AS2260" i="1"/>
  <c r="AT2260" i="1"/>
  <c r="AU2260" i="1"/>
  <c r="AV2260" i="1"/>
  <c r="AW2260" i="1"/>
  <c r="AX2260" i="1"/>
  <c r="AY2260" i="1"/>
  <c r="AZ2260" i="1"/>
  <c r="BA2260" i="1"/>
  <c r="BB2260" i="1"/>
  <c r="BC2260" i="1"/>
  <c r="BD2260" i="1"/>
  <c r="BE2260" i="1"/>
  <c r="BF2260" i="1"/>
  <c r="H2261" i="1"/>
  <c r="I2261" i="1"/>
  <c r="J2261" i="1"/>
  <c r="K2261" i="1"/>
  <c r="L2261" i="1"/>
  <c r="M2261" i="1"/>
  <c r="N2261" i="1"/>
  <c r="O2261" i="1"/>
  <c r="P2261" i="1"/>
  <c r="Q2261" i="1"/>
  <c r="R2261" i="1"/>
  <c r="S2261" i="1"/>
  <c r="T2261" i="1"/>
  <c r="U2261" i="1"/>
  <c r="V2261" i="1"/>
  <c r="W2261" i="1"/>
  <c r="X2261" i="1"/>
  <c r="Y2261" i="1"/>
  <c r="Z2261" i="1"/>
  <c r="AA2261" i="1"/>
  <c r="AB2261" i="1"/>
  <c r="AC2261" i="1"/>
  <c r="AD2261" i="1"/>
  <c r="AE2261" i="1"/>
  <c r="AF2261" i="1"/>
  <c r="AG2261" i="1"/>
  <c r="AH2261" i="1"/>
  <c r="AI2261" i="1"/>
  <c r="AJ2261" i="1"/>
  <c r="AK2261" i="1"/>
  <c r="AL2261" i="1"/>
  <c r="AM2261" i="1"/>
  <c r="AN2261" i="1"/>
  <c r="AO2261" i="1"/>
  <c r="AP2261" i="1"/>
  <c r="AQ2261" i="1"/>
  <c r="AR2261" i="1"/>
  <c r="AS2261" i="1"/>
  <c r="AT2261" i="1"/>
  <c r="AU2261" i="1"/>
  <c r="AV2261" i="1"/>
  <c r="AW2261" i="1"/>
  <c r="AX2261" i="1"/>
  <c r="AY2261" i="1"/>
  <c r="AZ2261" i="1"/>
  <c r="BA2261" i="1"/>
  <c r="BB2261" i="1"/>
  <c r="BC2261" i="1"/>
  <c r="BD2261" i="1"/>
  <c r="BE2261" i="1"/>
  <c r="BF2261" i="1"/>
  <c r="H2262" i="1"/>
  <c r="I2262" i="1"/>
  <c r="J2262" i="1"/>
  <c r="K2262" i="1"/>
  <c r="L2262" i="1"/>
  <c r="M2262" i="1"/>
  <c r="N2262" i="1"/>
  <c r="O2262" i="1"/>
  <c r="P2262" i="1"/>
  <c r="Q2262" i="1"/>
  <c r="R2262" i="1"/>
  <c r="S2262" i="1"/>
  <c r="T2262" i="1"/>
  <c r="U2262" i="1"/>
  <c r="V2262" i="1"/>
  <c r="W2262" i="1"/>
  <c r="X2262" i="1"/>
  <c r="Y2262" i="1"/>
  <c r="Z2262" i="1"/>
  <c r="AA2262" i="1"/>
  <c r="AB2262" i="1"/>
  <c r="AC2262" i="1"/>
  <c r="AD2262" i="1"/>
  <c r="AE2262" i="1"/>
  <c r="AF2262" i="1"/>
  <c r="AG2262" i="1"/>
  <c r="AH2262" i="1"/>
  <c r="AI2262" i="1"/>
  <c r="AJ2262" i="1"/>
  <c r="AK2262" i="1"/>
  <c r="AL2262" i="1"/>
  <c r="AM2262" i="1"/>
  <c r="AN2262" i="1"/>
  <c r="AO2262" i="1"/>
  <c r="AP2262" i="1"/>
  <c r="AQ2262" i="1"/>
  <c r="AR2262" i="1"/>
  <c r="AS2262" i="1"/>
  <c r="AT2262" i="1"/>
  <c r="AU2262" i="1"/>
  <c r="AV2262" i="1"/>
  <c r="AW2262" i="1"/>
  <c r="AX2262" i="1"/>
  <c r="AY2262" i="1"/>
  <c r="AZ2262" i="1"/>
  <c r="BA2262" i="1"/>
  <c r="BB2262" i="1"/>
  <c r="BC2262" i="1"/>
  <c r="BD2262" i="1"/>
  <c r="BE2262" i="1"/>
  <c r="BF2262" i="1"/>
  <c r="H2263" i="1"/>
  <c r="I2263" i="1"/>
  <c r="J2263" i="1"/>
  <c r="K2263" i="1"/>
  <c r="L2263" i="1"/>
  <c r="M2263" i="1"/>
  <c r="N2263" i="1"/>
  <c r="O2263" i="1"/>
  <c r="P2263" i="1"/>
  <c r="Q2263" i="1"/>
  <c r="R2263" i="1"/>
  <c r="S2263" i="1"/>
  <c r="T2263" i="1"/>
  <c r="U2263" i="1"/>
  <c r="V2263" i="1"/>
  <c r="W2263" i="1"/>
  <c r="X2263" i="1"/>
  <c r="Y2263" i="1"/>
  <c r="Z2263" i="1"/>
  <c r="AA2263" i="1"/>
  <c r="AB2263" i="1"/>
  <c r="AC2263" i="1"/>
  <c r="AD2263" i="1"/>
  <c r="AE2263" i="1"/>
  <c r="AF2263" i="1"/>
  <c r="AG2263" i="1"/>
  <c r="AH2263" i="1"/>
  <c r="AI2263" i="1"/>
  <c r="AJ2263" i="1"/>
  <c r="AK2263" i="1"/>
  <c r="AL2263" i="1"/>
  <c r="AM2263" i="1"/>
  <c r="AN2263" i="1"/>
  <c r="AO2263" i="1"/>
  <c r="AP2263" i="1"/>
  <c r="AQ2263" i="1"/>
  <c r="AR2263" i="1"/>
  <c r="AS2263" i="1"/>
  <c r="AT2263" i="1"/>
  <c r="AU2263" i="1"/>
  <c r="AV2263" i="1"/>
  <c r="AW2263" i="1"/>
  <c r="AX2263" i="1"/>
  <c r="AY2263" i="1"/>
  <c r="AZ2263" i="1"/>
  <c r="BA2263" i="1"/>
  <c r="BB2263" i="1"/>
  <c r="BC2263" i="1"/>
  <c r="BD2263" i="1"/>
  <c r="BE2263" i="1"/>
  <c r="BF2263" i="1"/>
  <c r="H2264" i="1"/>
  <c r="I2264" i="1"/>
  <c r="J2264" i="1"/>
  <c r="K2264" i="1"/>
  <c r="L2264" i="1"/>
  <c r="M2264" i="1"/>
  <c r="N2264" i="1"/>
  <c r="O2264" i="1"/>
  <c r="P2264" i="1"/>
  <c r="Q2264" i="1"/>
  <c r="R2264" i="1"/>
  <c r="S2264" i="1"/>
  <c r="T2264" i="1"/>
  <c r="U2264" i="1"/>
  <c r="V2264" i="1"/>
  <c r="W2264" i="1"/>
  <c r="X2264" i="1"/>
  <c r="Y2264" i="1"/>
  <c r="Z2264" i="1"/>
  <c r="AA2264" i="1"/>
  <c r="AB2264" i="1"/>
  <c r="AC2264" i="1"/>
  <c r="AD2264" i="1"/>
  <c r="AE2264" i="1"/>
  <c r="AF2264" i="1"/>
  <c r="AG2264" i="1"/>
  <c r="AH2264" i="1"/>
  <c r="AI2264" i="1"/>
  <c r="AJ2264" i="1"/>
  <c r="AK2264" i="1"/>
  <c r="AL2264" i="1"/>
  <c r="AM2264" i="1"/>
  <c r="AN2264" i="1"/>
  <c r="AO2264" i="1"/>
  <c r="AP2264" i="1"/>
  <c r="AQ2264" i="1"/>
  <c r="AR2264" i="1"/>
  <c r="AS2264" i="1"/>
  <c r="AT2264" i="1"/>
  <c r="AU2264" i="1"/>
  <c r="AV2264" i="1"/>
  <c r="AW2264" i="1"/>
  <c r="AX2264" i="1"/>
  <c r="AY2264" i="1"/>
  <c r="AZ2264" i="1"/>
  <c r="BA2264" i="1"/>
  <c r="BB2264" i="1"/>
  <c r="BC2264" i="1"/>
  <c r="BD2264" i="1"/>
  <c r="BE2264" i="1"/>
  <c r="BF2264" i="1"/>
  <c r="H2265" i="1"/>
  <c r="I2265" i="1"/>
  <c r="J2265" i="1"/>
  <c r="K2265" i="1"/>
  <c r="L2265" i="1"/>
  <c r="M2265" i="1"/>
  <c r="N2265" i="1"/>
  <c r="O2265" i="1"/>
  <c r="P2265" i="1"/>
  <c r="Q2265" i="1"/>
  <c r="R2265" i="1"/>
  <c r="S2265" i="1"/>
  <c r="T2265" i="1"/>
  <c r="U2265" i="1"/>
  <c r="V2265" i="1"/>
  <c r="W2265" i="1"/>
  <c r="X2265" i="1"/>
  <c r="Y2265" i="1"/>
  <c r="Z2265" i="1"/>
  <c r="AA2265" i="1"/>
  <c r="AB2265" i="1"/>
  <c r="AC2265" i="1"/>
  <c r="AD2265" i="1"/>
  <c r="AE2265" i="1"/>
  <c r="AF2265" i="1"/>
  <c r="AG2265" i="1"/>
  <c r="AH2265" i="1"/>
  <c r="AI2265" i="1"/>
  <c r="AJ2265" i="1"/>
  <c r="AK2265" i="1"/>
  <c r="AL2265" i="1"/>
  <c r="AM2265" i="1"/>
  <c r="AN2265" i="1"/>
  <c r="AO2265" i="1"/>
  <c r="AP2265" i="1"/>
  <c r="AQ2265" i="1"/>
  <c r="AR2265" i="1"/>
  <c r="AS2265" i="1"/>
  <c r="AT2265" i="1"/>
  <c r="AU2265" i="1"/>
  <c r="AV2265" i="1"/>
  <c r="AW2265" i="1"/>
  <c r="AX2265" i="1"/>
  <c r="AY2265" i="1"/>
  <c r="AZ2265" i="1"/>
  <c r="BA2265" i="1"/>
  <c r="BB2265" i="1"/>
  <c r="BC2265" i="1"/>
  <c r="BD2265" i="1"/>
  <c r="BE2265" i="1"/>
  <c r="BF2265" i="1"/>
  <c r="H2266" i="1"/>
  <c r="I2266" i="1"/>
  <c r="J2266" i="1"/>
  <c r="K2266" i="1"/>
  <c r="L2266" i="1"/>
  <c r="M2266" i="1"/>
  <c r="N2266" i="1"/>
  <c r="O2266" i="1"/>
  <c r="P2266" i="1"/>
  <c r="Q2266" i="1"/>
  <c r="R2266" i="1"/>
  <c r="S2266" i="1"/>
  <c r="T2266" i="1"/>
  <c r="U2266" i="1"/>
  <c r="V2266" i="1"/>
  <c r="W2266" i="1"/>
  <c r="X2266" i="1"/>
  <c r="Y2266" i="1"/>
  <c r="Z2266" i="1"/>
  <c r="AA2266" i="1"/>
  <c r="AB2266" i="1"/>
  <c r="AC2266" i="1"/>
  <c r="AD2266" i="1"/>
  <c r="AE2266" i="1"/>
  <c r="AF2266" i="1"/>
  <c r="AG2266" i="1"/>
  <c r="AH2266" i="1"/>
  <c r="AI2266" i="1"/>
  <c r="AJ2266" i="1"/>
  <c r="AK2266" i="1"/>
  <c r="AL2266" i="1"/>
  <c r="AM2266" i="1"/>
  <c r="AN2266" i="1"/>
  <c r="AO2266" i="1"/>
  <c r="AP2266" i="1"/>
  <c r="AQ2266" i="1"/>
  <c r="AR2266" i="1"/>
  <c r="AS2266" i="1"/>
  <c r="AT2266" i="1"/>
  <c r="AU2266" i="1"/>
  <c r="AV2266" i="1"/>
  <c r="AW2266" i="1"/>
  <c r="AX2266" i="1"/>
  <c r="AY2266" i="1"/>
  <c r="AZ2266" i="1"/>
  <c r="BA2266" i="1"/>
  <c r="BB2266" i="1"/>
  <c r="BC2266" i="1"/>
  <c r="BD2266" i="1"/>
  <c r="BE2266" i="1"/>
  <c r="BF2266" i="1"/>
  <c r="H2267" i="1"/>
  <c r="I2267" i="1"/>
  <c r="J2267" i="1"/>
  <c r="K2267" i="1"/>
  <c r="L2267" i="1"/>
  <c r="M2267" i="1"/>
  <c r="N2267" i="1"/>
  <c r="O2267" i="1"/>
  <c r="P2267" i="1"/>
  <c r="Q2267" i="1"/>
  <c r="R2267" i="1"/>
  <c r="S2267" i="1"/>
  <c r="T2267" i="1"/>
  <c r="U2267" i="1"/>
  <c r="V2267" i="1"/>
  <c r="W2267" i="1"/>
  <c r="X2267" i="1"/>
  <c r="Y2267" i="1"/>
  <c r="Z2267" i="1"/>
  <c r="AA2267" i="1"/>
  <c r="AB2267" i="1"/>
  <c r="AC2267" i="1"/>
  <c r="AD2267" i="1"/>
  <c r="AE2267" i="1"/>
  <c r="AF2267" i="1"/>
  <c r="AG2267" i="1"/>
  <c r="AH2267" i="1"/>
  <c r="AI2267" i="1"/>
  <c r="AJ2267" i="1"/>
  <c r="AK2267" i="1"/>
  <c r="AL2267" i="1"/>
  <c r="AM2267" i="1"/>
  <c r="AN2267" i="1"/>
  <c r="AO2267" i="1"/>
  <c r="AP2267" i="1"/>
  <c r="AQ2267" i="1"/>
  <c r="AR2267" i="1"/>
  <c r="AS2267" i="1"/>
  <c r="AT2267" i="1"/>
  <c r="AU2267" i="1"/>
  <c r="AV2267" i="1"/>
  <c r="AW2267" i="1"/>
  <c r="AX2267" i="1"/>
  <c r="AY2267" i="1"/>
  <c r="AZ2267" i="1"/>
  <c r="BA2267" i="1"/>
  <c r="BB2267" i="1"/>
  <c r="BC2267" i="1"/>
  <c r="BD2267" i="1"/>
  <c r="BE2267" i="1"/>
  <c r="BF2267" i="1"/>
  <c r="H2268" i="1"/>
  <c r="I2268" i="1"/>
  <c r="J2268" i="1"/>
  <c r="K2268" i="1"/>
  <c r="L2268" i="1"/>
  <c r="M2268" i="1"/>
  <c r="N2268" i="1"/>
  <c r="O2268" i="1"/>
  <c r="P2268" i="1"/>
  <c r="Q2268" i="1"/>
  <c r="R2268" i="1"/>
  <c r="S2268" i="1"/>
  <c r="T2268" i="1"/>
  <c r="U2268" i="1"/>
  <c r="V2268" i="1"/>
  <c r="W2268" i="1"/>
  <c r="X2268" i="1"/>
  <c r="Y2268" i="1"/>
  <c r="Z2268" i="1"/>
  <c r="AA2268" i="1"/>
  <c r="AB2268" i="1"/>
  <c r="AC2268" i="1"/>
  <c r="AD2268" i="1"/>
  <c r="AE2268" i="1"/>
  <c r="AF2268" i="1"/>
  <c r="AG2268" i="1"/>
  <c r="AH2268" i="1"/>
  <c r="AI2268" i="1"/>
  <c r="AJ2268" i="1"/>
  <c r="AK2268" i="1"/>
  <c r="AL2268" i="1"/>
  <c r="AM2268" i="1"/>
  <c r="AN2268" i="1"/>
  <c r="AO2268" i="1"/>
  <c r="AP2268" i="1"/>
  <c r="AQ2268" i="1"/>
  <c r="AR2268" i="1"/>
  <c r="AS2268" i="1"/>
  <c r="AT2268" i="1"/>
  <c r="AU2268" i="1"/>
  <c r="AV2268" i="1"/>
  <c r="AW2268" i="1"/>
  <c r="AX2268" i="1"/>
  <c r="AY2268" i="1"/>
  <c r="AZ2268" i="1"/>
  <c r="BA2268" i="1"/>
  <c r="BB2268" i="1"/>
  <c r="BC2268" i="1"/>
  <c r="BD2268" i="1"/>
  <c r="BE2268" i="1"/>
  <c r="BF2268" i="1"/>
  <c r="H2269" i="1"/>
  <c r="I2269" i="1"/>
  <c r="J2269" i="1"/>
  <c r="K2269" i="1"/>
  <c r="L2269" i="1"/>
  <c r="M2269" i="1"/>
  <c r="N2269" i="1"/>
  <c r="O2269" i="1"/>
  <c r="P2269" i="1"/>
  <c r="Q2269" i="1"/>
  <c r="R2269" i="1"/>
  <c r="S2269" i="1"/>
  <c r="T2269" i="1"/>
  <c r="U2269" i="1"/>
  <c r="V2269" i="1"/>
  <c r="W2269" i="1"/>
  <c r="X2269" i="1"/>
  <c r="Y2269" i="1"/>
  <c r="Z2269" i="1"/>
  <c r="AA2269" i="1"/>
  <c r="AB2269" i="1"/>
  <c r="AC2269" i="1"/>
  <c r="AD2269" i="1"/>
  <c r="AE2269" i="1"/>
  <c r="AF2269" i="1"/>
  <c r="AG2269" i="1"/>
  <c r="AH2269" i="1"/>
  <c r="AI2269" i="1"/>
  <c r="AJ2269" i="1"/>
  <c r="AK2269" i="1"/>
  <c r="AL2269" i="1"/>
  <c r="AM2269" i="1"/>
  <c r="AN2269" i="1"/>
  <c r="AO2269" i="1"/>
  <c r="AP2269" i="1"/>
  <c r="AQ2269" i="1"/>
  <c r="AR2269" i="1"/>
  <c r="AS2269" i="1"/>
  <c r="AT2269" i="1"/>
  <c r="AU2269" i="1"/>
  <c r="AV2269" i="1"/>
  <c r="AW2269" i="1"/>
  <c r="AX2269" i="1"/>
  <c r="AY2269" i="1"/>
  <c r="AZ2269" i="1"/>
  <c r="BA2269" i="1"/>
  <c r="BB2269" i="1"/>
  <c r="BC2269" i="1"/>
  <c r="BD2269" i="1"/>
  <c r="BE2269" i="1"/>
  <c r="BF2269" i="1"/>
  <c r="H2270" i="1"/>
  <c r="I2270" i="1"/>
  <c r="J2270" i="1"/>
  <c r="K2270" i="1"/>
  <c r="L2270" i="1"/>
  <c r="M2270" i="1"/>
  <c r="N2270" i="1"/>
  <c r="O2270" i="1"/>
  <c r="P2270" i="1"/>
  <c r="Q2270" i="1"/>
  <c r="R2270" i="1"/>
  <c r="S2270" i="1"/>
  <c r="T2270" i="1"/>
  <c r="U2270" i="1"/>
  <c r="V2270" i="1"/>
  <c r="W2270" i="1"/>
  <c r="X2270" i="1"/>
  <c r="Y2270" i="1"/>
  <c r="Z2270" i="1"/>
  <c r="AA2270" i="1"/>
  <c r="AB2270" i="1"/>
  <c r="AC2270" i="1"/>
  <c r="AD2270" i="1"/>
  <c r="AE2270" i="1"/>
  <c r="AF2270" i="1"/>
  <c r="AG2270" i="1"/>
  <c r="AH2270" i="1"/>
  <c r="AI2270" i="1"/>
  <c r="AJ2270" i="1"/>
  <c r="AK2270" i="1"/>
  <c r="AL2270" i="1"/>
  <c r="AM2270" i="1"/>
  <c r="AN2270" i="1"/>
  <c r="AO2270" i="1"/>
  <c r="AP2270" i="1"/>
  <c r="AQ2270" i="1"/>
  <c r="AR2270" i="1"/>
  <c r="AS2270" i="1"/>
  <c r="AT2270" i="1"/>
  <c r="AU2270" i="1"/>
  <c r="AV2270" i="1"/>
  <c r="AW2270" i="1"/>
  <c r="AX2270" i="1"/>
  <c r="AY2270" i="1"/>
  <c r="AZ2270" i="1"/>
  <c r="BA2270" i="1"/>
  <c r="BB2270" i="1"/>
  <c r="BC2270" i="1"/>
  <c r="BD2270" i="1"/>
  <c r="BE2270" i="1"/>
  <c r="BF2270" i="1"/>
  <c r="H2271" i="1"/>
  <c r="I2271" i="1"/>
  <c r="J2271" i="1"/>
  <c r="K2271" i="1"/>
  <c r="L2271" i="1"/>
  <c r="M2271" i="1"/>
  <c r="N2271" i="1"/>
  <c r="O2271" i="1"/>
  <c r="P2271" i="1"/>
  <c r="Q2271" i="1"/>
  <c r="R2271" i="1"/>
  <c r="S2271" i="1"/>
  <c r="T2271" i="1"/>
  <c r="U2271" i="1"/>
  <c r="V2271" i="1"/>
  <c r="W2271" i="1"/>
  <c r="X2271" i="1"/>
  <c r="Y2271" i="1"/>
  <c r="Z2271" i="1"/>
  <c r="AA2271" i="1"/>
  <c r="AB2271" i="1"/>
  <c r="AC2271" i="1"/>
  <c r="AD2271" i="1"/>
  <c r="AE2271" i="1"/>
  <c r="AF2271" i="1"/>
  <c r="AG2271" i="1"/>
  <c r="AH2271" i="1"/>
  <c r="AI2271" i="1"/>
  <c r="AJ2271" i="1"/>
  <c r="AK2271" i="1"/>
  <c r="AL2271" i="1"/>
  <c r="AM2271" i="1"/>
  <c r="AN2271" i="1"/>
  <c r="AO2271" i="1"/>
  <c r="AP2271" i="1"/>
  <c r="AQ2271" i="1"/>
  <c r="AR2271" i="1"/>
  <c r="AS2271" i="1"/>
  <c r="AT2271" i="1"/>
  <c r="AU2271" i="1"/>
  <c r="AV2271" i="1"/>
  <c r="AW2271" i="1"/>
  <c r="AX2271" i="1"/>
  <c r="AY2271" i="1"/>
  <c r="AZ2271" i="1"/>
  <c r="BA2271" i="1"/>
  <c r="BB2271" i="1"/>
  <c r="BC2271" i="1"/>
  <c r="BD2271" i="1"/>
  <c r="BE2271" i="1"/>
  <c r="BF2271" i="1"/>
  <c r="H2272" i="1"/>
  <c r="I2272" i="1"/>
  <c r="J2272" i="1"/>
  <c r="K2272" i="1"/>
  <c r="L2272" i="1"/>
  <c r="M2272" i="1"/>
  <c r="N2272" i="1"/>
  <c r="O2272" i="1"/>
  <c r="P2272" i="1"/>
  <c r="Q2272" i="1"/>
  <c r="R2272" i="1"/>
  <c r="S2272" i="1"/>
  <c r="T2272" i="1"/>
  <c r="U2272" i="1"/>
  <c r="V2272" i="1"/>
  <c r="W2272" i="1"/>
  <c r="X2272" i="1"/>
  <c r="Y2272" i="1"/>
  <c r="Z2272" i="1"/>
  <c r="AA2272" i="1"/>
  <c r="AB2272" i="1"/>
  <c r="AC2272" i="1"/>
  <c r="AD2272" i="1"/>
  <c r="AE2272" i="1"/>
  <c r="AF2272" i="1"/>
  <c r="AG2272" i="1"/>
  <c r="AH2272" i="1"/>
  <c r="AI2272" i="1"/>
  <c r="AJ2272" i="1"/>
  <c r="AK2272" i="1"/>
  <c r="AL2272" i="1"/>
  <c r="AM2272" i="1"/>
  <c r="AN2272" i="1"/>
  <c r="AO2272" i="1"/>
  <c r="AP2272" i="1"/>
  <c r="AQ2272" i="1"/>
  <c r="AR2272" i="1"/>
  <c r="AS2272" i="1"/>
  <c r="AT2272" i="1"/>
  <c r="AU2272" i="1"/>
  <c r="AV2272" i="1"/>
  <c r="AW2272" i="1"/>
  <c r="AX2272" i="1"/>
  <c r="AY2272" i="1"/>
  <c r="AZ2272" i="1"/>
  <c r="BA2272" i="1"/>
  <c r="BB2272" i="1"/>
  <c r="BC2272" i="1"/>
  <c r="BD2272" i="1"/>
  <c r="BE2272" i="1"/>
  <c r="BF2272" i="1"/>
  <c r="H2273" i="1"/>
  <c r="I2273" i="1"/>
  <c r="J2273" i="1"/>
  <c r="K2273" i="1"/>
  <c r="L2273" i="1"/>
  <c r="M2273" i="1"/>
  <c r="N2273" i="1"/>
  <c r="O2273" i="1"/>
  <c r="P2273" i="1"/>
  <c r="Q2273" i="1"/>
  <c r="R2273" i="1"/>
  <c r="S2273" i="1"/>
  <c r="T2273" i="1"/>
  <c r="U2273" i="1"/>
  <c r="V2273" i="1"/>
  <c r="W2273" i="1"/>
  <c r="X2273" i="1"/>
  <c r="Y2273" i="1"/>
  <c r="Z2273" i="1"/>
  <c r="AA2273" i="1"/>
  <c r="AB2273" i="1"/>
  <c r="AC2273" i="1"/>
  <c r="AD2273" i="1"/>
  <c r="AE2273" i="1"/>
  <c r="AF2273" i="1"/>
  <c r="AG2273" i="1"/>
  <c r="AH2273" i="1"/>
  <c r="AI2273" i="1"/>
  <c r="AJ2273" i="1"/>
  <c r="AK2273" i="1"/>
  <c r="AL2273" i="1"/>
  <c r="AM2273" i="1"/>
  <c r="AN2273" i="1"/>
  <c r="AO2273" i="1"/>
  <c r="AP2273" i="1"/>
  <c r="AQ2273" i="1"/>
  <c r="AR2273" i="1"/>
  <c r="AS2273" i="1"/>
  <c r="AT2273" i="1"/>
  <c r="AU2273" i="1"/>
  <c r="AV2273" i="1"/>
  <c r="AW2273" i="1"/>
  <c r="AX2273" i="1"/>
  <c r="AY2273" i="1"/>
  <c r="AZ2273" i="1"/>
  <c r="BA2273" i="1"/>
  <c r="BB2273" i="1"/>
  <c r="BC2273" i="1"/>
  <c r="BD2273" i="1"/>
  <c r="BE2273" i="1"/>
  <c r="BF2273" i="1"/>
  <c r="H2274" i="1"/>
  <c r="I2274" i="1"/>
  <c r="J2274" i="1"/>
  <c r="K2274" i="1"/>
  <c r="L2274" i="1"/>
  <c r="M2274" i="1"/>
  <c r="N2274" i="1"/>
  <c r="O2274" i="1"/>
  <c r="P2274" i="1"/>
  <c r="Q2274" i="1"/>
  <c r="R2274" i="1"/>
  <c r="S2274" i="1"/>
  <c r="T2274" i="1"/>
  <c r="U2274" i="1"/>
  <c r="V2274" i="1"/>
  <c r="W2274" i="1"/>
  <c r="X2274" i="1"/>
  <c r="Y2274" i="1"/>
  <c r="Z2274" i="1"/>
  <c r="AA2274" i="1"/>
  <c r="AB2274" i="1"/>
  <c r="AC2274" i="1"/>
  <c r="AD2274" i="1"/>
  <c r="AE2274" i="1"/>
  <c r="AF2274" i="1"/>
  <c r="AG2274" i="1"/>
  <c r="AH2274" i="1"/>
  <c r="AI2274" i="1"/>
  <c r="AJ2274" i="1"/>
  <c r="AK2274" i="1"/>
  <c r="AL2274" i="1"/>
  <c r="AM2274" i="1"/>
  <c r="AN2274" i="1"/>
  <c r="AO2274" i="1"/>
  <c r="AP2274" i="1"/>
  <c r="AQ2274" i="1"/>
  <c r="AR2274" i="1"/>
  <c r="AS2274" i="1"/>
  <c r="AT2274" i="1"/>
  <c r="AU2274" i="1"/>
  <c r="AV2274" i="1"/>
  <c r="AW2274" i="1"/>
  <c r="AX2274" i="1"/>
  <c r="AY2274" i="1"/>
  <c r="AZ2274" i="1"/>
  <c r="BA2274" i="1"/>
  <c r="BB2274" i="1"/>
  <c r="BC2274" i="1"/>
  <c r="BD2274" i="1"/>
  <c r="BE2274" i="1"/>
  <c r="BF2274" i="1"/>
  <c r="H2275" i="1"/>
  <c r="I2275" i="1"/>
  <c r="J2275" i="1"/>
  <c r="K2275" i="1"/>
  <c r="L2275" i="1"/>
  <c r="M2275" i="1"/>
  <c r="N2275" i="1"/>
  <c r="O2275" i="1"/>
  <c r="P2275" i="1"/>
  <c r="Q2275" i="1"/>
  <c r="R2275" i="1"/>
  <c r="S2275" i="1"/>
  <c r="T2275" i="1"/>
  <c r="U2275" i="1"/>
  <c r="V2275" i="1"/>
  <c r="W2275" i="1"/>
  <c r="X2275" i="1"/>
  <c r="Y2275" i="1"/>
  <c r="Z2275" i="1"/>
  <c r="AA2275" i="1"/>
  <c r="AB2275" i="1"/>
  <c r="AC2275" i="1"/>
  <c r="AD2275" i="1"/>
  <c r="AE2275" i="1"/>
  <c r="AF2275" i="1"/>
  <c r="AG2275" i="1"/>
  <c r="AH2275" i="1"/>
  <c r="AI2275" i="1"/>
  <c r="AJ2275" i="1"/>
  <c r="AK2275" i="1"/>
  <c r="AL2275" i="1"/>
  <c r="AM2275" i="1"/>
  <c r="AN2275" i="1"/>
  <c r="AO2275" i="1"/>
  <c r="AP2275" i="1"/>
  <c r="AQ2275" i="1"/>
  <c r="AR2275" i="1"/>
  <c r="AS2275" i="1"/>
  <c r="AT2275" i="1"/>
  <c r="AU2275" i="1"/>
  <c r="AV2275" i="1"/>
  <c r="AW2275" i="1"/>
  <c r="AX2275" i="1"/>
  <c r="AY2275" i="1"/>
  <c r="AZ2275" i="1"/>
  <c r="BA2275" i="1"/>
  <c r="BB2275" i="1"/>
  <c r="BC2275" i="1"/>
  <c r="BD2275" i="1"/>
  <c r="BE2275" i="1"/>
  <c r="BF2275" i="1"/>
  <c r="H2276" i="1"/>
  <c r="I2276" i="1"/>
  <c r="J2276" i="1"/>
  <c r="K2276" i="1"/>
  <c r="L2276" i="1"/>
  <c r="M2276" i="1"/>
  <c r="N2276" i="1"/>
  <c r="O2276" i="1"/>
  <c r="P2276" i="1"/>
  <c r="Q2276" i="1"/>
  <c r="R2276" i="1"/>
  <c r="S2276" i="1"/>
  <c r="T2276" i="1"/>
  <c r="U2276" i="1"/>
  <c r="V2276" i="1"/>
  <c r="W2276" i="1"/>
  <c r="X2276" i="1"/>
  <c r="Y2276" i="1"/>
  <c r="Z2276" i="1"/>
  <c r="AA2276" i="1"/>
  <c r="AB2276" i="1"/>
  <c r="AC2276" i="1"/>
  <c r="AD2276" i="1"/>
  <c r="AE2276" i="1"/>
  <c r="AF2276" i="1"/>
  <c r="AG2276" i="1"/>
  <c r="AH2276" i="1"/>
  <c r="AI2276" i="1"/>
  <c r="AJ2276" i="1"/>
  <c r="AK2276" i="1"/>
  <c r="AL2276" i="1"/>
  <c r="AM2276" i="1"/>
  <c r="AN2276" i="1"/>
  <c r="AO2276" i="1"/>
  <c r="AP2276" i="1"/>
  <c r="AQ2276" i="1"/>
  <c r="AR2276" i="1"/>
  <c r="AS2276" i="1"/>
  <c r="AT2276" i="1"/>
  <c r="AU2276" i="1"/>
  <c r="AV2276" i="1"/>
  <c r="AW2276" i="1"/>
  <c r="AX2276" i="1"/>
  <c r="AY2276" i="1"/>
  <c r="AZ2276" i="1"/>
  <c r="BA2276" i="1"/>
  <c r="BB2276" i="1"/>
  <c r="BC2276" i="1"/>
  <c r="BD2276" i="1"/>
  <c r="BE2276" i="1"/>
  <c r="BF2276" i="1"/>
  <c r="H2277" i="1"/>
  <c r="I2277" i="1"/>
  <c r="J2277" i="1"/>
  <c r="K2277" i="1"/>
  <c r="L2277" i="1"/>
  <c r="M2277" i="1"/>
  <c r="N2277" i="1"/>
  <c r="O2277" i="1"/>
  <c r="P2277" i="1"/>
  <c r="Q2277" i="1"/>
  <c r="R2277" i="1"/>
  <c r="S2277" i="1"/>
  <c r="T2277" i="1"/>
  <c r="U2277" i="1"/>
  <c r="V2277" i="1"/>
  <c r="W2277" i="1"/>
  <c r="X2277" i="1"/>
  <c r="Y2277" i="1"/>
  <c r="Z2277" i="1"/>
  <c r="AA2277" i="1"/>
  <c r="AB2277" i="1"/>
  <c r="AC2277" i="1"/>
  <c r="AD2277" i="1"/>
  <c r="AE2277" i="1"/>
  <c r="AF2277" i="1"/>
  <c r="AG2277" i="1"/>
  <c r="AH2277" i="1"/>
  <c r="AI2277" i="1"/>
  <c r="AJ2277" i="1"/>
  <c r="AK2277" i="1"/>
  <c r="AL2277" i="1"/>
  <c r="AM2277" i="1"/>
  <c r="AN2277" i="1"/>
  <c r="AO2277" i="1"/>
  <c r="AP2277" i="1"/>
  <c r="AQ2277" i="1"/>
  <c r="AR2277" i="1"/>
  <c r="AS2277" i="1"/>
  <c r="AT2277" i="1"/>
  <c r="AU2277" i="1"/>
  <c r="AV2277" i="1"/>
  <c r="AW2277" i="1"/>
  <c r="AX2277" i="1"/>
  <c r="AY2277" i="1"/>
  <c r="AZ2277" i="1"/>
  <c r="BA2277" i="1"/>
  <c r="BB2277" i="1"/>
  <c r="BC2277" i="1"/>
  <c r="BD2277" i="1"/>
  <c r="BE2277" i="1"/>
  <c r="BF2277" i="1"/>
  <c r="H2278" i="1"/>
  <c r="I2278" i="1"/>
  <c r="J2278" i="1"/>
  <c r="K2278" i="1"/>
  <c r="L2278" i="1"/>
  <c r="M2278" i="1"/>
  <c r="N2278" i="1"/>
  <c r="O2278" i="1"/>
  <c r="P2278" i="1"/>
  <c r="Q2278" i="1"/>
  <c r="R2278" i="1"/>
  <c r="S2278" i="1"/>
  <c r="T2278" i="1"/>
  <c r="U2278" i="1"/>
  <c r="V2278" i="1"/>
  <c r="W2278" i="1"/>
  <c r="X2278" i="1"/>
  <c r="Y2278" i="1"/>
  <c r="Z2278" i="1"/>
  <c r="AA2278" i="1"/>
  <c r="AB2278" i="1"/>
  <c r="AC2278" i="1"/>
  <c r="AD2278" i="1"/>
  <c r="AE2278" i="1"/>
  <c r="AF2278" i="1"/>
  <c r="AG2278" i="1"/>
  <c r="AH2278" i="1"/>
  <c r="AI2278" i="1"/>
  <c r="AJ2278" i="1"/>
  <c r="AK2278" i="1"/>
  <c r="AL2278" i="1"/>
  <c r="AM2278" i="1"/>
  <c r="AN2278" i="1"/>
  <c r="AO2278" i="1"/>
  <c r="AP2278" i="1"/>
  <c r="AQ2278" i="1"/>
  <c r="AR2278" i="1"/>
  <c r="AS2278" i="1"/>
  <c r="AT2278" i="1"/>
  <c r="AU2278" i="1"/>
  <c r="AV2278" i="1"/>
  <c r="AW2278" i="1"/>
  <c r="AX2278" i="1"/>
  <c r="AY2278" i="1"/>
  <c r="AZ2278" i="1"/>
  <c r="BA2278" i="1"/>
  <c r="BB2278" i="1"/>
  <c r="BC2278" i="1"/>
  <c r="BD2278" i="1"/>
  <c r="BE2278" i="1"/>
  <c r="BF2278" i="1"/>
  <c r="H2279" i="1"/>
  <c r="I2279" i="1"/>
  <c r="J2279" i="1"/>
  <c r="K2279" i="1"/>
  <c r="L2279" i="1"/>
  <c r="M2279" i="1"/>
  <c r="N2279" i="1"/>
  <c r="O2279" i="1"/>
  <c r="P2279" i="1"/>
  <c r="Q2279" i="1"/>
  <c r="R2279" i="1"/>
  <c r="S2279" i="1"/>
  <c r="T2279" i="1"/>
  <c r="U2279" i="1"/>
  <c r="V2279" i="1"/>
  <c r="W2279" i="1"/>
  <c r="X2279" i="1"/>
  <c r="Y2279" i="1"/>
  <c r="Z2279" i="1"/>
  <c r="AA2279" i="1"/>
  <c r="AB2279" i="1"/>
  <c r="AC2279" i="1"/>
  <c r="AD2279" i="1"/>
  <c r="AE2279" i="1"/>
  <c r="AF2279" i="1"/>
  <c r="AG2279" i="1"/>
  <c r="AH2279" i="1"/>
  <c r="AI2279" i="1"/>
  <c r="AJ2279" i="1"/>
  <c r="AK2279" i="1"/>
  <c r="AL2279" i="1"/>
  <c r="AM2279" i="1"/>
  <c r="AN2279" i="1"/>
  <c r="AO2279" i="1"/>
  <c r="AP2279" i="1"/>
  <c r="AQ2279" i="1"/>
  <c r="AR2279" i="1"/>
  <c r="AS2279" i="1"/>
  <c r="AT2279" i="1"/>
  <c r="AU2279" i="1"/>
  <c r="AV2279" i="1"/>
  <c r="AW2279" i="1"/>
  <c r="AX2279" i="1"/>
  <c r="AY2279" i="1"/>
  <c r="AZ2279" i="1"/>
  <c r="BA2279" i="1"/>
  <c r="BB2279" i="1"/>
  <c r="BC2279" i="1"/>
  <c r="BD2279" i="1"/>
  <c r="BE2279" i="1"/>
  <c r="BF2279" i="1"/>
  <c r="H2280" i="1"/>
  <c r="I2280" i="1"/>
  <c r="J2280" i="1"/>
  <c r="K2280" i="1"/>
  <c r="L2280" i="1"/>
  <c r="M2280" i="1"/>
  <c r="N2280" i="1"/>
  <c r="O2280" i="1"/>
  <c r="P2280" i="1"/>
  <c r="Q2280" i="1"/>
  <c r="R2280" i="1"/>
  <c r="S2280" i="1"/>
  <c r="T2280" i="1"/>
  <c r="U2280" i="1"/>
  <c r="V2280" i="1"/>
  <c r="W2280" i="1"/>
  <c r="X2280" i="1"/>
  <c r="Y2280" i="1"/>
  <c r="Z2280" i="1"/>
  <c r="AA2280" i="1"/>
  <c r="AB2280" i="1"/>
  <c r="AC2280" i="1"/>
  <c r="AD2280" i="1"/>
  <c r="AE2280" i="1"/>
  <c r="AF2280" i="1"/>
  <c r="AG2280" i="1"/>
  <c r="AH2280" i="1"/>
  <c r="AI2280" i="1"/>
  <c r="AJ2280" i="1"/>
  <c r="AK2280" i="1"/>
  <c r="AL2280" i="1"/>
  <c r="AM2280" i="1"/>
  <c r="AN2280" i="1"/>
  <c r="AO2280" i="1"/>
  <c r="AP2280" i="1"/>
  <c r="AQ2280" i="1"/>
  <c r="AR2280" i="1"/>
  <c r="AS2280" i="1"/>
  <c r="AT2280" i="1"/>
  <c r="AU2280" i="1"/>
  <c r="AV2280" i="1"/>
  <c r="AW2280" i="1"/>
  <c r="AX2280" i="1"/>
  <c r="AY2280" i="1"/>
  <c r="AZ2280" i="1"/>
  <c r="BA2280" i="1"/>
  <c r="BB2280" i="1"/>
  <c r="BC2280" i="1"/>
  <c r="BD2280" i="1"/>
  <c r="BE2280" i="1"/>
  <c r="BF2280" i="1"/>
  <c r="H2281" i="1"/>
  <c r="I2281" i="1"/>
  <c r="J2281" i="1"/>
  <c r="K2281" i="1"/>
  <c r="L2281" i="1"/>
  <c r="M2281" i="1"/>
  <c r="N2281" i="1"/>
  <c r="O2281" i="1"/>
  <c r="P2281" i="1"/>
  <c r="Q2281" i="1"/>
  <c r="R2281" i="1"/>
  <c r="S2281" i="1"/>
  <c r="T2281" i="1"/>
  <c r="U2281" i="1"/>
  <c r="V2281" i="1"/>
  <c r="W2281" i="1"/>
  <c r="X2281" i="1"/>
  <c r="Y2281" i="1"/>
  <c r="Z2281" i="1"/>
  <c r="AA2281" i="1"/>
  <c r="AB2281" i="1"/>
  <c r="AC2281" i="1"/>
  <c r="AD2281" i="1"/>
  <c r="AE2281" i="1"/>
  <c r="AF2281" i="1"/>
  <c r="AG2281" i="1"/>
  <c r="AH2281" i="1"/>
  <c r="AI2281" i="1"/>
  <c r="AJ2281" i="1"/>
  <c r="AK2281" i="1"/>
  <c r="AL2281" i="1"/>
  <c r="AM2281" i="1"/>
  <c r="AN2281" i="1"/>
  <c r="AO2281" i="1"/>
  <c r="AP2281" i="1"/>
  <c r="AQ2281" i="1"/>
  <c r="AR2281" i="1"/>
  <c r="AS2281" i="1"/>
  <c r="AT2281" i="1"/>
  <c r="AU2281" i="1"/>
  <c r="AV2281" i="1"/>
  <c r="AW2281" i="1"/>
  <c r="AX2281" i="1"/>
  <c r="AY2281" i="1"/>
  <c r="AZ2281" i="1"/>
  <c r="BA2281" i="1"/>
  <c r="BB2281" i="1"/>
  <c r="BC2281" i="1"/>
  <c r="BD2281" i="1"/>
  <c r="BE2281" i="1"/>
  <c r="BF2281" i="1"/>
  <c r="H2282" i="1"/>
  <c r="I2282" i="1"/>
  <c r="J2282" i="1"/>
  <c r="K2282" i="1"/>
  <c r="L2282" i="1"/>
  <c r="M2282" i="1"/>
  <c r="N2282" i="1"/>
  <c r="O2282" i="1"/>
  <c r="P2282" i="1"/>
  <c r="Q2282" i="1"/>
  <c r="R2282" i="1"/>
  <c r="S2282" i="1"/>
  <c r="T2282" i="1"/>
  <c r="U2282" i="1"/>
  <c r="V2282" i="1"/>
  <c r="W2282" i="1"/>
  <c r="X2282" i="1"/>
  <c r="Y2282" i="1"/>
  <c r="Z2282" i="1"/>
  <c r="AA2282" i="1"/>
  <c r="AB2282" i="1"/>
  <c r="AC2282" i="1"/>
  <c r="AD2282" i="1"/>
  <c r="AE2282" i="1"/>
  <c r="AF2282" i="1"/>
  <c r="AG2282" i="1"/>
  <c r="AH2282" i="1"/>
  <c r="AI2282" i="1"/>
  <c r="AJ2282" i="1"/>
  <c r="AK2282" i="1"/>
  <c r="AL2282" i="1"/>
  <c r="AM2282" i="1"/>
  <c r="AN2282" i="1"/>
  <c r="AO2282" i="1"/>
  <c r="AP2282" i="1"/>
  <c r="AQ2282" i="1"/>
  <c r="AR2282" i="1"/>
  <c r="AS2282" i="1"/>
  <c r="AT2282" i="1"/>
  <c r="AU2282" i="1"/>
  <c r="AV2282" i="1"/>
  <c r="AW2282" i="1"/>
  <c r="AX2282" i="1"/>
  <c r="AY2282" i="1"/>
  <c r="AZ2282" i="1"/>
  <c r="BA2282" i="1"/>
  <c r="BB2282" i="1"/>
  <c r="BC2282" i="1"/>
  <c r="BD2282" i="1"/>
  <c r="BE2282" i="1"/>
  <c r="BF2282" i="1"/>
  <c r="H2283" i="1"/>
  <c r="I2283" i="1"/>
  <c r="J2283" i="1"/>
  <c r="K2283" i="1"/>
  <c r="L2283" i="1"/>
  <c r="M2283" i="1"/>
  <c r="N2283" i="1"/>
  <c r="O2283" i="1"/>
  <c r="P2283" i="1"/>
  <c r="Q2283" i="1"/>
  <c r="R2283" i="1"/>
  <c r="S2283" i="1"/>
  <c r="T2283" i="1"/>
  <c r="U2283" i="1"/>
  <c r="V2283" i="1"/>
  <c r="W2283" i="1"/>
  <c r="X2283" i="1"/>
  <c r="Y2283" i="1"/>
  <c r="Z2283" i="1"/>
  <c r="AA2283" i="1"/>
  <c r="AB2283" i="1"/>
  <c r="AC2283" i="1"/>
  <c r="AD2283" i="1"/>
  <c r="AE2283" i="1"/>
  <c r="AF2283" i="1"/>
  <c r="AG2283" i="1"/>
  <c r="AH2283" i="1"/>
  <c r="AI2283" i="1"/>
  <c r="AJ2283" i="1"/>
  <c r="AK2283" i="1"/>
  <c r="AL2283" i="1"/>
  <c r="AM2283" i="1"/>
  <c r="AN2283" i="1"/>
  <c r="AO2283" i="1"/>
  <c r="AP2283" i="1"/>
  <c r="AQ2283" i="1"/>
  <c r="AR2283" i="1"/>
  <c r="AS2283" i="1"/>
  <c r="AT2283" i="1"/>
  <c r="AU2283" i="1"/>
  <c r="AV2283" i="1"/>
  <c r="AW2283" i="1"/>
  <c r="AX2283" i="1"/>
  <c r="AY2283" i="1"/>
  <c r="AZ2283" i="1"/>
  <c r="BA2283" i="1"/>
  <c r="BB2283" i="1"/>
  <c r="BC2283" i="1"/>
  <c r="BD2283" i="1"/>
  <c r="BE2283" i="1"/>
  <c r="BF2283" i="1"/>
  <c r="H2284" i="1"/>
  <c r="I2284" i="1"/>
  <c r="J2284" i="1"/>
  <c r="K2284" i="1"/>
  <c r="L2284" i="1"/>
  <c r="M2284" i="1"/>
  <c r="N2284" i="1"/>
  <c r="O2284" i="1"/>
  <c r="P2284" i="1"/>
  <c r="Q2284" i="1"/>
  <c r="R2284" i="1"/>
  <c r="S2284" i="1"/>
  <c r="T2284" i="1"/>
  <c r="U2284" i="1"/>
  <c r="V2284" i="1"/>
  <c r="W2284" i="1"/>
  <c r="X2284" i="1"/>
  <c r="Y2284" i="1"/>
  <c r="Z2284" i="1"/>
  <c r="AA2284" i="1"/>
  <c r="AB2284" i="1"/>
  <c r="AC2284" i="1"/>
  <c r="AD2284" i="1"/>
  <c r="AE2284" i="1"/>
  <c r="AF2284" i="1"/>
  <c r="AG2284" i="1"/>
  <c r="AH2284" i="1"/>
  <c r="AI2284" i="1"/>
  <c r="AJ2284" i="1"/>
  <c r="AK2284" i="1"/>
  <c r="AL2284" i="1"/>
  <c r="AM2284" i="1"/>
  <c r="AN2284" i="1"/>
  <c r="AO2284" i="1"/>
  <c r="AP2284" i="1"/>
  <c r="AQ2284" i="1"/>
  <c r="AR2284" i="1"/>
  <c r="AS2284" i="1"/>
  <c r="AT2284" i="1"/>
  <c r="AU2284" i="1"/>
  <c r="AV2284" i="1"/>
  <c r="AW2284" i="1"/>
  <c r="AX2284" i="1"/>
  <c r="AY2284" i="1"/>
  <c r="AZ2284" i="1"/>
  <c r="BA2284" i="1"/>
  <c r="BB2284" i="1"/>
  <c r="BC2284" i="1"/>
  <c r="BD2284" i="1"/>
  <c r="BE2284" i="1"/>
  <c r="BF2284" i="1"/>
  <c r="H2285" i="1"/>
  <c r="I2285" i="1"/>
  <c r="J2285" i="1"/>
  <c r="K2285" i="1"/>
  <c r="L2285" i="1"/>
  <c r="M2285" i="1"/>
  <c r="N2285" i="1"/>
  <c r="O2285" i="1"/>
  <c r="P2285" i="1"/>
  <c r="Q2285" i="1"/>
  <c r="R2285" i="1"/>
  <c r="S2285" i="1"/>
  <c r="T2285" i="1"/>
  <c r="U2285" i="1"/>
  <c r="V2285" i="1"/>
  <c r="W2285" i="1"/>
  <c r="X2285" i="1"/>
  <c r="Y2285" i="1"/>
  <c r="Z2285" i="1"/>
  <c r="AA2285" i="1"/>
  <c r="AB2285" i="1"/>
  <c r="AC2285" i="1"/>
  <c r="AD2285" i="1"/>
  <c r="AE2285" i="1"/>
  <c r="AF2285" i="1"/>
  <c r="AG2285" i="1"/>
  <c r="AH2285" i="1"/>
  <c r="AI2285" i="1"/>
  <c r="AJ2285" i="1"/>
  <c r="AK2285" i="1"/>
  <c r="AL2285" i="1"/>
  <c r="AM2285" i="1"/>
  <c r="AN2285" i="1"/>
  <c r="AO2285" i="1"/>
  <c r="AP2285" i="1"/>
  <c r="AQ2285" i="1"/>
  <c r="AR2285" i="1"/>
  <c r="AS2285" i="1"/>
  <c r="AT2285" i="1"/>
  <c r="AU2285" i="1"/>
  <c r="AV2285" i="1"/>
  <c r="AW2285" i="1"/>
  <c r="AX2285" i="1"/>
  <c r="AY2285" i="1"/>
  <c r="AZ2285" i="1"/>
  <c r="BA2285" i="1"/>
  <c r="BB2285" i="1"/>
  <c r="BC2285" i="1"/>
  <c r="BD2285" i="1"/>
  <c r="BE2285" i="1"/>
  <c r="BF2285" i="1"/>
  <c r="H2286" i="1"/>
  <c r="I2286" i="1"/>
  <c r="J2286" i="1"/>
  <c r="K2286" i="1"/>
  <c r="L2286" i="1"/>
  <c r="M2286" i="1"/>
  <c r="N2286" i="1"/>
  <c r="O2286" i="1"/>
  <c r="P2286" i="1"/>
  <c r="Q2286" i="1"/>
  <c r="R2286" i="1"/>
  <c r="S2286" i="1"/>
  <c r="T2286" i="1"/>
  <c r="U2286" i="1"/>
  <c r="V2286" i="1"/>
  <c r="W2286" i="1"/>
  <c r="X2286" i="1"/>
  <c r="Y2286" i="1"/>
  <c r="Z2286" i="1"/>
  <c r="AA2286" i="1"/>
  <c r="AB2286" i="1"/>
  <c r="AC2286" i="1"/>
  <c r="AD2286" i="1"/>
  <c r="AE2286" i="1"/>
  <c r="AF2286" i="1"/>
  <c r="AG2286" i="1"/>
  <c r="AH2286" i="1"/>
  <c r="AI2286" i="1"/>
  <c r="AJ2286" i="1"/>
  <c r="AK2286" i="1"/>
  <c r="AL2286" i="1"/>
  <c r="AM2286" i="1"/>
  <c r="AN2286" i="1"/>
  <c r="AO2286" i="1"/>
  <c r="AP2286" i="1"/>
  <c r="AQ2286" i="1"/>
  <c r="AR2286" i="1"/>
  <c r="AS2286" i="1"/>
  <c r="AT2286" i="1"/>
  <c r="AU2286" i="1"/>
  <c r="AV2286" i="1"/>
  <c r="AW2286" i="1"/>
  <c r="AX2286" i="1"/>
  <c r="AY2286" i="1"/>
  <c r="AZ2286" i="1"/>
  <c r="BA2286" i="1"/>
  <c r="BB2286" i="1"/>
  <c r="BC2286" i="1"/>
  <c r="BD2286" i="1"/>
  <c r="BE2286" i="1"/>
  <c r="BF2286" i="1"/>
  <c r="H2287" i="1"/>
  <c r="I2287" i="1"/>
  <c r="J2287" i="1"/>
  <c r="K2287" i="1"/>
  <c r="L2287" i="1"/>
  <c r="M2287" i="1"/>
  <c r="N2287" i="1"/>
  <c r="O2287" i="1"/>
  <c r="P2287" i="1"/>
  <c r="Q2287" i="1"/>
  <c r="R2287" i="1"/>
  <c r="S2287" i="1"/>
  <c r="T2287" i="1"/>
  <c r="U2287" i="1"/>
  <c r="V2287" i="1"/>
  <c r="W2287" i="1"/>
  <c r="X2287" i="1"/>
  <c r="Y2287" i="1"/>
  <c r="Z2287" i="1"/>
  <c r="AA2287" i="1"/>
  <c r="AB2287" i="1"/>
  <c r="AC2287" i="1"/>
  <c r="AD2287" i="1"/>
  <c r="AE2287" i="1"/>
  <c r="AF2287" i="1"/>
  <c r="AG2287" i="1"/>
  <c r="AH2287" i="1"/>
  <c r="AI2287" i="1"/>
  <c r="AJ2287" i="1"/>
  <c r="AK2287" i="1"/>
  <c r="AL2287" i="1"/>
  <c r="AM2287" i="1"/>
  <c r="AN2287" i="1"/>
  <c r="AO2287" i="1"/>
  <c r="AP2287" i="1"/>
  <c r="AQ2287" i="1"/>
  <c r="AR2287" i="1"/>
  <c r="AS2287" i="1"/>
  <c r="AT2287" i="1"/>
  <c r="AU2287" i="1"/>
  <c r="AV2287" i="1"/>
  <c r="AW2287" i="1"/>
  <c r="AX2287" i="1"/>
  <c r="AY2287" i="1"/>
  <c r="AZ2287" i="1"/>
  <c r="BA2287" i="1"/>
  <c r="BB2287" i="1"/>
  <c r="BC2287" i="1"/>
  <c r="BD2287" i="1"/>
  <c r="BE2287" i="1"/>
  <c r="BF2287" i="1"/>
  <c r="H2288" i="1"/>
  <c r="I2288" i="1"/>
  <c r="J2288" i="1"/>
  <c r="K2288" i="1"/>
  <c r="L2288" i="1"/>
  <c r="M2288" i="1"/>
  <c r="N2288" i="1"/>
  <c r="O2288" i="1"/>
  <c r="P2288" i="1"/>
  <c r="Q2288" i="1"/>
  <c r="R2288" i="1"/>
  <c r="S2288" i="1"/>
  <c r="T2288" i="1"/>
  <c r="U2288" i="1"/>
  <c r="V2288" i="1"/>
  <c r="W2288" i="1"/>
  <c r="X2288" i="1"/>
  <c r="Y2288" i="1"/>
  <c r="Z2288" i="1"/>
  <c r="AA2288" i="1"/>
  <c r="AB2288" i="1"/>
  <c r="AC2288" i="1"/>
  <c r="AD2288" i="1"/>
  <c r="AE2288" i="1"/>
  <c r="AF2288" i="1"/>
  <c r="AG2288" i="1"/>
  <c r="AH2288" i="1"/>
  <c r="AI2288" i="1"/>
  <c r="AJ2288" i="1"/>
  <c r="AK2288" i="1"/>
  <c r="AL2288" i="1"/>
  <c r="AM2288" i="1"/>
  <c r="AN2288" i="1"/>
  <c r="AO2288" i="1"/>
  <c r="AP2288" i="1"/>
  <c r="AQ2288" i="1"/>
  <c r="AR2288" i="1"/>
  <c r="AS2288" i="1"/>
  <c r="AT2288" i="1"/>
  <c r="AU2288" i="1"/>
  <c r="AV2288" i="1"/>
  <c r="AW2288" i="1"/>
  <c r="AX2288" i="1"/>
  <c r="AY2288" i="1"/>
  <c r="AZ2288" i="1"/>
  <c r="BA2288" i="1"/>
  <c r="BB2288" i="1"/>
  <c r="BC2288" i="1"/>
  <c r="BD2288" i="1"/>
  <c r="BE2288" i="1"/>
  <c r="BF2288" i="1"/>
  <c r="H2289" i="1"/>
  <c r="I2289" i="1"/>
  <c r="J2289" i="1"/>
  <c r="K2289" i="1"/>
  <c r="L2289" i="1"/>
  <c r="M2289" i="1"/>
  <c r="N2289" i="1"/>
  <c r="O2289" i="1"/>
  <c r="P2289" i="1"/>
  <c r="Q2289" i="1"/>
  <c r="R2289" i="1"/>
  <c r="S2289" i="1"/>
  <c r="T2289" i="1"/>
  <c r="U2289" i="1"/>
  <c r="V2289" i="1"/>
  <c r="W2289" i="1"/>
  <c r="X2289" i="1"/>
  <c r="Y2289" i="1"/>
  <c r="Z2289" i="1"/>
  <c r="AA2289" i="1"/>
  <c r="AB2289" i="1"/>
  <c r="AC2289" i="1"/>
  <c r="AD2289" i="1"/>
  <c r="AE2289" i="1"/>
  <c r="AF2289" i="1"/>
  <c r="AG2289" i="1"/>
  <c r="AH2289" i="1"/>
  <c r="AI2289" i="1"/>
  <c r="AJ2289" i="1"/>
  <c r="AK2289" i="1"/>
  <c r="AL2289" i="1"/>
  <c r="AM2289" i="1"/>
  <c r="AN2289" i="1"/>
  <c r="AO2289" i="1"/>
  <c r="AP2289" i="1"/>
  <c r="AQ2289" i="1"/>
  <c r="AR2289" i="1"/>
  <c r="AS2289" i="1"/>
  <c r="AT2289" i="1"/>
  <c r="AU2289" i="1"/>
  <c r="AV2289" i="1"/>
  <c r="AW2289" i="1"/>
  <c r="AX2289" i="1"/>
  <c r="AY2289" i="1"/>
  <c r="AZ2289" i="1"/>
  <c r="BA2289" i="1"/>
  <c r="BB2289" i="1"/>
  <c r="BC2289" i="1"/>
  <c r="BD2289" i="1"/>
  <c r="BE2289" i="1"/>
  <c r="BF2289" i="1"/>
  <c r="H2290" i="1"/>
  <c r="I2290" i="1"/>
  <c r="J2290" i="1"/>
  <c r="K2290" i="1"/>
  <c r="L2290" i="1"/>
  <c r="M2290" i="1"/>
  <c r="N2290" i="1"/>
  <c r="O2290" i="1"/>
  <c r="P2290" i="1"/>
  <c r="Q2290" i="1"/>
  <c r="R2290" i="1"/>
  <c r="S2290" i="1"/>
  <c r="T2290" i="1"/>
  <c r="U2290" i="1"/>
  <c r="V2290" i="1"/>
  <c r="W2290" i="1"/>
  <c r="X2290" i="1"/>
  <c r="Y2290" i="1"/>
  <c r="Z2290" i="1"/>
  <c r="AA2290" i="1"/>
  <c r="AB2290" i="1"/>
  <c r="AC2290" i="1"/>
  <c r="AD2290" i="1"/>
  <c r="AE2290" i="1"/>
  <c r="AF2290" i="1"/>
  <c r="AG2290" i="1"/>
  <c r="AH2290" i="1"/>
  <c r="AI2290" i="1"/>
  <c r="AJ2290" i="1"/>
  <c r="AK2290" i="1"/>
  <c r="AL2290" i="1"/>
  <c r="AM2290" i="1"/>
  <c r="AN2290" i="1"/>
  <c r="AO2290" i="1"/>
  <c r="AP2290" i="1"/>
  <c r="AQ2290" i="1"/>
  <c r="AR2290" i="1"/>
  <c r="AS2290" i="1"/>
  <c r="AT2290" i="1"/>
  <c r="AU2290" i="1"/>
  <c r="AV2290" i="1"/>
  <c r="AW2290" i="1"/>
  <c r="AX2290" i="1"/>
  <c r="AY2290" i="1"/>
  <c r="AZ2290" i="1"/>
  <c r="BA2290" i="1"/>
  <c r="BB2290" i="1"/>
  <c r="BC2290" i="1"/>
  <c r="BD2290" i="1"/>
  <c r="BE2290" i="1"/>
  <c r="BF2290" i="1"/>
  <c r="H2291" i="1"/>
  <c r="I2291" i="1"/>
  <c r="J2291" i="1"/>
  <c r="K2291" i="1"/>
  <c r="L2291" i="1"/>
  <c r="M2291" i="1"/>
  <c r="N2291" i="1"/>
  <c r="O2291" i="1"/>
  <c r="P2291" i="1"/>
  <c r="Q2291" i="1"/>
  <c r="R2291" i="1"/>
  <c r="S2291" i="1"/>
  <c r="T2291" i="1"/>
  <c r="U2291" i="1"/>
  <c r="V2291" i="1"/>
  <c r="W2291" i="1"/>
  <c r="X2291" i="1"/>
  <c r="Y2291" i="1"/>
  <c r="Z2291" i="1"/>
  <c r="AA2291" i="1"/>
  <c r="AB2291" i="1"/>
  <c r="AC2291" i="1"/>
  <c r="AD2291" i="1"/>
  <c r="AE2291" i="1"/>
  <c r="AF2291" i="1"/>
  <c r="AG2291" i="1"/>
  <c r="AH2291" i="1"/>
  <c r="AI2291" i="1"/>
  <c r="AJ2291" i="1"/>
  <c r="AK2291" i="1"/>
  <c r="AL2291" i="1"/>
  <c r="AM2291" i="1"/>
  <c r="AN2291" i="1"/>
  <c r="AO2291" i="1"/>
  <c r="AP2291" i="1"/>
  <c r="AQ2291" i="1"/>
  <c r="AR2291" i="1"/>
  <c r="AS2291" i="1"/>
  <c r="AT2291" i="1"/>
  <c r="AU2291" i="1"/>
  <c r="AV2291" i="1"/>
  <c r="AW2291" i="1"/>
  <c r="AX2291" i="1"/>
  <c r="AY2291" i="1"/>
  <c r="AZ2291" i="1"/>
  <c r="BA2291" i="1"/>
  <c r="BB2291" i="1"/>
  <c r="BC2291" i="1"/>
  <c r="BD2291" i="1"/>
  <c r="BE2291" i="1"/>
  <c r="BF2291" i="1"/>
  <c r="H2292" i="1"/>
  <c r="I2292" i="1"/>
  <c r="J2292" i="1"/>
  <c r="K2292" i="1"/>
  <c r="L2292" i="1"/>
  <c r="M2292" i="1"/>
  <c r="N2292" i="1"/>
  <c r="O2292" i="1"/>
  <c r="P2292" i="1"/>
  <c r="Q2292" i="1"/>
  <c r="R2292" i="1"/>
  <c r="S2292" i="1"/>
  <c r="T2292" i="1"/>
  <c r="U2292" i="1"/>
  <c r="V2292" i="1"/>
  <c r="W2292" i="1"/>
  <c r="X2292" i="1"/>
  <c r="Y2292" i="1"/>
  <c r="Z2292" i="1"/>
  <c r="AA2292" i="1"/>
  <c r="AB2292" i="1"/>
  <c r="AC2292" i="1"/>
  <c r="AD2292" i="1"/>
  <c r="AE2292" i="1"/>
  <c r="AF2292" i="1"/>
  <c r="AG2292" i="1"/>
  <c r="AH2292" i="1"/>
  <c r="AI2292" i="1"/>
  <c r="AJ2292" i="1"/>
  <c r="AK2292" i="1"/>
  <c r="AL2292" i="1"/>
  <c r="AM2292" i="1"/>
  <c r="AN2292" i="1"/>
  <c r="AO2292" i="1"/>
  <c r="AP2292" i="1"/>
  <c r="AQ2292" i="1"/>
  <c r="AR2292" i="1"/>
  <c r="AS2292" i="1"/>
  <c r="AT2292" i="1"/>
  <c r="AU2292" i="1"/>
  <c r="AV2292" i="1"/>
  <c r="AW2292" i="1"/>
  <c r="AX2292" i="1"/>
  <c r="AY2292" i="1"/>
  <c r="AZ2292" i="1"/>
  <c r="BA2292" i="1"/>
  <c r="BB2292" i="1"/>
  <c r="BC2292" i="1"/>
  <c r="BD2292" i="1"/>
  <c r="BE2292" i="1"/>
  <c r="BF2292" i="1"/>
  <c r="H2293" i="1"/>
  <c r="I2293" i="1"/>
  <c r="J2293" i="1"/>
  <c r="K2293" i="1"/>
  <c r="L2293" i="1"/>
  <c r="M2293" i="1"/>
  <c r="N2293" i="1"/>
  <c r="O2293" i="1"/>
  <c r="P2293" i="1"/>
  <c r="Q2293" i="1"/>
  <c r="R2293" i="1"/>
  <c r="S2293" i="1"/>
  <c r="T2293" i="1"/>
  <c r="U2293" i="1"/>
  <c r="V2293" i="1"/>
  <c r="W2293" i="1"/>
  <c r="X2293" i="1"/>
  <c r="Y2293" i="1"/>
  <c r="Z2293" i="1"/>
  <c r="AA2293" i="1"/>
  <c r="AB2293" i="1"/>
  <c r="AC2293" i="1"/>
  <c r="AD2293" i="1"/>
  <c r="AE2293" i="1"/>
  <c r="AF2293" i="1"/>
  <c r="AG2293" i="1"/>
  <c r="AH2293" i="1"/>
  <c r="AI2293" i="1"/>
  <c r="AJ2293" i="1"/>
  <c r="AK2293" i="1"/>
  <c r="AL2293" i="1"/>
  <c r="AM2293" i="1"/>
  <c r="AN2293" i="1"/>
  <c r="AO2293" i="1"/>
  <c r="AP2293" i="1"/>
  <c r="AQ2293" i="1"/>
  <c r="AR2293" i="1"/>
  <c r="AS2293" i="1"/>
  <c r="AT2293" i="1"/>
  <c r="AU2293" i="1"/>
  <c r="AV2293" i="1"/>
  <c r="AW2293" i="1"/>
  <c r="AX2293" i="1"/>
  <c r="AY2293" i="1"/>
  <c r="AZ2293" i="1"/>
  <c r="BA2293" i="1"/>
  <c r="BB2293" i="1"/>
  <c r="BC2293" i="1"/>
  <c r="BD2293" i="1"/>
  <c r="BE2293" i="1"/>
  <c r="BF2293" i="1"/>
  <c r="H2294" i="1"/>
  <c r="I2294" i="1"/>
  <c r="J2294" i="1"/>
  <c r="K2294" i="1"/>
  <c r="L2294" i="1"/>
  <c r="M2294" i="1"/>
  <c r="N2294" i="1"/>
  <c r="O2294" i="1"/>
  <c r="P2294" i="1"/>
  <c r="Q2294" i="1"/>
  <c r="R2294" i="1"/>
  <c r="S2294" i="1"/>
  <c r="T2294" i="1"/>
  <c r="U2294" i="1"/>
  <c r="V2294" i="1"/>
  <c r="W2294" i="1"/>
  <c r="X2294" i="1"/>
  <c r="Y2294" i="1"/>
  <c r="Z2294" i="1"/>
  <c r="AA2294" i="1"/>
  <c r="AB2294" i="1"/>
  <c r="AC2294" i="1"/>
  <c r="AD2294" i="1"/>
  <c r="AE2294" i="1"/>
  <c r="AF2294" i="1"/>
  <c r="AG2294" i="1"/>
  <c r="AH2294" i="1"/>
  <c r="AI2294" i="1"/>
  <c r="AJ2294" i="1"/>
  <c r="AK2294" i="1"/>
  <c r="AL2294" i="1"/>
  <c r="AM2294" i="1"/>
  <c r="AN2294" i="1"/>
  <c r="AO2294" i="1"/>
  <c r="AP2294" i="1"/>
  <c r="AQ2294" i="1"/>
  <c r="AR2294" i="1"/>
  <c r="AS2294" i="1"/>
  <c r="AT2294" i="1"/>
  <c r="AU2294" i="1"/>
  <c r="AV2294" i="1"/>
  <c r="AW2294" i="1"/>
  <c r="AX2294" i="1"/>
  <c r="AY2294" i="1"/>
  <c r="AZ2294" i="1"/>
  <c r="BA2294" i="1"/>
  <c r="BB2294" i="1"/>
  <c r="BC2294" i="1"/>
  <c r="BD2294" i="1"/>
  <c r="BE2294" i="1"/>
  <c r="BF2294" i="1"/>
  <c r="H2295" i="1"/>
  <c r="I2295" i="1"/>
  <c r="J2295" i="1"/>
  <c r="K2295" i="1"/>
  <c r="L2295" i="1"/>
  <c r="M2295" i="1"/>
  <c r="N2295" i="1"/>
  <c r="O2295" i="1"/>
  <c r="P2295" i="1"/>
  <c r="Q2295" i="1"/>
  <c r="R2295" i="1"/>
  <c r="S2295" i="1"/>
  <c r="T2295" i="1"/>
  <c r="U2295" i="1"/>
  <c r="V2295" i="1"/>
  <c r="W2295" i="1"/>
  <c r="X2295" i="1"/>
  <c r="Y2295" i="1"/>
  <c r="Z2295" i="1"/>
  <c r="AA2295" i="1"/>
  <c r="AB2295" i="1"/>
  <c r="AC2295" i="1"/>
  <c r="AD2295" i="1"/>
  <c r="AE2295" i="1"/>
  <c r="AF2295" i="1"/>
  <c r="AG2295" i="1"/>
  <c r="AH2295" i="1"/>
  <c r="AI2295" i="1"/>
  <c r="AJ2295" i="1"/>
  <c r="AK2295" i="1"/>
  <c r="AL2295" i="1"/>
  <c r="AM2295" i="1"/>
  <c r="AN2295" i="1"/>
  <c r="AO2295" i="1"/>
  <c r="AP2295" i="1"/>
  <c r="AQ2295" i="1"/>
  <c r="AR2295" i="1"/>
  <c r="AS2295" i="1"/>
  <c r="AT2295" i="1"/>
  <c r="AU2295" i="1"/>
  <c r="AV2295" i="1"/>
  <c r="AW2295" i="1"/>
  <c r="AX2295" i="1"/>
  <c r="AY2295" i="1"/>
  <c r="AZ2295" i="1"/>
  <c r="BA2295" i="1"/>
  <c r="BB2295" i="1"/>
  <c r="BC2295" i="1"/>
  <c r="BD2295" i="1"/>
  <c r="BE2295" i="1"/>
  <c r="BF2295" i="1"/>
  <c r="H2296" i="1"/>
  <c r="I2296" i="1"/>
  <c r="J2296" i="1"/>
  <c r="K2296" i="1"/>
  <c r="L2296" i="1"/>
  <c r="M2296" i="1"/>
  <c r="N2296" i="1"/>
  <c r="O2296" i="1"/>
  <c r="P2296" i="1"/>
  <c r="Q2296" i="1"/>
  <c r="R2296" i="1"/>
  <c r="S2296" i="1"/>
  <c r="T2296" i="1"/>
  <c r="U2296" i="1"/>
  <c r="V2296" i="1"/>
  <c r="W2296" i="1"/>
  <c r="X2296" i="1"/>
  <c r="Y2296" i="1"/>
  <c r="Z2296" i="1"/>
  <c r="AA2296" i="1"/>
  <c r="AB2296" i="1"/>
  <c r="AC2296" i="1"/>
  <c r="AD2296" i="1"/>
  <c r="AE2296" i="1"/>
  <c r="AF2296" i="1"/>
  <c r="AG2296" i="1"/>
  <c r="AH2296" i="1"/>
  <c r="AI2296" i="1"/>
  <c r="AJ2296" i="1"/>
  <c r="AK2296" i="1"/>
  <c r="AL2296" i="1"/>
  <c r="AM2296" i="1"/>
  <c r="AN2296" i="1"/>
  <c r="AO2296" i="1"/>
  <c r="AP2296" i="1"/>
  <c r="AQ2296" i="1"/>
  <c r="AR2296" i="1"/>
  <c r="AS2296" i="1"/>
  <c r="AT2296" i="1"/>
  <c r="AU2296" i="1"/>
  <c r="AV2296" i="1"/>
  <c r="AW2296" i="1"/>
  <c r="AX2296" i="1"/>
  <c r="AY2296" i="1"/>
  <c r="AZ2296" i="1"/>
  <c r="BA2296" i="1"/>
  <c r="BB2296" i="1"/>
  <c r="BC2296" i="1"/>
  <c r="BD2296" i="1"/>
  <c r="BE2296" i="1"/>
  <c r="BF2296" i="1"/>
  <c r="H2297" i="1"/>
  <c r="I2297" i="1"/>
  <c r="J2297" i="1"/>
  <c r="K2297" i="1"/>
  <c r="L2297" i="1"/>
  <c r="M2297" i="1"/>
  <c r="N2297" i="1"/>
  <c r="O2297" i="1"/>
  <c r="P2297" i="1"/>
  <c r="Q2297" i="1"/>
  <c r="R2297" i="1"/>
  <c r="S2297" i="1"/>
  <c r="T2297" i="1"/>
  <c r="U2297" i="1"/>
  <c r="V2297" i="1"/>
  <c r="W2297" i="1"/>
  <c r="X2297" i="1"/>
  <c r="Y2297" i="1"/>
  <c r="Z2297" i="1"/>
  <c r="AA2297" i="1"/>
  <c r="AB2297" i="1"/>
  <c r="AC2297" i="1"/>
  <c r="AD2297" i="1"/>
  <c r="AE2297" i="1"/>
  <c r="AF2297" i="1"/>
  <c r="AG2297" i="1"/>
  <c r="AH2297" i="1"/>
  <c r="AI2297" i="1"/>
  <c r="AJ2297" i="1"/>
  <c r="AK2297" i="1"/>
  <c r="AL2297" i="1"/>
  <c r="AM2297" i="1"/>
  <c r="AN2297" i="1"/>
  <c r="AO2297" i="1"/>
  <c r="AP2297" i="1"/>
  <c r="AQ2297" i="1"/>
  <c r="AR2297" i="1"/>
  <c r="AS2297" i="1"/>
  <c r="AT2297" i="1"/>
  <c r="AU2297" i="1"/>
  <c r="AV2297" i="1"/>
  <c r="AW2297" i="1"/>
  <c r="AX2297" i="1"/>
  <c r="AY2297" i="1"/>
  <c r="AZ2297" i="1"/>
  <c r="BA2297" i="1"/>
  <c r="BB2297" i="1"/>
  <c r="BC2297" i="1"/>
  <c r="BD2297" i="1"/>
  <c r="BE2297" i="1"/>
  <c r="BF2297" i="1"/>
  <c r="H2298" i="1"/>
  <c r="I2298" i="1"/>
  <c r="J2298" i="1"/>
  <c r="K2298" i="1"/>
  <c r="L2298" i="1"/>
  <c r="M2298" i="1"/>
  <c r="N2298" i="1"/>
  <c r="O2298" i="1"/>
  <c r="P2298" i="1"/>
  <c r="Q2298" i="1"/>
  <c r="R2298" i="1"/>
  <c r="S2298" i="1"/>
  <c r="T2298" i="1"/>
  <c r="U2298" i="1"/>
  <c r="V2298" i="1"/>
  <c r="W2298" i="1"/>
  <c r="X2298" i="1"/>
  <c r="Y2298" i="1"/>
  <c r="Z2298" i="1"/>
  <c r="AA2298" i="1"/>
  <c r="AB2298" i="1"/>
  <c r="AC2298" i="1"/>
  <c r="AD2298" i="1"/>
  <c r="AE2298" i="1"/>
  <c r="AF2298" i="1"/>
  <c r="AG2298" i="1"/>
  <c r="AH2298" i="1"/>
  <c r="AI2298" i="1"/>
  <c r="AJ2298" i="1"/>
  <c r="AK2298" i="1"/>
  <c r="AL2298" i="1"/>
  <c r="AM2298" i="1"/>
  <c r="AN2298" i="1"/>
  <c r="AO2298" i="1"/>
  <c r="AP2298" i="1"/>
  <c r="AQ2298" i="1"/>
  <c r="AR2298" i="1"/>
  <c r="AS2298" i="1"/>
  <c r="AT2298" i="1"/>
  <c r="AU2298" i="1"/>
  <c r="AV2298" i="1"/>
  <c r="AW2298" i="1"/>
  <c r="AX2298" i="1"/>
  <c r="AY2298" i="1"/>
  <c r="AZ2298" i="1"/>
  <c r="BA2298" i="1"/>
  <c r="BB2298" i="1"/>
  <c r="BC2298" i="1"/>
  <c r="BD2298" i="1"/>
  <c r="BE2298" i="1"/>
  <c r="BF2298" i="1"/>
  <c r="H2299" i="1"/>
  <c r="I2299" i="1"/>
  <c r="J2299" i="1"/>
  <c r="K2299" i="1"/>
  <c r="L2299" i="1"/>
  <c r="M2299" i="1"/>
  <c r="N2299" i="1"/>
  <c r="O2299" i="1"/>
  <c r="P2299" i="1"/>
  <c r="Q2299" i="1"/>
  <c r="R2299" i="1"/>
  <c r="S2299" i="1"/>
  <c r="T2299" i="1"/>
  <c r="U2299" i="1"/>
  <c r="V2299" i="1"/>
  <c r="W2299" i="1"/>
  <c r="X2299" i="1"/>
  <c r="Y2299" i="1"/>
  <c r="Z2299" i="1"/>
  <c r="AA2299" i="1"/>
  <c r="AB2299" i="1"/>
  <c r="AC2299" i="1"/>
  <c r="AD2299" i="1"/>
  <c r="AE2299" i="1"/>
  <c r="AF2299" i="1"/>
  <c r="AG2299" i="1"/>
  <c r="AH2299" i="1"/>
  <c r="AI2299" i="1"/>
  <c r="AJ2299" i="1"/>
  <c r="AK2299" i="1"/>
  <c r="AL2299" i="1"/>
  <c r="AM2299" i="1"/>
  <c r="AN2299" i="1"/>
  <c r="AO2299" i="1"/>
  <c r="AP2299" i="1"/>
  <c r="AQ2299" i="1"/>
  <c r="AR2299" i="1"/>
  <c r="AS2299" i="1"/>
  <c r="AT2299" i="1"/>
  <c r="AU2299" i="1"/>
  <c r="AV2299" i="1"/>
  <c r="AW2299" i="1"/>
  <c r="AX2299" i="1"/>
  <c r="AY2299" i="1"/>
  <c r="AZ2299" i="1"/>
  <c r="BA2299" i="1"/>
  <c r="BB2299" i="1"/>
  <c r="BC2299" i="1"/>
  <c r="BD2299" i="1"/>
  <c r="BE2299" i="1"/>
  <c r="BF2299" i="1"/>
  <c r="H2300" i="1"/>
  <c r="I2300" i="1"/>
  <c r="J2300" i="1"/>
  <c r="K2300" i="1"/>
  <c r="L2300" i="1"/>
  <c r="M2300" i="1"/>
  <c r="N2300" i="1"/>
  <c r="O2300" i="1"/>
  <c r="P2300" i="1"/>
  <c r="Q2300" i="1"/>
  <c r="R2300" i="1"/>
  <c r="S2300" i="1"/>
  <c r="T2300" i="1"/>
  <c r="U2300" i="1"/>
  <c r="V2300" i="1"/>
  <c r="W2300" i="1"/>
  <c r="X2300" i="1"/>
  <c r="Y2300" i="1"/>
  <c r="Z2300" i="1"/>
  <c r="AA2300" i="1"/>
  <c r="AB2300" i="1"/>
  <c r="AC2300" i="1"/>
  <c r="AD2300" i="1"/>
  <c r="AE2300" i="1"/>
  <c r="AF2300" i="1"/>
  <c r="AG2300" i="1"/>
  <c r="AH2300" i="1"/>
  <c r="AI2300" i="1"/>
  <c r="AJ2300" i="1"/>
  <c r="AK2300" i="1"/>
  <c r="AL2300" i="1"/>
  <c r="AM2300" i="1"/>
  <c r="AN2300" i="1"/>
  <c r="AO2300" i="1"/>
  <c r="AP2300" i="1"/>
  <c r="AQ2300" i="1"/>
  <c r="AR2300" i="1"/>
  <c r="AS2300" i="1"/>
  <c r="AT2300" i="1"/>
  <c r="AU2300" i="1"/>
  <c r="AV2300" i="1"/>
  <c r="AW2300" i="1"/>
  <c r="AX2300" i="1"/>
  <c r="AY2300" i="1"/>
  <c r="AZ2300" i="1"/>
  <c r="BA2300" i="1"/>
  <c r="BB2300" i="1"/>
  <c r="BC2300" i="1"/>
  <c r="BD2300" i="1"/>
  <c r="BE2300" i="1"/>
  <c r="BF2300" i="1"/>
  <c r="H2301" i="1"/>
  <c r="I2301" i="1"/>
  <c r="J2301" i="1"/>
  <c r="K2301" i="1"/>
  <c r="L2301" i="1"/>
  <c r="M2301" i="1"/>
  <c r="N2301" i="1"/>
  <c r="O2301" i="1"/>
  <c r="P2301" i="1"/>
  <c r="Q2301" i="1"/>
  <c r="R2301" i="1"/>
  <c r="S2301" i="1"/>
  <c r="T2301" i="1"/>
  <c r="U2301" i="1"/>
  <c r="V2301" i="1"/>
  <c r="W2301" i="1"/>
  <c r="X2301" i="1"/>
  <c r="Y2301" i="1"/>
  <c r="Z2301" i="1"/>
  <c r="AA2301" i="1"/>
  <c r="AB2301" i="1"/>
  <c r="AC2301" i="1"/>
  <c r="AD2301" i="1"/>
  <c r="AE2301" i="1"/>
  <c r="AF2301" i="1"/>
  <c r="AG2301" i="1"/>
  <c r="AH2301" i="1"/>
  <c r="AI2301" i="1"/>
  <c r="AJ2301" i="1"/>
  <c r="AK2301" i="1"/>
  <c r="AL2301" i="1"/>
  <c r="AM2301" i="1"/>
  <c r="AN2301" i="1"/>
  <c r="AO2301" i="1"/>
  <c r="AP2301" i="1"/>
  <c r="AQ2301" i="1"/>
  <c r="AR2301" i="1"/>
  <c r="AS2301" i="1"/>
  <c r="AT2301" i="1"/>
  <c r="AU2301" i="1"/>
  <c r="AV2301" i="1"/>
  <c r="AW2301" i="1"/>
  <c r="AX2301" i="1"/>
  <c r="AY2301" i="1"/>
  <c r="AZ2301" i="1"/>
  <c r="BA2301" i="1"/>
  <c r="BB2301" i="1"/>
  <c r="BC2301" i="1"/>
  <c r="BD2301" i="1"/>
  <c r="BE2301" i="1"/>
  <c r="BF2301" i="1"/>
  <c r="H2302" i="1"/>
  <c r="I2302" i="1"/>
  <c r="J2302" i="1"/>
  <c r="K2302" i="1"/>
  <c r="L2302" i="1"/>
  <c r="M2302" i="1"/>
  <c r="N2302" i="1"/>
  <c r="O2302" i="1"/>
  <c r="P2302" i="1"/>
  <c r="Q2302" i="1"/>
  <c r="R2302" i="1"/>
  <c r="S2302" i="1"/>
  <c r="T2302" i="1"/>
  <c r="U2302" i="1"/>
  <c r="V2302" i="1"/>
  <c r="W2302" i="1"/>
  <c r="X2302" i="1"/>
  <c r="Y2302" i="1"/>
  <c r="Z2302" i="1"/>
  <c r="AA2302" i="1"/>
  <c r="AB2302" i="1"/>
  <c r="AC2302" i="1"/>
  <c r="AD2302" i="1"/>
  <c r="AE2302" i="1"/>
  <c r="AF2302" i="1"/>
  <c r="AG2302" i="1"/>
  <c r="AH2302" i="1"/>
  <c r="AI2302" i="1"/>
  <c r="AJ2302" i="1"/>
  <c r="AK2302" i="1"/>
  <c r="AL2302" i="1"/>
  <c r="AM2302" i="1"/>
  <c r="AN2302" i="1"/>
  <c r="AO2302" i="1"/>
  <c r="AP2302" i="1"/>
  <c r="AQ2302" i="1"/>
  <c r="AR2302" i="1"/>
  <c r="AS2302" i="1"/>
  <c r="AT2302" i="1"/>
  <c r="AU2302" i="1"/>
  <c r="AV2302" i="1"/>
  <c r="AW2302" i="1"/>
  <c r="AX2302" i="1"/>
  <c r="AY2302" i="1"/>
  <c r="AZ2302" i="1"/>
  <c r="BA2302" i="1"/>
  <c r="BB2302" i="1"/>
  <c r="BC2302" i="1"/>
  <c r="BD2302" i="1"/>
  <c r="BE2302" i="1"/>
  <c r="BF2302" i="1"/>
  <c r="H2303" i="1"/>
  <c r="I2303" i="1"/>
  <c r="J2303" i="1"/>
  <c r="K2303" i="1"/>
  <c r="L2303" i="1"/>
  <c r="M2303" i="1"/>
  <c r="N2303" i="1"/>
  <c r="O2303" i="1"/>
  <c r="P2303" i="1"/>
  <c r="Q2303" i="1"/>
  <c r="R2303" i="1"/>
  <c r="S2303" i="1"/>
  <c r="T2303" i="1"/>
  <c r="U2303" i="1"/>
  <c r="V2303" i="1"/>
  <c r="W2303" i="1"/>
  <c r="X2303" i="1"/>
  <c r="Y2303" i="1"/>
  <c r="Z2303" i="1"/>
  <c r="AA2303" i="1"/>
  <c r="AB2303" i="1"/>
  <c r="AC2303" i="1"/>
  <c r="AD2303" i="1"/>
  <c r="AE2303" i="1"/>
  <c r="AF2303" i="1"/>
  <c r="AG2303" i="1"/>
  <c r="AH2303" i="1"/>
  <c r="AI2303" i="1"/>
  <c r="AJ2303" i="1"/>
  <c r="AK2303" i="1"/>
  <c r="AL2303" i="1"/>
  <c r="AM2303" i="1"/>
  <c r="AN2303" i="1"/>
  <c r="AO2303" i="1"/>
  <c r="AP2303" i="1"/>
  <c r="AQ2303" i="1"/>
  <c r="AR2303" i="1"/>
  <c r="AS2303" i="1"/>
  <c r="AT2303" i="1"/>
  <c r="AU2303" i="1"/>
  <c r="AV2303" i="1"/>
  <c r="AW2303" i="1"/>
  <c r="AX2303" i="1"/>
  <c r="AY2303" i="1"/>
  <c r="AZ2303" i="1"/>
  <c r="BA2303" i="1"/>
  <c r="BB2303" i="1"/>
  <c r="BC2303" i="1"/>
  <c r="BD2303" i="1"/>
  <c r="BE2303" i="1"/>
  <c r="BF2303" i="1"/>
  <c r="H2304" i="1"/>
  <c r="I2304" i="1"/>
  <c r="J2304" i="1"/>
  <c r="K2304" i="1"/>
  <c r="L2304" i="1"/>
  <c r="M2304" i="1"/>
  <c r="N2304" i="1"/>
  <c r="O2304" i="1"/>
  <c r="P2304" i="1"/>
  <c r="Q2304" i="1"/>
  <c r="R2304" i="1"/>
  <c r="S2304" i="1"/>
  <c r="T2304" i="1"/>
  <c r="U2304" i="1"/>
  <c r="V2304" i="1"/>
  <c r="W2304" i="1"/>
  <c r="X2304" i="1"/>
  <c r="Y2304" i="1"/>
  <c r="Z2304" i="1"/>
  <c r="AA2304" i="1"/>
  <c r="AB2304" i="1"/>
  <c r="AC2304" i="1"/>
  <c r="AD2304" i="1"/>
  <c r="AE2304" i="1"/>
  <c r="AF2304" i="1"/>
  <c r="AG2304" i="1"/>
  <c r="AH2304" i="1"/>
  <c r="AI2304" i="1"/>
  <c r="AJ2304" i="1"/>
  <c r="AK2304" i="1"/>
  <c r="AL2304" i="1"/>
  <c r="AM2304" i="1"/>
  <c r="AN2304" i="1"/>
  <c r="AO2304" i="1"/>
  <c r="AP2304" i="1"/>
  <c r="AQ2304" i="1"/>
  <c r="AR2304" i="1"/>
  <c r="AS2304" i="1"/>
  <c r="AT2304" i="1"/>
  <c r="AU2304" i="1"/>
  <c r="AV2304" i="1"/>
  <c r="AW2304" i="1"/>
  <c r="AX2304" i="1"/>
  <c r="AY2304" i="1"/>
  <c r="AZ2304" i="1"/>
  <c r="BA2304" i="1"/>
  <c r="BB2304" i="1"/>
  <c r="BC2304" i="1"/>
  <c r="BD2304" i="1"/>
  <c r="BE2304" i="1"/>
  <c r="BF2304" i="1"/>
  <c r="H2305" i="1"/>
  <c r="I2305" i="1"/>
  <c r="J2305" i="1"/>
  <c r="K2305" i="1"/>
  <c r="L2305" i="1"/>
  <c r="M2305" i="1"/>
  <c r="N2305" i="1"/>
  <c r="O2305" i="1"/>
  <c r="P2305" i="1"/>
  <c r="Q2305" i="1"/>
  <c r="R2305" i="1"/>
  <c r="S2305" i="1"/>
  <c r="T2305" i="1"/>
  <c r="U2305" i="1"/>
  <c r="V2305" i="1"/>
  <c r="W2305" i="1"/>
  <c r="X2305" i="1"/>
  <c r="Y2305" i="1"/>
  <c r="Z2305" i="1"/>
  <c r="AA2305" i="1"/>
  <c r="AB2305" i="1"/>
  <c r="AC2305" i="1"/>
  <c r="AD2305" i="1"/>
  <c r="AE2305" i="1"/>
  <c r="AF2305" i="1"/>
  <c r="AG2305" i="1"/>
  <c r="AH2305" i="1"/>
  <c r="AI2305" i="1"/>
  <c r="AJ2305" i="1"/>
  <c r="AK2305" i="1"/>
  <c r="AL2305" i="1"/>
  <c r="AM2305" i="1"/>
  <c r="AN2305" i="1"/>
  <c r="AO2305" i="1"/>
  <c r="AP2305" i="1"/>
  <c r="AQ2305" i="1"/>
  <c r="AR2305" i="1"/>
  <c r="AS2305" i="1"/>
  <c r="AT2305" i="1"/>
  <c r="AU2305" i="1"/>
  <c r="AV2305" i="1"/>
  <c r="AW2305" i="1"/>
  <c r="AX2305" i="1"/>
  <c r="AY2305" i="1"/>
  <c r="AZ2305" i="1"/>
  <c r="BA2305" i="1"/>
  <c r="BB2305" i="1"/>
  <c r="BC2305" i="1"/>
  <c r="BD2305" i="1"/>
  <c r="BE2305" i="1"/>
  <c r="BF2305" i="1"/>
  <c r="H2306" i="1"/>
  <c r="I2306" i="1"/>
  <c r="J2306" i="1"/>
  <c r="K2306" i="1"/>
  <c r="L2306" i="1"/>
  <c r="M2306" i="1"/>
  <c r="N2306" i="1"/>
  <c r="O2306" i="1"/>
  <c r="P2306" i="1"/>
  <c r="Q2306" i="1"/>
  <c r="R2306" i="1"/>
  <c r="S2306" i="1"/>
  <c r="T2306" i="1"/>
  <c r="U2306" i="1"/>
  <c r="V2306" i="1"/>
  <c r="W2306" i="1"/>
  <c r="X2306" i="1"/>
  <c r="Y2306" i="1"/>
  <c r="Z2306" i="1"/>
  <c r="AA2306" i="1"/>
  <c r="AB2306" i="1"/>
  <c r="AC2306" i="1"/>
  <c r="AD2306" i="1"/>
  <c r="AE2306" i="1"/>
  <c r="AF2306" i="1"/>
  <c r="AG2306" i="1"/>
  <c r="AH2306" i="1"/>
  <c r="AI2306" i="1"/>
  <c r="AJ2306" i="1"/>
  <c r="AK2306" i="1"/>
  <c r="AL2306" i="1"/>
  <c r="AM2306" i="1"/>
  <c r="AN2306" i="1"/>
  <c r="AO2306" i="1"/>
  <c r="AP2306" i="1"/>
  <c r="AQ2306" i="1"/>
  <c r="AR2306" i="1"/>
  <c r="AS2306" i="1"/>
  <c r="AT2306" i="1"/>
  <c r="AU2306" i="1"/>
  <c r="AV2306" i="1"/>
  <c r="AW2306" i="1"/>
  <c r="AX2306" i="1"/>
  <c r="AY2306" i="1"/>
  <c r="AZ2306" i="1"/>
  <c r="BA2306" i="1"/>
  <c r="BB2306" i="1"/>
  <c r="BC2306" i="1"/>
  <c r="BD2306" i="1"/>
  <c r="BE2306" i="1"/>
  <c r="BF2306" i="1"/>
  <c r="H2307" i="1"/>
  <c r="I2307" i="1"/>
  <c r="J2307" i="1"/>
  <c r="K2307" i="1"/>
  <c r="L2307" i="1"/>
  <c r="M2307" i="1"/>
  <c r="N2307" i="1"/>
  <c r="O2307" i="1"/>
  <c r="P2307" i="1"/>
  <c r="Q2307" i="1"/>
  <c r="R2307" i="1"/>
  <c r="S2307" i="1"/>
  <c r="T2307" i="1"/>
  <c r="U2307" i="1"/>
  <c r="V2307" i="1"/>
  <c r="W2307" i="1"/>
  <c r="X2307" i="1"/>
  <c r="Y2307" i="1"/>
  <c r="Z2307" i="1"/>
  <c r="AA2307" i="1"/>
  <c r="AB2307" i="1"/>
  <c r="AC2307" i="1"/>
  <c r="AD2307" i="1"/>
  <c r="AE2307" i="1"/>
  <c r="AF2307" i="1"/>
  <c r="AG2307" i="1"/>
  <c r="AH2307" i="1"/>
  <c r="AI2307" i="1"/>
  <c r="AJ2307" i="1"/>
  <c r="AK2307" i="1"/>
  <c r="AL2307" i="1"/>
  <c r="AM2307" i="1"/>
  <c r="AN2307" i="1"/>
  <c r="AO2307" i="1"/>
  <c r="AP2307" i="1"/>
  <c r="AQ2307" i="1"/>
  <c r="AR2307" i="1"/>
  <c r="AS2307" i="1"/>
  <c r="AT2307" i="1"/>
  <c r="AU2307" i="1"/>
  <c r="AV2307" i="1"/>
  <c r="AW2307" i="1"/>
  <c r="AX2307" i="1"/>
  <c r="AY2307" i="1"/>
  <c r="AZ2307" i="1"/>
  <c r="BA2307" i="1"/>
  <c r="BB2307" i="1"/>
  <c r="BC2307" i="1"/>
  <c r="BD2307" i="1"/>
  <c r="BE2307" i="1"/>
  <c r="BF2307" i="1"/>
  <c r="H2308" i="1"/>
  <c r="I2308" i="1"/>
  <c r="J2308" i="1"/>
  <c r="K2308" i="1"/>
  <c r="L2308" i="1"/>
  <c r="M2308" i="1"/>
  <c r="N2308" i="1"/>
  <c r="O2308" i="1"/>
  <c r="P2308" i="1"/>
  <c r="Q2308" i="1"/>
  <c r="R2308" i="1"/>
  <c r="S2308" i="1"/>
  <c r="T2308" i="1"/>
  <c r="U2308" i="1"/>
  <c r="V2308" i="1"/>
  <c r="W2308" i="1"/>
  <c r="X2308" i="1"/>
  <c r="Y2308" i="1"/>
  <c r="Z2308" i="1"/>
  <c r="AA2308" i="1"/>
  <c r="AB2308" i="1"/>
  <c r="AC2308" i="1"/>
  <c r="AD2308" i="1"/>
  <c r="AE2308" i="1"/>
  <c r="AF2308" i="1"/>
  <c r="AG2308" i="1"/>
  <c r="AH2308" i="1"/>
  <c r="AI2308" i="1"/>
  <c r="AJ2308" i="1"/>
  <c r="AK2308" i="1"/>
  <c r="AL2308" i="1"/>
  <c r="AM2308" i="1"/>
  <c r="AN2308" i="1"/>
  <c r="AO2308" i="1"/>
  <c r="AP2308" i="1"/>
  <c r="AQ2308" i="1"/>
  <c r="AR2308" i="1"/>
  <c r="AS2308" i="1"/>
  <c r="AT2308" i="1"/>
  <c r="AU2308" i="1"/>
  <c r="AV2308" i="1"/>
  <c r="AW2308" i="1"/>
  <c r="AX2308" i="1"/>
  <c r="AY2308" i="1"/>
  <c r="AZ2308" i="1"/>
  <c r="BA2308" i="1"/>
  <c r="BB2308" i="1"/>
  <c r="BC2308" i="1"/>
  <c r="BD2308" i="1"/>
  <c r="BE2308" i="1"/>
  <c r="BF2308" i="1"/>
  <c r="H2309" i="1"/>
  <c r="I2309" i="1"/>
  <c r="J2309" i="1"/>
  <c r="K2309" i="1"/>
  <c r="L2309" i="1"/>
  <c r="M2309" i="1"/>
  <c r="N2309" i="1"/>
  <c r="O2309" i="1"/>
  <c r="P2309" i="1"/>
  <c r="Q2309" i="1"/>
  <c r="R2309" i="1"/>
  <c r="S2309" i="1"/>
  <c r="T2309" i="1"/>
  <c r="U2309" i="1"/>
  <c r="V2309" i="1"/>
  <c r="W2309" i="1"/>
  <c r="X2309" i="1"/>
  <c r="Y2309" i="1"/>
  <c r="Z2309" i="1"/>
  <c r="AA2309" i="1"/>
  <c r="AB2309" i="1"/>
  <c r="AC2309" i="1"/>
  <c r="AD2309" i="1"/>
  <c r="AE2309" i="1"/>
  <c r="AF2309" i="1"/>
  <c r="AG2309" i="1"/>
  <c r="AH2309" i="1"/>
  <c r="AI2309" i="1"/>
  <c r="AJ2309" i="1"/>
  <c r="AK2309" i="1"/>
  <c r="AL2309" i="1"/>
  <c r="AM2309" i="1"/>
  <c r="AN2309" i="1"/>
  <c r="AO2309" i="1"/>
  <c r="AP2309" i="1"/>
  <c r="AQ2309" i="1"/>
  <c r="AR2309" i="1"/>
  <c r="AS2309" i="1"/>
  <c r="AT2309" i="1"/>
  <c r="AU2309" i="1"/>
  <c r="AV2309" i="1"/>
  <c r="AW2309" i="1"/>
  <c r="AX2309" i="1"/>
  <c r="AY2309" i="1"/>
  <c r="AZ2309" i="1"/>
  <c r="BA2309" i="1"/>
  <c r="BB2309" i="1"/>
  <c r="BC2309" i="1"/>
  <c r="BD2309" i="1"/>
  <c r="BE2309" i="1"/>
  <c r="BF2309" i="1"/>
  <c r="H2310" i="1"/>
  <c r="I2310" i="1"/>
  <c r="J2310" i="1"/>
  <c r="K2310" i="1"/>
  <c r="L2310" i="1"/>
  <c r="M2310" i="1"/>
  <c r="N2310" i="1"/>
  <c r="O2310" i="1"/>
  <c r="P2310" i="1"/>
  <c r="Q2310" i="1"/>
  <c r="R2310" i="1"/>
  <c r="S2310" i="1"/>
  <c r="T2310" i="1"/>
  <c r="U2310" i="1"/>
  <c r="V2310" i="1"/>
  <c r="W2310" i="1"/>
  <c r="X2310" i="1"/>
  <c r="Y2310" i="1"/>
  <c r="Z2310" i="1"/>
  <c r="AA2310" i="1"/>
  <c r="AB2310" i="1"/>
  <c r="AC2310" i="1"/>
  <c r="AD2310" i="1"/>
  <c r="AE2310" i="1"/>
  <c r="AF2310" i="1"/>
  <c r="AG2310" i="1"/>
  <c r="AH2310" i="1"/>
  <c r="AI2310" i="1"/>
  <c r="AJ2310" i="1"/>
  <c r="AK2310" i="1"/>
  <c r="AL2310" i="1"/>
  <c r="AM2310" i="1"/>
  <c r="AN2310" i="1"/>
  <c r="AO2310" i="1"/>
  <c r="AP2310" i="1"/>
  <c r="AQ2310" i="1"/>
  <c r="AR2310" i="1"/>
  <c r="AS2310" i="1"/>
  <c r="AT2310" i="1"/>
  <c r="AU2310" i="1"/>
  <c r="AV2310" i="1"/>
  <c r="AW2310" i="1"/>
  <c r="AX2310" i="1"/>
  <c r="AY2310" i="1"/>
  <c r="AZ2310" i="1"/>
  <c r="BA2310" i="1"/>
  <c r="BB2310" i="1"/>
  <c r="BC2310" i="1"/>
  <c r="BD2310" i="1"/>
  <c r="BE2310" i="1"/>
  <c r="BF2310" i="1"/>
  <c r="H2311" i="1"/>
  <c r="I2311" i="1"/>
  <c r="J2311" i="1"/>
  <c r="K2311" i="1"/>
  <c r="L2311" i="1"/>
  <c r="M2311" i="1"/>
  <c r="N2311" i="1"/>
  <c r="O2311" i="1"/>
  <c r="P2311" i="1"/>
  <c r="Q2311" i="1"/>
  <c r="R2311" i="1"/>
  <c r="S2311" i="1"/>
  <c r="T2311" i="1"/>
  <c r="U2311" i="1"/>
  <c r="V2311" i="1"/>
  <c r="W2311" i="1"/>
  <c r="X2311" i="1"/>
  <c r="Y2311" i="1"/>
  <c r="Z2311" i="1"/>
  <c r="AA2311" i="1"/>
  <c r="AB2311" i="1"/>
  <c r="AC2311" i="1"/>
  <c r="AD2311" i="1"/>
  <c r="AE2311" i="1"/>
  <c r="AF2311" i="1"/>
  <c r="AG2311" i="1"/>
  <c r="AH2311" i="1"/>
  <c r="AI2311" i="1"/>
  <c r="AJ2311" i="1"/>
  <c r="AK2311" i="1"/>
  <c r="AL2311" i="1"/>
  <c r="AM2311" i="1"/>
  <c r="AN2311" i="1"/>
  <c r="AO2311" i="1"/>
  <c r="AP2311" i="1"/>
  <c r="AQ2311" i="1"/>
  <c r="AR2311" i="1"/>
  <c r="AS2311" i="1"/>
  <c r="AT2311" i="1"/>
  <c r="AU2311" i="1"/>
  <c r="AV2311" i="1"/>
  <c r="AW2311" i="1"/>
  <c r="AX2311" i="1"/>
  <c r="AY2311" i="1"/>
  <c r="AZ2311" i="1"/>
  <c r="BA2311" i="1"/>
  <c r="BB2311" i="1"/>
  <c r="BC2311" i="1"/>
  <c r="BD2311" i="1"/>
  <c r="BE2311" i="1"/>
  <c r="BF2311" i="1"/>
  <c r="H2312" i="1"/>
  <c r="I2312" i="1"/>
  <c r="J2312" i="1"/>
  <c r="K2312" i="1"/>
  <c r="L2312" i="1"/>
  <c r="M2312" i="1"/>
  <c r="N2312" i="1"/>
  <c r="O2312" i="1"/>
  <c r="P2312" i="1"/>
  <c r="Q2312" i="1"/>
  <c r="R2312" i="1"/>
  <c r="S2312" i="1"/>
  <c r="T2312" i="1"/>
  <c r="U2312" i="1"/>
  <c r="V2312" i="1"/>
  <c r="W2312" i="1"/>
  <c r="X2312" i="1"/>
  <c r="Y2312" i="1"/>
  <c r="Z2312" i="1"/>
  <c r="AA2312" i="1"/>
  <c r="AB2312" i="1"/>
  <c r="AC2312" i="1"/>
  <c r="AD2312" i="1"/>
  <c r="AE2312" i="1"/>
  <c r="AF2312" i="1"/>
  <c r="AG2312" i="1"/>
  <c r="AH2312" i="1"/>
  <c r="AI2312" i="1"/>
  <c r="AJ2312" i="1"/>
  <c r="AK2312" i="1"/>
  <c r="AL2312" i="1"/>
  <c r="AM2312" i="1"/>
  <c r="AN2312" i="1"/>
  <c r="AO2312" i="1"/>
  <c r="AP2312" i="1"/>
  <c r="AQ2312" i="1"/>
  <c r="AR2312" i="1"/>
  <c r="AS2312" i="1"/>
  <c r="AT2312" i="1"/>
  <c r="AU2312" i="1"/>
  <c r="AV2312" i="1"/>
  <c r="AW2312" i="1"/>
  <c r="AX2312" i="1"/>
  <c r="AY2312" i="1"/>
  <c r="AZ2312" i="1"/>
  <c r="BA2312" i="1"/>
  <c r="BB2312" i="1"/>
  <c r="BC2312" i="1"/>
  <c r="BD2312" i="1"/>
  <c r="BE2312" i="1"/>
  <c r="BF2312" i="1"/>
  <c r="H2313" i="1"/>
  <c r="I2313" i="1"/>
  <c r="J2313" i="1"/>
  <c r="K2313" i="1"/>
  <c r="L2313" i="1"/>
  <c r="M2313" i="1"/>
  <c r="N2313" i="1"/>
  <c r="O2313" i="1"/>
  <c r="P2313" i="1"/>
  <c r="Q2313" i="1"/>
  <c r="R2313" i="1"/>
  <c r="S2313" i="1"/>
  <c r="T2313" i="1"/>
  <c r="U2313" i="1"/>
  <c r="V2313" i="1"/>
  <c r="W2313" i="1"/>
  <c r="X2313" i="1"/>
  <c r="Y2313" i="1"/>
  <c r="Z2313" i="1"/>
  <c r="AA2313" i="1"/>
  <c r="AB2313" i="1"/>
  <c r="AC2313" i="1"/>
  <c r="AD2313" i="1"/>
  <c r="AE2313" i="1"/>
  <c r="AF2313" i="1"/>
  <c r="AG2313" i="1"/>
  <c r="AH2313" i="1"/>
  <c r="AI2313" i="1"/>
  <c r="AJ2313" i="1"/>
  <c r="AK2313" i="1"/>
  <c r="AL2313" i="1"/>
  <c r="AM2313" i="1"/>
  <c r="AN2313" i="1"/>
  <c r="AO2313" i="1"/>
  <c r="AP2313" i="1"/>
  <c r="AQ2313" i="1"/>
  <c r="AR2313" i="1"/>
  <c r="AS2313" i="1"/>
  <c r="AT2313" i="1"/>
  <c r="AU2313" i="1"/>
  <c r="AV2313" i="1"/>
  <c r="AW2313" i="1"/>
  <c r="AX2313" i="1"/>
  <c r="AY2313" i="1"/>
  <c r="AZ2313" i="1"/>
  <c r="BA2313" i="1"/>
  <c r="BB2313" i="1"/>
  <c r="BC2313" i="1"/>
  <c r="BD2313" i="1"/>
  <c r="BE2313" i="1"/>
  <c r="BF2313" i="1"/>
  <c r="H2314" i="1"/>
  <c r="I2314" i="1"/>
  <c r="J2314" i="1"/>
  <c r="K2314" i="1"/>
  <c r="L2314" i="1"/>
  <c r="M2314" i="1"/>
  <c r="N2314" i="1"/>
  <c r="O2314" i="1"/>
  <c r="P2314" i="1"/>
  <c r="Q2314" i="1"/>
  <c r="R2314" i="1"/>
  <c r="S2314" i="1"/>
  <c r="T2314" i="1"/>
  <c r="U2314" i="1"/>
  <c r="V2314" i="1"/>
  <c r="W2314" i="1"/>
  <c r="X2314" i="1"/>
  <c r="Y2314" i="1"/>
  <c r="Z2314" i="1"/>
  <c r="AA2314" i="1"/>
  <c r="AB2314" i="1"/>
  <c r="AC2314" i="1"/>
  <c r="AD2314" i="1"/>
  <c r="AE2314" i="1"/>
  <c r="AF2314" i="1"/>
  <c r="AG2314" i="1"/>
  <c r="AH2314" i="1"/>
  <c r="AI2314" i="1"/>
  <c r="AJ2314" i="1"/>
  <c r="AK2314" i="1"/>
  <c r="AL2314" i="1"/>
  <c r="AM2314" i="1"/>
  <c r="AN2314" i="1"/>
  <c r="AO2314" i="1"/>
  <c r="AP2314" i="1"/>
  <c r="AQ2314" i="1"/>
  <c r="AR2314" i="1"/>
  <c r="AS2314" i="1"/>
  <c r="AT2314" i="1"/>
  <c r="AU2314" i="1"/>
  <c r="AV2314" i="1"/>
  <c r="AW2314" i="1"/>
  <c r="AX2314" i="1"/>
  <c r="AY2314" i="1"/>
  <c r="AZ2314" i="1"/>
  <c r="BA2314" i="1"/>
  <c r="BB2314" i="1"/>
  <c r="BC2314" i="1"/>
  <c r="BD2314" i="1"/>
  <c r="BE2314" i="1"/>
  <c r="BF2314" i="1"/>
  <c r="H2315" i="1"/>
  <c r="I2315" i="1"/>
  <c r="J2315" i="1"/>
  <c r="K2315" i="1"/>
  <c r="L2315" i="1"/>
  <c r="M2315" i="1"/>
  <c r="N2315" i="1"/>
  <c r="O2315" i="1"/>
  <c r="P2315" i="1"/>
  <c r="Q2315" i="1"/>
  <c r="R2315" i="1"/>
  <c r="S2315" i="1"/>
  <c r="T2315" i="1"/>
  <c r="U2315" i="1"/>
  <c r="V2315" i="1"/>
  <c r="W2315" i="1"/>
  <c r="X2315" i="1"/>
  <c r="Y2315" i="1"/>
  <c r="Z2315" i="1"/>
  <c r="AA2315" i="1"/>
  <c r="AB2315" i="1"/>
  <c r="AC2315" i="1"/>
  <c r="AD2315" i="1"/>
  <c r="AE2315" i="1"/>
  <c r="AF2315" i="1"/>
  <c r="AG2315" i="1"/>
  <c r="AH2315" i="1"/>
  <c r="AI2315" i="1"/>
  <c r="AJ2315" i="1"/>
  <c r="AK2315" i="1"/>
  <c r="AL2315" i="1"/>
  <c r="AM2315" i="1"/>
  <c r="AN2315" i="1"/>
  <c r="AO2315" i="1"/>
  <c r="AP2315" i="1"/>
  <c r="AQ2315" i="1"/>
  <c r="AR2315" i="1"/>
  <c r="AS2315" i="1"/>
  <c r="AT2315" i="1"/>
  <c r="AU2315" i="1"/>
  <c r="AV2315" i="1"/>
  <c r="AW2315" i="1"/>
  <c r="AX2315" i="1"/>
  <c r="AY2315" i="1"/>
  <c r="AZ2315" i="1"/>
  <c r="BA2315" i="1"/>
  <c r="BB2315" i="1"/>
  <c r="BC2315" i="1"/>
  <c r="BD2315" i="1"/>
  <c r="BE2315" i="1"/>
  <c r="BF2315" i="1"/>
  <c r="H2316" i="1"/>
  <c r="I2316" i="1"/>
  <c r="J2316" i="1"/>
  <c r="K2316" i="1"/>
  <c r="L2316" i="1"/>
  <c r="M2316" i="1"/>
  <c r="N2316" i="1"/>
  <c r="O2316" i="1"/>
  <c r="P2316" i="1"/>
  <c r="Q2316" i="1"/>
  <c r="R2316" i="1"/>
  <c r="S2316" i="1"/>
  <c r="T2316" i="1"/>
  <c r="U2316" i="1"/>
  <c r="V2316" i="1"/>
  <c r="W2316" i="1"/>
  <c r="X2316" i="1"/>
  <c r="Y2316" i="1"/>
  <c r="Z2316" i="1"/>
  <c r="AA2316" i="1"/>
  <c r="AB2316" i="1"/>
  <c r="AC2316" i="1"/>
  <c r="AD2316" i="1"/>
  <c r="AE2316" i="1"/>
  <c r="AF2316" i="1"/>
  <c r="AG2316" i="1"/>
  <c r="AH2316" i="1"/>
  <c r="AI2316" i="1"/>
  <c r="AJ2316" i="1"/>
  <c r="AK2316" i="1"/>
  <c r="AL2316" i="1"/>
  <c r="AM2316" i="1"/>
  <c r="AN2316" i="1"/>
  <c r="AO2316" i="1"/>
  <c r="AP2316" i="1"/>
  <c r="AQ2316" i="1"/>
  <c r="AR2316" i="1"/>
  <c r="AS2316" i="1"/>
  <c r="AT2316" i="1"/>
  <c r="AU2316" i="1"/>
  <c r="AV2316" i="1"/>
  <c r="AW2316" i="1"/>
  <c r="AX2316" i="1"/>
  <c r="AY2316" i="1"/>
  <c r="AZ2316" i="1"/>
  <c r="BA2316" i="1"/>
  <c r="BB2316" i="1"/>
  <c r="BC2316" i="1"/>
  <c r="BD2316" i="1"/>
  <c r="BE2316" i="1"/>
  <c r="BF2316" i="1"/>
  <c r="H2317" i="1"/>
  <c r="I2317" i="1"/>
  <c r="J2317" i="1"/>
  <c r="K2317" i="1"/>
  <c r="L2317" i="1"/>
  <c r="M2317" i="1"/>
  <c r="N2317" i="1"/>
  <c r="O2317" i="1"/>
  <c r="P2317" i="1"/>
  <c r="Q2317" i="1"/>
  <c r="R2317" i="1"/>
  <c r="S2317" i="1"/>
  <c r="T2317" i="1"/>
  <c r="U2317" i="1"/>
  <c r="V2317" i="1"/>
  <c r="W2317" i="1"/>
  <c r="X2317" i="1"/>
  <c r="Y2317" i="1"/>
  <c r="Z2317" i="1"/>
  <c r="AA2317" i="1"/>
  <c r="AB2317" i="1"/>
  <c r="AC2317" i="1"/>
  <c r="AD2317" i="1"/>
  <c r="AE2317" i="1"/>
  <c r="AF2317" i="1"/>
  <c r="AG2317" i="1"/>
  <c r="AH2317" i="1"/>
  <c r="AI2317" i="1"/>
  <c r="AJ2317" i="1"/>
  <c r="AK2317" i="1"/>
  <c r="AL2317" i="1"/>
  <c r="AM2317" i="1"/>
  <c r="AN2317" i="1"/>
  <c r="AO2317" i="1"/>
  <c r="AP2317" i="1"/>
  <c r="AQ2317" i="1"/>
  <c r="AR2317" i="1"/>
  <c r="AS2317" i="1"/>
  <c r="AT2317" i="1"/>
  <c r="AU2317" i="1"/>
  <c r="AV2317" i="1"/>
  <c r="AW2317" i="1"/>
  <c r="AX2317" i="1"/>
  <c r="AY2317" i="1"/>
  <c r="AZ2317" i="1"/>
  <c r="BA2317" i="1"/>
  <c r="BB2317" i="1"/>
  <c r="BC2317" i="1"/>
  <c r="BD2317" i="1"/>
  <c r="BE2317" i="1"/>
  <c r="BF2317" i="1"/>
  <c r="H2318" i="1"/>
  <c r="I2318" i="1"/>
  <c r="J2318" i="1"/>
  <c r="K2318" i="1"/>
  <c r="L2318" i="1"/>
  <c r="M2318" i="1"/>
  <c r="N2318" i="1"/>
  <c r="O2318" i="1"/>
  <c r="P2318" i="1"/>
  <c r="Q2318" i="1"/>
  <c r="R2318" i="1"/>
  <c r="S2318" i="1"/>
  <c r="T2318" i="1"/>
  <c r="U2318" i="1"/>
  <c r="V2318" i="1"/>
  <c r="W2318" i="1"/>
  <c r="X2318" i="1"/>
  <c r="Y2318" i="1"/>
  <c r="Z2318" i="1"/>
  <c r="AA2318" i="1"/>
  <c r="AB2318" i="1"/>
  <c r="AC2318" i="1"/>
  <c r="AD2318" i="1"/>
  <c r="AE2318" i="1"/>
  <c r="AF2318" i="1"/>
  <c r="AG2318" i="1"/>
  <c r="AH2318" i="1"/>
  <c r="AI2318" i="1"/>
  <c r="AJ2318" i="1"/>
  <c r="AK2318" i="1"/>
  <c r="AL2318" i="1"/>
  <c r="AM2318" i="1"/>
  <c r="AN2318" i="1"/>
  <c r="AO2318" i="1"/>
  <c r="AP2318" i="1"/>
  <c r="AQ2318" i="1"/>
  <c r="AR2318" i="1"/>
  <c r="AS2318" i="1"/>
  <c r="AT2318" i="1"/>
  <c r="AU2318" i="1"/>
  <c r="AV2318" i="1"/>
  <c r="AW2318" i="1"/>
  <c r="AX2318" i="1"/>
  <c r="AY2318" i="1"/>
  <c r="AZ2318" i="1"/>
  <c r="BA2318" i="1"/>
  <c r="BB2318" i="1"/>
  <c r="BC2318" i="1"/>
  <c r="BD2318" i="1"/>
  <c r="BE2318" i="1"/>
  <c r="BF2318" i="1"/>
  <c r="H2319" i="1"/>
  <c r="I2319" i="1"/>
  <c r="J2319" i="1"/>
  <c r="K2319" i="1"/>
  <c r="L2319" i="1"/>
  <c r="M2319" i="1"/>
  <c r="N2319" i="1"/>
  <c r="O2319" i="1"/>
  <c r="P2319" i="1"/>
  <c r="Q2319" i="1"/>
  <c r="R2319" i="1"/>
  <c r="S2319" i="1"/>
  <c r="T2319" i="1"/>
  <c r="U2319" i="1"/>
  <c r="V2319" i="1"/>
  <c r="W2319" i="1"/>
  <c r="X2319" i="1"/>
  <c r="Y2319" i="1"/>
  <c r="Z2319" i="1"/>
  <c r="AA2319" i="1"/>
  <c r="AB2319" i="1"/>
  <c r="AC2319" i="1"/>
  <c r="AD2319" i="1"/>
  <c r="AE2319" i="1"/>
  <c r="AF2319" i="1"/>
  <c r="AG2319" i="1"/>
  <c r="AH2319" i="1"/>
  <c r="AI2319" i="1"/>
  <c r="AJ2319" i="1"/>
  <c r="AK2319" i="1"/>
  <c r="AL2319" i="1"/>
  <c r="AM2319" i="1"/>
  <c r="AN2319" i="1"/>
  <c r="AO2319" i="1"/>
  <c r="AP2319" i="1"/>
  <c r="AQ2319" i="1"/>
  <c r="AR2319" i="1"/>
  <c r="AS2319" i="1"/>
  <c r="AT2319" i="1"/>
  <c r="AU2319" i="1"/>
  <c r="AV2319" i="1"/>
  <c r="AW2319" i="1"/>
  <c r="AX2319" i="1"/>
  <c r="AY2319" i="1"/>
  <c r="AZ2319" i="1"/>
  <c r="BA2319" i="1"/>
  <c r="BB2319" i="1"/>
  <c r="BC2319" i="1"/>
  <c r="BD2319" i="1"/>
  <c r="BE2319" i="1"/>
  <c r="BF2319" i="1"/>
  <c r="H2320" i="1"/>
  <c r="I2320" i="1"/>
  <c r="J2320" i="1"/>
  <c r="K2320" i="1"/>
  <c r="L2320" i="1"/>
  <c r="M2320" i="1"/>
  <c r="N2320" i="1"/>
  <c r="O2320" i="1"/>
  <c r="P2320" i="1"/>
  <c r="Q2320" i="1"/>
  <c r="R2320" i="1"/>
  <c r="S2320" i="1"/>
  <c r="T2320" i="1"/>
  <c r="U2320" i="1"/>
  <c r="V2320" i="1"/>
  <c r="W2320" i="1"/>
  <c r="X2320" i="1"/>
  <c r="Y2320" i="1"/>
  <c r="Z2320" i="1"/>
  <c r="AA2320" i="1"/>
  <c r="AB2320" i="1"/>
  <c r="AC2320" i="1"/>
  <c r="AD2320" i="1"/>
  <c r="AE2320" i="1"/>
  <c r="AF2320" i="1"/>
  <c r="AG2320" i="1"/>
  <c r="AH2320" i="1"/>
  <c r="AI2320" i="1"/>
  <c r="AJ2320" i="1"/>
  <c r="AK2320" i="1"/>
  <c r="AL2320" i="1"/>
  <c r="AM2320" i="1"/>
  <c r="AN2320" i="1"/>
  <c r="AO2320" i="1"/>
  <c r="AP2320" i="1"/>
  <c r="AQ2320" i="1"/>
  <c r="AR2320" i="1"/>
  <c r="AS2320" i="1"/>
  <c r="AT2320" i="1"/>
  <c r="AU2320" i="1"/>
  <c r="AV2320" i="1"/>
  <c r="AW2320" i="1"/>
  <c r="AX2320" i="1"/>
  <c r="AY2320" i="1"/>
  <c r="AZ2320" i="1"/>
  <c r="BA2320" i="1"/>
  <c r="BB2320" i="1"/>
  <c r="BC2320" i="1"/>
  <c r="BD2320" i="1"/>
  <c r="BE2320" i="1"/>
  <c r="BF2320" i="1"/>
  <c r="H2321" i="1"/>
  <c r="I2321" i="1"/>
  <c r="J2321" i="1"/>
  <c r="K2321" i="1"/>
  <c r="L2321" i="1"/>
  <c r="M2321" i="1"/>
  <c r="N2321" i="1"/>
  <c r="O2321" i="1"/>
  <c r="P2321" i="1"/>
  <c r="Q2321" i="1"/>
  <c r="R2321" i="1"/>
  <c r="S2321" i="1"/>
  <c r="T2321" i="1"/>
  <c r="U2321" i="1"/>
  <c r="V2321" i="1"/>
  <c r="W2321" i="1"/>
  <c r="X2321" i="1"/>
  <c r="Y2321" i="1"/>
  <c r="Z2321" i="1"/>
  <c r="AA2321" i="1"/>
  <c r="AB2321" i="1"/>
  <c r="AC2321" i="1"/>
  <c r="AD2321" i="1"/>
  <c r="AE2321" i="1"/>
  <c r="AF2321" i="1"/>
  <c r="AG2321" i="1"/>
  <c r="AH2321" i="1"/>
  <c r="AI2321" i="1"/>
  <c r="AJ2321" i="1"/>
  <c r="AK2321" i="1"/>
  <c r="AL2321" i="1"/>
  <c r="AM2321" i="1"/>
  <c r="AN2321" i="1"/>
  <c r="AO2321" i="1"/>
  <c r="AP2321" i="1"/>
  <c r="AQ2321" i="1"/>
  <c r="AR2321" i="1"/>
  <c r="AS2321" i="1"/>
  <c r="AT2321" i="1"/>
  <c r="AU2321" i="1"/>
  <c r="AV2321" i="1"/>
  <c r="AW2321" i="1"/>
  <c r="AX2321" i="1"/>
  <c r="AY2321" i="1"/>
  <c r="AZ2321" i="1"/>
  <c r="BA2321" i="1"/>
  <c r="BB2321" i="1"/>
  <c r="BC2321" i="1"/>
  <c r="BD2321" i="1"/>
  <c r="BE2321" i="1"/>
  <c r="BF2321" i="1"/>
  <c r="H2322" i="1"/>
  <c r="I2322" i="1"/>
  <c r="J2322" i="1"/>
  <c r="K2322" i="1"/>
  <c r="L2322" i="1"/>
  <c r="M2322" i="1"/>
  <c r="N2322" i="1"/>
  <c r="O2322" i="1"/>
  <c r="P2322" i="1"/>
  <c r="Q2322" i="1"/>
  <c r="R2322" i="1"/>
  <c r="S2322" i="1"/>
  <c r="T2322" i="1"/>
  <c r="U2322" i="1"/>
  <c r="V2322" i="1"/>
  <c r="W2322" i="1"/>
  <c r="X2322" i="1"/>
  <c r="Y2322" i="1"/>
  <c r="Z2322" i="1"/>
  <c r="AA2322" i="1"/>
  <c r="AB2322" i="1"/>
  <c r="AC2322" i="1"/>
  <c r="AD2322" i="1"/>
  <c r="AE2322" i="1"/>
  <c r="AF2322" i="1"/>
  <c r="AG2322" i="1"/>
  <c r="AH2322" i="1"/>
  <c r="AI2322" i="1"/>
  <c r="AJ2322" i="1"/>
  <c r="AK2322" i="1"/>
  <c r="AL2322" i="1"/>
  <c r="AM2322" i="1"/>
  <c r="AN2322" i="1"/>
  <c r="AO2322" i="1"/>
  <c r="AP2322" i="1"/>
  <c r="AQ2322" i="1"/>
  <c r="AR2322" i="1"/>
  <c r="AS2322" i="1"/>
  <c r="AT2322" i="1"/>
  <c r="AU2322" i="1"/>
  <c r="AV2322" i="1"/>
  <c r="AW2322" i="1"/>
  <c r="AX2322" i="1"/>
  <c r="AY2322" i="1"/>
  <c r="AZ2322" i="1"/>
  <c r="BA2322" i="1"/>
  <c r="BB2322" i="1"/>
  <c r="BC2322" i="1"/>
  <c r="BD2322" i="1"/>
  <c r="BE2322" i="1"/>
  <c r="BF2322" i="1"/>
  <c r="H2323" i="1"/>
  <c r="I2323" i="1"/>
  <c r="J2323" i="1"/>
  <c r="K2323" i="1"/>
  <c r="L2323" i="1"/>
  <c r="M2323" i="1"/>
  <c r="N2323" i="1"/>
  <c r="O2323" i="1"/>
  <c r="P2323" i="1"/>
  <c r="Q2323" i="1"/>
  <c r="R2323" i="1"/>
  <c r="S2323" i="1"/>
  <c r="T2323" i="1"/>
  <c r="U2323" i="1"/>
  <c r="V2323" i="1"/>
  <c r="W2323" i="1"/>
  <c r="X2323" i="1"/>
  <c r="Y2323" i="1"/>
  <c r="Z2323" i="1"/>
  <c r="AA2323" i="1"/>
  <c r="AB2323" i="1"/>
  <c r="AC2323" i="1"/>
  <c r="AD2323" i="1"/>
  <c r="AE2323" i="1"/>
  <c r="AF2323" i="1"/>
  <c r="AG2323" i="1"/>
  <c r="AH2323" i="1"/>
  <c r="AI2323" i="1"/>
  <c r="AJ2323" i="1"/>
  <c r="AK2323" i="1"/>
  <c r="AL2323" i="1"/>
  <c r="AM2323" i="1"/>
  <c r="AN2323" i="1"/>
  <c r="AO2323" i="1"/>
  <c r="AP2323" i="1"/>
  <c r="AQ2323" i="1"/>
  <c r="AR2323" i="1"/>
  <c r="AS2323" i="1"/>
  <c r="AT2323" i="1"/>
  <c r="AU2323" i="1"/>
  <c r="AV2323" i="1"/>
  <c r="AW2323" i="1"/>
  <c r="AX2323" i="1"/>
  <c r="AY2323" i="1"/>
  <c r="AZ2323" i="1"/>
  <c r="BA2323" i="1"/>
  <c r="BB2323" i="1"/>
  <c r="BC2323" i="1"/>
  <c r="BD2323" i="1"/>
  <c r="BE2323" i="1"/>
  <c r="BF2323" i="1"/>
  <c r="H2324" i="1"/>
  <c r="I2324" i="1"/>
  <c r="J2324" i="1"/>
  <c r="K2324" i="1"/>
  <c r="L2324" i="1"/>
  <c r="M2324" i="1"/>
  <c r="N2324" i="1"/>
  <c r="O2324" i="1"/>
  <c r="P2324" i="1"/>
  <c r="Q2324" i="1"/>
  <c r="R2324" i="1"/>
  <c r="S2324" i="1"/>
  <c r="T2324" i="1"/>
  <c r="U2324" i="1"/>
  <c r="V2324" i="1"/>
  <c r="W2324" i="1"/>
  <c r="X2324" i="1"/>
  <c r="Y2324" i="1"/>
  <c r="Z2324" i="1"/>
  <c r="AA2324" i="1"/>
  <c r="AB2324" i="1"/>
  <c r="AC2324" i="1"/>
  <c r="AD2324" i="1"/>
  <c r="AE2324" i="1"/>
  <c r="AF2324" i="1"/>
  <c r="AG2324" i="1"/>
  <c r="AH2324" i="1"/>
  <c r="AI2324" i="1"/>
  <c r="AJ2324" i="1"/>
  <c r="AK2324" i="1"/>
  <c r="AL2324" i="1"/>
  <c r="AM2324" i="1"/>
  <c r="AN2324" i="1"/>
  <c r="AO2324" i="1"/>
  <c r="AP2324" i="1"/>
  <c r="AQ2324" i="1"/>
  <c r="AR2324" i="1"/>
  <c r="AS2324" i="1"/>
  <c r="AT2324" i="1"/>
  <c r="AU2324" i="1"/>
  <c r="AV2324" i="1"/>
  <c r="AW2324" i="1"/>
  <c r="AX2324" i="1"/>
  <c r="AY2324" i="1"/>
  <c r="AZ2324" i="1"/>
  <c r="BA2324" i="1"/>
  <c r="BB2324" i="1"/>
  <c r="BC2324" i="1"/>
  <c r="BD2324" i="1"/>
  <c r="BE2324" i="1"/>
  <c r="BF2324" i="1"/>
  <c r="H2325" i="1"/>
  <c r="I2325" i="1"/>
  <c r="J2325" i="1"/>
  <c r="K2325" i="1"/>
  <c r="L2325" i="1"/>
  <c r="M2325" i="1"/>
  <c r="N2325" i="1"/>
  <c r="O2325" i="1"/>
  <c r="P2325" i="1"/>
  <c r="Q2325" i="1"/>
  <c r="R2325" i="1"/>
  <c r="S2325" i="1"/>
  <c r="T2325" i="1"/>
  <c r="U2325" i="1"/>
  <c r="V2325" i="1"/>
  <c r="W2325" i="1"/>
  <c r="X2325" i="1"/>
  <c r="Y2325" i="1"/>
  <c r="Z2325" i="1"/>
  <c r="AA2325" i="1"/>
  <c r="AB2325" i="1"/>
  <c r="AC2325" i="1"/>
  <c r="AD2325" i="1"/>
  <c r="AE2325" i="1"/>
  <c r="AF2325" i="1"/>
  <c r="AG2325" i="1"/>
  <c r="AH2325" i="1"/>
  <c r="AI2325" i="1"/>
  <c r="AJ2325" i="1"/>
  <c r="AK2325" i="1"/>
  <c r="AL2325" i="1"/>
  <c r="AM2325" i="1"/>
  <c r="AN2325" i="1"/>
  <c r="AO2325" i="1"/>
  <c r="AP2325" i="1"/>
  <c r="AQ2325" i="1"/>
  <c r="AR2325" i="1"/>
  <c r="AS2325" i="1"/>
  <c r="AT2325" i="1"/>
  <c r="AU2325" i="1"/>
  <c r="AV2325" i="1"/>
  <c r="AW2325" i="1"/>
  <c r="AX2325" i="1"/>
  <c r="AY2325" i="1"/>
  <c r="AZ2325" i="1"/>
  <c r="BA2325" i="1"/>
  <c r="BB2325" i="1"/>
  <c r="BC2325" i="1"/>
  <c r="BD2325" i="1"/>
  <c r="BE2325" i="1"/>
  <c r="BF2325" i="1"/>
  <c r="H2326" i="1"/>
  <c r="I2326" i="1"/>
  <c r="J2326" i="1"/>
  <c r="K2326" i="1"/>
  <c r="L2326" i="1"/>
  <c r="M2326" i="1"/>
  <c r="N2326" i="1"/>
  <c r="O2326" i="1"/>
  <c r="P2326" i="1"/>
  <c r="Q2326" i="1"/>
  <c r="R2326" i="1"/>
  <c r="S2326" i="1"/>
  <c r="T2326" i="1"/>
  <c r="U2326" i="1"/>
  <c r="V2326" i="1"/>
  <c r="W2326" i="1"/>
  <c r="X2326" i="1"/>
  <c r="Y2326" i="1"/>
  <c r="Z2326" i="1"/>
  <c r="AA2326" i="1"/>
  <c r="AB2326" i="1"/>
  <c r="AC2326" i="1"/>
  <c r="AD2326" i="1"/>
  <c r="AE2326" i="1"/>
  <c r="AF2326" i="1"/>
  <c r="AG2326" i="1"/>
  <c r="AH2326" i="1"/>
  <c r="AI2326" i="1"/>
  <c r="AJ2326" i="1"/>
  <c r="AK2326" i="1"/>
  <c r="AL2326" i="1"/>
  <c r="AM2326" i="1"/>
  <c r="AN2326" i="1"/>
  <c r="AO2326" i="1"/>
  <c r="AP2326" i="1"/>
  <c r="AQ2326" i="1"/>
  <c r="AR2326" i="1"/>
  <c r="AS2326" i="1"/>
  <c r="AT2326" i="1"/>
  <c r="AU2326" i="1"/>
  <c r="AV2326" i="1"/>
  <c r="AW2326" i="1"/>
  <c r="AX2326" i="1"/>
  <c r="AY2326" i="1"/>
  <c r="AZ2326" i="1"/>
  <c r="BA2326" i="1"/>
  <c r="BB2326" i="1"/>
  <c r="BC2326" i="1"/>
  <c r="BD2326" i="1"/>
  <c r="BE2326" i="1"/>
  <c r="BF2326" i="1"/>
  <c r="H2327" i="1"/>
  <c r="I2327" i="1"/>
  <c r="J2327" i="1"/>
  <c r="K2327" i="1"/>
  <c r="L2327" i="1"/>
  <c r="M2327" i="1"/>
  <c r="N2327" i="1"/>
  <c r="O2327" i="1"/>
  <c r="P2327" i="1"/>
  <c r="Q2327" i="1"/>
  <c r="R2327" i="1"/>
  <c r="S2327" i="1"/>
  <c r="T2327" i="1"/>
  <c r="U2327" i="1"/>
  <c r="V2327" i="1"/>
  <c r="W2327" i="1"/>
  <c r="X2327" i="1"/>
  <c r="Y2327" i="1"/>
  <c r="Z2327" i="1"/>
  <c r="AA2327" i="1"/>
  <c r="AB2327" i="1"/>
  <c r="AC2327" i="1"/>
  <c r="AD2327" i="1"/>
  <c r="AE2327" i="1"/>
  <c r="AF2327" i="1"/>
  <c r="AG2327" i="1"/>
  <c r="AH2327" i="1"/>
  <c r="AI2327" i="1"/>
  <c r="AJ2327" i="1"/>
  <c r="AK2327" i="1"/>
  <c r="AL2327" i="1"/>
  <c r="AM2327" i="1"/>
  <c r="AN2327" i="1"/>
  <c r="AO2327" i="1"/>
  <c r="AP2327" i="1"/>
  <c r="AQ2327" i="1"/>
  <c r="AR2327" i="1"/>
  <c r="AS2327" i="1"/>
  <c r="AT2327" i="1"/>
  <c r="AU2327" i="1"/>
  <c r="AV2327" i="1"/>
  <c r="AW2327" i="1"/>
  <c r="AX2327" i="1"/>
  <c r="AY2327" i="1"/>
  <c r="AZ2327" i="1"/>
  <c r="BA2327" i="1"/>
  <c r="BB2327" i="1"/>
  <c r="BC2327" i="1"/>
  <c r="BD2327" i="1"/>
  <c r="BE2327" i="1"/>
  <c r="BF2327" i="1"/>
  <c r="H2328" i="1"/>
  <c r="I2328" i="1"/>
  <c r="J2328" i="1"/>
  <c r="K2328" i="1"/>
  <c r="L2328" i="1"/>
  <c r="M2328" i="1"/>
  <c r="N2328" i="1"/>
  <c r="O2328" i="1"/>
  <c r="P2328" i="1"/>
  <c r="Q2328" i="1"/>
  <c r="R2328" i="1"/>
  <c r="S2328" i="1"/>
  <c r="T2328" i="1"/>
  <c r="U2328" i="1"/>
  <c r="V2328" i="1"/>
  <c r="W2328" i="1"/>
  <c r="X2328" i="1"/>
  <c r="Y2328" i="1"/>
  <c r="Z2328" i="1"/>
  <c r="AA2328" i="1"/>
  <c r="AB2328" i="1"/>
  <c r="AC2328" i="1"/>
  <c r="AD2328" i="1"/>
  <c r="AE2328" i="1"/>
  <c r="AF2328" i="1"/>
  <c r="AG2328" i="1"/>
  <c r="AH2328" i="1"/>
  <c r="AI2328" i="1"/>
  <c r="AJ2328" i="1"/>
  <c r="AK2328" i="1"/>
  <c r="AL2328" i="1"/>
  <c r="AM2328" i="1"/>
  <c r="AN2328" i="1"/>
  <c r="AO2328" i="1"/>
  <c r="AP2328" i="1"/>
  <c r="AQ2328" i="1"/>
  <c r="AR2328" i="1"/>
  <c r="AS2328" i="1"/>
  <c r="AT2328" i="1"/>
  <c r="AU2328" i="1"/>
  <c r="AV2328" i="1"/>
  <c r="AW2328" i="1"/>
  <c r="AX2328" i="1"/>
  <c r="AY2328" i="1"/>
  <c r="AZ2328" i="1"/>
  <c r="BA2328" i="1"/>
  <c r="BB2328" i="1"/>
  <c r="BC2328" i="1"/>
  <c r="BD2328" i="1"/>
  <c r="BE2328" i="1"/>
  <c r="BF2328" i="1"/>
  <c r="H2329" i="1"/>
  <c r="I2329" i="1"/>
  <c r="J2329" i="1"/>
  <c r="K2329" i="1"/>
  <c r="L2329" i="1"/>
  <c r="M2329" i="1"/>
  <c r="N2329" i="1"/>
  <c r="O2329" i="1"/>
  <c r="P2329" i="1"/>
  <c r="Q2329" i="1"/>
  <c r="R2329" i="1"/>
  <c r="S2329" i="1"/>
  <c r="T2329" i="1"/>
  <c r="U2329" i="1"/>
  <c r="V2329" i="1"/>
  <c r="W2329" i="1"/>
  <c r="X2329" i="1"/>
  <c r="Y2329" i="1"/>
  <c r="Z2329" i="1"/>
  <c r="AA2329" i="1"/>
  <c r="AB2329" i="1"/>
  <c r="AC2329" i="1"/>
  <c r="AD2329" i="1"/>
  <c r="AE2329" i="1"/>
  <c r="AF2329" i="1"/>
  <c r="AG2329" i="1"/>
  <c r="AH2329" i="1"/>
  <c r="AI2329" i="1"/>
  <c r="AJ2329" i="1"/>
  <c r="AK2329" i="1"/>
  <c r="AL2329" i="1"/>
  <c r="AM2329" i="1"/>
  <c r="AN2329" i="1"/>
  <c r="AO2329" i="1"/>
  <c r="AP2329" i="1"/>
  <c r="AQ2329" i="1"/>
  <c r="AR2329" i="1"/>
  <c r="AS2329" i="1"/>
  <c r="AT2329" i="1"/>
  <c r="AU2329" i="1"/>
  <c r="AV2329" i="1"/>
  <c r="AW2329" i="1"/>
  <c r="AX2329" i="1"/>
  <c r="AY2329" i="1"/>
  <c r="AZ2329" i="1"/>
  <c r="BA2329" i="1"/>
  <c r="BB2329" i="1"/>
  <c r="BC2329" i="1"/>
  <c r="BD2329" i="1"/>
  <c r="BE2329" i="1"/>
  <c r="BF2329" i="1"/>
  <c r="H2330" i="1"/>
  <c r="I2330" i="1"/>
  <c r="J2330" i="1"/>
  <c r="K2330" i="1"/>
  <c r="L2330" i="1"/>
  <c r="M2330" i="1"/>
  <c r="N2330" i="1"/>
  <c r="O2330" i="1"/>
  <c r="P2330" i="1"/>
  <c r="Q2330" i="1"/>
  <c r="R2330" i="1"/>
  <c r="S2330" i="1"/>
  <c r="T2330" i="1"/>
  <c r="U2330" i="1"/>
  <c r="V2330" i="1"/>
  <c r="W2330" i="1"/>
  <c r="X2330" i="1"/>
  <c r="Y2330" i="1"/>
  <c r="Z2330" i="1"/>
  <c r="AA2330" i="1"/>
  <c r="AB2330" i="1"/>
  <c r="AC2330" i="1"/>
  <c r="AD2330" i="1"/>
  <c r="AE2330" i="1"/>
  <c r="AF2330" i="1"/>
  <c r="AG2330" i="1"/>
  <c r="AH2330" i="1"/>
  <c r="AI2330" i="1"/>
  <c r="AJ2330" i="1"/>
  <c r="AK2330" i="1"/>
  <c r="AL2330" i="1"/>
  <c r="AM2330" i="1"/>
  <c r="AN2330" i="1"/>
  <c r="AO2330" i="1"/>
  <c r="AP2330" i="1"/>
  <c r="AQ2330" i="1"/>
  <c r="AR2330" i="1"/>
  <c r="AS2330" i="1"/>
  <c r="AT2330" i="1"/>
  <c r="AU2330" i="1"/>
  <c r="AV2330" i="1"/>
  <c r="AW2330" i="1"/>
  <c r="AX2330" i="1"/>
  <c r="AY2330" i="1"/>
  <c r="AZ2330" i="1"/>
  <c r="BA2330" i="1"/>
  <c r="BB2330" i="1"/>
  <c r="BC2330" i="1"/>
  <c r="BD2330" i="1"/>
  <c r="BE2330" i="1"/>
  <c r="BF2330" i="1"/>
  <c r="H2331" i="1"/>
  <c r="I2331" i="1"/>
  <c r="J2331" i="1"/>
  <c r="K2331" i="1"/>
  <c r="L2331" i="1"/>
  <c r="M2331" i="1"/>
  <c r="N2331" i="1"/>
  <c r="O2331" i="1"/>
  <c r="P2331" i="1"/>
  <c r="Q2331" i="1"/>
  <c r="R2331" i="1"/>
  <c r="S2331" i="1"/>
  <c r="T2331" i="1"/>
  <c r="U2331" i="1"/>
  <c r="V2331" i="1"/>
  <c r="W2331" i="1"/>
  <c r="X2331" i="1"/>
  <c r="Y2331" i="1"/>
  <c r="Z2331" i="1"/>
  <c r="AA2331" i="1"/>
  <c r="AB2331" i="1"/>
  <c r="AC2331" i="1"/>
  <c r="AD2331" i="1"/>
  <c r="AE2331" i="1"/>
  <c r="AF2331" i="1"/>
  <c r="AG2331" i="1"/>
  <c r="AH2331" i="1"/>
  <c r="AI2331" i="1"/>
  <c r="AJ2331" i="1"/>
  <c r="AK2331" i="1"/>
  <c r="AL2331" i="1"/>
  <c r="AM2331" i="1"/>
  <c r="AN2331" i="1"/>
  <c r="AO2331" i="1"/>
  <c r="AP2331" i="1"/>
  <c r="AQ2331" i="1"/>
  <c r="AR2331" i="1"/>
  <c r="AS2331" i="1"/>
  <c r="AT2331" i="1"/>
  <c r="AU2331" i="1"/>
  <c r="AV2331" i="1"/>
  <c r="AW2331" i="1"/>
  <c r="AX2331" i="1"/>
  <c r="AY2331" i="1"/>
  <c r="AZ2331" i="1"/>
  <c r="BA2331" i="1"/>
  <c r="BB2331" i="1"/>
  <c r="BC2331" i="1"/>
  <c r="BD2331" i="1"/>
  <c r="BE2331" i="1"/>
  <c r="BF2331" i="1"/>
  <c r="H2332" i="1"/>
  <c r="I2332" i="1"/>
  <c r="J2332" i="1"/>
  <c r="K2332" i="1"/>
  <c r="L2332" i="1"/>
  <c r="M2332" i="1"/>
  <c r="N2332" i="1"/>
  <c r="O2332" i="1"/>
  <c r="P2332" i="1"/>
  <c r="Q2332" i="1"/>
  <c r="R2332" i="1"/>
  <c r="S2332" i="1"/>
  <c r="T2332" i="1"/>
  <c r="U2332" i="1"/>
  <c r="V2332" i="1"/>
  <c r="W2332" i="1"/>
  <c r="X2332" i="1"/>
  <c r="Y2332" i="1"/>
  <c r="Z2332" i="1"/>
  <c r="AA2332" i="1"/>
  <c r="AB2332" i="1"/>
  <c r="AC2332" i="1"/>
  <c r="AD2332" i="1"/>
  <c r="AE2332" i="1"/>
  <c r="AF2332" i="1"/>
  <c r="AG2332" i="1"/>
  <c r="AH2332" i="1"/>
  <c r="AI2332" i="1"/>
  <c r="AJ2332" i="1"/>
  <c r="AK2332" i="1"/>
  <c r="AL2332" i="1"/>
  <c r="AM2332" i="1"/>
  <c r="AN2332" i="1"/>
  <c r="AO2332" i="1"/>
  <c r="AP2332" i="1"/>
  <c r="AQ2332" i="1"/>
  <c r="AR2332" i="1"/>
  <c r="AS2332" i="1"/>
  <c r="AT2332" i="1"/>
  <c r="AU2332" i="1"/>
  <c r="AV2332" i="1"/>
  <c r="AW2332" i="1"/>
  <c r="AX2332" i="1"/>
  <c r="AY2332" i="1"/>
  <c r="AZ2332" i="1"/>
  <c r="BA2332" i="1"/>
  <c r="BB2332" i="1"/>
  <c r="BC2332" i="1"/>
  <c r="BD2332" i="1"/>
  <c r="BE2332" i="1"/>
  <c r="BF2332" i="1"/>
  <c r="H2333" i="1"/>
  <c r="I2333" i="1"/>
  <c r="J2333" i="1"/>
  <c r="K2333" i="1"/>
  <c r="L2333" i="1"/>
  <c r="M2333" i="1"/>
  <c r="N2333" i="1"/>
  <c r="O2333" i="1"/>
  <c r="P2333" i="1"/>
  <c r="Q2333" i="1"/>
  <c r="R2333" i="1"/>
  <c r="S2333" i="1"/>
  <c r="T2333" i="1"/>
  <c r="U2333" i="1"/>
  <c r="V2333" i="1"/>
  <c r="W2333" i="1"/>
  <c r="X2333" i="1"/>
  <c r="Y2333" i="1"/>
  <c r="Z2333" i="1"/>
  <c r="AA2333" i="1"/>
  <c r="AB2333" i="1"/>
  <c r="AC2333" i="1"/>
  <c r="AD2333" i="1"/>
  <c r="AE2333" i="1"/>
  <c r="AF2333" i="1"/>
  <c r="AG2333" i="1"/>
  <c r="AH2333" i="1"/>
  <c r="AI2333" i="1"/>
  <c r="AJ2333" i="1"/>
  <c r="AK2333" i="1"/>
  <c r="AL2333" i="1"/>
  <c r="AM2333" i="1"/>
  <c r="AN2333" i="1"/>
  <c r="AO2333" i="1"/>
  <c r="AP2333" i="1"/>
  <c r="AQ2333" i="1"/>
  <c r="AR2333" i="1"/>
  <c r="AS2333" i="1"/>
  <c r="AT2333" i="1"/>
  <c r="AU2333" i="1"/>
  <c r="AV2333" i="1"/>
  <c r="AW2333" i="1"/>
  <c r="AX2333" i="1"/>
  <c r="AY2333" i="1"/>
  <c r="AZ2333" i="1"/>
  <c r="BA2333" i="1"/>
  <c r="BB2333" i="1"/>
  <c r="BC2333" i="1"/>
  <c r="BD2333" i="1"/>
  <c r="BE2333" i="1"/>
  <c r="BF2333" i="1"/>
  <c r="H2334" i="1"/>
  <c r="I2334" i="1"/>
  <c r="J2334" i="1"/>
  <c r="K2334" i="1"/>
  <c r="L2334" i="1"/>
  <c r="M2334" i="1"/>
  <c r="N2334" i="1"/>
  <c r="O2334" i="1"/>
  <c r="P2334" i="1"/>
  <c r="Q2334" i="1"/>
  <c r="R2334" i="1"/>
  <c r="S2334" i="1"/>
  <c r="T2334" i="1"/>
  <c r="U2334" i="1"/>
  <c r="V2334" i="1"/>
  <c r="W2334" i="1"/>
  <c r="X2334" i="1"/>
  <c r="Y2334" i="1"/>
  <c r="Z2334" i="1"/>
  <c r="AA2334" i="1"/>
  <c r="AB2334" i="1"/>
  <c r="AC2334" i="1"/>
  <c r="AD2334" i="1"/>
  <c r="AE2334" i="1"/>
  <c r="AF2334" i="1"/>
  <c r="AG2334" i="1"/>
  <c r="AH2334" i="1"/>
  <c r="AI2334" i="1"/>
  <c r="AJ2334" i="1"/>
  <c r="AK2334" i="1"/>
  <c r="AL2334" i="1"/>
  <c r="AM2334" i="1"/>
  <c r="AN2334" i="1"/>
  <c r="AO2334" i="1"/>
  <c r="AP2334" i="1"/>
  <c r="AQ2334" i="1"/>
  <c r="AR2334" i="1"/>
  <c r="AS2334" i="1"/>
  <c r="AT2334" i="1"/>
  <c r="AU2334" i="1"/>
  <c r="AV2334" i="1"/>
  <c r="AW2334" i="1"/>
  <c r="AX2334" i="1"/>
  <c r="AY2334" i="1"/>
  <c r="AZ2334" i="1"/>
  <c r="BA2334" i="1"/>
  <c r="BB2334" i="1"/>
  <c r="BC2334" i="1"/>
  <c r="BD2334" i="1"/>
  <c r="BE2334" i="1"/>
  <c r="BF2334" i="1"/>
  <c r="H2335" i="1"/>
  <c r="I2335" i="1"/>
  <c r="J2335" i="1"/>
  <c r="K2335" i="1"/>
  <c r="L2335" i="1"/>
  <c r="M2335" i="1"/>
  <c r="N2335" i="1"/>
  <c r="O2335" i="1"/>
  <c r="P2335" i="1"/>
  <c r="Q2335" i="1"/>
  <c r="R2335" i="1"/>
  <c r="S2335" i="1"/>
  <c r="T2335" i="1"/>
  <c r="U2335" i="1"/>
  <c r="V2335" i="1"/>
  <c r="W2335" i="1"/>
  <c r="X2335" i="1"/>
  <c r="Y2335" i="1"/>
  <c r="Z2335" i="1"/>
  <c r="AA2335" i="1"/>
  <c r="AB2335" i="1"/>
  <c r="AC2335" i="1"/>
  <c r="AD2335" i="1"/>
  <c r="AE2335" i="1"/>
  <c r="AF2335" i="1"/>
  <c r="AG2335" i="1"/>
  <c r="AH2335" i="1"/>
  <c r="AI2335" i="1"/>
  <c r="AJ2335" i="1"/>
  <c r="AK2335" i="1"/>
  <c r="AL2335" i="1"/>
  <c r="AM2335" i="1"/>
  <c r="AN2335" i="1"/>
  <c r="AO2335" i="1"/>
  <c r="AP2335" i="1"/>
  <c r="AQ2335" i="1"/>
  <c r="AR2335" i="1"/>
  <c r="AS2335" i="1"/>
  <c r="AT2335" i="1"/>
  <c r="AU2335" i="1"/>
  <c r="AV2335" i="1"/>
  <c r="AW2335" i="1"/>
  <c r="AX2335" i="1"/>
  <c r="AY2335" i="1"/>
  <c r="AZ2335" i="1"/>
  <c r="BA2335" i="1"/>
  <c r="BB2335" i="1"/>
  <c r="BC2335" i="1"/>
  <c r="BD2335" i="1"/>
  <c r="BE2335" i="1"/>
  <c r="BF2335" i="1"/>
  <c r="H2336" i="1"/>
  <c r="I2336" i="1"/>
  <c r="J2336" i="1"/>
  <c r="K2336" i="1"/>
  <c r="L2336" i="1"/>
  <c r="M2336" i="1"/>
  <c r="N2336" i="1"/>
  <c r="O2336" i="1"/>
  <c r="P2336" i="1"/>
  <c r="Q2336" i="1"/>
  <c r="R2336" i="1"/>
  <c r="S2336" i="1"/>
  <c r="T2336" i="1"/>
  <c r="U2336" i="1"/>
  <c r="V2336" i="1"/>
  <c r="W2336" i="1"/>
  <c r="X2336" i="1"/>
  <c r="Y2336" i="1"/>
  <c r="Z2336" i="1"/>
  <c r="AA2336" i="1"/>
  <c r="AB2336" i="1"/>
  <c r="AC2336" i="1"/>
  <c r="AD2336" i="1"/>
  <c r="AE2336" i="1"/>
  <c r="AF2336" i="1"/>
  <c r="AG2336" i="1"/>
  <c r="AH2336" i="1"/>
  <c r="AI2336" i="1"/>
  <c r="AJ2336" i="1"/>
  <c r="AK2336" i="1"/>
  <c r="AL2336" i="1"/>
  <c r="AM2336" i="1"/>
  <c r="AN2336" i="1"/>
  <c r="AO2336" i="1"/>
  <c r="AP2336" i="1"/>
  <c r="AQ2336" i="1"/>
  <c r="AR2336" i="1"/>
  <c r="AS2336" i="1"/>
  <c r="AT2336" i="1"/>
  <c r="AU2336" i="1"/>
  <c r="AV2336" i="1"/>
  <c r="AW2336" i="1"/>
  <c r="AX2336" i="1"/>
  <c r="AY2336" i="1"/>
  <c r="AZ2336" i="1"/>
  <c r="BA2336" i="1"/>
  <c r="BB2336" i="1"/>
  <c r="BC2336" i="1"/>
  <c r="BD2336" i="1"/>
  <c r="BE2336" i="1"/>
  <c r="BF2336" i="1"/>
  <c r="H2337" i="1"/>
  <c r="I2337" i="1"/>
  <c r="J2337" i="1"/>
  <c r="K2337" i="1"/>
  <c r="L2337" i="1"/>
  <c r="M2337" i="1"/>
  <c r="N2337" i="1"/>
  <c r="O2337" i="1"/>
  <c r="P2337" i="1"/>
  <c r="Q2337" i="1"/>
  <c r="R2337" i="1"/>
  <c r="S2337" i="1"/>
  <c r="T2337" i="1"/>
  <c r="U2337" i="1"/>
  <c r="V2337" i="1"/>
  <c r="W2337" i="1"/>
  <c r="X2337" i="1"/>
  <c r="Y2337" i="1"/>
  <c r="Z2337" i="1"/>
  <c r="AA2337" i="1"/>
  <c r="AB2337" i="1"/>
  <c r="AC2337" i="1"/>
  <c r="AD2337" i="1"/>
  <c r="AE2337" i="1"/>
  <c r="AF2337" i="1"/>
  <c r="AG2337" i="1"/>
  <c r="AH2337" i="1"/>
  <c r="AI2337" i="1"/>
  <c r="AJ2337" i="1"/>
  <c r="AK2337" i="1"/>
  <c r="AL2337" i="1"/>
  <c r="AM2337" i="1"/>
  <c r="AN2337" i="1"/>
  <c r="AO2337" i="1"/>
  <c r="AP2337" i="1"/>
  <c r="AQ2337" i="1"/>
  <c r="AR2337" i="1"/>
  <c r="AS2337" i="1"/>
  <c r="AT2337" i="1"/>
  <c r="AU2337" i="1"/>
  <c r="AV2337" i="1"/>
  <c r="AW2337" i="1"/>
  <c r="AX2337" i="1"/>
  <c r="AY2337" i="1"/>
  <c r="AZ2337" i="1"/>
  <c r="BA2337" i="1"/>
  <c r="BB2337" i="1"/>
  <c r="BC2337" i="1"/>
  <c r="BD2337" i="1"/>
  <c r="BE2337" i="1"/>
  <c r="BF2337" i="1"/>
  <c r="H2338" i="1"/>
  <c r="I2338" i="1"/>
  <c r="J2338" i="1"/>
  <c r="K2338" i="1"/>
  <c r="L2338" i="1"/>
  <c r="M2338" i="1"/>
  <c r="N2338" i="1"/>
  <c r="O2338" i="1"/>
  <c r="P2338" i="1"/>
  <c r="Q2338" i="1"/>
  <c r="R2338" i="1"/>
  <c r="S2338" i="1"/>
  <c r="T2338" i="1"/>
  <c r="U2338" i="1"/>
  <c r="V2338" i="1"/>
  <c r="W2338" i="1"/>
  <c r="X2338" i="1"/>
  <c r="Y2338" i="1"/>
  <c r="Z2338" i="1"/>
  <c r="AA2338" i="1"/>
  <c r="AB2338" i="1"/>
  <c r="AC2338" i="1"/>
  <c r="AD2338" i="1"/>
  <c r="AE2338" i="1"/>
  <c r="AF2338" i="1"/>
  <c r="AG2338" i="1"/>
  <c r="AH2338" i="1"/>
  <c r="AI2338" i="1"/>
  <c r="AJ2338" i="1"/>
  <c r="AK2338" i="1"/>
  <c r="AL2338" i="1"/>
  <c r="AM2338" i="1"/>
  <c r="AN2338" i="1"/>
  <c r="AO2338" i="1"/>
  <c r="AP2338" i="1"/>
  <c r="AQ2338" i="1"/>
  <c r="AR2338" i="1"/>
  <c r="AS2338" i="1"/>
  <c r="AT2338" i="1"/>
  <c r="AU2338" i="1"/>
  <c r="AV2338" i="1"/>
  <c r="AW2338" i="1"/>
  <c r="AX2338" i="1"/>
  <c r="AY2338" i="1"/>
  <c r="AZ2338" i="1"/>
  <c r="BA2338" i="1"/>
  <c r="BB2338" i="1"/>
  <c r="BC2338" i="1"/>
  <c r="BD2338" i="1"/>
  <c r="BE2338" i="1"/>
  <c r="BF2338" i="1"/>
  <c r="H2339" i="1"/>
  <c r="I2339" i="1"/>
  <c r="J2339" i="1"/>
  <c r="K2339" i="1"/>
  <c r="L2339" i="1"/>
  <c r="M2339" i="1"/>
  <c r="N2339" i="1"/>
  <c r="O2339" i="1"/>
  <c r="P2339" i="1"/>
  <c r="Q2339" i="1"/>
  <c r="R2339" i="1"/>
  <c r="S2339" i="1"/>
  <c r="T2339" i="1"/>
  <c r="U2339" i="1"/>
  <c r="V2339" i="1"/>
  <c r="W2339" i="1"/>
  <c r="X2339" i="1"/>
  <c r="Y2339" i="1"/>
  <c r="Z2339" i="1"/>
  <c r="AA2339" i="1"/>
  <c r="AB2339" i="1"/>
  <c r="AC2339" i="1"/>
  <c r="AD2339" i="1"/>
  <c r="AE2339" i="1"/>
  <c r="AF2339" i="1"/>
  <c r="AG2339" i="1"/>
  <c r="AH2339" i="1"/>
  <c r="AI2339" i="1"/>
  <c r="AJ2339" i="1"/>
  <c r="AK2339" i="1"/>
  <c r="AL2339" i="1"/>
  <c r="AM2339" i="1"/>
  <c r="AN2339" i="1"/>
  <c r="AO2339" i="1"/>
  <c r="AP2339" i="1"/>
  <c r="AQ2339" i="1"/>
  <c r="AR2339" i="1"/>
  <c r="AS2339" i="1"/>
  <c r="AT2339" i="1"/>
  <c r="AU2339" i="1"/>
  <c r="AV2339" i="1"/>
  <c r="AW2339" i="1"/>
  <c r="AX2339" i="1"/>
  <c r="AY2339" i="1"/>
  <c r="AZ2339" i="1"/>
  <c r="BA2339" i="1"/>
  <c r="BB2339" i="1"/>
  <c r="BC2339" i="1"/>
  <c r="BD2339" i="1"/>
  <c r="BE2339" i="1"/>
  <c r="BF2339" i="1"/>
  <c r="H2340" i="1"/>
  <c r="I2340" i="1"/>
  <c r="J2340" i="1"/>
  <c r="K2340" i="1"/>
  <c r="L2340" i="1"/>
  <c r="M2340" i="1"/>
  <c r="N2340" i="1"/>
  <c r="O2340" i="1"/>
  <c r="P2340" i="1"/>
  <c r="Q2340" i="1"/>
  <c r="R2340" i="1"/>
  <c r="S2340" i="1"/>
  <c r="T2340" i="1"/>
  <c r="U2340" i="1"/>
  <c r="V2340" i="1"/>
  <c r="W2340" i="1"/>
  <c r="X2340" i="1"/>
  <c r="Y2340" i="1"/>
  <c r="Z2340" i="1"/>
  <c r="AA2340" i="1"/>
  <c r="AB2340" i="1"/>
  <c r="AC2340" i="1"/>
  <c r="AD2340" i="1"/>
  <c r="AE2340" i="1"/>
  <c r="AF2340" i="1"/>
  <c r="AG2340" i="1"/>
  <c r="AH2340" i="1"/>
  <c r="AI2340" i="1"/>
  <c r="AJ2340" i="1"/>
  <c r="AK2340" i="1"/>
  <c r="AL2340" i="1"/>
  <c r="AM2340" i="1"/>
  <c r="AN2340" i="1"/>
  <c r="AO2340" i="1"/>
  <c r="AP2340" i="1"/>
  <c r="AQ2340" i="1"/>
  <c r="AR2340" i="1"/>
  <c r="AS2340" i="1"/>
  <c r="AT2340" i="1"/>
  <c r="AU2340" i="1"/>
  <c r="AV2340" i="1"/>
  <c r="AW2340" i="1"/>
  <c r="AX2340" i="1"/>
  <c r="AY2340" i="1"/>
  <c r="AZ2340" i="1"/>
  <c r="BA2340" i="1"/>
  <c r="BB2340" i="1"/>
  <c r="BC2340" i="1"/>
  <c r="BD2340" i="1"/>
  <c r="BE2340" i="1"/>
  <c r="BF2340" i="1"/>
  <c r="H2341" i="1"/>
  <c r="I2341" i="1"/>
  <c r="J2341" i="1"/>
  <c r="K2341" i="1"/>
  <c r="L2341" i="1"/>
  <c r="M2341" i="1"/>
  <c r="N2341" i="1"/>
  <c r="O2341" i="1"/>
  <c r="P2341" i="1"/>
  <c r="Q2341" i="1"/>
  <c r="R2341" i="1"/>
  <c r="S2341" i="1"/>
  <c r="T2341" i="1"/>
  <c r="U2341" i="1"/>
  <c r="V2341" i="1"/>
  <c r="W2341" i="1"/>
  <c r="X2341" i="1"/>
  <c r="Y2341" i="1"/>
  <c r="Z2341" i="1"/>
  <c r="AA2341" i="1"/>
  <c r="AB2341" i="1"/>
  <c r="AC2341" i="1"/>
  <c r="AD2341" i="1"/>
  <c r="AE2341" i="1"/>
  <c r="AF2341" i="1"/>
  <c r="AG2341" i="1"/>
  <c r="AH2341" i="1"/>
  <c r="AI2341" i="1"/>
  <c r="AJ2341" i="1"/>
  <c r="AK2341" i="1"/>
  <c r="AL2341" i="1"/>
  <c r="AM2341" i="1"/>
  <c r="AN2341" i="1"/>
  <c r="AO2341" i="1"/>
  <c r="AP2341" i="1"/>
  <c r="AQ2341" i="1"/>
  <c r="AR2341" i="1"/>
  <c r="AS2341" i="1"/>
  <c r="AT2341" i="1"/>
  <c r="AU2341" i="1"/>
  <c r="AV2341" i="1"/>
  <c r="AW2341" i="1"/>
  <c r="AX2341" i="1"/>
  <c r="AY2341" i="1"/>
  <c r="AZ2341" i="1"/>
  <c r="BA2341" i="1"/>
  <c r="BB2341" i="1"/>
  <c r="BC2341" i="1"/>
  <c r="BD2341" i="1"/>
  <c r="BE2341" i="1"/>
  <c r="BF2341" i="1"/>
  <c r="H2342" i="1"/>
  <c r="I2342" i="1"/>
  <c r="J2342" i="1"/>
  <c r="K2342" i="1"/>
  <c r="L2342" i="1"/>
  <c r="M2342" i="1"/>
  <c r="N2342" i="1"/>
  <c r="O2342" i="1"/>
  <c r="P2342" i="1"/>
  <c r="Q2342" i="1"/>
  <c r="R2342" i="1"/>
  <c r="S2342" i="1"/>
  <c r="T2342" i="1"/>
  <c r="U2342" i="1"/>
  <c r="V2342" i="1"/>
  <c r="W2342" i="1"/>
  <c r="X2342" i="1"/>
  <c r="Y2342" i="1"/>
  <c r="Z2342" i="1"/>
  <c r="AA2342" i="1"/>
  <c r="AB2342" i="1"/>
  <c r="AC2342" i="1"/>
  <c r="AD2342" i="1"/>
  <c r="AE2342" i="1"/>
  <c r="AF2342" i="1"/>
  <c r="AG2342" i="1"/>
  <c r="AH2342" i="1"/>
  <c r="AI2342" i="1"/>
  <c r="AJ2342" i="1"/>
  <c r="AK2342" i="1"/>
  <c r="AL2342" i="1"/>
  <c r="AM2342" i="1"/>
  <c r="AN2342" i="1"/>
  <c r="AO2342" i="1"/>
  <c r="AP2342" i="1"/>
  <c r="AQ2342" i="1"/>
  <c r="AR2342" i="1"/>
  <c r="AS2342" i="1"/>
  <c r="AT2342" i="1"/>
  <c r="AU2342" i="1"/>
  <c r="AV2342" i="1"/>
  <c r="AW2342" i="1"/>
  <c r="AX2342" i="1"/>
  <c r="AY2342" i="1"/>
  <c r="AZ2342" i="1"/>
  <c r="BA2342" i="1"/>
  <c r="BB2342" i="1"/>
  <c r="BC2342" i="1"/>
  <c r="BD2342" i="1"/>
  <c r="BE2342" i="1"/>
  <c r="BF2342" i="1"/>
  <c r="H2343" i="1"/>
  <c r="I2343" i="1"/>
  <c r="J2343" i="1"/>
  <c r="K2343" i="1"/>
  <c r="L2343" i="1"/>
  <c r="M2343" i="1"/>
  <c r="N2343" i="1"/>
  <c r="O2343" i="1"/>
  <c r="P2343" i="1"/>
  <c r="Q2343" i="1"/>
  <c r="R2343" i="1"/>
  <c r="S2343" i="1"/>
  <c r="T2343" i="1"/>
  <c r="U2343" i="1"/>
  <c r="V2343" i="1"/>
  <c r="W2343" i="1"/>
  <c r="X2343" i="1"/>
  <c r="Y2343" i="1"/>
  <c r="Z2343" i="1"/>
  <c r="AA2343" i="1"/>
  <c r="AB2343" i="1"/>
  <c r="AC2343" i="1"/>
  <c r="AD2343" i="1"/>
  <c r="AE2343" i="1"/>
  <c r="AF2343" i="1"/>
  <c r="AG2343" i="1"/>
  <c r="AH2343" i="1"/>
  <c r="AI2343" i="1"/>
  <c r="AJ2343" i="1"/>
  <c r="AK2343" i="1"/>
  <c r="AL2343" i="1"/>
  <c r="AM2343" i="1"/>
  <c r="AN2343" i="1"/>
  <c r="AO2343" i="1"/>
  <c r="AP2343" i="1"/>
  <c r="AQ2343" i="1"/>
  <c r="AR2343" i="1"/>
  <c r="AS2343" i="1"/>
  <c r="AT2343" i="1"/>
  <c r="AU2343" i="1"/>
  <c r="AV2343" i="1"/>
  <c r="AW2343" i="1"/>
  <c r="AX2343" i="1"/>
  <c r="AY2343" i="1"/>
  <c r="AZ2343" i="1"/>
  <c r="BA2343" i="1"/>
  <c r="BB2343" i="1"/>
  <c r="BC2343" i="1"/>
  <c r="BD2343" i="1"/>
  <c r="BE2343" i="1"/>
  <c r="BF2343" i="1"/>
  <c r="H2344" i="1"/>
  <c r="I2344" i="1"/>
  <c r="J2344" i="1"/>
  <c r="K2344" i="1"/>
  <c r="L2344" i="1"/>
  <c r="M2344" i="1"/>
  <c r="N2344" i="1"/>
  <c r="O2344" i="1"/>
  <c r="P2344" i="1"/>
  <c r="Q2344" i="1"/>
  <c r="R2344" i="1"/>
  <c r="S2344" i="1"/>
  <c r="T2344" i="1"/>
  <c r="U2344" i="1"/>
  <c r="V2344" i="1"/>
  <c r="W2344" i="1"/>
  <c r="X2344" i="1"/>
  <c r="Y2344" i="1"/>
  <c r="Z2344" i="1"/>
  <c r="AA2344" i="1"/>
  <c r="AB2344" i="1"/>
  <c r="AC2344" i="1"/>
  <c r="AD2344" i="1"/>
  <c r="AE2344" i="1"/>
  <c r="AF2344" i="1"/>
  <c r="AG2344" i="1"/>
  <c r="AH2344" i="1"/>
  <c r="AI2344" i="1"/>
  <c r="AJ2344" i="1"/>
  <c r="AK2344" i="1"/>
  <c r="AL2344" i="1"/>
  <c r="AM2344" i="1"/>
  <c r="AN2344" i="1"/>
  <c r="AO2344" i="1"/>
  <c r="AP2344" i="1"/>
  <c r="AQ2344" i="1"/>
  <c r="AR2344" i="1"/>
  <c r="AS2344" i="1"/>
  <c r="AT2344" i="1"/>
  <c r="AU2344" i="1"/>
  <c r="AV2344" i="1"/>
  <c r="AW2344" i="1"/>
  <c r="AX2344" i="1"/>
  <c r="AY2344" i="1"/>
  <c r="AZ2344" i="1"/>
  <c r="BA2344" i="1"/>
  <c r="BB2344" i="1"/>
  <c r="BC2344" i="1"/>
  <c r="BD2344" i="1"/>
  <c r="BE2344" i="1"/>
  <c r="BF2344" i="1"/>
  <c r="H2345" i="1"/>
  <c r="I2345" i="1"/>
  <c r="J2345" i="1"/>
  <c r="K2345" i="1"/>
  <c r="L2345" i="1"/>
  <c r="M2345" i="1"/>
  <c r="N2345" i="1"/>
  <c r="O2345" i="1"/>
  <c r="P2345" i="1"/>
  <c r="Q2345" i="1"/>
  <c r="R2345" i="1"/>
  <c r="S2345" i="1"/>
  <c r="T2345" i="1"/>
  <c r="U2345" i="1"/>
  <c r="V2345" i="1"/>
  <c r="W2345" i="1"/>
  <c r="X2345" i="1"/>
  <c r="Y2345" i="1"/>
  <c r="Z2345" i="1"/>
  <c r="AA2345" i="1"/>
  <c r="AB2345" i="1"/>
  <c r="AC2345" i="1"/>
  <c r="AD2345" i="1"/>
  <c r="AE2345" i="1"/>
  <c r="AF2345" i="1"/>
  <c r="AG2345" i="1"/>
  <c r="AH2345" i="1"/>
  <c r="AI2345" i="1"/>
  <c r="AJ2345" i="1"/>
  <c r="AK2345" i="1"/>
  <c r="AL2345" i="1"/>
  <c r="AM2345" i="1"/>
  <c r="AN2345" i="1"/>
  <c r="AO2345" i="1"/>
  <c r="AP2345" i="1"/>
  <c r="AQ2345" i="1"/>
  <c r="AR2345" i="1"/>
  <c r="AS2345" i="1"/>
  <c r="AT2345" i="1"/>
  <c r="AU2345" i="1"/>
  <c r="AV2345" i="1"/>
  <c r="AW2345" i="1"/>
  <c r="AX2345" i="1"/>
  <c r="AY2345" i="1"/>
  <c r="AZ2345" i="1"/>
  <c r="BA2345" i="1"/>
  <c r="BB2345" i="1"/>
  <c r="BC2345" i="1"/>
  <c r="BD2345" i="1"/>
  <c r="BE2345" i="1"/>
  <c r="BF2345" i="1"/>
  <c r="H2346" i="1"/>
  <c r="I2346" i="1"/>
  <c r="J2346" i="1"/>
  <c r="K2346" i="1"/>
  <c r="L2346" i="1"/>
  <c r="M2346" i="1"/>
  <c r="N2346" i="1"/>
  <c r="O2346" i="1"/>
  <c r="P2346" i="1"/>
  <c r="Q2346" i="1"/>
  <c r="R2346" i="1"/>
  <c r="S2346" i="1"/>
  <c r="T2346" i="1"/>
  <c r="U2346" i="1"/>
  <c r="V2346" i="1"/>
  <c r="W2346" i="1"/>
  <c r="X2346" i="1"/>
  <c r="Y2346" i="1"/>
  <c r="Z2346" i="1"/>
  <c r="AA2346" i="1"/>
  <c r="AB2346" i="1"/>
  <c r="AC2346" i="1"/>
  <c r="AD2346" i="1"/>
  <c r="AE2346" i="1"/>
  <c r="AF2346" i="1"/>
  <c r="AG2346" i="1"/>
  <c r="AH2346" i="1"/>
  <c r="AI2346" i="1"/>
  <c r="AJ2346" i="1"/>
  <c r="AK2346" i="1"/>
  <c r="AL2346" i="1"/>
  <c r="AM2346" i="1"/>
  <c r="AN2346" i="1"/>
  <c r="AO2346" i="1"/>
  <c r="AP2346" i="1"/>
  <c r="AQ2346" i="1"/>
  <c r="AR2346" i="1"/>
  <c r="AS2346" i="1"/>
  <c r="AT2346" i="1"/>
  <c r="AU2346" i="1"/>
  <c r="AV2346" i="1"/>
  <c r="AW2346" i="1"/>
  <c r="AX2346" i="1"/>
  <c r="AY2346" i="1"/>
  <c r="AZ2346" i="1"/>
  <c r="BA2346" i="1"/>
  <c r="BB2346" i="1"/>
  <c r="BC2346" i="1"/>
  <c r="BD2346" i="1"/>
  <c r="BE2346" i="1"/>
  <c r="BF2346" i="1"/>
  <c r="H2347" i="1"/>
  <c r="I2347" i="1"/>
  <c r="J2347" i="1"/>
  <c r="K2347" i="1"/>
  <c r="L2347" i="1"/>
  <c r="M2347" i="1"/>
  <c r="N2347" i="1"/>
  <c r="O2347" i="1"/>
  <c r="P2347" i="1"/>
  <c r="Q2347" i="1"/>
  <c r="R2347" i="1"/>
  <c r="S2347" i="1"/>
  <c r="T2347" i="1"/>
  <c r="U2347" i="1"/>
  <c r="V2347" i="1"/>
  <c r="W2347" i="1"/>
  <c r="X2347" i="1"/>
  <c r="Y2347" i="1"/>
  <c r="Z2347" i="1"/>
  <c r="AA2347" i="1"/>
  <c r="AB2347" i="1"/>
  <c r="AC2347" i="1"/>
  <c r="AD2347" i="1"/>
  <c r="AE2347" i="1"/>
  <c r="AF2347" i="1"/>
  <c r="AG2347" i="1"/>
  <c r="AH2347" i="1"/>
  <c r="AI2347" i="1"/>
  <c r="AJ2347" i="1"/>
  <c r="AK2347" i="1"/>
  <c r="AL2347" i="1"/>
  <c r="AM2347" i="1"/>
  <c r="AN2347" i="1"/>
  <c r="AO2347" i="1"/>
  <c r="AP2347" i="1"/>
  <c r="AQ2347" i="1"/>
  <c r="AR2347" i="1"/>
  <c r="AS2347" i="1"/>
  <c r="AT2347" i="1"/>
  <c r="AU2347" i="1"/>
  <c r="AV2347" i="1"/>
  <c r="AW2347" i="1"/>
  <c r="AX2347" i="1"/>
  <c r="AY2347" i="1"/>
  <c r="AZ2347" i="1"/>
  <c r="BA2347" i="1"/>
  <c r="BB2347" i="1"/>
  <c r="BC2347" i="1"/>
  <c r="BD2347" i="1"/>
  <c r="BE2347" i="1"/>
  <c r="BF2347" i="1"/>
  <c r="H2348" i="1"/>
  <c r="I2348" i="1"/>
  <c r="J2348" i="1"/>
  <c r="K2348" i="1"/>
  <c r="L2348" i="1"/>
  <c r="M2348" i="1"/>
  <c r="N2348" i="1"/>
  <c r="O2348" i="1"/>
  <c r="P2348" i="1"/>
  <c r="Q2348" i="1"/>
  <c r="R2348" i="1"/>
  <c r="S2348" i="1"/>
  <c r="T2348" i="1"/>
  <c r="U2348" i="1"/>
  <c r="V2348" i="1"/>
  <c r="W2348" i="1"/>
  <c r="X2348" i="1"/>
  <c r="Y2348" i="1"/>
  <c r="Z2348" i="1"/>
  <c r="AA2348" i="1"/>
  <c r="AB2348" i="1"/>
  <c r="AC2348" i="1"/>
  <c r="AD2348" i="1"/>
  <c r="AE2348" i="1"/>
  <c r="AF2348" i="1"/>
  <c r="AG2348" i="1"/>
  <c r="AH2348" i="1"/>
  <c r="AI2348" i="1"/>
  <c r="AJ2348" i="1"/>
  <c r="AK2348" i="1"/>
  <c r="AL2348" i="1"/>
  <c r="AM2348" i="1"/>
  <c r="AN2348" i="1"/>
  <c r="AO2348" i="1"/>
  <c r="AP2348" i="1"/>
  <c r="AQ2348" i="1"/>
  <c r="AR2348" i="1"/>
  <c r="AS2348" i="1"/>
  <c r="AT2348" i="1"/>
  <c r="AU2348" i="1"/>
  <c r="AV2348" i="1"/>
  <c r="AW2348" i="1"/>
  <c r="AX2348" i="1"/>
  <c r="AY2348" i="1"/>
  <c r="AZ2348" i="1"/>
  <c r="BA2348" i="1"/>
  <c r="BB2348" i="1"/>
  <c r="BC2348" i="1"/>
  <c r="BD2348" i="1"/>
  <c r="BE2348" i="1"/>
  <c r="BF2348" i="1"/>
  <c r="H2349" i="1"/>
  <c r="I2349" i="1"/>
  <c r="J2349" i="1"/>
  <c r="K2349" i="1"/>
  <c r="L2349" i="1"/>
  <c r="M2349" i="1"/>
  <c r="N2349" i="1"/>
  <c r="O2349" i="1"/>
  <c r="P2349" i="1"/>
  <c r="Q2349" i="1"/>
  <c r="R2349" i="1"/>
  <c r="S2349" i="1"/>
  <c r="T2349" i="1"/>
  <c r="U2349" i="1"/>
  <c r="V2349" i="1"/>
  <c r="W2349" i="1"/>
  <c r="X2349" i="1"/>
  <c r="Y2349" i="1"/>
  <c r="Z2349" i="1"/>
  <c r="AA2349" i="1"/>
  <c r="AB2349" i="1"/>
  <c r="AC2349" i="1"/>
  <c r="AD2349" i="1"/>
  <c r="AE2349" i="1"/>
  <c r="AF2349" i="1"/>
  <c r="AG2349" i="1"/>
  <c r="AH2349" i="1"/>
  <c r="AI2349" i="1"/>
  <c r="AJ2349" i="1"/>
  <c r="AK2349" i="1"/>
  <c r="AL2349" i="1"/>
  <c r="AM2349" i="1"/>
  <c r="AN2349" i="1"/>
  <c r="AO2349" i="1"/>
  <c r="AP2349" i="1"/>
  <c r="AQ2349" i="1"/>
  <c r="AR2349" i="1"/>
  <c r="AS2349" i="1"/>
  <c r="AT2349" i="1"/>
  <c r="AU2349" i="1"/>
  <c r="AV2349" i="1"/>
  <c r="AW2349" i="1"/>
  <c r="AX2349" i="1"/>
  <c r="AY2349" i="1"/>
  <c r="AZ2349" i="1"/>
  <c r="BA2349" i="1"/>
  <c r="BB2349" i="1"/>
  <c r="BC2349" i="1"/>
  <c r="BD2349" i="1"/>
  <c r="BE2349" i="1"/>
  <c r="BF2349" i="1"/>
  <c r="H2350" i="1"/>
  <c r="I2350" i="1"/>
  <c r="J2350" i="1"/>
  <c r="K2350" i="1"/>
  <c r="L2350" i="1"/>
  <c r="M2350" i="1"/>
  <c r="N2350" i="1"/>
  <c r="O2350" i="1"/>
  <c r="P2350" i="1"/>
  <c r="Q2350" i="1"/>
  <c r="R2350" i="1"/>
  <c r="S2350" i="1"/>
  <c r="T2350" i="1"/>
  <c r="U2350" i="1"/>
  <c r="V2350" i="1"/>
  <c r="W2350" i="1"/>
  <c r="X2350" i="1"/>
  <c r="Y2350" i="1"/>
  <c r="Z2350" i="1"/>
  <c r="AA2350" i="1"/>
  <c r="AB2350" i="1"/>
  <c r="AC2350" i="1"/>
  <c r="AD2350" i="1"/>
  <c r="AE2350" i="1"/>
  <c r="AF2350" i="1"/>
  <c r="AG2350" i="1"/>
  <c r="AH2350" i="1"/>
  <c r="AI2350" i="1"/>
  <c r="AJ2350" i="1"/>
  <c r="AK2350" i="1"/>
  <c r="AL2350" i="1"/>
  <c r="AM2350" i="1"/>
  <c r="AN2350" i="1"/>
  <c r="AO2350" i="1"/>
  <c r="AP2350" i="1"/>
  <c r="AQ2350" i="1"/>
  <c r="AR2350" i="1"/>
  <c r="AS2350" i="1"/>
  <c r="AT2350" i="1"/>
  <c r="AU2350" i="1"/>
  <c r="AV2350" i="1"/>
  <c r="AW2350" i="1"/>
  <c r="AX2350" i="1"/>
  <c r="AY2350" i="1"/>
  <c r="AZ2350" i="1"/>
  <c r="BA2350" i="1"/>
  <c r="BB2350" i="1"/>
  <c r="BC2350" i="1"/>
  <c r="BD2350" i="1"/>
  <c r="BE2350" i="1"/>
  <c r="BF2350" i="1"/>
  <c r="H2351" i="1"/>
  <c r="I2351" i="1"/>
  <c r="J2351" i="1"/>
  <c r="K2351" i="1"/>
  <c r="L2351" i="1"/>
  <c r="M2351" i="1"/>
  <c r="N2351" i="1"/>
  <c r="O2351" i="1"/>
  <c r="P2351" i="1"/>
  <c r="Q2351" i="1"/>
  <c r="R2351" i="1"/>
  <c r="S2351" i="1"/>
  <c r="T2351" i="1"/>
  <c r="U2351" i="1"/>
  <c r="V2351" i="1"/>
  <c r="W2351" i="1"/>
  <c r="X2351" i="1"/>
  <c r="Y2351" i="1"/>
  <c r="Z2351" i="1"/>
  <c r="AA2351" i="1"/>
  <c r="AB2351" i="1"/>
  <c r="AC2351" i="1"/>
  <c r="AD2351" i="1"/>
  <c r="AE2351" i="1"/>
  <c r="AF2351" i="1"/>
  <c r="AG2351" i="1"/>
  <c r="AH2351" i="1"/>
  <c r="AI2351" i="1"/>
  <c r="AJ2351" i="1"/>
  <c r="AK2351" i="1"/>
  <c r="AL2351" i="1"/>
  <c r="AM2351" i="1"/>
  <c r="AN2351" i="1"/>
  <c r="AO2351" i="1"/>
  <c r="AP2351" i="1"/>
  <c r="AQ2351" i="1"/>
  <c r="AR2351" i="1"/>
  <c r="AS2351" i="1"/>
  <c r="AT2351" i="1"/>
  <c r="AU2351" i="1"/>
  <c r="AV2351" i="1"/>
  <c r="AW2351" i="1"/>
  <c r="AX2351" i="1"/>
  <c r="AY2351" i="1"/>
  <c r="AZ2351" i="1"/>
  <c r="BA2351" i="1"/>
  <c r="BB2351" i="1"/>
  <c r="BC2351" i="1"/>
  <c r="BD2351" i="1"/>
  <c r="BE2351" i="1"/>
  <c r="BF2351" i="1"/>
  <c r="H2352" i="1"/>
  <c r="I2352" i="1"/>
  <c r="J2352" i="1"/>
  <c r="K2352" i="1"/>
  <c r="L2352" i="1"/>
  <c r="M2352" i="1"/>
  <c r="N2352" i="1"/>
  <c r="O2352" i="1"/>
  <c r="P2352" i="1"/>
  <c r="Q2352" i="1"/>
  <c r="R2352" i="1"/>
  <c r="S2352" i="1"/>
  <c r="T2352" i="1"/>
  <c r="U2352" i="1"/>
  <c r="V2352" i="1"/>
  <c r="W2352" i="1"/>
  <c r="X2352" i="1"/>
  <c r="Y2352" i="1"/>
  <c r="Z2352" i="1"/>
  <c r="AA2352" i="1"/>
  <c r="AB2352" i="1"/>
  <c r="AC2352" i="1"/>
  <c r="AD2352" i="1"/>
  <c r="AE2352" i="1"/>
  <c r="AF2352" i="1"/>
  <c r="AG2352" i="1"/>
  <c r="AH2352" i="1"/>
  <c r="AI2352" i="1"/>
  <c r="AJ2352" i="1"/>
  <c r="AK2352" i="1"/>
  <c r="AL2352" i="1"/>
  <c r="AM2352" i="1"/>
  <c r="AN2352" i="1"/>
  <c r="AO2352" i="1"/>
  <c r="AP2352" i="1"/>
  <c r="AQ2352" i="1"/>
  <c r="AR2352" i="1"/>
  <c r="AS2352" i="1"/>
  <c r="AT2352" i="1"/>
  <c r="AU2352" i="1"/>
  <c r="AV2352" i="1"/>
  <c r="AW2352" i="1"/>
  <c r="AX2352" i="1"/>
  <c r="AY2352" i="1"/>
  <c r="AZ2352" i="1"/>
  <c r="BA2352" i="1"/>
  <c r="BB2352" i="1"/>
  <c r="BC2352" i="1"/>
  <c r="BD2352" i="1"/>
  <c r="BE2352" i="1"/>
  <c r="BF2352" i="1"/>
  <c r="H2353" i="1"/>
  <c r="I2353" i="1"/>
  <c r="J2353" i="1"/>
  <c r="K2353" i="1"/>
  <c r="L2353" i="1"/>
  <c r="M2353" i="1"/>
  <c r="N2353" i="1"/>
  <c r="O2353" i="1"/>
  <c r="P2353" i="1"/>
  <c r="Q2353" i="1"/>
  <c r="R2353" i="1"/>
  <c r="S2353" i="1"/>
  <c r="T2353" i="1"/>
  <c r="U2353" i="1"/>
  <c r="V2353" i="1"/>
  <c r="W2353" i="1"/>
  <c r="X2353" i="1"/>
  <c r="Y2353" i="1"/>
  <c r="Z2353" i="1"/>
  <c r="AA2353" i="1"/>
  <c r="AB2353" i="1"/>
  <c r="AC2353" i="1"/>
  <c r="AD2353" i="1"/>
  <c r="AE2353" i="1"/>
  <c r="AF2353" i="1"/>
  <c r="AG2353" i="1"/>
  <c r="AH2353" i="1"/>
  <c r="AI2353" i="1"/>
  <c r="AJ2353" i="1"/>
  <c r="AK2353" i="1"/>
  <c r="AL2353" i="1"/>
  <c r="AM2353" i="1"/>
  <c r="AN2353" i="1"/>
  <c r="AO2353" i="1"/>
  <c r="AP2353" i="1"/>
  <c r="AQ2353" i="1"/>
  <c r="AR2353" i="1"/>
  <c r="AS2353" i="1"/>
  <c r="AT2353" i="1"/>
  <c r="AU2353" i="1"/>
  <c r="AV2353" i="1"/>
  <c r="AW2353" i="1"/>
  <c r="AX2353" i="1"/>
  <c r="AY2353" i="1"/>
  <c r="AZ2353" i="1"/>
  <c r="BA2353" i="1"/>
  <c r="BB2353" i="1"/>
  <c r="BC2353" i="1"/>
  <c r="BD2353" i="1"/>
  <c r="BE2353" i="1"/>
  <c r="BF2353" i="1"/>
  <c r="H2354" i="1"/>
  <c r="I2354" i="1"/>
  <c r="J2354" i="1"/>
  <c r="K2354" i="1"/>
  <c r="L2354" i="1"/>
  <c r="M2354" i="1"/>
  <c r="N2354" i="1"/>
  <c r="O2354" i="1"/>
  <c r="P2354" i="1"/>
  <c r="Q2354" i="1"/>
  <c r="R2354" i="1"/>
  <c r="S2354" i="1"/>
  <c r="T2354" i="1"/>
  <c r="U2354" i="1"/>
  <c r="V2354" i="1"/>
  <c r="W2354" i="1"/>
  <c r="X2354" i="1"/>
  <c r="Y2354" i="1"/>
  <c r="Z2354" i="1"/>
  <c r="AA2354" i="1"/>
  <c r="AB2354" i="1"/>
  <c r="AC2354" i="1"/>
  <c r="AD2354" i="1"/>
  <c r="AE2354" i="1"/>
  <c r="AF2354" i="1"/>
  <c r="AG2354" i="1"/>
  <c r="AH2354" i="1"/>
  <c r="AI2354" i="1"/>
  <c r="AJ2354" i="1"/>
  <c r="AK2354" i="1"/>
  <c r="AL2354" i="1"/>
  <c r="AM2354" i="1"/>
  <c r="AN2354" i="1"/>
  <c r="AO2354" i="1"/>
  <c r="AP2354" i="1"/>
  <c r="AQ2354" i="1"/>
  <c r="AR2354" i="1"/>
  <c r="AS2354" i="1"/>
  <c r="AT2354" i="1"/>
  <c r="AU2354" i="1"/>
  <c r="AV2354" i="1"/>
  <c r="AW2354" i="1"/>
  <c r="AX2354" i="1"/>
  <c r="AY2354" i="1"/>
  <c r="AZ2354" i="1"/>
  <c r="BA2354" i="1"/>
  <c r="BB2354" i="1"/>
  <c r="BC2354" i="1"/>
  <c r="BD2354" i="1"/>
  <c r="BE2354" i="1"/>
  <c r="BF2354" i="1"/>
  <c r="H2355" i="1"/>
  <c r="I2355" i="1"/>
  <c r="J2355" i="1"/>
  <c r="K2355" i="1"/>
  <c r="L2355" i="1"/>
  <c r="M2355" i="1"/>
  <c r="N2355" i="1"/>
  <c r="O2355" i="1"/>
  <c r="P2355" i="1"/>
  <c r="Q2355" i="1"/>
  <c r="R2355" i="1"/>
  <c r="S2355" i="1"/>
  <c r="T2355" i="1"/>
  <c r="U2355" i="1"/>
  <c r="V2355" i="1"/>
  <c r="W2355" i="1"/>
  <c r="X2355" i="1"/>
  <c r="Y2355" i="1"/>
  <c r="Z2355" i="1"/>
  <c r="AA2355" i="1"/>
  <c r="AB2355" i="1"/>
  <c r="AC2355" i="1"/>
  <c r="AD2355" i="1"/>
  <c r="AE2355" i="1"/>
  <c r="AF2355" i="1"/>
  <c r="AG2355" i="1"/>
  <c r="AH2355" i="1"/>
  <c r="AI2355" i="1"/>
  <c r="AJ2355" i="1"/>
  <c r="AK2355" i="1"/>
  <c r="AL2355" i="1"/>
  <c r="AM2355" i="1"/>
  <c r="AN2355" i="1"/>
  <c r="AO2355" i="1"/>
  <c r="AP2355" i="1"/>
  <c r="AQ2355" i="1"/>
  <c r="AR2355" i="1"/>
  <c r="AS2355" i="1"/>
  <c r="AT2355" i="1"/>
  <c r="AU2355" i="1"/>
  <c r="AV2355" i="1"/>
  <c r="AW2355" i="1"/>
  <c r="AX2355" i="1"/>
  <c r="AY2355" i="1"/>
  <c r="AZ2355" i="1"/>
  <c r="BA2355" i="1"/>
  <c r="BB2355" i="1"/>
  <c r="BC2355" i="1"/>
  <c r="BD2355" i="1"/>
  <c r="BE2355" i="1"/>
  <c r="BF2355" i="1"/>
  <c r="H2356" i="1"/>
  <c r="I2356" i="1"/>
  <c r="J2356" i="1"/>
  <c r="K2356" i="1"/>
  <c r="L2356" i="1"/>
  <c r="M2356" i="1"/>
  <c r="N2356" i="1"/>
  <c r="O2356" i="1"/>
  <c r="P2356" i="1"/>
  <c r="Q2356" i="1"/>
  <c r="R2356" i="1"/>
  <c r="S2356" i="1"/>
  <c r="T2356" i="1"/>
  <c r="U2356" i="1"/>
  <c r="V2356" i="1"/>
  <c r="W2356" i="1"/>
  <c r="X2356" i="1"/>
  <c r="Y2356" i="1"/>
  <c r="Z2356" i="1"/>
  <c r="AA2356" i="1"/>
  <c r="AB2356" i="1"/>
  <c r="AC2356" i="1"/>
  <c r="AD2356" i="1"/>
  <c r="AE2356" i="1"/>
  <c r="AF2356" i="1"/>
  <c r="AG2356" i="1"/>
  <c r="AH2356" i="1"/>
  <c r="AI2356" i="1"/>
  <c r="AJ2356" i="1"/>
  <c r="AK2356" i="1"/>
  <c r="AL2356" i="1"/>
  <c r="AM2356" i="1"/>
  <c r="AN2356" i="1"/>
  <c r="AO2356" i="1"/>
  <c r="AP2356" i="1"/>
  <c r="AQ2356" i="1"/>
  <c r="AR2356" i="1"/>
  <c r="AS2356" i="1"/>
  <c r="AT2356" i="1"/>
  <c r="AU2356" i="1"/>
  <c r="AV2356" i="1"/>
  <c r="AW2356" i="1"/>
  <c r="AX2356" i="1"/>
  <c r="AY2356" i="1"/>
  <c r="AZ2356" i="1"/>
  <c r="BA2356" i="1"/>
  <c r="BB2356" i="1"/>
  <c r="BC2356" i="1"/>
  <c r="BD2356" i="1"/>
  <c r="BE2356" i="1"/>
  <c r="BF2356" i="1"/>
  <c r="H2357" i="1"/>
  <c r="I2357" i="1"/>
  <c r="J2357" i="1"/>
  <c r="K2357" i="1"/>
  <c r="L2357" i="1"/>
  <c r="M2357" i="1"/>
  <c r="N2357" i="1"/>
  <c r="O2357" i="1"/>
  <c r="P2357" i="1"/>
  <c r="Q2357" i="1"/>
  <c r="R2357" i="1"/>
  <c r="S2357" i="1"/>
  <c r="T2357" i="1"/>
  <c r="U2357" i="1"/>
  <c r="V2357" i="1"/>
  <c r="W2357" i="1"/>
  <c r="X2357" i="1"/>
  <c r="Y2357" i="1"/>
  <c r="Z2357" i="1"/>
  <c r="AA2357" i="1"/>
  <c r="AB2357" i="1"/>
  <c r="AC2357" i="1"/>
  <c r="AD2357" i="1"/>
  <c r="AE2357" i="1"/>
  <c r="AF2357" i="1"/>
  <c r="AG2357" i="1"/>
  <c r="AH2357" i="1"/>
  <c r="AI2357" i="1"/>
  <c r="AJ2357" i="1"/>
  <c r="AK2357" i="1"/>
  <c r="AL2357" i="1"/>
  <c r="AM2357" i="1"/>
  <c r="AN2357" i="1"/>
  <c r="AO2357" i="1"/>
  <c r="AP2357" i="1"/>
  <c r="AQ2357" i="1"/>
  <c r="AR2357" i="1"/>
  <c r="AS2357" i="1"/>
  <c r="AT2357" i="1"/>
  <c r="AU2357" i="1"/>
  <c r="AV2357" i="1"/>
  <c r="AW2357" i="1"/>
  <c r="AX2357" i="1"/>
  <c r="AY2357" i="1"/>
  <c r="AZ2357" i="1"/>
  <c r="BA2357" i="1"/>
  <c r="BB2357" i="1"/>
  <c r="BC2357" i="1"/>
  <c r="BD2357" i="1"/>
  <c r="BE2357" i="1"/>
  <c r="BF2357" i="1"/>
  <c r="H2358" i="1"/>
  <c r="I2358" i="1"/>
  <c r="J2358" i="1"/>
  <c r="K2358" i="1"/>
  <c r="L2358" i="1"/>
  <c r="M2358" i="1"/>
  <c r="N2358" i="1"/>
  <c r="O2358" i="1"/>
  <c r="P2358" i="1"/>
  <c r="Q2358" i="1"/>
  <c r="R2358" i="1"/>
  <c r="S2358" i="1"/>
  <c r="T2358" i="1"/>
  <c r="U2358" i="1"/>
  <c r="V2358" i="1"/>
  <c r="W2358" i="1"/>
  <c r="X2358" i="1"/>
  <c r="Y2358" i="1"/>
  <c r="Z2358" i="1"/>
  <c r="AA2358" i="1"/>
  <c r="AB2358" i="1"/>
  <c r="AC2358" i="1"/>
  <c r="AD2358" i="1"/>
  <c r="AE2358" i="1"/>
  <c r="AF2358" i="1"/>
  <c r="AG2358" i="1"/>
  <c r="AH2358" i="1"/>
  <c r="AI2358" i="1"/>
  <c r="AJ2358" i="1"/>
  <c r="AK2358" i="1"/>
  <c r="AL2358" i="1"/>
  <c r="AM2358" i="1"/>
  <c r="AN2358" i="1"/>
  <c r="AO2358" i="1"/>
  <c r="AP2358" i="1"/>
  <c r="AQ2358" i="1"/>
  <c r="AR2358" i="1"/>
  <c r="AS2358" i="1"/>
  <c r="AT2358" i="1"/>
  <c r="AU2358" i="1"/>
  <c r="AV2358" i="1"/>
  <c r="AW2358" i="1"/>
  <c r="AX2358" i="1"/>
  <c r="AY2358" i="1"/>
  <c r="AZ2358" i="1"/>
  <c r="BA2358" i="1"/>
  <c r="BB2358" i="1"/>
  <c r="BC2358" i="1"/>
  <c r="BD2358" i="1"/>
  <c r="BE2358" i="1"/>
  <c r="BF2358" i="1"/>
  <c r="H2359" i="1"/>
  <c r="I2359" i="1"/>
  <c r="J2359" i="1"/>
  <c r="K2359" i="1"/>
  <c r="L2359" i="1"/>
  <c r="M2359" i="1"/>
  <c r="N2359" i="1"/>
  <c r="O2359" i="1"/>
  <c r="P2359" i="1"/>
  <c r="Q2359" i="1"/>
  <c r="R2359" i="1"/>
  <c r="S2359" i="1"/>
  <c r="T2359" i="1"/>
  <c r="U2359" i="1"/>
  <c r="V2359" i="1"/>
  <c r="W2359" i="1"/>
  <c r="X2359" i="1"/>
  <c r="Y2359" i="1"/>
  <c r="Z2359" i="1"/>
  <c r="AA2359" i="1"/>
  <c r="AB2359" i="1"/>
  <c r="AC2359" i="1"/>
  <c r="AD2359" i="1"/>
  <c r="AE2359" i="1"/>
  <c r="AF2359" i="1"/>
  <c r="AG2359" i="1"/>
  <c r="AH2359" i="1"/>
  <c r="AI2359" i="1"/>
  <c r="AJ2359" i="1"/>
  <c r="AK2359" i="1"/>
  <c r="AL2359" i="1"/>
  <c r="AM2359" i="1"/>
  <c r="AN2359" i="1"/>
  <c r="AO2359" i="1"/>
  <c r="AP2359" i="1"/>
  <c r="AQ2359" i="1"/>
  <c r="AR2359" i="1"/>
  <c r="AS2359" i="1"/>
  <c r="AT2359" i="1"/>
  <c r="AU2359" i="1"/>
  <c r="AV2359" i="1"/>
  <c r="AW2359" i="1"/>
  <c r="AX2359" i="1"/>
  <c r="AY2359" i="1"/>
  <c r="AZ2359" i="1"/>
  <c r="BA2359" i="1"/>
  <c r="BB2359" i="1"/>
  <c r="BC2359" i="1"/>
  <c r="BD2359" i="1"/>
  <c r="BE2359" i="1"/>
  <c r="BF2359" i="1"/>
  <c r="H2360" i="1"/>
  <c r="I2360" i="1"/>
  <c r="J2360" i="1"/>
  <c r="K2360" i="1"/>
  <c r="L2360" i="1"/>
  <c r="M2360" i="1"/>
  <c r="N2360" i="1"/>
  <c r="O2360" i="1"/>
  <c r="P2360" i="1"/>
  <c r="Q2360" i="1"/>
  <c r="R2360" i="1"/>
  <c r="S2360" i="1"/>
  <c r="T2360" i="1"/>
  <c r="U2360" i="1"/>
  <c r="V2360" i="1"/>
  <c r="W2360" i="1"/>
  <c r="X2360" i="1"/>
  <c r="Y2360" i="1"/>
  <c r="Z2360" i="1"/>
  <c r="AA2360" i="1"/>
  <c r="AB2360" i="1"/>
  <c r="AC2360" i="1"/>
  <c r="AD2360" i="1"/>
  <c r="AE2360" i="1"/>
  <c r="AF2360" i="1"/>
  <c r="AG2360" i="1"/>
  <c r="AH2360" i="1"/>
  <c r="AI2360" i="1"/>
  <c r="AJ2360" i="1"/>
  <c r="AK2360" i="1"/>
  <c r="AL2360" i="1"/>
  <c r="AM2360" i="1"/>
  <c r="AN2360" i="1"/>
  <c r="AO2360" i="1"/>
  <c r="AP2360" i="1"/>
  <c r="AQ2360" i="1"/>
  <c r="AR2360" i="1"/>
  <c r="AS2360" i="1"/>
  <c r="AT2360" i="1"/>
  <c r="AU2360" i="1"/>
  <c r="AV2360" i="1"/>
  <c r="AW2360" i="1"/>
  <c r="AX2360" i="1"/>
  <c r="AY2360" i="1"/>
  <c r="AZ2360" i="1"/>
  <c r="BA2360" i="1"/>
  <c r="BB2360" i="1"/>
  <c r="BC2360" i="1"/>
  <c r="BD2360" i="1"/>
  <c r="BE2360" i="1"/>
  <c r="BF2360" i="1"/>
  <c r="H2361" i="1"/>
  <c r="I2361" i="1"/>
  <c r="J2361" i="1"/>
  <c r="K2361" i="1"/>
  <c r="L2361" i="1"/>
  <c r="M2361" i="1"/>
  <c r="N2361" i="1"/>
  <c r="O2361" i="1"/>
  <c r="P2361" i="1"/>
  <c r="Q2361" i="1"/>
  <c r="R2361" i="1"/>
  <c r="S2361" i="1"/>
  <c r="T2361" i="1"/>
  <c r="U2361" i="1"/>
  <c r="V2361" i="1"/>
  <c r="W2361" i="1"/>
  <c r="X2361" i="1"/>
  <c r="Y2361" i="1"/>
  <c r="Z2361" i="1"/>
  <c r="AA2361" i="1"/>
  <c r="AB2361" i="1"/>
  <c r="AC2361" i="1"/>
  <c r="AD2361" i="1"/>
  <c r="AE2361" i="1"/>
  <c r="AF2361" i="1"/>
  <c r="AG2361" i="1"/>
  <c r="AH2361" i="1"/>
  <c r="AI2361" i="1"/>
  <c r="AJ2361" i="1"/>
  <c r="AK2361" i="1"/>
  <c r="AL2361" i="1"/>
  <c r="AM2361" i="1"/>
  <c r="AN2361" i="1"/>
  <c r="AO2361" i="1"/>
  <c r="AP2361" i="1"/>
  <c r="AQ2361" i="1"/>
  <c r="AR2361" i="1"/>
  <c r="AS2361" i="1"/>
  <c r="AT2361" i="1"/>
  <c r="AU2361" i="1"/>
  <c r="AV2361" i="1"/>
  <c r="AW2361" i="1"/>
  <c r="AX2361" i="1"/>
  <c r="AY2361" i="1"/>
  <c r="AZ2361" i="1"/>
  <c r="BA2361" i="1"/>
  <c r="BB2361" i="1"/>
  <c r="BC2361" i="1"/>
  <c r="BD2361" i="1"/>
  <c r="BE2361" i="1"/>
  <c r="BF2361" i="1"/>
  <c r="H2362" i="1"/>
  <c r="I2362" i="1"/>
  <c r="J2362" i="1"/>
  <c r="K2362" i="1"/>
  <c r="L2362" i="1"/>
  <c r="M2362" i="1"/>
  <c r="N2362" i="1"/>
  <c r="O2362" i="1"/>
  <c r="P2362" i="1"/>
  <c r="Q2362" i="1"/>
  <c r="R2362" i="1"/>
  <c r="S2362" i="1"/>
  <c r="T2362" i="1"/>
  <c r="U2362" i="1"/>
  <c r="V2362" i="1"/>
  <c r="W2362" i="1"/>
  <c r="X2362" i="1"/>
  <c r="Y2362" i="1"/>
  <c r="Z2362" i="1"/>
  <c r="AA2362" i="1"/>
  <c r="AB2362" i="1"/>
  <c r="AC2362" i="1"/>
  <c r="AD2362" i="1"/>
  <c r="AE2362" i="1"/>
  <c r="AF2362" i="1"/>
  <c r="AG2362" i="1"/>
  <c r="AH2362" i="1"/>
  <c r="AI2362" i="1"/>
  <c r="AJ2362" i="1"/>
  <c r="AK2362" i="1"/>
  <c r="AL2362" i="1"/>
  <c r="AM2362" i="1"/>
  <c r="AN2362" i="1"/>
  <c r="AO2362" i="1"/>
  <c r="AP2362" i="1"/>
  <c r="AQ2362" i="1"/>
  <c r="AR2362" i="1"/>
  <c r="AS2362" i="1"/>
  <c r="AT2362" i="1"/>
  <c r="AU2362" i="1"/>
  <c r="AV2362" i="1"/>
  <c r="AW2362" i="1"/>
  <c r="AX2362" i="1"/>
  <c r="AY2362" i="1"/>
  <c r="AZ2362" i="1"/>
  <c r="BA2362" i="1"/>
  <c r="BB2362" i="1"/>
  <c r="BC2362" i="1"/>
  <c r="BD2362" i="1"/>
  <c r="BE2362" i="1"/>
  <c r="BF2362" i="1"/>
  <c r="H2363" i="1"/>
  <c r="I2363" i="1"/>
  <c r="J2363" i="1"/>
  <c r="K2363" i="1"/>
  <c r="L2363" i="1"/>
  <c r="M2363" i="1"/>
  <c r="N2363" i="1"/>
  <c r="O2363" i="1"/>
  <c r="P2363" i="1"/>
  <c r="Q2363" i="1"/>
  <c r="R2363" i="1"/>
  <c r="S2363" i="1"/>
  <c r="T2363" i="1"/>
  <c r="U2363" i="1"/>
  <c r="V2363" i="1"/>
  <c r="W2363" i="1"/>
  <c r="X2363" i="1"/>
  <c r="Y2363" i="1"/>
  <c r="Z2363" i="1"/>
  <c r="AA2363" i="1"/>
  <c r="AB2363" i="1"/>
  <c r="AC2363" i="1"/>
  <c r="AD2363" i="1"/>
  <c r="AE2363" i="1"/>
  <c r="AF2363" i="1"/>
  <c r="AG2363" i="1"/>
  <c r="AH2363" i="1"/>
  <c r="AI2363" i="1"/>
  <c r="AJ2363" i="1"/>
  <c r="AK2363" i="1"/>
  <c r="AL2363" i="1"/>
  <c r="AM2363" i="1"/>
  <c r="AN2363" i="1"/>
  <c r="AO2363" i="1"/>
  <c r="AP2363" i="1"/>
  <c r="AQ2363" i="1"/>
  <c r="AR2363" i="1"/>
  <c r="AS2363" i="1"/>
  <c r="AT2363" i="1"/>
  <c r="AU2363" i="1"/>
  <c r="AV2363" i="1"/>
  <c r="AW2363" i="1"/>
  <c r="AX2363" i="1"/>
  <c r="AY2363" i="1"/>
  <c r="AZ2363" i="1"/>
  <c r="BA2363" i="1"/>
  <c r="BB2363" i="1"/>
  <c r="BC2363" i="1"/>
  <c r="BD2363" i="1"/>
  <c r="BE2363" i="1"/>
  <c r="BF2363" i="1"/>
  <c r="H2364" i="1"/>
  <c r="I2364" i="1"/>
  <c r="J2364" i="1"/>
  <c r="K2364" i="1"/>
  <c r="L2364" i="1"/>
  <c r="M2364" i="1"/>
  <c r="N2364" i="1"/>
  <c r="O2364" i="1"/>
  <c r="P2364" i="1"/>
  <c r="Q2364" i="1"/>
  <c r="R2364" i="1"/>
  <c r="S2364" i="1"/>
  <c r="T2364" i="1"/>
  <c r="U2364" i="1"/>
  <c r="V2364" i="1"/>
  <c r="W2364" i="1"/>
  <c r="X2364" i="1"/>
  <c r="Y2364" i="1"/>
  <c r="Z2364" i="1"/>
  <c r="AA2364" i="1"/>
  <c r="AB2364" i="1"/>
  <c r="AC2364" i="1"/>
  <c r="AD2364" i="1"/>
  <c r="AE2364" i="1"/>
  <c r="AF2364" i="1"/>
  <c r="AG2364" i="1"/>
  <c r="AH2364" i="1"/>
  <c r="AI2364" i="1"/>
  <c r="AJ2364" i="1"/>
  <c r="AK2364" i="1"/>
  <c r="AL2364" i="1"/>
  <c r="AM2364" i="1"/>
  <c r="AN2364" i="1"/>
  <c r="AO2364" i="1"/>
  <c r="AP2364" i="1"/>
  <c r="AQ2364" i="1"/>
  <c r="AR2364" i="1"/>
  <c r="AS2364" i="1"/>
  <c r="AT2364" i="1"/>
  <c r="AU2364" i="1"/>
  <c r="AV2364" i="1"/>
  <c r="AW2364" i="1"/>
  <c r="AX2364" i="1"/>
  <c r="AY2364" i="1"/>
  <c r="AZ2364" i="1"/>
  <c r="BA2364" i="1"/>
  <c r="BB2364" i="1"/>
  <c r="BC2364" i="1"/>
  <c r="BD2364" i="1"/>
  <c r="BE2364" i="1"/>
  <c r="BF2364" i="1"/>
  <c r="H2365" i="1"/>
  <c r="I2365" i="1"/>
  <c r="J2365" i="1"/>
  <c r="K2365" i="1"/>
  <c r="L2365" i="1"/>
  <c r="M2365" i="1"/>
  <c r="N2365" i="1"/>
  <c r="O2365" i="1"/>
  <c r="P2365" i="1"/>
  <c r="Q2365" i="1"/>
  <c r="R2365" i="1"/>
  <c r="S2365" i="1"/>
  <c r="T2365" i="1"/>
  <c r="U2365" i="1"/>
  <c r="V2365" i="1"/>
  <c r="W2365" i="1"/>
  <c r="X2365" i="1"/>
  <c r="Y2365" i="1"/>
  <c r="Z2365" i="1"/>
  <c r="AA2365" i="1"/>
  <c r="AB2365" i="1"/>
  <c r="AC2365" i="1"/>
  <c r="AD2365" i="1"/>
  <c r="AE2365" i="1"/>
  <c r="AF2365" i="1"/>
  <c r="AG2365" i="1"/>
  <c r="AH2365" i="1"/>
  <c r="AI2365" i="1"/>
  <c r="AJ2365" i="1"/>
  <c r="AK2365" i="1"/>
  <c r="AL2365" i="1"/>
  <c r="AM2365" i="1"/>
  <c r="AN2365" i="1"/>
  <c r="AO2365" i="1"/>
  <c r="AP2365" i="1"/>
  <c r="AQ2365" i="1"/>
  <c r="AR2365" i="1"/>
  <c r="AS2365" i="1"/>
  <c r="AT2365" i="1"/>
  <c r="AU2365" i="1"/>
  <c r="AV2365" i="1"/>
  <c r="AW2365" i="1"/>
  <c r="AX2365" i="1"/>
  <c r="AY2365" i="1"/>
  <c r="AZ2365" i="1"/>
  <c r="BA2365" i="1"/>
  <c r="BB2365" i="1"/>
  <c r="BC2365" i="1"/>
  <c r="BD2365" i="1"/>
  <c r="BE2365" i="1"/>
  <c r="BF2365" i="1"/>
  <c r="H2366" i="1"/>
  <c r="I2366" i="1"/>
  <c r="J2366" i="1"/>
  <c r="K2366" i="1"/>
  <c r="L2366" i="1"/>
  <c r="M2366" i="1"/>
  <c r="N2366" i="1"/>
  <c r="O2366" i="1"/>
  <c r="P2366" i="1"/>
  <c r="Q2366" i="1"/>
  <c r="R2366" i="1"/>
  <c r="S2366" i="1"/>
  <c r="T2366" i="1"/>
  <c r="U2366" i="1"/>
  <c r="V2366" i="1"/>
  <c r="W2366" i="1"/>
  <c r="X2366" i="1"/>
  <c r="Y2366" i="1"/>
  <c r="Z2366" i="1"/>
  <c r="AA2366" i="1"/>
  <c r="AB2366" i="1"/>
  <c r="AC2366" i="1"/>
  <c r="AD2366" i="1"/>
  <c r="AE2366" i="1"/>
  <c r="AF2366" i="1"/>
  <c r="AG2366" i="1"/>
  <c r="AH2366" i="1"/>
  <c r="AI2366" i="1"/>
  <c r="AJ2366" i="1"/>
  <c r="AK2366" i="1"/>
  <c r="AL2366" i="1"/>
  <c r="AM2366" i="1"/>
  <c r="AN2366" i="1"/>
  <c r="AO2366" i="1"/>
  <c r="AP2366" i="1"/>
  <c r="AQ2366" i="1"/>
  <c r="AR2366" i="1"/>
  <c r="AS2366" i="1"/>
  <c r="AT2366" i="1"/>
  <c r="AU2366" i="1"/>
  <c r="AV2366" i="1"/>
  <c r="AW2366" i="1"/>
  <c r="AX2366" i="1"/>
  <c r="AY2366" i="1"/>
  <c r="AZ2366" i="1"/>
  <c r="BA2366" i="1"/>
  <c r="BB2366" i="1"/>
  <c r="BC2366" i="1"/>
  <c r="BD2366" i="1"/>
  <c r="BE2366" i="1"/>
  <c r="BF2366" i="1"/>
  <c r="H2367" i="1"/>
  <c r="I2367" i="1"/>
  <c r="J2367" i="1"/>
  <c r="K2367" i="1"/>
  <c r="L2367" i="1"/>
  <c r="M2367" i="1"/>
  <c r="N2367" i="1"/>
  <c r="O2367" i="1"/>
  <c r="P2367" i="1"/>
  <c r="Q2367" i="1"/>
  <c r="R2367" i="1"/>
  <c r="S2367" i="1"/>
  <c r="T2367" i="1"/>
  <c r="U2367" i="1"/>
  <c r="V2367" i="1"/>
  <c r="W2367" i="1"/>
  <c r="X2367" i="1"/>
  <c r="Y2367" i="1"/>
  <c r="Z2367" i="1"/>
  <c r="AA2367" i="1"/>
  <c r="AB2367" i="1"/>
  <c r="AC2367" i="1"/>
  <c r="AD2367" i="1"/>
  <c r="AE2367" i="1"/>
  <c r="AF2367" i="1"/>
  <c r="AG2367" i="1"/>
  <c r="AH2367" i="1"/>
  <c r="AI2367" i="1"/>
  <c r="AJ2367" i="1"/>
  <c r="AK2367" i="1"/>
  <c r="AL2367" i="1"/>
  <c r="AM2367" i="1"/>
  <c r="AN2367" i="1"/>
  <c r="AO2367" i="1"/>
  <c r="AP2367" i="1"/>
  <c r="AQ2367" i="1"/>
  <c r="AR2367" i="1"/>
  <c r="AS2367" i="1"/>
  <c r="AT2367" i="1"/>
  <c r="AU2367" i="1"/>
  <c r="AV2367" i="1"/>
  <c r="AW2367" i="1"/>
  <c r="AX2367" i="1"/>
  <c r="AY2367" i="1"/>
  <c r="AZ2367" i="1"/>
  <c r="BA2367" i="1"/>
  <c r="BB2367" i="1"/>
  <c r="BC2367" i="1"/>
  <c r="BD2367" i="1"/>
  <c r="BE2367" i="1"/>
  <c r="BF2367" i="1"/>
  <c r="H2368" i="1"/>
  <c r="I2368" i="1"/>
  <c r="J2368" i="1"/>
  <c r="K2368" i="1"/>
  <c r="L2368" i="1"/>
  <c r="M2368" i="1"/>
  <c r="N2368" i="1"/>
  <c r="O2368" i="1"/>
  <c r="P2368" i="1"/>
  <c r="Q2368" i="1"/>
  <c r="R2368" i="1"/>
  <c r="S2368" i="1"/>
  <c r="T2368" i="1"/>
  <c r="U2368" i="1"/>
  <c r="V2368" i="1"/>
  <c r="W2368" i="1"/>
  <c r="X2368" i="1"/>
  <c r="Y2368" i="1"/>
  <c r="Z2368" i="1"/>
  <c r="AA2368" i="1"/>
  <c r="AB2368" i="1"/>
  <c r="AC2368" i="1"/>
  <c r="AD2368" i="1"/>
  <c r="AE2368" i="1"/>
  <c r="AF2368" i="1"/>
  <c r="AG2368" i="1"/>
  <c r="AH2368" i="1"/>
  <c r="AI2368" i="1"/>
  <c r="AJ2368" i="1"/>
  <c r="AK2368" i="1"/>
  <c r="AL2368" i="1"/>
  <c r="AM2368" i="1"/>
  <c r="AN2368" i="1"/>
  <c r="AO2368" i="1"/>
  <c r="AP2368" i="1"/>
  <c r="AQ2368" i="1"/>
  <c r="AR2368" i="1"/>
  <c r="AS2368" i="1"/>
  <c r="AT2368" i="1"/>
  <c r="AU2368" i="1"/>
  <c r="AV2368" i="1"/>
  <c r="AW2368" i="1"/>
  <c r="AX2368" i="1"/>
  <c r="AY2368" i="1"/>
  <c r="AZ2368" i="1"/>
  <c r="BA2368" i="1"/>
  <c r="BB2368" i="1"/>
  <c r="BC2368" i="1"/>
  <c r="BD2368" i="1"/>
  <c r="BE2368" i="1"/>
  <c r="BF2368" i="1"/>
  <c r="H2369" i="1"/>
  <c r="I2369" i="1"/>
  <c r="J2369" i="1"/>
  <c r="K2369" i="1"/>
  <c r="L2369" i="1"/>
  <c r="M2369" i="1"/>
  <c r="N2369" i="1"/>
  <c r="O2369" i="1"/>
  <c r="P2369" i="1"/>
  <c r="Q2369" i="1"/>
  <c r="R2369" i="1"/>
  <c r="S2369" i="1"/>
  <c r="T2369" i="1"/>
  <c r="U2369" i="1"/>
  <c r="V2369" i="1"/>
  <c r="W2369" i="1"/>
  <c r="X2369" i="1"/>
  <c r="Y2369" i="1"/>
  <c r="Z2369" i="1"/>
  <c r="AA2369" i="1"/>
  <c r="AB2369" i="1"/>
  <c r="AC2369" i="1"/>
  <c r="AD2369" i="1"/>
  <c r="AE2369" i="1"/>
  <c r="AF2369" i="1"/>
  <c r="AG2369" i="1"/>
  <c r="AH2369" i="1"/>
  <c r="AI2369" i="1"/>
  <c r="AJ2369" i="1"/>
  <c r="AK2369" i="1"/>
  <c r="AL2369" i="1"/>
  <c r="AM2369" i="1"/>
  <c r="AN2369" i="1"/>
  <c r="AO2369" i="1"/>
  <c r="AP2369" i="1"/>
  <c r="AQ2369" i="1"/>
  <c r="AR2369" i="1"/>
  <c r="AS2369" i="1"/>
  <c r="AT2369" i="1"/>
  <c r="AU2369" i="1"/>
  <c r="AV2369" i="1"/>
  <c r="AW2369" i="1"/>
  <c r="AX2369" i="1"/>
  <c r="AY2369" i="1"/>
  <c r="AZ2369" i="1"/>
  <c r="BA2369" i="1"/>
  <c r="BB2369" i="1"/>
  <c r="BC2369" i="1"/>
  <c r="BD2369" i="1"/>
  <c r="BE2369" i="1"/>
  <c r="BF2369" i="1"/>
  <c r="H2370" i="1"/>
  <c r="I2370" i="1"/>
  <c r="J2370" i="1"/>
  <c r="K2370" i="1"/>
  <c r="L2370" i="1"/>
  <c r="M2370" i="1"/>
  <c r="N2370" i="1"/>
  <c r="O2370" i="1"/>
  <c r="P2370" i="1"/>
  <c r="Q2370" i="1"/>
  <c r="R2370" i="1"/>
  <c r="S2370" i="1"/>
  <c r="T2370" i="1"/>
  <c r="U2370" i="1"/>
  <c r="V2370" i="1"/>
  <c r="W2370" i="1"/>
  <c r="X2370" i="1"/>
  <c r="Y2370" i="1"/>
  <c r="Z2370" i="1"/>
  <c r="AA2370" i="1"/>
  <c r="AB2370" i="1"/>
  <c r="AC2370" i="1"/>
  <c r="AD2370" i="1"/>
  <c r="AE2370" i="1"/>
  <c r="AF2370" i="1"/>
  <c r="AG2370" i="1"/>
  <c r="AH2370" i="1"/>
  <c r="AI2370" i="1"/>
  <c r="AJ2370" i="1"/>
  <c r="AK2370" i="1"/>
  <c r="AL2370" i="1"/>
  <c r="AM2370" i="1"/>
  <c r="AN2370" i="1"/>
  <c r="AO2370" i="1"/>
  <c r="AP2370" i="1"/>
  <c r="AQ2370" i="1"/>
  <c r="AR2370" i="1"/>
  <c r="AS2370" i="1"/>
  <c r="AT2370" i="1"/>
  <c r="AU2370" i="1"/>
  <c r="AV2370" i="1"/>
  <c r="AW2370" i="1"/>
  <c r="AX2370" i="1"/>
  <c r="AY2370" i="1"/>
  <c r="AZ2370" i="1"/>
  <c r="BA2370" i="1"/>
  <c r="BB2370" i="1"/>
  <c r="BC2370" i="1"/>
  <c r="BD2370" i="1"/>
  <c r="BE2370" i="1"/>
  <c r="BF2370" i="1"/>
  <c r="H2371" i="1"/>
  <c r="I2371" i="1"/>
  <c r="J2371" i="1"/>
  <c r="K2371" i="1"/>
  <c r="L2371" i="1"/>
  <c r="M2371" i="1"/>
  <c r="N2371" i="1"/>
  <c r="O2371" i="1"/>
  <c r="P2371" i="1"/>
  <c r="Q2371" i="1"/>
  <c r="R2371" i="1"/>
  <c r="S2371" i="1"/>
  <c r="T2371" i="1"/>
  <c r="U2371" i="1"/>
  <c r="V2371" i="1"/>
  <c r="W2371" i="1"/>
  <c r="X2371" i="1"/>
  <c r="Y2371" i="1"/>
  <c r="Z2371" i="1"/>
  <c r="AA2371" i="1"/>
  <c r="AB2371" i="1"/>
  <c r="AC2371" i="1"/>
  <c r="AD2371" i="1"/>
  <c r="AE2371" i="1"/>
  <c r="AF2371" i="1"/>
  <c r="AG2371" i="1"/>
  <c r="AH2371" i="1"/>
  <c r="AI2371" i="1"/>
  <c r="AJ2371" i="1"/>
  <c r="AK2371" i="1"/>
  <c r="AL2371" i="1"/>
  <c r="AM2371" i="1"/>
  <c r="AN2371" i="1"/>
  <c r="AO2371" i="1"/>
  <c r="AP2371" i="1"/>
  <c r="AQ2371" i="1"/>
  <c r="AR2371" i="1"/>
  <c r="AS2371" i="1"/>
  <c r="AT2371" i="1"/>
  <c r="AU2371" i="1"/>
  <c r="AV2371" i="1"/>
  <c r="AW2371" i="1"/>
  <c r="AX2371" i="1"/>
  <c r="AY2371" i="1"/>
  <c r="AZ2371" i="1"/>
  <c r="BA2371" i="1"/>
  <c r="BB2371" i="1"/>
  <c r="BC2371" i="1"/>
  <c r="BD2371" i="1"/>
  <c r="BE2371" i="1"/>
  <c r="BF2371" i="1"/>
  <c r="H2372" i="1"/>
  <c r="I2372" i="1"/>
  <c r="J2372" i="1"/>
  <c r="K2372" i="1"/>
  <c r="L2372" i="1"/>
  <c r="M2372" i="1"/>
  <c r="N2372" i="1"/>
  <c r="O2372" i="1"/>
  <c r="P2372" i="1"/>
  <c r="Q2372" i="1"/>
  <c r="R2372" i="1"/>
  <c r="S2372" i="1"/>
  <c r="T2372" i="1"/>
  <c r="U2372" i="1"/>
  <c r="V2372" i="1"/>
  <c r="W2372" i="1"/>
  <c r="X2372" i="1"/>
  <c r="Y2372" i="1"/>
  <c r="Z2372" i="1"/>
  <c r="AA2372" i="1"/>
  <c r="AB2372" i="1"/>
  <c r="AC2372" i="1"/>
  <c r="AD2372" i="1"/>
  <c r="AE2372" i="1"/>
  <c r="AF2372" i="1"/>
  <c r="AG2372" i="1"/>
  <c r="AH2372" i="1"/>
  <c r="AI2372" i="1"/>
  <c r="AJ2372" i="1"/>
  <c r="AK2372" i="1"/>
  <c r="AL2372" i="1"/>
  <c r="AM2372" i="1"/>
  <c r="AN2372" i="1"/>
  <c r="AO2372" i="1"/>
  <c r="AP2372" i="1"/>
  <c r="AQ2372" i="1"/>
  <c r="AR2372" i="1"/>
  <c r="AS2372" i="1"/>
  <c r="AT2372" i="1"/>
  <c r="AU2372" i="1"/>
  <c r="AV2372" i="1"/>
  <c r="AW2372" i="1"/>
  <c r="AX2372" i="1"/>
  <c r="AY2372" i="1"/>
  <c r="AZ2372" i="1"/>
  <c r="BA2372" i="1"/>
  <c r="BB2372" i="1"/>
  <c r="BC2372" i="1"/>
  <c r="BD2372" i="1"/>
  <c r="BE2372" i="1"/>
  <c r="BF2372" i="1"/>
  <c r="H2373" i="1"/>
  <c r="I2373" i="1"/>
  <c r="J2373" i="1"/>
  <c r="K2373" i="1"/>
  <c r="L2373" i="1"/>
  <c r="M2373" i="1"/>
  <c r="N2373" i="1"/>
  <c r="O2373" i="1"/>
  <c r="P2373" i="1"/>
  <c r="Q2373" i="1"/>
  <c r="R2373" i="1"/>
  <c r="S2373" i="1"/>
  <c r="T2373" i="1"/>
  <c r="U2373" i="1"/>
  <c r="V2373" i="1"/>
  <c r="W2373" i="1"/>
  <c r="X2373" i="1"/>
  <c r="Y2373" i="1"/>
  <c r="Z2373" i="1"/>
  <c r="AA2373" i="1"/>
  <c r="AB2373" i="1"/>
  <c r="AC2373" i="1"/>
  <c r="AD2373" i="1"/>
  <c r="AE2373" i="1"/>
  <c r="AF2373" i="1"/>
  <c r="AG2373" i="1"/>
  <c r="AH2373" i="1"/>
  <c r="AI2373" i="1"/>
  <c r="AJ2373" i="1"/>
  <c r="AK2373" i="1"/>
  <c r="AL2373" i="1"/>
  <c r="AM2373" i="1"/>
  <c r="AN2373" i="1"/>
  <c r="AO2373" i="1"/>
  <c r="AP2373" i="1"/>
  <c r="AQ2373" i="1"/>
  <c r="AR2373" i="1"/>
  <c r="AS2373" i="1"/>
  <c r="AT2373" i="1"/>
  <c r="AU2373" i="1"/>
  <c r="AV2373" i="1"/>
  <c r="AW2373" i="1"/>
  <c r="AX2373" i="1"/>
  <c r="AY2373" i="1"/>
  <c r="AZ2373" i="1"/>
  <c r="BA2373" i="1"/>
  <c r="BB2373" i="1"/>
  <c r="BC2373" i="1"/>
  <c r="BD2373" i="1"/>
  <c r="BE2373" i="1"/>
  <c r="BF2373" i="1"/>
  <c r="H2374" i="1"/>
  <c r="I2374" i="1"/>
  <c r="J2374" i="1"/>
  <c r="K2374" i="1"/>
  <c r="L2374" i="1"/>
  <c r="M2374" i="1"/>
  <c r="N2374" i="1"/>
  <c r="O2374" i="1"/>
  <c r="P2374" i="1"/>
  <c r="Q2374" i="1"/>
  <c r="R2374" i="1"/>
  <c r="S2374" i="1"/>
  <c r="T2374" i="1"/>
  <c r="U2374" i="1"/>
  <c r="V2374" i="1"/>
  <c r="W2374" i="1"/>
  <c r="X2374" i="1"/>
  <c r="Y2374" i="1"/>
  <c r="Z2374" i="1"/>
  <c r="AA2374" i="1"/>
  <c r="AB2374" i="1"/>
  <c r="AC2374" i="1"/>
  <c r="AD2374" i="1"/>
  <c r="AE2374" i="1"/>
  <c r="AF2374" i="1"/>
  <c r="AG2374" i="1"/>
  <c r="AH2374" i="1"/>
  <c r="AI2374" i="1"/>
  <c r="AJ2374" i="1"/>
  <c r="AK2374" i="1"/>
  <c r="AL2374" i="1"/>
  <c r="AM2374" i="1"/>
  <c r="AN2374" i="1"/>
  <c r="AO2374" i="1"/>
  <c r="AP2374" i="1"/>
  <c r="AQ2374" i="1"/>
  <c r="AR2374" i="1"/>
  <c r="AS2374" i="1"/>
  <c r="AT2374" i="1"/>
  <c r="AU2374" i="1"/>
  <c r="AV2374" i="1"/>
  <c r="AW2374" i="1"/>
  <c r="AX2374" i="1"/>
  <c r="AY2374" i="1"/>
  <c r="AZ2374" i="1"/>
  <c r="BA2374" i="1"/>
  <c r="BB2374" i="1"/>
  <c r="BC2374" i="1"/>
  <c r="BD2374" i="1"/>
  <c r="BE2374" i="1"/>
  <c r="BF2374" i="1"/>
  <c r="H2375" i="1"/>
  <c r="I2375" i="1"/>
  <c r="J2375" i="1"/>
  <c r="K2375" i="1"/>
  <c r="L2375" i="1"/>
  <c r="M2375" i="1"/>
  <c r="N2375" i="1"/>
  <c r="O2375" i="1"/>
  <c r="P2375" i="1"/>
  <c r="Q2375" i="1"/>
  <c r="R2375" i="1"/>
  <c r="S2375" i="1"/>
  <c r="T2375" i="1"/>
  <c r="U2375" i="1"/>
  <c r="V2375" i="1"/>
  <c r="W2375" i="1"/>
  <c r="X2375" i="1"/>
  <c r="Y2375" i="1"/>
  <c r="Z2375" i="1"/>
  <c r="AA2375" i="1"/>
  <c r="AB2375" i="1"/>
  <c r="AC2375" i="1"/>
  <c r="AD2375" i="1"/>
  <c r="AE2375" i="1"/>
  <c r="AF2375" i="1"/>
  <c r="AG2375" i="1"/>
  <c r="AH2375" i="1"/>
  <c r="AI2375" i="1"/>
  <c r="AJ2375" i="1"/>
  <c r="AK2375" i="1"/>
  <c r="AL2375" i="1"/>
  <c r="AM2375" i="1"/>
  <c r="AN2375" i="1"/>
  <c r="AO2375" i="1"/>
  <c r="AP2375" i="1"/>
  <c r="AQ2375" i="1"/>
  <c r="AR2375" i="1"/>
  <c r="AS2375" i="1"/>
  <c r="AT2375" i="1"/>
  <c r="AU2375" i="1"/>
  <c r="AV2375" i="1"/>
  <c r="AW2375" i="1"/>
  <c r="AX2375" i="1"/>
  <c r="AY2375" i="1"/>
  <c r="AZ2375" i="1"/>
  <c r="BA2375" i="1"/>
  <c r="BB2375" i="1"/>
  <c r="BC2375" i="1"/>
  <c r="BD2375" i="1"/>
  <c r="BE2375" i="1"/>
  <c r="BF2375" i="1"/>
  <c r="H2376" i="1"/>
  <c r="I2376" i="1"/>
  <c r="J2376" i="1"/>
  <c r="K2376" i="1"/>
  <c r="L2376" i="1"/>
  <c r="M2376" i="1"/>
  <c r="N2376" i="1"/>
  <c r="O2376" i="1"/>
  <c r="P2376" i="1"/>
  <c r="Q2376" i="1"/>
  <c r="R2376" i="1"/>
  <c r="S2376" i="1"/>
  <c r="T2376" i="1"/>
  <c r="U2376" i="1"/>
  <c r="V2376" i="1"/>
  <c r="W2376" i="1"/>
  <c r="X2376" i="1"/>
  <c r="Y2376" i="1"/>
  <c r="Z2376" i="1"/>
  <c r="AA2376" i="1"/>
  <c r="AB2376" i="1"/>
  <c r="AC2376" i="1"/>
  <c r="AD2376" i="1"/>
  <c r="AE2376" i="1"/>
  <c r="AF2376" i="1"/>
  <c r="AG2376" i="1"/>
  <c r="AH2376" i="1"/>
  <c r="AI2376" i="1"/>
  <c r="AJ2376" i="1"/>
  <c r="AK2376" i="1"/>
  <c r="AL2376" i="1"/>
  <c r="AM2376" i="1"/>
  <c r="AN2376" i="1"/>
  <c r="AO2376" i="1"/>
  <c r="AP2376" i="1"/>
  <c r="AQ2376" i="1"/>
  <c r="AR2376" i="1"/>
  <c r="AS2376" i="1"/>
  <c r="AT2376" i="1"/>
  <c r="AU2376" i="1"/>
  <c r="AV2376" i="1"/>
  <c r="AW2376" i="1"/>
  <c r="AX2376" i="1"/>
  <c r="AY2376" i="1"/>
  <c r="AZ2376" i="1"/>
  <c r="BA2376" i="1"/>
  <c r="BB2376" i="1"/>
  <c r="BC2376" i="1"/>
  <c r="BD2376" i="1"/>
  <c r="BE2376" i="1"/>
  <c r="BF2376" i="1"/>
  <c r="H2377" i="1"/>
  <c r="I2377" i="1"/>
  <c r="J2377" i="1"/>
  <c r="K2377" i="1"/>
  <c r="L2377" i="1"/>
  <c r="M2377" i="1"/>
  <c r="N2377" i="1"/>
  <c r="O2377" i="1"/>
  <c r="P2377" i="1"/>
  <c r="Q2377" i="1"/>
  <c r="R2377" i="1"/>
  <c r="S2377" i="1"/>
  <c r="T2377" i="1"/>
  <c r="U2377" i="1"/>
  <c r="V2377" i="1"/>
  <c r="W2377" i="1"/>
  <c r="X2377" i="1"/>
  <c r="Y2377" i="1"/>
  <c r="Z2377" i="1"/>
  <c r="AA2377" i="1"/>
  <c r="AB2377" i="1"/>
  <c r="AC2377" i="1"/>
  <c r="AD2377" i="1"/>
  <c r="AE2377" i="1"/>
  <c r="AF2377" i="1"/>
  <c r="AG2377" i="1"/>
  <c r="AH2377" i="1"/>
  <c r="AI2377" i="1"/>
  <c r="AJ2377" i="1"/>
  <c r="AK2377" i="1"/>
  <c r="AL2377" i="1"/>
  <c r="AM2377" i="1"/>
  <c r="AN2377" i="1"/>
  <c r="AO2377" i="1"/>
  <c r="AP2377" i="1"/>
  <c r="AQ2377" i="1"/>
  <c r="AR2377" i="1"/>
  <c r="AS2377" i="1"/>
  <c r="AT2377" i="1"/>
  <c r="AU2377" i="1"/>
  <c r="AV2377" i="1"/>
  <c r="AW2377" i="1"/>
  <c r="AX2377" i="1"/>
  <c r="AY2377" i="1"/>
  <c r="AZ2377" i="1"/>
  <c r="BA2377" i="1"/>
  <c r="BB2377" i="1"/>
  <c r="BC2377" i="1"/>
  <c r="BD2377" i="1"/>
  <c r="BE2377" i="1"/>
  <c r="BF2377" i="1"/>
  <c r="H2378" i="1"/>
  <c r="I2378" i="1"/>
  <c r="J2378" i="1"/>
  <c r="K2378" i="1"/>
  <c r="L2378" i="1"/>
  <c r="M2378" i="1"/>
  <c r="N2378" i="1"/>
  <c r="O2378" i="1"/>
  <c r="P2378" i="1"/>
  <c r="Q2378" i="1"/>
  <c r="R2378" i="1"/>
  <c r="S2378" i="1"/>
  <c r="T2378" i="1"/>
  <c r="U2378" i="1"/>
  <c r="V2378" i="1"/>
  <c r="W2378" i="1"/>
  <c r="X2378" i="1"/>
  <c r="Y2378" i="1"/>
  <c r="Z2378" i="1"/>
  <c r="AA2378" i="1"/>
  <c r="AB2378" i="1"/>
  <c r="AC2378" i="1"/>
  <c r="AD2378" i="1"/>
  <c r="AE2378" i="1"/>
  <c r="AF2378" i="1"/>
  <c r="AG2378" i="1"/>
  <c r="AH2378" i="1"/>
  <c r="AI2378" i="1"/>
  <c r="AJ2378" i="1"/>
  <c r="AK2378" i="1"/>
  <c r="AL2378" i="1"/>
  <c r="AM2378" i="1"/>
  <c r="AN2378" i="1"/>
  <c r="AO2378" i="1"/>
  <c r="AP2378" i="1"/>
  <c r="AQ2378" i="1"/>
  <c r="AR2378" i="1"/>
  <c r="AS2378" i="1"/>
  <c r="AT2378" i="1"/>
  <c r="AU2378" i="1"/>
  <c r="AV2378" i="1"/>
  <c r="AW2378" i="1"/>
  <c r="AX2378" i="1"/>
  <c r="AY2378" i="1"/>
  <c r="AZ2378" i="1"/>
  <c r="BA2378" i="1"/>
  <c r="BB2378" i="1"/>
  <c r="BC2378" i="1"/>
  <c r="BD2378" i="1"/>
  <c r="BE2378" i="1"/>
  <c r="BF2378" i="1"/>
  <c r="H2379" i="1"/>
  <c r="I2379" i="1"/>
  <c r="J2379" i="1"/>
  <c r="K2379" i="1"/>
  <c r="L2379" i="1"/>
  <c r="M2379" i="1"/>
  <c r="N2379" i="1"/>
  <c r="O2379" i="1"/>
  <c r="P2379" i="1"/>
  <c r="Q2379" i="1"/>
  <c r="R2379" i="1"/>
  <c r="S2379" i="1"/>
  <c r="T2379" i="1"/>
  <c r="U2379" i="1"/>
  <c r="V2379" i="1"/>
  <c r="W2379" i="1"/>
  <c r="X2379" i="1"/>
  <c r="Y2379" i="1"/>
  <c r="Z2379" i="1"/>
  <c r="AA2379" i="1"/>
  <c r="AB2379" i="1"/>
  <c r="AC2379" i="1"/>
  <c r="AD2379" i="1"/>
  <c r="AE2379" i="1"/>
  <c r="AF2379" i="1"/>
  <c r="AG2379" i="1"/>
  <c r="AH2379" i="1"/>
  <c r="AI2379" i="1"/>
  <c r="AJ2379" i="1"/>
  <c r="AK2379" i="1"/>
  <c r="AL2379" i="1"/>
  <c r="AM2379" i="1"/>
  <c r="AN2379" i="1"/>
  <c r="AO2379" i="1"/>
  <c r="AP2379" i="1"/>
  <c r="AQ2379" i="1"/>
  <c r="AR2379" i="1"/>
  <c r="AS2379" i="1"/>
  <c r="AT2379" i="1"/>
  <c r="AU2379" i="1"/>
  <c r="AV2379" i="1"/>
  <c r="AW2379" i="1"/>
  <c r="AX2379" i="1"/>
  <c r="AY2379" i="1"/>
  <c r="AZ2379" i="1"/>
  <c r="BA2379" i="1"/>
  <c r="BB2379" i="1"/>
  <c r="BC2379" i="1"/>
  <c r="BD2379" i="1"/>
  <c r="BE2379" i="1"/>
  <c r="BF2379" i="1"/>
  <c r="H2380" i="1"/>
  <c r="I2380" i="1"/>
  <c r="J2380" i="1"/>
  <c r="K2380" i="1"/>
  <c r="L2380" i="1"/>
  <c r="M2380" i="1"/>
  <c r="N2380" i="1"/>
  <c r="O2380" i="1"/>
  <c r="P2380" i="1"/>
  <c r="Q2380" i="1"/>
  <c r="R2380" i="1"/>
  <c r="S2380" i="1"/>
  <c r="T2380" i="1"/>
  <c r="U2380" i="1"/>
  <c r="V2380" i="1"/>
  <c r="W2380" i="1"/>
  <c r="X2380" i="1"/>
  <c r="Y2380" i="1"/>
  <c r="Z2380" i="1"/>
  <c r="AA2380" i="1"/>
  <c r="AB2380" i="1"/>
  <c r="AC2380" i="1"/>
  <c r="AD2380" i="1"/>
  <c r="AE2380" i="1"/>
  <c r="AF2380" i="1"/>
  <c r="AG2380" i="1"/>
  <c r="AH2380" i="1"/>
  <c r="AI2380" i="1"/>
  <c r="AJ2380" i="1"/>
  <c r="AK2380" i="1"/>
  <c r="AL2380" i="1"/>
  <c r="AM2380" i="1"/>
  <c r="AN2380" i="1"/>
  <c r="AO2380" i="1"/>
  <c r="AP2380" i="1"/>
  <c r="AQ2380" i="1"/>
  <c r="AR2380" i="1"/>
  <c r="AS2380" i="1"/>
  <c r="AT2380" i="1"/>
  <c r="AU2380" i="1"/>
  <c r="AV2380" i="1"/>
  <c r="AW2380" i="1"/>
  <c r="AX2380" i="1"/>
  <c r="AY2380" i="1"/>
  <c r="AZ2380" i="1"/>
  <c r="BA2380" i="1"/>
  <c r="BB2380" i="1"/>
  <c r="BC2380" i="1"/>
  <c r="BD2380" i="1"/>
  <c r="BE2380" i="1"/>
  <c r="BF2380" i="1"/>
  <c r="H2381" i="1"/>
  <c r="I2381" i="1"/>
  <c r="J2381" i="1"/>
  <c r="K2381" i="1"/>
  <c r="L2381" i="1"/>
  <c r="M2381" i="1"/>
  <c r="N2381" i="1"/>
  <c r="O2381" i="1"/>
  <c r="P2381" i="1"/>
  <c r="Q2381" i="1"/>
  <c r="R2381" i="1"/>
  <c r="S2381" i="1"/>
  <c r="T2381" i="1"/>
  <c r="U2381" i="1"/>
  <c r="V2381" i="1"/>
  <c r="W2381" i="1"/>
  <c r="X2381" i="1"/>
  <c r="Y2381" i="1"/>
  <c r="Z2381" i="1"/>
  <c r="AA2381" i="1"/>
  <c r="AB2381" i="1"/>
  <c r="AC2381" i="1"/>
  <c r="AD2381" i="1"/>
  <c r="AE2381" i="1"/>
  <c r="AF2381" i="1"/>
  <c r="AG2381" i="1"/>
  <c r="AH2381" i="1"/>
  <c r="AI2381" i="1"/>
  <c r="AJ2381" i="1"/>
  <c r="AK2381" i="1"/>
  <c r="AL2381" i="1"/>
  <c r="AM2381" i="1"/>
  <c r="AN2381" i="1"/>
  <c r="AO2381" i="1"/>
  <c r="AP2381" i="1"/>
  <c r="AQ2381" i="1"/>
  <c r="AR2381" i="1"/>
  <c r="AS2381" i="1"/>
  <c r="AT2381" i="1"/>
  <c r="AU2381" i="1"/>
  <c r="AV2381" i="1"/>
  <c r="AW2381" i="1"/>
  <c r="AX2381" i="1"/>
  <c r="AY2381" i="1"/>
  <c r="AZ2381" i="1"/>
  <c r="BA2381" i="1"/>
  <c r="BB2381" i="1"/>
  <c r="BC2381" i="1"/>
  <c r="BD2381" i="1"/>
  <c r="BE2381" i="1"/>
  <c r="BF2381" i="1"/>
  <c r="H2382" i="1"/>
  <c r="I2382" i="1"/>
  <c r="J2382" i="1"/>
  <c r="K2382" i="1"/>
  <c r="L2382" i="1"/>
  <c r="M2382" i="1"/>
  <c r="N2382" i="1"/>
  <c r="O2382" i="1"/>
  <c r="P2382" i="1"/>
  <c r="Q2382" i="1"/>
  <c r="R2382" i="1"/>
  <c r="S2382" i="1"/>
  <c r="T2382" i="1"/>
  <c r="U2382" i="1"/>
  <c r="V2382" i="1"/>
  <c r="W2382" i="1"/>
  <c r="X2382" i="1"/>
  <c r="Y2382" i="1"/>
  <c r="Z2382" i="1"/>
  <c r="AA2382" i="1"/>
  <c r="AB2382" i="1"/>
  <c r="AC2382" i="1"/>
  <c r="AD2382" i="1"/>
  <c r="AE2382" i="1"/>
  <c r="AF2382" i="1"/>
  <c r="AG2382" i="1"/>
  <c r="AH2382" i="1"/>
  <c r="AI2382" i="1"/>
  <c r="AJ2382" i="1"/>
  <c r="AK2382" i="1"/>
  <c r="AL2382" i="1"/>
  <c r="AM2382" i="1"/>
  <c r="AN2382" i="1"/>
  <c r="AO2382" i="1"/>
  <c r="AP2382" i="1"/>
  <c r="AQ2382" i="1"/>
  <c r="AR2382" i="1"/>
  <c r="AS2382" i="1"/>
  <c r="AT2382" i="1"/>
  <c r="AU2382" i="1"/>
  <c r="AV2382" i="1"/>
  <c r="AW2382" i="1"/>
  <c r="AX2382" i="1"/>
  <c r="AY2382" i="1"/>
  <c r="AZ2382" i="1"/>
  <c r="BA2382" i="1"/>
  <c r="BB2382" i="1"/>
  <c r="BC2382" i="1"/>
  <c r="BD2382" i="1"/>
  <c r="BE2382" i="1"/>
  <c r="BF2382" i="1"/>
  <c r="H2383" i="1"/>
  <c r="I2383" i="1"/>
  <c r="J2383" i="1"/>
  <c r="K2383" i="1"/>
  <c r="L2383" i="1"/>
  <c r="M2383" i="1"/>
  <c r="N2383" i="1"/>
  <c r="O2383" i="1"/>
  <c r="P2383" i="1"/>
  <c r="Q2383" i="1"/>
  <c r="R2383" i="1"/>
  <c r="S2383" i="1"/>
  <c r="T2383" i="1"/>
  <c r="U2383" i="1"/>
  <c r="V2383" i="1"/>
  <c r="W2383" i="1"/>
  <c r="X2383" i="1"/>
  <c r="Y2383" i="1"/>
  <c r="Z2383" i="1"/>
  <c r="AA2383" i="1"/>
  <c r="AB2383" i="1"/>
  <c r="AC2383" i="1"/>
  <c r="AD2383" i="1"/>
  <c r="AE2383" i="1"/>
  <c r="AF2383" i="1"/>
  <c r="AG2383" i="1"/>
  <c r="AH2383" i="1"/>
  <c r="AI2383" i="1"/>
  <c r="AJ2383" i="1"/>
  <c r="AK2383" i="1"/>
  <c r="AL2383" i="1"/>
  <c r="AM2383" i="1"/>
  <c r="AN2383" i="1"/>
  <c r="AO2383" i="1"/>
  <c r="AP2383" i="1"/>
  <c r="AQ2383" i="1"/>
  <c r="AR2383" i="1"/>
  <c r="AS2383" i="1"/>
  <c r="AT2383" i="1"/>
  <c r="AU2383" i="1"/>
  <c r="AV2383" i="1"/>
  <c r="AW2383" i="1"/>
  <c r="AX2383" i="1"/>
  <c r="AY2383" i="1"/>
  <c r="AZ2383" i="1"/>
  <c r="BA2383" i="1"/>
  <c r="BB2383" i="1"/>
  <c r="BC2383" i="1"/>
  <c r="BD2383" i="1"/>
  <c r="BE2383" i="1"/>
  <c r="BF2383" i="1"/>
  <c r="H2384" i="1"/>
  <c r="I2384" i="1"/>
  <c r="J2384" i="1"/>
  <c r="K2384" i="1"/>
  <c r="L2384" i="1"/>
  <c r="M2384" i="1"/>
  <c r="N2384" i="1"/>
  <c r="O2384" i="1"/>
  <c r="P2384" i="1"/>
  <c r="Q2384" i="1"/>
  <c r="R2384" i="1"/>
  <c r="S2384" i="1"/>
  <c r="T2384" i="1"/>
  <c r="U2384" i="1"/>
  <c r="V2384" i="1"/>
  <c r="W2384" i="1"/>
  <c r="X2384" i="1"/>
  <c r="Y2384" i="1"/>
  <c r="Z2384" i="1"/>
  <c r="AA2384" i="1"/>
  <c r="AB2384" i="1"/>
  <c r="AC2384" i="1"/>
  <c r="AD2384" i="1"/>
  <c r="AE2384" i="1"/>
  <c r="AF2384" i="1"/>
  <c r="AG2384" i="1"/>
  <c r="AH2384" i="1"/>
  <c r="AI2384" i="1"/>
  <c r="AJ2384" i="1"/>
  <c r="AK2384" i="1"/>
  <c r="AL2384" i="1"/>
  <c r="AM2384" i="1"/>
  <c r="AN2384" i="1"/>
  <c r="AO2384" i="1"/>
  <c r="AP2384" i="1"/>
  <c r="AQ2384" i="1"/>
  <c r="AR2384" i="1"/>
  <c r="AS2384" i="1"/>
  <c r="AT2384" i="1"/>
  <c r="AU2384" i="1"/>
  <c r="AV2384" i="1"/>
  <c r="AW2384" i="1"/>
  <c r="AX2384" i="1"/>
  <c r="AY2384" i="1"/>
  <c r="AZ2384" i="1"/>
  <c r="BA2384" i="1"/>
  <c r="BB2384" i="1"/>
  <c r="BC2384" i="1"/>
  <c r="BD2384" i="1"/>
  <c r="BE2384" i="1"/>
  <c r="BF2384" i="1"/>
  <c r="H2385" i="1"/>
  <c r="I2385" i="1"/>
  <c r="J2385" i="1"/>
  <c r="K2385" i="1"/>
  <c r="L2385" i="1"/>
  <c r="M2385" i="1"/>
  <c r="N2385" i="1"/>
  <c r="O2385" i="1"/>
  <c r="P2385" i="1"/>
  <c r="Q2385" i="1"/>
  <c r="R2385" i="1"/>
  <c r="S2385" i="1"/>
  <c r="T2385" i="1"/>
  <c r="U2385" i="1"/>
  <c r="V2385" i="1"/>
  <c r="W2385" i="1"/>
  <c r="X2385" i="1"/>
  <c r="Y2385" i="1"/>
  <c r="Z2385" i="1"/>
  <c r="AA2385" i="1"/>
  <c r="AB2385" i="1"/>
  <c r="AC2385" i="1"/>
  <c r="AD2385" i="1"/>
  <c r="AE2385" i="1"/>
  <c r="AF2385" i="1"/>
  <c r="AG2385" i="1"/>
  <c r="AH2385" i="1"/>
  <c r="AI2385" i="1"/>
  <c r="AJ2385" i="1"/>
  <c r="AK2385" i="1"/>
  <c r="AL2385" i="1"/>
  <c r="AM2385" i="1"/>
  <c r="AN2385" i="1"/>
  <c r="AO2385" i="1"/>
  <c r="AP2385" i="1"/>
  <c r="AQ2385" i="1"/>
  <c r="AR2385" i="1"/>
  <c r="AS2385" i="1"/>
  <c r="AT2385" i="1"/>
  <c r="AU2385" i="1"/>
  <c r="AV2385" i="1"/>
  <c r="AW2385" i="1"/>
  <c r="AX2385" i="1"/>
  <c r="AY2385" i="1"/>
  <c r="AZ2385" i="1"/>
  <c r="BA2385" i="1"/>
  <c r="BB2385" i="1"/>
  <c r="BC2385" i="1"/>
  <c r="BD2385" i="1"/>
  <c r="BE2385" i="1"/>
  <c r="BF2385" i="1"/>
  <c r="H2386" i="1"/>
  <c r="I2386" i="1"/>
  <c r="J2386" i="1"/>
  <c r="K2386" i="1"/>
  <c r="L2386" i="1"/>
  <c r="M2386" i="1"/>
  <c r="N2386" i="1"/>
  <c r="O2386" i="1"/>
  <c r="P2386" i="1"/>
  <c r="Q2386" i="1"/>
  <c r="R2386" i="1"/>
  <c r="S2386" i="1"/>
  <c r="T2386" i="1"/>
  <c r="U2386" i="1"/>
  <c r="V2386" i="1"/>
  <c r="W2386" i="1"/>
  <c r="X2386" i="1"/>
  <c r="Y2386" i="1"/>
  <c r="Z2386" i="1"/>
  <c r="AA2386" i="1"/>
  <c r="AB2386" i="1"/>
  <c r="AC2386" i="1"/>
  <c r="AD2386" i="1"/>
  <c r="AE2386" i="1"/>
  <c r="AF2386" i="1"/>
  <c r="AG2386" i="1"/>
  <c r="AH2386" i="1"/>
  <c r="AI2386" i="1"/>
  <c r="AJ2386" i="1"/>
  <c r="AK2386" i="1"/>
  <c r="AL2386" i="1"/>
  <c r="AM2386" i="1"/>
  <c r="AN2386" i="1"/>
  <c r="AO2386" i="1"/>
  <c r="AP2386" i="1"/>
  <c r="AQ2386" i="1"/>
  <c r="AR2386" i="1"/>
  <c r="AS2386" i="1"/>
  <c r="AT2386" i="1"/>
  <c r="AU2386" i="1"/>
  <c r="AV2386" i="1"/>
  <c r="AW2386" i="1"/>
  <c r="AX2386" i="1"/>
  <c r="AY2386" i="1"/>
  <c r="AZ2386" i="1"/>
  <c r="BA2386" i="1"/>
  <c r="BB2386" i="1"/>
  <c r="BC2386" i="1"/>
  <c r="BD2386" i="1"/>
  <c r="BE2386" i="1"/>
  <c r="BF2386" i="1"/>
  <c r="H2387" i="1"/>
  <c r="I2387" i="1"/>
  <c r="J2387" i="1"/>
  <c r="K2387" i="1"/>
  <c r="L2387" i="1"/>
  <c r="M2387" i="1"/>
  <c r="N2387" i="1"/>
  <c r="O2387" i="1"/>
  <c r="P2387" i="1"/>
  <c r="Q2387" i="1"/>
  <c r="R2387" i="1"/>
  <c r="S2387" i="1"/>
  <c r="T2387" i="1"/>
  <c r="U2387" i="1"/>
  <c r="V2387" i="1"/>
  <c r="W2387" i="1"/>
  <c r="X2387" i="1"/>
  <c r="Y2387" i="1"/>
  <c r="Z2387" i="1"/>
  <c r="AA2387" i="1"/>
  <c r="AB2387" i="1"/>
  <c r="AC2387" i="1"/>
  <c r="AD2387" i="1"/>
  <c r="AE2387" i="1"/>
  <c r="AF2387" i="1"/>
  <c r="AG2387" i="1"/>
  <c r="AH2387" i="1"/>
  <c r="AI2387" i="1"/>
  <c r="AJ2387" i="1"/>
  <c r="AK2387" i="1"/>
  <c r="AL2387" i="1"/>
  <c r="AM2387" i="1"/>
  <c r="AN2387" i="1"/>
  <c r="AO2387" i="1"/>
  <c r="AP2387" i="1"/>
  <c r="AQ2387" i="1"/>
  <c r="AR2387" i="1"/>
  <c r="AS2387" i="1"/>
  <c r="AT2387" i="1"/>
  <c r="AU2387" i="1"/>
  <c r="AV2387" i="1"/>
  <c r="AW2387" i="1"/>
  <c r="AX2387" i="1"/>
  <c r="AY2387" i="1"/>
  <c r="AZ2387" i="1"/>
  <c r="BA2387" i="1"/>
  <c r="BB2387" i="1"/>
  <c r="BC2387" i="1"/>
  <c r="BD2387" i="1"/>
  <c r="BE2387" i="1"/>
  <c r="BF2387" i="1"/>
  <c r="H2388" i="1"/>
  <c r="I2388" i="1"/>
  <c r="J2388" i="1"/>
  <c r="K2388" i="1"/>
  <c r="L2388" i="1"/>
  <c r="M2388" i="1"/>
  <c r="N2388" i="1"/>
  <c r="O2388" i="1"/>
  <c r="P2388" i="1"/>
  <c r="Q2388" i="1"/>
  <c r="R2388" i="1"/>
  <c r="S2388" i="1"/>
  <c r="T2388" i="1"/>
  <c r="U2388" i="1"/>
  <c r="V2388" i="1"/>
  <c r="W2388" i="1"/>
  <c r="X2388" i="1"/>
  <c r="Y2388" i="1"/>
  <c r="Z2388" i="1"/>
  <c r="AA2388" i="1"/>
  <c r="AB2388" i="1"/>
  <c r="AC2388" i="1"/>
  <c r="AD2388" i="1"/>
  <c r="AE2388" i="1"/>
  <c r="AF2388" i="1"/>
  <c r="AG2388" i="1"/>
  <c r="AH2388" i="1"/>
  <c r="AI2388" i="1"/>
  <c r="AJ2388" i="1"/>
  <c r="AK2388" i="1"/>
  <c r="AL2388" i="1"/>
  <c r="AM2388" i="1"/>
  <c r="AN2388" i="1"/>
  <c r="AO2388" i="1"/>
  <c r="AP2388" i="1"/>
  <c r="AQ2388" i="1"/>
  <c r="AR2388" i="1"/>
  <c r="AS2388" i="1"/>
  <c r="AT2388" i="1"/>
  <c r="AU2388" i="1"/>
  <c r="AV2388" i="1"/>
  <c r="AW2388" i="1"/>
  <c r="AX2388" i="1"/>
  <c r="AY2388" i="1"/>
  <c r="AZ2388" i="1"/>
  <c r="BA2388" i="1"/>
  <c r="BB2388" i="1"/>
  <c r="BC2388" i="1"/>
  <c r="BD2388" i="1"/>
  <c r="BE2388" i="1"/>
  <c r="BF2388" i="1"/>
  <c r="H2389" i="1"/>
  <c r="I2389" i="1"/>
  <c r="J2389" i="1"/>
  <c r="K2389" i="1"/>
  <c r="L2389" i="1"/>
  <c r="M2389" i="1"/>
  <c r="N2389" i="1"/>
  <c r="O2389" i="1"/>
  <c r="P2389" i="1"/>
  <c r="Q2389" i="1"/>
  <c r="R2389" i="1"/>
  <c r="S2389" i="1"/>
  <c r="T2389" i="1"/>
  <c r="U2389" i="1"/>
  <c r="V2389" i="1"/>
  <c r="W2389" i="1"/>
  <c r="X2389" i="1"/>
  <c r="Y2389" i="1"/>
  <c r="Z2389" i="1"/>
  <c r="AA2389" i="1"/>
  <c r="AB2389" i="1"/>
  <c r="AC2389" i="1"/>
  <c r="AD2389" i="1"/>
  <c r="AE2389" i="1"/>
  <c r="AF2389" i="1"/>
  <c r="AG2389" i="1"/>
  <c r="AH2389" i="1"/>
  <c r="AI2389" i="1"/>
  <c r="AJ2389" i="1"/>
  <c r="AK2389" i="1"/>
  <c r="AL2389" i="1"/>
  <c r="AM2389" i="1"/>
  <c r="AN2389" i="1"/>
  <c r="AO2389" i="1"/>
  <c r="AP2389" i="1"/>
  <c r="AQ2389" i="1"/>
  <c r="AR2389" i="1"/>
  <c r="AS2389" i="1"/>
  <c r="AT2389" i="1"/>
  <c r="AU2389" i="1"/>
  <c r="AV2389" i="1"/>
  <c r="AW2389" i="1"/>
  <c r="AX2389" i="1"/>
  <c r="AY2389" i="1"/>
  <c r="AZ2389" i="1"/>
  <c r="BA2389" i="1"/>
  <c r="BB2389" i="1"/>
  <c r="BC2389" i="1"/>
  <c r="BD2389" i="1"/>
  <c r="BE2389" i="1"/>
  <c r="BF2389" i="1"/>
  <c r="H2390" i="1"/>
  <c r="I2390" i="1"/>
  <c r="J2390" i="1"/>
  <c r="K2390" i="1"/>
  <c r="L2390" i="1"/>
  <c r="M2390" i="1"/>
  <c r="N2390" i="1"/>
  <c r="O2390" i="1"/>
  <c r="P2390" i="1"/>
  <c r="Q2390" i="1"/>
  <c r="R2390" i="1"/>
  <c r="S2390" i="1"/>
  <c r="T2390" i="1"/>
  <c r="U2390" i="1"/>
  <c r="V2390" i="1"/>
  <c r="W2390" i="1"/>
  <c r="X2390" i="1"/>
  <c r="Y2390" i="1"/>
  <c r="Z2390" i="1"/>
  <c r="AA2390" i="1"/>
  <c r="AB2390" i="1"/>
  <c r="AC2390" i="1"/>
  <c r="AD2390" i="1"/>
  <c r="AE2390" i="1"/>
  <c r="AF2390" i="1"/>
  <c r="AG2390" i="1"/>
  <c r="AH2390" i="1"/>
  <c r="AI2390" i="1"/>
  <c r="AJ2390" i="1"/>
  <c r="AK2390" i="1"/>
  <c r="AL2390" i="1"/>
  <c r="AM2390" i="1"/>
  <c r="AN2390" i="1"/>
  <c r="AO2390" i="1"/>
  <c r="AP2390" i="1"/>
  <c r="AQ2390" i="1"/>
  <c r="AR2390" i="1"/>
  <c r="AS2390" i="1"/>
  <c r="AT2390" i="1"/>
  <c r="AU2390" i="1"/>
  <c r="AV2390" i="1"/>
  <c r="AW2390" i="1"/>
  <c r="AX2390" i="1"/>
  <c r="AY2390" i="1"/>
  <c r="AZ2390" i="1"/>
  <c r="BA2390" i="1"/>
  <c r="BB2390" i="1"/>
  <c r="BC2390" i="1"/>
  <c r="BD2390" i="1"/>
  <c r="BE2390" i="1"/>
  <c r="BF2390" i="1"/>
  <c r="H2391" i="1"/>
  <c r="I2391" i="1"/>
  <c r="J2391" i="1"/>
  <c r="K2391" i="1"/>
  <c r="L2391" i="1"/>
  <c r="M2391" i="1"/>
  <c r="N2391" i="1"/>
  <c r="O2391" i="1"/>
  <c r="P2391" i="1"/>
  <c r="Q2391" i="1"/>
  <c r="R2391" i="1"/>
  <c r="S2391" i="1"/>
  <c r="T2391" i="1"/>
  <c r="U2391" i="1"/>
  <c r="V2391" i="1"/>
  <c r="W2391" i="1"/>
  <c r="X2391" i="1"/>
  <c r="Y2391" i="1"/>
  <c r="Z2391" i="1"/>
  <c r="AA2391" i="1"/>
  <c r="AB2391" i="1"/>
  <c r="AC2391" i="1"/>
  <c r="AD2391" i="1"/>
  <c r="AE2391" i="1"/>
  <c r="AF2391" i="1"/>
  <c r="AG2391" i="1"/>
  <c r="AH2391" i="1"/>
  <c r="AI2391" i="1"/>
  <c r="AJ2391" i="1"/>
  <c r="AK2391" i="1"/>
  <c r="AL2391" i="1"/>
  <c r="AM2391" i="1"/>
  <c r="AN2391" i="1"/>
  <c r="AO2391" i="1"/>
  <c r="AP2391" i="1"/>
  <c r="AQ2391" i="1"/>
  <c r="AR2391" i="1"/>
  <c r="AS2391" i="1"/>
  <c r="AT2391" i="1"/>
  <c r="AU2391" i="1"/>
  <c r="AV2391" i="1"/>
  <c r="AW2391" i="1"/>
  <c r="AX2391" i="1"/>
  <c r="AY2391" i="1"/>
  <c r="AZ2391" i="1"/>
  <c r="BA2391" i="1"/>
  <c r="BB2391" i="1"/>
  <c r="BC2391" i="1"/>
  <c r="BD2391" i="1"/>
  <c r="BE2391" i="1"/>
  <c r="BF2391" i="1"/>
  <c r="H2392" i="1"/>
  <c r="I2392" i="1"/>
  <c r="J2392" i="1"/>
  <c r="K2392" i="1"/>
  <c r="L2392" i="1"/>
  <c r="M2392" i="1"/>
  <c r="N2392" i="1"/>
  <c r="O2392" i="1"/>
  <c r="P2392" i="1"/>
  <c r="Q2392" i="1"/>
  <c r="R2392" i="1"/>
  <c r="S2392" i="1"/>
  <c r="T2392" i="1"/>
  <c r="U2392" i="1"/>
  <c r="V2392" i="1"/>
  <c r="W2392" i="1"/>
  <c r="X2392" i="1"/>
  <c r="Y2392" i="1"/>
  <c r="Z2392" i="1"/>
  <c r="AA2392" i="1"/>
  <c r="AB2392" i="1"/>
  <c r="AC2392" i="1"/>
  <c r="AD2392" i="1"/>
  <c r="AE2392" i="1"/>
  <c r="AF2392" i="1"/>
  <c r="AG2392" i="1"/>
  <c r="AH2392" i="1"/>
  <c r="AI2392" i="1"/>
  <c r="AJ2392" i="1"/>
  <c r="AK2392" i="1"/>
  <c r="AL2392" i="1"/>
  <c r="AM2392" i="1"/>
  <c r="AN2392" i="1"/>
  <c r="AO2392" i="1"/>
  <c r="AP2392" i="1"/>
  <c r="AQ2392" i="1"/>
  <c r="AR2392" i="1"/>
  <c r="AS2392" i="1"/>
  <c r="AT2392" i="1"/>
  <c r="AU2392" i="1"/>
  <c r="AV2392" i="1"/>
  <c r="AW2392" i="1"/>
  <c r="AX2392" i="1"/>
  <c r="AY2392" i="1"/>
  <c r="AZ2392" i="1"/>
  <c r="BA2392" i="1"/>
  <c r="BB2392" i="1"/>
  <c r="BC2392" i="1"/>
  <c r="BD2392" i="1"/>
  <c r="BE2392" i="1"/>
  <c r="BF2392" i="1"/>
  <c r="H2393" i="1"/>
  <c r="I2393" i="1"/>
  <c r="J2393" i="1"/>
  <c r="K2393" i="1"/>
  <c r="L2393" i="1"/>
  <c r="M2393" i="1"/>
  <c r="N2393" i="1"/>
  <c r="O2393" i="1"/>
  <c r="P2393" i="1"/>
  <c r="Q2393" i="1"/>
  <c r="R2393" i="1"/>
  <c r="S2393" i="1"/>
  <c r="T2393" i="1"/>
  <c r="U2393" i="1"/>
  <c r="V2393" i="1"/>
  <c r="W2393" i="1"/>
  <c r="X2393" i="1"/>
  <c r="Y2393" i="1"/>
  <c r="Z2393" i="1"/>
  <c r="AA2393" i="1"/>
  <c r="AB2393" i="1"/>
  <c r="AC2393" i="1"/>
  <c r="AD2393" i="1"/>
  <c r="AE2393" i="1"/>
  <c r="AF2393" i="1"/>
  <c r="AG2393" i="1"/>
  <c r="AH2393" i="1"/>
  <c r="AI2393" i="1"/>
  <c r="AJ2393" i="1"/>
  <c r="AK2393" i="1"/>
  <c r="AL2393" i="1"/>
  <c r="AM2393" i="1"/>
  <c r="AN2393" i="1"/>
  <c r="AO2393" i="1"/>
  <c r="AP2393" i="1"/>
  <c r="AQ2393" i="1"/>
  <c r="AR2393" i="1"/>
  <c r="AS2393" i="1"/>
  <c r="AT2393" i="1"/>
  <c r="AU2393" i="1"/>
  <c r="AV2393" i="1"/>
  <c r="AW2393" i="1"/>
  <c r="AX2393" i="1"/>
  <c r="AY2393" i="1"/>
  <c r="AZ2393" i="1"/>
  <c r="BA2393" i="1"/>
  <c r="BB2393" i="1"/>
  <c r="BC2393" i="1"/>
  <c r="BD2393" i="1"/>
  <c r="BE2393" i="1"/>
  <c r="BF2393" i="1"/>
  <c r="H3" i="1"/>
  <c r="I3" i="1"/>
  <c r="J3" i="1"/>
  <c r="K3" i="1"/>
  <c r="L3" i="1"/>
  <c r="M3" i="1"/>
  <c r="N3" i="1"/>
  <c r="O3" i="1"/>
  <c r="P3" i="1"/>
  <c r="Q3" i="1"/>
  <c r="R3" i="1"/>
  <c r="S3" i="1"/>
  <c r="T3" i="1"/>
  <c r="U3" i="1"/>
  <c r="V3" i="1"/>
  <c r="W3" i="1"/>
  <c r="X3" i="1"/>
  <c r="Y3" i="1"/>
  <c r="Z3" i="1"/>
  <c r="AA3" i="1"/>
  <c r="AB3" i="1"/>
  <c r="AC3" i="1"/>
  <c r="AD3" i="1"/>
  <c r="AE3" i="1"/>
  <c r="AF3" i="1"/>
  <c r="AG3" i="1"/>
  <c r="AH3" i="1"/>
  <c r="AI3" i="1"/>
  <c r="AJ3" i="1"/>
  <c r="AK3" i="1"/>
  <c r="AL3" i="1"/>
  <c r="AM3" i="1"/>
  <c r="AN3" i="1"/>
  <c r="AO3" i="1"/>
  <c r="AP3" i="1"/>
  <c r="AQ3" i="1"/>
  <c r="AR3" i="1"/>
  <c r="AS3" i="1"/>
  <c r="AT3" i="1"/>
  <c r="AU3" i="1"/>
  <c r="AV3" i="1"/>
  <c r="AW3" i="1"/>
  <c r="AX3" i="1"/>
  <c r="AY3" i="1"/>
  <c r="AZ3" i="1"/>
  <c r="BA3" i="1"/>
  <c r="BB3" i="1"/>
  <c r="BC3" i="1"/>
  <c r="BD3" i="1"/>
  <c r="BE3" i="1"/>
  <c r="BF3" i="1"/>
  <c r="H4" i="1"/>
  <c r="I4" i="1"/>
  <c r="J4" i="1"/>
  <c r="K4" i="1"/>
  <c r="L4" i="1"/>
  <c r="M4" i="1"/>
  <c r="N4" i="1"/>
  <c r="O4" i="1"/>
  <c r="P4" i="1"/>
  <c r="Q4" i="1"/>
  <c r="R4" i="1"/>
  <c r="S4" i="1"/>
  <c r="T4" i="1"/>
  <c r="U4" i="1"/>
  <c r="V4" i="1"/>
  <c r="W4" i="1"/>
  <c r="X4" i="1"/>
  <c r="Y4" i="1"/>
  <c r="Z4" i="1"/>
  <c r="AA4" i="1"/>
  <c r="AB4" i="1"/>
  <c r="AC4" i="1"/>
  <c r="AD4" i="1"/>
  <c r="AE4" i="1"/>
  <c r="AF4" i="1"/>
  <c r="AG4" i="1"/>
  <c r="AH4" i="1"/>
  <c r="AI4" i="1"/>
  <c r="AJ4" i="1"/>
  <c r="AK4" i="1"/>
  <c r="AL4" i="1"/>
  <c r="AM4" i="1"/>
  <c r="AN4" i="1"/>
  <c r="AO4" i="1"/>
  <c r="AP4" i="1"/>
  <c r="AQ4" i="1"/>
  <c r="AR4" i="1"/>
  <c r="AS4" i="1"/>
  <c r="AT4" i="1"/>
  <c r="AU4" i="1"/>
  <c r="AV4" i="1"/>
  <c r="AW4" i="1"/>
  <c r="AX4" i="1"/>
  <c r="AY4" i="1"/>
  <c r="AZ4" i="1"/>
  <c r="BA4" i="1"/>
  <c r="BB4" i="1"/>
  <c r="BC4" i="1"/>
  <c r="BD4" i="1"/>
  <c r="BE4" i="1"/>
  <c r="BF4" i="1"/>
  <c r="H5" i="1"/>
  <c r="I5" i="1"/>
  <c r="J5" i="1"/>
  <c r="K5" i="1"/>
  <c r="L5" i="1"/>
  <c r="M5" i="1"/>
  <c r="N5" i="1"/>
  <c r="O5" i="1"/>
  <c r="P5" i="1"/>
  <c r="Q5" i="1"/>
  <c r="R5" i="1"/>
  <c r="S5" i="1"/>
  <c r="T5" i="1"/>
  <c r="U5" i="1"/>
  <c r="V5" i="1"/>
  <c r="W5" i="1"/>
  <c r="X5" i="1"/>
  <c r="Y5" i="1"/>
  <c r="Z5" i="1"/>
  <c r="AA5" i="1"/>
  <c r="AB5" i="1"/>
  <c r="AC5" i="1"/>
  <c r="AD5" i="1"/>
  <c r="AE5" i="1"/>
  <c r="AF5" i="1"/>
  <c r="AG5" i="1"/>
  <c r="AH5" i="1"/>
  <c r="AI5" i="1"/>
  <c r="AJ5" i="1"/>
  <c r="AK5" i="1"/>
  <c r="AL5" i="1"/>
  <c r="AM5" i="1"/>
  <c r="AN5" i="1"/>
  <c r="AO5" i="1"/>
  <c r="AP5" i="1"/>
  <c r="AQ5" i="1"/>
  <c r="AR5" i="1"/>
  <c r="AS5" i="1"/>
  <c r="AT5" i="1"/>
  <c r="AU5" i="1"/>
  <c r="AV5" i="1"/>
  <c r="AW5" i="1"/>
  <c r="AX5" i="1"/>
  <c r="AY5" i="1"/>
  <c r="AZ5" i="1"/>
  <c r="BA5" i="1"/>
  <c r="BB5" i="1"/>
  <c r="BC5" i="1"/>
  <c r="BD5" i="1"/>
  <c r="BE5" i="1"/>
  <c r="BF5" i="1"/>
  <c r="H6" i="1"/>
  <c r="I6" i="1"/>
  <c r="J6" i="1"/>
  <c r="K6" i="1"/>
  <c r="L6" i="1"/>
  <c r="M6" i="1"/>
  <c r="N6" i="1"/>
  <c r="O6" i="1"/>
  <c r="P6" i="1"/>
  <c r="Q6" i="1"/>
  <c r="R6" i="1"/>
  <c r="S6" i="1"/>
  <c r="T6" i="1"/>
  <c r="U6" i="1"/>
  <c r="V6" i="1"/>
  <c r="W6" i="1"/>
  <c r="X6" i="1"/>
  <c r="Y6" i="1"/>
  <c r="Z6" i="1"/>
  <c r="AA6" i="1"/>
  <c r="AB6" i="1"/>
  <c r="AC6" i="1"/>
  <c r="AD6" i="1"/>
  <c r="AE6" i="1"/>
  <c r="AF6" i="1"/>
  <c r="AG6" i="1"/>
  <c r="AH6" i="1"/>
  <c r="AI6" i="1"/>
  <c r="AJ6" i="1"/>
  <c r="AK6" i="1"/>
  <c r="AL6" i="1"/>
  <c r="AM6" i="1"/>
  <c r="AN6" i="1"/>
  <c r="AO6" i="1"/>
  <c r="AP6" i="1"/>
  <c r="AQ6" i="1"/>
  <c r="AR6" i="1"/>
  <c r="AS6" i="1"/>
  <c r="AT6" i="1"/>
  <c r="AU6" i="1"/>
  <c r="AV6" i="1"/>
  <c r="AW6" i="1"/>
  <c r="AX6" i="1"/>
  <c r="AY6" i="1"/>
  <c r="AZ6" i="1"/>
  <c r="BA6" i="1"/>
  <c r="BB6" i="1"/>
  <c r="BC6" i="1"/>
  <c r="BD6" i="1"/>
  <c r="BE6" i="1"/>
  <c r="BF6" i="1"/>
  <c r="H7" i="1"/>
  <c r="I7" i="1"/>
  <c r="J7" i="1"/>
  <c r="K7" i="1"/>
  <c r="L7" i="1"/>
  <c r="M7" i="1"/>
  <c r="N7" i="1"/>
  <c r="O7" i="1"/>
  <c r="P7" i="1"/>
  <c r="Q7" i="1"/>
  <c r="R7" i="1"/>
  <c r="S7" i="1"/>
  <c r="T7" i="1"/>
  <c r="U7" i="1"/>
  <c r="V7" i="1"/>
  <c r="W7" i="1"/>
  <c r="X7" i="1"/>
  <c r="Y7" i="1"/>
  <c r="Z7" i="1"/>
  <c r="AA7" i="1"/>
  <c r="AB7" i="1"/>
  <c r="AC7" i="1"/>
  <c r="AD7" i="1"/>
  <c r="AE7" i="1"/>
  <c r="AF7" i="1"/>
  <c r="AG7" i="1"/>
  <c r="AH7" i="1"/>
  <c r="AI7" i="1"/>
  <c r="AJ7" i="1"/>
  <c r="AK7" i="1"/>
  <c r="AL7" i="1"/>
  <c r="AM7" i="1"/>
  <c r="AN7" i="1"/>
  <c r="AO7" i="1"/>
  <c r="AP7" i="1"/>
  <c r="AQ7" i="1"/>
  <c r="AR7" i="1"/>
  <c r="AS7" i="1"/>
  <c r="AT7" i="1"/>
  <c r="AU7" i="1"/>
  <c r="AV7" i="1"/>
  <c r="AW7" i="1"/>
  <c r="AX7" i="1"/>
  <c r="AY7" i="1"/>
  <c r="AZ7" i="1"/>
  <c r="BA7" i="1"/>
  <c r="BB7" i="1"/>
  <c r="BC7" i="1"/>
  <c r="BD7" i="1"/>
  <c r="BE7" i="1"/>
  <c r="BF7" i="1"/>
  <c r="H8" i="1"/>
  <c r="I8" i="1"/>
  <c r="J8" i="1"/>
  <c r="K8" i="1"/>
  <c r="L8" i="1"/>
  <c r="M8" i="1"/>
  <c r="N8" i="1"/>
  <c r="O8" i="1"/>
  <c r="P8" i="1"/>
  <c r="Q8" i="1"/>
  <c r="R8" i="1"/>
  <c r="S8" i="1"/>
  <c r="T8" i="1"/>
  <c r="U8" i="1"/>
  <c r="V8" i="1"/>
  <c r="W8" i="1"/>
  <c r="X8" i="1"/>
  <c r="Y8" i="1"/>
  <c r="Z8" i="1"/>
  <c r="AA8" i="1"/>
  <c r="AB8" i="1"/>
  <c r="AC8" i="1"/>
  <c r="AD8" i="1"/>
  <c r="AE8" i="1"/>
  <c r="AF8" i="1"/>
  <c r="AG8" i="1"/>
  <c r="AH8" i="1"/>
  <c r="AI8" i="1"/>
  <c r="AJ8" i="1"/>
  <c r="AK8" i="1"/>
  <c r="AL8" i="1"/>
  <c r="AM8" i="1"/>
  <c r="AN8" i="1"/>
  <c r="AO8" i="1"/>
  <c r="AP8" i="1"/>
  <c r="AQ8" i="1"/>
  <c r="AR8" i="1"/>
  <c r="AS8" i="1"/>
  <c r="AT8" i="1"/>
  <c r="AU8" i="1"/>
  <c r="AV8" i="1"/>
  <c r="AW8" i="1"/>
  <c r="AX8" i="1"/>
  <c r="AY8" i="1"/>
  <c r="AZ8" i="1"/>
  <c r="BA8" i="1"/>
  <c r="BB8" i="1"/>
  <c r="BC8" i="1"/>
  <c r="BD8" i="1"/>
  <c r="BE8" i="1"/>
  <c r="BF8" i="1"/>
  <c r="H9" i="1"/>
  <c r="I9" i="1"/>
  <c r="J9" i="1"/>
  <c r="K9" i="1"/>
  <c r="L9" i="1"/>
  <c r="M9" i="1"/>
  <c r="N9" i="1"/>
  <c r="O9" i="1"/>
  <c r="P9" i="1"/>
  <c r="Q9" i="1"/>
  <c r="R9" i="1"/>
  <c r="S9" i="1"/>
  <c r="T9" i="1"/>
  <c r="U9" i="1"/>
  <c r="V9" i="1"/>
  <c r="W9" i="1"/>
  <c r="X9" i="1"/>
  <c r="Y9" i="1"/>
  <c r="Z9" i="1"/>
  <c r="AA9" i="1"/>
  <c r="AB9" i="1"/>
  <c r="AC9" i="1"/>
  <c r="AD9" i="1"/>
  <c r="AE9" i="1"/>
  <c r="AF9" i="1"/>
  <c r="AG9" i="1"/>
  <c r="AH9" i="1"/>
  <c r="AI9" i="1"/>
  <c r="AJ9" i="1"/>
  <c r="AK9" i="1"/>
  <c r="AL9" i="1"/>
  <c r="AM9" i="1"/>
  <c r="AN9" i="1"/>
  <c r="AO9" i="1"/>
  <c r="AP9" i="1"/>
  <c r="AQ9" i="1"/>
  <c r="AR9" i="1"/>
  <c r="AS9" i="1"/>
  <c r="AT9" i="1"/>
  <c r="AU9" i="1"/>
  <c r="AV9" i="1"/>
  <c r="AW9" i="1"/>
  <c r="AX9" i="1"/>
  <c r="AY9" i="1"/>
  <c r="AZ9" i="1"/>
  <c r="BA9" i="1"/>
  <c r="BB9" i="1"/>
  <c r="BC9" i="1"/>
  <c r="BD9" i="1"/>
  <c r="BE9" i="1"/>
  <c r="BF9" i="1"/>
  <c r="H10" i="1"/>
  <c r="I10" i="1"/>
  <c r="J10" i="1"/>
  <c r="K10" i="1"/>
  <c r="L10" i="1"/>
  <c r="M10" i="1"/>
  <c r="N10" i="1"/>
  <c r="O10" i="1"/>
  <c r="P10" i="1"/>
  <c r="Q10" i="1"/>
  <c r="R10" i="1"/>
  <c r="S10" i="1"/>
  <c r="T10" i="1"/>
  <c r="U10" i="1"/>
  <c r="V10" i="1"/>
  <c r="W10" i="1"/>
  <c r="X10" i="1"/>
  <c r="Y10" i="1"/>
  <c r="Z10" i="1"/>
  <c r="AA10" i="1"/>
  <c r="AB10" i="1"/>
  <c r="AC10" i="1"/>
  <c r="AD10" i="1"/>
  <c r="AE10" i="1"/>
  <c r="AF10" i="1"/>
  <c r="AG10" i="1"/>
  <c r="AH10" i="1"/>
  <c r="AI10" i="1"/>
  <c r="AJ10" i="1"/>
  <c r="AK10" i="1"/>
  <c r="AL10" i="1"/>
  <c r="AM10" i="1"/>
  <c r="AN10" i="1"/>
  <c r="AO10" i="1"/>
  <c r="AP10" i="1"/>
  <c r="AQ10" i="1"/>
  <c r="AR10" i="1"/>
  <c r="AS10" i="1"/>
  <c r="AT10" i="1"/>
  <c r="AU10" i="1"/>
  <c r="AV10" i="1"/>
  <c r="AW10" i="1"/>
  <c r="AX10" i="1"/>
  <c r="AY10" i="1"/>
  <c r="AZ10" i="1"/>
  <c r="BA10" i="1"/>
  <c r="BB10" i="1"/>
  <c r="BC10" i="1"/>
  <c r="BD10" i="1"/>
  <c r="BE10" i="1"/>
  <c r="BF10" i="1"/>
  <c r="H11" i="1"/>
  <c r="I11" i="1"/>
  <c r="J11" i="1"/>
  <c r="K11" i="1"/>
  <c r="L11" i="1"/>
  <c r="M11" i="1"/>
  <c r="N11" i="1"/>
  <c r="O11" i="1"/>
  <c r="P11" i="1"/>
  <c r="Q11" i="1"/>
  <c r="R11" i="1"/>
  <c r="S11" i="1"/>
  <c r="T11" i="1"/>
  <c r="U11" i="1"/>
  <c r="V11" i="1"/>
  <c r="W11" i="1"/>
  <c r="X11" i="1"/>
  <c r="Y11" i="1"/>
  <c r="Z11" i="1"/>
  <c r="AA11" i="1"/>
  <c r="AB11" i="1"/>
  <c r="AC11" i="1"/>
  <c r="AD11" i="1"/>
  <c r="AE11" i="1"/>
  <c r="AF11" i="1"/>
  <c r="AG11" i="1"/>
  <c r="AH11" i="1"/>
  <c r="AI11" i="1"/>
  <c r="AJ11" i="1"/>
  <c r="AK11" i="1"/>
  <c r="AL11" i="1"/>
  <c r="AM11" i="1"/>
  <c r="AN11" i="1"/>
  <c r="AO11" i="1"/>
  <c r="AP11" i="1"/>
  <c r="AQ11" i="1"/>
  <c r="AR11" i="1"/>
  <c r="AS11" i="1"/>
  <c r="AT11" i="1"/>
  <c r="AU11" i="1"/>
  <c r="AV11" i="1"/>
  <c r="AW11" i="1"/>
  <c r="AX11" i="1"/>
  <c r="AY11" i="1"/>
  <c r="AZ11" i="1"/>
  <c r="BA11" i="1"/>
  <c r="BB11" i="1"/>
  <c r="BC11" i="1"/>
  <c r="BD11" i="1"/>
  <c r="BE11" i="1"/>
  <c r="BF11" i="1"/>
  <c r="H12" i="1"/>
  <c r="I12" i="1"/>
  <c r="J12" i="1"/>
  <c r="K12" i="1"/>
  <c r="L12" i="1"/>
  <c r="M12" i="1"/>
  <c r="N12" i="1"/>
  <c r="O12" i="1"/>
  <c r="P12" i="1"/>
  <c r="Q12" i="1"/>
  <c r="R12" i="1"/>
  <c r="S12" i="1"/>
  <c r="T12" i="1"/>
  <c r="U12" i="1"/>
  <c r="V12" i="1"/>
  <c r="W12" i="1"/>
  <c r="X12" i="1"/>
  <c r="Y12" i="1"/>
  <c r="Z12" i="1"/>
  <c r="AA12" i="1"/>
  <c r="AB12" i="1"/>
  <c r="AC12" i="1"/>
  <c r="AD12" i="1"/>
  <c r="AE12" i="1"/>
  <c r="AF12" i="1"/>
  <c r="AG12" i="1"/>
  <c r="AH12" i="1"/>
  <c r="AI12" i="1"/>
  <c r="AJ12" i="1"/>
  <c r="AK12" i="1"/>
  <c r="AL12" i="1"/>
  <c r="AM12" i="1"/>
  <c r="AN12" i="1"/>
  <c r="AO12" i="1"/>
  <c r="AP12" i="1"/>
  <c r="AQ12" i="1"/>
  <c r="AR12" i="1"/>
  <c r="AS12" i="1"/>
  <c r="AT12" i="1"/>
  <c r="AU12" i="1"/>
  <c r="AV12" i="1"/>
  <c r="AW12" i="1"/>
  <c r="AX12" i="1"/>
  <c r="AY12" i="1"/>
  <c r="AZ12" i="1"/>
  <c r="BA12" i="1"/>
  <c r="BB12" i="1"/>
  <c r="BC12" i="1"/>
  <c r="BD12" i="1"/>
  <c r="BE12" i="1"/>
  <c r="BF12" i="1"/>
  <c r="H13" i="1"/>
  <c r="I13" i="1"/>
  <c r="J13" i="1"/>
  <c r="K13" i="1"/>
  <c r="L13" i="1"/>
  <c r="M13" i="1"/>
  <c r="N13" i="1"/>
  <c r="O13" i="1"/>
  <c r="P13" i="1"/>
  <c r="Q13" i="1"/>
  <c r="R13" i="1"/>
  <c r="S13" i="1"/>
  <c r="T13" i="1"/>
  <c r="U13" i="1"/>
  <c r="V13" i="1"/>
  <c r="W13" i="1"/>
  <c r="X13" i="1"/>
  <c r="Y13" i="1"/>
  <c r="Z13" i="1"/>
  <c r="AA13" i="1"/>
  <c r="AB13" i="1"/>
  <c r="AC13" i="1"/>
  <c r="AD13" i="1"/>
  <c r="AE13" i="1"/>
  <c r="AF13" i="1"/>
  <c r="AG13" i="1"/>
  <c r="AH13" i="1"/>
  <c r="AI13" i="1"/>
  <c r="AJ13" i="1"/>
  <c r="AK13" i="1"/>
  <c r="AL13" i="1"/>
  <c r="AM13" i="1"/>
  <c r="AN13" i="1"/>
  <c r="AO13" i="1"/>
  <c r="AP13" i="1"/>
  <c r="AQ13" i="1"/>
  <c r="AR13" i="1"/>
  <c r="AS13" i="1"/>
  <c r="AT13" i="1"/>
  <c r="AU13" i="1"/>
  <c r="AV13" i="1"/>
  <c r="AW13" i="1"/>
  <c r="AX13" i="1"/>
  <c r="AY13" i="1"/>
  <c r="AZ13" i="1"/>
  <c r="BA13" i="1"/>
  <c r="BB13" i="1"/>
  <c r="BC13" i="1"/>
  <c r="BD13" i="1"/>
  <c r="BE13" i="1"/>
  <c r="BF13" i="1"/>
  <c r="H14" i="1"/>
  <c r="I14" i="1"/>
  <c r="J14" i="1"/>
  <c r="K14" i="1"/>
  <c r="L14" i="1"/>
  <c r="M14" i="1"/>
  <c r="N14" i="1"/>
  <c r="O14" i="1"/>
  <c r="P14" i="1"/>
  <c r="Q14" i="1"/>
  <c r="R14" i="1"/>
  <c r="S14" i="1"/>
  <c r="T14" i="1"/>
  <c r="U14" i="1"/>
  <c r="V14" i="1"/>
  <c r="W14" i="1"/>
  <c r="X14" i="1"/>
  <c r="Y14" i="1"/>
  <c r="Z14" i="1"/>
  <c r="AA14" i="1"/>
  <c r="AB14" i="1"/>
  <c r="AC14" i="1"/>
  <c r="AD14" i="1"/>
  <c r="AE14" i="1"/>
  <c r="AF14" i="1"/>
  <c r="AG14" i="1"/>
  <c r="AH14" i="1"/>
  <c r="AI14" i="1"/>
  <c r="AJ14" i="1"/>
  <c r="AK14" i="1"/>
  <c r="AL14" i="1"/>
  <c r="AM14" i="1"/>
  <c r="AN14" i="1"/>
  <c r="AO14" i="1"/>
  <c r="AP14" i="1"/>
  <c r="AQ14" i="1"/>
  <c r="AR14" i="1"/>
  <c r="AS14" i="1"/>
  <c r="AT14" i="1"/>
  <c r="AU14" i="1"/>
  <c r="AV14" i="1"/>
  <c r="AW14" i="1"/>
  <c r="AX14" i="1"/>
  <c r="AY14" i="1"/>
  <c r="AZ14" i="1"/>
  <c r="BA14" i="1"/>
  <c r="BB14" i="1"/>
  <c r="BC14" i="1"/>
  <c r="BD14" i="1"/>
  <c r="BE14" i="1"/>
  <c r="BF14" i="1"/>
  <c r="H15" i="1"/>
  <c r="I15" i="1"/>
  <c r="J15" i="1"/>
  <c r="K15" i="1"/>
  <c r="L15" i="1"/>
  <c r="M15" i="1"/>
  <c r="N15" i="1"/>
  <c r="O15" i="1"/>
  <c r="P15" i="1"/>
  <c r="Q15" i="1"/>
  <c r="R15" i="1"/>
  <c r="S15" i="1"/>
  <c r="T15" i="1"/>
  <c r="U15" i="1"/>
  <c r="V15" i="1"/>
  <c r="W15" i="1"/>
  <c r="X15" i="1"/>
  <c r="Y15" i="1"/>
  <c r="Z15" i="1"/>
  <c r="AA15" i="1"/>
  <c r="AB15" i="1"/>
  <c r="AC15" i="1"/>
  <c r="AD15" i="1"/>
  <c r="AE15" i="1"/>
  <c r="AF15" i="1"/>
  <c r="AG15" i="1"/>
  <c r="AH15" i="1"/>
  <c r="AI15" i="1"/>
  <c r="AJ15" i="1"/>
  <c r="AK15" i="1"/>
  <c r="AL15" i="1"/>
  <c r="AM15" i="1"/>
  <c r="AN15" i="1"/>
  <c r="AO15" i="1"/>
  <c r="AP15" i="1"/>
  <c r="AQ15" i="1"/>
  <c r="AR15" i="1"/>
  <c r="AS15" i="1"/>
  <c r="AT15" i="1"/>
  <c r="AU15" i="1"/>
  <c r="AV15" i="1"/>
  <c r="AW15" i="1"/>
  <c r="AX15" i="1"/>
  <c r="AY15" i="1"/>
  <c r="AZ15" i="1"/>
  <c r="BA15" i="1"/>
  <c r="BB15" i="1"/>
  <c r="BC15" i="1"/>
  <c r="BD15" i="1"/>
  <c r="BE15" i="1"/>
  <c r="BF15" i="1"/>
  <c r="H16" i="1"/>
  <c r="I16" i="1"/>
  <c r="J16" i="1"/>
  <c r="K16" i="1"/>
  <c r="L16" i="1"/>
  <c r="M16" i="1"/>
  <c r="N16" i="1"/>
  <c r="O16" i="1"/>
  <c r="P16" i="1"/>
  <c r="Q16" i="1"/>
  <c r="R16" i="1"/>
  <c r="S16" i="1"/>
  <c r="T16" i="1"/>
  <c r="U16" i="1"/>
  <c r="V16" i="1"/>
  <c r="W16" i="1"/>
  <c r="X16" i="1"/>
  <c r="Y16" i="1"/>
  <c r="Z16" i="1"/>
  <c r="AA16" i="1"/>
  <c r="AB16" i="1"/>
  <c r="AC16" i="1"/>
  <c r="AD16" i="1"/>
  <c r="AE16" i="1"/>
  <c r="AF16" i="1"/>
  <c r="AG16" i="1"/>
  <c r="AH16" i="1"/>
  <c r="AI16" i="1"/>
  <c r="AJ16" i="1"/>
  <c r="AK16" i="1"/>
  <c r="AL16" i="1"/>
  <c r="AM16" i="1"/>
  <c r="AN16" i="1"/>
  <c r="AO16" i="1"/>
  <c r="AP16" i="1"/>
  <c r="AQ16" i="1"/>
  <c r="AR16" i="1"/>
  <c r="AS16" i="1"/>
  <c r="AT16" i="1"/>
  <c r="AU16" i="1"/>
  <c r="AV16" i="1"/>
  <c r="AW16" i="1"/>
  <c r="AX16" i="1"/>
  <c r="AY16" i="1"/>
  <c r="AZ16" i="1"/>
  <c r="BA16" i="1"/>
  <c r="BB16" i="1"/>
  <c r="BC16" i="1"/>
  <c r="BD16" i="1"/>
  <c r="BE16" i="1"/>
  <c r="BF16" i="1"/>
  <c r="H17" i="1"/>
  <c r="I17" i="1"/>
  <c r="J17" i="1"/>
  <c r="K17" i="1"/>
  <c r="L17" i="1"/>
  <c r="M17" i="1"/>
  <c r="N17" i="1"/>
  <c r="O17" i="1"/>
  <c r="P17" i="1"/>
  <c r="Q17" i="1"/>
  <c r="R17" i="1"/>
  <c r="S17" i="1"/>
  <c r="T17" i="1"/>
  <c r="U17" i="1"/>
  <c r="V17" i="1"/>
  <c r="W17" i="1"/>
  <c r="X17" i="1"/>
  <c r="Y17" i="1"/>
  <c r="Z17" i="1"/>
  <c r="AA17" i="1"/>
  <c r="AB17" i="1"/>
  <c r="AC17" i="1"/>
  <c r="AD17" i="1"/>
  <c r="AE17" i="1"/>
  <c r="AF17" i="1"/>
  <c r="AG17" i="1"/>
  <c r="AH17" i="1"/>
  <c r="AI17" i="1"/>
  <c r="AJ17" i="1"/>
  <c r="AK17" i="1"/>
  <c r="AL17" i="1"/>
  <c r="AM17" i="1"/>
  <c r="AN17" i="1"/>
  <c r="AO17" i="1"/>
  <c r="AP17" i="1"/>
  <c r="AQ17" i="1"/>
  <c r="AR17" i="1"/>
  <c r="AS17" i="1"/>
  <c r="AT17" i="1"/>
  <c r="AU17" i="1"/>
  <c r="AV17" i="1"/>
  <c r="AW17" i="1"/>
  <c r="AX17" i="1"/>
  <c r="AY17" i="1"/>
  <c r="AZ17" i="1"/>
  <c r="BA17" i="1"/>
  <c r="BB17" i="1"/>
  <c r="BC17" i="1"/>
  <c r="BD17" i="1"/>
  <c r="BE17" i="1"/>
  <c r="BF17" i="1"/>
  <c r="H18" i="1"/>
  <c r="I18" i="1"/>
  <c r="J18" i="1"/>
  <c r="K18" i="1"/>
  <c r="L18" i="1"/>
  <c r="M18" i="1"/>
  <c r="N18" i="1"/>
  <c r="O18" i="1"/>
  <c r="P18" i="1"/>
  <c r="Q18" i="1"/>
  <c r="R18" i="1"/>
  <c r="S18" i="1"/>
  <c r="T18" i="1"/>
  <c r="U18" i="1"/>
  <c r="V18" i="1"/>
  <c r="W18" i="1"/>
  <c r="X18" i="1"/>
  <c r="Y18" i="1"/>
  <c r="Z18" i="1"/>
  <c r="AA18" i="1"/>
  <c r="AB18" i="1"/>
  <c r="AC18" i="1"/>
  <c r="AD18" i="1"/>
  <c r="AE18" i="1"/>
  <c r="AF18" i="1"/>
  <c r="AG18" i="1"/>
  <c r="AH18" i="1"/>
  <c r="AI18" i="1"/>
  <c r="AJ18" i="1"/>
  <c r="AK18" i="1"/>
  <c r="AL18" i="1"/>
  <c r="AM18" i="1"/>
  <c r="AN18" i="1"/>
  <c r="AO18" i="1"/>
  <c r="AP18" i="1"/>
  <c r="AQ18" i="1"/>
  <c r="AR18" i="1"/>
  <c r="AS18" i="1"/>
  <c r="AT18" i="1"/>
  <c r="AU18" i="1"/>
  <c r="AV18" i="1"/>
  <c r="AW18" i="1"/>
  <c r="AX18" i="1"/>
  <c r="AY18" i="1"/>
  <c r="AZ18" i="1"/>
  <c r="BA18" i="1"/>
  <c r="BB18" i="1"/>
  <c r="BC18" i="1"/>
  <c r="BD18" i="1"/>
  <c r="BE18" i="1"/>
  <c r="BF18" i="1"/>
  <c r="H19" i="1"/>
  <c r="I19" i="1"/>
  <c r="J19" i="1"/>
  <c r="K19" i="1"/>
  <c r="L19" i="1"/>
  <c r="M19" i="1"/>
  <c r="N19" i="1"/>
  <c r="O19" i="1"/>
  <c r="P19" i="1"/>
  <c r="Q19" i="1"/>
  <c r="R19" i="1"/>
  <c r="S19" i="1"/>
  <c r="T19" i="1"/>
  <c r="U19" i="1"/>
  <c r="V19" i="1"/>
  <c r="W19" i="1"/>
  <c r="X19" i="1"/>
  <c r="Y19" i="1"/>
  <c r="Z19" i="1"/>
  <c r="AA19" i="1"/>
  <c r="AB19" i="1"/>
  <c r="AC19" i="1"/>
  <c r="AD19" i="1"/>
  <c r="AE19" i="1"/>
  <c r="AF19" i="1"/>
  <c r="AG19" i="1"/>
  <c r="AH19" i="1"/>
  <c r="AI19" i="1"/>
  <c r="AJ19" i="1"/>
  <c r="AK19" i="1"/>
  <c r="AL19" i="1"/>
  <c r="AM19" i="1"/>
  <c r="AN19" i="1"/>
  <c r="AO19" i="1"/>
  <c r="AP19" i="1"/>
  <c r="AQ19" i="1"/>
  <c r="AR19" i="1"/>
  <c r="AS19" i="1"/>
  <c r="AT19" i="1"/>
  <c r="AU19" i="1"/>
  <c r="AV19" i="1"/>
  <c r="AW19" i="1"/>
  <c r="AX19" i="1"/>
  <c r="AY19" i="1"/>
  <c r="AZ19" i="1"/>
  <c r="BA19" i="1"/>
  <c r="BB19" i="1"/>
  <c r="BC19" i="1"/>
  <c r="BD19" i="1"/>
  <c r="BE19" i="1"/>
  <c r="BF19" i="1"/>
  <c r="H20" i="1"/>
  <c r="I20" i="1"/>
  <c r="J20" i="1"/>
  <c r="K20" i="1"/>
  <c r="L20" i="1"/>
  <c r="M20" i="1"/>
  <c r="N20" i="1"/>
  <c r="O20" i="1"/>
  <c r="P20" i="1"/>
  <c r="Q20" i="1"/>
  <c r="R20" i="1"/>
  <c r="S20" i="1"/>
  <c r="T20" i="1"/>
  <c r="U20" i="1"/>
  <c r="V20" i="1"/>
  <c r="W20" i="1"/>
  <c r="X20" i="1"/>
  <c r="Y20" i="1"/>
  <c r="Z20" i="1"/>
  <c r="AA20" i="1"/>
  <c r="AB20" i="1"/>
  <c r="AC20" i="1"/>
  <c r="AD20" i="1"/>
  <c r="AE20" i="1"/>
  <c r="AF20" i="1"/>
  <c r="AG20" i="1"/>
  <c r="AH20" i="1"/>
  <c r="AI20" i="1"/>
  <c r="AJ20" i="1"/>
  <c r="AK20" i="1"/>
  <c r="AL20" i="1"/>
  <c r="AM20" i="1"/>
  <c r="AN20" i="1"/>
  <c r="AO20" i="1"/>
  <c r="AP20" i="1"/>
  <c r="AQ20" i="1"/>
  <c r="AR20" i="1"/>
  <c r="AS20" i="1"/>
  <c r="AT20" i="1"/>
  <c r="AU20" i="1"/>
  <c r="AV20" i="1"/>
  <c r="AW20" i="1"/>
  <c r="AX20" i="1"/>
  <c r="AY20" i="1"/>
  <c r="AZ20" i="1"/>
  <c r="BA20" i="1"/>
  <c r="BB20" i="1"/>
  <c r="BC20" i="1"/>
  <c r="BD20" i="1"/>
  <c r="BE20" i="1"/>
  <c r="BF20" i="1"/>
  <c r="H21" i="1"/>
  <c r="I21" i="1"/>
  <c r="J21" i="1"/>
  <c r="K21" i="1"/>
  <c r="L21" i="1"/>
  <c r="M21" i="1"/>
  <c r="N21" i="1"/>
  <c r="O21" i="1"/>
  <c r="P21" i="1"/>
  <c r="Q21" i="1"/>
  <c r="R21" i="1"/>
  <c r="S21" i="1"/>
  <c r="T21" i="1"/>
  <c r="U21" i="1"/>
  <c r="V21" i="1"/>
  <c r="W21" i="1"/>
  <c r="X21" i="1"/>
  <c r="Y21" i="1"/>
  <c r="Z21" i="1"/>
  <c r="AA21" i="1"/>
  <c r="AB21" i="1"/>
  <c r="AC21" i="1"/>
  <c r="AD21" i="1"/>
  <c r="AE21" i="1"/>
  <c r="AF21" i="1"/>
  <c r="AG21" i="1"/>
  <c r="AH21" i="1"/>
  <c r="AI21" i="1"/>
  <c r="AJ21" i="1"/>
  <c r="AK21" i="1"/>
  <c r="AL21" i="1"/>
  <c r="AM21" i="1"/>
  <c r="AN21" i="1"/>
  <c r="AO21" i="1"/>
  <c r="AP21" i="1"/>
  <c r="AQ21" i="1"/>
  <c r="AR21" i="1"/>
  <c r="AS21" i="1"/>
  <c r="AT21" i="1"/>
  <c r="AU21" i="1"/>
  <c r="AV21" i="1"/>
  <c r="AW21" i="1"/>
  <c r="AX21" i="1"/>
  <c r="AY21" i="1"/>
  <c r="AZ21" i="1"/>
  <c r="BA21" i="1"/>
  <c r="BB21" i="1"/>
  <c r="BC21" i="1"/>
  <c r="BD21" i="1"/>
  <c r="BE21" i="1"/>
  <c r="BF21" i="1"/>
  <c r="H22" i="1"/>
  <c r="I22" i="1"/>
  <c r="J22" i="1"/>
  <c r="K22" i="1"/>
  <c r="L22" i="1"/>
  <c r="M22" i="1"/>
  <c r="N22" i="1"/>
  <c r="O22" i="1"/>
  <c r="P22" i="1"/>
  <c r="Q22" i="1"/>
  <c r="R22" i="1"/>
  <c r="S22" i="1"/>
  <c r="T22" i="1"/>
  <c r="U22" i="1"/>
  <c r="V22" i="1"/>
  <c r="W22" i="1"/>
  <c r="X22" i="1"/>
  <c r="Y22" i="1"/>
  <c r="Z22" i="1"/>
  <c r="AA22" i="1"/>
  <c r="AB22" i="1"/>
  <c r="AC22" i="1"/>
  <c r="AD22" i="1"/>
  <c r="AE22" i="1"/>
  <c r="AF22" i="1"/>
  <c r="AG22" i="1"/>
  <c r="AH22" i="1"/>
  <c r="AI22" i="1"/>
  <c r="AJ22" i="1"/>
  <c r="AK22" i="1"/>
  <c r="AL22" i="1"/>
  <c r="AM22" i="1"/>
  <c r="AN22" i="1"/>
  <c r="AO22" i="1"/>
  <c r="AP22" i="1"/>
  <c r="AQ22" i="1"/>
  <c r="AR22" i="1"/>
  <c r="AS22" i="1"/>
  <c r="AT22" i="1"/>
  <c r="AU22" i="1"/>
  <c r="AV22" i="1"/>
  <c r="AW22" i="1"/>
  <c r="AX22" i="1"/>
  <c r="AY22" i="1"/>
  <c r="AZ22" i="1"/>
  <c r="BA22" i="1"/>
  <c r="BB22" i="1"/>
  <c r="BC22" i="1"/>
  <c r="BD22" i="1"/>
  <c r="BE22" i="1"/>
  <c r="BF22" i="1"/>
  <c r="H23" i="1"/>
  <c r="I23" i="1"/>
  <c r="J23" i="1"/>
  <c r="K23" i="1"/>
  <c r="L23" i="1"/>
  <c r="M23" i="1"/>
  <c r="N23" i="1"/>
  <c r="O23" i="1"/>
  <c r="P23" i="1"/>
  <c r="Q23" i="1"/>
  <c r="R23" i="1"/>
  <c r="S23" i="1"/>
  <c r="T23" i="1"/>
  <c r="U23" i="1"/>
  <c r="V23" i="1"/>
  <c r="W23" i="1"/>
  <c r="X23" i="1"/>
  <c r="Y23" i="1"/>
  <c r="Z23" i="1"/>
  <c r="AA23" i="1"/>
  <c r="AB23" i="1"/>
  <c r="AC23" i="1"/>
  <c r="AD23" i="1"/>
  <c r="AE23" i="1"/>
  <c r="AF23" i="1"/>
  <c r="AG23" i="1"/>
  <c r="AH23" i="1"/>
  <c r="AI23" i="1"/>
  <c r="AJ23" i="1"/>
  <c r="AK23" i="1"/>
  <c r="AL23" i="1"/>
  <c r="AM23" i="1"/>
  <c r="AN23" i="1"/>
  <c r="AO23" i="1"/>
  <c r="AP23" i="1"/>
  <c r="AQ23" i="1"/>
  <c r="AR23" i="1"/>
  <c r="AS23" i="1"/>
  <c r="AT23" i="1"/>
  <c r="AU23" i="1"/>
  <c r="AV23" i="1"/>
  <c r="AW23" i="1"/>
  <c r="AX23" i="1"/>
  <c r="AY23" i="1"/>
  <c r="AZ23" i="1"/>
  <c r="BA23" i="1"/>
  <c r="BB23" i="1"/>
  <c r="BC23" i="1"/>
  <c r="BD23" i="1"/>
  <c r="BE23" i="1"/>
  <c r="BF23" i="1"/>
  <c r="H24" i="1"/>
  <c r="I24" i="1"/>
  <c r="J24" i="1"/>
  <c r="K24" i="1"/>
  <c r="L24" i="1"/>
  <c r="M24" i="1"/>
  <c r="N24" i="1"/>
  <c r="O24" i="1"/>
  <c r="P24" i="1"/>
  <c r="Q24" i="1"/>
  <c r="R24" i="1"/>
  <c r="S24" i="1"/>
  <c r="T24" i="1"/>
  <c r="U24" i="1"/>
  <c r="V24" i="1"/>
  <c r="W24" i="1"/>
  <c r="X24" i="1"/>
  <c r="Y24" i="1"/>
  <c r="Z24" i="1"/>
  <c r="AA24" i="1"/>
  <c r="AB24" i="1"/>
  <c r="AC24" i="1"/>
  <c r="AD24" i="1"/>
  <c r="AE24" i="1"/>
  <c r="AF24" i="1"/>
  <c r="AG24" i="1"/>
  <c r="AH24" i="1"/>
  <c r="AI24" i="1"/>
  <c r="AJ24" i="1"/>
  <c r="AK24" i="1"/>
  <c r="AL24" i="1"/>
  <c r="AM24" i="1"/>
  <c r="AN24" i="1"/>
  <c r="AO24" i="1"/>
  <c r="AP24" i="1"/>
  <c r="AQ24" i="1"/>
  <c r="AR24" i="1"/>
  <c r="AS24" i="1"/>
  <c r="AT24" i="1"/>
  <c r="AU24" i="1"/>
  <c r="AV24" i="1"/>
  <c r="AW24" i="1"/>
  <c r="AX24" i="1"/>
  <c r="AY24" i="1"/>
  <c r="AZ24" i="1"/>
  <c r="BA24" i="1"/>
  <c r="BB24" i="1"/>
  <c r="BC24" i="1"/>
  <c r="BD24" i="1"/>
  <c r="BE24" i="1"/>
  <c r="BF24" i="1"/>
  <c r="H25" i="1"/>
  <c r="I25" i="1"/>
  <c r="J25" i="1"/>
  <c r="K25" i="1"/>
  <c r="L25" i="1"/>
  <c r="M25" i="1"/>
  <c r="N25" i="1"/>
  <c r="O25" i="1"/>
  <c r="P25" i="1"/>
  <c r="Q25" i="1"/>
  <c r="R25" i="1"/>
  <c r="S25" i="1"/>
  <c r="T25" i="1"/>
  <c r="U25" i="1"/>
  <c r="V25" i="1"/>
  <c r="W25" i="1"/>
  <c r="X25" i="1"/>
  <c r="Y25" i="1"/>
  <c r="Z25" i="1"/>
  <c r="AA25" i="1"/>
  <c r="AB25" i="1"/>
  <c r="AC25" i="1"/>
  <c r="AD25" i="1"/>
  <c r="AE25" i="1"/>
  <c r="AF25" i="1"/>
  <c r="AG25" i="1"/>
  <c r="AH25" i="1"/>
  <c r="AI25" i="1"/>
  <c r="AJ25" i="1"/>
  <c r="AK25" i="1"/>
  <c r="AL25" i="1"/>
  <c r="AM25" i="1"/>
  <c r="AN25" i="1"/>
  <c r="AO25" i="1"/>
  <c r="AP25" i="1"/>
  <c r="AQ25" i="1"/>
  <c r="AR25" i="1"/>
  <c r="AS25" i="1"/>
  <c r="AT25" i="1"/>
  <c r="AU25" i="1"/>
  <c r="AV25" i="1"/>
  <c r="AW25" i="1"/>
  <c r="AX25" i="1"/>
  <c r="AY25" i="1"/>
  <c r="AZ25" i="1"/>
  <c r="BA25" i="1"/>
  <c r="BB25" i="1"/>
  <c r="BC25" i="1"/>
  <c r="BD25" i="1"/>
  <c r="BE25" i="1"/>
  <c r="BF25" i="1"/>
  <c r="H26" i="1"/>
  <c r="I26" i="1"/>
  <c r="J26" i="1"/>
  <c r="K26" i="1"/>
  <c r="L26" i="1"/>
  <c r="M26" i="1"/>
  <c r="N26" i="1"/>
  <c r="O26" i="1"/>
  <c r="P26" i="1"/>
  <c r="Q26" i="1"/>
  <c r="R26" i="1"/>
  <c r="S26" i="1"/>
  <c r="T26" i="1"/>
  <c r="U26" i="1"/>
  <c r="V26" i="1"/>
  <c r="W26" i="1"/>
  <c r="X26" i="1"/>
  <c r="Y26" i="1"/>
  <c r="Z26" i="1"/>
  <c r="AA26" i="1"/>
  <c r="AB26" i="1"/>
  <c r="AC26" i="1"/>
  <c r="AD26" i="1"/>
  <c r="AE26" i="1"/>
  <c r="AF26" i="1"/>
  <c r="AG26" i="1"/>
  <c r="AH26" i="1"/>
  <c r="AI26" i="1"/>
  <c r="AJ26" i="1"/>
  <c r="AK26" i="1"/>
  <c r="AL26" i="1"/>
  <c r="AM26" i="1"/>
  <c r="AN26" i="1"/>
  <c r="AO26" i="1"/>
  <c r="AP26" i="1"/>
  <c r="AQ26" i="1"/>
  <c r="AR26" i="1"/>
  <c r="AS26" i="1"/>
  <c r="AT26" i="1"/>
  <c r="AU26" i="1"/>
  <c r="AV26" i="1"/>
  <c r="AW26" i="1"/>
  <c r="AX26" i="1"/>
  <c r="AY26" i="1"/>
  <c r="AZ26" i="1"/>
  <c r="BA26" i="1"/>
  <c r="BB26" i="1"/>
  <c r="BC26" i="1"/>
  <c r="BD26" i="1"/>
  <c r="BE26" i="1"/>
  <c r="BF26" i="1"/>
  <c r="H27" i="1"/>
  <c r="I27" i="1"/>
  <c r="J27" i="1"/>
  <c r="K27" i="1"/>
  <c r="L27" i="1"/>
  <c r="M27" i="1"/>
  <c r="N27" i="1"/>
  <c r="O27" i="1"/>
  <c r="P27" i="1"/>
  <c r="Q27" i="1"/>
  <c r="R27" i="1"/>
  <c r="S27" i="1"/>
  <c r="T27" i="1"/>
  <c r="U27" i="1"/>
  <c r="V27" i="1"/>
  <c r="W27" i="1"/>
  <c r="X27" i="1"/>
  <c r="Y27" i="1"/>
  <c r="Z27" i="1"/>
  <c r="AA27" i="1"/>
  <c r="AB27" i="1"/>
  <c r="AC27" i="1"/>
  <c r="AD27" i="1"/>
  <c r="AE27" i="1"/>
  <c r="AF27" i="1"/>
  <c r="AG27" i="1"/>
  <c r="AH27" i="1"/>
  <c r="AI27" i="1"/>
  <c r="AJ27" i="1"/>
  <c r="AK27" i="1"/>
  <c r="AL27" i="1"/>
  <c r="AM27" i="1"/>
  <c r="AN27" i="1"/>
  <c r="AO27" i="1"/>
  <c r="AP27" i="1"/>
  <c r="AQ27" i="1"/>
  <c r="AR27" i="1"/>
  <c r="AS27" i="1"/>
  <c r="AT27" i="1"/>
  <c r="AU27" i="1"/>
  <c r="AV27" i="1"/>
  <c r="AW27" i="1"/>
  <c r="AX27" i="1"/>
  <c r="AY27" i="1"/>
  <c r="AZ27" i="1"/>
  <c r="BA27" i="1"/>
  <c r="BB27" i="1"/>
  <c r="BC27" i="1"/>
  <c r="BD27" i="1"/>
  <c r="BE27" i="1"/>
  <c r="BF27" i="1"/>
  <c r="H28" i="1"/>
  <c r="I28" i="1"/>
  <c r="J28" i="1"/>
  <c r="K28" i="1"/>
  <c r="L28" i="1"/>
  <c r="M28" i="1"/>
  <c r="N28" i="1"/>
  <c r="O28" i="1"/>
  <c r="P28" i="1"/>
  <c r="Q28" i="1"/>
  <c r="R28" i="1"/>
  <c r="S28" i="1"/>
  <c r="T28" i="1"/>
  <c r="U28" i="1"/>
  <c r="V28" i="1"/>
  <c r="W28" i="1"/>
  <c r="X28" i="1"/>
  <c r="Y28" i="1"/>
  <c r="Z28" i="1"/>
  <c r="AA28" i="1"/>
  <c r="AB28" i="1"/>
  <c r="AC28" i="1"/>
  <c r="AD28" i="1"/>
  <c r="AE28" i="1"/>
  <c r="AF28" i="1"/>
  <c r="AG28" i="1"/>
  <c r="AH28" i="1"/>
  <c r="AI28" i="1"/>
  <c r="AJ28" i="1"/>
  <c r="AK28" i="1"/>
  <c r="AL28" i="1"/>
  <c r="AM28" i="1"/>
  <c r="AN28" i="1"/>
  <c r="AO28" i="1"/>
  <c r="AP28" i="1"/>
  <c r="AQ28" i="1"/>
  <c r="AR28" i="1"/>
  <c r="AS28" i="1"/>
  <c r="AT28" i="1"/>
  <c r="AU28" i="1"/>
  <c r="AV28" i="1"/>
  <c r="AW28" i="1"/>
  <c r="AX28" i="1"/>
  <c r="AY28" i="1"/>
  <c r="AZ28" i="1"/>
  <c r="BA28" i="1"/>
  <c r="BB28" i="1"/>
  <c r="BC28" i="1"/>
  <c r="BD28" i="1"/>
  <c r="BE28" i="1"/>
  <c r="BF28" i="1"/>
  <c r="H29" i="1"/>
  <c r="I29" i="1"/>
  <c r="J29" i="1"/>
  <c r="K29" i="1"/>
  <c r="L29" i="1"/>
  <c r="M29" i="1"/>
  <c r="N29" i="1"/>
  <c r="O29" i="1"/>
  <c r="P29" i="1"/>
  <c r="Q29" i="1"/>
  <c r="R29" i="1"/>
  <c r="S29" i="1"/>
  <c r="T29" i="1"/>
  <c r="U29" i="1"/>
  <c r="V29" i="1"/>
  <c r="W29" i="1"/>
  <c r="X29" i="1"/>
  <c r="Y29" i="1"/>
  <c r="Z29" i="1"/>
  <c r="AA29" i="1"/>
  <c r="AB29" i="1"/>
  <c r="AC29" i="1"/>
  <c r="AD29" i="1"/>
  <c r="AE29" i="1"/>
  <c r="AF29" i="1"/>
  <c r="AG29" i="1"/>
  <c r="AH29" i="1"/>
  <c r="AI29" i="1"/>
  <c r="AJ29" i="1"/>
  <c r="AK29" i="1"/>
  <c r="AL29" i="1"/>
  <c r="AM29" i="1"/>
  <c r="AN29" i="1"/>
  <c r="AO29" i="1"/>
  <c r="AP29" i="1"/>
  <c r="AQ29" i="1"/>
  <c r="AR29" i="1"/>
  <c r="AS29" i="1"/>
  <c r="AT29" i="1"/>
  <c r="AU29" i="1"/>
  <c r="AV29" i="1"/>
  <c r="AW29" i="1"/>
  <c r="AX29" i="1"/>
  <c r="AY29" i="1"/>
  <c r="AZ29" i="1"/>
  <c r="BA29" i="1"/>
  <c r="BB29" i="1"/>
  <c r="BC29" i="1"/>
  <c r="BD29" i="1"/>
  <c r="BE29" i="1"/>
  <c r="BF29" i="1"/>
  <c r="H30" i="1"/>
  <c r="I30" i="1"/>
  <c r="J30" i="1"/>
  <c r="K30" i="1"/>
  <c r="L30" i="1"/>
  <c r="M30" i="1"/>
  <c r="N30" i="1"/>
  <c r="O30" i="1"/>
  <c r="P30" i="1"/>
  <c r="Q30" i="1"/>
  <c r="R30" i="1"/>
  <c r="S30" i="1"/>
  <c r="T30" i="1"/>
  <c r="U30" i="1"/>
  <c r="V30" i="1"/>
  <c r="W30" i="1"/>
  <c r="X30" i="1"/>
  <c r="Y30" i="1"/>
  <c r="Z30" i="1"/>
  <c r="AA30" i="1"/>
  <c r="AB30" i="1"/>
  <c r="AC30" i="1"/>
  <c r="AD30" i="1"/>
  <c r="AE30" i="1"/>
  <c r="AF30" i="1"/>
  <c r="AG30" i="1"/>
  <c r="AH30" i="1"/>
  <c r="AI30" i="1"/>
  <c r="AJ30" i="1"/>
  <c r="AK30" i="1"/>
  <c r="AL30" i="1"/>
  <c r="AM30" i="1"/>
  <c r="AN30" i="1"/>
  <c r="AO30" i="1"/>
  <c r="AP30" i="1"/>
  <c r="AQ30" i="1"/>
  <c r="AR30" i="1"/>
  <c r="AS30" i="1"/>
  <c r="AT30" i="1"/>
  <c r="AU30" i="1"/>
  <c r="AV30" i="1"/>
  <c r="AW30" i="1"/>
  <c r="AX30" i="1"/>
  <c r="AY30" i="1"/>
  <c r="AZ30" i="1"/>
  <c r="BA30" i="1"/>
  <c r="BB30" i="1"/>
  <c r="BC30" i="1"/>
  <c r="BD30" i="1"/>
  <c r="BE30" i="1"/>
  <c r="BF30" i="1"/>
  <c r="H31" i="1"/>
  <c r="I31" i="1"/>
  <c r="J31" i="1"/>
  <c r="K31" i="1"/>
  <c r="L31" i="1"/>
  <c r="M31" i="1"/>
  <c r="N31" i="1"/>
  <c r="O31" i="1"/>
  <c r="P31" i="1"/>
  <c r="Q31" i="1"/>
  <c r="R31" i="1"/>
  <c r="S31" i="1"/>
  <c r="T31" i="1"/>
  <c r="U31" i="1"/>
  <c r="V31" i="1"/>
  <c r="W31" i="1"/>
  <c r="X31" i="1"/>
  <c r="Y31" i="1"/>
  <c r="Z31" i="1"/>
  <c r="AA31" i="1"/>
  <c r="AB31" i="1"/>
  <c r="AC31" i="1"/>
  <c r="AD31" i="1"/>
  <c r="AE31" i="1"/>
  <c r="AF31" i="1"/>
  <c r="AG31" i="1"/>
  <c r="AH31" i="1"/>
  <c r="AI31" i="1"/>
  <c r="AJ31" i="1"/>
  <c r="AK31" i="1"/>
  <c r="AL31" i="1"/>
  <c r="AM31" i="1"/>
  <c r="AN31" i="1"/>
  <c r="AO31" i="1"/>
  <c r="AP31" i="1"/>
  <c r="AQ31" i="1"/>
  <c r="AR31" i="1"/>
  <c r="AS31" i="1"/>
  <c r="AT31" i="1"/>
  <c r="AU31" i="1"/>
  <c r="AV31" i="1"/>
  <c r="AW31" i="1"/>
  <c r="AX31" i="1"/>
  <c r="AY31" i="1"/>
  <c r="AZ31" i="1"/>
  <c r="BA31" i="1"/>
  <c r="BB31" i="1"/>
  <c r="BC31" i="1"/>
  <c r="BD31" i="1"/>
  <c r="BE31" i="1"/>
  <c r="BF31" i="1"/>
  <c r="H32" i="1"/>
  <c r="I32" i="1"/>
  <c r="J32" i="1"/>
  <c r="K32" i="1"/>
  <c r="L32" i="1"/>
  <c r="M32" i="1"/>
  <c r="N32" i="1"/>
  <c r="O32" i="1"/>
  <c r="P32" i="1"/>
  <c r="Q32" i="1"/>
  <c r="R32" i="1"/>
  <c r="S32" i="1"/>
  <c r="T32" i="1"/>
  <c r="U32" i="1"/>
  <c r="V32" i="1"/>
  <c r="W32" i="1"/>
  <c r="X32" i="1"/>
  <c r="Y32" i="1"/>
  <c r="Z32" i="1"/>
  <c r="AA32" i="1"/>
  <c r="AB32" i="1"/>
  <c r="AC32" i="1"/>
  <c r="AD32" i="1"/>
  <c r="AE32" i="1"/>
  <c r="AF32" i="1"/>
  <c r="AG32" i="1"/>
  <c r="AH32" i="1"/>
  <c r="AI32" i="1"/>
  <c r="AJ32" i="1"/>
  <c r="AK32" i="1"/>
  <c r="AL32" i="1"/>
  <c r="AM32" i="1"/>
  <c r="AN32" i="1"/>
  <c r="AO32" i="1"/>
  <c r="AP32" i="1"/>
  <c r="AQ32" i="1"/>
  <c r="AR32" i="1"/>
  <c r="AS32" i="1"/>
  <c r="AT32" i="1"/>
  <c r="AU32" i="1"/>
  <c r="AV32" i="1"/>
  <c r="AW32" i="1"/>
  <c r="AX32" i="1"/>
  <c r="AY32" i="1"/>
  <c r="AZ32" i="1"/>
  <c r="BA32" i="1"/>
  <c r="BB32" i="1"/>
  <c r="BC32" i="1"/>
  <c r="BD32" i="1"/>
  <c r="BE32" i="1"/>
  <c r="BF32" i="1"/>
  <c r="H33" i="1"/>
  <c r="I33" i="1"/>
  <c r="J33" i="1"/>
  <c r="K33" i="1"/>
  <c r="L33" i="1"/>
  <c r="M33" i="1"/>
  <c r="N33" i="1"/>
  <c r="O33" i="1"/>
  <c r="P33" i="1"/>
  <c r="Q33" i="1"/>
  <c r="R33" i="1"/>
  <c r="S33" i="1"/>
  <c r="T33" i="1"/>
  <c r="U33" i="1"/>
  <c r="V33" i="1"/>
  <c r="W33" i="1"/>
  <c r="X33" i="1"/>
  <c r="Y33" i="1"/>
  <c r="Z33" i="1"/>
  <c r="AA33" i="1"/>
  <c r="AB33" i="1"/>
  <c r="AC33" i="1"/>
  <c r="AD33" i="1"/>
  <c r="AE33" i="1"/>
  <c r="AF33" i="1"/>
  <c r="AG33" i="1"/>
  <c r="AH33" i="1"/>
  <c r="AI33" i="1"/>
  <c r="AJ33" i="1"/>
  <c r="AK33" i="1"/>
  <c r="AL33" i="1"/>
  <c r="AM33" i="1"/>
  <c r="AN33" i="1"/>
  <c r="AO33" i="1"/>
  <c r="AP33" i="1"/>
  <c r="AQ33" i="1"/>
  <c r="AR33" i="1"/>
  <c r="AS33" i="1"/>
  <c r="AT33" i="1"/>
  <c r="AU33" i="1"/>
  <c r="AV33" i="1"/>
  <c r="AW33" i="1"/>
  <c r="AX33" i="1"/>
  <c r="AY33" i="1"/>
  <c r="AZ33" i="1"/>
  <c r="BA33" i="1"/>
  <c r="BB33" i="1"/>
  <c r="BC33" i="1"/>
  <c r="BD33" i="1"/>
  <c r="BE33" i="1"/>
  <c r="BF33" i="1"/>
  <c r="H34" i="1"/>
  <c r="I34" i="1"/>
  <c r="J34" i="1"/>
  <c r="K34" i="1"/>
  <c r="L34" i="1"/>
  <c r="M34" i="1"/>
  <c r="N34" i="1"/>
  <c r="O34" i="1"/>
  <c r="P34" i="1"/>
  <c r="Q34" i="1"/>
  <c r="R34" i="1"/>
  <c r="S34" i="1"/>
  <c r="T34" i="1"/>
  <c r="U34" i="1"/>
  <c r="V34" i="1"/>
  <c r="W34" i="1"/>
  <c r="X34" i="1"/>
  <c r="Y34" i="1"/>
  <c r="Z34" i="1"/>
  <c r="AA34" i="1"/>
  <c r="AB34" i="1"/>
  <c r="AC34" i="1"/>
  <c r="AD34" i="1"/>
  <c r="AE34" i="1"/>
  <c r="AF34" i="1"/>
  <c r="AG34" i="1"/>
  <c r="AH34" i="1"/>
  <c r="AI34" i="1"/>
  <c r="AJ34" i="1"/>
  <c r="AK34" i="1"/>
  <c r="AL34" i="1"/>
  <c r="AM34" i="1"/>
  <c r="AN34" i="1"/>
  <c r="AO34" i="1"/>
  <c r="AP34" i="1"/>
  <c r="AQ34" i="1"/>
  <c r="AR34" i="1"/>
  <c r="AS34" i="1"/>
  <c r="AT34" i="1"/>
  <c r="AU34" i="1"/>
  <c r="AV34" i="1"/>
  <c r="AW34" i="1"/>
  <c r="AX34" i="1"/>
  <c r="AY34" i="1"/>
  <c r="AZ34" i="1"/>
  <c r="BA34" i="1"/>
  <c r="BB34" i="1"/>
  <c r="BC34" i="1"/>
  <c r="BD34" i="1"/>
  <c r="BE34" i="1"/>
  <c r="BF34" i="1"/>
  <c r="H35" i="1"/>
  <c r="I35" i="1"/>
  <c r="J35" i="1"/>
  <c r="K35" i="1"/>
  <c r="L35" i="1"/>
  <c r="M35" i="1"/>
  <c r="N35" i="1"/>
  <c r="O35" i="1"/>
  <c r="P35" i="1"/>
  <c r="Q35" i="1"/>
  <c r="R35" i="1"/>
  <c r="S35" i="1"/>
  <c r="T35" i="1"/>
  <c r="U35" i="1"/>
  <c r="V35" i="1"/>
  <c r="W35" i="1"/>
  <c r="X35" i="1"/>
  <c r="Y35" i="1"/>
  <c r="Z35" i="1"/>
  <c r="AA35" i="1"/>
  <c r="AB35" i="1"/>
  <c r="AC35" i="1"/>
  <c r="AD35" i="1"/>
  <c r="AE35" i="1"/>
  <c r="AF35" i="1"/>
  <c r="AG35" i="1"/>
  <c r="AH35" i="1"/>
  <c r="AI35" i="1"/>
  <c r="AJ35" i="1"/>
  <c r="AK35" i="1"/>
  <c r="AL35" i="1"/>
  <c r="AM35" i="1"/>
  <c r="AN35" i="1"/>
  <c r="AO35" i="1"/>
  <c r="AP35" i="1"/>
  <c r="AQ35" i="1"/>
  <c r="AR35" i="1"/>
  <c r="AS35" i="1"/>
  <c r="AT35" i="1"/>
  <c r="AU35" i="1"/>
  <c r="AV35" i="1"/>
  <c r="AW35" i="1"/>
  <c r="AX35" i="1"/>
  <c r="AY35" i="1"/>
  <c r="AZ35" i="1"/>
  <c r="BA35" i="1"/>
  <c r="BB35" i="1"/>
  <c r="BC35" i="1"/>
  <c r="BD35" i="1"/>
  <c r="BE35" i="1"/>
  <c r="BF35" i="1"/>
  <c r="H36" i="1"/>
  <c r="I36" i="1"/>
  <c r="J36" i="1"/>
  <c r="K36" i="1"/>
  <c r="L36" i="1"/>
  <c r="M36" i="1"/>
  <c r="N36" i="1"/>
  <c r="O36" i="1"/>
  <c r="P36" i="1"/>
  <c r="Q36" i="1"/>
  <c r="R36" i="1"/>
  <c r="S36" i="1"/>
  <c r="T36" i="1"/>
  <c r="U36" i="1"/>
  <c r="V36" i="1"/>
  <c r="W36" i="1"/>
  <c r="X36" i="1"/>
  <c r="Y36" i="1"/>
  <c r="Z36" i="1"/>
  <c r="AA36" i="1"/>
  <c r="AB36" i="1"/>
  <c r="AC36" i="1"/>
  <c r="AD36" i="1"/>
  <c r="AE36" i="1"/>
  <c r="AF36" i="1"/>
  <c r="AG36" i="1"/>
  <c r="AH36" i="1"/>
  <c r="AI36" i="1"/>
  <c r="AJ36" i="1"/>
  <c r="AK36" i="1"/>
  <c r="AL36" i="1"/>
  <c r="AM36" i="1"/>
  <c r="AN36" i="1"/>
  <c r="AO36" i="1"/>
  <c r="AP36" i="1"/>
  <c r="AQ36" i="1"/>
  <c r="AR36" i="1"/>
  <c r="AS36" i="1"/>
  <c r="AT36" i="1"/>
  <c r="AU36" i="1"/>
  <c r="AV36" i="1"/>
  <c r="AW36" i="1"/>
  <c r="AX36" i="1"/>
  <c r="AY36" i="1"/>
  <c r="AZ36" i="1"/>
  <c r="BA36" i="1"/>
  <c r="BB36" i="1"/>
  <c r="BC36" i="1"/>
  <c r="BD36" i="1"/>
  <c r="BE36" i="1"/>
  <c r="BF36" i="1"/>
  <c r="H37" i="1"/>
  <c r="I37" i="1"/>
  <c r="J37" i="1"/>
  <c r="K37" i="1"/>
  <c r="L37" i="1"/>
  <c r="M37" i="1"/>
  <c r="N37" i="1"/>
  <c r="O37" i="1"/>
  <c r="P37" i="1"/>
  <c r="Q37" i="1"/>
  <c r="R37" i="1"/>
  <c r="S37" i="1"/>
  <c r="T37" i="1"/>
  <c r="U37" i="1"/>
  <c r="V37" i="1"/>
  <c r="W37" i="1"/>
  <c r="X37" i="1"/>
  <c r="Y37" i="1"/>
  <c r="Z37" i="1"/>
  <c r="AA37" i="1"/>
  <c r="AB37" i="1"/>
  <c r="AC37" i="1"/>
  <c r="AD37" i="1"/>
  <c r="AE37" i="1"/>
  <c r="AF37" i="1"/>
  <c r="AG37" i="1"/>
  <c r="AH37" i="1"/>
  <c r="AI37" i="1"/>
  <c r="AJ37" i="1"/>
  <c r="AK37" i="1"/>
  <c r="AL37" i="1"/>
  <c r="AM37" i="1"/>
  <c r="AN37" i="1"/>
  <c r="AO37" i="1"/>
  <c r="AP37" i="1"/>
  <c r="AQ37" i="1"/>
  <c r="AR37" i="1"/>
  <c r="AS37" i="1"/>
  <c r="AT37" i="1"/>
  <c r="AU37" i="1"/>
  <c r="AV37" i="1"/>
  <c r="AW37" i="1"/>
  <c r="AX37" i="1"/>
  <c r="AY37" i="1"/>
  <c r="AZ37" i="1"/>
  <c r="BA37" i="1"/>
  <c r="BB37" i="1"/>
  <c r="BC37" i="1"/>
  <c r="BD37" i="1"/>
  <c r="BE37" i="1"/>
  <c r="BF37" i="1"/>
  <c r="H38" i="1"/>
  <c r="I38" i="1"/>
  <c r="J38" i="1"/>
  <c r="K38" i="1"/>
  <c r="L38" i="1"/>
  <c r="M38" i="1"/>
  <c r="N38" i="1"/>
  <c r="O38" i="1"/>
  <c r="P38" i="1"/>
  <c r="Q38" i="1"/>
  <c r="R38" i="1"/>
  <c r="S38" i="1"/>
  <c r="T38" i="1"/>
  <c r="U38" i="1"/>
  <c r="V38" i="1"/>
  <c r="W38" i="1"/>
  <c r="X38" i="1"/>
  <c r="Y38" i="1"/>
  <c r="Z38" i="1"/>
  <c r="AA38" i="1"/>
  <c r="AB38" i="1"/>
  <c r="AC38" i="1"/>
  <c r="AD38" i="1"/>
  <c r="AE38" i="1"/>
  <c r="AF38" i="1"/>
  <c r="AG38" i="1"/>
  <c r="AH38" i="1"/>
  <c r="AI38" i="1"/>
  <c r="AJ38" i="1"/>
  <c r="AK38" i="1"/>
  <c r="AL38" i="1"/>
  <c r="AM38" i="1"/>
  <c r="AN38" i="1"/>
  <c r="AO38" i="1"/>
  <c r="AP38" i="1"/>
  <c r="AQ38" i="1"/>
  <c r="AR38" i="1"/>
  <c r="AS38" i="1"/>
  <c r="AT38" i="1"/>
  <c r="AU38" i="1"/>
  <c r="AV38" i="1"/>
  <c r="AW38" i="1"/>
  <c r="AX38" i="1"/>
  <c r="AY38" i="1"/>
  <c r="AZ38" i="1"/>
  <c r="BA38" i="1"/>
  <c r="BB38" i="1"/>
  <c r="BC38" i="1"/>
  <c r="BD38" i="1"/>
  <c r="BE38" i="1"/>
  <c r="BF38" i="1"/>
  <c r="H39" i="1"/>
  <c r="I39" i="1"/>
  <c r="J39" i="1"/>
  <c r="K39" i="1"/>
  <c r="L39" i="1"/>
  <c r="M39" i="1"/>
  <c r="N39" i="1"/>
  <c r="O39" i="1"/>
  <c r="P39" i="1"/>
  <c r="Q39" i="1"/>
  <c r="R39" i="1"/>
  <c r="S39" i="1"/>
  <c r="T39" i="1"/>
  <c r="U39" i="1"/>
  <c r="V39" i="1"/>
  <c r="W39" i="1"/>
  <c r="X39" i="1"/>
  <c r="Y39" i="1"/>
  <c r="Z39" i="1"/>
  <c r="AA39" i="1"/>
  <c r="AB39" i="1"/>
  <c r="AC39" i="1"/>
  <c r="AD39" i="1"/>
  <c r="AE39" i="1"/>
  <c r="AF39" i="1"/>
  <c r="AG39" i="1"/>
  <c r="AH39" i="1"/>
  <c r="AI39" i="1"/>
  <c r="AJ39" i="1"/>
  <c r="AK39" i="1"/>
  <c r="AL39" i="1"/>
  <c r="AM39" i="1"/>
  <c r="AN39" i="1"/>
  <c r="AO39" i="1"/>
  <c r="AP39" i="1"/>
  <c r="AQ39" i="1"/>
  <c r="AR39" i="1"/>
  <c r="AS39" i="1"/>
  <c r="AT39" i="1"/>
  <c r="AU39" i="1"/>
  <c r="AV39" i="1"/>
  <c r="AW39" i="1"/>
  <c r="AX39" i="1"/>
  <c r="AY39" i="1"/>
  <c r="AZ39" i="1"/>
  <c r="BA39" i="1"/>
  <c r="BB39" i="1"/>
  <c r="BC39" i="1"/>
  <c r="BD39" i="1"/>
  <c r="BE39" i="1"/>
  <c r="BF39" i="1"/>
  <c r="H40" i="1"/>
  <c r="I40" i="1"/>
  <c r="J40" i="1"/>
  <c r="K40" i="1"/>
  <c r="L40" i="1"/>
  <c r="M40" i="1"/>
  <c r="N40" i="1"/>
  <c r="O40" i="1"/>
  <c r="P40" i="1"/>
  <c r="Q40" i="1"/>
  <c r="R40" i="1"/>
  <c r="S40" i="1"/>
  <c r="T40" i="1"/>
  <c r="U40" i="1"/>
  <c r="V40" i="1"/>
  <c r="W40" i="1"/>
  <c r="X40" i="1"/>
  <c r="Y40" i="1"/>
  <c r="Z40" i="1"/>
  <c r="AA40" i="1"/>
  <c r="AB40" i="1"/>
  <c r="AC40" i="1"/>
  <c r="AD40" i="1"/>
  <c r="AE40" i="1"/>
  <c r="AF40" i="1"/>
  <c r="AG40" i="1"/>
  <c r="AH40" i="1"/>
  <c r="AI40" i="1"/>
  <c r="AJ40" i="1"/>
  <c r="AK40" i="1"/>
  <c r="AL40" i="1"/>
  <c r="AM40" i="1"/>
  <c r="AN40" i="1"/>
  <c r="AO40" i="1"/>
  <c r="AP40" i="1"/>
  <c r="AQ40" i="1"/>
  <c r="AR40" i="1"/>
  <c r="AS40" i="1"/>
  <c r="AT40" i="1"/>
  <c r="AU40" i="1"/>
  <c r="AV40" i="1"/>
  <c r="AW40" i="1"/>
  <c r="AX40" i="1"/>
  <c r="AY40" i="1"/>
  <c r="AZ40" i="1"/>
  <c r="BA40" i="1"/>
  <c r="BB40" i="1"/>
  <c r="BC40" i="1"/>
  <c r="BD40" i="1"/>
  <c r="BE40" i="1"/>
  <c r="BF40" i="1"/>
  <c r="H41" i="1"/>
  <c r="I41" i="1"/>
  <c r="J41" i="1"/>
  <c r="K41" i="1"/>
  <c r="L41" i="1"/>
  <c r="M41" i="1"/>
  <c r="N41" i="1"/>
  <c r="O41" i="1"/>
  <c r="P41" i="1"/>
  <c r="Q41" i="1"/>
  <c r="R41" i="1"/>
  <c r="S41" i="1"/>
  <c r="T41" i="1"/>
  <c r="U41" i="1"/>
  <c r="V41" i="1"/>
  <c r="W41" i="1"/>
  <c r="X41" i="1"/>
  <c r="Y41" i="1"/>
  <c r="Z41" i="1"/>
  <c r="AA41" i="1"/>
  <c r="AB41" i="1"/>
  <c r="AC41" i="1"/>
  <c r="AD41" i="1"/>
  <c r="AE41" i="1"/>
  <c r="AF41" i="1"/>
  <c r="AG41" i="1"/>
  <c r="AH41" i="1"/>
  <c r="AI41" i="1"/>
  <c r="AJ41" i="1"/>
  <c r="AK41" i="1"/>
  <c r="AL41" i="1"/>
  <c r="AM41" i="1"/>
  <c r="AN41" i="1"/>
  <c r="AO41" i="1"/>
  <c r="AP41" i="1"/>
  <c r="AQ41" i="1"/>
  <c r="AR41" i="1"/>
  <c r="AS41" i="1"/>
  <c r="AT41" i="1"/>
  <c r="AU41" i="1"/>
  <c r="AV41" i="1"/>
  <c r="AW41" i="1"/>
  <c r="AX41" i="1"/>
  <c r="AY41" i="1"/>
  <c r="AZ41" i="1"/>
  <c r="BA41" i="1"/>
  <c r="BB41" i="1"/>
  <c r="BC41" i="1"/>
  <c r="BD41" i="1"/>
  <c r="BE41" i="1"/>
  <c r="BF41" i="1"/>
  <c r="H42" i="1"/>
  <c r="I42" i="1"/>
  <c r="J42" i="1"/>
  <c r="K42" i="1"/>
  <c r="L42" i="1"/>
  <c r="M42" i="1"/>
  <c r="N42" i="1"/>
  <c r="O42" i="1"/>
  <c r="P42" i="1"/>
  <c r="Q42" i="1"/>
  <c r="R42" i="1"/>
  <c r="S42" i="1"/>
  <c r="T42" i="1"/>
  <c r="U42" i="1"/>
  <c r="V42" i="1"/>
  <c r="W42" i="1"/>
  <c r="X42" i="1"/>
  <c r="Y42" i="1"/>
  <c r="Z42" i="1"/>
  <c r="AA42" i="1"/>
  <c r="AB42" i="1"/>
  <c r="AC42" i="1"/>
  <c r="AD42" i="1"/>
  <c r="AE42" i="1"/>
  <c r="AF42" i="1"/>
  <c r="AG42" i="1"/>
  <c r="AH42" i="1"/>
  <c r="AI42" i="1"/>
  <c r="AJ42" i="1"/>
  <c r="AK42" i="1"/>
  <c r="AL42" i="1"/>
  <c r="AM42" i="1"/>
  <c r="AN42" i="1"/>
  <c r="AO42" i="1"/>
  <c r="AP42" i="1"/>
  <c r="AQ42" i="1"/>
  <c r="AR42" i="1"/>
  <c r="AS42" i="1"/>
  <c r="AT42" i="1"/>
  <c r="AU42" i="1"/>
  <c r="AV42" i="1"/>
  <c r="AW42" i="1"/>
  <c r="AX42" i="1"/>
  <c r="AY42" i="1"/>
  <c r="AZ42" i="1"/>
  <c r="BA42" i="1"/>
  <c r="BB42" i="1"/>
  <c r="BC42" i="1"/>
  <c r="BD42" i="1"/>
  <c r="BE42" i="1"/>
  <c r="BF42" i="1"/>
  <c r="H43" i="1"/>
  <c r="I43" i="1"/>
  <c r="J43" i="1"/>
  <c r="K43" i="1"/>
  <c r="L43" i="1"/>
  <c r="M43" i="1"/>
  <c r="N43" i="1"/>
  <c r="O43" i="1"/>
  <c r="P43" i="1"/>
  <c r="Q43" i="1"/>
  <c r="R43" i="1"/>
  <c r="S43" i="1"/>
  <c r="T43" i="1"/>
  <c r="U43" i="1"/>
  <c r="V43" i="1"/>
  <c r="W43" i="1"/>
  <c r="X43" i="1"/>
  <c r="Y43" i="1"/>
  <c r="Z43" i="1"/>
  <c r="AA43" i="1"/>
  <c r="AB43" i="1"/>
  <c r="AC43" i="1"/>
  <c r="AD43" i="1"/>
  <c r="AE43" i="1"/>
  <c r="AF43" i="1"/>
  <c r="AG43" i="1"/>
  <c r="AH43" i="1"/>
  <c r="AI43" i="1"/>
  <c r="AJ43" i="1"/>
  <c r="AK43" i="1"/>
  <c r="AL43" i="1"/>
  <c r="AM43" i="1"/>
  <c r="AN43" i="1"/>
  <c r="AO43" i="1"/>
  <c r="AP43" i="1"/>
  <c r="AQ43" i="1"/>
  <c r="AR43" i="1"/>
  <c r="AS43" i="1"/>
  <c r="AT43" i="1"/>
  <c r="AU43" i="1"/>
  <c r="AV43" i="1"/>
  <c r="AW43" i="1"/>
  <c r="AX43" i="1"/>
  <c r="AY43" i="1"/>
  <c r="AZ43" i="1"/>
  <c r="BA43" i="1"/>
  <c r="BB43" i="1"/>
  <c r="BC43" i="1"/>
  <c r="BD43" i="1"/>
  <c r="BE43" i="1"/>
  <c r="BF43" i="1"/>
  <c r="H44" i="1"/>
  <c r="I44" i="1"/>
  <c r="J44" i="1"/>
  <c r="K44" i="1"/>
  <c r="L44" i="1"/>
  <c r="M44" i="1"/>
  <c r="N44" i="1"/>
  <c r="O44" i="1"/>
  <c r="P44" i="1"/>
  <c r="Q44" i="1"/>
  <c r="R44" i="1"/>
  <c r="S44" i="1"/>
  <c r="T44" i="1"/>
  <c r="U44" i="1"/>
  <c r="V44" i="1"/>
  <c r="W44" i="1"/>
  <c r="X44" i="1"/>
  <c r="Y44" i="1"/>
  <c r="Z44" i="1"/>
  <c r="AA44" i="1"/>
  <c r="AB44" i="1"/>
  <c r="AC44" i="1"/>
  <c r="AD44" i="1"/>
  <c r="AE44" i="1"/>
  <c r="AF44" i="1"/>
  <c r="AG44" i="1"/>
  <c r="AH44" i="1"/>
  <c r="AI44" i="1"/>
  <c r="AJ44" i="1"/>
  <c r="AK44" i="1"/>
  <c r="AL44" i="1"/>
  <c r="AM44" i="1"/>
  <c r="AN44" i="1"/>
  <c r="AO44" i="1"/>
  <c r="AP44" i="1"/>
  <c r="AQ44" i="1"/>
  <c r="AR44" i="1"/>
  <c r="AS44" i="1"/>
  <c r="AT44" i="1"/>
  <c r="AU44" i="1"/>
  <c r="AV44" i="1"/>
  <c r="AW44" i="1"/>
  <c r="AX44" i="1"/>
  <c r="AY44" i="1"/>
  <c r="AZ44" i="1"/>
  <c r="BA44" i="1"/>
  <c r="BB44" i="1"/>
  <c r="BC44" i="1"/>
  <c r="BD44" i="1"/>
  <c r="BE44" i="1"/>
  <c r="BF44" i="1"/>
  <c r="H45" i="1"/>
  <c r="I45" i="1"/>
  <c r="J45" i="1"/>
  <c r="K45" i="1"/>
  <c r="L45" i="1"/>
  <c r="M45" i="1"/>
  <c r="N45" i="1"/>
  <c r="O45" i="1"/>
  <c r="P45" i="1"/>
  <c r="Q45" i="1"/>
  <c r="R45" i="1"/>
  <c r="S45" i="1"/>
  <c r="T45" i="1"/>
  <c r="U45" i="1"/>
  <c r="V45" i="1"/>
  <c r="W45" i="1"/>
  <c r="X45" i="1"/>
  <c r="Y45" i="1"/>
  <c r="Z45" i="1"/>
  <c r="AA45" i="1"/>
  <c r="AB45" i="1"/>
  <c r="AC45" i="1"/>
  <c r="AD45" i="1"/>
  <c r="AE45" i="1"/>
  <c r="AF45" i="1"/>
  <c r="AG45" i="1"/>
  <c r="AH45" i="1"/>
  <c r="AI45" i="1"/>
  <c r="AJ45" i="1"/>
  <c r="AK45" i="1"/>
  <c r="AL45" i="1"/>
  <c r="AM45" i="1"/>
  <c r="AN45" i="1"/>
  <c r="AO45" i="1"/>
  <c r="AP45" i="1"/>
  <c r="AQ45" i="1"/>
  <c r="AR45" i="1"/>
  <c r="AS45" i="1"/>
  <c r="AT45" i="1"/>
  <c r="AU45" i="1"/>
  <c r="AV45" i="1"/>
  <c r="AW45" i="1"/>
  <c r="AX45" i="1"/>
  <c r="AY45" i="1"/>
  <c r="AZ45" i="1"/>
  <c r="BA45" i="1"/>
  <c r="BB45" i="1"/>
  <c r="BC45" i="1"/>
  <c r="BD45" i="1"/>
  <c r="BE45" i="1"/>
  <c r="BF45" i="1"/>
  <c r="H46" i="1"/>
  <c r="I46" i="1"/>
  <c r="J46" i="1"/>
  <c r="K46" i="1"/>
  <c r="L46" i="1"/>
  <c r="M46" i="1"/>
  <c r="N46" i="1"/>
  <c r="O46" i="1"/>
  <c r="P46" i="1"/>
  <c r="Q46" i="1"/>
  <c r="R46" i="1"/>
  <c r="S46" i="1"/>
  <c r="T46" i="1"/>
  <c r="U46" i="1"/>
  <c r="V46" i="1"/>
  <c r="W46" i="1"/>
  <c r="X46" i="1"/>
  <c r="Y46" i="1"/>
  <c r="Z46" i="1"/>
  <c r="AA46" i="1"/>
  <c r="AB46" i="1"/>
  <c r="AC46" i="1"/>
  <c r="AD46" i="1"/>
  <c r="AE46" i="1"/>
  <c r="AF46" i="1"/>
  <c r="AG46" i="1"/>
  <c r="AH46" i="1"/>
  <c r="AI46" i="1"/>
  <c r="AJ46" i="1"/>
  <c r="AK46" i="1"/>
  <c r="AL46" i="1"/>
  <c r="AM46" i="1"/>
  <c r="AN46" i="1"/>
  <c r="AO46" i="1"/>
  <c r="AP46" i="1"/>
  <c r="AQ46" i="1"/>
  <c r="AR46" i="1"/>
  <c r="AS46" i="1"/>
  <c r="AT46" i="1"/>
  <c r="AU46" i="1"/>
  <c r="AV46" i="1"/>
  <c r="AW46" i="1"/>
  <c r="AX46" i="1"/>
  <c r="AY46" i="1"/>
  <c r="AZ46" i="1"/>
  <c r="BA46" i="1"/>
  <c r="BB46" i="1"/>
  <c r="BC46" i="1"/>
  <c r="BD46" i="1"/>
  <c r="BE46" i="1"/>
  <c r="BF46" i="1"/>
  <c r="H47" i="1"/>
  <c r="I47" i="1"/>
  <c r="J47" i="1"/>
  <c r="K47" i="1"/>
  <c r="L47" i="1"/>
  <c r="M47" i="1"/>
  <c r="N47" i="1"/>
  <c r="O47" i="1"/>
  <c r="P47" i="1"/>
  <c r="Q47" i="1"/>
  <c r="R47" i="1"/>
  <c r="S47" i="1"/>
  <c r="T47" i="1"/>
  <c r="U47" i="1"/>
  <c r="V47" i="1"/>
  <c r="W47" i="1"/>
  <c r="X47" i="1"/>
  <c r="Y47" i="1"/>
  <c r="Z47" i="1"/>
  <c r="AA47" i="1"/>
  <c r="AB47" i="1"/>
  <c r="AC47" i="1"/>
  <c r="AD47" i="1"/>
  <c r="AE47" i="1"/>
  <c r="AF47" i="1"/>
  <c r="AG47" i="1"/>
  <c r="AH47" i="1"/>
  <c r="AI47" i="1"/>
  <c r="AJ47" i="1"/>
  <c r="AK47" i="1"/>
  <c r="AL47" i="1"/>
  <c r="AM47" i="1"/>
  <c r="AN47" i="1"/>
  <c r="AO47" i="1"/>
  <c r="AP47" i="1"/>
  <c r="AQ47" i="1"/>
  <c r="AR47" i="1"/>
  <c r="AS47" i="1"/>
  <c r="AT47" i="1"/>
  <c r="AU47" i="1"/>
  <c r="AV47" i="1"/>
  <c r="AW47" i="1"/>
  <c r="AX47" i="1"/>
  <c r="AY47" i="1"/>
  <c r="AZ47" i="1"/>
  <c r="BA47" i="1"/>
  <c r="BB47" i="1"/>
  <c r="BC47" i="1"/>
  <c r="BD47" i="1"/>
  <c r="BE47" i="1"/>
  <c r="BF47" i="1"/>
  <c r="H48" i="1"/>
  <c r="I48" i="1"/>
  <c r="J48" i="1"/>
  <c r="K48" i="1"/>
  <c r="L48" i="1"/>
  <c r="M48" i="1"/>
  <c r="N48" i="1"/>
  <c r="O48" i="1"/>
  <c r="P48" i="1"/>
  <c r="Q48" i="1"/>
  <c r="R48" i="1"/>
  <c r="S48" i="1"/>
  <c r="T48" i="1"/>
  <c r="U48" i="1"/>
  <c r="V48" i="1"/>
  <c r="W48" i="1"/>
  <c r="X48" i="1"/>
  <c r="Y48" i="1"/>
  <c r="Z48" i="1"/>
  <c r="AA48" i="1"/>
  <c r="AB48" i="1"/>
  <c r="AC48" i="1"/>
  <c r="AD48" i="1"/>
  <c r="AE48" i="1"/>
  <c r="AF48" i="1"/>
  <c r="AG48" i="1"/>
  <c r="AH48" i="1"/>
  <c r="AI48" i="1"/>
  <c r="AJ48" i="1"/>
  <c r="AK48" i="1"/>
  <c r="AL48" i="1"/>
  <c r="AM48" i="1"/>
  <c r="AN48" i="1"/>
  <c r="AO48" i="1"/>
  <c r="AP48" i="1"/>
  <c r="AQ48" i="1"/>
  <c r="AR48" i="1"/>
  <c r="AS48" i="1"/>
  <c r="AT48" i="1"/>
  <c r="AU48" i="1"/>
  <c r="AV48" i="1"/>
  <c r="AW48" i="1"/>
  <c r="AX48" i="1"/>
  <c r="AY48" i="1"/>
  <c r="AZ48" i="1"/>
  <c r="BA48" i="1"/>
  <c r="BB48" i="1"/>
  <c r="BC48" i="1"/>
  <c r="BD48" i="1"/>
  <c r="BE48" i="1"/>
  <c r="BF48" i="1"/>
  <c r="H49" i="1"/>
  <c r="I49" i="1"/>
  <c r="J49" i="1"/>
  <c r="K49" i="1"/>
  <c r="L49" i="1"/>
  <c r="M49" i="1"/>
  <c r="N49" i="1"/>
  <c r="O49" i="1"/>
  <c r="P49" i="1"/>
  <c r="Q49" i="1"/>
  <c r="R49" i="1"/>
  <c r="S49" i="1"/>
  <c r="T49" i="1"/>
  <c r="U49" i="1"/>
  <c r="V49" i="1"/>
  <c r="W49" i="1"/>
  <c r="X49" i="1"/>
  <c r="Y49" i="1"/>
  <c r="Z49" i="1"/>
  <c r="AA49" i="1"/>
  <c r="AB49" i="1"/>
  <c r="AC49" i="1"/>
  <c r="AD49" i="1"/>
  <c r="AE49" i="1"/>
  <c r="AF49" i="1"/>
  <c r="AG49" i="1"/>
  <c r="AH49" i="1"/>
  <c r="AI49" i="1"/>
  <c r="AJ49" i="1"/>
  <c r="AK49" i="1"/>
  <c r="AL49" i="1"/>
  <c r="AM49" i="1"/>
  <c r="AN49" i="1"/>
  <c r="AO49" i="1"/>
  <c r="AP49" i="1"/>
  <c r="AQ49" i="1"/>
  <c r="AR49" i="1"/>
  <c r="AS49" i="1"/>
  <c r="AT49" i="1"/>
  <c r="AU49" i="1"/>
  <c r="AV49" i="1"/>
  <c r="AW49" i="1"/>
  <c r="AX49" i="1"/>
  <c r="AY49" i="1"/>
  <c r="AZ49" i="1"/>
  <c r="BA49" i="1"/>
  <c r="BB49" i="1"/>
  <c r="BC49" i="1"/>
  <c r="BD49" i="1"/>
  <c r="BE49" i="1"/>
  <c r="BF49" i="1"/>
  <c r="H50" i="1"/>
  <c r="I50" i="1"/>
  <c r="J50" i="1"/>
  <c r="K50" i="1"/>
  <c r="L50" i="1"/>
  <c r="M50" i="1"/>
  <c r="N50" i="1"/>
  <c r="O50" i="1"/>
  <c r="P50" i="1"/>
  <c r="Q50" i="1"/>
  <c r="R50" i="1"/>
  <c r="S50" i="1"/>
  <c r="T50" i="1"/>
  <c r="U50" i="1"/>
  <c r="V50" i="1"/>
  <c r="W50" i="1"/>
  <c r="X50" i="1"/>
  <c r="Y50" i="1"/>
  <c r="Z50" i="1"/>
  <c r="AA50" i="1"/>
  <c r="AB50" i="1"/>
  <c r="AC50" i="1"/>
  <c r="AD50" i="1"/>
  <c r="AE50" i="1"/>
  <c r="AF50" i="1"/>
  <c r="AG50" i="1"/>
  <c r="AH50" i="1"/>
  <c r="AI50" i="1"/>
  <c r="AJ50" i="1"/>
  <c r="AK50" i="1"/>
  <c r="AL50" i="1"/>
  <c r="AM50" i="1"/>
  <c r="AN50" i="1"/>
  <c r="AO50" i="1"/>
  <c r="AP50" i="1"/>
  <c r="AQ50" i="1"/>
  <c r="AR50" i="1"/>
  <c r="AS50" i="1"/>
  <c r="AT50" i="1"/>
  <c r="AU50" i="1"/>
  <c r="AV50" i="1"/>
  <c r="AW50" i="1"/>
  <c r="AX50" i="1"/>
  <c r="AY50" i="1"/>
  <c r="AZ50" i="1"/>
  <c r="BA50" i="1"/>
  <c r="BB50" i="1"/>
  <c r="BC50" i="1"/>
  <c r="BD50" i="1"/>
  <c r="BE50" i="1"/>
  <c r="BF50" i="1"/>
  <c r="H51" i="1"/>
  <c r="I51" i="1"/>
  <c r="J51" i="1"/>
  <c r="K51" i="1"/>
  <c r="L51" i="1"/>
  <c r="M51" i="1"/>
  <c r="N51" i="1"/>
  <c r="O51" i="1"/>
  <c r="P51" i="1"/>
  <c r="Q51" i="1"/>
  <c r="R51" i="1"/>
  <c r="S51" i="1"/>
  <c r="T51" i="1"/>
  <c r="U51" i="1"/>
  <c r="V51" i="1"/>
  <c r="W51" i="1"/>
  <c r="X51" i="1"/>
  <c r="Y51" i="1"/>
  <c r="Z51" i="1"/>
  <c r="AA51" i="1"/>
  <c r="AB51" i="1"/>
  <c r="AC51" i="1"/>
  <c r="AD51" i="1"/>
  <c r="AE51" i="1"/>
  <c r="AF51" i="1"/>
  <c r="AG51" i="1"/>
  <c r="AH51" i="1"/>
  <c r="AI51" i="1"/>
  <c r="AJ51" i="1"/>
  <c r="AK51" i="1"/>
  <c r="AL51" i="1"/>
  <c r="AM51" i="1"/>
  <c r="AN51" i="1"/>
  <c r="AO51" i="1"/>
  <c r="AP51" i="1"/>
  <c r="AQ51" i="1"/>
  <c r="AR51" i="1"/>
  <c r="AS51" i="1"/>
  <c r="AT51" i="1"/>
  <c r="AU51" i="1"/>
  <c r="AV51" i="1"/>
  <c r="AW51" i="1"/>
  <c r="AX51" i="1"/>
  <c r="AY51" i="1"/>
  <c r="AZ51" i="1"/>
  <c r="BA51" i="1"/>
  <c r="BB51" i="1"/>
  <c r="BC51" i="1"/>
  <c r="BD51" i="1"/>
  <c r="BE51" i="1"/>
  <c r="BF51" i="1"/>
  <c r="H52" i="1"/>
  <c r="I52" i="1"/>
  <c r="J52" i="1"/>
  <c r="K52" i="1"/>
  <c r="L52" i="1"/>
  <c r="M52" i="1"/>
  <c r="N52" i="1"/>
  <c r="O52" i="1"/>
  <c r="P52" i="1"/>
  <c r="Q52" i="1"/>
  <c r="R52" i="1"/>
  <c r="S52" i="1"/>
  <c r="T52" i="1"/>
  <c r="U52" i="1"/>
  <c r="V52" i="1"/>
  <c r="W52" i="1"/>
  <c r="X52" i="1"/>
  <c r="Y52" i="1"/>
  <c r="Z52" i="1"/>
  <c r="AA52" i="1"/>
  <c r="AB52" i="1"/>
  <c r="AC52" i="1"/>
  <c r="AD52" i="1"/>
  <c r="AE52" i="1"/>
  <c r="AF52" i="1"/>
  <c r="AG52" i="1"/>
  <c r="AH52" i="1"/>
  <c r="AI52" i="1"/>
  <c r="AJ52" i="1"/>
  <c r="AK52" i="1"/>
  <c r="AL52" i="1"/>
  <c r="AM52" i="1"/>
  <c r="AN52" i="1"/>
  <c r="AO52" i="1"/>
  <c r="AP52" i="1"/>
  <c r="AQ52" i="1"/>
  <c r="AR52" i="1"/>
  <c r="AS52" i="1"/>
  <c r="AT52" i="1"/>
  <c r="AU52" i="1"/>
  <c r="AV52" i="1"/>
  <c r="AW52" i="1"/>
  <c r="AX52" i="1"/>
  <c r="AY52" i="1"/>
  <c r="AZ52" i="1"/>
  <c r="BA52" i="1"/>
  <c r="BB52" i="1"/>
  <c r="BC52" i="1"/>
  <c r="BD52" i="1"/>
  <c r="BE52" i="1"/>
  <c r="BF52" i="1"/>
  <c r="H53" i="1"/>
  <c r="I53" i="1"/>
  <c r="J53" i="1"/>
  <c r="K53" i="1"/>
  <c r="L53" i="1"/>
  <c r="M53" i="1"/>
  <c r="N53" i="1"/>
  <c r="O53" i="1"/>
  <c r="P53" i="1"/>
  <c r="Q53" i="1"/>
  <c r="R53" i="1"/>
  <c r="S53" i="1"/>
  <c r="T53" i="1"/>
  <c r="U53" i="1"/>
  <c r="V53" i="1"/>
  <c r="W53" i="1"/>
  <c r="X53" i="1"/>
  <c r="Y53" i="1"/>
  <c r="Z53" i="1"/>
  <c r="AA53" i="1"/>
  <c r="AB53" i="1"/>
  <c r="AC53" i="1"/>
  <c r="AD53" i="1"/>
  <c r="AE53" i="1"/>
  <c r="AF53" i="1"/>
  <c r="AG53" i="1"/>
  <c r="AH53" i="1"/>
  <c r="AI53" i="1"/>
  <c r="AJ53" i="1"/>
  <c r="AK53" i="1"/>
  <c r="AL53" i="1"/>
  <c r="AM53" i="1"/>
  <c r="AN53" i="1"/>
  <c r="AO53" i="1"/>
  <c r="AP53" i="1"/>
  <c r="AQ53" i="1"/>
  <c r="AR53" i="1"/>
  <c r="AS53" i="1"/>
  <c r="AT53" i="1"/>
  <c r="AU53" i="1"/>
  <c r="AV53" i="1"/>
  <c r="AW53" i="1"/>
  <c r="AX53" i="1"/>
  <c r="AY53" i="1"/>
  <c r="AZ53" i="1"/>
  <c r="BA53" i="1"/>
  <c r="BB53" i="1"/>
  <c r="BC53" i="1"/>
  <c r="BD53" i="1"/>
  <c r="BE53" i="1"/>
  <c r="BF53" i="1"/>
  <c r="H54" i="1"/>
  <c r="I54" i="1"/>
  <c r="J54" i="1"/>
  <c r="K54" i="1"/>
  <c r="L54" i="1"/>
  <c r="M54" i="1"/>
  <c r="N54" i="1"/>
  <c r="O54" i="1"/>
  <c r="P54" i="1"/>
  <c r="Q54" i="1"/>
  <c r="R54" i="1"/>
  <c r="S54" i="1"/>
  <c r="T54" i="1"/>
  <c r="U54" i="1"/>
  <c r="V54" i="1"/>
  <c r="W54" i="1"/>
  <c r="X54" i="1"/>
  <c r="Y54" i="1"/>
  <c r="Z54" i="1"/>
  <c r="AA54" i="1"/>
  <c r="AB54" i="1"/>
  <c r="AC54" i="1"/>
  <c r="AD54" i="1"/>
  <c r="AE54" i="1"/>
  <c r="AF54" i="1"/>
  <c r="AG54" i="1"/>
  <c r="AH54" i="1"/>
  <c r="AI54" i="1"/>
  <c r="AJ54" i="1"/>
  <c r="AK54" i="1"/>
  <c r="AL54" i="1"/>
  <c r="AM54" i="1"/>
  <c r="AN54" i="1"/>
  <c r="AO54" i="1"/>
  <c r="AP54" i="1"/>
  <c r="AQ54" i="1"/>
  <c r="AR54" i="1"/>
  <c r="AS54" i="1"/>
  <c r="AT54" i="1"/>
  <c r="AU54" i="1"/>
  <c r="AV54" i="1"/>
  <c r="AW54" i="1"/>
  <c r="AX54" i="1"/>
  <c r="AY54" i="1"/>
  <c r="AZ54" i="1"/>
  <c r="BA54" i="1"/>
  <c r="BB54" i="1"/>
  <c r="BC54" i="1"/>
  <c r="BD54" i="1"/>
  <c r="BE54" i="1"/>
  <c r="BF54" i="1"/>
  <c r="H55" i="1"/>
  <c r="I55" i="1"/>
  <c r="J55" i="1"/>
  <c r="K55" i="1"/>
  <c r="L55" i="1"/>
  <c r="M55" i="1"/>
  <c r="N55" i="1"/>
  <c r="O55" i="1"/>
  <c r="P55" i="1"/>
  <c r="Q55" i="1"/>
  <c r="R55" i="1"/>
  <c r="S55" i="1"/>
  <c r="T55" i="1"/>
  <c r="U55" i="1"/>
  <c r="V55" i="1"/>
  <c r="W55" i="1"/>
  <c r="X55" i="1"/>
  <c r="Y55" i="1"/>
  <c r="Z55" i="1"/>
  <c r="AA55" i="1"/>
  <c r="AB55" i="1"/>
  <c r="AC55" i="1"/>
  <c r="AD55" i="1"/>
  <c r="AE55" i="1"/>
  <c r="AF55" i="1"/>
  <c r="AG55" i="1"/>
  <c r="AH55" i="1"/>
  <c r="AI55" i="1"/>
  <c r="AJ55" i="1"/>
  <c r="AK55" i="1"/>
  <c r="AL55" i="1"/>
  <c r="AM55" i="1"/>
  <c r="AN55" i="1"/>
  <c r="AO55" i="1"/>
  <c r="AP55" i="1"/>
  <c r="AQ55" i="1"/>
  <c r="AR55" i="1"/>
  <c r="AS55" i="1"/>
  <c r="AT55" i="1"/>
  <c r="AU55" i="1"/>
  <c r="AV55" i="1"/>
  <c r="AW55" i="1"/>
  <c r="AX55" i="1"/>
  <c r="AY55" i="1"/>
  <c r="AZ55" i="1"/>
  <c r="BA55" i="1"/>
  <c r="BB55" i="1"/>
  <c r="BC55" i="1"/>
  <c r="BD55" i="1"/>
  <c r="BE55" i="1"/>
  <c r="BF55" i="1"/>
  <c r="H56" i="1"/>
  <c r="I56" i="1"/>
  <c r="J56" i="1"/>
  <c r="K56" i="1"/>
  <c r="L56" i="1"/>
  <c r="M56" i="1"/>
  <c r="N56" i="1"/>
  <c r="O56" i="1"/>
  <c r="P56" i="1"/>
  <c r="Q56" i="1"/>
  <c r="R56" i="1"/>
  <c r="S56" i="1"/>
  <c r="T56" i="1"/>
  <c r="U56" i="1"/>
  <c r="V56" i="1"/>
  <c r="W56" i="1"/>
  <c r="X56" i="1"/>
  <c r="Y56" i="1"/>
  <c r="Z56" i="1"/>
  <c r="AA56" i="1"/>
  <c r="AB56" i="1"/>
  <c r="AC56" i="1"/>
  <c r="AD56" i="1"/>
  <c r="AE56" i="1"/>
  <c r="AF56" i="1"/>
  <c r="AG56" i="1"/>
  <c r="AH56" i="1"/>
  <c r="AI56" i="1"/>
  <c r="AJ56" i="1"/>
  <c r="AK56" i="1"/>
  <c r="AL56" i="1"/>
  <c r="AM56" i="1"/>
  <c r="AN56" i="1"/>
  <c r="AO56" i="1"/>
  <c r="AP56" i="1"/>
  <c r="AQ56" i="1"/>
  <c r="AR56" i="1"/>
  <c r="AS56" i="1"/>
  <c r="AT56" i="1"/>
  <c r="AU56" i="1"/>
  <c r="AV56" i="1"/>
  <c r="AW56" i="1"/>
  <c r="AX56" i="1"/>
  <c r="AY56" i="1"/>
  <c r="AZ56" i="1"/>
  <c r="BA56" i="1"/>
  <c r="BB56" i="1"/>
  <c r="BC56" i="1"/>
  <c r="BD56" i="1"/>
  <c r="BE56" i="1"/>
  <c r="BF56" i="1"/>
  <c r="H57" i="1"/>
  <c r="I57" i="1"/>
  <c r="J57" i="1"/>
  <c r="K57" i="1"/>
  <c r="L57" i="1"/>
  <c r="M57" i="1"/>
  <c r="N57" i="1"/>
  <c r="O57" i="1"/>
  <c r="P57" i="1"/>
  <c r="Q57" i="1"/>
  <c r="R57" i="1"/>
  <c r="S57" i="1"/>
  <c r="T57" i="1"/>
  <c r="U57" i="1"/>
  <c r="V57" i="1"/>
  <c r="W57" i="1"/>
  <c r="X57" i="1"/>
  <c r="Y57" i="1"/>
  <c r="Z57" i="1"/>
  <c r="AA57" i="1"/>
  <c r="AB57" i="1"/>
  <c r="AC57" i="1"/>
  <c r="AD57" i="1"/>
  <c r="AE57" i="1"/>
  <c r="AF57" i="1"/>
  <c r="AG57" i="1"/>
  <c r="AH57" i="1"/>
  <c r="AI57" i="1"/>
  <c r="AJ57" i="1"/>
  <c r="AK57" i="1"/>
  <c r="AL57" i="1"/>
  <c r="AM57" i="1"/>
  <c r="AN57" i="1"/>
  <c r="AO57" i="1"/>
  <c r="AP57" i="1"/>
  <c r="AQ57" i="1"/>
  <c r="AR57" i="1"/>
  <c r="AS57" i="1"/>
  <c r="AT57" i="1"/>
  <c r="AU57" i="1"/>
  <c r="AV57" i="1"/>
  <c r="AW57" i="1"/>
  <c r="AX57" i="1"/>
  <c r="AY57" i="1"/>
  <c r="AZ57" i="1"/>
  <c r="BA57" i="1"/>
  <c r="BB57" i="1"/>
  <c r="BC57" i="1"/>
  <c r="BD57" i="1"/>
  <c r="BE57" i="1"/>
  <c r="BF57" i="1"/>
  <c r="H58" i="1"/>
  <c r="I58" i="1"/>
  <c r="J58" i="1"/>
  <c r="K58" i="1"/>
  <c r="L58" i="1"/>
  <c r="M58" i="1"/>
  <c r="N58" i="1"/>
  <c r="O58" i="1"/>
  <c r="P58" i="1"/>
  <c r="Q58" i="1"/>
  <c r="R58" i="1"/>
  <c r="S58" i="1"/>
  <c r="T58" i="1"/>
  <c r="U58" i="1"/>
  <c r="V58" i="1"/>
  <c r="W58" i="1"/>
  <c r="X58" i="1"/>
  <c r="Y58" i="1"/>
  <c r="Z58" i="1"/>
  <c r="AA58" i="1"/>
  <c r="AB58" i="1"/>
  <c r="AC58" i="1"/>
  <c r="AD58" i="1"/>
  <c r="AE58" i="1"/>
  <c r="AF58" i="1"/>
  <c r="AG58" i="1"/>
  <c r="AH58" i="1"/>
  <c r="AI58" i="1"/>
  <c r="AJ58" i="1"/>
  <c r="AK58" i="1"/>
  <c r="AL58" i="1"/>
  <c r="AM58" i="1"/>
  <c r="AN58" i="1"/>
  <c r="AO58" i="1"/>
  <c r="AP58" i="1"/>
  <c r="AQ58" i="1"/>
  <c r="AR58" i="1"/>
  <c r="AS58" i="1"/>
  <c r="AT58" i="1"/>
  <c r="AU58" i="1"/>
  <c r="AV58" i="1"/>
  <c r="AW58" i="1"/>
  <c r="AX58" i="1"/>
  <c r="AY58" i="1"/>
  <c r="AZ58" i="1"/>
  <c r="BA58" i="1"/>
  <c r="BB58" i="1"/>
  <c r="BC58" i="1"/>
  <c r="BD58" i="1"/>
  <c r="BE58" i="1"/>
  <c r="BF58" i="1"/>
  <c r="H59" i="1"/>
  <c r="I59" i="1"/>
  <c r="J59" i="1"/>
  <c r="K59" i="1"/>
  <c r="L59" i="1"/>
  <c r="M59" i="1"/>
  <c r="N59" i="1"/>
  <c r="O59" i="1"/>
  <c r="P59" i="1"/>
  <c r="Q59" i="1"/>
  <c r="R59" i="1"/>
  <c r="S59" i="1"/>
  <c r="T59" i="1"/>
  <c r="U59" i="1"/>
  <c r="V59" i="1"/>
  <c r="W59" i="1"/>
  <c r="X59" i="1"/>
  <c r="Y59" i="1"/>
  <c r="Z59" i="1"/>
  <c r="AA59" i="1"/>
  <c r="AB59" i="1"/>
  <c r="AC59" i="1"/>
  <c r="AD59" i="1"/>
  <c r="AE59" i="1"/>
  <c r="AF59" i="1"/>
  <c r="AG59" i="1"/>
  <c r="AH59" i="1"/>
  <c r="AI59" i="1"/>
  <c r="AJ59" i="1"/>
  <c r="AK59" i="1"/>
  <c r="AL59" i="1"/>
  <c r="AM59" i="1"/>
  <c r="AN59" i="1"/>
  <c r="AO59" i="1"/>
  <c r="AP59" i="1"/>
  <c r="AQ59" i="1"/>
  <c r="AR59" i="1"/>
  <c r="AS59" i="1"/>
  <c r="AT59" i="1"/>
  <c r="AU59" i="1"/>
  <c r="AV59" i="1"/>
  <c r="AW59" i="1"/>
  <c r="AX59" i="1"/>
  <c r="AY59" i="1"/>
  <c r="AZ59" i="1"/>
  <c r="BA59" i="1"/>
  <c r="BB59" i="1"/>
  <c r="BC59" i="1"/>
  <c r="BD59" i="1"/>
  <c r="BE59" i="1"/>
  <c r="BF59" i="1"/>
  <c r="H60" i="1"/>
  <c r="I60" i="1"/>
  <c r="J60" i="1"/>
  <c r="K60" i="1"/>
  <c r="L60" i="1"/>
  <c r="M60" i="1"/>
  <c r="N60" i="1"/>
  <c r="O60" i="1"/>
  <c r="P60" i="1"/>
  <c r="Q60" i="1"/>
  <c r="R60" i="1"/>
  <c r="S60" i="1"/>
  <c r="T60" i="1"/>
  <c r="U60" i="1"/>
  <c r="V60" i="1"/>
  <c r="W60" i="1"/>
  <c r="X60" i="1"/>
  <c r="Y60" i="1"/>
  <c r="Z60" i="1"/>
  <c r="AA60" i="1"/>
  <c r="AB60" i="1"/>
  <c r="AC60" i="1"/>
  <c r="AD60" i="1"/>
  <c r="AE60" i="1"/>
  <c r="AF60" i="1"/>
  <c r="AG60" i="1"/>
  <c r="AH60" i="1"/>
  <c r="AI60" i="1"/>
  <c r="AJ60" i="1"/>
  <c r="AK60" i="1"/>
  <c r="AL60" i="1"/>
  <c r="AM60" i="1"/>
  <c r="AN60" i="1"/>
  <c r="AO60" i="1"/>
  <c r="AP60" i="1"/>
  <c r="AQ60" i="1"/>
  <c r="AR60" i="1"/>
  <c r="AS60" i="1"/>
  <c r="AT60" i="1"/>
  <c r="AU60" i="1"/>
  <c r="AV60" i="1"/>
  <c r="AW60" i="1"/>
  <c r="AX60" i="1"/>
  <c r="AY60" i="1"/>
  <c r="AZ60" i="1"/>
  <c r="BA60" i="1"/>
  <c r="BB60" i="1"/>
  <c r="BC60" i="1"/>
  <c r="BD60" i="1"/>
  <c r="BE60" i="1"/>
  <c r="BF60" i="1"/>
  <c r="H61" i="1"/>
  <c r="I61" i="1"/>
  <c r="J61" i="1"/>
  <c r="K61" i="1"/>
  <c r="L61" i="1"/>
  <c r="M61" i="1"/>
  <c r="N61" i="1"/>
  <c r="O61" i="1"/>
  <c r="P61" i="1"/>
  <c r="Q61" i="1"/>
  <c r="R61" i="1"/>
  <c r="S61" i="1"/>
  <c r="T61" i="1"/>
  <c r="U61" i="1"/>
  <c r="V61" i="1"/>
  <c r="W61" i="1"/>
  <c r="X61" i="1"/>
  <c r="Y61" i="1"/>
  <c r="Z61" i="1"/>
  <c r="AA61" i="1"/>
  <c r="AB61" i="1"/>
  <c r="AC61" i="1"/>
  <c r="AD61" i="1"/>
  <c r="AE61" i="1"/>
  <c r="AF61" i="1"/>
  <c r="AG61" i="1"/>
  <c r="AH61" i="1"/>
  <c r="AI61" i="1"/>
  <c r="AJ61" i="1"/>
  <c r="AK61" i="1"/>
  <c r="AL61" i="1"/>
  <c r="AM61" i="1"/>
  <c r="AN61" i="1"/>
  <c r="AO61" i="1"/>
  <c r="AP61" i="1"/>
  <c r="AQ61" i="1"/>
  <c r="AR61" i="1"/>
  <c r="AS61" i="1"/>
  <c r="AT61" i="1"/>
  <c r="AU61" i="1"/>
  <c r="AV61" i="1"/>
  <c r="AW61" i="1"/>
  <c r="AX61" i="1"/>
  <c r="AY61" i="1"/>
  <c r="AZ61" i="1"/>
  <c r="BA61" i="1"/>
  <c r="BB61" i="1"/>
  <c r="BC61" i="1"/>
  <c r="BD61" i="1"/>
  <c r="BE61" i="1"/>
  <c r="BF61" i="1"/>
  <c r="H62" i="1"/>
  <c r="I62" i="1"/>
  <c r="J62" i="1"/>
  <c r="K62" i="1"/>
  <c r="L62" i="1"/>
  <c r="M62" i="1"/>
  <c r="N62" i="1"/>
  <c r="O62" i="1"/>
  <c r="P62" i="1"/>
  <c r="Q62" i="1"/>
  <c r="R62" i="1"/>
  <c r="S62" i="1"/>
  <c r="T62" i="1"/>
  <c r="U62" i="1"/>
  <c r="V62" i="1"/>
  <c r="W62" i="1"/>
  <c r="X62" i="1"/>
  <c r="Y62" i="1"/>
  <c r="Z62" i="1"/>
  <c r="AA62" i="1"/>
  <c r="AB62" i="1"/>
  <c r="AC62" i="1"/>
  <c r="AD62" i="1"/>
  <c r="AE62" i="1"/>
  <c r="AF62" i="1"/>
  <c r="AG62" i="1"/>
  <c r="AH62" i="1"/>
  <c r="AI62" i="1"/>
  <c r="AJ62" i="1"/>
  <c r="AK62" i="1"/>
  <c r="AL62" i="1"/>
  <c r="AM62" i="1"/>
  <c r="AN62" i="1"/>
  <c r="AO62" i="1"/>
  <c r="AP62" i="1"/>
  <c r="AQ62" i="1"/>
  <c r="AR62" i="1"/>
  <c r="AS62" i="1"/>
  <c r="AT62" i="1"/>
  <c r="AU62" i="1"/>
  <c r="AV62" i="1"/>
  <c r="AW62" i="1"/>
  <c r="AX62" i="1"/>
  <c r="AY62" i="1"/>
  <c r="AZ62" i="1"/>
  <c r="BA62" i="1"/>
  <c r="BB62" i="1"/>
  <c r="BC62" i="1"/>
  <c r="BD62" i="1"/>
  <c r="BE62" i="1"/>
  <c r="BF62" i="1"/>
  <c r="H63" i="1"/>
  <c r="I63" i="1"/>
  <c r="J63" i="1"/>
  <c r="K63" i="1"/>
  <c r="L63" i="1"/>
  <c r="M63" i="1"/>
  <c r="N63" i="1"/>
  <c r="O63" i="1"/>
  <c r="P63" i="1"/>
  <c r="Q63" i="1"/>
  <c r="R63" i="1"/>
  <c r="S63" i="1"/>
  <c r="T63" i="1"/>
  <c r="U63" i="1"/>
  <c r="V63" i="1"/>
  <c r="W63" i="1"/>
  <c r="X63" i="1"/>
  <c r="Y63" i="1"/>
  <c r="Z63" i="1"/>
  <c r="AA63" i="1"/>
  <c r="AB63" i="1"/>
  <c r="AC63" i="1"/>
  <c r="AD63" i="1"/>
  <c r="AE63" i="1"/>
  <c r="AF63" i="1"/>
  <c r="AG63" i="1"/>
  <c r="AH63" i="1"/>
  <c r="AI63" i="1"/>
  <c r="AJ63" i="1"/>
  <c r="AK63" i="1"/>
  <c r="AL63" i="1"/>
  <c r="AM63" i="1"/>
  <c r="AN63" i="1"/>
  <c r="AO63" i="1"/>
  <c r="AP63" i="1"/>
  <c r="AQ63" i="1"/>
  <c r="AR63" i="1"/>
  <c r="AS63" i="1"/>
  <c r="AT63" i="1"/>
  <c r="AU63" i="1"/>
  <c r="AV63" i="1"/>
  <c r="AW63" i="1"/>
  <c r="AX63" i="1"/>
  <c r="AY63" i="1"/>
  <c r="AZ63" i="1"/>
  <c r="BA63" i="1"/>
  <c r="BB63" i="1"/>
  <c r="BC63" i="1"/>
  <c r="BD63" i="1"/>
  <c r="BE63" i="1"/>
  <c r="BF63" i="1"/>
  <c r="H64" i="1"/>
  <c r="I64" i="1"/>
  <c r="J64" i="1"/>
  <c r="K64" i="1"/>
  <c r="L64" i="1"/>
  <c r="M64" i="1"/>
  <c r="N64" i="1"/>
  <c r="O64" i="1"/>
  <c r="P64" i="1"/>
  <c r="Q64" i="1"/>
  <c r="R64" i="1"/>
  <c r="S64" i="1"/>
  <c r="T64" i="1"/>
  <c r="U64" i="1"/>
  <c r="V64" i="1"/>
  <c r="W64" i="1"/>
  <c r="X64" i="1"/>
  <c r="Y64" i="1"/>
  <c r="Z64" i="1"/>
  <c r="AA64" i="1"/>
  <c r="AB64" i="1"/>
  <c r="AC64" i="1"/>
  <c r="AD64" i="1"/>
  <c r="AE64" i="1"/>
  <c r="AF64" i="1"/>
  <c r="AG64" i="1"/>
  <c r="AH64" i="1"/>
  <c r="AI64" i="1"/>
  <c r="AJ64" i="1"/>
  <c r="AK64" i="1"/>
  <c r="AL64" i="1"/>
  <c r="AM64" i="1"/>
  <c r="AN64" i="1"/>
  <c r="AO64" i="1"/>
  <c r="AP64" i="1"/>
  <c r="AQ64" i="1"/>
  <c r="AR64" i="1"/>
  <c r="AS64" i="1"/>
  <c r="AT64" i="1"/>
  <c r="AU64" i="1"/>
  <c r="AV64" i="1"/>
  <c r="AW64" i="1"/>
  <c r="AX64" i="1"/>
  <c r="AY64" i="1"/>
  <c r="AZ64" i="1"/>
  <c r="BA64" i="1"/>
  <c r="BB64" i="1"/>
  <c r="BC64" i="1"/>
  <c r="BD64" i="1"/>
  <c r="BE64" i="1"/>
  <c r="BF64" i="1"/>
  <c r="H65" i="1"/>
  <c r="I65" i="1"/>
  <c r="J65" i="1"/>
  <c r="K65" i="1"/>
  <c r="L65" i="1"/>
  <c r="M65" i="1"/>
  <c r="N65" i="1"/>
  <c r="O65" i="1"/>
  <c r="P65" i="1"/>
  <c r="Q65" i="1"/>
  <c r="R65" i="1"/>
  <c r="S65" i="1"/>
  <c r="T65" i="1"/>
  <c r="U65" i="1"/>
  <c r="V65" i="1"/>
  <c r="W65" i="1"/>
  <c r="X65" i="1"/>
  <c r="Y65" i="1"/>
  <c r="Z65" i="1"/>
  <c r="AA65" i="1"/>
  <c r="AB65" i="1"/>
  <c r="AC65" i="1"/>
  <c r="AD65" i="1"/>
  <c r="AE65" i="1"/>
  <c r="AF65" i="1"/>
  <c r="AG65" i="1"/>
  <c r="AH65" i="1"/>
  <c r="AI65" i="1"/>
  <c r="AJ65" i="1"/>
  <c r="AK65" i="1"/>
  <c r="AL65" i="1"/>
  <c r="AM65" i="1"/>
  <c r="AN65" i="1"/>
  <c r="AO65" i="1"/>
  <c r="AP65" i="1"/>
  <c r="AQ65" i="1"/>
  <c r="AR65" i="1"/>
  <c r="AS65" i="1"/>
  <c r="AT65" i="1"/>
  <c r="AU65" i="1"/>
  <c r="AV65" i="1"/>
  <c r="AW65" i="1"/>
  <c r="AX65" i="1"/>
  <c r="AY65" i="1"/>
  <c r="AZ65" i="1"/>
  <c r="BA65" i="1"/>
  <c r="BB65" i="1"/>
  <c r="BC65" i="1"/>
  <c r="BD65" i="1"/>
  <c r="BE65" i="1"/>
  <c r="BF65" i="1"/>
  <c r="H66" i="1"/>
  <c r="I66" i="1"/>
  <c r="J66" i="1"/>
  <c r="K66" i="1"/>
  <c r="L66" i="1"/>
  <c r="M66" i="1"/>
  <c r="N66" i="1"/>
  <c r="O66" i="1"/>
  <c r="P66" i="1"/>
  <c r="Q66" i="1"/>
  <c r="R66" i="1"/>
  <c r="S66" i="1"/>
  <c r="T66" i="1"/>
  <c r="U66" i="1"/>
  <c r="V66" i="1"/>
  <c r="W66" i="1"/>
  <c r="X66" i="1"/>
  <c r="Y66" i="1"/>
  <c r="Z66" i="1"/>
  <c r="AA66" i="1"/>
  <c r="AB66" i="1"/>
  <c r="AC66" i="1"/>
  <c r="AD66" i="1"/>
  <c r="AE66" i="1"/>
  <c r="AF66" i="1"/>
  <c r="AG66" i="1"/>
  <c r="AH66" i="1"/>
  <c r="AI66" i="1"/>
  <c r="AJ66" i="1"/>
  <c r="AK66" i="1"/>
  <c r="AL66" i="1"/>
  <c r="AM66" i="1"/>
  <c r="AN66" i="1"/>
  <c r="AO66" i="1"/>
  <c r="AP66" i="1"/>
  <c r="AQ66" i="1"/>
  <c r="AR66" i="1"/>
  <c r="AS66" i="1"/>
  <c r="AT66" i="1"/>
  <c r="AU66" i="1"/>
  <c r="AV66" i="1"/>
  <c r="AW66" i="1"/>
  <c r="AX66" i="1"/>
  <c r="AY66" i="1"/>
  <c r="AZ66" i="1"/>
  <c r="BA66" i="1"/>
  <c r="BB66" i="1"/>
  <c r="BC66" i="1"/>
  <c r="BD66" i="1"/>
  <c r="BE66" i="1"/>
  <c r="BF66" i="1"/>
  <c r="H67" i="1"/>
  <c r="I67" i="1"/>
  <c r="J67" i="1"/>
  <c r="K67" i="1"/>
  <c r="L67" i="1"/>
  <c r="M67" i="1"/>
  <c r="N67" i="1"/>
  <c r="O67" i="1"/>
  <c r="P67" i="1"/>
  <c r="Q67" i="1"/>
  <c r="R67" i="1"/>
  <c r="S67" i="1"/>
  <c r="T67" i="1"/>
  <c r="U67" i="1"/>
  <c r="V67" i="1"/>
  <c r="W67" i="1"/>
  <c r="X67" i="1"/>
  <c r="Y67" i="1"/>
  <c r="Z67" i="1"/>
  <c r="AA67" i="1"/>
  <c r="AB67" i="1"/>
  <c r="AC67" i="1"/>
  <c r="AD67" i="1"/>
  <c r="AE67" i="1"/>
  <c r="AF67" i="1"/>
  <c r="AG67" i="1"/>
  <c r="AH67" i="1"/>
  <c r="AI67" i="1"/>
  <c r="AJ67" i="1"/>
  <c r="AK67" i="1"/>
  <c r="AL67" i="1"/>
  <c r="AM67" i="1"/>
  <c r="AN67" i="1"/>
  <c r="AO67" i="1"/>
  <c r="AP67" i="1"/>
  <c r="AQ67" i="1"/>
  <c r="AR67" i="1"/>
  <c r="AS67" i="1"/>
  <c r="AT67" i="1"/>
  <c r="AU67" i="1"/>
  <c r="AV67" i="1"/>
  <c r="AW67" i="1"/>
  <c r="AX67" i="1"/>
  <c r="AY67" i="1"/>
  <c r="AZ67" i="1"/>
  <c r="BA67" i="1"/>
  <c r="BB67" i="1"/>
  <c r="BC67" i="1"/>
  <c r="BD67" i="1"/>
  <c r="BE67" i="1"/>
  <c r="BF67" i="1"/>
  <c r="H68" i="1"/>
  <c r="I68" i="1"/>
  <c r="J68" i="1"/>
  <c r="K68" i="1"/>
  <c r="L68" i="1"/>
  <c r="M68" i="1"/>
  <c r="N68" i="1"/>
  <c r="O68" i="1"/>
  <c r="P68" i="1"/>
  <c r="Q68" i="1"/>
  <c r="R68" i="1"/>
  <c r="S68" i="1"/>
  <c r="T68" i="1"/>
  <c r="U68" i="1"/>
  <c r="V68" i="1"/>
  <c r="W68" i="1"/>
  <c r="X68" i="1"/>
  <c r="Y68" i="1"/>
  <c r="Z68" i="1"/>
  <c r="AA68" i="1"/>
  <c r="AB68" i="1"/>
  <c r="AC68" i="1"/>
  <c r="AD68" i="1"/>
  <c r="AE68" i="1"/>
  <c r="AF68" i="1"/>
  <c r="AG68" i="1"/>
  <c r="AH68" i="1"/>
  <c r="AI68" i="1"/>
  <c r="AJ68" i="1"/>
  <c r="AK68" i="1"/>
  <c r="AL68" i="1"/>
  <c r="AM68" i="1"/>
  <c r="AN68" i="1"/>
  <c r="AO68" i="1"/>
  <c r="AP68" i="1"/>
  <c r="AQ68" i="1"/>
  <c r="AR68" i="1"/>
  <c r="AS68" i="1"/>
  <c r="AT68" i="1"/>
  <c r="AU68" i="1"/>
  <c r="AV68" i="1"/>
  <c r="AW68" i="1"/>
  <c r="AX68" i="1"/>
  <c r="AY68" i="1"/>
  <c r="AZ68" i="1"/>
  <c r="BA68" i="1"/>
  <c r="BB68" i="1"/>
  <c r="BC68" i="1"/>
  <c r="BD68" i="1"/>
  <c r="BE68" i="1"/>
  <c r="BF68" i="1"/>
  <c r="H69" i="1"/>
  <c r="I69" i="1"/>
  <c r="J69" i="1"/>
  <c r="K69" i="1"/>
  <c r="L69" i="1"/>
  <c r="M69" i="1"/>
  <c r="N69" i="1"/>
  <c r="O69" i="1"/>
  <c r="P69" i="1"/>
  <c r="Q69" i="1"/>
  <c r="R69" i="1"/>
  <c r="S69" i="1"/>
  <c r="T69" i="1"/>
  <c r="U69" i="1"/>
  <c r="V69" i="1"/>
  <c r="W69" i="1"/>
  <c r="X69" i="1"/>
  <c r="Y69" i="1"/>
  <c r="Z69" i="1"/>
  <c r="AA69" i="1"/>
  <c r="AB69" i="1"/>
  <c r="AC69" i="1"/>
  <c r="AD69" i="1"/>
  <c r="AE69" i="1"/>
  <c r="AF69" i="1"/>
  <c r="AG69" i="1"/>
  <c r="AH69" i="1"/>
  <c r="AI69" i="1"/>
  <c r="AJ69" i="1"/>
  <c r="AK69" i="1"/>
  <c r="AL69" i="1"/>
  <c r="AM69" i="1"/>
  <c r="AN69" i="1"/>
  <c r="AO69" i="1"/>
  <c r="AP69" i="1"/>
  <c r="AQ69" i="1"/>
  <c r="AR69" i="1"/>
  <c r="AS69" i="1"/>
  <c r="AT69" i="1"/>
  <c r="AU69" i="1"/>
  <c r="AV69" i="1"/>
  <c r="AW69" i="1"/>
  <c r="AX69" i="1"/>
  <c r="AY69" i="1"/>
  <c r="AZ69" i="1"/>
  <c r="BA69" i="1"/>
  <c r="BB69" i="1"/>
  <c r="BC69" i="1"/>
  <c r="BD69" i="1"/>
  <c r="BE69" i="1"/>
  <c r="BF69" i="1"/>
  <c r="H70" i="1"/>
  <c r="I70" i="1"/>
  <c r="J70" i="1"/>
  <c r="K70" i="1"/>
  <c r="L70" i="1"/>
  <c r="M70" i="1"/>
  <c r="N70" i="1"/>
  <c r="O70" i="1"/>
  <c r="P70" i="1"/>
  <c r="Q70" i="1"/>
  <c r="R70" i="1"/>
  <c r="S70" i="1"/>
  <c r="T70" i="1"/>
  <c r="U70" i="1"/>
  <c r="V70" i="1"/>
  <c r="W70" i="1"/>
  <c r="X70" i="1"/>
  <c r="Y70" i="1"/>
  <c r="Z70" i="1"/>
  <c r="AA70" i="1"/>
  <c r="AB70" i="1"/>
  <c r="AC70" i="1"/>
  <c r="AD70" i="1"/>
  <c r="AE70" i="1"/>
  <c r="AF70" i="1"/>
  <c r="AG70" i="1"/>
  <c r="AH70" i="1"/>
  <c r="AI70" i="1"/>
  <c r="AJ70" i="1"/>
  <c r="AK70" i="1"/>
  <c r="AL70" i="1"/>
  <c r="AM70" i="1"/>
  <c r="AN70" i="1"/>
  <c r="AO70" i="1"/>
  <c r="AP70" i="1"/>
  <c r="AQ70" i="1"/>
  <c r="AR70" i="1"/>
  <c r="AS70" i="1"/>
  <c r="AT70" i="1"/>
  <c r="AU70" i="1"/>
  <c r="AV70" i="1"/>
  <c r="AW70" i="1"/>
  <c r="AX70" i="1"/>
  <c r="AY70" i="1"/>
  <c r="AZ70" i="1"/>
  <c r="BA70" i="1"/>
  <c r="BB70" i="1"/>
  <c r="BC70" i="1"/>
  <c r="BD70" i="1"/>
  <c r="BE70" i="1"/>
  <c r="BF70" i="1"/>
  <c r="H71" i="1"/>
  <c r="I71" i="1"/>
  <c r="J71" i="1"/>
  <c r="K71" i="1"/>
  <c r="L71" i="1"/>
  <c r="M71" i="1"/>
  <c r="N71" i="1"/>
  <c r="O71" i="1"/>
  <c r="P71" i="1"/>
  <c r="Q71" i="1"/>
  <c r="R71" i="1"/>
  <c r="S71" i="1"/>
  <c r="T71" i="1"/>
  <c r="U71" i="1"/>
  <c r="V71" i="1"/>
  <c r="W71" i="1"/>
  <c r="X71" i="1"/>
  <c r="Y71" i="1"/>
  <c r="Z71" i="1"/>
  <c r="AA71" i="1"/>
  <c r="AB71" i="1"/>
  <c r="AC71" i="1"/>
  <c r="AD71" i="1"/>
  <c r="AE71" i="1"/>
  <c r="AF71" i="1"/>
  <c r="AG71" i="1"/>
  <c r="AH71" i="1"/>
  <c r="AI71" i="1"/>
  <c r="AJ71" i="1"/>
  <c r="AK71" i="1"/>
  <c r="AL71" i="1"/>
  <c r="AM71" i="1"/>
  <c r="AN71" i="1"/>
  <c r="AO71" i="1"/>
  <c r="AP71" i="1"/>
  <c r="AQ71" i="1"/>
  <c r="AR71" i="1"/>
  <c r="AS71" i="1"/>
  <c r="AT71" i="1"/>
  <c r="AU71" i="1"/>
  <c r="AV71" i="1"/>
  <c r="AW71" i="1"/>
  <c r="AX71" i="1"/>
  <c r="AY71" i="1"/>
  <c r="AZ71" i="1"/>
  <c r="BA71" i="1"/>
  <c r="BB71" i="1"/>
  <c r="BC71" i="1"/>
  <c r="BD71" i="1"/>
  <c r="BE71" i="1"/>
  <c r="BF71" i="1"/>
  <c r="H72" i="1"/>
  <c r="I72" i="1"/>
  <c r="J72" i="1"/>
  <c r="K72" i="1"/>
  <c r="L72" i="1"/>
  <c r="M72" i="1"/>
  <c r="N72" i="1"/>
  <c r="O72" i="1"/>
  <c r="P72" i="1"/>
  <c r="Q72" i="1"/>
  <c r="R72" i="1"/>
  <c r="S72" i="1"/>
  <c r="T72" i="1"/>
  <c r="U72" i="1"/>
  <c r="V72" i="1"/>
  <c r="W72" i="1"/>
  <c r="X72" i="1"/>
  <c r="Y72" i="1"/>
  <c r="Z72" i="1"/>
  <c r="AA72" i="1"/>
  <c r="AB72" i="1"/>
  <c r="AC72" i="1"/>
  <c r="AD72" i="1"/>
  <c r="AE72" i="1"/>
  <c r="AF72" i="1"/>
  <c r="AG72" i="1"/>
  <c r="AH72" i="1"/>
  <c r="AI72" i="1"/>
  <c r="AJ72" i="1"/>
  <c r="AK72" i="1"/>
  <c r="AL72" i="1"/>
  <c r="AM72" i="1"/>
  <c r="AN72" i="1"/>
  <c r="AO72" i="1"/>
  <c r="AP72" i="1"/>
  <c r="AQ72" i="1"/>
  <c r="AR72" i="1"/>
  <c r="AS72" i="1"/>
  <c r="AT72" i="1"/>
  <c r="AU72" i="1"/>
  <c r="AV72" i="1"/>
  <c r="AW72" i="1"/>
  <c r="AX72" i="1"/>
  <c r="AY72" i="1"/>
  <c r="AZ72" i="1"/>
  <c r="BA72" i="1"/>
  <c r="BB72" i="1"/>
  <c r="BC72" i="1"/>
  <c r="BD72" i="1"/>
  <c r="BE72" i="1"/>
  <c r="BF72" i="1"/>
  <c r="H73" i="1"/>
  <c r="I73" i="1"/>
  <c r="J73" i="1"/>
  <c r="K73" i="1"/>
  <c r="L73" i="1"/>
  <c r="M73" i="1"/>
  <c r="N73" i="1"/>
  <c r="O73" i="1"/>
  <c r="P73" i="1"/>
  <c r="Q73" i="1"/>
  <c r="R73" i="1"/>
  <c r="S73" i="1"/>
  <c r="T73" i="1"/>
  <c r="U73" i="1"/>
  <c r="V73" i="1"/>
  <c r="W73" i="1"/>
  <c r="X73" i="1"/>
  <c r="Y73" i="1"/>
  <c r="Z73" i="1"/>
  <c r="AA73" i="1"/>
  <c r="AB73" i="1"/>
  <c r="AC73" i="1"/>
  <c r="AD73" i="1"/>
  <c r="AE73" i="1"/>
  <c r="AF73" i="1"/>
  <c r="AG73" i="1"/>
  <c r="AH73" i="1"/>
  <c r="AI73" i="1"/>
  <c r="AJ73" i="1"/>
  <c r="AK73" i="1"/>
  <c r="AL73" i="1"/>
  <c r="AM73" i="1"/>
  <c r="AN73" i="1"/>
  <c r="AO73" i="1"/>
  <c r="AP73" i="1"/>
  <c r="AQ73" i="1"/>
  <c r="AR73" i="1"/>
  <c r="AS73" i="1"/>
  <c r="AT73" i="1"/>
  <c r="AU73" i="1"/>
  <c r="AV73" i="1"/>
  <c r="AW73" i="1"/>
  <c r="AX73" i="1"/>
  <c r="AY73" i="1"/>
  <c r="AZ73" i="1"/>
  <c r="BA73" i="1"/>
  <c r="BB73" i="1"/>
  <c r="BC73" i="1"/>
  <c r="BD73" i="1"/>
  <c r="BE73" i="1"/>
  <c r="BF73" i="1"/>
  <c r="H74" i="1"/>
  <c r="I74" i="1"/>
  <c r="J74" i="1"/>
  <c r="K74" i="1"/>
  <c r="L74" i="1"/>
  <c r="M74" i="1"/>
  <c r="N74" i="1"/>
  <c r="O74" i="1"/>
  <c r="P74" i="1"/>
  <c r="Q74" i="1"/>
  <c r="R74" i="1"/>
  <c r="S74" i="1"/>
  <c r="T74" i="1"/>
  <c r="U74" i="1"/>
  <c r="V74" i="1"/>
  <c r="W74" i="1"/>
  <c r="X74" i="1"/>
  <c r="Y74" i="1"/>
  <c r="Z74" i="1"/>
  <c r="AA74" i="1"/>
  <c r="AB74" i="1"/>
  <c r="AC74" i="1"/>
  <c r="AD74" i="1"/>
  <c r="AE74" i="1"/>
  <c r="AF74" i="1"/>
  <c r="AG74" i="1"/>
  <c r="AH74" i="1"/>
  <c r="AI74" i="1"/>
  <c r="AJ74" i="1"/>
  <c r="AK74" i="1"/>
  <c r="AL74" i="1"/>
  <c r="AM74" i="1"/>
  <c r="AN74" i="1"/>
  <c r="AO74" i="1"/>
  <c r="AP74" i="1"/>
  <c r="AQ74" i="1"/>
  <c r="AR74" i="1"/>
  <c r="AS74" i="1"/>
  <c r="AT74" i="1"/>
  <c r="AU74" i="1"/>
  <c r="AV74" i="1"/>
  <c r="AW74" i="1"/>
  <c r="AX74" i="1"/>
  <c r="AY74" i="1"/>
  <c r="AZ74" i="1"/>
  <c r="BA74" i="1"/>
  <c r="BB74" i="1"/>
  <c r="BC74" i="1"/>
  <c r="BD74" i="1"/>
  <c r="BE74" i="1"/>
  <c r="BF74" i="1"/>
  <c r="H75" i="1"/>
  <c r="I75" i="1"/>
  <c r="J75" i="1"/>
  <c r="K75" i="1"/>
  <c r="L75" i="1"/>
  <c r="M75" i="1"/>
  <c r="N75" i="1"/>
  <c r="O75" i="1"/>
  <c r="P75" i="1"/>
  <c r="Q75" i="1"/>
  <c r="R75" i="1"/>
  <c r="S75" i="1"/>
  <c r="T75" i="1"/>
  <c r="U75" i="1"/>
  <c r="V75" i="1"/>
  <c r="W75" i="1"/>
  <c r="X75" i="1"/>
  <c r="Y75" i="1"/>
  <c r="Z75" i="1"/>
  <c r="AA75" i="1"/>
  <c r="AB75" i="1"/>
  <c r="AC75" i="1"/>
  <c r="AD75" i="1"/>
  <c r="AE75" i="1"/>
  <c r="AF75" i="1"/>
  <c r="AG75" i="1"/>
  <c r="AH75" i="1"/>
  <c r="AI75" i="1"/>
  <c r="AJ75" i="1"/>
  <c r="AK75" i="1"/>
  <c r="AL75" i="1"/>
  <c r="AM75" i="1"/>
  <c r="AN75" i="1"/>
  <c r="AO75" i="1"/>
  <c r="AP75" i="1"/>
  <c r="AQ75" i="1"/>
  <c r="AR75" i="1"/>
  <c r="AS75" i="1"/>
  <c r="AT75" i="1"/>
  <c r="AU75" i="1"/>
  <c r="AV75" i="1"/>
  <c r="AW75" i="1"/>
  <c r="AX75" i="1"/>
  <c r="AY75" i="1"/>
  <c r="AZ75" i="1"/>
  <c r="BA75" i="1"/>
  <c r="BB75" i="1"/>
  <c r="BC75" i="1"/>
  <c r="BD75" i="1"/>
  <c r="BE75" i="1"/>
  <c r="BF75" i="1"/>
  <c r="H76" i="1"/>
  <c r="I76" i="1"/>
  <c r="J76" i="1"/>
  <c r="K76" i="1"/>
  <c r="L76" i="1"/>
  <c r="M76" i="1"/>
  <c r="N76" i="1"/>
  <c r="O76" i="1"/>
  <c r="P76" i="1"/>
  <c r="Q76" i="1"/>
  <c r="R76" i="1"/>
  <c r="S76" i="1"/>
  <c r="T76" i="1"/>
  <c r="U76" i="1"/>
  <c r="V76" i="1"/>
  <c r="W76" i="1"/>
  <c r="X76" i="1"/>
  <c r="Y76" i="1"/>
  <c r="Z76" i="1"/>
  <c r="AA76" i="1"/>
  <c r="AB76" i="1"/>
  <c r="AC76" i="1"/>
  <c r="AD76" i="1"/>
  <c r="AE76" i="1"/>
  <c r="AF76" i="1"/>
  <c r="AG76" i="1"/>
  <c r="AH76" i="1"/>
  <c r="AI76" i="1"/>
  <c r="AJ76" i="1"/>
  <c r="AK76" i="1"/>
  <c r="AL76" i="1"/>
  <c r="AM76" i="1"/>
  <c r="AN76" i="1"/>
  <c r="AO76" i="1"/>
  <c r="AP76" i="1"/>
  <c r="AQ76" i="1"/>
  <c r="AR76" i="1"/>
  <c r="AS76" i="1"/>
  <c r="AT76" i="1"/>
  <c r="AU76" i="1"/>
  <c r="AV76" i="1"/>
  <c r="AW76" i="1"/>
  <c r="AX76" i="1"/>
  <c r="AY76" i="1"/>
  <c r="AZ76" i="1"/>
  <c r="BA76" i="1"/>
  <c r="BB76" i="1"/>
  <c r="BC76" i="1"/>
  <c r="BD76" i="1"/>
  <c r="BE76" i="1"/>
  <c r="BF76" i="1"/>
  <c r="H77" i="1"/>
  <c r="I77" i="1"/>
  <c r="J77" i="1"/>
  <c r="K77" i="1"/>
  <c r="L77" i="1"/>
  <c r="M77" i="1"/>
  <c r="N77" i="1"/>
  <c r="O77" i="1"/>
  <c r="P77" i="1"/>
  <c r="Q77" i="1"/>
  <c r="R77" i="1"/>
  <c r="S77" i="1"/>
  <c r="T77" i="1"/>
  <c r="U77" i="1"/>
  <c r="V77" i="1"/>
  <c r="W77" i="1"/>
  <c r="X77" i="1"/>
  <c r="Y77" i="1"/>
  <c r="Z77" i="1"/>
  <c r="AA77" i="1"/>
  <c r="AB77" i="1"/>
  <c r="AC77" i="1"/>
  <c r="AD77" i="1"/>
  <c r="AE77" i="1"/>
  <c r="AF77" i="1"/>
  <c r="AG77" i="1"/>
  <c r="AH77" i="1"/>
  <c r="AI77" i="1"/>
  <c r="AJ77" i="1"/>
  <c r="AK77" i="1"/>
  <c r="AL77" i="1"/>
  <c r="AM77" i="1"/>
  <c r="AN77" i="1"/>
  <c r="AO77" i="1"/>
  <c r="AP77" i="1"/>
  <c r="AQ77" i="1"/>
  <c r="AR77" i="1"/>
  <c r="AS77" i="1"/>
  <c r="AT77" i="1"/>
  <c r="AU77" i="1"/>
  <c r="AV77" i="1"/>
  <c r="AW77" i="1"/>
  <c r="AX77" i="1"/>
  <c r="AY77" i="1"/>
  <c r="AZ77" i="1"/>
  <c r="BA77" i="1"/>
  <c r="BB77" i="1"/>
  <c r="BC77" i="1"/>
  <c r="BD77" i="1"/>
  <c r="BE77" i="1"/>
  <c r="BF77" i="1"/>
  <c r="H78" i="1"/>
  <c r="I78" i="1"/>
  <c r="J78" i="1"/>
  <c r="K78" i="1"/>
  <c r="L78" i="1"/>
  <c r="M78" i="1"/>
  <c r="N78" i="1"/>
  <c r="O78" i="1"/>
  <c r="P78" i="1"/>
  <c r="Q78" i="1"/>
  <c r="R78" i="1"/>
  <c r="S78" i="1"/>
  <c r="T78" i="1"/>
  <c r="U78" i="1"/>
  <c r="V78" i="1"/>
  <c r="W78" i="1"/>
  <c r="X78" i="1"/>
  <c r="Y78" i="1"/>
  <c r="Z78" i="1"/>
  <c r="AA78" i="1"/>
  <c r="AB78" i="1"/>
  <c r="AC78" i="1"/>
  <c r="AD78" i="1"/>
  <c r="AE78" i="1"/>
  <c r="AF78" i="1"/>
  <c r="AG78" i="1"/>
  <c r="AH78" i="1"/>
  <c r="AI78" i="1"/>
  <c r="AJ78" i="1"/>
  <c r="AK78" i="1"/>
  <c r="AL78" i="1"/>
  <c r="AM78" i="1"/>
  <c r="AN78" i="1"/>
  <c r="AO78" i="1"/>
  <c r="AP78" i="1"/>
  <c r="AQ78" i="1"/>
  <c r="AR78" i="1"/>
  <c r="AS78" i="1"/>
  <c r="AT78" i="1"/>
  <c r="AU78" i="1"/>
  <c r="AV78" i="1"/>
  <c r="AW78" i="1"/>
  <c r="AX78" i="1"/>
  <c r="AY78" i="1"/>
  <c r="AZ78" i="1"/>
  <c r="BA78" i="1"/>
  <c r="BB78" i="1"/>
  <c r="BC78" i="1"/>
  <c r="BD78" i="1"/>
  <c r="BE78" i="1"/>
  <c r="BF78" i="1"/>
  <c r="H79" i="1"/>
  <c r="I79" i="1"/>
  <c r="J79" i="1"/>
  <c r="K79" i="1"/>
  <c r="L79" i="1"/>
  <c r="M79" i="1"/>
  <c r="N79" i="1"/>
  <c r="O79" i="1"/>
  <c r="P79" i="1"/>
  <c r="Q79" i="1"/>
  <c r="R79" i="1"/>
  <c r="S79" i="1"/>
  <c r="T79" i="1"/>
  <c r="U79" i="1"/>
  <c r="V79" i="1"/>
  <c r="W79" i="1"/>
  <c r="X79" i="1"/>
  <c r="Y79" i="1"/>
  <c r="Z79" i="1"/>
  <c r="AA79" i="1"/>
  <c r="AB79" i="1"/>
  <c r="AC79" i="1"/>
  <c r="AD79" i="1"/>
  <c r="AE79" i="1"/>
  <c r="AF79" i="1"/>
  <c r="AG79" i="1"/>
  <c r="AH79" i="1"/>
  <c r="AI79" i="1"/>
  <c r="AJ79" i="1"/>
  <c r="AK79" i="1"/>
  <c r="AL79" i="1"/>
  <c r="AM79" i="1"/>
  <c r="AN79" i="1"/>
  <c r="AO79" i="1"/>
  <c r="AP79" i="1"/>
  <c r="AQ79" i="1"/>
  <c r="AR79" i="1"/>
  <c r="AS79" i="1"/>
  <c r="AT79" i="1"/>
  <c r="AU79" i="1"/>
  <c r="AV79" i="1"/>
  <c r="AW79" i="1"/>
  <c r="AX79" i="1"/>
  <c r="AY79" i="1"/>
  <c r="AZ79" i="1"/>
  <c r="BA79" i="1"/>
  <c r="BB79" i="1"/>
  <c r="BC79" i="1"/>
  <c r="BD79" i="1"/>
  <c r="BE79" i="1"/>
  <c r="BF79" i="1"/>
  <c r="H80" i="1"/>
  <c r="I80" i="1"/>
  <c r="J80" i="1"/>
  <c r="K80" i="1"/>
  <c r="L80" i="1"/>
  <c r="M80" i="1"/>
  <c r="N80" i="1"/>
  <c r="O80" i="1"/>
  <c r="P80" i="1"/>
  <c r="Q80" i="1"/>
  <c r="R80" i="1"/>
  <c r="S80" i="1"/>
  <c r="T80" i="1"/>
  <c r="U80" i="1"/>
  <c r="V80" i="1"/>
  <c r="W80" i="1"/>
  <c r="X80" i="1"/>
  <c r="Y80" i="1"/>
  <c r="Z80" i="1"/>
  <c r="AA80" i="1"/>
  <c r="AB80" i="1"/>
  <c r="AC80" i="1"/>
  <c r="AD80" i="1"/>
  <c r="AE80" i="1"/>
  <c r="AF80" i="1"/>
  <c r="AG80" i="1"/>
  <c r="AH80" i="1"/>
  <c r="AI80" i="1"/>
  <c r="AJ80" i="1"/>
  <c r="AK80" i="1"/>
  <c r="AL80" i="1"/>
  <c r="AM80" i="1"/>
  <c r="AN80" i="1"/>
  <c r="AO80" i="1"/>
  <c r="AP80" i="1"/>
  <c r="AQ80" i="1"/>
  <c r="AR80" i="1"/>
  <c r="AS80" i="1"/>
  <c r="AT80" i="1"/>
  <c r="AU80" i="1"/>
  <c r="AV80" i="1"/>
  <c r="AW80" i="1"/>
  <c r="AX80" i="1"/>
  <c r="AY80" i="1"/>
  <c r="AZ80" i="1"/>
  <c r="BA80" i="1"/>
  <c r="BB80" i="1"/>
  <c r="BC80" i="1"/>
  <c r="BD80" i="1"/>
  <c r="BE80" i="1"/>
  <c r="BF80" i="1"/>
  <c r="H81" i="1"/>
  <c r="I81" i="1"/>
  <c r="J81" i="1"/>
  <c r="K81" i="1"/>
  <c r="L81" i="1"/>
  <c r="M81" i="1"/>
  <c r="N81" i="1"/>
  <c r="O81" i="1"/>
  <c r="P81" i="1"/>
  <c r="Q81" i="1"/>
  <c r="R81" i="1"/>
  <c r="S81" i="1"/>
  <c r="T81" i="1"/>
  <c r="U81" i="1"/>
  <c r="V81" i="1"/>
  <c r="W81" i="1"/>
  <c r="X81" i="1"/>
  <c r="Y81" i="1"/>
  <c r="Z81" i="1"/>
  <c r="AA81" i="1"/>
  <c r="AB81" i="1"/>
  <c r="AC81" i="1"/>
  <c r="AD81" i="1"/>
  <c r="AE81" i="1"/>
  <c r="AF81" i="1"/>
  <c r="AG81" i="1"/>
  <c r="AH81" i="1"/>
  <c r="AI81" i="1"/>
  <c r="AJ81" i="1"/>
  <c r="AK81" i="1"/>
  <c r="AL81" i="1"/>
  <c r="AM81" i="1"/>
  <c r="AN81" i="1"/>
  <c r="AO81" i="1"/>
  <c r="AP81" i="1"/>
  <c r="AQ81" i="1"/>
  <c r="AR81" i="1"/>
  <c r="AS81" i="1"/>
  <c r="AT81" i="1"/>
  <c r="AU81" i="1"/>
  <c r="AV81" i="1"/>
  <c r="AW81" i="1"/>
  <c r="AX81" i="1"/>
  <c r="AY81" i="1"/>
  <c r="AZ81" i="1"/>
  <c r="BA81" i="1"/>
  <c r="BB81" i="1"/>
  <c r="BC81" i="1"/>
  <c r="BD81" i="1"/>
  <c r="BE81" i="1"/>
  <c r="BF81" i="1"/>
  <c r="H82" i="1"/>
  <c r="I82" i="1"/>
  <c r="J82" i="1"/>
  <c r="K82" i="1"/>
  <c r="L82" i="1"/>
  <c r="M82" i="1"/>
  <c r="N82" i="1"/>
  <c r="O82" i="1"/>
  <c r="P82" i="1"/>
  <c r="Q82" i="1"/>
  <c r="R82" i="1"/>
  <c r="S82" i="1"/>
  <c r="T82" i="1"/>
  <c r="U82" i="1"/>
  <c r="V82" i="1"/>
  <c r="W82" i="1"/>
  <c r="X82" i="1"/>
  <c r="Y82" i="1"/>
  <c r="Z82" i="1"/>
  <c r="AA82" i="1"/>
  <c r="AB82" i="1"/>
  <c r="AC82" i="1"/>
  <c r="AD82" i="1"/>
  <c r="AE82" i="1"/>
  <c r="AF82" i="1"/>
  <c r="AG82" i="1"/>
  <c r="AH82" i="1"/>
  <c r="AI82" i="1"/>
  <c r="AJ82" i="1"/>
  <c r="AK82" i="1"/>
  <c r="AL82" i="1"/>
  <c r="AM82" i="1"/>
  <c r="AN82" i="1"/>
  <c r="AO82" i="1"/>
  <c r="AP82" i="1"/>
  <c r="AQ82" i="1"/>
  <c r="AR82" i="1"/>
  <c r="AS82" i="1"/>
  <c r="AT82" i="1"/>
  <c r="AU82" i="1"/>
  <c r="AV82" i="1"/>
  <c r="AW82" i="1"/>
  <c r="AX82" i="1"/>
  <c r="AY82" i="1"/>
  <c r="AZ82" i="1"/>
  <c r="BA82" i="1"/>
  <c r="BB82" i="1"/>
  <c r="BC82" i="1"/>
  <c r="BD82" i="1"/>
  <c r="BE82" i="1"/>
  <c r="BF82" i="1"/>
  <c r="H83" i="1"/>
  <c r="I83" i="1"/>
  <c r="J83" i="1"/>
  <c r="K83" i="1"/>
  <c r="L83" i="1"/>
  <c r="M83" i="1"/>
  <c r="N83" i="1"/>
  <c r="O83" i="1"/>
  <c r="P83" i="1"/>
  <c r="Q83" i="1"/>
  <c r="R83" i="1"/>
  <c r="S83" i="1"/>
  <c r="T83" i="1"/>
  <c r="U83" i="1"/>
  <c r="V83" i="1"/>
  <c r="W83" i="1"/>
  <c r="X83" i="1"/>
  <c r="Y83" i="1"/>
  <c r="Z83" i="1"/>
  <c r="AA83" i="1"/>
  <c r="AB83" i="1"/>
  <c r="AC83" i="1"/>
  <c r="AD83" i="1"/>
  <c r="AE83" i="1"/>
  <c r="AF83" i="1"/>
  <c r="AG83" i="1"/>
  <c r="AH83" i="1"/>
  <c r="AI83" i="1"/>
  <c r="AJ83" i="1"/>
  <c r="AK83" i="1"/>
  <c r="AL83" i="1"/>
  <c r="AM83" i="1"/>
  <c r="AN83" i="1"/>
  <c r="AO83" i="1"/>
  <c r="AP83" i="1"/>
  <c r="AQ83" i="1"/>
  <c r="AR83" i="1"/>
  <c r="AS83" i="1"/>
  <c r="AT83" i="1"/>
  <c r="AU83" i="1"/>
  <c r="AV83" i="1"/>
  <c r="AW83" i="1"/>
  <c r="AX83" i="1"/>
  <c r="AY83" i="1"/>
  <c r="AZ83" i="1"/>
  <c r="BA83" i="1"/>
  <c r="BB83" i="1"/>
  <c r="BC83" i="1"/>
  <c r="BD83" i="1"/>
  <c r="BE83" i="1"/>
  <c r="BF83" i="1"/>
  <c r="H84" i="1"/>
  <c r="I84" i="1"/>
  <c r="J84" i="1"/>
  <c r="K84" i="1"/>
  <c r="L84" i="1"/>
  <c r="M84" i="1"/>
  <c r="N84" i="1"/>
  <c r="O84" i="1"/>
  <c r="P84" i="1"/>
  <c r="Q84" i="1"/>
  <c r="R84" i="1"/>
  <c r="S84" i="1"/>
  <c r="T84" i="1"/>
  <c r="U84" i="1"/>
  <c r="V84" i="1"/>
  <c r="W84" i="1"/>
  <c r="X84" i="1"/>
  <c r="Y84" i="1"/>
  <c r="Z84" i="1"/>
  <c r="AA84" i="1"/>
  <c r="AB84" i="1"/>
  <c r="AC84" i="1"/>
  <c r="AD84" i="1"/>
  <c r="AE84" i="1"/>
  <c r="AF84" i="1"/>
  <c r="AG84" i="1"/>
  <c r="AH84" i="1"/>
  <c r="AI84" i="1"/>
  <c r="AJ84" i="1"/>
  <c r="AK84" i="1"/>
  <c r="AL84" i="1"/>
  <c r="AM84" i="1"/>
  <c r="AN84" i="1"/>
  <c r="AO84" i="1"/>
  <c r="AP84" i="1"/>
  <c r="AQ84" i="1"/>
  <c r="AR84" i="1"/>
  <c r="AS84" i="1"/>
  <c r="AT84" i="1"/>
  <c r="AU84" i="1"/>
  <c r="AV84" i="1"/>
  <c r="AW84" i="1"/>
  <c r="AX84" i="1"/>
  <c r="AY84" i="1"/>
  <c r="AZ84" i="1"/>
  <c r="BA84" i="1"/>
  <c r="BB84" i="1"/>
  <c r="BC84" i="1"/>
  <c r="BD84" i="1"/>
  <c r="BE84" i="1"/>
  <c r="BF84" i="1"/>
  <c r="H85" i="1"/>
  <c r="I85" i="1"/>
  <c r="J85" i="1"/>
  <c r="K85" i="1"/>
  <c r="L85" i="1"/>
  <c r="M85" i="1"/>
  <c r="N85" i="1"/>
  <c r="O85" i="1"/>
  <c r="P85" i="1"/>
  <c r="Q85" i="1"/>
  <c r="R85" i="1"/>
  <c r="S85" i="1"/>
  <c r="T85" i="1"/>
  <c r="U85" i="1"/>
  <c r="V85" i="1"/>
  <c r="W85" i="1"/>
  <c r="X85" i="1"/>
  <c r="Y85" i="1"/>
  <c r="Z85" i="1"/>
  <c r="AA85" i="1"/>
  <c r="AB85" i="1"/>
  <c r="AC85" i="1"/>
  <c r="AD85" i="1"/>
  <c r="AE85" i="1"/>
  <c r="AF85" i="1"/>
  <c r="AG85" i="1"/>
  <c r="AH85" i="1"/>
  <c r="AI85" i="1"/>
  <c r="AJ85" i="1"/>
  <c r="AK85" i="1"/>
  <c r="AL85" i="1"/>
  <c r="AM85" i="1"/>
  <c r="AN85" i="1"/>
  <c r="AO85" i="1"/>
  <c r="AP85" i="1"/>
  <c r="AQ85" i="1"/>
  <c r="AR85" i="1"/>
  <c r="AS85" i="1"/>
  <c r="AT85" i="1"/>
  <c r="AU85" i="1"/>
  <c r="AV85" i="1"/>
  <c r="AW85" i="1"/>
  <c r="AX85" i="1"/>
  <c r="AY85" i="1"/>
  <c r="AZ85" i="1"/>
  <c r="BA85" i="1"/>
  <c r="BB85" i="1"/>
  <c r="BC85" i="1"/>
  <c r="BD85" i="1"/>
  <c r="BE85" i="1"/>
  <c r="BF85" i="1"/>
  <c r="H86" i="1"/>
  <c r="I86" i="1"/>
  <c r="J86" i="1"/>
  <c r="K86" i="1"/>
  <c r="L86" i="1"/>
  <c r="M86" i="1"/>
  <c r="N86" i="1"/>
  <c r="O86" i="1"/>
  <c r="P86" i="1"/>
  <c r="Q86" i="1"/>
  <c r="R86" i="1"/>
  <c r="S86" i="1"/>
  <c r="T86" i="1"/>
  <c r="U86" i="1"/>
  <c r="V86" i="1"/>
  <c r="W86" i="1"/>
  <c r="X86" i="1"/>
  <c r="Y86" i="1"/>
  <c r="Z86" i="1"/>
  <c r="AA86" i="1"/>
  <c r="AB86" i="1"/>
  <c r="AC86" i="1"/>
  <c r="AD86" i="1"/>
  <c r="AE86" i="1"/>
  <c r="AF86" i="1"/>
  <c r="AG86" i="1"/>
  <c r="AH86" i="1"/>
  <c r="AI86" i="1"/>
  <c r="AJ86" i="1"/>
  <c r="AK86" i="1"/>
  <c r="AL86" i="1"/>
  <c r="AM86" i="1"/>
  <c r="AN86" i="1"/>
  <c r="AO86" i="1"/>
  <c r="AP86" i="1"/>
  <c r="AQ86" i="1"/>
  <c r="AR86" i="1"/>
  <c r="AS86" i="1"/>
  <c r="AT86" i="1"/>
  <c r="AU86" i="1"/>
  <c r="AV86" i="1"/>
  <c r="AW86" i="1"/>
  <c r="AX86" i="1"/>
  <c r="AY86" i="1"/>
  <c r="AZ86" i="1"/>
  <c r="BA86" i="1"/>
  <c r="BB86" i="1"/>
  <c r="BC86" i="1"/>
  <c r="BD86" i="1"/>
  <c r="BE86" i="1"/>
  <c r="BF86" i="1"/>
  <c r="H87" i="1"/>
  <c r="I87" i="1"/>
  <c r="J87" i="1"/>
  <c r="K87" i="1"/>
  <c r="L87" i="1"/>
  <c r="M87" i="1"/>
  <c r="N87" i="1"/>
  <c r="O87" i="1"/>
  <c r="P87" i="1"/>
  <c r="Q87" i="1"/>
  <c r="R87" i="1"/>
  <c r="S87" i="1"/>
  <c r="T87" i="1"/>
  <c r="U87" i="1"/>
  <c r="V87" i="1"/>
  <c r="W87" i="1"/>
  <c r="X87" i="1"/>
  <c r="Y87" i="1"/>
  <c r="Z87" i="1"/>
  <c r="AA87" i="1"/>
  <c r="AB87" i="1"/>
  <c r="AC87" i="1"/>
  <c r="AD87" i="1"/>
  <c r="AE87" i="1"/>
  <c r="AF87" i="1"/>
  <c r="AG87" i="1"/>
  <c r="AH87" i="1"/>
  <c r="AI87" i="1"/>
  <c r="AJ87" i="1"/>
  <c r="AK87" i="1"/>
  <c r="AL87" i="1"/>
  <c r="AM87" i="1"/>
  <c r="AN87" i="1"/>
  <c r="AO87" i="1"/>
  <c r="AP87" i="1"/>
  <c r="AQ87" i="1"/>
  <c r="AR87" i="1"/>
  <c r="AS87" i="1"/>
  <c r="AT87" i="1"/>
  <c r="AU87" i="1"/>
  <c r="AV87" i="1"/>
  <c r="AW87" i="1"/>
  <c r="AX87" i="1"/>
  <c r="AY87" i="1"/>
  <c r="AZ87" i="1"/>
  <c r="BA87" i="1"/>
  <c r="BB87" i="1"/>
  <c r="BC87" i="1"/>
  <c r="BD87" i="1"/>
  <c r="BE87" i="1"/>
  <c r="BF87" i="1"/>
  <c r="H88" i="1"/>
  <c r="I88" i="1"/>
  <c r="J88" i="1"/>
  <c r="K88" i="1"/>
  <c r="L88" i="1"/>
  <c r="M88" i="1"/>
  <c r="N88" i="1"/>
  <c r="O88" i="1"/>
  <c r="P88" i="1"/>
  <c r="Q88" i="1"/>
  <c r="R88" i="1"/>
  <c r="S88" i="1"/>
  <c r="T88" i="1"/>
  <c r="U88" i="1"/>
  <c r="V88" i="1"/>
  <c r="W88" i="1"/>
  <c r="X88" i="1"/>
  <c r="Y88" i="1"/>
  <c r="Z88" i="1"/>
  <c r="AA88" i="1"/>
  <c r="AB88" i="1"/>
  <c r="AC88" i="1"/>
  <c r="AD88" i="1"/>
  <c r="AE88" i="1"/>
  <c r="AF88" i="1"/>
  <c r="AG88" i="1"/>
  <c r="AH88" i="1"/>
  <c r="AI88" i="1"/>
  <c r="AJ88" i="1"/>
  <c r="AK88" i="1"/>
  <c r="AL88" i="1"/>
  <c r="AM88" i="1"/>
  <c r="AN88" i="1"/>
  <c r="AO88" i="1"/>
  <c r="AP88" i="1"/>
  <c r="AQ88" i="1"/>
  <c r="AR88" i="1"/>
  <c r="AS88" i="1"/>
  <c r="AT88" i="1"/>
  <c r="AU88" i="1"/>
  <c r="AV88" i="1"/>
  <c r="AW88" i="1"/>
  <c r="AX88" i="1"/>
  <c r="AY88" i="1"/>
  <c r="AZ88" i="1"/>
  <c r="BA88" i="1"/>
  <c r="BB88" i="1"/>
  <c r="BC88" i="1"/>
  <c r="BD88" i="1"/>
  <c r="BE88" i="1"/>
  <c r="BF88" i="1"/>
  <c r="H89" i="1"/>
  <c r="I89" i="1"/>
  <c r="J89" i="1"/>
  <c r="K89" i="1"/>
  <c r="L89" i="1"/>
  <c r="M89" i="1"/>
  <c r="N89" i="1"/>
  <c r="O89" i="1"/>
  <c r="P89" i="1"/>
  <c r="Q89" i="1"/>
  <c r="R89" i="1"/>
  <c r="S89" i="1"/>
  <c r="T89" i="1"/>
  <c r="U89" i="1"/>
  <c r="V89" i="1"/>
  <c r="W89" i="1"/>
  <c r="X89" i="1"/>
  <c r="Y89" i="1"/>
  <c r="Z89" i="1"/>
  <c r="AA89" i="1"/>
  <c r="AB89" i="1"/>
  <c r="AC89" i="1"/>
  <c r="AD89" i="1"/>
  <c r="AE89" i="1"/>
  <c r="AF89" i="1"/>
  <c r="AG89" i="1"/>
  <c r="AH89" i="1"/>
  <c r="AI89" i="1"/>
  <c r="AJ89" i="1"/>
  <c r="AK89" i="1"/>
  <c r="AL89" i="1"/>
  <c r="AM89" i="1"/>
  <c r="AN89" i="1"/>
  <c r="AO89" i="1"/>
  <c r="AP89" i="1"/>
  <c r="AQ89" i="1"/>
  <c r="AR89" i="1"/>
  <c r="AS89" i="1"/>
  <c r="AT89" i="1"/>
  <c r="AU89" i="1"/>
  <c r="AV89" i="1"/>
  <c r="AW89" i="1"/>
  <c r="AX89" i="1"/>
  <c r="AY89" i="1"/>
  <c r="AZ89" i="1"/>
  <c r="BA89" i="1"/>
  <c r="BB89" i="1"/>
  <c r="BC89" i="1"/>
  <c r="BD89" i="1"/>
  <c r="BE89" i="1"/>
  <c r="BF89" i="1"/>
  <c r="H90" i="1"/>
  <c r="I90" i="1"/>
  <c r="J90" i="1"/>
  <c r="K90" i="1"/>
  <c r="L90" i="1"/>
  <c r="M90" i="1"/>
  <c r="N90" i="1"/>
  <c r="O90" i="1"/>
  <c r="P90" i="1"/>
  <c r="Q90" i="1"/>
  <c r="R90" i="1"/>
  <c r="S90" i="1"/>
  <c r="T90" i="1"/>
  <c r="U90" i="1"/>
  <c r="V90" i="1"/>
  <c r="W90" i="1"/>
  <c r="X90" i="1"/>
  <c r="Y90" i="1"/>
  <c r="Z90" i="1"/>
  <c r="AA90" i="1"/>
  <c r="AB90" i="1"/>
  <c r="AC90" i="1"/>
  <c r="AD90" i="1"/>
  <c r="AE90" i="1"/>
  <c r="AF90" i="1"/>
  <c r="AG90" i="1"/>
  <c r="AH90" i="1"/>
  <c r="AI90" i="1"/>
  <c r="AJ90" i="1"/>
  <c r="AK90" i="1"/>
  <c r="AL90" i="1"/>
  <c r="AM90" i="1"/>
  <c r="AN90" i="1"/>
  <c r="AO90" i="1"/>
  <c r="AP90" i="1"/>
  <c r="AQ90" i="1"/>
  <c r="AR90" i="1"/>
  <c r="AS90" i="1"/>
  <c r="AT90" i="1"/>
  <c r="AU90" i="1"/>
  <c r="AV90" i="1"/>
  <c r="AW90" i="1"/>
  <c r="AX90" i="1"/>
  <c r="AY90" i="1"/>
  <c r="AZ90" i="1"/>
  <c r="BA90" i="1"/>
  <c r="BB90" i="1"/>
  <c r="BC90" i="1"/>
  <c r="BD90" i="1"/>
  <c r="BE90" i="1"/>
  <c r="BF90" i="1"/>
  <c r="H91" i="1"/>
  <c r="I91" i="1"/>
  <c r="J91" i="1"/>
  <c r="K91" i="1"/>
  <c r="L91" i="1"/>
  <c r="M91" i="1"/>
  <c r="N91" i="1"/>
  <c r="O91" i="1"/>
  <c r="P91" i="1"/>
  <c r="Q91" i="1"/>
  <c r="R91" i="1"/>
  <c r="S91" i="1"/>
  <c r="T91" i="1"/>
  <c r="U91" i="1"/>
  <c r="V91" i="1"/>
  <c r="W91" i="1"/>
  <c r="X91" i="1"/>
  <c r="Y91" i="1"/>
  <c r="Z91" i="1"/>
  <c r="AA91" i="1"/>
  <c r="AB91" i="1"/>
  <c r="AC91" i="1"/>
  <c r="AD91" i="1"/>
  <c r="AE91" i="1"/>
  <c r="AF91" i="1"/>
  <c r="AG91" i="1"/>
  <c r="AH91" i="1"/>
  <c r="AI91" i="1"/>
  <c r="AJ91" i="1"/>
  <c r="AK91" i="1"/>
  <c r="AL91" i="1"/>
  <c r="AM91" i="1"/>
  <c r="AN91" i="1"/>
  <c r="AO91" i="1"/>
  <c r="AP91" i="1"/>
  <c r="AQ91" i="1"/>
  <c r="AR91" i="1"/>
  <c r="AS91" i="1"/>
  <c r="AT91" i="1"/>
  <c r="AU91" i="1"/>
  <c r="AV91" i="1"/>
  <c r="AW91" i="1"/>
  <c r="AX91" i="1"/>
  <c r="AY91" i="1"/>
  <c r="AZ91" i="1"/>
  <c r="BA91" i="1"/>
  <c r="BB91" i="1"/>
  <c r="BC91" i="1"/>
  <c r="BD91" i="1"/>
  <c r="BE91" i="1"/>
  <c r="BF91" i="1"/>
  <c r="H92" i="1"/>
  <c r="I92" i="1"/>
  <c r="J92" i="1"/>
  <c r="K92" i="1"/>
  <c r="L92" i="1"/>
  <c r="M92" i="1"/>
  <c r="N92" i="1"/>
  <c r="O92" i="1"/>
  <c r="P92" i="1"/>
  <c r="Q92" i="1"/>
  <c r="R92" i="1"/>
  <c r="S92" i="1"/>
  <c r="T92" i="1"/>
  <c r="U92" i="1"/>
  <c r="V92" i="1"/>
  <c r="W92" i="1"/>
  <c r="X92" i="1"/>
  <c r="Y92" i="1"/>
  <c r="Z92" i="1"/>
  <c r="AA92" i="1"/>
  <c r="AB92" i="1"/>
  <c r="AC92" i="1"/>
  <c r="AD92" i="1"/>
  <c r="AE92" i="1"/>
  <c r="AF92" i="1"/>
  <c r="AG92" i="1"/>
  <c r="AH92" i="1"/>
  <c r="AI92" i="1"/>
  <c r="AJ92" i="1"/>
  <c r="AK92" i="1"/>
  <c r="AL92" i="1"/>
  <c r="AM92" i="1"/>
  <c r="AN92" i="1"/>
  <c r="AO92" i="1"/>
  <c r="AP92" i="1"/>
  <c r="AQ92" i="1"/>
  <c r="AR92" i="1"/>
  <c r="AS92" i="1"/>
  <c r="AT92" i="1"/>
  <c r="AU92" i="1"/>
  <c r="AV92" i="1"/>
  <c r="AW92" i="1"/>
  <c r="AX92" i="1"/>
  <c r="AY92" i="1"/>
  <c r="AZ92" i="1"/>
  <c r="BA92" i="1"/>
  <c r="BB92" i="1"/>
  <c r="BC92" i="1"/>
  <c r="BD92" i="1"/>
  <c r="BE92" i="1"/>
  <c r="BF92" i="1"/>
  <c r="H93" i="1"/>
  <c r="I93" i="1"/>
  <c r="J93" i="1"/>
  <c r="K93" i="1"/>
  <c r="L93" i="1"/>
  <c r="M93" i="1"/>
  <c r="N93" i="1"/>
  <c r="O93" i="1"/>
  <c r="P93" i="1"/>
  <c r="Q93" i="1"/>
  <c r="R93" i="1"/>
  <c r="S93" i="1"/>
  <c r="T93" i="1"/>
  <c r="U93" i="1"/>
  <c r="V93" i="1"/>
  <c r="W93" i="1"/>
  <c r="X93" i="1"/>
  <c r="Y93" i="1"/>
  <c r="Z93" i="1"/>
  <c r="AA93" i="1"/>
  <c r="AB93" i="1"/>
  <c r="AC93" i="1"/>
  <c r="AD93" i="1"/>
  <c r="AE93" i="1"/>
  <c r="AF93" i="1"/>
  <c r="AG93" i="1"/>
  <c r="AH93" i="1"/>
  <c r="AI93" i="1"/>
  <c r="AJ93" i="1"/>
  <c r="AK93" i="1"/>
  <c r="AL93" i="1"/>
  <c r="AM93" i="1"/>
  <c r="AN93" i="1"/>
  <c r="AO93" i="1"/>
  <c r="AP93" i="1"/>
  <c r="AQ93" i="1"/>
  <c r="AR93" i="1"/>
  <c r="AS93" i="1"/>
  <c r="AT93" i="1"/>
  <c r="AU93" i="1"/>
  <c r="AV93" i="1"/>
  <c r="AW93" i="1"/>
  <c r="AX93" i="1"/>
  <c r="AY93" i="1"/>
  <c r="AZ93" i="1"/>
  <c r="BA93" i="1"/>
  <c r="BB93" i="1"/>
  <c r="BC93" i="1"/>
  <c r="BD93" i="1"/>
  <c r="BE93" i="1"/>
  <c r="BF93" i="1"/>
  <c r="H94" i="1"/>
  <c r="I94" i="1"/>
  <c r="J94" i="1"/>
  <c r="K94" i="1"/>
  <c r="L94" i="1"/>
  <c r="M94" i="1"/>
  <c r="N94" i="1"/>
  <c r="O94" i="1"/>
  <c r="P94" i="1"/>
  <c r="Q94" i="1"/>
  <c r="R94" i="1"/>
  <c r="S94" i="1"/>
  <c r="T94" i="1"/>
  <c r="U94" i="1"/>
  <c r="V94" i="1"/>
  <c r="W94" i="1"/>
  <c r="X94" i="1"/>
  <c r="Y94" i="1"/>
  <c r="Z94" i="1"/>
  <c r="AA94" i="1"/>
  <c r="AB94" i="1"/>
  <c r="AC94" i="1"/>
  <c r="AD94" i="1"/>
  <c r="AE94" i="1"/>
  <c r="AF94" i="1"/>
  <c r="AG94" i="1"/>
  <c r="AH94" i="1"/>
  <c r="AI94" i="1"/>
  <c r="AJ94" i="1"/>
  <c r="AK94" i="1"/>
  <c r="AL94" i="1"/>
  <c r="AM94" i="1"/>
  <c r="AN94" i="1"/>
  <c r="AO94" i="1"/>
  <c r="AP94" i="1"/>
  <c r="AQ94" i="1"/>
  <c r="AR94" i="1"/>
  <c r="AS94" i="1"/>
  <c r="AT94" i="1"/>
  <c r="AU94" i="1"/>
  <c r="AV94" i="1"/>
  <c r="AW94" i="1"/>
  <c r="AX94" i="1"/>
  <c r="AY94" i="1"/>
  <c r="AZ94" i="1"/>
  <c r="BA94" i="1"/>
  <c r="BB94" i="1"/>
  <c r="BC94" i="1"/>
  <c r="BD94" i="1"/>
  <c r="BE94" i="1"/>
  <c r="BF94" i="1"/>
  <c r="H95" i="1"/>
  <c r="I95" i="1"/>
  <c r="J95" i="1"/>
  <c r="K95" i="1"/>
  <c r="L95" i="1"/>
  <c r="M95" i="1"/>
  <c r="N95" i="1"/>
  <c r="O95" i="1"/>
  <c r="P95" i="1"/>
  <c r="Q95" i="1"/>
  <c r="R95" i="1"/>
  <c r="S95" i="1"/>
  <c r="T95" i="1"/>
  <c r="U95" i="1"/>
  <c r="V95" i="1"/>
  <c r="W95" i="1"/>
  <c r="X95" i="1"/>
  <c r="Y95" i="1"/>
  <c r="Z95" i="1"/>
  <c r="AA95" i="1"/>
  <c r="AB95" i="1"/>
  <c r="AC95" i="1"/>
  <c r="AD95" i="1"/>
  <c r="AE95" i="1"/>
  <c r="AF95" i="1"/>
  <c r="AG95" i="1"/>
  <c r="AH95" i="1"/>
  <c r="AI95" i="1"/>
  <c r="AJ95" i="1"/>
  <c r="AK95" i="1"/>
  <c r="AL95" i="1"/>
  <c r="AM95" i="1"/>
  <c r="AN95" i="1"/>
  <c r="AO95" i="1"/>
  <c r="AP95" i="1"/>
  <c r="AQ95" i="1"/>
  <c r="AR95" i="1"/>
  <c r="AS95" i="1"/>
  <c r="AT95" i="1"/>
  <c r="AU95" i="1"/>
  <c r="AV95" i="1"/>
  <c r="AW95" i="1"/>
  <c r="AX95" i="1"/>
  <c r="AY95" i="1"/>
  <c r="AZ95" i="1"/>
  <c r="BA95" i="1"/>
  <c r="BB95" i="1"/>
  <c r="BC95" i="1"/>
  <c r="BD95" i="1"/>
  <c r="BE95" i="1"/>
  <c r="BF95" i="1"/>
  <c r="H96" i="1"/>
  <c r="I96" i="1"/>
  <c r="J96" i="1"/>
  <c r="K96" i="1"/>
  <c r="L96" i="1"/>
  <c r="M96" i="1"/>
  <c r="N96" i="1"/>
  <c r="O96" i="1"/>
  <c r="P96" i="1"/>
  <c r="Q96" i="1"/>
  <c r="R96" i="1"/>
  <c r="S96" i="1"/>
  <c r="T96" i="1"/>
  <c r="U96" i="1"/>
  <c r="V96" i="1"/>
  <c r="W96" i="1"/>
  <c r="X96" i="1"/>
  <c r="Y96" i="1"/>
  <c r="Z96" i="1"/>
  <c r="AA96" i="1"/>
  <c r="AB96" i="1"/>
  <c r="AC96" i="1"/>
  <c r="AD96" i="1"/>
  <c r="AE96" i="1"/>
  <c r="AF96" i="1"/>
  <c r="AG96" i="1"/>
  <c r="AH96" i="1"/>
  <c r="AI96" i="1"/>
  <c r="AJ96" i="1"/>
  <c r="AK96" i="1"/>
  <c r="AL96" i="1"/>
  <c r="AM96" i="1"/>
  <c r="AN96" i="1"/>
  <c r="AO96" i="1"/>
  <c r="AP96" i="1"/>
  <c r="AQ96" i="1"/>
  <c r="AR96" i="1"/>
  <c r="AS96" i="1"/>
  <c r="AT96" i="1"/>
  <c r="AU96" i="1"/>
  <c r="AV96" i="1"/>
  <c r="AW96" i="1"/>
  <c r="AX96" i="1"/>
  <c r="AY96" i="1"/>
  <c r="AZ96" i="1"/>
  <c r="BA96" i="1"/>
  <c r="BB96" i="1"/>
  <c r="BC96" i="1"/>
  <c r="BD96" i="1"/>
  <c r="BE96" i="1"/>
  <c r="BF96" i="1"/>
  <c r="H97" i="1"/>
  <c r="I97" i="1"/>
  <c r="J97" i="1"/>
  <c r="K97" i="1"/>
  <c r="L97" i="1"/>
  <c r="M97" i="1"/>
  <c r="N97" i="1"/>
  <c r="O97" i="1"/>
  <c r="P97" i="1"/>
  <c r="Q97" i="1"/>
  <c r="R97" i="1"/>
  <c r="S97" i="1"/>
  <c r="T97" i="1"/>
  <c r="U97" i="1"/>
  <c r="V97" i="1"/>
  <c r="W97" i="1"/>
  <c r="X97" i="1"/>
  <c r="Y97" i="1"/>
  <c r="Z97" i="1"/>
  <c r="AA97" i="1"/>
  <c r="AB97" i="1"/>
  <c r="AC97" i="1"/>
  <c r="AD97" i="1"/>
  <c r="AE97" i="1"/>
  <c r="AF97" i="1"/>
  <c r="AG97" i="1"/>
  <c r="AH97" i="1"/>
  <c r="AI97" i="1"/>
  <c r="AJ97" i="1"/>
  <c r="AK97" i="1"/>
  <c r="AL97" i="1"/>
  <c r="AM97" i="1"/>
  <c r="AN97" i="1"/>
  <c r="AO97" i="1"/>
  <c r="AP97" i="1"/>
  <c r="AQ97" i="1"/>
  <c r="AR97" i="1"/>
  <c r="AS97" i="1"/>
  <c r="AT97" i="1"/>
  <c r="AU97" i="1"/>
  <c r="AV97" i="1"/>
  <c r="AW97" i="1"/>
  <c r="AX97" i="1"/>
  <c r="AY97" i="1"/>
  <c r="AZ97" i="1"/>
  <c r="BA97" i="1"/>
  <c r="BB97" i="1"/>
  <c r="BC97" i="1"/>
  <c r="BD97" i="1"/>
  <c r="BE97" i="1"/>
  <c r="BF97" i="1"/>
  <c r="H98" i="1"/>
  <c r="I98" i="1"/>
  <c r="J98" i="1"/>
  <c r="K98" i="1"/>
  <c r="L98" i="1"/>
  <c r="M98" i="1"/>
  <c r="N98" i="1"/>
  <c r="O98" i="1"/>
  <c r="P98" i="1"/>
  <c r="Q98" i="1"/>
  <c r="R98" i="1"/>
  <c r="S98" i="1"/>
  <c r="T98" i="1"/>
  <c r="U98" i="1"/>
  <c r="V98" i="1"/>
  <c r="W98" i="1"/>
  <c r="X98" i="1"/>
  <c r="Y98" i="1"/>
  <c r="Z98" i="1"/>
  <c r="AA98" i="1"/>
  <c r="AB98" i="1"/>
  <c r="AC98" i="1"/>
  <c r="AD98" i="1"/>
  <c r="AE98" i="1"/>
  <c r="AF98" i="1"/>
  <c r="AG98" i="1"/>
  <c r="AH98" i="1"/>
  <c r="AI98" i="1"/>
  <c r="AJ98" i="1"/>
  <c r="AK98" i="1"/>
  <c r="AL98" i="1"/>
  <c r="AM98" i="1"/>
  <c r="AN98" i="1"/>
  <c r="AO98" i="1"/>
  <c r="AP98" i="1"/>
  <c r="AQ98" i="1"/>
  <c r="AR98" i="1"/>
  <c r="AS98" i="1"/>
  <c r="AT98" i="1"/>
  <c r="AU98" i="1"/>
  <c r="AV98" i="1"/>
  <c r="AW98" i="1"/>
  <c r="AX98" i="1"/>
  <c r="AY98" i="1"/>
  <c r="AZ98" i="1"/>
  <c r="BA98" i="1"/>
  <c r="BB98" i="1"/>
  <c r="BC98" i="1"/>
  <c r="BD98" i="1"/>
  <c r="BE98" i="1"/>
  <c r="BF98" i="1"/>
  <c r="H99" i="1"/>
  <c r="I99" i="1"/>
  <c r="J99" i="1"/>
  <c r="K99" i="1"/>
  <c r="L99" i="1"/>
  <c r="M99" i="1"/>
  <c r="N99" i="1"/>
  <c r="O99" i="1"/>
  <c r="P99" i="1"/>
  <c r="Q99" i="1"/>
  <c r="R99" i="1"/>
  <c r="S99" i="1"/>
  <c r="T99" i="1"/>
  <c r="U99" i="1"/>
  <c r="V99" i="1"/>
  <c r="W99" i="1"/>
  <c r="X99" i="1"/>
  <c r="Y99" i="1"/>
  <c r="Z99" i="1"/>
  <c r="AA99" i="1"/>
  <c r="AB99" i="1"/>
  <c r="AC99" i="1"/>
  <c r="AD99" i="1"/>
  <c r="AE99" i="1"/>
  <c r="AF99" i="1"/>
  <c r="AG99" i="1"/>
  <c r="AH99" i="1"/>
  <c r="AI99" i="1"/>
  <c r="AJ99" i="1"/>
  <c r="AK99" i="1"/>
  <c r="AL99" i="1"/>
  <c r="AM99" i="1"/>
  <c r="AN99" i="1"/>
  <c r="AO99" i="1"/>
  <c r="AP99" i="1"/>
  <c r="AQ99" i="1"/>
  <c r="AR99" i="1"/>
  <c r="AS99" i="1"/>
  <c r="AT99" i="1"/>
  <c r="AU99" i="1"/>
  <c r="AV99" i="1"/>
  <c r="AW99" i="1"/>
  <c r="AX99" i="1"/>
  <c r="AY99" i="1"/>
  <c r="AZ99" i="1"/>
  <c r="BA99" i="1"/>
  <c r="BB99" i="1"/>
  <c r="BC99" i="1"/>
  <c r="BD99" i="1"/>
  <c r="BE99" i="1"/>
  <c r="BF99" i="1"/>
  <c r="H100" i="1"/>
  <c r="I100" i="1"/>
  <c r="J100" i="1"/>
  <c r="K100" i="1"/>
  <c r="L100" i="1"/>
  <c r="M100" i="1"/>
  <c r="N100" i="1"/>
  <c r="O100" i="1"/>
  <c r="P100" i="1"/>
  <c r="Q100" i="1"/>
  <c r="R100" i="1"/>
  <c r="S100" i="1"/>
  <c r="T100" i="1"/>
  <c r="U100" i="1"/>
  <c r="V100" i="1"/>
  <c r="W100" i="1"/>
  <c r="X100" i="1"/>
  <c r="Y100" i="1"/>
  <c r="Z100" i="1"/>
  <c r="AA100" i="1"/>
  <c r="AB100" i="1"/>
  <c r="AC100" i="1"/>
  <c r="AD100" i="1"/>
  <c r="AE100" i="1"/>
  <c r="AF100" i="1"/>
  <c r="AG100" i="1"/>
  <c r="AH100" i="1"/>
  <c r="AI100" i="1"/>
  <c r="AJ100" i="1"/>
  <c r="AK100" i="1"/>
  <c r="AL100" i="1"/>
  <c r="AM100" i="1"/>
  <c r="AN100" i="1"/>
  <c r="AO100" i="1"/>
  <c r="AP100" i="1"/>
  <c r="AQ100" i="1"/>
  <c r="AR100" i="1"/>
  <c r="AS100" i="1"/>
  <c r="AT100" i="1"/>
  <c r="AU100" i="1"/>
  <c r="AV100" i="1"/>
  <c r="AW100" i="1"/>
  <c r="AX100" i="1"/>
  <c r="AY100" i="1"/>
  <c r="AZ100" i="1"/>
  <c r="BA100" i="1"/>
  <c r="BB100" i="1"/>
  <c r="BC100" i="1"/>
  <c r="BD100" i="1"/>
  <c r="BE100" i="1"/>
  <c r="BF100" i="1"/>
  <c r="H101" i="1"/>
  <c r="I101" i="1"/>
  <c r="J101" i="1"/>
  <c r="K101" i="1"/>
  <c r="L101" i="1"/>
  <c r="M101" i="1"/>
  <c r="N101" i="1"/>
  <c r="O101" i="1"/>
  <c r="P101" i="1"/>
  <c r="Q101" i="1"/>
  <c r="R101" i="1"/>
  <c r="S101" i="1"/>
  <c r="T101" i="1"/>
  <c r="U101" i="1"/>
  <c r="V101" i="1"/>
  <c r="W101" i="1"/>
  <c r="X101" i="1"/>
  <c r="Y101" i="1"/>
  <c r="Z101" i="1"/>
  <c r="AA101" i="1"/>
  <c r="AB101" i="1"/>
  <c r="AC101" i="1"/>
  <c r="AD101" i="1"/>
  <c r="AE101" i="1"/>
  <c r="AF101" i="1"/>
  <c r="AG101" i="1"/>
  <c r="AH101" i="1"/>
  <c r="AI101" i="1"/>
  <c r="AJ101" i="1"/>
  <c r="AK101" i="1"/>
  <c r="AL101" i="1"/>
  <c r="AM101" i="1"/>
  <c r="AN101" i="1"/>
  <c r="AO101" i="1"/>
  <c r="AP101" i="1"/>
  <c r="AQ101" i="1"/>
  <c r="AR101" i="1"/>
  <c r="AS101" i="1"/>
  <c r="AT101" i="1"/>
  <c r="AU101" i="1"/>
  <c r="AV101" i="1"/>
  <c r="AW101" i="1"/>
  <c r="AX101" i="1"/>
  <c r="AY101" i="1"/>
  <c r="AZ101" i="1"/>
  <c r="BA101" i="1"/>
  <c r="BB101" i="1"/>
  <c r="BC101" i="1"/>
  <c r="BD101" i="1"/>
  <c r="BE101" i="1"/>
  <c r="BF101" i="1"/>
  <c r="H102" i="1"/>
  <c r="I102" i="1"/>
  <c r="J102" i="1"/>
  <c r="K102" i="1"/>
  <c r="L102" i="1"/>
  <c r="M102" i="1"/>
  <c r="N102" i="1"/>
  <c r="O102" i="1"/>
  <c r="P102" i="1"/>
  <c r="Q102" i="1"/>
  <c r="R102" i="1"/>
  <c r="S102" i="1"/>
  <c r="T102" i="1"/>
  <c r="U102" i="1"/>
  <c r="V102" i="1"/>
  <c r="W102" i="1"/>
  <c r="X102" i="1"/>
  <c r="Y102" i="1"/>
  <c r="Z102" i="1"/>
  <c r="AA102" i="1"/>
  <c r="AB102" i="1"/>
  <c r="AC102" i="1"/>
  <c r="AD102" i="1"/>
  <c r="AE102" i="1"/>
  <c r="AF102" i="1"/>
  <c r="AG102" i="1"/>
  <c r="AH102" i="1"/>
  <c r="AI102" i="1"/>
  <c r="AJ102" i="1"/>
  <c r="AK102" i="1"/>
  <c r="AL102" i="1"/>
  <c r="AM102" i="1"/>
  <c r="AN102" i="1"/>
  <c r="AO102" i="1"/>
  <c r="AP102" i="1"/>
  <c r="AQ102" i="1"/>
  <c r="AR102" i="1"/>
  <c r="AS102" i="1"/>
  <c r="AT102" i="1"/>
  <c r="AU102" i="1"/>
  <c r="AV102" i="1"/>
  <c r="AW102" i="1"/>
  <c r="AX102" i="1"/>
  <c r="AY102" i="1"/>
  <c r="AZ102" i="1"/>
  <c r="BA102" i="1"/>
  <c r="BB102" i="1"/>
  <c r="BC102" i="1"/>
  <c r="BD102" i="1"/>
  <c r="BE102" i="1"/>
  <c r="BF102" i="1"/>
  <c r="H103" i="1"/>
  <c r="I103" i="1"/>
  <c r="J103" i="1"/>
  <c r="K103" i="1"/>
  <c r="L103" i="1"/>
  <c r="M103" i="1"/>
  <c r="N103" i="1"/>
  <c r="O103" i="1"/>
  <c r="P103" i="1"/>
  <c r="Q103" i="1"/>
  <c r="R103" i="1"/>
  <c r="S103" i="1"/>
  <c r="T103" i="1"/>
  <c r="U103" i="1"/>
  <c r="V103" i="1"/>
  <c r="W103" i="1"/>
  <c r="X103" i="1"/>
  <c r="Y103" i="1"/>
  <c r="Z103" i="1"/>
  <c r="AA103" i="1"/>
  <c r="AB103" i="1"/>
  <c r="AC103" i="1"/>
  <c r="AD103" i="1"/>
  <c r="AE103" i="1"/>
  <c r="AF103" i="1"/>
  <c r="AG103" i="1"/>
  <c r="AH103" i="1"/>
  <c r="AI103" i="1"/>
  <c r="AJ103" i="1"/>
  <c r="AK103" i="1"/>
  <c r="AL103" i="1"/>
  <c r="AM103" i="1"/>
  <c r="AN103" i="1"/>
  <c r="AO103" i="1"/>
  <c r="AP103" i="1"/>
  <c r="AQ103" i="1"/>
  <c r="AR103" i="1"/>
  <c r="AS103" i="1"/>
  <c r="AT103" i="1"/>
  <c r="AU103" i="1"/>
  <c r="AV103" i="1"/>
  <c r="AW103" i="1"/>
  <c r="AX103" i="1"/>
  <c r="AY103" i="1"/>
  <c r="AZ103" i="1"/>
  <c r="BA103" i="1"/>
  <c r="BB103" i="1"/>
  <c r="BC103" i="1"/>
  <c r="BD103" i="1"/>
  <c r="BE103" i="1"/>
  <c r="BF103" i="1"/>
  <c r="H104" i="1"/>
  <c r="I104" i="1"/>
  <c r="J104" i="1"/>
  <c r="K104" i="1"/>
  <c r="L104" i="1"/>
  <c r="M104" i="1"/>
  <c r="N104" i="1"/>
  <c r="O104" i="1"/>
  <c r="P104" i="1"/>
  <c r="Q104" i="1"/>
  <c r="R104" i="1"/>
  <c r="S104" i="1"/>
  <c r="T104" i="1"/>
  <c r="U104" i="1"/>
  <c r="V104" i="1"/>
  <c r="W104" i="1"/>
  <c r="X104" i="1"/>
  <c r="Y104" i="1"/>
  <c r="Z104" i="1"/>
  <c r="AA104" i="1"/>
  <c r="AB104" i="1"/>
  <c r="AC104" i="1"/>
  <c r="AD104" i="1"/>
  <c r="AE104" i="1"/>
  <c r="AF104" i="1"/>
  <c r="AG104" i="1"/>
  <c r="AH104" i="1"/>
  <c r="AI104" i="1"/>
  <c r="AJ104" i="1"/>
  <c r="AK104" i="1"/>
  <c r="AL104" i="1"/>
  <c r="AM104" i="1"/>
  <c r="AN104" i="1"/>
  <c r="AO104" i="1"/>
  <c r="AP104" i="1"/>
  <c r="AQ104" i="1"/>
  <c r="AR104" i="1"/>
  <c r="AS104" i="1"/>
  <c r="AT104" i="1"/>
  <c r="AU104" i="1"/>
  <c r="AV104" i="1"/>
  <c r="AW104" i="1"/>
  <c r="AX104" i="1"/>
  <c r="AY104" i="1"/>
  <c r="AZ104" i="1"/>
  <c r="BA104" i="1"/>
  <c r="BB104" i="1"/>
  <c r="BC104" i="1"/>
  <c r="BD104" i="1"/>
  <c r="BE104" i="1"/>
  <c r="BF104" i="1"/>
  <c r="H105" i="1"/>
  <c r="I105" i="1"/>
  <c r="J105" i="1"/>
  <c r="K105" i="1"/>
  <c r="L105" i="1"/>
  <c r="M105" i="1"/>
  <c r="N105" i="1"/>
  <c r="O105" i="1"/>
  <c r="P105" i="1"/>
  <c r="Q105" i="1"/>
  <c r="R105" i="1"/>
  <c r="S105" i="1"/>
  <c r="T105" i="1"/>
  <c r="U105" i="1"/>
  <c r="V105" i="1"/>
  <c r="W105" i="1"/>
  <c r="X105" i="1"/>
  <c r="Y105" i="1"/>
  <c r="Z105" i="1"/>
  <c r="AA105" i="1"/>
  <c r="AB105" i="1"/>
  <c r="AC105" i="1"/>
  <c r="AD105" i="1"/>
  <c r="AE105" i="1"/>
  <c r="AF105" i="1"/>
  <c r="AG105" i="1"/>
  <c r="AH105" i="1"/>
  <c r="AI105" i="1"/>
  <c r="AJ105" i="1"/>
  <c r="AK105" i="1"/>
  <c r="AL105" i="1"/>
  <c r="AM105" i="1"/>
  <c r="AN105" i="1"/>
  <c r="AO105" i="1"/>
  <c r="AP105" i="1"/>
  <c r="AQ105" i="1"/>
  <c r="AR105" i="1"/>
  <c r="AS105" i="1"/>
  <c r="AT105" i="1"/>
  <c r="AU105" i="1"/>
  <c r="AV105" i="1"/>
  <c r="AW105" i="1"/>
  <c r="AX105" i="1"/>
  <c r="AY105" i="1"/>
  <c r="AZ105" i="1"/>
  <c r="BA105" i="1"/>
  <c r="BB105" i="1"/>
  <c r="BC105" i="1"/>
  <c r="BD105" i="1"/>
  <c r="BE105" i="1"/>
  <c r="BF105" i="1"/>
  <c r="H106" i="1"/>
  <c r="I106" i="1"/>
  <c r="J106" i="1"/>
  <c r="K106" i="1"/>
  <c r="L106" i="1"/>
  <c r="M106" i="1"/>
  <c r="N106" i="1"/>
  <c r="O106" i="1"/>
  <c r="P106" i="1"/>
  <c r="Q106" i="1"/>
  <c r="R106" i="1"/>
  <c r="S106" i="1"/>
  <c r="T106" i="1"/>
  <c r="U106" i="1"/>
  <c r="V106" i="1"/>
  <c r="W106" i="1"/>
  <c r="X106" i="1"/>
  <c r="Y106" i="1"/>
  <c r="Z106" i="1"/>
  <c r="AA106" i="1"/>
  <c r="AB106" i="1"/>
  <c r="AC106" i="1"/>
  <c r="AD106" i="1"/>
  <c r="AE106" i="1"/>
  <c r="AF106" i="1"/>
  <c r="AG106" i="1"/>
  <c r="AH106" i="1"/>
  <c r="AI106" i="1"/>
  <c r="AJ106" i="1"/>
  <c r="AK106" i="1"/>
  <c r="AL106" i="1"/>
  <c r="AM106" i="1"/>
  <c r="AN106" i="1"/>
  <c r="AO106" i="1"/>
  <c r="AP106" i="1"/>
  <c r="AQ106" i="1"/>
  <c r="AR106" i="1"/>
  <c r="AS106" i="1"/>
  <c r="AT106" i="1"/>
  <c r="AU106" i="1"/>
  <c r="AV106" i="1"/>
  <c r="AW106" i="1"/>
  <c r="AX106" i="1"/>
  <c r="AY106" i="1"/>
  <c r="AZ106" i="1"/>
  <c r="BA106" i="1"/>
  <c r="BB106" i="1"/>
  <c r="BC106" i="1"/>
  <c r="BD106" i="1"/>
  <c r="BE106" i="1"/>
  <c r="BF106" i="1"/>
  <c r="H107" i="1"/>
  <c r="I107" i="1"/>
  <c r="J107" i="1"/>
  <c r="K107" i="1"/>
  <c r="L107" i="1"/>
  <c r="M107" i="1"/>
  <c r="N107" i="1"/>
  <c r="O107" i="1"/>
  <c r="P107" i="1"/>
  <c r="Q107" i="1"/>
  <c r="R107" i="1"/>
  <c r="S107" i="1"/>
  <c r="T107" i="1"/>
  <c r="U107" i="1"/>
  <c r="V107" i="1"/>
  <c r="W107" i="1"/>
  <c r="X107" i="1"/>
  <c r="Y107" i="1"/>
  <c r="Z107" i="1"/>
  <c r="AA107" i="1"/>
  <c r="AB107" i="1"/>
  <c r="AC107" i="1"/>
  <c r="AD107" i="1"/>
  <c r="AE107" i="1"/>
  <c r="AF107" i="1"/>
  <c r="AG107" i="1"/>
  <c r="AH107" i="1"/>
  <c r="AI107" i="1"/>
  <c r="AJ107" i="1"/>
  <c r="AK107" i="1"/>
  <c r="AL107" i="1"/>
  <c r="AM107" i="1"/>
  <c r="AN107" i="1"/>
  <c r="AO107" i="1"/>
  <c r="AP107" i="1"/>
  <c r="AQ107" i="1"/>
  <c r="AR107" i="1"/>
  <c r="AS107" i="1"/>
  <c r="AT107" i="1"/>
  <c r="AU107" i="1"/>
  <c r="AV107" i="1"/>
  <c r="AW107" i="1"/>
  <c r="AX107" i="1"/>
  <c r="AY107" i="1"/>
  <c r="AZ107" i="1"/>
  <c r="BA107" i="1"/>
  <c r="BB107" i="1"/>
  <c r="BC107" i="1"/>
  <c r="BD107" i="1"/>
  <c r="BE107" i="1"/>
  <c r="BF107" i="1"/>
  <c r="H108" i="1"/>
  <c r="I108" i="1"/>
  <c r="J108" i="1"/>
  <c r="K108" i="1"/>
  <c r="L108" i="1"/>
  <c r="M108" i="1"/>
  <c r="N108" i="1"/>
  <c r="O108" i="1"/>
  <c r="P108" i="1"/>
  <c r="Q108" i="1"/>
  <c r="R108" i="1"/>
  <c r="S108" i="1"/>
  <c r="T108" i="1"/>
  <c r="U108" i="1"/>
  <c r="V108" i="1"/>
  <c r="W108" i="1"/>
  <c r="X108" i="1"/>
  <c r="Y108" i="1"/>
  <c r="Z108" i="1"/>
  <c r="AA108" i="1"/>
  <c r="AB108" i="1"/>
  <c r="AC108" i="1"/>
  <c r="AD108" i="1"/>
  <c r="AE108" i="1"/>
  <c r="AF108" i="1"/>
  <c r="AG108" i="1"/>
  <c r="AH108" i="1"/>
  <c r="AI108" i="1"/>
  <c r="AJ108" i="1"/>
  <c r="AK108" i="1"/>
  <c r="AL108" i="1"/>
  <c r="AM108" i="1"/>
  <c r="AN108" i="1"/>
  <c r="AO108" i="1"/>
  <c r="AP108" i="1"/>
  <c r="AQ108" i="1"/>
  <c r="AR108" i="1"/>
  <c r="AS108" i="1"/>
  <c r="AT108" i="1"/>
  <c r="AU108" i="1"/>
  <c r="AV108" i="1"/>
  <c r="AW108" i="1"/>
  <c r="AX108" i="1"/>
  <c r="AY108" i="1"/>
  <c r="AZ108" i="1"/>
  <c r="BA108" i="1"/>
  <c r="BB108" i="1"/>
  <c r="BC108" i="1"/>
  <c r="BD108" i="1"/>
  <c r="BE108" i="1"/>
  <c r="BF108" i="1"/>
  <c r="H109" i="1"/>
  <c r="I109" i="1"/>
  <c r="J109" i="1"/>
  <c r="K109" i="1"/>
  <c r="L109" i="1"/>
  <c r="M109" i="1"/>
  <c r="N109" i="1"/>
  <c r="O109" i="1"/>
  <c r="P109" i="1"/>
  <c r="Q109" i="1"/>
  <c r="R109" i="1"/>
  <c r="S109" i="1"/>
  <c r="T109" i="1"/>
  <c r="U109" i="1"/>
  <c r="V109" i="1"/>
  <c r="W109" i="1"/>
  <c r="X109" i="1"/>
  <c r="Y109" i="1"/>
  <c r="Z109" i="1"/>
  <c r="AA109" i="1"/>
  <c r="AB109" i="1"/>
  <c r="AC109" i="1"/>
  <c r="AD109" i="1"/>
  <c r="AE109" i="1"/>
  <c r="AF109" i="1"/>
  <c r="AG109" i="1"/>
  <c r="AH109" i="1"/>
  <c r="AI109" i="1"/>
  <c r="AJ109" i="1"/>
  <c r="AK109" i="1"/>
  <c r="AL109" i="1"/>
  <c r="AM109" i="1"/>
  <c r="AN109" i="1"/>
  <c r="AO109" i="1"/>
  <c r="AP109" i="1"/>
  <c r="AQ109" i="1"/>
  <c r="AR109" i="1"/>
  <c r="AS109" i="1"/>
  <c r="AT109" i="1"/>
  <c r="AU109" i="1"/>
  <c r="AV109" i="1"/>
  <c r="AW109" i="1"/>
  <c r="AX109" i="1"/>
  <c r="AY109" i="1"/>
  <c r="AZ109" i="1"/>
  <c r="BA109" i="1"/>
  <c r="BB109" i="1"/>
  <c r="BC109" i="1"/>
  <c r="BD109" i="1"/>
  <c r="BE109" i="1"/>
  <c r="BF109" i="1"/>
  <c r="H110" i="1"/>
  <c r="I110" i="1"/>
  <c r="J110" i="1"/>
  <c r="K110" i="1"/>
  <c r="L110" i="1"/>
  <c r="M110" i="1"/>
  <c r="N110" i="1"/>
  <c r="O110" i="1"/>
  <c r="P110" i="1"/>
  <c r="Q110" i="1"/>
  <c r="R110" i="1"/>
  <c r="S110" i="1"/>
  <c r="T110" i="1"/>
  <c r="U110" i="1"/>
  <c r="V110" i="1"/>
  <c r="W110" i="1"/>
  <c r="X110" i="1"/>
  <c r="Y110" i="1"/>
  <c r="Z110" i="1"/>
  <c r="AA110" i="1"/>
  <c r="AB110" i="1"/>
  <c r="AC110" i="1"/>
  <c r="AD110" i="1"/>
  <c r="AE110" i="1"/>
  <c r="AF110" i="1"/>
  <c r="AG110" i="1"/>
  <c r="AH110" i="1"/>
  <c r="AI110" i="1"/>
  <c r="AJ110" i="1"/>
  <c r="AK110" i="1"/>
  <c r="AL110" i="1"/>
  <c r="AM110" i="1"/>
  <c r="AN110" i="1"/>
  <c r="AO110" i="1"/>
  <c r="AP110" i="1"/>
  <c r="AQ110" i="1"/>
  <c r="AR110" i="1"/>
  <c r="AS110" i="1"/>
  <c r="AT110" i="1"/>
  <c r="AU110" i="1"/>
  <c r="AV110" i="1"/>
  <c r="AW110" i="1"/>
  <c r="AX110" i="1"/>
  <c r="AY110" i="1"/>
  <c r="AZ110" i="1"/>
  <c r="BA110" i="1"/>
  <c r="BB110" i="1"/>
  <c r="BC110" i="1"/>
  <c r="BD110" i="1"/>
  <c r="BE110" i="1"/>
  <c r="BF110" i="1"/>
  <c r="H111" i="1"/>
  <c r="I111" i="1"/>
  <c r="J111" i="1"/>
  <c r="K111" i="1"/>
  <c r="L111" i="1"/>
  <c r="M111" i="1"/>
  <c r="N111" i="1"/>
  <c r="O111" i="1"/>
  <c r="P111" i="1"/>
  <c r="Q111" i="1"/>
  <c r="R111" i="1"/>
  <c r="S111" i="1"/>
  <c r="T111" i="1"/>
  <c r="U111" i="1"/>
  <c r="V111" i="1"/>
  <c r="W111" i="1"/>
  <c r="X111" i="1"/>
  <c r="Y111" i="1"/>
  <c r="Z111" i="1"/>
  <c r="AA111" i="1"/>
  <c r="AB111" i="1"/>
  <c r="AC111" i="1"/>
  <c r="AD111" i="1"/>
  <c r="AE111" i="1"/>
  <c r="AF111" i="1"/>
  <c r="AG111" i="1"/>
  <c r="AH111" i="1"/>
  <c r="AI111" i="1"/>
  <c r="AJ111" i="1"/>
  <c r="AK111" i="1"/>
  <c r="AL111" i="1"/>
  <c r="AM111" i="1"/>
  <c r="AN111" i="1"/>
  <c r="AO111" i="1"/>
  <c r="AP111" i="1"/>
  <c r="AQ111" i="1"/>
  <c r="AR111" i="1"/>
  <c r="AS111" i="1"/>
  <c r="AT111" i="1"/>
  <c r="AU111" i="1"/>
  <c r="AV111" i="1"/>
  <c r="AW111" i="1"/>
  <c r="AX111" i="1"/>
  <c r="AY111" i="1"/>
  <c r="AZ111" i="1"/>
  <c r="BA111" i="1"/>
  <c r="BB111" i="1"/>
  <c r="BC111" i="1"/>
  <c r="BD111" i="1"/>
  <c r="BE111" i="1"/>
  <c r="BF111" i="1"/>
  <c r="H112" i="1"/>
  <c r="I112" i="1"/>
  <c r="J112" i="1"/>
  <c r="K112" i="1"/>
  <c r="L112" i="1"/>
  <c r="M112" i="1"/>
  <c r="N112" i="1"/>
  <c r="O112" i="1"/>
  <c r="P112" i="1"/>
  <c r="Q112" i="1"/>
  <c r="R112" i="1"/>
  <c r="S112" i="1"/>
  <c r="T112" i="1"/>
  <c r="U112" i="1"/>
  <c r="V112" i="1"/>
  <c r="W112" i="1"/>
  <c r="X112" i="1"/>
  <c r="Y112" i="1"/>
  <c r="Z112" i="1"/>
  <c r="AA112" i="1"/>
  <c r="AB112" i="1"/>
  <c r="AC112" i="1"/>
  <c r="AD112" i="1"/>
  <c r="AE112" i="1"/>
  <c r="AF112" i="1"/>
  <c r="AG112" i="1"/>
  <c r="AH112" i="1"/>
  <c r="AI112" i="1"/>
  <c r="AJ112" i="1"/>
  <c r="AK112" i="1"/>
  <c r="AL112" i="1"/>
  <c r="AM112" i="1"/>
  <c r="AN112" i="1"/>
  <c r="AO112" i="1"/>
  <c r="AP112" i="1"/>
  <c r="AQ112" i="1"/>
  <c r="AR112" i="1"/>
  <c r="AS112" i="1"/>
  <c r="AT112" i="1"/>
  <c r="AU112" i="1"/>
  <c r="AV112" i="1"/>
  <c r="AW112" i="1"/>
  <c r="AX112" i="1"/>
  <c r="AY112" i="1"/>
  <c r="AZ112" i="1"/>
  <c r="BA112" i="1"/>
  <c r="BB112" i="1"/>
  <c r="BC112" i="1"/>
  <c r="BD112" i="1"/>
  <c r="BE112" i="1"/>
  <c r="BF112" i="1"/>
  <c r="H113" i="1"/>
  <c r="I113" i="1"/>
  <c r="J113" i="1"/>
  <c r="K113" i="1"/>
  <c r="L113" i="1"/>
  <c r="M113" i="1"/>
  <c r="N113" i="1"/>
  <c r="O113" i="1"/>
  <c r="P113" i="1"/>
  <c r="Q113" i="1"/>
  <c r="R113" i="1"/>
  <c r="S113" i="1"/>
  <c r="T113" i="1"/>
  <c r="U113" i="1"/>
  <c r="V113" i="1"/>
  <c r="W113" i="1"/>
  <c r="X113" i="1"/>
  <c r="Y113" i="1"/>
  <c r="Z113" i="1"/>
  <c r="AA113" i="1"/>
  <c r="AB113" i="1"/>
  <c r="AC113" i="1"/>
  <c r="AD113" i="1"/>
  <c r="AE113" i="1"/>
  <c r="AF113" i="1"/>
  <c r="AG113" i="1"/>
  <c r="AH113" i="1"/>
  <c r="AI113" i="1"/>
  <c r="AJ113" i="1"/>
  <c r="AK113" i="1"/>
  <c r="AL113" i="1"/>
  <c r="AM113" i="1"/>
  <c r="AN113" i="1"/>
  <c r="AO113" i="1"/>
  <c r="AP113" i="1"/>
  <c r="AQ113" i="1"/>
  <c r="AR113" i="1"/>
  <c r="AS113" i="1"/>
  <c r="AT113" i="1"/>
  <c r="AU113" i="1"/>
  <c r="AV113" i="1"/>
  <c r="AW113" i="1"/>
  <c r="AX113" i="1"/>
  <c r="AY113" i="1"/>
  <c r="AZ113" i="1"/>
  <c r="BA113" i="1"/>
  <c r="BB113" i="1"/>
  <c r="BC113" i="1"/>
  <c r="BD113" i="1"/>
  <c r="BE113" i="1"/>
  <c r="BF113" i="1"/>
  <c r="H114" i="1"/>
  <c r="I114" i="1"/>
  <c r="J114" i="1"/>
  <c r="K114" i="1"/>
  <c r="L114" i="1"/>
  <c r="M114" i="1"/>
  <c r="N114" i="1"/>
  <c r="O114" i="1"/>
  <c r="P114" i="1"/>
  <c r="Q114" i="1"/>
  <c r="R114" i="1"/>
  <c r="S114" i="1"/>
  <c r="T114" i="1"/>
  <c r="U114" i="1"/>
  <c r="V114" i="1"/>
  <c r="W114" i="1"/>
  <c r="X114" i="1"/>
  <c r="Y114" i="1"/>
  <c r="Z114" i="1"/>
  <c r="AA114" i="1"/>
  <c r="AB114" i="1"/>
  <c r="AC114" i="1"/>
  <c r="AD114" i="1"/>
  <c r="AE114" i="1"/>
  <c r="AF114" i="1"/>
  <c r="AG114" i="1"/>
  <c r="AH114" i="1"/>
  <c r="AI114" i="1"/>
  <c r="AJ114" i="1"/>
  <c r="AK114" i="1"/>
  <c r="AL114" i="1"/>
  <c r="AM114" i="1"/>
  <c r="AN114" i="1"/>
  <c r="AO114" i="1"/>
  <c r="AP114" i="1"/>
  <c r="AQ114" i="1"/>
  <c r="AR114" i="1"/>
  <c r="AS114" i="1"/>
  <c r="AT114" i="1"/>
  <c r="AU114" i="1"/>
  <c r="AV114" i="1"/>
  <c r="AW114" i="1"/>
  <c r="AX114" i="1"/>
  <c r="AY114" i="1"/>
  <c r="AZ114" i="1"/>
  <c r="BA114" i="1"/>
  <c r="BB114" i="1"/>
  <c r="BC114" i="1"/>
  <c r="BD114" i="1"/>
  <c r="BE114" i="1"/>
  <c r="BF114" i="1"/>
  <c r="H115" i="1"/>
  <c r="I115" i="1"/>
  <c r="J115" i="1"/>
  <c r="K115" i="1"/>
  <c r="L115" i="1"/>
  <c r="M115" i="1"/>
  <c r="N115" i="1"/>
  <c r="O115" i="1"/>
  <c r="P115" i="1"/>
  <c r="Q115" i="1"/>
  <c r="R115" i="1"/>
  <c r="S115" i="1"/>
  <c r="T115" i="1"/>
  <c r="U115" i="1"/>
  <c r="V115" i="1"/>
  <c r="W115" i="1"/>
  <c r="X115" i="1"/>
  <c r="Y115" i="1"/>
  <c r="Z115" i="1"/>
  <c r="AA115" i="1"/>
  <c r="AB115" i="1"/>
  <c r="AC115" i="1"/>
  <c r="AD115" i="1"/>
  <c r="AE115" i="1"/>
  <c r="AF115" i="1"/>
  <c r="AG115" i="1"/>
  <c r="AH115" i="1"/>
  <c r="AI115" i="1"/>
  <c r="AJ115" i="1"/>
  <c r="AK115" i="1"/>
  <c r="AL115" i="1"/>
  <c r="AM115" i="1"/>
  <c r="AN115" i="1"/>
  <c r="AO115" i="1"/>
  <c r="AP115" i="1"/>
  <c r="AQ115" i="1"/>
  <c r="AR115" i="1"/>
  <c r="AS115" i="1"/>
  <c r="AT115" i="1"/>
  <c r="AU115" i="1"/>
  <c r="AV115" i="1"/>
  <c r="AW115" i="1"/>
  <c r="AX115" i="1"/>
  <c r="AY115" i="1"/>
  <c r="AZ115" i="1"/>
  <c r="BA115" i="1"/>
  <c r="BB115" i="1"/>
  <c r="BC115" i="1"/>
  <c r="BD115" i="1"/>
  <c r="BE115" i="1"/>
  <c r="BF115" i="1"/>
  <c r="H116" i="1"/>
  <c r="I116" i="1"/>
  <c r="J116" i="1"/>
  <c r="K116" i="1"/>
  <c r="L116" i="1"/>
  <c r="M116" i="1"/>
  <c r="N116" i="1"/>
  <c r="O116" i="1"/>
  <c r="P116" i="1"/>
  <c r="Q116" i="1"/>
  <c r="R116" i="1"/>
  <c r="S116" i="1"/>
  <c r="T116" i="1"/>
  <c r="U116" i="1"/>
  <c r="V116" i="1"/>
  <c r="W116" i="1"/>
  <c r="X116" i="1"/>
  <c r="Y116" i="1"/>
  <c r="Z116" i="1"/>
  <c r="AA116" i="1"/>
  <c r="AB116" i="1"/>
  <c r="AC116" i="1"/>
  <c r="AD116" i="1"/>
  <c r="AE116" i="1"/>
  <c r="AF116" i="1"/>
  <c r="AG116" i="1"/>
  <c r="AH116" i="1"/>
  <c r="AI116" i="1"/>
  <c r="AJ116" i="1"/>
  <c r="AK116" i="1"/>
  <c r="AL116" i="1"/>
  <c r="AM116" i="1"/>
  <c r="AN116" i="1"/>
  <c r="AO116" i="1"/>
  <c r="AP116" i="1"/>
  <c r="AQ116" i="1"/>
  <c r="AR116" i="1"/>
  <c r="AS116" i="1"/>
  <c r="AT116" i="1"/>
  <c r="AU116" i="1"/>
  <c r="AV116" i="1"/>
  <c r="AW116" i="1"/>
  <c r="AX116" i="1"/>
  <c r="AY116" i="1"/>
  <c r="AZ116" i="1"/>
  <c r="BA116" i="1"/>
  <c r="BB116" i="1"/>
  <c r="BC116" i="1"/>
  <c r="BD116" i="1"/>
  <c r="BE116" i="1"/>
  <c r="BF116" i="1"/>
  <c r="H117" i="1"/>
  <c r="I117" i="1"/>
  <c r="J117" i="1"/>
  <c r="K117" i="1"/>
  <c r="L117" i="1"/>
  <c r="M117" i="1"/>
  <c r="N117" i="1"/>
  <c r="O117" i="1"/>
  <c r="P117" i="1"/>
  <c r="Q117" i="1"/>
  <c r="R117" i="1"/>
  <c r="S117" i="1"/>
  <c r="T117" i="1"/>
  <c r="U117" i="1"/>
  <c r="V117" i="1"/>
  <c r="W117" i="1"/>
  <c r="X117" i="1"/>
  <c r="Y117" i="1"/>
  <c r="Z117" i="1"/>
  <c r="AA117" i="1"/>
  <c r="AB117" i="1"/>
  <c r="AC117" i="1"/>
  <c r="AD117" i="1"/>
  <c r="AE117" i="1"/>
  <c r="AF117" i="1"/>
  <c r="AG117" i="1"/>
  <c r="AH117" i="1"/>
  <c r="AI117" i="1"/>
  <c r="AJ117" i="1"/>
  <c r="AK117" i="1"/>
  <c r="AL117" i="1"/>
  <c r="AM117" i="1"/>
  <c r="AN117" i="1"/>
  <c r="AO117" i="1"/>
  <c r="AP117" i="1"/>
  <c r="AQ117" i="1"/>
  <c r="AR117" i="1"/>
  <c r="AS117" i="1"/>
  <c r="AT117" i="1"/>
  <c r="AU117" i="1"/>
  <c r="AV117" i="1"/>
  <c r="AW117" i="1"/>
  <c r="AX117" i="1"/>
  <c r="AY117" i="1"/>
  <c r="AZ117" i="1"/>
  <c r="BA117" i="1"/>
  <c r="BB117" i="1"/>
  <c r="BC117" i="1"/>
  <c r="BD117" i="1"/>
  <c r="BE117" i="1"/>
  <c r="BF117" i="1"/>
  <c r="H118" i="1"/>
  <c r="I118" i="1"/>
  <c r="J118" i="1"/>
  <c r="K118" i="1"/>
  <c r="L118" i="1"/>
  <c r="M118" i="1"/>
  <c r="N118" i="1"/>
  <c r="O118" i="1"/>
  <c r="P118" i="1"/>
  <c r="Q118" i="1"/>
  <c r="R118" i="1"/>
  <c r="S118" i="1"/>
  <c r="T118" i="1"/>
  <c r="U118" i="1"/>
  <c r="V118" i="1"/>
  <c r="W118" i="1"/>
  <c r="X118" i="1"/>
  <c r="Y118" i="1"/>
  <c r="Z118" i="1"/>
  <c r="AA118" i="1"/>
  <c r="AB118" i="1"/>
  <c r="AC118" i="1"/>
  <c r="AD118" i="1"/>
  <c r="AE118" i="1"/>
  <c r="AF118" i="1"/>
  <c r="AG118" i="1"/>
  <c r="AH118" i="1"/>
  <c r="AI118" i="1"/>
  <c r="AJ118" i="1"/>
  <c r="AK118" i="1"/>
  <c r="AL118" i="1"/>
  <c r="AM118" i="1"/>
  <c r="AN118" i="1"/>
  <c r="AO118" i="1"/>
  <c r="AP118" i="1"/>
  <c r="AQ118" i="1"/>
  <c r="AR118" i="1"/>
  <c r="AS118" i="1"/>
  <c r="AT118" i="1"/>
  <c r="AU118" i="1"/>
  <c r="AV118" i="1"/>
  <c r="AW118" i="1"/>
  <c r="AX118" i="1"/>
  <c r="AY118" i="1"/>
  <c r="AZ118" i="1"/>
  <c r="BA118" i="1"/>
  <c r="BB118" i="1"/>
  <c r="BC118" i="1"/>
  <c r="BD118" i="1"/>
  <c r="BE118" i="1"/>
  <c r="BF118" i="1"/>
  <c r="H119" i="1"/>
  <c r="I119" i="1"/>
  <c r="J119" i="1"/>
  <c r="K119" i="1"/>
  <c r="L119" i="1"/>
  <c r="M119" i="1"/>
  <c r="N119" i="1"/>
  <c r="O119" i="1"/>
  <c r="P119" i="1"/>
  <c r="Q119" i="1"/>
  <c r="R119" i="1"/>
  <c r="S119" i="1"/>
  <c r="T119" i="1"/>
  <c r="U119" i="1"/>
  <c r="V119" i="1"/>
  <c r="W119" i="1"/>
  <c r="X119" i="1"/>
  <c r="Y119" i="1"/>
  <c r="Z119" i="1"/>
  <c r="AA119" i="1"/>
  <c r="AB119" i="1"/>
  <c r="AC119" i="1"/>
  <c r="AD119" i="1"/>
  <c r="AE119" i="1"/>
  <c r="AF119" i="1"/>
  <c r="AG119" i="1"/>
  <c r="AH119" i="1"/>
  <c r="AI119" i="1"/>
  <c r="AJ119" i="1"/>
  <c r="AK119" i="1"/>
  <c r="AL119" i="1"/>
  <c r="AM119" i="1"/>
  <c r="AN119" i="1"/>
  <c r="AO119" i="1"/>
  <c r="AP119" i="1"/>
  <c r="AQ119" i="1"/>
  <c r="AR119" i="1"/>
  <c r="AS119" i="1"/>
  <c r="AT119" i="1"/>
  <c r="AU119" i="1"/>
  <c r="AV119" i="1"/>
  <c r="AW119" i="1"/>
  <c r="AX119" i="1"/>
  <c r="AY119" i="1"/>
  <c r="AZ119" i="1"/>
  <c r="BA119" i="1"/>
  <c r="BB119" i="1"/>
  <c r="BC119" i="1"/>
  <c r="BD119" i="1"/>
  <c r="BE119" i="1"/>
  <c r="BF119" i="1"/>
  <c r="H120" i="1"/>
  <c r="I120" i="1"/>
  <c r="J120" i="1"/>
  <c r="K120" i="1"/>
  <c r="L120" i="1"/>
  <c r="M120" i="1"/>
  <c r="N120" i="1"/>
  <c r="O120" i="1"/>
  <c r="P120" i="1"/>
  <c r="Q120" i="1"/>
  <c r="R120" i="1"/>
  <c r="S120" i="1"/>
  <c r="T120" i="1"/>
  <c r="U120" i="1"/>
  <c r="V120" i="1"/>
  <c r="W120" i="1"/>
  <c r="X120" i="1"/>
  <c r="Y120" i="1"/>
  <c r="Z120" i="1"/>
  <c r="AA120" i="1"/>
  <c r="AB120" i="1"/>
  <c r="AC120" i="1"/>
  <c r="AD120" i="1"/>
  <c r="AE120" i="1"/>
  <c r="AF120" i="1"/>
  <c r="AG120" i="1"/>
  <c r="AH120" i="1"/>
  <c r="AI120" i="1"/>
  <c r="AJ120" i="1"/>
  <c r="AK120" i="1"/>
  <c r="AL120" i="1"/>
  <c r="AM120" i="1"/>
  <c r="AN120" i="1"/>
  <c r="AO120" i="1"/>
  <c r="AP120" i="1"/>
  <c r="AQ120" i="1"/>
  <c r="AR120" i="1"/>
  <c r="AS120" i="1"/>
  <c r="AT120" i="1"/>
  <c r="AU120" i="1"/>
  <c r="AV120" i="1"/>
  <c r="AW120" i="1"/>
  <c r="AX120" i="1"/>
  <c r="AY120" i="1"/>
  <c r="AZ120" i="1"/>
  <c r="BA120" i="1"/>
  <c r="BB120" i="1"/>
  <c r="BC120" i="1"/>
  <c r="BD120" i="1"/>
  <c r="BE120" i="1"/>
  <c r="BF120" i="1"/>
  <c r="H121" i="1"/>
  <c r="I121" i="1"/>
  <c r="J121" i="1"/>
  <c r="K121" i="1"/>
  <c r="L121" i="1"/>
  <c r="M121" i="1"/>
  <c r="N121" i="1"/>
  <c r="O121" i="1"/>
  <c r="P121" i="1"/>
  <c r="Q121" i="1"/>
  <c r="R121" i="1"/>
  <c r="S121" i="1"/>
  <c r="T121" i="1"/>
  <c r="U121" i="1"/>
  <c r="V121" i="1"/>
  <c r="W121" i="1"/>
  <c r="X121" i="1"/>
  <c r="Y121" i="1"/>
  <c r="Z121" i="1"/>
  <c r="AA121" i="1"/>
  <c r="AB121" i="1"/>
  <c r="AC121" i="1"/>
  <c r="AD121" i="1"/>
  <c r="AE121" i="1"/>
  <c r="AF121" i="1"/>
  <c r="AG121" i="1"/>
  <c r="AH121" i="1"/>
  <c r="AI121" i="1"/>
  <c r="AJ121" i="1"/>
  <c r="AK121" i="1"/>
  <c r="AL121" i="1"/>
  <c r="AM121" i="1"/>
  <c r="AN121" i="1"/>
  <c r="AO121" i="1"/>
  <c r="AP121" i="1"/>
  <c r="AQ121" i="1"/>
  <c r="AR121" i="1"/>
  <c r="AS121" i="1"/>
  <c r="AT121" i="1"/>
  <c r="AU121" i="1"/>
  <c r="AV121" i="1"/>
  <c r="AW121" i="1"/>
  <c r="AX121" i="1"/>
  <c r="AY121" i="1"/>
  <c r="AZ121" i="1"/>
  <c r="BA121" i="1"/>
  <c r="BB121" i="1"/>
  <c r="BC121" i="1"/>
  <c r="BD121" i="1"/>
  <c r="BE121" i="1"/>
  <c r="BF121" i="1"/>
  <c r="H122" i="1"/>
  <c r="I122" i="1"/>
  <c r="J122" i="1"/>
  <c r="K122" i="1"/>
  <c r="L122" i="1"/>
  <c r="M122" i="1"/>
  <c r="N122" i="1"/>
  <c r="O122" i="1"/>
  <c r="P122" i="1"/>
  <c r="Q122" i="1"/>
  <c r="R122" i="1"/>
  <c r="S122" i="1"/>
  <c r="T122" i="1"/>
  <c r="U122" i="1"/>
  <c r="V122" i="1"/>
  <c r="W122" i="1"/>
  <c r="X122" i="1"/>
  <c r="Y122" i="1"/>
  <c r="Z122" i="1"/>
  <c r="AA122" i="1"/>
  <c r="AB122" i="1"/>
  <c r="AC122" i="1"/>
  <c r="AD122" i="1"/>
  <c r="AE122" i="1"/>
  <c r="AF122" i="1"/>
  <c r="AG122" i="1"/>
  <c r="AH122" i="1"/>
  <c r="AI122" i="1"/>
  <c r="AJ122" i="1"/>
  <c r="AK122" i="1"/>
  <c r="AL122" i="1"/>
  <c r="AM122" i="1"/>
  <c r="AN122" i="1"/>
  <c r="AO122" i="1"/>
  <c r="AP122" i="1"/>
  <c r="AQ122" i="1"/>
  <c r="AR122" i="1"/>
  <c r="AS122" i="1"/>
  <c r="AT122" i="1"/>
  <c r="AU122" i="1"/>
  <c r="AV122" i="1"/>
  <c r="AW122" i="1"/>
  <c r="AX122" i="1"/>
  <c r="AY122" i="1"/>
  <c r="AZ122" i="1"/>
  <c r="BA122" i="1"/>
  <c r="BB122" i="1"/>
  <c r="BC122" i="1"/>
  <c r="BD122" i="1"/>
  <c r="BE122" i="1"/>
  <c r="BF122" i="1"/>
  <c r="H123" i="1"/>
  <c r="I123" i="1"/>
  <c r="J123" i="1"/>
  <c r="K123" i="1"/>
  <c r="L123" i="1"/>
  <c r="M123" i="1"/>
  <c r="N123" i="1"/>
  <c r="O123" i="1"/>
  <c r="P123" i="1"/>
  <c r="Q123" i="1"/>
  <c r="R123" i="1"/>
  <c r="S123" i="1"/>
  <c r="T123" i="1"/>
  <c r="U123" i="1"/>
  <c r="V123" i="1"/>
  <c r="W123" i="1"/>
  <c r="X123" i="1"/>
  <c r="Y123" i="1"/>
  <c r="Z123" i="1"/>
  <c r="AA123" i="1"/>
  <c r="AB123" i="1"/>
  <c r="AC123" i="1"/>
  <c r="AD123" i="1"/>
  <c r="AE123" i="1"/>
  <c r="AF123" i="1"/>
  <c r="AG123" i="1"/>
  <c r="AH123" i="1"/>
  <c r="AI123" i="1"/>
  <c r="AJ123" i="1"/>
  <c r="AK123" i="1"/>
  <c r="AL123" i="1"/>
  <c r="AM123" i="1"/>
  <c r="AN123" i="1"/>
  <c r="AO123" i="1"/>
  <c r="AP123" i="1"/>
  <c r="AQ123" i="1"/>
  <c r="AR123" i="1"/>
  <c r="AS123" i="1"/>
  <c r="AT123" i="1"/>
  <c r="AU123" i="1"/>
  <c r="AV123" i="1"/>
  <c r="AW123" i="1"/>
  <c r="AX123" i="1"/>
  <c r="AY123" i="1"/>
  <c r="AZ123" i="1"/>
  <c r="BA123" i="1"/>
  <c r="BB123" i="1"/>
  <c r="BC123" i="1"/>
  <c r="BD123" i="1"/>
  <c r="BE123" i="1"/>
  <c r="BF123" i="1"/>
  <c r="H124" i="1"/>
  <c r="I124" i="1"/>
  <c r="J124" i="1"/>
  <c r="K124" i="1"/>
  <c r="L124" i="1"/>
  <c r="M124" i="1"/>
  <c r="N124" i="1"/>
  <c r="O124" i="1"/>
  <c r="P124" i="1"/>
  <c r="Q124" i="1"/>
  <c r="R124" i="1"/>
  <c r="S124" i="1"/>
  <c r="T124" i="1"/>
  <c r="U124" i="1"/>
  <c r="V124" i="1"/>
  <c r="W124" i="1"/>
  <c r="X124" i="1"/>
  <c r="Y124" i="1"/>
  <c r="Z124" i="1"/>
  <c r="AA124" i="1"/>
  <c r="AB124" i="1"/>
  <c r="AC124" i="1"/>
  <c r="AD124" i="1"/>
  <c r="AE124" i="1"/>
  <c r="AF124" i="1"/>
  <c r="AG124" i="1"/>
  <c r="AH124" i="1"/>
  <c r="AI124" i="1"/>
  <c r="AJ124" i="1"/>
  <c r="AK124" i="1"/>
  <c r="AL124" i="1"/>
  <c r="AM124" i="1"/>
  <c r="AN124" i="1"/>
  <c r="AO124" i="1"/>
  <c r="AP124" i="1"/>
  <c r="AQ124" i="1"/>
  <c r="AR124" i="1"/>
  <c r="AS124" i="1"/>
  <c r="AT124" i="1"/>
  <c r="AU124" i="1"/>
  <c r="AV124" i="1"/>
  <c r="AW124" i="1"/>
  <c r="AX124" i="1"/>
  <c r="AY124" i="1"/>
  <c r="AZ124" i="1"/>
  <c r="BA124" i="1"/>
  <c r="BB124" i="1"/>
  <c r="BC124" i="1"/>
  <c r="BD124" i="1"/>
  <c r="BE124" i="1"/>
  <c r="BF124" i="1"/>
  <c r="H125" i="1"/>
  <c r="I125" i="1"/>
  <c r="J125" i="1"/>
  <c r="K125" i="1"/>
  <c r="L125" i="1"/>
  <c r="M125" i="1"/>
  <c r="N125" i="1"/>
  <c r="O125" i="1"/>
  <c r="P125" i="1"/>
  <c r="Q125" i="1"/>
  <c r="R125" i="1"/>
  <c r="S125" i="1"/>
  <c r="T125" i="1"/>
  <c r="U125" i="1"/>
  <c r="V125" i="1"/>
  <c r="W125" i="1"/>
  <c r="X125" i="1"/>
  <c r="Y125" i="1"/>
  <c r="Z125" i="1"/>
  <c r="AA125" i="1"/>
  <c r="AB125" i="1"/>
  <c r="AC125" i="1"/>
  <c r="AD125" i="1"/>
  <c r="AE125" i="1"/>
  <c r="AF125" i="1"/>
  <c r="AG125" i="1"/>
  <c r="AH125" i="1"/>
  <c r="AI125" i="1"/>
  <c r="AJ125" i="1"/>
  <c r="AK125" i="1"/>
  <c r="AL125" i="1"/>
  <c r="AM125" i="1"/>
  <c r="AN125" i="1"/>
  <c r="AO125" i="1"/>
  <c r="AP125" i="1"/>
  <c r="AQ125" i="1"/>
  <c r="AR125" i="1"/>
  <c r="AS125" i="1"/>
  <c r="AT125" i="1"/>
  <c r="AU125" i="1"/>
  <c r="AV125" i="1"/>
  <c r="AW125" i="1"/>
  <c r="AX125" i="1"/>
  <c r="AY125" i="1"/>
  <c r="AZ125" i="1"/>
  <c r="BA125" i="1"/>
  <c r="BB125" i="1"/>
  <c r="BC125" i="1"/>
  <c r="BD125" i="1"/>
  <c r="BE125" i="1"/>
  <c r="BF125" i="1"/>
  <c r="H126" i="1"/>
  <c r="I126" i="1"/>
  <c r="J126" i="1"/>
  <c r="K126" i="1"/>
  <c r="L126" i="1"/>
  <c r="M126" i="1"/>
  <c r="N126" i="1"/>
  <c r="O126" i="1"/>
  <c r="P126" i="1"/>
  <c r="Q126" i="1"/>
  <c r="R126" i="1"/>
  <c r="S126" i="1"/>
  <c r="T126" i="1"/>
  <c r="U126" i="1"/>
  <c r="V126" i="1"/>
  <c r="W126" i="1"/>
  <c r="X126" i="1"/>
  <c r="Y126" i="1"/>
  <c r="Z126" i="1"/>
  <c r="AA126" i="1"/>
  <c r="AB126" i="1"/>
  <c r="AC126" i="1"/>
  <c r="AD126" i="1"/>
  <c r="AE126" i="1"/>
  <c r="AF126" i="1"/>
  <c r="AG126" i="1"/>
  <c r="AH126" i="1"/>
  <c r="AI126" i="1"/>
  <c r="AJ126" i="1"/>
  <c r="AK126" i="1"/>
  <c r="AL126" i="1"/>
  <c r="AM126" i="1"/>
  <c r="AN126" i="1"/>
  <c r="AO126" i="1"/>
  <c r="AP126" i="1"/>
  <c r="AQ126" i="1"/>
  <c r="AR126" i="1"/>
  <c r="AS126" i="1"/>
  <c r="AT126" i="1"/>
  <c r="AU126" i="1"/>
  <c r="AV126" i="1"/>
  <c r="AW126" i="1"/>
  <c r="AX126" i="1"/>
  <c r="AY126" i="1"/>
  <c r="AZ126" i="1"/>
  <c r="BA126" i="1"/>
  <c r="BB126" i="1"/>
  <c r="BC126" i="1"/>
  <c r="BD126" i="1"/>
  <c r="BE126" i="1"/>
  <c r="BF126" i="1"/>
  <c r="H127" i="1"/>
  <c r="I127" i="1"/>
  <c r="J127" i="1"/>
  <c r="K127" i="1"/>
  <c r="L127" i="1"/>
  <c r="M127" i="1"/>
  <c r="N127" i="1"/>
  <c r="O127" i="1"/>
  <c r="P127" i="1"/>
  <c r="Q127" i="1"/>
  <c r="R127" i="1"/>
  <c r="S127" i="1"/>
  <c r="T127" i="1"/>
  <c r="U127" i="1"/>
  <c r="V127" i="1"/>
  <c r="W127" i="1"/>
  <c r="X127" i="1"/>
  <c r="Y127" i="1"/>
  <c r="Z127" i="1"/>
  <c r="AA127" i="1"/>
  <c r="AB127" i="1"/>
  <c r="AC127" i="1"/>
  <c r="AD127" i="1"/>
  <c r="AE127" i="1"/>
  <c r="AF127" i="1"/>
  <c r="AG127" i="1"/>
  <c r="AH127" i="1"/>
  <c r="AI127" i="1"/>
  <c r="AJ127" i="1"/>
  <c r="AK127" i="1"/>
  <c r="AL127" i="1"/>
  <c r="AM127" i="1"/>
  <c r="AN127" i="1"/>
  <c r="AO127" i="1"/>
  <c r="AP127" i="1"/>
  <c r="AQ127" i="1"/>
  <c r="AR127" i="1"/>
  <c r="AS127" i="1"/>
  <c r="AT127" i="1"/>
  <c r="AU127" i="1"/>
  <c r="AV127" i="1"/>
  <c r="AW127" i="1"/>
  <c r="AX127" i="1"/>
  <c r="AY127" i="1"/>
  <c r="AZ127" i="1"/>
  <c r="BA127" i="1"/>
  <c r="BB127" i="1"/>
  <c r="BC127" i="1"/>
  <c r="BD127" i="1"/>
  <c r="BE127" i="1"/>
  <c r="BF127" i="1"/>
  <c r="H128" i="1"/>
  <c r="I128" i="1"/>
  <c r="J128" i="1"/>
  <c r="K128" i="1"/>
  <c r="L128" i="1"/>
  <c r="M128" i="1"/>
  <c r="N128" i="1"/>
  <c r="O128" i="1"/>
  <c r="P128" i="1"/>
  <c r="Q128" i="1"/>
  <c r="R128" i="1"/>
  <c r="S128" i="1"/>
  <c r="T128" i="1"/>
  <c r="U128" i="1"/>
  <c r="V128" i="1"/>
  <c r="W128" i="1"/>
  <c r="X128" i="1"/>
  <c r="Y128" i="1"/>
  <c r="Z128" i="1"/>
  <c r="AA128" i="1"/>
  <c r="AB128" i="1"/>
  <c r="AC128" i="1"/>
  <c r="AD128" i="1"/>
  <c r="AE128" i="1"/>
  <c r="AF128" i="1"/>
  <c r="AG128" i="1"/>
  <c r="AH128" i="1"/>
  <c r="AI128" i="1"/>
  <c r="AJ128" i="1"/>
  <c r="AK128" i="1"/>
  <c r="AL128" i="1"/>
  <c r="AM128" i="1"/>
  <c r="AN128" i="1"/>
  <c r="AO128" i="1"/>
  <c r="AP128" i="1"/>
  <c r="AQ128" i="1"/>
  <c r="AR128" i="1"/>
  <c r="AS128" i="1"/>
  <c r="AT128" i="1"/>
  <c r="AU128" i="1"/>
  <c r="AV128" i="1"/>
  <c r="AW128" i="1"/>
  <c r="AX128" i="1"/>
  <c r="AY128" i="1"/>
  <c r="AZ128" i="1"/>
  <c r="BA128" i="1"/>
  <c r="BB128" i="1"/>
  <c r="BC128" i="1"/>
  <c r="BD128" i="1"/>
  <c r="BE128" i="1"/>
  <c r="BF128" i="1"/>
  <c r="H129" i="1"/>
  <c r="I129" i="1"/>
  <c r="J129" i="1"/>
  <c r="K129" i="1"/>
  <c r="L129" i="1"/>
  <c r="M129" i="1"/>
  <c r="N129" i="1"/>
  <c r="O129" i="1"/>
  <c r="P129" i="1"/>
  <c r="Q129" i="1"/>
  <c r="R129" i="1"/>
  <c r="S129" i="1"/>
  <c r="T129" i="1"/>
  <c r="U129" i="1"/>
  <c r="V129" i="1"/>
  <c r="W129" i="1"/>
  <c r="X129" i="1"/>
  <c r="Y129" i="1"/>
  <c r="Z129" i="1"/>
  <c r="AA129" i="1"/>
  <c r="AB129" i="1"/>
  <c r="AC129" i="1"/>
  <c r="AD129" i="1"/>
  <c r="AE129" i="1"/>
  <c r="AF129" i="1"/>
  <c r="AG129" i="1"/>
  <c r="AH129" i="1"/>
  <c r="AI129" i="1"/>
  <c r="AJ129" i="1"/>
  <c r="AK129" i="1"/>
  <c r="AL129" i="1"/>
  <c r="AM129" i="1"/>
  <c r="AN129" i="1"/>
  <c r="AO129" i="1"/>
  <c r="AP129" i="1"/>
  <c r="AQ129" i="1"/>
  <c r="AR129" i="1"/>
  <c r="AS129" i="1"/>
  <c r="AT129" i="1"/>
  <c r="AU129" i="1"/>
  <c r="AV129" i="1"/>
  <c r="AW129" i="1"/>
  <c r="AX129" i="1"/>
  <c r="AY129" i="1"/>
  <c r="AZ129" i="1"/>
  <c r="BA129" i="1"/>
  <c r="BB129" i="1"/>
  <c r="BC129" i="1"/>
  <c r="BD129" i="1"/>
  <c r="BE129" i="1"/>
  <c r="BF129" i="1"/>
  <c r="H130" i="1"/>
  <c r="I130" i="1"/>
  <c r="J130" i="1"/>
  <c r="K130" i="1"/>
  <c r="L130" i="1"/>
  <c r="M130" i="1"/>
  <c r="N130" i="1"/>
  <c r="O130" i="1"/>
  <c r="P130" i="1"/>
  <c r="Q130" i="1"/>
  <c r="R130" i="1"/>
  <c r="S130" i="1"/>
  <c r="T130" i="1"/>
  <c r="U130" i="1"/>
  <c r="V130" i="1"/>
  <c r="W130" i="1"/>
  <c r="X130" i="1"/>
  <c r="Y130" i="1"/>
  <c r="Z130" i="1"/>
  <c r="AA130" i="1"/>
  <c r="AB130" i="1"/>
  <c r="AC130" i="1"/>
  <c r="AD130" i="1"/>
  <c r="AE130" i="1"/>
  <c r="AF130" i="1"/>
  <c r="AG130" i="1"/>
  <c r="AH130" i="1"/>
  <c r="AI130" i="1"/>
  <c r="AJ130" i="1"/>
  <c r="AK130" i="1"/>
  <c r="AL130" i="1"/>
  <c r="AM130" i="1"/>
  <c r="AN130" i="1"/>
  <c r="AO130" i="1"/>
  <c r="AP130" i="1"/>
  <c r="AQ130" i="1"/>
  <c r="AR130" i="1"/>
  <c r="AS130" i="1"/>
  <c r="AT130" i="1"/>
  <c r="AU130" i="1"/>
  <c r="AV130" i="1"/>
  <c r="AW130" i="1"/>
  <c r="AX130" i="1"/>
  <c r="AY130" i="1"/>
  <c r="AZ130" i="1"/>
  <c r="BA130" i="1"/>
  <c r="BB130" i="1"/>
  <c r="BC130" i="1"/>
  <c r="BD130" i="1"/>
  <c r="BE130" i="1"/>
  <c r="BF130" i="1"/>
  <c r="H131" i="1"/>
  <c r="I131" i="1"/>
  <c r="J131" i="1"/>
  <c r="K131" i="1"/>
  <c r="L131" i="1"/>
  <c r="M131" i="1"/>
  <c r="N131" i="1"/>
  <c r="O131" i="1"/>
  <c r="P131" i="1"/>
  <c r="Q131" i="1"/>
  <c r="R131" i="1"/>
  <c r="S131" i="1"/>
  <c r="T131" i="1"/>
  <c r="U131" i="1"/>
  <c r="V131" i="1"/>
  <c r="W131" i="1"/>
  <c r="X131" i="1"/>
  <c r="Y131" i="1"/>
  <c r="Z131" i="1"/>
  <c r="AA131" i="1"/>
  <c r="AB131" i="1"/>
  <c r="AC131" i="1"/>
  <c r="AD131" i="1"/>
  <c r="AE131" i="1"/>
  <c r="AF131" i="1"/>
  <c r="AG131" i="1"/>
  <c r="AH131" i="1"/>
  <c r="AI131" i="1"/>
  <c r="AJ131" i="1"/>
  <c r="AK131" i="1"/>
  <c r="AL131" i="1"/>
  <c r="AM131" i="1"/>
  <c r="AN131" i="1"/>
  <c r="AO131" i="1"/>
  <c r="AP131" i="1"/>
  <c r="AQ131" i="1"/>
  <c r="AR131" i="1"/>
  <c r="AS131" i="1"/>
  <c r="AT131" i="1"/>
  <c r="AU131" i="1"/>
  <c r="AV131" i="1"/>
  <c r="AW131" i="1"/>
  <c r="AX131" i="1"/>
  <c r="AY131" i="1"/>
  <c r="AZ131" i="1"/>
  <c r="BA131" i="1"/>
  <c r="BB131" i="1"/>
  <c r="BC131" i="1"/>
  <c r="BD131" i="1"/>
  <c r="BE131" i="1"/>
  <c r="BF131" i="1"/>
  <c r="H132" i="1"/>
  <c r="I132" i="1"/>
  <c r="J132" i="1"/>
  <c r="K132" i="1"/>
  <c r="L132" i="1"/>
  <c r="M132" i="1"/>
  <c r="N132" i="1"/>
  <c r="O132" i="1"/>
  <c r="P132" i="1"/>
  <c r="Q132" i="1"/>
  <c r="R132" i="1"/>
  <c r="S132" i="1"/>
  <c r="T132" i="1"/>
  <c r="U132" i="1"/>
  <c r="V132" i="1"/>
  <c r="W132" i="1"/>
  <c r="X132" i="1"/>
  <c r="Y132" i="1"/>
  <c r="Z132" i="1"/>
  <c r="AA132" i="1"/>
  <c r="AB132" i="1"/>
  <c r="AC132" i="1"/>
  <c r="AD132" i="1"/>
  <c r="AE132" i="1"/>
  <c r="AF132" i="1"/>
  <c r="AG132" i="1"/>
  <c r="AH132" i="1"/>
  <c r="AI132" i="1"/>
  <c r="AJ132" i="1"/>
  <c r="AK132" i="1"/>
  <c r="AL132" i="1"/>
  <c r="AM132" i="1"/>
  <c r="AN132" i="1"/>
  <c r="AO132" i="1"/>
  <c r="AP132" i="1"/>
  <c r="AQ132" i="1"/>
  <c r="AR132" i="1"/>
  <c r="AS132" i="1"/>
  <c r="AT132" i="1"/>
  <c r="AU132" i="1"/>
  <c r="AV132" i="1"/>
  <c r="AW132" i="1"/>
  <c r="AX132" i="1"/>
  <c r="AY132" i="1"/>
  <c r="AZ132" i="1"/>
  <c r="BA132" i="1"/>
  <c r="BB132" i="1"/>
  <c r="BC132" i="1"/>
  <c r="BD132" i="1"/>
  <c r="BE132" i="1"/>
  <c r="BF132" i="1"/>
  <c r="H133" i="1"/>
  <c r="I133" i="1"/>
  <c r="J133" i="1"/>
  <c r="K133" i="1"/>
  <c r="L133" i="1"/>
  <c r="M133" i="1"/>
  <c r="N133" i="1"/>
  <c r="O133" i="1"/>
  <c r="P133" i="1"/>
  <c r="Q133" i="1"/>
  <c r="R133" i="1"/>
  <c r="S133" i="1"/>
  <c r="T133" i="1"/>
  <c r="U133" i="1"/>
  <c r="V133" i="1"/>
  <c r="W133" i="1"/>
  <c r="X133" i="1"/>
  <c r="Y133" i="1"/>
  <c r="Z133" i="1"/>
  <c r="AA133" i="1"/>
  <c r="AB133" i="1"/>
  <c r="AC133" i="1"/>
  <c r="AD133" i="1"/>
  <c r="AE133" i="1"/>
  <c r="AF133" i="1"/>
  <c r="AG133" i="1"/>
  <c r="AH133" i="1"/>
  <c r="AI133" i="1"/>
  <c r="AJ133" i="1"/>
  <c r="AK133" i="1"/>
  <c r="AL133" i="1"/>
  <c r="AM133" i="1"/>
  <c r="AN133" i="1"/>
  <c r="AO133" i="1"/>
  <c r="AP133" i="1"/>
  <c r="AQ133" i="1"/>
  <c r="AR133" i="1"/>
  <c r="AS133" i="1"/>
  <c r="AT133" i="1"/>
  <c r="AU133" i="1"/>
  <c r="AV133" i="1"/>
  <c r="AW133" i="1"/>
  <c r="AX133" i="1"/>
  <c r="AY133" i="1"/>
  <c r="AZ133" i="1"/>
  <c r="BA133" i="1"/>
  <c r="BB133" i="1"/>
  <c r="BC133" i="1"/>
  <c r="BD133" i="1"/>
  <c r="BE133" i="1"/>
  <c r="BF133" i="1"/>
  <c r="H134" i="1"/>
  <c r="I134" i="1"/>
  <c r="J134" i="1"/>
  <c r="K134" i="1"/>
  <c r="L134" i="1"/>
  <c r="M134" i="1"/>
  <c r="N134" i="1"/>
  <c r="O134" i="1"/>
  <c r="P134" i="1"/>
  <c r="Q134" i="1"/>
  <c r="R134" i="1"/>
  <c r="S134" i="1"/>
  <c r="T134" i="1"/>
  <c r="U134" i="1"/>
  <c r="V134" i="1"/>
  <c r="W134" i="1"/>
  <c r="X134" i="1"/>
  <c r="Y134" i="1"/>
  <c r="Z134" i="1"/>
  <c r="AA134" i="1"/>
  <c r="AB134" i="1"/>
  <c r="AC134" i="1"/>
  <c r="AD134" i="1"/>
  <c r="AE134" i="1"/>
  <c r="AF134" i="1"/>
  <c r="AG134" i="1"/>
  <c r="AH134" i="1"/>
  <c r="AI134" i="1"/>
  <c r="AJ134" i="1"/>
  <c r="AK134" i="1"/>
  <c r="AL134" i="1"/>
  <c r="AM134" i="1"/>
  <c r="AN134" i="1"/>
  <c r="AO134" i="1"/>
  <c r="AP134" i="1"/>
  <c r="AQ134" i="1"/>
  <c r="AR134" i="1"/>
  <c r="AS134" i="1"/>
  <c r="AT134" i="1"/>
  <c r="AU134" i="1"/>
  <c r="AV134" i="1"/>
  <c r="AW134" i="1"/>
  <c r="AX134" i="1"/>
  <c r="AY134" i="1"/>
  <c r="AZ134" i="1"/>
  <c r="BA134" i="1"/>
  <c r="BB134" i="1"/>
  <c r="BC134" i="1"/>
  <c r="BD134" i="1"/>
  <c r="BE134" i="1"/>
  <c r="BF134" i="1"/>
  <c r="H135" i="1"/>
  <c r="I135" i="1"/>
  <c r="J135" i="1"/>
  <c r="K135" i="1"/>
  <c r="L135" i="1"/>
  <c r="M135" i="1"/>
  <c r="N135" i="1"/>
  <c r="O135" i="1"/>
  <c r="P135" i="1"/>
  <c r="Q135" i="1"/>
  <c r="R135" i="1"/>
  <c r="S135" i="1"/>
  <c r="T135" i="1"/>
  <c r="U135" i="1"/>
  <c r="V135" i="1"/>
  <c r="W135" i="1"/>
  <c r="X135" i="1"/>
  <c r="Y135" i="1"/>
  <c r="Z135" i="1"/>
  <c r="AA135" i="1"/>
  <c r="AB135" i="1"/>
  <c r="AC135" i="1"/>
  <c r="AD135" i="1"/>
  <c r="AE135" i="1"/>
  <c r="AF135" i="1"/>
  <c r="AG135" i="1"/>
  <c r="AH135" i="1"/>
  <c r="AI135" i="1"/>
  <c r="AJ135" i="1"/>
  <c r="AK135" i="1"/>
  <c r="AL135" i="1"/>
  <c r="AM135" i="1"/>
  <c r="AN135" i="1"/>
  <c r="AO135" i="1"/>
  <c r="AP135" i="1"/>
  <c r="AQ135" i="1"/>
  <c r="AR135" i="1"/>
  <c r="AS135" i="1"/>
  <c r="AT135" i="1"/>
  <c r="AU135" i="1"/>
  <c r="AV135" i="1"/>
  <c r="AW135" i="1"/>
  <c r="AX135" i="1"/>
  <c r="AY135" i="1"/>
  <c r="AZ135" i="1"/>
  <c r="BA135" i="1"/>
  <c r="BB135" i="1"/>
  <c r="BC135" i="1"/>
  <c r="BD135" i="1"/>
  <c r="BE135" i="1"/>
  <c r="BF135" i="1"/>
  <c r="H136" i="1"/>
  <c r="I136" i="1"/>
  <c r="J136" i="1"/>
  <c r="K136" i="1"/>
  <c r="L136" i="1"/>
  <c r="M136" i="1"/>
  <c r="N136" i="1"/>
  <c r="O136" i="1"/>
  <c r="P136" i="1"/>
  <c r="Q136" i="1"/>
  <c r="R136" i="1"/>
  <c r="S136" i="1"/>
  <c r="T136" i="1"/>
  <c r="U136" i="1"/>
  <c r="V136" i="1"/>
  <c r="W136" i="1"/>
  <c r="X136" i="1"/>
  <c r="Y136" i="1"/>
  <c r="Z136" i="1"/>
  <c r="AA136" i="1"/>
  <c r="AB136" i="1"/>
  <c r="AC136" i="1"/>
  <c r="AD136" i="1"/>
  <c r="AE136" i="1"/>
  <c r="AF136" i="1"/>
  <c r="AG136" i="1"/>
  <c r="AH136" i="1"/>
  <c r="AI136" i="1"/>
  <c r="AJ136" i="1"/>
  <c r="AK136" i="1"/>
  <c r="AL136" i="1"/>
  <c r="AM136" i="1"/>
  <c r="AN136" i="1"/>
  <c r="AO136" i="1"/>
  <c r="AP136" i="1"/>
  <c r="AQ136" i="1"/>
  <c r="AR136" i="1"/>
  <c r="AS136" i="1"/>
  <c r="AT136" i="1"/>
  <c r="AU136" i="1"/>
  <c r="AV136" i="1"/>
  <c r="AW136" i="1"/>
  <c r="AX136" i="1"/>
  <c r="AY136" i="1"/>
  <c r="AZ136" i="1"/>
  <c r="BA136" i="1"/>
  <c r="BB136" i="1"/>
  <c r="BC136" i="1"/>
  <c r="BD136" i="1"/>
  <c r="BE136" i="1"/>
  <c r="BF136" i="1"/>
  <c r="H137" i="1"/>
  <c r="I137" i="1"/>
  <c r="J137" i="1"/>
  <c r="K137" i="1"/>
  <c r="L137" i="1"/>
  <c r="M137" i="1"/>
  <c r="N137" i="1"/>
  <c r="O137" i="1"/>
  <c r="P137" i="1"/>
  <c r="Q137" i="1"/>
  <c r="R137" i="1"/>
  <c r="S137" i="1"/>
  <c r="T137" i="1"/>
  <c r="U137" i="1"/>
  <c r="V137" i="1"/>
  <c r="W137" i="1"/>
  <c r="X137" i="1"/>
  <c r="Y137" i="1"/>
  <c r="Z137" i="1"/>
  <c r="AA137" i="1"/>
  <c r="AB137" i="1"/>
  <c r="AC137" i="1"/>
  <c r="AD137" i="1"/>
  <c r="AE137" i="1"/>
  <c r="AF137" i="1"/>
  <c r="AG137" i="1"/>
  <c r="AH137" i="1"/>
  <c r="AI137" i="1"/>
  <c r="AJ137" i="1"/>
  <c r="AK137" i="1"/>
  <c r="AL137" i="1"/>
  <c r="AM137" i="1"/>
  <c r="AN137" i="1"/>
  <c r="AO137" i="1"/>
  <c r="AP137" i="1"/>
  <c r="AQ137" i="1"/>
  <c r="AR137" i="1"/>
  <c r="AS137" i="1"/>
  <c r="AT137" i="1"/>
  <c r="AU137" i="1"/>
  <c r="AV137" i="1"/>
  <c r="AW137" i="1"/>
  <c r="AX137" i="1"/>
  <c r="AY137" i="1"/>
  <c r="AZ137" i="1"/>
  <c r="BA137" i="1"/>
  <c r="BB137" i="1"/>
  <c r="BC137" i="1"/>
  <c r="BD137" i="1"/>
  <c r="BE137" i="1"/>
  <c r="BF137" i="1"/>
  <c r="H138" i="1"/>
  <c r="I138" i="1"/>
  <c r="J138" i="1"/>
  <c r="K138" i="1"/>
  <c r="L138" i="1"/>
  <c r="M138" i="1"/>
  <c r="N138" i="1"/>
  <c r="O138" i="1"/>
  <c r="P138" i="1"/>
  <c r="Q138" i="1"/>
  <c r="R138" i="1"/>
  <c r="S138" i="1"/>
  <c r="T138" i="1"/>
  <c r="U138" i="1"/>
  <c r="V138" i="1"/>
  <c r="W138" i="1"/>
  <c r="X138" i="1"/>
  <c r="Y138" i="1"/>
  <c r="Z138" i="1"/>
  <c r="AA138" i="1"/>
  <c r="AB138" i="1"/>
  <c r="AC138" i="1"/>
  <c r="AD138" i="1"/>
  <c r="AE138" i="1"/>
  <c r="AF138" i="1"/>
  <c r="AG138" i="1"/>
  <c r="AH138" i="1"/>
  <c r="AI138" i="1"/>
  <c r="AJ138" i="1"/>
  <c r="AK138" i="1"/>
  <c r="AL138" i="1"/>
  <c r="AM138" i="1"/>
  <c r="AN138" i="1"/>
  <c r="AO138" i="1"/>
  <c r="AP138" i="1"/>
  <c r="AQ138" i="1"/>
  <c r="AR138" i="1"/>
  <c r="AS138" i="1"/>
  <c r="AT138" i="1"/>
  <c r="AU138" i="1"/>
  <c r="AV138" i="1"/>
  <c r="AW138" i="1"/>
  <c r="AX138" i="1"/>
  <c r="AY138" i="1"/>
  <c r="AZ138" i="1"/>
  <c r="BA138" i="1"/>
  <c r="BB138" i="1"/>
  <c r="BC138" i="1"/>
  <c r="BD138" i="1"/>
  <c r="BE138" i="1"/>
  <c r="BF138" i="1"/>
  <c r="H139" i="1"/>
  <c r="I139" i="1"/>
  <c r="J139" i="1"/>
  <c r="K139" i="1"/>
  <c r="L139" i="1"/>
  <c r="M139" i="1"/>
  <c r="N139" i="1"/>
  <c r="O139" i="1"/>
  <c r="P139" i="1"/>
  <c r="Q139" i="1"/>
  <c r="R139" i="1"/>
  <c r="S139" i="1"/>
  <c r="T139" i="1"/>
  <c r="U139" i="1"/>
  <c r="V139" i="1"/>
  <c r="W139" i="1"/>
  <c r="X139" i="1"/>
  <c r="Y139" i="1"/>
  <c r="Z139" i="1"/>
  <c r="AA139" i="1"/>
  <c r="AB139" i="1"/>
  <c r="AC139" i="1"/>
  <c r="AD139" i="1"/>
  <c r="AE139" i="1"/>
  <c r="AF139" i="1"/>
  <c r="AG139" i="1"/>
  <c r="AH139" i="1"/>
  <c r="AI139" i="1"/>
  <c r="AJ139" i="1"/>
  <c r="AK139" i="1"/>
  <c r="AL139" i="1"/>
  <c r="AM139" i="1"/>
  <c r="AN139" i="1"/>
  <c r="AO139" i="1"/>
  <c r="AP139" i="1"/>
  <c r="AQ139" i="1"/>
  <c r="AR139" i="1"/>
  <c r="AS139" i="1"/>
  <c r="AT139" i="1"/>
  <c r="AU139" i="1"/>
  <c r="AV139" i="1"/>
  <c r="AW139" i="1"/>
  <c r="AX139" i="1"/>
  <c r="AY139" i="1"/>
  <c r="AZ139" i="1"/>
  <c r="BA139" i="1"/>
  <c r="BB139" i="1"/>
  <c r="BC139" i="1"/>
  <c r="BD139" i="1"/>
  <c r="BE139" i="1"/>
  <c r="BF139" i="1"/>
  <c r="H140" i="1"/>
  <c r="I140" i="1"/>
  <c r="J140" i="1"/>
  <c r="K140" i="1"/>
  <c r="L140" i="1"/>
  <c r="M140" i="1"/>
  <c r="N140" i="1"/>
  <c r="O140" i="1"/>
  <c r="P140" i="1"/>
  <c r="Q140" i="1"/>
  <c r="R140" i="1"/>
  <c r="S140" i="1"/>
  <c r="T140" i="1"/>
  <c r="U140" i="1"/>
  <c r="V140" i="1"/>
  <c r="W140" i="1"/>
  <c r="X140" i="1"/>
  <c r="Y140" i="1"/>
  <c r="Z140" i="1"/>
  <c r="AA140" i="1"/>
  <c r="AB140" i="1"/>
  <c r="AC140" i="1"/>
  <c r="AD140" i="1"/>
  <c r="AE140" i="1"/>
  <c r="AF140" i="1"/>
  <c r="AG140" i="1"/>
  <c r="AH140" i="1"/>
  <c r="AI140" i="1"/>
  <c r="AJ140" i="1"/>
  <c r="AK140" i="1"/>
  <c r="AL140" i="1"/>
  <c r="AM140" i="1"/>
  <c r="AN140" i="1"/>
  <c r="AO140" i="1"/>
  <c r="AP140" i="1"/>
  <c r="AQ140" i="1"/>
  <c r="AR140" i="1"/>
  <c r="AS140" i="1"/>
  <c r="AT140" i="1"/>
  <c r="AU140" i="1"/>
  <c r="AV140" i="1"/>
  <c r="AW140" i="1"/>
  <c r="AX140" i="1"/>
  <c r="AY140" i="1"/>
  <c r="AZ140" i="1"/>
  <c r="BA140" i="1"/>
  <c r="BB140" i="1"/>
  <c r="BC140" i="1"/>
  <c r="BD140" i="1"/>
  <c r="BE140" i="1"/>
  <c r="BF140" i="1"/>
  <c r="H141" i="1"/>
  <c r="I141" i="1"/>
  <c r="J141" i="1"/>
  <c r="K141" i="1"/>
  <c r="L141" i="1"/>
  <c r="M141" i="1"/>
  <c r="N141" i="1"/>
  <c r="O141" i="1"/>
  <c r="P141" i="1"/>
  <c r="Q141" i="1"/>
  <c r="R141" i="1"/>
  <c r="S141" i="1"/>
  <c r="T141" i="1"/>
  <c r="U141" i="1"/>
  <c r="V141" i="1"/>
  <c r="W141" i="1"/>
  <c r="X141" i="1"/>
  <c r="Y141" i="1"/>
  <c r="Z141" i="1"/>
  <c r="AA141" i="1"/>
  <c r="AB141" i="1"/>
  <c r="AC141" i="1"/>
  <c r="AD141" i="1"/>
  <c r="AE141" i="1"/>
  <c r="AF141" i="1"/>
  <c r="AG141" i="1"/>
  <c r="AH141" i="1"/>
  <c r="AI141" i="1"/>
  <c r="AJ141" i="1"/>
  <c r="AK141" i="1"/>
  <c r="AL141" i="1"/>
  <c r="AM141" i="1"/>
  <c r="AN141" i="1"/>
  <c r="AO141" i="1"/>
  <c r="AP141" i="1"/>
  <c r="AQ141" i="1"/>
  <c r="AR141" i="1"/>
  <c r="AS141" i="1"/>
  <c r="AT141" i="1"/>
  <c r="AU141" i="1"/>
  <c r="AV141" i="1"/>
  <c r="AW141" i="1"/>
  <c r="AX141" i="1"/>
  <c r="AY141" i="1"/>
  <c r="AZ141" i="1"/>
  <c r="BA141" i="1"/>
  <c r="BB141" i="1"/>
  <c r="BC141" i="1"/>
  <c r="BD141" i="1"/>
  <c r="BE141" i="1"/>
  <c r="BF141" i="1"/>
  <c r="H142" i="1"/>
  <c r="I142" i="1"/>
  <c r="J142" i="1"/>
  <c r="K142" i="1"/>
  <c r="L142" i="1"/>
  <c r="M142" i="1"/>
  <c r="N142" i="1"/>
  <c r="O142" i="1"/>
  <c r="P142" i="1"/>
  <c r="Q142" i="1"/>
  <c r="R142" i="1"/>
  <c r="S142" i="1"/>
  <c r="T142" i="1"/>
  <c r="U142" i="1"/>
  <c r="V142" i="1"/>
  <c r="W142" i="1"/>
  <c r="X142" i="1"/>
  <c r="Y142" i="1"/>
  <c r="Z142" i="1"/>
  <c r="AA142" i="1"/>
  <c r="AB142" i="1"/>
  <c r="AC142" i="1"/>
  <c r="AD142" i="1"/>
  <c r="AE142" i="1"/>
  <c r="AF142" i="1"/>
  <c r="AG142" i="1"/>
  <c r="AH142" i="1"/>
  <c r="AI142" i="1"/>
  <c r="AJ142" i="1"/>
  <c r="AK142" i="1"/>
  <c r="AL142" i="1"/>
  <c r="AM142" i="1"/>
  <c r="AN142" i="1"/>
  <c r="AO142" i="1"/>
  <c r="AP142" i="1"/>
  <c r="AQ142" i="1"/>
  <c r="AR142" i="1"/>
  <c r="AS142" i="1"/>
  <c r="AT142" i="1"/>
  <c r="AU142" i="1"/>
  <c r="AV142" i="1"/>
  <c r="AW142" i="1"/>
  <c r="AX142" i="1"/>
  <c r="AY142" i="1"/>
  <c r="AZ142" i="1"/>
  <c r="BA142" i="1"/>
  <c r="BB142" i="1"/>
  <c r="BC142" i="1"/>
  <c r="BD142" i="1"/>
  <c r="BE142" i="1"/>
  <c r="BF142" i="1"/>
  <c r="H143" i="1"/>
  <c r="I143" i="1"/>
  <c r="J143" i="1"/>
  <c r="K143" i="1"/>
  <c r="L143" i="1"/>
  <c r="M143" i="1"/>
  <c r="N143" i="1"/>
  <c r="O143" i="1"/>
  <c r="P143" i="1"/>
  <c r="Q143" i="1"/>
  <c r="R143" i="1"/>
  <c r="S143" i="1"/>
  <c r="T143" i="1"/>
  <c r="U143" i="1"/>
  <c r="V143" i="1"/>
  <c r="W143" i="1"/>
  <c r="X143" i="1"/>
  <c r="Y143" i="1"/>
  <c r="Z143" i="1"/>
  <c r="AA143" i="1"/>
  <c r="AB143" i="1"/>
  <c r="AC143" i="1"/>
  <c r="AD143" i="1"/>
  <c r="AE143" i="1"/>
  <c r="AF143" i="1"/>
  <c r="AG143" i="1"/>
  <c r="AH143" i="1"/>
  <c r="AI143" i="1"/>
  <c r="AJ143" i="1"/>
  <c r="AK143" i="1"/>
  <c r="AL143" i="1"/>
  <c r="AM143" i="1"/>
  <c r="AN143" i="1"/>
  <c r="AO143" i="1"/>
  <c r="AP143" i="1"/>
  <c r="AQ143" i="1"/>
  <c r="AR143" i="1"/>
  <c r="AS143" i="1"/>
  <c r="AT143" i="1"/>
  <c r="AU143" i="1"/>
  <c r="AV143" i="1"/>
  <c r="AW143" i="1"/>
  <c r="AX143" i="1"/>
  <c r="AY143" i="1"/>
  <c r="AZ143" i="1"/>
  <c r="BA143" i="1"/>
  <c r="BB143" i="1"/>
  <c r="BC143" i="1"/>
  <c r="BD143" i="1"/>
  <c r="BE143" i="1"/>
  <c r="BF143" i="1"/>
  <c r="H144" i="1"/>
  <c r="I144" i="1"/>
  <c r="J144" i="1"/>
  <c r="K144" i="1"/>
  <c r="L144" i="1"/>
  <c r="M144" i="1"/>
  <c r="N144" i="1"/>
  <c r="O144" i="1"/>
  <c r="P144" i="1"/>
  <c r="Q144" i="1"/>
  <c r="R144" i="1"/>
  <c r="S144" i="1"/>
  <c r="T144" i="1"/>
  <c r="U144" i="1"/>
  <c r="V144" i="1"/>
  <c r="W144" i="1"/>
  <c r="X144" i="1"/>
  <c r="Y144" i="1"/>
  <c r="Z144" i="1"/>
  <c r="AA144" i="1"/>
  <c r="AB144" i="1"/>
  <c r="AC144" i="1"/>
  <c r="AD144" i="1"/>
  <c r="AE144" i="1"/>
  <c r="AF144" i="1"/>
  <c r="AG144" i="1"/>
  <c r="AH144" i="1"/>
  <c r="AI144" i="1"/>
  <c r="AJ144" i="1"/>
  <c r="AK144" i="1"/>
  <c r="AL144" i="1"/>
  <c r="AM144" i="1"/>
  <c r="AN144" i="1"/>
  <c r="AO144" i="1"/>
  <c r="AP144" i="1"/>
  <c r="AQ144" i="1"/>
  <c r="AR144" i="1"/>
  <c r="AS144" i="1"/>
  <c r="AT144" i="1"/>
  <c r="AU144" i="1"/>
  <c r="AV144" i="1"/>
  <c r="AW144" i="1"/>
  <c r="AX144" i="1"/>
  <c r="AY144" i="1"/>
  <c r="AZ144" i="1"/>
  <c r="BA144" i="1"/>
  <c r="BB144" i="1"/>
  <c r="BC144" i="1"/>
  <c r="BD144" i="1"/>
  <c r="BE144" i="1"/>
  <c r="BF144" i="1"/>
  <c r="H145" i="1"/>
  <c r="I145" i="1"/>
  <c r="J145" i="1"/>
  <c r="K145" i="1"/>
  <c r="L145" i="1"/>
  <c r="M145" i="1"/>
  <c r="N145" i="1"/>
  <c r="O145" i="1"/>
  <c r="P145" i="1"/>
  <c r="Q145" i="1"/>
  <c r="R145" i="1"/>
  <c r="S145" i="1"/>
  <c r="T145" i="1"/>
  <c r="U145" i="1"/>
  <c r="V145" i="1"/>
  <c r="W145" i="1"/>
  <c r="X145" i="1"/>
  <c r="Y145" i="1"/>
  <c r="Z145" i="1"/>
  <c r="AA145" i="1"/>
  <c r="AB145" i="1"/>
  <c r="AC145" i="1"/>
  <c r="AD145" i="1"/>
  <c r="AE145" i="1"/>
  <c r="AF145" i="1"/>
  <c r="AG145" i="1"/>
  <c r="AH145" i="1"/>
  <c r="AI145" i="1"/>
  <c r="AJ145" i="1"/>
  <c r="AK145" i="1"/>
  <c r="AL145" i="1"/>
  <c r="AM145" i="1"/>
  <c r="AN145" i="1"/>
  <c r="AO145" i="1"/>
  <c r="AP145" i="1"/>
  <c r="AQ145" i="1"/>
  <c r="AR145" i="1"/>
  <c r="AS145" i="1"/>
  <c r="AT145" i="1"/>
  <c r="AU145" i="1"/>
  <c r="AV145" i="1"/>
  <c r="AW145" i="1"/>
  <c r="AX145" i="1"/>
  <c r="AY145" i="1"/>
  <c r="AZ145" i="1"/>
  <c r="BA145" i="1"/>
  <c r="BB145" i="1"/>
  <c r="BC145" i="1"/>
  <c r="BD145" i="1"/>
  <c r="BE145" i="1"/>
  <c r="BF145" i="1"/>
  <c r="H146" i="1"/>
  <c r="I146" i="1"/>
  <c r="J146" i="1"/>
  <c r="K146" i="1"/>
  <c r="L146" i="1"/>
  <c r="M146" i="1"/>
  <c r="N146" i="1"/>
  <c r="O146" i="1"/>
  <c r="P146" i="1"/>
  <c r="Q146" i="1"/>
  <c r="R146" i="1"/>
  <c r="S146" i="1"/>
  <c r="T146" i="1"/>
  <c r="U146" i="1"/>
  <c r="V146" i="1"/>
  <c r="W146" i="1"/>
  <c r="X146" i="1"/>
  <c r="Y146" i="1"/>
  <c r="Z146" i="1"/>
  <c r="AA146" i="1"/>
  <c r="AB146" i="1"/>
  <c r="AC146" i="1"/>
  <c r="AD146" i="1"/>
  <c r="AE146" i="1"/>
  <c r="AF146" i="1"/>
  <c r="AG146" i="1"/>
  <c r="AH146" i="1"/>
  <c r="AI146" i="1"/>
  <c r="AJ146" i="1"/>
  <c r="AK146" i="1"/>
  <c r="AL146" i="1"/>
  <c r="AM146" i="1"/>
  <c r="AN146" i="1"/>
  <c r="AO146" i="1"/>
  <c r="AP146" i="1"/>
  <c r="AQ146" i="1"/>
  <c r="AR146" i="1"/>
  <c r="AS146" i="1"/>
  <c r="AT146" i="1"/>
  <c r="AU146" i="1"/>
  <c r="AV146" i="1"/>
  <c r="AW146" i="1"/>
  <c r="AX146" i="1"/>
  <c r="AY146" i="1"/>
  <c r="AZ146" i="1"/>
  <c r="BA146" i="1"/>
  <c r="BB146" i="1"/>
  <c r="BC146" i="1"/>
  <c r="BD146" i="1"/>
  <c r="BE146" i="1"/>
  <c r="BF146" i="1"/>
  <c r="H147" i="1"/>
  <c r="I147" i="1"/>
  <c r="J147" i="1"/>
  <c r="K147" i="1"/>
  <c r="L147" i="1"/>
  <c r="M147" i="1"/>
  <c r="N147" i="1"/>
  <c r="O147" i="1"/>
  <c r="P147" i="1"/>
  <c r="Q147" i="1"/>
  <c r="R147" i="1"/>
  <c r="S147" i="1"/>
  <c r="T147" i="1"/>
  <c r="U147" i="1"/>
  <c r="V147" i="1"/>
  <c r="W147" i="1"/>
  <c r="X147" i="1"/>
  <c r="Y147" i="1"/>
  <c r="Z147" i="1"/>
  <c r="AA147" i="1"/>
  <c r="AB147" i="1"/>
  <c r="AC147" i="1"/>
  <c r="AD147" i="1"/>
  <c r="AE147" i="1"/>
  <c r="AF147" i="1"/>
  <c r="AG147" i="1"/>
  <c r="AH147" i="1"/>
  <c r="AI147" i="1"/>
  <c r="AJ147" i="1"/>
  <c r="AK147" i="1"/>
  <c r="AL147" i="1"/>
  <c r="AM147" i="1"/>
  <c r="AN147" i="1"/>
  <c r="AO147" i="1"/>
  <c r="AP147" i="1"/>
  <c r="AQ147" i="1"/>
  <c r="AR147" i="1"/>
  <c r="AS147" i="1"/>
  <c r="AT147" i="1"/>
  <c r="AU147" i="1"/>
  <c r="AV147" i="1"/>
  <c r="AW147" i="1"/>
  <c r="AX147" i="1"/>
  <c r="AY147" i="1"/>
  <c r="AZ147" i="1"/>
  <c r="BA147" i="1"/>
  <c r="BB147" i="1"/>
  <c r="BC147" i="1"/>
  <c r="BD147" i="1"/>
  <c r="BE147" i="1"/>
  <c r="BF147" i="1"/>
  <c r="H148" i="1"/>
  <c r="I148" i="1"/>
  <c r="J148" i="1"/>
  <c r="K148" i="1"/>
  <c r="L148" i="1"/>
  <c r="M148" i="1"/>
  <c r="N148" i="1"/>
  <c r="O148" i="1"/>
  <c r="P148" i="1"/>
  <c r="Q148" i="1"/>
  <c r="R148" i="1"/>
  <c r="S148" i="1"/>
  <c r="T148" i="1"/>
  <c r="U148" i="1"/>
  <c r="V148" i="1"/>
  <c r="W148" i="1"/>
  <c r="X148" i="1"/>
  <c r="Y148" i="1"/>
  <c r="Z148" i="1"/>
  <c r="AA148" i="1"/>
  <c r="AB148" i="1"/>
  <c r="AC148" i="1"/>
  <c r="AD148" i="1"/>
  <c r="AE148" i="1"/>
  <c r="AF148" i="1"/>
  <c r="AG148" i="1"/>
  <c r="AH148" i="1"/>
  <c r="AI148" i="1"/>
  <c r="AJ148" i="1"/>
  <c r="AK148" i="1"/>
  <c r="AL148" i="1"/>
  <c r="AM148" i="1"/>
  <c r="AN148" i="1"/>
  <c r="AO148" i="1"/>
  <c r="AP148" i="1"/>
  <c r="AQ148" i="1"/>
  <c r="AR148" i="1"/>
  <c r="AS148" i="1"/>
  <c r="AT148" i="1"/>
  <c r="AU148" i="1"/>
  <c r="AV148" i="1"/>
  <c r="AW148" i="1"/>
  <c r="AX148" i="1"/>
  <c r="AY148" i="1"/>
  <c r="AZ148" i="1"/>
  <c r="BA148" i="1"/>
  <c r="BB148" i="1"/>
  <c r="BC148" i="1"/>
  <c r="BD148" i="1"/>
  <c r="BE148" i="1"/>
  <c r="BF148" i="1"/>
  <c r="H149" i="1"/>
  <c r="I149" i="1"/>
  <c r="J149" i="1"/>
  <c r="K149" i="1"/>
  <c r="L149" i="1"/>
  <c r="M149" i="1"/>
  <c r="N149" i="1"/>
  <c r="O149" i="1"/>
  <c r="P149" i="1"/>
  <c r="Q149" i="1"/>
  <c r="R149" i="1"/>
  <c r="S149" i="1"/>
  <c r="T149" i="1"/>
  <c r="U149" i="1"/>
  <c r="V149" i="1"/>
  <c r="W149" i="1"/>
  <c r="X149" i="1"/>
  <c r="Y149" i="1"/>
  <c r="Z149" i="1"/>
  <c r="AA149" i="1"/>
  <c r="AB149" i="1"/>
  <c r="AC149" i="1"/>
  <c r="AD149" i="1"/>
  <c r="AE149" i="1"/>
  <c r="AF149" i="1"/>
  <c r="AG149" i="1"/>
  <c r="AH149" i="1"/>
  <c r="AI149" i="1"/>
  <c r="AJ149" i="1"/>
  <c r="AK149" i="1"/>
  <c r="AL149" i="1"/>
  <c r="AM149" i="1"/>
  <c r="AN149" i="1"/>
  <c r="AO149" i="1"/>
  <c r="AP149" i="1"/>
  <c r="AQ149" i="1"/>
  <c r="AR149" i="1"/>
  <c r="AS149" i="1"/>
  <c r="AT149" i="1"/>
  <c r="AU149" i="1"/>
  <c r="AV149" i="1"/>
  <c r="AW149" i="1"/>
  <c r="AX149" i="1"/>
  <c r="AY149" i="1"/>
  <c r="AZ149" i="1"/>
  <c r="BA149" i="1"/>
  <c r="BB149" i="1"/>
  <c r="BC149" i="1"/>
  <c r="BD149" i="1"/>
  <c r="BE149" i="1"/>
  <c r="BF149" i="1"/>
  <c r="H150" i="1"/>
  <c r="I150" i="1"/>
  <c r="J150" i="1"/>
  <c r="K150" i="1"/>
  <c r="L150" i="1"/>
  <c r="M150" i="1"/>
  <c r="N150" i="1"/>
  <c r="O150" i="1"/>
  <c r="P150" i="1"/>
  <c r="Q150" i="1"/>
  <c r="R150" i="1"/>
  <c r="S150" i="1"/>
  <c r="T150" i="1"/>
  <c r="U150" i="1"/>
  <c r="V150" i="1"/>
  <c r="W150" i="1"/>
  <c r="X150" i="1"/>
  <c r="Y150" i="1"/>
  <c r="Z150" i="1"/>
  <c r="AA150" i="1"/>
  <c r="AB150" i="1"/>
  <c r="AC150" i="1"/>
  <c r="AD150" i="1"/>
  <c r="AE150" i="1"/>
  <c r="AF150" i="1"/>
  <c r="AG150" i="1"/>
  <c r="AH150" i="1"/>
  <c r="AI150" i="1"/>
  <c r="AJ150" i="1"/>
  <c r="AK150" i="1"/>
  <c r="AL150" i="1"/>
  <c r="AM150" i="1"/>
  <c r="AN150" i="1"/>
  <c r="AO150" i="1"/>
  <c r="AP150" i="1"/>
  <c r="AQ150" i="1"/>
  <c r="AR150" i="1"/>
  <c r="AS150" i="1"/>
  <c r="AT150" i="1"/>
  <c r="AU150" i="1"/>
  <c r="AV150" i="1"/>
  <c r="AW150" i="1"/>
  <c r="AX150" i="1"/>
  <c r="AY150" i="1"/>
  <c r="AZ150" i="1"/>
  <c r="BA150" i="1"/>
  <c r="BB150" i="1"/>
  <c r="BC150" i="1"/>
  <c r="BD150" i="1"/>
  <c r="BE150" i="1"/>
  <c r="BF150" i="1"/>
  <c r="H151" i="1"/>
  <c r="I151" i="1"/>
  <c r="J151" i="1"/>
  <c r="K151" i="1"/>
  <c r="L151" i="1"/>
  <c r="M151" i="1"/>
  <c r="N151" i="1"/>
  <c r="O151" i="1"/>
  <c r="P151" i="1"/>
  <c r="Q151" i="1"/>
  <c r="R151" i="1"/>
  <c r="S151" i="1"/>
  <c r="T151" i="1"/>
  <c r="U151" i="1"/>
  <c r="V151" i="1"/>
  <c r="W151" i="1"/>
  <c r="X151" i="1"/>
  <c r="Y151" i="1"/>
  <c r="Z151" i="1"/>
  <c r="AA151" i="1"/>
  <c r="AB151" i="1"/>
  <c r="AC151" i="1"/>
  <c r="AD151" i="1"/>
  <c r="AE151" i="1"/>
  <c r="AF151" i="1"/>
  <c r="AG151" i="1"/>
  <c r="AH151" i="1"/>
  <c r="AI151" i="1"/>
  <c r="AJ151" i="1"/>
  <c r="AK151" i="1"/>
  <c r="AL151" i="1"/>
  <c r="AM151" i="1"/>
  <c r="AN151" i="1"/>
  <c r="AO151" i="1"/>
  <c r="AP151" i="1"/>
  <c r="AQ151" i="1"/>
  <c r="AR151" i="1"/>
  <c r="AS151" i="1"/>
  <c r="AT151" i="1"/>
  <c r="AU151" i="1"/>
  <c r="AV151" i="1"/>
  <c r="AW151" i="1"/>
  <c r="AX151" i="1"/>
  <c r="AY151" i="1"/>
  <c r="AZ151" i="1"/>
  <c r="BA151" i="1"/>
  <c r="BB151" i="1"/>
  <c r="BC151" i="1"/>
  <c r="BD151" i="1"/>
  <c r="BE151" i="1"/>
  <c r="BF151" i="1"/>
  <c r="H152" i="1"/>
  <c r="I152" i="1"/>
  <c r="J152" i="1"/>
  <c r="K152" i="1"/>
  <c r="L152" i="1"/>
  <c r="M152" i="1"/>
  <c r="N152" i="1"/>
  <c r="O152" i="1"/>
  <c r="P152" i="1"/>
  <c r="Q152" i="1"/>
  <c r="R152" i="1"/>
  <c r="S152" i="1"/>
  <c r="T152" i="1"/>
  <c r="U152" i="1"/>
  <c r="V152" i="1"/>
  <c r="W152" i="1"/>
  <c r="X152" i="1"/>
  <c r="Y152" i="1"/>
  <c r="Z152" i="1"/>
  <c r="AA152" i="1"/>
  <c r="AB152" i="1"/>
  <c r="AC152" i="1"/>
  <c r="AD152" i="1"/>
  <c r="AE152" i="1"/>
  <c r="AF152" i="1"/>
  <c r="AG152" i="1"/>
  <c r="AH152" i="1"/>
  <c r="AI152" i="1"/>
  <c r="AJ152" i="1"/>
  <c r="AK152" i="1"/>
  <c r="AL152" i="1"/>
  <c r="AM152" i="1"/>
  <c r="AN152" i="1"/>
  <c r="AO152" i="1"/>
  <c r="AP152" i="1"/>
  <c r="AQ152" i="1"/>
  <c r="AR152" i="1"/>
  <c r="AS152" i="1"/>
  <c r="AT152" i="1"/>
  <c r="AU152" i="1"/>
  <c r="AV152" i="1"/>
  <c r="AW152" i="1"/>
  <c r="AX152" i="1"/>
  <c r="AY152" i="1"/>
  <c r="AZ152" i="1"/>
  <c r="BA152" i="1"/>
  <c r="BB152" i="1"/>
  <c r="BC152" i="1"/>
  <c r="BD152" i="1"/>
  <c r="BE152" i="1"/>
  <c r="BF152" i="1"/>
  <c r="H153" i="1"/>
  <c r="I153" i="1"/>
  <c r="J153" i="1"/>
  <c r="K153" i="1"/>
  <c r="L153" i="1"/>
  <c r="M153" i="1"/>
  <c r="N153" i="1"/>
  <c r="O153" i="1"/>
  <c r="P153" i="1"/>
  <c r="Q153" i="1"/>
  <c r="R153" i="1"/>
  <c r="S153" i="1"/>
  <c r="T153" i="1"/>
  <c r="U153" i="1"/>
  <c r="V153" i="1"/>
  <c r="W153" i="1"/>
  <c r="X153" i="1"/>
  <c r="Y153" i="1"/>
  <c r="Z153" i="1"/>
  <c r="AA153" i="1"/>
  <c r="AB153" i="1"/>
  <c r="AC153" i="1"/>
  <c r="AD153" i="1"/>
  <c r="AE153" i="1"/>
  <c r="AF153" i="1"/>
  <c r="AG153" i="1"/>
  <c r="AH153" i="1"/>
  <c r="AI153" i="1"/>
  <c r="AJ153" i="1"/>
  <c r="AK153" i="1"/>
  <c r="AL153" i="1"/>
  <c r="AM153" i="1"/>
  <c r="AN153" i="1"/>
  <c r="AO153" i="1"/>
  <c r="AP153" i="1"/>
  <c r="AQ153" i="1"/>
  <c r="AR153" i="1"/>
  <c r="AS153" i="1"/>
  <c r="AT153" i="1"/>
  <c r="AU153" i="1"/>
  <c r="AV153" i="1"/>
  <c r="AW153" i="1"/>
  <c r="AX153" i="1"/>
  <c r="AY153" i="1"/>
  <c r="AZ153" i="1"/>
  <c r="BA153" i="1"/>
  <c r="BB153" i="1"/>
  <c r="BC153" i="1"/>
  <c r="BD153" i="1"/>
  <c r="BE153" i="1"/>
  <c r="BF153" i="1"/>
  <c r="H154" i="1"/>
  <c r="I154" i="1"/>
  <c r="J154" i="1"/>
  <c r="K154" i="1"/>
  <c r="L154" i="1"/>
  <c r="M154" i="1"/>
  <c r="N154" i="1"/>
  <c r="O154" i="1"/>
  <c r="P154" i="1"/>
  <c r="Q154" i="1"/>
  <c r="R154" i="1"/>
  <c r="S154" i="1"/>
  <c r="T154" i="1"/>
  <c r="U154" i="1"/>
  <c r="V154" i="1"/>
  <c r="W154" i="1"/>
  <c r="X154" i="1"/>
  <c r="Y154" i="1"/>
  <c r="Z154" i="1"/>
  <c r="AA154" i="1"/>
  <c r="AB154" i="1"/>
  <c r="AC154" i="1"/>
  <c r="AD154" i="1"/>
  <c r="AE154" i="1"/>
  <c r="AF154" i="1"/>
  <c r="AG154" i="1"/>
  <c r="AH154" i="1"/>
  <c r="AI154" i="1"/>
  <c r="AJ154" i="1"/>
  <c r="AK154" i="1"/>
  <c r="AL154" i="1"/>
  <c r="AM154" i="1"/>
  <c r="AN154" i="1"/>
  <c r="AO154" i="1"/>
  <c r="AP154" i="1"/>
  <c r="AQ154" i="1"/>
  <c r="AR154" i="1"/>
  <c r="AS154" i="1"/>
  <c r="AT154" i="1"/>
  <c r="AU154" i="1"/>
  <c r="AV154" i="1"/>
  <c r="AW154" i="1"/>
  <c r="AX154" i="1"/>
  <c r="AY154" i="1"/>
  <c r="AZ154" i="1"/>
  <c r="BA154" i="1"/>
  <c r="BB154" i="1"/>
  <c r="BC154" i="1"/>
  <c r="BD154" i="1"/>
  <c r="BE154" i="1"/>
  <c r="BF154" i="1"/>
  <c r="H155" i="1"/>
  <c r="I155" i="1"/>
  <c r="J155" i="1"/>
  <c r="K155" i="1"/>
  <c r="L155" i="1"/>
  <c r="M155" i="1"/>
  <c r="N155" i="1"/>
  <c r="O155" i="1"/>
  <c r="P155" i="1"/>
  <c r="Q155" i="1"/>
  <c r="R155" i="1"/>
  <c r="S155" i="1"/>
  <c r="T155" i="1"/>
  <c r="U155" i="1"/>
  <c r="V155" i="1"/>
  <c r="W155" i="1"/>
  <c r="X155" i="1"/>
  <c r="Y155" i="1"/>
  <c r="Z155" i="1"/>
  <c r="AA155" i="1"/>
  <c r="AB155" i="1"/>
  <c r="AC155" i="1"/>
  <c r="AD155" i="1"/>
  <c r="AE155" i="1"/>
  <c r="AF155" i="1"/>
  <c r="AG155" i="1"/>
  <c r="AH155" i="1"/>
  <c r="AI155" i="1"/>
  <c r="AJ155" i="1"/>
  <c r="AK155" i="1"/>
  <c r="AL155" i="1"/>
  <c r="AM155" i="1"/>
  <c r="AN155" i="1"/>
  <c r="AO155" i="1"/>
  <c r="AP155" i="1"/>
  <c r="AQ155" i="1"/>
  <c r="AR155" i="1"/>
  <c r="AS155" i="1"/>
  <c r="AT155" i="1"/>
  <c r="AU155" i="1"/>
  <c r="AV155" i="1"/>
  <c r="AW155" i="1"/>
  <c r="AX155" i="1"/>
  <c r="AY155" i="1"/>
  <c r="AZ155" i="1"/>
  <c r="BA155" i="1"/>
  <c r="BB155" i="1"/>
  <c r="BC155" i="1"/>
  <c r="BD155" i="1"/>
  <c r="BE155" i="1"/>
  <c r="BF155" i="1"/>
  <c r="H156" i="1"/>
  <c r="I156" i="1"/>
  <c r="J156" i="1"/>
  <c r="K156" i="1"/>
  <c r="L156" i="1"/>
  <c r="M156" i="1"/>
  <c r="N156" i="1"/>
  <c r="O156" i="1"/>
  <c r="P156" i="1"/>
  <c r="Q156" i="1"/>
  <c r="R156" i="1"/>
  <c r="S156" i="1"/>
  <c r="T156" i="1"/>
  <c r="U156" i="1"/>
  <c r="V156" i="1"/>
  <c r="W156" i="1"/>
  <c r="X156" i="1"/>
  <c r="Y156" i="1"/>
  <c r="Z156" i="1"/>
  <c r="AA156" i="1"/>
  <c r="AB156" i="1"/>
  <c r="AC156" i="1"/>
  <c r="AD156" i="1"/>
  <c r="AE156" i="1"/>
  <c r="AF156" i="1"/>
  <c r="AG156" i="1"/>
  <c r="AH156" i="1"/>
  <c r="AI156" i="1"/>
  <c r="AJ156" i="1"/>
  <c r="AK156" i="1"/>
  <c r="AL156" i="1"/>
  <c r="AM156" i="1"/>
  <c r="AN156" i="1"/>
  <c r="AO156" i="1"/>
  <c r="AP156" i="1"/>
  <c r="AQ156" i="1"/>
  <c r="AR156" i="1"/>
  <c r="AS156" i="1"/>
  <c r="AT156" i="1"/>
  <c r="AU156" i="1"/>
  <c r="AV156" i="1"/>
  <c r="AW156" i="1"/>
  <c r="AX156" i="1"/>
  <c r="AY156" i="1"/>
  <c r="AZ156" i="1"/>
  <c r="BA156" i="1"/>
  <c r="BB156" i="1"/>
  <c r="BC156" i="1"/>
  <c r="BD156" i="1"/>
  <c r="BE156" i="1"/>
  <c r="BF156" i="1"/>
  <c r="H157" i="1"/>
  <c r="I157" i="1"/>
  <c r="J157" i="1"/>
  <c r="K157" i="1"/>
  <c r="L157" i="1"/>
  <c r="M157" i="1"/>
  <c r="N157" i="1"/>
  <c r="O157" i="1"/>
  <c r="P157" i="1"/>
  <c r="Q157" i="1"/>
  <c r="R157" i="1"/>
  <c r="S157" i="1"/>
  <c r="T157" i="1"/>
  <c r="U157" i="1"/>
  <c r="V157" i="1"/>
  <c r="W157" i="1"/>
  <c r="X157" i="1"/>
  <c r="Y157" i="1"/>
  <c r="Z157" i="1"/>
  <c r="AA157" i="1"/>
  <c r="AB157" i="1"/>
  <c r="AC157" i="1"/>
  <c r="AD157" i="1"/>
  <c r="AE157" i="1"/>
  <c r="AF157" i="1"/>
  <c r="AG157" i="1"/>
  <c r="AH157" i="1"/>
  <c r="AI157" i="1"/>
  <c r="AJ157" i="1"/>
  <c r="AK157" i="1"/>
  <c r="AL157" i="1"/>
  <c r="AM157" i="1"/>
  <c r="AN157" i="1"/>
  <c r="AO157" i="1"/>
  <c r="AP157" i="1"/>
  <c r="AQ157" i="1"/>
  <c r="AR157" i="1"/>
  <c r="AS157" i="1"/>
  <c r="AT157" i="1"/>
  <c r="AU157" i="1"/>
  <c r="AV157" i="1"/>
  <c r="AW157" i="1"/>
  <c r="AX157" i="1"/>
  <c r="AY157" i="1"/>
  <c r="AZ157" i="1"/>
  <c r="BA157" i="1"/>
  <c r="BB157" i="1"/>
  <c r="BC157" i="1"/>
  <c r="BD157" i="1"/>
  <c r="BE157" i="1"/>
  <c r="BF157" i="1"/>
  <c r="H158" i="1"/>
  <c r="I158" i="1"/>
  <c r="J158" i="1"/>
  <c r="K158" i="1"/>
  <c r="L158" i="1"/>
  <c r="M158" i="1"/>
  <c r="N158" i="1"/>
  <c r="O158" i="1"/>
  <c r="P158" i="1"/>
  <c r="Q158" i="1"/>
  <c r="R158" i="1"/>
  <c r="S158" i="1"/>
  <c r="T158" i="1"/>
  <c r="U158" i="1"/>
  <c r="V158" i="1"/>
  <c r="W158" i="1"/>
  <c r="X158" i="1"/>
  <c r="Y158" i="1"/>
  <c r="Z158" i="1"/>
  <c r="AA158" i="1"/>
  <c r="AB158" i="1"/>
  <c r="AC158" i="1"/>
  <c r="AD158" i="1"/>
  <c r="AE158" i="1"/>
  <c r="AF158" i="1"/>
  <c r="AG158" i="1"/>
  <c r="AH158" i="1"/>
  <c r="AI158" i="1"/>
  <c r="AJ158" i="1"/>
  <c r="AK158" i="1"/>
  <c r="AL158" i="1"/>
  <c r="AM158" i="1"/>
  <c r="AN158" i="1"/>
  <c r="AO158" i="1"/>
  <c r="AP158" i="1"/>
  <c r="AQ158" i="1"/>
  <c r="AR158" i="1"/>
  <c r="AS158" i="1"/>
  <c r="AT158" i="1"/>
  <c r="AU158" i="1"/>
  <c r="AV158" i="1"/>
  <c r="AW158" i="1"/>
  <c r="AX158" i="1"/>
  <c r="AY158" i="1"/>
  <c r="AZ158" i="1"/>
  <c r="BA158" i="1"/>
  <c r="BB158" i="1"/>
  <c r="BC158" i="1"/>
  <c r="BD158" i="1"/>
  <c r="BE158" i="1"/>
  <c r="BF158" i="1"/>
  <c r="H159" i="1"/>
  <c r="I159" i="1"/>
  <c r="J159" i="1"/>
  <c r="K159" i="1"/>
  <c r="L159" i="1"/>
  <c r="M159" i="1"/>
  <c r="N159" i="1"/>
  <c r="O159" i="1"/>
  <c r="P159" i="1"/>
  <c r="Q159" i="1"/>
  <c r="R159" i="1"/>
  <c r="S159" i="1"/>
  <c r="T159" i="1"/>
  <c r="U159" i="1"/>
  <c r="V159" i="1"/>
  <c r="W159" i="1"/>
  <c r="X159" i="1"/>
  <c r="Y159" i="1"/>
  <c r="Z159" i="1"/>
  <c r="AA159" i="1"/>
  <c r="AB159" i="1"/>
  <c r="AC159" i="1"/>
  <c r="AD159" i="1"/>
  <c r="AE159" i="1"/>
  <c r="AF159" i="1"/>
  <c r="AG159" i="1"/>
  <c r="AH159" i="1"/>
  <c r="AI159" i="1"/>
  <c r="AJ159" i="1"/>
  <c r="AK159" i="1"/>
  <c r="AL159" i="1"/>
  <c r="AM159" i="1"/>
  <c r="AN159" i="1"/>
  <c r="AO159" i="1"/>
  <c r="AP159" i="1"/>
  <c r="AQ159" i="1"/>
  <c r="AR159" i="1"/>
  <c r="AS159" i="1"/>
  <c r="AT159" i="1"/>
  <c r="AU159" i="1"/>
  <c r="AV159" i="1"/>
  <c r="AW159" i="1"/>
  <c r="AX159" i="1"/>
  <c r="AY159" i="1"/>
  <c r="AZ159" i="1"/>
  <c r="BA159" i="1"/>
  <c r="BB159" i="1"/>
  <c r="BC159" i="1"/>
  <c r="BD159" i="1"/>
  <c r="BE159" i="1"/>
  <c r="BF159" i="1"/>
  <c r="H160" i="1"/>
  <c r="I160" i="1"/>
  <c r="J160" i="1"/>
  <c r="K160" i="1"/>
  <c r="L160" i="1"/>
  <c r="M160" i="1"/>
  <c r="N160" i="1"/>
  <c r="O160" i="1"/>
  <c r="P160" i="1"/>
  <c r="Q160" i="1"/>
  <c r="R160" i="1"/>
  <c r="S160" i="1"/>
  <c r="T160" i="1"/>
  <c r="U160" i="1"/>
  <c r="V160" i="1"/>
  <c r="W160" i="1"/>
  <c r="X160" i="1"/>
  <c r="Y160" i="1"/>
  <c r="Z160" i="1"/>
  <c r="AA160" i="1"/>
  <c r="AB160" i="1"/>
  <c r="AC160" i="1"/>
  <c r="AD160" i="1"/>
  <c r="AE160" i="1"/>
  <c r="AF160" i="1"/>
  <c r="AG160" i="1"/>
  <c r="AH160" i="1"/>
  <c r="AI160" i="1"/>
  <c r="AJ160" i="1"/>
  <c r="AK160" i="1"/>
  <c r="AL160" i="1"/>
  <c r="AM160" i="1"/>
  <c r="AN160" i="1"/>
  <c r="AO160" i="1"/>
  <c r="AP160" i="1"/>
  <c r="AQ160" i="1"/>
  <c r="AR160" i="1"/>
  <c r="AS160" i="1"/>
  <c r="AT160" i="1"/>
  <c r="AU160" i="1"/>
  <c r="AV160" i="1"/>
  <c r="AW160" i="1"/>
  <c r="AX160" i="1"/>
  <c r="AY160" i="1"/>
  <c r="AZ160" i="1"/>
  <c r="BA160" i="1"/>
  <c r="BB160" i="1"/>
  <c r="BC160" i="1"/>
  <c r="BD160" i="1"/>
  <c r="BE160" i="1"/>
  <c r="BF160" i="1"/>
  <c r="H161" i="1"/>
  <c r="I161" i="1"/>
  <c r="J161" i="1"/>
  <c r="K161" i="1"/>
  <c r="L161" i="1"/>
  <c r="M161" i="1"/>
  <c r="N161" i="1"/>
  <c r="O161" i="1"/>
  <c r="P161" i="1"/>
  <c r="Q161" i="1"/>
  <c r="R161" i="1"/>
  <c r="S161" i="1"/>
  <c r="T161" i="1"/>
  <c r="U161" i="1"/>
  <c r="V161" i="1"/>
  <c r="W161" i="1"/>
  <c r="X161" i="1"/>
  <c r="Y161" i="1"/>
  <c r="Z161" i="1"/>
  <c r="AA161" i="1"/>
  <c r="AB161" i="1"/>
  <c r="AC161" i="1"/>
  <c r="AD161" i="1"/>
  <c r="AE161" i="1"/>
  <c r="AF161" i="1"/>
  <c r="AG161" i="1"/>
  <c r="AH161" i="1"/>
  <c r="AI161" i="1"/>
  <c r="AJ161" i="1"/>
  <c r="AK161" i="1"/>
  <c r="AL161" i="1"/>
  <c r="AM161" i="1"/>
  <c r="AN161" i="1"/>
  <c r="AO161" i="1"/>
  <c r="AP161" i="1"/>
  <c r="AQ161" i="1"/>
  <c r="AR161" i="1"/>
  <c r="AS161" i="1"/>
  <c r="AT161" i="1"/>
  <c r="AU161" i="1"/>
  <c r="AV161" i="1"/>
  <c r="AW161" i="1"/>
  <c r="AX161" i="1"/>
  <c r="AY161" i="1"/>
  <c r="AZ161" i="1"/>
  <c r="BA161" i="1"/>
  <c r="BB161" i="1"/>
  <c r="BC161" i="1"/>
  <c r="BD161" i="1"/>
  <c r="BE161" i="1"/>
  <c r="BF161" i="1"/>
  <c r="H162" i="1"/>
  <c r="I162" i="1"/>
  <c r="J162" i="1"/>
  <c r="K162" i="1"/>
  <c r="L162" i="1"/>
  <c r="M162" i="1"/>
  <c r="N162" i="1"/>
  <c r="O162" i="1"/>
  <c r="P162" i="1"/>
  <c r="Q162" i="1"/>
  <c r="R162" i="1"/>
  <c r="S162" i="1"/>
  <c r="T162" i="1"/>
  <c r="U162" i="1"/>
  <c r="V162" i="1"/>
  <c r="W162" i="1"/>
  <c r="X162" i="1"/>
  <c r="Y162" i="1"/>
  <c r="Z162" i="1"/>
  <c r="AA162" i="1"/>
  <c r="AB162" i="1"/>
  <c r="AC162" i="1"/>
  <c r="AD162" i="1"/>
  <c r="AE162" i="1"/>
  <c r="AF162" i="1"/>
  <c r="AG162" i="1"/>
  <c r="AH162" i="1"/>
  <c r="AI162" i="1"/>
  <c r="AJ162" i="1"/>
  <c r="AK162" i="1"/>
  <c r="AL162" i="1"/>
  <c r="AM162" i="1"/>
  <c r="AN162" i="1"/>
  <c r="AO162" i="1"/>
  <c r="AP162" i="1"/>
  <c r="AQ162" i="1"/>
  <c r="AR162" i="1"/>
  <c r="AS162" i="1"/>
  <c r="AT162" i="1"/>
  <c r="AU162" i="1"/>
  <c r="AV162" i="1"/>
  <c r="AW162" i="1"/>
  <c r="AX162" i="1"/>
  <c r="AY162" i="1"/>
  <c r="AZ162" i="1"/>
  <c r="BA162" i="1"/>
  <c r="BB162" i="1"/>
  <c r="BC162" i="1"/>
  <c r="BD162" i="1"/>
  <c r="BE162" i="1"/>
  <c r="BF162" i="1"/>
  <c r="H163" i="1"/>
  <c r="I163" i="1"/>
  <c r="J163" i="1"/>
  <c r="K163" i="1"/>
  <c r="L163" i="1"/>
  <c r="M163" i="1"/>
  <c r="N163" i="1"/>
  <c r="O163" i="1"/>
  <c r="P163" i="1"/>
  <c r="Q163" i="1"/>
  <c r="R163" i="1"/>
  <c r="S163" i="1"/>
  <c r="T163" i="1"/>
  <c r="U163" i="1"/>
  <c r="V163" i="1"/>
  <c r="W163" i="1"/>
  <c r="X163" i="1"/>
  <c r="Y163" i="1"/>
  <c r="Z163" i="1"/>
  <c r="AA163" i="1"/>
  <c r="AB163" i="1"/>
  <c r="AC163" i="1"/>
  <c r="AD163" i="1"/>
  <c r="AE163" i="1"/>
  <c r="AF163" i="1"/>
  <c r="AG163" i="1"/>
  <c r="AH163" i="1"/>
  <c r="AI163" i="1"/>
  <c r="AJ163" i="1"/>
  <c r="AK163" i="1"/>
  <c r="AL163" i="1"/>
  <c r="AM163" i="1"/>
  <c r="AN163" i="1"/>
  <c r="AO163" i="1"/>
  <c r="AP163" i="1"/>
  <c r="AQ163" i="1"/>
  <c r="AR163" i="1"/>
  <c r="AS163" i="1"/>
  <c r="AT163" i="1"/>
  <c r="AU163" i="1"/>
  <c r="AV163" i="1"/>
  <c r="AW163" i="1"/>
  <c r="AX163" i="1"/>
  <c r="AY163" i="1"/>
  <c r="AZ163" i="1"/>
  <c r="BA163" i="1"/>
  <c r="BB163" i="1"/>
  <c r="BC163" i="1"/>
  <c r="BD163" i="1"/>
  <c r="BE163" i="1"/>
  <c r="BF163" i="1"/>
  <c r="H164" i="1"/>
  <c r="I164" i="1"/>
  <c r="J164" i="1"/>
  <c r="K164" i="1"/>
  <c r="L164" i="1"/>
  <c r="M164" i="1"/>
  <c r="N164" i="1"/>
  <c r="O164" i="1"/>
  <c r="P164" i="1"/>
  <c r="Q164" i="1"/>
  <c r="R164" i="1"/>
  <c r="S164" i="1"/>
  <c r="T164" i="1"/>
  <c r="U164" i="1"/>
  <c r="V164" i="1"/>
  <c r="W164" i="1"/>
  <c r="X164" i="1"/>
  <c r="Y164" i="1"/>
  <c r="Z164" i="1"/>
  <c r="AA164" i="1"/>
  <c r="AB164" i="1"/>
  <c r="AC164" i="1"/>
  <c r="AD164" i="1"/>
  <c r="AE164" i="1"/>
  <c r="AF164" i="1"/>
  <c r="AG164" i="1"/>
  <c r="AH164" i="1"/>
  <c r="AI164" i="1"/>
  <c r="AJ164" i="1"/>
  <c r="AK164" i="1"/>
  <c r="AL164" i="1"/>
  <c r="AM164" i="1"/>
  <c r="AN164" i="1"/>
  <c r="AO164" i="1"/>
  <c r="AP164" i="1"/>
  <c r="AQ164" i="1"/>
  <c r="AR164" i="1"/>
  <c r="AS164" i="1"/>
  <c r="AT164" i="1"/>
  <c r="AU164" i="1"/>
  <c r="AV164" i="1"/>
  <c r="AW164" i="1"/>
  <c r="AX164" i="1"/>
  <c r="AY164" i="1"/>
  <c r="AZ164" i="1"/>
  <c r="BA164" i="1"/>
  <c r="BB164" i="1"/>
  <c r="BC164" i="1"/>
  <c r="BD164" i="1"/>
  <c r="BE164" i="1"/>
  <c r="BF164" i="1"/>
  <c r="H165" i="1"/>
  <c r="I165" i="1"/>
  <c r="J165" i="1"/>
  <c r="K165" i="1"/>
  <c r="L165" i="1"/>
  <c r="M165" i="1"/>
  <c r="N165" i="1"/>
  <c r="O165" i="1"/>
  <c r="P165" i="1"/>
  <c r="Q165" i="1"/>
  <c r="R165" i="1"/>
  <c r="S165" i="1"/>
  <c r="T165" i="1"/>
  <c r="U165" i="1"/>
  <c r="V165" i="1"/>
  <c r="W165" i="1"/>
  <c r="X165" i="1"/>
  <c r="Y165" i="1"/>
  <c r="Z165" i="1"/>
  <c r="AA165" i="1"/>
  <c r="AB165" i="1"/>
  <c r="AC165" i="1"/>
  <c r="AD165" i="1"/>
  <c r="AE165" i="1"/>
  <c r="AF165" i="1"/>
  <c r="AG165" i="1"/>
  <c r="AH165" i="1"/>
  <c r="AI165" i="1"/>
  <c r="AJ165" i="1"/>
  <c r="AK165" i="1"/>
  <c r="AL165" i="1"/>
  <c r="AM165" i="1"/>
  <c r="AN165" i="1"/>
  <c r="AO165" i="1"/>
  <c r="AP165" i="1"/>
  <c r="AQ165" i="1"/>
  <c r="AR165" i="1"/>
  <c r="AS165" i="1"/>
  <c r="AT165" i="1"/>
  <c r="AU165" i="1"/>
  <c r="AV165" i="1"/>
  <c r="AW165" i="1"/>
  <c r="AX165" i="1"/>
  <c r="AY165" i="1"/>
  <c r="AZ165" i="1"/>
  <c r="BA165" i="1"/>
  <c r="BB165" i="1"/>
  <c r="BC165" i="1"/>
  <c r="BD165" i="1"/>
  <c r="BE165" i="1"/>
  <c r="BF165" i="1"/>
  <c r="H166" i="1"/>
  <c r="I166" i="1"/>
  <c r="J166" i="1"/>
  <c r="K166" i="1"/>
  <c r="L166" i="1"/>
  <c r="M166" i="1"/>
  <c r="N166" i="1"/>
  <c r="O166" i="1"/>
  <c r="P166" i="1"/>
  <c r="Q166" i="1"/>
  <c r="R166" i="1"/>
  <c r="S166" i="1"/>
  <c r="T166" i="1"/>
  <c r="U166" i="1"/>
  <c r="V166" i="1"/>
  <c r="W166" i="1"/>
  <c r="X166" i="1"/>
  <c r="Y166" i="1"/>
  <c r="Z166" i="1"/>
  <c r="AA166" i="1"/>
  <c r="AB166" i="1"/>
  <c r="AC166" i="1"/>
  <c r="AD166" i="1"/>
  <c r="AE166" i="1"/>
  <c r="AF166" i="1"/>
  <c r="AG166" i="1"/>
  <c r="AH166" i="1"/>
  <c r="AI166" i="1"/>
  <c r="AJ166" i="1"/>
  <c r="AK166" i="1"/>
  <c r="AL166" i="1"/>
  <c r="AM166" i="1"/>
  <c r="AN166" i="1"/>
  <c r="AO166" i="1"/>
  <c r="AP166" i="1"/>
  <c r="AQ166" i="1"/>
  <c r="AR166" i="1"/>
  <c r="AS166" i="1"/>
  <c r="AT166" i="1"/>
  <c r="AU166" i="1"/>
  <c r="AV166" i="1"/>
  <c r="AW166" i="1"/>
  <c r="AX166" i="1"/>
  <c r="AY166" i="1"/>
  <c r="AZ166" i="1"/>
  <c r="BA166" i="1"/>
  <c r="BB166" i="1"/>
  <c r="BC166" i="1"/>
  <c r="BD166" i="1"/>
  <c r="BE166" i="1"/>
  <c r="BF166" i="1"/>
  <c r="H167" i="1"/>
  <c r="I167" i="1"/>
  <c r="J167" i="1"/>
  <c r="K167" i="1"/>
  <c r="L167" i="1"/>
  <c r="M167" i="1"/>
  <c r="N167" i="1"/>
  <c r="O167" i="1"/>
  <c r="P167" i="1"/>
  <c r="Q167" i="1"/>
  <c r="R167" i="1"/>
  <c r="S167" i="1"/>
  <c r="T167" i="1"/>
  <c r="U167" i="1"/>
  <c r="V167" i="1"/>
  <c r="W167" i="1"/>
  <c r="X167" i="1"/>
  <c r="Y167" i="1"/>
  <c r="Z167" i="1"/>
  <c r="AA167" i="1"/>
  <c r="AB167" i="1"/>
  <c r="AC167" i="1"/>
  <c r="AD167" i="1"/>
  <c r="AE167" i="1"/>
  <c r="AF167" i="1"/>
  <c r="AG167" i="1"/>
  <c r="AH167" i="1"/>
  <c r="AI167" i="1"/>
  <c r="AJ167" i="1"/>
  <c r="AK167" i="1"/>
  <c r="AL167" i="1"/>
  <c r="AM167" i="1"/>
  <c r="AN167" i="1"/>
  <c r="AO167" i="1"/>
  <c r="AP167" i="1"/>
  <c r="AQ167" i="1"/>
  <c r="AR167" i="1"/>
  <c r="AS167" i="1"/>
  <c r="AT167" i="1"/>
  <c r="AU167" i="1"/>
  <c r="AV167" i="1"/>
  <c r="AW167" i="1"/>
  <c r="AX167" i="1"/>
  <c r="AY167" i="1"/>
  <c r="AZ167" i="1"/>
  <c r="BA167" i="1"/>
  <c r="BB167" i="1"/>
  <c r="BC167" i="1"/>
  <c r="BD167" i="1"/>
  <c r="BE167" i="1"/>
  <c r="BF167" i="1"/>
  <c r="H168" i="1"/>
  <c r="I168" i="1"/>
  <c r="J168" i="1"/>
  <c r="K168" i="1"/>
  <c r="L168" i="1"/>
  <c r="M168" i="1"/>
  <c r="N168" i="1"/>
  <c r="O168" i="1"/>
  <c r="P168" i="1"/>
  <c r="Q168" i="1"/>
  <c r="R168" i="1"/>
  <c r="S168" i="1"/>
  <c r="T168" i="1"/>
  <c r="U168" i="1"/>
  <c r="V168" i="1"/>
  <c r="W168" i="1"/>
  <c r="X168" i="1"/>
  <c r="Y168" i="1"/>
  <c r="Z168" i="1"/>
  <c r="AA168" i="1"/>
  <c r="AB168" i="1"/>
  <c r="AC168" i="1"/>
  <c r="AD168" i="1"/>
  <c r="AE168" i="1"/>
  <c r="AF168" i="1"/>
  <c r="AG168" i="1"/>
  <c r="AH168" i="1"/>
  <c r="AI168" i="1"/>
  <c r="AJ168" i="1"/>
  <c r="AK168" i="1"/>
  <c r="AL168" i="1"/>
  <c r="AM168" i="1"/>
  <c r="AN168" i="1"/>
  <c r="AO168" i="1"/>
  <c r="AP168" i="1"/>
  <c r="AQ168" i="1"/>
  <c r="AR168" i="1"/>
  <c r="AS168" i="1"/>
  <c r="AT168" i="1"/>
  <c r="AU168" i="1"/>
  <c r="AV168" i="1"/>
  <c r="AW168" i="1"/>
  <c r="AX168" i="1"/>
  <c r="AY168" i="1"/>
  <c r="AZ168" i="1"/>
  <c r="BA168" i="1"/>
  <c r="BB168" i="1"/>
  <c r="BC168" i="1"/>
  <c r="BD168" i="1"/>
  <c r="BE168" i="1"/>
  <c r="BF168" i="1"/>
  <c r="H169" i="1"/>
  <c r="I169" i="1"/>
  <c r="J169" i="1"/>
  <c r="K169" i="1"/>
  <c r="L169" i="1"/>
  <c r="M169" i="1"/>
  <c r="N169" i="1"/>
  <c r="O169" i="1"/>
  <c r="P169" i="1"/>
  <c r="Q169" i="1"/>
  <c r="R169" i="1"/>
  <c r="S169" i="1"/>
  <c r="T169" i="1"/>
  <c r="U169" i="1"/>
  <c r="V169" i="1"/>
  <c r="W169" i="1"/>
  <c r="X169" i="1"/>
  <c r="Y169" i="1"/>
  <c r="Z169" i="1"/>
  <c r="AA169" i="1"/>
  <c r="AB169" i="1"/>
  <c r="AC169" i="1"/>
  <c r="AD169" i="1"/>
  <c r="AE169" i="1"/>
  <c r="AF169" i="1"/>
  <c r="AG169" i="1"/>
  <c r="AH169" i="1"/>
  <c r="AI169" i="1"/>
  <c r="AJ169" i="1"/>
  <c r="AK169" i="1"/>
  <c r="AL169" i="1"/>
  <c r="AM169" i="1"/>
  <c r="AN169" i="1"/>
  <c r="AO169" i="1"/>
  <c r="AP169" i="1"/>
  <c r="AQ169" i="1"/>
  <c r="AR169" i="1"/>
  <c r="AS169" i="1"/>
  <c r="AT169" i="1"/>
  <c r="AU169" i="1"/>
  <c r="AV169" i="1"/>
  <c r="AW169" i="1"/>
  <c r="AX169" i="1"/>
  <c r="AY169" i="1"/>
  <c r="AZ169" i="1"/>
  <c r="BA169" i="1"/>
  <c r="BB169" i="1"/>
  <c r="BC169" i="1"/>
  <c r="BD169" i="1"/>
  <c r="BE169" i="1"/>
  <c r="BF169" i="1"/>
  <c r="H170" i="1"/>
  <c r="I170" i="1"/>
  <c r="J170" i="1"/>
  <c r="K170" i="1"/>
  <c r="L170" i="1"/>
  <c r="M170" i="1"/>
  <c r="N170" i="1"/>
  <c r="O170" i="1"/>
  <c r="P170" i="1"/>
  <c r="Q170" i="1"/>
  <c r="R170" i="1"/>
  <c r="S170" i="1"/>
  <c r="T170" i="1"/>
  <c r="U170" i="1"/>
  <c r="V170" i="1"/>
  <c r="W170" i="1"/>
  <c r="X170" i="1"/>
  <c r="Y170" i="1"/>
  <c r="Z170" i="1"/>
  <c r="AA170" i="1"/>
  <c r="AB170" i="1"/>
  <c r="AC170" i="1"/>
  <c r="AD170" i="1"/>
  <c r="AE170" i="1"/>
  <c r="AF170" i="1"/>
  <c r="AG170" i="1"/>
  <c r="AH170" i="1"/>
  <c r="AI170" i="1"/>
  <c r="AJ170" i="1"/>
  <c r="AK170" i="1"/>
  <c r="AL170" i="1"/>
  <c r="AM170" i="1"/>
  <c r="AN170" i="1"/>
  <c r="AO170" i="1"/>
  <c r="AP170" i="1"/>
  <c r="AQ170" i="1"/>
  <c r="AR170" i="1"/>
  <c r="AS170" i="1"/>
  <c r="AT170" i="1"/>
  <c r="AU170" i="1"/>
  <c r="AV170" i="1"/>
  <c r="AW170" i="1"/>
  <c r="AX170" i="1"/>
  <c r="AY170" i="1"/>
  <c r="AZ170" i="1"/>
  <c r="BA170" i="1"/>
  <c r="BB170" i="1"/>
  <c r="BC170" i="1"/>
  <c r="BD170" i="1"/>
  <c r="BE170" i="1"/>
  <c r="BF170" i="1"/>
  <c r="H171" i="1"/>
  <c r="I171" i="1"/>
  <c r="J171" i="1"/>
  <c r="K171" i="1"/>
  <c r="L171" i="1"/>
  <c r="M171" i="1"/>
  <c r="N171" i="1"/>
  <c r="O171" i="1"/>
  <c r="P171" i="1"/>
  <c r="Q171" i="1"/>
  <c r="R171" i="1"/>
  <c r="S171" i="1"/>
  <c r="T171" i="1"/>
  <c r="U171" i="1"/>
  <c r="V171" i="1"/>
  <c r="W171" i="1"/>
  <c r="X171" i="1"/>
  <c r="Y171" i="1"/>
  <c r="Z171" i="1"/>
  <c r="AA171" i="1"/>
  <c r="AB171" i="1"/>
  <c r="AC171" i="1"/>
  <c r="AD171" i="1"/>
  <c r="AE171" i="1"/>
  <c r="AF171" i="1"/>
  <c r="AG171" i="1"/>
  <c r="AH171" i="1"/>
  <c r="AI171" i="1"/>
  <c r="AJ171" i="1"/>
  <c r="AK171" i="1"/>
  <c r="AL171" i="1"/>
  <c r="AM171" i="1"/>
  <c r="AN171" i="1"/>
  <c r="AO171" i="1"/>
  <c r="AP171" i="1"/>
  <c r="AQ171" i="1"/>
  <c r="AR171" i="1"/>
  <c r="AS171" i="1"/>
  <c r="AT171" i="1"/>
  <c r="AU171" i="1"/>
  <c r="AV171" i="1"/>
  <c r="AW171" i="1"/>
  <c r="AX171" i="1"/>
  <c r="AY171" i="1"/>
  <c r="AZ171" i="1"/>
  <c r="BA171" i="1"/>
  <c r="BB171" i="1"/>
  <c r="BC171" i="1"/>
  <c r="BD171" i="1"/>
  <c r="BE171" i="1"/>
  <c r="BF171" i="1"/>
  <c r="H172" i="1"/>
  <c r="I172" i="1"/>
  <c r="J172" i="1"/>
  <c r="K172" i="1"/>
  <c r="L172" i="1"/>
  <c r="M172" i="1"/>
  <c r="N172" i="1"/>
  <c r="O172" i="1"/>
  <c r="P172" i="1"/>
  <c r="Q172" i="1"/>
  <c r="R172" i="1"/>
  <c r="S172" i="1"/>
  <c r="T172" i="1"/>
  <c r="U172" i="1"/>
  <c r="V172" i="1"/>
  <c r="W172" i="1"/>
  <c r="X172" i="1"/>
  <c r="Y172" i="1"/>
  <c r="Z172" i="1"/>
  <c r="AA172" i="1"/>
  <c r="AB172" i="1"/>
  <c r="AC172" i="1"/>
  <c r="AD172" i="1"/>
  <c r="AE172" i="1"/>
  <c r="AF172" i="1"/>
  <c r="AG172" i="1"/>
  <c r="AH172" i="1"/>
  <c r="AI172" i="1"/>
  <c r="AJ172" i="1"/>
  <c r="AK172" i="1"/>
  <c r="AL172" i="1"/>
  <c r="AM172" i="1"/>
  <c r="AN172" i="1"/>
  <c r="AO172" i="1"/>
  <c r="AP172" i="1"/>
  <c r="AQ172" i="1"/>
  <c r="AR172" i="1"/>
  <c r="AS172" i="1"/>
  <c r="AT172" i="1"/>
  <c r="AU172" i="1"/>
  <c r="AV172" i="1"/>
  <c r="AW172" i="1"/>
  <c r="AX172" i="1"/>
  <c r="AY172" i="1"/>
  <c r="AZ172" i="1"/>
  <c r="BA172" i="1"/>
  <c r="BB172" i="1"/>
  <c r="BC172" i="1"/>
  <c r="BD172" i="1"/>
  <c r="BE172" i="1"/>
  <c r="BF172" i="1"/>
  <c r="H173" i="1"/>
  <c r="I173" i="1"/>
  <c r="J173" i="1"/>
  <c r="K173" i="1"/>
  <c r="L173" i="1"/>
  <c r="M173" i="1"/>
  <c r="N173" i="1"/>
  <c r="O173" i="1"/>
  <c r="P173" i="1"/>
  <c r="Q173" i="1"/>
  <c r="R173" i="1"/>
  <c r="S173" i="1"/>
  <c r="T173" i="1"/>
  <c r="U173" i="1"/>
  <c r="V173" i="1"/>
  <c r="W173" i="1"/>
  <c r="X173" i="1"/>
  <c r="Y173" i="1"/>
  <c r="Z173" i="1"/>
  <c r="AA173" i="1"/>
  <c r="AB173" i="1"/>
  <c r="AC173" i="1"/>
  <c r="AD173" i="1"/>
  <c r="AE173" i="1"/>
  <c r="AF173" i="1"/>
  <c r="AG173" i="1"/>
  <c r="AH173" i="1"/>
  <c r="AI173" i="1"/>
  <c r="AJ173" i="1"/>
  <c r="AK173" i="1"/>
  <c r="AL173" i="1"/>
  <c r="AM173" i="1"/>
  <c r="AN173" i="1"/>
  <c r="AO173" i="1"/>
  <c r="AP173" i="1"/>
  <c r="AQ173" i="1"/>
  <c r="AR173" i="1"/>
  <c r="AS173" i="1"/>
  <c r="AT173" i="1"/>
  <c r="AU173" i="1"/>
  <c r="AV173" i="1"/>
  <c r="AW173" i="1"/>
  <c r="AX173" i="1"/>
  <c r="AY173" i="1"/>
  <c r="AZ173" i="1"/>
  <c r="BA173" i="1"/>
  <c r="BB173" i="1"/>
  <c r="BC173" i="1"/>
  <c r="BD173" i="1"/>
  <c r="BE173" i="1"/>
  <c r="BF173" i="1"/>
  <c r="H174" i="1"/>
  <c r="I174" i="1"/>
  <c r="J174" i="1"/>
  <c r="K174" i="1"/>
  <c r="L174" i="1"/>
  <c r="M174" i="1"/>
  <c r="N174" i="1"/>
  <c r="O174" i="1"/>
  <c r="P174" i="1"/>
  <c r="Q174" i="1"/>
  <c r="R174" i="1"/>
  <c r="S174" i="1"/>
  <c r="T174" i="1"/>
  <c r="U174" i="1"/>
  <c r="V174" i="1"/>
  <c r="W174" i="1"/>
  <c r="X174" i="1"/>
  <c r="Y174" i="1"/>
  <c r="Z174" i="1"/>
  <c r="AA174" i="1"/>
  <c r="AB174" i="1"/>
  <c r="AC174" i="1"/>
  <c r="AD174" i="1"/>
  <c r="AE174" i="1"/>
  <c r="AF174" i="1"/>
  <c r="AG174" i="1"/>
  <c r="AH174" i="1"/>
  <c r="AI174" i="1"/>
  <c r="AJ174" i="1"/>
  <c r="AK174" i="1"/>
  <c r="AL174" i="1"/>
  <c r="AM174" i="1"/>
  <c r="AN174" i="1"/>
  <c r="AO174" i="1"/>
  <c r="AP174" i="1"/>
  <c r="AQ174" i="1"/>
  <c r="AR174" i="1"/>
  <c r="AS174" i="1"/>
  <c r="AT174" i="1"/>
  <c r="AU174" i="1"/>
  <c r="AV174" i="1"/>
  <c r="AW174" i="1"/>
  <c r="AX174" i="1"/>
  <c r="AY174" i="1"/>
  <c r="AZ174" i="1"/>
  <c r="BA174" i="1"/>
  <c r="BB174" i="1"/>
  <c r="BC174" i="1"/>
  <c r="BD174" i="1"/>
  <c r="BE174" i="1"/>
  <c r="BF174" i="1"/>
  <c r="H175" i="1"/>
  <c r="I175" i="1"/>
  <c r="J175" i="1"/>
  <c r="K175" i="1"/>
  <c r="L175" i="1"/>
  <c r="M175" i="1"/>
  <c r="N175" i="1"/>
  <c r="O175" i="1"/>
  <c r="P175" i="1"/>
  <c r="Q175" i="1"/>
  <c r="R175" i="1"/>
  <c r="S175" i="1"/>
  <c r="T175" i="1"/>
  <c r="U175" i="1"/>
  <c r="V175" i="1"/>
  <c r="W175" i="1"/>
  <c r="X175" i="1"/>
  <c r="Y175" i="1"/>
  <c r="Z175" i="1"/>
  <c r="AA175" i="1"/>
  <c r="AB175" i="1"/>
  <c r="AC175" i="1"/>
  <c r="AD175" i="1"/>
  <c r="AE175" i="1"/>
  <c r="AF175" i="1"/>
  <c r="AG175" i="1"/>
  <c r="AH175" i="1"/>
  <c r="AI175" i="1"/>
  <c r="AJ175" i="1"/>
  <c r="AK175" i="1"/>
  <c r="AL175" i="1"/>
  <c r="AM175" i="1"/>
  <c r="AN175" i="1"/>
  <c r="AO175" i="1"/>
  <c r="AP175" i="1"/>
  <c r="AQ175" i="1"/>
  <c r="AR175" i="1"/>
  <c r="AS175" i="1"/>
  <c r="AT175" i="1"/>
  <c r="AU175" i="1"/>
  <c r="AV175" i="1"/>
  <c r="AW175" i="1"/>
  <c r="AX175" i="1"/>
  <c r="AY175" i="1"/>
  <c r="AZ175" i="1"/>
  <c r="BA175" i="1"/>
  <c r="BB175" i="1"/>
  <c r="BC175" i="1"/>
  <c r="BD175" i="1"/>
  <c r="BE175" i="1"/>
  <c r="BF175" i="1"/>
  <c r="H176" i="1"/>
  <c r="I176" i="1"/>
  <c r="J176" i="1"/>
  <c r="K176" i="1"/>
  <c r="L176" i="1"/>
  <c r="M176" i="1"/>
  <c r="N176" i="1"/>
  <c r="O176" i="1"/>
  <c r="P176" i="1"/>
  <c r="Q176" i="1"/>
  <c r="R176" i="1"/>
  <c r="S176" i="1"/>
  <c r="T176" i="1"/>
  <c r="U176" i="1"/>
  <c r="V176" i="1"/>
  <c r="W176" i="1"/>
  <c r="X176" i="1"/>
  <c r="Y176" i="1"/>
  <c r="Z176" i="1"/>
  <c r="AA176" i="1"/>
  <c r="AB176" i="1"/>
  <c r="AC176" i="1"/>
  <c r="AD176" i="1"/>
  <c r="AE176" i="1"/>
  <c r="AF176" i="1"/>
  <c r="AG176" i="1"/>
  <c r="AH176" i="1"/>
  <c r="AI176" i="1"/>
  <c r="AJ176" i="1"/>
  <c r="AK176" i="1"/>
  <c r="AL176" i="1"/>
  <c r="AM176" i="1"/>
  <c r="AN176" i="1"/>
  <c r="AO176" i="1"/>
  <c r="AP176" i="1"/>
  <c r="AQ176" i="1"/>
  <c r="AR176" i="1"/>
  <c r="AS176" i="1"/>
  <c r="AT176" i="1"/>
  <c r="AU176" i="1"/>
  <c r="AV176" i="1"/>
  <c r="AW176" i="1"/>
  <c r="AX176" i="1"/>
  <c r="AY176" i="1"/>
  <c r="AZ176" i="1"/>
  <c r="BA176" i="1"/>
  <c r="BB176" i="1"/>
  <c r="BC176" i="1"/>
  <c r="BD176" i="1"/>
  <c r="BE176" i="1"/>
  <c r="BF176" i="1"/>
  <c r="H177" i="1"/>
  <c r="I177" i="1"/>
  <c r="J177" i="1"/>
  <c r="K177" i="1"/>
  <c r="L177" i="1"/>
  <c r="M177" i="1"/>
  <c r="N177" i="1"/>
  <c r="O177" i="1"/>
  <c r="P177" i="1"/>
  <c r="Q177" i="1"/>
  <c r="R177" i="1"/>
  <c r="S177" i="1"/>
  <c r="T177" i="1"/>
  <c r="U177" i="1"/>
  <c r="V177" i="1"/>
  <c r="W177" i="1"/>
  <c r="X177" i="1"/>
  <c r="Y177" i="1"/>
  <c r="Z177" i="1"/>
  <c r="AA177" i="1"/>
  <c r="AB177" i="1"/>
  <c r="AC177" i="1"/>
  <c r="AD177" i="1"/>
  <c r="AE177" i="1"/>
  <c r="AF177" i="1"/>
  <c r="AG177" i="1"/>
  <c r="AH177" i="1"/>
  <c r="AI177" i="1"/>
  <c r="AJ177" i="1"/>
  <c r="AK177" i="1"/>
  <c r="AL177" i="1"/>
  <c r="AM177" i="1"/>
  <c r="AN177" i="1"/>
  <c r="AO177" i="1"/>
  <c r="AP177" i="1"/>
  <c r="AQ177" i="1"/>
  <c r="AR177" i="1"/>
  <c r="AS177" i="1"/>
  <c r="AT177" i="1"/>
  <c r="AU177" i="1"/>
  <c r="AV177" i="1"/>
  <c r="AW177" i="1"/>
  <c r="AX177" i="1"/>
  <c r="AY177" i="1"/>
  <c r="AZ177" i="1"/>
  <c r="BA177" i="1"/>
  <c r="BB177" i="1"/>
  <c r="BC177" i="1"/>
  <c r="BD177" i="1"/>
  <c r="BE177" i="1"/>
  <c r="BF177" i="1"/>
  <c r="H178" i="1"/>
  <c r="I178" i="1"/>
  <c r="J178" i="1"/>
  <c r="K178" i="1"/>
  <c r="L178" i="1"/>
  <c r="M178" i="1"/>
  <c r="N178" i="1"/>
  <c r="O178" i="1"/>
  <c r="P178" i="1"/>
  <c r="Q178" i="1"/>
  <c r="R178" i="1"/>
  <c r="S178" i="1"/>
  <c r="T178" i="1"/>
  <c r="U178" i="1"/>
  <c r="V178" i="1"/>
  <c r="W178" i="1"/>
  <c r="X178" i="1"/>
  <c r="Y178" i="1"/>
  <c r="Z178" i="1"/>
  <c r="AA178" i="1"/>
  <c r="AB178" i="1"/>
  <c r="AC178" i="1"/>
  <c r="AD178" i="1"/>
  <c r="AE178" i="1"/>
  <c r="AF178" i="1"/>
  <c r="AG178" i="1"/>
  <c r="AH178" i="1"/>
  <c r="AI178" i="1"/>
  <c r="AJ178" i="1"/>
  <c r="AK178" i="1"/>
  <c r="AL178" i="1"/>
  <c r="AM178" i="1"/>
  <c r="AN178" i="1"/>
  <c r="AO178" i="1"/>
  <c r="AP178" i="1"/>
  <c r="AQ178" i="1"/>
  <c r="AR178" i="1"/>
  <c r="AS178" i="1"/>
  <c r="AT178" i="1"/>
  <c r="AU178" i="1"/>
  <c r="AV178" i="1"/>
  <c r="AW178" i="1"/>
  <c r="AX178" i="1"/>
  <c r="AY178" i="1"/>
  <c r="AZ178" i="1"/>
  <c r="BA178" i="1"/>
  <c r="BB178" i="1"/>
  <c r="BC178" i="1"/>
  <c r="BD178" i="1"/>
  <c r="BE178" i="1"/>
  <c r="BF178" i="1"/>
  <c r="H179" i="1"/>
  <c r="I179" i="1"/>
  <c r="J179" i="1"/>
  <c r="K179" i="1"/>
  <c r="L179" i="1"/>
  <c r="M179" i="1"/>
  <c r="N179" i="1"/>
  <c r="O179" i="1"/>
  <c r="P179" i="1"/>
  <c r="Q179" i="1"/>
  <c r="R179" i="1"/>
  <c r="S179" i="1"/>
  <c r="T179" i="1"/>
  <c r="U179" i="1"/>
  <c r="V179" i="1"/>
  <c r="W179" i="1"/>
  <c r="X179" i="1"/>
  <c r="Y179" i="1"/>
  <c r="Z179" i="1"/>
  <c r="AA179" i="1"/>
  <c r="AB179" i="1"/>
  <c r="AC179" i="1"/>
  <c r="AD179" i="1"/>
  <c r="AE179" i="1"/>
  <c r="AF179" i="1"/>
  <c r="AG179" i="1"/>
  <c r="AH179" i="1"/>
  <c r="AI179" i="1"/>
  <c r="AJ179" i="1"/>
  <c r="AK179" i="1"/>
  <c r="AL179" i="1"/>
  <c r="AM179" i="1"/>
  <c r="AN179" i="1"/>
  <c r="AO179" i="1"/>
  <c r="AP179" i="1"/>
  <c r="AQ179" i="1"/>
  <c r="AR179" i="1"/>
  <c r="AS179" i="1"/>
  <c r="AT179" i="1"/>
  <c r="AU179" i="1"/>
  <c r="AV179" i="1"/>
  <c r="AW179" i="1"/>
  <c r="AX179" i="1"/>
  <c r="AY179" i="1"/>
  <c r="AZ179" i="1"/>
  <c r="BA179" i="1"/>
  <c r="BB179" i="1"/>
  <c r="BC179" i="1"/>
  <c r="BD179" i="1"/>
  <c r="BE179" i="1"/>
  <c r="BF179" i="1"/>
  <c r="H180" i="1"/>
  <c r="I180" i="1"/>
  <c r="J180" i="1"/>
  <c r="K180" i="1"/>
  <c r="L180" i="1"/>
  <c r="M180" i="1"/>
  <c r="N180" i="1"/>
  <c r="O180" i="1"/>
  <c r="P180" i="1"/>
  <c r="Q180" i="1"/>
  <c r="R180" i="1"/>
  <c r="S180" i="1"/>
  <c r="T180" i="1"/>
  <c r="U180" i="1"/>
  <c r="V180" i="1"/>
  <c r="W180" i="1"/>
  <c r="X180" i="1"/>
  <c r="Y180" i="1"/>
  <c r="Z180" i="1"/>
  <c r="AA180" i="1"/>
  <c r="AB180" i="1"/>
  <c r="AC180" i="1"/>
  <c r="AD180" i="1"/>
  <c r="AE180" i="1"/>
  <c r="AF180" i="1"/>
  <c r="AG180" i="1"/>
  <c r="AH180" i="1"/>
  <c r="AI180" i="1"/>
  <c r="AJ180" i="1"/>
  <c r="AK180" i="1"/>
  <c r="AL180" i="1"/>
  <c r="AM180" i="1"/>
  <c r="AN180" i="1"/>
  <c r="AO180" i="1"/>
  <c r="AP180" i="1"/>
  <c r="AQ180" i="1"/>
  <c r="AR180" i="1"/>
  <c r="AS180" i="1"/>
  <c r="AT180" i="1"/>
  <c r="AU180" i="1"/>
  <c r="AV180" i="1"/>
  <c r="AW180" i="1"/>
  <c r="AX180" i="1"/>
  <c r="AY180" i="1"/>
  <c r="AZ180" i="1"/>
  <c r="BA180" i="1"/>
  <c r="BB180" i="1"/>
  <c r="BC180" i="1"/>
  <c r="BD180" i="1"/>
  <c r="BE180" i="1"/>
  <c r="BF180" i="1"/>
  <c r="H181" i="1"/>
  <c r="I181" i="1"/>
  <c r="J181" i="1"/>
  <c r="K181" i="1"/>
  <c r="L181" i="1"/>
  <c r="M181" i="1"/>
  <c r="N181" i="1"/>
  <c r="O181" i="1"/>
  <c r="P181" i="1"/>
  <c r="Q181" i="1"/>
  <c r="R181" i="1"/>
  <c r="S181" i="1"/>
  <c r="T181" i="1"/>
  <c r="U181" i="1"/>
  <c r="V181" i="1"/>
  <c r="W181" i="1"/>
  <c r="X181" i="1"/>
  <c r="Y181" i="1"/>
  <c r="Z181" i="1"/>
  <c r="AA181" i="1"/>
  <c r="AB181" i="1"/>
  <c r="AC181" i="1"/>
  <c r="AD181" i="1"/>
  <c r="AE181" i="1"/>
  <c r="AF181" i="1"/>
  <c r="AG181" i="1"/>
  <c r="AH181" i="1"/>
  <c r="AI181" i="1"/>
  <c r="AJ181" i="1"/>
  <c r="AK181" i="1"/>
  <c r="AL181" i="1"/>
  <c r="AM181" i="1"/>
  <c r="AN181" i="1"/>
  <c r="AO181" i="1"/>
  <c r="AP181" i="1"/>
  <c r="AQ181" i="1"/>
  <c r="AR181" i="1"/>
  <c r="AS181" i="1"/>
  <c r="AT181" i="1"/>
  <c r="AU181" i="1"/>
  <c r="AV181" i="1"/>
  <c r="AW181" i="1"/>
  <c r="AX181" i="1"/>
  <c r="AY181" i="1"/>
  <c r="AZ181" i="1"/>
  <c r="BA181" i="1"/>
  <c r="BB181" i="1"/>
  <c r="BC181" i="1"/>
  <c r="BD181" i="1"/>
  <c r="BE181" i="1"/>
  <c r="BF181" i="1"/>
  <c r="H182" i="1"/>
  <c r="I182" i="1"/>
  <c r="J182" i="1"/>
  <c r="K182" i="1"/>
  <c r="L182" i="1"/>
  <c r="M182" i="1"/>
  <c r="N182" i="1"/>
  <c r="O182" i="1"/>
  <c r="P182" i="1"/>
  <c r="Q182" i="1"/>
  <c r="R182" i="1"/>
  <c r="S182" i="1"/>
  <c r="T182" i="1"/>
  <c r="U182" i="1"/>
  <c r="V182" i="1"/>
  <c r="W182" i="1"/>
  <c r="X182" i="1"/>
  <c r="Y182" i="1"/>
  <c r="Z182" i="1"/>
  <c r="AA182" i="1"/>
  <c r="AB182" i="1"/>
  <c r="AC182" i="1"/>
  <c r="AD182" i="1"/>
  <c r="AE182" i="1"/>
  <c r="AF182" i="1"/>
  <c r="AG182" i="1"/>
  <c r="AH182" i="1"/>
  <c r="AI182" i="1"/>
  <c r="AJ182" i="1"/>
  <c r="AK182" i="1"/>
  <c r="AL182" i="1"/>
  <c r="AM182" i="1"/>
  <c r="AN182" i="1"/>
  <c r="AO182" i="1"/>
  <c r="AP182" i="1"/>
  <c r="AQ182" i="1"/>
  <c r="AR182" i="1"/>
  <c r="AS182" i="1"/>
  <c r="AT182" i="1"/>
  <c r="AU182" i="1"/>
  <c r="AV182" i="1"/>
  <c r="AW182" i="1"/>
  <c r="AX182" i="1"/>
  <c r="AY182" i="1"/>
  <c r="AZ182" i="1"/>
  <c r="BA182" i="1"/>
  <c r="BB182" i="1"/>
  <c r="BC182" i="1"/>
  <c r="BD182" i="1"/>
  <c r="BE182" i="1"/>
  <c r="BF182" i="1"/>
  <c r="H183" i="1"/>
  <c r="I183" i="1"/>
  <c r="J183" i="1"/>
  <c r="K183" i="1"/>
  <c r="L183" i="1"/>
  <c r="M183" i="1"/>
  <c r="N183" i="1"/>
  <c r="O183" i="1"/>
  <c r="P183" i="1"/>
  <c r="Q183" i="1"/>
  <c r="R183" i="1"/>
  <c r="S183" i="1"/>
  <c r="T183" i="1"/>
  <c r="U183" i="1"/>
  <c r="V183" i="1"/>
  <c r="W183" i="1"/>
  <c r="X183" i="1"/>
  <c r="Y183" i="1"/>
  <c r="Z183" i="1"/>
  <c r="AA183" i="1"/>
  <c r="AB183" i="1"/>
  <c r="AC183" i="1"/>
  <c r="AD183" i="1"/>
  <c r="AE183" i="1"/>
  <c r="AF183" i="1"/>
  <c r="AG183" i="1"/>
  <c r="AH183" i="1"/>
  <c r="AI183" i="1"/>
  <c r="AJ183" i="1"/>
  <c r="AK183" i="1"/>
  <c r="AL183" i="1"/>
  <c r="AM183" i="1"/>
  <c r="AN183" i="1"/>
  <c r="AO183" i="1"/>
  <c r="AP183" i="1"/>
  <c r="AQ183" i="1"/>
  <c r="AR183" i="1"/>
  <c r="AS183" i="1"/>
  <c r="AT183" i="1"/>
  <c r="AU183" i="1"/>
  <c r="AV183" i="1"/>
  <c r="AW183" i="1"/>
  <c r="AX183" i="1"/>
  <c r="AY183" i="1"/>
  <c r="AZ183" i="1"/>
  <c r="BA183" i="1"/>
  <c r="BB183" i="1"/>
  <c r="BC183" i="1"/>
  <c r="BD183" i="1"/>
  <c r="BE183" i="1"/>
  <c r="BF183" i="1"/>
  <c r="H184" i="1"/>
  <c r="I184" i="1"/>
  <c r="J184" i="1"/>
  <c r="K184" i="1"/>
  <c r="L184" i="1"/>
  <c r="M184" i="1"/>
  <c r="N184" i="1"/>
  <c r="O184" i="1"/>
  <c r="P184" i="1"/>
  <c r="Q184" i="1"/>
  <c r="R184" i="1"/>
  <c r="S184" i="1"/>
  <c r="T184" i="1"/>
  <c r="U184" i="1"/>
  <c r="V184" i="1"/>
  <c r="W184" i="1"/>
  <c r="X184" i="1"/>
  <c r="Y184" i="1"/>
  <c r="Z184" i="1"/>
  <c r="AA184" i="1"/>
  <c r="AB184" i="1"/>
  <c r="AC184" i="1"/>
  <c r="AD184" i="1"/>
  <c r="AE184" i="1"/>
  <c r="AF184" i="1"/>
  <c r="AG184" i="1"/>
  <c r="AH184" i="1"/>
  <c r="AI184" i="1"/>
  <c r="AJ184" i="1"/>
  <c r="AK184" i="1"/>
  <c r="AL184" i="1"/>
  <c r="AM184" i="1"/>
  <c r="AN184" i="1"/>
  <c r="AO184" i="1"/>
  <c r="AP184" i="1"/>
  <c r="AQ184" i="1"/>
  <c r="AR184" i="1"/>
  <c r="AS184" i="1"/>
  <c r="AT184" i="1"/>
  <c r="AU184" i="1"/>
  <c r="AV184" i="1"/>
  <c r="AW184" i="1"/>
  <c r="AX184" i="1"/>
  <c r="AY184" i="1"/>
  <c r="AZ184" i="1"/>
  <c r="BA184" i="1"/>
  <c r="BB184" i="1"/>
  <c r="BC184" i="1"/>
  <c r="BD184" i="1"/>
  <c r="BE184" i="1"/>
  <c r="BF184" i="1"/>
  <c r="H185" i="1"/>
  <c r="I185" i="1"/>
  <c r="J185" i="1"/>
  <c r="K185" i="1"/>
  <c r="L185" i="1"/>
  <c r="M185" i="1"/>
  <c r="N185" i="1"/>
  <c r="O185" i="1"/>
  <c r="P185" i="1"/>
  <c r="Q185" i="1"/>
  <c r="R185" i="1"/>
  <c r="S185" i="1"/>
  <c r="T185" i="1"/>
  <c r="U185" i="1"/>
  <c r="V185" i="1"/>
  <c r="W185" i="1"/>
  <c r="X185" i="1"/>
  <c r="Y185" i="1"/>
  <c r="Z185" i="1"/>
  <c r="AA185" i="1"/>
  <c r="AB185" i="1"/>
  <c r="AC185" i="1"/>
  <c r="AD185" i="1"/>
  <c r="AE185" i="1"/>
  <c r="AF185" i="1"/>
  <c r="AG185" i="1"/>
  <c r="AH185" i="1"/>
  <c r="AI185" i="1"/>
  <c r="AJ185" i="1"/>
  <c r="AK185" i="1"/>
  <c r="AL185" i="1"/>
  <c r="AM185" i="1"/>
  <c r="AN185" i="1"/>
  <c r="AO185" i="1"/>
  <c r="AP185" i="1"/>
  <c r="AQ185" i="1"/>
  <c r="AR185" i="1"/>
  <c r="AS185" i="1"/>
  <c r="AT185" i="1"/>
  <c r="AU185" i="1"/>
  <c r="AV185" i="1"/>
  <c r="AW185" i="1"/>
  <c r="AX185" i="1"/>
  <c r="AY185" i="1"/>
  <c r="AZ185" i="1"/>
  <c r="BA185" i="1"/>
  <c r="BB185" i="1"/>
  <c r="BC185" i="1"/>
  <c r="BD185" i="1"/>
  <c r="BE185" i="1"/>
  <c r="BF185" i="1"/>
  <c r="H186" i="1"/>
  <c r="I186" i="1"/>
  <c r="J186" i="1"/>
  <c r="K186" i="1"/>
  <c r="L186" i="1"/>
  <c r="M186" i="1"/>
  <c r="N186" i="1"/>
  <c r="O186" i="1"/>
  <c r="P186" i="1"/>
  <c r="Q186" i="1"/>
  <c r="R186" i="1"/>
  <c r="S186" i="1"/>
  <c r="T186" i="1"/>
  <c r="U186" i="1"/>
  <c r="V186" i="1"/>
  <c r="W186" i="1"/>
  <c r="X186" i="1"/>
  <c r="Y186" i="1"/>
  <c r="Z186" i="1"/>
  <c r="AA186" i="1"/>
  <c r="AB186" i="1"/>
  <c r="AC186" i="1"/>
  <c r="AD186" i="1"/>
  <c r="AE186" i="1"/>
  <c r="AF186" i="1"/>
  <c r="AG186" i="1"/>
  <c r="AH186" i="1"/>
  <c r="AI186" i="1"/>
  <c r="AJ186" i="1"/>
  <c r="AK186" i="1"/>
  <c r="AL186" i="1"/>
  <c r="AM186" i="1"/>
  <c r="AN186" i="1"/>
  <c r="AO186" i="1"/>
  <c r="AP186" i="1"/>
  <c r="AQ186" i="1"/>
  <c r="AR186" i="1"/>
  <c r="AS186" i="1"/>
  <c r="AT186" i="1"/>
  <c r="AU186" i="1"/>
  <c r="AV186" i="1"/>
  <c r="AW186" i="1"/>
  <c r="AX186" i="1"/>
  <c r="AY186" i="1"/>
  <c r="AZ186" i="1"/>
  <c r="BA186" i="1"/>
  <c r="BB186" i="1"/>
  <c r="BC186" i="1"/>
  <c r="BD186" i="1"/>
  <c r="BE186" i="1"/>
  <c r="BF186" i="1"/>
  <c r="H187" i="1"/>
  <c r="I187" i="1"/>
  <c r="J187" i="1"/>
  <c r="K187" i="1"/>
  <c r="L187" i="1"/>
  <c r="M187" i="1"/>
  <c r="N187" i="1"/>
  <c r="O187" i="1"/>
  <c r="P187" i="1"/>
  <c r="Q187" i="1"/>
  <c r="R187" i="1"/>
  <c r="S187" i="1"/>
  <c r="T187" i="1"/>
  <c r="U187" i="1"/>
  <c r="V187" i="1"/>
  <c r="W187" i="1"/>
  <c r="X187" i="1"/>
  <c r="Y187" i="1"/>
  <c r="Z187" i="1"/>
  <c r="AA187" i="1"/>
  <c r="AB187" i="1"/>
  <c r="AC187" i="1"/>
  <c r="AD187" i="1"/>
  <c r="AE187" i="1"/>
  <c r="AF187" i="1"/>
  <c r="AG187" i="1"/>
  <c r="AH187" i="1"/>
  <c r="AI187" i="1"/>
  <c r="AJ187" i="1"/>
  <c r="AK187" i="1"/>
  <c r="AL187" i="1"/>
  <c r="AM187" i="1"/>
  <c r="AN187" i="1"/>
  <c r="AO187" i="1"/>
  <c r="AP187" i="1"/>
  <c r="AQ187" i="1"/>
  <c r="AR187" i="1"/>
  <c r="AS187" i="1"/>
  <c r="AT187" i="1"/>
  <c r="AU187" i="1"/>
  <c r="AV187" i="1"/>
  <c r="AW187" i="1"/>
  <c r="AX187" i="1"/>
  <c r="AY187" i="1"/>
  <c r="AZ187" i="1"/>
  <c r="BA187" i="1"/>
  <c r="BB187" i="1"/>
  <c r="BC187" i="1"/>
  <c r="BD187" i="1"/>
  <c r="BE187" i="1"/>
  <c r="BF187" i="1"/>
  <c r="H188" i="1"/>
  <c r="I188" i="1"/>
  <c r="J188" i="1"/>
  <c r="K188" i="1"/>
  <c r="L188" i="1"/>
  <c r="M188" i="1"/>
  <c r="N188" i="1"/>
  <c r="O188" i="1"/>
  <c r="P188" i="1"/>
  <c r="Q188" i="1"/>
  <c r="R188" i="1"/>
  <c r="S188" i="1"/>
  <c r="T188" i="1"/>
  <c r="U188" i="1"/>
  <c r="V188" i="1"/>
  <c r="W188" i="1"/>
  <c r="X188" i="1"/>
  <c r="Y188" i="1"/>
  <c r="Z188" i="1"/>
  <c r="AA188" i="1"/>
  <c r="AB188" i="1"/>
  <c r="AC188" i="1"/>
  <c r="AD188" i="1"/>
  <c r="AE188" i="1"/>
  <c r="AF188" i="1"/>
  <c r="AG188" i="1"/>
  <c r="AH188" i="1"/>
  <c r="AI188" i="1"/>
  <c r="AJ188" i="1"/>
  <c r="AK188" i="1"/>
  <c r="AL188" i="1"/>
  <c r="AM188" i="1"/>
  <c r="AN188" i="1"/>
  <c r="AO188" i="1"/>
  <c r="AP188" i="1"/>
  <c r="AQ188" i="1"/>
  <c r="AR188" i="1"/>
  <c r="AS188" i="1"/>
  <c r="AT188" i="1"/>
  <c r="AU188" i="1"/>
  <c r="AV188" i="1"/>
  <c r="AW188" i="1"/>
  <c r="AX188" i="1"/>
  <c r="AY188" i="1"/>
  <c r="AZ188" i="1"/>
  <c r="BA188" i="1"/>
  <c r="BB188" i="1"/>
  <c r="BC188" i="1"/>
  <c r="BD188" i="1"/>
  <c r="BE188" i="1"/>
  <c r="BF188" i="1"/>
  <c r="H189" i="1"/>
  <c r="I189" i="1"/>
  <c r="J189" i="1"/>
  <c r="K189" i="1"/>
  <c r="L189" i="1"/>
  <c r="M189" i="1"/>
  <c r="N189" i="1"/>
  <c r="O189" i="1"/>
  <c r="P189" i="1"/>
  <c r="Q189" i="1"/>
  <c r="R189" i="1"/>
  <c r="S189" i="1"/>
  <c r="T189" i="1"/>
  <c r="U189" i="1"/>
  <c r="V189" i="1"/>
  <c r="W189" i="1"/>
  <c r="X189" i="1"/>
  <c r="Y189" i="1"/>
  <c r="Z189" i="1"/>
  <c r="AA189" i="1"/>
  <c r="AB189" i="1"/>
  <c r="AC189" i="1"/>
  <c r="AD189" i="1"/>
  <c r="AE189" i="1"/>
  <c r="AF189" i="1"/>
  <c r="AG189" i="1"/>
  <c r="AH189" i="1"/>
  <c r="AI189" i="1"/>
  <c r="AJ189" i="1"/>
  <c r="AK189" i="1"/>
  <c r="AL189" i="1"/>
  <c r="AM189" i="1"/>
  <c r="AN189" i="1"/>
  <c r="AO189" i="1"/>
  <c r="AP189" i="1"/>
  <c r="AQ189" i="1"/>
  <c r="AR189" i="1"/>
  <c r="AS189" i="1"/>
  <c r="AT189" i="1"/>
  <c r="AU189" i="1"/>
  <c r="AV189" i="1"/>
  <c r="AW189" i="1"/>
  <c r="AX189" i="1"/>
  <c r="AY189" i="1"/>
  <c r="AZ189" i="1"/>
  <c r="BA189" i="1"/>
  <c r="BB189" i="1"/>
  <c r="BC189" i="1"/>
  <c r="BD189" i="1"/>
  <c r="BE189" i="1"/>
  <c r="BF189" i="1"/>
  <c r="H190" i="1"/>
  <c r="I190" i="1"/>
  <c r="J190" i="1"/>
  <c r="K190" i="1"/>
  <c r="L190" i="1"/>
  <c r="M190" i="1"/>
  <c r="N190" i="1"/>
  <c r="O190" i="1"/>
  <c r="P190" i="1"/>
  <c r="Q190" i="1"/>
  <c r="R190" i="1"/>
  <c r="S190" i="1"/>
  <c r="T190" i="1"/>
  <c r="U190" i="1"/>
  <c r="V190" i="1"/>
  <c r="W190" i="1"/>
  <c r="X190" i="1"/>
  <c r="Y190" i="1"/>
  <c r="Z190" i="1"/>
  <c r="AA190" i="1"/>
  <c r="AB190" i="1"/>
  <c r="AC190" i="1"/>
  <c r="AD190" i="1"/>
  <c r="AE190" i="1"/>
  <c r="AF190" i="1"/>
  <c r="AG190" i="1"/>
  <c r="AH190" i="1"/>
  <c r="AI190" i="1"/>
  <c r="AJ190" i="1"/>
  <c r="AK190" i="1"/>
  <c r="AL190" i="1"/>
  <c r="AM190" i="1"/>
  <c r="AN190" i="1"/>
  <c r="AO190" i="1"/>
  <c r="AP190" i="1"/>
  <c r="AQ190" i="1"/>
  <c r="AR190" i="1"/>
  <c r="AS190" i="1"/>
  <c r="AT190" i="1"/>
  <c r="AU190" i="1"/>
  <c r="AV190" i="1"/>
  <c r="AW190" i="1"/>
  <c r="AX190" i="1"/>
  <c r="AY190" i="1"/>
  <c r="AZ190" i="1"/>
  <c r="BA190" i="1"/>
  <c r="BB190" i="1"/>
  <c r="BC190" i="1"/>
  <c r="BD190" i="1"/>
  <c r="BE190" i="1"/>
  <c r="BF190" i="1"/>
  <c r="H191" i="1"/>
  <c r="I191" i="1"/>
  <c r="J191" i="1"/>
  <c r="K191" i="1"/>
  <c r="L191" i="1"/>
  <c r="M191" i="1"/>
  <c r="N191" i="1"/>
  <c r="O191" i="1"/>
  <c r="P191" i="1"/>
  <c r="Q191" i="1"/>
  <c r="R191" i="1"/>
  <c r="S191" i="1"/>
  <c r="T191" i="1"/>
  <c r="U191" i="1"/>
  <c r="V191" i="1"/>
  <c r="W191" i="1"/>
  <c r="X191" i="1"/>
  <c r="Y191" i="1"/>
  <c r="Z191" i="1"/>
  <c r="AA191" i="1"/>
  <c r="AB191" i="1"/>
  <c r="AC191" i="1"/>
  <c r="AD191" i="1"/>
  <c r="AE191" i="1"/>
  <c r="AF191" i="1"/>
  <c r="AG191" i="1"/>
  <c r="AH191" i="1"/>
  <c r="AI191" i="1"/>
  <c r="AJ191" i="1"/>
  <c r="AK191" i="1"/>
  <c r="AL191" i="1"/>
  <c r="AM191" i="1"/>
  <c r="AN191" i="1"/>
  <c r="AO191" i="1"/>
  <c r="AP191" i="1"/>
  <c r="AQ191" i="1"/>
  <c r="AR191" i="1"/>
  <c r="AS191" i="1"/>
  <c r="AT191" i="1"/>
  <c r="AU191" i="1"/>
  <c r="AV191" i="1"/>
  <c r="AW191" i="1"/>
  <c r="AX191" i="1"/>
  <c r="AY191" i="1"/>
  <c r="AZ191" i="1"/>
  <c r="BA191" i="1"/>
  <c r="BB191" i="1"/>
  <c r="BC191" i="1"/>
  <c r="BD191" i="1"/>
  <c r="BE191" i="1"/>
  <c r="BF191" i="1"/>
  <c r="H192" i="1"/>
  <c r="I192" i="1"/>
  <c r="J192" i="1"/>
  <c r="K192" i="1"/>
  <c r="L192" i="1"/>
  <c r="M192" i="1"/>
  <c r="N192" i="1"/>
  <c r="O192" i="1"/>
  <c r="P192" i="1"/>
  <c r="Q192" i="1"/>
  <c r="R192" i="1"/>
  <c r="S192" i="1"/>
  <c r="T192" i="1"/>
  <c r="U192" i="1"/>
  <c r="V192" i="1"/>
  <c r="W192" i="1"/>
  <c r="X192" i="1"/>
  <c r="Y192" i="1"/>
  <c r="Z192" i="1"/>
  <c r="AA192" i="1"/>
  <c r="AB192" i="1"/>
  <c r="AC192" i="1"/>
  <c r="AD192" i="1"/>
  <c r="AE192" i="1"/>
  <c r="AF192" i="1"/>
  <c r="AG192" i="1"/>
  <c r="AH192" i="1"/>
  <c r="AI192" i="1"/>
  <c r="AJ192" i="1"/>
  <c r="AK192" i="1"/>
  <c r="AL192" i="1"/>
  <c r="AM192" i="1"/>
  <c r="AN192" i="1"/>
  <c r="AO192" i="1"/>
  <c r="AP192" i="1"/>
  <c r="AQ192" i="1"/>
  <c r="AR192" i="1"/>
  <c r="AS192" i="1"/>
  <c r="AT192" i="1"/>
  <c r="AU192" i="1"/>
  <c r="AV192" i="1"/>
  <c r="AW192" i="1"/>
  <c r="AX192" i="1"/>
  <c r="AY192" i="1"/>
  <c r="AZ192" i="1"/>
  <c r="BA192" i="1"/>
  <c r="BB192" i="1"/>
  <c r="BC192" i="1"/>
  <c r="BD192" i="1"/>
  <c r="BE192" i="1"/>
  <c r="BF192" i="1"/>
  <c r="H193" i="1"/>
  <c r="I193" i="1"/>
  <c r="J193" i="1"/>
  <c r="K193" i="1"/>
  <c r="L193" i="1"/>
  <c r="M193" i="1"/>
  <c r="N193" i="1"/>
  <c r="O193" i="1"/>
  <c r="P193" i="1"/>
  <c r="Q193" i="1"/>
  <c r="R193" i="1"/>
  <c r="S193" i="1"/>
  <c r="T193" i="1"/>
  <c r="U193" i="1"/>
  <c r="V193" i="1"/>
  <c r="W193" i="1"/>
  <c r="X193" i="1"/>
  <c r="Y193" i="1"/>
  <c r="Z193" i="1"/>
  <c r="AA193" i="1"/>
  <c r="AB193" i="1"/>
  <c r="AC193" i="1"/>
  <c r="AD193" i="1"/>
  <c r="AE193" i="1"/>
  <c r="AF193" i="1"/>
  <c r="AG193" i="1"/>
  <c r="AH193" i="1"/>
  <c r="AI193" i="1"/>
  <c r="AJ193" i="1"/>
  <c r="AK193" i="1"/>
  <c r="AL193" i="1"/>
  <c r="AM193" i="1"/>
  <c r="AN193" i="1"/>
  <c r="AO193" i="1"/>
  <c r="AP193" i="1"/>
  <c r="AQ193" i="1"/>
  <c r="AR193" i="1"/>
  <c r="AS193" i="1"/>
  <c r="AT193" i="1"/>
  <c r="AU193" i="1"/>
  <c r="AV193" i="1"/>
  <c r="AW193" i="1"/>
  <c r="AX193" i="1"/>
  <c r="AY193" i="1"/>
  <c r="AZ193" i="1"/>
  <c r="BA193" i="1"/>
  <c r="BB193" i="1"/>
  <c r="BC193" i="1"/>
  <c r="BD193" i="1"/>
  <c r="BE193" i="1"/>
  <c r="BF193" i="1"/>
  <c r="H194" i="1"/>
  <c r="I194" i="1"/>
  <c r="J194" i="1"/>
  <c r="K194" i="1"/>
  <c r="L194" i="1"/>
  <c r="M194" i="1"/>
  <c r="N194" i="1"/>
  <c r="O194" i="1"/>
  <c r="P194" i="1"/>
  <c r="Q194" i="1"/>
  <c r="R194" i="1"/>
  <c r="S194" i="1"/>
  <c r="T194" i="1"/>
  <c r="U194" i="1"/>
  <c r="V194" i="1"/>
  <c r="W194" i="1"/>
  <c r="X194" i="1"/>
  <c r="Y194" i="1"/>
  <c r="Z194" i="1"/>
  <c r="AA194" i="1"/>
  <c r="AB194" i="1"/>
  <c r="AC194" i="1"/>
  <c r="AD194" i="1"/>
  <c r="AE194" i="1"/>
  <c r="AF194" i="1"/>
  <c r="AG194" i="1"/>
  <c r="AH194" i="1"/>
  <c r="AI194" i="1"/>
  <c r="AJ194" i="1"/>
  <c r="AK194" i="1"/>
  <c r="AL194" i="1"/>
  <c r="AM194" i="1"/>
  <c r="AN194" i="1"/>
  <c r="AO194" i="1"/>
  <c r="AP194" i="1"/>
  <c r="AQ194" i="1"/>
  <c r="AR194" i="1"/>
  <c r="AS194" i="1"/>
  <c r="AT194" i="1"/>
  <c r="AU194" i="1"/>
  <c r="AV194" i="1"/>
  <c r="AW194" i="1"/>
  <c r="AX194" i="1"/>
  <c r="AY194" i="1"/>
  <c r="AZ194" i="1"/>
  <c r="BA194" i="1"/>
  <c r="BB194" i="1"/>
  <c r="BC194" i="1"/>
  <c r="BD194" i="1"/>
  <c r="BE194" i="1"/>
  <c r="BF194" i="1"/>
  <c r="H195" i="1"/>
  <c r="I195" i="1"/>
  <c r="J195" i="1"/>
  <c r="K195" i="1"/>
  <c r="L195" i="1"/>
  <c r="M195" i="1"/>
  <c r="N195" i="1"/>
  <c r="O195" i="1"/>
  <c r="P195" i="1"/>
  <c r="Q195" i="1"/>
  <c r="R195" i="1"/>
  <c r="S195" i="1"/>
  <c r="T195" i="1"/>
  <c r="U195" i="1"/>
  <c r="V195" i="1"/>
  <c r="W195" i="1"/>
  <c r="X195" i="1"/>
  <c r="Y195" i="1"/>
  <c r="Z195" i="1"/>
  <c r="AA195" i="1"/>
  <c r="AB195" i="1"/>
  <c r="AC195" i="1"/>
  <c r="AD195" i="1"/>
  <c r="AE195" i="1"/>
  <c r="AF195" i="1"/>
  <c r="AG195" i="1"/>
  <c r="AH195" i="1"/>
  <c r="AI195" i="1"/>
  <c r="AJ195" i="1"/>
  <c r="AK195" i="1"/>
  <c r="AL195" i="1"/>
  <c r="AM195" i="1"/>
  <c r="AN195" i="1"/>
  <c r="AO195" i="1"/>
  <c r="AP195" i="1"/>
  <c r="AQ195" i="1"/>
  <c r="AR195" i="1"/>
  <c r="AS195" i="1"/>
  <c r="AT195" i="1"/>
  <c r="AU195" i="1"/>
  <c r="AV195" i="1"/>
  <c r="AW195" i="1"/>
  <c r="AX195" i="1"/>
  <c r="AY195" i="1"/>
  <c r="AZ195" i="1"/>
  <c r="BA195" i="1"/>
  <c r="BB195" i="1"/>
  <c r="BC195" i="1"/>
  <c r="BD195" i="1"/>
  <c r="BE195" i="1"/>
  <c r="BF195" i="1"/>
  <c r="H196" i="1"/>
  <c r="I196" i="1"/>
  <c r="J196" i="1"/>
  <c r="K196" i="1"/>
  <c r="L196" i="1"/>
  <c r="M196" i="1"/>
  <c r="N196" i="1"/>
  <c r="O196" i="1"/>
  <c r="P196" i="1"/>
  <c r="Q196" i="1"/>
  <c r="R196" i="1"/>
  <c r="S196" i="1"/>
  <c r="T196" i="1"/>
  <c r="U196" i="1"/>
  <c r="V196" i="1"/>
  <c r="W196" i="1"/>
  <c r="X196" i="1"/>
  <c r="Y196" i="1"/>
  <c r="Z196" i="1"/>
  <c r="AA196" i="1"/>
  <c r="AB196" i="1"/>
  <c r="AC196" i="1"/>
  <c r="AD196" i="1"/>
  <c r="AE196" i="1"/>
  <c r="AF196" i="1"/>
  <c r="AG196" i="1"/>
  <c r="AH196" i="1"/>
  <c r="AI196" i="1"/>
  <c r="AJ196" i="1"/>
  <c r="AK196" i="1"/>
  <c r="AL196" i="1"/>
  <c r="AM196" i="1"/>
  <c r="AN196" i="1"/>
  <c r="AO196" i="1"/>
  <c r="AP196" i="1"/>
  <c r="AQ196" i="1"/>
  <c r="AR196" i="1"/>
  <c r="AS196" i="1"/>
  <c r="AT196" i="1"/>
  <c r="AU196" i="1"/>
  <c r="AV196" i="1"/>
  <c r="AW196" i="1"/>
  <c r="AX196" i="1"/>
  <c r="AY196" i="1"/>
  <c r="AZ196" i="1"/>
  <c r="BA196" i="1"/>
  <c r="BB196" i="1"/>
  <c r="BC196" i="1"/>
  <c r="BD196" i="1"/>
  <c r="BE196" i="1"/>
  <c r="BF196" i="1"/>
  <c r="H197" i="1"/>
  <c r="I197" i="1"/>
  <c r="J197" i="1"/>
  <c r="K197" i="1"/>
  <c r="L197" i="1"/>
  <c r="M197" i="1"/>
  <c r="N197" i="1"/>
  <c r="O197" i="1"/>
  <c r="P197" i="1"/>
  <c r="Q197" i="1"/>
  <c r="R197" i="1"/>
  <c r="S197" i="1"/>
  <c r="T197" i="1"/>
  <c r="U197" i="1"/>
  <c r="V197" i="1"/>
  <c r="W197" i="1"/>
  <c r="X197" i="1"/>
  <c r="Y197" i="1"/>
  <c r="Z197" i="1"/>
  <c r="AA197" i="1"/>
  <c r="AB197" i="1"/>
  <c r="AC197" i="1"/>
  <c r="AD197" i="1"/>
  <c r="AE197" i="1"/>
  <c r="AF197" i="1"/>
  <c r="AG197" i="1"/>
  <c r="AH197" i="1"/>
  <c r="AI197" i="1"/>
  <c r="AJ197" i="1"/>
  <c r="AK197" i="1"/>
  <c r="AL197" i="1"/>
  <c r="AM197" i="1"/>
  <c r="AN197" i="1"/>
  <c r="AO197" i="1"/>
  <c r="AP197" i="1"/>
  <c r="AQ197" i="1"/>
  <c r="AR197" i="1"/>
  <c r="AS197" i="1"/>
  <c r="AT197" i="1"/>
  <c r="AU197" i="1"/>
  <c r="AV197" i="1"/>
  <c r="AW197" i="1"/>
  <c r="AX197" i="1"/>
  <c r="AY197" i="1"/>
  <c r="AZ197" i="1"/>
  <c r="BA197" i="1"/>
  <c r="BB197" i="1"/>
  <c r="BC197" i="1"/>
  <c r="BD197" i="1"/>
  <c r="BE197" i="1"/>
  <c r="BF197" i="1"/>
  <c r="H198" i="1"/>
  <c r="I198" i="1"/>
  <c r="J198" i="1"/>
  <c r="K198" i="1"/>
  <c r="L198" i="1"/>
  <c r="M198" i="1"/>
  <c r="N198" i="1"/>
  <c r="O198" i="1"/>
  <c r="P198" i="1"/>
  <c r="Q198" i="1"/>
  <c r="R198" i="1"/>
  <c r="S198" i="1"/>
  <c r="T198" i="1"/>
  <c r="U198" i="1"/>
  <c r="V198" i="1"/>
  <c r="W198" i="1"/>
  <c r="X198" i="1"/>
  <c r="Y198" i="1"/>
  <c r="Z198" i="1"/>
  <c r="AA198" i="1"/>
  <c r="AB198" i="1"/>
  <c r="AC198" i="1"/>
  <c r="AD198" i="1"/>
  <c r="AE198" i="1"/>
  <c r="AF198" i="1"/>
  <c r="AG198" i="1"/>
  <c r="AH198" i="1"/>
  <c r="AI198" i="1"/>
  <c r="AJ198" i="1"/>
  <c r="AK198" i="1"/>
  <c r="AL198" i="1"/>
  <c r="AM198" i="1"/>
  <c r="AN198" i="1"/>
  <c r="AO198" i="1"/>
  <c r="AP198" i="1"/>
  <c r="AQ198" i="1"/>
  <c r="AR198" i="1"/>
  <c r="AS198" i="1"/>
  <c r="AT198" i="1"/>
  <c r="AU198" i="1"/>
  <c r="AV198" i="1"/>
  <c r="AW198" i="1"/>
  <c r="AX198" i="1"/>
  <c r="AY198" i="1"/>
  <c r="AZ198" i="1"/>
  <c r="BA198" i="1"/>
  <c r="BB198" i="1"/>
  <c r="BC198" i="1"/>
  <c r="BD198" i="1"/>
  <c r="BE198" i="1"/>
  <c r="BF198" i="1"/>
  <c r="H199" i="1"/>
  <c r="I199" i="1"/>
  <c r="J199" i="1"/>
  <c r="K199" i="1"/>
  <c r="L199" i="1"/>
  <c r="M199" i="1"/>
  <c r="N199" i="1"/>
  <c r="O199" i="1"/>
  <c r="P199" i="1"/>
  <c r="Q199" i="1"/>
  <c r="R199" i="1"/>
  <c r="S199" i="1"/>
  <c r="T199" i="1"/>
  <c r="U199" i="1"/>
  <c r="V199" i="1"/>
  <c r="W199" i="1"/>
  <c r="X199" i="1"/>
  <c r="Y199" i="1"/>
  <c r="Z199" i="1"/>
  <c r="AA199" i="1"/>
  <c r="AB199" i="1"/>
  <c r="AC199" i="1"/>
  <c r="AD199" i="1"/>
  <c r="AE199" i="1"/>
  <c r="AF199" i="1"/>
  <c r="AG199" i="1"/>
  <c r="AH199" i="1"/>
  <c r="AI199" i="1"/>
  <c r="AJ199" i="1"/>
  <c r="AK199" i="1"/>
  <c r="AL199" i="1"/>
  <c r="AM199" i="1"/>
  <c r="AN199" i="1"/>
  <c r="AO199" i="1"/>
  <c r="AP199" i="1"/>
  <c r="AQ199" i="1"/>
  <c r="AR199" i="1"/>
  <c r="AS199" i="1"/>
  <c r="AT199" i="1"/>
  <c r="AU199" i="1"/>
  <c r="AV199" i="1"/>
  <c r="AW199" i="1"/>
  <c r="AX199" i="1"/>
  <c r="AY199" i="1"/>
  <c r="AZ199" i="1"/>
  <c r="BA199" i="1"/>
  <c r="BB199" i="1"/>
  <c r="BC199" i="1"/>
  <c r="BD199" i="1"/>
  <c r="BE199" i="1"/>
  <c r="BF199" i="1"/>
  <c r="H200" i="1"/>
  <c r="I200" i="1"/>
  <c r="J200" i="1"/>
  <c r="K200" i="1"/>
  <c r="L200" i="1"/>
  <c r="M200" i="1"/>
  <c r="N200" i="1"/>
  <c r="O200" i="1"/>
  <c r="P200" i="1"/>
  <c r="Q200" i="1"/>
  <c r="R200" i="1"/>
  <c r="S200" i="1"/>
  <c r="T200" i="1"/>
  <c r="U200" i="1"/>
  <c r="V200" i="1"/>
  <c r="W200" i="1"/>
  <c r="X200" i="1"/>
  <c r="Y200" i="1"/>
  <c r="Z200" i="1"/>
  <c r="AA200" i="1"/>
  <c r="AB200" i="1"/>
  <c r="AC200" i="1"/>
  <c r="AD200" i="1"/>
  <c r="AE200" i="1"/>
  <c r="AF200" i="1"/>
  <c r="AG200" i="1"/>
  <c r="AH200" i="1"/>
  <c r="AI200" i="1"/>
  <c r="AJ200" i="1"/>
  <c r="AK200" i="1"/>
  <c r="AL200" i="1"/>
  <c r="AM200" i="1"/>
  <c r="AN200" i="1"/>
  <c r="AO200" i="1"/>
  <c r="AP200" i="1"/>
  <c r="AQ200" i="1"/>
  <c r="AR200" i="1"/>
  <c r="AS200" i="1"/>
  <c r="AT200" i="1"/>
  <c r="AU200" i="1"/>
  <c r="AV200" i="1"/>
  <c r="AW200" i="1"/>
  <c r="AX200" i="1"/>
  <c r="AY200" i="1"/>
  <c r="AZ200" i="1"/>
  <c r="BA200" i="1"/>
  <c r="BB200" i="1"/>
  <c r="BC200" i="1"/>
  <c r="BD200" i="1"/>
  <c r="BE200" i="1"/>
  <c r="BF200" i="1"/>
  <c r="H201" i="1"/>
  <c r="I201" i="1"/>
  <c r="J201" i="1"/>
  <c r="K201" i="1"/>
  <c r="L201" i="1"/>
  <c r="M201" i="1"/>
  <c r="N201" i="1"/>
  <c r="O201" i="1"/>
  <c r="P201" i="1"/>
  <c r="Q201" i="1"/>
  <c r="R201" i="1"/>
  <c r="S201" i="1"/>
  <c r="T201" i="1"/>
  <c r="U201" i="1"/>
  <c r="V201" i="1"/>
  <c r="W201" i="1"/>
  <c r="X201" i="1"/>
  <c r="Y201" i="1"/>
  <c r="Z201" i="1"/>
  <c r="AA201" i="1"/>
  <c r="AB201" i="1"/>
  <c r="AC201" i="1"/>
  <c r="AD201" i="1"/>
  <c r="AE201" i="1"/>
  <c r="AF201" i="1"/>
  <c r="AG201" i="1"/>
  <c r="AH201" i="1"/>
  <c r="AI201" i="1"/>
  <c r="AJ201" i="1"/>
  <c r="AK201" i="1"/>
  <c r="AL201" i="1"/>
  <c r="AM201" i="1"/>
  <c r="AN201" i="1"/>
  <c r="AO201" i="1"/>
  <c r="AP201" i="1"/>
  <c r="AQ201" i="1"/>
  <c r="AR201" i="1"/>
  <c r="AS201" i="1"/>
  <c r="AT201" i="1"/>
  <c r="AU201" i="1"/>
  <c r="AV201" i="1"/>
  <c r="AW201" i="1"/>
  <c r="AX201" i="1"/>
  <c r="AY201" i="1"/>
  <c r="AZ201" i="1"/>
  <c r="BA201" i="1"/>
  <c r="BB201" i="1"/>
  <c r="BC201" i="1"/>
  <c r="BD201" i="1"/>
  <c r="BE201" i="1"/>
  <c r="BF201" i="1"/>
  <c r="H202" i="1"/>
  <c r="I202" i="1"/>
  <c r="J202" i="1"/>
  <c r="K202" i="1"/>
  <c r="L202" i="1"/>
  <c r="M202" i="1"/>
  <c r="N202" i="1"/>
  <c r="O202" i="1"/>
  <c r="P202" i="1"/>
  <c r="Q202" i="1"/>
  <c r="R202" i="1"/>
  <c r="S202" i="1"/>
  <c r="T202" i="1"/>
  <c r="U202" i="1"/>
  <c r="V202" i="1"/>
  <c r="W202" i="1"/>
  <c r="X202" i="1"/>
  <c r="Y202" i="1"/>
  <c r="Z202" i="1"/>
  <c r="AA202" i="1"/>
  <c r="AB202" i="1"/>
  <c r="AC202" i="1"/>
  <c r="AD202" i="1"/>
  <c r="AE202" i="1"/>
  <c r="AF202" i="1"/>
  <c r="AG202" i="1"/>
  <c r="AH202" i="1"/>
  <c r="AI202" i="1"/>
  <c r="AJ202" i="1"/>
  <c r="AK202" i="1"/>
  <c r="AL202" i="1"/>
  <c r="AM202" i="1"/>
  <c r="AN202" i="1"/>
  <c r="AO202" i="1"/>
  <c r="AP202" i="1"/>
  <c r="AQ202" i="1"/>
  <c r="AR202" i="1"/>
  <c r="AS202" i="1"/>
  <c r="AT202" i="1"/>
  <c r="AU202" i="1"/>
  <c r="AV202" i="1"/>
  <c r="AW202" i="1"/>
  <c r="AX202" i="1"/>
  <c r="AY202" i="1"/>
  <c r="AZ202" i="1"/>
  <c r="BA202" i="1"/>
  <c r="BB202" i="1"/>
  <c r="BC202" i="1"/>
  <c r="BD202" i="1"/>
  <c r="BE202" i="1"/>
  <c r="BF202" i="1"/>
  <c r="H203" i="1"/>
  <c r="I203" i="1"/>
  <c r="J203" i="1"/>
  <c r="K203" i="1"/>
  <c r="L203" i="1"/>
  <c r="M203" i="1"/>
  <c r="N203" i="1"/>
  <c r="O203" i="1"/>
  <c r="P203" i="1"/>
  <c r="Q203" i="1"/>
  <c r="R203" i="1"/>
  <c r="S203" i="1"/>
  <c r="T203" i="1"/>
  <c r="U203" i="1"/>
  <c r="V203" i="1"/>
  <c r="W203" i="1"/>
  <c r="X203" i="1"/>
  <c r="Y203" i="1"/>
  <c r="Z203" i="1"/>
  <c r="AA203" i="1"/>
  <c r="AB203" i="1"/>
  <c r="AC203" i="1"/>
  <c r="AD203" i="1"/>
  <c r="AE203" i="1"/>
  <c r="AF203" i="1"/>
  <c r="AG203" i="1"/>
  <c r="AH203" i="1"/>
  <c r="AI203" i="1"/>
  <c r="AJ203" i="1"/>
  <c r="AK203" i="1"/>
  <c r="AL203" i="1"/>
  <c r="AM203" i="1"/>
  <c r="AN203" i="1"/>
  <c r="AO203" i="1"/>
  <c r="AP203" i="1"/>
  <c r="AQ203" i="1"/>
  <c r="AR203" i="1"/>
  <c r="AS203" i="1"/>
  <c r="AT203" i="1"/>
  <c r="AU203" i="1"/>
  <c r="AV203" i="1"/>
  <c r="AW203" i="1"/>
  <c r="AX203" i="1"/>
  <c r="AY203" i="1"/>
  <c r="AZ203" i="1"/>
  <c r="BA203" i="1"/>
  <c r="BB203" i="1"/>
  <c r="BC203" i="1"/>
  <c r="BD203" i="1"/>
  <c r="BE203" i="1"/>
  <c r="BF203" i="1"/>
  <c r="H204" i="1"/>
  <c r="I204" i="1"/>
  <c r="J204" i="1"/>
  <c r="K204" i="1"/>
  <c r="L204" i="1"/>
  <c r="M204" i="1"/>
  <c r="N204" i="1"/>
  <c r="O204" i="1"/>
  <c r="P204" i="1"/>
  <c r="Q204" i="1"/>
  <c r="R204" i="1"/>
  <c r="S204" i="1"/>
  <c r="T204" i="1"/>
  <c r="U204" i="1"/>
  <c r="V204" i="1"/>
  <c r="W204" i="1"/>
  <c r="X204" i="1"/>
  <c r="Y204" i="1"/>
  <c r="Z204" i="1"/>
  <c r="AA204" i="1"/>
  <c r="AB204" i="1"/>
  <c r="AC204" i="1"/>
  <c r="AD204" i="1"/>
  <c r="AE204" i="1"/>
  <c r="AF204" i="1"/>
  <c r="AG204" i="1"/>
  <c r="AH204" i="1"/>
  <c r="AI204" i="1"/>
  <c r="AJ204" i="1"/>
  <c r="AK204" i="1"/>
  <c r="AL204" i="1"/>
  <c r="AM204" i="1"/>
  <c r="AN204" i="1"/>
  <c r="AO204" i="1"/>
  <c r="AP204" i="1"/>
  <c r="AQ204" i="1"/>
  <c r="AR204" i="1"/>
  <c r="AS204" i="1"/>
  <c r="AT204" i="1"/>
  <c r="AU204" i="1"/>
  <c r="AV204" i="1"/>
  <c r="AW204" i="1"/>
  <c r="AX204" i="1"/>
  <c r="AY204" i="1"/>
  <c r="AZ204" i="1"/>
  <c r="BA204" i="1"/>
  <c r="BB204" i="1"/>
  <c r="BC204" i="1"/>
  <c r="BD204" i="1"/>
  <c r="BE204" i="1"/>
  <c r="BF204" i="1"/>
  <c r="H205" i="1"/>
  <c r="I205" i="1"/>
  <c r="J205" i="1"/>
  <c r="K205" i="1"/>
  <c r="L205" i="1"/>
  <c r="M205" i="1"/>
  <c r="N205" i="1"/>
  <c r="O205" i="1"/>
  <c r="P205" i="1"/>
  <c r="Q205" i="1"/>
  <c r="R205" i="1"/>
  <c r="S205" i="1"/>
  <c r="T205" i="1"/>
  <c r="U205" i="1"/>
  <c r="V205" i="1"/>
  <c r="W205" i="1"/>
  <c r="X205" i="1"/>
  <c r="Y205" i="1"/>
  <c r="Z205" i="1"/>
  <c r="AA205" i="1"/>
  <c r="AB205" i="1"/>
  <c r="AC205" i="1"/>
  <c r="AD205" i="1"/>
  <c r="AE205" i="1"/>
  <c r="AF205" i="1"/>
  <c r="AG205" i="1"/>
  <c r="AH205" i="1"/>
  <c r="AI205" i="1"/>
  <c r="AJ205" i="1"/>
  <c r="AK205" i="1"/>
  <c r="AL205" i="1"/>
  <c r="AM205" i="1"/>
  <c r="AN205" i="1"/>
  <c r="AO205" i="1"/>
  <c r="AP205" i="1"/>
  <c r="AQ205" i="1"/>
  <c r="AR205" i="1"/>
  <c r="AS205" i="1"/>
  <c r="AT205" i="1"/>
  <c r="AU205" i="1"/>
  <c r="AV205" i="1"/>
  <c r="AW205" i="1"/>
  <c r="AX205" i="1"/>
  <c r="AY205" i="1"/>
  <c r="AZ205" i="1"/>
  <c r="BA205" i="1"/>
  <c r="BB205" i="1"/>
  <c r="BC205" i="1"/>
  <c r="BD205" i="1"/>
  <c r="BE205" i="1"/>
  <c r="BF205" i="1"/>
  <c r="H206" i="1"/>
  <c r="I206" i="1"/>
  <c r="J206" i="1"/>
  <c r="K206" i="1"/>
  <c r="L206" i="1"/>
  <c r="M206" i="1"/>
  <c r="N206" i="1"/>
  <c r="O206" i="1"/>
  <c r="P206" i="1"/>
  <c r="Q206" i="1"/>
  <c r="R206" i="1"/>
  <c r="S206" i="1"/>
  <c r="T206" i="1"/>
  <c r="U206" i="1"/>
  <c r="V206" i="1"/>
  <c r="W206" i="1"/>
  <c r="X206" i="1"/>
  <c r="Y206" i="1"/>
  <c r="Z206" i="1"/>
  <c r="AA206" i="1"/>
  <c r="AB206" i="1"/>
  <c r="AC206" i="1"/>
  <c r="AD206" i="1"/>
  <c r="AE206" i="1"/>
  <c r="AF206" i="1"/>
  <c r="AG206" i="1"/>
  <c r="AH206" i="1"/>
  <c r="AI206" i="1"/>
  <c r="AJ206" i="1"/>
  <c r="AK206" i="1"/>
  <c r="AL206" i="1"/>
  <c r="AM206" i="1"/>
  <c r="AN206" i="1"/>
  <c r="AO206" i="1"/>
  <c r="AP206" i="1"/>
  <c r="AQ206" i="1"/>
  <c r="AR206" i="1"/>
  <c r="AS206" i="1"/>
  <c r="AT206" i="1"/>
  <c r="AU206" i="1"/>
  <c r="AV206" i="1"/>
  <c r="AW206" i="1"/>
  <c r="AX206" i="1"/>
  <c r="AY206" i="1"/>
  <c r="AZ206" i="1"/>
  <c r="BA206" i="1"/>
  <c r="BB206" i="1"/>
  <c r="BC206" i="1"/>
  <c r="BD206" i="1"/>
  <c r="BE206" i="1"/>
  <c r="BF206" i="1"/>
  <c r="H207" i="1"/>
  <c r="I207" i="1"/>
  <c r="J207" i="1"/>
  <c r="K207" i="1"/>
  <c r="L207" i="1"/>
  <c r="M207" i="1"/>
  <c r="N207" i="1"/>
  <c r="O207" i="1"/>
  <c r="P207" i="1"/>
  <c r="Q207" i="1"/>
  <c r="R207" i="1"/>
  <c r="S207" i="1"/>
  <c r="T207" i="1"/>
  <c r="U207" i="1"/>
  <c r="V207" i="1"/>
  <c r="W207" i="1"/>
  <c r="X207" i="1"/>
  <c r="Y207" i="1"/>
  <c r="Z207" i="1"/>
  <c r="AA207" i="1"/>
  <c r="AB207" i="1"/>
  <c r="AC207" i="1"/>
  <c r="AD207" i="1"/>
  <c r="AE207" i="1"/>
  <c r="AF207" i="1"/>
  <c r="AG207" i="1"/>
  <c r="AH207" i="1"/>
  <c r="AI207" i="1"/>
  <c r="AJ207" i="1"/>
  <c r="AK207" i="1"/>
  <c r="AL207" i="1"/>
  <c r="AM207" i="1"/>
  <c r="AN207" i="1"/>
  <c r="AO207" i="1"/>
  <c r="AP207" i="1"/>
  <c r="AQ207" i="1"/>
  <c r="AR207" i="1"/>
  <c r="AS207" i="1"/>
  <c r="AT207" i="1"/>
  <c r="AU207" i="1"/>
  <c r="AV207" i="1"/>
  <c r="AW207" i="1"/>
  <c r="AX207" i="1"/>
  <c r="AY207" i="1"/>
  <c r="AZ207" i="1"/>
  <c r="BA207" i="1"/>
  <c r="BB207" i="1"/>
  <c r="BC207" i="1"/>
  <c r="BD207" i="1"/>
  <c r="BE207" i="1"/>
  <c r="BF207" i="1"/>
  <c r="H208" i="1"/>
  <c r="I208" i="1"/>
  <c r="J208" i="1"/>
  <c r="K208" i="1"/>
  <c r="L208" i="1"/>
  <c r="M208" i="1"/>
  <c r="N208" i="1"/>
  <c r="O208" i="1"/>
  <c r="P208" i="1"/>
  <c r="Q208" i="1"/>
  <c r="R208" i="1"/>
  <c r="S208" i="1"/>
  <c r="T208" i="1"/>
  <c r="U208" i="1"/>
  <c r="V208" i="1"/>
  <c r="W208" i="1"/>
  <c r="X208" i="1"/>
  <c r="Y208" i="1"/>
  <c r="Z208" i="1"/>
  <c r="AA208" i="1"/>
  <c r="AB208" i="1"/>
  <c r="AC208" i="1"/>
  <c r="AD208" i="1"/>
  <c r="AE208" i="1"/>
  <c r="AF208" i="1"/>
  <c r="AG208" i="1"/>
  <c r="AH208" i="1"/>
  <c r="AI208" i="1"/>
  <c r="AJ208" i="1"/>
  <c r="AK208" i="1"/>
  <c r="AL208" i="1"/>
  <c r="AM208" i="1"/>
  <c r="AN208" i="1"/>
  <c r="AO208" i="1"/>
  <c r="AP208" i="1"/>
  <c r="AQ208" i="1"/>
  <c r="AR208" i="1"/>
  <c r="AS208" i="1"/>
  <c r="AT208" i="1"/>
  <c r="AU208" i="1"/>
  <c r="AV208" i="1"/>
  <c r="AW208" i="1"/>
  <c r="AX208" i="1"/>
  <c r="AY208" i="1"/>
  <c r="AZ208" i="1"/>
  <c r="BA208" i="1"/>
  <c r="BB208" i="1"/>
  <c r="BC208" i="1"/>
  <c r="BD208" i="1"/>
  <c r="BE208" i="1"/>
  <c r="BF208" i="1"/>
  <c r="H209" i="1"/>
  <c r="I209" i="1"/>
  <c r="J209" i="1"/>
  <c r="K209" i="1"/>
  <c r="L209" i="1"/>
  <c r="M209" i="1"/>
  <c r="N209" i="1"/>
  <c r="O209" i="1"/>
  <c r="P209" i="1"/>
  <c r="Q209" i="1"/>
  <c r="R209" i="1"/>
  <c r="S209" i="1"/>
  <c r="T209" i="1"/>
  <c r="U209" i="1"/>
  <c r="V209" i="1"/>
  <c r="W209" i="1"/>
  <c r="X209" i="1"/>
  <c r="Y209" i="1"/>
  <c r="Z209" i="1"/>
  <c r="AA209" i="1"/>
  <c r="AB209" i="1"/>
  <c r="AC209" i="1"/>
  <c r="AD209" i="1"/>
  <c r="AE209" i="1"/>
  <c r="AF209" i="1"/>
  <c r="AG209" i="1"/>
  <c r="AH209" i="1"/>
  <c r="AI209" i="1"/>
  <c r="AJ209" i="1"/>
  <c r="AK209" i="1"/>
  <c r="AL209" i="1"/>
  <c r="AM209" i="1"/>
  <c r="AN209" i="1"/>
  <c r="AO209" i="1"/>
  <c r="AP209" i="1"/>
  <c r="AQ209" i="1"/>
  <c r="AR209" i="1"/>
  <c r="AS209" i="1"/>
  <c r="AT209" i="1"/>
  <c r="AU209" i="1"/>
  <c r="AV209" i="1"/>
  <c r="AW209" i="1"/>
  <c r="AX209" i="1"/>
  <c r="AY209" i="1"/>
  <c r="AZ209" i="1"/>
  <c r="BA209" i="1"/>
  <c r="BB209" i="1"/>
  <c r="BC209" i="1"/>
  <c r="BD209" i="1"/>
  <c r="BE209" i="1"/>
  <c r="BF209" i="1"/>
  <c r="H210" i="1"/>
  <c r="I210" i="1"/>
  <c r="J210" i="1"/>
  <c r="K210" i="1"/>
  <c r="L210" i="1"/>
  <c r="M210" i="1"/>
  <c r="N210" i="1"/>
  <c r="O210" i="1"/>
  <c r="P210" i="1"/>
  <c r="Q210" i="1"/>
  <c r="R210" i="1"/>
  <c r="S210" i="1"/>
  <c r="T210" i="1"/>
  <c r="U210" i="1"/>
  <c r="V210" i="1"/>
  <c r="W210" i="1"/>
  <c r="X210" i="1"/>
  <c r="Y210" i="1"/>
  <c r="Z210" i="1"/>
  <c r="AA210" i="1"/>
  <c r="AB210" i="1"/>
  <c r="AC210" i="1"/>
  <c r="AD210" i="1"/>
  <c r="AE210" i="1"/>
  <c r="AF210" i="1"/>
  <c r="AG210" i="1"/>
  <c r="AH210" i="1"/>
  <c r="AI210" i="1"/>
  <c r="AJ210" i="1"/>
  <c r="AK210" i="1"/>
  <c r="AL210" i="1"/>
  <c r="AM210" i="1"/>
  <c r="AN210" i="1"/>
  <c r="AO210" i="1"/>
  <c r="AP210" i="1"/>
  <c r="AQ210" i="1"/>
  <c r="AR210" i="1"/>
  <c r="AS210" i="1"/>
  <c r="AT210" i="1"/>
  <c r="AU210" i="1"/>
  <c r="AV210" i="1"/>
  <c r="AW210" i="1"/>
  <c r="AX210" i="1"/>
  <c r="AY210" i="1"/>
  <c r="AZ210" i="1"/>
  <c r="BA210" i="1"/>
  <c r="BB210" i="1"/>
  <c r="BC210" i="1"/>
  <c r="BD210" i="1"/>
  <c r="BE210" i="1"/>
  <c r="BF210" i="1"/>
  <c r="H211" i="1"/>
  <c r="I211" i="1"/>
  <c r="J211" i="1"/>
  <c r="K211" i="1"/>
  <c r="L211" i="1"/>
  <c r="M211" i="1"/>
  <c r="N211" i="1"/>
  <c r="O211" i="1"/>
  <c r="P211" i="1"/>
  <c r="Q211" i="1"/>
  <c r="R211" i="1"/>
  <c r="S211" i="1"/>
  <c r="T211" i="1"/>
  <c r="U211" i="1"/>
  <c r="V211" i="1"/>
  <c r="W211" i="1"/>
  <c r="X211" i="1"/>
  <c r="Y211" i="1"/>
  <c r="Z211" i="1"/>
  <c r="AA211" i="1"/>
  <c r="AB211" i="1"/>
  <c r="AC211" i="1"/>
  <c r="AD211" i="1"/>
  <c r="AE211" i="1"/>
  <c r="AF211" i="1"/>
  <c r="AG211" i="1"/>
  <c r="AH211" i="1"/>
  <c r="AI211" i="1"/>
  <c r="AJ211" i="1"/>
  <c r="AK211" i="1"/>
  <c r="AL211" i="1"/>
  <c r="AM211" i="1"/>
  <c r="AN211" i="1"/>
  <c r="AO211" i="1"/>
  <c r="AP211" i="1"/>
  <c r="AQ211" i="1"/>
  <c r="AR211" i="1"/>
  <c r="AS211" i="1"/>
  <c r="AT211" i="1"/>
  <c r="AU211" i="1"/>
  <c r="AV211" i="1"/>
  <c r="AW211" i="1"/>
  <c r="AX211" i="1"/>
  <c r="AY211" i="1"/>
  <c r="AZ211" i="1"/>
  <c r="BA211" i="1"/>
  <c r="BB211" i="1"/>
  <c r="BC211" i="1"/>
  <c r="BD211" i="1"/>
  <c r="BE211" i="1"/>
  <c r="BF211" i="1"/>
  <c r="H212" i="1"/>
  <c r="I212" i="1"/>
  <c r="J212" i="1"/>
  <c r="K212" i="1"/>
  <c r="L212" i="1"/>
  <c r="M212" i="1"/>
  <c r="N212" i="1"/>
  <c r="O212" i="1"/>
  <c r="P212" i="1"/>
  <c r="Q212" i="1"/>
  <c r="R212" i="1"/>
  <c r="S212" i="1"/>
  <c r="T212" i="1"/>
  <c r="U212" i="1"/>
  <c r="V212" i="1"/>
  <c r="W212" i="1"/>
  <c r="X212" i="1"/>
  <c r="Y212" i="1"/>
  <c r="Z212" i="1"/>
  <c r="AA212" i="1"/>
  <c r="AB212" i="1"/>
  <c r="AC212" i="1"/>
  <c r="AD212" i="1"/>
  <c r="AE212" i="1"/>
  <c r="AF212" i="1"/>
  <c r="AG212" i="1"/>
  <c r="AH212" i="1"/>
  <c r="AI212" i="1"/>
  <c r="AJ212" i="1"/>
  <c r="AK212" i="1"/>
  <c r="AL212" i="1"/>
  <c r="AM212" i="1"/>
  <c r="AN212" i="1"/>
  <c r="AO212" i="1"/>
  <c r="AP212" i="1"/>
  <c r="AQ212" i="1"/>
  <c r="AR212" i="1"/>
  <c r="AS212" i="1"/>
  <c r="AT212" i="1"/>
  <c r="AU212" i="1"/>
  <c r="AV212" i="1"/>
  <c r="AW212" i="1"/>
  <c r="AX212" i="1"/>
  <c r="AY212" i="1"/>
  <c r="AZ212" i="1"/>
  <c r="BA212" i="1"/>
  <c r="BB212" i="1"/>
  <c r="BC212" i="1"/>
  <c r="BD212" i="1"/>
  <c r="BE212" i="1"/>
  <c r="BF212" i="1"/>
  <c r="H213" i="1"/>
  <c r="I213" i="1"/>
  <c r="J213" i="1"/>
  <c r="K213" i="1"/>
  <c r="L213" i="1"/>
  <c r="M213" i="1"/>
  <c r="N213" i="1"/>
  <c r="O213" i="1"/>
  <c r="P213" i="1"/>
  <c r="Q213" i="1"/>
  <c r="R213" i="1"/>
  <c r="S213" i="1"/>
  <c r="T213" i="1"/>
  <c r="U213" i="1"/>
  <c r="V213" i="1"/>
  <c r="W213" i="1"/>
  <c r="X213" i="1"/>
  <c r="Y213" i="1"/>
  <c r="Z213" i="1"/>
  <c r="AA213" i="1"/>
  <c r="AB213" i="1"/>
  <c r="AC213" i="1"/>
  <c r="AD213" i="1"/>
  <c r="AE213" i="1"/>
  <c r="AF213" i="1"/>
  <c r="AG213" i="1"/>
  <c r="AH213" i="1"/>
  <c r="AI213" i="1"/>
  <c r="AJ213" i="1"/>
  <c r="AK213" i="1"/>
  <c r="AL213" i="1"/>
  <c r="AM213" i="1"/>
  <c r="AN213" i="1"/>
  <c r="AO213" i="1"/>
  <c r="AP213" i="1"/>
  <c r="AQ213" i="1"/>
  <c r="AR213" i="1"/>
  <c r="AS213" i="1"/>
  <c r="AT213" i="1"/>
  <c r="AU213" i="1"/>
  <c r="AV213" i="1"/>
  <c r="AW213" i="1"/>
  <c r="AX213" i="1"/>
  <c r="AY213" i="1"/>
  <c r="AZ213" i="1"/>
  <c r="BA213" i="1"/>
  <c r="BB213" i="1"/>
  <c r="BC213" i="1"/>
  <c r="BD213" i="1"/>
  <c r="BE213" i="1"/>
  <c r="BF213" i="1"/>
  <c r="H214" i="1"/>
  <c r="I214" i="1"/>
  <c r="J214" i="1"/>
  <c r="K214" i="1"/>
  <c r="L214" i="1"/>
  <c r="M214" i="1"/>
  <c r="N214" i="1"/>
  <c r="O214" i="1"/>
  <c r="P214" i="1"/>
  <c r="Q214" i="1"/>
  <c r="R214" i="1"/>
  <c r="S214" i="1"/>
  <c r="T214" i="1"/>
  <c r="U214" i="1"/>
  <c r="V214" i="1"/>
  <c r="W214" i="1"/>
  <c r="X214" i="1"/>
  <c r="Y214" i="1"/>
  <c r="Z214" i="1"/>
  <c r="AA214" i="1"/>
  <c r="AB214" i="1"/>
  <c r="AC214" i="1"/>
  <c r="AD214" i="1"/>
  <c r="AE214" i="1"/>
  <c r="AF214" i="1"/>
  <c r="AG214" i="1"/>
  <c r="AH214" i="1"/>
  <c r="AI214" i="1"/>
  <c r="AJ214" i="1"/>
  <c r="AK214" i="1"/>
  <c r="AL214" i="1"/>
  <c r="AM214" i="1"/>
  <c r="AN214" i="1"/>
  <c r="AO214" i="1"/>
  <c r="AP214" i="1"/>
  <c r="AQ214" i="1"/>
  <c r="AR214" i="1"/>
  <c r="AS214" i="1"/>
  <c r="AT214" i="1"/>
  <c r="AU214" i="1"/>
  <c r="AV214" i="1"/>
  <c r="AW214" i="1"/>
  <c r="AX214" i="1"/>
  <c r="AY214" i="1"/>
  <c r="AZ214" i="1"/>
  <c r="BA214" i="1"/>
  <c r="BB214" i="1"/>
  <c r="BC214" i="1"/>
  <c r="BD214" i="1"/>
  <c r="BE214" i="1"/>
  <c r="BF214" i="1"/>
  <c r="H215" i="1"/>
  <c r="I215" i="1"/>
  <c r="J215" i="1"/>
  <c r="K215" i="1"/>
  <c r="L215" i="1"/>
  <c r="M215" i="1"/>
  <c r="N215" i="1"/>
  <c r="O215" i="1"/>
  <c r="P215" i="1"/>
  <c r="Q215" i="1"/>
  <c r="R215" i="1"/>
  <c r="S215" i="1"/>
  <c r="T215" i="1"/>
  <c r="U215" i="1"/>
  <c r="V215" i="1"/>
  <c r="W215" i="1"/>
  <c r="X215" i="1"/>
  <c r="Y215" i="1"/>
  <c r="Z215" i="1"/>
  <c r="AA215" i="1"/>
  <c r="AB215" i="1"/>
  <c r="AC215" i="1"/>
  <c r="AD215" i="1"/>
  <c r="AE215" i="1"/>
  <c r="AF215" i="1"/>
  <c r="AG215" i="1"/>
  <c r="AH215" i="1"/>
  <c r="AI215" i="1"/>
  <c r="AJ215" i="1"/>
  <c r="AK215" i="1"/>
  <c r="AL215" i="1"/>
  <c r="AM215" i="1"/>
  <c r="AN215" i="1"/>
  <c r="AO215" i="1"/>
  <c r="AP215" i="1"/>
  <c r="AQ215" i="1"/>
  <c r="AR215" i="1"/>
  <c r="AS215" i="1"/>
  <c r="AT215" i="1"/>
  <c r="AU215" i="1"/>
  <c r="AV215" i="1"/>
  <c r="AW215" i="1"/>
  <c r="AX215" i="1"/>
  <c r="AY215" i="1"/>
  <c r="AZ215" i="1"/>
  <c r="BA215" i="1"/>
  <c r="BB215" i="1"/>
  <c r="BC215" i="1"/>
  <c r="BD215" i="1"/>
  <c r="BE215" i="1"/>
  <c r="BF215" i="1"/>
  <c r="H216" i="1"/>
  <c r="I216" i="1"/>
  <c r="J216" i="1"/>
  <c r="K216" i="1"/>
  <c r="L216" i="1"/>
  <c r="M216" i="1"/>
  <c r="N216" i="1"/>
  <c r="O216" i="1"/>
  <c r="P216" i="1"/>
  <c r="Q216" i="1"/>
  <c r="R216" i="1"/>
  <c r="S216" i="1"/>
  <c r="T216" i="1"/>
  <c r="U216" i="1"/>
  <c r="V216" i="1"/>
  <c r="W216" i="1"/>
  <c r="X216" i="1"/>
  <c r="Y216" i="1"/>
  <c r="Z216" i="1"/>
  <c r="AA216" i="1"/>
  <c r="AB216" i="1"/>
  <c r="AC216" i="1"/>
  <c r="AD216" i="1"/>
  <c r="AE216" i="1"/>
  <c r="AF216" i="1"/>
  <c r="AG216" i="1"/>
  <c r="AH216" i="1"/>
  <c r="AI216" i="1"/>
  <c r="AJ216" i="1"/>
  <c r="AK216" i="1"/>
  <c r="AL216" i="1"/>
  <c r="AM216" i="1"/>
  <c r="AN216" i="1"/>
  <c r="AO216" i="1"/>
  <c r="AP216" i="1"/>
  <c r="AQ216" i="1"/>
  <c r="AR216" i="1"/>
  <c r="AS216" i="1"/>
  <c r="AT216" i="1"/>
  <c r="AU216" i="1"/>
  <c r="AV216" i="1"/>
  <c r="AW216" i="1"/>
  <c r="AX216" i="1"/>
  <c r="AY216" i="1"/>
  <c r="AZ216" i="1"/>
  <c r="BA216" i="1"/>
  <c r="BB216" i="1"/>
  <c r="BC216" i="1"/>
  <c r="BD216" i="1"/>
  <c r="BE216" i="1"/>
  <c r="BF216" i="1"/>
  <c r="H217" i="1"/>
  <c r="I217" i="1"/>
  <c r="J217" i="1"/>
  <c r="K217" i="1"/>
  <c r="L217" i="1"/>
  <c r="M217" i="1"/>
  <c r="N217" i="1"/>
  <c r="O217" i="1"/>
  <c r="P217" i="1"/>
  <c r="Q217" i="1"/>
  <c r="R217" i="1"/>
  <c r="S217" i="1"/>
  <c r="T217" i="1"/>
  <c r="U217" i="1"/>
  <c r="V217" i="1"/>
  <c r="W217" i="1"/>
  <c r="X217" i="1"/>
  <c r="Y217" i="1"/>
  <c r="Z217" i="1"/>
  <c r="AA217" i="1"/>
  <c r="AB217" i="1"/>
  <c r="AC217" i="1"/>
  <c r="AD217" i="1"/>
  <c r="AE217" i="1"/>
  <c r="AF217" i="1"/>
  <c r="AG217" i="1"/>
  <c r="AH217" i="1"/>
  <c r="AI217" i="1"/>
  <c r="AJ217" i="1"/>
  <c r="AK217" i="1"/>
  <c r="AL217" i="1"/>
  <c r="AM217" i="1"/>
  <c r="AN217" i="1"/>
  <c r="AO217" i="1"/>
  <c r="AP217" i="1"/>
  <c r="AQ217" i="1"/>
  <c r="AR217" i="1"/>
  <c r="AS217" i="1"/>
  <c r="AT217" i="1"/>
  <c r="AU217" i="1"/>
  <c r="AV217" i="1"/>
  <c r="AW217" i="1"/>
  <c r="AX217" i="1"/>
  <c r="AY217" i="1"/>
  <c r="AZ217" i="1"/>
  <c r="BA217" i="1"/>
  <c r="BB217" i="1"/>
  <c r="BC217" i="1"/>
  <c r="BD217" i="1"/>
  <c r="BE217" i="1"/>
  <c r="BF217" i="1"/>
  <c r="H218" i="1"/>
  <c r="I218" i="1"/>
  <c r="J218" i="1"/>
  <c r="K218" i="1"/>
  <c r="L218" i="1"/>
  <c r="M218" i="1"/>
  <c r="N218" i="1"/>
  <c r="O218" i="1"/>
  <c r="P218" i="1"/>
  <c r="Q218" i="1"/>
  <c r="R218" i="1"/>
  <c r="S218" i="1"/>
  <c r="T218" i="1"/>
  <c r="U218" i="1"/>
  <c r="V218" i="1"/>
  <c r="W218" i="1"/>
  <c r="X218" i="1"/>
  <c r="Y218" i="1"/>
  <c r="Z218" i="1"/>
  <c r="AA218" i="1"/>
  <c r="AB218" i="1"/>
  <c r="AC218" i="1"/>
  <c r="AD218" i="1"/>
  <c r="AE218" i="1"/>
  <c r="AF218" i="1"/>
  <c r="AG218" i="1"/>
  <c r="AH218" i="1"/>
  <c r="AI218" i="1"/>
  <c r="AJ218" i="1"/>
  <c r="AK218" i="1"/>
  <c r="AL218" i="1"/>
  <c r="AM218" i="1"/>
  <c r="AN218" i="1"/>
  <c r="AO218" i="1"/>
  <c r="AP218" i="1"/>
  <c r="AQ218" i="1"/>
  <c r="AR218" i="1"/>
  <c r="AS218" i="1"/>
  <c r="AT218" i="1"/>
  <c r="AU218" i="1"/>
  <c r="AV218" i="1"/>
  <c r="AW218" i="1"/>
  <c r="AX218" i="1"/>
  <c r="AY218" i="1"/>
  <c r="AZ218" i="1"/>
  <c r="BA218" i="1"/>
  <c r="BB218" i="1"/>
  <c r="BC218" i="1"/>
  <c r="BD218" i="1"/>
  <c r="BE218" i="1"/>
  <c r="BF218" i="1"/>
  <c r="H219" i="1"/>
  <c r="I219" i="1"/>
  <c r="J219" i="1"/>
  <c r="K219" i="1"/>
  <c r="L219" i="1"/>
  <c r="M219" i="1"/>
  <c r="N219" i="1"/>
  <c r="O219" i="1"/>
  <c r="P219" i="1"/>
  <c r="Q219" i="1"/>
  <c r="R219" i="1"/>
  <c r="S219" i="1"/>
  <c r="T219" i="1"/>
  <c r="U219" i="1"/>
  <c r="V219" i="1"/>
  <c r="W219" i="1"/>
  <c r="X219" i="1"/>
  <c r="Y219" i="1"/>
  <c r="Z219" i="1"/>
  <c r="AA219" i="1"/>
  <c r="AB219" i="1"/>
  <c r="AC219" i="1"/>
  <c r="AD219" i="1"/>
  <c r="AE219" i="1"/>
  <c r="AF219" i="1"/>
  <c r="AG219" i="1"/>
  <c r="AH219" i="1"/>
  <c r="AI219" i="1"/>
  <c r="AJ219" i="1"/>
  <c r="AK219" i="1"/>
  <c r="AL219" i="1"/>
  <c r="AM219" i="1"/>
  <c r="AN219" i="1"/>
  <c r="AO219" i="1"/>
  <c r="AP219" i="1"/>
  <c r="AQ219" i="1"/>
  <c r="AR219" i="1"/>
  <c r="AS219" i="1"/>
  <c r="AT219" i="1"/>
  <c r="AU219" i="1"/>
  <c r="AV219" i="1"/>
  <c r="AW219" i="1"/>
  <c r="AX219" i="1"/>
  <c r="AY219" i="1"/>
  <c r="AZ219" i="1"/>
  <c r="BA219" i="1"/>
  <c r="BB219" i="1"/>
  <c r="BC219" i="1"/>
  <c r="BD219" i="1"/>
  <c r="BE219" i="1"/>
  <c r="BF219" i="1"/>
  <c r="H220" i="1"/>
  <c r="I220" i="1"/>
  <c r="J220" i="1"/>
  <c r="K220" i="1"/>
  <c r="L220" i="1"/>
  <c r="M220" i="1"/>
  <c r="N220" i="1"/>
  <c r="O220" i="1"/>
  <c r="P220" i="1"/>
  <c r="Q220" i="1"/>
  <c r="R220" i="1"/>
  <c r="S220" i="1"/>
  <c r="T220" i="1"/>
  <c r="U220" i="1"/>
  <c r="V220" i="1"/>
  <c r="W220" i="1"/>
  <c r="X220" i="1"/>
  <c r="Y220" i="1"/>
  <c r="Z220" i="1"/>
  <c r="AA220" i="1"/>
  <c r="AB220" i="1"/>
  <c r="AC220" i="1"/>
  <c r="AD220" i="1"/>
  <c r="AE220" i="1"/>
  <c r="AF220" i="1"/>
  <c r="AG220" i="1"/>
  <c r="AH220" i="1"/>
  <c r="AI220" i="1"/>
  <c r="AJ220" i="1"/>
  <c r="AK220" i="1"/>
  <c r="AL220" i="1"/>
  <c r="AM220" i="1"/>
  <c r="AN220" i="1"/>
  <c r="AO220" i="1"/>
  <c r="AP220" i="1"/>
  <c r="AQ220" i="1"/>
  <c r="AR220" i="1"/>
  <c r="AS220" i="1"/>
  <c r="AT220" i="1"/>
  <c r="AU220" i="1"/>
  <c r="AV220" i="1"/>
  <c r="AW220" i="1"/>
  <c r="AX220" i="1"/>
  <c r="AY220" i="1"/>
  <c r="AZ220" i="1"/>
  <c r="BA220" i="1"/>
  <c r="BB220" i="1"/>
  <c r="BC220" i="1"/>
  <c r="BD220" i="1"/>
  <c r="BE220" i="1"/>
  <c r="BF220" i="1"/>
  <c r="H221" i="1"/>
  <c r="I221" i="1"/>
  <c r="J221" i="1"/>
  <c r="K221" i="1"/>
  <c r="L221" i="1"/>
  <c r="M221" i="1"/>
  <c r="N221" i="1"/>
  <c r="O221" i="1"/>
  <c r="P221" i="1"/>
  <c r="Q221" i="1"/>
  <c r="R221" i="1"/>
  <c r="S221" i="1"/>
  <c r="T221" i="1"/>
  <c r="U221" i="1"/>
  <c r="V221" i="1"/>
  <c r="W221" i="1"/>
  <c r="X221" i="1"/>
  <c r="Y221" i="1"/>
  <c r="Z221" i="1"/>
  <c r="AA221" i="1"/>
  <c r="AB221" i="1"/>
  <c r="AC221" i="1"/>
  <c r="AD221" i="1"/>
  <c r="AE221" i="1"/>
  <c r="AF221" i="1"/>
  <c r="AG221" i="1"/>
  <c r="AH221" i="1"/>
  <c r="AI221" i="1"/>
  <c r="AJ221" i="1"/>
  <c r="AK221" i="1"/>
  <c r="AL221" i="1"/>
  <c r="AM221" i="1"/>
  <c r="AN221" i="1"/>
  <c r="AO221" i="1"/>
  <c r="AP221" i="1"/>
  <c r="AQ221" i="1"/>
  <c r="AR221" i="1"/>
  <c r="AS221" i="1"/>
  <c r="AT221" i="1"/>
  <c r="AU221" i="1"/>
  <c r="AV221" i="1"/>
  <c r="AW221" i="1"/>
  <c r="AX221" i="1"/>
  <c r="AY221" i="1"/>
  <c r="AZ221" i="1"/>
  <c r="BA221" i="1"/>
  <c r="BB221" i="1"/>
  <c r="BC221" i="1"/>
  <c r="BD221" i="1"/>
  <c r="BE221" i="1"/>
  <c r="BF221" i="1"/>
  <c r="H222" i="1"/>
  <c r="I222" i="1"/>
  <c r="J222" i="1"/>
  <c r="K222" i="1"/>
  <c r="L222" i="1"/>
  <c r="M222" i="1"/>
  <c r="N222" i="1"/>
  <c r="O222" i="1"/>
  <c r="P222" i="1"/>
  <c r="Q222" i="1"/>
  <c r="R222" i="1"/>
  <c r="S222" i="1"/>
  <c r="T222" i="1"/>
  <c r="U222" i="1"/>
  <c r="V222" i="1"/>
  <c r="W222" i="1"/>
  <c r="X222" i="1"/>
  <c r="Y222" i="1"/>
  <c r="Z222" i="1"/>
  <c r="AA222" i="1"/>
  <c r="AB222" i="1"/>
  <c r="AC222" i="1"/>
  <c r="AD222" i="1"/>
  <c r="AE222" i="1"/>
  <c r="AF222" i="1"/>
  <c r="AG222" i="1"/>
  <c r="AH222" i="1"/>
  <c r="AI222" i="1"/>
  <c r="AJ222" i="1"/>
  <c r="AK222" i="1"/>
  <c r="AL222" i="1"/>
  <c r="AM222" i="1"/>
  <c r="AN222" i="1"/>
  <c r="AO222" i="1"/>
  <c r="AP222" i="1"/>
  <c r="AQ222" i="1"/>
  <c r="AR222" i="1"/>
  <c r="AS222" i="1"/>
  <c r="AT222" i="1"/>
  <c r="AU222" i="1"/>
  <c r="AV222" i="1"/>
  <c r="AW222" i="1"/>
  <c r="AX222" i="1"/>
  <c r="AY222" i="1"/>
  <c r="AZ222" i="1"/>
  <c r="BA222" i="1"/>
  <c r="BB222" i="1"/>
  <c r="BC222" i="1"/>
  <c r="BD222" i="1"/>
  <c r="BE222" i="1"/>
  <c r="BF222" i="1"/>
  <c r="H223" i="1"/>
  <c r="I223" i="1"/>
  <c r="J223" i="1"/>
  <c r="K223" i="1"/>
  <c r="L223" i="1"/>
  <c r="M223" i="1"/>
  <c r="N223" i="1"/>
  <c r="O223" i="1"/>
  <c r="P223" i="1"/>
  <c r="Q223" i="1"/>
  <c r="R223" i="1"/>
  <c r="S223" i="1"/>
  <c r="T223" i="1"/>
  <c r="U223" i="1"/>
  <c r="V223" i="1"/>
  <c r="W223" i="1"/>
  <c r="X223" i="1"/>
  <c r="Y223" i="1"/>
  <c r="Z223" i="1"/>
  <c r="AA223" i="1"/>
  <c r="AB223" i="1"/>
  <c r="AC223" i="1"/>
  <c r="AD223" i="1"/>
  <c r="AE223" i="1"/>
  <c r="AF223" i="1"/>
  <c r="AG223" i="1"/>
  <c r="AH223" i="1"/>
  <c r="AI223" i="1"/>
  <c r="AJ223" i="1"/>
  <c r="AK223" i="1"/>
  <c r="AL223" i="1"/>
  <c r="AM223" i="1"/>
  <c r="AN223" i="1"/>
  <c r="AO223" i="1"/>
  <c r="AP223" i="1"/>
  <c r="AQ223" i="1"/>
  <c r="AR223" i="1"/>
  <c r="AS223" i="1"/>
  <c r="AT223" i="1"/>
  <c r="AU223" i="1"/>
  <c r="AV223" i="1"/>
  <c r="AW223" i="1"/>
  <c r="AX223" i="1"/>
  <c r="AY223" i="1"/>
  <c r="AZ223" i="1"/>
  <c r="BA223" i="1"/>
  <c r="BB223" i="1"/>
  <c r="BC223" i="1"/>
  <c r="BD223" i="1"/>
  <c r="BE223" i="1"/>
  <c r="BF223" i="1"/>
  <c r="H224" i="1"/>
  <c r="I224" i="1"/>
  <c r="J224" i="1"/>
  <c r="K224" i="1"/>
  <c r="L224" i="1"/>
  <c r="M224" i="1"/>
  <c r="N224" i="1"/>
  <c r="O224" i="1"/>
  <c r="P224" i="1"/>
  <c r="Q224" i="1"/>
  <c r="R224" i="1"/>
  <c r="S224" i="1"/>
  <c r="T224" i="1"/>
  <c r="U224" i="1"/>
  <c r="V224" i="1"/>
  <c r="W224" i="1"/>
  <c r="X224" i="1"/>
  <c r="Y224" i="1"/>
  <c r="Z224" i="1"/>
  <c r="AA224" i="1"/>
  <c r="AB224" i="1"/>
  <c r="AC224" i="1"/>
  <c r="AD224" i="1"/>
  <c r="AE224" i="1"/>
  <c r="AF224" i="1"/>
  <c r="AG224" i="1"/>
  <c r="AH224" i="1"/>
  <c r="AI224" i="1"/>
  <c r="AJ224" i="1"/>
  <c r="AK224" i="1"/>
  <c r="AL224" i="1"/>
  <c r="AM224" i="1"/>
  <c r="AN224" i="1"/>
  <c r="AO224" i="1"/>
  <c r="AP224" i="1"/>
  <c r="AQ224" i="1"/>
  <c r="AR224" i="1"/>
  <c r="AS224" i="1"/>
  <c r="AT224" i="1"/>
  <c r="AU224" i="1"/>
  <c r="AV224" i="1"/>
  <c r="AW224" i="1"/>
  <c r="AX224" i="1"/>
  <c r="AY224" i="1"/>
  <c r="AZ224" i="1"/>
  <c r="BA224" i="1"/>
  <c r="BB224" i="1"/>
  <c r="BC224" i="1"/>
  <c r="BD224" i="1"/>
  <c r="BE224" i="1"/>
  <c r="BF224" i="1"/>
  <c r="H225" i="1"/>
  <c r="I225" i="1"/>
  <c r="J225" i="1"/>
  <c r="K225" i="1"/>
  <c r="L225" i="1"/>
  <c r="M225" i="1"/>
  <c r="N225" i="1"/>
  <c r="O225" i="1"/>
  <c r="P225" i="1"/>
  <c r="Q225" i="1"/>
  <c r="R225" i="1"/>
  <c r="S225" i="1"/>
  <c r="T225" i="1"/>
  <c r="U225" i="1"/>
  <c r="V225" i="1"/>
  <c r="W225" i="1"/>
  <c r="X225" i="1"/>
  <c r="Y225" i="1"/>
  <c r="Z225" i="1"/>
  <c r="AA225" i="1"/>
  <c r="AB225" i="1"/>
  <c r="AC225" i="1"/>
  <c r="AD225" i="1"/>
  <c r="AE225" i="1"/>
  <c r="AF225" i="1"/>
  <c r="AG225" i="1"/>
  <c r="AH225" i="1"/>
  <c r="AI225" i="1"/>
  <c r="AJ225" i="1"/>
  <c r="AK225" i="1"/>
  <c r="AL225" i="1"/>
  <c r="AM225" i="1"/>
  <c r="AN225" i="1"/>
  <c r="AO225" i="1"/>
  <c r="AP225" i="1"/>
  <c r="AQ225" i="1"/>
  <c r="AR225" i="1"/>
  <c r="AS225" i="1"/>
  <c r="AT225" i="1"/>
  <c r="AU225" i="1"/>
  <c r="AV225" i="1"/>
  <c r="AW225" i="1"/>
  <c r="AX225" i="1"/>
  <c r="AY225" i="1"/>
  <c r="AZ225" i="1"/>
  <c r="BA225" i="1"/>
  <c r="BB225" i="1"/>
  <c r="BC225" i="1"/>
  <c r="BD225" i="1"/>
  <c r="BE225" i="1"/>
  <c r="BF225" i="1"/>
  <c r="H226" i="1"/>
  <c r="I226" i="1"/>
  <c r="J226" i="1"/>
  <c r="K226" i="1"/>
  <c r="L226" i="1"/>
  <c r="M226" i="1"/>
  <c r="N226" i="1"/>
  <c r="O226" i="1"/>
  <c r="P226" i="1"/>
  <c r="Q226" i="1"/>
  <c r="R226" i="1"/>
  <c r="S226" i="1"/>
  <c r="T226" i="1"/>
  <c r="U226" i="1"/>
  <c r="V226" i="1"/>
  <c r="W226" i="1"/>
  <c r="X226" i="1"/>
  <c r="Y226" i="1"/>
  <c r="Z226" i="1"/>
  <c r="AA226" i="1"/>
  <c r="AB226" i="1"/>
  <c r="AC226" i="1"/>
  <c r="AD226" i="1"/>
  <c r="AE226" i="1"/>
  <c r="AF226" i="1"/>
  <c r="AG226" i="1"/>
  <c r="AH226" i="1"/>
  <c r="AI226" i="1"/>
  <c r="AJ226" i="1"/>
  <c r="AK226" i="1"/>
  <c r="AL226" i="1"/>
  <c r="AM226" i="1"/>
  <c r="AN226" i="1"/>
  <c r="AO226" i="1"/>
  <c r="AP226" i="1"/>
  <c r="AQ226" i="1"/>
  <c r="AR226" i="1"/>
  <c r="AS226" i="1"/>
  <c r="AT226" i="1"/>
  <c r="AU226" i="1"/>
  <c r="AV226" i="1"/>
  <c r="AW226" i="1"/>
  <c r="AX226" i="1"/>
  <c r="AY226" i="1"/>
  <c r="AZ226" i="1"/>
  <c r="BA226" i="1"/>
  <c r="BB226" i="1"/>
  <c r="BC226" i="1"/>
  <c r="BD226" i="1"/>
  <c r="BE226" i="1"/>
  <c r="BF226" i="1"/>
  <c r="H227" i="1"/>
  <c r="I227" i="1"/>
  <c r="J227" i="1"/>
  <c r="K227" i="1"/>
  <c r="L227" i="1"/>
  <c r="M227" i="1"/>
  <c r="N227" i="1"/>
  <c r="O227" i="1"/>
  <c r="P227" i="1"/>
  <c r="Q227" i="1"/>
  <c r="R227" i="1"/>
  <c r="S227" i="1"/>
  <c r="T227" i="1"/>
  <c r="U227" i="1"/>
  <c r="V227" i="1"/>
  <c r="W227" i="1"/>
  <c r="X227" i="1"/>
  <c r="Y227" i="1"/>
  <c r="Z227" i="1"/>
  <c r="AA227" i="1"/>
  <c r="AB227" i="1"/>
  <c r="AC227" i="1"/>
  <c r="AD227" i="1"/>
  <c r="AE227" i="1"/>
  <c r="AF227" i="1"/>
  <c r="AG227" i="1"/>
  <c r="AH227" i="1"/>
  <c r="AI227" i="1"/>
  <c r="AJ227" i="1"/>
  <c r="AK227" i="1"/>
  <c r="AL227" i="1"/>
  <c r="AM227" i="1"/>
  <c r="AN227" i="1"/>
  <c r="AO227" i="1"/>
  <c r="AP227" i="1"/>
  <c r="AQ227" i="1"/>
  <c r="AR227" i="1"/>
  <c r="AS227" i="1"/>
  <c r="AT227" i="1"/>
  <c r="AU227" i="1"/>
  <c r="AV227" i="1"/>
  <c r="AW227" i="1"/>
  <c r="AX227" i="1"/>
  <c r="AY227" i="1"/>
  <c r="AZ227" i="1"/>
  <c r="BA227" i="1"/>
  <c r="BB227" i="1"/>
  <c r="BC227" i="1"/>
  <c r="BD227" i="1"/>
  <c r="BE227" i="1"/>
  <c r="BF227" i="1"/>
  <c r="H228" i="1"/>
  <c r="I228" i="1"/>
  <c r="J228" i="1"/>
  <c r="K228" i="1"/>
  <c r="L228" i="1"/>
  <c r="M228" i="1"/>
  <c r="N228" i="1"/>
  <c r="O228" i="1"/>
  <c r="P228" i="1"/>
  <c r="Q228" i="1"/>
  <c r="R228" i="1"/>
  <c r="S228" i="1"/>
  <c r="T228" i="1"/>
  <c r="U228" i="1"/>
  <c r="V228" i="1"/>
  <c r="W228" i="1"/>
  <c r="X228" i="1"/>
  <c r="Y228" i="1"/>
  <c r="Z228" i="1"/>
  <c r="AA228" i="1"/>
  <c r="AB228" i="1"/>
  <c r="AC228" i="1"/>
  <c r="AD228" i="1"/>
  <c r="AE228" i="1"/>
  <c r="AF228" i="1"/>
  <c r="AG228" i="1"/>
  <c r="AH228" i="1"/>
  <c r="AI228" i="1"/>
  <c r="AJ228" i="1"/>
  <c r="AK228" i="1"/>
  <c r="AL228" i="1"/>
  <c r="AM228" i="1"/>
  <c r="AN228" i="1"/>
  <c r="AO228" i="1"/>
  <c r="AP228" i="1"/>
  <c r="AQ228" i="1"/>
  <c r="AR228" i="1"/>
  <c r="AS228" i="1"/>
  <c r="AT228" i="1"/>
  <c r="AU228" i="1"/>
  <c r="AV228" i="1"/>
  <c r="AW228" i="1"/>
  <c r="AX228" i="1"/>
  <c r="AY228" i="1"/>
  <c r="AZ228" i="1"/>
  <c r="BA228" i="1"/>
  <c r="BB228" i="1"/>
  <c r="BC228" i="1"/>
  <c r="BD228" i="1"/>
  <c r="BE228" i="1"/>
  <c r="BF228" i="1"/>
  <c r="H229" i="1"/>
  <c r="I229" i="1"/>
  <c r="J229" i="1"/>
  <c r="K229" i="1"/>
  <c r="L229" i="1"/>
  <c r="M229" i="1"/>
  <c r="N229" i="1"/>
  <c r="O229" i="1"/>
  <c r="P229" i="1"/>
  <c r="Q229" i="1"/>
  <c r="R229" i="1"/>
  <c r="S229" i="1"/>
  <c r="T229" i="1"/>
  <c r="U229" i="1"/>
  <c r="V229" i="1"/>
  <c r="W229" i="1"/>
  <c r="X229" i="1"/>
  <c r="Y229" i="1"/>
  <c r="Z229" i="1"/>
  <c r="AA229" i="1"/>
  <c r="AB229" i="1"/>
  <c r="AC229" i="1"/>
  <c r="AD229" i="1"/>
  <c r="AE229" i="1"/>
  <c r="AF229" i="1"/>
  <c r="AG229" i="1"/>
  <c r="AH229" i="1"/>
  <c r="AI229" i="1"/>
  <c r="AJ229" i="1"/>
  <c r="AK229" i="1"/>
  <c r="AL229" i="1"/>
  <c r="AM229" i="1"/>
  <c r="AN229" i="1"/>
  <c r="AO229" i="1"/>
  <c r="AP229" i="1"/>
  <c r="AQ229" i="1"/>
  <c r="AR229" i="1"/>
  <c r="AS229" i="1"/>
  <c r="AT229" i="1"/>
  <c r="AU229" i="1"/>
  <c r="AV229" i="1"/>
  <c r="AW229" i="1"/>
  <c r="AX229" i="1"/>
  <c r="AY229" i="1"/>
  <c r="AZ229" i="1"/>
  <c r="BA229" i="1"/>
  <c r="BB229" i="1"/>
  <c r="BC229" i="1"/>
  <c r="BD229" i="1"/>
  <c r="BE229" i="1"/>
  <c r="BF229" i="1"/>
  <c r="H230" i="1"/>
  <c r="I230" i="1"/>
  <c r="J230" i="1"/>
  <c r="K230" i="1"/>
  <c r="L230" i="1"/>
  <c r="M230" i="1"/>
  <c r="N230" i="1"/>
  <c r="O230" i="1"/>
  <c r="P230" i="1"/>
  <c r="Q230" i="1"/>
  <c r="R230" i="1"/>
  <c r="S230" i="1"/>
  <c r="T230" i="1"/>
  <c r="U230" i="1"/>
  <c r="V230" i="1"/>
  <c r="W230" i="1"/>
  <c r="X230" i="1"/>
  <c r="Y230" i="1"/>
  <c r="Z230" i="1"/>
  <c r="AA230" i="1"/>
  <c r="AB230" i="1"/>
  <c r="AC230" i="1"/>
  <c r="AD230" i="1"/>
  <c r="AE230" i="1"/>
  <c r="AF230" i="1"/>
  <c r="AG230" i="1"/>
  <c r="AH230" i="1"/>
  <c r="AI230" i="1"/>
  <c r="AJ230" i="1"/>
  <c r="AK230" i="1"/>
  <c r="AL230" i="1"/>
  <c r="AM230" i="1"/>
  <c r="AN230" i="1"/>
  <c r="AO230" i="1"/>
  <c r="AP230" i="1"/>
  <c r="AQ230" i="1"/>
  <c r="AR230" i="1"/>
  <c r="AS230" i="1"/>
  <c r="AT230" i="1"/>
  <c r="AU230" i="1"/>
  <c r="AV230" i="1"/>
  <c r="AW230" i="1"/>
  <c r="AX230" i="1"/>
  <c r="AY230" i="1"/>
  <c r="AZ230" i="1"/>
  <c r="BA230" i="1"/>
  <c r="BB230" i="1"/>
  <c r="BC230" i="1"/>
  <c r="BD230" i="1"/>
  <c r="BE230" i="1"/>
  <c r="BF230" i="1"/>
  <c r="H231" i="1"/>
  <c r="I231" i="1"/>
  <c r="J231" i="1"/>
  <c r="K231" i="1"/>
  <c r="L231" i="1"/>
  <c r="M231" i="1"/>
  <c r="N231" i="1"/>
  <c r="O231" i="1"/>
  <c r="P231" i="1"/>
  <c r="Q231" i="1"/>
  <c r="R231" i="1"/>
  <c r="S231" i="1"/>
  <c r="T231" i="1"/>
  <c r="U231" i="1"/>
  <c r="V231" i="1"/>
  <c r="W231" i="1"/>
  <c r="X231" i="1"/>
  <c r="Y231" i="1"/>
  <c r="Z231" i="1"/>
  <c r="AA231" i="1"/>
  <c r="AB231" i="1"/>
  <c r="AC231" i="1"/>
  <c r="AD231" i="1"/>
  <c r="AE231" i="1"/>
  <c r="AF231" i="1"/>
  <c r="AG231" i="1"/>
  <c r="AH231" i="1"/>
  <c r="AI231" i="1"/>
  <c r="AJ231" i="1"/>
  <c r="AK231" i="1"/>
  <c r="AL231" i="1"/>
  <c r="AM231" i="1"/>
  <c r="AN231" i="1"/>
  <c r="AO231" i="1"/>
  <c r="AP231" i="1"/>
  <c r="AQ231" i="1"/>
  <c r="AR231" i="1"/>
  <c r="AS231" i="1"/>
  <c r="AT231" i="1"/>
  <c r="AU231" i="1"/>
  <c r="AV231" i="1"/>
  <c r="AW231" i="1"/>
  <c r="AX231" i="1"/>
  <c r="AY231" i="1"/>
  <c r="AZ231" i="1"/>
  <c r="BA231" i="1"/>
  <c r="BB231" i="1"/>
  <c r="BC231" i="1"/>
  <c r="BD231" i="1"/>
  <c r="BE231" i="1"/>
  <c r="BF231" i="1"/>
  <c r="H232" i="1"/>
  <c r="I232" i="1"/>
  <c r="J232" i="1"/>
  <c r="K232" i="1"/>
  <c r="L232" i="1"/>
  <c r="M232" i="1"/>
  <c r="N232" i="1"/>
  <c r="O232" i="1"/>
  <c r="P232" i="1"/>
  <c r="Q232" i="1"/>
  <c r="R232" i="1"/>
  <c r="S232" i="1"/>
  <c r="T232" i="1"/>
  <c r="U232" i="1"/>
  <c r="V232" i="1"/>
  <c r="W232" i="1"/>
  <c r="X232" i="1"/>
  <c r="Y232" i="1"/>
  <c r="Z232" i="1"/>
  <c r="AA232" i="1"/>
  <c r="AB232" i="1"/>
  <c r="AC232" i="1"/>
  <c r="AD232" i="1"/>
  <c r="AE232" i="1"/>
  <c r="AF232" i="1"/>
  <c r="AG232" i="1"/>
  <c r="AH232" i="1"/>
  <c r="AI232" i="1"/>
  <c r="AJ232" i="1"/>
  <c r="AK232" i="1"/>
  <c r="AL232" i="1"/>
  <c r="AM232" i="1"/>
  <c r="AN232" i="1"/>
  <c r="AO232" i="1"/>
  <c r="AP232" i="1"/>
  <c r="AQ232" i="1"/>
  <c r="AR232" i="1"/>
  <c r="AS232" i="1"/>
  <c r="AT232" i="1"/>
  <c r="AU232" i="1"/>
  <c r="AV232" i="1"/>
  <c r="AW232" i="1"/>
  <c r="AX232" i="1"/>
  <c r="AY232" i="1"/>
  <c r="AZ232" i="1"/>
  <c r="BA232" i="1"/>
  <c r="BB232" i="1"/>
  <c r="BC232" i="1"/>
  <c r="BD232" i="1"/>
  <c r="BE232" i="1"/>
  <c r="BF232" i="1"/>
  <c r="H233" i="1"/>
  <c r="I233" i="1"/>
  <c r="J233" i="1"/>
  <c r="K233" i="1"/>
  <c r="L233" i="1"/>
  <c r="M233" i="1"/>
  <c r="N233" i="1"/>
  <c r="O233" i="1"/>
  <c r="P233" i="1"/>
  <c r="Q233" i="1"/>
  <c r="R233" i="1"/>
  <c r="S233" i="1"/>
  <c r="T233" i="1"/>
  <c r="U233" i="1"/>
  <c r="V233" i="1"/>
  <c r="W233" i="1"/>
  <c r="X233" i="1"/>
  <c r="Y233" i="1"/>
  <c r="Z233" i="1"/>
  <c r="AA233" i="1"/>
  <c r="AB233" i="1"/>
  <c r="AC233" i="1"/>
  <c r="AD233" i="1"/>
  <c r="AE233" i="1"/>
  <c r="AF233" i="1"/>
  <c r="AG233" i="1"/>
  <c r="AH233" i="1"/>
  <c r="AI233" i="1"/>
  <c r="AJ233" i="1"/>
  <c r="AK233" i="1"/>
  <c r="AL233" i="1"/>
  <c r="AM233" i="1"/>
  <c r="AN233" i="1"/>
  <c r="AO233" i="1"/>
  <c r="AP233" i="1"/>
  <c r="AQ233" i="1"/>
  <c r="AR233" i="1"/>
  <c r="AS233" i="1"/>
  <c r="AT233" i="1"/>
  <c r="AU233" i="1"/>
  <c r="AV233" i="1"/>
  <c r="AW233" i="1"/>
  <c r="AX233" i="1"/>
  <c r="AY233" i="1"/>
  <c r="AZ233" i="1"/>
  <c r="BA233" i="1"/>
  <c r="BB233" i="1"/>
  <c r="BC233" i="1"/>
  <c r="BD233" i="1"/>
  <c r="BE233" i="1"/>
  <c r="BF233" i="1"/>
  <c r="H234" i="1"/>
  <c r="I234" i="1"/>
  <c r="J234" i="1"/>
  <c r="K234" i="1"/>
  <c r="L234" i="1"/>
  <c r="M234" i="1"/>
  <c r="N234" i="1"/>
  <c r="O234" i="1"/>
  <c r="P234" i="1"/>
  <c r="Q234" i="1"/>
  <c r="R234" i="1"/>
  <c r="S234" i="1"/>
  <c r="T234" i="1"/>
  <c r="U234" i="1"/>
  <c r="V234" i="1"/>
  <c r="W234" i="1"/>
  <c r="X234" i="1"/>
  <c r="Y234" i="1"/>
  <c r="Z234" i="1"/>
  <c r="AA234" i="1"/>
  <c r="AB234" i="1"/>
  <c r="AC234" i="1"/>
  <c r="AD234" i="1"/>
  <c r="AE234" i="1"/>
  <c r="AF234" i="1"/>
  <c r="AG234" i="1"/>
  <c r="AH234" i="1"/>
  <c r="AI234" i="1"/>
  <c r="AJ234" i="1"/>
  <c r="AK234" i="1"/>
  <c r="AL234" i="1"/>
  <c r="AM234" i="1"/>
  <c r="AN234" i="1"/>
  <c r="AO234" i="1"/>
  <c r="AP234" i="1"/>
  <c r="AQ234" i="1"/>
  <c r="AR234" i="1"/>
  <c r="AS234" i="1"/>
  <c r="AT234" i="1"/>
  <c r="AU234" i="1"/>
  <c r="AV234" i="1"/>
  <c r="AW234" i="1"/>
  <c r="AX234" i="1"/>
  <c r="AY234" i="1"/>
  <c r="AZ234" i="1"/>
  <c r="BA234" i="1"/>
  <c r="BB234" i="1"/>
  <c r="BC234" i="1"/>
  <c r="BD234" i="1"/>
  <c r="BE234" i="1"/>
  <c r="BF234" i="1"/>
  <c r="H235" i="1"/>
  <c r="I235" i="1"/>
  <c r="J235" i="1"/>
  <c r="K235" i="1"/>
  <c r="L235" i="1"/>
  <c r="M235" i="1"/>
  <c r="N235" i="1"/>
  <c r="O235" i="1"/>
  <c r="P235" i="1"/>
  <c r="Q235" i="1"/>
  <c r="R235" i="1"/>
  <c r="S235" i="1"/>
  <c r="T235" i="1"/>
  <c r="U235" i="1"/>
  <c r="V235" i="1"/>
  <c r="W235" i="1"/>
  <c r="X235" i="1"/>
  <c r="Y235" i="1"/>
  <c r="Z235" i="1"/>
  <c r="AA235" i="1"/>
  <c r="AB235" i="1"/>
  <c r="AC235" i="1"/>
  <c r="AD235" i="1"/>
  <c r="AE235" i="1"/>
  <c r="AF235" i="1"/>
  <c r="AG235" i="1"/>
  <c r="AH235" i="1"/>
  <c r="AI235" i="1"/>
  <c r="AJ235" i="1"/>
  <c r="AK235" i="1"/>
  <c r="AL235" i="1"/>
  <c r="AM235" i="1"/>
  <c r="AN235" i="1"/>
  <c r="AO235" i="1"/>
  <c r="AP235" i="1"/>
  <c r="AQ235" i="1"/>
  <c r="AR235" i="1"/>
  <c r="AS235" i="1"/>
  <c r="AT235" i="1"/>
  <c r="AU235" i="1"/>
  <c r="AV235" i="1"/>
  <c r="AW235" i="1"/>
  <c r="AX235" i="1"/>
  <c r="AY235" i="1"/>
  <c r="AZ235" i="1"/>
  <c r="BA235" i="1"/>
  <c r="BB235" i="1"/>
  <c r="BC235" i="1"/>
  <c r="BD235" i="1"/>
  <c r="BE235" i="1"/>
  <c r="BF235" i="1"/>
  <c r="H236" i="1"/>
  <c r="I236" i="1"/>
  <c r="J236" i="1"/>
  <c r="K236" i="1"/>
  <c r="L236" i="1"/>
  <c r="M236" i="1"/>
  <c r="N236" i="1"/>
  <c r="O236" i="1"/>
  <c r="P236" i="1"/>
  <c r="Q236" i="1"/>
  <c r="R236" i="1"/>
  <c r="S236" i="1"/>
  <c r="T236" i="1"/>
  <c r="U236" i="1"/>
  <c r="V236" i="1"/>
  <c r="W236" i="1"/>
  <c r="X236" i="1"/>
  <c r="Y236" i="1"/>
  <c r="Z236" i="1"/>
  <c r="AA236" i="1"/>
  <c r="AB236" i="1"/>
  <c r="AC236" i="1"/>
  <c r="AD236" i="1"/>
  <c r="AE236" i="1"/>
  <c r="AF236" i="1"/>
  <c r="AG236" i="1"/>
  <c r="AH236" i="1"/>
  <c r="AI236" i="1"/>
  <c r="AJ236" i="1"/>
  <c r="AK236" i="1"/>
  <c r="AL236" i="1"/>
  <c r="AM236" i="1"/>
  <c r="AN236" i="1"/>
  <c r="AO236" i="1"/>
  <c r="AP236" i="1"/>
  <c r="AQ236" i="1"/>
  <c r="AR236" i="1"/>
  <c r="AS236" i="1"/>
  <c r="AT236" i="1"/>
  <c r="AU236" i="1"/>
  <c r="AV236" i="1"/>
  <c r="AW236" i="1"/>
  <c r="AX236" i="1"/>
  <c r="AY236" i="1"/>
  <c r="AZ236" i="1"/>
  <c r="BA236" i="1"/>
  <c r="BB236" i="1"/>
  <c r="BC236" i="1"/>
  <c r="BD236" i="1"/>
  <c r="BE236" i="1"/>
  <c r="BF236" i="1"/>
  <c r="H237" i="1"/>
  <c r="I237" i="1"/>
  <c r="J237" i="1"/>
  <c r="K237" i="1"/>
  <c r="L237" i="1"/>
  <c r="M237" i="1"/>
  <c r="N237" i="1"/>
  <c r="O237" i="1"/>
  <c r="P237" i="1"/>
  <c r="Q237" i="1"/>
  <c r="R237" i="1"/>
  <c r="S237" i="1"/>
  <c r="T237" i="1"/>
  <c r="U237" i="1"/>
  <c r="V237" i="1"/>
  <c r="W237" i="1"/>
  <c r="X237" i="1"/>
  <c r="Y237" i="1"/>
  <c r="Z237" i="1"/>
  <c r="AA237" i="1"/>
  <c r="AB237" i="1"/>
  <c r="AC237" i="1"/>
  <c r="AD237" i="1"/>
  <c r="AE237" i="1"/>
  <c r="AF237" i="1"/>
  <c r="AG237" i="1"/>
  <c r="AH237" i="1"/>
  <c r="AI237" i="1"/>
  <c r="AJ237" i="1"/>
  <c r="AK237" i="1"/>
  <c r="AL237" i="1"/>
  <c r="AM237" i="1"/>
  <c r="AN237" i="1"/>
  <c r="AO237" i="1"/>
  <c r="AP237" i="1"/>
  <c r="AQ237" i="1"/>
  <c r="AR237" i="1"/>
  <c r="AS237" i="1"/>
  <c r="AT237" i="1"/>
  <c r="AU237" i="1"/>
  <c r="AV237" i="1"/>
  <c r="AW237" i="1"/>
  <c r="AX237" i="1"/>
  <c r="AY237" i="1"/>
  <c r="AZ237" i="1"/>
  <c r="BA237" i="1"/>
  <c r="BB237" i="1"/>
  <c r="BC237" i="1"/>
  <c r="BD237" i="1"/>
  <c r="BE237" i="1"/>
  <c r="BF237" i="1"/>
  <c r="H238" i="1"/>
  <c r="I238" i="1"/>
  <c r="J238" i="1"/>
  <c r="K238" i="1"/>
  <c r="L238" i="1"/>
  <c r="M238" i="1"/>
  <c r="N238" i="1"/>
  <c r="O238" i="1"/>
  <c r="P238" i="1"/>
  <c r="Q238" i="1"/>
  <c r="R238" i="1"/>
  <c r="S238" i="1"/>
  <c r="T238" i="1"/>
  <c r="U238" i="1"/>
  <c r="V238" i="1"/>
  <c r="W238" i="1"/>
  <c r="X238" i="1"/>
  <c r="Y238" i="1"/>
  <c r="Z238" i="1"/>
  <c r="AA238" i="1"/>
  <c r="AB238" i="1"/>
  <c r="AC238" i="1"/>
  <c r="AD238" i="1"/>
  <c r="AE238" i="1"/>
  <c r="AF238" i="1"/>
  <c r="AG238" i="1"/>
  <c r="AH238" i="1"/>
  <c r="AI238" i="1"/>
  <c r="AJ238" i="1"/>
  <c r="AK238" i="1"/>
  <c r="AL238" i="1"/>
  <c r="AM238" i="1"/>
  <c r="AN238" i="1"/>
  <c r="AO238" i="1"/>
  <c r="AP238" i="1"/>
  <c r="AQ238" i="1"/>
  <c r="AR238" i="1"/>
  <c r="AS238" i="1"/>
  <c r="AT238" i="1"/>
  <c r="AU238" i="1"/>
  <c r="AV238" i="1"/>
  <c r="AW238" i="1"/>
  <c r="AX238" i="1"/>
  <c r="AY238" i="1"/>
  <c r="AZ238" i="1"/>
  <c r="BA238" i="1"/>
  <c r="BB238" i="1"/>
  <c r="BC238" i="1"/>
  <c r="BD238" i="1"/>
  <c r="BE238" i="1"/>
  <c r="BF238" i="1"/>
  <c r="H239" i="1"/>
  <c r="I239" i="1"/>
  <c r="J239" i="1"/>
  <c r="K239" i="1"/>
  <c r="L239" i="1"/>
  <c r="M239" i="1"/>
  <c r="N239" i="1"/>
  <c r="O239" i="1"/>
  <c r="P239" i="1"/>
  <c r="Q239" i="1"/>
  <c r="R239" i="1"/>
  <c r="S239" i="1"/>
  <c r="T239" i="1"/>
  <c r="U239" i="1"/>
  <c r="V239" i="1"/>
  <c r="W239" i="1"/>
  <c r="X239" i="1"/>
  <c r="Y239" i="1"/>
  <c r="Z239" i="1"/>
  <c r="AA239" i="1"/>
  <c r="AB239" i="1"/>
  <c r="AC239" i="1"/>
  <c r="AD239" i="1"/>
  <c r="AE239" i="1"/>
  <c r="AF239" i="1"/>
  <c r="AG239" i="1"/>
  <c r="AH239" i="1"/>
  <c r="AI239" i="1"/>
  <c r="AJ239" i="1"/>
  <c r="AK239" i="1"/>
  <c r="AL239" i="1"/>
  <c r="AM239" i="1"/>
  <c r="AN239" i="1"/>
  <c r="AO239" i="1"/>
  <c r="AP239" i="1"/>
  <c r="AQ239" i="1"/>
  <c r="AR239" i="1"/>
  <c r="AS239" i="1"/>
  <c r="AT239" i="1"/>
  <c r="AU239" i="1"/>
  <c r="AV239" i="1"/>
  <c r="AW239" i="1"/>
  <c r="AX239" i="1"/>
  <c r="AY239" i="1"/>
  <c r="AZ239" i="1"/>
  <c r="BA239" i="1"/>
  <c r="BB239" i="1"/>
  <c r="BC239" i="1"/>
  <c r="BD239" i="1"/>
  <c r="BE239" i="1"/>
  <c r="BF239" i="1"/>
  <c r="H240" i="1"/>
  <c r="I240" i="1"/>
  <c r="J240" i="1"/>
  <c r="K240" i="1"/>
  <c r="L240" i="1"/>
  <c r="M240" i="1"/>
  <c r="N240" i="1"/>
  <c r="O240" i="1"/>
  <c r="P240" i="1"/>
  <c r="Q240" i="1"/>
  <c r="R240" i="1"/>
  <c r="S240" i="1"/>
  <c r="T240" i="1"/>
  <c r="U240" i="1"/>
  <c r="V240" i="1"/>
  <c r="W240" i="1"/>
  <c r="X240" i="1"/>
  <c r="Y240" i="1"/>
  <c r="Z240" i="1"/>
  <c r="AA240" i="1"/>
  <c r="AB240" i="1"/>
  <c r="AC240" i="1"/>
  <c r="AD240" i="1"/>
  <c r="AE240" i="1"/>
  <c r="AF240" i="1"/>
  <c r="AG240" i="1"/>
  <c r="AH240" i="1"/>
  <c r="AI240" i="1"/>
  <c r="AJ240" i="1"/>
  <c r="AK240" i="1"/>
  <c r="AL240" i="1"/>
  <c r="AM240" i="1"/>
  <c r="AN240" i="1"/>
  <c r="AO240" i="1"/>
  <c r="AP240" i="1"/>
  <c r="AQ240" i="1"/>
  <c r="AR240" i="1"/>
  <c r="AS240" i="1"/>
  <c r="AT240" i="1"/>
  <c r="AU240" i="1"/>
  <c r="AV240" i="1"/>
  <c r="AW240" i="1"/>
  <c r="AX240" i="1"/>
  <c r="AY240" i="1"/>
  <c r="AZ240" i="1"/>
  <c r="BA240" i="1"/>
  <c r="BB240" i="1"/>
  <c r="BC240" i="1"/>
  <c r="BD240" i="1"/>
  <c r="BE240" i="1"/>
  <c r="BF240" i="1"/>
  <c r="H241" i="1"/>
  <c r="I241" i="1"/>
  <c r="J241" i="1"/>
  <c r="K241" i="1"/>
  <c r="L241" i="1"/>
  <c r="M241" i="1"/>
  <c r="N241" i="1"/>
  <c r="O241" i="1"/>
  <c r="P241" i="1"/>
  <c r="Q241" i="1"/>
  <c r="R241" i="1"/>
  <c r="S241" i="1"/>
  <c r="T241" i="1"/>
  <c r="U241" i="1"/>
  <c r="V241" i="1"/>
  <c r="W241" i="1"/>
  <c r="X241" i="1"/>
  <c r="Y241" i="1"/>
  <c r="Z241" i="1"/>
  <c r="AA241" i="1"/>
  <c r="AB241" i="1"/>
  <c r="AC241" i="1"/>
  <c r="AD241" i="1"/>
  <c r="AE241" i="1"/>
  <c r="AF241" i="1"/>
  <c r="AG241" i="1"/>
  <c r="AH241" i="1"/>
  <c r="AI241" i="1"/>
  <c r="AJ241" i="1"/>
  <c r="AK241" i="1"/>
  <c r="AL241" i="1"/>
  <c r="AM241" i="1"/>
  <c r="AN241" i="1"/>
  <c r="AO241" i="1"/>
  <c r="AP241" i="1"/>
  <c r="AQ241" i="1"/>
  <c r="AR241" i="1"/>
  <c r="AS241" i="1"/>
  <c r="AT241" i="1"/>
  <c r="AU241" i="1"/>
  <c r="AV241" i="1"/>
  <c r="AW241" i="1"/>
  <c r="AX241" i="1"/>
  <c r="AY241" i="1"/>
  <c r="AZ241" i="1"/>
  <c r="BA241" i="1"/>
  <c r="BB241" i="1"/>
  <c r="BC241" i="1"/>
  <c r="BD241" i="1"/>
  <c r="BE241" i="1"/>
  <c r="BF241" i="1"/>
  <c r="H242" i="1"/>
  <c r="I242" i="1"/>
  <c r="J242" i="1"/>
  <c r="K242" i="1"/>
  <c r="L242" i="1"/>
  <c r="M242" i="1"/>
  <c r="N242" i="1"/>
  <c r="O242" i="1"/>
  <c r="P242" i="1"/>
  <c r="Q242" i="1"/>
  <c r="R242" i="1"/>
  <c r="S242" i="1"/>
  <c r="T242" i="1"/>
  <c r="U242" i="1"/>
  <c r="V242" i="1"/>
  <c r="W242" i="1"/>
  <c r="X242" i="1"/>
  <c r="Y242" i="1"/>
  <c r="Z242" i="1"/>
  <c r="AA242" i="1"/>
  <c r="AB242" i="1"/>
  <c r="AC242" i="1"/>
  <c r="AD242" i="1"/>
  <c r="AE242" i="1"/>
  <c r="AF242" i="1"/>
  <c r="AG242" i="1"/>
  <c r="AH242" i="1"/>
  <c r="AI242" i="1"/>
  <c r="AJ242" i="1"/>
  <c r="AK242" i="1"/>
  <c r="AL242" i="1"/>
  <c r="AM242" i="1"/>
  <c r="AN242" i="1"/>
  <c r="AO242" i="1"/>
  <c r="AP242" i="1"/>
  <c r="AQ242" i="1"/>
  <c r="AR242" i="1"/>
  <c r="AS242" i="1"/>
  <c r="AT242" i="1"/>
  <c r="AU242" i="1"/>
  <c r="AV242" i="1"/>
  <c r="AW242" i="1"/>
  <c r="AX242" i="1"/>
  <c r="AY242" i="1"/>
  <c r="AZ242" i="1"/>
  <c r="BA242" i="1"/>
  <c r="BB242" i="1"/>
  <c r="BC242" i="1"/>
  <c r="BD242" i="1"/>
  <c r="BE242" i="1"/>
  <c r="BF242" i="1"/>
  <c r="H243" i="1"/>
  <c r="I243" i="1"/>
  <c r="J243" i="1"/>
  <c r="K243" i="1"/>
  <c r="L243" i="1"/>
  <c r="M243" i="1"/>
  <c r="N243" i="1"/>
  <c r="O243" i="1"/>
  <c r="P243" i="1"/>
  <c r="Q243" i="1"/>
  <c r="R243" i="1"/>
  <c r="S243" i="1"/>
  <c r="T243" i="1"/>
  <c r="U243" i="1"/>
  <c r="V243" i="1"/>
  <c r="W243" i="1"/>
  <c r="X243" i="1"/>
  <c r="Y243" i="1"/>
  <c r="Z243" i="1"/>
  <c r="AA243" i="1"/>
  <c r="AB243" i="1"/>
  <c r="AC243" i="1"/>
  <c r="AD243" i="1"/>
  <c r="AE243" i="1"/>
  <c r="AF243" i="1"/>
  <c r="AG243" i="1"/>
  <c r="AH243" i="1"/>
  <c r="AI243" i="1"/>
  <c r="AJ243" i="1"/>
  <c r="AK243" i="1"/>
  <c r="AL243" i="1"/>
  <c r="AM243" i="1"/>
  <c r="AN243" i="1"/>
  <c r="AO243" i="1"/>
  <c r="AP243" i="1"/>
  <c r="AQ243" i="1"/>
  <c r="AR243" i="1"/>
  <c r="AS243" i="1"/>
  <c r="AT243" i="1"/>
  <c r="AU243" i="1"/>
  <c r="AV243" i="1"/>
  <c r="AW243" i="1"/>
  <c r="AX243" i="1"/>
  <c r="AY243" i="1"/>
  <c r="AZ243" i="1"/>
  <c r="BA243" i="1"/>
  <c r="BB243" i="1"/>
  <c r="BC243" i="1"/>
  <c r="BD243" i="1"/>
  <c r="BE243" i="1"/>
  <c r="BF243" i="1"/>
  <c r="H244" i="1"/>
  <c r="I244" i="1"/>
  <c r="J244" i="1"/>
  <c r="K244" i="1"/>
  <c r="L244" i="1"/>
  <c r="M244" i="1"/>
  <c r="N244" i="1"/>
  <c r="O244" i="1"/>
  <c r="P244" i="1"/>
  <c r="Q244" i="1"/>
  <c r="R244" i="1"/>
  <c r="S244" i="1"/>
  <c r="T244" i="1"/>
  <c r="U244" i="1"/>
  <c r="V244" i="1"/>
  <c r="W244" i="1"/>
  <c r="X244" i="1"/>
  <c r="Y244" i="1"/>
  <c r="Z244" i="1"/>
  <c r="AA244" i="1"/>
  <c r="AB244" i="1"/>
  <c r="AC244" i="1"/>
  <c r="AD244" i="1"/>
  <c r="AE244" i="1"/>
  <c r="AF244" i="1"/>
  <c r="AG244" i="1"/>
  <c r="AH244" i="1"/>
  <c r="AI244" i="1"/>
  <c r="AJ244" i="1"/>
  <c r="AK244" i="1"/>
  <c r="AL244" i="1"/>
  <c r="AM244" i="1"/>
  <c r="AN244" i="1"/>
  <c r="AO244" i="1"/>
  <c r="AP244" i="1"/>
  <c r="AQ244" i="1"/>
  <c r="AR244" i="1"/>
  <c r="AS244" i="1"/>
  <c r="AT244" i="1"/>
  <c r="AU244" i="1"/>
  <c r="AV244" i="1"/>
  <c r="AW244" i="1"/>
  <c r="AX244" i="1"/>
  <c r="AY244" i="1"/>
  <c r="AZ244" i="1"/>
  <c r="BA244" i="1"/>
  <c r="BB244" i="1"/>
  <c r="BC244" i="1"/>
  <c r="BD244" i="1"/>
  <c r="BE244" i="1"/>
  <c r="BF244" i="1"/>
  <c r="H245" i="1"/>
  <c r="I245" i="1"/>
  <c r="J245" i="1"/>
  <c r="K245" i="1"/>
  <c r="L245" i="1"/>
  <c r="M245" i="1"/>
  <c r="N245" i="1"/>
  <c r="O245" i="1"/>
  <c r="P245" i="1"/>
  <c r="Q245" i="1"/>
  <c r="R245" i="1"/>
  <c r="S245" i="1"/>
  <c r="T245" i="1"/>
  <c r="U245" i="1"/>
  <c r="V245" i="1"/>
  <c r="W245" i="1"/>
  <c r="X245" i="1"/>
  <c r="Y245" i="1"/>
  <c r="Z245" i="1"/>
  <c r="AA245" i="1"/>
  <c r="AB245" i="1"/>
  <c r="AC245" i="1"/>
  <c r="AD245" i="1"/>
  <c r="AE245" i="1"/>
  <c r="AF245" i="1"/>
  <c r="AG245" i="1"/>
  <c r="AH245" i="1"/>
  <c r="AI245" i="1"/>
  <c r="AJ245" i="1"/>
  <c r="AK245" i="1"/>
  <c r="AL245" i="1"/>
  <c r="AM245" i="1"/>
  <c r="AN245" i="1"/>
  <c r="AO245" i="1"/>
  <c r="AP245" i="1"/>
  <c r="AQ245" i="1"/>
  <c r="AR245" i="1"/>
  <c r="AS245" i="1"/>
  <c r="AT245" i="1"/>
  <c r="AU245" i="1"/>
  <c r="AV245" i="1"/>
  <c r="AW245" i="1"/>
  <c r="AX245" i="1"/>
  <c r="AY245" i="1"/>
  <c r="AZ245" i="1"/>
  <c r="BA245" i="1"/>
  <c r="BB245" i="1"/>
  <c r="BC245" i="1"/>
  <c r="BD245" i="1"/>
  <c r="BE245" i="1"/>
  <c r="BF245" i="1"/>
  <c r="H246" i="1"/>
  <c r="I246" i="1"/>
  <c r="J246" i="1"/>
  <c r="K246" i="1"/>
  <c r="L246" i="1"/>
  <c r="M246" i="1"/>
  <c r="N246" i="1"/>
  <c r="O246" i="1"/>
  <c r="P246" i="1"/>
  <c r="Q246" i="1"/>
  <c r="R246" i="1"/>
  <c r="S246" i="1"/>
  <c r="T246" i="1"/>
  <c r="U246" i="1"/>
  <c r="V246" i="1"/>
  <c r="W246" i="1"/>
  <c r="X246" i="1"/>
  <c r="Y246" i="1"/>
  <c r="Z246" i="1"/>
  <c r="AA246" i="1"/>
  <c r="AB246" i="1"/>
  <c r="AC246" i="1"/>
  <c r="AD246" i="1"/>
  <c r="AE246" i="1"/>
  <c r="AF246" i="1"/>
  <c r="AG246" i="1"/>
  <c r="AH246" i="1"/>
  <c r="AI246" i="1"/>
  <c r="AJ246" i="1"/>
  <c r="AK246" i="1"/>
  <c r="AL246" i="1"/>
  <c r="AM246" i="1"/>
  <c r="AN246" i="1"/>
  <c r="AO246" i="1"/>
  <c r="AP246" i="1"/>
  <c r="AQ246" i="1"/>
  <c r="AR246" i="1"/>
  <c r="AS246" i="1"/>
  <c r="AT246" i="1"/>
  <c r="AU246" i="1"/>
  <c r="AV246" i="1"/>
  <c r="AW246" i="1"/>
  <c r="AX246" i="1"/>
  <c r="AY246" i="1"/>
  <c r="AZ246" i="1"/>
  <c r="BA246" i="1"/>
  <c r="BB246" i="1"/>
  <c r="BC246" i="1"/>
  <c r="BD246" i="1"/>
  <c r="BE246" i="1"/>
  <c r="BF246" i="1"/>
  <c r="H247" i="1"/>
  <c r="I247" i="1"/>
  <c r="J247" i="1"/>
  <c r="K247" i="1"/>
  <c r="L247" i="1"/>
  <c r="M247" i="1"/>
  <c r="N247" i="1"/>
  <c r="O247" i="1"/>
  <c r="P247" i="1"/>
  <c r="Q247" i="1"/>
  <c r="R247" i="1"/>
  <c r="S247" i="1"/>
  <c r="T247" i="1"/>
  <c r="U247" i="1"/>
  <c r="V247" i="1"/>
  <c r="W247" i="1"/>
  <c r="X247" i="1"/>
  <c r="Y247" i="1"/>
  <c r="Z247" i="1"/>
  <c r="AA247" i="1"/>
  <c r="AB247" i="1"/>
  <c r="AC247" i="1"/>
  <c r="AD247" i="1"/>
  <c r="AE247" i="1"/>
  <c r="AF247" i="1"/>
  <c r="AG247" i="1"/>
  <c r="AH247" i="1"/>
  <c r="AI247" i="1"/>
  <c r="AJ247" i="1"/>
  <c r="AK247" i="1"/>
  <c r="AL247" i="1"/>
  <c r="AM247" i="1"/>
  <c r="AN247" i="1"/>
  <c r="AO247" i="1"/>
  <c r="AP247" i="1"/>
  <c r="AQ247" i="1"/>
  <c r="AR247" i="1"/>
  <c r="AS247" i="1"/>
  <c r="AT247" i="1"/>
  <c r="AU247" i="1"/>
  <c r="AV247" i="1"/>
  <c r="AW247" i="1"/>
  <c r="AX247" i="1"/>
  <c r="AY247" i="1"/>
  <c r="AZ247" i="1"/>
  <c r="BA247" i="1"/>
  <c r="BB247" i="1"/>
  <c r="BC247" i="1"/>
  <c r="BD247" i="1"/>
  <c r="BE247" i="1"/>
  <c r="BF247" i="1"/>
  <c r="H248" i="1"/>
  <c r="I248" i="1"/>
  <c r="J248" i="1"/>
  <c r="K248" i="1"/>
  <c r="L248" i="1"/>
  <c r="M248" i="1"/>
  <c r="N248" i="1"/>
  <c r="O248" i="1"/>
  <c r="P248" i="1"/>
  <c r="Q248" i="1"/>
  <c r="R248" i="1"/>
  <c r="S248" i="1"/>
  <c r="T248" i="1"/>
  <c r="U248" i="1"/>
  <c r="V248" i="1"/>
  <c r="W248" i="1"/>
  <c r="X248" i="1"/>
  <c r="Y248" i="1"/>
  <c r="Z248" i="1"/>
  <c r="AA248" i="1"/>
  <c r="AB248" i="1"/>
  <c r="AC248" i="1"/>
  <c r="AD248" i="1"/>
  <c r="AE248" i="1"/>
  <c r="AF248" i="1"/>
  <c r="AG248" i="1"/>
  <c r="AH248" i="1"/>
  <c r="AI248" i="1"/>
  <c r="AJ248" i="1"/>
  <c r="AK248" i="1"/>
  <c r="AL248" i="1"/>
  <c r="AM248" i="1"/>
  <c r="AN248" i="1"/>
  <c r="AO248" i="1"/>
  <c r="AP248" i="1"/>
  <c r="AQ248" i="1"/>
  <c r="AR248" i="1"/>
  <c r="AS248" i="1"/>
  <c r="AT248" i="1"/>
  <c r="AU248" i="1"/>
  <c r="AV248" i="1"/>
  <c r="AW248" i="1"/>
  <c r="AX248" i="1"/>
  <c r="AY248" i="1"/>
  <c r="AZ248" i="1"/>
  <c r="BA248" i="1"/>
  <c r="BB248" i="1"/>
  <c r="BC248" i="1"/>
  <c r="BD248" i="1"/>
  <c r="BE248" i="1"/>
  <c r="BF248" i="1"/>
  <c r="H249" i="1"/>
  <c r="I249" i="1"/>
  <c r="J249" i="1"/>
  <c r="K249" i="1"/>
  <c r="L249" i="1"/>
  <c r="M249" i="1"/>
  <c r="N249" i="1"/>
  <c r="O249" i="1"/>
  <c r="P249" i="1"/>
  <c r="Q249" i="1"/>
  <c r="R249" i="1"/>
  <c r="S249" i="1"/>
  <c r="T249" i="1"/>
  <c r="U249" i="1"/>
  <c r="V249" i="1"/>
  <c r="W249" i="1"/>
  <c r="X249" i="1"/>
  <c r="Y249" i="1"/>
  <c r="Z249" i="1"/>
  <c r="AA249" i="1"/>
  <c r="AB249" i="1"/>
  <c r="AC249" i="1"/>
  <c r="AD249" i="1"/>
  <c r="AE249" i="1"/>
  <c r="AF249" i="1"/>
  <c r="AG249" i="1"/>
  <c r="AH249" i="1"/>
  <c r="AI249" i="1"/>
  <c r="AJ249" i="1"/>
  <c r="AK249" i="1"/>
  <c r="AL249" i="1"/>
  <c r="AM249" i="1"/>
  <c r="AN249" i="1"/>
  <c r="AO249" i="1"/>
  <c r="AP249" i="1"/>
  <c r="AQ249" i="1"/>
  <c r="AR249" i="1"/>
  <c r="AS249" i="1"/>
  <c r="AT249" i="1"/>
  <c r="AU249" i="1"/>
  <c r="AV249" i="1"/>
  <c r="AW249" i="1"/>
  <c r="AX249" i="1"/>
  <c r="AY249" i="1"/>
  <c r="AZ249" i="1"/>
  <c r="BA249" i="1"/>
  <c r="BB249" i="1"/>
  <c r="BC249" i="1"/>
  <c r="BD249" i="1"/>
  <c r="BE249" i="1"/>
  <c r="BF249" i="1"/>
  <c r="H250" i="1"/>
  <c r="I250" i="1"/>
  <c r="J250" i="1"/>
  <c r="K250" i="1"/>
  <c r="L250" i="1"/>
  <c r="M250" i="1"/>
  <c r="N250" i="1"/>
  <c r="O250" i="1"/>
  <c r="P250" i="1"/>
  <c r="Q250" i="1"/>
  <c r="R250" i="1"/>
  <c r="S250" i="1"/>
  <c r="T250" i="1"/>
  <c r="U250" i="1"/>
  <c r="V250" i="1"/>
  <c r="W250" i="1"/>
  <c r="X250" i="1"/>
  <c r="Y250" i="1"/>
  <c r="Z250" i="1"/>
  <c r="AA250" i="1"/>
  <c r="AB250" i="1"/>
  <c r="AC250" i="1"/>
  <c r="AD250" i="1"/>
  <c r="AE250" i="1"/>
  <c r="AF250" i="1"/>
  <c r="AG250" i="1"/>
  <c r="AH250" i="1"/>
  <c r="AI250" i="1"/>
  <c r="AJ250" i="1"/>
  <c r="AK250" i="1"/>
  <c r="AL250" i="1"/>
  <c r="AM250" i="1"/>
  <c r="AN250" i="1"/>
  <c r="AO250" i="1"/>
  <c r="AP250" i="1"/>
  <c r="AQ250" i="1"/>
  <c r="AR250" i="1"/>
  <c r="AS250" i="1"/>
  <c r="AT250" i="1"/>
  <c r="AU250" i="1"/>
  <c r="AV250" i="1"/>
  <c r="AW250" i="1"/>
  <c r="AX250" i="1"/>
  <c r="AY250" i="1"/>
  <c r="AZ250" i="1"/>
  <c r="BA250" i="1"/>
  <c r="BB250" i="1"/>
  <c r="BC250" i="1"/>
  <c r="BD250" i="1"/>
  <c r="BE250" i="1"/>
  <c r="BF250" i="1"/>
  <c r="H251" i="1"/>
  <c r="I251" i="1"/>
  <c r="J251" i="1"/>
  <c r="K251" i="1"/>
  <c r="L251" i="1"/>
  <c r="M251" i="1"/>
  <c r="N251" i="1"/>
  <c r="O251" i="1"/>
  <c r="P251" i="1"/>
  <c r="Q251" i="1"/>
  <c r="R251" i="1"/>
  <c r="S251" i="1"/>
  <c r="T251" i="1"/>
  <c r="U251" i="1"/>
  <c r="V251" i="1"/>
  <c r="W251" i="1"/>
  <c r="X251" i="1"/>
  <c r="Y251" i="1"/>
  <c r="Z251" i="1"/>
  <c r="AA251" i="1"/>
  <c r="AB251" i="1"/>
  <c r="AC251" i="1"/>
  <c r="AD251" i="1"/>
  <c r="AE251" i="1"/>
  <c r="AF251" i="1"/>
  <c r="AG251" i="1"/>
  <c r="AH251" i="1"/>
  <c r="AI251" i="1"/>
  <c r="AJ251" i="1"/>
  <c r="AK251" i="1"/>
  <c r="AL251" i="1"/>
  <c r="AM251" i="1"/>
  <c r="AN251" i="1"/>
  <c r="AO251" i="1"/>
  <c r="AP251" i="1"/>
  <c r="AQ251" i="1"/>
  <c r="AR251" i="1"/>
  <c r="AS251" i="1"/>
  <c r="AT251" i="1"/>
  <c r="AU251" i="1"/>
  <c r="AV251" i="1"/>
  <c r="AW251" i="1"/>
  <c r="AX251" i="1"/>
  <c r="AY251" i="1"/>
  <c r="AZ251" i="1"/>
  <c r="BA251" i="1"/>
  <c r="BB251" i="1"/>
  <c r="BC251" i="1"/>
  <c r="BD251" i="1"/>
  <c r="BE251" i="1"/>
  <c r="BF251" i="1"/>
  <c r="H252" i="1"/>
  <c r="I252" i="1"/>
  <c r="J252" i="1"/>
  <c r="K252" i="1"/>
  <c r="L252" i="1"/>
  <c r="M252" i="1"/>
  <c r="N252" i="1"/>
  <c r="O252" i="1"/>
  <c r="P252" i="1"/>
  <c r="Q252" i="1"/>
  <c r="R252" i="1"/>
  <c r="S252" i="1"/>
  <c r="T252" i="1"/>
  <c r="U252" i="1"/>
  <c r="V252" i="1"/>
  <c r="W252" i="1"/>
  <c r="X252" i="1"/>
  <c r="Y252" i="1"/>
  <c r="Z252" i="1"/>
  <c r="AA252" i="1"/>
  <c r="AB252" i="1"/>
  <c r="AC252" i="1"/>
  <c r="AD252" i="1"/>
  <c r="AE252" i="1"/>
  <c r="AF252" i="1"/>
  <c r="AG252" i="1"/>
  <c r="AH252" i="1"/>
  <c r="AI252" i="1"/>
  <c r="AJ252" i="1"/>
  <c r="AK252" i="1"/>
  <c r="AL252" i="1"/>
  <c r="AM252" i="1"/>
  <c r="AN252" i="1"/>
  <c r="AO252" i="1"/>
  <c r="AP252" i="1"/>
  <c r="AQ252" i="1"/>
  <c r="AR252" i="1"/>
  <c r="AS252" i="1"/>
  <c r="AT252" i="1"/>
  <c r="AU252" i="1"/>
  <c r="AV252" i="1"/>
  <c r="AW252" i="1"/>
  <c r="AX252" i="1"/>
  <c r="AY252" i="1"/>
  <c r="AZ252" i="1"/>
  <c r="BA252" i="1"/>
  <c r="BB252" i="1"/>
  <c r="BC252" i="1"/>
  <c r="BD252" i="1"/>
  <c r="BE252" i="1"/>
  <c r="BF252" i="1"/>
  <c r="H253" i="1"/>
  <c r="I253" i="1"/>
  <c r="J253" i="1"/>
  <c r="K253" i="1"/>
  <c r="L253" i="1"/>
  <c r="M253" i="1"/>
  <c r="N253" i="1"/>
  <c r="O253" i="1"/>
  <c r="P253" i="1"/>
  <c r="Q253" i="1"/>
  <c r="R253" i="1"/>
  <c r="S253" i="1"/>
  <c r="T253" i="1"/>
  <c r="U253" i="1"/>
  <c r="V253" i="1"/>
  <c r="W253" i="1"/>
  <c r="X253" i="1"/>
  <c r="Y253" i="1"/>
  <c r="Z253" i="1"/>
  <c r="AA253" i="1"/>
  <c r="AB253" i="1"/>
  <c r="AC253" i="1"/>
  <c r="AD253" i="1"/>
  <c r="AE253" i="1"/>
  <c r="AF253" i="1"/>
  <c r="AG253" i="1"/>
  <c r="AH253" i="1"/>
  <c r="AI253" i="1"/>
  <c r="AJ253" i="1"/>
  <c r="AK253" i="1"/>
  <c r="AL253" i="1"/>
  <c r="AM253" i="1"/>
  <c r="AN253" i="1"/>
  <c r="AO253" i="1"/>
  <c r="AP253" i="1"/>
  <c r="AQ253" i="1"/>
  <c r="AR253" i="1"/>
  <c r="AS253" i="1"/>
  <c r="AT253" i="1"/>
  <c r="AU253" i="1"/>
  <c r="AV253" i="1"/>
  <c r="AW253" i="1"/>
  <c r="AX253" i="1"/>
  <c r="AY253" i="1"/>
  <c r="AZ253" i="1"/>
  <c r="BA253" i="1"/>
  <c r="BB253" i="1"/>
  <c r="BC253" i="1"/>
  <c r="BD253" i="1"/>
  <c r="BE253" i="1"/>
  <c r="BF253" i="1"/>
  <c r="H254" i="1"/>
  <c r="I254" i="1"/>
  <c r="J254" i="1"/>
  <c r="K254" i="1"/>
  <c r="L254" i="1"/>
  <c r="M254" i="1"/>
  <c r="N254" i="1"/>
  <c r="O254" i="1"/>
  <c r="P254" i="1"/>
  <c r="Q254" i="1"/>
  <c r="R254" i="1"/>
  <c r="S254" i="1"/>
  <c r="T254" i="1"/>
  <c r="U254" i="1"/>
  <c r="V254" i="1"/>
  <c r="W254" i="1"/>
  <c r="X254" i="1"/>
  <c r="Y254" i="1"/>
  <c r="Z254" i="1"/>
  <c r="AA254" i="1"/>
  <c r="AB254" i="1"/>
  <c r="AC254" i="1"/>
  <c r="AD254" i="1"/>
  <c r="AE254" i="1"/>
  <c r="AF254" i="1"/>
  <c r="AG254" i="1"/>
  <c r="AH254" i="1"/>
  <c r="AI254" i="1"/>
  <c r="AJ254" i="1"/>
  <c r="AK254" i="1"/>
  <c r="AL254" i="1"/>
  <c r="AM254" i="1"/>
  <c r="AN254" i="1"/>
  <c r="AO254" i="1"/>
  <c r="AP254" i="1"/>
  <c r="AQ254" i="1"/>
  <c r="AR254" i="1"/>
  <c r="AS254" i="1"/>
  <c r="AT254" i="1"/>
  <c r="AU254" i="1"/>
  <c r="AV254" i="1"/>
  <c r="AW254" i="1"/>
  <c r="AX254" i="1"/>
  <c r="AY254" i="1"/>
  <c r="AZ254" i="1"/>
  <c r="BA254" i="1"/>
  <c r="BB254" i="1"/>
  <c r="BC254" i="1"/>
  <c r="BD254" i="1"/>
  <c r="BE254" i="1"/>
  <c r="BF254" i="1"/>
  <c r="H255" i="1"/>
  <c r="I255" i="1"/>
  <c r="J255" i="1"/>
  <c r="K255" i="1"/>
  <c r="L255" i="1"/>
  <c r="M255" i="1"/>
  <c r="N255" i="1"/>
  <c r="O255" i="1"/>
  <c r="P255" i="1"/>
  <c r="Q255" i="1"/>
  <c r="R255" i="1"/>
  <c r="S255" i="1"/>
  <c r="T255" i="1"/>
  <c r="U255" i="1"/>
  <c r="V255" i="1"/>
  <c r="W255" i="1"/>
  <c r="X255" i="1"/>
  <c r="Y255" i="1"/>
  <c r="Z255" i="1"/>
  <c r="AA255" i="1"/>
  <c r="AB255" i="1"/>
  <c r="AC255" i="1"/>
  <c r="AD255" i="1"/>
  <c r="AE255" i="1"/>
  <c r="AF255" i="1"/>
  <c r="AG255" i="1"/>
  <c r="AH255" i="1"/>
  <c r="AI255" i="1"/>
  <c r="AJ255" i="1"/>
  <c r="AK255" i="1"/>
  <c r="AL255" i="1"/>
  <c r="AM255" i="1"/>
  <c r="AN255" i="1"/>
  <c r="AO255" i="1"/>
  <c r="AP255" i="1"/>
  <c r="AQ255" i="1"/>
  <c r="AR255" i="1"/>
  <c r="AS255" i="1"/>
  <c r="AT255" i="1"/>
  <c r="AU255" i="1"/>
  <c r="AV255" i="1"/>
  <c r="AW255" i="1"/>
  <c r="AX255" i="1"/>
  <c r="AY255" i="1"/>
  <c r="AZ255" i="1"/>
  <c r="BA255" i="1"/>
  <c r="BB255" i="1"/>
  <c r="BC255" i="1"/>
  <c r="BD255" i="1"/>
  <c r="BE255" i="1"/>
  <c r="BF255" i="1"/>
  <c r="H256" i="1"/>
  <c r="I256" i="1"/>
  <c r="J256" i="1"/>
  <c r="K256" i="1"/>
  <c r="L256" i="1"/>
  <c r="M256" i="1"/>
  <c r="N256" i="1"/>
  <c r="O256" i="1"/>
  <c r="P256" i="1"/>
  <c r="Q256" i="1"/>
  <c r="R256" i="1"/>
  <c r="S256" i="1"/>
  <c r="T256" i="1"/>
  <c r="U256" i="1"/>
  <c r="V256" i="1"/>
  <c r="W256" i="1"/>
  <c r="X256" i="1"/>
  <c r="Y256" i="1"/>
  <c r="Z256" i="1"/>
  <c r="AA256" i="1"/>
  <c r="AB256" i="1"/>
  <c r="AC256" i="1"/>
  <c r="AD256" i="1"/>
  <c r="AE256" i="1"/>
  <c r="AF256" i="1"/>
  <c r="AG256" i="1"/>
  <c r="AH256" i="1"/>
  <c r="AI256" i="1"/>
  <c r="AJ256" i="1"/>
  <c r="AK256" i="1"/>
  <c r="AL256" i="1"/>
  <c r="AM256" i="1"/>
  <c r="AN256" i="1"/>
  <c r="AO256" i="1"/>
  <c r="AP256" i="1"/>
  <c r="AQ256" i="1"/>
  <c r="AR256" i="1"/>
  <c r="AS256" i="1"/>
  <c r="AT256" i="1"/>
  <c r="AU256" i="1"/>
  <c r="AV256" i="1"/>
  <c r="AW256" i="1"/>
  <c r="AX256" i="1"/>
  <c r="AY256" i="1"/>
  <c r="AZ256" i="1"/>
  <c r="BA256" i="1"/>
  <c r="BB256" i="1"/>
  <c r="BC256" i="1"/>
  <c r="BD256" i="1"/>
  <c r="BE256" i="1"/>
  <c r="BF256" i="1"/>
  <c r="H257" i="1"/>
  <c r="I257" i="1"/>
  <c r="J257" i="1"/>
  <c r="K257" i="1"/>
  <c r="L257" i="1"/>
  <c r="M257" i="1"/>
  <c r="N257" i="1"/>
  <c r="O257" i="1"/>
  <c r="P257" i="1"/>
  <c r="Q257" i="1"/>
  <c r="R257" i="1"/>
  <c r="S257" i="1"/>
  <c r="T257" i="1"/>
  <c r="U257" i="1"/>
  <c r="V257" i="1"/>
  <c r="W257" i="1"/>
  <c r="X257" i="1"/>
  <c r="Y257" i="1"/>
  <c r="Z257" i="1"/>
  <c r="AA257" i="1"/>
  <c r="AB257" i="1"/>
  <c r="AC257" i="1"/>
  <c r="AD257" i="1"/>
  <c r="AE257" i="1"/>
  <c r="AF257" i="1"/>
  <c r="AG257" i="1"/>
  <c r="AH257" i="1"/>
  <c r="AI257" i="1"/>
  <c r="AJ257" i="1"/>
  <c r="AK257" i="1"/>
  <c r="AL257" i="1"/>
  <c r="AM257" i="1"/>
  <c r="AN257" i="1"/>
  <c r="AO257" i="1"/>
  <c r="AP257" i="1"/>
  <c r="AQ257" i="1"/>
  <c r="AR257" i="1"/>
  <c r="AS257" i="1"/>
  <c r="AT257" i="1"/>
  <c r="AU257" i="1"/>
  <c r="AV257" i="1"/>
  <c r="AW257" i="1"/>
  <c r="AX257" i="1"/>
  <c r="AY257" i="1"/>
  <c r="AZ257" i="1"/>
  <c r="BA257" i="1"/>
  <c r="BB257" i="1"/>
  <c r="BC257" i="1"/>
  <c r="BD257" i="1"/>
  <c r="BE257" i="1"/>
  <c r="BF257" i="1"/>
  <c r="H258" i="1"/>
  <c r="I258" i="1"/>
  <c r="J258" i="1"/>
  <c r="K258" i="1"/>
  <c r="L258" i="1"/>
  <c r="M258" i="1"/>
  <c r="N258" i="1"/>
  <c r="O258" i="1"/>
  <c r="P258" i="1"/>
  <c r="Q258" i="1"/>
  <c r="R258" i="1"/>
  <c r="S258" i="1"/>
  <c r="T258" i="1"/>
  <c r="U258" i="1"/>
  <c r="V258" i="1"/>
  <c r="W258" i="1"/>
  <c r="X258" i="1"/>
  <c r="Y258" i="1"/>
  <c r="Z258" i="1"/>
  <c r="AA258" i="1"/>
  <c r="AB258" i="1"/>
  <c r="AC258" i="1"/>
  <c r="AD258" i="1"/>
  <c r="AE258" i="1"/>
  <c r="AF258" i="1"/>
  <c r="AG258" i="1"/>
  <c r="AH258" i="1"/>
  <c r="AI258" i="1"/>
  <c r="AJ258" i="1"/>
  <c r="AK258" i="1"/>
  <c r="AL258" i="1"/>
  <c r="AM258" i="1"/>
  <c r="AN258" i="1"/>
  <c r="AO258" i="1"/>
  <c r="AP258" i="1"/>
  <c r="AQ258" i="1"/>
  <c r="AR258" i="1"/>
  <c r="AS258" i="1"/>
  <c r="AT258" i="1"/>
  <c r="AU258" i="1"/>
  <c r="AV258" i="1"/>
  <c r="AW258" i="1"/>
  <c r="AX258" i="1"/>
  <c r="AY258" i="1"/>
  <c r="AZ258" i="1"/>
  <c r="BA258" i="1"/>
  <c r="BB258" i="1"/>
  <c r="BC258" i="1"/>
  <c r="BD258" i="1"/>
  <c r="BE258" i="1"/>
  <c r="BF258" i="1"/>
  <c r="H259" i="1"/>
  <c r="I259" i="1"/>
  <c r="J259" i="1"/>
  <c r="K259" i="1"/>
  <c r="L259" i="1"/>
  <c r="M259" i="1"/>
  <c r="N259" i="1"/>
  <c r="O259" i="1"/>
  <c r="P259" i="1"/>
  <c r="Q259" i="1"/>
  <c r="R259" i="1"/>
  <c r="S259" i="1"/>
  <c r="T259" i="1"/>
  <c r="U259" i="1"/>
  <c r="V259" i="1"/>
  <c r="W259" i="1"/>
  <c r="X259" i="1"/>
  <c r="Y259" i="1"/>
  <c r="Z259" i="1"/>
  <c r="AA259" i="1"/>
  <c r="AB259" i="1"/>
  <c r="AC259" i="1"/>
  <c r="AD259" i="1"/>
  <c r="AE259" i="1"/>
  <c r="AF259" i="1"/>
  <c r="AG259" i="1"/>
  <c r="AH259" i="1"/>
  <c r="AI259" i="1"/>
  <c r="AJ259" i="1"/>
  <c r="AK259" i="1"/>
  <c r="AL259" i="1"/>
  <c r="AM259" i="1"/>
  <c r="AN259" i="1"/>
  <c r="AO259" i="1"/>
  <c r="AP259" i="1"/>
  <c r="AQ259" i="1"/>
  <c r="AR259" i="1"/>
  <c r="AS259" i="1"/>
  <c r="AT259" i="1"/>
  <c r="AU259" i="1"/>
  <c r="AV259" i="1"/>
  <c r="AW259" i="1"/>
  <c r="AX259" i="1"/>
  <c r="AY259" i="1"/>
  <c r="AZ259" i="1"/>
  <c r="BA259" i="1"/>
  <c r="BB259" i="1"/>
  <c r="BC259" i="1"/>
  <c r="BD259" i="1"/>
  <c r="BE259" i="1"/>
  <c r="BF259" i="1"/>
  <c r="H260" i="1"/>
  <c r="I260" i="1"/>
  <c r="J260" i="1"/>
  <c r="K260" i="1"/>
  <c r="L260" i="1"/>
  <c r="M260" i="1"/>
  <c r="N260" i="1"/>
  <c r="O260" i="1"/>
  <c r="P260" i="1"/>
  <c r="Q260" i="1"/>
  <c r="R260" i="1"/>
  <c r="S260" i="1"/>
  <c r="T260" i="1"/>
  <c r="U260" i="1"/>
  <c r="V260" i="1"/>
  <c r="W260" i="1"/>
  <c r="X260" i="1"/>
  <c r="Y260" i="1"/>
  <c r="Z260" i="1"/>
  <c r="AA260" i="1"/>
  <c r="AB260" i="1"/>
  <c r="AC260" i="1"/>
  <c r="AD260" i="1"/>
  <c r="AE260" i="1"/>
  <c r="AF260" i="1"/>
  <c r="AG260" i="1"/>
  <c r="AH260" i="1"/>
  <c r="AI260" i="1"/>
  <c r="AJ260" i="1"/>
  <c r="AK260" i="1"/>
  <c r="AL260" i="1"/>
  <c r="AM260" i="1"/>
  <c r="AN260" i="1"/>
  <c r="AO260" i="1"/>
  <c r="AP260" i="1"/>
  <c r="AQ260" i="1"/>
  <c r="AR260" i="1"/>
  <c r="AS260" i="1"/>
  <c r="AT260" i="1"/>
  <c r="AU260" i="1"/>
  <c r="AV260" i="1"/>
  <c r="AW260" i="1"/>
  <c r="AX260" i="1"/>
  <c r="AY260" i="1"/>
  <c r="AZ260" i="1"/>
  <c r="BA260" i="1"/>
  <c r="BB260" i="1"/>
  <c r="BC260" i="1"/>
  <c r="BD260" i="1"/>
  <c r="BE260" i="1"/>
  <c r="BF260" i="1"/>
  <c r="H261" i="1"/>
  <c r="I261" i="1"/>
  <c r="J261" i="1"/>
  <c r="K261" i="1"/>
  <c r="L261" i="1"/>
  <c r="M261" i="1"/>
  <c r="N261" i="1"/>
  <c r="O261" i="1"/>
  <c r="P261" i="1"/>
  <c r="Q261" i="1"/>
  <c r="R261" i="1"/>
  <c r="S261" i="1"/>
  <c r="T261" i="1"/>
  <c r="U261" i="1"/>
  <c r="V261" i="1"/>
  <c r="W261" i="1"/>
  <c r="X261" i="1"/>
  <c r="Y261" i="1"/>
  <c r="Z261" i="1"/>
  <c r="AA261" i="1"/>
  <c r="AB261" i="1"/>
  <c r="AC261" i="1"/>
  <c r="AD261" i="1"/>
  <c r="AE261" i="1"/>
  <c r="AF261" i="1"/>
  <c r="AG261" i="1"/>
  <c r="AH261" i="1"/>
  <c r="AI261" i="1"/>
  <c r="AJ261" i="1"/>
  <c r="AK261" i="1"/>
  <c r="AL261" i="1"/>
  <c r="AM261" i="1"/>
  <c r="AN261" i="1"/>
  <c r="AO261" i="1"/>
  <c r="AP261" i="1"/>
  <c r="AQ261" i="1"/>
  <c r="AR261" i="1"/>
  <c r="AS261" i="1"/>
  <c r="AT261" i="1"/>
  <c r="AU261" i="1"/>
  <c r="AV261" i="1"/>
  <c r="AW261" i="1"/>
  <c r="AX261" i="1"/>
  <c r="AY261" i="1"/>
  <c r="AZ261" i="1"/>
  <c r="BA261" i="1"/>
  <c r="BB261" i="1"/>
  <c r="BC261" i="1"/>
  <c r="BD261" i="1"/>
  <c r="BE261" i="1"/>
  <c r="BF261" i="1"/>
  <c r="H262" i="1"/>
  <c r="I262" i="1"/>
  <c r="J262" i="1"/>
  <c r="K262" i="1"/>
  <c r="L262" i="1"/>
  <c r="M262" i="1"/>
  <c r="N262" i="1"/>
  <c r="O262" i="1"/>
  <c r="P262" i="1"/>
  <c r="Q262" i="1"/>
  <c r="R262" i="1"/>
  <c r="S262" i="1"/>
  <c r="T262" i="1"/>
  <c r="U262" i="1"/>
  <c r="V262" i="1"/>
  <c r="W262" i="1"/>
  <c r="X262" i="1"/>
  <c r="Y262" i="1"/>
  <c r="Z262" i="1"/>
  <c r="AA262" i="1"/>
  <c r="AB262" i="1"/>
  <c r="AC262" i="1"/>
  <c r="AD262" i="1"/>
  <c r="AE262" i="1"/>
  <c r="AF262" i="1"/>
  <c r="AG262" i="1"/>
  <c r="AH262" i="1"/>
  <c r="AI262" i="1"/>
  <c r="AJ262" i="1"/>
  <c r="AK262" i="1"/>
  <c r="AL262" i="1"/>
  <c r="AM262" i="1"/>
  <c r="AN262" i="1"/>
  <c r="AO262" i="1"/>
  <c r="AP262" i="1"/>
  <c r="AQ262" i="1"/>
  <c r="AR262" i="1"/>
  <c r="AS262" i="1"/>
  <c r="AT262" i="1"/>
  <c r="AU262" i="1"/>
  <c r="AV262" i="1"/>
  <c r="AW262" i="1"/>
  <c r="AX262" i="1"/>
  <c r="AY262" i="1"/>
  <c r="AZ262" i="1"/>
  <c r="BA262" i="1"/>
  <c r="BB262" i="1"/>
  <c r="BC262" i="1"/>
  <c r="BD262" i="1"/>
  <c r="BE262" i="1"/>
  <c r="BF262" i="1"/>
  <c r="H263" i="1"/>
  <c r="I263" i="1"/>
  <c r="J263" i="1"/>
  <c r="K263" i="1"/>
  <c r="L263" i="1"/>
  <c r="M263" i="1"/>
  <c r="N263" i="1"/>
  <c r="O263" i="1"/>
  <c r="P263" i="1"/>
  <c r="Q263" i="1"/>
  <c r="R263" i="1"/>
  <c r="S263" i="1"/>
  <c r="T263" i="1"/>
  <c r="U263" i="1"/>
  <c r="V263" i="1"/>
  <c r="W263" i="1"/>
  <c r="X263" i="1"/>
  <c r="Y263" i="1"/>
  <c r="Z263" i="1"/>
  <c r="AA263" i="1"/>
  <c r="AB263" i="1"/>
  <c r="AC263" i="1"/>
  <c r="AD263" i="1"/>
  <c r="AE263" i="1"/>
  <c r="AF263" i="1"/>
  <c r="AG263" i="1"/>
  <c r="AH263" i="1"/>
  <c r="AI263" i="1"/>
  <c r="AJ263" i="1"/>
  <c r="AK263" i="1"/>
  <c r="AL263" i="1"/>
  <c r="AM263" i="1"/>
  <c r="AN263" i="1"/>
  <c r="AO263" i="1"/>
  <c r="AP263" i="1"/>
  <c r="AQ263" i="1"/>
  <c r="AR263" i="1"/>
  <c r="AS263" i="1"/>
  <c r="AT263" i="1"/>
  <c r="AU263" i="1"/>
  <c r="AV263" i="1"/>
  <c r="AW263" i="1"/>
  <c r="AX263" i="1"/>
  <c r="AY263" i="1"/>
  <c r="AZ263" i="1"/>
  <c r="BA263" i="1"/>
  <c r="BB263" i="1"/>
  <c r="BC263" i="1"/>
  <c r="BD263" i="1"/>
  <c r="BE263" i="1"/>
  <c r="BF263" i="1"/>
  <c r="H264" i="1"/>
  <c r="I264" i="1"/>
  <c r="J264" i="1"/>
  <c r="K264" i="1"/>
  <c r="L264" i="1"/>
  <c r="M264" i="1"/>
  <c r="N264" i="1"/>
  <c r="O264" i="1"/>
  <c r="P264" i="1"/>
  <c r="Q264" i="1"/>
  <c r="R264" i="1"/>
  <c r="S264" i="1"/>
  <c r="T264" i="1"/>
  <c r="U264" i="1"/>
  <c r="V264" i="1"/>
  <c r="W264" i="1"/>
  <c r="X264" i="1"/>
  <c r="Y264" i="1"/>
  <c r="Z264" i="1"/>
  <c r="AA264" i="1"/>
  <c r="AB264" i="1"/>
  <c r="AC264" i="1"/>
  <c r="AD264" i="1"/>
  <c r="AE264" i="1"/>
  <c r="AF264" i="1"/>
  <c r="AG264" i="1"/>
  <c r="AH264" i="1"/>
  <c r="AI264" i="1"/>
  <c r="AJ264" i="1"/>
  <c r="AK264" i="1"/>
  <c r="AL264" i="1"/>
  <c r="AM264" i="1"/>
  <c r="AN264" i="1"/>
  <c r="AO264" i="1"/>
  <c r="AP264" i="1"/>
  <c r="AQ264" i="1"/>
  <c r="AR264" i="1"/>
  <c r="AS264" i="1"/>
  <c r="AT264" i="1"/>
  <c r="AU264" i="1"/>
  <c r="AV264" i="1"/>
  <c r="AW264" i="1"/>
  <c r="AX264" i="1"/>
  <c r="AY264" i="1"/>
  <c r="AZ264" i="1"/>
  <c r="BA264" i="1"/>
  <c r="BB264" i="1"/>
  <c r="BC264" i="1"/>
  <c r="BD264" i="1"/>
  <c r="BE264" i="1"/>
  <c r="BF264" i="1"/>
  <c r="H265" i="1"/>
  <c r="I265" i="1"/>
  <c r="J265" i="1"/>
  <c r="K265" i="1"/>
  <c r="L265" i="1"/>
  <c r="M265" i="1"/>
  <c r="N265" i="1"/>
  <c r="O265" i="1"/>
  <c r="P265" i="1"/>
  <c r="Q265" i="1"/>
  <c r="R265" i="1"/>
  <c r="S265" i="1"/>
  <c r="T265" i="1"/>
  <c r="U265" i="1"/>
  <c r="V265" i="1"/>
  <c r="W265" i="1"/>
  <c r="X265" i="1"/>
  <c r="Y265" i="1"/>
  <c r="Z265" i="1"/>
  <c r="AA265" i="1"/>
  <c r="AB265" i="1"/>
  <c r="AC265" i="1"/>
  <c r="AD265" i="1"/>
  <c r="AE265" i="1"/>
  <c r="AF265" i="1"/>
  <c r="AG265" i="1"/>
  <c r="AH265" i="1"/>
  <c r="AI265" i="1"/>
  <c r="AJ265" i="1"/>
  <c r="AK265" i="1"/>
  <c r="AL265" i="1"/>
  <c r="AM265" i="1"/>
  <c r="AN265" i="1"/>
  <c r="AO265" i="1"/>
  <c r="AP265" i="1"/>
  <c r="AQ265" i="1"/>
  <c r="AR265" i="1"/>
  <c r="AS265" i="1"/>
  <c r="AT265" i="1"/>
  <c r="AU265" i="1"/>
  <c r="AV265" i="1"/>
  <c r="AW265" i="1"/>
  <c r="AX265" i="1"/>
  <c r="AY265" i="1"/>
  <c r="AZ265" i="1"/>
  <c r="BA265" i="1"/>
  <c r="BB265" i="1"/>
  <c r="BC265" i="1"/>
  <c r="BD265" i="1"/>
  <c r="BE265" i="1"/>
  <c r="BF265" i="1"/>
  <c r="H266" i="1"/>
  <c r="I266" i="1"/>
  <c r="J266" i="1"/>
  <c r="K266" i="1"/>
  <c r="L266" i="1"/>
  <c r="M266" i="1"/>
  <c r="N266" i="1"/>
  <c r="O266" i="1"/>
  <c r="P266" i="1"/>
  <c r="Q266" i="1"/>
  <c r="R266" i="1"/>
  <c r="S266" i="1"/>
  <c r="T266" i="1"/>
  <c r="U266" i="1"/>
  <c r="V266" i="1"/>
  <c r="W266" i="1"/>
  <c r="X266" i="1"/>
  <c r="Y266" i="1"/>
  <c r="Z266" i="1"/>
  <c r="AA266" i="1"/>
  <c r="AB266" i="1"/>
  <c r="AC266" i="1"/>
  <c r="AD266" i="1"/>
  <c r="AE266" i="1"/>
  <c r="AF266" i="1"/>
  <c r="AG266" i="1"/>
  <c r="AH266" i="1"/>
  <c r="AI266" i="1"/>
  <c r="AJ266" i="1"/>
  <c r="AK266" i="1"/>
  <c r="AL266" i="1"/>
  <c r="AM266" i="1"/>
  <c r="AN266" i="1"/>
  <c r="AO266" i="1"/>
  <c r="AP266" i="1"/>
  <c r="AQ266" i="1"/>
  <c r="AR266" i="1"/>
  <c r="AS266" i="1"/>
  <c r="AT266" i="1"/>
  <c r="AU266" i="1"/>
  <c r="AV266" i="1"/>
  <c r="AW266" i="1"/>
  <c r="AX266" i="1"/>
  <c r="AY266" i="1"/>
  <c r="AZ266" i="1"/>
  <c r="BA266" i="1"/>
  <c r="BB266" i="1"/>
  <c r="BC266" i="1"/>
  <c r="BD266" i="1"/>
  <c r="BE266" i="1"/>
  <c r="BF266" i="1"/>
  <c r="H267" i="1"/>
  <c r="I267" i="1"/>
  <c r="J267" i="1"/>
  <c r="K267" i="1"/>
  <c r="L267" i="1"/>
  <c r="M267" i="1"/>
  <c r="N267" i="1"/>
  <c r="O267" i="1"/>
  <c r="P267" i="1"/>
  <c r="Q267" i="1"/>
  <c r="R267" i="1"/>
  <c r="S267" i="1"/>
  <c r="T267" i="1"/>
  <c r="U267" i="1"/>
  <c r="V267" i="1"/>
  <c r="W267" i="1"/>
  <c r="X267" i="1"/>
  <c r="Y267" i="1"/>
  <c r="Z267" i="1"/>
  <c r="AA267" i="1"/>
  <c r="AB267" i="1"/>
  <c r="AC267" i="1"/>
  <c r="AD267" i="1"/>
  <c r="AE267" i="1"/>
  <c r="AF267" i="1"/>
  <c r="AG267" i="1"/>
  <c r="AH267" i="1"/>
  <c r="AI267" i="1"/>
  <c r="AJ267" i="1"/>
  <c r="AK267" i="1"/>
  <c r="AL267" i="1"/>
  <c r="AM267" i="1"/>
  <c r="AN267" i="1"/>
  <c r="AO267" i="1"/>
  <c r="AP267" i="1"/>
  <c r="AQ267" i="1"/>
  <c r="AR267" i="1"/>
  <c r="AS267" i="1"/>
  <c r="AT267" i="1"/>
  <c r="AU267" i="1"/>
  <c r="AV267" i="1"/>
  <c r="AW267" i="1"/>
  <c r="AX267" i="1"/>
  <c r="AY267" i="1"/>
  <c r="AZ267" i="1"/>
  <c r="BA267" i="1"/>
  <c r="BB267" i="1"/>
  <c r="BC267" i="1"/>
  <c r="BD267" i="1"/>
  <c r="BE267" i="1"/>
  <c r="BF267" i="1"/>
  <c r="H268" i="1"/>
  <c r="I268" i="1"/>
  <c r="J268" i="1"/>
  <c r="K268" i="1"/>
  <c r="L268" i="1"/>
  <c r="M268" i="1"/>
  <c r="N268" i="1"/>
  <c r="O268" i="1"/>
  <c r="P268" i="1"/>
  <c r="Q268" i="1"/>
  <c r="R268" i="1"/>
  <c r="S268" i="1"/>
  <c r="T268" i="1"/>
  <c r="U268" i="1"/>
  <c r="V268" i="1"/>
  <c r="W268" i="1"/>
  <c r="X268" i="1"/>
  <c r="Y268" i="1"/>
  <c r="Z268" i="1"/>
  <c r="AA268" i="1"/>
  <c r="AB268" i="1"/>
  <c r="AC268" i="1"/>
  <c r="AD268" i="1"/>
  <c r="AE268" i="1"/>
  <c r="AF268" i="1"/>
  <c r="AG268" i="1"/>
  <c r="AH268" i="1"/>
  <c r="AI268" i="1"/>
  <c r="AJ268" i="1"/>
  <c r="AK268" i="1"/>
  <c r="AL268" i="1"/>
  <c r="AM268" i="1"/>
  <c r="AN268" i="1"/>
  <c r="AO268" i="1"/>
  <c r="AP268" i="1"/>
  <c r="AQ268" i="1"/>
  <c r="AR268" i="1"/>
  <c r="AS268" i="1"/>
  <c r="AT268" i="1"/>
  <c r="AU268" i="1"/>
  <c r="AV268" i="1"/>
  <c r="AW268" i="1"/>
  <c r="AX268" i="1"/>
  <c r="AY268" i="1"/>
  <c r="AZ268" i="1"/>
  <c r="BA268" i="1"/>
  <c r="BB268" i="1"/>
  <c r="BC268" i="1"/>
  <c r="BD268" i="1"/>
  <c r="BE268" i="1"/>
  <c r="BF268" i="1"/>
  <c r="H269" i="1"/>
  <c r="I269" i="1"/>
  <c r="J269" i="1"/>
  <c r="K269" i="1"/>
  <c r="L269" i="1"/>
  <c r="M269" i="1"/>
  <c r="N269" i="1"/>
  <c r="O269" i="1"/>
  <c r="P269" i="1"/>
  <c r="Q269" i="1"/>
  <c r="R269" i="1"/>
  <c r="S269" i="1"/>
  <c r="T269" i="1"/>
  <c r="U269" i="1"/>
  <c r="V269" i="1"/>
  <c r="W269" i="1"/>
  <c r="X269" i="1"/>
  <c r="Y269" i="1"/>
  <c r="Z269" i="1"/>
  <c r="AA269" i="1"/>
  <c r="AB269" i="1"/>
  <c r="AC269" i="1"/>
  <c r="AD269" i="1"/>
  <c r="AE269" i="1"/>
  <c r="AF269" i="1"/>
  <c r="AG269" i="1"/>
  <c r="AH269" i="1"/>
  <c r="AI269" i="1"/>
  <c r="AJ269" i="1"/>
  <c r="AK269" i="1"/>
  <c r="AL269" i="1"/>
  <c r="AM269" i="1"/>
  <c r="AN269" i="1"/>
  <c r="AO269" i="1"/>
  <c r="AP269" i="1"/>
  <c r="AQ269" i="1"/>
  <c r="AR269" i="1"/>
  <c r="AS269" i="1"/>
  <c r="AT269" i="1"/>
  <c r="AU269" i="1"/>
  <c r="AV269" i="1"/>
  <c r="AW269" i="1"/>
  <c r="AX269" i="1"/>
  <c r="AY269" i="1"/>
  <c r="AZ269" i="1"/>
  <c r="BA269" i="1"/>
  <c r="BB269" i="1"/>
  <c r="BC269" i="1"/>
  <c r="BD269" i="1"/>
  <c r="BE269" i="1"/>
  <c r="BF269" i="1"/>
  <c r="H270" i="1"/>
  <c r="I270" i="1"/>
  <c r="J270" i="1"/>
  <c r="K270" i="1"/>
  <c r="L270" i="1"/>
  <c r="M270" i="1"/>
  <c r="N270" i="1"/>
  <c r="O270" i="1"/>
  <c r="P270" i="1"/>
  <c r="Q270" i="1"/>
  <c r="R270" i="1"/>
  <c r="S270" i="1"/>
  <c r="T270" i="1"/>
  <c r="U270" i="1"/>
  <c r="V270" i="1"/>
  <c r="W270" i="1"/>
  <c r="X270" i="1"/>
  <c r="Y270" i="1"/>
  <c r="Z270" i="1"/>
  <c r="AA270" i="1"/>
  <c r="AB270" i="1"/>
  <c r="AC270" i="1"/>
  <c r="AD270" i="1"/>
  <c r="AE270" i="1"/>
  <c r="AF270" i="1"/>
  <c r="AG270" i="1"/>
  <c r="AH270" i="1"/>
  <c r="AI270" i="1"/>
  <c r="AJ270" i="1"/>
  <c r="AK270" i="1"/>
  <c r="AL270" i="1"/>
  <c r="AM270" i="1"/>
  <c r="AN270" i="1"/>
  <c r="AO270" i="1"/>
  <c r="AP270" i="1"/>
  <c r="AQ270" i="1"/>
  <c r="AR270" i="1"/>
  <c r="AS270" i="1"/>
  <c r="AT270" i="1"/>
  <c r="AU270" i="1"/>
  <c r="AV270" i="1"/>
  <c r="AW270" i="1"/>
  <c r="AX270" i="1"/>
  <c r="AY270" i="1"/>
  <c r="AZ270" i="1"/>
  <c r="BA270" i="1"/>
  <c r="BB270" i="1"/>
  <c r="BC270" i="1"/>
  <c r="BD270" i="1"/>
  <c r="BE270" i="1"/>
  <c r="BF270" i="1"/>
  <c r="H271" i="1"/>
  <c r="I271" i="1"/>
  <c r="J271" i="1"/>
  <c r="K271" i="1"/>
  <c r="L271" i="1"/>
  <c r="M271" i="1"/>
  <c r="N271" i="1"/>
  <c r="O271" i="1"/>
  <c r="P271" i="1"/>
  <c r="Q271" i="1"/>
  <c r="R271" i="1"/>
  <c r="S271" i="1"/>
  <c r="T271" i="1"/>
  <c r="U271" i="1"/>
  <c r="V271" i="1"/>
  <c r="W271" i="1"/>
  <c r="X271" i="1"/>
  <c r="Y271" i="1"/>
  <c r="Z271" i="1"/>
  <c r="AA271" i="1"/>
  <c r="AB271" i="1"/>
  <c r="AC271" i="1"/>
  <c r="AD271" i="1"/>
  <c r="AE271" i="1"/>
  <c r="AF271" i="1"/>
  <c r="AG271" i="1"/>
  <c r="AH271" i="1"/>
  <c r="AI271" i="1"/>
  <c r="AJ271" i="1"/>
  <c r="AK271" i="1"/>
  <c r="AL271" i="1"/>
  <c r="AM271" i="1"/>
  <c r="AN271" i="1"/>
  <c r="AO271" i="1"/>
  <c r="AP271" i="1"/>
  <c r="AQ271" i="1"/>
  <c r="AR271" i="1"/>
  <c r="AS271" i="1"/>
  <c r="AT271" i="1"/>
  <c r="AU271" i="1"/>
  <c r="AV271" i="1"/>
  <c r="AW271" i="1"/>
  <c r="AX271" i="1"/>
  <c r="AY271" i="1"/>
  <c r="AZ271" i="1"/>
  <c r="BA271" i="1"/>
  <c r="BB271" i="1"/>
  <c r="BC271" i="1"/>
  <c r="BD271" i="1"/>
  <c r="BE271" i="1"/>
  <c r="BF271" i="1"/>
  <c r="H272" i="1"/>
  <c r="I272" i="1"/>
  <c r="J272" i="1"/>
  <c r="K272" i="1"/>
  <c r="L272" i="1"/>
  <c r="M272" i="1"/>
  <c r="N272" i="1"/>
  <c r="O272" i="1"/>
  <c r="P272" i="1"/>
  <c r="Q272" i="1"/>
  <c r="R272" i="1"/>
  <c r="S272" i="1"/>
  <c r="T272" i="1"/>
  <c r="U272" i="1"/>
  <c r="V272" i="1"/>
  <c r="W272" i="1"/>
  <c r="X272" i="1"/>
  <c r="Y272" i="1"/>
  <c r="Z272" i="1"/>
  <c r="AA272" i="1"/>
  <c r="AB272" i="1"/>
  <c r="AC272" i="1"/>
  <c r="AD272" i="1"/>
  <c r="AE272" i="1"/>
  <c r="AF272" i="1"/>
  <c r="AG272" i="1"/>
  <c r="AH272" i="1"/>
  <c r="AI272" i="1"/>
  <c r="AJ272" i="1"/>
  <c r="AK272" i="1"/>
  <c r="AL272" i="1"/>
  <c r="AM272" i="1"/>
  <c r="AN272" i="1"/>
  <c r="AO272" i="1"/>
  <c r="AP272" i="1"/>
  <c r="AQ272" i="1"/>
  <c r="AR272" i="1"/>
  <c r="AS272" i="1"/>
  <c r="AT272" i="1"/>
  <c r="AU272" i="1"/>
  <c r="AV272" i="1"/>
  <c r="AW272" i="1"/>
  <c r="AX272" i="1"/>
  <c r="AY272" i="1"/>
  <c r="AZ272" i="1"/>
  <c r="BA272" i="1"/>
  <c r="BB272" i="1"/>
  <c r="BC272" i="1"/>
  <c r="BD272" i="1"/>
  <c r="BE272" i="1"/>
  <c r="BF272" i="1"/>
  <c r="H273" i="1"/>
  <c r="I273" i="1"/>
  <c r="J273" i="1"/>
  <c r="K273" i="1"/>
  <c r="L273" i="1"/>
  <c r="M273" i="1"/>
  <c r="N273" i="1"/>
  <c r="O273" i="1"/>
  <c r="P273" i="1"/>
  <c r="Q273" i="1"/>
  <c r="R273" i="1"/>
  <c r="S273" i="1"/>
  <c r="T273" i="1"/>
  <c r="U273" i="1"/>
  <c r="V273" i="1"/>
  <c r="W273" i="1"/>
  <c r="X273" i="1"/>
  <c r="Y273" i="1"/>
  <c r="Z273" i="1"/>
  <c r="AA273" i="1"/>
  <c r="AB273" i="1"/>
  <c r="AC273" i="1"/>
  <c r="AD273" i="1"/>
  <c r="AE273" i="1"/>
  <c r="AF273" i="1"/>
  <c r="AG273" i="1"/>
  <c r="AH273" i="1"/>
  <c r="AI273" i="1"/>
  <c r="AJ273" i="1"/>
  <c r="AK273" i="1"/>
  <c r="AL273" i="1"/>
  <c r="AM273" i="1"/>
  <c r="AN273" i="1"/>
  <c r="AO273" i="1"/>
  <c r="AP273" i="1"/>
  <c r="AQ273" i="1"/>
  <c r="AR273" i="1"/>
  <c r="AS273" i="1"/>
  <c r="AT273" i="1"/>
  <c r="AU273" i="1"/>
  <c r="AV273" i="1"/>
  <c r="AW273" i="1"/>
  <c r="AX273" i="1"/>
  <c r="AY273" i="1"/>
  <c r="AZ273" i="1"/>
  <c r="BA273" i="1"/>
  <c r="BB273" i="1"/>
  <c r="BC273" i="1"/>
  <c r="BD273" i="1"/>
  <c r="BE273" i="1"/>
  <c r="BF273" i="1"/>
  <c r="H274" i="1"/>
  <c r="I274" i="1"/>
  <c r="J274" i="1"/>
  <c r="K274" i="1"/>
  <c r="L274" i="1"/>
  <c r="M274" i="1"/>
  <c r="N274" i="1"/>
  <c r="O274" i="1"/>
  <c r="P274" i="1"/>
  <c r="Q274" i="1"/>
  <c r="R274" i="1"/>
  <c r="S274" i="1"/>
  <c r="T274" i="1"/>
  <c r="U274" i="1"/>
  <c r="V274" i="1"/>
  <c r="W274" i="1"/>
  <c r="X274" i="1"/>
  <c r="Y274" i="1"/>
  <c r="Z274" i="1"/>
  <c r="AA274" i="1"/>
  <c r="AB274" i="1"/>
  <c r="AC274" i="1"/>
  <c r="AD274" i="1"/>
  <c r="AE274" i="1"/>
  <c r="AF274" i="1"/>
  <c r="AG274" i="1"/>
  <c r="AH274" i="1"/>
  <c r="AI274" i="1"/>
  <c r="AJ274" i="1"/>
  <c r="AK274" i="1"/>
  <c r="AL274" i="1"/>
  <c r="AM274" i="1"/>
  <c r="AN274" i="1"/>
  <c r="AO274" i="1"/>
  <c r="AP274" i="1"/>
  <c r="AQ274" i="1"/>
  <c r="AR274" i="1"/>
  <c r="AS274" i="1"/>
  <c r="AT274" i="1"/>
  <c r="AU274" i="1"/>
  <c r="AV274" i="1"/>
  <c r="AW274" i="1"/>
  <c r="AX274" i="1"/>
  <c r="AY274" i="1"/>
  <c r="AZ274" i="1"/>
  <c r="BA274" i="1"/>
  <c r="BB274" i="1"/>
  <c r="BC274" i="1"/>
  <c r="BD274" i="1"/>
  <c r="BE274" i="1"/>
  <c r="BF274" i="1"/>
  <c r="H275" i="1"/>
  <c r="I275" i="1"/>
  <c r="J275" i="1"/>
  <c r="K275" i="1"/>
  <c r="L275" i="1"/>
  <c r="M275" i="1"/>
  <c r="N275" i="1"/>
  <c r="O275" i="1"/>
  <c r="P275" i="1"/>
  <c r="Q275" i="1"/>
  <c r="R275" i="1"/>
  <c r="S275" i="1"/>
  <c r="T275" i="1"/>
  <c r="U275" i="1"/>
  <c r="V275" i="1"/>
  <c r="W275" i="1"/>
  <c r="X275" i="1"/>
  <c r="Y275" i="1"/>
  <c r="Z275" i="1"/>
  <c r="AA275" i="1"/>
  <c r="AB275" i="1"/>
  <c r="AC275" i="1"/>
  <c r="AD275" i="1"/>
  <c r="AE275" i="1"/>
  <c r="AF275" i="1"/>
  <c r="AG275" i="1"/>
  <c r="AH275" i="1"/>
  <c r="AI275" i="1"/>
  <c r="AJ275" i="1"/>
  <c r="AK275" i="1"/>
  <c r="AL275" i="1"/>
  <c r="AM275" i="1"/>
  <c r="AN275" i="1"/>
  <c r="AO275" i="1"/>
  <c r="AP275" i="1"/>
  <c r="AQ275" i="1"/>
  <c r="AR275" i="1"/>
  <c r="AS275" i="1"/>
  <c r="AT275" i="1"/>
  <c r="AU275" i="1"/>
  <c r="AV275" i="1"/>
  <c r="AW275" i="1"/>
  <c r="AX275" i="1"/>
  <c r="AY275" i="1"/>
  <c r="AZ275" i="1"/>
  <c r="BA275" i="1"/>
  <c r="BB275" i="1"/>
  <c r="BC275" i="1"/>
  <c r="BD275" i="1"/>
  <c r="BE275" i="1"/>
  <c r="BF275" i="1"/>
  <c r="H276" i="1"/>
  <c r="I276" i="1"/>
  <c r="J276" i="1"/>
  <c r="K276" i="1"/>
  <c r="L276" i="1"/>
  <c r="M276" i="1"/>
  <c r="N276" i="1"/>
  <c r="O276" i="1"/>
  <c r="P276" i="1"/>
  <c r="Q276" i="1"/>
  <c r="R276" i="1"/>
  <c r="S276" i="1"/>
  <c r="T276" i="1"/>
  <c r="U276" i="1"/>
  <c r="V276" i="1"/>
  <c r="W276" i="1"/>
  <c r="X276" i="1"/>
  <c r="Y276" i="1"/>
  <c r="Z276" i="1"/>
  <c r="AA276" i="1"/>
  <c r="AB276" i="1"/>
  <c r="AC276" i="1"/>
  <c r="AD276" i="1"/>
  <c r="AE276" i="1"/>
  <c r="AF276" i="1"/>
  <c r="AG276" i="1"/>
  <c r="AH276" i="1"/>
  <c r="AI276" i="1"/>
  <c r="AJ276" i="1"/>
  <c r="AK276" i="1"/>
  <c r="AL276" i="1"/>
  <c r="AM276" i="1"/>
  <c r="AN276" i="1"/>
  <c r="AO276" i="1"/>
  <c r="AP276" i="1"/>
  <c r="AQ276" i="1"/>
  <c r="AR276" i="1"/>
  <c r="AS276" i="1"/>
  <c r="AT276" i="1"/>
  <c r="AU276" i="1"/>
  <c r="AV276" i="1"/>
  <c r="AW276" i="1"/>
  <c r="AX276" i="1"/>
  <c r="AY276" i="1"/>
  <c r="AZ276" i="1"/>
  <c r="BA276" i="1"/>
  <c r="BB276" i="1"/>
  <c r="BC276" i="1"/>
  <c r="BD276" i="1"/>
  <c r="BE276" i="1"/>
  <c r="BF276" i="1"/>
  <c r="H277" i="1"/>
  <c r="I277" i="1"/>
  <c r="J277" i="1"/>
  <c r="K277" i="1"/>
  <c r="L277" i="1"/>
  <c r="M277" i="1"/>
  <c r="N277" i="1"/>
  <c r="O277" i="1"/>
  <c r="P277" i="1"/>
  <c r="Q277" i="1"/>
  <c r="R277" i="1"/>
  <c r="S277" i="1"/>
  <c r="T277" i="1"/>
  <c r="U277" i="1"/>
  <c r="V277" i="1"/>
  <c r="W277" i="1"/>
  <c r="X277" i="1"/>
  <c r="Y277" i="1"/>
  <c r="Z277" i="1"/>
  <c r="AA277" i="1"/>
  <c r="AB277" i="1"/>
  <c r="AC277" i="1"/>
  <c r="AD277" i="1"/>
  <c r="AE277" i="1"/>
  <c r="AF277" i="1"/>
  <c r="AG277" i="1"/>
  <c r="AH277" i="1"/>
  <c r="AI277" i="1"/>
  <c r="AJ277" i="1"/>
  <c r="AK277" i="1"/>
  <c r="AL277" i="1"/>
  <c r="AM277" i="1"/>
  <c r="AN277" i="1"/>
  <c r="AO277" i="1"/>
  <c r="AP277" i="1"/>
  <c r="AQ277" i="1"/>
  <c r="AR277" i="1"/>
  <c r="AS277" i="1"/>
  <c r="AT277" i="1"/>
  <c r="AU277" i="1"/>
  <c r="AV277" i="1"/>
  <c r="AW277" i="1"/>
  <c r="AX277" i="1"/>
  <c r="AY277" i="1"/>
  <c r="AZ277" i="1"/>
  <c r="BA277" i="1"/>
  <c r="BB277" i="1"/>
  <c r="BC277" i="1"/>
  <c r="BD277" i="1"/>
  <c r="BE277" i="1"/>
  <c r="BF277" i="1"/>
  <c r="H278" i="1"/>
  <c r="I278" i="1"/>
  <c r="J278" i="1"/>
  <c r="K278" i="1"/>
  <c r="L278" i="1"/>
  <c r="M278" i="1"/>
  <c r="N278" i="1"/>
  <c r="O278" i="1"/>
  <c r="P278" i="1"/>
  <c r="Q278" i="1"/>
  <c r="R278" i="1"/>
  <c r="S278" i="1"/>
  <c r="T278" i="1"/>
  <c r="U278" i="1"/>
  <c r="V278" i="1"/>
  <c r="W278" i="1"/>
  <c r="X278" i="1"/>
  <c r="Y278" i="1"/>
  <c r="Z278" i="1"/>
  <c r="AA278" i="1"/>
  <c r="AB278" i="1"/>
  <c r="AC278" i="1"/>
  <c r="AD278" i="1"/>
  <c r="AE278" i="1"/>
  <c r="AF278" i="1"/>
  <c r="AG278" i="1"/>
  <c r="AH278" i="1"/>
  <c r="AI278" i="1"/>
  <c r="AJ278" i="1"/>
  <c r="AK278" i="1"/>
  <c r="AL278" i="1"/>
  <c r="AM278" i="1"/>
  <c r="AN278" i="1"/>
  <c r="AO278" i="1"/>
  <c r="AP278" i="1"/>
  <c r="AQ278" i="1"/>
  <c r="AR278" i="1"/>
  <c r="AS278" i="1"/>
  <c r="AT278" i="1"/>
  <c r="AU278" i="1"/>
  <c r="AV278" i="1"/>
  <c r="AW278" i="1"/>
  <c r="AX278" i="1"/>
  <c r="AY278" i="1"/>
  <c r="AZ278" i="1"/>
  <c r="BA278" i="1"/>
  <c r="BB278" i="1"/>
  <c r="BC278" i="1"/>
  <c r="BD278" i="1"/>
  <c r="BE278" i="1"/>
  <c r="BF278" i="1"/>
  <c r="H279" i="1"/>
  <c r="I279" i="1"/>
  <c r="J279" i="1"/>
  <c r="K279" i="1"/>
  <c r="L279" i="1"/>
  <c r="M279" i="1"/>
  <c r="N279" i="1"/>
  <c r="O279" i="1"/>
  <c r="P279" i="1"/>
  <c r="Q279" i="1"/>
  <c r="R279" i="1"/>
  <c r="S279" i="1"/>
  <c r="T279" i="1"/>
  <c r="U279" i="1"/>
  <c r="V279" i="1"/>
  <c r="W279" i="1"/>
  <c r="X279" i="1"/>
  <c r="Y279" i="1"/>
  <c r="Z279" i="1"/>
  <c r="AA279" i="1"/>
  <c r="AB279" i="1"/>
  <c r="AC279" i="1"/>
  <c r="AD279" i="1"/>
  <c r="AE279" i="1"/>
  <c r="AF279" i="1"/>
  <c r="AG279" i="1"/>
  <c r="AH279" i="1"/>
  <c r="AI279" i="1"/>
  <c r="AJ279" i="1"/>
  <c r="AK279" i="1"/>
  <c r="AL279" i="1"/>
  <c r="AM279" i="1"/>
  <c r="AN279" i="1"/>
  <c r="AO279" i="1"/>
  <c r="AP279" i="1"/>
  <c r="AQ279" i="1"/>
  <c r="AR279" i="1"/>
  <c r="AS279" i="1"/>
  <c r="AT279" i="1"/>
  <c r="AU279" i="1"/>
  <c r="AV279" i="1"/>
  <c r="AW279" i="1"/>
  <c r="AX279" i="1"/>
  <c r="AY279" i="1"/>
  <c r="AZ279" i="1"/>
  <c r="BA279" i="1"/>
  <c r="BB279" i="1"/>
  <c r="BC279" i="1"/>
  <c r="BD279" i="1"/>
  <c r="BE279" i="1"/>
  <c r="BF279" i="1"/>
  <c r="H280" i="1"/>
  <c r="I280" i="1"/>
  <c r="J280" i="1"/>
  <c r="K280" i="1"/>
  <c r="L280" i="1"/>
  <c r="M280" i="1"/>
  <c r="N280" i="1"/>
  <c r="O280" i="1"/>
  <c r="P280" i="1"/>
  <c r="Q280" i="1"/>
  <c r="R280" i="1"/>
  <c r="S280" i="1"/>
  <c r="T280" i="1"/>
  <c r="U280" i="1"/>
  <c r="V280" i="1"/>
  <c r="W280" i="1"/>
  <c r="X280" i="1"/>
  <c r="Y280" i="1"/>
  <c r="Z280" i="1"/>
  <c r="AA280" i="1"/>
  <c r="AB280" i="1"/>
  <c r="AC280" i="1"/>
  <c r="AD280" i="1"/>
  <c r="AE280" i="1"/>
  <c r="AF280" i="1"/>
  <c r="AG280" i="1"/>
  <c r="AH280" i="1"/>
  <c r="AI280" i="1"/>
  <c r="AJ280" i="1"/>
  <c r="AK280" i="1"/>
  <c r="AL280" i="1"/>
  <c r="AM280" i="1"/>
  <c r="AN280" i="1"/>
  <c r="AO280" i="1"/>
  <c r="AP280" i="1"/>
  <c r="AQ280" i="1"/>
  <c r="AR280" i="1"/>
  <c r="AS280" i="1"/>
  <c r="AT280" i="1"/>
  <c r="AU280" i="1"/>
  <c r="AV280" i="1"/>
  <c r="AW280" i="1"/>
  <c r="AX280" i="1"/>
  <c r="AY280" i="1"/>
  <c r="AZ280" i="1"/>
  <c r="BA280" i="1"/>
  <c r="BB280" i="1"/>
  <c r="BC280" i="1"/>
  <c r="BD280" i="1"/>
  <c r="BE280" i="1"/>
  <c r="BF280" i="1"/>
  <c r="H281" i="1"/>
  <c r="I281" i="1"/>
  <c r="J281" i="1"/>
  <c r="K281" i="1"/>
  <c r="L281" i="1"/>
  <c r="M281" i="1"/>
  <c r="N281" i="1"/>
  <c r="O281" i="1"/>
  <c r="P281" i="1"/>
  <c r="Q281" i="1"/>
  <c r="R281" i="1"/>
  <c r="S281" i="1"/>
  <c r="T281" i="1"/>
  <c r="U281" i="1"/>
  <c r="V281" i="1"/>
  <c r="W281" i="1"/>
  <c r="X281" i="1"/>
  <c r="Y281" i="1"/>
  <c r="Z281" i="1"/>
  <c r="AA281" i="1"/>
  <c r="AB281" i="1"/>
  <c r="AC281" i="1"/>
  <c r="AD281" i="1"/>
  <c r="AE281" i="1"/>
  <c r="AF281" i="1"/>
  <c r="AG281" i="1"/>
  <c r="AH281" i="1"/>
  <c r="AI281" i="1"/>
  <c r="AJ281" i="1"/>
  <c r="AK281" i="1"/>
  <c r="AL281" i="1"/>
  <c r="AM281" i="1"/>
  <c r="AN281" i="1"/>
  <c r="AO281" i="1"/>
  <c r="AP281" i="1"/>
  <c r="AQ281" i="1"/>
  <c r="AR281" i="1"/>
  <c r="AS281" i="1"/>
  <c r="AT281" i="1"/>
  <c r="AU281" i="1"/>
  <c r="AV281" i="1"/>
  <c r="AW281" i="1"/>
  <c r="AX281" i="1"/>
  <c r="AY281" i="1"/>
  <c r="AZ281" i="1"/>
  <c r="BA281" i="1"/>
  <c r="BB281" i="1"/>
  <c r="BC281" i="1"/>
  <c r="BD281" i="1"/>
  <c r="BE281" i="1"/>
  <c r="BF281" i="1"/>
  <c r="H282" i="1"/>
  <c r="I282" i="1"/>
  <c r="J282" i="1"/>
  <c r="K282" i="1"/>
  <c r="L282" i="1"/>
  <c r="M282" i="1"/>
  <c r="N282" i="1"/>
  <c r="O282" i="1"/>
  <c r="P282" i="1"/>
  <c r="Q282" i="1"/>
  <c r="R282" i="1"/>
  <c r="S282" i="1"/>
  <c r="T282" i="1"/>
  <c r="U282" i="1"/>
  <c r="V282" i="1"/>
  <c r="W282" i="1"/>
  <c r="X282" i="1"/>
  <c r="Y282" i="1"/>
  <c r="Z282" i="1"/>
  <c r="AA282" i="1"/>
  <c r="AB282" i="1"/>
  <c r="AC282" i="1"/>
  <c r="AD282" i="1"/>
  <c r="AE282" i="1"/>
  <c r="AF282" i="1"/>
  <c r="AG282" i="1"/>
  <c r="AH282" i="1"/>
  <c r="AI282" i="1"/>
  <c r="AJ282" i="1"/>
  <c r="AK282" i="1"/>
  <c r="AL282" i="1"/>
  <c r="AM282" i="1"/>
  <c r="AN282" i="1"/>
  <c r="AO282" i="1"/>
  <c r="AP282" i="1"/>
  <c r="AQ282" i="1"/>
  <c r="AR282" i="1"/>
  <c r="AS282" i="1"/>
  <c r="AT282" i="1"/>
  <c r="AU282" i="1"/>
  <c r="AV282" i="1"/>
  <c r="AW282" i="1"/>
  <c r="AX282" i="1"/>
  <c r="AY282" i="1"/>
  <c r="AZ282" i="1"/>
  <c r="BA282" i="1"/>
  <c r="BB282" i="1"/>
  <c r="BC282" i="1"/>
  <c r="BD282" i="1"/>
  <c r="BE282" i="1"/>
  <c r="BF282" i="1"/>
  <c r="H283" i="1"/>
  <c r="I283" i="1"/>
  <c r="J283" i="1"/>
  <c r="K283" i="1"/>
  <c r="L283" i="1"/>
  <c r="M283" i="1"/>
  <c r="N283" i="1"/>
  <c r="O283" i="1"/>
  <c r="P283" i="1"/>
  <c r="Q283" i="1"/>
  <c r="R283" i="1"/>
  <c r="S283" i="1"/>
  <c r="T283" i="1"/>
  <c r="U283" i="1"/>
  <c r="V283" i="1"/>
  <c r="W283" i="1"/>
  <c r="X283" i="1"/>
  <c r="Y283" i="1"/>
  <c r="Z283" i="1"/>
  <c r="AA283" i="1"/>
  <c r="AB283" i="1"/>
  <c r="AC283" i="1"/>
  <c r="AD283" i="1"/>
  <c r="AE283" i="1"/>
  <c r="AF283" i="1"/>
  <c r="AG283" i="1"/>
  <c r="AH283" i="1"/>
  <c r="AI283" i="1"/>
  <c r="AJ283" i="1"/>
  <c r="AK283" i="1"/>
  <c r="AL283" i="1"/>
  <c r="AM283" i="1"/>
  <c r="AN283" i="1"/>
  <c r="AO283" i="1"/>
  <c r="AP283" i="1"/>
  <c r="AQ283" i="1"/>
  <c r="AR283" i="1"/>
  <c r="AS283" i="1"/>
  <c r="AT283" i="1"/>
  <c r="AU283" i="1"/>
  <c r="AV283" i="1"/>
  <c r="AW283" i="1"/>
  <c r="AX283" i="1"/>
  <c r="AY283" i="1"/>
  <c r="AZ283" i="1"/>
  <c r="BA283" i="1"/>
  <c r="BB283" i="1"/>
  <c r="BC283" i="1"/>
  <c r="BD283" i="1"/>
  <c r="BE283" i="1"/>
  <c r="BF283" i="1"/>
  <c r="H284" i="1"/>
  <c r="I284" i="1"/>
  <c r="J284" i="1"/>
  <c r="K284" i="1"/>
  <c r="L284" i="1"/>
  <c r="M284" i="1"/>
  <c r="N284" i="1"/>
  <c r="O284" i="1"/>
  <c r="P284" i="1"/>
  <c r="Q284" i="1"/>
  <c r="R284" i="1"/>
  <c r="S284" i="1"/>
  <c r="T284" i="1"/>
  <c r="U284" i="1"/>
  <c r="V284" i="1"/>
  <c r="W284" i="1"/>
  <c r="X284" i="1"/>
  <c r="Y284" i="1"/>
  <c r="Z284" i="1"/>
  <c r="AA284" i="1"/>
  <c r="AB284" i="1"/>
  <c r="AC284" i="1"/>
  <c r="AD284" i="1"/>
  <c r="AE284" i="1"/>
  <c r="AF284" i="1"/>
  <c r="AG284" i="1"/>
  <c r="AH284" i="1"/>
  <c r="AI284" i="1"/>
  <c r="AJ284" i="1"/>
  <c r="AK284" i="1"/>
  <c r="AL284" i="1"/>
  <c r="AM284" i="1"/>
  <c r="AN284" i="1"/>
  <c r="AO284" i="1"/>
  <c r="AP284" i="1"/>
  <c r="AQ284" i="1"/>
  <c r="AR284" i="1"/>
  <c r="AS284" i="1"/>
  <c r="AT284" i="1"/>
  <c r="AU284" i="1"/>
  <c r="AV284" i="1"/>
  <c r="AW284" i="1"/>
  <c r="AX284" i="1"/>
  <c r="AY284" i="1"/>
  <c r="AZ284" i="1"/>
  <c r="BA284" i="1"/>
  <c r="BB284" i="1"/>
  <c r="BC284" i="1"/>
  <c r="BD284" i="1"/>
  <c r="BE284" i="1"/>
  <c r="BF284" i="1"/>
  <c r="H285" i="1"/>
  <c r="I285" i="1"/>
  <c r="J285" i="1"/>
  <c r="K285" i="1"/>
  <c r="L285" i="1"/>
  <c r="M285" i="1"/>
  <c r="N285" i="1"/>
  <c r="O285" i="1"/>
  <c r="P285" i="1"/>
  <c r="Q285" i="1"/>
  <c r="R285" i="1"/>
  <c r="S285" i="1"/>
  <c r="T285" i="1"/>
  <c r="U285" i="1"/>
  <c r="V285" i="1"/>
  <c r="W285" i="1"/>
  <c r="X285" i="1"/>
  <c r="Y285" i="1"/>
  <c r="Z285" i="1"/>
  <c r="AA285" i="1"/>
  <c r="AB285" i="1"/>
  <c r="AC285" i="1"/>
  <c r="AD285" i="1"/>
  <c r="AE285" i="1"/>
  <c r="AF285" i="1"/>
  <c r="AG285" i="1"/>
  <c r="AH285" i="1"/>
  <c r="AI285" i="1"/>
  <c r="AJ285" i="1"/>
  <c r="AK285" i="1"/>
  <c r="AL285" i="1"/>
  <c r="AM285" i="1"/>
  <c r="AN285" i="1"/>
  <c r="AO285" i="1"/>
  <c r="AP285" i="1"/>
  <c r="AQ285" i="1"/>
  <c r="AR285" i="1"/>
  <c r="AS285" i="1"/>
  <c r="AT285" i="1"/>
  <c r="AU285" i="1"/>
  <c r="AV285" i="1"/>
  <c r="AW285" i="1"/>
  <c r="AX285" i="1"/>
  <c r="AY285" i="1"/>
  <c r="AZ285" i="1"/>
  <c r="BA285" i="1"/>
  <c r="BB285" i="1"/>
  <c r="BC285" i="1"/>
  <c r="BD285" i="1"/>
  <c r="BE285" i="1"/>
  <c r="BF285" i="1"/>
  <c r="H286" i="1"/>
  <c r="I286" i="1"/>
  <c r="J286" i="1"/>
  <c r="K286" i="1"/>
  <c r="L286" i="1"/>
  <c r="M286" i="1"/>
  <c r="N286" i="1"/>
  <c r="O286" i="1"/>
  <c r="P286" i="1"/>
  <c r="Q286" i="1"/>
  <c r="R286" i="1"/>
  <c r="S286" i="1"/>
  <c r="T286" i="1"/>
  <c r="U286" i="1"/>
  <c r="V286" i="1"/>
  <c r="W286" i="1"/>
  <c r="X286" i="1"/>
  <c r="Y286" i="1"/>
  <c r="Z286" i="1"/>
  <c r="AA286" i="1"/>
  <c r="AB286" i="1"/>
  <c r="AC286" i="1"/>
  <c r="AD286" i="1"/>
  <c r="AE286" i="1"/>
  <c r="AF286" i="1"/>
  <c r="AG286" i="1"/>
  <c r="AH286" i="1"/>
  <c r="AI286" i="1"/>
  <c r="AJ286" i="1"/>
  <c r="AK286" i="1"/>
  <c r="AL286" i="1"/>
  <c r="AM286" i="1"/>
  <c r="AN286" i="1"/>
  <c r="AO286" i="1"/>
  <c r="AP286" i="1"/>
  <c r="AQ286" i="1"/>
  <c r="AR286" i="1"/>
  <c r="AS286" i="1"/>
  <c r="AT286" i="1"/>
  <c r="AU286" i="1"/>
  <c r="AV286" i="1"/>
  <c r="AW286" i="1"/>
  <c r="AX286" i="1"/>
  <c r="AY286" i="1"/>
  <c r="AZ286" i="1"/>
  <c r="BA286" i="1"/>
  <c r="BB286" i="1"/>
  <c r="BC286" i="1"/>
  <c r="BD286" i="1"/>
  <c r="BE286" i="1"/>
  <c r="BF286" i="1"/>
  <c r="H287" i="1"/>
  <c r="I287" i="1"/>
  <c r="J287" i="1"/>
  <c r="K287" i="1"/>
  <c r="L287" i="1"/>
  <c r="M287" i="1"/>
  <c r="N287" i="1"/>
  <c r="O287" i="1"/>
  <c r="P287" i="1"/>
  <c r="Q287" i="1"/>
  <c r="R287" i="1"/>
  <c r="S287" i="1"/>
  <c r="T287" i="1"/>
  <c r="U287" i="1"/>
  <c r="V287" i="1"/>
  <c r="W287" i="1"/>
  <c r="X287" i="1"/>
  <c r="Y287" i="1"/>
  <c r="Z287" i="1"/>
  <c r="AA287" i="1"/>
  <c r="AB287" i="1"/>
  <c r="AC287" i="1"/>
  <c r="AD287" i="1"/>
  <c r="AE287" i="1"/>
  <c r="AF287" i="1"/>
  <c r="AG287" i="1"/>
  <c r="AH287" i="1"/>
  <c r="AI287" i="1"/>
  <c r="AJ287" i="1"/>
  <c r="AK287" i="1"/>
  <c r="AL287" i="1"/>
  <c r="AM287" i="1"/>
  <c r="AN287" i="1"/>
  <c r="AO287" i="1"/>
  <c r="AP287" i="1"/>
  <c r="AQ287" i="1"/>
  <c r="AR287" i="1"/>
  <c r="AS287" i="1"/>
  <c r="AT287" i="1"/>
  <c r="AU287" i="1"/>
  <c r="AV287" i="1"/>
  <c r="AW287" i="1"/>
  <c r="AX287" i="1"/>
  <c r="AY287" i="1"/>
  <c r="AZ287" i="1"/>
  <c r="BA287" i="1"/>
  <c r="BB287" i="1"/>
  <c r="BC287" i="1"/>
  <c r="BD287" i="1"/>
  <c r="BE287" i="1"/>
  <c r="BF287" i="1"/>
  <c r="H288" i="1"/>
  <c r="I288" i="1"/>
  <c r="J288" i="1"/>
  <c r="K288" i="1"/>
  <c r="L288" i="1"/>
  <c r="M288" i="1"/>
  <c r="N288" i="1"/>
  <c r="O288" i="1"/>
  <c r="P288" i="1"/>
  <c r="Q288" i="1"/>
  <c r="R288" i="1"/>
  <c r="S288" i="1"/>
  <c r="T288" i="1"/>
  <c r="U288" i="1"/>
  <c r="V288" i="1"/>
  <c r="W288" i="1"/>
  <c r="X288" i="1"/>
  <c r="Y288" i="1"/>
  <c r="Z288" i="1"/>
  <c r="AA288" i="1"/>
  <c r="AB288" i="1"/>
  <c r="AC288" i="1"/>
  <c r="AD288" i="1"/>
  <c r="AE288" i="1"/>
  <c r="AF288" i="1"/>
  <c r="AG288" i="1"/>
  <c r="AH288" i="1"/>
  <c r="AI288" i="1"/>
  <c r="AJ288" i="1"/>
  <c r="AK288" i="1"/>
  <c r="AL288" i="1"/>
  <c r="AM288" i="1"/>
  <c r="AN288" i="1"/>
  <c r="AO288" i="1"/>
  <c r="AP288" i="1"/>
  <c r="AQ288" i="1"/>
  <c r="AR288" i="1"/>
  <c r="AS288" i="1"/>
  <c r="AT288" i="1"/>
  <c r="AU288" i="1"/>
  <c r="AV288" i="1"/>
  <c r="AW288" i="1"/>
  <c r="AX288" i="1"/>
  <c r="AY288" i="1"/>
  <c r="AZ288" i="1"/>
  <c r="BA288" i="1"/>
  <c r="BB288" i="1"/>
  <c r="BC288" i="1"/>
  <c r="BD288" i="1"/>
  <c r="BE288" i="1"/>
  <c r="BF288" i="1"/>
  <c r="H289" i="1"/>
  <c r="I289" i="1"/>
  <c r="J289" i="1"/>
  <c r="K289" i="1"/>
  <c r="L289" i="1"/>
  <c r="M289" i="1"/>
  <c r="N289" i="1"/>
  <c r="O289" i="1"/>
  <c r="P289" i="1"/>
  <c r="Q289" i="1"/>
  <c r="R289" i="1"/>
  <c r="S289" i="1"/>
  <c r="T289" i="1"/>
  <c r="U289" i="1"/>
  <c r="V289" i="1"/>
  <c r="W289" i="1"/>
  <c r="X289" i="1"/>
  <c r="Y289" i="1"/>
  <c r="Z289" i="1"/>
  <c r="AA289" i="1"/>
  <c r="AB289" i="1"/>
  <c r="AC289" i="1"/>
  <c r="AD289" i="1"/>
  <c r="AE289" i="1"/>
  <c r="AF289" i="1"/>
  <c r="AG289" i="1"/>
  <c r="AH289" i="1"/>
  <c r="AI289" i="1"/>
  <c r="AJ289" i="1"/>
  <c r="AK289" i="1"/>
  <c r="AL289" i="1"/>
  <c r="AM289" i="1"/>
  <c r="AN289" i="1"/>
  <c r="AO289" i="1"/>
  <c r="AP289" i="1"/>
  <c r="AQ289" i="1"/>
  <c r="AR289" i="1"/>
  <c r="AS289" i="1"/>
  <c r="AT289" i="1"/>
  <c r="AU289" i="1"/>
  <c r="AV289" i="1"/>
  <c r="AW289" i="1"/>
  <c r="AX289" i="1"/>
  <c r="AY289" i="1"/>
  <c r="AZ289" i="1"/>
  <c r="BA289" i="1"/>
  <c r="BB289" i="1"/>
  <c r="BC289" i="1"/>
  <c r="BD289" i="1"/>
  <c r="BE289" i="1"/>
  <c r="BF289" i="1"/>
  <c r="H290" i="1"/>
  <c r="I290" i="1"/>
  <c r="J290" i="1"/>
  <c r="K290" i="1"/>
  <c r="L290" i="1"/>
  <c r="M290" i="1"/>
  <c r="N290" i="1"/>
  <c r="O290" i="1"/>
  <c r="P290" i="1"/>
  <c r="Q290" i="1"/>
  <c r="R290" i="1"/>
  <c r="S290" i="1"/>
  <c r="T290" i="1"/>
  <c r="U290" i="1"/>
  <c r="V290" i="1"/>
  <c r="W290" i="1"/>
  <c r="X290" i="1"/>
  <c r="Y290" i="1"/>
  <c r="Z290" i="1"/>
  <c r="AA290" i="1"/>
  <c r="AB290" i="1"/>
  <c r="AC290" i="1"/>
  <c r="AD290" i="1"/>
  <c r="AE290" i="1"/>
  <c r="AF290" i="1"/>
  <c r="AG290" i="1"/>
  <c r="AH290" i="1"/>
  <c r="AI290" i="1"/>
  <c r="AJ290" i="1"/>
  <c r="AK290" i="1"/>
  <c r="AL290" i="1"/>
  <c r="AM290" i="1"/>
  <c r="AN290" i="1"/>
  <c r="AO290" i="1"/>
  <c r="AP290" i="1"/>
  <c r="AQ290" i="1"/>
  <c r="AR290" i="1"/>
  <c r="AS290" i="1"/>
  <c r="AT290" i="1"/>
  <c r="AU290" i="1"/>
  <c r="AV290" i="1"/>
  <c r="AW290" i="1"/>
  <c r="AX290" i="1"/>
  <c r="AY290" i="1"/>
  <c r="AZ290" i="1"/>
  <c r="BA290" i="1"/>
  <c r="BB290" i="1"/>
  <c r="BC290" i="1"/>
  <c r="BD290" i="1"/>
  <c r="BE290" i="1"/>
  <c r="BF290" i="1"/>
  <c r="H291" i="1"/>
  <c r="I291" i="1"/>
  <c r="J291" i="1"/>
  <c r="K291" i="1"/>
  <c r="L291" i="1"/>
  <c r="M291" i="1"/>
  <c r="N291" i="1"/>
  <c r="O291" i="1"/>
  <c r="P291" i="1"/>
  <c r="Q291" i="1"/>
  <c r="R291" i="1"/>
  <c r="S291" i="1"/>
  <c r="T291" i="1"/>
  <c r="U291" i="1"/>
  <c r="V291" i="1"/>
  <c r="W291" i="1"/>
  <c r="X291" i="1"/>
  <c r="Y291" i="1"/>
  <c r="Z291" i="1"/>
  <c r="AA291" i="1"/>
  <c r="AB291" i="1"/>
  <c r="AC291" i="1"/>
  <c r="AD291" i="1"/>
  <c r="AE291" i="1"/>
  <c r="AF291" i="1"/>
  <c r="AG291" i="1"/>
  <c r="AH291" i="1"/>
  <c r="AI291" i="1"/>
  <c r="AJ291" i="1"/>
  <c r="AK291" i="1"/>
  <c r="AL291" i="1"/>
  <c r="AM291" i="1"/>
  <c r="AN291" i="1"/>
  <c r="AO291" i="1"/>
  <c r="AP291" i="1"/>
  <c r="AQ291" i="1"/>
  <c r="AR291" i="1"/>
  <c r="AS291" i="1"/>
  <c r="AT291" i="1"/>
  <c r="AU291" i="1"/>
  <c r="AV291" i="1"/>
  <c r="AW291" i="1"/>
  <c r="AX291" i="1"/>
  <c r="AY291" i="1"/>
  <c r="AZ291" i="1"/>
  <c r="BA291" i="1"/>
  <c r="BB291" i="1"/>
  <c r="BC291" i="1"/>
  <c r="BD291" i="1"/>
  <c r="BE291" i="1"/>
  <c r="BF291" i="1"/>
  <c r="H292" i="1"/>
  <c r="I292" i="1"/>
  <c r="J292" i="1"/>
  <c r="K292" i="1"/>
  <c r="L292" i="1"/>
  <c r="M292" i="1"/>
  <c r="N292" i="1"/>
  <c r="O292" i="1"/>
  <c r="P292" i="1"/>
  <c r="Q292" i="1"/>
  <c r="R292" i="1"/>
  <c r="S292" i="1"/>
  <c r="T292" i="1"/>
  <c r="U292" i="1"/>
  <c r="V292" i="1"/>
  <c r="W292" i="1"/>
  <c r="X292" i="1"/>
  <c r="Y292" i="1"/>
  <c r="Z292" i="1"/>
  <c r="AA292" i="1"/>
  <c r="AB292" i="1"/>
  <c r="AC292" i="1"/>
  <c r="AD292" i="1"/>
  <c r="AE292" i="1"/>
  <c r="AF292" i="1"/>
  <c r="AG292" i="1"/>
  <c r="AH292" i="1"/>
  <c r="AI292" i="1"/>
  <c r="AJ292" i="1"/>
  <c r="AK292" i="1"/>
  <c r="AL292" i="1"/>
  <c r="AM292" i="1"/>
  <c r="AN292" i="1"/>
  <c r="AO292" i="1"/>
  <c r="AP292" i="1"/>
  <c r="AQ292" i="1"/>
  <c r="AR292" i="1"/>
  <c r="AS292" i="1"/>
  <c r="AT292" i="1"/>
  <c r="AU292" i="1"/>
  <c r="AV292" i="1"/>
  <c r="AW292" i="1"/>
  <c r="AX292" i="1"/>
  <c r="AY292" i="1"/>
  <c r="AZ292" i="1"/>
  <c r="BA292" i="1"/>
  <c r="BB292" i="1"/>
  <c r="BC292" i="1"/>
  <c r="BD292" i="1"/>
  <c r="BE292" i="1"/>
  <c r="BF292" i="1"/>
  <c r="H293" i="1"/>
  <c r="I293" i="1"/>
  <c r="J293" i="1"/>
  <c r="K293" i="1"/>
  <c r="L293" i="1"/>
  <c r="M293" i="1"/>
  <c r="N293" i="1"/>
  <c r="O293" i="1"/>
  <c r="P293" i="1"/>
  <c r="Q293" i="1"/>
  <c r="R293" i="1"/>
  <c r="S293" i="1"/>
  <c r="T293" i="1"/>
  <c r="U293" i="1"/>
  <c r="V293" i="1"/>
  <c r="W293" i="1"/>
  <c r="X293" i="1"/>
  <c r="Y293" i="1"/>
  <c r="Z293" i="1"/>
  <c r="AA293" i="1"/>
  <c r="AB293" i="1"/>
  <c r="AC293" i="1"/>
  <c r="AD293" i="1"/>
  <c r="AE293" i="1"/>
  <c r="AF293" i="1"/>
  <c r="AG293" i="1"/>
  <c r="AH293" i="1"/>
  <c r="AI293" i="1"/>
  <c r="AJ293" i="1"/>
  <c r="AK293" i="1"/>
  <c r="AL293" i="1"/>
  <c r="AM293" i="1"/>
  <c r="AN293" i="1"/>
  <c r="AO293" i="1"/>
  <c r="AP293" i="1"/>
  <c r="AQ293" i="1"/>
  <c r="AR293" i="1"/>
  <c r="AS293" i="1"/>
  <c r="AT293" i="1"/>
  <c r="AU293" i="1"/>
  <c r="AV293" i="1"/>
  <c r="AW293" i="1"/>
  <c r="AX293" i="1"/>
  <c r="AY293" i="1"/>
  <c r="AZ293" i="1"/>
  <c r="BA293" i="1"/>
  <c r="BB293" i="1"/>
  <c r="BC293" i="1"/>
  <c r="BD293" i="1"/>
  <c r="BE293" i="1"/>
  <c r="BF293" i="1"/>
  <c r="H294" i="1"/>
  <c r="I294" i="1"/>
  <c r="J294" i="1"/>
  <c r="K294" i="1"/>
  <c r="L294" i="1"/>
  <c r="M294" i="1"/>
  <c r="N294" i="1"/>
  <c r="O294" i="1"/>
  <c r="P294" i="1"/>
  <c r="Q294" i="1"/>
  <c r="R294" i="1"/>
  <c r="S294" i="1"/>
  <c r="T294" i="1"/>
  <c r="U294" i="1"/>
  <c r="V294" i="1"/>
  <c r="W294" i="1"/>
  <c r="X294" i="1"/>
  <c r="Y294" i="1"/>
  <c r="Z294" i="1"/>
  <c r="AA294" i="1"/>
  <c r="AB294" i="1"/>
  <c r="AC294" i="1"/>
  <c r="AD294" i="1"/>
  <c r="AE294" i="1"/>
  <c r="AF294" i="1"/>
  <c r="AG294" i="1"/>
  <c r="AH294" i="1"/>
  <c r="AI294" i="1"/>
  <c r="AJ294" i="1"/>
  <c r="AK294" i="1"/>
  <c r="AL294" i="1"/>
  <c r="AM294" i="1"/>
  <c r="AN294" i="1"/>
  <c r="AO294" i="1"/>
  <c r="AP294" i="1"/>
  <c r="AQ294" i="1"/>
  <c r="AR294" i="1"/>
  <c r="AS294" i="1"/>
  <c r="AT294" i="1"/>
  <c r="AU294" i="1"/>
  <c r="AV294" i="1"/>
  <c r="AW294" i="1"/>
  <c r="AX294" i="1"/>
  <c r="AY294" i="1"/>
  <c r="AZ294" i="1"/>
  <c r="BA294" i="1"/>
  <c r="BB294" i="1"/>
  <c r="BC294" i="1"/>
  <c r="BD294" i="1"/>
  <c r="BE294" i="1"/>
  <c r="BF294" i="1"/>
  <c r="H295" i="1"/>
  <c r="I295" i="1"/>
  <c r="J295" i="1"/>
  <c r="K295" i="1"/>
  <c r="L295" i="1"/>
  <c r="M295" i="1"/>
  <c r="N295" i="1"/>
  <c r="O295" i="1"/>
  <c r="P295" i="1"/>
  <c r="Q295" i="1"/>
  <c r="R295" i="1"/>
  <c r="S295" i="1"/>
  <c r="T295" i="1"/>
  <c r="U295" i="1"/>
  <c r="V295" i="1"/>
  <c r="W295" i="1"/>
  <c r="X295" i="1"/>
  <c r="Y295" i="1"/>
  <c r="Z295" i="1"/>
  <c r="AA295" i="1"/>
  <c r="AB295" i="1"/>
  <c r="AC295" i="1"/>
  <c r="AD295" i="1"/>
  <c r="AE295" i="1"/>
  <c r="AF295" i="1"/>
  <c r="AG295" i="1"/>
  <c r="AH295" i="1"/>
  <c r="AI295" i="1"/>
  <c r="AJ295" i="1"/>
  <c r="AK295" i="1"/>
  <c r="AL295" i="1"/>
  <c r="AM295" i="1"/>
  <c r="AN295" i="1"/>
  <c r="AO295" i="1"/>
  <c r="AP295" i="1"/>
  <c r="AQ295" i="1"/>
  <c r="AR295" i="1"/>
  <c r="AS295" i="1"/>
  <c r="AT295" i="1"/>
  <c r="AU295" i="1"/>
  <c r="AV295" i="1"/>
  <c r="AW295" i="1"/>
  <c r="AX295" i="1"/>
  <c r="AY295" i="1"/>
  <c r="AZ295" i="1"/>
  <c r="BA295" i="1"/>
  <c r="BB295" i="1"/>
  <c r="BC295" i="1"/>
  <c r="BD295" i="1"/>
  <c r="BE295" i="1"/>
  <c r="BF295" i="1"/>
  <c r="H296" i="1"/>
  <c r="I296" i="1"/>
  <c r="J296" i="1"/>
  <c r="K296" i="1"/>
  <c r="L296" i="1"/>
  <c r="M296" i="1"/>
  <c r="N296" i="1"/>
  <c r="O296" i="1"/>
  <c r="P296" i="1"/>
  <c r="Q296" i="1"/>
  <c r="R296" i="1"/>
  <c r="S296" i="1"/>
  <c r="T296" i="1"/>
  <c r="U296" i="1"/>
  <c r="V296" i="1"/>
  <c r="W296" i="1"/>
  <c r="X296" i="1"/>
  <c r="Y296" i="1"/>
  <c r="Z296" i="1"/>
  <c r="AA296" i="1"/>
  <c r="AB296" i="1"/>
  <c r="AC296" i="1"/>
  <c r="AD296" i="1"/>
  <c r="AE296" i="1"/>
  <c r="AF296" i="1"/>
  <c r="AG296" i="1"/>
  <c r="AH296" i="1"/>
  <c r="AI296" i="1"/>
  <c r="AJ296" i="1"/>
  <c r="AK296" i="1"/>
  <c r="AL296" i="1"/>
  <c r="AM296" i="1"/>
  <c r="AN296" i="1"/>
  <c r="AO296" i="1"/>
  <c r="AP296" i="1"/>
  <c r="AQ296" i="1"/>
  <c r="AR296" i="1"/>
  <c r="AS296" i="1"/>
  <c r="AT296" i="1"/>
  <c r="AU296" i="1"/>
  <c r="AV296" i="1"/>
  <c r="AW296" i="1"/>
  <c r="AX296" i="1"/>
  <c r="AY296" i="1"/>
  <c r="AZ296" i="1"/>
  <c r="BA296" i="1"/>
  <c r="BB296" i="1"/>
  <c r="BC296" i="1"/>
  <c r="BD296" i="1"/>
  <c r="BE296" i="1"/>
  <c r="BF296" i="1"/>
  <c r="H297" i="1"/>
  <c r="I297" i="1"/>
  <c r="J297" i="1"/>
  <c r="K297" i="1"/>
  <c r="L297" i="1"/>
  <c r="M297" i="1"/>
  <c r="N297" i="1"/>
  <c r="O297" i="1"/>
  <c r="P297" i="1"/>
  <c r="Q297" i="1"/>
  <c r="R297" i="1"/>
  <c r="S297" i="1"/>
  <c r="T297" i="1"/>
  <c r="U297" i="1"/>
  <c r="V297" i="1"/>
  <c r="W297" i="1"/>
  <c r="X297" i="1"/>
  <c r="Y297" i="1"/>
  <c r="Z297" i="1"/>
  <c r="AA297" i="1"/>
  <c r="AB297" i="1"/>
  <c r="AC297" i="1"/>
  <c r="AD297" i="1"/>
  <c r="AE297" i="1"/>
  <c r="AF297" i="1"/>
  <c r="AG297" i="1"/>
  <c r="AH297" i="1"/>
  <c r="AI297" i="1"/>
  <c r="AJ297" i="1"/>
  <c r="AK297" i="1"/>
  <c r="AL297" i="1"/>
  <c r="AM297" i="1"/>
  <c r="AN297" i="1"/>
  <c r="AO297" i="1"/>
  <c r="AP297" i="1"/>
  <c r="AQ297" i="1"/>
  <c r="AR297" i="1"/>
  <c r="AS297" i="1"/>
  <c r="AT297" i="1"/>
  <c r="AU297" i="1"/>
  <c r="AV297" i="1"/>
  <c r="AW297" i="1"/>
  <c r="AX297" i="1"/>
  <c r="AY297" i="1"/>
  <c r="AZ297" i="1"/>
  <c r="BA297" i="1"/>
  <c r="BB297" i="1"/>
  <c r="BC297" i="1"/>
  <c r="BD297" i="1"/>
  <c r="BE297" i="1"/>
  <c r="BF297" i="1"/>
  <c r="H298" i="1"/>
  <c r="I298" i="1"/>
  <c r="J298" i="1"/>
  <c r="K298" i="1"/>
  <c r="L298" i="1"/>
  <c r="M298" i="1"/>
  <c r="N298" i="1"/>
  <c r="O298" i="1"/>
  <c r="P298" i="1"/>
  <c r="Q298" i="1"/>
  <c r="R298" i="1"/>
  <c r="S298" i="1"/>
  <c r="T298" i="1"/>
  <c r="U298" i="1"/>
  <c r="V298" i="1"/>
  <c r="W298" i="1"/>
  <c r="X298" i="1"/>
  <c r="Y298" i="1"/>
  <c r="Z298" i="1"/>
  <c r="AA298" i="1"/>
  <c r="AB298" i="1"/>
  <c r="AC298" i="1"/>
  <c r="AD298" i="1"/>
  <c r="AE298" i="1"/>
  <c r="AF298" i="1"/>
  <c r="AG298" i="1"/>
  <c r="AH298" i="1"/>
  <c r="AI298" i="1"/>
  <c r="AJ298" i="1"/>
  <c r="AK298" i="1"/>
  <c r="AL298" i="1"/>
  <c r="AM298" i="1"/>
  <c r="AN298" i="1"/>
  <c r="AO298" i="1"/>
  <c r="AP298" i="1"/>
  <c r="AQ298" i="1"/>
  <c r="AR298" i="1"/>
  <c r="AS298" i="1"/>
  <c r="AT298" i="1"/>
  <c r="AU298" i="1"/>
  <c r="AV298" i="1"/>
  <c r="AW298" i="1"/>
  <c r="AX298" i="1"/>
  <c r="AY298" i="1"/>
  <c r="AZ298" i="1"/>
  <c r="BA298" i="1"/>
  <c r="BB298" i="1"/>
  <c r="BC298" i="1"/>
  <c r="BD298" i="1"/>
  <c r="BE298" i="1"/>
  <c r="BF298" i="1"/>
  <c r="H299" i="1"/>
  <c r="I299" i="1"/>
  <c r="J299" i="1"/>
  <c r="K299" i="1"/>
  <c r="L299" i="1"/>
  <c r="M299" i="1"/>
  <c r="N299" i="1"/>
  <c r="O299" i="1"/>
  <c r="P299" i="1"/>
  <c r="Q299" i="1"/>
  <c r="R299" i="1"/>
  <c r="S299" i="1"/>
  <c r="T299" i="1"/>
  <c r="U299" i="1"/>
  <c r="V299" i="1"/>
  <c r="W299" i="1"/>
  <c r="X299" i="1"/>
  <c r="Y299" i="1"/>
  <c r="Z299" i="1"/>
  <c r="AA299" i="1"/>
  <c r="AB299" i="1"/>
  <c r="AC299" i="1"/>
  <c r="AD299" i="1"/>
  <c r="AE299" i="1"/>
  <c r="AF299" i="1"/>
  <c r="AG299" i="1"/>
  <c r="AH299" i="1"/>
  <c r="AI299" i="1"/>
  <c r="AJ299" i="1"/>
  <c r="AK299" i="1"/>
  <c r="AL299" i="1"/>
  <c r="AM299" i="1"/>
  <c r="AN299" i="1"/>
  <c r="AO299" i="1"/>
  <c r="AP299" i="1"/>
  <c r="AQ299" i="1"/>
  <c r="AR299" i="1"/>
  <c r="AS299" i="1"/>
  <c r="AT299" i="1"/>
  <c r="AU299" i="1"/>
  <c r="AV299" i="1"/>
  <c r="AW299" i="1"/>
  <c r="AX299" i="1"/>
  <c r="AY299" i="1"/>
  <c r="AZ299" i="1"/>
  <c r="BA299" i="1"/>
  <c r="BB299" i="1"/>
  <c r="BC299" i="1"/>
  <c r="BD299" i="1"/>
  <c r="BE299" i="1"/>
  <c r="BF299" i="1"/>
  <c r="H300" i="1"/>
  <c r="I300" i="1"/>
  <c r="J300" i="1"/>
  <c r="K300" i="1"/>
  <c r="L300" i="1"/>
  <c r="M300" i="1"/>
  <c r="N300" i="1"/>
  <c r="O300" i="1"/>
  <c r="P300" i="1"/>
  <c r="Q300" i="1"/>
  <c r="R300" i="1"/>
  <c r="S300" i="1"/>
  <c r="T300" i="1"/>
  <c r="U300" i="1"/>
  <c r="V300" i="1"/>
  <c r="W300" i="1"/>
  <c r="X300" i="1"/>
  <c r="Y300" i="1"/>
  <c r="Z300" i="1"/>
  <c r="AA300" i="1"/>
  <c r="AB300" i="1"/>
  <c r="AC300" i="1"/>
  <c r="AD300" i="1"/>
  <c r="AE300" i="1"/>
  <c r="AF300" i="1"/>
  <c r="AG300" i="1"/>
  <c r="AH300" i="1"/>
  <c r="AI300" i="1"/>
  <c r="AJ300" i="1"/>
  <c r="AK300" i="1"/>
  <c r="AL300" i="1"/>
  <c r="AM300" i="1"/>
  <c r="AN300" i="1"/>
  <c r="AO300" i="1"/>
  <c r="AP300" i="1"/>
  <c r="AQ300" i="1"/>
  <c r="AR300" i="1"/>
  <c r="AS300" i="1"/>
  <c r="AT300" i="1"/>
  <c r="AU300" i="1"/>
  <c r="AV300" i="1"/>
  <c r="AW300" i="1"/>
  <c r="AX300" i="1"/>
  <c r="AY300" i="1"/>
  <c r="AZ300" i="1"/>
  <c r="BA300" i="1"/>
  <c r="BB300" i="1"/>
  <c r="BC300" i="1"/>
  <c r="BD300" i="1"/>
  <c r="BE300" i="1"/>
  <c r="BF300" i="1"/>
  <c r="H301" i="1"/>
  <c r="I301" i="1"/>
  <c r="J301" i="1"/>
  <c r="K301" i="1"/>
  <c r="L301" i="1"/>
  <c r="M301" i="1"/>
  <c r="N301" i="1"/>
  <c r="O301" i="1"/>
  <c r="P301" i="1"/>
  <c r="Q301" i="1"/>
  <c r="R301" i="1"/>
  <c r="S301" i="1"/>
  <c r="T301" i="1"/>
  <c r="U301" i="1"/>
  <c r="V301" i="1"/>
  <c r="W301" i="1"/>
  <c r="X301" i="1"/>
  <c r="Y301" i="1"/>
  <c r="Z301" i="1"/>
  <c r="AA301" i="1"/>
  <c r="AB301" i="1"/>
  <c r="AC301" i="1"/>
  <c r="AD301" i="1"/>
  <c r="AE301" i="1"/>
  <c r="AF301" i="1"/>
  <c r="AG301" i="1"/>
  <c r="AH301" i="1"/>
  <c r="AI301" i="1"/>
  <c r="AJ301" i="1"/>
  <c r="AK301" i="1"/>
  <c r="AL301" i="1"/>
  <c r="AM301" i="1"/>
  <c r="AN301" i="1"/>
  <c r="AO301" i="1"/>
  <c r="AP301" i="1"/>
  <c r="AQ301" i="1"/>
  <c r="AR301" i="1"/>
  <c r="AS301" i="1"/>
  <c r="AT301" i="1"/>
  <c r="AU301" i="1"/>
  <c r="AV301" i="1"/>
  <c r="AW301" i="1"/>
  <c r="AX301" i="1"/>
  <c r="AY301" i="1"/>
  <c r="AZ301" i="1"/>
  <c r="BA301" i="1"/>
  <c r="BB301" i="1"/>
  <c r="BC301" i="1"/>
  <c r="BD301" i="1"/>
  <c r="BE301" i="1"/>
  <c r="BF301" i="1"/>
  <c r="H302" i="1"/>
  <c r="I302" i="1"/>
  <c r="J302" i="1"/>
  <c r="K302" i="1"/>
  <c r="L302" i="1"/>
  <c r="M302" i="1"/>
  <c r="N302" i="1"/>
  <c r="O302" i="1"/>
  <c r="P302" i="1"/>
  <c r="Q302" i="1"/>
  <c r="R302" i="1"/>
  <c r="S302" i="1"/>
  <c r="T302" i="1"/>
  <c r="U302" i="1"/>
  <c r="V302" i="1"/>
  <c r="W302" i="1"/>
  <c r="X302" i="1"/>
  <c r="Y302" i="1"/>
  <c r="Z302" i="1"/>
  <c r="AA302" i="1"/>
  <c r="AB302" i="1"/>
  <c r="AC302" i="1"/>
  <c r="AD302" i="1"/>
  <c r="AE302" i="1"/>
  <c r="AF302" i="1"/>
  <c r="AG302" i="1"/>
  <c r="AH302" i="1"/>
  <c r="AI302" i="1"/>
  <c r="AJ302" i="1"/>
  <c r="AK302" i="1"/>
  <c r="AL302" i="1"/>
  <c r="AM302" i="1"/>
  <c r="AN302" i="1"/>
  <c r="AO302" i="1"/>
  <c r="AP302" i="1"/>
  <c r="AQ302" i="1"/>
  <c r="AR302" i="1"/>
  <c r="AS302" i="1"/>
  <c r="AT302" i="1"/>
  <c r="AU302" i="1"/>
  <c r="AV302" i="1"/>
  <c r="AW302" i="1"/>
  <c r="AX302" i="1"/>
  <c r="AY302" i="1"/>
  <c r="AZ302" i="1"/>
  <c r="BA302" i="1"/>
  <c r="BB302" i="1"/>
  <c r="BC302" i="1"/>
  <c r="BD302" i="1"/>
  <c r="BE302" i="1"/>
  <c r="BF302" i="1"/>
  <c r="H303" i="1"/>
  <c r="I303" i="1"/>
  <c r="J303" i="1"/>
  <c r="K303" i="1"/>
  <c r="L303" i="1"/>
  <c r="M303" i="1"/>
  <c r="N303" i="1"/>
  <c r="O303" i="1"/>
  <c r="P303" i="1"/>
  <c r="Q303" i="1"/>
  <c r="R303" i="1"/>
  <c r="S303" i="1"/>
  <c r="T303" i="1"/>
  <c r="U303" i="1"/>
  <c r="V303" i="1"/>
  <c r="W303" i="1"/>
  <c r="X303" i="1"/>
  <c r="Y303" i="1"/>
  <c r="Z303" i="1"/>
  <c r="AA303" i="1"/>
  <c r="AB303" i="1"/>
  <c r="AC303" i="1"/>
  <c r="AD303" i="1"/>
  <c r="AE303" i="1"/>
  <c r="AF303" i="1"/>
  <c r="AG303" i="1"/>
  <c r="AH303" i="1"/>
  <c r="AI303" i="1"/>
  <c r="AJ303" i="1"/>
  <c r="AK303" i="1"/>
  <c r="AL303" i="1"/>
  <c r="AM303" i="1"/>
  <c r="AN303" i="1"/>
  <c r="AO303" i="1"/>
  <c r="AP303" i="1"/>
  <c r="AQ303" i="1"/>
  <c r="AR303" i="1"/>
  <c r="AS303" i="1"/>
  <c r="AT303" i="1"/>
  <c r="AU303" i="1"/>
  <c r="AV303" i="1"/>
  <c r="AW303" i="1"/>
  <c r="AX303" i="1"/>
  <c r="AY303" i="1"/>
  <c r="AZ303" i="1"/>
  <c r="BA303" i="1"/>
  <c r="BB303" i="1"/>
  <c r="BC303" i="1"/>
  <c r="BD303" i="1"/>
  <c r="BE303" i="1"/>
  <c r="BF303" i="1"/>
  <c r="H304" i="1"/>
  <c r="I304" i="1"/>
  <c r="J304" i="1"/>
  <c r="K304" i="1"/>
  <c r="L304" i="1"/>
  <c r="M304" i="1"/>
  <c r="N304" i="1"/>
  <c r="O304" i="1"/>
  <c r="P304" i="1"/>
  <c r="Q304" i="1"/>
  <c r="R304" i="1"/>
  <c r="S304" i="1"/>
  <c r="T304" i="1"/>
  <c r="U304" i="1"/>
  <c r="V304" i="1"/>
  <c r="W304" i="1"/>
  <c r="X304" i="1"/>
  <c r="Y304" i="1"/>
  <c r="Z304" i="1"/>
  <c r="AA304" i="1"/>
  <c r="AB304" i="1"/>
  <c r="AC304" i="1"/>
  <c r="AD304" i="1"/>
  <c r="AE304" i="1"/>
  <c r="AF304" i="1"/>
  <c r="AG304" i="1"/>
  <c r="AH304" i="1"/>
  <c r="AI304" i="1"/>
  <c r="AJ304" i="1"/>
  <c r="AK304" i="1"/>
  <c r="AL304" i="1"/>
  <c r="AM304" i="1"/>
  <c r="AN304" i="1"/>
  <c r="AO304" i="1"/>
  <c r="AP304" i="1"/>
  <c r="AQ304" i="1"/>
  <c r="AR304" i="1"/>
  <c r="AS304" i="1"/>
  <c r="AT304" i="1"/>
  <c r="AU304" i="1"/>
  <c r="AV304" i="1"/>
  <c r="AW304" i="1"/>
  <c r="AX304" i="1"/>
  <c r="AY304" i="1"/>
  <c r="AZ304" i="1"/>
  <c r="BA304" i="1"/>
  <c r="BB304" i="1"/>
  <c r="BC304" i="1"/>
  <c r="BD304" i="1"/>
  <c r="BE304" i="1"/>
  <c r="BF304" i="1"/>
  <c r="H305" i="1"/>
  <c r="I305" i="1"/>
  <c r="J305" i="1"/>
  <c r="K305" i="1"/>
  <c r="L305" i="1"/>
  <c r="M305" i="1"/>
  <c r="N305" i="1"/>
  <c r="O305" i="1"/>
  <c r="P305" i="1"/>
  <c r="Q305" i="1"/>
  <c r="R305" i="1"/>
  <c r="S305" i="1"/>
  <c r="T305" i="1"/>
  <c r="U305" i="1"/>
  <c r="V305" i="1"/>
  <c r="W305" i="1"/>
  <c r="X305" i="1"/>
  <c r="Y305" i="1"/>
  <c r="Z305" i="1"/>
  <c r="AA305" i="1"/>
  <c r="AB305" i="1"/>
  <c r="AC305" i="1"/>
  <c r="AD305" i="1"/>
  <c r="AE305" i="1"/>
  <c r="AF305" i="1"/>
  <c r="AG305" i="1"/>
  <c r="AH305" i="1"/>
  <c r="AI305" i="1"/>
  <c r="AJ305" i="1"/>
  <c r="AK305" i="1"/>
  <c r="AL305" i="1"/>
  <c r="AM305" i="1"/>
  <c r="AN305" i="1"/>
  <c r="AO305" i="1"/>
  <c r="AP305" i="1"/>
  <c r="AQ305" i="1"/>
  <c r="AR305" i="1"/>
  <c r="AS305" i="1"/>
  <c r="AT305" i="1"/>
  <c r="AU305" i="1"/>
  <c r="AV305" i="1"/>
  <c r="AW305" i="1"/>
  <c r="AX305" i="1"/>
  <c r="AY305" i="1"/>
  <c r="AZ305" i="1"/>
  <c r="BA305" i="1"/>
  <c r="BB305" i="1"/>
  <c r="BC305" i="1"/>
  <c r="BD305" i="1"/>
  <c r="BE305" i="1"/>
  <c r="BF305" i="1"/>
  <c r="H306" i="1"/>
  <c r="I306" i="1"/>
  <c r="J306" i="1"/>
  <c r="K306" i="1"/>
  <c r="L306" i="1"/>
  <c r="M306" i="1"/>
  <c r="N306" i="1"/>
  <c r="O306" i="1"/>
  <c r="P306" i="1"/>
  <c r="Q306" i="1"/>
  <c r="R306" i="1"/>
  <c r="S306" i="1"/>
  <c r="T306" i="1"/>
  <c r="U306" i="1"/>
  <c r="V306" i="1"/>
  <c r="W306" i="1"/>
  <c r="X306" i="1"/>
  <c r="Y306" i="1"/>
  <c r="Z306" i="1"/>
  <c r="AA306" i="1"/>
  <c r="AB306" i="1"/>
  <c r="AC306" i="1"/>
  <c r="AD306" i="1"/>
  <c r="AE306" i="1"/>
  <c r="AF306" i="1"/>
  <c r="AG306" i="1"/>
  <c r="AH306" i="1"/>
  <c r="AI306" i="1"/>
  <c r="AJ306" i="1"/>
  <c r="AK306" i="1"/>
  <c r="AL306" i="1"/>
  <c r="AM306" i="1"/>
  <c r="AN306" i="1"/>
  <c r="AO306" i="1"/>
  <c r="AP306" i="1"/>
  <c r="AQ306" i="1"/>
  <c r="AR306" i="1"/>
  <c r="AS306" i="1"/>
  <c r="AT306" i="1"/>
  <c r="AU306" i="1"/>
  <c r="AV306" i="1"/>
  <c r="AW306" i="1"/>
  <c r="AX306" i="1"/>
  <c r="AY306" i="1"/>
  <c r="AZ306" i="1"/>
  <c r="BA306" i="1"/>
  <c r="BB306" i="1"/>
  <c r="BC306" i="1"/>
  <c r="BD306" i="1"/>
  <c r="BE306" i="1"/>
  <c r="BF306" i="1"/>
  <c r="H307" i="1"/>
  <c r="I307" i="1"/>
  <c r="J307" i="1"/>
  <c r="K307" i="1"/>
  <c r="L307" i="1"/>
  <c r="M307" i="1"/>
  <c r="N307" i="1"/>
  <c r="O307" i="1"/>
  <c r="P307" i="1"/>
  <c r="Q307" i="1"/>
  <c r="R307" i="1"/>
  <c r="S307" i="1"/>
  <c r="T307" i="1"/>
  <c r="U307" i="1"/>
  <c r="V307" i="1"/>
  <c r="W307" i="1"/>
  <c r="X307" i="1"/>
  <c r="Y307" i="1"/>
  <c r="Z307" i="1"/>
  <c r="AA307" i="1"/>
  <c r="AB307" i="1"/>
  <c r="AC307" i="1"/>
  <c r="AD307" i="1"/>
  <c r="AE307" i="1"/>
  <c r="AF307" i="1"/>
  <c r="AG307" i="1"/>
  <c r="AH307" i="1"/>
  <c r="AI307" i="1"/>
  <c r="AJ307" i="1"/>
  <c r="AK307" i="1"/>
  <c r="AL307" i="1"/>
  <c r="AM307" i="1"/>
  <c r="AN307" i="1"/>
  <c r="AO307" i="1"/>
  <c r="AP307" i="1"/>
  <c r="AQ307" i="1"/>
  <c r="AR307" i="1"/>
  <c r="AS307" i="1"/>
  <c r="AT307" i="1"/>
  <c r="AU307" i="1"/>
  <c r="AV307" i="1"/>
  <c r="AW307" i="1"/>
  <c r="AX307" i="1"/>
  <c r="AY307" i="1"/>
  <c r="AZ307" i="1"/>
  <c r="BA307" i="1"/>
  <c r="BB307" i="1"/>
  <c r="BC307" i="1"/>
  <c r="BD307" i="1"/>
  <c r="BE307" i="1"/>
  <c r="BF307" i="1"/>
  <c r="H308" i="1"/>
  <c r="I308" i="1"/>
  <c r="J308" i="1"/>
  <c r="K308" i="1"/>
  <c r="L308" i="1"/>
  <c r="M308" i="1"/>
  <c r="N308" i="1"/>
  <c r="O308" i="1"/>
  <c r="P308" i="1"/>
  <c r="Q308" i="1"/>
  <c r="R308" i="1"/>
  <c r="S308" i="1"/>
  <c r="T308" i="1"/>
  <c r="U308" i="1"/>
  <c r="V308" i="1"/>
  <c r="W308" i="1"/>
  <c r="X308" i="1"/>
  <c r="Y308" i="1"/>
  <c r="Z308" i="1"/>
  <c r="AA308" i="1"/>
  <c r="AB308" i="1"/>
  <c r="AC308" i="1"/>
  <c r="AD308" i="1"/>
  <c r="AE308" i="1"/>
  <c r="AF308" i="1"/>
  <c r="AG308" i="1"/>
  <c r="AH308" i="1"/>
  <c r="AI308" i="1"/>
  <c r="AJ308" i="1"/>
  <c r="AK308" i="1"/>
  <c r="AL308" i="1"/>
  <c r="AM308" i="1"/>
  <c r="AN308" i="1"/>
  <c r="AO308" i="1"/>
  <c r="AP308" i="1"/>
  <c r="AQ308" i="1"/>
  <c r="AR308" i="1"/>
  <c r="AS308" i="1"/>
  <c r="AT308" i="1"/>
  <c r="AU308" i="1"/>
  <c r="AV308" i="1"/>
  <c r="AW308" i="1"/>
  <c r="AX308" i="1"/>
  <c r="AY308" i="1"/>
  <c r="AZ308" i="1"/>
  <c r="BA308" i="1"/>
  <c r="BB308" i="1"/>
  <c r="BC308" i="1"/>
  <c r="BD308" i="1"/>
  <c r="BE308" i="1"/>
  <c r="BF308" i="1"/>
  <c r="H309" i="1"/>
  <c r="I309" i="1"/>
  <c r="J309" i="1"/>
  <c r="K309" i="1"/>
  <c r="L309" i="1"/>
  <c r="M309" i="1"/>
  <c r="N309" i="1"/>
  <c r="O309" i="1"/>
  <c r="P309" i="1"/>
  <c r="Q309" i="1"/>
  <c r="R309" i="1"/>
  <c r="S309" i="1"/>
  <c r="T309" i="1"/>
  <c r="U309" i="1"/>
  <c r="V309" i="1"/>
  <c r="W309" i="1"/>
  <c r="X309" i="1"/>
  <c r="Y309" i="1"/>
  <c r="Z309" i="1"/>
  <c r="AA309" i="1"/>
  <c r="AB309" i="1"/>
  <c r="AC309" i="1"/>
  <c r="AD309" i="1"/>
  <c r="AE309" i="1"/>
  <c r="AF309" i="1"/>
  <c r="AG309" i="1"/>
  <c r="AH309" i="1"/>
  <c r="AI309" i="1"/>
  <c r="AJ309" i="1"/>
  <c r="AK309" i="1"/>
  <c r="AL309" i="1"/>
  <c r="AM309" i="1"/>
  <c r="AN309" i="1"/>
  <c r="AO309" i="1"/>
  <c r="AP309" i="1"/>
  <c r="AQ309" i="1"/>
  <c r="AR309" i="1"/>
  <c r="AS309" i="1"/>
  <c r="AT309" i="1"/>
  <c r="AU309" i="1"/>
  <c r="AV309" i="1"/>
  <c r="AW309" i="1"/>
  <c r="AX309" i="1"/>
  <c r="AY309" i="1"/>
  <c r="AZ309" i="1"/>
  <c r="BA309" i="1"/>
  <c r="BB309" i="1"/>
  <c r="BC309" i="1"/>
  <c r="BD309" i="1"/>
  <c r="BE309" i="1"/>
  <c r="BF309" i="1"/>
  <c r="H310" i="1"/>
  <c r="I310" i="1"/>
  <c r="J310" i="1"/>
  <c r="K310" i="1"/>
  <c r="L310" i="1"/>
  <c r="M310" i="1"/>
  <c r="N310" i="1"/>
  <c r="O310" i="1"/>
  <c r="P310" i="1"/>
  <c r="Q310" i="1"/>
  <c r="R310" i="1"/>
  <c r="S310" i="1"/>
  <c r="T310" i="1"/>
  <c r="U310" i="1"/>
  <c r="V310" i="1"/>
  <c r="W310" i="1"/>
  <c r="X310" i="1"/>
  <c r="Y310" i="1"/>
  <c r="Z310" i="1"/>
  <c r="AA310" i="1"/>
  <c r="AB310" i="1"/>
  <c r="AC310" i="1"/>
  <c r="AD310" i="1"/>
  <c r="AE310" i="1"/>
  <c r="AF310" i="1"/>
  <c r="AG310" i="1"/>
  <c r="AH310" i="1"/>
  <c r="AI310" i="1"/>
  <c r="AJ310" i="1"/>
  <c r="AK310" i="1"/>
  <c r="AL310" i="1"/>
  <c r="AM310" i="1"/>
  <c r="AN310" i="1"/>
  <c r="AO310" i="1"/>
  <c r="AP310" i="1"/>
  <c r="AQ310" i="1"/>
  <c r="AR310" i="1"/>
  <c r="AS310" i="1"/>
  <c r="AT310" i="1"/>
  <c r="AU310" i="1"/>
  <c r="AV310" i="1"/>
  <c r="AW310" i="1"/>
  <c r="AX310" i="1"/>
  <c r="AY310" i="1"/>
  <c r="AZ310" i="1"/>
  <c r="BA310" i="1"/>
  <c r="BB310" i="1"/>
  <c r="BC310" i="1"/>
  <c r="BD310" i="1"/>
  <c r="BE310" i="1"/>
  <c r="BF310" i="1"/>
  <c r="H311" i="1"/>
  <c r="I311" i="1"/>
  <c r="J311" i="1"/>
  <c r="K311" i="1"/>
  <c r="L311" i="1"/>
  <c r="M311" i="1"/>
  <c r="N311" i="1"/>
  <c r="O311" i="1"/>
  <c r="P311" i="1"/>
  <c r="Q311" i="1"/>
  <c r="R311" i="1"/>
  <c r="S311" i="1"/>
  <c r="T311" i="1"/>
  <c r="U311" i="1"/>
  <c r="V311" i="1"/>
  <c r="W311" i="1"/>
  <c r="X311" i="1"/>
  <c r="Y311" i="1"/>
  <c r="Z311" i="1"/>
  <c r="AA311" i="1"/>
  <c r="AB311" i="1"/>
  <c r="AC311" i="1"/>
  <c r="AD311" i="1"/>
  <c r="AE311" i="1"/>
  <c r="AF311" i="1"/>
  <c r="AG311" i="1"/>
  <c r="AH311" i="1"/>
  <c r="AI311" i="1"/>
  <c r="AJ311" i="1"/>
  <c r="AK311" i="1"/>
  <c r="AL311" i="1"/>
  <c r="AM311" i="1"/>
  <c r="AN311" i="1"/>
  <c r="AO311" i="1"/>
  <c r="AP311" i="1"/>
  <c r="AQ311" i="1"/>
  <c r="AR311" i="1"/>
  <c r="AS311" i="1"/>
  <c r="AT311" i="1"/>
  <c r="AU311" i="1"/>
  <c r="AV311" i="1"/>
  <c r="AW311" i="1"/>
  <c r="AX311" i="1"/>
  <c r="AY311" i="1"/>
  <c r="AZ311" i="1"/>
  <c r="BA311" i="1"/>
  <c r="BB311" i="1"/>
  <c r="BC311" i="1"/>
  <c r="BD311" i="1"/>
  <c r="BE311" i="1"/>
  <c r="BF311" i="1"/>
  <c r="H312" i="1"/>
  <c r="I312" i="1"/>
  <c r="J312" i="1"/>
  <c r="K312" i="1"/>
  <c r="L312" i="1"/>
  <c r="M312" i="1"/>
  <c r="N312" i="1"/>
  <c r="O312" i="1"/>
  <c r="P312" i="1"/>
  <c r="Q312" i="1"/>
  <c r="R312" i="1"/>
  <c r="S312" i="1"/>
  <c r="T312" i="1"/>
  <c r="U312" i="1"/>
  <c r="V312" i="1"/>
  <c r="W312" i="1"/>
  <c r="X312" i="1"/>
  <c r="Y312" i="1"/>
  <c r="Z312" i="1"/>
  <c r="AA312" i="1"/>
  <c r="AB312" i="1"/>
  <c r="AC312" i="1"/>
  <c r="AD312" i="1"/>
  <c r="AE312" i="1"/>
  <c r="AF312" i="1"/>
  <c r="AG312" i="1"/>
  <c r="AH312" i="1"/>
  <c r="AI312" i="1"/>
  <c r="AJ312" i="1"/>
  <c r="AK312" i="1"/>
  <c r="AL312" i="1"/>
  <c r="AM312" i="1"/>
  <c r="AN312" i="1"/>
  <c r="AO312" i="1"/>
  <c r="AP312" i="1"/>
  <c r="AQ312" i="1"/>
  <c r="AR312" i="1"/>
  <c r="AS312" i="1"/>
  <c r="AT312" i="1"/>
  <c r="AU312" i="1"/>
  <c r="AV312" i="1"/>
  <c r="AW312" i="1"/>
  <c r="AX312" i="1"/>
  <c r="AY312" i="1"/>
  <c r="AZ312" i="1"/>
  <c r="BA312" i="1"/>
  <c r="BB312" i="1"/>
  <c r="BC312" i="1"/>
  <c r="BD312" i="1"/>
  <c r="BE312" i="1"/>
  <c r="BF312" i="1"/>
  <c r="H313" i="1"/>
  <c r="I313" i="1"/>
  <c r="J313" i="1"/>
  <c r="K313" i="1"/>
  <c r="L313" i="1"/>
  <c r="M313" i="1"/>
  <c r="N313" i="1"/>
  <c r="O313" i="1"/>
  <c r="P313" i="1"/>
  <c r="Q313" i="1"/>
  <c r="R313" i="1"/>
  <c r="S313" i="1"/>
  <c r="T313" i="1"/>
  <c r="U313" i="1"/>
  <c r="V313" i="1"/>
  <c r="W313" i="1"/>
  <c r="X313" i="1"/>
  <c r="Y313" i="1"/>
  <c r="Z313" i="1"/>
  <c r="AA313" i="1"/>
  <c r="AB313" i="1"/>
  <c r="AC313" i="1"/>
  <c r="AD313" i="1"/>
  <c r="AE313" i="1"/>
  <c r="AF313" i="1"/>
  <c r="AG313" i="1"/>
  <c r="AH313" i="1"/>
  <c r="AI313" i="1"/>
  <c r="AJ313" i="1"/>
  <c r="AK313" i="1"/>
  <c r="AL313" i="1"/>
  <c r="AM313" i="1"/>
  <c r="AN313" i="1"/>
  <c r="AO313" i="1"/>
  <c r="AP313" i="1"/>
  <c r="AQ313" i="1"/>
  <c r="AR313" i="1"/>
  <c r="AS313" i="1"/>
  <c r="AT313" i="1"/>
  <c r="AU313" i="1"/>
  <c r="AV313" i="1"/>
  <c r="AW313" i="1"/>
  <c r="AX313" i="1"/>
  <c r="AY313" i="1"/>
  <c r="AZ313" i="1"/>
  <c r="BA313" i="1"/>
  <c r="BB313" i="1"/>
  <c r="BC313" i="1"/>
  <c r="BD313" i="1"/>
  <c r="BE313" i="1"/>
  <c r="BF313" i="1"/>
  <c r="H314" i="1"/>
  <c r="I314" i="1"/>
  <c r="J314" i="1"/>
  <c r="K314" i="1"/>
  <c r="L314" i="1"/>
  <c r="M314" i="1"/>
  <c r="N314" i="1"/>
  <c r="O314" i="1"/>
  <c r="P314" i="1"/>
  <c r="Q314" i="1"/>
  <c r="R314" i="1"/>
  <c r="S314" i="1"/>
  <c r="T314" i="1"/>
  <c r="U314" i="1"/>
  <c r="V314" i="1"/>
  <c r="W314" i="1"/>
  <c r="X314" i="1"/>
  <c r="Y314" i="1"/>
  <c r="Z314" i="1"/>
  <c r="AA314" i="1"/>
  <c r="AB314" i="1"/>
  <c r="AC314" i="1"/>
  <c r="AD314" i="1"/>
  <c r="AE314" i="1"/>
  <c r="AF314" i="1"/>
  <c r="AG314" i="1"/>
  <c r="AH314" i="1"/>
  <c r="AI314" i="1"/>
  <c r="AJ314" i="1"/>
  <c r="AK314" i="1"/>
  <c r="AL314" i="1"/>
  <c r="AM314" i="1"/>
  <c r="AN314" i="1"/>
  <c r="AO314" i="1"/>
  <c r="AP314" i="1"/>
  <c r="AQ314" i="1"/>
  <c r="AR314" i="1"/>
  <c r="AS314" i="1"/>
  <c r="AT314" i="1"/>
  <c r="AU314" i="1"/>
  <c r="AV314" i="1"/>
  <c r="AW314" i="1"/>
  <c r="AX314" i="1"/>
  <c r="AY314" i="1"/>
  <c r="AZ314" i="1"/>
  <c r="BA314" i="1"/>
  <c r="BB314" i="1"/>
  <c r="BC314" i="1"/>
  <c r="BD314" i="1"/>
  <c r="BE314" i="1"/>
  <c r="BF314" i="1"/>
  <c r="H315" i="1"/>
  <c r="I315" i="1"/>
  <c r="J315" i="1"/>
  <c r="K315" i="1"/>
  <c r="L315" i="1"/>
  <c r="M315" i="1"/>
  <c r="N315" i="1"/>
  <c r="O315" i="1"/>
  <c r="P315" i="1"/>
  <c r="Q315" i="1"/>
  <c r="R315" i="1"/>
  <c r="S315" i="1"/>
  <c r="T315" i="1"/>
  <c r="U315" i="1"/>
  <c r="V315" i="1"/>
  <c r="W315" i="1"/>
  <c r="X315" i="1"/>
  <c r="Y315" i="1"/>
  <c r="Z315" i="1"/>
  <c r="AA315" i="1"/>
  <c r="AB315" i="1"/>
  <c r="AC315" i="1"/>
  <c r="AD315" i="1"/>
  <c r="AE315" i="1"/>
  <c r="AF315" i="1"/>
  <c r="AG315" i="1"/>
  <c r="AH315" i="1"/>
  <c r="AI315" i="1"/>
  <c r="AJ315" i="1"/>
  <c r="AK315" i="1"/>
  <c r="AL315" i="1"/>
  <c r="AM315" i="1"/>
  <c r="AN315" i="1"/>
  <c r="AO315" i="1"/>
  <c r="AP315" i="1"/>
  <c r="AQ315" i="1"/>
  <c r="AR315" i="1"/>
  <c r="AS315" i="1"/>
  <c r="AT315" i="1"/>
  <c r="AU315" i="1"/>
  <c r="AV315" i="1"/>
  <c r="AW315" i="1"/>
  <c r="AX315" i="1"/>
  <c r="AY315" i="1"/>
  <c r="AZ315" i="1"/>
  <c r="BA315" i="1"/>
  <c r="BB315" i="1"/>
  <c r="BC315" i="1"/>
  <c r="BD315" i="1"/>
  <c r="BE315" i="1"/>
  <c r="BF315" i="1"/>
  <c r="H316" i="1"/>
  <c r="I316" i="1"/>
  <c r="J316" i="1"/>
  <c r="K316" i="1"/>
  <c r="L316" i="1"/>
  <c r="M316" i="1"/>
  <c r="N316" i="1"/>
  <c r="O316" i="1"/>
  <c r="P316" i="1"/>
  <c r="Q316" i="1"/>
  <c r="R316" i="1"/>
  <c r="S316" i="1"/>
  <c r="T316" i="1"/>
  <c r="U316" i="1"/>
  <c r="V316" i="1"/>
  <c r="W316" i="1"/>
  <c r="X316" i="1"/>
  <c r="Y316" i="1"/>
  <c r="Z316" i="1"/>
  <c r="AA316" i="1"/>
  <c r="AB316" i="1"/>
  <c r="AC316" i="1"/>
  <c r="AD316" i="1"/>
  <c r="AE316" i="1"/>
  <c r="AF316" i="1"/>
  <c r="AG316" i="1"/>
  <c r="AH316" i="1"/>
  <c r="AI316" i="1"/>
  <c r="AJ316" i="1"/>
  <c r="AK316" i="1"/>
  <c r="AL316" i="1"/>
  <c r="AM316" i="1"/>
  <c r="AN316" i="1"/>
  <c r="AO316" i="1"/>
  <c r="AP316" i="1"/>
  <c r="AQ316" i="1"/>
  <c r="AR316" i="1"/>
  <c r="AS316" i="1"/>
  <c r="AT316" i="1"/>
  <c r="AU316" i="1"/>
  <c r="AV316" i="1"/>
  <c r="AW316" i="1"/>
  <c r="AX316" i="1"/>
  <c r="AY316" i="1"/>
  <c r="AZ316" i="1"/>
  <c r="BA316" i="1"/>
  <c r="BB316" i="1"/>
  <c r="BC316" i="1"/>
  <c r="BD316" i="1"/>
  <c r="BE316" i="1"/>
  <c r="BF316" i="1"/>
  <c r="H317" i="1"/>
  <c r="I317" i="1"/>
  <c r="J317" i="1"/>
  <c r="K317" i="1"/>
  <c r="L317" i="1"/>
  <c r="M317" i="1"/>
  <c r="N317" i="1"/>
  <c r="O317" i="1"/>
  <c r="P317" i="1"/>
  <c r="Q317" i="1"/>
  <c r="R317" i="1"/>
  <c r="S317" i="1"/>
  <c r="T317" i="1"/>
  <c r="U317" i="1"/>
  <c r="V317" i="1"/>
  <c r="W317" i="1"/>
  <c r="X317" i="1"/>
  <c r="Y317" i="1"/>
  <c r="Z317" i="1"/>
  <c r="AA317" i="1"/>
  <c r="AB317" i="1"/>
  <c r="AC317" i="1"/>
  <c r="AD317" i="1"/>
  <c r="AE317" i="1"/>
  <c r="AF317" i="1"/>
  <c r="AG317" i="1"/>
  <c r="AH317" i="1"/>
  <c r="AI317" i="1"/>
  <c r="AJ317" i="1"/>
  <c r="AK317" i="1"/>
  <c r="AL317" i="1"/>
  <c r="AM317" i="1"/>
  <c r="AN317" i="1"/>
  <c r="AO317" i="1"/>
  <c r="AP317" i="1"/>
  <c r="AQ317" i="1"/>
  <c r="AR317" i="1"/>
  <c r="AS317" i="1"/>
  <c r="AT317" i="1"/>
  <c r="AU317" i="1"/>
  <c r="AV317" i="1"/>
  <c r="AW317" i="1"/>
  <c r="AX317" i="1"/>
  <c r="AY317" i="1"/>
  <c r="AZ317" i="1"/>
  <c r="BA317" i="1"/>
  <c r="BB317" i="1"/>
  <c r="BC317" i="1"/>
  <c r="BD317" i="1"/>
  <c r="BE317" i="1"/>
  <c r="BF317" i="1"/>
  <c r="H318" i="1"/>
  <c r="I318" i="1"/>
  <c r="J318" i="1"/>
  <c r="K318" i="1"/>
  <c r="L318" i="1"/>
  <c r="M318" i="1"/>
  <c r="N318" i="1"/>
  <c r="O318" i="1"/>
  <c r="P318" i="1"/>
  <c r="Q318" i="1"/>
  <c r="R318" i="1"/>
  <c r="S318" i="1"/>
  <c r="T318" i="1"/>
  <c r="U318" i="1"/>
  <c r="V318" i="1"/>
  <c r="W318" i="1"/>
  <c r="X318" i="1"/>
  <c r="Y318" i="1"/>
  <c r="Z318" i="1"/>
  <c r="AA318" i="1"/>
  <c r="AB318" i="1"/>
  <c r="AC318" i="1"/>
  <c r="AD318" i="1"/>
  <c r="AE318" i="1"/>
  <c r="AF318" i="1"/>
  <c r="AG318" i="1"/>
  <c r="AH318" i="1"/>
  <c r="AI318" i="1"/>
  <c r="AJ318" i="1"/>
  <c r="AK318" i="1"/>
  <c r="AL318" i="1"/>
  <c r="AM318" i="1"/>
  <c r="AN318" i="1"/>
  <c r="AO318" i="1"/>
  <c r="AP318" i="1"/>
  <c r="AQ318" i="1"/>
  <c r="AR318" i="1"/>
  <c r="AS318" i="1"/>
  <c r="AT318" i="1"/>
  <c r="AU318" i="1"/>
  <c r="AV318" i="1"/>
  <c r="AW318" i="1"/>
  <c r="AX318" i="1"/>
  <c r="AY318" i="1"/>
  <c r="AZ318" i="1"/>
  <c r="BA318" i="1"/>
  <c r="BB318" i="1"/>
  <c r="BC318" i="1"/>
  <c r="BD318" i="1"/>
  <c r="BE318" i="1"/>
  <c r="BF318" i="1"/>
  <c r="H319" i="1"/>
  <c r="I319" i="1"/>
  <c r="J319" i="1"/>
  <c r="K319" i="1"/>
  <c r="L319" i="1"/>
  <c r="M319" i="1"/>
  <c r="N319" i="1"/>
  <c r="O319" i="1"/>
  <c r="P319" i="1"/>
  <c r="Q319" i="1"/>
  <c r="R319" i="1"/>
  <c r="S319" i="1"/>
  <c r="T319" i="1"/>
  <c r="U319" i="1"/>
  <c r="V319" i="1"/>
  <c r="W319" i="1"/>
  <c r="X319" i="1"/>
  <c r="Y319" i="1"/>
  <c r="Z319" i="1"/>
  <c r="AA319" i="1"/>
  <c r="AB319" i="1"/>
  <c r="AC319" i="1"/>
  <c r="AD319" i="1"/>
  <c r="AE319" i="1"/>
  <c r="AF319" i="1"/>
  <c r="AG319" i="1"/>
  <c r="AH319" i="1"/>
  <c r="AI319" i="1"/>
  <c r="AJ319" i="1"/>
  <c r="AK319" i="1"/>
  <c r="AL319" i="1"/>
  <c r="AM319" i="1"/>
  <c r="AN319" i="1"/>
  <c r="AO319" i="1"/>
  <c r="AP319" i="1"/>
  <c r="AQ319" i="1"/>
  <c r="AR319" i="1"/>
  <c r="AS319" i="1"/>
  <c r="AT319" i="1"/>
  <c r="AU319" i="1"/>
  <c r="AV319" i="1"/>
  <c r="AW319" i="1"/>
  <c r="AX319" i="1"/>
  <c r="AY319" i="1"/>
  <c r="AZ319" i="1"/>
  <c r="BA319" i="1"/>
  <c r="BB319" i="1"/>
  <c r="BC319" i="1"/>
  <c r="BD319" i="1"/>
  <c r="BE319" i="1"/>
  <c r="BF319" i="1"/>
  <c r="H320" i="1"/>
  <c r="I320" i="1"/>
  <c r="J320" i="1"/>
  <c r="K320" i="1"/>
  <c r="L320" i="1"/>
  <c r="M320" i="1"/>
  <c r="N320" i="1"/>
  <c r="O320" i="1"/>
  <c r="P320" i="1"/>
  <c r="Q320" i="1"/>
  <c r="R320" i="1"/>
  <c r="S320" i="1"/>
  <c r="T320" i="1"/>
  <c r="U320" i="1"/>
  <c r="V320" i="1"/>
  <c r="W320" i="1"/>
  <c r="X320" i="1"/>
  <c r="Y320" i="1"/>
  <c r="Z320" i="1"/>
  <c r="AA320" i="1"/>
  <c r="AB320" i="1"/>
  <c r="AC320" i="1"/>
  <c r="AD320" i="1"/>
  <c r="AE320" i="1"/>
  <c r="AF320" i="1"/>
  <c r="AG320" i="1"/>
  <c r="AH320" i="1"/>
  <c r="AI320" i="1"/>
  <c r="AJ320" i="1"/>
  <c r="AK320" i="1"/>
  <c r="AL320" i="1"/>
  <c r="AM320" i="1"/>
  <c r="AN320" i="1"/>
  <c r="AO320" i="1"/>
  <c r="AP320" i="1"/>
  <c r="AQ320" i="1"/>
  <c r="AR320" i="1"/>
  <c r="AS320" i="1"/>
  <c r="AT320" i="1"/>
  <c r="AU320" i="1"/>
  <c r="AV320" i="1"/>
  <c r="AW320" i="1"/>
  <c r="AX320" i="1"/>
  <c r="AY320" i="1"/>
  <c r="AZ320" i="1"/>
  <c r="BA320" i="1"/>
  <c r="BB320" i="1"/>
  <c r="BC320" i="1"/>
  <c r="BD320" i="1"/>
  <c r="BE320" i="1"/>
  <c r="BF320" i="1"/>
  <c r="H321" i="1"/>
  <c r="I321" i="1"/>
  <c r="J321" i="1"/>
  <c r="K321" i="1"/>
  <c r="L321" i="1"/>
  <c r="M321" i="1"/>
  <c r="N321" i="1"/>
  <c r="O321" i="1"/>
  <c r="P321" i="1"/>
  <c r="Q321" i="1"/>
  <c r="R321" i="1"/>
  <c r="S321" i="1"/>
  <c r="T321" i="1"/>
  <c r="U321" i="1"/>
  <c r="V321" i="1"/>
  <c r="W321" i="1"/>
  <c r="X321" i="1"/>
  <c r="Y321" i="1"/>
  <c r="Z321" i="1"/>
  <c r="AA321" i="1"/>
  <c r="AB321" i="1"/>
  <c r="AC321" i="1"/>
  <c r="AD321" i="1"/>
  <c r="AE321" i="1"/>
  <c r="AF321" i="1"/>
  <c r="AG321" i="1"/>
  <c r="AH321" i="1"/>
  <c r="AI321" i="1"/>
  <c r="AJ321" i="1"/>
  <c r="AK321" i="1"/>
  <c r="AL321" i="1"/>
  <c r="AM321" i="1"/>
  <c r="AN321" i="1"/>
  <c r="AO321" i="1"/>
  <c r="AP321" i="1"/>
  <c r="AQ321" i="1"/>
  <c r="AR321" i="1"/>
  <c r="AS321" i="1"/>
  <c r="AT321" i="1"/>
  <c r="AU321" i="1"/>
  <c r="AV321" i="1"/>
  <c r="AW321" i="1"/>
  <c r="AX321" i="1"/>
  <c r="AY321" i="1"/>
  <c r="AZ321" i="1"/>
  <c r="BA321" i="1"/>
  <c r="BB321" i="1"/>
  <c r="BC321" i="1"/>
  <c r="BD321" i="1"/>
  <c r="BE321" i="1"/>
  <c r="BF321" i="1"/>
  <c r="H322" i="1"/>
  <c r="I322" i="1"/>
  <c r="J322" i="1"/>
  <c r="K322" i="1"/>
  <c r="L322" i="1"/>
  <c r="M322" i="1"/>
  <c r="N322" i="1"/>
  <c r="O322" i="1"/>
  <c r="P322" i="1"/>
  <c r="Q322" i="1"/>
  <c r="R322" i="1"/>
  <c r="S322" i="1"/>
  <c r="T322" i="1"/>
  <c r="U322" i="1"/>
  <c r="V322" i="1"/>
  <c r="W322" i="1"/>
  <c r="X322" i="1"/>
  <c r="Y322" i="1"/>
  <c r="Z322" i="1"/>
  <c r="AA322" i="1"/>
  <c r="AB322" i="1"/>
  <c r="AC322" i="1"/>
  <c r="AD322" i="1"/>
  <c r="AE322" i="1"/>
  <c r="AF322" i="1"/>
  <c r="AG322" i="1"/>
  <c r="AH322" i="1"/>
  <c r="AI322" i="1"/>
  <c r="AJ322" i="1"/>
  <c r="AK322" i="1"/>
  <c r="AL322" i="1"/>
  <c r="AM322" i="1"/>
  <c r="AN322" i="1"/>
  <c r="AO322" i="1"/>
  <c r="AP322" i="1"/>
  <c r="AQ322" i="1"/>
  <c r="AR322" i="1"/>
  <c r="AS322" i="1"/>
  <c r="AT322" i="1"/>
  <c r="AU322" i="1"/>
  <c r="AV322" i="1"/>
  <c r="AW322" i="1"/>
  <c r="AX322" i="1"/>
  <c r="AY322" i="1"/>
  <c r="AZ322" i="1"/>
  <c r="BA322" i="1"/>
  <c r="BB322" i="1"/>
  <c r="BC322" i="1"/>
  <c r="BD322" i="1"/>
  <c r="BE322" i="1"/>
  <c r="BF322" i="1"/>
  <c r="H323" i="1"/>
  <c r="I323" i="1"/>
  <c r="J323" i="1"/>
  <c r="K323" i="1"/>
  <c r="L323" i="1"/>
  <c r="M323" i="1"/>
  <c r="N323" i="1"/>
  <c r="O323" i="1"/>
  <c r="P323" i="1"/>
  <c r="Q323" i="1"/>
  <c r="R323" i="1"/>
  <c r="S323" i="1"/>
  <c r="T323" i="1"/>
  <c r="U323" i="1"/>
  <c r="V323" i="1"/>
  <c r="W323" i="1"/>
  <c r="X323" i="1"/>
  <c r="Y323" i="1"/>
  <c r="Z323" i="1"/>
  <c r="AA323" i="1"/>
  <c r="AB323" i="1"/>
  <c r="AC323" i="1"/>
  <c r="AD323" i="1"/>
  <c r="AE323" i="1"/>
  <c r="AF323" i="1"/>
  <c r="AG323" i="1"/>
  <c r="AH323" i="1"/>
  <c r="AI323" i="1"/>
  <c r="AJ323" i="1"/>
  <c r="AK323" i="1"/>
  <c r="AL323" i="1"/>
  <c r="AM323" i="1"/>
  <c r="AN323" i="1"/>
  <c r="AO323" i="1"/>
  <c r="AP323" i="1"/>
  <c r="AQ323" i="1"/>
  <c r="AR323" i="1"/>
  <c r="AS323" i="1"/>
  <c r="AT323" i="1"/>
  <c r="AU323" i="1"/>
  <c r="AV323" i="1"/>
  <c r="AW323" i="1"/>
  <c r="AX323" i="1"/>
  <c r="AY323" i="1"/>
  <c r="AZ323" i="1"/>
  <c r="BA323" i="1"/>
  <c r="BB323" i="1"/>
  <c r="BC323" i="1"/>
  <c r="BD323" i="1"/>
  <c r="BE323" i="1"/>
  <c r="BF323" i="1"/>
  <c r="H324" i="1"/>
  <c r="I324" i="1"/>
  <c r="J324" i="1"/>
  <c r="K324" i="1"/>
  <c r="L324" i="1"/>
  <c r="M324" i="1"/>
  <c r="N324" i="1"/>
  <c r="O324" i="1"/>
  <c r="P324" i="1"/>
  <c r="Q324" i="1"/>
  <c r="R324" i="1"/>
  <c r="S324" i="1"/>
  <c r="T324" i="1"/>
  <c r="U324" i="1"/>
  <c r="V324" i="1"/>
  <c r="W324" i="1"/>
  <c r="X324" i="1"/>
  <c r="Y324" i="1"/>
  <c r="Z324" i="1"/>
  <c r="AA324" i="1"/>
  <c r="AB324" i="1"/>
  <c r="AC324" i="1"/>
  <c r="AD324" i="1"/>
  <c r="AE324" i="1"/>
  <c r="AF324" i="1"/>
  <c r="AG324" i="1"/>
  <c r="AH324" i="1"/>
  <c r="AI324" i="1"/>
  <c r="AJ324" i="1"/>
  <c r="AK324" i="1"/>
  <c r="AL324" i="1"/>
  <c r="AM324" i="1"/>
  <c r="AN324" i="1"/>
  <c r="AO324" i="1"/>
  <c r="AP324" i="1"/>
  <c r="AQ324" i="1"/>
  <c r="AR324" i="1"/>
  <c r="AS324" i="1"/>
  <c r="AT324" i="1"/>
  <c r="AU324" i="1"/>
  <c r="AV324" i="1"/>
  <c r="AW324" i="1"/>
  <c r="AX324" i="1"/>
  <c r="AY324" i="1"/>
  <c r="AZ324" i="1"/>
  <c r="BA324" i="1"/>
  <c r="BB324" i="1"/>
  <c r="BC324" i="1"/>
  <c r="BD324" i="1"/>
  <c r="BE324" i="1"/>
  <c r="BF324" i="1"/>
  <c r="H325" i="1"/>
  <c r="I325" i="1"/>
  <c r="J325" i="1"/>
  <c r="K325" i="1"/>
  <c r="L325" i="1"/>
  <c r="M325" i="1"/>
  <c r="N325" i="1"/>
  <c r="O325" i="1"/>
  <c r="P325" i="1"/>
  <c r="Q325" i="1"/>
  <c r="R325" i="1"/>
  <c r="S325" i="1"/>
  <c r="T325" i="1"/>
  <c r="U325" i="1"/>
  <c r="V325" i="1"/>
  <c r="W325" i="1"/>
  <c r="X325" i="1"/>
  <c r="Y325" i="1"/>
  <c r="Z325" i="1"/>
  <c r="AA325" i="1"/>
  <c r="AB325" i="1"/>
  <c r="AC325" i="1"/>
  <c r="AD325" i="1"/>
  <c r="AE325" i="1"/>
  <c r="AF325" i="1"/>
  <c r="AG325" i="1"/>
  <c r="AH325" i="1"/>
  <c r="AI325" i="1"/>
  <c r="AJ325" i="1"/>
  <c r="AK325" i="1"/>
  <c r="AL325" i="1"/>
  <c r="AM325" i="1"/>
  <c r="AN325" i="1"/>
  <c r="AO325" i="1"/>
  <c r="AP325" i="1"/>
  <c r="AQ325" i="1"/>
  <c r="AR325" i="1"/>
  <c r="AS325" i="1"/>
  <c r="AT325" i="1"/>
  <c r="AU325" i="1"/>
  <c r="AV325" i="1"/>
  <c r="AW325" i="1"/>
  <c r="AX325" i="1"/>
  <c r="AY325" i="1"/>
  <c r="AZ325" i="1"/>
  <c r="BA325" i="1"/>
  <c r="BB325" i="1"/>
  <c r="BC325" i="1"/>
  <c r="BD325" i="1"/>
  <c r="BE325" i="1"/>
  <c r="BF325" i="1"/>
  <c r="H326" i="1"/>
  <c r="I326" i="1"/>
  <c r="J326" i="1"/>
  <c r="K326" i="1"/>
  <c r="L326" i="1"/>
  <c r="M326" i="1"/>
  <c r="N326" i="1"/>
  <c r="O326" i="1"/>
  <c r="P326" i="1"/>
  <c r="Q326" i="1"/>
  <c r="R326" i="1"/>
  <c r="S326" i="1"/>
  <c r="T326" i="1"/>
  <c r="U326" i="1"/>
  <c r="V326" i="1"/>
  <c r="W326" i="1"/>
  <c r="X326" i="1"/>
  <c r="Y326" i="1"/>
  <c r="Z326" i="1"/>
  <c r="AA326" i="1"/>
  <c r="AB326" i="1"/>
  <c r="AC326" i="1"/>
  <c r="AD326" i="1"/>
  <c r="AE326" i="1"/>
  <c r="AF326" i="1"/>
  <c r="AG326" i="1"/>
  <c r="AH326" i="1"/>
  <c r="AI326" i="1"/>
  <c r="AJ326" i="1"/>
  <c r="AK326" i="1"/>
  <c r="AL326" i="1"/>
  <c r="AM326" i="1"/>
  <c r="AN326" i="1"/>
  <c r="AO326" i="1"/>
  <c r="AP326" i="1"/>
  <c r="AQ326" i="1"/>
  <c r="AR326" i="1"/>
  <c r="AS326" i="1"/>
  <c r="AT326" i="1"/>
  <c r="AU326" i="1"/>
  <c r="AV326" i="1"/>
  <c r="AW326" i="1"/>
  <c r="AX326" i="1"/>
  <c r="AY326" i="1"/>
  <c r="AZ326" i="1"/>
  <c r="BA326" i="1"/>
  <c r="BB326" i="1"/>
  <c r="BC326" i="1"/>
  <c r="BD326" i="1"/>
  <c r="BE326" i="1"/>
  <c r="BF326" i="1"/>
  <c r="H327" i="1"/>
  <c r="I327" i="1"/>
  <c r="J327" i="1"/>
  <c r="K327" i="1"/>
  <c r="L327" i="1"/>
  <c r="M327" i="1"/>
  <c r="N327" i="1"/>
  <c r="O327" i="1"/>
  <c r="P327" i="1"/>
  <c r="Q327" i="1"/>
  <c r="R327" i="1"/>
  <c r="S327" i="1"/>
  <c r="T327" i="1"/>
  <c r="U327" i="1"/>
  <c r="V327" i="1"/>
  <c r="W327" i="1"/>
  <c r="X327" i="1"/>
  <c r="Y327" i="1"/>
  <c r="Z327" i="1"/>
  <c r="AA327" i="1"/>
  <c r="AB327" i="1"/>
  <c r="AC327" i="1"/>
  <c r="AD327" i="1"/>
  <c r="AE327" i="1"/>
  <c r="AF327" i="1"/>
  <c r="AG327" i="1"/>
  <c r="AH327" i="1"/>
  <c r="AI327" i="1"/>
  <c r="AJ327" i="1"/>
  <c r="AK327" i="1"/>
  <c r="AL327" i="1"/>
  <c r="AM327" i="1"/>
  <c r="AN327" i="1"/>
  <c r="AO327" i="1"/>
  <c r="AP327" i="1"/>
  <c r="AQ327" i="1"/>
  <c r="AR327" i="1"/>
  <c r="AS327" i="1"/>
  <c r="AT327" i="1"/>
  <c r="AU327" i="1"/>
  <c r="AV327" i="1"/>
  <c r="AW327" i="1"/>
  <c r="AX327" i="1"/>
  <c r="AY327" i="1"/>
  <c r="AZ327" i="1"/>
  <c r="BA327" i="1"/>
  <c r="BB327" i="1"/>
  <c r="BC327" i="1"/>
  <c r="BD327" i="1"/>
  <c r="BE327" i="1"/>
  <c r="BF327" i="1"/>
  <c r="H328" i="1"/>
  <c r="I328" i="1"/>
  <c r="J328" i="1"/>
  <c r="K328" i="1"/>
  <c r="L328" i="1"/>
  <c r="M328" i="1"/>
  <c r="N328" i="1"/>
  <c r="O328" i="1"/>
  <c r="P328" i="1"/>
  <c r="Q328" i="1"/>
  <c r="R328" i="1"/>
  <c r="S328" i="1"/>
  <c r="T328" i="1"/>
  <c r="U328" i="1"/>
  <c r="V328" i="1"/>
  <c r="W328" i="1"/>
  <c r="X328" i="1"/>
  <c r="Y328" i="1"/>
  <c r="Z328" i="1"/>
  <c r="AA328" i="1"/>
  <c r="AB328" i="1"/>
  <c r="AC328" i="1"/>
  <c r="AD328" i="1"/>
  <c r="AE328" i="1"/>
  <c r="AF328" i="1"/>
  <c r="AG328" i="1"/>
  <c r="AH328" i="1"/>
  <c r="AI328" i="1"/>
  <c r="AJ328" i="1"/>
  <c r="AK328" i="1"/>
  <c r="AL328" i="1"/>
  <c r="AM328" i="1"/>
  <c r="AN328" i="1"/>
  <c r="AO328" i="1"/>
  <c r="AP328" i="1"/>
  <c r="AQ328" i="1"/>
  <c r="AR328" i="1"/>
  <c r="AS328" i="1"/>
  <c r="AT328" i="1"/>
  <c r="AU328" i="1"/>
  <c r="AV328" i="1"/>
  <c r="AW328" i="1"/>
  <c r="AX328" i="1"/>
  <c r="AY328" i="1"/>
  <c r="AZ328" i="1"/>
  <c r="BA328" i="1"/>
  <c r="BB328" i="1"/>
  <c r="BC328" i="1"/>
  <c r="BD328" i="1"/>
  <c r="BE328" i="1"/>
  <c r="BF328" i="1"/>
  <c r="H329" i="1"/>
  <c r="I329" i="1"/>
  <c r="J329" i="1"/>
  <c r="K329" i="1"/>
  <c r="L329" i="1"/>
  <c r="M329" i="1"/>
  <c r="N329" i="1"/>
  <c r="O329" i="1"/>
  <c r="P329" i="1"/>
  <c r="Q329" i="1"/>
  <c r="R329" i="1"/>
  <c r="S329" i="1"/>
  <c r="T329" i="1"/>
  <c r="U329" i="1"/>
  <c r="V329" i="1"/>
  <c r="W329" i="1"/>
  <c r="X329" i="1"/>
  <c r="Y329" i="1"/>
  <c r="Z329" i="1"/>
  <c r="AA329" i="1"/>
  <c r="AB329" i="1"/>
  <c r="AC329" i="1"/>
  <c r="AD329" i="1"/>
  <c r="AE329" i="1"/>
  <c r="AF329" i="1"/>
  <c r="AG329" i="1"/>
  <c r="AH329" i="1"/>
  <c r="AI329" i="1"/>
  <c r="AJ329" i="1"/>
  <c r="AK329" i="1"/>
  <c r="AL329" i="1"/>
  <c r="AM329" i="1"/>
  <c r="AN329" i="1"/>
  <c r="AO329" i="1"/>
  <c r="AP329" i="1"/>
  <c r="AQ329" i="1"/>
  <c r="AR329" i="1"/>
  <c r="AS329" i="1"/>
  <c r="AT329" i="1"/>
  <c r="AU329" i="1"/>
  <c r="AV329" i="1"/>
  <c r="AW329" i="1"/>
  <c r="AX329" i="1"/>
  <c r="AY329" i="1"/>
  <c r="AZ329" i="1"/>
  <c r="BA329" i="1"/>
  <c r="BB329" i="1"/>
  <c r="BC329" i="1"/>
  <c r="BD329" i="1"/>
  <c r="BE329" i="1"/>
  <c r="BF329" i="1"/>
  <c r="H330" i="1"/>
  <c r="I330" i="1"/>
  <c r="J330" i="1"/>
  <c r="K330" i="1"/>
  <c r="L330" i="1"/>
  <c r="M330" i="1"/>
  <c r="N330" i="1"/>
  <c r="O330" i="1"/>
  <c r="P330" i="1"/>
  <c r="Q330" i="1"/>
  <c r="R330" i="1"/>
  <c r="S330" i="1"/>
  <c r="T330" i="1"/>
  <c r="U330" i="1"/>
  <c r="V330" i="1"/>
  <c r="W330" i="1"/>
  <c r="X330" i="1"/>
  <c r="Y330" i="1"/>
  <c r="Z330" i="1"/>
  <c r="AA330" i="1"/>
  <c r="AB330" i="1"/>
  <c r="AC330" i="1"/>
  <c r="AD330" i="1"/>
  <c r="AE330" i="1"/>
  <c r="AF330" i="1"/>
  <c r="AG330" i="1"/>
  <c r="AH330" i="1"/>
  <c r="AI330" i="1"/>
  <c r="AJ330" i="1"/>
  <c r="AK330" i="1"/>
  <c r="AL330" i="1"/>
  <c r="AM330" i="1"/>
  <c r="AN330" i="1"/>
  <c r="AO330" i="1"/>
  <c r="AP330" i="1"/>
  <c r="AQ330" i="1"/>
  <c r="AR330" i="1"/>
  <c r="AS330" i="1"/>
  <c r="AT330" i="1"/>
  <c r="AU330" i="1"/>
  <c r="AV330" i="1"/>
  <c r="AW330" i="1"/>
  <c r="AX330" i="1"/>
  <c r="AY330" i="1"/>
  <c r="AZ330" i="1"/>
  <c r="BA330" i="1"/>
  <c r="BB330" i="1"/>
  <c r="BC330" i="1"/>
  <c r="BD330" i="1"/>
  <c r="BE330" i="1"/>
  <c r="BF330" i="1"/>
  <c r="H331" i="1"/>
  <c r="I331" i="1"/>
  <c r="J331" i="1"/>
  <c r="K331" i="1"/>
  <c r="L331" i="1"/>
  <c r="M331" i="1"/>
  <c r="N331" i="1"/>
  <c r="O331" i="1"/>
  <c r="P331" i="1"/>
  <c r="Q331" i="1"/>
  <c r="R331" i="1"/>
  <c r="S331" i="1"/>
  <c r="T331" i="1"/>
  <c r="U331" i="1"/>
  <c r="V331" i="1"/>
  <c r="W331" i="1"/>
  <c r="X331" i="1"/>
  <c r="Y331" i="1"/>
  <c r="Z331" i="1"/>
  <c r="AA331" i="1"/>
  <c r="AB331" i="1"/>
  <c r="AC331" i="1"/>
  <c r="AD331" i="1"/>
  <c r="AE331" i="1"/>
  <c r="AF331" i="1"/>
  <c r="AG331" i="1"/>
  <c r="AH331" i="1"/>
  <c r="AI331" i="1"/>
  <c r="AJ331" i="1"/>
  <c r="AK331" i="1"/>
  <c r="AL331" i="1"/>
  <c r="AM331" i="1"/>
  <c r="AN331" i="1"/>
  <c r="AO331" i="1"/>
  <c r="AP331" i="1"/>
  <c r="AQ331" i="1"/>
  <c r="AR331" i="1"/>
  <c r="AS331" i="1"/>
  <c r="AT331" i="1"/>
  <c r="AU331" i="1"/>
  <c r="AV331" i="1"/>
  <c r="AW331" i="1"/>
  <c r="AX331" i="1"/>
  <c r="AY331" i="1"/>
  <c r="AZ331" i="1"/>
  <c r="BA331" i="1"/>
  <c r="BB331" i="1"/>
  <c r="BC331" i="1"/>
  <c r="BD331" i="1"/>
  <c r="BE331" i="1"/>
  <c r="BF331" i="1"/>
  <c r="H332" i="1"/>
  <c r="I332" i="1"/>
  <c r="J332" i="1"/>
  <c r="K332" i="1"/>
  <c r="L332" i="1"/>
  <c r="M332" i="1"/>
  <c r="N332" i="1"/>
  <c r="O332" i="1"/>
  <c r="P332" i="1"/>
  <c r="Q332" i="1"/>
  <c r="R332" i="1"/>
  <c r="S332" i="1"/>
  <c r="T332" i="1"/>
  <c r="U332" i="1"/>
  <c r="V332" i="1"/>
  <c r="W332" i="1"/>
  <c r="X332" i="1"/>
  <c r="Y332" i="1"/>
  <c r="Z332" i="1"/>
  <c r="AA332" i="1"/>
  <c r="AB332" i="1"/>
  <c r="AC332" i="1"/>
  <c r="AD332" i="1"/>
  <c r="AE332" i="1"/>
  <c r="AF332" i="1"/>
  <c r="AG332" i="1"/>
  <c r="AH332" i="1"/>
  <c r="AI332" i="1"/>
  <c r="AJ332" i="1"/>
  <c r="AK332" i="1"/>
  <c r="AL332" i="1"/>
  <c r="AM332" i="1"/>
  <c r="AN332" i="1"/>
  <c r="AO332" i="1"/>
  <c r="AP332" i="1"/>
  <c r="AQ332" i="1"/>
  <c r="AR332" i="1"/>
  <c r="AS332" i="1"/>
  <c r="AT332" i="1"/>
  <c r="AU332" i="1"/>
  <c r="AV332" i="1"/>
  <c r="AW332" i="1"/>
  <c r="AX332" i="1"/>
  <c r="AY332" i="1"/>
  <c r="AZ332" i="1"/>
  <c r="BA332" i="1"/>
  <c r="BB332" i="1"/>
  <c r="BC332" i="1"/>
  <c r="BD332" i="1"/>
  <c r="BE332" i="1"/>
  <c r="BF332" i="1"/>
  <c r="H333" i="1"/>
  <c r="I333" i="1"/>
  <c r="J333" i="1"/>
  <c r="K333" i="1"/>
  <c r="L333" i="1"/>
  <c r="M333" i="1"/>
  <c r="N333" i="1"/>
  <c r="O333" i="1"/>
  <c r="P333" i="1"/>
  <c r="Q333" i="1"/>
  <c r="R333" i="1"/>
  <c r="S333" i="1"/>
  <c r="T333" i="1"/>
  <c r="U333" i="1"/>
  <c r="V333" i="1"/>
  <c r="W333" i="1"/>
  <c r="X333" i="1"/>
  <c r="Y333" i="1"/>
  <c r="Z333" i="1"/>
  <c r="AA333" i="1"/>
  <c r="AB333" i="1"/>
  <c r="AC333" i="1"/>
  <c r="AD333" i="1"/>
  <c r="AE333" i="1"/>
  <c r="AF333" i="1"/>
  <c r="AG333" i="1"/>
  <c r="AH333" i="1"/>
  <c r="AI333" i="1"/>
  <c r="AJ333" i="1"/>
  <c r="AK333" i="1"/>
  <c r="AL333" i="1"/>
  <c r="AM333" i="1"/>
  <c r="AN333" i="1"/>
  <c r="AO333" i="1"/>
  <c r="AP333" i="1"/>
  <c r="AQ333" i="1"/>
  <c r="AR333" i="1"/>
  <c r="AS333" i="1"/>
  <c r="AT333" i="1"/>
  <c r="AU333" i="1"/>
  <c r="AV333" i="1"/>
  <c r="AW333" i="1"/>
  <c r="AX333" i="1"/>
  <c r="AY333" i="1"/>
  <c r="AZ333" i="1"/>
  <c r="BA333" i="1"/>
  <c r="BB333" i="1"/>
  <c r="BC333" i="1"/>
  <c r="BD333" i="1"/>
  <c r="BE333" i="1"/>
  <c r="BF333" i="1"/>
  <c r="H334" i="1"/>
  <c r="I334" i="1"/>
  <c r="J334" i="1"/>
  <c r="K334" i="1"/>
  <c r="L334" i="1"/>
  <c r="M334" i="1"/>
  <c r="N334" i="1"/>
  <c r="O334" i="1"/>
  <c r="P334" i="1"/>
  <c r="Q334" i="1"/>
  <c r="R334" i="1"/>
  <c r="S334" i="1"/>
  <c r="T334" i="1"/>
  <c r="U334" i="1"/>
  <c r="V334" i="1"/>
  <c r="W334" i="1"/>
  <c r="X334" i="1"/>
  <c r="Y334" i="1"/>
  <c r="Z334" i="1"/>
  <c r="AA334" i="1"/>
  <c r="AB334" i="1"/>
  <c r="AC334" i="1"/>
  <c r="AD334" i="1"/>
  <c r="AE334" i="1"/>
  <c r="AF334" i="1"/>
  <c r="AG334" i="1"/>
  <c r="AH334" i="1"/>
  <c r="AI334" i="1"/>
  <c r="AJ334" i="1"/>
  <c r="AK334" i="1"/>
  <c r="AL334" i="1"/>
  <c r="AM334" i="1"/>
  <c r="AN334" i="1"/>
  <c r="AO334" i="1"/>
  <c r="AP334" i="1"/>
  <c r="AQ334" i="1"/>
  <c r="AR334" i="1"/>
  <c r="AS334" i="1"/>
  <c r="AT334" i="1"/>
  <c r="AU334" i="1"/>
  <c r="AV334" i="1"/>
  <c r="AW334" i="1"/>
  <c r="AX334" i="1"/>
  <c r="AY334" i="1"/>
  <c r="AZ334" i="1"/>
  <c r="BA334" i="1"/>
  <c r="BB334" i="1"/>
  <c r="BC334" i="1"/>
  <c r="BD334" i="1"/>
  <c r="BE334" i="1"/>
  <c r="BF334" i="1"/>
  <c r="H335" i="1"/>
  <c r="I335" i="1"/>
  <c r="J335" i="1"/>
  <c r="K335" i="1"/>
  <c r="L335" i="1"/>
  <c r="M335" i="1"/>
  <c r="N335" i="1"/>
  <c r="O335" i="1"/>
  <c r="P335" i="1"/>
  <c r="Q335" i="1"/>
  <c r="R335" i="1"/>
  <c r="S335" i="1"/>
  <c r="T335" i="1"/>
  <c r="U335" i="1"/>
  <c r="V335" i="1"/>
  <c r="W335" i="1"/>
  <c r="X335" i="1"/>
  <c r="Y335" i="1"/>
  <c r="Z335" i="1"/>
  <c r="AA335" i="1"/>
  <c r="AB335" i="1"/>
  <c r="AC335" i="1"/>
  <c r="AD335" i="1"/>
  <c r="AE335" i="1"/>
  <c r="AF335" i="1"/>
  <c r="AG335" i="1"/>
  <c r="AH335" i="1"/>
  <c r="AI335" i="1"/>
  <c r="AJ335" i="1"/>
  <c r="AK335" i="1"/>
  <c r="AL335" i="1"/>
  <c r="AM335" i="1"/>
  <c r="AN335" i="1"/>
  <c r="AO335" i="1"/>
  <c r="AP335" i="1"/>
  <c r="AQ335" i="1"/>
  <c r="AR335" i="1"/>
  <c r="AS335" i="1"/>
  <c r="AT335" i="1"/>
  <c r="AU335" i="1"/>
  <c r="AV335" i="1"/>
  <c r="AW335" i="1"/>
  <c r="AX335" i="1"/>
  <c r="AY335" i="1"/>
  <c r="AZ335" i="1"/>
  <c r="BA335" i="1"/>
  <c r="BB335" i="1"/>
  <c r="BC335" i="1"/>
  <c r="BD335" i="1"/>
  <c r="BE335" i="1"/>
  <c r="BF335" i="1"/>
  <c r="H336" i="1"/>
  <c r="I336" i="1"/>
  <c r="J336" i="1"/>
  <c r="K336" i="1"/>
  <c r="L336" i="1"/>
  <c r="M336" i="1"/>
  <c r="N336" i="1"/>
  <c r="O336" i="1"/>
  <c r="P336" i="1"/>
  <c r="Q336" i="1"/>
  <c r="R336" i="1"/>
  <c r="S336" i="1"/>
  <c r="T336" i="1"/>
  <c r="U336" i="1"/>
  <c r="V336" i="1"/>
  <c r="W336" i="1"/>
  <c r="X336" i="1"/>
  <c r="Y336" i="1"/>
  <c r="Z336" i="1"/>
  <c r="AA336" i="1"/>
  <c r="AB336" i="1"/>
  <c r="AC336" i="1"/>
  <c r="AD336" i="1"/>
  <c r="AE336" i="1"/>
  <c r="AF336" i="1"/>
  <c r="AG336" i="1"/>
  <c r="AH336" i="1"/>
  <c r="AI336" i="1"/>
  <c r="AJ336" i="1"/>
  <c r="AK336" i="1"/>
  <c r="AL336" i="1"/>
  <c r="AM336" i="1"/>
  <c r="AN336" i="1"/>
  <c r="AO336" i="1"/>
  <c r="AP336" i="1"/>
  <c r="AQ336" i="1"/>
  <c r="AR336" i="1"/>
  <c r="AS336" i="1"/>
  <c r="AT336" i="1"/>
  <c r="AU336" i="1"/>
  <c r="AV336" i="1"/>
  <c r="AW336" i="1"/>
  <c r="AX336" i="1"/>
  <c r="AY336" i="1"/>
  <c r="AZ336" i="1"/>
  <c r="BA336" i="1"/>
  <c r="BB336" i="1"/>
  <c r="BC336" i="1"/>
  <c r="BD336" i="1"/>
  <c r="BE336" i="1"/>
  <c r="BF336" i="1"/>
  <c r="H337" i="1"/>
  <c r="I337" i="1"/>
  <c r="J337" i="1"/>
  <c r="K337" i="1"/>
  <c r="L337" i="1"/>
  <c r="M337" i="1"/>
  <c r="N337" i="1"/>
  <c r="O337" i="1"/>
  <c r="P337" i="1"/>
  <c r="Q337" i="1"/>
  <c r="R337" i="1"/>
  <c r="S337" i="1"/>
  <c r="T337" i="1"/>
  <c r="U337" i="1"/>
  <c r="V337" i="1"/>
  <c r="W337" i="1"/>
  <c r="X337" i="1"/>
  <c r="Y337" i="1"/>
  <c r="Z337" i="1"/>
  <c r="AA337" i="1"/>
  <c r="AB337" i="1"/>
  <c r="AC337" i="1"/>
  <c r="AD337" i="1"/>
  <c r="AE337" i="1"/>
  <c r="AF337" i="1"/>
  <c r="AG337" i="1"/>
  <c r="AH337" i="1"/>
  <c r="AI337" i="1"/>
  <c r="AJ337" i="1"/>
  <c r="AK337" i="1"/>
  <c r="AL337" i="1"/>
  <c r="AM337" i="1"/>
  <c r="AN337" i="1"/>
  <c r="AO337" i="1"/>
  <c r="AP337" i="1"/>
  <c r="AQ337" i="1"/>
  <c r="AR337" i="1"/>
  <c r="AS337" i="1"/>
  <c r="AT337" i="1"/>
  <c r="AU337" i="1"/>
  <c r="AV337" i="1"/>
  <c r="AW337" i="1"/>
  <c r="AX337" i="1"/>
  <c r="AY337" i="1"/>
  <c r="AZ337" i="1"/>
  <c r="BA337" i="1"/>
  <c r="BB337" i="1"/>
  <c r="BC337" i="1"/>
  <c r="BD337" i="1"/>
  <c r="BE337" i="1"/>
  <c r="BF337" i="1"/>
  <c r="H338" i="1"/>
  <c r="I338" i="1"/>
  <c r="J338" i="1"/>
  <c r="K338" i="1"/>
  <c r="L338" i="1"/>
  <c r="M338" i="1"/>
  <c r="N338" i="1"/>
  <c r="O338" i="1"/>
  <c r="P338" i="1"/>
  <c r="Q338" i="1"/>
  <c r="R338" i="1"/>
  <c r="S338" i="1"/>
  <c r="T338" i="1"/>
  <c r="U338" i="1"/>
  <c r="V338" i="1"/>
  <c r="W338" i="1"/>
  <c r="X338" i="1"/>
  <c r="Y338" i="1"/>
  <c r="Z338" i="1"/>
  <c r="AA338" i="1"/>
  <c r="AB338" i="1"/>
  <c r="AC338" i="1"/>
  <c r="AD338" i="1"/>
  <c r="AE338" i="1"/>
  <c r="AF338" i="1"/>
  <c r="AG338" i="1"/>
  <c r="AH338" i="1"/>
  <c r="AI338" i="1"/>
  <c r="AJ338" i="1"/>
  <c r="AK338" i="1"/>
  <c r="AL338" i="1"/>
  <c r="AM338" i="1"/>
  <c r="AN338" i="1"/>
  <c r="AO338" i="1"/>
  <c r="AP338" i="1"/>
  <c r="AQ338" i="1"/>
  <c r="AR338" i="1"/>
  <c r="AS338" i="1"/>
  <c r="AT338" i="1"/>
  <c r="AU338" i="1"/>
  <c r="AV338" i="1"/>
  <c r="AW338" i="1"/>
  <c r="AX338" i="1"/>
  <c r="AY338" i="1"/>
  <c r="AZ338" i="1"/>
  <c r="BA338" i="1"/>
  <c r="BB338" i="1"/>
  <c r="BC338" i="1"/>
  <c r="BD338" i="1"/>
  <c r="BE338" i="1"/>
  <c r="BF338" i="1"/>
  <c r="H339" i="1"/>
  <c r="I339" i="1"/>
  <c r="J339" i="1"/>
  <c r="K339" i="1"/>
  <c r="L339" i="1"/>
  <c r="M339" i="1"/>
  <c r="N339" i="1"/>
  <c r="O339" i="1"/>
  <c r="P339" i="1"/>
  <c r="Q339" i="1"/>
  <c r="R339" i="1"/>
  <c r="S339" i="1"/>
  <c r="T339" i="1"/>
  <c r="U339" i="1"/>
  <c r="V339" i="1"/>
  <c r="W339" i="1"/>
  <c r="X339" i="1"/>
  <c r="Y339" i="1"/>
  <c r="Z339" i="1"/>
  <c r="AA339" i="1"/>
  <c r="AB339" i="1"/>
  <c r="AC339" i="1"/>
  <c r="AD339" i="1"/>
  <c r="AE339" i="1"/>
  <c r="AF339" i="1"/>
  <c r="AG339" i="1"/>
  <c r="AH339" i="1"/>
  <c r="AI339" i="1"/>
  <c r="AJ339" i="1"/>
  <c r="AK339" i="1"/>
  <c r="AL339" i="1"/>
  <c r="AM339" i="1"/>
  <c r="AN339" i="1"/>
  <c r="AO339" i="1"/>
  <c r="AP339" i="1"/>
  <c r="AQ339" i="1"/>
  <c r="AR339" i="1"/>
  <c r="AS339" i="1"/>
  <c r="AT339" i="1"/>
  <c r="AU339" i="1"/>
  <c r="AV339" i="1"/>
  <c r="AW339" i="1"/>
  <c r="AX339" i="1"/>
  <c r="AY339" i="1"/>
  <c r="AZ339" i="1"/>
  <c r="BA339" i="1"/>
  <c r="BB339" i="1"/>
  <c r="BC339" i="1"/>
  <c r="BD339" i="1"/>
  <c r="BE339" i="1"/>
  <c r="BF339" i="1"/>
  <c r="H340" i="1"/>
  <c r="I340" i="1"/>
  <c r="J340" i="1"/>
  <c r="K340" i="1"/>
  <c r="L340" i="1"/>
  <c r="M340" i="1"/>
  <c r="N340" i="1"/>
  <c r="O340" i="1"/>
  <c r="P340" i="1"/>
  <c r="Q340" i="1"/>
  <c r="R340" i="1"/>
  <c r="S340" i="1"/>
  <c r="T340" i="1"/>
  <c r="U340" i="1"/>
  <c r="V340" i="1"/>
  <c r="W340" i="1"/>
  <c r="X340" i="1"/>
  <c r="Y340" i="1"/>
  <c r="Z340" i="1"/>
  <c r="AA340" i="1"/>
  <c r="AB340" i="1"/>
  <c r="AC340" i="1"/>
  <c r="AD340" i="1"/>
  <c r="AE340" i="1"/>
  <c r="AF340" i="1"/>
  <c r="AG340" i="1"/>
  <c r="AH340" i="1"/>
  <c r="AI340" i="1"/>
  <c r="AJ340" i="1"/>
  <c r="AK340" i="1"/>
  <c r="AL340" i="1"/>
  <c r="AM340" i="1"/>
  <c r="AN340" i="1"/>
  <c r="AO340" i="1"/>
  <c r="AP340" i="1"/>
  <c r="AQ340" i="1"/>
  <c r="AR340" i="1"/>
  <c r="AS340" i="1"/>
  <c r="AT340" i="1"/>
  <c r="AU340" i="1"/>
  <c r="AV340" i="1"/>
  <c r="AW340" i="1"/>
  <c r="AX340" i="1"/>
  <c r="AY340" i="1"/>
  <c r="AZ340" i="1"/>
  <c r="BA340" i="1"/>
  <c r="BB340" i="1"/>
  <c r="BC340" i="1"/>
  <c r="BD340" i="1"/>
  <c r="BE340" i="1"/>
  <c r="BF340" i="1"/>
  <c r="H341" i="1"/>
  <c r="I341" i="1"/>
  <c r="J341" i="1"/>
  <c r="K341" i="1"/>
  <c r="L341" i="1"/>
  <c r="M341" i="1"/>
  <c r="N341" i="1"/>
  <c r="O341" i="1"/>
  <c r="P341" i="1"/>
  <c r="Q341" i="1"/>
  <c r="R341" i="1"/>
  <c r="S341" i="1"/>
  <c r="T341" i="1"/>
  <c r="U341" i="1"/>
  <c r="V341" i="1"/>
  <c r="W341" i="1"/>
  <c r="X341" i="1"/>
  <c r="Y341" i="1"/>
  <c r="Z341" i="1"/>
  <c r="AA341" i="1"/>
  <c r="AB341" i="1"/>
  <c r="AC341" i="1"/>
  <c r="AD341" i="1"/>
  <c r="AE341" i="1"/>
  <c r="AF341" i="1"/>
  <c r="AG341" i="1"/>
  <c r="AH341" i="1"/>
  <c r="AI341" i="1"/>
  <c r="AJ341" i="1"/>
  <c r="AK341" i="1"/>
  <c r="AL341" i="1"/>
  <c r="AM341" i="1"/>
  <c r="AN341" i="1"/>
  <c r="AO341" i="1"/>
  <c r="AP341" i="1"/>
  <c r="AQ341" i="1"/>
  <c r="AR341" i="1"/>
  <c r="AS341" i="1"/>
  <c r="AT341" i="1"/>
  <c r="AU341" i="1"/>
  <c r="AV341" i="1"/>
  <c r="AW341" i="1"/>
  <c r="AX341" i="1"/>
  <c r="AY341" i="1"/>
  <c r="AZ341" i="1"/>
  <c r="BA341" i="1"/>
  <c r="BB341" i="1"/>
  <c r="BC341" i="1"/>
  <c r="BD341" i="1"/>
  <c r="BE341" i="1"/>
  <c r="BF341" i="1"/>
  <c r="H342" i="1"/>
  <c r="I342" i="1"/>
  <c r="J342" i="1"/>
  <c r="K342" i="1"/>
  <c r="L342" i="1"/>
  <c r="M342" i="1"/>
  <c r="N342" i="1"/>
  <c r="O342" i="1"/>
  <c r="P342" i="1"/>
  <c r="Q342" i="1"/>
  <c r="R342" i="1"/>
  <c r="S342" i="1"/>
  <c r="T342" i="1"/>
  <c r="U342" i="1"/>
  <c r="V342" i="1"/>
  <c r="W342" i="1"/>
  <c r="X342" i="1"/>
  <c r="Y342" i="1"/>
  <c r="Z342" i="1"/>
  <c r="AA342" i="1"/>
  <c r="AB342" i="1"/>
  <c r="AC342" i="1"/>
  <c r="AD342" i="1"/>
  <c r="AE342" i="1"/>
  <c r="AF342" i="1"/>
  <c r="AG342" i="1"/>
  <c r="AH342" i="1"/>
  <c r="AI342" i="1"/>
  <c r="AJ342" i="1"/>
  <c r="AK342" i="1"/>
  <c r="AL342" i="1"/>
  <c r="AM342" i="1"/>
  <c r="AN342" i="1"/>
  <c r="AO342" i="1"/>
  <c r="AP342" i="1"/>
  <c r="AQ342" i="1"/>
  <c r="AR342" i="1"/>
  <c r="AS342" i="1"/>
  <c r="AT342" i="1"/>
  <c r="AU342" i="1"/>
  <c r="AV342" i="1"/>
  <c r="AW342" i="1"/>
  <c r="AX342" i="1"/>
  <c r="AY342" i="1"/>
  <c r="AZ342" i="1"/>
  <c r="BA342" i="1"/>
  <c r="BB342" i="1"/>
  <c r="BC342" i="1"/>
  <c r="BD342" i="1"/>
  <c r="BE342" i="1"/>
  <c r="BF342" i="1"/>
  <c r="H343" i="1"/>
  <c r="I343" i="1"/>
  <c r="J343" i="1"/>
  <c r="K343" i="1"/>
  <c r="L343" i="1"/>
  <c r="M343" i="1"/>
  <c r="N343" i="1"/>
  <c r="O343" i="1"/>
  <c r="P343" i="1"/>
  <c r="Q343" i="1"/>
  <c r="R343" i="1"/>
  <c r="S343" i="1"/>
  <c r="T343" i="1"/>
  <c r="U343" i="1"/>
  <c r="V343" i="1"/>
  <c r="W343" i="1"/>
  <c r="X343" i="1"/>
  <c r="Y343" i="1"/>
  <c r="Z343" i="1"/>
  <c r="AA343" i="1"/>
  <c r="AB343" i="1"/>
  <c r="AC343" i="1"/>
  <c r="AD343" i="1"/>
  <c r="AE343" i="1"/>
  <c r="AF343" i="1"/>
  <c r="AG343" i="1"/>
  <c r="AH343" i="1"/>
  <c r="AI343" i="1"/>
  <c r="AJ343" i="1"/>
  <c r="AK343" i="1"/>
  <c r="AL343" i="1"/>
  <c r="AM343" i="1"/>
  <c r="AN343" i="1"/>
  <c r="AO343" i="1"/>
  <c r="AP343" i="1"/>
  <c r="AQ343" i="1"/>
  <c r="AR343" i="1"/>
  <c r="AS343" i="1"/>
  <c r="AT343" i="1"/>
  <c r="AU343" i="1"/>
  <c r="AV343" i="1"/>
  <c r="AW343" i="1"/>
  <c r="AX343" i="1"/>
  <c r="AY343" i="1"/>
  <c r="AZ343" i="1"/>
  <c r="BA343" i="1"/>
  <c r="BB343" i="1"/>
  <c r="BC343" i="1"/>
  <c r="BD343" i="1"/>
  <c r="BE343" i="1"/>
  <c r="BF343" i="1"/>
  <c r="H344" i="1"/>
  <c r="I344" i="1"/>
  <c r="J344" i="1"/>
  <c r="K344" i="1"/>
  <c r="L344" i="1"/>
  <c r="M344" i="1"/>
  <c r="N344" i="1"/>
  <c r="O344" i="1"/>
  <c r="P344" i="1"/>
  <c r="Q344" i="1"/>
  <c r="R344" i="1"/>
  <c r="S344" i="1"/>
  <c r="T344" i="1"/>
  <c r="U344" i="1"/>
  <c r="V344" i="1"/>
  <c r="W344" i="1"/>
  <c r="X344" i="1"/>
  <c r="Y344" i="1"/>
  <c r="Z344" i="1"/>
  <c r="AA344" i="1"/>
  <c r="AB344" i="1"/>
  <c r="AC344" i="1"/>
  <c r="AD344" i="1"/>
  <c r="AE344" i="1"/>
  <c r="AF344" i="1"/>
  <c r="AG344" i="1"/>
  <c r="AH344" i="1"/>
  <c r="AI344" i="1"/>
  <c r="AJ344" i="1"/>
  <c r="AK344" i="1"/>
  <c r="AL344" i="1"/>
  <c r="AM344" i="1"/>
  <c r="AN344" i="1"/>
  <c r="AO344" i="1"/>
  <c r="AP344" i="1"/>
  <c r="AQ344" i="1"/>
  <c r="AR344" i="1"/>
  <c r="AS344" i="1"/>
  <c r="AT344" i="1"/>
  <c r="AU344" i="1"/>
  <c r="AV344" i="1"/>
  <c r="AW344" i="1"/>
  <c r="AX344" i="1"/>
  <c r="AY344" i="1"/>
  <c r="AZ344" i="1"/>
  <c r="BA344" i="1"/>
  <c r="BB344" i="1"/>
  <c r="BC344" i="1"/>
  <c r="BD344" i="1"/>
  <c r="BE344" i="1"/>
  <c r="BF344" i="1"/>
  <c r="H345" i="1"/>
  <c r="I345" i="1"/>
  <c r="J345" i="1"/>
  <c r="K345" i="1"/>
  <c r="L345" i="1"/>
  <c r="M345" i="1"/>
  <c r="N345" i="1"/>
  <c r="O345" i="1"/>
  <c r="P345" i="1"/>
  <c r="Q345" i="1"/>
  <c r="R345" i="1"/>
  <c r="S345" i="1"/>
  <c r="T345" i="1"/>
  <c r="U345" i="1"/>
  <c r="V345" i="1"/>
  <c r="W345" i="1"/>
  <c r="X345" i="1"/>
  <c r="Y345" i="1"/>
  <c r="Z345" i="1"/>
  <c r="AA345" i="1"/>
  <c r="AB345" i="1"/>
  <c r="AC345" i="1"/>
  <c r="AD345" i="1"/>
  <c r="AE345" i="1"/>
  <c r="AF345" i="1"/>
  <c r="AG345" i="1"/>
  <c r="AH345" i="1"/>
  <c r="AI345" i="1"/>
  <c r="AJ345" i="1"/>
  <c r="AK345" i="1"/>
  <c r="AL345" i="1"/>
  <c r="AM345" i="1"/>
  <c r="AN345" i="1"/>
  <c r="AO345" i="1"/>
  <c r="AP345" i="1"/>
  <c r="AQ345" i="1"/>
  <c r="AR345" i="1"/>
  <c r="AS345" i="1"/>
  <c r="AT345" i="1"/>
  <c r="AU345" i="1"/>
  <c r="AV345" i="1"/>
  <c r="AW345" i="1"/>
  <c r="AX345" i="1"/>
  <c r="AY345" i="1"/>
  <c r="AZ345" i="1"/>
  <c r="BA345" i="1"/>
  <c r="BB345" i="1"/>
  <c r="BC345" i="1"/>
  <c r="BD345" i="1"/>
  <c r="BE345" i="1"/>
  <c r="BF345" i="1"/>
  <c r="H346" i="1"/>
  <c r="I346" i="1"/>
  <c r="J346" i="1"/>
  <c r="K346" i="1"/>
  <c r="L346" i="1"/>
  <c r="M346" i="1"/>
  <c r="N346" i="1"/>
  <c r="O346" i="1"/>
  <c r="P346" i="1"/>
  <c r="Q346" i="1"/>
  <c r="R346" i="1"/>
  <c r="S346" i="1"/>
  <c r="T346" i="1"/>
  <c r="U346" i="1"/>
  <c r="V346" i="1"/>
  <c r="W346" i="1"/>
  <c r="X346" i="1"/>
  <c r="Y346" i="1"/>
  <c r="Z346" i="1"/>
  <c r="AA346" i="1"/>
  <c r="AB346" i="1"/>
  <c r="AC346" i="1"/>
  <c r="AD346" i="1"/>
  <c r="AE346" i="1"/>
  <c r="AF346" i="1"/>
  <c r="AG346" i="1"/>
  <c r="AH346" i="1"/>
  <c r="AI346" i="1"/>
  <c r="AJ346" i="1"/>
  <c r="AK346" i="1"/>
  <c r="AL346" i="1"/>
  <c r="AM346" i="1"/>
  <c r="AN346" i="1"/>
  <c r="AO346" i="1"/>
  <c r="AP346" i="1"/>
  <c r="AQ346" i="1"/>
  <c r="AR346" i="1"/>
  <c r="AS346" i="1"/>
  <c r="AT346" i="1"/>
  <c r="AU346" i="1"/>
  <c r="AV346" i="1"/>
  <c r="AW346" i="1"/>
  <c r="AX346" i="1"/>
  <c r="AY346" i="1"/>
  <c r="AZ346" i="1"/>
  <c r="BA346" i="1"/>
  <c r="BB346" i="1"/>
  <c r="BC346" i="1"/>
  <c r="BD346" i="1"/>
  <c r="BE346" i="1"/>
  <c r="BF346" i="1"/>
  <c r="H347" i="1"/>
  <c r="I347" i="1"/>
  <c r="J347" i="1"/>
  <c r="K347" i="1"/>
  <c r="L347" i="1"/>
  <c r="M347" i="1"/>
  <c r="N347" i="1"/>
  <c r="O347" i="1"/>
  <c r="P347" i="1"/>
  <c r="Q347" i="1"/>
  <c r="R347" i="1"/>
  <c r="S347" i="1"/>
  <c r="T347" i="1"/>
  <c r="U347" i="1"/>
  <c r="V347" i="1"/>
  <c r="W347" i="1"/>
  <c r="X347" i="1"/>
  <c r="Y347" i="1"/>
  <c r="Z347" i="1"/>
  <c r="AA347" i="1"/>
  <c r="AB347" i="1"/>
  <c r="AC347" i="1"/>
  <c r="AD347" i="1"/>
  <c r="AE347" i="1"/>
  <c r="AF347" i="1"/>
  <c r="AG347" i="1"/>
  <c r="AH347" i="1"/>
  <c r="AI347" i="1"/>
  <c r="AJ347" i="1"/>
  <c r="AK347" i="1"/>
  <c r="AL347" i="1"/>
  <c r="AM347" i="1"/>
  <c r="AN347" i="1"/>
  <c r="AO347" i="1"/>
  <c r="AP347" i="1"/>
  <c r="AQ347" i="1"/>
  <c r="AR347" i="1"/>
  <c r="AS347" i="1"/>
  <c r="AT347" i="1"/>
  <c r="AU347" i="1"/>
  <c r="AV347" i="1"/>
  <c r="AW347" i="1"/>
  <c r="AX347" i="1"/>
  <c r="AY347" i="1"/>
  <c r="AZ347" i="1"/>
  <c r="BA347" i="1"/>
  <c r="BB347" i="1"/>
  <c r="BC347" i="1"/>
  <c r="BD347" i="1"/>
  <c r="BE347" i="1"/>
  <c r="BF347" i="1"/>
  <c r="H348" i="1"/>
  <c r="I348" i="1"/>
  <c r="J348" i="1"/>
  <c r="K348" i="1"/>
  <c r="L348" i="1"/>
  <c r="M348" i="1"/>
  <c r="N348" i="1"/>
  <c r="O348" i="1"/>
  <c r="P348" i="1"/>
  <c r="Q348" i="1"/>
  <c r="R348" i="1"/>
  <c r="S348" i="1"/>
  <c r="T348" i="1"/>
  <c r="U348" i="1"/>
  <c r="V348" i="1"/>
  <c r="W348" i="1"/>
  <c r="X348" i="1"/>
  <c r="Y348" i="1"/>
  <c r="Z348" i="1"/>
  <c r="AA348" i="1"/>
  <c r="AB348" i="1"/>
  <c r="AC348" i="1"/>
  <c r="AD348" i="1"/>
  <c r="AE348" i="1"/>
  <c r="AF348" i="1"/>
  <c r="AG348" i="1"/>
  <c r="AH348" i="1"/>
  <c r="AI348" i="1"/>
  <c r="AJ348" i="1"/>
  <c r="AK348" i="1"/>
  <c r="AL348" i="1"/>
  <c r="AM348" i="1"/>
  <c r="AN348" i="1"/>
  <c r="AO348" i="1"/>
  <c r="AP348" i="1"/>
  <c r="AQ348" i="1"/>
  <c r="AR348" i="1"/>
  <c r="AS348" i="1"/>
  <c r="AT348" i="1"/>
  <c r="AU348" i="1"/>
  <c r="AV348" i="1"/>
  <c r="AW348" i="1"/>
  <c r="AX348" i="1"/>
  <c r="AY348" i="1"/>
  <c r="AZ348" i="1"/>
  <c r="BA348" i="1"/>
  <c r="BB348" i="1"/>
  <c r="BC348" i="1"/>
  <c r="BD348" i="1"/>
  <c r="BE348" i="1"/>
  <c r="BF348" i="1"/>
  <c r="H349" i="1"/>
  <c r="I349" i="1"/>
  <c r="J349" i="1"/>
  <c r="K349" i="1"/>
  <c r="L349" i="1"/>
  <c r="M349" i="1"/>
  <c r="N349" i="1"/>
  <c r="O349" i="1"/>
  <c r="P349" i="1"/>
  <c r="Q349" i="1"/>
  <c r="R349" i="1"/>
  <c r="S349" i="1"/>
  <c r="T349" i="1"/>
  <c r="U349" i="1"/>
  <c r="V349" i="1"/>
  <c r="W349" i="1"/>
  <c r="X349" i="1"/>
  <c r="Y349" i="1"/>
  <c r="Z349" i="1"/>
  <c r="AA349" i="1"/>
  <c r="AB349" i="1"/>
  <c r="AC349" i="1"/>
  <c r="AD349" i="1"/>
  <c r="AE349" i="1"/>
  <c r="AF349" i="1"/>
  <c r="AG349" i="1"/>
  <c r="AH349" i="1"/>
  <c r="AI349" i="1"/>
  <c r="AJ349" i="1"/>
  <c r="AK349" i="1"/>
  <c r="AL349" i="1"/>
  <c r="AM349" i="1"/>
  <c r="AN349" i="1"/>
  <c r="AO349" i="1"/>
  <c r="AP349" i="1"/>
  <c r="AQ349" i="1"/>
  <c r="AR349" i="1"/>
  <c r="AS349" i="1"/>
  <c r="AT349" i="1"/>
  <c r="AU349" i="1"/>
  <c r="AV349" i="1"/>
  <c r="AW349" i="1"/>
  <c r="AX349" i="1"/>
  <c r="AY349" i="1"/>
  <c r="AZ349" i="1"/>
  <c r="BA349" i="1"/>
  <c r="BB349" i="1"/>
  <c r="BC349" i="1"/>
  <c r="BD349" i="1"/>
  <c r="BE349" i="1"/>
  <c r="BF349" i="1"/>
  <c r="H350" i="1"/>
  <c r="I350" i="1"/>
  <c r="J350" i="1"/>
  <c r="K350" i="1"/>
  <c r="L350" i="1"/>
  <c r="M350" i="1"/>
  <c r="N350" i="1"/>
  <c r="O350" i="1"/>
  <c r="P350" i="1"/>
  <c r="Q350" i="1"/>
  <c r="R350" i="1"/>
  <c r="S350" i="1"/>
  <c r="T350" i="1"/>
  <c r="U350" i="1"/>
  <c r="V350" i="1"/>
  <c r="W350" i="1"/>
  <c r="X350" i="1"/>
  <c r="Y350" i="1"/>
  <c r="Z350" i="1"/>
  <c r="AA350" i="1"/>
  <c r="AB350" i="1"/>
  <c r="AC350" i="1"/>
  <c r="AD350" i="1"/>
  <c r="AE350" i="1"/>
  <c r="AF350" i="1"/>
  <c r="AG350" i="1"/>
  <c r="AH350" i="1"/>
  <c r="AI350" i="1"/>
  <c r="AJ350" i="1"/>
  <c r="AK350" i="1"/>
  <c r="AL350" i="1"/>
  <c r="AM350" i="1"/>
  <c r="AN350" i="1"/>
  <c r="AO350" i="1"/>
  <c r="AP350" i="1"/>
  <c r="AQ350" i="1"/>
  <c r="AR350" i="1"/>
  <c r="AS350" i="1"/>
  <c r="AT350" i="1"/>
  <c r="AU350" i="1"/>
  <c r="AV350" i="1"/>
  <c r="AW350" i="1"/>
  <c r="AX350" i="1"/>
  <c r="AY350" i="1"/>
  <c r="AZ350" i="1"/>
  <c r="BA350" i="1"/>
  <c r="BB350" i="1"/>
  <c r="BC350" i="1"/>
  <c r="BD350" i="1"/>
  <c r="BE350" i="1"/>
  <c r="BF350" i="1"/>
  <c r="H351" i="1"/>
  <c r="I351" i="1"/>
  <c r="J351" i="1"/>
  <c r="K351" i="1"/>
  <c r="L351" i="1"/>
  <c r="M351" i="1"/>
  <c r="N351" i="1"/>
  <c r="O351" i="1"/>
  <c r="P351" i="1"/>
  <c r="Q351" i="1"/>
  <c r="R351" i="1"/>
  <c r="S351" i="1"/>
  <c r="T351" i="1"/>
  <c r="U351" i="1"/>
  <c r="V351" i="1"/>
  <c r="W351" i="1"/>
  <c r="X351" i="1"/>
  <c r="Y351" i="1"/>
  <c r="Z351" i="1"/>
  <c r="AA351" i="1"/>
  <c r="AB351" i="1"/>
  <c r="AC351" i="1"/>
  <c r="AD351" i="1"/>
  <c r="AE351" i="1"/>
  <c r="AF351" i="1"/>
  <c r="AG351" i="1"/>
  <c r="AH351" i="1"/>
  <c r="AI351" i="1"/>
  <c r="AJ351" i="1"/>
  <c r="AK351" i="1"/>
  <c r="AL351" i="1"/>
  <c r="AM351" i="1"/>
  <c r="AN351" i="1"/>
  <c r="AO351" i="1"/>
  <c r="AP351" i="1"/>
  <c r="AQ351" i="1"/>
  <c r="AR351" i="1"/>
  <c r="AS351" i="1"/>
  <c r="AT351" i="1"/>
  <c r="AU351" i="1"/>
  <c r="AV351" i="1"/>
  <c r="AW351" i="1"/>
  <c r="AX351" i="1"/>
  <c r="AY351" i="1"/>
  <c r="AZ351" i="1"/>
  <c r="BA351" i="1"/>
  <c r="BB351" i="1"/>
  <c r="BC351" i="1"/>
  <c r="BD351" i="1"/>
  <c r="BE351" i="1"/>
  <c r="BF351" i="1"/>
  <c r="H352" i="1"/>
  <c r="I352" i="1"/>
  <c r="J352" i="1"/>
  <c r="K352" i="1"/>
  <c r="L352" i="1"/>
  <c r="M352" i="1"/>
  <c r="N352" i="1"/>
  <c r="O352" i="1"/>
  <c r="P352" i="1"/>
  <c r="Q352" i="1"/>
  <c r="R352" i="1"/>
  <c r="S352" i="1"/>
  <c r="T352" i="1"/>
  <c r="U352" i="1"/>
  <c r="V352" i="1"/>
  <c r="W352" i="1"/>
  <c r="X352" i="1"/>
  <c r="Y352" i="1"/>
  <c r="Z352" i="1"/>
  <c r="AA352" i="1"/>
  <c r="AB352" i="1"/>
  <c r="AC352" i="1"/>
  <c r="AD352" i="1"/>
  <c r="AE352" i="1"/>
  <c r="AF352" i="1"/>
  <c r="AG352" i="1"/>
  <c r="AH352" i="1"/>
  <c r="AI352" i="1"/>
  <c r="AJ352" i="1"/>
  <c r="AK352" i="1"/>
  <c r="AL352" i="1"/>
  <c r="AM352" i="1"/>
  <c r="AN352" i="1"/>
  <c r="AO352" i="1"/>
  <c r="AP352" i="1"/>
  <c r="AQ352" i="1"/>
  <c r="AR352" i="1"/>
  <c r="AS352" i="1"/>
  <c r="AT352" i="1"/>
  <c r="AU352" i="1"/>
  <c r="AV352" i="1"/>
  <c r="AW352" i="1"/>
  <c r="AX352" i="1"/>
  <c r="AY352" i="1"/>
  <c r="AZ352" i="1"/>
  <c r="BA352" i="1"/>
  <c r="BB352" i="1"/>
  <c r="BC352" i="1"/>
  <c r="BD352" i="1"/>
  <c r="BE352" i="1"/>
  <c r="BF352" i="1"/>
  <c r="H353" i="1"/>
  <c r="I353" i="1"/>
  <c r="J353" i="1"/>
  <c r="K353" i="1"/>
  <c r="L353" i="1"/>
  <c r="M353" i="1"/>
  <c r="N353" i="1"/>
  <c r="O353" i="1"/>
  <c r="P353" i="1"/>
  <c r="Q353" i="1"/>
  <c r="R353" i="1"/>
  <c r="S353" i="1"/>
  <c r="T353" i="1"/>
  <c r="U353" i="1"/>
  <c r="V353" i="1"/>
  <c r="W353" i="1"/>
  <c r="X353" i="1"/>
  <c r="Y353" i="1"/>
  <c r="Z353" i="1"/>
  <c r="AA353" i="1"/>
  <c r="AB353" i="1"/>
  <c r="AC353" i="1"/>
  <c r="AD353" i="1"/>
  <c r="AE353" i="1"/>
  <c r="AF353" i="1"/>
  <c r="AG353" i="1"/>
  <c r="AH353" i="1"/>
  <c r="AI353" i="1"/>
  <c r="AJ353" i="1"/>
  <c r="AK353" i="1"/>
  <c r="AL353" i="1"/>
  <c r="AM353" i="1"/>
  <c r="AN353" i="1"/>
  <c r="AO353" i="1"/>
  <c r="AP353" i="1"/>
  <c r="AQ353" i="1"/>
  <c r="AR353" i="1"/>
  <c r="AS353" i="1"/>
  <c r="AT353" i="1"/>
  <c r="AU353" i="1"/>
  <c r="AV353" i="1"/>
  <c r="AW353" i="1"/>
  <c r="AX353" i="1"/>
  <c r="AY353" i="1"/>
  <c r="AZ353" i="1"/>
  <c r="BA353" i="1"/>
  <c r="BB353" i="1"/>
  <c r="BC353" i="1"/>
  <c r="BD353" i="1"/>
  <c r="BE353" i="1"/>
  <c r="BF353" i="1"/>
  <c r="H354" i="1"/>
  <c r="I354" i="1"/>
  <c r="J354" i="1"/>
  <c r="K354" i="1"/>
  <c r="L354" i="1"/>
  <c r="M354" i="1"/>
  <c r="N354" i="1"/>
  <c r="O354" i="1"/>
  <c r="P354" i="1"/>
  <c r="Q354" i="1"/>
  <c r="R354" i="1"/>
  <c r="S354" i="1"/>
  <c r="T354" i="1"/>
  <c r="U354" i="1"/>
  <c r="V354" i="1"/>
  <c r="W354" i="1"/>
  <c r="X354" i="1"/>
  <c r="Y354" i="1"/>
  <c r="Z354" i="1"/>
  <c r="AA354" i="1"/>
  <c r="AB354" i="1"/>
  <c r="AC354" i="1"/>
  <c r="AD354" i="1"/>
  <c r="AE354" i="1"/>
  <c r="AF354" i="1"/>
  <c r="AG354" i="1"/>
  <c r="AH354" i="1"/>
  <c r="AI354" i="1"/>
  <c r="AJ354" i="1"/>
  <c r="AK354" i="1"/>
  <c r="AL354" i="1"/>
  <c r="AM354" i="1"/>
  <c r="AN354" i="1"/>
  <c r="AO354" i="1"/>
  <c r="AP354" i="1"/>
  <c r="AQ354" i="1"/>
  <c r="AR354" i="1"/>
  <c r="AS354" i="1"/>
  <c r="AT354" i="1"/>
  <c r="AU354" i="1"/>
  <c r="AV354" i="1"/>
  <c r="AW354" i="1"/>
  <c r="AX354" i="1"/>
  <c r="AY354" i="1"/>
  <c r="AZ354" i="1"/>
  <c r="BA354" i="1"/>
  <c r="BB354" i="1"/>
  <c r="BC354" i="1"/>
  <c r="BD354" i="1"/>
  <c r="BE354" i="1"/>
  <c r="BF354" i="1"/>
  <c r="H355" i="1"/>
  <c r="I355" i="1"/>
  <c r="J355" i="1"/>
  <c r="K355" i="1"/>
  <c r="L355" i="1"/>
  <c r="M355" i="1"/>
  <c r="N355" i="1"/>
  <c r="O355" i="1"/>
  <c r="P355" i="1"/>
  <c r="Q355" i="1"/>
  <c r="R355" i="1"/>
  <c r="S355" i="1"/>
  <c r="T355" i="1"/>
  <c r="U355" i="1"/>
  <c r="V355" i="1"/>
  <c r="W355" i="1"/>
  <c r="X355" i="1"/>
  <c r="Y355" i="1"/>
  <c r="Z355" i="1"/>
  <c r="AA355" i="1"/>
  <c r="AB355" i="1"/>
  <c r="AC355" i="1"/>
  <c r="AD355" i="1"/>
  <c r="AE355" i="1"/>
  <c r="AF355" i="1"/>
  <c r="AG355" i="1"/>
  <c r="AH355" i="1"/>
  <c r="AI355" i="1"/>
  <c r="AJ355" i="1"/>
  <c r="AK355" i="1"/>
  <c r="AL355" i="1"/>
  <c r="AM355" i="1"/>
  <c r="AN355" i="1"/>
  <c r="AO355" i="1"/>
  <c r="AP355" i="1"/>
  <c r="AQ355" i="1"/>
  <c r="AR355" i="1"/>
  <c r="AS355" i="1"/>
  <c r="AT355" i="1"/>
  <c r="AU355" i="1"/>
  <c r="AV355" i="1"/>
  <c r="AW355" i="1"/>
  <c r="AX355" i="1"/>
  <c r="AY355" i="1"/>
  <c r="AZ355" i="1"/>
  <c r="BA355" i="1"/>
  <c r="BB355" i="1"/>
  <c r="BC355" i="1"/>
  <c r="BD355" i="1"/>
  <c r="BE355" i="1"/>
  <c r="BF355" i="1"/>
  <c r="H356" i="1"/>
  <c r="I356" i="1"/>
  <c r="J356" i="1"/>
  <c r="K356" i="1"/>
  <c r="L356" i="1"/>
  <c r="M356" i="1"/>
  <c r="N356" i="1"/>
  <c r="O356" i="1"/>
  <c r="P356" i="1"/>
  <c r="Q356" i="1"/>
  <c r="R356" i="1"/>
  <c r="S356" i="1"/>
  <c r="T356" i="1"/>
  <c r="U356" i="1"/>
  <c r="V356" i="1"/>
  <c r="W356" i="1"/>
  <c r="X356" i="1"/>
  <c r="Y356" i="1"/>
  <c r="Z356" i="1"/>
  <c r="AA356" i="1"/>
  <c r="AB356" i="1"/>
  <c r="AC356" i="1"/>
  <c r="AD356" i="1"/>
  <c r="AE356" i="1"/>
  <c r="AF356" i="1"/>
  <c r="AG356" i="1"/>
  <c r="AH356" i="1"/>
  <c r="AI356" i="1"/>
  <c r="AJ356" i="1"/>
  <c r="AK356" i="1"/>
  <c r="AL356" i="1"/>
  <c r="AM356" i="1"/>
  <c r="AN356" i="1"/>
  <c r="AO356" i="1"/>
  <c r="AP356" i="1"/>
  <c r="AQ356" i="1"/>
  <c r="AR356" i="1"/>
  <c r="AS356" i="1"/>
  <c r="AT356" i="1"/>
  <c r="AU356" i="1"/>
  <c r="AV356" i="1"/>
  <c r="AW356" i="1"/>
  <c r="AX356" i="1"/>
  <c r="AY356" i="1"/>
  <c r="AZ356" i="1"/>
  <c r="BA356" i="1"/>
  <c r="BB356" i="1"/>
  <c r="BC356" i="1"/>
  <c r="BD356" i="1"/>
  <c r="BE356" i="1"/>
  <c r="BF356" i="1"/>
  <c r="H357" i="1"/>
  <c r="I357" i="1"/>
  <c r="J357" i="1"/>
  <c r="K357" i="1"/>
  <c r="L357" i="1"/>
  <c r="M357" i="1"/>
  <c r="N357" i="1"/>
  <c r="O357" i="1"/>
  <c r="P357" i="1"/>
  <c r="Q357" i="1"/>
  <c r="R357" i="1"/>
  <c r="S357" i="1"/>
  <c r="T357" i="1"/>
  <c r="U357" i="1"/>
  <c r="V357" i="1"/>
  <c r="W357" i="1"/>
  <c r="X357" i="1"/>
  <c r="Y357" i="1"/>
  <c r="Z357" i="1"/>
  <c r="AA357" i="1"/>
  <c r="AB357" i="1"/>
  <c r="AC357" i="1"/>
  <c r="AD357" i="1"/>
  <c r="AE357" i="1"/>
  <c r="AF357" i="1"/>
  <c r="AG357" i="1"/>
  <c r="AH357" i="1"/>
  <c r="AI357" i="1"/>
  <c r="AJ357" i="1"/>
  <c r="AK357" i="1"/>
  <c r="AL357" i="1"/>
  <c r="AM357" i="1"/>
  <c r="AN357" i="1"/>
  <c r="AO357" i="1"/>
  <c r="AP357" i="1"/>
  <c r="AQ357" i="1"/>
  <c r="AR357" i="1"/>
  <c r="AS357" i="1"/>
  <c r="AT357" i="1"/>
  <c r="AU357" i="1"/>
  <c r="AV357" i="1"/>
  <c r="AW357" i="1"/>
  <c r="AX357" i="1"/>
  <c r="AY357" i="1"/>
  <c r="AZ357" i="1"/>
  <c r="BA357" i="1"/>
  <c r="BB357" i="1"/>
  <c r="BC357" i="1"/>
  <c r="BD357" i="1"/>
  <c r="BE357" i="1"/>
  <c r="BF357" i="1"/>
  <c r="H358" i="1"/>
  <c r="I358" i="1"/>
  <c r="J358" i="1"/>
  <c r="K358" i="1"/>
  <c r="L358" i="1"/>
  <c r="M358" i="1"/>
  <c r="N358" i="1"/>
  <c r="O358" i="1"/>
  <c r="P358" i="1"/>
  <c r="Q358" i="1"/>
  <c r="R358" i="1"/>
  <c r="S358" i="1"/>
  <c r="T358" i="1"/>
  <c r="U358" i="1"/>
  <c r="V358" i="1"/>
  <c r="W358" i="1"/>
  <c r="X358" i="1"/>
  <c r="Y358" i="1"/>
  <c r="Z358" i="1"/>
  <c r="AA358" i="1"/>
  <c r="AB358" i="1"/>
  <c r="AC358" i="1"/>
  <c r="AD358" i="1"/>
  <c r="AE358" i="1"/>
  <c r="AF358" i="1"/>
  <c r="AG358" i="1"/>
  <c r="AH358" i="1"/>
  <c r="AI358" i="1"/>
  <c r="AJ358" i="1"/>
  <c r="AK358" i="1"/>
  <c r="AL358" i="1"/>
  <c r="AM358" i="1"/>
  <c r="AN358" i="1"/>
  <c r="AO358" i="1"/>
  <c r="AP358" i="1"/>
  <c r="AQ358" i="1"/>
  <c r="AR358" i="1"/>
  <c r="AS358" i="1"/>
  <c r="AT358" i="1"/>
  <c r="AU358" i="1"/>
  <c r="AV358" i="1"/>
  <c r="AW358" i="1"/>
  <c r="AX358" i="1"/>
  <c r="AY358" i="1"/>
  <c r="AZ358" i="1"/>
  <c r="BA358" i="1"/>
  <c r="BB358" i="1"/>
  <c r="BC358" i="1"/>
  <c r="BD358" i="1"/>
  <c r="BE358" i="1"/>
  <c r="BF358" i="1"/>
  <c r="H359" i="1"/>
  <c r="I359" i="1"/>
  <c r="J359" i="1"/>
  <c r="K359" i="1"/>
  <c r="L359" i="1"/>
  <c r="M359" i="1"/>
  <c r="N359" i="1"/>
  <c r="O359" i="1"/>
  <c r="P359" i="1"/>
  <c r="Q359" i="1"/>
  <c r="R359" i="1"/>
  <c r="S359" i="1"/>
  <c r="T359" i="1"/>
  <c r="U359" i="1"/>
  <c r="V359" i="1"/>
  <c r="W359" i="1"/>
  <c r="X359" i="1"/>
  <c r="Y359" i="1"/>
  <c r="Z359" i="1"/>
  <c r="AA359" i="1"/>
  <c r="AB359" i="1"/>
  <c r="AC359" i="1"/>
  <c r="AD359" i="1"/>
  <c r="AE359" i="1"/>
  <c r="AF359" i="1"/>
  <c r="AG359" i="1"/>
  <c r="AH359" i="1"/>
  <c r="AI359" i="1"/>
  <c r="AJ359" i="1"/>
  <c r="AK359" i="1"/>
  <c r="AL359" i="1"/>
  <c r="AM359" i="1"/>
  <c r="AN359" i="1"/>
  <c r="AO359" i="1"/>
  <c r="AP359" i="1"/>
  <c r="AQ359" i="1"/>
  <c r="AR359" i="1"/>
  <c r="AS359" i="1"/>
  <c r="AT359" i="1"/>
  <c r="AU359" i="1"/>
  <c r="AV359" i="1"/>
  <c r="AW359" i="1"/>
  <c r="AX359" i="1"/>
  <c r="AY359" i="1"/>
  <c r="AZ359" i="1"/>
  <c r="BA359" i="1"/>
  <c r="BB359" i="1"/>
  <c r="BC359" i="1"/>
  <c r="BD359" i="1"/>
  <c r="BE359" i="1"/>
  <c r="BF359" i="1"/>
  <c r="H360" i="1"/>
  <c r="I360" i="1"/>
  <c r="J360" i="1"/>
  <c r="K360" i="1"/>
  <c r="L360" i="1"/>
  <c r="M360" i="1"/>
  <c r="N360" i="1"/>
  <c r="O360" i="1"/>
  <c r="P360" i="1"/>
  <c r="Q360" i="1"/>
  <c r="R360" i="1"/>
  <c r="S360" i="1"/>
  <c r="T360" i="1"/>
  <c r="U360" i="1"/>
  <c r="V360" i="1"/>
  <c r="W360" i="1"/>
  <c r="X360" i="1"/>
  <c r="Y360" i="1"/>
  <c r="Z360" i="1"/>
  <c r="AA360" i="1"/>
  <c r="AB360" i="1"/>
  <c r="AC360" i="1"/>
  <c r="AD360" i="1"/>
  <c r="AE360" i="1"/>
  <c r="AF360" i="1"/>
  <c r="AG360" i="1"/>
  <c r="AH360" i="1"/>
  <c r="AI360" i="1"/>
  <c r="AJ360" i="1"/>
  <c r="AK360" i="1"/>
  <c r="AL360" i="1"/>
  <c r="AM360" i="1"/>
  <c r="AN360" i="1"/>
  <c r="AO360" i="1"/>
  <c r="AP360" i="1"/>
  <c r="AQ360" i="1"/>
  <c r="AR360" i="1"/>
  <c r="AS360" i="1"/>
  <c r="AT360" i="1"/>
  <c r="AU360" i="1"/>
  <c r="AV360" i="1"/>
  <c r="AW360" i="1"/>
  <c r="AX360" i="1"/>
  <c r="AY360" i="1"/>
  <c r="AZ360" i="1"/>
  <c r="BA360" i="1"/>
  <c r="BB360" i="1"/>
  <c r="BC360" i="1"/>
  <c r="BD360" i="1"/>
  <c r="BE360" i="1"/>
  <c r="BF360" i="1"/>
  <c r="H361" i="1"/>
  <c r="I361" i="1"/>
  <c r="J361" i="1"/>
  <c r="K361" i="1"/>
  <c r="L361" i="1"/>
  <c r="M361" i="1"/>
  <c r="N361" i="1"/>
  <c r="O361" i="1"/>
  <c r="P361" i="1"/>
  <c r="Q361" i="1"/>
  <c r="R361" i="1"/>
  <c r="S361" i="1"/>
  <c r="T361" i="1"/>
  <c r="U361" i="1"/>
  <c r="V361" i="1"/>
  <c r="W361" i="1"/>
  <c r="X361" i="1"/>
  <c r="Y361" i="1"/>
  <c r="Z361" i="1"/>
  <c r="AA361" i="1"/>
  <c r="AB361" i="1"/>
  <c r="AC361" i="1"/>
  <c r="AD361" i="1"/>
  <c r="AE361" i="1"/>
  <c r="AF361" i="1"/>
  <c r="AG361" i="1"/>
  <c r="AH361" i="1"/>
  <c r="AI361" i="1"/>
  <c r="AJ361" i="1"/>
  <c r="AK361" i="1"/>
  <c r="AL361" i="1"/>
  <c r="AM361" i="1"/>
  <c r="AN361" i="1"/>
  <c r="AO361" i="1"/>
  <c r="AP361" i="1"/>
  <c r="AQ361" i="1"/>
  <c r="AR361" i="1"/>
  <c r="AS361" i="1"/>
  <c r="AT361" i="1"/>
  <c r="AU361" i="1"/>
  <c r="AV361" i="1"/>
  <c r="AW361" i="1"/>
  <c r="AX361" i="1"/>
  <c r="AY361" i="1"/>
  <c r="AZ361" i="1"/>
  <c r="BA361" i="1"/>
  <c r="BB361" i="1"/>
  <c r="BC361" i="1"/>
  <c r="BD361" i="1"/>
  <c r="BE361" i="1"/>
  <c r="BF361" i="1"/>
  <c r="H362" i="1"/>
  <c r="I362" i="1"/>
  <c r="J362" i="1"/>
  <c r="K362" i="1"/>
  <c r="L362" i="1"/>
  <c r="M362" i="1"/>
  <c r="N362" i="1"/>
  <c r="O362" i="1"/>
  <c r="P362" i="1"/>
  <c r="Q362" i="1"/>
  <c r="R362" i="1"/>
  <c r="S362" i="1"/>
  <c r="T362" i="1"/>
  <c r="U362" i="1"/>
  <c r="V362" i="1"/>
  <c r="W362" i="1"/>
  <c r="X362" i="1"/>
  <c r="Y362" i="1"/>
  <c r="Z362" i="1"/>
  <c r="AA362" i="1"/>
  <c r="AB362" i="1"/>
  <c r="AC362" i="1"/>
  <c r="AD362" i="1"/>
  <c r="AE362" i="1"/>
  <c r="AF362" i="1"/>
  <c r="AG362" i="1"/>
  <c r="AH362" i="1"/>
  <c r="AI362" i="1"/>
  <c r="AJ362" i="1"/>
  <c r="AK362" i="1"/>
  <c r="AL362" i="1"/>
  <c r="AM362" i="1"/>
  <c r="AN362" i="1"/>
  <c r="AO362" i="1"/>
  <c r="AP362" i="1"/>
  <c r="AQ362" i="1"/>
  <c r="AR362" i="1"/>
  <c r="AS362" i="1"/>
  <c r="AT362" i="1"/>
  <c r="AU362" i="1"/>
  <c r="AV362" i="1"/>
  <c r="AW362" i="1"/>
  <c r="AX362" i="1"/>
  <c r="AY362" i="1"/>
  <c r="AZ362" i="1"/>
  <c r="BA362" i="1"/>
  <c r="BB362" i="1"/>
  <c r="BC362" i="1"/>
  <c r="BD362" i="1"/>
  <c r="BE362" i="1"/>
  <c r="BF362" i="1"/>
  <c r="H363" i="1"/>
  <c r="I363" i="1"/>
  <c r="J363" i="1"/>
  <c r="K363" i="1"/>
  <c r="L363" i="1"/>
  <c r="M363" i="1"/>
  <c r="N363" i="1"/>
  <c r="O363" i="1"/>
  <c r="P363" i="1"/>
  <c r="Q363" i="1"/>
  <c r="R363" i="1"/>
  <c r="S363" i="1"/>
  <c r="T363" i="1"/>
  <c r="U363" i="1"/>
  <c r="V363" i="1"/>
  <c r="W363" i="1"/>
  <c r="X363" i="1"/>
  <c r="Y363" i="1"/>
  <c r="Z363" i="1"/>
  <c r="AA363" i="1"/>
  <c r="AB363" i="1"/>
  <c r="AC363" i="1"/>
  <c r="AD363" i="1"/>
  <c r="AE363" i="1"/>
  <c r="AF363" i="1"/>
  <c r="AG363" i="1"/>
  <c r="AH363" i="1"/>
  <c r="AI363" i="1"/>
  <c r="AJ363" i="1"/>
  <c r="AK363" i="1"/>
  <c r="AL363" i="1"/>
  <c r="AM363" i="1"/>
  <c r="AN363" i="1"/>
  <c r="AO363" i="1"/>
  <c r="AP363" i="1"/>
  <c r="AQ363" i="1"/>
  <c r="AR363" i="1"/>
  <c r="AS363" i="1"/>
  <c r="AT363" i="1"/>
  <c r="AU363" i="1"/>
  <c r="AV363" i="1"/>
  <c r="AW363" i="1"/>
  <c r="AX363" i="1"/>
  <c r="AY363" i="1"/>
  <c r="AZ363" i="1"/>
  <c r="BA363" i="1"/>
  <c r="BB363" i="1"/>
  <c r="BC363" i="1"/>
  <c r="BD363" i="1"/>
  <c r="BE363" i="1"/>
  <c r="BF363" i="1"/>
  <c r="H364" i="1"/>
  <c r="I364" i="1"/>
  <c r="J364" i="1"/>
  <c r="K364" i="1"/>
  <c r="L364" i="1"/>
  <c r="M364" i="1"/>
  <c r="N364" i="1"/>
  <c r="O364" i="1"/>
  <c r="P364" i="1"/>
  <c r="Q364" i="1"/>
  <c r="R364" i="1"/>
  <c r="S364" i="1"/>
  <c r="T364" i="1"/>
  <c r="U364" i="1"/>
  <c r="V364" i="1"/>
  <c r="W364" i="1"/>
  <c r="X364" i="1"/>
  <c r="Y364" i="1"/>
  <c r="Z364" i="1"/>
  <c r="AA364" i="1"/>
  <c r="AB364" i="1"/>
  <c r="AC364" i="1"/>
  <c r="AD364" i="1"/>
  <c r="AE364" i="1"/>
  <c r="AF364" i="1"/>
  <c r="AG364" i="1"/>
  <c r="AH364" i="1"/>
  <c r="AI364" i="1"/>
  <c r="AJ364" i="1"/>
  <c r="AK364" i="1"/>
  <c r="AL364" i="1"/>
  <c r="AM364" i="1"/>
  <c r="AN364" i="1"/>
  <c r="AO364" i="1"/>
  <c r="AP364" i="1"/>
  <c r="AQ364" i="1"/>
  <c r="AR364" i="1"/>
  <c r="AS364" i="1"/>
  <c r="AT364" i="1"/>
  <c r="AU364" i="1"/>
  <c r="AV364" i="1"/>
  <c r="AW364" i="1"/>
  <c r="AX364" i="1"/>
  <c r="AY364" i="1"/>
  <c r="AZ364" i="1"/>
  <c r="BA364" i="1"/>
  <c r="BB364" i="1"/>
  <c r="BC364" i="1"/>
  <c r="BD364" i="1"/>
  <c r="BE364" i="1"/>
  <c r="BF364" i="1"/>
  <c r="H365" i="1"/>
  <c r="I365" i="1"/>
  <c r="J365" i="1"/>
  <c r="K365" i="1"/>
  <c r="L365" i="1"/>
  <c r="M365" i="1"/>
  <c r="N365" i="1"/>
  <c r="O365" i="1"/>
  <c r="P365" i="1"/>
  <c r="Q365" i="1"/>
  <c r="R365" i="1"/>
  <c r="S365" i="1"/>
  <c r="T365" i="1"/>
  <c r="U365" i="1"/>
  <c r="V365" i="1"/>
  <c r="W365" i="1"/>
  <c r="X365" i="1"/>
  <c r="Y365" i="1"/>
  <c r="Z365" i="1"/>
  <c r="AA365" i="1"/>
  <c r="AB365" i="1"/>
  <c r="AC365" i="1"/>
  <c r="AD365" i="1"/>
  <c r="AE365" i="1"/>
  <c r="AF365" i="1"/>
  <c r="AG365" i="1"/>
  <c r="AH365" i="1"/>
  <c r="AI365" i="1"/>
  <c r="AJ365" i="1"/>
  <c r="AK365" i="1"/>
  <c r="AL365" i="1"/>
  <c r="AM365" i="1"/>
  <c r="AN365" i="1"/>
  <c r="AO365" i="1"/>
  <c r="AP365" i="1"/>
  <c r="AQ365" i="1"/>
  <c r="AR365" i="1"/>
  <c r="AS365" i="1"/>
  <c r="AT365" i="1"/>
  <c r="AU365" i="1"/>
  <c r="AV365" i="1"/>
  <c r="AW365" i="1"/>
  <c r="AX365" i="1"/>
  <c r="AY365" i="1"/>
  <c r="AZ365" i="1"/>
  <c r="BA365" i="1"/>
  <c r="BB365" i="1"/>
  <c r="BC365" i="1"/>
  <c r="BD365" i="1"/>
  <c r="BE365" i="1"/>
  <c r="BF365" i="1"/>
  <c r="H366" i="1"/>
  <c r="I366" i="1"/>
  <c r="J366" i="1"/>
  <c r="K366" i="1"/>
  <c r="L366" i="1"/>
  <c r="M366" i="1"/>
  <c r="N366" i="1"/>
  <c r="O366" i="1"/>
  <c r="P366" i="1"/>
  <c r="Q366" i="1"/>
  <c r="R366" i="1"/>
  <c r="S366" i="1"/>
  <c r="T366" i="1"/>
  <c r="U366" i="1"/>
  <c r="V366" i="1"/>
  <c r="W366" i="1"/>
  <c r="X366" i="1"/>
  <c r="Y366" i="1"/>
  <c r="Z366" i="1"/>
  <c r="AA366" i="1"/>
  <c r="AB366" i="1"/>
  <c r="AC366" i="1"/>
  <c r="AD366" i="1"/>
  <c r="AE366" i="1"/>
  <c r="AF366" i="1"/>
  <c r="AG366" i="1"/>
  <c r="AH366" i="1"/>
  <c r="AI366" i="1"/>
  <c r="AJ366" i="1"/>
  <c r="AK366" i="1"/>
  <c r="AL366" i="1"/>
  <c r="AM366" i="1"/>
  <c r="AN366" i="1"/>
  <c r="AO366" i="1"/>
  <c r="AP366" i="1"/>
  <c r="AQ366" i="1"/>
  <c r="AR366" i="1"/>
  <c r="AS366" i="1"/>
  <c r="AT366" i="1"/>
  <c r="AU366" i="1"/>
  <c r="AV366" i="1"/>
  <c r="AW366" i="1"/>
  <c r="AX366" i="1"/>
  <c r="AY366" i="1"/>
  <c r="AZ366" i="1"/>
  <c r="BA366" i="1"/>
  <c r="BB366" i="1"/>
  <c r="BC366" i="1"/>
  <c r="BD366" i="1"/>
  <c r="BE366" i="1"/>
  <c r="BF366" i="1"/>
  <c r="H367" i="1"/>
  <c r="I367" i="1"/>
  <c r="J367" i="1"/>
  <c r="K367" i="1"/>
  <c r="L367" i="1"/>
  <c r="M367" i="1"/>
  <c r="N367" i="1"/>
  <c r="O367" i="1"/>
  <c r="P367" i="1"/>
  <c r="Q367" i="1"/>
  <c r="R367" i="1"/>
  <c r="S367" i="1"/>
  <c r="T367" i="1"/>
  <c r="U367" i="1"/>
  <c r="V367" i="1"/>
  <c r="W367" i="1"/>
  <c r="X367" i="1"/>
  <c r="Y367" i="1"/>
  <c r="Z367" i="1"/>
  <c r="AA367" i="1"/>
  <c r="AB367" i="1"/>
  <c r="AC367" i="1"/>
  <c r="AD367" i="1"/>
  <c r="AE367" i="1"/>
  <c r="AF367" i="1"/>
  <c r="AG367" i="1"/>
  <c r="AH367" i="1"/>
  <c r="AI367" i="1"/>
  <c r="AJ367" i="1"/>
  <c r="AK367" i="1"/>
  <c r="AL367" i="1"/>
  <c r="AM367" i="1"/>
  <c r="AN367" i="1"/>
  <c r="AO367" i="1"/>
  <c r="AP367" i="1"/>
  <c r="AQ367" i="1"/>
  <c r="AR367" i="1"/>
  <c r="AS367" i="1"/>
  <c r="AT367" i="1"/>
  <c r="AU367" i="1"/>
  <c r="AV367" i="1"/>
  <c r="AW367" i="1"/>
  <c r="AX367" i="1"/>
  <c r="AY367" i="1"/>
  <c r="AZ367" i="1"/>
  <c r="BA367" i="1"/>
  <c r="BB367" i="1"/>
  <c r="BC367" i="1"/>
  <c r="BD367" i="1"/>
  <c r="BE367" i="1"/>
  <c r="BF367" i="1"/>
  <c r="H368" i="1"/>
  <c r="I368" i="1"/>
  <c r="J368" i="1"/>
  <c r="K368" i="1"/>
  <c r="L368" i="1"/>
  <c r="M368" i="1"/>
  <c r="N368" i="1"/>
  <c r="O368" i="1"/>
  <c r="P368" i="1"/>
  <c r="Q368" i="1"/>
  <c r="R368" i="1"/>
  <c r="S368" i="1"/>
  <c r="T368" i="1"/>
  <c r="U368" i="1"/>
  <c r="V368" i="1"/>
  <c r="W368" i="1"/>
  <c r="X368" i="1"/>
  <c r="Y368" i="1"/>
  <c r="Z368" i="1"/>
  <c r="AA368" i="1"/>
  <c r="AB368" i="1"/>
  <c r="AC368" i="1"/>
  <c r="AD368" i="1"/>
  <c r="AE368" i="1"/>
  <c r="AF368" i="1"/>
  <c r="AG368" i="1"/>
  <c r="AH368" i="1"/>
  <c r="AI368" i="1"/>
  <c r="AJ368" i="1"/>
  <c r="AK368" i="1"/>
  <c r="AL368" i="1"/>
  <c r="AM368" i="1"/>
  <c r="AN368" i="1"/>
  <c r="AO368" i="1"/>
  <c r="AP368" i="1"/>
  <c r="AQ368" i="1"/>
  <c r="AR368" i="1"/>
  <c r="AS368" i="1"/>
  <c r="AT368" i="1"/>
  <c r="AU368" i="1"/>
  <c r="AV368" i="1"/>
  <c r="AW368" i="1"/>
  <c r="AX368" i="1"/>
  <c r="AY368" i="1"/>
  <c r="AZ368" i="1"/>
  <c r="BA368" i="1"/>
  <c r="BB368" i="1"/>
  <c r="BC368" i="1"/>
  <c r="BD368" i="1"/>
  <c r="BE368" i="1"/>
  <c r="BF368" i="1"/>
  <c r="H369" i="1"/>
  <c r="I369" i="1"/>
  <c r="J369" i="1"/>
  <c r="K369" i="1"/>
  <c r="L369" i="1"/>
  <c r="M369" i="1"/>
  <c r="N369" i="1"/>
  <c r="O369" i="1"/>
  <c r="P369" i="1"/>
  <c r="Q369" i="1"/>
  <c r="R369" i="1"/>
  <c r="S369" i="1"/>
  <c r="T369" i="1"/>
  <c r="U369" i="1"/>
  <c r="V369" i="1"/>
  <c r="W369" i="1"/>
  <c r="X369" i="1"/>
  <c r="Y369" i="1"/>
  <c r="Z369" i="1"/>
  <c r="AA369" i="1"/>
  <c r="AB369" i="1"/>
  <c r="AC369" i="1"/>
  <c r="AD369" i="1"/>
  <c r="AE369" i="1"/>
  <c r="AF369" i="1"/>
  <c r="AG369" i="1"/>
  <c r="AH369" i="1"/>
  <c r="AI369" i="1"/>
  <c r="AJ369" i="1"/>
  <c r="AK369" i="1"/>
  <c r="AL369" i="1"/>
  <c r="AM369" i="1"/>
  <c r="AN369" i="1"/>
  <c r="AO369" i="1"/>
  <c r="AP369" i="1"/>
  <c r="AQ369" i="1"/>
  <c r="AR369" i="1"/>
  <c r="AS369" i="1"/>
  <c r="AT369" i="1"/>
  <c r="AU369" i="1"/>
  <c r="AV369" i="1"/>
  <c r="AW369" i="1"/>
  <c r="AX369" i="1"/>
  <c r="AY369" i="1"/>
  <c r="AZ369" i="1"/>
  <c r="BA369" i="1"/>
  <c r="BB369" i="1"/>
  <c r="BC369" i="1"/>
  <c r="BD369" i="1"/>
  <c r="BE369" i="1"/>
  <c r="BF369" i="1"/>
  <c r="H370" i="1"/>
  <c r="I370" i="1"/>
  <c r="J370" i="1"/>
  <c r="K370" i="1"/>
  <c r="L370" i="1"/>
  <c r="M370" i="1"/>
  <c r="N370" i="1"/>
  <c r="O370" i="1"/>
  <c r="P370" i="1"/>
  <c r="Q370" i="1"/>
  <c r="R370" i="1"/>
  <c r="S370" i="1"/>
  <c r="T370" i="1"/>
  <c r="U370" i="1"/>
  <c r="V370" i="1"/>
  <c r="W370" i="1"/>
  <c r="X370" i="1"/>
  <c r="Y370" i="1"/>
  <c r="Z370" i="1"/>
  <c r="AA370" i="1"/>
  <c r="AB370" i="1"/>
  <c r="AC370" i="1"/>
  <c r="AD370" i="1"/>
  <c r="AE370" i="1"/>
  <c r="AF370" i="1"/>
  <c r="AG370" i="1"/>
  <c r="AH370" i="1"/>
  <c r="AI370" i="1"/>
  <c r="AJ370" i="1"/>
  <c r="AK370" i="1"/>
  <c r="AL370" i="1"/>
  <c r="AM370" i="1"/>
  <c r="AN370" i="1"/>
  <c r="AO370" i="1"/>
  <c r="AP370" i="1"/>
  <c r="AQ370" i="1"/>
  <c r="AR370" i="1"/>
  <c r="AS370" i="1"/>
  <c r="AT370" i="1"/>
  <c r="AU370" i="1"/>
  <c r="AV370" i="1"/>
  <c r="AW370" i="1"/>
  <c r="AX370" i="1"/>
  <c r="AY370" i="1"/>
  <c r="AZ370" i="1"/>
  <c r="BA370" i="1"/>
  <c r="BB370" i="1"/>
  <c r="BC370" i="1"/>
  <c r="BD370" i="1"/>
  <c r="BE370" i="1"/>
  <c r="BF370" i="1"/>
  <c r="H371" i="1"/>
  <c r="I371" i="1"/>
  <c r="J371" i="1"/>
  <c r="K371" i="1"/>
  <c r="L371" i="1"/>
  <c r="M371" i="1"/>
  <c r="N371" i="1"/>
  <c r="O371" i="1"/>
  <c r="P371" i="1"/>
  <c r="Q371" i="1"/>
  <c r="R371" i="1"/>
  <c r="S371" i="1"/>
  <c r="T371" i="1"/>
  <c r="U371" i="1"/>
  <c r="V371" i="1"/>
  <c r="W371" i="1"/>
  <c r="X371" i="1"/>
  <c r="Y371" i="1"/>
  <c r="Z371" i="1"/>
  <c r="AA371" i="1"/>
  <c r="AB371" i="1"/>
  <c r="AC371" i="1"/>
  <c r="AD371" i="1"/>
  <c r="AE371" i="1"/>
  <c r="AF371" i="1"/>
  <c r="AG371" i="1"/>
  <c r="AH371" i="1"/>
  <c r="AI371" i="1"/>
  <c r="AJ371" i="1"/>
  <c r="AK371" i="1"/>
  <c r="AL371" i="1"/>
  <c r="AM371" i="1"/>
  <c r="AN371" i="1"/>
  <c r="AO371" i="1"/>
  <c r="AP371" i="1"/>
  <c r="AQ371" i="1"/>
  <c r="AR371" i="1"/>
  <c r="AS371" i="1"/>
  <c r="AT371" i="1"/>
  <c r="AU371" i="1"/>
  <c r="AV371" i="1"/>
  <c r="AW371" i="1"/>
  <c r="AX371" i="1"/>
  <c r="AY371" i="1"/>
  <c r="AZ371" i="1"/>
  <c r="BA371" i="1"/>
  <c r="BB371" i="1"/>
  <c r="BC371" i="1"/>
  <c r="BD371" i="1"/>
  <c r="BE371" i="1"/>
  <c r="BF371" i="1"/>
  <c r="H372" i="1"/>
  <c r="I372" i="1"/>
  <c r="J372" i="1"/>
  <c r="K372" i="1"/>
  <c r="L372" i="1"/>
  <c r="M372" i="1"/>
  <c r="N372" i="1"/>
  <c r="O372" i="1"/>
  <c r="P372" i="1"/>
  <c r="Q372" i="1"/>
  <c r="R372" i="1"/>
  <c r="S372" i="1"/>
  <c r="T372" i="1"/>
  <c r="U372" i="1"/>
  <c r="V372" i="1"/>
  <c r="W372" i="1"/>
  <c r="X372" i="1"/>
  <c r="Y372" i="1"/>
  <c r="Z372" i="1"/>
  <c r="AA372" i="1"/>
  <c r="AB372" i="1"/>
  <c r="AC372" i="1"/>
  <c r="AD372" i="1"/>
  <c r="AE372" i="1"/>
  <c r="AF372" i="1"/>
  <c r="AG372" i="1"/>
  <c r="AH372" i="1"/>
  <c r="AI372" i="1"/>
  <c r="AJ372" i="1"/>
  <c r="AK372" i="1"/>
  <c r="AL372" i="1"/>
  <c r="AM372" i="1"/>
  <c r="AN372" i="1"/>
  <c r="AO372" i="1"/>
  <c r="AP372" i="1"/>
  <c r="AQ372" i="1"/>
  <c r="AR372" i="1"/>
  <c r="AS372" i="1"/>
  <c r="AT372" i="1"/>
  <c r="AU372" i="1"/>
  <c r="AV372" i="1"/>
  <c r="AW372" i="1"/>
  <c r="AX372" i="1"/>
  <c r="AY372" i="1"/>
  <c r="AZ372" i="1"/>
  <c r="BA372" i="1"/>
  <c r="BB372" i="1"/>
  <c r="BC372" i="1"/>
  <c r="BD372" i="1"/>
  <c r="BE372" i="1"/>
  <c r="BF372" i="1"/>
  <c r="H373" i="1"/>
  <c r="I373" i="1"/>
  <c r="J373" i="1"/>
  <c r="K373" i="1"/>
  <c r="L373" i="1"/>
  <c r="M373" i="1"/>
  <c r="N373" i="1"/>
  <c r="O373" i="1"/>
  <c r="P373" i="1"/>
  <c r="Q373" i="1"/>
  <c r="R373" i="1"/>
  <c r="S373" i="1"/>
  <c r="T373" i="1"/>
  <c r="U373" i="1"/>
  <c r="V373" i="1"/>
  <c r="W373" i="1"/>
  <c r="X373" i="1"/>
  <c r="Y373" i="1"/>
  <c r="Z373" i="1"/>
  <c r="AA373" i="1"/>
  <c r="AB373" i="1"/>
  <c r="AC373" i="1"/>
  <c r="AD373" i="1"/>
  <c r="AE373" i="1"/>
  <c r="AF373" i="1"/>
  <c r="AG373" i="1"/>
  <c r="AH373" i="1"/>
  <c r="AI373" i="1"/>
  <c r="AJ373" i="1"/>
  <c r="AK373" i="1"/>
  <c r="AL373" i="1"/>
  <c r="AM373" i="1"/>
  <c r="AN373" i="1"/>
  <c r="AO373" i="1"/>
  <c r="AP373" i="1"/>
  <c r="AQ373" i="1"/>
  <c r="AR373" i="1"/>
  <c r="AS373" i="1"/>
  <c r="AT373" i="1"/>
  <c r="AU373" i="1"/>
  <c r="AV373" i="1"/>
  <c r="AW373" i="1"/>
  <c r="AX373" i="1"/>
  <c r="AY373" i="1"/>
  <c r="AZ373" i="1"/>
  <c r="BA373" i="1"/>
  <c r="BB373" i="1"/>
  <c r="BC373" i="1"/>
  <c r="BD373" i="1"/>
  <c r="BE373" i="1"/>
  <c r="BF373" i="1"/>
  <c r="H374" i="1"/>
  <c r="I374" i="1"/>
  <c r="J374" i="1"/>
  <c r="K374" i="1"/>
  <c r="L374" i="1"/>
  <c r="M374" i="1"/>
  <c r="N374" i="1"/>
  <c r="O374" i="1"/>
  <c r="P374" i="1"/>
  <c r="Q374" i="1"/>
  <c r="R374" i="1"/>
  <c r="S374" i="1"/>
  <c r="T374" i="1"/>
  <c r="U374" i="1"/>
  <c r="V374" i="1"/>
  <c r="W374" i="1"/>
  <c r="X374" i="1"/>
  <c r="Y374" i="1"/>
  <c r="Z374" i="1"/>
  <c r="AA374" i="1"/>
  <c r="AB374" i="1"/>
  <c r="AC374" i="1"/>
  <c r="AD374" i="1"/>
  <c r="AE374" i="1"/>
  <c r="AF374" i="1"/>
  <c r="AG374" i="1"/>
  <c r="AH374" i="1"/>
  <c r="AI374" i="1"/>
  <c r="AJ374" i="1"/>
  <c r="AK374" i="1"/>
  <c r="AL374" i="1"/>
  <c r="AM374" i="1"/>
  <c r="AN374" i="1"/>
  <c r="AO374" i="1"/>
  <c r="AP374" i="1"/>
  <c r="AQ374" i="1"/>
  <c r="AR374" i="1"/>
  <c r="AS374" i="1"/>
  <c r="AT374" i="1"/>
  <c r="AU374" i="1"/>
  <c r="AV374" i="1"/>
  <c r="AW374" i="1"/>
  <c r="AX374" i="1"/>
  <c r="AY374" i="1"/>
  <c r="AZ374" i="1"/>
  <c r="BA374" i="1"/>
  <c r="BB374" i="1"/>
  <c r="BC374" i="1"/>
  <c r="BD374" i="1"/>
  <c r="BE374" i="1"/>
  <c r="BF374" i="1"/>
  <c r="H375" i="1"/>
  <c r="I375" i="1"/>
  <c r="J375" i="1"/>
  <c r="K375" i="1"/>
  <c r="L375" i="1"/>
  <c r="M375" i="1"/>
  <c r="N375" i="1"/>
  <c r="O375" i="1"/>
  <c r="P375" i="1"/>
  <c r="Q375" i="1"/>
  <c r="R375" i="1"/>
  <c r="S375" i="1"/>
  <c r="T375" i="1"/>
  <c r="U375" i="1"/>
  <c r="V375" i="1"/>
  <c r="W375" i="1"/>
  <c r="X375" i="1"/>
  <c r="Y375" i="1"/>
  <c r="Z375" i="1"/>
  <c r="AA375" i="1"/>
  <c r="AB375" i="1"/>
  <c r="AC375" i="1"/>
  <c r="AD375" i="1"/>
  <c r="AE375" i="1"/>
  <c r="AF375" i="1"/>
  <c r="AG375" i="1"/>
  <c r="AH375" i="1"/>
  <c r="AI375" i="1"/>
  <c r="AJ375" i="1"/>
  <c r="AK375" i="1"/>
  <c r="AL375" i="1"/>
  <c r="AM375" i="1"/>
  <c r="AN375" i="1"/>
  <c r="AO375" i="1"/>
  <c r="AP375" i="1"/>
  <c r="AQ375" i="1"/>
  <c r="AR375" i="1"/>
  <c r="AS375" i="1"/>
  <c r="AT375" i="1"/>
  <c r="AU375" i="1"/>
  <c r="AV375" i="1"/>
  <c r="AW375" i="1"/>
  <c r="AX375" i="1"/>
  <c r="AY375" i="1"/>
  <c r="AZ375" i="1"/>
  <c r="BA375" i="1"/>
  <c r="BB375" i="1"/>
  <c r="BC375" i="1"/>
  <c r="BD375" i="1"/>
  <c r="BE375" i="1"/>
  <c r="BF375" i="1"/>
  <c r="H376" i="1"/>
  <c r="I376" i="1"/>
  <c r="J376" i="1"/>
  <c r="K376" i="1"/>
  <c r="L376" i="1"/>
  <c r="M376" i="1"/>
  <c r="N376" i="1"/>
  <c r="O376" i="1"/>
  <c r="P376" i="1"/>
  <c r="Q376" i="1"/>
  <c r="R376" i="1"/>
  <c r="S376" i="1"/>
  <c r="T376" i="1"/>
  <c r="U376" i="1"/>
  <c r="V376" i="1"/>
  <c r="W376" i="1"/>
  <c r="X376" i="1"/>
  <c r="Y376" i="1"/>
  <c r="Z376" i="1"/>
  <c r="AA376" i="1"/>
  <c r="AB376" i="1"/>
  <c r="AC376" i="1"/>
  <c r="AD376" i="1"/>
  <c r="AE376" i="1"/>
  <c r="AF376" i="1"/>
  <c r="AG376" i="1"/>
  <c r="AH376" i="1"/>
  <c r="AI376" i="1"/>
  <c r="AJ376" i="1"/>
  <c r="AK376" i="1"/>
  <c r="AL376" i="1"/>
  <c r="AM376" i="1"/>
  <c r="AN376" i="1"/>
  <c r="AO376" i="1"/>
  <c r="AP376" i="1"/>
  <c r="AQ376" i="1"/>
  <c r="AR376" i="1"/>
  <c r="AS376" i="1"/>
  <c r="AT376" i="1"/>
  <c r="AU376" i="1"/>
  <c r="AV376" i="1"/>
  <c r="AW376" i="1"/>
  <c r="AX376" i="1"/>
  <c r="AY376" i="1"/>
  <c r="AZ376" i="1"/>
  <c r="BA376" i="1"/>
  <c r="BB376" i="1"/>
  <c r="BC376" i="1"/>
  <c r="BD376" i="1"/>
  <c r="BE376" i="1"/>
  <c r="BF376" i="1"/>
  <c r="H377" i="1"/>
  <c r="I377" i="1"/>
  <c r="J377" i="1"/>
  <c r="K377" i="1"/>
  <c r="L377" i="1"/>
  <c r="M377" i="1"/>
  <c r="N377" i="1"/>
  <c r="O377" i="1"/>
  <c r="P377" i="1"/>
  <c r="Q377" i="1"/>
  <c r="R377" i="1"/>
  <c r="S377" i="1"/>
  <c r="T377" i="1"/>
  <c r="U377" i="1"/>
  <c r="V377" i="1"/>
  <c r="W377" i="1"/>
  <c r="X377" i="1"/>
  <c r="Y377" i="1"/>
  <c r="Z377" i="1"/>
  <c r="AA377" i="1"/>
  <c r="AB377" i="1"/>
  <c r="AC377" i="1"/>
  <c r="AD377" i="1"/>
  <c r="AE377" i="1"/>
  <c r="AF377" i="1"/>
  <c r="AG377" i="1"/>
  <c r="AH377" i="1"/>
  <c r="AI377" i="1"/>
  <c r="AJ377" i="1"/>
  <c r="AK377" i="1"/>
  <c r="AL377" i="1"/>
  <c r="AM377" i="1"/>
  <c r="AN377" i="1"/>
  <c r="AO377" i="1"/>
  <c r="AP377" i="1"/>
  <c r="AQ377" i="1"/>
  <c r="AR377" i="1"/>
  <c r="AS377" i="1"/>
  <c r="AT377" i="1"/>
  <c r="AU377" i="1"/>
  <c r="AV377" i="1"/>
  <c r="AW377" i="1"/>
  <c r="AX377" i="1"/>
  <c r="AY377" i="1"/>
  <c r="AZ377" i="1"/>
  <c r="BA377" i="1"/>
  <c r="BB377" i="1"/>
  <c r="BC377" i="1"/>
  <c r="BD377" i="1"/>
  <c r="BE377" i="1"/>
  <c r="BF377" i="1"/>
  <c r="H378" i="1"/>
  <c r="I378" i="1"/>
  <c r="J378" i="1"/>
  <c r="K378" i="1"/>
  <c r="L378" i="1"/>
  <c r="M378" i="1"/>
  <c r="N378" i="1"/>
  <c r="O378" i="1"/>
  <c r="P378" i="1"/>
  <c r="Q378" i="1"/>
  <c r="R378" i="1"/>
  <c r="S378" i="1"/>
  <c r="T378" i="1"/>
  <c r="U378" i="1"/>
  <c r="V378" i="1"/>
  <c r="W378" i="1"/>
  <c r="X378" i="1"/>
  <c r="Y378" i="1"/>
  <c r="Z378" i="1"/>
  <c r="AA378" i="1"/>
  <c r="AB378" i="1"/>
  <c r="AC378" i="1"/>
  <c r="AD378" i="1"/>
  <c r="AE378" i="1"/>
  <c r="AF378" i="1"/>
  <c r="AG378" i="1"/>
  <c r="AH378" i="1"/>
  <c r="AI378" i="1"/>
  <c r="AJ378" i="1"/>
  <c r="AK378" i="1"/>
  <c r="AL378" i="1"/>
  <c r="AM378" i="1"/>
  <c r="AN378" i="1"/>
  <c r="AO378" i="1"/>
  <c r="AP378" i="1"/>
  <c r="AQ378" i="1"/>
  <c r="AR378" i="1"/>
  <c r="AS378" i="1"/>
  <c r="AT378" i="1"/>
  <c r="AU378" i="1"/>
  <c r="AV378" i="1"/>
  <c r="AW378" i="1"/>
  <c r="AX378" i="1"/>
  <c r="AY378" i="1"/>
  <c r="AZ378" i="1"/>
  <c r="BA378" i="1"/>
  <c r="BB378" i="1"/>
  <c r="BC378" i="1"/>
  <c r="BD378" i="1"/>
  <c r="BE378" i="1"/>
  <c r="BF378" i="1"/>
  <c r="H379" i="1"/>
  <c r="I379" i="1"/>
  <c r="J379" i="1"/>
  <c r="K379" i="1"/>
  <c r="L379" i="1"/>
  <c r="M379" i="1"/>
  <c r="N379" i="1"/>
  <c r="O379" i="1"/>
  <c r="P379" i="1"/>
  <c r="Q379" i="1"/>
  <c r="R379" i="1"/>
  <c r="S379" i="1"/>
  <c r="T379" i="1"/>
  <c r="U379" i="1"/>
  <c r="V379" i="1"/>
  <c r="W379" i="1"/>
  <c r="X379" i="1"/>
  <c r="Y379" i="1"/>
  <c r="Z379" i="1"/>
  <c r="AA379" i="1"/>
  <c r="AB379" i="1"/>
  <c r="AC379" i="1"/>
  <c r="AD379" i="1"/>
  <c r="AE379" i="1"/>
  <c r="AF379" i="1"/>
  <c r="AG379" i="1"/>
  <c r="AH379" i="1"/>
  <c r="AI379" i="1"/>
  <c r="AJ379" i="1"/>
  <c r="AK379" i="1"/>
  <c r="AL379" i="1"/>
  <c r="AM379" i="1"/>
  <c r="AN379" i="1"/>
  <c r="AO379" i="1"/>
  <c r="AP379" i="1"/>
  <c r="AQ379" i="1"/>
  <c r="AR379" i="1"/>
  <c r="AS379" i="1"/>
  <c r="AT379" i="1"/>
  <c r="AU379" i="1"/>
  <c r="AV379" i="1"/>
  <c r="AW379" i="1"/>
  <c r="AX379" i="1"/>
  <c r="AY379" i="1"/>
  <c r="AZ379" i="1"/>
  <c r="BA379" i="1"/>
  <c r="BB379" i="1"/>
  <c r="BC379" i="1"/>
  <c r="BD379" i="1"/>
  <c r="BE379" i="1"/>
  <c r="BF379" i="1"/>
  <c r="H380" i="1"/>
  <c r="I380" i="1"/>
  <c r="J380" i="1"/>
  <c r="K380" i="1"/>
  <c r="L380" i="1"/>
  <c r="M380" i="1"/>
  <c r="N380" i="1"/>
  <c r="O380" i="1"/>
  <c r="P380" i="1"/>
  <c r="Q380" i="1"/>
  <c r="R380" i="1"/>
  <c r="S380" i="1"/>
  <c r="T380" i="1"/>
  <c r="U380" i="1"/>
  <c r="V380" i="1"/>
  <c r="W380" i="1"/>
  <c r="X380" i="1"/>
  <c r="Y380" i="1"/>
  <c r="Z380" i="1"/>
  <c r="AA380" i="1"/>
  <c r="AB380" i="1"/>
  <c r="AC380" i="1"/>
  <c r="AD380" i="1"/>
  <c r="AE380" i="1"/>
  <c r="AF380" i="1"/>
  <c r="AG380" i="1"/>
  <c r="AH380" i="1"/>
  <c r="AI380" i="1"/>
  <c r="AJ380" i="1"/>
  <c r="AK380" i="1"/>
  <c r="AL380" i="1"/>
  <c r="AM380" i="1"/>
  <c r="AN380" i="1"/>
  <c r="AO380" i="1"/>
  <c r="AP380" i="1"/>
  <c r="AQ380" i="1"/>
  <c r="AR380" i="1"/>
  <c r="AS380" i="1"/>
  <c r="AT380" i="1"/>
  <c r="AU380" i="1"/>
  <c r="AV380" i="1"/>
  <c r="AW380" i="1"/>
  <c r="AX380" i="1"/>
  <c r="AY380" i="1"/>
  <c r="AZ380" i="1"/>
  <c r="BA380" i="1"/>
  <c r="BB380" i="1"/>
  <c r="BC380" i="1"/>
  <c r="BD380" i="1"/>
  <c r="BE380" i="1"/>
  <c r="BF380" i="1"/>
  <c r="H381" i="1"/>
  <c r="I381" i="1"/>
  <c r="J381" i="1"/>
  <c r="K381" i="1"/>
  <c r="L381" i="1"/>
  <c r="M381" i="1"/>
  <c r="N381" i="1"/>
  <c r="O381" i="1"/>
  <c r="P381" i="1"/>
  <c r="Q381" i="1"/>
  <c r="R381" i="1"/>
  <c r="S381" i="1"/>
  <c r="T381" i="1"/>
  <c r="U381" i="1"/>
  <c r="V381" i="1"/>
  <c r="W381" i="1"/>
  <c r="X381" i="1"/>
  <c r="Y381" i="1"/>
  <c r="Z381" i="1"/>
  <c r="AA381" i="1"/>
  <c r="AB381" i="1"/>
  <c r="AC381" i="1"/>
  <c r="AD381" i="1"/>
  <c r="AE381" i="1"/>
  <c r="AF381" i="1"/>
  <c r="AG381" i="1"/>
  <c r="AH381" i="1"/>
  <c r="AI381" i="1"/>
  <c r="AJ381" i="1"/>
  <c r="AK381" i="1"/>
  <c r="AL381" i="1"/>
  <c r="AM381" i="1"/>
  <c r="AN381" i="1"/>
  <c r="AO381" i="1"/>
  <c r="AP381" i="1"/>
  <c r="AQ381" i="1"/>
  <c r="AR381" i="1"/>
  <c r="AS381" i="1"/>
  <c r="AT381" i="1"/>
  <c r="AU381" i="1"/>
  <c r="AV381" i="1"/>
  <c r="AW381" i="1"/>
  <c r="AX381" i="1"/>
  <c r="AY381" i="1"/>
  <c r="AZ381" i="1"/>
  <c r="BA381" i="1"/>
  <c r="BB381" i="1"/>
  <c r="BC381" i="1"/>
  <c r="BD381" i="1"/>
  <c r="BE381" i="1"/>
  <c r="BF381" i="1"/>
  <c r="H382" i="1"/>
  <c r="I382" i="1"/>
  <c r="J382" i="1"/>
  <c r="K382" i="1"/>
  <c r="L382" i="1"/>
  <c r="M382" i="1"/>
  <c r="N382" i="1"/>
  <c r="O382" i="1"/>
  <c r="P382" i="1"/>
  <c r="Q382" i="1"/>
  <c r="R382" i="1"/>
  <c r="S382" i="1"/>
  <c r="T382" i="1"/>
  <c r="U382" i="1"/>
  <c r="V382" i="1"/>
  <c r="W382" i="1"/>
  <c r="X382" i="1"/>
  <c r="Y382" i="1"/>
  <c r="Z382" i="1"/>
  <c r="AA382" i="1"/>
  <c r="AB382" i="1"/>
  <c r="AC382" i="1"/>
  <c r="AD382" i="1"/>
  <c r="AE382" i="1"/>
  <c r="AF382" i="1"/>
  <c r="AG382" i="1"/>
  <c r="AH382" i="1"/>
  <c r="AI382" i="1"/>
  <c r="AJ382" i="1"/>
  <c r="AK382" i="1"/>
  <c r="AL382" i="1"/>
  <c r="AM382" i="1"/>
  <c r="AN382" i="1"/>
  <c r="AO382" i="1"/>
  <c r="AP382" i="1"/>
  <c r="AQ382" i="1"/>
  <c r="AR382" i="1"/>
  <c r="AS382" i="1"/>
  <c r="AT382" i="1"/>
  <c r="AU382" i="1"/>
  <c r="AV382" i="1"/>
  <c r="AW382" i="1"/>
  <c r="AX382" i="1"/>
  <c r="AY382" i="1"/>
  <c r="AZ382" i="1"/>
  <c r="BA382" i="1"/>
  <c r="BB382" i="1"/>
  <c r="BC382" i="1"/>
  <c r="BD382" i="1"/>
  <c r="BE382" i="1"/>
  <c r="BF382" i="1"/>
  <c r="H383" i="1"/>
  <c r="I383" i="1"/>
  <c r="J383" i="1"/>
  <c r="K383" i="1"/>
  <c r="L383" i="1"/>
  <c r="M383" i="1"/>
  <c r="N383" i="1"/>
  <c r="O383" i="1"/>
  <c r="P383" i="1"/>
  <c r="Q383" i="1"/>
  <c r="R383" i="1"/>
  <c r="S383" i="1"/>
  <c r="T383" i="1"/>
  <c r="U383" i="1"/>
  <c r="V383" i="1"/>
  <c r="W383" i="1"/>
  <c r="X383" i="1"/>
  <c r="Y383" i="1"/>
  <c r="Z383" i="1"/>
  <c r="AA383" i="1"/>
  <c r="AB383" i="1"/>
  <c r="AC383" i="1"/>
  <c r="AD383" i="1"/>
  <c r="AE383" i="1"/>
  <c r="AF383" i="1"/>
  <c r="AG383" i="1"/>
  <c r="AH383" i="1"/>
  <c r="AI383" i="1"/>
  <c r="AJ383" i="1"/>
  <c r="AK383" i="1"/>
  <c r="AL383" i="1"/>
  <c r="AM383" i="1"/>
  <c r="AN383" i="1"/>
  <c r="AO383" i="1"/>
  <c r="AP383" i="1"/>
  <c r="AQ383" i="1"/>
  <c r="AR383" i="1"/>
  <c r="AS383" i="1"/>
  <c r="AT383" i="1"/>
  <c r="AU383" i="1"/>
  <c r="AV383" i="1"/>
  <c r="AW383" i="1"/>
  <c r="AX383" i="1"/>
  <c r="AY383" i="1"/>
  <c r="AZ383" i="1"/>
  <c r="BA383" i="1"/>
  <c r="BB383" i="1"/>
  <c r="BC383" i="1"/>
  <c r="BD383" i="1"/>
  <c r="BE383" i="1"/>
  <c r="BF383" i="1"/>
  <c r="H384" i="1"/>
  <c r="I384" i="1"/>
  <c r="J384" i="1"/>
  <c r="K384" i="1"/>
  <c r="L384" i="1"/>
  <c r="M384" i="1"/>
  <c r="N384" i="1"/>
  <c r="O384" i="1"/>
  <c r="P384" i="1"/>
  <c r="Q384" i="1"/>
  <c r="R384" i="1"/>
  <c r="S384" i="1"/>
  <c r="T384" i="1"/>
  <c r="U384" i="1"/>
  <c r="V384" i="1"/>
  <c r="W384" i="1"/>
  <c r="X384" i="1"/>
  <c r="Y384" i="1"/>
  <c r="Z384" i="1"/>
  <c r="AA384" i="1"/>
  <c r="AB384" i="1"/>
  <c r="AC384" i="1"/>
  <c r="AD384" i="1"/>
  <c r="AE384" i="1"/>
  <c r="AF384" i="1"/>
  <c r="AG384" i="1"/>
  <c r="AH384" i="1"/>
  <c r="AI384" i="1"/>
  <c r="AJ384" i="1"/>
  <c r="AK384" i="1"/>
  <c r="AL384" i="1"/>
  <c r="AM384" i="1"/>
  <c r="AN384" i="1"/>
  <c r="AO384" i="1"/>
  <c r="AP384" i="1"/>
  <c r="AQ384" i="1"/>
  <c r="AR384" i="1"/>
  <c r="AS384" i="1"/>
  <c r="AT384" i="1"/>
  <c r="AU384" i="1"/>
  <c r="AV384" i="1"/>
  <c r="AW384" i="1"/>
  <c r="AX384" i="1"/>
  <c r="AY384" i="1"/>
  <c r="AZ384" i="1"/>
  <c r="BA384" i="1"/>
  <c r="BB384" i="1"/>
  <c r="BC384" i="1"/>
  <c r="BD384" i="1"/>
  <c r="BE384" i="1"/>
  <c r="BF384" i="1"/>
  <c r="H385" i="1"/>
  <c r="I385" i="1"/>
  <c r="J385" i="1"/>
  <c r="K385" i="1"/>
  <c r="L385" i="1"/>
  <c r="M385" i="1"/>
  <c r="N385" i="1"/>
  <c r="O385" i="1"/>
  <c r="P385" i="1"/>
  <c r="Q385" i="1"/>
  <c r="R385" i="1"/>
  <c r="S385" i="1"/>
  <c r="T385" i="1"/>
  <c r="U385" i="1"/>
  <c r="V385" i="1"/>
  <c r="W385" i="1"/>
  <c r="X385" i="1"/>
  <c r="Y385" i="1"/>
  <c r="Z385" i="1"/>
  <c r="AA385" i="1"/>
  <c r="AB385" i="1"/>
  <c r="AC385" i="1"/>
  <c r="AD385" i="1"/>
  <c r="AE385" i="1"/>
  <c r="AF385" i="1"/>
  <c r="AG385" i="1"/>
  <c r="AH385" i="1"/>
  <c r="AI385" i="1"/>
  <c r="AJ385" i="1"/>
  <c r="AK385" i="1"/>
  <c r="AL385" i="1"/>
  <c r="AM385" i="1"/>
  <c r="AN385" i="1"/>
  <c r="AO385" i="1"/>
  <c r="AP385" i="1"/>
  <c r="AQ385" i="1"/>
  <c r="AR385" i="1"/>
  <c r="AS385" i="1"/>
  <c r="AT385" i="1"/>
  <c r="AU385" i="1"/>
  <c r="AV385" i="1"/>
  <c r="AW385" i="1"/>
  <c r="AX385" i="1"/>
  <c r="AY385" i="1"/>
  <c r="AZ385" i="1"/>
  <c r="BA385" i="1"/>
  <c r="BB385" i="1"/>
  <c r="BC385" i="1"/>
  <c r="BD385" i="1"/>
  <c r="BE385" i="1"/>
  <c r="BF385" i="1"/>
  <c r="H386" i="1"/>
  <c r="I386" i="1"/>
  <c r="J386" i="1"/>
  <c r="K386" i="1"/>
  <c r="L386" i="1"/>
  <c r="M386" i="1"/>
  <c r="N386" i="1"/>
  <c r="O386" i="1"/>
  <c r="P386" i="1"/>
  <c r="Q386" i="1"/>
  <c r="R386" i="1"/>
  <c r="S386" i="1"/>
  <c r="T386" i="1"/>
  <c r="U386" i="1"/>
  <c r="V386" i="1"/>
  <c r="W386" i="1"/>
  <c r="X386" i="1"/>
  <c r="Y386" i="1"/>
  <c r="Z386" i="1"/>
  <c r="AA386" i="1"/>
  <c r="AB386" i="1"/>
  <c r="AC386" i="1"/>
  <c r="AD386" i="1"/>
  <c r="AE386" i="1"/>
  <c r="AF386" i="1"/>
  <c r="AG386" i="1"/>
  <c r="AH386" i="1"/>
  <c r="AI386" i="1"/>
  <c r="AJ386" i="1"/>
  <c r="AK386" i="1"/>
  <c r="AL386" i="1"/>
  <c r="AM386" i="1"/>
  <c r="AN386" i="1"/>
  <c r="AO386" i="1"/>
  <c r="AP386" i="1"/>
  <c r="AQ386" i="1"/>
  <c r="AR386" i="1"/>
  <c r="AS386" i="1"/>
  <c r="AT386" i="1"/>
  <c r="AU386" i="1"/>
  <c r="AV386" i="1"/>
  <c r="AW386" i="1"/>
  <c r="AX386" i="1"/>
  <c r="AY386" i="1"/>
  <c r="AZ386" i="1"/>
  <c r="BA386" i="1"/>
  <c r="BB386" i="1"/>
  <c r="BC386" i="1"/>
  <c r="BD386" i="1"/>
  <c r="BE386" i="1"/>
  <c r="BF386" i="1"/>
  <c r="H387" i="1"/>
  <c r="I387" i="1"/>
  <c r="J387" i="1"/>
  <c r="K387" i="1"/>
  <c r="L387" i="1"/>
  <c r="M387" i="1"/>
  <c r="N387" i="1"/>
  <c r="O387" i="1"/>
  <c r="P387" i="1"/>
  <c r="Q387" i="1"/>
  <c r="R387" i="1"/>
  <c r="S387" i="1"/>
  <c r="T387" i="1"/>
  <c r="U387" i="1"/>
  <c r="V387" i="1"/>
  <c r="W387" i="1"/>
  <c r="X387" i="1"/>
  <c r="Y387" i="1"/>
  <c r="Z387" i="1"/>
  <c r="AA387" i="1"/>
  <c r="AB387" i="1"/>
  <c r="AC387" i="1"/>
  <c r="AD387" i="1"/>
  <c r="AE387" i="1"/>
  <c r="AF387" i="1"/>
  <c r="AG387" i="1"/>
  <c r="AH387" i="1"/>
  <c r="AI387" i="1"/>
  <c r="AJ387" i="1"/>
  <c r="AK387" i="1"/>
  <c r="AL387" i="1"/>
  <c r="AM387" i="1"/>
  <c r="AN387" i="1"/>
  <c r="AO387" i="1"/>
  <c r="AP387" i="1"/>
  <c r="AQ387" i="1"/>
  <c r="AR387" i="1"/>
  <c r="AS387" i="1"/>
  <c r="AT387" i="1"/>
  <c r="AU387" i="1"/>
  <c r="AV387" i="1"/>
  <c r="AW387" i="1"/>
  <c r="AX387" i="1"/>
  <c r="AY387" i="1"/>
  <c r="AZ387" i="1"/>
  <c r="BA387" i="1"/>
  <c r="BB387" i="1"/>
  <c r="BC387" i="1"/>
  <c r="BD387" i="1"/>
  <c r="BE387" i="1"/>
  <c r="BF387" i="1"/>
  <c r="H388" i="1"/>
  <c r="I388" i="1"/>
  <c r="J388" i="1"/>
  <c r="K388" i="1"/>
  <c r="L388" i="1"/>
  <c r="M388" i="1"/>
  <c r="N388" i="1"/>
  <c r="O388" i="1"/>
  <c r="P388" i="1"/>
  <c r="Q388" i="1"/>
  <c r="R388" i="1"/>
  <c r="S388" i="1"/>
  <c r="T388" i="1"/>
  <c r="U388" i="1"/>
  <c r="V388" i="1"/>
  <c r="W388" i="1"/>
  <c r="X388" i="1"/>
  <c r="Y388" i="1"/>
  <c r="Z388" i="1"/>
  <c r="AA388" i="1"/>
  <c r="AB388" i="1"/>
  <c r="AC388" i="1"/>
  <c r="AD388" i="1"/>
  <c r="AE388" i="1"/>
  <c r="AF388" i="1"/>
  <c r="AG388" i="1"/>
  <c r="AH388" i="1"/>
  <c r="AI388" i="1"/>
  <c r="AJ388" i="1"/>
  <c r="AK388" i="1"/>
  <c r="AL388" i="1"/>
  <c r="AM388" i="1"/>
  <c r="AN388" i="1"/>
  <c r="AO388" i="1"/>
  <c r="AP388" i="1"/>
  <c r="AQ388" i="1"/>
  <c r="AR388" i="1"/>
  <c r="AS388" i="1"/>
  <c r="AT388" i="1"/>
  <c r="AU388" i="1"/>
  <c r="AV388" i="1"/>
  <c r="AW388" i="1"/>
  <c r="AX388" i="1"/>
  <c r="AY388" i="1"/>
  <c r="AZ388" i="1"/>
  <c r="BA388" i="1"/>
  <c r="BB388" i="1"/>
  <c r="BC388" i="1"/>
  <c r="BD388" i="1"/>
  <c r="BE388" i="1"/>
  <c r="BF388" i="1"/>
  <c r="H389" i="1"/>
  <c r="I389" i="1"/>
  <c r="J389" i="1"/>
  <c r="K389" i="1"/>
  <c r="L389" i="1"/>
  <c r="M389" i="1"/>
  <c r="N389" i="1"/>
  <c r="O389" i="1"/>
  <c r="P389" i="1"/>
  <c r="Q389" i="1"/>
  <c r="R389" i="1"/>
  <c r="S389" i="1"/>
  <c r="T389" i="1"/>
  <c r="U389" i="1"/>
  <c r="V389" i="1"/>
  <c r="W389" i="1"/>
  <c r="X389" i="1"/>
  <c r="Y389" i="1"/>
  <c r="Z389" i="1"/>
  <c r="AA389" i="1"/>
  <c r="AB389" i="1"/>
  <c r="AC389" i="1"/>
  <c r="AD389" i="1"/>
  <c r="AE389" i="1"/>
  <c r="AF389" i="1"/>
  <c r="AG389" i="1"/>
  <c r="AH389" i="1"/>
  <c r="AI389" i="1"/>
  <c r="AJ389" i="1"/>
  <c r="AK389" i="1"/>
  <c r="AL389" i="1"/>
  <c r="AM389" i="1"/>
  <c r="AN389" i="1"/>
  <c r="AO389" i="1"/>
  <c r="AP389" i="1"/>
  <c r="AQ389" i="1"/>
  <c r="AR389" i="1"/>
  <c r="AS389" i="1"/>
  <c r="AT389" i="1"/>
  <c r="AU389" i="1"/>
  <c r="AV389" i="1"/>
  <c r="AW389" i="1"/>
  <c r="AX389" i="1"/>
  <c r="AY389" i="1"/>
  <c r="AZ389" i="1"/>
  <c r="BA389" i="1"/>
  <c r="BB389" i="1"/>
  <c r="BC389" i="1"/>
  <c r="BD389" i="1"/>
  <c r="BE389" i="1"/>
  <c r="BF389" i="1"/>
  <c r="H390" i="1"/>
  <c r="I390" i="1"/>
  <c r="J390" i="1"/>
  <c r="K390" i="1"/>
  <c r="L390" i="1"/>
  <c r="M390" i="1"/>
  <c r="N390" i="1"/>
  <c r="O390" i="1"/>
  <c r="P390" i="1"/>
  <c r="Q390" i="1"/>
  <c r="R390" i="1"/>
  <c r="S390" i="1"/>
  <c r="T390" i="1"/>
  <c r="U390" i="1"/>
  <c r="V390" i="1"/>
  <c r="W390" i="1"/>
  <c r="X390" i="1"/>
  <c r="Y390" i="1"/>
  <c r="Z390" i="1"/>
  <c r="AA390" i="1"/>
  <c r="AB390" i="1"/>
  <c r="AC390" i="1"/>
  <c r="AD390" i="1"/>
  <c r="AE390" i="1"/>
  <c r="AF390" i="1"/>
  <c r="AG390" i="1"/>
  <c r="AH390" i="1"/>
  <c r="AI390" i="1"/>
  <c r="AJ390" i="1"/>
  <c r="AK390" i="1"/>
  <c r="AL390" i="1"/>
  <c r="AM390" i="1"/>
  <c r="AN390" i="1"/>
  <c r="AO390" i="1"/>
  <c r="AP390" i="1"/>
  <c r="AQ390" i="1"/>
  <c r="AR390" i="1"/>
  <c r="AS390" i="1"/>
  <c r="AT390" i="1"/>
  <c r="AU390" i="1"/>
  <c r="AV390" i="1"/>
  <c r="AW390" i="1"/>
  <c r="AX390" i="1"/>
  <c r="AY390" i="1"/>
  <c r="AZ390" i="1"/>
  <c r="BA390" i="1"/>
  <c r="BB390" i="1"/>
  <c r="BC390" i="1"/>
  <c r="BD390" i="1"/>
  <c r="BE390" i="1"/>
  <c r="BF390" i="1"/>
  <c r="H391" i="1"/>
  <c r="I391" i="1"/>
  <c r="J391" i="1"/>
  <c r="K391" i="1"/>
  <c r="L391" i="1"/>
  <c r="M391" i="1"/>
  <c r="N391" i="1"/>
  <c r="O391" i="1"/>
  <c r="P391" i="1"/>
  <c r="Q391" i="1"/>
  <c r="R391" i="1"/>
  <c r="S391" i="1"/>
  <c r="T391" i="1"/>
  <c r="U391" i="1"/>
  <c r="V391" i="1"/>
  <c r="W391" i="1"/>
  <c r="X391" i="1"/>
  <c r="Y391" i="1"/>
  <c r="Z391" i="1"/>
  <c r="AA391" i="1"/>
  <c r="AB391" i="1"/>
  <c r="AC391" i="1"/>
  <c r="AD391" i="1"/>
  <c r="AE391" i="1"/>
  <c r="AF391" i="1"/>
  <c r="AG391" i="1"/>
  <c r="AH391" i="1"/>
  <c r="AI391" i="1"/>
  <c r="AJ391" i="1"/>
  <c r="AK391" i="1"/>
  <c r="AL391" i="1"/>
  <c r="AM391" i="1"/>
  <c r="AN391" i="1"/>
  <c r="AO391" i="1"/>
  <c r="AP391" i="1"/>
  <c r="AQ391" i="1"/>
  <c r="AR391" i="1"/>
  <c r="AS391" i="1"/>
  <c r="AT391" i="1"/>
  <c r="AU391" i="1"/>
  <c r="AV391" i="1"/>
  <c r="AW391" i="1"/>
  <c r="AX391" i="1"/>
  <c r="AY391" i="1"/>
  <c r="AZ391" i="1"/>
  <c r="BA391" i="1"/>
  <c r="BB391" i="1"/>
  <c r="BC391" i="1"/>
  <c r="BD391" i="1"/>
  <c r="BE391" i="1"/>
  <c r="BF391" i="1"/>
  <c r="H392" i="1"/>
  <c r="I392" i="1"/>
  <c r="J392" i="1"/>
  <c r="K392" i="1"/>
  <c r="L392" i="1"/>
  <c r="M392" i="1"/>
  <c r="N392" i="1"/>
  <c r="O392" i="1"/>
  <c r="P392" i="1"/>
  <c r="Q392" i="1"/>
  <c r="R392" i="1"/>
  <c r="S392" i="1"/>
  <c r="T392" i="1"/>
  <c r="U392" i="1"/>
  <c r="V392" i="1"/>
  <c r="W392" i="1"/>
  <c r="X392" i="1"/>
  <c r="Y392" i="1"/>
  <c r="Z392" i="1"/>
  <c r="AA392" i="1"/>
  <c r="AB392" i="1"/>
  <c r="AC392" i="1"/>
  <c r="AD392" i="1"/>
  <c r="AE392" i="1"/>
  <c r="AF392" i="1"/>
  <c r="AG392" i="1"/>
  <c r="AH392" i="1"/>
  <c r="AI392" i="1"/>
  <c r="AJ392" i="1"/>
  <c r="AK392" i="1"/>
  <c r="AL392" i="1"/>
  <c r="AM392" i="1"/>
  <c r="AN392" i="1"/>
  <c r="AO392" i="1"/>
  <c r="AP392" i="1"/>
  <c r="AQ392" i="1"/>
  <c r="AR392" i="1"/>
  <c r="AS392" i="1"/>
  <c r="AT392" i="1"/>
  <c r="AU392" i="1"/>
  <c r="AV392" i="1"/>
  <c r="AW392" i="1"/>
  <c r="AX392" i="1"/>
  <c r="AY392" i="1"/>
  <c r="AZ392" i="1"/>
  <c r="BA392" i="1"/>
  <c r="BB392" i="1"/>
  <c r="BC392" i="1"/>
  <c r="BD392" i="1"/>
  <c r="BE392" i="1"/>
  <c r="BF392" i="1"/>
  <c r="H393" i="1"/>
  <c r="I393" i="1"/>
  <c r="J393" i="1"/>
  <c r="K393" i="1"/>
  <c r="L393" i="1"/>
  <c r="M393" i="1"/>
  <c r="N393" i="1"/>
  <c r="O393" i="1"/>
  <c r="P393" i="1"/>
  <c r="Q393" i="1"/>
  <c r="R393" i="1"/>
  <c r="S393" i="1"/>
  <c r="T393" i="1"/>
  <c r="U393" i="1"/>
  <c r="V393" i="1"/>
  <c r="W393" i="1"/>
  <c r="X393" i="1"/>
  <c r="Y393" i="1"/>
  <c r="Z393" i="1"/>
  <c r="AA393" i="1"/>
  <c r="AB393" i="1"/>
  <c r="AC393" i="1"/>
  <c r="AD393" i="1"/>
  <c r="AE393" i="1"/>
  <c r="AF393" i="1"/>
  <c r="AG393" i="1"/>
  <c r="AH393" i="1"/>
  <c r="AI393" i="1"/>
  <c r="AJ393" i="1"/>
  <c r="AK393" i="1"/>
  <c r="AL393" i="1"/>
  <c r="AM393" i="1"/>
  <c r="AN393" i="1"/>
  <c r="AO393" i="1"/>
  <c r="AP393" i="1"/>
  <c r="AQ393" i="1"/>
  <c r="AR393" i="1"/>
  <c r="AS393" i="1"/>
  <c r="AT393" i="1"/>
  <c r="AU393" i="1"/>
  <c r="AV393" i="1"/>
  <c r="AW393" i="1"/>
  <c r="AX393" i="1"/>
  <c r="AY393" i="1"/>
  <c r="AZ393" i="1"/>
  <c r="BA393" i="1"/>
  <c r="BB393" i="1"/>
  <c r="BC393" i="1"/>
  <c r="BD393" i="1"/>
  <c r="BE393" i="1"/>
  <c r="BF393" i="1"/>
  <c r="H394" i="1"/>
  <c r="I394" i="1"/>
  <c r="J394" i="1"/>
  <c r="K394" i="1"/>
  <c r="L394" i="1"/>
  <c r="M394" i="1"/>
  <c r="N394" i="1"/>
  <c r="O394" i="1"/>
  <c r="P394" i="1"/>
  <c r="Q394" i="1"/>
  <c r="R394" i="1"/>
  <c r="S394" i="1"/>
  <c r="T394" i="1"/>
  <c r="U394" i="1"/>
  <c r="V394" i="1"/>
  <c r="W394" i="1"/>
  <c r="X394" i="1"/>
  <c r="Y394" i="1"/>
  <c r="Z394" i="1"/>
  <c r="AA394" i="1"/>
  <c r="AB394" i="1"/>
  <c r="AC394" i="1"/>
  <c r="AD394" i="1"/>
  <c r="AE394" i="1"/>
  <c r="AF394" i="1"/>
  <c r="AG394" i="1"/>
  <c r="AH394" i="1"/>
  <c r="AI394" i="1"/>
  <c r="AJ394" i="1"/>
  <c r="AK394" i="1"/>
  <c r="AL394" i="1"/>
  <c r="AM394" i="1"/>
  <c r="AN394" i="1"/>
  <c r="AO394" i="1"/>
  <c r="AP394" i="1"/>
  <c r="AQ394" i="1"/>
  <c r="AR394" i="1"/>
  <c r="AS394" i="1"/>
  <c r="AT394" i="1"/>
  <c r="AU394" i="1"/>
  <c r="AV394" i="1"/>
  <c r="AW394" i="1"/>
  <c r="AX394" i="1"/>
  <c r="AY394" i="1"/>
  <c r="AZ394" i="1"/>
  <c r="BA394" i="1"/>
  <c r="BB394" i="1"/>
  <c r="BC394" i="1"/>
  <c r="BD394" i="1"/>
  <c r="BE394" i="1"/>
  <c r="BF394" i="1"/>
  <c r="H395" i="1"/>
  <c r="I395" i="1"/>
  <c r="J395" i="1"/>
  <c r="K395" i="1"/>
  <c r="L395" i="1"/>
  <c r="M395" i="1"/>
  <c r="N395" i="1"/>
  <c r="O395" i="1"/>
  <c r="P395" i="1"/>
  <c r="Q395" i="1"/>
  <c r="R395" i="1"/>
  <c r="S395" i="1"/>
  <c r="T395" i="1"/>
  <c r="U395" i="1"/>
  <c r="V395" i="1"/>
  <c r="W395" i="1"/>
  <c r="X395" i="1"/>
  <c r="Y395" i="1"/>
  <c r="Z395" i="1"/>
  <c r="AA395" i="1"/>
  <c r="AB395" i="1"/>
  <c r="AC395" i="1"/>
  <c r="AD395" i="1"/>
  <c r="AE395" i="1"/>
  <c r="AF395" i="1"/>
  <c r="AG395" i="1"/>
  <c r="AH395" i="1"/>
  <c r="AI395" i="1"/>
  <c r="AJ395" i="1"/>
  <c r="AK395" i="1"/>
  <c r="AL395" i="1"/>
  <c r="AM395" i="1"/>
  <c r="AN395" i="1"/>
  <c r="AO395" i="1"/>
  <c r="AP395" i="1"/>
  <c r="AQ395" i="1"/>
  <c r="AR395" i="1"/>
  <c r="AS395" i="1"/>
  <c r="AT395" i="1"/>
  <c r="AU395" i="1"/>
  <c r="AV395" i="1"/>
  <c r="AW395" i="1"/>
  <c r="AX395" i="1"/>
  <c r="AY395" i="1"/>
  <c r="AZ395" i="1"/>
  <c r="BA395" i="1"/>
  <c r="BB395" i="1"/>
  <c r="BC395" i="1"/>
  <c r="BD395" i="1"/>
  <c r="BE395" i="1"/>
  <c r="BF395" i="1"/>
  <c r="H396" i="1"/>
  <c r="I396" i="1"/>
  <c r="J396" i="1"/>
  <c r="K396" i="1"/>
  <c r="L396" i="1"/>
  <c r="M396" i="1"/>
  <c r="N396" i="1"/>
  <c r="O396" i="1"/>
  <c r="P396" i="1"/>
  <c r="Q396" i="1"/>
  <c r="R396" i="1"/>
  <c r="S396" i="1"/>
  <c r="T396" i="1"/>
  <c r="U396" i="1"/>
  <c r="V396" i="1"/>
  <c r="W396" i="1"/>
  <c r="X396" i="1"/>
  <c r="Y396" i="1"/>
  <c r="Z396" i="1"/>
  <c r="AA396" i="1"/>
  <c r="AB396" i="1"/>
  <c r="AC396" i="1"/>
  <c r="AD396" i="1"/>
  <c r="AE396" i="1"/>
  <c r="AF396" i="1"/>
  <c r="AG396" i="1"/>
  <c r="AH396" i="1"/>
  <c r="AI396" i="1"/>
  <c r="AJ396" i="1"/>
  <c r="AK396" i="1"/>
  <c r="AL396" i="1"/>
  <c r="AM396" i="1"/>
  <c r="AN396" i="1"/>
  <c r="AO396" i="1"/>
  <c r="AP396" i="1"/>
  <c r="AQ396" i="1"/>
  <c r="AR396" i="1"/>
  <c r="AS396" i="1"/>
  <c r="AT396" i="1"/>
  <c r="AU396" i="1"/>
  <c r="AV396" i="1"/>
  <c r="AW396" i="1"/>
  <c r="AX396" i="1"/>
  <c r="AY396" i="1"/>
  <c r="AZ396" i="1"/>
  <c r="BA396" i="1"/>
  <c r="BB396" i="1"/>
  <c r="BC396" i="1"/>
  <c r="BD396" i="1"/>
  <c r="BE396" i="1"/>
  <c r="BF396" i="1"/>
  <c r="H397" i="1"/>
  <c r="I397" i="1"/>
  <c r="J397" i="1"/>
  <c r="K397" i="1"/>
  <c r="L397" i="1"/>
  <c r="M397" i="1"/>
  <c r="N397" i="1"/>
  <c r="O397" i="1"/>
  <c r="P397" i="1"/>
  <c r="Q397" i="1"/>
  <c r="R397" i="1"/>
  <c r="S397" i="1"/>
  <c r="T397" i="1"/>
  <c r="U397" i="1"/>
  <c r="V397" i="1"/>
  <c r="W397" i="1"/>
  <c r="X397" i="1"/>
  <c r="Y397" i="1"/>
  <c r="Z397" i="1"/>
  <c r="AA397" i="1"/>
  <c r="AB397" i="1"/>
  <c r="AC397" i="1"/>
  <c r="AD397" i="1"/>
  <c r="AE397" i="1"/>
  <c r="AF397" i="1"/>
  <c r="AG397" i="1"/>
  <c r="AH397" i="1"/>
  <c r="AI397" i="1"/>
  <c r="AJ397" i="1"/>
  <c r="AK397" i="1"/>
  <c r="AL397" i="1"/>
  <c r="AM397" i="1"/>
  <c r="AN397" i="1"/>
  <c r="AO397" i="1"/>
  <c r="AP397" i="1"/>
  <c r="AQ397" i="1"/>
  <c r="AR397" i="1"/>
  <c r="AS397" i="1"/>
  <c r="AT397" i="1"/>
  <c r="AU397" i="1"/>
  <c r="AV397" i="1"/>
  <c r="AW397" i="1"/>
  <c r="AX397" i="1"/>
  <c r="AY397" i="1"/>
  <c r="AZ397" i="1"/>
  <c r="BA397" i="1"/>
  <c r="BB397" i="1"/>
  <c r="BC397" i="1"/>
  <c r="BD397" i="1"/>
  <c r="BE397" i="1"/>
  <c r="BF397" i="1"/>
  <c r="H398" i="1"/>
  <c r="I398" i="1"/>
  <c r="J398" i="1"/>
  <c r="K398" i="1"/>
  <c r="L398" i="1"/>
  <c r="M398" i="1"/>
  <c r="N398" i="1"/>
  <c r="O398" i="1"/>
  <c r="P398" i="1"/>
  <c r="Q398" i="1"/>
  <c r="R398" i="1"/>
  <c r="S398" i="1"/>
  <c r="T398" i="1"/>
  <c r="U398" i="1"/>
  <c r="V398" i="1"/>
  <c r="W398" i="1"/>
  <c r="X398" i="1"/>
  <c r="Y398" i="1"/>
  <c r="Z398" i="1"/>
  <c r="AA398" i="1"/>
  <c r="AB398" i="1"/>
  <c r="AC398" i="1"/>
  <c r="AD398" i="1"/>
  <c r="AE398" i="1"/>
  <c r="AF398" i="1"/>
  <c r="AG398" i="1"/>
  <c r="AH398" i="1"/>
  <c r="AI398" i="1"/>
  <c r="AJ398" i="1"/>
  <c r="AK398" i="1"/>
  <c r="AL398" i="1"/>
  <c r="AM398" i="1"/>
  <c r="AN398" i="1"/>
  <c r="AO398" i="1"/>
  <c r="AP398" i="1"/>
  <c r="AQ398" i="1"/>
  <c r="AR398" i="1"/>
  <c r="AS398" i="1"/>
  <c r="AT398" i="1"/>
  <c r="AU398" i="1"/>
  <c r="AV398" i="1"/>
  <c r="AW398" i="1"/>
  <c r="AX398" i="1"/>
  <c r="AY398" i="1"/>
  <c r="AZ398" i="1"/>
  <c r="BA398" i="1"/>
  <c r="BB398" i="1"/>
  <c r="BC398" i="1"/>
  <c r="BD398" i="1"/>
  <c r="BE398" i="1"/>
  <c r="BF398" i="1"/>
  <c r="H399" i="1"/>
  <c r="I399" i="1"/>
  <c r="J399" i="1"/>
  <c r="K399" i="1"/>
  <c r="L399" i="1"/>
  <c r="M399" i="1"/>
  <c r="N399" i="1"/>
  <c r="O399" i="1"/>
  <c r="P399" i="1"/>
  <c r="Q399" i="1"/>
  <c r="R399" i="1"/>
  <c r="S399" i="1"/>
  <c r="T399" i="1"/>
  <c r="U399" i="1"/>
  <c r="V399" i="1"/>
  <c r="W399" i="1"/>
  <c r="X399" i="1"/>
  <c r="Y399" i="1"/>
  <c r="Z399" i="1"/>
  <c r="AA399" i="1"/>
  <c r="AB399" i="1"/>
  <c r="AC399" i="1"/>
  <c r="AD399" i="1"/>
  <c r="AE399" i="1"/>
  <c r="AF399" i="1"/>
  <c r="AG399" i="1"/>
  <c r="AH399" i="1"/>
  <c r="AI399" i="1"/>
  <c r="AJ399" i="1"/>
  <c r="AK399" i="1"/>
  <c r="AL399" i="1"/>
  <c r="AM399" i="1"/>
  <c r="AN399" i="1"/>
  <c r="AO399" i="1"/>
  <c r="AP399" i="1"/>
  <c r="AQ399" i="1"/>
  <c r="AR399" i="1"/>
  <c r="AS399" i="1"/>
  <c r="AT399" i="1"/>
  <c r="AU399" i="1"/>
  <c r="AV399" i="1"/>
  <c r="AW399" i="1"/>
  <c r="AX399" i="1"/>
  <c r="AY399" i="1"/>
  <c r="AZ399" i="1"/>
  <c r="BA399" i="1"/>
  <c r="BB399" i="1"/>
  <c r="BC399" i="1"/>
  <c r="BD399" i="1"/>
  <c r="BE399" i="1"/>
  <c r="BF399" i="1"/>
  <c r="H400" i="1"/>
  <c r="I400" i="1"/>
  <c r="J400" i="1"/>
  <c r="K400" i="1"/>
  <c r="L400" i="1"/>
  <c r="M400" i="1"/>
  <c r="N400" i="1"/>
  <c r="O400" i="1"/>
  <c r="P400" i="1"/>
  <c r="Q400" i="1"/>
  <c r="R400" i="1"/>
  <c r="S400" i="1"/>
  <c r="T400" i="1"/>
  <c r="U400" i="1"/>
  <c r="V400" i="1"/>
  <c r="W400" i="1"/>
  <c r="X400" i="1"/>
  <c r="Y400" i="1"/>
  <c r="Z400" i="1"/>
  <c r="AA400" i="1"/>
  <c r="AB400" i="1"/>
  <c r="AC400" i="1"/>
  <c r="AD400" i="1"/>
  <c r="AE400" i="1"/>
  <c r="AF400" i="1"/>
  <c r="AG400" i="1"/>
  <c r="AH400" i="1"/>
  <c r="AI400" i="1"/>
  <c r="AJ400" i="1"/>
  <c r="AK400" i="1"/>
  <c r="AL400" i="1"/>
  <c r="AM400" i="1"/>
  <c r="AN400" i="1"/>
  <c r="AO400" i="1"/>
  <c r="AP400" i="1"/>
  <c r="AQ400" i="1"/>
  <c r="AR400" i="1"/>
  <c r="AS400" i="1"/>
  <c r="AT400" i="1"/>
  <c r="AU400" i="1"/>
  <c r="AV400" i="1"/>
  <c r="AW400" i="1"/>
  <c r="AX400" i="1"/>
  <c r="AY400" i="1"/>
  <c r="AZ400" i="1"/>
  <c r="BA400" i="1"/>
  <c r="BB400" i="1"/>
  <c r="BC400" i="1"/>
  <c r="BD400" i="1"/>
  <c r="BE400" i="1"/>
  <c r="BF400" i="1"/>
  <c r="H401" i="1"/>
  <c r="I401" i="1"/>
  <c r="J401" i="1"/>
  <c r="K401" i="1"/>
  <c r="L401" i="1"/>
  <c r="M401" i="1"/>
  <c r="N401" i="1"/>
  <c r="O401" i="1"/>
  <c r="P401" i="1"/>
  <c r="Q401" i="1"/>
  <c r="R401" i="1"/>
  <c r="S401" i="1"/>
  <c r="T401" i="1"/>
  <c r="U401" i="1"/>
  <c r="V401" i="1"/>
  <c r="W401" i="1"/>
  <c r="X401" i="1"/>
  <c r="Y401" i="1"/>
  <c r="Z401" i="1"/>
  <c r="AA401" i="1"/>
  <c r="AB401" i="1"/>
  <c r="AC401" i="1"/>
  <c r="AD401" i="1"/>
  <c r="AE401" i="1"/>
  <c r="AF401" i="1"/>
  <c r="AG401" i="1"/>
  <c r="AH401" i="1"/>
  <c r="AI401" i="1"/>
  <c r="AJ401" i="1"/>
  <c r="AK401" i="1"/>
  <c r="AL401" i="1"/>
  <c r="AM401" i="1"/>
  <c r="AN401" i="1"/>
  <c r="AO401" i="1"/>
  <c r="AP401" i="1"/>
  <c r="AQ401" i="1"/>
  <c r="AR401" i="1"/>
  <c r="AS401" i="1"/>
  <c r="AT401" i="1"/>
  <c r="AU401" i="1"/>
  <c r="AV401" i="1"/>
  <c r="AW401" i="1"/>
  <c r="AX401" i="1"/>
  <c r="AY401" i="1"/>
  <c r="AZ401" i="1"/>
  <c r="BA401" i="1"/>
  <c r="BB401" i="1"/>
  <c r="BC401" i="1"/>
  <c r="BD401" i="1"/>
  <c r="BE401" i="1"/>
  <c r="BF401" i="1"/>
  <c r="H402" i="1"/>
  <c r="I402" i="1"/>
  <c r="J402" i="1"/>
  <c r="K402" i="1"/>
  <c r="L402" i="1"/>
  <c r="M402" i="1"/>
  <c r="N402" i="1"/>
  <c r="O402" i="1"/>
  <c r="P402" i="1"/>
  <c r="Q402" i="1"/>
  <c r="R402" i="1"/>
  <c r="S402" i="1"/>
  <c r="T402" i="1"/>
  <c r="U402" i="1"/>
  <c r="V402" i="1"/>
  <c r="W402" i="1"/>
  <c r="X402" i="1"/>
  <c r="Y402" i="1"/>
  <c r="Z402" i="1"/>
  <c r="AA402" i="1"/>
  <c r="AB402" i="1"/>
  <c r="AC402" i="1"/>
  <c r="AD402" i="1"/>
  <c r="AE402" i="1"/>
  <c r="AF402" i="1"/>
  <c r="AG402" i="1"/>
  <c r="AH402" i="1"/>
  <c r="AI402" i="1"/>
  <c r="AJ402" i="1"/>
  <c r="AK402" i="1"/>
  <c r="AL402" i="1"/>
  <c r="AM402" i="1"/>
  <c r="AN402" i="1"/>
  <c r="AO402" i="1"/>
  <c r="AP402" i="1"/>
  <c r="AQ402" i="1"/>
  <c r="AR402" i="1"/>
  <c r="AS402" i="1"/>
  <c r="AT402" i="1"/>
  <c r="AU402" i="1"/>
  <c r="AV402" i="1"/>
  <c r="AW402" i="1"/>
  <c r="AX402" i="1"/>
  <c r="AY402" i="1"/>
  <c r="AZ402" i="1"/>
  <c r="BA402" i="1"/>
  <c r="BB402" i="1"/>
  <c r="BC402" i="1"/>
  <c r="BD402" i="1"/>
  <c r="BE402" i="1"/>
  <c r="BF402" i="1"/>
  <c r="H403" i="1"/>
  <c r="I403" i="1"/>
  <c r="J403" i="1"/>
  <c r="K403" i="1"/>
  <c r="L403" i="1"/>
  <c r="M403" i="1"/>
  <c r="N403" i="1"/>
  <c r="O403" i="1"/>
  <c r="P403" i="1"/>
  <c r="Q403" i="1"/>
  <c r="R403" i="1"/>
  <c r="S403" i="1"/>
  <c r="T403" i="1"/>
  <c r="U403" i="1"/>
  <c r="V403" i="1"/>
  <c r="W403" i="1"/>
  <c r="X403" i="1"/>
  <c r="Y403" i="1"/>
  <c r="Z403" i="1"/>
  <c r="AA403" i="1"/>
  <c r="AB403" i="1"/>
  <c r="AC403" i="1"/>
  <c r="AD403" i="1"/>
  <c r="AE403" i="1"/>
  <c r="AF403" i="1"/>
  <c r="AG403" i="1"/>
  <c r="AH403" i="1"/>
  <c r="AI403" i="1"/>
  <c r="AJ403" i="1"/>
  <c r="AK403" i="1"/>
  <c r="AL403" i="1"/>
  <c r="AM403" i="1"/>
  <c r="AN403" i="1"/>
  <c r="AO403" i="1"/>
  <c r="AP403" i="1"/>
  <c r="AQ403" i="1"/>
  <c r="AR403" i="1"/>
  <c r="AS403" i="1"/>
  <c r="AT403" i="1"/>
  <c r="AU403" i="1"/>
  <c r="AV403" i="1"/>
  <c r="AW403" i="1"/>
  <c r="AX403" i="1"/>
  <c r="AY403" i="1"/>
  <c r="AZ403" i="1"/>
  <c r="BA403" i="1"/>
  <c r="BB403" i="1"/>
  <c r="BC403" i="1"/>
  <c r="BD403" i="1"/>
  <c r="BE403" i="1"/>
  <c r="BF403" i="1"/>
  <c r="H404" i="1"/>
  <c r="I404" i="1"/>
  <c r="J404" i="1"/>
  <c r="K404" i="1"/>
  <c r="L404" i="1"/>
  <c r="M404" i="1"/>
  <c r="N404" i="1"/>
  <c r="O404" i="1"/>
  <c r="P404" i="1"/>
  <c r="Q404" i="1"/>
  <c r="R404" i="1"/>
  <c r="S404" i="1"/>
  <c r="T404" i="1"/>
  <c r="U404" i="1"/>
  <c r="V404" i="1"/>
  <c r="W404" i="1"/>
  <c r="X404" i="1"/>
  <c r="Y404" i="1"/>
  <c r="Z404" i="1"/>
  <c r="AA404" i="1"/>
  <c r="AB404" i="1"/>
  <c r="AC404" i="1"/>
  <c r="AD404" i="1"/>
  <c r="AE404" i="1"/>
  <c r="AF404" i="1"/>
  <c r="AG404" i="1"/>
  <c r="AH404" i="1"/>
  <c r="AI404" i="1"/>
  <c r="AJ404" i="1"/>
  <c r="AK404" i="1"/>
  <c r="AL404" i="1"/>
  <c r="AM404" i="1"/>
  <c r="AN404" i="1"/>
  <c r="AO404" i="1"/>
  <c r="AP404" i="1"/>
  <c r="AQ404" i="1"/>
  <c r="AR404" i="1"/>
  <c r="AS404" i="1"/>
  <c r="AT404" i="1"/>
  <c r="AU404" i="1"/>
  <c r="AV404" i="1"/>
  <c r="AW404" i="1"/>
  <c r="AX404" i="1"/>
  <c r="AY404" i="1"/>
  <c r="AZ404" i="1"/>
  <c r="BA404" i="1"/>
  <c r="BB404" i="1"/>
  <c r="BC404" i="1"/>
  <c r="BD404" i="1"/>
  <c r="BE404" i="1"/>
  <c r="BF404" i="1"/>
  <c r="H405" i="1"/>
  <c r="I405" i="1"/>
  <c r="J405" i="1"/>
  <c r="K405" i="1"/>
  <c r="L405" i="1"/>
  <c r="M405" i="1"/>
  <c r="N405" i="1"/>
  <c r="O405" i="1"/>
  <c r="P405" i="1"/>
  <c r="Q405" i="1"/>
  <c r="R405" i="1"/>
  <c r="S405" i="1"/>
  <c r="T405" i="1"/>
  <c r="U405" i="1"/>
  <c r="V405" i="1"/>
  <c r="W405" i="1"/>
  <c r="X405" i="1"/>
  <c r="Y405" i="1"/>
  <c r="Z405" i="1"/>
  <c r="AA405" i="1"/>
  <c r="AB405" i="1"/>
  <c r="AC405" i="1"/>
  <c r="AD405" i="1"/>
  <c r="AE405" i="1"/>
  <c r="AF405" i="1"/>
  <c r="AG405" i="1"/>
  <c r="AH405" i="1"/>
  <c r="AI405" i="1"/>
  <c r="AJ405" i="1"/>
  <c r="AK405" i="1"/>
  <c r="AL405" i="1"/>
  <c r="AM405" i="1"/>
  <c r="AN405" i="1"/>
  <c r="AO405" i="1"/>
  <c r="AP405" i="1"/>
  <c r="AQ405" i="1"/>
  <c r="AR405" i="1"/>
  <c r="AS405" i="1"/>
  <c r="AT405" i="1"/>
  <c r="AU405" i="1"/>
  <c r="AV405" i="1"/>
  <c r="AW405" i="1"/>
  <c r="AX405" i="1"/>
  <c r="AY405" i="1"/>
  <c r="AZ405" i="1"/>
  <c r="BA405" i="1"/>
  <c r="BB405" i="1"/>
  <c r="BC405" i="1"/>
  <c r="BD405" i="1"/>
  <c r="BE405" i="1"/>
  <c r="BF405" i="1"/>
  <c r="H406" i="1"/>
  <c r="I406" i="1"/>
  <c r="J406" i="1"/>
  <c r="K406" i="1"/>
  <c r="L406" i="1"/>
  <c r="M406" i="1"/>
  <c r="N406" i="1"/>
  <c r="O406" i="1"/>
  <c r="P406" i="1"/>
  <c r="Q406" i="1"/>
  <c r="R406" i="1"/>
  <c r="S406" i="1"/>
  <c r="T406" i="1"/>
  <c r="U406" i="1"/>
  <c r="V406" i="1"/>
  <c r="W406" i="1"/>
  <c r="X406" i="1"/>
  <c r="Y406" i="1"/>
  <c r="Z406" i="1"/>
  <c r="AA406" i="1"/>
  <c r="AB406" i="1"/>
  <c r="AC406" i="1"/>
  <c r="AD406" i="1"/>
  <c r="AE406" i="1"/>
  <c r="AF406" i="1"/>
  <c r="AG406" i="1"/>
  <c r="AH406" i="1"/>
  <c r="AI406" i="1"/>
  <c r="AJ406" i="1"/>
  <c r="AK406" i="1"/>
  <c r="AL406" i="1"/>
  <c r="AM406" i="1"/>
  <c r="AN406" i="1"/>
  <c r="AO406" i="1"/>
  <c r="AP406" i="1"/>
  <c r="AQ406" i="1"/>
  <c r="AR406" i="1"/>
  <c r="AS406" i="1"/>
  <c r="AT406" i="1"/>
  <c r="AU406" i="1"/>
  <c r="AV406" i="1"/>
  <c r="AW406" i="1"/>
  <c r="AX406" i="1"/>
  <c r="AY406" i="1"/>
  <c r="AZ406" i="1"/>
  <c r="BA406" i="1"/>
  <c r="BB406" i="1"/>
  <c r="BC406" i="1"/>
  <c r="BD406" i="1"/>
  <c r="BE406" i="1"/>
  <c r="BF406" i="1"/>
  <c r="H407" i="1"/>
  <c r="I407" i="1"/>
  <c r="J407" i="1"/>
  <c r="K407" i="1"/>
  <c r="L407" i="1"/>
  <c r="M407" i="1"/>
  <c r="N407" i="1"/>
  <c r="O407" i="1"/>
  <c r="P407" i="1"/>
  <c r="Q407" i="1"/>
  <c r="R407" i="1"/>
  <c r="S407" i="1"/>
  <c r="T407" i="1"/>
  <c r="U407" i="1"/>
  <c r="V407" i="1"/>
  <c r="W407" i="1"/>
  <c r="X407" i="1"/>
  <c r="Y407" i="1"/>
  <c r="Z407" i="1"/>
  <c r="AA407" i="1"/>
  <c r="AB407" i="1"/>
  <c r="AC407" i="1"/>
  <c r="AD407" i="1"/>
  <c r="AE407" i="1"/>
  <c r="AF407" i="1"/>
  <c r="AG407" i="1"/>
  <c r="AH407" i="1"/>
  <c r="AI407" i="1"/>
  <c r="AJ407" i="1"/>
  <c r="AK407" i="1"/>
  <c r="AL407" i="1"/>
  <c r="AM407" i="1"/>
  <c r="AN407" i="1"/>
  <c r="AO407" i="1"/>
  <c r="AP407" i="1"/>
  <c r="AQ407" i="1"/>
  <c r="AR407" i="1"/>
  <c r="AS407" i="1"/>
  <c r="AT407" i="1"/>
  <c r="AU407" i="1"/>
  <c r="AV407" i="1"/>
  <c r="AW407" i="1"/>
  <c r="AX407" i="1"/>
  <c r="AY407" i="1"/>
  <c r="AZ407" i="1"/>
  <c r="BA407" i="1"/>
  <c r="BB407" i="1"/>
  <c r="BC407" i="1"/>
  <c r="BD407" i="1"/>
  <c r="BE407" i="1"/>
  <c r="BF407" i="1"/>
  <c r="H408" i="1"/>
  <c r="I408" i="1"/>
  <c r="J408" i="1"/>
  <c r="K408" i="1"/>
  <c r="L408" i="1"/>
  <c r="M408" i="1"/>
  <c r="N408" i="1"/>
  <c r="O408" i="1"/>
  <c r="P408" i="1"/>
  <c r="Q408" i="1"/>
  <c r="R408" i="1"/>
  <c r="S408" i="1"/>
  <c r="T408" i="1"/>
  <c r="U408" i="1"/>
  <c r="V408" i="1"/>
  <c r="W408" i="1"/>
  <c r="X408" i="1"/>
  <c r="Y408" i="1"/>
  <c r="Z408" i="1"/>
  <c r="AA408" i="1"/>
  <c r="AB408" i="1"/>
  <c r="AC408" i="1"/>
  <c r="AD408" i="1"/>
  <c r="AE408" i="1"/>
  <c r="AF408" i="1"/>
  <c r="AG408" i="1"/>
  <c r="AH408" i="1"/>
  <c r="AI408" i="1"/>
  <c r="AJ408" i="1"/>
  <c r="AK408" i="1"/>
  <c r="AL408" i="1"/>
  <c r="AM408" i="1"/>
  <c r="AN408" i="1"/>
  <c r="AO408" i="1"/>
  <c r="AP408" i="1"/>
  <c r="AQ408" i="1"/>
  <c r="AR408" i="1"/>
  <c r="AS408" i="1"/>
  <c r="AT408" i="1"/>
  <c r="AU408" i="1"/>
  <c r="AV408" i="1"/>
  <c r="AW408" i="1"/>
  <c r="AX408" i="1"/>
  <c r="AY408" i="1"/>
  <c r="AZ408" i="1"/>
  <c r="BA408" i="1"/>
  <c r="BB408" i="1"/>
  <c r="BC408" i="1"/>
  <c r="BD408" i="1"/>
  <c r="BE408" i="1"/>
  <c r="BF408" i="1"/>
  <c r="H409" i="1"/>
  <c r="I409" i="1"/>
  <c r="J409" i="1"/>
  <c r="K409" i="1"/>
  <c r="L409" i="1"/>
  <c r="M409" i="1"/>
  <c r="N409" i="1"/>
  <c r="O409" i="1"/>
  <c r="P409" i="1"/>
  <c r="Q409" i="1"/>
  <c r="R409" i="1"/>
  <c r="S409" i="1"/>
  <c r="T409" i="1"/>
  <c r="U409" i="1"/>
  <c r="V409" i="1"/>
  <c r="W409" i="1"/>
  <c r="X409" i="1"/>
  <c r="Y409" i="1"/>
  <c r="Z409" i="1"/>
  <c r="AA409" i="1"/>
  <c r="AB409" i="1"/>
  <c r="AC409" i="1"/>
  <c r="AD409" i="1"/>
  <c r="AE409" i="1"/>
  <c r="AF409" i="1"/>
  <c r="AG409" i="1"/>
  <c r="AH409" i="1"/>
  <c r="AI409" i="1"/>
  <c r="AJ409" i="1"/>
  <c r="AK409" i="1"/>
  <c r="AL409" i="1"/>
  <c r="AM409" i="1"/>
  <c r="AN409" i="1"/>
  <c r="AO409" i="1"/>
  <c r="AP409" i="1"/>
  <c r="AQ409" i="1"/>
  <c r="AR409" i="1"/>
  <c r="AS409" i="1"/>
  <c r="AT409" i="1"/>
  <c r="AU409" i="1"/>
  <c r="AV409" i="1"/>
  <c r="AW409" i="1"/>
  <c r="AX409" i="1"/>
  <c r="AY409" i="1"/>
  <c r="AZ409" i="1"/>
  <c r="BA409" i="1"/>
  <c r="BB409" i="1"/>
  <c r="BC409" i="1"/>
  <c r="BD409" i="1"/>
  <c r="BE409" i="1"/>
  <c r="BF409" i="1"/>
  <c r="H410" i="1"/>
  <c r="I410" i="1"/>
  <c r="J410" i="1"/>
  <c r="K410" i="1"/>
  <c r="L410" i="1"/>
  <c r="M410" i="1"/>
  <c r="N410" i="1"/>
  <c r="O410" i="1"/>
  <c r="P410" i="1"/>
  <c r="Q410" i="1"/>
  <c r="R410" i="1"/>
  <c r="S410" i="1"/>
  <c r="T410" i="1"/>
  <c r="U410" i="1"/>
  <c r="V410" i="1"/>
  <c r="W410" i="1"/>
  <c r="X410" i="1"/>
  <c r="Y410" i="1"/>
  <c r="Z410" i="1"/>
  <c r="AA410" i="1"/>
  <c r="AB410" i="1"/>
  <c r="AC410" i="1"/>
  <c r="AD410" i="1"/>
  <c r="AE410" i="1"/>
  <c r="AF410" i="1"/>
  <c r="AG410" i="1"/>
  <c r="AH410" i="1"/>
  <c r="AI410" i="1"/>
  <c r="AJ410" i="1"/>
  <c r="AK410" i="1"/>
  <c r="AL410" i="1"/>
  <c r="AM410" i="1"/>
  <c r="AN410" i="1"/>
  <c r="AO410" i="1"/>
  <c r="AP410" i="1"/>
  <c r="AQ410" i="1"/>
  <c r="AR410" i="1"/>
  <c r="AS410" i="1"/>
  <c r="AT410" i="1"/>
  <c r="AU410" i="1"/>
  <c r="AV410" i="1"/>
  <c r="AW410" i="1"/>
  <c r="AX410" i="1"/>
  <c r="AY410" i="1"/>
  <c r="AZ410" i="1"/>
  <c r="BA410" i="1"/>
  <c r="BB410" i="1"/>
  <c r="BC410" i="1"/>
  <c r="BD410" i="1"/>
  <c r="BE410" i="1"/>
  <c r="BF410" i="1"/>
  <c r="H411" i="1"/>
  <c r="I411" i="1"/>
  <c r="J411" i="1"/>
  <c r="K411" i="1"/>
  <c r="L411" i="1"/>
  <c r="M411" i="1"/>
  <c r="N411" i="1"/>
  <c r="O411" i="1"/>
  <c r="P411" i="1"/>
  <c r="Q411" i="1"/>
  <c r="R411" i="1"/>
  <c r="S411" i="1"/>
  <c r="T411" i="1"/>
  <c r="U411" i="1"/>
  <c r="V411" i="1"/>
  <c r="W411" i="1"/>
  <c r="X411" i="1"/>
  <c r="Y411" i="1"/>
  <c r="Z411" i="1"/>
  <c r="AA411" i="1"/>
  <c r="AB411" i="1"/>
  <c r="AC411" i="1"/>
  <c r="AD411" i="1"/>
  <c r="AE411" i="1"/>
  <c r="AF411" i="1"/>
  <c r="AG411" i="1"/>
  <c r="AH411" i="1"/>
  <c r="AI411" i="1"/>
  <c r="AJ411" i="1"/>
  <c r="AK411" i="1"/>
  <c r="AL411" i="1"/>
  <c r="AM411" i="1"/>
  <c r="AN411" i="1"/>
  <c r="AO411" i="1"/>
  <c r="AP411" i="1"/>
  <c r="AQ411" i="1"/>
  <c r="AR411" i="1"/>
  <c r="AS411" i="1"/>
  <c r="AT411" i="1"/>
  <c r="AU411" i="1"/>
  <c r="AV411" i="1"/>
  <c r="AW411" i="1"/>
  <c r="AX411" i="1"/>
  <c r="AY411" i="1"/>
  <c r="AZ411" i="1"/>
  <c r="BA411" i="1"/>
  <c r="BB411" i="1"/>
  <c r="BC411" i="1"/>
  <c r="BD411" i="1"/>
  <c r="BE411" i="1"/>
  <c r="BF411" i="1"/>
  <c r="H412" i="1"/>
  <c r="I412" i="1"/>
  <c r="J412" i="1"/>
  <c r="K412" i="1"/>
  <c r="L412" i="1"/>
  <c r="M412" i="1"/>
  <c r="N412" i="1"/>
  <c r="O412" i="1"/>
  <c r="P412" i="1"/>
  <c r="Q412" i="1"/>
  <c r="R412" i="1"/>
  <c r="S412" i="1"/>
  <c r="T412" i="1"/>
  <c r="U412" i="1"/>
  <c r="V412" i="1"/>
  <c r="W412" i="1"/>
  <c r="X412" i="1"/>
  <c r="Y412" i="1"/>
  <c r="Z412" i="1"/>
  <c r="AA412" i="1"/>
  <c r="AB412" i="1"/>
  <c r="AC412" i="1"/>
  <c r="AD412" i="1"/>
  <c r="AE412" i="1"/>
  <c r="AF412" i="1"/>
  <c r="AG412" i="1"/>
  <c r="AH412" i="1"/>
  <c r="AI412" i="1"/>
  <c r="AJ412" i="1"/>
  <c r="AK412" i="1"/>
  <c r="AL412" i="1"/>
  <c r="AM412" i="1"/>
  <c r="AN412" i="1"/>
  <c r="AO412" i="1"/>
  <c r="AP412" i="1"/>
  <c r="AQ412" i="1"/>
  <c r="AR412" i="1"/>
  <c r="AS412" i="1"/>
  <c r="AT412" i="1"/>
  <c r="AU412" i="1"/>
  <c r="AV412" i="1"/>
  <c r="AW412" i="1"/>
  <c r="AX412" i="1"/>
  <c r="AY412" i="1"/>
  <c r="AZ412" i="1"/>
  <c r="BA412" i="1"/>
  <c r="BB412" i="1"/>
  <c r="BC412" i="1"/>
  <c r="BD412" i="1"/>
  <c r="BE412" i="1"/>
  <c r="BF412" i="1"/>
  <c r="H413" i="1"/>
  <c r="I413" i="1"/>
  <c r="J413" i="1"/>
  <c r="K413" i="1"/>
  <c r="L413" i="1"/>
  <c r="M413" i="1"/>
  <c r="N413" i="1"/>
  <c r="O413" i="1"/>
  <c r="P413" i="1"/>
  <c r="Q413" i="1"/>
  <c r="R413" i="1"/>
  <c r="S413" i="1"/>
  <c r="T413" i="1"/>
  <c r="U413" i="1"/>
  <c r="V413" i="1"/>
  <c r="W413" i="1"/>
  <c r="X413" i="1"/>
  <c r="Y413" i="1"/>
  <c r="Z413" i="1"/>
  <c r="AA413" i="1"/>
  <c r="AB413" i="1"/>
  <c r="AC413" i="1"/>
  <c r="AD413" i="1"/>
  <c r="AE413" i="1"/>
  <c r="AF413" i="1"/>
  <c r="AG413" i="1"/>
  <c r="AH413" i="1"/>
  <c r="AI413" i="1"/>
  <c r="AJ413" i="1"/>
  <c r="AK413" i="1"/>
  <c r="AL413" i="1"/>
  <c r="AM413" i="1"/>
  <c r="AN413" i="1"/>
  <c r="AO413" i="1"/>
  <c r="AP413" i="1"/>
  <c r="AQ413" i="1"/>
  <c r="AR413" i="1"/>
  <c r="AS413" i="1"/>
  <c r="AT413" i="1"/>
  <c r="AU413" i="1"/>
  <c r="AV413" i="1"/>
  <c r="AW413" i="1"/>
  <c r="AX413" i="1"/>
  <c r="AY413" i="1"/>
  <c r="AZ413" i="1"/>
  <c r="BA413" i="1"/>
  <c r="BB413" i="1"/>
  <c r="BC413" i="1"/>
  <c r="BD413" i="1"/>
  <c r="BE413" i="1"/>
  <c r="BF413" i="1"/>
  <c r="H414" i="1"/>
  <c r="I414" i="1"/>
  <c r="J414" i="1"/>
  <c r="K414" i="1"/>
  <c r="L414" i="1"/>
  <c r="M414" i="1"/>
  <c r="N414" i="1"/>
  <c r="O414" i="1"/>
  <c r="P414" i="1"/>
  <c r="Q414" i="1"/>
  <c r="R414" i="1"/>
  <c r="S414" i="1"/>
  <c r="T414" i="1"/>
  <c r="U414" i="1"/>
  <c r="V414" i="1"/>
  <c r="W414" i="1"/>
  <c r="X414" i="1"/>
  <c r="Y414" i="1"/>
  <c r="Z414" i="1"/>
  <c r="AA414" i="1"/>
  <c r="AB414" i="1"/>
  <c r="AC414" i="1"/>
  <c r="AD414" i="1"/>
  <c r="AE414" i="1"/>
  <c r="AF414" i="1"/>
  <c r="AG414" i="1"/>
  <c r="AH414" i="1"/>
  <c r="AI414" i="1"/>
  <c r="AJ414" i="1"/>
  <c r="AK414" i="1"/>
  <c r="AL414" i="1"/>
  <c r="AM414" i="1"/>
  <c r="AN414" i="1"/>
  <c r="AO414" i="1"/>
  <c r="AP414" i="1"/>
  <c r="AQ414" i="1"/>
  <c r="AR414" i="1"/>
  <c r="AS414" i="1"/>
  <c r="AT414" i="1"/>
  <c r="AU414" i="1"/>
  <c r="AV414" i="1"/>
  <c r="AW414" i="1"/>
  <c r="AX414" i="1"/>
  <c r="AY414" i="1"/>
  <c r="AZ414" i="1"/>
  <c r="BA414" i="1"/>
  <c r="BB414" i="1"/>
  <c r="BC414" i="1"/>
  <c r="BD414" i="1"/>
  <c r="BE414" i="1"/>
  <c r="BF414" i="1"/>
  <c r="H415" i="1"/>
  <c r="I415" i="1"/>
  <c r="J415" i="1"/>
  <c r="K415" i="1"/>
  <c r="L415" i="1"/>
  <c r="M415" i="1"/>
  <c r="N415" i="1"/>
  <c r="O415" i="1"/>
  <c r="P415" i="1"/>
  <c r="Q415" i="1"/>
  <c r="R415" i="1"/>
  <c r="S415" i="1"/>
  <c r="T415" i="1"/>
  <c r="U415" i="1"/>
  <c r="V415" i="1"/>
  <c r="W415" i="1"/>
  <c r="X415" i="1"/>
  <c r="Y415" i="1"/>
  <c r="Z415" i="1"/>
  <c r="AA415" i="1"/>
  <c r="AB415" i="1"/>
  <c r="AC415" i="1"/>
  <c r="AD415" i="1"/>
  <c r="AE415" i="1"/>
  <c r="AF415" i="1"/>
  <c r="AG415" i="1"/>
  <c r="AH415" i="1"/>
  <c r="AI415" i="1"/>
  <c r="AJ415" i="1"/>
  <c r="AK415" i="1"/>
  <c r="AL415" i="1"/>
  <c r="AM415" i="1"/>
  <c r="AN415" i="1"/>
  <c r="AO415" i="1"/>
  <c r="AP415" i="1"/>
  <c r="AQ415" i="1"/>
  <c r="AR415" i="1"/>
  <c r="AS415" i="1"/>
  <c r="AT415" i="1"/>
  <c r="AU415" i="1"/>
  <c r="AV415" i="1"/>
  <c r="AW415" i="1"/>
  <c r="AX415" i="1"/>
  <c r="AY415" i="1"/>
  <c r="AZ415" i="1"/>
  <c r="BA415" i="1"/>
  <c r="BB415" i="1"/>
  <c r="BC415" i="1"/>
  <c r="BD415" i="1"/>
  <c r="BE415" i="1"/>
  <c r="BF415" i="1"/>
  <c r="H416" i="1"/>
  <c r="I416" i="1"/>
  <c r="J416" i="1"/>
  <c r="K416" i="1"/>
  <c r="L416" i="1"/>
  <c r="M416" i="1"/>
  <c r="N416" i="1"/>
  <c r="O416" i="1"/>
  <c r="P416" i="1"/>
  <c r="Q416" i="1"/>
  <c r="R416" i="1"/>
  <c r="S416" i="1"/>
  <c r="T416" i="1"/>
  <c r="U416" i="1"/>
  <c r="V416" i="1"/>
  <c r="W416" i="1"/>
  <c r="X416" i="1"/>
  <c r="Y416" i="1"/>
  <c r="Z416" i="1"/>
  <c r="AA416" i="1"/>
  <c r="AB416" i="1"/>
  <c r="AC416" i="1"/>
  <c r="AD416" i="1"/>
  <c r="AE416" i="1"/>
  <c r="AF416" i="1"/>
  <c r="AG416" i="1"/>
  <c r="AH416" i="1"/>
  <c r="AI416" i="1"/>
  <c r="AJ416" i="1"/>
  <c r="AK416" i="1"/>
  <c r="AL416" i="1"/>
  <c r="AM416" i="1"/>
  <c r="AN416" i="1"/>
  <c r="AO416" i="1"/>
  <c r="AP416" i="1"/>
  <c r="AQ416" i="1"/>
  <c r="AR416" i="1"/>
  <c r="AS416" i="1"/>
  <c r="AT416" i="1"/>
  <c r="AU416" i="1"/>
  <c r="AV416" i="1"/>
  <c r="AW416" i="1"/>
  <c r="AX416" i="1"/>
  <c r="AY416" i="1"/>
  <c r="AZ416" i="1"/>
  <c r="BA416" i="1"/>
  <c r="BB416" i="1"/>
  <c r="BC416" i="1"/>
  <c r="BD416" i="1"/>
  <c r="BE416" i="1"/>
  <c r="BF416" i="1"/>
  <c r="H417" i="1"/>
  <c r="I417" i="1"/>
  <c r="J417" i="1"/>
  <c r="K417" i="1"/>
  <c r="L417" i="1"/>
  <c r="M417" i="1"/>
  <c r="N417" i="1"/>
  <c r="O417" i="1"/>
  <c r="P417" i="1"/>
  <c r="Q417" i="1"/>
  <c r="R417" i="1"/>
  <c r="S417" i="1"/>
  <c r="T417" i="1"/>
  <c r="U417" i="1"/>
  <c r="V417" i="1"/>
  <c r="W417" i="1"/>
  <c r="X417" i="1"/>
  <c r="Y417" i="1"/>
  <c r="Z417" i="1"/>
  <c r="AA417" i="1"/>
  <c r="AB417" i="1"/>
  <c r="AC417" i="1"/>
  <c r="AD417" i="1"/>
  <c r="AE417" i="1"/>
  <c r="AF417" i="1"/>
  <c r="AG417" i="1"/>
  <c r="AH417" i="1"/>
  <c r="AI417" i="1"/>
  <c r="AJ417" i="1"/>
  <c r="AK417" i="1"/>
  <c r="AL417" i="1"/>
  <c r="AM417" i="1"/>
  <c r="AN417" i="1"/>
  <c r="AO417" i="1"/>
  <c r="AP417" i="1"/>
  <c r="AQ417" i="1"/>
  <c r="AR417" i="1"/>
  <c r="AS417" i="1"/>
  <c r="AT417" i="1"/>
  <c r="AU417" i="1"/>
  <c r="AV417" i="1"/>
  <c r="AW417" i="1"/>
  <c r="AX417" i="1"/>
  <c r="AY417" i="1"/>
  <c r="AZ417" i="1"/>
  <c r="BA417" i="1"/>
  <c r="BB417" i="1"/>
  <c r="BC417" i="1"/>
  <c r="BD417" i="1"/>
  <c r="BE417" i="1"/>
  <c r="BF417" i="1"/>
  <c r="H418" i="1"/>
  <c r="I418" i="1"/>
  <c r="J418" i="1"/>
  <c r="K418" i="1"/>
  <c r="L418" i="1"/>
  <c r="M418" i="1"/>
  <c r="N418" i="1"/>
  <c r="O418" i="1"/>
  <c r="P418" i="1"/>
  <c r="Q418" i="1"/>
  <c r="R418" i="1"/>
  <c r="S418" i="1"/>
  <c r="T418" i="1"/>
  <c r="U418" i="1"/>
  <c r="V418" i="1"/>
  <c r="W418" i="1"/>
  <c r="X418" i="1"/>
  <c r="Y418" i="1"/>
  <c r="Z418" i="1"/>
  <c r="AA418" i="1"/>
  <c r="AB418" i="1"/>
  <c r="AC418" i="1"/>
  <c r="AD418" i="1"/>
  <c r="AE418" i="1"/>
  <c r="AF418" i="1"/>
  <c r="AG418" i="1"/>
  <c r="AH418" i="1"/>
  <c r="AI418" i="1"/>
  <c r="AJ418" i="1"/>
  <c r="AK418" i="1"/>
  <c r="AL418" i="1"/>
  <c r="AM418" i="1"/>
  <c r="AN418" i="1"/>
  <c r="AO418" i="1"/>
  <c r="AP418" i="1"/>
  <c r="AQ418" i="1"/>
  <c r="AR418" i="1"/>
  <c r="AS418" i="1"/>
  <c r="AT418" i="1"/>
  <c r="AU418" i="1"/>
  <c r="AV418" i="1"/>
  <c r="AW418" i="1"/>
  <c r="AX418" i="1"/>
  <c r="AY418" i="1"/>
  <c r="AZ418" i="1"/>
  <c r="BA418" i="1"/>
  <c r="BB418" i="1"/>
  <c r="BC418" i="1"/>
  <c r="BD418" i="1"/>
  <c r="BE418" i="1"/>
  <c r="BF418" i="1"/>
  <c r="H419" i="1"/>
  <c r="I419" i="1"/>
  <c r="J419" i="1"/>
  <c r="K419" i="1"/>
  <c r="L419" i="1"/>
  <c r="M419" i="1"/>
  <c r="N419" i="1"/>
  <c r="O419" i="1"/>
  <c r="P419" i="1"/>
  <c r="Q419" i="1"/>
  <c r="R419" i="1"/>
  <c r="S419" i="1"/>
  <c r="T419" i="1"/>
  <c r="U419" i="1"/>
  <c r="V419" i="1"/>
  <c r="W419" i="1"/>
  <c r="X419" i="1"/>
  <c r="Y419" i="1"/>
  <c r="Z419" i="1"/>
  <c r="AA419" i="1"/>
  <c r="AB419" i="1"/>
  <c r="AC419" i="1"/>
  <c r="AD419" i="1"/>
  <c r="AE419" i="1"/>
  <c r="AF419" i="1"/>
  <c r="AG419" i="1"/>
  <c r="AH419" i="1"/>
  <c r="AI419" i="1"/>
  <c r="AJ419" i="1"/>
  <c r="AK419" i="1"/>
  <c r="AL419" i="1"/>
  <c r="AM419" i="1"/>
  <c r="AN419" i="1"/>
  <c r="AO419" i="1"/>
  <c r="AP419" i="1"/>
  <c r="AQ419" i="1"/>
  <c r="AR419" i="1"/>
  <c r="AS419" i="1"/>
  <c r="AT419" i="1"/>
  <c r="AU419" i="1"/>
  <c r="AV419" i="1"/>
  <c r="AW419" i="1"/>
  <c r="AX419" i="1"/>
  <c r="AY419" i="1"/>
  <c r="AZ419" i="1"/>
  <c r="BA419" i="1"/>
  <c r="BB419" i="1"/>
  <c r="BC419" i="1"/>
  <c r="BD419" i="1"/>
  <c r="BE419" i="1"/>
  <c r="BF419" i="1"/>
  <c r="H420" i="1"/>
  <c r="I420" i="1"/>
  <c r="J420" i="1"/>
  <c r="K420" i="1"/>
  <c r="L420" i="1"/>
  <c r="M420" i="1"/>
  <c r="N420" i="1"/>
  <c r="O420" i="1"/>
  <c r="P420" i="1"/>
  <c r="Q420" i="1"/>
  <c r="R420" i="1"/>
  <c r="S420" i="1"/>
  <c r="T420" i="1"/>
  <c r="U420" i="1"/>
  <c r="V420" i="1"/>
  <c r="W420" i="1"/>
  <c r="X420" i="1"/>
  <c r="Y420" i="1"/>
  <c r="Z420" i="1"/>
  <c r="AA420" i="1"/>
  <c r="AB420" i="1"/>
  <c r="AC420" i="1"/>
  <c r="AD420" i="1"/>
  <c r="AE420" i="1"/>
  <c r="AF420" i="1"/>
  <c r="AG420" i="1"/>
  <c r="AH420" i="1"/>
  <c r="AI420" i="1"/>
  <c r="AJ420" i="1"/>
  <c r="AK420" i="1"/>
  <c r="AL420" i="1"/>
  <c r="AM420" i="1"/>
  <c r="AN420" i="1"/>
  <c r="AO420" i="1"/>
  <c r="AP420" i="1"/>
  <c r="AQ420" i="1"/>
  <c r="AR420" i="1"/>
  <c r="AS420" i="1"/>
  <c r="AT420" i="1"/>
  <c r="AU420" i="1"/>
  <c r="AV420" i="1"/>
  <c r="AW420" i="1"/>
  <c r="AX420" i="1"/>
  <c r="AY420" i="1"/>
  <c r="AZ420" i="1"/>
  <c r="BA420" i="1"/>
  <c r="BB420" i="1"/>
  <c r="BC420" i="1"/>
  <c r="BD420" i="1"/>
  <c r="BE420" i="1"/>
  <c r="BF420" i="1"/>
  <c r="H421" i="1"/>
  <c r="I421" i="1"/>
  <c r="J421" i="1"/>
  <c r="K421" i="1"/>
  <c r="L421" i="1"/>
  <c r="M421" i="1"/>
  <c r="N421" i="1"/>
  <c r="O421" i="1"/>
  <c r="P421" i="1"/>
  <c r="Q421" i="1"/>
  <c r="R421" i="1"/>
  <c r="S421" i="1"/>
  <c r="T421" i="1"/>
  <c r="U421" i="1"/>
  <c r="V421" i="1"/>
  <c r="W421" i="1"/>
  <c r="X421" i="1"/>
  <c r="Y421" i="1"/>
  <c r="Z421" i="1"/>
  <c r="AA421" i="1"/>
  <c r="AB421" i="1"/>
  <c r="AC421" i="1"/>
  <c r="AD421" i="1"/>
  <c r="AE421" i="1"/>
  <c r="AF421" i="1"/>
  <c r="AG421" i="1"/>
  <c r="AH421" i="1"/>
  <c r="AI421" i="1"/>
  <c r="AJ421" i="1"/>
  <c r="AK421" i="1"/>
  <c r="AL421" i="1"/>
  <c r="AM421" i="1"/>
  <c r="AN421" i="1"/>
  <c r="AO421" i="1"/>
  <c r="AP421" i="1"/>
  <c r="AQ421" i="1"/>
  <c r="AR421" i="1"/>
  <c r="AS421" i="1"/>
  <c r="AT421" i="1"/>
  <c r="AU421" i="1"/>
  <c r="AV421" i="1"/>
  <c r="AW421" i="1"/>
  <c r="AX421" i="1"/>
  <c r="AY421" i="1"/>
  <c r="AZ421" i="1"/>
  <c r="BA421" i="1"/>
  <c r="BB421" i="1"/>
  <c r="BC421" i="1"/>
  <c r="BD421" i="1"/>
  <c r="BE421" i="1"/>
  <c r="BF421" i="1"/>
  <c r="H422" i="1"/>
  <c r="I422" i="1"/>
  <c r="J422" i="1"/>
  <c r="K422" i="1"/>
  <c r="L422" i="1"/>
  <c r="M422" i="1"/>
  <c r="N422" i="1"/>
  <c r="O422" i="1"/>
  <c r="P422" i="1"/>
  <c r="Q422" i="1"/>
  <c r="R422" i="1"/>
  <c r="S422" i="1"/>
  <c r="T422" i="1"/>
  <c r="U422" i="1"/>
  <c r="V422" i="1"/>
  <c r="W422" i="1"/>
  <c r="X422" i="1"/>
  <c r="Y422" i="1"/>
  <c r="Z422" i="1"/>
  <c r="AA422" i="1"/>
  <c r="AB422" i="1"/>
  <c r="AC422" i="1"/>
  <c r="AD422" i="1"/>
  <c r="AE422" i="1"/>
  <c r="AF422" i="1"/>
  <c r="AG422" i="1"/>
  <c r="AH422" i="1"/>
  <c r="AI422" i="1"/>
  <c r="AJ422" i="1"/>
  <c r="AK422" i="1"/>
  <c r="AL422" i="1"/>
  <c r="AM422" i="1"/>
  <c r="AN422" i="1"/>
  <c r="AO422" i="1"/>
  <c r="AP422" i="1"/>
  <c r="AQ422" i="1"/>
  <c r="AR422" i="1"/>
  <c r="AS422" i="1"/>
  <c r="AT422" i="1"/>
  <c r="AU422" i="1"/>
  <c r="AV422" i="1"/>
  <c r="AW422" i="1"/>
  <c r="AX422" i="1"/>
  <c r="AY422" i="1"/>
  <c r="AZ422" i="1"/>
  <c r="BA422" i="1"/>
  <c r="BB422" i="1"/>
  <c r="BC422" i="1"/>
  <c r="BD422" i="1"/>
  <c r="BE422" i="1"/>
  <c r="BF422" i="1"/>
  <c r="H423" i="1"/>
  <c r="I423" i="1"/>
  <c r="J423" i="1"/>
  <c r="K423" i="1"/>
  <c r="L423" i="1"/>
  <c r="M423" i="1"/>
  <c r="N423" i="1"/>
  <c r="O423" i="1"/>
  <c r="P423" i="1"/>
  <c r="Q423" i="1"/>
  <c r="R423" i="1"/>
  <c r="S423" i="1"/>
  <c r="T423" i="1"/>
  <c r="U423" i="1"/>
  <c r="V423" i="1"/>
  <c r="W423" i="1"/>
  <c r="X423" i="1"/>
  <c r="Y423" i="1"/>
  <c r="Z423" i="1"/>
  <c r="AA423" i="1"/>
  <c r="AB423" i="1"/>
  <c r="AC423" i="1"/>
  <c r="AD423" i="1"/>
  <c r="AE423" i="1"/>
  <c r="AF423" i="1"/>
  <c r="AG423" i="1"/>
  <c r="AH423" i="1"/>
  <c r="AI423" i="1"/>
  <c r="AJ423" i="1"/>
  <c r="AK423" i="1"/>
  <c r="AL423" i="1"/>
  <c r="AM423" i="1"/>
  <c r="AN423" i="1"/>
  <c r="AO423" i="1"/>
  <c r="AP423" i="1"/>
  <c r="AQ423" i="1"/>
  <c r="AR423" i="1"/>
  <c r="AS423" i="1"/>
  <c r="AT423" i="1"/>
  <c r="AU423" i="1"/>
  <c r="AV423" i="1"/>
  <c r="AW423" i="1"/>
  <c r="AX423" i="1"/>
  <c r="AY423" i="1"/>
  <c r="AZ423" i="1"/>
  <c r="BA423" i="1"/>
  <c r="BB423" i="1"/>
  <c r="BC423" i="1"/>
  <c r="BD423" i="1"/>
  <c r="BE423" i="1"/>
  <c r="BF423" i="1"/>
  <c r="H424" i="1"/>
  <c r="I424" i="1"/>
  <c r="J424" i="1"/>
  <c r="K424" i="1"/>
  <c r="L424" i="1"/>
  <c r="M424" i="1"/>
  <c r="N424" i="1"/>
  <c r="O424" i="1"/>
  <c r="P424" i="1"/>
  <c r="Q424" i="1"/>
  <c r="R424" i="1"/>
  <c r="S424" i="1"/>
  <c r="T424" i="1"/>
  <c r="U424" i="1"/>
  <c r="V424" i="1"/>
  <c r="W424" i="1"/>
  <c r="X424" i="1"/>
  <c r="Y424" i="1"/>
  <c r="Z424" i="1"/>
  <c r="AA424" i="1"/>
  <c r="AB424" i="1"/>
  <c r="AC424" i="1"/>
  <c r="AD424" i="1"/>
  <c r="AE424" i="1"/>
  <c r="AF424" i="1"/>
  <c r="AG424" i="1"/>
  <c r="AH424" i="1"/>
  <c r="AI424" i="1"/>
  <c r="AJ424" i="1"/>
  <c r="AK424" i="1"/>
  <c r="AL424" i="1"/>
  <c r="AM424" i="1"/>
  <c r="AN424" i="1"/>
  <c r="AO424" i="1"/>
  <c r="AP424" i="1"/>
  <c r="AQ424" i="1"/>
  <c r="AR424" i="1"/>
  <c r="AS424" i="1"/>
  <c r="AT424" i="1"/>
  <c r="AU424" i="1"/>
  <c r="AV424" i="1"/>
  <c r="AW424" i="1"/>
  <c r="AX424" i="1"/>
  <c r="AY424" i="1"/>
  <c r="AZ424" i="1"/>
  <c r="BA424" i="1"/>
  <c r="BB424" i="1"/>
  <c r="BC424" i="1"/>
  <c r="BD424" i="1"/>
  <c r="BE424" i="1"/>
  <c r="BF424" i="1"/>
  <c r="H425" i="1"/>
  <c r="I425" i="1"/>
  <c r="J425" i="1"/>
  <c r="K425" i="1"/>
  <c r="L425" i="1"/>
  <c r="M425" i="1"/>
  <c r="N425" i="1"/>
  <c r="O425" i="1"/>
  <c r="P425" i="1"/>
  <c r="Q425" i="1"/>
  <c r="R425" i="1"/>
  <c r="S425" i="1"/>
  <c r="T425" i="1"/>
  <c r="U425" i="1"/>
  <c r="V425" i="1"/>
  <c r="W425" i="1"/>
  <c r="X425" i="1"/>
  <c r="Y425" i="1"/>
  <c r="Z425" i="1"/>
  <c r="AA425" i="1"/>
  <c r="AB425" i="1"/>
  <c r="AC425" i="1"/>
  <c r="AD425" i="1"/>
  <c r="AE425" i="1"/>
  <c r="AF425" i="1"/>
  <c r="AG425" i="1"/>
  <c r="AH425" i="1"/>
  <c r="AI425" i="1"/>
  <c r="AJ425" i="1"/>
  <c r="AK425" i="1"/>
  <c r="AL425" i="1"/>
  <c r="AM425" i="1"/>
  <c r="AN425" i="1"/>
  <c r="AO425" i="1"/>
  <c r="AP425" i="1"/>
  <c r="AQ425" i="1"/>
  <c r="AR425" i="1"/>
  <c r="AS425" i="1"/>
  <c r="AT425" i="1"/>
  <c r="AU425" i="1"/>
  <c r="AV425" i="1"/>
  <c r="AW425" i="1"/>
  <c r="AX425" i="1"/>
  <c r="AY425" i="1"/>
  <c r="AZ425" i="1"/>
  <c r="BA425" i="1"/>
  <c r="BB425" i="1"/>
  <c r="BC425" i="1"/>
  <c r="BD425" i="1"/>
  <c r="BE425" i="1"/>
  <c r="BF425" i="1"/>
  <c r="H426" i="1"/>
  <c r="I426" i="1"/>
  <c r="J426" i="1"/>
  <c r="K426" i="1"/>
  <c r="L426" i="1"/>
  <c r="M426" i="1"/>
  <c r="N426" i="1"/>
  <c r="O426" i="1"/>
  <c r="P426" i="1"/>
  <c r="Q426" i="1"/>
  <c r="R426" i="1"/>
  <c r="S426" i="1"/>
  <c r="T426" i="1"/>
  <c r="U426" i="1"/>
  <c r="V426" i="1"/>
  <c r="W426" i="1"/>
  <c r="X426" i="1"/>
  <c r="Y426" i="1"/>
  <c r="Z426" i="1"/>
  <c r="AA426" i="1"/>
  <c r="AB426" i="1"/>
  <c r="AC426" i="1"/>
  <c r="AD426" i="1"/>
  <c r="AE426" i="1"/>
  <c r="AF426" i="1"/>
  <c r="AG426" i="1"/>
  <c r="AH426" i="1"/>
  <c r="AI426" i="1"/>
  <c r="AJ426" i="1"/>
  <c r="AK426" i="1"/>
  <c r="AL426" i="1"/>
  <c r="AM426" i="1"/>
  <c r="AN426" i="1"/>
  <c r="AO426" i="1"/>
  <c r="AP426" i="1"/>
  <c r="AQ426" i="1"/>
  <c r="AR426" i="1"/>
  <c r="AS426" i="1"/>
  <c r="AT426" i="1"/>
  <c r="AU426" i="1"/>
  <c r="AV426" i="1"/>
  <c r="AW426" i="1"/>
  <c r="AX426" i="1"/>
  <c r="AY426" i="1"/>
  <c r="AZ426" i="1"/>
  <c r="BA426" i="1"/>
  <c r="BB426" i="1"/>
  <c r="BC426" i="1"/>
  <c r="BD426" i="1"/>
  <c r="BE426" i="1"/>
  <c r="BF426" i="1"/>
  <c r="H427" i="1"/>
  <c r="I427" i="1"/>
  <c r="J427" i="1"/>
  <c r="K427" i="1"/>
  <c r="L427" i="1"/>
  <c r="M427" i="1"/>
  <c r="N427" i="1"/>
  <c r="O427" i="1"/>
  <c r="P427" i="1"/>
  <c r="Q427" i="1"/>
  <c r="R427" i="1"/>
  <c r="S427" i="1"/>
  <c r="T427" i="1"/>
  <c r="U427" i="1"/>
  <c r="V427" i="1"/>
  <c r="W427" i="1"/>
  <c r="X427" i="1"/>
  <c r="Y427" i="1"/>
  <c r="Z427" i="1"/>
  <c r="AA427" i="1"/>
  <c r="AB427" i="1"/>
  <c r="AC427" i="1"/>
  <c r="AD427" i="1"/>
  <c r="AE427" i="1"/>
  <c r="AF427" i="1"/>
  <c r="AG427" i="1"/>
  <c r="AH427" i="1"/>
  <c r="AI427" i="1"/>
  <c r="AJ427" i="1"/>
  <c r="AK427" i="1"/>
  <c r="AL427" i="1"/>
  <c r="AM427" i="1"/>
  <c r="AN427" i="1"/>
  <c r="AO427" i="1"/>
  <c r="AP427" i="1"/>
  <c r="AQ427" i="1"/>
  <c r="AR427" i="1"/>
  <c r="AS427" i="1"/>
  <c r="AT427" i="1"/>
  <c r="AU427" i="1"/>
  <c r="AV427" i="1"/>
  <c r="AW427" i="1"/>
  <c r="AX427" i="1"/>
  <c r="AY427" i="1"/>
  <c r="AZ427" i="1"/>
  <c r="BA427" i="1"/>
  <c r="BB427" i="1"/>
  <c r="BC427" i="1"/>
  <c r="BD427" i="1"/>
  <c r="BE427" i="1"/>
  <c r="BF427" i="1"/>
  <c r="H428" i="1"/>
  <c r="I428" i="1"/>
  <c r="J428" i="1"/>
  <c r="K428" i="1"/>
  <c r="L428" i="1"/>
  <c r="M428" i="1"/>
  <c r="N428" i="1"/>
  <c r="O428" i="1"/>
  <c r="P428" i="1"/>
  <c r="Q428" i="1"/>
  <c r="R428" i="1"/>
  <c r="S428" i="1"/>
  <c r="T428" i="1"/>
  <c r="U428" i="1"/>
  <c r="V428" i="1"/>
  <c r="W428" i="1"/>
  <c r="X428" i="1"/>
  <c r="Y428" i="1"/>
  <c r="Z428" i="1"/>
  <c r="AA428" i="1"/>
  <c r="AB428" i="1"/>
  <c r="AC428" i="1"/>
  <c r="AD428" i="1"/>
  <c r="AE428" i="1"/>
  <c r="AF428" i="1"/>
  <c r="AG428" i="1"/>
  <c r="AH428" i="1"/>
  <c r="AI428" i="1"/>
  <c r="AJ428" i="1"/>
  <c r="AK428" i="1"/>
  <c r="AL428" i="1"/>
  <c r="AM428" i="1"/>
  <c r="AN428" i="1"/>
  <c r="AO428" i="1"/>
  <c r="AP428" i="1"/>
  <c r="AQ428" i="1"/>
  <c r="AR428" i="1"/>
  <c r="AS428" i="1"/>
  <c r="AT428" i="1"/>
  <c r="AU428" i="1"/>
  <c r="AV428" i="1"/>
  <c r="AW428" i="1"/>
  <c r="AX428" i="1"/>
  <c r="AY428" i="1"/>
  <c r="AZ428" i="1"/>
  <c r="BA428" i="1"/>
  <c r="BB428" i="1"/>
  <c r="BC428" i="1"/>
  <c r="BD428" i="1"/>
  <c r="BE428" i="1"/>
  <c r="BF428" i="1"/>
  <c r="H429" i="1"/>
  <c r="I429" i="1"/>
  <c r="J429" i="1"/>
  <c r="K429" i="1"/>
  <c r="L429" i="1"/>
  <c r="M429" i="1"/>
  <c r="N429" i="1"/>
  <c r="O429" i="1"/>
  <c r="P429" i="1"/>
  <c r="Q429" i="1"/>
  <c r="R429" i="1"/>
  <c r="S429" i="1"/>
  <c r="T429" i="1"/>
  <c r="U429" i="1"/>
  <c r="V429" i="1"/>
  <c r="W429" i="1"/>
  <c r="X429" i="1"/>
  <c r="Y429" i="1"/>
  <c r="Z429" i="1"/>
  <c r="AA429" i="1"/>
  <c r="AB429" i="1"/>
  <c r="AC429" i="1"/>
  <c r="AD429" i="1"/>
  <c r="AE429" i="1"/>
  <c r="AF429" i="1"/>
  <c r="AG429" i="1"/>
  <c r="AH429" i="1"/>
  <c r="AI429" i="1"/>
  <c r="AJ429" i="1"/>
  <c r="AK429" i="1"/>
  <c r="AL429" i="1"/>
  <c r="AM429" i="1"/>
  <c r="AN429" i="1"/>
  <c r="AO429" i="1"/>
  <c r="AP429" i="1"/>
  <c r="AQ429" i="1"/>
  <c r="AR429" i="1"/>
  <c r="AS429" i="1"/>
  <c r="AT429" i="1"/>
  <c r="AU429" i="1"/>
  <c r="AV429" i="1"/>
  <c r="AW429" i="1"/>
  <c r="AX429" i="1"/>
  <c r="AY429" i="1"/>
  <c r="AZ429" i="1"/>
  <c r="BA429" i="1"/>
  <c r="BB429" i="1"/>
  <c r="BC429" i="1"/>
  <c r="BD429" i="1"/>
  <c r="BE429" i="1"/>
  <c r="BF429" i="1"/>
  <c r="H430" i="1"/>
  <c r="I430" i="1"/>
  <c r="J430" i="1"/>
  <c r="K430" i="1"/>
  <c r="L430" i="1"/>
  <c r="M430" i="1"/>
  <c r="N430" i="1"/>
  <c r="O430" i="1"/>
  <c r="P430" i="1"/>
  <c r="Q430" i="1"/>
  <c r="R430" i="1"/>
  <c r="S430" i="1"/>
  <c r="T430" i="1"/>
  <c r="U430" i="1"/>
  <c r="V430" i="1"/>
  <c r="W430" i="1"/>
  <c r="X430" i="1"/>
  <c r="Y430" i="1"/>
  <c r="Z430" i="1"/>
  <c r="AA430" i="1"/>
  <c r="AB430" i="1"/>
  <c r="AC430" i="1"/>
  <c r="AD430" i="1"/>
  <c r="AE430" i="1"/>
  <c r="AF430" i="1"/>
  <c r="AG430" i="1"/>
  <c r="AH430" i="1"/>
  <c r="AI430" i="1"/>
  <c r="AJ430" i="1"/>
  <c r="AK430" i="1"/>
  <c r="AL430" i="1"/>
  <c r="AM430" i="1"/>
  <c r="AN430" i="1"/>
  <c r="AO430" i="1"/>
  <c r="AP430" i="1"/>
  <c r="AQ430" i="1"/>
  <c r="AR430" i="1"/>
  <c r="AS430" i="1"/>
  <c r="AT430" i="1"/>
  <c r="AU430" i="1"/>
  <c r="AV430" i="1"/>
  <c r="AW430" i="1"/>
  <c r="AX430" i="1"/>
  <c r="AY430" i="1"/>
  <c r="AZ430" i="1"/>
  <c r="BA430" i="1"/>
  <c r="BB430" i="1"/>
  <c r="BC430" i="1"/>
  <c r="BD430" i="1"/>
  <c r="BE430" i="1"/>
  <c r="BF430" i="1"/>
  <c r="H431" i="1"/>
  <c r="I431" i="1"/>
  <c r="J431" i="1"/>
  <c r="K431" i="1"/>
  <c r="L431" i="1"/>
  <c r="M431" i="1"/>
  <c r="N431" i="1"/>
  <c r="O431" i="1"/>
  <c r="P431" i="1"/>
  <c r="Q431" i="1"/>
  <c r="R431" i="1"/>
  <c r="S431" i="1"/>
  <c r="T431" i="1"/>
  <c r="U431" i="1"/>
  <c r="V431" i="1"/>
  <c r="W431" i="1"/>
  <c r="X431" i="1"/>
  <c r="Y431" i="1"/>
  <c r="Z431" i="1"/>
  <c r="AA431" i="1"/>
  <c r="AB431" i="1"/>
  <c r="AC431" i="1"/>
  <c r="AD431" i="1"/>
  <c r="AE431" i="1"/>
  <c r="AF431" i="1"/>
  <c r="AG431" i="1"/>
  <c r="AH431" i="1"/>
  <c r="AI431" i="1"/>
  <c r="AJ431" i="1"/>
  <c r="AK431" i="1"/>
  <c r="AL431" i="1"/>
  <c r="AM431" i="1"/>
  <c r="AN431" i="1"/>
  <c r="AO431" i="1"/>
  <c r="AP431" i="1"/>
  <c r="AQ431" i="1"/>
  <c r="AR431" i="1"/>
  <c r="AS431" i="1"/>
  <c r="AT431" i="1"/>
  <c r="AU431" i="1"/>
  <c r="AV431" i="1"/>
  <c r="AW431" i="1"/>
  <c r="AX431" i="1"/>
  <c r="AY431" i="1"/>
  <c r="AZ431" i="1"/>
  <c r="BA431" i="1"/>
  <c r="BB431" i="1"/>
  <c r="BC431" i="1"/>
  <c r="BD431" i="1"/>
  <c r="BE431" i="1"/>
  <c r="BF431" i="1"/>
  <c r="H432" i="1"/>
  <c r="I432" i="1"/>
  <c r="J432" i="1"/>
  <c r="K432" i="1"/>
  <c r="L432" i="1"/>
  <c r="M432" i="1"/>
  <c r="N432" i="1"/>
  <c r="O432" i="1"/>
  <c r="P432" i="1"/>
  <c r="Q432" i="1"/>
  <c r="R432" i="1"/>
  <c r="S432" i="1"/>
  <c r="T432" i="1"/>
  <c r="U432" i="1"/>
  <c r="V432" i="1"/>
  <c r="W432" i="1"/>
  <c r="X432" i="1"/>
  <c r="Y432" i="1"/>
  <c r="Z432" i="1"/>
  <c r="AA432" i="1"/>
  <c r="AB432" i="1"/>
  <c r="AC432" i="1"/>
  <c r="AD432" i="1"/>
  <c r="AE432" i="1"/>
  <c r="AF432" i="1"/>
  <c r="AG432" i="1"/>
  <c r="AH432" i="1"/>
  <c r="AI432" i="1"/>
  <c r="AJ432" i="1"/>
  <c r="AK432" i="1"/>
  <c r="AL432" i="1"/>
  <c r="AM432" i="1"/>
  <c r="AN432" i="1"/>
  <c r="AO432" i="1"/>
  <c r="AP432" i="1"/>
  <c r="AQ432" i="1"/>
  <c r="AR432" i="1"/>
  <c r="AS432" i="1"/>
  <c r="AT432" i="1"/>
  <c r="AU432" i="1"/>
  <c r="AV432" i="1"/>
  <c r="AW432" i="1"/>
  <c r="AX432" i="1"/>
  <c r="AY432" i="1"/>
  <c r="AZ432" i="1"/>
  <c r="BA432" i="1"/>
  <c r="BB432" i="1"/>
  <c r="BC432" i="1"/>
  <c r="BD432" i="1"/>
  <c r="BE432" i="1"/>
  <c r="BF432" i="1"/>
  <c r="H433" i="1"/>
  <c r="I433" i="1"/>
  <c r="J433" i="1"/>
  <c r="K433" i="1"/>
  <c r="L433" i="1"/>
  <c r="M433" i="1"/>
  <c r="N433" i="1"/>
  <c r="O433" i="1"/>
  <c r="P433" i="1"/>
  <c r="Q433" i="1"/>
  <c r="R433" i="1"/>
  <c r="S433" i="1"/>
  <c r="T433" i="1"/>
  <c r="U433" i="1"/>
  <c r="V433" i="1"/>
  <c r="W433" i="1"/>
  <c r="X433" i="1"/>
  <c r="Y433" i="1"/>
  <c r="Z433" i="1"/>
  <c r="AA433" i="1"/>
  <c r="AB433" i="1"/>
  <c r="AC433" i="1"/>
  <c r="AD433" i="1"/>
  <c r="AE433" i="1"/>
  <c r="AF433" i="1"/>
  <c r="AG433" i="1"/>
  <c r="AH433" i="1"/>
  <c r="AI433" i="1"/>
  <c r="AJ433" i="1"/>
  <c r="AK433" i="1"/>
  <c r="AL433" i="1"/>
  <c r="AM433" i="1"/>
  <c r="AN433" i="1"/>
  <c r="AO433" i="1"/>
  <c r="AP433" i="1"/>
  <c r="AQ433" i="1"/>
  <c r="AR433" i="1"/>
  <c r="AS433" i="1"/>
  <c r="AT433" i="1"/>
  <c r="AU433" i="1"/>
  <c r="AV433" i="1"/>
  <c r="AW433" i="1"/>
  <c r="AX433" i="1"/>
  <c r="AY433" i="1"/>
  <c r="AZ433" i="1"/>
  <c r="BA433" i="1"/>
  <c r="BB433" i="1"/>
  <c r="BC433" i="1"/>
  <c r="BD433" i="1"/>
  <c r="BE433" i="1"/>
  <c r="BF433" i="1"/>
  <c r="H434" i="1"/>
  <c r="I434" i="1"/>
  <c r="J434" i="1"/>
  <c r="K434" i="1"/>
  <c r="L434" i="1"/>
  <c r="M434" i="1"/>
  <c r="N434" i="1"/>
  <c r="O434" i="1"/>
  <c r="P434" i="1"/>
  <c r="Q434" i="1"/>
  <c r="R434" i="1"/>
  <c r="S434" i="1"/>
  <c r="T434" i="1"/>
  <c r="U434" i="1"/>
  <c r="V434" i="1"/>
  <c r="W434" i="1"/>
  <c r="X434" i="1"/>
  <c r="Y434" i="1"/>
  <c r="Z434" i="1"/>
  <c r="AA434" i="1"/>
  <c r="AB434" i="1"/>
  <c r="AC434" i="1"/>
  <c r="AD434" i="1"/>
  <c r="AE434" i="1"/>
  <c r="AF434" i="1"/>
  <c r="AG434" i="1"/>
  <c r="AH434" i="1"/>
  <c r="AI434" i="1"/>
  <c r="AJ434" i="1"/>
  <c r="AK434" i="1"/>
  <c r="AL434" i="1"/>
  <c r="AM434" i="1"/>
  <c r="AN434" i="1"/>
  <c r="AO434" i="1"/>
  <c r="AP434" i="1"/>
  <c r="AQ434" i="1"/>
  <c r="AR434" i="1"/>
  <c r="AS434" i="1"/>
  <c r="AT434" i="1"/>
  <c r="AU434" i="1"/>
  <c r="AV434" i="1"/>
  <c r="AW434" i="1"/>
  <c r="AX434" i="1"/>
  <c r="AY434" i="1"/>
  <c r="AZ434" i="1"/>
  <c r="BA434" i="1"/>
  <c r="BB434" i="1"/>
  <c r="BC434" i="1"/>
  <c r="BD434" i="1"/>
  <c r="BE434" i="1"/>
  <c r="BF434" i="1"/>
  <c r="H435" i="1"/>
  <c r="I435" i="1"/>
  <c r="J435" i="1"/>
  <c r="K435" i="1"/>
  <c r="L435" i="1"/>
  <c r="M435" i="1"/>
  <c r="N435" i="1"/>
  <c r="O435" i="1"/>
  <c r="P435" i="1"/>
  <c r="Q435" i="1"/>
  <c r="R435" i="1"/>
  <c r="S435" i="1"/>
  <c r="T435" i="1"/>
  <c r="U435" i="1"/>
  <c r="V435" i="1"/>
  <c r="W435" i="1"/>
  <c r="X435" i="1"/>
  <c r="Y435" i="1"/>
  <c r="Z435" i="1"/>
  <c r="AA435" i="1"/>
  <c r="AB435" i="1"/>
  <c r="AC435" i="1"/>
  <c r="AD435" i="1"/>
  <c r="AE435" i="1"/>
  <c r="AF435" i="1"/>
  <c r="AG435" i="1"/>
  <c r="AH435" i="1"/>
  <c r="AI435" i="1"/>
  <c r="AJ435" i="1"/>
  <c r="AK435" i="1"/>
  <c r="AL435" i="1"/>
  <c r="AM435" i="1"/>
  <c r="AN435" i="1"/>
  <c r="AO435" i="1"/>
  <c r="AP435" i="1"/>
  <c r="AQ435" i="1"/>
  <c r="AR435" i="1"/>
  <c r="AS435" i="1"/>
  <c r="AT435" i="1"/>
  <c r="AU435" i="1"/>
  <c r="AV435" i="1"/>
  <c r="AW435" i="1"/>
  <c r="AX435" i="1"/>
  <c r="AY435" i="1"/>
  <c r="AZ435" i="1"/>
  <c r="BA435" i="1"/>
  <c r="BB435" i="1"/>
  <c r="BC435" i="1"/>
  <c r="BD435" i="1"/>
  <c r="BE435" i="1"/>
  <c r="BF435" i="1"/>
  <c r="H436" i="1"/>
  <c r="I436" i="1"/>
  <c r="J436" i="1"/>
  <c r="K436" i="1"/>
  <c r="L436" i="1"/>
  <c r="M436" i="1"/>
  <c r="N436" i="1"/>
  <c r="O436" i="1"/>
  <c r="P436" i="1"/>
  <c r="Q436" i="1"/>
  <c r="R436" i="1"/>
  <c r="S436" i="1"/>
  <c r="T436" i="1"/>
  <c r="U436" i="1"/>
  <c r="V436" i="1"/>
  <c r="W436" i="1"/>
  <c r="X436" i="1"/>
  <c r="Y436" i="1"/>
  <c r="Z436" i="1"/>
  <c r="AA436" i="1"/>
  <c r="AB436" i="1"/>
  <c r="AC436" i="1"/>
  <c r="AD436" i="1"/>
  <c r="AE436" i="1"/>
  <c r="AF436" i="1"/>
  <c r="AG436" i="1"/>
  <c r="AH436" i="1"/>
  <c r="AI436" i="1"/>
  <c r="AJ436" i="1"/>
  <c r="AK436" i="1"/>
  <c r="AL436" i="1"/>
  <c r="AM436" i="1"/>
  <c r="AN436" i="1"/>
  <c r="AO436" i="1"/>
  <c r="AP436" i="1"/>
  <c r="AQ436" i="1"/>
  <c r="AR436" i="1"/>
  <c r="AS436" i="1"/>
  <c r="AT436" i="1"/>
  <c r="AU436" i="1"/>
  <c r="AV436" i="1"/>
  <c r="AW436" i="1"/>
  <c r="AX436" i="1"/>
  <c r="AY436" i="1"/>
  <c r="AZ436" i="1"/>
  <c r="BA436" i="1"/>
  <c r="BB436" i="1"/>
  <c r="BC436" i="1"/>
  <c r="BD436" i="1"/>
  <c r="BE436" i="1"/>
  <c r="BF436" i="1"/>
  <c r="H437" i="1"/>
  <c r="I437" i="1"/>
  <c r="J437" i="1"/>
  <c r="K437" i="1"/>
  <c r="L437" i="1"/>
  <c r="M437" i="1"/>
  <c r="N437" i="1"/>
  <c r="O437" i="1"/>
  <c r="P437" i="1"/>
  <c r="Q437" i="1"/>
  <c r="R437" i="1"/>
  <c r="S437" i="1"/>
  <c r="T437" i="1"/>
  <c r="U437" i="1"/>
  <c r="V437" i="1"/>
  <c r="W437" i="1"/>
  <c r="X437" i="1"/>
  <c r="Y437" i="1"/>
  <c r="Z437" i="1"/>
  <c r="AA437" i="1"/>
  <c r="AB437" i="1"/>
  <c r="AC437" i="1"/>
  <c r="AD437" i="1"/>
  <c r="AE437" i="1"/>
  <c r="AF437" i="1"/>
  <c r="AG437" i="1"/>
  <c r="AH437" i="1"/>
  <c r="AI437" i="1"/>
  <c r="AJ437" i="1"/>
  <c r="AK437" i="1"/>
  <c r="AL437" i="1"/>
  <c r="AM437" i="1"/>
  <c r="AN437" i="1"/>
  <c r="AO437" i="1"/>
  <c r="AP437" i="1"/>
  <c r="AQ437" i="1"/>
  <c r="AR437" i="1"/>
  <c r="AS437" i="1"/>
  <c r="AT437" i="1"/>
  <c r="AU437" i="1"/>
  <c r="AV437" i="1"/>
  <c r="AW437" i="1"/>
  <c r="AX437" i="1"/>
  <c r="AY437" i="1"/>
  <c r="AZ437" i="1"/>
  <c r="BA437" i="1"/>
  <c r="BB437" i="1"/>
  <c r="BC437" i="1"/>
  <c r="BD437" i="1"/>
  <c r="BE437" i="1"/>
  <c r="BF437" i="1"/>
  <c r="H438" i="1"/>
  <c r="I438" i="1"/>
  <c r="J438" i="1"/>
  <c r="K438" i="1"/>
  <c r="L438" i="1"/>
  <c r="M438" i="1"/>
  <c r="N438" i="1"/>
  <c r="O438" i="1"/>
  <c r="P438" i="1"/>
  <c r="Q438" i="1"/>
  <c r="R438" i="1"/>
  <c r="S438" i="1"/>
  <c r="T438" i="1"/>
  <c r="U438" i="1"/>
  <c r="V438" i="1"/>
  <c r="W438" i="1"/>
  <c r="X438" i="1"/>
  <c r="Y438" i="1"/>
  <c r="Z438" i="1"/>
  <c r="AA438" i="1"/>
  <c r="AB438" i="1"/>
  <c r="AC438" i="1"/>
  <c r="AD438" i="1"/>
  <c r="AE438" i="1"/>
  <c r="AF438" i="1"/>
  <c r="AG438" i="1"/>
  <c r="AH438" i="1"/>
  <c r="AI438" i="1"/>
  <c r="AJ438" i="1"/>
  <c r="AK438" i="1"/>
  <c r="AL438" i="1"/>
  <c r="AM438" i="1"/>
  <c r="AN438" i="1"/>
  <c r="AO438" i="1"/>
  <c r="AP438" i="1"/>
  <c r="AQ438" i="1"/>
  <c r="AR438" i="1"/>
  <c r="AS438" i="1"/>
  <c r="AT438" i="1"/>
  <c r="AU438" i="1"/>
  <c r="AV438" i="1"/>
  <c r="AW438" i="1"/>
  <c r="AX438" i="1"/>
  <c r="AY438" i="1"/>
  <c r="AZ438" i="1"/>
  <c r="BA438" i="1"/>
  <c r="BB438" i="1"/>
  <c r="BC438" i="1"/>
  <c r="BD438" i="1"/>
  <c r="BE438" i="1"/>
  <c r="BF438" i="1"/>
  <c r="H439" i="1"/>
  <c r="I439" i="1"/>
  <c r="J439" i="1"/>
  <c r="K439" i="1"/>
  <c r="L439" i="1"/>
  <c r="M439" i="1"/>
  <c r="N439" i="1"/>
  <c r="O439" i="1"/>
  <c r="P439" i="1"/>
  <c r="Q439" i="1"/>
  <c r="R439" i="1"/>
  <c r="S439" i="1"/>
  <c r="T439" i="1"/>
  <c r="U439" i="1"/>
  <c r="V439" i="1"/>
  <c r="W439" i="1"/>
  <c r="X439" i="1"/>
  <c r="Y439" i="1"/>
  <c r="Z439" i="1"/>
  <c r="AA439" i="1"/>
  <c r="AB439" i="1"/>
  <c r="AC439" i="1"/>
  <c r="AD439" i="1"/>
  <c r="AE439" i="1"/>
  <c r="AF439" i="1"/>
  <c r="AG439" i="1"/>
  <c r="AH439" i="1"/>
  <c r="AI439" i="1"/>
  <c r="AJ439" i="1"/>
  <c r="AK439" i="1"/>
  <c r="AL439" i="1"/>
  <c r="AM439" i="1"/>
  <c r="AN439" i="1"/>
  <c r="AO439" i="1"/>
  <c r="AP439" i="1"/>
  <c r="AQ439" i="1"/>
  <c r="AR439" i="1"/>
  <c r="AS439" i="1"/>
  <c r="AT439" i="1"/>
  <c r="AU439" i="1"/>
  <c r="AV439" i="1"/>
  <c r="AW439" i="1"/>
  <c r="AX439" i="1"/>
  <c r="AY439" i="1"/>
  <c r="AZ439" i="1"/>
  <c r="BA439" i="1"/>
  <c r="BB439" i="1"/>
  <c r="BC439" i="1"/>
  <c r="BD439" i="1"/>
  <c r="BE439" i="1"/>
  <c r="BF439" i="1"/>
  <c r="H440" i="1"/>
  <c r="I440" i="1"/>
  <c r="J440" i="1"/>
  <c r="K440" i="1"/>
  <c r="L440" i="1"/>
  <c r="M440" i="1"/>
  <c r="N440" i="1"/>
  <c r="O440" i="1"/>
  <c r="P440" i="1"/>
  <c r="Q440" i="1"/>
  <c r="R440" i="1"/>
  <c r="S440" i="1"/>
  <c r="T440" i="1"/>
  <c r="U440" i="1"/>
  <c r="V440" i="1"/>
  <c r="W440" i="1"/>
  <c r="X440" i="1"/>
  <c r="Y440" i="1"/>
  <c r="Z440" i="1"/>
  <c r="AA440" i="1"/>
  <c r="AB440" i="1"/>
  <c r="AC440" i="1"/>
  <c r="AD440" i="1"/>
  <c r="AE440" i="1"/>
  <c r="AF440" i="1"/>
  <c r="AG440" i="1"/>
  <c r="AH440" i="1"/>
  <c r="AI440" i="1"/>
  <c r="AJ440" i="1"/>
  <c r="AK440" i="1"/>
  <c r="AL440" i="1"/>
  <c r="AM440" i="1"/>
  <c r="AN440" i="1"/>
  <c r="AO440" i="1"/>
  <c r="AP440" i="1"/>
  <c r="AQ440" i="1"/>
  <c r="AR440" i="1"/>
  <c r="AS440" i="1"/>
  <c r="AT440" i="1"/>
  <c r="AU440" i="1"/>
  <c r="AV440" i="1"/>
  <c r="AW440" i="1"/>
  <c r="AX440" i="1"/>
  <c r="AY440" i="1"/>
  <c r="AZ440" i="1"/>
  <c r="BA440" i="1"/>
  <c r="BB440" i="1"/>
  <c r="BC440" i="1"/>
  <c r="BD440" i="1"/>
  <c r="BE440" i="1"/>
  <c r="BF440" i="1"/>
  <c r="H441" i="1"/>
  <c r="I441" i="1"/>
  <c r="J441" i="1"/>
  <c r="K441" i="1"/>
  <c r="L441" i="1"/>
  <c r="M441" i="1"/>
  <c r="N441" i="1"/>
  <c r="O441" i="1"/>
  <c r="P441" i="1"/>
  <c r="Q441" i="1"/>
  <c r="R441" i="1"/>
  <c r="S441" i="1"/>
  <c r="T441" i="1"/>
  <c r="U441" i="1"/>
  <c r="V441" i="1"/>
  <c r="W441" i="1"/>
  <c r="X441" i="1"/>
  <c r="Y441" i="1"/>
  <c r="Z441" i="1"/>
  <c r="AA441" i="1"/>
  <c r="AB441" i="1"/>
  <c r="AC441" i="1"/>
  <c r="AD441" i="1"/>
  <c r="AE441" i="1"/>
  <c r="AF441" i="1"/>
  <c r="AG441" i="1"/>
  <c r="AH441" i="1"/>
  <c r="AI441" i="1"/>
  <c r="AJ441" i="1"/>
  <c r="AK441" i="1"/>
  <c r="AL441" i="1"/>
  <c r="AM441" i="1"/>
  <c r="AN441" i="1"/>
  <c r="AO441" i="1"/>
  <c r="AP441" i="1"/>
  <c r="AQ441" i="1"/>
  <c r="AR441" i="1"/>
  <c r="AS441" i="1"/>
  <c r="AT441" i="1"/>
  <c r="AU441" i="1"/>
  <c r="AV441" i="1"/>
  <c r="AW441" i="1"/>
  <c r="AX441" i="1"/>
  <c r="AY441" i="1"/>
  <c r="AZ441" i="1"/>
  <c r="BA441" i="1"/>
  <c r="BB441" i="1"/>
  <c r="BC441" i="1"/>
  <c r="BD441" i="1"/>
  <c r="BE441" i="1"/>
  <c r="BF441" i="1"/>
  <c r="H442" i="1"/>
  <c r="I442" i="1"/>
  <c r="J442" i="1"/>
  <c r="K442" i="1"/>
  <c r="L442" i="1"/>
  <c r="M442" i="1"/>
  <c r="N442" i="1"/>
  <c r="O442" i="1"/>
  <c r="P442" i="1"/>
  <c r="Q442" i="1"/>
  <c r="R442" i="1"/>
  <c r="S442" i="1"/>
  <c r="T442" i="1"/>
  <c r="U442" i="1"/>
  <c r="V442" i="1"/>
  <c r="W442" i="1"/>
  <c r="X442" i="1"/>
  <c r="Y442" i="1"/>
  <c r="Z442" i="1"/>
  <c r="AA442" i="1"/>
  <c r="AB442" i="1"/>
  <c r="AC442" i="1"/>
  <c r="AD442" i="1"/>
  <c r="AE442" i="1"/>
  <c r="AF442" i="1"/>
  <c r="AG442" i="1"/>
  <c r="AH442" i="1"/>
  <c r="AI442" i="1"/>
  <c r="AJ442" i="1"/>
  <c r="AK442" i="1"/>
  <c r="AL442" i="1"/>
  <c r="AM442" i="1"/>
  <c r="AN442" i="1"/>
  <c r="AO442" i="1"/>
  <c r="AP442" i="1"/>
  <c r="AQ442" i="1"/>
  <c r="AR442" i="1"/>
  <c r="AS442" i="1"/>
  <c r="AT442" i="1"/>
  <c r="AU442" i="1"/>
  <c r="AV442" i="1"/>
  <c r="AW442" i="1"/>
  <c r="AX442" i="1"/>
  <c r="AY442" i="1"/>
  <c r="AZ442" i="1"/>
  <c r="BA442" i="1"/>
  <c r="BB442" i="1"/>
  <c r="BC442" i="1"/>
  <c r="BD442" i="1"/>
  <c r="BE442" i="1"/>
  <c r="BF442" i="1"/>
  <c r="H443" i="1"/>
  <c r="I443" i="1"/>
  <c r="J443" i="1"/>
  <c r="K443" i="1"/>
  <c r="L443" i="1"/>
  <c r="M443" i="1"/>
  <c r="N443" i="1"/>
  <c r="O443" i="1"/>
  <c r="P443" i="1"/>
  <c r="Q443" i="1"/>
  <c r="R443" i="1"/>
  <c r="S443" i="1"/>
  <c r="T443" i="1"/>
  <c r="U443" i="1"/>
  <c r="V443" i="1"/>
  <c r="W443" i="1"/>
  <c r="X443" i="1"/>
  <c r="Y443" i="1"/>
  <c r="Z443" i="1"/>
  <c r="AA443" i="1"/>
  <c r="AB443" i="1"/>
  <c r="AC443" i="1"/>
  <c r="AD443" i="1"/>
  <c r="AE443" i="1"/>
  <c r="AF443" i="1"/>
  <c r="AG443" i="1"/>
  <c r="AH443" i="1"/>
  <c r="AI443" i="1"/>
  <c r="AJ443" i="1"/>
  <c r="AK443" i="1"/>
  <c r="AL443" i="1"/>
  <c r="AM443" i="1"/>
  <c r="AN443" i="1"/>
  <c r="AO443" i="1"/>
  <c r="AP443" i="1"/>
  <c r="AQ443" i="1"/>
  <c r="AR443" i="1"/>
  <c r="AS443" i="1"/>
  <c r="AT443" i="1"/>
  <c r="AU443" i="1"/>
  <c r="AV443" i="1"/>
  <c r="AW443" i="1"/>
  <c r="AX443" i="1"/>
  <c r="AY443" i="1"/>
  <c r="AZ443" i="1"/>
  <c r="BA443" i="1"/>
  <c r="BB443" i="1"/>
  <c r="BC443" i="1"/>
  <c r="BD443" i="1"/>
  <c r="BE443" i="1"/>
  <c r="BF443" i="1"/>
  <c r="H444" i="1"/>
  <c r="I444" i="1"/>
  <c r="J444" i="1"/>
  <c r="K444" i="1"/>
  <c r="L444" i="1"/>
  <c r="M444" i="1"/>
  <c r="N444" i="1"/>
  <c r="O444" i="1"/>
  <c r="P444" i="1"/>
  <c r="Q444" i="1"/>
  <c r="R444" i="1"/>
  <c r="S444" i="1"/>
  <c r="T444" i="1"/>
  <c r="U444" i="1"/>
  <c r="V444" i="1"/>
  <c r="W444" i="1"/>
  <c r="X444" i="1"/>
  <c r="Y444" i="1"/>
  <c r="Z444" i="1"/>
  <c r="AA444" i="1"/>
  <c r="AB444" i="1"/>
  <c r="AC444" i="1"/>
  <c r="AD444" i="1"/>
  <c r="AE444" i="1"/>
  <c r="AF444" i="1"/>
  <c r="AG444" i="1"/>
  <c r="AH444" i="1"/>
  <c r="AI444" i="1"/>
  <c r="AJ444" i="1"/>
  <c r="AK444" i="1"/>
  <c r="AL444" i="1"/>
  <c r="AM444" i="1"/>
  <c r="AN444" i="1"/>
  <c r="AO444" i="1"/>
  <c r="AP444" i="1"/>
  <c r="AQ444" i="1"/>
  <c r="AR444" i="1"/>
  <c r="AS444" i="1"/>
  <c r="AT444" i="1"/>
  <c r="AU444" i="1"/>
  <c r="AV444" i="1"/>
  <c r="AW444" i="1"/>
  <c r="AX444" i="1"/>
  <c r="AY444" i="1"/>
  <c r="AZ444" i="1"/>
  <c r="BA444" i="1"/>
  <c r="BB444" i="1"/>
  <c r="BC444" i="1"/>
  <c r="BD444" i="1"/>
  <c r="BE444" i="1"/>
  <c r="BF444" i="1"/>
  <c r="H445" i="1"/>
  <c r="I445" i="1"/>
  <c r="J445" i="1"/>
  <c r="K445" i="1"/>
  <c r="L445" i="1"/>
  <c r="M445" i="1"/>
  <c r="N445" i="1"/>
  <c r="O445" i="1"/>
  <c r="P445" i="1"/>
  <c r="Q445" i="1"/>
  <c r="R445" i="1"/>
  <c r="S445" i="1"/>
  <c r="T445" i="1"/>
  <c r="U445" i="1"/>
  <c r="V445" i="1"/>
  <c r="W445" i="1"/>
  <c r="X445" i="1"/>
  <c r="Y445" i="1"/>
  <c r="Z445" i="1"/>
  <c r="AA445" i="1"/>
  <c r="AB445" i="1"/>
  <c r="AC445" i="1"/>
  <c r="AD445" i="1"/>
  <c r="AE445" i="1"/>
  <c r="AF445" i="1"/>
  <c r="AG445" i="1"/>
  <c r="AH445" i="1"/>
  <c r="AI445" i="1"/>
  <c r="AJ445" i="1"/>
  <c r="AK445" i="1"/>
  <c r="AL445" i="1"/>
  <c r="AM445" i="1"/>
  <c r="AN445" i="1"/>
  <c r="AO445" i="1"/>
  <c r="AP445" i="1"/>
  <c r="AQ445" i="1"/>
  <c r="AR445" i="1"/>
  <c r="AS445" i="1"/>
  <c r="AT445" i="1"/>
  <c r="AU445" i="1"/>
  <c r="AV445" i="1"/>
  <c r="AW445" i="1"/>
  <c r="AX445" i="1"/>
  <c r="AY445" i="1"/>
  <c r="AZ445" i="1"/>
  <c r="BA445" i="1"/>
  <c r="BB445" i="1"/>
  <c r="BC445" i="1"/>
  <c r="BD445" i="1"/>
  <c r="BE445" i="1"/>
  <c r="BF445" i="1"/>
  <c r="H446" i="1"/>
  <c r="I446" i="1"/>
  <c r="J446" i="1"/>
  <c r="K446" i="1"/>
  <c r="L446" i="1"/>
  <c r="M446" i="1"/>
  <c r="N446" i="1"/>
  <c r="O446" i="1"/>
  <c r="P446" i="1"/>
  <c r="Q446" i="1"/>
  <c r="R446" i="1"/>
  <c r="S446" i="1"/>
  <c r="T446" i="1"/>
  <c r="U446" i="1"/>
  <c r="V446" i="1"/>
  <c r="W446" i="1"/>
  <c r="X446" i="1"/>
  <c r="Y446" i="1"/>
  <c r="Z446" i="1"/>
  <c r="AA446" i="1"/>
  <c r="AB446" i="1"/>
  <c r="AC446" i="1"/>
  <c r="AD446" i="1"/>
  <c r="AE446" i="1"/>
  <c r="AF446" i="1"/>
  <c r="AG446" i="1"/>
  <c r="AH446" i="1"/>
  <c r="AI446" i="1"/>
  <c r="AJ446" i="1"/>
  <c r="AK446" i="1"/>
  <c r="AL446" i="1"/>
  <c r="AM446" i="1"/>
  <c r="AN446" i="1"/>
  <c r="AO446" i="1"/>
  <c r="AP446" i="1"/>
  <c r="AQ446" i="1"/>
  <c r="AR446" i="1"/>
  <c r="AS446" i="1"/>
  <c r="AT446" i="1"/>
  <c r="AU446" i="1"/>
  <c r="AV446" i="1"/>
  <c r="AW446" i="1"/>
  <c r="AX446" i="1"/>
  <c r="AY446" i="1"/>
  <c r="AZ446" i="1"/>
  <c r="BA446" i="1"/>
  <c r="BB446" i="1"/>
  <c r="BC446" i="1"/>
  <c r="BD446" i="1"/>
  <c r="BE446" i="1"/>
  <c r="BF446" i="1"/>
  <c r="H447" i="1"/>
  <c r="I447" i="1"/>
  <c r="J447" i="1"/>
  <c r="K447" i="1"/>
  <c r="L447" i="1"/>
  <c r="M447" i="1"/>
  <c r="N447" i="1"/>
  <c r="O447" i="1"/>
  <c r="P447" i="1"/>
  <c r="Q447" i="1"/>
  <c r="R447" i="1"/>
  <c r="S447" i="1"/>
  <c r="T447" i="1"/>
  <c r="U447" i="1"/>
  <c r="V447" i="1"/>
  <c r="W447" i="1"/>
  <c r="X447" i="1"/>
  <c r="Y447" i="1"/>
  <c r="Z447" i="1"/>
  <c r="AA447" i="1"/>
  <c r="AB447" i="1"/>
  <c r="AC447" i="1"/>
  <c r="AD447" i="1"/>
  <c r="AE447" i="1"/>
  <c r="AF447" i="1"/>
  <c r="AG447" i="1"/>
  <c r="AH447" i="1"/>
  <c r="AI447" i="1"/>
  <c r="AJ447" i="1"/>
  <c r="AK447" i="1"/>
  <c r="AL447" i="1"/>
  <c r="AM447" i="1"/>
  <c r="AN447" i="1"/>
  <c r="AO447" i="1"/>
  <c r="AP447" i="1"/>
  <c r="AQ447" i="1"/>
  <c r="AR447" i="1"/>
  <c r="AS447" i="1"/>
  <c r="AT447" i="1"/>
  <c r="AU447" i="1"/>
  <c r="AV447" i="1"/>
  <c r="AW447" i="1"/>
  <c r="AX447" i="1"/>
  <c r="AY447" i="1"/>
  <c r="AZ447" i="1"/>
  <c r="BA447" i="1"/>
  <c r="BB447" i="1"/>
  <c r="BC447" i="1"/>
  <c r="BD447" i="1"/>
  <c r="BE447" i="1"/>
  <c r="BF447" i="1"/>
  <c r="H448" i="1"/>
  <c r="I448" i="1"/>
  <c r="J448" i="1"/>
  <c r="K448" i="1"/>
  <c r="L448" i="1"/>
  <c r="M448" i="1"/>
  <c r="N448" i="1"/>
  <c r="O448" i="1"/>
  <c r="P448" i="1"/>
  <c r="Q448" i="1"/>
  <c r="R448" i="1"/>
  <c r="S448" i="1"/>
  <c r="T448" i="1"/>
  <c r="U448" i="1"/>
  <c r="V448" i="1"/>
  <c r="W448" i="1"/>
  <c r="X448" i="1"/>
  <c r="Y448" i="1"/>
  <c r="Z448" i="1"/>
  <c r="AA448" i="1"/>
  <c r="AB448" i="1"/>
  <c r="AC448" i="1"/>
  <c r="AD448" i="1"/>
  <c r="AE448" i="1"/>
  <c r="AF448" i="1"/>
  <c r="AG448" i="1"/>
  <c r="AH448" i="1"/>
  <c r="AI448" i="1"/>
  <c r="AJ448" i="1"/>
  <c r="AK448" i="1"/>
  <c r="AL448" i="1"/>
  <c r="AM448" i="1"/>
  <c r="AN448" i="1"/>
  <c r="AO448" i="1"/>
  <c r="AP448" i="1"/>
  <c r="AQ448" i="1"/>
  <c r="AR448" i="1"/>
  <c r="AS448" i="1"/>
  <c r="AT448" i="1"/>
  <c r="AU448" i="1"/>
  <c r="AV448" i="1"/>
  <c r="AW448" i="1"/>
  <c r="AX448" i="1"/>
  <c r="AY448" i="1"/>
  <c r="AZ448" i="1"/>
  <c r="BA448" i="1"/>
  <c r="BB448" i="1"/>
  <c r="BC448" i="1"/>
  <c r="BD448" i="1"/>
  <c r="BE448" i="1"/>
  <c r="BF448" i="1"/>
  <c r="H449" i="1"/>
  <c r="I449" i="1"/>
  <c r="J449" i="1"/>
  <c r="K449" i="1"/>
  <c r="L449" i="1"/>
  <c r="M449" i="1"/>
  <c r="N449" i="1"/>
  <c r="O449" i="1"/>
  <c r="P449" i="1"/>
  <c r="Q449" i="1"/>
  <c r="R449" i="1"/>
  <c r="S449" i="1"/>
  <c r="T449" i="1"/>
  <c r="U449" i="1"/>
  <c r="V449" i="1"/>
  <c r="W449" i="1"/>
  <c r="X449" i="1"/>
  <c r="Y449" i="1"/>
  <c r="Z449" i="1"/>
  <c r="AA449" i="1"/>
  <c r="AB449" i="1"/>
  <c r="AC449" i="1"/>
  <c r="AD449" i="1"/>
  <c r="AE449" i="1"/>
  <c r="AF449" i="1"/>
  <c r="AG449" i="1"/>
  <c r="AH449" i="1"/>
  <c r="AI449" i="1"/>
  <c r="AJ449" i="1"/>
  <c r="AK449" i="1"/>
  <c r="AL449" i="1"/>
  <c r="AM449" i="1"/>
  <c r="AN449" i="1"/>
  <c r="AO449" i="1"/>
  <c r="AP449" i="1"/>
  <c r="AQ449" i="1"/>
  <c r="AR449" i="1"/>
  <c r="AS449" i="1"/>
  <c r="AT449" i="1"/>
  <c r="AU449" i="1"/>
  <c r="AV449" i="1"/>
  <c r="AW449" i="1"/>
  <c r="AX449" i="1"/>
  <c r="AY449" i="1"/>
  <c r="AZ449" i="1"/>
  <c r="BA449" i="1"/>
  <c r="BB449" i="1"/>
  <c r="BC449" i="1"/>
  <c r="BD449" i="1"/>
  <c r="BE449" i="1"/>
  <c r="BF449" i="1"/>
  <c r="H450" i="1"/>
  <c r="I450" i="1"/>
  <c r="J450" i="1"/>
  <c r="K450" i="1"/>
  <c r="L450" i="1"/>
  <c r="M450" i="1"/>
  <c r="N450" i="1"/>
  <c r="O450" i="1"/>
  <c r="P450" i="1"/>
  <c r="Q450" i="1"/>
  <c r="R450" i="1"/>
  <c r="S450" i="1"/>
  <c r="T450" i="1"/>
  <c r="U450" i="1"/>
  <c r="V450" i="1"/>
  <c r="W450" i="1"/>
  <c r="X450" i="1"/>
  <c r="Y450" i="1"/>
  <c r="Z450" i="1"/>
  <c r="AA450" i="1"/>
  <c r="AB450" i="1"/>
  <c r="AC450" i="1"/>
  <c r="AD450" i="1"/>
  <c r="AE450" i="1"/>
  <c r="AF450" i="1"/>
  <c r="AG450" i="1"/>
  <c r="AH450" i="1"/>
  <c r="AI450" i="1"/>
  <c r="AJ450" i="1"/>
  <c r="AK450" i="1"/>
  <c r="AL450" i="1"/>
  <c r="AM450" i="1"/>
  <c r="AN450" i="1"/>
  <c r="AO450" i="1"/>
  <c r="AP450" i="1"/>
  <c r="AQ450" i="1"/>
  <c r="AR450" i="1"/>
  <c r="AS450" i="1"/>
  <c r="AT450" i="1"/>
  <c r="AU450" i="1"/>
  <c r="AV450" i="1"/>
  <c r="AW450" i="1"/>
  <c r="AX450" i="1"/>
  <c r="AY450" i="1"/>
  <c r="AZ450" i="1"/>
  <c r="BA450" i="1"/>
  <c r="BB450" i="1"/>
  <c r="BC450" i="1"/>
  <c r="BD450" i="1"/>
  <c r="BE450" i="1"/>
  <c r="BF450" i="1"/>
  <c r="H451" i="1"/>
  <c r="I451" i="1"/>
  <c r="J451" i="1"/>
  <c r="K451" i="1"/>
  <c r="L451" i="1"/>
  <c r="M451" i="1"/>
  <c r="N451" i="1"/>
  <c r="O451" i="1"/>
  <c r="P451" i="1"/>
  <c r="Q451" i="1"/>
  <c r="R451" i="1"/>
  <c r="S451" i="1"/>
  <c r="T451" i="1"/>
  <c r="U451" i="1"/>
  <c r="V451" i="1"/>
  <c r="W451" i="1"/>
  <c r="X451" i="1"/>
  <c r="Y451" i="1"/>
  <c r="Z451" i="1"/>
  <c r="AA451" i="1"/>
  <c r="AB451" i="1"/>
  <c r="AC451" i="1"/>
  <c r="AD451" i="1"/>
  <c r="AE451" i="1"/>
  <c r="AF451" i="1"/>
  <c r="AG451" i="1"/>
  <c r="AH451" i="1"/>
  <c r="AI451" i="1"/>
  <c r="AJ451" i="1"/>
  <c r="AK451" i="1"/>
  <c r="AL451" i="1"/>
  <c r="AM451" i="1"/>
  <c r="AN451" i="1"/>
  <c r="AO451" i="1"/>
  <c r="AP451" i="1"/>
  <c r="AQ451" i="1"/>
  <c r="AR451" i="1"/>
  <c r="AS451" i="1"/>
  <c r="AT451" i="1"/>
  <c r="AU451" i="1"/>
  <c r="AV451" i="1"/>
  <c r="AW451" i="1"/>
  <c r="AX451" i="1"/>
  <c r="AY451" i="1"/>
  <c r="AZ451" i="1"/>
  <c r="BA451" i="1"/>
  <c r="BB451" i="1"/>
  <c r="BC451" i="1"/>
  <c r="BD451" i="1"/>
  <c r="BE451" i="1"/>
  <c r="BF451" i="1"/>
  <c r="H452" i="1"/>
  <c r="I452" i="1"/>
  <c r="J452" i="1"/>
  <c r="K452" i="1"/>
  <c r="L452" i="1"/>
  <c r="M452" i="1"/>
  <c r="N452" i="1"/>
  <c r="O452" i="1"/>
  <c r="P452" i="1"/>
  <c r="Q452" i="1"/>
  <c r="R452" i="1"/>
  <c r="S452" i="1"/>
  <c r="T452" i="1"/>
  <c r="U452" i="1"/>
  <c r="V452" i="1"/>
  <c r="W452" i="1"/>
  <c r="X452" i="1"/>
  <c r="Y452" i="1"/>
  <c r="Z452" i="1"/>
  <c r="AA452" i="1"/>
  <c r="AB452" i="1"/>
  <c r="AC452" i="1"/>
  <c r="AD452" i="1"/>
  <c r="AE452" i="1"/>
  <c r="AF452" i="1"/>
  <c r="AG452" i="1"/>
  <c r="AH452" i="1"/>
  <c r="AI452" i="1"/>
  <c r="AJ452" i="1"/>
  <c r="AK452" i="1"/>
  <c r="AL452" i="1"/>
  <c r="AM452" i="1"/>
  <c r="AN452" i="1"/>
  <c r="AO452" i="1"/>
  <c r="AP452" i="1"/>
  <c r="AQ452" i="1"/>
  <c r="AR452" i="1"/>
  <c r="AS452" i="1"/>
  <c r="AT452" i="1"/>
  <c r="AU452" i="1"/>
  <c r="AV452" i="1"/>
  <c r="AW452" i="1"/>
  <c r="AX452" i="1"/>
  <c r="AY452" i="1"/>
  <c r="AZ452" i="1"/>
  <c r="BA452" i="1"/>
  <c r="BB452" i="1"/>
  <c r="BC452" i="1"/>
  <c r="BD452" i="1"/>
  <c r="BE452" i="1"/>
  <c r="BF452" i="1"/>
  <c r="H453" i="1"/>
  <c r="I453" i="1"/>
  <c r="J453" i="1"/>
  <c r="K453" i="1"/>
  <c r="L453" i="1"/>
  <c r="M453" i="1"/>
  <c r="N453" i="1"/>
  <c r="O453" i="1"/>
  <c r="P453" i="1"/>
  <c r="Q453" i="1"/>
  <c r="R453" i="1"/>
  <c r="S453" i="1"/>
  <c r="T453" i="1"/>
  <c r="U453" i="1"/>
  <c r="V453" i="1"/>
  <c r="W453" i="1"/>
  <c r="X453" i="1"/>
  <c r="Y453" i="1"/>
  <c r="Z453" i="1"/>
  <c r="AA453" i="1"/>
  <c r="AB453" i="1"/>
  <c r="AC453" i="1"/>
  <c r="AD453" i="1"/>
  <c r="AE453" i="1"/>
  <c r="AF453" i="1"/>
  <c r="AG453" i="1"/>
  <c r="AH453" i="1"/>
  <c r="AI453" i="1"/>
  <c r="AJ453" i="1"/>
  <c r="AK453" i="1"/>
  <c r="AL453" i="1"/>
  <c r="AM453" i="1"/>
  <c r="AN453" i="1"/>
  <c r="AO453" i="1"/>
  <c r="AP453" i="1"/>
  <c r="AQ453" i="1"/>
  <c r="AR453" i="1"/>
  <c r="AS453" i="1"/>
  <c r="AT453" i="1"/>
  <c r="AU453" i="1"/>
  <c r="AV453" i="1"/>
  <c r="AW453" i="1"/>
  <c r="AX453" i="1"/>
  <c r="AY453" i="1"/>
  <c r="AZ453" i="1"/>
  <c r="BA453" i="1"/>
  <c r="BB453" i="1"/>
  <c r="BC453" i="1"/>
  <c r="BD453" i="1"/>
  <c r="BE453" i="1"/>
  <c r="BF453" i="1"/>
  <c r="H454" i="1"/>
  <c r="I454" i="1"/>
  <c r="J454" i="1"/>
  <c r="K454" i="1"/>
  <c r="L454" i="1"/>
  <c r="M454" i="1"/>
  <c r="N454" i="1"/>
  <c r="O454" i="1"/>
  <c r="P454" i="1"/>
  <c r="Q454" i="1"/>
  <c r="R454" i="1"/>
  <c r="S454" i="1"/>
  <c r="T454" i="1"/>
  <c r="U454" i="1"/>
  <c r="V454" i="1"/>
  <c r="W454" i="1"/>
  <c r="X454" i="1"/>
  <c r="Y454" i="1"/>
  <c r="Z454" i="1"/>
  <c r="AA454" i="1"/>
  <c r="AB454" i="1"/>
  <c r="AC454" i="1"/>
  <c r="AD454" i="1"/>
  <c r="AE454" i="1"/>
  <c r="AF454" i="1"/>
  <c r="AG454" i="1"/>
  <c r="AH454" i="1"/>
  <c r="AI454" i="1"/>
  <c r="AJ454" i="1"/>
  <c r="AK454" i="1"/>
  <c r="AL454" i="1"/>
  <c r="AM454" i="1"/>
  <c r="AN454" i="1"/>
  <c r="AO454" i="1"/>
  <c r="AP454" i="1"/>
  <c r="AQ454" i="1"/>
  <c r="AR454" i="1"/>
  <c r="AS454" i="1"/>
  <c r="AT454" i="1"/>
  <c r="AU454" i="1"/>
  <c r="AV454" i="1"/>
  <c r="AW454" i="1"/>
  <c r="AX454" i="1"/>
  <c r="AY454" i="1"/>
  <c r="AZ454" i="1"/>
  <c r="BA454" i="1"/>
  <c r="BB454" i="1"/>
  <c r="BC454" i="1"/>
  <c r="BD454" i="1"/>
  <c r="BE454" i="1"/>
  <c r="BF454" i="1"/>
  <c r="H455" i="1"/>
  <c r="I455" i="1"/>
  <c r="J455" i="1"/>
  <c r="K455" i="1"/>
  <c r="L455" i="1"/>
  <c r="M455" i="1"/>
  <c r="N455" i="1"/>
  <c r="O455" i="1"/>
  <c r="P455" i="1"/>
  <c r="Q455" i="1"/>
  <c r="R455" i="1"/>
  <c r="S455" i="1"/>
  <c r="T455" i="1"/>
  <c r="U455" i="1"/>
  <c r="V455" i="1"/>
  <c r="W455" i="1"/>
  <c r="X455" i="1"/>
  <c r="Y455" i="1"/>
  <c r="Z455" i="1"/>
  <c r="AA455" i="1"/>
  <c r="AB455" i="1"/>
  <c r="AC455" i="1"/>
  <c r="AD455" i="1"/>
  <c r="AE455" i="1"/>
  <c r="AF455" i="1"/>
  <c r="AG455" i="1"/>
  <c r="AH455" i="1"/>
  <c r="AI455" i="1"/>
  <c r="AJ455" i="1"/>
  <c r="AK455" i="1"/>
  <c r="AL455" i="1"/>
  <c r="AM455" i="1"/>
  <c r="AN455" i="1"/>
  <c r="AO455" i="1"/>
  <c r="AP455" i="1"/>
  <c r="AQ455" i="1"/>
  <c r="AR455" i="1"/>
  <c r="AS455" i="1"/>
  <c r="AT455" i="1"/>
  <c r="AU455" i="1"/>
  <c r="AV455" i="1"/>
  <c r="AW455" i="1"/>
  <c r="AX455" i="1"/>
  <c r="AY455" i="1"/>
  <c r="AZ455" i="1"/>
  <c r="BA455" i="1"/>
  <c r="BB455" i="1"/>
  <c r="BC455" i="1"/>
  <c r="BD455" i="1"/>
  <c r="BE455" i="1"/>
  <c r="BF455" i="1"/>
  <c r="H456" i="1"/>
  <c r="I456" i="1"/>
  <c r="J456" i="1"/>
  <c r="K456" i="1"/>
  <c r="L456" i="1"/>
  <c r="M456" i="1"/>
  <c r="N456" i="1"/>
  <c r="O456" i="1"/>
  <c r="P456" i="1"/>
  <c r="Q456" i="1"/>
  <c r="R456" i="1"/>
  <c r="S456" i="1"/>
  <c r="T456" i="1"/>
  <c r="U456" i="1"/>
  <c r="V456" i="1"/>
  <c r="W456" i="1"/>
  <c r="X456" i="1"/>
  <c r="Y456" i="1"/>
  <c r="Z456" i="1"/>
  <c r="AA456" i="1"/>
  <c r="AB456" i="1"/>
  <c r="AC456" i="1"/>
  <c r="AD456" i="1"/>
  <c r="AE456" i="1"/>
  <c r="AF456" i="1"/>
  <c r="AG456" i="1"/>
  <c r="AH456" i="1"/>
  <c r="AI456" i="1"/>
  <c r="AJ456" i="1"/>
  <c r="AK456" i="1"/>
  <c r="AL456" i="1"/>
  <c r="AM456" i="1"/>
  <c r="AN456" i="1"/>
  <c r="AO456" i="1"/>
  <c r="AP456" i="1"/>
  <c r="AQ456" i="1"/>
  <c r="AR456" i="1"/>
  <c r="AS456" i="1"/>
  <c r="AT456" i="1"/>
  <c r="AU456" i="1"/>
  <c r="AV456" i="1"/>
  <c r="AW456" i="1"/>
  <c r="AX456" i="1"/>
  <c r="AY456" i="1"/>
  <c r="AZ456" i="1"/>
  <c r="BA456" i="1"/>
  <c r="BB456" i="1"/>
  <c r="BC456" i="1"/>
  <c r="BD456" i="1"/>
  <c r="BE456" i="1"/>
  <c r="BF456" i="1"/>
  <c r="H457" i="1"/>
  <c r="I457" i="1"/>
  <c r="J457" i="1"/>
  <c r="K457" i="1"/>
  <c r="L457" i="1"/>
  <c r="M457" i="1"/>
  <c r="N457" i="1"/>
  <c r="O457" i="1"/>
  <c r="P457" i="1"/>
  <c r="Q457" i="1"/>
  <c r="R457" i="1"/>
  <c r="S457" i="1"/>
  <c r="T457" i="1"/>
  <c r="U457" i="1"/>
  <c r="V457" i="1"/>
  <c r="W457" i="1"/>
  <c r="X457" i="1"/>
  <c r="Y457" i="1"/>
  <c r="Z457" i="1"/>
  <c r="AA457" i="1"/>
  <c r="AB457" i="1"/>
  <c r="AC457" i="1"/>
  <c r="AD457" i="1"/>
  <c r="AE457" i="1"/>
  <c r="AF457" i="1"/>
  <c r="AG457" i="1"/>
  <c r="AH457" i="1"/>
  <c r="AI457" i="1"/>
  <c r="AJ457" i="1"/>
  <c r="AK457" i="1"/>
  <c r="AL457" i="1"/>
  <c r="AM457" i="1"/>
  <c r="AN457" i="1"/>
  <c r="AO457" i="1"/>
  <c r="AP457" i="1"/>
  <c r="AQ457" i="1"/>
  <c r="AR457" i="1"/>
  <c r="AS457" i="1"/>
  <c r="AT457" i="1"/>
  <c r="AU457" i="1"/>
  <c r="AV457" i="1"/>
  <c r="AW457" i="1"/>
  <c r="AX457" i="1"/>
  <c r="AY457" i="1"/>
  <c r="AZ457" i="1"/>
  <c r="BA457" i="1"/>
  <c r="BB457" i="1"/>
  <c r="BC457" i="1"/>
  <c r="BD457" i="1"/>
  <c r="BE457" i="1"/>
  <c r="BF457" i="1"/>
  <c r="H458" i="1"/>
  <c r="I458" i="1"/>
  <c r="J458" i="1"/>
  <c r="K458" i="1"/>
  <c r="L458" i="1"/>
  <c r="M458" i="1"/>
  <c r="N458" i="1"/>
  <c r="O458" i="1"/>
  <c r="P458" i="1"/>
  <c r="Q458" i="1"/>
  <c r="R458" i="1"/>
  <c r="S458" i="1"/>
  <c r="T458" i="1"/>
  <c r="U458" i="1"/>
  <c r="V458" i="1"/>
  <c r="W458" i="1"/>
  <c r="X458" i="1"/>
  <c r="Y458" i="1"/>
  <c r="Z458" i="1"/>
  <c r="AA458" i="1"/>
  <c r="AB458" i="1"/>
  <c r="AC458" i="1"/>
  <c r="AD458" i="1"/>
  <c r="AE458" i="1"/>
  <c r="AF458" i="1"/>
  <c r="AG458" i="1"/>
  <c r="AH458" i="1"/>
  <c r="AI458" i="1"/>
  <c r="AJ458" i="1"/>
  <c r="AK458" i="1"/>
  <c r="AL458" i="1"/>
  <c r="AM458" i="1"/>
  <c r="AN458" i="1"/>
  <c r="AO458" i="1"/>
  <c r="AP458" i="1"/>
  <c r="AQ458" i="1"/>
  <c r="AR458" i="1"/>
  <c r="AS458" i="1"/>
  <c r="AT458" i="1"/>
  <c r="AU458" i="1"/>
  <c r="AV458" i="1"/>
  <c r="AW458" i="1"/>
  <c r="AX458" i="1"/>
  <c r="AY458" i="1"/>
  <c r="AZ458" i="1"/>
  <c r="BA458" i="1"/>
  <c r="BB458" i="1"/>
  <c r="BC458" i="1"/>
  <c r="BD458" i="1"/>
  <c r="BE458" i="1"/>
  <c r="BF458" i="1"/>
  <c r="H459" i="1"/>
  <c r="I459" i="1"/>
  <c r="J459" i="1"/>
  <c r="K459" i="1"/>
  <c r="L459" i="1"/>
  <c r="M459" i="1"/>
  <c r="N459" i="1"/>
  <c r="O459" i="1"/>
  <c r="P459" i="1"/>
  <c r="Q459" i="1"/>
  <c r="R459" i="1"/>
  <c r="S459" i="1"/>
  <c r="T459" i="1"/>
  <c r="U459" i="1"/>
  <c r="V459" i="1"/>
  <c r="W459" i="1"/>
  <c r="X459" i="1"/>
  <c r="Y459" i="1"/>
  <c r="Z459" i="1"/>
  <c r="AA459" i="1"/>
  <c r="AB459" i="1"/>
  <c r="AC459" i="1"/>
  <c r="AD459" i="1"/>
  <c r="AE459" i="1"/>
  <c r="AF459" i="1"/>
  <c r="AG459" i="1"/>
  <c r="AH459" i="1"/>
  <c r="AI459" i="1"/>
  <c r="AJ459" i="1"/>
  <c r="AK459" i="1"/>
  <c r="AL459" i="1"/>
  <c r="AM459" i="1"/>
  <c r="AN459" i="1"/>
  <c r="AO459" i="1"/>
  <c r="AP459" i="1"/>
  <c r="AQ459" i="1"/>
  <c r="AR459" i="1"/>
  <c r="AS459" i="1"/>
  <c r="AT459" i="1"/>
  <c r="AU459" i="1"/>
  <c r="AV459" i="1"/>
  <c r="AW459" i="1"/>
  <c r="AX459" i="1"/>
  <c r="AY459" i="1"/>
  <c r="AZ459" i="1"/>
  <c r="BA459" i="1"/>
  <c r="BB459" i="1"/>
  <c r="BC459" i="1"/>
  <c r="BD459" i="1"/>
  <c r="BE459" i="1"/>
  <c r="BF459" i="1"/>
  <c r="H460" i="1"/>
  <c r="I460" i="1"/>
  <c r="J460" i="1"/>
  <c r="K460" i="1"/>
  <c r="L460" i="1"/>
  <c r="M460" i="1"/>
  <c r="N460" i="1"/>
  <c r="O460" i="1"/>
  <c r="P460" i="1"/>
  <c r="Q460" i="1"/>
  <c r="R460" i="1"/>
  <c r="S460" i="1"/>
  <c r="T460" i="1"/>
  <c r="U460" i="1"/>
  <c r="V460" i="1"/>
  <c r="W460" i="1"/>
  <c r="X460" i="1"/>
  <c r="Y460" i="1"/>
  <c r="Z460" i="1"/>
  <c r="AA460" i="1"/>
  <c r="AB460" i="1"/>
  <c r="AC460" i="1"/>
  <c r="AD460" i="1"/>
  <c r="AE460" i="1"/>
  <c r="AF460" i="1"/>
  <c r="AG460" i="1"/>
  <c r="AH460" i="1"/>
  <c r="AI460" i="1"/>
  <c r="AJ460" i="1"/>
  <c r="AK460" i="1"/>
  <c r="AL460" i="1"/>
  <c r="AM460" i="1"/>
  <c r="AN460" i="1"/>
  <c r="AO460" i="1"/>
  <c r="AP460" i="1"/>
  <c r="AQ460" i="1"/>
  <c r="AR460" i="1"/>
  <c r="AS460" i="1"/>
  <c r="AT460" i="1"/>
  <c r="AU460" i="1"/>
  <c r="AV460" i="1"/>
  <c r="AW460" i="1"/>
  <c r="AX460" i="1"/>
  <c r="AY460" i="1"/>
  <c r="AZ460" i="1"/>
  <c r="BA460" i="1"/>
  <c r="BB460" i="1"/>
  <c r="BC460" i="1"/>
  <c r="BD460" i="1"/>
  <c r="BE460" i="1"/>
  <c r="BF460" i="1"/>
  <c r="H461" i="1"/>
  <c r="I461" i="1"/>
  <c r="J461" i="1"/>
  <c r="K461" i="1"/>
  <c r="L461" i="1"/>
  <c r="M461" i="1"/>
  <c r="N461" i="1"/>
  <c r="O461" i="1"/>
  <c r="P461" i="1"/>
  <c r="Q461" i="1"/>
  <c r="R461" i="1"/>
  <c r="S461" i="1"/>
  <c r="T461" i="1"/>
  <c r="U461" i="1"/>
  <c r="V461" i="1"/>
  <c r="W461" i="1"/>
  <c r="X461" i="1"/>
  <c r="Y461" i="1"/>
  <c r="Z461" i="1"/>
  <c r="AA461" i="1"/>
  <c r="AB461" i="1"/>
  <c r="AC461" i="1"/>
  <c r="AD461" i="1"/>
  <c r="AE461" i="1"/>
  <c r="AF461" i="1"/>
  <c r="AG461" i="1"/>
  <c r="AH461" i="1"/>
  <c r="AI461" i="1"/>
  <c r="AJ461" i="1"/>
  <c r="AK461" i="1"/>
  <c r="AL461" i="1"/>
  <c r="AM461" i="1"/>
  <c r="AN461" i="1"/>
  <c r="AO461" i="1"/>
  <c r="AP461" i="1"/>
  <c r="AQ461" i="1"/>
  <c r="AR461" i="1"/>
  <c r="AS461" i="1"/>
  <c r="AT461" i="1"/>
  <c r="AU461" i="1"/>
  <c r="AV461" i="1"/>
  <c r="AW461" i="1"/>
  <c r="AX461" i="1"/>
  <c r="AY461" i="1"/>
  <c r="AZ461" i="1"/>
  <c r="BA461" i="1"/>
  <c r="BB461" i="1"/>
  <c r="BC461" i="1"/>
  <c r="BD461" i="1"/>
  <c r="BE461" i="1"/>
  <c r="BF461" i="1"/>
  <c r="H462" i="1"/>
  <c r="I462" i="1"/>
  <c r="J462" i="1"/>
  <c r="K462" i="1"/>
  <c r="L462" i="1"/>
  <c r="M462" i="1"/>
  <c r="N462" i="1"/>
  <c r="O462" i="1"/>
  <c r="P462" i="1"/>
  <c r="Q462" i="1"/>
  <c r="R462" i="1"/>
  <c r="S462" i="1"/>
  <c r="T462" i="1"/>
  <c r="U462" i="1"/>
  <c r="V462" i="1"/>
  <c r="W462" i="1"/>
  <c r="X462" i="1"/>
  <c r="Y462" i="1"/>
  <c r="Z462" i="1"/>
  <c r="AA462" i="1"/>
  <c r="AB462" i="1"/>
  <c r="AC462" i="1"/>
  <c r="AD462" i="1"/>
  <c r="AE462" i="1"/>
  <c r="AF462" i="1"/>
  <c r="AG462" i="1"/>
  <c r="AH462" i="1"/>
  <c r="AI462" i="1"/>
  <c r="AJ462" i="1"/>
  <c r="AK462" i="1"/>
  <c r="AL462" i="1"/>
  <c r="AM462" i="1"/>
  <c r="AN462" i="1"/>
  <c r="AO462" i="1"/>
  <c r="AP462" i="1"/>
  <c r="AQ462" i="1"/>
  <c r="AR462" i="1"/>
  <c r="AS462" i="1"/>
  <c r="AT462" i="1"/>
  <c r="AU462" i="1"/>
  <c r="AV462" i="1"/>
  <c r="AW462" i="1"/>
  <c r="AX462" i="1"/>
  <c r="AY462" i="1"/>
  <c r="AZ462" i="1"/>
  <c r="BA462" i="1"/>
  <c r="BB462" i="1"/>
  <c r="BC462" i="1"/>
  <c r="BD462" i="1"/>
  <c r="BE462" i="1"/>
  <c r="BF462" i="1"/>
  <c r="H463" i="1"/>
  <c r="I463" i="1"/>
  <c r="J463" i="1"/>
  <c r="K463" i="1"/>
  <c r="L463" i="1"/>
  <c r="M463" i="1"/>
  <c r="N463" i="1"/>
  <c r="O463" i="1"/>
  <c r="P463" i="1"/>
  <c r="Q463" i="1"/>
  <c r="R463" i="1"/>
  <c r="S463" i="1"/>
  <c r="T463" i="1"/>
  <c r="U463" i="1"/>
  <c r="V463" i="1"/>
  <c r="W463" i="1"/>
  <c r="X463" i="1"/>
  <c r="Y463" i="1"/>
  <c r="Z463" i="1"/>
  <c r="AA463" i="1"/>
  <c r="AB463" i="1"/>
  <c r="AC463" i="1"/>
  <c r="AD463" i="1"/>
  <c r="AE463" i="1"/>
  <c r="AF463" i="1"/>
  <c r="AG463" i="1"/>
  <c r="AH463" i="1"/>
  <c r="AI463" i="1"/>
  <c r="AJ463" i="1"/>
  <c r="AK463" i="1"/>
  <c r="AL463" i="1"/>
  <c r="AM463" i="1"/>
  <c r="AN463" i="1"/>
  <c r="AO463" i="1"/>
  <c r="AP463" i="1"/>
  <c r="AQ463" i="1"/>
  <c r="AR463" i="1"/>
  <c r="AS463" i="1"/>
  <c r="AT463" i="1"/>
  <c r="AU463" i="1"/>
  <c r="AV463" i="1"/>
  <c r="AW463" i="1"/>
  <c r="AX463" i="1"/>
  <c r="AY463" i="1"/>
  <c r="AZ463" i="1"/>
  <c r="BA463" i="1"/>
  <c r="BB463" i="1"/>
  <c r="BC463" i="1"/>
  <c r="BD463" i="1"/>
  <c r="BE463" i="1"/>
  <c r="BF463" i="1"/>
  <c r="H464" i="1"/>
  <c r="I464" i="1"/>
  <c r="J464" i="1"/>
  <c r="K464" i="1"/>
  <c r="L464" i="1"/>
  <c r="M464" i="1"/>
  <c r="N464" i="1"/>
  <c r="O464" i="1"/>
  <c r="P464" i="1"/>
  <c r="Q464" i="1"/>
  <c r="R464" i="1"/>
  <c r="S464" i="1"/>
  <c r="T464" i="1"/>
  <c r="U464" i="1"/>
  <c r="V464" i="1"/>
  <c r="W464" i="1"/>
  <c r="X464" i="1"/>
  <c r="Y464" i="1"/>
  <c r="Z464" i="1"/>
  <c r="AA464" i="1"/>
  <c r="AB464" i="1"/>
  <c r="AC464" i="1"/>
  <c r="AD464" i="1"/>
  <c r="AE464" i="1"/>
  <c r="AF464" i="1"/>
  <c r="AG464" i="1"/>
  <c r="AH464" i="1"/>
  <c r="AI464" i="1"/>
  <c r="AJ464" i="1"/>
  <c r="AK464" i="1"/>
  <c r="AL464" i="1"/>
  <c r="AM464" i="1"/>
  <c r="AN464" i="1"/>
  <c r="AO464" i="1"/>
  <c r="AP464" i="1"/>
  <c r="AQ464" i="1"/>
  <c r="AR464" i="1"/>
  <c r="AS464" i="1"/>
  <c r="AT464" i="1"/>
  <c r="AU464" i="1"/>
  <c r="AV464" i="1"/>
  <c r="AW464" i="1"/>
  <c r="AX464" i="1"/>
  <c r="AY464" i="1"/>
  <c r="AZ464" i="1"/>
  <c r="BA464" i="1"/>
  <c r="BB464" i="1"/>
  <c r="BC464" i="1"/>
  <c r="BD464" i="1"/>
  <c r="BE464" i="1"/>
  <c r="BF464" i="1"/>
  <c r="H465" i="1"/>
  <c r="I465" i="1"/>
  <c r="J465" i="1"/>
  <c r="K465" i="1"/>
  <c r="L465" i="1"/>
  <c r="M465" i="1"/>
  <c r="N465" i="1"/>
  <c r="O465" i="1"/>
  <c r="P465" i="1"/>
  <c r="Q465" i="1"/>
  <c r="R465" i="1"/>
  <c r="S465" i="1"/>
  <c r="T465" i="1"/>
  <c r="U465" i="1"/>
  <c r="V465" i="1"/>
  <c r="W465" i="1"/>
  <c r="X465" i="1"/>
  <c r="Y465" i="1"/>
  <c r="Z465" i="1"/>
  <c r="AA465" i="1"/>
  <c r="AB465" i="1"/>
  <c r="AC465" i="1"/>
  <c r="AD465" i="1"/>
  <c r="AE465" i="1"/>
  <c r="AF465" i="1"/>
  <c r="AG465" i="1"/>
  <c r="AH465" i="1"/>
  <c r="AI465" i="1"/>
  <c r="AJ465" i="1"/>
  <c r="AK465" i="1"/>
  <c r="AL465" i="1"/>
  <c r="AM465" i="1"/>
  <c r="AN465" i="1"/>
  <c r="AO465" i="1"/>
  <c r="AP465" i="1"/>
  <c r="AQ465" i="1"/>
  <c r="AR465" i="1"/>
  <c r="AS465" i="1"/>
  <c r="AT465" i="1"/>
  <c r="AU465" i="1"/>
  <c r="AV465" i="1"/>
  <c r="AW465" i="1"/>
  <c r="AX465" i="1"/>
  <c r="AY465" i="1"/>
  <c r="AZ465" i="1"/>
  <c r="BA465" i="1"/>
  <c r="BB465" i="1"/>
  <c r="BC465" i="1"/>
  <c r="BD465" i="1"/>
  <c r="BE465" i="1"/>
  <c r="BF465" i="1"/>
  <c r="H466" i="1"/>
  <c r="I466" i="1"/>
  <c r="J466" i="1"/>
  <c r="K466" i="1"/>
  <c r="L466" i="1"/>
  <c r="M466" i="1"/>
  <c r="N466" i="1"/>
  <c r="O466" i="1"/>
  <c r="P466" i="1"/>
  <c r="Q466" i="1"/>
  <c r="R466" i="1"/>
  <c r="S466" i="1"/>
  <c r="T466" i="1"/>
  <c r="U466" i="1"/>
  <c r="V466" i="1"/>
  <c r="W466" i="1"/>
  <c r="X466" i="1"/>
  <c r="Y466" i="1"/>
  <c r="Z466" i="1"/>
  <c r="AA466" i="1"/>
  <c r="AB466" i="1"/>
  <c r="AC466" i="1"/>
  <c r="AD466" i="1"/>
  <c r="AE466" i="1"/>
  <c r="AF466" i="1"/>
  <c r="AG466" i="1"/>
  <c r="AH466" i="1"/>
  <c r="AI466" i="1"/>
  <c r="AJ466" i="1"/>
  <c r="AK466" i="1"/>
  <c r="AL466" i="1"/>
  <c r="AM466" i="1"/>
  <c r="AN466" i="1"/>
  <c r="AO466" i="1"/>
  <c r="AP466" i="1"/>
  <c r="AQ466" i="1"/>
  <c r="AR466" i="1"/>
  <c r="AS466" i="1"/>
  <c r="AT466" i="1"/>
  <c r="AU466" i="1"/>
  <c r="AV466" i="1"/>
  <c r="AW466" i="1"/>
  <c r="AX466" i="1"/>
  <c r="AY466" i="1"/>
  <c r="AZ466" i="1"/>
  <c r="BA466" i="1"/>
  <c r="BB466" i="1"/>
  <c r="BC466" i="1"/>
  <c r="BD466" i="1"/>
  <c r="BE466" i="1"/>
  <c r="BF466" i="1"/>
  <c r="H467" i="1"/>
  <c r="I467" i="1"/>
  <c r="J467" i="1"/>
  <c r="K467" i="1"/>
  <c r="L467" i="1"/>
  <c r="M467" i="1"/>
  <c r="N467" i="1"/>
  <c r="O467" i="1"/>
  <c r="P467" i="1"/>
  <c r="Q467" i="1"/>
  <c r="R467" i="1"/>
  <c r="S467" i="1"/>
  <c r="T467" i="1"/>
  <c r="U467" i="1"/>
  <c r="V467" i="1"/>
  <c r="W467" i="1"/>
  <c r="X467" i="1"/>
  <c r="Y467" i="1"/>
  <c r="Z467" i="1"/>
  <c r="AA467" i="1"/>
  <c r="AB467" i="1"/>
  <c r="AC467" i="1"/>
  <c r="AD467" i="1"/>
  <c r="AE467" i="1"/>
  <c r="AF467" i="1"/>
  <c r="AG467" i="1"/>
  <c r="AH467" i="1"/>
  <c r="AI467" i="1"/>
  <c r="AJ467" i="1"/>
  <c r="AK467" i="1"/>
  <c r="AL467" i="1"/>
  <c r="AM467" i="1"/>
  <c r="AN467" i="1"/>
  <c r="AO467" i="1"/>
  <c r="AP467" i="1"/>
  <c r="AQ467" i="1"/>
  <c r="AR467" i="1"/>
  <c r="AS467" i="1"/>
  <c r="AT467" i="1"/>
  <c r="AU467" i="1"/>
  <c r="AV467" i="1"/>
  <c r="AW467" i="1"/>
  <c r="AX467" i="1"/>
  <c r="AY467" i="1"/>
  <c r="AZ467" i="1"/>
  <c r="BA467" i="1"/>
  <c r="BB467" i="1"/>
  <c r="BC467" i="1"/>
  <c r="BD467" i="1"/>
  <c r="BE467" i="1"/>
  <c r="BF467" i="1"/>
  <c r="H468" i="1"/>
  <c r="I468" i="1"/>
  <c r="J468" i="1"/>
  <c r="K468" i="1"/>
  <c r="L468" i="1"/>
  <c r="M468" i="1"/>
  <c r="N468" i="1"/>
  <c r="O468" i="1"/>
  <c r="P468" i="1"/>
  <c r="Q468" i="1"/>
  <c r="R468" i="1"/>
  <c r="S468" i="1"/>
  <c r="T468" i="1"/>
  <c r="U468" i="1"/>
  <c r="V468" i="1"/>
  <c r="W468" i="1"/>
  <c r="X468" i="1"/>
  <c r="Y468" i="1"/>
  <c r="Z468" i="1"/>
  <c r="AA468" i="1"/>
  <c r="AB468" i="1"/>
  <c r="AC468" i="1"/>
  <c r="AD468" i="1"/>
  <c r="AE468" i="1"/>
  <c r="AF468" i="1"/>
  <c r="AG468" i="1"/>
  <c r="AH468" i="1"/>
  <c r="AI468" i="1"/>
  <c r="AJ468" i="1"/>
  <c r="AK468" i="1"/>
  <c r="AL468" i="1"/>
  <c r="AM468" i="1"/>
  <c r="AN468" i="1"/>
  <c r="AO468" i="1"/>
  <c r="AP468" i="1"/>
  <c r="AQ468" i="1"/>
  <c r="AR468" i="1"/>
  <c r="AS468" i="1"/>
  <c r="AT468" i="1"/>
  <c r="AU468" i="1"/>
  <c r="AV468" i="1"/>
  <c r="AW468" i="1"/>
  <c r="AX468" i="1"/>
  <c r="AY468" i="1"/>
  <c r="AZ468" i="1"/>
  <c r="BA468" i="1"/>
  <c r="BB468" i="1"/>
  <c r="BC468" i="1"/>
  <c r="BD468" i="1"/>
  <c r="BE468" i="1"/>
  <c r="BF468" i="1"/>
  <c r="H469" i="1"/>
  <c r="I469" i="1"/>
  <c r="J469" i="1"/>
  <c r="K469" i="1"/>
  <c r="L469" i="1"/>
  <c r="M469" i="1"/>
  <c r="N469" i="1"/>
  <c r="O469" i="1"/>
  <c r="P469" i="1"/>
  <c r="Q469" i="1"/>
  <c r="R469" i="1"/>
  <c r="S469" i="1"/>
  <c r="T469" i="1"/>
  <c r="U469" i="1"/>
  <c r="V469" i="1"/>
  <c r="W469" i="1"/>
  <c r="X469" i="1"/>
  <c r="Y469" i="1"/>
  <c r="Z469" i="1"/>
  <c r="AA469" i="1"/>
  <c r="AB469" i="1"/>
  <c r="AC469" i="1"/>
  <c r="AD469" i="1"/>
  <c r="AE469" i="1"/>
  <c r="AF469" i="1"/>
  <c r="AG469" i="1"/>
  <c r="AH469" i="1"/>
  <c r="AI469" i="1"/>
  <c r="AJ469" i="1"/>
  <c r="AK469" i="1"/>
  <c r="AL469" i="1"/>
  <c r="AM469" i="1"/>
  <c r="AN469" i="1"/>
  <c r="AO469" i="1"/>
  <c r="AP469" i="1"/>
  <c r="AQ469" i="1"/>
  <c r="AR469" i="1"/>
  <c r="AS469" i="1"/>
  <c r="AT469" i="1"/>
  <c r="AU469" i="1"/>
  <c r="AV469" i="1"/>
  <c r="AW469" i="1"/>
  <c r="AX469" i="1"/>
  <c r="AY469" i="1"/>
  <c r="AZ469" i="1"/>
  <c r="BA469" i="1"/>
  <c r="BB469" i="1"/>
  <c r="BC469" i="1"/>
  <c r="BD469" i="1"/>
  <c r="BE469" i="1"/>
  <c r="BF469" i="1"/>
  <c r="H470" i="1"/>
  <c r="I470" i="1"/>
  <c r="J470" i="1"/>
  <c r="K470" i="1"/>
  <c r="L470" i="1"/>
  <c r="M470" i="1"/>
  <c r="N470" i="1"/>
  <c r="O470" i="1"/>
  <c r="P470" i="1"/>
  <c r="Q470" i="1"/>
  <c r="R470" i="1"/>
  <c r="S470" i="1"/>
  <c r="T470" i="1"/>
  <c r="U470" i="1"/>
  <c r="V470" i="1"/>
  <c r="W470" i="1"/>
  <c r="X470" i="1"/>
  <c r="Y470" i="1"/>
  <c r="Z470" i="1"/>
  <c r="AA470" i="1"/>
  <c r="AB470" i="1"/>
  <c r="AC470" i="1"/>
  <c r="AD470" i="1"/>
  <c r="AE470" i="1"/>
  <c r="AF470" i="1"/>
  <c r="AG470" i="1"/>
  <c r="AH470" i="1"/>
  <c r="AI470" i="1"/>
  <c r="AJ470" i="1"/>
  <c r="AK470" i="1"/>
  <c r="AL470" i="1"/>
  <c r="AM470" i="1"/>
  <c r="AN470" i="1"/>
  <c r="AO470" i="1"/>
  <c r="AP470" i="1"/>
  <c r="AQ470" i="1"/>
  <c r="AR470" i="1"/>
  <c r="AS470" i="1"/>
  <c r="AT470" i="1"/>
  <c r="AU470" i="1"/>
  <c r="AV470" i="1"/>
  <c r="AW470" i="1"/>
  <c r="AX470" i="1"/>
  <c r="AY470" i="1"/>
  <c r="AZ470" i="1"/>
  <c r="BA470" i="1"/>
  <c r="BB470" i="1"/>
  <c r="BC470" i="1"/>
  <c r="BD470" i="1"/>
  <c r="BE470" i="1"/>
  <c r="BF470" i="1"/>
  <c r="H471" i="1"/>
  <c r="I471" i="1"/>
  <c r="J471" i="1"/>
  <c r="K471" i="1"/>
  <c r="L471" i="1"/>
  <c r="M471" i="1"/>
  <c r="N471" i="1"/>
  <c r="O471" i="1"/>
  <c r="P471" i="1"/>
  <c r="Q471" i="1"/>
  <c r="R471" i="1"/>
  <c r="S471" i="1"/>
  <c r="T471" i="1"/>
  <c r="U471" i="1"/>
  <c r="V471" i="1"/>
  <c r="W471" i="1"/>
  <c r="X471" i="1"/>
  <c r="Y471" i="1"/>
  <c r="Z471" i="1"/>
  <c r="AA471" i="1"/>
  <c r="AB471" i="1"/>
  <c r="AC471" i="1"/>
  <c r="AD471" i="1"/>
  <c r="AE471" i="1"/>
  <c r="AF471" i="1"/>
  <c r="AG471" i="1"/>
  <c r="AH471" i="1"/>
  <c r="AI471" i="1"/>
  <c r="AJ471" i="1"/>
  <c r="AK471" i="1"/>
  <c r="AL471" i="1"/>
  <c r="AM471" i="1"/>
  <c r="AN471" i="1"/>
  <c r="AO471" i="1"/>
  <c r="AP471" i="1"/>
  <c r="AQ471" i="1"/>
  <c r="AR471" i="1"/>
  <c r="AS471" i="1"/>
  <c r="AT471" i="1"/>
  <c r="AU471" i="1"/>
  <c r="AV471" i="1"/>
  <c r="AW471" i="1"/>
  <c r="AX471" i="1"/>
  <c r="AY471" i="1"/>
  <c r="AZ471" i="1"/>
  <c r="BA471" i="1"/>
  <c r="BB471" i="1"/>
  <c r="BC471" i="1"/>
  <c r="BD471" i="1"/>
  <c r="BE471" i="1"/>
  <c r="BF471" i="1"/>
  <c r="H472" i="1"/>
  <c r="I472" i="1"/>
  <c r="J472" i="1"/>
  <c r="K472" i="1"/>
  <c r="L472" i="1"/>
  <c r="M472" i="1"/>
  <c r="N472" i="1"/>
  <c r="O472" i="1"/>
  <c r="P472" i="1"/>
  <c r="Q472" i="1"/>
  <c r="R472" i="1"/>
  <c r="S472" i="1"/>
  <c r="T472" i="1"/>
  <c r="U472" i="1"/>
  <c r="V472" i="1"/>
  <c r="W472" i="1"/>
  <c r="X472" i="1"/>
  <c r="Y472" i="1"/>
  <c r="Z472" i="1"/>
  <c r="AA472" i="1"/>
  <c r="AB472" i="1"/>
  <c r="AC472" i="1"/>
  <c r="AD472" i="1"/>
  <c r="AE472" i="1"/>
  <c r="AF472" i="1"/>
  <c r="AG472" i="1"/>
  <c r="AH472" i="1"/>
  <c r="AI472" i="1"/>
  <c r="AJ472" i="1"/>
  <c r="AK472" i="1"/>
  <c r="AL472" i="1"/>
  <c r="AM472" i="1"/>
  <c r="AN472" i="1"/>
  <c r="AO472" i="1"/>
  <c r="AP472" i="1"/>
  <c r="AQ472" i="1"/>
  <c r="AR472" i="1"/>
  <c r="AS472" i="1"/>
  <c r="AT472" i="1"/>
  <c r="AU472" i="1"/>
  <c r="AV472" i="1"/>
  <c r="AW472" i="1"/>
  <c r="AX472" i="1"/>
  <c r="AY472" i="1"/>
  <c r="AZ472" i="1"/>
  <c r="BA472" i="1"/>
  <c r="BB472" i="1"/>
  <c r="BC472" i="1"/>
  <c r="BD472" i="1"/>
  <c r="BE472" i="1"/>
  <c r="BF472" i="1"/>
  <c r="H473" i="1"/>
  <c r="I473" i="1"/>
  <c r="J473" i="1"/>
  <c r="K473" i="1"/>
  <c r="L473" i="1"/>
  <c r="M473" i="1"/>
  <c r="N473" i="1"/>
  <c r="O473" i="1"/>
  <c r="P473" i="1"/>
  <c r="Q473" i="1"/>
  <c r="R473" i="1"/>
  <c r="S473" i="1"/>
  <c r="T473" i="1"/>
  <c r="U473" i="1"/>
  <c r="V473" i="1"/>
  <c r="W473" i="1"/>
  <c r="X473" i="1"/>
  <c r="Y473" i="1"/>
  <c r="Z473" i="1"/>
  <c r="AA473" i="1"/>
  <c r="AB473" i="1"/>
  <c r="AC473" i="1"/>
  <c r="AD473" i="1"/>
  <c r="AE473" i="1"/>
  <c r="AF473" i="1"/>
  <c r="AG473" i="1"/>
  <c r="AH473" i="1"/>
  <c r="AI473" i="1"/>
  <c r="AJ473" i="1"/>
  <c r="AK473" i="1"/>
  <c r="AL473" i="1"/>
  <c r="AM473" i="1"/>
  <c r="AN473" i="1"/>
  <c r="AO473" i="1"/>
  <c r="AP473" i="1"/>
  <c r="AQ473" i="1"/>
  <c r="AR473" i="1"/>
  <c r="AS473" i="1"/>
  <c r="AT473" i="1"/>
  <c r="AU473" i="1"/>
  <c r="AV473" i="1"/>
  <c r="AW473" i="1"/>
  <c r="AX473" i="1"/>
  <c r="AY473" i="1"/>
  <c r="AZ473" i="1"/>
  <c r="BA473" i="1"/>
  <c r="BB473" i="1"/>
  <c r="BC473" i="1"/>
  <c r="BD473" i="1"/>
  <c r="BE473" i="1"/>
  <c r="BF473" i="1"/>
  <c r="H474" i="1"/>
  <c r="I474" i="1"/>
  <c r="J474" i="1"/>
  <c r="K474" i="1"/>
  <c r="L474" i="1"/>
  <c r="M474" i="1"/>
  <c r="N474" i="1"/>
  <c r="O474" i="1"/>
  <c r="P474" i="1"/>
  <c r="Q474" i="1"/>
  <c r="R474" i="1"/>
  <c r="S474" i="1"/>
  <c r="T474" i="1"/>
  <c r="U474" i="1"/>
  <c r="V474" i="1"/>
  <c r="W474" i="1"/>
  <c r="X474" i="1"/>
  <c r="Y474" i="1"/>
  <c r="Z474" i="1"/>
  <c r="AA474" i="1"/>
  <c r="AB474" i="1"/>
  <c r="AC474" i="1"/>
  <c r="AD474" i="1"/>
  <c r="AE474" i="1"/>
  <c r="AF474" i="1"/>
  <c r="AG474" i="1"/>
  <c r="AH474" i="1"/>
  <c r="AI474" i="1"/>
  <c r="AJ474" i="1"/>
  <c r="AK474" i="1"/>
  <c r="AL474" i="1"/>
  <c r="AM474" i="1"/>
  <c r="AN474" i="1"/>
  <c r="AO474" i="1"/>
  <c r="AP474" i="1"/>
  <c r="AQ474" i="1"/>
  <c r="AR474" i="1"/>
  <c r="AS474" i="1"/>
  <c r="AT474" i="1"/>
  <c r="AU474" i="1"/>
  <c r="AV474" i="1"/>
  <c r="AW474" i="1"/>
  <c r="AX474" i="1"/>
  <c r="AY474" i="1"/>
  <c r="AZ474" i="1"/>
  <c r="BA474" i="1"/>
  <c r="BB474" i="1"/>
  <c r="BC474" i="1"/>
  <c r="BD474" i="1"/>
  <c r="BE474" i="1"/>
  <c r="BF474" i="1"/>
  <c r="H475" i="1"/>
  <c r="I475" i="1"/>
  <c r="J475" i="1"/>
  <c r="K475" i="1"/>
  <c r="L475" i="1"/>
  <c r="M475" i="1"/>
  <c r="N475" i="1"/>
  <c r="O475" i="1"/>
  <c r="P475" i="1"/>
  <c r="Q475" i="1"/>
  <c r="R475" i="1"/>
  <c r="S475" i="1"/>
  <c r="T475" i="1"/>
  <c r="U475" i="1"/>
  <c r="V475" i="1"/>
  <c r="W475" i="1"/>
  <c r="X475" i="1"/>
  <c r="Y475" i="1"/>
  <c r="Z475" i="1"/>
  <c r="AA475" i="1"/>
  <c r="AB475" i="1"/>
  <c r="AC475" i="1"/>
  <c r="AD475" i="1"/>
  <c r="AE475" i="1"/>
  <c r="AF475" i="1"/>
  <c r="AG475" i="1"/>
  <c r="AH475" i="1"/>
  <c r="AI475" i="1"/>
  <c r="AJ475" i="1"/>
  <c r="AK475" i="1"/>
  <c r="AL475" i="1"/>
  <c r="AM475" i="1"/>
  <c r="AN475" i="1"/>
  <c r="AO475" i="1"/>
  <c r="AP475" i="1"/>
  <c r="AQ475" i="1"/>
  <c r="AR475" i="1"/>
  <c r="AS475" i="1"/>
  <c r="AT475" i="1"/>
  <c r="AU475" i="1"/>
  <c r="AV475" i="1"/>
  <c r="AW475" i="1"/>
  <c r="AX475" i="1"/>
  <c r="AY475" i="1"/>
  <c r="AZ475" i="1"/>
  <c r="BA475" i="1"/>
  <c r="BB475" i="1"/>
  <c r="BC475" i="1"/>
  <c r="BD475" i="1"/>
  <c r="BE475" i="1"/>
  <c r="BF475" i="1"/>
  <c r="H476" i="1"/>
  <c r="I476" i="1"/>
  <c r="J476" i="1"/>
  <c r="K476" i="1"/>
  <c r="L476" i="1"/>
  <c r="M476" i="1"/>
  <c r="N476" i="1"/>
  <c r="O476" i="1"/>
  <c r="P476" i="1"/>
  <c r="Q476" i="1"/>
  <c r="R476" i="1"/>
  <c r="S476" i="1"/>
  <c r="T476" i="1"/>
  <c r="U476" i="1"/>
  <c r="V476" i="1"/>
  <c r="W476" i="1"/>
  <c r="X476" i="1"/>
  <c r="Y476" i="1"/>
  <c r="Z476" i="1"/>
  <c r="AA476" i="1"/>
  <c r="AB476" i="1"/>
  <c r="AC476" i="1"/>
  <c r="AD476" i="1"/>
  <c r="AE476" i="1"/>
  <c r="AF476" i="1"/>
  <c r="AG476" i="1"/>
  <c r="AH476" i="1"/>
  <c r="AI476" i="1"/>
  <c r="AJ476" i="1"/>
  <c r="AK476" i="1"/>
  <c r="AL476" i="1"/>
  <c r="AM476" i="1"/>
  <c r="AN476" i="1"/>
  <c r="AO476" i="1"/>
  <c r="AP476" i="1"/>
  <c r="AQ476" i="1"/>
  <c r="AR476" i="1"/>
  <c r="AS476" i="1"/>
  <c r="AT476" i="1"/>
  <c r="AU476" i="1"/>
  <c r="AV476" i="1"/>
  <c r="AW476" i="1"/>
  <c r="AX476" i="1"/>
  <c r="AY476" i="1"/>
  <c r="AZ476" i="1"/>
  <c r="BA476" i="1"/>
  <c r="BB476" i="1"/>
  <c r="BC476" i="1"/>
  <c r="BD476" i="1"/>
  <c r="BE476" i="1"/>
  <c r="BF476" i="1"/>
  <c r="H477" i="1"/>
  <c r="I477" i="1"/>
  <c r="J477" i="1"/>
  <c r="K477" i="1"/>
  <c r="L477" i="1"/>
  <c r="M477" i="1"/>
  <c r="N477" i="1"/>
  <c r="O477" i="1"/>
  <c r="P477" i="1"/>
  <c r="Q477" i="1"/>
  <c r="R477" i="1"/>
  <c r="S477" i="1"/>
  <c r="T477" i="1"/>
  <c r="U477" i="1"/>
  <c r="V477" i="1"/>
  <c r="W477" i="1"/>
  <c r="X477" i="1"/>
  <c r="Y477" i="1"/>
  <c r="Z477" i="1"/>
  <c r="AA477" i="1"/>
  <c r="AB477" i="1"/>
  <c r="AC477" i="1"/>
  <c r="AD477" i="1"/>
  <c r="AE477" i="1"/>
  <c r="AF477" i="1"/>
  <c r="AG477" i="1"/>
  <c r="AH477" i="1"/>
  <c r="AI477" i="1"/>
  <c r="AJ477" i="1"/>
  <c r="AK477" i="1"/>
  <c r="AL477" i="1"/>
  <c r="AM477" i="1"/>
  <c r="AN477" i="1"/>
  <c r="AO477" i="1"/>
  <c r="AP477" i="1"/>
  <c r="AQ477" i="1"/>
  <c r="AR477" i="1"/>
  <c r="AS477" i="1"/>
  <c r="AT477" i="1"/>
  <c r="AU477" i="1"/>
  <c r="AV477" i="1"/>
  <c r="AW477" i="1"/>
  <c r="AX477" i="1"/>
  <c r="AY477" i="1"/>
  <c r="AZ477" i="1"/>
  <c r="BA477" i="1"/>
  <c r="BB477" i="1"/>
  <c r="BC477" i="1"/>
  <c r="BD477" i="1"/>
  <c r="BE477" i="1"/>
  <c r="BF477" i="1"/>
  <c r="H478" i="1"/>
  <c r="I478" i="1"/>
  <c r="J478" i="1"/>
  <c r="K478" i="1"/>
  <c r="L478" i="1"/>
  <c r="M478" i="1"/>
  <c r="N478" i="1"/>
  <c r="O478" i="1"/>
  <c r="P478" i="1"/>
  <c r="Q478" i="1"/>
  <c r="R478" i="1"/>
  <c r="S478" i="1"/>
  <c r="T478" i="1"/>
  <c r="U478" i="1"/>
  <c r="V478" i="1"/>
  <c r="W478" i="1"/>
  <c r="X478" i="1"/>
  <c r="Y478" i="1"/>
  <c r="Z478" i="1"/>
  <c r="AA478" i="1"/>
  <c r="AB478" i="1"/>
  <c r="AC478" i="1"/>
  <c r="AD478" i="1"/>
  <c r="AE478" i="1"/>
  <c r="AF478" i="1"/>
  <c r="AG478" i="1"/>
  <c r="AH478" i="1"/>
  <c r="AI478" i="1"/>
  <c r="AJ478" i="1"/>
  <c r="AK478" i="1"/>
  <c r="AL478" i="1"/>
  <c r="AM478" i="1"/>
  <c r="AN478" i="1"/>
  <c r="AO478" i="1"/>
  <c r="AP478" i="1"/>
  <c r="AQ478" i="1"/>
  <c r="AR478" i="1"/>
  <c r="AS478" i="1"/>
  <c r="AT478" i="1"/>
  <c r="AU478" i="1"/>
  <c r="AV478" i="1"/>
  <c r="AW478" i="1"/>
  <c r="AX478" i="1"/>
  <c r="AY478" i="1"/>
  <c r="AZ478" i="1"/>
  <c r="BA478" i="1"/>
  <c r="BB478" i="1"/>
  <c r="BC478" i="1"/>
  <c r="BD478" i="1"/>
  <c r="BE478" i="1"/>
  <c r="BF478" i="1"/>
  <c r="H479" i="1"/>
  <c r="I479" i="1"/>
  <c r="J479" i="1"/>
  <c r="K479" i="1"/>
  <c r="L479" i="1"/>
  <c r="M479" i="1"/>
  <c r="N479" i="1"/>
  <c r="O479" i="1"/>
  <c r="P479" i="1"/>
  <c r="Q479" i="1"/>
  <c r="R479" i="1"/>
  <c r="S479" i="1"/>
  <c r="T479" i="1"/>
  <c r="U479" i="1"/>
  <c r="V479" i="1"/>
  <c r="W479" i="1"/>
  <c r="X479" i="1"/>
  <c r="Y479" i="1"/>
  <c r="Z479" i="1"/>
  <c r="AA479" i="1"/>
  <c r="AB479" i="1"/>
  <c r="AC479" i="1"/>
  <c r="AD479" i="1"/>
  <c r="AE479" i="1"/>
  <c r="AF479" i="1"/>
  <c r="AG479" i="1"/>
  <c r="AH479" i="1"/>
  <c r="AI479" i="1"/>
  <c r="AJ479" i="1"/>
  <c r="AK479" i="1"/>
  <c r="AL479" i="1"/>
  <c r="AM479" i="1"/>
  <c r="AN479" i="1"/>
  <c r="AO479" i="1"/>
  <c r="AP479" i="1"/>
  <c r="AQ479" i="1"/>
  <c r="AR479" i="1"/>
  <c r="AS479" i="1"/>
  <c r="AT479" i="1"/>
  <c r="AU479" i="1"/>
  <c r="AV479" i="1"/>
  <c r="AW479" i="1"/>
  <c r="AX479" i="1"/>
  <c r="AY479" i="1"/>
  <c r="AZ479" i="1"/>
  <c r="BA479" i="1"/>
  <c r="BB479" i="1"/>
  <c r="BC479" i="1"/>
  <c r="BD479" i="1"/>
  <c r="BE479" i="1"/>
  <c r="BF479" i="1"/>
  <c r="H480" i="1"/>
  <c r="I480" i="1"/>
  <c r="J480" i="1"/>
  <c r="K480" i="1"/>
  <c r="L480" i="1"/>
  <c r="M480" i="1"/>
  <c r="N480" i="1"/>
  <c r="O480" i="1"/>
  <c r="P480" i="1"/>
  <c r="Q480" i="1"/>
  <c r="R480" i="1"/>
  <c r="S480" i="1"/>
  <c r="T480" i="1"/>
  <c r="U480" i="1"/>
  <c r="V480" i="1"/>
  <c r="W480" i="1"/>
  <c r="X480" i="1"/>
  <c r="Y480" i="1"/>
  <c r="Z480" i="1"/>
  <c r="AA480" i="1"/>
  <c r="AB480" i="1"/>
  <c r="AC480" i="1"/>
  <c r="AD480" i="1"/>
  <c r="AE480" i="1"/>
  <c r="AF480" i="1"/>
  <c r="AG480" i="1"/>
  <c r="AH480" i="1"/>
  <c r="AI480" i="1"/>
  <c r="AJ480" i="1"/>
  <c r="AK480" i="1"/>
  <c r="AL480" i="1"/>
  <c r="AM480" i="1"/>
  <c r="AN480" i="1"/>
  <c r="AO480" i="1"/>
  <c r="AP480" i="1"/>
  <c r="AQ480" i="1"/>
  <c r="AR480" i="1"/>
  <c r="AS480" i="1"/>
  <c r="AT480" i="1"/>
  <c r="AU480" i="1"/>
  <c r="AV480" i="1"/>
  <c r="AW480" i="1"/>
  <c r="AX480" i="1"/>
  <c r="AY480" i="1"/>
  <c r="AZ480" i="1"/>
  <c r="BA480" i="1"/>
  <c r="BB480" i="1"/>
  <c r="BC480" i="1"/>
  <c r="BD480" i="1"/>
  <c r="BE480" i="1"/>
  <c r="BF480" i="1"/>
  <c r="H481" i="1"/>
  <c r="I481" i="1"/>
  <c r="J481" i="1"/>
  <c r="K481" i="1"/>
  <c r="L481" i="1"/>
  <c r="M481" i="1"/>
  <c r="N481" i="1"/>
  <c r="O481" i="1"/>
  <c r="P481" i="1"/>
  <c r="Q481" i="1"/>
  <c r="R481" i="1"/>
  <c r="S481" i="1"/>
  <c r="T481" i="1"/>
  <c r="U481" i="1"/>
  <c r="V481" i="1"/>
  <c r="W481" i="1"/>
  <c r="X481" i="1"/>
  <c r="Y481" i="1"/>
  <c r="Z481" i="1"/>
  <c r="AA481" i="1"/>
  <c r="AB481" i="1"/>
  <c r="AC481" i="1"/>
  <c r="AD481" i="1"/>
  <c r="AE481" i="1"/>
  <c r="AF481" i="1"/>
  <c r="AG481" i="1"/>
  <c r="AH481" i="1"/>
  <c r="AI481" i="1"/>
  <c r="AJ481" i="1"/>
  <c r="AK481" i="1"/>
  <c r="AL481" i="1"/>
  <c r="AM481" i="1"/>
  <c r="AN481" i="1"/>
  <c r="AO481" i="1"/>
  <c r="AP481" i="1"/>
  <c r="AQ481" i="1"/>
  <c r="AR481" i="1"/>
  <c r="AS481" i="1"/>
  <c r="AT481" i="1"/>
  <c r="AU481" i="1"/>
  <c r="AV481" i="1"/>
  <c r="AW481" i="1"/>
  <c r="AX481" i="1"/>
  <c r="AY481" i="1"/>
  <c r="AZ481" i="1"/>
  <c r="BA481" i="1"/>
  <c r="BB481" i="1"/>
  <c r="BC481" i="1"/>
  <c r="BD481" i="1"/>
  <c r="BE481" i="1"/>
  <c r="BF481" i="1"/>
  <c r="H482" i="1"/>
  <c r="I482" i="1"/>
  <c r="J482" i="1"/>
  <c r="K482" i="1"/>
  <c r="L482" i="1"/>
  <c r="M482" i="1"/>
  <c r="N482" i="1"/>
  <c r="O482" i="1"/>
  <c r="P482" i="1"/>
  <c r="Q482" i="1"/>
  <c r="R482" i="1"/>
  <c r="S482" i="1"/>
  <c r="T482" i="1"/>
  <c r="U482" i="1"/>
  <c r="V482" i="1"/>
  <c r="W482" i="1"/>
  <c r="X482" i="1"/>
  <c r="Y482" i="1"/>
  <c r="Z482" i="1"/>
  <c r="AA482" i="1"/>
  <c r="AB482" i="1"/>
  <c r="AC482" i="1"/>
  <c r="AD482" i="1"/>
  <c r="AE482" i="1"/>
  <c r="AF482" i="1"/>
  <c r="AG482" i="1"/>
  <c r="AH482" i="1"/>
  <c r="AI482" i="1"/>
  <c r="AJ482" i="1"/>
  <c r="AK482" i="1"/>
  <c r="AL482" i="1"/>
  <c r="AM482" i="1"/>
  <c r="AN482" i="1"/>
  <c r="AO482" i="1"/>
  <c r="AP482" i="1"/>
  <c r="AQ482" i="1"/>
  <c r="AR482" i="1"/>
  <c r="AS482" i="1"/>
  <c r="AT482" i="1"/>
  <c r="AU482" i="1"/>
  <c r="AV482" i="1"/>
  <c r="AW482" i="1"/>
  <c r="AX482" i="1"/>
  <c r="AY482" i="1"/>
  <c r="AZ482" i="1"/>
  <c r="BA482" i="1"/>
  <c r="BB482" i="1"/>
  <c r="BC482" i="1"/>
  <c r="BD482" i="1"/>
  <c r="BE482" i="1"/>
  <c r="BF482" i="1"/>
  <c r="H483" i="1"/>
  <c r="I483" i="1"/>
  <c r="J483" i="1"/>
  <c r="K483" i="1"/>
  <c r="L483" i="1"/>
  <c r="M483" i="1"/>
  <c r="N483" i="1"/>
  <c r="O483" i="1"/>
  <c r="P483" i="1"/>
  <c r="Q483" i="1"/>
  <c r="R483" i="1"/>
  <c r="S483" i="1"/>
  <c r="T483" i="1"/>
  <c r="U483" i="1"/>
  <c r="V483" i="1"/>
  <c r="W483" i="1"/>
  <c r="X483" i="1"/>
  <c r="Y483" i="1"/>
  <c r="Z483" i="1"/>
  <c r="AA483" i="1"/>
  <c r="AB483" i="1"/>
  <c r="AC483" i="1"/>
  <c r="AD483" i="1"/>
  <c r="AE483" i="1"/>
  <c r="AF483" i="1"/>
  <c r="AG483" i="1"/>
  <c r="AH483" i="1"/>
  <c r="AI483" i="1"/>
  <c r="AJ483" i="1"/>
  <c r="AK483" i="1"/>
  <c r="AL483" i="1"/>
  <c r="AM483" i="1"/>
  <c r="AN483" i="1"/>
  <c r="AO483" i="1"/>
  <c r="AP483" i="1"/>
  <c r="AQ483" i="1"/>
  <c r="AR483" i="1"/>
  <c r="AS483" i="1"/>
  <c r="AT483" i="1"/>
  <c r="AU483" i="1"/>
  <c r="AV483" i="1"/>
  <c r="AW483" i="1"/>
  <c r="AX483" i="1"/>
  <c r="AY483" i="1"/>
  <c r="AZ483" i="1"/>
  <c r="BA483" i="1"/>
  <c r="BB483" i="1"/>
  <c r="BC483" i="1"/>
  <c r="BD483" i="1"/>
  <c r="BE483" i="1"/>
  <c r="BF483" i="1"/>
  <c r="H484" i="1"/>
  <c r="I484" i="1"/>
  <c r="J484" i="1"/>
  <c r="K484" i="1"/>
  <c r="L484" i="1"/>
  <c r="M484" i="1"/>
  <c r="N484" i="1"/>
  <c r="O484" i="1"/>
  <c r="P484" i="1"/>
  <c r="Q484" i="1"/>
  <c r="R484" i="1"/>
  <c r="S484" i="1"/>
  <c r="T484" i="1"/>
  <c r="U484" i="1"/>
  <c r="V484" i="1"/>
  <c r="W484" i="1"/>
  <c r="X484" i="1"/>
  <c r="Y484" i="1"/>
  <c r="Z484" i="1"/>
  <c r="AA484" i="1"/>
  <c r="AB484" i="1"/>
  <c r="AC484" i="1"/>
  <c r="AD484" i="1"/>
  <c r="AE484" i="1"/>
  <c r="AF484" i="1"/>
  <c r="AG484" i="1"/>
  <c r="AH484" i="1"/>
  <c r="AI484" i="1"/>
  <c r="AJ484" i="1"/>
  <c r="AK484" i="1"/>
  <c r="AL484" i="1"/>
  <c r="AM484" i="1"/>
  <c r="AN484" i="1"/>
  <c r="AO484" i="1"/>
  <c r="AP484" i="1"/>
  <c r="AQ484" i="1"/>
  <c r="AR484" i="1"/>
  <c r="AS484" i="1"/>
  <c r="AT484" i="1"/>
  <c r="AU484" i="1"/>
  <c r="AV484" i="1"/>
  <c r="AW484" i="1"/>
  <c r="AX484" i="1"/>
  <c r="AY484" i="1"/>
  <c r="AZ484" i="1"/>
  <c r="BA484" i="1"/>
  <c r="BB484" i="1"/>
  <c r="BC484" i="1"/>
  <c r="BD484" i="1"/>
  <c r="BE484" i="1"/>
  <c r="BF484" i="1"/>
  <c r="H485" i="1"/>
  <c r="I485" i="1"/>
  <c r="J485" i="1"/>
  <c r="K485" i="1"/>
  <c r="L485" i="1"/>
  <c r="M485" i="1"/>
  <c r="N485" i="1"/>
  <c r="O485" i="1"/>
  <c r="P485" i="1"/>
  <c r="Q485" i="1"/>
  <c r="R485" i="1"/>
  <c r="S485" i="1"/>
  <c r="T485" i="1"/>
  <c r="U485" i="1"/>
  <c r="V485" i="1"/>
  <c r="W485" i="1"/>
  <c r="X485" i="1"/>
  <c r="Y485" i="1"/>
  <c r="Z485" i="1"/>
  <c r="AA485" i="1"/>
  <c r="AB485" i="1"/>
  <c r="AC485" i="1"/>
  <c r="AD485" i="1"/>
  <c r="AE485" i="1"/>
  <c r="AF485" i="1"/>
  <c r="AG485" i="1"/>
  <c r="AH485" i="1"/>
  <c r="AI485" i="1"/>
  <c r="AJ485" i="1"/>
  <c r="AK485" i="1"/>
  <c r="AL485" i="1"/>
  <c r="AM485" i="1"/>
  <c r="AN485" i="1"/>
  <c r="AO485" i="1"/>
  <c r="AP485" i="1"/>
  <c r="AQ485" i="1"/>
  <c r="AR485" i="1"/>
  <c r="AS485" i="1"/>
  <c r="AT485" i="1"/>
  <c r="AU485" i="1"/>
  <c r="AV485" i="1"/>
  <c r="AW485" i="1"/>
  <c r="AX485" i="1"/>
  <c r="AY485" i="1"/>
  <c r="AZ485" i="1"/>
  <c r="BA485" i="1"/>
  <c r="BB485" i="1"/>
  <c r="BC485" i="1"/>
  <c r="BD485" i="1"/>
  <c r="BE485" i="1"/>
  <c r="BF485" i="1"/>
  <c r="H486" i="1"/>
  <c r="I486" i="1"/>
  <c r="J486" i="1"/>
  <c r="K486" i="1"/>
  <c r="L486" i="1"/>
  <c r="M486" i="1"/>
  <c r="N486" i="1"/>
  <c r="O486" i="1"/>
  <c r="P486" i="1"/>
  <c r="Q486" i="1"/>
  <c r="R486" i="1"/>
  <c r="S486" i="1"/>
  <c r="T486" i="1"/>
  <c r="U486" i="1"/>
  <c r="V486" i="1"/>
  <c r="W486" i="1"/>
  <c r="X486" i="1"/>
  <c r="Y486" i="1"/>
  <c r="Z486" i="1"/>
  <c r="AA486" i="1"/>
  <c r="AB486" i="1"/>
  <c r="AC486" i="1"/>
  <c r="AD486" i="1"/>
  <c r="AE486" i="1"/>
  <c r="AF486" i="1"/>
  <c r="AG486" i="1"/>
  <c r="AH486" i="1"/>
  <c r="AI486" i="1"/>
  <c r="AJ486" i="1"/>
  <c r="AK486" i="1"/>
  <c r="AL486" i="1"/>
  <c r="AM486" i="1"/>
  <c r="AN486" i="1"/>
  <c r="AO486" i="1"/>
  <c r="AP486" i="1"/>
  <c r="AQ486" i="1"/>
  <c r="AR486" i="1"/>
  <c r="AS486" i="1"/>
  <c r="AT486" i="1"/>
  <c r="AU486" i="1"/>
  <c r="AV486" i="1"/>
  <c r="AW486" i="1"/>
  <c r="AX486" i="1"/>
  <c r="AY486" i="1"/>
  <c r="AZ486" i="1"/>
  <c r="BA486" i="1"/>
  <c r="BB486" i="1"/>
  <c r="BC486" i="1"/>
  <c r="BD486" i="1"/>
  <c r="BE486" i="1"/>
  <c r="BF486" i="1"/>
  <c r="H487" i="1"/>
  <c r="I487" i="1"/>
  <c r="J487" i="1"/>
  <c r="K487" i="1"/>
  <c r="L487" i="1"/>
  <c r="M487" i="1"/>
  <c r="N487" i="1"/>
  <c r="O487" i="1"/>
  <c r="P487" i="1"/>
  <c r="Q487" i="1"/>
  <c r="R487" i="1"/>
  <c r="S487" i="1"/>
  <c r="T487" i="1"/>
  <c r="U487" i="1"/>
  <c r="V487" i="1"/>
  <c r="W487" i="1"/>
  <c r="X487" i="1"/>
  <c r="Y487" i="1"/>
  <c r="Z487" i="1"/>
  <c r="AA487" i="1"/>
  <c r="AB487" i="1"/>
  <c r="AC487" i="1"/>
  <c r="AD487" i="1"/>
  <c r="AE487" i="1"/>
  <c r="AF487" i="1"/>
  <c r="AG487" i="1"/>
  <c r="AH487" i="1"/>
  <c r="AI487" i="1"/>
  <c r="AJ487" i="1"/>
  <c r="AK487" i="1"/>
  <c r="AL487" i="1"/>
  <c r="AM487" i="1"/>
  <c r="AN487" i="1"/>
  <c r="AO487" i="1"/>
  <c r="AP487" i="1"/>
  <c r="AQ487" i="1"/>
  <c r="AR487" i="1"/>
  <c r="AS487" i="1"/>
  <c r="AT487" i="1"/>
  <c r="AU487" i="1"/>
  <c r="AV487" i="1"/>
  <c r="AW487" i="1"/>
  <c r="AX487" i="1"/>
  <c r="AY487" i="1"/>
  <c r="AZ487" i="1"/>
  <c r="BA487" i="1"/>
  <c r="BB487" i="1"/>
  <c r="BC487" i="1"/>
  <c r="BD487" i="1"/>
  <c r="BE487" i="1"/>
  <c r="BF487" i="1"/>
  <c r="H488" i="1"/>
  <c r="I488" i="1"/>
  <c r="J488" i="1"/>
  <c r="K488" i="1"/>
  <c r="L488" i="1"/>
  <c r="M488" i="1"/>
  <c r="N488" i="1"/>
  <c r="O488" i="1"/>
  <c r="P488" i="1"/>
  <c r="Q488" i="1"/>
  <c r="R488" i="1"/>
  <c r="S488" i="1"/>
  <c r="T488" i="1"/>
  <c r="U488" i="1"/>
  <c r="V488" i="1"/>
  <c r="W488" i="1"/>
  <c r="X488" i="1"/>
  <c r="Y488" i="1"/>
  <c r="Z488" i="1"/>
  <c r="AA488" i="1"/>
  <c r="AB488" i="1"/>
  <c r="AC488" i="1"/>
  <c r="AD488" i="1"/>
  <c r="AE488" i="1"/>
  <c r="AF488" i="1"/>
  <c r="AG488" i="1"/>
  <c r="AH488" i="1"/>
  <c r="AI488" i="1"/>
  <c r="AJ488" i="1"/>
  <c r="AK488" i="1"/>
  <c r="AL488" i="1"/>
  <c r="AM488" i="1"/>
  <c r="AN488" i="1"/>
  <c r="AO488" i="1"/>
  <c r="AP488" i="1"/>
  <c r="AQ488" i="1"/>
  <c r="AR488" i="1"/>
  <c r="AS488" i="1"/>
  <c r="AT488" i="1"/>
  <c r="AU488" i="1"/>
  <c r="AV488" i="1"/>
  <c r="AW488" i="1"/>
  <c r="AX488" i="1"/>
  <c r="AY488" i="1"/>
  <c r="AZ488" i="1"/>
  <c r="BA488" i="1"/>
  <c r="BB488" i="1"/>
  <c r="BC488" i="1"/>
  <c r="BD488" i="1"/>
  <c r="BE488" i="1"/>
  <c r="BF488" i="1"/>
  <c r="H489" i="1"/>
  <c r="I489" i="1"/>
  <c r="J489" i="1"/>
  <c r="K489" i="1"/>
  <c r="L489" i="1"/>
  <c r="M489" i="1"/>
  <c r="N489" i="1"/>
  <c r="O489" i="1"/>
  <c r="P489" i="1"/>
  <c r="Q489" i="1"/>
  <c r="R489" i="1"/>
  <c r="S489" i="1"/>
  <c r="T489" i="1"/>
  <c r="U489" i="1"/>
  <c r="V489" i="1"/>
  <c r="W489" i="1"/>
  <c r="X489" i="1"/>
  <c r="Y489" i="1"/>
  <c r="Z489" i="1"/>
  <c r="AA489" i="1"/>
  <c r="AB489" i="1"/>
  <c r="AC489" i="1"/>
  <c r="AD489" i="1"/>
  <c r="AE489" i="1"/>
  <c r="AF489" i="1"/>
  <c r="AG489" i="1"/>
  <c r="AH489" i="1"/>
  <c r="AI489" i="1"/>
  <c r="AJ489" i="1"/>
  <c r="AK489" i="1"/>
  <c r="AL489" i="1"/>
  <c r="AM489" i="1"/>
  <c r="AN489" i="1"/>
  <c r="AO489" i="1"/>
  <c r="AP489" i="1"/>
  <c r="AQ489" i="1"/>
  <c r="AR489" i="1"/>
  <c r="AS489" i="1"/>
  <c r="AT489" i="1"/>
  <c r="AU489" i="1"/>
  <c r="AV489" i="1"/>
  <c r="AW489" i="1"/>
  <c r="AX489" i="1"/>
  <c r="AY489" i="1"/>
  <c r="AZ489" i="1"/>
  <c r="BA489" i="1"/>
  <c r="BB489" i="1"/>
  <c r="BC489" i="1"/>
  <c r="BD489" i="1"/>
  <c r="BE489" i="1"/>
  <c r="BF489" i="1"/>
  <c r="H490" i="1"/>
  <c r="I490" i="1"/>
  <c r="J490" i="1"/>
  <c r="K490" i="1"/>
  <c r="L490" i="1"/>
  <c r="M490" i="1"/>
  <c r="N490" i="1"/>
  <c r="O490" i="1"/>
  <c r="P490" i="1"/>
  <c r="Q490" i="1"/>
  <c r="R490" i="1"/>
  <c r="S490" i="1"/>
  <c r="T490" i="1"/>
  <c r="U490" i="1"/>
  <c r="V490" i="1"/>
  <c r="W490" i="1"/>
  <c r="X490" i="1"/>
  <c r="Y490" i="1"/>
  <c r="Z490" i="1"/>
  <c r="AA490" i="1"/>
  <c r="AB490" i="1"/>
  <c r="AC490" i="1"/>
  <c r="AD490" i="1"/>
  <c r="AE490" i="1"/>
  <c r="AF490" i="1"/>
  <c r="AG490" i="1"/>
  <c r="AH490" i="1"/>
  <c r="AI490" i="1"/>
  <c r="AJ490" i="1"/>
  <c r="AK490" i="1"/>
  <c r="AL490" i="1"/>
  <c r="AM490" i="1"/>
  <c r="AN490" i="1"/>
  <c r="AO490" i="1"/>
  <c r="AP490" i="1"/>
  <c r="AQ490" i="1"/>
  <c r="AR490" i="1"/>
  <c r="AS490" i="1"/>
  <c r="AT490" i="1"/>
  <c r="AU490" i="1"/>
  <c r="AV490" i="1"/>
  <c r="AW490" i="1"/>
  <c r="AX490" i="1"/>
  <c r="AY490" i="1"/>
  <c r="AZ490" i="1"/>
  <c r="BA490" i="1"/>
  <c r="BB490" i="1"/>
  <c r="BC490" i="1"/>
  <c r="BD490" i="1"/>
  <c r="BE490" i="1"/>
  <c r="BF490" i="1"/>
  <c r="H491" i="1"/>
  <c r="I491" i="1"/>
  <c r="J491" i="1"/>
  <c r="K491" i="1"/>
  <c r="L491" i="1"/>
  <c r="M491" i="1"/>
  <c r="N491" i="1"/>
  <c r="O491" i="1"/>
  <c r="P491" i="1"/>
  <c r="Q491" i="1"/>
  <c r="R491" i="1"/>
  <c r="S491" i="1"/>
  <c r="T491" i="1"/>
  <c r="U491" i="1"/>
  <c r="V491" i="1"/>
  <c r="W491" i="1"/>
  <c r="X491" i="1"/>
  <c r="Y491" i="1"/>
  <c r="Z491" i="1"/>
  <c r="AA491" i="1"/>
  <c r="AB491" i="1"/>
  <c r="AC491" i="1"/>
  <c r="AD491" i="1"/>
  <c r="AE491" i="1"/>
  <c r="AF491" i="1"/>
  <c r="AG491" i="1"/>
  <c r="AH491" i="1"/>
  <c r="AI491" i="1"/>
  <c r="AJ491" i="1"/>
  <c r="AK491" i="1"/>
  <c r="AL491" i="1"/>
  <c r="AM491" i="1"/>
  <c r="AN491" i="1"/>
  <c r="AO491" i="1"/>
  <c r="AP491" i="1"/>
  <c r="AQ491" i="1"/>
  <c r="AR491" i="1"/>
  <c r="AS491" i="1"/>
  <c r="AT491" i="1"/>
  <c r="AU491" i="1"/>
  <c r="AV491" i="1"/>
  <c r="AW491" i="1"/>
  <c r="AX491" i="1"/>
  <c r="AY491" i="1"/>
  <c r="AZ491" i="1"/>
  <c r="BA491" i="1"/>
  <c r="BB491" i="1"/>
  <c r="BC491" i="1"/>
  <c r="BD491" i="1"/>
  <c r="BE491" i="1"/>
  <c r="BF491" i="1"/>
  <c r="H492" i="1"/>
  <c r="I492" i="1"/>
  <c r="J492" i="1"/>
  <c r="K492" i="1"/>
  <c r="L492" i="1"/>
  <c r="M492" i="1"/>
  <c r="N492" i="1"/>
  <c r="O492" i="1"/>
  <c r="P492" i="1"/>
  <c r="Q492" i="1"/>
  <c r="R492" i="1"/>
  <c r="S492" i="1"/>
  <c r="T492" i="1"/>
  <c r="U492" i="1"/>
  <c r="V492" i="1"/>
  <c r="W492" i="1"/>
  <c r="X492" i="1"/>
  <c r="Y492" i="1"/>
  <c r="Z492" i="1"/>
  <c r="AA492" i="1"/>
  <c r="AB492" i="1"/>
  <c r="AC492" i="1"/>
  <c r="AD492" i="1"/>
  <c r="AE492" i="1"/>
  <c r="AF492" i="1"/>
  <c r="AG492" i="1"/>
  <c r="AH492" i="1"/>
  <c r="AI492" i="1"/>
  <c r="AJ492" i="1"/>
  <c r="AK492" i="1"/>
  <c r="AL492" i="1"/>
  <c r="AM492" i="1"/>
  <c r="AN492" i="1"/>
  <c r="AO492" i="1"/>
  <c r="AP492" i="1"/>
  <c r="AQ492" i="1"/>
  <c r="AR492" i="1"/>
  <c r="AS492" i="1"/>
  <c r="AT492" i="1"/>
  <c r="AU492" i="1"/>
  <c r="AV492" i="1"/>
  <c r="AW492" i="1"/>
  <c r="AX492" i="1"/>
  <c r="AY492" i="1"/>
  <c r="AZ492" i="1"/>
  <c r="BA492" i="1"/>
  <c r="BB492" i="1"/>
  <c r="BC492" i="1"/>
  <c r="BD492" i="1"/>
  <c r="BE492" i="1"/>
  <c r="BF492" i="1"/>
  <c r="H493" i="1"/>
  <c r="I493" i="1"/>
  <c r="J493" i="1"/>
  <c r="K493" i="1"/>
  <c r="L493" i="1"/>
  <c r="M493" i="1"/>
  <c r="N493" i="1"/>
  <c r="O493" i="1"/>
  <c r="P493" i="1"/>
  <c r="Q493" i="1"/>
  <c r="R493" i="1"/>
  <c r="S493" i="1"/>
  <c r="T493" i="1"/>
  <c r="U493" i="1"/>
  <c r="V493" i="1"/>
  <c r="W493" i="1"/>
  <c r="X493" i="1"/>
  <c r="Y493" i="1"/>
  <c r="Z493" i="1"/>
  <c r="AA493" i="1"/>
  <c r="AB493" i="1"/>
  <c r="AC493" i="1"/>
  <c r="AD493" i="1"/>
  <c r="AE493" i="1"/>
  <c r="AF493" i="1"/>
  <c r="AG493" i="1"/>
  <c r="AH493" i="1"/>
  <c r="AI493" i="1"/>
  <c r="AJ493" i="1"/>
  <c r="AK493" i="1"/>
  <c r="AL493" i="1"/>
  <c r="AM493" i="1"/>
  <c r="AN493" i="1"/>
  <c r="AO493" i="1"/>
  <c r="AP493" i="1"/>
  <c r="AQ493" i="1"/>
  <c r="AR493" i="1"/>
  <c r="AS493" i="1"/>
  <c r="AT493" i="1"/>
  <c r="AU493" i="1"/>
  <c r="AV493" i="1"/>
  <c r="AW493" i="1"/>
  <c r="AX493" i="1"/>
  <c r="AY493" i="1"/>
  <c r="AZ493" i="1"/>
  <c r="BA493" i="1"/>
  <c r="BB493" i="1"/>
  <c r="BC493" i="1"/>
  <c r="BD493" i="1"/>
  <c r="BE493" i="1"/>
  <c r="BF493" i="1"/>
  <c r="H494" i="1"/>
  <c r="I494" i="1"/>
  <c r="J494" i="1"/>
  <c r="K494" i="1"/>
  <c r="L494" i="1"/>
  <c r="M494" i="1"/>
  <c r="N494" i="1"/>
  <c r="O494" i="1"/>
  <c r="P494" i="1"/>
  <c r="Q494" i="1"/>
  <c r="R494" i="1"/>
  <c r="S494" i="1"/>
  <c r="T494" i="1"/>
  <c r="U494" i="1"/>
  <c r="V494" i="1"/>
  <c r="W494" i="1"/>
  <c r="X494" i="1"/>
  <c r="Y494" i="1"/>
  <c r="Z494" i="1"/>
  <c r="AA494" i="1"/>
  <c r="AB494" i="1"/>
  <c r="AC494" i="1"/>
  <c r="AD494" i="1"/>
  <c r="AE494" i="1"/>
  <c r="AF494" i="1"/>
  <c r="AG494" i="1"/>
  <c r="AH494" i="1"/>
  <c r="AI494" i="1"/>
  <c r="AJ494" i="1"/>
  <c r="AK494" i="1"/>
  <c r="AL494" i="1"/>
  <c r="AM494" i="1"/>
  <c r="AN494" i="1"/>
  <c r="AO494" i="1"/>
  <c r="AP494" i="1"/>
  <c r="AQ494" i="1"/>
  <c r="AR494" i="1"/>
  <c r="AS494" i="1"/>
  <c r="AT494" i="1"/>
  <c r="AU494" i="1"/>
  <c r="AV494" i="1"/>
  <c r="AW494" i="1"/>
  <c r="AX494" i="1"/>
  <c r="AY494" i="1"/>
  <c r="AZ494" i="1"/>
  <c r="BA494" i="1"/>
  <c r="BB494" i="1"/>
  <c r="BC494" i="1"/>
  <c r="BD494" i="1"/>
  <c r="BE494" i="1"/>
  <c r="BF494" i="1"/>
  <c r="H495" i="1"/>
  <c r="I495" i="1"/>
  <c r="J495" i="1"/>
  <c r="K495" i="1"/>
  <c r="L495" i="1"/>
  <c r="M495" i="1"/>
  <c r="N495" i="1"/>
  <c r="O495" i="1"/>
  <c r="P495" i="1"/>
  <c r="Q495" i="1"/>
  <c r="R495" i="1"/>
  <c r="S495" i="1"/>
  <c r="T495" i="1"/>
  <c r="U495" i="1"/>
  <c r="V495" i="1"/>
  <c r="W495" i="1"/>
  <c r="X495" i="1"/>
  <c r="Y495" i="1"/>
  <c r="Z495" i="1"/>
  <c r="AA495" i="1"/>
  <c r="AB495" i="1"/>
  <c r="AC495" i="1"/>
  <c r="AD495" i="1"/>
  <c r="AE495" i="1"/>
  <c r="AF495" i="1"/>
  <c r="AG495" i="1"/>
  <c r="AH495" i="1"/>
  <c r="AI495" i="1"/>
  <c r="AJ495" i="1"/>
  <c r="AK495" i="1"/>
  <c r="AL495" i="1"/>
  <c r="AM495" i="1"/>
  <c r="AN495" i="1"/>
  <c r="AO495" i="1"/>
  <c r="AP495" i="1"/>
  <c r="AQ495" i="1"/>
  <c r="AR495" i="1"/>
  <c r="AS495" i="1"/>
  <c r="AT495" i="1"/>
  <c r="AU495" i="1"/>
  <c r="AV495" i="1"/>
  <c r="AW495" i="1"/>
  <c r="AX495" i="1"/>
  <c r="AY495" i="1"/>
  <c r="AZ495" i="1"/>
  <c r="BA495" i="1"/>
  <c r="BB495" i="1"/>
  <c r="BC495" i="1"/>
  <c r="BD495" i="1"/>
  <c r="BE495" i="1"/>
  <c r="BF495" i="1"/>
  <c r="H496" i="1"/>
  <c r="I496" i="1"/>
  <c r="J496" i="1"/>
  <c r="K496" i="1"/>
  <c r="L496" i="1"/>
  <c r="M496" i="1"/>
  <c r="N496" i="1"/>
  <c r="O496" i="1"/>
  <c r="P496" i="1"/>
  <c r="Q496" i="1"/>
  <c r="R496" i="1"/>
  <c r="S496" i="1"/>
  <c r="T496" i="1"/>
  <c r="U496" i="1"/>
  <c r="V496" i="1"/>
  <c r="W496" i="1"/>
  <c r="X496" i="1"/>
  <c r="Y496" i="1"/>
  <c r="Z496" i="1"/>
  <c r="AA496" i="1"/>
  <c r="AB496" i="1"/>
  <c r="AC496" i="1"/>
  <c r="AD496" i="1"/>
  <c r="AE496" i="1"/>
  <c r="AF496" i="1"/>
  <c r="AG496" i="1"/>
  <c r="AH496" i="1"/>
  <c r="AI496" i="1"/>
  <c r="AJ496" i="1"/>
  <c r="AK496" i="1"/>
  <c r="AL496" i="1"/>
  <c r="AM496" i="1"/>
  <c r="AN496" i="1"/>
  <c r="AO496" i="1"/>
  <c r="AP496" i="1"/>
  <c r="AQ496" i="1"/>
  <c r="AR496" i="1"/>
  <c r="AS496" i="1"/>
  <c r="AT496" i="1"/>
  <c r="AU496" i="1"/>
  <c r="AV496" i="1"/>
  <c r="AW496" i="1"/>
  <c r="AX496" i="1"/>
  <c r="AY496" i="1"/>
  <c r="AZ496" i="1"/>
  <c r="BA496" i="1"/>
  <c r="BB496" i="1"/>
  <c r="BC496" i="1"/>
  <c r="BD496" i="1"/>
  <c r="BE496" i="1"/>
  <c r="BF496" i="1"/>
  <c r="H497" i="1"/>
  <c r="I497" i="1"/>
  <c r="J497" i="1"/>
  <c r="K497" i="1"/>
  <c r="L497" i="1"/>
  <c r="M497" i="1"/>
  <c r="N497" i="1"/>
  <c r="O497" i="1"/>
  <c r="P497" i="1"/>
  <c r="Q497" i="1"/>
  <c r="R497" i="1"/>
  <c r="S497" i="1"/>
  <c r="T497" i="1"/>
  <c r="U497" i="1"/>
  <c r="V497" i="1"/>
  <c r="W497" i="1"/>
  <c r="X497" i="1"/>
  <c r="Y497" i="1"/>
  <c r="Z497" i="1"/>
  <c r="AA497" i="1"/>
  <c r="AB497" i="1"/>
  <c r="AC497" i="1"/>
  <c r="AD497" i="1"/>
  <c r="AE497" i="1"/>
  <c r="AF497" i="1"/>
  <c r="AG497" i="1"/>
  <c r="AH497" i="1"/>
  <c r="AI497" i="1"/>
  <c r="AJ497" i="1"/>
  <c r="AK497" i="1"/>
  <c r="AL497" i="1"/>
  <c r="AM497" i="1"/>
  <c r="AN497" i="1"/>
  <c r="AO497" i="1"/>
  <c r="AP497" i="1"/>
  <c r="AQ497" i="1"/>
  <c r="AR497" i="1"/>
  <c r="AS497" i="1"/>
  <c r="AT497" i="1"/>
  <c r="AU497" i="1"/>
  <c r="AV497" i="1"/>
  <c r="AW497" i="1"/>
  <c r="AX497" i="1"/>
  <c r="AY497" i="1"/>
  <c r="AZ497" i="1"/>
  <c r="BA497" i="1"/>
  <c r="BB497" i="1"/>
  <c r="BC497" i="1"/>
  <c r="BD497" i="1"/>
  <c r="BE497" i="1"/>
  <c r="BF497" i="1"/>
  <c r="H498" i="1"/>
  <c r="I498" i="1"/>
  <c r="J498" i="1"/>
  <c r="K498" i="1"/>
  <c r="L498" i="1"/>
  <c r="M498" i="1"/>
  <c r="N498" i="1"/>
  <c r="O498" i="1"/>
  <c r="P498" i="1"/>
  <c r="Q498" i="1"/>
  <c r="R498" i="1"/>
  <c r="S498" i="1"/>
  <c r="T498" i="1"/>
  <c r="U498" i="1"/>
  <c r="V498" i="1"/>
  <c r="W498" i="1"/>
  <c r="X498" i="1"/>
  <c r="Y498" i="1"/>
  <c r="Z498" i="1"/>
  <c r="AA498" i="1"/>
  <c r="AB498" i="1"/>
  <c r="AC498" i="1"/>
  <c r="AD498" i="1"/>
  <c r="AE498" i="1"/>
  <c r="AF498" i="1"/>
  <c r="AG498" i="1"/>
  <c r="AH498" i="1"/>
  <c r="AI498" i="1"/>
  <c r="AJ498" i="1"/>
  <c r="AK498" i="1"/>
  <c r="AL498" i="1"/>
  <c r="AM498" i="1"/>
  <c r="AN498" i="1"/>
  <c r="AO498" i="1"/>
  <c r="AP498" i="1"/>
  <c r="AQ498" i="1"/>
  <c r="AR498" i="1"/>
  <c r="AS498" i="1"/>
  <c r="AT498" i="1"/>
  <c r="AU498" i="1"/>
  <c r="AV498" i="1"/>
  <c r="AW498" i="1"/>
  <c r="AX498" i="1"/>
  <c r="AY498" i="1"/>
  <c r="AZ498" i="1"/>
  <c r="BA498" i="1"/>
  <c r="BB498" i="1"/>
  <c r="BC498" i="1"/>
  <c r="BD498" i="1"/>
  <c r="BE498" i="1"/>
  <c r="BF498" i="1"/>
  <c r="H499" i="1"/>
  <c r="I499" i="1"/>
  <c r="J499" i="1"/>
  <c r="K499" i="1"/>
  <c r="L499" i="1"/>
  <c r="M499" i="1"/>
  <c r="N499" i="1"/>
  <c r="O499" i="1"/>
  <c r="P499" i="1"/>
  <c r="Q499" i="1"/>
  <c r="R499" i="1"/>
  <c r="S499" i="1"/>
  <c r="T499" i="1"/>
  <c r="U499" i="1"/>
  <c r="V499" i="1"/>
  <c r="W499" i="1"/>
  <c r="X499" i="1"/>
  <c r="Y499" i="1"/>
  <c r="Z499" i="1"/>
  <c r="AA499" i="1"/>
  <c r="AB499" i="1"/>
  <c r="AC499" i="1"/>
  <c r="AD499" i="1"/>
  <c r="AE499" i="1"/>
  <c r="AF499" i="1"/>
  <c r="AG499" i="1"/>
  <c r="AH499" i="1"/>
  <c r="AI499" i="1"/>
  <c r="AJ499" i="1"/>
  <c r="AK499" i="1"/>
  <c r="AL499" i="1"/>
  <c r="AM499" i="1"/>
  <c r="AN499" i="1"/>
  <c r="AO499" i="1"/>
  <c r="AP499" i="1"/>
  <c r="AQ499" i="1"/>
  <c r="AR499" i="1"/>
  <c r="AS499" i="1"/>
  <c r="AT499" i="1"/>
  <c r="AU499" i="1"/>
  <c r="AV499" i="1"/>
  <c r="AW499" i="1"/>
  <c r="AX499" i="1"/>
  <c r="AY499" i="1"/>
  <c r="AZ499" i="1"/>
  <c r="BA499" i="1"/>
  <c r="BB499" i="1"/>
  <c r="BC499" i="1"/>
  <c r="BD499" i="1"/>
  <c r="BE499" i="1"/>
  <c r="BF499" i="1"/>
  <c r="H500" i="1"/>
  <c r="I500" i="1"/>
  <c r="J500" i="1"/>
  <c r="K500" i="1"/>
  <c r="L500" i="1"/>
  <c r="M500" i="1"/>
  <c r="N500" i="1"/>
  <c r="O500" i="1"/>
  <c r="P500" i="1"/>
  <c r="Q500" i="1"/>
  <c r="R500" i="1"/>
  <c r="S500" i="1"/>
  <c r="T500" i="1"/>
  <c r="U500" i="1"/>
  <c r="V500" i="1"/>
  <c r="W500" i="1"/>
  <c r="X500" i="1"/>
  <c r="Y500" i="1"/>
  <c r="Z500" i="1"/>
  <c r="AA500" i="1"/>
  <c r="AB500" i="1"/>
  <c r="AC500" i="1"/>
  <c r="AD500" i="1"/>
  <c r="AE500" i="1"/>
  <c r="AF500" i="1"/>
  <c r="AG500" i="1"/>
  <c r="AH500" i="1"/>
  <c r="AI500" i="1"/>
  <c r="AJ500" i="1"/>
  <c r="AK500" i="1"/>
  <c r="AL500" i="1"/>
  <c r="AM500" i="1"/>
  <c r="AN500" i="1"/>
  <c r="AO500" i="1"/>
  <c r="AP500" i="1"/>
  <c r="AQ500" i="1"/>
  <c r="AR500" i="1"/>
  <c r="AS500" i="1"/>
  <c r="AT500" i="1"/>
  <c r="AU500" i="1"/>
  <c r="AV500" i="1"/>
  <c r="AW500" i="1"/>
  <c r="AX500" i="1"/>
  <c r="AY500" i="1"/>
  <c r="AZ500" i="1"/>
  <c r="BA500" i="1"/>
  <c r="BB500" i="1"/>
  <c r="BC500" i="1"/>
  <c r="BD500" i="1"/>
  <c r="BE500" i="1"/>
  <c r="BF500" i="1"/>
  <c r="H501" i="1"/>
  <c r="I501" i="1"/>
  <c r="J501" i="1"/>
  <c r="K501" i="1"/>
  <c r="L501" i="1"/>
  <c r="M501" i="1"/>
  <c r="N501" i="1"/>
  <c r="O501" i="1"/>
  <c r="P501" i="1"/>
  <c r="Q501" i="1"/>
  <c r="R501" i="1"/>
  <c r="S501" i="1"/>
  <c r="T501" i="1"/>
  <c r="U501" i="1"/>
  <c r="V501" i="1"/>
  <c r="W501" i="1"/>
  <c r="X501" i="1"/>
  <c r="Y501" i="1"/>
  <c r="Z501" i="1"/>
  <c r="AA501" i="1"/>
  <c r="AB501" i="1"/>
  <c r="AC501" i="1"/>
  <c r="AD501" i="1"/>
  <c r="AE501" i="1"/>
  <c r="AF501" i="1"/>
  <c r="AG501" i="1"/>
  <c r="AH501" i="1"/>
  <c r="AI501" i="1"/>
  <c r="AJ501" i="1"/>
  <c r="AK501" i="1"/>
  <c r="AL501" i="1"/>
  <c r="AM501" i="1"/>
  <c r="AN501" i="1"/>
  <c r="AO501" i="1"/>
  <c r="AP501" i="1"/>
  <c r="AQ501" i="1"/>
  <c r="AR501" i="1"/>
  <c r="AS501" i="1"/>
  <c r="AT501" i="1"/>
  <c r="AU501" i="1"/>
  <c r="AV501" i="1"/>
  <c r="AW501" i="1"/>
  <c r="AX501" i="1"/>
  <c r="AY501" i="1"/>
  <c r="AZ501" i="1"/>
  <c r="BA501" i="1"/>
  <c r="BB501" i="1"/>
  <c r="BC501" i="1"/>
  <c r="BD501" i="1"/>
  <c r="BE501" i="1"/>
  <c r="BF501" i="1"/>
  <c r="H502" i="1"/>
  <c r="I502" i="1"/>
  <c r="J502" i="1"/>
  <c r="K502" i="1"/>
  <c r="L502" i="1"/>
  <c r="M502" i="1"/>
  <c r="N502" i="1"/>
  <c r="O502" i="1"/>
  <c r="P502" i="1"/>
  <c r="Q502" i="1"/>
  <c r="R502" i="1"/>
  <c r="S502" i="1"/>
  <c r="T502" i="1"/>
  <c r="U502" i="1"/>
  <c r="V502" i="1"/>
  <c r="W502" i="1"/>
  <c r="X502" i="1"/>
  <c r="Y502" i="1"/>
  <c r="Z502" i="1"/>
  <c r="AA502" i="1"/>
  <c r="AB502" i="1"/>
  <c r="AC502" i="1"/>
  <c r="AD502" i="1"/>
  <c r="AE502" i="1"/>
  <c r="AF502" i="1"/>
  <c r="AG502" i="1"/>
  <c r="AH502" i="1"/>
  <c r="AI502" i="1"/>
  <c r="AJ502" i="1"/>
  <c r="AK502" i="1"/>
  <c r="AL502" i="1"/>
  <c r="AM502" i="1"/>
  <c r="AN502" i="1"/>
  <c r="AO502" i="1"/>
  <c r="AP502" i="1"/>
  <c r="AQ502" i="1"/>
  <c r="AR502" i="1"/>
  <c r="AS502" i="1"/>
  <c r="AT502" i="1"/>
  <c r="AU502" i="1"/>
  <c r="AV502" i="1"/>
  <c r="AW502" i="1"/>
  <c r="AX502" i="1"/>
  <c r="AY502" i="1"/>
  <c r="AZ502" i="1"/>
  <c r="BA502" i="1"/>
  <c r="BB502" i="1"/>
  <c r="BC502" i="1"/>
  <c r="BD502" i="1"/>
  <c r="BE502" i="1"/>
  <c r="BF502" i="1"/>
  <c r="H503" i="1"/>
  <c r="I503" i="1"/>
  <c r="J503" i="1"/>
  <c r="K503" i="1"/>
  <c r="L503" i="1"/>
  <c r="M503" i="1"/>
  <c r="N503" i="1"/>
  <c r="O503" i="1"/>
  <c r="P503" i="1"/>
  <c r="Q503" i="1"/>
  <c r="R503" i="1"/>
  <c r="S503" i="1"/>
  <c r="T503" i="1"/>
  <c r="U503" i="1"/>
  <c r="V503" i="1"/>
  <c r="W503" i="1"/>
  <c r="X503" i="1"/>
  <c r="Y503" i="1"/>
  <c r="Z503" i="1"/>
  <c r="AA503" i="1"/>
  <c r="AB503" i="1"/>
  <c r="AC503" i="1"/>
  <c r="AD503" i="1"/>
  <c r="AE503" i="1"/>
  <c r="AF503" i="1"/>
  <c r="AG503" i="1"/>
  <c r="AH503" i="1"/>
  <c r="AI503" i="1"/>
  <c r="AJ503" i="1"/>
  <c r="AK503" i="1"/>
  <c r="AL503" i="1"/>
  <c r="AM503" i="1"/>
  <c r="AN503" i="1"/>
  <c r="AO503" i="1"/>
  <c r="AP503" i="1"/>
  <c r="AQ503" i="1"/>
  <c r="AR503" i="1"/>
  <c r="AS503" i="1"/>
  <c r="AT503" i="1"/>
  <c r="AU503" i="1"/>
  <c r="AV503" i="1"/>
  <c r="AW503" i="1"/>
  <c r="AX503" i="1"/>
  <c r="AY503" i="1"/>
  <c r="AZ503" i="1"/>
  <c r="BA503" i="1"/>
  <c r="BB503" i="1"/>
  <c r="BC503" i="1"/>
  <c r="BD503" i="1"/>
  <c r="BE503" i="1"/>
  <c r="BF503" i="1"/>
  <c r="H504" i="1"/>
  <c r="I504" i="1"/>
  <c r="J504" i="1"/>
  <c r="K504" i="1"/>
  <c r="L504" i="1"/>
  <c r="M504" i="1"/>
  <c r="N504" i="1"/>
  <c r="O504" i="1"/>
  <c r="P504" i="1"/>
  <c r="Q504" i="1"/>
  <c r="R504" i="1"/>
  <c r="S504" i="1"/>
  <c r="T504" i="1"/>
  <c r="U504" i="1"/>
  <c r="V504" i="1"/>
  <c r="W504" i="1"/>
  <c r="X504" i="1"/>
  <c r="Y504" i="1"/>
  <c r="Z504" i="1"/>
  <c r="AA504" i="1"/>
  <c r="AB504" i="1"/>
  <c r="AC504" i="1"/>
  <c r="AD504" i="1"/>
  <c r="AE504" i="1"/>
  <c r="AF504" i="1"/>
  <c r="AG504" i="1"/>
  <c r="AH504" i="1"/>
  <c r="AI504" i="1"/>
  <c r="AJ504" i="1"/>
  <c r="AK504" i="1"/>
  <c r="AL504" i="1"/>
  <c r="AM504" i="1"/>
  <c r="AN504" i="1"/>
  <c r="AO504" i="1"/>
  <c r="AP504" i="1"/>
  <c r="AQ504" i="1"/>
  <c r="AR504" i="1"/>
  <c r="AS504" i="1"/>
  <c r="AT504" i="1"/>
  <c r="AU504" i="1"/>
  <c r="AV504" i="1"/>
  <c r="AW504" i="1"/>
  <c r="AX504" i="1"/>
  <c r="AY504" i="1"/>
  <c r="AZ504" i="1"/>
  <c r="BA504" i="1"/>
  <c r="BB504" i="1"/>
  <c r="BC504" i="1"/>
  <c r="BD504" i="1"/>
  <c r="BE504" i="1"/>
  <c r="BF504" i="1"/>
  <c r="H505" i="1"/>
  <c r="I505" i="1"/>
  <c r="J505" i="1"/>
  <c r="K505" i="1"/>
  <c r="L505" i="1"/>
  <c r="M505" i="1"/>
  <c r="N505" i="1"/>
  <c r="O505" i="1"/>
  <c r="P505" i="1"/>
  <c r="Q505" i="1"/>
  <c r="R505" i="1"/>
  <c r="S505" i="1"/>
  <c r="T505" i="1"/>
  <c r="U505" i="1"/>
  <c r="V505" i="1"/>
  <c r="W505" i="1"/>
  <c r="X505" i="1"/>
  <c r="Y505" i="1"/>
  <c r="Z505" i="1"/>
  <c r="AA505" i="1"/>
  <c r="AB505" i="1"/>
  <c r="AC505" i="1"/>
  <c r="AD505" i="1"/>
  <c r="AE505" i="1"/>
  <c r="AF505" i="1"/>
  <c r="AG505" i="1"/>
  <c r="AH505" i="1"/>
  <c r="AI505" i="1"/>
  <c r="AJ505" i="1"/>
  <c r="AK505" i="1"/>
  <c r="AL505" i="1"/>
  <c r="AM505" i="1"/>
  <c r="AN505" i="1"/>
  <c r="AO505" i="1"/>
  <c r="AP505" i="1"/>
  <c r="AQ505" i="1"/>
  <c r="AR505" i="1"/>
  <c r="AS505" i="1"/>
  <c r="AT505" i="1"/>
  <c r="AU505" i="1"/>
  <c r="AV505" i="1"/>
  <c r="AW505" i="1"/>
  <c r="AX505" i="1"/>
  <c r="AY505" i="1"/>
  <c r="AZ505" i="1"/>
  <c r="BA505" i="1"/>
  <c r="BB505" i="1"/>
  <c r="BC505" i="1"/>
  <c r="BD505" i="1"/>
  <c r="BE505" i="1"/>
  <c r="BF505" i="1"/>
  <c r="H506" i="1"/>
  <c r="I506" i="1"/>
  <c r="J506" i="1"/>
  <c r="K506" i="1"/>
  <c r="L506" i="1"/>
  <c r="M506" i="1"/>
  <c r="N506" i="1"/>
  <c r="O506" i="1"/>
  <c r="P506" i="1"/>
  <c r="Q506" i="1"/>
  <c r="R506" i="1"/>
  <c r="S506" i="1"/>
  <c r="T506" i="1"/>
  <c r="U506" i="1"/>
  <c r="V506" i="1"/>
  <c r="W506" i="1"/>
  <c r="X506" i="1"/>
  <c r="Y506" i="1"/>
  <c r="Z506" i="1"/>
  <c r="AA506" i="1"/>
  <c r="AB506" i="1"/>
  <c r="AC506" i="1"/>
  <c r="AD506" i="1"/>
  <c r="AE506" i="1"/>
  <c r="AF506" i="1"/>
  <c r="AG506" i="1"/>
  <c r="AH506" i="1"/>
  <c r="AI506" i="1"/>
  <c r="AJ506" i="1"/>
  <c r="AK506" i="1"/>
  <c r="AL506" i="1"/>
  <c r="AM506" i="1"/>
  <c r="AN506" i="1"/>
  <c r="AO506" i="1"/>
  <c r="AP506" i="1"/>
  <c r="AQ506" i="1"/>
  <c r="AR506" i="1"/>
  <c r="AS506" i="1"/>
  <c r="AT506" i="1"/>
  <c r="AU506" i="1"/>
  <c r="AV506" i="1"/>
  <c r="AW506" i="1"/>
  <c r="AX506" i="1"/>
  <c r="AY506" i="1"/>
  <c r="AZ506" i="1"/>
  <c r="BA506" i="1"/>
  <c r="BB506" i="1"/>
  <c r="BC506" i="1"/>
  <c r="BD506" i="1"/>
  <c r="BE506" i="1"/>
  <c r="BF506" i="1"/>
  <c r="H507" i="1"/>
  <c r="I507" i="1"/>
  <c r="J507" i="1"/>
  <c r="K507" i="1"/>
  <c r="L507" i="1"/>
  <c r="M507" i="1"/>
  <c r="N507" i="1"/>
  <c r="O507" i="1"/>
  <c r="P507" i="1"/>
  <c r="Q507" i="1"/>
  <c r="R507" i="1"/>
  <c r="S507" i="1"/>
  <c r="T507" i="1"/>
  <c r="U507" i="1"/>
  <c r="V507" i="1"/>
  <c r="W507" i="1"/>
  <c r="X507" i="1"/>
  <c r="Y507" i="1"/>
  <c r="Z507" i="1"/>
  <c r="AA507" i="1"/>
  <c r="AB507" i="1"/>
  <c r="AC507" i="1"/>
  <c r="AD507" i="1"/>
  <c r="AE507" i="1"/>
  <c r="AF507" i="1"/>
  <c r="AG507" i="1"/>
  <c r="AH507" i="1"/>
  <c r="AI507" i="1"/>
  <c r="AJ507" i="1"/>
  <c r="AK507" i="1"/>
  <c r="AL507" i="1"/>
  <c r="AM507" i="1"/>
  <c r="AN507" i="1"/>
  <c r="AO507" i="1"/>
  <c r="AP507" i="1"/>
  <c r="AQ507" i="1"/>
  <c r="AR507" i="1"/>
  <c r="AS507" i="1"/>
  <c r="AT507" i="1"/>
  <c r="AU507" i="1"/>
  <c r="AV507" i="1"/>
  <c r="AW507" i="1"/>
  <c r="AX507" i="1"/>
  <c r="AY507" i="1"/>
  <c r="AZ507" i="1"/>
  <c r="BA507" i="1"/>
  <c r="BB507" i="1"/>
  <c r="BC507" i="1"/>
  <c r="BD507" i="1"/>
  <c r="BE507" i="1"/>
  <c r="BF507" i="1"/>
  <c r="H508" i="1"/>
  <c r="I508" i="1"/>
  <c r="J508" i="1"/>
  <c r="K508" i="1"/>
  <c r="L508" i="1"/>
  <c r="M508" i="1"/>
  <c r="N508" i="1"/>
  <c r="O508" i="1"/>
  <c r="P508" i="1"/>
  <c r="Q508" i="1"/>
  <c r="R508" i="1"/>
  <c r="S508" i="1"/>
  <c r="T508" i="1"/>
  <c r="U508" i="1"/>
  <c r="V508" i="1"/>
  <c r="W508" i="1"/>
  <c r="X508" i="1"/>
  <c r="Y508" i="1"/>
  <c r="Z508" i="1"/>
  <c r="AA508" i="1"/>
  <c r="AB508" i="1"/>
  <c r="AC508" i="1"/>
  <c r="AD508" i="1"/>
  <c r="AE508" i="1"/>
  <c r="AF508" i="1"/>
  <c r="AG508" i="1"/>
  <c r="AH508" i="1"/>
  <c r="AI508" i="1"/>
  <c r="AJ508" i="1"/>
  <c r="AK508" i="1"/>
  <c r="AL508" i="1"/>
  <c r="AM508" i="1"/>
  <c r="AN508" i="1"/>
  <c r="AO508" i="1"/>
  <c r="AP508" i="1"/>
  <c r="AQ508" i="1"/>
  <c r="AR508" i="1"/>
  <c r="AS508" i="1"/>
  <c r="AT508" i="1"/>
  <c r="AU508" i="1"/>
  <c r="AV508" i="1"/>
  <c r="AW508" i="1"/>
  <c r="AX508" i="1"/>
  <c r="AY508" i="1"/>
  <c r="AZ508" i="1"/>
  <c r="BA508" i="1"/>
  <c r="BB508" i="1"/>
  <c r="BC508" i="1"/>
  <c r="BD508" i="1"/>
  <c r="BE508" i="1"/>
  <c r="BF508" i="1"/>
  <c r="H509" i="1"/>
  <c r="I509" i="1"/>
  <c r="J509" i="1"/>
  <c r="K509" i="1"/>
  <c r="L509" i="1"/>
  <c r="M509" i="1"/>
  <c r="N509" i="1"/>
  <c r="O509" i="1"/>
  <c r="P509" i="1"/>
  <c r="Q509" i="1"/>
  <c r="R509" i="1"/>
  <c r="S509" i="1"/>
  <c r="T509" i="1"/>
  <c r="U509" i="1"/>
  <c r="V509" i="1"/>
  <c r="W509" i="1"/>
  <c r="X509" i="1"/>
  <c r="Y509" i="1"/>
  <c r="Z509" i="1"/>
  <c r="AA509" i="1"/>
  <c r="AB509" i="1"/>
  <c r="AC509" i="1"/>
  <c r="AD509" i="1"/>
  <c r="AE509" i="1"/>
  <c r="AF509" i="1"/>
  <c r="AG509" i="1"/>
  <c r="AH509" i="1"/>
  <c r="AI509" i="1"/>
  <c r="AJ509" i="1"/>
  <c r="AK509" i="1"/>
  <c r="AL509" i="1"/>
  <c r="AM509" i="1"/>
  <c r="AN509" i="1"/>
  <c r="AO509" i="1"/>
  <c r="AP509" i="1"/>
  <c r="AQ509" i="1"/>
  <c r="AR509" i="1"/>
  <c r="AS509" i="1"/>
  <c r="AT509" i="1"/>
  <c r="AU509" i="1"/>
  <c r="AV509" i="1"/>
  <c r="AW509" i="1"/>
  <c r="AX509" i="1"/>
  <c r="AY509" i="1"/>
  <c r="AZ509" i="1"/>
  <c r="BA509" i="1"/>
  <c r="BB509" i="1"/>
  <c r="BC509" i="1"/>
  <c r="BD509" i="1"/>
  <c r="BE509" i="1"/>
  <c r="BF509" i="1"/>
  <c r="H510" i="1"/>
  <c r="I510" i="1"/>
  <c r="J510" i="1"/>
  <c r="K510" i="1"/>
  <c r="L510" i="1"/>
  <c r="M510" i="1"/>
  <c r="N510" i="1"/>
  <c r="O510" i="1"/>
  <c r="P510" i="1"/>
  <c r="Q510" i="1"/>
  <c r="R510" i="1"/>
  <c r="S510" i="1"/>
  <c r="T510" i="1"/>
  <c r="U510" i="1"/>
  <c r="V510" i="1"/>
  <c r="W510" i="1"/>
  <c r="X510" i="1"/>
  <c r="Y510" i="1"/>
  <c r="Z510" i="1"/>
  <c r="AA510" i="1"/>
  <c r="AB510" i="1"/>
  <c r="AC510" i="1"/>
  <c r="AD510" i="1"/>
  <c r="AE510" i="1"/>
  <c r="AF510" i="1"/>
  <c r="AG510" i="1"/>
  <c r="AH510" i="1"/>
  <c r="AI510" i="1"/>
  <c r="AJ510" i="1"/>
  <c r="AK510" i="1"/>
  <c r="AL510" i="1"/>
  <c r="AM510" i="1"/>
  <c r="AN510" i="1"/>
  <c r="AO510" i="1"/>
  <c r="AP510" i="1"/>
  <c r="AQ510" i="1"/>
  <c r="AR510" i="1"/>
  <c r="AS510" i="1"/>
  <c r="AT510" i="1"/>
  <c r="AU510" i="1"/>
  <c r="AV510" i="1"/>
  <c r="AW510" i="1"/>
  <c r="AX510" i="1"/>
  <c r="AY510" i="1"/>
  <c r="AZ510" i="1"/>
  <c r="BA510" i="1"/>
  <c r="BB510" i="1"/>
  <c r="BC510" i="1"/>
  <c r="BD510" i="1"/>
  <c r="BE510" i="1"/>
  <c r="BF510" i="1"/>
  <c r="H511" i="1"/>
  <c r="I511" i="1"/>
  <c r="J511" i="1"/>
  <c r="K511" i="1"/>
  <c r="L511" i="1"/>
  <c r="M511" i="1"/>
  <c r="N511" i="1"/>
  <c r="O511" i="1"/>
  <c r="P511" i="1"/>
  <c r="Q511" i="1"/>
  <c r="R511" i="1"/>
  <c r="S511" i="1"/>
  <c r="T511" i="1"/>
  <c r="U511" i="1"/>
  <c r="V511" i="1"/>
  <c r="W511" i="1"/>
  <c r="X511" i="1"/>
  <c r="Y511" i="1"/>
  <c r="Z511" i="1"/>
  <c r="AA511" i="1"/>
  <c r="AB511" i="1"/>
  <c r="AC511" i="1"/>
  <c r="AD511" i="1"/>
  <c r="AE511" i="1"/>
  <c r="AF511" i="1"/>
  <c r="AG511" i="1"/>
  <c r="AH511" i="1"/>
  <c r="AI511" i="1"/>
  <c r="AJ511" i="1"/>
  <c r="AK511" i="1"/>
  <c r="AL511" i="1"/>
  <c r="AM511" i="1"/>
  <c r="AN511" i="1"/>
  <c r="AO511" i="1"/>
  <c r="AP511" i="1"/>
  <c r="AQ511" i="1"/>
  <c r="AR511" i="1"/>
  <c r="AS511" i="1"/>
  <c r="AT511" i="1"/>
  <c r="AU511" i="1"/>
  <c r="AV511" i="1"/>
  <c r="AW511" i="1"/>
  <c r="AX511" i="1"/>
  <c r="AY511" i="1"/>
  <c r="AZ511" i="1"/>
  <c r="BA511" i="1"/>
  <c r="BB511" i="1"/>
  <c r="BC511" i="1"/>
  <c r="BD511" i="1"/>
  <c r="BE511" i="1"/>
  <c r="BF511" i="1"/>
  <c r="H512" i="1"/>
  <c r="I512" i="1"/>
  <c r="J512" i="1"/>
  <c r="K512" i="1"/>
  <c r="L512" i="1"/>
  <c r="M512" i="1"/>
  <c r="N512" i="1"/>
  <c r="O512" i="1"/>
  <c r="P512" i="1"/>
  <c r="Q512" i="1"/>
  <c r="R512" i="1"/>
  <c r="S512" i="1"/>
  <c r="T512" i="1"/>
  <c r="U512" i="1"/>
  <c r="V512" i="1"/>
  <c r="W512" i="1"/>
  <c r="X512" i="1"/>
  <c r="Y512" i="1"/>
  <c r="Z512" i="1"/>
  <c r="AA512" i="1"/>
  <c r="AB512" i="1"/>
  <c r="AC512" i="1"/>
  <c r="AD512" i="1"/>
  <c r="AE512" i="1"/>
  <c r="AF512" i="1"/>
  <c r="AG512" i="1"/>
  <c r="AH512" i="1"/>
  <c r="AI512" i="1"/>
  <c r="AJ512" i="1"/>
  <c r="AK512" i="1"/>
  <c r="AL512" i="1"/>
  <c r="AM512" i="1"/>
  <c r="AN512" i="1"/>
  <c r="AO512" i="1"/>
  <c r="AP512" i="1"/>
  <c r="AQ512" i="1"/>
  <c r="AR512" i="1"/>
  <c r="AS512" i="1"/>
  <c r="AT512" i="1"/>
  <c r="AU512" i="1"/>
  <c r="AV512" i="1"/>
  <c r="AW512" i="1"/>
  <c r="AX512" i="1"/>
  <c r="AY512" i="1"/>
  <c r="AZ512" i="1"/>
  <c r="BA512" i="1"/>
  <c r="BB512" i="1"/>
  <c r="BC512" i="1"/>
  <c r="BD512" i="1"/>
  <c r="BE512" i="1"/>
  <c r="BF512" i="1"/>
  <c r="H513" i="1"/>
  <c r="I513" i="1"/>
  <c r="J513" i="1"/>
  <c r="K513" i="1"/>
  <c r="L513" i="1"/>
  <c r="M513" i="1"/>
  <c r="N513" i="1"/>
  <c r="O513" i="1"/>
  <c r="P513" i="1"/>
  <c r="Q513" i="1"/>
  <c r="R513" i="1"/>
  <c r="S513" i="1"/>
  <c r="T513" i="1"/>
  <c r="U513" i="1"/>
  <c r="V513" i="1"/>
  <c r="W513" i="1"/>
  <c r="X513" i="1"/>
  <c r="Y513" i="1"/>
  <c r="Z513" i="1"/>
  <c r="AA513" i="1"/>
  <c r="AB513" i="1"/>
  <c r="AC513" i="1"/>
  <c r="AD513" i="1"/>
  <c r="AE513" i="1"/>
  <c r="AF513" i="1"/>
  <c r="AG513" i="1"/>
  <c r="AH513" i="1"/>
  <c r="AI513" i="1"/>
  <c r="AJ513" i="1"/>
  <c r="AK513" i="1"/>
  <c r="AL513" i="1"/>
  <c r="AM513" i="1"/>
  <c r="AN513" i="1"/>
  <c r="AO513" i="1"/>
  <c r="AP513" i="1"/>
  <c r="AQ513" i="1"/>
  <c r="AR513" i="1"/>
  <c r="AS513" i="1"/>
  <c r="AT513" i="1"/>
  <c r="AU513" i="1"/>
  <c r="AV513" i="1"/>
  <c r="AW513" i="1"/>
  <c r="AX513" i="1"/>
  <c r="AY513" i="1"/>
  <c r="AZ513" i="1"/>
  <c r="BA513" i="1"/>
  <c r="BB513" i="1"/>
  <c r="BC513" i="1"/>
  <c r="BD513" i="1"/>
  <c r="BE513" i="1"/>
  <c r="BF513" i="1"/>
  <c r="H514" i="1"/>
  <c r="I514" i="1"/>
  <c r="J514" i="1"/>
  <c r="K514" i="1"/>
  <c r="L514" i="1"/>
  <c r="M514" i="1"/>
  <c r="N514" i="1"/>
  <c r="O514" i="1"/>
  <c r="P514" i="1"/>
  <c r="Q514" i="1"/>
  <c r="R514" i="1"/>
  <c r="S514" i="1"/>
  <c r="T514" i="1"/>
  <c r="U514" i="1"/>
  <c r="V514" i="1"/>
  <c r="W514" i="1"/>
  <c r="X514" i="1"/>
  <c r="Y514" i="1"/>
  <c r="Z514" i="1"/>
  <c r="AA514" i="1"/>
  <c r="AB514" i="1"/>
  <c r="AC514" i="1"/>
  <c r="AD514" i="1"/>
  <c r="AE514" i="1"/>
  <c r="AF514" i="1"/>
  <c r="AG514" i="1"/>
  <c r="AH514" i="1"/>
  <c r="AI514" i="1"/>
  <c r="AJ514" i="1"/>
  <c r="AK514" i="1"/>
  <c r="AL514" i="1"/>
  <c r="AM514" i="1"/>
  <c r="AN514" i="1"/>
  <c r="AO514" i="1"/>
  <c r="AP514" i="1"/>
  <c r="AQ514" i="1"/>
  <c r="AR514" i="1"/>
  <c r="AS514" i="1"/>
  <c r="AT514" i="1"/>
  <c r="AU514" i="1"/>
  <c r="AV514" i="1"/>
  <c r="AW514" i="1"/>
  <c r="AX514" i="1"/>
  <c r="AY514" i="1"/>
  <c r="AZ514" i="1"/>
  <c r="BA514" i="1"/>
  <c r="BB514" i="1"/>
  <c r="BC514" i="1"/>
  <c r="BD514" i="1"/>
  <c r="BE514" i="1"/>
  <c r="BF514" i="1"/>
  <c r="H515" i="1"/>
  <c r="I515" i="1"/>
  <c r="J515" i="1"/>
  <c r="K515" i="1"/>
  <c r="L515" i="1"/>
  <c r="M515" i="1"/>
  <c r="N515" i="1"/>
  <c r="O515" i="1"/>
  <c r="P515" i="1"/>
  <c r="Q515" i="1"/>
  <c r="R515" i="1"/>
  <c r="S515" i="1"/>
  <c r="T515" i="1"/>
  <c r="U515" i="1"/>
  <c r="V515" i="1"/>
  <c r="W515" i="1"/>
  <c r="X515" i="1"/>
  <c r="Y515" i="1"/>
  <c r="Z515" i="1"/>
  <c r="AA515" i="1"/>
  <c r="AB515" i="1"/>
  <c r="AC515" i="1"/>
  <c r="AD515" i="1"/>
  <c r="AE515" i="1"/>
  <c r="AF515" i="1"/>
  <c r="AG515" i="1"/>
  <c r="AH515" i="1"/>
  <c r="AI515" i="1"/>
  <c r="AJ515" i="1"/>
  <c r="AK515" i="1"/>
  <c r="AL515" i="1"/>
  <c r="AM515" i="1"/>
  <c r="AN515" i="1"/>
  <c r="AO515" i="1"/>
  <c r="AP515" i="1"/>
  <c r="AQ515" i="1"/>
  <c r="AR515" i="1"/>
  <c r="AS515" i="1"/>
  <c r="AT515" i="1"/>
  <c r="AU515" i="1"/>
  <c r="AV515" i="1"/>
  <c r="AW515" i="1"/>
  <c r="AX515" i="1"/>
  <c r="AY515" i="1"/>
  <c r="AZ515" i="1"/>
  <c r="BA515" i="1"/>
  <c r="BB515" i="1"/>
  <c r="BC515" i="1"/>
  <c r="BD515" i="1"/>
  <c r="BE515" i="1"/>
  <c r="BF515" i="1"/>
  <c r="H516" i="1"/>
  <c r="I516" i="1"/>
  <c r="J516" i="1"/>
  <c r="K516" i="1"/>
  <c r="L516" i="1"/>
  <c r="M516" i="1"/>
  <c r="N516" i="1"/>
  <c r="O516" i="1"/>
  <c r="P516" i="1"/>
  <c r="Q516" i="1"/>
  <c r="R516" i="1"/>
  <c r="S516" i="1"/>
  <c r="T516" i="1"/>
  <c r="U516" i="1"/>
  <c r="V516" i="1"/>
  <c r="W516" i="1"/>
  <c r="X516" i="1"/>
  <c r="Y516" i="1"/>
  <c r="Z516" i="1"/>
  <c r="AA516" i="1"/>
  <c r="AB516" i="1"/>
  <c r="AC516" i="1"/>
  <c r="AD516" i="1"/>
  <c r="AE516" i="1"/>
  <c r="AF516" i="1"/>
  <c r="AG516" i="1"/>
  <c r="AH516" i="1"/>
  <c r="AI516" i="1"/>
  <c r="AJ516" i="1"/>
  <c r="AK516" i="1"/>
  <c r="AL516" i="1"/>
  <c r="AM516" i="1"/>
  <c r="AN516" i="1"/>
  <c r="AO516" i="1"/>
  <c r="AP516" i="1"/>
  <c r="AQ516" i="1"/>
  <c r="AR516" i="1"/>
  <c r="AS516" i="1"/>
  <c r="AT516" i="1"/>
  <c r="AU516" i="1"/>
  <c r="AV516" i="1"/>
  <c r="AW516" i="1"/>
  <c r="AX516" i="1"/>
  <c r="AY516" i="1"/>
  <c r="AZ516" i="1"/>
  <c r="BA516" i="1"/>
  <c r="BB516" i="1"/>
  <c r="BC516" i="1"/>
  <c r="BD516" i="1"/>
  <c r="BE516" i="1"/>
  <c r="BF516" i="1"/>
  <c r="H517" i="1"/>
  <c r="I517" i="1"/>
  <c r="J517" i="1"/>
  <c r="K517" i="1"/>
  <c r="L517" i="1"/>
  <c r="M517" i="1"/>
  <c r="N517" i="1"/>
  <c r="O517" i="1"/>
  <c r="P517" i="1"/>
  <c r="Q517" i="1"/>
  <c r="R517" i="1"/>
  <c r="S517" i="1"/>
  <c r="T517" i="1"/>
  <c r="U517" i="1"/>
  <c r="V517" i="1"/>
  <c r="W517" i="1"/>
  <c r="X517" i="1"/>
  <c r="Y517" i="1"/>
  <c r="Z517" i="1"/>
  <c r="AA517" i="1"/>
  <c r="AB517" i="1"/>
  <c r="AC517" i="1"/>
  <c r="AD517" i="1"/>
  <c r="AE517" i="1"/>
  <c r="AF517" i="1"/>
  <c r="AG517" i="1"/>
  <c r="AH517" i="1"/>
  <c r="AI517" i="1"/>
  <c r="AJ517" i="1"/>
  <c r="AK517" i="1"/>
  <c r="AL517" i="1"/>
  <c r="AM517" i="1"/>
  <c r="AN517" i="1"/>
  <c r="AO517" i="1"/>
  <c r="AP517" i="1"/>
  <c r="AQ517" i="1"/>
  <c r="AR517" i="1"/>
  <c r="AS517" i="1"/>
  <c r="AT517" i="1"/>
  <c r="AU517" i="1"/>
  <c r="AV517" i="1"/>
  <c r="AW517" i="1"/>
  <c r="AX517" i="1"/>
  <c r="AY517" i="1"/>
  <c r="AZ517" i="1"/>
  <c r="BA517" i="1"/>
  <c r="BB517" i="1"/>
  <c r="BC517" i="1"/>
  <c r="BD517" i="1"/>
  <c r="BE517" i="1"/>
  <c r="BF517" i="1"/>
  <c r="H518" i="1"/>
  <c r="I518" i="1"/>
  <c r="J518" i="1"/>
  <c r="K518" i="1"/>
  <c r="L518" i="1"/>
  <c r="M518" i="1"/>
  <c r="N518" i="1"/>
  <c r="O518" i="1"/>
  <c r="P518" i="1"/>
  <c r="Q518" i="1"/>
  <c r="R518" i="1"/>
  <c r="S518" i="1"/>
  <c r="T518" i="1"/>
  <c r="U518" i="1"/>
  <c r="V518" i="1"/>
  <c r="W518" i="1"/>
  <c r="X518" i="1"/>
  <c r="Y518" i="1"/>
  <c r="Z518" i="1"/>
  <c r="AA518" i="1"/>
  <c r="AB518" i="1"/>
  <c r="AC518" i="1"/>
  <c r="AD518" i="1"/>
  <c r="AE518" i="1"/>
  <c r="AF518" i="1"/>
  <c r="AG518" i="1"/>
  <c r="AH518" i="1"/>
  <c r="AI518" i="1"/>
  <c r="AJ518" i="1"/>
  <c r="AK518" i="1"/>
  <c r="AL518" i="1"/>
  <c r="AM518" i="1"/>
  <c r="AN518" i="1"/>
  <c r="AO518" i="1"/>
  <c r="AP518" i="1"/>
  <c r="AQ518" i="1"/>
  <c r="AR518" i="1"/>
  <c r="AS518" i="1"/>
  <c r="AT518" i="1"/>
  <c r="AU518" i="1"/>
  <c r="AV518" i="1"/>
  <c r="AW518" i="1"/>
  <c r="AX518" i="1"/>
  <c r="AY518" i="1"/>
  <c r="AZ518" i="1"/>
  <c r="BA518" i="1"/>
  <c r="BB518" i="1"/>
  <c r="BC518" i="1"/>
  <c r="BD518" i="1"/>
  <c r="BE518" i="1"/>
  <c r="BF518" i="1"/>
  <c r="H519" i="1"/>
  <c r="I519" i="1"/>
  <c r="J519" i="1"/>
  <c r="K519" i="1"/>
  <c r="L519" i="1"/>
  <c r="M519" i="1"/>
  <c r="N519" i="1"/>
  <c r="O519" i="1"/>
  <c r="P519" i="1"/>
  <c r="Q519" i="1"/>
  <c r="R519" i="1"/>
  <c r="S519" i="1"/>
  <c r="T519" i="1"/>
  <c r="U519" i="1"/>
  <c r="V519" i="1"/>
  <c r="W519" i="1"/>
  <c r="X519" i="1"/>
  <c r="Y519" i="1"/>
  <c r="Z519" i="1"/>
  <c r="AA519" i="1"/>
  <c r="AB519" i="1"/>
  <c r="AC519" i="1"/>
  <c r="AD519" i="1"/>
  <c r="AE519" i="1"/>
  <c r="AF519" i="1"/>
  <c r="AG519" i="1"/>
  <c r="AH519" i="1"/>
  <c r="AI519" i="1"/>
  <c r="AJ519" i="1"/>
  <c r="AK519" i="1"/>
  <c r="AL519" i="1"/>
  <c r="AM519" i="1"/>
  <c r="AN519" i="1"/>
  <c r="AO519" i="1"/>
  <c r="AP519" i="1"/>
  <c r="AQ519" i="1"/>
  <c r="AR519" i="1"/>
  <c r="AS519" i="1"/>
  <c r="AT519" i="1"/>
  <c r="AU519" i="1"/>
  <c r="AV519" i="1"/>
  <c r="AW519" i="1"/>
  <c r="AX519" i="1"/>
  <c r="AY519" i="1"/>
  <c r="AZ519" i="1"/>
  <c r="BA519" i="1"/>
  <c r="BB519" i="1"/>
  <c r="BC519" i="1"/>
  <c r="BD519" i="1"/>
  <c r="BE519" i="1"/>
  <c r="BF519" i="1"/>
  <c r="H520" i="1"/>
  <c r="I520" i="1"/>
  <c r="J520" i="1"/>
  <c r="K520" i="1"/>
  <c r="L520" i="1"/>
  <c r="M520" i="1"/>
  <c r="N520" i="1"/>
  <c r="O520" i="1"/>
  <c r="P520" i="1"/>
  <c r="Q520" i="1"/>
  <c r="R520" i="1"/>
  <c r="S520" i="1"/>
  <c r="T520" i="1"/>
  <c r="U520" i="1"/>
  <c r="V520" i="1"/>
  <c r="W520" i="1"/>
  <c r="X520" i="1"/>
  <c r="Y520" i="1"/>
  <c r="Z520" i="1"/>
  <c r="AA520" i="1"/>
  <c r="AB520" i="1"/>
  <c r="AC520" i="1"/>
  <c r="AD520" i="1"/>
  <c r="AE520" i="1"/>
  <c r="AF520" i="1"/>
  <c r="AG520" i="1"/>
  <c r="AH520" i="1"/>
  <c r="AI520" i="1"/>
  <c r="AJ520" i="1"/>
  <c r="AK520" i="1"/>
  <c r="AL520" i="1"/>
  <c r="AM520" i="1"/>
  <c r="AN520" i="1"/>
  <c r="AO520" i="1"/>
  <c r="AP520" i="1"/>
  <c r="AQ520" i="1"/>
  <c r="AR520" i="1"/>
  <c r="AS520" i="1"/>
  <c r="AT520" i="1"/>
  <c r="AU520" i="1"/>
  <c r="AV520" i="1"/>
  <c r="AW520" i="1"/>
  <c r="AX520" i="1"/>
  <c r="AY520" i="1"/>
  <c r="AZ520" i="1"/>
  <c r="BA520" i="1"/>
  <c r="BB520" i="1"/>
  <c r="BC520" i="1"/>
  <c r="BD520" i="1"/>
  <c r="BE520" i="1"/>
  <c r="BF520" i="1"/>
  <c r="H521" i="1"/>
  <c r="I521" i="1"/>
  <c r="J521" i="1"/>
  <c r="K521" i="1"/>
  <c r="L521" i="1"/>
  <c r="M521" i="1"/>
  <c r="N521" i="1"/>
  <c r="O521" i="1"/>
  <c r="P521" i="1"/>
  <c r="Q521" i="1"/>
  <c r="R521" i="1"/>
  <c r="S521" i="1"/>
  <c r="T521" i="1"/>
  <c r="U521" i="1"/>
  <c r="V521" i="1"/>
  <c r="W521" i="1"/>
  <c r="X521" i="1"/>
  <c r="Y521" i="1"/>
  <c r="Z521" i="1"/>
  <c r="AA521" i="1"/>
  <c r="AB521" i="1"/>
  <c r="AC521" i="1"/>
  <c r="AD521" i="1"/>
  <c r="AE521" i="1"/>
  <c r="AF521" i="1"/>
  <c r="AG521" i="1"/>
  <c r="AH521" i="1"/>
  <c r="AI521" i="1"/>
  <c r="AJ521" i="1"/>
  <c r="AK521" i="1"/>
  <c r="AL521" i="1"/>
  <c r="AM521" i="1"/>
  <c r="AN521" i="1"/>
  <c r="AO521" i="1"/>
  <c r="AP521" i="1"/>
  <c r="AQ521" i="1"/>
  <c r="AR521" i="1"/>
  <c r="AS521" i="1"/>
  <c r="AT521" i="1"/>
  <c r="AU521" i="1"/>
  <c r="AV521" i="1"/>
  <c r="AW521" i="1"/>
  <c r="AX521" i="1"/>
  <c r="AY521" i="1"/>
  <c r="AZ521" i="1"/>
  <c r="BA521" i="1"/>
  <c r="BB521" i="1"/>
  <c r="BC521" i="1"/>
  <c r="BD521" i="1"/>
  <c r="BE521" i="1"/>
  <c r="BF521" i="1"/>
  <c r="H522" i="1"/>
  <c r="I522" i="1"/>
  <c r="J522" i="1"/>
  <c r="K522" i="1"/>
  <c r="L522" i="1"/>
  <c r="M522" i="1"/>
  <c r="N522" i="1"/>
  <c r="O522" i="1"/>
  <c r="P522" i="1"/>
  <c r="Q522" i="1"/>
  <c r="R522" i="1"/>
  <c r="S522" i="1"/>
  <c r="T522" i="1"/>
  <c r="U522" i="1"/>
  <c r="V522" i="1"/>
  <c r="W522" i="1"/>
  <c r="X522" i="1"/>
  <c r="Y522" i="1"/>
  <c r="Z522" i="1"/>
  <c r="AA522" i="1"/>
  <c r="AB522" i="1"/>
  <c r="AC522" i="1"/>
  <c r="AD522" i="1"/>
  <c r="AE522" i="1"/>
  <c r="AF522" i="1"/>
  <c r="AG522" i="1"/>
  <c r="AH522" i="1"/>
  <c r="AI522" i="1"/>
  <c r="AJ522" i="1"/>
  <c r="AK522" i="1"/>
  <c r="AL522" i="1"/>
  <c r="AM522" i="1"/>
  <c r="AN522" i="1"/>
  <c r="AO522" i="1"/>
  <c r="AP522" i="1"/>
  <c r="AQ522" i="1"/>
  <c r="AR522" i="1"/>
  <c r="AS522" i="1"/>
  <c r="AT522" i="1"/>
  <c r="AU522" i="1"/>
  <c r="AV522" i="1"/>
  <c r="AW522" i="1"/>
  <c r="AX522" i="1"/>
  <c r="AY522" i="1"/>
  <c r="AZ522" i="1"/>
  <c r="BA522" i="1"/>
  <c r="BB522" i="1"/>
  <c r="BC522" i="1"/>
  <c r="BD522" i="1"/>
  <c r="BE522" i="1"/>
  <c r="BF522" i="1"/>
  <c r="H523" i="1"/>
  <c r="I523" i="1"/>
  <c r="J523" i="1"/>
  <c r="K523" i="1"/>
  <c r="L523" i="1"/>
  <c r="M523" i="1"/>
  <c r="N523" i="1"/>
  <c r="O523" i="1"/>
  <c r="P523" i="1"/>
  <c r="Q523" i="1"/>
  <c r="R523" i="1"/>
  <c r="S523" i="1"/>
  <c r="T523" i="1"/>
  <c r="U523" i="1"/>
  <c r="V523" i="1"/>
  <c r="W523" i="1"/>
  <c r="X523" i="1"/>
  <c r="Y523" i="1"/>
  <c r="Z523" i="1"/>
  <c r="AA523" i="1"/>
  <c r="AB523" i="1"/>
  <c r="AC523" i="1"/>
  <c r="AD523" i="1"/>
  <c r="AE523" i="1"/>
  <c r="AF523" i="1"/>
  <c r="AG523" i="1"/>
  <c r="AH523" i="1"/>
  <c r="AI523" i="1"/>
  <c r="AJ523" i="1"/>
  <c r="AK523" i="1"/>
  <c r="AL523" i="1"/>
  <c r="AM523" i="1"/>
  <c r="AN523" i="1"/>
  <c r="AO523" i="1"/>
  <c r="AP523" i="1"/>
  <c r="AQ523" i="1"/>
  <c r="AR523" i="1"/>
  <c r="AS523" i="1"/>
  <c r="AT523" i="1"/>
  <c r="AU523" i="1"/>
  <c r="AV523" i="1"/>
  <c r="AW523" i="1"/>
  <c r="AX523" i="1"/>
  <c r="AY523" i="1"/>
  <c r="AZ523" i="1"/>
  <c r="BA523" i="1"/>
  <c r="BB523" i="1"/>
  <c r="BC523" i="1"/>
  <c r="BD523" i="1"/>
  <c r="BE523" i="1"/>
  <c r="BF523" i="1"/>
  <c r="H524" i="1"/>
  <c r="I524" i="1"/>
  <c r="J524" i="1"/>
  <c r="K524" i="1"/>
  <c r="L524" i="1"/>
  <c r="M524" i="1"/>
  <c r="N524" i="1"/>
  <c r="O524" i="1"/>
  <c r="P524" i="1"/>
  <c r="Q524" i="1"/>
  <c r="R524" i="1"/>
  <c r="S524" i="1"/>
  <c r="T524" i="1"/>
  <c r="U524" i="1"/>
  <c r="V524" i="1"/>
  <c r="W524" i="1"/>
  <c r="X524" i="1"/>
  <c r="Y524" i="1"/>
  <c r="Z524" i="1"/>
  <c r="AA524" i="1"/>
  <c r="AB524" i="1"/>
  <c r="AC524" i="1"/>
  <c r="AD524" i="1"/>
  <c r="AE524" i="1"/>
  <c r="AF524" i="1"/>
  <c r="AG524" i="1"/>
  <c r="AH524" i="1"/>
  <c r="AI524" i="1"/>
  <c r="AJ524" i="1"/>
  <c r="AK524" i="1"/>
  <c r="AL524" i="1"/>
  <c r="AM524" i="1"/>
  <c r="AN524" i="1"/>
  <c r="AO524" i="1"/>
  <c r="AP524" i="1"/>
  <c r="AQ524" i="1"/>
  <c r="AR524" i="1"/>
  <c r="AS524" i="1"/>
  <c r="AT524" i="1"/>
  <c r="AU524" i="1"/>
  <c r="AV524" i="1"/>
  <c r="AW524" i="1"/>
  <c r="AX524" i="1"/>
  <c r="AY524" i="1"/>
  <c r="AZ524" i="1"/>
  <c r="BA524" i="1"/>
  <c r="BB524" i="1"/>
  <c r="BC524" i="1"/>
  <c r="BD524" i="1"/>
  <c r="BE524" i="1"/>
  <c r="BF524" i="1"/>
  <c r="H525" i="1"/>
  <c r="I525" i="1"/>
  <c r="J525" i="1"/>
  <c r="K525" i="1"/>
  <c r="L525" i="1"/>
  <c r="M525" i="1"/>
  <c r="N525" i="1"/>
  <c r="O525" i="1"/>
  <c r="P525" i="1"/>
  <c r="Q525" i="1"/>
  <c r="R525" i="1"/>
  <c r="S525" i="1"/>
  <c r="T525" i="1"/>
  <c r="U525" i="1"/>
  <c r="V525" i="1"/>
  <c r="W525" i="1"/>
  <c r="X525" i="1"/>
  <c r="Y525" i="1"/>
  <c r="Z525" i="1"/>
  <c r="AA525" i="1"/>
  <c r="AB525" i="1"/>
  <c r="AC525" i="1"/>
  <c r="AD525" i="1"/>
  <c r="AE525" i="1"/>
  <c r="AF525" i="1"/>
  <c r="AG525" i="1"/>
  <c r="AH525" i="1"/>
  <c r="AI525" i="1"/>
  <c r="AJ525" i="1"/>
  <c r="AK525" i="1"/>
  <c r="AL525" i="1"/>
  <c r="AM525" i="1"/>
  <c r="AN525" i="1"/>
  <c r="AO525" i="1"/>
  <c r="AP525" i="1"/>
  <c r="AQ525" i="1"/>
  <c r="AR525" i="1"/>
  <c r="AS525" i="1"/>
  <c r="AT525" i="1"/>
  <c r="AU525" i="1"/>
  <c r="AV525" i="1"/>
  <c r="AW525" i="1"/>
  <c r="AX525" i="1"/>
  <c r="AY525" i="1"/>
  <c r="AZ525" i="1"/>
  <c r="BA525" i="1"/>
  <c r="BB525" i="1"/>
  <c r="BC525" i="1"/>
  <c r="BD525" i="1"/>
  <c r="BE525" i="1"/>
  <c r="BF525" i="1"/>
  <c r="H526" i="1"/>
  <c r="I526" i="1"/>
  <c r="J526" i="1"/>
  <c r="K526" i="1"/>
  <c r="L526" i="1"/>
  <c r="M526" i="1"/>
  <c r="N526" i="1"/>
  <c r="O526" i="1"/>
  <c r="P526" i="1"/>
  <c r="Q526" i="1"/>
  <c r="R526" i="1"/>
  <c r="S526" i="1"/>
  <c r="T526" i="1"/>
  <c r="U526" i="1"/>
  <c r="V526" i="1"/>
  <c r="W526" i="1"/>
  <c r="X526" i="1"/>
  <c r="Y526" i="1"/>
  <c r="Z526" i="1"/>
  <c r="AA526" i="1"/>
  <c r="AB526" i="1"/>
  <c r="AC526" i="1"/>
  <c r="AD526" i="1"/>
  <c r="AE526" i="1"/>
  <c r="AF526" i="1"/>
  <c r="AG526" i="1"/>
  <c r="AH526" i="1"/>
  <c r="AI526" i="1"/>
  <c r="AJ526" i="1"/>
  <c r="AK526" i="1"/>
  <c r="AL526" i="1"/>
  <c r="AM526" i="1"/>
  <c r="AN526" i="1"/>
  <c r="AO526" i="1"/>
  <c r="AP526" i="1"/>
  <c r="AQ526" i="1"/>
  <c r="AR526" i="1"/>
  <c r="AS526" i="1"/>
  <c r="AT526" i="1"/>
  <c r="AU526" i="1"/>
  <c r="AV526" i="1"/>
  <c r="AW526" i="1"/>
  <c r="AX526" i="1"/>
  <c r="AY526" i="1"/>
  <c r="AZ526" i="1"/>
  <c r="BA526" i="1"/>
  <c r="BB526" i="1"/>
  <c r="BC526" i="1"/>
  <c r="BD526" i="1"/>
  <c r="BE526" i="1"/>
  <c r="BF526" i="1"/>
  <c r="H527" i="1"/>
  <c r="I527" i="1"/>
  <c r="J527" i="1"/>
  <c r="K527" i="1"/>
  <c r="L527" i="1"/>
  <c r="M527" i="1"/>
  <c r="N527" i="1"/>
  <c r="O527" i="1"/>
  <c r="P527" i="1"/>
  <c r="Q527" i="1"/>
  <c r="R527" i="1"/>
  <c r="S527" i="1"/>
  <c r="T527" i="1"/>
  <c r="U527" i="1"/>
  <c r="V527" i="1"/>
  <c r="W527" i="1"/>
  <c r="X527" i="1"/>
  <c r="Y527" i="1"/>
  <c r="Z527" i="1"/>
  <c r="AA527" i="1"/>
  <c r="AB527" i="1"/>
  <c r="AC527" i="1"/>
  <c r="AD527" i="1"/>
  <c r="AE527" i="1"/>
  <c r="AF527" i="1"/>
  <c r="AG527" i="1"/>
  <c r="AH527" i="1"/>
  <c r="AI527" i="1"/>
  <c r="AJ527" i="1"/>
  <c r="AK527" i="1"/>
  <c r="AL527" i="1"/>
  <c r="AM527" i="1"/>
  <c r="AN527" i="1"/>
  <c r="AO527" i="1"/>
  <c r="AP527" i="1"/>
  <c r="AQ527" i="1"/>
  <c r="AR527" i="1"/>
  <c r="AS527" i="1"/>
  <c r="AT527" i="1"/>
  <c r="AU527" i="1"/>
  <c r="AV527" i="1"/>
  <c r="AW527" i="1"/>
  <c r="AX527" i="1"/>
  <c r="AY527" i="1"/>
  <c r="AZ527" i="1"/>
  <c r="BA527" i="1"/>
  <c r="BB527" i="1"/>
  <c r="BC527" i="1"/>
  <c r="BD527" i="1"/>
  <c r="BE527" i="1"/>
  <c r="BF527" i="1"/>
  <c r="H528" i="1"/>
  <c r="I528" i="1"/>
  <c r="J528" i="1"/>
  <c r="K528" i="1"/>
  <c r="L528" i="1"/>
  <c r="M528" i="1"/>
  <c r="N528" i="1"/>
  <c r="O528" i="1"/>
  <c r="P528" i="1"/>
  <c r="Q528" i="1"/>
  <c r="R528" i="1"/>
  <c r="S528" i="1"/>
  <c r="T528" i="1"/>
  <c r="U528" i="1"/>
  <c r="V528" i="1"/>
  <c r="W528" i="1"/>
  <c r="X528" i="1"/>
  <c r="Y528" i="1"/>
  <c r="Z528" i="1"/>
  <c r="AA528" i="1"/>
  <c r="AB528" i="1"/>
  <c r="AC528" i="1"/>
  <c r="AD528" i="1"/>
  <c r="AE528" i="1"/>
  <c r="AF528" i="1"/>
  <c r="AG528" i="1"/>
  <c r="AH528" i="1"/>
  <c r="AI528" i="1"/>
  <c r="AJ528" i="1"/>
  <c r="AK528" i="1"/>
  <c r="AL528" i="1"/>
  <c r="AM528" i="1"/>
  <c r="AN528" i="1"/>
  <c r="AO528" i="1"/>
  <c r="AP528" i="1"/>
  <c r="AQ528" i="1"/>
  <c r="AR528" i="1"/>
  <c r="AS528" i="1"/>
  <c r="AT528" i="1"/>
  <c r="AU528" i="1"/>
  <c r="AV528" i="1"/>
  <c r="AW528" i="1"/>
  <c r="AX528" i="1"/>
  <c r="AY528" i="1"/>
  <c r="AZ528" i="1"/>
  <c r="BA528" i="1"/>
  <c r="BB528" i="1"/>
  <c r="BC528" i="1"/>
  <c r="BD528" i="1"/>
  <c r="BE528" i="1"/>
  <c r="BF528" i="1"/>
  <c r="H529" i="1"/>
  <c r="I529" i="1"/>
  <c r="J529" i="1"/>
  <c r="K529" i="1"/>
  <c r="L529" i="1"/>
  <c r="M529" i="1"/>
  <c r="N529" i="1"/>
  <c r="O529" i="1"/>
  <c r="P529" i="1"/>
  <c r="Q529" i="1"/>
  <c r="R529" i="1"/>
  <c r="S529" i="1"/>
  <c r="T529" i="1"/>
  <c r="U529" i="1"/>
  <c r="V529" i="1"/>
  <c r="W529" i="1"/>
  <c r="X529" i="1"/>
  <c r="Y529" i="1"/>
  <c r="Z529" i="1"/>
  <c r="AA529" i="1"/>
  <c r="AB529" i="1"/>
  <c r="AC529" i="1"/>
  <c r="AD529" i="1"/>
  <c r="AE529" i="1"/>
  <c r="AF529" i="1"/>
  <c r="AG529" i="1"/>
  <c r="AH529" i="1"/>
  <c r="AI529" i="1"/>
  <c r="AJ529" i="1"/>
  <c r="AK529" i="1"/>
  <c r="AL529" i="1"/>
  <c r="AM529" i="1"/>
  <c r="AN529" i="1"/>
  <c r="AO529" i="1"/>
  <c r="AP529" i="1"/>
  <c r="AQ529" i="1"/>
  <c r="AR529" i="1"/>
  <c r="AS529" i="1"/>
  <c r="AT529" i="1"/>
  <c r="AU529" i="1"/>
  <c r="AV529" i="1"/>
  <c r="AW529" i="1"/>
  <c r="AX529" i="1"/>
  <c r="AY529" i="1"/>
  <c r="AZ529" i="1"/>
  <c r="BA529" i="1"/>
  <c r="BB529" i="1"/>
  <c r="BC529" i="1"/>
  <c r="BD529" i="1"/>
  <c r="BE529" i="1"/>
  <c r="BF529" i="1"/>
  <c r="H530" i="1"/>
  <c r="I530" i="1"/>
  <c r="J530" i="1"/>
  <c r="K530" i="1"/>
  <c r="L530" i="1"/>
  <c r="M530" i="1"/>
  <c r="N530" i="1"/>
  <c r="O530" i="1"/>
  <c r="P530" i="1"/>
  <c r="Q530" i="1"/>
  <c r="R530" i="1"/>
  <c r="S530" i="1"/>
  <c r="T530" i="1"/>
  <c r="U530" i="1"/>
  <c r="V530" i="1"/>
  <c r="W530" i="1"/>
  <c r="X530" i="1"/>
  <c r="Y530" i="1"/>
  <c r="Z530" i="1"/>
  <c r="AA530" i="1"/>
  <c r="AB530" i="1"/>
  <c r="AC530" i="1"/>
  <c r="AD530" i="1"/>
  <c r="AE530" i="1"/>
  <c r="AF530" i="1"/>
  <c r="AG530" i="1"/>
  <c r="AH530" i="1"/>
  <c r="AI530" i="1"/>
  <c r="AJ530" i="1"/>
  <c r="AK530" i="1"/>
  <c r="AL530" i="1"/>
  <c r="AM530" i="1"/>
  <c r="AN530" i="1"/>
  <c r="AO530" i="1"/>
  <c r="AP530" i="1"/>
  <c r="AQ530" i="1"/>
  <c r="AR530" i="1"/>
  <c r="AS530" i="1"/>
  <c r="AT530" i="1"/>
  <c r="AU530" i="1"/>
  <c r="AV530" i="1"/>
  <c r="AW530" i="1"/>
  <c r="AX530" i="1"/>
  <c r="AY530" i="1"/>
  <c r="AZ530" i="1"/>
  <c r="BA530" i="1"/>
  <c r="BB530" i="1"/>
  <c r="BC530" i="1"/>
  <c r="BD530" i="1"/>
  <c r="BE530" i="1"/>
  <c r="BF530" i="1"/>
  <c r="H531" i="1"/>
  <c r="I531" i="1"/>
  <c r="J531" i="1"/>
  <c r="K531" i="1"/>
  <c r="L531" i="1"/>
  <c r="M531" i="1"/>
  <c r="N531" i="1"/>
  <c r="O531" i="1"/>
  <c r="P531" i="1"/>
  <c r="Q531" i="1"/>
  <c r="R531" i="1"/>
  <c r="S531" i="1"/>
  <c r="T531" i="1"/>
  <c r="U531" i="1"/>
  <c r="V531" i="1"/>
  <c r="W531" i="1"/>
  <c r="X531" i="1"/>
  <c r="Y531" i="1"/>
  <c r="Z531" i="1"/>
  <c r="AA531" i="1"/>
  <c r="AB531" i="1"/>
  <c r="AC531" i="1"/>
  <c r="AD531" i="1"/>
  <c r="AE531" i="1"/>
  <c r="AF531" i="1"/>
  <c r="AG531" i="1"/>
  <c r="AH531" i="1"/>
  <c r="AI531" i="1"/>
  <c r="AJ531" i="1"/>
  <c r="AK531" i="1"/>
  <c r="AL531" i="1"/>
  <c r="AM531" i="1"/>
  <c r="AN531" i="1"/>
  <c r="AO531" i="1"/>
  <c r="AP531" i="1"/>
  <c r="AQ531" i="1"/>
  <c r="AR531" i="1"/>
  <c r="AS531" i="1"/>
  <c r="AT531" i="1"/>
  <c r="AU531" i="1"/>
  <c r="AV531" i="1"/>
  <c r="AW531" i="1"/>
  <c r="AX531" i="1"/>
  <c r="AY531" i="1"/>
  <c r="AZ531" i="1"/>
  <c r="BA531" i="1"/>
  <c r="BB531" i="1"/>
  <c r="BC531" i="1"/>
  <c r="BD531" i="1"/>
  <c r="BE531" i="1"/>
  <c r="BF531" i="1"/>
  <c r="H532" i="1"/>
  <c r="I532" i="1"/>
  <c r="J532" i="1"/>
  <c r="K532" i="1"/>
  <c r="L532" i="1"/>
  <c r="M532" i="1"/>
  <c r="N532" i="1"/>
  <c r="O532" i="1"/>
  <c r="P532" i="1"/>
  <c r="Q532" i="1"/>
  <c r="R532" i="1"/>
  <c r="S532" i="1"/>
  <c r="T532" i="1"/>
  <c r="U532" i="1"/>
  <c r="V532" i="1"/>
  <c r="W532" i="1"/>
  <c r="X532" i="1"/>
  <c r="Y532" i="1"/>
  <c r="Z532" i="1"/>
  <c r="AA532" i="1"/>
  <c r="AB532" i="1"/>
  <c r="AC532" i="1"/>
  <c r="AD532" i="1"/>
  <c r="AE532" i="1"/>
  <c r="AF532" i="1"/>
  <c r="AG532" i="1"/>
  <c r="AH532" i="1"/>
  <c r="AI532" i="1"/>
  <c r="AJ532" i="1"/>
  <c r="AK532" i="1"/>
  <c r="AL532" i="1"/>
  <c r="AM532" i="1"/>
  <c r="AN532" i="1"/>
  <c r="AO532" i="1"/>
  <c r="AP532" i="1"/>
  <c r="AQ532" i="1"/>
  <c r="AR532" i="1"/>
  <c r="AS532" i="1"/>
  <c r="AT532" i="1"/>
  <c r="AU532" i="1"/>
  <c r="AV532" i="1"/>
  <c r="AW532" i="1"/>
  <c r="AX532" i="1"/>
  <c r="AY532" i="1"/>
  <c r="AZ532" i="1"/>
  <c r="BA532" i="1"/>
  <c r="BB532" i="1"/>
  <c r="BC532" i="1"/>
  <c r="BD532" i="1"/>
  <c r="BE532" i="1"/>
  <c r="BF532" i="1"/>
  <c r="H533" i="1"/>
  <c r="I533" i="1"/>
  <c r="J533" i="1"/>
  <c r="K533" i="1"/>
  <c r="L533" i="1"/>
  <c r="M533" i="1"/>
  <c r="N533" i="1"/>
  <c r="O533" i="1"/>
  <c r="P533" i="1"/>
  <c r="Q533" i="1"/>
  <c r="R533" i="1"/>
  <c r="S533" i="1"/>
  <c r="T533" i="1"/>
  <c r="U533" i="1"/>
  <c r="V533" i="1"/>
  <c r="W533" i="1"/>
  <c r="X533" i="1"/>
  <c r="Y533" i="1"/>
  <c r="Z533" i="1"/>
  <c r="AA533" i="1"/>
  <c r="AB533" i="1"/>
  <c r="AC533" i="1"/>
  <c r="AD533" i="1"/>
  <c r="AE533" i="1"/>
  <c r="AF533" i="1"/>
  <c r="AG533" i="1"/>
  <c r="AH533" i="1"/>
  <c r="AI533" i="1"/>
  <c r="AJ533" i="1"/>
  <c r="AK533" i="1"/>
  <c r="AL533" i="1"/>
  <c r="AM533" i="1"/>
  <c r="AN533" i="1"/>
  <c r="AO533" i="1"/>
  <c r="AP533" i="1"/>
  <c r="AQ533" i="1"/>
  <c r="AR533" i="1"/>
  <c r="AS533" i="1"/>
  <c r="AT533" i="1"/>
  <c r="AU533" i="1"/>
  <c r="AV533" i="1"/>
  <c r="AW533" i="1"/>
  <c r="AX533" i="1"/>
  <c r="AY533" i="1"/>
  <c r="AZ533" i="1"/>
  <c r="BA533" i="1"/>
  <c r="BB533" i="1"/>
  <c r="BC533" i="1"/>
  <c r="BD533" i="1"/>
  <c r="BE533" i="1"/>
  <c r="BF533" i="1"/>
  <c r="H534" i="1"/>
  <c r="I534" i="1"/>
  <c r="J534" i="1"/>
  <c r="K534" i="1"/>
  <c r="L534" i="1"/>
  <c r="M534" i="1"/>
  <c r="N534" i="1"/>
  <c r="O534" i="1"/>
  <c r="P534" i="1"/>
  <c r="Q534" i="1"/>
  <c r="R534" i="1"/>
  <c r="S534" i="1"/>
  <c r="T534" i="1"/>
  <c r="U534" i="1"/>
  <c r="V534" i="1"/>
  <c r="W534" i="1"/>
  <c r="X534" i="1"/>
  <c r="Y534" i="1"/>
  <c r="Z534" i="1"/>
  <c r="AA534" i="1"/>
  <c r="AB534" i="1"/>
  <c r="AC534" i="1"/>
  <c r="AD534" i="1"/>
  <c r="AE534" i="1"/>
  <c r="AF534" i="1"/>
  <c r="AG534" i="1"/>
  <c r="AH534" i="1"/>
  <c r="AI534" i="1"/>
  <c r="AJ534" i="1"/>
  <c r="AK534" i="1"/>
  <c r="AL534" i="1"/>
  <c r="AM534" i="1"/>
  <c r="AN534" i="1"/>
  <c r="AO534" i="1"/>
  <c r="AP534" i="1"/>
  <c r="AQ534" i="1"/>
  <c r="AR534" i="1"/>
  <c r="AS534" i="1"/>
  <c r="AT534" i="1"/>
  <c r="AU534" i="1"/>
  <c r="AV534" i="1"/>
  <c r="AW534" i="1"/>
  <c r="AX534" i="1"/>
  <c r="AY534" i="1"/>
  <c r="AZ534" i="1"/>
  <c r="BA534" i="1"/>
  <c r="BB534" i="1"/>
  <c r="BC534" i="1"/>
  <c r="BD534" i="1"/>
  <c r="BE534" i="1"/>
  <c r="BF534" i="1"/>
  <c r="H535" i="1"/>
  <c r="I535" i="1"/>
  <c r="J535" i="1"/>
  <c r="K535" i="1"/>
  <c r="L535" i="1"/>
  <c r="M535" i="1"/>
  <c r="N535" i="1"/>
  <c r="O535" i="1"/>
  <c r="P535" i="1"/>
  <c r="Q535" i="1"/>
  <c r="R535" i="1"/>
  <c r="S535" i="1"/>
  <c r="T535" i="1"/>
  <c r="U535" i="1"/>
  <c r="V535" i="1"/>
  <c r="W535" i="1"/>
  <c r="X535" i="1"/>
  <c r="Y535" i="1"/>
  <c r="Z535" i="1"/>
  <c r="AA535" i="1"/>
  <c r="AB535" i="1"/>
  <c r="AC535" i="1"/>
  <c r="AD535" i="1"/>
  <c r="AE535" i="1"/>
  <c r="AF535" i="1"/>
  <c r="AG535" i="1"/>
  <c r="AH535" i="1"/>
  <c r="AI535" i="1"/>
  <c r="AJ535" i="1"/>
  <c r="AK535" i="1"/>
  <c r="AL535" i="1"/>
  <c r="AM535" i="1"/>
  <c r="AN535" i="1"/>
  <c r="AO535" i="1"/>
  <c r="AP535" i="1"/>
  <c r="AQ535" i="1"/>
  <c r="AR535" i="1"/>
  <c r="AS535" i="1"/>
  <c r="AT535" i="1"/>
  <c r="AU535" i="1"/>
  <c r="AV535" i="1"/>
  <c r="AW535" i="1"/>
  <c r="AX535" i="1"/>
  <c r="AY535" i="1"/>
  <c r="AZ535" i="1"/>
  <c r="BA535" i="1"/>
  <c r="BB535" i="1"/>
  <c r="BC535" i="1"/>
  <c r="BD535" i="1"/>
  <c r="BE535" i="1"/>
  <c r="BF535" i="1"/>
  <c r="H536" i="1"/>
  <c r="I536" i="1"/>
  <c r="J536" i="1"/>
  <c r="K536" i="1"/>
  <c r="L536" i="1"/>
  <c r="M536" i="1"/>
  <c r="N536" i="1"/>
  <c r="O536" i="1"/>
  <c r="P536" i="1"/>
  <c r="Q536" i="1"/>
  <c r="R536" i="1"/>
  <c r="S536" i="1"/>
  <c r="T536" i="1"/>
  <c r="U536" i="1"/>
  <c r="V536" i="1"/>
  <c r="W536" i="1"/>
  <c r="X536" i="1"/>
  <c r="Y536" i="1"/>
  <c r="Z536" i="1"/>
  <c r="AA536" i="1"/>
  <c r="AB536" i="1"/>
  <c r="AC536" i="1"/>
  <c r="AD536" i="1"/>
  <c r="AE536" i="1"/>
  <c r="AF536" i="1"/>
  <c r="AG536" i="1"/>
  <c r="AH536" i="1"/>
  <c r="AI536" i="1"/>
  <c r="AJ536" i="1"/>
  <c r="AK536" i="1"/>
  <c r="AL536" i="1"/>
  <c r="AM536" i="1"/>
  <c r="AN536" i="1"/>
  <c r="AO536" i="1"/>
  <c r="AP536" i="1"/>
  <c r="AQ536" i="1"/>
  <c r="AR536" i="1"/>
  <c r="AS536" i="1"/>
  <c r="AT536" i="1"/>
  <c r="AU536" i="1"/>
  <c r="AV536" i="1"/>
  <c r="AW536" i="1"/>
  <c r="AX536" i="1"/>
  <c r="AY536" i="1"/>
  <c r="AZ536" i="1"/>
  <c r="BA536" i="1"/>
  <c r="BB536" i="1"/>
  <c r="BC536" i="1"/>
  <c r="BD536" i="1"/>
  <c r="BE536" i="1"/>
  <c r="BF536" i="1"/>
  <c r="H537" i="1"/>
  <c r="I537" i="1"/>
  <c r="J537" i="1"/>
  <c r="K537" i="1"/>
  <c r="L537" i="1"/>
  <c r="M537" i="1"/>
  <c r="N537" i="1"/>
  <c r="O537" i="1"/>
  <c r="P537" i="1"/>
  <c r="Q537" i="1"/>
  <c r="R537" i="1"/>
  <c r="S537" i="1"/>
  <c r="T537" i="1"/>
  <c r="U537" i="1"/>
  <c r="V537" i="1"/>
  <c r="W537" i="1"/>
  <c r="X537" i="1"/>
  <c r="Y537" i="1"/>
  <c r="Z537" i="1"/>
  <c r="AA537" i="1"/>
  <c r="AB537" i="1"/>
  <c r="AC537" i="1"/>
  <c r="AD537" i="1"/>
  <c r="AE537" i="1"/>
  <c r="AF537" i="1"/>
  <c r="AG537" i="1"/>
  <c r="AH537" i="1"/>
  <c r="AI537" i="1"/>
  <c r="AJ537" i="1"/>
  <c r="AK537" i="1"/>
  <c r="AL537" i="1"/>
  <c r="AM537" i="1"/>
  <c r="AN537" i="1"/>
  <c r="AO537" i="1"/>
  <c r="AP537" i="1"/>
  <c r="AQ537" i="1"/>
  <c r="AR537" i="1"/>
  <c r="AS537" i="1"/>
  <c r="AT537" i="1"/>
  <c r="AU537" i="1"/>
  <c r="AV537" i="1"/>
  <c r="AW537" i="1"/>
  <c r="AX537" i="1"/>
  <c r="AY537" i="1"/>
  <c r="AZ537" i="1"/>
  <c r="BA537" i="1"/>
  <c r="BB537" i="1"/>
  <c r="BC537" i="1"/>
  <c r="BD537" i="1"/>
  <c r="BE537" i="1"/>
  <c r="BF537" i="1"/>
  <c r="H538" i="1"/>
  <c r="I538" i="1"/>
  <c r="J538" i="1"/>
  <c r="K538" i="1"/>
  <c r="L538" i="1"/>
  <c r="M538" i="1"/>
  <c r="N538" i="1"/>
  <c r="O538" i="1"/>
  <c r="P538" i="1"/>
  <c r="Q538" i="1"/>
  <c r="R538" i="1"/>
  <c r="S538" i="1"/>
  <c r="T538" i="1"/>
  <c r="U538" i="1"/>
  <c r="V538" i="1"/>
  <c r="W538" i="1"/>
  <c r="X538" i="1"/>
  <c r="Y538" i="1"/>
  <c r="Z538" i="1"/>
  <c r="AA538" i="1"/>
  <c r="AB538" i="1"/>
  <c r="AC538" i="1"/>
  <c r="AD538" i="1"/>
  <c r="AE538" i="1"/>
  <c r="AF538" i="1"/>
  <c r="AG538" i="1"/>
  <c r="AH538" i="1"/>
  <c r="AI538" i="1"/>
  <c r="AJ538" i="1"/>
  <c r="AK538" i="1"/>
  <c r="AL538" i="1"/>
  <c r="AM538" i="1"/>
  <c r="AN538" i="1"/>
  <c r="AO538" i="1"/>
  <c r="AP538" i="1"/>
  <c r="AQ538" i="1"/>
  <c r="AR538" i="1"/>
  <c r="AS538" i="1"/>
  <c r="AT538" i="1"/>
  <c r="AU538" i="1"/>
  <c r="AV538" i="1"/>
  <c r="AW538" i="1"/>
  <c r="AX538" i="1"/>
  <c r="AY538" i="1"/>
  <c r="AZ538" i="1"/>
  <c r="BA538" i="1"/>
  <c r="BB538" i="1"/>
  <c r="BC538" i="1"/>
  <c r="BD538" i="1"/>
  <c r="BE538" i="1"/>
  <c r="BF538" i="1"/>
  <c r="H539" i="1"/>
  <c r="I539" i="1"/>
  <c r="J539" i="1"/>
  <c r="K539" i="1"/>
  <c r="L539" i="1"/>
  <c r="M539" i="1"/>
  <c r="N539" i="1"/>
  <c r="O539" i="1"/>
  <c r="P539" i="1"/>
  <c r="Q539" i="1"/>
  <c r="R539" i="1"/>
  <c r="S539" i="1"/>
  <c r="T539" i="1"/>
  <c r="U539" i="1"/>
  <c r="V539" i="1"/>
  <c r="W539" i="1"/>
  <c r="X539" i="1"/>
  <c r="Y539" i="1"/>
  <c r="Z539" i="1"/>
  <c r="AA539" i="1"/>
  <c r="AB539" i="1"/>
  <c r="AC539" i="1"/>
  <c r="AD539" i="1"/>
  <c r="AE539" i="1"/>
  <c r="AF539" i="1"/>
  <c r="AG539" i="1"/>
  <c r="AH539" i="1"/>
  <c r="AI539" i="1"/>
  <c r="AJ539" i="1"/>
  <c r="AK539" i="1"/>
  <c r="AL539" i="1"/>
  <c r="AM539" i="1"/>
  <c r="AN539" i="1"/>
  <c r="AO539" i="1"/>
  <c r="AP539" i="1"/>
  <c r="AQ539" i="1"/>
  <c r="AR539" i="1"/>
  <c r="AS539" i="1"/>
  <c r="AT539" i="1"/>
  <c r="AU539" i="1"/>
  <c r="AV539" i="1"/>
  <c r="AW539" i="1"/>
  <c r="AX539" i="1"/>
  <c r="AY539" i="1"/>
  <c r="AZ539" i="1"/>
  <c r="BA539" i="1"/>
  <c r="BB539" i="1"/>
  <c r="BC539" i="1"/>
  <c r="BD539" i="1"/>
  <c r="BE539" i="1"/>
  <c r="BF539" i="1"/>
  <c r="H540" i="1"/>
  <c r="I540" i="1"/>
  <c r="J540" i="1"/>
  <c r="K540" i="1"/>
  <c r="L540" i="1"/>
  <c r="M540" i="1"/>
  <c r="N540" i="1"/>
  <c r="O540" i="1"/>
  <c r="P540" i="1"/>
  <c r="Q540" i="1"/>
  <c r="R540" i="1"/>
  <c r="S540" i="1"/>
  <c r="T540" i="1"/>
  <c r="U540" i="1"/>
  <c r="V540" i="1"/>
  <c r="W540" i="1"/>
  <c r="X540" i="1"/>
  <c r="Y540" i="1"/>
  <c r="Z540" i="1"/>
  <c r="AA540" i="1"/>
  <c r="AB540" i="1"/>
  <c r="AC540" i="1"/>
  <c r="AD540" i="1"/>
  <c r="AE540" i="1"/>
  <c r="AF540" i="1"/>
  <c r="AG540" i="1"/>
  <c r="AH540" i="1"/>
  <c r="AI540" i="1"/>
  <c r="AJ540" i="1"/>
  <c r="AK540" i="1"/>
  <c r="AL540" i="1"/>
  <c r="AM540" i="1"/>
  <c r="AN540" i="1"/>
  <c r="AO540" i="1"/>
  <c r="AP540" i="1"/>
  <c r="AQ540" i="1"/>
  <c r="AR540" i="1"/>
  <c r="AS540" i="1"/>
  <c r="AT540" i="1"/>
  <c r="AU540" i="1"/>
  <c r="AV540" i="1"/>
  <c r="AW540" i="1"/>
  <c r="AX540" i="1"/>
  <c r="AY540" i="1"/>
  <c r="AZ540" i="1"/>
  <c r="BA540" i="1"/>
  <c r="BB540" i="1"/>
  <c r="BC540" i="1"/>
  <c r="BD540" i="1"/>
  <c r="BE540" i="1"/>
  <c r="BF540" i="1"/>
  <c r="H541" i="1"/>
  <c r="I541" i="1"/>
  <c r="J541" i="1"/>
  <c r="K541" i="1"/>
  <c r="L541" i="1"/>
  <c r="M541" i="1"/>
  <c r="N541" i="1"/>
  <c r="O541" i="1"/>
  <c r="P541" i="1"/>
  <c r="Q541" i="1"/>
  <c r="R541" i="1"/>
  <c r="S541" i="1"/>
  <c r="T541" i="1"/>
  <c r="U541" i="1"/>
  <c r="V541" i="1"/>
  <c r="W541" i="1"/>
  <c r="X541" i="1"/>
  <c r="Y541" i="1"/>
  <c r="Z541" i="1"/>
  <c r="AA541" i="1"/>
  <c r="AB541" i="1"/>
  <c r="AC541" i="1"/>
  <c r="AD541" i="1"/>
  <c r="AE541" i="1"/>
  <c r="AF541" i="1"/>
  <c r="AG541" i="1"/>
  <c r="AH541" i="1"/>
  <c r="AI541" i="1"/>
  <c r="AJ541" i="1"/>
  <c r="AK541" i="1"/>
  <c r="AL541" i="1"/>
  <c r="AM541" i="1"/>
  <c r="AN541" i="1"/>
  <c r="AO541" i="1"/>
  <c r="AP541" i="1"/>
  <c r="AQ541" i="1"/>
  <c r="AR541" i="1"/>
  <c r="AS541" i="1"/>
  <c r="AT541" i="1"/>
  <c r="AU541" i="1"/>
  <c r="AV541" i="1"/>
  <c r="AW541" i="1"/>
  <c r="AX541" i="1"/>
  <c r="AY541" i="1"/>
  <c r="AZ541" i="1"/>
  <c r="BA541" i="1"/>
  <c r="BB541" i="1"/>
  <c r="BC541" i="1"/>
  <c r="BD541" i="1"/>
  <c r="BE541" i="1"/>
  <c r="BF541" i="1"/>
  <c r="H542" i="1"/>
  <c r="I542" i="1"/>
  <c r="J542" i="1"/>
  <c r="K542" i="1"/>
  <c r="L542" i="1"/>
  <c r="M542" i="1"/>
  <c r="N542" i="1"/>
  <c r="O542" i="1"/>
  <c r="P542" i="1"/>
  <c r="Q542" i="1"/>
  <c r="R542" i="1"/>
  <c r="S542" i="1"/>
  <c r="T542" i="1"/>
  <c r="U542" i="1"/>
  <c r="V542" i="1"/>
  <c r="W542" i="1"/>
  <c r="X542" i="1"/>
  <c r="Y542" i="1"/>
  <c r="Z542" i="1"/>
  <c r="AA542" i="1"/>
  <c r="AB542" i="1"/>
  <c r="AC542" i="1"/>
  <c r="AD542" i="1"/>
  <c r="AE542" i="1"/>
  <c r="AF542" i="1"/>
  <c r="AG542" i="1"/>
  <c r="AH542" i="1"/>
  <c r="AI542" i="1"/>
  <c r="AJ542" i="1"/>
  <c r="AK542" i="1"/>
  <c r="AL542" i="1"/>
  <c r="AM542" i="1"/>
  <c r="AN542" i="1"/>
  <c r="AO542" i="1"/>
  <c r="AP542" i="1"/>
  <c r="AQ542" i="1"/>
  <c r="AR542" i="1"/>
  <c r="AS542" i="1"/>
  <c r="AT542" i="1"/>
  <c r="AU542" i="1"/>
  <c r="AV542" i="1"/>
  <c r="AW542" i="1"/>
  <c r="AX542" i="1"/>
  <c r="AY542" i="1"/>
  <c r="AZ542" i="1"/>
  <c r="BA542" i="1"/>
  <c r="BB542" i="1"/>
  <c r="BC542" i="1"/>
  <c r="BD542" i="1"/>
  <c r="BE542" i="1"/>
  <c r="BF542" i="1"/>
  <c r="H543" i="1"/>
  <c r="I543" i="1"/>
  <c r="J543" i="1"/>
  <c r="K543" i="1"/>
  <c r="L543" i="1"/>
  <c r="M543" i="1"/>
  <c r="N543" i="1"/>
  <c r="O543" i="1"/>
  <c r="P543" i="1"/>
  <c r="Q543" i="1"/>
  <c r="R543" i="1"/>
  <c r="S543" i="1"/>
  <c r="T543" i="1"/>
  <c r="U543" i="1"/>
  <c r="V543" i="1"/>
  <c r="W543" i="1"/>
  <c r="X543" i="1"/>
  <c r="Y543" i="1"/>
  <c r="Z543" i="1"/>
  <c r="AA543" i="1"/>
  <c r="AB543" i="1"/>
  <c r="AC543" i="1"/>
  <c r="AD543" i="1"/>
  <c r="AE543" i="1"/>
  <c r="AF543" i="1"/>
  <c r="AG543" i="1"/>
  <c r="AH543" i="1"/>
  <c r="AI543" i="1"/>
  <c r="AJ543" i="1"/>
  <c r="AK543" i="1"/>
  <c r="AL543" i="1"/>
  <c r="AM543" i="1"/>
  <c r="AN543" i="1"/>
  <c r="AO543" i="1"/>
  <c r="AP543" i="1"/>
  <c r="AQ543" i="1"/>
  <c r="AR543" i="1"/>
  <c r="AS543" i="1"/>
  <c r="AT543" i="1"/>
  <c r="AU543" i="1"/>
  <c r="AV543" i="1"/>
  <c r="AW543" i="1"/>
  <c r="AX543" i="1"/>
  <c r="AY543" i="1"/>
  <c r="AZ543" i="1"/>
  <c r="BA543" i="1"/>
  <c r="BB543" i="1"/>
  <c r="BC543" i="1"/>
  <c r="BD543" i="1"/>
  <c r="BE543" i="1"/>
  <c r="BF543" i="1"/>
  <c r="H544" i="1"/>
  <c r="I544" i="1"/>
  <c r="J544" i="1"/>
  <c r="K544" i="1"/>
  <c r="L544" i="1"/>
  <c r="M544" i="1"/>
  <c r="N544" i="1"/>
  <c r="O544" i="1"/>
  <c r="P544" i="1"/>
  <c r="Q544" i="1"/>
  <c r="R544" i="1"/>
  <c r="S544" i="1"/>
  <c r="T544" i="1"/>
  <c r="U544" i="1"/>
  <c r="V544" i="1"/>
  <c r="W544" i="1"/>
  <c r="X544" i="1"/>
  <c r="Y544" i="1"/>
  <c r="Z544" i="1"/>
  <c r="AA544" i="1"/>
  <c r="AB544" i="1"/>
  <c r="AC544" i="1"/>
  <c r="AD544" i="1"/>
  <c r="AE544" i="1"/>
  <c r="AF544" i="1"/>
  <c r="AG544" i="1"/>
  <c r="AH544" i="1"/>
  <c r="AI544" i="1"/>
  <c r="AJ544" i="1"/>
  <c r="AK544" i="1"/>
  <c r="AL544" i="1"/>
  <c r="AM544" i="1"/>
  <c r="AN544" i="1"/>
  <c r="AO544" i="1"/>
  <c r="AP544" i="1"/>
  <c r="AQ544" i="1"/>
  <c r="AR544" i="1"/>
  <c r="AS544" i="1"/>
  <c r="AT544" i="1"/>
  <c r="AU544" i="1"/>
  <c r="AV544" i="1"/>
  <c r="AW544" i="1"/>
  <c r="AX544" i="1"/>
  <c r="AY544" i="1"/>
  <c r="AZ544" i="1"/>
  <c r="BA544" i="1"/>
  <c r="BB544" i="1"/>
  <c r="BC544" i="1"/>
  <c r="BD544" i="1"/>
  <c r="BE544" i="1"/>
  <c r="BF544" i="1"/>
  <c r="H545" i="1"/>
  <c r="I545" i="1"/>
  <c r="J545" i="1"/>
  <c r="K545" i="1"/>
  <c r="L545" i="1"/>
  <c r="M545" i="1"/>
  <c r="N545" i="1"/>
  <c r="O545" i="1"/>
  <c r="P545" i="1"/>
  <c r="Q545" i="1"/>
  <c r="R545" i="1"/>
  <c r="S545" i="1"/>
  <c r="T545" i="1"/>
  <c r="U545" i="1"/>
  <c r="V545" i="1"/>
  <c r="W545" i="1"/>
  <c r="X545" i="1"/>
  <c r="Y545" i="1"/>
  <c r="Z545" i="1"/>
  <c r="AA545" i="1"/>
  <c r="AB545" i="1"/>
  <c r="AC545" i="1"/>
  <c r="AD545" i="1"/>
  <c r="AE545" i="1"/>
  <c r="AF545" i="1"/>
  <c r="AG545" i="1"/>
  <c r="AH545" i="1"/>
  <c r="AI545" i="1"/>
  <c r="AJ545" i="1"/>
  <c r="AK545" i="1"/>
  <c r="AL545" i="1"/>
  <c r="AM545" i="1"/>
  <c r="AN545" i="1"/>
  <c r="AO545" i="1"/>
  <c r="AP545" i="1"/>
  <c r="AQ545" i="1"/>
  <c r="AR545" i="1"/>
  <c r="AS545" i="1"/>
  <c r="AT545" i="1"/>
  <c r="AU545" i="1"/>
  <c r="AV545" i="1"/>
  <c r="AW545" i="1"/>
  <c r="AX545" i="1"/>
  <c r="AY545" i="1"/>
  <c r="AZ545" i="1"/>
  <c r="BA545" i="1"/>
  <c r="BB545" i="1"/>
  <c r="BC545" i="1"/>
  <c r="BD545" i="1"/>
  <c r="BE545" i="1"/>
  <c r="BF545" i="1"/>
  <c r="H546" i="1"/>
  <c r="I546" i="1"/>
  <c r="J546" i="1"/>
  <c r="K546" i="1"/>
  <c r="L546" i="1"/>
  <c r="M546" i="1"/>
  <c r="N546" i="1"/>
  <c r="O546" i="1"/>
  <c r="P546" i="1"/>
  <c r="Q546" i="1"/>
  <c r="R546" i="1"/>
  <c r="S546" i="1"/>
  <c r="T546" i="1"/>
  <c r="U546" i="1"/>
  <c r="V546" i="1"/>
  <c r="W546" i="1"/>
  <c r="X546" i="1"/>
  <c r="Y546" i="1"/>
  <c r="Z546" i="1"/>
  <c r="AA546" i="1"/>
  <c r="AB546" i="1"/>
  <c r="AC546" i="1"/>
  <c r="AD546" i="1"/>
  <c r="AE546" i="1"/>
  <c r="AF546" i="1"/>
  <c r="AG546" i="1"/>
  <c r="AH546" i="1"/>
  <c r="AI546" i="1"/>
  <c r="AJ546" i="1"/>
  <c r="AK546" i="1"/>
  <c r="AL546" i="1"/>
  <c r="AM546" i="1"/>
  <c r="AN546" i="1"/>
  <c r="AO546" i="1"/>
  <c r="AP546" i="1"/>
  <c r="AQ546" i="1"/>
  <c r="AR546" i="1"/>
  <c r="AS546" i="1"/>
  <c r="AT546" i="1"/>
  <c r="AU546" i="1"/>
  <c r="AV546" i="1"/>
  <c r="AW546" i="1"/>
  <c r="AX546" i="1"/>
  <c r="AY546" i="1"/>
  <c r="AZ546" i="1"/>
  <c r="BA546" i="1"/>
  <c r="BB546" i="1"/>
  <c r="BC546" i="1"/>
  <c r="BD546" i="1"/>
  <c r="BE546" i="1"/>
  <c r="BF546" i="1"/>
  <c r="H547" i="1"/>
  <c r="I547" i="1"/>
  <c r="J547" i="1"/>
  <c r="K547" i="1"/>
  <c r="L547" i="1"/>
  <c r="M547" i="1"/>
  <c r="N547" i="1"/>
  <c r="O547" i="1"/>
  <c r="P547" i="1"/>
  <c r="Q547" i="1"/>
  <c r="R547" i="1"/>
  <c r="S547" i="1"/>
  <c r="T547" i="1"/>
  <c r="U547" i="1"/>
  <c r="V547" i="1"/>
  <c r="W547" i="1"/>
  <c r="X547" i="1"/>
  <c r="Y547" i="1"/>
  <c r="Z547" i="1"/>
  <c r="AA547" i="1"/>
  <c r="AB547" i="1"/>
  <c r="AC547" i="1"/>
  <c r="AD547" i="1"/>
  <c r="AE547" i="1"/>
  <c r="AF547" i="1"/>
  <c r="AG547" i="1"/>
  <c r="AH547" i="1"/>
  <c r="AI547" i="1"/>
  <c r="AJ547" i="1"/>
  <c r="AK547" i="1"/>
  <c r="AL547" i="1"/>
  <c r="AM547" i="1"/>
  <c r="AN547" i="1"/>
  <c r="AO547" i="1"/>
  <c r="AP547" i="1"/>
  <c r="AQ547" i="1"/>
  <c r="AR547" i="1"/>
  <c r="AS547" i="1"/>
  <c r="AT547" i="1"/>
  <c r="AU547" i="1"/>
  <c r="AV547" i="1"/>
  <c r="AW547" i="1"/>
  <c r="AX547" i="1"/>
  <c r="AY547" i="1"/>
  <c r="AZ547" i="1"/>
  <c r="BA547" i="1"/>
  <c r="BB547" i="1"/>
  <c r="BC547" i="1"/>
  <c r="BD547" i="1"/>
  <c r="BE547" i="1"/>
  <c r="BF547" i="1"/>
  <c r="H548" i="1"/>
  <c r="I548" i="1"/>
  <c r="J548" i="1"/>
  <c r="K548" i="1"/>
  <c r="L548" i="1"/>
  <c r="M548" i="1"/>
  <c r="N548" i="1"/>
  <c r="O548" i="1"/>
  <c r="P548" i="1"/>
  <c r="Q548" i="1"/>
  <c r="R548" i="1"/>
  <c r="S548" i="1"/>
  <c r="T548" i="1"/>
  <c r="U548" i="1"/>
  <c r="V548" i="1"/>
  <c r="W548" i="1"/>
  <c r="X548" i="1"/>
  <c r="Y548" i="1"/>
  <c r="Z548" i="1"/>
  <c r="AA548" i="1"/>
  <c r="AB548" i="1"/>
  <c r="AC548" i="1"/>
  <c r="AD548" i="1"/>
  <c r="AE548" i="1"/>
  <c r="AF548" i="1"/>
  <c r="AG548" i="1"/>
  <c r="AH548" i="1"/>
  <c r="AI548" i="1"/>
  <c r="AJ548" i="1"/>
  <c r="AK548" i="1"/>
  <c r="AL548" i="1"/>
  <c r="AM548" i="1"/>
  <c r="AN548" i="1"/>
  <c r="AO548" i="1"/>
  <c r="AP548" i="1"/>
  <c r="AQ548" i="1"/>
  <c r="AR548" i="1"/>
  <c r="AS548" i="1"/>
  <c r="AT548" i="1"/>
  <c r="AU548" i="1"/>
  <c r="AV548" i="1"/>
  <c r="AW548" i="1"/>
  <c r="AX548" i="1"/>
  <c r="AY548" i="1"/>
  <c r="AZ548" i="1"/>
  <c r="BA548" i="1"/>
  <c r="BB548" i="1"/>
  <c r="BC548" i="1"/>
  <c r="BD548" i="1"/>
  <c r="BE548" i="1"/>
  <c r="BF548" i="1"/>
  <c r="H549" i="1"/>
  <c r="I549" i="1"/>
  <c r="J549" i="1"/>
  <c r="K549" i="1"/>
  <c r="L549" i="1"/>
  <c r="M549" i="1"/>
  <c r="N549" i="1"/>
  <c r="O549" i="1"/>
  <c r="P549" i="1"/>
  <c r="Q549" i="1"/>
  <c r="R549" i="1"/>
  <c r="S549" i="1"/>
  <c r="T549" i="1"/>
  <c r="U549" i="1"/>
  <c r="V549" i="1"/>
  <c r="W549" i="1"/>
  <c r="X549" i="1"/>
  <c r="Y549" i="1"/>
  <c r="Z549" i="1"/>
  <c r="AA549" i="1"/>
  <c r="AB549" i="1"/>
  <c r="AC549" i="1"/>
  <c r="AD549" i="1"/>
  <c r="AE549" i="1"/>
  <c r="AF549" i="1"/>
  <c r="AG549" i="1"/>
  <c r="AH549" i="1"/>
  <c r="AI549" i="1"/>
  <c r="AJ549" i="1"/>
  <c r="AK549" i="1"/>
  <c r="AL549" i="1"/>
  <c r="AM549" i="1"/>
  <c r="AN549" i="1"/>
  <c r="AO549" i="1"/>
  <c r="AP549" i="1"/>
  <c r="AQ549" i="1"/>
  <c r="AR549" i="1"/>
  <c r="AS549" i="1"/>
  <c r="AT549" i="1"/>
  <c r="AU549" i="1"/>
  <c r="AV549" i="1"/>
  <c r="AW549" i="1"/>
  <c r="AX549" i="1"/>
  <c r="AY549" i="1"/>
  <c r="AZ549" i="1"/>
  <c r="BA549" i="1"/>
  <c r="BB549" i="1"/>
  <c r="BC549" i="1"/>
  <c r="BD549" i="1"/>
  <c r="BE549" i="1"/>
  <c r="BF549" i="1"/>
  <c r="H550" i="1"/>
  <c r="I550" i="1"/>
  <c r="J550" i="1"/>
  <c r="K550" i="1"/>
  <c r="L550" i="1"/>
  <c r="M550" i="1"/>
  <c r="N550" i="1"/>
  <c r="O550" i="1"/>
  <c r="P550" i="1"/>
  <c r="Q550" i="1"/>
  <c r="R550" i="1"/>
  <c r="S550" i="1"/>
  <c r="T550" i="1"/>
  <c r="U550" i="1"/>
  <c r="V550" i="1"/>
  <c r="W550" i="1"/>
  <c r="X550" i="1"/>
  <c r="Y550" i="1"/>
  <c r="Z550" i="1"/>
  <c r="AA550" i="1"/>
  <c r="AB550" i="1"/>
  <c r="AC550" i="1"/>
  <c r="AD550" i="1"/>
  <c r="AE550" i="1"/>
  <c r="AF550" i="1"/>
  <c r="AG550" i="1"/>
  <c r="AH550" i="1"/>
  <c r="AI550" i="1"/>
  <c r="AJ550" i="1"/>
  <c r="AK550" i="1"/>
  <c r="AL550" i="1"/>
  <c r="AM550" i="1"/>
  <c r="AN550" i="1"/>
  <c r="AO550" i="1"/>
  <c r="AP550" i="1"/>
  <c r="AQ550" i="1"/>
  <c r="AR550" i="1"/>
  <c r="AS550" i="1"/>
  <c r="AT550" i="1"/>
  <c r="AU550" i="1"/>
  <c r="AV550" i="1"/>
  <c r="AW550" i="1"/>
  <c r="AX550" i="1"/>
  <c r="AY550" i="1"/>
  <c r="AZ550" i="1"/>
  <c r="BA550" i="1"/>
  <c r="BB550" i="1"/>
  <c r="BC550" i="1"/>
  <c r="BD550" i="1"/>
  <c r="BE550" i="1"/>
  <c r="BF550" i="1"/>
  <c r="H551" i="1"/>
  <c r="I551" i="1"/>
  <c r="J551" i="1"/>
  <c r="K551" i="1"/>
  <c r="L551" i="1"/>
  <c r="M551" i="1"/>
  <c r="N551" i="1"/>
  <c r="O551" i="1"/>
  <c r="P551" i="1"/>
  <c r="Q551" i="1"/>
  <c r="R551" i="1"/>
  <c r="S551" i="1"/>
  <c r="T551" i="1"/>
  <c r="U551" i="1"/>
  <c r="V551" i="1"/>
  <c r="W551" i="1"/>
  <c r="X551" i="1"/>
  <c r="Y551" i="1"/>
  <c r="Z551" i="1"/>
  <c r="AA551" i="1"/>
  <c r="AB551" i="1"/>
  <c r="AC551" i="1"/>
  <c r="AD551" i="1"/>
  <c r="AE551" i="1"/>
  <c r="AF551" i="1"/>
  <c r="AG551" i="1"/>
  <c r="AH551" i="1"/>
  <c r="AI551" i="1"/>
  <c r="AJ551" i="1"/>
  <c r="AK551" i="1"/>
  <c r="AL551" i="1"/>
  <c r="AM551" i="1"/>
  <c r="AN551" i="1"/>
  <c r="AO551" i="1"/>
  <c r="AP551" i="1"/>
  <c r="AQ551" i="1"/>
  <c r="AR551" i="1"/>
  <c r="AS551" i="1"/>
  <c r="AT551" i="1"/>
  <c r="AU551" i="1"/>
  <c r="AV551" i="1"/>
  <c r="AW551" i="1"/>
  <c r="AX551" i="1"/>
  <c r="AY551" i="1"/>
  <c r="AZ551" i="1"/>
  <c r="BA551" i="1"/>
  <c r="BB551" i="1"/>
  <c r="BC551" i="1"/>
  <c r="BD551" i="1"/>
  <c r="BE551" i="1"/>
  <c r="BF551" i="1"/>
  <c r="H552" i="1"/>
  <c r="I552" i="1"/>
  <c r="J552" i="1"/>
  <c r="K552" i="1"/>
  <c r="L552" i="1"/>
  <c r="M552" i="1"/>
  <c r="N552" i="1"/>
  <c r="O552" i="1"/>
  <c r="P552" i="1"/>
  <c r="Q552" i="1"/>
  <c r="R552" i="1"/>
  <c r="S552" i="1"/>
  <c r="T552" i="1"/>
  <c r="U552" i="1"/>
  <c r="V552" i="1"/>
  <c r="W552" i="1"/>
  <c r="X552" i="1"/>
  <c r="Y552" i="1"/>
  <c r="Z552" i="1"/>
  <c r="AA552" i="1"/>
  <c r="AB552" i="1"/>
  <c r="AC552" i="1"/>
  <c r="AD552" i="1"/>
  <c r="AE552" i="1"/>
  <c r="AF552" i="1"/>
  <c r="AG552" i="1"/>
  <c r="AH552" i="1"/>
  <c r="AI552" i="1"/>
  <c r="AJ552" i="1"/>
  <c r="AK552" i="1"/>
  <c r="AL552" i="1"/>
  <c r="AM552" i="1"/>
  <c r="AN552" i="1"/>
  <c r="AO552" i="1"/>
  <c r="AP552" i="1"/>
  <c r="AQ552" i="1"/>
  <c r="AR552" i="1"/>
  <c r="AS552" i="1"/>
  <c r="AT552" i="1"/>
  <c r="AU552" i="1"/>
  <c r="AV552" i="1"/>
  <c r="AW552" i="1"/>
  <c r="AX552" i="1"/>
  <c r="AY552" i="1"/>
  <c r="AZ552" i="1"/>
  <c r="BA552" i="1"/>
  <c r="BB552" i="1"/>
  <c r="BC552" i="1"/>
  <c r="BD552" i="1"/>
  <c r="BE552" i="1"/>
  <c r="BF552" i="1"/>
  <c r="H553" i="1"/>
  <c r="I553" i="1"/>
  <c r="J553" i="1"/>
  <c r="K553" i="1"/>
  <c r="L553" i="1"/>
  <c r="M553" i="1"/>
  <c r="N553" i="1"/>
  <c r="O553" i="1"/>
  <c r="P553" i="1"/>
  <c r="Q553" i="1"/>
  <c r="R553" i="1"/>
  <c r="S553" i="1"/>
  <c r="T553" i="1"/>
  <c r="U553" i="1"/>
  <c r="V553" i="1"/>
  <c r="W553" i="1"/>
  <c r="X553" i="1"/>
  <c r="Y553" i="1"/>
  <c r="Z553" i="1"/>
  <c r="AA553" i="1"/>
  <c r="AB553" i="1"/>
  <c r="AC553" i="1"/>
  <c r="AD553" i="1"/>
  <c r="AE553" i="1"/>
  <c r="AF553" i="1"/>
  <c r="AG553" i="1"/>
  <c r="AH553" i="1"/>
  <c r="AI553" i="1"/>
  <c r="AJ553" i="1"/>
  <c r="AK553" i="1"/>
  <c r="AL553" i="1"/>
  <c r="AM553" i="1"/>
  <c r="AN553" i="1"/>
  <c r="AO553" i="1"/>
  <c r="AP553" i="1"/>
  <c r="AQ553" i="1"/>
  <c r="AR553" i="1"/>
  <c r="AS553" i="1"/>
  <c r="AT553" i="1"/>
  <c r="AU553" i="1"/>
  <c r="AV553" i="1"/>
  <c r="AW553" i="1"/>
  <c r="AX553" i="1"/>
  <c r="AY553" i="1"/>
  <c r="AZ553" i="1"/>
  <c r="BA553" i="1"/>
  <c r="BB553" i="1"/>
  <c r="BC553" i="1"/>
  <c r="BD553" i="1"/>
  <c r="BE553" i="1"/>
  <c r="BF553" i="1"/>
  <c r="H554" i="1"/>
  <c r="I554" i="1"/>
  <c r="J554" i="1"/>
  <c r="K554" i="1"/>
  <c r="L554" i="1"/>
  <c r="M554" i="1"/>
  <c r="N554" i="1"/>
  <c r="O554" i="1"/>
  <c r="P554" i="1"/>
  <c r="Q554" i="1"/>
  <c r="R554" i="1"/>
  <c r="S554" i="1"/>
  <c r="T554" i="1"/>
  <c r="U554" i="1"/>
  <c r="V554" i="1"/>
  <c r="W554" i="1"/>
  <c r="X554" i="1"/>
  <c r="Y554" i="1"/>
  <c r="Z554" i="1"/>
  <c r="AA554" i="1"/>
  <c r="AB554" i="1"/>
  <c r="AC554" i="1"/>
  <c r="AD554" i="1"/>
  <c r="AE554" i="1"/>
  <c r="AF554" i="1"/>
  <c r="AG554" i="1"/>
  <c r="AH554" i="1"/>
  <c r="AI554" i="1"/>
  <c r="AJ554" i="1"/>
  <c r="AK554" i="1"/>
  <c r="AL554" i="1"/>
  <c r="AM554" i="1"/>
  <c r="AN554" i="1"/>
  <c r="AO554" i="1"/>
  <c r="AP554" i="1"/>
  <c r="AQ554" i="1"/>
  <c r="AR554" i="1"/>
  <c r="AS554" i="1"/>
  <c r="AT554" i="1"/>
  <c r="AU554" i="1"/>
  <c r="AV554" i="1"/>
  <c r="AW554" i="1"/>
  <c r="AX554" i="1"/>
  <c r="AY554" i="1"/>
  <c r="AZ554" i="1"/>
  <c r="BA554" i="1"/>
  <c r="BB554" i="1"/>
  <c r="BC554" i="1"/>
  <c r="BD554" i="1"/>
  <c r="BE554" i="1"/>
  <c r="BF554" i="1"/>
  <c r="H555" i="1"/>
  <c r="I555" i="1"/>
  <c r="J555" i="1"/>
  <c r="K555" i="1"/>
  <c r="L555" i="1"/>
  <c r="M555" i="1"/>
  <c r="N555" i="1"/>
  <c r="O555" i="1"/>
  <c r="P555" i="1"/>
  <c r="Q555" i="1"/>
  <c r="R555" i="1"/>
  <c r="S555" i="1"/>
  <c r="T555" i="1"/>
  <c r="U555" i="1"/>
  <c r="V555" i="1"/>
  <c r="W555" i="1"/>
  <c r="X555" i="1"/>
  <c r="Y555" i="1"/>
  <c r="Z555" i="1"/>
  <c r="AA555" i="1"/>
  <c r="AB555" i="1"/>
  <c r="AC555" i="1"/>
  <c r="AD555" i="1"/>
  <c r="AE555" i="1"/>
  <c r="AF555" i="1"/>
  <c r="AG555" i="1"/>
  <c r="AH555" i="1"/>
  <c r="AI555" i="1"/>
  <c r="AJ555" i="1"/>
  <c r="AK555" i="1"/>
  <c r="AL555" i="1"/>
  <c r="AM555" i="1"/>
  <c r="AN555" i="1"/>
  <c r="AO555" i="1"/>
  <c r="AP555" i="1"/>
  <c r="AQ555" i="1"/>
  <c r="AR555" i="1"/>
  <c r="AS555" i="1"/>
  <c r="AT555" i="1"/>
  <c r="AU555" i="1"/>
  <c r="AV555" i="1"/>
  <c r="AW555" i="1"/>
  <c r="AX555" i="1"/>
  <c r="AY555" i="1"/>
  <c r="AZ555" i="1"/>
  <c r="BA555" i="1"/>
  <c r="BB555" i="1"/>
  <c r="BC555" i="1"/>
  <c r="BD555" i="1"/>
  <c r="BE555" i="1"/>
  <c r="BF555" i="1"/>
  <c r="H556" i="1"/>
  <c r="I556" i="1"/>
  <c r="J556" i="1"/>
  <c r="K556" i="1"/>
  <c r="L556" i="1"/>
  <c r="M556" i="1"/>
  <c r="N556" i="1"/>
  <c r="O556" i="1"/>
  <c r="P556" i="1"/>
  <c r="Q556" i="1"/>
  <c r="R556" i="1"/>
  <c r="S556" i="1"/>
  <c r="T556" i="1"/>
  <c r="U556" i="1"/>
  <c r="V556" i="1"/>
  <c r="W556" i="1"/>
  <c r="X556" i="1"/>
  <c r="Y556" i="1"/>
  <c r="Z556" i="1"/>
  <c r="AA556" i="1"/>
  <c r="AB556" i="1"/>
  <c r="AC556" i="1"/>
  <c r="AD556" i="1"/>
  <c r="AE556" i="1"/>
  <c r="AF556" i="1"/>
  <c r="AG556" i="1"/>
  <c r="AH556" i="1"/>
  <c r="AI556" i="1"/>
  <c r="AJ556" i="1"/>
  <c r="AK556" i="1"/>
  <c r="AL556" i="1"/>
  <c r="AM556" i="1"/>
  <c r="AN556" i="1"/>
  <c r="AO556" i="1"/>
  <c r="AP556" i="1"/>
  <c r="AQ556" i="1"/>
  <c r="AR556" i="1"/>
  <c r="AS556" i="1"/>
  <c r="AT556" i="1"/>
  <c r="AU556" i="1"/>
  <c r="AV556" i="1"/>
  <c r="AW556" i="1"/>
  <c r="AX556" i="1"/>
  <c r="AY556" i="1"/>
  <c r="AZ556" i="1"/>
  <c r="BA556" i="1"/>
  <c r="BB556" i="1"/>
  <c r="BC556" i="1"/>
  <c r="BD556" i="1"/>
  <c r="BE556" i="1"/>
  <c r="BF556" i="1"/>
  <c r="H557" i="1"/>
  <c r="I557" i="1"/>
  <c r="J557" i="1"/>
  <c r="K557" i="1"/>
  <c r="L557" i="1"/>
  <c r="M557" i="1"/>
  <c r="N557" i="1"/>
  <c r="O557" i="1"/>
  <c r="P557" i="1"/>
  <c r="Q557" i="1"/>
  <c r="R557" i="1"/>
  <c r="S557" i="1"/>
  <c r="T557" i="1"/>
  <c r="U557" i="1"/>
  <c r="V557" i="1"/>
  <c r="W557" i="1"/>
  <c r="X557" i="1"/>
  <c r="Y557" i="1"/>
  <c r="Z557" i="1"/>
  <c r="AA557" i="1"/>
  <c r="AB557" i="1"/>
  <c r="AC557" i="1"/>
  <c r="AD557" i="1"/>
  <c r="AE557" i="1"/>
  <c r="AF557" i="1"/>
  <c r="AG557" i="1"/>
  <c r="AH557" i="1"/>
  <c r="AI557" i="1"/>
  <c r="AJ557" i="1"/>
  <c r="AK557" i="1"/>
  <c r="AL557" i="1"/>
  <c r="AM557" i="1"/>
  <c r="AN557" i="1"/>
  <c r="AO557" i="1"/>
  <c r="AP557" i="1"/>
  <c r="AQ557" i="1"/>
  <c r="AR557" i="1"/>
  <c r="AS557" i="1"/>
  <c r="AT557" i="1"/>
  <c r="AU557" i="1"/>
  <c r="AV557" i="1"/>
  <c r="AW557" i="1"/>
  <c r="AX557" i="1"/>
  <c r="AY557" i="1"/>
  <c r="AZ557" i="1"/>
  <c r="BA557" i="1"/>
  <c r="BB557" i="1"/>
  <c r="BC557" i="1"/>
  <c r="BD557" i="1"/>
  <c r="BE557" i="1"/>
  <c r="BF557" i="1"/>
  <c r="H558" i="1"/>
  <c r="I558" i="1"/>
  <c r="J558" i="1"/>
  <c r="K558" i="1"/>
  <c r="L558" i="1"/>
  <c r="M558" i="1"/>
  <c r="N558" i="1"/>
  <c r="O558" i="1"/>
  <c r="P558" i="1"/>
  <c r="Q558" i="1"/>
  <c r="R558" i="1"/>
  <c r="S558" i="1"/>
  <c r="T558" i="1"/>
  <c r="U558" i="1"/>
  <c r="V558" i="1"/>
  <c r="W558" i="1"/>
  <c r="X558" i="1"/>
  <c r="Y558" i="1"/>
  <c r="Z558" i="1"/>
  <c r="AA558" i="1"/>
  <c r="AB558" i="1"/>
  <c r="AC558" i="1"/>
  <c r="AD558" i="1"/>
  <c r="AE558" i="1"/>
  <c r="AF558" i="1"/>
  <c r="AG558" i="1"/>
  <c r="AH558" i="1"/>
  <c r="AI558" i="1"/>
  <c r="AJ558" i="1"/>
  <c r="AK558" i="1"/>
  <c r="AL558" i="1"/>
  <c r="AM558" i="1"/>
  <c r="AN558" i="1"/>
  <c r="AO558" i="1"/>
  <c r="AP558" i="1"/>
  <c r="AQ558" i="1"/>
  <c r="AR558" i="1"/>
  <c r="AS558" i="1"/>
  <c r="AT558" i="1"/>
  <c r="AU558" i="1"/>
  <c r="AV558" i="1"/>
  <c r="AW558" i="1"/>
  <c r="AX558" i="1"/>
  <c r="AY558" i="1"/>
  <c r="AZ558" i="1"/>
  <c r="BA558" i="1"/>
  <c r="BB558" i="1"/>
  <c r="BC558" i="1"/>
  <c r="BD558" i="1"/>
  <c r="BE558" i="1"/>
  <c r="BF558" i="1"/>
  <c r="H559" i="1"/>
  <c r="I559" i="1"/>
  <c r="J559" i="1"/>
  <c r="K559" i="1"/>
  <c r="L559" i="1"/>
  <c r="M559" i="1"/>
  <c r="N559" i="1"/>
  <c r="O559" i="1"/>
  <c r="P559" i="1"/>
  <c r="Q559" i="1"/>
  <c r="R559" i="1"/>
  <c r="S559" i="1"/>
  <c r="T559" i="1"/>
  <c r="U559" i="1"/>
  <c r="V559" i="1"/>
  <c r="W559" i="1"/>
  <c r="X559" i="1"/>
  <c r="Y559" i="1"/>
  <c r="Z559" i="1"/>
  <c r="AA559" i="1"/>
  <c r="AB559" i="1"/>
  <c r="AC559" i="1"/>
  <c r="AD559" i="1"/>
  <c r="AE559" i="1"/>
  <c r="AF559" i="1"/>
  <c r="AG559" i="1"/>
  <c r="AH559" i="1"/>
  <c r="AI559" i="1"/>
  <c r="AJ559" i="1"/>
  <c r="AK559" i="1"/>
  <c r="AL559" i="1"/>
  <c r="AM559" i="1"/>
  <c r="AN559" i="1"/>
  <c r="AO559" i="1"/>
  <c r="AP559" i="1"/>
  <c r="AQ559" i="1"/>
  <c r="AR559" i="1"/>
  <c r="AS559" i="1"/>
  <c r="AT559" i="1"/>
  <c r="AU559" i="1"/>
  <c r="AV559" i="1"/>
  <c r="AW559" i="1"/>
  <c r="AX559" i="1"/>
  <c r="AY559" i="1"/>
  <c r="AZ559" i="1"/>
  <c r="BA559" i="1"/>
  <c r="BB559" i="1"/>
  <c r="BC559" i="1"/>
  <c r="BD559" i="1"/>
  <c r="BE559" i="1"/>
  <c r="BF559" i="1"/>
  <c r="H560" i="1"/>
  <c r="I560" i="1"/>
  <c r="J560" i="1"/>
  <c r="K560" i="1"/>
  <c r="L560" i="1"/>
  <c r="M560" i="1"/>
  <c r="N560" i="1"/>
  <c r="O560" i="1"/>
  <c r="P560" i="1"/>
  <c r="Q560" i="1"/>
  <c r="R560" i="1"/>
  <c r="S560" i="1"/>
  <c r="T560" i="1"/>
  <c r="U560" i="1"/>
  <c r="V560" i="1"/>
  <c r="W560" i="1"/>
  <c r="X560" i="1"/>
  <c r="Y560" i="1"/>
  <c r="Z560" i="1"/>
  <c r="AA560" i="1"/>
  <c r="AB560" i="1"/>
  <c r="AC560" i="1"/>
  <c r="AD560" i="1"/>
  <c r="AE560" i="1"/>
  <c r="AF560" i="1"/>
  <c r="AG560" i="1"/>
  <c r="AH560" i="1"/>
  <c r="AI560" i="1"/>
  <c r="AJ560" i="1"/>
  <c r="AK560" i="1"/>
  <c r="AL560" i="1"/>
  <c r="AM560" i="1"/>
  <c r="AN560" i="1"/>
  <c r="AO560" i="1"/>
  <c r="AP560" i="1"/>
  <c r="AQ560" i="1"/>
  <c r="AR560" i="1"/>
  <c r="AS560" i="1"/>
  <c r="AT560" i="1"/>
  <c r="AU560" i="1"/>
  <c r="AV560" i="1"/>
  <c r="AW560" i="1"/>
  <c r="AX560" i="1"/>
  <c r="AY560" i="1"/>
  <c r="AZ560" i="1"/>
  <c r="BA560" i="1"/>
  <c r="BB560" i="1"/>
  <c r="BC560" i="1"/>
  <c r="BD560" i="1"/>
  <c r="BE560" i="1"/>
  <c r="BF560" i="1"/>
  <c r="H561" i="1"/>
  <c r="I561" i="1"/>
  <c r="J561" i="1"/>
  <c r="K561" i="1"/>
  <c r="L561" i="1"/>
  <c r="M561" i="1"/>
  <c r="N561" i="1"/>
  <c r="O561" i="1"/>
  <c r="P561" i="1"/>
  <c r="Q561" i="1"/>
  <c r="R561" i="1"/>
  <c r="S561" i="1"/>
  <c r="T561" i="1"/>
  <c r="U561" i="1"/>
  <c r="V561" i="1"/>
  <c r="W561" i="1"/>
  <c r="X561" i="1"/>
  <c r="Y561" i="1"/>
  <c r="Z561" i="1"/>
  <c r="AA561" i="1"/>
  <c r="AB561" i="1"/>
  <c r="AC561" i="1"/>
  <c r="AD561" i="1"/>
  <c r="AE561" i="1"/>
  <c r="AF561" i="1"/>
  <c r="AG561" i="1"/>
  <c r="AH561" i="1"/>
  <c r="AI561" i="1"/>
  <c r="AJ561" i="1"/>
  <c r="AK561" i="1"/>
  <c r="AL561" i="1"/>
  <c r="AM561" i="1"/>
  <c r="AN561" i="1"/>
  <c r="AO561" i="1"/>
  <c r="AP561" i="1"/>
  <c r="AQ561" i="1"/>
  <c r="AR561" i="1"/>
  <c r="AS561" i="1"/>
  <c r="AT561" i="1"/>
  <c r="AU561" i="1"/>
  <c r="AV561" i="1"/>
  <c r="AW561" i="1"/>
  <c r="AX561" i="1"/>
  <c r="AY561" i="1"/>
  <c r="AZ561" i="1"/>
  <c r="BA561" i="1"/>
  <c r="BB561" i="1"/>
  <c r="BC561" i="1"/>
  <c r="BD561" i="1"/>
  <c r="BE561" i="1"/>
  <c r="BF561" i="1"/>
  <c r="H562" i="1"/>
  <c r="I562" i="1"/>
  <c r="J562" i="1"/>
  <c r="K562" i="1"/>
  <c r="L562" i="1"/>
  <c r="M562" i="1"/>
  <c r="N562" i="1"/>
  <c r="O562" i="1"/>
  <c r="P562" i="1"/>
  <c r="Q562" i="1"/>
  <c r="R562" i="1"/>
  <c r="S562" i="1"/>
  <c r="T562" i="1"/>
  <c r="U562" i="1"/>
  <c r="V562" i="1"/>
  <c r="W562" i="1"/>
  <c r="X562" i="1"/>
  <c r="Y562" i="1"/>
  <c r="Z562" i="1"/>
  <c r="AA562" i="1"/>
  <c r="AB562" i="1"/>
  <c r="AC562" i="1"/>
  <c r="AD562" i="1"/>
  <c r="AE562" i="1"/>
  <c r="AF562" i="1"/>
  <c r="AG562" i="1"/>
  <c r="AH562" i="1"/>
  <c r="AI562" i="1"/>
  <c r="AJ562" i="1"/>
  <c r="AK562" i="1"/>
  <c r="AL562" i="1"/>
  <c r="AM562" i="1"/>
  <c r="AN562" i="1"/>
  <c r="AO562" i="1"/>
  <c r="AP562" i="1"/>
  <c r="AQ562" i="1"/>
  <c r="AR562" i="1"/>
  <c r="AS562" i="1"/>
  <c r="AT562" i="1"/>
  <c r="AU562" i="1"/>
  <c r="AV562" i="1"/>
  <c r="AW562" i="1"/>
  <c r="AX562" i="1"/>
  <c r="AY562" i="1"/>
  <c r="AZ562" i="1"/>
  <c r="BA562" i="1"/>
  <c r="BB562" i="1"/>
  <c r="BC562" i="1"/>
  <c r="BD562" i="1"/>
  <c r="BE562" i="1"/>
  <c r="BF562" i="1"/>
  <c r="H563" i="1"/>
  <c r="I563" i="1"/>
  <c r="J563" i="1"/>
  <c r="K563" i="1"/>
  <c r="L563" i="1"/>
  <c r="M563" i="1"/>
  <c r="N563" i="1"/>
  <c r="O563" i="1"/>
  <c r="P563" i="1"/>
  <c r="Q563" i="1"/>
  <c r="R563" i="1"/>
  <c r="S563" i="1"/>
  <c r="T563" i="1"/>
  <c r="U563" i="1"/>
  <c r="V563" i="1"/>
  <c r="W563" i="1"/>
  <c r="X563" i="1"/>
  <c r="Y563" i="1"/>
  <c r="Z563" i="1"/>
  <c r="AA563" i="1"/>
  <c r="AB563" i="1"/>
  <c r="AC563" i="1"/>
  <c r="AD563" i="1"/>
  <c r="AE563" i="1"/>
  <c r="AF563" i="1"/>
  <c r="AG563" i="1"/>
  <c r="AH563" i="1"/>
  <c r="AI563" i="1"/>
  <c r="AJ563" i="1"/>
  <c r="AK563" i="1"/>
  <c r="AL563" i="1"/>
  <c r="AM563" i="1"/>
  <c r="AN563" i="1"/>
  <c r="AO563" i="1"/>
  <c r="AP563" i="1"/>
  <c r="AQ563" i="1"/>
  <c r="AR563" i="1"/>
  <c r="AS563" i="1"/>
  <c r="AT563" i="1"/>
  <c r="AU563" i="1"/>
  <c r="AV563" i="1"/>
  <c r="AW563" i="1"/>
  <c r="AX563" i="1"/>
  <c r="AY563" i="1"/>
  <c r="AZ563" i="1"/>
  <c r="BA563" i="1"/>
  <c r="BB563" i="1"/>
  <c r="BC563" i="1"/>
  <c r="BD563" i="1"/>
  <c r="BE563" i="1"/>
  <c r="BF563" i="1"/>
  <c r="H564" i="1"/>
  <c r="I564" i="1"/>
  <c r="J564" i="1"/>
  <c r="K564" i="1"/>
  <c r="L564" i="1"/>
  <c r="M564" i="1"/>
  <c r="N564" i="1"/>
  <c r="O564" i="1"/>
  <c r="P564" i="1"/>
  <c r="Q564" i="1"/>
  <c r="R564" i="1"/>
  <c r="S564" i="1"/>
  <c r="T564" i="1"/>
  <c r="U564" i="1"/>
  <c r="V564" i="1"/>
  <c r="W564" i="1"/>
  <c r="X564" i="1"/>
  <c r="Y564" i="1"/>
  <c r="Z564" i="1"/>
  <c r="AA564" i="1"/>
  <c r="AB564" i="1"/>
  <c r="AC564" i="1"/>
  <c r="AD564" i="1"/>
  <c r="AE564" i="1"/>
  <c r="AF564" i="1"/>
  <c r="AG564" i="1"/>
  <c r="AH564" i="1"/>
  <c r="AI564" i="1"/>
  <c r="AJ564" i="1"/>
  <c r="AK564" i="1"/>
  <c r="AL564" i="1"/>
  <c r="AM564" i="1"/>
  <c r="AN564" i="1"/>
  <c r="AO564" i="1"/>
  <c r="AP564" i="1"/>
  <c r="AQ564" i="1"/>
  <c r="AR564" i="1"/>
  <c r="AS564" i="1"/>
  <c r="AT564" i="1"/>
  <c r="AU564" i="1"/>
  <c r="AV564" i="1"/>
  <c r="AW564" i="1"/>
  <c r="AX564" i="1"/>
  <c r="AY564" i="1"/>
  <c r="AZ564" i="1"/>
  <c r="BA564" i="1"/>
  <c r="BB564" i="1"/>
  <c r="BC564" i="1"/>
  <c r="BD564" i="1"/>
  <c r="BE564" i="1"/>
  <c r="BF564" i="1"/>
  <c r="H565" i="1"/>
  <c r="I565" i="1"/>
  <c r="J565" i="1"/>
  <c r="K565" i="1"/>
  <c r="L565" i="1"/>
  <c r="M565" i="1"/>
  <c r="N565" i="1"/>
  <c r="O565" i="1"/>
  <c r="P565" i="1"/>
  <c r="Q565" i="1"/>
  <c r="R565" i="1"/>
  <c r="S565" i="1"/>
  <c r="T565" i="1"/>
  <c r="U565" i="1"/>
  <c r="V565" i="1"/>
  <c r="W565" i="1"/>
  <c r="X565" i="1"/>
  <c r="Y565" i="1"/>
  <c r="Z565" i="1"/>
  <c r="AA565" i="1"/>
  <c r="AB565" i="1"/>
  <c r="AC565" i="1"/>
  <c r="AD565" i="1"/>
  <c r="AE565" i="1"/>
  <c r="AF565" i="1"/>
  <c r="AG565" i="1"/>
  <c r="AH565" i="1"/>
  <c r="AI565" i="1"/>
  <c r="AJ565" i="1"/>
  <c r="AK565" i="1"/>
  <c r="AL565" i="1"/>
  <c r="AM565" i="1"/>
  <c r="AN565" i="1"/>
  <c r="AO565" i="1"/>
  <c r="AP565" i="1"/>
  <c r="AQ565" i="1"/>
  <c r="AR565" i="1"/>
  <c r="AS565" i="1"/>
  <c r="AT565" i="1"/>
  <c r="AU565" i="1"/>
  <c r="AV565" i="1"/>
  <c r="AW565" i="1"/>
  <c r="AX565" i="1"/>
  <c r="AY565" i="1"/>
  <c r="AZ565" i="1"/>
  <c r="BA565" i="1"/>
  <c r="BB565" i="1"/>
  <c r="BC565" i="1"/>
  <c r="BD565" i="1"/>
  <c r="BE565" i="1"/>
  <c r="BF565" i="1"/>
  <c r="H566" i="1"/>
  <c r="I566" i="1"/>
  <c r="J566" i="1"/>
  <c r="K566" i="1"/>
  <c r="L566" i="1"/>
  <c r="M566" i="1"/>
  <c r="N566" i="1"/>
  <c r="O566" i="1"/>
  <c r="P566" i="1"/>
  <c r="Q566" i="1"/>
  <c r="R566" i="1"/>
  <c r="S566" i="1"/>
  <c r="T566" i="1"/>
  <c r="U566" i="1"/>
  <c r="V566" i="1"/>
  <c r="W566" i="1"/>
  <c r="X566" i="1"/>
  <c r="Y566" i="1"/>
  <c r="Z566" i="1"/>
  <c r="AA566" i="1"/>
  <c r="AB566" i="1"/>
  <c r="AC566" i="1"/>
  <c r="AD566" i="1"/>
  <c r="AE566" i="1"/>
  <c r="AF566" i="1"/>
  <c r="AG566" i="1"/>
  <c r="AH566" i="1"/>
  <c r="AI566" i="1"/>
  <c r="AJ566" i="1"/>
  <c r="AK566" i="1"/>
  <c r="AL566" i="1"/>
  <c r="AM566" i="1"/>
  <c r="AN566" i="1"/>
  <c r="AO566" i="1"/>
  <c r="AP566" i="1"/>
  <c r="AQ566" i="1"/>
  <c r="AR566" i="1"/>
  <c r="AS566" i="1"/>
  <c r="AT566" i="1"/>
  <c r="AU566" i="1"/>
  <c r="AV566" i="1"/>
  <c r="AW566" i="1"/>
  <c r="AX566" i="1"/>
  <c r="AY566" i="1"/>
  <c r="AZ566" i="1"/>
  <c r="BA566" i="1"/>
  <c r="BB566" i="1"/>
  <c r="BC566" i="1"/>
  <c r="BD566" i="1"/>
  <c r="BE566" i="1"/>
  <c r="BF566" i="1"/>
  <c r="H567" i="1"/>
  <c r="I567" i="1"/>
  <c r="J567" i="1"/>
  <c r="K567" i="1"/>
  <c r="L567" i="1"/>
  <c r="M567" i="1"/>
  <c r="N567" i="1"/>
  <c r="O567" i="1"/>
  <c r="P567" i="1"/>
  <c r="Q567" i="1"/>
  <c r="R567" i="1"/>
  <c r="S567" i="1"/>
  <c r="T567" i="1"/>
  <c r="U567" i="1"/>
  <c r="V567" i="1"/>
  <c r="W567" i="1"/>
  <c r="X567" i="1"/>
  <c r="Y567" i="1"/>
  <c r="Z567" i="1"/>
  <c r="AA567" i="1"/>
  <c r="AB567" i="1"/>
  <c r="AC567" i="1"/>
  <c r="AD567" i="1"/>
  <c r="AE567" i="1"/>
  <c r="AF567" i="1"/>
  <c r="AG567" i="1"/>
  <c r="AH567" i="1"/>
  <c r="AI567" i="1"/>
  <c r="AJ567" i="1"/>
  <c r="AK567" i="1"/>
  <c r="AL567" i="1"/>
  <c r="AM567" i="1"/>
  <c r="AN567" i="1"/>
  <c r="AO567" i="1"/>
  <c r="AP567" i="1"/>
  <c r="AQ567" i="1"/>
  <c r="AR567" i="1"/>
  <c r="AS567" i="1"/>
  <c r="AT567" i="1"/>
  <c r="AU567" i="1"/>
  <c r="AV567" i="1"/>
  <c r="AW567" i="1"/>
  <c r="AX567" i="1"/>
  <c r="AY567" i="1"/>
  <c r="AZ567" i="1"/>
  <c r="BA567" i="1"/>
  <c r="BB567" i="1"/>
  <c r="BC567" i="1"/>
  <c r="BD567" i="1"/>
  <c r="BE567" i="1"/>
  <c r="BF567" i="1"/>
  <c r="H568" i="1"/>
  <c r="I568" i="1"/>
  <c r="J568" i="1"/>
  <c r="K568" i="1"/>
  <c r="L568" i="1"/>
  <c r="M568" i="1"/>
  <c r="N568" i="1"/>
  <c r="O568" i="1"/>
  <c r="P568" i="1"/>
  <c r="Q568" i="1"/>
  <c r="R568" i="1"/>
  <c r="S568" i="1"/>
  <c r="T568" i="1"/>
  <c r="U568" i="1"/>
  <c r="V568" i="1"/>
  <c r="W568" i="1"/>
  <c r="X568" i="1"/>
  <c r="Y568" i="1"/>
  <c r="Z568" i="1"/>
  <c r="AA568" i="1"/>
  <c r="AB568" i="1"/>
  <c r="AC568" i="1"/>
  <c r="AD568" i="1"/>
  <c r="AE568" i="1"/>
  <c r="AF568" i="1"/>
  <c r="AG568" i="1"/>
  <c r="AH568" i="1"/>
  <c r="AI568" i="1"/>
  <c r="AJ568" i="1"/>
  <c r="AK568" i="1"/>
  <c r="AL568" i="1"/>
  <c r="AM568" i="1"/>
  <c r="AN568" i="1"/>
  <c r="AO568" i="1"/>
  <c r="AP568" i="1"/>
  <c r="AQ568" i="1"/>
  <c r="AR568" i="1"/>
  <c r="AS568" i="1"/>
  <c r="AT568" i="1"/>
  <c r="AU568" i="1"/>
  <c r="AV568" i="1"/>
  <c r="AW568" i="1"/>
  <c r="AX568" i="1"/>
  <c r="AY568" i="1"/>
  <c r="AZ568" i="1"/>
  <c r="BA568" i="1"/>
  <c r="BB568" i="1"/>
  <c r="BC568" i="1"/>
  <c r="BD568" i="1"/>
  <c r="BE568" i="1"/>
  <c r="BF568" i="1"/>
  <c r="H569" i="1"/>
  <c r="I569" i="1"/>
  <c r="J569" i="1"/>
  <c r="K569" i="1"/>
  <c r="L569" i="1"/>
  <c r="M569" i="1"/>
  <c r="N569" i="1"/>
  <c r="O569" i="1"/>
  <c r="P569" i="1"/>
  <c r="Q569" i="1"/>
  <c r="R569" i="1"/>
  <c r="S569" i="1"/>
  <c r="T569" i="1"/>
  <c r="U569" i="1"/>
  <c r="V569" i="1"/>
  <c r="W569" i="1"/>
  <c r="X569" i="1"/>
  <c r="Y569" i="1"/>
  <c r="Z569" i="1"/>
  <c r="AA569" i="1"/>
  <c r="AB569" i="1"/>
  <c r="AC569" i="1"/>
  <c r="AD569" i="1"/>
  <c r="AE569" i="1"/>
  <c r="AF569" i="1"/>
  <c r="AG569" i="1"/>
  <c r="AH569" i="1"/>
  <c r="AI569" i="1"/>
  <c r="AJ569" i="1"/>
  <c r="AK569" i="1"/>
  <c r="AL569" i="1"/>
  <c r="AM569" i="1"/>
  <c r="AN569" i="1"/>
  <c r="AO569" i="1"/>
  <c r="AP569" i="1"/>
  <c r="AQ569" i="1"/>
  <c r="AR569" i="1"/>
  <c r="AS569" i="1"/>
  <c r="AT569" i="1"/>
  <c r="AU569" i="1"/>
  <c r="AV569" i="1"/>
  <c r="AW569" i="1"/>
  <c r="AX569" i="1"/>
  <c r="AY569" i="1"/>
  <c r="AZ569" i="1"/>
  <c r="BA569" i="1"/>
  <c r="BB569" i="1"/>
  <c r="BC569" i="1"/>
  <c r="BD569" i="1"/>
  <c r="BE569" i="1"/>
  <c r="BF569" i="1"/>
  <c r="H570" i="1"/>
  <c r="I570" i="1"/>
  <c r="J570" i="1"/>
  <c r="K570" i="1"/>
  <c r="L570" i="1"/>
  <c r="M570" i="1"/>
  <c r="N570" i="1"/>
  <c r="O570" i="1"/>
  <c r="P570" i="1"/>
  <c r="Q570" i="1"/>
  <c r="R570" i="1"/>
  <c r="S570" i="1"/>
  <c r="T570" i="1"/>
  <c r="U570" i="1"/>
  <c r="V570" i="1"/>
  <c r="W570" i="1"/>
  <c r="X570" i="1"/>
  <c r="Y570" i="1"/>
  <c r="Z570" i="1"/>
  <c r="AA570" i="1"/>
  <c r="AB570" i="1"/>
  <c r="AC570" i="1"/>
  <c r="AD570" i="1"/>
  <c r="AE570" i="1"/>
  <c r="AF570" i="1"/>
  <c r="AG570" i="1"/>
  <c r="AH570" i="1"/>
  <c r="AI570" i="1"/>
  <c r="AJ570" i="1"/>
  <c r="AK570" i="1"/>
  <c r="AL570" i="1"/>
  <c r="AM570" i="1"/>
  <c r="AN570" i="1"/>
  <c r="AO570" i="1"/>
  <c r="AP570" i="1"/>
  <c r="AQ570" i="1"/>
  <c r="AR570" i="1"/>
  <c r="AS570" i="1"/>
  <c r="AT570" i="1"/>
  <c r="AU570" i="1"/>
  <c r="AV570" i="1"/>
  <c r="AW570" i="1"/>
  <c r="AX570" i="1"/>
  <c r="AY570" i="1"/>
  <c r="AZ570" i="1"/>
  <c r="BA570" i="1"/>
  <c r="BB570" i="1"/>
  <c r="BC570" i="1"/>
  <c r="BD570" i="1"/>
  <c r="BE570" i="1"/>
  <c r="BF570" i="1"/>
  <c r="H571" i="1"/>
  <c r="I571" i="1"/>
  <c r="J571" i="1"/>
  <c r="K571" i="1"/>
  <c r="L571" i="1"/>
  <c r="M571" i="1"/>
  <c r="N571" i="1"/>
  <c r="O571" i="1"/>
  <c r="P571" i="1"/>
  <c r="Q571" i="1"/>
  <c r="R571" i="1"/>
  <c r="S571" i="1"/>
  <c r="T571" i="1"/>
  <c r="U571" i="1"/>
  <c r="V571" i="1"/>
  <c r="W571" i="1"/>
  <c r="X571" i="1"/>
  <c r="Y571" i="1"/>
  <c r="Z571" i="1"/>
  <c r="AA571" i="1"/>
  <c r="AB571" i="1"/>
  <c r="AC571" i="1"/>
  <c r="AD571" i="1"/>
  <c r="AE571" i="1"/>
  <c r="AF571" i="1"/>
  <c r="AG571" i="1"/>
  <c r="AH571" i="1"/>
  <c r="AI571" i="1"/>
  <c r="AJ571" i="1"/>
  <c r="AK571" i="1"/>
  <c r="AL571" i="1"/>
  <c r="AM571" i="1"/>
  <c r="AN571" i="1"/>
  <c r="AO571" i="1"/>
  <c r="AP571" i="1"/>
  <c r="AQ571" i="1"/>
  <c r="AR571" i="1"/>
  <c r="AS571" i="1"/>
  <c r="AT571" i="1"/>
  <c r="AU571" i="1"/>
  <c r="AV571" i="1"/>
  <c r="AW571" i="1"/>
  <c r="AX571" i="1"/>
  <c r="AY571" i="1"/>
  <c r="AZ571" i="1"/>
  <c r="BA571" i="1"/>
  <c r="BB571" i="1"/>
  <c r="BC571" i="1"/>
  <c r="BD571" i="1"/>
  <c r="BE571" i="1"/>
  <c r="BF571" i="1"/>
  <c r="H572" i="1"/>
  <c r="I572" i="1"/>
  <c r="J572" i="1"/>
  <c r="K572" i="1"/>
  <c r="L572" i="1"/>
  <c r="M572" i="1"/>
  <c r="N572" i="1"/>
  <c r="O572" i="1"/>
  <c r="P572" i="1"/>
  <c r="Q572" i="1"/>
  <c r="R572" i="1"/>
  <c r="S572" i="1"/>
  <c r="T572" i="1"/>
  <c r="U572" i="1"/>
  <c r="V572" i="1"/>
  <c r="W572" i="1"/>
  <c r="X572" i="1"/>
  <c r="Y572" i="1"/>
  <c r="Z572" i="1"/>
  <c r="AA572" i="1"/>
  <c r="AB572" i="1"/>
  <c r="AC572" i="1"/>
  <c r="AD572" i="1"/>
  <c r="AE572" i="1"/>
  <c r="AF572" i="1"/>
  <c r="AG572" i="1"/>
  <c r="AH572" i="1"/>
  <c r="AI572" i="1"/>
  <c r="AJ572" i="1"/>
  <c r="AK572" i="1"/>
  <c r="AL572" i="1"/>
  <c r="AM572" i="1"/>
  <c r="AN572" i="1"/>
  <c r="AO572" i="1"/>
  <c r="AP572" i="1"/>
  <c r="AQ572" i="1"/>
  <c r="AR572" i="1"/>
  <c r="AS572" i="1"/>
  <c r="AT572" i="1"/>
  <c r="AU572" i="1"/>
  <c r="AV572" i="1"/>
  <c r="AW572" i="1"/>
  <c r="AX572" i="1"/>
  <c r="AY572" i="1"/>
  <c r="AZ572" i="1"/>
  <c r="BA572" i="1"/>
  <c r="BB572" i="1"/>
  <c r="BC572" i="1"/>
  <c r="BD572" i="1"/>
  <c r="BE572" i="1"/>
  <c r="BF572" i="1"/>
  <c r="H573" i="1"/>
  <c r="I573" i="1"/>
  <c r="J573" i="1"/>
  <c r="K573" i="1"/>
  <c r="L573" i="1"/>
  <c r="M573" i="1"/>
  <c r="N573" i="1"/>
  <c r="O573" i="1"/>
  <c r="P573" i="1"/>
  <c r="Q573" i="1"/>
  <c r="R573" i="1"/>
  <c r="S573" i="1"/>
  <c r="T573" i="1"/>
  <c r="U573" i="1"/>
  <c r="V573" i="1"/>
  <c r="W573" i="1"/>
  <c r="X573" i="1"/>
  <c r="Y573" i="1"/>
  <c r="Z573" i="1"/>
  <c r="AA573" i="1"/>
  <c r="AB573" i="1"/>
  <c r="AC573" i="1"/>
  <c r="AD573" i="1"/>
  <c r="AE573" i="1"/>
  <c r="AF573" i="1"/>
  <c r="AG573" i="1"/>
  <c r="AH573" i="1"/>
  <c r="AI573" i="1"/>
  <c r="AJ573" i="1"/>
  <c r="AK573" i="1"/>
  <c r="AL573" i="1"/>
  <c r="AM573" i="1"/>
  <c r="AN573" i="1"/>
  <c r="AO573" i="1"/>
  <c r="AP573" i="1"/>
  <c r="AQ573" i="1"/>
  <c r="AR573" i="1"/>
  <c r="AS573" i="1"/>
  <c r="AT573" i="1"/>
  <c r="AU573" i="1"/>
  <c r="AV573" i="1"/>
  <c r="AW573" i="1"/>
  <c r="AX573" i="1"/>
  <c r="AY573" i="1"/>
  <c r="AZ573" i="1"/>
  <c r="BA573" i="1"/>
  <c r="BB573" i="1"/>
  <c r="BC573" i="1"/>
  <c r="BD573" i="1"/>
  <c r="BE573" i="1"/>
  <c r="BF573" i="1"/>
  <c r="H574" i="1"/>
  <c r="I574" i="1"/>
  <c r="J574" i="1"/>
  <c r="K574" i="1"/>
  <c r="L574" i="1"/>
  <c r="M574" i="1"/>
  <c r="N574" i="1"/>
  <c r="O574" i="1"/>
  <c r="P574" i="1"/>
  <c r="Q574" i="1"/>
  <c r="R574" i="1"/>
  <c r="S574" i="1"/>
  <c r="T574" i="1"/>
  <c r="U574" i="1"/>
  <c r="V574" i="1"/>
  <c r="W574" i="1"/>
  <c r="X574" i="1"/>
  <c r="Y574" i="1"/>
  <c r="Z574" i="1"/>
  <c r="AA574" i="1"/>
  <c r="AB574" i="1"/>
  <c r="AC574" i="1"/>
  <c r="AD574" i="1"/>
  <c r="AE574" i="1"/>
  <c r="AF574" i="1"/>
  <c r="AG574" i="1"/>
  <c r="AH574" i="1"/>
  <c r="AI574" i="1"/>
  <c r="AJ574" i="1"/>
  <c r="AK574" i="1"/>
  <c r="AL574" i="1"/>
  <c r="AM574" i="1"/>
  <c r="AN574" i="1"/>
  <c r="AO574" i="1"/>
  <c r="AP574" i="1"/>
  <c r="AQ574" i="1"/>
  <c r="AR574" i="1"/>
  <c r="AS574" i="1"/>
  <c r="AT574" i="1"/>
  <c r="AU574" i="1"/>
  <c r="AV574" i="1"/>
  <c r="AW574" i="1"/>
  <c r="AX574" i="1"/>
  <c r="AY574" i="1"/>
  <c r="AZ574" i="1"/>
  <c r="BA574" i="1"/>
  <c r="BB574" i="1"/>
  <c r="BC574" i="1"/>
  <c r="BD574" i="1"/>
  <c r="BE574" i="1"/>
  <c r="BF574" i="1"/>
  <c r="H575" i="1"/>
  <c r="I575" i="1"/>
  <c r="J575" i="1"/>
  <c r="K575" i="1"/>
  <c r="L575" i="1"/>
  <c r="M575" i="1"/>
  <c r="N575" i="1"/>
  <c r="O575" i="1"/>
  <c r="P575" i="1"/>
  <c r="Q575" i="1"/>
  <c r="R575" i="1"/>
  <c r="S575" i="1"/>
  <c r="T575" i="1"/>
  <c r="U575" i="1"/>
  <c r="V575" i="1"/>
  <c r="W575" i="1"/>
  <c r="X575" i="1"/>
  <c r="Y575" i="1"/>
  <c r="Z575" i="1"/>
  <c r="AA575" i="1"/>
  <c r="AB575" i="1"/>
  <c r="AC575" i="1"/>
  <c r="AD575" i="1"/>
  <c r="AE575" i="1"/>
  <c r="AF575" i="1"/>
  <c r="AG575" i="1"/>
  <c r="AH575" i="1"/>
  <c r="AI575" i="1"/>
  <c r="AJ575" i="1"/>
  <c r="AK575" i="1"/>
  <c r="AL575" i="1"/>
  <c r="AM575" i="1"/>
  <c r="AN575" i="1"/>
  <c r="AO575" i="1"/>
  <c r="AP575" i="1"/>
  <c r="AQ575" i="1"/>
  <c r="AR575" i="1"/>
  <c r="AS575" i="1"/>
  <c r="AT575" i="1"/>
  <c r="AU575" i="1"/>
  <c r="AV575" i="1"/>
  <c r="AW575" i="1"/>
  <c r="AX575" i="1"/>
  <c r="AY575" i="1"/>
  <c r="AZ575" i="1"/>
  <c r="BA575" i="1"/>
  <c r="BB575" i="1"/>
  <c r="BC575" i="1"/>
  <c r="BD575" i="1"/>
  <c r="BE575" i="1"/>
  <c r="BF575" i="1"/>
  <c r="H576" i="1"/>
  <c r="I576" i="1"/>
  <c r="J576" i="1"/>
  <c r="K576" i="1"/>
  <c r="L576" i="1"/>
  <c r="M576" i="1"/>
  <c r="N576" i="1"/>
  <c r="O576" i="1"/>
  <c r="P576" i="1"/>
  <c r="Q576" i="1"/>
  <c r="R576" i="1"/>
  <c r="S576" i="1"/>
  <c r="T576" i="1"/>
  <c r="U576" i="1"/>
  <c r="V576" i="1"/>
  <c r="W576" i="1"/>
  <c r="X576" i="1"/>
  <c r="Y576" i="1"/>
  <c r="Z576" i="1"/>
  <c r="AA576" i="1"/>
  <c r="AB576" i="1"/>
  <c r="AC576" i="1"/>
  <c r="AD576" i="1"/>
  <c r="AE576" i="1"/>
  <c r="AF576" i="1"/>
  <c r="AG576" i="1"/>
  <c r="AH576" i="1"/>
  <c r="AI576" i="1"/>
  <c r="AJ576" i="1"/>
  <c r="AK576" i="1"/>
  <c r="AL576" i="1"/>
  <c r="AM576" i="1"/>
  <c r="AN576" i="1"/>
  <c r="AO576" i="1"/>
  <c r="AP576" i="1"/>
  <c r="AQ576" i="1"/>
  <c r="AR576" i="1"/>
  <c r="AS576" i="1"/>
  <c r="AT576" i="1"/>
  <c r="AU576" i="1"/>
  <c r="AV576" i="1"/>
  <c r="AW576" i="1"/>
  <c r="AX576" i="1"/>
  <c r="AY576" i="1"/>
  <c r="AZ576" i="1"/>
  <c r="BA576" i="1"/>
  <c r="BB576" i="1"/>
  <c r="BC576" i="1"/>
  <c r="BD576" i="1"/>
  <c r="BE576" i="1"/>
  <c r="BF576" i="1"/>
  <c r="H577" i="1"/>
  <c r="I577" i="1"/>
  <c r="J577" i="1"/>
  <c r="K577" i="1"/>
  <c r="L577" i="1"/>
  <c r="M577" i="1"/>
  <c r="N577" i="1"/>
  <c r="O577" i="1"/>
  <c r="P577" i="1"/>
  <c r="Q577" i="1"/>
  <c r="R577" i="1"/>
  <c r="S577" i="1"/>
  <c r="T577" i="1"/>
  <c r="U577" i="1"/>
  <c r="V577" i="1"/>
  <c r="W577" i="1"/>
  <c r="X577" i="1"/>
  <c r="Y577" i="1"/>
  <c r="Z577" i="1"/>
  <c r="AA577" i="1"/>
  <c r="AB577" i="1"/>
  <c r="AC577" i="1"/>
  <c r="AD577" i="1"/>
  <c r="AE577" i="1"/>
  <c r="AF577" i="1"/>
  <c r="AG577" i="1"/>
  <c r="AH577" i="1"/>
  <c r="AI577" i="1"/>
  <c r="AJ577" i="1"/>
  <c r="AK577" i="1"/>
  <c r="AL577" i="1"/>
  <c r="AM577" i="1"/>
  <c r="AN577" i="1"/>
  <c r="AO577" i="1"/>
  <c r="AP577" i="1"/>
  <c r="AQ577" i="1"/>
  <c r="AR577" i="1"/>
  <c r="AS577" i="1"/>
  <c r="AT577" i="1"/>
  <c r="AU577" i="1"/>
  <c r="AV577" i="1"/>
  <c r="AW577" i="1"/>
  <c r="AX577" i="1"/>
  <c r="AY577" i="1"/>
  <c r="AZ577" i="1"/>
  <c r="BA577" i="1"/>
  <c r="BB577" i="1"/>
  <c r="BC577" i="1"/>
  <c r="BD577" i="1"/>
  <c r="BE577" i="1"/>
  <c r="BF577" i="1"/>
  <c r="H578" i="1"/>
  <c r="I578" i="1"/>
  <c r="J578" i="1"/>
  <c r="K578" i="1"/>
  <c r="L578" i="1"/>
  <c r="M578" i="1"/>
  <c r="N578" i="1"/>
  <c r="O578" i="1"/>
  <c r="P578" i="1"/>
  <c r="Q578" i="1"/>
  <c r="R578" i="1"/>
  <c r="S578" i="1"/>
  <c r="T578" i="1"/>
  <c r="U578" i="1"/>
  <c r="V578" i="1"/>
  <c r="W578" i="1"/>
  <c r="X578" i="1"/>
  <c r="Y578" i="1"/>
  <c r="Z578" i="1"/>
  <c r="AA578" i="1"/>
  <c r="AB578" i="1"/>
  <c r="AC578" i="1"/>
  <c r="AD578" i="1"/>
  <c r="AE578" i="1"/>
  <c r="AF578" i="1"/>
  <c r="AG578" i="1"/>
  <c r="AH578" i="1"/>
  <c r="AI578" i="1"/>
  <c r="AJ578" i="1"/>
  <c r="AK578" i="1"/>
  <c r="AL578" i="1"/>
  <c r="AM578" i="1"/>
  <c r="AN578" i="1"/>
  <c r="AO578" i="1"/>
  <c r="AP578" i="1"/>
  <c r="AQ578" i="1"/>
  <c r="AR578" i="1"/>
  <c r="AS578" i="1"/>
  <c r="AT578" i="1"/>
  <c r="AU578" i="1"/>
  <c r="AV578" i="1"/>
  <c r="AW578" i="1"/>
  <c r="AX578" i="1"/>
  <c r="AY578" i="1"/>
  <c r="AZ578" i="1"/>
  <c r="BA578" i="1"/>
  <c r="BB578" i="1"/>
  <c r="BC578" i="1"/>
  <c r="BD578" i="1"/>
  <c r="BE578" i="1"/>
  <c r="BF578" i="1"/>
  <c r="H579" i="1"/>
  <c r="I579" i="1"/>
  <c r="J579" i="1"/>
  <c r="K579" i="1"/>
  <c r="L579" i="1"/>
  <c r="M579" i="1"/>
  <c r="N579" i="1"/>
  <c r="O579" i="1"/>
  <c r="P579" i="1"/>
  <c r="Q579" i="1"/>
  <c r="R579" i="1"/>
  <c r="S579" i="1"/>
  <c r="T579" i="1"/>
  <c r="U579" i="1"/>
  <c r="V579" i="1"/>
  <c r="W579" i="1"/>
  <c r="X579" i="1"/>
  <c r="Y579" i="1"/>
  <c r="Z579" i="1"/>
  <c r="AA579" i="1"/>
  <c r="AB579" i="1"/>
  <c r="AC579" i="1"/>
  <c r="AD579" i="1"/>
  <c r="AE579" i="1"/>
  <c r="AF579" i="1"/>
  <c r="AG579" i="1"/>
  <c r="AH579" i="1"/>
  <c r="AI579" i="1"/>
  <c r="AJ579" i="1"/>
  <c r="AK579" i="1"/>
  <c r="AL579" i="1"/>
  <c r="AM579" i="1"/>
  <c r="AN579" i="1"/>
  <c r="AO579" i="1"/>
  <c r="AP579" i="1"/>
  <c r="AQ579" i="1"/>
  <c r="AR579" i="1"/>
  <c r="AS579" i="1"/>
  <c r="AT579" i="1"/>
  <c r="AU579" i="1"/>
  <c r="AV579" i="1"/>
  <c r="AW579" i="1"/>
  <c r="AX579" i="1"/>
  <c r="AY579" i="1"/>
  <c r="AZ579" i="1"/>
  <c r="BA579" i="1"/>
  <c r="BB579" i="1"/>
  <c r="BC579" i="1"/>
  <c r="BD579" i="1"/>
  <c r="BE579" i="1"/>
  <c r="BF579" i="1"/>
  <c r="H580" i="1"/>
  <c r="I580" i="1"/>
  <c r="J580" i="1"/>
  <c r="K580" i="1"/>
  <c r="L580" i="1"/>
  <c r="M580" i="1"/>
  <c r="N580" i="1"/>
  <c r="O580" i="1"/>
  <c r="P580" i="1"/>
  <c r="Q580" i="1"/>
  <c r="R580" i="1"/>
  <c r="S580" i="1"/>
  <c r="T580" i="1"/>
  <c r="U580" i="1"/>
  <c r="V580" i="1"/>
  <c r="W580" i="1"/>
  <c r="X580" i="1"/>
  <c r="Y580" i="1"/>
  <c r="Z580" i="1"/>
  <c r="AA580" i="1"/>
  <c r="AB580" i="1"/>
  <c r="AC580" i="1"/>
  <c r="AD580" i="1"/>
  <c r="AE580" i="1"/>
  <c r="AF580" i="1"/>
  <c r="AG580" i="1"/>
  <c r="AH580" i="1"/>
  <c r="AI580" i="1"/>
  <c r="AJ580" i="1"/>
  <c r="AK580" i="1"/>
  <c r="AL580" i="1"/>
  <c r="AM580" i="1"/>
  <c r="AN580" i="1"/>
  <c r="AO580" i="1"/>
  <c r="AP580" i="1"/>
  <c r="AQ580" i="1"/>
  <c r="AR580" i="1"/>
  <c r="AS580" i="1"/>
  <c r="AT580" i="1"/>
  <c r="AU580" i="1"/>
  <c r="AV580" i="1"/>
  <c r="AW580" i="1"/>
  <c r="AX580" i="1"/>
  <c r="AY580" i="1"/>
  <c r="AZ580" i="1"/>
  <c r="BA580" i="1"/>
  <c r="BB580" i="1"/>
  <c r="BC580" i="1"/>
  <c r="BD580" i="1"/>
  <c r="BE580" i="1"/>
  <c r="BF580" i="1"/>
  <c r="H581" i="1"/>
  <c r="I581" i="1"/>
  <c r="J581" i="1"/>
  <c r="K581" i="1"/>
  <c r="L581" i="1"/>
  <c r="M581" i="1"/>
  <c r="N581" i="1"/>
  <c r="O581" i="1"/>
  <c r="P581" i="1"/>
  <c r="Q581" i="1"/>
  <c r="R581" i="1"/>
  <c r="S581" i="1"/>
  <c r="T581" i="1"/>
  <c r="U581" i="1"/>
  <c r="V581" i="1"/>
  <c r="W581" i="1"/>
  <c r="X581" i="1"/>
  <c r="Y581" i="1"/>
  <c r="Z581" i="1"/>
  <c r="AA581" i="1"/>
  <c r="AB581" i="1"/>
  <c r="AC581" i="1"/>
  <c r="AD581" i="1"/>
  <c r="AE581" i="1"/>
  <c r="AF581" i="1"/>
  <c r="AG581" i="1"/>
  <c r="AH581" i="1"/>
  <c r="AI581" i="1"/>
  <c r="AJ581" i="1"/>
  <c r="AK581" i="1"/>
  <c r="AL581" i="1"/>
  <c r="AM581" i="1"/>
  <c r="AN581" i="1"/>
  <c r="AO581" i="1"/>
  <c r="AP581" i="1"/>
  <c r="AQ581" i="1"/>
  <c r="AR581" i="1"/>
  <c r="AS581" i="1"/>
  <c r="AT581" i="1"/>
  <c r="AU581" i="1"/>
  <c r="AV581" i="1"/>
  <c r="AW581" i="1"/>
  <c r="AX581" i="1"/>
  <c r="AY581" i="1"/>
  <c r="AZ581" i="1"/>
  <c r="BA581" i="1"/>
  <c r="BB581" i="1"/>
  <c r="BC581" i="1"/>
  <c r="BD581" i="1"/>
  <c r="BE581" i="1"/>
  <c r="BF581" i="1"/>
  <c r="H582" i="1"/>
  <c r="I582" i="1"/>
  <c r="J582" i="1"/>
  <c r="K582" i="1"/>
  <c r="L582" i="1"/>
  <c r="M582" i="1"/>
  <c r="N582" i="1"/>
  <c r="O582" i="1"/>
  <c r="P582" i="1"/>
  <c r="Q582" i="1"/>
  <c r="R582" i="1"/>
  <c r="S582" i="1"/>
  <c r="T582" i="1"/>
  <c r="U582" i="1"/>
  <c r="V582" i="1"/>
  <c r="W582" i="1"/>
  <c r="X582" i="1"/>
  <c r="Y582" i="1"/>
  <c r="Z582" i="1"/>
  <c r="AA582" i="1"/>
  <c r="AB582" i="1"/>
  <c r="AC582" i="1"/>
  <c r="AD582" i="1"/>
  <c r="AE582" i="1"/>
  <c r="AF582" i="1"/>
  <c r="AG582" i="1"/>
  <c r="AH582" i="1"/>
  <c r="AI582" i="1"/>
  <c r="AJ582" i="1"/>
  <c r="AK582" i="1"/>
  <c r="AL582" i="1"/>
  <c r="AM582" i="1"/>
  <c r="AN582" i="1"/>
  <c r="AO582" i="1"/>
  <c r="AP582" i="1"/>
  <c r="AQ582" i="1"/>
  <c r="AR582" i="1"/>
  <c r="AS582" i="1"/>
  <c r="AT582" i="1"/>
  <c r="AU582" i="1"/>
  <c r="AV582" i="1"/>
  <c r="AW582" i="1"/>
  <c r="AX582" i="1"/>
  <c r="AY582" i="1"/>
  <c r="AZ582" i="1"/>
  <c r="BA582" i="1"/>
  <c r="BB582" i="1"/>
  <c r="BC582" i="1"/>
  <c r="BD582" i="1"/>
  <c r="BE582" i="1"/>
  <c r="BF582" i="1"/>
  <c r="H583" i="1"/>
  <c r="I583" i="1"/>
  <c r="J583" i="1"/>
  <c r="K583" i="1"/>
  <c r="L583" i="1"/>
  <c r="M583" i="1"/>
  <c r="N583" i="1"/>
  <c r="O583" i="1"/>
  <c r="P583" i="1"/>
  <c r="Q583" i="1"/>
  <c r="R583" i="1"/>
  <c r="S583" i="1"/>
  <c r="T583" i="1"/>
  <c r="U583" i="1"/>
  <c r="V583" i="1"/>
  <c r="W583" i="1"/>
  <c r="X583" i="1"/>
  <c r="Y583" i="1"/>
  <c r="Z583" i="1"/>
  <c r="AA583" i="1"/>
  <c r="AB583" i="1"/>
  <c r="AC583" i="1"/>
  <c r="AD583" i="1"/>
  <c r="AE583" i="1"/>
  <c r="AF583" i="1"/>
  <c r="AG583" i="1"/>
  <c r="AH583" i="1"/>
  <c r="AI583" i="1"/>
  <c r="AJ583" i="1"/>
  <c r="AK583" i="1"/>
  <c r="AL583" i="1"/>
  <c r="AM583" i="1"/>
  <c r="AN583" i="1"/>
  <c r="AO583" i="1"/>
  <c r="AP583" i="1"/>
  <c r="AQ583" i="1"/>
  <c r="AR583" i="1"/>
  <c r="AS583" i="1"/>
  <c r="AT583" i="1"/>
  <c r="AU583" i="1"/>
  <c r="AV583" i="1"/>
  <c r="AW583" i="1"/>
  <c r="AX583" i="1"/>
  <c r="AY583" i="1"/>
  <c r="AZ583" i="1"/>
  <c r="BA583" i="1"/>
  <c r="BB583" i="1"/>
  <c r="BC583" i="1"/>
  <c r="BD583" i="1"/>
  <c r="BE583" i="1"/>
  <c r="BF583" i="1"/>
  <c r="H584" i="1"/>
  <c r="I584" i="1"/>
  <c r="J584" i="1"/>
  <c r="K584" i="1"/>
  <c r="L584" i="1"/>
  <c r="M584" i="1"/>
  <c r="N584" i="1"/>
  <c r="O584" i="1"/>
  <c r="P584" i="1"/>
  <c r="Q584" i="1"/>
  <c r="R584" i="1"/>
  <c r="S584" i="1"/>
  <c r="T584" i="1"/>
  <c r="U584" i="1"/>
  <c r="V584" i="1"/>
  <c r="W584" i="1"/>
  <c r="X584" i="1"/>
  <c r="Y584" i="1"/>
  <c r="Z584" i="1"/>
  <c r="AA584" i="1"/>
  <c r="AB584" i="1"/>
  <c r="AC584" i="1"/>
  <c r="AD584" i="1"/>
  <c r="AE584" i="1"/>
  <c r="AF584" i="1"/>
  <c r="AG584" i="1"/>
  <c r="AH584" i="1"/>
  <c r="AI584" i="1"/>
  <c r="AJ584" i="1"/>
  <c r="AK584" i="1"/>
  <c r="AL584" i="1"/>
  <c r="AM584" i="1"/>
  <c r="AN584" i="1"/>
  <c r="AO584" i="1"/>
  <c r="AP584" i="1"/>
  <c r="AQ584" i="1"/>
  <c r="AR584" i="1"/>
  <c r="AS584" i="1"/>
  <c r="AT584" i="1"/>
  <c r="AU584" i="1"/>
  <c r="AV584" i="1"/>
  <c r="AW584" i="1"/>
  <c r="AX584" i="1"/>
  <c r="AY584" i="1"/>
  <c r="AZ584" i="1"/>
  <c r="BA584" i="1"/>
  <c r="BB584" i="1"/>
  <c r="BC584" i="1"/>
  <c r="BD584" i="1"/>
  <c r="BE584" i="1"/>
  <c r="BF584" i="1"/>
  <c r="H585" i="1"/>
  <c r="I585" i="1"/>
  <c r="J585" i="1"/>
  <c r="K585" i="1"/>
  <c r="L585" i="1"/>
  <c r="M585" i="1"/>
  <c r="N585" i="1"/>
  <c r="O585" i="1"/>
  <c r="P585" i="1"/>
  <c r="Q585" i="1"/>
  <c r="R585" i="1"/>
  <c r="S585" i="1"/>
  <c r="T585" i="1"/>
  <c r="U585" i="1"/>
  <c r="V585" i="1"/>
  <c r="W585" i="1"/>
  <c r="X585" i="1"/>
  <c r="Y585" i="1"/>
  <c r="Z585" i="1"/>
  <c r="AA585" i="1"/>
  <c r="AB585" i="1"/>
  <c r="AC585" i="1"/>
  <c r="AD585" i="1"/>
  <c r="AE585" i="1"/>
  <c r="AF585" i="1"/>
  <c r="AG585" i="1"/>
  <c r="AH585" i="1"/>
  <c r="AI585" i="1"/>
  <c r="AJ585" i="1"/>
  <c r="AK585" i="1"/>
  <c r="AL585" i="1"/>
  <c r="AM585" i="1"/>
  <c r="AN585" i="1"/>
  <c r="AO585" i="1"/>
  <c r="AP585" i="1"/>
  <c r="AQ585" i="1"/>
  <c r="AR585" i="1"/>
  <c r="AS585" i="1"/>
  <c r="AT585" i="1"/>
  <c r="AU585" i="1"/>
  <c r="AV585" i="1"/>
  <c r="AW585" i="1"/>
  <c r="AX585" i="1"/>
  <c r="AY585" i="1"/>
  <c r="AZ585" i="1"/>
  <c r="BA585" i="1"/>
  <c r="BB585" i="1"/>
  <c r="BC585" i="1"/>
  <c r="BD585" i="1"/>
  <c r="BE585" i="1"/>
  <c r="BF585" i="1"/>
  <c r="H586" i="1"/>
  <c r="I586" i="1"/>
  <c r="J586" i="1"/>
  <c r="K586" i="1"/>
  <c r="L586" i="1"/>
  <c r="M586" i="1"/>
  <c r="N586" i="1"/>
  <c r="O586" i="1"/>
  <c r="P586" i="1"/>
  <c r="Q586" i="1"/>
  <c r="R586" i="1"/>
  <c r="S586" i="1"/>
  <c r="T586" i="1"/>
  <c r="U586" i="1"/>
  <c r="V586" i="1"/>
  <c r="W586" i="1"/>
  <c r="X586" i="1"/>
  <c r="Y586" i="1"/>
  <c r="Z586" i="1"/>
  <c r="AA586" i="1"/>
  <c r="AB586" i="1"/>
  <c r="AC586" i="1"/>
  <c r="AD586" i="1"/>
  <c r="AE586" i="1"/>
  <c r="AF586" i="1"/>
  <c r="AG586" i="1"/>
  <c r="AH586" i="1"/>
  <c r="AI586" i="1"/>
  <c r="AJ586" i="1"/>
  <c r="AK586" i="1"/>
  <c r="AL586" i="1"/>
  <c r="AM586" i="1"/>
  <c r="AN586" i="1"/>
  <c r="AO586" i="1"/>
  <c r="AP586" i="1"/>
  <c r="AQ586" i="1"/>
  <c r="AR586" i="1"/>
  <c r="AS586" i="1"/>
  <c r="AT586" i="1"/>
  <c r="AU586" i="1"/>
  <c r="AV586" i="1"/>
  <c r="AW586" i="1"/>
  <c r="AX586" i="1"/>
  <c r="AY586" i="1"/>
  <c r="AZ586" i="1"/>
  <c r="BA586" i="1"/>
  <c r="BB586" i="1"/>
  <c r="BC586" i="1"/>
  <c r="BD586" i="1"/>
  <c r="BE586" i="1"/>
  <c r="BF586" i="1"/>
  <c r="H587" i="1"/>
  <c r="I587" i="1"/>
  <c r="J587" i="1"/>
  <c r="K587" i="1"/>
  <c r="L587" i="1"/>
  <c r="M587" i="1"/>
  <c r="N587" i="1"/>
  <c r="O587" i="1"/>
  <c r="P587" i="1"/>
  <c r="Q587" i="1"/>
  <c r="R587" i="1"/>
  <c r="S587" i="1"/>
  <c r="T587" i="1"/>
  <c r="U587" i="1"/>
  <c r="V587" i="1"/>
  <c r="W587" i="1"/>
  <c r="X587" i="1"/>
  <c r="Y587" i="1"/>
  <c r="Z587" i="1"/>
  <c r="AA587" i="1"/>
  <c r="AB587" i="1"/>
  <c r="AC587" i="1"/>
  <c r="AD587" i="1"/>
  <c r="AE587" i="1"/>
  <c r="AF587" i="1"/>
  <c r="AG587" i="1"/>
  <c r="AH587" i="1"/>
  <c r="AI587" i="1"/>
  <c r="AJ587" i="1"/>
  <c r="AK587" i="1"/>
  <c r="AL587" i="1"/>
  <c r="AM587" i="1"/>
  <c r="AN587" i="1"/>
  <c r="AO587" i="1"/>
  <c r="AP587" i="1"/>
  <c r="AQ587" i="1"/>
  <c r="AR587" i="1"/>
  <c r="AS587" i="1"/>
  <c r="AT587" i="1"/>
  <c r="AU587" i="1"/>
  <c r="AV587" i="1"/>
  <c r="AW587" i="1"/>
  <c r="AX587" i="1"/>
  <c r="AY587" i="1"/>
  <c r="AZ587" i="1"/>
  <c r="BA587" i="1"/>
  <c r="BB587" i="1"/>
  <c r="BC587" i="1"/>
  <c r="BD587" i="1"/>
  <c r="BE587" i="1"/>
  <c r="BF587" i="1"/>
  <c r="H588" i="1"/>
  <c r="I588" i="1"/>
  <c r="J588" i="1"/>
  <c r="K588" i="1"/>
  <c r="L588" i="1"/>
  <c r="M588" i="1"/>
  <c r="N588" i="1"/>
  <c r="O588" i="1"/>
  <c r="P588" i="1"/>
  <c r="Q588" i="1"/>
  <c r="R588" i="1"/>
  <c r="S588" i="1"/>
  <c r="T588" i="1"/>
  <c r="U588" i="1"/>
  <c r="V588" i="1"/>
  <c r="W588" i="1"/>
  <c r="X588" i="1"/>
  <c r="Y588" i="1"/>
  <c r="Z588" i="1"/>
  <c r="AA588" i="1"/>
  <c r="AB588" i="1"/>
  <c r="AC588" i="1"/>
  <c r="AD588" i="1"/>
  <c r="AE588" i="1"/>
  <c r="AF588" i="1"/>
  <c r="AG588" i="1"/>
  <c r="AH588" i="1"/>
  <c r="AI588" i="1"/>
  <c r="AJ588" i="1"/>
  <c r="AK588" i="1"/>
  <c r="AL588" i="1"/>
  <c r="AM588" i="1"/>
  <c r="AN588" i="1"/>
  <c r="AO588" i="1"/>
  <c r="AP588" i="1"/>
  <c r="AQ588" i="1"/>
  <c r="AR588" i="1"/>
  <c r="AS588" i="1"/>
  <c r="AT588" i="1"/>
  <c r="AU588" i="1"/>
  <c r="AV588" i="1"/>
  <c r="AW588" i="1"/>
  <c r="AX588" i="1"/>
  <c r="AY588" i="1"/>
  <c r="AZ588" i="1"/>
  <c r="BA588" i="1"/>
  <c r="BB588" i="1"/>
  <c r="BC588" i="1"/>
  <c r="BD588" i="1"/>
  <c r="BE588" i="1"/>
  <c r="BF588" i="1"/>
  <c r="H589" i="1"/>
  <c r="I589" i="1"/>
  <c r="J589" i="1"/>
  <c r="K589" i="1"/>
  <c r="L589" i="1"/>
  <c r="M589" i="1"/>
  <c r="N589" i="1"/>
  <c r="O589" i="1"/>
  <c r="P589" i="1"/>
  <c r="Q589" i="1"/>
  <c r="R589" i="1"/>
  <c r="S589" i="1"/>
  <c r="T589" i="1"/>
  <c r="U589" i="1"/>
  <c r="V589" i="1"/>
  <c r="W589" i="1"/>
  <c r="X589" i="1"/>
  <c r="Y589" i="1"/>
  <c r="Z589" i="1"/>
  <c r="AA589" i="1"/>
  <c r="AB589" i="1"/>
  <c r="AC589" i="1"/>
  <c r="AD589" i="1"/>
  <c r="AE589" i="1"/>
  <c r="AF589" i="1"/>
  <c r="AG589" i="1"/>
  <c r="AH589" i="1"/>
  <c r="AI589" i="1"/>
  <c r="AJ589" i="1"/>
  <c r="AK589" i="1"/>
  <c r="AL589" i="1"/>
  <c r="AM589" i="1"/>
  <c r="AN589" i="1"/>
  <c r="AO589" i="1"/>
  <c r="AP589" i="1"/>
  <c r="AQ589" i="1"/>
  <c r="AR589" i="1"/>
  <c r="AS589" i="1"/>
  <c r="AT589" i="1"/>
  <c r="AU589" i="1"/>
  <c r="AV589" i="1"/>
  <c r="AW589" i="1"/>
  <c r="AX589" i="1"/>
  <c r="AY589" i="1"/>
  <c r="AZ589" i="1"/>
  <c r="BA589" i="1"/>
  <c r="BB589" i="1"/>
  <c r="BC589" i="1"/>
  <c r="BD589" i="1"/>
  <c r="BE589" i="1"/>
  <c r="BF589" i="1"/>
  <c r="H590" i="1"/>
  <c r="I590" i="1"/>
  <c r="J590" i="1"/>
  <c r="K590" i="1"/>
  <c r="L590" i="1"/>
  <c r="M590" i="1"/>
  <c r="N590" i="1"/>
  <c r="O590" i="1"/>
  <c r="P590" i="1"/>
  <c r="Q590" i="1"/>
  <c r="R590" i="1"/>
  <c r="S590" i="1"/>
  <c r="T590" i="1"/>
  <c r="U590" i="1"/>
  <c r="V590" i="1"/>
  <c r="W590" i="1"/>
  <c r="X590" i="1"/>
  <c r="Y590" i="1"/>
  <c r="Z590" i="1"/>
  <c r="AA590" i="1"/>
  <c r="AB590" i="1"/>
  <c r="AC590" i="1"/>
  <c r="AD590" i="1"/>
  <c r="AE590" i="1"/>
  <c r="AF590" i="1"/>
  <c r="AG590" i="1"/>
  <c r="AH590" i="1"/>
  <c r="AI590" i="1"/>
  <c r="AJ590" i="1"/>
  <c r="AK590" i="1"/>
  <c r="AL590" i="1"/>
  <c r="AM590" i="1"/>
  <c r="AN590" i="1"/>
  <c r="AO590" i="1"/>
  <c r="AP590" i="1"/>
  <c r="AQ590" i="1"/>
  <c r="AR590" i="1"/>
  <c r="AS590" i="1"/>
  <c r="AT590" i="1"/>
  <c r="AU590" i="1"/>
  <c r="AV590" i="1"/>
  <c r="AW590" i="1"/>
  <c r="AX590" i="1"/>
  <c r="AY590" i="1"/>
  <c r="AZ590" i="1"/>
  <c r="BA590" i="1"/>
  <c r="BB590" i="1"/>
  <c r="BC590" i="1"/>
  <c r="BD590" i="1"/>
  <c r="BE590" i="1"/>
  <c r="BF590" i="1"/>
  <c r="H591" i="1"/>
  <c r="I591" i="1"/>
  <c r="J591" i="1"/>
  <c r="K591" i="1"/>
  <c r="L591" i="1"/>
  <c r="M591" i="1"/>
  <c r="N591" i="1"/>
  <c r="O591" i="1"/>
  <c r="P591" i="1"/>
  <c r="Q591" i="1"/>
  <c r="R591" i="1"/>
  <c r="S591" i="1"/>
  <c r="T591" i="1"/>
  <c r="U591" i="1"/>
  <c r="V591" i="1"/>
  <c r="W591" i="1"/>
  <c r="X591" i="1"/>
  <c r="Y591" i="1"/>
  <c r="Z591" i="1"/>
  <c r="AA591" i="1"/>
  <c r="AB591" i="1"/>
  <c r="AC591" i="1"/>
  <c r="AD591" i="1"/>
  <c r="AE591" i="1"/>
  <c r="AF591" i="1"/>
  <c r="AG591" i="1"/>
  <c r="AH591" i="1"/>
  <c r="AI591" i="1"/>
  <c r="AJ591" i="1"/>
  <c r="AK591" i="1"/>
  <c r="AL591" i="1"/>
  <c r="AM591" i="1"/>
  <c r="AN591" i="1"/>
  <c r="AO591" i="1"/>
  <c r="AP591" i="1"/>
  <c r="AQ591" i="1"/>
  <c r="AR591" i="1"/>
  <c r="AS591" i="1"/>
  <c r="AT591" i="1"/>
  <c r="AU591" i="1"/>
  <c r="AV591" i="1"/>
  <c r="AW591" i="1"/>
  <c r="AX591" i="1"/>
  <c r="AY591" i="1"/>
  <c r="AZ591" i="1"/>
  <c r="BA591" i="1"/>
  <c r="BB591" i="1"/>
  <c r="BC591" i="1"/>
  <c r="BD591" i="1"/>
  <c r="BE591" i="1"/>
  <c r="BF591" i="1"/>
  <c r="H592" i="1"/>
  <c r="I592" i="1"/>
  <c r="J592" i="1"/>
  <c r="K592" i="1"/>
  <c r="L592" i="1"/>
  <c r="M592" i="1"/>
  <c r="N592" i="1"/>
  <c r="O592" i="1"/>
  <c r="P592" i="1"/>
  <c r="Q592" i="1"/>
  <c r="R592" i="1"/>
  <c r="S592" i="1"/>
  <c r="T592" i="1"/>
  <c r="U592" i="1"/>
  <c r="V592" i="1"/>
  <c r="W592" i="1"/>
  <c r="X592" i="1"/>
  <c r="Y592" i="1"/>
  <c r="Z592" i="1"/>
  <c r="AA592" i="1"/>
  <c r="AB592" i="1"/>
  <c r="AC592" i="1"/>
  <c r="AD592" i="1"/>
  <c r="AE592" i="1"/>
  <c r="AF592" i="1"/>
  <c r="AG592" i="1"/>
  <c r="AH592" i="1"/>
  <c r="AI592" i="1"/>
  <c r="AJ592" i="1"/>
  <c r="AK592" i="1"/>
  <c r="AL592" i="1"/>
  <c r="AM592" i="1"/>
  <c r="AN592" i="1"/>
  <c r="AO592" i="1"/>
  <c r="AP592" i="1"/>
  <c r="AQ592" i="1"/>
  <c r="AR592" i="1"/>
  <c r="AS592" i="1"/>
  <c r="AT592" i="1"/>
  <c r="AU592" i="1"/>
  <c r="AV592" i="1"/>
  <c r="AW592" i="1"/>
  <c r="AX592" i="1"/>
  <c r="AY592" i="1"/>
  <c r="AZ592" i="1"/>
  <c r="BA592" i="1"/>
  <c r="BB592" i="1"/>
  <c r="BC592" i="1"/>
  <c r="BD592" i="1"/>
  <c r="BE592" i="1"/>
  <c r="BF592" i="1"/>
  <c r="H593" i="1"/>
  <c r="I593" i="1"/>
  <c r="J593" i="1"/>
  <c r="K593" i="1"/>
  <c r="L593" i="1"/>
  <c r="M593" i="1"/>
  <c r="N593" i="1"/>
  <c r="O593" i="1"/>
  <c r="P593" i="1"/>
  <c r="Q593" i="1"/>
  <c r="R593" i="1"/>
  <c r="S593" i="1"/>
  <c r="T593" i="1"/>
  <c r="U593" i="1"/>
  <c r="V593" i="1"/>
  <c r="W593" i="1"/>
  <c r="X593" i="1"/>
  <c r="Y593" i="1"/>
  <c r="Z593" i="1"/>
  <c r="AA593" i="1"/>
  <c r="AB593" i="1"/>
  <c r="AC593" i="1"/>
  <c r="AD593" i="1"/>
  <c r="AE593" i="1"/>
  <c r="AF593" i="1"/>
  <c r="AG593" i="1"/>
  <c r="AH593" i="1"/>
  <c r="AI593" i="1"/>
  <c r="AJ593" i="1"/>
  <c r="AK593" i="1"/>
  <c r="AL593" i="1"/>
  <c r="AM593" i="1"/>
  <c r="AN593" i="1"/>
  <c r="AO593" i="1"/>
  <c r="AP593" i="1"/>
  <c r="AQ593" i="1"/>
  <c r="AR593" i="1"/>
  <c r="AS593" i="1"/>
  <c r="AT593" i="1"/>
  <c r="AU593" i="1"/>
  <c r="AV593" i="1"/>
  <c r="AW593" i="1"/>
  <c r="AX593" i="1"/>
  <c r="AY593" i="1"/>
  <c r="AZ593" i="1"/>
  <c r="BA593" i="1"/>
  <c r="BB593" i="1"/>
  <c r="BC593" i="1"/>
  <c r="BD593" i="1"/>
  <c r="BE593" i="1"/>
  <c r="BF593" i="1"/>
  <c r="H594" i="1"/>
  <c r="I594" i="1"/>
  <c r="J594" i="1"/>
  <c r="K594" i="1"/>
  <c r="L594" i="1"/>
  <c r="M594" i="1"/>
  <c r="N594" i="1"/>
  <c r="O594" i="1"/>
  <c r="P594" i="1"/>
  <c r="Q594" i="1"/>
  <c r="R594" i="1"/>
  <c r="S594" i="1"/>
  <c r="T594" i="1"/>
  <c r="U594" i="1"/>
  <c r="V594" i="1"/>
  <c r="W594" i="1"/>
  <c r="X594" i="1"/>
  <c r="Y594" i="1"/>
  <c r="Z594" i="1"/>
  <c r="AA594" i="1"/>
  <c r="AB594" i="1"/>
  <c r="AC594" i="1"/>
  <c r="AD594" i="1"/>
  <c r="AE594" i="1"/>
  <c r="AF594" i="1"/>
  <c r="AG594" i="1"/>
  <c r="AH594" i="1"/>
  <c r="AI594" i="1"/>
  <c r="AJ594" i="1"/>
  <c r="AK594" i="1"/>
  <c r="AL594" i="1"/>
  <c r="AM594" i="1"/>
  <c r="AN594" i="1"/>
  <c r="AO594" i="1"/>
  <c r="AP594" i="1"/>
  <c r="AQ594" i="1"/>
  <c r="AR594" i="1"/>
  <c r="AS594" i="1"/>
  <c r="AT594" i="1"/>
  <c r="AU594" i="1"/>
  <c r="AV594" i="1"/>
  <c r="AW594" i="1"/>
  <c r="AX594" i="1"/>
  <c r="AY594" i="1"/>
  <c r="AZ594" i="1"/>
  <c r="BA594" i="1"/>
  <c r="BB594" i="1"/>
  <c r="BC594" i="1"/>
  <c r="BD594" i="1"/>
  <c r="BE594" i="1"/>
  <c r="BF594" i="1"/>
  <c r="H595" i="1"/>
  <c r="I595" i="1"/>
  <c r="J595" i="1"/>
  <c r="K595" i="1"/>
  <c r="L595" i="1"/>
  <c r="M595" i="1"/>
  <c r="N595" i="1"/>
  <c r="O595" i="1"/>
  <c r="P595" i="1"/>
  <c r="Q595" i="1"/>
  <c r="R595" i="1"/>
  <c r="S595" i="1"/>
  <c r="T595" i="1"/>
  <c r="U595" i="1"/>
  <c r="V595" i="1"/>
  <c r="W595" i="1"/>
  <c r="X595" i="1"/>
  <c r="Y595" i="1"/>
  <c r="Z595" i="1"/>
  <c r="AA595" i="1"/>
  <c r="AB595" i="1"/>
  <c r="AC595" i="1"/>
  <c r="AD595" i="1"/>
  <c r="AE595" i="1"/>
  <c r="AF595" i="1"/>
  <c r="AG595" i="1"/>
  <c r="AH595" i="1"/>
  <c r="AI595" i="1"/>
  <c r="AJ595" i="1"/>
  <c r="AK595" i="1"/>
  <c r="AL595" i="1"/>
  <c r="AM595" i="1"/>
  <c r="AN595" i="1"/>
  <c r="AO595" i="1"/>
  <c r="AP595" i="1"/>
  <c r="AQ595" i="1"/>
  <c r="AR595" i="1"/>
  <c r="AS595" i="1"/>
  <c r="AT595" i="1"/>
  <c r="AU595" i="1"/>
  <c r="AV595" i="1"/>
  <c r="AW595" i="1"/>
  <c r="AX595" i="1"/>
  <c r="AY595" i="1"/>
  <c r="AZ595" i="1"/>
  <c r="BA595" i="1"/>
  <c r="BB595" i="1"/>
  <c r="BC595" i="1"/>
  <c r="BD595" i="1"/>
  <c r="BE595" i="1"/>
  <c r="BF595" i="1"/>
  <c r="H596" i="1"/>
  <c r="I596" i="1"/>
  <c r="J596" i="1"/>
  <c r="K596" i="1"/>
  <c r="L596" i="1"/>
  <c r="M596" i="1"/>
  <c r="N596" i="1"/>
  <c r="O596" i="1"/>
  <c r="P596" i="1"/>
  <c r="Q596" i="1"/>
  <c r="R596" i="1"/>
  <c r="S596" i="1"/>
  <c r="T596" i="1"/>
  <c r="U596" i="1"/>
  <c r="V596" i="1"/>
  <c r="W596" i="1"/>
  <c r="X596" i="1"/>
  <c r="Y596" i="1"/>
  <c r="Z596" i="1"/>
  <c r="AA596" i="1"/>
  <c r="AB596" i="1"/>
  <c r="AC596" i="1"/>
  <c r="AD596" i="1"/>
  <c r="AE596" i="1"/>
  <c r="AF596" i="1"/>
  <c r="AG596" i="1"/>
  <c r="AH596" i="1"/>
  <c r="AI596" i="1"/>
  <c r="AJ596" i="1"/>
  <c r="AK596" i="1"/>
  <c r="AL596" i="1"/>
  <c r="AM596" i="1"/>
  <c r="AN596" i="1"/>
  <c r="AO596" i="1"/>
  <c r="AP596" i="1"/>
  <c r="AQ596" i="1"/>
  <c r="AR596" i="1"/>
  <c r="AS596" i="1"/>
  <c r="AT596" i="1"/>
  <c r="AU596" i="1"/>
  <c r="AV596" i="1"/>
  <c r="AW596" i="1"/>
  <c r="AX596" i="1"/>
  <c r="AY596" i="1"/>
  <c r="AZ596" i="1"/>
  <c r="BA596" i="1"/>
  <c r="BB596" i="1"/>
  <c r="BC596" i="1"/>
  <c r="BD596" i="1"/>
  <c r="BE596" i="1"/>
  <c r="BF596" i="1"/>
  <c r="H597" i="1"/>
  <c r="I597" i="1"/>
  <c r="J597" i="1"/>
  <c r="K597" i="1"/>
  <c r="L597" i="1"/>
  <c r="M597" i="1"/>
  <c r="N597" i="1"/>
  <c r="O597" i="1"/>
  <c r="P597" i="1"/>
  <c r="Q597" i="1"/>
  <c r="R597" i="1"/>
  <c r="S597" i="1"/>
  <c r="T597" i="1"/>
  <c r="U597" i="1"/>
  <c r="V597" i="1"/>
  <c r="W597" i="1"/>
  <c r="X597" i="1"/>
  <c r="Y597" i="1"/>
  <c r="Z597" i="1"/>
  <c r="AA597" i="1"/>
  <c r="AB597" i="1"/>
  <c r="AC597" i="1"/>
  <c r="AD597" i="1"/>
  <c r="AE597" i="1"/>
  <c r="AF597" i="1"/>
  <c r="AG597" i="1"/>
  <c r="AH597" i="1"/>
  <c r="AI597" i="1"/>
  <c r="AJ597" i="1"/>
  <c r="AK597" i="1"/>
  <c r="AL597" i="1"/>
  <c r="AM597" i="1"/>
  <c r="AN597" i="1"/>
  <c r="AO597" i="1"/>
  <c r="AP597" i="1"/>
  <c r="AQ597" i="1"/>
  <c r="AR597" i="1"/>
  <c r="AS597" i="1"/>
  <c r="AT597" i="1"/>
  <c r="AU597" i="1"/>
  <c r="AV597" i="1"/>
  <c r="AW597" i="1"/>
  <c r="AX597" i="1"/>
  <c r="AY597" i="1"/>
  <c r="AZ597" i="1"/>
  <c r="BA597" i="1"/>
  <c r="BB597" i="1"/>
  <c r="BC597" i="1"/>
  <c r="BD597" i="1"/>
  <c r="BE597" i="1"/>
  <c r="BF597" i="1"/>
  <c r="H598" i="1"/>
  <c r="I598" i="1"/>
  <c r="J598" i="1"/>
  <c r="K598" i="1"/>
  <c r="L598" i="1"/>
  <c r="M598" i="1"/>
  <c r="N598" i="1"/>
  <c r="O598" i="1"/>
  <c r="P598" i="1"/>
  <c r="Q598" i="1"/>
  <c r="R598" i="1"/>
  <c r="S598" i="1"/>
  <c r="T598" i="1"/>
  <c r="U598" i="1"/>
  <c r="V598" i="1"/>
  <c r="W598" i="1"/>
  <c r="X598" i="1"/>
  <c r="Y598" i="1"/>
  <c r="Z598" i="1"/>
  <c r="AA598" i="1"/>
  <c r="AB598" i="1"/>
  <c r="AC598" i="1"/>
  <c r="AD598" i="1"/>
  <c r="AE598" i="1"/>
  <c r="AF598" i="1"/>
  <c r="AG598" i="1"/>
  <c r="AH598" i="1"/>
  <c r="AI598" i="1"/>
  <c r="AJ598" i="1"/>
  <c r="AK598" i="1"/>
  <c r="AL598" i="1"/>
  <c r="AM598" i="1"/>
  <c r="AN598" i="1"/>
  <c r="AO598" i="1"/>
  <c r="AP598" i="1"/>
  <c r="AQ598" i="1"/>
  <c r="AR598" i="1"/>
  <c r="AS598" i="1"/>
  <c r="AT598" i="1"/>
  <c r="AU598" i="1"/>
  <c r="AV598" i="1"/>
  <c r="AW598" i="1"/>
  <c r="AX598" i="1"/>
  <c r="AY598" i="1"/>
  <c r="AZ598" i="1"/>
  <c r="BA598" i="1"/>
  <c r="BB598" i="1"/>
  <c r="BC598" i="1"/>
  <c r="BD598" i="1"/>
  <c r="BE598" i="1"/>
  <c r="BF598" i="1"/>
  <c r="H599" i="1"/>
  <c r="I599" i="1"/>
  <c r="J599" i="1"/>
  <c r="K599" i="1"/>
  <c r="L599" i="1"/>
  <c r="M599" i="1"/>
  <c r="N599" i="1"/>
  <c r="O599" i="1"/>
  <c r="P599" i="1"/>
  <c r="Q599" i="1"/>
  <c r="R599" i="1"/>
  <c r="S599" i="1"/>
  <c r="T599" i="1"/>
  <c r="U599" i="1"/>
  <c r="V599" i="1"/>
  <c r="W599" i="1"/>
  <c r="X599" i="1"/>
  <c r="Y599" i="1"/>
  <c r="Z599" i="1"/>
  <c r="AA599" i="1"/>
  <c r="AB599" i="1"/>
  <c r="AC599" i="1"/>
  <c r="AD599" i="1"/>
  <c r="AE599" i="1"/>
  <c r="AF599" i="1"/>
  <c r="AG599" i="1"/>
  <c r="AH599" i="1"/>
  <c r="AI599" i="1"/>
  <c r="AJ599" i="1"/>
  <c r="AK599" i="1"/>
  <c r="AL599" i="1"/>
  <c r="AM599" i="1"/>
  <c r="AN599" i="1"/>
  <c r="AO599" i="1"/>
  <c r="AP599" i="1"/>
  <c r="AQ599" i="1"/>
  <c r="AR599" i="1"/>
  <c r="AS599" i="1"/>
  <c r="AT599" i="1"/>
  <c r="AU599" i="1"/>
  <c r="AV599" i="1"/>
  <c r="AW599" i="1"/>
  <c r="AX599" i="1"/>
  <c r="AY599" i="1"/>
  <c r="AZ599" i="1"/>
  <c r="BA599" i="1"/>
  <c r="BB599" i="1"/>
  <c r="BC599" i="1"/>
  <c r="BD599" i="1"/>
  <c r="BE599" i="1"/>
  <c r="BF599" i="1"/>
  <c r="H600" i="1"/>
  <c r="I600" i="1"/>
  <c r="J600" i="1"/>
  <c r="K600" i="1"/>
  <c r="L600" i="1"/>
  <c r="M600" i="1"/>
  <c r="N600" i="1"/>
  <c r="O600" i="1"/>
  <c r="P600" i="1"/>
  <c r="Q600" i="1"/>
  <c r="R600" i="1"/>
  <c r="S600" i="1"/>
  <c r="T600" i="1"/>
  <c r="U600" i="1"/>
  <c r="V600" i="1"/>
  <c r="W600" i="1"/>
  <c r="X600" i="1"/>
  <c r="Y600" i="1"/>
  <c r="Z600" i="1"/>
  <c r="AA600" i="1"/>
  <c r="AB600" i="1"/>
  <c r="AC600" i="1"/>
  <c r="AD600" i="1"/>
  <c r="AE600" i="1"/>
  <c r="AF600" i="1"/>
  <c r="AG600" i="1"/>
  <c r="AH600" i="1"/>
  <c r="AI600" i="1"/>
  <c r="AJ600" i="1"/>
  <c r="AK600" i="1"/>
  <c r="AL600" i="1"/>
  <c r="AM600" i="1"/>
  <c r="AN600" i="1"/>
  <c r="AO600" i="1"/>
  <c r="AP600" i="1"/>
  <c r="AQ600" i="1"/>
  <c r="AR600" i="1"/>
  <c r="AS600" i="1"/>
  <c r="AT600" i="1"/>
  <c r="AU600" i="1"/>
  <c r="AV600" i="1"/>
  <c r="AW600" i="1"/>
  <c r="AX600" i="1"/>
  <c r="AY600" i="1"/>
  <c r="AZ600" i="1"/>
  <c r="BA600" i="1"/>
  <c r="BB600" i="1"/>
  <c r="BC600" i="1"/>
  <c r="BD600" i="1"/>
  <c r="BE600" i="1"/>
  <c r="BF600" i="1"/>
  <c r="H601" i="1"/>
  <c r="I601" i="1"/>
  <c r="J601" i="1"/>
  <c r="K601" i="1"/>
  <c r="L601" i="1"/>
  <c r="M601" i="1"/>
  <c r="N601" i="1"/>
  <c r="O601" i="1"/>
  <c r="P601" i="1"/>
  <c r="Q601" i="1"/>
  <c r="R601" i="1"/>
  <c r="S601" i="1"/>
  <c r="T601" i="1"/>
  <c r="U601" i="1"/>
  <c r="V601" i="1"/>
  <c r="W601" i="1"/>
  <c r="X601" i="1"/>
  <c r="Y601" i="1"/>
  <c r="Z601" i="1"/>
  <c r="AA601" i="1"/>
  <c r="AB601" i="1"/>
  <c r="AC601" i="1"/>
  <c r="AD601" i="1"/>
  <c r="AE601" i="1"/>
  <c r="AF601" i="1"/>
  <c r="AG601" i="1"/>
  <c r="AH601" i="1"/>
  <c r="AI601" i="1"/>
  <c r="AJ601" i="1"/>
  <c r="AK601" i="1"/>
  <c r="AL601" i="1"/>
  <c r="AM601" i="1"/>
  <c r="AN601" i="1"/>
  <c r="AO601" i="1"/>
  <c r="AP601" i="1"/>
  <c r="AQ601" i="1"/>
  <c r="AR601" i="1"/>
  <c r="AS601" i="1"/>
  <c r="AT601" i="1"/>
  <c r="AU601" i="1"/>
  <c r="AV601" i="1"/>
  <c r="AW601" i="1"/>
  <c r="AX601" i="1"/>
  <c r="AY601" i="1"/>
  <c r="AZ601" i="1"/>
  <c r="BA601" i="1"/>
  <c r="BB601" i="1"/>
  <c r="BC601" i="1"/>
  <c r="BD601" i="1"/>
  <c r="BE601" i="1"/>
  <c r="BF601" i="1"/>
  <c r="H602" i="1"/>
  <c r="I602" i="1"/>
  <c r="J602" i="1"/>
  <c r="K602" i="1"/>
  <c r="L602" i="1"/>
  <c r="M602" i="1"/>
  <c r="N602" i="1"/>
  <c r="O602" i="1"/>
  <c r="P602" i="1"/>
  <c r="Q602" i="1"/>
  <c r="R602" i="1"/>
  <c r="S602" i="1"/>
  <c r="T602" i="1"/>
  <c r="U602" i="1"/>
  <c r="V602" i="1"/>
  <c r="W602" i="1"/>
  <c r="X602" i="1"/>
  <c r="Y602" i="1"/>
  <c r="Z602" i="1"/>
  <c r="AA602" i="1"/>
  <c r="AB602" i="1"/>
  <c r="AC602" i="1"/>
  <c r="AD602" i="1"/>
  <c r="AE602" i="1"/>
  <c r="AF602" i="1"/>
  <c r="AG602" i="1"/>
  <c r="AH602" i="1"/>
  <c r="AI602" i="1"/>
  <c r="AJ602" i="1"/>
  <c r="AK602" i="1"/>
  <c r="AL602" i="1"/>
  <c r="AM602" i="1"/>
  <c r="AN602" i="1"/>
  <c r="AO602" i="1"/>
  <c r="AP602" i="1"/>
  <c r="AQ602" i="1"/>
  <c r="AR602" i="1"/>
  <c r="AS602" i="1"/>
  <c r="AT602" i="1"/>
  <c r="AU602" i="1"/>
  <c r="AV602" i="1"/>
  <c r="AW602" i="1"/>
  <c r="AX602" i="1"/>
  <c r="AY602" i="1"/>
  <c r="AZ602" i="1"/>
  <c r="BA602" i="1"/>
  <c r="BB602" i="1"/>
  <c r="BC602" i="1"/>
  <c r="BD602" i="1"/>
  <c r="BE602" i="1"/>
  <c r="BF602" i="1"/>
  <c r="H603" i="1"/>
  <c r="I603" i="1"/>
  <c r="J603" i="1"/>
  <c r="K603" i="1"/>
  <c r="L603" i="1"/>
  <c r="M603" i="1"/>
  <c r="N603" i="1"/>
  <c r="O603" i="1"/>
  <c r="P603" i="1"/>
  <c r="Q603" i="1"/>
  <c r="R603" i="1"/>
  <c r="S603" i="1"/>
  <c r="T603" i="1"/>
  <c r="U603" i="1"/>
  <c r="V603" i="1"/>
  <c r="W603" i="1"/>
  <c r="X603" i="1"/>
  <c r="Y603" i="1"/>
  <c r="Z603" i="1"/>
  <c r="AA603" i="1"/>
  <c r="AB603" i="1"/>
  <c r="AC603" i="1"/>
  <c r="AD603" i="1"/>
  <c r="AE603" i="1"/>
  <c r="AF603" i="1"/>
  <c r="AG603" i="1"/>
  <c r="AH603" i="1"/>
  <c r="AI603" i="1"/>
  <c r="AJ603" i="1"/>
  <c r="AK603" i="1"/>
  <c r="AL603" i="1"/>
  <c r="AM603" i="1"/>
  <c r="AN603" i="1"/>
  <c r="AO603" i="1"/>
  <c r="AP603" i="1"/>
  <c r="AQ603" i="1"/>
  <c r="AR603" i="1"/>
  <c r="AS603" i="1"/>
  <c r="AT603" i="1"/>
  <c r="AU603" i="1"/>
  <c r="AV603" i="1"/>
  <c r="AW603" i="1"/>
  <c r="AX603" i="1"/>
  <c r="AY603" i="1"/>
  <c r="AZ603" i="1"/>
  <c r="BA603" i="1"/>
  <c r="BB603" i="1"/>
  <c r="BC603" i="1"/>
  <c r="BD603" i="1"/>
  <c r="BE603" i="1"/>
  <c r="BF603" i="1"/>
  <c r="H604" i="1"/>
  <c r="I604" i="1"/>
  <c r="J604" i="1"/>
  <c r="K604" i="1"/>
  <c r="L604" i="1"/>
  <c r="M604" i="1"/>
  <c r="N604" i="1"/>
  <c r="O604" i="1"/>
  <c r="P604" i="1"/>
  <c r="Q604" i="1"/>
  <c r="R604" i="1"/>
  <c r="S604" i="1"/>
  <c r="T604" i="1"/>
  <c r="U604" i="1"/>
  <c r="V604" i="1"/>
  <c r="W604" i="1"/>
  <c r="X604" i="1"/>
  <c r="Y604" i="1"/>
  <c r="Z604" i="1"/>
  <c r="AA604" i="1"/>
  <c r="AB604" i="1"/>
  <c r="AC604" i="1"/>
  <c r="AD604" i="1"/>
  <c r="AE604" i="1"/>
  <c r="AF604" i="1"/>
  <c r="AG604" i="1"/>
  <c r="AH604" i="1"/>
  <c r="AI604" i="1"/>
  <c r="AJ604" i="1"/>
  <c r="AK604" i="1"/>
  <c r="AL604" i="1"/>
  <c r="AM604" i="1"/>
  <c r="AN604" i="1"/>
  <c r="AO604" i="1"/>
  <c r="AP604" i="1"/>
  <c r="AQ604" i="1"/>
  <c r="AR604" i="1"/>
  <c r="AS604" i="1"/>
  <c r="AT604" i="1"/>
  <c r="AU604" i="1"/>
  <c r="AV604" i="1"/>
  <c r="AW604" i="1"/>
  <c r="AX604" i="1"/>
  <c r="AY604" i="1"/>
  <c r="AZ604" i="1"/>
  <c r="BA604" i="1"/>
  <c r="BB604" i="1"/>
  <c r="BC604" i="1"/>
  <c r="BD604" i="1"/>
  <c r="BE604" i="1"/>
  <c r="BF604" i="1"/>
  <c r="H605" i="1"/>
  <c r="I605" i="1"/>
  <c r="J605" i="1"/>
  <c r="K605" i="1"/>
  <c r="L605" i="1"/>
  <c r="M605" i="1"/>
  <c r="N605" i="1"/>
  <c r="O605" i="1"/>
  <c r="P605" i="1"/>
  <c r="Q605" i="1"/>
  <c r="R605" i="1"/>
  <c r="S605" i="1"/>
  <c r="T605" i="1"/>
  <c r="U605" i="1"/>
  <c r="V605" i="1"/>
  <c r="W605" i="1"/>
  <c r="X605" i="1"/>
  <c r="Y605" i="1"/>
  <c r="Z605" i="1"/>
  <c r="AA605" i="1"/>
  <c r="AB605" i="1"/>
  <c r="AC605" i="1"/>
  <c r="AD605" i="1"/>
  <c r="AE605" i="1"/>
  <c r="AF605" i="1"/>
  <c r="AG605" i="1"/>
  <c r="AH605" i="1"/>
  <c r="AI605" i="1"/>
  <c r="AJ605" i="1"/>
  <c r="AK605" i="1"/>
  <c r="AL605" i="1"/>
  <c r="AM605" i="1"/>
  <c r="AN605" i="1"/>
  <c r="AO605" i="1"/>
  <c r="AP605" i="1"/>
  <c r="AQ605" i="1"/>
  <c r="AR605" i="1"/>
  <c r="AS605" i="1"/>
  <c r="AT605" i="1"/>
  <c r="AU605" i="1"/>
  <c r="AV605" i="1"/>
  <c r="AW605" i="1"/>
  <c r="AX605" i="1"/>
  <c r="AY605" i="1"/>
  <c r="AZ605" i="1"/>
  <c r="BA605" i="1"/>
  <c r="BB605" i="1"/>
  <c r="BC605" i="1"/>
  <c r="BD605" i="1"/>
  <c r="BE605" i="1"/>
  <c r="BF605" i="1"/>
  <c r="H606" i="1"/>
  <c r="I606" i="1"/>
  <c r="J606" i="1"/>
  <c r="K606" i="1"/>
  <c r="L606" i="1"/>
  <c r="M606" i="1"/>
  <c r="N606" i="1"/>
  <c r="O606" i="1"/>
  <c r="P606" i="1"/>
  <c r="Q606" i="1"/>
  <c r="R606" i="1"/>
  <c r="S606" i="1"/>
  <c r="T606" i="1"/>
  <c r="U606" i="1"/>
  <c r="V606" i="1"/>
  <c r="W606" i="1"/>
  <c r="X606" i="1"/>
  <c r="Y606" i="1"/>
  <c r="Z606" i="1"/>
  <c r="AA606" i="1"/>
  <c r="AB606" i="1"/>
  <c r="AC606" i="1"/>
  <c r="AD606" i="1"/>
  <c r="AE606" i="1"/>
  <c r="AF606" i="1"/>
  <c r="AG606" i="1"/>
  <c r="AH606" i="1"/>
  <c r="AI606" i="1"/>
  <c r="AJ606" i="1"/>
  <c r="AK606" i="1"/>
  <c r="AL606" i="1"/>
  <c r="AM606" i="1"/>
  <c r="AN606" i="1"/>
  <c r="AO606" i="1"/>
  <c r="AP606" i="1"/>
  <c r="AQ606" i="1"/>
  <c r="AR606" i="1"/>
  <c r="AS606" i="1"/>
  <c r="AT606" i="1"/>
  <c r="AU606" i="1"/>
  <c r="AV606" i="1"/>
  <c r="AW606" i="1"/>
  <c r="AX606" i="1"/>
  <c r="AY606" i="1"/>
  <c r="AZ606" i="1"/>
  <c r="BA606" i="1"/>
  <c r="BB606" i="1"/>
  <c r="BC606" i="1"/>
  <c r="BD606" i="1"/>
  <c r="BE606" i="1"/>
  <c r="BF606" i="1"/>
  <c r="H607" i="1"/>
  <c r="I607" i="1"/>
  <c r="J607" i="1"/>
  <c r="K607" i="1"/>
  <c r="L607" i="1"/>
  <c r="M607" i="1"/>
  <c r="N607" i="1"/>
  <c r="O607" i="1"/>
  <c r="P607" i="1"/>
  <c r="Q607" i="1"/>
  <c r="R607" i="1"/>
  <c r="S607" i="1"/>
  <c r="T607" i="1"/>
  <c r="U607" i="1"/>
  <c r="V607" i="1"/>
  <c r="W607" i="1"/>
  <c r="X607" i="1"/>
  <c r="Y607" i="1"/>
  <c r="Z607" i="1"/>
  <c r="AA607" i="1"/>
  <c r="AB607" i="1"/>
  <c r="AC607" i="1"/>
  <c r="AD607" i="1"/>
  <c r="AE607" i="1"/>
  <c r="AF607" i="1"/>
  <c r="AG607" i="1"/>
  <c r="AH607" i="1"/>
  <c r="AI607" i="1"/>
  <c r="AJ607" i="1"/>
  <c r="AK607" i="1"/>
  <c r="AL607" i="1"/>
  <c r="AM607" i="1"/>
  <c r="AN607" i="1"/>
  <c r="AO607" i="1"/>
  <c r="AP607" i="1"/>
  <c r="AQ607" i="1"/>
  <c r="AR607" i="1"/>
  <c r="AS607" i="1"/>
  <c r="AT607" i="1"/>
  <c r="AU607" i="1"/>
  <c r="AV607" i="1"/>
  <c r="AW607" i="1"/>
  <c r="AX607" i="1"/>
  <c r="AY607" i="1"/>
  <c r="AZ607" i="1"/>
  <c r="BA607" i="1"/>
  <c r="BB607" i="1"/>
  <c r="BC607" i="1"/>
  <c r="BD607" i="1"/>
  <c r="BE607" i="1"/>
  <c r="BF607" i="1"/>
  <c r="H608" i="1"/>
  <c r="I608" i="1"/>
  <c r="J608" i="1"/>
  <c r="K608" i="1"/>
  <c r="L608" i="1"/>
  <c r="M608" i="1"/>
  <c r="N608" i="1"/>
  <c r="O608" i="1"/>
  <c r="P608" i="1"/>
  <c r="Q608" i="1"/>
  <c r="R608" i="1"/>
  <c r="S608" i="1"/>
  <c r="T608" i="1"/>
  <c r="U608" i="1"/>
  <c r="V608" i="1"/>
  <c r="W608" i="1"/>
  <c r="X608" i="1"/>
  <c r="Y608" i="1"/>
  <c r="Z608" i="1"/>
  <c r="AA608" i="1"/>
  <c r="AB608" i="1"/>
  <c r="AC608" i="1"/>
  <c r="AD608" i="1"/>
  <c r="AE608" i="1"/>
  <c r="AF608" i="1"/>
  <c r="AG608" i="1"/>
  <c r="AH608" i="1"/>
  <c r="AI608" i="1"/>
  <c r="AJ608" i="1"/>
  <c r="AK608" i="1"/>
  <c r="AL608" i="1"/>
  <c r="AM608" i="1"/>
  <c r="AN608" i="1"/>
  <c r="AO608" i="1"/>
  <c r="AP608" i="1"/>
  <c r="AQ608" i="1"/>
  <c r="AR608" i="1"/>
  <c r="AS608" i="1"/>
  <c r="AT608" i="1"/>
  <c r="AU608" i="1"/>
  <c r="AV608" i="1"/>
  <c r="AW608" i="1"/>
  <c r="AX608" i="1"/>
  <c r="AY608" i="1"/>
  <c r="AZ608" i="1"/>
  <c r="BA608" i="1"/>
  <c r="BB608" i="1"/>
  <c r="BC608" i="1"/>
  <c r="BD608" i="1"/>
  <c r="BE608" i="1"/>
  <c r="BF608" i="1"/>
  <c r="H609" i="1"/>
  <c r="I609" i="1"/>
  <c r="J609" i="1"/>
  <c r="K609" i="1"/>
  <c r="L609" i="1"/>
  <c r="M609" i="1"/>
  <c r="N609" i="1"/>
  <c r="O609" i="1"/>
  <c r="P609" i="1"/>
  <c r="Q609" i="1"/>
  <c r="R609" i="1"/>
  <c r="S609" i="1"/>
  <c r="T609" i="1"/>
  <c r="U609" i="1"/>
  <c r="V609" i="1"/>
  <c r="W609" i="1"/>
  <c r="X609" i="1"/>
  <c r="Y609" i="1"/>
  <c r="Z609" i="1"/>
  <c r="AA609" i="1"/>
  <c r="AB609" i="1"/>
  <c r="AC609" i="1"/>
  <c r="AD609" i="1"/>
  <c r="AE609" i="1"/>
  <c r="AF609" i="1"/>
  <c r="AG609" i="1"/>
  <c r="AH609" i="1"/>
  <c r="AI609" i="1"/>
  <c r="AJ609" i="1"/>
  <c r="AK609" i="1"/>
  <c r="AL609" i="1"/>
  <c r="AM609" i="1"/>
  <c r="AN609" i="1"/>
  <c r="AO609" i="1"/>
  <c r="AP609" i="1"/>
  <c r="AQ609" i="1"/>
  <c r="AR609" i="1"/>
  <c r="AS609" i="1"/>
  <c r="AT609" i="1"/>
  <c r="AU609" i="1"/>
  <c r="AV609" i="1"/>
  <c r="AW609" i="1"/>
  <c r="AX609" i="1"/>
  <c r="AY609" i="1"/>
  <c r="AZ609" i="1"/>
  <c r="BA609" i="1"/>
  <c r="BB609" i="1"/>
  <c r="BC609" i="1"/>
  <c r="BD609" i="1"/>
  <c r="BE609" i="1"/>
  <c r="BF609" i="1"/>
  <c r="H610" i="1"/>
  <c r="I610" i="1"/>
  <c r="J610" i="1"/>
  <c r="K610" i="1"/>
  <c r="L610" i="1"/>
  <c r="M610" i="1"/>
  <c r="N610" i="1"/>
  <c r="O610" i="1"/>
  <c r="P610" i="1"/>
  <c r="Q610" i="1"/>
  <c r="R610" i="1"/>
  <c r="S610" i="1"/>
  <c r="T610" i="1"/>
  <c r="U610" i="1"/>
  <c r="V610" i="1"/>
  <c r="W610" i="1"/>
  <c r="X610" i="1"/>
  <c r="Y610" i="1"/>
  <c r="Z610" i="1"/>
  <c r="AA610" i="1"/>
  <c r="AB610" i="1"/>
  <c r="AC610" i="1"/>
  <c r="AD610" i="1"/>
  <c r="AE610" i="1"/>
  <c r="AF610" i="1"/>
  <c r="AG610" i="1"/>
  <c r="AH610" i="1"/>
  <c r="AI610" i="1"/>
  <c r="AJ610" i="1"/>
  <c r="AK610" i="1"/>
  <c r="AL610" i="1"/>
  <c r="AM610" i="1"/>
  <c r="AN610" i="1"/>
  <c r="AO610" i="1"/>
  <c r="AP610" i="1"/>
  <c r="AQ610" i="1"/>
  <c r="AR610" i="1"/>
  <c r="AS610" i="1"/>
  <c r="AT610" i="1"/>
  <c r="AU610" i="1"/>
  <c r="AV610" i="1"/>
  <c r="AW610" i="1"/>
  <c r="AX610" i="1"/>
  <c r="AY610" i="1"/>
  <c r="AZ610" i="1"/>
  <c r="BA610" i="1"/>
  <c r="BB610" i="1"/>
  <c r="BC610" i="1"/>
  <c r="BD610" i="1"/>
  <c r="BE610" i="1"/>
  <c r="BF610" i="1"/>
  <c r="H611" i="1"/>
  <c r="I611" i="1"/>
  <c r="J611" i="1"/>
  <c r="K611" i="1"/>
  <c r="L611" i="1"/>
  <c r="M611" i="1"/>
  <c r="N611" i="1"/>
  <c r="O611" i="1"/>
  <c r="P611" i="1"/>
  <c r="Q611" i="1"/>
  <c r="R611" i="1"/>
  <c r="S611" i="1"/>
  <c r="T611" i="1"/>
  <c r="U611" i="1"/>
  <c r="V611" i="1"/>
  <c r="W611" i="1"/>
  <c r="X611" i="1"/>
  <c r="Y611" i="1"/>
  <c r="Z611" i="1"/>
  <c r="AA611" i="1"/>
  <c r="AB611" i="1"/>
  <c r="AC611" i="1"/>
  <c r="AD611" i="1"/>
  <c r="AE611" i="1"/>
  <c r="AF611" i="1"/>
  <c r="AG611" i="1"/>
  <c r="AH611" i="1"/>
  <c r="AI611" i="1"/>
  <c r="AJ611" i="1"/>
  <c r="AK611" i="1"/>
  <c r="AL611" i="1"/>
  <c r="AM611" i="1"/>
  <c r="AN611" i="1"/>
  <c r="AO611" i="1"/>
  <c r="AP611" i="1"/>
  <c r="AQ611" i="1"/>
  <c r="AR611" i="1"/>
  <c r="AS611" i="1"/>
  <c r="AT611" i="1"/>
  <c r="AU611" i="1"/>
  <c r="AV611" i="1"/>
  <c r="AW611" i="1"/>
  <c r="AX611" i="1"/>
  <c r="AY611" i="1"/>
  <c r="AZ611" i="1"/>
  <c r="BA611" i="1"/>
  <c r="BB611" i="1"/>
  <c r="BC611" i="1"/>
  <c r="BD611" i="1"/>
  <c r="BE611" i="1"/>
  <c r="BF611" i="1"/>
  <c r="H612" i="1"/>
  <c r="I612" i="1"/>
  <c r="J612" i="1"/>
  <c r="K612" i="1"/>
  <c r="L612" i="1"/>
  <c r="M612" i="1"/>
  <c r="N612" i="1"/>
  <c r="O612" i="1"/>
  <c r="P612" i="1"/>
  <c r="Q612" i="1"/>
  <c r="R612" i="1"/>
  <c r="S612" i="1"/>
  <c r="T612" i="1"/>
  <c r="U612" i="1"/>
  <c r="V612" i="1"/>
  <c r="W612" i="1"/>
  <c r="X612" i="1"/>
  <c r="Y612" i="1"/>
  <c r="Z612" i="1"/>
  <c r="AA612" i="1"/>
  <c r="AB612" i="1"/>
  <c r="AC612" i="1"/>
  <c r="AD612" i="1"/>
  <c r="AE612" i="1"/>
  <c r="AF612" i="1"/>
  <c r="AG612" i="1"/>
  <c r="AH612" i="1"/>
  <c r="AI612" i="1"/>
  <c r="AJ612" i="1"/>
  <c r="AK612" i="1"/>
  <c r="AL612" i="1"/>
  <c r="AM612" i="1"/>
  <c r="AN612" i="1"/>
  <c r="AO612" i="1"/>
  <c r="AP612" i="1"/>
  <c r="AQ612" i="1"/>
  <c r="AR612" i="1"/>
  <c r="AS612" i="1"/>
  <c r="AT612" i="1"/>
  <c r="AU612" i="1"/>
  <c r="AV612" i="1"/>
  <c r="AW612" i="1"/>
  <c r="AX612" i="1"/>
  <c r="AY612" i="1"/>
  <c r="AZ612" i="1"/>
  <c r="BA612" i="1"/>
  <c r="BB612" i="1"/>
  <c r="BC612" i="1"/>
  <c r="BD612" i="1"/>
  <c r="BE612" i="1"/>
  <c r="BF612" i="1"/>
  <c r="H613" i="1"/>
  <c r="I613" i="1"/>
  <c r="J613" i="1"/>
  <c r="K613" i="1"/>
  <c r="L613" i="1"/>
  <c r="M613" i="1"/>
  <c r="N613" i="1"/>
  <c r="O613" i="1"/>
  <c r="P613" i="1"/>
  <c r="Q613" i="1"/>
  <c r="R613" i="1"/>
  <c r="S613" i="1"/>
  <c r="T613" i="1"/>
  <c r="U613" i="1"/>
  <c r="V613" i="1"/>
  <c r="W613" i="1"/>
  <c r="X613" i="1"/>
  <c r="Y613" i="1"/>
  <c r="Z613" i="1"/>
  <c r="AA613" i="1"/>
  <c r="AB613" i="1"/>
  <c r="AC613" i="1"/>
  <c r="AD613" i="1"/>
  <c r="AE613" i="1"/>
  <c r="AF613" i="1"/>
  <c r="AG613" i="1"/>
  <c r="AH613" i="1"/>
  <c r="AI613" i="1"/>
  <c r="AJ613" i="1"/>
  <c r="AK613" i="1"/>
  <c r="AL613" i="1"/>
  <c r="AM613" i="1"/>
  <c r="AN613" i="1"/>
  <c r="AO613" i="1"/>
  <c r="AP613" i="1"/>
  <c r="AQ613" i="1"/>
  <c r="AR613" i="1"/>
  <c r="AS613" i="1"/>
  <c r="AT613" i="1"/>
  <c r="AU613" i="1"/>
  <c r="AV613" i="1"/>
  <c r="AW613" i="1"/>
  <c r="AX613" i="1"/>
  <c r="AY613" i="1"/>
  <c r="AZ613" i="1"/>
  <c r="BA613" i="1"/>
  <c r="BB613" i="1"/>
  <c r="BC613" i="1"/>
  <c r="BD613" i="1"/>
  <c r="BE613" i="1"/>
  <c r="BF613" i="1"/>
  <c r="H614" i="1"/>
  <c r="I614" i="1"/>
  <c r="J614" i="1"/>
  <c r="K614" i="1"/>
  <c r="L614" i="1"/>
  <c r="M614" i="1"/>
  <c r="N614" i="1"/>
  <c r="O614" i="1"/>
  <c r="P614" i="1"/>
  <c r="Q614" i="1"/>
  <c r="R614" i="1"/>
  <c r="S614" i="1"/>
  <c r="T614" i="1"/>
  <c r="U614" i="1"/>
  <c r="V614" i="1"/>
  <c r="W614" i="1"/>
  <c r="X614" i="1"/>
  <c r="Y614" i="1"/>
  <c r="Z614" i="1"/>
  <c r="AA614" i="1"/>
  <c r="AB614" i="1"/>
  <c r="AC614" i="1"/>
  <c r="AD614" i="1"/>
  <c r="AE614" i="1"/>
  <c r="AF614" i="1"/>
  <c r="AG614" i="1"/>
  <c r="AH614" i="1"/>
  <c r="AI614" i="1"/>
  <c r="AJ614" i="1"/>
  <c r="AK614" i="1"/>
  <c r="AL614" i="1"/>
  <c r="AM614" i="1"/>
  <c r="AN614" i="1"/>
  <c r="AO614" i="1"/>
  <c r="AP614" i="1"/>
  <c r="AQ614" i="1"/>
  <c r="AR614" i="1"/>
  <c r="AS614" i="1"/>
  <c r="AT614" i="1"/>
  <c r="AU614" i="1"/>
  <c r="AV614" i="1"/>
  <c r="AW614" i="1"/>
  <c r="AX614" i="1"/>
  <c r="AY614" i="1"/>
  <c r="AZ614" i="1"/>
  <c r="BA614" i="1"/>
  <c r="BB614" i="1"/>
  <c r="BC614" i="1"/>
  <c r="BD614" i="1"/>
  <c r="BE614" i="1"/>
  <c r="BF614" i="1"/>
  <c r="H615" i="1"/>
  <c r="I615" i="1"/>
  <c r="J615" i="1"/>
  <c r="K615" i="1"/>
  <c r="L615" i="1"/>
  <c r="M615" i="1"/>
  <c r="N615" i="1"/>
  <c r="O615" i="1"/>
  <c r="P615" i="1"/>
  <c r="Q615" i="1"/>
  <c r="R615" i="1"/>
  <c r="S615" i="1"/>
  <c r="T615" i="1"/>
  <c r="U615" i="1"/>
  <c r="V615" i="1"/>
  <c r="W615" i="1"/>
  <c r="X615" i="1"/>
  <c r="Y615" i="1"/>
  <c r="Z615" i="1"/>
  <c r="AA615" i="1"/>
  <c r="AB615" i="1"/>
  <c r="AC615" i="1"/>
  <c r="AD615" i="1"/>
  <c r="AE615" i="1"/>
  <c r="AF615" i="1"/>
  <c r="AG615" i="1"/>
  <c r="AH615" i="1"/>
  <c r="AI615" i="1"/>
  <c r="AJ615" i="1"/>
  <c r="AK615" i="1"/>
  <c r="AL615" i="1"/>
  <c r="AM615" i="1"/>
  <c r="AN615" i="1"/>
  <c r="AO615" i="1"/>
  <c r="AP615" i="1"/>
  <c r="AQ615" i="1"/>
  <c r="AR615" i="1"/>
  <c r="AS615" i="1"/>
  <c r="AT615" i="1"/>
  <c r="AU615" i="1"/>
  <c r="AV615" i="1"/>
  <c r="AW615" i="1"/>
  <c r="AX615" i="1"/>
  <c r="AY615" i="1"/>
  <c r="AZ615" i="1"/>
  <c r="BA615" i="1"/>
  <c r="BB615" i="1"/>
  <c r="BC615" i="1"/>
  <c r="BD615" i="1"/>
  <c r="BE615" i="1"/>
  <c r="BF615" i="1"/>
  <c r="H616" i="1"/>
  <c r="I616" i="1"/>
  <c r="J616" i="1"/>
  <c r="K616" i="1"/>
  <c r="L616" i="1"/>
  <c r="M616" i="1"/>
  <c r="N616" i="1"/>
  <c r="O616" i="1"/>
  <c r="P616" i="1"/>
  <c r="Q616" i="1"/>
  <c r="R616" i="1"/>
  <c r="S616" i="1"/>
  <c r="T616" i="1"/>
  <c r="U616" i="1"/>
  <c r="V616" i="1"/>
  <c r="W616" i="1"/>
  <c r="X616" i="1"/>
  <c r="Y616" i="1"/>
  <c r="Z616" i="1"/>
  <c r="AA616" i="1"/>
  <c r="AB616" i="1"/>
  <c r="AC616" i="1"/>
  <c r="AD616" i="1"/>
  <c r="AE616" i="1"/>
  <c r="AF616" i="1"/>
  <c r="AG616" i="1"/>
  <c r="AH616" i="1"/>
  <c r="AI616" i="1"/>
  <c r="AJ616" i="1"/>
  <c r="AK616" i="1"/>
  <c r="AL616" i="1"/>
  <c r="AM616" i="1"/>
  <c r="AN616" i="1"/>
  <c r="AO616" i="1"/>
  <c r="AP616" i="1"/>
  <c r="AQ616" i="1"/>
  <c r="AR616" i="1"/>
  <c r="AS616" i="1"/>
  <c r="AT616" i="1"/>
  <c r="AU616" i="1"/>
  <c r="AV616" i="1"/>
  <c r="AW616" i="1"/>
  <c r="AX616" i="1"/>
  <c r="AY616" i="1"/>
  <c r="AZ616" i="1"/>
  <c r="BA616" i="1"/>
  <c r="BB616" i="1"/>
  <c r="BC616" i="1"/>
  <c r="BD616" i="1"/>
  <c r="BE616" i="1"/>
  <c r="BF616" i="1"/>
  <c r="H617" i="1"/>
  <c r="I617" i="1"/>
  <c r="J617" i="1"/>
  <c r="K617" i="1"/>
  <c r="L617" i="1"/>
  <c r="M617" i="1"/>
  <c r="N617" i="1"/>
  <c r="O617" i="1"/>
  <c r="P617" i="1"/>
  <c r="Q617" i="1"/>
  <c r="R617" i="1"/>
  <c r="S617" i="1"/>
  <c r="T617" i="1"/>
  <c r="U617" i="1"/>
  <c r="V617" i="1"/>
  <c r="W617" i="1"/>
  <c r="X617" i="1"/>
  <c r="Y617" i="1"/>
  <c r="Z617" i="1"/>
  <c r="AA617" i="1"/>
  <c r="AB617" i="1"/>
  <c r="AC617" i="1"/>
  <c r="AD617" i="1"/>
  <c r="AE617" i="1"/>
  <c r="AF617" i="1"/>
  <c r="AG617" i="1"/>
  <c r="AH617" i="1"/>
  <c r="AI617" i="1"/>
  <c r="AJ617" i="1"/>
  <c r="AK617" i="1"/>
  <c r="AL617" i="1"/>
  <c r="AM617" i="1"/>
  <c r="AN617" i="1"/>
  <c r="AO617" i="1"/>
  <c r="AP617" i="1"/>
  <c r="AQ617" i="1"/>
  <c r="AR617" i="1"/>
  <c r="AS617" i="1"/>
  <c r="AT617" i="1"/>
  <c r="AU617" i="1"/>
  <c r="AV617" i="1"/>
  <c r="AW617" i="1"/>
  <c r="AX617" i="1"/>
  <c r="AY617" i="1"/>
  <c r="AZ617" i="1"/>
  <c r="BA617" i="1"/>
  <c r="BB617" i="1"/>
  <c r="BC617" i="1"/>
  <c r="BD617" i="1"/>
  <c r="BE617" i="1"/>
  <c r="BF617" i="1"/>
  <c r="H618" i="1"/>
  <c r="I618" i="1"/>
  <c r="J618" i="1"/>
  <c r="K618" i="1"/>
  <c r="L618" i="1"/>
  <c r="M618" i="1"/>
  <c r="N618" i="1"/>
  <c r="O618" i="1"/>
  <c r="P618" i="1"/>
  <c r="Q618" i="1"/>
  <c r="R618" i="1"/>
  <c r="S618" i="1"/>
  <c r="T618" i="1"/>
  <c r="U618" i="1"/>
  <c r="V618" i="1"/>
  <c r="W618" i="1"/>
  <c r="X618" i="1"/>
  <c r="Y618" i="1"/>
  <c r="Z618" i="1"/>
  <c r="AA618" i="1"/>
  <c r="AB618" i="1"/>
  <c r="AC618" i="1"/>
  <c r="AD618" i="1"/>
  <c r="AE618" i="1"/>
  <c r="AF618" i="1"/>
  <c r="AG618" i="1"/>
  <c r="AH618" i="1"/>
  <c r="AI618" i="1"/>
  <c r="AJ618" i="1"/>
  <c r="AK618" i="1"/>
  <c r="AL618" i="1"/>
  <c r="AM618" i="1"/>
  <c r="AN618" i="1"/>
  <c r="AO618" i="1"/>
  <c r="AP618" i="1"/>
  <c r="AQ618" i="1"/>
  <c r="AR618" i="1"/>
  <c r="AS618" i="1"/>
  <c r="AT618" i="1"/>
  <c r="AU618" i="1"/>
  <c r="AV618" i="1"/>
  <c r="AW618" i="1"/>
  <c r="AX618" i="1"/>
  <c r="AY618" i="1"/>
  <c r="AZ618" i="1"/>
  <c r="BA618" i="1"/>
  <c r="BB618" i="1"/>
  <c r="BC618" i="1"/>
  <c r="BD618" i="1"/>
  <c r="BE618" i="1"/>
  <c r="BF618" i="1"/>
  <c r="H619" i="1"/>
  <c r="I619" i="1"/>
  <c r="J619" i="1"/>
  <c r="K619" i="1"/>
  <c r="L619" i="1"/>
  <c r="M619" i="1"/>
  <c r="N619" i="1"/>
  <c r="O619" i="1"/>
  <c r="P619" i="1"/>
  <c r="Q619" i="1"/>
  <c r="R619" i="1"/>
  <c r="S619" i="1"/>
  <c r="T619" i="1"/>
  <c r="U619" i="1"/>
  <c r="V619" i="1"/>
  <c r="W619" i="1"/>
  <c r="X619" i="1"/>
  <c r="Y619" i="1"/>
  <c r="Z619" i="1"/>
  <c r="AA619" i="1"/>
  <c r="AB619" i="1"/>
  <c r="AC619" i="1"/>
  <c r="AD619" i="1"/>
  <c r="AE619" i="1"/>
  <c r="AF619" i="1"/>
  <c r="AG619" i="1"/>
  <c r="AH619" i="1"/>
  <c r="AI619" i="1"/>
  <c r="AJ619" i="1"/>
  <c r="AK619" i="1"/>
  <c r="AL619" i="1"/>
  <c r="AM619" i="1"/>
  <c r="AN619" i="1"/>
  <c r="AO619" i="1"/>
  <c r="AP619" i="1"/>
  <c r="AQ619" i="1"/>
  <c r="AR619" i="1"/>
  <c r="AS619" i="1"/>
  <c r="AT619" i="1"/>
  <c r="AU619" i="1"/>
  <c r="AV619" i="1"/>
  <c r="AW619" i="1"/>
  <c r="AX619" i="1"/>
  <c r="AY619" i="1"/>
  <c r="AZ619" i="1"/>
  <c r="BA619" i="1"/>
  <c r="BB619" i="1"/>
  <c r="BC619" i="1"/>
  <c r="BD619" i="1"/>
  <c r="BE619" i="1"/>
  <c r="BF619" i="1"/>
  <c r="H620" i="1"/>
  <c r="I620" i="1"/>
  <c r="J620" i="1"/>
  <c r="K620" i="1"/>
  <c r="L620" i="1"/>
  <c r="M620" i="1"/>
  <c r="N620" i="1"/>
  <c r="O620" i="1"/>
  <c r="P620" i="1"/>
  <c r="Q620" i="1"/>
  <c r="R620" i="1"/>
  <c r="S620" i="1"/>
  <c r="T620" i="1"/>
  <c r="U620" i="1"/>
  <c r="V620" i="1"/>
  <c r="W620" i="1"/>
  <c r="X620" i="1"/>
  <c r="Y620" i="1"/>
  <c r="Z620" i="1"/>
  <c r="AA620" i="1"/>
  <c r="AB620" i="1"/>
  <c r="AC620" i="1"/>
  <c r="AD620" i="1"/>
  <c r="AE620" i="1"/>
  <c r="AF620" i="1"/>
  <c r="AG620" i="1"/>
  <c r="AH620" i="1"/>
  <c r="AI620" i="1"/>
  <c r="AJ620" i="1"/>
  <c r="AK620" i="1"/>
  <c r="AL620" i="1"/>
  <c r="AM620" i="1"/>
  <c r="AN620" i="1"/>
  <c r="AO620" i="1"/>
  <c r="AP620" i="1"/>
  <c r="AQ620" i="1"/>
  <c r="AR620" i="1"/>
  <c r="AS620" i="1"/>
  <c r="AT620" i="1"/>
  <c r="AU620" i="1"/>
  <c r="AV620" i="1"/>
  <c r="AW620" i="1"/>
  <c r="AX620" i="1"/>
  <c r="AY620" i="1"/>
  <c r="AZ620" i="1"/>
  <c r="BA620" i="1"/>
  <c r="BB620" i="1"/>
  <c r="BC620" i="1"/>
  <c r="BD620" i="1"/>
  <c r="BE620" i="1"/>
  <c r="BF620" i="1"/>
  <c r="H621" i="1"/>
  <c r="I621" i="1"/>
  <c r="J621" i="1"/>
  <c r="K621" i="1"/>
  <c r="L621" i="1"/>
  <c r="M621" i="1"/>
  <c r="N621" i="1"/>
  <c r="O621" i="1"/>
  <c r="P621" i="1"/>
  <c r="Q621" i="1"/>
  <c r="R621" i="1"/>
  <c r="S621" i="1"/>
  <c r="T621" i="1"/>
  <c r="U621" i="1"/>
  <c r="V621" i="1"/>
  <c r="W621" i="1"/>
  <c r="X621" i="1"/>
  <c r="Y621" i="1"/>
  <c r="Z621" i="1"/>
  <c r="AA621" i="1"/>
  <c r="AB621" i="1"/>
  <c r="AC621" i="1"/>
  <c r="AD621" i="1"/>
  <c r="AE621" i="1"/>
  <c r="AF621" i="1"/>
  <c r="AG621" i="1"/>
  <c r="AH621" i="1"/>
  <c r="AI621" i="1"/>
  <c r="AJ621" i="1"/>
  <c r="AK621" i="1"/>
  <c r="AL621" i="1"/>
  <c r="AM621" i="1"/>
  <c r="AN621" i="1"/>
  <c r="AO621" i="1"/>
  <c r="AP621" i="1"/>
  <c r="AQ621" i="1"/>
  <c r="AR621" i="1"/>
  <c r="AS621" i="1"/>
  <c r="AT621" i="1"/>
  <c r="AU621" i="1"/>
  <c r="AV621" i="1"/>
  <c r="AW621" i="1"/>
  <c r="AX621" i="1"/>
  <c r="AY621" i="1"/>
  <c r="AZ621" i="1"/>
  <c r="BA621" i="1"/>
  <c r="BB621" i="1"/>
  <c r="BC621" i="1"/>
  <c r="BD621" i="1"/>
  <c r="BE621" i="1"/>
  <c r="BF621" i="1"/>
  <c r="H622" i="1"/>
  <c r="I622" i="1"/>
  <c r="J622" i="1"/>
  <c r="K622" i="1"/>
  <c r="L622" i="1"/>
  <c r="M622" i="1"/>
  <c r="N622" i="1"/>
  <c r="O622" i="1"/>
  <c r="P622" i="1"/>
  <c r="Q622" i="1"/>
  <c r="R622" i="1"/>
  <c r="S622" i="1"/>
  <c r="T622" i="1"/>
  <c r="U622" i="1"/>
  <c r="V622" i="1"/>
  <c r="W622" i="1"/>
  <c r="X622" i="1"/>
  <c r="Y622" i="1"/>
  <c r="Z622" i="1"/>
  <c r="AA622" i="1"/>
  <c r="AB622" i="1"/>
  <c r="AC622" i="1"/>
  <c r="AD622" i="1"/>
  <c r="AE622" i="1"/>
  <c r="AF622" i="1"/>
  <c r="AG622" i="1"/>
  <c r="AH622" i="1"/>
  <c r="AI622" i="1"/>
  <c r="AJ622" i="1"/>
  <c r="AK622" i="1"/>
  <c r="AL622" i="1"/>
  <c r="AM622" i="1"/>
  <c r="AN622" i="1"/>
  <c r="AO622" i="1"/>
  <c r="AP622" i="1"/>
  <c r="AQ622" i="1"/>
  <c r="AR622" i="1"/>
  <c r="AS622" i="1"/>
  <c r="AT622" i="1"/>
  <c r="AU622" i="1"/>
  <c r="AV622" i="1"/>
  <c r="AW622" i="1"/>
  <c r="AX622" i="1"/>
  <c r="AY622" i="1"/>
  <c r="AZ622" i="1"/>
  <c r="BA622" i="1"/>
  <c r="BB622" i="1"/>
  <c r="BC622" i="1"/>
  <c r="BD622" i="1"/>
  <c r="BE622" i="1"/>
  <c r="BF622" i="1"/>
  <c r="H623" i="1"/>
  <c r="I623" i="1"/>
  <c r="J623" i="1"/>
  <c r="K623" i="1"/>
  <c r="L623" i="1"/>
  <c r="M623" i="1"/>
  <c r="N623" i="1"/>
  <c r="O623" i="1"/>
  <c r="P623" i="1"/>
  <c r="Q623" i="1"/>
  <c r="R623" i="1"/>
  <c r="S623" i="1"/>
  <c r="T623" i="1"/>
  <c r="U623" i="1"/>
  <c r="V623" i="1"/>
  <c r="W623" i="1"/>
  <c r="X623" i="1"/>
  <c r="Y623" i="1"/>
  <c r="Z623" i="1"/>
  <c r="AA623" i="1"/>
  <c r="AB623" i="1"/>
  <c r="AC623" i="1"/>
  <c r="AD623" i="1"/>
  <c r="AE623" i="1"/>
  <c r="AF623" i="1"/>
  <c r="AG623" i="1"/>
  <c r="AH623" i="1"/>
  <c r="AI623" i="1"/>
  <c r="AJ623" i="1"/>
  <c r="AK623" i="1"/>
  <c r="AL623" i="1"/>
  <c r="AM623" i="1"/>
  <c r="AN623" i="1"/>
  <c r="AO623" i="1"/>
  <c r="AP623" i="1"/>
  <c r="AQ623" i="1"/>
  <c r="AR623" i="1"/>
  <c r="AS623" i="1"/>
  <c r="AT623" i="1"/>
  <c r="AU623" i="1"/>
  <c r="AV623" i="1"/>
  <c r="AW623" i="1"/>
  <c r="AX623" i="1"/>
  <c r="AY623" i="1"/>
  <c r="AZ623" i="1"/>
  <c r="BA623" i="1"/>
  <c r="BB623" i="1"/>
  <c r="BC623" i="1"/>
  <c r="BD623" i="1"/>
  <c r="BE623" i="1"/>
  <c r="BF623" i="1"/>
  <c r="H624" i="1"/>
  <c r="I624" i="1"/>
  <c r="J624" i="1"/>
  <c r="K624" i="1"/>
  <c r="L624" i="1"/>
  <c r="M624" i="1"/>
  <c r="N624" i="1"/>
  <c r="O624" i="1"/>
  <c r="P624" i="1"/>
  <c r="Q624" i="1"/>
  <c r="R624" i="1"/>
  <c r="S624" i="1"/>
  <c r="T624" i="1"/>
  <c r="U624" i="1"/>
  <c r="V624" i="1"/>
  <c r="W624" i="1"/>
  <c r="X624" i="1"/>
  <c r="Y624" i="1"/>
  <c r="Z624" i="1"/>
  <c r="AA624" i="1"/>
  <c r="AB624" i="1"/>
  <c r="AC624" i="1"/>
  <c r="AD624" i="1"/>
  <c r="AE624" i="1"/>
  <c r="AF624" i="1"/>
  <c r="AG624" i="1"/>
  <c r="AH624" i="1"/>
  <c r="AI624" i="1"/>
  <c r="AJ624" i="1"/>
  <c r="AK624" i="1"/>
  <c r="AL624" i="1"/>
  <c r="AM624" i="1"/>
  <c r="AN624" i="1"/>
  <c r="AO624" i="1"/>
  <c r="AP624" i="1"/>
  <c r="AQ624" i="1"/>
  <c r="AR624" i="1"/>
  <c r="AS624" i="1"/>
  <c r="AT624" i="1"/>
  <c r="AU624" i="1"/>
  <c r="AV624" i="1"/>
  <c r="AW624" i="1"/>
  <c r="AX624" i="1"/>
  <c r="AY624" i="1"/>
  <c r="AZ624" i="1"/>
  <c r="BA624" i="1"/>
  <c r="BB624" i="1"/>
  <c r="BC624" i="1"/>
  <c r="BD624" i="1"/>
  <c r="BE624" i="1"/>
  <c r="BF624" i="1"/>
  <c r="H625" i="1"/>
  <c r="I625" i="1"/>
  <c r="J625" i="1"/>
  <c r="K625" i="1"/>
  <c r="L625" i="1"/>
  <c r="M625" i="1"/>
  <c r="N625" i="1"/>
  <c r="O625" i="1"/>
  <c r="P625" i="1"/>
  <c r="Q625" i="1"/>
  <c r="R625" i="1"/>
  <c r="S625" i="1"/>
  <c r="T625" i="1"/>
  <c r="U625" i="1"/>
  <c r="V625" i="1"/>
  <c r="W625" i="1"/>
  <c r="X625" i="1"/>
  <c r="Y625" i="1"/>
  <c r="Z625" i="1"/>
  <c r="AA625" i="1"/>
  <c r="AB625" i="1"/>
  <c r="AC625" i="1"/>
  <c r="AD625" i="1"/>
  <c r="AE625" i="1"/>
  <c r="AF625" i="1"/>
  <c r="AG625" i="1"/>
  <c r="AH625" i="1"/>
  <c r="AI625" i="1"/>
  <c r="AJ625" i="1"/>
  <c r="AK625" i="1"/>
  <c r="AL625" i="1"/>
  <c r="AM625" i="1"/>
  <c r="AN625" i="1"/>
  <c r="AO625" i="1"/>
  <c r="AP625" i="1"/>
  <c r="AQ625" i="1"/>
  <c r="AR625" i="1"/>
  <c r="AS625" i="1"/>
  <c r="AT625" i="1"/>
  <c r="AU625" i="1"/>
  <c r="AV625" i="1"/>
  <c r="AW625" i="1"/>
  <c r="AX625" i="1"/>
  <c r="AY625" i="1"/>
  <c r="AZ625" i="1"/>
  <c r="BA625" i="1"/>
  <c r="BB625" i="1"/>
  <c r="BC625" i="1"/>
  <c r="BD625" i="1"/>
  <c r="BE625" i="1"/>
  <c r="BF625" i="1"/>
  <c r="H626" i="1"/>
  <c r="I626" i="1"/>
  <c r="J626" i="1"/>
  <c r="K626" i="1"/>
  <c r="L626" i="1"/>
  <c r="M626" i="1"/>
  <c r="N626" i="1"/>
  <c r="O626" i="1"/>
  <c r="P626" i="1"/>
  <c r="Q626" i="1"/>
  <c r="R626" i="1"/>
  <c r="S626" i="1"/>
  <c r="T626" i="1"/>
  <c r="U626" i="1"/>
  <c r="V626" i="1"/>
  <c r="W626" i="1"/>
  <c r="X626" i="1"/>
  <c r="Y626" i="1"/>
  <c r="Z626" i="1"/>
  <c r="AA626" i="1"/>
  <c r="AB626" i="1"/>
  <c r="AC626" i="1"/>
  <c r="AD626" i="1"/>
  <c r="AE626" i="1"/>
  <c r="AF626" i="1"/>
  <c r="AG626" i="1"/>
  <c r="AH626" i="1"/>
  <c r="AI626" i="1"/>
  <c r="AJ626" i="1"/>
  <c r="AK626" i="1"/>
  <c r="AL626" i="1"/>
  <c r="AM626" i="1"/>
  <c r="AN626" i="1"/>
  <c r="AO626" i="1"/>
  <c r="AP626" i="1"/>
  <c r="AQ626" i="1"/>
  <c r="AR626" i="1"/>
  <c r="AS626" i="1"/>
  <c r="AT626" i="1"/>
  <c r="AU626" i="1"/>
  <c r="AV626" i="1"/>
  <c r="AW626" i="1"/>
  <c r="AX626" i="1"/>
  <c r="AY626" i="1"/>
  <c r="AZ626" i="1"/>
  <c r="BA626" i="1"/>
  <c r="BB626" i="1"/>
  <c r="BC626" i="1"/>
  <c r="BD626" i="1"/>
  <c r="BE626" i="1"/>
  <c r="BF626" i="1"/>
  <c r="H627" i="1"/>
  <c r="I627" i="1"/>
  <c r="J627" i="1"/>
  <c r="K627" i="1"/>
  <c r="L627" i="1"/>
  <c r="M627" i="1"/>
  <c r="N627" i="1"/>
  <c r="O627" i="1"/>
  <c r="P627" i="1"/>
  <c r="Q627" i="1"/>
  <c r="R627" i="1"/>
  <c r="S627" i="1"/>
  <c r="T627" i="1"/>
  <c r="U627" i="1"/>
  <c r="V627" i="1"/>
  <c r="W627" i="1"/>
  <c r="X627" i="1"/>
  <c r="Y627" i="1"/>
  <c r="Z627" i="1"/>
  <c r="AA627" i="1"/>
  <c r="AB627" i="1"/>
  <c r="AC627" i="1"/>
  <c r="AD627" i="1"/>
  <c r="AE627" i="1"/>
  <c r="AF627" i="1"/>
  <c r="AG627" i="1"/>
  <c r="AH627" i="1"/>
  <c r="AI627" i="1"/>
  <c r="AJ627" i="1"/>
  <c r="AK627" i="1"/>
  <c r="AL627" i="1"/>
  <c r="AM627" i="1"/>
  <c r="AN627" i="1"/>
  <c r="AO627" i="1"/>
  <c r="AP627" i="1"/>
  <c r="AQ627" i="1"/>
  <c r="AR627" i="1"/>
  <c r="AS627" i="1"/>
  <c r="AT627" i="1"/>
  <c r="AU627" i="1"/>
  <c r="AV627" i="1"/>
  <c r="AW627" i="1"/>
  <c r="AX627" i="1"/>
  <c r="AY627" i="1"/>
  <c r="AZ627" i="1"/>
  <c r="BA627" i="1"/>
  <c r="BB627" i="1"/>
  <c r="BC627" i="1"/>
  <c r="BD627" i="1"/>
  <c r="BE627" i="1"/>
  <c r="BF627" i="1"/>
  <c r="H628" i="1"/>
  <c r="I628" i="1"/>
  <c r="J628" i="1"/>
  <c r="K628" i="1"/>
  <c r="L628" i="1"/>
  <c r="M628" i="1"/>
  <c r="N628" i="1"/>
  <c r="O628" i="1"/>
  <c r="P628" i="1"/>
  <c r="Q628" i="1"/>
  <c r="R628" i="1"/>
  <c r="S628" i="1"/>
  <c r="T628" i="1"/>
  <c r="U628" i="1"/>
  <c r="V628" i="1"/>
  <c r="W628" i="1"/>
  <c r="X628" i="1"/>
  <c r="Y628" i="1"/>
  <c r="Z628" i="1"/>
  <c r="AA628" i="1"/>
  <c r="AB628" i="1"/>
  <c r="AC628" i="1"/>
  <c r="AD628" i="1"/>
  <c r="AE628" i="1"/>
  <c r="AF628" i="1"/>
  <c r="AG628" i="1"/>
  <c r="AH628" i="1"/>
  <c r="AI628" i="1"/>
  <c r="AJ628" i="1"/>
  <c r="AK628" i="1"/>
  <c r="AL628" i="1"/>
  <c r="AM628" i="1"/>
  <c r="AN628" i="1"/>
  <c r="AO628" i="1"/>
  <c r="AP628" i="1"/>
  <c r="AQ628" i="1"/>
  <c r="AR628" i="1"/>
  <c r="AS628" i="1"/>
  <c r="AT628" i="1"/>
  <c r="AU628" i="1"/>
  <c r="AV628" i="1"/>
  <c r="AW628" i="1"/>
  <c r="AX628" i="1"/>
  <c r="AY628" i="1"/>
  <c r="AZ628" i="1"/>
  <c r="BA628" i="1"/>
  <c r="BB628" i="1"/>
  <c r="BC628" i="1"/>
  <c r="BD628" i="1"/>
  <c r="BE628" i="1"/>
  <c r="BF628" i="1"/>
  <c r="H629" i="1"/>
  <c r="I629" i="1"/>
  <c r="J629" i="1"/>
  <c r="K629" i="1"/>
  <c r="L629" i="1"/>
  <c r="M629" i="1"/>
  <c r="N629" i="1"/>
  <c r="O629" i="1"/>
  <c r="P629" i="1"/>
  <c r="Q629" i="1"/>
  <c r="R629" i="1"/>
  <c r="S629" i="1"/>
  <c r="T629" i="1"/>
  <c r="U629" i="1"/>
  <c r="V629" i="1"/>
  <c r="W629" i="1"/>
  <c r="X629" i="1"/>
  <c r="Y629" i="1"/>
  <c r="Z629" i="1"/>
  <c r="AA629" i="1"/>
  <c r="AB629" i="1"/>
  <c r="AC629" i="1"/>
  <c r="AD629" i="1"/>
  <c r="AE629" i="1"/>
  <c r="AF629" i="1"/>
  <c r="AG629" i="1"/>
  <c r="AH629" i="1"/>
  <c r="AI629" i="1"/>
  <c r="AJ629" i="1"/>
  <c r="AK629" i="1"/>
  <c r="AL629" i="1"/>
  <c r="AM629" i="1"/>
  <c r="AN629" i="1"/>
  <c r="AO629" i="1"/>
  <c r="AP629" i="1"/>
  <c r="AQ629" i="1"/>
  <c r="AR629" i="1"/>
  <c r="AS629" i="1"/>
  <c r="AT629" i="1"/>
  <c r="AU629" i="1"/>
  <c r="AV629" i="1"/>
  <c r="AW629" i="1"/>
  <c r="AX629" i="1"/>
  <c r="AY629" i="1"/>
  <c r="AZ629" i="1"/>
  <c r="BA629" i="1"/>
  <c r="BB629" i="1"/>
  <c r="BC629" i="1"/>
  <c r="BD629" i="1"/>
  <c r="BE629" i="1"/>
  <c r="BF629" i="1"/>
  <c r="H630" i="1"/>
  <c r="I630" i="1"/>
  <c r="J630" i="1"/>
  <c r="K630" i="1"/>
  <c r="L630" i="1"/>
  <c r="M630" i="1"/>
  <c r="N630" i="1"/>
  <c r="O630" i="1"/>
  <c r="P630" i="1"/>
  <c r="Q630" i="1"/>
  <c r="R630" i="1"/>
  <c r="S630" i="1"/>
  <c r="T630" i="1"/>
  <c r="U630" i="1"/>
  <c r="V630" i="1"/>
  <c r="W630" i="1"/>
  <c r="X630" i="1"/>
  <c r="Y630" i="1"/>
  <c r="Z630" i="1"/>
  <c r="AA630" i="1"/>
  <c r="AB630" i="1"/>
  <c r="AC630" i="1"/>
  <c r="AD630" i="1"/>
  <c r="AE630" i="1"/>
  <c r="AF630" i="1"/>
  <c r="AG630" i="1"/>
  <c r="AH630" i="1"/>
  <c r="AI630" i="1"/>
  <c r="AJ630" i="1"/>
  <c r="AK630" i="1"/>
  <c r="AL630" i="1"/>
  <c r="AM630" i="1"/>
  <c r="AN630" i="1"/>
  <c r="AO630" i="1"/>
  <c r="AP630" i="1"/>
  <c r="AQ630" i="1"/>
  <c r="AR630" i="1"/>
  <c r="AS630" i="1"/>
  <c r="AT630" i="1"/>
  <c r="AU630" i="1"/>
  <c r="AV630" i="1"/>
  <c r="AW630" i="1"/>
  <c r="AX630" i="1"/>
  <c r="AY630" i="1"/>
  <c r="AZ630" i="1"/>
  <c r="BA630" i="1"/>
  <c r="BB630" i="1"/>
  <c r="BC630" i="1"/>
  <c r="BD630" i="1"/>
  <c r="BE630" i="1"/>
  <c r="BF630" i="1"/>
  <c r="H631" i="1"/>
  <c r="I631" i="1"/>
  <c r="J631" i="1"/>
  <c r="K631" i="1"/>
  <c r="L631" i="1"/>
  <c r="M631" i="1"/>
  <c r="N631" i="1"/>
  <c r="O631" i="1"/>
  <c r="P631" i="1"/>
  <c r="Q631" i="1"/>
  <c r="R631" i="1"/>
  <c r="S631" i="1"/>
  <c r="T631" i="1"/>
  <c r="U631" i="1"/>
  <c r="V631" i="1"/>
  <c r="W631" i="1"/>
  <c r="X631" i="1"/>
  <c r="Y631" i="1"/>
  <c r="Z631" i="1"/>
  <c r="AA631" i="1"/>
  <c r="AB631" i="1"/>
  <c r="AC631" i="1"/>
  <c r="AD631" i="1"/>
  <c r="AE631" i="1"/>
  <c r="AF631" i="1"/>
  <c r="AG631" i="1"/>
  <c r="AH631" i="1"/>
  <c r="AI631" i="1"/>
  <c r="AJ631" i="1"/>
  <c r="AK631" i="1"/>
  <c r="AL631" i="1"/>
  <c r="AM631" i="1"/>
  <c r="AN631" i="1"/>
  <c r="AO631" i="1"/>
  <c r="AP631" i="1"/>
  <c r="AQ631" i="1"/>
  <c r="AR631" i="1"/>
  <c r="AS631" i="1"/>
  <c r="AT631" i="1"/>
  <c r="AU631" i="1"/>
  <c r="AV631" i="1"/>
  <c r="AW631" i="1"/>
  <c r="AX631" i="1"/>
  <c r="AY631" i="1"/>
  <c r="AZ631" i="1"/>
  <c r="BA631" i="1"/>
  <c r="BB631" i="1"/>
  <c r="BC631" i="1"/>
  <c r="BD631" i="1"/>
  <c r="BE631" i="1"/>
  <c r="BF631" i="1"/>
  <c r="H632" i="1"/>
  <c r="I632" i="1"/>
  <c r="J632" i="1"/>
  <c r="K632" i="1"/>
  <c r="L632" i="1"/>
  <c r="M632" i="1"/>
  <c r="N632" i="1"/>
  <c r="O632" i="1"/>
  <c r="P632" i="1"/>
  <c r="Q632" i="1"/>
  <c r="R632" i="1"/>
  <c r="S632" i="1"/>
  <c r="T632" i="1"/>
  <c r="U632" i="1"/>
  <c r="V632" i="1"/>
  <c r="W632" i="1"/>
  <c r="X632" i="1"/>
  <c r="Y632" i="1"/>
  <c r="Z632" i="1"/>
  <c r="AA632" i="1"/>
  <c r="AB632" i="1"/>
  <c r="AC632" i="1"/>
  <c r="AD632" i="1"/>
  <c r="AE632" i="1"/>
  <c r="AF632" i="1"/>
  <c r="AG632" i="1"/>
  <c r="AH632" i="1"/>
  <c r="AI632" i="1"/>
  <c r="AJ632" i="1"/>
  <c r="AK632" i="1"/>
  <c r="AL632" i="1"/>
  <c r="AM632" i="1"/>
  <c r="AN632" i="1"/>
  <c r="AO632" i="1"/>
  <c r="AP632" i="1"/>
  <c r="AQ632" i="1"/>
  <c r="AR632" i="1"/>
  <c r="AS632" i="1"/>
  <c r="AT632" i="1"/>
  <c r="AU632" i="1"/>
  <c r="AV632" i="1"/>
  <c r="AW632" i="1"/>
  <c r="AX632" i="1"/>
  <c r="AY632" i="1"/>
  <c r="AZ632" i="1"/>
  <c r="BA632" i="1"/>
  <c r="BB632" i="1"/>
  <c r="BC632" i="1"/>
  <c r="BD632" i="1"/>
  <c r="BE632" i="1"/>
  <c r="BF632" i="1"/>
  <c r="H633" i="1"/>
  <c r="I633" i="1"/>
  <c r="J633" i="1"/>
  <c r="K633" i="1"/>
  <c r="L633" i="1"/>
  <c r="M633" i="1"/>
  <c r="N633" i="1"/>
  <c r="O633" i="1"/>
  <c r="P633" i="1"/>
  <c r="Q633" i="1"/>
  <c r="R633" i="1"/>
  <c r="S633" i="1"/>
  <c r="T633" i="1"/>
  <c r="U633" i="1"/>
  <c r="V633" i="1"/>
  <c r="W633" i="1"/>
  <c r="X633" i="1"/>
  <c r="Y633" i="1"/>
  <c r="Z633" i="1"/>
  <c r="AA633" i="1"/>
  <c r="AB633" i="1"/>
  <c r="AC633" i="1"/>
  <c r="AD633" i="1"/>
  <c r="AE633" i="1"/>
  <c r="AF633" i="1"/>
  <c r="AG633" i="1"/>
  <c r="AH633" i="1"/>
  <c r="AI633" i="1"/>
  <c r="AJ633" i="1"/>
  <c r="AK633" i="1"/>
  <c r="AL633" i="1"/>
  <c r="AM633" i="1"/>
  <c r="AN633" i="1"/>
  <c r="AO633" i="1"/>
  <c r="AP633" i="1"/>
  <c r="AQ633" i="1"/>
  <c r="AR633" i="1"/>
  <c r="AS633" i="1"/>
  <c r="AT633" i="1"/>
  <c r="AU633" i="1"/>
  <c r="AV633" i="1"/>
  <c r="AW633" i="1"/>
  <c r="AX633" i="1"/>
  <c r="AY633" i="1"/>
  <c r="AZ633" i="1"/>
  <c r="BA633" i="1"/>
  <c r="BB633" i="1"/>
  <c r="BC633" i="1"/>
  <c r="BD633" i="1"/>
  <c r="BE633" i="1"/>
  <c r="BF633" i="1"/>
  <c r="H634" i="1"/>
  <c r="I634" i="1"/>
  <c r="J634" i="1"/>
  <c r="K634" i="1"/>
  <c r="L634" i="1"/>
  <c r="M634" i="1"/>
  <c r="N634" i="1"/>
  <c r="O634" i="1"/>
  <c r="P634" i="1"/>
  <c r="Q634" i="1"/>
  <c r="R634" i="1"/>
  <c r="S634" i="1"/>
  <c r="T634" i="1"/>
  <c r="U634" i="1"/>
  <c r="V634" i="1"/>
  <c r="W634" i="1"/>
  <c r="X634" i="1"/>
  <c r="Y634" i="1"/>
  <c r="Z634" i="1"/>
  <c r="AA634" i="1"/>
  <c r="AB634" i="1"/>
  <c r="AC634" i="1"/>
  <c r="AD634" i="1"/>
  <c r="AE634" i="1"/>
  <c r="AF634" i="1"/>
  <c r="AG634" i="1"/>
  <c r="AH634" i="1"/>
  <c r="AI634" i="1"/>
  <c r="AJ634" i="1"/>
  <c r="AK634" i="1"/>
  <c r="AL634" i="1"/>
  <c r="AM634" i="1"/>
  <c r="AN634" i="1"/>
  <c r="AO634" i="1"/>
  <c r="AP634" i="1"/>
  <c r="AQ634" i="1"/>
  <c r="AR634" i="1"/>
  <c r="AS634" i="1"/>
  <c r="AT634" i="1"/>
  <c r="AU634" i="1"/>
  <c r="AV634" i="1"/>
  <c r="AW634" i="1"/>
  <c r="AX634" i="1"/>
  <c r="AY634" i="1"/>
  <c r="AZ634" i="1"/>
  <c r="BA634" i="1"/>
  <c r="BB634" i="1"/>
  <c r="BC634" i="1"/>
  <c r="BD634" i="1"/>
  <c r="BE634" i="1"/>
  <c r="BF634" i="1"/>
  <c r="H635" i="1"/>
  <c r="I635" i="1"/>
  <c r="J635" i="1"/>
  <c r="K635" i="1"/>
  <c r="L635" i="1"/>
  <c r="M635" i="1"/>
  <c r="N635" i="1"/>
  <c r="O635" i="1"/>
  <c r="P635" i="1"/>
  <c r="Q635" i="1"/>
  <c r="R635" i="1"/>
  <c r="S635" i="1"/>
  <c r="T635" i="1"/>
  <c r="U635" i="1"/>
  <c r="V635" i="1"/>
  <c r="W635" i="1"/>
  <c r="X635" i="1"/>
  <c r="Y635" i="1"/>
  <c r="Z635" i="1"/>
  <c r="AA635" i="1"/>
  <c r="AB635" i="1"/>
  <c r="AC635" i="1"/>
  <c r="AD635" i="1"/>
  <c r="AE635" i="1"/>
  <c r="AF635" i="1"/>
  <c r="AG635" i="1"/>
  <c r="AH635" i="1"/>
  <c r="AI635" i="1"/>
  <c r="AJ635" i="1"/>
  <c r="AK635" i="1"/>
  <c r="AL635" i="1"/>
  <c r="AM635" i="1"/>
  <c r="AN635" i="1"/>
  <c r="AO635" i="1"/>
  <c r="AP635" i="1"/>
  <c r="AQ635" i="1"/>
  <c r="AR635" i="1"/>
  <c r="AS635" i="1"/>
  <c r="AT635" i="1"/>
  <c r="AU635" i="1"/>
  <c r="AV635" i="1"/>
  <c r="AW635" i="1"/>
  <c r="AX635" i="1"/>
  <c r="AY635" i="1"/>
  <c r="AZ635" i="1"/>
  <c r="BA635" i="1"/>
  <c r="BB635" i="1"/>
  <c r="BC635" i="1"/>
  <c r="BD635" i="1"/>
  <c r="BE635" i="1"/>
  <c r="BF635" i="1"/>
  <c r="H636" i="1"/>
  <c r="I636" i="1"/>
  <c r="J636" i="1"/>
  <c r="K636" i="1"/>
  <c r="L636" i="1"/>
  <c r="M636" i="1"/>
  <c r="N636" i="1"/>
  <c r="O636" i="1"/>
  <c r="P636" i="1"/>
  <c r="Q636" i="1"/>
  <c r="R636" i="1"/>
  <c r="S636" i="1"/>
  <c r="T636" i="1"/>
  <c r="U636" i="1"/>
  <c r="V636" i="1"/>
  <c r="W636" i="1"/>
  <c r="X636" i="1"/>
  <c r="Y636" i="1"/>
  <c r="Z636" i="1"/>
  <c r="AA636" i="1"/>
  <c r="AB636" i="1"/>
  <c r="AC636" i="1"/>
  <c r="AD636" i="1"/>
  <c r="AE636" i="1"/>
  <c r="AF636" i="1"/>
  <c r="AG636" i="1"/>
  <c r="AH636" i="1"/>
  <c r="AI636" i="1"/>
  <c r="AJ636" i="1"/>
  <c r="AK636" i="1"/>
  <c r="AL636" i="1"/>
  <c r="AM636" i="1"/>
  <c r="AN636" i="1"/>
  <c r="AO636" i="1"/>
  <c r="AP636" i="1"/>
  <c r="AQ636" i="1"/>
  <c r="AR636" i="1"/>
  <c r="AS636" i="1"/>
  <c r="AT636" i="1"/>
  <c r="AU636" i="1"/>
  <c r="AV636" i="1"/>
  <c r="AW636" i="1"/>
  <c r="AX636" i="1"/>
  <c r="AY636" i="1"/>
  <c r="AZ636" i="1"/>
  <c r="BA636" i="1"/>
  <c r="BB636" i="1"/>
  <c r="BC636" i="1"/>
  <c r="BD636" i="1"/>
  <c r="BE636" i="1"/>
  <c r="BF636" i="1"/>
  <c r="H637" i="1"/>
  <c r="I637" i="1"/>
  <c r="J637" i="1"/>
  <c r="K637" i="1"/>
  <c r="L637" i="1"/>
  <c r="M637" i="1"/>
  <c r="N637" i="1"/>
  <c r="O637" i="1"/>
  <c r="P637" i="1"/>
  <c r="Q637" i="1"/>
  <c r="R637" i="1"/>
  <c r="S637" i="1"/>
  <c r="T637" i="1"/>
  <c r="U637" i="1"/>
  <c r="V637" i="1"/>
  <c r="W637" i="1"/>
  <c r="X637" i="1"/>
  <c r="Y637" i="1"/>
  <c r="Z637" i="1"/>
  <c r="AA637" i="1"/>
  <c r="AB637" i="1"/>
  <c r="AC637" i="1"/>
  <c r="AD637" i="1"/>
  <c r="AE637" i="1"/>
  <c r="AF637" i="1"/>
  <c r="AG637" i="1"/>
  <c r="AH637" i="1"/>
  <c r="AI637" i="1"/>
  <c r="AJ637" i="1"/>
  <c r="AK637" i="1"/>
  <c r="AL637" i="1"/>
  <c r="AM637" i="1"/>
  <c r="AN637" i="1"/>
  <c r="AO637" i="1"/>
  <c r="AP637" i="1"/>
  <c r="AQ637" i="1"/>
  <c r="AR637" i="1"/>
  <c r="AS637" i="1"/>
  <c r="AT637" i="1"/>
  <c r="AU637" i="1"/>
  <c r="AV637" i="1"/>
  <c r="AW637" i="1"/>
  <c r="AX637" i="1"/>
  <c r="AY637" i="1"/>
  <c r="AZ637" i="1"/>
  <c r="BA637" i="1"/>
  <c r="BB637" i="1"/>
  <c r="BC637" i="1"/>
  <c r="BD637" i="1"/>
  <c r="BE637" i="1"/>
  <c r="BF637" i="1"/>
  <c r="H638" i="1"/>
  <c r="I638" i="1"/>
  <c r="J638" i="1"/>
  <c r="K638" i="1"/>
  <c r="L638" i="1"/>
  <c r="M638" i="1"/>
  <c r="N638" i="1"/>
  <c r="O638" i="1"/>
  <c r="P638" i="1"/>
  <c r="Q638" i="1"/>
  <c r="R638" i="1"/>
  <c r="S638" i="1"/>
  <c r="T638" i="1"/>
  <c r="U638" i="1"/>
  <c r="V638" i="1"/>
  <c r="W638" i="1"/>
  <c r="X638" i="1"/>
  <c r="Y638" i="1"/>
  <c r="Z638" i="1"/>
  <c r="AA638" i="1"/>
  <c r="AB638" i="1"/>
  <c r="AC638" i="1"/>
  <c r="AD638" i="1"/>
  <c r="AE638" i="1"/>
  <c r="AF638" i="1"/>
  <c r="AG638" i="1"/>
  <c r="AH638" i="1"/>
  <c r="AI638" i="1"/>
  <c r="AJ638" i="1"/>
  <c r="AK638" i="1"/>
  <c r="AL638" i="1"/>
  <c r="AM638" i="1"/>
  <c r="AN638" i="1"/>
  <c r="AO638" i="1"/>
  <c r="AP638" i="1"/>
  <c r="AQ638" i="1"/>
  <c r="AR638" i="1"/>
  <c r="AS638" i="1"/>
  <c r="AT638" i="1"/>
  <c r="AU638" i="1"/>
  <c r="AV638" i="1"/>
  <c r="AW638" i="1"/>
  <c r="AX638" i="1"/>
  <c r="AY638" i="1"/>
  <c r="AZ638" i="1"/>
  <c r="BA638" i="1"/>
  <c r="BB638" i="1"/>
  <c r="BC638" i="1"/>
  <c r="BD638" i="1"/>
  <c r="BE638" i="1"/>
  <c r="BF638" i="1"/>
  <c r="H639" i="1"/>
  <c r="I639" i="1"/>
  <c r="J639" i="1"/>
  <c r="K639" i="1"/>
  <c r="L639" i="1"/>
  <c r="M639" i="1"/>
  <c r="N639" i="1"/>
  <c r="O639" i="1"/>
  <c r="P639" i="1"/>
  <c r="Q639" i="1"/>
  <c r="R639" i="1"/>
  <c r="S639" i="1"/>
  <c r="T639" i="1"/>
  <c r="U639" i="1"/>
  <c r="V639" i="1"/>
  <c r="W639" i="1"/>
  <c r="X639" i="1"/>
  <c r="Y639" i="1"/>
  <c r="Z639" i="1"/>
  <c r="AA639" i="1"/>
  <c r="AB639" i="1"/>
  <c r="AC639" i="1"/>
  <c r="AD639" i="1"/>
  <c r="AE639" i="1"/>
  <c r="AF639" i="1"/>
  <c r="AG639" i="1"/>
  <c r="AH639" i="1"/>
  <c r="AI639" i="1"/>
  <c r="AJ639" i="1"/>
  <c r="AK639" i="1"/>
  <c r="AL639" i="1"/>
  <c r="AM639" i="1"/>
  <c r="AN639" i="1"/>
  <c r="AO639" i="1"/>
  <c r="AP639" i="1"/>
  <c r="AQ639" i="1"/>
  <c r="AR639" i="1"/>
  <c r="AS639" i="1"/>
  <c r="AT639" i="1"/>
  <c r="AU639" i="1"/>
  <c r="AV639" i="1"/>
  <c r="AW639" i="1"/>
  <c r="AX639" i="1"/>
  <c r="AY639" i="1"/>
  <c r="AZ639" i="1"/>
  <c r="BA639" i="1"/>
  <c r="BB639" i="1"/>
  <c r="BC639" i="1"/>
  <c r="BD639" i="1"/>
  <c r="BE639" i="1"/>
  <c r="BF639" i="1"/>
  <c r="H640" i="1"/>
  <c r="I640" i="1"/>
  <c r="J640" i="1"/>
  <c r="K640" i="1"/>
  <c r="L640" i="1"/>
  <c r="M640" i="1"/>
  <c r="N640" i="1"/>
  <c r="O640" i="1"/>
  <c r="P640" i="1"/>
  <c r="Q640" i="1"/>
  <c r="R640" i="1"/>
  <c r="S640" i="1"/>
  <c r="T640" i="1"/>
  <c r="U640" i="1"/>
  <c r="V640" i="1"/>
  <c r="W640" i="1"/>
  <c r="X640" i="1"/>
  <c r="Y640" i="1"/>
  <c r="Z640" i="1"/>
  <c r="AA640" i="1"/>
  <c r="AB640" i="1"/>
  <c r="AC640" i="1"/>
  <c r="AD640" i="1"/>
  <c r="AE640" i="1"/>
  <c r="AF640" i="1"/>
  <c r="AG640" i="1"/>
  <c r="AH640" i="1"/>
  <c r="AI640" i="1"/>
  <c r="AJ640" i="1"/>
  <c r="AK640" i="1"/>
  <c r="AL640" i="1"/>
  <c r="AM640" i="1"/>
  <c r="AN640" i="1"/>
  <c r="AO640" i="1"/>
  <c r="AP640" i="1"/>
  <c r="AQ640" i="1"/>
  <c r="AR640" i="1"/>
  <c r="AS640" i="1"/>
  <c r="AT640" i="1"/>
  <c r="AU640" i="1"/>
  <c r="AV640" i="1"/>
  <c r="AW640" i="1"/>
  <c r="AX640" i="1"/>
  <c r="AY640" i="1"/>
  <c r="AZ640" i="1"/>
  <c r="BA640" i="1"/>
  <c r="BB640" i="1"/>
  <c r="BC640" i="1"/>
  <c r="BD640" i="1"/>
  <c r="BE640" i="1"/>
  <c r="BF640" i="1"/>
  <c r="H641" i="1"/>
  <c r="I641" i="1"/>
  <c r="J641" i="1"/>
  <c r="K641" i="1"/>
  <c r="L641" i="1"/>
  <c r="M641" i="1"/>
  <c r="N641" i="1"/>
  <c r="O641" i="1"/>
  <c r="P641" i="1"/>
  <c r="Q641" i="1"/>
  <c r="R641" i="1"/>
  <c r="S641" i="1"/>
  <c r="T641" i="1"/>
  <c r="U641" i="1"/>
  <c r="V641" i="1"/>
  <c r="W641" i="1"/>
  <c r="X641" i="1"/>
  <c r="Y641" i="1"/>
  <c r="Z641" i="1"/>
  <c r="AA641" i="1"/>
  <c r="AB641" i="1"/>
  <c r="AC641" i="1"/>
  <c r="AD641" i="1"/>
  <c r="AE641" i="1"/>
  <c r="AF641" i="1"/>
  <c r="AG641" i="1"/>
  <c r="AH641" i="1"/>
  <c r="AI641" i="1"/>
  <c r="AJ641" i="1"/>
  <c r="AK641" i="1"/>
  <c r="AL641" i="1"/>
  <c r="AM641" i="1"/>
  <c r="AN641" i="1"/>
  <c r="AO641" i="1"/>
  <c r="AP641" i="1"/>
  <c r="AQ641" i="1"/>
  <c r="AR641" i="1"/>
  <c r="AS641" i="1"/>
  <c r="AT641" i="1"/>
  <c r="AU641" i="1"/>
  <c r="AV641" i="1"/>
  <c r="AW641" i="1"/>
  <c r="AX641" i="1"/>
  <c r="AY641" i="1"/>
  <c r="AZ641" i="1"/>
  <c r="BA641" i="1"/>
  <c r="BB641" i="1"/>
  <c r="BC641" i="1"/>
  <c r="BD641" i="1"/>
  <c r="BE641" i="1"/>
  <c r="BF641" i="1"/>
  <c r="H642" i="1"/>
  <c r="I642" i="1"/>
  <c r="J642" i="1"/>
  <c r="K642" i="1"/>
  <c r="L642" i="1"/>
  <c r="M642" i="1"/>
  <c r="N642" i="1"/>
  <c r="O642" i="1"/>
  <c r="P642" i="1"/>
  <c r="Q642" i="1"/>
  <c r="R642" i="1"/>
  <c r="S642" i="1"/>
  <c r="T642" i="1"/>
  <c r="U642" i="1"/>
  <c r="V642" i="1"/>
  <c r="W642" i="1"/>
  <c r="X642" i="1"/>
  <c r="Y642" i="1"/>
  <c r="Z642" i="1"/>
  <c r="AA642" i="1"/>
  <c r="AB642" i="1"/>
  <c r="AC642" i="1"/>
  <c r="AD642" i="1"/>
  <c r="AE642" i="1"/>
  <c r="AF642" i="1"/>
  <c r="AG642" i="1"/>
  <c r="AH642" i="1"/>
  <c r="AI642" i="1"/>
  <c r="AJ642" i="1"/>
  <c r="AK642" i="1"/>
  <c r="AL642" i="1"/>
  <c r="AM642" i="1"/>
  <c r="AN642" i="1"/>
  <c r="AO642" i="1"/>
  <c r="AP642" i="1"/>
  <c r="AQ642" i="1"/>
  <c r="AR642" i="1"/>
  <c r="AS642" i="1"/>
  <c r="AT642" i="1"/>
  <c r="AU642" i="1"/>
  <c r="AV642" i="1"/>
  <c r="AW642" i="1"/>
  <c r="AX642" i="1"/>
  <c r="AY642" i="1"/>
  <c r="AZ642" i="1"/>
  <c r="BA642" i="1"/>
  <c r="BB642" i="1"/>
  <c r="BC642" i="1"/>
  <c r="BD642" i="1"/>
  <c r="BE642" i="1"/>
  <c r="BF642" i="1"/>
  <c r="H643" i="1"/>
  <c r="I643" i="1"/>
  <c r="J643" i="1"/>
  <c r="K643" i="1"/>
  <c r="L643" i="1"/>
  <c r="M643" i="1"/>
  <c r="N643" i="1"/>
  <c r="O643" i="1"/>
  <c r="P643" i="1"/>
  <c r="Q643" i="1"/>
  <c r="R643" i="1"/>
  <c r="S643" i="1"/>
  <c r="T643" i="1"/>
  <c r="U643" i="1"/>
  <c r="V643" i="1"/>
  <c r="W643" i="1"/>
  <c r="X643" i="1"/>
  <c r="Y643" i="1"/>
  <c r="Z643" i="1"/>
  <c r="AA643" i="1"/>
  <c r="AB643" i="1"/>
  <c r="AC643" i="1"/>
  <c r="AD643" i="1"/>
  <c r="AE643" i="1"/>
  <c r="AF643" i="1"/>
  <c r="AG643" i="1"/>
  <c r="AH643" i="1"/>
  <c r="AI643" i="1"/>
  <c r="AJ643" i="1"/>
  <c r="AK643" i="1"/>
  <c r="AL643" i="1"/>
  <c r="AM643" i="1"/>
  <c r="AN643" i="1"/>
  <c r="AO643" i="1"/>
  <c r="AP643" i="1"/>
  <c r="AQ643" i="1"/>
  <c r="AR643" i="1"/>
  <c r="AS643" i="1"/>
  <c r="AT643" i="1"/>
  <c r="AU643" i="1"/>
  <c r="AV643" i="1"/>
  <c r="AW643" i="1"/>
  <c r="AX643" i="1"/>
  <c r="AY643" i="1"/>
  <c r="AZ643" i="1"/>
  <c r="BA643" i="1"/>
  <c r="BB643" i="1"/>
  <c r="BC643" i="1"/>
  <c r="BD643" i="1"/>
  <c r="BE643" i="1"/>
  <c r="BF643" i="1"/>
  <c r="H644" i="1"/>
  <c r="I644" i="1"/>
  <c r="J644" i="1"/>
  <c r="K644" i="1"/>
  <c r="L644" i="1"/>
  <c r="M644" i="1"/>
  <c r="N644" i="1"/>
  <c r="O644" i="1"/>
  <c r="P644" i="1"/>
  <c r="Q644" i="1"/>
  <c r="R644" i="1"/>
  <c r="S644" i="1"/>
  <c r="T644" i="1"/>
  <c r="U644" i="1"/>
  <c r="V644" i="1"/>
  <c r="W644" i="1"/>
  <c r="X644" i="1"/>
  <c r="Y644" i="1"/>
  <c r="Z644" i="1"/>
  <c r="AA644" i="1"/>
  <c r="AB644" i="1"/>
  <c r="AC644" i="1"/>
  <c r="AD644" i="1"/>
  <c r="AE644" i="1"/>
  <c r="AF644" i="1"/>
  <c r="AG644" i="1"/>
  <c r="AH644" i="1"/>
  <c r="AI644" i="1"/>
  <c r="AJ644" i="1"/>
  <c r="AK644" i="1"/>
  <c r="AL644" i="1"/>
  <c r="AM644" i="1"/>
  <c r="AN644" i="1"/>
  <c r="AO644" i="1"/>
  <c r="AP644" i="1"/>
  <c r="AQ644" i="1"/>
  <c r="AR644" i="1"/>
  <c r="AS644" i="1"/>
  <c r="AT644" i="1"/>
  <c r="AU644" i="1"/>
  <c r="AV644" i="1"/>
  <c r="AW644" i="1"/>
  <c r="AX644" i="1"/>
  <c r="AY644" i="1"/>
  <c r="AZ644" i="1"/>
  <c r="BA644" i="1"/>
  <c r="BB644" i="1"/>
  <c r="BC644" i="1"/>
  <c r="BD644" i="1"/>
  <c r="BE644" i="1"/>
  <c r="BF644" i="1"/>
  <c r="H645" i="1"/>
  <c r="I645" i="1"/>
  <c r="J645" i="1"/>
  <c r="K645" i="1"/>
  <c r="L645" i="1"/>
  <c r="M645" i="1"/>
  <c r="N645" i="1"/>
  <c r="O645" i="1"/>
  <c r="P645" i="1"/>
  <c r="Q645" i="1"/>
  <c r="R645" i="1"/>
  <c r="S645" i="1"/>
  <c r="T645" i="1"/>
  <c r="U645" i="1"/>
  <c r="V645" i="1"/>
  <c r="W645" i="1"/>
  <c r="X645" i="1"/>
  <c r="Y645" i="1"/>
  <c r="Z645" i="1"/>
  <c r="AA645" i="1"/>
  <c r="AB645" i="1"/>
  <c r="AC645" i="1"/>
  <c r="AD645" i="1"/>
  <c r="AE645" i="1"/>
  <c r="AF645" i="1"/>
  <c r="AG645" i="1"/>
  <c r="AH645" i="1"/>
  <c r="AI645" i="1"/>
  <c r="AJ645" i="1"/>
  <c r="AK645" i="1"/>
  <c r="AL645" i="1"/>
  <c r="AM645" i="1"/>
  <c r="AN645" i="1"/>
  <c r="AO645" i="1"/>
  <c r="AP645" i="1"/>
  <c r="AQ645" i="1"/>
  <c r="AR645" i="1"/>
  <c r="AS645" i="1"/>
  <c r="AT645" i="1"/>
  <c r="AU645" i="1"/>
  <c r="AV645" i="1"/>
  <c r="AW645" i="1"/>
  <c r="AX645" i="1"/>
  <c r="AY645" i="1"/>
  <c r="AZ645" i="1"/>
  <c r="BA645" i="1"/>
  <c r="BB645" i="1"/>
  <c r="BC645" i="1"/>
  <c r="BD645" i="1"/>
  <c r="BE645" i="1"/>
  <c r="BF645" i="1"/>
  <c r="H646" i="1"/>
  <c r="I646" i="1"/>
  <c r="J646" i="1"/>
  <c r="K646" i="1"/>
  <c r="L646" i="1"/>
  <c r="M646" i="1"/>
  <c r="N646" i="1"/>
  <c r="O646" i="1"/>
  <c r="P646" i="1"/>
  <c r="Q646" i="1"/>
  <c r="R646" i="1"/>
  <c r="S646" i="1"/>
  <c r="T646" i="1"/>
  <c r="U646" i="1"/>
  <c r="V646" i="1"/>
  <c r="W646" i="1"/>
  <c r="X646" i="1"/>
  <c r="Y646" i="1"/>
  <c r="Z646" i="1"/>
  <c r="AA646" i="1"/>
  <c r="AB646" i="1"/>
  <c r="AC646" i="1"/>
  <c r="AD646" i="1"/>
  <c r="AE646" i="1"/>
  <c r="AF646" i="1"/>
  <c r="AG646" i="1"/>
  <c r="AH646" i="1"/>
  <c r="AI646" i="1"/>
  <c r="AJ646" i="1"/>
  <c r="AK646" i="1"/>
  <c r="AL646" i="1"/>
  <c r="AM646" i="1"/>
  <c r="AN646" i="1"/>
  <c r="AO646" i="1"/>
  <c r="AP646" i="1"/>
  <c r="AQ646" i="1"/>
  <c r="AR646" i="1"/>
  <c r="AS646" i="1"/>
  <c r="AT646" i="1"/>
  <c r="AU646" i="1"/>
  <c r="AV646" i="1"/>
  <c r="AW646" i="1"/>
  <c r="AX646" i="1"/>
  <c r="AY646" i="1"/>
  <c r="AZ646" i="1"/>
  <c r="BA646" i="1"/>
  <c r="BB646" i="1"/>
  <c r="BC646" i="1"/>
  <c r="BD646" i="1"/>
  <c r="BE646" i="1"/>
  <c r="BF646" i="1"/>
  <c r="H647" i="1"/>
  <c r="I647" i="1"/>
  <c r="J647" i="1"/>
  <c r="K647" i="1"/>
  <c r="L647" i="1"/>
  <c r="M647" i="1"/>
  <c r="N647" i="1"/>
  <c r="O647" i="1"/>
  <c r="P647" i="1"/>
  <c r="Q647" i="1"/>
  <c r="R647" i="1"/>
  <c r="S647" i="1"/>
  <c r="T647" i="1"/>
  <c r="U647" i="1"/>
  <c r="V647" i="1"/>
  <c r="W647" i="1"/>
  <c r="X647" i="1"/>
  <c r="Y647" i="1"/>
  <c r="Z647" i="1"/>
  <c r="AA647" i="1"/>
  <c r="AB647" i="1"/>
  <c r="AC647" i="1"/>
  <c r="AD647" i="1"/>
  <c r="AE647" i="1"/>
  <c r="AF647" i="1"/>
  <c r="AG647" i="1"/>
  <c r="AH647" i="1"/>
  <c r="AI647" i="1"/>
  <c r="AJ647" i="1"/>
  <c r="AK647" i="1"/>
  <c r="AL647" i="1"/>
  <c r="AM647" i="1"/>
  <c r="AN647" i="1"/>
  <c r="AO647" i="1"/>
  <c r="AP647" i="1"/>
  <c r="AQ647" i="1"/>
  <c r="AR647" i="1"/>
  <c r="AS647" i="1"/>
  <c r="AT647" i="1"/>
  <c r="AU647" i="1"/>
  <c r="AV647" i="1"/>
  <c r="AW647" i="1"/>
  <c r="AX647" i="1"/>
  <c r="AY647" i="1"/>
  <c r="AZ647" i="1"/>
  <c r="BA647" i="1"/>
  <c r="BB647" i="1"/>
  <c r="BC647" i="1"/>
  <c r="BD647" i="1"/>
  <c r="BE647" i="1"/>
  <c r="BF647" i="1"/>
  <c r="H648" i="1"/>
  <c r="I648" i="1"/>
  <c r="J648" i="1"/>
  <c r="K648" i="1"/>
  <c r="L648" i="1"/>
  <c r="M648" i="1"/>
  <c r="N648" i="1"/>
  <c r="O648" i="1"/>
  <c r="P648" i="1"/>
  <c r="Q648" i="1"/>
  <c r="R648" i="1"/>
  <c r="S648" i="1"/>
  <c r="T648" i="1"/>
  <c r="U648" i="1"/>
  <c r="V648" i="1"/>
  <c r="W648" i="1"/>
  <c r="X648" i="1"/>
  <c r="Y648" i="1"/>
  <c r="Z648" i="1"/>
  <c r="AA648" i="1"/>
  <c r="AB648" i="1"/>
  <c r="AC648" i="1"/>
  <c r="AD648" i="1"/>
  <c r="AE648" i="1"/>
  <c r="AF648" i="1"/>
  <c r="AG648" i="1"/>
  <c r="AH648" i="1"/>
  <c r="AI648" i="1"/>
  <c r="AJ648" i="1"/>
  <c r="AK648" i="1"/>
  <c r="AL648" i="1"/>
  <c r="AM648" i="1"/>
  <c r="AN648" i="1"/>
  <c r="AO648" i="1"/>
  <c r="AP648" i="1"/>
  <c r="AQ648" i="1"/>
  <c r="AR648" i="1"/>
  <c r="AS648" i="1"/>
  <c r="AT648" i="1"/>
  <c r="AU648" i="1"/>
  <c r="AV648" i="1"/>
  <c r="AW648" i="1"/>
  <c r="AX648" i="1"/>
  <c r="AY648" i="1"/>
  <c r="AZ648" i="1"/>
  <c r="BA648" i="1"/>
  <c r="BB648" i="1"/>
  <c r="BC648" i="1"/>
  <c r="BD648" i="1"/>
  <c r="BE648" i="1"/>
  <c r="BF648" i="1"/>
  <c r="H649" i="1"/>
  <c r="I649" i="1"/>
  <c r="J649" i="1"/>
  <c r="K649" i="1"/>
  <c r="L649" i="1"/>
  <c r="M649" i="1"/>
  <c r="N649" i="1"/>
  <c r="O649" i="1"/>
  <c r="P649" i="1"/>
  <c r="Q649" i="1"/>
  <c r="R649" i="1"/>
  <c r="S649" i="1"/>
  <c r="T649" i="1"/>
  <c r="U649" i="1"/>
  <c r="V649" i="1"/>
  <c r="W649" i="1"/>
  <c r="X649" i="1"/>
  <c r="Y649" i="1"/>
  <c r="Z649" i="1"/>
  <c r="AA649" i="1"/>
  <c r="AB649" i="1"/>
  <c r="AC649" i="1"/>
  <c r="AD649" i="1"/>
  <c r="AE649" i="1"/>
  <c r="AF649" i="1"/>
  <c r="AG649" i="1"/>
  <c r="AH649" i="1"/>
  <c r="AI649" i="1"/>
  <c r="AJ649" i="1"/>
  <c r="AK649" i="1"/>
  <c r="AL649" i="1"/>
  <c r="AM649" i="1"/>
  <c r="AN649" i="1"/>
  <c r="AO649" i="1"/>
  <c r="AP649" i="1"/>
  <c r="AQ649" i="1"/>
  <c r="AR649" i="1"/>
  <c r="AS649" i="1"/>
  <c r="AT649" i="1"/>
  <c r="AU649" i="1"/>
  <c r="AV649" i="1"/>
  <c r="AW649" i="1"/>
  <c r="AX649" i="1"/>
  <c r="AY649" i="1"/>
  <c r="AZ649" i="1"/>
  <c r="BA649" i="1"/>
  <c r="BB649" i="1"/>
  <c r="BC649" i="1"/>
  <c r="BD649" i="1"/>
  <c r="BE649" i="1"/>
  <c r="BF649" i="1"/>
  <c r="H650" i="1"/>
  <c r="I650" i="1"/>
  <c r="J650" i="1"/>
  <c r="K650" i="1"/>
  <c r="L650" i="1"/>
  <c r="M650" i="1"/>
  <c r="N650" i="1"/>
  <c r="O650" i="1"/>
  <c r="P650" i="1"/>
  <c r="Q650" i="1"/>
  <c r="R650" i="1"/>
  <c r="S650" i="1"/>
  <c r="T650" i="1"/>
  <c r="U650" i="1"/>
  <c r="V650" i="1"/>
  <c r="W650" i="1"/>
  <c r="X650" i="1"/>
  <c r="Y650" i="1"/>
  <c r="Z650" i="1"/>
  <c r="AA650" i="1"/>
  <c r="AB650" i="1"/>
  <c r="AC650" i="1"/>
  <c r="AD650" i="1"/>
  <c r="AE650" i="1"/>
  <c r="AF650" i="1"/>
  <c r="AG650" i="1"/>
  <c r="AH650" i="1"/>
  <c r="AI650" i="1"/>
  <c r="AJ650" i="1"/>
  <c r="AK650" i="1"/>
  <c r="AL650" i="1"/>
  <c r="AM650" i="1"/>
  <c r="AN650" i="1"/>
  <c r="AO650" i="1"/>
  <c r="AP650" i="1"/>
  <c r="AQ650" i="1"/>
  <c r="AR650" i="1"/>
  <c r="AS650" i="1"/>
  <c r="AT650" i="1"/>
  <c r="AU650" i="1"/>
  <c r="AV650" i="1"/>
  <c r="AW650" i="1"/>
  <c r="AX650" i="1"/>
  <c r="AY650" i="1"/>
  <c r="AZ650" i="1"/>
  <c r="BA650" i="1"/>
  <c r="BB650" i="1"/>
  <c r="BC650" i="1"/>
  <c r="BD650" i="1"/>
  <c r="BE650" i="1"/>
  <c r="BF650" i="1"/>
  <c r="H651" i="1"/>
  <c r="I651" i="1"/>
  <c r="J651" i="1"/>
  <c r="K651" i="1"/>
  <c r="L651" i="1"/>
  <c r="M651" i="1"/>
  <c r="N651" i="1"/>
  <c r="O651" i="1"/>
  <c r="P651" i="1"/>
  <c r="Q651" i="1"/>
  <c r="R651" i="1"/>
  <c r="S651" i="1"/>
  <c r="T651" i="1"/>
  <c r="U651" i="1"/>
  <c r="V651" i="1"/>
  <c r="W651" i="1"/>
  <c r="X651" i="1"/>
  <c r="Y651" i="1"/>
  <c r="Z651" i="1"/>
  <c r="AA651" i="1"/>
  <c r="AB651" i="1"/>
  <c r="AC651" i="1"/>
  <c r="AD651" i="1"/>
  <c r="AE651" i="1"/>
  <c r="AF651" i="1"/>
  <c r="AG651" i="1"/>
  <c r="AH651" i="1"/>
  <c r="AI651" i="1"/>
  <c r="AJ651" i="1"/>
  <c r="AK651" i="1"/>
  <c r="AL651" i="1"/>
  <c r="AM651" i="1"/>
  <c r="AN651" i="1"/>
  <c r="AO651" i="1"/>
  <c r="AP651" i="1"/>
  <c r="AQ651" i="1"/>
  <c r="AR651" i="1"/>
  <c r="AS651" i="1"/>
  <c r="AT651" i="1"/>
  <c r="AU651" i="1"/>
  <c r="AV651" i="1"/>
  <c r="AW651" i="1"/>
  <c r="AX651" i="1"/>
  <c r="AY651" i="1"/>
  <c r="AZ651" i="1"/>
  <c r="BA651" i="1"/>
  <c r="BB651" i="1"/>
  <c r="BC651" i="1"/>
  <c r="BD651" i="1"/>
  <c r="BE651" i="1"/>
  <c r="BF651" i="1"/>
  <c r="H652" i="1"/>
  <c r="I652" i="1"/>
  <c r="J652" i="1"/>
  <c r="K652" i="1"/>
  <c r="L652" i="1"/>
  <c r="M652" i="1"/>
  <c r="N652" i="1"/>
  <c r="O652" i="1"/>
  <c r="P652" i="1"/>
  <c r="Q652" i="1"/>
  <c r="R652" i="1"/>
  <c r="S652" i="1"/>
  <c r="T652" i="1"/>
  <c r="U652" i="1"/>
  <c r="V652" i="1"/>
  <c r="W652" i="1"/>
  <c r="X652" i="1"/>
  <c r="Y652" i="1"/>
  <c r="Z652" i="1"/>
  <c r="AA652" i="1"/>
  <c r="AB652" i="1"/>
  <c r="AC652" i="1"/>
  <c r="AD652" i="1"/>
  <c r="AE652" i="1"/>
  <c r="AF652" i="1"/>
  <c r="AG652" i="1"/>
  <c r="AH652" i="1"/>
  <c r="AI652" i="1"/>
  <c r="AJ652" i="1"/>
  <c r="AK652" i="1"/>
  <c r="AL652" i="1"/>
  <c r="AM652" i="1"/>
  <c r="AN652" i="1"/>
  <c r="AO652" i="1"/>
  <c r="AP652" i="1"/>
  <c r="AQ652" i="1"/>
  <c r="AR652" i="1"/>
  <c r="AS652" i="1"/>
  <c r="AT652" i="1"/>
  <c r="AU652" i="1"/>
  <c r="AV652" i="1"/>
  <c r="AW652" i="1"/>
  <c r="AX652" i="1"/>
  <c r="AY652" i="1"/>
  <c r="AZ652" i="1"/>
  <c r="BA652" i="1"/>
  <c r="BB652" i="1"/>
  <c r="BC652" i="1"/>
  <c r="BD652" i="1"/>
  <c r="BE652" i="1"/>
  <c r="BF652" i="1"/>
  <c r="H653" i="1"/>
  <c r="I653" i="1"/>
  <c r="J653" i="1"/>
  <c r="K653" i="1"/>
  <c r="L653" i="1"/>
  <c r="M653" i="1"/>
  <c r="N653" i="1"/>
  <c r="O653" i="1"/>
  <c r="P653" i="1"/>
  <c r="Q653" i="1"/>
  <c r="R653" i="1"/>
  <c r="S653" i="1"/>
  <c r="T653" i="1"/>
  <c r="U653" i="1"/>
  <c r="V653" i="1"/>
  <c r="W653" i="1"/>
  <c r="X653" i="1"/>
  <c r="Y653" i="1"/>
  <c r="Z653" i="1"/>
  <c r="AA653" i="1"/>
  <c r="AB653" i="1"/>
  <c r="AC653" i="1"/>
  <c r="AD653" i="1"/>
  <c r="AE653" i="1"/>
  <c r="AF653" i="1"/>
  <c r="AG653" i="1"/>
  <c r="AH653" i="1"/>
  <c r="AI653" i="1"/>
  <c r="AJ653" i="1"/>
  <c r="AK653" i="1"/>
  <c r="AL653" i="1"/>
  <c r="AM653" i="1"/>
  <c r="AN653" i="1"/>
  <c r="AO653" i="1"/>
  <c r="AP653" i="1"/>
  <c r="AQ653" i="1"/>
  <c r="AR653" i="1"/>
  <c r="AS653" i="1"/>
  <c r="AT653" i="1"/>
  <c r="AU653" i="1"/>
  <c r="AV653" i="1"/>
  <c r="AW653" i="1"/>
  <c r="AX653" i="1"/>
  <c r="AY653" i="1"/>
  <c r="AZ653" i="1"/>
  <c r="BA653" i="1"/>
  <c r="BB653" i="1"/>
  <c r="BC653" i="1"/>
  <c r="BD653" i="1"/>
  <c r="BE653" i="1"/>
  <c r="BF653" i="1"/>
  <c r="H654" i="1"/>
  <c r="I654" i="1"/>
  <c r="J654" i="1"/>
  <c r="K654" i="1"/>
  <c r="L654" i="1"/>
  <c r="M654" i="1"/>
  <c r="N654" i="1"/>
  <c r="O654" i="1"/>
  <c r="P654" i="1"/>
  <c r="Q654" i="1"/>
  <c r="R654" i="1"/>
  <c r="S654" i="1"/>
  <c r="T654" i="1"/>
  <c r="U654" i="1"/>
  <c r="V654" i="1"/>
  <c r="W654" i="1"/>
  <c r="X654" i="1"/>
  <c r="Y654" i="1"/>
  <c r="Z654" i="1"/>
  <c r="AA654" i="1"/>
  <c r="AB654" i="1"/>
  <c r="AC654" i="1"/>
  <c r="AD654" i="1"/>
  <c r="AE654" i="1"/>
  <c r="AF654" i="1"/>
  <c r="AG654" i="1"/>
  <c r="AH654" i="1"/>
  <c r="AI654" i="1"/>
  <c r="AJ654" i="1"/>
  <c r="AK654" i="1"/>
  <c r="AL654" i="1"/>
  <c r="AM654" i="1"/>
  <c r="AN654" i="1"/>
  <c r="AO654" i="1"/>
  <c r="AP654" i="1"/>
  <c r="AQ654" i="1"/>
  <c r="AR654" i="1"/>
  <c r="AS654" i="1"/>
  <c r="AT654" i="1"/>
  <c r="AU654" i="1"/>
  <c r="AV654" i="1"/>
  <c r="AW654" i="1"/>
  <c r="AX654" i="1"/>
  <c r="AY654" i="1"/>
  <c r="AZ654" i="1"/>
  <c r="BA654" i="1"/>
  <c r="BB654" i="1"/>
  <c r="BC654" i="1"/>
  <c r="BD654" i="1"/>
  <c r="BE654" i="1"/>
  <c r="BF654" i="1"/>
  <c r="H655" i="1"/>
  <c r="I655" i="1"/>
  <c r="J655" i="1"/>
  <c r="K655" i="1"/>
  <c r="L655" i="1"/>
  <c r="M655" i="1"/>
  <c r="N655" i="1"/>
  <c r="O655" i="1"/>
  <c r="P655" i="1"/>
  <c r="Q655" i="1"/>
  <c r="R655" i="1"/>
  <c r="S655" i="1"/>
  <c r="T655" i="1"/>
  <c r="U655" i="1"/>
  <c r="V655" i="1"/>
  <c r="W655" i="1"/>
  <c r="X655" i="1"/>
  <c r="Y655" i="1"/>
  <c r="Z655" i="1"/>
  <c r="AA655" i="1"/>
  <c r="AB655" i="1"/>
  <c r="AC655" i="1"/>
  <c r="AD655" i="1"/>
  <c r="AE655" i="1"/>
  <c r="AF655" i="1"/>
  <c r="AG655" i="1"/>
  <c r="AH655" i="1"/>
  <c r="AI655" i="1"/>
  <c r="AJ655" i="1"/>
  <c r="AK655" i="1"/>
  <c r="AL655" i="1"/>
  <c r="AM655" i="1"/>
  <c r="AN655" i="1"/>
  <c r="AO655" i="1"/>
  <c r="AP655" i="1"/>
  <c r="AQ655" i="1"/>
  <c r="AR655" i="1"/>
  <c r="AS655" i="1"/>
  <c r="AT655" i="1"/>
  <c r="AU655" i="1"/>
  <c r="AV655" i="1"/>
  <c r="AW655" i="1"/>
  <c r="AX655" i="1"/>
  <c r="AY655" i="1"/>
  <c r="AZ655" i="1"/>
  <c r="BA655" i="1"/>
  <c r="BB655" i="1"/>
  <c r="BC655" i="1"/>
  <c r="BD655" i="1"/>
  <c r="BE655" i="1"/>
  <c r="BF655" i="1"/>
  <c r="H656" i="1"/>
  <c r="I656" i="1"/>
  <c r="J656" i="1"/>
  <c r="K656" i="1"/>
  <c r="L656" i="1"/>
  <c r="M656" i="1"/>
  <c r="N656" i="1"/>
  <c r="O656" i="1"/>
  <c r="P656" i="1"/>
  <c r="Q656" i="1"/>
  <c r="R656" i="1"/>
  <c r="S656" i="1"/>
  <c r="T656" i="1"/>
  <c r="U656" i="1"/>
  <c r="V656" i="1"/>
  <c r="W656" i="1"/>
  <c r="X656" i="1"/>
  <c r="Y656" i="1"/>
  <c r="Z656" i="1"/>
  <c r="AA656" i="1"/>
  <c r="AB656" i="1"/>
  <c r="AC656" i="1"/>
  <c r="AD656" i="1"/>
  <c r="AE656" i="1"/>
  <c r="AF656" i="1"/>
  <c r="AG656" i="1"/>
  <c r="AH656" i="1"/>
  <c r="AI656" i="1"/>
  <c r="AJ656" i="1"/>
  <c r="AK656" i="1"/>
  <c r="AL656" i="1"/>
  <c r="AM656" i="1"/>
  <c r="AN656" i="1"/>
  <c r="AO656" i="1"/>
  <c r="AP656" i="1"/>
  <c r="AQ656" i="1"/>
  <c r="AR656" i="1"/>
  <c r="AS656" i="1"/>
  <c r="AT656" i="1"/>
  <c r="AU656" i="1"/>
  <c r="AV656" i="1"/>
  <c r="AW656" i="1"/>
  <c r="AX656" i="1"/>
  <c r="AY656" i="1"/>
  <c r="AZ656" i="1"/>
  <c r="BA656" i="1"/>
  <c r="BB656" i="1"/>
  <c r="BC656" i="1"/>
  <c r="BD656" i="1"/>
  <c r="BE656" i="1"/>
  <c r="BF656" i="1"/>
  <c r="H657" i="1"/>
  <c r="I657" i="1"/>
  <c r="J657" i="1"/>
  <c r="K657" i="1"/>
  <c r="L657" i="1"/>
  <c r="M657" i="1"/>
  <c r="N657" i="1"/>
  <c r="O657" i="1"/>
  <c r="P657" i="1"/>
  <c r="Q657" i="1"/>
  <c r="R657" i="1"/>
  <c r="S657" i="1"/>
  <c r="T657" i="1"/>
  <c r="U657" i="1"/>
  <c r="V657" i="1"/>
  <c r="W657" i="1"/>
  <c r="X657" i="1"/>
  <c r="Y657" i="1"/>
  <c r="Z657" i="1"/>
  <c r="AA657" i="1"/>
  <c r="AB657" i="1"/>
  <c r="AC657" i="1"/>
  <c r="AD657" i="1"/>
  <c r="AE657" i="1"/>
  <c r="AF657" i="1"/>
  <c r="AG657" i="1"/>
  <c r="AH657" i="1"/>
  <c r="AI657" i="1"/>
  <c r="AJ657" i="1"/>
  <c r="AK657" i="1"/>
  <c r="AL657" i="1"/>
  <c r="AM657" i="1"/>
  <c r="AN657" i="1"/>
  <c r="AO657" i="1"/>
  <c r="AP657" i="1"/>
  <c r="AQ657" i="1"/>
  <c r="AR657" i="1"/>
  <c r="AS657" i="1"/>
  <c r="AT657" i="1"/>
  <c r="AU657" i="1"/>
  <c r="AV657" i="1"/>
  <c r="AW657" i="1"/>
  <c r="AX657" i="1"/>
  <c r="AY657" i="1"/>
  <c r="AZ657" i="1"/>
  <c r="BA657" i="1"/>
  <c r="BB657" i="1"/>
  <c r="BC657" i="1"/>
  <c r="BD657" i="1"/>
  <c r="BE657" i="1"/>
  <c r="BF657" i="1"/>
  <c r="H658" i="1"/>
  <c r="I658" i="1"/>
  <c r="J658" i="1"/>
  <c r="K658" i="1"/>
  <c r="L658" i="1"/>
  <c r="M658" i="1"/>
  <c r="N658" i="1"/>
  <c r="O658" i="1"/>
  <c r="P658" i="1"/>
  <c r="Q658" i="1"/>
  <c r="R658" i="1"/>
  <c r="S658" i="1"/>
  <c r="T658" i="1"/>
  <c r="U658" i="1"/>
  <c r="V658" i="1"/>
  <c r="W658" i="1"/>
  <c r="X658" i="1"/>
  <c r="Y658" i="1"/>
  <c r="Z658" i="1"/>
  <c r="AA658" i="1"/>
  <c r="AB658" i="1"/>
  <c r="AC658" i="1"/>
  <c r="AD658" i="1"/>
  <c r="AE658" i="1"/>
  <c r="AF658" i="1"/>
  <c r="AG658" i="1"/>
  <c r="AH658" i="1"/>
  <c r="AI658" i="1"/>
  <c r="AJ658" i="1"/>
  <c r="AK658" i="1"/>
  <c r="AL658" i="1"/>
  <c r="AM658" i="1"/>
  <c r="AN658" i="1"/>
  <c r="AO658" i="1"/>
  <c r="AP658" i="1"/>
  <c r="AQ658" i="1"/>
  <c r="AR658" i="1"/>
  <c r="AS658" i="1"/>
  <c r="AT658" i="1"/>
  <c r="AU658" i="1"/>
  <c r="AV658" i="1"/>
  <c r="AW658" i="1"/>
  <c r="AX658" i="1"/>
  <c r="AY658" i="1"/>
  <c r="AZ658" i="1"/>
  <c r="BA658" i="1"/>
  <c r="BB658" i="1"/>
  <c r="BC658" i="1"/>
  <c r="BD658" i="1"/>
  <c r="BE658" i="1"/>
  <c r="BF658" i="1"/>
  <c r="H659" i="1"/>
  <c r="I659" i="1"/>
  <c r="J659" i="1"/>
  <c r="K659" i="1"/>
  <c r="L659" i="1"/>
  <c r="M659" i="1"/>
  <c r="N659" i="1"/>
  <c r="O659" i="1"/>
  <c r="P659" i="1"/>
  <c r="Q659" i="1"/>
  <c r="R659" i="1"/>
  <c r="S659" i="1"/>
  <c r="T659" i="1"/>
  <c r="U659" i="1"/>
  <c r="V659" i="1"/>
  <c r="W659" i="1"/>
  <c r="X659" i="1"/>
  <c r="Y659" i="1"/>
  <c r="Z659" i="1"/>
  <c r="AA659" i="1"/>
  <c r="AB659" i="1"/>
  <c r="AC659" i="1"/>
  <c r="AD659" i="1"/>
  <c r="AE659" i="1"/>
  <c r="AF659" i="1"/>
  <c r="AG659" i="1"/>
  <c r="AH659" i="1"/>
  <c r="AI659" i="1"/>
  <c r="AJ659" i="1"/>
  <c r="AK659" i="1"/>
  <c r="AL659" i="1"/>
  <c r="AM659" i="1"/>
  <c r="AN659" i="1"/>
  <c r="AO659" i="1"/>
  <c r="AP659" i="1"/>
  <c r="AQ659" i="1"/>
  <c r="AR659" i="1"/>
  <c r="AS659" i="1"/>
  <c r="AT659" i="1"/>
  <c r="AU659" i="1"/>
  <c r="AV659" i="1"/>
  <c r="AW659" i="1"/>
  <c r="AX659" i="1"/>
  <c r="AY659" i="1"/>
  <c r="AZ659" i="1"/>
  <c r="BA659" i="1"/>
  <c r="BB659" i="1"/>
  <c r="BC659" i="1"/>
  <c r="BD659" i="1"/>
  <c r="BE659" i="1"/>
  <c r="BF659" i="1"/>
  <c r="H660" i="1"/>
  <c r="I660" i="1"/>
  <c r="J660" i="1"/>
  <c r="K660" i="1"/>
  <c r="L660" i="1"/>
  <c r="M660" i="1"/>
  <c r="N660" i="1"/>
  <c r="O660" i="1"/>
  <c r="P660" i="1"/>
  <c r="Q660" i="1"/>
  <c r="R660" i="1"/>
  <c r="S660" i="1"/>
  <c r="T660" i="1"/>
  <c r="U660" i="1"/>
  <c r="V660" i="1"/>
  <c r="W660" i="1"/>
  <c r="X660" i="1"/>
  <c r="Y660" i="1"/>
  <c r="Z660" i="1"/>
  <c r="AA660" i="1"/>
  <c r="AB660" i="1"/>
  <c r="AC660" i="1"/>
  <c r="AD660" i="1"/>
  <c r="AE660" i="1"/>
  <c r="AF660" i="1"/>
  <c r="AG660" i="1"/>
  <c r="AH660" i="1"/>
  <c r="AI660" i="1"/>
  <c r="AJ660" i="1"/>
  <c r="AK660" i="1"/>
  <c r="AL660" i="1"/>
  <c r="AM660" i="1"/>
  <c r="AN660" i="1"/>
  <c r="AO660" i="1"/>
  <c r="AP660" i="1"/>
  <c r="AQ660" i="1"/>
  <c r="AR660" i="1"/>
  <c r="AS660" i="1"/>
  <c r="AT660" i="1"/>
  <c r="AU660" i="1"/>
  <c r="AV660" i="1"/>
  <c r="AW660" i="1"/>
  <c r="AX660" i="1"/>
  <c r="AY660" i="1"/>
  <c r="AZ660" i="1"/>
  <c r="BA660" i="1"/>
  <c r="BB660" i="1"/>
  <c r="BC660" i="1"/>
  <c r="BD660" i="1"/>
  <c r="BE660" i="1"/>
  <c r="BF660" i="1"/>
  <c r="H661" i="1"/>
  <c r="I661" i="1"/>
  <c r="J661" i="1"/>
  <c r="K661" i="1"/>
  <c r="L661" i="1"/>
  <c r="M661" i="1"/>
  <c r="N661" i="1"/>
  <c r="O661" i="1"/>
  <c r="P661" i="1"/>
  <c r="Q661" i="1"/>
  <c r="R661" i="1"/>
  <c r="S661" i="1"/>
  <c r="T661" i="1"/>
  <c r="U661" i="1"/>
  <c r="V661" i="1"/>
  <c r="W661" i="1"/>
  <c r="X661" i="1"/>
  <c r="Y661" i="1"/>
  <c r="Z661" i="1"/>
  <c r="AA661" i="1"/>
  <c r="AB661" i="1"/>
  <c r="AC661" i="1"/>
  <c r="AD661" i="1"/>
  <c r="AE661" i="1"/>
  <c r="AF661" i="1"/>
  <c r="AG661" i="1"/>
  <c r="AH661" i="1"/>
  <c r="AI661" i="1"/>
  <c r="AJ661" i="1"/>
  <c r="AK661" i="1"/>
  <c r="AL661" i="1"/>
  <c r="AM661" i="1"/>
  <c r="AN661" i="1"/>
  <c r="AO661" i="1"/>
  <c r="AP661" i="1"/>
  <c r="AQ661" i="1"/>
  <c r="AR661" i="1"/>
  <c r="AS661" i="1"/>
  <c r="AT661" i="1"/>
  <c r="AU661" i="1"/>
  <c r="AV661" i="1"/>
  <c r="AW661" i="1"/>
  <c r="AX661" i="1"/>
  <c r="AY661" i="1"/>
  <c r="AZ661" i="1"/>
  <c r="BA661" i="1"/>
  <c r="BB661" i="1"/>
  <c r="BC661" i="1"/>
  <c r="BD661" i="1"/>
  <c r="BE661" i="1"/>
  <c r="BF661" i="1"/>
  <c r="H662" i="1"/>
  <c r="I662" i="1"/>
  <c r="J662" i="1"/>
  <c r="K662" i="1"/>
  <c r="L662" i="1"/>
  <c r="M662" i="1"/>
  <c r="N662" i="1"/>
  <c r="O662" i="1"/>
  <c r="P662" i="1"/>
  <c r="Q662" i="1"/>
  <c r="R662" i="1"/>
  <c r="S662" i="1"/>
  <c r="T662" i="1"/>
  <c r="U662" i="1"/>
  <c r="V662" i="1"/>
  <c r="W662" i="1"/>
  <c r="X662" i="1"/>
  <c r="Y662" i="1"/>
  <c r="Z662" i="1"/>
  <c r="AA662" i="1"/>
  <c r="AB662" i="1"/>
  <c r="AC662" i="1"/>
  <c r="AD662" i="1"/>
  <c r="AE662" i="1"/>
  <c r="AF662" i="1"/>
  <c r="AG662" i="1"/>
  <c r="AH662" i="1"/>
  <c r="AI662" i="1"/>
  <c r="AJ662" i="1"/>
  <c r="AK662" i="1"/>
  <c r="AL662" i="1"/>
  <c r="AM662" i="1"/>
  <c r="AN662" i="1"/>
  <c r="AO662" i="1"/>
  <c r="AP662" i="1"/>
  <c r="AQ662" i="1"/>
  <c r="AR662" i="1"/>
  <c r="AS662" i="1"/>
  <c r="AT662" i="1"/>
  <c r="AU662" i="1"/>
  <c r="AV662" i="1"/>
  <c r="AW662" i="1"/>
  <c r="AX662" i="1"/>
  <c r="AY662" i="1"/>
  <c r="AZ662" i="1"/>
  <c r="BA662" i="1"/>
  <c r="BB662" i="1"/>
  <c r="BC662" i="1"/>
  <c r="BD662" i="1"/>
  <c r="BE662" i="1"/>
  <c r="BF662" i="1"/>
  <c r="H663" i="1"/>
  <c r="I663" i="1"/>
  <c r="J663" i="1"/>
  <c r="K663" i="1"/>
  <c r="L663" i="1"/>
  <c r="M663" i="1"/>
  <c r="N663" i="1"/>
  <c r="O663" i="1"/>
  <c r="P663" i="1"/>
  <c r="Q663" i="1"/>
  <c r="R663" i="1"/>
  <c r="S663" i="1"/>
  <c r="T663" i="1"/>
  <c r="U663" i="1"/>
  <c r="V663" i="1"/>
  <c r="W663" i="1"/>
  <c r="X663" i="1"/>
  <c r="Y663" i="1"/>
  <c r="Z663" i="1"/>
  <c r="AA663" i="1"/>
  <c r="AB663" i="1"/>
  <c r="AC663" i="1"/>
  <c r="AD663" i="1"/>
  <c r="AE663" i="1"/>
  <c r="AF663" i="1"/>
  <c r="AG663" i="1"/>
  <c r="AH663" i="1"/>
  <c r="AI663" i="1"/>
  <c r="AJ663" i="1"/>
  <c r="AK663" i="1"/>
  <c r="AL663" i="1"/>
  <c r="AM663" i="1"/>
  <c r="AN663" i="1"/>
  <c r="AO663" i="1"/>
  <c r="AP663" i="1"/>
  <c r="AQ663" i="1"/>
  <c r="AR663" i="1"/>
  <c r="AS663" i="1"/>
  <c r="AT663" i="1"/>
  <c r="AU663" i="1"/>
  <c r="AV663" i="1"/>
  <c r="AW663" i="1"/>
  <c r="AX663" i="1"/>
  <c r="AY663" i="1"/>
  <c r="AZ663" i="1"/>
  <c r="BA663" i="1"/>
  <c r="BB663" i="1"/>
  <c r="BC663" i="1"/>
  <c r="BD663" i="1"/>
  <c r="BE663" i="1"/>
  <c r="BF663" i="1"/>
  <c r="H664" i="1"/>
  <c r="I664" i="1"/>
  <c r="J664" i="1"/>
  <c r="K664" i="1"/>
  <c r="L664" i="1"/>
  <c r="M664" i="1"/>
  <c r="N664" i="1"/>
  <c r="O664" i="1"/>
  <c r="P664" i="1"/>
  <c r="Q664" i="1"/>
  <c r="R664" i="1"/>
  <c r="S664" i="1"/>
  <c r="T664" i="1"/>
  <c r="U664" i="1"/>
  <c r="V664" i="1"/>
  <c r="W664" i="1"/>
  <c r="X664" i="1"/>
  <c r="Y664" i="1"/>
  <c r="Z664" i="1"/>
  <c r="AA664" i="1"/>
  <c r="AB664" i="1"/>
  <c r="AC664" i="1"/>
  <c r="AD664" i="1"/>
  <c r="AE664" i="1"/>
  <c r="AF664" i="1"/>
  <c r="AG664" i="1"/>
  <c r="AH664" i="1"/>
  <c r="AI664" i="1"/>
  <c r="AJ664" i="1"/>
  <c r="AK664" i="1"/>
  <c r="AL664" i="1"/>
  <c r="AM664" i="1"/>
  <c r="AN664" i="1"/>
  <c r="AO664" i="1"/>
  <c r="AP664" i="1"/>
  <c r="AQ664" i="1"/>
  <c r="AR664" i="1"/>
  <c r="AS664" i="1"/>
  <c r="AT664" i="1"/>
  <c r="AU664" i="1"/>
  <c r="AV664" i="1"/>
  <c r="AW664" i="1"/>
  <c r="AX664" i="1"/>
  <c r="AY664" i="1"/>
  <c r="AZ664" i="1"/>
  <c r="BA664" i="1"/>
  <c r="BB664" i="1"/>
  <c r="BC664" i="1"/>
  <c r="BD664" i="1"/>
  <c r="BE664" i="1"/>
  <c r="BF664" i="1"/>
  <c r="H665" i="1"/>
  <c r="I665" i="1"/>
  <c r="J665" i="1"/>
  <c r="K665" i="1"/>
  <c r="L665" i="1"/>
  <c r="M665" i="1"/>
  <c r="N665" i="1"/>
  <c r="O665" i="1"/>
  <c r="P665" i="1"/>
  <c r="Q665" i="1"/>
  <c r="R665" i="1"/>
  <c r="S665" i="1"/>
  <c r="T665" i="1"/>
  <c r="U665" i="1"/>
  <c r="V665" i="1"/>
  <c r="W665" i="1"/>
  <c r="X665" i="1"/>
  <c r="Y665" i="1"/>
  <c r="Z665" i="1"/>
  <c r="AA665" i="1"/>
  <c r="AB665" i="1"/>
  <c r="AC665" i="1"/>
  <c r="AD665" i="1"/>
  <c r="AE665" i="1"/>
  <c r="AF665" i="1"/>
  <c r="AG665" i="1"/>
  <c r="AH665" i="1"/>
  <c r="AI665" i="1"/>
  <c r="AJ665" i="1"/>
  <c r="AK665" i="1"/>
  <c r="AL665" i="1"/>
  <c r="AM665" i="1"/>
  <c r="AN665" i="1"/>
  <c r="AO665" i="1"/>
  <c r="AP665" i="1"/>
  <c r="AQ665" i="1"/>
  <c r="AR665" i="1"/>
  <c r="AS665" i="1"/>
  <c r="AT665" i="1"/>
  <c r="AU665" i="1"/>
  <c r="AV665" i="1"/>
  <c r="AW665" i="1"/>
  <c r="AX665" i="1"/>
  <c r="AY665" i="1"/>
  <c r="AZ665" i="1"/>
  <c r="BA665" i="1"/>
  <c r="BB665" i="1"/>
  <c r="BC665" i="1"/>
  <c r="BD665" i="1"/>
  <c r="BE665" i="1"/>
  <c r="BF665" i="1"/>
  <c r="H666" i="1"/>
  <c r="I666" i="1"/>
  <c r="J666" i="1"/>
  <c r="K666" i="1"/>
  <c r="L666" i="1"/>
  <c r="M666" i="1"/>
  <c r="N666" i="1"/>
  <c r="O666" i="1"/>
  <c r="P666" i="1"/>
  <c r="Q666" i="1"/>
  <c r="R666" i="1"/>
  <c r="S666" i="1"/>
  <c r="T666" i="1"/>
  <c r="U666" i="1"/>
  <c r="V666" i="1"/>
  <c r="W666" i="1"/>
  <c r="X666" i="1"/>
  <c r="Y666" i="1"/>
  <c r="Z666" i="1"/>
  <c r="AA666" i="1"/>
  <c r="AB666" i="1"/>
  <c r="AC666" i="1"/>
  <c r="AD666" i="1"/>
  <c r="AE666" i="1"/>
  <c r="AF666" i="1"/>
  <c r="AG666" i="1"/>
  <c r="AH666" i="1"/>
  <c r="AI666" i="1"/>
  <c r="AJ666" i="1"/>
  <c r="AK666" i="1"/>
  <c r="AL666" i="1"/>
  <c r="AM666" i="1"/>
  <c r="AN666" i="1"/>
  <c r="AO666" i="1"/>
  <c r="AP666" i="1"/>
  <c r="AQ666" i="1"/>
  <c r="AR666" i="1"/>
  <c r="AS666" i="1"/>
  <c r="AT666" i="1"/>
  <c r="AU666" i="1"/>
  <c r="AV666" i="1"/>
  <c r="AW666" i="1"/>
  <c r="AX666" i="1"/>
  <c r="AY666" i="1"/>
  <c r="AZ666" i="1"/>
  <c r="BA666" i="1"/>
  <c r="BB666" i="1"/>
  <c r="BC666" i="1"/>
  <c r="BD666" i="1"/>
  <c r="BE666" i="1"/>
  <c r="BF666" i="1"/>
  <c r="H667" i="1"/>
  <c r="I667" i="1"/>
  <c r="J667" i="1"/>
  <c r="K667" i="1"/>
  <c r="L667" i="1"/>
  <c r="M667" i="1"/>
  <c r="N667" i="1"/>
  <c r="O667" i="1"/>
  <c r="P667" i="1"/>
  <c r="Q667" i="1"/>
  <c r="R667" i="1"/>
  <c r="S667" i="1"/>
  <c r="T667" i="1"/>
  <c r="U667" i="1"/>
  <c r="V667" i="1"/>
  <c r="W667" i="1"/>
  <c r="X667" i="1"/>
  <c r="Y667" i="1"/>
  <c r="Z667" i="1"/>
  <c r="AA667" i="1"/>
  <c r="AB667" i="1"/>
  <c r="AC667" i="1"/>
  <c r="AD667" i="1"/>
  <c r="AE667" i="1"/>
  <c r="AF667" i="1"/>
  <c r="AG667" i="1"/>
  <c r="AH667" i="1"/>
  <c r="AI667" i="1"/>
  <c r="AJ667" i="1"/>
  <c r="AK667" i="1"/>
  <c r="AL667" i="1"/>
  <c r="AM667" i="1"/>
  <c r="AN667" i="1"/>
  <c r="AO667" i="1"/>
  <c r="AP667" i="1"/>
  <c r="AQ667" i="1"/>
  <c r="AR667" i="1"/>
  <c r="AS667" i="1"/>
  <c r="AT667" i="1"/>
  <c r="AU667" i="1"/>
  <c r="AV667" i="1"/>
  <c r="AW667" i="1"/>
  <c r="AX667" i="1"/>
  <c r="AY667" i="1"/>
  <c r="AZ667" i="1"/>
  <c r="BA667" i="1"/>
  <c r="BB667" i="1"/>
  <c r="BC667" i="1"/>
  <c r="BD667" i="1"/>
  <c r="BE667" i="1"/>
  <c r="BF667" i="1"/>
  <c r="H668" i="1"/>
  <c r="I668" i="1"/>
  <c r="J668" i="1"/>
  <c r="K668" i="1"/>
  <c r="L668" i="1"/>
  <c r="M668" i="1"/>
  <c r="N668" i="1"/>
  <c r="O668" i="1"/>
  <c r="P668" i="1"/>
  <c r="Q668" i="1"/>
  <c r="R668" i="1"/>
  <c r="S668" i="1"/>
  <c r="T668" i="1"/>
  <c r="U668" i="1"/>
  <c r="V668" i="1"/>
  <c r="W668" i="1"/>
  <c r="X668" i="1"/>
  <c r="Y668" i="1"/>
  <c r="Z668" i="1"/>
  <c r="AA668" i="1"/>
  <c r="AB668" i="1"/>
  <c r="AC668" i="1"/>
  <c r="AD668" i="1"/>
  <c r="AE668" i="1"/>
  <c r="AF668" i="1"/>
  <c r="AG668" i="1"/>
  <c r="AH668" i="1"/>
  <c r="AI668" i="1"/>
  <c r="AJ668" i="1"/>
  <c r="AK668" i="1"/>
  <c r="AL668" i="1"/>
  <c r="AM668" i="1"/>
  <c r="AN668" i="1"/>
  <c r="AO668" i="1"/>
  <c r="AP668" i="1"/>
  <c r="AQ668" i="1"/>
  <c r="AR668" i="1"/>
  <c r="AS668" i="1"/>
  <c r="AT668" i="1"/>
  <c r="AU668" i="1"/>
  <c r="AV668" i="1"/>
  <c r="AW668" i="1"/>
  <c r="AX668" i="1"/>
  <c r="AY668" i="1"/>
  <c r="AZ668" i="1"/>
  <c r="BA668" i="1"/>
  <c r="BB668" i="1"/>
  <c r="BC668" i="1"/>
  <c r="BD668" i="1"/>
  <c r="BE668" i="1"/>
  <c r="BF668" i="1"/>
  <c r="H669" i="1"/>
  <c r="I669" i="1"/>
  <c r="J669" i="1"/>
  <c r="K669" i="1"/>
  <c r="L669" i="1"/>
  <c r="M669" i="1"/>
  <c r="N669" i="1"/>
  <c r="O669" i="1"/>
  <c r="P669" i="1"/>
  <c r="Q669" i="1"/>
  <c r="R669" i="1"/>
  <c r="S669" i="1"/>
  <c r="T669" i="1"/>
  <c r="U669" i="1"/>
  <c r="V669" i="1"/>
  <c r="W669" i="1"/>
  <c r="X669" i="1"/>
  <c r="Y669" i="1"/>
  <c r="Z669" i="1"/>
  <c r="AA669" i="1"/>
  <c r="AB669" i="1"/>
  <c r="AC669" i="1"/>
  <c r="AD669" i="1"/>
  <c r="AE669" i="1"/>
  <c r="AF669" i="1"/>
  <c r="AG669" i="1"/>
  <c r="AH669" i="1"/>
  <c r="AI669" i="1"/>
  <c r="AJ669" i="1"/>
  <c r="AK669" i="1"/>
  <c r="AL669" i="1"/>
  <c r="AM669" i="1"/>
  <c r="AN669" i="1"/>
  <c r="AO669" i="1"/>
  <c r="AP669" i="1"/>
  <c r="AQ669" i="1"/>
  <c r="AR669" i="1"/>
  <c r="AS669" i="1"/>
  <c r="AT669" i="1"/>
  <c r="AU669" i="1"/>
  <c r="AV669" i="1"/>
  <c r="AW669" i="1"/>
  <c r="AX669" i="1"/>
  <c r="AY669" i="1"/>
  <c r="AZ669" i="1"/>
  <c r="BA669" i="1"/>
  <c r="BB669" i="1"/>
  <c r="BC669" i="1"/>
  <c r="BD669" i="1"/>
  <c r="BE669" i="1"/>
  <c r="BF669" i="1"/>
  <c r="H670" i="1"/>
  <c r="I670" i="1"/>
  <c r="J670" i="1"/>
  <c r="K670" i="1"/>
  <c r="L670" i="1"/>
  <c r="M670" i="1"/>
  <c r="N670" i="1"/>
  <c r="O670" i="1"/>
  <c r="P670" i="1"/>
  <c r="Q670" i="1"/>
  <c r="R670" i="1"/>
  <c r="S670" i="1"/>
  <c r="T670" i="1"/>
  <c r="U670" i="1"/>
  <c r="V670" i="1"/>
  <c r="W670" i="1"/>
  <c r="X670" i="1"/>
  <c r="Y670" i="1"/>
  <c r="Z670" i="1"/>
  <c r="AA670" i="1"/>
  <c r="AB670" i="1"/>
  <c r="AC670" i="1"/>
  <c r="AD670" i="1"/>
  <c r="AE670" i="1"/>
  <c r="AF670" i="1"/>
  <c r="AG670" i="1"/>
  <c r="AH670" i="1"/>
  <c r="AI670" i="1"/>
  <c r="AJ670" i="1"/>
  <c r="AK670" i="1"/>
  <c r="AL670" i="1"/>
  <c r="AM670" i="1"/>
  <c r="AN670" i="1"/>
  <c r="AO670" i="1"/>
  <c r="AP670" i="1"/>
  <c r="AQ670" i="1"/>
  <c r="AR670" i="1"/>
  <c r="AS670" i="1"/>
  <c r="AT670" i="1"/>
  <c r="AU670" i="1"/>
  <c r="AV670" i="1"/>
  <c r="AW670" i="1"/>
  <c r="AX670" i="1"/>
  <c r="AY670" i="1"/>
  <c r="AZ670" i="1"/>
  <c r="BA670" i="1"/>
  <c r="BB670" i="1"/>
  <c r="BC670" i="1"/>
  <c r="BD670" i="1"/>
  <c r="BE670" i="1"/>
  <c r="BF670" i="1"/>
  <c r="H671" i="1"/>
  <c r="I671" i="1"/>
  <c r="J671" i="1"/>
  <c r="K671" i="1"/>
  <c r="L671" i="1"/>
  <c r="M671" i="1"/>
  <c r="N671" i="1"/>
  <c r="O671" i="1"/>
  <c r="P671" i="1"/>
  <c r="Q671" i="1"/>
  <c r="R671" i="1"/>
  <c r="S671" i="1"/>
  <c r="T671" i="1"/>
  <c r="U671" i="1"/>
  <c r="V671" i="1"/>
  <c r="W671" i="1"/>
  <c r="X671" i="1"/>
  <c r="Y671" i="1"/>
  <c r="Z671" i="1"/>
  <c r="AA671" i="1"/>
  <c r="AB671" i="1"/>
  <c r="AC671" i="1"/>
  <c r="AD671" i="1"/>
  <c r="AE671" i="1"/>
  <c r="AF671" i="1"/>
  <c r="AG671" i="1"/>
  <c r="AH671" i="1"/>
  <c r="AI671" i="1"/>
  <c r="AJ671" i="1"/>
  <c r="AK671" i="1"/>
  <c r="AL671" i="1"/>
  <c r="AM671" i="1"/>
  <c r="AN671" i="1"/>
  <c r="AO671" i="1"/>
  <c r="AP671" i="1"/>
  <c r="AQ671" i="1"/>
  <c r="AR671" i="1"/>
  <c r="AS671" i="1"/>
  <c r="AT671" i="1"/>
  <c r="AU671" i="1"/>
  <c r="AV671" i="1"/>
  <c r="AW671" i="1"/>
  <c r="AX671" i="1"/>
  <c r="AY671" i="1"/>
  <c r="AZ671" i="1"/>
  <c r="BA671" i="1"/>
  <c r="BB671" i="1"/>
  <c r="BC671" i="1"/>
  <c r="BD671" i="1"/>
  <c r="BE671" i="1"/>
  <c r="BF671" i="1"/>
  <c r="H672" i="1"/>
  <c r="I672" i="1"/>
  <c r="J672" i="1"/>
  <c r="K672" i="1"/>
  <c r="L672" i="1"/>
  <c r="M672" i="1"/>
  <c r="N672" i="1"/>
  <c r="O672" i="1"/>
  <c r="P672" i="1"/>
  <c r="Q672" i="1"/>
  <c r="R672" i="1"/>
  <c r="S672" i="1"/>
  <c r="T672" i="1"/>
  <c r="U672" i="1"/>
  <c r="V672" i="1"/>
  <c r="W672" i="1"/>
  <c r="X672" i="1"/>
  <c r="Y672" i="1"/>
  <c r="Z672" i="1"/>
  <c r="AA672" i="1"/>
  <c r="AB672" i="1"/>
  <c r="AC672" i="1"/>
  <c r="AD672" i="1"/>
  <c r="AE672" i="1"/>
  <c r="AF672" i="1"/>
  <c r="AG672" i="1"/>
  <c r="AH672" i="1"/>
  <c r="AI672" i="1"/>
  <c r="AJ672" i="1"/>
  <c r="AK672" i="1"/>
  <c r="AL672" i="1"/>
  <c r="AM672" i="1"/>
  <c r="AN672" i="1"/>
  <c r="AO672" i="1"/>
  <c r="AP672" i="1"/>
  <c r="AQ672" i="1"/>
  <c r="AR672" i="1"/>
  <c r="AS672" i="1"/>
  <c r="AT672" i="1"/>
  <c r="AU672" i="1"/>
  <c r="AV672" i="1"/>
  <c r="AW672" i="1"/>
  <c r="AX672" i="1"/>
  <c r="AY672" i="1"/>
  <c r="AZ672" i="1"/>
  <c r="BA672" i="1"/>
  <c r="BB672" i="1"/>
  <c r="BC672" i="1"/>
  <c r="BD672" i="1"/>
  <c r="BE672" i="1"/>
  <c r="BF672" i="1"/>
  <c r="H673" i="1"/>
  <c r="I673" i="1"/>
  <c r="J673" i="1"/>
  <c r="K673" i="1"/>
  <c r="L673" i="1"/>
  <c r="M673" i="1"/>
  <c r="N673" i="1"/>
  <c r="O673" i="1"/>
  <c r="P673" i="1"/>
  <c r="Q673" i="1"/>
  <c r="R673" i="1"/>
  <c r="S673" i="1"/>
  <c r="T673" i="1"/>
  <c r="U673" i="1"/>
  <c r="V673" i="1"/>
  <c r="W673" i="1"/>
  <c r="X673" i="1"/>
  <c r="Y673" i="1"/>
  <c r="Z673" i="1"/>
  <c r="AA673" i="1"/>
  <c r="AB673" i="1"/>
  <c r="AC673" i="1"/>
  <c r="AD673" i="1"/>
  <c r="AE673" i="1"/>
  <c r="AF673" i="1"/>
  <c r="AG673" i="1"/>
  <c r="AH673" i="1"/>
  <c r="AI673" i="1"/>
  <c r="AJ673" i="1"/>
  <c r="AK673" i="1"/>
  <c r="AL673" i="1"/>
  <c r="AM673" i="1"/>
  <c r="AN673" i="1"/>
  <c r="AO673" i="1"/>
  <c r="AP673" i="1"/>
  <c r="AQ673" i="1"/>
  <c r="AR673" i="1"/>
  <c r="AS673" i="1"/>
  <c r="AT673" i="1"/>
  <c r="AU673" i="1"/>
  <c r="AV673" i="1"/>
  <c r="AW673" i="1"/>
  <c r="AX673" i="1"/>
  <c r="AY673" i="1"/>
  <c r="AZ673" i="1"/>
  <c r="BA673" i="1"/>
  <c r="BB673" i="1"/>
  <c r="BC673" i="1"/>
  <c r="BD673" i="1"/>
  <c r="BE673" i="1"/>
  <c r="BF673" i="1"/>
  <c r="H674" i="1"/>
  <c r="I674" i="1"/>
  <c r="J674" i="1"/>
  <c r="K674" i="1"/>
  <c r="L674" i="1"/>
  <c r="M674" i="1"/>
  <c r="N674" i="1"/>
  <c r="O674" i="1"/>
  <c r="P674" i="1"/>
  <c r="Q674" i="1"/>
  <c r="R674" i="1"/>
  <c r="S674" i="1"/>
  <c r="T674" i="1"/>
  <c r="U674" i="1"/>
  <c r="V674" i="1"/>
  <c r="W674" i="1"/>
  <c r="X674" i="1"/>
  <c r="Y674" i="1"/>
  <c r="Z674" i="1"/>
  <c r="AA674" i="1"/>
  <c r="AB674" i="1"/>
  <c r="AC674" i="1"/>
  <c r="AD674" i="1"/>
  <c r="AE674" i="1"/>
  <c r="AF674" i="1"/>
  <c r="AG674" i="1"/>
  <c r="AH674" i="1"/>
  <c r="AI674" i="1"/>
  <c r="AJ674" i="1"/>
  <c r="AK674" i="1"/>
  <c r="AL674" i="1"/>
  <c r="AM674" i="1"/>
  <c r="AN674" i="1"/>
  <c r="AO674" i="1"/>
  <c r="AP674" i="1"/>
  <c r="AQ674" i="1"/>
  <c r="AR674" i="1"/>
  <c r="AS674" i="1"/>
  <c r="AT674" i="1"/>
  <c r="AU674" i="1"/>
  <c r="AV674" i="1"/>
  <c r="AW674" i="1"/>
  <c r="AX674" i="1"/>
  <c r="AY674" i="1"/>
  <c r="AZ674" i="1"/>
  <c r="BA674" i="1"/>
  <c r="BB674" i="1"/>
  <c r="BC674" i="1"/>
  <c r="BD674" i="1"/>
  <c r="BE674" i="1"/>
  <c r="BF674" i="1"/>
  <c r="H675" i="1"/>
  <c r="I675" i="1"/>
  <c r="J675" i="1"/>
  <c r="K675" i="1"/>
  <c r="L675" i="1"/>
  <c r="M675" i="1"/>
  <c r="N675" i="1"/>
  <c r="O675" i="1"/>
  <c r="P675" i="1"/>
  <c r="Q675" i="1"/>
  <c r="R675" i="1"/>
  <c r="S675" i="1"/>
  <c r="T675" i="1"/>
  <c r="U675" i="1"/>
  <c r="V675" i="1"/>
  <c r="W675" i="1"/>
  <c r="X675" i="1"/>
  <c r="Y675" i="1"/>
  <c r="Z675" i="1"/>
  <c r="AA675" i="1"/>
  <c r="AB675" i="1"/>
  <c r="AC675" i="1"/>
  <c r="AD675" i="1"/>
  <c r="AE675" i="1"/>
  <c r="AF675" i="1"/>
  <c r="AG675" i="1"/>
  <c r="AH675" i="1"/>
  <c r="AI675" i="1"/>
  <c r="AJ675" i="1"/>
  <c r="AK675" i="1"/>
  <c r="AL675" i="1"/>
  <c r="AM675" i="1"/>
  <c r="AN675" i="1"/>
  <c r="AO675" i="1"/>
  <c r="AP675" i="1"/>
  <c r="AQ675" i="1"/>
  <c r="AR675" i="1"/>
  <c r="AS675" i="1"/>
  <c r="AT675" i="1"/>
  <c r="AU675" i="1"/>
  <c r="AV675" i="1"/>
  <c r="AW675" i="1"/>
  <c r="AX675" i="1"/>
  <c r="AY675" i="1"/>
  <c r="AZ675" i="1"/>
  <c r="BA675" i="1"/>
  <c r="BB675" i="1"/>
  <c r="BC675" i="1"/>
  <c r="BD675" i="1"/>
  <c r="BE675" i="1"/>
  <c r="BF675" i="1"/>
  <c r="H676" i="1"/>
  <c r="I676" i="1"/>
  <c r="J676" i="1"/>
  <c r="K676" i="1"/>
  <c r="L676" i="1"/>
  <c r="M676" i="1"/>
  <c r="N676" i="1"/>
  <c r="O676" i="1"/>
  <c r="P676" i="1"/>
  <c r="Q676" i="1"/>
  <c r="R676" i="1"/>
  <c r="S676" i="1"/>
  <c r="T676" i="1"/>
  <c r="U676" i="1"/>
  <c r="V676" i="1"/>
  <c r="W676" i="1"/>
  <c r="X676" i="1"/>
  <c r="Y676" i="1"/>
  <c r="Z676" i="1"/>
  <c r="AA676" i="1"/>
  <c r="AB676" i="1"/>
  <c r="AC676" i="1"/>
  <c r="AD676" i="1"/>
  <c r="AE676" i="1"/>
  <c r="AF676" i="1"/>
  <c r="AG676" i="1"/>
  <c r="AH676" i="1"/>
  <c r="AI676" i="1"/>
  <c r="AJ676" i="1"/>
  <c r="AK676" i="1"/>
  <c r="AL676" i="1"/>
  <c r="AM676" i="1"/>
  <c r="AN676" i="1"/>
  <c r="AO676" i="1"/>
  <c r="AP676" i="1"/>
  <c r="AQ676" i="1"/>
  <c r="AR676" i="1"/>
  <c r="AS676" i="1"/>
  <c r="AT676" i="1"/>
  <c r="AU676" i="1"/>
  <c r="AV676" i="1"/>
  <c r="AW676" i="1"/>
  <c r="AX676" i="1"/>
  <c r="AY676" i="1"/>
  <c r="AZ676" i="1"/>
  <c r="BA676" i="1"/>
  <c r="BB676" i="1"/>
  <c r="BC676" i="1"/>
  <c r="BD676" i="1"/>
  <c r="BE676" i="1"/>
  <c r="BF676" i="1"/>
  <c r="H677" i="1"/>
  <c r="I677" i="1"/>
  <c r="J677" i="1"/>
  <c r="K677" i="1"/>
  <c r="L677" i="1"/>
  <c r="M677" i="1"/>
  <c r="N677" i="1"/>
  <c r="O677" i="1"/>
  <c r="P677" i="1"/>
  <c r="Q677" i="1"/>
  <c r="R677" i="1"/>
  <c r="S677" i="1"/>
  <c r="T677" i="1"/>
  <c r="U677" i="1"/>
  <c r="V677" i="1"/>
  <c r="W677" i="1"/>
  <c r="X677" i="1"/>
  <c r="Y677" i="1"/>
  <c r="Z677" i="1"/>
  <c r="AA677" i="1"/>
  <c r="AB677" i="1"/>
  <c r="AC677" i="1"/>
  <c r="AD677" i="1"/>
  <c r="AE677" i="1"/>
  <c r="AF677" i="1"/>
  <c r="AG677" i="1"/>
  <c r="AH677" i="1"/>
  <c r="AI677" i="1"/>
  <c r="AJ677" i="1"/>
  <c r="AK677" i="1"/>
  <c r="AL677" i="1"/>
  <c r="AM677" i="1"/>
  <c r="AN677" i="1"/>
  <c r="AO677" i="1"/>
  <c r="AP677" i="1"/>
  <c r="AQ677" i="1"/>
  <c r="AR677" i="1"/>
  <c r="AS677" i="1"/>
  <c r="AT677" i="1"/>
  <c r="AU677" i="1"/>
  <c r="AV677" i="1"/>
  <c r="AW677" i="1"/>
  <c r="AX677" i="1"/>
  <c r="AY677" i="1"/>
  <c r="AZ677" i="1"/>
  <c r="BA677" i="1"/>
  <c r="BB677" i="1"/>
  <c r="BC677" i="1"/>
  <c r="BD677" i="1"/>
  <c r="BE677" i="1"/>
  <c r="BF677" i="1"/>
  <c r="H678" i="1"/>
  <c r="I678" i="1"/>
  <c r="J678" i="1"/>
  <c r="K678" i="1"/>
  <c r="L678" i="1"/>
  <c r="M678" i="1"/>
  <c r="N678" i="1"/>
  <c r="O678" i="1"/>
  <c r="P678" i="1"/>
  <c r="Q678" i="1"/>
  <c r="R678" i="1"/>
  <c r="S678" i="1"/>
  <c r="T678" i="1"/>
  <c r="U678" i="1"/>
  <c r="V678" i="1"/>
  <c r="W678" i="1"/>
  <c r="X678" i="1"/>
  <c r="Y678" i="1"/>
  <c r="Z678" i="1"/>
  <c r="AA678" i="1"/>
  <c r="AB678" i="1"/>
  <c r="AC678" i="1"/>
  <c r="AD678" i="1"/>
  <c r="AE678" i="1"/>
  <c r="AF678" i="1"/>
  <c r="AG678" i="1"/>
  <c r="AH678" i="1"/>
  <c r="AI678" i="1"/>
  <c r="AJ678" i="1"/>
  <c r="AK678" i="1"/>
  <c r="AL678" i="1"/>
  <c r="AM678" i="1"/>
  <c r="AN678" i="1"/>
  <c r="AO678" i="1"/>
  <c r="AP678" i="1"/>
  <c r="AQ678" i="1"/>
  <c r="AR678" i="1"/>
  <c r="AS678" i="1"/>
  <c r="AT678" i="1"/>
  <c r="AU678" i="1"/>
  <c r="AV678" i="1"/>
  <c r="AW678" i="1"/>
  <c r="AX678" i="1"/>
  <c r="AY678" i="1"/>
  <c r="AZ678" i="1"/>
  <c r="BA678" i="1"/>
  <c r="BB678" i="1"/>
  <c r="BC678" i="1"/>
  <c r="BD678" i="1"/>
  <c r="BE678" i="1"/>
  <c r="BF678" i="1"/>
  <c r="H679" i="1"/>
  <c r="I679" i="1"/>
  <c r="J679" i="1"/>
  <c r="K679" i="1"/>
  <c r="L679" i="1"/>
  <c r="M679" i="1"/>
  <c r="N679" i="1"/>
  <c r="O679" i="1"/>
  <c r="P679" i="1"/>
  <c r="Q679" i="1"/>
  <c r="R679" i="1"/>
  <c r="S679" i="1"/>
  <c r="T679" i="1"/>
  <c r="U679" i="1"/>
  <c r="V679" i="1"/>
  <c r="W679" i="1"/>
  <c r="X679" i="1"/>
  <c r="Y679" i="1"/>
  <c r="Z679" i="1"/>
  <c r="AA679" i="1"/>
  <c r="AB679" i="1"/>
  <c r="AC679" i="1"/>
  <c r="AD679" i="1"/>
  <c r="AE679" i="1"/>
  <c r="AF679" i="1"/>
  <c r="AG679" i="1"/>
  <c r="AH679" i="1"/>
  <c r="AI679" i="1"/>
  <c r="AJ679" i="1"/>
  <c r="AK679" i="1"/>
  <c r="AL679" i="1"/>
  <c r="AM679" i="1"/>
  <c r="AN679" i="1"/>
  <c r="AO679" i="1"/>
  <c r="AP679" i="1"/>
  <c r="AQ679" i="1"/>
  <c r="AR679" i="1"/>
  <c r="AS679" i="1"/>
  <c r="AT679" i="1"/>
  <c r="AU679" i="1"/>
  <c r="AV679" i="1"/>
  <c r="AW679" i="1"/>
  <c r="AX679" i="1"/>
  <c r="AY679" i="1"/>
  <c r="AZ679" i="1"/>
  <c r="BA679" i="1"/>
  <c r="BB679" i="1"/>
  <c r="BC679" i="1"/>
  <c r="BD679" i="1"/>
  <c r="BE679" i="1"/>
  <c r="BF679" i="1"/>
  <c r="H680" i="1"/>
  <c r="I680" i="1"/>
  <c r="J680" i="1"/>
  <c r="K680" i="1"/>
  <c r="L680" i="1"/>
  <c r="M680" i="1"/>
  <c r="N680" i="1"/>
  <c r="O680" i="1"/>
  <c r="P680" i="1"/>
  <c r="Q680" i="1"/>
  <c r="R680" i="1"/>
  <c r="S680" i="1"/>
  <c r="T680" i="1"/>
  <c r="U680" i="1"/>
  <c r="V680" i="1"/>
  <c r="W680" i="1"/>
  <c r="X680" i="1"/>
  <c r="Y680" i="1"/>
  <c r="Z680" i="1"/>
  <c r="AA680" i="1"/>
  <c r="AB680" i="1"/>
  <c r="AC680" i="1"/>
  <c r="AD680" i="1"/>
  <c r="AE680" i="1"/>
  <c r="AF680" i="1"/>
  <c r="AG680" i="1"/>
  <c r="AH680" i="1"/>
  <c r="AI680" i="1"/>
  <c r="AJ680" i="1"/>
  <c r="AK680" i="1"/>
  <c r="AL680" i="1"/>
  <c r="AM680" i="1"/>
  <c r="AN680" i="1"/>
  <c r="AO680" i="1"/>
  <c r="AP680" i="1"/>
  <c r="AQ680" i="1"/>
  <c r="AR680" i="1"/>
  <c r="AS680" i="1"/>
  <c r="AT680" i="1"/>
  <c r="AU680" i="1"/>
  <c r="AV680" i="1"/>
  <c r="AW680" i="1"/>
  <c r="AX680" i="1"/>
  <c r="AY680" i="1"/>
  <c r="AZ680" i="1"/>
  <c r="BA680" i="1"/>
  <c r="BB680" i="1"/>
  <c r="BC680" i="1"/>
  <c r="BD680" i="1"/>
  <c r="BE680" i="1"/>
  <c r="BF680" i="1"/>
  <c r="H681" i="1"/>
  <c r="I681" i="1"/>
  <c r="J681" i="1"/>
  <c r="K681" i="1"/>
  <c r="L681" i="1"/>
  <c r="M681" i="1"/>
  <c r="N681" i="1"/>
  <c r="O681" i="1"/>
  <c r="P681" i="1"/>
  <c r="Q681" i="1"/>
  <c r="R681" i="1"/>
  <c r="S681" i="1"/>
  <c r="T681" i="1"/>
  <c r="U681" i="1"/>
  <c r="V681" i="1"/>
  <c r="W681" i="1"/>
  <c r="X681" i="1"/>
  <c r="Y681" i="1"/>
  <c r="Z681" i="1"/>
  <c r="AA681" i="1"/>
  <c r="AB681" i="1"/>
  <c r="AC681" i="1"/>
  <c r="AD681" i="1"/>
  <c r="AE681" i="1"/>
  <c r="AF681" i="1"/>
  <c r="AG681" i="1"/>
  <c r="AH681" i="1"/>
  <c r="AI681" i="1"/>
  <c r="AJ681" i="1"/>
  <c r="AK681" i="1"/>
  <c r="AL681" i="1"/>
  <c r="AM681" i="1"/>
  <c r="AN681" i="1"/>
  <c r="AO681" i="1"/>
  <c r="AP681" i="1"/>
  <c r="AQ681" i="1"/>
  <c r="AR681" i="1"/>
  <c r="AS681" i="1"/>
  <c r="AT681" i="1"/>
  <c r="AU681" i="1"/>
  <c r="AV681" i="1"/>
  <c r="AW681" i="1"/>
  <c r="AX681" i="1"/>
  <c r="AY681" i="1"/>
  <c r="AZ681" i="1"/>
  <c r="BA681" i="1"/>
  <c r="BB681" i="1"/>
  <c r="BC681" i="1"/>
  <c r="BD681" i="1"/>
  <c r="BE681" i="1"/>
  <c r="BF681" i="1"/>
  <c r="H682" i="1"/>
  <c r="I682" i="1"/>
  <c r="J682" i="1"/>
  <c r="K682" i="1"/>
  <c r="L682" i="1"/>
  <c r="M682" i="1"/>
  <c r="N682" i="1"/>
  <c r="O682" i="1"/>
  <c r="P682" i="1"/>
  <c r="Q682" i="1"/>
  <c r="R682" i="1"/>
  <c r="S682" i="1"/>
  <c r="T682" i="1"/>
  <c r="U682" i="1"/>
  <c r="V682" i="1"/>
  <c r="W682" i="1"/>
  <c r="X682" i="1"/>
  <c r="Y682" i="1"/>
  <c r="Z682" i="1"/>
  <c r="AA682" i="1"/>
  <c r="AB682" i="1"/>
  <c r="AC682" i="1"/>
  <c r="AD682" i="1"/>
  <c r="AE682" i="1"/>
  <c r="AF682" i="1"/>
  <c r="AG682" i="1"/>
  <c r="AH682" i="1"/>
  <c r="AI682" i="1"/>
  <c r="AJ682" i="1"/>
  <c r="AK682" i="1"/>
  <c r="AL682" i="1"/>
  <c r="AM682" i="1"/>
  <c r="AN682" i="1"/>
  <c r="AO682" i="1"/>
  <c r="AP682" i="1"/>
  <c r="AQ682" i="1"/>
  <c r="AR682" i="1"/>
  <c r="AS682" i="1"/>
  <c r="AT682" i="1"/>
  <c r="AU682" i="1"/>
  <c r="AV682" i="1"/>
  <c r="AW682" i="1"/>
  <c r="AX682" i="1"/>
  <c r="AY682" i="1"/>
  <c r="AZ682" i="1"/>
  <c r="BA682" i="1"/>
  <c r="BB682" i="1"/>
  <c r="BC682" i="1"/>
  <c r="BD682" i="1"/>
  <c r="BE682" i="1"/>
  <c r="BF682" i="1"/>
  <c r="H683" i="1"/>
  <c r="I683" i="1"/>
  <c r="J683" i="1"/>
  <c r="K683" i="1"/>
  <c r="L683" i="1"/>
  <c r="M683" i="1"/>
  <c r="N683" i="1"/>
  <c r="O683" i="1"/>
  <c r="P683" i="1"/>
  <c r="Q683" i="1"/>
  <c r="R683" i="1"/>
  <c r="S683" i="1"/>
  <c r="T683" i="1"/>
  <c r="U683" i="1"/>
  <c r="V683" i="1"/>
  <c r="W683" i="1"/>
  <c r="X683" i="1"/>
  <c r="Y683" i="1"/>
  <c r="Z683" i="1"/>
  <c r="AA683" i="1"/>
  <c r="AB683" i="1"/>
  <c r="AC683" i="1"/>
  <c r="AD683" i="1"/>
  <c r="AE683" i="1"/>
  <c r="AF683" i="1"/>
  <c r="AG683" i="1"/>
  <c r="AH683" i="1"/>
  <c r="AI683" i="1"/>
  <c r="AJ683" i="1"/>
  <c r="AK683" i="1"/>
  <c r="AL683" i="1"/>
  <c r="AM683" i="1"/>
  <c r="AN683" i="1"/>
  <c r="AO683" i="1"/>
  <c r="AP683" i="1"/>
  <c r="AQ683" i="1"/>
  <c r="AR683" i="1"/>
  <c r="AS683" i="1"/>
  <c r="AT683" i="1"/>
  <c r="AU683" i="1"/>
  <c r="AV683" i="1"/>
  <c r="AW683" i="1"/>
  <c r="AX683" i="1"/>
  <c r="AY683" i="1"/>
  <c r="AZ683" i="1"/>
  <c r="BA683" i="1"/>
  <c r="BB683" i="1"/>
  <c r="BC683" i="1"/>
  <c r="BD683" i="1"/>
  <c r="BE683" i="1"/>
  <c r="BF683" i="1"/>
  <c r="H684" i="1"/>
  <c r="I684" i="1"/>
  <c r="J684" i="1"/>
  <c r="K684" i="1"/>
  <c r="L684" i="1"/>
  <c r="M684" i="1"/>
  <c r="N684" i="1"/>
  <c r="O684" i="1"/>
  <c r="P684" i="1"/>
  <c r="Q684" i="1"/>
  <c r="R684" i="1"/>
  <c r="S684" i="1"/>
  <c r="T684" i="1"/>
  <c r="U684" i="1"/>
  <c r="V684" i="1"/>
  <c r="W684" i="1"/>
  <c r="X684" i="1"/>
  <c r="Y684" i="1"/>
  <c r="Z684" i="1"/>
  <c r="AA684" i="1"/>
  <c r="AB684" i="1"/>
  <c r="AC684" i="1"/>
  <c r="AD684" i="1"/>
  <c r="AE684" i="1"/>
  <c r="AF684" i="1"/>
  <c r="AG684" i="1"/>
  <c r="AH684" i="1"/>
  <c r="AI684" i="1"/>
  <c r="AJ684" i="1"/>
  <c r="AK684" i="1"/>
  <c r="AL684" i="1"/>
  <c r="AM684" i="1"/>
  <c r="AN684" i="1"/>
  <c r="AO684" i="1"/>
  <c r="AP684" i="1"/>
  <c r="AQ684" i="1"/>
  <c r="AR684" i="1"/>
  <c r="AS684" i="1"/>
  <c r="AT684" i="1"/>
  <c r="AU684" i="1"/>
  <c r="AV684" i="1"/>
  <c r="AW684" i="1"/>
  <c r="AX684" i="1"/>
  <c r="AY684" i="1"/>
  <c r="AZ684" i="1"/>
  <c r="BA684" i="1"/>
  <c r="BB684" i="1"/>
  <c r="BC684" i="1"/>
  <c r="BD684" i="1"/>
  <c r="BE684" i="1"/>
  <c r="BF684" i="1"/>
  <c r="H685" i="1"/>
  <c r="I685" i="1"/>
  <c r="J685" i="1"/>
  <c r="K685" i="1"/>
  <c r="L685" i="1"/>
  <c r="M685" i="1"/>
  <c r="N685" i="1"/>
  <c r="O685" i="1"/>
  <c r="P685" i="1"/>
  <c r="Q685" i="1"/>
  <c r="R685" i="1"/>
  <c r="S685" i="1"/>
  <c r="T685" i="1"/>
  <c r="U685" i="1"/>
  <c r="V685" i="1"/>
  <c r="W685" i="1"/>
  <c r="X685" i="1"/>
  <c r="Y685" i="1"/>
  <c r="Z685" i="1"/>
  <c r="AA685" i="1"/>
  <c r="AB685" i="1"/>
  <c r="AC685" i="1"/>
  <c r="AD685" i="1"/>
  <c r="AE685" i="1"/>
  <c r="AF685" i="1"/>
  <c r="AG685" i="1"/>
  <c r="AH685" i="1"/>
  <c r="AI685" i="1"/>
  <c r="AJ685" i="1"/>
  <c r="AK685" i="1"/>
  <c r="AL685" i="1"/>
  <c r="AM685" i="1"/>
  <c r="AN685" i="1"/>
  <c r="AO685" i="1"/>
  <c r="AP685" i="1"/>
  <c r="AQ685" i="1"/>
  <c r="AR685" i="1"/>
  <c r="AS685" i="1"/>
  <c r="AT685" i="1"/>
  <c r="AU685" i="1"/>
  <c r="AV685" i="1"/>
  <c r="AW685" i="1"/>
  <c r="AX685" i="1"/>
  <c r="AY685" i="1"/>
  <c r="AZ685" i="1"/>
  <c r="BA685" i="1"/>
  <c r="BB685" i="1"/>
  <c r="BC685" i="1"/>
  <c r="BD685" i="1"/>
  <c r="BE685" i="1"/>
  <c r="BF685" i="1"/>
  <c r="H686" i="1"/>
  <c r="I686" i="1"/>
  <c r="J686" i="1"/>
  <c r="K686" i="1"/>
  <c r="L686" i="1"/>
  <c r="M686" i="1"/>
  <c r="N686" i="1"/>
  <c r="O686" i="1"/>
  <c r="P686" i="1"/>
  <c r="Q686" i="1"/>
  <c r="R686" i="1"/>
  <c r="S686" i="1"/>
  <c r="T686" i="1"/>
  <c r="U686" i="1"/>
  <c r="V686" i="1"/>
  <c r="W686" i="1"/>
  <c r="X686" i="1"/>
  <c r="Y686" i="1"/>
  <c r="Z686" i="1"/>
  <c r="AA686" i="1"/>
  <c r="AB686" i="1"/>
  <c r="AC686" i="1"/>
  <c r="AD686" i="1"/>
  <c r="AE686" i="1"/>
  <c r="AF686" i="1"/>
  <c r="AG686" i="1"/>
  <c r="AH686" i="1"/>
  <c r="AI686" i="1"/>
  <c r="AJ686" i="1"/>
  <c r="AK686" i="1"/>
  <c r="AL686" i="1"/>
  <c r="AM686" i="1"/>
  <c r="AN686" i="1"/>
  <c r="AO686" i="1"/>
  <c r="AP686" i="1"/>
  <c r="AQ686" i="1"/>
  <c r="AR686" i="1"/>
  <c r="AS686" i="1"/>
  <c r="AT686" i="1"/>
  <c r="AU686" i="1"/>
  <c r="AV686" i="1"/>
  <c r="AW686" i="1"/>
  <c r="AX686" i="1"/>
  <c r="AY686" i="1"/>
  <c r="AZ686" i="1"/>
  <c r="BA686" i="1"/>
  <c r="BB686" i="1"/>
  <c r="BC686" i="1"/>
  <c r="BD686" i="1"/>
  <c r="BE686" i="1"/>
  <c r="BF686" i="1"/>
  <c r="H687" i="1"/>
  <c r="I687" i="1"/>
  <c r="J687" i="1"/>
  <c r="K687" i="1"/>
  <c r="L687" i="1"/>
  <c r="M687" i="1"/>
  <c r="N687" i="1"/>
  <c r="O687" i="1"/>
  <c r="P687" i="1"/>
  <c r="Q687" i="1"/>
  <c r="R687" i="1"/>
  <c r="S687" i="1"/>
  <c r="T687" i="1"/>
  <c r="U687" i="1"/>
  <c r="V687" i="1"/>
  <c r="W687" i="1"/>
  <c r="X687" i="1"/>
  <c r="Y687" i="1"/>
  <c r="Z687" i="1"/>
  <c r="AA687" i="1"/>
  <c r="AB687" i="1"/>
  <c r="AC687" i="1"/>
  <c r="AD687" i="1"/>
  <c r="AE687" i="1"/>
  <c r="AF687" i="1"/>
  <c r="AG687" i="1"/>
  <c r="AH687" i="1"/>
  <c r="AI687" i="1"/>
  <c r="AJ687" i="1"/>
  <c r="AK687" i="1"/>
  <c r="AL687" i="1"/>
  <c r="AM687" i="1"/>
  <c r="AN687" i="1"/>
  <c r="AO687" i="1"/>
  <c r="AP687" i="1"/>
  <c r="AQ687" i="1"/>
  <c r="AR687" i="1"/>
  <c r="AS687" i="1"/>
  <c r="AT687" i="1"/>
  <c r="AU687" i="1"/>
  <c r="AV687" i="1"/>
  <c r="AW687" i="1"/>
  <c r="AX687" i="1"/>
  <c r="AY687" i="1"/>
  <c r="AZ687" i="1"/>
  <c r="BA687" i="1"/>
  <c r="BB687" i="1"/>
  <c r="BC687" i="1"/>
  <c r="BD687" i="1"/>
  <c r="BE687" i="1"/>
  <c r="BF687" i="1"/>
  <c r="H688" i="1"/>
  <c r="I688" i="1"/>
  <c r="J688" i="1"/>
  <c r="K688" i="1"/>
  <c r="L688" i="1"/>
  <c r="M688" i="1"/>
  <c r="N688" i="1"/>
  <c r="O688" i="1"/>
  <c r="P688" i="1"/>
  <c r="Q688" i="1"/>
  <c r="R688" i="1"/>
  <c r="S688" i="1"/>
  <c r="T688" i="1"/>
  <c r="U688" i="1"/>
  <c r="V688" i="1"/>
  <c r="W688" i="1"/>
  <c r="X688" i="1"/>
  <c r="Y688" i="1"/>
  <c r="Z688" i="1"/>
  <c r="AA688" i="1"/>
  <c r="AB688" i="1"/>
  <c r="AC688" i="1"/>
  <c r="AD688" i="1"/>
  <c r="AE688" i="1"/>
  <c r="AF688" i="1"/>
  <c r="AG688" i="1"/>
  <c r="AH688" i="1"/>
  <c r="AI688" i="1"/>
  <c r="AJ688" i="1"/>
  <c r="AK688" i="1"/>
  <c r="AL688" i="1"/>
  <c r="AM688" i="1"/>
  <c r="AN688" i="1"/>
  <c r="AO688" i="1"/>
  <c r="AP688" i="1"/>
  <c r="AQ688" i="1"/>
  <c r="AR688" i="1"/>
  <c r="AS688" i="1"/>
  <c r="AT688" i="1"/>
  <c r="AU688" i="1"/>
  <c r="AV688" i="1"/>
  <c r="AW688" i="1"/>
  <c r="AX688" i="1"/>
  <c r="AY688" i="1"/>
  <c r="AZ688" i="1"/>
  <c r="BA688" i="1"/>
  <c r="BB688" i="1"/>
  <c r="BC688" i="1"/>
  <c r="BD688" i="1"/>
  <c r="BE688" i="1"/>
  <c r="BF688" i="1"/>
  <c r="H689" i="1"/>
  <c r="I689" i="1"/>
  <c r="J689" i="1"/>
  <c r="K689" i="1"/>
  <c r="L689" i="1"/>
  <c r="M689" i="1"/>
  <c r="N689" i="1"/>
  <c r="O689" i="1"/>
  <c r="P689" i="1"/>
  <c r="Q689" i="1"/>
  <c r="R689" i="1"/>
  <c r="S689" i="1"/>
  <c r="T689" i="1"/>
  <c r="U689" i="1"/>
  <c r="V689" i="1"/>
  <c r="W689" i="1"/>
  <c r="X689" i="1"/>
  <c r="Y689" i="1"/>
  <c r="Z689" i="1"/>
  <c r="AA689" i="1"/>
  <c r="AB689" i="1"/>
  <c r="AC689" i="1"/>
  <c r="AD689" i="1"/>
  <c r="AE689" i="1"/>
  <c r="AF689" i="1"/>
  <c r="AG689" i="1"/>
  <c r="AH689" i="1"/>
  <c r="AI689" i="1"/>
  <c r="AJ689" i="1"/>
  <c r="AK689" i="1"/>
  <c r="AL689" i="1"/>
  <c r="AM689" i="1"/>
  <c r="AN689" i="1"/>
  <c r="AO689" i="1"/>
  <c r="AP689" i="1"/>
  <c r="AQ689" i="1"/>
  <c r="AR689" i="1"/>
  <c r="AS689" i="1"/>
  <c r="AT689" i="1"/>
  <c r="AU689" i="1"/>
  <c r="AV689" i="1"/>
  <c r="AW689" i="1"/>
  <c r="AX689" i="1"/>
  <c r="AY689" i="1"/>
  <c r="AZ689" i="1"/>
  <c r="BA689" i="1"/>
  <c r="BB689" i="1"/>
  <c r="BC689" i="1"/>
  <c r="BD689" i="1"/>
  <c r="BE689" i="1"/>
  <c r="BF689" i="1"/>
  <c r="H690" i="1"/>
  <c r="I690" i="1"/>
  <c r="J690" i="1"/>
  <c r="K690" i="1"/>
  <c r="L690" i="1"/>
  <c r="M690" i="1"/>
  <c r="N690" i="1"/>
  <c r="O690" i="1"/>
  <c r="P690" i="1"/>
  <c r="Q690" i="1"/>
  <c r="R690" i="1"/>
  <c r="S690" i="1"/>
  <c r="T690" i="1"/>
  <c r="U690" i="1"/>
  <c r="V690" i="1"/>
  <c r="W690" i="1"/>
  <c r="X690" i="1"/>
  <c r="Y690" i="1"/>
  <c r="Z690" i="1"/>
  <c r="AA690" i="1"/>
  <c r="AB690" i="1"/>
  <c r="AC690" i="1"/>
  <c r="AD690" i="1"/>
  <c r="AE690" i="1"/>
  <c r="AF690" i="1"/>
  <c r="AG690" i="1"/>
  <c r="AH690" i="1"/>
  <c r="AI690" i="1"/>
  <c r="AJ690" i="1"/>
  <c r="AK690" i="1"/>
  <c r="AL690" i="1"/>
  <c r="AM690" i="1"/>
  <c r="AN690" i="1"/>
  <c r="AO690" i="1"/>
  <c r="AP690" i="1"/>
  <c r="AQ690" i="1"/>
  <c r="AR690" i="1"/>
  <c r="AS690" i="1"/>
  <c r="AT690" i="1"/>
  <c r="AU690" i="1"/>
  <c r="AV690" i="1"/>
  <c r="AW690" i="1"/>
  <c r="AX690" i="1"/>
  <c r="AY690" i="1"/>
  <c r="AZ690" i="1"/>
  <c r="BA690" i="1"/>
  <c r="BB690" i="1"/>
  <c r="BC690" i="1"/>
  <c r="BD690" i="1"/>
  <c r="BE690" i="1"/>
  <c r="BF690" i="1"/>
  <c r="H691" i="1"/>
  <c r="I691" i="1"/>
  <c r="J691" i="1"/>
  <c r="K691" i="1"/>
  <c r="L691" i="1"/>
  <c r="M691" i="1"/>
  <c r="N691" i="1"/>
  <c r="O691" i="1"/>
  <c r="P691" i="1"/>
  <c r="Q691" i="1"/>
  <c r="R691" i="1"/>
  <c r="S691" i="1"/>
  <c r="T691" i="1"/>
  <c r="U691" i="1"/>
  <c r="V691" i="1"/>
  <c r="W691" i="1"/>
  <c r="X691" i="1"/>
  <c r="Y691" i="1"/>
  <c r="Z691" i="1"/>
  <c r="AA691" i="1"/>
  <c r="AB691" i="1"/>
  <c r="AC691" i="1"/>
  <c r="AD691" i="1"/>
  <c r="AE691" i="1"/>
  <c r="AF691" i="1"/>
  <c r="AG691" i="1"/>
  <c r="AH691" i="1"/>
  <c r="AI691" i="1"/>
  <c r="AJ691" i="1"/>
  <c r="AK691" i="1"/>
  <c r="AL691" i="1"/>
  <c r="AM691" i="1"/>
  <c r="AN691" i="1"/>
  <c r="AO691" i="1"/>
  <c r="AP691" i="1"/>
  <c r="AQ691" i="1"/>
  <c r="AR691" i="1"/>
  <c r="AS691" i="1"/>
  <c r="AT691" i="1"/>
  <c r="AU691" i="1"/>
  <c r="AV691" i="1"/>
  <c r="AW691" i="1"/>
  <c r="AX691" i="1"/>
  <c r="AY691" i="1"/>
  <c r="AZ691" i="1"/>
  <c r="BA691" i="1"/>
  <c r="BB691" i="1"/>
  <c r="BC691" i="1"/>
  <c r="BD691" i="1"/>
  <c r="BE691" i="1"/>
  <c r="BF691" i="1"/>
  <c r="H692" i="1"/>
  <c r="I692" i="1"/>
  <c r="J692" i="1"/>
  <c r="K692" i="1"/>
  <c r="L692" i="1"/>
  <c r="M692" i="1"/>
  <c r="N692" i="1"/>
  <c r="O692" i="1"/>
  <c r="P692" i="1"/>
  <c r="Q692" i="1"/>
  <c r="R692" i="1"/>
  <c r="S692" i="1"/>
  <c r="T692" i="1"/>
  <c r="U692" i="1"/>
  <c r="V692" i="1"/>
  <c r="W692" i="1"/>
  <c r="X692" i="1"/>
  <c r="Y692" i="1"/>
  <c r="Z692" i="1"/>
  <c r="AA692" i="1"/>
  <c r="AB692" i="1"/>
  <c r="AC692" i="1"/>
  <c r="AD692" i="1"/>
  <c r="AE692" i="1"/>
  <c r="AF692" i="1"/>
  <c r="AG692" i="1"/>
  <c r="AH692" i="1"/>
  <c r="AI692" i="1"/>
  <c r="AJ692" i="1"/>
  <c r="AK692" i="1"/>
  <c r="AL692" i="1"/>
  <c r="AM692" i="1"/>
  <c r="AN692" i="1"/>
  <c r="AO692" i="1"/>
  <c r="AP692" i="1"/>
  <c r="AQ692" i="1"/>
  <c r="AR692" i="1"/>
  <c r="AS692" i="1"/>
  <c r="AT692" i="1"/>
  <c r="AU692" i="1"/>
  <c r="AV692" i="1"/>
  <c r="AW692" i="1"/>
  <c r="AX692" i="1"/>
  <c r="AY692" i="1"/>
  <c r="AZ692" i="1"/>
  <c r="BA692" i="1"/>
  <c r="BB692" i="1"/>
  <c r="BC692" i="1"/>
  <c r="BD692" i="1"/>
  <c r="BE692" i="1"/>
  <c r="BF692" i="1"/>
  <c r="H693" i="1"/>
  <c r="I693" i="1"/>
  <c r="J693" i="1"/>
  <c r="K693" i="1"/>
  <c r="L693" i="1"/>
  <c r="M693" i="1"/>
  <c r="N693" i="1"/>
  <c r="O693" i="1"/>
  <c r="P693" i="1"/>
  <c r="Q693" i="1"/>
  <c r="R693" i="1"/>
  <c r="S693" i="1"/>
  <c r="T693" i="1"/>
  <c r="U693" i="1"/>
  <c r="V693" i="1"/>
  <c r="W693" i="1"/>
  <c r="X693" i="1"/>
  <c r="Y693" i="1"/>
  <c r="Z693" i="1"/>
  <c r="AA693" i="1"/>
  <c r="AB693" i="1"/>
  <c r="AC693" i="1"/>
  <c r="AD693" i="1"/>
  <c r="AE693" i="1"/>
  <c r="AF693" i="1"/>
  <c r="AG693" i="1"/>
  <c r="AH693" i="1"/>
  <c r="AI693" i="1"/>
  <c r="AJ693" i="1"/>
  <c r="AK693" i="1"/>
  <c r="AL693" i="1"/>
  <c r="AM693" i="1"/>
  <c r="AN693" i="1"/>
  <c r="AO693" i="1"/>
  <c r="AP693" i="1"/>
  <c r="AQ693" i="1"/>
  <c r="AR693" i="1"/>
  <c r="AS693" i="1"/>
  <c r="AT693" i="1"/>
  <c r="AU693" i="1"/>
  <c r="AV693" i="1"/>
  <c r="AW693" i="1"/>
  <c r="AX693" i="1"/>
  <c r="AY693" i="1"/>
  <c r="AZ693" i="1"/>
  <c r="BA693" i="1"/>
  <c r="BB693" i="1"/>
  <c r="BC693" i="1"/>
  <c r="BD693" i="1"/>
  <c r="BE693" i="1"/>
  <c r="BF693" i="1"/>
  <c r="H694" i="1"/>
  <c r="I694" i="1"/>
  <c r="J694" i="1"/>
  <c r="K694" i="1"/>
  <c r="L694" i="1"/>
  <c r="M694" i="1"/>
  <c r="N694" i="1"/>
  <c r="O694" i="1"/>
  <c r="P694" i="1"/>
  <c r="Q694" i="1"/>
  <c r="R694" i="1"/>
  <c r="S694" i="1"/>
  <c r="T694" i="1"/>
  <c r="U694" i="1"/>
  <c r="V694" i="1"/>
  <c r="W694" i="1"/>
  <c r="X694" i="1"/>
  <c r="Y694" i="1"/>
  <c r="Z694" i="1"/>
  <c r="AA694" i="1"/>
  <c r="AB694" i="1"/>
  <c r="AC694" i="1"/>
  <c r="AD694" i="1"/>
  <c r="AE694" i="1"/>
  <c r="AF694" i="1"/>
  <c r="AG694" i="1"/>
  <c r="AH694" i="1"/>
  <c r="AI694" i="1"/>
  <c r="AJ694" i="1"/>
  <c r="AK694" i="1"/>
  <c r="AL694" i="1"/>
  <c r="AM694" i="1"/>
  <c r="AN694" i="1"/>
  <c r="AO694" i="1"/>
  <c r="AP694" i="1"/>
  <c r="AQ694" i="1"/>
  <c r="AR694" i="1"/>
  <c r="AS694" i="1"/>
  <c r="AT694" i="1"/>
  <c r="AU694" i="1"/>
  <c r="AV694" i="1"/>
  <c r="AW694" i="1"/>
  <c r="AX694" i="1"/>
  <c r="AY694" i="1"/>
  <c r="AZ694" i="1"/>
  <c r="BA694" i="1"/>
  <c r="BB694" i="1"/>
  <c r="BC694" i="1"/>
  <c r="BD694" i="1"/>
  <c r="BE694" i="1"/>
  <c r="BF694" i="1"/>
  <c r="H695" i="1"/>
  <c r="I695" i="1"/>
  <c r="J695" i="1"/>
  <c r="K695" i="1"/>
  <c r="L695" i="1"/>
  <c r="M695" i="1"/>
  <c r="N695" i="1"/>
  <c r="O695" i="1"/>
  <c r="P695" i="1"/>
  <c r="Q695" i="1"/>
  <c r="R695" i="1"/>
  <c r="S695" i="1"/>
  <c r="T695" i="1"/>
  <c r="U695" i="1"/>
  <c r="V695" i="1"/>
  <c r="W695" i="1"/>
  <c r="X695" i="1"/>
  <c r="Y695" i="1"/>
  <c r="Z695" i="1"/>
  <c r="AA695" i="1"/>
  <c r="AB695" i="1"/>
  <c r="AC695" i="1"/>
  <c r="AD695" i="1"/>
  <c r="AE695" i="1"/>
  <c r="AF695" i="1"/>
  <c r="AG695" i="1"/>
  <c r="AH695" i="1"/>
  <c r="AI695" i="1"/>
  <c r="AJ695" i="1"/>
  <c r="AK695" i="1"/>
  <c r="AL695" i="1"/>
  <c r="AM695" i="1"/>
  <c r="AN695" i="1"/>
  <c r="AO695" i="1"/>
  <c r="AP695" i="1"/>
  <c r="AQ695" i="1"/>
  <c r="AR695" i="1"/>
  <c r="AS695" i="1"/>
  <c r="AT695" i="1"/>
  <c r="AU695" i="1"/>
  <c r="AV695" i="1"/>
  <c r="AW695" i="1"/>
  <c r="AX695" i="1"/>
  <c r="AY695" i="1"/>
  <c r="AZ695" i="1"/>
  <c r="BA695" i="1"/>
  <c r="BB695" i="1"/>
  <c r="BC695" i="1"/>
  <c r="BD695" i="1"/>
  <c r="BE695" i="1"/>
  <c r="BF695" i="1"/>
  <c r="H696" i="1"/>
  <c r="I696" i="1"/>
  <c r="J696" i="1"/>
  <c r="K696" i="1"/>
  <c r="L696" i="1"/>
  <c r="M696" i="1"/>
  <c r="N696" i="1"/>
  <c r="O696" i="1"/>
  <c r="P696" i="1"/>
  <c r="Q696" i="1"/>
  <c r="R696" i="1"/>
  <c r="S696" i="1"/>
  <c r="T696" i="1"/>
  <c r="U696" i="1"/>
  <c r="V696" i="1"/>
  <c r="W696" i="1"/>
  <c r="X696" i="1"/>
  <c r="Y696" i="1"/>
  <c r="Z696" i="1"/>
  <c r="AA696" i="1"/>
  <c r="AB696" i="1"/>
  <c r="AC696" i="1"/>
  <c r="AD696" i="1"/>
  <c r="AE696" i="1"/>
  <c r="AF696" i="1"/>
  <c r="AG696" i="1"/>
  <c r="AH696" i="1"/>
  <c r="AI696" i="1"/>
  <c r="AJ696" i="1"/>
  <c r="AK696" i="1"/>
  <c r="AL696" i="1"/>
  <c r="AM696" i="1"/>
  <c r="AN696" i="1"/>
  <c r="AO696" i="1"/>
  <c r="AP696" i="1"/>
  <c r="AQ696" i="1"/>
  <c r="AR696" i="1"/>
  <c r="AS696" i="1"/>
  <c r="AT696" i="1"/>
  <c r="AU696" i="1"/>
  <c r="AV696" i="1"/>
  <c r="AW696" i="1"/>
  <c r="AX696" i="1"/>
  <c r="AY696" i="1"/>
  <c r="AZ696" i="1"/>
  <c r="BA696" i="1"/>
  <c r="BB696" i="1"/>
  <c r="BC696" i="1"/>
  <c r="BD696" i="1"/>
  <c r="BE696" i="1"/>
  <c r="BF696" i="1"/>
  <c r="H697" i="1"/>
  <c r="I697" i="1"/>
  <c r="J697" i="1"/>
  <c r="K697" i="1"/>
  <c r="L697" i="1"/>
  <c r="M697" i="1"/>
  <c r="N697" i="1"/>
  <c r="O697" i="1"/>
  <c r="P697" i="1"/>
  <c r="Q697" i="1"/>
  <c r="R697" i="1"/>
  <c r="S697" i="1"/>
  <c r="T697" i="1"/>
  <c r="U697" i="1"/>
  <c r="V697" i="1"/>
  <c r="W697" i="1"/>
  <c r="X697" i="1"/>
  <c r="Y697" i="1"/>
  <c r="Z697" i="1"/>
  <c r="AA697" i="1"/>
  <c r="AB697" i="1"/>
  <c r="AC697" i="1"/>
  <c r="AD697" i="1"/>
  <c r="AE697" i="1"/>
  <c r="AF697" i="1"/>
  <c r="AG697" i="1"/>
  <c r="AH697" i="1"/>
  <c r="AI697" i="1"/>
  <c r="AJ697" i="1"/>
  <c r="AK697" i="1"/>
  <c r="AL697" i="1"/>
  <c r="AM697" i="1"/>
  <c r="AN697" i="1"/>
  <c r="AO697" i="1"/>
  <c r="AP697" i="1"/>
  <c r="AQ697" i="1"/>
  <c r="AR697" i="1"/>
  <c r="AS697" i="1"/>
  <c r="AT697" i="1"/>
  <c r="AU697" i="1"/>
  <c r="AV697" i="1"/>
  <c r="AW697" i="1"/>
  <c r="AX697" i="1"/>
  <c r="AY697" i="1"/>
  <c r="AZ697" i="1"/>
  <c r="BA697" i="1"/>
  <c r="BB697" i="1"/>
  <c r="BC697" i="1"/>
  <c r="BD697" i="1"/>
  <c r="BE697" i="1"/>
  <c r="BF697" i="1"/>
  <c r="H698" i="1"/>
  <c r="I698" i="1"/>
  <c r="J698" i="1"/>
  <c r="K698" i="1"/>
  <c r="L698" i="1"/>
  <c r="M698" i="1"/>
  <c r="N698" i="1"/>
  <c r="O698" i="1"/>
  <c r="P698" i="1"/>
  <c r="Q698" i="1"/>
  <c r="R698" i="1"/>
  <c r="S698" i="1"/>
  <c r="T698" i="1"/>
  <c r="U698" i="1"/>
  <c r="V698" i="1"/>
  <c r="W698" i="1"/>
  <c r="X698" i="1"/>
  <c r="Y698" i="1"/>
  <c r="Z698" i="1"/>
  <c r="AA698" i="1"/>
  <c r="AB698" i="1"/>
  <c r="AC698" i="1"/>
  <c r="AD698" i="1"/>
  <c r="AE698" i="1"/>
  <c r="AF698" i="1"/>
  <c r="AG698" i="1"/>
  <c r="AH698" i="1"/>
  <c r="AI698" i="1"/>
  <c r="AJ698" i="1"/>
  <c r="AK698" i="1"/>
  <c r="AL698" i="1"/>
  <c r="AM698" i="1"/>
  <c r="AN698" i="1"/>
  <c r="AO698" i="1"/>
  <c r="AP698" i="1"/>
  <c r="AQ698" i="1"/>
  <c r="AR698" i="1"/>
  <c r="AS698" i="1"/>
  <c r="AT698" i="1"/>
  <c r="AU698" i="1"/>
  <c r="AV698" i="1"/>
  <c r="AW698" i="1"/>
  <c r="AX698" i="1"/>
  <c r="AY698" i="1"/>
  <c r="AZ698" i="1"/>
  <c r="BA698" i="1"/>
  <c r="BB698" i="1"/>
  <c r="BC698" i="1"/>
  <c r="BD698" i="1"/>
  <c r="BE698" i="1"/>
  <c r="BF698" i="1"/>
  <c r="H699" i="1"/>
  <c r="I699" i="1"/>
  <c r="J699" i="1"/>
  <c r="K699" i="1"/>
  <c r="L699" i="1"/>
  <c r="M699" i="1"/>
  <c r="N699" i="1"/>
  <c r="O699" i="1"/>
  <c r="P699" i="1"/>
  <c r="Q699" i="1"/>
  <c r="R699" i="1"/>
  <c r="S699" i="1"/>
  <c r="T699" i="1"/>
  <c r="U699" i="1"/>
  <c r="V699" i="1"/>
  <c r="W699" i="1"/>
  <c r="X699" i="1"/>
  <c r="Y699" i="1"/>
  <c r="Z699" i="1"/>
  <c r="AA699" i="1"/>
  <c r="AB699" i="1"/>
  <c r="AC699" i="1"/>
  <c r="AD699" i="1"/>
  <c r="AE699" i="1"/>
  <c r="AF699" i="1"/>
  <c r="AG699" i="1"/>
  <c r="AH699" i="1"/>
  <c r="AI699" i="1"/>
  <c r="AJ699" i="1"/>
  <c r="AK699" i="1"/>
  <c r="AL699" i="1"/>
  <c r="AM699" i="1"/>
  <c r="AN699" i="1"/>
  <c r="AO699" i="1"/>
  <c r="AP699" i="1"/>
  <c r="AQ699" i="1"/>
  <c r="AR699" i="1"/>
  <c r="AS699" i="1"/>
  <c r="AT699" i="1"/>
  <c r="AU699" i="1"/>
  <c r="AV699" i="1"/>
  <c r="AW699" i="1"/>
  <c r="AX699" i="1"/>
  <c r="AY699" i="1"/>
  <c r="AZ699" i="1"/>
  <c r="BA699" i="1"/>
  <c r="BB699" i="1"/>
  <c r="BC699" i="1"/>
  <c r="BD699" i="1"/>
  <c r="BE699" i="1"/>
  <c r="BF699" i="1"/>
  <c r="H700" i="1"/>
  <c r="I700" i="1"/>
  <c r="J700" i="1"/>
  <c r="K700" i="1"/>
  <c r="L700" i="1"/>
  <c r="M700" i="1"/>
  <c r="N700" i="1"/>
  <c r="O700" i="1"/>
  <c r="P700" i="1"/>
  <c r="Q700" i="1"/>
  <c r="R700" i="1"/>
  <c r="S700" i="1"/>
  <c r="T700" i="1"/>
  <c r="U700" i="1"/>
  <c r="V700" i="1"/>
  <c r="W700" i="1"/>
  <c r="X700" i="1"/>
  <c r="Y700" i="1"/>
  <c r="Z700" i="1"/>
  <c r="AA700" i="1"/>
  <c r="AB700" i="1"/>
  <c r="AC700" i="1"/>
  <c r="AD700" i="1"/>
  <c r="AE700" i="1"/>
  <c r="AF700" i="1"/>
  <c r="AG700" i="1"/>
  <c r="AH700" i="1"/>
  <c r="AI700" i="1"/>
  <c r="AJ700" i="1"/>
  <c r="AK700" i="1"/>
  <c r="AL700" i="1"/>
  <c r="AM700" i="1"/>
  <c r="AN700" i="1"/>
  <c r="AO700" i="1"/>
  <c r="AP700" i="1"/>
  <c r="AQ700" i="1"/>
  <c r="AR700" i="1"/>
  <c r="AS700" i="1"/>
  <c r="AT700" i="1"/>
  <c r="AU700" i="1"/>
  <c r="AV700" i="1"/>
  <c r="AW700" i="1"/>
  <c r="AX700" i="1"/>
  <c r="AY700" i="1"/>
  <c r="AZ700" i="1"/>
  <c r="BA700" i="1"/>
  <c r="BB700" i="1"/>
  <c r="BC700" i="1"/>
  <c r="BD700" i="1"/>
  <c r="BE700" i="1"/>
  <c r="BF700" i="1"/>
  <c r="H701" i="1"/>
  <c r="I701" i="1"/>
  <c r="J701" i="1"/>
  <c r="K701" i="1"/>
  <c r="L701" i="1"/>
  <c r="M701" i="1"/>
  <c r="N701" i="1"/>
  <c r="O701" i="1"/>
  <c r="P701" i="1"/>
  <c r="Q701" i="1"/>
  <c r="R701" i="1"/>
  <c r="S701" i="1"/>
  <c r="T701" i="1"/>
  <c r="U701" i="1"/>
  <c r="V701" i="1"/>
  <c r="W701" i="1"/>
  <c r="X701" i="1"/>
  <c r="Y701" i="1"/>
  <c r="Z701" i="1"/>
  <c r="AA701" i="1"/>
  <c r="AB701" i="1"/>
  <c r="AC701" i="1"/>
  <c r="AD701" i="1"/>
  <c r="AE701" i="1"/>
  <c r="AF701" i="1"/>
  <c r="AG701" i="1"/>
  <c r="AH701" i="1"/>
  <c r="AI701" i="1"/>
  <c r="AJ701" i="1"/>
  <c r="AK701" i="1"/>
  <c r="AL701" i="1"/>
  <c r="AM701" i="1"/>
  <c r="AN701" i="1"/>
  <c r="AO701" i="1"/>
  <c r="AP701" i="1"/>
  <c r="AQ701" i="1"/>
  <c r="AR701" i="1"/>
  <c r="AS701" i="1"/>
  <c r="AT701" i="1"/>
  <c r="AU701" i="1"/>
  <c r="AV701" i="1"/>
  <c r="AW701" i="1"/>
  <c r="AX701" i="1"/>
  <c r="AY701" i="1"/>
  <c r="AZ701" i="1"/>
  <c r="BA701" i="1"/>
  <c r="BB701" i="1"/>
  <c r="BC701" i="1"/>
  <c r="BD701" i="1"/>
  <c r="BE701" i="1"/>
  <c r="BF701" i="1"/>
  <c r="H702" i="1"/>
  <c r="I702" i="1"/>
  <c r="J702" i="1"/>
  <c r="K702" i="1"/>
  <c r="L702" i="1"/>
  <c r="M702" i="1"/>
  <c r="N702" i="1"/>
  <c r="O702" i="1"/>
  <c r="P702" i="1"/>
  <c r="Q702" i="1"/>
  <c r="R702" i="1"/>
  <c r="S702" i="1"/>
  <c r="T702" i="1"/>
  <c r="U702" i="1"/>
  <c r="V702" i="1"/>
  <c r="W702" i="1"/>
  <c r="X702" i="1"/>
  <c r="Y702" i="1"/>
  <c r="Z702" i="1"/>
  <c r="AA702" i="1"/>
  <c r="AB702" i="1"/>
  <c r="AC702" i="1"/>
  <c r="AD702" i="1"/>
  <c r="AE702" i="1"/>
  <c r="AF702" i="1"/>
  <c r="AG702" i="1"/>
  <c r="AH702" i="1"/>
  <c r="AI702" i="1"/>
  <c r="AJ702" i="1"/>
  <c r="AK702" i="1"/>
  <c r="AL702" i="1"/>
  <c r="AM702" i="1"/>
  <c r="AN702" i="1"/>
  <c r="AO702" i="1"/>
  <c r="AP702" i="1"/>
  <c r="AQ702" i="1"/>
  <c r="AR702" i="1"/>
  <c r="AS702" i="1"/>
  <c r="AT702" i="1"/>
  <c r="AU702" i="1"/>
  <c r="AV702" i="1"/>
  <c r="AW702" i="1"/>
  <c r="AX702" i="1"/>
  <c r="AY702" i="1"/>
  <c r="AZ702" i="1"/>
  <c r="BA702" i="1"/>
  <c r="BB702" i="1"/>
  <c r="BC702" i="1"/>
  <c r="BD702" i="1"/>
  <c r="BE702" i="1"/>
  <c r="BF702" i="1"/>
  <c r="H703" i="1"/>
  <c r="I703" i="1"/>
  <c r="J703" i="1"/>
  <c r="K703" i="1"/>
  <c r="L703" i="1"/>
  <c r="M703" i="1"/>
  <c r="N703" i="1"/>
  <c r="O703" i="1"/>
  <c r="P703" i="1"/>
  <c r="Q703" i="1"/>
  <c r="R703" i="1"/>
  <c r="S703" i="1"/>
  <c r="T703" i="1"/>
  <c r="U703" i="1"/>
  <c r="V703" i="1"/>
  <c r="W703" i="1"/>
  <c r="X703" i="1"/>
  <c r="Y703" i="1"/>
  <c r="Z703" i="1"/>
  <c r="AA703" i="1"/>
  <c r="AB703" i="1"/>
  <c r="AC703" i="1"/>
  <c r="AD703" i="1"/>
  <c r="AE703" i="1"/>
  <c r="AF703" i="1"/>
  <c r="AG703" i="1"/>
  <c r="AH703" i="1"/>
  <c r="AI703" i="1"/>
  <c r="AJ703" i="1"/>
  <c r="AK703" i="1"/>
  <c r="AL703" i="1"/>
  <c r="AM703" i="1"/>
  <c r="AN703" i="1"/>
  <c r="AO703" i="1"/>
  <c r="AP703" i="1"/>
  <c r="AQ703" i="1"/>
  <c r="AR703" i="1"/>
  <c r="AS703" i="1"/>
  <c r="AT703" i="1"/>
  <c r="AU703" i="1"/>
  <c r="AV703" i="1"/>
  <c r="AW703" i="1"/>
  <c r="AX703" i="1"/>
  <c r="AY703" i="1"/>
  <c r="AZ703" i="1"/>
  <c r="BA703" i="1"/>
  <c r="BB703" i="1"/>
  <c r="BC703" i="1"/>
  <c r="BD703" i="1"/>
  <c r="BE703" i="1"/>
  <c r="BF703" i="1"/>
  <c r="H704" i="1"/>
  <c r="I704" i="1"/>
  <c r="J704" i="1"/>
  <c r="K704" i="1"/>
  <c r="L704" i="1"/>
  <c r="M704" i="1"/>
  <c r="N704" i="1"/>
  <c r="O704" i="1"/>
  <c r="P704" i="1"/>
  <c r="Q704" i="1"/>
  <c r="R704" i="1"/>
  <c r="S704" i="1"/>
  <c r="T704" i="1"/>
  <c r="U704" i="1"/>
  <c r="V704" i="1"/>
  <c r="W704" i="1"/>
  <c r="X704" i="1"/>
  <c r="Y704" i="1"/>
  <c r="Z704" i="1"/>
  <c r="AA704" i="1"/>
  <c r="AB704" i="1"/>
  <c r="AC704" i="1"/>
  <c r="AD704" i="1"/>
  <c r="AE704" i="1"/>
  <c r="AF704" i="1"/>
  <c r="AG704" i="1"/>
  <c r="AH704" i="1"/>
  <c r="AI704" i="1"/>
  <c r="AJ704" i="1"/>
  <c r="AK704" i="1"/>
  <c r="AL704" i="1"/>
  <c r="AM704" i="1"/>
  <c r="AN704" i="1"/>
  <c r="AO704" i="1"/>
  <c r="AP704" i="1"/>
  <c r="AQ704" i="1"/>
  <c r="AR704" i="1"/>
  <c r="AS704" i="1"/>
  <c r="AT704" i="1"/>
  <c r="AU704" i="1"/>
  <c r="AV704" i="1"/>
  <c r="AW704" i="1"/>
  <c r="AX704" i="1"/>
  <c r="AY704" i="1"/>
  <c r="AZ704" i="1"/>
  <c r="BA704" i="1"/>
  <c r="BB704" i="1"/>
  <c r="BC704" i="1"/>
  <c r="BD704" i="1"/>
  <c r="BE704" i="1"/>
  <c r="BF704" i="1"/>
  <c r="H705" i="1"/>
  <c r="I705" i="1"/>
  <c r="J705" i="1"/>
  <c r="K705" i="1"/>
  <c r="L705" i="1"/>
  <c r="M705" i="1"/>
  <c r="N705" i="1"/>
  <c r="O705" i="1"/>
  <c r="P705" i="1"/>
  <c r="Q705" i="1"/>
  <c r="R705" i="1"/>
  <c r="S705" i="1"/>
  <c r="T705" i="1"/>
  <c r="U705" i="1"/>
  <c r="V705" i="1"/>
  <c r="W705" i="1"/>
  <c r="X705" i="1"/>
  <c r="Y705" i="1"/>
  <c r="Z705" i="1"/>
  <c r="AA705" i="1"/>
  <c r="AB705" i="1"/>
  <c r="AC705" i="1"/>
  <c r="AD705" i="1"/>
  <c r="AE705" i="1"/>
  <c r="AF705" i="1"/>
  <c r="AG705" i="1"/>
  <c r="AH705" i="1"/>
  <c r="AI705" i="1"/>
  <c r="AJ705" i="1"/>
  <c r="AK705" i="1"/>
  <c r="AL705" i="1"/>
  <c r="AM705" i="1"/>
  <c r="AN705" i="1"/>
  <c r="AO705" i="1"/>
  <c r="AP705" i="1"/>
  <c r="AQ705" i="1"/>
  <c r="AR705" i="1"/>
  <c r="AS705" i="1"/>
  <c r="AT705" i="1"/>
  <c r="AU705" i="1"/>
  <c r="AV705" i="1"/>
  <c r="AW705" i="1"/>
  <c r="AX705" i="1"/>
  <c r="AY705" i="1"/>
  <c r="AZ705" i="1"/>
  <c r="BA705" i="1"/>
  <c r="BB705" i="1"/>
  <c r="BC705" i="1"/>
  <c r="BD705" i="1"/>
  <c r="BE705" i="1"/>
  <c r="BF705" i="1"/>
  <c r="H706" i="1"/>
  <c r="I706" i="1"/>
  <c r="J706" i="1"/>
  <c r="K706" i="1"/>
  <c r="L706" i="1"/>
  <c r="M706" i="1"/>
  <c r="N706" i="1"/>
  <c r="O706" i="1"/>
  <c r="P706" i="1"/>
  <c r="Q706" i="1"/>
  <c r="R706" i="1"/>
  <c r="S706" i="1"/>
  <c r="T706" i="1"/>
  <c r="U706" i="1"/>
  <c r="V706" i="1"/>
  <c r="W706" i="1"/>
  <c r="X706" i="1"/>
  <c r="Y706" i="1"/>
  <c r="Z706" i="1"/>
  <c r="AA706" i="1"/>
  <c r="AB706" i="1"/>
  <c r="AC706" i="1"/>
  <c r="AD706" i="1"/>
  <c r="AE706" i="1"/>
  <c r="AF706" i="1"/>
  <c r="AG706" i="1"/>
  <c r="AH706" i="1"/>
  <c r="AI706" i="1"/>
  <c r="AJ706" i="1"/>
  <c r="AK706" i="1"/>
  <c r="AL706" i="1"/>
  <c r="AM706" i="1"/>
  <c r="AN706" i="1"/>
  <c r="AO706" i="1"/>
  <c r="AP706" i="1"/>
  <c r="AQ706" i="1"/>
  <c r="AR706" i="1"/>
  <c r="AS706" i="1"/>
  <c r="AT706" i="1"/>
  <c r="AU706" i="1"/>
  <c r="AV706" i="1"/>
  <c r="AW706" i="1"/>
  <c r="AX706" i="1"/>
  <c r="AY706" i="1"/>
  <c r="AZ706" i="1"/>
  <c r="BA706" i="1"/>
  <c r="BB706" i="1"/>
  <c r="BC706" i="1"/>
  <c r="BD706" i="1"/>
  <c r="BE706" i="1"/>
  <c r="BF706" i="1"/>
  <c r="H707" i="1"/>
  <c r="I707" i="1"/>
  <c r="J707" i="1"/>
  <c r="K707" i="1"/>
  <c r="L707" i="1"/>
  <c r="M707" i="1"/>
  <c r="N707" i="1"/>
  <c r="O707" i="1"/>
  <c r="P707" i="1"/>
  <c r="Q707" i="1"/>
  <c r="R707" i="1"/>
  <c r="S707" i="1"/>
  <c r="T707" i="1"/>
  <c r="U707" i="1"/>
  <c r="V707" i="1"/>
  <c r="W707" i="1"/>
  <c r="X707" i="1"/>
  <c r="Y707" i="1"/>
  <c r="Z707" i="1"/>
  <c r="AA707" i="1"/>
  <c r="AB707" i="1"/>
  <c r="AC707" i="1"/>
  <c r="AD707" i="1"/>
  <c r="AE707" i="1"/>
  <c r="AF707" i="1"/>
  <c r="AG707" i="1"/>
  <c r="AH707" i="1"/>
  <c r="AI707" i="1"/>
  <c r="AJ707" i="1"/>
  <c r="AK707" i="1"/>
  <c r="AL707" i="1"/>
  <c r="AM707" i="1"/>
  <c r="AN707" i="1"/>
  <c r="AO707" i="1"/>
  <c r="AP707" i="1"/>
  <c r="AQ707" i="1"/>
  <c r="AR707" i="1"/>
  <c r="AS707" i="1"/>
  <c r="AT707" i="1"/>
  <c r="AU707" i="1"/>
  <c r="AV707" i="1"/>
  <c r="AW707" i="1"/>
  <c r="AX707" i="1"/>
  <c r="AY707" i="1"/>
  <c r="AZ707" i="1"/>
  <c r="BA707" i="1"/>
  <c r="BB707" i="1"/>
  <c r="BC707" i="1"/>
  <c r="BD707" i="1"/>
  <c r="BE707" i="1"/>
  <c r="BF707" i="1"/>
  <c r="H708" i="1"/>
  <c r="I708" i="1"/>
  <c r="J708" i="1"/>
  <c r="K708" i="1"/>
  <c r="L708" i="1"/>
  <c r="M708" i="1"/>
  <c r="N708" i="1"/>
  <c r="O708" i="1"/>
  <c r="P708" i="1"/>
  <c r="Q708" i="1"/>
  <c r="R708" i="1"/>
  <c r="S708" i="1"/>
  <c r="T708" i="1"/>
  <c r="U708" i="1"/>
  <c r="V708" i="1"/>
  <c r="W708" i="1"/>
  <c r="X708" i="1"/>
  <c r="Y708" i="1"/>
  <c r="Z708" i="1"/>
  <c r="AA708" i="1"/>
  <c r="AB708" i="1"/>
  <c r="AC708" i="1"/>
  <c r="AD708" i="1"/>
  <c r="AE708" i="1"/>
  <c r="AF708" i="1"/>
  <c r="AG708" i="1"/>
  <c r="AH708" i="1"/>
  <c r="AI708" i="1"/>
  <c r="AJ708" i="1"/>
  <c r="AK708" i="1"/>
  <c r="AL708" i="1"/>
  <c r="AM708" i="1"/>
  <c r="AN708" i="1"/>
  <c r="AO708" i="1"/>
  <c r="AP708" i="1"/>
  <c r="AQ708" i="1"/>
  <c r="AR708" i="1"/>
  <c r="AS708" i="1"/>
  <c r="AT708" i="1"/>
  <c r="AU708" i="1"/>
  <c r="AV708" i="1"/>
  <c r="AW708" i="1"/>
  <c r="AX708" i="1"/>
  <c r="AY708" i="1"/>
  <c r="AZ708" i="1"/>
  <c r="BA708" i="1"/>
  <c r="BB708" i="1"/>
  <c r="BC708" i="1"/>
  <c r="BD708" i="1"/>
  <c r="BE708" i="1"/>
  <c r="BF708" i="1"/>
  <c r="H709" i="1"/>
  <c r="I709" i="1"/>
  <c r="J709" i="1"/>
  <c r="K709" i="1"/>
  <c r="L709" i="1"/>
  <c r="M709" i="1"/>
  <c r="N709" i="1"/>
  <c r="O709" i="1"/>
  <c r="P709" i="1"/>
  <c r="Q709" i="1"/>
  <c r="R709" i="1"/>
  <c r="S709" i="1"/>
  <c r="T709" i="1"/>
  <c r="U709" i="1"/>
  <c r="V709" i="1"/>
  <c r="W709" i="1"/>
  <c r="X709" i="1"/>
  <c r="Y709" i="1"/>
  <c r="Z709" i="1"/>
  <c r="AA709" i="1"/>
  <c r="AB709" i="1"/>
  <c r="AC709" i="1"/>
  <c r="AD709" i="1"/>
  <c r="AE709" i="1"/>
  <c r="AF709" i="1"/>
  <c r="AG709" i="1"/>
  <c r="AH709" i="1"/>
  <c r="AI709" i="1"/>
  <c r="AJ709" i="1"/>
  <c r="AK709" i="1"/>
  <c r="AL709" i="1"/>
  <c r="AM709" i="1"/>
  <c r="AN709" i="1"/>
  <c r="AO709" i="1"/>
  <c r="AP709" i="1"/>
  <c r="AQ709" i="1"/>
  <c r="AR709" i="1"/>
  <c r="AS709" i="1"/>
  <c r="AT709" i="1"/>
  <c r="AU709" i="1"/>
  <c r="AV709" i="1"/>
  <c r="AW709" i="1"/>
  <c r="AX709" i="1"/>
  <c r="AY709" i="1"/>
  <c r="AZ709" i="1"/>
  <c r="BA709" i="1"/>
  <c r="BB709" i="1"/>
  <c r="BC709" i="1"/>
  <c r="BD709" i="1"/>
  <c r="BE709" i="1"/>
  <c r="BF709" i="1"/>
  <c r="H710" i="1"/>
  <c r="I710" i="1"/>
  <c r="J710" i="1"/>
  <c r="K710" i="1"/>
  <c r="L710" i="1"/>
  <c r="M710" i="1"/>
  <c r="N710" i="1"/>
  <c r="O710" i="1"/>
  <c r="P710" i="1"/>
  <c r="Q710" i="1"/>
  <c r="R710" i="1"/>
  <c r="S710" i="1"/>
  <c r="T710" i="1"/>
  <c r="U710" i="1"/>
  <c r="V710" i="1"/>
  <c r="W710" i="1"/>
  <c r="X710" i="1"/>
  <c r="Y710" i="1"/>
  <c r="Z710" i="1"/>
  <c r="AA710" i="1"/>
  <c r="AB710" i="1"/>
  <c r="AC710" i="1"/>
  <c r="AD710" i="1"/>
  <c r="AE710" i="1"/>
  <c r="AF710" i="1"/>
  <c r="AG710" i="1"/>
  <c r="AH710" i="1"/>
  <c r="AI710" i="1"/>
  <c r="AJ710" i="1"/>
  <c r="AK710" i="1"/>
  <c r="AL710" i="1"/>
  <c r="AM710" i="1"/>
  <c r="AN710" i="1"/>
  <c r="AO710" i="1"/>
  <c r="AP710" i="1"/>
  <c r="AQ710" i="1"/>
  <c r="AR710" i="1"/>
  <c r="AS710" i="1"/>
  <c r="AT710" i="1"/>
  <c r="AU710" i="1"/>
  <c r="AV710" i="1"/>
  <c r="AW710" i="1"/>
  <c r="AX710" i="1"/>
  <c r="AY710" i="1"/>
  <c r="AZ710" i="1"/>
  <c r="BA710" i="1"/>
  <c r="BB710" i="1"/>
  <c r="BC710" i="1"/>
  <c r="BD710" i="1"/>
  <c r="BE710" i="1"/>
  <c r="BF710" i="1"/>
  <c r="H711" i="1"/>
  <c r="I711" i="1"/>
  <c r="J711" i="1"/>
  <c r="K711" i="1"/>
  <c r="L711" i="1"/>
  <c r="M711" i="1"/>
  <c r="N711" i="1"/>
  <c r="O711" i="1"/>
  <c r="P711" i="1"/>
  <c r="Q711" i="1"/>
  <c r="R711" i="1"/>
  <c r="S711" i="1"/>
  <c r="T711" i="1"/>
  <c r="U711" i="1"/>
  <c r="V711" i="1"/>
  <c r="W711" i="1"/>
  <c r="X711" i="1"/>
  <c r="Y711" i="1"/>
  <c r="Z711" i="1"/>
  <c r="AA711" i="1"/>
  <c r="AB711" i="1"/>
  <c r="AC711" i="1"/>
  <c r="AD711" i="1"/>
  <c r="AE711" i="1"/>
  <c r="AF711" i="1"/>
  <c r="AG711" i="1"/>
  <c r="AH711" i="1"/>
  <c r="AI711" i="1"/>
  <c r="AJ711" i="1"/>
  <c r="AK711" i="1"/>
  <c r="AL711" i="1"/>
  <c r="AM711" i="1"/>
  <c r="AN711" i="1"/>
  <c r="AO711" i="1"/>
  <c r="AP711" i="1"/>
  <c r="AQ711" i="1"/>
  <c r="AR711" i="1"/>
  <c r="AS711" i="1"/>
  <c r="AT711" i="1"/>
  <c r="AU711" i="1"/>
  <c r="AV711" i="1"/>
  <c r="AW711" i="1"/>
  <c r="AX711" i="1"/>
  <c r="AY711" i="1"/>
  <c r="AZ711" i="1"/>
  <c r="BA711" i="1"/>
  <c r="BB711" i="1"/>
  <c r="BC711" i="1"/>
  <c r="BD711" i="1"/>
  <c r="BE711" i="1"/>
  <c r="BF711" i="1"/>
  <c r="H712" i="1"/>
  <c r="I712" i="1"/>
  <c r="J712" i="1"/>
  <c r="K712" i="1"/>
  <c r="L712" i="1"/>
  <c r="M712" i="1"/>
  <c r="N712" i="1"/>
  <c r="O712" i="1"/>
  <c r="P712" i="1"/>
  <c r="Q712" i="1"/>
  <c r="R712" i="1"/>
  <c r="S712" i="1"/>
  <c r="T712" i="1"/>
  <c r="U712" i="1"/>
  <c r="V712" i="1"/>
  <c r="W712" i="1"/>
  <c r="X712" i="1"/>
  <c r="Y712" i="1"/>
  <c r="Z712" i="1"/>
  <c r="AA712" i="1"/>
  <c r="AB712" i="1"/>
  <c r="AC712" i="1"/>
  <c r="AD712" i="1"/>
  <c r="AE712" i="1"/>
  <c r="AF712" i="1"/>
  <c r="AG712" i="1"/>
  <c r="AH712" i="1"/>
  <c r="AI712" i="1"/>
  <c r="AJ712" i="1"/>
  <c r="AK712" i="1"/>
  <c r="AL712" i="1"/>
  <c r="AM712" i="1"/>
  <c r="AN712" i="1"/>
  <c r="AO712" i="1"/>
  <c r="AP712" i="1"/>
  <c r="AQ712" i="1"/>
  <c r="AR712" i="1"/>
  <c r="AS712" i="1"/>
  <c r="AT712" i="1"/>
  <c r="AU712" i="1"/>
  <c r="AV712" i="1"/>
  <c r="AW712" i="1"/>
  <c r="AX712" i="1"/>
  <c r="AY712" i="1"/>
  <c r="AZ712" i="1"/>
  <c r="BA712" i="1"/>
  <c r="BB712" i="1"/>
  <c r="BC712" i="1"/>
  <c r="BD712" i="1"/>
  <c r="BE712" i="1"/>
  <c r="BF712" i="1"/>
  <c r="H713" i="1"/>
  <c r="I713" i="1"/>
  <c r="J713" i="1"/>
  <c r="K713" i="1"/>
  <c r="L713" i="1"/>
  <c r="M713" i="1"/>
  <c r="N713" i="1"/>
  <c r="O713" i="1"/>
  <c r="P713" i="1"/>
  <c r="Q713" i="1"/>
  <c r="R713" i="1"/>
  <c r="S713" i="1"/>
  <c r="T713" i="1"/>
  <c r="U713" i="1"/>
  <c r="V713" i="1"/>
  <c r="W713" i="1"/>
  <c r="X713" i="1"/>
  <c r="Y713" i="1"/>
  <c r="Z713" i="1"/>
  <c r="AA713" i="1"/>
  <c r="AB713" i="1"/>
  <c r="AC713" i="1"/>
  <c r="AD713" i="1"/>
  <c r="AE713" i="1"/>
  <c r="AF713" i="1"/>
  <c r="AG713" i="1"/>
  <c r="AH713" i="1"/>
  <c r="AI713" i="1"/>
  <c r="AJ713" i="1"/>
  <c r="AK713" i="1"/>
  <c r="AL713" i="1"/>
  <c r="AM713" i="1"/>
  <c r="AN713" i="1"/>
  <c r="AO713" i="1"/>
  <c r="AP713" i="1"/>
  <c r="AQ713" i="1"/>
  <c r="AR713" i="1"/>
  <c r="AS713" i="1"/>
  <c r="AT713" i="1"/>
  <c r="AU713" i="1"/>
  <c r="AV713" i="1"/>
  <c r="AW713" i="1"/>
  <c r="AX713" i="1"/>
  <c r="AY713" i="1"/>
  <c r="AZ713" i="1"/>
  <c r="BA713" i="1"/>
  <c r="BB713" i="1"/>
  <c r="BC713" i="1"/>
  <c r="BD713" i="1"/>
  <c r="BE713" i="1"/>
  <c r="BF713" i="1"/>
  <c r="H714" i="1"/>
  <c r="I714" i="1"/>
  <c r="J714" i="1"/>
  <c r="K714" i="1"/>
  <c r="L714" i="1"/>
  <c r="M714" i="1"/>
  <c r="N714" i="1"/>
  <c r="O714" i="1"/>
  <c r="P714" i="1"/>
  <c r="Q714" i="1"/>
  <c r="R714" i="1"/>
  <c r="S714" i="1"/>
  <c r="T714" i="1"/>
  <c r="U714" i="1"/>
  <c r="V714" i="1"/>
  <c r="W714" i="1"/>
  <c r="X714" i="1"/>
  <c r="Y714" i="1"/>
  <c r="Z714" i="1"/>
  <c r="AA714" i="1"/>
  <c r="AB714" i="1"/>
  <c r="AC714" i="1"/>
  <c r="AD714" i="1"/>
  <c r="AE714" i="1"/>
  <c r="AF714" i="1"/>
  <c r="AG714" i="1"/>
  <c r="AH714" i="1"/>
  <c r="AI714" i="1"/>
  <c r="AJ714" i="1"/>
  <c r="AK714" i="1"/>
  <c r="AL714" i="1"/>
  <c r="AM714" i="1"/>
  <c r="AN714" i="1"/>
  <c r="AO714" i="1"/>
  <c r="AP714" i="1"/>
  <c r="AQ714" i="1"/>
  <c r="AR714" i="1"/>
  <c r="AS714" i="1"/>
  <c r="AT714" i="1"/>
  <c r="AU714" i="1"/>
  <c r="AV714" i="1"/>
  <c r="AW714" i="1"/>
  <c r="AX714" i="1"/>
  <c r="AY714" i="1"/>
  <c r="AZ714" i="1"/>
  <c r="BA714" i="1"/>
  <c r="BB714" i="1"/>
  <c r="BC714" i="1"/>
  <c r="BD714" i="1"/>
  <c r="BE714" i="1"/>
  <c r="BF714" i="1"/>
  <c r="H715" i="1"/>
  <c r="I715" i="1"/>
  <c r="J715" i="1"/>
  <c r="K715" i="1"/>
  <c r="L715" i="1"/>
  <c r="M715" i="1"/>
  <c r="N715" i="1"/>
  <c r="O715" i="1"/>
  <c r="P715" i="1"/>
  <c r="Q715" i="1"/>
  <c r="R715" i="1"/>
  <c r="S715" i="1"/>
  <c r="T715" i="1"/>
  <c r="U715" i="1"/>
  <c r="V715" i="1"/>
  <c r="W715" i="1"/>
  <c r="X715" i="1"/>
  <c r="Y715" i="1"/>
  <c r="Z715" i="1"/>
  <c r="AA715" i="1"/>
  <c r="AB715" i="1"/>
  <c r="AC715" i="1"/>
  <c r="AD715" i="1"/>
  <c r="AE715" i="1"/>
  <c r="AF715" i="1"/>
  <c r="AG715" i="1"/>
  <c r="AH715" i="1"/>
  <c r="AI715" i="1"/>
  <c r="AJ715" i="1"/>
  <c r="AK715" i="1"/>
  <c r="AL715" i="1"/>
  <c r="AM715" i="1"/>
  <c r="AN715" i="1"/>
  <c r="AO715" i="1"/>
  <c r="AP715" i="1"/>
  <c r="AQ715" i="1"/>
  <c r="AR715" i="1"/>
  <c r="AS715" i="1"/>
  <c r="AT715" i="1"/>
  <c r="AU715" i="1"/>
  <c r="AV715" i="1"/>
  <c r="AW715" i="1"/>
  <c r="AX715" i="1"/>
  <c r="AY715" i="1"/>
  <c r="AZ715" i="1"/>
  <c r="BA715" i="1"/>
  <c r="BB715" i="1"/>
  <c r="BC715" i="1"/>
  <c r="BD715" i="1"/>
  <c r="BE715" i="1"/>
  <c r="BF715" i="1"/>
  <c r="H716" i="1"/>
  <c r="I716" i="1"/>
  <c r="J716" i="1"/>
  <c r="K716" i="1"/>
  <c r="L716" i="1"/>
  <c r="M716" i="1"/>
  <c r="N716" i="1"/>
  <c r="O716" i="1"/>
  <c r="P716" i="1"/>
  <c r="Q716" i="1"/>
  <c r="R716" i="1"/>
  <c r="S716" i="1"/>
  <c r="T716" i="1"/>
  <c r="U716" i="1"/>
  <c r="V716" i="1"/>
  <c r="W716" i="1"/>
  <c r="X716" i="1"/>
  <c r="Y716" i="1"/>
  <c r="Z716" i="1"/>
  <c r="AA716" i="1"/>
  <c r="AB716" i="1"/>
  <c r="AC716" i="1"/>
  <c r="AD716" i="1"/>
  <c r="AE716" i="1"/>
  <c r="AF716" i="1"/>
  <c r="AG716" i="1"/>
  <c r="AH716" i="1"/>
  <c r="AI716" i="1"/>
  <c r="AJ716" i="1"/>
  <c r="AK716" i="1"/>
  <c r="AL716" i="1"/>
  <c r="AM716" i="1"/>
  <c r="AN716" i="1"/>
  <c r="AO716" i="1"/>
  <c r="AP716" i="1"/>
  <c r="AQ716" i="1"/>
  <c r="AR716" i="1"/>
  <c r="AS716" i="1"/>
  <c r="AT716" i="1"/>
  <c r="AU716" i="1"/>
  <c r="AV716" i="1"/>
  <c r="AW716" i="1"/>
  <c r="AX716" i="1"/>
  <c r="AY716" i="1"/>
  <c r="AZ716" i="1"/>
  <c r="BA716" i="1"/>
  <c r="BB716" i="1"/>
  <c r="BC716" i="1"/>
  <c r="BD716" i="1"/>
  <c r="BE716" i="1"/>
  <c r="BF716" i="1"/>
  <c r="H717" i="1"/>
  <c r="I717" i="1"/>
  <c r="J717" i="1"/>
  <c r="K717" i="1"/>
  <c r="L717" i="1"/>
  <c r="M717" i="1"/>
  <c r="N717" i="1"/>
  <c r="O717" i="1"/>
  <c r="P717" i="1"/>
  <c r="Q717" i="1"/>
  <c r="R717" i="1"/>
  <c r="S717" i="1"/>
  <c r="T717" i="1"/>
  <c r="U717" i="1"/>
  <c r="V717" i="1"/>
  <c r="W717" i="1"/>
  <c r="X717" i="1"/>
  <c r="Y717" i="1"/>
  <c r="Z717" i="1"/>
  <c r="AA717" i="1"/>
  <c r="AB717" i="1"/>
  <c r="AC717" i="1"/>
  <c r="AD717" i="1"/>
  <c r="AE717" i="1"/>
  <c r="AF717" i="1"/>
  <c r="AG717" i="1"/>
  <c r="AH717" i="1"/>
  <c r="AI717" i="1"/>
  <c r="AJ717" i="1"/>
  <c r="AK717" i="1"/>
  <c r="AL717" i="1"/>
  <c r="AM717" i="1"/>
  <c r="AN717" i="1"/>
  <c r="AO717" i="1"/>
  <c r="AP717" i="1"/>
  <c r="AQ717" i="1"/>
  <c r="AR717" i="1"/>
  <c r="AS717" i="1"/>
  <c r="AT717" i="1"/>
  <c r="AU717" i="1"/>
  <c r="AV717" i="1"/>
  <c r="AW717" i="1"/>
  <c r="AX717" i="1"/>
  <c r="AY717" i="1"/>
  <c r="AZ717" i="1"/>
  <c r="BA717" i="1"/>
  <c r="BB717" i="1"/>
  <c r="BC717" i="1"/>
  <c r="BD717" i="1"/>
  <c r="BE717" i="1"/>
  <c r="BF717" i="1"/>
  <c r="H718" i="1"/>
  <c r="I718" i="1"/>
  <c r="J718" i="1"/>
  <c r="K718" i="1"/>
  <c r="L718" i="1"/>
  <c r="M718" i="1"/>
  <c r="N718" i="1"/>
  <c r="O718" i="1"/>
  <c r="P718" i="1"/>
  <c r="Q718" i="1"/>
  <c r="R718" i="1"/>
  <c r="S718" i="1"/>
  <c r="T718" i="1"/>
  <c r="U718" i="1"/>
  <c r="V718" i="1"/>
  <c r="W718" i="1"/>
  <c r="X718" i="1"/>
  <c r="Y718" i="1"/>
  <c r="Z718" i="1"/>
  <c r="AA718" i="1"/>
  <c r="AB718" i="1"/>
  <c r="AC718" i="1"/>
  <c r="AD718" i="1"/>
  <c r="AE718" i="1"/>
  <c r="AF718" i="1"/>
  <c r="AG718" i="1"/>
  <c r="AH718" i="1"/>
  <c r="AI718" i="1"/>
  <c r="AJ718" i="1"/>
  <c r="AK718" i="1"/>
  <c r="AL718" i="1"/>
  <c r="AM718" i="1"/>
  <c r="AN718" i="1"/>
  <c r="AO718" i="1"/>
  <c r="AP718" i="1"/>
  <c r="AQ718" i="1"/>
  <c r="AR718" i="1"/>
  <c r="AS718" i="1"/>
  <c r="AT718" i="1"/>
  <c r="AU718" i="1"/>
  <c r="AV718" i="1"/>
  <c r="AW718" i="1"/>
  <c r="AX718" i="1"/>
  <c r="AY718" i="1"/>
  <c r="AZ718" i="1"/>
  <c r="BA718" i="1"/>
  <c r="BB718" i="1"/>
  <c r="BC718" i="1"/>
  <c r="BD718" i="1"/>
  <c r="BE718" i="1"/>
  <c r="BF718" i="1"/>
  <c r="H719" i="1"/>
  <c r="I719" i="1"/>
  <c r="J719" i="1"/>
  <c r="K719" i="1"/>
  <c r="L719" i="1"/>
  <c r="M719" i="1"/>
  <c r="N719" i="1"/>
  <c r="O719" i="1"/>
  <c r="P719" i="1"/>
  <c r="Q719" i="1"/>
  <c r="R719" i="1"/>
  <c r="S719" i="1"/>
  <c r="T719" i="1"/>
  <c r="U719" i="1"/>
  <c r="V719" i="1"/>
  <c r="W719" i="1"/>
  <c r="X719" i="1"/>
  <c r="Y719" i="1"/>
  <c r="Z719" i="1"/>
  <c r="AA719" i="1"/>
  <c r="AB719" i="1"/>
  <c r="AC719" i="1"/>
  <c r="AD719" i="1"/>
  <c r="AE719" i="1"/>
  <c r="AF719" i="1"/>
  <c r="AG719" i="1"/>
  <c r="AH719" i="1"/>
  <c r="AI719" i="1"/>
  <c r="AJ719" i="1"/>
  <c r="AK719" i="1"/>
  <c r="AL719" i="1"/>
  <c r="AM719" i="1"/>
  <c r="AN719" i="1"/>
  <c r="AO719" i="1"/>
  <c r="AP719" i="1"/>
  <c r="AQ719" i="1"/>
  <c r="AR719" i="1"/>
  <c r="AS719" i="1"/>
  <c r="AT719" i="1"/>
  <c r="AU719" i="1"/>
  <c r="AV719" i="1"/>
  <c r="AW719" i="1"/>
  <c r="AX719" i="1"/>
  <c r="AY719" i="1"/>
  <c r="AZ719" i="1"/>
  <c r="BA719" i="1"/>
  <c r="BB719" i="1"/>
  <c r="BC719" i="1"/>
  <c r="BD719" i="1"/>
  <c r="BE719" i="1"/>
  <c r="BF719" i="1"/>
  <c r="H720" i="1"/>
  <c r="I720" i="1"/>
  <c r="J720" i="1"/>
  <c r="K720" i="1"/>
  <c r="L720" i="1"/>
  <c r="M720" i="1"/>
  <c r="N720" i="1"/>
  <c r="O720" i="1"/>
  <c r="P720" i="1"/>
  <c r="Q720" i="1"/>
  <c r="R720" i="1"/>
  <c r="S720" i="1"/>
  <c r="T720" i="1"/>
  <c r="U720" i="1"/>
  <c r="V720" i="1"/>
  <c r="W720" i="1"/>
  <c r="X720" i="1"/>
  <c r="Y720" i="1"/>
  <c r="Z720" i="1"/>
  <c r="AA720" i="1"/>
  <c r="AB720" i="1"/>
  <c r="AC720" i="1"/>
  <c r="AD720" i="1"/>
  <c r="AE720" i="1"/>
  <c r="AF720" i="1"/>
  <c r="AG720" i="1"/>
  <c r="AH720" i="1"/>
  <c r="AI720" i="1"/>
  <c r="AJ720" i="1"/>
  <c r="AK720" i="1"/>
  <c r="AL720" i="1"/>
  <c r="AM720" i="1"/>
  <c r="AN720" i="1"/>
  <c r="AO720" i="1"/>
  <c r="AP720" i="1"/>
  <c r="AQ720" i="1"/>
  <c r="AR720" i="1"/>
  <c r="AS720" i="1"/>
  <c r="AT720" i="1"/>
  <c r="AU720" i="1"/>
  <c r="AV720" i="1"/>
  <c r="AW720" i="1"/>
  <c r="AX720" i="1"/>
  <c r="AY720" i="1"/>
  <c r="AZ720" i="1"/>
  <c r="BA720" i="1"/>
  <c r="BB720" i="1"/>
  <c r="BC720" i="1"/>
  <c r="BD720" i="1"/>
  <c r="BE720" i="1"/>
  <c r="BF720" i="1"/>
  <c r="H721" i="1"/>
  <c r="I721" i="1"/>
  <c r="J721" i="1"/>
  <c r="K721" i="1"/>
  <c r="L721" i="1"/>
  <c r="M721" i="1"/>
  <c r="N721" i="1"/>
  <c r="O721" i="1"/>
  <c r="P721" i="1"/>
  <c r="Q721" i="1"/>
  <c r="R721" i="1"/>
  <c r="S721" i="1"/>
  <c r="T721" i="1"/>
  <c r="U721" i="1"/>
  <c r="V721" i="1"/>
  <c r="W721" i="1"/>
  <c r="X721" i="1"/>
  <c r="Y721" i="1"/>
  <c r="Z721" i="1"/>
  <c r="AA721" i="1"/>
  <c r="AB721" i="1"/>
  <c r="AC721" i="1"/>
  <c r="AD721" i="1"/>
  <c r="AE721" i="1"/>
  <c r="AF721" i="1"/>
  <c r="AG721" i="1"/>
  <c r="AH721" i="1"/>
  <c r="AI721" i="1"/>
  <c r="AJ721" i="1"/>
  <c r="AK721" i="1"/>
  <c r="AL721" i="1"/>
  <c r="AM721" i="1"/>
  <c r="AN721" i="1"/>
  <c r="AO721" i="1"/>
  <c r="AP721" i="1"/>
  <c r="AQ721" i="1"/>
  <c r="AR721" i="1"/>
  <c r="AS721" i="1"/>
  <c r="AT721" i="1"/>
  <c r="AU721" i="1"/>
  <c r="AV721" i="1"/>
  <c r="AW721" i="1"/>
  <c r="AX721" i="1"/>
  <c r="AY721" i="1"/>
  <c r="AZ721" i="1"/>
  <c r="BA721" i="1"/>
  <c r="BB721" i="1"/>
  <c r="BC721" i="1"/>
  <c r="BD721" i="1"/>
  <c r="BE721" i="1"/>
  <c r="BF721" i="1"/>
  <c r="H722" i="1"/>
  <c r="I722" i="1"/>
  <c r="J722" i="1"/>
  <c r="K722" i="1"/>
  <c r="L722" i="1"/>
  <c r="M722" i="1"/>
  <c r="N722" i="1"/>
  <c r="O722" i="1"/>
  <c r="P722" i="1"/>
  <c r="Q722" i="1"/>
  <c r="R722" i="1"/>
  <c r="S722" i="1"/>
  <c r="T722" i="1"/>
  <c r="U722" i="1"/>
  <c r="V722" i="1"/>
  <c r="W722" i="1"/>
  <c r="X722" i="1"/>
  <c r="Y722" i="1"/>
  <c r="Z722" i="1"/>
  <c r="AA722" i="1"/>
  <c r="AB722" i="1"/>
  <c r="AC722" i="1"/>
  <c r="AD722" i="1"/>
  <c r="AE722" i="1"/>
  <c r="AF722" i="1"/>
  <c r="AG722" i="1"/>
  <c r="AH722" i="1"/>
  <c r="AI722" i="1"/>
  <c r="AJ722" i="1"/>
  <c r="AK722" i="1"/>
  <c r="AL722" i="1"/>
  <c r="AM722" i="1"/>
  <c r="AN722" i="1"/>
  <c r="AO722" i="1"/>
  <c r="AP722" i="1"/>
  <c r="AQ722" i="1"/>
  <c r="AR722" i="1"/>
  <c r="AS722" i="1"/>
  <c r="AT722" i="1"/>
  <c r="AU722" i="1"/>
  <c r="AV722" i="1"/>
  <c r="AW722" i="1"/>
  <c r="AX722" i="1"/>
  <c r="AY722" i="1"/>
  <c r="AZ722" i="1"/>
  <c r="BA722" i="1"/>
  <c r="BB722" i="1"/>
  <c r="BC722" i="1"/>
  <c r="BD722" i="1"/>
  <c r="BE722" i="1"/>
  <c r="BF722" i="1"/>
  <c r="H723" i="1"/>
  <c r="I723" i="1"/>
  <c r="J723" i="1"/>
  <c r="K723" i="1"/>
  <c r="L723" i="1"/>
  <c r="M723" i="1"/>
  <c r="N723" i="1"/>
  <c r="O723" i="1"/>
  <c r="P723" i="1"/>
  <c r="Q723" i="1"/>
  <c r="R723" i="1"/>
  <c r="S723" i="1"/>
  <c r="T723" i="1"/>
  <c r="U723" i="1"/>
  <c r="V723" i="1"/>
  <c r="W723" i="1"/>
  <c r="X723" i="1"/>
  <c r="Y723" i="1"/>
  <c r="Z723" i="1"/>
  <c r="AA723" i="1"/>
  <c r="AB723" i="1"/>
  <c r="AC723" i="1"/>
  <c r="AD723" i="1"/>
  <c r="AE723" i="1"/>
  <c r="AF723" i="1"/>
  <c r="AG723" i="1"/>
  <c r="AH723" i="1"/>
  <c r="AI723" i="1"/>
  <c r="AJ723" i="1"/>
  <c r="AK723" i="1"/>
  <c r="AL723" i="1"/>
  <c r="AM723" i="1"/>
  <c r="AN723" i="1"/>
  <c r="AO723" i="1"/>
  <c r="AP723" i="1"/>
  <c r="AQ723" i="1"/>
  <c r="AR723" i="1"/>
  <c r="AS723" i="1"/>
  <c r="AT723" i="1"/>
  <c r="AU723" i="1"/>
  <c r="AV723" i="1"/>
  <c r="AW723" i="1"/>
  <c r="AX723" i="1"/>
  <c r="AY723" i="1"/>
  <c r="AZ723" i="1"/>
  <c r="BA723" i="1"/>
  <c r="BB723" i="1"/>
  <c r="BC723" i="1"/>
  <c r="BD723" i="1"/>
  <c r="BE723" i="1"/>
  <c r="BF723" i="1"/>
  <c r="H724" i="1"/>
  <c r="I724" i="1"/>
  <c r="J724" i="1"/>
  <c r="K724" i="1"/>
  <c r="L724" i="1"/>
  <c r="M724" i="1"/>
  <c r="N724" i="1"/>
  <c r="O724" i="1"/>
  <c r="P724" i="1"/>
  <c r="Q724" i="1"/>
  <c r="R724" i="1"/>
  <c r="S724" i="1"/>
  <c r="T724" i="1"/>
  <c r="U724" i="1"/>
  <c r="V724" i="1"/>
  <c r="W724" i="1"/>
  <c r="X724" i="1"/>
  <c r="Y724" i="1"/>
  <c r="Z724" i="1"/>
  <c r="AA724" i="1"/>
  <c r="AB724" i="1"/>
  <c r="AC724" i="1"/>
  <c r="AD724" i="1"/>
  <c r="AE724" i="1"/>
  <c r="AF724" i="1"/>
  <c r="AG724" i="1"/>
  <c r="AH724" i="1"/>
  <c r="AI724" i="1"/>
  <c r="AJ724" i="1"/>
  <c r="AK724" i="1"/>
  <c r="AL724" i="1"/>
  <c r="AM724" i="1"/>
  <c r="AN724" i="1"/>
  <c r="AO724" i="1"/>
  <c r="AP724" i="1"/>
  <c r="AQ724" i="1"/>
  <c r="AR724" i="1"/>
  <c r="AS724" i="1"/>
  <c r="AT724" i="1"/>
  <c r="AU724" i="1"/>
  <c r="AV724" i="1"/>
  <c r="AW724" i="1"/>
  <c r="AX724" i="1"/>
  <c r="AY724" i="1"/>
  <c r="AZ724" i="1"/>
  <c r="BA724" i="1"/>
  <c r="BB724" i="1"/>
  <c r="BC724" i="1"/>
  <c r="BD724" i="1"/>
  <c r="BE724" i="1"/>
  <c r="BF724" i="1"/>
  <c r="H725" i="1"/>
  <c r="I725" i="1"/>
  <c r="J725" i="1"/>
  <c r="K725" i="1"/>
  <c r="L725" i="1"/>
  <c r="M725" i="1"/>
  <c r="N725" i="1"/>
  <c r="O725" i="1"/>
  <c r="P725" i="1"/>
  <c r="Q725" i="1"/>
  <c r="R725" i="1"/>
  <c r="S725" i="1"/>
  <c r="T725" i="1"/>
  <c r="U725" i="1"/>
  <c r="V725" i="1"/>
  <c r="W725" i="1"/>
  <c r="X725" i="1"/>
  <c r="Y725" i="1"/>
  <c r="Z725" i="1"/>
  <c r="AA725" i="1"/>
  <c r="AB725" i="1"/>
  <c r="AC725" i="1"/>
  <c r="AD725" i="1"/>
  <c r="AE725" i="1"/>
  <c r="AF725" i="1"/>
  <c r="AG725" i="1"/>
  <c r="AH725" i="1"/>
  <c r="AI725" i="1"/>
  <c r="AJ725" i="1"/>
  <c r="AK725" i="1"/>
  <c r="AL725" i="1"/>
  <c r="AM725" i="1"/>
  <c r="AN725" i="1"/>
  <c r="AO725" i="1"/>
  <c r="AP725" i="1"/>
  <c r="AQ725" i="1"/>
  <c r="AR725" i="1"/>
  <c r="AS725" i="1"/>
  <c r="AT725" i="1"/>
  <c r="AU725" i="1"/>
  <c r="AV725" i="1"/>
  <c r="AW725" i="1"/>
  <c r="AX725" i="1"/>
  <c r="AY725" i="1"/>
  <c r="AZ725" i="1"/>
  <c r="BA725" i="1"/>
  <c r="BB725" i="1"/>
  <c r="BC725" i="1"/>
  <c r="BD725" i="1"/>
  <c r="BE725" i="1"/>
  <c r="BF725" i="1"/>
  <c r="H726" i="1"/>
  <c r="I726" i="1"/>
  <c r="J726" i="1"/>
  <c r="K726" i="1"/>
  <c r="L726" i="1"/>
  <c r="M726" i="1"/>
  <c r="N726" i="1"/>
  <c r="O726" i="1"/>
  <c r="P726" i="1"/>
  <c r="Q726" i="1"/>
  <c r="R726" i="1"/>
  <c r="S726" i="1"/>
  <c r="T726" i="1"/>
  <c r="U726" i="1"/>
  <c r="V726" i="1"/>
  <c r="W726" i="1"/>
  <c r="X726" i="1"/>
  <c r="Y726" i="1"/>
  <c r="Z726" i="1"/>
  <c r="AA726" i="1"/>
  <c r="AB726" i="1"/>
  <c r="AC726" i="1"/>
  <c r="AD726" i="1"/>
  <c r="AE726" i="1"/>
  <c r="AF726" i="1"/>
  <c r="AG726" i="1"/>
  <c r="AH726" i="1"/>
  <c r="AI726" i="1"/>
  <c r="AJ726" i="1"/>
  <c r="AK726" i="1"/>
  <c r="AL726" i="1"/>
  <c r="AM726" i="1"/>
  <c r="AN726" i="1"/>
  <c r="AO726" i="1"/>
  <c r="AP726" i="1"/>
  <c r="AQ726" i="1"/>
  <c r="AR726" i="1"/>
  <c r="AS726" i="1"/>
  <c r="AT726" i="1"/>
  <c r="AU726" i="1"/>
  <c r="AV726" i="1"/>
  <c r="AW726" i="1"/>
  <c r="AX726" i="1"/>
  <c r="AY726" i="1"/>
  <c r="AZ726" i="1"/>
  <c r="BA726" i="1"/>
  <c r="BB726" i="1"/>
  <c r="BC726" i="1"/>
  <c r="BD726" i="1"/>
  <c r="BE726" i="1"/>
  <c r="BF726" i="1"/>
  <c r="H727" i="1"/>
  <c r="I727" i="1"/>
  <c r="J727" i="1"/>
  <c r="K727" i="1"/>
  <c r="L727" i="1"/>
  <c r="M727" i="1"/>
  <c r="N727" i="1"/>
  <c r="O727" i="1"/>
  <c r="P727" i="1"/>
  <c r="Q727" i="1"/>
  <c r="R727" i="1"/>
  <c r="S727" i="1"/>
  <c r="T727" i="1"/>
  <c r="U727" i="1"/>
  <c r="V727" i="1"/>
  <c r="W727" i="1"/>
  <c r="X727" i="1"/>
  <c r="Y727" i="1"/>
  <c r="Z727" i="1"/>
  <c r="AA727" i="1"/>
  <c r="AB727" i="1"/>
  <c r="AC727" i="1"/>
  <c r="AD727" i="1"/>
  <c r="AE727" i="1"/>
  <c r="AF727" i="1"/>
  <c r="AG727" i="1"/>
  <c r="AH727" i="1"/>
  <c r="AI727" i="1"/>
  <c r="AJ727" i="1"/>
  <c r="AK727" i="1"/>
  <c r="AL727" i="1"/>
  <c r="AM727" i="1"/>
  <c r="AN727" i="1"/>
  <c r="AO727" i="1"/>
  <c r="AP727" i="1"/>
  <c r="AQ727" i="1"/>
  <c r="AR727" i="1"/>
  <c r="AS727" i="1"/>
  <c r="AT727" i="1"/>
  <c r="AU727" i="1"/>
  <c r="AV727" i="1"/>
  <c r="AW727" i="1"/>
  <c r="AX727" i="1"/>
  <c r="AY727" i="1"/>
  <c r="AZ727" i="1"/>
  <c r="BA727" i="1"/>
  <c r="BB727" i="1"/>
  <c r="BC727" i="1"/>
  <c r="BD727" i="1"/>
  <c r="BE727" i="1"/>
  <c r="BF727" i="1"/>
  <c r="H728" i="1"/>
  <c r="I728" i="1"/>
  <c r="J728" i="1"/>
  <c r="K728" i="1"/>
  <c r="L728" i="1"/>
  <c r="M728" i="1"/>
  <c r="N728" i="1"/>
  <c r="O728" i="1"/>
  <c r="P728" i="1"/>
  <c r="Q728" i="1"/>
  <c r="R728" i="1"/>
  <c r="S728" i="1"/>
  <c r="T728" i="1"/>
  <c r="U728" i="1"/>
  <c r="V728" i="1"/>
  <c r="W728" i="1"/>
  <c r="X728" i="1"/>
  <c r="Y728" i="1"/>
  <c r="Z728" i="1"/>
  <c r="AA728" i="1"/>
  <c r="AB728" i="1"/>
  <c r="AC728" i="1"/>
  <c r="AD728" i="1"/>
  <c r="AE728" i="1"/>
  <c r="AF728" i="1"/>
  <c r="AG728" i="1"/>
  <c r="AH728" i="1"/>
  <c r="AI728" i="1"/>
  <c r="AJ728" i="1"/>
  <c r="AK728" i="1"/>
  <c r="AL728" i="1"/>
  <c r="AM728" i="1"/>
  <c r="AN728" i="1"/>
  <c r="AO728" i="1"/>
  <c r="AP728" i="1"/>
  <c r="AQ728" i="1"/>
  <c r="AR728" i="1"/>
  <c r="AS728" i="1"/>
  <c r="AT728" i="1"/>
  <c r="AU728" i="1"/>
  <c r="AV728" i="1"/>
  <c r="AW728" i="1"/>
  <c r="AX728" i="1"/>
  <c r="AY728" i="1"/>
  <c r="AZ728" i="1"/>
  <c r="BA728" i="1"/>
  <c r="BB728" i="1"/>
  <c r="BC728" i="1"/>
  <c r="BD728" i="1"/>
  <c r="BE728" i="1"/>
  <c r="BF728" i="1"/>
  <c r="H729" i="1"/>
  <c r="I729" i="1"/>
  <c r="J729" i="1"/>
  <c r="K729" i="1"/>
  <c r="L729" i="1"/>
  <c r="M729" i="1"/>
  <c r="N729" i="1"/>
  <c r="O729" i="1"/>
  <c r="P729" i="1"/>
  <c r="Q729" i="1"/>
  <c r="R729" i="1"/>
  <c r="S729" i="1"/>
  <c r="T729" i="1"/>
  <c r="U729" i="1"/>
  <c r="V729" i="1"/>
  <c r="W729" i="1"/>
  <c r="X729" i="1"/>
  <c r="Y729" i="1"/>
  <c r="Z729" i="1"/>
  <c r="AA729" i="1"/>
  <c r="AB729" i="1"/>
  <c r="AC729" i="1"/>
  <c r="AD729" i="1"/>
  <c r="AE729" i="1"/>
  <c r="AF729" i="1"/>
  <c r="AG729" i="1"/>
  <c r="AH729" i="1"/>
  <c r="AI729" i="1"/>
  <c r="AJ729" i="1"/>
  <c r="AK729" i="1"/>
  <c r="AL729" i="1"/>
  <c r="AM729" i="1"/>
  <c r="AN729" i="1"/>
  <c r="AO729" i="1"/>
  <c r="AP729" i="1"/>
  <c r="AQ729" i="1"/>
  <c r="AR729" i="1"/>
  <c r="AS729" i="1"/>
  <c r="AT729" i="1"/>
  <c r="AU729" i="1"/>
  <c r="AV729" i="1"/>
  <c r="AW729" i="1"/>
  <c r="AX729" i="1"/>
  <c r="AY729" i="1"/>
  <c r="AZ729" i="1"/>
  <c r="BA729" i="1"/>
  <c r="BB729" i="1"/>
  <c r="BC729" i="1"/>
  <c r="BD729" i="1"/>
  <c r="BE729" i="1"/>
  <c r="BF729" i="1"/>
  <c r="H730" i="1"/>
  <c r="I730" i="1"/>
  <c r="J730" i="1"/>
  <c r="K730" i="1"/>
  <c r="L730" i="1"/>
  <c r="M730" i="1"/>
  <c r="N730" i="1"/>
  <c r="O730" i="1"/>
  <c r="P730" i="1"/>
  <c r="Q730" i="1"/>
  <c r="R730" i="1"/>
  <c r="S730" i="1"/>
  <c r="T730" i="1"/>
  <c r="U730" i="1"/>
  <c r="V730" i="1"/>
  <c r="W730" i="1"/>
  <c r="X730" i="1"/>
  <c r="Y730" i="1"/>
  <c r="Z730" i="1"/>
  <c r="AA730" i="1"/>
  <c r="AB730" i="1"/>
  <c r="AC730" i="1"/>
  <c r="AD730" i="1"/>
  <c r="AE730" i="1"/>
  <c r="AF730" i="1"/>
  <c r="AG730" i="1"/>
  <c r="AH730" i="1"/>
  <c r="AI730" i="1"/>
  <c r="AJ730" i="1"/>
  <c r="AK730" i="1"/>
  <c r="AL730" i="1"/>
  <c r="AM730" i="1"/>
  <c r="AN730" i="1"/>
  <c r="AO730" i="1"/>
  <c r="AP730" i="1"/>
  <c r="AQ730" i="1"/>
  <c r="AR730" i="1"/>
  <c r="AS730" i="1"/>
  <c r="AT730" i="1"/>
  <c r="AU730" i="1"/>
  <c r="AV730" i="1"/>
  <c r="AW730" i="1"/>
  <c r="AX730" i="1"/>
  <c r="AY730" i="1"/>
  <c r="AZ730" i="1"/>
  <c r="BA730" i="1"/>
  <c r="BB730" i="1"/>
  <c r="BC730" i="1"/>
  <c r="BD730" i="1"/>
  <c r="BE730" i="1"/>
  <c r="BF730" i="1"/>
  <c r="H731" i="1"/>
  <c r="I731" i="1"/>
  <c r="J731" i="1"/>
  <c r="K731" i="1"/>
  <c r="L731" i="1"/>
  <c r="M731" i="1"/>
  <c r="N731" i="1"/>
  <c r="O731" i="1"/>
  <c r="P731" i="1"/>
  <c r="Q731" i="1"/>
  <c r="R731" i="1"/>
  <c r="S731" i="1"/>
  <c r="T731" i="1"/>
  <c r="U731" i="1"/>
  <c r="V731" i="1"/>
  <c r="W731" i="1"/>
  <c r="X731" i="1"/>
  <c r="Y731" i="1"/>
  <c r="Z731" i="1"/>
  <c r="AA731" i="1"/>
  <c r="AB731" i="1"/>
  <c r="AC731" i="1"/>
  <c r="AD731" i="1"/>
  <c r="AE731" i="1"/>
  <c r="AF731" i="1"/>
  <c r="AG731" i="1"/>
  <c r="AH731" i="1"/>
  <c r="AI731" i="1"/>
  <c r="AJ731" i="1"/>
  <c r="AK731" i="1"/>
  <c r="AL731" i="1"/>
  <c r="AM731" i="1"/>
  <c r="AN731" i="1"/>
  <c r="AO731" i="1"/>
  <c r="AP731" i="1"/>
  <c r="AQ731" i="1"/>
  <c r="AR731" i="1"/>
  <c r="AS731" i="1"/>
  <c r="AT731" i="1"/>
  <c r="AU731" i="1"/>
  <c r="AV731" i="1"/>
  <c r="AW731" i="1"/>
  <c r="AX731" i="1"/>
  <c r="AY731" i="1"/>
  <c r="AZ731" i="1"/>
  <c r="BA731" i="1"/>
  <c r="BB731" i="1"/>
  <c r="BC731" i="1"/>
  <c r="BD731" i="1"/>
  <c r="BE731" i="1"/>
  <c r="BF731" i="1"/>
  <c r="H732" i="1"/>
  <c r="I732" i="1"/>
  <c r="J732" i="1"/>
  <c r="K732" i="1"/>
  <c r="L732" i="1"/>
  <c r="M732" i="1"/>
  <c r="N732" i="1"/>
  <c r="O732" i="1"/>
  <c r="P732" i="1"/>
  <c r="Q732" i="1"/>
  <c r="R732" i="1"/>
  <c r="S732" i="1"/>
  <c r="T732" i="1"/>
  <c r="U732" i="1"/>
  <c r="V732" i="1"/>
  <c r="W732" i="1"/>
  <c r="X732" i="1"/>
  <c r="Y732" i="1"/>
  <c r="Z732" i="1"/>
  <c r="AA732" i="1"/>
  <c r="AB732" i="1"/>
  <c r="AC732" i="1"/>
  <c r="AD732" i="1"/>
  <c r="AE732" i="1"/>
  <c r="AF732" i="1"/>
  <c r="AG732" i="1"/>
  <c r="AH732" i="1"/>
  <c r="AI732" i="1"/>
  <c r="AJ732" i="1"/>
  <c r="AK732" i="1"/>
  <c r="AL732" i="1"/>
  <c r="AM732" i="1"/>
  <c r="AN732" i="1"/>
  <c r="AO732" i="1"/>
  <c r="AP732" i="1"/>
  <c r="AQ732" i="1"/>
  <c r="AR732" i="1"/>
  <c r="AS732" i="1"/>
  <c r="AT732" i="1"/>
  <c r="AU732" i="1"/>
  <c r="AV732" i="1"/>
  <c r="AW732" i="1"/>
  <c r="AX732" i="1"/>
  <c r="AY732" i="1"/>
  <c r="AZ732" i="1"/>
  <c r="BA732" i="1"/>
  <c r="BB732" i="1"/>
  <c r="BC732" i="1"/>
  <c r="BD732" i="1"/>
  <c r="BE732" i="1"/>
  <c r="BF732" i="1"/>
  <c r="H733" i="1"/>
  <c r="I733" i="1"/>
  <c r="J733" i="1"/>
  <c r="K733" i="1"/>
  <c r="L733" i="1"/>
  <c r="M733" i="1"/>
  <c r="N733" i="1"/>
  <c r="O733" i="1"/>
  <c r="P733" i="1"/>
  <c r="Q733" i="1"/>
  <c r="R733" i="1"/>
  <c r="S733" i="1"/>
  <c r="T733" i="1"/>
  <c r="U733" i="1"/>
  <c r="V733" i="1"/>
  <c r="W733" i="1"/>
  <c r="X733" i="1"/>
  <c r="Y733" i="1"/>
  <c r="Z733" i="1"/>
  <c r="AA733" i="1"/>
  <c r="AB733" i="1"/>
  <c r="AC733" i="1"/>
  <c r="AD733" i="1"/>
  <c r="AE733" i="1"/>
  <c r="AF733" i="1"/>
  <c r="AG733" i="1"/>
  <c r="AH733" i="1"/>
  <c r="AI733" i="1"/>
  <c r="AJ733" i="1"/>
  <c r="AK733" i="1"/>
  <c r="AL733" i="1"/>
  <c r="AM733" i="1"/>
  <c r="AN733" i="1"/>
  <c r="AO733" i="1"/>
  <c r="AP733" i="1"/>
  <c r="AQ733" i="1"/>
  <c r="AR733" i="1"/>
  <c r="AS733" i="1"/>
  <c r="AT733" i="1"/>
  <c r="AU733" i="1"/>
  <c r="AV733" i="1"/>
  <c r="AW733" i="1"/>
  <c r="AX733" i="1"/>
  <c r="AY733" i="1"/>
  <c r="AZ733" i="1"/>
  <c r="BA733" i="1"/>
  <c r="BB733" i="1"/>
  <c r="BC733" i="1"/>
  <c r="BD733" i="1"/>
  <c r="BE733" i="1"/>
  <c r="BF733" i="1"/>
  <c r="H734" i="1"/>
  <c r="I734" i="1"/>
  <c r="J734" i="1"/>
  <c r="K734" i="1"/>
  <c r="L734" i="1"/>
  <c r="M734" i="1"/>
  <c r="N734" i="1"/>
  <c r="O734" i="1"/>
  <c r="P734" i="1"/>
  <c r="Q734" i="1"/>
  <c r="R734" i="1"/>
  <c r="S734" i="1"/>
  <c r="T734" i="1"/>
  <c r="U734" i="1"/>
  <c r="V734" i="1"/>
  <c r="W734" i="1"/>
  <c r="X734" i="1"/>
  <c r="Y734" i="1"/>
  <c r="Z734" i="1"/>
  <c r="AA734" i="1"/>
  <c r="AB734" i="1"/>
  <c r="AC734" i="1"/>
  <c r="AD734" i="1"/>
  <c r="AE734" i="1"/>
  <c r="AF734" i="1"/>
  <c r="AG734" i="1"/>
  <c r="AH734" i="1"/>
  <c r="AI734" i="1"/>
  <c r="AJ734" i="1"/>
  <c r="AK734" i="1"/>
  <c r="AL734" i="1"/>
  <c r="AM734" i="1"/>
  <c r="AN734" i="1"/>
  <c r="AO734" i="1"/>
  <c r="AP734" i="1"/>
  <c r="AQ734" i="1"/>
  <c r="AR734" i="1"/>
  <c r="AS734" i="1"/>
  <c r="AT734" i="1"/>
  <c r="AU734" i="1"/>
  <c r="AV734" i="1"/>
  <c r="AW734" i="1"/>
  <c r="AX734" i="1"/>
  <c r="AY734" i="1"/>
  <c r="AZ734" i="1"/>
  <c r="BA734" i="1"/>
  <c r="BB734" i="1"/>
  <c r="BC734" i="1"/>
  <c r="BD734" i="1"/>
  <c r="BE734" i="1"/>
  <c r="BF734" i="1"/>
  <c r="H735" i="1"/>
  <c r="I735" i="1"/>
  <c r="J735" i="1"/>
  <c r="K735" i="1"/>
  <c r="L735" i="1"/>
  <c r="M735" i="1"/>
  <c r="N735" i="1"/>
  <c r="O735" i="1"/>
  <c r="P735" i="1"/>
  <c r="Q735" i="1"/>
  <c r="R735" i="1"/>
  <c r="S735" i="1"/>
  <c r="T735" i="1"/>
  <c r="U735" i="1"/>
  <c r="V735" i="1"/>
  <c r="W735" i="1"/>
  <c r="X735" i="1"/>
  <c r="Y735" i="1"/>
  <c r="Z735" i="1"/>
  <c r="AA735" i="1"/>
  <c r="AB735" i="1"/>
  <c r="AC735" i="1"/>
  <c r="AD735" i="1"/>
  <c r="AE735" i="1"/>
  <c r="AF735" i="1"/>
  <c r="AG735" i="1"/>
  <c r="AH735" i="1"/>
  <c r="AI735" i="1"/>
  <c r="AJ735" i="1"/>
  <c r="AK735" i="1"/>
  <c r="AL735" i="1"/>
  <c r="AM735" i="1"/>
  <c r="AN735" i="1"/>
  <c r="AO735" i="1"/>
  <c r="AP735" i="1"/>
  <c r="AQ735" i="1"/>
  <c r="AR735" i="1"/>
  <c r="AS735" i="1"/>
  <c r="AT735" i="1"/>
  <c r="AU735" i="1"/>
  <c r="AV735" i="1"/>
  <c r="AW735" i="1"/>
  <c r="AX735" i="1"/>
  <c r="AY735" i="1"/>
  <c r="AZ735" i="1"/>
  <c r="BA735" i="1"/>
  <c r="BB735" i="1"/>
  <c r="BC735" i="1"/>
  <c r="BD735" i="1"/>
  <c r="BE735" i="1"/>
  <c r="BF735" i="1"/>
  <c r="H736" i="1"/>
  <c r="I736" i="1"/>
  <c r="J736" i="1"/>
  <c r="K736" i="1"/>
  <c r="L736" i="1"/>
  <c r="M736" i="1"/>
  <c r="N736" i="1"/>
  <c r="O736" i="1"/>
  <c r="P736" i="1"/>
  <c r="Q736" i="1"/>
  <c r="R736" i="1"/>
  <c r="S736" i="1"/>
  <c r="T736" i="1"/>
  <c r="U736" i="1"/>
  <c r="V736" i="1"/>
  <c r="W736" i="1"/>
  <c r="X736" i="1"/>
  <c r="Y736" i="1"/>
  <c r="Z736" i="1"/>
  <c r="AA736" i="1"/>
  <c r="AB736" i="1"/>
  <c r="AC736" i="1"/>
  <c r="AD736" i="1"/>
  <c r="AE736" i="1"/>
  <c r="AF736" i="1"/>
  <c r="AG736" i="1"/>
  <c r="AH736" i="1"/>
  <c r="AI736" i="1"/>
  <c r="AJ736" i="1"/>
  <c r="AK736" i="1"/>
  <c r="AL736" i="1"/>
  <c r="AM736" i="1"/>
  <c r="AN736" i="1"/>
  <c r="AO736" i="1"/>
  <c r="AP736" i="1"/>
  <c r="AQ736" i="1"/>
  <c r="AR736" i="1"/>
  <c r="AS736" i="1"/>
  <c r="AT736" i="1"/>
  <c r="AU736" i="1"/>
  <c r="AV736" i="1"/>
  <c r="AW736" i="1"/>
  <c r="AX736" i="1"/>
  <c r="AY736" i="1"/>
  <c r="AZ736" i="1"/>
  <c r="BA736" i="1"/>
  <c r="BB736" i="1"/>
  <c r="BC736" i="1"/>
  <c r="BD736" i="1"/>
  <c r="BE736" i="1"/>
  <c r="BF736" i="1"/>
  <c r="H737" i="1"/>
  <c r="I737" i="1"/>
  <c r="J737" i="1"/>
  <c r="K737" i="1"/>
  <c r="L737" i="1"/>
  <c r="M737" i="1"/>
  <c r="N737" i="1"/>
  <c r="O737" i="1"/>
  <c r="P737" i="1"/>
  <c r="Q737" i="1"/>
  <c r="R737" i="1"/>
  <c r="S737" i="1"/>
  <c r="T737" i="1"/>
  <c r="U737" i="1"/>
  <c r="V737" i="1"/>
  <c r="W737" i="1"/>
  <c r="X737" i="1"/>
  <c r="Y737" i="1"/>
  <c r="Z737" i="1"/>
  <c r="AA737" i="1"/>
  <c r="AB737" i="1"/>
  <c r="AC737" i="1"/>
  <c r="AD737" i="1"/>
  <c r="AE737" i="1"/>
  <c r="AF737" i="1"/>
  <c r="AG737" i="1"/>
  <c r="AH737" i="1"/>
  <c r="AI737" i="1"/>
  <c r="AJ737" i="1"/>
  <c r="AK737" i="1"/>
  <c r="AL737" i="1"/>
  <c r="AM737" i="1"/>
  <c r="AN737" i="1"/>
  <c r="AO737" i="1"/>
  <c r="AP737" i="1"/>
  <c r="AQ737" i="1"/>
  <c r="AR737" i="1"/>
  <c r="AS737" i="1"/>
  <c r="AT737" i="1"/>
  <c r="AU737" i="1"/>
  <c r="AV737" i="1"/>
  <c r="AW737" i="1"/>
  <c r="AX737" i="1"/>
  <c r="AY737" i="1"/>
  <c r="AZ737" i="1"/>
  <c r="BA737" i="1"/>
  <c r="BB737" i="1"/>
  <c r="BC737" i="1"/>
  <c r="BD737" i="1"/>
  <c r="BE737" i="1"/>
  <c r="BF737" i="1"/>
  <c r="H738" i="1"/>
  <c r="I738" i="1"/>
  <c r="J738" i="1"/>
  <c r="K738" i="1"/>
  <c r="L738" i="1"/>
  <c r="M738" i="1"/>
  <c r="N738" i="1"/>
  <c r="O738" i="1"/>
  <c r="P738" i="1"/>
  <c r="Q738" i="1"/>
  <c r="R738" i="1"/>
  <c r="S738" i="1"/>
  <c r="T738" i="1"/>
  <c r="U738" i="1"/>
  <c r="V738" i="1"/>
  <c r="W738" i="1"/>
  <c r="X738" i="1"/>
  <c r="Y738" i="1"/>
  <c r="Z738" i="1"/>
  <c r="AA738" i="1"/>
  <c r="AB738" i="1"/>
  <c r="AC738" i="1"/>
  <c r="AD738" i="1"/>
  <c r="AE738" i="1"/>
  <c r="AF738" i="1"/>
  <c r="AG738" i="1"/>
  <c r="AH738" i="1"/>
  <c r="AI738" i="1"/>
  <c r="AJ738" i="1"/>
  <c r="AK738" i="1"/>
  <c r="AL738" i="1"/>
  <c r="AM738" i="1"/>
  <c r="AN738" i="1"/>
  <c r="AO738" i="1"/>
  <c r="AP738" i="1"/>
  <c r="AQ738" i="1"/>
  <c r="AR738" i="1"/>
  <c r="AS738" i="1"/>
  <c r="AT738" i="1"/>
  <c r="AU738" i="1"/>
  <c r="AV738" i="1"/>
  <c r="AW738" i="1"/>
  <c r="AX738" i="1"/>
  <c r="AY738" i="1"/>
  <c r="AZ738" i="1"/>
  <c r="BA738" i="1"/>
  <c r="BB738" i="1"/>
  <c r="BC738" i="1"/>
  <c r="BD738" i="1"/>
  <c r="BE738" i="1"/>
  <c r="BF738" i="1"/>
  <c r="H739" i="1"/>
  <c r="I739" i="1"/>
  <c r="J739" i="1"/>
  <c r="K739" i="1"/>
  <c r="L739" i="1"/>
  <c r="M739" i="1"/>
  <c r="N739" i="1"/>
  <c r="O739" i="1"/>
  <c r="P739" i="1"/>
  <c r="Q739" i="1"/>
  <c r="R739" i="1"/>
  <c r="S739" i="1"/>
  <c r="T739" i="1"/>
  <c r="U739" i="1"/>
  <c r="V739" i="1"/>
  <c r="W739" i="1"/>
  <c r="X739" i="1"/>
  <c r="Y739" i="1"/>
  <c r="Z739" i="1"/>
  <c r="AA739" i="1"/>
  <c r="AB739" i="1"/>
  <c r="AC739" i="1"/>
  <c r="AD739" i="1"/>
  <c r="AE739" i="1"/>
  <c r="AF739" i="1"/>
  <c r="AG739" i="1"/>
  <c r="AH739" i="1"/>
  <c r="AI739" i="1"/>
  <c r="AJ739" i="1"/>
  <c r="AK739" i="1"/>
  <c r="AL739" i="1"/>
  <c r="AM739" i="1"/>
  <c r="AN739" i="1"/>
  <c r="AO739" i="1"/>
  <c r="AP739" i="1"/>
  <c r="AQ739" i="1"/>
  <c r="AR739" i="1"/>
  <c r="AS739" i="1"/>
  <c r="AT739" i="1"/>
  <c r="AU739" i="1"/>
  <c r="AV739" i="1"/>
  <c r="AW739" i="1"/>
  <c r="AX739" i="1"/>
  <c r="AY739" i="1"/>
  <c r="AZ739" i="1"/>
  <c r="BA739" i="1"/>
  <c r="BB739" i="1"/>
  <c r="BC739" i="1"/>
  <c r="BD739" i="1"/>
  <c r="BE739" i="1"/>
  <c r="BF739" i="1"/>
  <c r="H740" i="1"/>
  <c r="I740" i="1"/>
  <c r="J740" i="1"/>
  <c r="K740" i="1"/>
  <c r="L740" i="1"/>
  <c r="M740" i="1"/>
  <c r="N740" i="1"/>
  <c r="O740" i="1"/>
  <c r="P740" i="1"/>
  <c r="Q740" i="1"/>
  <c r="R740" i="1"/>
  <c r="S740" i="1"/>
  <c r="T740" i="1"/>
  <c r="U740" i="1"/>
  <c r="V740" i="1"/>
  <c r="W740" i="1"/>
  <c r="X740" i="1"/>
  <c r="Y740" i="1"/>
  <c r="Z740" i="1"/>
  <c r="AA740" i="1"/>
  <c r="AB740" i="1"/>
  <c r="AC740" i="1"/>
  <c r="AD740" i="1"/>
  <c r="AE740" i="1"/>
  <c r="AF740" i="1"/>
  <c r="AG740" i="1"/>
  <c r="AH740" i="1"/>
  <c r="AI740" i="1"/>
  <c r="AJ740" i="1"/>
  <c r="AK740" i="1"/>
  <c r="AL740" i="1"/>
  <c r="AM740" i="1"/>
  <c r="AN740" i="1"/>
  <c r="AO740" i="1"/>
  <c r="AP740" i="1"/>
  <c r="AQ740" i="1"/>
  <c r="AR740" i="1"/>
  <c r="AS740" i="1"/>
  <c r="AT740" i="1"/>
  <c r="AU740" i="1"/>
  <c r="AV740" i="1"/>
  <c r="AW740" i="1"/>
  <c r="AX740" i="1"/>
  <c r="AY740" i="1"/>
  <c r="AZ740" i="1"/>
  <c r="BA740" i="1"/>
  <c r="BB740" i="1"/>
  <c r="BC740" i="1"/>
  <c r="BD740" i="1"/>
  <c r="BE740" i="1"/>
  <c r="BF740" i="1"/>
  <c r="H741" i="1"/>
  <c r="I741" i="1"/>
  <c r="J741" i="1"/>
  <c r="K741" i="1"/>
  <c r="L741" i="1"/>
  <c r="M741" i="1"/>
  <c r="N741" i="1"/>
  <c r="O741" i="1"/>
  <c r="P741" i="1"/>
  <c r="Q741" i="1"/>
  <c r="R741" i="1"/>
  <c r="S741" i="1"/>
  <c r="T741" i="1"/>
  <c r="U741" i="1"/>
  <c r="V741" i="1"/>
  <c r="W741" i="1"/>
  <c r="X741" i="1"/>
  <c r="Y741" i="1"/>
  <c r="Z741" i="1"/>
  <c r="AA741" i="1"/>
  <c r="AB741" i="1"/>
  <c r="AC741" i="1"/>
  <c r="AD741" i="1"/>
  <c r="AE741" i="1"/>
  <c r="AF741" i="1"/>
  <c r="AG741" i="1"/>
  <c r="AH741" i="1"/>
  <c r="AI741" i="1"/>
  <c r="AJ741" i="1"/>
  <c r="AK741" i="1"/>
  <c r="AL741" i="1"/>
  <c r="AM741" i="1"/>
  <c r="AN741" i="1"/>
  <c r="AO741" i="1"/>
  <c r="AP741" i="1"/>
  <c r="AQ741" i="1"/>
  <c r="AR741" i="1"/>
  <c r="AS741" i="1"/>
  <c r="AT741" i="1"/>
  <c r="AU741" i="1"/>
  <c r="AV741" i="1"/>
  <c r="AW741" i="1"/>
  <c r="AX741" i="1"/>
  <c r="AY741" i="1"/>
  <c r="AZ741" i="1"/>
  <c r="BA741" i="1"/>
  <c r="BB741" i="1"/>
  <c r="BC741" i="1"/>
  <c r="BD741" i="1"/>
  <c r="BE741" i="1"/>
  <c r="BF741" i="1"/>
  <c r="H742" i="1"/>
  <c r="I742" i="1"/>
  <c r="J742" i="1"/>
  <c r="K742" i="1"/>
  <c r="L742" i="1"/>
  <c r="M742" i="1"/>
  <c r="N742" i="1"/>
  <c r="O742" i="1"/>
  <c r="P742" i="1"/>
  <c r="Q742" i="1"/>
  <c r="R742" i="1"/>
  <c r="S742" i="1"/>
  <c r="T742" i="1"/>
  <c r="U742" i="1"/>
  <c r="V742" i="1"/>
  <c r="W742" i="1"/>
  <c r="X742" i="1"/>
  <c r="Y742" i="1"/>
  <c r="Z742" i="1"/>
  <c r="AA742" i="1"/>
  <c r="AB742" i="1"/>
  <c r="AC742" i="1"/>
  <c r="AD742" i="1"/>
  <c r="AE742" i="1"/>
  <c r="AF742" i="1"/>
  <c r="AG742" i="1"/>
  <c r="AH742" i="1"/>
  <c r="AI742" i="1"/>
  <c r="AJ742" i="1"/>
  <c r="AK742" i="1"/>
  <c r="AL742" i="1"/>
  <c r="AM742" i="1"/>
  <c r="AN742" i="1"/>
  <c r="AO742" i="1"/>
  <c r="AP742" i="1"/>
  <c r="AQ742" i="1"/>
  <c r="AR742" i="1"/>
  <c r="AS742" i="1"/>
  <c r="AT742" i="1"/>
  <c r="AU742" i="1"/>
  <c r="AV742" i="1"/>
  <c r="AW742" i="1"/>
  <c r="AX742" i="1"/>
  <c r="AY742" i="1"/>
  <c r="AZ742" i="1"/>
  <c r="BA742" i="1"/>
  <c r="BB742" i="1"/>
  <c r="BC742" i="1"/>
  <c r="BD742" i="1"/>
  <c r="BE742" i="1"/>
  <c r="BF742" i="1"/>
  <c r="H743" i="1"/>
  <c r="I743" i="1"/>
  <c r="J743" i="1"/>
  <c r="K743" i="1"/>
  <c r="L743" i="1"/>
  <c r="M743" i="1"/>
  <c r="N743" i="1"/>
  <c r="O743" i="1"/>
  <c r="P743" i="1"/>
  <c r="Q743" i="1"/>
  <c r="R743" i="1"/>
  <c r="S743" i="1"/>
  <c r="T743" i="1"/>
  <c r="U743" i="1"/>
  <c r="V743" i="1"/>
  <c r="W743" i="1"/>
  <c r="X743" i="1"/>
  <c r="Y743" i="1"/>
  <c r="Z743" i="1"/>
  <c r="AA743" i="1"/>
  <c r="AB743" i="1"/>
  <c r="AC743" i="1"/>
  <c r="AD743" i="1"/>
  <c r="AE743" i="1"/>
  <c r="AF743" i="1"/>
  <c r="AG743" i="1"/>
  <c r="AH743" i="1"/>
  <c r="AI743" i="1"/>
  <c r="AJ743" i="1"/>
  <c r="AK743" i="1"/>
  <c r="AL743" i="1"/>
  <c r="AM743" i="1"/>
  <c r="AN743" i="1"/>
  <c r="AO743" i="1"/>
  <c r="AP743" i="1"/>
  <c r="AQ743" i="1"/>
  <c r="AR743" i="1"/>
  <c r="AS743" i="1"/>
  <c r="AT743" i="1"/>
  <c r="AU743" i="1"/>
  <c r="AV743" i="1"/>
  <c r="AW743" i="1"/>
  <c r="AX743" i="1"/>
  <c r="AY743" i="1"/>
  <c r="AZ743" i="1"/>
  <c r="BA743" i="1"/>
  <c r="BB743" i="1"/>
  <c r="BC743" i="1"/>
  <c r="BD743" i="1"/>
  <c r="BE743" i="1"/>
  <c r="BF743" i="1"/>
  <c r="H744" i="1"/>
  <c r="I744" i="1"/>
  <c r="J744" i="1"/>
  <c r="K744" i="1"/>
  <c r="L744" i="1"/>
  <c r="M744" i="1"/>
  <c r="N744" i="1"/>
  <c r="O744" i="1"/>
  <c r="P744" i="1"/>
  <c r="Q744" i="1"/>
  <c r="R744" i="1"/>
  <c r="S744" i="1"/>
  <c r="T744" i="1"/>
  <c r="U744" i="1"/>
  <c r="V744" i="1"/>
  <c r="W744" i="1"/>
  <c r="X744" i="1"/>
  <c r="Y744" i="1"/>
  <c r="Z744" i="1"/>
  <c r="AA744" i="1"/>
  <c r="AB744" i="1"/>
  <c r="AC744" i="1"/>
  <c r="AD744" i="1"/>
  <c r="AE744" i="1"/>
  <c r="AF744" i="1"/>
  <c r="AG744" i="1"/>
  <c r="AH744" i="1"/>
  <c r="AI744" i="1"/>
  <c r="AJ744" i="1"/>
  <c r="AK744" i="1"/>
  <c r="AL744" i="1"/>
  <c r="AM744" i="1"/>
  <c r="AN744" i="1"/>
  <c r="AO744" i="1"/>
  <c r="AP744" i="1"/>
  <c r="AQ744" i="1"/>
  <c r="AR744" i="1"/>
  <c r="AS744" i="1"/>
  <c r="AT744" i="1"/>
  <c r="AU744" i="1"/>
  <c r="AV744" i="1"/>
  <c r="AW744" i="1"/>
  <c r="AX744" i="1"/>
  <c r="AY744" i="1"/>
  <c r="AZ744" i="1"/>
  <c r="BA744" i="1"/>
  <c r="BB744" i="1"/>
  <c r="BC744" i="1"/>
  <c r="BD744" i="1"/>
  <c r="BE744" i="1"/>
  <c r="BF744" i="1"/>
  <c r="H745" i="1"/>
  <c r="I745" i="1"/>
  <c r="J745" i="1"/>
  <c r="K745" i="1"/>
  <c r="L745" i="1"/>
  <c r="M745" i="1"/>
  <c r="N745" i="1"/>
  <c r="O745" i="1"/>
  <c r="P745" i="1"/>
  <c r="Q745" i="1"/>
  <c r="R745" i="1"/>
  <c r="S745" i="1"/>
  <c r="T745" i="1"/>
  <c r="U745" i="1"/>
  <c r="V745" i="1"/>
  <c r="W745" i="1"/>
  <c r="X745" i="1"/>
  <c r="Y745" i="1"/>
  <c r="Z745" i="1"/>
  <c r="AA745" i="1"/>
  <c r="AB745" i="1"/>
  <c r="AC745" i="1"/>
  <c r="AD745" i="1"/>
  <c r="AE745" i="1"/>
  <c r="AF745" i="1"/>
  <c r="AG745" i="1"/>
  <c r="AH745" i="1"/>
  <c r="AI745" i="1"/>
  <c r="AJ745" i="1"/>
  <c r="AK745" i="1"/>
  <c r="AL745" i="1"/>
  <c r="AM745" i="1"/>
  <c r="AN745" i="1"/>
  <c r="AO745" i="1"/>
  <c r="AP745" i="1"/>
  <c r="AQ745" i="1"/>
  <c r="AR745" i="1"/>
  <c r="AS745" i="1"/>
  <c r="AT745" i="1"/>
  <c r="AU745" i="1"/>
  <c r="AV745" i="1"/>
  <c r="AW745" i="1"/>
  <c r="AX745" i="1"/>
  <c r="AY745" i="1"/>
  <c r="AZ745" i="1"/>
  <c r="BA745" i="1"/>
  <c r="BB745" i="1"/>
  <c r="BC745" i="1"/>
  <c r="BD745" i="1"/>
  <c r="BE745" i="1"/>
  <c r="BF745" i="1"/>
  <c r="H746" i="1"/>
  <c r="I746" i="1"/>
  <c r="J746" i="1"/>
  <c r="K746" i="1"/>
  <c r="L746" i="1"/>
  <c r="M746" i="1"/>
  <c r="N746" i="1"/>
  <c r="O746" i="1"/>
  <c r="P746" i="1"/>
  <c r="Q746" i="1"/>
  <c r="R746" i="1"/>
  <c r="S746" i="1"/>
  <c r="T746" i="1"/>
  <c r="U746" i="1"/>
  <c r="V746" i="1"/>
  <c r="W746" i="1"/>
  <c r="X746" i="1"/>
  <c r="Y746" i="1"/>
  <c r="Z746" i="1"/>
  <c r="AA746" i="1"/>
  <c r="AB746" i="1"/>
  <c r="AC746" i="1"/>
  <c r="AD746" i="1"/>
  <c r="AE746" i="1"/>
  <c r="AF746" i="1"/>
  <c r="AG746" i="1"/>
  <c r="AH746" i="1"/>
  <c r="AI746" i="1"/>
  <c r="AJ746" i="1"/>
  <c r="AK746" i="1"/>
  <c r="AL746" i="1"/>
  <c r="AM746" i="1"/>
  <c r="AN746" i="1"/>
  <c r="AO746" i="1"/>
  <c r="AP746" i="1"/>
  <c r="AQ746" i="1"/>
  <c r="AR746" i="1"/>
  <c r="AS746" i="1"/>
  <c r="AT746" i="1"/>
  <c r="AU746" i="1"/>
  <c r="AV746" i="1"/>
  <c r="AW746" i="1"/>
  <c r="AX746" i="1"/>
  <c r="AY746" i="1"/>
  <c r="AZ746" i="1"/>
  <c r="BA746" i="1"/>
  <c r="BB746" i="1"/>
  <c r="BC746" i="1"/>
  <c r="BD746" i="1"/>
  <c r="BE746" i="1"/>
  <c r="BF746" i="1"/>
  <c r="H747" i="1"/>
  <c r="I747" i="1"/>
  <c r="J747" i="1"/>
  <c r="K747" i="1"/>
  <c r="L747" i="1"/>
  <c r="M747" i="1"/>
  <c r="N747" i="1"/>
  <c r="O747" i="1"/>
  <c r="P747" i="1"/>
  <c r="Q747" i="1"/>
  <c r="R747" i="1"/>
  <c r="S747" i="1"/>
  <c r="T747" i="1"/>
  <c r="U747" i="1"/>
  <c r="V747" i="1"/>
  <c r="W747" i="1"/>
  <c r="X747" i="1"/>
  <c r="Y747" i="1"/>
  <c r="Z747" i="1"/>
  <c r="AA747" i="1"/>
  <c r="AB747" i="1"/>
  <c r="AC747" i="1"/>
  <c r="AD747" i="1"/>
  <c r="AE747" i="1"/>
  <c r="AF747" i="1"/>
  <c r="AG747" i="1"/>
  <c r="AH747" i="1"/>
  <c r="AI747" i="1"/>
  <c r="AJ747" i="1"/>
  <c r="AK747" i="1"/>
  <c r="AL747" i="1"/>
  <c r="AM747" i="1"/>
  <c r="AN747" i="1"/>
  <c r="AO747" i="1"/>
  <c r="AP747" i="1"/>
  <c r="AQ747" i="1"/>
  <c r="AR747" i="1"/>
  <c r="AS747" i="1"/>
  <c r="AT747" i="1"/>
  <c r="AU747" i="1"/>
  <c r="AV747" i="1"/>
  <c r="AW747" i="1"/>
  <c r="AX747" i="1"/>
  <c r="AY747" i="1"/>
  <c r="AZ747" i="1"/>
  <c r="BA747" i="1"/>
  <c r="BB747" i="1"/>
  <c r="BC747" i="1"/>
  <c r="BD747" i="1"/>
  <c r="BE747" i="1"/>
  <c r="BF747" i="1"/>
  <c r="H748" i="1"/>
  <c r="I748" i="1"/>
  <c r="J748" i="1"/>
  <c r="K748" i="1"/>
  <c r="L748" i="1"/>
  <c r="M748" i="1"/>
  <c r="N748" i="1"/>
  <c r="O748" i="1"/>
  <c r="P748" i="1"/>
  <c r="Q748" i="1"/>
  <c r="R748" i="1"/>
  <c r="S748" i="1"/>
  <c r="T748" i="1"/>
  <c r="U748" i="1"/>
  <c r="V748" i="1"/>
  <c r="W748" i="1"/>
  <c r="X748" i="1"/>
  <c r="Y748" i="1"/>
  <c r="Z748" i="1"/>
  <c r="AA748" i="1"/>
  <c r="AB748" i="1"/>
  <c r="AC748" i="1"/>
  <c r="AD748" i="1"/>
  <c r="AE748" i="1"/>
  <c r="AF748" i="1"/>
  <c r="AG748" i="1"/>
  <c r="AH748" i="1"/>
  <c r="AI748" i="1"/>
  <c r="AJ748" i="1"/>
  <c r="AK748" i="1"/>
  <c r="AL748" i="1"/>
  <c r="AM748" i="1"/>
  <c r="AN748" i="1"/>
  <c r="AO748" i="1"/>
  <c r="AP748" i="1"/>
  <c r="AQ748" i="1"/>
  <c r="AR748" i="1"/>
  <c r="AS748" i="1"/>
  <c r="AT748" i="1"/>
  <c r="AU748" i="1"/>
  <c r="AV748" i="1"/>
  <c r="AW748" i="1"/>
  <c r="AX748" i="1"/>
  <c r="AY748" i="1"/>
  <c r="AZ748" i="1"/>
  <c r="BA748" i="1"/>
  <c r="BB748" i="1"/>
  <c r="BC748" i="1"/>
  <c r="BD748" i="1"/>
  <c r="BE748" i="1"/>
  <c r="BF748" i="1"/>
  <c r="H749" i="1"/>
  <c r="I749" i="1"/>
  <c r="J749" i="1"/>
  <c r="K749" i="1"/>
  <c r="L749" i="1"/>
  <c r="M749" i="1"/>
  <c r="N749" i="1"/>
  <c r="O749" i="1"/>
  <c r="P749" i="1"/>
  <c r="Q749" i="1"/>
  <c r="R749" i="1"/>
  <c r="S749" i="1"/>
  <c r="T749" i="1"/>
  <c r="U749" i="1"/>
  <c r="V749" i="1"/>
  <c r="W749" i="1"/>
  <c r="X749" i="1"/>
  <c r="Y749" i="1"/>
  <c r="Z749" i="1"/>
  <c r="AA749" i="1"/>
  <c r="AB749" i="1"/>
  <c r="AC749" i="1"/>
  <c r="AD749" i="1"/>
  <c r="AE749" i="1"/>
  <c r="AF749" i="1"/>
  <c r="AG749" i="1"/>
  <c r="AH749" i="1"/>
  <c r="AI749" i="1"/>
  <c r="AJ749" i="1"/>
  <c r="AK749" i="1"/>
  <c r="AL749" i="1"/>
  <c r="AM749" i="1"/>
  <c r="AN749" i="1"/>
  <c r="AO749" i="1"/>
  <c r="AP749" i="1"/>
  <c r="AQ749" i="1"/>
  <c r="AR749" i="1"/>
  <c r="AS749" i="1"/>
  <c r="AT749" i="1"/>
  <c r="AU749" i="1"/>
  <c r="AV749" i="1"/>
  <c r="AW749" i="1"/>
  <c r="AX749" i="1"/>
  <c r="AY749" i="1"/>
  <c r="AZ749" i="1"/>
  <c r="BA749" i="1"/>
  <c r="BB749" i="1"/>
  <c r="BC749" i="1"/>
  <c r="BD749" i="1"/>
  <c r="BE749" i="1"/>
  <c r="BF749" i="1"/>
  <c r="H750" i="1"/>
  <c r="I750" i="1"/>
  <c r="J750" i="1"/>
  <c r="K750" i="1"/>
  <c r="L750" i="1"/>
  <c r="M750" i="1"/>
  <c r="N750" i="1"/>
  <c r="O750" i="1"/>
  <c r="P750" i="1"/>
  <c r="Q750" i="1"/>
  <c r="R750" i="1"/>
  <c r="S750" i="1"/>
  <c r="T750" i="1"/>
  <c r="U750" i="1"/>
  <c r="V750" i="1"/>
  <c r="W750" i="1"/>
  <c r="X750" i="1"/>
  <c r="Y750" i="1"/>
  <c r="Z750" i="1"/>
  <c r="AA750" i="1"/>
  <c r="AB750" i="1"/>
  <c r="AC750" i="1"/>
  <c r="AD750" i="1"/>
  <c r="AE750" i="1"/>
  <c r="AF750" i="1"/>
  <c r="AG750" i="1"/>
  <c r="AH750" i="1"/>
  <c r="AI750" i="1"/>
  <c r="AJ750" i="1"/>
  <c r="AK750" i="1"/>
  <c r="AL750" i="1"/>
  <c r="AM750" i="1"/>
  <c r="AN750" i="1"/>
  <c r="AO750" i="1"/>
  <c r="AP750" i="1"/>
  <c r="AQ750" i="1"/>
  <c r="AR750" i="1"/>
  <c r="AS750" i="1"/>
  <c r="AT750" i="1"/>
  <c r="AU750" i="1"/>
  <c r="AV750" i="1"/>
  <c r="AW750" i="1"/>
  <c r="AX750" i="1"/>
  <c r="AY750" i="1"/>
  <c r="AZ750" i="1"/>
  <c r="BA750" i="1"/>
  <c r="BB750" i="1"/>
  <c r="BC750" i="1"/>
  <c r="BD750" i="1"/>
  <c r="BE750" i="1"/>
  <c r="BF750" i="1"/>
  <c r="H751" i="1"/>
  <c r="I751" i="1"/>
  <c r="J751" i="1"/>
  <c r="K751" i="1"/>
  <c r="L751" i="1"/>
  <c r="M751" i="1"/>
  <c r="N751" i="1"/>
  <c r="O751" i="1"/>
  <c r="P751" i="1"/>
  <c r="Q751" i="1"/>
  <c r="R751" i="1"/>
  <c r="S751" i="1"/>
  <c r="T751" i="1"/>
  <c r="U751" i="1"/>
  <c r="V751" i="1"/>
  <c r="W751" i="1"/>
  <c r="X751" i="1"/>
  <c r="Y751" i="1"/>
  <c r="Z751" i="1"/>
  <c r="AA751" i="1"/>
  <c r="AB751" i="1"/>
  <c r="AC751" i="1"/>
  <c r="AD751" i="1"/>
  <c r="AE751" i="1"/>
  <c r="AF751" i="1"/>
  <c r="AG751" i="1"/>
  <c r="AH751" i="1"/>
  <c r="AI751" i="1"/>
  <c r="AJ751" i="1"/>
  <c r="AK751" i="1"/>
  <c r="AL751" i="1"/>
  <c r="AM751" i="1"/>
  <c r="AN751" i="1"/>
  <c r="AO751" i="1"/>
  <c r="AP751" i="1"/>
  <c r="AQ751" i="1"/>
  <c r="AR751" i="1"/>
  <c r="AS751" i="1"/>
  <c r="AT751" i="1"/>
  <c r="AU751" i="1"/>
  <c r="AV751" i="1"/>
  <c r="AW751" i="1"/>
  <c r="AX751" i="1"/>
  <c r="AY751" i="1"/>
  <c r="AZ751" i="1"/>
  <c r="BA751" i="1"/>
  <c r="BB751" i="1"/>
  <c r="BC751" i="1"/>
  <c r="BD751" i="1"/>
  <c r="BE751" i="1"/>
  <c r="BF751" i="1"/>
  <c r="H752" i="1"/>
  <c r="I752" i="1"/>
  <c r="J752" i="1"/>
  <c r="K752" i="1"/>
  <c r="L752" i="1"/>
  <c r="M752" i="1"/>
  <c r="N752" i="1"/>
  <c r="O752" i="1"/>
  <c r="P752" i="1"/>
  <c r="Q752" i="1"/>
  <c r="R752" i="1"/>
  <c r="S752" i="1"/>
  <c r="T752" i="1"/>
  <c r="U752" i="1"/>
  <c r="V752" i="1"/>
  <c r="W752" i="1"/>
  <c r="X752" i="1"/>
  <c r="Y752" i="1"/>
  <c r="Z752" i="1"/>
  <c r="AA752" i="1"/>
  <c r="AB752" i="1"/>
  <c r="AC752" i="1"/>
  <c r="AD752" i="1"/>
  <c r="AE752" i="1"/>
  <c r="AF752" i="1"/>
  <c r="AG752" i="1"/>
  <c r="AH752" i="1"/>
  <c r="AI752" i="1"/>
  <c r="AJ752" i="1"/>
  <c r="AK752" i="1"/>
  <c r="AL752" i="1"/>
  <c r="AM752" i="1"/>
  <c r="AN752" i="1"/>
  <c r="AO752" i="1"/>
  <c r="AP752" i="1"/>
  <c r="AQ752" i="1"/>
  <c r="AR752" i="1"/>
  <c r="AS752" i="1"/>
  <c r="AT752" i="1"/>
  <c r="AU752" i="1"/>
  <c r="AV752" i="1"/>
  <c r="AW752" i="1"/>
  <c r="AX752" i="1"/>
  <c r="AY752" i="1"/>
  <c r="AZ752" i="1"/>
  <c r="BA752" i="1"/>
  <c r="BB752" i="1"/>
  <c r="BC752" i="1"/>
  <c r="BD752" i="1"/>
  <c r="BE752" i="1"/>
  <c r="BF752" i="1"/>
  <c r="H753" i="1"/>
  <c r="I753" i="1"/>
  <c r="J753" i="1"/>
  <c r="K753" i="1"/>
  <c r="L753" i="1"/>
  <c r="M753" i="1"/>
  <c r="N753" i="1"/>
  <c r="O753" i="1"/>
  <c r="P753" i="1"/>
  <c r="Q753" i="1"/>
  <c r="R753" i="1"/>
  <c r="S753" i="1"/>
  <c r="T753" i="1"/>
  <c r="U753" i="1"/>
  <c r="V753" i="1"/>
  <c r="W753" i="1"/>
  <c r="X753" i="1"/>
  <c r="Y753" i="1"/>
  <c r="Z753" i="1"/>
  <c r="AA753" i="1"/>
  <c r="AB753" i="1"/>
  <c r="AC753" i="1"/>
  <c r="AD753" i="1"/>
  <c r="AE753" i="1"/>
  <c r="AF753" i="1"/>
  <c r="AG753" i="1"/>
  <c r="AH753" i="1"/>
  <c r="AI753" i="1"/>
  <c r="AJ753" i="1"/>
  <c r="AK753" i="1"/>
  <c r="AL753" i="1"/>
  <c r="AM753" i="1"/>
  <c r="AN753" i="1"/>
  <c r="AO753" i="1"/>
  <c r="AP753" i="1"/>
  <c r="AQ753" i="1"/>
  <c r="AR753" i="1"/>
  <c r="AS753" i="1"/>
  <c r="AT753" i="1"/>
  <c r="AU753" i="1"/>
  <c r="AV753" i="1"/>
  <c r="AW753" i="1"/>
  <c r="AX753" i="1"/>
  <c r="AY753" i="1"/>
  <c r="AZ753" i="1"/>
  <c r="BA753" i="1"/>
  <c r="BB753" i="1"/>
  <c r="BC753" i="1"/>
  <c r="BD753" i="1"/>
  <c r="BE753" i="1"/>
  <c r="BF753" i="1"/>
  <c r="H754" i="1"/>
  <c r="I754" i="1"/>
  <c r="J754" i="1"/>
  <c r="K754" i="1"/>
  <c r="L754" i="1"/>
  <c r="M754" i="1"/>
  <c r="N754" i="1"/>
  <c r="O754" i="1"/>
  <c r="P754" i="1"/>
  <c r="Q754" i="1"/>
  <c r="R754" i="1"/>
  <c r="S754" i="1"/>
  <c r="T754" i="1"/>
  <c r="U754" i="1"/>
  <c r="V754" i="1"/>
  <c r="W754" i="1"/>
  <c r="X754" i="1"/>
  <c r="Y754" i="1"/>
  <c r="Z754" i="1"/>
  <c r="AA754" i="1"/>
  <c r="AB754" i="1"/>
  <c r="AC754" i="1"/>
  <c r="AD754" i="1"/>
  <c r="AE754" i="1"/>
  <c r="AF754" i="1"/>
  <c r="AG754" i="1"/>
  <c r="AH754" i="1"/>
  <c r="AI754" i="1"/>
  <c r="AJ754" i="1"/>
  <c r="AK754" i="1"/>
  <c r="AL754" i="1"/>
  <c r="AM754" i="1"/>
  <c r="AN754" i="1"/>
  <c r="AO754" i="1"/>
  <c r="AP754" i="1"/>
  <c r="AQ754" i="1"/>
  <c r="AR754" i="1"/>
  <c r="AS754" i="1"/>
  <c r="AT754" i="1"/>
  <c r="AU754" i="1"/>
  <c r="AV754" i="1"/>
  <c r="AW754" i="1"/>
  <c r="AX754" i="1"/>
  <c r="AY754" i="1"/>
  <c r="AZ754" i="1"/>
  <c r="BA754" i="1"/>
  <c r="BB754" i="1"/>
  <c r="BC754" i="1"/>
  <c r="BD754" i="1"/>
  <c r="BE754" i="1"/>
  <c r="BF754" i="1"/>
  <c r="H755" i="1"/>
  <c r="I755" i="1"/>
  <c r="J755" i="1"/>
  <c r="K755" i="1"/>
  <c r="L755" i="1"/>
  <c r="M755" i="1"/>
  <c r="N755" i="1"/>
  <c r="O755" i="1"/>
  <c r="P755" i="1"/>
  <c r="Q755" i="1"/>
  <c r="R755" i="1"/>
  <c r="S755" i="1"/>
  <c r="T755" i="1"/>
  <c r="U755" i="1"/>
  <c r="V755" i="1"/>
  <c r="W755" i="1"/>
  <c r="X755" i="1"/>
  <c r="Y755" i="1"/>
  <c r="Z755" i="1"/>
  <c r="AA755" i="1"/>
  <c r="AB755" i="1"/>
  <c r="AC755" i="1"/>
  <c r="AD755" i="1"/>
  <c r="AE755" i="1"/>
  <c r="AF755" i="1"/>
  <c r="AG755" i="1"/>
  <c r="AH755" i="1"/>
  <c r="AI755" i="1"/>
  <c r="AJ755" i="1"/>
  <c r="AK755" i="1"/>
  <c r="AL755" i="1"/>
  <c r="AM755" i="1"/>
  <c r="AN755" i="1"/>
  <c r="AO755" i="1"/>
  <c r="AP755" i="1"/>
  <c r="AQ755" i="1"/>
  <c r="AR755" i="1"/>
  <c r="AS755" i="1"/>
  <c r="AT755" i="1"/>
  <c r="AU755" i="1"/>
  <c r="AV755" i="1"/>
  <c r="AW755" i="1"/>
  <c r="AX755" i="1"/>
  <c r="AY755" i="1"/>
  <c r="AZ755" i="1"/>
  <c r="BA755" i="1"/>
  <c r="BB755" i="1"/>
  <c r="BC755" i="1"/>
  <c r="BD755" i="1"/>
  <c r="BE755" i="1"/>
  <c r="BF755" i="1"/>
  <c r="H756" i="1"/>
  <c r="I756" i="1"/>
  <c r="J756" i="1"/>
  <c r="K756" i="1"/>
  <c r="L756" i="1"/>
  <c r="M756" i="1"/>
  <c r="N756" i="1"/>
  <c r="O756" i="1"/>
  <c r="P756" i="1"/>
  <c r="Q756" i="1"/>
  <c r="R756" i="1"/>
  <c r="S756" i="1"/>
  <c r="T756" i="1"/>
  <c r="U756" i="1"/>
  <c r="V756" i="1"/>
  <c r="W756" i="1"/>
  <c r="X756" i="1"/>
  <c r="Y756" i="1"/>
  <c r="Z756" i="1"/>
  <c r="AA756" i="1"/>
  <c r="AB756" i="1"/>
  <c r="AC756" i="1"/>
  <c r="AD756" i="1"/>
  <c r="AE756" i="1"/>
  <c r="AF756" i="1"/>
  <c r="AG756" i="1"/>
  <c r="AH756" i="1"/>
  <c r="AI756" i="1"/>
  <c r="AJ756" i="1"/>
  <c r="AK756" i="1"/>
  <c r="AL756" i="1"/>
  <c r="AM756" i="1"/>
  <c r="AN756" i="1"/>
  <c r="AO756" i="1"/>
  <c r="AP756" i="1"/>
  <c r="AQ756" i="1"/>
  <c r="AR756" i="1"/>
  <c r="AS756" i="1"/>
  <c r="AT756" i="1"/>
  <c r="AU756" i="1"/>
  <c r="AV756" i="1"/>
  <c r="AW756" i="1"/>
  <c r="AX756" i="1"/>
  <c r="AY756" i="1"/>
  <c r="AZ756" i="1"/>
  <c r="BA756" i="1"/>
  <c r="BB756" i="1"/>
  <c r="BC756" i="1"/>
  <c r="BD756" i="1"/>
  <c r="BE756" i="1"/>
  <c r="BF756" i="1"/>
  <c r="H757" i="1"/>
  <c r="I757" i="1"/>
  <c r="J757" i="1"/>
  <c r="K757" i="1"/>
  <c r="L757" i="1"/>
  <c r="M757" i="1"/>
  <c r="N757" i="1"/>
  <c r="O757" i="1"/>
  <c r="P757" i="1"/>
  <c r="Q757" i="1"/>
  <c r="R757" i="1"/>
  <c r="S757" i="1"/>
  <c r="T757" i="1"/>
  <c r="U757" i="1"/>
  <c r="V757" i="1"/>
  <c r="W757" i="1"/>
  <c r="X757" i="1"/>
  <c r="Y757" i="1"/>
  <c r="Z757" i="1"/>
  <c r="AA757" i="1"/>
  <c r="AB757" i="1"/>
  <c r="AC757" i="1"/>
  <c r="AD757" i="1"/>
  <c r="AE757" i="1"/>
  <c r="AF757" i="1"/>
  <c r="AG757" i="1"/>
  <c r="AH757" i="1"/>
  <c r="AI757" i="1"/>
  <c r="AJ757" i="1"/>
  <c r="AK757" i="1"/>
  <c r="AL757" i="1"/>
  <c r="AM757" i="1"/>
  <c r="AN757" i="1"/>
  <c r="AO757" i="1"/>
  <c r="AP757" i="1"/>
  <c r="AQ757" i="1"/>
  <c r="AR757" i="1"/>
  <c r="AS757" i="1"/>
  <c r="AT757" i="1"/>
  <c r="AU757" i="1"/>
  <c r="AV757" i="1"/>
  <c r="AW757" i="1"/>
  <c r="AX757" i="1"/>
  <c r="AY757" i="1"/>
  <c r="AZ757" i="1"/>
  <c r="BA757" i="1"/>
  <c r="BB757" i="1"/>
  <c r="BC757" i="1"/>
  <c r="BD757" i="1"/>
  <c r="BE757" i="1"/>
  <c r="BF757" i="1"/>
  <c r="H758" i="1"/>
  <c r="I758" i="1"/>
  <c r="J758" i="1"/>
  <c r="K758" i="1"/>
  <c r="L758" i="1"/>
  <c r="M758" i="1"/>
  <c r="N758" i="1"/>
  <c r="O758" i="1"/>
  <c r="P758" i="1"/>
  <c r="Q758" i="1"/>
  <c r="R758" i="1"/>
  <c r="S758" i="1"/>
  <c r="T758" i="1"/>
  <c r="U758" i="1"/>
  <c r="V758" i="1"/>
  <c r="W758" i="1"/>
  <c r="X758" i="1"/>
  <c r="Y758" i="1"/>
  <c r="Z758" i="1"/>
  <c r="AA758" i="1"/>
  <c r="AB758" i="1"/>
  <c r="AC758" i="1"/>
  <c r="AD758" i="1"/>
  <c r="AE758" i="1"/>
  <c r="AF758" i="1"/>
  <c r="AG758" i="1"/>
  <c r="AH758" i="1"/>
  <c r="AI758" i="1"/>
  <c r="AJ758" i="1"/>
  <c r="AK758" i="1"/>
  <c r="AL758" i="1"/>
  <c r="AM758" i="1"/>
  <c r="AN758" i="1"/>
  <c r="AO758" i="1"/>
  <c r="AP758" i="1"/>
  <c r="AQ758" i="1"/>
  <c r="AR758" i="1"/>
  <c r="AS758" i="1"/>
  <c r="AT758" i="1"/>
  <c r="AU758" i="1"/>
  <c r="AV758" i="1"/>
  <c r="AW758" i="1"/>
  <c r="AX758" i="1"/>
  <c r="AY758" i="1"/>
  <c r="AZ758" i="1"/>
  <c r="BA758" i="1"/>
  <c r="BB758" i="1"/>
  <c r="BC758" i="1"/>
  <c r="BD758" i="1"/>
  <c r="BE758" i="1"/>
  <c r="BF758" i="1"/>
  <c r="H759" i="1"/>
  <c r="I759" i="1"/>
  <c r="J759" i="1"/>
  <c r="K759" i="1"/>
  <c r="L759" i="1"/>
  <c r="M759" i="1"/>
  <c r="N759" i="1"/>
  <c r="O759" i="1"/>
  <c r="P759" i="1"/>
  <c r="Q759" i="1"/>
  <c r="R759" i="1"/>
  <c r="S759" i="1"/>
  <c r="T759" i="1"/>
  <c r="U759" i="1"/>
  <c r="V759" i="1"/>
  <c r="W759" i="1"/>
  <c r="X759" i="1"/>
  <c r="Y759" i="1"/>
  <c r="Z759" i="1"/>
  <c r="AA759" i="1"/>
  <c r="AB759" i="1"/>
  <c r="AC759" i="1"/>
  <c r="AD759" i="1"/>
  <c r="AE759" i="1"/>
  <c r="AF759" i="1"/>
  <c r="AG759" i="1"/>
  <c r="AH759" i="1"/>
  <c r="AI759" i="1"/>
  <c r="AJ759" i="1"/>
  <c r="AK759" i="1"/>
  <c r="AL759" i="1"/>
  <c r="AM759" i="1"/>
  <c r="AN759" i="1"/>
  <c r="AO759" i="1"/>
  <c r="AP759" i="1"/>
  <c r="AQ759" i="1"/>
  <c r="AR759" i="1"/>
  <c r="AS759" i="1"/>
  <c r="AT759" i="1"/>
  <c r="AU759" i="1"/>
  <c r="AV759" i="1"/>
  <c r="AW759" i="1"/>
  <c r="AX759" i="1"/>
  <c r="AY759" i="1"/>
  <c r="AZ759" i="1"/>
  <c r="BA759" i="1"/>
  <c r="BB759" i="1"/>
  <c r="BC759" i="1"/>
  <c r="BD759" i="1"/>
  <c r="BE759" i="1"/>
  <c r="BF759" i="1"/>
  <c r="H760" i="1"/>
  <c r="I760" i="1"/>
  <c r="J760" i="1"/>
  <c r="K760" i="1"/>
  <c r="L760" i="1"/>
  <c r="M760" i="1"/>
  <c r="N760" i="1"/>
  <c r="O760" i="1"/>
  <c r="P760" i="1"/>
  <c r="Q760" i="1"/>
  <c r="R760" i="1"/>
  <c r="S760" i="1"/>
  <c r="T760" i="1"/>
  <c r="U760" i="1"/>
  <c r="V760" i="1"/>
  <c r="W760" i="1"/>
  <c r="X760" i="1"/>
  <c r="Y760" i="1"/>
  <c r="Z760" i="1"/>
  <c r="AA760" i="1"/>
  <c r="AB760" i="1"/>
  <c r="AC760" i="1"/>
  <c r="AD760" i="1"/>
  <c r="AE760" i="1"/>
  <c r="AF760" i="1"/>
  <c r="AG760" i="1"/>
  <c r="AH760" i="1"/>
  <c r="AI760" i="1"/>
  <c r="AJ760" i="1"/>
  <c r="AK760" i="1"/>
  <c r="AL760" i="1"/>
  <c r="AM760" i="1"/>
  <c r="AN760" i="1"/>
  <c r="AO760" i="1"/>
  <c r="AP760" i="1"/>
  <c r="AQ760" i="1"/>
  <c r="AR760" i="1"/>
  <c r="AS760" i="1"/>
  <c r="AT760" i="1"/>
  <c r="AU760" i="1"/>
  <c r="AV760" i="1"/>
  <c r="AW760" i="1"/>
  <c r="AX760" i="1"/>
  <c r="AY760" i="1"/>
  <c r="AZ760" i="1"/>
  <c r="BA760" i="1"/>
  <c r="BB760" i="1"/>
  <c r="BC760" i="1"/>
  <c r="BD760" i="1"/>
  <c r="BE760" i="1"/>
  <c r="BF760" i="1"/>
  <c r="H761" i="1"/>
  <c r="I761" i="1"/>
  <c r="J761" i="1"/>
  <c r="K761" i="1"/>
  <c r="L761" i="1"/>
  <c r="M761" i="1"/>
  <c r="N761" i="1"/>
  <c r="O761" i="1"/>
  <c r="P761" i="1"/>
  <c r="Q761" i="1"/>
  <c r="R761" i="1"/>
  <c r="S761" i="1"/>
  <c r="T761" i="1"/>
  <c r="U761" i="1"/>
  <c r="V761" i="1"/>
  <c r="W761" i="1"/>
  <c r="X761" i="1"/>
  <c r="Y761" i="1"/>
  <c r="Z761" i="1"/>
  <c r="AA761" i="1"/>
  <c r="AB761" i="1"/>
  <c r="AC761" i="1"/>
  <c r="AD761" i="1"/>
  <c r="AE761" i="1"/>
  <c r="AF761" i="1"/>
  <c r="AG761" i="1"/>
  <c r="AH761" i="1"/>
  <c r="AI761" i="1"/>
  <c r="AJ761" i="1"/>
  <c r="AK761" i="1"/>
  <c r="AL761" i="1"/>
  <c r="AM761" i="1"/>
  <c r="AN761" i="1"/>
  <c r="AO761" i="1"/>
  <c r="AP761" i="1"/>
  <c r="AQ761" i="1"/>
  <c r="AR761" i="1"/>
  <c r="AS761" i="1"/>
  <c r="AT761" i="1"/>
  <c r="AU761" i="1"/>
  <c r="AV761" i="1"/>
  <c r="AW761" i="1"/>
  <c r="AX761" i="1"/>
  <c r="AY761" i="1"/>
  <c r="AZ761" i="1"/>
  <c r="BA761" i="1"/>
  <c r="BB761" i="1"/>
  <c r="BC761" i="1"/>
  <c r="BD761" i="1"/>
  <c r="BE761" i="1"/>
  <c r="BF761" i="1"/>
  <c r="H762" i="1"/>
  <c r="I762" i="1"/>
  <c r="J762" i="1"/>
  <c r="K762" i="1"/>
  <c r="L762" i="1"/>
  <c r="M762" i="1"/>
  <c r="N762" i="1"/>
  <c r="O762" i="1"/>
  <c r="P762" i="1"/>
  <c r="Q762" i="1"/>
  <c r="R762" i="1"/>
  <c r="S762" i="1"/>
  <c r="T762" i="1"/>
  <c r="U762" i="1"/>
  <c r="V762" i="1"/>
  <c r="W762" i="1"/>
  <c r="X762" i="1"/>
  <c r="Y762" i="1"/>
  <c r="Z762" i="1"/>
  <c r="AA762" i="1"/>
  <c r="AB762" i="1"/>
  <c r="AC762" i="1"/>
  <c r="AD762" i="1"/>
  <c r="AE762" i="1"/>
  <c r="AF762" i="1"/>
  <c r="AG762" i="1"/>
  <c r="AH762" i="1"/>
  <c r="AI762" i="1"/>
  <c r="AJ762" i="1"/>
  <c r="AK762" i="1"/>
  <c r="AL762" i="1"/>
  <c r="AM762" i="1"/>
  <c r="AN762" i="1"/>
  <c r="AO762" i="1"/>
  <c r="AP762" i="1"/>
  <c r="AQ762" i="1"/>
  <c r="AR762" i="1"/>
  <c r="AS762" i="1"/>
  <c r="AT762" i="1"/>
  <c r="AU762" i="1"/>
  <c r="AV762" i="1"/>
  <c r="AW762" i="1"/>
  <c r="AX762" i="1"/>
  <c r="AY762" i="1"/>
  <c r="AZ762" i="1"/>
  <c r="BA762" i="1"/>
  <c r="BB762" i="1"/>
  <c r="BC762" i="1"/>
  <c r="BD762" i="1"/>
  <c r="BE762" i="1"/>
  <c r="BF762" i="1"/>
  <c r="H763" i="1"/>
  <c r="I763" i="1"/>
  <c r="J763" i="1"/>
  <c r="K763" i="1"/>
  <c r="L763" i="1"/>
  <c r="M763" i="1"/>
  <c r="N763" i="1"/>
  <c r="O763" i="1"/>
  <c r="P763" i="1"/>
  <c r="Q763" i="1"/>
  <c r="R763" i="1"/>
  <c r="S763" i="1"/>
  <c r="T763" i="1"/>
  <c r="U763" i="1"/>
  <c r="V763" i="1"/>
  <c r="W763" i="1"/>
  <c r="X763" i="1"/>
  <c r="Y763" i="1"/>
  <c r="Z763" i="1"/>
  <c r="AA763" i="1"/>
  <c r="AB763" i="1"/>
  <c r="AC763" i="1"/>
  <c r="AD763" i="1"/>
  <c r="AE763" i="1"/>
  <c r="AF763" i="1"/>
  <c r="AG763" i="1"/>
  <c r="AH763" i="1"/>
  <c r="AI763" i="1"/>
  <c r="AJ763" i="1"/>
  <c r="AK763" i="1"/>
  <c r="AL763" i="1"/>
  <c r="AM763" i="1"/>
  <c r="AN763" i="1"/>
  <c r="AO763" i="1"/>
  <c r="AP763" i="1"/>
  <c r="AQ763" i="1"/>
  <c r="AR763" i="1"/>
  <c r="AS763" i="1"/>
  <c r="AT763" i="1"/>
  <c r="AU763" i="1"/>
  <c r="AV763" i="1"/>
  <c r="AW763" i="1"/>
  <c r="AX763" i="1"/>
  <c r="AY763" i="1"/>
  <c r="AZ763" i="1"/>
  <c r="BA763" i="1"/>
  <c r="BB763" i="1"/>
  <c r="BC763" i="1"/>
  <c r="BD763" i="1"/>
  <c r="BE763" i="1"/>
  <c r="BF763" i="1"/>
  <c r="H764" i="1"/>
  <c r="I764" i="1"/>
  <c r="J764" i="1"/>
  <c r="K764" i="1"/>
  <c r="L764" i="1"/>
  <c r="M764" i="1"/>
  <c r="N764" i="1"/>
  <c r="O764" i="1"/>
  <c r="P764" i="1"/>
  <c r="Q764" i="1"/>
  <c r="R764" i="1"/>
  <c r="S764" i="1"/>
  <c r="T764" i="1"/>
  <c r="U764" i="1"/>
  <c r="V764" i="1"/>
  <c r="W764" i="1"/>
  <c r="X764" i="1"/>
  <c r="Y764" i="1"/>
  <c r="Z764" i="1"/>
  <c r="AA764" i="1"/>
  <c r="AB764" i="1"/>
  <c r="AC764" i="1"/>
  <c r="AD764" i="1"/>
  <c r="AE764" i="1"/>
  <c r="AF764" i="1"/>
  <c r="AG764" i="1"/>
  <c r="AH764" i="1"/>
  <c r="AI764" i="1"/>
  <c r="AJ764" i="1"/>
  <c r="AK764" i="1"/>
  <c r="AL764" i="1"/>
  <c r="AM764" i="1"/>
  <c r="AN764" i="1"/>
  <c r="AO764" i="1"/>
  <c r="AP764" i="1"/>
  <c r="AQ764" i="1"/>
  <c r="AR764" i="1"/>
  <c r="AS764" i="1"/>
  <c r="AT764" i="1"/>
  <c r="AU764" i="1"/>
  <c r="AV764" i="1"/>
  <c r="AW764" i="1"/>
  <c r="AX764" i="1"/>
  <c r="AY764" i="1"/>
  <c r="AZ764" i="1"/>
  <c r="BA764" i="1"/>
  <c r="BB764" i="1"/>
  <c r="BC764" i="1"/>
  <c r="BD764" i="1"/>
  <c r="BE764" i="1"/>
  <c r="BF764" i="1"/>
  <c r="H765" i="1"/>
  <c r="I765" i="1"/>
  <c r="J765" i="1"/>
  <c r="K765" i="1"/>
  <c r="L765" i="1"/>
  <c r="M765" i="1"/>
  <c r="N765" i="1"/>
  <c r="O765" i="1"/>
  <c r="P765" i="1"/>
  <c r="Q765" i="1"/>
  <c r="R765" i="1"/>
  <c r="S765" i="1"/>
  <c r="T765" i="1"/>
  <c r="U765" i="1"/>
  <c r="V765" i="1"/>
  <c r="W765" i="1"/>
  <c r="X765" i="1"/>
  <c r="Y765" i="1"/>
  <c r="Z765" i="1"/>
  <c r="AA765" i="1"/>
  <c r="AB765" i="1"/>
  <c r="AC765" i="1"/>
  <c r="AD765" i="1"/>
  <c r="AE765" i="1"/>
  <c r="AF765" i="1"/>
  <c r="AG765" i="1"/>
  <c r="AH765" i="1"/>
  <c r="AI765" i="1"/>
  <c r="AJ765" i="1"/>
  <c r="AK765" i="1"/>
  <c r="AL765" i="1"/>
  <c r="AM765" i="1"/>
  <c r="AN765" i="1"/>
  <c r="AO765" i="1"/>
  <c r="AP765" i="1"/>
  <c r="AQ765" i="1"/>
  <c r="AR765" i="1"/>
  <c r="AS765" i="1"/>
  <c r="AT765" i="1"/>
  <c r="AU765" i="1"/>
  <c r="AV765" i="1"/>
  <c r="AW765" i="1"/>
  <c r="AX765" i="1"/>
  <c r="AY765" i="1"/>
  <c r="AZ765" i="1"/>
  <c r="BA765" i="1"/>
  <c r="BB765" i="1"/>
  <c r="BC765" i="1"/>
  <c r="BD765" i="1"/>
  <c r="BE765" i="1"/>
  <c r="BF765" i="1"/>
  <c r="H766" i="1"/>
  <c r="I766" i="1"/>
  <c r="J766" i="1"/>
  <c r="K766" i="1"/>
  <c r="L766" i="1"/>
  <c r="M766" i="1"/>
  <c r="N766" i="1"/>
  <c r="O766" i="1"/>
  <c r="P766" i="1"/>
  <c r="Q766" i="1"/>
  <c r="R766" i="1"/>
  <c r="S766" i="1"/>
  <c r="T766" i="1"/>
  <c r="U766" i="1"/>
  <c r="V766" i="1"/>
  <c r="W766" i="1"/>
  <c r="X766" i="1"/>
  <c r="Y766" i="1"/>
  <c r="Z766" i="1"/>
  <c r="AA766" i="1"/>
  <c r="AB766" i="1"/>
  <c r="AC766" i="1"/>
  <c r="AD766" i="1"/>
  <c r="AE766" i="1"/>
  <c r="AF766" i="1"/>
  <c r="AG766" i="1"/>
  <c r="AH766" i="1"/>
  <c r="AI766" i="1"/>
  <c r="AJ766" i="1"/>
  <c r="AK766" i="1"/>
  <c r="AL766" i="1"/>
  <c r="AM766" i="1"/>
  <c r="AN766" i="1"/>
  <c r="AO766" i="1"/>
  <c r="AP766" i="1"/>
  <c r="AQ766" i="1"/>
  <c r="AR766" i="1"/>
  <c r="AS766" i="1"/>
  <c r="AT766" i="1"/>
  <c r="AU766" i="1"/>
  <c r="AV766" i="1"/>
  <c r="AW766" i="1"/>
  <c r="AX766" i="1"/>
  <c r="AY766" i="1"/>
  <c r="AZ766" i="1"/>
  <c r="BA766" i="1"/>
  <c r="BB766" i="1"/>
  <c r="BC766" i="1"/>
  <c r="BD766" i="1"/>
  <c r="BE766" i="1"/>
  <c r="BF766" i="1"/>
  <c r="H767" i="1"/>
  <c r="I767" i="1"/>
  <c r="J767" i="1"/>
  <c r="K767" i="1"/>
  <c r="L767" i="1"/>
  <c r="M767" i="1"/>
  <c r="N767" i="1"/>
  <c r="O767" i="1"/>
  <c r="P767" i="1"/>
  <c r="Q767" i="1"/>
  <c r="R767" i="1"/>
  <c r="S767" i="1"/>
  <c r="T767" i="1"/>
  <c r="U767" i="1"/>
  <c r="V767" i="1"/>
  <c r="W767" i="1"/>
  <c r="X767" i="1"/>
  <c r="Y767" i="1"/>
  <c r="Z767" i="1"/>
  <c r="AA767" i="1"/>
  <c r="AB767" i="1"/>
  <c r="AC767" i="1"/>
  <c r="AD767" i="1"/>
  <c r="AE767" i="1"/>
  <c r="AF767" i="1"/>
  <c r="AG767" i="1"/>
  <c r="AH767" i="1"/>
  <c r="AI767" i="1"/>
  <c r="AJ767" i="1"/>
  <c r="AK767" i="1"/>
  <c r="AL767" i="1"/>
  <c r="AM767" i="1"/>
  <c r="AN767" i="1"/>
  <c r="AO767" i="1"/>
  <c r="AP767" i="1"/>
  <c r="AQ767" i="1"/>
  <c r="AR767" i="1"/>
  <c r="AS767" i="1"/>
  <c r="AT767" i="1"/>
  <c r="AU767" i="1"/>
  <c r="AV767" i="1"/>
  <c r="AW767" i="1"/>
  <c r="AX767" i="1"/>
  <c r="AY767" i="1"/>
  <c r="AZ767" i="1"/>
  <c r="BA767" i="1"/>
  <c r="BB767" i="1"/>
  <c r="BC767" i="1"/>
  <c r="BD767" i="1"/>
  <c r="BE767" i="1"/>
  <c r="BF767" i="1"/>
  <c r="H768" i="1"/>
  <c r="I768" i="1"/>
  <c r="J768" i="1"/>
  <c r="K768" i="1"/>
  <c r="L768" i="1"/>
  <c r="M768" i="1"/>
  <c r="N768" i="1"/>
  <c r="O768" i="1"/>
  <c r="P768" i="1"/>
  <c r="Q768" i="1"/>
  <c r="R768" i="1"/>
  <c r="S768" i="1"/>
  <c r="T768" i="1"/>
  <c r="U768" i="1"/>
  <c r="V768" i="1"/>
  <c r="W768" i="1"/>
  <c r="X768" i="1"/>
  <c r="Y768" i="1"/>
  <c r="Z768" i="1"/>
  <c r="AA768" i="1"/>
  <c r="AB768" i="1"/>
  <c r="AC768" i="1"/>
  <c r="AD768" i="1"/>
  <c r="AE768" i="1"/>
  <c r="AF768" i="1"/>
  <c r="AG768" i="1"/>
  <c r="AH768" i="1"/>
  <c r="AI768" i="1"/>
  <c r="AJ768" i="1"/>
  <c r="AK768" i="1"/>
  <c r="AL768" i="1"/>
  <c r="AM768" i="1"/>
  <c r="AN768" i="1"/>
  <c r="AO768" i="1"/>
  <c r="AP768" i="1"/>
  <c r="AQ768" i="1"/>
  <c r="AR768" i="1"/>
  <c r="AS768" i="1"/>
  <c r="AT768" i="1"/>
  <c r="AU768" i="1"/>
  <c r="AV768" i="1"/>
  <c r="AW768" i="1"/>
  <c r="AX768" i="1"/>
  <c r="AY768" i="1"/>
  <c r="AZ768" i="1"/>
  <c r="BA768" i="1"/>
  <c r="BB768" i="1"/>
  <c r="BC768" i="1"/>
  <c r="BD768" i="1"/>
  <c r="BE768" i="1"/>
  <c r="BF768" i="1"/>
  <c r="H769" i="1"/>
  <c r="I769" i="1"/>
  <c r="J769" i="1"/>
  <c r="K769" i="1"/>
  <c r="L769" i="1"/>
  <c r="M769" i="1"/>
  <c r="N769" i="1"/>
  <c r="O769" i="1"/>
  <c r="P769" i="1"/>
  <c r="Q769" i="1"/>
  <c r="R769" i="1"/>
  <c r="S769" i="1"/>
  <c r="T769" i="1"/>
  <c r="U769" i="1"/>
  <c r="V769" i="1"/>
  <c r="W769" i="1"/>
  <c r="X769" i="1"/>
  <c r="Y769" i="1"/>
  <c r="Z769" i="1"/>
  <c r="AA769" i="1"/>
  <c r="AB769" i="1"/>
  <c r="AC769" i="1"/>
  <c r="AD769" i="1"/>
  <c r="AE769" i="1"/>
  <c r="AF769" i="1"/>
  <c r="AG769" i="1"/>
  <c r="AH769" i="1"/>
  <c r="AI769" i="1"/>
  <c r="AJ769" i="1"/>
  <c r="AK769" i="1"/>
  <c r="AL769" i="1"/>
  <c r="AM769" i="1"/>
  <c r="AN769" i="1"/>
  <c r="AO769" i="1"/>
  <c r="AP769" i="1"/>
  <c r="AQ769" i="1"/>
  <c r="AR769" i="1"/>
  <c r="AS769" i="1"/>
  <c r="AT769" i="1"/>
  <c r="AU769" i="1"/>
  <c r="AV769" i="1"/>
  <c r="AW769" i="1"/>
  <c r="AX769" i="1"/>
  <c r="AY769" i="1"/>
  <c r="AZ769" i="1"/>
  <c r="BA769" i="1"/>
  <c r="BB769" i="1"/>
  <c r="BC769" i="1"/>
  <c r="BD769" i="1"/>
  <c r="BE769" i="1"/>
  <c r="BF769" i="1"/>
  <c r="H770" i="1"/>
  <c r="I770" i="1"/>
  <c r="J770" i="1"/>
  <c r="K770" i="1"/>
  <c r="L770" i="1"/>
  <c r="M770" i="1"/>
  <c r="N770" i="1"/>
  <c r="O770" i="1"/>
  <c r="P770" i="1"/>
  <c r="Q770" i="1"/>
  <c r="R770" i="1"/>
  <c r="S770" i="1"/>
  <c r="T770" i="1"/>
  <c r="U770" i="1"/>
  <c r="V770" i="1"/>
  <c r="W770" i="1"/>
  <c r="X770" i="1"/>
  <c r="Y770" i="1"/>
  <c r="Z770" i="1"/>
  <c r="AA770" i="1"/>
  <c r="AB770" i="1"/>
  <c r="AC770" i="1"/>
  <c r="AD770" i="1"/>
  <c r="AE770" i="1"/>
  <c r="AF770" i="1"/>
  <c r="AG770" i="1"/>
  <c r="AH770" i="1"/>
  <c r="AI770" i="1"/>
  <c r="AJ770" i="1"/>
  <c r="AK770" i="1"/>
  <c r="AL770" i="1"/>
  <c r="AM770" i="1"/>
  <c r="AN770" i="1"/>
  <c r="AO770" i="1"/>
  <c r="AP770" i="1"/>
  <c r="AQ770" i="1"/>
  <c r="AR770" i="1"/>
  <c r="AS770" i="1"/>
  <c r="AT770" i="1"/>
  <c r="AU770" i="1"/>
  <c r="AV770" i="1"/>
  <c r="AW770" i="1"/>
  <c r="AX770" i="1"/>
  <c r="AY770" i="1"/>
  <c r="AZ770" i="1"/>
  <c r="BA770" i="1"/>
  <c r="BB770" i="1"/>
  <c r="BC770" i="1"/>
  <c r="BD770" i="1"/>
  <c r="BE770" i="1"/>
  <c r="BF770" i="1"/>
  <c r="H771" i="1"/>
  <c r="I771" i="1"/>
  <c r="J771" i="1"/>
  <c r="K771" i="1"/>
  <c r="L771" i="1"/>
  <c r="M771" i="1"/>
  <c r="N771" i="1"/>
  <c r="O771" i="1"/>
  <c r="P771" i="1"/>
  <c r="Q771" i="1"/>
  <c r="R771" i="1"/>
  <c r="S771" i="1"/>
  <c r="T771" i="1"/>
  <c r="U771" i="1"/>
  <c r="V771" i="1"/>
  <c r="W771" i="1"/>
  <c r="X771" i="1"/>
  <c r="Y771" i="1"/>
  <c r="Z771" i="1"/>
  <c r="AA771" i="1"/>
  <c r="AB771" i="1"/>
  <c r="AC771" i="1"/>
  <c r="AD771" i="1"/>
  <c r="AE771" i="1"/>
  <c r="AF771" i="1"/>
  <c r="AG771" i="1"/>
  <c r="AH771" i="1"/>
  <c r="AI771" i="1"/>
  <c r="AJ771" i="1"/>
  <c r="AK771" i="1"/>
  <c r="AL771" i="1"/>
  <c r="AM771" i="1"/>
  <c r="AN771" i="1"/>
  <c r="AO771" i="1"/>
  <c r="AP771" i="1"/>
  <c r="AQ771" i="1"/>
  <c r="AR771" i="1"/>
  <c r="AS771" i="1"/>
  <c r="AT771" i="1"/>
  <c r="AU771" i="1"/>
  <c r="AV771" i="1"/>
  <c r="AW771" i="1"/>
  <c r="AX771" i="1"/>
  <c r="AY771" i="1"/>
  <c r="AZ771" i="1"/>
  <c r="BA771" i="1"/>
  <c r="BB771" i="1"/>
  <c r="BC771" i="1"/>
  <c r="BD771" i="1"/>
  <c r="BE771" i="1"/>
  <c r="BF771" i="1"/>
  <c r="H772" i="1"/>
  <c r="I772" i="1"/>
  <c r="J772" i="1"/>
  <c r="K772" i="1"/>
  <c r="L772" i="1"/>
  <c r="M772" i="1"/>
  <c r="N772" i="1"/>
  <c r="O772" i="1"/>
  <c r="P772" i="1"/>
  <c r="Q772" i="1"/>
  <c r="R772" i="1"/>
  <c r="S772" i="1"/>
  <c r="T772" i="1"/>
  <c r="U772" i="1"/>
  <c r="V772" i="1"/>
  <c r="W772" i="1"/>
  <c r="X772" i="1"/>
  <c r="Y772" i="1"/>
  <c r="Z772" i="1"/>
  <c r="AA772" i="1"/>
  <c r="AB772" i="1"/>
  <c r="AC772" i="1"/>
  <c r="AD772" i="1"/>
  <c r="AE772" i="1"/>
  <c r="AF772" i="1"/>
  <c r="AG772" i="1"/>
  <c r="AH772" i="1"/>
  <c r="AI772" i="1"/>
  <c r="AJ772" i="1"/>
  <c r="AK772" i="1"/>
  <c r="AL772" i="1"/>
  <c r="AM772" i="1"/>
  <c r="AN772" i="1"/>
  <c r="AO772" i="1"/>
  <c r="AP772" i="1"/>
  <c r="AQ772" i="1"/>
  <c r="AR772" i="1"/>
  <c r="AS772" i="1"/>
  <c r="AT772" i="1"/>
  <c r="AU772" i="1"/>
  <c r="AV772" i="1"/>
  <c r="AW772" i="1"/>
  <c r="AX772" i="1"/>
  <c r="AY772" i="1"/>
  <c r="AZ772" i="1"/>
  <c r="BA772" i="1"/>
  <c r="BB772" i="1"/>
  <c r="BC772" i="1"/>
  <c r="BD772" i="1"/>
  <c r="BE772" i="1"/>
  <c r="BF772" i="1"/>
  <c r="H773" i="1"/>
  <c r="I773" i="1"/>
  <c r="J773" i="1"/>
  <c r="K773" i="1"/>
  <c r="L773" i="1"/>
  <c r="M773" i="1"/>
  <c r="N773" i="1"/>
  <c r="O773" i="1"/>
  <c r="P773" i="1"/>
  <c r="Q773" i="1"/>
  <c r="R773" i="1"/>
  <c r="S773" i="1"/>
  <c r="T773" i="1"/>
  <c r="U773" i="1"/>
  <c r="V773" i="1"/>
  <c r="W773" i="1"/>
  <c r="X773" i="1"/>
  <c r="Y773" i="1"/>
  <c r="Z773" i="1"/>
  <c r="AA773" i="1"/>
  <c r="AB773" i="1"/>
  <c r="AC773" i="1"/>
  <c r="AD773" i="1"/>
  <c r="AE773" i="1"/>
  <c r="AF773" i="1"/>
  <c r="AG773" i="1"/>
  <c r="AH773" i="1"/>
  <c r="AI773" i="1"/>
  <c r="AJ773" i="1"/>
  <c r="AK773" i="1"/>
  <c r="AL773" i="1"/>
  <c r="AM773" i="1"/>
  <c r="AN773" i="1"/>
  <c r="AO773" i="1"/>
  <c r="AP773" i="1"/>
  <c r="AQ773" i="1"/>
  <c r="AR773" i="1"/>
  <c r="AS773" i="1"/>
  <c r="AT773" i="1"/>
  <c r="AU773" i="1"/>
  <c r="AV773" i="1"/>
  <c r="AW773" i="1"/>
  <c r="AX773" i="1"/>
  <c r="AY773" i="1"/>
  <c r="AZ773" i="1"/>
  <c r="BA773" i="1"/>
  <c r="BB773" i="1"/>
  <c r="BC773" i="1"/>
  <c r="BD773" i="1"/>
  <c r="BE773" i="1"/>
  <c r="BF773" i="1"/>
  <c r="H774" i="1"/>
  <c r="I774" i="1"/>
  <c r="J774" i="1"/>
  <c r="K774" i="1"/>
  <c r="L774" i="1"/>
  <c r="M774" i="1"/>
  <c r="N774" i="1"/>
  <c r="O774" i="1"/>
  <c r="P774" i="1"/>
  <c r="Q774" i="1"/>
  <c r="R774" i="1"/>
  <c r="S774" i="1"/>
  <c r="T774" i="1"/>
  <c r="U774" i="1"/>
  <c r="V774" i="1"/>
  <c r="W774" i="1"/>
  <c r="X774" i="1"/>
  <c r="Y774" i="1"/>
  <c r="Z774" i="1"/>
  <c r="AA774" i="1"/>
  <c r="AB774" i="1"/>
  <c r="AC774" i="1"/>
  <c r="AD774" i="1"/>
  <c r="AE774" i="1"/>
  <c r="AF774" i="1"/>
  <c r="AG774" i="1"/>
  <c r="AH774" i="1"/>
  <c r="AI774" i="1"/>
  <c r="AJ774" i="1"/>
  <c r="AK774" i="1"/>
  <c r="AL774" i="1"/>
  <c r="AM774" i="1"/>
  <c r="AN774" i="1"/>
  <c r="AO774" i="1"/>
  <c r="AP774" i="1"/>
  <c r="AQ774" i="1"/>
  <c r="AR774" i="1"/>
  <c r="AS774" i="1"/>
  <c r="AT774" i="1"/>
  <c r="AU774" i="1"/>
  <c r="AV774" i="1"/>
  <c r="AW774" i="1"/>
  <c r="AX774" i="1"/>
  <c r="AY774" i="1"/>
  <c r="AZ774" i="1"/>
  <c r="BA774" i="1"/>
  <c r="BB774" i="1"/>
  <c r="BC774" i="1"/>
  <c r="BD774" i="1"/>
  <c r="BE774" i="1"/>
  <c r="BF774" i="1"/>
  <c r="H775" i="1"/>
  <c r="I775" i="1"/>
  <c r="J775" i="1"/>
  <c r="K775" i="1"/>
  <c r="L775" i="1"/>
  <c r="M775" i="1"/>
  <c r="N775" i="1"/>
  <c r="O775" i="1"/>
  <c r="P775" i="1"/>
  <c r="Q775" i="1"/>
  <c r="R775" i="1"/>
  <c r="S775" i="1"/>
  <c r="T775" i="1"/>
  <c r="U775" i="1"/>
  <c r="V775" i="1"/>
  <c r="W775" i="1"/>
  <c r="X775" i="1"/>
  <c r="Y775" i="1"/>
  <c r="Z775" i="1"/>
  <c r="AA775" i="1"/>
  <c r="AB775" i="1"/>
  <c r="AC775" i="1"/>
  <c r="AD775" i="1"/>
  <c r="AE775" i="1"/>
  <c r="AF775" i="1"/>
  <c r="AG775" i="1"/>
  <c r="AH775" i="1"/>
  <c r="AI775" i="1"/>
  <c r="AJ775" i="1"/>
  <c r="AK775" i="1"/>
  <c r="AL775" i="1"/>
  <c r="AM775" i="1"/>
  <c r="AN775" i="1"/>
  <c r="AO775" i="1"/>
  <c r="AP775" i="1"/>
  <c r="AQ775" i="1"/>
  <c r="AR775" i="1"/>
  <c r="AS775" i="1"/>
  <c r="AT775" i="1"/>
  <c r="AU775" i="1"/>
  <c r="AV775" i="1"/>
  <c r="AW775" i="1"/>
  <c r="AX775" i="1"/>
  <c r="AY775" i="1"/>
  <c r="AZ775" i="1"/>
  <c r="BA775" i="1"/>
  <c r="BB775" i="1"/>
  <c r="BC775" i="1"/>
  <c r="BD775" i="1"/>
  <c r="BE775" i="1"/>
  <c r="BF775" i="1"/>
  <c r="H776" i="1"/>
  <c r="I776" i="1"/>
  <c r="J776" i="1"/>
  <c r="K776" i="1"/>
  <c r="L776" i="1"/>
  <c r="M776" i="1"/>
  <c r="N776" i="1"/>
  <c r="O776" i="1"/>
  <c r="P776" i="1"/>
  <c r="Q776" i="1"/>
  <c r="R776" i="1"/>
  <c r="S776" i="1"/>
  <c r="T776" i="1"/>
  <c r="U776" i="1"/>
  <c r="V776" i="1"/>
  <c r="W776" i="1"/>
  <c r="X776" i="1"/>
  <c r="Y776" i="1"/>
  <c r="Z776" i="1"/>
  <c r="AA776" i="1"/>
  <c r="AB776" i="1"/>
  <c r="AC776" i="1"/>
  <c r="AD776" i="1"/>
  <c r="AE776" i="1"/>
  <c r="AF776" i="1"/>
  <c r="AG776" i="1"/>
  <c r="AH776" i="1"/>
  <c r="AI776" i="1"/>
  <c r="AJ776" i="1"/>
  <c r="AK776" i="1"/>
  <c r="AL776" i="1"/>
  <c r="AM776" i="1"/>
  <c r="AN776" i="1"/>
  <c r="AO776" i="1"/>
  <c r="AP776" i="1"/>
  <c r="AQ776" i="1"/>
  <c r="AR776" i="1"/>
  <c r="AS776" i="1"/>
  <c r="AT776" i="1"/>
  <c r="AU776" i="1"/>
  <c r="AV776" i="1"/>
  <c r="AW776" i="1"/>
  <c r="AX776" i="1"/>
  <c r="AY776" i="1"/>
  <c r="AZ776" i="1"/>
  <c r="BA776" i="1"/>
  <c r="BB776" i="1"/>
  <c r="BC776" i="1"/>
  <c r="BD776" i="1"/>
  <c r="BE776" i="1"/>
  <c r="BF776" i="1"/>
  <c r="H777" i="1"/>
  <c r="I777" i="1"/>
  <c r="J777" i="1"/>
  <c r="K777" i="1"/>
  <c r="L777" i="1"/>
  <c r="M777" i="1"/>
  <c r="N777" i="1"/>
  <c r="O777" i="1"/>
  <c r="P777" i="1"/>
  <c r="Q777" i="1"/>
  <c r="R777" i="1"/>
  <c r="S777" i="1"/>
  <c r="T777" i="1"/>
  <c r="U777" i="1"/>
  <c r="V777" i="1"/>
  <c r="W777" i="1"/>
  <c r="X777" i="1"/>
  <c r="Y777" i="1"/>
  <c r="Z777" i="1"/>
  <c r="AA777" i="1"/>
  <c r="AB777" i="1"/>
  <c r="AC777" i="1"/>
  <c r="AD777" i="1"/>
  <c r="AE777" i="1"/>
  <c r="AF777" i="1"/>
  <c r="AG777" i="1"/>
  <c r="AH777" i="1"/>
  <c r="AI777" i="1"/>
  <c r="AJ777" i="1"/>
  <c r="AK777" i="1"/>
  <c r="AL777" i="1"/>
  <c r="AM777" i="1"/>
  <c r="AN777" i="1"/>
  <c r="AO777" i="1"/>
  <c r="AP777" i="1"/>
  <c r="AQ777" i="1"/>
  <c r="AR777" i="1"/>
  <c r="AS777" i="1"/>
  <c r="AT777" i="1"/>
  <c r="AU777" i="1"/>
  <c r="AV777" i="1"/>
  <c r="AW777" i="1"/>
  <c r="AX777" i="1"/>
  <c r="AY777" i="1"/>
  <c r="AZ777" i="1"/>
  <c r="BA777" i="1"/>
  <c r="BB777" i="1"/>
  <c r="BC777" i="1"/>
  <c r="BD777" i="1"/>
  <c r="BE777" i="1"/>
  <c r="BF777" i="1"/>
  <c r="H778" i="1"/>
  <c r="I778" i="1"/>
  <c r="J778" i="1"/>
  <c r="K778" i="1"/>
  <c r="L778" i="1"/>
  <c r="M778" i="1"/>
  <c r="N778" i="1"/>
  <c r="O778" i="1"/>
  <c r="P778" i="1"/>
  <c r="Q778" i="1"/>
  <c r="R778" i="1"/>
  <c r="S778" i="1"/>
  <c r="T778" i="1"/>
  <c r="U778" i="1"/>
  <c r="V778" i="1"/>
  <c r="W778" i="1"/>
  <c r="X778" i="1"/>
  <c r="Y778" i="1"/>
  <c r="Z778" i="1"/>
  <c r="AA778" i="1"/>
  <c r="AB778" i="1"/>
  <c r="AC778" i="1"/>
  <c r="AD778" i="1"/>
  <c r="AE778" i="1"/>
  <c r="AF778" i="1"/>
  <c r="AG778" i="1"/>
  <c r="AH778" i="1"/>
  <c r="AI778" i="1"/>
  <c r="AJ778" i="1"/>
  <c r="AK778" i="1"/>
  <c r="AL778" i="1"/>
  <c r="AM778" i="1"/>
  <c r="AN778" i="1"/>
  <c r="AO778" i="1"/>
  <c r="AP778" i="1"/>
  <c r="AQ778" i="1"/>
  <c r="AR778" i="1"/>
  <c r="AS778" i="1"/>
  <c r="AT778" i="1"/>
  <c r="AU778" i="1"/>
  <c r="AV778" i="1"/>
  <c r="AW778" i="1"/>
  <c r="AX778" i="1"/>
  <c r="AY778" i="1"/>
  <c r="AZ778" i="1"/>
  <c r="BA778" i="1"/>
  <c r="BB778" i="1"/>
  <c r="BC778" i="1"/>
  <c r="BD778" i="1"/>
  <c r="BE778" i="1"/>
  <c r="BF778" i="1"/>
  <c r="H779" i="1"/>
  <c r="I779" i="1"/>
  <c r="J779" i="1"/>
  <c r="K779" i="1"/>
  <c r="L779" i="1"/>
  <c r="M779" i="1"/>
  <c r="N779" i="1"/>
  <c r="O779" i="1"/>
  <c r="P779" i="1"/>
  <c r="Q779" i="1"/>
  <c r="R779" i="1"/>
  <c r="S779" i="1"/>
  <c r="T779" i="1"/>
  <c r="U779" i="1"/>
  <c r="V779" i="1"/>
  <c r="W779" i="1"/>
  <c r="X779" i="1"/>
  <c r="Y779" i="1"/>
  <c r="Z779" i="1"/>
  <c r="AA779" i="1"/>
  <c r="AB779" i="1"/>
  <c r="AC779" i="1"/>
  <c r="AD779" i="1"/>
  <c r="AE779" i="1"/>
  <c r="AF779" i="1"/>
  <c r="AG779" i="1"/>
  <c r="AH779" i="1"/>
  <c r="AI779" i="1"/>
  <c r="AJ779" i="1"/>
  <c r="AK779" i="1"/>
  <c r="AL779" i="1"/>
  <c r="AM779" i="1"/>
  <c r="AN779" i="1"/>
  <c r="AO779" i="1"/>
  <c r="AP779" i="1"/>
  <c r="AQ779" i="1"/>
  <c r="AR779" i="1"/>
  <c r="AS779" i="1"/>
  <c r="AT779" i="1"/>
  <c r="AU779" i="1"/>
  <c r="AV779" i="1"/>
  <c r="AW779" i="1"/>
  <c r="AX779" i="1"/>
  <c r="AY779" i="1"/>
  <c r="AZ779" i="1"/>
  <c r="BA779" i="1"/>
  <c r="BB779" i="1"/>
  <c r="BC779" i="1"/>
  <c r="BD779" i="1"/>
  <c r="BE779" i="1"/>
  <c r="BF779" i="1"/>
  <c r="H780" i="1"/>
  <c r="I780" i="1"/>
  <c r="J780" i="1"/>
  <c r="K780" i="1"/>
  <c r="L780" i="1"/>
  <c r="M780" i="1"/>
  <c r="N780" i="1"/>
  <c r="O780" i="1"/>
  <c r="P780" i="1"/>
  <c r="Q780" i="1"/>
  <c r="R780" i="1"/>
  <c r="S780" i="1"/>
  <c r="T780" i="1"/>
  <c r="U780" i="1"/>
  <c r="V780" i="1"/>
  <c r="W780" i="1"/>
  <c r="X780" i="1"/>
  <c r="Y780" i="1"/>
  <c r="Z780" i="1"/>
  <c r="AA780" i="1"/>
  <c r="AB780" i="1"/>
  <c r="AC780" i="1"/>
  <c r="AD780" i="1"/>
  <c r="AE780" i="1"/>
  <c r="AF780" i="1"/>
  <c r="AG780" i="1"/>
  <c r="AH780" i="1"/>
  <c r="AI780" i="1"/>
  <c r="AJ780" i="1"/>
  <c r="AK780" i="1"/>
  <c r="AL780" i="1"/>
  <c r="AM780" i="1"/>
  <c r="AN780" i="1"/>
  <c r="AO780" i="1"/>
  <c r="AP780" i="1"/>
  <c r="AQ780" i="1"/>
  <c r="AR780" i="1"/>
  <c r="AS780" i="1"/>
  <c r="AT780" i="1"/>
  <c r="AU780" i="1"/>
  <c r="AV780" i="1"/>
  <c r="AW780" i="1"/>
  <c r="AX780" i="1"/>
  <c r="AY780" i="1"/>
  <c r="AZ780" i="1"/>
  <c r="BA780" i="1"/>
  <c r="BB780" i="1"/>
  <c r="BC780" i="1"/>
  <c r="BD780" i="1"/>
  <c r="BE780" i="1"/>
  <c r="BF780" i="1"/>
  <c r="H781" i="1"/>
  <c r="I781" i="1"/>
  <c r="J781" i="1"/>
  <c r="K781" i="1"/>
  <c r="L781" i="1"/>
  <c r="M781" i="1"/>
  <c r="N781" i="1"/>
  <c r="O781" i="1"/>
  <c r="P781" i="1"/>
  <c r="Q781" i="1"/>
  <c r="R781" i="1"/>
  <c r="S781" i="1"/>
  <c r="T781" i="1"/>
  <c r="U781" i="1"/>
  <c r="V781" i="1"/>
  <c r="W781" i="1"/>
  <c r="X781" i="1"/>
  <c r="Y781" i="1"/>
  <c r="Z781" i="1"/>
  <c r="AA781" i="1"/>
  <c r="AB781" i="1"/>
  <c r="AC781" i="1"/>
  <c r="AD781" i="1"/>
  <c r="AE781" i="1"/>
  <c r="AF781" i="1"/>
  <c r="AG781" i="1"/>
  <c r="AH781" i="1"/>
  <c r="AI781" i="1"/>
  <c r="AJ781" i="1"/>
  <c r="AK781" i="1"/>
  <c r="AL781" i="1"/>
  <c r="AM781" i="1"/>
  <c r="AN781" i="1"/>
  <c r="AO781" i="1"/>
  <c r="AP781" i="1"/>
  <c r="AQ781" i="1"/>
  <c r="AR781" i="1"/>
  <c r="AS781" i="1"/>
  <c r="AT781" i="1"/>
  <c r="AU781" i="1"/>
  <c r="AV781" i="1"/>
  <c r="AW781" i="1"/>
  <c r="AX781" i="1"/>
  <c r="AY781" i="1"/>
  <c r="AZ781" i="1"/>
  <c r="BA781" i="1"/>
  <c r="BB781" i="1"/>
  <c r="BC781" i="1"/>
  <c r="BD781" i="1"/>
  <c r="BE781" i="1"/>
  <c r="BF781" i="1"/>
  <c r="H782" i="1"/>
  <c r="I782" i="1"/>
  <c r="J782" i="1"/>
  <c r="K782" i="1"/>
  <c r="L782" i="1"/>
  <c r="M782" i="1"/>
  <c r="N782" i="1"/>
  <c r="O782" i="1"/>
  <c r="P782" i="1"/>
  <c r="Q782" i="1"/>
  <c r="R782" i="1"/>
  <c r="S782" i="1"/>
  <c r="T782" i="1"/>
  <c r="U782" i="1"/>
  <c r="V782" i="1"/>
  <c r="W782" i="1"/>
  <c r="X782" i="1"/>
  <c r="Y782" i="1"/>
  <c r="Z782" i="1"/>
  <c r="AA782" i="1"/>
  <c r="AB782" i="1"/>
  <c r="AC782" i="1"/>
  <c r="AD782" i="1"/>
  <c r="AE782" i="1"/>
  <c r="AF782" i="1"/>
  <c r="AG782" i="1"/>
  <c r="AH782" i="1"/>
  <c r="AI782" i="1"/>
  <c r="AJ782" i="1"/>
  <c r="AK782" i="1"/>
  <c r="AL782" i="1"/>
  <c r="AM782" i="1"/>
  <c r="AN782" i="1"/>
  <c r="AO782" i="1"/>
  <c r="AP782" i="1"/>
  <c r="AQ782" i="1"/>
  <c r="AR782" i="1"/>
  <c r="AS782" i="1"/>
  <c r="AT782" i="1"/>
  <c r="AU782" i="1"/>
  <c r="AV782" i="1"/>
  <c r="AW782" i="1"/>
  <c r="AX782" i="1"/>
  <c r="AY782" i="1"/>
  <c r="AZ782" i="1"/>
  <c r="BA782" i="1"/>
  <c r="BB782" i="1"/>
  <c r="BC782" i="1"/>
  <c r="BD782" i="1"/>
  <c r="BE782" i="1"/>
  <c r="BF782" i="1"/>
  <c r="H783" i="1"/>
  <c r="I783" i="1"/>
  <c r="J783" i="1"/>
  <c r="K783" i="1"/>
  <c r="L783" i="1"/>
  <c r="M783" i="1"/>
  <c r="N783" i="1"/>
  <c r="O783" i="1"/>
  <c r="P783" i="1"/>
  <c r="Q783" i="1"/>
  <c r="R783" i="1"/>
  <c r="S783" i="1"/>
  <c r="T783" i="1"/>
  <c r="U783" i="1"/>
  <c r="V783" i="1"/>
  <c r="W783" i="1"/>
  <c r="X783" i="1"/>
  <c r="Y783" i="1"/>
  <c r="Z783" i="1"/>
  <c r="AA783" i="1"/>
  <c r="AB783" i="1"/>
  <c r="AC783" i="1"/>
  <c r="AD783" i="1"/>
  <c r="AE783" i="1"/>
  <c r="AF783" i="1"/>
  <c r="AG783" i="1"/>
  <c r="AH783" i="1"/>
  <c r="AI783" i="1"/>
  <c r="AJ783" i="1"/>
  <c r="AK783" i="1"/>
  <c r="AL783" i="1"/>
  <c r="AM783" i="1"/>
  <c r="AN783" i="1"/>
  <c r="AO783" i="1"/>
  <c r="AP783" i="1"/>
  <c r="AQ783" i="1"/>
  <c r="AR783" i="1"/>
  <c r="AS783" i="1"/>
  <c r="AT783" i="1"/>
  <c r="AU783" i="1"/>
  <c r="AV783" i="1"/>
  <c r="AW783" i="1"/>
  <c r="AX783" i="1"/>
  <c r="AY783" i="1"/>
  <c r="AZ783" i="1"/>
  <c r="BA783" i="1"/>
  <c r="BB783" i="1"/>
  <c r="BC783" i="1"/>
  <c r="BD783" i="1"/>
  <c r="BE783" i="1"/>
  <c r="BF783" i="1"/>
  <c r="H784" i="1"/>
  <c r="I784" i="1"/>
  <c r="J784" i="1"/>
  <c r="K784" i="1"/>
  <c r="L784" i="1"/>
  <c r="M784" i="1"/>
  <c r="N784" i="1"/>
  <c r="O784" i="1"/>
  <c r="P784" i="1"/>
  <c r="Q784" i="1"/>
  <c r="R784" i="1"/>
  <c r="S784" i="1"/>
  <c r="T784" i="1"/>
  <c r="U784" i="1"/>
  <c r="V784" i="1"/>
  <c r="W784" i="1"/>
  <c r="X784" i="1"/>
  <c r="Y784" i="1"/>
  <c r="Z784" i="1"/>
  <c r="AA784" i="1"/>
  <c r="AB784" i="1"/>
  <c r="AC784" i="1"/>
  <c r="AD784" i="1"/>
  <c r="AE784" i="1"/>
  <c r="AF784" i="1"/>
  <c r="AG784" i="1"/>
  <c r="AH784" i="1"/>
  <c r="AI784" i="1"/>
  <c r="AJ784" i="1"/>
  <c r="AK784" i="1"/>
  <c r="AL784" i="1"/>
  <c r="AM784" i="1"/>
  <c r="AN784" i="1"/>
  <c r="AO784" i="1"/>
  <c r="AP784" i="1"/>
  <c r="AQ784" i="1"/>
  <c r="AR784" i="1"/>
  <c r="AS784" i="1"/>
  <c r="AT784" i="1"/>
  <c r="AU784" i="1"/>
  <c r="AV784" i="1"/>
  <c r="AW784" i="1"/>
  <c r="AX784" i="1"/>
  <c r="AY784" i="1"/>
  <c r="AZ784" i="1"/>
  <c r="BA784" i="1"/>
  <c r="BB784" i="1"/>
  <c r="BC784" i="1"/>
  <c r="BD784" i="1"/>
  <c r="BE784" i="1"/>
  <c r="BF784" i="1"/>
  <c r="H785" i="1"/>
  <c r="I785" i="1"/>
  <c r="J785" i="1"/>
  <c r="K785" i="1"/>
  <c r="L785" i="1"/>
  <c r="M785" i="1"/>
  <c r="N785" i="1"/>
  <c r="O785" i="1"/>
  <c r="P785" i="1"/>
  <c r="Q785" i="1"/>
  <c r="R785" i="1"/>
  <c r="S785" i="1"/>
  <c r="T785" i="1"/>
  <c r="U785" i="1"/>
  <c r="V785" i="1"/>
  <c r="W785" i="1"/>
  <c r="X785" i="1"/>
  <c r="Y785" i="1"/>
  <c r="Z785" i="1"/>
  <c r="AA785" i="1"/>
  <c r="AB785" i="1"/>
  <c r="AC785" i="1"/>
  <c r="AD785" i="1"/>
  <c r="AE785" i="1"/>
  <c r="AF785" i="1"/>
  <c r="AG785" i="1"/>
  <c r="AH785" i="1"/>
  <c r="AI785" i="1"/>
  <c r="AJ785" i="1"/>
  <c r="AK785" i="1"/>
  <c r="AL785" i="1"/>
  <c r="AM785" i="1"/>
  <c r="AN785" i="1"/>
  <c r="AO785" i="1"/>
  <c r="AP785" i="1"/>
  <c r="AQ785" i="1"/>
  <c r="AR785" i="1"/>
  <c r="AS785" i="1"/>
  <c r="AT785" i="1"/>
  <c r="AU785" i="1"/>
  <c r="AV785" i="1"/>
  <c r="AW785" i="1"/>
  <c r="AX785" i="1"/>
  <c r="AY785" i="1"/>
  <c r="AZ785" i="1"/>
  <c r="BA785" i="1"/>
  <c r="BB785" i="1"/>
  <c r="BC785" i="1"/>
  <c r="BD785" i="1"/>
  <c r="BE785" i="1"/>
  <c r="BF785" i="1"/>
  <c r="H786" i="1"/>
  <c r="I786" i="1"/>
  <c r="J786" i="1"/>
  <c r="K786" i="1"/>
  <c r="L786" i="1"/>
  <c r="M786" i="1"/>
  <c r="N786" i="1"/>
  <c r="O786" i="1"/>
  <c r="P786" i="1"/>
  <c r="Q786" i="1"/>
  <c r="R786" i="1"/>
  <c r="S786" i="1"/>
  <c r="T786" i="1"/>
  <c r="U786" i="1"/>
  <c r="V786" i="1"/>
  <c r="W786" i="1"/>
  <c r="X786" i="1"/>
  <c r="Y786" i="1"/>
  <c r="Z786" i="1"/>
  <c r="AA786" i="1"/>
  <c r="AB786" i="1"/>
  <c r="AC786" i="1"/>
  <c r="AD786" i="1"/>
  <c r="AE786" i="1"/>
  <c r="AF786" i="1"/>
  <c r="AG786" i="1"/>
  <c r="AH786" i="1"/>
  <c r="AI786" i="1"/>
  <c r="AJ786" i="1"/>
  <c r="AK786" i="1"/>
  <c r="AL786" i="1"/>
  <c r="AM786" i="1"/>
  <c r="AN786" i="1"/>
  <c r="AO786" i="1"/>
  <c r="AP786" i="1"/>
  <c r="AQ786" i="1"/>
  <c r="AR786" i="1"/>
  <c r="AS786" i="1"/>
  <c r="AT786" i="1"/>
  <c r="AU786" i="1"/>
  <c r="AV786" i="1"/>
  <c r="AW786" i="1"/>
  <c r="AX786" i="1"/>
  <c r="AY786" i="1"/>
  <c r="AZ786" i="1"/>
  <c r="BA786" i="1"/>
  <c r="BB786" i="1"/>
  <c r="BC786" i="1"/>
  <c r="BD786" i="1"/>
  <c r="BE786" i="1"/>
  <c r="BF786" i="1"/>
  <c r="H787" i="1"/>
  <c r="I787" i="1"/>
  <c r="J787" i="1"/>
  <c r="K787" i="1"/>
  <c r="L787" i="1"/>
  <c r="M787" i="1"/>
  <c r="N787" i="1"/>
  <c r="O787" i="1"/>
  <c r="P787" i="1"/>
  <c r="Q787" i="1"/>
  <c r="R787" i="1"/>
  <c r="S787" i="1"/>
  <c r="T787" i="1"/>
  <c r="U787" i="1"/>
  <c r="V787" i="1"/>
  <c r="W787" i="1"/>
  <c r="X787" i="1"/>
  <c r="Y787" i="1"/>
  <c r="Z787" i="1"/>
  <c r="AA787" i="1"/>
  <c r="AB787" i="1"/>
  <c r="AC787" i="1"/>
  <c r="AD787" i="1"/>
  <c r="AE787" i="1"/>
  <c r="AF787" i="1"/>
  <c r="AG787" i="1"/>
  <c r="AH787" i="1"/>
  <c r="AI787" i="1"/>
  <c r="AJ787" i="1"/>
  <c r="AK787" i="1"/>
  <c r="AL787" i="1"/>
  <c r="AM787" i="1"/>
  <c r="AN787" i="1"/>
  <c r="AO787" i="1"/>
  <c r="AP787" i="1"/>
  <c r="AQ787" i="1"/>
  <c r="AR787" i="1"/>
  <c r="AS787" i="1"/>
  <c r="AT787" i="1"/>
  <c r="AU787" i="1"/>
  <c r="AV787" i="1"/>
  <c r="AW787" i="1"/>
  <c r="AX787" i="1"/>
  <c r="AY787" i="1"/>
  <c r="AZ787" i="1"/>
  <c r="BA787" i="1"/>
  <c r="BB787" i="1"/>
  <c r="BC787" i="1"/>
  <c r="BD787" i="1"/>
  <c r="BE787" i="1"/>
  <c r="BF787" i="1"/>
  <c r="H788" i="1"/>
  <c r="I788" i="1"/>
  <c r="J788" i="1"/>
  <c r="K788" i="1"/>
  <c r="L788" i="1"/>
  <c r="M788" i="1"/>
  <c r="N788" i="1"/>
  <c r="O788" i="1"/>
  <c r="P788" i="1"/>
  <c r="Q788" i="1"/>
  <c r="R788" i="1"/>
  <c r="S788" i="1"/>
  <c r="T788" i="1"/>
  <c r="U788" i="1"/>
  <c r="V788" i="1"/>
  <c r="W788" i="1"/>
  <c r="X788" i="1"/>
  <c r="Y788" i="1"/>
  <c r="Z788" i="1"/>
  <c r="AA788" i="1"/>
  <c r="AB788" i="1"/>
  <c r="AC788" i="1"/>
  <c r="AD788" i="1"/>
  <c r="AE788" i="1"/>
  <c r="AF788" i="1"/>
  <c r="AG788" i="1"/>
  <c r="AH788" i="1"/>
  <c r="AI788" i="1"/>
  <c r="AJ788" i="1"/>
  <c r="AK788" i="1"/>
  <c r="AL788" i="1"/>
  <c r="AM788" i="1"/>
  <c r="AN788" i="1"/>
  <c r="AO788" i="1"/>
  <c r="AP788" i="1"/>
  <c r="AQ788" i="1"/>
  <c r="AR788" i="1"/>
  <c r="AS788" i="1"/>
  <c r="AT788" i="1"/>
  <c r="AU788" i="1"/>
  <c r="AV788" i="1"/>
  <c r="AW788" i="1"/>
  <c r="AX788" i="1"/>
  <c r="AY788" i="1"/>
  <c r="AZ788" i="1"/>
  <c r="BA788" i="1"/>
  <c r="BB788" i="1"/>
  <c r="BC788" i="1"/>
  <c r="BD788" i="1"/>
  <c r="BE788" i="1"/>
  <c r="BF788" i="1"/>
  <c r="H789" i="1"/>
  <c r="I789" i="1"/>
  <c r="J789" i="1"/>
  <c r="K789" i="1"/>
  <c r="L789" i="1"/>
  <c r="M789" i="1"/>
  <c r="N789" i="1"/>
  <c r="O789" i="1"/>
  <c r="P789" i="1"/>
  <c r="Q789" i="1"/>
  <c r="R789" i="1"/>
  <c r="S789" i="1"/>
  <c r="T789" i="1"/>
  <c r="U789" i="1"/>
  <c r="V789" i="1"/>
  <c r="W789" i="1"/>
  <c r="X789" i="1"/>
  <c r="Y789" i="1"/>
  <c r="Z789" i="1"/>
  <c r="AA789" i="1"/>
  <c r="AB789" i="1"/>
  <c r="AC789" i="1"/>
  <c r="AD789" i="1"/>
  <c r="AE789" i="1"/>
  <c r="AF789" i="1"/>
  <c r="AG789" i="1"/>
  <c r="AH789" i="1"/>
  <c r="AI789" i="1"/>
  <c r="AJ789" i="1"/>
  <c r="AK789" i="1"/>
  <c r="AL789" i="1"/>
  <c r="AM789" i="1"/>
  <c r="AN789" i="1"/>
  <c r="AO789" i="1"/>
  <c r="AP789" i="1"/>
  <c r="AQ789" i="1"/>
  <c r="AR789" i="1"/>
  <c r="AS789" i="1"/>
  <c r="AT789" i="1"/>
  <c r="AU789" i="1"/>
  <c r="AV789" i="1"/>
  <c r="AW789" i="1"/>
  <c r="AX789" i="1"/>
  <c r="AY789" i="1"/>
  <c r="AZ789" i="1"/>
  <c r="BA789" i="1"/>
  <c r="BB789" i="1"/>
  <c r="BC789" i="1"/>
  <c r="BD789" i="1"/>
  <c r="BE789" i="1"/>
  <c r="BF789" i="1"/>
  <c r="H790" i="1"/>
  <c r="I790" i="1"/>
  <c r="J790" i="1"/>
  <c r="K790" i="1"/>
  <c r="L790" i="1"/>
  <c r="M790" i="1"/>
  <c r="N790" i="1"/>
  <c r="O790" i="1"/>
  <c r="P790" i="1"/>
  <c r="Q790" i="1"/>
  <c r="R790" i="1"/>
  <c r="S790" i="1"/>
  <c r="T790" i="1"/>
  <c r="U790" i="1"/>
  <c r="V790" i="1"/>
  <c r="W790" i="1"/>
  <c r="X790" i="1"/>
  <c r="Y790" i="1"/>
  <c r="Z790" i="1"/>
  <c r="AA790" i="1"/>
  <c r="AB790" i="1"/>
  <c r="AC790" i="1"/>
  <c r="AD790" i="1"/>
  <c r="AE790" i="1"/>
  <c r="AF790" i="1"/>
  <c r="AG790" i="1"/>
  <c r="AH790" i="1"/>
  <c r="AI790" i="1"/>
  <c r="AJ790" i="1"/>
  <c r="AK790" i="1"/>
  <c r="AL790" i="1"/>
  <c r="AM790" i="1"/>
  <c r="AN790" i="1"/>
  <c r="AO790" i="1"/>
  <c r="AP790" i="1"/>
  <c r="AQ790" i="1"/>
  <c r="AR790" i="1"/>
  <c r="AS790" i="1"/>
  <c r="AT790" i="1"/>
  <c r="AU790" i="1"/>
  <c r="AV790" i="1"/>
  <c r="AW790" i="1"/>
  <c r="AX790" i="1"/>
  <c r="AY790" i="1"/>
  <c r="AZ790" i="1"/>
  <c r="BA790" i="1"/>
  <c r="BB790" i="1"/>
  <c r="BC790" i="1"/>
  <c r="BD790" i="1"/>
  <c r="BE790" i="1"/>
  <c r="BF790" i="1"/>
  <c r="H791" i="1"/>
  <c r="I791" i="1"/>
  <c r="J791" i="1"/>
  <c r="K791" i="1"/>
  <c r="L791" i="1"/>
  <c r="M791" i="1"/>
  <c r="N791" i="1"/>
  <c r="O791" i="1"/>
  <c r="P791" i="1"/>
  <c r="Q791" i="1"/>
  <c r="R791" i="1"/>
  <c r="S791" i="1"/>
  <c r="T791" i="1"/>
  <c r="U791" i="1"/>
  <c r="V791" i="1"/>
  <c r="W791" i="1"/>
  <c r="X791" i="1"/>
  <c r="Y791" i="1"/>
  <c r="Z791" i="1"/>
  <c r="AA791" i="1"/>
  <c r="AB791" i="1"/>
  <c r="AC791" i="1"/>
  <c r="AD791" i="1"/>
  <c r="AE791" i="1"/>
  <c r="AF791" i="1"/>
  <c r="AG791" i="1"/>
  <c r="AH791" i="1"/>
  <c r="AI791" i="1"/>
  <c r="AJ791" i="1"/>
  <c r="AK791" i="1"/>
  <c r="AL791" i="1"/>
  <c r="AM791" i="1"/>
  <c r="AN791" i="1"/>
  <c r="AO791" i="1"/>
  <c r="AP791" i="1"/>
  <c r="AQ791" i="1"/>
  <c r="AR791" i="1"/>
  <c r="AS791" i="1"/>
  <c r="AT791" i="1"/>
  <c r="AU791" i="1"/>
  <c r="AV791" i="1"/>
  <c r="AW791" i="1"/>
  <c r="AX791" i="1"/>
  <c r="AY791" i="1"/>
  <c r="AZ791" i="1"/>
  <c r="BA791" i="1"/>
  <c r="BB791" i="1"/>
  <c r="BC791" i="1"/>
  <c r="BD791" i="1"/>
  <c r="BE791" i="1"/>
  <c r="BF791" i="1"/>
  <c r="H792" i="1"/>
  <c r="I792" i="1"/>
  <c r="J792" i="1"/>
  <c r="K792" i="1"/>
  <c r="L792" i="1"/>
  <c r="M792" i="1"/>
  <c r="N792" i="1"/>
  <c r="O792" i="1"/>
  <c r="P792" i="1"/>
  <c r="Q792" i="1"/>
  <c r="R792" i="1"/>
  <c r="S792" i="1"/>
  <c r="T792" i="1"/>
  <c r="U792" i="1"/>
  <c r="V792" i="1"/>
  <c r="W792" i="1"/>
  <c r="X792" i="1"/>
  <c r="Y792" i="1"/>
  <c r="Z792" i="1"/>
  <c r="AA792" i="1"/>
  <c r="AB792" i="1"/>
  <c r="AC792" i="1"/>
  <c r="AD792" i="1"/>
  <c r="AE792" i="1"/>
  <c r="AF792" i="1"/>
  <c r="AG792" i="1"/>
  <c r="AH792" i="1"/>
  <c r="AI792" i="1"/>
  <c r="AJ792" i="1"/>
  <c r="AK792" i="1"/>
  <c r="AL792" i="1"/>
  <c r="AM792" i="1"/>
  <c r="AN792" i="1"/>
  <c r="AO792" i="1"/>
  <c r="AP792" i="1"/>
  <c r="AQ792" i="1"/>
  <c r="AR792" i="1"/>
  <c r="AS792" i="1"/>
  <c r="AT792" i="1"/>
  <c r="AU792" i="1"/>
  <c r="AV792" i="1"/>
  <c r="AW792" i="1"/>
  <c r="AX792" i="1"/>
  <c r="AY792" i="1"/>
  <c r="AZ792" i="1"/>
  <c r="BA792" i="1"/>
  <c r="BB792" i="1"/>
  <c r="BC792" i="1"/>
  <c r="BD792" i="1"/>
  <c r="BE792" i="1"/>
  <c r="BF792" i="1"/>
  <c r="H793" i="1"/>
  <c r="I793" i="1"/>
  <c r="J793" i="1"/>
  <c r="K793" i="1"/>
  <c r="L793" i="1"/>
  <c r="M793" i="1"/>
  <c r="N793" i="1"/>
  <c r="O793" i="1"/>
  <c r="P793" i="1"/>
  <c r="Q793" i="1"/>
  <c r="R793" i="1"/>
  <c r="S793" i="1"/>
  <c r="T793" i="1"/>
  <c r="U793" i="1"/>
  <c r="V793" i="1"/>
  <c r="W793" i="1"/>
  <c r="X793" i="1"/>
  <c r="Y793" i="1"/>
  <c r="Z793" i="1"/>
  <c r="AA793" i="1"/>
  <c r="AB793" i="1"/>
  <c r="AC793" i="1"/>
  <c r="AD793" i="1"/>
  <c r="AE793" i="1"/>
  <c r="AF793" i="1"/>
  <c r="AG793" i="1"/>
  <c r="AH793" i="1"/>
  <c r="AI793" i="1"/>
  <c r="AJ793" i="1"/>
  <c r="AK793" i="1"/>
  <c r="AL793" i="1"/>
  <c r="AM793" i="1"/>
  <c r="AN793" i="1"/>
  <c r="AO793" i="1"/>
  <c r="AP793" i="1"/>
  <c r="AQ793" i="1"/>
  <c r="AR793" i="1"/>
  <c r="AS793" i="1"/>
  <c r="AT793" i="1"/>
  <c r="AU793" i="1"/>
  <c r="AV793" i="1"/>
  <c r="AW793" i="1"/>
  <c r="AX793" i="1"/>
  <c r="AY793" i="1"/>
  <c r="AZ793" i="1"/>
  <c r="BA793" i="1"/>
  <c r="BB793" i="1"/>
  <c r="BC793" i="1"/>
  <c r="BD793" i="1"/>
  <c r="BE793" i="1"/>
  <c r="BF793" i="1"/>
  <c r="H794" i="1"/>
  <c r="I794" i="1"/>
  <c r="J794" i="1"/>
  <c r="K794" i="1"/>
  <c r="L794" i="1"/>
  <c r="M794" i="1"/>
  <c r="N794" i="1"/>
  <c r="O794" i="1"/>
  <c r="P794" i="1"/>
  <c r="Q794" i="1"/>
  <c r="R794" i="1"/>
  <c r="S794" i="1"/>
  <c r="T794" i="1"/>
  <c r="U794" i="1"/>
  <c r="V794" i="1"/>
  <c r="W794" i="1"/>
  <c r="X794" i="1"/>
  <c r="Y794" i="1"/>
  <c r="Z794" i="1"/>
  <c r="AA794" i="1"/>
  <c r="AB794" i="1"/>
  <c r="AC794" i="1"/>
  <c r="AD794" i="1"/>
  <c r="AE794" i="1"/>
  <c r="AF794" i="1"/>
  <c r="AG794" i="1"/>
  <c r="AH794" i="1"/>
  <c r="AI794" i="1"/>
  <c r="AJ794" i="1"/>
  <c r="AK794" i="1"/>
  <c r="AL794" i="1"/>
  <c r="AM794" i="1"/>
  <c r="AN794" i="1"/>
  <c r="AO794" i="1"/>
  <c r="AP794" i="1"/>
  <c r="AQ794" i="1"/>
  <c r="AR794" i="1"/>
  <c r="AS794" i="1"/>
  <c r="AT794" i="1"/>
  <c r="AU794" i="1"/>
  <c r="AV794" i="1"/>
  <c r="AW794" i="1"/>
  <c r="AX794" i="1"/>
  <c r="AY794" i="1"/>
  <c r="AZ794" i="1"/>
  <c r="BA794" i="1"/>
  <c r="BB794" i="1"/>
  <c r="BC794" i="1"/>
  <c r="BD794" i="1"/>
  <c r="BE794" i="1"/>
  <c r="BF794" i="1"/>
  <c r="H795" i="1"/>
  <c r="I795" i="1"/>
  <c r="J795" i="1"/>
  <c r="K795" i="1"/>
  <c r="L795" i="1"/>
  <c r="M795" i="1"/>
  <c r="N795" i="1"/>
  <c r="O795" i="1"/>
  <c r="P795" i="1"/>
  <c r="Q795" i="1"/>
  <c r="R795" i="1"/>
  <c r="S795" i="1"/>
  <c r="T795" i="1"/>
  <c r="U795" i="1"/>
  <c r="V795" i="1"/>
  <c r="W795" i="1"/>
  <c r="X795" i="1"/>
  <c r="Y795" i="1"/>
  <c r="Z795" i="1"/>
  <c r="AA795" i="1"/>
  <c r="AB795" i="1"/>
  <c r="AC795" i="1"/>
  <c r="AD795" i="1"/>
  <c r="AE795" i="1"/>
  <c r="AF795" i="1"/>
  <c r="AG795" i="1"/>
  <c r="AH795" i="1"/>
  <c r="AI795" i="1"/>
  <c r="AJ795" i="1"/>
  <c r="AK795" i="1"/>
  <c r="AL795" i="1"/>
  <c r="AM795" i="1"/>
  <c r="AN795" i="1"/>
  <c r="AO795" i="1"/>
  <c r="AP795" i="1"/>
  <c r="AQ795" i="1"/>
  <c r="AR795" i="1"/>
  <c r="AS795" i="1"/>
  <c r="AT795" i="1"/>
  <c r="AU795" i="1"/>
  <c r="AV795" i="1"/>
  <c r="AW795" i="1"/>
  <c r="AX795" i="1"/>
  <c r="AY795" i="1"/>
  <c r="AZ795" i="1"/>
  <c r="BA795" i="1"/>
  <c r="BB795" i="1"/>
  <c r="BC795" i="1"/>
  <c r="BD795" i="1"/>
  <c r="BE795" i="1"/>
  <c r="BF795" i="1"/>
  <c r="H796" i="1"/>
  <c r="I796" i="1"/>
  <c r="J796" i="1"/>
  <c r="K796" i="1"/>
  <c r="L796" i="1"/>
  <c r="M796" i="1"/>
  <c r="N796" i="1"/>
  <c r="O796" i="1"/>
  <c r="P796" i="1"/>
  <c r="Q796" i="1"/>
  <c r="R796" i="1"/>
  <c r="S796" i="1"/>
  <c r="T796" i="1"/>
  <c r="U796" i="1"/>
  <c r="V796" i="1"/>
  <c r="W796" i="1"/>
  <c r="X796" i="1"/>
  <c r="Y796" i="1"/>
  <c r="Z796" i="1"/>
  <c r="AA796" i="1"/>
  <c r="AB796" i="1"/>
  <c r="AC796" i="1"/>
  <c r="AD796" i="1"/>
  <c r="AE796" i="1"/>
  <c r="AF796" i="1"/>
  <c r="AG796" i="1"/>
  <c r="AH796" i="1"/>
  <c r="AI796" i="1"/>
  <c r="AJ796" i="1"/>
  <c r="AK796" i="1"/>
  <c r="AL796" i="1"/>
  <c r="AM796" i="1"/>
  <c r="AN796" i="1"/>
  <c r="AO796" i="1"/>
  <c r="AP796" i="1"/>
  <c r="AQ796" i="1"/>
  <c r="AR796" i="1"/>
  <c r="AS796" i="1"/>
  <c r="AT796" i="1"/>
  <c r="AU796" i="1"/>
  <c r="AV796" i="1"/>
  <c r="AW796" i="1"/>
  <c r="AX796" i="1"/>
  <c r="AY796" i="1"/>
  <c r="AZ796" i="1"/>
  <c r="BA796" i="1"/>
  <c r="BB796" i="1"/>
  <c r="BC796" i="1"/>
  <c r="BD796" i="1"/>
  <c r="BE796" i="1"/>
  <c r="BF796" i="1"/>
  <c r="H797" i="1"/>
  <c r="I797" i="1"/>
  <c r="J797" i="1"/>
  <c r="K797" i="1"/>
  <c r="L797" i="1"/>
  <c r="M797" i="1"/>
  <c r="N797" i="1"/>
  <c r="O797" i="1"/>
  <c r="P797" i="1"/>
  <c r="Q797" i="1"/>
  <c r="R797" i="1"/>
  <c r="S797" i="1"/>
  <c r="T797" i="1"/>
  <c r="U797" i="1"/>
  <c r="V797" i="1"/>
  <c r="W797" i="1"/>
  <c r="X797" i="1"/>
  <c r="Y797" i="1"/>
  <c r="Z797" i="1"/>
  <c r="AA797" i="1"/>
  <c r="AB797" i="1"/>
  <c r="AC797" i="1"/>
  <c r="AD797" i="1"/>
  <c r="AE797" i="1"/>
  <c r="AF797" i="1"/>
  <c r="AG797" i="1"/>
  <c r="AH797" i="1"/>
  <c r="AI797" i="1"/>
  <c r="AJ797" i="1"/>
  <c r="AK797" i="1"/>
  <c r="AL797" i="1"/>
  <c r="AM797" i="1"/>
  <c r="AN797" i="1"/>
  <c r="AO797" i="1"/>
  <c r="AP797" i="1"/>
  <c r="AQ797" i="1"/>
  <c r="AR797" i="1"/>
  <c r="AS797" i="1"/>
  <c r="AT797" i="1"/>
  <c r="AU797" i="1"/>
  <c r="AV797" i="1"/>
  <c r="AW797" i="1"/>
  <c r="AX797" i="1"/>
  <c r="AY797" i="1"/>
  <c r="AZ797" i="1"/>
  <c r="BA797" i="1"/>
  <c r="BB797" i="1"/>
  <c r="BC797" i="1"/>
  <c r="BD797" i="1"/>
  <c r="BE797" i="1"/>
  <c r="BF797" i="1"/>
  <c r="H798" i="1"/>
  <c r="I798" i="1"/>
  <c r="J798" i="1"/>
  <c r="K798" i="1"/>
  <c r="L798" i="1"/>
  <c r="M798" i="1"/>
  <c r="N798" i="1"/>
  <c r="O798" i="1"/>
  <c r="P798" i="1"/>
  <c r="Q798" i="1"/>
  <c r="R798" i="1"/>
  <c r="S798" i="1"/>
  <c r="T798" i="1"/>
  <c r="U798" i="1"/>
  <c r="V798" i="1"/>
  <c r="W798" i="1"/>
  <c r="X798" i="1"/>
  <c r="Y798" i="1"/>
  <c r="Z798" i="1"/>
  <c r="AA798" i="1"/>
  <c r="AB798" i="1"/>
  <c r="AC798" i="1"/>
  <c r="AD798" i="1"/>
  <c r="AE798" i="1"/>
  <c r="AF798" i="1"/>
  <c r="AG798" i="1"/>
  <c r="AH798" i="1"/>
  <c r="AI798" i="1"/>
  <c r="AJ798" i="1"/>
  <c r="AK798" i="1"/>
  <c r="AL798" i="1"/>
  <c r="AM798" i="1"/>
  <c r="AN798" i="1"/>
  <c r="AO798" i="1"/>
  <c r="AP798" i="1"/>
  <c r="AQ798" i="1"/>
  <c r="AR798" i="1"/>
  <c r="AS798" i="1"/>
  <c r="AT798" i="1"/>
  <c r="AU798" i="1"/>
  <c r="AV798" i="1"/>
  <c r="AW798" i="1"/>
  <c r="AX798" i="1"/>
  <c r="AY798" i="1"/>
  <c r="AZ798" i="1"/>
  <c r="BA798" i="1"/>
  <c r="BB798" i="1"/>
  <c r="BC798" i="1"/>
  <c r="BD798" i="1"/>
  <c r="BE798" i="1"/>
  <c r="BF798" i="1"/>
  <c r="H799" i="1"/>
  <c r="I799" i="1"/>
  <c r="J799" i="1"/>
  <c r="K799" i="1"/>
  <c r="L799" i="1"/>
  <c r="M799" i="1"/>
  <c r="N799" i="1"/>
  <c r="O799" i="1"/>
  <c r="P799" i="1"/>
  <c r="Q799" i="1"/>
  <c r="R799" i="1"/>
  <c r="S799" i="1"/>
  <c r="T799" i="1"/>
  <c r="U799" i="1"/>
  <c r="V799" i="1"/>
  <c r="W799" i="1"/>
  <c r="X799" i="1"/>
  <c r="Y799" i="1"/>
  <c r="Z799" i="1"/>
  <c r="AA799" i="1"/>
  <c r="AB799" i="1"/>
  <c r="AC799" i="1"/>
  <c r="AD799" i="1"/>
  <c r="AE799" i="1"/>
  <c r="AF799" i="1"/>
  <c r="AG799" i="1"/>
  <c r="AH799" i="1"/>
  <c r="AI799" i="1"/>
  <c r="AJ799" i="1"/>
  <c r="AK799" i="1"/>
  <c r="AL799" i="1"/>
  <c r="AM799" i="1"/>
  <c r="AN799" i="1"/>
  <c r="AO799" i="1"/>
  <c r="AP799" i="1"/>
  <c r="AQ799" i="1"/>
  <c r="AR799" i="1"/>
  <c r="AS799" i="1"/>
  <c r="AT799" i="1"/>
  <c r="AU799" i="1"/>
  <c r="AV799" i="1"/>
  <c r="AW799" i="1"/>
  <c r="AX799" i="1"/>
  <c r="AY799" i="1"/>
  <c r="AZ799" i="1"/>
  <c r="BA799" i="1"/>
  <c r="BB799" i="1"/>
  <c r="BC799" i="1"/>
  <c r="BD799" i="1"/>
  <c r="BE799" i="1"/>
  <c r="BF799" i="1"/>
  <c r="H800" i="1"/>
  <c r="I800" i="1"/>
  <c r="J800" i="1"/>
  <c r="K800" i="1"/>
  <c r="L800" i="1"/>
  <c r="M800" i="1"/>
  <c r="N800" i="1"/>
  <c r="O800" i="1"/>
  <c r="P800" i="1"/>
  <c r="Q800" i="1"/>
  <c r="R800" i="1"/>
  <c r="S800" i="1"/>
  <c r="T800" i="1"/>
  <c r="U800" i="1"/>
  <c r="V800" i="1"/>
  <c r="W800" i="1"/>
  <c r="X800" i="1"/>
  <c r="Y800" i="1"/>
  <c r="Z800" i="1"/>
  <c r="AA800" i="1"/>
  <c r="AB800" i="1"/>
  <c r="AC800" i="1"/>
  <c r="AD800" i="1"/>
  <c r="AE800" i="1"/>
  <c r="AF800" i="1"/>
  <c r="AG800" i="1"/>
  <c r="AH800" i="1"/>
  <c r="AI800" i="1"/>
  <c r="AJ800" i="1"/>
  <c r="AK800" i="1"/>
  <c r="AL800" i="1"/>
  <c r="AM800" i="1"/>
  <c r="AN800" i="1"/>
  <c r="AO800" i="1"/>
  <c r="AP800" i="1"/>
  <c r="AQ800" i="1"/>
  <c r="AR800" i="1"/>
  <c r="AS800" i="1"/>
  <c r="AT800" i="1"/>
  <c r="AU800" i="1"/>
  <c r="AV800" i="1"/>
  <c r="AW800" i="1"/>
  <c r="AX800" i="1"/>
  <c r="AY800" i="1"/>
  <c r="AZ800" i="1"/>
  <c r="BA800" i="1"/>
  <c r="BB800" i="1"/>
  <c r="BC800" i="1"/>
  <c r="BD800" i="1"/>
  <c r="BE800" i="1"/>
  <c r="BF800" i="1"/>
  <c r="H801" i="1"/>
  <c r="I801" i="1"/>
  <c r="J801" i="1"/>
  <c r="K801" i="1"/>
  <c r="L801" i="1"/>
  <c r="M801" i="1"/>
  <c r="N801" i="1"/>
  <c r="O801" i="1"/>
  <c r="P801" i="1"/>
  <c r="Q801" i="1"/>
  <c r="R801" i="1"/>
  <c r="S801" i="1"/>
  <c r="T801" i="1"/>
  <c r="U801" i="1"/>
  <c r="V801" i="1"/>
  <c r="W801" i="1"/>
  <c r="X801" i="1"/>
  <c r="Y801" i="1"/>
  <c r="Z801" i="1"/>
  <c r="AA801" i="1"/>
  <c r="AB801" i="1"/>
  <c r="AC801" i="1"/>
  <c r="AD801" i="1"/>
  <c r="AE801" i="1"/>
  <c r="AF801" i="1"/>
  <c r="AG801" i="1"/>
  <c r="AH801" i="1"/>
  <c r="AI801" i="1"/>
  <c r="AJ801" i="1"/>
  <c r="AK801" i="1"/>
  <c r="AL801" i="1"/>
  <c r="AM801" i="1"/>
  <c r="AN801" i="1"/>
  <c r="AO801" i="1"/>
  <c r="AP801" i="1"/>
  <c r="AQ801" i="1"/>
  <c r="AR801" i="1"/>
  <c r="AS801" i="1"/>
  <c r="AT801" i="1"/>
  <c r="AU801" i="1"/>
  <c r="AV801" i="1"/>
  <c r="AW801" i="1"/>
  <c r="AX801" i="1"/>
  <c r="AY801" i="1"/>
  <c r="AZ801" i="1"/>
  <c r="BA801" i="1"/>
  <c r="BB801" i="1"/>
  <c r="BC801" i="1"/>
  <c r="BD801" i="1"/>
  <c r="BE801" i="1"/>
  <c r="BF801" i="1"/>
  <c r="H802" i="1"/>
  <c r="I802" i="1"/>
  <c r="J802" i="1"/>
  <c r="K802" i="1"/>
  <c r="L802" i="1"/>
  <c r="M802" i="1"/>
  <c r="N802" i="1"/>
  <c r="O802" i="1"/>
  <c r="P802" i="1"/>
  <c r="Q802" i="1"/>
  <c r="R802" i="1"/>
  <c r="S802" i="1"/>
  <c r="T802" i="1"/>
  <c r="U802" i="1"/>
  <c r="V802" i="1"/>
  <c r="W802" i="1"/>
  <c r="X802" i="1"/>
  <c r="Y802" i="1"/>
  <c r="Z802" i="1"/>
  <c r="AA802" i="1"/>
  <c r="AB802" i="1"/>
  <c r="AC802" i="1"/>
  <c r="AD802" i="1"/>
  <c r="AE802" i="1"/>
  <c r="AF802" i="1"/>
  <c r="AG802" i="1"/>
  <c r="AH802" i="1"/>
  <c r="AI802" i="1"/>
  <c r="AJ802" i="1"/>
  <c r="AK802" i="1"/>
  <c r="AL802" i="1"/>
  <c r="AM802" i="1"/>
  <c r="AN802" i="1"/>
  <c r="AO802" i="1"/>
  <c r="AP802" i="1"/>
  <c r="AQ802" i="1"/>
  <c r="AR802" i="1"/>
  <c r="AS802" i="1"/>
  <c r="AT802" i="1"/>
  <c r="AU802" i="1"/>
  <c r="AV802" i="1"/>
  <c r="AW802" i="1"/>
  <c r="AX802" i="1"/>
  <c r="AY802" i="1"/>
  <c r="AZ802" i="1"/>
  <c r="BA802" i="1"/>
  <c r="BB802" i="1"/>
  <c r="BC802" i="1"/>
  <c r="BD802" i="1"/>
  <c r="BE802" i="1"/>
  <c r="BF802" i="1"/>
  <c r="H803" i="1"/>
  <c r="I803" i="1"/>
  <c r="J803" i="1"/>
  <c r="K803" i="1"/>
  <c r="L803" i="1"/>
  <c r="M803" i="1"/>
  <c r="N803" i="1"/>
  <c r="O803" i="1"/>
  <c r="P803" i="1"/>
  <c r="Q803" i="1"/>
  <c r="R803" i="1"/>
  <c r="S803" i="1"/>
  <c r="T803" i="1"/>
  <c r="U803" i="1"/>
  <c r="V803" i="1"/>
  <c r="W803" i="1"/>
  <c r="X803" i="1"/>
  <c r="Y803" i="1"/>
  <c r="Z803" i="1"/>
  <c r="AA803" i="1"/>
  <c r="AB803" i="1"/>
  <c r="AC803" i="1"/>
  <c r="AD803" i="1"/>
  <c r="AE803" i="1"/>
  <c r="AF803" i="1"/>
  <c r="AG803" i="1"/>
  <c r="AH803" i="1"/>
  <c r="AI803" i="1"/>
  <c r="AJ803" i="1"/>
  <c r="AK803" i="1"/>
  <c r="AL803" i="1"/>
  <c r="AM803" i="1"/>
  <c r="AN803" i="1"/>
  <c r="AO803" i="1"/>
  <c r="AP803" i="1"/>
  <c r="AQ803" i="1"/>
  <c r="AR803" i="1"/>
  <c r="AS803" i="1"/>
  <c r="AT803" i="1"/>
  <c r="AU803" i="1"/>
  <c r="AV803" i="1"/>
  <c r="AW803" i="1"/>
  <c r="AX803" i="1"/>
  <c r="AY803" i="1"/>
  <c r="AZ803" i="1"/>
  <c r="BA803" i="1"/>
  <c r="BB803" i="1"/>
  <c r="BC803" i="1"/>
  <c r="BD803" i="1"/>
  <c r="BE803" i="1"/>
  <c r="BF803" i="1"/>
  <c r="H804" i="1"/>
  <c r="I804" i="1"/>
  <c r="J804" i="1"/>
  <c r="K804" i="1"/>
  <c r="L804" i="1"/>
  <c r="M804" i="1"/>
  <c r="N804" i="1"/>
  <c r="O804" i="1"/>
  <c r="P804" i="1"/>
  <c r="Q804" i="1"/>
  <c r="R804" i="1"/>
  <c r="S804" i="1"/>
  <c r="T804" i="1"/>
  <c r="U804" i="1"/>
  <c r="V804" i="1"/>
  <c r="W804" i="1"/>
  <c r="X804" i="1"/>
  <c r="Y804" i="1"/>
  <c r="Z804" i="1"/>
  <c r="AA804" i="1"/>
  <c r="AB804" i="1"/>
  <c r="AC804" i="1"/>
  <c r="AD804" i="1"/>
  <c r="AE804" i="1"/>
  <c r="AF804" i="1"/>
  <c r="AG804" i="1"/>
  <c r="AH804" i="1"/>
  <c r="AI804" i="1"/>
  <c r="AJ804" i="1"/>
  <c r="AK804" i="1"/>
  <c r="AL804" i="1"/>
  <c r="AM804" i="1"/>
  <c r="AN804" i="1"/>
  <c r="AO804" i="1"/>
  <c r="AP804" i="1"/>
  <c r="AQ804" i="1"/>
  <c r="AR804" i="1"/>
  <c r="AS804" i="1"/>
  <c r="AT804" i="1"/>
  <c r="AU804" i="1"/>
  <c r="AV804" i="1"/>
  <c r="AW804" i="1"/>
  <c r="AX804" i="1"/>
  <c r="AY804" i="1"/>
  <c r="AZ804" i="1"/>
  <c r="BA804" i="1"/>
  <c r="BB804" i="1"/>
  <c r="BC804" i="1"/>
  <c r="BD804" i="1"/>
  <c r="BE804" i="1"/>
  <c r="BF804" i="1"/>
  <c r="H805" i="1"/>
  <c r="I805" i="1"/>
  <c r="J805" i="1"/>
  <c r="K805" i="1"/>
  <c r="L805" i="1"/>
  <c r="M805" i="1"/>
  <c r="N805" i="1"/>
  <c r="O805" i="1"/>
  <c r="P805" i="1"/>
  <c r="Q805" i="1"/>
  <c r="R805" i="1"/>
  <c r="S805" i="1"/>
  <c r="T805" i="1"/>
  <c r="U805" i="1"/>
  <c r="V805" i="1"/>
  <c r="W805" i="1"/>
  <c r="X805" i="1"/>
  <c r="Y805" i="1"/>
  <c r="Z805" i="1"/>
  <c r="AA805" i="1"/>
  <c r="AB805" i="1"/>
  <c r="AC805" i="1"/>
  <c r="AD805" i="1"/>
  <c r="AE805" i="1"/>
  <c r="AF805" i="1"/>
  <c r="AG805" i="1"/>
  <c r="AH805" i="1"/>
  <c r="AI805" i="1"/>
  <c r="AJ805" i="1"/>
  <c r="AK805" i="1"/>
  <c r="AL805" i="1"/>
  <c r="AM805" i="1"/>
  <c r="AN805" i="1"/>
  <c r="AO805" i="1"/>
  <c r="AP805" i="1"/>
  <c r="AQ805" i="1"/>
  <c r="AR805" i="1"/>
  <c r="AS805" i="1"/>
  <c r="AT805" i="1"/>
  <c r="AU805" i="1"/>
  <c r="AV805" i="1"/>
  <c r="AW805" i="1"/>
  <c r="AX805" i="1"/>
  <c r="AY805" i="1"/>
  <c r="AZ805" i="1"/>
  <c r="BA805" i="1"/>
  <c r="BB805" i="1"/>
  <c r="BC805" i="1"/>
  <c r="BD805" i="1"/>
  <c r="BE805" i="1"/>
  <c r="BF805" i="1"/>
  <c r="H806" i="1"/>
  <c r="I806" i="1"/>
  <c r="J806" i="1"/>
  <c r="K806" i="1"/>
  <c r="L806" i="1"/>
  <c r="M806" i="1"/>
  <c r="N806" i="1"/>
  <c r="O806" i="1"/>
  <c r="P806" i="1"/>
  <c r="Q806" i="1"/>
  <c r="R806" i="1"/>
  <c r="S806" i="1"/>
  <c r="T806" i="1"/>
  <c r="U806" i="1"/>
  <c r="V806" i="1"/>
  <c r="W806" i="1"/>
  <c r="X806" i="1"/>
  <c r="Y806" i="1"/>
  <c r="Z806" i="1"/>
  <c r="AA806" i="1"/>
  <c r="AB806" i="1"/>
  <c r="AC806" i="1"/>
  <c r="AD806" i="1"/>
  <c r="AE806" i="1"/>
  <c r="AF806" i="1"/>
  <c r="AG806" i="1"/>
  <c r="AH806" i="1"/>
  <c r="AI806" i="1"/>
  <c r="AJ806" i="1"/>
  <c r="AK806" i="1"/>
  <c r="AL806" i="1"/>
  <c r="AM806" i="1"/>
  <c r="AN806" i="1"/>
  <c r="AO806" i="1"/>
  <c r="AP806" i="1"/>
  <c r="AQ806" i="1"/>
  <c r="AR806" i="1"/>
  <c r="AS806" i="1"/>
  <c r="AT806" i="1"/>
  <c r="AU806" i="1"/>
  <c r="AV806" i="1"/>
  <c r="AW806" i="1"/>
  <c r="AX806" i="1"/>
  <c r="AY806" i="1"/>
  <c r="AZ806" i="1"/>
  <c r="BA806" i="1"/>
  <c r="BB806" i="1"/>
  <c r="BC806" i="1"/>
  <c r="BD806" i="1"/>
  <c r="BE806" i="1"/>
  <c r="BF806" i="1"/>
  <c r="H807" i="1"/>
  <c r="I807" i="1"/>
  <c r="J807" i="1"/>
  <c r="K807" i="1"/>
  <c r="L807" i="1"/>
  <c r="M807" i="1"/>
  <c r="N807" i="1"/>
  <c r="O807" i="1"/>
  <c r="P807" i="1"/>
  <c r="Q807" i="1"/>
  <c r="R807" i="1"/>
  <c r="S807" i="1"/>
  <c r="T807" i="1"/>
  <c r="U807" i="1"/>
  <c r="V807" i="1"/>
  <c r="W807" i="1"/>
  <c r="X807" i="1"/>
  <c r="Y807" i="1"/>
  <c r="Z807" i="1"/>
  <c r="AA807" i="1"/>
  <c r="AB807" i="1"/>
  <c r="AC807" i="1"/>
  <c r="AD807" i="1"/>
  <c r="AE807" i="1"/>
  <c r="AF807" i="1"/>
  <c r="AG807" i="1"/>
  <c r="AH807" i="1"/>
  <c r="AI807" i="1"/>
  <c r="AJ807" i="1"/>
  <c r="AK807" i="1"/>
  <c r="AL807" i="1"/>
  <c r="AM807" i="1"/>
  <c r="AN807" i="1"/>
  <c r="AO807" i="1"/>
  <c r="AP807" i="1"/>
  <c r="AQ807" i="1"/>
  <c r="AR807" i="1"/>
  <c r="AS807" i="1"/>
  <c r="AT807" i="1"/>
  <c r="AU807" i="1"/>
  <c r="AV807" i="1"/>
  <c r="AW807" i="1"/>
  <c r="AX807" i="1"/>
  <c r="AY807" i="1"/>
  <c r="AZ807" i="1"/>
  <c r="BA807" i="1"/>
  <c r="BB807" i="1"/>
  <c r="BC807" i="1"/>
  <c r="BD807" i="1"/>
  <c r="BE807" i="1"/>
  <c r="BF807" i="1"/>
  <c r="H808" i="1"/>
  <c r="I808" i="1"/>
  <c r="J808" i="1"/>
  <c r="K808" i="1"/>
  <c r="L808" i="1"/>
  <c r="M808" i="1"/>
  <c r="N808" i="1"/>
  <c r="O808" i="1"/>
  <c r="P808" i="1"/>
  <c r="Q808" i="1"/>
  <c r="R808" i="1"/>
  <c r="S808" i="1"/>
  <c r="T808" i="1"/>
  <c r="U808" i="1"/>
  <c r="V808" i="1"/>
  <c r="W808" i="1"/>
  <c r="X808" i="1"/>
  <c r="Y808" i="1"/>
  <c r="Z808" i="1"/>
  <c r="AA808" i="1"/>
  <c r="AB808" i="1"/>
  <c r="AC808" i="1"/>
  <c r="AD808" i="1"/>
  <c r="AE808" i="1"/>
  <c r="AF808" i="1"/>
  <c r="AG808" i="1"/>
  <c r="AH808" i="1"/>
  <c r="AI808" i="1"/>
  <c r="AJ808" i="1"/>
  <c r="AK808" i="1"/>
  <c r="AL808" i="1"/>
  <c r="AM808" i="1"/>
  <c r="AN808" i="1"/>
  <c r="AO808" i="1"/>
  <c r="AP808" i="1"/>
  <c r="AQ808" i="1"/>
  <c r="AR808" i="1"/>
  <c r="AS808" i="1"/>
  <c r="AT808" i="1"/>
  <c r="AU808" i="1"/>
  <c r="AV808" i="1"/>
  <c r="AW808" i="1"/>
  <c r="AX808" i="1"/>
  <c r="AY808" i="1"/>
  <c r="AZ808" i="1"/>
  <c r="BA808" i="1"/>
  <c r="BB808" i="1"/>
  <c r="BC808" i="1"/>
  <c r="BD808" i="1"/>
  <c r="BE808" i="1"/>
  <c r="BF808" i="1"/>
  <c r="H809" i="1"/>
  <c r="I809" i="1"/>
  <c r="J809" i="1"/>
  <c r="K809" i="1"/>
  <c r="L809" i="1"/>
  <c r="M809" i="1"/>
  <c r="N809" i="1"/>
  <c r="O809" i="1"/>
  <c r="P809" i="1"/>
  <c r="Q809" i="1"/>
  <c r="R809" i="1"/>
  <c r="S809" i="1"/>
  <c r="T809" i="1"/>
  <c r="U809" i="1"/>
  <c r="V809" i="1"/>
  <c r="W809" i="1"/>
  <c r="X809" i="1"/>
  <c r="Y809" i="1"/>
  <c r="Z809" i="1"/>
  <c r="AA809" i="1"/>
  <c r="AB809" i="1"/>
  <c r="AC809" i="1"/>
  <c r="AD809" i="1"/>
  <c r="AE809" i="1"/>
  <c r="AF809" i="1"/>
  <c r="AG809" i="1"/>
  <c r="AH809" i="1"/>
  <c r="AI809" i="1"/>
  <c r="AJ809" i="1"/>
  <c r="AK809" i="1"/>
  <c r="AL809" i="1"/>
  <c r="AM809" i="1"/>
  <c r="AN809" i="1"/>
  <c r="AO809" i="1"/>
  <c r="AP809" i="1"/>
  <c r="AQ809" i="1"/>
  <c r="AR809" i="1"/>
  <c r="AS809" i="1"/>
  <c r="AT809" i="1"/>
  <c r="AU809" i="1"/>
  <c r="AV809" i="1"/>
  <c r="AW809" i="1"/>
  <c r="AX809" i="1"/>
  <c r="AY809" i="1"/>
  <c r="AZ809" i="1"/>
  <c r="BA809" i="1"/>
  <c r="BB809" i="1"/>
  <c r="BC809" i="1"/>
  <c r="BD809" i="1"/>
  <c r="BE809" i="1"/>
  <c r="BF809" i="1"/>
  <c r="H810" i="1"/>
  <c r="I810" i="1"/>
  <c r="J810" i="1"/>
  <c r="K810" i="1"/>
  <c r="L810" i="1"/>
  <c r="M810" i="1"/>
  <c r="N810" i="1"/>
  <c r="O810" i="1"/>
  <c r="P810" i="1"/>
  <c r="Q810" i="1"/>
  <c r="R810" i="1"/>
  <c r="S810" i="1"/>
  <c r="T810" i="1"/>
  <c r="U810" i="1"/>
  <c r="V810" i="1"/>
  <c r="W810" i="1"/>
  <c r="X810" i="1"/>
  <c r="Y810" i="1"/>
  <c r="Z810" i="1"/>
  <c r="AA810" i="1"/>
  <c r="AB810" i="1"/>
  <c r="AC810" i="1"/>
  <c r="AD810" i="1"/>
  <c r="AE810" i="1"/>
  <c r="AF810" i="1"/>
  <c r="AG810" i="1"/>
  <c r="AH810" i="1"/>
  <c r="AI810" i="1"/>
  <c r="AJ810" i="1"/>
  <c r="AK810" i="1"/>
  <c r="AL810" i="1"/>
  <c r="AM810" i="1"/>
  <c r="AN810" i="1"/>
  <c r="AO810" i="1"/>
  <c r="AP810" i="1"/>
  <c r="AQ810" i="1"/>
  <c r="AR810" i="1"/>
  <c r="AS810" i="1"/>
  <c r="AT810" i="1"/>
  <c r="AU810" i="1"/>
  <c r="AV810" i="1"/>
  <c r="AW810" i="1"/>
  <c r="AX810" i="1"/>
  <c r="AY810" i="1"/>
  <c r="AZ810" i="1"/>
  <c r="BA810" i="1"/>
  <c r="BB810" i="1"/>
  <c r="BC810" i="1"/>
  <c r="BD810" i="1"/>
  <c r="BE810" i="1"/>
  <c r="BF810" i="1"/>
  <c r="H811" i="1"/>
  <c r="I811" i="1"/>
  <c r="J811" i="1"/>
  <c r="K811" i="1"/>
  <c r="L811" i="1"/>
  <c r="M811" i="1"/>
  <c r="N811" i="1"/>
  <c r="O811" i="1"/>
  <c r="P811" i="1"/>
  <c r="Q811" i="1"/>
  <c r="R811" i="1"/>
  <c r="S811" i="1"/>
  <c r="T811" i="1"/>
  <c r="U811" i="1"/>
  <c r="V811" i="1"/>
  <c r="W811" i="1"/>
  <c r="X811" i="1"/>
  <c r="Y811" i="1"/>
  <c r="Z811" i="1"/>
  <c r="AA811" i="1"/>
  <c r="AB811" i="1"/>
  <c r="AC811" i="1"/>
  <c r="AD811" i="1"/>
  <c r="AE811" i="1"/>
  <c r="AF811" i="1"/>
  <c r="AG811" i="1"/>
  <c r="AH811" i="1"/>
  <c r="AI811" i="1"/>
  <c r="AJ811" i="1"/>
  <c r="AK811" i="1"/>
  <c r="AL811" i="1"/>
  <c r="AM811" i="1"/>
  <c r="AN811" i="1"/>
  <c r="AO811" i="1"/>
  <c r="AP811" i="1"/>
  <c r="AQ811" i="1"/>
  <c r="AR811" i="1"/>
  <c r="AS811" i="1"/>
  <c r="AT811" i="1"/>
  <c r="AU811" i="1"/>
  <c r="AV811" i="1"/>
  <c r="AW811" i="1"/>
  <c r="AX811" i="1"/>
  <c r="AY811" i="1"/>
  <c r="AZ811" i="1"/>
  <c r="BA811" i="1"/>
  <c r="BB811" i="1"/>
  <c r="BC811" i="1"/>
  <c r="BD811" i="1"/>
  <c r="BE811" i="1"/>
  <c r="BF811" i="1"/>
  <c r="H812" i="1"/>
  <c r="I812" i="1"/>
  <c r="J812" i="1"/>
  <c r="K812" i="1"/>
  <c r="L812" i="1"/>
  <c r="M812" i="1"/>
  <c r="N812" i="1"/>
  <c r="O812" i="1"/>
  <c r="P812" i="1"/>
  <c r="Q812" i="1"/>
  <c r="R812" i="1"/>
  <c r="S812" i="1"/>
  <c r="T812" i="1"/>
  <c r="U812" i="1"/>
  <c r="V812" i="1"/>
  <c r="W812" i="1"/>
  <c r="X812" i="1"/>
  <c r="Y812" i="1"/>
  <c r="Z812" i="1"/>
  <c r="AA812" i="1"/>
  <c r="AB812" i="1"/>
  <c r="AC812" i="1"/>
  <c r="AD812" i="1"/>
  <c r="AE812" i="1"/>
  <c r="AF812" i="1"/>
  <c r="AG812" i="1"/>
  <c r="AH812" i="1"/>
  <c r="AI812" i="1"/>
  <c r="AJ812" i="1"/>
  <c r="AK812" i="1"/>
  <c r="AL812" i="1"/>
  <c r="AM812" i="1"/>
  <c r="AN812" i="1"/>
  <c r="AO812" i="1"/>
  <c r="AP812" i="1"/>
  <c r="AQ812" i="1"/>
  <c r="AR812" i="1"/>
  <c r="AS812" i="1"/>
  <c r="AT812" i="1"/>
  <c r="AU812" i="1"/>
  <c r="AV812" i="1"/>
  <c r="AW812" i="1"/>
  <c r="AX812" i="1"/>
  <c r="AY812" i="1"/>
  <c r="AZ812" i="1"/>
  <c r="BA812" i="1"/>
  <c r="BB812" i="1"/>
  <c r="BC812" i="1"/>
  <c r="BD812" i="1"/>
  <c r="BE812" i="1"/>
  <c r="BF812" i="1"/>
  <c r="H813" i="1"/>
  <c r="I813" i="1"/>
  <c r="J813" i="1"/>
  <c r="K813" i="1"/>
  <c r="L813" i="1"/>
  <c r="M813" i="1"/>
  <c r="N813" i="1"/>
  <c r="O813" i="1"/>
  <c r="P813" i="1"/>
  <c r="Q813" i="1"/>
  <c r="R813" i="1"/>
  <c r="S813" i="1"/>
  <c r="T813" i="1"/>
  <c r="U813" i="1"/>
  <c r="V813" i="1"/>
  <c r="W813" i="1"/>
  <c r="X813" i="1"/>
  <c r="Y813" i="1"/>
  <c r="Z813" i="1"/>
  <c r="AA813" i="1"/>
  <c r="AB813" i="1"/>
  <c r="AC813" i="1"/>
  <c r="AD813" i="1"/>
  <c r="AE813" i="1"/>
  <c r="AF813" i="1"/>
  <c r="AG813" i="1"/>
  <c r="AH813" i="1"/>
  <c r="AI813" i="1"/>
  <c r="AJ813" i="1"/>
  <c r="AK813" i="1"/>
  <c r="AL813" i="1"/>
  <c r="AM813" i="1"/>
  <c r="AN813" i="1"/>
  <c r="AO813" i="1"/>
  <c r="AP813" i="1"/>
  <c r="AQ813" i="1"/>
  <c r="AR813" i="1"/>
  <c r="AS813" i="1"/>
  <c r="AT813" i="1"/>
  <c r="AU813" i="1"/>
  <c r="AV813" i="1"/>
  <c r="AW813" i="1"/>
  <c r="AX813" i="1"/>
  <c r="AY813" i="1"/>
  <c r="AZ813" i="1"/>
  <c r="BA813" i="1"/>
  <c r="BB813" i="1"/>
  <c r="BC813" i="1"/>
  <c r="BD813" i="1"/>
  <c r="BE813" i="1"/>
  <c r="BF813" i="1"/>
  <c r="H814" i="1"/>
  <c r="I814" i="1"/>
  <c r="J814" i="1"/>
  <c r="K814" i="1"/>
  <c r="L814" i="1"/>
  <c r="M814" i="1"/>
  <c r="N814" i="1"/>
  <c r="O814" i="1"/>
  <c r="P814" i="1"/>
  <c r="Q814" i="1"/>
  <c r="R814" i="1"/>
  <c r="S814" i="1"/>
  <c r="T814" i="1"/>
  <c r="U814" i="1"/>
  <c r="V814" i="1"/>
  <c r="W814" i="1"/>
  <c r="X814" i="1"/>
  <c r="Y814" i="1"/>
  <c r="Z814" i="1"/>
  <c r="AA814" i="1"/>
  <c r="AB814" i="1"/>
  <c r="AC814" i="1"/>
  <c r="AD814" i="1"/>
  <c r="AE814" i="1"/>
  <c r="AF814" i="1"/>
  <c r="AG814" i="1"/>
  <c r="AH814" i="1"/>
  <c r="AI814" i="1"/>
  <c r="AJ814" i="1"/>
  <c r="AK814" i="1"/>
  <c r="AL814" i="1"/>
  <c r="AM814" i="1"/>
  <c r="AN814" i="1"/>
  <c r="AO814" i="1"/>
  <c r="AP814" i="1"/>
  <c r="AQ814" i="1"/>
  <c r="AR814" i="1"/>
  <c r="AS814" i="1"/>
  <c r="AT814" i="1"/>
  <c r="AU814" i="1"/>
  <c r="AV814" i="1"/>
  <c r="AW814" i="1"/>
  <c r="AX814" i="1"/>
  <c r="AY814" i="1"/>
  <c r="AZ814" i="1"/>
  <c r="BA814" i="1"/>
  <c r="BB814" i="1"/>
  <c r="BC814" i="1"/>
  <c r="BD814" i="1"/>
  <c r="BE814" i="1"/>
  <c r="BF814" i="1"/>
  <c r="H815" i="1"/>
  <c r="I815" i="1"/>
  <c r="J815" i="1"/>
  <c r="K815" i="1"/>
  <c r="L815" i="1"/>
  <c r="M815" i="1"/>
  <c r="N815" i="1"/>
  <c r="O815" i="1"/>
  <c r="P815" i="1"/>
  <c r="Q815" i="1"/>
  <c r="R815" i="1"/>
  <c r="S815" i="1"/>
  <c r="T815" i="1"/>
  <c r="U815" i="1"/>
  <c r="V815" i="1"/>
  <c r="W815" i="1"/>
  <c r="X815" i="1"/>
  <c r="Y815" i="1"/>
  <c r="Z815" i="1"/>
  <c r="AA815" i="1"/>
  <c r="AB815" i="1"/>
  <c r="AC815" i="1"/>
  <c r="AD815" i="1"/>
  <c r="AE815" i="1"/>
  <c r="AF815" i="1"/>
  <c r="AG815" i="1"/>
  <c r="AH815" i="1"/>
  <c r="AI815" i="1"/>
  <c r="AJ815" i="1"/>
  <c r="AK815" i="1"/>
  <c r="AL815" i="1"/>
  <c r="AM815" i="1"/>
  <c r="AN815" i="1"/>
  <c r="AO815" i="1"/>
  <c r="AP815" i="1"/>
  <c r="AQ815" i="1"/>
  <c r="AR815" i="1"/>
  <c r="AS815" i="1"/>
  <c r="AT815" i="1"/>
  <c r="AU815" i="1"/>
  <c r="AV815" i="1"/>
  <c r="AW815" i="1"/>
  <c r="AX815" i="1"/>
  <c r="AY815" i="1"/>
  <c r="AZ815" i="1"/>
  <c r="BA815" i="1"/>
  <c r="BB815" i="1"/>
  <c r="BC815" i="1"/>
  <c r="BD815" i="1"/>
  <c r="BE815" i="1"/>
  <c r="BF815" i="1"/>
  <c r="H816" i="1"/>
  <c r="I816" i="1"/>
  <c r="J816" i="1"/>
  <c r="K816" i="1"/>
  <c r="L816" i="1"/>
  <c r="M816" i="1"/>
  <c r="N816" i="1"/>
  <c r="O816" i="1"/>
  <c r="P816" i="1"/>
  <c r="Q816" i="1"/>
  <c r="R816" i="1"/>
  <c r="S816" i="1"/>
  <c r="T816" i="1"/>
  <c r="U816" i="1"/>
  <c r="V816" i="1"/>
  <c r="W816" i="1"/>
  <c r="X816" i="1"/>
  <c r="Y816" i="1"/>
  <c r="Z816" i="1"/>
  <c r="AA816" i="1"/>
  <c r="AB816" i="1"/>
  <c r="AC816" i="1"/>
  <c r="AD816" i="1"/>
  <c r="AE816" i="1"/>
  <c r="AF816" i="1"/>
  <c r="AG816" i="1"/>
  <c r="AH816" i="1"/>
  <c r="AI816" i="1"/>
  <c r="AJ816" i="1"/>
  <c r="AK816" i="1"/>
  <c r="AL816" i="1"/>
  <c r="AM816" i="1"/>
  <c r="AN816" i="1"/>
  <c r="AO816" i="1"/>
  <c r="AP816" i="1"/>
  <c r="AQ816" i="1"/>
  <c r="AR816" i="1"/>
  <c r="AS816" i="1"/>
  <c r="AT816" i="1"/>
  <c r="AU816" i="1"/>
  <c r="AV816" i="1"/>
  <c r="AW816" i="1"/>
  <c r="AX816" i="1"/>
  <c r="AY816" i="1"/>
  <c r="AZ816" i="1"/>
  <c r="BA816" i="1"/>
  <c r="BB816" i="1"/>
  <c r="BC816" i="1"/>
  <c r="BD816" i="1"/>
  <c r="BE816" i="1"/>
  <c r="BF816" i="1"/>
  <c r="H817" i="1"/>
  <c r="I817" i="1"/>
  <c r="J817" i="1"/>
  <c r="K817" i="1"/>
  <c r="L817" i="1"/>
  <c r="M817" i="1"/>
  <c r="N817" i="1"/>
  <c r="O817" i="1"/>
  <c r="P817" i="1"/>
  <c r="Q817" i="1"/>
  <c r="R817" i="1"/>
  <c r="S817" i="1"/>
  <c r="T817" i="1"/>
  <c r="U817" i="1"/>
  <c r="V817" i="1"/>
  <c r="W817" i="1"/>
  <c r="X817" i="1"/>
  <c r="Y817" i="1"/>
  <c r="Z817" i="1"/>
  <c r="AA817" i="1"/>
  <c r="AB817" i="1"/>
  <c r="AC817" i="1"/>
  <c r="AD817" i="1"/>
  <c r="AE817" i="1"/>
  <c r="AF817" i="1"/>
  <c r="AG817" i="1"/>
  <c r="AH817" i="1"/>
  <c r="AI817" i="1"/>
  <c r="AJ817" i="1"/>
  <c r="AK817" i="1"/>
  <c r="AL817" i="1"/>
  <c r="AM817" i="1"/>
  <c r="AN817" i="1"/>
  <c r="AO817" i="1"/>
  <c r="AP817" i="1"/>
  <c r="AQ817" i="1"/>
  <c r="AR817" i="1"/>
  <c r="AS817" i="1"/>
  <c r="AT817" i="1"/>
  <c r="AU817" i="1"/>
  <c r="AV817" i="1"/>
  <c r="AW817" i="1"/>
  <c r="AX817" i="1"/>
  <c r="AY817" i="1"/>
  <c r="AZ817" i="1"/>
  <c r="BA817" i="1"/>
  <c r="BB817" i="1"/>
  <c r="BC817" i="1"/>
  <c r="BD817" i="1"/>
  <c r="BE817" i="1"/>
  <c r="BF817" i="1"/>
  <c r="H818" i="1"/>
  <c r="I818" i="1"/>
  <c r="J818" i="1"/>
  <c r="K818" i="1"/>
  <c r="L818" i="1"/>
  <c r="M818" i="1"/>
  <c r="N818" i="1"/>
  <c r="O818" i="1"/>
  <c r="P818" i="1"/>
  <c r="Q818" i="1"/>
  <c r="R818" i="1"/>
  <c r="S818" i="1"/>
  <c r="T818" i="1"/>
  <c r="U818" i="1"/>
  <c r="V818" i="1"/>
  <c r="W818" i="1"/>
  <c r="X818" i="1"/>
  <c r="Y818" i="1"/>
  <c r="Z818" i="1"/>
  <c r="AA818" i="1"/>
  <c r="AB818" i="1"/>
  <c r="AC818" i="1"/>
  <c r="AD818" i="1"/>
  <c r="AE818" i="1"/>
  <c r="AF818" i="1"/>
  <c r="AG818" i="1"/>
  <c r="AH818" i="1"/>
  <c r="AI818" i="1"/>
  <c r="AJ818" i="1"/>
  <c r="AK818" i="1"/>
  <c r="AL818" i="1"/>
  <c r="AM818" i="1"/>
  <c r="AN818" i="1"/>
  <c r="AO818" i="1"/>
  <c r="AP818" i="1"/>
  <c r="AQ818" i="1"/>
  <c r="AR818" i="1"/>
  <c r="AS818" i="1"/>
  <c r="AT818" i="1"/>
  <c r="AU818" i="1"/>
  <c r="AV818" i="1"/>
  <c r="AW818" i="1"/>
  <c r="AX818" i="1"/>
  <c r="AY818" i="1"/>
  <c r="AZ818" i="1"/>
  <c r="BA818" i="1"/>
  <c r="BB818" i="1"/>
  <c r="BC818" i="1"/>
  <c r="BD818" i="1"/>
  <c r="BE818" i="1"/>
  <c r="BF818" i="1"/>
  <c r="H819" i="1"/>
  <c r="I819" i="1"/>
  <c r="J819" i="1"/>
  <c r="K819" i="1"/>
  <c r="L819" i="1"/>
  <c r="M819" i="1"/>
  <c r="N819" i="1"/>
  <c r="O819" i="1"/>
  <c r="P819" i="1"/>
  <c r="Q819" i="1"/>
  <c r="R819" i="1"/>
  <c r="S819" i="1"/>
  <c r="T819" i="1"/>
  <c r="U819" i="1"/>
  <c r="V819" i="1"/>
  <c r="W819" i="1"/>
  <c r="X819" i="1"/>
  <c r="Y819" i="1"/>
  <c r="Z819" i="1"/>
  <c r="AA819" i="1"/>
  <c r="AB819" i="1"/>
  <c r="AC819" i="1"/>
  <c r="AD819" i="1"/>
  <c r="AE819" i="1"/>
  <c r="AF819" i="1"/>
  <c r="AG819" i="1"/>
  <c r="AH819" i="1"/>
  <c r="AI819" i="1"/>
  <c r="AJ819" i="1"/>
  <c r="AK819" i="1"/>
  <c r="AL819" i="1"/>
  <c r="AM819" i="1"/>
  <c r="AN819" i="1"/>
  <c r="AO819" i="1"/>
  <c r="AP819" i="1"/>
  <c r="AQ819" i="1"/>
  <c r="AR819" i="1"/>
  <c r="AS819" i="1"/>
  <c r="AT819" i="1"/>
  <c r="AU819" i="1"/>
  <c r="AV819" i="1"/>
  <c r="AW819" i="1"/>
  <c r="AX819" i="1"/>
  <c r="AY819" i="1"/>
  <c r="AZ819" i="1"/>
  <c r="BA819" i="1"/>
  <c r="BB819" i="1"/>
  <c r="BC819" i="1"/>
  <c r="BD819" i="1"/>
  <c r="BE819" i="1"/>
  <c r="BF819" i="1"/>
  <c r="H820" i="1"/>
  <c r="I820" i="1"/>
  <c r="J820" i="1"/>
  <c r="K820" i="1"/>
  <c r="L820" i="1"/>
  <c r="M820" i="1"/>
  <c r="N820" i="1"/>
  <c r="O820" i="1"/>
  <c r="P820" i="1"/>
  <c r="Q820" i="1"/>
  <c r="R820" i="1"/>
  <c r="S820" i="1"/>
  <c r="T820" i="1"/>
  <c r="U820" i="1"/>
  <c r="V820" i="1"/>
  <c r="W820" i="1"/>
  <c r="X820" i="1"/>
  <c r="Y820" i="1"/>
  <c r="Z820" i="1"/>
  <c r="AA820" i="1"/>
  <c r="AB820" i="1"/>
  <c r="AC820" i="1"/>
  <c r="AD820" i="1"/>
  <c r="AE820" i="1"/>
  <c r="AF820" i="1"/>
  <c r="AG820" i="1"/>
  <c r="AH820" i="1"/>
  <c r="AI820" i="1"/>
  <c r="AJ820" i="1"/>
  <c r="AK820" i="1"/>
  <c r="AL820" i="1"/>
  <c r="AM820" i="1"/>
  <c r="AN820" i="1"/>
  <c r="AO820" i="1"/>
  <c r="AP820" i="1"/>
  <c r="AQ820" i="1"/>
  <c r="AR820" i="1"/>
  <c r="AS820" i="1"/>
  <c r="AT820" i="1"/>
  <c r="AU820" i="1"/>
  <c r="AV820" i="1"/>
  <c r="AW820" i="1"/>
  <c r="AX820" i="1"/>
  <c r="AY820" i="1"/>
  <c r="AZ820" i="1"/>
  <c r="BA820" i="1"/>
  <c r="BB820" i="1"/>
  <c r="BC820" i="1"/>
  <c r="BD820" i="1"/>
  <c r="BE820" i="1"/>
  <c r="BF820" i="1"/>
  <c r="H821" i="1"/>
  <c r="I821" i="1"/>
  <c r="J821" i="1"/>
  <c r="K821" i="1"/>
  <c r="L821" i="1"/>
  <c r="M821" i="1"/>
  <c r="N821" i="1"/>
  <c r="O821" i="1"/>
  <c r="P821" i="1"/>
  <c r="Q821" i="1"/>
  <c r="R821" i="1"/>
  <c r="S821" i="1"/>
  <c r="T821" i="1"/>
  <c r="U821" i="1"/>
  <c r="V821" i="1"/>
  <c r="W821" i="1"/>
  <c r="X821" i="1"/>
  <c r="Y821" i="1"/>
  <c r="Z821" i="1"/>
  <c r="AA821" i="1"/>
  <c r="AB821" i="1"/>
  <c r="AC821" i="1"/>
  <c r="AD821" i="1"/>
  <c r="AE821" i="1"/>
  <c r="AF821" i="1"/>
  <c r="AG821" i="1"/>
  <c r="AH821" i="1"/>
  <c r="AI821" i="1"/>
  <c r="AJ821" i="1"/>
  <c r="AK821" i="1"/>
  <c r="AL821" i="1"/>
  <c r="AM821" i="1"/>
  <c r="AN821" i="1"/>
  <c r="AO821" i="1"/>
  <c r="AP821" i="1"/>
  <c r="AQ821" i="1"/>
  <c r="AR821" i="1"/>
  <c r="AS821" i="1"/>
  <c r="AT821" i="1"/>
  <c r="AU821" i="1"/>
  <c r="AV821" i="1"/>
  <c r="AW821" i="1"/>
  <c r="AX821" i="1"/>
  <c r="AY821" i="1"/>
  <c r="AZ821" i="1"/>
  <c r="BA821" i="1"/>
  <c r="BB821" i="1"/>
  <c r="BC821" i="1"/>
  <c r="BD821" i="1"/>
  <c r="BE821" i="1"/>
  <c r="BF821" i="1"/>
  <c r="H822" i="1"/>
  <c r="I822" i="1"/>
  <c r="J822" i="1"/>
  <c r="K822" i="1"/>
  <c r="L822" i="1"/>
  <c r="M822" i="1"/>
  <c r="N822" i="1"/>
  <c r="O822" i="1"/>
  <c r="P822" i="1"/>
  <c r="Q822" i="1"/>
  <c r="R822" i="1"/>
  <c r="S822" i="1"/>
  <c r="T822" i="1"/>
  <c r="U822" i="1"/>
  <c r="V822" i="1"/>
  <c r="W822" i="1"/>
  <c r="X822" i="1"/>
  <c r="Y822" i="1"/>
  <c r="Z822" i="1"/>
  <c r="AA822" i="1"/>
  <c r="AB822" i="1"/>
  <c r="AC822" i="1"/>
  <c r="AD822" i="1"/>
  <c r="AE822" i="1"/>
  <c r="AF822" i="1"/>
  <c r="AG822" i="1"/>
  <c r="AH822" i="1"/>
  <c r="AI822" i="1"/>
  <c r="AJ822" i="1"/>
  <c r="AK822" i="1"/>
  <c r="AL822" i="1"/>
  <c r="AM822" i="1"/>
  <c r="AN822" i="1"/>
  <c r="AO822" i="1"/>
  <c r="AP822" i="1"/>
  <c r="AQ822" i="1"/>
  <c r="AR822" i="1"/>
  <c r="AS822" i="1"/>
  <c r="AT822" i="1"/>
  <c r="AU822" i="1"/>
  <c r="AV822" i="1"/>
  <c r="AW822" i="1"/>
  <c r="AX822" i="1"/>
  <c r="AY822" i="1"/>
  <c r="AZ822" i="1"/>
  <c r="BA822" i="1"/>
  <c r="BB822" i="1"/>
  <c r="BC822" i="1"/>
  <c r="BD822" i="1"/>
  <c r="BE822" i="1"/>
  <c r="BF822" i="1"/>
  <c r="H823" i="1"/>
  <c r="I823" i="1"/>
  <c r="J823" i="1"/>
  <c r="K823" i="1"/>
  <c r="L823" i="1"/>
  <c r="M823" i="1"/>
  <c r="N823" i="1"/>
  <c r="O823" i="1"/>
  <c r="P823" i="1"/>
  <c r="Q823" i="1"/>
  <c r="R823" i="1"/>
  <c r="S823" i="1"/>
  <c r="T823" i="1"/>
  <c r="U823" i="1"/>
  <c r="V823" i="1"/>
  <c r="W823" i="1"/>
  <c r="X823" i="1"/>
  <c r="Y823" i="1"/>
  <c r="Z823" i="1"/>
  <c r="AA823" i="1"/>
  <c r="AB823" i="1"/>
  <c r="AC823" i="1"/>
  <c r="AD823" i="1"/>
  <c r="AE823" i="1"/>
  <c r="AF823" i="1"/>
  <c r="AG823" i="1"/>
  <c r="AH823" i="1"/>
  <c r="AI823" i="1"/>
  <c r="AJ823" i="1"/>
  <c r="AK823" i="1"/>
  <c r="AL823" i="1"/>
  <c r="AM823" i="1"/>
  <c r="AN823" i="1"/>
  <c r="AO823" i="1"/>
  <c r="AP823" i="1"/>
  <c r="AQ823" i="1"/>
  <c r="AR823" i="1"/>
  <c r="AS823" i="1"/>
  <c r="AT823" i="1"/>
  <c r="AU823" i="1"/>
  <c r="AV823" i="1"/>
  <c r="AW823" i="1"/>
  <c r="AX823" i="1"/>
  <c r="AY823" i="1"/>
  <c r="AZ823" i="1"/>
  <c r="BA823" i="1"/>
  <c r="BB823" i="1"/>
  <c r="BC823" i="1"/>
  <c r="BD823" i="1"/>
  <c r="BE823" i="1"/>
  <c r="BF823" i="1"/>
  <c r="H824" i="1"/>
  <c r="I824" i="1"/>
  <c r="J824" i="1"/>
  <c r="K824" i="1"/>
  <c r="L824" i="1"/>
  <c r="M824" i="1"/>
  <c r="N824" i="1"/>
  <c r="O824" i="1"/>
  <c r="P824" i="1"/>
  <c r="Q824" i="1"/>
  <c r="R824" i="1"/>
  <c r="S824" i="1"/>
  <c r="T824" i="1"/>
  <c r="U824" i="1"/>
  <c r="V824" i="1"/>
  <c r="W824" i="1"/>
  <c r="X824" i="1"/>
  <c r="Y824" i="1"/>
  <c r="Z824" i="1"/>
  <c r="AA824" i="1"/>
  <c r="AB824" i="1"/>
  <c r="AC824" i="1"/>
  <c r="AD824" i="1"/>
  <c r="AE824" i="1"/>
  <c r="AF824" i="1"/>
  <c r="AG824" i="1"/>
  <c r="AH824" i="1"/>
  <c r="AI824" i="1"/>
  <c r="AJ824" i="1"/>
  <c r="AK824" i="1"/>
  <c r="AL824" i="1"/>
  <c r="AM824" i="1"/>
  <c r="AN824" i="1"/>
  <c r="AO824" i="1"/>
  <c r="AP824" i="1"/>
  <c r="AQ824" i="1"/>
  <c r="AR824" i="1"/>
  <c r="AS824" i="1"/>
  <c r="AT824" i="1"/>
  <c r="AU824" i="1"/>
  <c r="AV824" i="1"/>
  <c r="AW824" i="1"/>
  <c r="AX824" i="1"/>
  <c r="AY824" i="1"/>
  <c r="AZ824" i="1"/>
  <c r="BA824" i="1"/>
  <c r="BB824" i="1"/>
  <c r="BC824" i="1"/>
  <c r="BD824" i="1"/>
  <c r="BE824" i="1"/>
  <c r="BF824" i="1"/>
  <c r="H825" i="1"/>
  <c r="I825" i="1"/>
  <c r="J825" i="1"/>
  <c r="K825" i="1"/>
  <c r="L825" i="1"/>
  <c r="M825" i="1"/>
  <c r="N825" i="1"/>
  <c r="O825" i="1"/>
  <c r="P825" i="1"/>
  <c r="Q825" i="1"/>
  <c r="R825" i="1"/>
  <c r="S825" i="1"/>
  <c r="T825" i="1"/>
  <c r="U825" i="1"/>
  <c r="V825" i="1"/>
  <c r="W825" i="1"/>
  <c r="X825" i="1"/>
  <c r="Y825" i="1"/>
  <c r="Z825" i="1"/>
  <c r="AA825" i="1"/>
  <c r="AB825" i="1"/>
  <c r="AC825" i="1"/>
  <c r="AD825" i="1"/>
  <c r="AE825" i="1"/>
  <c r="AF825" i="1"/>
  <c r="AG825" i="1"/>
  <c r="AH825" i="1"/>
  <c r="AI825" i="1"/>
  <c r="AJ825" i="1"/>
  <c r="AK825" i="1"/>
  <c r="AL825" i="1"/>
  <c r="AM825" i="1"/>
  <c r="AN825" i="1"/>
  <c r="AO825" i="1"/>
  <c r="AP825" i="1"/>
  <c r="AQ825" i="1"/>
  <c r="AR825" i="1"/>
  <c r="AS825" i="1"/>
  <c r="AT825" i="1"/>
  <c r="AU825" i="1"/>
  <c r="AV825" i="1"/>
  <c r="AW825" i="1"/>
  <c r="AX825" i="1"/>
  <c r="AY825" i="1"/>
  <c r="AZ825" i="1"/>
  <c r="BA825" i="1"/>
  <c r="BB825" i="1"/>
  <c r="BC825" i="1"/>
  <c r="BD825" i="1"/>
  <c r="BE825" i="1"/>
  <c r="BF825" i="1"/>
  <c r="H826" i="1"/>
  <c r="I826" i="1"/>
  <c r="J826" i="1"/>
  <c r="K826" i="1"/>
  <c r="L826" i="1"/>
  <c r="M826" i="1"/>
  <c r="N826" i="1"/>
  <c r="O826" i="1"/>
  <c r="P826" i="1"/>
  <c r="Q826" i="1"/>
  <c r="R826" i="1"/>
  <c r="S826" i="1"/>
  <c r="T826" i="1"/>
  <c r="U826" i="1"/>
  <c r="V826" i="1"/>
  <c r="W826" i="1"/>
  <c r="X826" i="1"/>
  <c r="Y826" i="1"/>
  <c r="Z826" i="1"/>
  <c r="AA826" i="1"/>
  <c r="AB826" i="1"/>
  <c r="AC826" i="1"/>
  <c r="AD826" i="1"/>
  <c r="AE826" i="1"/>
  <c r="AF826" i="1"/>
  <c r="AG826" i="1"/>
  <c r="AH826" i="1"/>
  <c r="AI826" i="1"/>
  <c r="AJ826" i="1"/>
  <c r="AK826" i="1"/>
  <c r="AL826" i="1"/>
  <c r="AM826" i="1"/>
  <c r="AN826" i="1"/>
  <c r="AO826" i="1"/>
  <c r="AP826" i="1"/>
  <c r="AQ826" i="1"/>
  <c r="AR826" i="1"/>
  <c r="AS826" i="1"/>
  <c r="AT826" i="1"/>
  <c r="AU826" i="1"/>
  <c r="AV826" i="1"/>
  <c r="AW826" i="1"/>
  <c r="AX826" i="1"/>
  <c r="AY826" i="1"/>
  <c r="AZ826" i="1"/>
  <c r="BA826" i="1"/>
  <c r="BB826" i="1"/>
  <c r="BC826" i="1"/>
  <c r="BD826" i="1"/>
  <c r="BE826" i="1"/>
  <c r="BF826" i="1"/>
  <c r="H827" i="1"/>
  <c r="I827" i="1"/>
  <c r="J827" i="1"/>
  <c r="K827" i="1"/>
  <c r="L827" i="1"/>
  <c r="M827" i="1"/>
  <c r="N827" i="1"/>
  <c r="O827" i="1"/>
  <c r="P827" i="1"/>
  <c r="Q827" i="1"/>
  <c r="R827" i="1"/>
  <c r="S827" i="1"/>
  <c r="T827" i="1"/>
  <c r="U827" i="1"/>
  <c r="V827" i="1"/>
  <c r="W827" i="1"/>
  <c r="X827" i="1"/>
  <c r="Y827" i="1"/>
  <c r="Z827" i="1"/>
  <c r="AA827" i="1"/>
  <c r="AB827" i="1"/>
  <c r="AC827" i="1"/>
  <c r="AD827" i="1"/>
  <c r="AE827" i="1"/>
  <c r="AF827" i="1"/>
  <c r="AG827" i="1"/>
  <c r="AH827" i="1"/>
  <c r="AI827" i="1"/>
  <c r="AJ827" i="1"/>
  <c r="AK827" i="1"/>
  <c r="AL827" i="1"/>
  <c r="AM827" i="1"/>
  <c r="AN827" i="1"/>
  <c r="AO827" i="1"/>
  <c r="AP827" i="1"/>
  <c r="AQ827" i="1"/>
  <c r="AR827" i="1"/>
  <c r="AS827" i="1"/>
  <c r="AT827" i="1"/>
  <c r="AU827" i="1"/>
  <c r="AV827" i="1"/>
  <c r="AW827" i="1"/>
  <c r="AX827" i="1"/>
  <c r="AY827" i="1"/>
  <c r="AZ827" i="1"/>
  <c r="BA827" i="1"/>
  <c r="BB827" i="1"/>
  <c r="BC827" i="1"/>
  <c r="BD827" i="1"/>
  <c r="BE827" i="1"/>
  <c r="BF827" i="1"/>
  <c r="H828" i="1"/>
  <c r="I828" i="1"/>
  <c r="J828" i="1"/>
  <c r="K828" i="1"/>
  <c r="L828" i="1"/>
  <c r="M828" i="1"/>
  <c r="N828" i="1"/>
  <c r="O828" i="1"/>
  <c r="P828" i="1"/>
  <c r="Q828" i="1"/>
  <c r="R828" i="1"/>
  <c r="S828" i="1"/>
  <c r="T828" i="1"/>
  <c r="U828" i="1"/>
  <c r="V828" i="1"/>
  <c r="W828" i="1"/>
  <c r="X828" i="1"/>
  <c r="Y828" i="1"/>
  <c r="Z828" i="1"/>
  <c r="AA828" i="1"/>
  <c r="AB828" i="1"/>
  <c r="AC828" i="1"/>
  <c r="AD828" i="1"/>
  <c r="AE828" i="1"/>
  <c r="AF828" i="1"/>
  <c r="AG828" i="1"/>
  <c r="AH828" i="1"/>
  <c r="AI828" i="1"/>
  <c r="AJ828" i="1"/>
  <c r="AK828" i="1"/>
  <c r="AL828" i="1"/>
  <c r="AM828" i="1"/>
  <c r="AN828" i="1"/>
  <c r="AO828" i="1"/>
  <c r="AP828" i="1"/>
  <c r="AQ828" i="1"/>
  <c r="AR828" i="1"/>
  <c r="AS828" i="1"/>
  <c r="AT828" i="1"/>
  <c r="AU828" i="1"/>
  <c r="AV828" i="1"/>
  <c r="AW828" i="1"/>
  <c r="AX828" i="1"/>
  <c r="AY828" i="1"/>
  <c r="AZ828" i="1"/>
  <c r="BA828" i="1"/>
  <c r="BB828" i="1"/>
  <c r="BC828" i="1"/>
  <c r="BD828" i="1"/>
  <c r="BE828" i="1"/>
  <c r="BF828" i="1"/>
  <c r="H829" i="1"/>
  <c r="I829" i="1"/>
  <c r="J829" i="1"/>
  <c r="K829" i="1"/>
  <c r="L829" i="1"/>
  <c r="M829" i="1"/>
  <c r="N829" i="1"/>
  <c r="O829" i="1"/>
  <c r="P829" i="1"/>
  <c r="Q829" i="1"/>
  <c r="R829" i="1"/>
  <c r="S829" i="1"/>
  <c r="T829" i="1"/>
  <c r="U829" i="1"/>
  <c r="V829" i="1"/>
  <c r="W829" i="1"/>
  <c r="X829" i="1"/>
  <c r="Y829" i="1"/>
  <c r="Z829" i="1"/>
  <c r="AA829" i="1"/>
  <c r="AB829" i="1"/>
  <c r="AC829" i="1"/>
  <c r="AD829" i="1"/>
  <c r="AE829" i="1"/>
  <c r="AF829" i="1"/>
  <c r="AG829" i="1"/>
  <c r="AH829" i="1"/>
  <c r="AI829" i="1"/>
  <c r="AJ829" i="1"/>
  <c r="AK829" i="1"/>
  <c r="AL829" i="1"/>
  <c r="AM829" i="1"/>
  <c r="AN829" i="1"/>
  <c r="AO829" i="1"/>
  <c r="AP829" i="1"/>
  <c r="AQ829" i="1"/>
  <c r="AR829" i="1"/>
  <c r="AS829" i="1"/>
  <c r="AT829" i="1"/>
  <c r="AU829" i="1"/>
  <c r="AV829" i="1"/>
  <c r="AW829" i="1"/>
  <c r="AX829" i="1"/>
  <c r="AY829" i="1"/>
  <c r="AZ829" i="1"/>
  <c r="BA829" i="1"/>
  <c r="BB829" i="1"/>
  <c r="BC829" i="1"/>
  <c r="BD829" i="1"/>
  <c r="BE829" i="1"/>
  <c r="BF829" i="1"/>
  <c r="H830" i="1"/>
  <c r="I830" i="1"/>
  <c r="J830" i="1"/>
  <c r="K830" i="1"/>
  <c r="L830" i="1"/>
  <c r="M830" i="1"/>
  <c r="N830" i="1"/>
  <c r="O830" i="1"/>
  <c r="P830" i="1"/>
  <c r="Q830" i="1"/>
  <c r="R830" i="1"/>
  <c r="S830" i="1"/>
  <c r="T830" i="1"/>
  <c r="U830" i="1"/>
  <c r="V830" i="1"/>
  <c r="W830" i="1"/>
  <c r="X830" i="1"/>
  <c r="Y830" i="1"/>
  <c r="Z830" i="1"/>
  <c r="AA830" i="1"/>
  <c r="AB830" i="1"/>
  <c r="AC830" i="1"/>
  <c r="AD830" i="1"/>
  <c r="AE830" i="1"/>
  <c r="AF830" i="1"/>
  <c r="AG830" i="1"/>
  <c r="AH830" i="1"/>
  <c r="AI830" i="1"/>
  <c r="AJ830" i="1"/>
  <c r="AK830" i="1"/>
  <c r="AL830" i="1"/>
  <c r="AM830" i="1"/>
  <c r="AN830" i="1"/>
  <c r="AO830" i="1"/>
  <c r="AP830" i="1"/>
  <c r="AQ830" i="1"/>
  <c r="AR830" i="1"/>
  <c r="AS830" i="1"/>
  <c r="AT830" i="1"/>
  <c r="AU830" i="1"/>
  <c r="AV830" i="1"/>
  <c r="AW830" i="1"/>
  <c r="AX830" i="1"/>
  <c r="AY830" i="1"/>
  <c r="AZ830" i="1"/>
  <c r="BA830" i="1"/>
  <c r="BB830" i="1"/>
  <c r="BC830" i="1"/>
  <c r="BD830" i="1"/>
  <c r="BE830" i="1"/>
  <c r="BF830" i="1"/>
  <c r="H831" i="1"/>
  <c r="I831" i="1"/>
  <c r="J831" i="1"/>
  <c r="K831" i="1"/>
  <c r="L831" i="1"/>
  <c r="M831" i="1"/>
  <c r="N831" i="1"/>
  <c r="O831" i="1"/>
  <c r="P831" i="1"/>
  <c r="Q831" i="1"/>
  <c r="R831" i="1"/>
  <c r="S831" i="1"/>
  <c r="T831" i="1"/>
  <c r="U831" i="1"/>
  <c r="V831" i="1"/>
  <c r="W831" i="1"/>
  <c r="X831" i="1"/>
  <c r="Y831" i="1"/>
  <c r="Z831" i="1"/>
  <c r="AA831" i="1"/>
  <c r="AB831" i="1"/>
  <c r="AC831" i="1"/>
  <c r="AD831" i="1"/>
  <c r="AE831" i="1"/>
  <c r="AF831" i="1"/>
  <c r="AG831" i="1"/>
  <c r="AH831" i="1"/>
  <c r="AI831" i="1"/>
  <c r="AJ831" i="1"/>
  <c r="AK831" i="1"/>
  <c r="AL831" i="1"/>
  <c r="AM831" i="1"/>
  <c r="AN831" i="1"/>
  <c r="AO831" i="1"/>
  <c r="AP831" i="1"/>
  <c r="AQ831" i="1"/>
  <c r="AR831" i="1"/>
  <c r="AS831" i="1"/>
  <c r="AT831" i="1"/>
  <c r="AU831" i="1"/>
  <c r="AV831" i="1"/>
  <c r="AW831" i="1"/>
  <c r="AX831" i="1"/>
  <c r="AY831" i="1"/>
  <c r="AZ831" i="1"/>
  <c r="BA831" i="1"/>
  <c r="BB831" i="1"/>
  <c r="BC831" i="1"/>
  <c r="BD831" i="1"/>
  <c r="BE831" i="1"/>
  <c r="BF831" i="1"/>
  <c r="H832" i="1"/>
  <c r="I832" i="1"/>
  <c r="J832" i="1"/>
  <c r="K832" i="1"/>
  <c r="L832" i="1"/>
  <c r="M832" i="1"/>
  <c r="N832" i="1"/>
  <c r="O832" i="1"/>
  <c r="P832" i="1"/>
  <c r="Q832" i="1"/>
  <c r="R832" i="1"/>
  <c r="S832" i="1"/>
  <c r="T832" i="1"/>
  <c r="U832" i="1"/>
  <c r="V832" i="1"/>
  <c r="W832" i="1"/>
  <c r="X832" i="1"/>
  <c r="Y832" i="1"/>
  <c r="Z832" i="1"/>
  <c r="AA832" i="1"/>
  <c r="AB832" i="1"/>
  <c r="AC832" i="1"/>
  <c r="AD832" i="1"/>
  <c r="AE832" i="1"/>
  <c r="AF832" i="1"/>
  <c r="AG832" i="1"/>
  <c r="AH832" i="1"/>
  <c r="AI832" i="1"/>
  <c r="AJ832" i="1"/>
  <c r="AK832" i="1"/>
  <c r="AL832" i="1"/>
  <c r="AM832" i="1"/>
  <c r="AN832" i="1"/>
  <c r="AO832" i="1"/>
  <c r="AP832" i="1"/>
  <c r="AQ832" i="1"/>
  <c r="AR832" i="1"/>
  <c r="AS832" i="1"/>
  <c r="AT832" i="1"/>
  <c r="AU832" i="1"/>
  <c r="AV832" i="1"/>
  <c r="AW832" i="1"/>
  <c r="AX832" i="1"/>
  <c r="AY832" i="1"/>
  <c r="AZ832" i="1"/>
  <c r="BA832" i="1"/>
  <c r="BB832" i="1"/>
  <c r="BC832" i="1"/>
  <c r="BD832" i="1"/>
  <c r="BE832" i="1"/>
  <c r="BF832" i="1"/>
  <c r="H833" i="1"/>
  <c r="I833" i="1"/>
  <c r="J833" i="1"/>
  <c r="K833" i="1"/>
  <c r="L833" i="1"/>
  <c r="M833" i="1"/>
  <c r="N833" i="1"/>
  <c r="O833" i="1"/>
  <c r="P833" i="1"/>
  <c r="Q833" i="1"/>
  <c r="R833" i="1"/>
  <c r="S833" i="1"/>
  <c r="T833" i="1"/>
  <c r="U833" i="1"/>
  <c r="V833" i="1"/>
  <c r="W833" i="1"/>
  <c r="X833" i="1"/>
  <c r="Y833" i="1"/>
  <c r="Z833" i="1"/>
  <c r="AA833" i="1"/>
  <c r="AB833" i="1"/>
  <c r="AC833" i="1"/>
  <c r="AD833" i="1"/>
  <c r="AE833" i="1"/>
  <c r="AF833" i="1"/>
  <c r="AG833" i="1"/>
  <c r="AH833" i="1"/>
  <c r="AI833" i="1"/>
  <c r="AJ833" i="1"/>
  <c r="AK833" i="1"/>
  <c r="AL833" i="1"/>
  <c r="AM833" i="1"/>
  <c r="AN833" i="1"/>
  <c r="AO833" i="1"/>
  <c r="AP833" i="1"/>
  <c r="AQ833" i="1"/>
  <c r="AR833" i="1"/>
  <c r="AS833" i="1"/>
  <c r="AT833" i="1"/>
  <c r="AU833" i="1"/>
  <c r="AV833" i="1"/>
  <c r="AW833" i="1"/>
  <c r="AX833" i="1"/>
  <c r="AY833" i="1"/>
  <c r="AZ833" i="1"/>
  <c r="BA833" i="1"/>
  <c r="BB833" i="1"/>
  <c r="BC833" i="1"/>
  <c r="BD833" i="1"/>
  <c r="BE833" i="1"/>
  <c r="BF833" i="1"/>
  <c r="H834" i="1"/>
  <c r="I834" i="1"/>
  <c r="J834" i="1"/>
  <c r="K834" i="1"/>
  <c r="L834" i="1"/>
  <c r="M834" i="1"/>
  <c r="N834" i="1"/>
  <c r="O834" i="1"/>
  <c r="P834" i="1"/>
  <c r="Q834" i="1"/>
  <c r="R834" i="1"/>
  <c r="S834" i="1"/>
  <c r="T834" i="1"/>
  <c r="U834" i="1"/>
  <c r="V834" i="1"/>
  <c r="W834" i="1"/>
  <c r="X834" i="1"/>
  <c r="Y834" i="1"/>
  <c r="Z834" i="1"/>
  <c r="AA834" i="1"/>
  <c r="AB834" i="1"/>
  <c r="AC834" i="1"/>
  <c r="AD834" i="1"/>
  <c r="AE834" i="1"/>
  <c r="AF834" i="1"/>
  <c r="AG834" i="1"/>
  <c r="AH834" i="1"/>
  <c r="AI834" i="1"/>
  <c r="AJ834" i="1"/>
  <c r="AK834" i="1"/>
  <c r="AL834" i="1"/>
  <c r="AM834" i="1"/>
  <c r="AN834" i="1"/>
  <c r="AO834" i="1"/>
  <c r="AP834" i="1"/>
  <c r="AQ834" i="1"/>
  <c r="AR834" i="1"/>
  <c r="AS834" i="1"/>
  <c r="AT834" i="1"/>
  <c r="AU834" i="1"/>
  <c r="AV834" i="1"/>
  <c r="AW834" i="1"/>
  <c r="AX834" i="1"/>
  <c r="AY834" i="1"/>
  <c r="AZ834" i="1"/>
  <c r="BA834" i="1"/>
  <c r="BB834" i="1"/>
  <c r="BC834" i="1"/>
  <c r="BD834" i="1"/>
  <c r="BE834" i="1"/>
  <c r="BF834" i="1"/>
  <c r="H835" i="1"/>
  <c r="I835" i="1"/>
  <c r="J835" i="1"/>
  <c r="K835" i="1"/>
  <c r="L835" i="1"/>
  <c r="M835" i="1"/>
  <c r="N835" i="1"/>
  <c r="O835" i="1"/>
  <c r="P835" i="1"/>
  <c r="Q835" i="1"/>
  <c r="R835" i="1"/>
  <c r="S835" i="1"/>
  <c r="T835" i="1"/>
  <c r="U835" i="1"/>
  <c r="V835" i="1"/>
  <c r="W835" i="1"/>
  <c r="X835" i="1"/>
  <c r="Y835" i="1"/>
  <c r="Z835" i="1"/>
  <c r="AA835" i="1"/>
  <c r="AB835" i="1"/>
  <c r="AC835" i="1"/>
  <c r="AD835" i="1"/>
  <c r="AE835" i="1"/>
  <c r="AF835" i="1"/>
  <c r="AG835" i="1"/>
  <c r="AH835" i="1"/>
  <c r="AI835" i="1"/>
  <c r="AJ835" i="1"/>
  <c r="AK835" i="1"/>
  <c r="AL835" i="1"/>
  <c r="AM835" i="1"/>
  <c r="AN835" i="1"/>
  <c r="AO835" i="1"/>
  <c r="AP835" i="1"/>
  <c r="AQ835" i="1"/>
  <c r="AR835" i="1"/>
  <c r="AS835" i="1"/>
  <c r="AT835" i="1"/>
  <c r="AU835" i="1"/>
  <c r="AV835" i="1"/>
  <c r="AW835" i="1"/>
  <c r="AX835" i="1"/>
  <c r="AY835" i="1"/>
  <c r="AZ835" i="1"/>
  <c r="BA835" i="1"/>
  <c r="BB835" i="1"/>
  <c r="BC835" i="1"/>
  <c r="BD835" i="1"/>
  <c r="BE835" i="1"/>
  <c r="BF835" i="1"/>
  <c r="H836" i="1"/>
  <c r="I836" i="1"/>
  <c r="J836" i="1"/>
  <c r="K836" i="1"/>
  <c r="L836" i="1"/>
  <c r="M836" i="1"/>
  <c r="N836" i="1"/>
  <c r="O836" i="1"/>
  <c r="P836" i="1"/>
  <c r="Q836" i="1"/>
  <c r="R836" i="1"/>
  <c r="S836" i="1"/>
  <c r="T836" i="1"/>
  <c r="U836" i="1"/>
  <c r="V836" i="1"/>
  <c r="W836" i="1"/>
  <c r="X836" i="1"/>
  <c r="Y836" i="1"/>
  <c r="Z836" i="1"/>
  <c r="AA836" i="1"/>
  <c r="AB836" i="1"/>
  <c r="AC836" i="1"/>
  <c r="AD836" i="1"/>
  <c r="AE836" i="1"/>
  <c r="AF836" i="1"/>
  <c r="AG836" i="1"/>
  <c r="AH836" i="1"/>
  <c r="AI836" i="1"/>
  <c r="AJ836" i="1"/>
  <c r="AK836" i="1"/>
  <c r="AL836" i="1"/>
  <c r="AM836" i="1"/>
  <c r="AN836" i="1"/>
  <c r="AO836" i="1"/>
  <c r="AP836" i="1"/>
  <c r="AQ836" i="1"/>
  <c r="AR836" i="1"/>
  <c r="AS836" i="1"/>
  <c r="AT836" i="1"/>
  <c r="AU836" i="1"/>
  <c r="AV836" i="1"/>
  <c r="AW836" i="1"/>
  <c r="AX836" i="1"/>
  <c r="AY836" i="1"/>
  <c r="AZ836" i="1"/>
  <c r="BA836" i="1"/>
  <c r="BB836" i="1"/>
  <c r="BC836" i="1"/>
  <c r="BD836" i="1"/>
  <c r="BE836" i="1"/>
  <c r="BF836" i="1"/>
  <c r="H837" i="1"/>
  <c r="I837" i="1"/>
  <c r="J837" i="1"/>
  <c r="K837" i="1"/>
  <c r="L837" i="1"/>
  <c r="M837" i="1"/>
  <c r="N837" i="1"/>
  <c r="O837" i="1"/>
  <c r="P837" i="1"/>
  <c r="Q837" i="1"/>
  <c r="R837" i="1"/>
  <c r="S837" i="1"/>
  <c r="T837" i="1"/>
  <c r="U837" i="1"/>
  <c r="V837" i="1"/>
  <c r="W837" i="1"/>
  <c r="X837" i="1"/>
  <c r="Y837" i="1"/>
  <c r="Z837" i="1"/>
  <c r="AA837" i="1"/>
  <c r="AB837" i="1"/>
  <c r="AC837" i="1"/>
  <c r="AD837" i="1"/>
  <c r="AE837" i="1"/>
  <c r="AF837" i="1"/>
  <c r="AG837" i="1"/>
  <c r="AH837" i="1"/>
  <c r="AI837" i="1"/>
  <c r="AJ837" i="1"/>
  <c r="AK837" i="1"/>
  <c r="AL837" i="1"/>
  <c r="AM837" i="1"/>
  <c r="AN837" i="1"/>
  <c r="AO837" i="1"/>
  <c r="AP837" i="1"/>
  <c r="AQ837" i="1"/>
  <c r="AR837" i="1"/>
  <c r="AS837" i="1"/>
  <c r="AT837" i="1"/>
  <c r="AU837" i="1"/>
  <c r="AV837" i="1"/>
  <c r="AW837" i="1"/>
  <c r="AX837" i="1"/>
  <c r="AY837" i="1"/>
  <c r="AZ837" i="1"/>
  <c r="BA837" i="1"/>
  <c r="BB837" i="1"/>
  <c r="BC837" i="1"/>
  <c r="BD837" i="1"/>
  <c r="BE837" i="1"/>
  <c r="BF837" i="1"/>
  <c r="H838" i="1"/>
  <c r="I838" i="1"/>
  <c r="J838" i="1"/>
  <c r="K838" i="1"/>
  <c r="L838" i="1"/>
  <c r="M838" i="1"/>
  <c r="N838" i="1"/>
  <c r="O838" i="1"/>
  <c r="P838" i="1"/>
  <c r="Q838" i="1"/>
  <c r="R838" i="1"/>
  <c r="S838" i="1"/>
  <c r="T838" i="1"/>
  <c r="U838" i="1"/>
  <c r="V838" i="1"/>
  <c r="W838" i="1"/>
  <c r="X838" i="1"/>
  <c r="Y838" i="1"/>
  <c r="Z838" i="1"/>
  <c r="AA838" i="1"/>
  <c r="AB838" i="1"/>
  <c r="AC838" i="1"/>
  <c r="AD838" i="1"/>
  <c r="AE838" i="1"/>
  <c r="AF838" i="1"/>
  <c r="AG838" i="1"/>
  <c r="AH838" i="1"/>
  <c r="AI838" i="1"/>
  <c r="AJ838" i="1"/>
  <c r="AK838" i="1"/>
  <c r="AL838" i="1"/>
  <c r="AM838" i="1"/>
  <c r="AN838" i="1"/>
  <c r="AO838" i="1"/>
  <c r="AP838" i="1"/>
  <c r="AQ838" i="1"/>
  <c r="AR838" i="1"/>
  <c r="AS838" i="1"/>
  <c r="AT838" i="1"/>
  <c r="AU838" i="1"/>
  <c r="AV838" i="1"/>
  <c r="AW838" i="1"/>
  <c r="AX838" i="1"/>
  <c r="AY838" i="1"/>
  <c r="AZ838" i="1"/>
  <c r="BA838" i="1"/>
  <c r="BB838" i="1"/>
  <c r="BC838" i="1"/>
  <c r="BD838" i="1"/>
  <c r="BE838" i="1"/>
  <c r="BF838" i="1"/>
  <c r="H839" i="1"/>
  <c r="I839" i="1"/>
  <c r="J839" i="1"/>
  <c r="K839" i="1"/>
  <c r="L839" i="1"/>
  <c r="M839" i="1"/>
  <c r="N839" i="1"/>
  <c r="O839" i="1"/>
  <c r="P839" i="1"/>
  <c r="Q839" i="1"/>
  <c r="R839" i="1"/>
  <c r="S839" i="1"/>
  <c r="T839" i="1"/>
  <c r="U839" i="1"/>
  <c r="V839" i="1"/>
  <c r="W839" i="1"/>
  <c r="X839" i="1"/>
  <c r="Y839" i="1"/>
  <c r="Z839" i="1"/>
  <c r="AA839" i="1"/>
  <c r="AB839" i="1"/>
  <c r="AC839" i="1"/>
  <c r="AD839" i="1"/>
  <c r="AE839" i="1"/>
  <c r="AF839" i="1"/>
  <c r="AG839" i="1"/>
  <c r="AH839" i="1"/>
  <c r="AI839" i="1"/>
  <c r="AJ839" i="1"/>
  <c r="AK839" i="1"/>
  <c r="AL839" i="1"/>
  <c r="AM839" i="1"/>
  <c r="AN839" i="1"/>
  <c r="AO839" i="1"/>
  <c r="AP839" i="1"/>
  <c r="AQ839" i="1"/>
  <c r="AR839" i="1"/>
  <c r="AS839" i="1"/>
  <c r="AT839" i="1"/>
  <c r="AU839" i="1"/>
  <c r="AV839" i="1"/>
  <c r="AW839" i="1"/>
  <c r="AX839" i="1"/>
  <c r="AY839" i="1"/>
  <c r="AZ839" i="1"/>
  <c r="BA839" i="1"/>
  <c r="BB839" i="1"/>
  <c r="BC839" i="1"/>
  <c r="BD839" i="1"/>
  <c r="BE839" i="1"/>
  <c r="BF839" i="1"/>
  <c r="H840" i="1"/>
  <c r="I840" i="1"/>
  <c r="J840" i="1"/>
  <c r="K840" i="1"/>
  <c r="L840" i="1"/>
  <c r="M840" i="1"/>
  <c r="N840" i="1"/>
  <c r="O840" i="1"/>
  <c r="P840" i="1"/>
  <c r="Q840" i="1"/>
  <c r="R840" i="1"/>
  <c r="S840" i="1"/>
  <c r="T840" i="1"/>
  <c r="U840" i="1"/>
  <c r="V840" i="1"/>
  <c r="W840" i="1"/>
  <c r="X840" i="1"/>
  <c r="Y840" i="1"/>
  <c r="Z840" i="1"/>
  <c r="AA840" i="1"/>
  <c r="AB840" i="1"/>
  <c r="AC840" i="1"/>
  <c r="AD840" i="1"/>
  <c r="AE840" i="1"/>
  <c r="AF840" i="1"/>
  <c r="AG840" i="1"/>
  <c r="AH840" i="1"/>
  <c r="AI840" i="1"/>
  <c r="AJ840" i="1"/>
  <c r="AK840" i="1"/>
  <c r="AL840" i="1"/>
  <c r="AM840" i="1"/>
  <c r="AN840" i="1"/>
  <c r="AO840" i="1"/>
  <c r="AP840" i="1"/>
  <c r="AQ840" i="1"/>
  <c r="AR840" i="1"/>
  <c r="AS840" i="1"/>
  <c r="AT840" i="1"/>
  <c r="AU840" i="1"/>
  <c r="AV840" i="1"/>
  <c r="AW840" i="1"/>
  <c r="AX840" i="1"/>
  <c r="AY840" i="1"/>
  <c r="AZ840" i="1"/>
  <c r="BA840" i="1"/>
  <c r="BB840" i="1"/>
  <c r="BC840" i="1"/>
  <c r="BD840" i="1"/>
  <c r="BE840" i="1"/>
  <c r="BF840" i="1"/>
  <c r="H841" i="1"/>
  <c r="I841" i="1"/>
  <c r="J841" i="1"/>
  <c r="K841" i="1"/>
  <c r="L841" i="1"/>
  <c r="M841" i="1"/>
  <c r="N841" i="1"/>
  <c r="O841" i="1"/>
  <c r="P841" i="1"/>
  <c r="Q841" i="1"/>
  <c r="R841" i="1"/>
  <c r="S841" i="1"/>
  <c r="T841" i="1"/>
  <c r="U841" i="1"/>
  <c r="V841" i="1"/>
  <c r="W841" i="1"/>
  <c r="X841" i="1"/>
  <c r="Y841" i="1"/>
  <c r="Z841" i="1"/>
  <c r="AA841" i="1"/>
  <c r="AB841" i="1"/>
  <c r="AC841" i="1"/>
  <c r="AD841" i="1"/>
  <c r="AE841" i="1"/>
  <c r="AF841" i="1"/>
  <c r="AG841" i="1"/>
  <c r="AH841" i="1"/>
  <c r="AI841" i="1"/>
  <c r="AJ841" i="1"/>
  <c r="AK841" i="1"/>
  <c r="AL841" i="1"/>
  <c r="AM841" i="1"/>
  <c r="AN841" i="1"/>
  <c r="AO841" i="1"/>
  <c r="AP841" i="1"/>
  <c r="AQ841" i="1"/>
  <c r="AR841" i="1"/>
  <c r="AS841" i="1"/>
  <c r="AT841" i="1"/>
  <c r="AU841" i="1"/>
  <c r="AV841" i="1"/>
  <c r="AW841" i="1"/>
  <c r="AX841" i="1"/>
  <c r="AY841" i="1"/>
  <c r="AZ841" i="1"/>
  <c r="BA841" i="1"/>
  <c r="BB841" i="1"/>
  <c r="BC841" i="1"/>
  <c r="BD841" i="1"/>
  <c r="BE841" i="1"/>
  <c r="BF841" i="1"/>
  <c r="H842" i="1"/>
  <c r="I842" i="1"/>
  <c r="J842" i="1"/>
  <c r="K842" i="1"/>
  <c r="L842" i="1"/>
  <c r="M842" i="1"/>
  <c r="N842" i="1"/>
  <c r="O842" i="1"/>
  <c r="P842" i="1"/>
  <c r="Q842" i="1"/>
  <c r="R842" i="1"/>
  <c r="S842" i="1"/>
  <c r="T842" i="1"/>
  <c r="U842" i="1"/>
  <c r="V842" i="1"/>
  <c r="W842" i="1"/>
  <c r="X842" i="1"/>
  <c r="Y842" i="1"/>
  <c r="Z842" i="1"/>
  <c r="AA842" i="1"/>
  <c r="AB842" i="1"/>
  <c r="AC842" i="1"/>
  <c r="AD842" i="1"/>
  <c r="AE842" i="1"/>
  <c r="AF842" i="1"/>
  <c r="AG842" i="1"/>
  <c r="AH842" i="1"/>
  <c r="AI842" i="1"/>
  <c r="AJ842" i="1"/>
  <c r="AK842" i="1"/>
  <c r="AL842" i="1"/>
  <c r="AM842" i="1"/>
  <c r="AN842" i="1"/>
  <c r="AO842" i="1"/>
  <c r="AP842" i="1"/>
  <c r="AQ842" i="1"/>
  <c r="AR842" i="1"/>
  <c r="AS842" i="1"/>
  <c r="AT842" i="1"/>
  <c r="AU842" i="1"/>
  <c r="AV842" i="1"/>
  <c r="AW842" i="1"/>
  <c r="AX842" i="1"/>
  <c r="AY842" i="1"/>
  <c r="AZ842" i="1"/>
  <c r="BA842" i="1"/>
  <c r="BB842" i="1"/>
  <c r="BC842" i="1"/>
  <c r="BD842" i="1"/>
  <c r="BE842" i="1"/>
  <c r="BF842" i="1"/>
  <c r="H843" i="1"/>
  <c r="I843" i="1"/>
  <c r="J843" i="1"/>
  <c r="K843" i="1"/>
  <c r="L843" i="1"/>
  <c r="M843" i="1"/>
  <c r="N843" i="1"/>
  <c r="O843" i="1"/>
  <c r="P843" i="1"/>
  <c r="Q843" i="1"/>
  <c r="R843" i="1"/>
  <c r="S843" i="1"/>
  <c r="T843" i="1"/>
  <c r="U843" i="1"/>
  <c r="V843" i="1"/>
  <c r="W843" i="1"/>
  <c r="X843" i="1"/>
  <c r="Y843" i="1"/>
  <c r="Z843" i="1"/>
  <c r="AA843" i="1"/>
  <c r="AB843" i="1"/>
  <c r="AC843" i="1"/>
  <c r="AD843" i="1"/>
  <c r="AE843" i="1"/>
  <c r="AF843" i="1"/>
  <c r="AG843" i="1"/>
  <c r="AH843" i="1"/>
  <c r="AI843" i="1"/>
  <c r="AJ843" i="1"/>
  <c r="AK843" i="1"/>
  <c r="AL843" i="1"/>
  <c r="AM843" i="1"/>
  <c r="AN843" i="1"/>
  <c r="AO843" i="1"/>
  <c r="AP843" i="1"/>
  <c r="AQ843" i="1"/>
  <c r="AR843" i="1"/>
  <c r="AS843" i="1"/>
  <c r="AT843" i="1"/>
  <c r="AU843" i="1"/>
  <c r="AV843" i="1"/>
  <c r="AW843" i="1"/>
  <c r="AX843" i="1"/>
  <c r="AY843" i="1"/>
  <c r="AZ843" i="1"/>
  <c r="BA843" i="1"/>
  <c r="BB843" i="1"/>
  <c r="BC843" i="1"/>
  <c r="BD843" i="1"/>
  <c r="BE843" i="1"/>
  <c r="BF843" i="1"/>
  <c r="H844" i="1"/>
  <c r="I844" i="1"/>
  <c r="J844" i="1"/>
  <c r="K844" i="1"/>
  <c r="L844" i="1"/>
  <c r="M844" i="1"/>
  <c r="N844" i="1"/>
  <c r="O844" i="1"/>
  <c r="P844" i="1"/>
  <c r="Q844" i="1"/>
  <c r="R844" i="1"/>
  <c r="S844" i="1"/>
  <c r="T844" i="1"/>
  <c r="U844" i="1"/>
  <c r="V844" i="1"/>
  <c r="W844" i="1"/>
  <c r="X844" i="1"/>
  <c r="Y844" i="1"/>
  <c r="Z844" i="1"/>
  <c r="AA844" i="1"/>
  <c r="AB844" i="1"/>
  <c r="AC844" i="1"/>
  <c r="AD844" i="1"/>
  <c r="AE844" i="1"/>
  <c r="AF844" i="1"/>
  <c r="AG844" i="1"/>
  <c r="AH844" i="1"/>
  <c r="AI844" i="1"/>
  <c r="AJ844" i="1"/>
  <c r="AK844" i="1"/>
  <c r="AL844" i="1"/>
  <c r="AM844" i="1"/>
  <c r="AN844" i="1"/>
  <c r="AO844" i="1"/>
  <c r="AP844" i="1"/>
  <c r="AQ844" i="1"/>
  <c r="AR844" i="1"/>
  <c r="AS844" i="1"/>
  <c r="AT844" i="1"/>
  <c r="AU844" i="1"/>
  <c r="AV844" i="1"/>
  <c r="AW844" i="1"/>
  <c r="AX844" i="1"/>
  <c r="AY844" i="1"/>
  <c r="AZ844" i="1"/>
  <c r="BA844" i="1"/>
  <c r="BB844" i="1"/>
  <c r="BC844" i="1"/>
  <c r="BD844" i="1"/>
  <c r="BE844" i="1"/>
  <c r="BF844" i="1"/>
  <c r="H845" i="1"/>
  <c r="I845" i="1"/>
  <c r="J845" i="1"/>
  <c r="K845" i="1"/>
  <c r="L845" i="1"/>
  <c r="M845" i="1"/>
  <c r="N845" i="1"/>
  <c r="O845" i="1"/>
  <c r="P845" i="1"/>
  <c r="Q845" i="1"/>
  <c r="R845" i="1"/>
  <c r="S845" i="1"/>
  <c r="T845" i="1"/>
  <c r="U845" i="1"/>
  <c r="V845" i="1"/>
  <c r="W845" i="1"/>
  <c r="X845" i="1"/>
  <c r="Y845" i="1"/>
  <c r="Z845" i="1"/>
  <c r="AA845" i="1"/>
  <c r="AB845" i="1"/>
  <c r="AC845" i="1"/>
  <c r="AD845" i="1"/>
  <c r="AE845" i="1"/>
  <c r="AF845" i="1"/>
  <c r="AG845" i="1"/>
  <c r="AH845" i="1"/>
  <c r="AI845" i="1"/>
  <c r="AJ845" i="1"/>
  <c r="AK845" i="1"/>
  <c r="AL845" i="1"/>
  <c r="AM845" i="1"/>
  <c r="AN845" i="1"/>
  <c r="AO845" i="1"/>
  <c r="AP845" i="1"/>
  <c r="AQ845" i="1"/>
  <c r="AR845" i="1"/>
  <c r="AS845" i="1"/>
  <c r="AT845" i="1"/>
  <c r="AU845" i="1"/>
  <c r="AV845" i="1"/>
  <c r="AW845" i="1"/>
  <c r="AX845" i="1"/>
  <c r="AY845" i="1"/>
  <c r="AZ845" i="1"/>
  <c r="BA845" i="1"/>
  <c r="BB845" i="1"/>
  <c r="BC845" i="1"/>
  <c r="BD845" i="1"/>
  <c r="BE845" i="1"/>
  <c r="BF845" i="1"/>
  <c r="H846" i="1"/>
  <c r="I846" i="1"/>
  <c r="J846" i="1"/>
  <c r="K846" i="1"/>
  <c r="L846" i="1"/>
  <c r="M846" i="1"/>
  <c r="N846" i="1"/>
  <c r="O846" i="1"/>
  <c r="P846" i="1"/>
  <c r="Q846" i="1"/>
  <c r="R846" i="1"/>
  <c r="S846" i="1"/>
  <c r="T846" i="1"/>
  <c r="U846" i="1"/>
  <c r="V846" i="1"/>
  <c r="W846" i="1"/>
  <c r="X846" i="1"/>
  <c r="Y846" i="1"/>
  <c r="Z846" i="1"/>
  <c r="AA846" i="1"/>
  <c r="AB846" i="1"/>
  <c r="AC846" i="1"/>
  <c r="AD846" i="1"/>
  <c r="AE846" i="1"/>
  <c r="AF846" i="1"/>
  <c r="AG846" i="1"/>
  <c r="AH846" i="1"/>
  <c r="AI846" i="1"/>
  <c r="AJ846" i="1"/>
  <c r="AK846" i="1"/>
  <c r="AL846" i="1"/>
  <c r="AM846" i="1"/>
  <c r="AN846" i="1"/>
  <c r="AO846" i="1"/>
  <c r="AP846" i="1"/>
  <c r="AQ846" i="1"/>
  <c r="AR846" i="1"/>
  <c r="AS846" i="1"/>
  <c r="AT846" i="1"/>
  <c r="AU846" i="1"/>
  <c r="AV846" i="1"/>
  <c r="AW846" i="1"/>
  <c r="AX846" i="1"/>
  <c r="AY846" i="1"/>
  <c r="AZ846" i="1"/>
  <c r="BA846" i="1"/>
  <c r="BB846" i="1"/>
  <c r="BC846" i="1"/>
  <c r="BD846" i="1"/>
  <c r="BE846" i="1"/>
  <c r="BF846" i="1"/>
  <c r="H847" i="1"/>
  <c r="I847" i="1"/>
  <c r="J847" i="1"/>
  <c r="K847" i="1"/>
  <c r="L847" i="1"/>
  <c r="M847" i="1"/>
  <c r="N847" i="1"/>
  <c r="O847" i="1"/>
  <c r="P847" i="1"/>
  <c r="Q847" i="1"/>
  <c r="R847" i="1"/>
  <c r="S847" i="1"/>
  <c r="T847" i="1"/>
  <c r="U847" i="1"/>
  <c r="V847" i="1"/>
  <c r="W847" i="1"/>
  <c r="X847" i="1"/>
  <c r="Y847" i="1"/>
  <c r="Z847" i="1"/>
  <c r="AA847" i="1"/>
  <c r="AB847" i="1"/>
  <c r="AC847" i="1"/>
  <c r="AD847" i="1"/>
  <c r="AE847" i="1"/>
  <c r="AF847" i="1"/>
  <c r="AG847" i="1"/>
  <c r="AH847" i="1"/>
  <c r="AI847" i="1"/>
  <c r="AJ847" i="1"/>
  <c r="AK847" i="1"/>
  <c r="AL847" i="1"/>
  <c r="AM847" i="1"/>
  <c r="AN847" i="1"/>
  <c r="AO847" i="1"/>
  <c r="AP847" i="1"/>
  <c r="AQ847" i="1"/>
  <c r="AR847" i="1"/>
  <c r="AS847" i="1"/>
  <c r="AT847" i="1"/>
  <c r="AU847" i="1"/>
  <c r="AV847" i="1"/>
  <c r="AW847" i="1"/>
  <c r="AX847" i="1"/>
  <c r="AY847" i="1"/>
  <c r="AZ847" i="1"/>
  <c r="BA847" i="1"/>
  <c r="BB847" i="1"/>
  <c r="BC847" i="1"/>
  <c r="BD847" i="1"/>
  <c r="BE847" i="1"/>
  <c r="BF847" i="1"/>
  <c r="H848" i="1"/>
  <c r="I848" i="1"/>
  <c r="J848" i="1"/>
  <c r="K848" i="1"/>
  <c r="L848" i="1"/>
  <c r="M848" i="1"/>
  <c r="N848" i="1"/>
  <c r="O848" i="1"/>
  <c r="P848" i="1"/>
  <c r="Q848" i="1"/>
  <c r="R848" i="1"/>
  <c r="S848" i="1"/>
  <c r="T848" i="1"/>
  <c r="U848" i="1"/>
  <c r="V848" i="1"/>
  <c r="W848" i="1"/>
  <c r="X848" i="1"/>
  <c r="Y848" i="1"/>
  <c r="Z848" i="1"/>
  <c r="AA848" i="1"/>
  <c r="AB848" i="1"/>
  <c r="AC848" i="1"/>
  <c r="AD848" i="1"/>
  <c r="AE848" i="1"/>
  <c r="AF848" i="1"/>
  <c r="AG848" i="1"/>
  <c r="AH848" i="1"/>
  <c r="AI848" i="1"/>
  <c r="AJ848" i="1"/>
  <c r="AK848" i="1"/>
  <c r="AL848" i="1"/>
  <c r="AM848" i="1"/>
  <c r="AN848" i="1"/>
  <c r="AO848" i="1"/>
  <c r="AP848" i="1"/>
  <c r="AQ848" i="1"/>
  <c r="AR848" i="1"/>
  <c r="AS848" i="1"/>
  <c r="AT848" i="1"/>
  <c r="AU848" i="1"/>
  <c r="AV848" i="1"/>
  <c r="AW848" i="1"/>
  <c r="AX848" i="1"/>
  <c r="AY848" i="1"/>
  <c r="AZ848" i="1"/>
  <c r="BA848" i="1"/>
  <c r="BB848" i="1"/>
  <c r="BC848" i="1"/>
  <c r="BD848" i="1"/>
  <c r="BE848" i="1"/>
  <c r="BF848" i="1"/>
  <c r="H849" i="1"/>
  <c r="I849" i="1"/>
  <c r="J849" i="1"/>
  <c r="K849" i="1"/>
  <c r="L849" i="1"/>
  <c r="M849" i="1"/>
  <c r="N849" i="1"/>
  <c r="O849" i="1"/>
  <c r="P849" i="1"/>
  <c r="Q849" i="1"/>
  <c r="R849" i="1"/>
  <c r="S849" i="1"/>
  <c r="T849" i="1"/>
  <c r="U849" i="1"/>
  <c r="V849" i="1"/>
  <c r="W849" i="1"/>
  <c r="X849" i="1"/>
  <c r="Y849" i="1"/>
  <c r="Z849" i="1"/>
  <c r="AA849" i="1"/>
  <c r="AB849" i="1"/>
  <c r="AC849" i="1"/>
  <c r="AD849" i="1"/>
  <c r="AE849" i="1"/>
  <c r="AF849" i="1"/>
  <c r="AG849" i="1"/>
  <c r="AH849" i="1"/>
  <c r="AI849" i="1"/>
  <c r="AJ849" i="1"/>
  <c r="AK849" i="1"/>
  <c r="AL849" i="1"/>
  <c r="AM849" i="1"/>
  <c r="AN849" i="1"/>
  <c r="AO849" i="1"/>
  <c r="AP849" i="1"/>
  <c r="AQ849" i="1"/>
  <c r="AR849" i="1"/>
  <c r="AS849" i="1"/>
  <c r="AT849" i="1"/>
  <c r="AU849" i="1"/>
  <c r="AV849" i="1"/>
  <c r="AW849" i="1"/>
  <c r="AX849" i="1"/>
  <c r="AY849" i="1"/>
  <c r="AZ849" i="1"/>
  <c r="BA849" i="1"/>
  <c r="BB849" i="1"/>
  <c r="BC849" i="1"/>
  <c r="BD849" i="1"/>
  <c r="BE849" i="1"/>
  <c r="BF849" i="1"/>
  <c r="H850" i="1"/>
  <c r="I850" i="1"/>
  <c r="J850" i="1"/>
  <c r="K850" i="1"/>
  <c r="L850" i="1"/>
  <c r="M850" i="1"/>
  <c r="N850" i="1"/>
  <c r="O850" i="1"/>
  <c r="P850" i="1"/>
  <c r="Q850" i="1"/>
  <c r="R850" i="1"/>
  <c r="S850" i="1"/>
  <c r="T850" i="1"/>
  <c r="U850" i="1"/>
  <c r="V850" i="1"/>
  <c r="W850" i="1"/>
  <c r="X850" i="1"/>
  <c r="Y850" i="1"/>
  <c r="Z850" i="1"/>
  <c r="AA850" i="1"/>
  <c r="AB850" i="1"/>
  <c r="AC850" i="1"/>
  <c r="AD850" i="1"/>
  <c r="AE850" i="1"/>
  <c r="AF850" i="1"/>
  <c r="AG850" i="1"/>
  <c r="AH850" i="1"/>
  <c r="AI850" i="1"/>
  <c r="AJ850" i="1"/>
  <c r="AK850" i="1"/>
  <c r="AL850" i="1"/>
  <c r="AM850" i="1"/>
  <c r="AN850" i="1"/>
  <c r="AO850" i="1"/>
  <c r="AP850" i="1"/>
  <c r="AQ850" i="1"/>
  <c r="AR850" i="1"/>
  <c r="AS850" i="1"/>
  <c r="AT850" i="1"/>
  <c r="AU850" i="1"/>
  <c r="AV850" i="1"/>
  <c r="AW850" i="1"/>
  <c r="AX850" i="1"/>
  <c r="AY850" i="1"/>
  <c r="AZ850" i="1"/>
  <c r="BA850" i="1"/>
  <c r="BB850" i="1"/>
  <c r="BC850" i="1"/>
  <c r="BD850" i="1"/>
  <c r="BE850" i="1"/>
  <c r="BF850" i="1"/>
  <c r="H851" i="1"/>
  <c r="I851" i="1"/>
  <c r="J851" i="1"/>
  <c r="K851" i="1"/>
  <c r="L851" i="1"/>
  <c r="M851" i="1"/>
  <c r="N851" i="1"/>
  <c r="O851" i="1"/>
  <c r="P851" i="1"/>
  <c r="Q851" i="1"/>
  <c r="R851" i="1"/>
  <c r="S851" i="1"/>
  <c r="T851" i="1"/>
  <c r="U851" i="1"/>
  <c r="V851" i="1"/>
  <c r="W851" i="1"/>
  <c r="X851" i="1"/>
  <c r="Y851" i="1"/>
  <c r="Z851" i="1"/>
  <c r="AA851" i="1"/>
  <c r="AB851" i="1"/>
  <c r="AC851" i="1"/>
  <c r="AD851" i="1"/>
  <c r="AE851" i="1"/>
  <c r="AF851" i="1"/>
  <c r="AG851" i="1"/>
  <c r="AH851" i="1"/>
  <c r="AI851" i="1"/>
  <c r="AJ851" i="1"/>
  <c r="AK851" i="1"/>
  <c r="AL851" i="1"/>
  <c r="AM851" i="1"/>
  <c r="AN851" i="1"/>
  <c r="AO851" i="1"/>
  <c r="AP851" i="1"/>
  <c r="AQ851" i="1"/>
  <c r="AR851" i="1"/>
  <c r="AS851" i="1"/>
  <c r="AT851" i="1"/>
  <c r="AU851" i="1"/>
  <c r="AV851" i="1"/>
  <c r="AW851" i="1"/>
  <c r="AX851" i="1"/>
  <c r="AY851" i="1"/>
  <c r="AZ851" i="1"/>
  <c r="BA851" i="1"/>
  <c r="BB851" i="1"/>
  <c r="BC851" i="1"/>
  <c r="BD851" i="1"/>
  <c r="BE851" i="1"/>
  <c r="BF851" i="1"/>
  <c r="H852" i="1"/>
  <c r="I852" i="1"/>
  <c r="J852" i="1"/>
  <c r="K852" i="1"/>
  <c r="L852" i="1"/>
  <c r="M852" i="1"/>
  <c r="N852" i="1"/>
  <c r="O852" i="1"/>
  <c r="P852" i="1"/>
  <c r="Q852" i="1"/>
  <c r="R852" i="1"/>
  <c r="S852" i="1"/>
  <c r="T852" i="1"/>
  <c r="U852" i="1"/>
  <c r="V852" i="1"/>
  <c r="W852" i="1"/>
  <c r="X852" i="1"/>
  <c r="Y852" i="1"/>
  <c r="Z852" i="1"/>
  <c r="AA852" i="1"/>
  <c r="AB852" i="1"/>
  <c r="AC852" i="1"/>
  <c r="AD852" i="1"/>
  <c r="AE852" i="1"/>
  <c r="AF852" i="1"/>
  <c r="AG852" i="1"/>
  <c r="AH852" i="1"/>
  <c r="AI852" i="1"/>
  <c r="AJ852" i="1"/>
  <c r="AK852" i="1"/>
  <c r="AL852" i="1"/>
  <c r="AM852" i="1"/>
  <c r="AN852" i="1"/>
  <c r="AO852" i="1"/>
  <c r="AP852" i="1"/>
  <c r="AQ852" i="1"/>
  <c r="AR852" i="1"/>
  <c r="AS852" i="1"/>
  <c r="AT852" i="1"/>
  <c r="AU852" i="1"/>
  <c r="AV852" i="1"/>
  <c r="AW852" i="1"/>
  <c r="AX852" i="1"/>
  <c r="AY852" i="1"/>
  <c r="AZ852" i="1"/>
  <c r="BA852" i="1"/>
  <c r="BB852" i="1"/>
  <c r="BC852" i="1"/>
  <c r="BD852" i="1"/>
  <c r="BE852" i="1"/>
  <c r="BF852" i="1"/>
  <c r="H853" i="1"/>
  <c r="I853" i="1"/>
  <c r="J853" i="1"/>
  <c r="K853" i="1"/>
  <c r="L853" i="1"/>
  <c r="M853" i="1"/>
  <c r="N853" i="1"/>
  <c r="O853" i="1"/>
  <c r="P853" i="1"/>
  <c r="Q853" i="1"/>
  <c r="R853" i="1"/>
  <c r="S853" i="1"/>
  <c r="T853" i="1"/>
  <c r="U853" i="1"/>
  <c r="V853" i="1"/>
  <c r="W853" i="1"/>
  <c r="X853" i="1"/>
  <c r="Y853" i="1"/>
  <c r="Z853" i="1"/>
  <c r="AA853" i="1"/>
  <c r="AB853" i="1"/>
  <c r="AC853" i="1"/>
  <c r="AD853" i="1"/>
  <c r="AE853" i="1"/>
  <c r="AF853" i="1"/>
  <c r="AG853" i="1"/>
  <c r="AH853" i="1"/>
  <c r="AI853" i="1"/>
  <c r="AJ853" i="1"/>
  <c r="AK853" i="1"/>
  <c r="AL853" i="1"/>
  <c r="AM853" i="1"/>
  <c r="AN853" i="1"/>
  <c r="AO853" i="1"/>
  <c r="AP853" i="1"/>
  <c r="AQ853" i="1"/>
  <c r="AR853" i="1"/>
  <c r="AS853" i="1"/>
  <c r="AT853" i="1"/>
  <c r="AU853" i="1"/>
  <c r="AV853" i="1"/>
  <c r="AW853" i="1"/>
  <c r="AX853" i="1"/>
  <c r="AY853" i="1"/>
  <c r="AZ853" i="1"/>
  <c r="BA853" i="1"/>
  <c r="BB853" i="1"/>
  <c r="BC853" i="1"/>
  <c r="BD853" i="1"/>
  <c r="BE853" i="1"/>
  <c r="BF853" i="1"/>
  <c r="H854" i="1"/>
  <c r="I854" i="1"/>
  <c r="J854" i="1"/>
  <c r="K854" i="1"/>
  <c r="L854" i="1"/>
  <c r="M854" i="1"/>
  <c r="N854" i="1"/>
  <c r="O854" i="1"/>
  <c r="P854" i="1"/>
  <c r="Q854" i="1"/>
  <c r="R854" i="1"/>
  <c r="S854" i="1"/>
  <c r="T854" i="1"/>
  <c r="U854" i="1"/>
  <c r="V854" i="1"/>
  <c r="W854" i="1"/>
  <c r="X854" i="1"/>
  <c r="Y854" i="1"/>
  <c r="Z854" i="1"/>
  <c r="AA854" i="1"/>
  <c r="AB854" i="1"/>
  <c r="AC854" i="1"/>
  <c r="AD854" i="1"/>
  <c r="AE854" i="1"/>
  <c r="AF854" i="1"/>
  <c r="AG854" i="1"/>
  <c r="AH854" i="1"/>
  <c r="AI854" i="1"/>
  <c r="AJ854" i="1"/>
  <c r="AK854" i="1"/>
  <c r="AL854" i="1"/>
  <c r="AM854" i="1"/>
  <c r="AN854" i="1"/>
  <c r="AO854" i="1"/>
  <c r="AP854" i="1"/>
  <c r="AQ854" i="1"/>
  <c r="AR854" i="1"/>
  <c r="AS854" i="1"/>
  <c r="AT854" i="1"/>
  <c r="AU854" i="1"/>
  <c r="AV854" i="1"/>
  <c r="AW854" i="1"/>
  <c r="AX854" i="1"/>
  <c r="AY854" i="1"/>
  <c r="AZ854" i="1"/>
  <c r="BA854" i="1"/>
  <c r="BB854" i="1"/>
  <c r="BC854" i="1"/>
  <c r="BD854" i="1"/>
  <c r="BE854" i="1"/>
  <c r="BF854" i="1"/>
  <c r="H855" i="1"/>
  <c r="I855" i="1"/>
  <c r="J855" i="1"/>
  <c r="K855" i="1"/>
  <c r="L855" i="1"/>
  <c r="M855" i="1"/>
  <c r="N855" i="1"/>
  <c r="O855" i="1"/>
  <c r="P855" i="1"/>
  <c r="Q855" i="1"/>
  <c r="R855" i="1"/>
  <c r="S855" i="1"/>
  <c r="T855" i="1"/>
  <c r="U855" i="1"/>
  <c r="V855" i="1"/>
  <c r="W855" i="1"/>
  <c r="X855" i="1"/>
  <c r="Y855" i="1"/>
  <c r="Z855" i="1"/>
  <c r="AA855" i="1"/>
  <c r="AB855" i="1"/>
  <c r="AC855" i="1"/>
  <c r="AD855" i="1"/>
  <c r="AE855" i="1"/>
  <c r="AF855" i="1"/>
  <c r="AG855" i="1"/>
  <c r="AH855" i="1"/>
  <c r="AI855" i="1"/>
  <c r="AJ855" i="1"/>
  <c r="AK855" i="1"/>
  <c r="AL855" i="1"/>
  <c r="AM855" i="1"/>
  <c r="AN855" i="1"/>
  <c r="AO855" i="1"/>
  <c r="AP855" i="1"/>
  <c r="AQ855" i="1"/>
  <c r="AR855" i="1"/>
  <c r="AS855" i="1"/>
  <c r="AT855" i="1"/>
  <c r="AU855" i="1"/>
  <c r="AV855" i="1"/>
  <c r="AW855" i="1"/>
  <c r="AX855" i="1"/>
  <c r="AY855" i="1"/>
  <c r="AZ855" i="1"/>
  <c r="BA855" i="1"/>
  <c r="BB855" i="1"/>
  <c r="BC855" i="1"/>
  <c r="BD855" i="1"/>
  <c r="BE855" i="1"/>
  <c r="BF855" i="1"/>
  <c r="H856" i="1"/>
  <c r="I856" i="1"/>
  <c r="J856" i="1"/>
  <c r="K856" i="1"/>
  <c r="L856" i="1"/>
  <c r="M856" i="1"/>
  <c r="N856" i="1"/>
  <c r="O856" i="1"/>
  <c r="P856" i="1"/>
  <c r="Q856" i="1"/>
  <c r="R856" i="1"/>
  <c r="S856" i="1"/>
  <c r="T856" i="1"/>
  <c r="U856" i="1"/>
  <c r="V856" i="1"/>
  <c r="W856" i="1"/>
  <c r="X856" i="1"/>
  <c r="Y856" i="1"/>
  <c r="Z856" i="1"/>
  <c r="AA856" i="1"/>
  <c r="AB856" i="1"/>
  <c r="AC856" i="1"/>
  <c r="AD856" i="1"/>
  <c r="AE856" i="1"/>
  <c r="AF856" i="1"/>
  <c r="AG856" i="1"/>
  <c r="AH856" i="1"/>
  <c r="AI856" i="1"/>
  <c r="AJ856" i="1"/>
  <c r="AK856" i="1"/>
  <c r="AL856" i="1"/>
  <c r="AM856" i="1"/>
  <c r="AN856" i="1"/>
  <c r="AO856" i="1"/>
  <c r="AP856" i="1"/>
  <c r="AQ856" i="1"/>
  <c r="AR856" i="1"/>
  <c r="AS856" i="1"/>
  <c r="AT856" i="1"/>
  <c r="AU856" i="1"/>
  <c r="AV856" i="1"/>
  <c r="AW856" i="1"/>
  <c r="AX856" i="1"/>
  <c r="AY856" i="1"/>
  <c r="AZ856" i="1"/>
  <c r="BA856" i="1"/>
  <c r="BB856" i="1"/>
  <c r="BC856" i="1"/>
  <c r="BD856" i="1"/>
  <c r="BE856" i="1"/>
  <c r="BF856" i="1"/>
  <c r="H857" i="1"/>
  <c r="I857" i="1"/>
  <c r="J857" i="1"/>
  <c r="K857" i="1"/>
  <c r="L857" i="1"/>
  <c r="M857" i="1"/>
  <c r="N857" i="1"/>
  <c r="O857" i="1"/>
  <c r="P857" i="1"/>
  <c r="Q857" i="1"/>
  <c r="R857" i="1"/>
  <c r="S857" i="1"/>
  <c r="T857" i="1"/>
  <c r="U857" i="1"/>
  <c r="V857" i="1"/>
  <c r="W857" i="1"/>
  <c r="X857" i="1"/>
  <c r="Y857" i="1"/>
  <c r="Z857" i="1"/>
  <c r="AA857" i="1"/>
  <c r="AB857" i="1"/>
  <c r="AC857" i="1"/>
  <c r="AD857" i="1"/>
  <c r="AE857" i="1"/>
  <c r="AF857" i="1"/>
  <c r="AG857" i="1"/>
  <c r="AH857" i="1"/>
  <c r="AI857" i="1"/>
  <c r="AJ857" i="1"/>
  <c r="AK857" i="1"/>
  <c r="AL857" i="1"/>
  <c r="AM857" i="1"/>
  <c r="AN857" i="1"/>
  <c r="AO857" i="1"/>
  <c r="AP857" i="1"/>
  <c r="AQ857" i="1"/>
  <c r="AR857" i="1"/>
  <c r="AS857" i="1"/>
  <c r="AT857" i="1"/>
  <c r="AU857" i="1"/>
  <c r="AV857" i="1"/>
  <c r="AW857" i="1"/>
  <c r="AX857" i="1"/>
  <c r="AY857" i="1"/>
  <c r="AZ857" i="1"/>
  <c r="BA857" i="1"/>
  <c r="BB857" i="1"/>
  <c r="BC857" i="1"/>
  <c r="BD857" i="1"/>
  <c r="BE857" i="1"/>
  <c r="BF857" i="1"/>
  <c r="H858" i="1"/>
  <c r="I858" i="1"/>
  <c r="J858" i="1"/>
  <c r="K858" i="1"/>
  <c r="L858" i="1"/>
  <c r="M858" i="1"/>
  <c r="N858" i="1"/>
  <c r="O858" i="1"/>
  <c r="P858" i="1"/>
  <c r="Q858" i="1"/>
  <c r="R858" i="1"/>
  <c r="S858" i="1"/>
  <c r="T858" i="1"/>
  <c r="U858" i="1"/>
  <c r="V858" i="1"/>
  <c r="W858" i="1"/>
  <c r="X858" i="1"/>
  <c r="Y858" i="1"/>
  <c r="Z858" i="1"/>
  <c r="AA858" i="1"/>
  <c r="AB858" i="1"/>
  <c r="AC858" i="1"/>
  <c r="AD858" i="1"/>
  <c r="AE858" i="1"/>
  <c r="AF858" i="1"/>
  <c r="AG858" i="1"/>
  <c r="AH858" i="1"/>
  <c r="AI858" i="1"/>
  <c r="AJ858" i="1"/>
  <c r="AK858" i="1"/>
  <c r="AL858" i="1"/>
  <c r="AM858" i="1"/>
  <c r="AN858" i="1"/>
  <c r="AO858" i="1"/>
  <c r="AP858" i="1"/>
  <c r="AQ858" i="1"/>
  <c r="AR858" i="1"/>
  <c r="AS858" i="1"/>
  <c r="AT858" i="1"/>
  <c r="AU858" i="1"/>
  <c r="AV858" i="1"/>
  <c r="AW858" i="1"/>
  <c r="AX858" i="1"/>
  <c r="AY858" i="1"/>
  <c r="AZ858" i="1"/>
  <c r="BA858" i="1"/>
  <c r="BB858" i="1"/>
  <c r="BC858" i="1"/>
  <c r="BD858" i="1"/>
  <c r="BE858" i="1"/>
  <c r="BF858" i="1"/>
  <c r="H859" i="1"/>
  <c r="I859" i="1"/>
  <c r="J859" i="1"/>
  <c r="K859" i="1"/>
  <c r="L859" i="1"/>
  <c r="M859" i="1"/>
  <c r="N859" i="1"/>
  <c r="O859" i="1"/>
  <c r="P859" i="1"/>
  <c r="Q859" i="1"/>
  <c r="R859" i="1"/>
  <c r="S859" i="1"/>
  <c r="T859" i="1"/>
  <c r="U859" i="1"/>
  <c r="V859" i="1"/>
  <c r="W859" i="1"/>
  <c r="X859" i="1"/>
  <c r="Y859" i="1"/>
  <c r="Z859" i="1"/>
  <c r="AA859" i="1"/>
  <c r="AB859" i="1"/>
  <c r="AC859" i="1"/>
  <c r="AD859" i="1"/>
  <c r="AE859" i="1"/>
  <c r="AF859" i="1"/>
  <c r="AG859" i="1"/>
  <c r="AH859" i="1"/>
  <c r="AI859" i="1"/>
  <c r="AJ859" i="1"/>
  <c r="AK859" i="1"/>
  <c r="AL859" i="1"/>
  <c r="AM859" i="1"/>
  <c r="AN859" i="1"/>
  <c r="AO859" i="1"/>
  <c r="AP859" i="1"/>
  <c r="AQ859" i="1"/>
  <c r="AR859" i="1"/>
  <c r="AS859" i="1"/>
  <c r="AT859" i="1"/>
  <c r="AU859" i="1"/>
  <c r="AV859" i="1"/>
  <c r="AW859" i="1"/>
  <c r="AX859" i="1"/>
  <c r="AY859" i="1"/>
  <c r="AZ859" i="1"/>
  <c r="BA859" i="1"/>
  <c r="BB859" i="1"/>
  <c r="BC859" i="1"/>
  <c r="BD859" i="1"/>
  <c r="BE859" i="1"/>
  <c r="BF859" i="1"/>
  <c r="H860" i="1"/>
  <c r="I860" i="1"/>
  <c r="J860" i="1"/>
  <c r="K860" i="1"/>
  <c r="L860" i="1"/>
  <c r="M860" i="1"/>
  <c r="N860" i="1"/>
  <c r="O860" i="1"/>
  <c r="P860" i="1"/>
  <c r="Q860" i="1"/>
  <c r="R860" i="1"/>
  <c r="S860" i="1"/>
  <c r="T860" i="1"/>
  <c r="U860" i="1"/>
  <c r="V860" i="1"/>
  <c r="W860" i="1"/>
  <c r="X860" i="1"/>
  <c r="Y860" i="1"/>
  <c r="Z860" i="1"/>
  <c r="AA860" i="1"/>
  <c r="AB860" i="1"/>
  <c r="AC860" i="1"/>
  <c r="AD860" i="1"/>
  <c r="AE860" i="1"/>
  <c r="AF860" i="1"/>
  <c r="AG860" i="1"/>
  <c r="AH860" i="1"/>
  <c r="AI860" i="1"/>
  <c r="AJ860" i="1"/>
  <c r="AK860" i="1"/>
  <c r="AL860" i="1"/>
  <c r="AM860" i="1"/>
  <c r="AN860" i="1"/>
  <c r="AO860" i="1"/>
  <c r="AP860" i="1"/>
  <c r="AQ860" i="1"/>
  <c r="AR860" i="1"/>
  <c r="AS860" i="1"/>
  <c r="AT860" i="1"/>
  <c r="AU860" i="1"/>
  <c r="AV860" i="1"/>
  <c r="AW860" i="1"/>
  <c r="AX860" i="1"/>
  <c r="AY860" i="1"/>
  <c r="AZ860" i="1"/>
  <c r="BA860" i="1"/>
  <c r="BB860" i="1"/>
  <c r="BC860" i="1"/>
  <c r="BD860" i="1"/>
  <c r="BE860" i="1"/>
  <c r="BF860" i="1"/>
  <c r="H861" i="1"/>
  <c r="I861" i="1"/>
  <c r="J861" i="1"/>
  <c r="K861" i="1"/>
  <c r="L861" i="1"/>
  <c r="M861" i="1"/>
  <c r="N861" i="1"/>
  <c r="O861" i="1"/>
  <c r="P861" i="1"/>
  <c r="Q861" i="1"/>
  <c r="R861" i="1"/>
  <c r="S861" i="1"/>
  <c r="T861" i="1"/>
  <c r="U861" i="1"/>
  <c r="V861" i="1"/>
  <c r="W861" i="1"/>
  <c r="X861" i="1"/>
  <c r="Y861" i="1"/>
  <c r="Z861" i="1"/>
  <c r="AA861" i="1"/>
  <c r="AB861" i="1"/>
  <c r="AC861" i="1"/>
  <c r="AD861" i="1"/>
  <c r="AE861" i="1"/>
  <c r="AF861" i="1"/>
  <c r="AG861" i="1"/>
  <c r="AH861" i="1"/>
  <c r="AI861" i="1"/>
  <c r="AJ861" i="1"/>
  <c r="AK861" i="1"/>
  <c r="AL861" i="1"/>
  <c r="AM861" i="1"/>
  <c r="AN861" i="1"/>
  <c r="AO861" i="1"/>
  <c r="AP861" i="1"/>
  <c r="AQ861" i="1"/>
  <c r="AR861" i="1"/>
  <c r="AS861" i="1"/>
  <c r="AT861" i="1"/>
  <c r="AU861" i="1"/>
  <c r="AV861" i="1"/>
  <c r="AW861" i="1"/>
  <c r="AX861" i="1"/>
  <c r="AY861" i="1"/>
  <c r="AZ861" i="1"/>
  <c r="BA861" i="1"/>
  <c r="BB861" i="1"/>
  <c r="BC861" i="1"/>
  <c r="BD861" i="1"/>
  <c r="BE861" i="1"/>
  <c r="BF861" i="1"/>
  <c r="H862" i="1"/>
  <c r="I862" i="1"/>
  <c r="J862" i="1"/>
  <c r="K862" i="1"/>
  <c r="L862" i="1"/>
  <c r="M862" i="1"/>
  <c r="N862" i="1"/>
  <c r="O862" i="1"/>
  <c r="P862" i="1"/>
  <c r="Q862" i="1"/>
  <c r="R862" i="1"/>
  <c r="S862" i="1"/>
  <c r="T862" i="1"/>
  <c r="U862" i="1"/>
  <c r="V862" i="1"/>
  <c r="W862" i="1"/>
  <c r="X862" i="1"/>
  <c r="Y862" i="1"/>
  <c r="Z862" i="1"/>
  <c r="AA862" i="1"/>
  <c r="AB862" i="1"/>
  <c r="AC862" i="1"/>
  <c r="AD862" i="1"/>
  <c r="AE862" i="1"/>
  <c r="AF862" i="1"/>
  <c r="AG862" i="1"/>
  <c r="AH862" i="1"/>
  <c r="AI862" i="1"/>
  <c r="AJ862" i="1"/>
  <c r="AK862" i="1"/>
  <c r="AL862" i="1"/>
  <c r="AM862" i="1"/>
  <c r="AN862" i="1"/>
  <c r="AO862" i="1"/>
  <c r="AP862" i="1"/>
  <c r="AQ862" i="1"/>
  <c r="AR862" i="1"/>
  <c r="AS862" i="1"/>
  <c r="AT862" i="1"/>
  <c r="AU862" i="1"/>
  <c r="AV862" i="1"/>
  <c r="AW862" i="1"/>
  <c r="AX862" i="1"/>
  <c r="AY862" i="1"/>
  <c r="AZ862" i="1"/>
  <c r="BA862" i="1"/>
  <c r="BB862" i="1"/>
  <c r="BC862" i="1"/>
  <c r="BD862" i="1"/>
  <c r="BE862" i="1"/>
  <c r="BF862" i="1"/>
  <c r="H863" i="1"/>
  <c r="I863" i="1"/>
  <c r="J863" i="1"/>
  <c r="K863" i="1"/>
  <c r="L863" i="1"/>
  <c r="M863" i="1"/>
  <c r="N863" i="1"/>
  <c r="O863" i="1"/>
  <c r="P863" i="1"/>
  <c r="Q863" i="1"/>
  <c r="R863" i="1"/>
  <c r="S863" i="1"/>
  <c r="T863" i="1"/>
  <c r="U863" i="1"/>
  <c r="V863" i="1"/>
  <c r="W863" i="1"/>
  <c r="X863" i="1"/>
  <c r="Y863" i="1"/>
  <c r="Z863" i="1"/>
  <c r="AA863" i="1"/>
  <c r="AB863" i="1"/>
  <c r="AC863" i="1"/>
  <c r="AD863" i="1"/>
  <c r="AE863" i="1"/>
  <c r="AF863" i="1"/>
  <c r="AG863" i="1"/>
  <c r="AH863" i="1"/>
  <c r="AI863" i="1"/>
  <c r="AJ863" i="1"/>
  <c r="AK863" i="1"/>
  <c r="AL863" i="1"/>
  <c r="AM863" i="1"/>
  <c r="AN863" i="1"/>
  <c r="AO863" i="1"/>
  <c r="AP863" i="1"/>
  <c r="AQ863" i="1"/>
  <c r="AR863" i="1"/>
  <c r="AS863" i="1"/>
  <c r="AT863" i="1"/>
  <c r="AU863" i="1"/>
  <c r="AV863" i="1"/>
  <c r="AW863" i="1"/>
  <c r="AX863" i="1"/>
  <c r="AY863" i="1"/>
  <c r="AZ863" i="1"/>
  <c r="BA863" i="1"/>
  <c r="BB863" i="1"/>
  <c r="BC863" i="1"/>
  <c r="BD863" i="1"/>
  <c r="BE863" i="1"/>
  <c r="BF863" i="1"/>
  <c r="H864" i="1"/>
  <c r="I864" i="1"/>
  <c r="J864" i="1"/>
  <c r="K864" i="1"/>
  <c r="L864" i="1"/>
  <c r="M864" i="1"/>
  <c r="N864" i="1"/>
  <c r="O864" i="1"/>
  <c r="P864" i="1"/>
  <c r="Q864" i="1"/>
  <c r="R864" i="1"/>
  <c r="S864" i="1"/>
  <c r="T864" i="1"/>
  <c r="U864" i="1"/>
  <c r="V864" i="1"/>
  <c r="W864" i="1"/>
  <c r="X864" i="1"/>
  <c r="Y864" i="1"/>
  <c r="Z864" i="1"/>
  <c r="AA864" i="1"/>
  <c r="AB864" i="1"/>
  <c r="AC864" i="1"/>
  <c r="AD864" i="1"/>
  <c r="AE864" i="1"/>
  <c r="AF864" i="1"/>
  <c r="AG864" i="1"/>
  <c r="AH864" i="1"/>
  <c r="AI864" i="1"/>
  <c r="AJ864" i="1"/>
  <c r="AK864" i="1"/>
  <c r="AL864" i="1"/>
  <c r="AM864" i="1"/>
  <c r="AN864" i="1"/>
  <c r="AO864" i="1"/>
  <c r="AP864" i="1"/>
  <c r="AQ864" i="1"/>
  <c r="AR864" i="1"/>
  <c r="AS864" i="1"/>
  <c r="AT864" i="1"/>
  <c r="AU864" i="1"/>
  <c r="AV864" i="1"/>
  <c r="AW864" i="1"/>
  <c r="AX864" i="1"/>
  <c r="AY864" i="1"/>
  <c r="AZ864" i="1"/>
  <c r="BA864" i="1"/>
  <c r="BB864" i="1"/>
  <c r="BC864" i="1"/>
  <c r="BD864" i="1"/>
  <c r="BE864" i="1"/>
  <c r="BF864" i="1"/>
  <c r="H865" i="1"/>
  <c r="I865" i="1"/>
  <c r="J865" i="1"/>
  <c r="K865" i="1"/>
  <c r="L865" i="1"/>
  <c r="M865" i="1"/>
  <c r="N865" i="1"/>
  <c r="O865" i="1"/>
  <c r="P865" i="1"/>
  <c r="Q865" i="1"/>
  <c r="R865" i="1"/>
  <c r="S865" i="1"/>
  <c r="T865" i="1"/>
  <c r="U865" i="1"/>
  <c r="V865" i="1"/>
  <c r="W865" i="1"/>
  <c r="X865" i="1"/>
  <c r="Y865" i="1"/>
  <c r="Z865" i="1"/>
  <c r="AA865" i="1"/>
  <c r="AB865" i="1"/>
  <c r="AC865" i="1"/>
  <c r="AD865" i="1"/>
  <c r="AE865" i="1"/>
  <c r="AF865" i="1"/>
  <c r="AG865" i="1"/>
  <c r="AH865" i="1"/>
  <c r="AI865" i="1"/>
  <c r="AJ865" i="1"/>
  <c r="AK865" i="1"/>
  <c r="AL865" i="1"/>
  <c r="AM865" i="1"/>
  <c r="AN865" i="1"/>
  <c r="AO865" i="1"/>
  <c r="AP865" i="1"/>
  <c r="AQ865" i="1"/>
  <c r="AR865" i="1"/>
  <c r="AS865" i="1"/>
  <c r="AT865" i="1"/>
  <c r="AU865" i="1"/>
  <c r="AV865" i="1"/>
  <c r="AW865" i="1"/>
  <c r="AX865" i="1"/>
  <c r="AY865" i="1"/>
  <c r="AZ865" i="1"/>
  <c r="BA865" i="1"/>
  <c r="BB865" i="1"/>
  <c r="BC865" i="1"/>
  <c r="BD865" i="1"/>
  <c r="BE865" i="1"/>
  <c r="BF865" i="1"/>
  <c r="H866" i="1"/>
  <c r="I866" i="1"/>
  <c r="J866" i="1"/>
  <c r="K866" i="1"/>
  <c r="L866" i="1"/>
  <c r="M866" i="1"/>
  <c r="N866" i="1"/>
  <c r="O866" i="1"/>
  <c r="P866" i="1"/>
  <c r="Q866" i="1"/>
  <c r="R866" i="1"/>
  <c r="S866" i="1"/>
  <c r="T866" i="1"/>
  <c r="U866" i="1"/>
  <c r="V866" i="1"/>
  <c r="W866" i="1"/>
  <c r="X866" i="1"/>
  <c r="Y866" i="1"/>
  <c r="Z866" i="1"/>
  <c r="AA866" i="1"/>
  <c r="AB866" i="1"/>
  <c r="AC866" i="1"/>
  <c r="AD866" i="1"/>
  <c r="AE866" i="1"/>
  <c r="AF866" i="1"/>
  <c r="AG866" i="1"/>
  <c r="AH866" i="1"/>
  <c r="AI866" i="1"/>
  <c r="AJ866" i="1"/>
  <c r="AK866" i="1"/>
  <c r="AL866" i="1"/>
  <c r="AM866" i="1"/>
  <c r="AN866" i="1"/>
  <c r="AO866" i="1"/>
  <c r="AP866" i="1"/>
  <c r="AQ866" i="1"/>
  <c r="AR866" i="1"/>
  <c r="AS866" i="1"/>
  <c r="AT866" i="1"/>
  <c r="AU866" i="1"/>
  <c r="AV866" i="1"/>
  <c r="AW866" i="1"/>
  <c r="AX866" i="1"/>
  <c r="AY866" i="1"/>
  <c r="AZ866" i="1"/>
  <c r="BA866" i="1"/>
  <c r="BB866" i="1"/>
  <c r="BC866" i="1"/>
  <c r="BD866" i="1"/>
  <c r="BE866" i="1"/>
  <c r="BF866" i="1"/>
  <c r="H867" i="1"/>
  <c r="I867" i="1"/>
  <c r="J867" i="1"/>
  <c r="K867" i="1"/>
  <c r="L867" i="1"/>
  <c r="M867" i="1"/>
  <c r="N867" i="1"/>
  <c r="O867" i="1"/>
  <c r="P867" i="1"/>
  <c r="Q867" i="1"/>
  <c r="R867" i="1"/>
  <c r="S867" i="1"/>
  <c r="T867" i="1"/>
  <c r="U867" i="1"/>
  <c r="V867" i="1"/>
  <c r="W867" i="1"/>
  <c r="X867" i="1"/>
  <c r="Y867" i="1"/>
  <c r="Z867" i="1"/>
  <c r="AA867" i="1"/>
  <c r="AB867" i="1"/>
  <c r="AC867" i="1"/>
  <c r="AD867" i="1"/>
  <c r="AE867" i="1"/>
  <c r="AF867" i="1"/>
  <c r="AG867" i="1"/>
  <c r="AH867" i="1"/>
  <c r="AI867" i="1"/>
  <c r="AJ867" i="1"/>
  <c r="AK867" i="1"/>
  <c r="AL867" i="1"/>
  <c r="AM867" i="1"/>
  <c r="AN867" i="1"/>
  <c r="AO867" i="1"/>
  <c r="AP867" i="1"/>
  <c r="AQ867" i="1"/>
  <c r="AR867" i="1"/>
  <c r="AS867" i="1"/>
  <c r="AT867" i="1"/>
  <c r="AU867" i="1"/>
  <c r="AV867" i="1"/>
  <c r="AW867" i="1"/>
  <c r="AX867" i="1"/>
  <c r="AY867" i="1"/>
  <c r="AZ867" i="1"/>
  <c r="BA867" i="1"/>
  <c r="BB867" i="1"/>
  <c r="BC867" i="1"/>
  <c r="BD867" i="1"/>
  <c r="BE867" i="1"/>
  <c r="BF867" i="1"/>
  <c r="H868" i="1"/>
  <c r="I868" i="1"/>
  <c r="J868" i="1"/>
  <c r="K868" i="1"/>
  <c r="L868" i="1"/>
  <c r="M868" i="1"/>
  <c r="N868" i="1"/>
  <c r="O868" i="1"/>
  <c r="P868" i="1"/>
  <c r="Q868" i="1"/>
  <c r="R868" i="1"/>
  <c r="S868" i="1"/>
  <c r="T868" i="1"/>
  <c r="U868" i="1"/>
  <c r="V868" i="1"/>
  <c r="W868" i="1"/>
  <c r="X868" i="1"/>
  <c r="Y868" i="1"/>
  <c r="Z868" i="1"/>
  <c r="AA868" i="1"/>
  <c r="AB868" i="1"/>
  <c r="AC868" i="1"/>
  <c r="AD868" i="1"/>
  <c r="AE868" i="1"/>
  <c r="AF868" i="1"/>
  <c r="AG868" i="1"/>
  <c r="AH868" i="1"/>
  <c r="AI868" i="1"/>
  <c r="AJ868" i="1"/>
  <c r="AK868" i="1"/>
  <c r="AL868" i="1"/>
  <c r="AM868" i="1"/>
  <c r="AN868" i="1"/>
  <c r="AO868" i="1"/>
  <c r="AP868" i="1"/>
  <c r="AQ868" i="1"/>
  <c r="AR868" i="1"/>
  <c r="AS868" i="1"/>
  <c r="AT868" i="1"/>
  <c r="AU868" i="1"/>
  <c r="AV868" i="1"/>
  <c r="AW868" i="1"/>
  <c r="AX868" i="1"/>
  <c r="AY868" i="1"/>
  <c r="AZ868" i="1"/>
  <c r="BA868" i="1"/>
  <c r="BB868" i="1"/>
  <c r="BC868" i="1"/>
  <c r="BD868" i="1"/>
  <c r="BE868" i="1"/>
  <c r="BF868" i="1"/>
  <c r="H869" i="1"/>
  <c r="I869" i="1"/>
  <c r="J869" i="1"/>
  <c r="K869" i="1"/>
  <c r="L869" i="1"/>
  <c r="M869" i="1"/>
  <c r="N869" i="1"/>
  <c r="O869" i="1"/>
  <c r="P869" i="1"/>
  <c r="Q869" i="1"/>
  <c r="R869" i="1"/>
  <c r="S869" i="1"/>
  <c r="T869" i="1"/>
  <c r="U869" i="1"/>
  <c r="V869" i="1"/>
  <c r="W869" i="1"/>
  <c r="X869" i="1"/>
  <c r="Y869" i="1"/>
  <c r="Z869" i="1"/>
  <c r="AA869" i="1"/>
  <c r="AB869" i="1"/>
  <c r="AC869" i="1"/>
  <c r="AD869" i="1"/>
  <c r="AE869" i="1"/>
  <c r="AF869" i="1"/>
  <c r="AG869" i="1"/>
  <c r="AH869" i="1"/>
  <c r="AI869" i="1"/>
  <c r="AJ869" i="1"/>
  <c r="AK869" i="1"/>
  <c r="AL869" i="1"/>
  <c r="AM869" i="1"/>
  <c r="AN869" i="1"/>
  <c r="AO869" i="1"/>
  <c r="AP869" i="1"/>
  <c r="AQ869" i="1"/>
  <c r="AR869" i="1"/>
  <c r="AS869" i="1"/>
  <c r="AT869" i="1"/>
  <c r="AU869" i="1"/>
  <c r="AV869" i="1"/>
  <c r="AW869" i="1"/>
  <c r="AX869" i="1"/>
  <c r="AY869" i="1"/>
  <c r="AZ869" i="1"/>
  <c r="BA869" i="1"/>
  <c r="BB869" i="1"/>
  <c r="BC869" i="1"/>
  <c r="BD869" i="1"/>
  <c r="BE869" i="1"/>
  <c r="BF869" i="1"/>
  <c r="H870" i="1"/>
  <c r="I870" i="1"/>
  <c r="J870" i="1"/>
  <c r="K870" i="1"/>
  <c r="L870" i="1"/>
  <c r="M870" i="1"/>
  <c r="N870" i="1"/>
  <c r="O870" i="1"/>
  <c r="P870" i="1"/>
  <c r="Q870" i="1"/>
  <c r="R870" i="1"/>
  <c r="S870" i="1"/>
  <c r="T870" i="1"/>
  <c r="U870" i="1"/>
  <c r="V870" i="1"/>
  <c r="W870" i="1"/>
  <c r="X870" i="1"/>
  <c r="Y870" i="1"/>
  <c r="Z870" i="1"/>
  <c r="AA870" i="1"/>
  <c r="AB870" i="1"/>
  <c r="AC870" i="1"/>
  <c r="AD870" i="1"/>
  <c r="AE870" i="1"/>
  <c r="AF870" i="1"/>
  <c r="AG870" i="1"/>
  <c r="AH870" i="1"/>
  <c r="AI870" i="1"/>
  <c r="AJ870" i="1"/>
  <c r="AK870" i="1"/>
  <c r="AL870" i="1"/>
  <c r="AM870" i="1"/>
  <c r="AN870" i="1"/>
  <c r="AO870" i="1"/>
  <c r="AP870" i="1"/>
  <c r="AQ870" i="1"/>
  <c r="AR870" i="1"/>
  <c r="AS870" i="1"/>
  <c r="AT870" i="1"/>
  <c r="AU870" i="1"/>
  <c r="AV870" i="1"/>
  <c r="AW870" i="1"/>
  <c r="AX870" i="1"/>
  <c r="AY870" i="1"/>
  <c r="AZ870" i="1"/>
  <c r="BA870" i="1"/>
  <c r="BB870" i="1"/>
  <c r="BC870" i="1"/>
  <c r="BD870" i="1"/>
  <c r="BE870" i="1"/>
  <c r="BF870" i="1"/>
  <c r="H871" i="1"/>
  <c r="I871" i="1"/>
  <c r="J871" i="1"/>
  <c r="K871" i="1"/>
  <c r="L871" i="1"/>
  <c r="M871" i="1"/>
  <c r="N871" i="1"/>
  <c r="O871" i="1"/>
  <c r="P871" i="1"/>
  <c r="Q871" i="1"/>
  <c r="R871" i="1"/>
  <c r="S871" i="1"/>
  <c r="T871" i="1"/>
  <c r="U871" i="1"/>
  <c r="V871" i="1"/>
  <c r="W871" i="1"/>
  <c r="X871" i="1"/>
  <c r="Y871" i="1"/>
  <c r="Z871" i="1"/>
  <c r="AA871" i="1"/>
  <c r="AB871" i="1"/>
  <c r="AC871" i="1"/>
  <c r="AD871" i="1"/>
  <c r="AE871" i="1"/>
  <c r="AF871" i="1"/>
  <c r="AG871" i="1"/>
  <c r="AH871" i="1"/>
  <c r="AI871" i="1"/>
  <c r="AJ871" i="1"/>
  <c r="AK871" i="1"/>
  <c r="AL871" i="1"/>
  <c r="AM871" i="1"/>
  <c r="AN871" i="1"/>
  <c r="AO871" i="1"/>
  <c r="AP871" i="1"/>
  <c r="AQ871" i="1"/>
  <c r="AR871" i="1"/>
  <c r="AS871" i="1"/>
  <c r="AT871" i="1"/>
  <c r="AU871" i="1"/>
  <c r="AV871" i="1"/>
  <c r="AW871" i="1"/>
  <c r="AX871" i="1"/>
  <c r="AY871" i="1"/>
  <c r="AZ871" i="1"/>
  <c r="BA871" i="1"/>
  <c r="BB871" i="1"/>
  <c r="BC871" i="1"/>
  <c r="BD871" i="1"/>
  <c r="BE871" i="1"/>
  <c r="BF871" i="1"/>
  <c r="H872" i="1"/>
  <c r="I872" i="1"/>
  <c r="J872" i="1"/>
  <c r="K872" i="1"/>
  <c r="L872" i="1"/>
  <c r="M872" i="1"/>
  <c r="N872" i="1"/>
  <c r="O872" i="1"/>
  <c r="P872" i="1"/>
  <c r="Q872" i="1"/>
  <c r="R872" i="1"/>
  <c r="S872" i="1"/>
  <c r="T872" i="1"/>
  <c r="U872" i="1"/>
  <c r="V872" i="1"/>
  <c r="W872" i="1"/>
  <c r="X872" i="1"/>
  <c r="Y872" i="1"/>
  <c r="Z872" i="1"/>
  <c r="AA872" i="1"/>
  <c r="AB872" i="1"/>
  <c r="AC872" i="1"/>
  <c r="AD872" i="1"/>
  <c r="AE872" i="1"/>
  <c r="AF872" i="1"/>
  <c r="AG872" i="1"/>
  <c r="AH872" i="1"/>
  <c r="AI872" i="1"/>
  <c r="AJ872" i="1"/>
  <c r="AK872" i="1"/>
  <c r="AL872" i="1"/>
  <c r="AM872" i="1"/>
  <c r="AN872" i="1"/>
  <c r="AO872" i="1"/>
  <c r="AP872" i="1"/>
  <c r="AQ872" i="1"/>
  <c r="AR872" i="1"/>
  <c r="AS872" i="1"/>
  <c r="AT872" i="1"/>
  <c r="AU872" i="1"/>
  <c r="AV872" i="1"/>
  <c r="AW872" i="1"/>
  <c r="AX872" i="1"/>
  <c r="AY872" i="1"/>
  <c r="AZ872" i="1"/>
  <c r="BA872" i="1"/>
  <c r="BB872" i="1"/>
  <c r="BC872" i="1"/>
  <c r="BD872" i="1"/>
  <c r="BE872" i="1"/>
  <c r="BF872" i="1"/>
  <c r="H873" i="1"/>
  <c r="I873" i="1"/>
  <c r="J873" i="1"/>
  <c r="K873" i="1"/>
  <c r="L873" i="1"/>
  <c r="M873" i="1"/>
  <c r="N873" i="1"/>
  <c r="O873" i="1"/>
  <c r="P873" i="1"/>
  <c r="Q873" i="1"/>
  <c r="R873" i="1"/>
  <c r="S873" i="1"/>
  <c r="T873" i="1"/>
  <c r="U873" i="1"/>
  <c r="V873" i="1"/>
  <c r="W873" i="1"/>
  <c r="X873" i="1"/>
  <c r="Y873" i="1"/>
  <c r="Z873" i="1"/>
  <c r="AA873" i="1"/>
  <c r="AB873" i="1"/>
  <c r="AC873" i="1"/>
  <c r="AD873" i="1"/>
  <c r="AE873" i="1"/>
  <c r="AF873" i="1"/>
  <c r="AG873" i="1"/>
  <c r="AH873" i="1"/>
  <c r="AI873" i="1"/>
  <c r="AJ873" i="1"/>
  <c r="AK873" i="1"/>
  <c r="AL873" i="1"/>
  <c r="AM873" i="1"/>
  <c r="AN873" i="1"/>
  <c r="AO873" i="1"/>
  <c r="AP873" i="1"/>
  <c r="AQ873" i="1"/>
  <c r="AR873" i="1"/>
  <c r="AS873" i="1"/>
  <c r="AT873" i="1"/>
  <c r="AU873" i="1"/>
  <c r="AV873" i="1"/>
  <c r="AW873" i="1"/>
  <c r="AX873" i="1"/>
  <c r="AY873" i="1"/>
  <c r="AZ873" i="1"/>
  <c r="BA873" i="1"/>
  <c r="BB873" i="1"/>
  <c r="BC873" i="1"/>
  <c r="BD873" i="1"/>
  <c r="BE873" i="1"/>
  <c r="BF873" i="1"/>
  <c r="H874" i="1"/>
  <c r="I874" i="1"/>
  <c r="J874" i="1"/>
  <c r="K874" i="1"/>
  <c r="L874" i="1"/>
  <c r="M874" i="1"/>
  <c r="N874" i="1"/>
  <c r="O874" i="1"/>
  <c r="P874" i="1"/>
  <c r="Q874" i="1"/>
  <c r="R874" i="1"/>
  <c r="S874" i="1"/>
  <c r="T874" i="1"/>
  <c r="U874" i="1"/>
  <c r="V874" i="1"/>
  <c r="W874" i="1"/>
  <c r="X874" i="1"/>
  <c r="Y874" i="1"/>
  <c r="Z874" i="1"/>
  <c r="AA874" i="1"/>
  <c r="AB874" i="1"/>
  <c r="AC874" i="1"/>
  <c r="AD874" i="1"/>
  <c r="AE874" i="1"/>
  <c r="AF874" i="1"/>
  <c r="AG874" i="1"/>
  <c r="AH874" i="1"/>
  <c r="AI874" i="1"/>
  <c r="AJ874" i="1"/>
  <c r="AK874" i="1"/>
  <c r="AL874" i="1"/>
  <c r="AM874" i="1"/>
  <c r="AN874" i="1"/>
  <c r="AO874" i="1"/>
  <c r="AP874" i="1"/>
  <c r="AQ874" i="1"/>
  <c r="AR874" i="1"/>
  <c r="AS874" i="1"/>
  <c r="AT874" i="1"/>
  <c r="AU874" i="1"/>
  <c r="AV874" i="1"/>
  <c r="AW874" i="1"/>
  <c r="AX874" i="1"/>
  <c r="AY874" i="1"/>
  <c r="AZ874" i="1"/>
  <c r="BA874" i="1"/>
  <c r="BB874" i="1"/>
  <c r="BC874" i="1"/>
  <c r="BD874" i="1"/>
  <c r="BE874" i="1"/>
  <c r="BF874" i="1"/>
  <c r="H875" i="1"/>
  <c r="I875" i="1"/>
  <c r="J875" i="1"/>
  <c r="K875" i="1"/>
  <c r="L875" i="1"/>
  <c r="M875" i="1"/>
  <c r="N875" i="1"/>
  <c r="O875" i="1"/>
  <c r="P875" i="1"/>
  <c r="Q875" i="1"/>
  <c r="R875" i="1"/>
  <c r="S875" i="1"/>
  <c r="T875" i="1"/>
  <c r="U875" i="1"/>
  <c r="V875" i="1"/>
  <c r="W875" i="1"/>
  <c r="X875" i="1"/>
  <c r="Y875" i="1"/>
  <c r="Z875" i="1"/>
  <c r="AA875" i="1"/>
  <c r="AB875" i="1"/>
  <c r="AC875" i="1"/>
  <c r="AD875" i="1"/>
  <c r="AE875" i="1"/>
  <c r="AF875" i="1"/>
  <c r="AG875" i="1"/>
  <c r="AH875" i="1"/>
  <c r="AI875" i="1"/>
  <c r="AJ875" i="1"/>
  <c r="AK875" i="1"/>
  <c r="AL875" i="1"/>
  <c r="AM875" i="1"/>
  <c r="AN875" i="1"/>
  <c r="AO875" i="1"/>
  <c r="AP875" i="1"/>
  <c r="AQ875" i="1"/>
  <c r="AR875" i="1"/>
  <c r="AS875" i="1"/>
  <c r="AT875" i="1"/>
  <c r="AU875" i="1"/>
  <c r="AV875" i="1"/>
  <c r="AW875" i="1"/>
  <c r="AX875" i="1"/>
  <c r="AY875" i="1"/>
  <c r="AZ875" i="1"/>
  <c r="BA875" i="1"/>
  <c r="BB875" i="1"/>
  <c r="BC875" i="1"/>
  <c r="BD875" i="1"/>
  <c r="BE875" i="1"/>
  <c r="BF875" i="1"/>
  <c r="H876" i="1"/>
  <c r="I876" i="1"/>
  <c r="J876" i="1"/>
  <c r="K876" i="1"/>
  <c r="L876" i="1"/>
  <c r="M876" i="1"/>
  <c r="N876" i="1"/>
  <c r="O876" i="1"/>
  <c r="P876" i="1"/>
  <c r="Q876" i="1"/>
  <c r="R876" i="1"/>
  <c r="S876" i="1"/>
  <c r="T876" i="1"/>
  <c r="U876" i="1"/>
  <c r="V876" i="1"/>
  <c r="W876" i="1"/>
  <c r="X876" i="1"/>
  <c r="Y876" i="1"/>
  <c r="Z876" i="1"/>
  <c r="AA876" i="1"/>
  <c r="AB876" i="1"/>
  <c r="AC876" i="1"/>
  <c r="AD876" i="1"/>
  <c r="AE876" i="1"/>
  <c r="AF876" i="1"/>
  <c r="AG876" i="1"/>
  <c r="AH876" i="1"/>
  <c r="AI876" i="1"/>
  <c r="AJ876" i="1"/>
  <c r="AK876" i="1"/>
  <c r="AL876" i="1"/>
  <c r="AM876" i="1"/>
  <c r="AN876" i="1"/>
  <c r="AO876" i="1"/>
  <c r="AP876" i="1"/>
  <c r="AQ876" i="1"/>
  <c r="AR876" i="1"/>
  <c r="AS876" i="1"/>
  <c r="AT876" i="1"/>
  <c r="AU876" i="1"/>
  <c r="AV876" i="1"/>
  <c r="AW876" i="1"/>
  <c r="AX876" i="1"/>
  <c r="AY876" i="1"/>
  <c r="AZ876" i="1"/>
  <c r="BA876" i="1"/>
  <c r="BB876" i="1"/>
  <c r="BC876" i="1"/>
  <c r="BD876" i="1"/>
  <c r="BE876" i="1"/>
  <c r="BF876" i="1"/>
  <c r="H877" i="1"/>
  <c r="I877" i="1"/>
  <c r="J877" i="1"/>
  <c r="K877" i="1"/>
  <c r="L877" i="1"/>
  <c r="M877" i="1"/>
  <c r="N877" i="1"/>
  <c r="O877" i="1"/>
  <c r="P877" i="1"/>
  <c r="Q877" i="1"/>
  <c r="R877" i="1"/>
  <c r="S877" i="1"/>
  <c r="T877" i="1"/>
  <c r="U877" i="1"/>
  <c r="V877" i="1"/>
  <c r="W877" i="1"/>
  <c r="X877" i="1"/>
  <c r="Y877" i="1"/>
  <c r="Z877" i="1"/>
  <c r="AA877" i="1"/>
  <c r="AB877" i="1"/>
  <c r="AC877" i="1"/>
  <c r="AD877" i="1"/>
  <c r="AE877" i="1"/>
  <c r="AF877" i="1"/>
  <c r="AG877" i="1"/>
  <c r="AH877" i="1"/>
  <c r="AI877" i="1"/>
  <c r="AJ877" i="1"/>
  <c r="AK877" i="1"/>
  <c r="AL877" i="1"/>
  <c r="AM877" i="1"/>
  <c r="AN877" i="1"/>
  <c r="AO877" i="1"/>
  <c r="AP877" i="1"/>
  <c r="AQ877" i="1"/>
  <c r="AR877" i="1"/>
  <c r="AS877" i="1"/>
  <c r="AT877" i="1"/>
  <c r="AU877" i="1"/>
  <c r="AV877" i="1"/>
  <c r="AW877" i="1"/>
  <c r="AX877" i="1"/>
  <c r="AY877" i="1"/>
  <c r="AZ877" i="1"/>
  <c r="BA877" i="1"/>
  <c r="BB877" i="1"/>
  <c r="BC877" i="1"/>
  <c r="BD877" i="1"/>
  <c r="BE877" i="1"/>
  <c r="BF877" i="1"/>
  <c r="H878" i="1"/>
  <c r="I878" i="1"/>
  <c r="J878" i="1"/>
  <c r="K878" i="1"/>
  <c r="L878" i="1"/>
  <c r="M878" i="1"/>
  <c r="N878" i="1"/>
  <c r="O878" i="1"/>
  <c r="P878" i="1"/>
  <c r="Q878" i="1"/>
  <c r="R878" i="1"/>
  <c r="S878" i="1"/>
  <c r="T878" i="1"/>
  <c r="U878" i="1"/>
  <c r="V878" i="1"/>
  <c r="W878" i="1"/>
  <c r="X878" i="1"/>
  <c r="Y878" i="1"/>
  <c r="Z878" i="1"/>
  <c r="AA878" i="1"/>
  <c r="AB878" i="1"/>
  <c r="AC878" i="1"/>
  <c r="AD878" i="1"/>
  <c r="AE878" i="1"/>
  <c r="AF878" i="1"/>
  <c r="AG878" i="1"/>
  <c r="AH878" i="1"/>
  <c r="AI878" i="1"/>
  <c r="AJ878" i="1"/>
  <c r="AK878" i="1"/>
  <c r="AL878" i="1"/>
  <c r="AM878" i="1"/>
  <c r="AN878" i="1"/>
  <c r="AO878" i="1"/>
  <c r="AP878" i="1"/>
  <c r="AQ878" i="1"/>
  <c r="AR878" i="1"/>
  <c r="AS878" i="1"/>
  <c r="AT878" i="1"/>
  <c r="AU878" i="1"/>
  <c r="AV878" i="1"/>
  <c r="AW878" i="1"/>
  <c r="AX878" i="1"/>
  <c r="AY878" i="1"/>
  <c r="AZ878" i="1"/>
  <c r="BA878" i="1"/>
  <c r="BB878" i="1"/>
  <c r="BC878" i="1"/>
  <c r="BD878" i="1"/>
  <c r="BE878" i="1"/>
  <c r="BF878" i="1"/>
  <c r="H879" i="1"/>
  <c r="I879" i="1"/>
  <c r="J879" i="1"/>
  <c r="K879" i="1"/>
  <c r="L879" i="1"/>
  <c r="M879" i="1"/>
  <c r="N879" i="1"/>
  <c r="O879" i="1"/>
  <c r="P879" i="1"/>
  <c r="Q879" i="1"/>
  <c r="R879" i="1"/>
  <c r="S879" i="1"/>
  <c r="T879" i="1"/>
  <c r="U879" i="1"/>
  <c r="V879" i="1"/>
  <c r="W879" i="1"/>
  <c r="X879" i="1"/>
  <c r="Y879" i="1"/>
  <c r="Z879" i="1"/>
  <c r="AA879" i="1"/>
  <c r="AB879" i="1"/>
  <c r="AC879" i="1"/>
  <c r="AD879" i="1"/>
  <c r="AE879" i="1"/>
  <c r="AF879" i="1"/>
  <c r="AG879" i="1"/>
  <c r="AH879" i="1"/>
  <c r="AI879" i="1"/>
  <c r="AJ879" i="1"/>
  <c r="AK879" i="1"/>
  <c r="AL879" i="1"/>
  <c r="AM879" i="1"/>
  <c r="AN879" i="1"/>
  <c r="AO879" i="1"/>
  <c r="AP879" i="1"/>
  <c r="AQ879" i="1"/>
  <c r="AR879" i="1"/>
  <c r="AS879" i="1"/>
  <c r="AT879" i="1"/>
  <c r="AU879" i="1"/>
  <c r="AV879" i="1"/>
  <c r="AW879" i="1"/>
  <c r="AX879" i="1"/>
  <c r="AY879" i="1"/>
  <c r="AZ879" i="1"/>
  <c r="BA879" i="1"/>
  <c r="BB879" i="1"/>
  <c r="BC879" i="1"/>
  <c r="BD879" i="1"/>
  <c r="BE879" i="1"/>
  <c r="BF879" i="1"/>
  <c r="H880" i="1"/>
  <c r="I880" i="1"/>
  <c r="J880" i="1"/>
  <c r="K880" i="1"/>
  <c r="L880" i="1"/>
  <c r="M880" i="1"/>
  <c r="N880" i="1"/>
  <c r="O880" i="1"/>
  <c r="P880" i="1"/>
  <c r="Q880" i="1"/>
  <c r="R880" i="1"/>
  <c r="S880" i="1"/>
  <c r="T880" i="1"/>
  <c r="U880" i="1"/>
  <c r="V880" i="1"/>
  <c r="W880" i="1"/>
  <c r="X880" i="1"/>
  <c r="Y880" i="1"/>
  <c r="Z880" i="1"/>
  <c r="AA880" i="1"/>
  <c r="AB880" i="1"/>
  <c r="AC880" i="1"/>
  <c r="AD880" i="1"/>
  <c r="AE880" i="1"/>
  <c r="AF880" i="1"/>
  <c r="AG880" i="1"/>
  <c r="AH880" i="1"/>
  <c r="AI880" i="1"/>
  <c r="AJ880" i="1"/>
  <c r="AK880" i="1"/>
  <c r="AL880" i="1"/>
  <c r="AM880" i="1"/>
  <c r="AN880" i="1"/>
  <c r="AO880" i="1"/>
  <c r="AP880" i="1"/>
  <c r="AQ880" i="1"/>
  <c r="AR880" i="1"/>
  <c r="AS880" i="1"/>
  <c r="AT880" i="1"/>
  <c r="AU880" i="1"/>
  <c r="AV880" i="1"/>
  <c r="AW880" i="1"/>
  <c r="AX880" i="1"/>
  <c r="AY880" i="1"/>
  <c r="AZ880" i="1"/>
  <c r="BA880" i="1"/>
  <c r="BB880" i="1"/>
  <c r="BC880" i="1"/>
  <c r="BD880" i="1"/>
  <c r="BE880" i="1"/>
  <c r="BF880" i="1"/>
  <c r="H881" i="1"/>
  <c r="I881" i="1"/>
  <c r="J881" i="1"/>
  <c r="K881" i="1"/>
  <c r="L881" i="1"/>
  <c r="M881" i="1"/>
  <c r="N881" i="1"/>
  <c r="O881" i="1"/>
  <c r="P881" i="1"/>
  <c r="Q881" i="1"/>
  <c r="R881" i="1"/>
  <c r="S881" i="1"/>
  <c r="T881" i="1"/>
  <c r="U881" i="1"/>
  <c r="V881" i="1"/>
  <c r="W881" i="1"/>
  <c r="X881" i="1"/>
  <c r="Y881" i="1"/>
  <c r="Z881" i="1"/>
  <c r="AA881" i="1"/>
  <c r="AB881" i="1"/>
  <c r="AC881" i="1"/>
  <c r="AD881" i="1"/>
  <c r="AE881" i="1"/>
  <c r="AF881" i="1"/>
  <c r="AG881" i="1"/>
  <c r="AH881" i="1"/>
  <c r="AI881" i="1"/>
  <c r="AJ881" i="1"/>
  <c r="AK881" i="1"/>
  <c r="AL881" i="1"/>
  <c r="AM881" i="1"/>
  <c r="AN881" i="1"/>
  <c r="AO881" i="1"/>
  <c r="AP881" i="1"/>
  <c r="AQ881" i="1"/>
  <c r="AR881" i="1"/>
  <c r="AS881" i="1"/>
  <c r="AT881" i="1"/>
  <c r="AU881" i="1"/>
  <c r="AV881" i="1"/>
  <c r="AW881" i="1"/>
  <c r="AX881" i="1"/>
  <c r="AY881" i="1"/>
  <c r="AZ881" i="1"/>
  <c r="BA881" i="1"/>
  <c r="BB881" i="1"/>
  <c r="BC881" i="1"/>
  <c r="BD881" i="1"/>
  <c r="BE881" i="1"/>
  <c r="BF881" i="1"/>
  <c r="H882" i="1"/>
  <c r="I882" i="1"/>
  <c r="J882" i="1"/>
  <c r="K882" i="1"/>
  <c r="L882" i="1"/>
  <c r="M882" i="1"/>
  <c r="N882" i="1"/>
  <c r="O882" i="1"/>
  <c r="P882" i="1"/>
  <c r="Q882" i="1"/>
  <c r="R882" i="1"/>
  <c r="S882" i="1"/>
  <c r="T882" i="1"/>
  <c r="U882" i="1"/>
  <c r="V882" i="1"/>
  <c r="W882" i="1"/>
  <c r="X882" i="1"/>
  <c r="Y882" i="1"/>
  <c r="Z882" i="1"/>
  <c r="AA882" i="1"/>
  <c r="AB882" i="1"/>
  <c r="AC882" i="1"/>
  <c r="AD882" i="1"/>
  <c r="AE882" i="1"/>
  <c r="AF882" i="1"/>
  <c r="AG882" i="1"/>
  <c r="AH882" i="1"/>
  <c r="AI882" i="1"/>
  <c r="AJ882" i="1"/>
  <c r="AK882" i="1"/>
  <c r="AL882" i="1"/>
  <c r="AM882" i="1"/>
  <c r="AN882" i="1"/>
  <c r="AO882" i="1"/>
  <c r="AP882" i="1"/>
  <c r="AQ882" i="1"/>
  <c r="AR882" i="1"/>
  <c r="AS882" i="1"/>
  <c r="AT882" i="1"/>
  <c r="AU882" i="1"/>
  <c r="AV882" i="1"/>
  <c r="AW882" i="1"/>
  <c r="AX882" i="1"/>
  <c r="AY882" i="1"/>
  <c r="AZ882" i="1"/>
  <c r="BA882" i="1"/>
  <c r="BB882" i="1"/>
  <c r="BC882" i="1"/>
  <c r="BD882" i="1"/>
  <c r="BE882" i="1"/>
  <c r="BF882" i="1"/>
  <c r="H883" i="1"/>
  <c r="I883" i="1"/>
  <c r="J883" i="1"/>
  <c r="K883" i="1"/>
  <c r="L883" i="1"/>
  <c r="M883" i="1"/>
  <c r="N883" i="1"/>
  <c r="O883" i="1"/>
  <c r="P883" i="1"/>
  <c r="Q883" i="1"/>
  <c r="R883" i="1"/>
  <c r="S883" i="1"/>
  <c r="T883" i="1"/>
  <c r="U883" i="1"/>
  <c r="V883" i="1"/>
  <c r="W883" i="1"/>
  <c r="X883" i="1"/>
  <c r="Y883" i="1"/>
  <c r="Z883" i="1"/>
  <c r="AA883" i="1"/>
  <c r="AB883" i="1"/>
  <c r="AC883" i="1"/>
  <c r="AD883" i="1"/>
  <c r="AE883" i="1"/>
  <c r="AF883" i="1"/>
  <c r="AG883" i="1"/>
  <c r="AH883" i="1"/>
  <c r="AI883" i="1"/>
  <c r="AJ883" i="1"/>
  <c r="AK883" i="1"/>
  <c r="AL883" i="1"/>
  <c r="AM883" i="1"/>
  <c r="AN883" i="1"/>
  <c r="AO883" i="1"/>
  <c r="AP883" i="1"/>
  <c r="AQ883" i="1"/>
  <c r="AR883" i="1"/>
  <c r="AS883" i="1"/>
  <c r="AT883" i="1"/>
  <c r="AU883" i="1"/>
  <c r="AV883" i="1"/>
  <c r="AW883" i="1"/>
  <c r="AX883" i="1"/>
  <c r="AY883" i="1"/>
  <c r="AZ883" i="1"/>
  <c r="BA883" i="1"/>
  <c r="BB883" i="1"/>
  <c r="BC883" i="1"/>
  <c r="BD883" i="1"/>
  <c r="BE883" i="1"/>
  <c r="BF883" i="1"/>
  <c r="H884" i="1"/>
  <c r="I884" i="1"/>
  <c r="J884" i="1"/>
  <c r="K884" i="1"/>
  <c r="L884" i="1"/>
  <c r="M884" i="1"/>
  <c r="N884" i="1"/>
  <c r="O884" i="1"/>
  <c r="P884" i="1"/>
  <c r="Q884" i="1"/>
  <c r="R884" i="1"/>
  <c r="S884" i="1"/>
  <c r="T884" i="1"/>
  <c r="U884" i="1"/>
  <c r="V884" i="1"/>
  <c r="W884" i="1"/>
  <c r="X884" i="1"/>
  <c r="Y884" i="1"/>
  <c r="Z884" i="1"/>
  <c r="AA884" i="1"/>
  <c r="AB884" i="1"/>
  <c r="AC884" i="1"/>
  <c r="AD884" i="1"/>
  <c r="AE884" i="1"/>
  <c r="AF884" i="1"/>
  <c r="AG884" i="1"/>
  <c r="AH884" i="1"/>
  <c r="AI884" i="1"/>
  <c r="AJ884" i="1"/>
  <c r="AK884" i="1"/>
  <c r="AL884" i="1"/>
  <c r="AM884" i="1"/>
  <c r="AN884" i="1"/>
  <c r="AO884" i="1"/>
  <c r="AP884" i="1"/>
  <c r="AQ884" i="1"/>
  <c r="AR884" i="1"/>
  <c r="AS884" i="1"/>
  <c r="AT884" i="1"/>
  <c r="AU884" i="1"/>
  <c r="AV884" i="1"/>
  <c r="AW884" i="1"/>
  <c r="AX884" i="1"/>
  <c r="AY884" i="1"/>
  <c r="AZ884" i="1"/>
  <c r="BA884" i="1"/>
  <c r="BB884" i="1"/>
  <c r="BC884" i="1"/>
  <c r="BD884" i="1"/>
  <c r="BE884" i="1"/>
  <c r="BF884" i="1"/>
  <c r="H885" i="1"/>
  <c r="I885" i="1"/>
  <c r="J885" i="1"/>
  <c r="K885" i="1"/>
  <c r="L885" i="1"/>
  <c r="M885" i="1"/>
  <c r="N885" i="1"/>
  <c r="O885" i="1"/>
  <c r="P885" i="1"/>
  <c r="Q885" i="1"/>
  <c r="R885" i="1"/>
  <c r="S885" i="1"/>
  <c r="T885" i="1"/>
  <c r="U885" i="1"/>
  <c r="V885" i="1"/>
  <c r="W885" i="1"/>
  <c r="X885" i="1"/>
  <c r="Y885" i="1"/>
  <c r="Z885" i="1"/>
  <c r="AA885" i="1"/>
  <c r="AB885" i="1"/>
  <c r="AC885" i="1"/>
  <c r="AD885" i="1"/>
  <c r="AE885" i="1"/>
  <c r="AF885" i="1"/>
  <c r="AG885" i="1"/>
  <c r="AH885" i="1"/>
  <c r="AI885" i="1"/>
  <c r="AJ885" i="1"/>
  <c r="AK885" i="1"/>
  <c r="AL885" i="1"/>
  <c r="AM885" i="1"/>
  <c r="AN885" i="1"/>
  <c r="AO885" i="1"/>
  <c r="AP885" i="1"/>
  <c r="AQ885" i="1"/>
  <c r="AR885" i="1"/>
  <c r="AS885" i="1"/>
  <c r="AT885" i="1"/>
  <c r="AU885" i="1"/>
  <c r="AV885" i="1"/>
  <c r="AW885" i="1"/>
  <c r="AX885" i="1"/>
  <c r="AY885" i="1"/>
  <c r="AZ885" i="1"/>
  <c r="BA885" i="1"/>
  <c r="BB885" i="1"/>
  <c r="BC885" i="1"/>
  <c r="BD885" i="1"/>
  <c r="BE885" i="1"/>
  <c r="BF885" i="1"/>
  <c r="H886" i="1"/>
  <c r="I886" i="1"/>
  <c r="J886" i="1"/>
  <c r="K886" i="1"/>
  <c r="L886" i="1"/>
  <c r="M886" i="1"/>
  <c r="N886" i="1"/>
  <c r="O886" i="1"/>
  <c r="P886" i="1"/>
  <c r="Q886" i="1"/>
  <c r="R886" i="1"/>
  <c r="S886" i="1"/>
  <c r="T886" i="1"/>
  <c r="U886" i="1"/>
  <c r="V886" i="1"/>
  <c r="W886" i="1"/>
  <c r="X886" i="1"/>
  <c r="Y886" i="1"/>
  <c r="Z886" i="1"/>
  <c r="AA886" i="1"/>
  <c r="AB886" i="1"/>
  <c r="AC886" i="1"/>
  <c r="AD886" i="1"/>
  <c r="AE886" i="1"/>
  <c r="AF886" i="1"/>
  <c r="AG886" i="1"/>
  <c r="AH886" i="1"/>
  <c r="AI886" i="1"/>
  <c r="AJ886" i="1"/>
  <c r="AK886" i="1"/>
  <c r="AL886" i="1"/>
  <c r="AM886" i="1"/>
  <c r="AN886" i="1"/>
  <c r="AO886" i="1"/>
  <c r="AP886" i="1"/>
  <c r="AQ886" i="1"/>
  <c r="AR886" i="1"/>
  <c r="AS886" i="1"/>
  <c r="AT886" i="1"/>
  <c r="AU886" i="1"/>
  <c r="AV886" i="1"/>
  <c r="AW886" i="1"/>
  <c r="AX886" i="1"/>
  <c r="AY886" i="1"/>
  <c r="AZ886" i="1"/>
  <c r="BA886" i="1"/>
  <c r="BB886" i="1"/>
  <c r="BC886" i="1"/>
  <c r="BD886" i="1"/>
  <c r="BE886" i="1"/>
  <c r="BF886" i="1"/>
  <c r="H887" i="1"/>
  <c r="I887" i="1"/>
  <c r="J887" i="1"/>
  <c r="K887" i="1"/>
  <c r="L887" i="1"/>
  <c r="M887" i="1"/>
  <c r="N887" i="1"/>
  <c r="O887" i="1"/>
  <c r="P887" i="1"/>
  <c r="Q887" i="1"/>
  <c r="R887" i="1"/>
  <c r="S887" i="1"/>
  <c r="T887" i="1"/>
  <c r="U887" i="1"/>
  <c r="V887" i="1"/>
  <c r="W887" i="1"/>
  <c r="X887" i="1"/>
  <c r="Y887" i="1"/>
  <c r="Z887" i="1"/>
  <c r="AA887" i="1"/>
  <c r="AB887" i="1"/>
  <c r="AC887" i="1"/>
  <c r="AD887" i="1"/>
  <c r="AE887" i="1"/>
  <c r="AF887" i="1"/>
  <c r="AG887" i="1"/>
  <c r="AH887" i="1"/>
  <c r="AI887" i="1"/>
  <c r="AJ887" i="1"/>
  <c r="AK887" i="1"/>
  <c r="AL887" i="1"/>
  <c r="AM887" i="1"/>
  <c r="AN887" i="1"/>
  <c r="AO887" i="1"/>
  <c r="AP887" i="1"/>
  <c r="AQ887" i="1"/>
  <c r="AR887" i="1"/>
  <c r="AS887" i="1"/>
  <c r="AT887" i="1"/>
  <c r="AU887" i="1"/>
  <c r="AV887" i="1"/>
  <c r="AW887" i="1"/>
  <c r="AX887" i="1"/>
  <c r="AY887" i="1"/>
  <c r="AZ887" i="1"/>
  <c r="BA887" i="1"/>
  <c r="BB887" i="1"/>
  <c r="BC887" i="1"/>
  <c r="BD887" i="1"/>
  <c r="BE887" i="1"/>
  <c r="BF887" i="1"/>
  <c r="H888" i="1"/>
  <c r="I888" i="1"/>
  <c r="J888" i="1"/>
  <c r="K888" i="1"/>
  <c r="L888" i="1"/>
  <c r="M888" i="1"/>
  <c r="N888" i="1"/>
  <c r="O888" i="1"/>
  <c r="P888" i="1"/>
  <c r="Q888" i="1"/>
  <c r="R888" i="1"/>
  <c r="S888" i="1"/>
  <c r="T888" i="1"/>
  <c r="U888" i="1"/>
  <c r="V888" i="1"/>
  <c r="W888" i="1"/>
  <c r="X888" i="1"/>
  <c r="Y888" i="1"/>
  <c r="Z888" i="1"/>
  <c r="AA888" i="1"/>
  <c r="AB888" i="1"/>
  <c r="AC888" i="1"/>
  <c r="AD888" i="1"/>
  <c r="AE888" i="1"/>
  <c r="AF888" i="1"/>
  <c r="AG888" i="1"/>
  <c r="AH888" i="1"/>
  <c r="AI888" i="1"/>
  <c r="AJ888" i="1"/>
  <c r="AK888" i="1"/>
  <c r="AL888" i="1"/>
  <c r="AM888" i="1"/>
  <c r="AN888" i="1"/>
  <c r="AO888" i="1"/>
  <c r="AP888" i="1"/>
  <c r="AQ888" i="1"/>
  <c r="AR888" i="1"/>
  <c r="AS888" i="1"/>
  <c r="AT888" i="1"/>
  <c r="AU888" i="1"/>
  <c r="AV888" i="1"/>
  <c r="AW888" i="1"/>
  <c r="AX888" i="1"/>
  <c r="AY888" i="1"/>
  <c r="AZ888" i="1"/>
  <c r="BA888" i="1"/>
  <c r="BB888" i="1"/>
  <c r="BC888" i="1"/>
  <c r="BD888" i="1"/>
  <c r="BE888" i="1"/>
  <c r="BF888" i="1"/>
  <c r="H889" i="1"/>
  <c r="I889" i="1"/>
  <c r="J889" i="1"/>
  <c r="K889" i="1"/>
  <c r="L889" i="1"/>
  <c r="M889" i="1"/>
  <c r="N889" i="1"/>
  <c r="O889" i="1"/>
  <c r="P889" i="1"/>
  <c r="Q889" i="1"/>
  <c r="R889" i="1"/>
  <c r="S889" i="1"/>
  <c r="T889" i="1"/>
  <c r="U889" i="1"/>
  <c r="V889" i="1"/>
  <c r="W889" i="1"/>
  <c r="X889" i="1"/>
  <c r="Y889" i="1"/>
  <c r="Z889" i="1"/>
  <c r="AA889" i="1"/>
  <c r="AB889" i="1"/>
  <c r="AC889" i="1"/>
  <c r="AD889" i="1"/>
  <c r="AE889" i="1"/>
  <c r="AF889" i="1"/>
  <c r="AG889" i="1"/>
  <c r="AH889" i="1"/>
  <c r="AI889" i="1"/>
  <c r="AJ889" i="1"/>
  <c r="AK889" i="1"/>
  <c r="AL889" i="1"/>
  <c r="AM889" i="1"/>
  <c r="AN889" i="1"/>
  <c r="AO889" i="1"/>
  <c r="AP889" i="1"/>
  <c r="AQ889" i="1"/>
  <c r="AR889" i="1"/>
  <c r="AS889" i="1"/>
  <c r="AT889" i="1"/>
  <c r="AU889" i="1"/>
  <c r="AV889" i="1"/>
  <c r="AW889" i="1"/>
  <c r="AX889" i="1"/>
  <c r="AY889" i="1"/>
  <c r="AZ889" i="1"/>
  <c r="BA889" i="1"/>
  <c r="BB889" i="1"/>
  <c r="BC889" i="1"/>
  <c r="BD889" i="1"/>
  <c r="BE889" i="1"/>
  <c r="BF889" i="1"/>
  <c r="H890" i="1"/>
  <c r="I890" i="1"/>
  <c r="J890" i="1"/>
  <c r="K890" i="1"/>
  <c r="L890" i="1"/>
  <c r="M890" i="1"/>
  <c r="N890" i="1"/>
  <c r="O890" i="1"/>
  <c r="P890" i="1"/>
  <c r="Q890" i="1"/>
  <c r="R890" i="1"/>
  <c r="S890" i="1"/>
  <c r="T890" i="1"/>
  <c r="U890" i="1"/>
  <c r="V890" i="1"/>
  <c r="W890" i="1"/>
  <c r="X890" i="1"/>
  <c r="Y890" i="1"/>
  <c r="Z890" i="1"/>
  <c r="AA890" i="1"/>
  <c r="AB890" i="1"/>
  <c r="AC890" i="1"/>
  <c r="AD890" i="1"/>
  <c r="AE890" i="1"/>
  <c r="AF890" i="1"/>
  <c r="AG890" i="1"/>
  <c r="AH890" i="1"/>
  <c r="AI890" i="1"/>
  <c r="AJ890" i="1"/>
  <c r="AK890" i="1"/>
  <c r="AL890" i="1"/>
  <c r="AM890" i="1"/>
  <c r="AN890" i="1"/>
  <c r="AO890" i="1"/>
  <c r="AP890" i="1"/>
  <c r="AQ890" i="1"/>
  <c r="AR890" i="1"/>
  <c r="AS890" i="1"/>
  <c r="AT890" i="1"/>
  <c r="AU890" i="1"/>
  <c r="AV890" i="1"/>
  <c r="AW890" i="1"/>
  <c r="AX890" i="1"/>
  <c r="AY890" i="1"/>
  <c r="AZ890" i="1"/>
  <c r="BA890" i="1"/>
  <c r="BB890" i="1"/>
  <c r="BC890" i="1"/>
  <c r="BD890" i="1"/>
  <c r="BE890" i="1"/>
  <c r="BF890" i="1"/>
  <c r="H891" i="1"/>
  <c r="I891" i="1"/>
  <c r="J891" i="1"/>
  <c r="K891" i="1"/>
  <c r="L891" i="1"/>
  <c r="M891" i="1"/>
  <c r="N891" i="1"/>
  <c r="O891" i="1"/>
  <c r="P891" i="1"/>
  <c r="Q891" i="1"/>
  <c r="R891" i="1"/>
  <c r="S891" i="1"/>
  <c r="T891" i="1"/>
  <c r="U891" i="1"/>
  <c r="V891" i="1"/>
  <c r="W891" i="1"/>
  <c r="X891" i="1"/>
  <c r="Y891" i="1"/>
  <c r="Z891" i="1"/>
  <c r="AA891" i="1"/>
  <c r="AB891" i="1"/>
  <c r="AC891" i="1"/>
  <c r="AD891" i="1"/>
  <c r="AE891" i="1"/>
  <c r="AF891" i="1"/>
  <c r="AG891" i="1"/>
  <c r="AH891" i="1"/>
  <c r="AI891" i="1"/>
  <c r="AJ891" i="1"/>
  <c r="AK891" i="1"/>
  <c r="AL891" i="1"/>
  <c r="AM891" i="1"/>
  <c r="AN891" i="1"/>
  <c r="AO891" i="1"/>
  <c r="AP891" i="1"/>
  <c r="AQ891" i="1"/>
  <c r="AR891" i="1"/>
  <c r="AS891" i="1"/>
  <c r="AT891" i="1"/>
  <c r="AU891" i="1"/>
  <c r="AV891" i="1"/>
  <c r="AW891" i="1"/>
  <c r="AX891" i="1"/>
  <c r="AY891" i="1"/>
  <c r="AZ891" i="1"/>
  <c r="BA891" i="1"/>
  <c r="BB891" i="1"/>
  <c r="BC891" i="1"/>
  <c r="BD891" i="1"/>
  <c r="BE891" i="1"/>
  <c r="BF891" i="1"/>
  <c r="H892" i="1"/>
  <c r="I892" i="1"/>
  <c r="J892" i="1"/>
  <c r="K892" i="1"/>
  <c r="L892" i="1"/>
  <c r="M892" i="1"/>
  <c r="N892" i="1"/>
  <c r="O892" i="1"/>
  <c r="P892" i="1"/>
  <c r="Q892" i="1"/>
  <c r="R892" i="1"/>
  <c r="S892" i="1"/>
  <c r="T892" i="1"/>
  <c r="U892" i="1"/>
  <c r="V892" i="1"/>
  <c r="W892" i="1"/>
  <c r="X892" i="1"/>
  <c r="Y892" i="1"/>
  <c r="Z892" i="1"/>
  <c r="AA892" i="1"/>
  <c r="AB892" i="1"/>
  <c r="AC892" i="1"/>
  <c r="AD892" i="1"/>
  <c r="AE892" i="1"/>
  <c r="AF892" i="1"/>
  <c r="AG892" i="1"/>
  <c r="AH892" i="1"/>
  <c r="AI892" i="1"/>
  <c r="AJ892" i="1"/>
  <c r="AK892" i="1"/>
  <c r="AL892" i="1"/>
  <c r="AM892" i="1"/>
  <c r="AN892" i="1"/>
  <c r="AO892" i="1"/>
  <c r="AP892" i="1"/>
  <c r="AQ892" i="1"/>
  <c r="AR892" i="1"/>
  <c r="AS892" i="1"/>
  <c r="AT892" i="1"/>
  <c r="AU892" i="1"/>
  <c r="AV892" i="1"/>
  <c r="AW892" i="1"/>
  <c r="AX892" i="1"/>
  <c r="AY892" i="1"/>
  <c r="AZ892" i="1"/>
  <c r="BA892" i="1"/>
  <c r="BB892" i="1"/>
  <c r="BC892" i="1"/>
  <c r="BD892" i="1"/>
  <c r="BE892" i="1"/>
  <c r="BF892" i="1"/>
  <c r="H893" i="1"/>
  <c r="I893" i="1"/>
  <c r="J893" i="1"/>
  <c r="K893" i="1"/>
  <c r="L893" i="1"/>
  <c r="M893" i="1"/>
  <c r="N893" i="1"/>
  <c r="O893" i="1"/>
  <c r="P893" i="1"/>
  <c r="Q893" i="1"/>
  <c r="R893" i="1"/>
  <c r="S893" i="1"/>
  <c r="T893" i="1"/>
  <c r="U893" i="1"/>
  <c r="V893" i="1"/>
  <c r="W893" i="1"/>
  <c r="X893" i="1"/>
  <c r="Y893" i="1"/>
  <c r="Z893" i="1"/>
  <c r="AA893" i="1"/>
  <c r="AB893" i="1"/>
  <c r="AC893" i="1"/>
  <c r="AD893" i="1"/>
  <c r="AE893" i="1"/>
  <c r="AF893" i="1"/>
  <c r="AG893" i="1"/>
  <c r="AH893" i="1"/>
  <c r="AI893" i="1"/>
  <c r="AJ893" i="1"/>
  <c r="AK893" i="1"/>
  <c r="AL893" i="1"/>
  <c r="AM893" i="1"/>
  <c r="AN893" i="1"/>
  <c r="AO893" i="1"/>
  <c r="AP893" i="1"/>
  <c r="AQ893" i="1"/>
  <c r="AR893" i="1"/>
  <c r="AS893" i="1"/>
  <c r="AT893" i="1"/>
  <c r="AU893" i="1"/>
  <c r="AV893" i="1"/>
  <c r="AW893" i="1"/>
  <c r="AX893" i="1"/>
  <c r="AY893" i="1"/>
  <c r="AZ893" i="1"/>
  <c r="BA893" i="1"/>
  <c r="BB893" i="1"/>
  <c r="BC893" i="1"/>
  <c r="BD893" i="1"/>
  <c r="BE893" i="1"/>
  <c r="BF893" i="1"/>
  <c r="H894" i="1"/>
  <c r="I894" i="1"/>
  <c r="J894" i="1"/>
  <c r="K894" i="1"/>
  <c r="L894" i="1"/>
  <c r="M894" i="1"/>
  <c r="N894" i="1"/>
  <c r="O894" i="1"/>
  <c r="P894" i="1"/>
  <c r="Q894" i="1"/>
  <c r="R894" i="1"/>
  <c r="S894" i="1"/>
  <c r="T894" i="1"/>
  <c r="U894" i="1"/>
  <c r="V894" i="1"/>
  <c r="W894" i="1"/>
  <c r="X894" i="1"/>
  <c r="Y894" i="1"/>
  <c r="Z894" i="1"/>
  <c r="AA894" i="1"/>
  <c r="AB894" i="1"/>
  <c r="AC894" i="1"/>
  <c r="AD894" i="1"/>
  <c r="AE894" i="1"/>
  <c r="AF894" i="1"/>
  <c r="AG894" i="1"/>
  <c r="AH894" i="1"/>
  <c r="AI894" i="1"/>
  <c r="AJ894" i="1"/>
  <c r="AK894" i="1"/>
  <c r="AL894" i="1"/>
  <c r="AM894" i="1"/>
  <c r="AN894" i="1"/>
  <c r="AO894" i="1"/>
  <c r="AP894" i="1"/>
  <c r="AQ894" i="1"/>
  <c r="AR894" i="1"/>
  <c r="AS894" i="1"/>
  <c r="AT894" i="1"/>
  <c r="AU894" i="1"/>
  <c r="AV894" i="1"/>
  <c r="AW894" i="1"/>
  <c r="AX894" i="1"/>
  <c r="AY894" i="1"/>
  <c r="AZ894" i="1"/>
  <c r="BA894" i="1"/>
  <c r="BB894" i="1"/>
  <c r="BC894" i="1"/>
  <c r="BD894" i="1"/>
  <c r="BE894" i="1"/>
  <c r="BF894" i="1"/>
  <c r="H895" i="1"/>
  <c r="I895" i="1"/>
  <c r="J895" i="1"/>
  <c r="K895" i="1"/>
  <c r="L895" i="1"/>
  <c r="M895" i="1"/>
  <c r="N895" i="1"/>
  <c r="O895" i="1"/>
  <c r="P895" i="1"/>
  <c r="Q895" i="1"/>
  <c r="R895" i="1"/>
  <c r="S895" i="1"/>
  <c r="T895" i="1"/>
  <c r="U895" i="1"/>
  <c r="V895" i="1"/>
  <c r="W895" i="1"/>
  <c r="X895" i="1"/>
  <c r="Y895" i="1"/>
  <c r="Z895" i="1"/>
  <c r="AA895" i="1"/>
  <c r="AB895" i="1"/>
  <c r="AC895" i="1"/>
  <c r="AD895" i="1"/>
  <c r="AE895" i="1"/>
  <c r="AF895" i="1"/>
  <c r="AG895" i="1"/>
  <c r="AH895" i="1"/>
  <c r="AI895" i="1"/>
  <c r="AJ895" i="1"/>
  <c r="AK895" i="1"/>
  <c r="AL895" i="1"/>
  <c r="AM895" i="1"/>
  <c r="AN895" i="1"/>
  <c r="AO895" i="1"/>
  <c r="AP895" i="1"/>
  <c r="AQ895" i="1"/>
  <c r="AR895" i="1"/>
  <c r="AS895" i="1"/>
  <c r="AT895" i="1"/>
  <c r="AU895" i="1"/>
  <c r="AV895" i="1"/>
  <c r="AW895" i="1"/>
  <c r="AX895" i="1"/>
  <c r="AY895" i="1"/>
  <c r="AZ895" i="1"/>
  <c r="BA895" i="1"/>
  <c r="BB895" i="1"/>
  <c r="BC895" i="1"/>
  <c r="BD895" i="1"/>
  <c r="BE895" i="1"/>
  <c r="BF895" i="1"/>
  <c r="H896" i="1"/>
  <c r="I896" i="1"/>
  <c r="J896" i="1"/>
  <c r="K896" i="1"/>
  <c r="L896" i="1"/>
  <c r="M896" i="1"/>
  <c r="N896" i="1"/>
  <c r="O896" i="1"/>
  <c r="P896" i="1"/>
  <c r="Q896" i="1"/>
  <c r="R896" i="1"/>
  <c r="S896" i="1"/>
  <c r="T896" i="1"/>
  <c r="U896" i="1"/>
  <c r="V896" i="1"/>
  <c r="W896" i="1"/>
  <c r="X896" i="1"/>
  <c r="Y896" i="1"/>
  <c r="Z896" i="1"/>
  <c r="AA896" i="1"/>
  <c r="AB896" i="1"/>
  <c r="AC896" i="1"/>
  <c r="AD896" i="1"/>
  <c r="AE896" i="1"/>
  <c r="AF896" i="1"/>
  <c r="AG896" i="1"/>
  <c r="AH896" i="1"/>
  <c r="AI896" i="1"/>
  <c r="AJ896" i="1"/>
  <c r="AK896" i="1"/>
  <c r="AL896" i="1"/>
  <c r="AM896" i="1"/>
  <c r="AN896" i="1"/>
  <c r="AO896" i="1"/>
  <c r="AP896" i="1"/>
  <c r="AQ896" i="1"/>
  <c r="AR896" i="1"/>
  <c r="AS896" i="1"/>
  <c r="AT896" i="1"/>
  <c r="AU896" i="1"/>
  <c r="AV896" i="1"/>
  <c r="AW896" i="1"/>
  <c r="AX896" i="1"/>
  <c r="AY896" i="1"/>
  <c r="AZ896" i="1"/>
  <c r="BA896" i="1"/>
  <c r="BB896" i="1"/>
  <c r="BC896" i="1"/>
  <c r="BD896" i="1"/>
  <c r="BE896" i="1"/>
  <c r="BF896" i="1"/>
  <c r="H897" i="1"/>
  <c r="I897" i="1"/>
  <c r="J897" i="1"/>
  <c r="K897" i="1"/>
  <c r="L897" i="1"/>
  <c r="M897" i="1"/>
  <c r="N897" i="1"/>
  <c r="O897" i="1"/>
  <c r="P897" i="1"/>
  <c r="Q897" i="1"/>
  <c r="R897" i="1"/>
  <c r="S897" i="1"/>
  <c r="T897" i="1"/>
  <c r="U897" i="1"/>
  <c r="V897" i="1"/>
  <c r="W897" i="1"/>
  <c r="X897" i="1"/>
  <c r="Y897" i="1"/>
  <c r="Z897" i="1"/>
  <c r="AA897" i="1"/>
  <c r="AB897" i="1"/>
  <c r="AC897" i="1"/>
  <c r="AD897" i="1"/>
  <c r="AE897" i="1"/>
  <c r="AF897" i="1"/>
  <c r="AG897" i="1"/>
  <c r="AH897" i="1"/>
  <c r="AI897" i="1"/>
  <c r="AJ897" i="1"/>
  <c r="AK897" i="1"/>
  <c r="AL897" i="1"/>
  <c r="AM897" i="1"/>
  <c r="AN897" i="1"/>
  <c r="AO897" i="1"/>
  <c r="AP897" i="1"/>
  <c r="AQ897" i="1"/>
  <c r="AR897" i="1"/>
  <c r="AS897" i="1"/>
  <c r="AT897" i="1"/>
  <c r="AU897" i="1"/>
  <c r="AV897" i="1"/>
  <c r="AW897" i="1"/>
  <c r="AX897" i="1"/>
  <c r="AY897" i="1"/>
  <c r="AZ897" i="1"/>
  <c r="BA897" i="1"/>
  <c r="BB897" i="1"/>
  <c r="BC897" i="1"/>
  <c r="BD897" i="1"/>
  <c r="BE897" i="1"/>
  <c r="BF897" i="1"/>
  <c r="H898" i="1"/>
  <c r="I898" i="1"/>
  <c r="J898" i="1"/>
  <c r="K898" i="1"/>
  <c r="L898" i="1"/>
  <c r="M898" i="1"/>
  <c r="N898" i="1"/>
  <c r="O898" i="1"/>
  <c r="P898" i="1"/>
  <c r="Q898" i="1"/>
  <c r="R898" i="1"/>
  <c r="S898" i="1"/>
  <c r="T898" i="1"/>
  <c r="U898" i="1"/>
  <c r="V898" i="1"/>
  <c r="W898" i="1"/>
  <c r="X898" i="1"/>
  <c r="Y898" i="1"/>
  <c r="Z898" i="1"/>
  <c r="AA898" i="1"/>
  <c r="AB898" i="1"/>
  <c r="AC898" i="1"/>
  <c r="AD898" i="1"/>
  <c r="AE898" i="1"/>
  <c r="AF898" i="1"/>
  <c r="AG898" i="1"/>
  <c r="AH898" i="1"/>
  <c r="AI898" i="1"/>
  <c r="AJ898" i="1"/>
  <c r="AK898" i="1"/>
  <c r="AL898" i="1"/>
  <c r="AM898" i="1"/>
  <c r="AN898" i="1"/>
  <c r="AO898" i="1"/>
  <c r="AP898" i="1"/>
  <c r="AQ898" i="1"/>
  <c r="AR898" i="1"/>
  <c r="AS898" i="1"/>
  <c r="AT898" i="1"/>
  <c r="AU898" i="1"/>
  <c r="AV898" i="1"/>
  <c r="AW898" i="1"/>
  <c r="AX898" i="1"/>
  <c r="AY898" i="1"/>
  <c r="AZ898" i="1"/>
  <c r="BA898" i="1"/>
  <c r="BB898" i="1"/>
  <c r="BC898" i="1"/>
  <c r="BD898" i="1"/>
  <c r="BE898" i="1"/>
  <c r="BF898" i="1"/>
  <c r="H899" i="1"/>
  <c r="I899" i="1"/>
  <c r="J899" i="1"/>
  <c r="K899" i="1"/>
  <c r="L899" i="1"/>
  <c r="M899" i="1"/>
  <c r="N899" i="1"/>
  <c r="O899" i="1"/>
  <c r="P899" i="1"/>
  <c r="Q899" i="1"/>
  <c r="R899" i="1"/>
  <c r="S899" i="1"/>
  <c r="T899" i="1"/>
  <c r="U899" i="1"/>
  <c r="V899" i="1"/>
  <c r="W899" i="1"/>
  <c r="X899" i="1"/>
  <c r="Y899" i="1"/>
  <c r="Z899" i="1"/>
  <c r="AA899" i="1"/>
  <c r="AB899" i="1"/>
  <c r="AC899" i="1"/>
  <c r="AD899" i="1"/>
  <c r="AE899" i="1"/>
  <c r="AF899" i="1"/>
  <c r="AG899" i="1"/>
  <c r="AH899" i="1"/>
  <c r="AI899" i="1"/>
  <c r="AJ899" i="1"/>
  <c r="AK899" i="1"/>
  <c r="AL899" i="1"/>
  <c r="AM899" i="1"/>
  <c r="AN899" i="1"/>
  <c r="AO899" i="1"/>
  <c r="AP899" i="1"/>
  <c r="AQ899" i="1"/>
  <c r="AR899" i="1"/>
  <c r="AS899" i="1"/>
  <c r="AT899" i="1"/>
  <c r="AU899" i="1"/>
  <c r="AV899" i="1"/>
  <c r="AW899" i="1"/>
  <c r="AX899" i="1"/>
  <c r="AY899" i="1"/>
  <c r="AZ899" i="1"/>
  <c r="BA899" i="1"/>
  <c r="BB899" i="1"/>
  <c r="BC899" i="1"/>
  <c r="BD899" i="1"/>
  <c r="BE899" i="1"/>
  <c r="BF899" i="1"/>
  <c r="H900" i="1"/>
  <c r="I900" i="1"/>
  <c r="J900" i="1"/>
  <c r="K900" i="1"/>
  <c r="L900" i="1"/>
  <c r="M900" i="1"/>
  <c r="N900" i="1"/>
  <c r="O900" i="1"/>
  <c r="P900" i="1"/>
  <c r="Q900" i="1"/>
  <c r="R900" i="1"/>
  <c r="S900" i="1"/>
  <c r="T900" i="1"/>
  <c r="U900" i="1"/>
  <c r="V900" i="1"/>
  <c r="W900" i="1"/>
  <c r="X900" i="1"/>
  <c r="Y900" i="1"/>
  <c r="Z900" i="1"/>
  <c r="AA900" i="1"/>
  <c r="AB900" i="1"/>
  <c r="AC900" i="1"/>
  <c r="AD900" i="1"/>
  <c r="AE900" i="1"/>
  <c r="AF900" i="1"/>
  <c r="AG900" i="1"/>
  <c r="AH900" i="1"/>
  <c r="AI900" i="1"/>
  <c r="AJ900" i="1"/>
  <c r="AK900" i="1"/>
  <c r="AL900" i="1"/>
  <c r="AM900" i="1"/>
  <c r="AN900" i="1"/>
  <c r="AO900" i="1"/>
  <c r="AP900" i="1"/>
  <c r="AQ900" i="1"/>
  <c r="AR900" i="1"/>
  <c r="AS900" i="1"/>
  <c r="AT900" i="1"/>
  <c r="AU900" i="1"/>
  <c r="AV900" i="1"/>
  <c r="AW900" i="1"/>
  <c r="AX900" i="1"/>
  <c r="AY900" i="1"/>
  <c r="AZ900" i="1"/>
  <c r="BA900" i="1"/>
  <c r="BB900" i="1"/>
  <c r="BC900" i="1"/>
  <c r="BD900" i="1"/>
  <c r="BE900" i="1"/>
  <c r="BF900" i="1"/>
  <c r="H901" i="1"/>
  <c r="I901" i="1"/>
  <c r="J901" i="1"/>
  <c r="K901" i="1"/>
  <c r="L901" i="1"/>
  <c r="M901" i="1"/>
  <c r="N901" i="1"/>
  <c r="O901" i="1"/>
  <c r="P901" i="1"/>
  <c r="Q901" i="1"/>
  <c r="R901" i="1"/>
  <c r="S901" i="1"/>
  <c r="T901" i="1"/>
  <c r="U901" i="1"/>
  <c r="V901" i="1"/>
  <c r="W901" i="1"/>
  <c r="X901" i="1"/>
  <c r="Y901" i="1"/>
  <c r="Z901" i="1"/>
  <c r="AA901" i="1"/>
  <c r="AB901" i="1"/>
  <c r="AC901" i="1"/>
  <c r="AD901" i="1"/>
  <c r="AE901" i="1"/>
  <c r="AF901" i="1"/>
  <c r="AG901" i="1"/>
  <c r="AH901" i="1"/>
  <c r="AI901" i="1"/>
  <c r="AJ901" i="1"/>
  <c r="AK901" i="1"/>
  <c r="AL901" i="1"/>
  <c r="AM901" i="1"/>
  <c r="AN901" i="1"/>
  <c r="AO901" i="1"/>
  <c r="AP901" i="1"/>
  <c r="AQ901" i="1"/>
  <c r="AR901" i="1"/>
  <c r="AS901" i="1"/>
  <c r="AT901" i="1"/>
  <c r="AU901" i="1"/>
  <c r="AV901" i="1"/>
  <c r="AW901" i="1"/>
  <c r="AX901" i="1"/>
  <c r="AY901" i="1"/>
  <c r="AZ901" i="1"/>
  <c r="BA901" i="1"/>
  <c r="BB901" i="1"/>
  <c r="BC901" i="1"/>
  <c r="BD901" i="1"/>
  <c r="BE901" i="1"/>
  <c r="BF901" i="1"/>
  <c r="H902" i="1"/>
  <c r="I902" i="1"/>
  <c r="J902" i="1"/>
  <c r="K902" i="1"/>
  <c r="L902" i="1"/>
  <c r="M902" i="1"/>
  <c r="N902" i="1"/>
  <c r="O902" i="1"/>
  <c r="P902" i="1"/>
  <c r="Q902" i="1"/>
  <c r="R902" i="1"/>
  <c r="S902" i="1"/>
  <c r="T902" i="1"/>
  <c r="U902" i="1"/>
  <c r="V902" i="1"/>
  <c r="W902" i="1"/>
  <c r="X902" i="1"/>
  <c r="Y902" i="1"/>
  <c r="Z902" i="1"/>
  <c r="AA902" i="1"/>
  <c r="AB902" i="1"/>
  <c r="AC902" i="1"/>
  <c r="AD902" i="1"/>
  <c r="AE902" i="1"/>
  <c r="AF902" i="1"/>
  <c r="AG902" i="1"/>
  <c r="AH902" i="1"/>
  <c r="AI902" i="1"/>
  <c r="AJ902" i="1"/>
  <c r="AK902" i="1"/>
  <c r="AL902" i="1"/>
  <c r="AM902" i="1"/>
  <c r="AN902" i="1"/>
  <c r="AO902" i="1"/>
  <c r="AP902" i="1"/>
  <c r="AQ902" i="1"/>
  <c r="AR902" i="1"/>
  <c r="AS902" i="1"/>
  <c r="AT902" i="1"/>
  <c r="AU902" i="1"/>
  <c r="AV902" i="1"/>
  <c r="AW902" i="1"/>
  <c r="AX902" i="1"/>
  <c r="AY902" i="1"/>
  <c r="AZ902" i="1"/>
  <c r="BA902" i="1"/>
  <c r="BB902" i="1"/>
  <c r="BC902" i="1"/>
  <c r="BD902" i="1"/>
  <c r="BE902" i="1"/>
  <c r="BF902" i="1"/>
  <c r="H903" i="1"/>
  <c r="I903" i="1"/>
  <c r="J903" i="1"/>
  <c r="K903" i="1"/>
  <c r="L903" i="1"/>
  <c r="M903" i="1"/>
  <c r="N903" i="1"/>
  <c r="O903" i="1"/>
  <c r="P903" i="1"/>
  <c r="Q903" i="1"/>
  <c r="R903" i="1"/>
  <c r="S903" i="1"/>
  <c r="T903" i="1"/>
  <c r="U903" i="1"/>
  <c r="V903" i="1"/>
  <c r="W903" i="1"/>
  <c r="X903" i="1"/>
  <c r="Y903" i="1"/>
  <c r="Z903" i="1"/>
  <c r="AA903" i="1"/>
  <c r="AB903" i="1"/>
  <c r="AC903" i="1"/>
  <c r="AD903" i="1"/>
  <c r="AE903" i="1"/>
  <c r="AF903" i="1"/>
  <c r="AG903" i="1"/>
  <c r="AH903" i="1"/>
  <c r="AI903" i="1"/>
  <c r="AJ903" i="1"/>
  <c r="AK903" i="1"/>
  <c r="AL903" i="1"/>
  <c r="AM903" i="1"/>
  <c r="AN903" i="1"/>
  <c r="AO903" i="1"/>
  <c r="AP903" i="1"/>
  <c r="AQ903" i="1"/>
  <c r="AR903" i="1"/>
  <c r="AS903" i="1"/>
  <c r="AT903" i="1"/>
  <c r="AU903" i="1"/>
  <c r="AV903" i="1"/>
  <c r="AW903" i="1"/>
  <c r="AX903" i="1"/>
  <c r="AY903" i="1"/>
  <c r="AZ903" i="1"/>
  <c r="BA903" i="1"/>
  <c r="BB903" i="1"/>
  <c r="BC903" i="1"/>
  <c r="BD903" i="1"/>
  <c r="BE903" i="1"/>
  <c r="BF903" i="1"/>
  <c r="H904" i="1"/>
  <c r="I904" i="1"/>
  <c r="J904" i="1"/>
  <c r="K904" i="1"/>
  <c r="L904" i="1"/>
  <c r="M904" i="1"/>
  <c r="N904" i="1"/>
  <c r="O904" i="1"/>
  <c r="P904" i="1"/>
  <c r="Q904" i="1"/>
  <c r="R904" i="1"/>
  <c r="S904" i="1"/>
  <c r="T904" i="1"/>
  <c r="U904" i="1"/>
  <c r="V904" i="1"/>
  <c r="W904" i="1"/>
  <c r="X904" i="1"/>
  <c r="Y904" i="1"/>
  <c r="Z904" i="1"/>
  <c r="AA904" i="1"/>
  <c r="AB904" i="1"/>
  <c r="AC904" i="1"/>
  <c r="AD904" i="1"/>
  <c r="AE904" i="1"/>
  <c r="AF904" i="1"/>
  <c r="AG904" i="1"/>
  <c r="AH904" i="1"/>
  <c r="AI904" i="1"/>
  <c r="AJ904" i="1"/>
  <c r="AK904" i="1"/>
  <c r="AL904" i="1"/>
  <c r="AM904" i="1"/>
  <c r="AN904" i="1"/>
  <c r="AO904" i="1"/>
  <c r="AP904" i="1"/>
  <c r="AQ904" i="1"/>
  <c r="AR904" i="1"/>
  <c r="AS904" i="1"/>
  <c r="AT904" i="1"/>
  <c r="AU904" i="1"/>
  <c r="AV904" i="1"/>
  <c r="AW904" i="1"/>
  <c r="AX904" i="1"/>
  <c r="AY904" i="1"/>
  <c r="AZ904" i="1"/>
  <c r="BA904" i="1"/>
  <c r="BB904" i="1"/>
  <c r="BC904" i="1"/>
  <c r="BD904" i="1"/>
  <c r="BE904" i="1"/>
  <c r="BF904" i="1"/>
  <c r="H905" i="1"/>
  <c r="I905" i="1"/>
  <c r="J905" i="1"/>
  <c r="K905" i="1"/>
  <c r="L905" i="1"/>
  <c r="M905" i="1"/>
  <c r="N905" i="1"/>
  <c r="O905" i="1"/>
  <c r="P905" i="1"/>
  <c r="Q905" i="1"/>
  <c r="R905" i="1"/>
  <c r="S905" i="1"/>
  <c r="T905" i="1"/>
  <c r="U905" i="1"/>
  <c r="V905" i="1"/>
  <c r="W905" i="1"/>
  <c r="X905" i="1"/>
  <c r="Y905" i="1"/>
  <c r="Z905" i="1"/>
  <c r="AA905" i="1"/>
  <c r="AB905" i="1"/>
  <c r="AC905" i="1"/>
  <c r="AD905" i="1"/>
  <c r="AE905" i="1"/>
  <c r="AF905" i="1"/>
  <c r="AG905" i="1"/>
  <c r="AH905" i="1"/>
  <c r="AI905" i="1"/>
  <c r="AJ905" i="1"/>
  <c r="AK905" i="1"/>
  <c r="AL905" i="1"/>
  <c r="AM905" i="1"/>
  <c r="AN905" i="1"/>
  <c r="AO905" i="1"/>
  <c r="AP905" i="1"/>
  <c r="AQ905" i="1"/>
  <c r="AR905" i="1"/>
  <c r="AS905" i="1"/>
  <c r="AT905" i="1"/>
  <c r="AU905" i="1"/>
  <c r="AV905" i="1"/>
  <c r="AW905" i="1"/>
  <c r="AX905" i="1"/>
  <c r="AY905" i="1"/>
  <c r="AZ905" i="1"/>
  <c r="BA905" i="1"/>
  <c r="BB905" i="1"/>
  <c r="BC905" i="1"/>
  <c r="BD905" i="1"/>
  <c r="BE905" i="1"/>
  <c r="BF905" i="1"/>
  <c r="H906" i="1"/>
  <c r="I906" i="1"/>
  <c r="J906" i="1"/>
  <c r="K906" i="1"/>
  <c r="L906" i="1"/>
  <c r="M906" i="1"/>
  <c r="N906" i="1"/>
  <c r="O906" i="1"/>
  <c r="P906" i="1"/>
  <c r="Q906" i="1"/>
  <c r="R906" i="1"/>
  <c r="S906" i="1"/>
  <c r="T906" i="1"/>
  <c r="U906" i="1"/>
  <c r="V906" i="1"/>
  <c r="W906" i="1"/>
  <c r="X906" i="1"/>
  <c r="Y906" i="1"/>
  <c r="Z906" i="1"/>
  <c r="AA906" i="1"/>
  <c r="AB906" i="1"/>
  <c r="AC906" i="1"/>
  <c r="AD906" i="1"/>
  <c r="AE906" i="1"/>
  <c r="AF906" i="1"/>
  <c r="AG906" i="1"/>
  <c r="AH906" i="1"/>
  <c r="AI906" i="1"/>
  <c r="AJ906" i="1"/>
  <c r="AK906" i="1"/>
  <c r="AL906" i="1"/>
  <c r="AM906" i="1"/>
  <c r="AN906" i="1"/>
  <c r="AO906" i="1"/>
  <c r="AP906" i="1"/>
  <c r="AQ906" i="1"/>
  <c r="AR906" i="1"/>
  <c r="AS906" i="1"/>
  <c r="AT906" i="1"/>
  <c r="AU906" i="1"/>
  <c r="AV906" i="1"/>
  <c r="AW906" i="1"/>
  <c r="AX906" i="1"/>
  <c r="AY906" i="1"/>
  <c r="AZ906" i="1"/>
  <c r="BA906" i="1"/>
  <c r="BB906" i="1"/>
  <c r="BC906" i="1"/>
  <c r="BD906" i="1"/>
  <c r="BE906" i="1"/>
  <c r="BF906" i="1"/>
  <c r="H907" i="1"/>
  <c r="I907" i="1"/>
  <c r="J907" i="1"/>
  <c r="K907" i="1"/>
  <c r="L907" i="1"/>
  <c r="M907" i="1"/>
  <c r="N907" i="1"/>
  <c r="O907" i="1"/>
  <c r="P907" i="1"/>
  <c r="Q907" i="1"/>
  <c r="R907" i="1"/>
  <c r="S907" i="1"/>
  <c r="T907" i="1"/>
  <c r="U907" i="1"/>
  <c r="V907" i="1"/>
  <c r="W907" i="1"/>
  <c r="X907" i="1"/>
  <c r="Y907" i="1"/>
  <c r="Z907" i="1"/>
  <c r="AA907" i="1"/>
  <c r="AB907" i="1"/>
  <c r="AC907" i="1"/>
  <c r="AD907" i="1"/>
  <c r="AE907" i="1"/>
  <c r="AF907" i="1"/>
  <c r="AG907" i="1"/>
  <c r="AH907" i="1"/>
  <c r="AI907" i="1"/>
  <c r="AJ907" i="1"/>
  <c r="AK907" i="1"/>
  <c r="AL907" i="1"/>
  <c r="AM907" i="1"/>
  <c r="AN907" i="1"/>
  <c r="AO907" i="1"/>
  <c r="AP907" i="1"/>
  <c r="AQ907" i="1"/>
  <c r="AR907" i="1"/>
  <c r="AS907" i="1"/>
  <c r="AT907" i="1"/>
  <c r="AU907" i="1"/>
  <c r="AV907" i="1"/>
  <c r="AW907" i="1"/>
  <c r="AX907" i="1"/>
  <c r="AY907" i="1"/>
  <c r="AZ907" i="1"/>
  <c r="BA907" i="1"/>
  <c r="BB907" i="1"/>
  <c r="BC907" i="1"/>
  <c r="BD907" i="1"/>
  <c r="BE907" i="1"/>
  <c r="BF907" i="1"/>
  <c r="H908" i="1"/>
  <c r="I908" i="1"/>
  <c r="J908" i="1"/>
  <c r="K908" i="1"/>
  <c r="L908" i="1"/>
  <c r="M908" i="1"/>
  <c r="N908" i="1"/>
  <c r="O908" i="1"/>
  <c r="P908" i="1"/>
  <c r="Q908" i="1"/>
  <c r="R908" i="1"/>
  <c r="S908" i="1"/>
  <c r="T908" i="1"/>
  <c r="U908" i="1"/>
  <c r="V908" i="1"/>
  <c r="W908" i="1"/>
  <c r="X908" i="1"/>
  <c r="Y908" i="1"/>
  <c r="Z908" i="1"/>
  <c r="AA908" i="1"/>
  <c r="AB908" i="1"/>
  <c r="AC908" i="1"/>
  <c r="AD908" i="1"/>
  <c r="AE908" i="1"/>
  <c r="AF908" i="1"/>
  <c r="AG908" i="1"/>
  <c r="AH908" i="1"/>
  <c r="AI908" i="1"/>
  <c r="AJ908" i="1"/>
  <c r="AK908" i="1"/>
  <c r="AL908" i="1"/>
  <c r="AM908" i="1"/>
  <c r="AN908" i="1"/>
  <c r="AO908" i="1"/>
  <c r="AP908" i="1"/>
  <c r="AQ908" i="1"/>
  <c r="AR908" i="1"/>
  <c r="AS908" i="1"/>
  <c r="AT908" i="1"/>
  <c r="AU908" i="1"/>
  <c r="AV908" i="1"/>
  <c r="AW908" i="1"/>
  <c r="AX908" i="1"/>
  <c r="AY908" i="1"/>
  <c r="AZ908" i="1"/>
  <c r="BA908" i="1"/>
  <c r="BB908" i="1"/>
  <c r="BC908" i="1"/>
  <c r="BD908" i="1"/>
  <c r="BE908" i="1"/>
  <c r="BF908" i="1"/>
  <c r="H909" i="1"/>
  <c r="I909" i="1"/>
  <c r="J909" i="1"/>
  <c r="K909" i="1"/>
  <c r="L909" i="1"/>
  <c r="M909" i="1"/>
  <c r="N909" i="1"/>
  <c r="O909" i="1"/>
  <c r="P909" i="1"/>
  <c r="Q909" i="1"/>
  <c r="R909" i="1"/>
  <c r="S909" i="1"/>
  <c r="T909" i="1"/>
  <c r="U909" i="1"/>
  <c r="V909" i="1"/>
  <c r="W909" i="1"/>
  <c r="X909" i="1"/>
  <c r="Y909" i="1"/>
  <c r="Z909" i="1"/>
  <c r="AA909" i="1"/>
  <c r="AB909" i="1"/>
  <c r="AC909" i="1"/>
  <c r="AD909" i="1"/>
  <c r="AE909" i="1"/>
  <c r="AF909" i="1"/>
  <c r="AG909" i="1"/>
  <c r="AH909" i="1"/>
  <c r="AI909" i="1"/>
  <c r="AJ909" i="1"/>
  <c r="AK909" i="1"/>
  <c r="AL909" i="1"/>
  <c r="AM909" i="1"/>
  <c r="AN909" i="1"/>
  <c r="AO909" i="1"/>
  <c r="AP909" i="1"/>
  <c r="AQ909" i="1"/>
  <c r="AR909" i="1"/>
  <c r="AS909" i="1"/>
  <c r="AT909" i="1"/>
  <c r="AU909" i="1"/>
  <c r="AV909" i="1"/>
  <c r="AW909" i="1"/>
  <c r="AX909" i="1"/>
  <c r="AY909" i="1"/>
  <c r="AZ909" i="1"/>
  <c r="BA909" i="1"/>
  <c r="BB909" i="1"/>
  <c r="BC909" i="1"/>
  <c r="BD909" i="1"/>
  <c r="BE909" i="1"/>
  <c r="BF909" i="1"/>
  <c r="H910" i="1"/>
  <c r="I910" i="1"/>
  <c r="J910" i="1"/>
  <c r="K910" i="1"/>
  <c r="L910" i="1"/>
  <c r="M910" i="1"/>
  <c r="N910" i="1"/>
  <c r="O910" i="1"/>
  <c r="P910" i="1"/>
  <c r="Q910" i="1"/>
  <c r="R910" i="1"/>
  <c r="S910" i="1"/>
  <c r="T910" i="1"/>
  <c r="U910" i="1"/>
  <c r="V910" i="1"/>
  <c r="W910" i="1"/>
  <c r="X910" i="1"/>
  <c r="Y910" i="1"/>
  <c r="Z910" i="1"/>
  <c r="AA910" i="1"/>
  <c r="AB910" i="1"/>
  <c r="AC910" i="1"/>
  <c r="AD910" i="1"/>
  <c r="AE910" i="1"/>
  <c r="AF910" i="1"/>
  <c r="AG910" i="1"/>
  <c r="AH910" i="1"/>
  <c r="AI910" i="1"/>
  <c r="AJ910" i="1"/>
  <c r="AK910" i="1"/>
  <c r="AL910" i="1"/>
  <c r="AM910" i="1"/>
  <c r="AN910" i="1"/>
  <c r="AO910" i="1"/>
  <c r="AP910" i="1"/>
  <c r="AQ910" i="1"/>
  <c r="AR910" i="1"/>
  <c r="AS910" i="1"/>
  <c r="AT910" i="1"/>
  <c r="AU910" i="1"/>
  <c r="AV910" i="1"/>
  <c r="AW910" i="1"/>
  <c r="AX910" i="1"/>
  <c r="AY910" i="1"/>
  <c r="AZ910" i="1"/>
  <c r="BA910" i="1"/>
  <c r="BB910" i="1"/>
  <c r="BC910" i="1"/>
  <c r="BD910" i="1"/>
  <c r="BE910" i="1"/>
  <c r="BF910" i="1"/>
  <c r="H911" i="1"/>
  <c r="I911" i="1"/>
  <c r="J911" i="1"/>
  <c r="K911" i="1"/>
  <c r="L911" i="1"/>
  <c r="M911" i="1"/>
  <c r="N911" i="1"/>
  <c r="O911" i="1"/>
  <c r="P911" i="1"/>
  <c r="Q911" i="1"/>
  <c r="R911" i="1"/>
  <c r="S911" i="1"/>
  <c r="T911" i="1"/>
  <c r="U911" i="1"/>
  <c r="V911" i="1"/>
  <c r="W911" i="1"/>
  <c r="X911" i="1"/>
  <c r="Y911" i="1"/>
  <c r="Z911" i="1"/>
  <c r="AA911" i="1"/>
  <c r="AB911" i="1"/>
  <c r="AC911" i="1"/>
  <c r="AD911" i="1"/>
  <c r="AE911" i="1"/>
  <c r="AF911" i="1"/>
  <c r="AG911" i="1"/>
  <c r="AH911" i="1"/>
  <c r="AI911" i="1"/>
  <c r="AJ911" i="1"/>
  <c r="AK911" i="1"/>
  <c r="AL911" i="1"/>
  <c r="AM911" i="1"/>
  <c r="AN911" i="1"/>
  <c r="AO911" i="1"/>
  <c r="AP911" i="1"/>
  <c r="AQ911" i="1"/>
  <c r="AR911" i="1"/>
  <c r="AS911" i="1"/>
  <c r="AT911" i="1"/>
  <c r="AU911" i="1"/>
  <c r="AV911" i="1"/>
  <c r="AW911" i="1"/>
  <c r="AX911" i="1"/>
  <c r="AY911" i="1"/>
  <c r="AZ911" i="1"/>
  <c r="BA911" i="1"/>
  <c r="BB911" i="1"/>
  <c r="BC911" i="1"/>
  <c r="BD911" i="1"/>
  <c r="BE911" i="1"/>
  <c r="BF911" i="1"/>
  <c r="H912" i="1"/>
  <c r="I912" i="1"/>
  <c r="J912" i="1"/>
  <c r="K912" i="1"/>
  <c r="L912" i="1"/>
  <c r="M912" i="1"/>
  <c r="N912" i="1"/>
  <c r="O912" i="1"/>
  <c r="P912" i="1"/>
  <c r="Q912" i="1"/>
  <c r="R912" i="1"/>
  <c r="S912" i="1"/>
  <c r="T912" i="1"/>
  <c r="U912" i="1"/>
  <c r="V912" i="1"/>
  <c r="W912" i="1"/>
  <c r="X912" i="1"/>
  <c r="Y912" i="1"/>
  <c r="Z912" i="1"/>
  <c r="AA912" i="1"/>
  <c r="AB912" i="1"/>
  <c r="AC912" i="1"/>
  <c r="AD912" i="1"/>
  <c r="AE912" i="1"/>
  <c r="AF912" i="1"/>
  <c r="AG912" i="1"/>
  <c r="AH912" i="1"/>
  <c r="AI912" i="1"/>
  <c r="AJ912" i="1"/>
  <c r="AK912" i="1"/>
  <c r="AL912" i="1"/>
  <c r="AM912" i="1"/>
  <c r="AN912" i="1"/>
  <c r="AO912" i="1"/>
  <c r="AP912" i="1"/>
  <c r="AQ912" i="1"/>
  <c r="AR912" i="1"/>
  <c r="AS912" i="1"/>
  <c r="AT912" i="1"/>
  <c r="AU912" i="1"/>
  <c r="AV912" i="1"/>
  <c r="AW912" i="1"/>
  <c r="AX912" i="1"/>
  <c r="AY912" i="1"/>
  <c r="AZ912" i="1"/>
  <c r="BA912" i="1"/>
  <c r="BB912" i="1"/>
  <c r="BC912" i="1"/>
  <c r="BD912" i="1"/>
  <c r="BE912" i="1"/>
  <c r="BF912" i="1"/>
  <c r="H913" i="1"/>
  <c r="I913" i="1"/>
  <c r="J913" i="1"/>
  <c r="K913" i="1"/>
  <c r="L913" i="1"/>
  <c r="M913" i="1"/>
  <c r="N913" i="1"/>
  <c r="O913" i="1"/>
  <c r="P913" i="1"/>
  <c r="Q913" i="1"/>
  <c r="R913" i="1"/>
  <c r="S913" i="1"/>
  <c r="T913" i="1"/>
  <c r="U913" i="1"/>
  <c r="V913" i="1"/>
  <c r="W913" i="1"/>
  <c r="X913" i="1"/>
  <c r="Y913" i="1"/>
  <c r="Z913" i="1"/>
  <c r="AA913" i="1"/>
  <c r="AB913" i="1"/>
  <c r="AC913" i="1"/>
  <c r="AD913" i="1"/>
  <c r="AE913" i="1"/>
  <c r="AF913" i="1"/>
  <c r="AG913" i="1"/>
  <c r="AH913" i="1"/>
  <c r="AI913" i="1"/>
  <c r="AJ913" i="1"/>
  <c r="AK913" i="1"/>
  <c r="AL913" i="1"/>
  <c r="AM913" i="1"/>
  <c r="AN913" i="1"/>
  <c r="AO913" i="1"/>
  <c r="AP913" i="1"/>
  <c r="AQ913" i="1"/>
  <c r="AR913" i="1"/>
  <c r="AS913" i="1"/>
  <c r="AT913" i="1"/>
  <c r="AU913" i="1"/>
  <c r="AV913" i="1"/>
  <c r="AW913" i="1"/>
  <c r="AX913" i="1"/>
  <c r="AY913" i="1"/>
  <c r="AZ913" i="1"/>
  <c r="BA913" i="1"/>
  <c r="BB913" i="1"/>
  <c r="BC913" i="1"/>
  <c r="BD913" i="1"/>
  <c r="BE913" i="1"/>
  <c r="BF913" i="1"/>
  <c r="H914" i="1"/>
  <c r="I914" i="1"/>
  <c r="J914" i="1"/>
  <c r="K914" i="1"/>
  <c r="L914" i="1"/>
  <c r="M914" i="1"/>
  <c r="N914" i="1"/>
  <c r="O914" i="1"/>
  <c r="P914" i="1"/>
  <c r="Q914" i="1"/>
  <c r="R914" i="1"/>
  <c r="S914" i="1"/>
  <c r="T914" i="1"/>
  <c r="U914" i="1"/>
  <c r="V914" i="1"/>
  <c r="W914" i="1"/>
  <c r="X914" i="1"/>
  <c r="Y914" i="1"/>
  <c r="Z914" i="1"/>
  <c r="AA914" i="1"/>
  <c r="AB914" i="1"/>
  <c r="AC914" i="1"/>
  <c r="AD914" i="1"/>
  <c r="AE914" i="1"/>
  <c r="AF914" i="1"/>
  <c r="AG914" i="1"/>
  <c r="AH914" i="1"/>
  <c r="AI914" i="1"/>
  <c r="AJ914" i="1"/>
  <c r="AK914" i="1"/>
  <c r="AL914" i="1"/>
  <c r="AM914" i="1"/>
  <c r="AN914" i="1"/>
  <c r="AO914" i="1"/>
  <c r="AP914" i="1"/>
  <c r="AQ914" i="1"/>
  <c r="AR914" i="1"/>
  <c r="AS914" i="1"/>
  <c r="AT914" i="1"/>
  <c r="AU914" i="1"/>
  <c r="AV914" i="1"/>
  <c r="AW914" i="1"/>
  <c r="AX914" i="1"/>
  <c r="AY914" i="1"/>
  <c r="AZ914" i="1"/>
  <c r="BA914" i="1"/>
  <c r="BB914" i="1"/>
  <c r="BC914" i="1"/>
  <c r="BD914" i="1"/>
  <c r="BE914" i="1"/>
  <c r="BF914" i="1"/>
  <c r="H915" i="1"/>
  <c r="I915" i="1"/>
  <c r="J915" i="1"/>
  <c r="K915" i="1"/>
  <c r="L915" i="1"/>
  <c r="M915" i="1"/>
  <c r="N915" i="1"/>
  <c r="O915" i="1"/>
  <c r="P915" i="1"/>
  <c r="Q915" i="1"/>
  <c r="R915" i="1"/>
  <c r="S915" i="1"/>
  <c r="T915" i="1"/>
  <c r="U915" i="1"/>
  <c r="V915" i="1"/>
  <c r="W915" i="1"/>
  <c r="X915" i="1"/>
  <c r="Y915" i="1"/>
  <c r="Z915" i="1"/>
  <c r="AA915" i="1"/>
  <c r="AB915" i="1"/>
  <c r="AC915" i="1"/>
  <c r="AD915" i="1"/>
  <c r="AE915" i="1"/>
  <c r="AF915" i="1"/>
  <c r="AG915" i="1"/>
  <c r="AH915" i="1"/>
  <c r="AI915" i="1"/>
  <c r="AJ915" i="1"/>
  <c r="AK915" i="1"/>
  <c r="AL915" i="1"/>
  <c r="AM915" i="1"/>
  <c r="AN915" i="1"/>
  <c r="AO915" i="1"/>
  <c r="AP915" i="1"/>
  <c r="AQ915" i="1"/>
  <c r="AR915" i="1"/>
  <c r="AS915" i="1"/>
  <c r="AT915" i="1"/>
  <c r="AU915" i="1"/>
  <c r="AV915" i="1"/>
  <c r="AW915" i="1"/>
  <c r="AX915" i="1"/>
  <c r="AY915" i="1"/>
  <c r="AZ915" i="1"/>
  <c r="BA915" i="1"/>
  <c r="BB915" i="1"/>
  <c r="BC915" i="1"/>
  <c r="BD915" i="1"/>
  <c r="BE915" i="1"/>
  <c r="BF915" i="1"/>
  <c r="H916" i="1"/>
  <c r="I916" i="1"/>
  <c r="J916" i="1"/>
  <c r="K916" i="1"/>
  <c r="L916" i="1"/>
  <c r="M916" i="1"/>
  <c r="N916" i="1"/>
  <c r="O916" i="1"/>
  <c r="P916" i="1"/>
  <c r="Q916" i="1"/>
  <c r="R916" i="1"/>
  <c r="S916" i="1"/>
  <c r="T916" i="1"/>
  <c r="U916" i="1"/>
  <c r="V916" i="1"/>
  <c r="W916" i="1"/>
  <c r="X916" i="1"/>
  <c r="Y916" i="1"/>
  <c r="Z916" i="1"/>
  <c r="AA916" i="1"/>
  <c r="AB916" i="1"/>
  <c r="AC916" i="1"/>
  <c r="AD916" i="1"/>
  <c r="AE916" i="1"/>
  <c r="AF916" i="1"/>
  <c r="AG916" i="1"/>
  <c r="AH916" i="1"/>
  <c r="AI916" i="1"/>
  <c r="AJ916" i="1"/>
  <c r="AK916" i="1"/>
  <c r="AL916" i="1"/>
  <c r="AM916" i="1"/>
  <c r="AN916" i="1"/>
  <c r="AO916" i="1"/>
  <c r="AP916" i="1"/>
  <c r="AQ916" i="1"/>
  <c r="AR916" i="1"/>
  <c r="AS916" i="1"/>
  <c r="AT916" i="1"/>
  <c r="AU916" i="1"/>
  <c r="AV916" i="1"/>
  <c r="AW916" i="1"/>
  <c r="AX916" i="1"/>
  <c r="AY916" i="1"/>
  <c r="AZ916" i="1"/>
  <c r="BA916" i="1"/>
  <c r="BB916" i="1"/>
  <c r="BC916" i="1"/>
  <c r="BD916" i="1"/>
  <c r="BE916" i="1"/>
  <c r="BF916" i="1"/>
  <c r="H917" i="1"/>
  <c r="I917" i="1"/>
  <c r="J917" i="1"/>
  <c r="K917" i="1"/>
  <c r="L917" i="1"/>
  <c r="M917" i="1"/>
  <c r="N917" i="1"/>
  <c r="O917" i="1"/>
  <c r="P917" i="1"/>
  <c r="Q917" i="1"/>
  <c r="R917" i="1"/>
  <c r="S917" i="1"/>
  <c r="T917" i="1"/>
  <c r="U917" i="1"/>
  <c r="V917" i="1"/>
  <c r="W917" i="1"/>
  <c r="X917" i="1"/>
  <c r="Y917" i="1"/>
  <c r="Z917" i="1"/>
  <c r="AA917" i="1"/>
  <c r="AB917" i="1"/>
  <c r="AC917" i="1"/>
  <c r="AD917" i="1"/>
  <c r="AE917" i="1"/>
  <c r="AF917" i="1"/>
  <c r="AG917" i="1"/>
  <c r="AH917" i="1"/>
  <c r="AI917" i="1"/>
  <c r="AJ917" i="1"/>
  <c r="AK917" i="1"/>
  <c r="AL917" i="1"/>
  <c r="AM917" i="1"/>
  <c r="AN917" i="1"/>
  <c r="AO917" i="1"/>
  <c r="AP917" i="1"/>
  <c r="AQ917" i="1"/>
  <c r="AR917" i="1"/>
  <c r="AS917" i="1"/>
  <c r="AT917" i="1"/>
  <c r="AU917" i="1"/>
  <c r="AV917" i="1"/>
  <c r="AW917" i="1"/>
  <c r="AX917" i="1"/>
  <c r="AY917" i="1"/>
  <c r="AZ917" i="1"/>
  <c r="BA917" i="1"/>
  <c r="BB917" i="1"/>
  <c r="BC917" i="1"/>
  <c r="BD917" i="1"/>
  <c r="BE917" i="1"/>
  <c r="BF917" i="1"/>
  <c r="H918" i="1"/>
  <c r="I918" i="1"/>
  <c r="J918" i="1"/>
  <c r="K918" i="1"/>
  <c r="L918" i="1"/>
  <c r="M918" i="1"/>
  <c r="N918" i="1"/>
  <c r="O918" i="1"/>
  <c r="P918" i="1"/>
  <c r="Q918" i="1"/>
  <c r="R918" i="1"/>
  <c r="S918" i="1"/>
  <c r="T918" i="1"/>
  <c r="U918" i="1"/>
  <c r="V918" i="1"/>
  <c r="W918" i="1"/>
  <c r="X918" i="1"/>
  <c r="Y918" i="1"/>
  <c r="Z918" i="1"/>
  <c r="AA918" i="1"/>
  <c r="AB918" i="1"/>
  <c r="AC918" i="1"/>
  <c r="AD918" i="1"/>
  <c r="AE918" i="1"/>
  <c r="AF918" i="1"/>
  <c r="AG918" i="1"/>
  <c r="AH918" i="1"/>
  <c r="AI918" i="1"/>
  <c r="AJ918" i="1"/>
  <c r="AK918" i="1"/>
  <c r="AL918" i="1"/>
  <c r="AM918" i="1"/>
  <c r="AN918" i="1"/>
  <c r="AO918" i="1"/>
  <c r="AP918" i="1"/>
  <c r="AQ918" i="1"/>
  <c r="AR918" i="1"/>
  <c r="AS918" i="1"/>
  <c r="AT918" i="1"/>
  <c r="AU918" i="1"/>
  <c r="AV918" i="1"/>
  <c r="AW918" i="1"/>
  <c r="AX918" i="1"/>
  <c r="AY918" i="1"/>
  <c r="AZ918" i="1"/>
  <c r="BA918" i="1"/>
  <c r="BB918" i="1"/>
  <c r="BC918" i="1"/>
  <c r="BD918" i="1"/>
  <c r="BE918" i="1"/>
  <c r="BF918" i="1"/>
  <c r="H919" i="1"/>
  <c r="I919" i="1"/>
  <c r="J919" i="1"/>
  <c r="K919" i="1"/>
  <c r="L919" i="1"/>
  <c r="M919" i="1"/>
  <c r="N919" i="1"/>
  <c r="O919" i="1"/>
  <c r="P919" i="1"/>
  <c r="Q919" i="1"/>
  <c r="R919" i="1"/>
  <c r="S919" i="1"/>
  <c r="T919" i="1"/>
  <c r="U919" i="1"/>
  <c r="V919" i="1"/>
  <c r="W919" i="1"/>
  <c r="X919" i="1"/>
  <c r="Y919" i="1"/>
  <c r="Z919" i="1"/>
  <c r="AA919" i="1"/>
  <c r="AB919" i="1"/>
  <c r="AC919" i="1"/>
  <c r="AD919" i="1"/>
  <c r="AE919" i="1"/>
  <c r="AF919" i="1"/>
  <c r="AG919" i="1"/>
  <c r="AH919" i="1"/>
  <c r="AI919" i="1"/>
  <c r="AJ919" i="1"/>
  <c r="AK919" i="1"/>
  <c r="AL919" i="1"/>
  <c r="AM919" i="1"/>
  <c r="AN919" i="1"/>
  <c r="AO919" i="1"/>
  <c r="AP919" i="1"/>
  <c r="AQ919" i="1"/>
  <c r="AR919" i="1"/>
  <c r="AS919" i="1"/>
  <c r="AT919" i="1"/>
  <c r="AU919" i="1"/>
  <c r="AV919" i="1"/>
  <c r="AW919" i="1"/>
  <c r="AX919" i="1"/>
  <c r="AY919" i="1"/>
  <c r="AZ919" i="1"/>
  <c r="BA919" i="1"/>
  <c r="BB919" i="1"/>
  <c r="BC919" i="1"/>
  <c r="BD919" i="1"/>
  <c r="BE919" i="1"/>
  <c r="BF919" i="1"/>
  <c r="H920" i="1"/>
  <c r="I920" i="1"/>
  <c r="J920" i="1"/>
  <c r="K920" i="1"/>
  <c r="L920" i="1"/>
  <c r="M920" i="1"/>
  <c r="N920" i="1"/>
  <c r="O920" i="1"/>
  <c r="P920" i="1"/>
  <c r="Q920" i="1"/>
  <c r="R920" i="1"/>
  <c r="S920" i="1"/>
  <c r="T920" i="1"/>
  <c r="U920" i="1"/>
  <c r="V920" i="1"/>
  <c r="W920" i="1"/>
  <c r="X920" i="1"/>
  <c r="Y920" i="1"/>
  <c r="Z920" i="1"/>
  <c r="AA920" i="1"/>
  <c r="AB920" i="1"/>
  <c r="AC920" i="1"/>
  <c r="AD920" i="1"/>
  <c r="AE920" i="1"/>
  <c r="AF920" i="1"/>
  <c r="AG920" i="1"/>
  <c r="AH920" i="1"/>
  <c r="AI920" i="1"/>
  <c r="AJ920" i="1"/>
  <c r="AK920" i="1"/>
  <c r="AL920" i="1"/>
  <c r="AM920" i="1"/>
  <c r="AN920" i="1"/>
  <c r="AO920" i="1"/>
  <c r="AP920" i="1"/>
  <c r="AQ920" i="1"/>
  <c r="AR920" i="1"/>
  <c r="AS920" i="1"/>
  <c r="AT920" i="1"/>
  <c r="AU920" i="1"/>
  <c r="AV920" i="1"/>
  <c r="AW920" i="1"/>
  <c r="AX920" i="1"/>
  <c r="AY920" i="1"/>
  <c r="AZ920" i="1"/>
  <c r="BA920" i="1"/>
  <c r="BB920" i="1"/>
  <c r="BC920" i="1"/>
  <c r="BD920" i="1"/>
  <c r="BE920" i="1"/>
  <c r="BF920" i="1"/>
  <c r="H921" i="1"/>
  <c r="I921" i="1"/>
  <c r="J921" i="1"/>
  <c r="K921" i="1"/>
  <c r="L921" i="1"/>
  <c r="M921" i="1"/>
  <c r="N921" i="1"/>
  <c r="O921" i="1"/>
  <c r="P921" i="1"/>
  <c r="Q921" i="1"/>
  <c r="R921" i="1"/>
  <c r="S921" i="1"/>
  <c r="T921" i="1"/>
  <c r="U921" i="1"/>
  <c r="V921" i="1"/>
  <c r="W921" i="1"/>
  <c r="X921" i="1"/>
  <c r="Y921" i="1"/>
  <c r="Z921" i="1"/>
  <c r="AA921" i="1"/>
  <c r="AB921" i="1"/>
  <c r="AC921" i="1"/>
  <c r="AD921" i="1"/>
  <c r="AE921" i="1"/>
  <c r="AF921" i="1"/>
  <c r="AG921" i="1"/>
  <c r="AH921" i="1"/>
  <c r="AI921" i="1"/>
  <c r="AJ921" i="1"/>
  <c r="AK921" i="1"/>
  <c r="AL921" i="1"/>
  <c r="AM921" i="1"/>
  <c r="AN921" i="1"/>
  <c r="AO921" i="1"/>
  <c r="AP921" i="1"/>
  <c r="AQ921" i="1"/>
  <c r="AR921" i="1"/>
  <c r="AS921" i="1"/>
  <c r="AT921" i="1"/>
  <c r="AU921" i="1"/>
  <c r="AV921" i="1"/>
  <c r="AW921" i="1"/>
  <c r="AX921" i="1"/>
  <c r="AY921" i="1"/>
  <c r="AZ921" i="1"/>
  <c r="BA921" i="1"/>
  <c r="BB921" i="1"/>
  <c r="BC921" i="1"/>
  <c r="BD921" i="1"/>
  <c r="BE921" i="1"/>
  <c r="BF921" i="1"/>
  <c r="H922" i="1"/>
  <c r="I922" i="1"/>
  <c r="J922" i="1"/>
  <c r="K922" i="1"/>
  <c r="L922" i="1"/>
  <c r="M922" i="1"/>
  <c r="N922" i="1"/>
  <c r="O922" i="1"/>
  <c r="P922" i="1"/>
  <c r="Q922" i="1"/>
  <c r="R922" i="1"/>
  <c r="S922" i="1"/>
  <c r="T922" i="1"/>
  <c r="U922" i="1"/>
  <c r="V922" i="1"/>
  <c r="W922" i="1"/>
  <c r="X922" i="1"/>
  <c r="Y922" i="1"/>
  <c r="Z922" i="1"/>
  <c r="AA922" i="1"/>
  <c r="AB922" i="1"/>
  <c r="AC922" i="1"/>
  <c r="AD922" i="1"/>
  <c r="AE922" i="1"/>
  <c r="AF922" i="1"/>
  <c r="AG922" i="1"/>
  <c r="AH922" i="1"/>
  <c r="AI922" i="1"/>
  <c r="AJ922" i="1"/>
  <c r="AK922" i="1"/>
  <c r="AL922" i="1"/>
  <c r="AM922" i="1"/>
  <c r="AN922" i="1"/>
  <c r="AO922" i="1"/>
  <c r="AP922" i="1"/>
  <c r="AQ922" i="1"/>
  <c r="AR922" i="1"/>
  <c r="AS922" i="1"/>
  <c r="AT922" i="1"/>
  <c r="AU922" i="1"/>
  <c r="AV922" i="1"/>
  <c r="AW922" i="1"/>
  <c r="AX922" i="1"/>
  <c r="AY922" i="1"/>
  <c r="AZ922" i="1"/>
  <c r="BA922" i="1"/>
  <c r="BB922" i="1"/>
  <c r="BC922" i="1"/>
  <c r="BD922" i="1"/>
  <c r="BE922" i="1"/>
  <c r="BF922" i="1"/>
  <c r="H923" i="1"/>
  <c r="I923" i="1"/>
  <c r="J923" i="1"/>
  <c r="K923" i="1"/>
  <c r="L923" i="1"/>
  <c r="M923" i="1"/>
  <c r="N923" i="1"/>
  <c r="O923" i="1"/>
  <c r="P923" i="1"/>
  <c r="Q923" i="1"/>
  <c r="R923" i="1"/>
  <c r="S923" i="1"/>
  <c r="T923" i="1"/>
  <c r="U923" i="1"/>
  <c r="V923" i="1"/>
  <c r="W923" i="1"/>
  <c r="X923" i="1"/>
  <c r="Y923" i="1"/>
  <c r="Z923" i="1"/>
  <c r="AA923" i="1"/>
  <c r="AB923" i="1"/>
  <c r="AC923" i="1"/>
  <c r="AD923" i="1"/>
  <c r="AE923" i="1"/>
  <c r="AF923" i="1"/>
  <c r="AG923" i="1"/>
  <c r="AH923" i="1"/>
  <c r="AI923" i="1"/>
  <c r="AJ923" i="1"/>
  <c r="AK923" i="1"/>
  <c r="AL923" i="1"/>
  <c r="AM923" i="1"/>
  <c r="AN923" i="1"/>
  <c r="AO923" i="1"/>
  <c r="AP923" i="1"/>
  <c r="AQ923" i="1"/>
  <c r="AR923" i="1"/>
  <c r="AS923" i="1"/>
  <c r="AT923" i="1"/>
  <c r="AU923" i="1"/>
  <c r="AV923" i="1"/>
  <c r="AW923" i="1"/>
  <c r="AX923" i="1"/>
  <c r="AY923" i="1"/>
  <c r="AZ923" i="1"/>
  <c r="BA923" i="1"/>
  <c r="BB923" i="1"/>
  <c r="BC923" i="1"/>
  <c r="BD923" i="1"/>
  <c r="BE923" i="1"/>
  <c r="BF923" i="1"/>
  <c r="H924" i="1"/>
  <c r="I924" i="1"/>
  <c r="J924" i="1"/>
  <c r="K924" i="1"/>
  <c r="L924" i="1"/>
  <c r="M924" i="1"/>
  <c r="N924" i="1"/>
  <c r="O924" i="1"/>
  <c r="P924" i="1"/>
  <c r="Q924" i="1"/>
  <c r="R924" i="1"/>
  <c r="S924" i="1"/>
  <c r="T924" i="1"/>
  <c r="U924" i="1"/>
  <c r="V924" i="1"/>
  <c r="W924" i="1"/>
  <c r="X924" i="1"/>
  <c r="Y924" i="1"/>
  <c r="Z924" i="1"/>
  <c r="AA924" i="1"/>
  <c r="AB924" i="1"/>
  <c r="AC924" i="1"/>
  <c r="AD924" i="1"/>
  <c r="AE924" i="1"/>
  <c r="AF924" i="1"/>
  <c r="AG924" i="1"/>
  <c r="AH924" i="1"/>
  <c r="AI924" i="1"/>
  <c r="AJ924" i="1"/>
  <c r="AK924" i="1"/>
  <c r="AL924" i="1"/>
  <c r="AM924" i="1"/>
  <c r="AN924" i="1"/>
  <c r="AO924" i="1"/>
  <c r="AP924" i="1"/>
  <c r="AQ924" i="1"/>
  <c r="AR924" i="1"/>
  <c r="AS924" i="1"/>
  <c r="AT924" i="1"/>
  <c r="AU924" i="1"/>
  <c r="AV924" i="1"/>
  <c r="AW924" i="1"/>
  <c r="AX924" i="1"/>
  <c r="AY924" i="1"/>
  <c r="AZ924" i="1"/>
  <c r="BA924" i="1"/>
  <c r="BB924" i="1"/>
  <c r="BC924" i="1"/>
  <c r="BD924" i="1"/>
  <c r="BE924" i="1"/>
  <c r="BF924" i="1"/>
  <c r="H925" i="1"/>
  <c r="I925" i="1"/>
  <c r="J925" i="1"/>
  <c r="K925" i="1"/>
  <c r="L925" i="1"/>
  <c r="M925" i="1"/>
  <c r="N925" i="1"/>
  <c r="O925" i="1"/>
  <c r="P925" i="1"/>
  <c r="Q925" i="1"/>
  <c r="R925" i="1"/>
  <c r="S925" i="1"/>
  <c r="T925" i="1"/>
  <c r="U925" i="1"/>
  <c r="V925" i="1"/>
  <c r="W925" i="1"/>
  <c r="X925" i="1"/>
  <c r="Y925" i="1"/>
  <c r="Z925" i="1"/>
  <c r="AA925" i="1"/>
  <c r="AB925" i="1"/>
  <c r="AC925" i="1"/>
  <c r="AD925" i="1"/>
  <c r="AE925" i="1"/>
  <c r="AF925" i="1"/>
  <c r="AG925" i="1"/>
  <c r="AH925" i="1"/>
  <c r="AI925" i="1"/>
  <c r="AJ925" i="1"/>
  <c r="AK925" i="1"/>
  <c r="AL925" i="1"/>
  <c r="AM925" i="1"/>
  <c r="AN925" i="1"/>
  <c r="AO925" i="1"/>
  <c r="AP925" i="1"/>
  <c r="AQ925" i="1"/>
  <c r="AR925" i="1"/>
  <c r="AS925" i="1"/>
  <c r="AT925" i="1"/>
  <c r="AU925" i="1"/>
  <c r="AV925" i="1"/>
  <c r="AW925" i="1"/>
  <c r="AX925" i="1"/>
  <c r="AY925" i="1"/>
  <c r="AZ925" i="1"/>
  <c r="BA925" i="1"/>
  <c r="BB925" i="1"/>
  <c r="BC925" i="1"/>
  <c r="BD925" i="1"/>
  <c r="BE925" i="1"/>
  <c r="BF925" i="1"/>
  <c r="H926" i="1"/>
  <c r="I926" i="1"/>
  <c r="J926" i="1"/>
  <c r="K926" i="1"/>
  <c r="L926" i="1"/>
  <c r="M926" i="1"/>
  <c r="N926" i="1"/>
  <c r="O926" i="1"/>
  <c r="P926" i="1"/>
  <c r="Q926" i="1"/>
  <c r="R926" i="1"/>
  <c r="S926" i="1"/>
  <c r="T926" i="1"/>
  <c r="U926" i="1"/>
  <c r="V926" i="1"/>
  <c r="W926" i="1"/>
  <c r="X926" i="1"/>
  <c r="Y926" i="1"/>
  <c r="Z926" i="1"/>
  <c r="AA926" i="1"/>
  <c r="AB926" i="1"/>
  <c r="AC926" i="1"/>
  <c r="AD926" i="1"/>
  <c r="AE926" i="1"/>
  <c r="AF926" i="1"/>
  <c r="AG926" i="1"/>
  <c r="AH926" i="1"/>
  <c r="AI926" i="1"/>
  <c r="AJ926" i="1"/>
  <c r="AK926" i="1"/>
  <c r="AL926" i="1"/>
  <c r="AM926" i="1"/>
  <c r="AN926" i="1"/>
  <c r="AO926" i="1"/>
  <c r="AP926" i="1"/>
  <c r="AQ926" i="1"/>
  <c r="AR926" i="1"/>
  <c r="AS926" i="1"/>
  <c r="AT926" i="1"/>
  <c r="AU926" i="1"/>
  <c r="AV926" i="1"/>
  <c r="AW926" i="1"/>
  <c r="AX926" i="1"/>
  <c r="AY926" i="1"/>
  <c r="AZ926" i="1"/>
  <c r="BA926" i="1"/>
  <c r="BB926" i="1"/>
  <c r="BC926" i="1"/>
  <c r="BD926" i="1"/>
  <c r="BE926" i="1"/>
  <c r="BF926" i="1"/>
  <c r="H927" i="1"/>
  <c r="I927" i="1"/>
  <c r="J927" i="1"/>
  <c r="K927" i="1"/>
  <c r="L927" i="1"/>
  <c r="M927" i="1"/>
  <c r="N927" i="1"/>
  <c r="O927" i="1"/>
  <c r="P927" i="1"/>
  <c r="Q927" i="1"/>
  <c r="R927" i="1"/>
  <c r="S927" i="1"/>
  <c r="T927" i="1"/>
  <c r="U927" i="1"/>
  <c r="V927" i="1"/>
  <c r="W927" i="1"/>
  <c r="X927" i="1"/>
  <c r="Y927" i="1"/>
  <c r="Z927" i="1"/>
  <c r="AA927" i="1"/>
  <c r="AB927" i="1"/>
  <c r="AC927" i="1"/>
  <c r="AD927" i="1"/>
  <c r="AE927" i="1"/>
  <c r="AF927" i="1"/>
  <c r="AG927" i="1"/>
  <c r="AH927" i="1"/>
  <c r="AI927" i="1"/>
  <c r="AJ927" i="1"/>
  <c r="AK927" i="1"/>
  <c r="AL927" i="1"/>
  <c r="AM927" i="1"/>
  <c r="AN927" i="1"/>
  <c r="AO927" i="1"/>
  <c r="AP927" i="1"/>
  <c r="AQ927" i="1"/>
  <c r="AR927" i="1"/>
  <c r="AS927" i="1"/>
  <c r="AT927" i="1"/>
  <c r="AU927" i="1"/>
  <c r="AV927" i="1"/>
  <c r="AW927" i="1"/>
  <c r="AX927" i="1"/>
  <c r="AY927" i="1"/>
  <c r="AZ927" i="1"/>
  <c r="BA927" i="1"/>
  <c r="BB927" i="1"/>
  <c r="BC927" i="1"/>
  <c r="BD927" i="1"/>
  <c r="BE927" i="1"/>
  <c r="BF927" i="1"/>
  <c r="H928" i="1"/>
  <c r="I928" i="1"/>
  <c r="J928" i="1"/>
  <c r="K928" i="1"/>
  <c r="L928" i="1"/>
  <c r="M928" i="1"/>
  <c r="N928" i="1"/>
  <c r="O928" i="1"/>
  <c r="P928" i="1"/>
  <c r="Q928" i="1"/>
  <c r="R928" i="1"/>
  <c r="S928" i="1"/>
  <c r="T928" i="1"/>
  <c r="U928" i="1"/>
  <c r="V928" i="1"/>
  <c r="W928" i="1"/>
  <c r="X928" i="1"/>
  <c r="Y928" i="1"/>
  <c r="Z928" i="1"/>
  <c r="AA928" i="1"/>
  <c r="AB928" i="1"/>
  <c r="AC928" i="1"/>
  <c r="AD928" i="1"/>
  <c r="AE928" i="1"/>
  <c r="AF928" i="1"/>
  <c r="AG928" i="1"/>
  <c r="AH928" i="1"/>
  <c r="AI928" i="1"/>
  <c r="AJ928" i="1"/>
  <c r="AK928" i="1"/>
  <c r="AL928" i="1"/>
  <c r="AM928" i="1"/>
  <c r="AN928" i="1"/>
  <c r="AO928" i="1"/>
  <c r="AP928" i="1"/>
  <c r="AQ928" i="1"/>
  <c r="AR928" i="1"/>
  <c r="AS928" i="1"/>
  <c r="AT928" i="1"/>
  <c r="AU928" i="1"/>
  <c r="AV928" i="1"/>
  <c r="AW928" i="1"/>
  <c r="AX928" i="1"/>
  <c r="AY928" i="1"/>
  <c r="AZ928" i="1"/>
  <c r="BA928" i="1"/>
  <c r="BB928" i="1"/>
  <c r="BC928" i="1"/>
  <c r="BD928" i="1"/>
  <c r="BE928" i="1"/>
  <c r="BF928" i="1"/>
  <c r="H929" i="1"/>
  <c r="I929" i="1"/>
  <c r="J929" i="1"/>
  <c r="K929" i="1"/>
  <c r="L929" i="1"/>
  <c r="M929" i="1"/>
  <c r="N929" i="1"/>
  <c r="O929" i="1"/>
  <c r="P929" i="1"/>
  <c r="Q929" i="1"/>
  <c r="R929" i="1"/>
  <c r="S929" i="1"/>
  <c r="T929" i="1"/>
  <c r="U929" i="1"/>
  <c r="V929" i="1"/>
  <c r="W929" i="1"/>
  <c r="X929" i="1"/>
  <c r="Y929" i="1"/>
  <c r="Z929" i="1"/>
  <c r="AA929" i="1"/>
  <c r="AB929" i="1"/>
  <c r="AC929" i="1"/>
  <c r="AD929" i="1"/>
  <c r="AE929" i="1"/>
  <c r="AF929" i="1"/>
  <c r="AG929" i="1"/>
  <c r="AH929" i="1"/>
  <c r="AI929" i="1"/>
  <c r="AJ929" i="1"/>
  <c r="AK929" i="1"/>
  <c r="AL929" i="1"/>
  <c r="AM929" i="1"/>
  <c r="AN929" i="1"/>
  <c r="AO929" i="1"/>
  <c r="AP929" i="1"/>
  <c r="AQ929" i="1"/>
  <c r="AR929" i="1"/>
  <c r="AS929" i="1"/>
  <c r="AT929" i="1"/>
  <c r="AU929" i="1"/>
  <c r="AV929" i="1"/>
  <c r="AW929" i="1"/>
  <c r="AX929" i="1"/>
  <c r="AY929" i="1"/>
  <c r="AZ929" i="1"/>
  <c r="BA929" i="1"/>
  <c r="BB929" i="1"/>
  <c r="BC929" i="1"/>
  <c r="BD929" i="1"/>
  <c r="BE929" i="1"/>
  <c r="BF929" i="1"/>
  <c r="H930" i="1"/>
  <c r="I930" i="1"/>
  <c r="J930" i="1"/>
  <c r="K930" i="1"/>
  <c r="L930" i="1"/>
  <c r="M930" i="1"/>
  <c r="N930" i="1"/>
  <c r="O930" i="1"/>
  <c r="P930" i="1"/>
  <c r="Q930" i="1"/>
  <c r="R930" i="1"/>
  <c r="S930" i="1"/>
  <c r="T930" i="1"/>
  <c r="U930" i="1"/>
  <c r="V930" i="1"/>
  <c r="W930" i="1"/>
  <c r="X930" i="1"/>
  <c r="Y930" i="1"/>
  <c r="Z930" i="1"/>
  <c r="AA930" i="1"/>
  <c r="AB930" i="1"/>
  <c r="AC930" i="1"/>
  <c r="AD930" i="1"/>
  <c r="AE930" i="1"/>
  <c r="AF930" i="1"/>
  <c r="AG930" i="1"/>
  <c r="AH930" i="1"/>
  <c r="AI930" i="1"/>
  <c r="AJ930" i="1"/>
  <c r="AK930" i="1"/>
  <c r="AL930" i="1"/>
  <c r="AM930" i="1"/>
  <c r="AN930" i="1"/>
  <c r="AO930" i="1"/>
  <c r="AP930" i="1"/>
  <c r="AQ930" i="1"/>
  <c r="AR930" i="1"/>
  <c r="AS930" i="1"/>
  <c r="AT930" i="1"/>
  <c r="AU930" i="1"/>
  <c r="AV930" i="1"/>
  <c r="AW930" i="1"/>
  <c r="AX930" i="1"/>
  <c r="AY930" i="1"/>
  <c r="AZ930" i="1"/>
  <c r="BA930" i="1"/>
  <c r="BB930" i="1"/>
  <c r="BC930" i="1"/>
  <c r="BD930" i="1"/>
  <c r="BE930" i="1"/>
  <c r="BF930" i="1"/>
  <c r="H931" i="1"/>
  <c r="I931" i="1"/>
  <c r="J931" i="1"/>
  <c r="K931" i="1"/>
  <c r="L931" i="1"/>
  <c r="M931" i="1"/>
  <c r="N931" i="1"/>
  <c r="O931" i="1"/>
  <c r="P931" i="1"/>
  <c r="Q931" i="1"/>
  <c r="R931" i="1"/>
  <c r="S931" i="1"/>
  <c r="T931" i="1"/>
  <c r="U931" i="1"/>
  <c r="V931" i="1"/>
  <c r="W931" i="1"/>
  <c r="X931" i="1"/>
  <c r="Y931" i="1"/>
  <c r="Z931" i="1"/>
  <c r="AA931" i="1"/>
  <c r="AB931" i="1"/>
  <c r="AC931" i="1"/>
  <c r="AD931" i="1"/>
  <c r="AE931" i="1"/>
  <c r="AF931" i="1"/>
  <c r="AG931" i="1"/>
  <c r="AH931" i="1"/>
  <c r="AI931" i="1"/>
  <c r="AJ931" i="1"/>
  <c r="AK931" i="1"/>
  <c r="AL931" i="1"/>
  <c r="AM931" i="1"/>
  <c r="AN931" i="1"/>
  <c r="AO931" i="1"/>
  <c r="AP931" i="1"/>
  <c r="AQ931" i="1"/>
  <c r="AR931" i="1"/>
  <c r="AS931" i="1"/>
  <c r="AT931" i="1"/>
  <c r="AU931" i="1"/>
  <c r="AV931" i="1"/>
  <c r="AW931" i="1"/>
  <c r="AX931" i="1"/>
  <c r="AY931" i="1"/>
  <c r="AZ931" i="1"/>
  <c r="BA931" i="1"/>
  <c r="BB931" i="1"/>
  <c r="BC931" i="1"/>
  <c r="BD931" i="1"/>
  <c r="BE931" i="1"/>
  <c r="BF931" i="1"/>
  <c r="H932" i="1"/>
  <c r="I932" i="1"/>
  <c r="J932" i="1"/>
  <c r="K932" i="1"/>
  <c r="L932" i="1"/>
  <c r="M932" i="1"/>
  <c r="N932" i="1"/>
  <c r="O932" i="1"/>
  <c r="P932" i="1"/>
  <c r="Q932" i="1"/>
  <c r="R932" i="1"/>
  <c r="S932" i="1"/>
  <c r="T932" i="1"/>
  <c r="U932" i="1"/>
  <c r="V932" i="1"/>
  <c r="W932" i="1"/>
  <c r="X932" i="1"/>
  <c r="Y932" i="1"/>
  <c r="Z932" i="1"/>
  <c r="AA932" i="1"/>
  <c r="AB932" i="1"/>
  <c r="AC932" i="1"/>
  <c r="AD932" i="1"/>
  <c r="AE932" i="1"/>
  <c r="AF932" i="1"/>
  <c r="AG932" i="1"/>
  <c r="AH932" i="1"/>
  <c r="AI932" i="1"/>
  <c r="AJ932" i="1"/>
  <c r="AK932" i="1"/>
  <c r="AL932" i="1"/>
  <c r="AM932" i="1"/>
  <c r="AN932" i="1"/>
  <c r="AO932" i="1"/>
  <c r="AP932" i="1"/>
  <c r="AQ932" i="1"/>
  <c r="AR932" i="1"/>
  <c r="AS932" i="1"/>
  <c r="AT932" i="1"/>
  <c r="AU932" i="1"/>
  <c r="AV932" i="1"/>
  <c r="AW932" i="1"/>
  <c r="AX932" i="1"/>
  <c r="AY932" i="1"/>
  <c r="AZ932" i="1"/>
  <c r="BA932" i="1"/>
  <c r="BB932" i="1"/>
  <c r="BC932" i="1"/>
  <c r="BD932" i="1"/>
  <c r="BE932" i="1"/>
  <c r="BF932" i="1"/>
  <c r="H933" i="1"/>
  <c r="I933" i="1"/>
  <c r="J933" i="1"/>
  <c r="K933" i="1"/>
  <c r="L933" i="1"/>
  <c r="M933" i="1"/>
  <c r="N933" i="1"/>
  <c r="O933" i="1"/>
  <c r="P933" i="1"/>
  <c r="Q933" i="1"/>
  <c r="R933" i="1"/>
  <c r="S933" i="1"/>
  <c r="T933" i="1"/>
  <c r="U933" i="1"/>
  <c r="V933" i="1"/>
  <c r="W933" i="1"/>
  <c r="X933" i="1"/>
  <c r="Y933" i="1"/>
  <c r="Z933" i="1"/>
  <c r="AA933" i="1"/>
  <c r="AB933" i="1"/>
  <c r="AC933" i="1"/>
  <c r="AD933" i="1"/>
  <c r="AE933" i="1"/>
  <c r="AF933" i="1"/>
  <c r="AG933" i="1"/>
  <c r="AH933" i="1"/>
  <c r="AI933" i="1"/>
  <c r="AJ933" i="1"/>
  <c r="AK933" i="1"/>
  <c r="AL933" i="1"/>
  <c r="AM933" i="1"/>
  <c r="AN933" i="1"/>
  <c r="AO933" i="1"/>
  <c r="AP933" i="1"/>
  <c r="AQ933" i="1"/>
  <c r="AR933" i="1"/>
  <c r="AS933" i="1"/>
  <c r="AT933" i="1"/>
  <c r="AU933" i="1"/>
  <c r="AV933" i="1"/>
  <c r="AW933" i="1"/>
  <c r="AX933" i="1"/>
  <c r="AY933" i="1"/>
  <c r="AZ933" i="1"/>
  <c r="BA933" i="1"/>
  <c r="BB933" i="1"/>
  <c r="BC933" i="1"/>
  <c r="BD933" i="1"/>
  <c r="BE933" i="1"/>
  <c r="BF933" i="1"/>
  <c r="H934" i="1"/>
  <c r="I934" i="1"/>
  <c r="J934" i="1"/>
  <c r="K934" i="1"/>
  <c r="L934" i="1"/>
  <c r="M934" i="1"/>
  <c r="N934" i="1"/>
  <c r="O934" i="1"/>
  <c r="P934" i="1"/>
  <c r="Q934" i="1"/>
  <c r="R934" i="1"/>
  <c r="S934" i="1"/>
  <c r="T934" i="1"/>
  <c r="U934" i="1"/>
  <c r="V934" i="1"/>
  <c r="W934" i="1"/>
  <c r="X934" i="1"/>
  <c r="Y934" i="1"/>
  <c r="Z934" i="1"/>
  <c r="AA934" i="1"/>
  <c r="AB934" i="1"/>
  <c r="AC934" i="1"/>
  <c r="AD934" i="1"/>
  <c r="AE934" i="1"/>
  <c r="AF934" i="1"/>
  <c r="AG934" i="1"/>
  <c r="AH934" i="1"/>
  <c r="AI934" i="1"/>
  <c r="AJ934" i="1"/>
  <c r="AK934" i="1"/>
  <c r="AL934" i="1"/>
  <c r="AM934" i="1"/>
  <c r="AN934" i="1"/>
  <c r="AO934" i="1"/>
  <c r="AP934" i="1"/>
  <c r="AQ934" i="1"/>
  <c r="AR934" i="1"/>
  <c r="AS934" i="1"/>
  <c r="AT934" i="1"/>
  <c r="AU934" i="1"/>
  <c r="AV934" i="1"/>
  <c r="AW934" i="1"/>
  <c r="AX934" i="1"/>
  <c r="AY934" i="1"/>
  <c r="AZ934" i="1"/>
  <c r="BA934" i="1"/>
  <c r="BB934" i="1"/>
  <c r="BC934" i="1"/>
  <c r="BD934" i="1"/>
  <c r="BE934" i="1"/>
  <c r="BF934" i="1"/>
  <c r="H935" i="1"/>
  <c r="I935" i="1"/>
  <c r="J935" i="1"/>
  <c r="K935" i="1"/>
  <c r="L935" i="1"/>
  <c r="M935" i="1"/>
  <c r="N935" i="1"/>
  <c r="O935" i="1"/>
  <c r="P935" i="1"/>
  <c r="Q935" i="1"/>
  <c r="R935" i="1"/>
  <c r="S935" i="1"/>
  <c r="T935" i="1"/>
  <c r="U935" i="1"/>
  <c r="V935" i="1"/>
  <c r="W935" i="1"/>
  <c r="X935" i="1"/>
  <c r="Y935" i="1"/>
  <c r="Z935" i="1"/>
  <c r="AA935" i="1"/>
  <c r="AB935" i="1"/>
  <c r="AC935" i="1"/>
  <c r="AD935" i="1"/>
  <c r="AE935" i="1"/>
  <c r="AF935" i="1"/>
  <c r="AG935" i="1"/>
  <c r="AH935" i="1"/>
  <c r="AI935" i="1"/>
  <c r="AJ935" i="1"/>
  <c r="AK935" i="1"/>
  <c r="AL935" i="1"/>
  <c r="AM935" i="1"/>
  <c r="AN935" i="1"/>
  <c r="AO935" i="1"/>
  <c r="AP935" i="1"/>
  <c r="AQ935" i="1"/>
  <c r="AR935" i="1"/>
  <c r="AS935" i="1"/>
  <c r="AT935" i="1"/>
  <c r="AU935" i="1"/>
  <c r="AV935" i="1"/>
  <c r="AW935" i="1"/>
  <c r="AX935" i="1"/>
  <c r="AY935" i="1"/>
  <c r="AZ935" i="1"/>
  <c r="BA935" i="1"/>
  <c r="BB935" i="1"/>
  <c r="BC935" i="1"/>
  <c r="BD935" i="1"/>
  <c r="BE935" i="1"/>
  <c r="BF935" i="1"/>
  <c r="H936" i="1"/>
  <c r="I936" i="1"/>
  <c r="J936" i="1"/>
  <c r="K936" i="1"/>
  <c r="L936" i="1"/>
  <c r="M936" i="1"/>
  <c r="N936" i="1"/>
  <c r="O936" i="1"/>
  <c r="P936" i="1"/>
  <c r="Q936" i="1"/>
  <c r="R936" i="1"/>
  <c r="S936" i="1"/>
  <c r="T936" i="1"/>
  <c r="U936" i="1"/>
  <c r="V936" i="1"/>
  <c r="W936" i="1"/>
  <c r="X936" i="1"/>
  <c r="Y936" i="1"/>
  <c r="Z936" i="1"/>
  <c r="AA936" i="1"/>
  <c r="AB936" i="1"/>
  <c r="AC936" i="1"/>
  <c r="AD936" i="1"/>
  <c r="AE936" i="1"/>
  <c r="AF936" i="1"/>
  <c r="AG936" i="1"/>
  <c r="AH936" i="1"/>
  <c r="AI936" i="1"/>
  <c r="AJ936" i="1"/>
  <c r="AK936" i="1"/>
  <c r="AL936" i="1"/>
  <c r="AM936" i="1"/>
  <c r="AN936" i="1"/>
  <c r="AO936" i="1"/>
  <c r="AP936" i="1"/>
  <c r="AQ936" i="1"/>
  <c r="AR936" i="1"/>
  <c r="AS936" i="1"/>
  <c r="AT936" i="1"/>
  <c r="AU936" i="1"/>
  <c r="AV936" i="1"/>
  <c r="AW936" i="1"/>
  <c r="AX936" i="1"/>
  <c r="AY936" i="1"/>
  <c r="AZ936" i="1"/>
  <c r="BA936" i="1"/>
  <c r="BB936" i="1"/>
  <c r="BC936" i="1"/>
  <c r="BD936" i="1"/>
  <c r="BE936" i="1"/>
  <c r="BF936" i="1"/>
  <c r="H937" i="1"/>
  <c r="I937" i="1"/>
  <c r="J937" i="1"/>
  <c r="K937" i="1"/>
  <c r="L937" i="1"/>
  <c r="M937" i="1"/>
  <c r="N937" i="1"/>
  <c r="O937" i="1"/>
  <c r="P937" i="1"/>
  <c r="Q937" i="1"/>
  <c r="R937" i="1"/>
  <c r="S937" i="1"/>
  <c r="T937" i="1"/>
  <c r="U937" i="1"/>
  <c r="V937" i="1"/>
  <c r="W937" i="1"/>
  <c r="X937" i="1"/>
  <c r="Y937" i="1"/>
  <c r="Z937" i="1"/>
  <c r="AA937" i="1"/>
  <c r="AB937" i="1"/>
  <c r="AC937" i="1"/>
  <c r="AD937" i="1"/>
  <c r="AE937" i="1"/>
  <c r="AF937" i="1"/>
  <c r="AG937" i="1"/>
  <c r="AH937" i="1"/>
  <c r="AI937" i="1"/>
  <c r="AJ937" i="1"/>
  <c r="AK937" i="1"/>
  <c r="AL937" i="1"/>
  <c r="AM937" i="1"/>
  <c r="AN937" i="1"/>
  <c r="AO937" i="1"/>
  <c r="AP937" i="1"/>
  <c r="AQ937" i="1"/>
  <c r="AR937" i="1"/>
  <c r="AS937" i="1"/>
  <c r="AT937" i="1"/>
  <c r="AU937" i="1"/>
  <c r="AV937" i="1"/>
  <c r="AW937" i="1"/>
  <c r="AX937" i="1"/>
  <c r="AY937" i="1"/>
  <c r="AZ937" i="1"/>
  <c r="BA937" i="1"/>
  <c r="BB937" i="1"/>
  <c r="BC937" i="1"/>
  <c r="BD937" i="1"/>
  <c r="BE937" i="1"/>
  <c r="BF937" i="1"/>
  <c r="H938" i="1"/>
  <c r="I938" i="1"/>
  <c r="J938" i="1"/>
  <c r="K938" i="1"/>
  <c r="L938" i="1"/>
  <c r="M938" i="1"/>
  <c r="N938" i="1"/>
  <c r="O938" i="1"/>
  <c r="P938" i="1"/>
  <c r="Q938" i="1"/>
  <c r="R938" i="1"/>
  <c r="S938" i="1"/>
  <c r="T938" i="1"/>
  <c r="U938" i="1"/>
  <c r="V938" i="1"/>
  <c r="W938" i="1"/>
  <c r="X938" i="1"/>
  <c r="Y938" i="1"/>
  <c r="Z938" i="1"/>
  <c r="AA938" i="1"/>
  <c r="AB938" i="1"/>
  <c r="AC938" i="1"/>
  <c r="AD938" i="1"/>
  <c r="AE938" i="1"/>
  <c r="AF938" i="1"/>
  <c r="AG938" i="1"/>
  <c r="AH938" i="1"/>
  <c r="AI938" i="1"/>
  <c r="AJ938" i="1"/>
  <c r="AK938" i="1"/>
  <c r="AL938" i="1"/>
  <c r="AM938" i="1"/>
  <c r="AN938" i="1"/>
  <c r="AO938" i="1"/>
  <c r="AP938" i="1"/>
  <c r="AQ938" i="1"/>
  <c r="AR938" i="1"/>
  <c r="AS938" i="1"/>
  <c r="AT938" i="1"/>
  <c r="AU938" i="1"/>
  <c r="AV938" i="1"/>
  <c r="AW938" i="1"/>
  <c r="AX938" i="1"/>
  <c r="AY938" i="1"/>
  <c r="AZ938" i="1"/>
  <c r="BA938" i="1"/>
  <c r="BB938" i="1"/>
  <c r="BC938" i="1"/>
  <c r="BD938" i="1"/>
  <c r="BE938" i="1"/>
  <c r="BF938" i="1"/>
  <c r="H939" i="1"/>
  <c r="I939" i="1"/>
  <c r="J939" i="1"/>
  <c r="K939" i="1"/>
  <c r="L939" i="1"/>
  <c r="M939" i="1"/>
  <c r="N939" i="1"/>
  <c r="O939" i="1"/>
  <c r="P939" i="1"/>
  <c r="Q939" i="1"/>
  <c r="R939" i="1"/>
  <c r="S939" i="1"/>
  <c r="T939" i="1"/>
  <c r="U939" i="1"/>
  <c r="V939" i="1"/>
  <c r="W939" i="1"/>
  <c r="X939" i="1"/>
  <c r="Y939" i="1"/>
  <c r="Z939" i="1"/>
  <c r="AA939" i="1"/>
  <c r="AB939" i="1"/>
  <c r="AC939" i="1"/>
  <c r="AD939" i="1"/>
  <c r="AE939" i="1"/>
  <c r="AF939" i="1"/>
  <c r="AG939" i="1"/>
  <c r="AH939" i="1"/>
  <c r="AI939" i="1"/>
  <c r="AJ939" i="1"/>
  <c r="AK939" i="1"/>
  <c r="AL939" i="1"/>
  <c r="AM939" i="1"/>
  <c r="AN939" i="1"/>
  <c r="AO939" i="1"/>
  <c r="AP939" i="1"/>
  <c r="AQ939" i="1"/>
  <c r="AR939" i="1"/>
  <c r="AS939" i="1"/>
  <c r="AT939" i="1"/>
  <c r="AU939" i="1"/>
  <c r="AV939" i="1"/>
  <c r="AW939" i="1"/>
  <c r="AX939" i="1"/>
  <c r="AY939" i="1"/>
  <c r="AZ939" i="1"/>
  <c r="BA939" i="1"/>
  <c r="BB939" i="1"/>
  <c r="BC939" i="1"/>
  <c r="BD939" i="1"/>
  <c r="BE939" i="1"/>
  <c r="BF939" i="1"/>
  <c r="H940" i="1"/>
  <c r="I940" i="1"/>
  <c r="J940" i="1"/>
  <c r="K940" i="1"/>
  <c r="L940" i="1"/>
  <c r="M940" i="1"/>
  <c r="N940" i="1"/>
  <c r="O940" i="1"/>
  <c r="P940" i="1"/>
  <c r="Q940" i="1"/>
  <c r="R940" i="1"/>
  <c r="S940" i="1"/>
  <c r="T940" i="1"/>
  <c r="U940" i="1"/>
  <c r="V940" i="1"/>
  <c r="W940" i="1"/>
  <c r="X940" i="1"/>
  <c r="Y940" i="1"/>
  <c r="Z940" i="1"/>
  <c r="AA940" i="1"/>
  <c r="AB940" i="1"/>
  <c r="AC940" i="1"/>
  <c r="AD940" i="1"/>
  <c r="AE940" i="1"/>
  <c r="AF940" i="1"/>
  <c r="AG940" i="1"/>
  <c r="AH940" i="1"/>
  <c r="AI940" i="1"/>
  <c r="AJ940" i="1"/>
  <c r="AK940" i="1"/>
  <c r="AL940" i="1"/>
  <c r="AM940" i="1"/>
  <c r="AN940" i="1"/>
  <c r="AO940" i="1"/>
  <c r="AP940" i="1"/>
  <c r="AQ940" i="1"/>
  <c r="AR940" i="1"/>
  <c r="AS940" i="1"/>
  <c r="AT940" i="1"/>
  <c r="AU940" i="1"/>
  <c r="AV940" i="1"/>
  <c r="AW940" i="1"/>
  <c r="AX940" i="1"/>
  <c r="AY940" i="1"/>
  <c r="AZ940" i="1"/>
  <c r="BA940" i="1"/>
  <c r="BB940" i="1"/>
  <c r="BC940" i="1"/>
  <c r="BD940" i="1"/>
  <c r="BE940" i="1"/>
  <c r="BF940" i="1"/>
  <c r="H941" i="1"/>
  <c r="I941" i="1"/>
  <c r="J941" i="1"/>
  <c r="K941" i="1"/>
  <c r="L941" i="1"/>
  <c r="M941" i="1"/>
  <c r="N941" i="1"/>
  <c r="O941" i="1"/>
  <c r="P941" i="1"/>
  <c r="Q941" i="1"/>
  <c r="R941" i="1"/>
  <c r="S941" i="1"/>
  <c r="T941" i="1"/>
  <c r="U941" i="1"/>
  <c r="V941" i="1"/>
  <c r="W941" i="1"/>
  <c r="X941" i="1"/>
  <c r="Y941" i="1"/>
  <c r="Z941" i="1"/>
  <c r="AA941" i="1"/>
  <c r="AB941" i="1"/>
  <c r="AC941" i="1"/>
  <c r="AD941" i="1"/>
  <c r="AE941" i="1"/>
  <c r="AF941" i="1"/>
  <c r="AG941" i="1"/>
  <c r="AH941" i="1"/>
  <c r="AI941" i="1"/>
  <c r="AJ941" i="1"/>
  <c r="AK941" i="1"/>
  <c r="AL941" i="1"/>
  <c r="AM941" i="1"/>
  <c r="AN941" i="1"/>
  <c r="AO941" i="1"/>
  <c r="AP941" i="1"/>
  <c r="AQ941" i="1"/>
  <c r="AR941" i="1"/>
  <c r="AS941" i="1"/>
  <c r="AT941" i="1"/>
  <c r="AU941" i="1"/>
  <c r="AV941" i="1"/>
  <c r="AW941" i="1"/>
  <c r="AX941" i="1"/>
  <c r="AY941" i="1"/>
  <c r="AZ941" i="1"/>
  <c r="BA941" i="1"/>
  <c r="BB941" i="1"/>
  <c r="BC941" i="1"/>
  <c r="BD941" i="1"/>
  <c r="BE941" i="1"/>
  <c r="BF941" i="1"/>
  <c r="H942" i="1"/>
  <c r="I942" i="1"/>
  <c r="J942" i="1"/>
  <c r="K942" i="1"/>
  <c r="L942" i="1"/>
  <c r="M942" i="1"/>
  <c r="N942" i="1"/>
  <c r="O942" i="1"/>
  <c r="P942" i="1"/>
  <c r="Q942" i="1"/>
  <c r="R942" i="1"/>
  <c r="S942" i="1"/>
  <c r="T942" i="1"/>
  <c r="U942" i="1"/>
  <c r="V942" i="1"/>
  <c r="W942" i="1"/>
  <c r="X942" i="1"/>
  <c r="Y942" i="1"/>
  <c r="Z942" i="1"/>
  <c r="AA942" i="1"/>
  <c r="AB942" i="1"/>
  <c r="AC942" i="1"/>
  <c r="AD942" i="1"/>
  <c r="AE942" i="1"/>
  <c r="AF942" i="1"/>
  <c r="AG942" i="1"/>
  <c r="AH942" i="1"/>
  <c r="AI942" i="1"/>
  <c r="AJ942" i="1"/>
  <c r="AK942" i="1"/>
  <c r="AL942" i="1"/>
  <c r="AM942" i="1"/>
  <c r="AN942" i="1"/>
  <c r="AO942" i="1"/>
  <c r="AP942" i="1"/>
  <c r="AQ942" i="1"/>
  <c r="AR942" i="1"/>
  <c r="AS942" i="1"/>
  <c r="AT942" i="1"/>
  <c r="AU942" i="1"/>
  <c r="AV942" i="1"/>
  <c r="AW942" i="1"/>
  <c r="AX942" i="1"/>
  <c r="AY942" i="1"/>
  <c r="AZ942" i="1"/>
  <c r="BA942" i="1"/>
  <c r="BB942" i="1"/>
  <c r="BC942" i="1"/>
  <c r="BD942" i="1"/>
  <c r="BE942" i="1"/>
  <c r="BF942" i="1"/>
  <c r="H943" i="1"/>
  <c r="I943" i="1"/>
  <c r="J943" i="1"/>
  <c r="K943" i="1"/>
  <c r="L943" i="1"/>
  <c r="M943" i="1"/>
  <c r="N943" i="1"/>
  <c r="O943" i="1"/>
  <c r="P943" i="1"/>
  <c r="Q943" i="1"/>
  <c r="R943" i="1"/>
  <c r="S943" i="1"/>
  <c r="T943" i="1"/>
  <c r="U943" i="1"/>
  <c r="V943" i="1"/>
  <c r="W943" i="1"/>
  <c r="X943" i="1"/>
  <c r="Y943" i="1"/>
  <c r="Z943" i="1"/>
  <c r="AA943" i="1"/>
  <c r="AB943" i="1"/>
  <c r="AC943" i="1"/>
  <c r="AD943" i="1"/>
  <c r="AE943" i="1"/>
  <c r="AF943" i="1"/>
  <c r="AG943" i="1"/>
  <c r="AH943" i="1"/>
  <c r="AI943" i="1"/>
  <c r="AJ943" i="1"/>
  <c r="AK943" i="1"/>
  <c r="AL943" i="1"/>
  <c r="AM943" i="1"/>
  <c r="AN943" i="1"/>
  <c r="AO943" i="1"/>
  <c r="AP943" i="1"/>
  <c r="AQ943" i="1"/>
  <c r="AR943" i="1"/>
  <c r="AS943" i="1"/>
  <c r="AT943" i="1"/>
  <c r="AU943" i="1"/>
  <c r="AV943" i="1"/>
  <c r="AW943" i="1"/>
  <c r="AX943" i="1"/>
  <c r="AY943" i="1"/>
  <c r="AZ943" i="1"/>
  <c r="BA943" i="1"/>
  <c r="BB943" i="1"/>
  <c r="BC943" i="1"/>
  <c r="BD943" i="1"/>
  <c r="BE943" i="1"/>
  <c r="BF943" i="1"/>
  <c r="H944" i="1"/>
  <c r="I944" i="1"/>
  <c r="J944" i="1"/>
  <c r="K944" i="1"/>
  <c r="L944" i="1"/>
  <c r="M944" i="1"/>
  <c r="N944" i="1"/>
  <c r="O944" i="1"/>
  <c r="P944" i="1"/>
  <c r="Q944" i="1"/>
  <c r="R944" i="1"/>
  <c r="S944" i="1"/>
  <c r="T944" i="1"/>
  <c r="U944" i="1"/>
  <c r="V944" i="1"/>
  <c r="W944" i="1"/>
  <c r="X944" i="1"/>
  <c r="Y944" i="1"/>
  <c r="Z944" i="1"/>
  <c r="AA944" i="1"/>
  <c r="AB944" i="1"/>
  <c r="AC944" i="1"/>
  <c r="AD944" i="1"/>
  <c r="AE944" i="1"/>
  <c r="AF944" i="1"/>
  <c r="AG944" i="1"/>
  <c r="AH944" i="1"/>
  <c r="AI944" i="1"/>
  <c r="AJ944" i="1"/>
  <c r="AK944" i="1"/>
  <c r="AL944" i="1"/>
  <c r="AM944" i="1"/>
  <c r="AN944" i="1"/>
  <c r="AO944" i="1"/>
  <c r="AP944" i="1"/>
  <c r="AQ944" i="1"/>
  <c r="AR944" i="1"/>
  <c r="AS944" i="1"/>
  <c r="AT944" i="1"/>
  <c r="AU944" i="1"/>
  <c r="AV944" i="1"/>
  <c r="AW944" i="1"/>
  <c r="AX944" i="1"/>
  <c r="AY944" i="1"/>
  <c r="AZ944" i="1"/>
  <c r="BA944" i="1"/>
  <c r="BB944" i="1"/>
  <c r="BC944" i="1"/>
  <c r="BD944" i="1"/>
  <c r="BE944" i="1"/>
  <c r="BF944" i="1"/>
  <c r="H945" i="1"/>
  <c r="I945" i="1"/>
  <c r="J945" i="1"/>
  <c r="K945" i="1"/>
  <c r="L945" i="1"/>
  <c r="M945" i="1"/>
  <c r="N945" i="1"/>
  <c r="O945" i="1"/>
  <c r="P945" i="1"/>
  <c r="Q945" i="1"/>
  <c r="R945" i="1"/>
  <c r="S945" i="1"/>
  <c r="T945" i="1"/>
  <c r="U945" i="1"/>
  <c r="V945" i="1"/>
  <c r="W945" i="1"/>
  <c r="X945" i="1"/>
  <c r="Y945" i="1"/>
  <c r="Z945" i="1"/>
  <c r="AA945" i="1"/>
  <c r="AB945" i="1"/>
  <c r="AC945" i="1"/>
  <c r="AD945" i="1"/>
  <c r="AE945" i="1"/>
  <c r="AF945" i="1"/>
  <c r="AG945" i="1"/>
  <c r="AH945" i="1"/>
  <c r="AI945" i="1"/>
  <c r="AJ945" i="1"/>
  <c r="AK945" i="1"/>
  <c r="AL945" i="1"/>
  <c r="AM945" i="1"/>
  <c r="AN945" i="1"/>
  <c r="AO945" i="1"/>
  <c r="AP945" i="1"/>
  <c r="AQ945" i="1"/>
  <c r="AR945" i="1"/>
  <c r="AS945" i="1"/>
  <c r="AT945" i="1"/>
  <c r="AU945" i="1"/>
  <c r="AV945" i="1"/>
  <c r="AW945" i="1"/>
  <c r="AX945" i="1"/>
  <c r="AY945" i="1"/>
  <c r="AZ945" i="1"/>
  <c r="BA945" i="1"/>
  <c r="BB945" i="1"/>
  <c r="BC945" i="1"/>
  <c r="BD945" i="1"/>
  <c r="BE945" i="1"/>
  <c r="BF945" i="1"/>
  <c r="H946" i="1"/>
  <c r="I946" i="1"/>
  <c r="J946" i="1"/>
  <c r="K946" i="1"/>
  <c r="L946" i="1"/>
  <c r="M946" i="1"/>
  <c r="N946" i="1"/>
  <c r="O946" i="1"/>
  <c r="P946" i="1"/>
  <c r="Q946" i="1"/>
  <c r="R946" i="1"/>
  <c r="S946" i="1"/>
  <c r="T946" i="1"/>
  <c r="U946" i="1"/>
  <c r="V946" i="1"/>
  <c r="W946" i="1"/>
  <c r="X946" i="1"/>
  <c r="Y946" i="1"/>
  <c r="Z946" i="1"/>
  <c r="AA946" i="1"/>
  <c r="AB946" i="1"/>
  <c r="AC946" i="1"/>
  <c r="AD946" i="1"/>
  <c r="AE946" i="1"/>
  <c r="AF946" i="1"/>
  <c r="AG946" i="1"/>
  <c r="AH946" i="1"/>
  <c r="AI946" i="1"/>
  <c r="AJ946" i="1"/>
  <c r="AK946" i="1"/>
  <c r="AL946" i="1"/>
  <c r="AM946" i="1"/>
  <c r="AN946" i="1"/>
  <c r="AO946" i="1"/>
  <c r="AP946" i="1"/>
  <c r="AQ946" i="1"/>
  <c r="AR946" i="1"/>
  <c r="AS946" i="1"/>
  <c r="AT946" i="1"/>
  <c r="AU946" i="1"/>
  <c r="AV946" i="1"/>
  <c r="AW946" i="1"/>
  <c r="AX946" i="1"/>
  <c r="AY946" i="1"/>
  <c r="AZ946" i="1"/>
  <c r="BA946" i="1"/>
  <c r="BB946" i="1"/>
  <c r="BC946" i="1"/>
  <c r="BD946" i="1"/>
  <c r="BE946" i="1"/>
  <c r="BF946" i="1"/>
  <c r="H947" i="1"/>
  <c r="I947" i="1"/>
  <c r="J947" i="1"/>
  <c r="K947" i="1"/>
  <c r="L947" i="1"/>
  <c r="M947" i="1"/>
  <c r="N947" i="1"/>
  <c r="O947" i="1"/>
  <c r="P947" i="1"/>
  <c r="Q947" i="1"/>
  <c r="R947" i="1"/>
  <c r="S947" i="1"/>
  <c r="T947" i="1"/>
  <c r="U947" i="1"/>
  <c r="V947" i="1"/>
  <c r="W947" i="1"/>
  <c r="X947" i="1"/>
  <c r="Y947" i="1"/>
  <c r="Z947" i="1"/>
  <c r="AA947" i="1"/>
  <c r="AB947" i="1"/>
  <c r="AC947" i="1"/>
  <c r="AD947" i="1"/>
  <c r="AE947" i="1"/>
  <c r="AF947" i="1"/>
  <c r="AG947" i="1"/>
  <c r="AH947" i="1"/>
  <c r="AI947" i="1"/>
  <c r="AJ947" i="1"/>
  <c r="AK947" i="1"/>
  <c r="AL947" i="1"/>
  <c r="AM947" i="1"/>
  <c r="AN947" i="1"/>
  <c r="AO947" i="1"/>
  <c r="AP947" i="1"/>
  <c r="AQ947" i="1"/>
  <c r="AR947" i="1"/>
  <c r="AS947" i="1"/>
  <c r="AT947" i="1"/>
  <c r="AU947" i="1"/>
  <c r="AV947" i="1"/>
  <c r="AW947" i="1"/>
  <c r="AX947" i="1"/>
  <c r="AY947" i="1"/>
  <c r="AZ947" i="1"/>
  <c r="BA947" i="1"/>
  <c r="BB947" i="1"/>
  <c r="BC947" i="1"/>
  <c r="BD947" i="1"/>
  <c r="BE947" i="1"/>
  <c r="BF947" i="1"/>
  <c r="H948" i="1"/>
  <c r="I948" i="1"/>
  <c r="J948" i="1"/>
  <c r="K948" i="1"/>
  <c r="L948" i="1"/>
  <c r="M948" i="1"/>
  <c r="N948" i="1"/>
  <c r="O948" i="1"/>
  <c r="P948" i="1"/>
  <c r="Q948" i="1"/>
  <c r="R948" i="1"/>
  <c r="S948" i="1"/>
  <c r="T948" i="1"/>
  <c r="U948" i="1"/>
  <c r="V948" i="1"/>
  <c r="W948" i="1"/>
  <c r="X948" i="1"/>
  <c r="Y948" i="1"/>
  <c r="Z948" i="1"/>
  <c r="AA948" i="1"/>
  <c r="AB948" i="1"/>
  <c r="AC948" i="1"/>
  <c r="AD948" i="1"/>
  <c r="AE948" i="1"/>
  <c r="AF948" i="1"/>
  <c r="AG948" i="1"/>
  <c r="AH948" i="1"/>
  <c r="AI948" i="1"/>
  <c r="AJ948" i="1"/>
  <c r="AK948" i="1"/>
  <c r="AL948" i="1"/>
  <c r="AM948" i="1"/>
  <c r="AN948" i="1"/>
  <c r="AO948" i="1"/>
  <c r="AP948" i="1"/>
  <c r="AQ948" i="1"/>
  <c r="AR948" i="1"/>
  <c r="AS948" i="1"/>
  <c r="AT948" i="1"/>
  <c r="AU948" i="1"/>
  <c r="AV948" i="1"/>
  <c r="AW948" i="1"/>
  <c r="AX948" i="1"/>
  <c r="AY948" i="1"/>
  <c r="AZ948" i="1"/>
  <c r="BA948" i="1"/>
  <c r="BB948" i="1"/>
  <c r="BC948" i="1"/>
  <c r="BD948" i="1"/>
  <c r="BE948" i="1"/>
  <c r="BF948" i="1"/>
  <c r="H949" i="1"/>
  <c r="I949" i="1"/>
  <c r="J949" i="1"/>
  <c r="K949" i="1"/>
  <c r="L949" i="1"/>
  <c r="M949" i="1"/>
  <c r="N949" i="1"/>
  <c r="O949" i="1"/>
  <c r="P949" i="1"/>
  <c r="Q949" i="1"/>
  <c r="R949" i="1"/>
  <c r="S949" i="1"/>
  <c r="T949" i="1"/>
  <c r="U949" i="1"/>
  <c r="V949" i="1"/>
  <c r="W949" i="1"/>
  <c r="X949" i="1"/>
  <c r="Y949" i="1"/>
  <c r="Z949" i="1"/>
  <c r="AA949" i="1"/>
  <c r="AB949" i="1"/>
  <c r="AC949" i="1"/>
  <c r="AD949" i="1"/>
  <c r="AE949" i="1"/>
  <c r="AF949" i="1"/>
  <c r="AG949" i="1"/>
  <c r="AH949" i="1"/>
  <c r="AI949" i="1"/>
  <c r="AJ949" i="1"/>
  <c r="AK949" i="1"/>
  <c r="AL949" i="1"/>
  <c r="AM949" i="1"/>
  <c r="AN949" i="1"/>
  <c r="AO949" i="1"/>
  <c r="AP949" i="1"/>
  <c r="AQ949" i="1"/>
  <c r="AR949" i="1"/>
  <c r="AS949" i="1"/>
  <c r="AT949" i="1"/>
  <c r="AU949" i="1"/>
  <c r="AV949" i="1"/>
  <c r="AW949" i="1"/>
  <c r="AX949" i="1"/>
  <c r="AY949" i="1"/>
  <c r="AZ949" i="1"/>
  <c r="BA949" i="1"/>
  <c r="BB949" i="1"/>
  <c r="BC949" i="1"/>
  <c r="BD949" i="1"/>
  <c r="BE949" i="1"/>
  <c r="BF949" i="1"/>
  <c r="H950" i="1"/>
  <c r="I950" i="1"/>
  <c r="J950" i="1"/>
  <c r="K950" i="1"/>
  <c r="L950" i="1"/>
  <c r="M950" i="1"/>
  <c r="N950" i="1"/>
  <c r="O950" i="1"/>
  <c r="P950" i="1"/>
  <c r="Q950" i="1"/>
  <c r="R950" i="1"/>
  <c r="S950" i="1"/>
  <c r="T950" i="1"/>
  <c r="U950" i="1"/>
  <c r="V950" i="1"/>
  <c r="W950" i="1"/>
  <c r="X950" i="1"/>
  <c r="Y950" i="1"/>
  <c r="Z950" i="1"/>
  <c r="AA950" i="1"/>
  <c r="AB950" i="1"/>
  <c r="AC950" i="1"/>
  <c r="AD950" i="1"/>
  <c r="AE950" i="1"/>
  <c r="AF950" i="1"/>
  <c r="AG950" i="1"/>
  <c r="AH950" i="1"/>
  <c r="AI950" i="1"/>
  <c r="AJ950" i="1"/>
  <c r="AK950" i="1"/>
  <c r="AL950" i="1"/>
  <c r="AM950" i="1"/>
  <c r="AN950" i="1"/>
  <c r="AO950" i="1"/>
  <c r="AP950" i="1"/>
  <c r="AQ950" i="1"/>
  <c r="AR950" i="1"/>
  <c r="AS950" i="1"/>
  <c r="AT950" i="1"/>
  <c r="AU950" i="1"/>
  <c r="AV950" i="1"/>
  <c r="AW950" i="1"/>
  <c r="AX950" i="1"/>
  <c r="AY950" i="1"/>
  <c r="AZ950" i="1"/>
  <c r="BA950" i="1"/>
  <c r="BB950" i="1"/>
  <c r="BC950" i="1"/>
  <c r="BD950" i="1"/>
  <c r="BE950" i="1"/>
  <c r="BF950" i="1"/>
  <c r="H951" i="1"/>
  <c r="I951" i="1"/>
  <c r="J951" i="1"/>
  <c r="K951" i="1"/>
  <c r="L951" i="1"/>
  <c r="M951" i="1"/>
  <c r="N951" i="1"/>
  <c r="O951" i="1"/>
  <c r="P951" i="1"/>
  <c r="Q951" i="1"/>
  <c r="R951" i="1"/>
  <c r="S951" i="1"/>
  <c r="T951" i="1"/>
  <c r="U951" i="1"/>
  <c r="V951" i="1"/>
  <c r="W951" i="1"/>
  <c r="X951" i="1"/>
  <c r="Y951" i="1"/>
  <c r="Z951" i="1"/>
  <c r="AA951" i="1"/>
  <c r="AB951" i="1"/>
  <c r="AC951" i="1"/>
  <c r="AD951" i="1"/>
  <c r="AE951" i="1"/>
  <c r="AF951" i="1"/>
  <c r="AG951" i="1"/>
  <c r="AH951" i="1"/>
  <c r="AI951" i="1"/>
  <c r="AJ951" i="1"/>
  <c r="AK951" i="1"/>
  <c r="AL951" i="1"/>
  <c r="AM951" i="1"/>
  <c r="AN951" i="1"/>
  <c r="AO951" i="1"/>
  <c r="AP951" i="1"/>
  <c r="AQ951" i="1"/>
  <c r="AR951" i="1"/>
  <c r="AS951" i="1"/>
  <c r="AT951" i="1"/>
  <c r="AU951" i="1"/>
  <c r="AV951" i="1"/>
  <c r="AW951" i="1"/>
  <c r="AX951" i="1"/>
  <c r="AY951" i="1"/>
  <c r="AZ951" i="1"/>
  <c r="BA951" i="1"/>
  <c r="BB951" i="1"/>
  <c r="BC951" i="1"/>
  <c r="BD951" i="1"/>
  <c r="BE951" i="1"/>
  <c r="BF951" i="1"/>
  <c r="H952" i="1"/>
  <c r="I952" i="1"/>
  <c r="J952" i="1"/>
  <c r="K952" i="1"/>
  <c r="L952" i="1"/>
  <c r="M952" i="1"/>
  <c r="N952" i="1"/>
  <c r="O952" i="1"/>
  <c r="P952" i="1"/>
  <c r="Q952" i="1"/>
  <c r="R952" i="1"/>
  <c r="S952" i="1"/>
  <c r="T952" i="1"/>
  <c r="U952" i="1"/>
  <c r="V952" i="1"/>
  <c r="W952" i="1"/>
  <c r="X952" i="1"/>
  <c r="Y952" i="1"/>
  <c r="Z952" i="1"/>
  <c r="AA952" i="1"/>
  <c r="AB952" i="1"/>
  <c r="AC952" i="1"/>
  <c r="AD952" i="1"/>
  <c r="AE952" i="1"/>
  <c r="AF952" i="1"/>
  <c r="AG952" i="1"/>
  <c r="AH952" i="1"/>
  <c r="AI952" i="1"/>
  <c r="AJ952" i="1"/>
  <c r="AK952" i="1"/>
  <c r="AL952" i="1"/>
  <c r="AM952" i="1"/>
  <c r="AN952" i="1"/>
  <c r="AO952" i="1"/>
  <c r="AP952" i="1"/>
  <c r="AQ952" i="1"/>
  <c r="AR952" i="1"/>
  <c r="AS952" i="1"/>
  <c r="AT952" i="1"/>
  <c r="AU952" i="1"/>
  <c r="AV952" i="1"/>
  <c r="AW952" i="1"/>
  <c r="AX952" i="1"/>
  <c r="AY952" i="1"/>
  <c r="AZ952" i="1"/>
  <c r="BA952" i="1"/>
  <c r="BB952" i="1"/>
  <c r="BC952" i="1"/>
  <c r="BD952" i="1"/>
  <c r="BE952" i="1"/>
  <c r="BF952" i="1"/>
  <c r="H953" i="1"/>
  <c r="I953" i="1"/>
  <c r="J953" i="1"/>
  <c r="K953" i="1"/>
  <c r="L953" i="1"/>
  <c r="M953" i="1"/>
  <c r="N953" i="1"/>
  <c r="O953" i="1"/>
  <c r="P953" i="1"/>
  <c r="Q953" i="1"/>
  <c r="R953" i="1"/>
  <c r="S953" i="1"/>
  <c r="T953" i="1"/>
  <c r="U953" i="1"/>
  <c r="V953" i="1"/>
  <c r="W953" i="1"/>
  <c r="X953" i="1"/>
  <c r="Y953" i="1"/>
  <c r="Z953" i="1"/>
  <c r="AA953" i="1"/>
  <c r="AB953" i="1"/>
  <c r="AC953" i="1"/>
  <c r="AD953" i="1"/>
  <c r="AE953" i="1"/>
  <c r="AF953" i="1"/>
  <c r="AG953" i="1"/>
  <c r="AH953" i="1"/>
  <c r="AI953" i="1"/>
  <c r="AJ953" i="1"/>
  <c r="AK953" i="1"/>
  <c r="AL953" i="1"/>
  <c r="AM953" i="1"/>
  <c r="AN953" i="1"/>
  <c r="AO953" i="1"/>
  <c r="AP953" i="1"/>
  <c r="AQ953" i="1"/>
  <c r="AR953" i="1"/>
  <c r="AS953" i="1"/>
  <c r="AT953" i="1"/>
  <c r="AU953" i="1"/>
  <c r="AV953" i="1"/>
  <c r="AW953" i="1"/>
  <c r="AX953" i="1"/>
  <c r="AY953" i="1"/>
  <c r="AZ953" i="1"/>
  <c r="BA953" i="1"/>
  <c r="BB953" i="1"/>
  <c r="BC953" i="1"/>
  <c r="BD953" i="1"/>
  <c r="BE953" i="1"/>
  <c r="BF953" i="1"/>
  <c r="H954" i="1"/>
  <c r="I954" i="1"/>
  <c r="J954" i="1"/>
  <c r="K954" i="1"/>
  <c r="L954" i="1"/>
  <c r="M954" i="1"/>
  <c r="N954" i="1"/>
  <c r="O954" i="1"/>
  <c r="P954" i="1"/>
  <c r="Q954" i="1"/>
  <c r="R954" i="1"/>
  <c r="S954" i="1"/>
  <c r="T954" i="1"/>
  <c r="U954" i="1"/>
  <c r="V954" i="1"/>
  <c r="W954" i="1"/>
  <c r="X954" i="1"/>
  <c r="Y954" i="1"/>
  <c r="Z954" i="1"/>
  <c r="AA954" i="1"/>
  <c r="AB954" i="1"/>
  <c r="AC954" i="1"/>
  <c r="AD954" i="1"/>
  <c r="AE954" i="1"/>
  <c r="AF954" i="1"/>
  <c r="AG954" i="1"/>
  <c r="AH954" i="1"/>
  <c r="AI954" i="1"/>
  <c r="AJ954" i="1"/>
  <c r="AK954" i="1"/>
  <c r="AL954" i="1"/>
  <c r="AM954" i="1"/>
  <c r="AN954" i="1"/>
  <c r="AO954" i="1"/>
  <c r="AP954" i="1"/>
  <c r="AQ954" i="1"/>
  <c r="AR954" i="1"/>
  <c r="AS954" i="1"/>
  <c r="AT954" i="1"/>
  <c r="AU954" i="1"/>
  <c r="AV954" i="1"/>
  <c r="AW954" i="1"/>
  <c r="AX954" i="1"/>
  <c r="AY954" i="1"/>
  <c r="AZ954" i="1"/>
  <c r="BA954" i="1"/>
  <c r="BB954" i="1"/>
  <c r="BC954" i="1"/>
  <c r="BD954" i="1"/>
  <c r="BE954" i="1"/>
  <c r="BF954" i="1"/>
  <c r="H955" i="1"/>
  <c r="I955" i="1"/>
  <c r="J955" i="1"/>
  <c r="K955" i="1"/>
  <c r="L955" i="1"/>
  <c r="M955" i="1"/>
  <c r="N955" i="1"/>
  <c r="O955" i="1"/>
  <c r="P955" i="1"/>
  <c r="Q955" i="1"/>
  <c r="R955" i="1"/>
  <c r="S955" i="1"/>
  <c r="T955" i="1"/>
  <c r="U955" i="1"/>
  <c r="V955" i="1"/>
  <c r="W955" i="1"/>
  <c r="X955" i="1"/>
  <c r="Y955" i="1"/>
  <c r="Z955" i="1"/>
  <c r="AA955" i="1"/>
  <c r="AB955" i="1"/>
  <c r="AC955" i="1"/>
  <c r="AD955" i="1"/>
  <c r="AE955" i="1"/>
  <c r="AF955" i="1"/>
  <c r="AG955" i="1"/>
  <c r="AH955" i="1"/>
  <c r="AI955" i="1"/>
  <c r="AJ955" i="1"/>
  <c r="AK955" i="1"/>
  <c r="AL955" i="1"/>
  <c r="AM955" i="1"/>
  <c r="AN955" i="1"/>
  <c r="AO955" i="1"/>
  <c r="AP955" i="1"/>
  <c r="AQ955" i="1"/>
  <c r="AR955" i="1"/>
  <c r="AS955" i="1"/>
  <c r="AT955" i="1"/>
  <c r="AU955" i="1"/>
  <c r="AV955" i="1"/>
  <c r="AW955" i="1"/>
  <c r="AX955" i="1"/>
  <c r="AY955" i="1"/>
  <c r="AZ955" i="1"/>
  <c r="BA955" i="1"/>
  <c r="BB955" i="1"/>
  <c r="BC955" i="1"/>
  <c r="BD955" i="1"/>
  <c r="BE955" i="1"/>
  <c r="BF955" i="1"/>
  <c r="H956" i="1"/>
  <c r="I956" i="1"/>
  <c r="J956" i="1"/>
  <c r="K956" i="1"/>
  <c r="L956" i="1"/>
  <c r="M956" i="1"/>
  <c r="N956" i="1"/>
  <c r="O956" i="1"/>
  <c r="P956" i="1"/>
  <c r="Q956" i="1"/>
  <c r="R956" i="1"/>
  <c r="S956" i="1"/>
  <c r="T956" i="1"/>
  <c r="U956" i="1"/>
  <c r="V956" i="1"/>
  <c r="W956" i="1"/>
  <c r="X956" i="1"/>
  <c r="Y956" i="1"/>
  <c r="Z956" i="1"/>
  <c r="AA956" i="1"/>
  <c r="AB956" i="1"/>
  <c r="AC956" i="1"/>
  <c r="AD956" i="1"/>
  <c r="AE956" i="1"/>
  <c r="AF956" i="1"/>
  <c r="AG956" i="1"/>
  <c r="AH956" i="1"/>
  <c r="AI956" i="1"/>
  <c r="AJ956" i="1"/>
  <c r="AK956" i="1"/>
  <c r="AL956" i="1"/>
  <c r="AM956" i="1"/>
  <c r="AN956" i="1"/>
  <c r="AO956" i="1"/>
  <c r="AP956" i="1"/>
  <c r="AQ956" i="1"/>
  <c r="AR956" i="1"/>
  <c r="AS956" i="1"/>
  <c r="AT956" i="1"/>
  <c r="AU956" i="1"/>
  <c r="AV956" i="1"/>
  <c r="AW956" i="1"/>
  <c r="AX956" i="1"/>
  <c r="AY956" i="1"/>
  <c r="AZ956" i="1"/>
  <c r="BA956" i="1"/>
  <c r="BB956" i="1"/>
  <c r="BC956" i="1"/>
  <c r="BD956" i="1"/>
  <c r="BE956" i="1"/>
  <c r="BF956" i="1"/>
  <c r="H957" i="1"/>
  <c r="I957" i="1"/>
  <c r="J957" i="1"/>
  <c r="K957" i="1"/>
  <c r="L957" i="1"/>
  <c r="M957" i="1"/>
  <c r="N957" i="1"/>
  <c r="O957" i="1"/>
  <c r="P957" i="1"/>
  <c r="Q957" i="1"/>
  <c r="R957" i="1"/>
  <c r="S957" i="1"/>
  <c r="T957" i="1"/>
  <c r="U957" i="1"/>
  <c r="V957" i="1"/>
  <c r="W957" i="1"/>
  <c r="X957" i="1"/>
  <c r="Y957" i="1"/>
  <c r="Z957" i="1"/>
  <c r="AA957" i="1"/>
  <c r="AB957" i="1"/>
  <c r="AC957" i="1"/>
  <c r="AD957" i="1"/>
  <c r="AE957" i="1"/>
  <c r="AF957" i="1"/>
  <c r="AG957" i="1"/>
  <c r="AH957" i="1"/>
  <c r="AI957" i="1"/>
  <c r="AJ957" i="1"/>
  <c r="AK957" i="1"/>
  <c r="AL957" i="1"/>
  <c r="AM957" i="1"/>
  <c r="AN957" i="1"/>
  <c r="AO957" i="1"/>
  <c r="AP957" i="1"/>
  <c r="AQ957" i="1"/>
  <c r="AR957" i="1"/>
  <c r="AS957" i="1"/>
  <c r="AT957" i="1"/>
  <c r="AU957" i="1"/>
  <c r="AV957" i="1"/>
  <c r="AW957" i="1"/>
  <c r="AX957" i="1"/>
  <c r="AY957" i="1"/>
  <c r="AZ957" i="1"/>
  <c r="BA957" i="1"/>
  <c r="BB957" i="1"/>
  <c r="BC957" i="1"/>
  <c r="BD957" i="1"/>
  <c r="BE957" i="1"/>
  <c r="BF957" i="1"/>
  <c r="H958" i="1"/>
  <c r="I958" i="1"/>
  <c r="J958" i="1"/>
  <c r="K958" i="1"/>
  <c r="L958" i="1"/>
  <c r="M958" i="1"/>
  <c r="N958" i="1"/>
  <c r="O958" i="1"/>
  <c r="P958" i="1"/>
  <c r="Q958" i="1"/>
  <c r="R958" i="1"/>
  <c r="S958" i="1"/>
  <c r="T958" i="1"/>
  <c r="U958" i="1"/>
  <c r="V958" i="1"/>
  <c r="W958" i="1"/>
  <c r="X958" i="1"/>
  <c r="Y958" i="1"/>
  <c r="Z958" i="1"/>
  <c r="AA958" i="1"/>
  <c r="AB958" i="1"/>
  <c r="AC958" i="1"/>
  <c r="AD958" i="1"/>
  <c r="AE958" i="1"/>
  <c r="AF958" i="1"/>
  <c r="AG958" i="1"/>
  <c r="AH958" i="1"/>
  <c r="AI958" i="1"/>
  <c r="AJ958" i="1"/>
  <c r="AK958" i="1"/>
  <c r="AL958" i="1"/>
  <c r="AM958" i="1"/>
  <c r="AN958" i="1"/>
  <c r="AO958" i="1"/>
  <c r="AP958" i="1"/>
  <c r="AQ958" i="1"/>
  <c r="AR958" i="1"/>
  <c r="AS958" i="1"/>
  <c r="AT958" i="1"/>
  <c r="AU958" i="1"/>
  <c r="AV958" i="1"/>
  <c r="AW958" i="1"/>
  <c r="AX958" i="1"/>
  <c r="AY958" i="1"/>
  <c r="AZ958" i="1"/>
  <c r="BA958" i="1"/>
  <c r="BB958" i="1"/>
  <c r="BC958" i="1"/>
  <c r="BD958" i="1"/>
  <c r="BE958" i="1"/>
  <c r="BF958" i="1"/>
  <c r="H959" i="1"/>
  <c r="I959" i="1"/>
  <c r="J959" i="1"/>
  <c r="K959" i="1"/>
  <c r="L959" i="1"/>
  <c r="M959" i="1"/>
  <c r="N959" i="1"/>
  <c r="O959" i="1"/>
  <c r="P959" i="1"/>
  <c r="Q959" i="1"/>
  <c r="R959" i="1"/>
  <c r="S959" i="1"/>
  <c r="T959" i="1"/>
  <c r="U959" i="1"/>
  <c r="V959" i="1"/>
  <c r="W959" i="1"/>
  <c r="X959" i="1"/>
  <c r="Y959" i="1"/>
  <c r="Z959" i="1"/>
  <c r="AA959" i="1"/>
  <c r="AB959" i="1"/>
  <c r="AC959" i="1"/>
  <c r="AD959" i="1"/>
  <c r="AE959" i="1"/>
  <c r="AF959" i="1"/>
  <c r="AG959" i="1"/>
  <c r="AH959" i="1"/>
  <c r="AI959" i="1"/>
  <c r="AJ959" i="1"/>
  <c r="AK959" i="1"/>
  <c r="AL959" i="1"/>
  <c r="AM959" i="1"/>
  <c r="AN959" i="1"/>
  <c r="AO959" i="1"/>
  <c r="AP959" i="1"/>
  <c r="AQ959" i="1"/>
  <c r="AR959" i="1"/>
  <c r="AS959" i="1"/>
  <c r="AT959" i="1"/>
  <c r="AU959" i="1"/>
  <c r="AV959" i="1"/>
  <c r="AW959" i="1"/>
  <c r="AX959" i="1"/>
  <c r="AY959" i="1"/>
  <c r="AZ959" i="1"/>
  <c r="BA959" i="1"/>
  <c r="BB959" i="1"/>
  <c r="BC959" i="1"/>
  <c r="BD959" i="1"/>
  <c r="BE959" i="1"/>
  <c r="BF959" i="1"/>
  <c r="H960" i="1"/>
  <c r="I960" i="1"/>
  <c r="J960" i="1"/>
  <c r="K960" i="1"/>
  <c r="L960" i="1"/>
  <c r="M960" i="1"/>
  <c r="N960" i="1"/>
  <c r="O960" i="1"/>
  <c r="P960" i="1"/>
  <c r="Q960" i="1"/>
  <c r="R960" i="1"/>
  <c r="S960" i="1"/>
  <c r="T960" i="1"/>
  <c r="U960" i="1"/>
  <c r="V960" i="1"/>
  <c r="W960" i="1"/>
  <c r="X960" i="1"/>
  <c r="Y960" i="1"/>
  <c r="Z960" i="1"/>
  <c r="AA960" i="1"/>
  <c r="AB960" i="1"/>
  <c r="AC960" i="1"/>
  <c r="AD960" i="1"/>
  <c r="AE960" i="1"/>
  <c r="AF960" i="1"/>
  <c r="AG960" i="1"/>
  <c r="AH960" i="1"/>
  <c r="AI960" i="1"/>
  <c r="AJ960" i="1"/>
  <c r="AK960" i="1"/>
  <c r="AL960" i="1"/>
  <c r="AM960" i="1"/>
  <c r="AN960" i="1"/>
  <c r="AO960" i="1"/>
  <c r="AP960" i="1"/>
  <c r="AQ960" i="1"/>
  <c r="AR960" i="1"/>
  <c r="AS960" i="1"/>
  <c r="AT960" i="1"/>
  <c r="AU960" i="1"/>
  <c r="AV960" i="1"/>
  <c r="AW960" i="1"/>
  <c r="AX960" i="1"/>
  <c r="AY960" i="1"/>
  <c r="AZ960" i="1"/>
  <c r="BA960" i="1"/>
  <c r="BB960" i="1"/>
  <c r="BC960" i="1"/>
  <c r="BD960" i="1"/>
  <c r="BE960" i="1"/>
  <c r="BF960" i="1"/>
  <c r="H961" i="1"/>
  <c r="I961" i="1"/>
  <c r="J961" i="1"/>
  <c r="K961" i="1"/>
  <c r="L961" i="1"/>
  <c r="M961" i="1"/>
  <c r="N961" i="1"/>
  <c r="O961" i="1"/>
  <c r="P961" i="1"/>
  <c r="Q961" i="1"/>
  <c r="R961" i="1"/>
  <c r="S961" i="1"/>
  <c r="T961" i="1"/>
  <c r="U961" i="1"/>
  <c r="V961" i="1"/>
  <c r="W961" i="1"/>
  <c r="X961" i="1"/>
  <c r="Y961" i="1"/>
  <c r="Z961" i="1"/>
  <c r="AA961" i="1"/>
  <c r="AB961" i="1"/>
  <c r="AC961" i="1"/>
  <c r="AD961" i="1"/>
  <c r="AE961" i="1"/>
  <c r="AF961" i="1"/>
  <c r="AG961" i="1"/>
  <c r="AH961" i="1"/>
  <c r="AI961" i="1"/>
  <c r="AJ961" i="1"/>
  <c r="AK961" i="1"/>
  <c r="AL961" i="1"/>
  <c r="AM961" i="1"/>
  <c r="AN961" i="1"/>
  <c r="AO961" i="1"/>
  <c r="AP961" i="1"/>
  <c r="AQ961" i="1"/>
  <c r="AR961" i="1"/>
  <c r="AS961" i="1"/>
  <c r="AT961" i="1"/>
  <c r="AU961" i="1"/>
  <c r="AV961" i="1"/>
  <c r="AW961" i="1"/>
  <c r="AX961" i="1"/>
  <c r="AY961" i="1"/>
  <c r="AZ961" i="1"/>
  <c r="BA961" i="1"/>
  <c r="BB961" i="1"/>
  <c r="BC961" i="1"/>
  <c r="BD961" i="1"/>
  <c r="BE961" i="1"/>
  <c r="BF961" i="1"/>
  <c r="H962" i="1"/>
  <c r="I962" i="1"/>
  <c r="J962" i="1"/>
  <c r="K962" i="1"/>
  <c r="L962" i="1"/>
  <c r="M962" i="1"/>
  <c r="N962" i="1"/>
  <c r="O962" i="1"/>
  <c r="P962" i="1"/>
  <c r="Q962" i="1"/>
  <c r="R962" i="1"/>
  <c r="S962" i="1"/>
  <c r="T962" i="1"/>
  <c r="U962" i="1"/>
  <c r="V962" i="1"/>
  <c r="W962" i="1"/>
  <c r="X962" i="1"/>
  <c r="Y962" i="1"/>
  <c r="Z962" i="1"/>
  <c r="AA962" i="1"/>
  <c r="AB962" i="1"/>
  <c r="AC962" i="1"/>
  <c r="AD962" i="1"/>
  <c r="AE962" i="1"/>
  <c r="AF962" i="1"/>
  <c r="AG962" i="1"/>
  <c r="AH962" i="1"/>
  <c r="AI962" i="1"/>
  <c r="AJ962" i="1"/>
  <c r="AK962" i="1"/>
  <c r="AL962" i="1"/>
  <c r="AM962" i="1"/>
  <c r="AN962" i="1"/>
  <c r="AO962" i="1"/>
  <c r="AP962" i="1"/>
  <c r="AQ962" i="1"/>
  <c r="AR962" i="1"/>
  <c r="AS962" i="1"/>
  <c r="AT962" i="1"/>
  <c r="AU962" i="1"/>
  <c r="AV962" i="1"/>
  <c r="AW962" i="1"/>
  <c r="AX962" i="1"/>
  <c r="AY962" i="1"/>
  <c r="AZ962" i="1"/>
  <c r="BA962" i="1"/>
  <c r="BB962" i="1"/>
  <c r="BC962" i="1"/>
  <c r="BD962" i="1"/>
  <c r="BE962" i="1"/>
  <c r="BF962" i="1"/>
  <c r="H963" i="1"/>
  <c r="I963" i="1"/>
  <c r="J963" i="1"/>
  <c r="K963" i="1"/>
  <c r="L963" i="1"/>
  <c r="M963" i="1"/>
  <c r="N963" i="1"/>
  <c r="O963" i="1"/>
  <c r="P963" i="1"/>
  <c r="Q963" i="1"/>
  <c r="R963" i="1"/>
  <c r="S963" i="1"/>
  <c r="T963" i="1"/>
  <c r="U963" i="1"/>
  <c r="V963" i="1"/>
  <c r="W963" i="1"/>
  <c r="X963" i="1"/>
  <c r="Y963" i="1"/>
  <c r="Z963" i="1"/>
  <c r="AA963" i="1"/>
  <c r="AB963" i="1"/>
  <c r="AC963" i="1"/>
  <c r="AD963" i="1"/>
  <c r="AE963" i="1"/>
  <c r="AF963" i="1"/>
  <c r="AG963" i="1"/>
  <c r="AH963" i="1"/>
  <c r="AI963" i="1"/>
  <c r="AJ963" i="1"/>
  <c r="AK963" i="1"/>
  <c r="AL963" i="1"/>
  <c r="AM963" i="1"/>
  <c r="AN963" i="1"/>
  <c r="AO963" i="1"/>
  <c r="AP963" i="1"/>
  <c r="AQ963" i="1"/>
  <c r="AR963" i="1"/>
  <c r="AS963" i="1"/>
  <c r="AT963" i="1"/>
  <c r="AU963" i="1"/>
  <c r="AV963" i="1"/>
  <c r="AW963" i="1"/>
  <c r="AX963" i="1"/>
  <c r="AY963" i="1"/>
  <c r="AZ963" i="1"/>
  <c r="BA963" i="1"/>
  <c r="BB963" i="1"/>
  <c r="BC963" i="1"/>
  <c r="BD963" i="1"/>
  <c r="BE963" i="1"/>
  <c r="BF963" i="1"/>
  <c r="H964" i="1"/>
  <c r="I964" i="1"/>
  <c r="J964" i="1"/>
  <c r="K964" i="1"/>
  <c r="L964" i="1"/>
  <c r="M964" i="1"/>
  <c r="N964" i="1"/>
  <c r="O964" i="1"/>
  <c r="P964" i="1"/>
  <c r="Q964" i="1"/>
  <c r="R964" i="1"/>
  <c r="S964" i="1"/>
  <c r="T964" i="1"/>
  <c r="U964" i="1"/>
  <c r="V964" i="1"/>
  <c r="W964" i="1"/>
  <c r="X964" i="1"/>
  <c r="Y964" i="1"/>
  <c r="Z964" i="1"/>
  <c r="AA964" i="1"/>
  <c r="AB964" i="1"/>
  <c r="AC964" i="1"/>
  <c r="AD964" i="1"/>
  <c r="AE964" i="1"/>
  <c r="AF964" i="1"/>
  <c r="AG964" i="1"/>
  <c r="AH964" i="1"/>
  <c r="AI964" i="1"/>
  <c r="AJ964" i="1"/>
  <c r="AK964" i="1"/>
  <c r="AL964" i="1"/>
  <c r="AM964" i="1"/>
  <c r="AN964" i="1"/>
  <c r="AO964" i="1"/>
  <c r="AP964" i="1"/>
  <c r="AQ964" i="1"/>
  <c r="AR964" i="1"/>
  <c r="AS964" i="1"/>
  <c r="AT964" i="1"/>
  <c r="AU964" i="1"/>
  <c r="AV964" i="1"/>
  <c r="AW964" i="1"/>
  <c r="AX964" i="1"/>
  <c r="AY964" i="1"/>
  <c r="AZ964" i="1"/>
  <c r="BA964" i="1"/>
  <c r="BB964" i="1"/>
  <c r="BC964" i="1"/>
  <c r="BD964" i="1"/>
  <c r="BE964" i="1"/>
  <c r="BF964" i="1"/>
  <c r="H965" i="1"/>
  <c r="I965" i="1"/>
  <c r="J965" i="1"/>
  <c r="K965" i="1"/>
  <c r="L965" i="1"/>
  <c r="M965" i="1"/>
  <c r="N965" i="1"/>
  <c r="O965" i="1"/>
  <c r="P965" i="1"/>
  <c r="Q965" i="1"/>
  <c r="R965" i="1"/>
  <c r="S965" i="1"/>
  <c r="T965" i="1"/>
  <c r="U965" i="1"/>
  <c r="V965" i="1"/>
  <c r="W965" i="1"/>
  <c r="X965" i="1"/>
  <c r="Y965" i="1"/>
  <c r="Z965" i="1"/>
  <c r="AA965" i="1"/>
  <c r="AB965" i="1"/>
  <c r="AC965" i="1"/>
  <c r="AD965" i="1"/>
  <c r="AE965" i="1"/>
  <c r="AF965" i="1"/>
  <c r="AG965" i="1"/>
  <c r="AH965" i="1"/>
  <c r="AI965" i="1"/>
  <c r="AJ965" i="1"/>
  <c r="AK965" i="1"/>
  <c r="AL965" i="1"/>
  <c r="AM965" i="1"/>
  <c r="AN965" i="1"/>
  <c r="AO965" i="1"/>
  <c r="AP965" i="1"/>
  <c r="AQ965" i="1"/>
  <c r="AR965" i="1"/>
  <c r="AS965" i="1"/>
  <c r="AT965" i="1"/>
  <c r="AU965" i="1"/>
  <c r="AV965" i="1"/>
  <c r="AW965" i="1"/>
  <c r="AX965" i="1"/>
  <c r="AY965" i="1"/>
  <c r="AZ965" i="1"/>
  <c r="BA965" i="1"/>
  <c r="BB965" i="1"/>
  <c r="BC965" i="1"/>
  <c r="BD965" i="1"/>
  <c r="BE965" i="1"/>
  <c r="BF965" i="1"/>
  <c r="H966" i="1"/>
  <c r="I966" i="1"/>
  <c r="J966" i="1"/>
  <c r="K966" i="1"/>
  <c r="L966" i="1"/>
  <c r="M966" i="1"/>
  <c r="N966" i="1"/>
  <c r="O966" i="1"/>
  <c r="P966" i="1"/>
  <c r="Q966" i="1"/>
  <c r="R966" i="1"/>
  <c r="S966" i="1"/>
  <c r="T966" i="1"/>
  <c r="U966" i="1"/>
  <c r="V966" i="1"/>
  <c r="W966" i="1"/>
  <c r="X966" i="1"/>
  <c r="Y966" i="1"/>
  <c r="Z966" i="1"/>
  <c r="AA966" i="1"/>
  <c r="AB966" i="1"/>
  <c r="AC966" i="1"/>
  <c r="AD966" i="1"/>
  <c r="AE966" i="1"/>
  <c r="AF966" i="1"/>
  <c r="AG966" i="1"/>
  <c r="AH966" i="1"/>
  <c r="AI966" i="1"/>
  <c r="AJ966" i="1"/>
  <c r="AK966" i="1"/>
  <c r="AL966" i="1"/>
  <c r="AM966" i="1"/>
  <c r="AN966" i="1"/>
  <c r="AO966" i="1"/>
  <c r="AP966" i="1"/>
  <c r="AQ966" i="1"/>
  <c r="AR966" i="1"/>
  <c r="AS966" i="1"/>
  <c r="AT966" i="1"/>
  <c r="AU966" i="1"/>
  <c r="AV966" i="1"/>
  <c r="AW966" i="1"/>
  <c r="AX966" i="1"/>
  <c r="AY966" i="1"/>
  <c r="AZ966" i="1"/>
  <c r="BA966" i="1"/>
  <c r="BB966" i="1"/>
  <c r="BC966" i="1"/>
  <c r="BD966" i="1"/>
  <c r="BE966" i="1"/>
  <c r="BF966" i="1"/>
  <c r="H967" i="1"/>
  <c r="I967" i="1"/>
  <c r="J967" i="1"/>
  <c r="K967" i="1"/>
  <c r="L967" i="1"/>
  <c r="M967" i="1"/>
  <c r="N967" i="1"/>
  <c r="O967" i="1"/>
  <c r="P967" i="1"/>
  <c r="Q967" i="1"/>
  <c r="R967" i="1"/>
  <c r="S967" i="1"/>
  <c r="T967" i="1"/>
  <c r="U967" i="1"/>
  <c r="V967" i="1"/>
  <c r="W967" i="1"/>
  <c r="X967" i="1"/>
  <c r="Y967" i="1"/>
  <c r="Z967" i="1"/>
  <c r="AA967" i="1"/>
  <c r="AB967" i="1"/>
  <c r="AC967" i="1"/>
  <c r="AD967" i="1"/>
  <c r="AE967" i="1"/>
  <c r="AF967" i="1"/>
  <c r="AG967" i="1"/>
  <c r="AH967" i="1"/>
  <c r="AI967" i="1"/>
  <c r="AJ967" i="1"/>
  <c r="AK967" i="1"/>
  <c r="AL967" i="1"/>
  <c r="AM967" i="1"/>
  <c r="AN967" i="1"/>
  <c r="AO967" i="1"/>
  <c r="AP967" i="1"/>
  <c r="AQ967" i="1"/>
  <c r="AR967" i="1"/>
  <c r="AS967" i="1"/>
  <c r="AT967" i="1"/>
  <c r="AU967" i="1"/>
  <c r="AV967" i="1"/>
  <c r="AW967" i="1"/>
  <c r="AX967" i="1"/>
  <c r="AY967" i="1"/>
  <c r="AZ967" i="1"/>
  <c r="BA967" i="1"/>
  <c r="BB967" i="1"/>
  <c r="BC967" i="1"/>
  <c r="BD967" i="1"/>
  <c r="BE967" i="1"/>
  <c r="BF967" i="1"/>
  <c r="H968" i="1"/>
  <c r="I968" i="1"/>
  <c r="J968" i="1"/>
  <c r="K968" i="1"/>
  <c r="L968" i="1"/>
  <c r="M968" i="1"/>
  <c r="N968" i="1"/>
  <c r="O968" i="1"/>
  <c r="P968" i="1"/>
  <c r="Q968" i="1"/>
  <c r="R968" i="1"/>
  <c r="S968" i="1"/>
  <c r="T968" i="1"/>
  <c r="U968" i="1"/>
  <c r="V968" i="1"/>
  <c r="W968" i="1"/>
  <c r="X968" i="1"/>
  <c r="Y968" i="1"/>
  <c r="Z968" i="1"/>
  <c r="AA968" i="1"/>
  <c r="AB968" i="1"/>
  <c r="AC968" i="1"/>
  <c r="AD968" i="1"/>
  <c r="AE968" i="1"/>
  <c r="AF968" i="1"/>
  <c r="AG968" i="1"/>
  <c r="AH968" i="1"/>
  <c r="AI968" i="1"/>
  <c r="AJ968" i="1"/>
  <c r="AK968" i="1"/>
  <c r="AL968" i="1"/>
  <c r="AM968" i="1"/>
  <c r="AN968" i="1"/>
  <c r="AO968" i="1"/>
  <c r="AP968" i="1"/>
  <c r="AQ968" i="1"/>
  <c r="AR968" i="1"/>
  <c r="AS968" i="1"/>
  <c r="AT968" i="1"/>
  <c r="AU968" i="1"/>
  <c r="AV968" i="1"/>
  <c r="AW968" i="1"/>
  <c r="AX968" i="1"/>
  <c r="AY968" i="1"/>
  <c r="AZ968" i="1"/>
  <c r="BA968" i="1"/>
  <c r="BB968" i="1"/>
  <c r="BC968" i="1"/>
  <c r="BD968" i="1"/>
  <c r="BE968" i="1"/>
  <c r="BF968" i="1"/>
  <c r="H969" i="1"/>
  <c r="I969" i="1"/>
  <c r="J969" i="1"/>
  <c r="K969" i="1"/>
  <c r="L969" i="1"/>
  <c r="M969" i="1"/>
  <c r="N969" i="1"/>
  <c r="O969" i="1"/>
  <c r="P969" i="1"/>
  <c r="Q969" i="1"/>
  <c r="R969" i="1"/>
  <c r="S969" i="1"/>
  <c r="T969" i="1"/>
  <c r="U969" i="1"/>
  <c r="V969" i="1"/>
  <c r="W969" i="1"/>
  <c r="X969" i="1"/>
  <c r="Y969" i="1"/>
  <c r="Z969" i="1"/>
  <c r="AA969" i="1"/>
  <c r="AB969" i="1"/>
  <c r="AC969" i="1"/>
  <c r="AD969" i="1"/>
  <c r="AE969" i="1"/>
  <c r="AF969" i="1"/>
  <c r="AG969" i="1"/>
  <c r="AH969" i="1"/>
  <c r="AI969" i="1"/>
  <c r="AJ969" i="1"/>
  <c r="AK969" i="1"/>
  <c r="AL969" i="1"/>
  <c r="AM969" i="1"/>
  <c r="AN969" i="1"/>
  <c r="AO969" i="1"/>
  <c r="AP969" i="1"/>
  <c r="AQ969" i="1"/>
  <c r="AR969" i="1"/>
  <c r="AS969" i="1"/>
  <c r="AT969" i="1"/>
  <c r="AU969" i="1"/>
  <c r="AV969" i="1"/>
  <c r="AW969" i="1"/>
  <c r="AX969" i="1"/>
  <c r="AY969" i="1"/>
  <c r="AZ969" i="1"/>
  <c r="BA969" i="1"/>
  <c r="BB969" i="1"/>
  <c r="BC969" i="1"/>
  <c r="BD969" i="1"/>
  <c r="BE969" i="1"/>
  <c r="BF969" i="1"/>
  <c r="H970" i="1"/>
  <c r="I970" i="1"/>
  <c r="J970" i="1"/>
  <c r="K970" i="1"/>
  <c r="L970" i="1"/>
  <c r="M970" i="1"/>
  <c r="N970" i="1"/>
  <c r="O970" i="1"/>
  <c r="P970" i="1"/>
  <c r="Q970" i="1"/>
  <c r="R970" i="1"/>
  <c r="S970" i="1"/>
  <c r="T970" i="1"/>
  <c r="U970" i="1"/>
  <c r="V970" i="1"/>
  <c r="W970" i="1"/>
  <c r="X970" i="1"/>
  <c r="Y970" i="1"/>
  <c r="Z970" i="1"/>
  <c r="AA970" i="1"/>
  <c r="AB970" i="1"/>
  <c r="AC970" i="1"/>
  <c r="AD970" i="1"/>
  <c r="AE970" i="1"/>
  <c r="AF970" i="1"/>
  <c r="AG970" i="1"/>
  <c r="AH970" i="1"/>
  <c r="AI970" i="1"/>
  <c r="AJ970" i="1"/>
  <c r="AK970" i="1"/>
  <c r="AL970" i="1"/>
  <c r="AM970" i="1"/>
  <c r="AN970" i="1"/>
  <c r="AO970" i="1"/>
  <c r="AP970" i="1"/>
  <c r="AQ970" i="1"/>
  <c r="AR970" i="1"/>
  <c r="AS970" i="1"/>
  <c r="AT970" i="1"/>
  <c r="AU970" i="1"/>
  <c r="AV970" i="1"/>
  <c r="AW970" i="1"/>
  <c r="AX970" i="1"/>
  <c r="AY970" i="1"/>
  <c r="AZ970" i="1"/>
  <c r="BA970" i="1"/>
  <c r="BB970" i="1"/>
  <c r="BC970" i="1"/>
  <c r="BD970" i="1"/>
  <c r="BE970" i="1"/>
  <c r="BF970" i="1"/>
  <c r="H971" i="1"/>
  <c r="I971" i="1"/>
  <c r="J971" i="1"/>
  <c r="K971" i="1"/>
  <c r="L971" i="1"/>
  <c r="M971" i="1"/>
  <c r="N971" i="1"/>
  <c r="O971" i="1"/>
  <c r="P971" i="1"/>
  <c r="Q971" i="1"/>
  <c r="R971" i="1"/>
  <c r="S971" i="1"/>
  <c r="T971" i="1"/>
  <c r="U971" i="1"/>
  <c r="V971" i="1"/>
  <c r="W971" i="1"/>
  <c r="X971" i="1"/>
  <c r="Y971" i="1"/>
  <c r="Z971" i="1"/>
  <c r="AA971" i="1"/>
  <c r="AB971" i="1"/>
  <c r="AC971" i="1"/>
  <c r="AD971" i="1"/>
  <c r="AE971" i="1"/>
  <c r="AF971" i="1"/>
  <c r="AG971" i="1"/>
  <c r="AH971" i="1"/>
  <c r="AI971" i="1"/>
  <c r="AJ971" i="1"/>
  <c r="AK971" i="1"/>
  <c r="AL971" i="1"/>
  <c r="AM971" i="1"/>
  <c r="AN971" i="1"/>
  <c r="AO971" i="1"/>
  <c r="AP971" i="1"/>
  <c r="AQ971" i="1"/>
  <c r="AR971" i="1"/>
  <c r="AS971" i="1"/>
  <c r="AT971" i="1"/>
  <c r="AU971" i="1"/>
  <c r="AV971" i="1"/>
  <c r="AW971" i="1"/>
  <c r="AX971" i="1"/>
  <c r="AY971" i="1"/>
  <c r="AZ971" i="1"/>
  <c r="BA971" i="1"/>
  <c r="BB971" i="1"/>
  <c r="BC971" i="1"/>
  <c r="BD971" i="1"/>
  <c r="BE971" i="1"/>
  <c r="BF971" i="1"/>
  <c r="H972" i="1"/>
  <c r="I972" i="1"/>
  <c r="J972" i="1"/>
  <c r="K972" i="1"/>
  <c r="L972" i="1"/>
  <c r="M972" i="1"/>
  <c r="N972" i="1"/>
  <c r="O972" i="1"/>
  <c r="P972" i="1"/>
  <c r="Q972" i="1"/>
  <c r="R972" i="1"/>
  <c r="S972" i="1"/>
  <c r="T972" i="1"/>
  <c r="U972" i="1"/>
  <c r="V972" i="1"/>
  <c r="W972" i="1"/>
  <c r="X972" i="1"/>
  <c r="Y972" i="1"/>
  <c r="Z972" i="1"/>
  <c r="AA972" i="1"/>
  <c r="AB972" i="1"/>
  <c r="AC972" i="1"/>
  <c r="AD972" i="1"/>
  <c r="AE972" i="1"/>
  <c r="AF972" i="1"/>
  <c r="AG972" i="1"/>
  <c r="AH972" i="1"/>
  <c r="AI972" i="1"/>
  <c r="AJ972" i="1"/>
  <c r="AK972" i="1"/>
  <c r="AL972" i="1"/>
  <c r="AM972" i="1"/>
  <c r="AN972" i="1"/>
  <c r="AO972" i="1"/>
  <c r="AP972" i="1"/>
  <c r="AQ972" i="1"/>
  <c r="AR972" i="1"/>
  <c r="AS972" i="1"/>
  <c r="AT972" i="1"/>
  <c r="AU972" i="1"/>
  <c r="AV972" i="1"/>
  <c r="AW972" i="1"/>
  <c r="AX972" i="1"/>
  <c r="AY972" i="1"/>
  <c r="AZ972" i="1"/>
  <c r="BA972" i="1"/>
  <c r="BB972" i="1"/>
  <c r="BC972" i="1"/>
  <c r="BD972" i="1"/>
  <c r="BE972" i="1"/>
  <c r="BF972" i="1"/>
  <c r="H973" i="1"/>
  <c r="I973" i="1"/>
  <c r="J973" i="1"/>
  <c r="K973" i="1"/>
  <c r="L973" i="1"/>
  <c r="M973" i="1"/>
  <c r="N973" i="1"/>
  <c r="O973" i="1"/>
  <c r="P973" i="1"/>
  <c r="Q973" i="1"/>
  <c r="R973" i="1"/>
  <c r="S973" i="1"/>
  <c r="T973" i="1"/>
  <c r="U973" i="1"/>
  <c r="V973" i="1"/>
  <c r="W973" i="1"/>
  <c r="X973" i="1"/>
  <c r="Y973" i="1"/>
  <c r="Z973" i="1"/>
  <c r="AA973" i="1"/>
  <c r="AB973" i="1"/>
  <c r="AC973" i="1"/>
  <c r="AD973" i="1"/>
  <c r="AE973" i="1"/>
  <c r="AF973" i="1"/>
  <c r="AG973" i="1"/>
  <c r="AH973" i="1"/>
  <c r="AI973" i="1"/>
  <c r="AJ973" i="1"/>
  <c r="AK973" i="1"/>
  <c r="AL973" i="1"/>
  <c r="AM973" i="1"/>
  <c r="AN973" i="1"/>
  <c r="AO973" i="1"/>
  <c r="AP973" i="1"/>
  <c r="AQ973" i="1"/>
  <c r="AR973" i="1"/>
  <c r="AS973" i="1"/>
  <c r="AT973" i="1"/>
  <c r="AU973" i="1"/>
  <c r="AV973" i="1"/>
  <c r="AW973" i="1"/>
  <c r="AX973" i="1"/>
  <c r="AY973" i="1"/>
  <c r="AZ973" i="1"/>
  <c r="BA973" i="1"/>
  <c r="BB973" i="1"/>
  <c r="BC973" i="1"/>
  <c r="BD973" i="1"/>
  <c r="BE973" i="1"/>
  <c r="BF973" i="1"/>
  <c r="H974" i="1"/>
  <c r="I974" i="1"/>
  <c r="J974" i="1"/>
  <c r="K974" i="1"/>
  <c r="L974" i="1"/>
  <c r="M974" i="1"/>
  <c r="N974" i="1"/>
  <c r="O974" i="1"/>
  <c r="P974" i="1"/>
  <c r="Q974" i="1"/>
  <c r="R974" i="1"/>
  <c r="S974" i="1"/>
  <c r="T974" i="1"/>
  <c r="U974" i="1"/>
  <c r="V974" i="1"/>
  <c r="W974" i="1"/>
  <c r="X974" i="1"/>
  <c r="Y974" i="1"/>
  <c r="Z974" i="1"/>
  <c r="AA974" i="1"/>
  <c r="AB974" i="1"/>
  <c r="AC974" i="1"/>
  <c r="AD974" i="1"/>
  <c r="AE974" i="1"/>
  <c r="AF974" i="1"/>
  <c r="AG974" i="1"/>
  <c r="AH974" i="1"/>
  <c r="AI974" i="1"/>
  <c r="AJ974" i="1"/>
  <c r="AK974" i="1"/>
  <c r="AL974" i="1"/>
  <c r="AM974" i="1"/>
  <c r="AN974" i="1"/>
  <c r="AO974" i="1"/>
  <c r="AP974" i="1"/>
  <c r="AQ974" i="1"/>
  <c r="AR974" i="1"/>
  <c r="AS974" i="1"/>
  <c r="AT974" i="1"/>
  <c r="AU974" i="1"/>
  <c r="AV974" i="1"/>
  <c r="AW974" i="1"/>
  <c r="AX974" i="1"/>
  <c r="AY974" i="1"/>
  <c r="AZ974" i="1"/>
  <c r="BA974" i="1"/>
  <c r="BB974" i="1"/>
  <c r="BC974" i="1"/>
  <c r="BD974" i="1"/>
  <c r="BE974" i="1"/>
  <c r="BF974" i="1"/>
  <c r="H975" i="1"/>
  <c r="I975" i="1"/>
  <c r="J975" i="1"/>
  <c r="K975" i="1"/>
  <c r="L975" i="1"/>
  <c r="M975" i="1"/>
  <c r="N975" i="1"/>
  <c r="O975" i="1"/>
  <c r="P975" i="1"/>
  <c r="Q975" i="1"/>
  <c r="R975" i="1"/>
  <c r="S975" i="1"/>
  <c r="T975" i="1"/>
  <c r="U975" i="1"/>
  <c r="V975" i="1"/>
  <c r="W975" i="1"/>
  <c r="X975" i="1"/>
  <c r="Y975" i="1"/>
  <c r="Z975" i="1"/>
  <c r="AA975" i="1"/>
  <c r="AB975" i="1"/>
  <c r="AC975" i="1"/>
  <c r="AD975" i="1"/>
  <c r="AE975" i="1"/>
  <c r="AF975" i="1"/>
  <c r="AG975" i="1"/>
  <c r="AH975" i="1"/>
  <c r="AI975" i="1"/>
  <c r="AJ975" i="1"/>
  <c r="AK975" i="1"/>
  <c r="AL975" i="1"/>
  <c r="AM975" i="1"/>
  <c r="AN975" i="1"/>
  <c r="AO975" i="1"/>
  <c r="AP975" i="1"/>
  <c r="AQ975" i="1"/>
  <c r="AR975" i="1"/>
  <c r="AS975" i="1"/>
  <c r="AT975" i="1"/>
  <c r="AU975" i="1"/>
  <c r="AV975" i="1"/>
  <c r="AW975" i="1"/>
  <c r="AX975" i="1"/>
  <c r="AY975" i="1"/>
  <c r="AZ975" i="1"/>
  <c r="BA975" i="1"/>
  <c r="BB975" i="1"/>
  <c r="BC975" i="1"/>
  <c r="BD975" i="1"/>
  <c r="BE975" i="1"/>
  <c r="BF975" i="1"/>
  <c r="H976" i="1"/>
  <c r="I976" i="1"/>
  <c r="J976" i="1"/>
  <c r="K976" i="1"/>
  <c r="L976" i="1"/>
  <c r="M976" i="1"/>
  <c r="N976" i="1"/>
  <c r="O976" i="1"/>
  <c r="P976" i="1"/>
  <c r="Q976" i="1"/>
  <c r="R976" i="1"/>
  <c r="S976" i="1"/>
  <c r="T976" i="1"/>
  <c r="U976" i="1"/>
  <c r="V976" i="1"/>
  <c r="W976" i="1"/>
  <c r="X976" i="1"/>
  <c r="Y976" i="1"/>
  <c r="Z976" i="1"/>
  <c r="AA976" i="1"/>
  <c r="AB976" i="1"/>
  <c r="AC976" i="1"/>
  <c r="AD976" i="1"/>
  <c r="AE976" i="1"/>
  <c r="AF976" i="1"/>
  <c r="AG976" i="1"/>
  <c r="AH976" i="1"/>
  <c r="AI976" i="1"/>
  <c r="AJ976" i="1"/>
  <c r="AK976" i="1"/>
  <c r="AL976" i="1"/>
  <c r="AM976" i="1"/>
  <c r="AN976" i="1"/>
  <c r="AO976" i="1"/>
  <c r="AP976" i="1"/>
  <c r="AQ976" i="1"/>
  <c r="AR976" i="1"/>
  <c r="AS976" i="1"/>
  <c r="AT976" i="1"/>
  <c r="AU976" i="1"/>
  <c r="AV976" i="1"/>
  <c r="AW976" i="1"/>
  <c r="AX976" i="1"/>
  <c r="AY976" i="1"/>
  <c r="AZ976" i="1"/>
  <c r="BA976" i="1"/>
  <c r="BB976" i="1"/>
  <c r="BC976" i="1"/>
  <c r="BD976" i="1"/>
  <c r="BE976" i="1"/>
  <c r="BF976" i="1"/>
  <c r="H977" i="1"/>
  <c r="I977" i="1"/>
  <c r="J977" i="1"/>
  <c r="K977" i="1"/>
  <c r="L977" i="1"/>
  <c r="M977" i="1"/>
  <c r="N977" i="1"/>
  <c r="O977" i="1"/>
  <c r="P977" i="1"/>
  <c r="Q977" i="1"/>
  <c r="R977" i="1"/>
  <c r="S977" i="1"/>
  <c r="T977" i="1"/>
  <c r="U977" i="1"/>
  <c r="V977" i="1"/>
  <c r="W977" i="1"/>
  <c r="X977" i="1"/>
  <c r="Y977" i="1"/>
  <c r="Z977" i="1"/>
  <c r="AA977" i="1"/>
  <c r="AB977" i="1"/>
  <c r="AC977" i="1"/>
  <c r="AD977" i="1"/>
  <c r="AE977" i="1"/>
  <c r="AF977" i="1"/>
  <c r="AG977" i="1"/>
  <c r="AH977" i="1"/>
  <c r="AI977" i="1"/>
  <c r="AJ977" i="1"/>
  <c r="AK977" i="1"/>
  <c r="AL977" i="1"/>
  <c r="AM977" i="1"/>
  <c r="AN977" i="1"/>
  <c r="AO977" i="1"/>
  <c r="AP977" i="1"/>
  <c r="AQ977" i="1"/>
  <c r="AR977" i="1"/>
  <c r="AS977" i="1"/>
  <c r="AT977" i="1"/>
  <c r="AU977" i="1"/>
  <c r="AV977" i="1"/>
  <c r="AW977" i="1"/>
  <c r="AX977" i="1"/>
  <c r="AY977" i="1"/>
  <c r="AZ977" i="1"/>
  <c r="BA977" i="1"/>
  <c r="BB977" i="1"/>
  <c r="BC977" i="1"/>
  <c r="BD977" i="1"/>
  <c r="BE977" i="1"/>
  <c r="BF977" i="1"/>
  <c r="H978" i="1"/>
  <c r="I978" i="1"/>
  <c r="J978" i="1"/>
  <c r="K978" i="1"/>
  <c r="L978" i="1"/>
  <c r="M978" i="1"/>
  <c r="N978" i="1"/>
  <c r="O978" i="1"/>
  <c r="P978" i="1"/>
  <c r="Q978" i="1"/>
  <c r="R978" i="1"/>
  <c r="S978" i="1"/>
  <c r="T978" i="1"/>
  <c r="U978" i="1"/>
  <c r="V978" i="1"/>
  <c r="W978" i="1"/>
  <c r="X978" i="1"/>
  <c r="Y978" i="1"/>
  <c r="Z978" i="1"/>
  <c r="AA978" i="1"/>
  <c r="AB978" i="1"/>
  <c r="AC978" i="1"/>
  <c r="AD978" i="1"/>
  <c r="AE978" i="1"/>
  <c r="AF978" i="1"/>
  <c r="AG978" i="1"/>
  <c r="AH978" i="1"/>
  <c r="AI978" i="1"/>
  <c r="AJ978" i="1"/>
  <c r="AK978" i="1"/>
  <c r="AL978" i="1"/>
  <c r="AM978" i="1"/>
  <c r="AN978" i="1"/>
  <c r="AO978" i="1"/>
  <c r="AP978" i="1"/>
  <c r="AQ978" i="1"/>
  <c r="AR978" i="1"/>
  <c r="AS978" i="1"/>
  <c r="AT978" i="1"/>
  <c r="AU978" i="1"/>
  <c r="AV978" i="1"/>
  <c r="AW978" i="1"/>
  <c r="AX978" i="1"/>
  <c r="AY978" i="1"/>
  <c r="AZ978" i="1"/>
  <c r="BA978" i="1"/>
  <c r="BB978" i="1"/>
  <c r="BC978" i="1"/>
  <c r="BD978" i="1"/>
  <c r="BE978" i="1"/>
  <c r="BF978" i="1"/>
  <c r="H979" i="1"/>
  <c r="I979" i="1"/>
  <c r="J979" i="1"/>
  <c r="K979" i="1"/>
  <c r="L979" i="1"/>
  <c r="M979" i="1"/>
  <c r="N979" i="1"/>
  <c r="O979" i="1"/>
  <c r="P979" i="1"/>
  <c r="Q979" i="1"/>
  <c r="R979" i="1"/>
  <c r="S979" i="1"/>
  <c r="T979" i="1"/>
  <c r="U979" i="1"/>
  <c r="V979" i="1"/>
  <c r="W979" i="1"/>
  <c r="X979" i="1"/>
  <c r="Y979" i="1"/>
  <c r="Z979" i="1"/>
  <c r="AA979" i="1"/>
  <c r="AB979" i="1"/>
  <c r="AC979" i="1"/>
  <c r="AD979" i="1"/>
  <c r="AE979" i="1"/>
  <c r="AF979" i="1"/>
  <c r="AG979" i="1"/>
  <c r="AH979" i="1"/>
  <c r="AI979" i="1"/>
  <c r="AJ979" i="1"/>
  <c r="AK979" i="1"/>
  <c r="AL979" i="1"/>
  <c r="AM979" i="1"/>
  <c r="AN979" i="1"/>
  <c r="AO979" i="1"/>
  <c r="AP979" i="1"/>
  <c r="AQ979" i="1"/>
  <c r="AR979" i="1"/>
  <c r="AS979" i="1"/>
  <c r="AT979" i="1"/>
  <c r="AU979" i="1"/>
  <c r="AV979" i="1"/>
  <c r="AW979" i="1"/>
  <c r="AX979" i="1"/>
  <c r="AY979" i="1"/>
  <c r="AZ979" i="1"/>
  <c r="BA979" i="1"/>
  <c r="BB979" i="1"/>
  <c r="BC979" i="1"/>
  <c r="BD979" i="1"/>
  <c r="BE979" i="1"/>
  <c r="BF979" i="1"/>
  <c r="H980" i="1"/>
  <c r="I980" i="1"/>
  <c r="J980" i="1"/>
  <c r="K980" i="1"/>
  <c r="L980" i="1"/>
  <c r="M980" i="1"/>
  <c r="N980" i="1"/>
  <c r="O980" i="1"/>
  <c r="P980" i="1"/>
  <c r="Q980" i="1"/>
  <c r="R980" i="1"/>
  <c r="S980" i="1"/>
  <c r="T980" i="1"/>
  <c r="U980" i="1"/>
  <c r="V980" i="1"/>
  <c r="W980" i="1"/>
  <c r="X980" i="1"/>
  <c r="Y980" i="1"/>
  <c r="Z980" i="1"/>
  <c r="AA980" i="1"/>
  <c r="AB980" i="1"/>
  <c r="AC980" i="1"/>
  <c r="AD980" i="1"/>
  <c r="AE980" i="1"/>
  <c r="AF980" i="1"/>
  <c r="AG980" i="1"/>
  <c r="AH980" i="1"/>
  <c r="AI980" i="1"/>
  <c r="AJ980" i="1"/>
  <c r="AK980" i="1"/>
  <c r="AL980" i="1"/>
  <c r="AM980" i="1"/>
  <c r="AN980" i="1"/>
  <c r="AO980" i="1"/>
  <c r="AP980" i="1"/>
  <c r="AQ980" i="1"/>
  <c r="AR980" i="1"/>
  <c r="AS980" i="1"/>
  <c r="AT980" i="1"/>
  <c r="AU980" i="1"/>
  <c r="AV980" i="1"/>
  <c r="AW980" i="1"/>
  <c r="AX980" i="1"/>
  <c r="AY980" i="1"/>
  <c r="AZ980" i="1"/>
  <c r="BA980" i="1"/>
  <c r="BB980" i="1"/>
  <c r="BC980" i="1"/>
  <c r="BD980" i="1"/>
  <c r="BE980" i="1"/>
  <c r="BF980" i="1"/>
  <c r="H981" i="1"/>
  <c r="I981" i="1"/>
  <c r="J981" i="1"/>
  <c r="K981" i="1"/>
  <c r="L981" i="1"/>
  <c r="M981" i="1"/>
  <c r="N981" i="1"/>
  <c r="O981" i="1"/>
  <c r="P981" i="1"/>
  <c r="Q981" i="1"/>
  <c r="R981" i="1"/>
  <c r="S981" i="1"/>
  <c r="T981" i="1"/>
  <c r="U981" i="1"/>
  <c r="V981" i="1"/>
  <c r="W981" i="1"/>
  <c r="X981" i="1"/>
  <c r="Y981" i="1"/>
  <c r="Z981" i="1"/>
  <c r="AA981" i="1"/>
  <c r="AB981" i="1"/>
  <c r="AC981" i="1"/>
  <c r="AD981" i="1"/>
  <c r="AE981" i="1"/>
  <c r="AF981" i="1"/>
  <c r="AG981" i="1"/>
  <c r="AH981" i="1"/>
  <c r="AI981" i="1"/>
  <c r="AJ981" i="1"/>
  <c r="AK981" i="1"/>
  <c r="AL981" i="1"/>
  <c r="AM981" i="1"/>
  <c r="AN981" i="1"/>
  <c r="AO981" i="1"/>
  <c r="AP981" i="1"/>
  <c r="AQ981" i="1"/>
  <c r="AR981" i="1"/>
  <c r="AS981" i="1"/>
  <c r="AT981" i="1"/>
  <c r="AU981" i="1"/>
  <c r="AV981" i="1"/>
  <c r="AW981" i="1"/>
  <c r="AX981" i="1"/>
  <c r="AY981" i="1"/>
  <c r="AZ981" i="1"/>
  <c r="BA981" i="1"/>
  <c r="BB981" i="1"/>
  <c r="BC981" i="1"/>
  <c r="BD981" i="1"/>
  <c r="BE981" i="1"/>
  <c r="BF981" i="1"/>
  <c r="H982" i="1"/>
  <c r="I982" i="1"/>
  <c r="J982" i="1"/>
  <c r="K982" i="1"/>
  <c r="L982" i="1"/>
  <c r="M982" i="1"/>
  <c r="N982" i="1"/>
  <c r="O982" i="1"/>
  <c r="P982" i="1"/>
  <c r="Q982" i="1"/>
  <c r="R982" i="1"/>
  <c r="S982" i="1"/>
  <c r="T982" i="1"/>
  <c r="U982" i="1"/>
  <c r="V982" i="1"/>
  <c r="W982" i="1"/>
  <c r="X982" i="1"/>
  <c r="Y982" i="1"/>
  <c r="Z982" i="1"/>
  <c r="AA982" i="1"/>
  <c r="AB982" i="1"/>
  <c r="AC982" i="1"/>
  <c r="AD982" i="1"/>
  <c r="AE982" i="1"/>
  <c r="AF982" i="1"/>
  <c r="AG982" i="1"/>
  <c r="AH982" i="1"/>
  <c r="AI982" i="1"/>
  <c r="AJ982" i="1"/>
  <c r="AK982" i="1"/>
  <c r="AL982" i="1"/>
  <c r="AM982" i="1"/>
  <c r="AN982" i="1"/>
  <c r="AO982" i="1"/>
  <c r="AP982" i="1"/>
  <c r="AQ982" i="1"/>
  <c r="AR982" i="1"/>
  <c r="AS982" i="1"/>
  <c r="AT982" i="1"/>
  <c r="AU982" i="1"/>
  <c r="AV982" i="1"/>
  <c r="AW982" i="1"/>
  <c r="AX982" i="1"/>
  <c r="AY982" i="1"/>
  <c r="AZ982" i="1"/>
  <c r="BA982" i="1"/>
  <c r="BB982" i="1"/>
  <c r="BC982" i="1"/>
  <c r="BD982" i="1"/>
  <c r="BE982" i="1"/>
  <c r="BF982" i="1"/>
  <c r="H983" i="1"/>
  <c r="I983" i="1"/>
  <c r="J983" i="1"/>
  <c r="K983" i="1"/>
  <c r="L983" i="1"/>
  <c r="M983" i="1"/>
  <c r="N983" i="1"/>
  <c r="O983" i="1"/>
  <c r="P983" i="1"/>
  <c r="Q983" i="1"/>
  <c r="R983" i="1"/>
  <c r="S983" i="1"/>
  <c r="T983" i="1"/>
  <c r="U983" i="1"/>
  <c r="V983" i="1"/>
  <c r="W983" i="1"/>
  <c r="X983" i="1"/>
  <c r="Y983" i="1"/>
  <c r="Z983" i="1"/>
  <c r="AA983" i="1"/>
  <c r="AB983" i="1"/>
  <c r="AC983" i="1"/>
  <c r="AD983" i="1"/>
  <c r="AE983" i="1"/>
  <c r="AF983" i="1"/>
  <c r="AG983" i="1"/>
  <c r="AH983" i="1"/>
  <c r="AI983" i="1"/>
  <c r="AJ983" i="1"/>
  <c r="AK983" i="1"/>
  <c r="AL983" i="1"/>
  <c r="AM983" i="1"/>
  <c r="AN983" i="1"/>
  <c r="AO983" i="1"/>
  <c r="AP983" i="1"/>
  <c r="AQ983" i="1"/>
  <c r="AR983" i="1"/>
  <c r="AS983" i="1"/>
  <c r="AT983" i="1"/>
  <c r="AU983" i="1"/>
  <c r="AV983" i="1"/>
  <c r="AW983" i="1"/>
  <c r="AX983" i="1"/>
  <c r="AY983" i="1"/>
  <c r="AZ983" i="1"/>
  <c r="BA983" i="1"/>
  <c r="BB983" i="1"/>
  <c r="BC983" i="1"/>
  <c r="BD983" i="1"/>
  <c r="BE983" i="1"/>
  <c r="BF983" i="1"/>
  <c r="H984" i="1"/>
  <c r="I984" i="1"/>
  <c r="J984" i="1"/>
  <c r="K984" i="1"/>
  <c r="L984" i="1"/>
  <c r="M984" i="1"/>
  <c r="N984" i="1"/>
  <c r="O984" i="1"/>
  <c r="P984" i="1"/>
  <c r="Q984" i="1"/>
  <c r="R984" i="1"/>
  <c r="S984" i="1"/>
  <c r="T984" i="1"/>
  <c r="U984" i="1"/>
  <c r="V984" i="1"/>
  <c r="W984" i="1"/>
  <c r="X984" i="1"/>
  <c r="Y984" i="1"/>
  <c r="Z984" i="1"/>
  <c r="AA984" i="1"/>
  <c r="AB984" i="1"/>
  <c r="AC984" i="1"/>
  <c r="AD984" i="1"/>
  <c r="AE984" i="1"/>
  <c r="AF984" i="1"/>
  <c r="AG984" i="1"/>
  <c r="AH984" i="1"/>
  <c r="AI984" i="1"/>
  <c r="AJ984" i="1"/>
  <c r="AK984" i="1"/>
  <c r="AL984" i="1"/>
  <c r="AM984" i="1"/>
  <c r="AN984" i="1"/>
  <c r="AO984" i="1"/>
  <c r="AP984" i="1"/>
  <c r="AQ984" i="1"/>
  <c r="AR984" i="1"/>
  <c r="AS984" i="1"/>
  <c r="AT984" i="1"/>
  <c r="AU984" i="1"/>
  <c r="AV984" i="1"/>
  <c r="AW984" i="1"/>
  <c r="AX984" i="1"/>
  <c r="AY984" i="1"/>
  <c r="AZ984" i="1"/>
  <c r="BA984" i="1"/>
  <c r="BB984" i="1"/>
  <c r="BC984" i="1"/>
  <c r="BD984" i="1"/>
  <c r="BE984" i="1"/>
  <c r="BF984" i="1"/>
  <c r="H985" i="1"/>
  <c r="I985" i="1"/>
  <c r="J985" i="1"/>
  <c r="K985" i="1"/>
  <c r="L985" i="1"/>
  <c r="M985" i="1"/>
  <c r="N985" i="1"/>
  <c r="O985" i="1"/>
  <c r="P985" i="1"/>
  <c r="Q985" i="1"/>
  <c r="R985" i="1"/>
  <c r="S985" i="1"/>
  <c r="T985" i="1"/>
  <c r="U985" i="1"/>
  <c r="V985" i="1"/>
  <c r="W985" i="1"/>
  <c r="X985" i="1"/>
  <c r="Y985" i="1"/>
  <c r="Z985" i="1"/>
  <c r="AA985" i="1"/>
  <c r="AB985" i="1"/>
  <c r="AC985" i="1"/>
  <c r="AD985" i="1"/>
  <c r="AE985" i="1"/>
  <c r="AF985" i="1"/>
  <c r="AG985" i="1"/>
  <c r="AH985" i="1"/>
  <c r="AI985" i="1"/>
  <c r="AJ985" i="1"/>
  <c r="AK985" i="1"/>
  <c r="AL985" i="1"/>
  <c r="AM985" i="1"/>
  <c r="AN985" i="1"/>
  <c r="AO985" i="1"/>
  <c r="AP985" i="1"/>
  <c r="AQ985" i="1"/>
  <c r="AR985" i="1"/>
  <c r="AS985" i="1"/>
  <c r="AT985" i="1"/>
  <c r="AU985" i="1"/>
  <c r="AV985" i="1"/>
  <c r="AW985" i="1"/>
  <c r="AX985" i="1"/>
  <c r="AY985" i="1"/>
  <c r="AZ985" i="1"/>
  <c r="BA985" i="1"/>
  <c r="BB985" i="1"/>
  <c r="BC985" i="1"/>
  <c r="BD985" i="1"/>
  <c r="BE985" i="1"/>
  <c r="BF985" i="1"/>
  <c r="H986" i="1"/>
  <c r="I986" i="1"/>
  <c r="J986" i="1"/>
  <c r="K986" i="1"/>
  <c r="L986" i="1"/>
  <c r="M986" i="1"/>
  <c r="N986" i="1"/>
  <c r="O986" i="1"/>
  <c r="P986" i="1"/>
  <c r="Q986" i="1"/>
  <c r="R986" i="1"/>
  <c r="S986" i="1"/>
  <c r="T986" i="1"/>
  <c r="U986" i="1"/>
  <c r="V986" i="1"/>
  <c r="W986" i="1"/>
  <c r="X986" i="1"/>
  <c r="Y986" i="1"/>
  <c r="Z986" i="1"/>
  <c r="AA986" i="1"/>
  <c r="AB986" i="1"/>
  <c r="AC986" i="1"/>
  <c r="AD986" i="1"/>
  <c r="AE986" i="1"/>
  <c r="AF986" i="1"/>
  <c r="AG986" i="1"/>
  <c r="AH986" i="1"/>
  <c r="AI986" i="1"/>
  <c r="AJ986" i="1"/>
  <c r="AK986" i="1"/>
  <c r="AL986" i="1"/>
  <c r="AM986" i="1"/>
  <c r="AN986" i="1"/>
  <c r="AO986" i="1"/>
  <c r="AP986" i="1"/>
  <c r="AQ986" i="1"/>
  <c r="AR986" i="1"/>
  <c r="AS986" i="1"/>
  <c r="AT986" i="1"/>
  <c r="AU986" i="1"/>
  <c r="AV986" i="1"/>
  <c r="AW986" i="1"/>
  <c r="AX986" i="1"/>
  <c r="AY986" i="1"/>
  <c r="AZ986" i="1"/>
  <c r="BA986" i="1"/>
  <c r="BB986" i="1"/>
  <c r="BC986" i="1"/>
  <c r="BD986" i="1"/>
  <c r="BE986" i="1"/>
  <c r="BF986" i="1"/>
  <c r="H987" i="1"/>
  <c r="I987" i="1"/>
  <c r="J987" i="1"/>
  <c r="K987" i="1"/>
  <c r="L987" i="1"/>
  <c r="M987" i="1"/>
  <c r="N987" i="1"/>
  <c r="O987" i="1"/>
  <c r="P987" i="1"/>
  <c r="Q987" i="1"/>
  <c r="R987" i="1"/>
  <c r="S987" i="1"/>
  <c r="T987" i="1"/>
  <c r="U987" i="1"/>
  <c r="V987" i="1"/>
  <c r="W987" i="1"/>
  <c r="X987" i="1"/>
  <c r="Y987" i="1"/>
  <c r="Z987" i="1"/>
  <c r="AA987" i="1"/>
  <c r="AB987" i="1"/>
  <c r="AC987" i="1"/>
  <c r="AD987" i="1"/>
  <c r="AE987" i="1"/>
  <c r="AF987" i="1"/>
  <c r="AG987" i="1"/>
  <c r="AH987" i="1"/>
  <c r="AI987" i="1"/>
  <c r="AJ987" i="1"/>
  <c r="AK987" i="1"/>
  <c r="AL987" i="1"/>
  <c r="AM987" i="1"/>
  <c r="AN987" i="1"/>
  <c r="AO987" i="1"/>
  <c r="AP987" i="1"/>
  <c r="AQ987" i="1"/>
  <c r="AR987" i="1"/>
  <c r="AS987" i="1"/>
  <c r="AT987" i="1"/>
  <c r="AU987" i="1"/>
  <c r="AV987" i="1"/>
  <c r="AW987" i="1"/>
  <c r="AX987" i="1"/>
  <c r="AY987" i="1"/>
  <c r="AZ987" i="1"/>
  <c r="BA987" i="1"/>
  <c r="BB987" i="1"/>
  <c r="BC987" i="1"/>
  <c r="BD987" i="1"/>
  <c r="BE987" i="1"/>
  <c r="BF987" i="1"/>
  <c r="H988" i="1"/>
  <c r="I988" i="1"/>
  <c r="J988" i="1"/>
  <c r="K988" i="1"/>
  <c r="L988" i="1"/>
  <c r="M988" i="1"/>
  <c r="N988" i="1"/>
  <c r="O988" i="1"/>
  <c r="P988" i="1"/>
  <c r="Q988" i="1"/>
  <c r="R988" i="1"/>
  <c r="S988" i="1"/>
  <c r="T988" i="1"/>
  <c r="U988" i="1"/>
  <c r="V988" i="1"/>
  <c r="W988" i="1"/>
  <c r="X988" i="1"/>
  <c r="Y988" i="1"/>
  <c r="Z988" i="1"/>
  <c r="AA988" i="1"/>
  <c r="AB988" i="1"/>
  <c r="AC988" i="1"/>
  <c r="AD988" i="1"/>
  <c r="AE988" i="1"/>
  <c r="AF988" i="1"/>
  <c r="AG988" i="1"/>
  <c r="AH988" i="1"/>
  <c r="AI988" i="1"/>
  <c r="AJ988" i="1"/>
  <c r="AK988" i="1"/>
  <c r="AL988" i="1"/>
  <c r="AM988" i="1"/>
  <c r="AN988" i="1"/>
  <c r="AO988" i="1"/>
  <c r="AP988" i="1"/>
  <c r="AQ988" i="1"/>
  <c r="AR988" i="1"/>
  <c r="AS988" i="1"/>
  <c r="AT988" i="1"/>
  <c r="AU988" i="1"/>
  <c r="AV988" i="1"/>
  <c r="AW988" i="1"/>
  <c r="AX988" i="1"/>
  <c r="AY988" i="1"/>
  <c r="AZ988" i="1"/>
  <c r="BA988" i="1"/>
  <c r="BB988" i="1"/>
  <c r="BC988" i="1"/>
  <c r="BD988" i="1"/>
  <c r="BE988" i="1"/>
  <c r="BF988" i="1"/>
  <c r="H989" i="1"/>
  <c r="I989" i="1"/>
  <c r="J989" i="1"/>
  <c r="K989" i="1"/>
  <c r="L989" i="1"/>
  <c r="M989" i="1"/>
  <c r="N989" i="1"/>
  <c r="O989" i="1"/>
  <c r="P989" i="1"/>
  <c r="Q989" i="1"/>
  <c r="R989" i="1"/>
  <c r="S989" i="1"/>
  <c r="T989" i="1"/>
  <c r="U989" i="1"/>
  <c r="V989" i="1"/>
  <c r="W989" i="1"/>
  <c r="X989" i="1"/>
  <c r="Y989" i="1"/>
  <c r="Z989" i="1"/>
  <c r="AA989" i="1"/>
  <c r="AB989" i="1"/>
  <c r="AC989" i="1"/>
  <c r="AD989" i="1"/>
  <c r="AE989" i="1"/>
  <c r="AF989" i="1"/>
  <c r="AG989" i="1"/>
  <c r="AH989" i="1"/>
  <c r="AI989" i="1"/>
  <c r="AJ989" i="1"/>
  <c r="AK989" i="1"/>
  <c r="AL989" i="1"/>
  <c r="AM989" i="1"/>
  <c r="AN989" i="1"/>
  <c r="AO989" i="1"/>
  <c r="AP989" i="1"/>
  <c r="AQ989" i="1"/>
  <c r="AR989" i="1"/>
  <c r="AS989" i="1"/>
  <c r="AT989" i="1"/>
  <c r="AU989" i="1"/>
  <c r="AV989" i="1"/>
  <c r="AW989" i="1"/>
  <c r="AX989" i="1"/>
  <c r="AY989" i="1"/>
  <c r="AZ989" i="1"/>
  <c r="BA989" i="1"/>
  <c r="BB989" i="1"/>
  <c r="BC989" i="1"/>
  <c r="BD989" i="1"/>
  <c r="BE989" i="1"/>
  <c r="BF989" i="1"/>
  <c r="H990" i="1"/>
  <c r="I990" i="1"/>
  <c r="J990" i="1"/>
  <c r="K990" i="1"/>
  <c r="L990" i="1"/>
  <c r="M990" i="1"/>
  <c r="N990" i="1"/>
  <c r="O990" i="1"/>
  <c r="P990" i="1"/>
  <c r="Q990" i="1"/>
  <c r="R990" i="1"/>
  <c r="S990" i="1"/>
  <c r="T990" i="1"/>
  <c r="U990" i="1"/>
  <c r="V990" i="1"/>
  <c r="W990" i="1"/>
  <c r="X990" i="1"/>
  <c r="Y990" i="1"/>
  <c r="Z990" i="1"/>
  <c r="AA990" i="1"/>
  <c r="AB990" i="1"/>
  <c r="AC990" i="1"/>
  <c r="AD990" i="1"/>
  <c r="AE990" i="1"/>
  <c r="AF990" i="1"/>
  <c r="AG990" i="1"/>
  <c r="AH990" i="1"/>
  <c r="AI990" i="1"/>
  <c r="AJ990" i="1"/>
  <c r="AK990" i="1"/>
  <c r="AL990" i="1"/>
  <c r="AM990" i="1"/>
  <c r="AN990" i="1"/>
  <c r="AO990" i="1"/>
  <c r="AP990" i="1"/>
  <c r="AQ990" i="1"/>
  <c r="AR990" i="1"/>
  <c r="AS990" i="1"/>
  <c r="AT990" i="1"/>
  <c r="AU990" i="1"/>
  <c r="AV990" i="1"/>
  <c r="AW990" i="1"/>
  <c r="AX990" i="1"/>
  <c r="AY990" i="1"/>
  <c r="AZ990" i="1"/>
  <c r="BA990" i="1"/>
  <c r="BB990" i="1"/>
  <c r="BC990" i="1"/>
  <c r="BD990" i="1"/>
  <c r="BE990" i="1"/>
  <c r="BF990" i="1"/>
  <c r="H991" i="1"/>
  <c r="I991" i="1"/>
  <c r="J991" i="1"/>
  <c r="K991" i="1"/>
  <c r="L991" i="1"/>
  <c r="M991" i="1"/>
  <c r="N991" i="1"/>
  <c r="O991" i="1"/>
  <c r="P991" i="1"/>
  <c r="Q991" i="1"/>
  <c r="R991" i="1"/>
  <c r="S991" i="1"/>
  <c r="T991" i="1"/>
  <c r="U991" i="1"/>
  <c r="V991" i="1"/>
  <c r="W991" i="1"/>
  <c r="X991" i="1"/>
  <c r="Y991" i="1"/>
  <c r="Z991" i="1"/>
  <c r="AA991" i="1"/>
  <c r="AB991" i="1"/>
  <c r="AC991" i="1"/>
  <c r="AD991" i="1"/>
  <c r="AE991" i="1"/>
  <c r="AF991" i="1"/>
  <c r="AG991" i="1"/>
  <c r="AH991" i="1"/>
  <c r="AI991" i="1"/>
  <c r="AJ991" i="1"/>
  <c r="AK991" i="1"/>
  <c r="AL991" i="1"/>
  <c r="AM991" i="1"/>
  <c r="AN991" i="1"/>
  <c r="AO991" i="1"/>
  <c r="AP991" i="1"/>
  <c r="AQ991" i="1"/>
  <c r="AR991" i="1"/>
  <c r="AS991" i="1"/>
  <c r="AT991" i="1"/>
  <c r="AU991" i="1"/>
  <c r="AV991" i="1"/>
  <c r="AW991" i="1"/>
  <c r="AX991" i="1"/>
  <c r="AY991" i="1"/>
  <c r="AZ991" i="1"/>
  <c r="BA991" i="1"/>
  <c r="BB991" i="1"/>
  <c r="BC991" i="1"/>
  <c r="BD991" i="1"/>
  <c r="BE991" i="1"/>
  <c r="BF991" i="1"/>
  <c r="H992" i="1"/>
  <c r="I992" i="1"/>
  <c r="J992" i="1"/>
  <c r="K992" i="1"/>
  <c r="L992" i="1"/>
  <c r="M992" i="1"/>
  <c r="N992" i="1"/>
  <c r="O992" i="1"/>
  <c r="P992" i="1"/>
  <c r="Q992" i="1"/>
  <c r="R992" i="1"/>
  <c r="S992" i="1"/>
  <c r="T992" i="1"/>
  <c r="U992" i="1"/>
  <c r="V992" i="1"/>
  <c r="W992" i="1"/>
  <c r="X992" i="1"/>
  <c r="Y992" i="1"/>
  <c r="Z992" i="1"/>
  <c r="AA992" i="1"/>
  <c r="AB992" i="1"/>
  <c r="AC992" i="1"/>
  <c r="AD992" i="1"/>
  <c r="AE992" i="1"/>
  <c r="AF992" i="1"/>
  <c r="AG992" i="1"/>
  <c r="AH992" i="1"/>
  <c r="AI992" i="1"/>
  <c r="AJ992" i="1"/>
  <c r="AK992" i="1"/>
  <c r="AL992" i="1"/>
  <c r="AM992" i="1"/>
  <c r="AN992" i="1"/>
  <c r="AO992" i="1"/>
  <c r="AP992" i="1"/>
  <c r="AQ992" i="1"/>
  <c r="AR992" i="1"/>
  <c r="AS992" i="1"/>
  <c r="AT992" i="1"/>
  <c r="AU992" i="1"/>
  <c r="AV992" i="1"/>
  <c r="AW992" i="1"/>
  <c r="AX992" i="1"/>
  <c r="AY992" i="1"/>
  <c r="AZ992" i="1"/>
  <c r="BA992" i="1"/>
  <c r="BB992" i="1"/>
  <c r="BC992" i="1"/>
  <c r="BD992" i="1"/>
  <c r="BE992" i="1"/>
  <c r="BF992" i="1"/>
  <c r="H993" i="1"/>
  <c r="I993" i="1"/>
  <c r="J993" i="1"/>
  <c r="K993" i="1"/>
  <c r="L993" i="1"/>
  <c r="M993" i="1"/>
  <c r="N993" i="1"/>
  <c r="O993" i="1"/>
  <c r="P993" i="1"/>
  <c r="Q993" i="1"/>
  <c r="R993" i="1"/>
  <c r="S993" i="1"/>
  <c r="T993" i="1"/>
  <c r="U993" i="1"/>
  <c r="V993" i="1"/>
  <c r="W993" i="1"/>
  <c r="X993" i="1"/>
  <c r="Y993" i="1"/>
  <c r="Z993" i="1"/>
  <c r="AA993" i="1"/>
  <c r="AB993" i="1"/>
  <c r="AC993" i="1"/>
  <c r="AD993" i="1"/>
  <c r="AE993" i="1"/>
  <c r="AF993" i="1"/>
  <c r="AG993" i="1"/>
  <c r="AH993" i="1"/>
  <c r="AI993" i="1"/>
  <c r="AJ993" i="1"/>
  <c r="AK993" i="1"/>
  <c r="AL993" i="1"/>
  <c r="AM993" i="1"/>
  <c r="AN993" i="1"/>
  <c r="AO993" i="1"/>
  <c r="AP993" i="1"/>
  <c r="AQ993" i="1"/>
  <c r="AR993" i="1"/>
  <c r="AS993" i="1"/>
  <c r="AT993" i="1"/>
  <c r="AU993" i="1"/>
  <c r="AV993" i="1"/>
  <c r="AW993" i="1"/>
  <c r="AX993" i="1"/>
  <c r="AY993" i="1"/>
  <c r="AZ993" i="1"/>
  <c r="BA993" i="1"/>
  <c r="BB993" i="1"/>
  <c r="BC993" i="1"/>
  <c r="BD993" i="1"/>
  <c r="BE993" i="1"/>
  <c r="BF993" i="1"/>
  <c r="H994" i="1"/>
  <c r="I994" i="1"/>
  <c r="J994" i="1"/>
  <c r="K994" i="1"/>
  <c r="L994" i="1"/>
  <c r="M994" i="1"/>
  <c r="N994" i="1"/>
  <c r="O994" i="1"/>
  <c r="P994" i="1"/>
  <c r="Q994" i="1"/>
  <c r="R994" i="1"/>
  <c r="S994" i="1"/>
  <c r="T994" i="1"/>
  <c r="U994" i="1"/>
  <c r="V994" i="1"/>
  <c r="W994" i="1"/>
  <c r="X994" i="1"/>
  <c r="Y994" i="1"/>
  <c r="Z994" i="1"/>
  <c r="AA994" i="1"/>
  <c r="AB994" i="1"/>
  <c r="AC994" i="1"/>
  <c r="AD994" i="1"/>
  <c r="AE994" i="1"/>
  <c r="AF994" i="1"/>
  <c r="AG994" i="1"/>
  <c r="AH994" i="1"/>
  <c r="AI994" i="1"/>
  <c r="AJ994" i="1"/>
  <c r="AK994" i="1"/>
  <c r="AL994" i="1"/>
  <c r="AM994" i="1"/>
  <c r="AN994" i="1"/>
  <c r="AO994" i="1"/>
  <c r="AP994" i="1"/>
  <c r="AQ994" i="1"/>
  <c r="AR994" i="1"/>
  <c r="AS994" i="1"/>
  <c r="AT994" i="1"/>
  <c r="AU994" i="1"/>
  <c r="AV994" i="1"/>
  <c r="AW994" i="1"/>
  <c r="AX994" i="1"/>
  <c r="AY994" i="1"/>
  <c r="AZ994" i="1"/>
  <c r="BA994" i="1"/>
  <c r="BB994" i="1"/>
  <c r="BC994" i="1"/>
  <c r="BD994" i="1"/>
  <c r="BE994" i="1"/>
  <c r="BF994" i="1"/>
  <c r="H995" i="1"/>
  <c r="I995" i="1"/>
  <c r="J995" i="1"/>
  <c r="K995" i="1"/>
  <c r="L995" i="1"/>
  <c r="M995" i="1"/>
  <c r="N995" i="1"/>
  <c r="O995" i="1"/>
  <c r="P995" i="1"/>
  <c r="Q995" i="1"/>
  <c r="R995" i="1"/>
  <c r="S995" i="1"/>
  <c r="T995" i="1"/>
  <c r="U995" i="1"/>
  <c r="V995" i="1"/>
  <c r="W995" i="1"/>
  <c r="X995" i="1"/>
  <c r="Y995" i="1"/>
  <c r="Z995" i="1"/>
  <c r="AA995" i="1"/>
  <c r="AB995" i="1"/>
  <c r="AC995" i="1"/>
  <c r="AD995" i="1"/>
  <c r="AE995" i="1"/>
  <c r="AF995" i="1"/>
  <c r="AG995" i="1"/>
  <c r="AH995" i="1"/>
  <c r="AI995" i="1"/>
  <c r="AJ995" i="1"/>
  <c r="AK995" i="1"/>
  <c r="AL995" i="1"/>
  <c r="AM995" i="1"/>
  <c r="AN995" i="1"/>
  <c r="AO995" i="1"/>
  <c r="AP995" i="1"/>
  <c r="AQ995" i="1"/>
  <c r="AR995" i="1"/>
  <c r="AS995" i="1"/>
  <c r="AT995" i="1"/>
  <c r="AU995" i="1"/>
  <c r="AV995" i="1"/>
  <c r="AW995" i="1"/>
  <c r="AX995" i="1"/>
  <c r="AY995" i="1"/>
  <c r="AZ995" i="1"/>
  <c r="BA995" i="1"/>
  <c r="BB995" i="1"/>
  <c r="BC995" i="1"/>
  <c r="BD995" i="1"/>
  <c r="BE995" i="1"/>
  <c r="BF995" i="1"/>
  <c r="H996" i="1"/>
  <c r="I996" i="1"/>
  <c r="J996" i="1"/>
  <c r="K996" i="1"/>
  <c r="L996" i="1"/>
  <c r="M996" i="1"/>
  <c r="N996" i="1"/>
  <c r="O996" i="1"/>
  <c r="P996" i="1"/>
  <c r="Q996" i="1"/>
  <c r="R996" i="1"/>
  <c r="S996" i="1"/>
  <c r="T996" i="1"/>
  <c r="U996" i="1"/>
  <c r="V996" i="1"/>
  <c r="W996" i="1"/>
  <c r="X996" i="1"/>
  <c r="Y996" i="1"/>
  <c r="Z996" i="1"/>
  <c r="AA996" i="1"/>
  <c r="AB996" i="1"/>
  <c r="AC996" i="1"/>
  <c r="AD996" i="1"/>
  <c r="AE996" i="1"/>
  <c r="AF996" i="1"/>
  <c r="AG996" i="1"/>
  <c r="AH996" i="1"/>
  <c r="AI996" i="1"/>
  <c r="AJ996" i="1"/>
  <c r="AK996" i="1"/>
  <c r="AL996" i="1"/>
  <c r="AM996" i="1"/>
  <c r="AN996" i="1"/>
  <c r="AO996" i="1"/>
  <c r="AP996" i="1"/>
  <c r="AQ996" i="1"/>
  <c r="AR996" i="1"/>
  <c r="AS996" i="1"/>
  <c r="AT996" i="1"/>
  <c r="AU996" i="1"/>
  <c r="AV996" i="1"/>
  <c r="AW996" i="1"/>
  <c r="AX996" i="1"/>
  <c r="AY996" i="1"/>
  <c r="AZ996" i="1"/>
  <c r="BA996" i="1"/>
  <c r="BB996" i="1"/>
  <c r="BC996" i="1"/>
  <c r="BD996" i="1"/>
  <c r="BE996" i="1"/>
  <c r="BF996" i="1"/>
  <c r="H997" i="1"/>
  <c r="I997" i="1"/>
  <c r="J997" i="1"/>
  <c r="K997" i="1"/>
  <c r="L997" i="1"/>
  <c r="M997" i="1"/>
  <c r="N997" i="1"/>
  <c r="O997" i="1"/>
  <c r="P997" i="1"/>
  <c r="Q997" i="1"/>
  <c r="R997" i="1"/>
  <c r="S997" i="1"/>
  <c r="T997" i="1"/>
  <c r="U997" i="1"/>
  <c r="V997" i="1"/>
  <c r="W997" i="1"/>
  <c r="X997" i="1"/>
  <c r="Y997" i="1"/>
  <c r="Z997" i="1"/>
  <c r="AA997" i="1"/>
  <c r="AB997" i="1"/>
  <c r="AC997" i="1"/>
  <c r="AD997" i="1"/>
  <c r="AE997" i="1"/>
  <c r="AF997" i="1"/>
  <c r="AG997" i="1"/>
  <c r="AH997" i="1"/>
  <c r="AI997" i="1"/>
  <c r="AJ997" i="1"/>
  <c r="AK997" i="1"/>
  <c r="AL997" i="1"/>
  <c r="AM997" i="1"/>
  <c r="AN997" i="1"/>
  <c r="AO997" i="1"/>
  <c r="AP997" i="1"/>
  <c r="AQ997" i="1"/>
  <c r="AR997" i="1"/>
  <c r="AS997" i="1"/>
  <c r="AT997" i="1"/>
  <c r="AU997" i="1"/>
  <c r="AV997" i="1"/>
  <c r="AW997" i="1"/>
  <c r="AX997" i="1"/>
  <c r="AY997" i="1"/>
  <c r="AZ997" i="1"/>
  <c r="BA997" i="1"/>
  <c r="BB997" i="1"/>
  <c r="BC997" i="1"/>
  <c r="BD997" i="1"/>
  <c r="BE997" i="1"/>
  <c r="BF997" i="1"/>
  <c r="H998" i="1"/>
  <c r="I998" i="1"/>
  <c r="J998" i="1"/>
  <c r="K998" i="1"/>
  <c r="L998" i="1"/>
  <c r="M998" i="1"/>
  <c r="N998" i="1"/>
  <c r="O998" i="1"/>
  <c r="P998" i="1"/>
  <c r="Q998" i="1"/>
  <c r="R998" i="1"/>
  <c r="S998" i="1"/>
  <c r="T998" i="1"/>
  <c r="U998" i="1"/>
  <c r="V998" i="1"/>
  <c r="W998" i="1"/>
  <c r="X998" i="1"/>
  <c r="Y998" i="1"/>
  <c r="Z998" i="1"/>
  <c r="AA998" i="1"/>
  <c r="AB998" i="1"/>
  <c r="AC998" i="1"/>
  <c r="AD998" i="1"/>
  <c r="AE998" i="1"/>
  <c r="AF998" i="1"/>
  <c r="AG998" i="1"/>
  <c r="AH998" i="1"/>
  <c r="AI998" i="1"/>
  <c r="AJ998" i="1"/>
  <c r="AK998" i="1"/>
  <c r="AL998" i="1"/>
  <c r="AM998" i="1"/>
  <c r="AN998" i="1"/>
  <c r="AO998" i="1"/>
  <c r="AP998" i="1"/>
  <c r="AQ998" i="1"/>
  <c r="AR998" i="1"/>
  <c r="AS998" i="1"/>
  <c r="AT998" i="1"/>
  <c r="AU998" i="1"/>
  <c r="AV998" i="1"/>
  <c r="AW998" i="1"/>
  <c r="AX998" i="1"/>
  <c r="AY998" i="1"/>
  <c r="AZ998" i="1"/>
  <c r="BA998" i="1"/>
  <c r="BB998" i="1"/>
  <c r="BC998" i="1"/>
  <c r="BD998" i="1"/>
  <c r="BE998" i="1"/>
  <c r="BF998" i="1"/>
  <c r="H999" i="1"/>
  <c r="I999" i="1"/>
  <c r="J999" i="1"/>
  <c r="K999" i="1"/>
  <c r="L999" i="1"/>
  <c r="M999" i="1"/>
  <c r="N999" i="1"/>
  <c r="O999" i="1"/>
  <c r="P999" i="1"/>
  <c r="Q999" i="1"/>
  <c r="R999" i="1"/>
  <c r="S999" i="1"/>
  <c r="T999" i="1"/>
  <c r="U999" i="1"/>
  <c r="V999" i="1"/>
  <c r="W999" i="1"/>
  <c r="X999" i="1"/>
  <c r="Y999" i="1"/>
  <c r="Z999" i="1"/>
  <c r="AA999" i="1"/>
  <c r="AB999" i="1"/>
  <c r="AC999" i="1"/>
  <c r="AD999" i="1"/>
  <c r="AE999" i="1"/>
  <c r="AF999" i="1"/>
  <c r="AG999" i="1"/>
  <c r="AH999" i="1"/>
  <c r="AI999" i="1"/>
  <c r="AJ999" i="1"/>
  <c r="AK999" i="1"/>
  <c r="AL999" i="1"/>
  <c r="AM999" i="1"/>
  <c r="AN999" i="1"/>
  <c r="AO999" i="1"/>
  <c r="AP999" i="1"/>
  <c r="AQ999" i="1"/>
  <c r="AR999" i="1"/>
  <c r="AS999" i="1"/>
  <c r="AT999" i="1"/>
  <c r="AU999" i="1"/>
  <c r="AV999" i="1"/>
  <c r="AW999" i="1"/>
  <c r="AX999" i="1"/>
  <c r="AY999" i="1"/>
  <c r="AZ999" i="1"/>
  <c r="BA999" i="1"/>
  <c r="BB999" i="1"/>
  <c r="BC999" i="1"/>
  <c r="BD999" i="1"/>
  <c r="BE999" i="1"/>
  <c r="BF999" i="1"/>
  <c r="H1000" i="1"/>
  <c r="I1000" i="1"/>
  <c r="J1000" i="1"/>
  <c r="K1000" i="1"/>
  <c r="L1000" i="1"/>
  <c r="M1000" i="1"/>
  <c r="N1000" i="1"/>
  <c r="O1000" i="1"/>
  <c r="P1000" i="1"/>
  <c r="Q1000" i="1"/>
  <c r="R1000" i="1"/>
  <c r="S1000" i="1"/>
  <c r="T1000" i="1"/>
  <c r="U1000" i="1"/>
  <c r="V1000" i="1"/>
  <c r="W1000" i="1"/>
  <c r="X1000" i="1"/>
  <c r="Y1000" i="1"/>
  <c r="Z1000" i="1"/>
  <c r="AA1000" i="1"/>
  <c r="AB1000" i="1"/>
  <c r="AC1000" i="1"/>
  <c r="AD1000" i="1"/>
  <c r="AE1000" i="1"/>
  <c r="AF1000" i="1"/>
  <c r="AG1000" i="1"/>
  <c r="AH1000" i="1"/>
  <c r="AI1000" i="1"/>
  <c r="AJ1000" i="1"/>
  <c r="AK1000" i="1"/>
  <c r="AL1000" i="1"/>
  <c r="AM1000" i="1"/>
  <c r="AN1000" i="1"/>
  <c r="AO1000" i="1"/>
  <c r="AP1000" i="1"/>
  <c r="AQ1000" i="1"/>
  <c r="AR1000" i="1"/>
  <c r="AS1000" i="1"/>
  <c r="AT1000" i="1"/>
  <c r="AU1000" i="1"/>
  <c r="AV1000" i="1"/>
  <c r="AW1000" i="1"/>
  <c r="AX1000" i="1"/>
  <c r="AY1000" i="1"/>
  <c r="AZ1000" i="1"/>
  <c r="BA1000" i="1"/>
  <c r="BB1000" i="1"/>
  <c r="BC1000" i="1"/>
  <c r="BD1000" i="1"/>
  <c r="BE1000" i="1"/>
  <c r="BF1000" i="1"/>
  <c r="H1001" i="1"/>
  <c r="I1001" i="1"/>
  <c r="J1001" i="1"/>
  <c r="K1001" i="1"/>
  <c r="L1001" i="1"/>
  <c r="M1001" i="1"/>
  <c r="N1001" i="1"/>
  <c r="O1001" i="1"/>
  <c r="P1001" i="1"/>
  <c r="Q1001" i="1"/>
  <c r="R1001" i="1"/>
  <c r="S1001" i="1"/>
  <c r="T1001" i="1"/>
  <c r="U1001" i="1"/>
  <c r="V1001" i="1"/>
  <c r="W1001" i="1"/>
  <c r="X1001" i="1"/>
  <c r="Y1001" i="1"/>
  <c r="Z1001" i="1"/>
  <c r="AA1001" i="1"/>
  <c r="AB1001" i="1"/>
  <c r="AC1001" i="1"/>
  <c r="AD1001" i="1"/>
  <c r="AE1001" i="1"/>
  <c r="AF1001" i="1"/>
  <c r="AG1001" i="1"/>
  <c r="AH1001" i="1"/>
  <c r="AI1001" i="1"/>
  <c r="AJ1001" i="1"/>
  <c r="AK1001" i="1"/>
  <c r="AL1001" i="1"/>
  <c r="AM1001" i="1"/>
  <c r="AN1001" i="1"/>
  <c r="AO1001" i="1"/>
  <c r="AP1001" i="1"/>
  <c r="AQ1001" i="1"/>
  <c r="AR1001" i="1"/>
  <c r="AS1001" i="1"/>
  <c r="AT1001" i="1"/>
  <c r="AU1001" i="1"/>
  <c r="AV1001" i="1"/>
  <c r="AW1001" i="1"/>
  <c r="AX1001" i="1"/>
  <c r="AY1001" i="1"/>
  <c r="AZ1001" i="1"/>
  <c r="BA1001" i="1"/>
  <c r="BB1001" i="1"/>
  <c r="BC1001" i="1"/>
  <c r="BD1001" i="1"/>
  <c r="BE1001" i="1"/>
  <c r="BF1001" i="1"/>
  <c r="H1002" i="1"/>
  <c r="I1002" i="1"/>
  <c r="J1002" i="1"/>
  <c r="K1002" i="1"/>
  <c r="L1002" i="1"/>
  <c r="M1002" i="1"/>
  <c r="N1002" i="1"/>
  <c r="O1002" i="1"/>
  <c r="P1002" i="1"/>
  <c r="Q1002" i="1"/>
  <c r="R1002" i="1"/>
  <c r="S1002" i="1"/>
  <c r="T1002" i="1"/>
  <c r="U1002" i="1"/>
  <c r="V1002" i="1"/>
  <c r="W1002" i="1"/>
  <c r="X1002" i="1"/>
  <c r="Y1002" i="1"/>
  <c r="Z1002" i="1"/>
  <c r="AA1002" i="1"/>
  <c r="AB1002" i="1"/>
  <c r="AC1002" i="1"/>
  <c r="AD1002" i="1"/>
  <c r="AE1002" i="1"/>
  <c r="AF1002" i="1"/>
  <c r="AG1002" i="1"/>
  <c r="AH1002" i="1"/>
  <c r="AI1002" i="1"/>
  <c r="AJ1002" i="1"/>
  <c r="AK1002" i="1"/>
  <c r="AL1002" i="1"/>
  <c r="AM1002" i="1"/>
  <c r="AN1002" i="1"/>
  <c r="AO1002" i="1"/>
  <c r="AP1002" i="1"/>
  <c r="AQ1002" i="1"/>
  <c r="AR1002" i="1"/>
  <c r="AS1002" i="1"/>
  <c r="AT1002" i="1"/>
  <c r="AU1002" i="1"/>
  <c r="AV1002" i="1"/>
  <c r="AW1002" i="1"/>
  <c r="AX1002" i="1"/>
  <c r="AY1002" i="1"/>
  <c r="AZ1002" i="1"/>
  <c r="BA1002" i="1"/>
  <c r="BB1002" i="1"/>
  <c r="BC1002" i="1"/>
  <c r="BD1002" i="1"/>
  <c r="BE1002" i="1"/>
  <c r="BF1002" i="1"/>
  <c r="H1003" i="1"/>
  <c r="I1003" i="1"/>
  <c r="J1003" i="1"/>
  <c r="K1003" i="1"/>
  <c r="L1003" i="1"/>
  <c r="M1003" i="1"/>
  <c r="N1003" i="1"/>
  <c r="O1003" i="1"/>
  <c r="P1003" i="1"/>
  <c r="Q1003" i="1"/>
  <c r="R1003" i="1"/>
  <c r="S1003" i="1"/>
  <c r="T1003" i="1"/>
  <c r="U1003" i="1"/>
  <c r="V1003" i="1"/>
  <c r="W1003" i="1"/>
  <c r="X1003" i="1"/>
  <c r="Y1003" i="1"/>
  <c r="Z1003" i="1"/>
  <c r="AA1003" i="1"/>
  <c r="AB1003" i="1"/>
  <c r="AC1003" i="1"/>
  <c r="AD1003" i="1"/>
  <c r="AE1003" i="1"/>
  <c r="AF1003" i="1"/>
  <c r="AG1003" i="1"/>
  <c r="AH1003" i="1"/>
  <c r="AI1003" i="1"/>
  <c r="AJ1003" i="1"/>
  <c r="AK1003" i="1"/>
  <c r="AL1003" i="1"/>
  <c r="AM1003" i="1"/>
  <c r="AN1003" i="1"/>
  <c r="AO1003" i="1"/>
  <c r="AP1003" i="1"/>
  <c r="AQ1003" i="1"/>
  <c r="AR1003" i="1"/>
  <c r="AS1003" i="1"/>
  <c r="AT1003" i="1"/>
  <c r="AU1003" i="1"/>
  <c r="AV1003" i="1"/>
  <c r="AW1003" i="1"/>
  <c r="AX1003" i="1"/>
  <c r="AY1003" i="1"/>
  <c r="AZ1003" i="1"/>
  <c r="BA1003" i="1"/>
  <c r="BB1003" i="1"/>
  <c r="BC1003" i="1"/>
  <c r="BD1003" i="1"/>
  <c r="BE1003" i="1"/>
  <c r="BF1003" i="1"/>
  <c r="H1004" i="1"/>
  <c r="I1004" i="1"/>
  <c r="J1004" i="1"/>
  <c r="K1004" i="1"/>
  <c r="L1004" i="1"/>
  <c r="M1004" i="1"/>
  <c r="N1004" i="1"/>
  <c r="O1004" i="1"/>
  <c r="P1004" i="1"/>
  <c r="Q1004" i="1"/>
  <c r="R1004" i="1"/>
  <c r="S1004" i="1"/>
  <c r="T1004" i="1"/>
  <c r="U1004" i="1"/>
  <c r="V1004" i="1"/>
  <c r="W1004" i="1"/>
  <c r="X1004" i="1"/>
  <c r="Y1004" i="1"/>
  <c r="Z1004" i="1"/>
  <c r="AA1004" i="1"/>
  <c r="AB1004" i="1"/>
  <c r="AC1004" i="1"/>
  <c r="AD1004" i="1"/>
  <c r="AE1004" i="1"/>
  <c r="AF1004" i="1"/>
  <c r="AG1004" i="1"/>
  <c r="AH1004" i="1"/>
  <c r="AI1004" i="1"/>
  <c r="AJ1004" i="1"/>
  <c r="AK1004" i="1"/>
  <c r="AL1004" i="1"/>
  <c r="AM1004" i="1"/>
  <c r="AN1004" i="1"/>
  <c r="AO1004" i="1"/>
  <c r="AP1004" i="1"/>
  <c r="AQ1004" i="1"/>
  <c r="AR1004" i="1"/>
  <c r="AS1004" i="1"/>
  <c r="AT1004" i="1"/>
  <c r="AU1004" i="1"/>
  <c r="AV1004" i="1"/>
  <c r="AW1004" i="1"/>
  <c r="AX1004" i="1"/>
  <c r="AY1004" i="1"/>
  <c r="AZ1004" i="1"/>
  <c r="BA1004" i="1"/>
  <c r="BB1004" i="1"/>
  <c r="BC1004" i="1"/>
  <c r="BD1004" i="1"/>
  <c r="BE1004" i="1"/>
  <c r="BF1004" i="1"/>
  <c r="H1005" i="1"/>
  <c r="I1005" i="1"/>
  <c r="J1005" i="1"/>
  <c r="K1005" i="1"/>
  <c r="L1005" i="1"/>
  <c r="M1005" i="1"/>
  <c r="N1005" i="1"/>
  <c r="O1005" i="1"/>
  <c r="P1005" i="1"/>
  <c r="Q1005" i="1"/>
  <c r="R1005" i="1"/>
  <c r="S1005" i="1"/>
  <c r="T1005" i="1"/>
  <c r="U1005" i="1"/>
  <c r="V1005" i="1"/>
  <c r="W1005" i="1"/>
  <c r="X1005" i="1"/>
  <c r="Y1005" i="1"/>
  <c r="Z1005" i="1"/>
  <c r="AA1005" i="1"/>
  <c r="AB1005" i="1"/>
  <c r="AC1005" i="1"/>
  <c r="AD1005" i="1"/>
  <c r="AE1005" i="1"/>
  <c r="AF1005" i="1"/>
  <c r="AG1005" i="1"/>
  <c r="AH1005" i="1"/>
  <c r="AI1005" i="1"/>
  <c r="AJ1005" i="1"/>
  <c r="AK1005" i="1"/>
  <c r="AL1005" i="1"/>
  <c r="AM1005" i="1"/>
  <c r="AN1005" i="1"/>
  <c r="AO1005" i="1"/>
  <c r="AP1005" i="1"/>
  <c r="AQ1005" i="1"/>
  <c r="AR1005" i="1"/>
  <c r="AS1005" i="1"/>
  <c r="AT1005" i="1"/>
  <c r="AU1005" i="1"/>
  <c r="AV1005" i="1"/>
  <c r="AW1005" i="1"/>
  <c r="AX1005" i="1"/>
  <c r="AY1005" i="1"/>
  <c r="AZ1005" i="1"/>
  <c r="BA1005" i="1"/>
  <c r="BB1005" i="1"/>
  <c r="BC1005" i="1"/>
  <c r="BD1005" i="1"/>
  <c r="BE1005" i="1"/>
  <c r="BF1005" i="1"/>
  <c r="H1006" i="1"/>
  <c r="I1006" i="1"/>
  <c r="J1006" i="1"/>
  <c r="K1006" i="1"/>
  <c r="L1006" i="1"/>
  <c r="M1006" i="1"/>
  <c r="N1006" i="1"/>
  <c r="O1006" i="1"/>
  <c r="P1006" i="1"/>
  <c r="Q1006" i="1"/>
  <c r="R1006" i="1"/>
  <c r="S1006" i="1"/>
  <c r="T1006" i="1"/>
  <c r="U1006" i="1"/>
  <c r="V1006" i="1"/>
  <c r="W1006" i="1"/>
  <c r="X1006" i="1"/>
  <c r="Y1006" i="1"/>
  <c r="Z1006" i="1"/>
  <c r="AA1006" i="1"/>
  <c r="AB1006" i="1"/>
  <c r="AC1006" i="1"/>
  <c r="AD1006" i="1"/>
  <c r="AE1006" i="1"/>
  <c r="AF1006" i="1"/>
  <c r="AG1006" i="1"/>
  <c r="AH1006" i="1"/>
  <c r="AI1006" i="1"/>
  <c r="AJ1006" i="1"/>
  <c r="AK1006" i="1"/>
  <c r="AL1006" i="1"/>
  <c r="AM1006" i="1"/>
  <c r="AN1006" i="1"/>
  <c r="AO1006" i="1"/>
  <c r="AP1006" i="1"/>
  <c r="AQ1006" i="1"/>
  <c r="AR1006" i="1"/>
  <c r="AS1006" i="1"/>
  <c r="AT1006" i="1"/>
  <c r="AU1006" i="1"/>
  <c r="AV1006" i="1"/>
  <c r="AW1006" i="1"/>
  <c r="AX1006" i="1"/>
  <c r="AY1006" i="1"/>
  <c r="AZ1006" i="1"/>
  <c r="BA1006" i="1"/>
  <c r="BB1006" i="1"/>
  <c r="BC1006" i="1"/>
  <c r="BD1006" i="1"/>
  <c r="BE1006" i="1"/>
  <c r="BF1006" i="1"/>
  <c r="H1007" i="1"/>
  <c r="I1007" i="1"/>
  <c r="J1007" i="1"/>
  <c r="K1007" i="1"/>
  <c r="L1007" i="1"/>
  <c r="M1007" i="1"/>
  <c r="N1007" i="1"/>
  <c r="O1007" i="1"/>
  <c r="P1007" i="1"/>
  <c r="Q1007" i="1"/>
  <c r="R1007" i="1"/>
  <c r="S1007" i="1"/>
  <c r="T1007" i="1"/>
  <c r="U1007" i="1"/>
  <c r="V1007" i="1"/>
  <c r="W1007" i="1"/>
  <c r="X1007" i="1"/>
  <c r="Y1007" i="1"/>
  <c r="Z1007" i="1"/>
  <c r="AA1007" i="1"/>
  <c r="AB1007" i="1"/>
  <c r="AC1007" i="1"/>
  <c r="AD1007" i="1"/>
  <c r="AE1007" i="1"/>
  <c r="AF1007" i="1"/>
  <c r="AG1007" i="1"/>
  <c r="AH1007" i="1"/>
  <c r="AI1007" i="1"/>
  <c r="AJ1007" i="1"/>
  <c r="AK1007" i="1"/>
  <c r="AL1007" i="1"/>
  <c r="AM1007" i="1"/>
  <c r="AN1007" i="1"/>
  <c r="AO1007" i="1"/>
  <c r="AP1007" i="1"/>
  <c r="AQ1007" i="1"/>
  <c r="AR1007" i="1"/>
  <c r="AS1007" i="1"/>
  <c r="AT1007" i="1"/>
  <c r="AU1007" i="1"/>
  <c r="AV1007" i="1"/>
  <c r="AW1007" i="1"/>
  <c r="AX1007" i="1"/>
  <c r="AY1007" i="1"/>
  <c r="AZ1007" i="1"/>
  <c r="BA1007" i="1"/>
  <c r="BB1007" i="1"/>
  <c r="BC1007" i="1"/>
  <c r="BD1007" i="1"/>
  <c r="BE1007" i="1"/>
  <c r="BF1007" i="1"/>
  <c r="H1008" i="1"/>
  <c r="I1008" i="1"/>
  <c r="J1008" i="1"/>
  <c r="K1008" i="1"/>
  <c r="L1008" i="1"/>
  <c r="M1008" i="1"/>
  <c r="N1008" i="1"/>
  <c r="O1008" i="1"/>
  <c r="P1008" i="1"/>
  <c r="Q1008" i="1"/>
  <c r="R1008" i="1"/>
  <c r="S1008" i="1"/>
  <c r="T1008" i="1"/>
  <c r="U1008" i="1"/>
  <c r="V1008" i="1"/>
  <c r="W1008" i="1"/>
  <c r="X1008" i="1"/>
  <c r="Y1008" i="1"/>
  <c r="Z1008" i="1"/>
  <c r="AA1008" i="1"/>
  <c r="AB1008" i="1"/>
  <c r="AC1008" i="1"/>
  <c r="AD1008" i="1"/>
  <c r="AE1008" i="1"/>
  <c r="AF1008" i="1"/>
  <c r="AG1008" i="1"/>
  <c r="AH1008" i="1"/>
  <c r="AI1008" i="1"/>
  <c r="AJ1008" i="1"/>
  <c r="AK1008" i="1"/>
  <c r="AL1008" i="1"/>
  <c r="AM1008" i="1"/>
  <c r="AN1008" i="1"/>
  <c r="AO1008" i="1"/>
  <c r="AP1008" i="1"/>
  <c r="AQ1008" i="1"/>
  <c r="AR1008" i="1"/>
  <c r="AS1008" i="1"/>
  <c r="AT1008" i="1"/>
  <c r="AU1008" i="1"/>
  <c r="AV1008" i="1"/>
  <c r="AW1008" i="1"/>
  <c r="AX1008" i="1"/>
  <c r="AY1008" i="1"/>
  <c r="AZ1008" i="1"/>
  <c r="BA1008" i="1"/>
  <c r="BB1008" i="1"/>
  <c r="BC1008" i="1"/>
  <c r="BD1008" i="1"/>
  <c r="BE1008" i="1"/>
  <c r="BF1008" i="1"/>
  <c r="H1009" i="1"/>
  <c r="I1009" i="1"/>
  <c r="J1009" i="1"/>
  <c r="K1009" i="1"/>
  <c r="L1009" i="1"/>
  <c r="M1009" i="1"/>
  <c r="N1009" i="1"/>
  <c r="O1009" i="1"/>
  <c r="P1009" i="1"/>
  <c r="Q1009" i="1"/>
  <c r="R1009" i="1"/>
  <c r="S1009" i="1"/>
  <c r="T1009" i="1"/>
  <c r="U1009" i="1"/>
  <c r="V1009" i="1"/>
  <c r="W1009" i="1"/>
  <c r="X1009" i="1"/>
  <c r="Y1009" i="1"/>
  <c r="Z1009" i="1"/>
  <c r="AA1009" i="1"/>
  <c r="AB1009" i="1"/>
  <c r="AC1009" i="1"/>
  <c r="AD1009" i="1"/>
  <c r="AE1009" i="1"/>
  <c r="AF1009" i="1"/>
  <c r="AG1009" i="1"/>
  <c r="AH1009" i="1"/>
  <c r="AI1009" i="1"/>
  <c r="AJ1009" i="1"/>
  <c r="AK1009" i="1"/>
  <c r="AL1009" i="1"/>
  <c r="AM1009" i="1"/>
  <c r="AN1009" i="1"/>
  <c r="AO1009" i="1"/>
  <c r="AP1009" i="1"/>
  <c r="AQ1009" i="1"/>
  <c r="AR1009" i="1"/>
  <c r="AS1009" i="1"/>
  <c r="AT1009" i="1"/>
  <c r="AU1009" i="1"/>
  <c r="AV1009" i="1"/>
  <c r="AW1009" i="1"/>
  <c r="AX1009" i="1"/>
  <c r="AY1009" i="1"/>
  <c r="AZ1009" i="1"/>
  <c r="BA1009" i="1"/>
  <c r="BB1009" i="1"/>
  <c r="BC1009" i="1"/>
  <c r="BD1009" i="1"/>
  <c r="BE1009" i="1"/>
  <c r="BF1009" i="1"/>
  <c r="H1010" i="1"/>
  <c r="I1010" i="1"/>
  <c r="J1010" i="1"/>
  <c r="K1010" i="1"/>
  <c r="L1010" i="1"/>
  <c r="M1010" i="1"/>
  <c r="N1010" i="1"/>
  <c r="O1010" i="1"/>
  <c r="P1010" i="1"/>
  <c r="Q1010" i="1"/>
  <c r="R1010" i="1"/>
  <c r="S1010" i="1"/>
  <c r="T1010" i="1"/>
  <c r="U1010" i="1"/>
  <c r="V1010" i="1"/>
  <c r="W1010" i="1"/>
  <c r="X1010" i="1"/>
  <c r="Y1010" i="1"/>
  <c r="Z1010" i="1"/>
  <c r="AA1010" i="1"/>
  <c r="AB1010" i="1"/>
  <c r="AC1010" i="1"/>
  <c r="AD1010" i="1"/>
  <c r="AE1010" i="1"/>
  <c r="AF1010" i="1"/>
  <c r="AG1010" i="1"/>
  <c r="AH1010" i="1"/>
  <c r="AI1010" i="1"/>
  <c r="AJ1010" i="1"/>
  <c r="AK1010" i="1"/>
  <c r="AL1010" i="1"/>
  <c r="AM1010" i="1"/>
  <c r="AN1010" i="1"/>
  <c r="AO1010" i="1"/>
  <c r="AP1010" i="1"/>
  <c r="AQ1010" i="1"/>
  <c r="AR1010" i="1"/>
  <c r="AS1010" i="1"/>
  <c r="AT1010" i="1"/>
  <c r="AU1010" i="1"/>
  <c r="AV1010" i="1"/>
  <c r="AW1010" i="1"/>
  <c r="AX1010" i="1"/>
  <c r="AY1010" i="1"/>
  <c r="AZ1010" i="1"/>
  <c r="BA1010" i="1"/>
  <c r="BB1010" i="1"/>
  <c r="BC1010" i="1"/>
  <c r="BD1010" i="1"/>
  <c r="BE1010" i="1"/>
  <c r="BF1010" i="1"/>
  <c r="H1011" i="1"/>
  <c r="I1011" i="1"/>
  <c r="J1011" i="1"/>
  <c r="K1011" i="1"/>
  <c r="L1011" i="1"/>
  <c r="M1011" i="1"/>
  <c r="N1011" i="1"/>
  <c r="O1011" i="1"/>
  <c r="P1011" i="1"/>
  <c r="Q1011" i="1"/>
  <c r="R1011" i="1"/>
  <c r="S1011" i="1"/>
  <c r="T1011" i="1"/>
  <c r="U1011" i="1"/>
  <c r="V1011" i="1"/>
  <c r="W1011" i="1"/>
  <c r="X1011" i="1"/>
  <c r="Y1011" i="1"/>
  <c r="Z1011" i="1"/>
  <c r="AA1011" i="1"/>
  <c r="AB1011" i="1"/>
  <c r="AC1011" i="1"/>
  <c r="AD1011" i="1"/>
  <c r="AE1011" i="1"/>
  <c r="AF1011" i="1"/>
  <c r="AG1011" i="1"/>
  <c r="AH1011" i="1"/>
  <c r="AI1011" i="1"/>
  <c r="AJ1011" i="1"/>
  <c r="AK1011" i="1"/>
  <c r="AL1011" i="1"/>
  <c r="AM1011" i="1"/>
  <c r="AN1011" i="1"/>
  <c r="AO1011" i="1"/>
  <c r="AP1011" i="1"/>
  <c r="AQ1011" i="1"/>
  <c r="AR1011" i="1"/>
  <c r="AS1011" i="1"/>
  <c r="AT1011" i="1"/>
  <c r="AU1011" i="1"/>
  <c r="AV1011" i="1"/>
  <c r="AW1011" i="1"/>
  <c r="AX1011" i="1"/>
  <c r="AY1011" i="1"/>
  <c r="AZ1011" i="1"/>
  <c r="BA1011" i="1"/>
  <c r="BB1011" i="1"/>
  <c r="BC1011" i="1"/>
  <c r="BD1011" i="1"/>
  <c r="BE1011" i="1"/>
  <c r="BF1011" i="1"/>
  <c r="H1012" i="1"/>
  <c r="I1012" i="1"/>
  <c r="J1012" i="1"/>
  <c r="K1012" i="1"/>
  <c r="L1012" i="1"/>
  <c r="M1012" i="1"/>
  <c r="N1012" i="1"/>
  <c r="O1012" i="1"/>
  <c r="P1012" i="1"/>
  <c r="Q1012" i="1"/>
  <c r="R1012" i="1"/>
  <c r="S1012" i="1"/>
  <c r="T1012" i="1"/>
  <c r="U1012" i="1"/>
  <c r="V1012" i="1"/>
  <c r="W1012" i="1"/>
  <c r="X1012" i="1"/>
  <c r="Y1012" i="1"/>
  <c r="Z1012" i="1"/>
  <c r="AA1012" i="1"/>
  <c r="AB1012" i="1"/>
  <c r="AC1012" i="1"/>
  <c r="AD1012" i="1"/>
  <c r="AE1012" i="1"/>
  <c r="AF1012" i="1"/>
  <c r="AG1012" i="1"/>
  <c r="AH1012" i="1"/>
  <c r="AI1012" i="1"/>
  <c r="AJ1012" i="1"/>
  <c r="AK1012" i="1"/>
  <c r="AL1012" i="1"/>
  <c r="AM1012" i="1"/>
  <c r="AN1012" i="1"/>
  <c r="AO1012" i="1"/>
  <c r="AP1012" i="1"/>
  <c r="AQ1012" i="1"/>
  <c r="AR1012" i="1"/>
  <c r="AS1012" i="1"/>
  <c r="AT1012" i="1"/>
  <c r="AU1012" i="1"/>
  <c r="AV1012" i="1"/>
  <c r="AW1012" i="1"/>
  <c r="AX1012" i="1"/>
  <c r="AY1012" i="1"/>
  <c r="AZ1012" i="1"/>
  <c r="BA1012" i="1"/>
  <c r="BB1012" i="1"/>
  <c r="BC1012" i="1"/>
  <c r="BD1012" i="1"/>
  <c r="BE1012" i="1"/>
  <c r="BF1012" i="1"/>
  <c r="H1013" i="1"/>
  <c r="I1013" i="1"/>
  <c r="J1013" i="1"/>
  <c r="K1013" i="1"/>
  <c r="L1013" i="1"/>
  <c r="M1013" i="1"/>
  <c r="N1013" i="1"/>
  <c r="O1013" i="1"/>
  <c r="P1013" i="1"/>
  <c r="Q1013" i="1"/>
  <c r="R1013" i="1"/>
  <c r="S1013" i="1"/>
  <c r="T1013" i="1"/>
  <c r="U1013" i="1"/>
  <c r="V1013" i="1"/>
  <c r="W1013" i="1"/>
  <c r="X1013" i="1"/>
  <c r="Y1013" i="1"/>
  <c r="Z1013" i="1"/>
  <c r="AA1013" i="1"/>
  <c r="AB1013" i="1"/>
  <c r="AC1013" i="1"/>
  <c r="AD1013" i="1"/>
  <c r="AE1013" i="1"/>
  <c r="AF1013" i="1"/>
  <c r="AG1013" i="1"/>
  <c r="AH1013" i="1"/>
  <c r="AI1013" i="1"/>
  <c r="AJ1013" i="1"/>
  <c r="AK1013" i="1"/>
  <c r="AL1013" i="1"/>
  <c r="AM1013" i="1"/>
  <c r="AN1013" i="1"/>
  <c r="AO1013" i="1"/>
  <c r="AP1013" i="1"/>
  <c r="AQ1013" i="1"/>
  <c r="AR1013" i="1"/>
  <c r="AS1013" i="1"/>
  <c r="AT1013" i="1"/>
  <c r="AU1013" i="1"/>
  <c r="AV1013" i="1"/>
  <c r="AW1013" i="1"/>
  <c r="AX1013" i="1"/>
  <c r="AY1013" i="1"/>
  <c r="AZ1013" i="1"/>
  <c r="BA1013" i="1"/>
  <c r="BB1013" i="1"/>
  <c r="BC1013" i="1"/>
  <c r="BD1013" i="1"/>
  <c r="BE1013" i="1"/>
  <c r="BF1013" i="1"/>
  <c r="H1014" i="1"/>
  <c r="I1014" i="1"/>
  <c r="J1014" i="1"/>
  <c r="K1014" i="1"/>
  <c r="L1014" i="1"/>
  <c r="M1014" i="1"/>
  <c r="N1014" i="1"/>
  <c r="O1014" i="1"/>
  <c r="P1014" i="1"/>
  <c r="Q1014" i="1"/>
  <c r="R1014" i="1"/>
  <c r="S1014" i="1"/>
  <c r="T1014" i="1"/>
  <c r="U1014" i="1"/>
  <c r="V1014" i="1"/>
  <c r="W1014" i="1"/>
  <c r="X1014" i="1"/>
  <c r="Y1014" i="1"/>
  <c r="Z1014" i="1"/>
  <c r="AA1014" i="1"/>
  <c r="AB1014" i="1"/>
  <c r="AC1014" i="1"/>
  <c r="AD1014" i="1"/>
  <c r="AE1014" i="1"/>
  <c r="AF1014" i="1"/>
  <c r="AG1014" i="1"/>
  <c r="AH1014" i="1"/>
  <c r="AI1014" i="1"/>
  <c r="AJ1014" i="1"/>
  <c r="AK1014" i="1"/>
  <c r="AL1014" i="1"/>
  <c r="AM1014" i="1"/>
  <c r="AN1014" i="1"/>
  <c r="AO1014" i="1"/>
  <c r="AP1014" i="1"/>
  <c r="AQ1014" i="1"/>
  <c r="AR1014" i="1"/>
  <c r="AS1014" i="1"/>
  <c r="AT1014" i="1"/>
  <c r="AU1014" i="1"/>
  <c r="AV1014" i="1"/>
  <c r="AW1014" i="1"/>
  <c r="AX1014" i="1"/>
  <c r="AY1014" i="1"/>
  <c r="AZ1014" i="1"/>
  <c r="BA1014" i="1"/>
  <c r="BB1014" i="1"/>
  <c r="BC1014" i="1"/>
  <c r="BD1014" i="1"/>
  <c r="BE1014" i="1"/>
  <c r="BF1014" i="1"/>
  <c r="H1015" i="1"/>
  <c r="I1015" i="1"/>
  <c r="J1015" i="1"/>
  <c r="K1015" i="1"/>
  <c r="L1015" i="1"/>
  <c r="M1015" i="1"/>
  <c r="N1015" i="1"/>
  <c r="O1015" i="1"/>
  <c r="P1015" i="1"/>
  <c r="Q1015" i="1"/>
  <c r="R1015" i="1"/>
  <c r="S1015" i="1"/>
  <c r="T1015" i="1"/>
  <c r="U1015" i="1"/>
  <c r="V1015" i="1"/>
  <c r="W1015" i="1"/>
  <c r="X1015" i="1"/>
  <c r="Y1015" i="1"/>
  <c r="Z1015" i="1"/>
  <c r="AA1015" i="1"/>
  <c r="AB1015" i="1"/>
  <c r="AC1015" i="1"/>
  <c r="AD1015" i="1"/>
  <c r="AE1015" i="1"/>
  <c r="AF1015" i="1"/>
  <c r="AG1015" i="1"/>
  <c r="AH1015" i="1"/>
  <c r="AI1015" i="1"/>
  <c r="AJ1015" i="1"/>
  <c r="AK1015" i="1"/>
  <c r="AL1015" i="1"/>
  <c r="AM1015" i="1"/>
  <c r="AN1015" i="1"/>
  <c r="AO1015" i="1"/>
  <c r="AP1015" i="1"/>
  <c r="AQ1015" i="1"/>
  <c r="AR1015" i="1"/>
  <c r="AS1015" i="1"/>
  <c r="AT1015" i="1"/>
  <c r="AU1015" i="1"/>
  <c r="AV1015" i="1"/>
  <c r="AW1015" i="1"/>
  <c r="AX1015" i="1"/>
  <c r="AY1015" i="1"/>
  <c r="AZ1015" i="1"/>
  <c r="BA1015" i="1"/>
  <c r="BB1015" i="1"/>
  <c r="BC1015" i="1"/>
  <c r="BD1015" i="1"/>
  <c r="BE1015" i="1"/>
  <c r="BF1015" i="1"/>
  <c r="H1016" i="1"/>
  <c r="I1016" i="1"/>
  <c r="J1016" i="1"/>
  <c r="K1016" i="1"/>
  <c r="L1016" i="1"/>
  <c r="M1016" i="1"/>
  <c r="N1016" i="1"/>
  <c r="O1016" i="1"/>
  <c r="P1016" i="1"/>
  <c r="Q1016" i="1"/>
  <c r="R1016" i="1"/>
  <c r="S1016" i="1"/>
  <c r="T1016" i="1"/>
  <c r="U1016" i="1"/>
  <c r="V1016" i="1"/>
  <c r="W1016" i="1"/>
  <c r="X1016" i="1"/>
  <c r="Y1016" i="1"/>
  <c r="Z1016" i="1"/>
  <c r="AA1016" i="1"/>
  <c r="AB1016" i="1"/>
  <c r="AC1016" i="1"/>
  <c r="AD1016" i="1"/>
  <c r="AE1016" i="1"/>
  <c r="AF1016" i="1"/>
  <c r="AG1016" i="1"/>
  <c r="AH1016" i="1"/>
  <c r="AI1016" i="1"/>
  <c r="AJ1016" i="1"/>
  <c r="AK1016" i="1"/>
  <c r="AL1016" i="1"/>
  <c r="AM1016" i="1"/>
  <c r="AN1016" i="1"/>
  <c r="AO1016" i="1"/>
  <c r="AP1016" i="1"/>
  <c r="AQ1016" i="1"/>
  <c r="AR1016" i="1"/>
  <c r="AS1016" i="1"/>
  <c r="AT1016" i="1"/>
  <c r="AU1016" i="1"/>
  <c r="AV1016" i="1"/>
  <c r="AW1016" i="1"/>
  <c r="AX1016" i="1"/>
  <c r="AY1016" i="1"/>
  <c r="AZ1016" i="1"/>
  <c r="BA1016" i="1"/>
  <c r="BB1016" i="1"/>
  <c r="BC1016" i="1"/>
  <c r="BD1016" i="1"/>
  <c r="BE1016" i="1"/>
  <c r="BF1016" i="1"/>
  <c r="H1017" i="1"/>
  <c r="I1017" i="1"/>
  <c r="J1017" i="1"/>
  <c r="K1017" i="1"/>
  <c r="L1017" i="1"/>
  <c r="M1017" i="1"/>
  <c r="N1017" i="1"/>
  <c r="O1017" i="1"/>
  <c r="P1017" i="1"/>
  <c r="Q1017" i="1"/>
  <c r="R1017" i="1"/>
  <c r="S1017" i="1"/>
  <c r="T1017" i="1"/>
  <c r="U1017" i="1"/>
  <c r="V1017" i="1"/>
  <c r="W1017" i="1"/>
  <c r="X1017" i="1"/>
  <c r="Y1017" i="1"/>
  <c r="Z1017" i="1"/>
  <c r="AA1017" i="1"/>
  <c r="AB1017" i="1"/>
  <c r="AC1017" i="1"/>
  <c r="AD1017" i="1"/>
  <c r="AE1017" i="1"/>
  <c r="AF1017" i="1"/>
  <c r="AG1017" i="1"/>
  <c r="AH1017" i="1"/>
  <c r="AI1017" i="1"/>
  <c r="AJ1017" i="1"/>
  <c r="AK1017" i="1"/>
  <c r="AL1017" i="1"/>
  <c r="AM1017" i="1"/>
  <c r="AN1017" i="1"/>
  <c r="AO1017" i="1"/>
  <c r="AP1017" i="1"/>
  <c r="AQ1017" i="1"/>
  <c r="AR1017" i="1"/>
  <c r="AS1017" i="1"/>
  <c r="AT1017" i="1"/>
  <c r="AU1017" i="1"/>
  <c r="AV1017" i="1"/>
  <c r="AW1017" i="1"/>
  <c r="AX1017" i="1"/>
  <c r="AY1017" i="1"/>
  <c r="AZ1017" i="1"/>
  <c r="BA1017" i="1"/>
  <c r="BB1017" i="1"/>
  <c r="BC1017" i="1"/>
  <c r="BD1017" i="1"/>
  <c r="BE1017" i="1"/>
  <c r="BF1017" i="1"/>
  <c r="H1018" i="1"/>
  <c r="I1018" i="1"/>
  <c r="J1018" i="1"/>
  <c r="K1018" i="1"/>
  <c r="L1018" i="1"/>
  <c r="M1018" i="1"/>
  <c r="N1018" i="1"/>
  <c r="O1018" i="1"/>
  <c r="P1018" i="1"/>
  <c r="Q1018" i="1"/>
  <c r="R1018" i="1"/>
  <c r="S1018" i="1"/>
  <c r="T1018" i="1"/>
  <c r="U1018" i="1"/>
  <c r="V1018" i="1"/>
  <c r="W1018" i="1"/>
  <c r="X1018" i="1"/>
  <c r="Y1018" i="1"/>
  <c r="Z1018" i="1"/>
  <c r="AA1018" i="1"/>
  <c r="AB1018" i="1"/>
  <c r="AC1018" i="1"/>
  <c r="AD1018" i="1"/>
  <c r="AE1018" i="1"/>
  <c r="AF1018" i="1"/>
  <c r="AG1018" i="1"/>
  <c r="AH1018" i="1"/>
  <c r="AI1018" i="1"/>
  <c r="AJ1018" i="1"/>
  <c r="AK1018" i="1"/>
  <c r="AL1018" i="1"/>
  <c r="AM1018" i="1"/>
  <c r="AN1018" i="1"/>
  <c r="AO1018" i="1"/>
  <c r="AP1018" i="1"/>
  <c r="AQ1018" i="1"/>
  <c r="AR1018" i="1"/>
  <c r="AS1018" i="1"/>
  <c r="AT1018" i="1"/>
  <c r="AU1018" i="1"/>
  <c r="AV1018" i="1"/>
  <c r="AW1018" i="1"/>
  <c r="AX1018" i="1"/>
  <c r="AY1018" i="1"/>
  <c r="AZ1018" i="1"/>
  <c r="BA1018" i="1"/>
  <c r="BB1018" i="1"/>
  <c r="BC1018" i="1"/>
  <c r="BD1018" i="1"/>
  <c r="BE1018" i="1"/>
  <c r="BF1018" i="1"/>
  <c r="H1019" i="1"/>
  <c r="I1019" i="1"/>
  <c r="J1019" i="1"/>
  <c r="K1019" i="1"/>
  <c r="L1019" i="1"/>
  <c r="M1019" i="1"/>
  <c r="N1019" i="1"/>
  <c r="O1019" i="1"/>
  <c r="P1019" i="1"/>
  <c r="Q1019" i="1"/>
  <c r="R1019" i="1"/>
  <c r="S1019" i="1"/>
  <c r="T1019" i="1"/>
  <c r="U1019" i="1"/>
  <c r="V1019" i="1"/>
  <c r="W1019" i="1"/>
  <c r="X1019" i="1"/>
  <c r="Y1019" i="1"/>
  <c r="Z1019" i="1"/>
  <c r="AA1019" i="1"/>
  <c r="AB1019" i="1"/>
  <c r="AC1019" i="1"/>
  <c r="AD1019" i="1"/>
  <c r="AE1019" i="1"/>
  <c r="AF1019" i="1"/>
  <c r="AG1019" i="1"/>
  <c r="AH1019" i="1"/>
  <c r="AI1019" i="1"/>
  <c r="AJ1019" i="1"/>
  <c r="AK1019" i="1"/>
  <c r="AL1019" i="1"/>
  <c r="AM1019" i="1"/>
  <c r="AN1019" i="1"/>
  <c r="AO1019" i="1"/>
  <c r="AP1019" i="1"/>
  <c r="AQ1019" i="1"/>
  <c r="AR1019" i="1"/>
  <c r="AS1019" i="1"/>
  <c r="AT1019" i="1"/>
  <c r="AU1019" i="1"/>
  <c r="AV1019" i="1"/>
  <c r="AW1019" i="1"/>
  <c r="AX1019" i="1"/>
  <c r="AY1019" i="1"/>
  <c r="AZ1019" i="1"/>
  <c r="BA1019" i="1"/>
  <c r="BB1019" i="1"/>
  <c r="BC1019" i="1"/>
  <c r="BD1019" i="1"/>
  <c r="BE1019" i="1"/>
  <c r="BF1019" i="1"/>
  <c r="H1020" i="1"/>
  <c r="I1020" i="1"/>
  <c r="J1020" i="1"/>
  <c r="K1020" i="1"/>
  <c r="L1020" i="1"/>
  <c r="M1020" i="1"/>
  <c r="N1020" i="1"/>
  <c r="O1020" i="1"/>
  <c r="P1020" i="1"/>
  <c r="Q1020" i="1"/>
  <c r="R1020" i="1"/>
  <c r="S1020" i="1"/>
  <c r="T1020" i="1"/>
  <c r="U1020" i="1"/>
  <c r="V1020" i="1"/>
  <c r="W1020" i="1"/>
  <c r="X1020" i="1"/>
  <c r="Y1020" i="1"/>
  <c r="Z1020" i="1"/>
  <c r="AA1020" i="1"/>
  <c r="AB1020" i="1"/>
  <c r="AC1020" i="1"/>
  <c r="AD1020" i="1"/>
  <c r="AE1020" i="1"/>
  <c r="AF1020" i="1"/>
  <c r="AG1020" i="1"/>
  <c r="AH1020" i="1"/>
  <c r="AI1020" i="1"/>
  <c r="AJ1020" i="1"/>
  <c r="AK1020" i="1"/>
  <c r="AL1020" i="1"/>
  <c r="AM1020" i="1"/>
  <c r="AN1020" i="1"/>
  <c r="AO1020" i="1"/>
  <c r="AP1020" i="1"/>
  <c r="AQ1020" i="1"/>
  <c r="AR1020" i="1"/>
  <c r="AS1020" i="1"/>
  <c r="AT1020" i="1"/>
  <c r="AU1020" i="1"/>
  <c r="AV1020" i="1"/>
  <c r="AW1020" i="1"/>
  <c r="AX1020" i="1"/>
  <c r="AY1020" i="1"/>
  <c r="AZ1020" i="1"/>
  <c r="BA1020" i="1"/>
  <c r="BB1020" i="1"/>
  <c r="BC1020" i="1"/>
  <c r="BD1020" i="1"/>
  <c r="BE1020" i="1"/>
  <c r="BF1020" i="1"/>
  <c r="H1021" i="1"/>
  <c r="I1021" i="1"/>
  <c r="J1021" i="1"/>
  <c r="K1021" i="1"/>
  <c r="L1021" i="1"/>
  <c r="M1021" i="1"/>
  <c r="N1021" i="1"/>
  <c r="O1021" i="1"/>
  <c r="P1021" i="1"/>
  <c r="Q1021" i="1"/>
  <c r="R1021" i="1"/>
  <c r="S1021" i="1"/>
  <c r="T1021" i="1"/>
  <c r="U1021" i="1"/>
  <c r="V1021" i="1"/>
  <c r="W1021" i="1"/>
  <c r="X1021" i="1"/>
  <c r="Y1021" i="1"/>
  <c r="Z1021" i="1"/>
  <c r="AA1021" i="1"/>
  <c r="AB1021" i="1"/>
  <c r="AC1021" i="1"/>
  <c r="AD1021" i="1"/>
  <c r="AE1021" i="1"/>
  <c r="AF1021" i="1"/>
  <c r="AG1021" i="1"/>
  <c r="AH1021" i="1"/>
  <c r="AI1021" i="1"/>
  <c r="AJ1021" i="1"/>
  <c r="AK1021" i="1"/>
  <c r="AL1021" i="1"/>
  <c r="AM1021" i="1"/>
  <c r="AN1021" i="1"/>
  <c r="AO1021" i="1"/>
  <c r="AP1021" i="1"/>
  <c r="AQ1021" i="1"/>
  <c r="AR1021" i="1"/>
  <c r="AS1021" i="1"/>
  <c r="AT1021" i="1"/>
  <c r="AU1021" i="1"/>
  <c r="AV1021" i="1"/>
  <c r="AW1021" i="1"/>
  <c r="AX1021" i="1"/>
  <c r="AY1021" i="1"/>
  <c r="AZ1021" i="1"/>
  <c r="BA1021" i="1"/>
  <c r="BB1021" i="1"/>
  <c r="BC1021" i="1"/>
  <c r="BD1021" i="1"/>
  <c r="BE1021" i="1"/>
  <c r="BF1021" i="1"/>
  <c r="H1022" i="1"/>
  <c r="I1022" i="1"/>
  <c r="J1022" i="1"/>
  <c r="K1022" i="1"/>
  <c r="L1022" i="1"/>
  <c r="M1022" i="1"/>
  <c r="N1022" i="1"/>
  <c r="O1022" i="1"/>
  <c r="P1022" i="1"/>
  <c r="Q1022" i="1"/>
  <c r="R1022" i="1"/>
  <c r="S1022" i="1"/>
  <c r="T1022" i="1"/>
  <c r="U1022" i="1"/>
  <c r="V1022" i="1"/>
  <c r="W1022" i="1"/>
  <c r="X1022" i="1"/>
  <c r="Y1022" i="1"/>
  <c r="Z1022" i="1"/>
  <c r="AA1022" i="1"/>
  <c r="AB1022" i="1"/>
  <c r="AC1022" i="1"/>
  <c r="AD1022" i="1"/>
  <c r="AE1022" i="1"/>
  <c r="AF1022" i="1"/>
  <c r="AG1022" i="1"/>
  <c r="AH1022" i="1"/>
  <c r="AI1022" i="1"/>
  <c r="AJ1022" i="1"/>
  <c r="AK1022" i="1"/>
  <c r="AL1022" i="1"/>
  <c r="AM1022" i="1"/>
  <c r="AN1022" i="1"/>
  <c r="AO1022" i="1"/>
  <c r="AP1022" i="1"/>
  <c r="AQ1022" i="1"/>
  <c r="AR1022" i="1"/>
  <c r="AS1022" i="1"/>
  <c r="AT1022" i="1"/>
  <c r="AU1022" i="1"/>
  <c r="AV1022" i="1"/>
  <c r="AW1022" i="1"/>
  <c r="AX1022" i="1"/>
  <c r="AY1022" i="1"/>
  <c r="AZ1022" i="1"/>
  <c r="BA1022" i="1"/>
  <c r="BB1022" i="1"/>
  <c r="BC1022" i="1"/>
  <c r="BD1022" i="1"/>
  <c r="BE1022" i="1"/>
  <c r="BF1022" i="1"/>
  <c r="H1023" i="1"/>
  <c r="I1023" i="1"/>
  <c r="J1023" i="1"/>
  <c r="K1023" i="1"/>
  <c r="L1023" i="1"/>
  <c r="M1023" i="1"/>
  <c r="N1023" i="1"/>
  <c r="O1023" i="1"/>
  <c r="P1023" i="1"/>
  <c r="Q1023" i="1"/>
  <c r="R1023" i="1"/>
  <c r="S1023" i="1"/>
  <c r="T1023" i="1"/>
  <c r="U1023" i="1"/>
  <c r="V1023" i="1"/>
  <c r="W1023" i="1"/>
  <c r="X1023" i="1"/>
  <c r="Y1023" i="1"/>
  <c r="Z1023" i="1"/>
  <c r="AA1023" i="1"/>
  <c r="AB1023" i="1"/>
  <c r="AC1023" i="1"/>
  <c r="AD1023" i="1"/>
  <c r="AE1023" i="1"/>
  <c r="AF1023" i="1"/>
  <c r="AG1023" i="1"/>
  <c r="AH1023" i="1"/>
  <c r="AI1023" i="1"/>
  <c r="AJ1023" i="1"/>
  <c r="AK1023" i="1"/>
  <c r="AL1023" i="1"/>
  <c r="AM1023" i="1"/>
  <c r="AN1023" i="1"/>
  <c r="AO1023" i="1"/>
  <c r="AP1023" i="1"/>
  <c r="AQ1023" i="1"/>
  <c r="AR1023" i="1"/>
  <c r="AS1023" i="1"/>
  <c r="AT1023" i="1"/>
  <c r="AU1023" i="1"/>
  <c r="AV1023" i="1"/>
  <c r="AW1023" i="1"/>
  <c r="AX1023" i="1"/>
  <c r="AY1023" i="1"/>
  <c r="AZ1023" i="1"/>
  <c r="BA1023" i="1"/>
  <c r="BB1023" i="1"/>
  <c r="BC1023" i="1"/>
  <c r="BD1023" i="1"/>
  <c r="BE1023" i="1"/>
  <c r="BF1023" i="1"/>
  <c r="H1024" i="1"/>
  <c r="I1024" i="1"/>
  <c r="J1024" i="1"/>
  <c r="K1024" i="1"/>
  <c r="L1024" i="1"/>
  <c r="M1024" i="1"/>
  <c r="N1024" i="1"/>
  <c r="O1024" i="1"/>
  <c r="P1024" i="1"/>
  <c r="Q1024" i="1"/>
  <c r="R1024" i="1"/>
  <c r="S1024" i="1"/>
  <c r="T1024" i="1"/>
  <c r="U1024" i="1"/>
  <c r="V1024" i="1"/>
  <c r="W1024" i="1"/>
  <c r="X1024" i="1"/>
  <c r="Y1024" i="1"/>
  <c r="Z1024" i="1"/>
  <c r="AA1024" i="1"/>
  <c r="AB1024" i="1"/>
  <c r="AC1024" i="1"/>
  <c r="AD1024" i="1"/>
  <c r="AE1024" i="1"/>
  <c r="AF1024" i="1"/>
  <c r="AG1024" i="1"/>
  <c r="AH1024" i="1"/>
  <c r="AI1024" i="1"/>
  <c r="AJ1024" i="1"/>
  <c r="AK1024" i="1"/>
  <c r="AL1024" i="1"/>
  <c r="AM1024" i="1"/>
  <c r="AN1024" i="1"/>
  <c r="AO1024" i="1"/>
  <c r="AP1024" i="1"/>
  <c r="AQ1024" i="1"/>
  <c r="AR1024" i="1"/>
  <c r="AS1024" i="1"/>
  <c r="AT1024" i="1"/>
  <c r="AU1024" i="1"/>
  <c r="AV1024" i="1"/>
  <c r="AW1024" i="1"/>
  <c r="AX1024" i="1"/>
  <c r="AY1024" i="1"/>
  <c r="AZ1024" i="1"/>
  <c r="BA1024" i="1"/>
  <c r="BB1024" i="1"/>
  <c r="BC1024" i="1"/>
  <c r="BD1024" i="1"/>
  <c r="BE1024" i="1"/>
  <c r="BF1024" i="1"/>
  <c r="H1025" i="1"/>
  <c r="I1025" i="1"/>
  <c r="J1025" i="1"/>
  <c r="K1025" i="1"/>
  <c r="L1025" i="1"/>
  <c r="M1025" i="1"/>
  <c r="N1025" i="1"/>
  <c r="O1025" i="1"/>
  <c r="P1025" i="1"/>
  <c r="Q1025" i="1"/>
  <c r="R1025" i="1"/>
  <c r="S1025" i="1"/>
  <c r="T1025" i="1"/>
  <c r="U1025" i="1"/>
  <c r="V1025" i="1"/>
  <c r="W1025" i="1"/>
  <c r="X1025" i="1"/>
  <c r="Y1025" i="1"/>
  <c r="Z1025" i="1"/>
  <c r="AA1025" i="1"/>
  <c r="AB1025" i="1"/>
  <c r="AC1025" i="1"/>
  <c r="AD1025" i="1"/>
  <c r="AE1025" i="1"/>
  <c r="AF1025" i="1"/>
  <c r="AG1025" i="1"/>
  <c r="AH1025" i="1"/>
  <c r="AI1025" i="1"/>
  <c r="AJ1025" i="1"/>
  <c r="AK1025" i="1"/>
  <c r="AL1025" i="1"/>
  <c r="AM1025" i="1"/>
  <c r="AN1025" i="1"/>
  <c r="AO1025" i="1"/>
  <c r="AP1025" i="1"/>
  <c r="AQ1025" i="1"/>
  <c r="AR1025" i="1"/>
  <c r="AS1025" i="1"/>
  <c r="AT1025" i="1"/>
  <c r="AU1025" i="1"/>
  <c r="AV1025" i="1"/>
  <c r="AW1025" i="1"/>
  <c r="AX1025" i="1"/>
  <c r="AY1025" i="1"/>
  <c r="AZ1025" i="1"/>
  <c r="BA1025" i="1"/>
  <c r="BB1025" i="1"/>
  <c r="BC1025" i="1"/>
  <c r="BD1025" i="1"/>
  <c r="BE1025" i="1"/>
  <c r="BF1025" i="1"/>
  <c r="H1026" i="1"/>
  <c r="I1026" i="1"/>
  <c r="J1026" i="1"/>
  <c r="K1026" i="1"/>
  <c r="L1026" i="1"/>
  <c r="M1026" i="1"/>
  <c r="N1026" i="1"/>
  <c r="O1026" i="1"/>
  <c r="P1026" i="1"/>
  <c r="Q1026" i="1"/>
  <c r="R1026" i="1"/>
  <c r="S1026" i="1"/>
  <c r="T1026" i="1"/>
  <c r="U1026" i="1"/>
  <c r="V1026" i="1"/>
  <c r="W1026" i="1"/>
  <c r="X1026" i="1"/>
  <c r="Y1026" i="1"/>
  <c r="Z1026" i="1"/>
  <c r="AA1026" i="1"/>
  <c r="AB1026" i="1"/>
  <c r="AC1026" i="1"/>
  <c r="AD1026" i="1"/>
  <c r="AE1026" i="1"/>
  <c r="AF1026" i="1"/>
  <c r="AG1026" i="1"/>
  <c r="AH1026" i="1"/>
  <c r="AI1026" i="1"/>
  <c r="AJ1026" i="1"/>
  <c r="AK1026" i="1"/>
  <c r="AL1026" i="1"/>
  <c r="AM1026" i="1"/>
  <c r="AN1026" i="1"/>
  <c r="AO1026" i="1"/>
  <c r="AP1026" i="1"/>
  <c r="AQ1026" i="1"/>
  <c r="AR1026" i="1"/>
  <c r="AS1026" i="1"/>
  <c r="AT1026" i="1"/>
  <c r="AU1026" i="1"/>
  <c r="AV1026" i="1"/>
  <c r="AW1026" i="1"/>
  <c r="AX1026" i="1"/>
  <c r="AY1026" i="1"/>
  <c r="AZ1026" i="1"/>
  <c r="BA1026" i="1"/>
  <c r="BB1026" i="1"/>
  <c r="BC1026" i="1"/>
  <c r="BD1026" i="1"/>
  <c r="BE1026" i="1"/>
  <c r="BF1026" i="1"/>
  <c r="H1027" i="1"/>
  <c r="I1027" i="1"/>
  <c r="J1027" i="1"/>
  <c r="K1027" i="1"/>
  <c r="L1027" i="1"/>
  <c r="M1027" i="1"/>
  <c r="N1027" i="1"/>
  <c r="O1027" i="1"/>
  <c r="P1027" i="1"/>
  <c r="Q1027" i="1"/>
  <c r="R1027" i="1"/>
  <c r="S1027" i="1"/>
  <c r="T1027" i="1"/>
  <c r="U1027" i="1"/>
  <c r="V1027" i="1"/>
  <c r="W1027" i="1"/>
  <c r="X1027" i="1"/>
  <c r="Y1027" i="1"/>
  <c r="Z1027" i="1"/>
  <c r="AA1027" i="1"/>
  <c r="AB1027" i="1"/>
  <c r="AC1027" i="1"/>
  <c r="AD1027" i="1"/>
  <c r="AE1027" i="1"/>
  <c r="AF1027" i="1"/>
  <c r="AG1027" i="1"/>
  <c r="AH1027" i="1"/>
  <c r="AI1027" i="1"/>
  <c r="AJ1027" i="1"/>
  <c r="AK1027" i="1"/>
  <c r="AL1027" i="1"/>
  <c r="AM1027" i="1"/>
  <c r="AN1027" i="1"/>
  <c r="AO1027" i="1"/>
  <c r="AP1027" i="1"/>
  <c r="AQ1027" i="1"/>
  <c r="AR1027" i="1"/>
  <c r="AS1027" i="1"/>
  <c r="AT1027" i="1"/>
  <c r="AU1027" i="1"/>
  <c r="AV1027" i="1"/>
  <c r="AW1027" i="1"/>
  <c r="AX1027" i="1"/>
  <c r="AY1027" i="1"/>
  <c r="AZ1027" i="1"/>
  <c r="BA1027" i="1"/>
  <c r="BB1027" i="1"/>
  <c r="BC1027" i="1"/>
  <c r="BD1027" i="1"/>
  <c r="BE1027" i="1"/>
  <c r="BF1027" i="1"/>
  <c r="H1028" i="1"/>
  <c r="I1028" i="1"/>
  <c r="J1028" i="1"/>
  <c r="K1028" i="1"/>
  <c r="L1028" i="1"/>
  <c r="M1028" i="1"/>
  <c r="N1028" i="1"/>
  <c r="O1028" i="1"/>
  <c r="P1028" i="1"/>
  <c r="Q1028" i="1"/>
  <c r="R1028" i="1"/>
  <c r="S1028" i="1"/>
  <c r="T1028" i="1"/>
  <c r="U1028" i="1"/>
  <c r="V1028" i="1"/>
  <c r="W1028" i="1"/>
  <c r="X1028" i="1"/>
  <c r="Y1028" i="1"/>
  <c r="Z1028" i="1"/>
  <c r="AA1028" i="1"/>
  <c r="AB1028" i="1"/>
  <c r="AC1028" i="1"/>
  <c r="AD1028" i="1"/>
  <c r="AE1028" i="1"/>
  <c r="AF1028" i="1"/>
  <c r="AG1028" i="1"/>
  <c r="AH1028" i="1"/>
  <c r="AI1028" i="1"/>
  <c r="AJ1028" i="1"/>
  <c r="AK1028" i="1"/>
  <c r="AL1028" i="1"/>
  <c r="AM1028" i="1"/>
  <c r="AN1028" i="1"/>
  <c r="AO1028" i="1"/>
  <c r="AP1028" i="1"/>
  <c r="AQ1028" i="1"/>
  <c r="AR1028" i="1"/>
  <c r="AS1028" i="1"/>
  <c r="AT1028" i="1"/>
  <c r="AU1028" i="1"/>
  <c r="AV1028" i="1"/>
  <c r="AW1028" i="1"/>
  <c r="AX1028" i="1"/>
  <c r="AY1028" i="1"/>
  <c r="AZ1028" i="1"/>
  <c r="BA1028" i="1"/>
  <c r="BB1028" i="1"/>
  <c r="BC1028" i="1"/>
  <c r="BD1028" i="1"/>
  <c r="BE1028" i="1"/>
  <c r="BF1028" i="1"/>
  <c r="H1029" i="1"/>
  <c r="I1029" i="1"/>
  <c r="J1029" i="1"/>
  <c r="K1029" i="1"/>
  <c r="L1029" i="1"/>
  <c r="M1029" i="1"/>
  <c r="N1029" i="1"/>
  <c r="O1029" i="1"/>
  <c r="P1029" i="1"/>
  <c r="Q1029" i="1"/>
  <c r="R1029" i="1"/>
  <c r="S1029" i="1"/>
  <c r="T1029" i="1"/>
  <c r="U1029" i="1"/>
  <c r="V1029" i="1"/>
  <c r="W1029" i="1"/>
  <c r="X1029" i="1"/>
  <c r="Y1029" i="1"/>
  <c r="Z1029" i="1"/>
  <c r="AA1029" i="1"/>
  <c r="AB1029" i="1"/>
  <c r="AC1029" i="1"/>
  <c r="AD1029" i="1"/>
  <c r="AE1029" i="1"/>
  <c r="AF1029" i="1"/>
  <c r="AG1029" i="1"/>
  <c r="AH1029" i="1"/>
  <c r="AI1029" i="1"/>
  <c r="AJ1029" i="1"/>
  <c r="AK1029" i="1"/>
  <c r="AL1029" i="1"/>
  <c r="AM1029" i="1"/>
  <c r="AN1029" i="1"/>
  <c r="AO1029" i="1"/>
  <c r="AP1029" i="1"/>
  <c r="AQ1029" i="1"/>
  <c r="AR1029" i="1"/>
  <c r="AS1029" i="1"/>
  <c r="AT1029" i="1"/>
  <c r="AU1029" i="1"/>
  <c r="AV1029" i="1"/>
  <c r="AW1029" i="1"/>
  <c r="AX1029" i="1"/>
  <c r="AY1029" i="1"/>
  <c r="AZ1029" i="1"/>
  <c r="BA1029" i="1"/>
  <c r="BB1029" i="1"/>
  <c r="BC1029" i="1"/>
  <c r="BD1029" i="1"/>
  <c r="BE1029" i="1"/>
  <c r="BF1029" i="1"/>
  <c r="H1030" i="1"/>
  <c r="I1030" i="1"/>
  <c r="J1030" i="1"/>
  <c r="K1030" i="1"/>
  <c r="L1030" i="1"/>
  <c r="M1030" i="1"/>
  <c r="N1030" i="1"/>
  <c r="O1030" i="1"/>
  <c r="P1030" i="1"/>
  <c r="Q1030" i="1"/>
  <c r="R1030" i="1"/>
  <c r="S1030" i="1"/>
  <c r="T1030" i="1"/>
  <c r="U1030" i="1"/>
  <c r="V1030" i="1"/>
  <c r="W1030" i="1"/>
  <c r="X1030" i="1"/>
  <c r="Y1030" i="1"/>
  <c r="Z1030" i="1"/>
  <c r="AA1030" i="1"/>
  <c r="AB1030" i="1"/>
  <c r="AC1030" i="1"/>
  <c r="AD1030" i="1"/>
  <c r="AE1030" i="1"/>
  <c r="AF1030" i="1"/>
  <c r="AG1030" i="1"/>
  <c r="AH1030" i="1"/>
  <c r="AI1030" i="1"/>
  <c r="AJ1030" i="1"/>
  <c r="AK1030" i="1"/>
  <c r="AL1030" i="1"/>
  <c r="AM1030" i="1"/>
  <c r="AN1030" i="1"/>
  <c r="AO1030" i="1"/>
  <c r="AP1030" i="1"/>
  <c r="AQ1030" i="1"/>
  <c r="AR1030" i="1"/>
  <c r="AS1030" i="1"/>
  <c r="AT1030" i="1"/>
  <c r="AU1030" i="1"/>
  <c r="AV1030" i="1"/>
  <c r="AW1030" i="1"/>
  <c r="AX1030" i="1"/>
  <c r="AY1030" i="1"/>
  <c r="AZ1030" i="1"/>
  <c r="BA1030" i="1"/>
  <c r="BB1030" i="1"/>
  <c r="BC1030" i="1"/>
  <c r="BD1030" i="1"/>
  <c r="BE1030" i="1"/>
  <c r="BF1030" i="1"/>
  <c r="H1031" i="1"/>
  <c r="I1031" i="1"/>
  <c r="J1031" i="1"/>
  <c r="K1031" i="1"/>
  <c r="L1031" i="1"/>
  <c r="M1031" i="1"/>
  <c r="N1031" i="1"/>
  <c r="O1031" i="1"/>
  <c r="P1031" i="1"/>
  <c r="Q1031" i="1"/>
  <c r="R1031" i="1"/>
  <c r="S1031" i="1"/>
  <c r="T1031" i="1"/>
  <c r="U1031" i="1"/>
  <c r="V1031" i="1"/>
  <c r="W1031" i="1"/>
  <c r="X1031" i="1"/>
  <c r="Y1031" i="1"/>
  <c r="Z1031" i="1"/>
  <c r="AA1031" i="1"/>
  <c r="AB1031" i="1"/>
  <c r="AC1031" i="1"/>
  <c r="AD1031" i="1"/>
  <c r="AE1031" i="1"/>
  <c r="AF1031" i="1"/>
  <c r="AG1031" i="1"/>
  <c r="AH1031" i="1"/>
  <c r="AI1031" i="1"/>
  <c r="AJ1031" i="1"/>
  <c r="AK1031" i="1"/>
  <c r="AL1031" i="1"/>
  <c r="AM1031" i="1"/>
  <c r="AN1031" i="1"/>
  <c r="AO1031" i="1"/>
  <c r="AP1031" i="1"/>
  <c r="AQ1031" i="1"/>
  <c r="AR1031" i="1"/>
  <c r="AS1031" i="1"/>
  <c r="AT1031" i="1"/>
  <c r="AU1031" i="1"/>
  <c r="AV1031" i="1"/>
  <c r="AW1031" i="1"/>
  <c r="AX1031" i="1"/>
  <c r="AY1031" i="1"/>
  <c r="AZ1031" i="1"/>
  <c r="BA1031" i="1"/>
  <c r="BB1031" i="1"/>
  <c r="BC1031" i="1"/>
  <c r="BD1031" i="1"/>
  <c r="BE1031" i="1"/>
  <c r="BF1031" i="1"/>
  <c r="H1032" i="1"/>
  <c r="I1032" i="1"/>
  <c r="J1032" i="1"/>
  <c r="K1032" i="1"/>
  <c r="L1032" i="1"/>
  <c r="M1032" i="1"/>
  <c r="N1032" i="1"/>
  <c r="O1032" i="1"/>
  <c r="P1032" i="1"/>
  <c r="Q1032" i="1"/>
  <c r="R1032" i="1"/>
  <c r="S1032" i="1"/>
  <c r="T1032" i="1"/>
  <c r="U1032" i="1"/>
  <c r="V1032" i="1"/>
  <c r="W1032" i="1"/>
  <c r="X1032" i="1"/>
  <c r="Y1032" i="1"/>
  <c r="Z1032" i="1"/>
  <c r="AA1032" i="1"/>
  <c r="AB1032" i="1"/>
  <c r="AC1032" i="1"/>
  <c r="AD1032" i="1"/>
  <c r="AE1032" i="1"/>
  <c r="AF1032" i="1"/>
  <c r="AG1032" i="1"/>
  <c r="AH1032" i="1"/>
  <c r="AI1032" i="1"/>
  <c r="AJ1032" i="1"/>
  <c r="AK1032" i="1"/>
  <c r="AL1032" i="1"/>
  <c r="AM1032" i="1"/>
  <c r="AN1032" i="1"/>
  <c r="AO1032" i="1"/>
  <c r="AP1032" i="1"/>
  <c r="AQ1032" i="1"/>
  <c r="AR1032" i="1"/>
  <c r="AS1032" i="1"/>
  <c r="AT1032" i="1"/>
  <c r="AU1032" i="1"/>
  <c r="AV1032" i="1"/>
  <c r="AW1032" i="1"/>
  <c r="AX1032" i="1"/>
  <c r="AY1032" i="1"/>
  <c r="AZ1032" i="1"/>
  <c r="BA1032" i="1"/>
  <c r="BB1032" i="1"/>
  <c r="BC1032" i="1"/>
  <c r="BD1032" i="1"/>
  <c r="BE1032" i="1"/>
  <c r="BF1032" i="1"/>
  <c r="H1033" i="1"/>
  <c r="I1033" i="1"/>
  <c r="J1033" i="1"/>
  <c r="K1033" i="1"/>
  <c r="L1033" i="1"/>
  <c r="M1033" i="1"/>
  <c r="N1033" i="1"/>
  <c r="O1033" i="1"/>
  <c r="P1033" i="1"/>
  <c r="Q1033" i="1"/>
  <c r="R1033" i="1"/>
  <c r="S1033" i="1"/>
  <c r="T1033" i="1"/>
  <c r="U1033" i="1"/>
  <c r="V1033" i="1"/>
  <c r="W1033" i="1"/>
  <c r="X1033" i="1"/>
  <c r="Y1033" i="1"/>
  <c r="Z1033" i="1"/>
  <c r="AA1033" i="1"/>
  <c r="AB1033" i="1"/>
  <c r="AC1033" i="1"/>
  <c r="AD1033" i="1"/>
  <c r="AE1033" i="1"/>
  <c r="AF1033" i="1"/>
  <c r="AG1033" i="1"/>
  <c r="AH1033" i="1"/>
  <c r="AI1033" i="1"/>
  <c r="AJ1033" i="1"/>
  <c r="AK1033" i="1"/>
  <c r="AL1033" i="1"/>
  <c r="AM1033" i="1"/>
  <c r="AN1033" i="1"/>
  <c r="AO1033" i="1"/>
  <c r="AP1033" i="1"/>
  <c r="AQ1033" i="1"/>
  <c r="AR1033" i="1"/>
  <c r="AS1033" i="1"/>
  <c r="AT1033" i="1"/>
  <c r="AU1033" i="1"/>
  <c r="AV1033" i="1"/>
  <c r="AW1033" i="1"/>
  <c r="AX1033" i="1"/>
  <c r="AY1033" i="1"/>
  <c r="AZ1033" i="1"/>
  <c r="BA1033" i="1"/>
  <c r="BB1033" i="1"/>
  <c r="BC1033" i="1"/>
  <c r="BD1033" i="1"/>
  <c r="BE1033" i="1"/>
  <c r="BF1033" i="1"/>
  <c r="H1034" i="1"/>
  <c r="I1034" i="1"/>
  <c r="J1034" i="1"/>
  <c r="K1034" i="1"/>
  <c r="L1034" i="1"/>
  <c r="M1034" i="1"/>
  <c r="N1034" i="1"/>
  <c r="O1034" i="1"/>
  <c r="P1034" i="1"/>
  <c r="Q1034" i="1"/>
  <c r="R1034" i="1"/>
  <c r="S1034" i="1"/>
  <c r="T1034" i="1"/>
  <c r="U1034" i="1"/>
  <c r="V1034" i="1"/>
  <c r="W1034" i="1"/>
  <c r="X1034" i="1"/>
  <c r="Y1034" i="1"/>
  <c r="Z1034" i="1"/>
  <c r="AA1034" i="1"/>
  <c r="AB1034" i="1"/>
  <c r="AC1034" i="1"/>
  <c r="AD1034" i="1"/>
  <c r="AE1034" i="1"/>
  <c r="AF1034" i="1"/>
  <c r="AG1034" i="1"/>
  <c r="AH1034" i="1"/>
  <c r="AI1034" i="1"/>
  <c r="AJ1034" i="1"/>
  <c r="AK1034" i="1"/>
  <c r="AL1034" i="1"/>
  <c r="AM1034" i="1"/>
  <c r="AN1034" i="1"/>
  <c r="AO1034" i="1"/>
  <c r="AP1034" i="1"/>
  <c r="AQ1034" i="1"/>
  <c r="AR1034" i="1"/>
  <c r="AS1034" i="1"/>
  <c r="AT1034" i="1"/>
  <c r="AU1034" i="1"/>
  <c r="AV1034" i="1"/>
  <c r="AW1034" i="1"/>
  <c r="AX1034" i="1"/>
  <c r="AY1034" i="1"/>
  <c r="AZ1034" i="1"/>
  <c r="BA1034" i="1"/>
  <c r="BB1034" i="1"/>
  <c r="BC1034" i="1"/>
  <c r="BD1034" i="1"/>
  <c r="BE1034" i="1"/>
  <c r="BF1034" i="1"/>
  <c r="H1035" i="1"/>
  <c r="I1035" i="1"/>
  <c r="J1035" i="1"/>
  <c r="K1035" i="1"/>
  <c r="L1035" i="1"/>
  <c r="M1035" i="1"/>
  <c r="N1035" i="1"/>
  <c r="O1035" i="1"/>
  <c r="P1035" i="1"/>
  <c r="Q1035" i="1"/>
  <c r="R1035" i="1"/>
  <c r="S1035" i="1"/>
  <c r="T1035" i="1"/>
  <c r="U1035" i="1"/>
  <c r="V1035" i="1"/>
  <c r="W1035" i="1"/>
  <c r="X1035" i="1"/>
  <c r="Y1035" i="1"/>
  <c r="Z1035" i="1"/>
  <c r="AA1035" i="1"/>
  <c r="AB1035" i="1"/>
  <c r="AC1035" i="1"/>
  <c r="AD1035" i="1"/>
  <c r="AE1035" i="1"/>
  <c r="AF1035" i="1"/>
  <c r="AG1035" i="1"/>
  <c r="AH1035" i="1"/>
  <c r="AI1035" i="1"/>
  <c r="AJ1035" i="1"/>
  <c r="AK1035" i="1"/>
  <c r="AL1035" i="1"/>
  <c r="AM1035" i="1"/>
  <c r="AN1035" i="1"/>
  <c r="AO1035" i="1"/>
  <c r="AP1035" i="1"/>
  <c r="AQ1035" i="1"/>
  <c r="AR1035" i="1"/>
  <c r="AS1035" i="1"/>
  <c r="AT1035" i="1"/>
  <c r="AU1035" i="1"/>
  <c r="AV1035" i="1"/>
  <c r="AW1035" i="1"/>
  <c r="AX1035" i="1"/>
  <c r="AY1035" i="1"/>
  <c r="AZ1035" i="1"/>
  <c r="BA1035" i="1"/>
  <c r="BB1035" i="1"/>
  <c r="BC1035" i="1"/>
  <c r="BD1035" i="1"/>
  <c r="BE1035" i="1"/>
  <c r="BF1035" i="1"/>
  <c r="H1036" i="1"/>
  <c r="I1036" i="1"/>
  <c r="J1036" i="1"/>
  <c r="K1036" i="1"/>
  <c r="L1036" i="1"/>
  <c r="M1036" i="1"/>
  <c r="N1036" i="1"/>
  <c r="O1036" i="1"/>
  <c r="P1036" i="1"/>
  <c r="Q1036" i="1"/>
  <c r="R1036" i="1"/>
  <c r="S1036" i="1"/>
  <c r="T1036" i="1"/>
  <c r="U1036" i="1"/>
  <c r="V1036" i="1"/>
  <c r="W1036" i="1"/>
  <c r="X1036" i="1"/>
  <c r="Y1036" i="1"/>
  <c r="Z1036" i="1"/>
  <c r="AA1036" i="1"/>
  <c r="AB1036" i="1"/>
  <c r="AC1036" i="1"/>
  <c r="AD1036" i="1"/>
  <c r="AE1036" i="1"/>
  <c r="AF1036" i="1"/>
  <c r="AG1036" i="1"/>
  <c r="AH1036" i="1"/>
  <c r="AI1036" i="1"/>
  <c r="AJ1036" i="1"/>
  <c r="AK1036" i="1"/>
  <c r="AL1036" i="1"/>
  <c r="AM1036" i="1"/>
  <c r="AN1036" i="1"/>
  <c r="AO1036" i="1"/>
  <c r="AP1036" i="1"/>
  <c r="AQ1036" i="1"/>
  <c r="AR1036" i="1"/>
  <c r="AS1036" i="1"/>
  <c r="AT1036" i="1"/>
  <c r="AU1036" i="1"/>
  <c r="AV1036" i="1"/>
  <c r="AW1036" i="1"/>
  <c r="AX1036" i="1"/>
  <c r="AY1036" i="1"/>
  <c r="AZ1036" i="1"/>
  <c r="BA1036" i="1"/>
  <c r="BB1036" i="1"/>
  <c r="BC1036" i="1"/>
  <c r="BD1036" i="1"/>
  <c r="BE1036" i="1"/>
  <c r="BF1036" i="1"/>
  <c r="H1037" i="1"/>
  <c r="I1037" i="1"/>
  <c r="J1037" i="1"/>
  <c r="K1037" i="1"/>
  <c r="L1037" i="1"/>
  <c r="M1037" i="1"/>
  <c r="N1037" i="1"/>
  <c r="O1037" i="1"/>
  <c r="P1037" i="1"/>
  <c r="Q1037" i="1"/>
  <c r="R1037" i="1"/>
  <c r="S1037" i="1"/>
  <c r="T1037" i="1"/>
  <c r="U1037" i="1"/>
  <c r="V1037" i="1"/>
  <c r="W1037" i="1"/>
  <c r="X1037" i="1"/>
  <c r="Y1037" i="1"/>
  <c r="Z1037" i="1"/>
  <c r="AA1037" i="1"/>
  <c r="AB1037" i="1"/>
  <c r="AC1037" i="1"/>
  <c r="AD1037" i="1"/>
  <c r="AE1037" i="1"/>
  <c r="AF1037" i="1"/>
  <c r="AG1037" i="1"/>
  <c r="AH1037" i="1"/>
  <c r="AI1037" i="1"/>
  <c r="AJ1037" i="1"/>
  <c r="AK1037" i="1"/>
  <c r="AL1037" i="1"/>
  <c r="AM1037" i="1"/>
  <c r="AN1037" i="1"/>
  <c r="AO1037" i="1"/>
  <c r="AP1037" i="1"/>
  <c r="AQ1037" i="1"/>
  <c r="AR1037" i="1"/>
  <c r="AS1037" i="1"/>
  <c r="AT1037" i="1"/>
  <c r="AU1037" i="1"/>
  <c r="AV1037" i="1"/>
  <c r="AW1037" i="1"/>
  <c r="AX1037" i="1"/>
  <c r="AY1037" i="1"/>
  <c r="AZ1037" i="1"/>
  <c r="BA1037" i="1"/>
  <c r="BB1037" i="1"/>
  <c r="BC1037" i="1"/>
  <c r="BD1037" i="1"/>
  <c r="BE1037" i="1"/>
  <c r="BF1037" i="1"/>
  <c r="H1038" i="1"/>
  <c r="I1038" i="1"/>
  <c r="J1038" i="1"/>
  <c r="K1038" i="1"/>
  <c r="L1038" i="1"/>
  <c r="M1038" i="1"/>
  <c r="N1038" i="1"/>
  <c r="O1038" i="1"/>
  <c r="P1038" i="1"/>
  <c r="Q1038" i="1"/>
  <c r="R1038" i="1"/>
  <c r="S1038" i="1"/>
  <c r="T1038" i="1"/>
  <c r="U1038" i="1"/>
  <c r="V1038" i="1"/>
  <c r="W1038" i="1"/>
  <c r="X1038" i="1"/>
  <c r="Y1038" i="1"/>
  <c r="Z1038" i="1"/>
  <c r="AA1038" i="1"/>
  <c r="AB1038" i="1"/>
  <c r="AC1038" i="1"/>
  <c r="AD1038" i="1"/>
  <c r="AE1038" i="1"/>
  <c r="AF1038" i="1"/>
  <c r="AG1038" i="1"/>
  <c r="AH1038" i="1"/>
  <c r="AI1038" i="1"/>
  <c r="AJ1038" i="1"/>
  <c r="AK1038" i="1"/>
  <c r="AL1038" i="1"/>
  <c r="AM1038" i="1"/>
  <c r="AN1038" i="1"/>
  <c r="AO1038" i="1"/>
  <c r="AP1038" i="1"/>
  <c r="AQ1038" i="1"/>
  <c r="AR1038" i="1"/>
  <c r="AS1038" i="1"/>
  <c r="AT1038" i="1"/>
  <c r="AU1038" i="1"/>
  <c r="AV1038" i="1"/>
  <c r="AW1038" i="1"/>
  <c r="AX1038" i="1"/>
  <c r="AY1038" i="1"/>
  <c r="AZ1038" i="1"/>
  <c r="BA1038" i="1"/>
  <c r="BB1038" i="1"/>
  <c r="BC1038" i="1"/>
  <c r="BD1038" i="1"/>
  <c r="BE1038" i="1"/>
  <c r="BF1038" i="1"/>
  <c r="H1039" i="1"/>
  <c r="I1039" i="1"/>
  <c r="J1039" i="1"/>
  <c r="K1039" i="1"/>
  <c r="L1039" i="1"/>
  <c r="M1039" i="1"/>
  <c r="N1039" i="1"/>
  <c r="O1039" i="1"/>
  <c r="P1039" i="1"/>
  <c r="Q1039" i="1"/>
  <c r="R1039" i="1"/>
  <c r="S1039" i="1"/>
  <c r="T1039" i="1"/>
  <c r="U1039" i="1"/>
  <c r="V1039" i="1"/>
  <c r="W1039" i="1"/>
  <c r="X1039" i="1"/>
  <c r="Y1039" i="1"/>
  <c r="Z1039" i="1"/>
  <c r="AA1039" i="1"/>
  <c r="AB1039" i="1"/>
  <c r="AC1039" i="1"/>
  <c r="AD1039" i="1"/>
  <c r="AE1039" i="1"/>
  <c r="AF1039" i="1"/>
  <c r="AG1039" i="1"/>
  <c r="AH1039" i="1"/>
  <c r="AI1039" i="1"/>
  <c r="AJ1039" i="1"/>
  <c r="AK1039" i="1"/>
  <c r="AL1039" i="1"/>
  <c r="AM1039" i="1"/>
  <c r="AN1039" i="1"/>
  <c r="AO1039" i="1"/>
  <c r="AP1039" i="1"/>
  <c r="AQ1039" i="1"/>
  <c r="AR1039" i="1"/>
  <c r="AS1039" i="1"/>
  <c r="AT1039" i="1"/>
  <c r="AU1039" i="1"/>
  <c r="AV1039" i="1"/>
  <c r="AW1039" i="1"/>
  <c r="AX1039" i="1"/>
  <c r="AY1039" i="1"/>
  <c r="AZ1039" i="1"/>
  <c r="BA1039" i="1"/>
  <c r="BB1039" i="1"/>
  <c r="BC1039" i="1"/>
  <c r="BD1039" i="1"/>
  <c r="BE1039" i="1"/>
  <c r="BF1039" i="1"/>
  <c r="H1040" i="1"/>
  <c r="I1040" i="1"/>
  <c r="J1040" i="1"/>
  <c r="K1040" i="1"/>
  <c r="L1040" i="1"/>
  <c r="M1040" i="1"/>
  <c r="N1040" i="1"/>
  <c r="O1040" i="1"/>
  <c r="P1040" i="1"/>
  <c r="Q1040" i="1"/>
  <c r="R1040" i="1"/>
  <c r="S1040" i="1"/>
  <c r="T1040" i="1"/>
  <c r="U1040" i="1"/>
  <c r="V1040" i="1"/>
  <c r="W1040" i="1"/>
  <c r="X1040" i="1"/>
  <c r="Y1040" i="1"/>
  <c r="Z1040" i="1"/>
  <c r="AA1040" i="1"/>
  <c r="AB1040" i="1"/>
  <c r="AC1040" i="1"/>
  <c r="AD1040" i="1"/>
  <c r="AE1040" i="1"/>
  <c r="AF1040" i="1"/>
  <c r="AG1040" i="1"/>
  <c r="AH1040" i="1"/>
  <c r="AI1040" i="1"/>
  <c r="AJ1040" i="1"/>
  <c r="AK1040" i="1"/>
  <c r="AL1040" i="1"/>
  <c r="AM1040" i="1"/>
  <c r="AN1040" i="1"/>
  <c r="AO1040" i="1"/>
  <c r="AP1040" i="1"/>
  <c r="AQ1040" i="1"/>
  <c r="AR1040" i="1"/>
  <c r="AS1040" i="1"/>
  <c r="AT1040" i="1"/>
  <c r="AU1040" i="1"/>
  <c r="AV1040" i="1"/>
  <c r="AW1040" i="1"/>
  <c r="AX1040" i="1"/>
  <c r="AY1040" i="1"/>
  <c r="AZ1040" i="1"/>
  <c r="BA1040" i="1"/>
  <c r="BB1040" i="1"/>
  <c r="BC1040" i="1"/>
  <c r="BD1040" i="1"/>
  <c r="BE1040" i="1"/>
  <c r="BF1040" i="1"/>
  <c r="H1041" i="1"/>
  <c r="I1041" i="1"/>
  <c r="J1041" i="1"/>
  <c r="K1041" i="1"/>
  <c r="L1041" i="1"/>
  <c r="M1041" i="1"/>
  <c r="N1041" i="1"/>
  <c r="O1041" i="1"/>
  <c r="P1041" i="1"/>
  <c r="Q1041" i="1"/>
  <c r="R1041" i="1"/>
  <c r="S1041" i="1"/>
  <c r="T1041" i="1"/>
  <c r="U1041" i="1"/>
  <c r="V1041" i="1"/>
  <c r="W1041" i="1"/>
  <c r="X1041" i="1"/>
  <c r="Y1041" i="1"/>
  <c r="Z1041" i="1"/>
  <c r="AA1041" i="1"/>
  <c r="AB1041" i="1"/>
  <c r="AC1041" i="1"/>
  <c r="AD1041" i="1"/>
  <c r="AE1041" i="1"/>
  <c r="AF1041" i="1"/>
  <c r="AG1041" i="1"/>
  <c r="AH1041" i="1"/>
  <c r="AI1041" i="1"/>
  <c r="AJ1041" i="1"/>
  <c r="AK1041" i="1"/>
  <c r="AL1041" i="1"/>
  <c r="AM1041" i="1"/>
  <c r="AN1041" i="1"/>
  <c r="AO1041" i="1"/>
  <c r="AP1041" i="1"/>
  <c r="AQ1041" i="1"/>
  <c r="AR1041" i="1"/>
  <c r="AS1041" i="1"/>
  <c r="AT1041" i="1"/>
  <c r="AU1041" i="1"/>
  <c r="AV1041" i="1"/>
  <c r="AW1041" i="1"/>
  <c r="AX1041" i="1"/>
  <c r="AY1041" i="1"/>
  <c r="AZ1041" i="1"/>
  <c r="BA1041" i="1"/>
  <c r="BB1041" i="1"/>
  <c r="BC1041" i="1"/>
  <c r="BD1041" i="1"/>
  <c r="BE1041" i="1"/>
  <c r="BF1041" i="1"/>
  <c r="H1042" i="1"/>
  <c r="I1042" i="1"/>
  <c r="J1042" i="1"/>
  <c r="K1042" i="1"/>
  <c r="L1042" i="1"/>
  <c r="M1042" i="1"/>
  <c r="N1042" i="1"/>
  <c r="O1042" i="1"/>
  <c r="P1042" i="1"/>
  <c r="Q1042" i="1"/>
  <c r="R1042" i="1"/>
  <c r="S1042" i="1"/>
  <c r="T1042" i="1"/>
  <c r="U1042" i="1"/>
  <c r="V1042" i="1"/>
  <c r="W1042" i="1"/>
  <c r="X1042" i="1"/>
  <c r="Y1042" i="1"/>
  <c r="Z1042" i="1"/>
  <c r="AA1042" i="1"/>
  <c r="AB1042" i="1"/>
  <c r="AC1042" i="1"/>
  <c r="AD1042" i="1"/>
  <c r="AE1042" i="1"/>
  <c r="AF1042" i="1"/>
  <c r="AG1042" i="1"/>
  <c r="AH1042" i="1"/>
  <c r="AI1042" i="1"/>
  <c r="AJ1042" i="1"/>
  <c r="AK1042" i="1"/>
  <c r="AL1042" i="1"/>
  <c r="AM1042" i="1"/>
  <c r="AN1042" i="1"/>
  <c r="AO1042" i="1"/>
  <c r="AP1042" i="1"/>
  <c r="AQ1042" i="1"/>
  <c r="AR1042" i="1"/>
  <c r="AS1042" i="1"/>
  <c r="AT1042" i="1"/>
  <c r="AU1042" i="1"/>
  <c r="AV1042" i="1"/>
  <c r="AW1042" i="1"/>
  <c r="AX1042" i="1"/>
  <c r="AY1042" i="1"/>
  <c r="AZ1042" i="1"/>
  <c r="BA1042" i="1"/>
  <c r="BB1042" i="1"/>
  <c r="BC1042" i="1"/>
  <c r="BD1042" i="1"/>
  <c r="BE1042" i="1"/>
  <c r="BF1042" i="1"/>
  <c r="H1043" i="1"/>
  <c r="I1043" i="1"/>
  <c r="J1043" i="1"/>
  <c r="K1043" i="1"/>
  <c r="L1043" i="1"/>
  <c r="M1043" i="1"/>
  <c r="N1043" i="1"/>
  <c r="O1043" i="1"/>
  <c r="P1043" i="1"/>
  <c r="Q1043" i="1"/>
  <c r="R1043" i="1"/>
  <c r="S1043" i="1"/>
  <c r="T1043" i="1"/>
  <c r="U1043" i="1"/>
  <c r="V1043" i="1"/>
  <c r="W1043" i="1"/>
  <c r="X1043" i="1"/>
  <c r="Y1043" i="1"/>
  <c r="Z1043" i="1"/>
  <c r="AA1043" i="1"/>
  <c r="AB1043" i="1"/>
  <c r="AC1043" i="1"/>
  <c r="AD1043" i="1"/>
  <c r="AE1043" i="1"/>
  <c r="AF1043" i="1"/>
  <c r="AG1043" i="1"/>
  <c r="AH1043" i="1"/>
  <c r="AI1043" i="1"/>
  <c r="AJ1043" i="1"/>
  <c r="AK1043" i="1"/>
  <c r="AL1043" i="1"/>
  <c r="AM1043" i="1"/>
  <c r="AN1043" i="1"/>
  <c r="AO1043" i="1"/>
  <c r="AP1043" i="1"/>
  <c r="AQ1043" i="1"/>
  <c r="AR1043" i="1"/>
  <c r="AS1043" i="1"/>
  <c r="AT1043" i="1"/>
  <c r="AU1043" i="1"/>
  <c r="AV1043" i="1"/>
  <c r="AW1043" i="1"/>
  <c r="AX1043" i="1"/>
  <c r="AY1043" i="1"/>
  <c r="AZ1043" i="1"/>
  <c r="BA1043" i="1"/>
  <c r="BB1043" i="1"/>
  <c r="BC1043" i="1"/>
  <c r="BD1043" i="1"/>
  <c r="BE1043" i="1"/>
  <c r="BF1043" i="1"/>
  <c r="H1044" i="1"/>
  <c r="I1044" i="1"/>
  <c r="J1044" i="1"/>
  <c r="K1044" i="1"/>
  <c r="L1044" i="1"/>
  <c r="M1044" i="1"/>
  <c r="N1044" i="1"/>
  <c r="O1044" i="1"/>
  <c r="P1044" i="1"/>
  <c r="Q1044" i="1"/>
  <c r="R1044" i="1"/>
  <c r="S1044" i="1"/>
  <c r="T1044" i="1"/>
  <c r="U1044" i="1"/>
  <c r="V1044" i="1"/>
  <c r="W1044" i="1"/>
  <c r="X1044" i="1"/>
  <c r="Y1044" i="1"/>
  <c r="Z1044" i="1"/>
  <c r="AA1044" i="1"/>
  <c r="AB1044" i="1"/>
  <c r="AC1044" i="1"/>
  <c r="AD1044" i="1"/>
  <c r="AE1044" i="1"/>
  <c r="AF1044" i="1"/>
  <c r="AG1044" i="1"/>
  <c r="AH1044" i="1"/>
  <c r="AI1044" i="1"/>
  <c r="AJ1044" i="1"/>
  <c r="AK1044" i="1"/>
  <c r="AL1044" i="1"/>
  <c r="AM1044" i="1"/>
  <c r="AN1044" i="1"/>
  <c r="AO1044" i="1"/>
  <c r="AP1044" i="1"/>
  <c r="AQ1044" i="1"/>
  <c r="AR1044" i="1"/>
  <c r="AS1044" i="1"/>
  <c r="AT1044" i="1"/>
  <c r="AU1044" i="1"/>
  <c r="AV1044" i="1"/>
  <c r="AW1044" i="1"/>
  <c r="AX1044" i="1"/>
  <c r="AY1044" i="1"/>
  <c r="AZ1044" i="1"/>
  <c r="BA1044" i="1"/>
  <c r="BB1044" i="1"/>
  <c r="BC1044" i="1"/>
  <c r="BD1044" i="1"/>
  <c r="BE1044" i="1"/>
  <c r="BF1044" i="1"/>
  <c r="H1045" i="1"/>
  <c r="I1045" i="1"/>
  <c r="J1045" i="1"/>
  <c r="K1045" i="1"/>
  <c r="L1045" i="1"/>
  <c r="M1045" i="1"/>
  <c r="N1045" i="1"/>
  <c r="O1045" i="1"/>
  <c r="P1045" i="1"/>
  <c r="Q1045" i="1"/>
  <c r="R1045" i="1"/>
  <c r="S1045" i="1"/>
  <c r="T1045" i="1"/>
  <c r="U1045" i="1"/>
  <c r="V1045" i="1"/>
  <c r="W1045" i="1"/>
  <c r="X1045" i="1"/>
  <c r="Y1045" i="1"/>
  <c r="Z1045" i="1"/>
  <c r="AA1045" i="1"/>
  <c r="AB1045" i="1"/>
  <c r="AC1045" i="1"/>
  <c r="AD1045" i="1"/>
  <c r="AE1045" i="1"/>
  <c r="AF1045" i="1"/>
  <c r="AG1045" i="1"/>
  <c r="AH1045" i="1"/>
  <c r="AI1045" i="1"/>
  <c r="AJ1045" i="1"/>
  <c r="AK1045" i="1"/>
  <c r="AL1045" i="1"/>
  <c r="AM1045" i="1"/>
  <c r="AN1045" i="1"/>
  <c r="AO1045" i="1"/>
  <c r="AP1045" i="1"/>
  <c r="AQ1045" i="1"/>
  <c r="AR1045" i="1"/>
  <c r="AS1045" i="1"/>
  <c r="AT1045" i="1"/>
  <c r="AU1045" i="1"/>
  <c r="AV1045" i="1"/>
  <c r="AW1045" i="1"/>
  <c r="AX1045" i="1"/>
  <c r="AY1045" i="1"/>
  <c r="AZ1045" i="1"/>
  <c r="BA1045" i="1"/>
  <c r="BB1045" i="1"/>
  <c r="BC1045" i="1"/>
  <c r="BD1045" i="1"/>
  <c r="BE1045" i="1"/>
  <c r="BF1045" i="1"/>
  <c r="H1046" i="1"/>
  <c r="I1046" i="1"/>
  <c r="J1046" i="1"/>
  <c r="K1046" i="1"/>
  <c r="L1046" i="1"/>
  <c r="M1046" i="1"/>
  <c r="N1046" i="1"/>
  <c r="O1046" i="1"/>
  <c r="P1046" i="1"/>
  <c r="Q1046" i="1"/>
  <c r="R1046" i="1"/>
  <c r="S1046" i="1"/>
  <c r="T1046" i="1"/>
  <c r="U1046" i="1"/>
  <c r="V1046" i="1"/>
  <c r="W1046" i="1"/>
  <c r="X1046" i="1"/>
  <c r="Y1046" i="1"/>
  <c r="Z1046" i="1"/>
  <c r="AA1046" i="1"/>
  <c r="AB1046" i="1"/>
  <c r="AC1046" i="1"/>
  <c r="AD1046" i="1"/>
  <c r="AE1046" i="1"/>
  <c r="AF1046" i="1"/>
  <c r="AG1046" i="1"/>
  <c r="AH1046" i="1"/>
  <c r="AI1046" i="1"/>
  <c r="AJ1046" i="1"/>
  <c r="AK1046" i="1"/>
  <c r="AL1046" i="1"/>
  <c r="AM1046" i="1"/>
  <c r="AN1046" i="1"/>
  <c r="AO1046" i="1"/>
  <c r="AP1046" i="1"/>
  <c r="AQ1046" i="1"/>
  <c r="AR1046" i="1"/>
  <c r="AS1046" i="1"/>
  <c r="AT1046" i="1"/>
  <c r="AU1046" i="1"/>
  <c r="AV1046" i="1"/>
  <c r="AW1046" i="1"/>
  <c r="AX1046" i="1"/>
  <c r="AY1046" i="1"/>
  <c r="AZ1046" i="1"/>
  <c r="BA1046" i="1"/>
  <c r="BB1046" i="1"/>
  <c r="BC1046" i="1"/>
  <c r="BD1046" i="1"/>
  <c r="BE1046" i="1"/>
  <c r="BF1046" i="1"/>
  <c r="H1047" i="1"/>
  <c r="I1047" i="1"/>
  <c r="J1047" i="1"/>
  <c r="K1047" i="1"/>
  <c r="L1047" i="1"/>
  <c r="M1047" i="1"/>
  <c r="N1047" i="1"/>
  <c r="O1047" i="1"/>
  <c r="P1047" i="1"/>
  <c r="Q1047" i="1"/>
  <c r="R1047" i="1"/>
  <c r="S1047" i="1"/>
  <c r="T1047" i="1"/>
  <c r="U1047" i="1"/>
  <c r="V1047" i="1"/>
  <c r="W1047" i="1"/>
  <c r="X1047" i="1"/>
  <c r="Y1047" i="1"/>
  <c r="Z1047" i="1"/>
  <c r="AA1047" i="1"/>
  <c r="AB1047" i="1"/>
  <c r="AC1047" i="1"/>
  <c r="AD1047" i="1"/>
  <c r="AE1047" i="1"/>
  <c r="AF1047" i="1"/>
  <c r="AG1047" i="1"/>
  <c r="AH1047" i="1"/>
  <c r="AI1047" i="1"/>
  <c r="AJ1047" i="1"/>
  <c r="AK1047" i="1"/>
  <c r="AL1047" i="1"/>
  <c r="AM1047" i="1"/>
  <c r="AN1047" i="1"/>
  <c r="AO1047" i="1"/>
  <c r="AP1047" i="1"/>
  <c r="AQ1047" i="1"/>
  <c r="AR1047" i="1"/>
  <c r="AS1047" i="1"/>
  <c r="AT1047" i="1"/>
  <c r="AU1047" i="1"/>
  <c r="AV1047" i="1"/>
  <c r="AW1047" i="1"/>
  <c r="AX1047" i="1"/>
  <c r="AY1047" i="1"/>
  <c r="AZ1047" i="1"/>
  <c r="BA1047" i="1"/>
  <c r="BB1047" i="1"/>
  <c r="BC1047" i="1"/>
  <c r="BD1047" i="1"/>
  <c r="BE1047" i="1"/>
  <c r="BF1047" i="1"/>
  <c r="H1048" i="1"/>
  <c r="I1048" i="1"/>
  <c r="J1048" i="1"/>
  <c r="K1048" i="1"/>
  <c r="L1048" i="1"/>
  <c r="M1048" i="1"/>
  <c r="N1048" i="1"/>
  <c r="O1048" i="1"/>
  <c r="P1048" i="1"/>
  <c r="Q1048" i="1"/>
  <c r="R1048" i="1"/>
  <c r="S1048" i="1"/>
  <c r="T1048" i="1"/>
  <c r="U1048" i="1"/>
  <c r="V1048" i="1"/>
  <c r="W1048" i="1"/>
  <c r="X1048" i="1"/>
  <c r="Y1048" i="1"/>
  <c r="Z1048" i="1"/>
  <c r="AA1048" i="1"/>
  <c r="AB1048" i="1"/>
  <c r="AC1048" i="1"/>
  <c r="AD1048" i="1"/>
  <c r="AE1048" i="1"/>
  <c r="AF1048" i="1"/>
  <c r="AG1048" i="1"/>
  <c r="AH1048" i="1"/>
  <c r="AI1048" i="1"/>
  <c r="AJ1048" i="1"/>
  <c r="AK1048" i="1"/>
  <c r="AL1048" i="1"/>
  <c r="AM1048" i="1"/>
  <c r="AN1048" i="1"/>
  <c r="AO1048" i="1"/>
  <c r="AP1048" i="1"/>
  <c r="AQ1048" i="1"/>
  <c r="AR1048" i="1"/>
  <c r="AS1048" i="1"/>
  <c r="AT1048" i="1"/>
  <c r="AU1048" i="1"/>
  <c r="AV1048" i="1"/>
  <c r="AW1048" i="1"/>
  <c r="AX1048" i="1"/>
  <c r="AY1048" i="1"/>
  <c r="AZ1048" i="1"/>
  <c r="BA1048" i="1"/>
  <c r="BB1048" i="1"/>
  <c r="BC1048" i="1"/>
  <c r="BD1048" i="1"/>
  <c r="BE1048" i="1"/>
  <c r="BF1048" i="1"/>
  <c r="H1049" i="1"/>
  <c r="I1049" i="1"/>
  <c r="J1049" i="1"/>
  <c r="K1049" i="1"/>
  <c r="L1049" i="1"/>
  <c r="M1049" i="1"/>
  <c r="N1049" i="1"/>
  <c r="O1049" i="1"/>
  <c r="P1049" i="1"/>
  <c r="Q1049" i="1"/>
  <c r="R1049" i="1"/>
  <c r="S1049" i="1"/>
  <c r="T1049" i="1"/>
  <c r="U1049" i="1"/>
  <c r="V1049" i="1"/>
  <c r="W1049" i="1"/>
  <c r="X1049" i="1"/>
  <c r="Y1049" i="1"/>
  <c r="Z1049" i="1"/>
  <c r="AA1049" i="1"/>
  <c r="AB1049" i="1"/>
  <c r="AC1049" i="1"/>
  <c r="AD1049" i="1"/>
  <c r="AE1049" i="1"/>
  <c r="AF1049" i="1"/>
  <c r="AG1049" i="1"/>
  <c r="AH1049" i="1"/>
  <c r="AI1049" i="1"/>
  <c r="AJ1049" i="1"/>
  <c r="AK1049" i="1"/>
  <c r="AL1049" i="1"/>
  <c r="AM1049" i="1"/>
  <c r="AN1049" i="1"/>
  <c r="AO1049" i="1"/>
  <c r="AP1049" i="1"/>
  <c r="AQ1049" i="1"/>
  <c r="AR1049" i="1"/>
  <c r="AS1049" i="1"/>
  <c r="AT1049" i="1"/>
  <c r="AU1049" i="1"/>
  <c r="AV1049" i="1"/>
  <c r="AW1049" i="1"/>
  <c r="AX1049" i="1"/>
  <c r="AY1049" i="1"/>
  <c r="AZ1049" i="1"/>
  <c r="BA1049" i="1"/>
  <c r="BB1049" i="1"/>
  <c r="BC1049" i="1"/>
  <c r="BD1049" i="1"/>
  <c r="BE1049" i="1"/>
  <c r="BF1049" i="1"/>
  <c r="H1050" i="1"/>
  <c r="I1050" i="1"/>
  <c r="J1050" i="1"/>
  <c r="K1050" i="1"/>
  <c r="L1050" i="1"/>
  <c r="M1050" i="1"/>
  <c r="N1050" i="1"/>
  <c r="O1050" i="1"/>
  <c r="P1050" i="1"/>
  <c r="Q1050" i="1"/>
  <c r="R1050" i="1"/>
  <c r="S1050" i="1"/>
  <c r="T1050" i="1"/>
  <c r="U1050" i="1"/>
  <c r="V1050" i="1"/>
  <c r="W1050" i="1"/>
  <c r="X1050" i="1"/>
  <c r="Y1050" i="1"/>
  <c r="Z1050" i="1"/>
  <c r="AA1050" i="1"/>
  <c r="AB1050" i="1"/>
  <c r="AC1050" i="1"/>
  <c r="AD1050" i="1"/>
  <c r="AE1050" i="1"/>
  <c r="AF1050" i="1"/>
  <c r="AG1050" i="1"/>
  <c r="AH1050" i="1"/>
  <c r="AI1050" i="1"/>
  <c r="AJ1050" i="1"/>
  <c r="AK1050" i="1"/>
  <c r="AL1050" i="1"/>
  <c r="AM1050" i="1"/>
  <c r="AN1050" i="1"/>
  <c r="AO1050" i="1"/>
  <c r="AP1050" i="1"/>
  <c r="AQ1050" i="1"/>
  <c r="AR1050" i="1"/>
  <c r="AS1050" i="1"/>
  <c r="AT1050" i="1"/>
  <c r="AU1050" i="1"/>
  <c r="AV1050" i="1"/>
  <c r="AW1050" i="1"/>
  <c r="AX1050" i="1"/>
  <c r="AY1050" i="1"/>
  <c r="AZ1050" i="1"/>
  <c r="BA1050" i="1"/>
  <c r="BB1050" i="1"/>
  <c r="BC1050" i="1"/>
  <c r="BD1050" i="1"/>
  <c r="BE1050" i="1"/>
  <c r="BF1050" i="1"/>
  <c r="H1051" i="1"/>
  <c r="I1051" i="1"/>
  <c r="J1051" i="1"/>
  <c r="K1051" i="1"/>
  <c r="L1051" i="1"/>
  <c r="M1051" i="1"/>
  <c r="N1051" i="1"/>
  <c r="O1051" i="1"/>
  <c r="P1051" i="1"/>
  <c r="Q1051" i="1"/>
  <c r="R1051" i="1"/>
  <c r="S1051" i="1"/>
  <c r="T1051" i="1"/>
  <c r="U1051" i="1"/>
  <c r="V1051" i="1"/>
  <c r="W1051" i="1"/>
  <c r="X1051" i="1"/>
  <c r="Y1051" i="1"/>
  <c r="Z1051" i="1"/>
  <c r="AA1051" i="1"/>
  <c r="AB1051" i="1"/>
  <c r="AC1051" i="1"/>
  <c r="AD1051" i="1"/>
  <c r="AE1051" i="1"/>
  <c r="AF1051" i="1"/>
  <c r="AG1051" i="1"/>
  <c r="AH1051" i="1"/>
  <c r="AI1051" i="1"/>
  <c r="AJ1051" i="1"/>
  <c r="AK1051" i="1"/>
  <c r="AL1051" i="1"/>
  <c r="AM1051" i="1"/>
  <c r="AN1051" i="1"/>
  <c r="AO1051" i="1"/>
  <c r="AP1051" i="1"/>
  <c r="AQ1051" i="1"/>
  <c r="AR1051" i="1"/>
  <c r="AS1051" i="1"/>
  <c r="AT1051" i="1"/>
  <c r="AU1051" i="1"/>
  <c r="AV1051" i="1"/>
  <c r="AW1051" i="1"/>
  <c r="AX1051" i="1"/>
  <c r="AY1051" i="1"/>
  <c r="AZ1051" i="1"/>
  <c r="BA1051" i="1"/>
  <c r="BB1051" i="1"/>
  <c r="BC1051" i="1"/>
  <c r="BD1051" i="1"/>
  <c r="BE1051" i="1"/>
  <c r="BF1051" i="1"/>
  <c r="H1052" i="1"/>
  <c r="I1052" i="1"/>
  <c r="J1052" i="1"/>
  <c r="K1052" i="1"/>
  <c r="L1052" i="1"/>
  <c r="M1052" i="1"/>
  <c r="N1052" i="1"/>
  <c r="O1052" i="1"/>
  <c r="P1052" i="1"/>
  <c r="Q1052" i="1"/>
  <c r="R1052" i="1"/>
  <c r="S1052" i="1"/>
  <c r="T1052" i="1"/>
  <c r="U1052" i="1"/>
  <c r="V1052" i="1"/>
  <c r="W1052" i="1"/>
  <c r="X1052" i="1"/>
  <c r="Y1052" i="1"/>
  <c r="Z1052" i="1"/>
  <c r="AA1052" i="1"/>
  <c r="AB1052" i="1"/>
  <c r="AC1052" i="1"/>
  <c r="AD1052" i="1"/>
  <c r="AE1052" i="1"/>
  <c r="AF1052" i="1"/>
  <c r="AG1052" i="1"/>
  <c r="AH1052" i="1"/>
  <c r="AI1052" i="1"/>
  <c r="AJ1052" i="1"/>
  <c r="AK1052" i="1"/>
  <c r="AL1052" i="1"/>
  <c r="AM1052" i="1"/>
  <c r="AN1052" i="1"/>
  <c r="AO1052" i="1"/>
  <c r="AP1052" i="1"/>
  <c r="AQ1052" i="1"/>
  <c r="AR1052" i="1"/>
  <c r="AS1052" i="1"/>
  <c r="AT1052" i="1"/>
  <c r="AU1052" i="1"/>
  <c r="AV1052" i="1"/>
  <c r="AW1052" i="1"/>
  <c r="AX1052" i="1"/>
  <c r="AY1052" i="1"/>
  <c r="AZ1052" i="1"/>
  <c r="BA1052" i="1"/>
  <c r="BB1052" i="1"/>
  <c r="BC1052" i="1"/>
  <c r="BD1052" i="1"/>
  <c r="BE1052" i="1"/>
  <c r="BF1052" i="1"/>
  <c r="H1053" i="1"/>
  <c r="I1053" i="1"/>
  <c r="J1053" i="1"/>
  <c r="K1053" i="1"/>
  <c r="L1053" i="1"/>
  <c r="M1053" i="1"/>
  <c r="N1053" i="1"/>
  <c r="O1053" i="1"/>
  <c r="P1053" i="1"/>
  <c r="Q1053" i="1"/>
  <c r="R1053" i="1"/>
  <c r="S1053" i="1"/>
  <c r="T1053" i="1"/>
  <c r="U1053" i="1"/>
  <c r="V1053" i="1"/>
  <c r="W1053" i="1"/>
  <c r="X1053" i="1"/>
  <c r="Y1053" i="1"/>
  <c r="Z1053" i="1"/>
  <c r="AA1053" i="1"/>
  <c r="AB1053" i="1"/>
  <c r="AC1053" i="1"/>
  <c r="AD1053" i="1"/>
  <c r="AE1053" i="1"/>
  <c r="AF1053" i="1"/>
  <c r="AG1053" i="1"/>
  <c r="AH1053" i="1"/>
  <c r="AI1053" i="1"/>
  <c r="AJ1053" i="1"/>
  <c r="AK1053" i="1"/>
  <c r="AL1053" i="1"/>
  <c r="AM1053" i="1"/>
  <c r="AN1053" i="1"/>
  <c r="AO1053" i="1"/>
  <c r="AP1053" i="1"/>
  <c r="AQ1053" i="1"/>
  <c r="AR1053" i="1"/>
  <c r="AS1053" i="1"/>
  <c r="AT1053" i="1"/>
  <c r="AU1053" i="1"/>
  <c r="AV1053" i="1"/>
  <c r="AW1053" i="1"/>
  <c r="AX1053" i="1"/>
  <c r="AY1053" i="1"/>
  <c r="AZ1053" i="1"/>
  <c r="BA1053" i="1"/>
  <c r="BB1053" i="1"/>
  <c r="BC1053" i="1"/>
  <c r="BD1053" i="1"/>
  <c r="BE1053" i="1"/>
  <c r="BF1053" i="1"/>
  <c r="H1054" i="1"/>
  <c r="I1054" i="1"/>
  <c r="J1054" i="1"/>
  <c r="K1054" i="1"/>
  <c r="L1054" i="1"/>
  <c r="M1054" i="1"/>
  <c r="N1054" i="1"/>
  <c r="O1054" i="1"/>
  <c r="P1054" i="1"/>
  <c r="Q1054" i="1"/>
  <c r="R1054" i="1"/>
  <c r="S1054" i="1"/>
  <c r="T1054" i="1"/>
  <c r="U1054" i="1"/>
  <c r="V1054" i="1"/>
  <c r="W1054" i="1"/>
  <c r="X1054" i="1"/>
  <c r="Y1054" i="1"/>
  <c r="Z1054" i="1"/>
  <c r="AA1054" i="1"/>
  <c r="AB1054" i="1"/>
  <c r="AC1054" i="1"/>
  <c r="AD1054" i="1"/>
  <c r="AE1054" i="1"/>
  <c r="AF1054" i="1"/>
  <c r="AG1054" i="1"/>
  <c r="AH1054" i="1"/>
  <c r="AI1054" i="1"/>
  <c r="AJ1054" i="1"/>
  <c r="AK1054" i="1"/>
  <c r="AL1054" i="1"/>
  <c r="AM1054" i="1"/>
  <c r="AN1054" i="1"/>
  <c r="AO1054" i="1"/>
  <c r="AP1054" i="1"/>
  <c r="AQ1054" i="1"/>
  <c r="AR1054" i="1"/>
  <c r="AS1054" i="1"/>
  <c r="AT1054" i="1"/>
  <c r="AU1054" i="1"/>
  <c r="AV1054" i="1"/>
  <c r="AW1054" i="1"/>
  <c r="AX1054" i="1"/>
  <c r="AY1054" i="1"/>
  <c r="AZ1054" i="1"/>
  <c r="BA1054" i="1"/>
  <c r="BB1054" i="1"/>
  <c r="BC1054" i="1"/>
  <c r="BD1054" i="1"/>
  <c r="BE1054" i="1"/>
  <c r="BF1054" i="1"/>
  <c r="H1055" i="1"/>
  <c r="I1055" i="1"/>
  <c r="J1055" i="1"/>
  <c r="K1055" i="1"/>
  <c r="L1055" i="1"/>
  <c r="M1055" i="1"/>
  <c r="N1055" i="1"/>
  <c r="O1055" i="1"/>
  <c r="P1055" i="1"/>
  <c r="Q1055" i="1"/>
  <c r="R1055" i="1"/>
  <c r="S1055" i="1"/>
  <c r="T1055" i="1"/>
  <c r="U1055" i="1"/>
  <c r="V1055" i="1"/>
  <c r="W1055" i="1"/>
  <c r="X1055" i="1"/>
  <c r="Y1055" i="1"/>
  <c r="Z1055" i="1"/>
  <c r="AA1055" i="1"/>
  <c r="AB1055" i="1"/>
  <c r="AC1055" i="1"/>
  <c r="AD1055" i="1"/>
  <c r="AE1055" i="1"/>
  <c r="AF1055" i="1"/>
  <c r="AG1055" i="1"/>
  <c r="AH1055" i="1"/>
  <c r="AI1055" i="1"/>
  <c r="AJ1055" i="1"/>
  <c r="AK1055" i="1"/>
  <c r="AL1055" i="1"/>
  <c r="AM1055" i="1"/>
  <c r="AN1055" i="1"/>
  <c r="AO1055" i="1"/>
  <c r="AP1055" i="1"/>
  <c r="AQ1055" i="1"/>
  <c r="AR1055" i="1"/>
  <c r="AS1055" i="1"/>
  <c r="AT1055" i="1"/>
  <c r="AU1055" i="1"/>
  <c r="AV1055" i="1"/>
  <c r="AW1055" i="1"/>
  <c r="AX1055" i="1"/>
  <c r="AY1055" i="1"/>
  <c r="AZ1055" i="1"/>
  <c r="BA1055" i="1"/>
  <c r="BB1055" i="1"/>
  <c r="BC1055" i="1"/>
  <c r="BD1055" i="1"/>
  <c r="BE1055" i="1"/>
  <c r="BF1055" i="1"/>
  <c r="H1056" i="1"/>
  <c r="I1056" i="1"/>
  <c r="J1056" i="1"/>
  <c r="K1056" i="1"/>
  <c r="L1056" i="1"/>
  <c r="M1056" i="1"/>
  <c r="N1056" i="1"/>
  <c r="O1056" i="1"/>
  <c r="P1056" i="1"/>
  <c r="Q1056" i="1"/>
  <c r="R1056" i="1"/>
  <c r="S1056" i="1"/>
  <c r="T1056" i="1"/>
  <c r="U1056" i="1"/>
  <c r="V1056" i="1"/>
  <c r="W1056" i="1"/>
  <c r="X1056" i="1"/>
  <c r="Y1056" i="1"/>
  <c r="Z1056" i="1"/>
  <c r="AA1056" i="1"/>
  <c r="AB1056" i="1"/>
  <c r="AC1056" i="1"/>
  <c r="AD1056" i="1"/>
  <c r="AE1056" i="1"/>
  <c r="AF1056" i="1"/>
  <c r="AG1056" i="1"/>
  <c r="AH1056" i="1"/>
  <c r="AI1056" i="1"/>
  <c r="AJ1056" i="1"/>
  <c r="AK1056" i="1"/>
  <c r="AL1056" i="1"/>
  <c r="AM1056" i="1"/>
  <c r="AN1056" i="1"/>
  <c r="AO1056" i="1"/>
  <c r="AP1056" i="1"/>
  <c r="AQ1056" i="1"/>
  <c r="AR1056" i="1"/>
  <c r="AS1056" i="1"/>
  <c r="AT1056" i="1"/>
  <c r="AU1056" i="1"/>
  <c r="AV1056" i="1"/>
  <c r="AW1056" i="1"/>
  <c r="AX1056" i="1"/>
  <c r="AY1056" i="1"/>
  <c r="AZ1056" i="1"/>
  <c r="BA1056" i="1"/>
  <c r="BB1056" i="1"/>
  <c r="BC1056" i="1"/>
  <c r="BD1056" i="1"/>
  <c r="BE1056" i="1"/>
  <c r="BF1056" i="1"/>
  <c r="H1057" i="1"/>
  <c r="I1057" i="1"/>
  <c r="J1057" i="1"/>
  <c r="K1057" i="1"/>
  <c r="L1057" i="1"/>
  <c r="M1057" i="1"/>
  <c r="N1057" i="1"/>
  <c r="O1057" i="1"/>
  <c r="P1057" i="1"/>
  <c r="Q1057" i="1"/>
  <c r="R1057" i="1"/>
  <c r="S1057" i="1"/>
  <c r="T1057" i="1"/>
  <c r="U1057" i="1"/>
  <c r="V1057" i="1"/>
  <c r="W1057" i="1"/>
  <c r="X1057" i="1"/>
  <c r="Y1057" i="1"/>
  <c r="Z1057" i="1"/>
  <c r="AA1057" i="1"/>
  <c r="AB1057" i="1"/>
  <c r="AC1057" i="1"/>
  <c r="AD1057" i="1"/>
  <c r="AE1057" i="1"/>
  <c r="AF1057" i="1"/>
  <c r="AG1057" i="1"/>
  <c r="AH1057" i="1"/>
  <c r="AI1057" i="1"/>
  <c r="AJ1057" i="1"/>
  <c r="AK1057" i="1"/>
  <c r="AL1057" i="1"/>
  <c r="AM1057" i="1"/>
  <c r="AN1057" i="1"/>
  <c r="AO1057" i="1"/>
  <c r="AP1057" i="1"/>
  <c r="AQ1057" i="1"/>
  <c r="AR1057" i="1"/>
  <c r="AS1057" i="1"/>
  <c r="AT1057" i="1"/>
  <c r="AU1057" i="1"/>
  <c r="AV1057" i="1"/>
  <c r="AW1057" i="1"/>
  <c r="AX1057" i="1"/>
  <c r="AY1057" i="1"/>
  <c r="AZ1057" i="1"/>
  <c r="BA1057" i="1"/>
  <c r="BB1057" i="1"/>
  <c r="BC1057" i="1"/>
  <c r="BD1057" i="1"/>
  <c r="BE1057" i="1"/>
  <c r="BF1057" i="1"/>
  <c r="H1058" i="1"/>
  <c r="I1058" i="1"/>
  <c r="J1058" i="1"/>
  <c r="K1058" i="1"/>
  <c r="L1058" i="1"/>
  <c r="M1058" i="1"/>
  <c r="N1058" i="1"/>
  <c r="O1058" i="1"/>
  <c r="P1058" i="1"/>
  <c r="Q1058" i="1"/>
  <c r="R1058" i="1"/>
  <c r="S1058" i="1"/>
  <c r="T1058" i="1"/>
  <c r="U1058" i="1"/>
  <c r="V1058" i="1"/>
  <c r="W1058" i="1"/>
  <c r="X1058" i="1"/>
  <c r="Y1058" i="1"/>
  <c r="Z1058" i="1"/>
  <c r="AA1058" i="1"/>
  <c r="AB1058" i="1"/>
  <c r="AC1058" i="1"/>
  <c r="AD1058" i="1"/>
  <c r="AE1058" i="1"/>
  <c r="AF1058" i="1"/>
  <c r="AG1058" i="1"/>
  <c r="AH1058" i="1"/>
  <c r="AI1058" i="1"/>
  <c r="AJ1058" i="1"/>
  <c r="AK1058" i="1"/>
  <c r="AL1058" i="1"/>
  <c r="AM1058" i="1"/>
  <c r="AN1058" i="1"/>
  <c r="AO1058" i="1"/>
  <c r="AP1058" i="1"/>
  <c r="AQ1058" i="1"/>
  <c r="AR1058" i="1"/>
  <c r="AS1058" i="1"/>
  <c r="AT1058" i="1"/>
  <c r="AU1058" i="1"/>
  <c r="AV1058" i="1"/>
  <c r="AW1058" i="1"/>
  <c r="AX1058" i="1"/>
  <c r="AY1058" i="1"/>
  <c r="AZ1058" i="1"/>
  <c r="BA1058" i="1"/>
  <c r="BB1058" i="1"/>
  <c r="BC1058" i="1"/>
  <c r="BD1058" i="1"/>
  <c r="BE1058" i="1"/>
  <c r="BF1058" i="1"/>
  <c r="H1059" i="1"/>
  <c r="I1059" i="1"/>
  <c r="J1059" i="1"/>
  <c r="K1059" i="1"/>
  <c r="L1059" i="1"/>
  <c r="M1059" i="1"/>
  <c r="N1059" i="1"/>
  <c r="O1059" i="1"/>
  <c r="P1059" i="1"/>
  <c r="Q1059" i="1"/>
  <c r="R1059" i="1"/>
  <c r="S1059" i="1"/>
  <c r="T1059" i="1"/>
  <c r="U1059" i="1"/>
  <c r="V1059" i="1"/>
  <c r="W1059" i="1"/>
  <c r="X1059" i="1"/>
  <c r="Y1059" i="1"/>
  <c r="Z1059" i="1"/>
  <c r="AA1059" i="1"/>
  <c r="AB1059" i="1"/>
  <c r="AC1059" i="1"/>
  <c r="AD1059" i="1"/>
  <c r="AE1059" i="1"/>
  <c r="AF1059" i="1"/>
  <c r="AG1059" i="1"/>
  <c r="AH1059" i="1"/>
  <c r="AI1059" i="1"/>
  <c r="AJ1059" i="1"/>
  <c r="AK1059" i="1"/>
  <c r="AL1059" i="1"/>
  <c r="AM1059" i="1"/>
  <c r="AN1059" i="1"/>
  <c r="AO1059" i="1"/>
  <c r="AP1059" i="1"/>
  <c r="AQ1059" i="1"/>
  <c r="AR1059" i="1"/>
  <c r="AS1059" i="1"/>
  <c r="AT1059" i="1"/>
  <c r="AU1059" i="1"/>
  <c r="AV1059" i="1"/>
  <c r="AW1059" i="1"/>
  <c r="AX1059" i="1"/>
  <c r="AY1059" i="1"/>
  <c r="AZ1059" i="1"/>
  <c r="BA1059" i="1"/>
  <c r="BB1059" i="1"/>
  <c r="BC1059" i="1"/>
  <c r="BD1059" i="1"/>
  <c r="BE1059" i="1"/>
  <c r="BF1059" i="1"/>
  <c r="H1060" i="1"/>
  <c r="I1060" i="1"/>
  <c r="J1060" i="1"/>
  <c r="K1060" i="1"/>
  <c r="L1060" i="1"/>
  <c r="M1060" i="1"/>
  <c r="N1060" i="1"/>
  <c r="O1060" i="1"/>
  <c r="P1060" i="1"/>
  <c r="Q1060" i="1"/>
  <c r="R1060" i="1"/>
  <c r="S1060" i="1"/>
  <c r="T1060" i="1"/>
  <c r="U1060" i="1"/>
  <c r="V1060" i="1"/>
  <c r="W1060" i="1"/>
  <c r="X1060" i="1"/>
  <c r="Y1060" i="1"/>
  <c r="Z1060" i="1"/>
  <c r="AA1060" i="1"/>
  <c r="AB1060" i="1"/>
  <c r="AC1060" i="1"/>
  <c r="AD1060" i="1"/>
  <c r="AE1060" i="1"/>
  <c r="AF1060" i="1"/>
  <c r="AG1060" i="1"/>
  <c r="AH1060" i="1"/>
  <c r="AI1060" i="1"/>
  <c r="AJ1060" i="1"/>
  <c r="AK1060" i="1"/>
  <c r="AL1060" i="1"/>
  <c r="AM1060" i="1"/>
  <c r="AN1060" i="1"/>
  <c r="AO1060" i="1"/>
  <c r="AP1060" i="1"/>
  <c r="AQ1060" i="1"/>
  <c r="AR1060" i="1"/>
  <c r="AS1060" i="1"/>
  <c r="AT1060" i="1"/>
  <c r="AU1060" i="1"/>
  <c r="AV1060" i="1"/>
  <c r="AW1060" i="1"/>
  <c r="AX1060" i="1"/>
  <c r="AY1060" i="1"/>
  <c r="AZ1060" i="1"/>
  <c r="BA1060" i="1"/>
  <c r="BB1060" i="1"/>
  <c r="BC1060" i="1"/>
  <c r="BD1060" i="1"/>
  <c r="BE1060" i="1"/>
  <c r="BF1060" i="1"/>
  <c r="H1061" i="1"/>
  <c r="I1061" i="1"/>
  <c r="J1061" i="1"/>
  <c r="K1061" i="1"/>
  <c r="L1061" i="1"/>
  <c r="M1061" i="1"/>
  <c r="N1061" i="1"/>
  <c r="O1061" i="1"/>
  <c r="P1061" i="1"/>
  <c r="Q1061" i="1"/>
  <c r="R1061" i="1"/>
  <c r="S1061" i="1"/>
  <c r="T1061" i="1"/>
  <c r="U1061" i="1"/>
  <c r="V1061" i="1"/>
  <c r="W1061" i="1"/>
  <c r="X1061" i="1"/>
  <c r="Y1061" i="1"/>
  <c r="Z1061" i="1"/>
  <c r="AA1061" i="1"/>
  <c r="AB1061" i="1"/>
  <c r="AC1061" i="1"/>
  <c r="AD1061" i="1"/>
  <c r="AE1061" i="1"/>
  <c r="AF1061" i="1"/>
  <c r="AG1061" i="1"/>
  <c r="AH1061" i="1"/>
  <c r="AI1061" i="1"/>
  <c r="AJ1061" i="1"/>
  <c r="AK1061" i="1"/>
  <c r="AL1061" i="1"/>
  <c r="AM1061" i="1"/>
  <c r="AN1061" i="1"/>
  <c r="AO1061" i="1"/>
  <c r="AP1061" i="1"/>
  <c r="AQ1061" i="1"/>
  <c r="AR1061" i="1"/>
  <c r="AS1061" i="1"/>
  <c r="AT1061" i="1"/>
  <c r="AU1061" i="1"/>
  <c r="AV1061" i="1"/>
  <c r="AW1061" i="1"/>
  <c r="AX1061" i="1"/>
  <c r="AY1061" i="1"/>
  <c r="AZ1061" i="1"/>
  <c r="BA1061" i="1"/>
  <c r="BB1061" i="1"/>
  <c r="BC1061" i="1"/>
  <c r="BD1061" i="1"/>
  <c r="BE1061" i="1"/>
  <c r="BF1061" i="1"/>
  <c r="H1062" i="1"/>
  <c r="I1062" i="1"/>
  <c r="J1062" i="1"/>
  <c r="K1062" i="1"/>
  <c r="L1062" i="1"/>
  <c r="M1062" i="1"/>
  <c r="N1062" i="1"/>
  <c r="O1062" i="1"/>
  <c r="P1062" i="1"/>
  <c r="Q1062" i="1"/>
  <c r="R1062" i="1"/>
  <c r="S1062" i="1"/>
  <c r="T1062" i="1"/>
  <c r="U1062" i="1"/>
  <c r="V1062" i="1"/>
  <c r="W1062" i="1"/>
  <c r="X1062" i="1"/>
  <c r="Y1062" i="1"/>
  <c r="Z1062" i="1"/>
  <c r="AA1062" i="1"/>
  <c r="AB1062" i="1"/>
  <c r="AC1062" i="1"/>
  <c r="AD1062" i="1"/>
  <c r="AE1062" i="1"/>
  <c r="AF1062" i="1"/>
  <c r="AG1062" i="1"/>
  <c r="AH1062" i="1"/>
  <c r="AI1062" i="1"/>
  <c r="AJ1062" i="1"/>
  <c r="AK1062" i="1"/>
  <c r="AL1062" i="1"/>
  <c r="AM1062" i="1"/>
  <c r="AN1062" i="1"/>
  <c r="AO1062" i="1"/>
  <c r="AP1062" i="1"/>
  <c r="AQ1062" i="1"/>
  <c r="AR1062" i="1"/>
  <c r="AS1062" i="1"/>
  <c r="AT1062" i="1"/>
  <c r="AU1062" i="1"/>
  <c r="AV1062" i="1"/>
  <c r="AW1062" i="1"/>
  <c r="AX1062" i="1"/>
  <c r="AY1062" i="1"/>
  <c r="AZ1062" i="1"/>
  <c r="BA1062" i="1"/>
  <c r="BB1062" i="1"/>
  <c r="BC1062" i="1"/>
  <c r="BD1062" i="1"/>
  <c r="BE1062" i="1"/>
  <c r="BF1062" i="1"/>
  <c r="H1063" i="1"/>
  <c r="I1063" i="1"/>
  <c r="J1063" i="1"/>
  <c r="K1063" i="1"/>
  <c r="L1063" i="1"/>
  <c r="M1063" i="1"/>
  <c r="N1063" i="1"/>
  <c r="O1063" i="1"/>
  <c r="P1063" i="1"/>
  <c r="Q1063" i="1"/>
  <c r="R1063" i="1"/>
  <c r="S1063" i="1"/>
  <c r="T1063" i="1"/>
  <c r="U1063" i="1"/>
  <c r="V1063" i="1"/>
  <c r="W1063" i="1"/>
  <c r="X1063" i="1"/>
  <c r="Y1063" i="1"/>
  <c r="Z1063" i="1"/>
  <c r="AA1063" i="1"/>
  <c r="AB1063" i="1"/>
  <c r="AC1063" i="1"/>
  <c r="AD1063" i="1"/>
  <c r="AE1063" i="1"/>
  <c r="AF1063" i="1"/>
  <c r="AG1063" i="1"/>
  <c r="AH1063" i="1"/>
  <c r="AI1063" i="1"/>
  <c r="AJ1063" i="1"/>
  <c r="AK1063" i="1"/>
  <c r="AL1063" i="1"/>
  <c r="AM1063" i="1"/>
  <c r="AN1063" i="1"/>
  <c r="AO1063" i="1"/>
  <c r="AP1063" i="1"/>
  <c r="AQ1063" i="1"/>
  <c r="AR1063" i="1"/>
  <c r="AS1063" i="1"/>
  <c r="AT1063" i="1"/>
  <c r="AU1063" i="1"/>
  <c r="AV1063" i="1"/>
  <c r="AW1063" i="1"/>
  <c r="AX1063" i="1"/>
  <c r="AY1063" i="1"/>
  <c r="AZ1063" i="1"/>
  <c r="BA1063" i="1"/>
  <c r="BB1063" i="1"/>
  <c r="BC1063" i="1"/>
  <c r="BD1063" i="1"/>
  <c r="BE1063" i="1"/>
  <c r="BF1063" i="1"/>
  <c r="H1064" i="1"/>
  <c r="I1064" i="1"/>
  <c r="J1064" i="1"/>
  <c r="K1064" i="1"/>
  <c r="L1064" i="1"/>
  <c r="M1064" i="1"/>
  <c r="N1064" i="1"/>
  <c r="O1064" i="1"/>
  <c r="P1064" i="1"/>
  <c r="Q1064" i="1"/>
  <c r="R1064" i="1"/>
  <c r="S1064" i="1"/>
  <c r="T1064" i="1"/>
  <c r="U1064" i="1"/>
  <c r="V1064" i="1"/>
  <c r="W1064" i="1"/>
  <c r="X1064" i="1"/>
  <c r="Y1064" i="1"/>
  <c r="Z1064" i="1"/>
  <c r="AA1064" i="1"/>
  <c r="AB1064" i="1"/>
  <c r="AC1064" i="1"/>
  <c r="AD1064" i="1"/>
  <c r="AE1064" i="1"/>
  <c r="AF1064" i="1"/>
  <c r="AG1064" i="1"/>
  <c r="AH1064" i="1"/>
  <c r="AI1064" i="1"/>
  <c r="AJ1064" i="1"/>
  <c r="AK1064" i="1"/>
  <c r="AL1064" i="1"/>
  <c r="AM1064" i="1"/>
  <c r="AN1064" i="1"/>
  <c r="AO1064" i="1"/>
  <c r="AP1064" i="1"/>
  <c r="AQ1064" i="1"/>
  <c r="AR1064" i="1"/>
  <c r="AS1064" i="1"/>
  <c r="AT1064" i="1"/>
  <c r="AU1064" i="1"/>
  <c r="AV1064" i="1"/>
  <c r="AW1064" i="1"/>
  <c r="AX1064" i="1"/>
  <c r="AY1064" i="1"/>
  <c r="AZ1064" i="1"/>
  <c r="BA1064" i="1"/>
  <c r="BB1064" i="1"/>
  <c r="BC1064" i="1"/>
  <c r="BD1064" i="1"/>
  <c r="BE1064" i="1"/>
  <c r="BF1064" i="1"/>
  <c r="H1065" i="1"/>
  <c r="I1065" i="1"/>
  <c r="J1065" i="1"/>
  <c r="K1065" i="1"/>
  <c r="L1065" i="1"/>
  <c r="M1065" i="1"/>
  <c r="N1065" i="1"/>
  <c r="O1065" i="1"/>
  <c r="P1065" i="1"/>
  <c r="Q1065" i="1"/>
  <c r="R1065" i="1"/>
  <c r="S1065" i="1"/>
  <c r="T1065" i="1"/>
  <c r="U1065" i="1"/>
  <c r="V1065" i="1"/>
  <c r="W1065" i="1"/>
  <c r="X1065" i="1"/>
  <c r="Y1065" i="1"/>
  <c r="Z1065" i="1"/>
  <c r="AA1065" i="1"/>
  <c r="AB1065" i="1"/>
  <c r="AC1065" i="1"/>
  <c r="AD1065" i="1"/>
  <c r="AE1065" i="1"/>
  <c r="AF1065" i="1"/>
  <c r="AG1065" i="1"/>
  <c r="AH1065" i="1"/>
  <c r="AI1065" i="1"/>
  <c r="AJ1065" i="1"/>
  <c r="AK1065" i="1"/>
  <c r="AL1065" i="1"/>
  <c r="AM1065" i="1"/>
  <c r="AN1065" i="1"/>
  <c r="AO1065" i="1"/>
  <c r="AP1065" i="1"/>
  <c r="AQ1065" i="1"/>
  <c r="AR1065" i="1"/>
  <c r="AS1065" i="1"/>
  <c r="AT1065" i="1"/>
  <c r="AU1065" i="1"/>
  <c r="AV1065" i="1"/>
  <c r="AW1065" i="1"/>
  <c r="AX1065" i="1"/>
  <c r="AY1065" i="1"/>
  <c r="AZ1065" i="1"/>
  <c r="BA1065" i="1"/>
  <c r="BB1065" i="1"/>
  <c r="BC1065" i="1"/>
  <c r="BD1065" i="1"/>
  <c r="BE1065" i="1"/>
  <c r="BF1065" i="1"/>
  <c r="H1066" i="1"/>
  <c r="I1066" i="1"/>
  <c r="J1066" i="1"/>
  <c r="K1066" i="1"/>
  <c r="L1066" i="1"/>
  <c r="M1066" i="1"/>
  <c r="N1066" i="1"/>
  <c r="O1066" i="1"/>
  <c r="P1066" i="1"/>
  <c r="Q1066" i="1"/>
  <c r="R1066" i="1"/>
  <c r="S1066" i="1"/>
  <c r="T1066" i="1"/>
  <c r="U1066" i="1"/>
  <c r="V1066" i="1"/>
  <c r="W1066" i="1"/>
  <c r="X1066" i="1"/>
  <c r="Y1066" i="1"/>
  <c r="Z1066" i="1"/>
  <c r="AA1066" i="1"/>
  <c r="AB1066" i="1"/>
  <c r="AC1066" i="1"/>
  <c r="AD1066" i="1"/>
  <c r="AE1066" i="1"/>
  <c r="AF1066" i="1"/>
  <c r="AG1066" i="1"/>
  <c r="AH1066" i="1"/>
  <c r="AI1066" i="1"/>
  <c r="AJ1066" i="1"/>
  <c r="AK1066" i="1"/>
  <c r="AL1066" i="1"/>
  <c r="AM1066" i="1"/>
  <c r="AN1066" i="1"/>
  <c r="AO1066" i="1"/>
  <c r="AP1066" i="1"/>
  <c r="AQ1066" i="1"/>
  <c r="AR1066" i="1"/>
  <c r="AS1066" i="1"/>
  <c r="AT1066" i="1"/>
  <c r="AU1066" i="1"/>
  <c r="AV1066" i="1"/>
  <c r="AW1066" i="1"/>
  <c r="AX1066" i="1"/>
  <c r="AY1066" i="1"/>
  <c r="AZ1066" i="1"/>
  <c r="BA1066" i="1"/>
  <c r="BB1066" i="1"/>
  <c r="BC1066" i="1"/>
  <c r="BD1066" i="1"/>
  <c r="BE1066" i="1"/>
  <c r="BF1066" i="1"/>
  <c r="H1067" i="1"/>
  <c r="I1067" i="1"/>
  <c r="J1067" i="1"/>
  <c r="K1067" i="1"/>
  <c r="L1067" i="1"/>
  <c r="M1067" i="1"/>
  <c r="N1067" i="1"/>
  <c r="O1067" i="1"/>
  <c r="P1067" i="1"/>
  <c r="Q1067" i="1"/>
  <c r="R1067" i="1"/>
  <c r="S1067" i="1"/>
  <c r="T1067" i="1"/>
  <c r="U1067" i="1"/>
  <c r="V1067" i="1"/>
  <c r="W1067" i="1"/>
  <c r="X1067" i="1"/>
  <c r="Y1067" i="1"/>
  <c r="Z1067" i="1"/>
  <c r="AA1067" i="1"/>
  <c r="AB1067" i="1"/>
  <c r="AC1067" i="1"/>
  <c r="AD1067" i="1"/>
  <c r="AE1067" i="1"/>
  <c r="AF1067" i="1"/>
  <c r="AG1067" i="1"/>
  <c r="AH1067" i="1"/>
  <c r="AI1067" i="1"/>
  <c r="AJ1067" i="1"/>
  <c r="AK1067" i="1"/>
  <c r="AL1067" i="1"/>
  <c r="AM1067" i="1"/>
  <c r="AN1067" i="1"/>
  <c r="AO1067" i="1"/>
  <c r="AP1067" i="1"/>
  <c r="AQ1067" i="1"/>
  <c r="AR1067" i="1"/>
  <c r="AS1067" i="1"/>
  <c r="AT1067" i="1"/>
  <c r="AU1067" i="1"/>
  <c r="AV1067" i="1"/>
  <c r="AW1067" i="1"/>
  <c r="AX1067" i="1"/>
  <c r="AY1067" i="1"/>
  <c r="AZ1067" i="1"/>
  <c r="BA1067" i="1"/>
  <c r="BB1067" i="1"/>
  <c r="BC1067" i="1"/>
  <c r="BD1067" i="1"/>
  <c r="BE1067" i="1"/>
  <c r="BF1067" i="1"/>
  <c r="H1068" i="1"/>
  <c r="I1068" i="1"/>
  <c r="J1068" i="1"/>
  <c r="K1068" i="1"/>
  <c r="L1068" i="1"/>
  <c r="M1068" i="1"/>
  <c r="N1068" i="1"/>
  <c r="O1068" i="1"/>
  <c r="P1068" i="1"/>
  <c r="Q1068" i="1"/>
  <c r="R1068" i="1"/>
  <c r="S1068" i="1"/>
  <c r="T1068" i="1"/>
  <c r="U1068" i="1"/>
  <c r="V1068" i="1"/>
  <c r="W1068" i="1"/>
  <c r="X1068" i="1"/>
  <c r="Y1068" i="1"/>
  <c r="Z1068" i="1"/>
  <c r="AA1068" i="1"/>
  <c r="AB1068" i="1"/>
  <c r="AC1068" i="1"/>
  <c r="AD1068" i="1"/>
  <c r="AE1068" i="1"/>
  <c r="AF1068" i="1"/>
  <c r="AG1068" i="1"/>
  <c r="AH1068" i="1"/>
  <c r="AI1068" i="1"/>
  <c r="AJ1068" i="1"/>
  <c r="AK1068" i="1"/>
  <c r="AL1068" i="1"/>
  <c r="AM1068" i="1"/>
  <c r="AN1068" i="1"/>
  <c r="AO1068" i="1"/>
  <c r="AP1068" i="1"/>
  <c r="AQ1068" i="1"/>
  <c r="AR1068" i="1"/>
  <c r="AS1068" i="1"/>
  <c r="AT1068" i="1"/>
  <c r="AU1068" i="1"/>
  <c r="AV1068" i="1"/>
  <c r="AW1068" i="1"/>
  <c r="AX1068" i="1"/>
  <c r="AY1068" i="1"/>
  <c r="AZ1068" i="1"/>
  <c r="BA1068" i="1"/>
  <c r="BB1068" i="1"/>
  <c r="BC1068" i="1"/>
  <c r="BD1068" i="1"/>
  <c r="BE1068" i="1"/>
  <c r="BF1068" i="1"/>
  <c r="H1069" i="1"/>
  <c r="I1069" i="1"/>
  <c r="J1069" i="1"/>
  <c r="K1069" i="1"/>
  <c r="L1069" i="1"/>
  <c r="M1069" i="1"/>
  <c r="N1069" i="1"/>
  <c r="O1069" i="1"/>
  <c r="P1069" i="1"/>
  <c r="Q1069" i="1"/>
  <c r="R1069" i="1"/>
  <c r="S1069" i="1"/>
  <c r="T1069" i="1"/>
  <c r="U1069" i="1"/>
  <c r="V1069" i="1"/>
  <c r="W1069" i="1"/>
  <c r="X1069" i="1"/>
  <c r="Y1069" i="1"/>
  <c r="Z1069" i="1"/>
  <c r="AA1069" i="1"/>
  <c r="AB1069" i="1"/>
  <c r="AC1069" i="1"/>
  <c r="AD1069" i="1"/>
  <c r="AE1069" i="1"/>
  <c r="AF1069" i="1"/>
  <c r="AG1069" i="1"/>
  <c r="AH1069" i="1"/>
  <c r="AI1069" i="1"/>
  <c r="AJ1069" i="1"/>
  <c r="AK1069" i="1"/>
  <c r="AL1069" i="1"/>
  <c r="AM1069" i="1"/>
  <c r="AN1069" i="1"/>
  <c r="AO1069" i="1"/>
  <c r="AP1069" i="1"/>
  <c r="AQ1069" i="1"/>
  <c r="AR1069" i="1"/>
  <c r="AS1069" i="1"/>
  <c r="AT1069" i="1"/>
  <c r="AU1069" i="1"/>
  <c r="AV1069" i="1"/>
  <c r="AW1069" i="1"/>
  <c r="AX1069" i="1"/>
  <c r="AY1069" i="1"/>
  <c r="AZ1069" i="1"/>
  <c r="BA1069" i="1"/>
  <c r="BB1069" i="1"/>
  <c r="BC1069" i="1"/>
  <c r="BD1069" i="1"/>
  <c r="BE1069" i="1"/>
  <c r="BF1069" i="1"/>
  <c r="H1070" i="1"/>
  <c r="I1070" i="1"/>
  <c r="J1070" i="1"/>
  <c r="K1070" i="1"/>
  <c r="L1070" i="1"/>
  <c r="M1070" i="1"/>
  <c r="N1070" i="1"/>
  <c r="O1070" i="1"/>
  <c r="P1070" i="1"/>
  <c r="Q1070" i="1"/>
  <c r="R1070" i="1"/>
  <c r="S1070" i="1"/>
  <c r="T1070" i="1"/>
  <c r="U1070" i="1"/>
  <c r="V1070" i="1"/>
  <c r="W1070" i="1"/>
  <c r="X1070" i="1"/>
  <c r="Y1070" i="1"/>
  <c r="Z1070" i="1"/>
  <c r="AA1070" i="1"/>
  <c r="AB1070" i="1"/>
  <c r="AC1070" i="1"/>
  <c r="AD1070" i="1"/>
  <c r="AE1070" i="1"/>
  <c r="AF1070" i="1"/>
  <c r="AG1070" i="1"/>
  <c r="AH1070" i="1"/>
  <c r="AI1070" i="1"/>
  <c r="AJ1070" i="1"/>
  <c r="AK1070" i="1"/>
  <c r="AL1070" i="1"/>
  <c r="AM1070" i="1"/>
  <c r="AN1070" i="1"/>
  <c r="AO1070" i="1"/>
  <c r="AP1070" i="1"/>
  <c r="AQ1070" i="1"/>
  <c r="AR1070" i="1"/>
  <c r="AS1070" i="1"/>
  <c r="AT1070" i="1"/>
  <c r="AU1070" i="1"/>
  <c r="AV1070" i="1"/>
  <c r="AW1070" i="1"/>
  <c r="AX1070" i="1"/>
  <c r="AY1070" i="1"/>
  <c r="AZ1070" i="1"/>
  <c r="BA1070" i="1"/>
  <c r="BB1070" i="1"/>
  <c r="BC1070" i="1"/>
  <c r="BD1070" i="1"/>
  <c r="BE1070" i="1"/>
  <c r="BF1070" i="1"/>
  <c r="H1071" i="1"/>
  <c r="I1071" i="1"/>
  <c r="J1071" i="1"/>
  <c r="K1071" i="1"/>
  <c r="L1071" i="1"/>
  <c r="M1071" i="1"/>
  <c r="N1071" i="1"/>
  <c r="O1071" i="1"/>
  <c r="P1071" i="1"/>
  <c r="Q1071" i="1"/>
  <c r="R1071" i="1"/>
  <c r="S1071" i="1"/>
  <c r="T1071" i="1"/>
  <c r="U1071" i="1"/>
  <c r="V1071" i="1"/>
  <c r="W1071" i="1"/>
  <c r="X1071" i="1"/>
  <c r="Y1071" i="1"/>
  <c r="Z1071" i="1"/>
  <c r="AA1071" i="1"/>
  <c r="AB1071" i="1"/>
  <c r="AC1071" i="1"/>
  <c r="AD1071" i="1"/>
  <c r="AE1071" i="1"/>
  <c r="AF1071" i="1"/>
  <c r="AG1071" i="1"/>
  <c r="AH1071" i="1"/>
  <c r="AI1071" i="1"/>
  <c r="AJ1071" i="1"/>
  <c r="AK1071" i="1"/>
  <c r="AL1071" i="1"/>
  <c r="AM1071" i="1"/>
  <c r="AN1071" i="1"/>
  <c r="AO1071" i="1"/>
  <c r="AP1071" i="1"/>
  <c r="AQ1071" i="1"/>
  <c r="AR1071" i="1"/>
  <c r="AS1071" i="1"/>
  <c r="AT1071" i="1"/>
  <c r="AU1071" i="1"/>
  <c r="AV1071" i="1"/>
  <c r="AW1071" i="1"/>
  <c r="AX1071" i="1"/>
  <c r="AY1071" i="1"/>
  <c r="AZ1071" i="1"/>
  <c r="BA1071" i="1"/>
  <c r="BB1071" i="1"/>
  <c r="BC1071" i="1"/>
  <c r="BD1071" i="1"/>
  <c r="BE1071" i="1"/>
  <c r="BF1071" i="1"/>
  <c r="H1072" i="1"/>
  <c r="I1072" i="1"/>
  <c r="J1072" i="1"/>
  <c r="K1072" i="1"/>
  <c r="L1072" i="1"/>
  <c r="M1072" i="1"/>
  <c r="N1072" i="1"/>
  <c r="O1072" i="1"/>
  <c r="P1072" i="1"/>
  <c r="Q1072" i="1"/>
  <c r="R1072" i="1"/>
  <c r="S1072" i="1"/>
  <c r="T1072" i="1"/>
  <c r="U1072" i="1"/>
  <c r="V1072" i="1"/>
  <c r="W1072" i="1"/>
  <c r="X1072" i="1"/>
  <c r="Y1072" i="1"/>
  <c r="Z1072" i="1"/>
  <c r="AA1072" i="1"/>
  <c r="AB1072" i="1"/>
  <c r="AC1072" i="1"/>
  <c r="AD1072" i="1"/>
  <c r="AE1072" i="1"/>
  <c r="AF1072" i="1"/>
  <c r="AG1072" i="1"/>
  <c r="AH1072" i="1"/>
  <c r="AI1072" i="1"/>
  <c r="AJ1072" i="1"/>
  <c r="AK1072" i="1"/>
  <c r="AL1072" i="1"/>
  <c r="AM1072" i="1"/>
  <c r="AN1072" i="1"/>
  <c r="AO1072" i="1"/>
  <c r="AP1072" i="1"/>
  <c r="AQ1072" i="1"/>
  <c r="AR1072" i="1"/>
  <c r="AS1072" i="1"/>
  <c r="AT1072" i="1"/>
  <c r="AU1072" i="1"/>
  <c r="AV1072" i="1"/>
  <c r="AW1072" i="1"/>
  <c r="AX1072" i="1"/>
  <c r="AY1072" i="1"/>
  <c r="AZ1072" i="1"/>
  <c r="BA1072" i="1"/>
  <c r="BB1072" i="1"/>
  <c r="BC1072" i="1"/>
  <c r="BD1072" i="1"/>
  <c r="BE1072" i="1"/>
  <c r="BF1072" i="1"/>
  <c r="H1073" i="1"/>
  <c r="I1073" i="1"/>
  <c r="J1073" i="1"/>
  <c r="K1073" i="1"/>
  <c r="L1073" i="1"/>
  <c r="M1073" i="1"/>
  <c r="N1073" i="1"/>
  <c r="O1073" i="1"/>
  <c r="P1073" i="1"/>
  <c r="Q1073" i="1"/>
  <c r="R1073" i="1"/>
  <c r="S1073" i="1"/>
  <c r="T1073" i="1"/>
  <c r="U1073" i="1"/>
  <c r="V1073" i="1"/>
  <c r="W1073" i="1"/>
  <c r="X1073" i="1"/>
  <c r="Y1073" i="1"/>
  <c r="Z1073" i="1"/>
  <c r="AA1073" i="1"/>
  <c r="AB1073" i="1"/>
  <c r="AC1073" i="1"/>
  <c r="AD1073" i="1"/>
  <c r="AE1073" i="1"/>
  <c r="AF1073" i="1"/>
  <c r="AG1073" i="1"/>
  <c r="AH1073" i="1"/>
  <c r="AI1073" i="1"/>
  <c r="AJ1073" i="1"/>
  <c r="AK1073" i="1"/>
  <c r="AL1073" i="1"/>
  <c r="AM1073" i="1"/>
  <c r="AN1073" i="1"/>
  <c r="AO1073" i="1"/>
  <c r="AP1073" i="1"/>
  <c r="AQ1073" i="1"/>
  <c r="AR1073" i="1"/>
  <c r="AS1073" i="1"/>
  <c r="AT1073" i="1"/>
  <c r="AU1073" i="1"/>
  <c r="AV1073" i="1"/>
  <c r="AW1073" i="1"/>
  <c r="AX1073" i="1"/>
  <c r="AY1073" i="1"/>
  <c r="AZ1073" i="1"/>
  <c r="BA1073" i="1"/>
  <c r="BB1073" i="1"/>
  <c r="BC1073" i="1"/>
  <c r="BD1073" i="1"/>
  <c r="BE1073" i="1"/>
  <c r="BF1073" i="1"/>
  <c r="H1074" i="1"/>
  <c r="I1074" i="1"/>
  <c r="J1074" i="1"/>
  <c r="K1074" i="1"/>
  <c r="L1074" i="1"/>
  <c r="M1074" i="1"/>
  <c r="N1074" i="1"/>
  <c r="O1074" i="1"/>
  <c r="P1074" i="1"/>
  <c r="Q1074" i="1"/>
  <c r="R1074" i="1"/>
  <c r="S1074" i="1"/>
  <c r="T1074" i="1"/>
  <c r="U1074" i="1"/>
  <c r="V1074" i="1"/>
  <c r="W1074" i="1"/>
  <c r="X1074" i="1"/>
  <c r="Y1074" i="1"/>
  <c r="Z1074" i="1"/>
  <c r="AA1074" i="1"/>
  <c r="AB1074" i="1"/>
  <c r="AC1074" i="1"/>
  <c r="AD1074" i="1"/>
  <c r="AE1074" i="1"/>
  <c r="AF1074" i="1"/>
  <c r="AG1074" i="1"/>
  <c r="AH1074" i="1"/>
  <c r="AI1074" i="1"/>
  <c r="AJ1074" i="1"/>
  <c r="AK1074" i="1"/>
  <c r="AL1074" i="1"/>
  <c r="AM1074" i="1"/>
  <c r="AN1074" i="1"/>
  <c r="AO1074" i="1"/>
  <c r="AP1074" i="1"/>
  <c r="AQ1074" i="1"/>
  <c r="AR1074" i="1"/>
  <c r="AS1074" i="1"/>
  <c r="AT1074" i="1"/>
  <c r="AU1074" i="1"/>
  <c r="AV1074" i="1"/>
  <c r="AW1074" i="1"/>
  <c r="AX1074" i="1"/>
  <c r="AY1074" i="1"/>
  <c r="AZ1074" i="1"/>
  <c r="BA1074" i="1"/>
  <c r="BB1074" i="1"/>
  <c r="BC1074" i="1"/>
  <c r="BD1074" i="1"/>
  <c r="BE1074" i="1"/>
  <c r="BF1074" i="1"/>
  <c r="H1075" i="1"/>
  <c r="I1075" i="1"/>
  <c r="J1075" i="1"/>
  <c r="K1075" i="1"/>
  <c r="L1075" i="1"/>
  <c r="M1075" i="1"/>
  <c r="N1075" i="1"/>
  <c r="O1075" i="1"/>
  <c r="P1075" i="1"/>
  <c r="Q1075" i="1"/>
  <c r="R1075" i="1"/>
  <c r="S1075" i="1"/>
  <c r="T1075" i="1"/>
  <c r="U1075" i="1"/>
  <c r="V1075" i="1"/>
  <c r="W1075" i="1"/>
  <c r="X1075" i="1"/>
  <c r="Y1075" i="1"/>
  <c r="Z1075" i="1"/>
  <c r="AA1075" i="1"/>
  <c r="AB1075" i="1"/>
  <c r="AC1075" i="1"/>
  <c r="AD1075" i="1"/>
  <c r="AE1075" i="1"/>
  <c r="AF1075" i="1"/>
  <c r="AG1075" i="1"/>
  <c r="AH1075" i="1"/>
  <c r="AI1075" i="1"/>
  <c r="AJ1075" i="1"/>
  <c r="AK1075" i="1"/>
  <c r="AL1075" i="1"/>
  <c r="AM1075" i="1"/>
  <c r="AN1075" i="1"/>
  <c r="AO1075" i="1"/>
  <c r="AP1075" i="1"/>
  <c r="AQ1075" i="1"/>
  <c r="AR1075" i="1"/>
  <c r="AS1075" i="1"/>
  <c r="AT1075" i="1"/>
  <c r="AU1075" i="1"/>
  <c r="AV1075" i="1"/>
  <c r="AW1075" i="1"/>
  <c r="AX1075" i="1"/>
  <c r="AY1075" i="1"/>
  <c r="AZ1075" i="1"/>
  <c r="BA1075" i="1"/>
  <c r="BB1075" i="1"/>
  <c r="BC1075" i="1"/>
  <c r="BD1075" i="1"/>
  <c r="BE1075" i="1"/>
  <c r="BF1075" i="1"/>
  <c r="H1076" i="1"/>
  <c r="I1076" i="1"/>
  <c r="J1076" i="1"/>
  <c r="K1076" i="1"/>
  <c r="L1076" i="1"/>
  <c r="M1076" i="1"/>
  <c r="N1076" i="1"/>
  <c r="O1076" i="1"/>
  <c r="P1076" i="1"/>
  <c r="Q1076" i="1"/>
  <c r="R1076" i="1"/>
  <c r="S1076" i="1"/>
  <c r="T1076" i="1"/>
  <c r="U1076" i="1"/>
  <c r="V1076" i="1"/>
  <c r="W1076" i="1"/>
  <c r="X1076" i="1"/>
  <c r="Y1076" i="1"/>
  <c r="Z1076" i="1"/>
  <c r="AA1076" i="1"/>
  <c r="AB1076" i="1"/>
  <c r="AC1076" i="1"/>
  <c r="AD1076" i="1"/>
  <c r="AE1076" i="1"/>
  <c r="AF1076" i="1"/>
  <c r="AG1076" i="1"/>
  <c r="AH1076" i="1"/>
  <c r="AI1076" i="1"/>
  <c r="AJ1076" i="1"/>
  <c r="AK1076" i="1"/>
  <c r="AL1076" i="1"/>
  <c r="AM1076" i="1"/>
  <c r="AN1076" i="1"/>
  <c r="AO1076" i="1"/>
  <c r="AP1076" i="1"/>
  <c r="AQ1076" i="1"/>
  <c r="AR1076" i="1"/>
  <c r="AS1076" i="1"/>
  <c r="AT1076" i="1"/>
  <c r="AU1076" i="1"/>
  <c r="AV1076" i="1"/>
  <c r="AW1076" i="1"/>
  <c r="AX1076" i="1"/>
  <c r="AY1076" i="1"/>
  <c r="AZ1076" i="1"/>
  <c r="BA1076" i="1"/>
  <c r="BB1076" i="1"/>
  <c r="BC1076" i="1"/>
  <c r="BD1076" i="1"/>
  <c r="BE1076" i="1"/>
  <c r="BF1076" i="1"/>
  <c r="H1077" i="1"/>
  <c r="I1077" i="1"/>
  <c r="J1077" i="1"/>
  <c r="K1077" i="1"/>
  <c r="L1077" i="1"/>
  <c r="M1077" i="1"/>
  <c r="N1077" i="1"/>
  <c r="O1077" i="1"/>
  <c r="P1077" i="1"/>
  <c r="Q1077" i="1"/>
  <c r="R1077" i="1"/>
  <c r="S1077" i="1"/>
  <c r="T1077" i="1"/>
  <c r="U1077" i="1"/>
  <c r="V1077" i="1"/>
  <c r="W1077" i="1"/>
  <c r="X1077" i="1"/>
  <c r="Y1077" i="1"/>
  <c r="Z1077" i="1"/>
  <c r="AA1077" i="1"/>
  <c r="AB1077" i="1"/>
  <c r="AC1077" i="1"/>
  <c r="AD1077" i="1"/>
  <c r="AE1077" i="1"/>
  <c r="AF1077" i="1"/>
  <c r="AG1077" i="1"/>
  <c r="AH1077" i="1"/>
  <c r="AI1077" i="1"/>
  <c r="AJ1077" i="1"/>
  <c r="AK1077" i="1"/>
  <c r="AL1077" i="1"/>
  <c r="AM1077" i="1"/>
  <c r="AN1077" i="1"/>
  <c r="AO1077" i="1"/>
  <c r="AP1077" i="1"/>
  <c r="AQ1077" i="1"/>
  <c r="AR1077" i="1"/>
  <c r="AS1077" i="1"/>
  <c r="AT1077" i="1"/>
  <c r="AU1077" i="1"/>
  <c r="AV1077" i="1"/>
  <c r="AW1077" i="1"/>
  <c r="AX1077" i="1"/>
  <c r="AY1077" i="1"/>
  <c r="AZ1077" i="1"/>
  <c r="BA1077" i="1"/>
  <c r="BB1077" i="1"/>
  <c r="BC1077" i="1"/>
  <c r="BD1077" i="1"/>
  <c r="BE1077" i="1"/>
  <c r="BF1077" i="1"/>
  <c r="H1078" i="1"/>
  <c r="I1078" i="1"/>
  <c r="J1078" i="1"/>
  <c r="K1078" i="1"/>
  <c r="L1078" i="1"/>
  <c r="M1078" i="1"/>
  <c r="N1078" i="1"/>
  <c r="O1078" i="1"/>
  <c r="P1078" i="1"/>
  <c r="Q1078" i="1"/>
  <c r="R1078" i="1"/>
  <c r="S1078" i="1"/>
  <c r="T1078" i="1"/>
  <c r="U1078" i="1"/>
  <c r="V1078" i="1"/>
  <c r="W1078" i="1"/>
  <c r="X1078" i="1"/>
  <c r="Y1078" i="1"/>
  <c r="Z1078" i="1"/>
  <c r="AA1078" i="1"/>
  <c r="AB1078" i="1"/>
  <c r="AC1078" i="1"/>
  <c r="AD1078" i="1"/>
  <c r="AE1078" i="1"/>
  <c r="AF1078" i="1"/>
  <c r="AG1078" i="1"/>
  <c r="AH1078" i="1"/>
  <c r="AI1078" i="1"/>
  <c r="AJ1078" i="1"/>
  <c r="AK1078" i="1"/>
  <c r="AL1078" i="1"/>
  <c r="AM1078" i="1"/>
  <c r="AN1078" i="1"/>
  <c r="AO1078" i="1"/>
  <c r="AP1078" i="1"/>
  <c r="AQ1078" i="1"/>
  <c r="AR1078" i="1"/>
  <c r="AS1078" i="1"/>
  <c r="AT1078" i="1"/>
  <c r="AU1078" i="1"/>
  <c r="AV1078" i="1"/>
  <c r="AW1078" i="1"/>
  <c r="AX1078" i="1"/>
  <c r="AY1078" i="1"/>
  <c r="AZ1078" i="1"/>
  <c r="BA1078" i="1"/>
  <c r="BB1078" i="1"/>
  <c r="BC1078" i="1"/>
  <c r="BD1078" i="1"/>
  <c r="BE1078" i="1"/>
  <c r="BF1078" i="1"/>
  <c r="H1079" i="1"/>
  <c r="I1079" i="1"/>
  <c r="J1079" i="1"/>
  <c r="K1079" i="1"/>
  <c r="L1079" i="1"/>
  <c r="M1079" i="1"/>
  <c r="N1079" i="1"/>
  <c r="O1079" i="1"/>
  <c r="P1079" i="1"/>
  <c r="Q1079" i="1"/>
  <c r="R1079" i="1"/>
  <c r="S1079" i="1"/>
  <c r="T1079" i="1"/>
  <c r="U1079" i="1"/>
  <c r="V1079" i="1"/>
  <c r="W1079" i="1"/>
  <c r="X1079" i="1"/>
  <c r="Y1079" i="1"/>
  <c r="Z1079" i="1"/>
  <c r="AA1079" i="1"/>
  <c r="AB1079" i="1"/>
  <c r="AC1079" i="1"/>
  <c r="AD1079" i="1"/>
  <c r="AE1079" i="1"/>
  <c r="AF1079" i="1"/>
  <c r="AG1079" i="1"/>
  <c r="AH1079" i="1"/>
  <c r="AI1079" i="1"/>
  <c r="AJ1079" i="1"/>
  <c r="AK1079" i="1"/>
  <c r="AL1079" i="1"/>
  <c r="AM1079" i="1"/>
  <c r="AN1079" i="1"/>
  <c r="AO1079" i="1"/>
  <c r="AP1079" i="1"/>
  <c r="AQ1079" i="1"/>
  <c r="AR1079" i="1"/>
  <c r="AS1079" i="1"/>
  <c r="AT1079" i="1"/>
  <c r="AU1079" i="1"/>
  <c r="AV1079" i="1"/>
  <c r="AW1079" i="1"/>
  <c r="AX1079" i="1"/>
  <c r="AY1079" i="1"/>
  <c r="AZ1079" i="1"/>
  <c r="BA1079" i="1"/>
  <c r="BB1079" i="1"/>
  <c r="BC1079" i="1"/>
  <c r="BD1079" i="1"/>
  <c r="BE1079" i="1"/>
  <c r="BF1079" i="1"/>
  <c r="H1080" i="1"/>
  <c r="I1080" i="1"/>
  <c r="J1080" i="1"/>
  <c r="K1080" i="1"/>
  <c r="L1080" i="1"/>
  <c r="M1080" i="1"/>
  <c r="N1080" i="1"/>
  <c r="O1080" i="1"/>
  <c r="P1080" i="1"/>
  <c r="Q1080" i="1"/>
  <c r="R1080" i="1"/>
  <c r="S1080" i="1"/>
  <c r="T1080" i="1"/>
  <c r="U1080" i="1"/>
  <c r="V1080" i="1"/>
  <c r="W1080" i="1"/>
  <c r="X1080" i="1"/>
  <c r="Y1080" i="1"/>
  <c r="Z1080" i="1"/>
  <c r="AA1080" i="1"/>
  <c r="AB1080" i="1"/>
  <c r="AC1080" i="1"/>
  <c r="AD1080" i="1"/>
  <c r="AE1080" i="1"/>
  <c r="AF1080" i="1"/>
  <c r="AG1080" i="1"/>
  <c r="AH1080" i="1"/>
  <c r="AI1080" i="1"/>
  <c r="AJ1080" i="1"/>
  <c r="AK1080" i="1"/>
  <c r="AL1080" i="1"/>
  <c r="AM1080" i="1"/>
  <c r="AN1080" i="1"/>
  <c r="AO1080" i="1"/>
  <c r="AP1080" i="1"/>
  <c r="AQ1080" i="1"/>
  <c r="AR1080" i="1"/>
  <c r="AS1080" i="1"/>
  <c r="AT1080" i="1"/>
  <c r="AU1080" i="1"/>
  <c r="AV1080" i="1"/>
  <c r="AW1080" i="1"/>
  <c r="AX1080" i="1"/>
  <c r="AY1080" i="1"/>
  <c r="AZ1080" i="1"/>
  <c r="BA1080" i="1"/>
  <c r="BB1080" i="1"/>
  <c r="BC1080" i="1"/>
  <c r="BD1080" i="1"/>
  <c r="BE1080" i="1"/>
  <c r="BF1080" i="1"/>
  <c r="H1081" i="1"/>
  <c r="I1081" i="1"/>
  <c r="J1081" i="1"/>
  <c r="K1081" i="1"/>
  <c r="L1081" i="1"/>
  <c r="M1081" i="1"/>
  <c r="N1081" i="1"/>
  <c r="O1081" i="1"/>
  <c r="P1081" i="1"/>
  <c r="Q1081" i="1"/>
  <c r="R1081" i="1"/>
  <c r="S1081" i="1"/>
  <c r="T1081" i="1"/>
  <c r="U1081" i="1"/>
  <c r="V1081" i="1"/>
  <c r="W1081" i="1"/>
  <c r="X1081" i="1"/>
  <c r="Y1081" i="1"/>
  <c r="Z1081" i="1"/>
  <c r="AA1081" i="1"/>
  <c r="AB1081" i="1"/>
  <c r="AC1081" i="1"/>
  <c r="AD1081" i="1"/>
  <c r="AE1081" i="1"/>
  <c r="AF1081" i="1"/>
  <c r="AG1081" i="1"/>
  <c r="AH1081" i="1"/>
  <c r="AI1081" i="1"/>
  <c r="AJ1081" i="1"/>
  <c r="AK1081" i="1"/>
  <c r="AL1081" i="1"/>
  <c r="AM1081" i="1"/>
  <c r="AN1081" i="1"/>
  <c r="AO1081" i="1"/>
  <c r="AP1081" i="1"/>
  <c r="AQ1081" i="1"/>
  <c r="AR1081" i="1"/>
  <c r="AS1081" i="1"/>
  <c r="AT1081" i="1"/>
  <c r="AU1081" i="1"/>
  <c r="AV1081" i="1"/>
  <c r="AW1081" i="1"/>
  <c r="AX1081" i="1"/>
  <c r="AY1081" i="1"/>
  <c r="AZ1081" i="1"/>
  <c r="BA1081" i="1"/>
  <c r="BB1081" i="1"/>
  <c r="BC1081" i="1"/>
  <c r="BD1081" i="1"/>
  <c r="BE1081" i="1"/>
  <c r="BF1081" i="1"/>
  <c r="H1082" i="1"/>
  <c r="I1082" i="1"/>
  <c r="J1082" i="1"/>
  <c r="K1082" i="1"/>
  <c r="L1082" i="1"/>
  <c r="M1082" i="1"/>
  <c r="N1082" i="1"/>
  <c r="O1082" i="1"/>
  <c r="P1082" i="1"/>
  <c r="Q1082" i="1"/>
  <c r="R1082" i="1"/>
  <c r="S1082" i="1"/>
  <c r="T1082" i="1"/>
  <c r="U1082" i="1"/>
  <c r="V1082" i="1"/>
  <c r="W1082" i="1"/>
  <c r="X1082" i="1"/>
  <c r="Y1082" i="1"/>
  <c r="Z1082" i="1"/>
  <c r="AA1082" i="1"/>
  <c r="AB1082" i="1"/>
  <c r="AC1082" i="1"/>
  <c r="AD1082" i="1"/>
  <c r="AE1082" i="1"/>
  <c r="AF1082" i="1"/>
  <c r="AG1082" i="1"/>
  <c r="AH1082" i="1"/>
  <c r="AI1082" i="1"/>
  <c r="AJ1082" i="1"/>
  <c r="AK1082" i="1"/>
  <c r="AL1082" i="1"/>
  <c r="AM1082" i="1"/>
  <c r="AN1082" i="1"/>
  <c r="AO1082" i="1"/>
  <c r="AP1082" i="1"/>
  <c r="AQ1082" i="1"/>
  <c r="AR1082" i="1"/>
  <c r="AS1082" i="1"/>
  <c r="AT1082" i="1"/>
  <c r="AU1082" i="1"/>
  <c r="AV1082" i="1"/>
  <c r="AW1082" i="1"/>
  <c r="AX1082" i="1"/>
  <c r="AY1082" i="1"/>
  <c r="AZ1082" i="1"/>
  <c r="BA1082" i="1"/>
  <c r="BB1082" i="1"/>
  <c r="BC1082" i="1"/>
  <c r="BD1082" i="1"/>
  <c r="BE1082" i="1"/>
  <c r="BF1082" i="1"/>
  <c r="H1083" i="1"/>
  <c r="I1083" i="1"/>
  <c r="J1083" i="1"/>
  <c r="K1083" i="1"/>
  <c r="L1083" i="1"/>
  <c r="M1083" i="1"/>
  <c r="N1083" i="1"/>
  <c r="O1083" i="1"/>
  <c r="P1083" i="1"/>
  <c r="Q1083" i="1"/>
  <c r="R1083" i="1"/>
  <c r="S1083" i="1"/>
  <c r="T1083" i="1"/>
  <c r="U1083" i="1"/>
  <c r="V1083" i="1"/>
  <c r="W1083" i="1"/>
  <c r="X1083" i="1"/>
  <c r="Y1083" i="1"/>
  <c r="Z1083" i="1"/>
  <c r="AA1083" i="1"/>
  <c r="AB1083" i="1"/>
  <c r="AC1083" i="1"/>
  <c r="AD1083" i="1"/>
  <c r="AE1083" i="1"/>
  <c r="AF1083" i="1"/>
  <c r="AG1083" i="1"/>
  <c r="AH1083" i="1"/>
  <c r="AI1083" i="1"/>
  <c r="AJ1083" i="1"/>
  <c r="AK1083" i="1"/>
  <c r="AL1083" i="1"/>
  <c r="AM1083" i="1"/>
  <c r="AN1083" i="1"/>
  <c r="AO1083" i="1"/>
  <c r="AP1083" i="1"/>
  <c r="AQ1083" i="1"/>
  <c r="AR1083" i="1"/>
  <c r="AS1083" i="1"/>
  <c r="AT1083" i="1"/>
  <c r="AU1083" i="1"/>
  <c r="AV1083" i="1"/>
  <c r="AW1083" i="1"/>
  <c r="AX1083" i="1"/>
  <c r="AY1083" i="1"/>
  <c r="AZ1083" i="1"/>
  <c r="BA1083" i="1"/>
  <c r="BB1083" i="1"/>
  <c r="BC1083" i="1"/>
  <c r="BD1083" i="1"/>
  <c r="BE1083" i="1"/>
  <c r="BF1083" i="1"/>
  <c r="H1084" i="1"/>
  <c r="I1084" i="1"/>
  <c r="J1084" i="1"/>
  <c r="K1084" i="1"/>
  <c r="L1084" i="1"/>
  <c r="M1084" i="1"/>
  <c r="N1084" i="1"/>
  <c r="O1084" i="1"/>
  <c r="P1084" i="1"/>
  <c r="Q1084" i="1"/>
  <c r="R1084" i="1"/>
  <c r="S1084" i="1"/>
  <c r="T1084" i="1"/>
  <c r="U1084" i="1"/>
  <c r="V1084" i="1"/>
  <c r="W1084" i="1"/>
  <c r="X1084" i="1"/>
  <c r="Y1084" i="1"/>
  <c r="Z1084" i="1"/>
  <c r="AA1084" i="1"/>
  <c r="AB1084" i="1"/>
  <c r="AC1084" i="1"/>
  <c r="AD1084" i="1"/>
  <c r="AE1084" i="1"/>
  <c r="AF1084" i="1"/>
  <c r="AG1084" i="1"/>
  <c r="AH1084" i="1"/>
  <c r="AI1084" i="1"/>
  <c r="AJ1084" i="1"/>
  <c r="AK1084" i="1"/>
  <c r="AL1084" i="1"/>
  <c r="AM1084" i="1"/>
  <c r="AN1084" i="1"/>
  <c r="AO1084" i="1"/>
  <c r="AP1084" i="1"/>
  <c r="AQ1084" i="1"/>
  <c r="AR1084" i="1"/>
  <c r="AS1084" i="1"/>
  <c r="AT1084" i="1"/>
  <c r="AU1084" i="1"/>
  <c r="AV1084" i="1"/>
  <c r="AW1084" i="1"/>
  <c r="AX1084" i="1"/>
  <c r="AY1084" i="1"/>
  <c r="AZ1084" i="1"/>
  <c r="BA1084" i="1"/>
  <c r="BB1084" i="1"/>
  <c r="BC1084" i="1"/>
  <c r="BD1084" i="1"/>
  <c r="BE1084" i="1"/>
  <c r="BF1084" i="1"/>
  <c r="H1085" i="1"/>
  <c r="I1085" i="1"/>
  <c r="J1085" i="1"/>
  <c r="K1085" i="1"/>
  <c r="L1085" i="1"/>
  <c r="M1085" i="1"/>
  <c r="N1085" i="1"/>
  <c r="O1085" i="1"/>
  <c r="P1085" i="1"/>
  <c r="Q1085" i="1"/>
  <c r="R1085" i="1"/>
  <c r="S1085" i="1"/>
  <c r="T1085" i="1"/>
  <c r="U1085" i="1"/>
  <c r="V1085" i="1"/>
  <c r="W1085" i="1"/>
  <c r="X1085" i="1"/>
  <c r="Y1085" i="1"/>
  <c r="Z1085" i="1"/>
  <c r="AA1085" i="1"/>
  <c r="AB1085" i="1"/>
  <c r="AC1085" i="1"/>
  <c r="AD1085" i="1"/>
  <c r="AE1085" i="1"/>
  <c r="AF1085" i="1"/>
  <c r="AG1085" i="1"/>
  <c r="AH1085" i="1"/>
  <c r="AI1085" i="1"/>
  <c r="AJ1085" i="1"/>
  <c r="AK1085" i="1"/>
  <c r="AL1085" i="1"/>
  <c r="AM1085" i="1"/>
  <c r="AN1085" i="1"/>
  <c r="AO1085" i="1"/>
  <c r="AP1085" i="1"/>
  <c r="AQ1085" i="1"/>
  <c r="AR1085" i="1"/>
  <c r="AS1085" i="1"/>
  <c r="AT1085" i="1"/>
  <c r="AU1085" i="1"/>
  <c r="AV1085" i="1"/>
  <c r="AW1085" i="1"/>
  <c r="AX1085" i="1"/>
  <c r="AY1085" i="1"/>
  <c r="AZ1085" i="1"/>
  <c r="BA1085" i="1"/>
  <c r="BB1085" i="1"/>
  <c r="BC1085" i="1"/>
  <c r="BD1085" i="1"/>
  <c r="BE1085" i="1"/>
  <c r="BF1085" i="1"/>
  <c r="H1086" i="1"/>
  <c r="I1086" i="1"/>
  <c r="J1086" i="1"/>
  <c r="K1086" i="1"/>
  <c r="L1086" i="1"/>
  <c r="M1086" i="1"/>
  <c r="N1086" i="1"/>
  <c r="O1086" i="1"/>
  <c r="P1086" i="1"/>
  <c r="Q1086" i="1"/>
  <c r="R1086" i="1"/>
  <c r="S1086" i="1"/>
  <c r="T1086" i="1"/>
  <c r="U1086" i="1"/>
  <c r="V1086" i="1"/>
  <c r="W1086" i="1"/>
  <c r="X1086" i="1"/>
  <c r="Y1086" i="1"/>
  <c r="Z1086" i="1"/>
  <c r="AA1086" i="1"/>
  <c r="AB1086" i="1"/>
  <c r="AC1086" i="1"/>
  <c r="AD1086" i="1"/>
  <c r="AE1086" i="1"/>
  <c r="AF1086" i="1"/>
  <c r="AG1086" i="1"/>
  <c r="AH1086" i="1"/>
  <c r="AI1086" i="1"/>
  <c r="AJ1086" i="1"/>
  <c r="AK1086" i="1"/>
  <c r="AL1086" i="1"/>
  <c r="AM1086" i="1"/>
  <c r="AN1086" i="1"/>
  <c r="AO1086" i="1"/>
  <c r="AP1086" i="1"/>
  <c r="AQ1086" i="1"/>
  <c r="AR1086" i="1"/>
  <c r="AS1086" i="1"/>
  <c r="AT1086" i="1"/>
  <c r="AU1086" i="1"/>
  <c r="AV1086" i="1"/>
  <c r="AW1086" i="1"/>
  <c r="AX1086" i="1"/>
  <c r="AY1086" i="1"/>
  <c r="AZ1086" i="1"/>
  <c r="BA1086" i="1"/>
  <c r="BB1086" i="1"/>
  <c r="BC1086" i="1"/>
  <c r="BD1086" i="1"/>
  <c r="BE1086" i="1"/>
  <c r="BF1086" i="1"/>
  <c r="H1087" i="1"/>
  <c r="I1087" i="1"/>
  <c r="J1087" i="1"/>
  <c r="K1087" i="1"/>
  <c r="L1087" i="1"/>
  <c r="M1087" i="1"/>
  <c r="N1087" i="1"/>
  <c r="O1087" i="1"/>
  <c r="P1087" i="1"/>
  <c r="Q1087" i="1"/>
  <c r="R1087" i="1"/>
  <c r="S1087" i="1"/>
  <c r="T1087" i="1"/>
  <c r="U1087" i="1"/>
  <c r="V1087" i="1"/>
  <c r="W1087" i="1"/>
  <c r="X1087" i="1"/>
  <c r="Y1087" i="1"/>
  <c r="Z1087" i="1"/>
  <c r="AA1087" i="1"/>
  <c r="AB1087" i="1"/>
  <c r="AC1087" i="1"/>
  <c r="AD1087" i="1"/>
  <c r="AE1087" i="1"/>
  <c r="AF1087" i="1"/>
  <c r="AG1087" i="1"/>
  <c r="AH1087" i="1"/>
  <c r="AI1087" i="1"/>
  <c r="AJ1087" i="1"/>
  <c r="AK1087" i="1"/>
  <c r="AL1087" i="1"/>
  <c r="AM1087" i="1"/>
  <c r="AN1087" i="1"/>
  <c r="AO1087" i="1"/>
  <c r="AP1087" i="1"/>
  <c r="AQ1087" i="1"/>
  <c r="AR1087" i="1"/>
  <c r="AS1087" i="1"/>
  <c r="AT1087" i="1"/>
  <c r="AU1087" i="1"/>
  <c r="AV1087" i="1"/>
  <c r="AW1087" i="1"/>
  <c r="AX1087" i="1"/>
  <c r="AY1087" i="1"/>
  <c r="AZ1087" i="1"/>
  <c r="BA1087" i="1"/>
  <c r="BB1087" i="1"/>
  <c r="BC1087" i="1"/>
  <c r="BD1087" i="1"/>
  <c r="BE1087" i="1"/>
  <c r="BF1087" i="1"/>
  <c r="H1088" i="1"/>
  <c r="I1088" i="1"/>
  <c r="J1088" i="1"/>
  <c r="K1088" i="1"/>
  <c r="L1088" i="1"/>
  <c r="M1088" i="1"/>
  <c r="N1088" i="1"/>
  <c r="O1088" i="1"/>
  <c r="P1088" i="1"/>
  <c r="Q1088" i="1"/>
  <c r="R1088" i="1"/>
  <c r="S1088" i="1"/>
  <c r="T1088" i="1"/>
  <c r="U1088" i="1"/>
  <c r="V1088" i="1"/>
  <c r="W1088" i="1"/>
  <c r="X1088" i="1"/>
  <c r="Y1088" i="1"/>
  <c r="Z1088" i="1"/>
  <c r="AA1088" i="1"/>
  <c r="AB1088" i="1"/>
  <c r="AC1088" i="1"/>
  <c r="AD1088" i="1"/>
  <c r="AE1088" i="1"/>
  <c r="AF1088" i="1"/>
  <c r="AG1088" i="1"/>
  <c r="AH1088" i="1"/>
  <c r="AI1088" i="1"/>
  <c r="AJ1088" i="1"/>
  <c r="AK1088" i="1"/>
  <c r="AL1088" i="1"/>
  <c r="AM1088" i="1"/>
  <c r="AN1088" i="1"/>
  <c r="AO1088" i="1"/>
  <c r="AP1088" i="1"/>
  <c r="AQ1088" i="1"/>
  <c r="AR1088" i="1"/>
  <c r="AS1088" i="1"/>
  <c r="AT1088" i="1"/>
  <c r="AU1088" i="1"/>
  <c r="AV1088" i="1"/>
  <c r="AW1088" i="1"/>
  <c r="AX1088" i="1"/>
  <c r="AY1088" i="1"/>
  <c r="AZ1088" i="1"/>
  <c r="BA1088" i="1"/>
  <c r="BB1088" i="1"/>
  <c r="BC1088" i="1"/>
  <c r="BD1088" i="1"/>
  <c r="BE1088" i="1"/>
  <c r="BF1088" i="1"/>
  <c r="H1089" i="1"/>
  <c r="I1089" i="1"/>
  <c r="J1089" i="1"/>
  <c r="K1089" i="1"/>
  <c r="L1089" i="1"/>
  <c r="M1089" i="1"/>
  <c r="N1089" i="1"/>
  <c r="O1089" i="1"/>
  <c r="P1089" i="1"/>
  <c r="Q1089" i="1"/>
  <c r="R1089" i="1"/>
  <c r="S1089" i="1"/>
  <c r="T1089" i="1"/>
  <c r="U1089" i="1"/>
  <c r="V1089" i="1"/>
  <c r="W1089" i="1"/>
  <c r="X1089" i="1"/>
  <c r="Y1089" i="1"/>
  <c r="Z1089" i="1"/>
  <c r="AA1089" i="1"/>
  <c r="AB1089" i="1"/>
  <c r="AC1089" i="1"/>
  <c r="AD1089" i="1"/>
  <c r="AE1089" i="1"/>
  <c r="AF1089" i="1"/>
  <c r="AG1089" i="1"/>
  <c r="AH1089" i="1"/>
  <c r="AI1089" i="1"/>
  <c r="AJ1089" i="1"/>
  <c r="AK1089" i="1"/>
  <c r="AL1089" i="1"/>
  <c r="AM1089" i="1"/>
  <c r="AN1089" i="1"/>
  <c r="AO1089" i="1"/>
  <c r="AP1089" i="1"/>
  <c r="AQ1089" i="1"/>
  <c r="AR1089" i="1"/>
  <c r="AS1089" i="1"/>
  <c r="AT1089" i="1"/>
  <c r="AU1089" i="1"/>
  <c r="AV1089" i="1"/>
  <c r="AW1089" i="1"/>
  <c r="AX1089" i="1"/>
  <c r="AY1089" i="1"/>
  <c r="AZ1089" i="1"/>
  <c r="BA1089" i="1"/>
  <c r="BB1089" i="1"/>
  <c r="BC1089" i="1"/>
  <c r="BD1089" i="1"/>
  <c r="BE1089" i="1"/>
  <c r="BF1089" i="1"/>
  <c r="H1090" i="1"/>
  <c r="I1090" i="1"/>
  <c r="J1090" i="1"/>
  <c r="K1090" i="1"/>
  <c r="L1090" i="1"/>
  <c r="M1090" i="1"/>
  <c r="N1090" i="1"/>
  <c r="O1090" i="1"/>
  <c r="P1090" i="1"/>
  <c r="Q1090" i="1"/>
  <c r="R1090" i="1"/>
  <c r="S1090" i="1"/>
  <c r="T1090" i="1"/>
  <c r="U1090" i="1"/>
  <c r="V1090" i="1"/>
  <c r="W1090" i="1"/>
  <c r="X1090" i="1"/>
  <c r="Y1090" i="1"/>
  <c r="Z1090" i="1"/>
  <c r="AA1090" i="1"/>
  <c r="AB1090" i="1"/>
  <c r="AC1090" i="1"/>
  <c r="AD1090" i="1"/>
  <c r="AE1090" i="1"/>
  <c r="AF1090" i="1"/>
  <c r="AG1090" i="1"/>
  <c r="AH1090" i="1"/>
  <c r="AI1090" i="1"/>
  <c r="AJ1090" i="1"/>
  <c r="AK1090" i="1"/>
  <c r="AL1090" i="1"/>
  <c r="AM1090" i="1"/>
  <c r="AN1090" i="1"/>
  <c r="AO1090" i="1"/>
  <c r="AP1090" i="1"/>
  <c r="AQ1090" i="1"/>
  <c r="AR1090" i="1"/>
  <c r="AS1090" i="1"/>
  <c r="AT1090" i="1"/>
  <c r="AU1090" i="1"/>
  <c r="AV1090" i="1"/>
  <c r="AW1090" i="1"/>
  <c r="AX1090" i="1"/>
  <c r="AY1090" i="1"/>
  <c r="AZ1090" i="1"/>
  <c r="BA1090" i="1"/>
  <c r="BB1090" i="1"/>
  <c r="BC1090" i="1"/>
  <c r="BD1090" i="1"/>
  <c r="BE1090" i="1"/>
  <c r="BF1090" i="1"/>
  <c r="H1091" i="1"/>
  <c r="I1091" i="1"/>
  <c r="J1091" i="1"/>
  <c r="K1091" i="1"/>
  <c r="L1091" i="1"/>
  <c r="M1091" i="1"/>
  <c r="N1091" i="1"/>
  <c r="O1091" i="1"/>
  <c r="P1091" i="1"/>
  <c r="Q1091" i="1"/>
  <c r="R1091" i="1"/>
  <c r="S1091" i="1"/>
  <c r="T1091" i="1"/>
  <c r="U1091" i="1"/>
  <c r="V1091" i="1"/>
  <c r="W1091" i="1"/>
  <c r="X1091" i="1"/>
  <c r="Y1091" i="1"/>
  <c r="Z1091" i="1"/>
  <c r="AA1091" i="1"/>
  <c r="AB1091" i="1"/>
  <c r="AC1091" i="1"/>
  <c r="AD1091" i="1"/>
  <c r="AE1091" i="1"/>
  <c r="AF1091" i="1"/>
  <c r="AG1091" i="1"/>
  <c r="AH1091" i="1"/>
  <c r="AI1091" i="1"/>
  <c r="AJ1091" i="1"/>
  <c r="AK1091" i="1"/>
  <c r="AL1091" i="1"/>
  <c r="AM1091" i="1"/>
  <c r="AN1091" i="1"/>
  <c r="AO1091" i="1"/>
  <c r="AP1091" i="1"/>
  <c r="AQ1091" i="1"/>
  <c r="AR1091" i="1"/>
  <c r="AS1091" i="1"/>
  <c r="AT1091" i="1"/>
  <c r="AU1091" i="1"/>
  <c r="AV1091" i="1"/>
  <c r="AW1091" i="1"/>
  <c r="AX1091" i="1"/>
  <c r="AY1091" i="1"/>
  <c r="AZ1091" i="1"/>
  <c r="BA1091" i="1"/>
  <c r="BB1091" i="1"/>
  <c r="BC1091" i="1"/>
  <c r="BD1091" i="1"/>
  <c r="BE1091" i="1"/>
  <c r="BF1091" i="1"/>
  <c r="H1092" i="1"/>
  <c r="I1092" i="1"/>
  <c r="J1092" i="1"/>
  <c r="K1092" i="1"/>
  <c r="L1092" i="1"/>
  <c r="M1092" i="1"/>
  <c r="N1092" i="1"/>
  <c r="O1092" i="1"/>
  <c r="P1092" i="1"/>
  <c r="Q1092" i="1"/>
  <c r="R1092" i="1"/>
  <c r="S1092" i="1"/>
  <c r="T1092" i="1"/>
  <c r="U1092" i="1"/>
  <c r="V1092" i="1"/>
  <c r="W1092" i="1"/>
  <c r="X1092" i="1"/>
  <c r="Y1092" i="1"/>
  <c r="Z1092" i="1"/>
  <c r="AA1092" i="1"/>
  <c r="AB1092" i="1"/>
  <c r="AC1092" i="1"/>
  <c r="AD1092" i="1"/>
  <c r="AE1092" i="1"/>
  <c r="AF1092" i="1"/>
  <c r="AG1092" i="1"/>
  <c r="AH1092" i="1"/>
  <c r="AI1092" i="1"/>
  <c r="AJ1092" i="1"/>
  <c r="AK1092" i="1"/>
  <c r="AL1092" i="1"/>
  <c r="AM1092" i="1"/>
  <c r="AN1092" i="1"/>
  <c r="AO1092" i="1"/>
  <c r="AP1092" i="1"/>
  <c r="AQ1092" i="1"/>
  <c r="AR1092" i="1"/>
  <c r="AS1092" i="1"/>
  <c r="AT1092" i="1"/>
  <c r="AU1092" i="1"/>
  <c r="AV1092" i="1"/>
  <c r="AW1092" i="1"/>
  <c r="AX1092" i="1"/>
  <c r="AY1092" i="1"/>
  <c r="AZ1092" i="1"/>
  <c r="BA1092" i="1"/>
  <c r="BB1092" i="1"/>
  <c r="BC1092" i="1"/>
  <c r="BD1092" i="1"/>
  <c r="BE1092" i="1"/>
  <c r="BF1092" i="1"/>
  <c r="H1093" i="1"/>
  <c r="I1093" i="1"/>
  <c r="J1093" i="1"/>
  <c r="K1093" i="1"/>
  <c r="L1093" i="1"/>
  <c r="M1093" i="1"/>
  <c r="N1093" i="1"/>
  <c r="O1093" i="1"/>
  <c r="P1093" i="1"/>
  <c r="Q1093" i="1"/>
  <c r="R1093" i="1"/>
  <c r="S1093" i="1"/>
  <c r="T1093" i="1"/>
  <c r="U1093" i="1"/>
  <c r="V1093" i="1"/>
  <c r="W1093" i="1"/>
  <c r="X1093" i="1"/>
  <c r="Y1093" i="1"/>
  <c r="Z1093" i="1"/>
  <c r="AA1093" i="1"/>
  <c r="AB1093" i="1"/>
  <c r="AC1093" i="1"/>
  <c r="AD1093" i="1"/>
  <c r="AE1093" i="1"/>
  <c r="AF1093" i="1"/>
  <c r="AG1093" i="1"/>
  <c r="AH1093" i="1"/>
  <c r="AI1093" i="1"/>
  <c r="AJ1093" i="1"/>
  <c r="AK1093" i="1"/>
  <c r="AL1093" i="1"/>
  <c r="AM1093" i="1"/>
  <c r="AN1093" i="1"/>
  <c r="AO1093" i="1"/>
  <c r="AP1093" i="1"/>
  <c r="AQ1093" i="1"/>
  <c r="AR1093" i="1"/>
  <c r="AS1093" i="1"/>
  <c r="AT1093" i="1"/>
  <c r="AU1093" i="1"/>
  <c r="AV1093" i="1"/>
  <c r="AW1093" i="1"/>
  <c r="AX1093" i="1"/>
  <c r="AY1093" i="1"/>
  <c r="AZ1093" i="1"/>
  <c r="BA1093" i="1"/>
  <c r="BB1093" i="1"/>
  <c r="BC1093" i="1"/>
  <c r="BD1093" i="1"/>
  <c r="BE1093" i="1"/>
  <c r="BF1093" i="1"/>
  <c r="H1094" i="1"/>
  <c r="I1094" i="1"/>
  <c r="J1094" i="1"/>
  <c r="K1094" i="1"/>
  <c r="L1094" i="1"/>
  <c r="M1094" i="1"/>
  <c r="N1094" i="1"/>
  <c r="O1094" i="1"/>
  <c r="P1094" i="1"/>
  <c r="Q1094" i="1"/>
  <c r="R1094" i="1"/>
  <c r="S1094" i="1"/>
  <c r="T1094" i="1"/>
  <c r="U1094" i="1"/>
  <c r="V1094" i="1"/>
  <c r="W1094" i="1"/>
  <c r="X1094" i="1"/>
  <c r="Y1094" i="1"/>
  <c r="Z1094" i="1"/>
  <c r="AA1094" i="1"/>
  <c r="AB1094" i="1"/>
  <c r="AC1094" i="1"/>
  <c r="AD1094" i="1"/>
  <c r="AE1094" i="1"/>
  <c r="AF1094" i="1"/>
  <c r="AG1094" i="1"/>
  <c r="AH1094" i="1"/>
  <c r="AI1094" i="1"/>
  <c r="AJ1094" i="1"/>
  <c r="AK1094" i="1"/>
  <c r="AL1094" i="1"/>
  <c r="AM1094" i="1"/>
  <c r="AN1094" i="1"/>
  <c r="AO1094" i="1"/>
  <c r="AP1094" i="1"/>
  <c r="AQ1094" i="1"/>
  <c r="AR1094" i="1"/>
  <c r="AS1094" i="1"/>
  <c r="AT1094" i="1"/>
  <c r="AU1094" i="1"/>
  <c r="AV1094" i="1"/>
  <c r="AW1094" i="1"/>
  <c r="AX1094" i="1"/>
  <c r="AY1094" i="1"/>
  <c r="AZ1094" i="1"/>
  <c r="BA1094" i="1"/>
  <c r="BB1094" i="1"/>
  <c r="BC1094" i="1"/>
  <c r="BD1094" i="1"/>
  <c r="BE1094" i="1"/>
  <c r="BF1094" i="1"/>
  <c r="H1095" i="1"/>
  <c r="I1095" i="1"/>
  <c r="J1095" i="1"/>
  <c r="K1095" i="1"/>
  <c r="L1095" i="1"/>
  <c r="M1095" i="1"/>
  <c r="N1095" i="1"/>
  <c r="O1095" i="1"/>
  <c r="P1095" i="1"/>
  <c r="Q1095" i="1"/>
  <c r="R1095" i="1"/>
  <c r="S1095" i="1"/>
  <c r="T1095" i="1"/>
  <c r="U1095" i="1"/>
  <c r="V1095" i="1"/>
  <c r="W1095" i="1"/>
  <c r="X1095" i="1"/>
  <c r="Y1095" i="1"/>
  <c r="Z1095" i="1"/>
  <c r="AA1095" i="1"/>
  <c r="AB1095" i="1"/>
  <c r="AC1095" i="1"/>
  <c r="AD1095" i="1"/>
  <c r="AE1095" i="1"/>
  <c r="AF1095" i="1"/>
  <c r="AG1095" i="1"/>
  <c r="AH1095" i="1"/>
  <c r="AI1095" i="1"/>
  <c r="AJ1095" i="1"/>
  <c r="AK1095" i="1"/>
  <c r="AL1095" i="1"/>
  <c r="AM1095" i="1"/>
  <c r="AN1095" i="1"/>
  <c r="AO1095" i="1"/>
  <c r="AP1095" i="1"/>
  <c r="AQ1095" i="1"/>
  <c r="AR1095" i="1"/>
  <c r="AS1095" i="1"/>
  <c r="AT1095" i="1"/>
  <c r="AU1095" i="1"/>
  <c r="AV1095" i="1"/>
  <c r="AW1095" i="1"/>
  <c r="AX1095" i="1"/>
  <c r="AY1095" i="1"/>
  <c r="AZ1095" i="1"/>
  <c r="BA1095" i="1"/>
  <c r="BB1095" i="1"/>
  <c r="BC1095" i="1"/>
  <c r="BD1095" i="1"/>
  <c r="BE1095" i="1"/>
  <c r="BF1095" i="1"/>
  <c r="H1096" i="1"/>
  <c r="I1096" i="1"/>
  <c r="J1096" i="1"/>
  <c r="K1096" i="1"/>
  <c r="L1096" i="1"/>
  <c r="M1096" i="1"/>
  <c r="N1096" i="1"/>
  <c r="O1096" i="1"/>
  <c r="P1096" i="1"/>
  <c r="Q1096" i="1"/>
  <c r="R1096" i="1"/>
  <c r="S1096" i="1"/>
  <c r="T1096" i="1"/>
  <c r="U1096" i="1"/>
  <c r="V1096" i="1"/>
  <c r="W1096" i="1"/>
  <c r="X1096" i="1"/>
  <c r="Y1096" i="1"/>
  <c r="Z1096" i="1"/>
  <c r="AA1096" i="1"/>
  <c r="AB1096" i="1"/>
  <c r="AC1096" i="1"/>
  <c r="AD1096" i="1"/>
  <c r="AE1096" i="1"/>
  <c r="AF1096" i="1"/>
  <c r="AG1096" i="1"/>
  <c r="AH1096" i="1"/>
  <c r="AI1096" i="1"/>
  <c r="AJ1096" i="1"/>
  <c r="AK1096" i="1"/>
  <c r="AL1096" i="1"/>
  <c r="AM1096" i="1"/>
  <c r="AN1096" i="1"/>
  <c r="AO1096" i="1"/>
  <c r="AP1096" i="1"/>
  <c r="AQ1096" i="1"/>
  <c r="AR1096" i="1"/>
  <c r="AS1096" i="1"/>
  <c r="AT1096" i="1"/>
  <c r="AU1096" i="1"/>
  <c r="AV1096" i="1"/>
  <c r="AW1096" i="1"/>
  <c r="AX1096" i="1"/>
  <c r="AY1096" i="1"/>
  <c r="AZ1096" i="1"/>
  <c r="BA1096" i="1"/>
  <c r="BB1096" i="1"/>
  <c r="BC1096" i="1"/>
  <c r="BD1096" i="1"/>
  <c r="BE1096" i="1"/>
  <c r="BF1096" i="1"/>
  <c r="H1097" i="1"/>
  <c r="I1097" i="1"/>
  <c r="J1097" i="1"/>
  <c r="K1097" i="1"/>
  <c r="L1097" i="1"/>
  <c r="M1097" i="1"/>
  <c r="N1097" i="1"/>
  <c r="O1097" i="1"/>
  <c r="P1097" i="1"/>
  <c r="Q1097" i="1"/>
  <c r="R1097" i="1"/>
  <c r="S1097" i="1"/>
  <c r="T1097" i="1"/>
  <c r="U1097" i="1"/>
  <c r="V1097" i="1"/>
  <c r="W1097" i="1"/>
  <c r="X1097" i="1"/>
  <c r="Y1097" i="1"/>
  <c r="Z1097" i="1"/>
  <c r="AA1097" i="1"/>
  <c r="AB1097" i="1"/>
  <c r="AC1097" i="1"/>
  <c r="AD1097" i="1"/>
  <c r="AE1097" i="1"/>
  <c r="AF1097" i="1"/>
  <c r="AG1097" i="1"/>
  <c r="AH1097" i="1"/>
  <c r="AI1097" i="1"/>
  <c r="AJ1097" i="1"/>
  <c r="AK1097" i="1"/>
  <c r="AL1097" i="1"/>
  <c r="AM1097" i="1"/>
  <c r="AN1097" i="1"/>
  <c r="AO1097" i="1"/>
  <c r="AP1097" i="1"/>
  <c r="AQ1097" i="1"/>
  <c r="AR1097" i="1"/>
  <c r="AS1097" i="1"/>
  <c r="AT1097" i="1"/>
  <c r="AU1097" i="1"/>
  <c r="AV1097" i="1"/>
  <c r="AW1097" i="1"/>
  <c r="AX1097" i="1"/>
  <c r="AY1097" i="1"/>
  <c r="AZ1097" i="1"/>
  <c r="BA1097" i="1"/>
  <c r="BB1097" i="1"/>
  <c r="BC1097" i="1"/>
  <c r="BD1097" i="1"/>
  <c r="BE1097" i="1"/>
  <c r="BF1097" i="1"/>
  <c r="H1098" i="1"/>
  <c r="I1098" i="1"/>
  <c r="J1098" i="1"/>
  <c r="K1098" i="1"/>
  <c r="L1098" i="1"/>
  <c r="M1098" i="1"/>
  <c r="N1098" i="1"/>
  <c r="O1098" i="1"/>
  <c r="P1098" i="1"/>
  <c r="Q1098" i="1"/>
  <c r="R1098" i="1"/>
  <c r="S1098" i="1"/>
  <c r="T1098" i="1"/>
  <c r="U1098" i="1"/>
  <c r="V1098" i="1"/>
  <c r="W1098" i="1"/>
  <c r="X1098" i="1"/>
  <c r="Y1098" i="1"/>
  <c r="Z1098" i="1"/>
  <c r="AA1098" i="1"/>
  <c r="AB1098" i="1"/>
  <c r="AC1098" i="1"/>
  <c r="AD1098" i="1"/>
  <c r="AE1098" i="1"/>
  <c r="AF1098" i="1"/>
  <c r="AG1098" i="1"/>
  <c r="AH1098" i="1"/>
  <c r="AI1098" i="1"/>
  <c r="AJ1098" i="1"/>
  <c r="AK1098" i="1"/>
  <c r="AL1098" i="1"/>
  <c r="AM1098" i="1"/>
  <c r="AN1098" i="1"/>
  <c r="AO1098" i="1"/>
  <c r="AP1098" i="1"/>
  <c r="AQ1098" i="1"/>
  <c r="AR1098" i="1"/>
  <c r="AS1098" i="1"/>
  <c r="AT1098" i="1"/>
  <c r="AU1098" i="1"/>
  <c r="AV1098" i="1"/>
  <c r="AW1098" i="1"/>
  <c r="AX1098" i="1"/>
  <c r="AY1098" i="1"/>
  <c r="AZ1098" i="1"/>
  <c r="BA1098" i="1"/>
  <c r="BB1098" i="1"/>
  <c r="BC1098" i="1"/>
  <c r="BD1098" i="1"/>
  <c r="BE1098" i="1"/>
  <c r="BF1098" i="1"/>
  <c r="H1099" i="1"/>
  <c r="I1099" i="1"/>
  <c r="J1099" i="1"/>
  <c r="K1099" i="1"/>
  <c r="L1099" i="1"/>
  <c r="M1099" i="1"/>
  <c r="N1099" i="1"/>
  <c r="O1099" i="1"/>
  <c r="P1099" i="1"/>
  <c r="Q1099" i="1"/>
  <c r="R1099" i="1"/>
  <c r="S1099" i="1"/>
  <c r="T1099" i="1"/>
  <c r="U1099" i="1"/>
  <c r="V1099" i="1"/>
  <c r="W1099" i="1"/>
  <c r="X1099" i="1"/>
  <c r="Y1099" i="1"/>
  <c r="Z1099" i="1"/>
  <c r="AA1099" i="1"/>
  <c r="AB1099" i="1"/>
  <c r="AC1099" i="1"/>
  <c r="AD1099" i="1"/>
  <c r="AE1099" i="1"/>
  <c r="AF1099" i="1"/>
  <c r="AG1099" i="1"/>
  <c r="AH1099" i="1"/>
  <c r="AI1099" i="1"/>
  <c r="AJ1099" i="1"/>
  <c r="AK1099" i="1"/>
  <c r="AL1099" i="1"/>
  <c r="AM1099" i="1"/>
  <c r="AN1099" i="1"/>
  <c r="AO1099" i="1"/>
  <c r="AP1099" i="1"/>
  <c r="AQ1099" i="1"/>
  <c r="AR1099" i="1"/>
  <c r="AS1099" i="1"/>
  <c r="AT1099" i="1"/>
  <c r="AU1099" i="1"/>
  <c r="AV1099" i="1"/>
  <c r="AW1099" i="1"/>
  <c r="AX1099" i="1"/>
  <c r="AY1099" i="1"/>
  <c r="AZ1099" i="1"/>
  <c r="BA1099" i="1"/>
  <c r="BB1099" i="1"/>
  <c r="BC1099" i="1"/>
  <c r="BD1099" i="1"/>
  <c r="BE1099" i="1"/>
  <c r="BF1099" i="1"/>
  <c r="H1100" i="1"/>
  <c r="I1100" i="1"/>
  <c r="J1100" i="1"/>
  <c r="K1100" i="1"/>
  <c r="L1100" i="1"/>
  <c r="M1100" i="1"/>
  <c r="N1100" i="1"/>
  <c r="O1100" i="1"/>
  <c r="P1100" i="1"/>
  <c r="Q1100" i="1"/>
  <c r="R1100" i="1"/>
  <c r="S1100" i="1"/>
  <c r="T1100" i="1"/>
  <c r="U1100" i="1"/>
  <c r="V1100" i="1"/>
  <c r="W1100" i="1"/>
  <c r="X1100" i="1"/>
  <c r="Y1100" i="1"/>
  <c r="Z1100" i="1"/>
  <c r="AA1100" i="1"/>
  <c r="AB1100" i="1"/>
  <c r="AC1100" i="1"/>
  <c r="AD1100" i="1"/>
  <c r="AE1100" i="1"/>
  <c r="AF1100" i="1"/>
  <c r="AG1100" i="1"/>
  <c r="AH1100" i="1"/>
  <c r="AI1100" i="1"/>
  <c r="AJ1100" i="1"/>
  <c r="AK1100" i="1"/>
  <c r="AL1100" i="1"/>
  <c r="AM1100" i="1"/>
  <c r="AN1100" i="1"/>
  <c r="AO1100" i="1"/>
  <c r="AP1100" i="1"/>
  <c r="AQ1100" i="1"/>
  <c r="AR1100" i="1"/>
  <c r="AS1100" i="1"/>
  <c r="AT1100" i="1"/>
  <c r="AU1100" i="1"/>
  <c r="AV1100" i="1"/>
  <c r="AW1100" i="1"/>
  <c r="AX1100" i="1"/>
  <c r="AY1100" i="1"/>
  <c r="AZ1100" i="1"/>
  <c r="BA1100" i="1"/>
  <c r="BB1100" i="1"/>
  <c r="BC1100" i="1"/>
  <c r="BD1100" i="1"/>
  <c r="BE1100" i="1"/>
  <c r="BF1100" i="1"/>
  <c r="H1101" i="1"/>
  <c r="I1101" i="1"/>
  <c r="J1101" i="1"/>
  <c r="K1101" i="1"/>
  <c r="L1101" i="1"/>
  <c r="M1101" i="1"/>
  <c r="N1101" i="1"/>
  <c r="O1101" i="1"/>
  <c r="P1101" i="1"/>
  <c r="Q1101" i="1"/>
  <c r="R1101" i="1"/>
  <c r="S1101" i="1"/>
  <c r="T1101" i="1"/>
  <c r="U1101" i="1"/>
  <c r="V1101" i="1"/>
  <c r="W1101" i="1"/>
  <c r="X1101" i="1"/>
  <c r="Y1101" i="1"/>
  <c r="Z1101" i="1"/>
  <c r="AA1101" i="1"/>
  <c r="AB1101" i="1"/>
  <c r="AC1101" i="1"/>
  <c r="AD1101" i="1"/>
  <c r="AE1101" i="1"/>
  <c r="AF1101" i="1"/>
  <c r="AG1101" i="1"/>
  <c r="AH1101" i="1"/>
  <c r="AI1101" i="1"/>
  <c r="AJ1101" i="1"/>
  <c r="AK1101" i="1"/>
  <c r="AL1101" i="1"/>
  <c r="AM1101" i="1"/>
  <c r="AN1101" i="1"/>
  <c r="AO1101" i="1"/>
  <c r="AP1101" i="1"/>
  <c r="AQ1101" i="1"/>
  <c r="AR1101" i="1"/>
  <c r="AS1101" i="1"/>
  <c r="AT1101" i="1"/>
  <c r="AU1101" i="1"/>
  <c r="AV1101" i="1"/>
  <c r="AW1101" i="1"/>
  <c r="AX1101" i="1"/>
  <c r="AY1101" i="1"/>
  <c r="AZ1101" i="1"/>
  <c r="BA1101" i="1"/>
  <c r="BB1101" i="1"/>
  <c r="BC1101" i="1"/>
  <c r="BD1101" i="1"/>
  <c r="BE1101" i="1"/>
  <c r="BF1101" i="1"/>
  <c r="H1102" i="1"/>
  <c r="I1102" i="1"/>
  <c r="J1102" i="1"/>
  <c r="K1102" i="1"/>
  <c r="L1102" i="1"/>
  <c r="M1102" i="1"/>
  <c r="N1102" i="1"/>
  <c r="O1102" i="1"/>
  <c r="P1102" i="1"/>
  <c r="Q1102" i="1"/>
  <c r="R1102" i="1"/>
  <c r="S1102" i="1"/>
  <c r="T1102" i="1"/>
  <c r="U1102" i="1"/>
  <c r="V1102" i="1"/>
  <c r="W1102" i="1"/>
  <c r="X1102" i="1"/>
  <c r="Y1102" i="1"/>
  <c r="Z1102" i="1"/>
  <c r="AA1102" i="1"/>
  <c r="AB1102" i="1"/>
  <c r="AC1102" i="1"/>
  <c r="AD1102" i="1"/>
  <c r="AE1102" i="1"/>
  <c r="AF1102" i="1"/>
  <c r="AG1102" i="1"/>
  <c r="AH1102" i="1"/>
  <c r="AI1102" i="1"/>
  <c r="AJ1102" i="1"/>
  <c r="AK1102" i="1"/>
  <c r="AL1102" i="1"/>
  <c r="AM1102" i="1"/>
  <c r="AN1102" i="1"/>
  <c r="AO1102" i="1"/>
  <c r="AP1102" i="1"/>
  <c r="AQ1102" i="1"/>
  <c r="AR1102" i="1"/>
  <c r="AS1102" i="1"/>
  <c r="AT1102" i="1"/>
  <c r="AU1102" i="1"/>
  <c r="AV1102" i="1"/>
  <c r="AW1102" i="1"/>
  <c r="AX1102" i="1"/>
  <c r="AY1102" i="1"/>
  <c r="AZ1102" i="1"/>
  <c r="BA1102" i="1"/>
  <c r="BB1102" i="1"/>
  <c r="BC1102" i="1"/>
  <c r="BD1102" i="1"/>
  <c r="BE1102" i="1"/>
  <c r="BF1102" i="1"/>
  <c r="H1103" i="1"/>
  <c r="I1103" i="1"/>
  <c r="J1103" i="1"/>
  <c r="K1103" i="1"/>
  <c r="L1103" i="1"/>
  <c r="M1103" i="1"/>
  <c r="N1103" i="1"/>
  <c r="O1103" i="1"/>
  <c r="P1103" i="1"/>
  <c r="Q1103" i="1"/>
  <c r="R1103" i="1"/>
  <c r="S1103" i="1"/>
  <c r="T1103" i="1"/>
  <c r="U1103" i="1"/>
  <c r="V1103" i="1"/>
  <c r="W1103" i="1"/>
  <c r="X1103" i="1"/>
  <c r="Y1103" i="1"/>
  <c r="Z1103" i="1"/>
  <c r="AA1103" i="1"/>
  <c r="AB1103" i="1"/>
  <c r="AC1103" i="1"/>
  <c r="AD1103" i="1"/>
  <c r="AE1103" i="1"/>
  <c r="AF1103" i="1"/>
  <c r="AG1103" i="1"/>
  <c r="AH1103" i="1"/>
  <c r="AI1103" i="1"/>
  <c r="AJ1103" i="1"/>
  <c r="AK1103" i="1"/>
  <c r="AL1103" i="1"/>
  <c r="AM1103" i="1"/>
  <c r="AN1103" i="1"/>
  <c r="AO1103" i="1"/>
  <c r="AP1103" i="1"/>
  <c r="AQ1103" i="1"/>
  <c r="AR1103" i="1"/>
  <c r="AS1103" i="1"/>
  <c r="AT1103" i="1"/>
  <c r="AU1103" i="1"/>
  <c r="AV1103" i="1"/>
  <c r="AW1103" i="1"/>
  <c r="AX1103" i="1"/>
  <c r="AY1103" i="1"/>
  <c r="AZ1103" i="1"/>
  <c r="BA1103" i="1"/>
  <c r="BB1103" i="1"/>
  <c r="BC1103" i="1"/>
  <c r="BD1103" i="1"/>
  <c r="BE1103" i="1"/>
  <c r="BF1103" i="1"/>
  <c r="H1104" i="1"/>
  <c r="I1104" i="1"/>
  <c r="J1104" i="1"/>
  <c r="K1104" i="1"/>
  <c r="L1104" i="1"/>
  <c r="M1104" i="1"/>
  <c r="N1104" i="1"/>
  <c r="O1104" i="1"/>
  <c r="P1104" i="1"/>
  <c r="Q1104" i="1"/>
  <c r="R1104" i="1"/>
  <c r="S1104" i="1"/>
  <c r="T1104" i="1"/>
  <c r="U1104" i="1"/>
  <c r="V1104" i="1"/>
  <c r="W1104" i="1"/>
  <c r="X1104" i="1"/>
  <c r="Y1104" i="1"/>
  <c r="Z1104" i="1"/>
  <c r="AA1104" i="1"/>
  <c r="AB1104" i="1"/>
  <c r="AC1104" i="1"/>
  <c r="AD1104" i="1"/>
  <c r="AE1104" i="1"/>
  <c r="AF1104" i="1"/>
  <c r="AG1104" i="1"/>
  <c r="AH1104" i="1"/>
  <c r="AI1104" i="1"/>
  <c r="AJ1104" i="1"/>
  <c r="AK1104" i="1"/>
  <c r="AL1104" i="1"/>
  <c r="AM1104" i="1"/>
  <c r="AN1104" i="1"/>
  <c r="AO1104" i="1"/>
  <c r="AP1104" i="1"/>
  <c r="AQ1104" i="1"/>
  <c r="AR1104" i="1"/>
  <c r="AS1104" i="1"/>
  <c r="AT1104" i="1"/>
  <c r="AU1104" i="1"/>
  <c r="AV1104" i="1"/>
  <c r="AW1104" i="1"/>
  <c r="AX1104" i="1"/>
  <c r="AY1104" i="1"/>
  <c r="AZ1104" i="1"/>
  <c r="BA1104" i="1"/>
  <c r="BB1104" i="1"/>
  <c r="BC1104" i="1"/>
  <c r="BD1104" i="1"/>
  <c r="BE1104" i="1"/>
  <c r="BF1104" i="1"/>
  <c r="H1105" i="1"/>
  <c r="I1105" i="1"/>
  <c r="J1105" i="1"/>
  <c r="K1105" i="1"/>
  <c r="L1105" i="1"/>
  <c r="M1105" i="1"/>
  <c r="N1105" i="1"/>
  <c r="O1105" i="1"/>
  <c r="P1105" i="1"/>
  <c r="Q1105" i="1"/>
  <c r="R1105" i="1"/>
  <c r="S1105" i="1"/>
  <c r="T1105" i="1"/>
  <c r="U1105" i="1"/>
  <c r="V1105" i="1"/>
  <c r="W1105" i="1"/>
  <c r="X1105" i="1"/>
  <c r="Y1105" i="1"/>
  <c r="Z1105" i="1"/>
  <c r="AA1105" i="1"/>
  <c r="AB1105" i="1"/>
  <c r="AC1105" i="1"/>
  <c r="AD1105" i="1"/>
  <c r="AE1105" i="1"/>
  <c r="AF1105" i="1"/>
  <c r="AG1105" i="1"/>
  <c r="AH1105" i="1"/>
  <c r="AI1105" i="1"/>
  <c r="AJ1105" i="1"/>
  <c r="AK1105" i="1"/>
  <c r="AL1105" i="1"/>
  <c r="AM1105" i="1"/>
  <c r="AN1105" i="1"/>
  <c r="AO1105" i="1"/>
  <c r="AP1105" i="1"/>
  <c r="AQ1105" i="1"/>
  <c r="AR1105" i="1"/>
  <c r="AS1105" i="1"/>
  <c r="AT1105" i="1"/>
  <c r="AU1105" i="1"/>
  <c r="AV1105" i="1"/>
  <c r="AW1105" i="1"/>
  <c r="AX1105" i="1"/>
  <c r="AY1105" i="1"/>
  <c r="AZ1105" i="1"/>
  <c r="BA1105" i="1"/>
  <c r="BB1105" i="1"/>
  <c r="BC1105" i="1"/>
  <c r="BD1105" i="1"/>
  <c r="BE1105" i="1"/>
  <c r="BF1105" i="1"/>
  <c r="H1106" i="1"/>
  <c r="I1106" i="1"/>
  <c r="J1106" i="1"/>
  <c r="K1106" i="1"/>
  <c r="L1106" i="1"/>
  <c r="M1106" i="1"/>
  <c r="N1106" i="1"/>
  <c r="O1106" i="1"/>
  <c r="P1106" i="1"/>
  <c r="Q1106" i="1"/>
  <c r="R1106" i="1"/>
  <c r="S1106" i="1"/>
  <c r="T1106" i="1"/>
  <c r="U1106" i="1"/>
  <c r="V1106" i="1"/>
  <c r="W1106" i="1"/>
  <c r="X1106" i="1"/>
  <c r="Y1106" i="1"/>
  <c r="Z1106" i="1"/>
  <c r="AA1106" i="1"/>
  <c r="AB1106" i="1"/>
  <c r="AC1106" i="1"/>
  <c r="AD1106" i="1"/>
  <c r="AE1106" i="1"/>
  <c r="AF1106" i="1"/>
  <c r="AG1106" i="1"/>
  <c r="AH1106" i="1"/>
  <c r="AI1106" i="1"/>
  <c r="AJ1106" i="1"/>
  <c r="AK1106" i="1"/>
  <c r="AL1106" i="1"/>
  <c r="AM1106" i="1"/>
  <c r="AN1106" i="1"/>
  <c r="AO1106" i="1"/>
  <c r="AP1106" i="1"/>
  <c r="AQ1106" i="1"/>
  <c r="AR1106" i="1"/>
  <c r="AS1106" i="1"/>
  <c r="AT1106" i="1"/>
  <c r="AU1106" i="1"/>
  <c r="AV1106" i="1"/>
  <c r="AW1106" i="1"/>
  <c r="AX1106" i="1"/>
  <c r="AY1106" i="1"/>
  <c r="AZ1106" i="1"/>
  <c r="BA1106" i="1"/>
  <c r="BB1106" i="1"/>
  <c r="BC1106" i="1"/>
  <c r="BD1106" i="1"/>
  <c r="BE1106" i="1"/>
  <c r="BF1106" i="1"/>
  <c r="H1107" i="1"/>
  <c r="I1107" i="1"/>
  <c r="J1107" i="1"/>
  <c r="K1107" i="1"/>
  <c r="L1107" i="1"/>
  <c r="M1107" i="1"/>
  <c r="N1107" i="1"/>
  <c r="O1107" i="1"/>
  <c r="P1107" i="1"/>
  <c r="Q1107" i="1"/>
  <c r="R1107" i="1"/>
  <c r="S1107" i="1"/>
  <c r="T1107" i="1"/>
  <c r="U1107" i="1"/>
  <c r="V1107" i="1"/>
  <c r="W1107" i="1"/>
  <c r="X1107" i="1"/>
  <c r="Y1107" i="1"/>
  <c r="Z1107" i="1"/>
  <c r="AA1107" i="1"/>
  <c r="AB1107" i="1"/>
  <c r="AC1107" i="1"/>
  <c r="AD1107" i="1"/>
  <c r="AE1107" i="1"/>
  <c r="AF1107" i="1"/>
  <c r="AG1107" i="1"/>
  <c r="AH1107" i="1"/>
  <c r="AI1107" i="1"/>
  <c r="AJ1107" i="1"/>
  <c r="AK1107" i="1"/>
  <c r="AL1107" i="1"/>
  <c r="AM1107" i="1"/>
  <c r="AN1107" i="1"/>
  <c r="AO1107" i="1"/>
  <c r="AP1107" i="1"/>
  <c r="AQ1107" i="1"/>
  <c r="AR1107" i="1"/>
  <c r="AS1107" i="1"/>
  <c r="AT1107" i="1"/>
  <c r="AU1107" i="1"/>
  <c r="AV1107" i="1"/>
  <c r="AW1107" i="1"/>
  <c r="AX1107" i="1"/>
  <c r="AY1107" i="1"/>
  <c r="AZ1107" i="1"/>
  <c r="BA1107" i="1"/>
  <c r="BB1107" i="1"/>
  <c r="BC1107" i="1"/>
  <c r="BD1107" i="1"/>
  <c r="BE1107" i="1"/>
  <c r="BF1107" i="1"/>
  <c r="H1108" i="1"/>
  <c r="I1108" i="1"/>
  <c r="J1108" i="1"/>
  <c r="K1108" i="1"/>
  <c r="L1108" i="1"/>
  <c r="M1108" i="1"/>
  <c r="N1108" i="1"/>
  <c r="O1108" i="1"/>
  <c r="P1108" i="1"/>
  <c r="Q1108" i="1"/>
  <c r="R1108" i="1"/>
  <c r="S1108" i="1"/>
  <c r="T1108" i="1"/>
  <c r="U1108" i="1"/>
  <c r="V1108" i="1"/>
  <c r="W1108" i="1"/>
  <c r="X1108" i="1"/>
  <c r="Y1108" i="1"/>
  <c r="Z1108" i="1"/>
  <c r="AA1108" i="1"/>
  <c r="AB1108" i="1"/>
  <c r="AC1108" i="1"/>
  <c r="AD1108" i="1"/>
  <c r="AE1108" i="1"/>
  <c r="AF1108" i="1"/>
  <c r="AG1108" i="1"/>
  <c r="AH1108" i="1"/>
  <c r="AI1108" i="1"/>
  <c r="AJ1108" i="1"/>
  <c r="AK1108" i="1"/>
  <c r="AL1108" i="1"/>
  <c r="AM1108" i="1"/>
  <c r="AN1108" i="1"/>
  <c r="AO1108" i="1"/>
  <c r="AP1108" i="1"/>
  <c r="AQ1108" i="1"/>
  <c r="AR1108" i="1"/>
  <c r="AS1108" i="1"/>
  <c r="AT1108" i="1"/>
  <c r="AU1108" i="1"/>
  <c r="AV1108" i="1"/>
  <c r="AW1108" i="1"/>
  <c r="AX1108" i="1"/>
  <c r="AY1108" i="1"/>
  <c r="AZ1108" i="1"/>
  <c r="BA1108" i="1"/>
  <c r="BB1108" i="1"/>
  <c r="BC1108" i="1"/>
  <c r="BD1108" i="1"/>
  <c r="BE1108" i="1"/>
  <c r="BF1108" i="1"/>
  <c r="H1109" i="1"/>
  <c r="I1109" i="1"/>
  <c r="J1109" i="1"/>
  <c r="K1109" i="1"/>
  <c r="L1109" i="1"/>
  <c r="M1109" i="1"/>
  <c r="N1109" i="1"/>
  <c r="O1109" i="1"/>
  <c r="P1109" i="1"/>
  <c r="Q1109" i="1"/>
  <c r="R1109" i="1"/>
  <c r="S1109" i="1"/>
  <c r="T1109" i="1"/>
  <c r="U1109" i="1"/>
  <c r="V1109" i="1"/>
  <c r="W1109" i="1"/>
  <c r="X1109" i="1"/>
  <c r="Y1109" i="1"/>
  <c r="Z1109" i="1"/>
  <c r="AA1109" i="1"/>
  <c r="AB1109" i="1"/>
  <c r="AC1109" i="1"/>
  <c r="AD1109" i="1"/>
  <c r="AE1109" i="1"/>
  <c r="AF1109" i="1"/>
  <c r="AG1109" i="1"/>
  <c r="AH1109" i="1"/>
  <c r="AI1109" i="1"/>
  <c r="AJ1109" i="1"/>
  <c r="AK1109" i="1"/>
  <c r="AL1109" i="1"/>
  <c r="AM1109" i="1"/>
  <c r="AN1109" i="1"/>
  <c r="AO1109" i="1"/>
  <c r="AP1109" i="1"/>
  <c r="AQ1109" i="1"/>
  <c r="AR1109" i="1"/>
  <c r="AS1109" i="1"/>
  <c r="AT1109" i="1"/>
  <c r="AU1109" i="1"/>
  <c r="AV1109" i="1"/>
  <c r="AW1109" i="1"/>
  <c r="AX1109" i="1"/>
  <c r="AY1109" i="1"/>
  <c r="AZ1109" i="1"/>
  <c r="BA1109" i="1"/>
  <c r="BB1109" i="1"/>
  <c r="BC1109" i="1"/>
  <c r="BD1109" i="1"/>
  <c r="BE1109" i="1"/>
  <c r="BF1109" i="1"/>
  <c r="H1110" i="1"/>
  <c r="I1110" i="1"/>
  <c r="J1110" i="1"/>
  <c r="K1110" i="1"/>
  <c r="L1110" i="1"/>
  <c r="M1110" i="1"/>
  <c r="N1110" i="1"/>
  <c r="O1110" i="1"/>
  <c r="P1110" i="1"/>
  <c r="Q1110" i="1"/>
  <c r="R1110" i="1"/>
  <c r="S1110" i="1"/>
  <c r="T1110" i="1"/>
  <c r="U1110" i="1"/>
  <c r="V1110" i="1"/>
  <c r="W1110" i="1"/>
  <c r="X1110" i="1"/>
  <c r="Y1110" i="1"/>
  <c r="Z1110" i="1"/>
  <c r="AA1110" i="1"/>
  <c r="AB1110" i="1"/>
  <c r="AC1110" i="1"/>
  <c r="AD1110" i="1"/>
  <c r="AE1110" i="1"/>
  <c r="AF1110" i="1"/>
  <c r="AG1110" i="1"/>
  <c r="AH1110" i="1"/>
  <c r="AI1110" i="1"/>
  <c r="AJ1110" i="1"/>
  <c r="AK1110" i="1"/>
  <c r="AL1110" i="1"/>
  <c r="AM1110" i="1"/>
  <c r="AN1110" i="1"/>
  <c r="AO1110" i="1"/>
  <c r="AP1110" i="1"/>
  <c r="AQ1110" i="1"/>
  <c r="AR1110" i="1"/>
  <c r="AS1110" i="1"/>
  <c r="AT1110" i="1"/>
  <c r="AU1110" i="1"/>
  <c r="AV1110" i="1"/>
  <c r="AW1110" i="1"/>
  <c r="AX1110" i="1"/>
  <c r="AY1110" i="1"/>
  <c r="AZ1110" i="1"/>
  <c r="BA1110" i="1"/>
  <c r="BB1110" i="1"/>
  <c r="BC1110" i="1"/>
  <c r="BD1110" i="1"/>
  <c r="BE1110" i="1"/>
  <c r="BF1110" i="1"/>
  <c r="H1111" i="1"/>
  <c r="I1111" i="1"/>
  <c r="J1111" i="1"/>
  <c r="K1111" i="1"/>
  <c r="L1111" i="1"/>
  <c r="M1111" i="1"/>
  <c r="N1111" i="1"/>
  <c r="O1111" i="1"/>
  <c r="P1111" i="1"/>
  <c r="Q1111" i="1"/>
  <c r="R1111" i="1"/>
  <c r="S1111" i="1"/>
  <c r="T1111" i="1"/>
  <c r="U1111" i="1"/>
  <c r="V1111" i="1"/>
  <c r="W1111" i="1"/>
  <c r="X1111" i="1"/>
  <c r="Y1111" i="1"/>
  <c r="Z1111" i="1"/>
  <c r="AA1111" i="1"/>
  <c r="AB1111" i="1"/>
  <c r="AC1111" i="1"/>
  <c r="AD1111" i="1"/>
  <c r="AE1111" i="1"/>
  <c r="AF1111" i="1"/>
  <c r="AG1111" i="1"/>
  <c r="AH1111" i="1"/>
  <c r="AI1111" i="1"/>
  <c r="AJ1111" i="1"/>
  <c r="AK1111" i="1"/>
  <c r="AL1111" i="1"/>
  <c r="AM1111" i="1"/>
  <c r="AN1111" i="1"/>
  <c r="AO1111" i="1"/>
  <c r="AP1111" i="1"/>
  <c r="AQ1111" i="1"/>
  <c r="AR1111" i="1"/>
  <c r="AS1111" i="1"/>
  <c r="AT1111" i="1"/>
  <c r="AU1111" i="1"/>
  <c r="AV1111" i="1"/>
  <c r="AW1111" i="1"/>
  <c r="AX1111" i="1"/>
  <c r="AY1111" i="1"/>
  <c r="AZ1111" i="1"/>
  <c r="BA1111" i="1"/>
  <c r="BB1111" i="1"/>
  <c r="BC1111" i="1"/>
  <c r="BD1111" i="1"/>
  <c r="BE1111" i="1"/>
  <c r="BF1111" i="1"/>
  <c r="H1112" i="1"/>
  <c r="I1112" i="1"/>
  <c r="J1112" i="1"/>
  <c r="K1112" i="1"/>
  <c r="L1112" i="1"/>
  <c r="M1112" i="1"/>
  <c r="N1112" i="1"/>
  <c r="O1112" i="1"/>
  <c r="P1112" i="1"/>
  <c r="Q1112" i="1"/>
  <c r="R1112" i="1"/>
  <c r="S1112" i="1"/>
  <c r="T1112" i="1"/>
  <c r="U1112" i="1"/>
  <c r="V1112" i="1"/>
  <c r="W1112" i="1"/>
  <c r="X1112" i="1"/>
  <c r="Y1112" i="1"/>
  <c r="Z1112" i="1"/>
  <c r="AA1112" i="1"/>
  <c r="AB1112" i="1"/>
  <c r="AC1112" i="1"/>
  <c r="AD1112" i="1"/>
  <c r="AE1112" i="1"/>
  <c r="AF1112" i="1"/>
  <c r="AG1112" i="1"/>
  <c r="AH1112" i="1"/>
  <c r="AI1112" i="1"/>
  <c r="AJ1112" i="1"/>
  <c r="AK1112" i="1"/>
  <c r="AL1112" i="1"/>
  <c r="AM1112" i="1"/>
  <c r="AN1112" i="1"/>
  <c r="AO1112" i="1"/>
  <c r="AP1112" i="1"/>
  <c r="AQ1112" i="1"/>
  <c r="AR1112" i="1"/>
  <c r="AS1112" i="1"/>
  <c r="AT1112" i="1"/>
  <c r="AU1112" i="1"/>
  <c r="AV1112" i="1"/>
  <c r="AW1112" i="1"/>
  <c r="AX1112" i="1"/>
  <c r="AY1112" i="1"/>
  <c r="AZ1112" i="1"/>
  <c r="BA1112" i="1"/>
  <c r="BB1112" i="1"/>
  <c r="BC1112" i="1"/>
  <c r="BD1112" i="1"/>
  <c r="BE1112" i="1"/>
  <c r="BF1112" i="1"/>
  <c r="H1113" i="1"/>
  <c r="I1113" i="1"/>
  <c r="J1113" i="1"/>
  <c r="K1113" i="1"/>
  <c r="L1113" i="1"/>
  <c r="M1113" i="1"/>
  <c r="N1113" i="1"/>
  <c r="O1113" i="1"/>
  <c r="P1113" i="1"/>
  <c r="Q1113" i="1"/>
  <c r="R1113" i="1"/>
  <c r="S1113" i="1"/>
  <c r="T1113" i="1"/>
  <c r="U1113" i="1"/>
  <c r="V1113" i="1"/>
  <c r="W1113" i="1"/>
  <c r="X1113" i="1"/>
  <c r="Y1113" i="1"/>
  <c r="Z1113" i="1"/>
  <c r="AA1113" i="1"/>
  <c r="AB1113" i="1"/>
  <c r="AC1113" i="1"/>
  <c r="AD1113" i="1"/>
  <c r="AE1113" i="1"/>
  <c r="AF1113" i="1"/>
  <c r="AG1113" i="1"/>
  <c r="AH1113" i="1"/>
  <c r="AI1113" i="1"/>
  <c r="AJ1113" i="1"/>
  <c r="AK1113" i="1"/>
  <c r="AL1113" i="1"/>
  <c r="AM1113" i="1"/>
  <c r="AN1113" i="1"/>
  <c r="AO1113" i="1"/>
  <c r="AP1113" i="1"/>
  <c r="AQ1113" i="1"/>
  <c r="AR1113" i="1"/>
  <c r="AS1113" i="1"/>
  <c r="AT1113" i="1"/>
  <c r="AU1113" i="1"/>
  <c r="AV1113" i="1"/>
  <c r="AW1113" i="1"/>
  <c r="AX1113" i="1"/>
  <c r="AY1113" i="1"/>
  <c r="AZ1113" i="1"/>
  <c r="BA1113" i="1"/>
  <c r="BB1113" i="1"/>
  <c r="BC1113" i="1"/>
  <c r="BD1113" i="1"/>
  <c r="BE1113" i="1"/>
  <c r="BF1113" i="1"/>
  <c r="H1114" i="1"/>
  <c r="I1114" i="1"/>
  <c r="J1114" i="1"/>
  <c r="K1114" i="1"/>
  <c r="L1114" i="1"/>
  <c r="M1114" i="1"/>
  <c r="N1114" i="1"/>
  <c r="O1114" i="1"/>
  <c r="P1114" i="1"/>
  <c r="Q1114" i="1"/>
  <c r="R1114" i="1"/>
  <c r="S1114" i="1"/>
  <c r="T1114" i="1"/>
  <c r="U1114" i="1"/>
  <c r="V1114" i="1"/>
  <c r="W1114" i="1"/>
  <c r="X1114" i="1"/>
  <c r="Y1114" i="1"/>
  <c r="Z1114" i="1"/>
  <c r="AA1114" i="1"/>
  <c r="AB1114" i="1"/>
  <c r="AC1114" i="1"/>
  <c r="AD1114" i="1"/>
  <c r="AE1114" i="1"/>
  <c r="AF1114" i="1"/>
  <c r="AG1114" i="1"/>
  <c r="AH1114" i="1"/>
  <c r="AI1114" i="1"/>
  <c r="AJ1114" i="1"/>
  <c r="AK1114" i="1"/>
  <c r="AL1114" i="1"/>
  <c r="AM1114" i="1"/>
  <c r="AN1114" i="1"/>
  <c r="AO1114" i="1"/>
  <c r="AP1114" i="1"/>
  <c r="AQ1114" i="1"/>
  <c r="AR1114" i="1"/>
  <c r="AS1114" i="1"/>
  <c r="AT1114" i="1"/>
  <c r="AU1114" i="1"/>
  <c r="AV1114" i="1"/>
  <c r="AW1114" i="1"/>
  <c r="AX1114" i="1"/>
  <c r="AY1114" i="1"/>
  <c r="AZ1114" i="1"/>
  <c r="BA1114" i="1"/>
  <c r="BB1114" i="1"/>
  <c r="BC1114" i="1"/>
  <c r="BD1114" i="1"/>
  <c r="BE1114" i="1"/>
  <c r="BF1114" i="1"/>
  <c r="H1115" i="1"/>
  <c r="I1115" i="1"/>
  <c r="J1115" i="1"/>
  <c r="K1115" i="1"/>
  <c r="L1115" i="1"/>
  <c r="M1115" i="1"/>
  <c r="N1115" i="1"/>
  <c r="O1115" i="1"/>
  <c r="P1115" i="1"/>
  <c r="Q1115" i="1"/>
  <c r="R1115" i="1"/>
  <c r="S1115" i="1"/>
  <c r="T1115" i="1"/>
  <c r="U1115" i="1"/>
  <c r="V1115" i="1"/>
  <c r="W1115" i="1"/>
  <c r="X1115" i="1"/>
  <c r="Y1115" i="1"/>
  <c r="Z1115" i="1"/>
  <c r="AA1115" i="1"/>
  <c r="AB1115" i="1"/>
  <c r="AC1115" i="1"/>
  <c r="AD1115" i="1"/>
  <c r="AE1115" i="1"/>
  <c r="AF1115" i="1"/>
  <c r="AG1115" i="1"/>
  <c r="AH1115" i="1"/>
  <c r="AI1115" i="1"/>
  <c r="AJ1115" i="1"/>
  <c r="AK1115" i="1"/>
  <c r="AL1115" i="1"/>
  <c r="AM1115" i="1"/>
  <c r="AN1115" i="1"/>
  <c r="AO1115" i="1"/>
  <c r="AP1115" i="1"/>
  <c r="AQ1115" i="1"/>
  <c r="AR1115" i="1"/>
  <c r="AS1115" i="1"/>
  <c r="AT1115" i="1"/>
  <c r="AU1115" i="1"/>
  <c r="AV1115" i="1"/>
  <c r="AW1115" i="1"/>
  <c r="AX1115" i="1"/>
  <c r="AY1115" i="1"/>
  <c r="AZ1115" i="1"/>
  <c r="BA1115" i="1"/>
  <c r="BB1115" i="1"/>
  <c r="BC1115" i="1"/>
  <c r="BD1115" i="1"/>
  <c r="BE1115" i="1"/>
  <c r="BF1115" i="1"/>
  <c r="H1116" i="1"/>
  <c r="I1116" i="1"/>
  <c r="J1116" i="1"/>
  <c r="K1116" i="1"/>
  <c r="L1116" i="1"/>
  <c r="M1116" i="1"/>
  <c r="N1116" i="1"/>
  <c r="O1116" i="1"/>
  <c r="P1116" i="1"/>
  <c r="Q1116" i="1"/>
  <c r="R1116" i="1"/>
  <c r="S1116" i="1"/>
  <c r="T1116" i="1"/>
  <c r="U1116" i="1"/>
  <c r="V1116" i="1"/>
  <c r="W1116" i="1"/>
  <c r="X1116" i="1"/>
  <c r="Y1116" i="1"/>
  <c r="Z1116" i="1"/>
  <c r="AA1116" i="1"/>
  <c r="AB1116" i="1"/>
  <c r="AC1116" i="1"/>
  <c r="AD1116" i="1"/>
  <c r="AE1116" i="1"/>
  <c r="AF1116" i="1"/>
  <c r="AG1116" i="1"/>
  <c r="AH1116" i="1"/>
  <c r="AI1116" i="1"/>
  <c r="AJ1116" i="1"/>
  <c r="AK1116" i="1"/>
  <c r="AL1116" i="1"/>
  <c r="AM1116" i="1"/>
  <c r="AN1116" i="1"/>
  <c r="AO1116" i="1"/>
  <c r="AP1116" i="1"/>
  <c r="AQ1116" i="1"/>
  <c r="AR1116" i="1"/>
  <c r="AS1116" i="1"/>
  <c r="AT1116" i="1"/>
  <c r="AU1116" i="1"/>
  <c r="AV1116" i="1"/>
  <c r="AW1116" i="1"/>
  <c r="AX1116" i="1"/>
  <c r="AY1116" i="1"/>
  <c r="AZ1116" i="1"/>
  <c r="BA1116" i="1"/>
  <c r="BB1116" i="1"/>
  <c r="BC1116" i="1"/>
  <c r="BD1116" i="1"/>
  <c r="BE1116" i="1"/>
  <c r="BF1116" i="1"/>
  <c r="H1117" i="1"/>
  <c r="I1117" i="1"/>
  <c r="J1117" i="1"/>
  <c r="K1117" i="1"/>
  <c r="L1117" i="1"/>
  <c r="M1117" i="1"/>
  <c r="N1117" i="1"/>
  <c r="O1117" i="1"/>
  <c r="P1117" i="1"/>
  <c r="Q1117" i="1"/>
  <c r="R1117" i="1"/>
  <c r="S1117" i="1"/>
  <c r="T1117" i="1"/>
  <c r="U1117" i="1"/>
  <c r="V1117" i="1"/>
  <c r="W1117" i="1"/>
  <c r="X1117" i="1"/>
  <c r="Y1117" i="1"/>
  <c r="Z1117" i="1"/>
  <c r="AA1117" i="1"/>
  <c r="AB1117" i="1"/>
  <c r="AC1117" i="1"/>
  <c r="AD1117" i="1"/>
  <c r="AE1117" i="1"/>
  <c r="AF1117" i="1"/>
  <c r="AG1117" i="1"/>
  <c r="AH1117" i="1"/>
  <c r="AI1117" i="1"/>
  <c r="AJ1117" i="1"/>
  <c r="AK1117" i="1"/>
  <c r="AL1117" i="1"/>
  <c r="AM1117" i="1"/>
  <c r="AN1117" i="1"/>
  <c r="AO1117" i="1"/>
  <c r="AP1117" i="1"/>
  <c r="AQ1117" i="1"/>
  <c r="AR1117" i="1"/>
  <c r="AS1117" i="1"/>
  <c r="AT1117" i="1"/>
  <c r="AU1117" i="1"/>
  <c r="AV1117" i="1"/>
  <c r="AW1117" i="1"/>
  <c r="AX1117" i="1"/>
  <c r="AY1117" i="1"/>
  <c r="AZ1117" i="1"/>
  <c r="BA1117" i="1"/>
  <c r="BB1117" i="1"/>
  <c r="BC1117" i="1"/>
  <c r="BD1117" i="1"/>
  <c r="BE1117" i="1"/>
  <c r="BF1117" i="1"/>
  <c r="H1118" i="1"/>
  <c r="I1118" i="1"/>
  <c r="J1118" i="1"/>
  <c r="K1118" i="1"/>
  <c r="L1118" i="1"/>
  <c r="M1118" i="1"/>
  <c r="N1118" i="1"/>
  <c r="O1118" i="1"/>
  <c r="P1118" i="1"/>
  <c r="Q1118" i="1"/>
  <c r="R1118" i="1"/>
  <c r="S1118" i="1"/>
  <c r="T1118" i="1"/>
  <c r="U1118" i="1"/>
  <c r="V1118" i="1"/>
  <c r="W1118" i="1"/>
  <c r="X1118" i="1"/>
  <c r="Y1118" i="1"/>
  <c r="Z1118" i="1"/>
  <c r="AA1118" i="1"/>
  <c r="AB1118" i="1"/>
  <c r="AC1118" i="1"/>
  <c r="AD1118" i="1"/>
  <c r="AE1118" i="1"/>
  <c r="AF1118" i="1"/>
  <c r="AG1118" i="1"/>
  <c r="AH1118" i="1"/>
  <c r="AI1118" i="1"/>
  <c r="AJ1118" i="1"/>
  <c r="AK1118" i="1"/>
  <c r="AL1118" i="1"/>
  <c r="AM1118" i="1"/>
  <c r="AN1118" i="1"/>
  <c r="AO1118" i="1"/>
  <c r="AP1118" i="1"/>
  <c r="AQ1118" i="1"/>
  <c r="AR1118" i="1"/>
  <c r="AS1118" i="1"/>
  <c r="AT1118" i="1"/>
  <c r="AU1118" i="1"/>
  <c r="AV1118" i="1"/>
  <c r="AW1118" i="1"/>
  <c r="AX1118" i="1"/>
  <c r="AY1118" i="1"/>
  <c r="AZ1118" i="1"/>
  <c r="BA1118" i="1"/>
  <c r="BB1118" i="1"/>
  <c r="BC1118" i="1"/>
  <c r="BD1118" i="1"/>
  <c r="BE1118" i="1"/>
  <c r="BF1118" i="1"/>
  <c r="H1119" i="1"/>
  <c r="I1119" i="1"/>
  <c r="J1119" i="1"/>
  <c r="K1119" i="1"/>
  <c r="L1119" i="1"/>
  <c r="M1119" i="1"/>
  <c r="N1119" i="1"/>
  <c r="O1119" i="1"/>
  <c r="P1119" i="1"/>
  <c r="Q1119" i="1"/>
  <c r="R1119" i="1"/>
  <c r="S1119" i="1"/>
  <c r="T1119" i="1"/>
  <c r="U1119" i="1"/>
  <c r="V1119" i="1"/>
  <c r="W1119" i="1"/>
  <c r="X1119" i="1"/>
  <c r="Y1119" i="1"/>
  <c r="Z1119" i="1"/>
  <c r="AA1119" i="1"/>
  <c r="AB1119" i="1"/>
  <c r="AC1119" i="1"/>
  <c r="AD1119" i="1"/>
  <c r="AE1119" i="1"/>
  <c r="AF1119" i="1"/>
  <c r="AG1119" i="1"/>
  <c r="AH1119" i="1"/>
  <c r="AI1119" i="1"/>
  <c r="AJ1119" i="1"/>
  <c r="AK1119" i="1"/>
  <c r="AL1119" i="1"/>
  <c r="AM1119" i="1"/>
  <c r="AN1119" i="1"/>
  <c r="AO1119" i="1"/>
  <c r="AP1119" i="1"/>
  <c r="AQ1119" i="1"/>
  <c r="AR1119" i="1"/>
  <c r="AS1119" i="1"/>
  <c r="AT1119" i="1"/>
  <c r="AU1119" i="1"/>
  <c r="AV1119" i="1"/>
  <c r="AW1119" i="1"/>
  <c r="AX1119" i="1"/>
  <c r="AY1119" i="1"/>
  <c r="AZ1119" i="1"/>
  <c r="BA1119" i="1"/>
  <c r="BB1119" i="1"/>
  <c r="BC1119" i="1"/>
  <c r="BD1119" i="1"/>
  <c r="BE1119" i="1"/>
  <c r="BF1119" i="1"/>
  <c r="H1120" i="1"/>
  <c r="I1120" i="1"/>
  <c r="J1120" i="1"/>
  <c r="K1120" i="1"/>
  <c r="L1120" i="1"/>
  <c r="M1120" i="1"/>
  <c r="N1120" i="1"/>
  <c r="O1120" i="1"/>
  <c r="P1120" i="1"/>
  <c r="Q1120" i="1"/>
  <c r="R1120" i="1"/>
  <c r="S1120" i="1"/>
  <c r="T1120" i="1"/>
  <c r="U1120" i="1"/>
  <c r="V1120" i="1"/>
  <c r="W1120" i="1"/>
  <c r="X1120" i="1"/>
  <c r="Y1120" i="1"/>
  <c r="Z1120" i="1"/>
  <c r="AA1120" i="1"/>
  <c r="AB1120" i="1"/>
  <c r="AC1120" i="1"/>
  <c r="AD1120" i="1"/>
  <c r="AE1120" i="1"/>
  <c r="AF1120" i="1"/>
  <c r="AG1120" i="1"/>
  <c r="AH1120" i="1"/>
  <c r="AI1120" i="1"/>
  <c r="AJ1120" i="1"/>
  <c r="AK1120" i="1"/>
  <c r="AL1120" i="1"/>
  <c r="AM1120" i="1"/>
  <c r="AN1120" i="1"/>
  <c r="AO1120" i="1"/>
  <c r="AP1120" i="1"/>
  <c r="AQ1120" i="1"/>
  <c r="AR1120" i="1"/>
  <c r="AS1120" i="1"/>
  <c r="AT1120" i="1"/>
  <c r="AU1120" i="1"/>
  <c r="AV1120" i="1"/>
  <c r="AW1120" i="1"/>
  <c r="AX1120" i="1"/>
  <c r="AY1120" i="1"/>
  <c r="AZ1120" i="1"/>
  <c r="BA1120" i="1"/>
  <c r="BB1120" i="1"/>
  <c r="BC1120" i="1"/>
  <c r="BD1120" i="1"/>
  <c r="BE1120" i="1"/>
  <c r="BF1120" i="1"/>
  <c r="H1121" i="1"/>
  <c r="I1121" i="1"/>
  <c r="J1121" i="1"/>
  <c r="K1121" i="1"/>
  <c r="L1121" i="1"/>
  <c r="M1121" i="1"/>
  <c r="N1121" i="1"/>
  <c r="O1121" i="1"/>
  <c r="P1121" i="1"/>
  <c r="Q1121" i="1"/>
  <c r="R1121" i="1"/>
  <c r="S1121" i="1"/>
  <c r="T1121" i="1"/>
  <c r="U1121" i="1"/>
  <c r="V1121" i="1"/>
  <c r="W1121" i="1"/>
  <c r="X1121" i="1"/>
  <c r="Y1121" i="1"/>
  <c r="Z1121" i="1"/>
  <c r="AA1121" i="1"/>
  <c r="AB1121" i="1"/>
  <c r="AC1121" i="1"/>
  <c r="AD1121" i="1"/>
  <c r="AE1121" i="1"/>
  <c r="AF1121" i="1"/>
  <c r="AG1121" i="1"/>
  <c r="AH1121" i="1"/>
  <c r="AI1121" i="1"/>
  <c r="AJ1121" i="1"/>
  <c r="AK1121" i="1"/>
  <c r="AL1121" i="1"/>
  <c r="AM1121" i="1"/>
  <c r="AN1121" i="1"/>
  <c r="AO1121" i="1"/>
  <c r="AP1121" i="1"/>
  <c r="AQ1121" i="1"/>
  <c r="AR1121" i="1"/>
  <c r="AS1121" i="1"/>
  <c r="AT1121" i="1"/>
  <c r="AU1121" i="1"/>
  <c r="AV1121" i="1"/>
  <c r="AW1121" i="1"/>
  <c r="AX1121" i="1"/>
  <c r="AY1121" i="1"/>
  <c r="AZ1121" i="1"/>
  <c r="BA1121" i="1"/>
  <c r="BB1121" i="1"/>
  <c r="BC1121" i="1"/>
  <c r="BD1121" i="1"/>
  <c r="BE1121" i="1"/>
  <c r="BF1121" i="1"/>
  <c r="H1122" i="1"/>
  <c r="I1122" i="1"/>
  <c r="J1122" i="1"/>
  <c r="K1122" i="1"/>
  <c r="L1122" i="1"/>
  <c r="M1122" i="1"/>
  <c r="N1122" i="1"/>
  <c r="O1122" i="1"/>
  <c r="P1122" i="1"/>
  <c r="Q1122" i="1"/>
  <c r="R1122" i="1"/>
  <c r="S1122" i="1"/>
  <c r="T1122" i="1"/>
  <c r="U1122" i="1"/>
  <c r="V1122" i="1"/>
  <c r="W1122" i="1"/>
  <c r="X1122" i="1"/>
  <c r="Y1122" i="1"/>
  <c r="Z1122" i="1"/>
  <c r="AA1122" i="1"/>
  <c r="AB1122" i="1"/>
  <c r="AC1122" i="1"/>
  <c r="AD1122" i="1"/>
  <c r="AE1122" i="1"/>
  <c r="AF1122" i="1"/>
  <c r="AG1122" i="1"/>
  <c r="AH1122" i="1"/>
  <c r="AI1122" i="1"/>
  <c r="AJ1122" i="1"/>
  <c r="AK1122" i="1"/>
  <c r="AL1122" i="1"/>
  <c r="AM1122" i="1"/>
  <c r="AN1122" i="1"/>
  <c r="AO1122" i="1"/>
  <c r="AP1122" i="1"/>
  <c r="AQ1122" i="1"/>
  <c r="AR1122" i="1"/>
  <c r="AS1122" i="1"/>
  <c r="AT1122" i="1"/>
  <c r="AU1122" i="1"/>
  <c r="AV1122" i="1"/>
  <c r="AW1122" i="1"/>
  <c r="AX1122" i="1"/>
  <c r="AY1122" i="1"/>
  <c r="AZ1122" i="1"/>
  <c r="BA1122" i="1"/>
  <c r="BB1122" i="1"/>
  <c r="BC1122" i="1"/>
  <c r="BD1122" i="1"/>
  <c r="BE1122" i="1"/>
  <c r="BF1122" i="1"/>
  <c r="H1123" i="1"/>
  <c r="I1123" i="1"/>
  <c r="J1123" i="1"/>
  <c r="K1123" i="1"/>
  <c r="L1123" i="1"/>
  <c r="M1123" i="1"/>
  <c r="N1123" i="1"/>
  <c r="O1123" i="1"/>
  <c r="P1123" i="1"/>
  <c r="Q1123" i="1"/>
  <c r="R1123" i="1"/>
  <c r="S1123" i="1"/>
  <c r="T1123" i="1"/>
  <c r="U1123" i="1"/>
  <c r="V1123" i="1"/>
  <c r="W1123" i="1"/>
  <c r="X1123" i="1"/>
  <c r="Y1123" i="1"/>
  <c r="Z1123" i="1"/>
  <c r="AA1123" i="1"/>
  <c r="AB1123" i="1"/>
  <c r="AC1123" i="1"/>
  <c r="AD1123" i="1"/>
  <c r="AE1123" i="1"/>
  <c r="AF1123" i="1"/>
  <c r="AG1123" i="1"/>
  <c r="AH1123" i="1"/>
  <c r="AI1123" i="1"/>
  <c r="AJ1123" i="1"/>
  <c r="AK1123" i="1"/>
  <c r="AL1123" i="1"/>
  <c r="AM1123" i="1"/>
  <c r="AN1123" i="1"/>
  <c r="AO1123" i="1"/>
  <c r="AP1123" i="1"/>
  <c r="AQ1123" i="1"/>
  <c r="AR1123" i="1"/>
  <c r="AS1123" i="1"/>
  <c r="AT1123" i="1"/>
  <c r="AU1123" i="1"/>
  <c r="AV1123" i="1"/>
  <c r="AW1123" i="1"/>
  <c r="AX1123" i="1"/>
  <c r="AY1123" i="1"/>
  <c r="AZ1123" i="1"/>
  <c r="BA1123" i="1"/>
  <c r="BB1123" i="1"/>
  <c r="BC1123" i="1"/>
  <c r="BD1123" i="1"/>
  <c r="BE1123" i="1"/>
  <c r="BF1123" i="1"/>
  <c r="H1124" i="1"/>
  <c r="I1124" i="1"/>
  <c r="J1124" i="1"/>
  <c r="K1124" i="1"/>
  <c r="L1124" i="1"/>
  <c r="M1124" i="1"/>
  <c r="N1124" i="1"/>
  <c r="O1124" i="1"/>
  <c r="P1124" i="1"/>
  <c r="Q1124" i="1"/>
  <c r="R1124" i="1"/>
  <c r="S1124" i="1"/>
  <c r="T1124" i="1"/>
  <c r="U1124" i="1"/>
  <c r="V1124" i="1"/>
  <c r="W1124" i="1"/>
  <c r="X1124" i="1"/>
  <c r="Y1124" i="1"/>
  <c r="Z1124" i="1"/>
  <c r="AA1124" i="1"/>
  <c r="AB1124" i="1"/>
  <c r="AC1124" i="1"/>
  <c r="AD1124" i="1"/>
  <c r="AE1124" i="1"/>
  <c r="AF1124" i="1"/>
  <c r="AG1124" i="1"/>
  <c r="AH1124" i="1"/>
  <c r="AI1124" i="1"/>
  <c r="AJ1124" i="1"/>
  <c r="AK1124" i="1"/>
  <c r="AL1124" i="1"/>
  <c r="AM1124" i="1"/>
  <c r="AN1124" i="1"/>
  <c r="AO1124" i="1"/>
  <c r="AP1124" i="1"/>
  <c r="AQ1124" i="1"/>
  <c r="AR1124" i="1"/>
  <c r="AS1124" i="1"/>
  <c r="AT1124" i="1"/>
  <c r="AU1124" i="1"/>
  <c r="AV1124" i="1"/>
  <c r="AW1124" i="1"/>
  <c r="AX1124" i="1"/>
  <c r="AY1124" i="1"/>
  <c r="AZ1124" i="1"/>
  <c r="BA1124" i="1"/>
  <c r="BB1124" i="1"/>
  <c r="BC1124" i="1"/>
  <c r="BD1124" i="1"/>
  <c r="BE1124" i="1"/>
  <c r="BF1124" i="1"/>
  <c r="H1125" i="1"/>
  <c r="I1125" i="1"/>
  <c r="J1125" i="1"/>
  <c r="K1125" i="1"/>
  <c r="L1125" i="1"/>
  <c r="M1125" i="1"/>
  <c r="N1125" i="1"/>
  <c r="O1125" i="1"/>
  <c r="P1125" i="1"/>
  <c r="Q1125" i="1"/>
  <c r="R1125" i="1"/>
  <c r="S1125" i="1"/>
  <c r="T1125" i="1"/>
  <c r="U1125" i="1"/>
  <c r="V1125" i="1"/>
  <c r="W1125" i="1"/>
  <c r="X1125" i="1"/>
  <c r="Y1125" i="1"/>
  <c r="Z1125" i="1"/>
  <c r="AA1125" i="1"/>
  <c r="AB1125" i="1"/>
  <c r="AC1125" i="1"/>
  <c r="AD1125" i="1"/>
  <c r="AE1125" i="1"/>
  <c r="AF1125" i="1"/>
  <c r="AG1125" i="1"/>
  <c r="AH1125" i="1"/>
  <c r="AI1125" i="1"/>
  <c r="AJ1125" i="1"/>
  <c r="AK1125" i="1"/>
  <c r="AL1125" i="1"/>
  <c r="AM1125" i="1"/>
  <c r="AN1125" i="1"/>
  <c r="AO1125" i="1"/>
  <c r="AP1125" i="1"/>
  <c r="AQ1125" i="1"/>
  <c r="AR1125" i="1"/>
  <c r="AS1125" i="1"/>
  <c r="AT1125" i="1"/>
  <c r="AU1125" i="1"/>
  <c r="AV1125" i="1"/>
  <c r="AW1125" i="1"/>
  <c r="AX1125" i="1"/>
  <c r="AY1125" i="1"/>
  <c r="AZ1125" i="1"/>
  <c r="BA1125" i="1"/>
  <c r="BB1125" i="1"/>
  <c r="BC1125" i="1"/>
  <c r="BD1125" i="1"/>
  <c r="BE1125" i="1"/>
  <c r="BF1125" i="1"/>
  <c r="H1126" i="1"/>
  <c r="I1126" i="1"/>
  <c r="J1126" i="1"/>
  <c r="K1126" i="1"/>
  <c r="L1126" i="1"/>
  <c r="M1126" i="1"/>
  <c r="N1126" i="1"/>
  <c r="O1126" i="1"/>
  <c r="P1126" i="1"/>
  <c r="Q1126" i="1"/>
  <c r="R1126" i="1"/>
  <c r="S1126" i="1"/>
  <c r="T1126" i="1"/>
  <c r="U1126" i="1"/>
  <c r="V1126" i="1"/>
  <c r="W1126" i="1"/>
  <c r="X1126" i="1"/>
  <c r="Y1126" i="1"/>
  <c r="Z1126" i="1"/>
  <c r="AA1126" i="1"/>
  <c r="AB1126" i="1"/>
  <c r="AC1126" i="1"/>
  <c r="AD1126" i="1"/>
  <c r="AE1126" i="1"/>
  <c r="AF1126" i="1"/>
  <c r="AG1126" i="1"/>
  <c r="AH1126" i="1"/>
  <c r="AI1126" i="1"/>
  <c r="AJ1126" i="1"/>
  <c r="AK1126" i="1"/>
  <c r="AL1126" i="1"/>
  <c r="AM1126" i="1"/>
  <c r="AN1126" i="1"/>
  <c r="AO1126" i="1"/>
  <c r="AP1126" i="1"/>
  <c r="AQ1126" i="1"/>
  <c r="AR1126" i="1"/>
  <c r="AS1126" i="1"/>
  <c r="AT1126" i="1"/>
  <c r="AU1126" i="1"/>
  <c r="AV1126" i="1"/>
  <c r="AW1126" i="1"/>
  <c r="AX1126" i="1"/>
  <c r="AY1126" i="1"/>
  <c r="AZ1126" i="1"/>
  <c r="BA1126" i="1"/>
  <c r="BB1126" i="1"/>
  <c r="BC1126" i="1"/>
  <c r="BD1126" i="1"/>
  <c r="BE1126" i="1"/>
  <c r="BF1126" i="1"/>
  <c r="H1127" i="1"/>
  <c r="I1127" i="1"/>
  <c r="J1127" i="1"/>
  <c r="K1127" i="1"/>
  <c r="L1127" i="1"/>
  <c r="M1127" i="1"/>
  <c r="N1127" i="1"/>
  <c r="O1127" i="1"/>
  <c r="P1127" i="1"/>
  <c r="Q1127" i="1"/>
  <c r="R1127" i="1"/>
  <c r="S1127" i="1"/>
  <c r="T1127" i="1"/>
  <c r="U1127" i="1"/>
  <c r="V1127" i="1"/>
  <c r="W1127" i="1"/>
  <c r="X1127" i="1"/>
  <c r="Y1127" i="1"/>
  <c r="Z1127" i="1"/>
  <c r="AA1127" i="1"/>
  <c r="AB1127" i="1"/>
  <c r="AC1127" i="1"/>
  <c r="AD1127" i="1"/>
  <c r="AE1127" i="1"/>
  <c r="AF1127" i="1"/>
  <c r="AG1127" i="1"/>
  <c r="AH1127" i="1"/>
  <c r="AI1127" i="1"/>
  <c r="AJ1127" i="1"/>
  <c r="AK1127" i="1"/>
  <c r="AL1127" i="1"/>
  <c r="AM1127" i="1"/>
  <c r="AN1127" i="1"/>
  <c r="AO1127" i="1"/>
  <c r="AP1127" i="1"/>
  <c r="AQ1127" i="1"/>
  <c r="AR1127" i="1"/>
  <c r="AS1127" i="1"/>
  <c r="AT1127" i="1"/>
  <c r="AU1127" i="1"/>
  <c r="AV1127" i="1"/>
  <c r="AW1127" i="1"/>
  <c r="AX1127" i="1"/>
  <c r="AY1127" i="1"/>
  <c r="AZ1127" i="1"/>
  <c r="BA1127" i="1"/>
  <c r="BB1127" i="1"/>
  <c r="BC1127" i="1"/>
  <c r="BD1127" i="1"/>
  <c r="BE1127" i="1"/>
  <c r="BF1127" i="1"/>
  <c r="H1128" i="1"/>
  <c r="I1128" i="1"/>
  <c r="J1128" i="1"/>
  <c r="K1128" i="1"/>
  <c r="L1128" i="1"/>
  <c r="M1128" i="1"/>
  <c r="N1128" i="1"/>
  <c r="O1128" i="1"/>
  <c r="P1128" i="1"/>
  <c r="Q1128" i="1"/>
  <c r="R1128" i="1"/>
  <c r="S1128" i="1"/>
  <c r="T1128" i="1"/>
  <c r="U1128" i="1"/>
  <c r="V1128" i="1"/>
  <c r="W1128" i="1"/>
  <c r="X1128" i="1"/>
  <c r="Y1128" i="1"/>
  <c r="Z1128" i="1"/>
  <c r="AA1128" i="1"/>
  <c r="AB1128" i="1"/>
  <c r="AC1128" i="1"/>
  <c r="AD1128" i="1"/>
  <c r="AE1128" i="1"/>
  <c r="AF1128" i="1"/>
  <c r="AG1128" i="1"/>
  <c r="AH1128" i="1"/>
  <c r="AI1128" i="1"/>
  <c r="AJ1128" i="1"/>
  <c r="AK1128" i="1"/>
  <c r="AL1128" i="1"/>
  <c r="AM1128" i="1"/>
  <c r="AN1128" i="1"/>
  <c r="AO1128" i="1"/>
  <c r="AP1128" i="1"/>
  <c r="AQ1128" i="1"/>
  <c r="AR1128" i="1"/>
  <c r="AS1128" i="1"/>
  <c r="AT1128" i="1"/>
  <c r="AU1128" i="1"/>
  <c r="AV1128" i="1"/>
  <c r="AW1128" i="1"/>
  <c r="AX1128" i="1"/>
  <c r="AY1128" i="1"/>
  <c r="AZ1128" i="1"/>
  <c r="BA1128" i="1"/>
  <c r="BB1128" i="1"/>
  <c r="BC1128" i="1"/>
  <c r="BD1128" i="1"/>
  <c r="BE1128" i="1"/>
  <c r="BF1128" i="1"/>
  <c r="H1129" i="1"/>
  <c r="I1129" i="1"/>
  <c r="J1129" i="1"/>
  <c r="K1129" i="1"/>
  <c r="L1129" i="1"/>
  <c r="M1129" i="1"/>
  <c r="N1129" i="1"/>
  <c r="O1129" i="1"/>
  <c r="P1129" i="1"/>
  <c r="Q1129" i="1"/>
  <c r="R1129" i="1"/>
  <c r="S1129" i="1"/>
  <c r="T1129" i="1"/>
  <c r="U1129" i="1"/>
  <c r="V1129" i="1"/>
  <c r="W1129" i="1"/>
  <c r="X1129" i="1"/>
  <c r="Y1129" i="1"/>
  <c r="Z1129" i="1"/>
  <c r="AA1129" i="1"/>
  <c r="AB1129" i="1"/>
  <c r="AC1129" i="1"/>
  <c r="AD1129" i="1"/>
  <c r="AE1129" i="1"/>
  <c r="AF1129" i="1"/>
  <c r="AG1129" i="1"/>
  <c r="AH1129" i="1"/>
  <c r="AI1129" i="1"/>
  <c r="AJ1129" i="1"/>
  <c r="AK1129" i="1"/>
  <c r="AL1129" i="1"/>
  <c r="AM1129" i="1"/>
  <c r="AN1129" i="1"/>
  <c r="AO1129" i="1"/>
  <c r="AP1129" i="1"/>
  <c r="AQ1129" i="1"/>
  <c r="AR1129" i="1"/>
  <c r="AS1129" i="1"/>
  <c r="AT1129" i="1"/>
  <c r="AU1129" i="1"/>
  <c r="AV1129" i="1"/>
  <c r="AW1129" i="1"/>
  <c r="AX1129" i="1"/>
  <c r="AY1129" i="1"/>
  <c r="AZ1129" i="1"/>
  <c r="BA1129" i="1"/>
  <c r="BB1129" i="1"/>
  <c r="BC1129" i="1"/>
  <c r="BD1129" i="1"/>
  <c r="BE1129" i="1"/>
  <c r="BF1129" i="1"/>
  <c r="H1130" i="1"/>
  <c r="I1130" i="1"/>
  <c r="J1130" i="1"/>
  <c r="K1130" i="1"/>
  <c r="L1130" i="1"/>
  <c r="M1130" i="1"/>
  <c r="N1130" i="1"/>
  <c r="O1130" i="1"/>
  <c r="P1130" i="1"/>
  <c r="Q1130" i="1"/>
  <c r="R1130" i="1"/>
  <c r="S1130" i="1"/>
  <c r="T1130" i="1"/>
  <c r="U1130" i="1"/>
  <c r="V1130" i="1"/>
  <c r="W1130" i="1"/>
  <c r="X1130" i="1"/>
  <c r="Y1130" i="1"/>
  <c r="Z1130" i="1"/>
  <c r="AA1130" i="1"/>
  <c r="AB1130" i="1"/>
  <c r="AC1130" i="1"/>
  <c r="AD1130" i="1"/>
  <c r="AE1130" i="1"/>
  <c r="AF1130" i="1"/>
  <c r="AG1130" i="1"/>
  <c r="AH1130" i="1"/>
  <c r="AI1130" i="1"/>
  <c r="AJ1130" i="1"/>
  <c r="AK1130" i="1"/>
  <c r="AL1130" i="1"/>
  <c r="AM1130" i="1"/>
  <c r="AN1130" i="1"/>
  <c r="AO1130" i="1"/>
  <c r="AP1130" i="1"/>
  <c r="AQ1130" i="1"/>
  <c r="AR1130" i="1"/>
  <c r="AS1130" i="1"/>
  <c r="AT1130" i="1"/>
  <c r="AU1130" i="1"/>
  <c r="AV1130" i="1"/>
  <c r="AW1130" i="1"/>
  <c r="AX1130" i="1"/>
  <c r="AY1130" i="1"/>
  <c r="AZ1130" i="1"/>
  <c r="BA1130" i="1"/>
  <c r="BB1130" i="1"/>
  <c r="BC1130" i="1"/>
  <c r="BD1130" i="1"/>
  <c r="BE1130" i="1"/>
  <c r="BF1130" i="1"/>
  <c r="H1131" i="1"/>
  <c r="I1131" i="1"/>
  <c r="J1131" i="1"/>
  <c r="K1131" i="1"/>
  <c r="L1131" i="1"/>
  <c r="M1131" i="1"/>
  <c r="N1131" i="1"/>
  <c r="O1131" i="1"/>
  <c r="P1131" i="1"/>
  <c r="Q1131" i="1"/>
  <c r="R1131" i="1"/>
  <c r="S1131" i="1"/>
  <c r="T1131" i="1"/>
  <c r="U1131" i="1"/>
  <c r="V1131" i="1"/>
  <c r="W1131" i="1"/>
  <c r="X1131" i="1"/>
  <c r="Y1131" i="1"/>
  <c r="Z1131" i="1"/>
  <c r="AA1131" i="1"/>
  <c r="AB1131" i="1"/>
  <c r="AC1131" i="1"/>
  <c r="AD1131" i="1"/>
  <c r="AE1131" i="1"/>
  <c r="AF1131" i="1"/>
  <c r="AG1131" i="1"/>
  <c r="AH1131" i="1"/>
  <c r="AI1131" i="1"/>
  <c r="AJ1131" i="1"/>
  <c r="AK1131" i="1"/>
  <c r="AL1131" i="1"/>
  <c r="AM1131" i="1"/>
  <c r="AN1131" i="1"/>
  <c r="AO1131" i="1"/>
  <c r="AP1131" i="1"/>
  <c r="AQ1131" i="1"/>
  <c r="AR1131" i="1"/>
  <c r="AS1131" i="1"/>
  <c r="AT1131" i="1"/>
  <c r="AU1131" i="1"/>
  <c r="AV1131" i="1"/>
  <c r="AW1131" i="1"/>
  <c r="AX1131" i="1"/>
  <c r="AY1131" i="1"/>
  <c r="AZ1131" i="1"/>
  <c r="BA1131" i="1"/>
  <c r="BB1131" i="1"/>
  <c r="BC1131" i="1"/>
  <c r="BD1131" i="1"/>
  <c r="BE1131" i="1"/>
  <c r="BF1131" i="1"/>
  <c r="H1132" i="1"/>
  <c r="I1132" i="1"/>
  <c r="J1132" i="1"/>
  <c r="K1132" i="1"/>
  <c r="L1132" i="1"/>
  <c r="M1132" i="1"/>
  <c r="N1132" i="1"/>
  <c r="O1132" i="1"/>
  <c r="P1132" i="1"/>
  <c r="Q1132" i="1"/>
  <c r="R1132" i="1"/>
  <c r="S1132" i="1"/>
  <c r="T1132" i="1"/>
  <c r="U1132" i="1"/>
  <c r="V1132" i="1"/>
  <c r="W1132" i="1"/>
  <c r="X1132" i="1"/>
  <c r="Y1132" i="1"/>
  <c r="Z1132" i="1"/>
  <c r="AA1132" i="1"/>
  <c r="AB1132" i="1"/>
  <c r="AC1132" i="1"/>
  <c r="AD1132" i="1"/>
  <c r="AE1132" i="1"/>
  <c r="AF1132" i="1"/>
  <c r="AG1132" i="1"/>
  <c r="AH1132" i="1"/>
  <c r="AI1132" i="1"/>
  <c r="AJ1132" i="1"/>
  <c r="AK1132" i="1"/>
  <c r="AL1132" i="1"/>
  <c r="AM1132" i="1"/>
  <c r="AN1132" i="1"/>
  <c r="AO1132" i="1"/>
  <c r="AP1132" i="1"/>
  <c r="AQ1132" i="1"/>
  <c r="AR1132" i="1"/>
  <c r="AS1132" i="1"/>
  <c r="AT1132" i="1"/>
  <c r="AU1132" i="1"/>
  <c r="AV1132" i="1"/>
  <c r="AW1132" i="1"/>
  <c r="AX1132" i="1"/>
  <c r="AY1132" i="1"/>
  <c r="AZ1132" i="1"/>
  <c r="BA1132" i="1"/>
  <c r="BB1132" i="1"/>
  <c r="BC1132" i="1"/>
  <c r="BD1132" i="1"/>
  <c r="BE1132" i="1"/>
  <c r="BF1132" i="1"/>
  <c r="H1133" i="1"/>
  <c r="I1133" i="1"/>
  <c r="J1133" i="1"/>
  <c r="K1133" i="1"/>
  <c r="L1133" i="1"/>
  <c r="M1133" i="1"/>
  <c r="N1133" i="1"/>
  <c r="O1133" i="1"/>
  <c r="P1133" i="1"/>
  <c r="Q1133" i="1"/>
  <c r="R1133" i="1"/>
  <c r="S1133" i="1"/>
  <c r="T1133" i="1"/>
  <c r="U1133" i="1"/>
  <c r="V1133" i="1"/>
  <c r="W1133" i="1"/>
  <c r="X1133" i="1"/>
  <c r="Y1133" i="1"/>
  <c r="Z1133" i="1"/>
  <c r="AA1133" i="1"/>
  <c r="AB1133" i="1"/>
  <c r="AC1133" i="1"/>
  <c r="AD1133" i="1"/>
  <c r="AE1133" i="1"/>
  <c r="AF1133" i="1"/>
  <c r="AG1133" i="1"/>
  <c r="AH1133" i="1"/>
  <c r="AI1133" i="1"/>
  <c r="AJ1133" i="1"/>
  <c r="AK1133" i="1"/>
  <c r="AL1133" i="1"/>
  <c r="AM1133" i="1"/>
  <c r="AN1133" i="1"/>
  <c r="AO1133" i="1"/>
  <c r="AP1133" i="1"/>
  <c r="AQ1133" i="1"/>
  <c r="AR1133" i="1"/>
  <c r="AS1133" i="1"/>
  <c r="AT1133" i="1"/>
  <c r="AU1133" i="1"/>
  <c r="AV1133" i="1"/>
  <c r="AW1133" i="1"/>
  <c r="AX1133" i="1"/>
  <c r="AY1133" i="1"/>
  <c r="AZ1133" i="1"/>
  <c r="BA1133" i="1"/>
  <c r="BB1133" i="1"/>
  <c r="BC1133" i="1"/>
  <c r="BD1133" i="1"/>
  <c r="BE1133" i="1"/>
  <c r="BF1133" i="1"/>
  <c r="H1134" i="1"/>
  <c r="I1134" i="1"/>
  <c r="J1134" i="1"/>
  <c r="K1134" i="1"/>
  <c r="L1134" i="1"/>
  <c r="M1134" i="1"/>
  <c r="N1134" i="1"/>
  <c r="O1134" i="1"/>
  <c r="P1134" i="1"/>
  <c r="Q1134" i="1"/>
  <c r="R1134" i="1"/>
  <c r="S1134" i="1"/>
  <c r="T1134" i="1"/>
  <c r="U1134" i="1"/>
  <c r="V1134" i="1"/>
  <c r="W1134" i="1"/>
  <c r="X1134" i="1"/>
  <c r="Y1134" i="1"/>
  <c r="Z1134" i="1"/>
  <c r="AA1134" i="1"/>
  <c r="AB1134" i="1"/>
  <c r="AC1134" i="1"/>
  <c r="AD1134" i="1"/>
  <c r="AE1134" i="1"/>
  <c r="AF1134" i="1"/>
  <c r="AG1134" i="1"/>
  <c r="AH1134" i="1"/>
  <c r="AI1134" i="1"/>
  <c r="AJ1134" i="1"/>
  <c r="AK1134" i="1"/>
  <c r="AL1134" i="1"/>
  <c r="AM1134" i="1"/>
  <c r="AN1134" i="1"/>
  <c r="AO1134" i="1"/>
  <c r="AP1134" i="1"/>
  <c r="AQ1134" i="1"/>
  <c r="AR1134" i="1"/>
  <c r="AS1134" i="1"/>
  <c r="AT1134" i="1"/>
  <c r="AU1134" i="1"/>
  <c r="AV1134" i="1"/>
  <c r="AW1134" i="1"/>
  <c r="AX1134" i="1"/>
  <c r="AY1134" i="1"/>
  <c r="AZ1134" i="1"/>
  <c r="BA1134" i="1"/>
  <c r="BB1134" i="1"/>
  <c r="BC1134" i="1"/>
  <c r="BD1134" i="1"/>
  <c r="BE1134" i="1"/>
  <c r="BF1134" i="1"/>
  <c r="H1135" i="1"/>
  <c r="I1135" i="1"/>
  <c r="J1135" i="1"/>
  <c r="K1135" i="1"/>
  <c r="L1135" i="1"/>
  <c r="M1135" i="1"/>
  <c r="N1135" i="1"/>
  <c r="O1135" i="1"/>
  <c r="P1135" i="1"/>
  <c r="Q1135" i="1"/>
  <c r="R1135" i="1"/>
  <c r="S1135" i="1"/>
  <c r="T1135" i="1"/>
  <c r="U1135" i="1"/>
  <c r="V1135" i="1"/>
  <c r="W1135" i="1"/>
  <c r="X1135" i="1"/>
  <c r="Y1135" i="1"/>
  <c r="Z1135" i="1"/>
  <c r="AA1135" i="1"/>
  <c r="AB1135" i="1"/>
  <c r="AC1135" i="1"/>
  <c r="AD1135" i="1"/>
  <c r="AE1135" i="1"/>
  <c r="AF1135" i="1"/>
  <c r="AG1135" i="1"/>
  <c r="AH1135" i="1"/>
  <c r="AI1135" i="1"/>
  <c r="AJ1135" i="1"/>
  <c r="AK1135" i="1"/>
  <c r="AL1135" i="1"/>
  <c r="AM1135" i="1"/>
  <c r="AN1135" i="1"/>
  <c r="AO1135" i="1"/>
  <c r="AP1135" i="1"/>
  <c r="AQ1135" i="1"/>
  <c r="AR1135" i="1"/>
  <c r="AS1135" i="1"/>
  <c r="AT1135" i="1"/>
  <c r="AU1135" i="1"/>
  <c r="AV1135" i="1"/>
  <c r="AW1135" i="1"/>
  <c r="AX1135" i="1"/>
  <c r="AY1135" i="1"/>
  <c r="AZ1135" i="1"/>
  <c r="BA1135" i="1"/>
  <c r="BB1135" i="1"/>
  <c r="BC1135" i="1"/>
  <c r="BD1135" i="1"/>
  <c r="BE1135" i="1"/>
  <c r="BF1135" i="1"/>
  <c r="H1136" i="1"/>
  <c r="I1136" i="1"/>
  <c r="J1136" i="1"/>
  <c r="K1136" i="1"/>
  <c r="L1136" i="1"/>
  <c r="M1136" i="1"/>
  <c r="N1136" i="1"/>
  <c r="O1136" i="1"/>
  <c r="P1136" i="1"/>
  <c r="Q1136" i="1"/>
  <c r="R1136" i="1"/>
  <c r="S1136" i="1"/>
  <c r="T1136" i="1"/>
  <c r="U1136" i="1"/>
  <c r="V1136" i="1"/>
  <c r="W1136" i="1"/>
  <c r="X1136" i="1"/>
  <c r="Y1136" i="1"/>
  <c r="Z1136" i="1"/>
  <c r="AA1136" i="1"/>
  <c r="AB1136" i="1"/>
  <c r="AC1136" i="1"/>
  <c r="AD1136" i="1"/>
  <c r="AE1136" i="1"/>
  <c r="AF1136" i="1"/>
  <c r="AG1136" i="1"/>
  <c r="AH1136" i="1"/>
  <c r="AI1136" i="1"/>
  <c r="AJ1136" i="1"/>
  <c r="AK1136" i="1"/>
  <c r="AL1136" i="1"/>
  <c r="AM1136" i="1"/>
  <c r="AN1136" i="1"/>
  <c r="AO1136" i="1"/>
  <c r="AP1136" i="1"/>
  <c r="AQ1136" i="1"/>
  <c r="AR1136" i="1"/>
  <c r="AS1136" i="1"/>
  <c r="AT1136" i="1"/>
  <c r="AU1136" i="1"/>
  <c r="AV1136" i="1"/>
  <c r="AW1136" i="1"/>
  <c r="AX1136" i="1"/>
  <c r="AY1136" i="1"/>
  <c r="AZ1136" i="1"/>
  <c r="BA1136" i="1"/>
  <c r="BB1136" i="1"/>
  <c r="BC1136" i="1"/>
  <c r="BD1136" i="1"/>
  <c r="BE1136" i="1"/>
  <c r="BF1136" i="1"/>
  <c r="H1137" i="1"/>
  <c r="I1137" i="1"/>
  <c r="J1137" i="1"/>
  <c r="K1137" i="1"/>
  <c r="L1137" i="1"/>
  <c r="M1137" i="1"/>
  <c r="N1137" i="1"/>
  <c r="O1137" i="1"/>
  <c r="P1137" i="1"/>
  <c r="Q1137" i="1"/>
  <c r="R1137" i="1"/>
  <c r="S1137" i="1"/>
  <c r="T1137" i="1"/>
  <c r="U1137" i="1"/>
  <c r="V1137" i="1"/>
  <c r="W1137" i="1"/>
  <c r="X1137" i="1"/>
  <c r="Y1137" i="1"/>
  <c r="Z1137" i="1"/>
  <c r="AA1137" i="1"/>
  <c r="AB1137" i="1"/>
  <c r="AC1137" i="1"/>
  <c r="AD1137" i="1"/>
  <c r="AE1137" i="1"/>
  <c r="AF1137" i="1"/>
  <c r="AG1137" i="1"/>
  <c r="AH1137" i="1"/>
  <c r="AI1137" i="1"/>
  <c r="AJ1137" i="1"/>
  <c r="AK1137" i="1"/>
  <c r="AL1137" i="1"/>
  <c r="AM1137" i="1"/>
  <c r="AN1137" i="1"/>
  <c r="AO1137" i="1"/>
  <c r="AP1137" i="1"/>
  <c r="AQ1137" i="1"/>
  <c r="AR1137" i="1"/>
  <c r="AS1137" i="1"/>
  <c r="AT1137" i="1"/>
  <c r="AU1137" i="1"/>
  <c r="AV1137" i="1"/>
  <c r="AW1137" i="1"/>
  <c r="AX1137" i="1"/>
  <c r="AY1137" i="1"/>
  <c r="AZ1137" i="1"/>
  <c r="BA1137" i="1"/>
  <c r="BB1137" i="1"/>
  <c r="BC1137" i="1"/>
  <c r="BD1137" i="1"/>
  <c r="BE1137" i="1"/>
  <c r="BF1137" i="1"/>
  <c r="H1138" i="1"/>
  <c r="I1138" i="1"/>
  <c r="J1138" i="1"/>
  <c r="K1138" i="1"/>
  <c r="L1138" i="1"/>
  <c r="M1138" i="1"/>
  <c r="N1138" i="1"/>
  <c r="O1138" i="1"/>
  <c r="P1138" i="1"/>
  <c r="Q1138" i="1"/>
  <c r="R1138" i="1"/>
  <c r="S1138" i="1"/>
  <c r="T1138" i="1"/>
  <c r="U1138" i="1"/>
  <c r="V1138" i="1"/>
  <c r="W1138" i="1"/>
  <c r="X1138" i="1"/>
  <c r="Y1138" i="1"/>
  <c r="Z1138" i="1"/>
  <c r="AA1138" i="1"/>
  <c r="AB1138" i="1"/>
  <c r="AC1138" i="1"/>
  <c r="AD1138" i="1"/>
  <c r="AE1138" i="1"/>
  <c r="AF1138" i="1"/>
  <c r="AG1138" i="1"/>
  <c r="AH1138" i="1"/>
  <c r="AI1138" i="1"/>
  <c r="AJ1138" i="1"/>
  <c r="AK1138" i="1"/>
  <c r="AL1138" i="1"/>
  <c r="AM1138" i="1"/>
  <c r="AN1138" i="1"/>
  <c r="AO1138" i="1"/>
  <c r="AP1138" i="1"/>
  <c r="AQ1138" i="1"/>
  <c r="AR1138" i="1"/>
  <c r="AS1138" i="1"/>
  <c r="AT1138" i="1"/>
  <c r="AU1138" i="1"/>
  <c r="AV1138" i="1"/>
  <c r="AW1138" i="1"/>
  <c r="AX1138" i="1"/>
  <c r="AY1138" i="1"/>
  <c r="AZ1138" i="1"/>
  <c r="BA1138" i="1"/>
  <c r="BB1138" i="1"/>
  <c r="BC1138" i="1"/>
  <c r="BD1138" i="1"/>
  <c r="BE1138" i="1"/>
  <c r="BF1138" i="1"/>
  <c r="H1139" i="1"/>
  <c r="I1139" i="1"/>
  <c r="J1139" i="1"/>
  <c r="K1139" i="1"/>
  <c r="L1139" i="1"/>
  <c r="M1139" i="1"/>
  <c r="N1139" i="1"/>
  <c r="O1139" i="1"/>
  <c r="P1139" i="1"/>
  <c r="Q1139" i="1"/>
  <c r="R1139" i="1"/>
  <c r="S1139" i="1"/>
  <c r="T1139" i="1"/>
  <c r="U1139" i="1"/>
  <c r="V1139" i="1"/>
  <c r="W1139" i="1"/>
  <c r="X1139" i="1"/>
  <c r="Y1139" i="1"/>
  <c r="Z1139" i="1"/>
  <c r="AA1139" i="1"/>
  <c r="AB1139" i="1"/>
  <c r="AC1139" i="1"/>
  <c r="AD1139" i="1"/>
  <c r="AE1139" i="1"/>
  <c r="AF1139" i="1"/>
  <c r="AG1139" i="1"/>
  <c r="AH1139" i="1"/>
  <c r="AI1139" i="1"/>
  <c r="AJ1139" i="1"/>
  <c r="AK1139" i="1"/>
  <c r="AL1139" i="1"/>
  <c r="AM1139" i="1"/>
  <c r="AN1139" i="1"/>
  <c r="AO1139" i="1"/>
  <c r="AP1139" i="1"/>
  <c r="AQ1139" i="1"/>
  <c r="AR1139" i="1"/>
  <c r="AS1139" i="1"/>
  <c r="AT1139" i="1"/>
  <c r="AU1139" i="1"/>
  <c r="AV1139" i="1"/>
  <c r="AW1139" i="1"/>
  <c r="AX1139" i="1"/>
  <c r="AY1139" i="1"/>
  <c r="AZ1139" i="1"/>
  <c r="BA1139" i="1"/>
  <c r="BB1139" i="1"/>
  <c r="BC1139" i="1"/>
  <c r="BD1139" i="1"/>
  <c r="BE1139" i="1"/>
  <c r="BF1139" i="1"/>
  <c r="H1140" i="1"/>
  <c r="I1140" i="1"/>
  <c r="J1140" i="1"/>
  <c r="K1140" i="1"/>
  <c r="L1140" i="1"/>
  <c r="M1140" i="1"/>
  <c r="N1140" i="1"/>
  <c r="O1140" i="1"/>
  <c r="P1140" i="1"/>
  <c r="Q1140" i="1"/>
  <c r="R1140" i="1"/>
  <c r="S1140" i="1"/>
  <c r="T1140" i="1"/>
  <c r="U1140" i="1"/>
  <c r="V1140" i="1"/>
  <c r="W1140" i="1"/>
  <c r="X1140" i="1"/>
  <c r="Y1140" i="1"/>
  <c r="Z1140" i="1"/>
  <c r="AA1140" i="1"/>
  <c r="AB1140" i="1"/>
  <c r="AC1140" i="1"/>
  <c r="AD1140" i="1"/>
  <c r="AE1140" i="1"/>
  <c r="AF1140" i="1"/>
  <c r="AG1140" i="1"/>
  <c r="AH1140" i="1"/>
  <c r="AI1140" i="1"/>
  <c r="AJ1140" i="1"/>
  <c r="AK1140" i="1"/>
  <c r="AL1140" i="1"/>
  <c r="AM1140" i="1"/>
  <c r="AN1140" i="1"/>
  <c r="AO1140" i="1"/>
  <c r="AP1140" i="1"/>
  <c r="AQ1140" i="1"/>
  <c r="AR1140" i="1"/>
  <c r="AS1140" i="1"/>
  <c r="AT1140" i="1"/>
  <c r="AU1140" i="1"/>
  <c r="AV1140" i="1"/>
  <c r="AW1140" i="1"/>
  <c r="AX1140" i="1"/>
  <c r="AY1140" i="1"/>
  <c r="AZ1140" i="1"/>
  <c r="BA1140" i="1"/>
  <c r="BB1140" i="1"/>
  <c r="BC1140" i="1"/>
  <c r="BD1140" i="1"/>
  <c r="BE1140" i="1"/>
  <c r="BF1140" i="1"/>
  <c r="H1141" i="1"/>
  <c r="I1141" i="1"/>
  <c r="J1141" i="1"/>
  <c r="K1141" i="1"/>
  <c r="L1141" i="1"/>
  <c r="M1141" i="1"/>
  <c r="N1141" i="1"/>
  <c r="O1141" i="1"/>
  <c r="P1141" i="1"/>
  <c r="Q1141" i="1"/>
  <c r="R1141" i="1"/>
  <c r="S1141" i="1"/>
  <c r="T1141" i="1"/>
  <c r="U1141" i="1"/>
  <c r="V1141" i="1"/>
  <c r="W1141" i="1"/>
  <c r="X1141" i="1"/>
  <c r="Y1141" i="1"/>
  <c r="Z1141" i="1"/>
  <c r="AA1141" i="1"/>
  <c r="AB1141" i="1"/>
  <c r="AC1141" i="1"/>
  <c r="AD1141" i="1"/>
  <c r="AE1141" i="1"/>
  <c r="AF1141" i="1"/>
  <c r="AG1141" i="1"/>
  <c r="AH1141" i="1"/>
  <c r="AI1141" i="1"/>
  <c r="AJ1141" i="1"/>
  <c r="AK1141" i="1"/>
  <c r="AL1141" i="1"/>
  <c r="AM1141" i="1"/>
  <c r="AN1141" i="1"/>
  <c r="AO1141" i="1"/>
  <c r="AP1141" i="1"/>
  <c r="AQ1141" i="1"/>
  <c r="AR1141" i="1"/>
  <c r="AS1141" i="1"/>
  <c r="AT1141" i="1"/>
  <c r="AU1141" i="1"/>
  <c r="AV1141" i="1"/>
  <c r="AW1141" i="1"/>
  <c r="AX1141" i="1"/>
  <c r="AY1141" i="1"/>
  <c r="AZ1141" i="1"/>
  <c r="BA1141" i="1"/>
  <c r="BB1141" i="1"/>
  <c r="BC1141" i="1"/>
  <c r="BD1141" i="1"/>
  <c r="BE1141" i="1"/>
  <c r="BF1141" i="1"/>
  <c r="H1142" i="1"/>
  <c r="I1142" i="1"/>
  <c r="J1142" i="1"/>
  <c r="K1142" i="1"/>
  <c r="L1142" i="1"/>
  <c r="M1142" i="1"/>
  <c r="N1142" i="1"/>
  <c r="O1142" i="1"/>
  <c r="P1142" i="1"/>
  <c r="Q1142" i="1"/>
  <c r="R1142" i="1"/>
  <c r="S1142" i="1"/>
  <c r="T1142" i="1"/>
  <c r="U1142" i="1"/>
  <c r="V1142" i="1"/>
  <c r="W1142" i="1"/>
  <c r="X1142" i="1"/>
  <c r="Y1142" i="1"/>
  <c r="Z1142" i="1"/>
  <c r="AA1142" i="1"/>
  <c r="AB1142" i="1"/>
  <c r="AC1142" i="1"/>
  <c r="AD1142" i="1"/>
  <c r="AE1142" i="1"/>
  <c r="AF1142" i="1"/>
  <c r="AG1142" i="1"/>
  <c r="AH1142" i="1"/>
  <c r="AI1142" i="1"/>
  <c r="AJ1142" i="1"/>
  <c r="AK1142" i="1"/>
  <c r="AL1142" i="1"/>
  <c r="AM1142" i="1"/>
  <c r="AN1142" i="1"/>
  <c r="AO1142" i="1"/>
  <c r="AP1142" i="1"/>
  <c r="AQ1142" i="1"/>
  <c r="AR1142" i="1"/>
  <c r="AS1142" i="1"/>
  <c r="AT1142" i="1"/>
  <c r="AU1142" i="1"/>
  <c r="AV1142" i="1"/>
  <c r="AW1142" i="1"/>
  <c r="AX1142" i="1"/>
  <c r="AY1142" i="1"/>
  <c r="AZ1142" i="1"/>
  <c r="BA1142" i="1"/>
  <c r="BB1142" i="1"/>
  <c r="BC1142" i="1"/>
  <c r="BD1142" i="1"/>
  <c r="BE1142" i="1"/>
  <c r="BF1142" i="1"/>
  <c r="H1143" i="1"/>
  <c r="I1143" i="1"/>
  <c r="J1143" i="1"/>
  <c r="K1143" i="1"/>
  <c r="L1143" i="1"/>
  <c r="M1143" i="1"/>
  <c r="N1143" i="1"/>
  <c r="O1143" i="1"/>
  <c r="P1143" i="1"/>
  <c r="Q1143" i="1"/>
  <c r="R1143" i="1"/>
  <c r="S1143" i="1"/>
  <c r="T1143" i="1"/>
  <c r="U1143" i="1"/>
  <c r="V1143" i="1"/>
  <c r="W1143" i="1"/>
  <c r="X1143" i="1"/>
  <c r="Y1143" i="1"/>
  <c r="Z1143" i="1"/>
  <c r="AA1143" i="1"/>
  <c r="AB1143" i="1"/>
  <c r="AC1143" i="1"/>
  <c r="AD1143" i="1"/>
  <c r="AE1143" i="1"/>
  <c r="AF1143" i="1"/>
  <c r="AG1143" i="1"/>
  <c r="AH1143" i="1"/>
  <c r="AI1143" i="1"/>
  <c r="AJ1143" i="1"/>
  <c r="AK1143" i="1"/>
  <c r="AL1143" i="1"/>
  <c r="AM1143" i="1"/>
  <c r="AN1143" i="1"/>
  <c r="AO1143" i="1"/>
  <c r="AP1143" i="1"/>
  <c r="AQ1143" i="1"/>
  <c r="AR1143" i="1"/>
  <c r="AS1143" i="1"/>
  <c r="AT1143" i="1"/>
  <c r="AU1143" i="1"/>
  <c r="AV1143" i="1"/>
  <c r="AW1143" i="1"/>
  <c r="AX1143" i="1"/>
  <c r="AY1143" i="1"/>
  <c r="AZ1143" i="1"/>
  <c r="BA1143" i="1"/>
  <c r="BB1143" i="1"/>
  <c r="BC1143" i="1"/>
  <c r="BD1143" i="1"/>
  <c r="BE1143" i="1"/>
  <c r="BF1143" i="1"/>
  <c r="H1144" i="1"/>
  <c r="I1144" i="1"/>
  <c r="J1144" i="1"/>
  <c r="K1144" i="1"/>
  <c r="L1144" i="1"/>
  <c r="M1144" i="1"/>
  <c r="N1144" i="1"/>
  <c r="O1144" i="1"/>
  <c r="P1144" i="1"/>
  <c r="Q1144" i="1"/>
  <c r="R1144" i="1"/>
  <c r="S1144" i="1"/>
  <c r="T1144" i="1"/>
  <c r="U1144" i="1"/>
  <c r="V1144" i="1"/>
  <c r="W1144" i="1"/>
  <c r="X1144" i="1"/>
  <c r="Y1144" i="1"/>
  <c r="Z1144" i="1"/>
  <c r="AA1144" i="1"/>
  <c r="AB1144" i="1"/>
  <c r="AC1144" i="1"/>
  <c r="AD1144" i="1"/>
  <c r="AE1144" i="1"/>
  <c r="AF1144" i="1"/>
  <c r="AG1144" i="1"/>
  <c r="AH1144" i="1"/>
  <c r="AI1144" i="1"/>
  <c r="AJ1144" i="1"/>
  <c r="AK1144" i="1"/>
  <c r="AL1144" i="1"/>
  <c r="AM1144" i="1"/>
  <c r="AN1144" i="1"/>
  <c r="AO1144" i="1"/>
  <c r="AP1144" i="1"/>
  <c r="AQ1144" i="1"/>
  <c r="AR1144" i="1"/>
  <c r="AS1144" i="1"/>
  <c r="AT1144" i="1"/>
  <c r="AU1144" i="1"/>
  <c r="AV1144" i="1"/>
  <c r="AW1144" i="1"/>
  <c r="AX1144" i="1"/>
  <c r="AY1144" i="1"/>
  <c r="AZ1144" i="1"/>
  <c r="BA1144" i="1"/>
  <c r="BB1144" i="1"/>
  <c r="BC1144" i="1"/>
  <c r="BD1144" i="1"/>
  <c r="BE1144" i="1"/>
  <c r="BF1144" i="1"/>
  <c r="H1145" i="1"/>
  <c r="I1145" i="1"/>
  <c r="J1145" i="1"/>
  <c r="K1145" i="1"/>
  <c r="L1145" i="1"/>
  <c r="M1145" i="1"/>
  <c r="N1145" i="1"/>
  <c r="O1145" i="1"/>
  <c r="P1145" i="1"/>
  <c r="Q1145" i="1"/>
  <c r="R1145" i="1"/>
  <c r="S1145" i="1"/>
  <c r="T1145" i="1"/>
  <c r="U1145" i="1"/>
  <c r="V1145" i="1"/>
  <c r="W1145" i="1"/>
  <c r="X1145" i="1"/>
  <c r="Y1145" i="1"/>
  <c r="Z1145" i="1"/>
  <c r="AA1145" i="1"/>
  <c r="AB1145" i="1"/>
  <c r="AC1145" i="1"/>
  <c r="AD1145" i="1"/>
  <c r="AE1145" i="1"/>
  <c r="AF1145" i="1"/>
  <c r="AG1145" i="1"/>
  <c r="AH1145" i="1"/>
  <c r="AI1145" i="1"/>
  <c r="AJ1145" i="1"/>
  <c r="AK1145" i="1"/>
  <c r="AL1145" i="1"/>
  <c r="AM1145" i="1"/>
  <c r="AN1145" i="1"/>
  <c r="AO1145" i="1"/>
  <c r="AP1145" i="1"/>
  <c r="AQ1145" i="1"/>
  <c r="AR1145" i="1"/>
  <c r="AS1145" i="1"/>
  <c r="AT1145" i="1"/>
  <c r="AU1145" i="1"/>
  <c r="AV1145" i="1"/>
  <c r="AW1145" i="1"/>
  <c r="AX1145" i="1"/>
  <c r="AY1145" i="1"/>
  <c r="AZ1145" i="1"/>
  <c r="BA1145" i="1"/>
  <c r="BB1145" i="1"/>
  <c r="BC1145" i="1"/>
  <c r="BD1145" i="1"/>
  <c r="BE1145" i="1"/>
  <c r="BF1145" i="1"/>
  <c r="H1146" i="1"/>
  <c r="I1146" i="1"/>
  <c r="J1146" i="1"/>
  <c r="K1146" i="1"/>
  <c r="L1146" i="1"/>
  <c r="M1146" i="1"/>
  <c r="N1146" i="1"/>
  <c r="O1146" i="1"/>
  <c r="P1146" i="1"/>
  <c r="Q1146" i="1"/>
  <c r="R1146" i="1"/>
  <c r="S1146" i="1"/>
  <c r="T1146" i="1"/>
  <c r="U1146" i="1"/>
  <c r="V1146" i="1"/>
  <c r="W1146" i="1"/>
  <c r="X1146" i="1"/>
  <c r="Y1146" i="1"/>
  <c r="Z1146" i="1"/>
  <c r="AA1146" i="1"/>
  <c r="AB1146" i="1"/>
  <c r="AC1146" i="1"/>
  <c r="AD1146" i="1"/>
  <c r="AE1146" i="1"/>
  <c r="AF1146" i="1"/>
  <c r="AG1146" i="1"/>
  <c r="AH1146" i="1"/>
  <c r="AI1146" i="1"/>
  <c r="AJ1146" i="1"/>
  <c r="AK1146" i="1"/>
  <c r="AL1146" i="1"/>
  <c r="AM1146" i="1"/>
  <c r="AN1146" i="1"/>
  <c r="AO1146" i="1"/>
  <c r="AP1146" i="1"/>
  <c r="AQ1146" i="1"/>
  <c r="AR1146" i="1"/>
  <c r="AS1146" i="1"/>
  <c r="AT1146" i="1"/>
  <c r="AU1146" i="1"/>
  <c r="AV1146" i="1"/>
  <c r="AW1146" i="1"/>
  <c r="AX1146" i="1"/>
  <c r="AY1146" i="1"/>
  <c r="AZ1146" i="1"/>
  <c r="BA1146" i="1"/>
  <c r="BB1146" i="1"/>
  <c r="BC1146" i="1"/>
  <c r="BD1146" i="1"/>
  <c r="BE1146" i="1"/>
  <c r="BF1146" i="1"/>
  <c r="H1147" i="1"/>
  <c r="I1147" i="1"/>
  <c r="J1147" i="1"/>
  <c r="K1147" i="1"/>
  <c r="L1147" i="1"/>
  <c r="M1147" i="1"/>
  <c r="N1147" i="1"/>
  <c r="O1147" i="1"/>
  <c r="P1147" i="1"/>
  <c r="Q1147" i="1"/>
  <c r="R1147" i="1"/>
  <c r="S1147" i="1"/>
  <c r="T1147" i="1"/>
  <c r="U1147" i="1"/>
  <c r="V1147" i="1"/>
  <c r="W1147" i="1"/>
  <c r="X1147" i="1"/>
  <c r="Y1147" i="1"/>
  <c r="Z1147" i="1"/>
  <c r="AA1147" i="1"/>
  <c r="AB1147" i="1"/>
  <c r="AC1147" i="1"/>
  <c r="AD1147" i="1"/>
  <c r="AE1147" i="1"/>
  <c r="AF1147" i="1"/>
  <c r="AG1147" i="1"/>
  <c r="AH1147" i="1"/>
  <c r="AI1147" i="1"/>
  <c r="AJ1147" i="1"/>
  <c r="AK1147" i="1"/>
  <c r="AL1147" i="1"/>
  <c r="AM1147" i="1"/>
  <c r="AN1147" i="1"/>
  <c r="AO1147" i="1"/>
  <c r="AP1147" i="1"/>
  <c r="AQ1147" i="1"/>
  <c r="AR1147" i="1"/>
  <c r="AS1147" i="1"/>
  <c r="AT1147" i="1"/>
  <c r="AU1147" i="1"/>
  <c r="AV1147" i="1"/>
  <c r="AW1147" i="1"/>
  <c r="AX1147" i="1"/>
  <c r="AY1147" i="1"/>
  <c r="AZ1147" i="1"/>
  <c r="BA1147" i="1"/>
  <c r="BB1147" i="1"/>
  <c r="BC1147" i="1"/>
  <c r="BD1147" i="1"/>
  <c r="BE1147" i="1"/>
  <c r="BF1147" i="1"/>
  <c r="H1148" i="1"/>
  <c r="I1148" i="1"/>
  <c r="J1148" i="1"/>
  <c r="K1148" i="1"/>
  <c r="L1148" i="1"/>
  <c r="M1148" i="1"/>
  <c r="N1148" i="1"/>
  <c r="O1148" i="1"/>
  <c r="P1148" i="1"/>
  <c r="Q1148" i="1"/>
  <c r="R1148" i="1"/>
  <c r="S1148" i="1"/>
  <c r="T1148" i="1"/>
  <c r="U1148" i="1"/>
  <c r="V1148" i="1"/>
  <c r="W1148" i="1"/>
  <c r="X1148" i="1"/>
  <c r="Y1148" i="1"/>
  <c r="Z1148" i="1"/>
  <c r="AA1148" i="1"/>
  <c r="AB1148" i="1"/>
  <c r="AC1148" i="1"/>
  <c r="AD1148" i="1"/>
  <c r="AE1148" i="1"/>
  <c r="AF1148" i="1"/>
  <c r="AG1148" i="1"/>
  <c r="AH1148" i="1"/>
  <c r="AI1148" i="1"/>
  <c r="AJ1148" i="1"/>
  <c r="AK1148" i="1"/>
  <c r="AL1148" i="1"/>
  <c r="AM1148" i="1"/>
  <c r="AN1148" i="1"/>
  <c r="AO1148" i="1"/>
  <c r="AP1148" i="1"/>
  <c r="AQ1148" i="1"/>
  <c r="AR1148" i="1"/>
  <c r="AS1148" i="1"/>
  <c r="AT1148" i="1"/>
  <c r="AU1148" i="1"/>
  <c r="AV1148" i="1"/>
  <c r="AW1148" i="1"/>
  <c r="AX1148" i="1"/>
  <c r="AY1148" i="1"/>
  <c r="AZ1148" i="1"/>
  <c r="BA1148" i="1"/>
  <c r="BB1148" i="1"/>
  <c r="BC1148" i="1"/>
  <c r="BD1148" i="1"/>
  <c r="BE1148" i="1"/>
  <c r="BF1148" i="1"/>
  <c r="H1149" i="1"/>
  <c r="I1149" i="1"/>
  <c r="J1149" i="1"/>
  <c r="K1149" i="1"/>
  <c r="L1149" i="1"/>
  <c r="M1149" i="1"/>
  <c r="N1149" i="1"/>
  <c r="O1149" i="1"/>
  <c r="P1149" i="1"/>
  <c r="Q1149" i="1"/>
  <c r="R1149" i="1"/>
  <c r="S1149" i="1"/>
  <c r="T1149" i="1"/>
  <c r="U1149" i="1"/>
  <c r="V1149" i="1"/>
  <c r="W1149" i="1"/>
  <c r="X1149" i="1"/>
  <c r="Y1149" i="1"/>
  <c r="Z1149" i="1"/>
  <c r="AA1149" i="1"/>
  <c r="AB1149" i="1"/>
  <c r="AC1149" i="1"/>
  <c r="AD1149" i="1"/>
  <c r="AE1149" i="1"/>
  <c r="AF1149" i="1"/>
  <c r="AG1149" i="1"/>
  <c r="AH1149" i="1"/>
  <c r="AI1149" i="1"/>
  <c r="AJ1149" i="1"/>
  <c r="AK1149" i="1"/>
  <c r="AL1149" i="1"/>
  <c r="AM1149" i="1"/>
  <c r="AN1149" i="1"/>
  <c r="AO1149" i="1"/>
  <c r="AP1149" i="1"/>
  <c r="AQ1149" i="1"/>
  <c r="AR1149" i="1"/>
  <c r="AS1149" i="1"/>
  <c r="AT1149" i="1"/>
  <c r="AU1149" i="1"/>
  <c r="AV1149" i="1"/>
  <c r="AW1149" i="1"/>
  <c r="AX1149" i="1"/>
  <c r="AY1149" i="1"/>
  <c r="AZ1149" i="1"/>
  <c r="BA1149" i="1"/>
  <c r="BB1149" i="1"/>
  <c r="BC1149" i="1"/>
  <c r="BD1149" i="1"/>
  <c r="BE1149" i="1"/>
  <c r="BF1149" i="1"/>
  <c r="H1150" i="1"/>
  <c r="I1150" i="1"/>
  <c r="J1150" i="1"/>
  <c r="K1150" i="1"/>
  <c r="L1150" i="1"/>
  <c r="M1150" i="1"/>
  <c r="N1150" i="1"/>
  <c r="O1150" i="1"/>
  <c r="P1150" i="1"/>
  <c r="Q1150" i="1"/>
  <c r="R1150" i="1"/>
  <c r="S1150" i="1"/>
  <c r="T1150" i="1"/>
  <c r="U1150" i="1"/>
  <c r="V1150" i="1"/>
  <c r="W1150" i="1"/>
  <c r="X1150" i="1"/>
  <c r="Y1150" i="1"/>
  <c r="Z1150" i="1"/>
  <c r="AA1150" i="1"/>
  <c r="AB1150" i="1"/>
  <c r="AC1150" i="1"/>
  <c r="AD1150" i="1"/>
  <c r="AE1150" i="1"/>
  <c r="AF1150" i="1"/>
  <c r="AG1150" i="1"/>
  <c r="AH1150" i="1"/>
  <c r="AI1150" i="1"/>
  <c r="AJ1150" i="1"/>
  <c r="AK1150" i="1"/>
  <c r="AL1150" i="1"/>
  <c r="AM1150" i="1"/>
  <c r="AN1150" i="1"/>
  <c r="AO1150" i="1"/>
  <c r="AP1150" i="1"/>
  <c r="AQ1150" i="1"/>
  <c r="AR1150" i="1"/>
  <c r="AS1150" i="1"/>
  <c r="AT1150" i="1"/>
  <c r="AU1150" i="1"/>
  <c r="AV1150" i="1"/>
  <c r="AW1150" i="1"/>
  <c r="AX1150" i="1"/>
  <c r="AY1150" i="1"/>
  <c r="AZ1150" i="1"/>
  <c r="BA1150" i="1"/>
  <c r="BB1150" i="1"/>
  <c r="BC1150" i="1"/>
  <c r="BD1150" i="1"/>
  <c r="BE1150" i="1"/>
  <c r="BF1150" i="1"/>
  <c r="H1151" i="1"/>
  <c r="I1151" i="1"/>
  <c r="J1151" i="1"/>
  <c r="K1151" i="1"/>
  <c r="L1151" i="1"/>
  <c r="M1151" i="1"/>
  <c r="N1151" i="1"/>
  <c r="O1151" i="1"/>
  <c r="P1151" i="1"/>
  <c r="Q1151" i="1"/>
  <c r="R1151" i="1"/>
  <c r="S1151" i="1"/>
  <c r="T1151" i="1"/>
  <c r="U1151" i="1"/>
  <c r="V1151" i="1"/>
  <c r="W1151" i="1"/>
  <c r="X1151" i="1"/>
  <c r="Y1151" i="1"/>
  <c r="Z1151" i="1"/>
  <c r="AA1151" i="1"/>
  <c r="AB1151" i="1"/>
  <c r="AC1151" i="1"/>
  <c r="AD1151" i="1"/>
  <c r="AE1151" i="1"/>
  <c r="AF1151" i="1"/>
  <c r="AG1151" i="1"/>
  <c r="AH1151" i="1"/>
  <c r="AI1151" i="1"/>
  <c r="AJ1151" i="1"/>
  <c r="AK1151" i="1"/>
  <c r="AL1151" i="1"/>
  <c r="AM1151" i="1"/>
  <c r="AN1151" i="1"/>
  <c r="AO1151" i="1"/>
  <c r="AP1151" i="1"/>
  <c r="AQ1151" i="1"/>
  <c r="AR1151" i="1"/>
  <c r="AS1151" i="1"/>
  <c r="AT1151" i="1"/>
  <c r="AU1151" i="1"/>
  <c r="AV1151" i="1"/>
  <c r="AW1151" i="1"/>
  <c r="AX1151" i="1"/>
  <c r="AY1151" i="1"/>
  <c r="AZ1151" i="1"/>
  <c r="BA1151" i="1"/>
  <c r="BB1151" i="1"/>
  <c r="BC1151" i="1"/>
  <c r="BD1151" i="1"/>
  <c r="BE1151" i="1"/>
  <c r="BF1151" i="1"/>
  <c r="H1152" i="1"/>
  <c r="I1152" i="1"/>
  <c r="J1152" i="1"/>
  <c r="K1152" i="1"/>
  <c r="L1152" i="1"/>
  <c r="M1152" i="1"/>
  <c r="N1152" i="1"/>
  <c r="O1152" i="1"/>
  <c r="P1152" i="1"/>
  <c r="Q1152" i="1"/>
  <c r="R1152" i="1"/>
  <c r="S1152" i="1"/>
  <c r="T1152" i="1"/>
  <c r="U1152" i="1"/>
  <c r="V1152" i="1"/>
  <c r="W1152" i="1"/>
  <c r="X1152" i="1"/>
  <c r="Y1152" i="1"/>
  <c r="Z1152" i="1"/>
  <c r="AA1152" i="1"/>
  <c r="AB1152" i="1"/>
  <c r="AC1152" i="1"/>
  <c r="AD1152" i="1"/>
  <c r="AE1152" i="1"/>
  <c r="AF1152" i="1"/>
  <c r="AG1152" i="1"/>
  <c r="AH1152" i="1"/>
  <c r="AI1152" i="1"/>
  <c r="AJ1152" i="1"/>
  <c r="AK1152" i="1"/>
  <c r="AL1152" i="1"/>
  <c r="AM1152" i="1"/>
  <c r="AN1152" i="1"/>
  <c r="AO1152" i="1"/>
  <c r="AP1152" i="1"/>
  <c r="AQ1152" i="1"/>
  <c r="AR1152" i="1"/>
  <c r="AS1152" i="1"/>
  <c r="AT1152" i="1"/>
  <c r="AU1152" i="1"/>
  <c r="AV1152" i="1"/>
  <c r="AW1152" i="1"/>
  <c r="AX1152" i="1"/>
  <c r="AY1152" i="1"/>
  <c r="AZ1152" i="1"/>
  <c r="BA1152" i="1"/>
  <c r="BB1152" i="1"/>
  <c r="BC1152" i="1"/>
  <c r="BD1152" i="1"/>
  <c r="BE1152" i="1"/>
  <c r="BF1152" i="1"/>
  <c r="H1153" i="1"/>
  <c r="I1153" i="1"/>
  <c r="J1153" i="1"/>
  <c r="K1153" i="1"/>
  <c r="L1153" i="1"/>
  <c r="M1153" i="1"/>
  <c r="N1153" i="1"/>
  <c r="O1153" i="1"/>
  <c r="P1153" i="1"/>
  <c r="Q1153" i="1"/>
  <c r="R1153" i="1"/>
  <c r="S1153" i="1"/>
  <c r="T1153" i="1"/>
  <c r="U1153" i="1"/>
  <c r="V1153" i="1"/>
  <c r="W1153" i="1"/>
  <c r="X1153" i="1"/>
  <c r="Y1153" i="1"/>
  <c r="Z1153" i="1"/>
  <c r="AA1153" i="1"/>
  <c r="AB1153" i="1"/>
  <c r="AC1153" i="1"/>
  <c r="AD1153" i="1"/>
  <c r="AE1153" i="1"/>
  <c r="AF1153" i="1"/>
  <c r="AG1153" i="1"/>
  <c r="AH1153" i="1"/>
  <c r="AI1153" i="1"/>
  <c r="AJ1153" i="1"/>
  <c r="AK1153" i="1"/>
  <c r="AL1153" i="1"/>
  <c r="AM1153" i="1"/>
  <c r="AN1153" i="1"/>
  <c r="AO1153" i="1"/>
  <c r="AP1153" i="1"/>
  <c r="AQ1153" i="1"/>
  <c r="AR1153" i="1"/>
  <c r="AS1153" i="1"/>
  <c r="AT1153" i="1"/>
  <c r="AU1153" i="1"/>
  <c r="AV1153" i="1"/>
  <c r="AW1153" i="1"/>
  <c r="AX1153" i="1"/>
  <c r="AY1153" i="1"/>
  <c r="AZ1153" i="1"/>
  <c r="BA1153" i="1"/>
  <c r="BB1153" i="1"/>
  <c r="BC1153" i="1"/>
  <c r="BD1153" i="1"/>
  <c r="BE1153" i="1"/>
  <c r="BF1153" i="1"/>
  <c r="H1154" i="1"/>
  <c r="I1154" i="1"/>
  <c r="J1154" i="1"/>
  <c r="K1154" i="1"/>
  <c r="L1154" i="1"/>
  <c r="M1154" i="1"/>
  <c r="N1154" i="1"/>
  <c r="O1154" i="1"/>
  <c r="P1154" i="1"/>
  <c r="Q1154" i="1"/>
  <c r="R1154" i="1"/>
  <c r="S1154" i="1"/>
  <c r="T1154" i="1"/>
  <c r="U1154" i="1"/>
  <c r="V1154" i="1"/>
  <c r="W1154" i="1"/>
  <c r="X1154" i="1"/>
  <c r="Y1154" i="1"/>
  <c r="Z1154" i="1"/>
  <c r="AA1154" i="1"/>
  <c r="AB1154" i="1"/>
  <c r="AC1154" i="1"/>
  <c r="AD1154" i="1"/>
  <c r="AE1154" i="1"/>
  <c r="AF1154" i="1"/>
  <c r="AG1154" i="1"/>
  <c r="AH1154" i="1"/>
  <c r="AI1154" i="1"/>
  <c r="AJ1154" i="1"/>
  <c r="AK1154" i="1"/>
  <c r="AL1154" i="1"/>
  <c r="AM1154" i="1"/>
  <c r="AN1154" i="1"/>
  <c r="AO1154" i="1"/>
  <c r="AP1154" i="1"/>
  <c r="AQ1154" i="1"/>
  <c r="AR1154" i="1"/>
  <c r="AS1154" i="1"/>
  <c r="AT1154" i="1"/>
  <c r="AU1154" i="1"/>
  <c r="AV1154" i="1"/>
  <c r="AW1154" i="1"/>
  <c r="AX1154" i="1"/>
  <c r="AY1154" i="1"/>
  <c r="AZ1154" i="1"/>
  <c r="BA1154" i="1"/>
  <c r="BB1154" i="1"/>
  <c r="BC1154" i="1"/>
  <c r="BD1154" i="1"/>
  <c r="BE1154" i="1"/>
  <c r="BF1154" i="1"/>
  <c r="H1155" i="1"/>
  <c r="I1155" i="1"/>
  <c r="J1155" i="1"/>
  <c r="K1155" i="1"/>
  <c r="L1155" i="1"/>
  <c r="M1155" i="1"/>
  <c r="N1155" i="1"/>
  <c r="O1155" i="1"/>
  <c r="P1155" i="1"/>
  <c r="Q1155" i="1"/>
  <c r="R1155" i="1"/>
  <c r="S1155" i="1"/>
  <c r="T1155" i="1"/>
  <c r="U1155" i="1"/>
  <c r="V1155" i="1"/>
  <c r="W1155" i="1"/>
  <c r="X1155" i="1"/>
  <c r="Y1155" i="1"/>
  <c r="Z1155" i="1"/>
  <c r="AA1155" i="1"/>
  <c r="AB1155" i="1"/>
  <c r="AC1155" i="1"/>
  <c r="AD1155" i="1"/>
  <c r="AE1155" i="1"/>
  <c r="AF1155" i="1"/>
  <c r="AG1155" i="1"/>
  <c r="AH1155" i="1"/>
  <c r="AI1155" i="1"/>
  <c r="AJ1155" i="1"/>
  <c r="AK1155" i="1"/>
  <c r="AL1155" i="1"/>
  <c r="AM1155" i="1"/>
  <c r="AN1155" i="1"/>
  <c r="AO1155" i="1"/>
  <c r="AP1155" i="1"/>
  <c r="AQ1155" i="1"/>
  <c r="AR1155" i="1"/>
  <c r="AS1155" i="1"/>
  <c r="AT1155" i="1"/>
  <c r="AU1155" i="1"/>
  <c r="AV1155" i="1"/>
  <c r="AW1155" i="1"/>
  <c r="AX1155" i="1"/>
  <c r="AY1155" i="1"/>
  <c r="AZ1155" i="1"/>
  <c r="BA1155" i="1"/>
  <c r="BB1155" i="1"/>
  <c r="BC1155" i="1"/>
  <c r="BD1155" i="1"/>
  <c r="BE1155" i="1"/>
  <c r="BF1155" i="1"/>
  <c r="H1156" i="1"/>
  <c r="I1156" i="1"/>
  <c r="J1156" i="1"/>
  <c r="K1156" i="1"/>
  <c r="L1156" i="1"/>
  <c r="M1156" i="1"/>
  <c r="N1156" i="1"/>
  <c r="O1156" i="1"/>
  <c r="P1156" i="1"/>
  <c r="Q1156" i="1"/>
  <c r="R1156" i="1"/>
  <c r="S1156" i="1"/>
  <c r="T1156" i="1"/>
  <c r="U1156" i="1"/>
  <c r="V1156" i="1"/>
  <c r="W1156" i="1"/>
  <c r="X1156" i="1"/>
  <c r="Y1156" i="1"/>
  <c r="Z1156" i="1"/>
  <c r="AA1156" i="1"/>
  <c r="AB1156" i="1"/>
  <c r="AC1156" i="1"/>
  <c r="AD1156" i="1"/>
  <c r="AE1156" i="1"/>
  <c r="AF1156" i="1"/>
  <c r="AG1156" i="1"/>
  <c r="AH1156" i="1"/>
  <c r="AI1156" i="1"/>
  <c r="AJ1156" i="1"/>
  <c r="AK1156" i="1"/>
  <c r="AL1156" i="1"/>
  <c r="AM1156" i="1"/>
  <c r="AN1156" i="1"/>
  <c r="AO1156" i="1"/>
  <c r="AP1156" i="1"/>
  <c r="AQ1156" i="1"/>
  <c r="AR1156" i="1"/>
  <c r="AS1156" i="1"/>
  <c r="AT1156" i="1"/>
  <c r="AU1156" i="1"/>
  <c r="AV1156" i="1"/>
  <c r="AW1156" i="1"/>
  <c r="AX1156" i="1"/>
  <c r="AY1156" i="1"/>
  <c r="AZ1156" i="1"/>
  <c r="BA1156" i="1"/>
  <c r="BB1156" i="1"/>
  <c r="BC1156" i="1"/>
  <c r="BD1156" i="1"/>
  <c r="BE1156" i="1"/>
  <c r="BF1156" i="1"/>
  <c r="H1157" i="1"/>
  <c r="I1157" i="1"/>
  <c r="J1157" i="1"/>
  <c r="K1157" i="1"/>
  <c r="L1157" i="1"/>
  <c r="M1157" i="1"/>
  <c r="N1157" i="1"/>
  <c r="O1157" i="1"/>
  <c r="P1157" i="1"/>
  <c r="Q1157" i="1"/>
  <c r="R1157" i="1"/>
  <c r="S1157" i="1"/>
  <c r="T1157" i="1"/>
  <c r="U1157" i="1"/>
  <c r="V1157" i="1"/>
  <c r="W1157" i="1"/>
  <c r="X1157" i="1"/>
  <c r="Y1157" i="1"/>
  <c r="Z1157" i="1"/>
  <c r="AA1157" i="1"/>
  <c r="AB1157" i="1"/>
  <c r="AC1157" i="1"/>
  <c r="AD1157" i="1"/>
  <c r="AE1157" i="1"/>
  <c r="AF1157" i="1"/>
  <c r="AG1157" i="1"/>
  <c r="AH1157" i="1"/>
  <c r="AI1157" i="1"/>
  <c r="AJ1157" i="1"/>
  <c r="AK1157" i="1"/>
  <c r="AL1157" i="1"/>
  <c r="AM1157" i="1"/>
  <c r="AN1157" i="1"/>
  <c r="AO1157" i="1"/>
  <c r="AP1157" i="1"/>
  <c r="AQ1157" i="1"/>
  <c r="AR1157" i="1"/>
  <c r="AS1157" i="1"/>
  <c r="AT1157" i="1"/>
  <c r="AU1157" i="1"/>
  <c r="AV1157" i="1"/>
  <c r="AW1157" i="1"/>
  <c r="AX1157" i="1"/>
  <c r="AY1157" i="1"/>
  <c r="AZ1157" i="1"/>
  <c r="BA1157" i="1"/>
  <c r="BB1157" i="1"/>
  <c r="BC1157" i="1"/>
  <c r="BD1157" i="1"/>
  <c r="BE1157" i="1"/>
  <c r="BF1157" i="1"/>
  <c r="H1158" i="1"/>
  <c r="I1158" i="1"/>
  <c r="J1158" i="1"/>
  <c r="K1158" i="1"/>
  <c r="L1158" i="1"/>
  <c r="M1158" i="1"/>
  <c r="N1158" i="1"/>
  <c r="O1158" i="1"/>
  <c r="P1158" i="1"/>
  <c r="Q1158" i="1"/>
  <c r="R1158" i="1"/>
  <c r="S1158" i="1"/>
  <c r="T1158" i="1"/>
  <c r="U1158" i="1"/>
  <c r="V1158" i="1"/>
  <c r="W1158" i="1"/>
  <c r="X1158" i="1"/>
  <c r="Y1158" i="1"/>
  <c r="Z1158" i="1"/>
  <c r="AA1158" i="1"/>
  <c r="AB1158" i="1"/>
  <c r="AC1158" i="1"/>
  <c r="AD1158" i="1"/>
  <c r="AE1158" i="1"/>
  <c r="AF1158" i="1"/>
  <c r="AG1158" i="1"/>
  <c r="AH1158" i="1"/>
  <c r="AI1158" i="1"/>
  <c r="AJ1158" i="1"/>
  <c r="AK1158" i="1"/>
  <c r="AL1158" i="1"/>
  <c r="AM1158" i="1"/>
  <c r="AN1158" i="1"/>
  <c r="AO1158" i="1"/>
  <c r="AP1158" i="1"/>
  <c r="AQ1158" i="1"/>
  <c r="AR1158" i="1"/>
  <c r="AS1158" i="1"/>
  <c r="AT1158" i="1"/>
  <c r="AU1158" i="1"/>
  <c r="AV1158" i="1"/>
  <c r="AW1158" i="1"/>
  <c r="AX1158" i="1"/>
  <c r="AY1158" i="1"/>
  <c r="AZ1158" i="1"/>
  <c r="BA1158" i="1"/>
  <c r="BB1158" i="1"/>
  <c r="BC1158" i="1"/>
  <c r="BD1158" i="1"/>
  <c r="BE1158" i="1"/>
  <c r="BF1158" i="1"/>
  <c r="H1159" i="1"/>
  <c r="I1159" i="1"/>
  <c r="J1159" i="1"/>
  <c r="K1159" i="1"/>
  <c r="L1159" i="1"/>
  <c r="M1159" i="1"/>
  <c r="N1159" i="1"/>
  <c r="O1159" i="1"/>
  <c r="P1159" i="1"/>
  <c r="Q1159" i="1"/>
  <c r="R1159" i="1"/>
  <c r="S1159" i="1"/>
  <c r="T1159" i="1"/>
  <c r="U1159" i="1"/>
  <c r="V1159" i="1"/>
  <c r="W1159" i="1"/>
  <c r="X1159" i="1"/>
  <c r="Y1159" i="1"/>
  <c r="Z1159" i="1"/>
  <c r="AA1159" i="1"/>
  <c r="AB1159" i="1"/>
  <c r="AC1159" i="1"/>
  <c r="AD1159" i="1"/>
  <c r="AE1159" i="1"/>
  <c r="AF1159" i="1"/>
  <c r="AG1159" i="1"/>
  <c r="AH1159" i="1"/>
  <c r="AI1159" i="1"/>
  <c r="AJ1159" i="1"/>
  <c r="AK1159" i="1"/>
  <c r="AL1159" i="1"/>
  <c r="AM1159" i="1"/>
  <c r="AN1159" i="1"/>
  <c r="AO1159" i="1"/>
  <c r="AP1159" i="1"/>
  <c r="AQ1159" i="1"/>
  <c r="AR1159" i="1"/>
  <c r="AS1159" i="1"/>
  <c r="AT1159" i="1"/>
  <c r="AU1159" i="1"/>
  <c r="AV1159" i="1"/>
  <c r="AW1159" i="1"/>
  <c r="AX1159" i="1"/>
  <c r="AY1159" i="1"/>
  <c r="AZ1159" i="1"/>
  <c r="BA1159" i="1"/>
  <c r="BB1159" i="1"/>
  <c r="BC1159" i="1"/>
  <c r="BD1159" i="1"/>
  <c r="BE1159" i="1"/>
  <c r="BF1159" i="1"/>
  <c r="H1160" i="1"/>
  <c r="I1160" i="1"/>
  <c r="J1160" i="1"/>
  <c r="K1160" i="1"/>
  <c r="L1160" i="1"/>
  <c r="M1160" i="1"/>
  <c r="N1160" i="1"/>
  <c r="O1160" i="1"/>
  <c r="P1160" i="1"/>
  <c r="Q1160" i="1"/>
  <c r="R1160" i="1"/>
  <c r="S1160" i="1"/>
  <c r="T1160" i="1"/>
  <c r="U1160" i="1"/>
  <c r="V1160" i="1"/>
  <c r="W1160" i="1"/>
  <c r="X1160" i="1"/>
  <c r="Y1160" i="1"/>
  <c r="Z1160" i="1"/>
  <c r="AA1160" i="1"/>
  <c r="AB1160" i="1"/>
  <c r="AC1160" i="1"/>
  <c r="AD1160" i="1"/>
  <c r="AE1160" i="1"/>
  <c r="AF1160" i="1"/>
  <c r="AG1160" i="1"/>
  <c r="AH1160" i="1"/>
  <c r="AI1160" i="1"/>
  <c r="AJ1160" i="1"/>
  <c r="AK1160" i="1"/>
  <c r="AL1160" i="1"/>
  <c r="AM1160" i="1"/>
  <c r="AN1160" i="1"/>
  <c r="AO1160" i="1"/>
  <c r="AP1160" i="1"/>
  <c r="AQ1160" i="1"/>
  <c r="AR1160" i="1"/>
  <c r="AS1160" i="1"/>
  <c r="AT1160" i="1"/>
  <c r="AU1160" i="1"/>
  <c r="AV1160" i="1"/>
  <c r="AW1160" i="1"/>
  <c r="AX1160" i="1"/>
  <c r="AY1160" i="1"/>
  <c r="AZ1160" i="1"/>
  <c r="BA1160" i="1"/>
  <c r="BB1160" i="1"/>
  <c r="BC1160" i="1"/>
  <c r="BD1160" i="1"/>
  <c r="BE1160" i="1"/>
  <c r="BF1160" i="1"/>
  <c r="H1161" i="1"/>
  <c r="I1161" i="1"/>
  <c r="J1161" i="1"/>
  <c r="K1161" i="1"/>
  <c r="L1161" i="1"/>
  <c r="M1161" i="1"/>
  <c r="N1161" i="1"/>
  <c r="O1161" i="1"/>
  <c r="P1161" i="1"/>
  <c r="Q1161" i="1"/>
  <c r="R1161" i="1"/>
  <c r="S1161" i="1"/>
  <c r="T1161" i="1"/>
  <c r="U1161" i="1"/>
  <c r="V1161" i="1"/>
  <c r="W1161" i="1"/>
  <c r="X1161" i="1"/>
  <c r="Y1161" i="1"/>
  <c r="Z1161" i="1"/>
  <c r="AA1161" i="1"/>
  <c r="AB1161" i="1"/>
  <c r="AC1161" i="1"/>
  <c r="AD1161" i="1"/>
  <c r="AE1161" i="1"/>
  <c r="AF1161" i="1"/>
  <c r="AG1161" i="1"/>
  <c r="AH1161" i="1"/>
  <c r="AI1161" i="1"/>
  <c r="AJ1161" i="1"/>
  <c r="AK1161" i="1"/>
  <c r="AL1161" i="1"/>
  <c r="AM1161" i="1"/>
  <c r="AN1161" i="1"/>
  <c r="AO1161" i="1"/>
  <c r="AP1161" i="1"/>
  <c r="AQ1161" i="1"/>
  <c r="AR1161" i="1"/>
  <c r="AS1161" i="1"/>
  <c r="AT1161" i="1"/>
  <c r="AU1161" i="1"/>
  <c r="AV1161" i="1"/>
  <c r="AW1161" i="1"/>
  <c r="AX1161" i="1"/>
  <c r="AY1161" i="1"/>
  <c r="AZ1161" i="1"/>
  <c r="BA1161" i="1"/>
  <c r="BB1161" i="1"/>
  <c r="BC1161" i="1"/>
  <c r="BD1161" i="1"/>
  <c r="BE1161" i="1"/>
  <c r="BF1161" i="1"/>
  <c r="H1162" i="1"/>
  <c r="I1162" i="1"/>
  <c r="J1162" i="1"/>
  <c r="K1162" i="1"/>
  <c r="L1162" i="1"/>
  <c r="M1162" i="1"/>
  <c r="N1162" i="1"/>
  <c r="O1162" i="1"/>
  <c r="P1162" i="1"/>
  <c r="Q1162" i="1"/>
  <c r="R1162" i="1"/>
  <c r="S1162" i="1"/>
  <c r="T1162" i="1"/>
  <c r="U1162" i="1"/>
  <c r="V1162" i="1"/>
  <c r="W1162" i="1"/>
  <c r="X1162" i="1"/>
  <c r="Y1162" i="1"/>
  <c r="Z1162" i="1"/>
  <c r="AA1162" i="1"/>
  <c r="AB1162" i="1"/>
  <c r="AC1162" i="1"/>
  <c r="AD1162" i="1"/>
  <c r="AE1162" i="1"/>
  <c r="AF1162" i="1"/>
  <c r="AG1162" i="1"/>
  <c r="AH1162" i="1"/>
  <c r="AI1162" i="1"/>
  <c r="AJ1162" i="1"/>
  <c r="AK1162" i="1"/>
  <c r="AL1162" i="1"/>
  <c r="AM1162" i="1"/>
  <c r="AN1162" i="1"/>
  <c r="AO1162" i="1"/>
  <c r="AP1162" i="1"/>
  <c r="AQ1162" i="1"/>
  <c r="AR1162" i="1"/>
  <c r="AS1162" i="1"/>
  <c r="AT1162" i="1"/>
  <c r="AU1162" i="1"/>
  <c r="AV1162" i="1"/>
  <c r="AW1162" i="1"/>
  <c r="AX1162" i="1"/>
  <c r="AY1162" i="1"/>
  <c r="AZ1162" i="1"/>
  <c r="BA1162" i="1"/>
  <c r="BB1162" i="1"/>
  <c r="BC1162" i="1"/>
  <c r="BD1162" i="1"/>
  <c r="BE1162" i="1"/>
  <c r="BF1162" i="1"/>
  <c r="H1163" i="1"/>
  <c r="I1163" i="1"/>
  <c r="J1163" i="1"/>
  <c r="K1163" i="1"/>
  <c r="L1163" i="1"/>
  <c r="M1163" i="1"/>
  <c r="N1163" i="1"/>
  <c r="O1163" i="1"/>
  <c r="P1163" i="1"/>
  <c r="Q1163" i="1"/>
  <c r="R1163" i="1"/>
  <c r="S1163" i="1"/>
  <c r="T1163" i="1"/>
  <c r="U1163" i="1"/>
  <c r="V1163" i="1"/>
  <c r="W1163" i="1"/>
  <c r="X1163" i="1"/>
  <c r="Y1163" i="1"/>
  <c r="Z1163" i="1"/>
  <c r="AA1163" i="1"/>
  <c r="AB1163" i="1"/>
  <c r="AC1163" i="1"/>
  <c r="AD1163" i="1"/>
  <c r="AE1163" i="1"/>
  <c r="AF1163" i="1"/>
  <c r="AG1163" i="1"/>
  <c r="AH1163" i="1"/>
  <c r="AI1163" i="1"/>
  <c r="AJ1163" i="1"/>
  <c r="AK1163" i="1"/>
  <c r="AL1163" i="1"/>
  <c r="AM1163" i="1"/>
  <c r="AN1163" i="1"/>
  <c r="AO1163" i="1"/>
  <c r="AP1163" i="1"/>
  <c r="AQ1163" i="1"/>
  <c r="AR1163" i="1"/>
  <c r="AS1163" i="1"/>
  <c r="AT1163" i="1"/>
  <c r="AU1163" i="1"/>
  <c r="AV1163" i="1"/>
  <c r="AW1163" i="1"/>
  <c r="AX1163" i="1"/>
  <c r="AY1163" i="1"/>
  <c r="AZ1163" i="1"/>
  <c r="BA1163" i="1"/>
  <c r="BB1163" i="1"/>
  <c r="BC1163" i="1"/>
  <c r="BD1163" i="1"/>
  <c r="BE1163" i="1"/>
  <c r="BF1163" i="1"/>
  <c r="H1164" i="1"/>
  <c r="I1164" i="1"/>
  <c r="J1164" i="1"/>
  <c r="K1164" i="1"/>
  <c r="L1164" i="1"/>
  <c r="M1164" i="1"/>
  <c r="N1164" i="1"/>
  <c r="O1164" i="1"/>
  <c r="P1164" i="1"/>
  <c r="Q1164" i="1"/>
  <c r="R1164" i="1"/>
  <c r="S1164" i="1"/>
  <c r="T1164" i="1"/>
  <c r="U1164" i="1"/>
  <c r="V1164" i="1"/>
  <c r="W1164" i="1"/>
  <c r="X1164" i="1"/>
  <c r="Y1164" i="1"/>
  <c r="Z1164" i="1"/>
  <c r="AA1164" i="1"/>
  <c r="AB1164" i="1"/>
  <c r="AC1164" i="1"/>
  <c r="AD1164" i="1"/>
  <c r="AE1164" i="1"/>
  <c r="AF1164" i="1"/>
  <c r="AG1164" i="1"/>
  <c r="AH1164" i="1"/>
  <c r="AI1164" i="1"/>
  <c r="AJ1164" i="1"/>
  <c r="AK1164" i="1"/>
  <c r="AL1164" i="1"/>
  <c r="AM1164" i="1"/>
  <c r="AN1164" i="1"/>
  <c r="AO1164" i="1"/>
  <c r="AP1164" i="1"/>
  <c r="AQ1164" i="1"/>
  <c r="AR1164" i="1"/>
  <c r="AS1164" i="1"/>
  <c r="AT1164" i="1"/>
  <c r="AU1164" i="1"/>
  <c r="AV1164" i="1"/>
  <c r="AW1164" i="1"/>
  <c r="AX1164" i="1"/>
  <c r="AY1164" i="1"/>
  <c r="AZ1164" i="1"/>
  <c r="BA1164" i="1"/>
  <c r="BB1164" i="1"/>
  <c r="BC1164" i="1"/>
  <c r="BD1164" i="1"/>
  <c r="BE1164" i="1"/>
  <c r="BF1164" i="1"/>
  <c r="H1165" i="1"/>
  <c r="I1165" i="1"/>
  <c r="J1165" i="1"/>
  <c r="K1165" i="1"/>
  <c r="L1165" i="1"/>
  <c r="M1165" i="1"/>
  <c r="N1165" i="1"/>
  <c r="O1165" i="1"/>
  <c r="P1165" i="1"/>
  <c r="Q1165" i="1"/>
  <c r="R1165" i="1"/>
  <c r="S1165" i="1"/>
  <c r="T1165" i="1"/>
  <c r="U1165" i="1"/>
  <c r="V1165" i="1"/>
  <c r="W1165" i="1"/>
  <c r="X1165" i="1"/>
  <c r="Y1165" i="1"/>
  <c r="Z1165" i="1"/>
  <c r="AA1165" i="1"/>
  <c r="AB1165" i="1"/>
  <c r="AC1165" i="1"/>
  <c r="AD1165" i="1"/>
  <c r="AE1165" i="1"/>
  <c r="AF1165" i="1"/>
  <c r="AG1165" i="1"/>
  <c r="AH1165" i="1"/>
  <c r="AI1165" i="1"/>
  <c r="AJ1165" i="1"/>
  <c r="AK1165" i="1"/>
  <c r="AL1165" i="1"/>
  <c r="AM1165" i="1"/>
  <c r="AN1165" i="1"/>
  <c r="AO1165" i="1"/>
  <c r="AP1165" i="1"/>
  <c r="AQ1165" i="1"/>
  <c r="AR1165" i="1"/>
  <c r="AS1165" i="1"/>
  <c r="AT1165" i="1"/>
  <c r="AU1165" i="1"/>
  <c r="AV1165" i="1"/>
  <c r="AW1165" i="1"/>
  <c r="AX1165" i="1"/>
  <c r="AY1165" i="1"/>
  <c r="AZ1165" i="1"/>
  <c r="BA1165" i="1"/>
  <c r="BB1165" i="1"/>
  <c r="BC1165" i="1"/>
  <c r="BD1165" i="1"/>
  <c r="BE1165" i="1"/>
  <c r="BF1165" i="1"/>
  <c r="H1166" i="1"/>
  <c r="I1166" i="1"/>
  <c r="J1166" i="1"/>
  <c r="K1166" i="1"/>
  <c r="L1166" i="1"/>
  <c r="M1166" i="1"/>
  <c r="N1166" i="1"/>
  <c r="O1166" i="1"/>
  <c r="P1166" i="1"/>
  <c r="Q1166" i="1"/>
  <c r="R1166" i="1"/>
  <c r="S1166" i="1"/>
  <c r="T1166" i="1"/>
  <c r="U1166" i="1"/>
  <c r="V1166" i="1"/>
  <c r="W1166" i="1"/>
  <c r="X1166" i="1"/>
  <c r="Y1166" i="1"/>
  <c r="Z1166" i="1"/>
  <c r="AA1166" i="1"/>
  <c r="AB1166" i="1"/>
  <c r="AC1166" i="1"/>
  <c r="AD1166" i="1"/>
  <c r="AE1166" i="1"/>
  <c r="AF1166" i="1"/>
  <c r="AG1166" i="1"/>
  <c r="AH1166" i="1"/>
  <c r="AI1166" i="1"/>
  <c r="AJ1166" i="1"/>
  <c r="AK1166" i="1"/>
  <c r="AL1166" i="1"/>
  <c r="AM1166" i="1"/>
  <c r="AN1166" i="1"/>
  <c r="AO1166" i="1"/>
  <c r="AP1166" i="1"/>
  <c r="AQ1166" i="1"/>
  <c r="AR1166" i="1"/>
  <c r="AS1166" i="1"/>
  <c r="AT1166" i="1"/>
  <c r="AU1166" i="1"/>
  <c r="AV1166" i="1"/>
  <c r="AW1166" i="1"/>
  <c r="AX1166" i="1"/>
  <c r="AY1166" i="1"/>
  <c r="AZ1166" i="1"/>
  <c r="BA1166" i="1"/>
  <c r="BB1166" i="1"/>
  <c r="BC1166" i="1"/>
  <c r="BD1166" i="1"/>
  <c r="BE1166" i="1"/>
  <c r="BF1166" i="1"/>
  <c r="H1167" i="1"/>
  <c r="I1167" i="1"/>
  <c r="J1167" i="1"/>
  <c r="K1167" i="1"/>
  <c r="L1167" i="1"/>
  <c r="M1167" i="1"/>
  <c r="N1167" i="1"/>
  <c r="O1167" i="1"/>
  <c r="P1167" i="1"/>
  <c r="Q1167" i="1"/>
  <c r="R1167" i="1"/>
  <c r="S1167" i="1"/>
  <c r="T1167" i="1"/>
  <c r="U1167" i="1"/>
  <c r="V1167" i="1"/>
  <c r="W1167" i="1"/>
  <c r="X1167" i="1"/>
  <c r="Y1167" i="1"/>
  <c r="Z1167" i="1"/>
  <c r="AA1167" i="1"/>
  <c r="AB1167" i="1"/>
  <c r="AC1167" i="1"/>
  <c r="AD1167" i="1"/>
  <c r="AE1167" i="1"/>
  <c r="AF1167" i="1"/>
  <c r="AG1167" i="1"/>
  <c r="AH1167" i="1"/>
  <c r="AI1167" i="1"/>
  <c r="AJ1167" i="1"/>
  <c r="AK1167" i="1"/>
  <c r="AL1167" i="1"/>
  <c r="AM1167" i="1"/>
  <c r="AN1167" i="1"/>
  <c r="AO1167" i="1"/>
  <c r="AP1167" i="1"/>
  <c r="AQ1167" i="1"/>
  <c r="AR1167" i="1"/>
  <c r="AS1167" i="1"/>
  <c r="AT1167" i="1"/>
  <c r="AU1167" i="1"/>
  <c r="AV1167" i="1"/>
  <c r="AW1167" i="1"/>
  <c r="AX1167" i="1"/>
  <c r="AY1167" i="1"/>
  <c r="AZ1167" i="1"/>
  <c r="BA1167" i="1"/>
  <c r="BB1167" i="1"/>
  <c r="BC1167" i="1"/>
  <c r="BD1167" i="1"/>
  <c r="BE1167" i="1"/>
  <c r="BF1167" i="1"/>
  <c r="H1168" i="1"/>
  <c r="I1168" i="1"/>
  <c r="J1168" i="1"/>
  <c r="K1168" i="1"/>
  <c r="L1168" i="1"/>
  <c r="M1168" i="1"/>
  <c r="N1168" i="1"/>
  <c r="O1168" i="1"/>
  <c r="P1168" i="1"/>
  <c r="Q1168" i="1"/>
  <c r="R1168" i="1"/>
  <c r="S1168" i="1"/>
  <c r="T1168" i="1"/>
  <c r="U1168" i="1"/>
  <c r="V1168" i="1"/>
  <c r="W1168" i="1"/>
  <c r="X1168" i="1"/>
  <c r="Y1168" i="1"/>
  <c r="Z1168" i="1"/>
  <c r="AA1168" i="1"/>
  <c r="AB1168" i="1"/>
  <c r="AC1168" i="1"/>
  <c r="AD1168" i="1"/>
  <c r="AE1168" i="1"/>
  <c r="AF1168" i="1"/>
  <c r="AG1168" i="1"/>
  <c r="AH1168" i="1"/>
  <c r="AI1168" i="1"/>
  <c r="AJ1168" i="1"/>
  <c r="AK1168" i="1"/>
  <c r="AL1168" i="1"/>
  <c r="AM1168" i="1"/>
  <c r="AN1168" i="1"/>
  <c r="AO1168" i="1"/>
  <c r="AP1168" i="1"/>
  <c r="AQ1168" i="1"/>
  <c r="AR1168" i="1"/>
  <c r="AS1168" i="1"/>
  <c r="AT1168" i="1"/>
  <c r="AU1168" i="1"/>
  <c r="AV1168" i="1"/>
  <c r="AW1168" i="1"/>
  <c r="AX1168" i="1"/>
  <c r="AY1168" i="1"/>
  <c r="AZ1168" i="1"/>
  <c r="BA1168" i="1"/>
  <c r="BB1168" i="1"/>
  <c r="BC1168" i="1"/>
  <c r="BD1168" i="1"/>
  <c r="BE1168" i="1"/>
  <c r="BF1168" i="1"/>
  <c r="H1169" i="1"/>
  <c r="I1169" i="1"/>
  <c r="J1169" i="1"/>
  <c r="K1169" i="1"/>
  <c r="L1169" i="1"/>
  <c r="M1169" i="1"/>
  <c r="N1169" i="1"/>
  <c r="O1169" i="1"/>
  <c r="P1169" i="1"/>
  <c r="Q1169" i="1"/>
  <c r="R1169" i="1"/>
  <c r="S1169" i="1"/>
  <c r="T1169" i="1"/>
  <c r="U1169" i="1"/>
  <c r="V1169" i="1"/>
  <c r="W1169" i="1"/>
  <c r="X1169" i="1"/>
  <c r="Y1169" i="1"/>
  <c r="Z1169" i="1"/>
  <c r="AA1169" i="1"/>
  <c r="AB1169" i="1"/>
  <c r="AC1169" i="1"/>
  <c r="AD1169" i="1"/>
  <c r="AE1169" i="1"/>
  <c r="AF1169" i="1"/>
  <c r="AG1169" i="1"/>
  <c r="AH1169" i="1"/>
  <c r="AI1169" i="1"/>
  <c r="AJ1169" i="1"/>
  <c r="AK1169" i="1"/>
  <c r="AL1169" i="1"/>
  <c r="AM1169" i="1"/>
  <c r="AN1169" i="1"/>
  <c r="AO1169" i="1"/>
  <c r="AP1169" i="1"/>
  <c r="AQ1169" i="1"/>
  <c r="AR1169" i="1"/>
  <c r="AS1169" i="1"/>
  <c r="AT1169" i="1"/>
  <c r="AU1169" i="1"/>
  <c r="AV1169" i="1"/>
  <c r="AW1169" i="1"/>
  <c r="AX1169" i="1"/>
  <c r="AY1169" i="1"/>
  <c r="AZ1169" i="1"/>
  <c r="BA1169" i="1"/>
  <c r="BB1169" i="1"/>
  <c r="BC1169" i="1"/>
  <c r="BD1169" i="1"/>
  <c r="BE1169" i="1"/>
  <c r="BF1169" i="1"/>
  <c r="H1170" i="1"/>
  <c r="I1170" i="1"/>
  <c r="J1170" i="1"/>
  <c r="K1170" i="1"/>
  <c r="L1170" i="1"/>
  <c r="M1170" i="1"/>
  <c r="N1170" i="1"/>
  <c r="O1170" i="1"/>
  <c r="P1170" i="1"/>
  <c r="Q1170" i="1"/>
  <c r="R1170" i="1"/>
  <c r="S1170" i="1"/>
  <c r="T1170" i="1"/>
  <c r="U1170" i="1"/>
  <c r="V1170" i="1"/>
  <c r="W1170" i="1"/>
  <c r="X1170" i="1"/>
  <c r="Y1170" i="1"/>
  <c r="Z1170" i="1"/>
  <c r="AA1170" i="1"/>
  <c r="AB1170" i="1"/>
  <c r="AC1170" i="1"/>
  <c r="AD1170" i="1"/>
  <c r="AE1170" i="1"/>
  <c r="AF1170" i="1"/>
  <c r="AG1170" i="1"/>
  <c r="AH1170" i="1"/>
  <c r="AI1170" i="1"/>
  <c r="AJ1170" i="1"/>
  <c r="AK1170" i="1"/>
  <c r="AL1170" i="1"/>
  <c r="AM1170" i="1"/>
  <c r="AN1170" i="1"/>
  <c r="AO1170" i="1"/>
  <c r="AP1170" i="1"/>
  <c r="AQ1170" i="1"/>
  <c r="AR1170" i="1"/>
  <c r="AS1170" i="1"/>
  <c r="AT1170" i="1"/>
  <c r="AU1170" i="1"/>
  <c r="AV1170" i="1"/>
  <c r="AW1170" i="1"/>
  <c r="AX1170" i="1"/>
  <c r="AY1170" i="1"/>
  <c r="AZ1170" i="1"/>
  <c r="BA1170" i="1"/>
  <c r="BB1170" i="1"/>
  <c r="BC1170" i="1"/>
  <c r="BD1170" i="1"/>
  <c r="BE1170" i="1"/>
  <c r="BF1170" i="1"/>
  <c r="H1171" i="1"/>
  <c r="I1171" i="1"/>
  <c r="J1171" i="1"/>
  <c r="K1171" i="1"/>
  <c r="L1171" i="1"/>
  <c r="M1171" i="1"/>
  <c r="N1171" i="1"/>
  <c r="O1171" i="1"/>
  <c r="P1171" i="1"/>
  <c r="Q1171" i="1"/>
  <c r="R1171" i="1"/>
  <c r="S1171" i="1"/>
  <c r="T1171" i="1"/>
  <c r="U1171" i="1"/>
  <c r="V1171" i="1"/>
  <c r="W1171" i="1"/>
  <c r="X1171" i="1"/>
  <c r="Y1171" i="1"/>
  <c r="Z1171" i="1"/>
  <c r="AA1171" i="1"/>
  <c r="AB1171" i="1"/>
  <c r="AC1171" i="1"/>
  <c r="AD1171" i="1"/>
  <c r="AE1171" i="1"/>
  <c r="AF1171" i="1"/>
  <c r="AG1171" i="1"/>
  <c r="AH1171" i="1"/>
  <c r="AI1171" i="1"/>
  <c r="AJ1171" i="1"/>
  <c r="AK1171" i="1"/>
  <c r="AL1171" i="1"/>
  <c r="AM1171" i="1"/>
  <c r="AN1171" i="1"/>
  <c r="AO1171" i="1"/>
  <c r="AP1171" i="1"/>
  <c r="AQ1171" i="1"/>
  <c r="AR1171" i="1"/>
  <c r="AS1171" i="1"/>
  <c r="AT1171" i="1"/>
  <c r="AU1171" i="1"/>
  <c r="AV1171" i="1"/>
  <c r="AW1171" i="1"/>
  <c r="AX1171" i="1"/>
  <c r="AY1171" i="1"/>
  <c r="AZ1171" i="1"/>
  <c r="BA1171" i="1"/>
  <c r="BB1171" i="1"/>
  <c r="BC1171" i="1"/>
  <c r="BD1171" i="1"/>
  <c r="BE1171" i="1"/>
  <c r="BF1171" i="1"/>
  <c r="H1172" i="1"/>
  <c r="I1172" i="1"/>
  <c r="J1172" i="1"/>
  <c r="K1172" i="1"/>
  <c r="L1172" i="1"/>
  <c r="M1172" i="1"/>
  <c r="N1172" i="1"/>
  <c r="O1172" i="1"/>
  <c r="P1172" i="1"/>
  <c r="Q1172" i="1"/>
  <c r="R1172" i="1"/>
  <c r="S1172" i="1"/>
  <c r="T1172" i="1"/>
  <c r="U1172" i="1"/>
  <c r="V1172" i="1"/>
  <c r="W1172" i="1"/>
  <c r="X1172" i="1"/>
  <c r="Y1172" i="1"/>
  <c r="Z1172" i="1"/>
  <c r="AA1172" i="1"/>
  <c r="AB1172" i="1"/>
  <c r="AC1172" i="1"/>
  <c r="AD1172" i="1"/>
  <c r="AE1172" i="1"/>
  <c r="AF1172" i="1"/>
  <c r="AG1172" i="1"/>
  <c r="AH1172" i="1"/>
  <c r="AI1172" i="1"/>
  <c r="AJ1172" i="1"/>
  <c r="AK1172" i="1"/>
  <c r="AL1172" i="1"/>
  <c r="AM1172" i="1"/>
  <c r="AN1172" i="1"/>
  <c r="AO1172" i="1"/>
  <c r="AP1172" i="1"/>
  <c r="AQ1172" i="1"/>
  <c r="AR1172" i="1"/>
  <c r="AS1172" i="1"/>
  <c r="AT1172" i="1"/>
  <c r="AU1172" i="1"/>
  <c r="AV1172" i="1"/>
  <c r="AW1172" i="1"/>
  <c r="AX1172" i="1"/>
  <c r="AY1172" i="1"/>
  <c r="AZ1172" i="1"/>
  <c r="BA1172" i="1"/>
  <c r="BB1172" i="1"/>
  <c r="BC1172" i="1"/>
  <c r="BD1172" i="1"/>
  <c r="BE1172" i="1"/>
  <c r="BF1172" i="1"/>
  <c r="H1173" i="1"/>
  <c r="I1173" i="1"/>
  <c r="J1173" i="1"/>
  <c r="K1173" i="1"/>
  <c r="L1173" i="1"/>
  <c r="M1173" i="1"/>
  <c r="N1173" i="1"/>
  <c r="O1173" i="1"/>
  <c r="P1173" i="1"/>
  <c r="Q1173" i="1"/>
  <c r="R1173" i="1"/>
  <c r="S1173" i="1"/>
  <c r="T1173" i="1"/>
  <c r="U1173" i="1"/>
  <c r="V1173" i="1"/>
  <c r="W1173" i="1"/>
  <c r="X1173" i="1"/>
  <c r="Y1173" i="1"/>
  <c r="Z1173" i="1"/>
  <c r="AA1173" i="1"/>
  <c r="AB1173" i="1"/>
  <c r="AC1173" i="1"/>
  <c r="AD1173" i="1"/>
  <c r="AE1173" i="1"/>
  <c r="AF1173" i="1"/>
  <c r="AG1173" i="1"/>
  <c r="AH1173" i="1"/>
  <c r="AI1173" i="1"/>
  <c r="AJ1173" i="1"/>
  <c r="AK1173" i="1"/>
  <c r="AL1173" i="1"/>
  <c r="AM1173" i="1"/>
  <c r="AN1173" i="1"/>
  <c r="AO1173" i="1"/>
  <c r="AP1173" i="1"/>
  <c r="AQ1173" i="1"/>
  <c r="AR1173" i="1"/>
  <c r="AS1173" i="1"/>
  <c r="AT1173" i="1"/>
  <c r="AU1173" i="1"/>
  <c r="AV1173" i="1"/>
  <c r="AW1173" i="1"/>
  <c r="AX1173" i="1"/>
  <c r="AY1173" i="1"/>
  <c r="AZ1173" i="1"/>
  <c r="BA1173" i="1"/>
  <c r="BB1173" i="1"/>
  <c r="BC1173" i="1"/>
  <c r="BD1173" i="1"/>
  <c r="BE1173" i="1"/>
  <c r="BF1173" i="1"/>
  <c r="H1174" i="1"/>
  <c r="I1174" i="1"/>
  <c r="J1174" i="1"/>
  <c r="K1174" i="1"/>
  <c r="L1174" i="1"/>
  <c r="M1174" i="1"/>
  <c r="N1174" i="1"/>
  <c r="O1174" i="1"/>
  <c r="P1174" i="1"/>
  <c r="Q1174" i="1"/>
  <c r="R1174" i="1"/>
  <c r="S1174" i="1"/>
  <c r="T1174" i="1"/>
  <c r="U1174" i="1"/>
  <c r="V1174" i="1"/>
  <c r="W1174" i="1"/>
  <c r="X1174" i="1"/>
  <c r="Y1174" i="1"/>
  <c r="Z1174" i="1"/>
  <c r="AA1174" i="1"/>
  <c r="AB1174" i="1"/>
  <c r="AC1174" i="1"/>
  <c r="AD1174" i="1"/>
  <c r="AE1174" i="1"/>
  <c r="AF1174" i="1"/>
  <c r="AG1174" i="1"/>
  <c r="AH1174" i="1"/>
  <c r="AI1174" i="1"/>
  <c r="AJ1174" i="1"/>
  <c r="AK1174" i="1"/>
  <c r="AL1174" i="1"/>
  <c r="AM1174" i="1"/>
  <c r="AN1174" i="1"/>
  <c r="AO1174" i="1"/>
  <c r="AP1174" i="1"/>
  <c r="AQ1174" i="1"/>
  <c r="AR1174" i="1"/>
  <c r="AS1174" i="1"/>
  <c r="AT1174" i="1"/>
  <c r="AU1174" i="1"/>
  <c r="AV1174" i="1"/>
  <c r="AW1174" i="1"/>
  <c r="AX1174" i="1"/>
  <c r="AY1174" i="1"/>
  <c r="AZ1174" i="1"/>
  <c r="BA1174" i="1"/>
  <c r="BB1174" i="1"/>
  <c r="BC1174" i="1"/>
  <c r="BD1174" i="1"/>
  <c r="BE1174" i="1"/>
  <c r="BF1174" i="1"/>
  <c r="H1175" i="1"/>
  <c r="I1175" i="1"/>
  <c r="J1175" i="1"/>
  <c r="K1175" i="1"/>
  <c r="L1175" i="1"/>
  <c r="M1175" i="1"/>
  <c r="N1175" i="1"/>
  <c r="O1175" i="1"/>
  <c r="P1175" i="1"/>
  <c r="Q1175" i="1"/>
  <c r="R1175" i="1"/>
  <c r="S1175" i="1"/>
  <c r="T1175" i="1"/>
  <c r="U1175" i="1"/>
  <c r="V1175" i="1"/>
  <c r="W1175" i="1"/>
  <c r="X1175" i="1"/>
  <c r="Y1175" i="1"/>
  <c r="Z1175" i="1"/>
  <c r="AA1175" i="1"/>
  <c r="AB1175" i="1"/>
  <c r="AC1175" i="1"/>
  <c r="AD1175" i="1"/>
  <c r="AE1175" i="1"/>
  <c r="AF1175" i="1"/>
  <c r="AG1175" i="1"/>
  <c r="AH1175" i="1"/>
  <c r="AI1175" i="1"/>
  <c r="AJ1175" i="1"/>
  <c r="AK1175" i="1"/>
  <c r="AL1175" i="1"/>
  <c r="AM1175" i="1"/>
  <c r="AN1175" i="1"/>
  <c r="AO1175" i="1"/>
  <c r="AP1175" i="1"/>
  <c r="AQ1175" i="1"/>
  <c r="AR1175" i="1"/>
  <c r="AS1175" i="1"/>
  <c r="AT1175" i="1"/>
  <c r="AU1175" i="1"/>
  <c r="AV1175" i="1"/>
  <c r="AW1175" i="1"/>
  <c r="AX1175" i="1"/>
  <c r="AY1175" i="1"/>
  <c r="AZ1175" i="1"/>
  <c r="BA1175" i="1"/>
  <c r="BB1175" i="1"/>
  <c r="BC1175" i="1"/>
  <c r="BD1175" i="1"/>
  <c r="BE1175" i="1"/>
  <c r="BF1175" i="1"/>
  <c r="H1176" i="1"/>
  <c r="I1176" i="1"/>
  <c r="J1176" i="1"/>
  <c r="K1176" i="1"/>
  <c r="L1176" i="1"/>
  <c r="M1176" i="1"/>
  <c r="N1176" i="1"/>
  <c r="O1176" i="1"/>
  <c r="P1176" i="1"/>
  <c r="Q1176" i="1"/>
  <c r="R1176" i="1"/>
  <c r="S1176" i="1"/>
  <c r="T1176" i="1"/>
  <c r="U1176" i="1"/>
  <c r="V1176" i="1"/>
  <c r="W1176" i="1"/>
  <c r="X1176" i="1"/>
  <c r="Y1176" i="1"/>
  <c r="Z1176" i="1"/>
  <c r="AA1176" i="1"/>
  <c r="AB1176" i="1"/>
  <c r="AC1176" i="1"/>
  <c r="AD1176" i="1"/>
  <c r="AE1176" i="1"/>
  <c r="AF1176" i="1"/>
  <c r="AG1176" i="1"/>
  <c r="AH1176" i="1"/>
  <c r="AI1176" i="1"/>
  <c r="AJ1176" i="1"/>
  <c r="AK1176" i="1"/>
  <c r="AL1176" i="1"/>
  <c r="AM1176" i="1"/>
  <c r="AN1176" i="1"/>
  <c r="AO1176" i="1"/>
  <c r="AP1176" i="1"/>
  <c r="AQ1176" i="1"/>
  <c r="AR1176" i="1"/>
  <c r="AS1176" i="1"/>
  <c r="AT1176" i="1"/>
  <c r="AU1176" i="1"/>
  <c r="AV1176" i="1"/>
  <c r="AW1176" i="1"/>
  <c r="AX1176" i="1"/>
  <c r="AY1176" i="1"/>
  <c r="AZ1176" i="1"/>
  <c r="BA1176" i="1"/>
  <c r="BB1176" i="1"/>
  <c r="BC1176" i="1"/>
  <c r="BD1176" i="1"/>
  <c r="BE1176" i="1"/>
  <c r="BF1176" i="1"/>
  <c r="H1177" i="1"/>
  <c r="I1177" i="1"/>
  <c r="J1177" i="1"/>
  <c r="K1177" i="1"/>
  <c r="L1177" i="1"/>
  <c r="M1177" i="1"/>
  <c r="N1177" i="1"/>
  <c r="O1177" i="1"/>
  <c r="P1177" i="1"/>
  <c r="Q1177" i="1"/>
  <c r="R1177" i="1"/>
  <c r="S1177" i="1"/>
  <c r="T1177" i="1"/>
  <c r="U1177" i="1"/>
  <c r="V1177" i="1"/>
  <c r="W1177" i="1"/>
  <c r="X1177" i="1"/>
  <c r="Y1177" i="1"/>
  <c r="Z1177" i="1"/>
  <c r="AA1177" i="1"/>
  <c r="AB1177" i="1"/>
  <c r="AC1177" i="1"/>
  <c r="AD1177" i="1"/>
  <c r="AE1177" i="1"/>
  <c r="AF1177" i="1"/>
  <c r="AG1177" i="1"/>
  <c r="AH1177" i="1"/>
  <c r="AI1177" i="1"/>
  <c r="AJ1177" i="1"/>
  <c r="AK1177" i="1"/>
  <c r="AL1177" i="1"/>
  <c r="AM1177" i="1"/>
  <c r="AN1177" i="1"/>
  <c r="AO1177" i="1"/>
  <c r="AP1177" i="1"/>
  <c r="AQ1177" i="1"/>
  <c r="AR1177" i="1"/>
  <c r="AS1177" i="1"/>
  <c r="AT1177" i="1"/>
  <c r="AU1177" i="1"/>
  <c r="AV1177" i="1"/>
  <c r="AW1177" i="1"/>
  <c r="AX1177" i="1"/>
  <c r="AY1177" i="1"/>
  <c r="AZ1177" i="1"/>
  <c r="BA1177" i="1"/>
  <c r="BB1177" i="1"/>
  <c r="BC1177" i="1"/>
  <c r="BD1177" i="1"/>
  <c r="BE1177" i="1"/>
  <c r="BF1177" i="1"/>
  <c r="H1178" i="1"/>
  <c r="I1178" i="1"/>
  <c r="J1178" i="1"/>
  <c r="K1178" i="1"/>
  <c r="L1178" i="1"/>
  <c r="M1178" i="1"/>
  <c r="N1178" i="1"/>
  <c r="O1178" i="1"/>
  <c r="P1178" i="1"/>
  <c r="Q1178" i="1"/>
  <c r="R1178" i="1"/>
  <c r="S1178" i="1"/>
  <c r="T1178" i="1"/>
  <c r="U1178" i="1"/>
  <c r="V1178" i="1"/>
  <c r="W1178" i="1"/>
  <c r="X1178" i="1"/>
  <c r="Y1178" i="1"/>
  <c r="Z1178" i="1"/>
  <c r="AA1178" i="1"/>
  <c r="AB1178" i="1"/>
  <c r="AC1178" i="1"/>
  <c r="AD1178" i="1"/>
  <c r="AE1178" i="1"/>
  <c r="AF1178" i="1"/>
  <c r="AG1178" i="1"/>
  <c r="AH1178" i="1"/>
  <c r="AI1178" i="1"/>
  <c r="AJ1178" i="1"/>
  <c r="AK1178" i="1"/>
  <c r="AL1178" i="1"/>
  <c r="AM1178" i="1"/>
  <c r="AN1178" i="1"/>
  <c r="AO1178" i="1"/>
  <c r="AP1178" i="1"/>
  <c r="AQ1178" i="1"/>
  <c r="AR1178" i="1"/>
  <c r="AS1178" i="1"/>
  <c r="AT1178" i="1"/>
  <c r="AU1178" i="1"/>
  <c r="AV1178" i="1"/>
  <c r="AW1178" i="1"/>
  <c r="AX1178" i="1"/>
  <c r="AY1178" i="1"/>
  <c r="AZ1178" i="1"/>
  <c r="BA1178" i="1"/>
  <c r="BB1178" i="1"/>
  <c r="BC1178" i="1"/>
  <c r="BD1178" i="1"/>
  <c r="BE1178" i="1"/>
  <c r="BF1178" i="1"/>
  <c r="H1179" i="1"/>
  <c r="I1179" i="1"/>
  <c r="J1179" i="1"/>
  <c r="K1179" i="1"/>
  <c r="L1179" i="1"/>
  <c r="M1179" i="1"/>
  <c r="N1179" i="1"/>
  <c r="O1179" i="1"/>
  <c r="P1179" i="1"/>
  <c r="Q1179" i="1"/>
  <c r="R1179" i="1"/>
  <c r="S1179" i="1"/>
  <c r="T1179" i="1"/>
  <c r="U1179" i="1"/>
  <c r="V1179" i="1"/>
  <c r="W1179" i="1"/>
  <c r="X1179" i="1"/>
  <c r="Y1179" i="1"/>
  <c r="Z1179" i="1"/>
  <c r="AA1179" i="1"/>
  <c r="AB1179" i="1"/>
  <c r="AC1179" i="1"/>
  <c r="AD1179" i="1"/>
  <c r="AE1179" i="1"/>
  <c r="AF1179" i="1"/>
  <c r="AG1179" i="1"/>
  <c r="AH1179" i="1"/>
  <c r="AI1179" i="1"/>
  <c r="AJ1179" i="1"/>
  <c r="AK1179" i="1"/>
  <c r="AL1179" i="1"/>
  <c r="AM1179" i="1"/>
  <c r="AN1179" i="1"/>
  <c r="AO1179" i="1"/>
  <c r="AP1179" i="1"/>
  <c r="AQ1179" i="1"/>
  <c r="AR1179" i="1"/>
  <c r="AS1179" i="1"/>
  <c r="AT1179" i="1"/>
  <c r="AU1179" i="1"/>
  <c r="AV1179" i="1"/>
  <c r="AW1179" i="1"/>
  <c r="AX1179" i="1"/>
  <c r="AY1179" i="1"/>
  <c r="AZ1179" i="1"/>
  <c r="BA1179" i="1"/>
  <c r="BB1179" i="1"/>
  <c r="BC1179" i="1"/>
  <c r="BD1179" i="1"/>
  <c r="BE1179" i="1"/>
  <c r="BF1179" i="1"/>
  <c r="H1180" i="1"/>
  <c r="I1180" i="1"/>
  <c r="J1180" i="1"/>
  <c r="K1180" i="1"/>
  <c r="L1180" i="1"/>
  <c r="M1180" i="1"/>
  <c r="N1180" i="1"/>
  <c r="O1180" i="1"/>
  <c r="P1180" i="1"/>
  <c r="Q1180" i="1"/>
  <c r="R1180" i="1"/>
  <c r="S1180" i="1"/>
  <c r="T1180" i="1"/>
  <c r="U1180" i="1"/>
  <c r="V1180" i="1"/>
  <c r="W1180" i="1"/>
  <c r="X1180" i="1"/>
  <c r="Y1180" i="1"/>
  <c r="Z1180" i="1"/>
  <c r="AA1180" i="1"/>
  <c r="AB1180" i="1"/>
  <c r="AC1180" i="1"/>
  <c r="AD1180" i="1"/>
  <c r="AE1180" i="1"/>
  <c r="AF1180" i="1"/>
  <c r="AG1180" i="1"/>
  <c r="AH1180" i="1"/>
  <c r="AI1180" i="1"/>
  <c r="AJ1180" i="1"/>
  <c r="AK1180" i="1"/>
  <c r="AL1180" i="1"/>
  <c r="AM1180" i="1"/>
  <c r="AN1180" i="1"/>
  <c r="AO1180" i="1"/>
  <c r="AP1180" i="1"/>
  <c r="AQ1180" i="1"/>
  <c r="AR1180" i="1"/>
  <c r="AS1180" i="1"/>
  <c r="AT1180" i="1"/>
  <c r="AU1180" i="1"/>
  <c r="AV1180" i="1"/>
  <c r="AW1180" i="1"/>
  <c r="AX1180" i="1"/>
  <c r="AY1180" i="1"/>
  <c r="AZ1180" i="1"/>
  <c r="BA1180" i="1"/>
  <c r="BB1180" i="1"/>
  <c r="BC1180" i="1"/>
  <c r="BD1180" i="1"/>
  <c r="BE1180" i="1"/>
  <c r="BF1180" i="1"/>
  <c r="H1181" i="1"/>
  <c r="I1181" i="1"/>
  <c r="J1181" i="1"/>
  <c r="K1181" i="1"/>
  <c r="L1181" i="1"/>
  <c r="M1181" i="1"/>
  <c r="N1181" i="1"/>
  <c r="O1181" i="1"/>
  <c r="P1181" i="1"/>
  <c r="Q1181" i="1"/>
  <c r="R1181" i="1"/>
  <c r="S1181" i="1"/>
  <c r="T1181" i="1"/>
  <c r="U1181" i="1"/>
  <c r="V1181" i="1"/>
  <c r="W1181" i="1"/>
  <c r="X1181" i="1"/>
  <c r="Y1181" i="1"/>
  <c r="Z1181" i="1"/>
  <c r="AA1181" i="1"/>
  <c r="AB1181" i="1"/>
  <c r="AC1181" i="1"/>
  <c r="AD1181" i="1"/>
  <c r="AE1181" i="1"/>
  <c r="AF1181" i="1"/>
  <c r="AG1181" i="1"/>
  <c r="AH1181" i="1"/>
  <c r="AI1181" i="1"/>
  <c r="AJ1181" i="1"/>
  <c r="AK1181" i="1"/>
  <c r="AL1181" i="1"/>
  <c r="AM1181" i="1"/>
  <c r="AN1181" i="1"/>
  <c r="AO1181" i="1"/>
  <c r="AP1181" i="1"/>
  <c r="AQ1181" i="1"/>
  <c r="AR1181" i="1"/>
  <c r="AS1181" i="1"/>
  <c r="AT1181" i="1"/>
  <c r="AU1181" i="1"/>
  <c r="AV1181" i="1"/>
  <c r="AW1181" i="1"/>
  <c r="AX1181" i="1"/>
  <c r="AY1181" i="1"/>
  <c r="AZ1181" i="1"/>
  <c r="BA1181" i="1"/>
  <c r="BB1181" i="1"/>
  <c r="BC1181" i="1"/>
  <c r="BD1181" i="1"/>
  <c r="BE1181" i="1"/>
  <c r="BF1181" i="1"/>
  <c r="H1182" i="1"/>
  <c r="I1182" i="1"/>
  <c r="J1182" i="1"/>
  <c r="K1182" i="1"/>
  <c r="L1182" i="1"/>
  <c r="M1182" i="1"/>
  <c r="N1182" i="1"/>
  <c r="O1182" i="1"/>
  <c r="P1182" i="1"/>
  <c r="Q1182" i="1"/>
  <c r="R1182" i="1"/>
  <c r="S1182" i="1"/>
  <c r="T1182" i="1"/>
  <c r="U1182" i="1"/>
  <c r="V1182" i="1"/>
  <c r="W1182" i="1"/>
  <c r="X1182" i="1"/>
  <c r="Y1182" i="1"/>
  <c r="Z1182" i="1"/>
  <c r="AA1182" i="1"/>
  <c r="AB1182" i="1"/>
  <c r="AC1182" i="1"/>
  <c r="AD1182" i="1"/>
  <c r="AE1182" i="1"/>
  <c r="AF1182" i="1"/>
  <c r="AG1182" i="1"/>
  <c r="AH1182" i="1"/>
  <c r="AI1182" i="1"/>
  <c r="AJ1182" i="1"/>
  <c r="AK1182" i="1"/>
  <c r="AL1182" i="1"/>
  <c r="AM1182" i="1"/>
  <c r="AN1182" i="1"/>
  <c r="AO1182" i="1"/>
  <c r="AP1182" i="1"/>
  <c r="AQ1182" i="1"/>
  <c r="AR1182" i="1"/>
  <c r="AS1182" i="1"/>
  <c r="AT1182" i="1"/>
  <c r="AU1182" i="1"/>
  <c r="AV1182" i="1"/>
  <c r="AW1182" i="1"/>
  <c r="AX1182" i="1"/>
  <c r="AY1182" i="1"/>
  <c r="AZ1182" i="1"/>
  <c r="BA1182" i="1"/>
  <c r="BB1182" i="1"/>
  <c r="BC1182" i="1"/>
  <c r="BD1182" i="1"/>
  <c r="BE1182" i="1"/>
  <c r="BF1182" i="1"/>
  <c r="H1183" i="1"/>
  <c r="I1183" i="1"/>
  <c r="J1183" i="1"/>
  <c r="K1183" i="1"/>
  <c r="L1183" i="1"/>
  <c r="M1183" i="1"/>
  <c r="N1183" i="1"/>
  <c r="O1183" i="1"/>
  <c r="P1183" i="1"/>
  <c r="Q1183" i="1"/>
  <c r="R1183" i="1"/>
  <c r="S1183" i="1"/>
  <c r="T1183" i="1"/>
  <c r="U1183" i="1"/>
  <c r="V1183" i="1"/>
  <c r="W1183" i="1"/>
  <c r="X1183" i="1"/>
  <c r="Y1183" i="1"/>
  <c r="Z1183" i="1"/>
  <c r="AA1183" i="1"/>
  <c r="AB1183" i="1"/>
  <c r="AC1183" i="1"/>
  <c r="AD1183" i="1"/>
  <c r="AE1183" i="1"/>
  <c r="AF1183" i="1"/>
  <c r="AG1183" i="1"/>
  <c r="AH1183" i="1"/>
  <c r="AI1183" i="1"/>
  <c r="AJ1183" i="1"/>
  <c r="AK1183" i="1"/>
  <c r="AL1183" i="1"/>
  <c r="AM1183" i="1"/>
  <c r="AN1183" i="1"/>
  <c r="AO1183" i="1"/>
  <c r="AP1183" i="1"/>
  <c r="AQ1183" i="1"/>
  <c r="AR1183" i="1"/>
  <c r="AS1183" i="1"/>
  <c r="AT1183" i="1"/>
  <c r="AU1183" i="1"/>
  <c r="AV1183" i="1"/>
  <c r="AW1183" i="1"/>
  <c r="AX1183" i="1"/>
  <c r="AY1183" i="1"/>
  <c r="AZ1183" i="1"/>
  <c r="BA1183" i="1"/>
  <c r="BB1183" i="1"/>
  <c r="BC1183" i="1"/>
  <c r="BD1183" i="1"/>
  <c r="BE1183" i="1"/>
  <c r="BF1183" i="1"/>
  <c r="H1184" i="1"/>
  <c r="I1184" i="1"/>
  <c r="J1184" i="1"/>
  <c r="K1184" i="1"/>
  <c r="L1184" i="1"/>
  <c r="M1184" i="1"/>
  <c r="N1184" i="1"/>
  <c r="O1184" i="1"/>
  <c r="P1184" i="1"/>
  <c r="Q1184" i="1"/>
  <c r="R1184" i="1"/>
  <c r="S1184" i="1"/>
  <c r="T1184" i="1"/>
  <c r="U1184" i="1"/>
  <c r="V1184" i="1"/>
  <c r="W1184" i="1"/>
  <c r="X1184" i="1"/>
  <c r="Y1184" i="1"/>
  <c r="Z1184" i="1"/>
  <c r="AA1184" i="1"/>
  <c r="AB1184" i="1"/>
  <c r="AC1184" i="1"/>
  <c r="AD1184" i="1"/>
  <c r="AE1184" i="1"/>
  <c r="AF1184" i="1"/>
  <c r="AG1184" i="1"/>
  <c r="AH1184" i="1"/>
  <c r="AI1184" i="1"/>
  <c r="AJ1184" i="1"/>
  <c r="AK1184" i="1"/>
  <c r="AL1184" i="1"/>
  <c r="AM1184" i="1"/>
  <c r="AN1184" i="1"/>
  <c r="AO1184" i="1"/>
  <c r="AP1184" i="1"/>
  <c r="AQ1184" i="1"/>
  <c r="AR1184" i="1"/>
  <c r="AS1184" i="1"/>
  <c r="AT1184" i="1"/>
  <c r="AU1184" i="1"/>
  <c r="AV1184" i="1"/>
  <c r="AW1184" i="1"/>
  <c r="AX1184" i="1"/>
  <c r="AY1184" i="1"/>
  <c r="AZ1184" i="1"/>
  <c r="BA1184" i="1"/>
  <c r="BB1184" i="1"/>
  <c r="BC1184" i="1"/>
  <c r="BD1184" i="1"/>
  <c r="BE1184" i="1"/>
  <c r="BF1184" i="1"/>
  <c r="H1185" i="1"/>
  <c r="I1185" i="1"/>
  <c r="J1185" i="1"/>
  <c r="K1185" i="1"/>
  <c r="L1185" i="1"/>
  <c r="M1185" i="1"/>
  <c r="N1185" i="1"/>
  <c r="O1185" i="1"/>
  <c r="P1185" i="1"/>
  <c r="Q1185" i="1"/>
  <c r="R1185" i="1"/>
  <c r="S1185" i="1"/>
  <c r="T1185" i="1"/>
  <c r="U1185" i="1"/>
  <c r="V1185" i="1"/>
  <c r="W1185" i="1"/>
  <c r="X1185" i="1"/>
  <c r="Y1185" i="1"/>
  <c r="Z1185" i="1"/>
  <c r="AA1185" i="1"/>
  <c r="AB1185" i="1"/>
  <c r="AC1185" i="1"/>
  <c r="AD1185" i="1"/>
  <c r="AE1185" i="1"/>
  <c r="AF1185" i="1"/>
  <c r="AG1185" i="1"/>
  <c r="AH1185" i="1"/>
  <c r="AI1185" i="1"/>
  <c r="AJ1185" i="1"/>
  <c r="AK1185" i="1"/>
  <c r="AL1185" i="1"/>
  <c r="AM1185" i="1"/>
  <c r="AN1185" i="1"/>
  <c r="AO1185" i="1"/>
  <c r="AP1185" i="1"/>
  <c r="AQ1185" i="1"/>
  <c r="AR1185" i="1"/>
  <c r="AS1185" i="1"/>
  <c r="AT1185" i="1"/>
  <c r="AU1185" i="1"/>
  <c r="AV1185" i="1"/>
  <c r="AW1185" i="1"/>
  <c r="AX1185" i="1"/>
  <c r="AY1185" i="1"/>
  <c r="AZ1185" i="1"/>
  <c r="BA1185" i="1"/>
  <c r="BB1185" i="1"/>
  <c r="BC1185" i="1"/>
  <c r="BD1185" i="1"/>
  <c r="BE1185" i="1"/>
  <c r="BF1185" i="1"/>
  <c r="H1186" i="1"/>
  <c r="I1186" i="1"/>
  <c r="J1186" i="1"/>
  <c r="K1186" i="1"/>
  <c r="L1186" i="1"/>
  <c r="M1186" i="1"/>
  <c r="N1186" i="1"/>
  <c r="O1186" i="1"/>
  <c r="P1186" i="1"/>
  <c r="Q1186" i="1"/>
  <c r="R1186" i="1"/>
  <c r="S1186" i="1"/>
  <c r="T1186" i="1"/>
  <c r="U1186" i="1"/>
  <c r="V1186" i="1"/>
  <c r="W1186" i="1"/>
  <c r="X1186" i="1"/>
  <c r="Y1186" i="1"/>
  <c r="Z1186" i="1"/>
  <c r="AA1186" i="1"/>
  <c r="AB1186" i="1"/>
  <c r="AC1186" i="1"/>
  <c r="AD1186" i="1"/>
  <c r="AE1186" i="1"/>
  <c r="AF1186" i="1"/>
  <c r="AG1186" i="1"/>
  <c r="AH1186" i="1"/>
  <c r="AI1186" i="1"/>
  <c r="AJ1186" i="1"/>
  <c r="AK1186" i="1"/>
  <c r="AL1186" i="1"/>
  <c r="AM1186" i="1"/>
  <c r="AN1186" i="1"/>
  <c r="AO1186" i="1"/>
  <c r="AP1186" i="1"/>
  <c r="AQ1186" i="1"/>
  <c r="AR1186" i="1"/>
  <c r="AS1186" i="1"/>
  <c r="AT1186" i="1"/>
  <c r="AU1186" i="1"/>
  <c r="AV1186" i="1"/>
  <c r="AW1186" i="1"/>
  <c r="AX1186" i="1"/>
  <c r="AY1186" i="1"/>
  <c r="AZ1186" i="1"/>
  <c r="BA1186" i="1"/>
  <c r="BB1186" i="1"/>
  <c r="BC1186" i="1"/>
  <c r="BD1186" i="1"/>
  <c r="BE1186" i="1"/>
  <c r="BF1186" i="1"/>
  <c r="H1187" i="1"/>
  <c r="I1187" i="1"/>
  <c r="J1187" i="1"/>
  <c r="K1187" i="1"/>
  <c r="L1187" i="1"/>
  <c r="M1187" i="1"/>
  <c r="N1187" i="1"/>
  <c r="O1187" i="1"/>
  <c r="P1187" i="1"/>
  <c r="Q1187" i="1"/>
  <c r="R1187" i="1"/>
  <c r="S1187" i="1"/>
  <c r="T1187" i="1"/>
  <c r="U1187" i="1"/>
  <c r="V1187" i="1"/>
  <c r="W1187" i="1"/>
  <c r="X1187" i="1"/>
  <c r="Y1187" i="1"/>
  <c r="Z1187" i="1"/>
  <c r="AA1187" i="1"/>
  <c r="AB1187" i="1"/>
  <c r="AC1187" i="1"/>
  <c r="AD1187" i="1"/>
  <c r="AE1187" i="1"/>
  <c r="AF1187" i="1"/>
  <c r="AG1187" i="1"/>
  <c r="AH1187" i="1"/>
  <c r="AI1187" i="1"/>
  <c r="AJ1187" i="1"/>
  <c r="AK1187" i="1"/>
  <c r="AL1187" i="1"/>
  <c r="AM1187" i="1"/>
  <c r="AN1187" i="1"/>
  <c r="AO1187" i="1"/>
  <c r="AP1187" i="1"/>
  <c r="AQ1187" i="1"/>
  <c r="AR1187" i="1"/>
  <c r="AS1187" i="1"/>
  <c r="AT1187" i="1"/>
  <c r="AU1187" i="1"/>
  <c r="AV1187" i="1"/>
  <c r="AW1187" i="1"/>
  <c r="AX1187" i="1"/>
  <c r="AY1187" i="1"/>
  <c r="AZ1187" i="1"/>
  <c r="BA1187" i="1"/>
  <c r="BB1187" i="1"/>
  <c r="BC1187" i="1"/>
  <c r="BD1187" i="1"/>
  <c r="BE1187" i="1"/>
  <c r="BF1187" i="1"/>
  <c r="H1188" i="1"/>
  <c r="I1188" i="1"/>
  <c r="J1188" i="1"/>
  <c r="K1188" i="1"/>
  <c r="L1188" i="1"/>
  <c r="M1188" i="1"/>
  <c r="N1188" i="1"/>
  <c r="O1188" i="1"/>
  <c r="P1188" i="1"/>
  <c r="Q1188" i="1"/>
  <c r="R1188" i="1"/>
  <c r="S1188" i="1"/>
  <c r="T1188" i="1"/>
  <c r="U1188" i="1"/>
  <c r="V1188" i="1"/>
  <c r="W1188" i="1"/>
  <c r="X1188" i="1"/>
  <c r="Y1188" i="1"/>
  <c r="Z1188" i="1"/>
  <c r="AA1188" i="1"/>
  <c r="AB1188" i="1"/>
  <c r="AC1188" i="1"/>
  <c r="AD1188" i="1"/>
  <c r="AE1188" i="1"/>
  <c r="AF1188" i="1"/>
  <c r="AG1188" i="1"/>
  <c r="AH1188" i="1"/>
  <c r="AI1188" i="1"/>
  <c r="AJ1188" i="1"/>
  <c r="AK1188" i="1"/>
  <c r="AL1188" i="1"/>
  <c r="AM1188" i="1"/>
  <c r="AN1188" i="1"/>
  <c r="AO1188" i="1"/>
  <c r="AP1188" i="1"/>
  <c r="AQ1188" i="1"/>
  <c r="AR1188" i="1"/>
  <c r="AS1188" i="1"/>
  <c r="AT1188" i="1"/>
  <c r="AU1188" i="1"/>
  <c r="AV1188" i="1"/>
  <c r="AW1188" i="1"/>
  <c r="AX1188" i="1"/>
  <c r="AY1188" i="1"/>
  <c r="AZ1188" i="1"/>
  <c r="BA1188" i="1"/>
  <c r="BB1188" i="1"/>
  <c r="BC1188" i="1"/>
  <c r="BD1188" i="1"/>
  <c r="BE1188" i="1"/>
  <c r="BF1188" i="1"/>
  <c r="H1189" i="1"/>
  <c r="I1189" i="1"/>
  <c r="J1189" i="1"/>
  <c r="K1189" i="1"/>
  <c r="L1189" i="1"/>
  <c r="M1189" i="1"/>
  <c r="N1189" i="1"/>
  <c r="O1189" i="1"/>
  <c r="P1189" i="1"/>
  <c r="Q1189" i="1"/>
  <c r="R1189" i="1"/>
  <c r="S1189" i="1"/>
  <c r="T1189" i="1"/>
  <c r="U1189" i="1"/>
  <c r="V1189" i="1"/>
  <c r="W1189" i="1"/>
  <c r="X1189" i="1"/>
  <c r="Y1189" i="1"/>
  <c r="Z1189" i="1"/>
  <c r="AA1189" i="1"/>
  <c r="AB1189" i="1"/>
  <c r="AC1189" i="1"/>
  <c r="AD1189" i="1"/>
  <c r="AE1189" i="1"/>
  <c r="AF1189" i="1"/>
  <c r="AG1189" i="1"/>
  <c r="AH1189" i="1"/>
  <c r="AI1189" i="1"/>
  <c r="AJ1189" i="1"/>
  <c r="AK1189" i="1"/>
  <c r="AL1189" i="1"/>
  <c r="AM1189" i="1"/>
  <c r="AN1189" i="1"/>
  <c r="AO1189" i="1"/>
  <c r="AP1189" i="1"/>
  <c r="AQ1189" i="1"/>
  <c r="AR1189" i="1"/>
  <c r="AS1189" i="1"/>
  <c r="AT1189" i="1"/>
  <c r="AU1189" i="1"/>
  <c r="AV1189" i="1"/>
  <c r="AW1189" i="1"/>
  <c r="AX1189" i="1"/>
  <c r="AY1189" i="1"/>
  <c r="AZ1189" i="1"/>
  <c r="BA1189" i="1"/>
  <c r="BB1189" i="1"/>
  <c r="BC1189" i="1"/>
  <c r="BD1189" i="1"/>
  <c r="BE1189" i="1"/>
  <c r="BF1189" i="1"/>
  <c r="H1190" i="1"/>
  <c r="I1190" i="1"/>
  <c r="J1190" i="1"/>
  <c r="K1190" i="1"/>
  <c r="L1190" i="1"/>
  <c r="M1190" i="1"/>
  <c r="N1190" i="1"/>
  <c r="O1190" i="1"/>
  <c r="P1190" i="1"/>
  <c r="Q1190" i="1"/>
  <c r="R1190" i="1"/>
  <c r="S1190" i="1"/>
  <c r="T1190" i="1"/>
  <c r="U1190" i="1"/>
  <c r="V1190" i="1"/>
  <c r="W1190" i="1"/>
  <c r="X1190" i="1"/>
  <c r="Y1190" i="1"/>
  <c r="Z1190" i="1"/>
  <c r="AA1190" i="1"/>
  <c r="AB1190" i="1"/>
  <c r="AC1190" i="1"/>
  <c r="AD1190" i="1"/>
  <c r="AE1190" i="1"/>
  <c r="AF1190" i="1"/>
  <c r="AG1190" i="1"/>
  <c r="AH1190" i="1"/>
  <c r="AI1190" i="1"/>
  <c r="AJ1190" i="1"/>
  <c r="AK1190" i="1"/>
  <c r="AL1190" i="1"/>
  <c r="AM1190" i="1"/>
  <c r="AN1190" i="1"/>
  <c r="AO1190" i="1"/>
  <c r="AP1190" i="1"/>
  <c r="AQ1190" i="1"/>
  <c r="AR1190" i="1"/>
  <c r="AS1190" i="1"/>
  <c r="AT1190" i="1"/>
  <c r="AU1190" i="1"/>
  <c r="AV1190" i="1"/>
  <c r="AW1190" i="1"/>
  <c r="AX1190" i="1"/>
  <c r="AY1190" i="1"/>
  <c r="AZ1190" i="1"/>
  <c r="BA1190" i="1"/>
  <c r="BB1190" i="1"/>
  <c r="BC1190" i="1"/>
  <c r="BD1190" i="1"/>
  <c r="BE1190" i="1"/>
  <c r="BF1190" i="1"/>
  <c r="H1191" i="1"/>
  <c r="I1191" i="1"/>
  <c r="J1191" i="1"/>
  <c r="K1191" i="1"/>
  <c r="L1191" i="1"/>
  <c r="M1191" i="1"/>
  <c r="N1191" i="1"/>
  <c r="O1191" i="1"/>
  <c r="P1191" i="1"/>
  <c r="Q1191" i="1"/>
  <c r="R1191" i="1"/>
  <c r="S1191" i="1"/>
  <c r="T1191" i="1"/>
  <c r="U1191" i="1"/>
  <c r="V1191" i="1"/>
  <c r="W1191" i="1"/>
  <c r="X1191" i="1"/>
  <c r="Y1191" i="1"/>
  <c r="Z1191" i="1"/>
  <c r="AA1191" i="1"/>
  <c r="AB1191" i="1"/>
  <c r="AC1191" i="1"/>
  <c r="AD1191" i="1"/>
  <c r="AE1191" i="1"/>
  <c r="AF1191" i="1"/>
  <c r="AG1191" i="1"/>
  <c r="AH1191" i="1"/>
  <c r="AI1191" i="1"/>
  <c r="AJ1191" i="1"/>
  <c r="AK1191" i="1"/>
  <c r="AL1191" i="1"/>
  <c r="AM1191" i="1"/>
  <c r="AN1191" i="1"/>
  <c r="AO1191" i="1"/>
  <c r="AP1191" i="1"/>
  <c r="AQ1191" i="1"/>
  <c r="AR1191" i="1"/>
  <c r="AS1191" i="1"/>
  <c r="AT1191" i="1"/>
  <c r="AU1191" i="1"/>
  <c r="AV1191" i="1"/>
  <c r="AW1191" i="1"/>
  <c r="AX1191" i="1"/>
  <c r="AY1191" i="1"/>
  <c r="AZ1191" i="1"/>
  <c r="BA1191" i="1"/>
  <c r="BB1191" i="1"/>
  <c r="BC1191" i="1"/>
  <c r="BD1191" i="1"/>
  <c r="BE1191" i="1"/>
  <c r="BF1191" i="1"/>
  <c r="H1192" i="1"/>
  <c r="I1192" i="1"/>
  <c r="J1192" i="1"/>
  <c r="K1192" i="1"/>
  <c r="L1192" i="1"/>
  <c r="M1192" i="1"/>
  <c r="N1192" i="1"/>
  <c r="O1192" i="1"/>
  <c r="P1192" i="1"/>
  <c r="Q1192" i="1"/>
  <c r="R1192" i="1"/>
  <c r="S1192" i="1"/>
  <c r="T1192" i="1"/>
  <c r="U1192" i="1"/>
  <c r="V1192" i="1"/>
  <c r="W1192" i="1"/>
  <c r="X1192" i="1"/>
  <c r="Y1192" i="1"/>
  <c r="Z1192" i="1"/>
  <c r="AA1192" i="1"/>
  <c r="AB1192" i="1"/>
  <c r="AC1192" i="1"/>
  <c r="AD1192" i="1"/>
  <c r="AE1192" i="1"/>
  <c r="AF1192" i="1"/>
  <c r="AG1192" i="1"/>
  <c r="AH1192" i="1"/>
  <c r="AI1192" i="1"/>
  <c r="AJ1192" i="1"/>
  <c r="AK1192" i="1"/>
  <c r="AL1192" i="1"/>
  <c r="AM1192" i="1"/>
  <c r="AN1192" i="1"/>
  <c r="AO1192" i="1"/>
  <c r="AP1192" i="1"/>
  <c r="AQ1192" i="1"/>
  <c r="AR1192" i="1"/>
  <c r="AS1192" i="1"/>
  <c r="AT1192" i="1"/>
  <c r="AU1192" i="1"/>
  <c r="AV1192" i="1"/>
  <c r="AW1192" i="1"/>
  <c r="AX1192" i="1"/>
  <c r="AY1192" i="1"/>
  <c r="AZ1192" i="1"/>
  <c r="BA1192" i="1"/>
  <c r="BB1192" i="1"/>
  <c r="BC1192" i="1"/>
  <c r="BD1192" i="1"/>
  <c r="BE1192" i="1"/>
  <c r="BF1192" i="1"/>
  <c r="H1193" i="1"/>
  <c r="I1193" i="1"/>
  <c r="J1193" i="1"/>
  <c r="K1193" i="1"/>
  <c r="L1193" i="1"/>
  <c r="M1193" i="1"/>
  <c r="N1193" i="1"/>
  <c r="O1193" i="1"/>
  <c r="P1193" i="1"/>
  <c r="Q1193" i="1"/>
  <c r="R1193" i="1"/>
  <c r="S1193" i="1"/>
  <c r="T1193" i="1"/>
  <c r="U1193" i="1"/>
  <c r="V1193" i="1"/>
  <c r="W1193" i="1"/>
  <c r="X1193" i="1"/>
  <c r="Y1193" i="1"/>
  <c r="Z1193" i="1"/>
  <c r="AA1193" i="1"/>
  <c r="AB1193" i="1"/>
  <c r="AC1193" i="1"/>
  <c r="AD1193" i="1"/>
  <c r="AE1193" i="1"/>
  <c r="AF1193" i="1"/>
  <c r="AG1193" i="1"/>
  <c r="AH1193" i="1"/>
  <c r="AI1193" i="1"/>
  <c r="AJ1193" i="1"/>
  <c r="AK1193" i="1"/>
  <c r="AL1193" i="1"/>
  <c r="AM1193" i="1"/>
  <c r="AN1193" i="1"/>
  <c r="AO1193" i="1"/>
  <c r="AP1193" i="1"/>
  <c r="AQ1193" i="1"/>
  <c r="AR1193" i="1"/>
  <c r="AS1193" i="1"/>
  <c r="AT1193" i="1"/>
  <c r="AU1193" i="1"/>
  <c r="AV1193" i="1"/>
  <c r="AW1193" i="1"/>
  <c r="AX1193" i="1"/>
  <c r="AY1193" i="1"/>
  <c r="AZ1193" i="1"/>
  <c r="BA1193" i="1"/>
  <c r="BB1193" i="1"/>
  <c r="BC1193" i="1"/>
  <c r="BD1193" i="1"/>
  <c r="BE1193" i="1"/>
  <c r="BF1193" i="1"/>
  <c r="H1194" i="1"/>
  <c r="I1194" i="1"/>
  <c r="J1194" i="1"/>
  <c r="K1194" i="1"/>
  <c r="L1194" i="1"/>
  <c r="M1194" i="1"/>
  <c r="N1194" i="1"/>
  <c r="O1194" i="1"/>
  <c r="P1194" i="1"/>
  <c r="Q1194" i="1"/>
  <c r="R1194" i="1"/>
  <c r="S1194" i="1"/>
  <c r="T1194" i="1"/>
  <c r="U1194" i="1"/>
  <c r="V1194" i="1"/>
  <c r="W1194" i="1"/>
  <c r="X1194" i="1"/>
  <c r="Y1194" i="1"/>
  <c r="Z1194" i="1"/>
  <c r="AA1194" i="1"/>
  <c r="AB1194" i="1"/>
  <c r="AC1194" i="1"/>
  <c r="AD1194" i="1"/>
  <c r="AE1194" i="1"/>
  <c r="AF1194" i="1"/>
  <c r="AG1194" i="1"/>
  <c r="AH1194" i="1"/>
  <c r="AI1194" i="1"/>
  <c r="AJ1194" i="1"/>
  <c r="AK1194" i="1"/>
  <c r="AL1194" i="1"/>
  <c r="AM1194" i="1"/>
  <c r="AN1194" i="1"/>
  <c r="AO1194" i="1"/>
  <c r="AP1194" i="1"/>
  <c r="AQ1194" i="1"/>
  <c r="AR1194" i="1"/>
  <c r="AS1194" i="1"/>
  <c r="AT1194" i="1"/>
  <c r="AU1194" i="1"/>
  <c r="AV1194" i="1"/>
  <c r="AW1194" i="1"/>
  <c r="AX1194" i="1"/>
  <c r="AY1194" i="1"/>
  <c r="AZ1194" i="1"/>
  <c r="BA1194" i="1"/>
  <c r="BB1194" i="1"/>
  <c r="BC1194" i="1"/>
  <c r="BD1194" i="1"/>
  <c r="BE1194" i="1"/>
  <c r="BF1194" i="1"/>
  <c r="H1195" i="1"/>
  <c r="I1195" i="1"/>
  <c r="J1195" i="1"/>
  <c r="K1195" i="1"/>
  <c r="L1195" i="1"/>
  <c r="M1195" i="1"/>
  <c r="N1195" i="1"/>
  <c r="O1195" i="1"/>
  <c r="P1195" i="1"/>
  <c r="Q1195" i="1"/>
  <c r="R1195" i="1"/>
  <c r="S1195" i="1"/>
  <c r="T1195" i="1"/>
  <c r="U1195" i="1"/>
  <c r="V1195" i="1"/>
  <c r="W1195" i="1"/>
  <c r="X1195" i="1"/>
  <c r="Y1195" i="1"/>
  <c r="Z1195" i="1"/>
  <c r="AA1195" i="1"/>
  <c r="AB1195" i="1"/>
  <c r="AC1195" i="1"/>
  <c r="AD1195" i="1"/>
  <c r="AE1195" i="1"/>
  <c r="AF1195" i="1"/>
  <c r="AG1195" i="1"/>
  <c r="AH1195" i="1"/>
  <c r="AI1195" i="1"/>
  <c r="AJ1195" i="1"/>
  <c r="AK1195" i="1"/>
  <c r="AL1195" i="1"/>
  <c r="AM1195" i="1"/>
  <c r="AN1195" i="1"/>
  <c r="AO1195" i="1"/>
  <c r="AP1195" i="1"/>
  <c r="AQ1195" i="1"/>
  <c r="AR1195" i="1"/>
  <c r="AS1195" i="1"/>
  <c r="AT1195" i="1"/>
  <c r="AU1195" i="1"/>
  <c r="AV1195" i="1"/>
  <c r="AW1195" i="1"/>
  <c r="AX1195" i="1"/>
  <c r="AY1195" i="1"/>
  <c r="AZ1195" i="1"/>
  <c r="BA1195" i="1"/>
  <c r="BB1195" i="1"/>
  <c r="BC1195" i="1"/>
  <c r="BD1195" i="1"/>
  <c r="BE1195" i="1"/>
  <c r="BF1195" i="1"/>
  <c r="H1196" i="1"/>
  <c r="I1196" i="1"/>
  <c r="J1196" i="1"/>
  <c r="K1196" i="1"/>
  <c r="L1196" i="1"/>
  <c r="M1196" i="1"/>
  <c r="N1196" i="1"/>
  <c r="O1196" i="1"/>
  <c r="P1196" i="1"/>
  <c r="Q1196" i="1"/>
  <c r="R1196" i="1"/>
  <c r="S1196" i="1"/>
  <c r="T1196" i="1"/>
  <c r="U1196" i="1"/>
  <c r="V1196" i="1"/>
  <c r="W1196" i="1"/>
  <c r="X1196" i="1"/>
  <c r="Y1196" i="1"/>
  <c r="Z1196" i="1"/>
  <c r="AA1196" i="1"/>
  <c r="AB1196" i="1"/>
  <c r="AC1196" i="1"/>
  <c r="AD1196" i="1"/>
  <c r="AE1196" i="1"/>
  <c r="AF1196" i="1"/>
  <c r="AG1196" i="1"/>
  <c r="AH1196" i="1"/>
  <c r="AI1196" i="1"/>
  <c r="AJ1196" i="1"/>
  <c r="AK1196" i="1"/>
  <c r="AL1196" i="1"/>
  <c r="AM1196" i="1"/>
  <c r="AN1196" i="1"/>
  <c r="AO1196" i="1"/>
  <c r="AP1196" i="1"/>
  <c r="AQ1196" i="1"/>
  <c r="AR1196" i="1"/>
  <c r="AS1196" i="1"/>
  <c r="AT1196" i="1"/>
  <c r="AU1196" i="1"/>
  <c r="AV1196" i="1"/>
  <c r="AW1196" i="1"/>
  <c r="AX1196" i="1"/>
  <c r="AY1196" i="1"/>
  <c r="AZ1196" i="1"/>
  <c r="BA1196" i="1"/>
  <c r="BB1196" i="1"/>
  <c r="BC1196" i="1"/>
  <c r="BD1196" i="1"/>
  <c r="BE1196" i="1"/>
  <c r="BF1196" i="1"/>
  <c r="H1197" i="1"/>
  <c r="I1197" i="1"/>
  <c r="J1197" i="1"/>
  <c r="K1197" i="1"/>
  <c r="L1197" i="1"/>
  <c r="M1197" i="1"/>
  <c r="N1197" i="1"/>
  <c r="O1197" i="1"/>
  <c r="P1197" i="1"/>
  <c r="Q1197" i="1"/>
  <c r="R1197" i="1"/>
  <c r="S1197" i="1"/>
  <c r="T1197" i="1"/>
  <c r="U1197" i="1"/>
  <c r="V1197" i="1"/>
  <c r="W1197" i="1"/>
  <c r="X1197" i="1"/>
  <c r="Y1197" i="1"/>
  <c r="Z1197" i="1"/>
  <c r="AA1197" i="1"/>
  <c r="AB1197" i="1"/>
  <c r="AC1197" i="1"/>
  <c r="AD1197" i="1"/>
  <c r="AE1197" i="1"/>
  <c r="AF1197" i="1"/>
  <c r="AG1197" i="1"/>
  <c r="AH1197" i="1"/>
  <c r="AI1197" i="1"/>
  <c r="AJ1197" i="1"/>
  <c r="AK1197" i="1"/>
  <c r="AL1197" i="1"/>
  <c r="AM1197" i="1"/>
  <c r="AN1197" i="1"/>
  <c r="AO1197" i="1"/>
  <c r="AP1197" i="1"/>
  <c r="AQ1197" i="1"/>
  <c r="AR1197" i="1"/>
  <c r="AS1197" i="1"/>
  <c r="AT1197" i="1"/>
  <c r="AU1197" i="1"/>
  <c r="AV1197" i="1"/>
  <c r="AW1197" i="1"/>
  <c r="AX1197" i="1"/>
  <c r="AY1197" i="1"/>
  <c r="AZ1197" i="1"/>
  <c r="BA1197" i="1"/>
  <c r="BB1197" i="1"/>
  <c r="BC1197" i="1"/>
  <c r="BD1197" i="1"/>
  <c r="BE1197" i="1"/>
  <c r="BF1197" i="1"/>
  <c r="H1198" i="1"/>
  <c r="I1198" i="1"/>
  <c r="J1198" i="1"/>
  <c r="K1198" i="1"/>
  <c r="L1198" i="1"/>
  <c r="M1198" i="1"/>
  <c r="N1198" i="1"/>
  <c r="O1198" i="1"/>
  <c r="P1198" i="1"/>
  <c r="Q1198" i="1"/>
  <c r="R1198" i="1"/>
  <c r="S1198" i="1"/>
  <c r="T1198" i="1"/>
  <c r="U1198" i="1"/>
  <c r="V1198" i="1"/>
  <c r="W1198" i="1"/>
  <c r="X1198" i="1"/>
  <c r="Y1198" i="1"/>
  <c r="Z1198" i="1"/>
  <c r="AA1198" i="1"/>
  <c r="AB1198" i="1"/>
  <c r="AC1198" i="1"/>
  <c r="AD1198" i="1"/>
  <c r="AE1198" i="1"/>
  <c r="AF1198" i="1"/>
  <c r="AG1198" i="1"/>
  <c r="AH1198" i="1"/>
  <c r="AI1198" i="1"/>
  <c r="AJ1198" i="1"/>
  <c r="AK1198" i="1"/>
  <c r="AL1198" i="1"/>
  <c r="AM1198" i="1"/>
  <c r="AN1198" i="1"/>
  <c r="AO1198" i="1"/>
  <c r="AP1198" i="1"/>
  <c r="AQ1198" i="1"/>
  <c r="AR1198" i="1"/>
  <c r="AS1198" i="1"/>
  <c r="AT1198" i="1"/>
  <c r="AU1198" i="1"/>
  <c r="AV1198" i="1"/>
  <c r="AW1198" i="1"/>
  <c r="AX1198" i="1"/>
  <c r="AY1198" i="1"/>
  <c r="AZ1198" i="1"/>
  <c r="BA1198" i="1"/>
  <c r="BB1198" i="1"/>
  <c r="BC1198" i="1"/>
  <c r="BD1198" i="1"/>
  <c r="BE1198" i="1"/>
  <c r="BF1198" i="1"/>
  <c r="H1199" i="1"/>
  <c r="I1199" i="1"/>
  <c r="J1199" i="1"/>
  <c r="K1199" i="1"/>
  <c r="L1199" i="1"/>
  <c r="M1199" i="1"/>
  <c r="N1199" i="1"/>
  <c r="O1199" i="1"/>
  <c r="P1199" i="1"/>
  <c r="Q1199" i="1"/>
  <c r="R1199" i="1"/>
  <c r="S1199" i="1"/>
  <c r="T1199" i="1"/>
  <c r="U1199" i="1"/>
  <c r="V1199" i="1"/>
  <c r="W1199" i="1"/>
  <c r="X1199" i="1"/>
  <c r="Y1199" i="1"/>
  <c r="Z1199" i="1"/>
  <c r="AA1199" i="1"/>
  <c r="AB1199" i="1"/>
  <c r="AC1199" i="1"/>
  <c r="AD1199" i="1"/>
  <c r="AE1199" i="1"/>
  <c r="AF1199" i="1"/>
  <c r="AG1199" i="1"/>
  <c r="AH1199" i="1"/>
  <c r="AI1199" i="1"/>
  <c r="AJ1199" i="1"/>
  <c r="AK1199" i="1"/>
  <c r="AL1199" i="1"/>
  <c r="AM1199" i="1"/>
  <c r="AN1199" i="1"/>
  <c r="AO1199" i="1"/>
  <c r="AP1199" i="1"/>
  <c r="AQ1199" i="1"/>
  <c r="AR1199" i="1"/>
  <c r="AS1199" i="1"/>
  <c r="AT1199" i="1"/>
  <c r="AU1199" i="1"/>
  <c r="AV1199" i="1"/>
  <c r="AW1199" i="1"/>
  <c r="AX1199" i="1"/>
  <c r="AY1199" i="1"/>
  <c r="AZ1199" i="1"/>
  <c r="BA1199" i="1"/>
  <c r="BB1199" i="1"/>
  <c r="BC1199" i="1"/>
  <c r="BD1199" i="1"/>
  <c r="BE1199" i="1"/>
  <c r="BF1199" i="1"/>
  <c r="H1200" i="1"/>
  <c r="I1200" i="1"/>
  <c r="J1200" i="1"/>
  <c r="K1200" i="1"/>
  <c r="L1200" i="1"/>
  <c r="M1200" i="1"/>
  <c r="N1200" i="1"/>
  <c r="O1200" i="1"/>
  <c r="P1200" i="1"/>
  <c r="Q1200" i="1"/>
  <c r="R1200" i="1"/>
  <c r="S1200" i="1"/>
  <c r="T1200" i="1"/>
  <c r="U1200" i="1"/>
  <c r="V1200" i="1"/>
  <c r="W1200" i="1"/>
  <c r="X1200" i="1"/>
  <c r="Y1200" i="1"/>
  <c r="Z1200" i="1"/>
  <c r="AA1200" i="1"/>
  <c r="AB1200" i="1"/>
  <c r="AC1200" i="1"/>
  <c r="AD1200" i="1"/>
  <c r="AE1200" i="1"/>
  <c r="AF1200" i="1"/>
  <c r="AG1200" i="1"/>
  <c r="AH1200" i="1"/>
  <c r="AI1200" i="1"/>
  <c r="AJ1200" i="1"/>
  <c r="AK1200" i="1"/>
  <c r="AL1200" i="1"/>
  <c r="AM1200" i="1"/>
  <c r="AN1200" i="1"/>
  <c r="AO1200" i="1"/>
  <c r="AP1200" i="1"/>
  <c r="AQ1200" i="1"/>
  <c r="AR1200" i="1"/>
  <c r="AS1200" i="1"/>
  <c r="AT1200" i="1"/>
  <c r="AU1200" i="1"/>
  <c r="AV1200" i="1"/>
  <c r="AW1200" i="1"/>
  <c r="AX1200" i="1"/>
  <c r="AY1200" i="1"/>
  <c r="AZ1200" i="1"/>
  <c r="BA1200" i="1"/>
  <c r="BB1200" i="1"/>
  <c r="BC1200" i="1"/>
  <c r="BD1200" i="1"/>
  <c r="BE1200" i="1"/>
  <c r="BF1200" i="1"/>
  <c r="H1201" i="1"/>
  <c r="I1201" i="1"/>
  <c r="J1201" i="1"/>
  <c r="K1201" i="1"/>
  <c r="L1201" i="1"/>
  <c r="M1201" i="1"/>
  <c r="N1201" i="1"/>
  <c r="O1201" i="1"/>
  <c r="P1201" i="1"/>
  <c r="Q1201" i="1"/>
  <c r="R1201" i="1"/>
  <c r="S1201" i="1"/>
  <c r="T1201" i="1"/>
  <c r="U1201" i="1"/>
  <c r="V1201" i="1"/>
  <c r="W1201" i="1"/>
  <c r="X1201" i="1"/>
  <c r="Y1201" i="1"/>
  <c r="Z1201" i="1"/>
  <c r="AA1201" i="1"/>
  <c r="AB1201" i="1"/>
  <c r="AC1201" i="1"/>
  <c r="AD1201" i="1"/>
  <c r="AE1201" i="1"/>
  <c r="AF1201" i="1"/>
  <c r="AG1201" i="1"/>
  <c r="AH1201" i="1"/>
  <c r="AI1201" i="1"/>
  <c r="AJ1201" i="1"/>
  <c r="AK1201" i="1"/>
  <c r="AL1201" i="1"/>
  <c r="AM1201" i="1"/>
  <c r="AN1201" i="1"/>
  <c r="AO1201" i="1"/>
  <c r="AP1201" i="1"/>
  <c r="AQ1201" i="1"/>
  <c r="AR1201" i="1"/>
  <c r="AS1201" i="1"/>
  <c r="AT1201" i="1"/>
  <c r="AU1201" i="1"/>
  <c r="AV1201" i="1"/>
  <c r="AW1201" i="1"/>
  <c r="AX1201" i="1"/>
  <c r="AY1201" i="1"/>
  <c r="AZ1201" i="1"/>
  <c r="BA1201" i="1"/>
  <c r="BB1201" i="1"/>
  <c r="BC1201" i="1"/>
  <c r="BD1201" i="1"/>
  <c r="BE1201" i="1"/>
  <c r="BF1201" i="1"/>
  <c r="H1202" i="1"/>
  <c r="I1202" i="1"/>
  <c r="J1202" i="1"/>
  <c r="K1202" i="1"/>
  <c r="L1202" i="1"/>
  <c r="M1202" i="1"/>
  <c r="N1202" i="1"/>
  <c r="O1202" i="1"/>
  <c r="P1202" i="1"/>
  <c r="Q1202" i="1"/>
  <c r="R1202" i="1"/>
  <c r="S1202" i="1"/>
  <c r="T1202" i="1"/>
  <c r="U1202" i="1"/>
  <c r="V1202" i="1"/>
  <c r="W1202" i="1"/>
  <c r="X1202" i="1"/>
  <c r="Y1202" i="1"/>
  <c r="Z1202" i="1"/>
  <c r="AA1202" i="1"/>
  <c r="AB1202" i="1"/>
  <c r="AC1202" i="1"/>
  <c r="AD1202" i="1"/>
  <c r="AE1202" i="1"/>
  <c r="AF1202" i="1"/>
  <c r="AG1202" i="1"/>
  <c r="AH1202" i="1"/>
  <c r="AI1202" i="1"/>
  <c r="AJ1202" i="1"/>
  <c r="AK1202" i="1"/>
  <c r="AL1202" i="1"/>
  <c r="AM1202" i="1"/>
  <c r="AN1202" i="1"/>
  <c r="AO1202" i="1"/>
  <c r="AP1202" i="1"/>
  <c r="AQ1202" i="1"/>
  <c r="AR1202" i="1"/>
  <c r="AS1202" i="1"/>
  <c r="AT1202" i="1"/>
  <c r="AU1202" i="1"/>
  <c r="AV1202" i="1"/>
  <c r="AW1202" i="1"/>
  <c r="AX1202" i="1"/>
  <c r="AY1202" i="1"/>
  <c r="AZ1202" i="1"/>
  <c r="BA1202" i="1"/>
  <c r="BB1202" i="1"/>
  <c r="BC1202" i="1"/>
  <c r="BD1202" i="1"/>
  <c r="BE1202" i="1"/>
  <c r="BF1202" i="1"/>
  <c r="H1203" i="1"/>
  <c r="I1203" i="1"/>
  <c r="J1203" i="1"/>
  <c r="K1203" i="1"/>
  <c r="L1203" i="1"/>
  <c r="M1203" i="1"/>
  <c r="N1203" i="1"/>
  <c r="O1203" i="1"/>
  <c r="P1203" i="1"/>
  <c r="Q1203" i="1"/>
  <c r="R1203" i="1"/>
  <c r="S1203" i="1"/>
  <c r="T1203" i="1"/>
  <c r="U1203" i="1"/>
  <c r="V1203" i="1"/>
  <c r="W1203" i="1"/>
  <c r="X1203" i="1"/>
  <c r="Y1203" i="1"/>
  <c r="Z1203" i="1"/>
  <c r="AA1203" i="1"/>
  <c r="AB1203" i="1"/>
  <c r="AC1203" i="1"/>
  <c r="AD1203" i="1"/>
  <c r="AE1203" i="1"/>
  <c r="AF1203" i="1"/>
  <c r="AG1203" i="1"/>
  <c r="AH1203" i="1"/>
  <c r="AI1203" i="1"/>
  <c r="AJ1203" i="1"/>
  <c r="AK1203" i="1"/>
  <c r="AL1203" i="1"/>
  <c r="AM1203" i="1"/>
  <c r="AN1203" i="1"/>
  <c r="AO1203" i="1"/>
  <c r="AP1203" i="1"/>
  <c r="AQ1203" i="1"/>
  <c r="AR1203" i="1"/>
  <c r="AS1203" i="1"/>
  <c r="AT1203" i="1"/>
  <c r="AU1203" i="1"/>
  <c r="AV1203" i="1"/>
  <c r="AW1203" i="1"/>
  <c r="AX1203" i="1"/>
  <c r="AY1203" i="1"/>
  <c r="AZ1203" i="1"/>
  <c r="BA1203" i="1"/>
  <c r="BB1203" i="1"/>
  <c r="BC1203" i="1"/>
  <c r="BD1203" i="1"/>
  <c r="BE1203" i="1"/>
  <c r="BF1203" i="1"/>
  <c r="H1204" i="1"/>
  <c r="I1204" i="1"/>
  <c r="J1204" i="1"/>
  <c r="K1204" i="1"/>
  <c r="L1204" i="1"/>
  <c r="M1204" i="1"/>
  <c r="N1204" i="1"/>
  <c r="O1204" i="1"/>
  <c r="P1204" i="1"/>
  <c r="Q1204" i="1"/>
  <c r="R1204" i="1"/>
  <c r="S1204" i="1"/>
  <c r="T1204" i="1"/>
  <c r="U1204" i="1"/>
  <c r="V1204" i="1"/>
  <c r="W1204" i="1"/>
  <c r="X1204" i="1"/>
  <c r="Y1204" i="1"/>
  <c r="Z1204" i="1"/>
  <c r="AA1204" i="1"/>
  <c r="AB1204" i="1"/>
  <c r="AC1204" i="1"/>
  <c r="AD1204" i="1"/>
  <c r="AE1204" i="1"/>
  <c r="AF1204" i="1"/>
  <c r="AG1204" i="1"/>
  <c r="AH1204" i="1"/>
  <c r="AI1204" i="1"/>
  <c r="AJ1204" i="1"/>
  <c r="AK1204" i="1"/>
  <c r="AL1204" i="1"/>
  <c r="AM1204" i="1"/>
  <c r="AN1204" i="1"/>
  <c r="AO1204" i="1"/>
  <c r="AP1204" i="1"/>
  <c r="AQ1204" i="1"/>
  <c r="AR1204" i="1"/>
  <c r="AS1204" i="1"/>
  <c r="AT1204" i="1"/>
  <c r="AU1204" i="1"/>
  <c r="AV1204" i="1"/>
  <c r="AW1204" i="1"/>
  <c r="AX1204" i="1"/>
  <c r="AY1204" i="1"/>
  <c r="AZ1204" i="1"/>
  <c r="BA1204" i="1"/>
  <c r="BB1204" i="1"/>
  <c r="BC1204" i="1"/>
  <c r="BD1204" i="1"/>
  <c r="BE1204" i="1"/>
  <c r="BF1204" i="1"/>
  <c r="H1205" i="1"/>
  <c r="I1205" i="1"/>
  <c r="J1205" i="1"/>
  <c r="K1205" i="1"/>
  <c r="L1205" i="1"/>
  <c r="M1205" i="1"/>
  <c r="N1205" i="1"/>
  <c r="O1205" i="1"/>
  <c r="P1205" i="1"/>
  <c r="Q1205" i="1"/>
  <c r="R1205" i="1"/>
  <c r="S1205" i="1"/>
  <c r="T1205" i="1"/>
  <c r="U1205" i="1"/>
  <c r="V1205" i="1"/>
  <c r="W1205" i="1"/>
  <c r="X1205" i="1"/>
  <c r="Y1205" i="1"/>
  <c r="Z1205" i="1"/>
  <c r="AA1205" i="1"/>
  <c r="AB1205" i="1"/>
  <c r="AC1205" i="1"/>
  <c r="AD1205" i="1"/>
  <c r="AE1205" i="1"/>
  <c r="AF1205" i="1"/>
  <c r="AG1205" i="1"/>
  <c r="AH1205" i="1"/>
  <c r="AI1205" i="1"/>
  <c r="AJ1205" i="1"/>
  <c r="AK1205" i="1"/>
  <c r="AL1205" i="1"/>
  <c r="AM1205" i="1"/>
  <c r="AN1205" i="1"/>
  <c r="AO1205" i="1"/>
  <c r="AP1205" i="1"/>
  <c r="AQ1205" i="1"/>
  <c r="AR1205" i="1"/>
  <c r="AS1205" i="1"/>
  <c r="AT1205" i="1"/>
  <c r="AU1205" i="1"/>
  <c r="AV1205" i="1"/>
  <c r="AW1205" i="1"/>
  <c r="AX1205" i="1"/>
  <c r="AY1205" i="1"/>
  <c r="AZ1205" i="1"/>
  <c r="BA1205" i="1"/>
  <c r="BB1205" i="1"/>
  <c r="BC1205" i="1"/>
  <c r="BD1205" i="1"/>
  <c r="BE1205" i="1"/>
  <c r="BF1205" i="1"/>
  <c r="H1206" i="1"/>
  <c r="I1206" i="1"/>
  <c r="J1206" i="1"/>
  <c r="K1206" i="1"/>
  <c r="L1206" i="1"/>
  <c r="M1206" i="1"/>
  <c r="N1206" i="1"/>
  <c r="O1206" i="1"/>
  <c r="P1206" i="1"/>
  <c r="Q1206" i="1"/>
  <c r="R1206" i="1"/>
  <c r="S1206" i="1"/>
  <c r="T1206" i="1"/>
  <c r="U1206" i="1"/>
  <c r="V1206" i="1"/>
  <c r="W1206" i="1"/>
  <c r="X1206" i="1"/>
  <c r="Y1206" i="1"/>
  <c r="Z1206" i="1"/>
  <c r="AA1206" i="1"/>
  <c r="AB1206" i="1"/>
  <c r="AC1206" i="1"/>
  <c r="AD1206" i="1"/>
  <c r="AE1206" i="1"/>
  <c r="AF1206" i="1"/>
  <c r="AG1206" i="1"/>
  <c r="AH1206" i="1"/>
  <c r="AI1206" i="1"/>
  <c r="AJ1206" i="1"/>
  <c r="AK1206" i="1"/>
  <c r="AL1206" i="1"/>
  <c r="AM1206" i="1"/>
  <c r="AN1206" i="1"/>
  <c r="AO1206" i="1"/>
  <c r="AP1206" i="1"/>
  <c r="AQ1206" i="1"/>
  <c r="AR1206" i="1"/>
  <c r="AS1206" i="1"/>
  <c r="AT1206" i="1"/>
  <c r="AU1206" i="1"/>
  <c r="AV1206" i="1"/>
  <c r="AW1206" i="1"/>
  <c r="AX1206" i="1"/>
  <c r="AY1206" i="1"/>
  <c r="AZ1206" i="1"/>
  <c r="BA1206" i="1"/>
  <c r="BB1206" i="1"/>
  <c r="BC1206" i="1"/>
  <c r="BD1206" i="1"/>
  <c r="BE1206" i="1"/>
  <c r="BF1206" i="1"/>
  <c r="H1207" i="1"/>
  <c r="I1207" i="1"/>
  <c r="J1207" i="1"/>
  <c r="K1207" i="1"/>
  <c r="L1207" i="1"/>
  <c r="M1207" i="1"/>
  <c r="N1207" i="1"/>
  <c r="O1207" i="1"/>
  <c r="P1207" i="1"/>
  <c r="Q1207" i="1"/>
  <c r="R1207" i="1"/>
  <c r="S1207" i="1"/>
  <c r="T1207" i="1"/>
  <c r="U1207" i="1"/>
  <c r="V1207" i="1"/>
  <c r="W1207" i="1"/>
  <c r="X1207" i="1"/>
  <c r="Y1207" i="1"/>
  <c r="Z1207" i="1"/>
  <c r="AA1207" i="1"/>
  <c r="AB1207" i="1"/>
  <c r="AC1207" i="1"/>
  <c r="AD1207" i="1"/>
  <c r="AE1207" i="1"/>
  <c r="AF1207" i="1"/>
  <c r="AG1207" i="1"/>
  <c r="AH1207" i="1"/>
  <c r="AI1207" i="1"/>
  <c r="AJ1207" i="1"/>
  <c r="AK1207" i="1"/>
  <c r="AL1207" i="1"/>
  <c r="AM1207" i="1"/>
  <c r="AN1207" i="1"/>
  <c r="AO1207" i="1"/>
  <c r="AP1207" i="1"/>
  <c r="AQ1207" i="1"/>
  <c r="AR1207" i="1"/>
  <c r="AS1207" i="1"/>
  <c r="AT1207" i="1"/>
  <c r="AU1207" i="1"/>
  <c r="AV1207" i="1"/>
  <c r="AW1207" i="1"/>
  <c r="AX1207" i="1"/>
  <c r="AY1207" i="1"/>
  <c r="AZ1207" i="1"/>
  <c r="BA1207" i="1"/>
  <c r="BB1207" i="1"/>
  <c r="BC1207" i="1"/>
  <c r="BD1207" i="1"/>
  <c r="BE1207" i="1"/>
  <c r="BF1207" i="1"/>
  <c r="H1208" i="1"/>
  <c r="I1208" i="1"/>
  <c r="J1208" i="1"/>
  <c r="K1208" i="1"/>
  <c r="L1208" i="1"/>
  <c r="M1208" i="1"/>
  <c r="N1208" i="1"/>
  <c r="O1208" i="1"/>
  <c r="P1208" i="1"/>
  <c r="Q1208" i="1"/>
  <c r="R1208" i="1"/>
  <c r="S1208" i="1"/>
  <c r="T1208" i="1"/>
  <c r="U1208" i="1"/>
  <c r="V1208" i="1"/>
  <c r="W1208" i="1"/>
  <c r="X1208" i="1"/>
  <c r="Y1208" i="1"/>
  <c r="Z1208" i="1"/>
  <c r="AA1208" i="1"/>
  <c r="AB1208" i="1"/>
  <c r="AC1208" i="1"/>
  <c r="AD1208" i="1"/>
  <c r="AE1208" i="1"/>
  <c r="AF1208" i="1"/>
  <c r="AG1208" i="1"/>
  <c r="AH1208" i="1"/>
  <c r="AI1208" i="1"/>
  <c r="AJ1208" i="1"/>
  <c r="AK1208" i="1"/>
  <c r="AL1208" i="1"/>
  <c r="AM1208" i="1"/>
  <c r="AN1208" i="1"/>
  <c r="AO1208" i="1"/>
  <c r="AP1208" i="1"/>
  <c r="AQ1208" i="1"/>
  <c r="AR1208" i="1"/>
  <c r="AS1208" i="1"/>
  <c r="AT1208" i="1"/>
  <c r="AU1208" i="1"/>
  <c r="AV1208" i="1"/>
  <c r="AW1208" i="1"/>
  <c r="AX1208" i="1"/>
  <c r="AY1208" i="1"/>
  <c r="AZ1208" i="1"/>
  <c r="BA1208" i="1"/>
  <c r="BB1208" i="1"/>
  <c r="BC1208" i="1"/>
  <c r="BD1208" i="1"/>
  <c r="BE1208" i="1"/>
  <c r="BF1208" i="1"/>
  <c r="H1209" i="1"/>
  <c r="I1209" i="1"/>
  <c r="J1209" i="1"/>
  <c r="K1209" i="1"/>
  <c r="L1209" i="1"/>
  <c r="M1209" i="1"/>
  <c r="N1209" i="1"/>
  <c r="O1209" i="1"/>
  <c r="P1209" i="1"/>
  <c r="Q1209" i="1"/>
  <c r="R1209" i="1"/>
  <c r="S1209" i="1"/>
  <c r="T1209" i="1"/>
  <c r="U1209" i="1"/>
  <c r="V1209" i="1"/>
  <c r="W1209" i="1"/>
  <c r="X1209" i="1"/>
  <c r="Y1209" i="1"/>
  <c r="Z1209" i="1"/>
  <c r="AA1209" i="1"/>
  <c r="AB1209" i="1"/>
  <c r="AC1209" i="1"/>
  <c r="AD1209" i="1"/>
  <c r="AE1209" i="1"/>
  <c r="AF1209" i="1"/>
  <c r="AG1209" i="1"/>
  <c r="AH1209" i="1"/>
  <c r="AI1209" i="1"/>
  <c r="AJ1209" i="1"/>
  <c r="AK1209" i="1"/>
  <c r="AL1209" i="1"/>
  <c r="AM1209" i="1"/>
  <c r="AN1209" i="1"/>
  <c r="AO1209" i="1"/>
  <c r="AP1209" i="1"/>
  <c r="AQ1209" i="1"/>
  <c r="AR1209" i="1"/>
  <c r="AS1209" i="1"/>
  <c r="AT1209" i="1"/>
  <c r="AU1209" i="1"/>
  <c r="AV1209" i="1"/>
  <c r="AW1209" i="1"/>
  <c r="AX1209" i="1"/>
  <c r="AY1209" i="1"/>
  <c r="AZ1209" i="1"/>
  <c r="BA1209" i="1"/>
  <c r="BB1209" i="1"/>
  <c r="BC1209" i="1"/>
  <c r="BD1209" i="1"/>
  <c r="BE1209" i="1"/>
  <c r="BF1209" i="1"/>
  <c r="H1210" i="1"/>
  <c r="I1210" i="1"/>
  <c r="J1210" i="1"/>
  <c r="K1210" i="1"/>
  <c r="L1210" i="1"/>
  <c r="M1210" i="1"/>
  <c r="N1210" i="1"/>
  <c r="O1210" i="1"/>
  <c r="P1210" i="1"/>
  <c r="Q1210" i="1"/>
  <c r="R1210" i="1"/>
  <c r="S1210" i="1"/>
  <c r="T1210" i="1"/>
  <c r="U1210" i="1"/>
  <c r="V1210" i="1"/>
  <c r="W1210" i="1"/>
  <c r="X1210" i="1"/>
  <c r="Y1210" i="1"/>
  <c r="Z1210" i="1"/>
  <c r="AA1210" i="1"/>
  <c r="AB1210" i="1"/>
  <c r="AC1210" i="1"/>
  <c r="AD1210" i="1"/>
  <c r="AE1210" i="1"/>
  <c r="AF1210" i="1"/>
  <c r="AG1210" i="1"/>
  <c r="AH1210" i="1"/>
  <c r="AI1210" i="1"/>
  <c r="AJ1210" i="1"/>
  <c r="AK1210" i="1"/>
  <c r="AL1210" i="1"/>
  <c r="AM1210" i="1"/>
  <c r="AN1210" i="1"/>
  <c r="AO1210" i="1"/>
  <c r="AP1210" i="1"/>
  <c r="AQ1210" i="1"/>
  <c r="AR1210" i="1"/>
  <c r="AS1210" i="1"/>
  <c r="AT1210" i="1"/>
  <c r="AU1210" i="1"/>
  <c r="AV1210" i="1"/>
  <c r="AW1210" i="1"/>
  <c r="AX1210" i="1"/>
  <c r="AY1210" i="1"/>
  <c r="AZ1210" i="1"/>
  <c r="BA1210" i="1"/>
  <c r="BB1210" i="1"/>
  <c r="BC1210" i="1"/>
  <c r="BD1210" i="1"/>
  <c r="BE1210" i="1"/>
  <c r="BF1210" i="1"/>
  <c r="H1211" i="1"/>
  <c r="I1211" i="1"/>
  <c r="J1211" i="1"/>
  <c r="K1211" i="1"/>
  <c r="L1211" i="1"/>
  <c r="M1211" i="1"/>
  <c r="N1211" i="1"/>
  <c r="O1211" i="1"/>
  <c r="P1211" i="1"/>
  <c r="Q1211" i="1"/>
  <c r="R1211" i="1"/>
  <c r="S1211" i="1"/>
  <c r="T1211" i="1"/>
  <c r="U1211" i="1"/>
  <c r="V1211" i="1"/>
  <c r="W1211" i="1"/>
  <c r="X1211" i="1"/>
  <c r="Y1211" i="1"/>
  <c r="Z1211" i="1"/>
  <c r="AA1211" i="1"/>
  <c r="AB1211" i="1"/>
  <c r="AC1211" i="1"/>
  <c r="AD1211" i="1"/>
  <c r="AE1211" i="1"/>
  <c r="AF1211" i="1"/>
  <c r="AG1211" i="1"/>
  <c r="AH1211" i="1"/>
  <c r="AI1211" i="1"/>
  <c r="AJ1211" i="1"/>
  <c r="AK1211" i="1"/>
  <c r="AL1211" i="1"/>
  <c r="AM1211" i="1"/>
  <c r="AN1211" i="1"/>
  <c r="AO1211" i="1"/>
  <c r="AP1211" i="1"/>
  <c r="AQ1211" i="1"/>
  <c r="AR1211" i="1"/>
  <c r="AS1211" i="1"/>
  <c r="AT1211" i="1"/>
  <c r="AU1211" i="1"/>
  <c r="AV1211" i="1"/>
  <c r="AW1211" i="1"/>
  <c r="AX1211" i="1"/>
  <c r="AY1211" i="1"/>
  <c r="AZ1211" i="1"/>
  <c r="BA1211" i="1"/>
  <c r="BB1211" i="1"/>
  <c r="BC1211" i="1"/>
  <c r="BD1211" i="1"/>
  <c r="BE1211" i="1"/>
  <c r="BF1211" i="1"/>
  <c r="H1212" i="1"/>
  <c r="I1212" i="1"/>
  <c r="J1212" i="1"/>
  <c r="K1212" i="1"/>
  <c r="L1212" i="1"/>
  <c r="M1212" i="1"/>
  <c r="N1212" i="1"/>
  <c r="O1212" i="1"/>
  <c r="P1212" i="1"/>
  <c r="Q1212" i="1"/>
  <c r="R1212" i="1"/>
  <c r="S1212" i="1"/>
  <c r="T1212" i="1"/>
  <c r="U1212" i="1"/>
  <c r="V1212" i="1"/>
  <c r="W1212" i="1"/>
  <c r="X1212" i="1"/>
  <c r="Y1212" i="1"/>
  <c r="Z1212" i="1"/>
  <c r="AA1212" i="1"/>
  <c r="AB1212" i="1"/>
  <c r="AC1212" i="1"/>
  <c r="AD1212" i="1"/>
  <c r="AE1212" i="1"/>
  <c r="AF1212" i="1"/>
  <c r="AG1212" i="1"/>
  <c r="AH1212" i="1"/>
  <c r="AI1212" i="1"/>
  <c r="AJ1212" i="1"/>
  <c r="AK1212" i="1"/>
  <c r="AL1212" i="1"/>
  <c r="AM1212" i="1"/>
  <c r="AN1212" i="1"/>
  <c r="AO1212" i="1"/>
  <c r="AP1212" i="1"/>
  <c r="AQ1212" i="1"/>
  <c r="AR1212" i="1"/>
  <c r="AS1212" i="1"/>
  <c r="AT1212" i="1"/>
  <c r="AU1212" i="1"/>
  <c r="AV1212" i="1"/>
  <c r="AW1212" i="1"/>
  <c r="AX1212" i="1"/>
  <c r="AY1212" i="1"/>
  <c r="AZ1212" i="1"/>
  <c r="BA1212" i="1"/>
  <c r="BB1212" i="1"/>
  <c r="BC1212" i="1"/>
  <c r="BD1212" i="1"/>
  <c r="BE1212" i="1"/>
  <c r="BF1212" i="1"/>
  <c r="H1213" i="1"/>
  <c r="I1213" i="1"/>
  <c r="J1213" i="1"/>
  <c r="K1213" i="1"/>
  <c r="L1213" i="1"/>
  <c r="M1213" i="1"/>
  <c r="N1213" i="1"/>
  <c r="O1213" i="1"/>
  <c r="P1213" i="1"/>
  <c r="Q1213" i="1"/>
  <c r="R1213" i="1"/>
  <c r="S1213" i="1"/>
  <c r="T1213" i="1"/>
  <c r="U1213" i="1"/>
  <c r="V1213" i="1"/>
  <c r="W1213" i="1"/>
  <c r="X1213" i="1"/>
  <c r="Y1213" i="1"/>
  <c r="Z1213" i="1"/>
  <c r="AA1213" i="1"/>
  <c r="AB1213" i="1"/>
  <c r="AC1213" i="1"/>
  <c r="AD1213" i="1"/>
  <c r="AE1213" i="1"/>
  <c r="AF1213" i="1"/>
  <c r="AG1213" i="1"/>
  <c r="AH1213" i="1"/>
  <c r="AI1213" i="1"/>
  <c r="AJ1213" i="1"/>
  <c r="AK1213" i="1"/>
  <c r="AL1213" i="1"/>
  <c r="AM1213" i="1"/>
  <c r="AN1213" i="1"/>
  <c r="AO1213" i="1"/>
  <c r="AP1213" i="1"/>
  <c r="AQ1213" i="1"/>
  <c r="AR1213" i="1"/>
  <c r="AS1213" i="1"/>
  <c r="AT1213" i="1"/>
  <c r="AU1213" i="1"/>
  <c r="AV1213" i="1"/>
  <c r="AW1213" i="1"/>
  <c r="AX1213" i="1"/>
  <c r="AY1213" i="1"/>
  <c r="AZ1213" i="1"/>
  <c r="BA1213" i="1"/>
  <c r="BB1213" i="1"/>
  <c r="BC1213" i="1"/>
  <c r="BD1213" i="1"/>
  <c r="BE1213" i="1"/>
  <c r="BF1213" i="1"/>
  <c r="H1214" i="1"/>
  <c r="I1214" i="1"/>
  <c r="J1214" i="1"/>
  <c r="K1214" i="1"/>
  <c r="L1214" i="1"/>
  <c r="M1214" i="1"/>
  <c r="N1214" i="1"/>
  <c r="O1214" i="1"/>
  <c r="P1214" i="1"/>
  <c r="Q1214" i="1"/>
  <c r="R1214" i="1"/>
  <c r="S1214" i="1"/>
  <c r="T1214" i="1"/>
  <c r="U1214" i="1"/>
  <c r="V1214" i="1"/>
  <c r="W1214" i="1"/>
  <c r="X1214" i="1"/>
  <c r="Y1214" i="1"/>
  <c r="Z1214" i="1"/>
  <c r="AA1214" i="1"/>
  <c r="AB1214" i="1"/>
  <c r="AC1214" i="1"/>
  <c r="AD1214" i="1"/>
  <c r="AE1214" i="1"/>
  <c r="AF1214" i="1"/>
  <c r="AG1214" i="1"/>
  <c r="AH1214" i="1"/>
  <c r="AI1214" i="1"/>
  <c r="AJ1214" i="1"/>
  <c r="AK1214" i="1"/>
  <c r="AL1214" i="1"/>
  <c r="AM1214" i="1"/>
  <c r="AN1214" i="1"/>
  <c r="AO1214" i="1"/>
  <c r="AP1214" i="1"/>
  <c r="AQ1214" i="1"/>
  <c r="AR1214" i="1"/>
  <c r="AS1214" i="1"/>
  <c r="AT1214" i="1"/>
  <c r="AU1214" i="1"/>
  <c r="AV1214" i="1"/>
  <c r="AW1214" i="1"/>
  <c r="AX1214" i="1"/>
  <c r="AY1214" i="1"/>
  <c r="AZ1214" i="1"/>
  <c r="BA1214" i="1"/>
  <c r="BB1214" i="1"/>
  <c r="BC1214" i="1"/>
  <c r="BD1214" i="1"/>
  <c r="BE1214" i="1"/>
  <c r="BF1214" i="1"/>
  <c r="H1215" i="1"/>
  <c r="I1215" i="1"/>
  <c r="J1215" i="1"/>
  <c r="K1215" i="1"/>
  <c r="L1215" i="1"/>
  <c r="M1215" i="1"/>
  <c r="N1215" i="1"/>
  <c r="O1215" i="1"/>
  <c r="P1215" i="1"/>
  <c r="Q1215" i="1"/>
  <c r="R1215" i="1"/>
  <c r="S1215" i="1"/>
  <c r="T1215" i="1"/>
  <c r="U1215" i="1"/>
  <c r="V1215" i="1"/>
  <c r="W1215" i="1"/>
  <c r="X1215" i="1"/>
  <c r="Y1215" i="1"/>
  <c r="Z1215" i="1"/>
  <c r="AA1215" i="1"/>
  <c r="AB1215" i="1"/>
  <c r="AC1215" i="1"/>
  <c r="AD1215" i="1"/>
  <c r="AE1215" i="1"/>
  <c r="AF1215" i="1"/>
  <c r="AG1215" i="1"/>
  <c r="AH1215" i="1"/>
  <c r="AI1215" i="1"/>
  <c r="AJ1215" i="1"/>
  <c r="AK1215" i="1"/>
  <c r="AL1215" i="1"/>
  <c r="AM1215" i="1"/>
  <c r="AN1215" i="1"/>
  <c r="AO1215" i="1"/>
  <c r="AP1215" i="1"/>
  <c r="AQ1215" i="1"/>
  <c r="AR1215" i="1"/>
  <c r="AS1215" i="1"/>
  <c r="AT1215" i="1"/>
  <c r="AU1215" i="1"/>
  <c r="AV1215" i="1"/>
  <c r="AW1215" i="1"/>
  <c r="AX1215" i="1"/>
  <c r="AY1215" i="1"/>
  <c r="AZ1215" i="1"/>
  <c r="BA1215" i="1"/>
  <c r="BB1215" i="1"/>
  <c r="BC1215" i="1"/>
  <c r="BD1215" i="1"/>
  <c r="BE1215" i="1"/>
  <c r="BF1215" i="1"/>
  <c r="H1216" i="1"/>
  <c r="I1216" i="1"/>
  <c r="J1216" i="1"/>
  <c r="K1216" i="1"/>
  <c r="L1216" i="1"/>
  <c r="M1216" i="1"/>
  <c r="N1216" i="1"/>
  <c r="O1216" i="1"/>
  <c r="P1216" i="1"/>
  <c r="Q1216" i="1"/>
  <c r="R1216" i="1"/>
  <c r="S1216" i="1"/>
  <c r="T1216" i="1"/>
  <c r="U1216" i="1"/>
  <c r="V1216" i="1"/>
  <c r="W1216" i="1"/>
  <c r="X1216" i="1"/>
  <c r="Y1216" i="1"/>
  <c r="Z1216" i="1"/>
  <c r="AA1216" i="1"/>
  <c r="AB1216" i="1"/>
  <c r="AC1216" i="1"/>
  <c r="AD1216" i="1"/>
  <c r="AE1216" i="1"/>
  <c r="AF1216" i="1"/>
  <c r="AG1216" i="1"/>
  <c r="AH1216" i="1"/>
  <c r="AI1216" i="1"/>
  <c r="AJ1216" i="1"/>
  <c r="AK1216" i="1"/>
  <c r="AL1216" i="1"/>
  <c r="AM1216" i="1"/>
  <c r="AN1216" i="1"/>
  <c r="AO1216" i="1"/>
  <c r="AP1216" i="1"/>
  <c r="AQ1216" i="1"/>
  <c r="AR1216" i="1"/>
  <c r="AS1216" i="1"/>
  <c r="AT1216" i="1"/>
  <c r="AU1216" i="1"/>
  <c r="AV1216" i="1"/>
  <c r="AW1216" i="1"/>
  <c r="AX1216" i="1"/>
  <c r="AY1216" i="1"/>
  <c r="AZ1216" i="1"/>
  <c r="BA1216" i="1"/>
  <c r="BB1216" i="1"/>
  <c r="BC1216" i="1"/>
  <c r="BD1216" i="1"/>
  <c r="BE1216" i="1"/>
  <c r="BF1216" i="1"/>
  <c r="H1217" i="1"/>
  <c r="I1217" i="1"/>
  <c r="J1217" i="1"/>
  <c r="K1217" i="1"/>
  <c r="L1217" i="1"/>
  <c r="M1217" i="1"/>
  <c r="N1217" i="1"/>
  <c r="O1217" i="1"/>
  <c r="P1217" i="1"/>
  <c r="Q1217" i="1"/>
  <c r="R1217" i="1"/>
  <c r="S1217" i="1"/>
  <c r="T1217" i="1"/>
  <c r="U1217" i="1"/>
  <c r="V1217" i="1"/>
  <c r="W1217" i="1"/>
  <c r="X1217" i="1"/>
  <c r="Y1217" i="1"/>
  <c r="Z1217" i="1"/>
  <c r="AA1217" i="1"/>
  <c r="AB1217" i="1"/>
  <c r="AC1217" i="1"/>
  <c r="AD1217" i="1"/>
  <c r="AE1217" i="1"/>
  <c r="AF1217" i="1"/>
  <c r="AG1217" i="1"/>
  <c r="AH1217" i="1"/>
  <c r="AI1217" i="1"/>
  <c r="AJ1217" i="1"/>
  <c r="AK1217" i="1"/>
  <c r="AL1217" i="1"/>
  <c r="AM1217" i="1"/>
  <c r="AN1217" i="1"/>
  <c r="AO1217" i="1"/>
  <c r="AP1217" i="1"/>
  <c r="AQ1217" i="1"/>
  <c r="AR1217" i="1"/>
  <c r="AS1217" i="1"/>
  <c r="AT1217" i="1"/>
  <c r="AU1217" i="1"/>
  <c r="AV1217" i="1"/>
  <c r="AW1217" i="1"/>
  <c r="AX1217" i="1"/>
  <c r="AY1217" i="1"/>
  <c r="AZ1217" i="1"/>
  <c r="BA1217" i="1"/>
  <c r="BB1217" i="1"/>
  <c r="BC1217" i="1"/>
  <c r="BD1217" i="1"/>
  <c r="BE1217" i="1"/>
  <c r="BF1217" i="1"/>
  <c r="H1218" i="1"/>
  <c r="I1218" i="1"/>
  <c r="J1218" i="1"/>
  <c r="K1218" i="1"/>
  <c r="L1218" i="1"/>
  <c r="M1218" i="1"/>
  <c r="N1218" i="1"/>
  <c r="O1218" i="1"/>
  <c r="P1218" i="1"/>
  <c r="Q1218" i="1"/>
  <c r="R1218" i="1"/>
  <c r="S1218" i="1"/>
  <c r="T1218" i="1"/>
  <c r="U1218" i="1"/>
  <c r="V1218" i="1"/>
  <c r="W1218" i="1"/>
  <c r="X1218" i="1"/>
  <c r="Y1218" i="1"/>
  <c r="Z1218" i="1"/>
  <c r="AA1218" i="1"/>
  <c r="AB1218" i="1"/>
  <c r="AC1218" i="1"/>
  <c r="AD1218" i="1"/>
  <c r="AE1218" i="1"/>
  <c r="AF1218" i="1"/>
  <c r="AG1218" i="1"/>
  <c r="AH1218" i="1"/>
  <c r="AI1218" i="1"/>
  <c r="AJ1218" i="1"/>
  <c r="AK1218" i="1"/>
  <c r="AL1218" i="1"/>
  <c r="AM1218" i="1"/>
  <c r="AN1218" i="1"/>
  <c r="AO1218" i="1"/>
  <c r="AP1218" i="1"/>
  <c r="AQ1218" i="1"/>
  <c r="AR1218" i="1"/>
  <c r="AS1218" i="1"/>
  <c r="AT1218" i="1"/>
  <c r="AU1218" i="1"/>
  <c r="AV1218" i="1"/>
  <c r="AW1218" i="1"/>
  <c r="AX1218" i="1"/>
  <c r="AY1218" i="1"/>
  <c r="AZ1218" i="1"/>
  <c r="BA1218" i="1"/>
  <c r="BB1218" i="1"/>
  <c r="BC1218" i="1"/>
  <c r="BD1218" i="1"/>
  <c r="BE1218" i="1"/>
  <c r="BF1218" i="1"/>
  <c r="H1219" i="1"/>
  <c r="I1219" i="1"/>
  <c r="J1219" i="1"/>
  <c r="K1219" i="1"/>
  <c r="L1219" i="1"/>
  <c r="M1219" i="1"/>
  <c r="N1219" i="1"/>
  <c r="O1219" i="1"/>
  <c r="P1219" i="1"/>
  <c r="Q1219" i="1"/>
  <c r="R1219" i="1"/>
  <c r="S1219" i="1"/>
  <c r="T1219" i="1"/>
  <c r="U1219" i="1"/>
  <c r="V1219" i="1"/>
  <c r="W1219" i="1"/>
  <c r="X1219" i="1"/>
  <c r="Y1219" i="1"/>
  <c r="Z1219" i="1"/>
  <c r="AA1219" i="1"/>
  <c r="AB1219" i="1"/>
  <c r="AC1219" i="1"/>
  <c r="AD1219" i="1"/>
  <c r="AE1219" i="1"/>
  <c r="AF1219" i="1"/>
  <c r="AG1219" i="1"/>
  <c r="AH1219" i="1"/>
  <c r="AI1219" i="1"/>
  <c r="AJ1219" i="1"/>
  <c r="AK1219" i="1"/>
  <c r="AL1219" i="1"/>
  <c r="AM1219" i="1"/>
  <c r="AN1219" i="1"/>
  <c r="AO1219" i="1"/>
  <c r="AP1219" i="1"/>
  <c r="AQ1219" i="1"/>
  <c r="AR1219" i="1"/>
  <c r="AS1219" i="1"/>
  <c r="AT1219" i="1"/>
  <c r="AU1219" i="1"/>
  <c r="AV1219" i="1"/>
  <c r="AW1219" i="1"/>
  <c r="AX1219" i="1"/>
  <c r="AY1219" i="1"/>
  <c r="AZ1219" i="1"/>
  <c r="BA1219" i="1"/>
  <c r="BB1219" i="1"/>
  <c r="BC1219" i="1"/>
  <c r="BD1219" i="1"/>
  <c r="BE1219" i="1"/>
  <c r="BF1219" i="1"/>
  <c r="H1220" i="1"/>
  <c r="I1220" i="1"/>
  <c r="J1220" i="1"/>
  <c r="K1220" i="1"/>
  <c r="L1220" i="1"/>
  <c r="M1220" i="1"/>
  <c r="N1220" i="1"/>
  <c r="O1220" i="1"/>
  <c r="P1220" i="1"/>
  <c r="Q1220" i="1"/>
  <c r="R1220" i="1"/>
  <c r="S1220" i="1"/>
  <c r="T1220" i="1"/>
  <c r="U1220" i="1"/>
  <c r="V1220" i="1"/>
  <c r="W1220" i="1"/>
  <c r="X1220" i="1"/>
  <c r="Y1220" i="1"/>
  <c r="Z1220" i="1"/>
  <c r="AA1220" i="1"/>
  <c r="AB1220" i="1"/>
  <c r="AC1220" i="1"/>
  <c r="AD1220" i="1"/>
  <c r="AE1220" i="1"/>
  <c r="AF1220" i="1"/>
  <c r="AG1220" i="1"/>
  <c r="AH1220" i="1"/>
  <c r="AI1220" i="1"/>
  <c r="AJ1220" i="1"/>
  <c r="AK1220" i="1"/>
  <c r="AL1220" i="1"/>
  <c r="AM1220" i="1"/>
  <c r="AN1220" i="1"/>
  <c r="AO1220" i="1"/>
  <c r="AP1220" i="1"/>
  <c r="AQ1220" i="1"/>
  <c r="AR1220" i="1"/>
  <c r="AS1220" i="1"/>
  <c r="AT1220" i="1"/>
  <c r="AU1220" i="1"/>
  <c r="AV1220" i="1"/>
  <c r="AW1220" i="1"/>
  <c r="AX1220" i="1"/>
  <c r="AY1220" i="1"/>
  <c r="AZ1220" i="1"/>
  <c r="BA1220" i="1"/>
  <c r="BB1220" i="1"/>
  <c r="BC1220" i="1"/>
  <c r="BD1220" i="1"/>
  <c r="BE1220" i="1"/>
  <c r="BF1220" i="1"/>
  <c r="H1221" i="1"/>
  <c r="I1221" i="1"/>
  <c r="J1221" i="1"/>
  <c r="K1221" i="1"/>
  <c r="L1221" i="1"/>
  <c r="M1221" i="1"/>
  <c r="N1221" i="1"/>
  <c r="O1221" i="1"/>
  <c r="P1221" i="1"/>
  <c r="Q1221" i="1"/>
  <c r="R1221" i="1"/>
  <c r="S1221" i="1"/>
  <c r="T1221" i="1"/>
  <c r="U1221" i="1"/>
  <c r="V1221" i="1"/>
  <c r="W1221" i="1"/>
  <c r="X1221" i="1"/>
  <c r="Y1221" i="1"/>
  <c r="Z1221" i="1"/>
  <c r="AA1221" i="1"/>
  <c r="AB1221" i="1"/>
  <c r="AC1221" i="1"/>
  <c r="AD1221" i="1"/>
  <c r="AE1221" i="1"/>
  <c r="AF1221" i="1"/>
  <c r="AG1221" i="1"/>
  <c r="AH1221" i="1"/>
  <c r="AI1221" i="1"/>
  <c r="AJ1221" i="1"/>
  <c r="AK1221" i="1"/>
  <c r="AL1221" i="1"/>
  <c r="AM1221" i="1"/>
  <c r="AN1221" i="1"/>
  <c r="AO1221" i="1"/>
  <c r="AP1221" i="1"/>
  <c r="AQ1221" i="1"/>
  <c r="AR1221" i="1"/>
  <c r="AS1221" i="1"/>
  <c r="AT1221" i="1"/>
  <c r="AU1221" i="1"/>
  <c r="AV1221" i="1"/>
  <c r="AW1221" i="1"/>
  <c r="AX1221" i="1"/>
  <c r="AY1221" i="1"/>
  <c r="AZ1221" i="1"/>
  <c r="BA1221" i="1"/>
  <c r="BB1221" i="1"/>
  <c r="BC1221" i="1"/>
  <c r="BD1221" i="1"/>
  <c r="BE1221" i="1"/>
  <c r="BF1221" i="1"/>
  <c r="H1222" i="1"/>
  <c r="I1222" i="1"/>
  <c r="J1222" i="1"/>
  <c r="K1222" i="1"/>
  <c r="L1222" i="1"/>
  <c r="M1222" i="1"/>
  <c r="N1222" i="1"/>
  <c r="O1222" i="1"/>
  <c r="P1222" i="1"/>
  <c r="Q1222" i="1"/>
  <c r="R1222" i="1"/>
  <c r="S1222" i="1"/>
  <c r="T1222" i="1"/>
  <c r="U1222" i="1"/>
  <c r="V1222" i="1"/>
  <c r="W1222" i="1"/>
  <c r="X1222" i="1"/>
  <c r="Y1222" i="1"/>
  <c r="Z1222" i="1"/>
  <c r="AA1222" i="1"/>
  <c r="AB1222" i="1"/>
  <c r="AC1222" i="1"/>
  <c r="AD1222" i="1"/>
  <c r="AE1222" i="1"/>
  <c r="AF1222" i="1"/>
  <c r="AG1222" i="1"/>
  <c r="AH1222" i="1"/>
  <c r="AI1222" i="1"/>
  <c r="AJ1222" i="1"/>
  <c r="AK1222" i="1"/>
  <c r="AL1222" i="1"/>
  <c r="AM1222" i="1"/>
  <c r="AN1222" i="1"/>
  <c r="AO1222" i="1"/>
  <c r="AP1222" i="1"/>
  <c r="AQ1222" i="1"/>
  <c r="AR1222" i="1"/>
  <c r="AS1222" i="1"/>
  <c r="AT1222" i="1"/>
  <c r="AU1222" i="1"/>
  <c r="AV1222" i="1"/>
  <c r="AW1222" i="1"/>
  <c r="AX1222" i="1"/>
  <c r="AY1222" i="1"/>
  <c r="AZ1222" i="1"/>
  <c r="BA1222" i="1"/>
  <c r="BB1222" i="1"/>
  <c r="BC1222" i="1"/>
  <c r="BD1222" i="1"/>
  <c r="BE1222" i="1"/>
  <c r="BF1222" i="1"/>
  <c r="H1223" i="1"/>
  <c r="I1223" i="1"/>
  <c r="J1223" i="1"/>
  <c r="K1223" i="1"/>
  <c r="L1223" i="1"/>
  <c r="M1223" i="1"/>
  <c r="N1223" i="1"/>
  <c r="O1223" i="1"/>
  <c r="P1223" i="1"/>
  <c r="Q1223" i="1"/>
  <c r="R1223" i="1"/>
  <c r="S1223" i="1"/>
  <c r="T1223" i="1"/>
  <c r="U1223" i="1"/>
  <c r="V1223" i="1"/>
  <c r="W1223" i="1"/>
  <c r="X1223" i="1"/>
  <c r="Y1223" i="1"/>
  <c r="Z1223" i="1"/>
  <c r="AA1223" i="1"/>
  <c r="AB1223" i="1"/>
  <c r="AC1223" i="1"/>
  <c r="AD1223" i="1"/>
  <c r="AE1223" i="1"/>
  <c r="AF1223" i="1"/>
  <c r="AG1223" i="1"/>
  <c r="AH1223" i="1"/>
  <c r="AI1223" i="1"/>
  <c r="AJ1223" i="1"/>
  <c r="AK1223" i="1"/>
  <c r="AL1223" i="1"/>
  <c r="AM1223" i="1"/>
  <c r="AN1223" i="1"/>
  <c r="AO1223" i="1"/>
  <c r="AP1223" i="1"/>
  <c r="AQ1223" i="1"/>
  <c r="AR1223" i="1"/>
  <c r="AS1223" i="1"/>
  <c r="AT1223" i="1"/>
  <c r="AU1223" i="1"/>
  <c r="AV1223" i="1"/>
  <c r="AW1223" i="1"/>
  <c r="AX1223" i="1"/>
  <c r="AY1223" i="1"/>
  <c r="AZ1223" i="1"/>
  <c r="BA1223" i="1"/>
  <c r="BB1223" i="1"/>
  <c r="BC1223" i="1"/>
  <c r="BD1223" i="1"/>
  <c r="BE1223" i="1"/>
  <c r="BF1223" i="1"/>
  <c r="H1224" i="1"/>
  <c r="I1224" i="1"/>
  <c r="J1224" i="1"/>
  <c r="K1224" i="1"/>
  <c r="L1224" i="1"/>
  <c r="M1224" i="1"/>
  <c r="N1224" i="1"/>
  <c r="O1224" i="1"/>
  <c r="P1224" i="1"/>
  <c r="Q1224" i="1"/>
  <c r="R1224" i="1"/>
  <c r="S1224" i="1"/>
  <c r="T1224" i="1"/>
  <c r="U1224" i="1"/>
  <c r="V1224" i="1"/>
  <c r="W1224" i="1"/>
  <c r="X1224" i="1"/>
  <c r="Y1224" i="1"/>
  <c r="Z1224" i="1"/>
  <c r="AA1224" i="1"/>
  <c r="AB1224" i="1"/>
  <c r="AC1224" i="1"/>
  <c r="AD1224" i="1"/>
  <c r="AE1224" i="1"/>
  <c r="AF1224" i="1"/>
  <c r="AG1224" i="1"/>
  <c r="AH1224" i="1"/>
  <c r="AI1224" i="1"/>
  <c r="AJ1224" i="1"/>
  <c r="AK1224" i="1"/>
  <c r="AL1224" i="1"/>
  <c r="AM1224" i="1"/>
  <c r="AN1224" i="1"/>
  <c r="AO1224" i="1"/>
  <c r="AP1224" i="1"/>
  <c r="AQ1224" i="1"/>
  <c r="AR1224" i="1"/>
  <c r="AS1224" i="1"/>
  <c r="AT1224" i="1"/>
  <c r="AU1224" i="1"/>
  <c r="AV1224" i="1"/>
  <c r="AW1224" i="1"/>
  <c r="AX1224" i="1"/>
  <c r="AY1224" i="1"/>
  <c r="AZ1224" i="1"/>
  <c r="BA1224" i="1"/>
  <c r="BB1224" i="1"/>
  <c r="BC1224" i="1"/>
  <c r="BD1224" i="1"/>
  <c r="BE1224" i="1"/>
  <c r="BF1224" i="1"/>
  <c r="H1225" i="1"/>
  <c r="I1225" i="1"/>
  <c r="J1225" i="1"/>
  <c r="K1225" i="1"/>
  <c r="L1225" i="1"/>
  <c r="M1225" i="1"/>
  <c r="N1225" i="1"/>
  <c r="O1225" i="1"/>
  <c r="P1225" i="1"/>
  <c r="Q1225" i="1"/>
  <c r="R1225" i="1"/>
  <c r="S1225" i="1"/>
  <c r="T1225" i="1"/>
  <c r="U1225" i="1"/>
  <c r="V1225" i="1"/>
  <c r="W1225" i="1"/>
  <c r="X1225" i="1"/>
  <c r="Y1225" i="1"/>
  <c r="Z1225" i="1"/>
  <c r="AA1225" i="1"/>
  <c r="AB1225" i="1"/>
  <c r="AC1225" i="1"/>
  <c r="AD1225" i="1"/>
  <c r="AE1225" i="1"/>
  <c r="AF1225" i="1"/>
  <c r="AG1225" i="1"/>
  <c r="AH1225" i="1"/>
  <c r="AI1225" i="1"/>
  <c r="AJ1225" i="1"/>
  <c r="AK1225" i="1"/>
  <c r="AL1225" i="1"/>
  <c r="AM1225" i="1"/>
  <c r="AN1225" i="1"/>
  <c r="AO1225" i="1"/>
  <c r="AP1225" i="1"/>
  <c r="AQ1225" i="1"/>
  <c r="AR1225" i="1"/>
  <c r="AS1225" i="1"/>
  <c r="AT1225" i="1"/>
  <c r="AU1225" i="1"/>
  <c r="AV1225" i="1"/>
  <c r="AW1225" i="1"/>
  <c r="AX1225" i="1"/>
  <c r="AY1225" i="1"/>
  <c r="AZ1225" i="1"/>
  <c r="BA1225" i="1"/>
  <c r="BB1225" i="1"/>
  <c r="BC1225" i="1"/>
  <c r="BD1225" i="1"/>
  <c r="BE1225" i="1"/>
  <c r="BF1225" i="1"/>
  <c r="H1226" i="1"/>
  <c r="I1226" i="1"/>
  <c r="J1226" i="1"/>
  <c r="K1226" i="1"/>
  <c r="L1226" i="1"/>
  <c r="M1226" i="1"/>
  <c r="N1226" i="1"/>
  <c r="O1226" i="1"/>
  <c r="P1226" i="1"/>
  <c r="Q1226" i="1"/>
  <c r="R1226" i="1"/>
  <c r="S1226" i="1"/>
  <c r="T1226" i="1"/>
  <c r="U1226" i="1"/>
  <c r="V1226" i="1"/>
  <c r="W1226" i="1"/>
  <c r="X1226" i="1"/>
  <c r="Y1226" i="1"/>
  <c r="Z1226" i="1"/>
  <c r="AA1226" i="1"/>
  <c r="AB1226" i="1"/>
  <c r="AC1226" i="1"/>
  <c r="AD1226" i="1"/>
  <c r="AE1226" i="1"/>
  <c r="AF1226" i="1"/>
  <c r="AG1226" i="1"/>
  <c r="AH1226" i="1"/>
  <c r="AI1226" i="1"/>
  <c r="AJ1226" i="1"/>
  <c r="AK1226" i="1"/>
  <c r="AL1226" i="1"/>
  <c r="AM1226" i="1"/>
  <c r="AN1226" i="1"/>
  <c r="AO1226" i="1"/>
  <c r="AP1226" i="1"/>
  <c r="AQ1226" i="1"/>
  <c r="AR1226" i="1"/>
  <c r="AS1226" i="1"/>
  <c r="AT1226" i="1"/>
  <c r="AU1226" i="1"/>
  <c r="AV1226" i="1"/>
  <c r="AW1226" i="1"/>
  <c r="AX1226" i="1"/>
  <c r="AY1226" i="1"/>
  <c r="AZ1226" i="1"/>
  <c r="BA1226" i="1"/>
  <c r="BB1226" i="1"/>
  <c r="BC1226" i="1"/>
  <c r="BD1226" i="1"/>
  <c r="BE1226" i="1"/>
  <c r="BF1226" i="1"/>
  <c r="H1227" i="1"/>
  <c r="I1227" i="1"/>
  <c r="J1227" i="1"/>
  <c r="K1227" i="1"/>
  <c r="L1227" i="1"/>
  <c r="M1227" i="1"/>
  <c r="N1227" i="1"/>
  <c r="O1227" i="1"/>
  <c r="P1227" i="1"/>
  <c r="Q1227" i="1"/>
  <c r="R1227" i="1"/>
  <c r="S1227" i="1"/>
  <c r="T1227" i="1"/>
  <c r="U1227" i="1"/>
  <c r="V1227" i="1"/>
  <c r="W1227" i="1"/>
  <c r="X1227" i="1"/>
  <c r="Y1227" i="1"/>
  <c r="Z1227" i="1"/>
  <c r="AA1227" i="1"/>
  <c r="AB1227" i="1"/>
  <c r="AC1227" i="1"/>
  <c r="AD1227" i="1"/>
  <c r="AE1227" i="1"/>
  <c r="AF1227" i="1"/>
  <c r="AG1227" i="1"/>
  <c r="AH1227" i="1"/>
  <c r="AI1227" i="1"/>
  <c r="AJ1227" i="1"/>
  <c r="AK1227" i="1"/>
  <c r="AL1227" i="1"/>
  <c r="AM1227" i="1"/>
  <c r="AN1227" i="1"/>
  <c r="AO1227" i="1"/>
  <c r="AP1227" i="1"/>
  <c r="AQ1227" i="1"/>
  <c r="AR1227" i="1"/>
  <c r="AS1227" i="1"/>
  <c r="AT1227" i="1"/>
  <c r="AU1227" i="1"/>
  <c r="AV1227" i="1"/>
  <c r="AW1227" i="1"/>
  <c r="AX1227" i="1"/>
  <c r="AY1227" i="1"/>
  <c r="AZ1227" i="1"/>
  <c r="BA1227" i="1"/>
  <c r="BB1227" i="1"/>
  <c r="BC1227" i="1"/>
  <c r="BD1227" i="1"/>
  <c r="BE1227" i="1"/>
  <c r="BF1227" i="1"/>
  <c r="H1228" i="1"/>
  <c r="I1228" i="1"/>
  <c r="J1228" i="1"/>
  <c r="K1228" i="1"/>
  <c r="L1228" i="1"/>
  <c r="M1228" i="1"/>
  <c r="N1228" i="1"/>
  <c r="O1228" i="1"/>
  <c r="P1228" i="1"/>
  <c r="Q1228" i="1"/>
  <c r="R1228" i="1"/>
  <c r="S1228" i="1"/>
  <c r="T1228" i="1"/>
  <c r="U1228" i="1"/>
  <c r="V1228" i="1"/>
  <c r="W1228" i="1"/>
  <c r="X1228" i="1"/>
  <c r="Y1228" i="1"/>
  <c r="Z1228" i="1"/>
  <c r="AA1228" i="1"/>
  <c r="AB1228" i="1"/>
  <c r="AC1228" i="1"/>
  <c r="AD1228" i="1"/>
  <c r="AE1228" i="1"/>
  <c r="AF1228" i="1"/>
  <c r="AG1228" i="1"/>
  <c r="AH1228" i="1"/>
  <c r="AI1228" i="1"/>
  <c r="AJ1228" i="1"/>
  <c r="AK1228" i="1"/>
  <c r="AL1228" i="1"/>
  <c r="AM1228" i="1"/>
  <c r="AN1228" i="1"/>
  <c r="AO1228" i="1"/>
  <c r="AP1228" i="1"/>
  <c r="AQ1228" i="1"/>
  <c r="AR1228" i="1"/>
  <c r="AS1228" i="1"/>
  <c r="AT1228" i="1"/>
  <c r="AU1228" i="1"/>
  <c r="AV1228" i="1"/>
  <c r="AW1228" i="1"/>
  <c r="AX1228" i="1"/>
  <c r="AY1228" i="1"/>
  <c r="AZ1228" i="1"/>
  <c r="BA1228" i="1"/>
  <c r="BB1228" i="1"/>
  <c r="BC1228" i="1"/>
  <c r="BD1228" i="1"/>
  <c r="BE1228" i="1"/>
  <c r="BF1228" i="1"/>
  <c r="H1229" i="1"/>
  <c r="I1229" i="1"/>
  <c r="J1229" i="1"/>
  <c r="K1229" i="1"/>
  <c r="L1229" i="1"/>
  <c r="M1229" i="1"/>
  <c r="N1229" i="1"/>
  <c r="O1229" i="1"/>
  <c r="P1229" i="1"/>
  <c r="Q1229" i="1"/>
  <c r="R1229" i="1"/>
  <c r="S1229" i="1"/>
  <c r="T1229" i="1"/>
  <c r="U1229" i="1"/>
  <c r="V1229" i="1"/>
  <c r="W1229" i="1"/>
  <c r="X1229" i="1"/>
  <c r="Y1229" i="1"/>
  <c r="Z1229" i="1"/>
  <c r="AA1229" i="1"/>
  <c r="AB1229" i="1"/>
  <c r="AC1229" i="1"/>
  <c r="AD1229" i="1"/>
  <c r="AE1229" i="1"/>
  <c r="AF1229" i="1"/>
  <c r="AG1229" i="1"/>
  <c r="AH1229" i="1"/>
  <c r="AI1229" i="1"/>
  <c r="AJ1229" i="1"/>
  <c r="AK1229" i="1"/>
  <c r="AL1229" i="1"/>
  <c r="AM1229" i="1"/>
  <c r="AN1229" i="1"/>
  <c r="AO1229" i="1"/>
  <c r="AP1229" i="1"/>
  <c r="AQ1229" i="1"/>
  <c r="AR1229" i="1"/>
  <c r="AS1229" i="1"/>
  <c r="AT1229" i="1"/>
  <c r="AU1229" i="1"/>
  <c r="AV1229" i="1"/>
  <c r="AW1229" i="1"/>
  <c r="AX1229" i="1"/>
  <c r="AY1229" i="1"/>
  <c r="AZ1229" i="1"/>
  <c r="BA1229" i="1"/>
  <c r="BB1229" i="1"/>
  <c r="BC1229" i="1"/>
  <c r="BD1229" i="1"/>
  <c r="BE1229" i="1"/>
  <c r="BF1229" i="1"/>
  <c r="H1230" i="1"/>
  <c r="I1230" i="1"/>
  <c r="J1230" i="1"/>
  <c r="K1230" i="1"/>
  <c r="L1230" i="1"/>
  <c r="M1230" i="1"/>
  <c r="N1230" i="1"/>
  <c r="O1230" i="1"/>
  <c r="P1230" i="1"/>
  <c r="Q1230" i="1"/>
  <c r="R1230" i="1"/>
  <c r="S1230" i="1"/>
  <c r="T1230" i="1"/>
  <c r="U1230" i="1"/>
  <c r="V1230" i="1"/>
  <c r="W1230" i="1"/>
  <c r="X1230" i="1"/>
  <c r="Y1230" i="1"/>
  <c r="Z1230" i="1"/>
  <c r="AA1230" i="1"/>
  <c r="AB1230" i="1"/>
  <c r="AC1230" i="1"/>
  <c r="AD1230" i="1"/>
  <c r="AE1230" i="1"/>
  <c r="AF1230" i="1"/>
  <c r="AG1230" i="1"/>
  <c r="AH1230" i="1"/>
  <c r="AI1230" i="1"/>
  <c r="AJ1230" i="1"/>
  <c r="AK1230" i="1"/>
  <c r="AL1230" i="1"/>
  <c r="AM1230" i="1"/>
  <c r="AN1230" i="1"/>
  <c r="AO1230" i="1"/>
  <c r="AP1230" i="1"/>
  <c r="AQ1230" i="1"/>
  <c r="AR1230" i="1"/>
  <c r="AS1230" i="1"/>
  <c r="AT1230" i="1"/>
  <c r="AU1230" i="1"/>
  <c r="AV1230" i="1"/>
  <c r="AW1230" i="1"/>
  <c r="AX1230" i="1"/>
  <c r="AY1230" i="1"/>
  <c r="AZ1230" i="1"/>
  <c r="BA1230" i="1"/>
  <c r="BB1230" i="1"/>
  <c r="BC1230" i="1"/>
  <c r="BD1230" i="1"/>
  <c r="BE1230" i="1"/>
  <c r="BF1230" i="1"/>
  <c r="H1231" i="1"/>
  <c r="I1231" i="1"/>
  <c r="J1231" i="1"/>
  <c r="K1231" i="1"/>
  <c r="L1231" i="1"/>
  <c r="M1231" i="1"/>
  <c r="N1231" i="1"/>
  <c r="O1231" i="1"/>
  <c r="P1231" i="1"/>
  <c r="Q1231" i="1"/>
  <c r="R1231" i="1"/>
  <c r="S1231" i="1"/>
  <c r="T1231" i="1"/>
  <c r="U1231" i="1"/>
  <c r="V1231" i="1"/>
  <c r="W1231" i="1"/>
  <c r="X1231" i="1"/>
  <c r="Y1231" i="1"/>
  <c r="Z1231" i="1"/>
  <c r="AA1231" i="1"/>
  <c r="AB1231" i="1"/>
  <c r="AC1231" i="1"/>
  <c r="AD1231" i="1"/>
  <c r="AE1231" i="1"/>
  <c r="AF1231" i="1"/>
  <c r="AG1231" i="1"/>
  <c r="AH1231" i="1"/>
  <c r="AI1231" i="1"/>
  <c r="AJ1231" i="1"/>
  <c r="AK1231" i="1"/>
  <c r="AL1231" i="1"/>
  <c r="AM1231" i="1"/>
  <c r="AN1231" i="1"/>
  <c r="AO1231" i="1"/>
  <c r="AP1231" i="1"/>
  <c r="AQ1231" i="1"/>
  <c r="AR1231" i="1"/>
  <c r="AS1231" i="1"/>
  <c r="AT1231" i="1"/>
  <c r="AU1231" i="1"/>
  <c r="AV1231" i="1"/>
  <c r="AW1231" i="1"/>
  <c r="AX1231" i="1"/>
  <c r="AY1231" i="1"/>
  <c r="AZ1231" i="1"/>
  <c r="BA1231" i="1"/>
  <c r="BB1231" i="1"/>
  <c r="BC1231" i="1"/>
  <c r="BD1231" i="1"/>
  <c r="BE1231" i="1"/>
  <c r="BF1231" i="1"/>
  <c r="H1232" i="1"/>
  <c r="I1232" i="1"/>
  <c r="J1232" i="1"/>
  <c r="K1232" i="1"/>
  <c r="L1232" i="1"/>
  <c r="M1232" i="1"/>
  <c r="N1232" i="1"/>
  <c r="O1232" i="1"/>
  <c r="P1232" i="1"/>
  <c r="Q1232" i="1"/>
  <c r="R1232" i="1"/>
  <c r="S1232" i="1"/>
  <c r="T1232" i="1"/>
  <c r="U1232" i="1"/>
  <c r="V1232" i="1"/>
  <c r="W1232" i="1"/>
  <c r="X1232" i="1"/>
  <c r="Y1232" i="1"/>
  <c r="Z1232" i="1"/>
  <c r="AA1232" i="1"/>
  <c r="AB1232" i="1"/>
  <c r="AC1232" i="1"/>
  <c r="AD1232" i="1"/>
  <c r="AE1232" i="1"/>
  <c r="AF1232" i="1"/>
  <c r="AG1232" i="1"/>
  <c r="AH1232" i="1"/>
  <c r="AI1232" i="1"/>
  <c r="AJ1232" i="1"/>
  <c r="AK1232" i="1"/>
  <c r="AL1232" i="1"/>
  <c r="AM1232" i="1"/>
  <c r="AN1232" i="1"/>
  <c r="AO1232" i="1"/>
  <c r="AP1232" i="1"/>
  <c r="AQ1232" i="1"/>
  <c r="AR1232" i="1"/>
  <c r="AS1232" i="1"/>
  <c r="AT1232" i="1"/>
  <c r="AU1232" i="1"/>
  <c r="AV1232" i="1"/>
  <c r="AW1232" i="1"/>
  <c r="AX1232" i="1"/>
  <c r="AY1232" i="1"/>
  <c r="AZ1232" i="1"/>
  <c r="BA1232" i="1"/>
  <c r="BB1232" i="1"/>
  <c r="BC1232" i="1"/>
  <c r="BD1232" i="1"/>
  <c r="BE1232" i="1"/>
  <c r="BF1232" i="1"/>
  <c r="H1233" i="1"/>
  <c r="I1233" i="1"/>
  <c r="J1233" i="1"/>
  <c r="K1233" i="1"/>
  <c r="L1233" i="1"/>
  <c r="M1233" i="1"/>
  <c r="N1233" i="1"/>
  <c r="O1233" i="1"/>
  <c r="P1233" i="1"/>
  <c r="Q1233" i="1"/>
  <c r="R1233" i="1"/>
  <c r="S1233" i="1"/>
  <c r="T1233" i="1"/>
  <c r="U1233" i="1"/>
  <c r="V1233" i="1"/>
  <c r="W1233" i="1"/>
  <c r="X1233" i="1"/>
  <c r="Y1233" i="1"/>
  <c r="Z1233" i="1"/>
  <c r="AA1233" i="1"/>
  <c r="AB1233" i="1"/>
  <c r="AC1233" i="1"/>
  <c r="AD1233" i="1"/>
  <c r="AE1233" i="1"/>
  <c r="AF1233" i="1"/>
  <c r="AG1233" i="1"/>
  <c r="AH1233" i="1"/>
  <c r="AI1233" i="1"/>
  <c r="AJ1233" i="1"/>
  <c r="AK1233" i="1"/>
  <c r="AL1233" i="1"/>
  <c r="AM1233" i="1"/>
  <c r="AN1233" i="1"/>
  <c r="AO1233" i="1"/>
  <c r="AP1233" i="1"/>
  <c r="AQ1233" i="1"/>
  <c r="AR1233" i="1"/>
  <c r="AS1233" i="1"/>
  <c r="AT1233" i="1"/>
  <c r="AU1233" i="1"/>
  <c r="AV1233" i="1"/>
  <c r="AW1233" i="1"/>
  <c r="AX1233" i="1"/>
  <c r="AY1233" i="1"/>
  <c r="AZ1233" i="1"/>
  <c r="BA1233" i="1"/>
  <c r="BB1233" i="1"/>
  <c r="BC1233" i="1"/>
  <c r="BD1233" i="1"/>
  <c r="BE1233" i="1"/>
  <c r="BF1233" i="1"/>
  <c r="H1234" i="1"/>
  <c r="I1234" i="1"/>
  <c r="J1234" i="1"/>
  <c r="K1234" i="1"/>
  <c r="L1234" i="1"/>
  <c r="M1234" i="1"/>
  <c r="N1234" i="1"/>
  <c r="O1234" i="1"/>
  <c r="P1234" i="1"/>
  <c r="Q1234" i="1"/>
  <c r="R1234" i="1"/>
  <c r="S1234" i="1"/>
  <c r="T1234" i="1"/>
  <c r="U1234" i="1"/>
  <c r="V1234" i="1"/>
  <c r="W1234" i="1"/>
  <c r="X1234" i="1"/>
  <c r="Y1234" i="1"/>
  <c r="Z1234" i="1"/>
  <c r="AA1234" i="1"/>
  <c r="AB1234" i="1"/>
  <c r="AC1234" i="1"/>
  <c r="AD1234" i="1"/>
  <c r="AE1234" i="1"/>
  <c r="AF1234" i="1"/>
  <c r="AG1234" i="1"/>
  <c r="AH1234" i="1"/>
  <c r="AI1234" i="1"/>
  <c r="AJ1234" i="1"/>
  <c r="AK1234" i="1"/>
  <c r="AL1234" i="1"/>
  <c r="AM1234" i="1"/>
  <c r="AN1234" i="1"/>
  <c r="AO1234" i="1"/>
  <c r="AP1234" i="1"/>
  <c r="AQ1234" i="1"/>
  <c r="AR1234" i="1"/>
  <c r="AS1234" i="1"/>
  <c r="AT1234" i="1"/>
  <c r="AU1234" i="1"/>
  <c r="AV1234" i="1"/>
  <c r="AW1234" i="1"/>
  <c r="AX1234" i="1"/>
  <c r="AY1234" i="1"/>
  <c r="AZ1234" i="1"/>
  <c r="BA1234" i="1"/>
  <c r="BB1234" i="1"/>
  <c r="BC1234" i="1"/>
  <c r="BD1234" i="1"/>
  <c r="BE1234" i="1"/>
  <c r="BF1234" i="1"/>
  <c r="H1235" i="1"/>
  <c r="I1235" i="1"/>
  <c r="J1235" i="1"/>
  <c r="K1235" i="1"/>
  <c r="L1235" i="1"/>
  <c r="M1235" i="1"/>
  <c r="N1235" i="1"/>
  <c r="O1235" i="1"/>
  <c r="P1235" i="1"/>
  <c r="Q1235" i="1"/>
  <c r="R1235" i="1"/>
  <c r="S1235" i="1"/>
  <c r="T1235" i="1"/>
  <c r="U1235" i="1"/>
  <c r="V1235" i="1"/>
  <c r="W1235" i="1"/>
  <c r="X1235" i="1"/>
  <c r="Y1235" i="1"/>
  <c r="Z1235" i="1"/>
  <c r="AA1235" i="1"/>
  <c r="AB1235" i="1"/>
  <c r="AC1235" i="1"/>
  <c r="AD1235" i="1"/>
  <c r="AE1235" i="1"/>
  <c r="AF1235" i="1"/>
  <c r="AG1235" i="1"/>
  <c r="AH1235" i="1"/>
  <c r="AI1235" i="1"/>
  <c r="AJ1235" i="1"/>
  <c r="AK1235" i="1"/>
  <c r="AL1235" i="1"/>
  <c r="AM1235" i="1"/>
  <c r="AN1235" i="1"/>
  <c r="AO1235" i="1"/>
  <c r="AP1235" i="1"/>
  <c r="AQ1235" i="1"/>
  <c r="AR1235" i="1"/>
  <c r="AS1235" i="1"/>
  <c r="AT1235" i="1"/>
  <c r="AU1235" i="1"/>
  <c r="AV1235" i="1"/>
  <c r="AW1235" i="1"/>
  <c r="AX1235" i="1"/>
  <c r="AY1235" i="1"/>
  <c r="AZ1235" i="1"/>
  <c r="BA1235" i="1"/>
  <c r="BB1235" i="1"/>
  <c r="BC1235" i="1"/>
  <c r="BD1235" i="1"/>
  <c r="BE1235" i="1"/>
  <c r="BF1235" i="1"/>
  <c r="H1236" i="1"/>
  <c r="I1236" i="1"/>
  <c r="J1236" i="1"/>
  <c r="K1236" i="1"/>
  <c r="L1236" i="1"/>
  <c r="M1236" i="1"/>
  <c r="N1236" i="1"/>
  <c r="O1236" i="1"/>
  <c r="P1236" i="1"/>
  <c r="Q1236" i="1"/>
  <c r="R1236" i="1"/>
  <c r="S1236" i="1"/>
  <c r="T1236" i="1"/>
  <c r="U1236" i="1"/>
  <c r="V1236" i="1"/>
  <c r="W1236" i="1"/>
  <c r="X1236" i="1"/>
  <c r="Y1236" i="1"/>
  <c r="Z1236" i="1"/>
  <c r="AA1236" i="1"/>
  <c r="AB1236" i="1"/>
  <c r="AC1236" i="1"/>
  <c r="AD1236" i="1"/>
  <c r="AE1236" i="1"/>
  <c r="AF1236" i="1"/>
  <c r="AG1236" i="1"/>
  <c r="AH1236" i="1"/>
  <c r="AI1236" i="1"/>
  <c r="AJ1236" i="1"/>
  <c r="AK1236" i="1"/>
  <c r="AL1236" i="1"/>
  <c r="AM1236" i="1"/>
  <c r="AN1236" i="1"/>
  <c r="AO1236" i="1"/>
  <c r="AP1236" i="1"/>
  <c r="AQ1236" i="1"/>
  <c r="AR1236" i="1"/>
  <c r="AS1236" i="1"/>
  <c r="AT1236" i="1"/>
  <c r="AU1236" i="1"/>
  <c r="AV1236" i="1"/>
  <c r="AW1236" i="1"/>
  <c r="AX1236" i="1"/>
  <c r="AY1236" i="1"/>
  <c r="AZ1236" i="1"/>
  <c r="BA1236" i="1"/>
  <c r="BB1236" i="1"/>
  <c r="BC1236" i="1"/>
  <c r="BD1236" i="1"/>
  <c r="BE1236" i="1"/>
  <c r="BF1236" i="1"/>
  <c r="H1237" i="1"/>
  <c r="I1237" i="1"/>
  <c r="J1237" i="1"/>
  <c r="K1237" i="1"/>
  <c r="L1237" i="1"/>
  <c r="M1237" i="1"/>
  <c r="N1237" i="1"/>
  <c r="O1237" i="1"/>
  <c r="P1237" i="1"/>
  <c r="Q1237" i="1"/>
  <c r="R1237" i="1"/>
  <c r="S1237" i="1"/>
  <c r="T1237" i="1"/>
  <c r="U1237" i="1"/>
  <c r="V1237" i="1"/>
  <c r="W1237" i="1"/>
  <c r="X1237" i="1"/>
  <c r="Y1237" i="1"/>
  <c r="Z1237" i="1"/>
  <c r="AA1237" i="1"/>
  <c r="AB1237" i="1"/>
  <c r="AC1237" i="1"/>
  <c r="AD1237" i="1"/>
  <c r="AE1237" i="1"/>
  <c r="AF1237" i="1"/>
  <c r="AG1237" i="1"/>
  <c r="AH1237" i="1"/>
  <c r="AI1237" i="1"/>
  <c r="AJ1237" i="1"/>
  <c r="AK1237" i="1"/>
  <c r="AL1237" i="1"/>
  <c r="AM1237" i="1"/>
  <c r="AN1237" i="1"/>
  <c r="AO1237" i="1"/>
  <c r="AP1237" i="1"/>
  <c r="AQ1237" i="1"/>
  <c r="AR1237" i="1"/>
  <c r="AS1237" i="1"/>
  <c r="AT1237" i="1"/>
  <c r="AU1237" i="1"/>
  <c r="AV1237" i="1"/>
  <c r="AW1237" i="1"/>
  <c r="AX1237" i="1"/>
  <c r="AY1237" i="1"/>
  <c r="AZ1237" i="1"/>
  <c r="BA1237" i="1"/>
  <c r="BB1237" i="1"/>
  <c r="BC1237" i="1"/>
  <c r="BD1237" i="1"/>
  <c r="BE1237" i="1"/>
  <c r="BF1237" i="1"/>
  <c r="H1238" i="1"/>
  <c r="I1238" i="1"/>
  <c r="J1238" i="1"/>
  <c r="K1238" i="1"/>
  <c r="L1238" i="1"/>
  <c r="M1238" i="1"/>
  <c r="N1238" i="1"/>
  <c r="O1238" i="1"/>
  <c r="P1238" i="1"/>
  <c r="Q1238" i="1"/>
  <c r="R1238" i="1"/>
  <c r="S1238" i="1"/>
  <c r="T1238" i="1"/>
  <c r="U1238" i="1"/>
  <c r="V1238" i="1"/>
  <c r="W1238" i="1"/>
  <c r="X1238" i="1"/>
  <c r="Y1238" i="1"/>
  <c r="Z1238" i="1"/>
  <c r="AA1238" i="1"/>
  <c r="AB1238" i="1"/>
  <c r="AC1238" i="1"/>
  <c r="AD1238" i="1"/>
  <c r="AE1238" i="1"/>
  <c r="AF1238" i="1"/>
  <c r="AG1238" i="1"/>
  <c r="AH1238" i="1"/>
  <c r="AI1238" i="1"/>
  <c r="AJ1238" i="1"/>
  <c r="AK1238" i="1"/>
  <c r="AL1238" i="1"/>
  <c r="AM1238" i="1"/>
  <c r="AN1238" i="1"/>
  <c r="AO1238" i="1"/>
  <c r="AP1238" i="1"/>
  <c r="AQ1238" i="1"/>
  <c r="AR1238" i="1"/>
  <c r="AS1238" i="1"/>
  <c r="AT1238" i="1"/>
  <c r="AU1238" i="1"/>
  <c r="AV1238" i="1"/>
  <c r="AW1238" i="1"/>
  <c r="AX1238" i="1"/>
  <c r="AY1238" i="1"/>
  <c r="AZ1238" i="1"/>
  <c r="BA1238" i="1"/>
  <c r="BB1238" i="1"/>
  <c r="BC1238" i="1"/>
  <c r="BD1238" i="1"/>
  <c r="BE1238" i="1"/>
  <c r="BF1238" i="1"/>
  <c r="H1239" i="1"/>
  <c r="I1239" i="1"/>
  <c r="J1239" i="1"/>
  <c r="K1239" i="1"/>
  <c r="L1239" i="1"/>
  <c r="M1239" i="1"/>
  <c r="N1239" i="1"/>
  <c r="O1239" i="1"/>
  <c r="P1239" i="1"/>
  <c r="Q1239" i="1"/>
  <c r="R1239" i="1"/>
  <c r="S1239" i="1"/>
  <c r="T1239" i="1"/>
  <c r="U1239" i="1"/>
  <c r="V1239" i="1"/>
  <c r="W1239" i="1"/>
  <c r="X1239" i="1"/>
  <c r="Y1239" i="1"/>
  <c r="Z1239" i="1"/>
  <c r="AA1239" i="1"/>
  <c r="AB1239" i="1"/>
  <c r="AC1239" i="1"/>
  <c r="AD1239" i="1"/>
  <c r="AE1239" i="1"/>
  <c r="AF1239" i="1"/>
  <c r="AG1239" i="1"/>
  <c r="AH1239" i="1"/>
  <c r="AI1239" i="1"/>
  <c r="AJ1239" i="1"/>
  <c r="AK1239" i="1"/>
  <c r="AL1239" i="1"/>
  <c r="AM1239" i="1"/>
  <c r="AN1239" i="1"/>
  <c r="AO1239" i="1"/>
  <c r="AP1239" i="1"/>
  <c r="AQ1239" i="1"/>
  <c r="AR1239" i="1"/>
  <c r="AS1239" i="1"/>
  <c r="AT1239" i="1"/>
  <c r="AU1239" i="1"/>
  <c r="AV1239" i="1"/>
  <c r="AW1239" i="1"/>
  <c r="AX1239" i="1"/>
  <c r="AY1239" i="1"/>
  <c r="AZ1239" i="1"/>
  <c r="BA1239" i="1"/>
  <c r="BB1239" i="1"/>
  <c r="BC1239" i="1"/>
  <c r="BD1239" i="1"/>
  <c r="BE1239" i="1"/>
  <c r="BF1239" i="1"/>
  <c r="H1240" i="1"/>
  <c r="I1240" i="1"/>
  <c r="J1240" i="1"/>
  <c r="K1240" i="1"/>
  <c r="L1240" i="1"/>
  <c r="M1240" i="1"/>
  <c r="N1240" i="1"/>
  <c r="O1240" i="1"/>
  <c r="P1240" i="1"/>
  <c r="Q1240" i="1"/>
  <c r="R1240" i="1"/>
  <c r="S1240" i="1"/>
  <c r="T1240" i="1"/>
  <c r="U1240" i="1"/>
  <c r="V1240" i="1"/>
  <c r="W1240" i="1"/>
  <c r="X1240" i="1"/>
  <c r="Y1240" i="1"/>
  <c r="Z1240" i="1"/>
  <c r="AA1240" i="1"/>
  <c r="AB1240" i="1"/>
  <c r="AC1240" i="1"/>
  <c r="AD1240" i="1"/>
  <c r="AE1240" i="1"/>
  <c r="AF1240" i="1"/>
  <c r="AG1240" i="1"/>
  <c r="AH1240" i="1"/>
  <c r="AI1240" i="1"/>
  <c r="AJ1240" i="1"/>
  <c r="AK1240" i="1"/>
  <c r="AL1240" i="1"/>
  <c r="AM1240" i="1"/>
  <c r="AN1240" i="1"/>
  <c r="AO1240" i="1"/>
  <c r="AP1240" i="1"/>
  <c r="AQ1240" i="1"/>
  <c r="AR1240" i="1"/>
  <c r="AS1240" i="1"/>
  <c r="AT1240" i="1"/>
  <c r="AU1240" i="1"/>
  <c r="AV1240" i="1"/>
  <c r="AW1240" i="1"/>
  <c r="AX1240" i="1"/>
  <c r="AY1240" i="1"/>
  <c r="AZ1240" i="1"/>
  <c r="BA1240" i="1"/>
  <c r="BB1240" i="1"/>
  <c r="BC1240" i="1"/>
  <c r="BD1240" i="1"/>
  <c r="BE1240" i="1"/>
  <c r="BF1240" i="1"/>
  <c r="H1241" i="1"/>
  <c r="I1241" i="1"/>
  <c r="J1241" i="1"/>
  <c r="K1241" i="1"/>
  <c r="L1241" i="1"/>
  <c r="M1241" i="1"/>
  <c r="N1241" i="1"/>
  <c r="O1241" i="1"/>
  <c r="P1241" i="1"/>
  <c r="Q1241" i="1"/>
  <c r="R1241" i="1"/>
  <c r="S1241" i="1"/>
  <c r="T1241" i="1"/>
  <c r="U1241" i="1"/>
  <c r="V1241" i="1"/>
  <c r="W1241" i="1"/>
  <c r="X1241" i="1"/>
  <c r="Y1241" i="1"/>
  <c r="Z1241" i="1"/>
  <c r="AA1241" i="1"/>
  <c r="AB1241" i="1"/>
  <c r="AC1241" i="1"/>
  <c r="AD1241" i="1"/>
  <c r="AE1241" i="1"/>
  <c r="AF1241" i="1"/>
  <c r="AG1241" i="1"/>
  <c r="AH1241" i="1"/>
  <c r="AI1241" i="1"/>
  <c r="AJ1241" i="1"/>
  <c r="AK1241" i="1"/>
  <c r="AL1241" i="1"/>
  <c r="AM1241" i="1"/>
  <c r="AN1241" i="1"/>
  <c r="AO1241" i="1"/>
  <c r="AP1241" i="1"/>
  <c r="AQ1241" i="1"/>
  <c r="AR1241" i="1"/>
  <c r="AS1241" i="1"/>
  <c r="AT1241" i="1"/>
  <c r="AU1241" i="1"/>
  <c r="AV1241" i="1"/>
  <c r="AW1241" i="1"/>
  <c r="AX1241" i="1"/>
  <c r="AY1241" i="1"/>
  <c r="AZ1241" i="1"/>
  <c r="BA1241" i="1"/>
  <c r="BB1241" i="1"/>
  <c r="BC1241" i="1"/>
  <c r="BD1241" i="1"/>
  <c r="BE1241" i="1"/>
  <c r="BF1241" i="1"/>
  <c r="H1242" i="1"/>
  <c r="I1242" i="1"/>
  <c r="J1242" i="1"/>
  <c r="K1242" i="1"/>
  <c r="L1242" i="1"/>
  <c r="M1242" i="1"/>
  <c r="N1242" i="1"/>
  <c r="O1242" i="1"/>
  <c r="P1242" i="1"/>
  <c r="Q1242" i="1"/>
  <c r="R1242" i="1"/>
  <c r="S1242" i="1"/>
  <c r="T1242" i="1"/>
  <c r="U1242" i="1"/>
  <c r="V1242" i="1"/>
  <c r="W1242" i="1"/>
  <c r="X1242" i="1"/>
  <c r="Y1242" i="1"/>
  <c r="Z1242" i="1"/>
  <c r="AA1242" i="1"/>
  <c r="AB1242" i="1"/>
  <c r="AC1242" i="1"/>
  <c r="AD1242" i="1"/>
  <c r="AE1242" i="1"/>
  <c r="AF1242" i="1"/>
  <c r="AG1242" i="1"/>
  <c r="AH1242" i="1"/>
  <c r="AI1242" i="1"/>
  <c r="AJ1242" i="1"/>
  <c r="AK1242" i="1"/>
  <c r="AL1242" i="1"/>
  <c r="AM1242" i="1"/>
  <c r="AN1242" i="1"/>
  <c r="AO1242" i="1"/>
  <c r="AP1242" i="1"/>
  <c r="AQ1242" i="1"/>
  <c r="AR1242" i="1"/>
  <c r="AS1242" i="1"/>
  <c r="AT1242" i="1"/>
  <c r="AU1242" i="1"/>
  <c r="AV1242" i="1"/>
  <c r="AW1242" i="1"/>
  <c r="AX1242" i="1"/>
  <c r="AY1242" i="1"/>
  <c r="AZ1242" i="1"/>
  <c r="BA1242" i="1"/>
  <c r="BB1242" i="1"/>
  <c r="BC1242" i="1"/>
  <c r="BD1242" i="1"/>
  <c r="BE1242" i="1"/>
  <c r="BF1242" i="1"/>
  <c r="H1243" i="1"/>
  <c r="I1243" i="1"/>
  <c r="J1243" i="1"/>
  <c r="K1243" i="1"/>
  <c r="L1243" i="1"/>
  <c r="M1243" i="1"/>
  <c r="N1243" i="1"/>
  <c r="O1243" i="1"/>
  <c r="P1243" i="1"/>
  <c r="Q1243" i="1"/>
  <c r="R1243" i="1"/>
  <c r="S1243" i="1"/>
  <c r="T1243" i="1"/>
  <c r="U1243" i="1"/>
  <c r="V1243" i="1"/>
  <c r="W1243" i="1"/>
  <c r="X1243" i="1"/>
  <c r="Y1243" i="1"/>
  <c r="Z1243" i="1"/>
  <c r="AA1243" i="1"/>
  <c r="AB1243" i="1"/>
  <c r="AC1243" i="1"/>
  <c r="AD1243" i="1"/>
  <c r="AE1243" i="1"/>
  <c r="AF1243" i="1"/>
  <c r="AG1243" i="1"/>
  <c r="AH1243" i="1"/>
  <c r="AI1243" i="1"/>
  <c r="AJ1243" i="1"/>
  <c r="AK1243" i="1"/>
  <c r="AL1243" i="1"/>
  <c r="AM1243" i="1"/>
  <c r="AN1243" i="1"/>
  <c r="AO1243" i="1"/>
  <c r="AP1243" i="1"/>
  <c r="AQ1243" i="1"/>
  <c r="AR1243" i="1"/>
  <c r="AS1243" i="1"/>
  <c r="AT1243" i="1"/>
  <c r="AU1243" i="1"/>
  <c r="AV1243" i="1"/>
  <c r="AW1243" i="1"/>
  <c r="AX1243" i="1"/>
  <c r="AY1243" i="1"/>
  <c r="AZ1243" i="1"/>
  <c r="BA1243" i="1"/>
  <c r="BB1243" i="1"/>
  <c r="BC1243" i="1"/>
  <c r="BD1243" i="1"/>
  <c r="BE1243" i="1"/>
  <c r="BF1243" i="1"/>
  <c r="H1244" i="1"/>
  <c r="I1244" i="1"/>
  <c r="J1244" i="1"/>
  <c r="K1244" i="1"/>
  <c r="L1244" i="1"/>
  <c r="M1244" i="1"/>
  <c r="N1244" i="1"/>
  <c r="O1244" i="1"/>
  <c r="P1244" i="1"/>
  <c r="Q1244" i="1"/>
  <c r="R1244" i="1"/>
  <c r="S1244" i="1"/>
  <c r="T1244" i="1"/>
  <c r="U1244" i="1"/>
  <c r="V1244" i="1"/>
  <c r="W1244" i="1"/>
  <c r="X1244" i="1"/>
  <c r="Y1244" i="1"/>
  <c r="Z1244" i="1"/>
  <c r="AA1244" i="1"/>
  <c r="AB1244" i="1"/>
  <c r="AC1244" i="1"/>
  <c r="AD1244" i="1"/>
  <c r="AE1244" i="1"/>
  <c r="AF1244" i="1"/>
  <c r="AG1244" i="1"/>
  <c r="AH1244" i="1"/>
  <c r="AI1244" i="1"/>
  <c r="AJ1244" i="1"/>
  <c r="AK1244" i="1"/>
  <c r="AL1244" i="1"/>
  <c r="AM1244" i="1"/>
  <c r="AN1244" i="1"/>
  <c r="AO1244" i="1"/>
  <c r="AP1244" i="1"/>
  <c r="AQ1244" i="1"/>
  <c r="AR1244" i="1"/>
  <c r="AS1244" i="1"/>
  <c r="AT1244" i="1"/>
  <c r="AU1244" i="1"/>
  <c r="AV1244" i="1"/>
  <c r="AW1244" i="1"/>
  <c r="AX1244" i="1"/>
  <c r="AY1244" i="1"/>
  <c r="AZ1244" i="1"/>
  <c r="BA1244" i="1"/>
  <c r="BB1244" i="1"/>
  <c r="BC1244" i="1"/>
  <c r="BD1244" i="1"/>
  <c r="BE1244" i="1"/>
  <c r="BF1244" i="1"/>
  <c r="H1245" i="1"/>
  <c r="I1245" i="1"/>
  <c r="J1245" i="1"/>
  <c r="K1245" i="1"/>
  <c r="L1245" i="1"/>
  <c r="M1245" i="1"/>
  <c r="N1245" i="1"/>
  <c r="O1245" i="1"/>
  <c r="P1245" i="1"/>
  <c r="Q1245" i="1"/>
  <c r="R1245" i="1"/>
  <c r="S1245" i="1"/>
  <c r="T1245" i="1"/>
  <c r="U1245" i="1"/>
  <c r="V1245" i="1"/>
  <c r="W1245" i="1"/>
  <c r="X1245" i="1"/>
  <c r="Y1245" i="1"/>
  <c r="Z1245" i="1"/>
  <c r="AA1245" i="1"/>
  <c r="AB1245" i="1"/>
  <c r="AC1245" i="1"/>
  <c r="AD1245" i="1"/>
  <c r="AE1245" i="1"/>
  <c r="AF1245" i="1"/>
  <c r="AG1245" i="1"/>
  <c r="AH1245" i="1"/>
  <c r="AI1245" i="1"/>
  <c r="AJ1245" i="1"/>
  <c r="AK1245" i="1"/>
  <c r="AL1245" i="1"/>
  <c r="AM1245" i="1"/>
  <c r="AN1245" i="1"/>
  <c r="AO1245" i="1"/>
  <c r="AP1245" i="1"/>
  <c r="AQ1245" i="1"/>
  <c r="AR1245" i="1"/>
  <c r="AS1245" i="1"/>
  <c r="AT1245" i="1"/>
  <c r="AU1245" i="1"/>
  <c r="AV1245" i="1"/>
  <c r="AW1245" i="1"/>
  <c r="AX1245" i="1"/>
  <c r="AY1245" i="1"/>
  <c r="AZ1245" i="1"/>
  <c r="BA1245" i="1"/>
  <c r="BB1245" i="1"/>
  <c r="BC1245" i="1"/>
  <c r="BD1245" i="1"/>
  <c r="BE1245" i="1"/>
  <c r="BF1245" i="1"/>
  <c r="H1246" i="1"/>
  <c r="I1246" i="1"/>
  <c r="J1246" i="1"/>
  <c r="K1246" i="1"/>
  <c r="L1246" i="1"/>
  <c r="M1246" i="1"/>
  <c r="N1246" i="1"/>
  <c r="O1246" i="1"/>
  <c r="P1246" i="1"/>
  <c r="Q1246" i="1"/>
  <c r="R1246" i="1"/>
  <c r="S1246" i="1"/>
  <c r="T1246" i="1"/>
  <c r="U1246" i="1"/>
  <c r="V1246" i="1"/>
  <c r="W1246" i="1"/>
  <c r="X1246" i="1"/>
  <c r="Y1246" i="1"/>
  <c r="Z1246" i="1"/>
  <c r="AA1246" i="1"/>
  <c r="AB1246" i="1"/>
  <c r="AC1246" i="1"/>
  <c r="AD1246" i="1"/>
  <c r="AE1246" i="1"/>
  <c r="AF1246" i="1"/>
  <c r="AG1246" i="1"/>
  <c r="AH1246" i="1"/>
  <c r="AI1246" i="1"/>
  <c r="AJ1246" i="1"/>
  <c r="AK1246" i="1"/>
  <c r="AL1246" i="1"/>
  <c r="AM1246" i="1"/>
  <c r="AN1246" i="1"/>
  <c r="AO1246" i="1"/>
  <c r="AP1246" i="1"/>
  <c r="AQ1246" i="1"/>
  <c r="AR1246" i="1"/>
  <c r="AS1246" i="1"/>
  <c r="AT1246" i="1"/>
  <c r="AU1246" i="1"/>
  <c r="AV1246" i="1"/>
  <c r="AW1246" i="1"/>
  <c r="AX1246" i="1"/>
  <c r="AY1246" i="1"/>
  <c r="AZ1246" i="1"/>
  <c r="BA1246" i="1"/>
  <c r="BB1246" i="1"/>
  <c r="BC1246" i="1"/>
  <c r="BD1246" i="1"/>
  <c r="BE1246" i="1"/>
  <c r="BF1246" i="1"/>
  <c r="H1247" i="1"/>
  <c r="I1247" i="1"/>
  <c r="J1247" i="1"/>
  <c r="K1247" i="1"/>
  <c r="L1247" i="1"/>
  <c r="M1247" i="1"/>
  <c r="N1247" i="1"/>
  <c r="O1247" i="1"/>
  <c r="P1247" i="1"/>
  <c r="Q1247" i="1"/>
  <c r="R1247" i="1"/>
  <c r="S1247" i="1"/>
  <c r="T1247" i="1"/>
  <c r="U1247" i="1"/>
  <c r="V1247" i="1"/>
  <c r="W1247" i="1"/>
  <c r="X1247" i="1"/>
  <c r="Y1247" i="1"/>
  <c r="Z1247" i="1"/>
  <c r="AA1247" i="1"/>
  <c r="AB1247" i="1"/>
  <c r="AC1247" i="1"/>
  <c r="AD1247" i="1"/>
  <c r="AE1247" i="1"/>
  <c r="AF1247" i="1"/>
  <c r="AG1247" i="1"/>
  <c r="AH1247" i="1"/>
  <c r="AI1247" i="1"/>
  <c r="AJ1247" i="1"/>
  <c r="AK1247" i="1"/>
  <c r="AL1247" i="1"/>
  <c r="AM1247" i="1"/>
  <c r="AN1247" i="1"/>
  <c r="AO1247" i="1"/>
  <c r="AP1247" i="1"/>
  <c r="AQ1247" i="1"/>
  <c r="AR1247" i="1"/>
  <c r="AS1247" i="1"/>
  <c r="AT1247" i="1"/>
  <c r="AU1247" i="1"/>
  <c r="AV1247" i="1"/>
  <c r="AW1247" i="1"/>
  <c r="AX1247" i="1"/>
  <c r="AY1247" i="1"/>
  <c r="AZ1247" i="1"/>
  <c r="BA1247" i="1"/>
  <c r="BB1247" i="1"/>
  <c r="BC1247" i="1"/>
  <c r="BD1247" i="1"/>
  <c r="BE1247" i="1"/>
  <c r="BF1247" i="1"/>
  <c r="H1248" i="1"/>
  <c r="I1248" i="1"/>
  <c r="J1248" i="1"/>
  <c r="K1248" i="1"/>
  <c r="L1248" i="1"/>
  <c r="M1248" i="1"/>
  <c r="N1248" i="1"/>
  <c r="O1248" i="1"/>
  <c r="P1248" i="1"/>
  <c r="Q1248" i="1"/>
  <c r="R1248" i="1"/>
  <c r="S1248" i="1"/>
  <c r="T1248" i="1"/>
  <c r="U1248" i="1"/>
  <c r="V1248" i="1"/>
  <c r="W1248" i="1"/>
  <c r="X1248" i="1"/>
  <c r="Y1248" i="1"/>
  <c r="Z1248" i="1"/>
  <c r="AA1248" i="1"/>
  <c r="AB1248" i="1"/>
  <c r="AC1248" i="1"/>
  <c r="AD1248" i="1"/>
  <c r="AE1248" i="1"/>
  <c r="AF1248" i="1"/>
  <c r="AG1248" i="1"/>
  <c r="AH1248" i="1"/>
  <c r="AI1248" i="1"/>
  <c r="AJ1248" i="1"/>
  <c r="AK1248" i="1"/>
  <c r="AL1248" i="1"/>
  <c r="AM1248" i="1"/>
  <c r="AN1248" i="1"/>
  <c r="AO1248" i="1"/>
  <c r="AP1248" i="1"/>
  <c r="AQ1248" i="1"/>
  <c r="AR1248" i="1"/>
  <c r="AS1248" i="1"/>
  <c r="AT1248" i="1"/>
  <c r="AU1248" i="1"/>
  <c r="AV1248" i="1"/>
  <c r="AW1248" i="1"/>
  <c r="AX1248" i="1"/>
  <c r="AY1248" i="1"/>
  <c r="AZ1248" i="1"/>
  <c r="BA1248" i="1"/>
  <c r="BB1248" i="1"/>
  <c r="BC1248" i="1"/>
  <c r="BD1248" i="1"/>
  <c r="BE1248" i="1"/>
  <c r="BF1248" i="1"/>
  <c r="H1249" i="1"/>
  <c r="I1249" i="1"/>
  <c r="J1249" i="1"/>
  <c r="K1249" i="1"/>
  <c r="L1249" i="1"/>
  <c r="M1249" i="1"/>
  <c r="N1249" i="1"/>
  <c r="O1249" i="1"/>
  <c r="P1249" i="1"/>
  <c r="Q1249" i="1"/>
  <c r="R1249" i="1"/>
  <c r="S1249" i="1"/>
  <c r="T1249" i="1"/>
  <c r="U1249" i="1"/>
  <c r="V1249" i="1"/>
  <c r="W1249" i="1"/>
  <c r="X1249" i="1"/>
  <c r="Y1249" i="1"/>
  <c r="Z1249" i="1"/>
  <c r="AA1249" i="1"/>
  <c r="AB1249" i="1"/>
  <c r="AC1249" i="1"/>
  <c r="AD1249" i="1"/>
  <c r="AE1249" i="1"/>
  <c r="AF1249" i="1"/>
  <c r="AG1249" i="1"/>
  <c r="AH1249" i="1"/>
  <c r="AI1249" i="1"/>
  <c r="AJ1249" i="1"/>
  <c r="AK1249" i="1"/>
  <c r="AL1249" i="1"/>
  <c r="AM1249" i="1"/>
  <c r="AN1249" i="1"/>
  <c r="AO1249" i="1"/>
  <c r="AP1249" i="1"/>
  <c r="AQ1249" i="1"/>
  <c r="AR1249" i="1"/>
  <c r="AS1249" i="1"/>
  <c r="AT1249" i="1"/>
  <c r="AU1249" i="1"/>
  <c r="AV1249" i="1"/>
  <c r="AW1249" i="1"/>
  <c r="AX1249" i="1"/>
  <c r="AY1249" i="1"/>
  <c r="AZ1249" i="1"/>
  <c r="BA1249" i="1"/>
  <c r="BB1249" i="1"/>
  <c r="BC1249" i="1"/>
  <c r="BD1249" i="1"/>
  <c r="BE1249" i="1"/>
  <c r="BF1249" i="1"/>
  <c r="H1250" i="1"/>
  <c r="I1250" i="1"/>
  <c r="J1250" i="1"/>
  <c r="K1250" i="1"/>
  <c r="L1250" i="1"/>
  <c r="M1250" i="1"/>
  <c r="N1250" i="1"/>
  <c r="O1250" i="1"/>
  <c r="P1250" i="1"/>
  <c r="Q1250" i="1"/>
  <c r="R1250" i="1"/>
  <c r="S1250" i="1"/>
  <c r="T1250" i="1"/>
  <c r="U1250" i="1"/>
  <c r="V1250" i="1"/>
  <c r="W1250" i="1"/>
  <c r="X1250" i="1"/>
  <c r="Y1250" i="1"/>
  <c r="Z1250" i="1"/>
  <c r="AA1250" i="1"/>
  <c r="AB1250" i="1"/>
  <c r="AC1250" i="1"/>
  <c r="AD1250" i="1"/>
  <c r="AE1250" i="1"/>
  <c r="AF1250" i="1"/>
  <c r="AG1250" i="1"/>
  <c r="AH1250" i="1"/>
  <c r="AI1250" i="1"/>
  <c r="AJ1250" i="1"/>
  <c r="AK1250" i="1"/>
  <c r="AL1250" i="1"/>
  <c r="AM1250" i="1"/>
  <c r="AN1250" i="1"/>
  <c r="AO1250" i="1"/>
  <c r="AP1250" i="1"/>
  <c r="AQ1250" i="1"/>
  <c r="AR1250" i="1"/>
  <c r="AS1250" i="1"/>
  <c r="AT1250" i="1"/>
  <c r="AU1250" i="1"/>
  <c r="AV1250" i="1"/>
  <c r="AW1250" i="1"/>
  <c r="AX1250" i="1"/>
  <c r="AY1250" i="1"/>
  <c r="AZ1250" i="1"/>
  <c r="BA1250" i="1"/>
  <c r="BB1250" i="1"/>
  <c r="BC1250" i="1"/>
  <c r="BD1250" i="1"/>
  <c r="BE1250" i="1"/>
  <c r="BF1250" i="1"/>
  <c r="H1251" i="1"/>
  <c r="I1251" i="1"/>
  <c r="J1251" i="1"/>
  <c r="K1251" i="1"/>
  <c r="L1251" i="1"/>
  <c r="M1251" i="1"/>
  <c r="N1251" i="1"/>
  <c r="O1251" i="1"/>
  <c r="P1251" i="1"/>
  <c r="Q1251" i="1"/>
  <c r="R1251" i="1"/>
  <c r="S1251" i="1"/>
  <c r="T1251" i="1"/>
  <c r="U1251" i="1"/>
  <c r="V1251" i="1"/>
  <c r="W1251" i="1"/>
  <c r="X1251" i="1"/>
  <c r="Y1251" i="1"/>
  <c r="Z1251" i="1"/>
  <c r="AA1251" i="1"/>
  <c r="AB1251" i="1"/>
  <c r="AC1251" i="1"/>
  <c r="AD1251" i="1"/>
  <c r="AE1251" i="1"/>
  <c r="AF1251" i="1"/>
  <c r="AG1251" i="1"/>
  <c r="AH1251" i="1"/>
  <c r="AI1251" i="1"/>
  <c r="AJ1251" i="1"/>
  <c r="AK1251" i="1"/>
  <c r="AL1251" i="1"/>
  <c r="AM1251" i="1"/>
  <c r="AN1251" i="1"/>
  <c r="AO1251" i="1"/>
  <c r="AP1251" i="1"/>
  <c r="AQ1251" i="1"/>
  <c r="AR1251" i="1"/>
  <c r="AS1251" i="1"/>
  <c r="AT1251" i="1"/>
  <c r="AU1251" i="1"/>
  <c r="AV1251" i="1"/>
  <c r="AW1251" i="1"/>
  <c r="AX1251" i="1"/>
  <c r="AY1251" i="1"/>
  <c r="AZ1251" i="1"/>
  <c r="BA1251" i="1"/>
  <c r="BB1251" i="1"/>
  <c r="BC1251" i="1"/>
  <c r="BD1251" i="1"/>
  <c r="BE1251" i="1"/>
  <c r="BF1251" i="1"/>
  <c r="H1252" i="1"/>
  <c r="I1252" i="1"/>
  <c r="J1252" i="1"/>
  <c r="K1252" i="1"/>
  <c r="L1252" i="1"/>
  <c r="M1252" i="1"/>
  <c r="N1252" i="1"/>
  <c r="O1252" i="1"/>
  <c r="P1252" i="1"/>
  <c r="Q1252" i="1"/>
  <c r="R1252" i="1"/>
  <c r="S1252" i="1"/>
  <c r="T1252" i="1"/>
  <c r="U1252" i="1"/>
  <c r="V1252" i="1"/>
  <c r="W1252" i="1"/>
  <c r="X1252" i="1"/>
  <c r="Y1252" i="1"/>
  <c r="Z1252" i="1"/>
  <c r="AA1252" i="1"/>
  <c r="AB1252" i="1"/>
  <c r="AC1252" i="1"/>
  <c r="AD1252" i="1"/>
  <c r="AE1252" i="1"/>
  <c r="AF1252" i="1"/>
  <c r="AG1252" i="1"/>
  <c r="AH1252" i="1"/>
  <c r="AI1252" i="1"/>
  <c r="AJ1252" i="1"/>
  <c r="AK1252" i="1"/>
  <c r="AL1252" i="1"/>
  <c r="AM1252" i="1"/>
  <c r="AN1252" i="1"/>
  <c r="AO1252" i="1"/>
  <c r="AP1252" i="1"/>
  <c r="AQ1252" i="1"/>
  <c r="AR1252" i="1"/>
  <c r="AS1252" i="1"/>
  <c r="AT1252" i="1"/>
  <c r="AU1252" i="1"/>
  <c r="AV1252" i="1"/>
  <c r="AW1252" i="1"/>
  <c r="AX1252" i="1"/>
  <c r="AY1252" i="1"/>
  <c r="AZ1252" i="1"/>
  <c r="BA1252" i="1"/>
  <c r="BB1252" i="1"/>
  <c r="BC1252" i="1"/>
  <c r="BD1252" i="1"/>
  <c r="BE1252" i="1"/>
  <c r="BF1252" i="1"/>
  <c r="H1253" i="1"/>
  <c r="I1253" i="1"/>
  <c r="J1253" i="1"/>
  <c r="K1253" i="1"/>
  <c r="L1253" i="1"/>
  <c r="M1253" i="1"/>
  <c r="N1253" i="1"/>
  <c r="O1253" i="1"/>
  <c r="P1253" i="1"/>
  <c r="Q1253" i="1"/>
  <c r="R1253" i="1"/>
  <c r="S1253" i="1"/>
  <c r="T1253" i="1"/>
  <c r="U1253" i="1"/>
  <c r="V1253" i="1"/>
  <c r="W1253" i="1"/>
  <c r="X1253" i="1"/>
  <c r="Y1253" i="1"/>
  <c r="Z1253" i="1"/>
  <c r="AA1253" i="1"/>
  <c r="AB1253" i="1"/>
  <c r="AC1253" i="1"/>
  <c r="AD1253" i="1"/>
  <c r="AE1253" i="1"/>
  <c r="AF1253" i="1"/>
  <c r="AG1253" i="1"/>
  <c r="AH1253" i="1"/>
  <c r="AI1253" i="1"/>
  <c r="AJ1253" i="1"/>
  <c r="AK1253" i="1"/>
  <c r="AL1253" i="1"/>
  <c r="AM1253" i="1"/>
  <c r="AN1253" i="1"/>
  <c r="AO1253" i="1"/>
  <c r="AP1253" i="1"/>
  <c r="AQ1253" i="1"/>
  <c r="AR1253" i="1"/>
  <c r="AS1253" i="1"/>
  <c r="AT1253" i="1"/>
  <c r="AU1253" i="1"/>
  <c r="AV1253" i="1"/>
  <c r="AW1253" i="1"/>
  <c r="AX1253" i="1"/>
  <c r="AY1253" i="1"/>
  <c r="AZ1253" i="1"/>
  <c r="BA1253" i="1"/>
  <c r="BB1253" i="1"/>
  <c r="BC1253" i="1"/>
  <c r="BD1253" i="1"/>
  <c r="BE1253" i="1"/>
  <c r="BF1253" i="1"/>
  <c r="H1254" i="1"/>
  <c r="I1254" i="1"/>
  <c r="J1254" i="1"/>
  <c r="K1254" i="1"/>
  <c r="L1254" i="1"/>
  <c r="M1254" i="1"/>
  <c r="N1254" i="1"/>
  <c r="O1254" i="1"/>
  <c r="P1254" i="1"/>
  <c r="Q1254" i="1"/>
  <c r="R1254" i="1"/>
  <c r="S1254" i="1"/>
  <c r="T1254" i="1"/>
  <c r="U1254" i="1"/>
  <c r="V1254" i="1"/>
  <c r="W1254" i="1"/>
  <c r="X1254" i="1"/>
  <c r="Y1254" i="1"/>
  <c r="Z1254" i="1"/>
  <c r="AA1254" i="1"/>
  <c r="AB1254" i="1"/>
  <c r="AC1254" i="1"/>
  <c r="AD1254" i="1"/>
  <c r="AE1254" i="1"/>
  <c r="AF1254" i="1"/>
  <c r="AG1254" i="1"/>
  <c r="AH1254" i="1"/>
  <c r="AI1254" i="1"/>
  <c r="AJ1254" i="1"/>
  <c r="AK1254" i="1"/>
  <c r="AL1254" i="1"/>
  <c r="AM1254" i="1"/>
  <c r="AN1254" i="1"/>
  <c r="AO1254" i="1"/>
  <c r="AP1254" i="1"/>
  <c r="AQ1254" i="1"/>
  <c r="AR1254" i="1"/>
  <c r="AS1254" i="1"/>
  <c r="AT1254" i="1"/>
  <c r="AU1254" i="1"/>
  <c r="AV1254" i="1"/>
  <c r="AW1254" i="1"/>
  <c r="AX1254" i="1"/>
  <c r="AY1254" i="1"/>
  <c r="AZ1254" i="1"/>
  <c r="BA1254" i="1"/>
  <c r="BB1254" i="1"/>
  <c r="BC1254" i="1"/>
  <c r="BD1254" i="1"/>
  <c r="BE1254" i="1"/>
  <c r="BF1254" i="1"/>
  <c r="H1255" i="1"/>
  <c r="I1255" i="1"/>
  <c r="J1255" i="1"/>
  <c r="K1255" i="1"/>
  <c r="L1255" i="1"/>
  <c r="M1255" i="1"/>
  <c r="N1255" i="1"/>
  <c r="O1255" i="1"/>
  <c r="P1255" i="1"/>
  <c r="Q1255" i="1"/>
  <c r="R1255" i="1"/>
  <c r="S1255" i="1"/>
  <c r="T1255" i="1"/>
  <c r="U1255" i="1"/>
  <c r="V1255" i="1"/>
  <c r="W1255" i="1"/>
  <c r="X1255" i="1"/>
  <c r="Y1255" i="1"/>
  <c r="Z1255" i="1"/>
  <c r="AA1255" i="1"/>
  <c r="AB1255" i="1"/>
  <c r="AC1255" i="1"/>
  <c r="AD1255" i="1"/>
  <c r="AE1255" i="1"/>
  <c r="AF1255" i="1"/>
  <c r="AG1255" i="1"/>
  <c r="AH1255" i="1"/>
  <c r="AI1255" i="1"/>
  <c r="AJ1255" i="1"/>
  <c r="AK1255" i="1"/>
  <c r="AL1255" i="1"/>
  <c r="AM1255" i="1"/>
  <c r="AN1255" i="1"/>
  <c r="AO1255" i="1"/>
  <c r="AP1255" i="1"/>
  <c r="AQ1255" i="1"/>
  <c r="AR1255" i="1"/>
  <c r="AS1255" i="1"/>
  <c r="AT1255" i="1"/>
  <c r="AU1255" i="1"/>
  <c r="AV1255" i="1"/>
  <c r="AW1255" i="1"/>
  <c r="AX1255" i="1"/>
  <c r="AY1255" i="1"/>
  <c r="AZ1255" i="1"/>
  <c r="BA1255" i="1"/>
  <c r="BB1255" i="1"/>
  <c r="BC1255" i="1"/>
  <c r="BD1255" i="1"/>
  <c r="BE1255" i="1"/>
  <c r="BF1255" i="1"/>
  <c r="H1256" i="1"/>
  <c r="I1256" i="1"/>
  <c r="J1256" i="1"/>
  <c r="K1256" i="1"/>
  <c r="L1256" i="1"/>
  <c r="M1256" i="1"/>
  <c r="N1256" i="1"/>
  <c r="O1256" i="1"/>
  <c r="P1256" i="1"/>
  <c r="Q1256" i="1"/>
  <c r="R1256" i="1"/>
  <c r="S1256" i="1"/>
  <c r="T1256" i="1"/>
  <c r="U1256" i="1"/>
  <c r="V1256" i="1"/>
  <c r="W1256" i="1"/>
  <c r="X1256" i="1"/>
  <c r="Y1256" i="1"/>
  <c r="Z1256" i="1"/>
  <c r="AA1256" i="1"/>
  <c r="AB1256" i="1"/>
  <c r="AC1256" i="1"/>
  <c r="AD1256" i="1"/>
  <c r="AE1256" i="1"/>
  <c r="AF1256" i="1"/>
  <c r="AG1256" i="1"/>
  <c r="AH1256" i="1"/>
  <c r="AI1256" i="1"/>
  <c r="AJ1256" i="1"/>
  <c r="AK1256" i="1"/>
  <c r="AL1256" i="1"/>
  <c r="AM1256" i="1"/>
  <c r="AN1256" i="1"/>
  <c r="AO1256" i="1"/>
  <c r="AP1256" i="1"/>
  <c r="AQ1256" i="1"/>
  <c r="AR1256" i="1"/>
  <c r="AS1256" i="1"/>
  <c r="AT1256" i="1"/>
  <c r="AU1256" i="1"/>
  <c r="AV1256" i="1"/>
  <c r="AW1256" i="1"/>
  <c r="AX1256" i="1"/>
  <c r="AY1256" i="1"/>
  <c r="AZ1256" i="1"/>
  <c r="BA1256" i="1"/>
  <c r="BB1256" i="1"/>
  <c r="BC1256" i="1"/>
  <c r="BD1256" i="1"/>
  <c r="BE1256" i="1"/>
  <c r="BF1256" i="1"/>
  <c r="H1257" i="1"/>
  <c r="I1257" i="1"/>
  <c r="J1257" i="1"/>
  <c r="K1257" i="1"/>
  <c r="L1257" i="1"/>
  <c r="M1257" i="1"/>
  <c r="N1257" i="1"/>
  <c r="O1257" i="1"/>
  <c r="P1257" i="1"/>
  <c r="Q1257" i="1"/>
  <c r="R1257" i="1"/>
  <c r="S1257" i="1"/>
  <c r="T1257" i="1"/>
  <c r="U1257" i="1"/>
  <c r="V1257" i="1"/>
  <c r="W1257" i="1"/>
  <c r="X1257" i="1"/>
  <c r="Y1257" i="1"/>
  <c r="Z1257" i="1"/>
  <c r="AA1257" i="1"/>
  <c r="AB1257" i="1"/>
  <c r="AC1257" i="1"/>
  <c r="AD1257" i="1"/>
  <c r="AE1257" i="1"/>
  <c r="AF1257" i="1"/>
  <c r="AG1257" i="1"/>
  <c r="AH1257" i="1"/>
  <c r="AI1257" i="1"/>
  <c r="AJ1257" i="1"/>
  <c r="AK1257" i="1"/>
  <c r="AL1257" i="1"/>
  <c r="AM1257" i="1"/>
  <c r="AN1257" i="1"/>
  <c r="AO1257" i="1"/>
  <c r="AP1257" i="1"/>
  <c r="AQ1257" i="1"/>
  <c r="AR1257" i="1"/>
  <c r="AS1257" i="1"/>
  <c r="AT1257" i="1"/>
  <c r="AU1257" i="1"/>
  <c r="AV1257" i="1"/>
  <c r="AW1257" i="1"/>
  <c r="AX1257" i="1"/>
  <c r="AY1257" i="1"/>
  <c r="AZ1257" i="1"/>
  <c r="BA1257" i="1"/>
  <c r="BB1257" i="1"/>
  <c r="BC1257" i="1"/>
  <c r="BD1257" i="1"/>
  <c r="BE1257" i="1"/>
  <c r="BF1257" i="1"/>
  <c r="H1258" i="1"/>
  <c r="I1258" i="1"/>
  <c r="J1258" i="1"/>
  <c r="K1258" i="1"/>
  <c r="L1258" i="1"/>
  <c r="M1258" i="1"/>
  <c r="N1258" i="1"/>
  <c r="O1258" i="1"/>
  <c r="P1258" i="1"/>
  <c r="Q1258" i="1"/>
  <c r="R1258" i="1"/>
  <c r="S1258" i="1"/>
  <c r="T1258" i="1"/>
  <c r="U1258" i="1"/>
  <c r="V1258" i="1"/>
  <c r="W1258" i="1"/>
  <c r="X1258" i="1"/>
  <c r="Y1258" i="1"/>
  <c r="Z1258" i="1"/>
  <c r="AA1258" i="1"/>
  <c r="AB1258" i="1"/>
  <c r="AC1258" i="1"/>
  <c r="AD1258" i="1"/>
  <c r="AE1258" i="1"/>
  <c r="AF1258" i="1"/>
  <c r="AG1258" i="1"/>
  <c r="AH1258" i="1"/>
  <c r="AI1258" i="1"/>
  <c r="AJ1258" i="1"/>
  <c r="AK1258" i="1"/>
  <c r="AL1258" i="1"/>
  <c r="AM1258" i="1"/>
  <c r="AN1258" i="1"/>
  <c r="AO1258" i="1"/>
  <c r="AP1258" i="1"/>
  <c r="AQ1258" i="1"/>
  <c r="AR1258" i="1"/>
  <c r="AS1258" i="1"/>
  <c r="AT1258" i="1"/>
  <c r="AU1258" i="1"/>
  <c r="AV1258" i="1"/>
  <c r="AW1258" i="1"/>
  <c r="AX1258" i="1"/>
  <c r="AY1258" i="1"/>
  <c r="AZ1258" i="1"/>
  <c r="BA1258" i="1"/>
  <c r="BB1258" i="1"/>
  <c r="BC1258" i="1"/>
  <c r="BD1258" i="1"/>
  <c r="BE1258" i="1"/>
  <c r="BF1258" i="1"/>
  <c r="H1259" i="1"/>
  <c r="I1259" i="1"/>
  <c r="J1259" i="1"/>
  <c r="K1259" i="1"/>
  <c r="L1259" i="1"/>
  <c r="M1259" i="1"/>
  <c r="N1259" i="1"/>
  <c r="O1259" i="1"/>
  <c r="P1259" i="1"/>
  <c r="Q1259" i="1"/>
  <c r="R1259" i="1"/>
  <c r="S1259" i="1"/>
  <c r="T1259" i="1"/>
  <c r="U1259" i="1"/>
  <c r="V1259" i="1"/>
  <c r="W1259" i="1"/>
  <c r="X1259" i="1"/>
  <c r="Y1259" i="1"/>
  <c r="Z1259" i="1"/>
  <c r="AA1259" i="1"/>
  <c r="AB1259" i="1"/>
  <c r="AC1259" i="1"/>
  <c r="AD1259" i="1"/>
  <c r="AE1259" i="1"/>
  <c r="AF1259" i="1"/>
  <c r="AG1259" i="1"/>
  <c r="AH1259" i="1"/>
  <c r="AI1259" i="1"/>
  <c r="AJ1259" i="1"/>
  <c r="AK1259" i="1"/>
  <c r="AL1259" i="1"/>
  <c r="AM1259" i="1"/>
  <c r="AN1259" i="1"/>
  <c r="AO1259" i="1"/>
  <c r="AP1259" i="1"/>
  <c r="AQ1259" i="1"/>
  <c r="AR1259" i="1"/>
  <c r="AS1259" i="1"/>
  <c r="AT1259" i="1"/>
  <c r="AU1259" i="1"/>
  <c r="AV1259" i="1"/>
  <c r="AW1259" i="1"/>
  <c r="AX1259" i="1"/>
  <c r="AY1259" i="1"/>
  <c r="AZ1259" i="1"/>
  <c r="BA1259" i="1"/>
  <c r="BB1259" i="1"/>
  <c r="BC1259" i="1"/>
  <c r="BD1259" i="1"/>
  <c r="BE1259" i="1"/>
  <c r="BF1259" i="1"/>
  <c r="H1260" i="1"/>
  <c r="I1260" i="1"/>
  <c r="J1260" i="1"/>
  <c r="K1260" i="1"/>
  <c r="L1260" i="1"/>
  <c r="M1260" i="1"/>
  <c r="N1260" i="1"/>
  <c r="O1260" i="1"/>
  <c r="P1260" i="1"/>
  <c r="Q1260" i="1"/>
  <c r="R1260" i="1"/>
  <c r="S1260" i="1"/>
  <c r="T1260" i="1"/>
  <c r="U1260" i="1"/>
  <c r="V1260" i="1"/>
  <c r="W1260" i="1"/>
  <c r="X1260" i="1"/>
  <c r="Y1260" i="1"/>
  <c r="Z1260" i="1"/>
  <c r="AA1260" i="1"/>
  <c r="AB1260" i="1"/>
  <c r="AC1260" i="1"/>
  <c r="AD1260" i="1"/>
  <c r="AE1260" i="1"/>
  <c r="AF1260" i="1"/>
  <c r="AG1260" i="1"/>
  <c r="AH1260" i="1"/>
  <c r="AI1260" i="1"/>
  <c r="AJ1260" i="1"/>
  <c r="AK1260" i="1"/>
  <c r="AL1260" i="1"/>
  <c r="AM1260" i="1"/>
  <c r="AN1260" i="1"/>
  <c r="AO1260" i="1"/>
  <c r="AP1260" i="1"/>
  <c r="AQ1260" i="1"/>
  <c r="AR1260" i="1"/>
  <c r="AS1260" i="1"/>
  <c r="AT1260" i="1"/>
  <c r="AU1260" i="1"/>
  <c r="AV1260" i="1"/>
  <c r="AW1260" i="1"/>
  <c r="AX1260" i="1"/>
  <c r="AY1260" i="1"/>
  <c r="AZ1260" i="1"/>
  <c r="BA1260" i="1"/>
  <c r="BB1260" i="1"/>
  <c r="BC1260" i="1"/>
  <c r="BD1260" i="1"/>
  <c r="BE1260" i="1"/>
  <c r="BF1260" i="1"/>
  <c r="H1261" i="1"/>
  <c r="I1261" i="1"/>
  <c r="J1261" i="1"/>
  <c r="K1261" i="1"/>
  <c r="L1261" i="1"/>
  <c r="M1261" i="1"/>
  <c r="N1261" i="1"/>
  <c r="O1261" i="1"/>
  <c r="P1261" i="1"/>
  <c r="Q1261" i="1"/>
  <c r="R1261" i="1"/>
  <c r="S1261" i="1"/>
  <c r="T1261" i="1"/>
  <c r="U1261" i="1"/>
  <c r="V1261" i="1"/>
  <c r="W1261" i="1"/>
  <c r="X1261" i="1"/>
  <c r="Y1261" i="1"/>
  <c r="Z1261" i="1"/>
  <c r="AA1261" i="1"/>
  <c r="AB1261" i="1"/>
  <c r="AC1261" i="1"/>
  <c r="AD1261" i="1"/>
  <c r="AE1261" i="1"/>
  <c r="AF1261" i="1"/>
  <c r="AG1261" i="1"/>
  <c r="AH1261" i="1"/>
  <c r="AI1261" i="1"/>
  <c r="AJ1261" i="1"/>
  <c r="AK1261" i="1"/>
  <c r="AL1261" i="1"/>
  <c r="AM1261" i="1"/>
  <c r="AN1261" i="1"/>
  <c r="AO1261" i="1"/>
  <c r="AP1261" i="1"/>
  <c r="AQ1261" i="1"/>
  <c r="AR1261" i="1"/>
  <c r="AS1261" i="1"/>
  <c r="AT1261" i="1"/>
  <c r="AU1261" i="1"/>
  <c r="AV1261" i="1"/>
  <c r="AW1261" i="1"/>
  <c r="AX1261" i="1"/>
  <c r="AY1261" i="1"/>
  <c r="AZ1261" i="1"/>
  <c r="BA1261" i="1"/>
  <c r="BB1261" i="1"/>
  <c r="BC1261" i="1"/>
  <c r="BD1261" i="1"/>
  <c r="BE1261" i="1"/>
  <c r="BF1261" i="1"/>
  <c r="H1262" i="1"/>
  <c r="I1262" i="1"/>
  <c r="J1262" i="1"/>
  <c r="K1262" i="1"/>
  <c r="L1262" i="1"/>
  <c r="M1262" i="1"/>
  <c r="N1262" i="1"/>
  <c r="O1262" i="1"/>
  <c r="P1262" i="1"/>
  <c r="Q1262" i="1"/>
  <c r="R1262" i="1"/>
  <c r="S1262" i="1"/>
  <c r="T1262" i="1"/>
  <c r="U1262" i="1"/>
  <c r="V1262" i="1"/>
  <c r="W1262" i="1"/>
  <c r="X1262" i="1"/>
  <c r="Y1262" i="1"/>
  <c r="Z1262" i="1"/>
  <c r="AA1262" i="1"/>
  <c r="AB1262" i="1"/>
  <c r="AC1262" i="1"/>
  <c r="AD1262" i="1"/>
  <c r="AE1262" i="1"/>
  <c r="AF1262" i="1"/>
  <c r="AG1262" i="1"/>
  <c r="AH1262" i="1"/>
  <c r="AI1262" i="1"/>
  <c r="AJ1262" i="1"/>
  <c r="AK1262" i="1"/>
  <c r="AL1262" i="1"/>
  <c r="AM1262" i="1"/>
  <c r="AN1262" i="1"/>
  <c r="AO1262" i="1"/>
  <c r="AP1262" i="1"/>
  <c r="AQ1262" i="1"/>
  <c r="AR1262" i="1"/>
  <c r="AS1262" i="1"/>
  <c r="AT1262" i="1"/>
  <c r="AU1262" i="1"/>
  <c r="AV1262" i="1"/>
  <c r="AW1262" i="1"/>
  <c r="AX1262" i="1"/>
  <c r="AY1262" i="1"/>
  <c r="AZ1262" i="1"/>
  <c r="BA1262" i="1"/>
  <c r="BB1262" i="1"/>
  <c r="BC1262" i="1"/>
  <c r="BD1262" i="1"/>
  <c r="BE1262" i="1"/>
  <c r="BF1262" i="1"/>
  <c r="H1263" i="1"/>
  <c r="I1263" i="1"/>
  <c r="J1263" i="1"/>
  <c r="K1263" i="1"/>
  <c r="L1263" i="1"/>
  <c r="M1263" i="1"/>
  <c r="N1263" i="1"/>
  <c r="O1263" i="1"/>
  <c r="P1263" i="1"/>
  <c r="Q1263" i="1"/>
  <c r="R1263" i="1"/>
  <c r="S1263" i="1"/>
  <c r="T1263" i="1"/>
  <c r="U1263" i="1"/>
  <c r="V1263" i="1"/>
  <c r="W1263" i="1"/>
  <c r="X1263" i="1"/>
  <c r="Y1263" i="1"/>
  <c r="Z1263" i="1"/>
  <c r="AA1263" i="1"/>
  <c r="AB1263" i="1"/>
  <c r="AC1263" i="1"/>
  <c r="AD1263" i="1"/>
  <c r="AE1263" i="1"/>
  <c r="AF1263" i="1"/>
  <c r="AG1263" i="1"/>
  <c r="AH1263" i="1"/>
  <c r="AI1263" i="1"/>
  <c r="AJ1263" i="1"/>
  <c r="AK1263" i="1"/>
  <c r="AL1263" i="1"/>
  <c r="AM1263" i="1"/>
  <c r="AN1263" i="1"/>
  <c r="AO1263" i="1"/>
  <c r="AP1263" i="1"/>
  <c r="AQ1263" i="1"/>
  <c r="AR1263" i="1"/>
  <c r="AS1263" i="1"/>
  <c r="AT1263" i="1"/>
  <c r="AU1263" i="1"/>
  <c r="AV1263" i="1"/>
  <c r="AW1263" i="1"/>
  <c r="AX1263" i="1"/>
  <c r="AY1263" i="1"/>
  <c r="AZ1263" i="1"/>
  <c r="BA1263" i="1"/>
  <c r="BB1263" i="1"/>
  <c r="BC1263" i="1"/>
  <c r="BD1263" i="1"/>
  <c r="BE1263" i="1"/>
  <c r="BF1263" i="1"/>
  <c r="H1264" i="1"/>
  <c r="I1264" i="1"/>
  <c r="J1264" i="1"/>
  <c r="K1264" i="1"/>
  <c r="L1264" i="1"/>
  <c r="M1264" i="1"/>
  <c r="N1264" i="1"/>
  <c r="O1264" i="1"/>
  <c r="P1264" i="1"/>
  <c r="Q1264" i="1"/>
  <c r="R1264" i="1"/>
  <c r="S1264" i="1"/>
  <c r="T1264" i="1"/>
  <c r="U1264" i="1"/>
  <c r="V1264" i="1"/>
  <c r="W1264" i="1"/>
  <c r="X1264" i="1"/>
  <c r="Y1264" i="1"/>
  <c r="Z1264" i="1"/>
  <c r="AA1264" i="1"/>
  <c r="AB1264" i="1"/>
  <c r="AC1264" i="1"/>
  <c r="AD1264" i="1"/>
  <c r="AE1264" i="1"/>
  <c r="AF1264" i="1"/>
  <c r="AG1264" i="1"/>
  <c r="AH1264" i="1"/>
  <c r="AI1264" i="1"/>
  <c r="AJ1264" i="1"/>
  <c r="AK1264" i="1"/>
  <c r="AL1264" i="1"/>
  <c r="AM1264" i="1"/>
  <c r="AN1264" i="1"/>
  <c r="AO1264" i="1"/>
  <c r="AP1264" i="1"/>
  <c r="AQ1264" i="1"/>
  <c r="AR1264" i="1"/>
  <c r="AS1264" i="1"/>
  <c r="AT1264" i="1"/>
  <c r="AU1264" i="1"/>
  <c r="AV1264" i="1"/>
  <c r="AW1264" i="1"/>
  <c r="AX1264" i="1"/>
  <c r="AY1264" i="1"/>
  <c r="AZ1264" i="1"/>
  <c r="BA1264" i="1"/>
  <c r="BB1264" i="1"/>
  <c r="BC1264" i="1"/>
  <c r="BD1264" i="1"/>
  <c r="BE1264" i="1"/>
  <c r="BF1264" i="1"/>
  <c r="H1265" i="1"/>
  <c r="I1265" i="1"/>
  <c r="J1265" i="1"/>
  <c r="K1265" i="1"/>
  <c r="L1265" i="1"/>
  <c r="M1265" i="1"/>
  <c r="N1265" i="1"/>
  <c r="O1265" i="1"/>
  <c r="P1265" i="1"/>
  <c r="Q1265" i="1"/>
  <c r="R1265" i="1"/>
  <c r="S1265" i="1"/>
  <c r="T1265" i="1"/>
  <c r="U1265" i="1"/>
  <c r="V1265" i="1"/>
  <c r="W1265" i="1"/>
  <c r="X1265" i="1"/>
  <c r="Y1265" i="1"/>
  <c r="Z1265" i="1"/>
  <c r="AA1265" i="1"/>
  <c r="AB1265" i="1"/>
  <c r="AC1265" i="1"/>
  <c r="AD1265" i="1"/>
  <c r="AE1265" i="1"/>
  <c r="AF1265" i="1"/>
  <c r="AG1265" i="1"/>
  <c r="AH1265" i="1"/>
  <c r="AI1265" i="1"/>
  <c r="AJ1265" i="1"/>
  <c r="AK1265" i="1"/>
  <c r="AL1265" i="1"/>
  <c r="AM1265" i="1"/>
  <c r="AN1265" i="1"/>
  <c r="AO1265" i="1"/>
  <c r="AP1265" i="1"/>
  <c r="AQ1265" i="1"/>
  <c r="AR1265" i="1"/>
  <c r="AS1265" i="1"/>
  <c r="AT1265" i="1"/>
  <c r="AU1265" i="1"/>
  <c r="AV1265" i="1"/>
  <c r="AW1265" i="1"/>
  <c r="AX1265" i="1"/>
  <c r="AY1265" i="1"/>
  <c r="AZ1265" i="1"/>
  <c r="BA1265" i="1"/>
  <c r="BB1265" i="1"/>
  <c r="BC1265" i="1"/>
  <c r="BD1265" i="1"/>
  <c r="BE1265" i="1"/>
  <c r="BF1265" i="1"/>
  <c r="H1266" i="1"/>
  <c r="I1266" i="1"/>
  <c r="J1266" i="1"/>
  <c r="K1266" i="1"/>
  <c r="L1266" i="1"/>
  <c r="M1266" i="1"/>
  <c r="N1266" i="1"/>
  <c r="O1266" i="1"/>
  <c r="P1266" i="1"/>
  <c r="Q1266" i="1"/>
  <c r="R1266" i="1"/>
  <c r="S1266" i="1"/>
  <c r="T1266" i="1"/>
  <c r="U1266" i="1"/>
  <c r="V1266" i="1"/>
  <c r="W1266" i="1"/>
  <c r="X1266" i="1"/>
  <c r="Y1266" i="1"/>
  <c r="Z1266" i="1"/>
  <c r="AA1266" i="1"/>
  <c r="AB1266" i="1"/>
  <c r="AC1266" i="1"/>
  <c r="AD1266" i="1"/>
  <c r="AE1266" i="1"/>
  <c r="AF1266" i="1"/>
  <c r="AG1266" i="1"/>
  <c r="AH1266" i="1"/>
  <c r="AI1266" i="1"/>
  <c r="AJ1266" i="1"/>
  <c r="AK1266" i="1"/>
  <c r="AL1266" i="1"/>
  <c r="AM1266" i="1"/>
  <c r="AN1266" i="1"/>
  <c r="AO1266" i="1"/>
  <c r="AP1266" i="1"/>
  <c r="AQ1266" i="1"/>
  <c r="AR1266" i="1"/>
  <c r="AS1266" i="1"/>
  <c r="AT1266" i="1"/>
  <c r="AU1266" i="1"/>
  <c r="AV1266" i="1"/>
  <c r="AW1266" i="1"/>
  <c r="AX1266" i="1"/>
  <c r="AY1266" i="1"/>
  <c r="AZ1266" i="1"/>
  <c r="BA1266" i="1"/>
  <c r="BB1266" i="1"/>
  <c r="BC1266" i="1"/>
  <c r="BD1266" i="1"/>
  <c r="BE1266" i="1"/>
  <c r="BF1266" i="1"/>
  <c r="H1267" i="1"/>
  <c r="I1267" i="1"/>
  <c r="J1267" i="1"/>
  <c r="K1267" i="1"/>
  <c r="L1267" i="1"/>
  <c r="M1267" i="1"/>
  <c r="N1267" i="1"/>
  <c r="O1267" i="1"/>
  <c r="P1267" i="1"/>
  <c r="Q1267" i="1"/>
  <c r="R1267" i="1"/>
  <c r="S1267" i="1"/>
  <c r="T1267" i="1"/>
  <c r="U1267" i="1"/>
  <c r="V1267" i="1"/>
  <c r="W1267" i="1"/>
  <c r="X1267" i="1"/>
  <c r="Y1267" i="1"/>
  <c r="Z1267" i="1"/>
  <c r="AA1267" i="1"/>
  <c r="AB1267" i="1"/>
  <c r="AC1267" i="1"/>
  <c r="AD1267" i="1"/>
  <c r="AE1267" i="1"/>
  <c r="AF1267" i="1"/>
  <c r="AG1267" i="1"/>
  <c r="AH1267" i="1"/>
  <c r="AI1267" i="1"/>
  <c r="AJ1267" i="1"/>
  <c r="AK1267" i="1"/>
  <c r="AL1267" i="1"/>
  <c r="AM1267" i="1"/>
  <c r="AN1267" i="1"/>
  <c r="AO1267" i="1"/>
  <c r="AP1267" i="1"/>
  <c r="AQ1267" i="1"/>
  <c r="AR1267" i="1"/>
  <c r="AS1267" i="1"/>
  <c r="AT1267" i="1"/>
  <c r="AU1267" i="1"/>
  <c r="AV1267" i="1"/>
  <c r="AW1267" i="1"/>
  <c r="AX1267" i="1"/>
  <c r="AY1267" i="1"/>
  <c r="AZ1267" i="1"/>
  <c r="BA1267" i="1"/>
  <c r="BB1267" i="1"/>
  <c r="BC1267" i="1"/>
  <c r="BD1267" i="1"/>
  <c r="BE1267" i="1"/>
  <c r="BF1267" i="1"/>
  <c r="H1268" i="1"/>
  <c r="I1268" i="1"/>
  <c r="J1268" i="1"/>
  <c r="K1268" i="1"/>
  <c r="L1268" i="1"/>
  <c r="M1268" i="1"/>
  <c r="N1268" i="1"/>
  <c r="O1268" i="1"/>
  <c r="P1268" i="1"/>
  <c r="Q1268" i="1"/>
  <c r="R1268" i="1"/>
  <c r="S1268" i="1"/>
  <c r="T1268" i="1"/>
  <c r="U1268" i="1"/>
  <c r="V1268" i="1"/>
  <c r="W1268" i="1"/>
  <c r="X1268" i="1"/>
  <c r="Y1268" i="1"/>
  <c r="Z1268" i="1"/>
  <c r="AA1268" i="1"/>
  <c r="AB1268" i="1"/>
  <c r="AC1268" i="1"/>
  <c r="AD1268" i="1"/>
  <c r="AE1268" i="1"/>
  <c r="AF1268" i="1"/>
  <c r="AG1268" i="1"/>
  <c r="AH1268" i="1"/>
  <c r="AI1268" i="1"/>
  <c r="AJ1268" i="1"/>
  <c r="AK1268" i="1"/>
  <c r="AL1268" i="1"/>
  <c r="AM1268" i="1"/>
  <c r="AN1268" i="1"/>
  <c r="AO1268" i="1"/>
  <c r="AP1268" i="1"/>
  <c r="AQ1268" i="1"/>
  <c r="AR1268" i="1"/>
  <c r="AS1268" i="1"/>
  <c r="AT1268" i="1"/>
  <c r="AU1268" i="1"/>
  <c r="AV1268" i="1"/>
  <c r="AW1268" i="1"/>
  <c r="AX1268" i="1"/>
  <c r="AY1268" i="1"/>
  <c r="AZ1268" i="1"/>
  <c r="BA1268" i="1"/>
  <c r="BB1268" i="1"/>
  <c r="BC1268" i="1"/>
  <c r="BD1268" i="1"/>
  <c r="BE1268" i="1"/>
  <c r="BF1268" i="1"/>
  <c r="H1269" i="1"/>
  <c r="I1269" i="1"/>
  <c r="J1269" i="1"/>
  <c r="K1269" i="1"/>
  <c r="L1269" i="1"/>
  <c r="M1269" i="1"/>
  <c r="N1269" i="1"/>
  <c r="O1269" i="1"/>
  <c r="P1269" i="1"/>
  <c r="Q1269" i="1"/>
  <c r="R1269" i="1"/>
  <c r="S1269" i="1"/>
  <c r="T1269" i="1"/>
  <c r="U1269" i="1"/>
  <c r="V1269" i="1"/>
  <c r="W1269" i="1"/>
  <c r="X1269" i="1"/>
  <c r="Y1269" i="1"/>
  <c r="Z1269" i="1"/>
  <c r="AA1269" i="1"/>
  <c r="AB1269" i="1"/>
  <c r="AC1269" i="1"/>
  <c r="AD1269" i="1"/>
  <c r="AE1269" i="1"/>
  <c r="AF1269" i="1"/>
  <c r="AG1269" i="1"/>
  <c r="AH1269" i="1"/>
  <c r="AI1269" i="1"/>
  <c r="AJ1269" i="1"/>
  <c r="AK1269" i="1"/>
  <c r="AL1269" i="1"/>
  <c r="AM1269" i="1"/>
  <c r="AN1269" i="1"/>
  <c r="AO1269" i="1"/>
  <c r="AP1269" i="1"/>
  <c r="AQ1269" i="1"/>
  <c r="AR1269" i="1"/>
  <c r="AS1269" i="1"/>
  <c r="AT1269" i="1"/>
  <c r="AU1269" i="1"/>
  <c r="AV1269" i="1"/>
  <c r="AW1269" i="1"/>
  <c r="AX1269" i="1"/>
  <c r="AY1269" i="1"/>
  <c r="AZ1269" i="1"/>
  <c r="BA1269" i="1"/>
  <c r="BB1269" i="1"/>
  <c r="BC1269" i="1"/>
  <c r="BD1269" i="1"/>
  <c r="BE1269" i="1"/>
  <c r="BF1269" i="1"/>
  <c r="H1270" i="1"/>
  <c r="I1270" i="1"/>
  <c r="J1270" i="1"/>
  <c r="K1270" i="1"/>
  <c r="L1270" i="1"/>
  <c r="M1270" i="1"/>
  <c r="N1270" i="1"/>
  <c r="O1270" i="1"/>
  <c r="P1270" i="1"/>
  <c r="Q1270" i="1"/>
  <c r="R1270" i="1"/>
  <c r="S1270" i="1"/>
  <c r="T1270" i="1"/>
  <c r="U1270" i="1"/>
  <c r="V1270" i="1"/>
  <c r="W1270" i="1"/>
  <c r="X1270" i="1"/>
  <c r="Y1270" i="1"/>
  <c r="Z1270" i="1"/>
  <c r="AA1270" i="1"/>
  <c r="AB1270" i="1"/>
  <c r="AC1270" i="1"/>
  <c r="AD1270" i="1"/>
  <c r="AE1270" i="1"/>
  <c r="AF1270" i="1"/>
  <c r="AG1270" i="1"/>
  <c r="AH1270" i="1"/>
  <c r="AI1270" i="1"/>
  <c r="AJ1270" i="1"/>
  <c r="AK1270" i="1"/>
  <c r="AL1270" i="1"/>
  <c r="AM1270" i="1"/>
  <c r="AN1270" i="1"/>
  <c r="AO1270" i="1"/>
  <c r="AP1270" i="1"/>
  <c r="AQ1270" i="1"/>
  <c r="AR1270" i="1"/>
  <c r="AS1270" i="1"/>
  <c r="AT1270" i="1"/>
  <c r="AU1270" i="1"/>
  <c r="AV1270" i="1"/>
  <c r="AW1270" i="1"/>
  <c r="AX1270" i="1"/>
  <c r="AY1270" i="1"/>
  <c r="AZ1270" i="1"/>
  <c r="BA1270" i="1"/>
  <c r="BB1270" i="1"/>
  <c r="BC1270" i="1"/>
  <c r="BD1270" i="1"/>
  <c r="BE1270" i="1"/>
  <c r="BF1270" i="1"/>
  <c r="H1271" i="1"/>
  <c r="I1271" i="1"/>
  <c r="J1271" i="1"/>
  <c r="K1271" i="1"/>
  <c r="L1271" i="1"/>
  <c r="M1271" i="1"/>
  <c r="N1271" i="1"/>
  <c r="O1271" i="1"/>
  <c r="P1271" i="1"/>
  <c r="Q1271" i="1"/>
  <c r="R1271" i="1"/>
  <c r="S1271" i="1"/>
  <c r="T1271" i="1"/>
  <c r="U1271" i="1"/>
  <c r="V1271" i="1"/>
  <c r="W1271" i="1"/>
  <c r="X1271" i="1"/>
  <c r="Y1271" i="1"/>
  <c r="Z1271" i="1"/>
  <c r="AA1271" i="1"/>
  <c r="AB1271" i="1"/>
  <c r="AC1271" i="1"/>
  <c r="AD1271" i="1"/>
  <c r="AE1271" i="1"/>
  <c r="AF1271" i="1"/>
  <c r="AG1271" i="1"/>
  <c r="AH1271" i="1"/>
  <c r="AI1271" i="1"/>
  <c r="AJ1271" i="1"/>
  <c r="AK1271" i="1"/>
  <c r="AL1271" i="1"/>
  <c r="AM1271" i="1"/>
  <c r="AN1271" i="1"/>
  <c r="AO1271" i="1"/>
  <c r="AP1271" i="1"/>
  <c r="AQ1271" i="1"/>
  <c r="AR1271" i="1"/>
  <c r="AS1271" i="1"/>
  <c r="AT1271" i="1"/>
  <c r="AU1271" i="1"/>
  <c r="AV1271" i="1"/>
  <c r="AW1271" i="1"/>
  <c r="AX1271" i="1"/>
  <c r="AY1271" i="1"/>
  <c r="AZ1271" i="1"/>
  <c r="BA1271" i="1"/>
  <c r="BB1271" i="1"/>
  <c r="BC1271" i="1"/>
  <c r="BD1271" i="1"/>
  <c r="BE1271" i="1"/>
  <c r="BF1271" i="1"/>
  <c r="H1272" i="1"/>
  <c r="I1272" i="1"/>
  <c r="J1272" i="1"/>
  <c r="K1272" i="1"/>
  <c r="L1272" i="1"/>
  <c r="M1272" i="1"/>
  <c r="N1272" i="1"/>
  <c r="O1272" i="1"/>
  <c r="P1272" i="1"/>
  <c r="Q1272" i="1"/>
  <c r="R1272" i="1"/>
  <c r="S1272" i="1"/>
  <c r="T1272" i="1"/>
  <c r="U1272" i="1"/>
  <c r="V1272" i="1"/>
  <c r="W1272" i="1"/>
  <c r="X1272" i="1"/>
  <c r="Y1272" i="1"/>
  <c r="Z1272" i="1"/>
  <c r="AA1272" i="1"/>
  <c r="AB1272" i="1"/>
  <c r="AC1272" i="1"/>
  <c r="AD1272" i="1"/>
  <c r="AE1272" i="1"/>
  <c r="AF1272" i="1"/>
  <c r="AG1272" i="1"/>
  <c r="AH1272" i="1"/>
  <c r="AI1272" i="1"/>
  <c r="AJ1272" i="1"/>
  <c r="AK1272" i="1"/>
  <c r="AL1272" i="1"/>
  <c r="AM1272" i="1"/>
  <c r="AN1272" i="1"/>
  <c r="AO1272" i="1"/>
  <c r="AP1272" i="1"/>
  <c r="AQ1272" i="1"/>
  <c r="AR1272" i="1"/>
  <c r="AS1272" i="1"/>
  <c r="AT1272" i="1"/>
  <c r="AU1272" i="1"/>
  <c r="AV1272" i="1"/>
  <c r="AW1272" i="1"/>
  <c r="AX1272" i="1"/>
  <c r="AY1272" i="1"/>
  <c r="AZ1272" i="1"/>
  <c r="BA1272" i="1"/>
  <c r="BB1272" i="1"/>
  <c r="BC1272" i="1"/>
  <c r="BD1272" i="1"/>
  <c r="BE1272" i="1"/>
  <c r="BF1272" i="1"/>
  <c r="H1273" i="1"/>
  <c r="I1273" i="1"/>
  <c r="J1273" i="1"/>
  <c r="K1273" i="1"/>
  <c r="L1273" i="1"/>
  <c r="M1273" i="1"/>
  <c r="N1273" i="1"/>
  <c r="O1273" i="1"/>
  <c r="P1273" i="1"/>
  <c r="Q1273" i="1"/>
  <c r="R1273" i="1"/>
  <c r="S1273" i="1"/>
  <c r="T1273" i="1"/>
  <c r="U1273" i="1"/>
  <c r="V1273" i="1"/>
  <c r="W1273" i="1"/>
  <c r="X1273" i="1"/>
  <c r="Y1273" i="1"/>
  <c r="Z1273" i="1"/>
  <c r="AA1273" i="1"/>
  <c r="AB1273" i="1"/>
  <c r="AC1273" i="1"/>
  <c r="AD1273" i="1"/>
  <c r="AE1273" i="1"/>
  <c r="AF1273" i="1"/>
  <c r="AG1273" i="1"/>
  <c r="AH1273" i="1"/>
  <c r="AI1273" i="1"/>
  <c r="AJ1273" i="1"/>
  <c r="AK1273" i="1"/>
  <c r="AL1273" i="1"/>
  <c r="AM1273" i="1"/>
  <c r="AN1273" i="1"/>
  <c r="AO1273" i="1"/>
  <c r="AP1273" i="1"/>
  <c r="AQ1273" i="1"/>
  <c r="AR1273" i="1"/>
  <c r="AS1273" i="1"/>
  <c r="AT1273" i="1"/>
  <c r="AU1273" i="1"/>
  <c r="AV1273" i="1"/>
  <c r="AW1273" i="1"/>
  <c r="AX1273" i="1"/>
  <c r="AY1273" i="1"/>
  <c r="AZ1273" i="1"/>
  <c r="BA1273" i="1"/>
  <c r="BB1273" i="1"/>
  <c r="BC1273" i="1"/>
  <c r="BD1273" i="1"/>
  <c r="BE1273" i="1"/>
  <c r="BF1273" i="1"/>
  <c r="H1274" i="1"/>
  <c r="I1274" i="1"/>
  <c r="J1274" i="1"/>
  <c r="K1274" i="1"/>
  <c r="L1274" i="1"/>
  <c r="M1274" i="1"/>
  <c r="N1274" i="1"/>
  <c r="O1274" i="1"/>
  <c r="P1274" i="1"/>
  <c r="Q1274" i="1"/>
  <c r="R1274" i="1"/>
  <c r="S1274" i="1"/>
  <c r="T1274" i="1"/>
  <c r="U1274" i="1"/>
  <c r="V1274" i="1"/>
  <c r="W1274" i="1"/>
  <c r="X1274" i="1"/>
  <c r="Y1274" i="1"/>
  <c r="Z1274" i="1"/>
  <c r="AA1274" i="1"/>
  <c r="AB1274" i="1"/>
  <c r="AC1274" i="1"/>
  <c r="AD1274" i="1"/>
  <c r="AE1274" i="1"/>
  <c r="AF1274" i="1"/>
  <c r="AG1274" i="1"/>
  <c r="AH1274" i="1"/>
  <c r="AI1274" i="1"/>
  <c r="AJ1274" i="1"/>
  <c r="AK1274" i="1"/>
  <c r="AL1274" i="1"/>
  <c r="AM1274" i="1"/>
  <c r="AN1274" i="1"/>
  <c r="AO1274" i="1"/>
  <c r="AP1274" i="1"/>
  <c r="AQ1274" i="1"/>
  <c r="AR1274" i="1"/>
  <c r="AS1274" i="1"/>
  <c r="AT1274" i="1"/>
  <c r="AU1274" i="1"/>
  <c r="AV1274" i="1"/>
  <c r="AW1274" i="1"/>
  <c r="AX1274" i="1"/>
  <c r="AY1274" i="1"/>
  <c r="AZ1274" i="1"/>
  <c r="BA1274" i="1"/>
  <c r="BB1274" i="1"/>
  <c r="BC1274" i="1"/>
  <c r="BD1274" i="1"/>
  <c r="BE1274" i="1"/>
  <c r="BF1274" i="1"/>
  <c r="H1275" i="1"/>
  <c r="I1275" i="1"/>
  <c r="J1275" i="1"/>
  <c r="K1275" i="1"/>
  <c r="L1275" i="1"/>
  <c r="M1275" i="1"/>
  <c r="N1275" i="1"/>
  <c r="O1275" i="1"/>
  <c r="P1275" i="1"/>
  <c r="Q1275" i="1"/>
  <c r="R1275" i="1"/>
  <c r="S1275" i="1"/>
  <c r="T1275" i="1"/>
  <c r="U1275" i="1"/>
  <c r="V1275" i="1"/>
  <c r="W1275" i="1"/>
  <c r="X1275" i="1"/>
  <c r="Y1275" i="1"/>
  <c r="Z1275" i="1"/>
  <c r="AA1275" i="1"/>
  <c r="AB1275" i="1"/>
  <c r="AC1275" i="1"/>
  <c r="AD1275" i="1"/>
  <c r="AE1275" i="1"/>
  <c r="AF1275" i="1"/>
  <c r="AG1275" i="1"/>
  <c r="AH1275" i="1"/>
  <c r="AI1275" i="1"/>
  <c r="AJ1275" i="1"/>
  <c r="AK1275" i="1"/>
  <c r="AL1275" i="1"/>
  <c r="AM1275" i="1"/>
  <c r="AN1275" i="1"/>
  <c r="AO1275" i="1"/>
  <c r="AP1275" i="1"/>
  <c r="AQ1275" i="1"/>
  <c r="AR1275" i="1"/>
  <c r="AS1275" i="1"/>
  <c r="AT1275" i="1"/>
  <c r="AU1275" i="1"/>
  <c r="AV1275" i="1"/>
  <c r="AW1275" i="1"/>
  <c r="AX1275" i="1"/>
  <c r="AY1275" i="1"/>
  <c r="AZ1275" i="1"/>
  <c r="BA1275" i="1"/>
  <c r="BB1275" i="1"/>
  <c r="BC1275" i="1"/>
  <c r="BD1275" i="1"/>
  <c r="BE1275" i="1"/>
  <c r="BF1275" i="1"/>
  <c r="H1276" i="1"/>
  <c r="I1276" i="1"/>
  <c r="J1276" i="1"/>
  <c r="K1276" i="1"/>
  <c r="L1276" i="1"/>
  <c r="M1276" i="1"/>
  <c r="N1276" i="1"/>
  <c r="O1276" i="1"/>
  <c r="P1276" i="1"/>
  <c r="Q1276" i="1"/>
  <c r="R1276" i="1"/>
  <c r="S1276" i="1"/>
  <c r="T1276" i="1"/>
  <c r="U1276" i="1"/>
  <c r="V1276" i="1"/>
  <c r="W1276" i="1"/>
  <c r="X1276" i="1"/>
  <c r="Y1276" i="1"/>
  <c r="Z1276" i="1"/>
  <c r="AA1276" i="1"/>
  <c r="AB1276" i="1"/>
  <c r="AC1276" i="1"/>
  <c r="AD1276" i="1"/>
  <c r="AE1276" i="1"/>
  <c r="AF1276" i="1"/>
  <c r="AG1276" i="1"/>
  <c r="AH1276" i="1"/>
  <c r="AI1276" i="1"/>
  <c r="AJ1276" i="1"/>
  <c r="AK1276" i="1"/>
  <c r="AL1276" i="1"/>
  <c r="AM1276" i="1"/>
  <c r="AN1276" i="1"/>
  <c r="AO1276" i="1"/>
  <c r="AP1276" i="1"/>
  <c r="AQ1276" i="1"/>
  <c r="AR1276" i="1"/>
  <c r="AS1276" i="1"/>
  <c r="AT1276" i="1"/>
  <c r="AU1276" i="1"/>
  <c r="AV1276" i="1"/>
  <c r="AW1276" i="1"/>
  <c r="AX1276" i="1"/>
  <c r="AY1276" i="1"/>
  <c r="AZ1276" i="1"/>
  <c r="BA1276" i="1"/>
  <c r="BB1276" i="1"/>
  <c r="BC1276" i="1"/>
  <c r="BD1276" i="1"/>
  <c r="BE1276" i="1"/>
  <c r="BF1276" i="1"/>
  <c r="H1277" i="1"/>
  <c r="I1277" i="1"/>
  <c r="J1277" i="1"/>
  <c r="K1277" i="1"/>
  <c r="L1277" i="1"/>
  <c r="M1277" i="1"/>
  <c r="N1277" i="1"/>
  <c r="O1277" i="1"/>
  <c r="P1277" i="1"/>
  <c r="Q1277" i="1"/>
  <c r="R1277" i="1"/>
  <c r="S1277" i="1"/>
  <c r="T1277" i="1"/>
  <c r="U1277" i="1"/>
  <c r="V1277" i="1"/>
  <c r="W1277" i="1"/>
  <c r="X1277" i="1"/>
  <c r="Y1277" i="1"/>
  <c r="Z1277" i="1"/>
  <c r="AA1277" i="1"/>
  <c r="AB1277" i="1"/>
  <c r="AC1277" i="1"/>
  <c r="AD1277" i="1"/>
  <c r="AE1277" i="1"/>
  <c r="AF1277" i="1"/>
  <c r="AG1277" i="1"/>
  <c r="AH1277" i="1"/>
  <c r="AI1277" i="1"/>
  <c r="AJ1277" i="1"/>
  <c r="AK1277" i="1"/>
  <c r="AL1277" i="1"/>
  <c r="AM1277" i="1"/>
  <c r="AN1277" i="1"/>
  <c r="AO1277" i="1"/>
  <c r="AP1277" i="1"/>
  <c r="AQ1277" i="1"/>
  <c r="AR1277" i="1"/>
  <c r="AS1277" i="1"/>
  <c r="AT1277" i="1"/>
  <c r="AU1277" i="1"/>
  <c r="AV1277" i="1"/>
  <c r="AW1277" i="1"/>
  <c r="AX1277" i="1"/>
  <c r="AY1277" i="1"/>
  <c r="AZ1277" i="1"/>
  <c r="BA1277" i="1"/>
  <c r="BB1277" i="1"/>
  <c r="BC1277" i="1"/>
  <c r="BD1277" i="1"/>
  <c r="BE1277" i="1"/>
  <c r="BF1277" i="1"/>
  <c r="H1278" i="1"/>
  <c r="I1278" i="1"/>
  <c r="J1278" i="1"/>
  <c r="K1278" i="1"/>
  <c r="L1278" i="1"/>
  <c r="M1278" i="1"/>
  <c r="N1278" i="1"/>
  <c r="O1278" i="1"/>
  <c r="P1278" i="1"/>
  <c r="Q1278" i="1"/>
  <c r="R1278" i="1"/>
  <c r="S1278" i="1"/>
  <c r="T1278" i="1"/>
  <c r="U1278" i="1"/>
  <c r="V1278" i="1"/>
  <c r="W1278" i="1"/>
  <c r="X1278" i="1"/>
  <c r="Y1278" i="1"/>
  <c r="Z1278" i="1"/>
  <c r="AA1278" i="1"/>
  <c r="AB1278" i="1"/>
  <c r="AC1278" i="1"/>
  <c r="AD1278" i="1"/>
  <c r="AE1278" i="1"/>
  <c r="AF1278" i="1"/>
  <c r="AG1278" i="1"/>
  <c r="AH1278" i="1"/>
  <c r="AI1278" i="1"/>
  <c r="AJ1278" i="1"/>
  <c r="AK1278" i="1"/>
  <c r="AL1278" i="1"/>
  <c r="AM1278" i="1"/>
  <c r="AN1278" i="1"/>
  <c r="AO1278" i="1"/>
  <c r="AP1278" i="1"/>
  <c r="AQ1278" i="1"/>
  <c r="AR1278" i="1"/>
  <c r="AS1278" i="1"/>
  <c r="AT1278" i="1"/>
  <c r="AU1278" i="1"/>
  <c r="AV1278" i="1"/>
  <c r="AW1278" i="1"/>
  <c r="AX1278" i="1"/>
  <c r="AY1278" i="1"/>
  <c r="AZ1278" i="1"/>
  <c r="BA1278" i="1"/>
  <c r="BB1278" i="1"/>
  <c r="BC1278" i="1"/>
  <c r="BD1278" i="1"/>
  <c r="BE1278" i="1"/>
  <c r="BF1278" i="1"/>
  <c r="H1279" i="1"/>
  <c r="I1279" i="1"/>
  <c r="J1279" i="1"/>
  <c r="K1279" i="1"/>
  <c r="L1279" i="1"/>
  <c r="M1279" i="1"/>
  <c r="N1279" i="1"/>
  <c r="O1279" i="1"/>
  <c r="P1279" i="1"/>
  <c r="Q1279" i="1"/>
  <c r="R1279" i="1"/>
  <c r="S1279" i="1"/>
  <c r="T1279" i="1"/>
  <c r="U1279" i="1"/>
  <c r="V1279" i="1"/>
  <c r="W1279" i="1"/>
  <c r="X1279" i="1"/>
  <c r="Y1279" i="1"/>
  <c r="Z1279" i="1"/>
  <c r="AA1279" i="1"/>
  <c r="AB1279" i="1"/>
  <c r="AC1279" i="1"/>
  <c r="AD1279" i="1"/>
  <c r="AE1279" i="1"/>
  <c r="AF1279" i="1"/>
  <c r="AG1279" i="1"/>
  <c r="AH1279" i="1"/>
  <c r="AI1279" i="1"/>
  <c r="AJ1279" i="1"/>
  <c r="AK1279" i="1"/>
  <c r="AL1279" i="1"/>
  <c r="AM1279" i="1"/>
  <c r="AN1279" i="1"/>
  <c r="AO1279" i="1"/>
  <c r="AP1279" i="1"/>
  <c r="AQ1279" i="1"/>
  <c r="AR1279" i="1"/>
  <c r="AS1279" i="1"/>
  <c r="AT1279" i="1"/>
  <c r="AU1279" i="1"/>
  <c r="AV1279" i="1"/>
  <c r="AW1279" i="1"/>
  <c r="AX1279" i="1"/>
  <c r="AY1279" i="1"/>
  <c r="AZ1279" i="1"/>
  <c r="BA1279" i="1"/>
  <c r="BB1279" i="1"/>
  <c r="BC1279" i="1"/>
  <c r="BD1279" i="1"/>
  <c r="BE1279" i="1"/>
  <c r="BF1279" i="1"/>
  <c r="H1280" i="1"/>
  <c r="I1280" i="1"/>
  <c r="J1280" i="1"/>
  <c r="K1280" i="1"/>
  <c r="L1280" i="1"/>
  <c r="M1280" i="1"/>
  <c r="N1280" i="1"/>
  <c r="O1280" i="1"/>
  <c r="P1280" i="1"/>
  <c r="Q1280" i="1"/>
  <c r="R1280" i="1"/>
  <c r="S1280" i="1"/>
  <c r="T1280" i="1"/>
  <c r="U1280" i="1"/>
  <c r="V1280" i="1"/>
  <c r="W1280" i="1"/>
  <c r="X1280" i="1"/>
  <c r="Y1280" i="1"/>
  <c r="Z1280" i="1"/>
  <c r="AA1280" i="1"/>
  <c r="AB1280" i="1"/>
  <c r="AC1280" i="1"/>
  <c r="AD1280" i="1"/>
  <c r="AE1280" i="1"/>
  <c r="AF1280" i="1"/>
  <c r="AG1280" i="1"/>
  <c r="AH1280" i="1"/>
  <c r="AI1280" i="1"/>
  <c r="AJ1280" i="1"/>
  <c r="AK1280" i="1"/>
  <c r="AL1280" i="1"/>
  <c r="AM1280" i="1"/>
  <c r="AN1280" i="1"/>
  <c r="AO1280" i="1"/>
  <c r="AP1280" i="1"/>
  <c r="AQ1280" i="1"/>
  <c r="AR1280" i="1"/>
  <c r="AS1280" i="1"/>
  <c r="AT1280" i="1"/>
  <c r="AU1280" i="1"/>
  <c r="AV1280" i="1"/>
  <c r="AW1280" i="1"/>
  <c r="AX1280" i="1"/>
  <c r="AY1280" i="1"/>
  <c r="AZ1280" i="1"/>
  <c r="BA1280" i="1"/>
  <c r="BB1280" i="1"/>
  <c r="BC1280" i="1"/>
  <c r="BD1280" i="1"/>
  <c r="BE1280" i="1"/>
  <c r="BF1280" i="1"/>
  <c r="H1281" i="1"/>
  <c r="I1281" i="1"/>
  <c r="J1281" i="1"/>
  <c r="K1281" i="1"/>
  <c r="L1281" i="1"/>
  <c r="M1281" i="1"/>
  <c r="N1281" i="1"/>
  <c r="O1281" i="1"/>
  <c r="P1281" i="1"/>
  <c r="Q1281" i="1"/>
  <c r="R1281" i="1"/>
  <c r="S1281" i="1"/>
  <c r="T1281" i="1"/>
  <c r="U1281" i="1"/>
  <c r="V1281" i="1"/>
  <c r="W1281" i="1"/>
  <c r="X1281" i="1"/>
  <c r="Y1281" i="1"/>
  <c r="Z1281" i="1"/>
  <c r="AA1281" i="1"/>
  <c r="AB1281" i="1"/>
  <c r="AC1281" i="1"/>
  <c r="AD1281" i="1"/>
  <c r="AE1281" i="1"/>
  <c r="AF1281" i="1"/>
  <c r="AG1281" i="1"/>
  <c r="AH1281" i="1"/>
  <c r="AI1281" i="1"/>
  <c r="AJ1281" i="1"/>
  <c r="AK1281" i="1"/>
  <c r="AL1281" i="1"/>
  <c r="AM1281" i="1"/>
  <c r="AN1281" i="1"/>
  <c r="AO1281" i="1"/>
  <c r="AP1281" i="1"/>
  <c r="AQ1281" i="1"/>
  <c r="AR1281" i="1"/>
  <c r="AS1281" i="1"/>
  <c r="AT1281" i="1"/>
  <c r="AU1281" i="1"/>
  <c r="AV1281" i="1"/>
  <c r="AW1281" i="1"/>
  <c r="AX1281" i="1"/>
  <c r="AY1281" i="1"/>
  <c r="AZ1281" i="1"/>
  <c r="BA1281" i="1"/>
  <c r="BB1281" i="1"/>
  <c r="BC1281" i="1"/>
  <c r="BD1281" i="1"/>
  <c r="BE1281" i="1"/>
  <c r="BF1281" i="1"/>
  <c r="H1282" i="1"/>
  <c r="I1282" i="1"/>
  <c r="J1282" i="1"/>
  <c r="K1282" i="1"/>
  <c r="L1282" i="1"/>
  <c r="M1282" i="1"/>
  <c r="N1282" i="1"/>
  <c r="O1282" i="1"/>
  <c r="P1282" i="1"/>
  <c r="Q1282" i="1"/>
  <c r="R1282" i="1"/>
  <c r="S1282" i="1"/>
  <c r="T1282" i="1"/>
  <c r="U1282" i="1"/>
  <c r="V1282" i="1"/>
  <c r="W1282" i="1"/>
  <c r="X1282" i="1"/>
  <c r="Y1282" i="1"/>
  <c r="Z1282" i="1"/>
  <c r="AA1282" i="1"/>
  <c r="AB1282" i="1"/>
  <c r="AC1282" i="1"/>
  <c r="AD1282" i="1"/>
  <c r="AE1282" i="1"/>
  <c r="AF1282" i="1"/>
  <c r="AG1282" i="1"/>
  <c r="AH1282" i="1"/>
  <c r="AI1282" i="1"/>
  <c r="AJ1282" i="1"/>
  <c r="AK1282" i="1"/>
  <c r="AL1282" i="1"/>
  <c r="AM1282" i="1"/>
  <c r="AN1282" i="1"/>
  <c r="AO1282" i="1"/>
  <c r="AP1282" i="1"/>
  <c r="AQ1282" i="1"/>
  <c r="AR1282" i="1"/>
  <c r="AS1282" i="1"/>
  <c r="AT1282" i="1"/>
  <c r="AU1282" i="1"/>
  <c r="AV1282" i="1"/>
  <c r="AW1282" i="1"/>
  <c r="AX1282" i="1"/>
  <c r="AY1282" i="1"/>
  <c r="AZ1282" i="1"/>
  <c r="BA1282" i="1"/>
  <c r="BB1282" i="1"/>
  <c r="BC1282" i="1"/>
  <c r="BD1282" i="1"/>
  <c r="BE1282" i="1"/>
  <c r="BF1282" i="1"/>
  <c r="H1283" i="1"/>
  <c r="I1283" i="1"/>
  <c r="J1283" i="1"/>
  <c r="K1283" i="1"/>
  <c r="L1283" i="1"/>
  <c r="M1283" i="1"/>
  <c r="N1283" i="1"/>
  <c r="O1283" i="1"/>
  <c r="P1283" i="1"/>
  <c r="Q1283" i="1"/>
  <c r="R1283" i="1"/>
  <c r="S1283" i="1"/>
  <c r="T1283" i="1"/>
  <c r="U1283" i="1"/>
  <c r="V1283" i="1"/>
  <c r="W1283" i="1"/>
  <c r="X1283" i="1"/>
  <c r="Y1283" i="1"/>
  <c r="Z1283" i="1"/>
  <c r="AA1283" i="1"/>
  <c r="AB1283" i="1"/>
  <c r="AC1283" i="1"/>
  <c r="AD1283" i="1"/>
  <c r="AE1283" i="1"/>
  <c r="AF1283" i="1"/>
  <c r="AG1283" i="1"/>
  <c r="AH1283" i="1"/>
  <c r="AI1283" i="1"/>
  <c r="AJ1283" i="1"/>
  <c r="AK1283" i="1"/>
  <c r="AL1283" i="1"/>
  <c r="AM1283" i="1"/>
  <c r="AN1283" i="1"/>
  <c r="AO1283" i="1"/>
  <c r="AP1283" i="1"/>
  <c r="AQ1283" i="1"/>
  <c r="AR1283" i="1"/>
  <c r="AS1283" i="1"/>
  <c r="AT1283" i="1"/>
  <c r="AU1283" i="1"/>
  <c r="AV1283" i="1"/>
  <c r="AW1283" i="1"/>
  <c r="AX1283" i="1"/>
  <c r="AY1283" i="1"/>
  <c r="AZ1283" i="1"/>
  <c r="BA1283" i="1"/>
  <c r="BB1283" i="1"/>
  <c r="BC1283" i="1"/>
  <c r="BD1283" i="1"/>
  <c r="BE1283" i="1"/>
  <c r="BF1283" i="1"/>
  <c r="H1284" i="1"/>
  <c r="I1284" i="1"/>
  <c r="J1284" i="1"/>
  <c r="K1284" i="1"/>
  <c r="L1284" i="1"/>
  <c r="M1284" i="1"/>
  <c r="N1284" i="1"/>
  <c r="O1284" i="1"/>
  <c r="P1284" i="1"/>
  <c r="Q1284" i="1"/>
  <c r="R1284" i="1"/>
  <c r="S1284" i="1"/>
  <c r="T1284" i="1"/>
  <c r="U1284" i="1"/>
  <c r="V1284" i="1"/>
  <c r="W1284" i="1"/>
  <c r="X1284" i="1"/>
  <c r="Y1284" i="1"/>
  <c r="Z1284" i="1"/>
  <c r="AA1284" i="1"/>
  <c r="AB1284" i="1"/>
  <c r="AC1284" i="1"/>
  <c r="AD1284" i="1"/>
  <c r="AE1284" i="1"/>
  <c r="AF1284" i="1"/>
  <c r="AG1284" i="1"/>
  <c r="AH1284" i="1"/>
  <c r="AI1284" i="1"/>
  <c r="AJ1284" i="1"/>
  <c r="AK1284" i="1"/>
  <c r="AL1284" i="1"/>
  <c r="AM1284" i="1"/>
  <c r="AN1284" i="1"/>
  <c r="AO1284" i="1"/>
  <c r="AP1284" i="1"/>
  <c r="AQ1284" i="1"/>
  <c r="AR1284" i="1"/>
  <c r="AS1284" i="1"/>
  <c r="AT1284" i="1"/>
  <c r="AU1284" i="1"/>
  <c r="AV1284" i="1"/>
  <c r="AW1284" i="1"/>
  <c r="AX1284" i="1"/>
  <c r="AY1284" i="1"/>
  <c r="AZ1284" i="1"/>
  <c r="BA1284" i="1"/>
  <c r="BB1284" i="1"/>
  <c r="BC1284" i="1"/>
  <c r="BD1284" i="1"/>
  <c r="BE1284" i="1"/>
  <c r="BF1284" i="1"/>
  <c r="H1285" i="1"/>
  <c r="I1285" i="1"/>
  <c r="J1285" i="1"/>
  <c r="K1285" i="1"/>
  <c r="L1285" i="1"/>
  <c r="M1285" i="1"/>
  <c r="N1285" i="1"/>
  <c r="O1285" i="1"/>
  <c r="P1285" i="1"/>
  <c r="Q1285" i="1"/>
  <c r="R1285" i="1"/>
  <c r="S1285" i="1"/>
  <c r="T1285" i="1"/>
  <c r="U1285" i="1"/>
  <c r="V1285" i="1"/>
  <c r="W1285" i="1"/>
  <c r="X1285" i="1"/>
  <c r="Y1285" i="1"/>
  <c r="Z1285" i="1"/>
  <c r="AA1285" i="1"/>
  <c r="AB1285" i="1"/>
  <c r="AC1285" i="1"/>
  <c r="AD1285" i="1"/>
  <c r="AE1285" i="1"/>
  <c r="AF1285" i="1"/>
  <c r="AG1285" i="1"/>
  <c r="AH1285" i="1"/>
  <c r="AI1285" i="1"/>
  <c r="AJ1285" i="1"/>
  <c r="AK1285" i="1"/>
  <c r="AL1285" i="1"/>
  <c r="AM1285" i="1"/>
  <c r="AN1285" i="1"/>
  <c r="AO1285" i="1"/>
  <c r="AP1285" i="1"/>
  <c r="AQ1285" i="1"/>
  <c r="AR1285" i="1"/>
  <c r="AS1285" i="1"/>
  <c r="AT1285" i="1"/>
  <c r="AU1285" i="1"/>
  <c r="AV1285" i="1"/>
  <c r="AW1285" i="1"/>
  <c r="AX1285" i="1"/>
  <c r="AY1285" i="1"/>
  <c r="AZ1285" i="1"/>
  <c r="BA1285" i="1"/>
  <c r="BB1285" i="1"/>
  <c r="BC1285" i="1"/>
  <c r="BD1285" i="1"/>
  <c r="BE1285" i="1"/>
  <c r="BF1285" i="1"/>
  <c r="H1286" i="1"/>
  <c r="I1286" i="1"/>
  <c r="J1286" i="1"/>
  <c r="K1286" i="1"/>
  <c r="L1286" i="1"/>
  <c r="M1286" i="1"/>
  <c r="N1286" i="1"/>
  <c r="O1286" i="1"/>
  <c r="P1286" i="1"/>
  <c r="Q1286" i="1"/>
  <c r="R1286" i="1"/>
  <c r="S1286" i="1"/>
  <c r="T1286" i="1"/>
  <c r="U1286" i="1"/>
  <c r="V1286" i="1"/>
  <c r="W1286" i="1"/>
  <c r="X1286" i="1"/>
  <c r="Y1286" i="1"/>
  <c r="Z1286" i="1"/>
  <c r="AA1286" i="1"/>
  <c r="AB1286" i="1"/>
  <c r="AC1286" i="1"/>
  <c r="AD1286" i="1"/>
  <c r="AE1286" i="1"/>
  <c r="AF1286" i="1"/>
  <c r="AG1286" i="1"/>
  <c r="AH1286" i="1"/>
  <c r="AI1286" i="1"/>
  <c r="AJ1286" i="1"/>
  <c r="AK1286" i="1"/>
  <c r="AL1286" i="1"/>
  <c r="AM1286" i="1"/>
  <c r="AN1286" i="1"/>
  <c r="AO1286" i="1"/>
  <c r="AP1286" i="1"/>
  <c r="AQ1286" i="1"/>
  <c r="AR1286" i="1"/>
  <c r="AS1286" i="1"/>
  <c r="AT1286" i="1"/>
  <c r="AU1286" i="1"/>
  <c r="AV1286" i="1"/>
  <c r="AW1286" i="1"/>
  <c r="AX1286" i="1"/>
  <c r="AY1286" i="1"/>
  <c r="AZ1286" i="1"/>
  <c r="BA1286" i="1"/>
  <c r="BB1286" i="1"/>
  <c r="BC1286" i="1"/>
  <c r="BD1286" i="1"/>
  <c r="BE1286" i="1"/>
  <c r="BF1286" i="1"/>
  <c r="H1287" i="1"/>
  <c r="I1287" i="1"/>
  <c r="J1287" i="1"/>
  <c r="K1287" i="1"/>
  <c r="L1287" i="1"/>
  <c r="M1287" i="1"/>
  <c r="N1287" i="1"/>
  <c r="O1287" i="1"/>
  <c r="P1287" i="1"/>
  <c r="Q1287" i="1"/>
  <c r="R1287" i="1"/>
  <c r="S1287" i="1"/>
  <c r="T1287" i="1"/>
  <c r="U1287" i="1"/>
  <c r="V1287" i="1"/>
  <c r="W1287" i="1"/>
  <c r="X1287" i="1"/>
  <c r="Y1287" i="1"/>
  <c r="Z1287" i="1"/>
  <c r="AA1287" i="1"/>
  <c r="AB1287" i="1"/>
  <c r="AC1287" i="1"/>
  <c r="AD1287" i="1"/>
  <c r="AE1287" i="1"/>
  <c r="AF1287" i="1"/>
  <c r="AG1287" i="1"/>
  <c r="AH1287" i="1"/>
  <c r="AI1287" i="1"/>
  <c r="AJ1287" i="1"/>
  <c r="AK1287" i="1"/>
  <c r="AL1287" i="1"/>
  <c r="AM1287" i="1"/>
  <c r="AN1287" i="1"/>
  <c r="AO1287" i="1"/>
  <c r="AP1287" i="1"/>
  <c r="AQ1287" i="1"/>
  <c r="AR1287" i="1"/>
  <c r="AS1287" i="1"/>
  <c r="AT1287" i="1"/>
  <c r="AU1287" i="1"/>
  <c r="AV1287" i="1"/>
  <c r="AW1287" i="1"/>
  <c r="AX1287" i="1"/>
  <c r="AY1287" i="1"/>
  <c r="AZ1287" i="1"/>
  <c r="BA1287" i="1"/>
  <c r="BB1287" i="1"/>
  <c r="BC1287" i="1"/>
  <c r="BD1287" i="1"/>
  <c r="BE1287" i="1"/>
  <c r="BF1287" i="1"/>
  <c r="H1288" i="1"/>
  <c r="I1288" i="1"/>
  <c r="J1288" i="1"/>
  <c r="K1288" i="1"/>
  <c r="L1288" i="1"/>
  <c r="M1288" i="1"/>
  <c r="N1288" i="1"/>
  <c r="O1288" i="1"/>
  <c r="P1288" i="1"/>
  <c r="Q1288" i="1"/>
  <c r="R1288" i="1"/>
  <c r="S1288" i="1"/>
  <c r="T1288" i="1"/>
  <c r="U1288" i="1"/>
  <c r="V1288" i="1"/>
  <c r="W1288" i="1"/>
  <c r="X1288" i="1"/>
  <c r="Y1288" i="1"/>
  <c r="Z1288" i="1"/>
  <c r="AA1288" i="1"/>
  <c r="AB1288" i="1"/>
  <c r="AC1288" i="1"/>
  <c r="AD1288" i="1"/>
  <c r="AE1288" i="1"/>
  <c r="AF1288" i="1"/>
  <c r="AG1288" i="1"/>
  <c r="AH1288" i="1"/>
  <c r="AI1288" i="1"/>
  <c r="AJ1288" i="1"/>
  <c r="AK1288" i="1"/>
  <c r="AL1288" i="1"/>
  <c r="AM1288" i="1"/>
  <c r="AN1288" i="1"/>
  <c r="AO1288" i="1"/>
  <c r="AP1288" i="1"/>
  <c r="AQ1288" i="1"/>
  <c r="AR1288" i="1"/>
  <c r="AS1288" i="1"/>
  <c r="AT1288" i="1"/>
  <c r="AU1288" i="1"/>
  <c r="AV1288" i="1"/>
  <c r="AW1288" i="1"/>
  <c r="AX1288" i="1"/>
  <c r="AY1288" i="1"/>
  <c r="AZ1288" i="1"/>
  <c r="BA1288" i="1"/>
  <c r="BB1288" i="1"/>
  <c r="BC1288" i="1"/>
  <c r="BD1288" i="1"/>
  <c r="BE1288" i="1"/>
  <c r="BF1288" i="1"/>
  <c r="H1289" i="1"/>
  <c r="I1289" i="1"/>
  <c r="J1289" i="1"/>
  <c r="K1289" i="1"/>
  <c r="L1289" i="1"/>
  <c r="M1289" i="1"/>
  <c r="N1289" i="1"/>
  <c r="O1289" i="1"/>
  <c r="P1289" i="1"/>
  <c r="Q1289" i="1"/>
  <c r="R1289" i="1"/>
  <c r="S1289" i="1"/>
  <c r="T1289" i="1"/>
  <c r="U1289" i="1"/>
  <c r="V1289" i="1"/>
  <c r="W1289" i="1"/>
  <c r="X1289" i="1"/>
  <c r="Y1289" i="1"/>
  <c r="Z1289" i="1"/>
  <c r="AA1289" i="1"/>
  <c r="AB1289" i="1"/>
  <c r="AC1289" i="1"/>
  <c r="AD1289" i="1"/>
  <c r="AE1289" i="1"/>
  <c r="AF1289" i="1"/>
  <c r="AG1289" i="1"/>
  <c r="AH1289" i="1"/>
  <c r="AI1289" i="1"/>
  <c r="AJ1289" i="1"/>
  <c r="AK1289" i="1"/>
  <c r="AL1289" i="1"/>
  <c r="AM1289" i="1"/>
  <c r="AN1289" i="1"/>
  <c r="AO1289" i="1"/>
  <c r="AP1289" i="1"/>
  <c r="AQ1289" i="1"/>
  <c r="AR1289" i="1"/>
  <c r="AS1289" i="1"/>
  <c r="AT1289" i="1"/>
  <c r="AU1289" i="1"/>
  <c r="AV1289" i="1"/>
  <c r="AW1289" i="1"/>
  <c r="AX1289" i="1"/>
  <c r="AY1289" i="1"/>
  <c r="AZ1289" i="1"/>
  <c r="BA1289" i="1"/>
  <c r="BB1289" i="1"/>
  <c r="BC1289" i="1"/>
  <c r="BD1289" i="1"/>
  <c r="BE1289" i="1"/>
  <c r="BF1289" i="1"/>
  <c r="H1290" i="1"/>
  <c r="I1290" i="1"/>
  <c r="J1290" i="1"/>
  <c r="K1290" i="1"/>
  <c r="L1290" i="1"/>
  <c r="M1290" i="1"/>
  <c r="N1290" i="1"/>
  <c r="O1290" i="1"/>
  <c r="P1290" i="1"/>
  <c r="Q1290" i="1"/>
  <c r="R1290" i="1"/>
  <c r="S1290" i="1"/>
  <c r="T1290" i="1"/>
  <c r="U1290" i="1"/>
  <c r="V1290" i="1"/>
  <c r="W1290" i="1"/>
  <c r="X1290" i="1"/>
  <c r="Y1290" i="1"/>
  <c r="Z1290" i="1"/>
  <c r="AA1290" i="1"/>
  <c r="AB1290" i="1"/>
  <c r="AC1290" i="1"/>
  <c r="AD1290" i="1"/>
  <c r="AE1290" i="1"/>
  <c r="AF1290" i="1"/>
  <c r="AG1290" i="1"/>
  <c r="AH1290" i="1"/>
  <c r="AI1290" i="1"/>
  <c r="AJ1290" i="1"/>
  <c r="AK1290" i="1"/>
  <c r="AL1290" i="1"/>
  <c r="AM1290" i="1"/>
  <c r="AN1290" i="1"/>
  <c r="AO1290" i="1"/>
  <c r="AP1290" i="1"/>
  <c r="AQ1290" i="1"/>
  <c r="AR1290" i="1"/>
  <c r="AS1290" i="1"/>
  <c r="AT1290" i="1"/>
  <c r="AU1290" i="1"/>
  <c r="AV1290" i="1"/>
  <c r="AW1290" i="1"/>
  <c r="AX1290" i="1"/>
  <c r="AY1290" i="1"/>
  <c r="AZ1290" i="1"/>
  <c r="BA1290" i="1"/>
  <c r="BB1290" i="1"/>
  <c r="BC1290" i="1"/>
  <c r="BD1290" i="1"/>
  <c r="BE1290" i="1"/>
  <c r="BF1290" i="1"/>
  <c r="H1291" i="1"/>
  <c r="I1291" i="1"/>
  <c r="J1291" i="1"/>
  <c r="K1291" i="1"/>
  <c r="L1291" i="1"/>
  <c r="M1291" i="1"/>
  <c r="N1291" i="1"/>
  <c r="O1291" i="1"/>
  <c r="P1291" i="1"/>
  <c r="Q1291" i="1"/>
  <c r="R1291" i="1"/>
  <c r="S1291" i="1"/>
  <c r="T1291" i="1"/>
  <c r="U1291" i="1"/>
  <c r="V1291" i="1"/>
  <c r="W1291" i="1"/>
  <c r="X1291" i="1"/>
  <c r="Y1291" i="1"/>
  <c r="Z1291" i="1"/>
  <c r="AA1291" i="1"/>
  <c r="AB1291" i="1"/>
  <c r="AC1291" i="1"/>
  <c r="AD1291" i="1"/>
  <c r="AE1291" i="1"/>
  <c r="AF1291" i="1"/>
  <c r="AG1291" i="1"/>
  <c r="AH1291" i="1"/>
  <c r="AI1291" i="1"/>
  <c r="AJ1291" i="1"/>
  <c r="AK1291" i="1"/>
  <c r="AL1291" i="1"/>
  <c r="AM1291" i="1"/>
  <c r="AN1291" i="1"/>
  <c r="AO1291" i="1"/>
  <c r="AP1291" i="1"/>
  <c r="AQ1291" i="1"/>
  <c r="AR1291" i="1"/>
  <c r="AS1291" i="1"/>
  <c r="AT1291" i="1"/>
  <c r="AU1291" i="1"/>
  <c r="AV1291" i="1"/>
  <c r="AW1291" i="1"/>
  <c r="AX1291" i="1"/>
  <c r="AY1291" i="1"/>
  <c r="AZ1291" i="1"/>
  <c r="BA1291" i="1"/>
  <c r="BB1291" i="1"/>
  <c r="BC1291" i="1"/>
  <c r="BD1291" i="1"/>
  <c r="BE1291" i="1"/>
  <c r="BF1291" i="1"/>
  <c r="H1292" i="1"/>
  <c r="I1292" i="1"/>
  <c r="J1292" i="1"/>
  <c r="K1292" i="1"/>
  <c r="L1292" i="1"/>
  <c r="M1292" i="1"/>
  <c r="N1292" i="1"/>
  <c r="O1292" i="1"/>
  <c r="P1292" i="1"/>
  <c r="Q1292" i="1"/>
  <c r="R1292" i="1"/>
  <c r="S1292" i="1"/>
  <c r="T1292" i="1"/>
  <c r="U1292" i="1"/>
  <c r="V1292" i="1"/>
  <c r="W1292" i="1"/>
  <c r="X1292" i="1"/>
  <c r="Y1292" i="1"/>
  <c r="Z1292" i="1"/>
  <c r="AA1292" i="1"/>
  <c r="AB1292" i="1"/>
  <c r="AC1292" i="1"/>
  <c r="AD1292" i="1"/>
  <c r="AE1292" i="1"/>
  <c r="AF1292" i="1"/>
  <c r="AG1292" i="1"/>
  <c r="AH1292" i="1"/>
  <c r="AI1292" i="1"/>
  <c r="AJ1292" i="1"/>
  <c r="AK1292" i="1"/>
  <c r="AL1292" i="1"/>
  <c r="AM1292" i="1"/>
  <c r="AN1292" i="1"/>
  <c r="AO1292" i="1"/>
  <c r="AP1292" i="1"/>
  <c r="AQ1292" i="1"/>
  <c r="AR1292" i="1"/>
  <c r="AS1292" i="1"/>
  <c r="AT1292" i="1"/>
  <c r="AU1292" i="1"/>
  <c r="AV1292" i="1"/>
  <c r="AW1292" i="1"/>
  <c r="AX1292" i="1"/>
  <c r="AY1292" i="1"/>
  <c r="AZ1292" i="1"/>
  <c r="BA1292" i="1"/>
  <c r="BB1292" i="1"/>
  <c r="BC1292" i="1"/>
  <c r="BD1292" i="1"/>
  <c r="BE1292" i="1"/>
  <c r="BF1292" i="1"/>
  <c r="H1293" i="1"/>
  <c r="I1293" i="1"/>
  <c r="J1293" i="1"/>
  <c r="K1293" i="1"/>
  <c r="L1293" i="1"/>
  <c r="M1293" i="1"/>
  <c r="N1293" i="1"/>
  <c r="O1293" i="1"/>
  <c r="P1293" i="1"/>
  <c r="Q1293" i="1"/>
  <c r="R1293" i="1"/>
  <c r="S1293" i="1"/>
  <c r="T1293" i="1"/>
  <c r="U1293" i="1"/>
  <c r="V1293" i="1"/>
  <c r="W1293" i="1"/>
  <c r="X1293" i="1"/>
  <c r="Y1293" i="1"/>
  <c r="Z1293" i="1"/>
  <c r="AA1293" i="1"/>
  <c r="AB1293" i="1"/>
  <c r="AC1293" i="1"/>
  <c r="AD1293" i="1"/>
  <c r="AE1293" i="1"/>
  <c r="AF1293" i="1"/>
  <c r="AG1293" i="1"/>
  <c r="AH1293" i="1"/>
  <c r="AI1293" i="1"/>
  <c r="AJ1293" i="1"/>
  <c r="AK1293" i="1"/>
  <c r="AL1293" i="1"/>
  <c r="AM1293" i="1"/>
  <c r="AN1293" i="1"/>
  <c r="AO1293" i="1"/>
  <c r="AP1293" i="1"/>
  <c r="AQ1293" i="1"/>
  <c r="AR1293" i="1"/>
  <c r="AS1293" i="1"/>
  <c r="AT1293" i="1"/>
  <c r="AU1293" i="1"/>
  <c r="AV1293" i="1"/>
  <c r="AW1293" i="1"/>
  <c r="AX1293" i="1"/>
  <c r="AY1293" i="1"/>
  <c r="AZ1293" i="1"/>
  <c r="BA1293" i="1"/>
  <c r="BB1293" i="1"/>
  <c r="BC1293" i="1"/>
  <c r="BD1293" i="1"/>
  <c r="BE1293" i="1"/>
  <c r="BF1293" i="1"/>
  <c r="H1294" i="1"/>
  <c r="I1294" i="1"/>
  <c r="J1294" i="1"/>
  <c r="K1294" i="1"/>
  <c r="L1294" i="1"/>
  <c r="M1294" i="1"/>
  <c r="N1294" i="1"/>
  <c r="O1294" i="1"/>
  <c r="P1294" i="1"/>
  <c r="Q1294" i="1"/>
  <c r="R1294" i="1"/>
  <c r="S1294" i="1"/>
  <c r="T1294" i="1"/>
  <c r="U1294" i="1"/>
  <c r="V1294" i="1"/>
  <c r="W1294" i="1"/>
  <c r="X1294" i="1"/>
  <c r="Y1294" i="1"/>
  <c r="Z1294" i="1"/>
  <c r="AA1294" i="1"/>
  <c r="AB1294" i="1"/>
  <c r="AC1294" i="1"/>
  <c r="AD1294" i="1"/>
  <c r="AE1294" i="1"/>
  <c r="AF1294" i="1"/>
  <c r="AG1294" i="1"/>
  <c r="AH1294" i="1"/>
  <c r="AI1294" i="1"/>
  <c r="AJ1294" i="1"/>
  <c r="AK1294" i="1"/>
  <c r="AL1294" i="1"/>
  <c r="AM1294" i="1"/>
  <c r="AN1294" i="1"/>
  <c r="AO1294" i="1"/>
  <c r="AP1294" i="1"/>
  <c r="AQ1294" i="1"/>
  <c r="AR1294" i="1"/>
  <c r="AS1294" i="1"/>
  <c r="AT1294" i="1"/>
  <c r="AU1294" i="1"/>
  <c r="AV1294" i="1"/>
  <c r="AW1294" i="1"/>
  <c r="AX1294" i="1"/>
  <c r="AY1294" i="1"/>
  <c r="AZ1294" i="1"/>
  <c r="BA1294" i="1"/>
  <c r="BB1294" i="1"/>
  <c r="BC1294" i="1"/>
  <c r="BD1294" i="1"/>
  <c r="BE1294" i="1"/>
  <c r="BF1294" i="1"/>
  <c r="H1295" i="1"/>
  <c r="I1295" i="1"/>
  <c r="J1295" i="1"/>
  <c r="K1295" i="1"/>
  <c r="L1295" i="1"/>
  <c r="M1295" i="1"/>
  <c r="N1295" i="1"/>
  <c r="O1295" i="1"/>
  <c r="P1295" i="1"/>
  <c r="Q1295" i="1"/>
  <c r="R1295" i="1"/>
  <c r="S1295" i="1"/>
  <c r="T1295" i="1"/>
  <c r="U1295" i="1"/>
  <c r="V1295" i="1"/>
  <c r="W1295" i="1"/>
  <c r="X1295" i="1"/>
  <c r="Y1295" i="1"/>
  <c r="Z1295" i="1"/>
  <c r="AA1295" i="1"/>
  <c r="AB1295" i="1"/>
  <c r="AC1295" i="1"/>
  <c r="AD1295" i="1"/>
  <c r="AE1295" i="1"/>
  <c r="AF1295" i="1"/>
  <c r="AG1295" i="1"/>
  <c r="AH1295" i="1"/>
  <c r="AI1295" i="1"/>
  <c r="AJ1295" i="1"/>
  <c r="AK1295" i="1"/>
  <c r="AL1295" i="1"/>
  <c r="AM1295" i="1"/>
  <c r="AN1295" i="1"/>
  <c r="AO1295" i="1"/>
  <c r="AP1295" i="1"/>
  <c r="AQ1295" i="1"/>
  <c r="AR1295" i="1"/>
  <c r="AS1295" i="1"/>
  <c r="AT1295" i="1"/>
  <c r="AU1295" i="1"/>
  <c r="AV1295" i="1"/>
  <c r="AW1295" i="1"/>
  <c r="AX1295" i="1"/>
  <c r="AY1295" i="1"/>
  <c r="AZ1295" i="1"/>
  <c r="BA1295" i="1"/>
  <c r="BB1295" i="1"/>
  <c r="BC1295" i="1"/>
  <c r="BD1295" i="1"/>
  <c r="BE1295" i="1"/>
  <c r="BF1295" i="1"/>
  <c r="H1296" i="1"/>
  <c r="I1296" i="1"/>
  <c r="J1296" i="1"/>
  <c r="K1296" i="1"/>
  <c r="L1296" i="1"/>
  <c r="M1296" i="1"/>
  <c r="N1296" i="1"/>
  <c r="O1296" i="1"/>
  <c r="P1296" i="1"/>
  <c r="Q1296" i="1"/>
  <c r="R1296" i="1"/>
  <c r="S1296" i="1"/>
  <c r="T1296" i="1"/>
  <c r="U1296" i="1"/>
  <c r="V1296" i="1"/>
  <c r="W1296" i="1"/>
  <c r="X1296" i="1"/>
  <c r="Y1296" i="1"/>
  <c r="Z1296" i="1"/>
  <c r="AA1296" i="1"/>
  <c r="AB1296" i="1"/>
  <c r="AC1296" i="1"/>
  <c r="AD1296" i="1"/>
  <c r="AE1296" i="1"/>
  <c r="AF1296" i="1"/>
  <c r="AG1296" i="1"/>
  <c r="AH1296" i="1"/>
  <c r="AI1296" i="1"/>
  <c r="AJ1296" i="1"/>
  <c r="AK1296" i="1"/>
  <c r="AL1296" i="1"/>
  <c r="AM1296" i="1"/>
  <c r="AN1296" i="1"/>
  <c r="AO1296" i="1"/>
  <c r="AP1296" i="1"/>
  <c r="AQ1296" i="1"/>
  <c r="AR1296" i="1"/>
  <c r="AS1296" i="1"/>
  <c r="AT1296" i="1"/>
  <c r="AU1296" i="1"/>
  <c r="AV1296" i="1"/>
  <c r="AW1296" i="1"/>
  <c r="AX1296" i="1"/>
  <c r="AY1296" i="1"/>
  <c r="AZ1296" i="1"/>
  <c r="BA1296" i="1"/>
  <c r="BB1296" i="1"/>
  <c r="BC1296" i="1"/>
  <c r="BD1296" i="1"/>
  <c r="BE1296" i="1"/>
  <c r="BF1296" i="1"/>
  <c r="H1297" i="1"/>
  <c r="I1297" i="1"/>
  <c r="J1297" i="1"/>
  <c r="K1297" i="1"/>
  <c r="L1297" i="1"/>
  <c r="M1297" i="1"/>
  <c r="N1297" i="1"/>
  <c r="O1297" i="1"/>
  <c r="P1297" i="1"/>
  <c r="Q1297" i="1"/>
  <c r="R1297" i="1"/>
  <c r="S1297" i="1"/>
  <c r="T1297" i="1"/>
  <c r="U1297" i="1"/>
  <c r="V1297" i="1"/>
  <c r="W1297" i="1"/>
  <c r="X1297" i="1"/>
  <c r="Y1297" i="1"/>
  <c r="Z1297" i="1"/>
  <c r="AA1297" i="1"/>
  <c r="AB1297" i="1"/>
  <c r="AC1297" i="1"/>
  <c r="AD1297" i="1"/>
  <c r="AE1297" i="1"/>
  <c r="AF1297" i="1"/>
  <c r="AG1297" i="1"/>
  <c r="AH1297" i="1"/>
  <c r="AI1297" i="1"/>
  <c r="AJ1297" i="1"/>
  <c r="AK1297" i="1"/>
  <c r="AL1297" i="1"/>
  <c r="AM1297" i="1"/>
  <c r="AN1297" i="1"/>
  <c r="AO1297" i="1"/>
  <c r="AP1297" i="1"/>
  <c r="AQ1297" i="1"/>
  <c r="AR1297" i="1"/>
  <c r="AS1297" i="1"/>
  <c r="AT1297" i="1"/>
  <c r="AU1297" i="1"/>
  <c r="AV1297" i="1"/>
  <c r="AW1297" i="1"/>
  <c r="AX1297" i="1"/>
  <c r="AY1297" i="1"/>
  <c r="AZ1297" i="1"/>
  <c r="BA1297" i="1"/>
  <c r="BB1297" i="1"/>
  <c r="BC1297" i="1"/>
  <c r="BD1297" i="1"/>
  <c r="BE1297" i="1"/>
  <c r="BF1297" i="1"/>
  <c r="H1298" i="1"/>
  <c r="I1298" i="1"/>
  <c r="J1298" i="1"/>
  <c r="K1298" i="1"/>
  <c r="L1298" i="1"/>
  <c r="M1298" i="1"/>
  <c r="N1298" i="1"/>
  <c r="O1298" i="1"/>
  <c r="P1298" i="1"/>
  <c r="Q1298" i="1"/>
  <c r="R1298" i="1"/>
  <c r="S1298" i="1"/>
  <c r="T1298" i="1"/>
  <c r="U1298" i="1"/>
  <c r="V1298" i="1"/>
  <c r="W1298" i="1"/>
  <c r="X1298" i="1"/>
  <c r="Y1298" i="1"/>
  <c r="Z1298" i="1"/>
  <c r="AA1298" i="1"/>
  <c r="AB1298" i="1"/>
  <c r="AC1298" i="1"/>
  <c r="AD1298" i="1"/>
  <c r="AE1298" i="1"/>
  <c r="AF1298" i="1"/>
  <c r="AG1298" i="1"/>
  <c r="AH1298" i="1"/>
  <c r="AI1298" i="1"/>
  <c r="AJ1298" i="1"/>
  <c r="AK1298" i="1"/>
  <c r="AL1298" i="1"/>
  <c r="AM1298" i="1"/>
  <c r="AN1298" i="1"/>
  <c r="AO1298" i="1"/>
  <c r="AP1298" i="1"/>
  <c r="AQ1298" i="1"/>
  <c r="AR1298" i="1"/>
  <c r="AS1298" i="1"/>
  <c r="AT1298" i="1"/>
  <c r="AU1298" i="1"/>
  <c r="AV1298" i="1"/>
  <c r="AW1298" i="1"/>
  <c r="AX1298" i="1"/>
  <c r="AY1298" i="1"/>
  <c r="AZ1298" i="1"/>
  <c r="BA1298" i="1"/>
  <c r="BB1298" i="1"/>
  <c r="BC1298" i="1"/>
  <c r="BD1298" i="1"/>
  <c r="BE1298" i="1"/>
  <c r="BF1298" i="1"/>
  <c r="H1299" i="1"/>
  <c r="I1299" i="1"/>
  <c r="J1299" i="1"/>
  <c r="K1299" i="1"/>
  <c r="L1299" i="1"/>
  <c r="M1299" i="1"/>
  <c r="N1299" i="1"/>
  <c r="O1299" i="1"/>
  <c r="P1299" i="1"/>
  <c r="Q1299" i="1"/>
  <c r="R1299" i="1"/>
  <c r="S1299" i="1"/>
  <c r="T1299" i="1"/>
  <c r="U1299" i="1"/>
  <c r="V1299" i="1"/>
  <c r="W1299" i="1"/>
  <c r="X1299" i="1"/>
  <c r="Y1299" i="1"/>
  <c r="Z1299" i="1"/>
  <c r="AA1299" i="1"/>
  <c r="AB1299" i="1"/>
  <c r="AC1299" i="1"/>
  <c r="AD1299" i="1"/>
  <c r="AE1299" i="1"/>
  <c r="AF1299" i="1"/>
  <c r="AG1299" i="1"/>
  <c r="AH1299" i="1"/>
  <c r="AI1299" i="1"/>
  <c r="AJ1299" i="1"/>
  <c r="AK1299" i="1"/>
  <c r="AL1299" i="1"/>
  <c r="AM1299" i="1"/>
  <c r="AN1299" i="1"/>
  <c r="AO1299" i="1"/>
  <c r="AP1299" i="1"/>
  <c r="AQ1299" i="1"/>
  <c r="AR1299" i="1"/>
  <c r="AS1299" i="1"/>
  <c r="AT1299" i="1"/>
  <c r="AU1299" i="1"/>
  <c r="AV1299" i="1"/>
  <c r="AW1299" i="1"/>
  <c r="AX1299" i="1"/>
  <c r="AY1299" i="1"/>
  <c r="AZ1299" i="1"/>
  <c r="BA1299" i="1"/>
  <c r="BB1299" i="1"/>
  <c r="BC1299" i="1"/>
  <c r="BD1299" i="1"/>
  <c r="BE1299" i="1"/>
  <c r="BF1299" i="1"/>
  <c r="H1300" i="1"/>
  <c r="I1300" i="1"/>
  <c r="J1300" i="1"/>
  <c r="K1300" i="1"/>
  <c r="L1300" i="1"/>
  <c r="M1300" i="1"/>
  <c r="N1300" i="1"/>
  <c r="O1300" i="1"/>
  <c r="P1300" i="1"/>
  <c r="Q1300" i="1"/>
  <c r="R1300" i="1"/>
  <c r="S1300" i="1"/>
  <c r="T1300" i="1"/>
  <c r="U1300" i="1"/>
  <c r="V1300" i="1"/>
  <c r="W1300" i="1"/>
  <c r="X1300" i="1"/>
  <c r="Y1300" i="1"/>
  <c r="Z1300" i="1"/>
  <c r="AA1300" i="1"/>
  <c r="AB1300" i="1"/>
  <c r="AC1300" i="1"/>
  <c r="AD1300" i="1"/>
  <c r="AE1300" i="1"/>
  <c r="AF1300" i="1"/>
  <c r="AG1300" i="1"/>
  <c r="AH1300" i="1"/>
  <c r="AI1300" i="1"/>
  <c r="AJ1300" i="1"/>
  <c r="AK1300" i="1"/>
  <c r="AL1300" i="1"/>
  <c r="AM1300" i="1"/>
  <c r="AN1300" i="1"/>
  <c r="AO1300" i="1"/>
  <c r="AP1300" i="1"/>
  <c r="AQ1300" i="1"/>
  <c r="AR1300" i="1"/>
  <c r="AS1300" i="1"/>
  <c r="AT1300" i="1"/>
  <c r="AU1300" i="1"/>
  <c r="AV1300" i="1"/>
  <c r="AW1300" i="1"/>
  <c r="AX1300" i="1"/>
  <c r="AY1300" i="1"/>
  <c r="AZ1300" i="1"/>
  <c r="BA1300" i="1"/>
  <c r="BB1300" i="1"/>
  <c r="BC1300" i="1"/>
  <c r="BD1300" i="1"/>
  <c r="BE1300" i="1"/>
  <c r="BF1300" i="1"/>
  <c r="H1301" i="1"/>
  <c r="I1301" i="1"/>
  <c r="J1301" i="1"/>
  <c r="K1301" i="1"/>
  <c r="L1301" i="1"/>
  <c r="M1301" i="1"/>
  <c r="N1301" i="1"/>
  <c r="O1301" i="1"/>
  <c r="P1301" i="1"/>
  <c r="Q1301" i="1"/>
  <c r="R1301" i="1"/>
  <c r="S1301" i="1"/>
  <c r="T1301" i="1"/>
  <c r="U1301" i="1"/>
  <c r="V1301" i="1"/>
  <c r="W1301" i="1"/>
  <c r="X1301" i="1"/>
  <c r="Y1301" i="1"/>
  <c r="Z1301" i="1"/>
  <c r="AA1301" i="1"/>
  <c r="AB1301" i="1"/>
  <c r="AC1301" i="1"/>
  <c r="AD1301" i="1"/>
  <c r="AE1301" i="1"/>
  <c r="AF1301" i="1"/>
  <c r="AG1301" i="1"/>
  <c r="AH1301" i="1"/>
  <c r="AI1301" i="1"/>
  <c r="AJ1301" i="1"/>
  <c r="AK1301" i="1"/>
  <c r="AL1301" i="1"/>
  <c r="AM1301" i="1"/>
  <c r="AN1301" i="1"/>
  <c r="AO1301" i="1"/>
  <c r="AP1301" i="1"/>
  <c r="AQ1301" i="1"/>
  <c r="AR1301" i="1"/>
  <c r="AS1301" i="1"/>
  <c r="AT1301" i="1"/>
  <c r="AU1301" i="1"/>
  <c r="AV1301" i="1"/>
  <c r="AW1301" i="1"/>
  <c r="AX1301" i="1"/>
  <c r="AY1301" i="1"/>
  <c r="AZ1301" i="1"/>
  <c r="BA1301" i="1"/>
  <c r="BB1301" i="1"/>
  <c r="BC1301" i="1"/>
  <c r="BD1301" i="1"/>
  <c r="BE1301" i="1"/>
  <c r="BF1301" i="1"/>
  <c r="H1302" i="1"/>
  <c r="I1302" i="1"/>
  <c r="J1302" i="1"/>
  <c r="K1302" i="1"/>
  <c r="L1302" i="1"/>
  <c r="M1302" i="1"/>
  <c r="N1302" i="1"/>
  <c r="O1302" i="1"/>
  <c r="P1302" i="1"/>
  <c r="Q1302" i="1"/>
  <c r="R1302" i="1"/>
  <c r="S1302" i="1"/>
  <c r="T1302" i="1"/>
  <c r="U1302" i="1"/>
  <c r="V1302" i="1"/>
  <c r="W1302" i="1"/>
  <c r="X1302" i="1"/>
  <c r="Y1302" i="1"/>
  <c r="Z1302" i="1"/>
  <c r="AA1302" i="1"/>
  <c r="AB1302" i="1"/>
  <c r="AC1302" i="1"/>
  <c r="AD1302" i="1"/>
  <c r="AE1302" i="1"/>
  <c r="AF1302" i="1"/>
  <c r="AG1302" i="1"/>
  <c r="AH1302" i="1"/>
  <c r="AI1302" i="1"/>
  <c r="AJ1302" i="1"/>
  <c r="AK1302" i="1"/>
  <c r="AL1302" i="1"/>
  <c r="AM1302" i="1"/>
  <c r="AN1302" i="1"/>
  <c r="AO1302" i="1"/>
  <c r="AP1302" i="1"/>
  <c r="AQ1302" i="1"/>
  <c r="AR1302" i="1"/>
  <c r="AS1302" i="1"/>
  <c r="AT1302" i="1"/>
  <c r="AU1302" i="1"/>
  <c r="AV1302" i="1"/>
  <c r="AW1302" i="1"/>
  <c r="AX1302" i="1"/>
  <c r="AY1302" i="1"/>
  <c r="AZ1302" i="1"/>
  <c r="BA1302" i="1"/>
  <c r="BB1302" i="1"/>
  <c r="BC1302" i="1"/>
  <c r="BD1302" i="1"/>
  <c r="BE1302" i="1"/>
  <c r="BF1302" i="1"/>
  <c r="H1303" i="1"/>
  <c r="I1303" i="1"/>
  <c r="J1303" i="1"/>
  <c r="K1303" i="1"/>
  <c r="L1303" i="1"/>
  <c r="M1303" i="1"/>
  <c r="N1303" i="1"/>
  <c r="O1303" i="1"/>
  <c r="P1303" i="1"/>
  <c r="Q1303" i="1"/>
  <c r="R1303" i="1"/>
  <c r="S1303" i="1"/>
  <c r="T1303" i="1"/>
  <c r="U1303" i="1"/>
  <c r="V1303" i="1"/>
  <c r="W1303" i="1"/>
  <c r="X1303" i="1"/>
  <c r="Y1303" i="1"/>
  <c r="Z1303" i="1"/>
  <c r="AA1303" i="1"/>
  <c r="AB1303" i="1"/>
  <c r="AC1303" i="1"/>
  <c r="AD1303" i="1"/>
  <c r="AE1303" i="1"/>
  <c r="AF1303" i="1"/>
  <c r="AG1303" i="1"/>
  <c r="AH1303" i="1"/>
  <c r="AI1303" i="1"/>
  <c r="AJ1303" i="1"/>
  <c r="AK1303" i="1"/>
  <c r="AL1303" i="1"/>
  <c r="AM1303" i="1"/>
  <c r="AN1303" i="1"/>
  <c r="AO1303" i="1"/>
  <c r="AP1303" i="1"/>
  <c r="AQ1303" i="1"/>
  <c r="AR1303" i="1"/>
  <c r="AS1303" i="1"/>
  <c r="AT1303" i="1"/>
  <c r="AU1303" i="1"/>
  <c r="AV1303" i="1"/>
  <c r="AW1303" i="1"/>
  <c r="AX1303" i="1"/>
  <c r="AY1303" i="1"/>
  <c r="AZ1303" i="1"/>
  <c r="BA1303" i="1"/>
  <c r="BB1303" i="1"/>
  <c r="BC1303" i="1"/>
  <c r="BD1303" i="1"/>
  <c r="BE1303" i="1"/>
  <c r="BF1303" i="1"/>
  <c r="H1304" i="1"/>
  <c r="I1304" i="1"/>
  <c r="J1304" i="1"/>
  <c r="K1304" i="1"/>
  <c r="L1304" i="1"/>
  <c r="M1304" i="1"/>
  <c r="N1304" i="1"/>
  <c r="O1304" i="1"/>
  <c r="P1304" i="1"/>
  <c r="Q1304" i="1"/>
  <c r="R1304" i="1"/>
  <c r="S1304" i="1"/>
  <c r="T1304" i="1"/>
  <c r="U1304" i="1"/>
  <c r="V1304" i="1"/>
  <c r="W1304" i="1"/>
  <c r="X1304" i="1"/>
  <c r="Y1304" i="1"/>
  <c r="Z1304" i="1"/>
  <c r="AA1304" i="1"/>
  <c r="AB1304" i="1"/>
  <c r="AC1304" i="1"/>
  <c r="AD1304" i="1"/>
  <c r="AE1304" i="1"/>
  <c r="AF1304" i="1"/>
  <c r="AG1304" i="1"/>
  <c r="AH1304" i="1"/>
  <c r="AI1304" i="1"/>
  <c r="AJ1304" i="1"/>
  <c r="AK1304" i="1"/>
  <c r="AL1304" i="1"/>
  <c r="AM1304" i="1"/>
  <c r="AN1304" i="1"/>
  <c r="AO1304" i="1"/>
  <c r="AP1304" i="1"/>
  <c r="AQ1304" i="1"/>
  <c r="AR1304" i="1"/>
  <c r="AS1304" i="1"/>
  <c r="AT1304" i="1"/>
  <c r="AU1304" i="1"/>
  <c r="AV1304" i="1"/>
  <c r="AW1304" i="1"/>
  <c r="AX1304" i="1"/>
  <c r="AY1304" i="1"/>
  <c r="AZ1304" i="1"/>
  <c r="BA1304" i="1"/>
  <c r="BB1304" i="1"/>
  <c r="BC1304" i="1"/>
  <c r="BD1304" i="1"/>
  <c r="BE1304" i="1"/>
  <c r="BF1304" i="1"/>
  <c r="H1305" i="1"/>
  <c r="I1305" i="1"/>
  <c r="J1305" i="1"/>
  <c r="K1305" i="1"/>
  <c r="L1305" i="1"/>
  <c r="M1305" i="1"/>
  <c r="N1305" i="1"/>
  <c r="O1305" i="1"/>
  <c r="P1305" i="1"/>
  <c r="Q1305" i="1"/>
  <c r="R1305" i="1"/>
  <c r="S1305" i="1"/>
  <c r="T1305" i="1"/>
  <c r="U1305" i="1"/>
  <c r="V1305" i="1"/>
  <c r="W1305" i="1"/>
  <c r="X1305" i="1"/>
  <c r="Y1305" i="1"/>
  <c r="Z1305" i="1"/>
  <c r="AA1305" i="1"/>
  <c r="AB1305" i="1"/>
  <c r="AC1305" i="1"/>
  <c r="AD1305" i="1"/>
  <c r="AE1305" i="1"/>
  <c r="AF1305" i="1"/>
  <c r="AG1305" i="1"/>
  <c r="AH1305" i="1"/>
  <c r="AI1305" i="1"/>
  <c r="AJ1305" i="1"/>
  <c r="AK1305" i="1"/>
  <c r="AL1305" i="1"/>
  <c r="AM1305" i="1"/>
  <c r="AN1305" i="1"/>
  <c r="AO1305" i="1"/>
  <c r="AP1305" i="1"/>
  <c r="AQ1305" i="1"/>
  <c r="AR1305" i="1"/>
  <c r="AS1305" i="1"/>
  <c r="AT1305" i="1"/>
  <c r="AU1305" i="1"/>
  <c r="AV1305" i="1"/>
  <c r="AW1305" i="1"/>
  <c r="AX1305" i="1"/>
  <c r="AY1305" i="1"/>
  <c r="AZ1305" i="1"/>
  <c r="BA1305" i="1"/>
  <c r="BB1305" i="1"/>
  <c r="BC1305" i="1"/>
  <c r="BD1305" i="1"/>
  <c r="BE1305" i="1"/>
  <c r="BF1305" i="1"/>
  <c r="H1306" i="1"/>
  <c r="I1306" i="1"/>
  <c r="J1306" i="1"/>
  <c r="K1306" i="1"/>
  <c r="L1306" i="1"/>
  <c r="M1306" i="1"/>
  <c r="N1306" i="1"/>
  <c r="O1306" i="1"/>
  <c r="P1306" i="1"/>
  <c r="Q1306" i="1"/>
  <c r="R1306" i="1"/>
  <c r="S1306" i="1"/>
  <c r="T1306" i="1"/>
  <c r="U1306" i="1"/>
  <c r="V1306" i="1"/>
  <c r="W1306" i="1"/>
  <c r="X1306" i="1"/>
  <c r="Y1306" i="1"/>
  <c r="Z1306" i="1"/>
  <c r="AA1306" i="1"/>
  <c r="AB1306" i="1"/>
  <c r="AC1306" i="1"/>
  <c r="AD1306" i="1"/>
  <c r="AE1306" i="1"/>
  <c r="AF1306" i="1"/>
  <c r="AG1306" i="1"/>
  <c r="AH1306" i="1"/>
  <c r="AI1306" i="1"/>
  <c r="AJ1306" i="1"/>
  <c r="AK1306" i="1"/>
  <c r="AL1306" i="1"/>
  <c r="AM1306" i="1"/>
  <c r="AN1306" i="1"/>
  <c r="AO1306" i="1"/>
  <c r="AP1306" i="1"/>
  <c r="AQ1306" i="1"/>
  <c r="AR1306" i="1"/>
  <c r="AS1306" i="1"/>
  <c r="AT1306" i="1"/>
  <c r="AU1306" i="1"/>
  <c r="AV1306" i="1"/>
  <c r="AW1306" i="1"/>
  <c r="AX1306" i="1"/>
  <c r="AY1306" i="1"/>
  <c r="AZ1306" i="1"/>
  <c r="BA1306" i="1"/>
  <c r="BB1306" i="1"/>
  <c r="BC1306" i="1"/>
  <c r="BD1306" i="1"/>
  <c r="BE1306" i="1"/>
  <c r="BF1306" i="1"/>
  <c r="H1307" i="1"/>
  <c r="I1307" i="1"/>
  <c r="J1307" i="1"/>
  <c r="K1307" i="1"/>
  <c r="L1307" i="1"/>
  <c r="M1307" i="1"/>
  <c r="N1307" i="1"/>
  <c r="O1307" i="1"/>
  <c r="P1307" i="1"/>
  <c r="Q1307" i="1"/>
  <c r="R1307" i="1"/>
  <c r="S1307" i="1"/>
  <c r="T1307" i="1"/>
  <c r="U1307" i="1"/>
  <c r="V1307" i="1"/>
  <c r="W1307" i="1"/>
  <c r="X1307" i="1"/>
  <c r="Y1307" i="1"/>
  <c r="Z1307" i="1"/>
  <c r="AA1307" i="1"/>
  <c r="AB1307" i="1"/>
  <c r="AC1307" i="1"/>
  <c r="AD1307" i="1"/>
  <c r="AE1307" i="1"/>
  <c r="AF1307" i="1"/>
  <c r="AG1307" i="1"/>
  <c r="AH1307" i="1"/>
  <c r="AI1307" i="1"/>
  <c r="AJ1307" i="1"/>
  <c r="AK1307" i="1"/>
  <c r="AL1307" i="1"/>
  <c r="AM1307" i="1"/>
  <c r="AN1307" i="1"/>
  <c r="AO1307" i="1"/>
  <c r="AP1307" i="1"/>
  <c r="AQ1307" i="1"/>
  <c r="AR1307" i="1"/>
  <c r="AS1307" i="1"/>
  <c r="AT1307" i="1"/>
  <c r="AU1307" i="1"/>
  <c r="AV1307" i="1"/>
  <c r="AW1307" i="1"/>
  <c r="AX1307" i="1"/>
  <c r="AY1307" i="1"/>
  <c r="AZ1307" i="1"/>
  <c r="BA1307" i="1"/>
  <c r="BB1307" i="1"/>
  <c r="BC1307" i="1"/>
  <c r="BD1307" i="1"/>
  <c r="BE1307" i="1"/>
  <c r="BF1307" i="1"/>
  <c r="H1308" i="1"/>
  <c r="I1308" i="1"/>
  <c r="J1308" i="1"/>
  <c r="K1308" i="1"/>
  <c r="L1308" i="1"/>
  <c r="M1308" i="1"/>
  <c r="N1308" i="1"/>
  <c r="O1308" i="1"/>
  <c r="P1308" i="1"/>
  <c r="Q1308" i="1"/>
  <c r="R1308" i="1"/>
  <c r="S1308" i="1"/>
  <c r="T1308" i="1"/>
  <c r="U1308" i="1"/>
  <c r="V1308" i="1"/>
  <c r="W1308" i="1"/>
  <c r="X1308" i="1"/>
  <c r="Y1308" i="1"/>
  <c r="Z1308" i="1"/>
  <c r="AA1308" i="1"/>
  <c r="AB1308" i="1"/>
  <c r="AC1308" i="1"/>
  <c r="AD1308" i="1"/>
  <c r="AE1308" i="1"/>
  <c r="AF1308" i="1"/>
  <c r="AG1308" i="1"/>
  <c r="AH1308" i="1"/>
  <c r="AI1308" i="1"/>
  <c r="AJ1308" i="1"/>
  <c r="AK1308" i="1"/>
  <c r="AL1308" i="1"/>
  <c r="AM1308" i="1"/>
  <c r="AN1308" i="1"/>
  <c r="AO1308" i="1"/>
  <c r="AP1308" i="1"/>
  <c r="AQ1308" i="1"/>
  <c r="AR1308" i="1"/>
  <c r="AS1308" i="1"/>
  <c r="AT1308" i="1"/>
  <c r="AU1308" i="1"/>
  <c r="AV1308" i="1"/>
  <c r="AW1308" i="1"/>
  <c r="AX1308" i="1"/>
  <c r="AY1308" i="1"/>
  <c r="AZ1308" i="1"/>
  <c r="BA1308" i="1"/>
  <c r="BB1308" i="1"/>
  <c r="BC1308" i="1"/>
  <c r="BD1308" i="1"/>
  <c r="BE1308" i="1"/>
  <c r="BF1308" i="1"/>
  <c r="H1309" i="1"/>
  <c r="I1309" i="1"/>
  <c r="J1309" i="1"/>
  <c r="K1309" i="1"/>
  <c r="L1309" i="1"/>
  <c r="M1309" i="1"/>
  <c r="N1309" i="1"/>
  <c r="O1309" i="1"/>
  <c r="P1309" i="1"/>
  <c r="Q1309" i="1"/>
  <c r="R1309" i="1"/>
  <c r="S1309" i="1"/>
  <c r="T1309" i="1"/>
  <c r="U1309" i="1"/>
  <c r="V1309" i="1"/>
  <c r="W1309" i="1"/>
  <c r="X1309" i="1"/>
  <c r="Y1309" i="1"/>
  <c r="Z1309" i="1"/>
  <c r="AA1309" i="1"/>
  <c r="AB1309" i="1"/>
  <c r="AC1309" i="1"/>
  <c r="AD1309" i="1"/>
  <c r="AE1309" i="1"/>
  <c r="AF1309" i="1"/>
  <c r="AG1309" i="1"/>
  <c r="AH1309" i="1"/>
  <c r="AI1309" i="1"/>
  <c r="AJ1309" i="1"/>
  <c r="AK1309" i="1"/>
  <c r="AL1309" i="1"/>
  <c r="AM1309" i="1"/>
  <c r="AN1309" i="1"/>
  <c r="AO1309" i="1"/>
  <c r="AP1309" i="1"/>
  <c r="AQ1309" i="1"/>
  <c r="AR1309" i="1"/>
  <c r="AS1309" i="1"/>
  <c r="AT1309" i="1"/>
  <c r="AU1309" i="1"/>
  <c r="AV1309" i="1"/>
  <c r="AW1309" i="1"/>
  <c r="AX1309" i="1"/>
  <c r="AY1309" i="1"/>
  <c r="AZ1309" i="1"/>
  <c r="BA1309" i="1"/>
  <c r="BB1309" i="1"/>
  <c r="BC1309" i="1"/>
  <c r="BD1309" i="1"/>
  <c r="BE1309" i="1"/>
  <c r="BF1309" i="1"/>
  <c r="H1310" i="1"/>
  <c r="I1310" i="1"/>
  <c r="J1310" i="1"/>
  <c r="K1310" i="1"/>
  <c r="L1310" i="1"/>
  <c r="M1310" i="1"/>
  <c r="N1310" i="1"/>
  <c r="O1310" i="1"/>
  <c r="P1310" i="1"/>
  <c r="Q1310" i="1"/>
  <c r="R1310" i="1"/>
  <c r="S1310" i="1"/>
  <c r="T1310" i="1"/>
  <c r="U1310" i="1"/>
  <c r="V1310" i="1"/>
  <c r="W1310" i="1"/>
  <c r="X1310" i="1"/>
  <c r="Y1310" i="1"/>
  <c r="Z1310" i="1"/>
  <c r="AA1310" i="1"/>
  <c r="AB1310" i="1"/>
  <c r="AC1310" i="1"/>
  <c r="AD1310" i="1"/>
  <c r="AE1310" i="1"/>
  <c r="AF1310" i="1"/>
  <c r="AG1310" i="1"/>
  <c r="AH1310" i="1"/>
  <c r="AI1310" i="1"/>
  <c r="AJ1310" i="1"/>
  <c r="AK1310" i="1"/>
  <c r="AL1310" i="1"/>
  <c r="AM1310" i="1"/>
  <c r="AN1310" i="1"/>
  <c r="AO1310" i="1"/>
  <c r="AP1310" i="1"/>
  <c r="AQ1310" i="1"/>
  <c r="AR1310" i="1"/>
  <c r="AS1310" i="1"/>
  <c r="AT1310" i="1"/>
  <c r="AU1310" i="1"/>
  <c r="AV1310" i="1"/>
  <c r="AW1310" i="1"/>
  <c r="AX1310" i="1"/>
  <c r="AY1310" i="1"/>
  <c r="AZ1310" i="1"/>
  <c r="BA1310" i="1"/>
  <c r="BB1310" i="1"/>
  <c r="BC1310" i="1"/>
  <c r="BD1310" i="1"/>
  <c r="BE1310" i="1"/>
  <c r="BF1310" i="1"/>
  <c r="H1311" i="1"/>
  <c r="I1311" i="1"/>
  <c r="J1311" i="1"/>
  <c r="K1311" i="1"/>
  <c r="L1311" i="1"/>
  <c r="M1311" i="1"/>
  <c r="N1311" i="1"/>
  <c r="O1311" i="1"/>
  <c r="P1311" i="1"/>
  <c r="Q1311" i="1"/>
  <c r="R1311" i="1"/>
  <c r="S1311" i="1"/>
  <c r="T1311" i="1"/>
  <c r="U1311" i="1"/>
  <c r="V1311" i="1"/>
  <c r="W1311" i="1"/>
  <c r="X1311" i="1"/>
  <c r="Y1311" i="1"/>
  <c r="Z1311" i="1"/>
  <c r="AA1311" i="1"/>
  <c r="AB1311" i="1"/>
  <c r="AC1311" i="1"/>
  <c r="AD1311" i="1"/>
  <c r="AE1311" i="1"/>
  <c r="AF1311" i="1"/>
  <c r="AG1311" i="1"/>
  <c r="AH1311" i="1"/>
  <c r="AI1311" i="1"/>
  <c r="AJ1311" i="1"/>
  <c r="AK1311" i="1"/>
  <c r="AL1311" i="1"/>
  <c r="AM1311" i="1"/>
  <c r="AN1311" i="1"/>
  <c r="AO1311" i="1"/>
  <c r="AP1311" i="1"/>
  <c r="AQ1311" i="1"/>
  <c r="AR1311" i="1"/>
  <c r="AS1311" i="1"/>
  <c r="AT1311" i="1"/>
  <c r="AU1311" i="1"/>
  <c r="AV1311" i="1"/>
  <c r="AW1311" i="1"/>
  <c r="AX1311" i="1"/>
  <c r="AY1311" i="1"/>
  <c r="AZ1311" i="1"/>
  <c r="BA1311" i="1"/>
  <c r="BB1311" i="1"/>
  <c r="BC1311" i="1"/>
  <c r="BD1311" i="1"/>
  <c r="BE1311" i="1"/>
  <c r="BF1311" i="1"/>
  <c r="H1312" i="1"/>
  <c r="I1312" i="1"/>
  <c r="J1312" i="1"/>
  <c r="K1312" i="1"/>
  <c r="L1312" i="1"/>
  <c r="M1312" i="1"/>
  <c r="N1312" i="1"/>
  <c r="O1312" i="1"/>
  <c r="P1312" i="1"/>
  <c r="Q1312" i="1"/>
  <c r="R1312" i="1"/>
  <c r="S1312" i="1"/>
  <c r="T1312" i="1"/>
  <c r="U1312" i="1"/>
  <c r="V1312" i="1"/>
  <c r="W1312" i="1"/>
  <c r="X1312" i="1"/>
  <c r="Y1312" i="1"/>
  <c r="Z1312" i="1"/>
  <c r="AA1312" i="1"/>
  <c r="AB1312" i="1"/>
  <c r="AC1312" i="1"/>
  <c r="AD1312" i="1"/>
  <c r="AE1312" i="1"/>
  <c r="AF1312" i="1"/>
  <c r="AG1312" i="1"/>
  <c r="AH1312" i="1"/>
  <c r="AI1312" i="1"/>
  <c r="AJ1312" i="1"/>
  <c r="AK1312" i="1"/>
  <c r="AL1312" i="1"/>
  <c r="AM1312" i="1"/>
  <c r="AN1312" i="1"/>
  <c r="AO1312" i="1"/>
  <c r="AP1312" i="1"/>
  <c r="AQ1312" i="1"/>
  <c r="AR1312" i="1"/>
  <c r="AS1312" i="1"/>
  <c r="AT1312" i="1"/>
  <c r="AU1312" i="1"/>
  <c r="AV1312" i="1"/>
  <c r="AW1312" i="1"/>
  <c r="AX1312" i="1"/>
  <c r="AY1312" i="1"/>
  <c r="AZ1312" i="1"/>
  <c r="BA1312" i="1"/>
  <c r="BB1312" i="1"/>
  <c r="BC1312" i="1"/>
  <c r="BD1312" i="1"/>
  <c r="BE1312" i="1"/>
  <c r="BF1312" i="1"/>
  <c r="H1313" i="1"/>
  <c r="I1313" i="1"/>
  <c r="J1313" i="1"/>
  <c r="K1313" i="1"/>
  <c r="L1313" i="1"/>
  <c r="M1313" i="1"/>
  <c r="N1313" i="1"/>
  <c r="O1313" i="1"/>
  <c r="P1313" i="1"/>
  <c r="Q1313" i="1"/>
  <c r="R1313" i="1"/>
  <c r="S1313" i="1"/>
  <c r="T1313" i="1"/>
  <c r="U1313" i="1"/>
  <c r="V1313" i="1"/>
  <c r="W1313" i="1"/>
  <c r="X1313" i="1"/>
  <c r="Y1313" i="1"/>
  <c r="Z1313" i="1"/>
  <c r="AA1313" i="1"/>
  <c r="AB1313" i="1"/>
  <c r="AC1313" i="1"/>
  <c r="AD1313" i="1"/>
  <c r="AE1313" i="1"/>
  <c r="AF1313" i="1"/>
  <c r="AG1313" i="1"/>
  <c r="AH1313" i="1"/>
  <c r="AI1313" i="1"/>
  <c r="AJ1313" i="1"/>
  <c r="AK1313" i="1"/>
  <c r="AL1313" i="1"/>
  <c r="AM1313" i="1"/>
  <c r="AN1313" i="1"/>
  <c r="AO1313" i="1"/>
  <c r="AP1313" i="1"/>
  <c r="AQ1313" i="1"/>
  <c r="AR1313" i="1"/>
  <c r="AS1313" i="1"/>
  <c r="AT1313" i="1"/>
  <c r="AU1313" i="1"/>
  <c r="AV1313" i="1"/>
  <c r="AW1313" i="1"/>
  <c r="AX1313" i="1"/>
  <c r="AY1313" i="1"/>
  <c r="AZ1313" i="1"/>
  <c r="BA1313" i="1"/>
  <c r="BB1313" i="1"/>
  <c r="BC1313" i="1"/>
  <c r="BD1313" i="1"/>
  <c r="BE1313" i="1"/>
  <c r="BF1313" i="1"/>
  <c r="H1314" i="1"/>
  <c r="I1314" i="1"/>
  <c r="J1314" i="1"/>
  <c r="K1314" i="1"/>
  <c r="L1314" i="1"/>
  <c r="M1314" i="1"/>
  <c r="N1314" i="1"/>
  <c r="O1314" i="1"/>
  <c r="P1314" i="1"/>
  <c r="Q1314" i="1"/>
  <c r="R1314" i="1"/>
  <c r="S1314" i="1"/>
  <c r="T1314" i="1"/>
  <c r="U1314" i="1"/>
  <c r="V1314" i="1"/>
  <c r="W1314" i="1"/>
  <c r="X1314" i="1"/>
  <c r="Y1314" i="1"/>
  <c r="Z1314" i="1"/>
  <c r="AA1314" i="1"/>
  <c r="AB1314" i="1"/>
  <c r="AC1314" i="1"/>
  <c r="AD1314" i="1"/>
  <c r="AE1314" i="1"/>
  <c r="AF1314" i="1"/>
  <c r="AG1314" i="1"/>
  <c r="AH1314" i="1"/>
  <c r="AI1314" i="1"/>
  <c r="AJ1314" i="1"/>
  <c r="AK1314" i="1"/>
  <c r="AL1314" i="1"/>
  <c r="AM1314" i="1"/>
  <c r="AN1314" i="1"/>
  <c r="AO1314" i="1"/>
  <c r="AP1314" i="1"/>
  <c r="AQ1314" i="1"/>
  <c r="AR1314" i="1"/>
  <c r="AS1314" i="1"/>
  <c r="AT1314" i="1"/>
  <c r="AU1314" i="1"/>
  <c r="AV1314" i="1"/>
  <c r="AW1314" i="1"/>
  <c r="AX1314" i="1"/>
  <c r="AY1314" i="1"/>
  <c r="AZ1314" i="1"/>
  <c r="BA1314" i="1"/>
  <c r="BB1314" i="1"/>
  <c r="BC1314" i="1"/>
  <c r="BD1314" i="1"/>
  <c r="BE1314" i="1"/>
  <c r="BF1314" i="1"/>
  <c r="H1315" i="1"/>
  <c r="I1315" i="1"/>
  <c r="J1315" i="1"/>
  <c r="K1315" i="1"/>
  <c r="L1315" i="1"/>
  <c r="M1315" i="1"/>
  <c r="N1315" i="1"/>
  <c r="O1315" i="1"/>
  <c r="P1315" i="1"/>
  <c r="Q1315" i="1"/>
  <c r="R1315" i="1"/>
  <c r="S1315" i="1"/>
  <c r="T1315" i="1"/>
  <c r="U1315" i="1"/>
  <c r="V1315" i="1"/>
  <c r="W1315" i="1"/>
  <c r="X1315" i="1"/>
  <c r="Y1315" i="1"/>
  <c r="Z1315" i="1"/>
  <c r="AA1315" i="1"/>
  <c r="AB1315" i="1"/>
  <c r="AC1315" i="1"/>
  <c r="AD1315" i="1"/>
  <c r="AE1315" i="1"/>
  <c r="AF1315" i="1"/>
  <c r="AG1315" i="1"/>
  <c r="AH1315" i="1"/>
  <c r="AI1315" i="1"/>
  <c r="AJ1315" i="1"/>
  <c r="AK1315" i="1"/>
  <c r="AL1315" i="1"/>
  <c r="AM1315" i="1"/>
  <c r="AN1315" i="1"/>
  <c r="AO1315" i="1"/>
  <c r="AP1315" i="1"/>
  <c r="AQ1315" i="1"/>
  <c r="AR1315" i="1"/>
  <c r="AS1315" i="1"/>
  <c r="AT1315" i="1"/>
  <c r="AU1315" i="1"/>
  <c r="AV1315" i="1"/>
  <c r="AW1315" i="1"/>
  <c r="AX1315" i="1"/>
  <c r="AY1315" i="1"/>
  <c r="AZ1315" i="1"/>
  <c r="BA1315" i="1"/>
  <c r="BB1315" i="1"/>
  <c r="BC1315" i="1"/>
  <c r="BD1315" i="1"/>
  <c r="BE1315" i="1"/>
  <c r="BF1315" i="1"/>
  <c r="H1316" i="1"/>
  <c r="I1316" i="1"/>
  <c r="J1316" i="1"/>
  <c r="K1316" i="1"/>
  <c r="L1316" i="1"/>
  <c r="M1316" i="1"/>
  <c r="N1316" i="1"/>
  <c r="O1316" i="1"/>
  <c r="P1316" i="1"/>
  <c r="Q1316" i="1"/>
  <c r="R1316" i="1"/>
  <c r="S1316" i="1"/>
  <c r="T1316" i="1"/>
  <c r="U1316" i="1"/>
  <c r="V1316" i="1"/>
  <c r="W1316" i="1"/>
  <c r="X1316" i="1"/>
  <c r="Y1316" i="1"/>
  <c r="Z1316" i="1"/>
  <c r="AA1316" i="1"/>
  <c r="AB1316" i="1"/>
  <c r="AC1316" i="1"/>
  <c r="AD1316" i="1"/>
  <c r="AE1316" i="1"/>
  <c r="AF1316" i="1"/>
  <c r="AG1316" i="1"/>
  <c r="AH1316" i="1"/>
  <c r="AI1316" i="1"/>
  <c r="AJ1316" i="1"/>
  <c r="AK1316" i="1"/>
  <c r="AL1316" i="1"/>
  <c r="AM1316" i="1"/>
  <c r="AN1316" i="1"/>
  <c r="AO1316" i="1"/>
  <c r="AP1316" i="1"/>
  <c r="AQ1316" i="1"/>
  <c r="AR1316" i="1"/>
  <c r="AS1316" i="1"/>
  <c r="AT1316" i="1"/>
  <c r="AU1316" i="1"/>
  <c r="AV1316" i="1"/>
  <c r="AW1316" i="1"/>
  <c r="AX1316" i="1"/>
  <c r="AY1316" i="1"/>
  <c r="AZ1316" i="1"/>
  <c r="BA1316" i="1"/>
  <c r="BB1316" i="1"/>
  <c r="BC1316" i="1"/>
  <c r="BD1316" i="1"/>
  <c r="BE1316" i="1"/>
  <c r="BF1316" i="1"/>
  <c r="H1317" i="1"/>
  <c r="I1317" i="1"/>
  <c r="J1317" i="1"/>
  <c r="K1317" i="1"/>
  <c r="L1317" i="1"/>
  <c r="M1317" i="1"/>
  <c r="N1317" i="1"/>
  <c r="O1317" i="1"/>
  <c r="P1317" i="1"/>
  <c r="Q1317" i="1"/>
  <c r="R1317" i="1"/>
  <c r="S1317" i="1"/>
  <c r="T1317" i="1"/>
  <c r="U1317" i="1"/>
  <c r="V1317" i="1"/>
  <c r="W1317" i="1"/>
  <c r="X1317" i="1"/>
  <c r="Y1317" i="1"/>
  <c r="Z1317" i="1"/>
  <c r="AA1317" i="1"/>
  <c r="AB1317" i="1"/>
  <c r="AC1317" i="1"/>
  <c r="AD1317" i="1"/>
  <c r="AE1317" i="1"/>
  <c r="AF1317" i="1"/>
  <c r="AG1317" i="1"/>
  <c r="AH1317" i="1"/>
  <c r="AI1317" i="1"/>
  <c r="AJ1317" i="1"/>
  <c r="AK1317" i="1"/>
  <c r="AL1317" i="1"/>
  <c r="AM1317" i="1"/>
  <c r="AN1317" i="1"/>
  <c r="AO1317" i="1"/>
  <c r="AP1317" i="1"/>
  <c r="AQ1317" i="1"/>
  <c r="AR1317" i="1"/>
  <c r="AS1317" i="1"/>
  <c r="AT1317" i="1"/>
  <c r="AU1317" i="1"/>
  <c r="AV1317" i="1"/>
  <c r="AW1317" i="1"/>
  <c r="AX1317" i="1"/>
  <c r="AY1317" i="1"/>
  <c r="AZ1317" i="1"/>
  <c r="BA1317" i="1"/>
  <c r="BB1317" i="1"/>
  <c r="BC1317" i="1"/>
  <c r="BD1317" i="1"/>
  <c r="BE1317" i="1"/>
  <c r="BF1317" i="1"/>
  <c r="H1318" i="1"/>
  <c r="I1318" i="1"/>
  <c r="J1318" i="1"/>
  <c r="K1318" i="1"/>
  <c r="L1318" i="1"/>
  <c r="M1318" i="1"/>
  <c r="N1318" i="1"/>
  <c r="O1318" i="1"/>
  <c r="P1318" i="1"/>
  <c r="Q1318" i="1"/>
  <c r="R1318" i="1"/>
  <c r="S1318" i="1"/>
  <c r="T1318" i="1"/>
  <c r="U1318" i="1"/>
  <c r="V1318" i="1"/>
  <c r="W1318" i="1"/>
  <c r="X1318" i="1"/>
  <c r="Y1318" i="1"/>
  <c r="Z1318" i="1"/>
  <c r="AA1318" i="1"/>
  <c r="AB1318" i="1"/>
  <c r="AC1318" i="1"/>
  <c r="AD1318" i="1"/>
  <c r="AE1318" i="1"/>
  <c r="AF1318" i="1"/>
  <c r="AG1318" i="1"/>
  <c r="AH1318" i="1"/>
  <c r="AI1318" i="1"/>
  <c r="AJ1318" i="1"/>
  <c r="AK1318" i="1"/>
  <c r="AL1318" i="1"/>
  <c r="AM1318" i="1"/>
  <c r="AN1318" i="1"/>
  <c r="AO1318" i="1"/>
  <c r="AP1318" i="1"/>
  <c r="AQ1318" i="1"/>
  <c r="AR1318" i="1"/>
  <c r="AS1318" i="1"/>
  <c r="AT1318" i="1"/>
  <c r="AU1318" i="1"/>
  <c r="AV1318" i="1"/>
  <c r="AW1318" i="1"/>
  <c r="AX1318" i="1"/>
  <c r="AY1318" i="1"/>
  <c r="AZ1318" i="1"/>
  <c r="BA1318" i="1"/>
  <c r="BB1318" i="1"/>
  <c r="BC1318" i="1"/>
  <c r="BD1318" i="1"/>
  <c r="BE1318" i="1"/>
  <c r="BF1318" i="1"/>
  <c r="H1319" i="1"/>
  <c r="I1319" i="1"/>
  <c r="J1319" i="1"/>
  <c r="K1319" i="1"/>
  <c r="L1319" i="1"/>
  <c r="M1319" i="1"/>
  <c r="N1319" i="1"/>
  <c r="O1319" i="1"/>
  <c r="P1319" i="1"/>
  <c r="Q1319" i="1"/>
  <c r="R1319" i="1"/>
  <c r="S1319" i="1"/>
  <c r="T1319" i="1"/>
  <c r="U1319" i="1"/>
  <c r="V1319" i="1"/>
  <c r="W1319" i="1"/>
  <c r="X1319" i="1"/>
  <c r="Y1319" i="1"/>
  <c r="Z1319" i="1"/>
  <c r="AA1319" i="1"/>
  <c r="AB1319" i="1"/>
  <c r="AC1319" i="1"/>
  <c r="AD1319" i="1"/>
  <c r="AE1319" i="1"/>
  <c r="AF1319" i="1"/>
  <c r="AG1319" i="1"/>
  <c r="AH1319" i="1"/>
  <c r="AI1319" i="1"/>
  <c r="AJ1319" i="1"/>
  <c r="AK1319" i="1"/>
  <c r="AL1319" i="1"/>
  <c r="AM1319" i="1"/>
  <c r="AN1319" i="1"/>
  <c r="AO1319" i="1"/>
  <c r="AP1319" i="1"/>
  <c r="AQ1319" i="1"/>
  <c r="AR1319" i="1"/>
  <c r="AS1319" i="1"/>
  <c r="AT1319" i="1"/>
  <c r="AU1319" i="1"/>
  <c r="AV1319" i="1"/>
  <c r="AW1319" i="1"/>
  <c r="AX1319" i="1"/>
  <c r="AY1319" i="1"/>
  <c r="AZ1319" i="1"/>
  <c r="BA1319" i="1"/>
  <c r="BB1319" i="1"/>
  <c r="BC1319" i="1"/>
  <c r="BD1319" i="1"/>
  <c r="BE1319" i="1"/>
  <c r="BF1319" i="1"/>
  <c r="H1320" i="1"/>
  <c r="I1320" i="1"/>
  <c r="J1320" i="1"/>
  <c r="K1320" i="1"/>
  <c r="L1320" i="1"/>
  <c r="M1320" i="1"/>
  <c r="N1320" i="1"/>
  <c r="O1320" i="1"/>
  <c r="P1320" i="1"/>
  <c r="Q1320" i="1"/>
  <c r="R1320" i="1"/>
  <c r="S1320" i="1"/>
  <c r="T1320" i="1"/>
  <c r="U1320" i="1"/>
  <c r="V1320" i="1"/>
  <c r="W1320" i="1"/>
  <c r="X1320" i="1"/>
  <c r="Y1320" i="1"/>
  <c r="Z1320" i="1"/>
  <c r="AA1320" i="1"/>
  <c r="AB1320" i="1"/>
  <c r="AC1320" i="1"/>
  <c r="AD1320" i="1"/>
  <c r="AE1320" i="1"/>
  <c r="AF1320" i="1"/>
  <c r="AG1320" i="1"/>
  <c r="AH1320" i="1"/>
  <c r="AI1320" i="1"/>
  <c r="AJ1320" i="1"/>
  <c r="AK1320" i="1"/>
  <c r="AL1320" i="1"/>
  <c r="AM1320" i="1"/>
  <c r="AN1320" i="1"/>
  <c r="AO1320" i="1"/>
  <c r="AP1320" i="1"/>
  <c r="AQ1320" i="1"/>
  <c r="AR1320" i="1"/>
  <c r="AS1320" i="1"/>
  <c r="AT1320" i="1"/>
  <c r="AU1320" i="1"/>
  <c r="AV1320" i="1"/>
  <c r="AW1320" i="1"/>
  <c r="AX1320" i="1"/>
  <c r="AY1320" i="1"/>
  <c r="AZ1320" i="1"/>
  <c r="BA1320" i="1"/>
  <c r="BB1320" i="1"/>
  <c r="BC1320" i="1"/>
  <c r="BD1320" i="1"/>
  <c r="BE1320" i="1"/>
  <c r="BF1320" i="1"/>
  <c r="H1321" i="1"/>
  <c r="I1321" i="1"/>
  <c r="J1321" i="1"/>
  <c r="K1321" i="1"/>
  <c r="L1321" i="1"/>
  <c r="M1321" i="1"/>
  <c r="N1321" i="1"/>
  <c r="O1321" i="1"/>
  <c r="P1321" i="1"/>
  <c r="Q1321" i="1"/>
  <c r="R1321" i="1"/>
  <c r="S1321" i="1"/>
  <c r="T1321" i="1"/>
  <c r="U1321" i="1"/>
  <c r="V1321" i="1"/>
  <c r="W1321" i="1"/>
  <c r="X1321" i="1"/>
  <c r="Y1321" i="1"/>
  <c r="Z1321" i="1"/>
  <c r="AA1321" i="1"/>
  <c r="AB1321" i="1"/>
  <c r="AC1321" i="1"/>
  <c r="AD1321" i="1"/>
  <c r="AE1321" i="1"/>
  <c r="AF1321" i="1"/>
  <c r="AG1321" i="1"/>
  <c r="AH1321" i="1"/>
  <c r="AI1321" i="1"/>
  <c r="AJ1321" i="1"/>
  <c r="AK1321" i="1"/>
  <c r="AL1321" i="1"/>
  <c r="AM1321" i="1"/>
  <c r="AN1321" i="1"/>
  <c r="AO1321" i="1"/>
  <c r="AP1321" i="1"/>
  <c r="AQ1321" i="1"/>
  <c r="AR1321" i="1"/>
  <c r="AS1321" i="1"/>
  <c r="AT1321" i="1"/>
  <c r="AU1321" i="1"/>
  <c r="AV1321" i="1"/>
  <c r="AW1321" i="1"/>
  <c r="AX1321" i="1"/>
  <c r="AY1321" i="1"/>
  <c r="AZ1321" i="1"/>
  <c r="BA1321" i="1"/>
  <c r="BB1321" i="1"/>
  <c r="BC1321" i="1"/>
  <c r="BD1321" i="1"/>
  <c r="BE1321" i="1"/>
  <c r="BF1321" i="1"/>
  <c r="H1322" i="1"/>
  <c r="I1322" i="1"/>
  <c r="J1322" i="1"/>
  <c r="K1322" i="1"/>
  <c r="L1322" i="1"/>
  <c r="M1322" i="1"/>
  <c r="N1322" i="1"/>
  <c r="O1322" i="1"/>
  <c r="P1322" i="1"/>
  <c r="Q1322" i="1"/>
  <c r="R1322" i="1"/>
  <c r="S1322" i="1"/>
  <c r="T1322" i="1"/>
  <c r="U1322" i="1"/>
  <c r="V1322" i="1"/>
  <c r="W1322" i="1"/>
  <c r="X1322" i="1"/>
  <c r="Y1322" i="1"/>
  <c r="Z1322" i="1"/>
  <c r="AA1322" i="1"/>
  <c r="AB1322" i="1"/>
  <c r="AC1322" i="1"/>
  <c r="AD1322" i="1"/>
  <c r="AE1322" i="1"/>
  <c r="AF1322" i="1"/>
  <c r="AG1322" i="1"/>
  <c r="AH1322" i="1"/>
  <c r="AI1322" i="1"/>
  <c r="AJ1322" i="1"/>
  <c r="AK1322" i="1"/>
  <c r="AL1322" i="1"/>
  <c r="AM1322" i="1"/>
  <c r="AN1322" i="1"/>
  <c r="AO1322" i="1"/>
  <c r="AP1322" i="1"/>
  <c r="AQ1322" i="1"/>
  <c r="AR1322" i="1"/>
  <c r="AS1322" i="1"/>
  <c r="AT1322" i="1"/>
  <c r="AU1322" i="1"/>
  <c r="AV1322" i="1"/>
  <c r="AW1322" i="1"/>
  <c r="AX1322" i="1"/>
  <c r="AY1322" i="1"/>
  <c r="AZ1322" i="1"/>
  <c r="BA1322" i="1"/>
  <c r="BB1322" i="1"/>
  <c r="BC1322" i="1"/>
  <c r="BD1322" i="1"/>
  <c r="BE1322" i="1"/>
  <c r="BF1322" i="1"/>
  <c r="H1323" i="1"/>
  <c r="I1323" i="1"/>
  <c r="J1323" i="1"/>
  <c r="K1323" i="1"/>
  <c r="L1323" i="1"/>
  <c r="M1323" i="1"/>
  <c r="N1323" i="1"/>
  <c r="O1323" i="1"/>
  <c r="P1323" i="1"/>
  <c r="Q1323" i="1"/>
  <c r="R1323" i="1"/>
  <c r="S1323" i="1"/>
  <c r="T1323" i="1"/>
  <c r="U1323" i="1"/>
  <c r="V1323" i="1"/>
  <c r="W1323" i="1"/>
  <c r="X1323" i="1"/>
  <c r="Y1323" i="1"/>
  <c r="Z1323" i="1"/>
  <c r="AA1323" i="1"/>
  <c r="AB1323" i="1"/>
  <c r="AC1323" i="1"/>
  <c r="AD1323" i="1"/>
  <c r="AE1323" i="1"/>
  <c r="AF1323" i="1"/>
  <c r="AG1323" i="1"/>
  <c r="AH1323" i="1"/>
  <c r="AI1323" i="1"/>
  <c r="AJ1323" i="1"/>
  <c r="AK1323" i="1"/>
  <c r="AL1323" i="1"/>
  <c r="AM1323" i="1"/>
  <c r="AN1323" i="1"/>
  <c r="AO1323" i="1"/>
  <c r="AP1323" i="1"/>
  <c r="AQ1323" i="1"/>
  <c r="AR1323" i="1"/>
  <c r="AS1323" i="1"/>
  <c r="AT1323" i="1"/>
  <c r="AU1323" i="1"/>
  <c r="AV1323" i="1"/>
  <c r="AW1323" i="1"/>
  <c r="AX1323" i="1"/>
  <c r="AY1323" i="1"/>
  <c r="AZ1323" i="1"/>
  <c r="BA1323" i="1"/>
  <c r="BB1323" i="1"/>
  <c r="BC1323" i="1"/>
  <c r="BD1323" i="1"/>
  <c r="BE1323" i="1"/>
  <c r="BF1323" i="1"/>
  <c r="H1324" i="1"/>
  <c r="I1324" i="1"/>
  <c r="J1324" i="1"/>
  <c r="K1324" i="1"/>
  <c r="L1324" i="1"/>
  <c r="M1324" i="1"/>
  <c r="N1324" i="1"/>
  <c r="O1324" i="1"/>
  <c r="P1324" i="1"/>
  <c r="Q1324" i="1"/>
  <c r="R1324" i="1"/>
  <c r="S1324" i="1"/>
  <c r="T1324" i="1"/>
  <c r="U1324" i="1"/>
  <c r="V1324" i="1"/>
  <c r="W1324" i="1"/>
  <c r="X1324" i="1"/>
  <c r="Y1324" i="1"/>
  <c r="Z1324" i="1"/>
  <c r="AA1324" i="1"/>
  <c r="AB1324" i="1"/>
  <c r="AC1324" i="1"/>
  <c r="AD1324" i="1"/>
  <c r="AE1324" i="1"/>
  <c r="AF1324" i="1"/>
  <c r="AG1324" i="1"/>
  <c r="AH1324" i="1"/>
  <c r="AI1324" i="1"/>
  <c r="AJ1324" i="1"/>
  <c r="AK1324" i="1"/>
  <c r="AL1324" i="1"/>
  <c r="AM1324" i="1"/>
  <c r="AN1324" i="1"/>
  <c r="AO1324" i="1"/>
  <c r="AP1324" i="1"/>
  <c r="AQ1324" i="1"/>
  <c r="AR1324" i="1"/>
  <c r="AS1324" i="1"/>
  <c r="AT1324" i="1"/>
  <c r="AU1324" i="1"/>
  <c r="AV1324" i="1"/>
  <c r="AW1324" i="1"/>
  <c r="AX1324" i="1"/>
  <c r="AY1324" i="1"/>
  <c r="AZ1324" i="1"/>
  <c r="BA1324" i="1"/>
  <c r="BB1324" i="1"/>
  <c r="BC1324" i="1"/>
  <c r="BD1324" i="1"/>
  <c r="BE1324" i="1"/>
  <c r="BF1324" i="1"/>
  <c r="H1325" i="1"/>
  <c r="I1325" i="1"/>
  <c r="J1325" i="1"/>
  <c r="K1325" i="1"/>
  <c r="L1325" i="1"/>
  <c r="M1325" i="1"/>
  <c r="N1325" i="1"/>
  <c r="O1325" i="1"/>
  <c r="P1325" i="1"/>
  <c r="Q1325" i="1"/>
  <c r="R1325" i="1"/>
  <c r="S1325" i="1"/>
  <c r="T1325" i="1"/>
  <c r="U1325" i="1"/>
  <c r="V1325" i="1"/>
  <c r="W1325" i="1"/>
  <c r="X1325" i="1"/>
  <c r="Y1325" i="1"/>
  <c r="Z1325" i="1"/>
  <c r="AA1325" i="1"/>
  <c r="AB1325" i="1"/>
  <c r="AC1325" i="1"/>
  <c r="AD1325" i="1"/>
  <c r="AE1325" i="1"/>
  <c r="AF1325" i="1"/>
  <c r="AG1325" i="1"/>
  <c r="AH1325" i="1"/>
  <c r="AI1325" i="1"/>
  <c r="AJ1325" i="1"/>
  <c r="AK1325" i="1"/>
  <c r="AL1325" i="1"/>
  <c r="AM1325" i="1"/>
  <c r="AN1325" i="1"/>
  <c r="AO1325" i="1"/>
  <c r="AP1325" i="1"/>
  <c r="AQ1325" i="1"/>
  <c r="AR1325" i="1"/>
  <c r="AS1325" i="1"/>
  <c r="AT1325" i="1"/>
  <c r="AU1325" i="1"/>
  <c r="AV1325" i="1"/>
  <c r="AW1325" i="1"/>
  <c r="AX1325" i="1"/>
  <c r="AY1325" i="1"/>
  <c r="AZ1325" i="1"/>
  <c r="BA1325" i="1"/>
  <c r="BB1325" i="1"/>
  <c r="BC1325" i="1"/>
  <c r="BD1325" i="1"/>
  <c r="BE1325" i="1"/>
  <c r="BF1325" i="1"/>
  <c r="H1326" i="1"/>
  <c r="I1326" i="1"/>
  <c r="J1326" i="1"/>
  <c r="K1326" i="1"/>
  <c r="L1326" i="1"/>
  <c r="M1326" i="1"/>
  <c r="N1326" i="1"/>
  <c r="O1326" i="1"/>
  <c r="P1326" i="1"/>
  <c r="Q1326" i="1"/>
  <c r="R1326" i="1"/>
  <c r="S1326" i="1"/>
  <c r="T1326" i="1"/>
  <c r="U1326" i="1"/>
  <c r="V1326" i="1"/>
  <c r="W1326" i="1"/>
  <c r="X1326" i="1"/>
  <c r="Y1326" i="1"/>
  <c r="Z1326" i="1"/>
  <c r="AA1326" i="1"/>
  <c r="AB1326" i="1"/>
  <c r="AC1326" i="1"/>
  <c r="AD1326" i="1"/>
  <c r="AE1326" i="1"/>
  <c r="AF1326" i="1"/>
  <c r="AG1326" i="1"/>
  <c r="AH1326" i="1"/>
  <c r="AI1326" i="1"/>
  <c r="AJ1326" i="1"/>
  <c r="AK1326" i="1"/>
  <c r="AL1326" i="1"/>
  <c r="AM1326" i="1"/>
  <c r="AN1326" i="1"/>
  <c r="AO1326" i="1"/>
  <c r="AP1326" i="1"/>
  <c r="AQ1326" i="1"/>
  <c r="AR1326" i="1"/>
  <c r="AS1326" i="1"/>
  <c r="AT1326" i="1"/>
  <c r="AU1326" i="1"/>
  <c r="AV1326" i="1"/>
  <c r="AW1326" i="1"/>
  <c r="AX1326" i="1"/>
  <c r="AY1326" i="1"/>
  <c r="AZ1326" i="1"/>
  <c r="BA1326" i="1"/>
  <c r="BB1326" i="1"/>
  <c r="BC1326" i="1"/>
  <c r="BD1326" i="1"/>
  <c r="BE1326" i="1"/>
  <c r="BF1326" i="1"/>
  <c r="H1327" i="1"/>
  <c r="I1327" i="1"/>
  <c r="J1327" i="1"/>
  <c r="K1327" i="1"/>
  <c r="L1327" i="1"/>
  <c r="M1327" i="1"/>
  <c r="N1327" i="1"/>
  <c r="O1327" i="1"/>
  <c r="P1327" i="1"/>
  <c r="Q1327" i="1"/>
  <c r="R1327" i="1"/>
  <c r="S1327" i="1"/>
  <c r="T1327" i="1"/>
  <c r="U1327" i="1"/>
  <c r="V1327" i="1"/>
  <c r="W1327" i="1"/>
  <c r="X1327" i="1"/>
  <c r="Y1327" i="1"/>
  <c r="Z1327" i="1"/>
  <c r="AA1327" i="1"/>
  <c r="AB1327" i="1"/>
  <c r="AC1327" i="1"/>
  <c r="AD1327" i="1"/>
  <c r="AE1327" i="1"/>
  <c r="AF1327" i="1"/>
  <c r="AG1327" i="1"/>
  <c r="AH1327" i="1"/>
  <c r="AI1327" i="1"/>
  <c r="AJ1327" i="1"/>
  <c r="AK1327" i="1"/>
  <c r="AL1327" i="1"/>
  <c r="AM1327" i="1"/>
  <c r="AN1327" i="1"/>
  <c r="AO1327" i="1"/>
  <c r="AP1327" i="1"/>
  <c r="AQ1327" i="1"/>
  <c r="AR1327" i="1"/>
  <c r="AS1327" i="1"/>
  <c r="AT1327" i="1"/>
  <c r="AU1327" i="1"/>
  <c r="AV1327" i="1"/>
  <c r="AW1327" i="1"/>
  <c r="AX1327" i="1"/>
  <c r="AY1327" i="1"/>
  <c r="AZ1327" i="1"/>
  <c r="BA1327" i="1"/>
  <c r="BB1327" i="1"/>
  <c r="BC1327" i="1"/>
  <c r="BD1327" i="1"/>
  <c r="BE1327" i="1"/>
  <c r="BF1327" i="1"/>
  <c r="H1328" i="1"/>
  <c r="I1328" i="1"/>
  <c r="J1328" i="1"/>
  <c r="K1328" i="1"/>
  <c r="L1328" i="1"/>
  <c r="M1328" i="1"/>
  <c r="N1328" i="1"/>
  <c r="O1328" i="1"/>
  <c r="P1328" i="1"/>
  <c r="Q1328" i="1"/>
  <c r="R1328" i="1"/>
  <c r="S1328" i="1"/>
  <c r="T1328" i="1"/>
  <c r="U1328" i="1"/>
  <c r="V1328" i="1"/>
  <c r="W1328" i="1"/>
  <c r="X1328" i="1"/>
  <c r="Y1328" i="1"/>
  <c r="Z1328" i="1"/>
  <c r="AA1328" i="1"/>
  <c r="AB1328" i="1"/>
  <c r="AC1328" i="1"/>
  <c r="AD1328" i="1"/>
  <c r="AE1328" i="1"/>
  <c r="AF1328" i="1"/>
  <c r="AG1328" i="1"/>
  <c r="AH1328" i="1"/>
  <c r="AI1328" i="1"/>
  <c r="AJ1328" i="1"/>
  <c r="AK1328" i="1"/>
  <c r="AL1328" i="1"/>
  <c r="AM1328" i="1"/>
  <c r="AN1328" i="1"/>
  <c r="AO1328" i="1"/>
  <c r="AP1328" i="1"/>
  <c r="AQ1328" i="1"/>
  <c r="AR1328" i="1"/>
  <c r="AS1328" i="1"/>
  <c r="AT1328" i="1"/>
  <c r="AU1328" i="1"/>
  <c r="AV1328" i="1"/>
  <c r="AW1328" i="1"/>
  <c r="AX1328" i="1"/>
  <c r="AY1328" i="1"/>
  <c r="AZ1328" i="1"/>
  <c r="BA1328" i="1"/>
  <c r="BB1328" i="1"/>
  <c r="BC1328" i="1"/>
  <c r="BD1328" i="1"/>
  <c r="BE1328" i="1"/>
  <c r="BF1328" i="1"/>
  <c r="H1329" i="1"/>
  <c r="I1329" i="1"/>
  <c r="J1329" i="1"/>
  <c r="K1329" i="1"/>
  <c r="L1329" i="1"/>
  <c r="M1329" i="1"/>
  <c r="N1329" i="1"/>
  <c r="O1329" i="1"/>
  <c r="P1329" i="1"/>
  <c r="Q1329" i="1"/>
  <c r="R1329" i="1"/>
  <c r="S1329" i="1"/>
  <c r="T1329" i="1"/>
  <c r="U1329" i="1"/>
  <c r="V1329" i="1"/>
  <c r="W1329" i="1"/>
  <c r="X1329" i="1"/>
  <c r="Y1329" i="1"/>
  <c r="Z1329" i="1"/>
  <c r="AA1329" i="1"/>
  <c r="AB1329" i="1"/>
  <c r="AC1329" i="1"/>
  <c r="AD1329" i="1"/>
  <c r="AE1329" i="1"/>
  <c r="AF1329" i="1"/>
  <c r="AG1329" i="1"/>
  <c r="AH1329" i="1"/>
  <c r="AI1329" i="1"/>
  <c r="AJ1329" i="1"/>
  <c r="AK1329" i="1"/>
  <c r="AL1329" i="1"/>
  <c r="AM1329" i="1"/>
  <c r="AN1329" i="1"/>
  <c r="AO1329" i="1"/>
  <c r="AP1329" i="1"/>
  <c r="AQ1329" i="1"/>
  <c r="AR1329" i="1"/>
  <c r="AS1329" i="1"/>
  <c r="AT1329" i="1"/>
  <c r="AU1329" i="1"/>
  <c r="AV1329" i="1"/>
  <c r="AW1329" i="1"/>
  <c r="AX1329" i="1"/>
  <c r="AY1329" i="1"/>
  <c r="AZ1329" i="1"/>
  <c r="BA1329" i="1"/>
  <c r="BB1329" i="1"/>
  <c r="BC1329" i="1"/>
  <c r="BD1329" i="1"/>
  <c r="BE1329" i="1"/>
  <c r="BF1329" i="1"/>
  <c r="H1330" i="1"/>
  <c r="I1330" i="1"/>
  <c r="J1330" i="1"/>
  <c r="K1330" i="1"/>
  <c r="L1330" i="1"/>
  <c r="M1330" i="1"/>
  <c r="N1330" i="1"/>
  <c r="O1330" i="1"/>
  <c r="P1330" i="1"/>
  <c r="Q1330" i="1"/>
  <c r="R1330" i="1"/>
  <c r="S1330" i="1"/>
  <c r="T1330" i="1"/>
  <c r="U1330" i="1"/>
  <c r="V1330" i="1"/>
  <c r="W1330" i="1"/>
  <c r="X1330" i="1"/>
  <c r="Y1330" i="1"/>
  <c r="Z1330" i="1"/>
  <c r="AA1330" i="1"/>
  <c r="AB1330" i="1"/>
  <c r="AC1330" i="1"/>
  <c r="AD1330" i="1"/>
  <c r="AE1330" i="1"/>
  <c r="AF1330" i="1"/>
  <c r="AG1330" i="1"/>
  <c r="AH1330" i="1"/>
  <c r="AI1330" i="1"/>
  <c r="AJ1330" i="1"/>
  <c r="AK1330" i="1"/>
  <c r="AL1330" i="1"/>
  <c r="AM1330" i="1"/>
  <c r="AN1330" i="1"/>
  <c r="AO1330" i="1"/>
  <c r="AP1330" i="1"/>
  <c r="AQ1330" i="1"/>
  <c r="AR1330" i="1"/>
  <c r="AS1330" i="1"/>
  <c r="AT1330" i="1"/>
  <c r="AU1330" i="1"/>
  <c r="AV1330" i="1"/>
  <c r="AW1330" i="1"/>
  <c r="AX1330" i="1"/>
  <c r="AY1330" i="1"/>
  <c r="AZ1330" i="1"/>
  <c r="BA1330" i="1"/>
  <c r="BB1330" i="1"/>
  <c r="BC1330" i="1"/>
  <c r="BD1330" i="1"/>
  <c r="BE1330" i="1"/>
  <c r="BF1330" i="1"/>
  <c r="H1331" i="1"/>
  <c r="I1331" i="1"/>
  <c r="J1331" i="1"/>
  <c r="K1331" i="1"/>
  <c r="L1331" i="1"/>
  <c r="M1331" i="1"/>
  <c r="N1331" i="1"/>
  <c r="O1331" i="1"/>
  <c r="P1331" i="1"/>
  <c r="Q1331" i="1"/>
  <c r="R1331" i="1"/>
  <c r="S1331" i="1"/>
  <c r="T1331" i="1"/>
  <c r="U1331" i="1"/>
  <c r="V1331" i="1"/>
  <c r="W1331" i="1"/>
  <c r="X1331" i="1"/>
  <c r="Y1331" i="1"/>
  <c r="Z1331" i="1"/>
  <c r="AA1331" i="1"/>
  <c r="AB1331" i="1"/>
  <c r="AC1331" i="1"/>
  <c r="AD1331" i="1"/>
  <c r="AE1331" i="1"/>
  <c r="AF1331" i="1"/>
  <c r="AG1331" i="1"/>
  <c r="AH1331" i="1"/>
  <c r="AI1331" i="1"/>
  <c r="AJ1331" i="1"/>
  <c r="AK1331" i="1"/>
  <c r="AL1331" i="1"/>
  <c r="AM1331" i="1"/>
  <c r="AN1331" i="1"/>
  <c r="AO1331" i="1"/>
  <c r="AP1331" i="1"/>
  <c r="AQ1331" i="1"/>
  <c r="AR1331" i="1"/>
  <c r="AS1331" i="1"/>
  <c r="AT1331" i="1"/>
  <c r="AU1331" i="1"/>
  <c r="AV1331" i="1"/>
  <c r="AW1331" i="1"/>
  <c r="AX1331" i="1"/>
  <c r="AY1331" i="1"/>
  <c r="AZ1331" i="1"/>
  <c r="BA1331" i="1"/>
  <c r="BB1331" i="1"/>
  <c r="BC1331" i="1"/>
  <c r="BD1331" i="1"/>
  <c r="BE1331" i="1"/>
  <c r="BF1331" i="1"/>
  <c r="H1332" i="1"/>
  <c r="I1332" i="1"/>
  <c r="J1332" i="1"/>
  <c r="K1332" i="1"/>
  <c r="L1332" i="1"/>
  <c r="M1332" i="1"/>
  <c r="N1332" i="1"/>
  <c r="O1332" i="1"/>
  <c r="P1332" i="1"/>
  <c r="Q1332" i="1"/>
  <c r="R1332" i="1"/>
  <c r="S1332" i="1"/>
  <c r="T1332" i="1"/>
  <c r="U1332" i="1"/>
  <c r="V1332" i="1"/>
  <c r="W1332" i="1"/>
  <c r="X1332" i="1"/>
  <c r="Y1332" i="1"/>
  <c r="Z1332" i="1"/>
  <c r="AA1332" i="1"/>
  <c r="AB1332" i="1"/>
  <c r="AC1332" i="1"/>
  <c r="AD1332" i="1"/>
  <c r="AE1332" i="1"/>
  <c r="AF1332" i="1"/>
  <c r="AG1332" i="1"/>
  <c r="AH1332" i="1"/>
  <c r="AI1332" i="1"/>
  <c r="AJ1332" i="1"/>
  <c r="AK1332" i="1"/>
  <c r="AL1332" i="1"/>
  <c r="AM1332" i="1"/>
  <c r="AN1332" i="1"/>
  <c r="AO1332" i="1"/>
  <c r="AP1332" i="1"/>
  <c r="AQ1332" i="1"/>
  <c r="AR1332" i="1"/>
  <c r="AS1332" i="1"/>
  <c r="AT1332" i="1"/>
  <c r="AU1332" i="1"/>
  <c r="AV1332" i="1"/>
  <c r="AW1332" i="1"/>
  <c r="AX1332" i="1"/>
  <c r="AY1332" i="1"/>
  <c r="AZ1332" i="1"/>
  <c r="BA1332" i="1"/>
  <c r="BB1332" i="1"/>
  <c r="BC1332" i="1"/>
  <c r="BD1332" i="1"/>
  <c r="BE1332" i="1"/>
  <c r="BF1332" i="1"/>
  <c r="H1333" i="1"/>
  <c r="I1333" i="1"/>
  <c r="J1333" i="1"/>
  <c r="K1333" i="1"/>
  <c r="L1333" i="1"/>
  <c r="M1333" i="1"/>
  <c r="N1333" i="1"/>
  <c r="O1333" i="1"/>
  <c r="P1333" i="1"/>
  <c r="Q1333" i="1"/>
  <c r="R1333" i="1"/>
  <c r="S1333" i="1"/>
  <c r="T1333" i="1"/>
  <c r="U1333" i="1"/>
  <c r="V1333" i="1"/>
  <c r="W1333" i="1"/>
  <c r="X1333" i="1"/>
  <c r="Y1333" i="1"/>
  <c r="Z1333" i="1"/>
  <c r="AA1333" i="1"/>
  <c r="AB1333" i="1"/>
  <c r="AC1333" i="1"/>
  <c r="AD1333" i="1"/>
  <c r="AE1333" i="1"/>
  <c r="AF1333" i="1"/>
  <c r="AG1333" i="1"/>
  <c r="AH1333" i="1"/>
  <c r="AI1333" i="1"/>
  <c r="AJ1333" i="1"/>
  <c r="AK1333" i="1"/>
  <c r="AL1333" i="1"/>
  <c r="AM1333" i="1"/>
  <c r="AN1333" i="1"/>
  <c r="AO1333" i="1"/>
  <c r="AP1333" i="1"/>
  <c r="AQ1333" i="1"/>
  <c r="AR1333" i="1"/>
  <c r="AS1333" i="1"/>
  <c r="AT1333" i="1"/>
  <c r="AU1333" i="1"/>
  <c r="AV1333" i="1"/>
  <c r="AW1333" i="1"/>
  <c r="AX1333" i="1"/>
  <c r="AY1333" i="1"/>
  <c r="AZ1333" i="1"/>
  <c r="BA1333" i="1"/>
  <c r="BB1333" i="1"/>
  <c r="BC1333" i="1"/>
  <c r="BD1333" i="1"/>
  <c r="BE1333" i="1"/>
  <c r="BF1333" i="1"/>
  <c r="H1334" i="1"/>
  <c r="I1334" i="1"/>
  <c r="J1334" i="1"/>
  <c r="K1334" i="1"/>
  <c r="L1334" i="1"/>
  <c r="M1334" i="1"/>
  <c r="N1334" i="1"/>
  <c r="O1334" i="1"/>
  <c r="P1334" i="1"/>
  <c r="Q1334" i="1"/>
  <c r="R1334" i="1"/>
  <c r="S1334" i="1"/>
  <c r="T1334" i="1"/>
  <c r="U1334" i="1"/>
  <c r="V1334" i="1"/>
  <c r="W1334" i="1"/>
  <c r="X1334" i="1"/>
  <c r="Y1334" i="1"/>
  <c r="Z1334" i="1"/>
  <c r="AA1334" i="1"/>
  <c r="AB1334" i="1"/>
  <c r="AC1334" i="1"/>
  <c r="AD1334" i="1"/>
  <c r="AE1334" i="1"/>
  <c r="AF1334" i="1"/>
  <c r="AG1334" i="1"/>
  <c r="AH1334" i="1"/>
  <c r="AI1334" i="1"/>
  <c r="AJ1334" i="1"/>
  <c r="AK1334" i="1"/>
  <c r="AL1334" i="1"/>
  <c r="AM1334" i="1"/>
  <c r="AN1334" i="1"/>
  <c r="AO1334" i="1"/>
  <c r="AP1334" i="1"/>
  <c r="AQ1334" i="1"/>
  <c r="AR1334" i="1"/>
  <c r="AS1334" i="1"/>
  <c r="AT1334" i="1"/>
  <c r="AU1334" i="1"/>
  <c r="AV1334" i="1"/>
  <c r="AW1334" i="1"/>
  <c r="AX1334" i="1"/>
  <c r="AY1334" i="1"/>
  <c r="AZ1334" i="1"/>
  <c r="BA1334" i="1"/>
  <c r="BB1334" i="1"/>
  <c r="BC1334" i="1"/>
  <c r="BD1334" i="1"/>
  <c r="BE1334" i="1"/>
  <c r="BF1334" i="1"/>
  <c r="H1335" i="1"/>
  <c r="I1335" i="1"/>
  <c r="J1335" i="1"/>
  <c r="K1335" i="1"/>
  <c r="L1335" i="1"/>
  <c r="M1335" i="1"/>
  <c r="N1335" i="1"/>
  <c r="O1335" i="1"/>
  <c r="P1335" i="1"/>
  <c r="Q1335" i="1"/>
  <c r="R1335" i="1"/>
  <c r="S1335" i="1"/>
  <c r="T1335" i="1"/>
  <c r="U1335" i="1"/>
  <c r="V1335" i="1"/>
  <c r="W1335" i="1"/>
  <c r="X1335" i="1"/>
  <c r="Y1335" i="1"/>
  <c r="Z1335" i="1"/>
  <c r="AA1335" i="1"/>
  <c r="AB1335" i="1"/>
  <c r="AC1335" i="1"/>
  <c r="AD1335" i="1"/>
  <c r="AE1335" i="1"/>
  <c r="AF1335" i="1"/>
  <c r="AG1335" i="1"/>
  <c r="AH1335" i="1"/>
  <c r="AI1335" i="1"/>
  <c r="AJ1335" i="1"/>
  <c r="AK1335" i="1"/>
  <c r="AL1335" i="1"/>
  <c r="AM1335" i="1"/>
  <c r="AN1335" i="1"/>
  <c r="AO1335" i="1"/>
  <c r="AP1335" i="1"/>
  <c r="AQ1335" i="1"/>
  <c r="AR1335" i="1"/>
  <c r="AS1335" i="1"/>
  <c r="AT1335" i="1"/>
  <c r="AU1335" i="1"/>
  <c r="AV1335" i="1"/>
  <c r="AW1335" i="1"/>
  <c r="AX1335" i="1"/>
  <c r="AY1335" i="1"/>
  <c r="AZ1335" i="1"/>
  <c r="BA1335" i="1"/>
  <c r="BB1335" i="1"/>
  <c r="BC1335" i="1"/>
  <c r="BD1335" i="1"/>
  <c r="BE1335" i="1"/>
  <c r="BF1335" i="1"/>
  <c r="H1336" i="1"/>
  <c r="I1336" i="1"/>
  <c r="J1336" i="1"/>
  <c r="K1336" i="1"/>
  <c r="L1336" i="1"/>
  <c r="M1336" i="1"/>
  <c r="N1336" i="1"/>
  <c r="O1336" i="1"/>
  <c r="P1336" i="1"/>
  <c r="Q1336" i="1"/>
  <c r="R1336" i="1"/>
  <c r="S1336" i="1"/>
  <c r="T1336" i="1"/>
  <c r="U1336" i="1"/>
  <c r="V1336" i="1"/>
  <c r="W1336" i="1"/>
  <c r="X1336" i="1"/>
  <c r="Y1336" i="1"/>
  <c r="Z1336" i="1"/>
  <c r="AA1336" i="1"/>
  <c r="AB1336" i="1"/>
  <c r="AC1336" i="1"/>
  <c r="AD1336" i="1"/>
  <c r="AE1336" i="1"/>
  <c r="AF1336" i="1"/>
  <c r="AG1336" i="1"/>
  <c r="AH1336" i="1"/>
  <c r="AI1336" i="1"/>
  <c r="AJ1336" i="1"/>
  <c r="AK1336" i="1"/>
  <c r="AL1336" i="1"/>
  <c r="AM1336" i="1"/>
  <c r="AN1336" i="1"/>
  <c r="AO1336" i="1"/>
  <c r="AP1336" i="1"/>
  <c r="AQ1336" i="1"/>
  <c r="AR1336" i="1"/>
  <c r="AS1336" i="1"/>
  <c r="AT1336" i="1"/>
  <c r="AU1336" i="1"/>
  <c r="AV1336" i="1"/>
  <c r="AW1336" i="1"/>
  <c r="AX1336" i="1"/>
  <c r="AY1336" i="1"/>
  <c r="AZ1336" i="1"/>
  <c r="BA1336" i="1"/>
  <c r="BB1336" i="1"/>
  <c r="BC1336" i="1"/>
  <c r="BD1336" i="1"/>
  <c r="BE1336" i="1"/>
  <c r="BF1336" i="1"/>
  <c r="H1337" i="1"/>
  <c r="I1337" i="1"/>
  <c r="J1337" i="1"/>
  <c r="K1337" i="1"/>
  <c r="L1337" i="1"/>
  <c r="M1337" i="1"/>
  <c r="N1337" i="1"/>
  <c r="O1337" i="1"/>
  <c r="P1337" i="1"/>
  <c r="Q1337" i="1"/>
  <c r="R1337" i="1"/>
  <c r="S1337" i="1"/>
  <c r="T1337" i="1"/>
  <c r="U1337" i="1"/>
  <c r="V1337" i="1"/>
  <c r="W1337" i="1"/>
  <c r="X1337" i="1"/>
  <c r="Y1337" i="1"/>
  <c r="Z1337" i="1"/>
  <c r="AA1337" i="1"/>
  <c r="AB1337" i="1"/>
  <c r="AC1337" i="1"/>
  <c r="AD1337" i="1"/>
  <c r="AE1337" i="1"/>
  <c r="AF1337" i="1"/>
  <c r="AG1337" i="1"/>
  <c r="AH1337" i="1"/>
  <c r="AI1337" i="1"/>
  <c r="AJ1337" i="1"/>
  <c r="AK1337" i="1"/>
  <c r="AL1337" i="1"/>
  <c r="AM1337" i="1"/>
  <c r="AN1337" i="1"/>
  <c r="AO1337" i="1"/>
  <c r="AP1337" i="1"/>
  <c r="AQ1337" i="1"/>
  <c r="AR1337" i="1"/>
  <c r="AS1337" i="1"/>
  <c r="AT1337" i="1"/>
  <c r="AU1337" i="1"/>
  <c r="AV1337" i="1"/>
  <c r="AW1337" i="1"/>
  <c r="AX1337" i="1"/>
  <c r="AY1337" i="1"/>
  <c r="AZ1337" i="1"/>
  <c r="BA1337" i="1"/>
  <c r="BB1337" i="1"/>
  <c r="BC1337" i="1"/>
  <c r="BD1337" i="1"/>
  <c r="BE1337" i="1"/>
  <c r="BF1337" i="1"/>
  <c r="H1338" i="1"/>
  <c r="I1338" i="1"/>
  <c r="J1338" i="1"/>
  <c r="K1338" i="1"/>
  <c r="L1338" i="1"/>
  <c r="M1338" i="1"/>
  <c r="N1338" i="1"/>
  <c r="O1338" i="1"/>
  <c r="P1338" i="1"/>
  <c r="Q1338" i="1"/>
  <c r="R1338" i="1"/>
  <c r="S1338" i="1"/>
  <c r="T1338" i="1"/>
  <c r="U1338" i="1"/>
  <c r="V1338" i="1"/>
  <c r="W1338" i="1"/>
  <c r="X1338" i="1"/>
  <c r="Y1338" i="1"/>
  <c r="Z1338" i="1"/>
  <c r="AA1338" i="1"/>
  <c r="AB1338" i="1"/>
  <c r="AC1338" i="1"/>
  <c r="AD1338" i="1"/>
  <c r="AE1338" i="1"/>
  <c r="AF1338" i="1"/>
  <c r="AG1338" i="1"/>
  <c r="AH1338" i="1"/>
  <c r="AI1338" i="1"/>
  <c r="AJ1338" i="1"/>
  <c r="AK1338" i="1"/>
  <c r="AL1338" i="1"/>
  <c r="AM1338" i="1"/>
  <c r="AN1338" i="1"/>
  <c r="AO1338" i="1"/>
  <c r="AP1338" i="1"/>
  <c r="AQ1338" i="1"/>
  <c r="AR1338" i="1"/>
  <c r="AS1338" i="1"/>
  <c r="AT1338" i="1"/>
  <c r="AU1338" i="1"/>
  <c r="AV1338" i="1"/>
  <c r="AW1338" i="1"/>
  <c r="AX1338" i="1"/>
  <c r="AY1338" i="1"/>
  <c r="AZ1338" i="1"/>
  <c r="BA1338" i="1"/>
  <c r="BB1338" i="1"/>
  <c r="BC1338" i="1"/>
  <c r="BD1338" i="1"/>
  <c r="BE1338" i="1"/>
  <c r="BF1338" i="1"/>
  <c r="H1339" i="1"/>
  <c r="I1339" i="1"/>
  <c r="J1339" i="1"/>
  <c r="K1339" i="1"/>
  <c r="L1339" i="1"/>
  <c r="M1339" i="1"/>
  <c r="N1339" i="1"/>
  <c r="O1339" i="1"/>
  <c r="P1339" i="1"/>
  <c r="Q1339" i="1"/>
  <c r="R1339" i="1"/>
  <c r="S1339" i="1"/>
  <c r="T1339" i="1"/>
  <c r="U1339" i="1"/>
  <c r="V1339" i="1"/>
  <c r="W1339" i="1"/>
  <c r="X1339" i="1"/>
  <c r="Y1339" i="1"/>
  <c r="Z1339" i="1"/>
  <c r="AA1339" i="1"/>
  <c r="AB1339" i="1"/>
  <c r="AC1339" i="1"/>
  <c r="AD1339" i="1"/>
  <c r="AE1339" i="1"/>
  <c r="AF1339" i="1"/>
  <c r="AG1339" i="1"/>
  <c r="AH1339" i="1"/>
  <c r="AI1339" i="1"/>
  <c r="AJ1339" i="1"/>
  <c r="AK1339" i="1"/>
  <c r="AL1339" i="1"/>
  <c r="AM1339" i="1"/>
  <c r="AN1339" i="1"/>
  <c r="AO1339" i="1"/>
  <c r="AP1339" i="1"/>
  <c r="AQ1339" i="1"/>
  <c r="AR1339" i="1"/>
  <c r="AS1339" i="1"/>
  <c r="AT1339" i="1"/>
  <c r="AU1339" i="1"/>
  <c r="AV1339" i="1"/>
  <c r="AW1339" i="1"/>
  <c r="AX1339" i="1"/>
  <c r="AY1339" i="1"/>
  <c r="AZ1339" i="1"/>
  <c r="BA1339" i="1"/>
  <c r="BB1339" i="1"/>
  <c r="BC1339" i="1"/>
  <c r="BD1339" i="1"/>
  <c r="BE1339" i="1"/>
  <c r="BF1339" i="1"/>
  <c r="H1340" i="1"/>
  <c r="I1340" i="1"/>
  <c r="J1340" i="1"/>
  <c r="K1340" i="1"/>
  <c r="L1340" i="1"/>
  <c r="M1340" i="1"/>
  <c r="N1340" i="1"/>
  <c r="O1340" i="1"/>
  <c r="P1340" i="1"/>
  <c r="Q1340" i="1"/>
  <c r="R1340" i="1"/>
  <c r="S1340" i="1"/>
  <c r="T1340" i="1"/>
  <c r="U1340" i="1"/>
  <c r="V1340" i="1"/>
  <c r="W1340" i="1"/>
  <c r="X1340" i="1"/>
  <c r="Y1340" i="1"/>
  <c r="Z1340" i="1"/>
  <c r="AA1340" i="1"/>
  <c r="AB1340" i="1"/>
  <c r="AC1340" i="1"/>
  <c r="AD1340" i="1"/>
  <c r="AE1340" i="1"/>
  <c r="AF1340" i="1"/>
  <c r="AG1340" i="1"/>
  <c r="AH1340" i="1"/>
  <c r="AI1340" i="1"/>
  <c r="AJ1340" i="1"/>
  <c r="AK1340" i="1"/>
  <c r="AL1340" i="1"/>
  <c r="AM1340" i="1"/>
  <c r="AN1340" i="1"/>
  <c r="AO1340" i="1"/>
  <c r="AP1340" i="1"/>
  <c r="AQ1340" i="1"/>
  <c r="AR1340" i="1"/>
  <c r="AS1340" i="1"/>
  <c r="AT1340" i="1"/>
  <c r="AU1340" i="1"/>
  <c r="AV1340" i="1"/>
  <c r="AW1340" i="1"/>
  <c r="AX1340" i="1"/>
  <c r="AY1340" i="1"/>
  <c r="AZ1340" i="1"/>
  <c r="BA1340" i="1"/>
  <c r="BB1340" i="1"/>
  <c r="BC1340" i="1"/>
  <c r="BD1340" i="1"/>
  <c r="BE1340" i="1"/>
  <c r="BF1340" i="1"/>
  <c r="H1341" i="1"/>
  <c r="I1341" i="1"/>
  <c r="J1341" i="1"/>
  <c r="K1341" i="1"/>
  <c r="L1341" i="1"/>
  <c r="M1341" i="1"/>
  <c r="N1341" i="1"/>
  <c r="O1341" i="1"/>
  <c r="P1341" i="1"/>
  <c r="Q1341" i="1"/>
  <c r="R1341" i="1"/>
  <c r="S1341" i="1"/>
  <c r="T1341" i="1"/>
  <c r="U1341" i="1"/>
  <c r="V1341" i="1"/>
  <c r="W1341" i="1"/>
  <c r="X1341" i="1"/>
  <c r="Y1341" i="1"/>
  <c r="Z1341" i="1"/>
  <c r="AA1341" i="1"/>
  <c r="AB1341" i="1"/>
  <c r="AC1341" i="1"/>
  <c r="AD1341" i="1"/>
  <c r="AE1341" i="1"/>
  <c r="AF1341" i="1"/>
  <c r="AG1341" i="1"/>
  <c r="AH1341" i="1"/>
  <c r="AI1341" i="1"/>
  <c r="AJ1341" i="1"/>
  <c r="AK1341" i="1"/>
  <c r="AL1341" i="1"/>
  <c r="AM1341" i="1"/>
  <c r="AN1341" i="1"/>
  <c r="AO1341" i="1"/>
  <c r="AP1341" i="1"/>
  <c r="AQ1341" i="1"/>
  <c r="AR1341" i="1"/>
  <c r="AS1341" i="1"/>
  <c r="AT1341" i="1"/>
  <c r="AU1341" i="1"/>
  <c r="AV1341" i="1"/>
  <c r="AW1341" i="1"/>
  <c r="AX1341" i="1"/>
  <c r="AY1341" i="1"/>
  <c r="AZ1341" i="1"/>
  <c r="BA1341" i="1"/>
  <c r="BB1341" i="1"/>
  <c r="BC1341" i="1"/>
  <c r="BD1341" i="1"/>
  <c r="BE1341" i="1"/>
  <c r="BF1341" i="1"/>
  <c r="H1342" i="1"/>
  <c r="I1342" i="1"/>
  <c r="J1342" i="1"/>
  <c r="K1342" i="1"/>
  <c r="L1342" i="1"/>
  <c r="M1342" i="1"/>
  <c r="N1342" i="1"/>
  <c r="O1342" i="1"/>
  <c r="P1342" i="1"/>
  <c r="Q1342" i="1"/>
  <c r="R1342" i="1"/>
  <c r="S1342" i="1"/>
  <c r="T1342" i="1"/>
  <c r="U1342" i="1"/>
  <c r="V1342" i="1"/>
  <c r="W1342" i="1"/>
  <c r="X1342" i="1"/>
  <c r="Y1342" i="1"/>
  <c r="Z1342" i="1"/>
  <c r="AA1342" i="1"/>
  <c r="AB1342" i="1"/>
  <c r="AC1342" i="1"/>
  <c r="AD1342" i="1"/>
  <c r="AE1342" i="1"/>
  <c r="AF1342" i="1"/>
  <c r="AG1342" i="1"/>
  <c r="AH1342" i="1"/>
  <c r="AI1342" i="1"/>
  <c r="AJ1342" i="1"/>
  <c r="AK1342" i="1"/>
  <c r="AL1342" i="1"/>
  <c r="AM1342" i="1"/>
  <c r="AN1342" i="1"/>
  <c r="AO1342" i="1"/>
  <c r="AP1342" i="1"/>
  <c r="AQ1342" i="1"/>
  <c r="AR1342" i="1"/>
  <c r="AS1342" i="1"/>
  <c r="AT1342" i="1"/>
  <c r="AU1342" i="1"/>
  <c r="AV1342" i="1"/>
  <c r="AW1342" i="1"/>
  <c r="AX1342" i="1"/>
  <c r="AY1342" i="1"/>
  <c r="AZ1342" i="1"/>
  <c r="BA1342" i="1"/>
  <c r="BB1342" i="1"/>
  <c r="BC1342" i="1"/>
  <c r="BD1342" i="1"/>
  <c r="BE1342" i="1"/>
  <c r="BF1342" i="1"/>
  <c r="H1343" i="1"/>
  <c r="I1343" i="1"/>
  <c r="J1343" i="1"/>
  <c r="K1343" i="1"/>
  <c r="L1343" i="1"/>
  <c r="M1343" i="1"/>
  <c r="N1343" i="1"/>
  <c r="O1343" i="1"/>
  <c r="P1343" i="1"/>
  <c r="Q1343" i="1"/>
  <c r="R1343" i="1"/>
  <c r="S1343" i="1"/>
  <c r="T1343" i="1"/>
  <c r="U1343" i="1"/>
  <c r="V1343" i="1"/>
  <c r="W1343" i="1"/>
  <c r="X1343" i="1"/>
  <c r="Y1343" i="1"/>
  <c r="Z1343" i="1"/>
  <c r="AA1343" i="1"/>
  <c r="AB1343" i="1"/>
  <c r="AC1343" i="1"/>
  <c r="AD1343" i="1"/>
  <c r="AE1343" i="1"/>
  <c r="AF1343" i="1"/>
  <c r="AG1343" i="1"/>
  <c r="AH1343" i="1"/>
  <c r="AI1343" i="1"/>
  <c r="AJ1343" i="1"/>
  <c r="AK1343" i="1"/>
  <c r="AL1343" i="1"/>
  <c r="AM1343" i="1"/>
  <c r="AN1343" i="1"/>
  <c r="AO1343" i="1"/>
  <c r="AP1343" i="1"/>
  <c r="AQ1343" i="1"/>
  <c r="AR1343" i="1"/>
  <c r="AS1343" i="1"/>
  <c r="AT1343" i="1"/>
  <c r="AU1343" i="1"/>
  <c r="AV1343" i="1"/>
  <c r="AW1343" i="1"/>
  <c r="AX1343" i="1"/>
  <c r="AY1343" i="1"/>
  <c r="AZ1343" i="1"/>
  <c r="BA1343" i="1"/>
  <c r="BB1343" i="1"/>
  <c r="BC1343" i="1"/>
  <c r="BD1343" i="1"/>
  <c r="BE1343" i="1"/>
  <c r="BF1343" i="1"/>
  <c r="H1344" i="1"/>
  <c r="I1344" i="1"/>
  <c r="J1344" i="1"/>
  <c r="K1344" i="1"/>
  <c r="L1344" i="1"/>
  <c r="M1344" i="1"/>
  <c r="N1344" i="1"/>
  <c r="O1344" i="1"/>
  <c r="P1344" i="1"/>
  <c r="Q1344" i="1"/>
  <c r="R1344" i="1"/>
  <c r="S1344" i="1"/>
  <c r="T1344" i="1"/>
  <c r="U1344" i="1"/>
  <c r="V1344" i="1"/>
  <c r="W1344" i="1"/>
  <c r="X1344" i="1"/>
  <c r="Y1344" i="1"/>
  <c r="Z1344" i="1"/>
  <c r="AA1344" i="1"/>
  <c r="AB1344" i="1"/>
  <c r="AC1344" i="1"/>
  <c r="AD1344" i="1"/>
  <c r="AE1344" i="1"/>
  <c r="AF1344" i="1"/>
  <c r="AG1344" i="1"/>
  <c r="AH1344" i="1"/>
  <c r="AI1344" i="1"/>
  <c r="AJ1344" i="1"/>
  <c r="AK1344" i="1"/>
  <c r="AL1344" i="1"/>
  <c r="AM1344" i="1"/>
  <c r="AN1344" i="1"/>
  <c r="AO1344" i="1"/>
  <c r="AP1344" i="1"/>
  <c r="AQ1344" i="1"/>
  <c r="AR1344" i="1"/>
  <c r="AS1344" i="1"/>
  <c r="AT1344" i="1"/>
  <c r="AU1344" i="1"/>
  <c r="AV1344" i="1"/>
  <c r="AW1344" i="1"/>
  <c r="AX1344" i="1"/>
  <c r="AY1344" i="1"/>
  <c r="AZ1344" i="1"/>
  <c r="BA1344" i="1"/>
  <c r="BB1344" i="1"/>
  <c r="BC1344" i="1"/>
  <c r="BD1344" i="1"/>
  <c r="BE1344" i="1"/>
  <c r="BF1344" i="1"/>
  <c r="H1345" i="1"/>
  <c r="I1345" i="1"/>
  <c r="J1345" i="1"/>
  <c r="K1345" i="1"/>
  <c r="L1345" i="1"/>
  <c r="M1345" i="1"/>
  <c r="N1345" i="1"/>
  <c r="O1345" i="1"/>
  <c r="P1345" i="1"/>
  <c r="Q1345" i="1"/>
  <c r="R1345" i="1"/>
  <c r="S1345" i="1"/>
  <c r="T1345" i="1"/>
  <c r="U1345" i="1"/>
  <c r="V1345" i="1"/>
  <c r="W1345" i="1"/>
  <c r="X1345" i="1"/>
  <c r="Y1345" i="1"/>
  <c r="Z1345" i="1"/>
  <c r="AA1345" i="1"/>
  <c r="AB1345" i="1"/>
  <c r="AC1345" i="1"/>
  <c r="AD1345" i="1"/>
  <c r="AE1345" i="1"/>
  <c r="AF1345" i="1"/>
  <c r="AG1345" i="1"/>
  <c r="AH1345" i="1"/>
  <c r="AI1345" i="1"/>
  <c r="AJ1345" i="1"/>
  <c r="AK1345" i="1"/>
  <c r="AL1345" i="1"/>
  <c r="AM1345" i="1"/>
  <c r="AN1345" i="1"/>
  <c r="AO1345" i="1"/>
  <c r="AP1345" i="1"/>
  <c r="AQ1345" i="1"/>
  <c r="AR1345" i="1"/>
  <c r="AS1345" i="1"/>
  <c r="AT1345" i="1"/>
  <c r="AU1345" i="1"/>
  <c r="AV1345" i="1"/>
  <c r="AW1345" i="1"/>
  <c r="AX1345" i="1"/>
  <c r="AY1345" i="1"/>
  <c r="AZ1345" i="1"/>
  <c r="BA1345" i="1"/>
  <c r="BB1345" i="1"/>
  <c r="BC1345" i="1"/>
  <c r="BD1345" i="1"/>
  <c r="BE1345" i="1"/>
  <c r="BF1345" i="1"/>
  <c r="H1346" i="1"/>
  <c r="I1346" i="1"/>
  <c r="J1346" i="1"/>
  <c r="K1346" i="1"/>
  <c r="L1346" i="1"/>
  <c r="M1346" i="1"/>
  <c r="N1346" i="1"/>
  <c r="O1346" i="1"/>
  <c r="P1346" i="1"/>
  <c r="Q1346" i="1"/>
  <c r="R1346" i="1"/>
  <c r="S1346" i="1"/>
  <c r="T1346" i="1"/>
  <c r="U1346" i="1"/>
  <c r="V1346" i="1"/>
  <c r="W1346" i="1"/>
  <c r="X1346" i="1"/>
  <c r="Y1346" i="1"/>
  <c r="Z1346" i="1"/>
  <c r="AA1346" i="1"/>
  <c r="AB1346" i="1"/>
  <c r="AC1346" i="1"/>
  <c r="AD1346" i="1"/>
  <c r="AE1346" i="1"/>
  <c r="AF1346" i="1"/>
  <c r="AG1346" i="1"/>
  <c r="AH1346" i="1"/>
  <c r="AI1346" i="1"/>
  <c r="AJ1346" i="1"/>
  <c r="AK1346" i="1"/>
  <c r="AL1346" i="1"/>
  <c r="AM1346" i="1"/>
  <c r="AN1346" i="1"/>
  <c r="AO1346" i="1"/>
  <c r="AP1346" i="1"/>
  <c r="AQ1346" i="1"/>
  <c r="AR1346" i="1"/>
  <c r="AS1346" i="1"/>
  <c r="AT1346" i="1"/>
  <c r="AU1346" i="1"/>
  <c r="AV1346" i="1"/>
  <c r="AW1346" i="1"/>
  <c r="AX1346" i="1"/>
  <c r="AY1346" i="1"/>
  <c r="AZ1346" i="1"/>
  <c r="BA1346" i="1"/>
  <c r="BB1346" i="1"/>
  <c r="BC1346" i="1"/>
  <c r="BD1346" i="1"/>
  <c r="BE1346" i="1"/>
  <c r="BF1346" i="1"/>
  <c r="H1347" i="1"/>
  <c r="I1347" i="1"/>
  <c r="J1347" i="1"/>
  <c r="K1347" i="1"/>
  <c r="L1347" i="1"/>
  <c r="M1347" i="1"/>
  <c r="N1347" i="1"/>
  <c r="O1347" i="1"/>
  <c r="P1347" i="1"/>
  <c r="Q1347" i="1"/>
  <c r="R1347" i="1"/>
  <c r="S1347" i="1"/>
  <c r="T1347" i="1"/>
  <c r="U1347" i="1"/>
  <c r="V1347" i="1"/>
  <c r="W1347" i="1"/>
  <c r="X1347" i="1"/>
  <c r="Y1347" i="1"/>
  <c r="Z1347" i="1"/>
  <c r="AA1347" i="1"/>
  <c r="AB1347" i="1"/>
  <c r="AC1347" i="1"/>
  <c r="AD1347" i="1"/>
  <c r="AE1347" i="1"/>
  <c r="AF1347" i="1"/>
  <c r="AG1347" i="1"/>
  <c r="AH1347" i="1"/>
  <c r="AI1347" i="1"/>
  <c r="AJ1347" i="1"/>
  <c r="AK1347" i="1"/>
  <c r="AL1347" i="1"/>
  <c r="AM1347" i="1"/>
  <c r="AN1347" i="1"/>
  <c r="AO1347" i="1"/>
  <c r="AP1347" i="1"/>
  <c r="AQ1347" i="1"/>
  <c r="AR1347" i="1"/>
  <c r="AS1347" i="1"/>
  <c r="AT1347" i="1"/>
  <c r="AU1347" i="1"/>
  <c r="AV1347" i="1"/>
  <c r="AW1347" i="1"/>
  <c r="AX1347" i="1"/>
  <c r="AY1347" i="1"/>
  <c r="AZ1347" i="1"/>
  <c r="BA1347" i="1"/>
  <c r="BB1347" i="1"/>
  <c r="BC1347" i="1"/>
  <c r="BD1347" i="1"/>
  <c r="BE1347" i="1"/>
  <c r="BF1347" i="1"/>
  <c r="H1348" i="1"/>
  <c r="I1348" i="1"/>
  <c r="J1348" i="1"/>
  <c r="K1348" i="1"/>
  <c r="L1348" i="1"/>
  <c r="M1348" i="1"/>
  <c r="N1348" i="1"/>
  <c r="O1348" i="1"/>
  <c r="P1348" i="1"/>
  <c r="Q1348" i="1"/>
  <c r="R1348" i="1"/>
  <c r="S1348" i="1"/>
  <c r="T1348" i="1"/>
  <c r="U1348" i="1"/>
  <c r="V1348" i="1"/>
  <c r="W1348" i="1"/>
  <c r="X1348" i="1"/>
  <c r="Y1348" i="1"/>
  <c r="Z1348" i="1"/>
  <c r="AA1348" i="1"/>
  <c r="AB1348" i="1"/>
  <c r="AC1348" i="1"/>
  <c r="AD1348" i="1"/>
  <c r="AE1348" i="1"/>
  <c r="AF1348" i="1"/>
  <c r="AG1348" i="1"/>
  <c r="AH1348" i="1"/>
  <c r="AI1348" i="1"/>
  <c r="AJ1348" i="1"/>
  <c r="AK1348" i="1"/>
  <c r="AL1348" i="1"/>
  <c r="AM1348" i="1"/>
  <c r="AN1348" i="1"/>
  <c r="AO1348" i="1"/>
  <c r="AP1348" i="1"/>
  <c r="AQ1348" i="1"/>
  <c r="AR1348" i="1"/>
  <c r="AS1348" i="1"/>
  <c r="AT1348" i="1"/>
  <c r="AU1348" i="1"/>
  <c r="AV1348" i="1"/>
  <c r="AW1348" i="1"/>
  <c r="AX1348" i="1"/>
  <c r="AY1348" i="1"/>
  <c r="AZ1348" i="1"/>
  <c r="BA1348" i="1"/>
  <c r="BB1348" i="1"/>
  <c r="BC1348" i="1"/>
  <c r="BD1348" i="1"/>
  <c r="BE1348" i="1"/>
  <c r="BF1348" i="1"/>
  <c r="H1349" i="1"/>
  <c r="I1349" i="1"/>
  <c r="J1349" i="1"/>
  <c r="K1349" i="1"/>
  <c r="L1349" i="1"/>
  <c r="M1349" i="1"/>
  <c r="N1349" i="1"/>
  <c r="O1349" i="1"/>
  <c r="P1349" i="1"/>
  <c r="Q1349" i="1"/>
  <c r="R1349" i="1"/>
  <c r="S1349" i="1"/>
  <c r="T1349" i="1"/>
  <c r="U1349" i="1"/>
  <c r="V1349" i="1"/>
  <c r="W1349" i="1"/>
  <c r="X1349" i="1"/>
  <c r="Y1349" i="1"/>
  <c r="Z1349" i="1"/>
  <c r="AA1349" i="1"/>
  <c r="AB1349" i="1"/>
  <c r="AC1349" i="1"/>
  <c r="AD1349" i="1"/>
  <c r="AE1349" i="1"/>
  <c r="AF1349" i="1"/>
  <c r="AG1349" i="1"/>
  <c r="AH1349" i="1"/>
  <c r="AI1349" i="1"/>
  <c r="AJ1349" i="1"/>
  <c r="AK1349" i="1"/>
  <c r="AL1349" i="1"/>
  <c r="AM1349" i="1"/>
  <c r="AN1349" i="1"/>
  <c r="AO1349" i="1"/>
  <c r="AP1349" i="1"/>
  <c r="AQ1349" i="1"/>
  <c r="AR1349" i="1"/>
  <c r="AS1349" i="1"/>
  <c r="AT1349" i="1"/>
  <c r="AU1349" i="1"/>
  <c r="AV1349" i="1"/>
  <c r="AW1349" i="1"/>
  <c r="AX1349" i="1"/>
  <c r="AY1349" i="1"/>
  <c r="AZ1349" i="1"/>
  <c r="BA1349" i="1"/>
  <c r="BB1349" i="1"/>
  <c r="BC1349" i="1"/>
  <c r="BD1349" i="1"/>
  <c r="BE1349" i="1"/>
  <c r="BF1349" i="1"/>
  <c r="H1350" i="1"/>
  <c r="I1350" i="1"/>
  <c r="J1350" i="1"/>
  <c r="K1350" i="1"/>
  <c r="L1350" i="1"/>
  <c r="M1350" i="1"/>
  <c r="N1350" i="1"/>
  <c r="O1350" i="1"/>
  <c r="P1350" i="1"/>
  <c r="Q1350" i="1"/>
  <c r="R1350" i="1"/>
  <c r="S1350" i="1"/>
  <c r="T1350" i="1"/>
  <c r="U1350" i="1"/>
  <c r="V1350" i="1"/>
  <c r="W1350" i="1"/>
  <c r="X1350" i="1"/>
  <c r="Y1350" i="1"/>
  <c r="Z1350" i="1"/>
  <c r="AA1350" i="1"/>
  <c r="AB1350" i="1"/>
  <c r="AC1350" i="1"/>
  <c r="AD1350" i="1"/>
  <c r="AE1350" i="1"/>
  <c r="AF1350" i="1"/>
  <c r="AG1350" i="1"/>
  <c r="AH1350" i="1"/>
  <c r="AI1350" i="1"/>
  <c r="AJ1350" i="1"/>
  <c r="AK1350" i="1"/>
  <c r="AL1350" i="1"/>
  <c r="AM1350" i="1"/>
  <c r="AN1350" i="1"/>
  <c r="AO1350" i="1"/>
  <c r="AP1350" i="1"/>
  <c r="AQ1350" i="1"/>
  <c r="AR1350" i="1"/>
  <c r="AS1350" i="1"/>
  <c r="AT1350" i="1"/>
  <c r="AU1350" i="1"/>
  <c r="AV1350" i="1"/>
  <c r="AW1350" i="1"/>
  <c r="AX1350" i="1"/>
  <c r="AY1350" i="1"/>
  <c r="AZ1350" i="1"/>
  <c r="BA1350" i="1"/>
  <c r="BB1350" i="1"/>
  <c r="BC1350" i="1"/>
  <c r="BD1350" i="1"/>
  <c r="BE1350" i="1"/>
  <c r="BF1350" i="1"/>
  <c r="H1351" i="1"/>
  <c r="I1351" i="1"/>
  <c r="J1351" i="1"/>
  <c r="K1351" i="1"/>
  <c r="L1351" i="1"/>
  <c r="M1351" i="1"/>
  <c r="N1351" i="1"/>
  <c r="O1351" i="1"/>
  <c r="P1351" i="1"/>
  <c r="Q1351" i="1"/>
  <c r="R1351" i="1"/>
  <c r="S1351" i="1"/>
  <c r="T1351" i="1"/>
  <c r="U1351" i="1"/>
  <c r="V1351" i="1"/>
  <c r="W1351" i="1"/>
  <c r="X1351" i="1"/>
  <c r="Y1351" i="1"/>
  <c r="Z1351" i="1"/>
  <c r="AA1351" i="1"/>
  <c r="AB1351" i="1"/>
  <c r="AC1351" i="1"/>
  <c r="AD1351" i="1"/>
  <c r="AE1351" i="1"/>
  <c r="AF1351" i="1"/>
  <c r="AG1351" i="1"/>
  <c r="AH1351" i="1"/>
  <c r="AI1351" i="1"/>
  <c r="AJ1351" i="1"/>
  <c r="AK1351" i="1"/>
  <c r="AL1351" i="1"/>
  <c r="AM1351" i="1"/>
  <c r="AN1351" i="1"/>
  <c r="AO1351" i="1"/>
  <c r="AP1351" i="1"/>
  <c r="AQ1351" i="1"/>
  <c r="AR1351" i="1"/>
  <c r="AS1351" i="1"/>
  <c r="AT1351" i="1"/>
  <c r="AU1351" i="1"/>
  <c r="AV1351" i="1"/>
  <c r="AW1351" i="1"/>
  <c r="AX1351" i="1"/>
  <c r="AY1351" i="1"/>
  <c r="AZ1351" i="1"/>
  <c r="BA1351" i="1"/>
  <c r="BB1351" i="1"/>
  <c r="BC1351" i="1"/>
  <c r="BD1351" i="1"/>
  <c r="BE1351" i="1"/>
  <c r="BF1351" i="1"/>
  <c r="H1352" i="1"/>
  <c r="I1352" i="1"/>
  <c r="J1352" i="1"/>
  <c r="K1352" i="1"/>
  <c r="L1352" i="1"/>
  <c r="M1352" i="1"/>
  <c r="N1352" i="1"/>
  <c r="O1352" i="1"/>
  <c r="P1352" i="1"/>
  <c r="Q1352" i="1"/>
  <c r="R1352" i="1"/>
  <c r="S1352" i="1"/>
  <c r="T1352" i="1"/>
  <c r="U1352" i="1"/>
  <c r="V1352" i="1"/>
  <c r="W1352" i="1"/>
  <c r="X1352" i="1"/>
  <c r="Y1352" i="1"/>
  <c r="Z1352" i="1"/>
  <c r="AA1352" i="1"/>
  <c r="AB1352" i="1"/>
  <c r="AC1352" i="1"/>
  <c r="AD1352" i="1"/>
  <c r="AE1352" i="1"/>
  <c r="AF1352" i="1"/>
  <c r="AG1352" i="1"/>
  <c r="AH1352" i="1"/>
  <c r="AI1352" i="1"/>
  <c r="AJ1352" i="1"/>
  <c r="AK1352" i="1"/>
  <c r="AL1352" i="1"/>
  <c r="AM1352" i="1"/>
  <c r="AN1352" i="1"/>
  <c r="AO1352" i="1"/>
  <c r="AP1352" i="1"/>
  <c r="AQ1352" i="1"/>
  <c r="AR1352" i="1"/>
  <c r="AS1352" i="1"/>
  <c r="AT1352" i="1"/>
  <c r="AU1352" i="1"/>
  <c r="AV1352" i="1"/>
  <c r="AW1352" i="1"/>
  <c r="AX1352" i="1"/>
  <c r="AY1352" i="1"/>
  <c r="AZ1352" i="1"/>
  <c r="BA1352" i="1"/>
  <c r="BB1352" i="1"/>
  <c r="BC1352" i="1"/>
  <c r="BD1352" i="1"/>
  <c r="BE1352" i="1"/>
  <c r="BF1352" i="1"/>
  <c r="H1353" i="1"/>
  <c r="I1353" i="1"/>
  <c r="J1353" i="1"/>
  <c r="K1353" i="1"/>
  <c r="L1353" i="1"/>
  <c r="M1353" i="1"/>
  <c r="N1353" i="1"/>
  <c r="O1353" i="1"/>
  <c r="P1353" i="1"/>
  <c r="Q1353" i="1"/>
  <c r="R1353" i="1"/>
  <c r="S1353" i="1"/>
  <c r="T1353" i="1"/>
  <c r="U1353" i="1"/>
  <c r="V1353" i="1"/>
  <c r="W1353" i="1"/>
  <c r="X1353" i="1"/>
  <c r="Y1353" i="1"/>
  <c r="Z1353" i="1"/>
  <c r="AA1353" i="1"/>
  <c r="AB1353" i="1"/>
  <c r="AC1353" i="1"/>
  <c r="AD1353" i="1"/>
  <c r="AE1353" i="1"/>
  <c r="AF1353" i="1"/>
  <c r="AG1353" i="1"/>
  <c r="AH1353" i="1"/>
  <c r="AI1353" i="1"/>
  <c r="AJ1353" i="1"/>
  <c r="AK1353" i="1"/>
  <c r="AL1353" i="1"/>
  <c r="AM1353" i="1"/>
  <c r="AN1353" i="1"/>
  <c r="AO1353" i="1"/>
  <c r="AP1353" i="1"/>
  <c r="AQ1353" i="1"/>
  <c r="AR1353" i="1"/>
  <c r="AS1353" i="1"/>
  <c r="AT1353" i="1"/>
  <c r="AU1353" i="1"/>
  <c r="AV1353" i="1"/>
  <c r="AW1353" i="1"/>
  <c r="AX1353" i="1"/>
  <c r="AY1353" i="1"/>
  <c r="AZ1353" i="1"/>
  <c r="BA1353" i="1"/>
  <c r="BB1353" i="1"/>
  <c r="BC1353" i="1"/>
  <c r="BD1353" i="1"/>
  <c r="BE1353" i="1"/>
  <c r="BF1353" i="1"/>
  <c r="H1354" i="1"/>
  <c r="I1354" i="1"/>
  <c r="J1354" i="1"/>
  <c r="K1354" i="1"/>
  <c r="L1354" i="1"/>
  <c r="M1354" i="1"/>
  <c r="N1354" i="1"/>
  <c r="O1354" i="1"/>
  <c r="P1354" i="1"/>
  <c r="Q1354" i="1"/>
  <c r="R1354" i="1"/>
  <c r="S1354" i="1"/>
  <c r="T1354" i="1"/>
  <c r="U1354" i="1"/>
  <c r="V1354" i="1"/>
  <c r="W1354" i="1"/>
  <c r="X1354" i="1"/>
  <c r="Y1354" i="1"/>
  <c r="Z1354" i="1"/>
  <c r="AA1354" i="1"/>
  <c r="AB1354" i="1"/>
  <c r="AC1354" i="1"/>
  <c r="AD1354" i="1"/>
  <c r="AE1354" i="1"/>
  <c r="AF1354" i="1"/>
  <c r="AG1354" i="1"/>
  <c r="AH1354" i="1"/>
  <c r="AI1354" i="1"/>
  <c r="AJ1354" i="1"/>
  <c r="AK1354" i="1"/>
  <c r="AL1354" i="1"/>
  <c r="AM1354" i="1"/>
  <c r="AN1354" i="1"/>
  <c r="AO1354" i="1"/>
  <c r="AP1354" i="1"/>
  <c r="AQ1354" i="1"/>
  <c r="AR1354" i="1"/>
  <c r="AS1354" i="1"/>
  <c r="AT1354" i="1"/>
  <c r="AU1354" i="1"/>
  <c r="AV1354" i="1"/>
  <c r="AW1354" i="1"/>
  <c r="AX1354" i="1"/>
  <c r="AY1354" i="1"/>
  <c r="AZ1354" i="1"/>
  <c r="BA1354" i="1"/>
  <c r="BB1354" i="1"/>
  <c r="BC1354" i="1"/>
  <c r="BD1354" i="1"/>
  <c r="BE1354" i="1"/>
  <c r="BF1354" i="1"/>
  <c r="H1355" i="1"/>
  <c r="I1355" i="1"/>
  <c r="J1355" i="1"/>
  <c r="K1355" i="1"/>
  <c r="L1355" i="1"/>
  <c r="M1355" i="1"/>
  <c r="N1355" i="1"/>
  <c r="O1355" i="1"/>
  <c r="P1355" i="1"/>
  <c r="Q1355" i="1"/>
  <c r="R1355" i="1"/>
  <c r="S1355" i="1"/>
  <c r="T1355" i="1"/>
  <c r="U1355" i="1"/>
  <c r="V1355" i="1"/>
  <c r="W1355" i="1"/>
  <c r="X1355" i="1"/>
  <c r="Y1355" i="1"/>
  <c r="Z1355" i="1"/>
  <c r="AA1355" i="1"/>
  <c r="AB1355" i="1"/>
  <c r="AC1355" i="1"/>
  <c r="AD1355" i="1"/>
  <c r="AE1355" i="1"/>
  <c r="AF1355" i="1"/>
  <c r="AG1355" i="1"/>
  <c r="AH1355" i="1"/>
  <c r="AI1355" i="1"/>
  <c r="AJ1355" i="1"/>
  <c r="AK1355" i="1"/>
  <c r="AL1355" i="1"/>
  <c r="AM1355" i="1"/>
  <c r="AN1355" i="1"/>
  <c r="AO1355" i="1"/>
  <c r="AP1355" i="1"/>
  <c r="AQ1355" i="1"/>
  <c r="AR1355" i="1"/>
  <c r="AS1355" i="1"/>
  <c r="AT1355" i="1"/>
  <c r="AU1355" i="1"/>
  <c r="AV1355" i="1"/>
  <c r="AW1355" i="1"/>
  <c r="AX1355" i="1"/>
  <c r="AY1355" i="1"/>
  <c r="AZ1355" i="1"/>
  <c r="BA1355" i="1"/>
  <c r="BB1355" i="1"/>
  <c r="BC1355" i="1"/>
  <c r="BD1355" i="1"/>
  <c r="BE1355" i="1"/>
  <c r="BF1355" i="1"/>
  <c r="H1356" i="1"/>
  <c r="I1356" i="1"/>
  <c r="J1356" i="1"/>
  <c r="K1356" i="1"/>
  <c r="L1356" i="1"/>
  <c r="M1356" i="1"/>
  <c r="N1356" i="1"/>
  <c r="O1356" i="1"/>
  <c r="P1356" i="1"/>
  <c r="Q1356" i="1"/>
  <c r="R1356" i="1"/>
  <c r="S1356" i="1"/>
  <c r="T1356" i="1"/>
  <c r="U1356" i="1"/>
  <c r="V1356" i="1"/>
  <c r="W1356" i="1"/>
  <c r="X1356" i="1"/>
  <c r="Y1356" i="1"/>
  <c r="Z1356" i="1"/>
  <c r="AA1356" i="1"/>
  <c r="AB1356" i="1"/>
  <c r="AC1356" i="1"/>
  <c r="AD1356" i="1"/>
  <c r="AE1356" i="1"/>
  <c r="AF1356" i="1"/>
  <c r="AG1356" i="1"/>
  <c r="AH1356" i="1"/>
  <c r="AI1356" i="1"/>
  <c r="AJ1356" i="1"/>
  <c r="AK1356" i="1"/>
  <c r="AL1356" i="1"/>
  <c r="AM1356" i="1"/>
  <c r="AN1356" i="1"/>
  <c r="AO1356" i="1"/>
  <c r="AP1356" i="1"/>
  <c r="AQ1356" i="1"/>
  <c r="AR1356" i="1"/>
  <c r="AS1356" i="1"/>
  <c r="AT1356" i="1"/>
  <c r="AU1356" i="1"/>
  <c r="AV1356" i="1"/>
  <c r="AW1356" i="1"/>
  <c r="AX1356" i="1"/>
  <c r="AY1356" i="1"/>
  <c r="AZ1356" i="1"/>
  <c r="BA1356" i="1"/>
  <c r="BB1356" i="1"/>
  <c r="BC1356" i="1"/>
  <c r="BD1356" i="1"/>
  <c r="BE1356" i="1"/>
  <c r="BF1356" i="1"/>
  <c r="H1357" i="1"/>
  <c r="I1357" i="1"/>
  <c r="J1357" i="1"/>
  <c r="K1357" i="1"/>
  <c r="L1357" i="1"/>
  <c r="M1357" i="1"/>
  <c r="N1357" i="1"/>
  <c r="O1357" i="1"/>
  <c r="P1357" i="1"/>
  <c r="Q1357" i="1"/>
  <c r="R1357" i="1"/>
  <c r="S1357" i="1"/>
  <c r="T1357" i="1"/>
  <c r="U1357" i="1"/>
  <c r="V1357" i="1"/>
  <c r="W1357" i="1"/>
  <c r="X1357" i="1"/>
  <c r="Y1357" i="1"/>
  <c r="Z1357" i="1"/>
  <c r="AA1357" i="1"/>
  <c r="AB1357" i="1"/>
  <c r="AC1357" i="1"/>
  <c r="AD1357" i="1"/>
  <c r="AE1357" i="1"/>
  <c r="AF1357" i="1"/>
  <c r="AG1357" i="1"/>
  <c r="AH1357" i="1"/>
  <c r="AI1357" i="1"/>
  <c r="AJ1357" i="1"/>
  <c r="AK1357" i="1"/>
  <c r="AL1357" i="1"/>
  <c r="AM1357" i="1"/>
  <c r="AN1357" i="1"/>
  <c r="AO1357" i="1"/>
  <c r="AP1357" i="1"/>
  <c r="AQ1357" i="1"/>
  <c r="AR1357" i="1"/>
  <c r="AS1357" i="1"/>
  <c r="AT1357" i="1"/>
  <c r="AU1357" i="1"/>
  <c r="AV1357" i="1"/>
  <c r="AW1357" i="1"/>
  <c r="AX1357" i="1"/>
  <c r="AY1357" i="1"/>
  <c r="AZ1357" i="1"/>
  <c r="BA1357" i="1"/>
  <c r="BB1357" i="1"/>
  <c r="BC1357" i="1"/>
  <c r="BD1357" i="1"/>
  <c r="BE1357" i="1"/>
  <c r="BF1357" i="1"/>
  <c r="H1358" i="1"/>
  <c r="I1358" i="1"/>
  <c r="J1358" i="1"/>
  <c r="K1358" i="1"/>
  <c r="L1358" i="1"/>
  <c r="M1358" i="1"/>
  <c r="N1358" i="1"/>
  <c r="O1358" i="1"/>
  <c r="P1358" i="1"/>
  <c r="Q1358" i="1"/>
  <c r="R1358" i="1"/>
  <c r="S1358" i="1"/>
  <c r="T1358" i="1"/>
  <c r="U1358" i="1"/>
  <c r="V1358" i="1"/>
  <c r="W1358" i="1"/>
  <c r="X1358" i="1"/>
  <c r="Y1358" i="1"/>
  <c r="Z1358" i="1"/>
  <c r="AA1358" i="1"/>
  <c r="AB1358" i="1"/>
  <c r="AC1358" i="1"/>
  <c r="AD1358" i="1"/>
  <c r="AE1358" i="1"/>
  <c r="AF1358" i="1"/>
  <c r="AG1358" i="1"/>
  <c r="AH1358" i="1"/>
  <c r="AI1358" i="1"/>
  <c r="AJ1358" i="1"/>
  <c r="AK1358" i="1"/>
  <c r="AL1358" i="1"/>
  <c r="AM1358" i="1"/>
  <c r="AN1358" i="1"/>
  <c r="AO1358" i="1"/>
  <c r="AP1358" i="1"/>
  <c r="AQ1358" i="1"/>
  <c r="AR1358" i="1"/>
  <c r="AS1358" i="1"/>
  <c r="AT1358" i="1"/>
  <c r="AU1358" i="1"/>
  <c r="AV1358" i="1"/>
  <c r="AW1358" i="1"/>
  <c r="AX1358" i="1"/>
  <c r="AY1358" i="1"/>
  <c r="AZ1358" i="1"/>
  <c r="BA1358" i="1"/>
  <c r="BB1358" i="1"/>
  <c r="BC1358" i="1"/>
  <c r="BD1358" i="1"/>
  <c r="BE1358" i="1"/>
  <c r="BF1358" i="1"/>
  <c r="H1359" i="1"/>
  <c r="I1359" i="1"/>
  <c r="J1359" i="1"/>
  <c r="K1359" i="1"/>
  <c r="L1359" i="1"/>
  <c r="M1359" i="1"/>
  <c r="N1359" i="1"/>
  <c r="O1359" i="1"/>
  <c r="P1359" i="1"/>
  <c r="Q1359" i="1"/>
  <c r="R1359" i="1"/>
  <c r="S1359" i="1"/>
  <c r="T1359" i="1"/>
  <c r="U1359" i="1"/>
  <c r="V1359" i="1"/>
  <c r="W1359" i="1"/>
  <c r="X1359" i="1"/>
  <c r="Y1359" i="1"/>
  <c r="Z1359" i="1"/>
  <c r="AA1359" i="1"/>
  <c r="AB1359" i="1"/>
  <c r="AC1359" i="1"/>
  <c r="AD1359" i="1"/>
  <c r="AE1359" i="1"/>
  <c r="AF1359" i="1"/>
  <c r="AG1359" i="1"/>
  <c r="AH1359" i="1"/>
  <c r="AI1359" i="1"/>
  <c r="AJ1359" i="1"/>
  <c r="AK1359" i="1"/>
  <c r="AL1359" i="1"/>
  <c r="AM1359" i="1"/>
  <c r="AN1359" i="1"/>
  <c r="AO1359" i="1"/>
  <c r="AP1359" i="1"/>
  <c r="AQ1359" i="1"/>
  <c r="AR1359" i="1"/>
  <c r="AS1359" i="1"/>
  <c r="AT1359" i="1"/>
  <c r="AU1359" i="1"/>
  <c r="AV1359" i="1"/>
  <c r="AW1359" i="1"/>
  <c r="AX1359" i="1"/>
  <c r="AY1359" i="1"/>
  <c r="AZ1359" i="1"/>
  <c r="BA1359" i="1"/>
  <c r="BB1359" i="1"/>
  <c r="BC1359" i="1"/>
  <c r="BD1359" i="1"/>
  <c r="BE1359" i="1"/>
  <c r="BF1359" i="1"/>
  <c r="H1360" i="1"/>
  <c r="I1360" i="1"/>
  <c r="J1360" i="1"/>
  <c r="K1360" i="1"/>
  <c r="L1360" i="1"/>
  <c r="M1360" i="1"/>
  <c r="N1360" i="1"/>
  <c r="O1360" i="1"/>
  <c r="P1360" i="1"/>
  <c r="Q1360" i="1"/>
  <c r="R1360" i="1"/>
  <c r="S1360" i="1"/>
  <c r="T1360" i="1"/>
  <c r="U1360" i="1"/>
  <c r="V1360" i="1"/>
  <c r="W1360" i="1"/>
  <c r="X1360" i="1"/>
  <c r="Y1360" i="1"/>
  <c r="Z1360" i="1"/>
  <c r="AA1360" i="1"/>
  <c r="AB1360" i="1"/>
  <c r="AC1360" i="1"/>
  <c r="AD1360" i="1"/>
  <c r="AE1360" i="1"/>
  <c r="AF1360" i="1"/>
  <c r="AG1360" i="1"/>
  <c r="AH1360" i="1"/>
  <c r="AI1360" i="1"/>
  <c r="AJ1360" i="1"/>
  <c r="AK1360" i="1"/>
  <c r="AL1360" i="1"/>
  <c r="AM1360" i="1"/>
  <c r="AN1360" i="1"/>
  <c r="AO1360" i="1"/>
  <c r="AP1360" i="1"/>
  <c r="AQ1360" i="1"/>
  <c r="AR1360" i="1"/>
  <c r="AS1360" i="1"/>
  <c r="AT1360" i="1"/>
  <c r="AU1360" i="1"/>
  <c r="AV1360" i="1"/>
  <c r="AW1360" i="1"/>
  <c r="AX1360" i="1"/>
  <c r="AY1360" i="1"/>
  <c r="AZ1360" i="1"/>
  <c r="BA1360" i="1"/>
  <c r="BB1360" i="1"/>
  <c r="BC1360" i="1"/>
  <c r="BD1360" i="1"/>
  <c r="BE1360" i="1"/>
  <c r="BF1360" i="1"/>
  <c r="H1361" i="1"/>
  <c r="I1361" i="1"/>
  <c r="J1361" i="1"/>
  <c r="K1361" i="1"/>
  <c r="L1361" i="1"/>
  <c r="M1361" i="1"/>
  <c r="N1361" i="1"/>
  <c r="O1361" i="1"/>
  <c r="P1361" i="1"/>
  <c r="Q1361" i="1"/>
  <c r="R1361" i="1"/>
  <c r="S1361" i="1"/>
  <c r="T1361" i="1"/>
  <c r="U1361" i="1"/>
  <c r="V1361" i="1"/>
  <c r="W1361" i="1"/>
  <c r="X1361" i="1"/>
  <c r="Y1361" i="1"/>
  <c r="Z1361" i="1"/>
  <c r="AA1361" i="1"/>
  <c r="AB1361" i="1"/>
  <c r="AC1361" i="1"/>
  <c r="AD1361" i="1"/>
  <c r="AE1361" i="1"/>
  <c r="AF1361" i="1"/>
  <c r="AG1361" i="1"/>
  <c r="AH1361" i="1"/>
  <c r="AI1361" i="1"/>
  <c r="AJ1361" i="1"/>
  <c r="AK1361" i="1"/>
  <c r="AL1361" i="1"/>
  <c r="AM1361" i="1"/>
  <c r="AN1361" i="1"/>
  <c r="AO1361" i="1"/>
  <c r="AP1361" i="1"/>
  <c r="AQ1361" i="1"/>
  <c r="AR1361" i="1"/>
  <c r="AS1361" i="1"/>
  <c r="AT1361" i="1"/>
  <c r="AU1361" i="1"/>
  <c r="AV1361" i="1"/>
  <c r="AW1361" i="1"/>
  <c r="AX1361" i="1"/>
  <c r="AY1361" i="1"/>
  <c r="AZ1361" i="1"/>
  <c r="BA1361" i="1"/>
  <c r="BB1361" i="1"/>
  <c r="BC1361" i="1"/>
  <c r="BD1361" i="1"/>
  <c r="BE1361" i="1"/>
  <c r="BF1361" i="1"/>
  <c r="H1362" i="1"/>
  <c r="I1362" i="1"/>
  <c r="J1362" i="1"/>
  <c r="K1362" i="1"/>
  <c r="L1362" i="1"/>
  <c r="M1362" i="1"/>
  <c r="N1362" i="1"/>
  <c r="O1362" i="1"/>
  <c r="P1362" i="1"/>
  <c r="Q1362" i="1"/>
  <c r="R1362" i="1"/>
  <c r="S1362" i="1"/>
  <c r="T1362" i="1"/>
  <c r="U1362" i="1"/>
  <c r="V1362" i="1"/>
  <c r="W1362" i="1"/>
  <c r="X1362" i="1"/>
  <c r="Y1362" i="1"/>
  <c r="Z1362" i="1"/>
  <c r="AA1362" i="1"/>
  <c r="AB1362" i="1"/>
  <c r="AC1362" i="1"/>
  <c r="AD1362" i="1"/>
  <c r="AE1362" i="1"/>
  <c r="AF1362" i="1"/>
  <c r="AG1362" i="1"/>
  <c r="AH1362" i="1"/>
  <c r="AI1362" i="1"/>
  <c r="AJ1362" i="1"/>
  <c r="AK1362" i="1"/>
  <c r="AL1362" i="1"/>
  <c r="AM1362" i="1"/>
  <c r="AN1362" i="1"/>
  <c r="AO1362" i="1"/>
  <c r="AP1362" i="1"/>
  <c r="AQ1362" i="1"/>
  <c r="AR1362" i="1"/>
  <c r="AS1362" i="1"/>
  <c r="AT1362" i="1"/>
  <c r="AU1362" i="1"/>
  <c r="AV1362" i="1"/>
  <c r="AW1362" i="1"/>
  <c r="AX1362" i="1"/>
  <c r="AY1362" i="1"/>
  <c r="AZ1362" i="1"/>
  <c r="BA1362" i="1"/>
  <c r="BB1362" i="1"/>
  <c r="BC1362" i="1"/>
  <c r="BD1362" i="1"/>
  <c r="BE1362" i="1"/>
  <c r="BF1362" i="1"/>
  <c r="H1363" i="1"/>
  <c r="I1363" i="1"/>
  <c r="J1363" i="1"/>
  <c r="K1363" i="1"/>
  <c r="L1363" i="1"/>
  <c r="M1363" i="1"/>
  <c r="N1363" i="1"/>
  <c r="O1363" i="1"/>
  <c r="P1363" i="1"/>
  <c r="Q1363" i="1"/>
  <c r="R1363" i="1"/>
  <c r="S1363" i="1"/>
  <c r="T1363" i="1"/>
  <c r="U1363" i="1"/>
  <c r="V1363" i="1"/>
  <c r="W1363" i="1"/>
  <c r="X1363" i="1"/>
  <c r="Y1363" i="1"/>
  <c r="Z1363" i="1"/>
  <c r="AA1363" i="1"/>
  <c r="AB1363" i="1"/>
  <c r="AC1363" i="1"/>
  <c r="AD1363" i="1"/>
  <c r="AE1363" i="1"/>
  <c r="AF1363" i="1"/>
  <c r="AG1363" i="1"/>
  <c r="AH1363" i="1"/>
  <c r="AI1363" i="1"/>
  <c r="AJ1363" i="1"/>
  <c r="AK1363" i="1"/>
  <c r="AL1363" i="1"/>
  <c r="AM1363" i="1"/>
  <c r="AN1363" i="1"/>
  <c r="AO1363" i="1"/>
  <c r="AP1363" i="1"/>
  <c r="AQ1363" i="1"/>
  <c r="AR1363" i="1"/>
  <c r="AS1363" i="1"/>
  <c r="AT1363" i="1"/>
  <c r="AU1363" i="1"/>
  <c r="AV1363" i="1"/>
  <c r="AW1363" i="1"/>
  <c r="AX1363" i="1"/>
  <c r="AY1363" i="1"/>
  <c r="AZ1363" i="1"/>
  <c r="BA1363" i="1"/>
  <c r="BB1363" i="1"/>
  <c r="BC1363" i="1"/>
  <c r="BD1363" i="1"/>
  <c r="BE1363" i="1"/>
  <c r="BF1363" i="1"/>
  <c r="H1364" i="1"/>
  <c r="I1364" i="1"/>
  <c r="J1364" i="1"/>
  <c r="K1364" i="1"/>
  <c r="L1364" i="1"/>
  <c r="M1364" i="1"/>
  <c r="N1364" i="1"/>
  <c r="O1364" i="1"/>
  <c r="P1364" i="1"/>
  <c r="Q1364" i="1"/>
  <c r="R1364" i="1"/>
  <c r="S1364" i="1"/>
  <c r="T1364" i="1"/>
  <c r="U1364" i="1"/>
  <c r="V1364" i="1"/>
  <c r="W1364" i="1"/>
  <c r="X1364" i="1"/>
  <c r="Y1364" i="1"/>
  <c r="Z1364" i="1"/>
  <c r="AA1364" i="1"/>
  <c r="AB1364" i="1"/>
  <c r="AC1364" i="1"/>
  <c r="AD1364" i="1"/>
  <c r="AE1364" i="1"/>
  <c r="AF1364" i="1"/>
  <c r="AG1364" i="1"/>
  <c r="AH1364" i="1"/>
  <c r="AI1364" i="1"/>
  <c r="AJ1364" i="1"/>
  <c r="AK1364" i="1"/>
  <c r="AL1364" i="1"/>
  <c r="AM1364" i="1"/>
  <c r="AN1364" i="1"/>
  <c r="AO1364" i="1"/>
  <c r="AP1364" i="1"/>
  <c r="AQ1364" i="1"/>
  <c r="AR1364" i="1"/>
  <c r="AS1364" i="1"/>
  <c r="AT1364" i="1"/>
  <c r="AU1364" i="1"/>
  <c r="AV1364" i="1"/>
  <c r="AW1364" i="1"/>
  <c r="AX1364" i="1"/>
  <c r="AY1364" i="1"/>
  <c r="AZ1364" i="1"/>
  <c r="BA1364" i="1"/>
  <c r="BB1364" i="1"/>
  <c r="BC1364" i="1"/>
  <c r="BD1364" i="1"/>
  <c r="BE1364" i="1"/>
  <c r="BF1364" i="1"/>
  <c r="H1365" i="1"/>
  <c r="I1365" i="1"/>
  <c r="J1365" i="1"/>
  <c r="K1365" i="1"/>
  <c r="L1365" i="1"/>
  <c r="M1365" i="1"/>
  <c r="N1365" i="1"/>
  <c r="O1365" i="1"/>
  <c r="P1365" i="1"/>
  <c r="Q1365" i="1"/>
  <c r="R1365" i="1"/>
  <c r="S1365" i="1"/>
  <c r="T1365" i="1"/>
  <c r="U1365" i="1"/>
  <c r="V1365" i="1"/>
  <c r="W1365" i="1"/>
  <c r="X1365" i="1"/>
  <c r="Y1365" i="1"/>
  <c r="Z1365" i="1"/>
  <c r="AA1365" i="1"/>
  <c r="AB1365" i="1"/>
  <c r="AC1365" i="1"/>
  <c r="AD1365" i="1"/>
  <c r="AE1365" i="1"/>
  <c r="AF1365" i="1"/>
  <c r="AG1365" i="1"/>
  <c r="AH1365" i="1"/>
  <c r="AI1365" i="1"/>
  <c r="AJ1365" i="1"/>
  <c r="AK1365" i="1"/>
  <c r="AL1365" i="1"/>
  <c r="AM1365" i="1"/>
  <c r="AN1365" i="1"/>
  <c r="AO1365" i="1"/>
  <c r="AP1365" i="1"/>
  <c r="AQ1365" i="1"/>
  <c r="AR1365" i="1"/>
  <c r="AS1365" i="1"/>
  <c r="AT1365" i="1"/>
  <c r="AU1365" i="1"/>
  <c r="AV1365" i="1"/>
  <c r="AW1365" i="1"/>
  <c r="AX1365" i="1"/>
  <c r="AY1365" i="1"/>
  <c r="AZ1365" i="1"/>
  <c r="BA1365" i="1"/>
  <c r="BB1365" i="1"/>
  <c r="BC1365" i="1"/>
  <c r="BD1365" i="1"/>
  <c r="BE1365" i="1"/>
  <c r="BF1365" i="1"/>
  <c r="H1366" i="1"/>
  <c r="I1366" i="1"/>
  <c r="J1366" i="1"/>
  <c r="K1366" i="1"/>
  <c r="L1366" i="1"/>
  <c r="M1366" i="1"/>
  <c r="N1366" i="1"/>
  <c r="O1366" i="1"/>
  <c r="P1366" i="1"/>
  <c r="Q1366" i="1"/>
  <c r="R1366" i="1"/>
  <c r="S1366" i="1"/>
  <c r="T1366" i="1"/>
  <c r="U1366" i="1"/>
  <c r="V1366" i="1"/>
  <c r="W1366" i="1"/>
  <c r="X1366" i="1"/>
  <c r="Y1366" i="1"/>
  <c r="Z1366" i="1"/>
  <c r="AA1366" i="1"/>
  <c r="AB1366" i="1"/>
  <c r="AC1366" i="1"/>
  <c r="AD1366" i="1"/>
  <c r="AE1366" i="1"/>
  <c r="AF1366" i="1"/>
  <c r="AG1366" i="1"/>
  <c r="AH1366" i="1"/>
  <c r="AI1366" i="1"/>
  <c r="AJ1366" i="1"/>
  <c r="AK1366" i="1"/>
  <c r="AL1366" i="1"/>
  <c r="AM1366" i="1"/>
  <c r="AN1366" i="1"/>
  <c r="AO1366" i="1"/>
  <c r="AP1366" i="1"/>
  <c r="AQ1366" i="1"/>
  <c r="AR1366" i="1"/>
  <c r="AS1366" i="1"/>
  <c r="AT1366" i="1"/>
  <c r="AU1366" i="1"/>
  <c r="AV1366" i="1"/>
  <c r="AW1366" i="1"/>
  <c r="AX1366" i="1"/>
  <c r="AY1366" i="1"/>
  <c r="AZ1366" i="1"/>
  <c r="BA1366" i="1"/>
  <c r="BB1366" i="1"/>
  <c r="BC1366" i="1"/>
  <c r="BD1366" i="1"/>
  <c r="BE1366" i="1"/>
  <c r="BF1366" i="1"/>
  <c r="H1367" i="1"/>
  <c r="I1367" i="1"/>
  <c r="J1367" i="1"/>
  <c r="K1367" i="1"/>
  <c r="L1367" i="1"/>
  <c r="M1367" i="1"/>
  <c r="N1367" i="1"/>
  <c r="O1367" i="1"/>
  <c r="P1367" i="1"/>
  <c r="Q1367" i="1"/>
  <c r="R1367" i="1"/>
  <c r="S1367" i="1"/>
  <c r="T1367" i="1"/>
  <c r="U1367" i="1"/>
  <c r="V1367" i="1"/>
  <c r="W1367" i="1"/>
  <c r="X1367" i="1"/>
  <c r="Y1367" i="1"/>
  <c r="Z1367" i="1"/>
  <c r="AA1367" i="1"/>
  <c r="AB1367" i="1"/>
  <c r="AC1367" i="1"/>
  <c r="AD1367" i="1"/>
  <c r="AE1367" i="1"/>
  <c r="AF1367" i="1"/>
  <c r="AG1367" i="1"/>
  <c r="AH1367" i="1"/>
  <c r="AI1367" i="1"/>
  <c r="AJ1367" i="1"/>
  <c r="AK1367" i="1"/>
  <c r="AL1367" i="1"/>
  <c r="AM1367" i="1"/>
  <c r="AN1367" i="1"/>
  <c r="AO1367" i="1"/>
  <c r="AP1367" i="1"/>
  <c r="AQ1367" i="1"/>
  <c r="AR1367" i="1"/>
  <c r="AS1367" i="1"/>
  <c r="AT1367" i="1"/>
  <c r="AU1367" i="1"/>
  <c r="AV1367" i="1"/>
  <c r="AW1367" i="1"/>
  <c r="AX1367" i="1"/>
  <c r="AY1367" i="1"/>
  <c r="AZ1367" i="1"/>
  <c r="BA1367" i="1"/>
  <c r="BB1367" i="1"/>
  <c r="BC1367" i="1"/>
  <c r="BD1367" i="1"/>
  <c r="BE1367" i="1"/>
  <c r="BF1367" i="1"/>
  <c r="H1368" i="1"/>
  <c r="I1368" i="1"/>
  <c r="J1368" i="1"/>
  <c r="K1368" i="1"/>
  <c r="L1368" i="1"/>
  <c r="M1368" i="1"/>
  <c r="N1368" i="1"/>
  <c r="O1368" i="1"/>
  <c r="P1368" i="1"/>
  <c r="Q1368" i="1"/>
  <c r="R1368" i="1"/>
  <c r="S1368" i="1"/>
  <c r="T1368" i="1"/>
  <c r="U1368" i="1"/>
  <c r="V1368" i="1"/>
  <c r="W1368" i="1"/>
  <c r="X1368" i="1"/>
  <c r="Y1368" i="1"/>
  <c r="Z1368" i="1"/>
  <c r="AA1368" i="1"/>
  <c r="AB1368" i="1"/>
  <c r="AC1368" i="1"/>
  <c r="AD1368" i="1"/>
  <c r="AE1368" i="1"/>
  <c r="AF1368" i="1"/>
  <c r="AG1368" i="1"/>
  <c r="AH1368" i="1"/>
  <c r="AI1368" i="1"/>
  <c r="AJ1368" i="1"/>
  <c r="AK1368" i="1"/>
  <c r="AL1368" i="1"/>
  <c r="AM1368" i="1"/>
  <c r="AN1368" i="1"/>
  <c r="AO1368" i="1"/>
  <c r="AP1368" i="1"/>
  <c r="AQ1368" i="1"/>
  <c r="AR1368" i="1"/>
  <c r="AS1368" i="1"/>
  <c r="AT1368" i="1"/>
  <c r="AU1368" i="1"/>
  <c r="AV1368" i="1"/>
  <c r="AW1368" i="1"/>
  <c r="AX1368" i="1"/>
  <c r="AY1368" i="1"/>
  <c r="AZ1368" i="1"/>
  <c r="BA1368" i="1"/>
  <c r="BB1368" i="1"/>
  <c r="BC1368" i="1"/>
  <c r="BD1368" i="1"/>
  <c r="BE1368" i="1"/>
  <c r="BF1368" i="1"/>
  <c r="H1369" i="1"/>
  <c r="I1369" i="1"/>
  <c r="J1369" i="1"/>
  <c r="K1369" i="1"/>
  <c r="L1369" i="1"/>
  <c r="M1369" i="1"/>
  <c r="N1369" i="1"/>
  <c r="O1369" i="1"/>
  <c r="P1369" i="1"/>
  <c r="Q1369" i="1"/>
  <c r="R1369" i="1"/>
  <c r="S1369" i="1"/>
  <c r="T1369" i="1"/>
  <c r="U1369" i="1"/>
  <c r="V1369" i="1"/>
  <c r="W1369" i="1"/>
  <c r="X1369" i="1"/>
  <c r="Y1369" i="1"/>
  <c r="Z1369" i="1"/>
  <c r="AA1369" i="1"/>
  <c r="AB1369" i="1"/>
  <c r="AC1369" i="1"/>
  <c r="AD1369" i="1"/>
  <c r="AE1369" i="1"/>
  <c r="AF1369" i="1"/>
  <c r="AG1369" i="1"/>
  <c r="AH1369" i="1"/>
  <c r="AI1369" i="1"/>
  <c r="AJ1369" i="1"/>
  <c r="AK1369" i="1"/>
  <c r="AL1369" i="1"/>
  <c r="AM1369" i="1"/>
  <c r="AN1369" i="1"/>
  <c r="AO1369" i="1"/>
  <c r="AP1369" i="1"/>
  <c r="AQ1369" i="1"/>
  <c r="AR1369" i="1"/>
  <c r="AS1369" i="1"/>
  <c r="AT1369" i="1"/>
  <c r="AU1369" i="1"/>
  <c r="AV1369" i="1"/>
  <c r="AW1369" i="1"/>
  <c r="AX1369" i="1"/>
  <c r="AY1369" i="1"/>
  <c r="AZ1369" i="1"/>
  <c r="BA1369" i="1"/>
  <c r="BB1369" i="1"/>
  <c r="BC1369" i="1"/>
  <c r="BD1369" i="1"/>
  <c r="BE1369" i="1"/>
  <c r="BF1369" i="1"/>
  <c r="H1370" i="1"/>
  <c r="I1370" i="1"/>
  <c r="J1370" i="1"/>
  <c r="K1370" i="1"/>
  <c r="L1370" i="1"/>
  <c r="M1370" i="1"/>
  <c r="N1370" i="1"/>
  <c r="O1370" i="1"/>
  <c r="P1370" i="1"/>
  <c r="Q1370" i="1"/>
  <c r="R1370" i="1"/>
  <c r="S1370" i="1"/>
  <c r="T1370" i="1"/>
  <c r="U1370" i="1"/>
  <c r="V1370" i="1"/>
  <c r="W1370" i="1"/>
  <c r="X1370" i="1"/>
  <c r="Y1370" i="1"/>
  <c r="Z1370" i="1"/>
  <c r="AA1370" i="1"/>
  <c r="AB1370" i="1"/>
  <c r="AC1370" i="1"/>
  <c r="AD1370" i="1"/>
  <c r="AE1370" i="1"/>
  <c r="AF1370" i="1"/>
  <c r="AG1370" i="1"/>
  <c r="AH1370" i="1"/>
  <c r="AI1370" i="1"/>
  <c r="AJ1370" i="1"/>
  <c r="AK1370" i="1"/>
  <c r="AL1370" i="1"/>
  <c r="AM1370" i="1"/>
  <c r="AN1370" i="1"/>
  <c r="AO1370" i="1"/>
  <c r="AP1370" i="1"/>
  <c r="AQ1370" i="1"/>
  <c r="AR1370" i="1"/>
  <c r="AS1370" i="1"/>
  <c r="AT1370" i="1"/>
  <c r="AU1370" i="1"/>
  <c r="AV1370" i="1"/>
  <c r="AW1370" i="1"/>
  <c r="AX1370" i="1"/>
  <c r="AY1370" i="1"/>
  <c r="AZ1370" i="1"/>
  <c r="BA1370" i="1"/>
  <c r="BB1370" i="1"/>
  <c r="BC1370" i="1"/>
  <c r="BD1370" i="1"/>
  <c r="BE1370" i="1"/>
  <c r="BF1370" i="1"/>
  <c r="H1371" i="1"/>
  <c r="I1371" i="1"/>
  <c r="J1371" i="1"/>
  <c r="K1371" i="1"/>
  <c r="L1371" i="1"/>
  <c r="M1371" i="1"/>
  <c r="N1371" i="1"/>
  <c r="O1371" i="1"/>
  <c r="P1371" i="1"/>
  <c r="Q1371" i="1"/>
  <c r="R1371" i="1"/>
  <c r="S1371" i="1"/>
  <c r="T1371" i="1"/>
  <c r="U1371" i="1"/>
  <c r="V1371" i="1"/>
  <c r="W1371" i="1"/>
  <c r="X1371" i="1"/>
  <c r="Y1371" i="1"/>
  <c r="Z1371" i="1"/>
  <c r="AA1371" i="1"/>
  <c r="AB1371" i="1"/>
  <c r="AC1371" i="1"/>
  <c r="AD1371" i="1"/>
  <c r="AE1371" i="1"/>
  <c r="AF1371" i="1"/>
  <c r="AG1371" i="1"/>
  <c r="AH1371" i="1"/>
  <c r="AI1371" i="1"/>
  <c r="AJ1371" i="1"/>
  <c r="AK1371" i="1"/>
  <c r="AL1371" i="1"/>
  <c r="AM1371" i="1"/>
  <c r="AN1371" i="1"/>
  <c r="AO1371" i="1"/>
  <c r="AP1371" i="1"/>
  <c r="AQ1371" i="1"/>
  <c r="AR1371" i="1"/>
  <c r="AS1371" i="1"/>
  <c r="AT1371" i="1"/>
  <c r="AU1371" i="1"/>
  <c r="AV1371" i="1"/>
  <c r="AW1371" i="1"/>
  <c r="AX1371" i="1"/>
  <c r="AY1371" i="1"/>
  <c r="AZ1371" i="1"/>
  <c r="BA1371" i="1"/>
  <c r="BB1371" i="1"/>
  <c r="BC1371" i="1"/>
  <c r="BD1371" i="1"/>
  <c r="BE1371" i="1"/>
  <c r="BF1371" i="1"/>
  <c r="H1372" i="1"/>
  <c r="I1372" i="1"/>
  <c r="J1372" i="1"/>
  <c r="K1372" i="1"/>
  <c r="L1372" i="1"/>
  <c r="M1372" i="1"/>
  <c r="N1372" i="1"/>
  <c r="O1372" i="1"/>
  <c r="P1372" i="1"/>
  <c r="Q1372" i="1"/>
  <c r="R1372" i="1"/>
  <c r="S1372" i="1"/>
  <c r="T1372" i="1"/>
  <c r="U1372" i="1"/>
  <c r="V1372" i="1"/>
  <c r="W1372" i="1"/>
  <c r="X1372" i="1"/>
  <c r="Y1372" i="1"/>
  <c r="Z1372" i="1"/>
  <c r="AA1372" i="1"/>
  <c r="AB1372" i="1"/>
  <c r="AC1372" i="1"/>
  <c r="AD1372" i="1"/>
  <c r="AE1372" i="1"/>
  <c r="AF1372" i="1"/>
  <c r="AG1372" i="1"/>
  <c r="AH1372" i="1"/>
  <c r="AI1372" i="1"/>
  <c r="AJ1372" i="1"/>
  <c r="AK1372" i="1"/>
  <c r="AL1372" i="1"/>
  <c r="AM1372" i="1"/>
  <c r="AN1372" i="1"/>
  <c r="AO1372" i="1"/>
  <c r="AP1372" i="1"/>
  <c r="AQ1372" i="1"/>
  <c r="AR1372" i="1"/>
  <c r="AS1372" i="1"/>
  <c r="AT1372" i="1"/>
  <c r="AU1372" i="1"/>
  <c r="AV1372" i="1"/>
  <c r="AW1372" i="1"/>
  <c r="AX1372" i="1"/>
  <c r="AY1372" i="1"/>
  <c r="AZ1372" i="1"/>
  <c r="BA1372" i="1"/>
  <c r="BB1372" i="1"/>
  <c r="BC1372" i="1"/>
  <c r="BD1372" i="1"/>
  <c r="BE1372" i="1"/>
  <c r="BF1372" i="1"/>
  <c r="H1373" i="1"/>
  <c r="I1373" i="1"/>
  <c r="J1373" i="1"/>
  <c r="K1373" i="1"/>
  <c r="L1373" i="1"/>
  <c r="M1373" i="1"/>
  <c r="N1373" i="1"/>
  <c r="O1373" i="1"/>
  <c r="P1373" i="1"/>
  <c r="Q1373" i="1"/>
  <c r="R1373" i="1"/>
  <c r="S1373" i="1"/>
  <c r="T1373" i="1"/>
  <c r="U1373" i="1"/>
  <c r="V1373" i="1"/>
  <c r="W1373" i="1"/>
  <c r="X1373" i="1"/>
  <c r="Y1373" i="1"/>
  <c r="Z1373" i="1"/>
  <c r="AA1373" i="1"/>
  <c r="AB1373" i="1"/>
  <c r="AC1373" i="1"/>
  <c r="AD1373" i="1"/>
  <c r="AE1373" i="1"/>
  <c r="AF1373" i="1"/>
  <c r="AG1373" i="1"/>
  <c r="AH1373" i="1"/>
  <c r="AI1373" i="1"/>
  <c r="AJ1373" i="1"/>
  <c r="AK1373" i="1"/>
  <c r="AL1373" i="1"/>
  <c r="AM1373" i="1"/>
  <c r="AN1373" i="1"/>
  <c r="AO1373" i="1"/>
  <c r="AP1373" i="1"/>
  <c r="AQ1373" i="1"/>
  <c r="AR1373" i="1"/>
  <c r="AS1373" i="1"/>
  <c r="AT1373" i="1"/>
  <c r="AU1373" i="1"/>
  <c r="AV1373" i="1"/>
  <c r="AW1373" i="1"/>
  <c r="AX1373" i="1"/>
  <c r="AY1373" i="1"/>
  <c r="AZ1373" i="1"/>
  <c r="BA1373" i="1"/>
  <c r="BB1373" i="1"/>
  <c r="BC1373" i="1"/>
  <c r="BD1373" i="1"/>
  <c r="BE1373" i="1"/>
  <c r="BF1373" i="1"/>
  <c r="H1374" i="1"/>
  <c r="I1374" i="1"/>
  <c r="J1374" i="1"/>
  <c r="K1374" i="1"/>
  <c r="L1374" i="1"/>
  <c r="M1374" i="1"/>
  <c r="N1374" i="1"/>
  <c r="O1374" i="1"/>
  <c r="P1374" i="1"/>
  <c r="Q1374" i="1"/>
  <c r="R1374" i="1"/>
  <c r="S1374" i="1"/>
  <c r="T1374" i="1"/>
  <c r="U1374" i="1"/>
  <c r="V1374" i="1"/>
  <c r="W1374" i="1"/>
  <c r="X1374" i="1"/>
  <c r="Y1374" i="1"/>
  <c r="Z1374" i="1"/>
  <c r="AA1374" i="1"/>
  <c r="AB1374" i="1"/>
  <c r="AC1374" i="1"/>
  <c r="AD1374" i="1"/>
  <c r="AE1374" i="1"/>
  <c r="AF1374" i="1"/>
  <c r="AG1374" i="1"/>
  <c r="AH1374" i="1"/>
  <c r="AI1374" i="1"/>
  <c r="AJ1374" i="1"/>
  <c r="AK1374" i="1"/>
  <c r="AL1374" i="1"/>
  <c r="AM1374" i="1"/>
  <c r="AN1374" i="1"/>
  <c r="AO1374" i="1"/>
  <c r="AP1374" i="1"/>
  <c r="AQ1374" i="1"/>
  <c r="AR1374" i="1"/>
  <c r="AS1374" i="1"/>
  <c r="AT1374" i="1"/>
  <c r="AU1374" i="1"/>
  <c r="AV1374" i="1"/>
  <c r="AW1374" i="1"/>
  <c r="AX1374" i="1"/>
  <c r="AY1374" i="1"/>
  <c r="AZ1374" i="1"/>
  <c r="BA1374" i="1"/>
  <c r="BB1374" i="1"/>
  <c r="BC1374" i="1"/>
  <c r="BD1374" i="1"/>
  <c r="BE1374" i="1"/>
  <c r="BF1374" i="1"/>
  <c r="H1375" i="1"/>
  <c r="I1375" i="1"/>
  <c r="J1375" i="1"/>
  <c r="K1375" i="1"/>
  <c r="L1375" i="1"/>
  <c r="M1375" i="1"/>
  <c r="N1375" i="1"/>
  <c r="O1375" i="1"/>
  <c r="P1375" i="1"/>
  <c r="Q1375" i="1"/>
  <c r="R1375" i="1"/>
  <c r="S1375" i="1"/>
  <c r="T1375" i="1"/>
  <c r="U1375" i="1"/>
  <c r="V1375" i="1"/>
  <c r="W1375" i="1"/>
  <c r="X1375" i="1"/>
  <c r="Y1375" i="1"/>
  <c r="Z1375" i="1"/>
  <c r="AA1375" i="1"/>
  <c r="AB1375" i="1"/>
  <c r="AC1375" i="1"/>
  <c r="AD1375" i="1"/>
  <c r="AE1375" i="1"/>
  <c r="AF1375" i="1"/>
  <c r="AG1375" i="1"/>
  <c r="AH1375" i="1"/>
  <c r="AI1375" i="1"/>
  <c r="AJ1375" i="1"/>
  <c r="AK1375" i="1"/>
  <c r="AL1375" i="1"/>
  <c r="AM1375" i="1"/>
  <c r="AN1375" i="1"/>
  <c r="AO1375" i="1"/>
  <c r="AP1375" i="1"/>
  <c r="AQ1375" i="1"/>
  <c r="AR1375" i="1"/>
  <c r="AS1375" i="1"/>
  <c r="AT1375" i="1"/>
  <c r="AU1375" i="1"/>
  <c r="AV1375" i="1"/>
  <c r="AW1375" i="1"/>
  <c r="AX1375" i="1"/>
  <c r="AY1375" i="1"/>
  <c r="AZ1375" i="1"/>
  <c r="BA1375" i="1"/>
  <c r="BB1375" i="1"/>
  <c r="BC1375" i="1"/>
  <c r="BD1375" i="1"/>
  <c r="BE1375" i="1"/>
  <c r="BF1375" i="1"/>
  <c r="H1376" i="1"/>
  <c r="I1376" i="1"/>
  <c r="J1376" i="1"/>
  <c r="K1376" i="1"/>
  <c r="L1376" i="1"/>
  <c r="M1376" i="1"/>
  <c r="N1376" i="1"/>
  <c r="O1376" i="1"/>
  <c r="P1376" i="1"/>
  <c r="Q1376" i="1"/>
  <c r="R1376" i="1"/>
  <c r="S1376" i="1"/>
  <c r="T1376" i="1"/>
  <c r="U1376" i="1"/>
  <c r="V1376" i="1"/>
  <c r="W1376" i="1"/>
  <c r="X1376" i="1"/>
  <c r="Y1376" i="1"/>
  <c r="Z1376" i="1"/>
  <c r="AA1376" i="1"/>
  <c r="AB1376" i="1"/>
  <c r="AC1376" i="1"/>
  <c r="AD1376" i="1"/>
  <c r="AE1376" i="1"/>
  <c r="AF1376" i="1"/>
  <c r="AG1376" i="1"/>
  <c r="AH1376" i="1"/>
  <c r="AI1376" i="1"/>
  <c r="AJ1376" i="1"/>
  <c r="AK1376" i="1"/>
  <c r="AL1376" i="1"/>
  <c r="AM1376" i="1"/>
  <c r="AN1376" i="1"/>
  <c r="AO1376" i="1"/>
  <c r="AP1376" i="1"/>
  <c r="AQ1376" i="1"/>
  <c r="AR1376" i="1"/>
  <c r="AS1376" i="1"/>
  <c r="AT1376" i="1"/>
  <c r="AU1376" i="1"/>
  <c r="AV1376" i="1"/>
  <c r="AW1376" i="1"/>
  <c r="AX1376" i="1"/>
  <c r="AY1376" i="1"/>
  <c r="AZ1376" i="1"/>
  <c r="BA1376" i="1"/>
  <c r="BB1376" i="1"/>
  <c r="BC1376" i="1"/>
  <c r="BD1376" i="1"/>
  <c r="BE1376" i="1"/>
  <c r="BF1376" i="1"/>
  <c r="H1377" i="1"/>
  <c r="I1377" i="1"/>
  <c r="J1377" i="1"/>
  <c r="K1377" i="1"/>
  <c r="L1377" i="1"/>
  <c r="M1377" i="1"/>
  <c r="N1377" i="1"/>
  <c r="O1377" i="1"/>
  <c r="P1377" i="1"/>
  <c r="Q1377" i="1"/>
  <c r="R1377" i="1"/>
  <c r="S1377" i="1"/>
  <c r="T1377" i="1"/>
  <c r="U1377" i="1"/>
  <c r="V1377" i="1"/>
  <c r="W1377" i="1"/>
  <c r="X1377" i="1"/>
  <c r="Y1377" i="1"/>
  <c r="Z1377" i="1"/>
  <c r="AA1377" i="1"/>
  <c r="AB1377" i="1"/>
  <c r="AC1377" i="1"/>
  <c r="AD1377" i="1"/>
  <c r="AE1377" i="1"/>
  <c r="AF1377" i="1"/>
  <c r="AG1377" i="1"/>
  <c r="AH1377" i="1"/>
  <c r="AI1377" i="1"/>
  <c r="AJ1377" i="1"/>
  <c r="AK1377" i="1"/>
  <c r="AL1377" i="1"/>
  <c r="AM1377" i="1"/>
  <c r="AN1377" i="1"/>
  <c r="AO1377" i="1"/>
  <c r="AP1377" i="1"/>
  <c r="AQ1377" i="1"/>
  <c r="AR1377" i="1"/>
  <c r="AS1377" i="1"/>
  <c r="AT1377" i="1"/>
  <c r="AU1377" i="1"/>
  <c r="AV1377" i="1"/>
  <c r="AW1377" i="1"/>
  <c r="AX1377" i="1"/>
  <c r="AY1377" i="1"/>
  <c r="AZ1377" i="1"/>
  <c r="BA1377" i="1"/>
  <c r="BB1377" i="1"/>
  <c r="BC1377" i="1"/>
  <c r="BD1377" i="1"/>
  <c r="BE1377" i="1"/>
  <c r="BF1377" i="1"/>
  <c r="H1378" i="1"/>
  <c r="I1378" i="1"/>
  <c r="J1378" i="1"/>
  <c r="K1378" i="1"/>
  <c r="L1378" i="1"/>
  <c r="M1378" i="1"/>
  <c r="N1378" i="1"/>
  <c r="O1378" i="1"/>
  <c r="P1378" i="1"/>
  <c r="Q1378" i="1"/>
  <c r="R1378" i="1"/>
  <c r="S1378" i="1"/>
  <c r="T1378" i="1"/>
  <c r="U1378" i="1"/>
  <c r="V1378" i="1"/>
  <c r="W1378" i="1"/>
  <c r="X1378" i="1"/>
  <c r="Y1378" i="1"/>
  <c r="Z1378" i="1"/>
  <c r="AA1378" i="1"/>
  <c r="AB1378" i="1"/>
  <c r="AC1378" i="1"/>
  <c r="AD1378" i="1"/>
  <c r="AE1378" i="1"/>
  <c r="AF1378" i="1"/>
  <c r="AG1378" i="1"/>
  <c r="AH1378" i="1"/>
  <c r="AI1378" i="1"/>
  <c r="AJ1378" i="1"/>
  <c r="AK1378" i="1"/>
  <c r="AL1378" i="1"/>
  <c r="AM1378" i="1"/>
  <c r="AN1378" i="1"/>
  <c r="AO1378" i="1"/>
  <c r="AP1378" i="1"/>
  <c r="AQ1378" i="1"/>
  <c r="AR1378" i="1"/>
  <c r="AS1378" i="1"/>
  <c r="AT1378" i="1"/>
  <c r="AU1378" i="1"/>
  <c r="AV1378" i="1"/>
  <c r="AW1378" i="1"/>
  <c r="AX1378" i="1"/>
  <c r="AY1378" i="1"/>
  <c r="AZ1378" i="1"/>
  <c r="BA1378" i="1"/>
  <c r="BB1378" i="1"/>
  <c r="BC1378" i="1"/>
  <c r="BD1378" i="1"/>
  <c r="BE1378" i="1"/>
  <c r="BF1378" i="1"/>
  <c r="H1379" i="1"/>
  <c r="I1379" i="1"/>
  <c r="J1379" i="1"/>
  <c r="K1379" i="1"/>
  <c r="L1379" i="1"/>
  <c r="M1379" i="1"/>
  <c r="N1379" i="1"/>
  <c r="O1379" i="1"/>
  <c r="P1379" i="1"/>
  <c r="Q1379" i="1"/>
  <c r="R1379" i="1"/>
  <c r="S1379" i="1"/>
  <c r="T1379" i="1"/>
  <c r="U1379" i="1"/>
  <c r="V1379" i="1"/>
  <c r="W1379" i="1"/>
  <c r="X1379" i="1"/>
  <c r="Y1379" i="1"/>
  <c r="Z1379" i="1"/>
  <c r="AA1379" i="1"/>
  <c r="AB1379" i="1"/>
  <c r="AC1379" i="1"/>
  <c r="AD1379" i="1"/>
  <c r="AE1379" i="1"/>
  <c r="AF1379" i="1"/>
  <c r="AG1379" i="1"/>
  <c r="AH1379" i="1"/>
  <c r="AI1379" i="1"/>
  <c r="AJ1379" i="1"/>
  <c r="AK1379" i="1"/>
  <c r="AL1379" i="1"/>
  <c r="AM1379" i="1"/>
  <c r="AN1379" i="1"/>
  <c r="AO1379" i="1"/>
  <c r="AP1379" i="1"/>
  <c r="AQ1379" i="1"/>
  <c r="AR1379" i="1"/>
  <c r="AS1379" i="1"/>
  <c r="AT1379" i="1"/>
  <c r="AU1379" i="1"/>
  <c r="AV1379" i="1"/>
  <c r="AW1379" i="1"/>
  <c r="AX1379" i="1"/>
  <c r="AY1379" i="1"/>
  <c r="AZ1379" i="1"/>
  <c r="BA1379" i="1"/>
  <c r="BB1379" i="1"/>
  <c r="BC1379" i="1"/>
  <c r="BD1379" i="1"/>
  <c r="BE1379" i="1"/>
  <c r="BF1379" i="1"/>
  <c r="H1380" i="1"/>
  <c r="I1380" i="1"/>
  <c r="J1380" i="1"/>
  <c r="K1380" i="1"/>
  <c r="L1380" i="1"/>
  <c r="M1380" i="1"/>
  <c r="N1380" i="1"/>
  <c r="O1380" i="1"/>
  <c r="P1380" i="1"/>
  <c r="Q1380" i="1"/>
  <c r="R1380" i="1"/>
  <c r="S1380" i="1"/>
  <c r="T1380" i="1"/>
  <c r="U1380" i="1"/>
  <c r="V1380" i="1"/>
  <c r="W1380" i="1"/>
  <c r="X1380" i="1"/>
  <c r="Y1380" i="1"/>
  <c r="Z1380" i="1"/>
  <c r="AA1380" i="1"/>
  <c r="AB1380" i="1"/>
  <c r="AC1380" i="1"/>
  <c r="AD1380" i="1"/>
  <c r="AE1380" i="1"/>
  <c r="AF1380" i="1"/>
  <c r="AG1380" i="1"/>
  <c r="AH1380" i="1"/>
  <c r="AI1380" i="1"/>
  <c r="AJ1380" i="1"/>
  <c r="AK1380" i="1"/>
  <c r="AL1380" i="1"/>
  <c r="AM1380" i="1"/>
  <c r="AN1380" i="1"/>
  <c r="AO1380" i="1"/>
  <c r="AP1380" i="1"/>
  <c r="AQ1380" i="1"/>
  <c r="AR1380" i="1"/>
  <c r="AS1380" i="1"/>
  <c r="AT1380" i="1"/>
  <c r="AU1380" i="1"/>
  <c r="AV1380" i="1"/>
  <c r="AW1380" i="1"/>
  <c r="AX1380" i="1"/>
  <c r="AY1380" i="1"/>
  <c r="AZ1380" i="1"/>
  <c r="BA1380" i="1"/>
  <c r="BB1380" i="1"/>
  <c r="BC1380" i="1"/>
  <c r="BD1380" i="1"/>
  <c r="BE1380" i="1"/>
  <c r="BF1380" i="1"/>
  <c r="H1381" i="1"/>
  <c r="I1381" i="1"/>
  <c r="J1381" i="1"/>
  <c r="K1381" i="1"/>
  <c r="L1381" i="1"/>
  <c r="M1381" i="1"/>
  <c r="N1381" i="1"/>
  <c r="O1381" i="1"/>
  <c r="P1381" i="1"/>
  <c r="Q1381" i="1"/>
  <c r="R1381" i="1"/>
  <c r="S1381" i="1"/>
  <c r="T1381" i="1"/>
  <c r="U1381" i="1"/>
  <c r="V1381" i="1"/>
  <c r="W1381" i="1"/>
  <c r="X1381" i="1"/>
  <c r="Y1381" i="1"/>
  <c r="Z1381" i="1"/>
  <c r="AA1381" i="1"/>
  <c r="AB1381" i="1"/>
  <c r="AC1381" i="1"/>
  <c r="AD1381" i="1"/>
  <c r="AE1381" i="1"/>
  <c r="AF1381" i="1"/>
  <c r="AG1381" i="1"/>
  <c r="AH1381" i="1"/>
  <c r="AI1381" i="1"/>
  <c r="AJ1381" i="1"/>
  <c r="AK1381" i="1"/>
  <c r="AL1381" i="1"/>
  <c r="AM1381" i="1"/>
  <c r="AN1381" i="1"/>
  <c r="AO1381" i="1"/>
  <c r="AP1381" i="1"/>
  <c r="AQ1381" i="1"/>
  <c r="AR1381" i="1"/>
  <c r="AS1381" i="1"/>
  <c r="AT1381" i="1"/>
  <c r="AU1381" i="1"/>
  <c r="AV1381" i="1"/>
  <c r="AW1381" i="1"/>
  <c r="AX1381" i="1"/>
  <c r="AY1381" i="1"/>
  <c r="AZ1381" i="1"/>
  <c r="BA1381" i="1"/>
  <c r="BB1381" i="1"/>
  <c r="BC1381" i="1"/>
  <c r="BD1381" i="1"/>
  <c r="BE1381" i="1"/>
  <c r="BF1381" i="1"/>
  <c r="H1382" i="1"/>
  <c r="I1382" i="1"/>
  <c r="J1382" i="1"/>
  <c r="K1382" i="1"/>
  <c r="L1382" i="1"/>
  <c r="M1382" i="1"/>
  <c r="N1382" i="1"/>
  <c r="O1382" i="1"/>
  <c r="P1382" i="1"/>
  <c r="Q1382" i="1"/>
  <c r="R1382" i="1"/>
  <c r="S1382" i="1"/>
  <c r="T1382" i="1"/>
  <c r="U1382" i="1"/>
  <c r="V1382" i="1"/>
  <c r="W1382" i="1"/>
  <c r="X1382" i="1"/>
  <c r="Y1382" i="1"/>
  <c r="Z1382" i="1"/>
  <c r="AA1382" i="1"/>
  <c r="AB1382" i="1"/>
  <c r="AC1382" i="1"/>
  <c r="AD1382" i="1"/>
  <c r="AE1382" i="1"/>
  <c r="AF1382" i="1"/>
  <c r="AG1382" i="1"/>
  <c r="AH1382" i="1"/>
  <c r="AI1382" i="1"/>
  <c r="AJ1382" i="1"/>
  <c r="AK1382" i="1"/>
  <c r="AL1382" i="1"/>
  <c r="AM1382" i="1"/>
  <c r="AN1382" i="1"/>
  <c r="AO1382" i="1"/>
  <c r="AP1382" i="1"/>
  <c r="AQ1382" i="1"/>
  <c r="AR1382" i="1"/>
  <c r="AS1382" i="1"/>
  <c r="AT1382" i="1"/>
  <c r="AU1382" i="1"/>
  <c r="AV1382" i="1"/>
  <c r="AW1382" i="1"/>
  <c r="AX1382" i="1"/>
  <c r="AY1382" i="1"/>
  <c r="AZ1382" i="1"/>
  <c r="BA1382" i="1"/>
  <c r="BB1382" i="1"/>
  <c r="BC1382" i="1"/>
  <c r="BD1382" i="1"/>
  <c r="BE1382" i="1"/>
  <c r="BF1382" i="1"/>
  <c r="H1383" i="1"/>
  <c r="I1383" i="1"/>
  <c r="J1383" i="1"/>
  <c r="K1383" i="1"/>
  <c r="L1383" i="1"/>
  <c r="M1383" i="1"/>
  <c r="N1383" i="1"/>
  <c r="O1383" i="1"/>
  <c r="P1383" i="1"/>
  <c r="Q1383" i="1"/>
  <c r="R1383" i="1"/>
  <c r="S1383" i="1"/>
  <c r="T1383" i="1"/>
  <c r="U1383" i="1"/>
  <c r="V1383" i="1"/>
  <c r="W1383" i="1"/>
  <c r="X1383" i="1"/>
  <c r="Y1383" i="1"/>
  <c r="Z1383" i="1"/>
  <c r="AA1383" i="1"/>
  <c r="AB1383" i="1"/>
  <c r="AC1383" i="1"/>
  <c r="AD1383" i="1"/>
  <c r="AE1383" i="1"/>
  <c r="AF1383" i="1"/>
  <c r="AG1383" i="1"/>
  <c r="AH1383" i="1"/>
  <c r="AI1383" i="1"/>
  <c r="AJ1383" i="1"/>
  <c r="AK1383" i="1"/>
  <c r="AL1383" i="1"/>
  <c r="AM1383" i="1"/>
  <c r="AN1383" i="1"/>
  <c r="AO1383" i="1"/>
  <c r="AP1383" i="1"/>
  <c r="AQ1383" i="1"/>
  <c r="AR1383" i="1"/>
  <c r="AS1383" i="1"/>
  <c r="AT1383" i="1"/>
  <c r="AU1383" i="1"/>
  <c r="AV1383" i="1"/>
  <c r="AW1383" i="1"/>
  <c r="AX1383" i="1"/>
  <c r="AY1383" i="1"/>
  <c r="AZ1383" i="1"/>
  <c r="BA1383" i="1"/>
  <c r="BB1383" i="1"/>
  <c r="BC1383" i="1"/>
  <c r="BD1383" i="1"/>
  <c r="BE1383" i="1"/>
  <c r="BF1383" i="1"/>
  <c r="H1384" i="1"/>
  <c r="I1384" i="1"/>
  <c r="J1384" i="1"/>
  <c r="K1384" i="1"/>
  <c r="L1384" i="1"/>
  <c r="M1384" i="1"/>
  <c r="N1384" i="1"/>
  <c r="O1384" i="1"/>
  <c r="P1384" i="1"/>
  <c r="Q1384" i="1"/>
  <c r="R1384" i="1"/>
  <c r="S1384" i="1"/>
  <c r="T1384" i="1"/>
  <c r="U1384" i="1"/>
  <c r="V1384" i="1"/>
  <c r="W1384" i="1"/>
  <c r="X1384" i="1"/>
  <c r="Y1384" i="1"/>
  <c r="Z1384" i="1"/>
  <c r="AA1384" i="1"/>
  <c r="AB1384" i="1"/>
  <c r="AC1384" i="1"/>
  <c r="AD1384" i="1"/>
  <c r="AE1384" i="1"/>
  <c r="AF1384" i="1"/>
  <c r="AG1384" i="1"/>
  <c r="AH1384" i="1"/>
  <c r="AI1384" i="1"/>
  <c r="AJ1384" i="1"/>
  <c r="AK1384" i="1"/>
  <c r="AL1384" i="1"/>
  <c r="AM1384" i="1"/>
  <c r="AN1384" i="1"/>
  <c r="AO1384" i="1"/>
  <c r="AP1384" i="1"/>
  <c r="AQ1384" i="1"/>
  <c r="AR1384" i="1"/>
  <c r="AS1384" i="1"/>
  <c r="AT1384" i="1"/>
  <c r="AU1384" i="1"/>
  <c r="AV1384" i="1"/>
  <c r="AW1384" i="1"/>
  <c r="AX1384" i="1"/>
  <c r="AY1384" i="1"/>
  <c r="AZ1384" i="1"/>
  <c r="BA1384" i="1"/>
  <c r="BB1384" i="1"/>
  <c r="BC1384" i="1"/>
  <c r="BD1384" i="1"/>
  <c r="BE1384" i="1"/>
  <c r="BF1384" i="1"/>
  <c r="H1385" i="1"/>
  <c r="I1385" i="1"/>
  <c r="J1385" i="1"/>
  <c r="K1385" i="1"/>
  <c r="L1385" i="1"/>
  <c r="M1385" i="1"/>
  <c r="N1385" i="1"/>
  <c r="O1385" i="1"/>
  <c r="P1385" i="1"/>
  <c r="Q1385" i="1"/>
  <c r="R1385" i="1"/>
  <c r="S1385" i="1"/>
  <c r="T1385" i="1"/>
  <c r="U1385" i="1"/>
  <c r="V1385" i="1"/>
  <c r="W1385" i="1"/>
  <c r="X1385" i="1"/>
  <c r="Y1385" i="1"/>
  <c r="Z1385" i="1"/>
  <c r="AA1385" i="1"/>
  <c r="AB1385" i="1"/>
  <c r="AC1385" i="1"/>
  <c r="AD1385" i="1"/>
  <c r="AE1385" i="1"/>
  <c r="AF1385" i="1"/>
  <c r="AG1385" i="1"/>
  <c r="AH1385" i="1"/>
  <c r="AI1385" i="1"/>
  <c r="AJ1385" i="1"/>
  <c r="AK1385" i="1"/>
  <c r="AL1385" i="1"/>
  <c r="AM1385" i="1"/>
  <c r="AN1385" i="1"/>
  <c r="AO1385" i="1"/>
  <c r="AP1385" i="1"/>
  <c r="AQ1385" i="1"/>
  <c r="AR1385" i="1"/>
  <c r="AS1385" i="1"/>
  <c r="AT1385" i="1"/>
  <c r="AU1385" i="1"/>
  <c r="AV1385" i="1"/>
  <c r="AW1385" i="1"/>
  <c r="AX1385" i="1"/>
  <c r="AY1385" i="1"/>
  <c r="AZ1385" i="1"/>
  <c r="BA1385" i="1"/>
  <c r="BB1385" i="1"/>
  <c r="BC1385" i="1"/>
  <c r="BD1385" i="1"/>
  <c r="BE1385" i="1"/>
  <c r="BF1385" i="1"/>
  <c r="H1386" i="1"/>
  <c r="I1386" i="1"/>
  <c r="J1386" i="1"/>
  <c r="K1386" i="1"/>
  <c r="L1386" i="1"/>
  <c r="M1386" i="1"/>
  <c r="N1386" i="1"/>
  <c r="O1386" i="1"/>
  <c r="P1386" i="1"/>
  <c r="Q1386" i="1"/>
  <c r="R1386" i="1"/>
  <c r="S1386" i="1"/>
  <c r="T1386" i="1"/>
  <c r="U1386" i="1"/>
  <c r="V1386" i="1"/>
  <c r="W1386" i="1"/>
  <c r="X1386" i="1"/>
  <c r="Y1386" i="1"/>
  <c r="Z1386" i="1"/>
  <c r="AA1386" i="1"/>
  <c r="AB1386" i="1"/>
  <c r="AC1386" i="1"/>
  <c r="AD1386" i="1"/>
  <c r="AE1386" i="1"/>
  <c r="AF1386" i="1"/>
  <c r="AG1386" i="1"/>
  <c r="AH1386" i="1"/>
  <c r="AI1386" i="1"/>
  <c r="AJ1386" i="1"/>
  <c r="AK1386" i="1"/>
  <c r="AL1386" i="1"/>
  <c r="AM1386" i="1"/>
  <c r="AN1386" i="1"/>
  <c r="AO1386" i="1"/>
  <c r="AP1386" i="1"/>
  <c r="AQ1386" i="1"/>
  <c r="AR1386" i="1"/>
  <c r="AS1386" i="1"/>
  <c r="AT1386" i="1"/>
  <c r="AU1386" i="1"/>
  <c r="AV1386" i="1"/>
  <c r="AW1386" i="1"/>
  <c r="AX1386" i="1"/>
  <c r="AY1386" i="1"/>
  <c r="AZ1386" i="1"/>
  <c r="BA1386" i="1"/>
  <c r="BB1386" i="1"/>
  <c r="BC1386" i="1"/>
  <c r="BD1386" i="1"/>
  <c r="BE1386" i="1"/>
  <c r="BF1386" i="1"/>
  <c r="H1387" i="1"/>
  <c r="I1387" i="1"/>
  <c r="J1387" i="1"/>
  <c r="K1387" i="1"/>
  <c r="L1387" i="1"/>
  <c r="M1387" i="1"/>
  <c r="N1387" i="1"/>
  <c r="O1387" i="1"/>
  <c r="P1387" i="1"/>
  <c r="Q1387" i="1"/>
  <c r="R1387" i="1"/>
  <c r="S1387" i="1"/>
  <c r="T1387" i="1"/>
  <c r="U1387" i="1"/>
  <c r="V1387" i="1"/>
  <c r="W1387" i="1"/>
  <c r="X1387" i="1"/>
  <c r="Y1387" i="1"/>
  <c r="Z1387" i="1"/>
  <c r="AA1387" i="1"/>
  <c r="AB1387" i="1"/>
  <c r="AC1387" i="1"/>
  <c r="AD1387" i="1"/>
  <c r="AE1387" i="1"/>
  <c r="AF1387" i="1"/>
  <c r="AG1387" i="1"/>
  <c r="AH1387" i="1"/>
  <c r="AI1387" i="1"/>
  <c r="AJ1387" i="1"/>
  <c r="AK1387" i="1"/>
  <c r="AL1387" i="1"/>
  <c r="AM1387" i="1"/>
  <c r="AN1387" i="1"/>
  <c r="AO1387" i="1"/>
  <c r="AP1387" i="1"/>
  <c r="AQ1387" i="1"/>
  <c r="AR1387" i="1"/>
  <c r="AS1387" i="1"/>
  <c r="AT1387" i="1"/>
  <c r="AU1387" i="1"/>
  <c r="AV1387" i="1"/>
  <c r="AW1387" i="1"/>
  <c r="AX1387" i="1"/>
  <c r="AY1387" i="1"/>
  <c r="AZ1387" i="1"/>
  <c r="BA1387" i="1"/>
  <c r="BB1387" i="1"/>
  <c r="BC1387" i="1"/>
  <c r="BD1387" i="1"/>
  <c r="BE1387" i="1"/>
  <c r="BF1387" i="1"/>
  <c r="H1388" i="1"/>
  <c r="I1388" i="1"/>
  <c r="J1388" i="1"/>
  <c r="K1388" i="1"/>
  <c r="L1388" i="1"/>
  <c r="M1388" i="1"/>
  <c r="N1388" i="1"/>
  <c r="O1388" i="1"/>
  <c r="P1388" i="1"/>
  <c r="Q1388" i="1"/>
  <c r="R1388" i="1"/>
  <c r="S1388" i="1"/>
  <c r="T1388" i="1"/>
  <c r="U1388" i="1"/>
  <c r="V1388" i="1"/>
  <c r="W1388" i="1"/>
  <c r="X1388" i="1"/>
  <c r="Y1388" i="1"/>
  <c r="Z1388" i="1"/>
  <c r="AA1388" i="1"/>
  <c r="AB1388" i="1"/>
  <c r="AC1388" i="1"/>
  <c r="AD1388" i="1"/>
  <c r="AE1388" i="1"/>
  <c r="AF1388" i="1"/>
  <c r="AG1388" i="1"/>
  <c r="AH1388" i="1"/>
  <c r="AI1388" i="1"/>
  <c r="AJ1388" i="1"/>
  <c r="AK1388" i="1"/>
  <c r="AL1388" i="1"/>
  <c r="AM1388" i="1"/>
  <c r="AN1388" i="1"/>
  <c r="AO1388" i="1"/>
  <c r="AP1388" i="1"/>
  <c r="AQ1388" i="1"/>
  <c r="AR1388" i="1"/>
  <c r="AS1388" i="1"/>
  <c r="AT1388" i="1"/>
  <c r="AU1388" i="1"/>
  <c r="AV1388" i="1"/>
  <c r="AW1388" i="1"/>
  <c r="AX1388" i="1"/>
  <c r="AY1388" i="1"/>
  <c r="AZ1388" i="1"/>
  <c r="BA1388" i="1"/>
  <c r="BB1388" i="1"/>
  <c r="BC1388" i="1"/>
  <c r="BD1388" i="1"/>
  <c r="BE1388" i="1"/>
  <c r="BF1388" i="1"/>
  <c r="H1389" i="1"/>
  <c r="I1389" i="1"/>
  <c r="J1389" i="1"/>
  <c r="K1389" i="1"/>
  <c r="L1389" i="1"/>
  <c r="M1389" i="1"/>
  <c r="N1389" i="1"/>
  <c r="O1389" i="1"/>
  <c r="P1389" i="1"/>
  <c r="Q1389" i="1"/>
  <c r="R1389" i="1"/>
  <c r="S1389" i="1"/>
  <c r="T1389" i="1"/>
  <c r="U1389" i="1"/>
  <c r="V1389" i="1"/>
  <c r="W1389" i="1"/>
  <c r="X1389" i="1"/>
  <c r="Y1389" i="1"/>
  <c r="Z1389" i="1"/>
  <c r="AA1389" i="1"/>
  <c r="AB1389" i="1"/>
  <c r="AC1389" i="1"/>
  <c r="AD1389" i="1"/>
  <c r="AE1389" i="1"/>
  <c r="AF1389" i="1"/>
  <c r="AG1389" i="1"/>
  <c r="AH1389" i="1"/>
  <c r="AI1389" i="1"/>
  <c r="AJ1389" i="1"/>
  <c r="AK1389" i="1"/>
  <c r="AL1389" i="1"/>
  <c r="AM1389" i="1"/>
  <c r="AN1389" i="1"/>
  <c r="AO1389" i="1"/>
  <c r="AP1389" i="1"/>
  <c r="AQ1389" i="1"/>
  <c r="AR1389" i="1"/>
  <c r="AS1389" i="1"/>
  <c r="AT1389" i="1"/>
  <c r="AU1389" i="1"/>
  <c r="AV1389" i="1"/>
  <c r="AW1389" i="1"/>
  <c r="AX1389" i="1"/>
  <c r="AY1389" i="1"/>
  <c r="AZ1389" i="1"/>
  <c r="BA1389" i="1"/>
  <c r="BB1389" i="1"/>
  <c r="BC1389" i="1"/>
  <c r="BD1389" i="1"/>
  <c r="BE1389" i="1"/>
  <c r="BF1389" i="1"/>
  <c r="H1390" i="1"/>
  <c r="I1390" i="1"/>
  <c r="J1390" i="1"/>
  <c r="K1390" i="1"/>
  <c r="L1390" i="1"/>
  <c r="M1390" i="1"/>
  <c r="N1390" i="1"/>
  <c r="O1390" i="1"/>
  <c r="P1390" i="1"/>
  <c r="Q1390" i="1"/>
  <c r="R1390" i="1"/>
  <c r="S1390" i="1"/>
  <c r="T1390" i="1"/>
  <c r="U1390" i="1"/>
  <c r="V1390" i="1"/>
  <c r="W1390" i="1"/>
  <c r="X1390" i="1"/>
  <c r="Y1390" i="1"/>
  <c r="Z1390" i="1"/>
  <c r="AA1390" i="1"/>
  <c r="AB1390" i="1"/>
  <c r="AC1390" i="1"/>
  <c r="AD1390" i="1"/>
  <c r="AE1390" i="1"/>
  <c r="AF1390" i="1"/>
  <c r="AG1390" i="1"/>
  <c r="AH1390" i="1"/>
  <c r="AI1390" i="1"/>
  <c r="AJ1390" i="1"/>
  <c r="AK1390" i="1"/>
  <c r="AL1390" i="1"/>
  <c r="AM1390" i="1"/>
  <c r="AN1390" i="1"/>
  <c r="AO1390" i="1"/>
  <c r="AP1390" i="1"/>
  <c r="AQ1390" i="1"/>
  <c r="AR1390" i="1"/>
  <c r="AS1390" i="1"/>
  <c r="AT1390" i="1"/>
  <c r="AU1390" i="1"/>
  <c r="AV1390" i="1"/>
  <c r="AW1390" i="1"/>
  <c r="AX1390" i="1"/>
  <c r="AY1390" i="1"/>
  <c r="AZ1390" i="1"/>
  <c r="BA1390" i="1"/>
  <c r="BB1390" i="1"/>
  <c r="BC1390" i="1"/>
  <c r="BD1390" i="1"/>
  <c r="BE1390" i="1"/>
  <c r="BF1390" i="1"/>
  <c r="H1391" i="1"/>
  <c r="I1391" i="1"/>
  <c r="J1391" i="1"/>
  <c r="K1391" i="1"/>
  <c r="L1391" i="1"/>
  <c r="M1391" i="1"/>
  <c r="N1391" i="1"/>
  <c r="O1391" i="1"/>
  <c r="P1391" i="1"/>
  <c r="Q1391" i="1"/>
  <c r="R1391" i="1"/>
  <c r="S1391" i="1"/>
  <c r="T1391" i="1"/>
  <c r="U1391" i="1"/>
  <c r="V1391" i="1"/>
  <c r="W1391" i="1"/>
  <c r="X1391" i="1"/>
  <c r="Y1391" i="1"/>
  <c r="Z1391" i="1"/>
  <c r="AA1391" i="1"/>
  <c r="AB1391" i="1"/>
  <c r="AC1391" i="1"/>
  <c r="AD1391" i="1"/>
  <c r="AE1391" i="1"/>
  <c r="AF1391" i="1"/>
  <c r="AG1391" i="1"/>
  <c r="AH1391" i="1"/>
  <c r="AI1391" i="1"/>
  <c r="AJ1391" i="1"/>
  <c r="AK1391" i="1"/>
  <c r="AL1391" i="1"/>
  <c r="AM1391" i="1"/>
  <c r="AN1391" i="1"/>
  <c r="AO1391" i="1"/>
  <c r="AP1391" i="1"/>
  <c r="AQ1391" i="1"/>
  <c r="AR1391" i="1"/>
  <c r="AS1391" i="1"/>
  <c r="AT1391" i="1"/>
  <c r="AU1391" i="1"/>
  <c r="AV1391" i="1"/>
  <c r="AW1391" i="1"/>
  <c r="AX1391" i="1"/>
  <c r="AY1391" i="1"/>
  <c r="AZ1391" i="1"/>
  <c r="BA1391" i="1"/>
  <c r="BB1391" i="1"/>
  <c r="BC1391" i="1"/>
  <c r="BD1391" i="1"/>
  <c r="BE1391" i="1"/>
  <c r="BF1391" i="1"/>
  <c r="H1392" i="1"/>
  <c r="I1392" i="1"/>
  <c r="J1392" i="1"/>
  <c r="K1392" i="1"/>
  <c r="L1392" i="1"/>
  <c r="M1392" i="1"/>
  <c r="N1392" i="1"/>
  <c r="O1392" i="1"/>
  <c r="P1392" i="1"/>
  <c r="Q1392" i="1"/>
  <c r="R1392" i="1"/>
  <c r="S1392" i="1"/>
  <c r="T1392" i="1"/>
  <c r="U1392" i="1"/>
  <c r="V1392" i="1"/>
  <c r="W1392" i="1"/>
  <c r="X1392" i="1"/>
  <c r="Y1392" i="1"/>
  <c r="Z1392" i="1"/>
  <c r="AA1392" i="1"/>
  <c r="AB1392" i="1"/>
  <c r="AC1392" i="1"/>
  <c r="AD1392" i="1"/>
  <c r="AE1392" i="1"/>
  <c r="AF1392" i="1"/>
  <c r="AG1392" i="1"/>
  <c r="AH1392" i="1"/>
  <c r="AI1392" i="1"/>
  <c r="AJ1392" i="1"/>
  <c r="AK1392" i="1"/>
  <c r="AL1392" i="1"/>
  <c r="AM1392" i="1"/>
  <c r="AN1392" i="1"/>
  <c r="AO1392" i="1"/>
  <c r="AP1392" i="1"/>
  <c r="AQ1392" i="1"/>
  <c r="AR1392" i="1"/>
  <c r="AS1392" i="1"/>
  <c r="AT1392" i="1"/>
  <c r="AU1392" i="1"/>
  <c r="AV1392" i="1"/>
  <c r="AW1392" i="1"/>
  <c r="AX1392" i="1"/>
  <c r="AY1392" i="1"/>
  <c r="AZ1392" i="1"/>
  <c r="BA1392" i="1"/>
  <c r="BB1392" i="1"/>
  <c r="BC1392" i="1"/>
  <c r="BD1392" i="1"/>
  <c r="BE1392" i="1"/>
  <c r="BF1392" i="1"/>
  <c r="H1393" i="1"/>
  <c r="I1393" i="1"/>
  <c r="J1393" i="1"/>
  <c r="K1393" i="1"/>
  <c r="L1393" i="1"/>
  <c r="M1393" i="1"/>
  <c r="N1393" i="1"/>
  <c r="O1393" i="1"/>
  <c r="P1393" i="1"/>
  <c r="Q1393" i="1"/>
  <c r="R1393" i="1"/>
  <c r="S1393" i="1"/>
  <c r="T1393" i="1"/>
  <c r="U1393" i="1"/>
  <c r="V1393" i="1"/>
  <c r="W1393" i="1"/>
  <c r="X1393" i="1"/>
  <c r="Y1393" i="1"/>
  <c r="Z1393" i="1"/>
  <c r="AA1393" i="1"/>
  <c r="AB1393" i="1"/>
  <c r="AC1393" i="1"/>
  <c r="AD1393" i="1"/>
  <c r="AE1393" i="1"/>
  <c r="AF1393" i="1"/>
  <c r="AG1393" i="1"/>
  <c r="AH1393" i="1"/>
  <c r="AI1393" i="1"/>
  <c r="AJ1393" i="1"/>
  <c r="AK1393" i="1"/>
  <c r="AL1393" i="1"/>
  <c r="AM1393" i="1"/>
  <c r="AN1393" i="1"/>
  <c r="AO1393" i="1"/>
  <c r="AP1393" i="1"/>
  <c r="AQ1393" i="1"/>
  <c r="AR1393" i="1"/>
  <c r="AS1393" i="1"/>
  <c r="AT1393" i="1"/>
  <c r="AU1393" i="1"/>
  <c r="AV1393" i="1"/>
  <c r="AW1393" i="1"/>
  <c r="AX1393" i="1"/>
  <c r="AY1393" i="1"/>
  <c r="AZ1393" i="1"/>
  <c r="BA1393" i="1"/>
  <c r="BB1393" i="1"/>
  <c r="BC1393" i="1"/>
  <c r="BD1393" i="1"/>
  <c r="BE1393" i="1"/>
  <c r="BF1393" i="1"/>
  <c r="H1394" i="1"/>
  <c r="I1394" i="1"/>
  <c r="J1394" i="1"/>
  <c r="K1394" i="1"/>
  <c r="L1394" i="1"/>
  <c r="M1394" i="1"/>
  <c r="N1394" i="1"/>
  <c r="O1394" i="1"/>
  <c r="P1394" i="1"/>
  <c r="Q1394" i="1"/>
  <c r="R1394" i="1"/>
  <c r="S1394" i="1"/>
  <c r="T1394" i="1"/>
  <c r="U1394" i="1"/>
  <c r="V1394" i="1"/>
  <c r="W1394" i="1"/>
  <c r="X1394" i="1"/>
  <c r="Y1394" i="1"/>
  <c r="Z1394" i="1"/>
  <c r="AA1394" i="1"/>
  <c r="AB1394" i="1"/>
  <c r="AC1394" i="1"/>
  <c r="AD1394" i="1"/>
  <c r="AE1394" i="1"/>
  <c r="AF1394" i="1"/>
  <c r="AG1394" i="1"/>
  <c r="AH1394" i="1"/>
  <c r="AI1394" i="1"/>
  <c r="AJ1394" i="1"/>
  <c r="AK1394" i="1"/>
  <c r="AL1394" i="1"/>
  <c r="AM1394" i="1"/>
  <c r="AN1394" i="1"/>
  <c r="AO1394" i="1"/>
  <c r="AP1394" i="1"/>
  <c r="AQ1394" i="1"/>
  <c r="AR1394" i="1"/>
  <c r="AS1394" i="1"/>
  <c r="AT1394" i="1"/>
  <c r="AU1394" i="1"/>
  <c r="AV1394" i="1"/>
  <c r="AW1394" i="1"/>
  <c r="AX1394" i="1"/>
  <c r="AY1394" i="1"/>
  <c r="AZ1394" i="1"/>
  <c r="BA1394" i="1"/>
  <c r="BB1394" i="1"/>
  <c r="BC1394" i="1"/>
  <c r="BD1394" i="1"/>
  <c r="BE1394" i="1"/>
  <c r="BF1394" i="1"/>
  <c r="H1395" i="1"/>
  <c r="I1395" i="1"/>
  <c r="J1395" i="1"/>
  <c r="K1395" i="1"/>
  <c r="L1395" i="1"/>
  <c r="M1395" i="1"/>
  <c r="N1395" i="1"/>
  <c r="O1395" i="1"/>
  <c r="P1395" i="1"/>
  <c r="Q1395" i="1"/>
  <c r="R1395" i="1"/>
  <c r="S1395" i="1"/>
  <c r="T1395" i="1"/>
  <c r="U1395" i="1"/>
  <c r="V1395" i="1"/>
  <c r="W1395" i="1"/>
  <c r="X1395" i="1"/>
  <c r="Y1395" i="1"/>
  <c r="Z1395" i="1"/>
  <c r="AA1395" i="1"/>
  <c r="AB1395" i="1"/>
  <c r="AC1395" i="1"/>
  <c r="AD1395" i="1"/>
  <c r="AE1395" i="1"/>
  <c r="AF1395" i="1"/>
  <c r="AG1395" i="1"/>
  <c r="AH1395" i="1"/>
  <c r="AI1395" i="1"/>
  <c r="AJ1395" i="1"/>
  <c r="AK1395" i="1"/>
  <c r="AL1395" i="1"/>
  <c r="AM1395" i="1"/>
  <c r="AN1395" i="1"/>
  <c r="AO1395" i="1"/>
  <c r="AP1395" i="1"/>
  <c r="AQ1395" i="1"/>
  <c r="AR1395" i="1"/>
  <c r="AS1395" i="1"/>
  <c r="AT1395" i="1"/>
  <c r="AU1395" i="1"/>
  <c r="AV1395" i="1"/>
  <c r="AW1395" i="1"/>
  <c r="AX1395" i="1"/>
  <c r="AY1395" i="1"/>
  <c r="AZ1395" i="1"/>
  <c r="BA1395" i="1"/>
  <c r="BB1395" i="1"/>
  <c r="BC1395" i="1"/>
  <c r="BD1395" i="1"/>
  <c r="BE1395" i="1"/>
  <c r="BF1395" i="1"/>
  <c r="H1396" i="1"/>
  <c r="I1396" i="1"/>
  <c r="J1396" i="1"/>
  <c r="K1396" i="1"/>
  <c r="L1396" i="1"/>
  <c r="M1396" i="1"/>
  <c r="N1396" i="1"/>
  <c r="O1396" i="1"/>
  <c r="P1396" i="1"/>
  <c r="Q1396" i="1"/>
  <c r="R1396" i="1"/>
  <c r="S1396" i="1"/>
  <c r="T1396" i="1"/>
  <c r="U1396" i="1"/>
  <c r="V1396" i="1"/>
  <c r="W1396" i="1"/>
  <c r="X1396" i="1"/>
  <c r="Y1396" i="1"/>
  <c r="Z1396" i="1"/>
  <c r="AA1396" i="1"/>
  <c r="AB1396" i="1"/>
  <c r="AC1396" i="1"/>
  <c r="AD1396" i="1"/>
  <c r="AE1396" i="1"/>
  <c r="AF1396" i="1"/>
  <c r="AG1396" i="1"/>
  <c r="AH1396" i="1"/>
  <c r="AI1396" i="1"/>
  <c r="AJ1396" i="1"/>
  <c r="AK1396" i="1"/>
  <c r="AL1396" i="1"/>
  <c r="AM1396" i="1"/>
  <c r="AN1396" i="1"/>
  <c r="AO1396" i="1"/>
  <c r="AP1396" i="1"/>
  <c r="AQ1396" i="1"/>
  <c r="AR1396" i="1"/>
  <c r="AS1396" i="1"/>
  <c r="AT1396" i="1"/>
  <c r="AU1396" i="1"/>
  <c r="AV1396" i="1"/>
  <c r="AW1396" i="1"/>
  <c r="AX1396" i="1"/>
  <c r="AY1396" i="1"/>
  <c r="AZ1396" i="1"/>
  <c r="BA1396" i="1"/>
  <c r="BB1396" i="1"/>
  <c r="BC1396" i="1"/>
  <c r="BD1396" i="1"/>
  <c r="BE1396" i="1"/>
  <c r="BF1396" i="1"/>
  <c r="H1397" i="1"/>
  <c r="I1397" i="1"/>
  <c r="J1397" i="1"/>
  <c r="K1397" i="1"/>
  <c r="L1397" i="1"/>
  <c r="M1397" i="1"/>
  <c r="N1397" i="1"/>
  <c r="O1397" i="1"/>
  <c r="P1397" i="1"/>
  <c r="Q1397" i="1"/>
  <c r="R1397" i="1"/>
  <c r="S1397" i="1"/>
  <c r="T1397" i="1"/>
  <c r="U1397" i="1"/>
  <c r="V1397" i="1"/>
  <c r="W1397" i="1"/>
  <c r="X1397" i="1"/>
  <c r="Y1397" i="1"/>
  <c r="Z1397" i="1"/>
  <c r="AA1397" i="1"/>
  <c r="AB1397" i="1"/>
  <c r="AC1397" i="1"/>
  <c r="AD1397" i="1"/>
  <c r="AE1397" i="1"/>
  <c r="AF1397" i="1"/>
  <c r="AG1397" i="1"/>
  <c r="AH1397" i="1"/>
  <c r="AI1397" i="1"/>
  <c r="AJ1397" i="1"/>
  <c r="AK1397" i="1"/>
  <c r="AL1397" i="1"/>
  <c r="AM1397" i="1"/>
  <c r="AN1397" i="1"/>
  <c r="AO1397" i="1"/>
  <c r="AP1397" i="1"/>
  <c r="AQ1397" i="1"/>
  <c r="AR1397" i="1"/>
  <c r="AS1397" i="1"/>
  <c r="AT1397" i="1"/>
  <c r="AU1397" i="1"/>
  <c r="AV1397" i="1"/>
  <c r="AW1397" i="1"/>
  <c r="AX1397" i="1"/>
  <c r="AY1397" i="1"/>
  <c r="AZ1397" i="1"/>
  <c r="BA1397" i="1"/>
  <c r="BB1397" i="1"/>
  <c r="BC1397" i="1"/>
  <c r="BD1397" i="1"/>
  <c r="BE1397" i="1"/>
  <c r="BF1397" i="1"/>
  <c r="H1398" i="1"/>
  <c r="I1398" i="1"/>
  <c r="J1398" i="1"/>
  <c r="K1398" i="1"/>
  <c r="L1398" i="1"/>
  <c r="M1398" i="1"/>
  <c r="N1398" i="1"/>
  <c r="O1398" i="1"/>
  <c r="P1398" i="1"/>
  <c r="Q1398" i="1"/>
  <c r="R1398" i="1"/>
  <c r="S1398" i="1"/>
  <c r="T1398" i="1"/>
  <c r="U1398" i="1"/>
  <c r="V1398" i="1"/>
  <c r="W1398" i="1"/>
  <c r="X1398" i="1"/>
  <c r="Y1398" i="1"/>
  <c r="Z1398" i="1"/>
  <c r="AA1398" i="1"/>
  <c r="AB1398" i="1"/>
  <c r="AC1398" i="1"/>
  <c r="AD1398" i="1"/>
  <c r="AE1398" i="1"/>
  <c r="AF1398" i="1"/>
  <c r="AG1398" i="1"/>
  <c r="AH1398" i="1"/>
  <c r="AI1398" i="1"/>
  <c r="AJ1398" i="1"/>
  <c r="AK1398" i="1"/>
  <c r="AL1398" i="1"/>
  <c r="AM1398" i="1"/>
  <c r="AN1398" i="1"/>
  <c r="AO1398" i="1"/>
  <c r="AP1398" i="1"/>
  <c r="AQ1398" i="1"/>
  <c r="AR1398" i="1"/>
  <c r="AS1398" i="1"/>
  <c r="AT1398" i="1"/>
  <c r="AU1398" i="1"/>
  <c r="AV1398" i="1"/>
  <c r="AW1398" i="1"/>
  <c r="AX1398" i="1"/>
  <c r="AY1398" i="1"/>
  <c r="AZ1398" i="1"/>
  <c r="BA1398" i="1"/>
  <c r="BB1398" i="1"/>
  <c r="BC1398" i="1"/>
  <c r="BD1398" i="1"/>
  <c r="BE1398" i="1"/>
  <c r="BF1398" i="1"/>
  <c r="H1399" i="1"/>
  <c r="I1399" i="1"/>
  <c r="J1399" i="1"/>
  <c r="K1399" i="1"/>
  <c r="L1399" i="1"/>
  <c r="M1399" i="1"/>
  <c r="N1399" i="1"/>
  <c r="O1399" i="1"/>
  <c r="P1399" i="1"/>
  <c r="Q1399" i="1"/>
  <c r="R1399" i="1"/>
  <c r="S1399" i="1"/>
  <c r="T1399" i="1"/>
  <c r="U1399" i="1"/>
  <c r="V1399" i="1"/>
  <c r="W1399" i="1"/>
  <c r="X1399" i="1"/>
  <c r="Y1399" i="1"/>
  <c r="Z1399" i="1"/>
  <c r="AA1399" i="1"/>
  <c r="AB1399" i="1"/>
  <c r="AC1399" i="1"/>
  <c r="AD1399" i="1"/>
  <c r="AE1399" i="1"/>
  <c r="AF1399" i="1"/>
  <c r="AG1399" i="1"/>
  <c r="AH1399" i="1"/>
  <c r="AI1399" i="1"/>
  <c r="AJ1399" i="1"/>
  <c r="AK1399" i="1"/>
  <c r="AL1399" i="1"/>
  <c r="AM1399" i="1"/>
  <c r="AN1399" i="1"/>
  <c r="AO1399" i="1"/>
  <c r="AP1399" i="1"/>
  <c r="AQ1399" i="1"/>
  <c r="AR1399" i="1"/>
  <c r="AS1399" i="1"/>
  <c r="AT1399" i="1"/>
  <c r="AU1399" i="1"/>
  <c r="AV1399" i="1"/>
  <c r="AW1399" i="1"/>
  <c r="AX1399" i="1"/>
  <c r="AY1399" i="1"/>
  <c r="AZ1399" i="1"/>
  <c r="BA1399" i="1"/>
  <c r="BB1399" i="1"/>
  <c r="BC1399" i="1"/>
  <c r="BD1399" i="1"/>
  <c r="BE1399" i="1"/>
  <c r="BF1399" i="1"/>
  <c r="H1400" i="1"/>
  <c r="I1400" i="1"/>
  <c r="J1400" i="1"/>
  <c r="K1400" i="1"/>
  <c r="L1400" i="1"/>
  <c r="M1400" i="1"/>
  <c r="N1400" i="1"/>
  <c r="O1400" i="1"/>
  <c r="P1400" i="1"/>
  <c r="Q1400" i="1"/>
  <c r="R1400" i="1"/>
  <c r="S1400" i="1"/>
  <c r="T1400" i="1"/>
  <c r="U1400" i="1"/>
  <c r="V1400" i="1"/>
  <c r="W1400" i="1"/>
  <c r="X1400" i="1"/>
  <c r="Y1400" i="1"/>
  <c r="Z1400" i="1"/>
  <c r="AA1400" i="1"/>
  <c r="AB1400" i="1"/>
  <c r="AC1400" i="1"/>
  <c r="AD1400" i="1"/>
  <c r="AE1400" i="1"/>
  <c r="AF1400" i="1"/>
  <c r="AG1400" i="1"/>
  <c r="AH1400" i="1"/>
  <c r="AI1400" i="1"/>
  <c r="AJ1400" i="1"/>
  <c r="AK1400" i="1"/>
  <c r="AL1400" i="1"/>
  <c r="AM1400" i="1"/>
  <c r="AN1400" i="1"/>
  <c r="AO1400" i="1"/>
  <c r="AP1400" i="1"/>
  <c r="AQ1400" i="1"/>
  <c r="AR1400" i="1"/>
  <c r="AS1400" i="1"/>
  <c r="AT1400" i="1"/>
  <c r="AU1400" i="1"/>
  <c r="AV1400" i="1"/>
  <c r="AW1400" i="1"/>
  <c r="AX1400" i="1"/>
  <c r="AY1400" i="1"/>
  <c r="AZ1400" i="1"/>
  <c r="BA1400" i="1"/>
  <c r="BB1400" i="1"/>
  <c r="BC1400" i="1"/>
  <c r="BD1400" i="1"/>
  <c r="BE1400" i="1"/>
  <c r="BF1400" i="1"/>
  <c r="H1401" i="1"/>
  <c r="I1401" i="1"/>
  <c r="J1401" i="1"/>
  <c r="K1401" i="1"/>
  <c r="L1401" i="1"/>
  <c r="M1401" i="1"/>
  <c r="N1401" i="1"/>
  <c r="O1401" i="1"/>
  <c r="P1401" i="1"/>
  <c r="Q1401" i="1"/>
  <c r="R1401" i="1"/>
  <c r="S1401" i="1"/>
  <c r="T1401" i="1"/>
  <c r="U1401" i="1"/>
  <c r="V1401" i="1"/>
  <c r="W1401" i="1"/>
  <c r="X1401" i="1"/>
  <c r="Y1401" i="1"/>
  <c r="Z1401" i="1"/>
  <c r="AA1401" i="1"/>
  <c r="AB1401" i="1"/>
  <c r="AC1401" i="1"/>
  <c r="AD1401" i="1"/>
  <c r="AE1401" i="1"/>
  <c r="AF1401" i="1"/>
  <c r="AG1401" i="1"/>
  <c r="AH1401" i="1"/>
  <c r="AI1401" i="1"/>
  <c r="AJ1401" i="1"/>
  <c r="AK1401" i="1"/>
  <c r="AL1401" i="1"/>
  <c r="AM1401" i="1"/>
  <c r="AN1401" i="1"/>
  <c r="AO1401" i="1"/>
  <c r="AP1401" i="1"/>
  <c r="AQ1401" i="1"/>
  <c r="AR1401" i="1"/>
  <c r="AS1401" i="1"/>
  <c r="AT1401" i="1"/>
  <c r="AU1401" i="1"/>
  <c r="AV1401" i="1"/>
  <c r="AW1401" i="1"/>
  <c r="AX1401" i="1"/>
  <c r="AY1401" i="1"/>
  <c r="AZ1401" i="1"/>
  <c r="BA1401" i="1"/>
  <c r="BB1401" i="1"/>
  <c r="BC1401" i="1"/>
  <c r="BD1401" i="1"/>
  <c r="BE1401" i="1"/>
  <c r="BF1401" i="1"/>
  <c r="H1402" i="1"/>
  <c r="I1402" i="1"/>
  <c r="J1402" i="1"/>
  <c r="K1402" i="1"/>
  <c r="L1402" i="1"/>
  <c r="M1402" i="1"/>
  <c r="N1402" i="1"/>
  <c r="O1402" i="1"/>
  <c r="P1402" i="1"/>
  <c r="Q1402" i="1"/>
  <c r="R1402" i="1"/>
  <c r="S1402" i="1"/>
  <c r="T1402" i="1"/>
  <c r="U1402" i="1"/>
  <c r="V1402" i="1"/>
  <c r="W1402" i="1"/>
  <c r="X1402" i="1"/>
  <c r="Y1402" i="1"/>
  <c r="Z1402" i="1"/>
  <c r="AA1402" i="1"/>
  <c r="AB1402" i="1"/>
  <c r="AC1402" i="1"/>
  <c r="AD1402" i="1"/>
  <c r="AE1402" i="1"/>
  <c r="AF1402" i="1"/>
  <c r="AG1402" i="1"/>
  <c r="AH1402" i="1"/>
  <c r="AI1402" i="1"/>
  <c r="AJ1402" i="1"/>
  <c r="AK1402" i="1"/>
  <c r="AL1402" i="1"/>
  <c r="AM1402" i="1"/>
  <c r="AN1402" i="1"/>
  <c r="AO1402" i="1"/>
  <c r="AP1402" i="1"/>
  <c r="AQ1402" i="1"/>
  <c r="AR1402" i="1"/>
  <c r="AS1402" i="1"/>
  <c r="AT1402" i="1"/>
  <c r="AU1402" i="1"/>
  <c r="AV1402" i="1"/>
  <c r="AW1402" i="1"/>
  <c r="AX1402" i="1"/>
  <c r="AY1402" i="1"/>
  <c r="AZ1402" i="1"/>
  <c r="BA1402" i="1"/>
  <c r="BB1402" i="1"/>
  <c r="BC1402" i="1"/>
  <c r="BD1402" i="1"/>
  <c r="BE1402" i="1"/>
  <c r="BF1402" i="1"/>
  <c r="H1403" i="1"/>
  <c r="I1403" i="1"/>
  <c r="J1403" i="1"/>
  <c r="K1403" i="1"/>
  <c r="L1403" i="1"/>
  <c r="M1403" i="1"/>
  <c r="N1403" i="1"/>
  <c r="O1403" i="1"/>
  <c r="P1403" i="1"/>
  <c r="Q1403" i="1"/>
  <c r="R1403" i="1"/>
  <c r="S1403" i="1"/>
  <c r="T1403" i="1"/>
  <c r="U1403" i="1"/>
  <c r="V1403" i="1"/>
  <c r="W1403" i="1"/>
  <c r="X1403" i="1"/>
  <c r="Y1403" i="1"/>
  <c r="Z1403" i="1"/>
  <c r="AA1403" i="1"/>
  <c r="AB1403" i="1"/>
  <c r="AC1403" i="1"/>
  <c r="AD1403" i="1"/>
  <c r="AE1403" i="1"/>
  <c r="AF1403" i="1"/>
  <c r="AG1403" i="1"/>
  <c r="AH1403" i="1"/>
  <c r="AI1403" i="1"/>
  <c r="AJ1403" i="1"/>
  <c r="AK1403" i="1"/>
  <c r="AL1403" i="1"/>
  <c r="AM1403" i="1"/>
  <c r="AN1403" i="1"/>
  <c r="AO1403" i="1"/>
  <c r="AP1403" i="1"/>
  <c r="AQ1403" i="1"/>
  <c r="AR1403" i="1"/>
  <c r="AS1403" i="1"/>
  <c r="AT1403" i="1"/>
  <c r="AU1403" i="1"/>
  <c r="AV1403" i="1"/>
  <c r="AW1403" i="1"/>
  <c r="AX1403" i="1"/>
  <c r="AY1403" i="1"/>
  <c r="AZ1403" i="1"/>
  <c r="BA1403" i="1"/>
  <c r="BB1403" i="1"/>
  <c r="BC1403" i="1"/>
  <c r="BD1403" i="1"/>
  <c r="BE1403" i="1"/>
  <c r="BF1403" i="1"/>
  <c r="H1404" i="1"/>
  <c r="I1404" i="1"/>
  <c r="J1404" i="1"/>
  <c r="K1404" i="1"/>
  <c r="L1404" i="1"/>
  <c r="M1404" i="1"/>
  <c r="N1404" i="1"/>
  <c r="O1404" i="1"/>
  <c r="P1404" i="1"/>
  <c r="Q1404" i="1"/>
  <c r="R1404" i="1"/>
  <c r="S1404" i="1"/>
  <c r="T1404" i="1"/>
  <c r="U1404" i="1"/>
  <c r="V1404" i="1"/>
  <c r="W1404" i="1"/>
  <c r="X1404" i="1"/>
  <c r="Y1404" i="1"/>
  <c r="Z1404" i="1"/>
  <c r="AA1404" i="1"/>
  <c r="AB1404" i="1"/>
  <c r="AC1404" i="1"/>
  <c r="AD1404" i="1"/>
  <c r="AE1404" i="1"/>
  <c r="AF1404" i="1"/>
  <c r="AG1404" i="1"/>
  <c r="AH1404" i="1"/>
  <c r="AI1404" i="1"/>
  <c r="AJ1404" i="1"/>
  <c r="AK1404" i="1"/>
  <c r="AL1404" i="1"/>
  <c r="AM1404" i="1"/>
  <c r="AN1404" i="1"/>
  <c r="AO1404" i="1"/>
  <c r="AP1404" i="1"/>
  <c r="AQ1404" i="1"/>
  <c r="AR1404" i="1"/>
  <c r="AS1404" i="1"/>
  <c r="AT1404" i="1"/>
  <c r="AU1404" i="1"/>
  <c r="AV1404" i="1"/>
  <c r="AW1404" i="1"/>
  <c r="AX1404" i="1"/>
  <c r="AY1404" i="1"/>
  <c r="AZ1404" i="1"/>
  <c r="BA1404" i="1"/>
  <c r="BB1404" i="1"/>
  <c r="BC1404" i="1"/>
  <c r="BD1404" i="1"/>
  <c r="BE1404" i="1"/>
  <c r="BF1404" i="1"/>
  <c r="H1405" i="1"/>
  <c r="I1405" i="1"/>
  <c r="J1405" i="1"/>
  <c r="K1405" i="1"/>
  <c r="L1405" i="1"/>
  <c r="M1405" i="1"/>
  <c r="N1405" i="1"/>
  <c r="O1405" i="1"/>
  <c r="P1405" i="1"/>
  <c r="Q1405" i="1"/>
  <c r="R1405" i="1"/>
  <c r="S1405" i="1"/>
  <c r="T1405" i="1"/>
  <c r="U1405" i="1"/>
  <c r="V1405" i="1"/>
  <c r="W1405" i="1"/>
  <c r="X1405" i="1"/>
  <c r="Y1405" i="1"/>
  <c r="Z1405" i="1"/>
  <c r="AA1405" i="1"/>
  <c r="AB1405" i="1"/>
  <c r="AC1405" i="1"/>
  <c r="AD1405" i="1"/>
  <c r="AE1405" i="1"/>
  <c r="AF1405" i="1"/>
  <c r="AG1405" i="1"/>
  <c r="AH1405" i="1"/>
  <c r="AI1405" i="1"/>
  <c r="AJ1405" i="1"/>
  <c r="AK1405" i="1"/>
  <c r="AL1405" i="1"/>
  <c r="AM1405" i="1"/>
  <c r="AN1405" i="1"/>
  <c r="AO1405" i="1"/>
  <c r="AP1405" i="1"/>
  <c r="AQ1405" i="1"/>
  <c r="AR1405" i="1"/>
  <c r="AS1405" i="1"/>
  <c r="AT1405" i="1"/>
  <c r="AU1405" i="1"/>
  <c r="AV1405" i="1"/>
  <c r="AW1405" i="1"/>
  <c r="AX1405" i="1"/>
  <c r="AY1405" i="1"/>
  <c r="AZ1405" i="1"/>
  <c r="BA1405" i="1"/>
  <c r="BB1405" i="1"/>
  <c r="BC1405" i="1"/>
  <c r="BD1405" i="1"/>
  <c r="BE1405" i="1"/>
  <c r="BF1405" i="1"/>
  <c r="H1406" i="1"/>
  <c r="I1406" i="1"/>
  <c r="J1406" i="1"/>
  <c r="K1406" i="1"/>
  <c r="L1406" i="1"/>
  <c r="M1406" i="1"/>
  <c r="N1406" i="1"/>
  <c r="O1406" i="1"/>
  <c r="P1406" i="1"/>
  <c r="Q1406" i="1"/>
  <c r="R1406" i="1"/>
  <c r="S1406" i="1"/>
  <c r="T1406" i="1"/>
  <c r="U1406" i="1"/>
  <c r="V1406" i="1"/>
  <c r="W1406" i="1"/>
  <c r="X1406" i="1"/>
  <c r="Y1406" i="1"/>
  <c r="Z1406" i="1"/>
  <c r="AA1406" i="1"/>
  <c r="AB1406" i="1"/>
  <c r="AC1406" i="1"/>
  <c r="AD1406" i="1"/>
  <c r="AE1406" i="1"/>
  <c r="AF1406" i="1"/>
  <c r="AG1406" i="1"/>
  <c r="AH1406" i="1"/>
  <c r="AI1406" i="1"/>
  <c r="AJ1406" i="1"/>
  <c r="AK1406" i="1"/>
  <c r="AL1406" i="1"/>
  <c r="AM1406" i="1"/>
  <c r="AN1406" i="1"/>
  <c r="AO1406" i="1"/>
  <c r="AP1406" i="1"/>
  <c r="AQ1406" i="1"/>
  <c r="AR1406" i="1"/>
  <c r="AS1406" i="1"/>
  <c r="AT1406" i="1"/>
  <c r="AU1406" i="1"/>
  <c r="AV1406" i="1"/>
  <c r="AW1406" i="1"/>
  <c r="AX1406" i="1"/>
  <c r="AY1406" i="1"/>
  <c r="AZ1406" i="1"/>
  <c r="BA1406" i="1"/>
  <c r="BB1406" i="1"/>
  <c r="BC1406" i="1"/>
  <c r="BD1406" i="1"/>
  <c r="BE1406" i="1"/>
  <c r="BF1406" i="1"/>
  <c r="H1407" i="1"/>
  <c r="I1407" i="1"/>
  <c r="J1407" i="1"/>
  <c r="K1407" i="1"/>
  <c r="L1407" i="1"/>
  <c r="M1407" i="1"/>
  <c r="N1407" i="1"/>
  <c r="O1407" i="1"/>
  <c r="P1407" i="1"/>
  <c r="Q1407" i="1"/>
  <c r="R1407" i="1"/>
  <c r="S1407" i="1"/>
  <c r="T1407" i="1"/>
  <c r="U1407" i="1"/>
  <c r="V1407" i="1"/>
  <c r="W1407" i="1"/>
  <c r="X1407" i="1"/>
  <c r="Y1407" i="1"/>
  <c r="Z1407" i="1"/>
  <c r="AA1407" i="1"/>
  <c r="AB1407" i="1"/>
  <c r="AC1407" i="1"/>
  <c r="AD1407" i="1"/>
  <c r="AE1407" i="1"/>
  <c r="AF1407" i="1"/>
  <c r="AG1407" i="1"/>
  <c r="AH1407" i="1"/>
  <c r="AI1407" i="1"/>
  <c r="AJ1407" i="1"/>
  <c r="AK1407" i="1"/>
  <c r="AL1407" i="1"/>
  <c r="AM1407" i="1"/>
  <c r="AN1407" i="1"/>
  <c r="AO1407" i="1"/>
  <c r="AP1407" i="1"/>
  <c r="AQ1407" i="1"/>
  <c r="AR1407" i="1"/>
  <c r="AS1407" i="1"/>
  <c r="AT1407" i="1"/>
  <c r="AU1407" i="1"/>
  <c r="AV1407" i="1"/>
  <c r="AW1407" i="1"/>
  <c r="AX1407" i="1"/>
  <c r="AY1407" i="1"/>
  <c r="AZ1407" i="1"/>
  <c r="BA1407" i="1"/>
  <c r="BB1407" i="1"/>
  <c r="BC1407" i="1"/>
  <c r="BD1407" i="1"/>
  <c r="BE1407" i="1"/>
  <c r="BF1407" i="1"/>
  <c r="H1408" i="1"/>
  <c r="I1408" i="1"/>
  <c r="J1408" i="1"/>
  <c r="K1408" i="1"/>
  <c r="L1408" i="1"/>
  <c r="M1408" i="1"/>
  <c r="N1408" i="1"/>
  <c r="O1408" i="1"/>
  <c r="P1408" i="1"/>
  <c r="Q1408" i="1"/>
  <c r="R1408" i="1"/>
  <c r="S1408" i="1"/>
  <c r="T1408" i="1"/>
  <c r="U1408" i="1"/>
  <c r="V1408" i="1"/>
  <c r="W1408" i="1"/>
  <c r="X1408" i="1"/>
  <c r="Y1408" i="1"/>
  <c r="Z1408" i="1"/>
  <c r="AA1408" i="1"/>
  <c r="AB1408" i="1"/>
  <c r="AC1408" i="1"/>
  <c r="AD1408" i="1"/>
  <c r="AE1408" i="1"/>
  <c r="AF1408" i="1"/>
  <c r="AG1408" i="1"/>
  <c r="AH1408" i="1"/>
  <c r="AI1408" i="1"/>
  <c r="AJ1408" i="1"/>
  <c r="AK1408" i="1"/>
  <c r="AL1408" i="1"/>
  <c r="AM1408" i="1"/>
  <c r="AN1408" i="1"/>
  <c r="AO1408" i="1"/>
  <c r="AP1408" i="1"/>
  <c r="AQ1408" i="1"/>
  <c r="AR1408" i="1"/>
  <c r="AS1408" i="1"/>
  <c r="AT1408" i="1"/>
  <c r="AU1408" i="1"/>
  <c r="AV1408" i="1"/>
  <c r="AW1408" i="1"/>
  <c r="AX1408" i="1"/>
  <c r="AY1408" i="1"/>
  <c r="AZ1408" i="1"/>
  <c r="BA1408" i="1"/>
  <c r="BB1408" i="1"/>
  <c r="BC1408" i="1"/>
  <c r="BD1408" i="1"/>
  <c r="BE1408" i="1"/>
  <c r="BF1408" i="1"/>
  <c r="H1409" i="1"/>
  <c r="I1409" i="1"/>
  <c r="J1409" i="1"/>
  <c r="K1409" i="1"/>
  <c r="L1409" i="1"/>
  <c r="M1409" i="1"/>
  <c r="N1409" i="1"/>
  <c r="O1409" i="1"/>
  <c r="P1409" i="1"/>
  <c r="Q1409" i="1"/>
  <c r="R1409" i="1"/>
  <c r="S1409" i="1"/>
  <c r="T1409" i="1"/>
  <c r="U1409" i="1"/>
  <c r="V1409" i="1"/>
  <c r="W1409" i="1"/>
  <c r="X1409" i="1"/>
  <c r="Y1409" i="1"/>
  <c r="Z1409" i="1"/>
  <c r="AA1409" i="1"/>
  <c r="AB1409" i="1"/>
  <c r="AC1409" i="1"/>
  <c r="AD1409" i="1"/>
  <c r="AE1409" i="1"/>
  <c r="AF1409" i="1"/>
  <c r="AG1409" i="1"/>
  <c r="AH1409" i="1"/>
  <c r="AI1409" i="1"/>
  <c r="AJ1409" i="1"/>
  <c r="AK1409" i="1"/>
  <c r="AL1409" i="1"/>
  <c r="AM1409" i="1"/>
  <c r="AN1409" i="1"/>
  <c r="AO1409" i="1"/>
  <c r="AP1409" i="1"/>
  <c r="AQ1409" i="1"/>
  <c r="AR1409" i="1"/>
  <c r="AS1409" i="1"/>
  <c r="AT1409" i="1"/>
  <c r="AU1409" i="1"/>
  <c r="AV1409" i="1"/>
  <c r="AW1409" i="1"/>
  <c r="AX1409" i="1"/>
  <c r="AY1409" i="1"/>
  <c r="AZ1409" i="1"/>
  <c r="BA1409" i="1"/>
  <c r="BB1409" i="1"/>
  <c r="BC1409" i="1"/>
  <c r="BD1409" i="1"/>
  <c r="BE1409" i="1"/>
  <c r="BF1409" i="1"/>
  <c r="H1410" i="1"/>
  <c r="I1410" i="1"/>
  <c r="J1410" i="1"/>
  <c r="K1410" i="1"/>
  <c r="L1410" i="1"/>
  <c r="M1410" i="1"/>
  <c r="N1410" i="1"/>
  <c r="O1410" i="1"/>
  <c r="P1410" i="1"/>
  <c r="Q1410" i="1"/>
  <c r="R1410" i="1"/>
  <c r="S1410" i="1"/>
  <c r="T1410" i="1"/>
  <c r="U1410" i="1"/>
  <c r="V1410" i="1"/>
  <c r="W1410" i="1"/>
  <c r="X1410" i="1"/>
  <c r="Y1410" i="1"/>
  <c r="Z1410" i="1"/>
  <c r="AA1410" i="1"/>
  <c r="AB1410" i="1"/>
  <c r="AC1410" i="1"/>
  <c r="AD1410" i="1"/>
  <c r="AE1410" i="1"/>
  <c r="AF1410" i="1"/>
  <c r="AG1410" i="1"/>
  <c r="AH1410" i="1"/>
  <c r="AI1410" i="1"/>
  <c r="AJ1410" i="1"/>
  <c r="AK1410" i="1"/>
  <c r="AL1410" i="1"/>
  <c r="AM1410" i="1"/>
  <c r="AN1410" i="1"/>
  <c r="AO1410" i="1"/>
  <c r="AP1410" i="1"/>
  <c r="AQ1410" i="1"/>
  <c r="AR1410" i="1"/>
  <c r="AS1410" i="1"/>
  <c r="AT1410" i="1"/>
  <c r="AU1410" i="1"/>
  <c r="AV1410" i="1"/>
  <c r="AW1410" i="1"/>
  <c r="AX1410" i="1"/>
  <c r="AY1410" i="1"/>
  <c r="AZ1410" i="1"/>
  <c r="BA1410" i="1"/>
  <c r="BB1410" i="1"/>
  <c r="BC1410" i="1"/>
  <c r="BD1410" i="1"/>
  <c r="BE1410" i="1"/>
  <c r="BF1410" i="1"/>
  <c r="H1411" i="1"/>
  <c r="I1411" i="1"/>
  <c r="J1411" i="1"/>
  <c r="K1411" i="1"/>
  <c r="L1411" i="1"/>
  <c r="M1411" i="1"/>
  <c r="N1411" i="1"/>
  <c r="O1411" i="1"/>
  <c r="P1411" i="1"/>
  <c r="Q1411" i="1"/>
  <c r="R1411" i="1"/>
  <c r="S1411" i="1"/>
  <c r="T1411" i="1"/>
  <c r="U1411" i="1"/>
  <c r="V1411" i="1"/>
  <c r="W1411" i="1"/>
  <c r="X1411" i="1"/>
  <c r="Y1411" i="1"/>
  <c r="Z1411" i="1"/>
  <c r="AA1411" i="1"/>
  <c r="AB1411" i="1"/>
  <c r="AC1411" i="1"/>
  <c r="AD1411" i="1"/>
  <c r="AE1411" i="1"/>
  <c r="AF1411" i="1"/>
  <c r="AG1411" i="1"/>
  <c r="AH1411" i="1"/>
  <c r="AI1411" i="1"/>
  <c r="AJ1411" i="1"/>
  <c r="AK1411" i="1"/>
  <c r="AL1411" i="1"/>
  <c r="AM1411" i="1"/>
  <c r="AN1411" i="1"/>
  <c r="AO1411" i="1"/>
  <c r="AP1411" i="1"/>
  <c r="AQ1411" i="1"/>
  <c r="AR1411" i="1"/>
  <c r="AS1411" i="1"/>
  <c r="AT1411" i="1"/>
  <c r="AU1411" i="1"/>
  <c r="AV1411" i="1"/>
  <c r="AW1411" i="1"/>
  <c r="AX1411" i="1"/>
  <c r="AY1411" i="1"/>
  <c r="AZ1411" i="1"/>
  <c r="BA1411" i="1"/>
  <c r="BB1411" i="1"/>
  <c r="BC1411" i="1"/>
  <c r="BD1411" i="1"/>
  <c r="BE1411" i="1"/>
  <c r="BF1411" i="1"/>
  <c r="H1412" i="1"/>
  <c r="I1412" i="1"/>
  <c r="J1412" i="1"/>
  <c r="K1412" i="1"/>
  <c r="L1412" i="1"/>
  <c r="M1412" i="1"/>
  <c r="N1412" i="1"/>
  <c r="O1412" i="1"/>
  <c r="P1412" i="1"/>
  <c r="Q1412" i="1"/>
  <c r="R1412" i="1"/>
  <c r="S1412" i="1"/>
  <c r="T1412" i="1"/>
  <c r="U1412" i="1"/>
  <c r="V1412" i="1"/>
  <c r="W1412" i="1"/>
  <c r="X1412" i="1"/>
  <c r="Y1412" i="1"/>
  <c r="Z1412" i="1"/>
  <c r="AA1412" i="1"/>
  <c r="AB1412" i="1"/>
  <c r="AC1412" i="1"/>
  <c r="AD1412" i="1"/>
  <c r="AE1412" i="1"/>
  <c r="AF1412" i="1"/>
  <c r="AG1412" i="1"/>
  <c r="AH1412" i="1"/>
  <c r="AI1412" i="1"/>
  <c r="AJ1412" i="1"/>
  <c r="AK1412" i="1"/>
  <c r="AL1412" i="1"/>
  <c r="AM1412" i="1"/>
  <c r="AN1412" i="1"/>
  <c r="AO1412" i="1"/>
  <c r="AP1412" i="1"/>
  <c r="AQ1412" i="1"/>
  <c r="AR1412" i="1"/>
  <c r="AS1412" i="1"/>
  <c r="AT1412" i="1"/>
  <c r="AU1412" i="1"/>
  <c r="AV1412" i="1"/>
  <c r="AW1412" i="1"/>
  <c r="AX1412" i="1"/>
  <c r="AY1412" i="1"/>
  <c r="AZ1412" i="1"/>
  <c r="BA1412" i="1"/>
  <c r="BB1412" i="1"/>
  <c r="BC1412" i="1"/>
  <c r="BD1412" i="1"/>
  <c r="BE1412" i="1"/>
  <c r="BF1412" i="1"/>
  <c r="H1413" i="1"/>
  <c r="I1413" i="1"/>
  <c r="J1413" i="1"/>
  <c r="K1413" i="1"/>
  <c r="L1413" i="1"/>
  <c r="M1413" i="1"/>
  <c r="N1413" i="1"/>
  <c r="O1413" i="1"/>
  <c r="P1413" i="1"/>
  <c r="Q1413" i="1"/>
  <c r="R1413" i="1"/>
  <c r="S1413" i="1"/>
  <c r="T1413" i="1"/>
  <c r="U1413" i="1"/>
  <c r="V1413" i="1"/>
  <c r="W1413" i="1"/>
  <c r="X1413" i="1"/>
  <c r="Y1413" i="1"/>
  <c r="Z1413" i="1"/>
  <c r="AA1413" i="1"/>
  <c r="AB1413" i="1"/>
  <c r="AC1413" i="1"/>
  <c r="AD1413" i="1"/>
  <c r="AE1413" i="1"/>
  <c r="AF1413" i="1"/>
  <c r="AG1413" i="1"/>
  <c r="AH1413" i="1"/>
  <c r="AI1413" i="1"/>
  <c r="AJ1413" i="1"/>
  <c r="AK1413" i="1"/>
  <c r="AL1413" i="1"/>
  <c r="AM1413" i="1"/>
  <c r="AN1413" i="1"/>
  <c r="AO1413" i="1"/>
  <c r="AP1413" i="1"/>
  <c r="AQ1413" i="1"/>
  <c r="AR1413" i="1"/>
  <c r="AS1413" i="1"/>
  <c r="AT1413" i="1"/>
  <c r="AU1413" i="1"/>
  <c r="AV1413" i="1"/>
  <c r="AW1413" i="1"/>
  <c r="AX1413" i="1"/>
  <c r="AY1413" i="1"/>
  <c r="AZ1413" i="1"/>
  <c r="BA1413" i="1"/>
  <c r="BB1413" i="1"/>
  <c r="BC1413" i="1"/>
  <c r="BD1413" i="1"/>
  <c r="BE1413" i="1"/>
  <c r="BF1413" i="1"/>
  <c r="H1414" i="1"/>
  <c r="I1414" i="1"/>
  <c r="J1414" i="1"/>
  <c r="K1414" i="1"/>
  <c r="L1414" i="1"/>
  <c r="M1414" i="1"/>
  <c r="N1414" i="1"/>
  <c r="O1414" i="1"/>
  <c r="P1414" i="1"/>
  <c r="Q1414" i="1"/>
  <c r="R1414" i="1"/>
  <c r="S1414" i="1"/>
  <c r="T1414" i="1"/>
  <c r="U1414" i="1"/>
  <c r="V1414" i="1"/>
  <c r="W1414" i="1"/>
  <c r="X1414" i="1"/>
  <c r="Y1414" i="1"/>
  <c r="Z1414" i="1"/>
  <c r="AA1414" i="1"/>
  <c r="AB1414" i="1"/>
  <c r="AC1414" i="1"/>
  <c r="AD1414" i="1"/>
  <c r="AE1414" i="1"/>
  <c r="AF1414" i="1"/>
  <c r="AG1414" i="1"/>
  <c r="AH1414" i="1"/>
  <c r="AI1414" i="1"/>
  <c r="AJ1414" i="1"/>
  <c r="AK1414" i="1"/>
  <c r="AL1414" i="1"/>
  <c r="AM1414" i="1"/>
  <c r="AN1414" i="1"/>
  <c r="AO1414" i="1"/>
  <c r="AP1414" i="1"/>
  <c r="AQ1414" i="1"/>
  <c r="AR1414" i="1"/>
  <c r="AS1414" i="1"/>
  <c r="AT1414" i="1"/>
  <c r="AU1414" i="1"/>
  <c r="AV1414" i="1"/>
  <c r="AW1414" i="1"/>
  <c r="AX1414" i="1"/>
  <c r="AY1414" i="1"/>
  <c r="AZ1414" i="1"/>
  <c r="BA1414" i="1"/>
  <c r="BB1414" i="1"/>
  <c r="BC1414" i="1"/>
  <c r="BD1414" i="1"/>
  <c r="BE1414" i="1"/>
  <c r="BF1414" i="1"/>
  <c r="H1415" i="1"/>
  <c r="I1415" i="1"/>
  <c r="J1415" i="1"/>
  <c r="K1415" i="1"/>
  <c r="L1415" i="1"/>
  <c r="M1415" i="1"/>
  <c r="N1415" i="1"/>
  <c r="O1415" i="1"/>
  <c r="P1415" i="1"/>
  <c r="Q1415" i="1"/>
  <c r="R1415" i="1"/>
  <c r="S1415" i="1"/>
  <c r="T1415" i="1"/>
  <c r="U1415" i="1"/>
  <c r="V1415" i="1"/>
  <c r="W1415" i="1"/>
  <c r="X1415" i="1"/>
  <c r="Y1415" i="1"/>
  <c r="Z1415" i="1"/>
  <c r="AA1415" i="1"/>
  <c r="AB1415" i="1"/>
  <c r="AC1415" i="1"/>
  <c r="AD1415" i="1"/>
  <c r="AE1415" i="1"/>
  <c r="AF1415" i="1"/>
  <c r="AG1415" i="1"/>
  <c r="AH1415" i="1"/>
  <c r="AI1415" i="1"/>
  <c r="AJ1415" i="1"/>
  <c r="AK1415" i="1"/>
  <c r="AL1415" i="1"/>
  <c r="AM1415" i="1"/>
  <c r="AN1415" i="1"/>
  <c r="AO1415" i="1"/>
  <c r="AP1415" i="1"/>
  <c r="AQ1415" i="1"/>
  <c r="AR1415" i="1"/>
  <c r="AS1415" i="1"/>
  <c r="AT1415" i="1"/>
  <c r="AU1415" i="1"/>
  <c r="AV1415" i="1"/>
  <c r="AW1415" i="1"/>
  <c r="AX1415" i="1"/>
  <c r="AY1415" i="1"/>
  <c r="AZ1415" i="1"/>
  <c r="BA1415" i="1"/>
  <c r="BB1415" i="1"/>
  <c r="BC1415" i="1"/>
  <c r="BD1415" i="1"/>
  <c r="BE1415" i="1"/>
  <c r="BF1415" i="1"/>
  <c r="H1416" i="1"/>
  <c r="I1416" i="1"/>
  <c r="J1416" i="1"/>
  <c r="K1416" i="1"/>
  <c r="L1416" i="1"/>
  <c r="M1416" i="1"/>
  <c r="N1416" i="1"/>
  <c r="O1416" i="1"/>
  <c r="P1416" i="1"/>
  <c r="Q1416" i="1"/>
  <c r="R1416" i="1"/>
  <c r="S1416" i="1"/>
  <c r="T1416" i="1"/>
  <c r="U1416" i="1"/>
  <c r="V1416" i="1"/>
  <c r="W1416" i="1"/>
  <c r="X1416" i="1"/>
  <c r="Y1416" i="1"/>
  <c r="Z1416" i="1"/>
  <c r="AA1416" i="1"/>
  <c r="AB1416" i="1"/>
  <c r="AC1416" i="1"/>
  <c r="AD1416" i="1"/>
  <c r="AE1416" i="1"/>
  <c r="AF1416" i="1"/>
  <c r="AG1416" i="1"/>
  <c r="AH1416" i="1"/>
  <c r="AI1416" i="1"/>
  <c r="AJ1416" i="1"/>
  <c r="AK1416" i="1"/>
  <c r="AL1416" i="1"/>
  <c r="AM1416" i="1"/>
  <c r="AN1416" i="1"/>
  <c r="AO1416" i="1"/>
  <c r="AP1416" i="1"/>
  <c r="AQ1416" i="1"/>
  <c r="AR1416" i="1"/>
  <c r="AS1416" i="1"/>
  <c r="AT1416" i="1"/>
  <c r="AU1416" i="1"/>
  <c r="AV1416" i="1"/>
  <c r="AW1416" i="1"/>
  <c r="AX1416" i="1"/>
  <c r="AY1416" i="1"/>
  <c r="AZ1416" i="1"/>
  <c r="BA1416" i="1"/>
  <c r="BB1416" i="1"/>
  <c r="BC1416" i="1"/>
  <c r="BD1416" i="1"/>
  <c r="BE1416" i="1"/>
  <c r="BF1416" i="1"/>
  <c r="H1417" i="1"/>
  <c r="I1417" i="1"/>
  <c r="J1417" i="1"/>
  <c r="K1417" i="1"/>
  <c r="L1417" i="1"/>
  <c r="M1417" i="1"/>
  <c r="N1417" i="1"/>
  <c r="O1417" i="1"/>
  <c r="P1417" i="1"/>
  <c r="Q1417" i="1"/>
  <c r="R1417" i="1"/>
  <c r="S1417" i="1"/>
  <c r="T1417" i="1"/>
  <c r="U1417" i="1"/>
  <c r="V1417" i="1"/>
  <c r="W1417" i="1"/>
  <c r="X1417" i="1"/>
  <c r="Y1417" i="1"/>
  <c r="Z1417" i="1"/>
  <c r="AA1417" i="1"/>
  <c r="AB1417" i="1"/>
  <c r="AC1417" i="1"/>
  <c r="AD1417" i="1"/>
  <c r="AE1417" i="1"/>
  <c r="AF1417" i="1"/>
  <c r="AG1417" i="1"/>
  <c r="AH1417" i="1"/>
  <c r="AI1417" i="1"/>
  <c r="AJ1417" i="1"/>
  <c r="AK1417" i="1"/>
  <c r="AL1417" i="1"/>
  <c r="AM1417" i="1"/>
  <c r="AN1417" i="1"/>
  <c r="AO1417" i="1"/>
  <c r="AP1417" i="1"/>
  <c r="AQ1417" i="1"/>
  <c r="AR1417" i="1"/>
  <c r="AS1417" i="1"/>
  <c r="AT1417" i="1"/>
  <c r="AU1417" i="1"/>
  <c r="AV1417" i="1"/>
  <c r="AW1417" i="1"/>
  <c r="AX1417" i="1"/>
  <c r="AY1417" i="1"/>
  <c r="AZ1417" i="1"/>
  <c r="BA1417" i="1"/>
  <c r="BB1417" i="1"/>
  <c r="BC1417" i="1"/>
  <c r="BD1417" i="1"/>
  <c r="BE1417" i="1"/>
  <c r="BF1417" i="1"/>
  <c r="H1418" i="1"/>
  <c r="I1418" i="1"/>
  <c r="J1418" i="1"/>
  <c r="K1418" i="1"/>
  <c r="L1418" i="1"/>
  <c r="M1418" i="1"/>
  <c r="N1418" i="1"/>
  <c r="O1418" i="1"/>
  <c r="P1418" i="1"/>
  <c r="Q1418" i="1"/>
  <c r="R1418" i="1"/>
  <c r="S1418" i="1"/>
  <c r="T1418" i="1"/>
  <c r="U1418" i="1"/>
  <c r="V1418" i="1"/>
  <c r="W1418" i="1"/>
  <c r="X1418" i="1"/>
  <c r="Y1418" i="1"/>
  <c r="Z1418" i="1"/>
  <c r="AA1418" i="1"/>
  <c r="AB1418" i="1"/>
  <c r="AC1418" i="1"/>
  <c r="AD1418" i="1"/>
  <c r="AE1418" i="1"/>
  <c r="AF1418" i="1"/>
  <c r="AG1418" i="1"/>
  <c r="AH1418" i="1"/>
  <c r="AI1418" i="1"/>
  <c r="AJ1418" i="1"/>
  <c r="AK1418" i="1"/>
  <c r="AL1418" i="1"/>
  <c r="AM1418" i="1"/>
  <c r="AN1418" i="1"/>
  <c r="AO1418" i="1"/>
  <c r="AP1418" i="1"/>
  <c r="AQ1418" i="1"/>
  <c r="AR1418" i="1"/>
  <c r="AS1418" i="1"/>
  <c r="AT1418" i="1"/>
  <c r="AU1418" i="1"/>
  <c r="AV1418" i="1"/>
  <c r="AW1418" i="1"/>
  <c r="AX1418" i="1"/>
  <c r="AY1418" i="1"/>
  <c r="AZ1418" i="1"/>
  <c r="BA1418" i="1"/>
  <c r="BB1418" i="1"/>
  <c r="BC1418" i="1"/>
  <c r="BD1418" i="1"/>
  <c r="BE1418" i="1"/>
  <c r="BF1418" i="1"/>
  <c r="H1419" i="1"/>
  <c r="I1419" i="1"/>
  <c r="J1419" i="1"/>
  <c r="K1419" i="1"/>
  <c r="L1419" i="1"/>
  <c r="M1419" i="1"/>
  <c r="N1419" i="1"/>
  <c r="O1419" i="1"/>
  <c r="P1419" i="1"/>
  <c r="Q1419" i="1"/>
  <c r="R1419" i="1"/>
  <c r="S1419" i="1"/>
  <c r="T1419" i="1"/>
  <c r="U1419" i="1"/>
  <c r="V1419" i="1"/>
  <c r="W1419" i="1"/>
  <c r="X1419" i="1"/>
  <c r="Y1419" i="1"/>
  <c r="Z1419" i="1"/>
  <c r="AA1419" i="1"/>
  <c r="AB1419" i="1"/>
  <c r="AC1419" i="1"/>
  <c r="AD1419" i="1"/>
  <c r="AE1419" i="1"/>
  <c r="AF1419" i="1"/>
  <c r="AG1419" i="1"/>
  <c r="AH1419" i="1"/>
  <c r="AI1419" i="1"/>
  <c r="AJ1419" i="1"/>
  <c r="AK1419" i="1"/>
  <c r="AL1419" i="1"/>
  <c r="AM1419" i="1"/>
  <c r="AN1419" i="1"/>
  <c r="AO1419" i="1"/>
  <c r="AP1419" i="1"/>
  <c r="AQ1419" i="1"/>
  <c r="AR1419" i="1"/>
  <c r="AS1419" i="1"/>
  <c r="AT1419" i="1"/>
  <c r="AU1419" i="1"/>
  <c r="AV1419" i="1"/>
  <c r="AW1419" i="1"/>
  <c r="AX1419" i="1"/>
  <c r="AY1419" i="1"/>
  <c r="AZ1419" i="1"/>
  <c r="BA1419" i="1"/>
  <c r="BB1419" i="1"/>
  <c r="BC1419" i="1"/>
  <c r="BD1419" i="1"/>
  <c r="BE1419" i="1"/>
  <c r="BF1419" i="1"/>
  <c r="H1420" i="1"/>
  <c r="I1420" i="1"/>
  <c r="J1420" i="1"/>
  <c r="K1420" i="1"/>
  <c r="L1420" i="1"/>
  <c r="M1420" i="1"/>
  <c r="N1420" i="1"/>
  <c r="O1420" i="1"/>
  <c r="P1420" i="1"/>
  <c r="Q1420" i="1"/>
  <c r="R1420" i="1"/>
  <c r="S1420" i="1"/>
  <c r="T1420" i="1"/>
  <c r="U1420" i="1"/>
  <c r="V1420" i="1"/>
  <c r="W1420" i="1"/>
  <c r="X1420" i="1"/>
  <c r="Y1420" i="1"/>
  <c r="Z1420" i="1"/>
  <c r="AA1420" i="1"/>
  <c r="AB1420" i="1"/>
  <c r="AC1420" i="1"/>
  <c r="AD1420" i="1"/>
  <c r="AE1420" i="1"/>
  <c r="AF1420" i="1"/>
  <c r="AG1420" i="1"/>
  <c r="AH1420" i="1"/>
  <c r="AI1420" i="1"/>
  <c r="AJ1420" i="1"/>
  <c r="AK1420" i="1"/>
  <c r="AL1420" i="1"/>
  <c r="AM1420" i="1"/>
  <c r="AN1420" i="1"/>
  <c r="AO1420" i="1"/>
  <c r="AP1420" i="1"/>
  <c r="AQ1420" i="1"/>
  <c r="AR1420" i="1"/>
  <c r="AS1420" i="1"/>
  <c r="AT1420" i="1"/>
  <c r="AU1420" i="1"/>
  <c r="AV1420" i="1"/>
  <c r="AW1420" i="1"/>
  <c r="AX1420" i="1"/>
  <c r="AY1420" i="1"/>
  <c r="AZ1420" i="1"/>
  <c r="BA1420" i="1"/>
  <c r="BB1420" i="1"/>
  <c r="BC1420" i="1"/>
  <c r="BD1420" i="1"/>
  <c r="BE1420" i="1"/>
  <c r="BF1420" i="1"/>
  <c r="H1421" i="1"/>
  <c r="I1421" i="1"/>
  <c r="J1421" i="1"/>
  <c r="K1421" i="1"/>
  <c r="L1421" i="1"/>
  <c r="M1421" i="1"/>
  <c r="N1421" i="1"/>
  <c r="O1421" i="1"/>
  <c r="P1421" i="1"/>
  <c r="Q1421" i="1"/>
  <c r="R1421" i="1"/>
  <c r="S1421" i="1"/>
  <c r="T1421" i="1"/>
  <c r="U1421" i="1"/>
  <c r="V1421" i="1"/>
  <c r="W1421" i="1"/>
  <c r="X1421" i="1"/>
  <c r="Y1421" i="1"/>
  <c r="Z1421" i="1"/>
  <c r="AA1421" i="1"/>
  <c r="AB1421" i="1"/>
  <c r="AC1421" i="1"/>
  <c r="AD1421" i="1"/>
  <c r="AE1421" i="1"/>
  <c r="AF1421" i="1"/>
  <c r="AG1421" i="1"/>
  <c r="AH1421" i="1"/>
  <c r="AI1421" i="1"/>
  <c r="AJ1421" i="1"/>
  <c r="AK1421" i="1"/>
  <c r="AL1421" i="1"/>
  <c r="AM1421" i="1"/>
  <c r="AN1421" i="1"/>
  <c r="AO1421" i="1"/>
  <c r="AP1421" i="1"/>
  <c r="AQ1421" i="1"/>
  <c r="AR1421" i="1"/>
  <c r="AS1421" i="1"/>
  <c r="AT1421" i="1"/>
  <c r="AU1421" i="1"/>
  <c r="AV1421" i="1"/>
  <c r="AW1421" i="1"/>
  <c r="AX1421" i="1"/>
  <c r="AY1421" i="1"/>
  <c r="AZ1421" i="1"/>
  <c r="BA1421" i="1"/>
  <c r="BB1421" i="1"/>
  <c r="BC1421" i="1"/>
  <c r="BD1421" i="1"/>
  <c r="BE1421" i="1"/>
  <c r="BF1421" i="1"/>
  <c r="H1422" i="1"/>
  <c r="I1422" i="1"/>
  <c r="J1422" i="1"/>
  <c r="K1422" i="1"/>
  <c r="L1422" i="1"/>
  <c r="M1422" i="1"/>
  <c r="N1422" i="1"/>
  <c r="O1422" i="1"/>
  <c r="P1422" i="1"/>
  <c r="Q1422" i="1"/>
  <c r="R1422" i="1"/>
  <c r="S1422" i="1"/>
  <c r="T1422" i="1"/>
  <c r="U1422" i="1"/>
  <c r="V1422" i="1"/>
  <c r="W1422" i="1"/>
  <c r="X1422" i="1"/>
  <c r="Y1422" i="1"/>
  <c r="Z1422" i="1"/>
  <c r="AA1422" i="1"/>
  <c r="AB1422" i="1"/>
  <c r="AC1422" i="1"/>
  <c r="AD1422" i="1"/>
  <c r="AE1422" i="1"/>
  <c r="AF1422" i="1"/>
  <c r="AG1422" i="1"/>
  <c r="AH1422" i="1"/>
  <c r="AI1422" i="1"/>
  <c r="AJ1422" i="1"/>
  <c r="AK1422" i="1"/>
  <c r="AL1422" i="1"/>
  <c r="AM1422" i="1"/>
  <c r="AN1422" i="1"/>
  <c r="AO1422" i="1"/>
  <c r="AP1422" i="1"/>
  <c r="AQ1422" i="1"/>
  <c r="AR1422" i="1"/>
  <c r="AS1422" i="1"/>
  <c r="AT1422" i="1"/>
  <c r="AU1422" i="1"/>
  <c r="AV1422" i="1"/>
  <c r="AW1422" i="1"/>
  <c r="AX1422" i="1"/>
  <c r="AY1422" i="1"/>
  <c r="AZ1422" i="1"/>
  <c r="BA1422" i="1"/>
  <c r="BB1422" i="1"/>
  <c r="BC1422" i="1"/>
  <c r="BD1422" i="1"/>
  <c r="BE1422" i="1"/>
  <c r="BF1422" i="1"/>
  <c r="H1423" i="1"/>
  <c r="I1423" i="1"/>
  <c r="J1423" i="1"/>
  <c r="K1423" i="1"/>
  <c r="L1423" i="1"/>
  <c r="M1423" i="1"/>
  <c r="N1423" i="1"/>
  <c r="O1423" i="1"/>
  <c r="P1423" i="1"/>
  <c r="Q1423" i="1"/>
  <c r="R1423" i="1"/>
  <c r="S1423" i="1"/>
  <c r="T1423" i="1"/>
  <c r="U1423" i="1"/>
  <c r="V1423" i="1"/>
  <c r="W1423" i="1"/>
  <c r="X1423" i="1"/>
  <c r="Y1423" i="1"/>
  <c r="Z1423" i="1"/>
  <c r="AA1423" i="1"/>
  <c r="AB1423" i="1"/>
  <c r="AC1423" i="1"/>
  <c r="AD1423" i="1"/>
  <c r="AE1423" i="1"/>
  <c r="AF1423" i="1"/>
  <c r="AG1423" i="1"/>
  <c r="AH1423" i="1"/>
  <c r="AI1423" i="1"/>
  <c r="AJ1423" i="1"/>
  <c r="AK1423" i="1"/>
  <c r="AL1423" i="1"/>
  <c r="AM1423" i="1"/>
  <c r="AN1423" i="1"/>
  <c r="AO1423" i="1"/>
  <c r="AP1423" i="1"/>
  <c r="AQ1423" i="1"/>
  <c r="AR1423" i="1"/>
  <c r="AS1423" i="1"/>
  <c r="AT1423" i="1"/>
  <c r="AU1423" i="1"/>
  <c r="AV1423" i="1"/>
  <c r="AW1423" i="1"/>
  <c r="AX1423" i="1"/>
  <c r="AY1423" i="1"/>
  <c r="AZ1423" i="1"/>
  <c r="BA1423" i="1"/>
  <c r="BB1423" i="1"/>
  <c r="BC1423" i="1"/>
  <c r="BD1423" i="1"/>
  <c r="BE1423" i="1"/>
  <c r="BF1423" i="1"/>
  <c r="H1424" i="1"/>
  <c r="I1424" i="1"/>
  <c r="J1424" i="1"/>
  <c r="K1424" i="1"/>
  <c r="L1424" i="1"/>
  <c r="M1424" i="1"/>
  <c r="N1424" i="1"/>
  <c r="O1424" i="1"/>
  <c r="P1424" i="1"/>
  <c r="Q1424" i="1"/>
  <c r="R1424" i="1"/>
  <c r="S1424" i="1"/>
  <c r="T1424" i="1"/>
  <c r="U1424" i="1"/>
  <c r="V1424" i="1"/>
  <c r="W1424" i="1"/>
  <c r="X1424" i="1"/>
  <c r="Y1424" i="1"/>
  <c r="Z1424" i="1"/>
  <c r="AA1424" i="1"/>
  <c r="AB1424" i="1"/>
  <c r="AC1424" i="1"/>
  <c r="AD1424" i="1"/>
  <c r="AE1424" i="1"/>
  <c r="AF1424" i="1"/>
  <c r="AG1424" i="1"/>
  <c r="AH1424" i="1"/>
  <c r="AI1424" i="1"/>
  <c r="AJ1424" i="1"/>
  <c r="AK1424" i="1"/>
  <c r="AL1424" i="1"/>
  <c r="AM1424" i="1"/>
  <c r="AN1424" i="1"/>
  <c r="AO1424" i="1"/>
  <c r="AP1424" i="1"/>
  <c r="AQ1424" i="1"/>
  <c r="AR1424" i="1"/>
  <c r="AS1424" i="1"/>
  <c r="AT1424" i="1"/>
  <c r="AU1424" i="1"/>
  <c r="AV1424" i="1"/>
  <c r="AW1424" i="1"/>
  <c r="AX1424" i="1"/>
  <c r="AY1424" i="1"/>
  <c r="AZ1424" i="1"/>
  <c r="BA1424" i="1"/>
  <c r="BB1424" i="1"/>
  <c r="BC1424" i="1"/>
  <c r="BD1424" i="1"/>
  <c r="BE1424" i="1"/>
  <c r="BF1424" i="1"/>
  <c r="H1425" i="1"/>
  <c r="I1425" i="1"/>
  <c r="J1425" i="1"/>
  <c r="K1425" i="1"/>
  <c r="L1425" i="1"/>
  <c r="M1425" i="1"/>
  <c r="N1425" i="1"/>
  <c r="O1425" i="1"/>
  <c r="P1425" i="1"/>
  <c r="Q1425" i="1"/>
  <c r="R1425" i="1"/>
  <c r="S1425" i="1"/>
  <c r="T1425" i="1"/>
  <c r="U1425" i="1"/>
  <c r="V1425" i="1"/>
  <c r="W1425" i="1"/>
  <c r="X1425" i="1"/>
  <c r="Y1425" i="1"/>
  <c r="Z1425" i="1"/>
  <c r="AA1425" i="1"/>
  <c r="AB1425" i="1"/>
  <c r="AC1425" i="1"/>
  <c r="AD1425" i="1"/>
  <c r="AE1425" i="1"/>
  <c r="AF1425" i="1"/>
  <c r="AG1425" i="1"/>
  <c r="AH1425" i="1"/>
  <c r="AI1425" i="1"/>
  <c r="AJ1425" i="1"/>
  <c r="AK1425" i="1"/>
  <c r="AL1425" i="1"/>
  <c r="AM1425" i="1"/>
  <c r="AN1425" i="1"/>
  <c r="AO1425" i="1"/>
  <c r="AP1425" i="1"/>
  <c r="AQ1425" i="1"/>
  <c r="AR1425" i="1"/>
  <c r="AS1425" i="1"/>
  <c r="AT1425" i="1"/>
  <c r="AU1425" i="1"/>
  <c r="AV1425" i="1"/>
  <c r="AW1425" i="1"/>
  <c r="AX1425" i="1"/>
  <c r="AY1425" i="1"/>
  <c r="AZ1425" i="1"/>
  <c r="BA1425" i="1"/>
  <c r="BB1425" i="1"/>
  <c r="BC1425" i="1"/>
  <c r="BD1425" i="1"/>
  <c r="BE1425" i="1"/>
  <c r="BF1425" i="1"/>
  <c r="H1426" i="1"/>
  <c r="I1426" i="1"/>
  <c r="J1426" i="1"/>
  <c r="K1426" i="1"/>
  <c r="L1426" i="1"/>
  <c r="M1426" i="1"/>
  <c r="N1426" i="1"/>
  <c r="O1426" i="1"/>
  <c r="P1426" i="1"/>
  <c r="Q1426" i="1"/>
  <c r="R1426" i="1"/>
  <c r="S1426" i="1"/>
  <c r="T1426" i="1"/>
  <c r="U1426" i="1"/>
  <c r="V1426" i="1"/>
  <c r="W1426" i="1"/>
  <c r="X1426" i="1"/>
  <c r="Y1426" i="1"/>
  <c r="Z1426" i="1"/>
  <c r="AA1426" i="1"/>
  <c r="AB1426" i="1"/>
  <c r="AC1426" i="1"/>
  <c r="AD1426" i="1"/>
  <c r="AE1426" i="1"/>
  <c r="AF1426" i="1"/>
  <c r="AG1426" i="1"/>
  <c r="AH1426" i="1"/>
  <c r="AI1426" i="1"/>
  <c r="AJ1426" i="1"/>
  <c r="AK1426" i="1"/>
  <c r="AL1426" i="1"/>
  <c r="AM1426" i="1"/>
  <c r="AN1426" i="1"/>
  <c r="AO1426" i="1"/>
  <c r="AP1426" i="1"/>
  <c r="AQ1426" i="1"/>
  <c r="AR1426" i="1"/>
  <c r="AS1426" i="1"/>
  <c r="AT1426" i="1"/>
  <c r="AU1426" i="1"/>
  <c r="AV1426" i="1"/>
  <c r="AW1426" i="1"/>
  <c r="AX1426" i="1"/>
  <c r="AY1426" i="1"/>
  <c r="AZ1426" i="1"/>
  <c r="BA1426" i="1"/>
  <c r="BB1426" i="1"/>
  <c r="BC1426" i="1"/>
  <c r="BD1426" i="1"/>
  <c r="BE1426" i="1"/>
  <c r="BF1426" i="1"/>
  <c r="H1427" i="1"/>
  <c r="I1427" i="1"/>
  <c r="J1427" i="1"/>
  <c r="K1427" i="1"/>
  <c r="L1427" i="1"/>
  <c r="M1427" i="1"/>
  <c r="N1427" i="1"/>
  <c r="O1427" i="1"/>
  <c r="P1427" i="1"/>
  <c r="Q1427" i="1"/>
  <c r="R1427" i="1"/>
  <c r="S1427" i="1"/>
  <c r="T1427" i="1"/>
  <c r="U1427" i="1"/>
  <c r="V1427" i="1"/>
  <c r="W1427" i="1"/>
  <c r="X1427" i="1"/>
  <c r="Y1427" i="1"/>
  <c r="Z1427" i="1"/>
  <c r="AA1427" i="1"/>
  <c r="AB1427" i="1"/>
  <c r="AC1427" i="1"/>
  <c r="AD1427" i="1"/>
  <c r="AE1427" i="1"/>
  <c r="AF1427" i="1"/>
  <c r="AG1427" i="1"/>
  <c r="AH1427" i="1"/>
  <c r="AI1427" i="1"/>
  <c r="AJ1427" i="1"/>
  <c r="AK1427" i="1"/>
  <c r="AL1427" i="1"/>
  <c r="AM1427" i="1"/>
  <c r="AN1427" i="1"/>
  <c r="AO1427" i="1"/>
  <c r="AP1427" i="1"/>
  <c r="AQ1427" i="1"/>
  <c r="AR1427" i="1"/>
  <c r="AS1427" i="1"/>
  <c r="AT1427" i="1"/>
  <c r="AU1427" i="1"/>
  <c r="AV1427" i="1"/>
  <c r="AW1427" i="1"/>
  <c r="AX1427" i="1"/>
  <c r="AY1427" i="1"/>
  <c r="AZ1427" i="1"/>
  <c r="BA1427" i="1"/>
  <c r="BB1427" i="1"/>
  <c r="BC1427" i="1"/>
  <c r="BD1427" i="1"/>
  <c r="BE1427" i="1"/>
  <c r="BF1427" i="1"/>
  <c r="H1428" i="1"/>
  <c r="I1428" i="1"/>
  <c r="J1428" i="1"/>
  <c r="K1428" i="1"/>
  <c r="L1428" i="1"/>
  <c r="M1428" i="1"/>
  <c r="N1428" i="1"/>
  <c r="O1428" i="1"/>
  <c r="P1428" i="1"/>
  <c r="Q1428" i="1"/>
  <c r="R1428" i="1"/>
  <c r="S1428" i="1"/>
  <c r="T1428" i="1"/>
  <c r="U1428" i="1"/>
  <c r="V1428" i="1"/>
  <c r="W1428" i="1"/>
  <c r="X1428" i="1"/>
  <c r="Y1428" i="1"/>
  <c r="Z1428" i="1"/>
  <c r="AA1428" i="1"/>
  <c r="AB1428" i="1"/>
  <c r="AC1428" i="1"/>
  <c r="AD1428" i="1"/>
  <c r="AE1428" i="1"/>
  <c r="AF1428" i="1"/>
  <c r="AG1428" i="1"/>
  <c r="AH1428" i="1"/>
  <c r="AI1428" i="1"/>
  <c r="AJ1428" i="1"/>
  <c r="AK1428" i="1"/>
  <c r="AL1428" i="1"/>
  <c r="AM1428" i="1"/>
  <c r="AN1428" i="1"/>
  <c r="AO1428" i="1"/>
  <c r="AP1428" i="1"/>
  <c r="AQ1428" i="1"/>
  <c r="AR1428" i="1"/>
  <c r="AS1428" i="1"/>
  <c r="AT1428" i="1"/>
  <c r="AU1428" i="1"/>
  <c r="AV1428" i="1"/>
  <c r="AW1428" i="1"/>
  <c r="AX1428" i="1"/>
  <c r="AY1428" i="1"/>
  <c r="AZ1428" i="1"/>
  <c r="BA1428" i="1"/>
  <c r="BB1428" i="1"/>
  <c r="BC1428" i="1"/>
  <c r="BD1428" i="1"/>
  <c r="BE1428" i="1"/>
  <c r="BF1428" i="1"/>
  <c r="H1429" i="1"/>
  <c r="I1429" i="1"/>
  <c r="J1429" i="1"/>
  <c r="K1429" i="1"/>
  <c r="L1429" i="1"/>
  <c r="M1429" i="1"/>
  <c r="N1429" i="1"/>
  <c r="O1429" i="1"/>
  <c r="P1429" i="1"/>
  <c r="Q1429" i="1"/>
  <c r="R1429" i="1"/>
  <c r="S1429" i="1"/>
  <c r="T1429" i="1"/>
  <c r="U1429" i="1"/>
  <c r="V1429" i="1"/>
  <c r="W1429" i="1"/>
  <c r="X1429" i="1"/>
  <c r="Y1429" i="1"/>
  <c r="Z1429" i="1"/>
  <c r="AA1429" i="1"/>
  <c r="AB1429" i="1"/>
  <c r="AC1429" i="1"/>
  <c r="AD1429" i="1"/>
  <c r="AE1429" i="1"/>
  <c r="AF1429" i="1"/>
  <c r="AG1429" i="1"/>
  <c r="AH1429" i="1"/>
  <c r="AI1429" i="1"/>
  <c r="AJ1429" i="1"/>
  <c r="AK1429" i="1"/>
  <c r="AL1429" i="1"/>
  <c r="AM1429" i="1"/>
  <c r="AN1429" i="1"/>
  <c r="AO1429" i="1"/>
  <c r="AP1429" i="1"/>
  <c r="AQ1429" i="1"/>
  <c r="AR1429" i="1"/>
  <c r="AS1429" i="1"/>
  <c r="AT1429" i="1"/>
  <c r="AU1429" i="1"/>
  <c r="AV1429" i="1"/>
  <c r="AW1429" i="1"/>
  <c r="AX1429" i="1"/>
  <c r="AY1429" i="1"/>
  <c r="AZ1429" i="1"/>
  <c r="BA1429" i="1"/>
  <c r="BB1429" i="1"/>
  <c r="BC1429" i="1"/>
  <c r="BD1429" i="1"/>
  <c r="BE1429" i="1"/>
  <c r="BF1429" i="1"/>
  <c r="H1430" i="1"/>
  <c r="I1430" i="1"/>
  <c r="J1430" i="1"/>
  <c r="K1430" i="1"/>
  <c r="L1430" i="1"/>
  <c r="M1430" i="1"/>
  <c r="N1430" i="1"/>
  <c r="O1430" i="1"/>
  <c r="P1430" i="1"/>
  <c r="Q1430" i="1"/>
  <c r="R1430" i="1"/>
  <c r="S1430" i="1"/>
  <c r="T1430" i="1"/>
  <c r="U1430" i="1"/>
  <c r="V1430" i="1"/>
  <c r="W1430" i="1"/>
  <c r="X1430" i="1"/>
  <c r="Y1430" i="1"/>
  <c r="Z1430" i="1"/>
  <c r="AA1430" i="1"/>
  <c r="AB1430" i="1"/>
  <c r="AC1430" i="1"/>
  <c r="AD1430" i="1"/>
  <c r="AE1430" i="1"/>
  <c r="AF1430" i="1"/>
  <c r="AG1430" i="1"/>
  <c r="AH1430" i="1"/>
  <c r="AI1430" i="1"/>
  <c r="AJ1430" i="1"/>
  <c r="AK1430" i="1"/>
  <c r="AL1430" i="1"/>
  <c r="AM1430" i="1"/>
  <c r="AN1430" i="1"/>
  <c r="AO1430" i="1"/>
  <c r="AP1430" i="1"/>
  <c r="AQ1430" i="1"/>
  <c r="AR1430" i="1"/>
  <c r="AS1430" i="1"/>
  <c r="AT1430" i="1"/>
  <c r="AU1430" i="1"/>
  <c r="AV1430" i="1"/>
  <c r="AW1430" i="1"/>
  <c r="AX1430" i="1"/>
  <c r="AY1430" i="1"/>
  <c r="AZ1430" i="1"/>
  <c r="BA1430" i="1"/>
  <c r="BB1430" i="1"/>
  <c r="BC1430" i="1"/>
  <c r="BD1430" i="1"/>
  <c r="BE1430" i="1"/>
  <c r="BF1430" i="1"/>
  <c r="H1431" i="1"/>
  <c r="I1431" i="1"/>
  <c r="J1431" i="1"/>
  <c r="K1431" i="1"/>
  <c r="L1431" i="1"/>
  <c r="M1431" i="1"/>
  <c r="N1431" i="1"/>
  <c r="O1431" i="1"/>
  <c r="P1431" i="1"/>
  <c r="Q1431" i="1"/>
  <c r="R1431" i="1"/>
  <c r="S1431" i="1"/>
  <c r="T1431" i="1"/>
  <c r="U1431" i="1"/>
  <c r="V1431" i="1"/>
  <c r="W1431" i="1"/>
  <c r="X1431" i="1"/>
  <c r="Y1431" i="1"/>
  <c r="Z1431" i="1"/>
  <c r="AA1431" i="1"/>
  <c r="AB1431" i="1"/>
  <c r="AC1431" i="1"/>
  <c r="AD1431" i="1"/>
  <c r="AE1431" i="1"/>
  <c r="AF1431" i="1"/>
  <c r="AG1431" i="1"/>
  <c r="AH1431" i="1"/>
  <c r="AI1431" i="1"/>
  <c r="AJ1431" i="1"/>
  <c r="AK1431" i="1"/>
  <c r="AL1431" i="1"/>
  <c r="AM1431" i="1"/>
  <c r="AN1431" i="1"/>
  <c r="AO1431" i="1"/>
  <c r="AP1431" i="1"/>
  <c r="AQ1431" i="1"/>
  <c r="AR1431" i="1"/>
  <c r="AS1431" i="1"/>
  <c r="AT1431" i="1"/>
  <c r="AU1431" i="1"/>
  <c r="AV1431" i="1"/>
  <c r="AW1431" i="1"/>
  <c r="AX1431" i="1"/>
  <c r="AY1431" i="1"/>
  <c r="AZ1431" i="1"/>
  <c r="BA1431" i="1"/>
  <c r="BB1431" i="1"/>
  <c r="BC1431" i="1"/>
  <c r="BD1431" i="1"/>
  <c r="BE1431" i="1"/>
  <c r="BF1431" i="1"/>
  <c r="H1432" i="1"/>
  <c r="I1432" i="1"/>
  <c r="J1432" i="1"/>
  <c r="K1432" i="1"/>
  <c r="L1432" i="1"/>
  <c r="M1432" i="1"/>
  <c r="N1432" i="1"/>
  <c r="O1432" i="1"/>
  <c r="P1432" i="1"/>
  <c r="Q1432" i="1"/>
  <c r="R1432" i="1"/>
  <c r="S1432" i="1"/>
  <c r="T1432" i="1"/>
  <c r="U1432" i="1"/>
  <c r="V1432" i="1"/>
  <c r="W1432" i="1"/>
  <c r="X1432" i="1"/>
  <c r="Y1432" i="1"/>
  <c r="Z1432" i="1"/>
  <c r="AA1432" i="1"/>
  <c r="AB1432" i="1"/>
  <c r="AC1432" i="1"/>
  <c r="AD1432" i="1"/>
  <c r="AE1432" i="1"/>
  <c r="AF1432" i="1"/>
  <c r="AG1432" i="1"/>
  <c r="AH1432" i="1"/>
  <c r="AI1432" i="1"/>
  <c r="AJ1432" i="1"/>
  <c r="AK1432" i="1"/>
  <c r="AL1432" i="1"/>
  <c r="AM1432" i="1"/>
  <c r="AN1432" i="1"/>
  <c r="AO1432" i="1"/>
  <c r="AP1432" i="1"/>
  <c r="AQ1432" i="1"/>
  <c r="AR1432" i="1"/>
  <c r="AS1432" i="1"/>
  <c r="AT1432" i="1"/>
  <c r="AU1432" i="1"/>
  <c r="AV1432" i="1"/>
  <c r="AW1432" i="1"/>
  <c r="AX1432" i="1"/>
  <c r="AY1432" i="1"/>
  <c r="AZ1432" i="1"/>
  <c r="BA1432" i="1"/>
  <c r="BB1432" i="1"/>
  <c r="BC1432" i="1"/>
  <c r="BD1432" i="1"/>
  <c r="BE1432" i="1"/>
  <c r="BF1432" i="1"/>
  <c r="H1433" i="1"/>
  <c r="I1433" i="1"/>
  <c r="J1433" i="1"/>
  <c r="K1433" i="1"/>
  <c r="L1433" i="1"/>
  <c r="M1433" i="1"/>
  <c r="N1433" i="1"/>
  <c r="O1433" i="1"/>
  <c r="P1433" i="1"/>
  <c r="Q1433" i="1"/>
  <c r="R1433" i="1"/>
  <c r="S1433" i="1"/>
  <c r="T1433" i="1"/>
  <c r="U1433" i="1"/>
  <c r="V1433" i="1"/>
  <c r="W1433" i="1"/>
  <c r="X1433" i="1"/>
  <c r="Y1433" i="1"/>
  <c r="Z1433" i="1"/>
  <c r="AA1433" i="1"/>
  <c r="AB1433" i="1"/>
  <c r="AC1433" i="1"/>
  <c r="AD1433" i="1"/>
  <c r="AE1433" i="1"/>
  <c r="AF1433" i="1"/>
  <c r="AG1433" i="1"/>
  <c r="AH1433" i="1"/>
  <c r="AI1433" i="1"/>
  <c r="AJ1433" i="1"/>
  <c r="AK1433" i="1"/>
  <c r="AL1433" i="1"/>
  <c r="AM1433" i="1"/>
  <c r="AN1433" i="1"/>
  <c r="AO1433" i="1"/>
  <c r="AP1433" i="1"/>
  <c r="AQ1433" i="1"/>
  <c r="AR1433" i="1"/>
  <c r="AS1433" i="1"/>
  <c r="AT1433" i="1"/>
  <c r="AU1433" i="1"/>
  <c r="AV1433" i="1"/>
  <c r="AW1433" i="1"/>
  <c r="AX1433" i="1"/>
  <c r="AY1433" i="1"/>
  <c r="AZ1433" i="1"/>
  <c r="BA1433" i="1"/>
  <c r="BB1433" i="1"/>
  <c r="BC1433" i="1"/>
  <c r="BD1433" i="1"/>
  <c r="BE1433" i="1"/>
  <c r="BF1433" i="1"/>
  <c r="H1434" i="1"/>
  <c r="I1434" i="1"/>
  <c r="J1434" i="1"/>
  <c r="K1434" i="1"/>
  <c r="L1434" i="1"/>
  <c r="M1434" i="1"/>
  <c r="N1434" i="1"/>
  <c r="O1434" i="1"/>
  <c r="P1434" i="1"/>
  <c r="Q1434" i="1"/>
  <c r="R1434" i="1"/>
  <c r="S1434" i="1"/>
  <c r="T1434" i="1"/>
  <c r="U1434" i="1"/>
  <c r="V1434" i="1"/>
  <c r="W1434" i="1"/>
  <c r="X1434" i="1"/>
  <c r="Y1434" i="1"/>
  <c r="Z1434" i="1"/>
  <c r="AA1434" i="1"/>
  <c r="AB1434" i="1"/>
  <c r="AC1434" i="1"/>
  <c r="AD1434" i="1"/>
  <c r="AE1434" i="1"/>
  <c r="AF1434" i="1"/>
  <c r="AG1434" i="1"/>
  <c r="AH1434" i="1"/>
  <c r="AI1434" i="1"/>
  <c r="AJ1434" i="1"/>
  <c r="AK1434" i="1"/>
  <c r="AL1434" i="1"/>
  <c r="AM1434" i="1"/>
  <c r="AN1434" i="1"/>
  <c r="AO1434" i="1"/>
  <c r="AP1434" i="1"/>
  <c r="AQ1434" i="1"/>
  <c r="AR1434" i="1"/>
  <c r="AS1434" i="1"/>
  <c r="AT1434" i="1"/>
  <c r="AU1434" i="1"/>
  <c r="AV1434" i="1"/>
  <c r="AW1434" i="1"/>
  <c r="AX1434" i="1"/>
  <c r="AY1434" i="1"/>
  <c r="AZ1434" i="1"/>
  <c r="BA1434" i="1"/>
  <c r="BB1434" i="1"/>
  <c r="BC1434" i="1"/>
  <c r="BD1434" i="1"/>
  <c r="BE1434" i="1"/>
  <c r="BF1434" i="1"/>
  <c r="H1435" i="1"/>
  <c r="I1435" i="1"/>
  <c r="J1435" i="1"/>
  <c r="K1435" i="1"/>
  <c r="L1435" i="1"/>
  <c r="M1435" i="1"/>
  <c r="N1435" i="1"/>
  <c r="O1435" i="1"/>
  <c r="P1435" i="1"/>
  <c r="Q1435" i="1"/>
  <c r="R1435" i="1"/>
  <c r="S1435" i="1"/>
  <c r="T1435" i="1"/>
  <c r="U1435" i="1"/>
  <c r="V1435" i="1"/>
  <c r="W1435" i="1"/>
  <c r="X1435" i="1"/>
  <c r="Y1435" i="1"/>
  <c r="Z1435" i="1"/>
  <c r="AA1435" i="1"/>
  <c r="AB1435" i="1"/>
  <c r="AC1435" i="1"/>
  <c r="AD1435" i="1"/>
  <c r="AE1435" i="1"/>
  <c r="AF1435" i="1"/>
  <c r="AG1435" i="1"/>
  <c r="AH1435" i="1"/>
  <c r="AI1435" i="1"/>
  <c r="AJ1435" i="1"/>
  <c r="AK1435" i="1"/>
  <c r="AL1435" i="1"/>
  <c r="AM1435" i="1"/>
  <c r="AN1435" i="1"/>
  <c r="AO1435" i="1"/>
  <c r="AP1435" i="1"/>
  <c r="AQ1435" i="1"/>
  <c r="AR1435" i="1"/>
  <c r="AS1435" i="1"/>
  <c r="AT1435" i="1"/>
  <c r="AU1435" i="1"/>
  <c r="AV1435" i="1"/>
  <c r="AW1435" i="1"/>
  <c r="AX1435" i="1"/>
  <c r="AY1435" i="1"/>
  <c r="AZ1435" i="1"/>
  <c r="BA1435" i="1"/>
  <c r="BB1435" i="1"/>
  <c r="BC1435" i="1"/>
  <c r="BD1435" i="1"/>
  <c r="BE1435" i="1"/>
  <c r="BF1435" i="1"/>
  <c r="H1436" i="1"/>
  <c r="I1436" i="1"/>
  <c r="J1436" i="1"/>
  <c r="K1436" i="1"/>
  <c r="L1436" i="1"/>
  <c r="M1436" i="1"/>
  <c r="N1436" i="1"/>
  <c r="O1436" i="1"/>
  <c r="P1436" i="1"/>
  <c r="Q1436" i="1"/>
  <c r="R1436" i="1"/>
  <c r="S1436" i="1"/>
  <c r="T1436" i="1"/>
  <c r="U1436" i="1"/>
  <c r="V1436" i="1"/>
  <c r="W1436" i="1"/>
  <c r="X1436" i="1"/>
  <c r="Y1436" i="1"/>
  <c r="Z1436" i="1"/>
  <c r="AA1436" i="1"/>
  <c r="AB1436" i="1"/>
  <c r="AC1436" i="1"/>
  <c r="AD1436" i="1"/>
  <c r="AE1436" i="1"/>
  <c r="AF1436" i="1"/>
  <c r="AG1436" i="1"/>
  <c r="AH1436" i="1"/>
  <c r="AI1436" i="1"/>
  <c r="AJ1436" i="1"/>
  <c r="AK1436" i="1"/>
  <c r="AL1436" i="1"/>
  <c r="AM1436" i="1"/>
  <c r="AN1436" i="1"/>
  <c r="AO1436" i="1"/>
  <c r="AP1436" i="1"/>
  <c r="AQ1436" i="1"/>
  <c r="AR1436" i="1"/>
  <c r="AS1436" i="1"/>
  <c r="AT1436" i="1"/>
  <c r="AU1436" i="1"/>
  <c r="AV1436" i="1"/>
  <c r="AW1436" i="1"/>
  <c r="AX1436" i="1"/>
  <c r="AY1436" i="1"/>
  <c r="AZ1436" i="1"/>
  <c r="BA1436" i="1"/>
  <c r="BB1436" i="1"/>
  <c r="BC1436" i="1"/>
  <c r="BD1436" i="1"/>
  <c r="BE1436" i="1"/>
  <c r="BF1436" i="1"/>
  <c r="H1437" i="1"/>
  <c r="I1437" i="1"/>
  <c r="J1437" i="1"/>
  <c r="K1437" i="1"/>
  <c r="L1437" i="1"/>
  <c r="M1437" i="1"/>
  <c r="N1437" i="1"/>
  <c r="O1437" i="1"/>
  <c r="P1437" i="1"/>
  <c r="Q1437" i="1"/>
  <c r="R1437" i="1"/>
  <c r="S1437" i="1"/>
  <c r="T1437" i="1"/>
  <c r="U1437" i="1"/>
  <c r="V1437" i="1"/>
  <c r="W1437" i="1"/>
  <c r="X1437" i="1"/>
  <c r="Y1437" i="1"/>
  <c r="Z1437" i="1"/>
  <c r="AA1437" i="1"/>
  <c r="AB1437" i="1"/>
  <c r="AC1437" i="1"/>
  <c r="AD1437" i="1"/>
  <c r="AE1437" i="1"/>
  <c r="AF1437" i="1"/>
  <c r="AG1437" i="1"/>
  <c r="AH1437" i="1"/>
  <c r="AI1437" i="1"/>
  <c r="AJ1437" i="1"/>
  <c r="AK1437" i="1"/>
  <c r="AL1437" i="1"/>
  <c r="AM1437" i="1"/>
  <c r="AN1437" i="1"/>
  <c r="AO1437" i="1"/>
  <c r="AP1437" i="1"/>
  <c r="AQ1437" i="1"/>
  <c r="AR1437" i="1"/>
  <c r="AS1437" i="1"/>
  <c r="AT1437" i="1"/>
  <c r="AU1437" i="1"/>
  <c r="AV1437" i="1"/>
  <c r="AW1437" i="1"/>
  <c r="AX1437" i="1"/>
  <c r="AY1437" i="1"/>
  <c r="AZ1437" i="1"/>
  <c r="BA1437" i="1"/>
  <c r="BB1437" i="1"/>
  <c r="BC1437" i="1"/>
  <c r="BD1437" i="1"/>
  <c r="BE1437" i="1"/>
  <c r="BF1437" i="1"/>
  <c r="H1438" i="1"/>
  <c r="I1438" i="1"/>
  <c r="J1438" i="1"/>
  <c r="K1438" i="1"/>
  <c r="L1438" i="1"/>
  <c r="M1438" i="1"/>
  <c r="N1438" i="1"/>
  <c r="O1438" i="1"/>
  <c r="P1438" i="1"/>
  <c r="Q1438" i="1"/>
  <c r="R1438" i="1"/>
  <c r="S1438" i="1"/>
  <c r="T1438" i="1"/>
  <c r="U1438" i="1"/>
  <c r="V1438" i="1"/>
  <c r="W1438" i="1"/>
  <c r="X1438" i="1"/>
  <c r="Y1438" i="1"/>
  <c r="Z1438" i="1"/>
  <c r="AA1438" i="1"/>
  <c r="AB1438" i="1"/>
  <c r="AC1438" i="1"/>
  <c r="AD1438" i="1"/>
  <c r="AE1438" i="1"/>
  <c r="AF1438" i="1"/>
  <c r="AG1438" i="1"/>
  <c r="AH1438" i="1"/>
  <c r="AI1438" i="1"/>
  <c r="AJ1438" i="1"/>
  <c r="AK1438" i="1"/>
  <c r="AL1438" i="1"/>
  <c r="AM1438" i="1"/>
  <c r="AN1438" i="1"/>
  <c r="AO1438" i="1"/>
  <c r="AP1438" i="1"/>
  <c r="AQ1438" i="1"/>
  <c r="AR1438" i="1"/>
  <c r="AS1438" i="1"/>
  <c r="AT1438" i="1"/>
  <c r="AU1438" i="1"/>
  <c r="AV1438" i="1"/>
  <c r="AW1438" i="1"/>
  <c r="AX1438" i="1"/>
  <c r="AY1438" i="1"/>
  <c r="AZ1438" i="1"/>
  <c r="BA1438" i="1"/>
  <c r="BB1438" i="1"/>
  <c r="BC1438" i="1"/>
  <c r="BD1438" i="1"/>
  <c r="BE1438" i="1"/>
  <c r="BF1438" i="1"/>
  <c r="H1439" i="1"/>
  <c r="I1439" i="1"/>
  <c r="J1439" i="1"/>
  <c r="K1439" i="1"/>
  <c r="L1439" i="1"/>
  <c r="M1439" i="1"/>
  <c r="N1439" i="1"/>
  <c r="O1439" i="1"/>
  <c r="P1439" i="1"/>
  <c r="Q1439" i="1"/>
  <c r="R1439" i="1"/>
  <c r="S1439" i="1"/>
  <c r="T1439" i="1"/>
  <c r="U1439" i="1"/>
  <c r="V1439" i="1"/>
  <c r="W1439" i="1"/>
  <c r="X1439" i="1"/>
  <c r="Y1439" i="1"/>
  <c r="Z1439" i="1"/>
  <c r="AA1439" i="1"/>
  <c r="AB1439" i="1"/>
  <c r="AC1439" i="1"/>
  <c r="AD1439" i="1"/>
  <c r="AE1439" i="1"/>
  <c r="AF1439" i="1"/>
  <c r="AG1439" i="1"/>
  <c r="AH1439" i="1"/>
  <c r="AI1439" i="1"/>
  <c r="AJ1439" i="1"/>
  <c r="AK1439" i="1"/>
  <c r="AL1439" i="1"/>
  <c r="AM1439" i="1"/>
  <c r="AN1439" i="1"/>
  <c r="AO1439" i="1"/>
  <c r="AP1439" i="1"/>
  <c r="AQ1439" i="1"/>
  <c r="AR1439" i="1"/>
  <c r="AS1439" i="1"/>
  <c r="AT1439" i="1"/>
  <c r="AU1439" i="1"/>
  <c r="AV1439" i="1"/>
  <c r="AW1439" i="1"/>
  <c r="AX1439" i="1"/>
  <c r="AY1439" i="1"/>
  <c r="AZ1439" i="1"/>
  <c r="BA1439" i="1"/>
  <c r="BB1439" i="1"/>
  <c r="BC1439" i="1"/>
  <c r="BD1439" i="1"/>
  <c r="BE1439" i="1"/>
  <c r="BF1439" i="1"/>
  <c r="H1440" i="1"/>
  <c r="I1440" i="1"/>
  <c r="J1440" i="1"/>
  <c r="K1440" i="1"/>
  <c r="L1440" i="1"/>
  <c r="M1440" i="1"/>
  <c r="N1440" i="1"/>
  <c r="O1440" i="1"/>
  <c r="P1440" i="1"/>
  <c r="Q1440" i="1"/>
  <c r="R1440" i="1"/>
  <c r="S1440" i="1"/>
  <c r="T1440" i="1"/>
  <c r="U1440" i="1"/>
  <c r="V1440" i="1"/>
  <c r="W1440" i="1"/>
  <c r="X1440" i="1"/>
  <c r="Y1440" i="1"/>
  <c r="Z1440" i="1"/>
  <c r="AA1440" i="1"/>
  <c r="AB1440" i="1"/>
  <c r="AC1440" i="1"/>
  <c r="AD1440" i="1"/>
  <c r="AE1440" i="1"/>
  <c r="AF1440" i="1"/>
  <c r="AG1440" i="1"/>
  <c r="AH1440" i="1"/>
  <c r="AI1440" i="1"/>
  <c r="AJ1440" i="1"/>
  <c r="AK1440" i="1"/>
  <c r="AL1440" i="1"/>
  <c r="AM1440" i="1"/>
  <c r="AN1440" i="1"/>
  <c r="AO1440" i="1"/>
  <c r="AP1440" i="1"/>
  <c r="AQ1440" i="1"/>
  <c r="AR1440" i="1"/>
  <c r="AS1440" i="1"/>
  <c r="AT1440" i="1"/>
  <c r="AU1440" i="1"/>
  <c r="AV1440" i="1"/>
  <c r="AW1440" i="1"/>
  <c r="AX1440" i="1"/>
  <c r="AY1440" i="1"/>
  <c r="AZ1440" i="1"/>
  <c r="BA1440" i="1"/>
  <c r="BB1440" i="1"/>
  <c r="BC1440" i="1"/>
  <c r="BD1440" i="1"/>
  <c r="BE1440" i="1"/>
  <c r="BF1440" i="1"/>
  <c r="H1441" i="1"/>
  <c r="I1441" i="1"/>
  <c r="J1441" i="1"/>
  <c r="K1441" i="1"/>
  <c r="L1441" i="1"/>
  <c r="M1441" i="1"/>
  <c r="N1441" i="1"/>
  <c r="O1441" i="1"/>
  <c r="P1441" i="1"/>
  <c r="Q1441" i="1"/>
  <c r="R1441" i="1"/>
  <c r="S1441" i="1"/>
  <c r="T1441" i="1"/>
  <c r="U1441" i="1"/>
  <c r="V1441" i="1"/>
  <c r="W1441" i="1"/>
  <c r="X1441" i="1"/>
  <c r="Y1441" i="1"/>
  <c r="Z1441" i="1"/>
  <c r="AA1441" i="1"/>
  <c r="AB1441" i="1"/>
  <c r="AC1441" i="1"/>
  <c r="AD1441" i="1"/>
  <c r="AE1441" i="1"/>
  <c r="AF1441" i="1"/>
  <c r="AG1441" i="1"/>
  <c r="AH1441" i="1"/>
  <c r="AI1441" i="1"/>
  <c r="AJ1441" i="1"/>
  <c r="AK1441" i="1"/>
  <c r="AL1441" i="1"/>
  <c r="AM1441" i="1"/>
  <c r="AN1441" i="1"/>
  <c r="AO1441" i="1"/>
  <c r="AP1441" i="1"/>
  <c r="AQ1441" i="1"/>
  <c r="AR1441" i="1"/>
  <c r="AS1441" i="1"/>
  <c r="AT1441" i="1"/>
  <c r="AU1441" i="1"/>
  <c r="AV1441" i="1"/>
  <c r="AW1441" i="1"/>
  <c r="AX1441" i="1"/>
  <c r="AY1441" i="1"/>
  <c r="AZ1441" i="1"/>
  <c r="BA1441" i="1"/>
  <c r="BB1441" i="1"/>
  <c r="BC1441" i="1"/>
  <c r="BD1441" i="1"/>
  <c r="BE1441" i="1"/>
  <c r="BF1441" i="1"/>
  <c r="H1442" i="1"/>
  <c r="I1442" i="1"/>
  <c r="J1442" i="1"/>
  <c r="K1442" i="1"/>
  <c r="L1442" i="1"/>
  <c r="M1442" i="1"/>
  <c r="N1442" i="1"/>
  <c r="O1442" i="1"/>
  <c r="P1442" i="1"/>
  <c r="Q1442" i="1"/>
  <c r="R1442" i="1"/>
  <c r="S1442" i="1"/>
  <c r="T1442" i="1"/>
  <c r="U1442" i="1"/>
  <c r="V1442" i="1"/>
  <c r="W1442" i="1"/>
  <c r="X1442" i="1"/>
  <c r="Y1442" i="1"/>
  <c r="Z1442" i="1"/>
  <c r="AA1442" i="1"/>
  <c r="AB1442" i="1"/>
  <c r="AC1442" i="1"/>
  <c r="AD1442" i="1"/>
  <c r="AE1442" i="1"/>
  <c r="AF1442" i="1"/>
  <c r="AG1442" i="1"/>
  <c r="AH1442" i="1"/>
  <c r="AI1442" i="1"/>
  <c r="AJ1442" i="1"/>
  <c r="AK1442" i="1"/>
  <c r="AL1442" i="1"/>
  <c r="AM1442" i="1"/>
  <c r="AN1442" i="1"/>
  <c r="AO1442" i="1"/>
  <c r="AP1442" i="1"/>
  <c r="AQ1442" i="1"/>
  <c r="AR1442" i="1"/>
  <c r="AS1442" i="1"/>
  <c r="AT1442" i="1"/>
  <c r="AU1442" i="1"/>
  <c r="AV1442" i="1"/>
  <c r="AW1442" i="1"/>
  <c r="AX1442" i="1"/>
  <c r="AY1442" i="1"/>
  <c r="AZ1442" i="1"/>
  <c r="BA1442" i="1"/>
  <c r="BB1442" i="1"/>
  <c r="BC1442" i="1"/>
  <c r="BD1442" i="1"/>
  <c r="BE1442" i="1"/>
  <c r="BF1442" i="1"/>
  <c r="H1443" i="1"/>
  <c r="I1443" i="1"/>
  <c r="J1443" i="1"/>
  <c r="K1443" i="1"/>
  <c r="L1443" i="1"/>
  <c r="M1443" i="1"/>
  <c r="N1443" i="1"/>
  <c r="O1443" i="1"/>
  <c r="P1443" i="1"/>
  <c r="Q1443" i="1"/>
  <c r="R1443" i="1"/>
  <c r="S1443" i="1"/>
  <c r="T1443" i="1"/>
  <c r="U1443" i="1"/>
  <c r="V1443" i="1"/>
  <c r="W1443" i="1"/>
  <c r="X1443" i="1"/>
  <c r="Y1443" i="1"/>
  <c r="Z1443" i="1"/>
  <c r="AA1443" i="1"/>
  <c r="AB1443" i="1"/>
  <c r="AC1443" i="1"/>
  <c r="AD1443" i="1"/>
  <c r="AE1443" i="1"/>
  <c r="AF1443" i="1"/>
  <c r="AG1443" i="1"/>
  <c r="AH1443" i="1"/>
  <c r="AI1443" i="1"/>
  <c r="AJ1443" i="1"/>
  <c r="AK1443" i="1"/>
  <c r="AL1443" i="1"/>
  <c r="AM1443" i="1"/>
  <c r="AN1443" i="1"/>
  <c r="AO1443" i="1"/>
  <c r="AP1443" i="1"/>
  <c r="AQ1443" i="1"/>
  <c r="AR1443" i="1"/>
  <c r="AS1443" i="1"/>
  <c r="AT1443" i="1"/>
  <c r="AU1443" i="1"/>
  <c r="AV1443" i="1"/>
  <c r="AW1443" i="1"/>
  <c r="AX1443" i="1"/>
  <c r="AY1443" i="1"/>
  <c r="AZ1443" i="1"/>
  <c r="BA1443" i="1"/>
  <c r="BB1443" i="1"/>
  <c r="BC1443" i="1"/>
  <c r="BD1443" i="1"/>
  <c r="BE1443" i="1"/>
  <c r="BF1443" i="1"/>
  <c r="H1444" i="1"/>
  <c r="I1444" i="1"/>
  <c r="J1444" i="1"/>
  <c r="K1444" i="1"/>
  <c r="L1444" i="1"/>
  <c r="M1444" i="1"/>
  <c r="N1444" i="1"/>
  <c r="O1444" i="1"/>
  <c r="P1444" i="1"/>
  <c r="Q1444" i="1"/>
  <c r="R1444" i="1"/>
  <c r="S1444" i="1"/>
  <c r="T1444" i="1"/>
  <c r="U1444" i="1"/>
  <c r="V1444" i="1"/>
  <c r="W1444" i="1"/>
  <c r="X1444" i="1"/>
  <c r="Y1444" i="1"/>
  <c r="Z1444" i="1"/>
  <c r="AA1444" i="1"/>
  <c r="AB1444" i="1"/>
  <c r="AC1444" i="1"/>
  <c r="AD1444" i="1"/>
  <c r="AE1444" i="1"/>
  <c r="AF1444" i="1"/>
  <c r="AG1444" i="1"/>
  <c r="AH1444" i="1"/>
  <c r="AI1444" i="1"/>
  <c r="AJ1444" i="1"/>
  <c r="AK1444" i="1"/>
  <c r="AL1444" i="1"/>
  <c r="AM1444" i="1"/>
  <c r="AN1444" i="1"/>
  <c r="AO1444" i="1"/>
  <c r="AP1444" i="1"/>
  <c r="AQ1444" i="1"/>
  <c r="AR1444" i="1"/>
  <c r="AS1444" i="1"/>
  <c r="AT1444" i="1"/>
  <c r="AU1444" i="1"/>
  <c r="AV1444" i="1"/>
  <c r="AW1444" i="1"/>
  <c r="AX1444" i="1"/>
  <c r="AY1444" i="1"/>
  <c r="AZ1444" i="1"/>
  <c r="BA1444" i="1"/>
  <c r="BB1444" i="1"/>
  <c r="BC1444" i="1"/>
  <c r="BD1444" i="1"/>
  <c r="BE1444" i="1"/>
  <c r="BF1444" i="1"/>
  <c r="H1445" i="1"/>
  <c r="I1445" i="1"/>
  <c r="J1445" i="1"/>
  <c r="K1445" i="1"/>
  <c r="L1445" i="1"/>
  <c r="M1445" i="1"/>
  <c r="N1445" i="1"/>
  <c r="O1445" i="1"/>
  <c r="P1445" i="1"/>
  <c r="Q1445" i="1"/>
  <c r="R1445" i="1"/>
  <c r="S1445" i="1"/>
  <c r="T1445" i="1"/>
  <c r="U1445" i="1"/>
  <c r="V1445" i="1"/>
  <c r="W1445" i="1"/>
  <c r="X1445" i="1"/>
  <c r="Y1445" i="1"/>
  <c r="Z1445" i="1"/>
  <c r="AA1445" i="1"/>
  <c r="AB1445" i="1"/>
  <c r="AC1445" i="1"/>
  <c r="AD1445" i="1"/>
  <c r="AE1445" i="1"/>
  <c r="AF1445" i="1"/>
  <c r="AG1445" i="1"/>
  <c r="AH1445" i="1"/>
  <c r="AI1445" i="1"/>
  <c r="AJ1445" i="1"/>
  <c r="AK1445" i="1"/>
  <c r="AL1445" i="1"/>
  <c r="AM1445" i="1"/>
  <c r="AN1445" i="1"/>
  <c r="AO1445" i="1"/>
  <c r="AP1445" i="1"/>
  <c r="AQ1445" i="1"/>
  <c r="AR1445" i="1"/>
  <c r="AS1445" i="1"/>
  <c r="AT1445" i="1"/>
  <c r="AU1445" i="1"/>
  <c r="AV1445" i="1"/>
  <c r="AW1445" i="1"/>
  <c r="AX1445" i="1"/>
  <c r="AY1445" i="1"/>
  <c r="AZ1445" i="1"/>
  <c r="BA1445" i="1"/>
  <c r="BB1445" i="1"/>
  <c r="BC1445" i="1"/>
  <c r="BD1445" i="1"/>
  <c r="BE1445" i="1"/>
  <c r="BF1445" i="1"/>
  <c r="H1446" i="1"/>
  <c r="I1446" i="1"/>
  <c r="J1446" i="1"/>
  <c r="K1446" i="1"/>
  <c r="L1446" i="1"/>
  <c r="M1446" i="1"/>
  <c r="N1446" i="1"/>
  <c r="O1446" i="1"/>
  <c r="P1446" i="1"/>
  <c r="Q1446" i="1"/>
  <c r="R1446" i="1"/>
  <c r="S1446" i="1"/>
  <c r="T1446" i="1"/>
  <c r="U1446" i="1"/>
  <c r="V1446" i="1"/>
  <c r="W1446" i="1"/>
  <c r="X1446" i="1"/>
  <c r="Y1446" i="1"/>
  <c r="Z1446" i="1"/>
  <c r="AA1446" i="1"/>
  <c r="AB1446" i="1"/>
  <c r="AC1446" i="1"/>
  <c r="AD1446" i="1"/>
  <c r="AE1446" i="1"/>
  <c r="AF1446" i="1"/>
  <c r="AG1446" i="1"/>
  <c r="AH1446" i="1"/>
  <c r="AI1446" i="1"/>
  <c r="AJ1446" i="1"/>
  <c r="AK1446" i="1"/>
  <c r="AL1446" i="1"/>
  <c r="AM1446" i="1"/>
  <c r="AN1446" i="1"/>
  <c r="AO1446" i="1"/>
  <c r="AP1446" i="1"/>
  <c r="AQ1446" i="1"/>
  <c r="AR1446" i="1"/>
  <c r="AS1446" i="1"/>
  <c r="AT1446" i="1"/>
  <c r="AU1446" i="1"/>
  <c r="AV1446" i="1"/>
  <c r="AW1446" i="1"/>
  <c r="AX1446" i="1"/>
  <c r="AY1446" i="1"/>
  <c r="AZ1446" i="1"/>
  <c r="BA1446" i="1"/>
  <c r="BB1446" i="1"/>
  <c r="BC1446" i="1"/>
  <c r="BD1446" i="1"/>
  <c r="BE1446" i="1"/>
  <c r="BF1446" i="1"/>
  <c r="H1447" i="1"/>
  <c r="I1447" i="1"/>
  <c r="J1447" i="1"/>
  <c r="K1447" i="1"/>
  <c r="L1447" i="1"/>
  <c r="M1447" i="1"/>
  <c r="N1447" i="1"/>
  <c r="O1447" i="1"/>
  <c r="P1447" i="1"/>
  <c r="Q1447" i="1"/>
  <c r="R1447" i="1"/>
  <c r="S1447" i="1"/>
  <c r="T1447" i="1"/>
  <c r="U1447" i="1"/>
  <c r="V1447" i="1"/>
  <c r="W1447" i="1"/>
  <c r="X1447" i="1"/>
  <c r="Y1447" i="1"/>
  <c r="Z1447" i="1"/>
  <c r="AA1447" i="1"/>
  <c r="AB1447" i="1"/>
  <c r="AC1447" i="1"/>
  <c r="AD1447" i="1"/>
  <c r="AE1447" i="1"/>
  <c r="AF1447" i="1"/>
  <c r="AG1447" i="1"/>
  <c r="AH1447" i="1"/>
  <c r="AI1447" i="1"/>
  <c r="AJ1447" i="1"/>
  <c r="AK1447" i="1"/>
  <c r="AL1447" i="1"/>
  <c r="AM1447" i="1"/>
  <c r="AN1447" i="1"/>
  <c r="AO1447" i="1"/>
  <c r="AP1447" i="1"/>
  <c r="AQ1447" i="1"/>
  <c r="AR1447" i="1"/>
  <c r="AS1447" i="1"/>
  <c r="AT1447" i="1"/>
  <c r="AU1447" i="1"/>
  <c r="AV1447" i="1"/>
  <c r="AW1447" i="1"/>
  <c r="AX1447" i="1"/>
  <c r="AY1447" i="1"/>
  <c r="AZ1447" i="1"/>
  <c r="BA1447" i="1"/>
  <c r="BB1447" i="1"/>
  <c r="BC1447" i="1"/>
  <c r="BD1447" i="1"/>
  <c r="BE1447" i="1"/>
  <c r="BF1447" i="1"/>
  <c r="H1448" i="1"/>
  <c r="I1448" i="1"/>
  <c r="J1448" i="1"/>
  <c r="K1448" i="1"/>
  <c r="L1448" i="1"/>
  <c r="M1448" i="1"/>
  <c r="N1448" i="1"/>
  <c r="O1448" i="1"/>
  <c r="P1448" i="1"/>
  <c r="Q1448" i="1"/>
  <c r="R1448" i="1"/>
  <c r="S1448" i="1"/>
  <c r="T1448" i="1"/>
  <c r="U1448" i="1"/>
  <c r="V1448" i="1"/>
  <c r="W1448" i="1"/>
  <c r="X1448" i="1"/>
  <c r="Y1448" i="1"/>
  <c r="Z1448" i="1"/>
  <c r="AA1448" i="1"/>
  <c r="AB1448" i="1"/>
  <c r="AC1448" i="1"/>
  <c r="AD1448" i="1"/>
  <c r="AE1448" i="1"/>
  <c r="AF1448" i="1"/>
  <c r="AG1448" i="1"/>
  <c r="AH1448" i="1"/>
  <c r="AI1448" i="1"/>
  <c r="AJ1448" i="1"/>
  <c r="AK1448" i="1"/>
  <c r="AL1448" i="1"/>
  <c r="AM1448" i="1"/>
  <c r="AN1448" i="1"/>
  <c r="AO1448" i="1"/>
  <c r="AP1448" i="1"/>
  <c r="AQ1448" i="1"/>
  <c r="AR1448" i="1"/>
  <c r="AS1448" i="1"/>
  <c r="AT1448" i="1"/>
  <c r="AU1448" i="1"/>
  <c r="AV1448" i="1"/>
  <c r="AW1448" i="1"/>
  <c r="AX1448" i="1"/>
  <c r="AY1448" i="1"/>
  <c r="AZ1448" i="1"/>
  <c r="BA1448" i="1"/>
  <c r="BB1448" i="1"/>
  <c r="BC1448" i="1"/>
  <c r="BD1448" i="1"/>
  <c r="BE1448" i="1"/>
  <c r="BF1448" i="1"/>
  <c r="H1449" i="1"/>
  <c r="I1449" i="1"/>
  <c r="J1449" i="1"/>
  <c r="K1449" i="1"/>
  <c r="L1449" i="1"/>
  <c r="M1449" i="1"/>
  <c r="N1449" i="1"/>
  <c r="O1449" i="1"/>
  <c r="P1449" i="1"/>
  <c r="Q1449" i="1"/>
  <c r="R1449" i="1"/>
  <c r="S1449" i="1"/>
  <c r="T1449" i="1"/>
  <c r="U1449" i="1"/>
  <c r="V1449" i="1"/>
  <c r="W1449" i="1"/>
  <c r="X1449" i="1"/>
  <c r="Y1449" i="1"/>
  <c r="Z1449" i="1"/>
  <c r="AA1449" i="1"/>
  <c r="AB1449" i="1"/>
  <c r="AC1449" i="1"/>
  <c r="AD1449" i="1"/>
  <c r="AE1449" i="1"/>
  <c r="AF1449" i="1"/>
  <c r="AG1449" i="1"/>
  <c r="AH1449" i="1"/>
  <c r="AI1449" i="1"/>
  <c r="AJ1449" i="1"/>
  <c r="AK1449" i="1"/>
  <c r="AL1449" i="1"/>
  <c r="AM1449" i="1"/>
  <c r="AN1449" i="1"/>
  <c r="AO1449" i="1"/>
  <c r="AP1449" i="1"/>
  <c r="AQ1449" i="1"/>
  <c r="AR1449" i="1"/>
  <c r="AS1449" i="1"/>
  <c r="AT1449" i="1"/>
  <c r="AU1449" i="1"/>
  <c r="AV1449" i="1"/>
  <c r="AW1449" i="1"/>
  <c r="AX1449" i="1"/>
  <c r="AY1449" i="1"/>
  <c r="AZ1449" i="1"/>
  <c r="BA1449" i="1"/>
  <c r="BB1449" i="1"/>
  <c r="BC1449" i="1"/>
  <c r="BD1449" i="1"/>
  <c r="BE1449" i="1"/>
  <c r="BF1449" i="1"/>
  <c r="H1450" i="1"/>
  <c r="I1450" i="1"/>
  <c r="J1450" i="1"/>
  <c r="K1450" i="1"/>
  <c r="L1450" i="1"/>
  <c r="M1450" i="1"/>
  <c r="N1450" i="1"/>
  <c r="O1450" i="1"/>
  <c r="P1450" i="1"/>
  <c r="Q1450" i="1"/>
  <c r="R1450" i="1"/>
  <c r="S1450" i="1"/>
  <c r="T1450" i="1"/>
  <c r="U1450" i="1"/>
  <c r="V1450" i="1"/>
  <c r="W1450" i="1"/>
  <c r="X1450" i="1"/>
  <c r="Y1450" i="1"/>
  <c r="Z1450" i="1"/>
  <c r="AA1450" i="1"/>
  <c r="AB1450" i="1"/>
  <c r="AC1450" i="1"/>
  <c r="AD1450" i="1"/>
  <c r="AE1450" i="1"/>
  <c r="AF1450" i="1"/>
  <c r="AG1450" i="1"/>
  <c r="AH1450" i="1"/>
  <c r="AI1450" i="1"/>
  <c r="AJ1450" i="1"/>
  <c r="AK1450" i="1"/>
  <c r="AL1450" i="1"/>
  <c r="AM1450" i="1"/>
  <c r="AN1450" i="1"/>
  <c r="AO1450" i="1"/>
  <c r="AP1450" i="1"/>
  <c r="AQ1450" i="1"/>
  <c r="AR1450" i="1"/>
  <c r="AS1450" i="1"/>
  <c r="AT1450" i="1"/>
  <c r="AU1450" i="1"/>
  <c r="AV1450" i="1"/>
  <c r="AW1450" i="1"/>
  <c r="AX1450" i="1"/>
  <c r="AY1450" i="1"/>
  <c r="AZ1450" i="1"/>
  <c r="BA1450" i="1"/>
  <c r="BB1450" i="1"/>
  <c r="BC1450" i="1"/>
  <c r="BD1450" i="1"/>
  <c r="BE1450" i="1"/>
  <c r="BF1450" i="1"/>
  <c r="H1451" i="1"/>
  <c r="I1451" i="1"/>
  <c r="J1451" i="1"/>
  <c r="K1451" i="1"/>
  <c r="L1451" i="1"/>
  <c r="M1451" i="1"/>
  <c r="N1451" i="1"/>
  <c r="O1451" i="1"/>
  <c r="P1451" i="1"/>
  <c r="Q1451" i="1"/>
  <c r="R1451" i="1"/>
  <c r="S1451" i="1"/>
  <c r="T1451" i="1"/>
  <c r="U1451" i="1"/>
  <c r="V1451" i="1"/>
  <c r="W1451" i="1"/>
  <c r="X1451" i="1"/>
  <c r="Y1451" i="1"/>
  <c r="Z1451" i="1"/>
  <c r="AA1451" i="1"/>
  <c r="AB1451" i="1"/>
  <c r="AC1451" i="1"/>
  <c r="AD1451" i="1"/>
  <c r="AE1451" i="1"/>
  <c r="AF1451" i="1"/>
  <c r="AG1451" i="1"/>
  <c r="AH1451" i="1"/>
  <c r="AI1451" i="1"/>
  <c r="AJ1451" i="1"/>
  <c r="AK1451" i="1"/>
  <c r="AL1451" i="1"/>
  <c r="AM1451" i="1"/>
  <c r="AN1451" i="1"/>
  <c r="AO1451" i="1"/>
  <c r="AP1451" i="1"/>
  <c r="AQ1451" i="1"/>
  <c r="AR1451" i="1"/>
  <c r="AS1451" i="1"/>
  <c r="AT1451" i="1"/>
  <c r="AU1451" i="1"/>
  <c r="AV1451" i="1"/>
  <c r="AW1451" i="1"/>
  <c r="AX1451" i="1"/>
  <c r="AY1451" i="1"/>
  <c r="AZ1451" i="1"/>
  <c r="BA1451" i="1"/>
  <c r="BB1451" i="1"/>
  <c r="BC1451" i="1"/>
  <c r="BD1451" i="1"/>
  <c r="BE1451" i="1"/>
  <c r="BF1451" i="1"/>
  <c r="H1452" i="1"/>
  <c r="I1452" i="1"/>
  <c r="J1452" i="1"/>
  <c r="K1452" i="1"/>
  <c r="L1452" i="1"/>
  <c r="M1452" i="1"/>
  <c r="N1452" i="1"/>
  <c r="O1452" i="1"/>
  <c r="P1452" i="1"/>
  <c r="Q1452" i="1"/>
  <c r="R1452" i="1"/>
  <c r="S1452" i="1"/>
  <c r="T1452" i="1"/>
  <c r="U1452" i="1"/>
  <c r="V1452" i="1"/>
  <c r="W1452" i="1"/>
  <c r="X1452" i="1"/>
  <c r="Y1452" i="1"/>
  <c r="Z1452" i="1"/>
  <c r="AA1452" i="1"/>
  <c r="AB1452" i="1"/>
  <c r="AC1452" i="1"/>
  <c r="AD1452" i="1"/>
  <c r="AE1452" i="1"/>
  <c r="AF1452" i="1"/>
  <c r="AG1452" i="1"/>
  <c r="AH1452" i="1"/>
  <c r="AI1452" i="1"/>
  <c r="AJ1452" i="1"/>
  <c r="AK1452" i="1"/>
  <c r="AL1452" i="1"/>
  <c r="AM1452" i="1"/>
  <c r="AN1452" i="1"/>
  <c r="AO1452" i="1"/>
  <c r="AP1452" i="1"/>
  <c r="AQ1452" i="1"/>
  <c r="AR1452" i="1"/>
  <c r="AS1452" i="1"/>
  <c r="AT1452" i="1"/>
  <c r="AU1452" i="1"/>
  <c r="AV1452" i="1"/>
  <c r="AW1452" i="1"/>
  <c r="AX1452" i="1"/>
  <c r="AY1452" i="1"/>
  <c r="AZ1452" i="1"/>
  <c r="BA1452" i="1"/>
  <c r="BB1452" i="1"/>
  <c r="BC1452" i="1"/>
  <c r="BD1452" i="1"/>
  <c r="BE1452" i="1"/>
  <c r="BF1452" i="1"/>
  <c r="H1453" i="1"/>
  <c r="I1453" i="1"/>
  <c r="J1453" i="1"/>
  <c r="K1453" i="1"/>
  <c r="L1453" i="1"/>
  <c r="M1453" i="1"/>
  <c r="N1453" i="1"/>
  <c r="O1453" i="1"/>
  <c r="P1453" i="1"/>
  <c r="Q1453" i="1"/>
  <c r="R1453" i="1"/>
  <c r="S1453" i="1"/>
  <c r="T1453" i="1"/>
  <c r="U1453" i="1"/>
  <c r="V1453" i="1"/>
  <c r="W1453" i="1"/>
  <c r="X1453" i="1"/>
  <c r="Y1453" i="1"/>
  <c r="Z1453" i="1"/>
  <c r="AA1453" i="1"/>
  <c r="AB1453" i="1"/>
  <c r="AC1453" i="1"/>
  <c r="AD1453" i="1"/>
  <c r="AE1453" i="1"/>
  <c r="AF1453" i="1"/>
  <c r="AG1453" i="1"/>
  <c r="AH1453" i="1"/>
  <c r="AI1453" i="1"/>
  <c r="AJ1453" i="1"/>
  <c r="AK1453" i="1"/>
  <c r="AL1453" i="1"/>
  <c r="AM1453" i="1"/>
  <c r="AN1453" i="1"/>
  <c r="AO1453" i="1"/>
  <c r="AP1453" i="1"/>
  <c r="AQ1453" i="1"/>
  <c r="AR1453" i="1"/>
  <c r="AS1453" i="1"/>
  <c r="AT1453" i="1"/>
  <c r="AU1453" i="1"/>
  <c r="AV1453" i="1"/>
  <c r="AW1453" i="1"/>
  <c r="AX1453" i="1"/>
  <c r="AY1453" i="1"/>
  <c r="AZ1453" i="1"/>
  <c r="BA1453" i="1"/>
  <c r="BB1453" i="1"/>
  <c r="BC1453" i="1"/>
  <c r="BD1453" i="1"/>
  <c r="BE1453" i="1"/>
  <c r="BF1453" i="1"/>
  <c r="H1454" i="1"/>
  <c r="I1454" i="1"/>
  <c r="J1454" i="1"/>
  <c r="K1454" i="1"/>
  <c r="L1454" i="1"/>
  <c r="M1454" i="1"/>
  <c r="N1454" i="1"/>
  <c r="O1454" i="1"/>
  <c r="P1454" i="1"/>
  <c r="Q1454" i="1"/>
  <c r="R1454" i="1"/>
  <c r="S1454" i="1"/>
  <c r="T1454" i="1"/>
  <c r="U1454" i="1"/>
  <c r="V1454" i="1"/>
  <c r="W1454" i="1"/>
  <c r="X1454" i="1"/>
  <c r="Y1454" i="1"/>
  <c r="Z1454" i="1"/>
  <c r="AA1454" i="1"/>
  <c r="AB1454" i="1"/>
  <c r="AC1454" i="1"/>
  <c r="AD1454" i="1"/>
  <c r="AE1454" i="1"/>
  <c r="AF1454" i="1"/>
  <c r="AG1454" i="1"/>
  <c r="AH1454" i="1"/>
  <c r="AI1454" i="1"/>
  <c r="AJ1454" i="1"/>
  <c r="AK1454" i="1"/>
  <c r="AL1454" i="1"/>
  <c r="AM1454" i="1"/>
  <c r="AN1454" i="1"/>
  <c r="AO1454" i="1"/>
  <c r="AP1454" i="1"/>
  <c r="AQ1454" i="1"/>
  <c r="AR1454" i="1"/>
  <c r="AS1454" i="1"/>
  <c r="AT1454" i="1"/>
  <c r="AU1454" i="1"/>
  <c r="AV1454" i="1"/>
  <c r="AW1454" i="1"/>
  <c r="AX1454" i="1"/>
  <c r="AY1454" i="1"/>
  <c r="AZ1454" i="1"/>
  <c r="BA1454" i="1"/>
  <c r="BB1454" i="1"/>
  <c r="BC1454" i="1"/>
  <c r="BD1454" i="1"/>
  <c r="BE1454" i="1"/>
  <c r="BF1454" i="1"/>
  <c r="H1455" i="1"/>
  <c r="I1455" i="1"/>
  <c r="J1455" i="1"/>
  <c r="K1455" i="1"/>
  <c r="L1455" i="1"/>
  <c r="M1455" i="1"/>
  <c r="N1455" i="1"/>
  <c r="O1455" i="1"/>
  <c r="P1455" i="1"/>
  <c r="Q1455" i="1"/>
  <c r="R1455" i="1"/>
  <c r="S1455" i="1"/>
  <c r="T1455" i="1"/>
  <c r="U1455" i="1"/>
  <c r="V1455" i="1"/>
  <c r="W1455" i="1"/>
  <c r="X1455" i="1"/>
  <c r="Y1455" i="1"/>
  <c r="Z1455" i="1"/>
  <c r="AA1455" i="1"/>
  <c r="AB1455" i="1"/>
  <c r="AC1455" i="1"/>
  <c r="AD1455" i="1"/>
  <c r="AE1455" i="1"/>
  <c r="AF1455" i="1"/>
  <c r="AG1455" i="1"/>
  <c r="AH1455" i="1"/>
  <c r="AI1455" i="1"/>
  <c r="AJ1455" i="1"/>
  <c r="AK1455" i="1"/>
  <c r="AL1455" i="1"/>
  <c r="AM1455" i="1"/>
  <c r="AN1455" i="1"/>
  <c r="AO1455" i="1"/>
  <c r="AP1455" i="1"/>
  <c r="AQ1455" i="1"/>
  <c r="AR1455" i="1"/>
  <c r="AS1455" i="1"/>
  <c r="AT1455" i="1"/>
  <c r="AU1455" i="1"/>
  <c r="AV1455" i="1"/>
  <c r="AW1455" i="1"/>
  <c r="AX1455" i="1"/>
  <c r="AY1455" i="1"/>
  <c r="AZ1455" i="1"/>
  <c r="BA1455" i="1"/>
  <c r="BB1455" i="1"/>
  <c r="BC1455" i="1"/>
  <c r="BD1455" i="1"/>
  <c r="BE1455" i="1"/>
  <c r="BF1455" i="1"/>
  <c r="H1456" i="1"/>
  <c r="I1456" i="1"/>
  <c r="J1456" i="1"/>
  <c r="K1456" i="1"/>
  <c r="L1456" i="1"/>
  <c r="M1456" i="1"/>
  <c r="N1456" i="1"/>
  <c r="O1456" i="1"/>
  <c r="P1456" i="1"/>
  <c r="Q1456" i="1"/>
  <c r="R1456" i="1"/>
  <c r="S1456" i="1"/>
  <c r="T1456" i="1"/>
  <c r="U1456" i="1"/>
  <c r="V1456" i="1"/>
  <c r="W1456" i="1"/>
  <c r="X1456" i="1"/>
  <c r="Y1456" i="1"/>
  <c r="Z1456" i="1"/>
  <c r="AA1456" i="1"/>
  <c r="AB1456" i="1"/>
  <c r="AC1456" i="1"/>
  <c r="AD1456" i="1"/>
  <c r="AE1456" i="1"/>
  <c r="AF1456" i="1"/>
  <c r="AG1456" i="1"/>
  <c r="AH1456" i="1"/>
  <c r="AI1456" i="1"/>
  <c r="AJ1456" i="1"/>
  <c r="AK1456" i="1"/>
  <c r="AL1456" i="1"/>
  <c r="AM1456" i="1"/>
  <c r="AN1456" i="1"/>
  <c r="AO1456" i="1"/>
  <c r="AP1456" i="1"/>
  <c r="AQ1456" i="1"/>
  <c r="AR1456" i="1"/>
  <c r="AS1456" i="1"/>
  <c r="AT1456" i="1"/>
  <c r="AU1456" i="1"/>
  <c r="AV1456" i="1"/>
  <c r="AW1456" i="1"/>
  <c r="AX1456" i="1"/>
  <c r="AY1456" i="1"/>
  <c r="AZ1456" i="1"/>
  <c r="BA1456" i="1"/>
  <c r="BB1456" i="1"/>
  <c r="BC1456" i="1"/>
  <c r="BD1456" i="1"/>
  <c r="BE1456" i="1"/>
  <c r="BF1456" i="1"/>
  <c r="H1457" i="1"/>
  <c r="I1457" i="1"/>
  <c r="J1457" i="1"/>
  <c r="K1457" i="1"/>
  <c r="L1457" i="1"/>
  <c r="M1457" i="1"/>
  <c r="N1457" i="1"/>
  <c r="O1457" i="1"/>
  <c r="P1457" i="1"/>
  <c r="Q1457" i="1"/>
  <c r="R1457" i="1"/>
  <c r="S1457" i="1"/>
  <c r="T1457" i="1"/>
  <c r="U1457" i="1"/>
  <c r="V1457" i="1"/>
  <c r="W1457" i="1"/>
  <c r="X1457" i="1"/>
  <c r="Y1457" i="1"/>
  <c r="Z1457" i="1"/>
  <c r="AA1457" i="1"/>
  <c r="AB1457" i="1"/>
  <c r="AC1457" i="1"/>
  <c r="AD1457" i="1"/>
  <c r="AE1457" i="1"/>
  <c r="AF1457" i="1"/>
  <c r="AG1457" i="1"/>
  <c r="AH1457" i="1"/>
  <c r="AI1457" i="1"/>
  <c r="AJ1457" i="1"/>
  <c r="AK1457" i="1"/>
  <c r="AL1457" i="1"/>
  <c r="AM1457" i="1"/>
  <c r="AN1457" i="1"/>
  <c r="AO1457" i="1"/>
  <c r="AP1457" i="1"/>
  <c r="AQ1457" i="1"/>
  <c r="AR1457" i="1"/>
  <c r="AS1457" i="1"/>
  <c r="AT1457" i="1"/>
  <c r="AU1457" i="1"/>
  <c r="AV1457" i="1"/>
  <c r="AW1457" i="1"/>
  <c r="AX1457" i="1"/>
  <c r="AY1457" i="1"/>
  <c r="AZ1457" i="1"/>
  <c r="BA1457" i="1"/>
  <c r="BB1457" i="1"/>
  <c r="BC1457" i="1"/>
  <c r="BD1457" i="1"/>
  <c r="BE1457" i="1"/>
  <c r="BF1457" i="1"/>
  <c r="H1458" i="1"/>
  <c r="I1458" i="1"/>
  <c r="J1458" i="1"/>
  <c r="K1458" i="1"/>
  <c r="L1458" i="1"/>
  <c r="M1458" i="1"/>
  <c r="N1458" i="1"/>
  <c r="O1458" i="1"/>
  <c r="P1458" i="1"/>
  <c r="Q1458" i="1"/>
  <c r="R1458" i="1"/>
  <c r="S1458" i="1"/>
  <c r="T1458" i="1"/>
  <c r="U1458" i="1"/>
  <c r="V1458" i="1"/>
  <c r="W1458" i="1"/>
  <c r="X1458" i="1"/>
  <c r="Y1458" i="1"/>
  <c r="Z1458" i="1"/>
  <c r="AA1458" i="1"/>
  <c r="AB1458" i="1"/>
  <c r="AC1458" i="1"/>
  <c r="AD1458" i="1"/>
  <c r="AE1458" i="1"/>
  <c r="AF1458" i="1"/>
  <c r="AG1458" i="1"/>
  <c r="AH1458" i="1"/>
  <c r="AI1458" i="1"/>
  <c r="AJ1458" i="1"/>
  <c r="AK1458" i="1"/>
  <c r="AL1458" i="1"/>
  <c r="AM1458" i="1"/>
  <c r="AN1458" i="1"/>
  <c r="AO1458" i="1"/>
  <c r="AP1458" i="1"/>
  <c r="AQ1458" i="1"/>
  <c r="AR1458" i="1"/>
  <c r="AS1458" i="1"/>
  <c r="AT1458" i="1"/>
  <c r="AU1458" i="1"/>
  <c r="AV1458" i="1"/>
  <c r="AW1458" i="1"/>
  <c r="AX1458" i="1"/>
  <c r="AY1458" i="1"/>
  <c r="AZ1458" i="1"/>
  <c r="BA1458" i="1"/>
  <c r="BB1458" i="1"/>
  <c r="BC1458" i="1"/>
  <c r="BD1458" i="1"/>
  <c r="BE1458" i="1"/>
  <c r="BF1458" i="1"/>
  <c r="H1459" i="1"/>
  <c r="I1459" i="1"/>
  <c r="J1459" i="1"/>
  <c r="K1459" i="1"/>
  <c r="L1459" i="1"/>
  <c r="M1459" i="1"/>
  <c r="N1459" i="1"/>
  <c r="O1459" i="1"/>
  <c r="P1459" i="1"/>
  <c r="Q1459" i="1"/>
  <c r="R1459" i="1"/>
  <c r="S1459" i="1"/>
  <c r="T1459" i="1"/>
  <c r="U1459" i="1"/>
  <c r="V1459" i="1"/>
  <c r="W1459" i="1"/>
  <c r="X1459" i="1"/>
  <c r="Y1459" i="1"/>
  <c r="Z1459" i="1"/>
  <c r="AA1459" i="1"/>
  <c r="AB1459" i="1"/>
  <c r="AC1459" i="1"/>
  <c r="AD1459" i="1"/>
  <c r="AE1459" i="1"/>
  <c r="AF1459" i="1"/>
  <c r="AG1459" i="1"/>
  <c r="AH1459" i="1"/>
  <c r="AI1459" i="1"/>
  <c r="AJ1459" i="1"/>
  <c r="AK1459" i="1"/>
  <c r="AL1459" i="1"/>
  <c r="AM1459" i="1"/>
  <c r="AN1459" i="1"/>
  <c r="AO1459" i="1"/>
  <c r="AP1459" i="1"/>
  <c r="AQ1459" i="1"/>
  <c r="AR1459" i="1"/>
  <c r="AS1459" i="1"/>
  <c r="AT1459" i="1"/>
  <c r="AU1459" i="1"/>
  <c r="AV1459" i="1"/>
  <c r="AW1459" i="1"/>
  <c r="AX1459" i="1"/>
  <c r="AY1459" i="1"/>
  <c r="AZ1459" i="1"/>
  <c r="BA1459" i="1"/>
  <c r="BB1459" i="1"/>
  <c r="BC1459" i="1"/>
  <c r="BD1459" i="1"/>
  <c r="BE1459" i="1"/>
  <c r="BF1459" i="1"/>
  <c r="H1460" i="1"/>
  <c r="I1460" i="1"/>
  <c r="J1460" i="1"/>
  <c r="K1460" i="1"/>
  <c r="L1460" i="1"/>
  <c r="M1460" i="1"/>
  <c r="N1460" i="1"/>
  <c r="O1460" i="1"/>
  <c r="P1460" i="1"/>
  <c r="Q1460" i="1"/>
  <c r="R1460" i="1"/>
  <c r="S1460" i="1"/>
  <c r="T1460" i="1"/>
  <c r="U1460" i="1"/>
  <c r="V1460" i="1"/>
  <c r="W1460" i="1"/>
  <c r="X1460" i="1"/>
  <c r="Y1460" i="1"/>
  <c r="Z1460" i="1"/>
  <c r="AA1460" i="1"/>
  <c r="AB1460" i="1"/>
  <c r="AC1460" i="1"/>
  <c r="AD1460" i="1"/>
  <c r="AE1460" i="1"/>
  <c r="AF1460" i="1"/>
  <c r="AG1460" i="1"/>
  <c r="AH1460" i="1"/>
  <c r="AI1460" i="1"/>
  <c r="AJ1460" i="1"/>
  <c r="AK1460" i="1"/>
  <c r="AL1460" i="1"/>
  <c r="AM1460" i="1"/>
  <c r="AN1460" i="1"/>
  <c r="AO1460" i="1"/>
  <c r="AP1460" i="1"/>
  <c r="AQ1460" i="1"/>
  <c r="AR1460" i="1"/>
  <c r="AS1460" i="1"/>
  <c r="AT1460" i="1"/>
  <c r="AU1460" i="1"/>
  <c r="AV1460" i="1"/>
  <c r="AW1460" i="1"/>
  <c r="AX1460" i="1"/>
  <c r="AY1460" i="1"/>
  <c r="AZ1460" i="1"/>
  <c r="BA1460" i="1"/>
  <c r="BB1460" i="1"/>
  <c r="BC1460" i="1"/>
  <c r="BD1460" i="1"/>
  <c r="BE1460" i="1"/>
  <c r="BF1460" i="1"/>
  <c r="H1461" i="1"/>
  <c r="I1461" i="1"/>
  <c r="J1461" i="1"/>
  <c r="K1461" i="1"/>
  <c r="L1461" i="1"/>
  <c r="M1461" i="1"/>
  <c r="N1461" i="1"/>
  <c r="O1461" i="1"/>
  <c r="P1461" i="1"/>
  <c r="Q1461" i="1"/>
  <c r="R1461" i="1"/>
  <c r="S1461" i="1"/>
  <c r="T1461" i="1"/>
  <c r="U1461" i="1"/>
  <c r="V1461" i="1"/>
  <c r="W1461" i="1"/>
  <c r="X1461" i="1"/>
  <c r="Y1461" i="1"/>
  <c r="Z1461" i="1"/>
  <c r="AA1461" i="1"/>
  <c r="AB1461" i="1"/>
  <c r="AC1461" i="1"/>
  <c r="AD1461" i="1"/>
  <c r="AE1461" i="1"/>
  <c r="AF1461" i="1"/>
  <c r="AG1461" i="1"/>
  <c r="AH1461" i="1"/>
  <c r="AI1461" i="1"/>
  <c r="AJ1461" i="1"/>
  <c r="AK1461" i="1"/>
  <c r="AL1461" i="1"/>
  <c r="AM1461" i="1"/>
  <c r="AN1461" i="1"/>
  <c r="AO1461" i="1"/>
  <c r="AP1461" i="1"/>
  <c r="AQ1461" i="1"/>
  <c r="AR1461" i="1"/>
  <c r="AS1461" i="1"/>
  <c r="AT1461" i="1"/>
  <c r="AU1461" i="1"/>
  <c r="AV1461" i="1"/>
  <c r="AW1461" i="1"/>
  <c r="AX1461" i="1"/>
  <c r="AY1461" i="1"/>
  <c r="AZ1461" i="1"/>
  <c r="BA1461" i="1"/>
  <c r="BB1461" i="1"/>
  <c r="BC1461" i="1"/>
  <c r="BD1461" i="1"/>
  <c r="BE1461" i="1"/>
  <c r="BF1461" i="1"/>
  <c r="H1462" i="1"/>
  <c r="I1462" i="1"/>
  <c r="J1462" i="1"/>
  <c r="K1462" i="1"/>
  <c r="L1462" i="1"/>
  <c r="M1462" i="1"/>
  <c r="N1462" i="1"/>
  <c r="O1462" i="1"/>
  <c r="P1462" i="1"/>
  <c r="Q1462" i="1"/>
  <c r="R1462" i="1"/>
  <c r="S1462" i="1"/>
  <c r="T1462" i="1"/>
  <c r="U1462" i="1"/>
  <c r="V1462" i="1"/>
  <c r="W1462" i="1"/>
  <c r="X1462" i="1"/>
  <c r="Y1462" i="1"/>
  <c r="Z1462" i="1"/>
  <c r="AA1462" i="1"/>
  <c r="AB1462" i="1"/>
  <c r="AC1462" i="1"/>
  <c r="AD1462" i="1"/>
  <c r="AE1462" i="1"/>
  <c r="AF1462" i="1"/>
  <c r="AG1462" i="1"/>
  <c r="AH1462" i="1"/>
  <c r="AI1462" i="1"/>
  <c r="AJ1462" i="1"/>
  <c r="AK1462" i="1"/>
  <c r="AL1462" i="1"/>
  <c r="AM1462" i="1"/>
  <c r="AN1462" i="1"/>
  <c r="AO1462" i="1"/>
  <c r="AP1462" i="1"/>
  <c r="AQ1462" i="1"/>
  <c r="AR1462" i="1"/>
  <c r="AS1462" i="1"/>
  <c r="AT1462" i="1"/>
  <c r="AU1462" i="1"/>
  <c r="AV1462" i="1"/>
  <c r="AW1462" i="1"/>
  <c r="AX1462" i="1"/>
  <c r="AY1462" i="1"/>
  <c r="AZ1462" i="1"/>
  <c r="BA1462" i="1"/>
  <c r="BB1462" i="1"/>
  <c r="BC1462" i="1"/>
  <c r="BD1462" i="1"/>
  <c r="BE1462" i="1"/>
  <c r="BF1462" i="1"/>
  <c r="H1463" i="1"/>
  <c r="I1463" i="1"/>
  <c r="J1463" i="1"/>
  <c r="K1463" i="1"/>
  <c r="L1463" i="1"/>
  <c r="M1463" i="1"/>
  <c r="N1463" i="1"/>
  <c r="O1463" i="1"/>
  <c r="P1463" i="1"/>
  <c r="Q1463" i="1"/>
  <c r="R1463" i="1"/>
  <c r="S1463" i="1"/>
  <c r="T1463" i="1"/>
  <c r="U1463" i="1"/>
  <c r="V1463" i="1"/>
  <c r="W1463" i="1"/>
  <c r="X1463" i="1"/>
  <c r="Y1463" i="1"/>
  <c r="Z1463" i="1"/>
  <c r="AA1463" i="1"/>
  <c r="AB1463" i="1"/>
  <c r="AC1463" i="1"/>
  <c r="AD1463" i="1"/>
  <c r="AE1463" i="1"/>
  <c r="AF1463" i="1"/>
  <c r="AG1463" i="1"/>
  <c r="AH1463" i="1"/>
  <c r="AI1463" i="1"/>
  <c r="AJ1463" i="1"/>
  <c r="AK1463" i="1"/>
  <c r="AL1463" i="1"/>
  <c r="AM1463" i="1"/>
  <c r="AN1463" i="1"/>
  <c r="AO1463" i="1"/>
  <c r="AP1463" i="1"/>
  <c r="AQ1463" i="1"/>
  <c r="AR1463" i="1"/>
  <c r="AS1463" i="1"/>
  <c r="AT1463" i="1"/>
  <c r="AU1463" i="1"/>
  <c r="AV1463" i="1"/>
  <c r="AW1463" i="1"/>
  <c r="AX1463" i="1"/>
  <c r="AY1463" i="1"/>
  <c r="AZ1463" i="1"/>
  <c r="BA1463" i="1"/>
  <c r="BB1463" i="1"/>
  <c r="BC1463" i="1"/>
  <c r="BD1463" i="1"/>
  <c r="BE1463" i="1"/>
  <c r="BF1463" i="1"/>
  <c r="H1464" i="1"/>
  <c r="I1464" i="1"/>
  <c r="J1464" i="1"/>
  <c r="K1464" i="1"/>
  <c r="L1464" i="1"/>
  <c r="M1464" i="1"/>
  <c r="N1464" i="1"/>
  <c r="O1464" i="1"/>
  <c r="P1464" i="1"/>
  <c r="Q1464" i="1"/>
  <c r="R1464" i="1"/>
  <c r="S1464" i="1"/>
  <c r="T1464" i="1"/>
  <c r="U1464" i="1"/>
  <c r="V1464" i="1"/>
  <c r="W1464" i="1"/>
  <c r="X1464" i="1"/>
  <c r="Y1464" i="1"/>
  <c r="Z1464" i="1"/>
  <c r="AA1464" i="1"/>
  <c r="AB1464" i="1"/>
  <c r="AC1464" i="1"/>
  <c r="AD1464" i="1"/>
  <c r="AE1464" i="1"/>
  <c r="AF1464" i="1"/>
  <c r="AG1464" i="1"/>
  <c r="AH1464" i="1"/>
  <c r="AI1464" i="1"/>
  <c r="AJ1464" i="1"/>
  <c r="AK1464" i="1"/>
  <c r="AL1464" i="1"/>
  <c r="AM1464" i="1"/>
  <c r="AN1464" i="1"/>
  <c r="AO1464" i="1"/>
  <c r="AP1464" i="1"/>
  <c r="AQ1464" i="1"/>
  <c r="AR1464" i="1"/>
  <c r="AS1464" i="1"/>
  <c r="AT1464" i="1"/>
  <c r="AU1464" i="1"/>
  <c r="AV1464" i="1"/>
  <c r="AW1464" i="1"/>
  <c r="AX1464" i="1"/>
  <c r="AY1464" i="1"/>
  <c r="AZ1464" i="1"/>
  <c r="BA1464" i="1"/>
  <c r="BB1464" i="1"/>
  <c r="BC1464" i="1"/>
  <c r="BD1464" i="1"/>
  <c r="BE1464" i="1"/>
  <c r="BF1464" i="1"/>
  <c r="H1465" i="1"/>
  <c r="I1465" i="1"/>
  <c r="J1465" i="1"/>
  <c r="K1465" i="1"/>
  <c r="L1465" i="1"/>
  <c r="M1465" i="1"/>
  <c r="N1465" i="1"/>
  <c r="O1465" i="1"/>
  <c r="P1465" i="1"/>
  <c r="Q1465" i="1"/>
  <c r="R1465" i="1"/>
  <c r="S1465" i="1"/>
  <c r="T1465" i="1"/>
  <c r="U1465" i="1"/>
  <c r="V1465" i="1"/>
  <c r="W1465" i="1"/>
  <c r="X1465" i="1"/>
  <c r="Y1465" i="1"/>
  <c r="Z1465" i="1"/>
  <c r="AA1465" i="1"/>
  <c r="AB1465" i="1"/>
  <c r="AC1465" i="1"/>
  <c r="AD1465" i="1"/>
  <c r="AE1465" i="1"/>
  <c r="AF1465" i="1"/>
  <c r="AG1465" i="1"/>
  <c r="AH1465" i="1"/>
  <c r="AI1465" i="1"/>
  <c r="AJ1465" i="1"/>
  <c r="AK1465" i="1"/>
  <c r="AL1465" i="1"/>
  <c r="AM1465" i="1"/>
  <c r="AN1465" i="1"/>
  <c r="AO1465" i="1"/>
  <c r="AP1465" i="1"/>
  <c r="AQ1465" i="1"/>
  <c r="AR1465" i="1"/>
  <c r="AS1465" i="1"/>
  <c r="AT1465" i="1"/>
  <c r="AU1465" i="1"/>
  <c r="AV1465" i="1"/>
  <c r="AW1465" i="1"/>
  <c r="AX1465" i="1"/>
  <c r="AY1465" i="1"/>
  <c r="AZ1465" i="1"/>
  <c r="BA1465" i="1"/>
  <c r="BB1465" i="1"/>
  <c r="BC1465" i="1"/>
  <c r="BD1465" i="1"/>
  <c r="BE1465" i="1"/>
  <c r="BF1465" i="1"/>
  <c r="H1466" i="1"/>
  <c r="I1466" i="1"/>
  <c r="J1466" i="1"/>
  <c r="K1466" i="1"/>
  <c r="L1466" i="1"/>
  <c r="M1466" i="1"/>
  <c r="N1466" i="1"/>
  <c r="O1466" i="1"/>
  <c r="P1466" i="1"/>
  <c r="Q1466" i="1"/>
  <c r="R1466" i="1"/>
  <c r="S1466" i="1"/>
  <c r="T1466" i="1"/>
  <c r="U1466" i="1"/>
  <c r="V1466" i="1"/>
  <c r="W1466" i="1"/>
  <c r="X1466" i="1"/>
  <c r="Y1466" i="1"/>
  <c r="Z1466" i="1"/>
  <c r="AA1466" i="1"/>
  <c r="AB1466" i="1"/>
  <c r="AC1466" i="1"/>
  <c r="AD1466" i="1"/>
  <c r="AE1466" i="1"/>
  <c r="AF1466" i="1"/>
  <c r="AG1466" i="1"/>
  <c r="AH1466" i="1"/>
  <c r="AI1466" i="1"/>
  <c r="AJ1466" i="1"/>
  <c r="AK1466" i="1"/>
  <c r="AL1466" i="1"/>
  <c r="AM1466" i="1"/>
  <c r="AN1466" i="1"/>
  <c r="AO1466" i="1"/>
  <c r="AP1466" i="1"/>
  <c r="AQ1466" i="1"/>
  <c r="AR1466" i="1"/>
  <c r="AS1466" i="1"/>
  <c r="AT1466" i="1"/>
  <c r="AU1466" i="1"/>
  <c r="AV1466" i="1"/>
  <c r="AW1466" i="1"/>
  <c r="AX1466" i="1"/>
  <c r="AY1466" i="1"/>
  <c r="AZ1466" i="1"/>
  <c r="BA1466" i="1"/>
  <c r="BB1466" i="1"/>
  <c r="BC1466" i="1"/>
  <c r="BD1466" i="1"/>
  <c r="BE1466" i="1"/>
  <c r="BF1466" i="1"/>
  <c r="H1467" i="1"/>
  <c r="I1467" i="1"/>
  <c r="J1467" i="1"/>
  <c r="K1467" i="1"/>
  <c r="L1467" i="1"/>
  <c r="M1467" i="1"/>
  <c r="N1467" i="1"/>
  <c r="O1467" i="1"/>
  <c r="P1467" i="1"/>
  <c r="Q1467" i="1"/>
  <c r="R1467" i="1"/>
  <c r="S1467" i="1"/>
  <c r="T1467" i="1"/>
  <c r="U1467" i="1"/>
  <c r="V1467" i="1"/>
  <c r="W1467" i="1"/>
  <c r="X1467" i="1"/>
  <c r="Y1467" i="1"/>
  <c r="Z1467" i="1"/>
  <c r="AA1467" i="1"/>
  <c r="AB1467" i="1"/>
  <c r="AC1467" i="1"/>
  <c r="AD1467" i="1"/>
  <c r="AE1467" i="1"/>
  <c r="AF1467" i="1"/>
  <c r="AG1467" i="1"/>
  <c r="AH1467" i="1"/>
  <c r="AI1467" i="1"/>
  <c r="AJ1467" i="1"/>
  <c r="AK1467" i="1"/>
  <c r="AL1467" i="1"/>
  <c r="AM1467" i="1"/>
  <c r="AN1467" i="1"/>
  <c r="AO1467" i="1"/>
  <c r="AP1467" i="1"/>
  <c r="AQ1467" i="1"/>
  <c r="AR1467" i="1"/>
  <c r="AS1467" i="1"/>
  <c r="AT1467" i="1"/>
  <c r="AU1467" i="1"/>
  <c r="AV1467" i="1"/>
  <c r="AW1467" i="1"/>
  <c r="AX1467" i="1"/>
  <c r="AY1467" i="1"/>
  <c r="AZ1467" i="1"/>
  <c r="BA1467" i="1"/>
  <c r="BB1467" i="1"/>
  <c r="BC1467" i="1"/>
  <c r="BD1467" i="1"/>
  <c r="BE1467" i="1"/>
  <c r="BF1467" i="1"/>
  <c r="H1468" i="1"/>
  <c r="I1468" i="1"/>
  <c r="J1468" i="1"/>
  <c r="K1468" i="1"/>
  <c r="L1468" i="1"/>
  <c r="M1468" i="1"/>
  <c r="N1468" i="1"/>
  <c r="O1468" i="1"/>
  <c r="P1468" i="1"/>
  <c r="Q1468" i="1"/>
  <c r="R1468" i="1"/>
  <c r="S1468" i="1"/>
  <c r="T1468" i="1"/>
  <c r="U1468" i="1"/>
  <c r="V1468" i="1"/>
  <c r="W1468" i="1"/>
  <c r="X1468" i="1"/>
  <c r="Y1468" i="1"/>
  <c r="Z1468" i="1"/>
  <c r="AA1468" i="1"/>
  <c r="AB1468" i="1"/>
  <c r="AC1468" i="1"/>
  <c r="AD1468" i="1"/>
  <c r="AE1468" i="1"/>
  <c r="AF1468" i="1"/>
  <c r="AG1468" i="1"/>
  <c r="AH1468" i="1"/>
  <c r="AI1468" i="1"/>
  <c r="AJ1468" i="1"/>
  <c r="AK1468" i="1"/>
  <c r="AL1468" i="1"/>
  <c r="AM1468" i="1"/>
  <c r="AN1468" i="1"/>
  <c r="AO1468" i="1"/>
  <c r="AP1468" i="1"/>
  <c r="AQ1468" i="1"/>
  <c r="AR1468" i="1"/>
  <c r="AS1468" i="1"/>
  <c r="AT1468" i="1"/>
  <c r="AU1468" i="1"/>
  <c r="AV1468" i="1"/>
  <c r="AW1468" i="1"/>
  <c r="AX1468" i="1"/>
  <c r="AY1468" i="1"/>
  <c r="AZ1468" i="1"/>
  <c r="BA1468" i="1"/>
  <c r="BB1468" i="1"/>
  <c r="BC1468" i="1"/>
  <c r="BD1468" i="1"/>
  <c r="BE1468" i="1"/>
  <c r="BF1468" i="1"/>
  <c r="H1469" i="1"/>
  <c r="I1469" i="1"/>
  <c r="J1469" i="1"/>
  <c r="K1469" i="1"/>
  <c r="L1469" i="1"/>
  <c r="M1469" i="1"/>
  <c r="N1469" i="1"/>
  <c r="O1469" i="1"/>
  <c r="P1469" i="1"/>
  <c r="Q1469" i="1"/>
  <c r="R1469" i="1"/>
  <c r="S1469" i="1"/>
  <c r="T1469" i="1"/>
  <c r="U1469" i="1"/>
  <c r="V1469" i="1"/>
  <c r="W1469" i="1"/>
  <c r="X1469" i="1"/>
  <c r="Y1469" i="1"/>
  <c r="Z1469" i="1"/>
  <c r="AA1469" i="1"/>
  <c r="AB1469" i="1"/>
  <c r="AC1469" i="1"/>
  <c r="AD1469" i="1"/>
  <c r="AE1469" i="1"/>
  <c r="AF1469" i="1"/>
  <c r="AG1469" i="1"/>
  <c r="AH1469" i="1"/>
  <c r="AI1469" i="1"/>
  <c r="AJ1469" i="1"/>
  <c r="AK1469" i="1"/>
  <c r="AL1469" i="1"/>
  <c r="AM1469" i="1"/>
  <c r="AN1469" i="1"/>
  <c r="AO1469" i="1"/>
  <c r="AP1469" i="1"/>
  <c r="AQ1469" i="1"/>
  <c r="AR1469" i="1"/>
  <c r="AS1469" i="1"/>
  <c r="AT1469" i="1"/>
  <c r="AU1469" i="1"/>
  <c r="AV1469" i="1"/>
  <c r="AW1469" i="1"/>
  <c r="AX1469" i="1"/>
  <c r="AY1469" i="1"/>
  <c r="AZ1469" i="1"/>
  <c r="BA1469" i="1"/>
  <c r="BB1469" i="1"/>
  <c r="BC1469" i="1"/>
  <c r="BD1469" i="1"/>
  <c r="BE1469" i="1"/>
  <c r="BF1469" i="1"/>
  <c r="H1470" i="1"/>
  <c r="I1470" i="1"/>
  <c r="J1470" i="1"/>
  <c r="K1470" i="1"/>
  <c r="L1470" i="1"/>
  <c r="M1470" i="1"/>
  <c r="N1470" i="1"/>
  <c r="O1470" i="1"/>
  <c r="P1470" i="1"/>
  <c r="Q1470" i="1"/>
  <c r="R1470" i="1"/>
  <c r="S1470" i="1"/>
  <c r="T1470" i="1"/>
  <c r="U1470" i="1"/>
  <c r="V1470" i="1"/>
  <c r="W1470" i="1"/>
  <c r="X1470" i="1"/>
  <c r="Y1470" i="1"/>
  <c r="Z1470" i="1"/>
  <c r="AA1470" i="1"/>
  <c r="AB1470" i="1"/>
  <c r="AC1470" i="1"/>
  <c r="AD1470" i="1"/>
  <c r="AE1470" i="1"/>
  <c r="AF1470" i="1"/>
  <c r="AG1470" i="1"/>
  <c r="AH1470" i="1"/>
  <c r="AI1470" i="1"/>
  <c r="AJ1470" i="1"/>
  <c r="AK1470" i="1"/>
  <c r="AL1470" i="1"/>
  <c r="AM1470" i="1"/>
  <c r="AN1470" i="1"/>
  <c r="AO1470" i="1"/>
  <c r="AP1470" i="1"/>
  <c r="AQ1470" i="1"/>
  <c r="AR1470" i="1"/>
  <c r="AS1470" i="1"/>
  <c r="AT1470" i="1"/>
  <c r="AU1470" i="1"/>
  <c r="AV1470" i="1"/>
  <c r="AW1470" i="1"/>
  <c r="AX1470" i="1"/>
  <c r="AY1470" i="1"/>
  <c r="AZ1470" i="1"/>
  <c r="BA1470" i="1"/>
  <c r="BB1470" i="1"/>
  <c r="BC1470" i="1"/>
  <c r="BD1470" i="1"/>
  <c r="BE1470" i="1"/>
  <c r="BF1470" i="1"/>
  <c r="H1471" i="1"/>
  <c r="I1471" i="1"/>
  <c r="J1471" i="1"/>
  <c r="K1471" i="1"/>
  <c r="L1471" i="1"/>
  <c r="M1471" i="1"/>
  <c r="N1471" i="1"/>
  <c r="O1471" i="1"/>
  <c r="P1471" i="1"/>
  <c r="Q1471" i="1"/>
  <c r="R1471" i="1"/>
  <c r="S1471" i="1"/>
  <c r="T1471" i="1"/>
  <c r="U1471" i="1"/>
  <c r="V1471" i="1"/>
  <c r="W1471" i="1"/>
  <c r="X1471" i="1"/>
  <c r="Y1471" i="1"/>
  <c r="Z1471" i="1"/>
  <c r="AA1471" i="1"/>
  <c r="AB1471" i="1"/>
  <c r="AC1471" i="1"/>
  <c r="AD1471" i="1"/>
  <c r="AE1471" i="1"/>
  <c r="AF1471" i="1"/>
  <c r="AG1471" i="1"/>
  <c r="AH1471" i="1"/>
  <c r="AI1471" i="1"/>
  <c r="AJ1471" i="1"/>
  <c r="AK1471" i="1"/>
  <c r="AL1471" i="1"/>
  <c r="AM1471" i="1"/>
  <c r="AN1471" i="1"/>
  <c r="AO1471" i="1"/>
  <c r="AP1471" i="1"/>
  <c r="AQ1471" i="1"/>
  <c r="AR1471" i="1"/>
  <c r="AS1471" i="1"/>
  <c r="AT1471" i="1"/>
  <c r="AU1471" i="1"/>
  <c r="AV1471" i="1"/>
  <c r="AW1471" i="1"/>
  <c r="AX1471" i="1"/>
  <c r="AY1471" i="1"/>
  <c r="AZ1471" i="1"/>
  <c r="BA1471" i="1"/>
  <c r="BB1471" i="1"/>
  <c r="BC1471" i="1"/>
  <c r="BD1471" i="1"/>
  <c r="BE1471" i="1"/>
  <c r="BF1471" i="1"/>
  <c r="H1472" i="1"/>
  <c r="I1472" i="1"/>
  <c r="J1472" i="1"/>
  <c r="K1472" i="1"/>
  <c r="L1472" i="1"/>
  <c r="M1472" i="1"/>
  <c r="N1472" i="1"/>
  <c r="O1472" i="1"/>
  <c r="P1472" i="1"/>
  <c r="Q1472" i="1"/>
  <c r="R1472" i="1"/>
  <c r="S1472" i="1"/>
  <c r="T1472" i="1"/>
  <c r="U1472" i="1"/>
  <c r="V1472" i="1"/>
  <c r="W1472" i="1"/>
  <c r="X1472" i="1"/>
  <c r="Y1472" i="1"/>
  <c r="Z1472" i="1"/>
  <c r="AA1472" i="1"/>
  <c r="AB1472" i="1"/>
  <c r="AC1472" i="1"/>
  <c r="AD1472" i="1"/>
  <c r="AE1472" i="1"/>
  <c r="AF1472" i="1"/>
  <c r="AG1472" i="1"/>
  <c r="AH1472" i="1"/>
  <c r="AI1472" i="1"/>
  <c r="AJ1472" i="1"/>
  <c r="AK1472" i="1"/>
  <c r="AL1472" i="1"/>
  <c r="AM1472" i="1"/>
  <c r="AN1472" i="1"/>
  <c r="AO1472" i="1"/>
  <c r="AP1472" i="1"/>
  <c r="AQ1472" i="1"/>
  <c r="AR1472" i="1"/>
  <c r="AS1472" i="1"/>
  <c r="AT1472" i="1"/>
  <c r="AU1472" i="1"/>
  <c r="AV1472" i="1"/>
  <c r="AW1472" i="1"/>
  <c r="AX1472" i="1"/>
  <c r="AY1472" i="1"/>
  <c r="AZ1472" i="1"/>
  <c r="BA1472" i="1"/>
  <c r="BB1472" i="1"/>
  <c r="BC1472" i="1"/>
  <c r="BD1472" i="1"/>
  <c r="BE1472" i="1"/>
  <c r="BF1472" i="1"/>
  <c r="H1473" i="1"/>
  <c r="I1473" i="1"/>
  <c r="J1473" i="1"/>
  <c r="K1473" i="1"/>
  <c r="L1473" i="1"/>
  <c r="M1473" i="1"/>
  <c r="N1473" i="1"/>
  <c r="O1473" i="1"/>
  <c r="P1473" i="1"/>
  <c r="Q1473" i="1"/>
  <c r="R1473" i="1"/>
  <c r="S1473" i="1"/>
  <c r="T1473" i="1"/>
  <c r="U1473" i="1"/>
  <c r="V1473" i="1"/>
  <c r="W1473" i="1"/>
  <c r="X1473" i="1"/>
  <c r="Y1473" i="1"/>
  <c r="Z1473" i="1"/>
  <c r="AA1473" i="1"/>
  <c r="AB1473" i="1"/>
  <c r="AC1473" i="1"/>
  <c r="AD1473" i="1"/>
  <c r="AE1473" i="1"/>
  <c r="AF1473" i="1"/>
  <c r="AG1473" i="1"/>
  <c r="AH1473" i="1"/>
  <c r="AI1473" i="1"/>
  <c r="AJ1473" i="1"/>
  <c r="AK1473" i="1"/>
  <c r="AL1473" i="1"/>
  <c r="AM1473" i="1"/>
  <c r="AN1473" i="1"/>
  <c r="AO1473" i="1"/>
  <c r="AP1473" i="1"/>
  <c r="AQ1473" i="1"/>
  <c r="AR1473" i="1"/>
  <c r="AS1473" i="1"/>
  <c r="AT1473" i="1"/>
  <c r="AU1473" i="1"/>
  <c r="AV1473" i="1"/>
  <c r="AW1473" i="1"/>
  <c r="AX1473" i="1"/>
  <c r="AY1473" i="1"/>
  <c r="AZ1473" i="1"/>
  <c r="BA1473" i="1"/>
  <c r="BB1473" i="1"/>
  <c r="BC1473" i="1"/>
  <c r="BD1473" i="1"/>
  <c r="BE1473" i="1"/>
  <c r="BF1473" i="1"/>
  <c r="H1474" i="1"/>
  <c r="I1474" i="1"/>
  <c r="J1474" i="1"/>
  <c r="K1474" i="1"/>
  <c r="L1474" i="1"/>
  <c r="M1474" i="1"/>
  <c r="N1474" i="1"/>
  <c r="O1474" i="1"/>
  <c r="P1474" i="1"/>
  <c r="Q1474" i="1"/>
  <c r="R1474" i="1"/>
  <c r="S1474" i="1"/>
  <c r="T1474" i="1"/>
  <c r="U1474" i="1"/>
  <c r="V1474" i="1"/>
  <c r="W1474" i="1"/>
  <c r="X1474" i="1"/>
  <c r="Y1474" i="1"/>
  <c r="Z1474" i="1"/>
  <c r="AA1474" i="1"/>
  <c r="AB1474" i="1"/>
  <c r="AC1474" i="1"/>
  <c r="AD1474" i="1"/>
  <c r="AE1474" i="1"/>
  <c r="AF1474" i="1"/>
  <c r="AG1474" i="1"/>
  <c r="AH1474" i="1"/>
  <c r="AI1474" i="1"/>
  <c r="AJ1474" i="1"/>
  <c r="AK1474" i="1"/>
  <c r="AL1474" i="1"/>
  <c r="AM1474" i="1"/>
  <c r="AN1474" i="1"/>
  <c r="AO1474" i="1"/>
  <c r="AP1474" i="1"/>
  <c r="AQ1474" i="1"/>
  <c r="AR1474" i="1"/>
  <c r="AS1474" i="1"/>
  <c r="AT1474" i="1"/>
  <c r="AU1474" i="1"/>
  <c r="AV1474" i="1"/>
  <c r="AW1474" i="1"/>
  <c r="AX1474" i="1"/>
  <c r="AY1474" i="1"/>
  <c r="AZ1474" i="1"/>
  <c r="BA1474" i="1"/>
  <c r="BB1474" i="1"/>
  <c r="BC1474" i="1"/>
  <c r="BD1474" i="1"/>
  <c r="BE1474" i="1"/>
  <c r="BF1474" i="1"/>
  <c r="H1475" i="1"/>
  <c r="I1475" i="1"/>
  <c r="J1475" i="1"/>
  <c r="K1475" i="1"/>
  <c r="L1475" i="1"/>
  <c r="M1475" i="1"/>
  <c r="N1475" i="1"/>
  <c r="O1475" i="1"/>
  <c r="P1475" i="1"/>
  <c r="Q1475" i="1"/>
  <c r="R1475" i="1"/>
  <c r="S1475" i="1"/>
  <c r="T1475" i="1"/>
  <c r="U1475" i="1"/>
  <c r="V1475" i="1"/>
  <c r="W1475" i="1"/>
  <c r="X1475" i="1"/>
  <c r="Y1475" i="1"/>
  <c r="Z1475" i="1"/>
  <c r="AA1475" i="1"/>
  <c r="AB1475" i="1"/>
  <c r="AC1475" i="1"/>
  <c r="AD1475" i="1"/>
  <c r="AE1475" i="1"/>
  <c r="AF1475" i="1"/>
  <c r="AG1475" i="1"/>
  <c r="AH1475" i="1"/>
  <c r="AI1475" i="1"/>
  <c r="AJ1475" i="1"/>
  <c r="AK1475" i="1"/>
  <c r="AL1475" i="1"/>
  <c r="AM1475" i="1"/>
  <c r="AN1475" i="1"/>
  <c r="AO1475" i="1"/>
  <c r="AP1475" i="1"/>
  <c r="AQ1475" i="1"/>
  <c r="AR1475" i="1"/>
  <c r="AS1475" i="1"/>
  <c r="AT1475" i="1"/>
  <c r="AU1475" i="1"/>
  <c r="AV1475" i="1"/>
  <c r="AW1475" i="1"/>
  <c r="AX1475" i="1"/>
  <c r="AY1475" i="1"/>
  <c r="AZ1475" i="1"/>
  <c r="BA1475" i="1"/>
  <c r="BB1475" i="1"/>
  <c r="BC1475" i="1"/>
  <c r="BD1475" i="1"/>
  <c r="BE1475" i="1"/>
  <c r="BF1475" i="1"/>
  <c r="H1476" i="1"/>
  <c r="I1476" i="1"/>
  <c r="J1476" i="1"/>
  <c r="K1476" i="1"/>
  <c r="L1476" i="1"/>
  <c r="M1476" i="1"/>
  <c r="N1476" i="1"/>
  <c r="O1476" i="1"/>
  <c r="P1476" i="1"/>
  <c r="Q1476" i="1"/>
  <c r="R1476" i="1"/>
  <c r="S1476" i="1"/>
  <c r="T1476" i="1"/>
  <c r="U1476" i="1"/>
  <c r="V1476" i="1"/>
  <c r="W1476" i="1"/>
  <c r="X1476" i="1"/>
  <c r="Y1476" i="1"/>
  <c r="Z1476" i="1"/>
  <c r="AA1476" i="1"/>
  <c r="AB1476" i="1"/>
  <c r="AC1476" i="1"/>
  <c r="AD1476" i="1"/>
  <c r="AE1476" i="1"/>
  <c r="AF1476" i="1"/>
  <c r="AG1476" i="1"/>
  <c r="AH1476" i="1"/>
  <c r="AI1476" i="1"/>
  <c r="AJ1476" i="1"/>
  <c r="AK1476" i="1"/>
  <c r="AL1476" i="1"/>
  <c r="AM1476" i="1"/>
  <c r="AN1476" i="1"/>
  <c r="AO1476" i="1"/>
  <c r="AP1476" i="1"/>
  <c r="AQ1476" i="1"/>
  <c r="AR1476" i="1"/>
  <c r="AS1476" i="1"/>
  <c r="AT1476" i="1"/>
  <c r="AU1476" i="1"/>
  <c r="AV1476" i="1"/>
  <c r="AW1476" i="1"/>
  <c r="AX1476" i="1"/>
  <c r="AY1476" i="1"/>
  <c r="AZ1476" i="1"/>
  <c r="BA1476" i="1"/>
  <c r="BB1476" i="1"/>
  <c r="BC1476" i="1"/>
  <c r="BD1476" i="1"/>
  <c r="BE1476" i="1"/>
  <c r="BF1476" i="1"/>
  <c r="H1477" i="1"/>
  <c r="I1477" i="1"/>
  <c r="J1477" i="1"/>
  <c r="K1477" i="1"/>
  <c r="L1477" i="1"/>
  <c r="M1477" i="1"/>
  <c r="N1477" i="1"/>
  <c r="O1477" i="1"/>
  <c r="P1477" i="1"/>
  <c r="Q1477" i="1"/>
  <c r="R1477" i="1"/>
  <c r="S1477" i="1"/>
  <c r="T1477" i="1"/>
  <c r="U1477" i="1"/>
  <c r="V1477" i="1"/>
  <c r="W1477" i="1"/>
  <c r="X1477" i="1"/>
  <c r="Y1477" i="1"/>
  <c r="Z1477" i="1"/>
  <c r="AA1477" i="1"/>
  <c r="AB1477" i="1"/>
  <c r="AC1477" i="1"/>
  <c r="AD1477" i="1"/>
  <c r="AE1477" i="1"/>
  <c r="AF1477" i="1"/>
  <c r="AG1477" i="1"/>
  <c r="AH1477" i="1"/>
  <c r="AI1477" i="1"/>
  <c r="AJ1477" i="1"/>
  <c r="AK1477" i="1"/>
  <c r="AL1477" i="1"/>
  <c r="AM1477" i="1"/>
  <c r="AN1477" i="1"/>
  <c r="AO1477" i="1"/>
  <c r="AP1477" i="1"/>
  <c r="AQ1477" i="1"/>
  <c r="AR1477" i="1"/>
  <c r="AS1477" i="1"/>
  <c r="AT1477" i="1"/>
  <c r="AU1477" i="1"/>
  <c r="AV1477" i="1"/>
  <c r="AW1477" i="1"/>
  <c r="AX1477" i="1"/>
  <c r="AY1477" i="1"/>
  <c r="AZ1477" i="1"/>
  <c r="BA1477" i="1"/>
  <c r="BB1477" i="1"/>
  <c r="BC1477" i="1"/>
  <c r="BD1477" i="1"/>
  <c r="BE1477" i="1"/>
  <c r="BF1477" i="1"/>
  <c r="H1478" i="1"/>
  <c r="I1478" i="1"/>
  <c r="J1478" i="1"/>
  <c r="K1478" i="1"/>
  <c r="L1478" i="1"/>
  <c r="M1478" i="1"/>
  <c r="N1478" i="1"/>
  <c r="O1478" i="1"/>
  <c r="P1478" i="1"/>
  <c r="Q1478" i="1"/>
  <c r="R1478" i="1"/>
  <c r="S1478" i="1"/>
  <c r="T1478" i="1"/>
  <c r="U1478" i="1"/>
  <c r="V1478" i="1"/>
  <c r="W1478" i="1"/>
  <c r="X1478" i="1"/>
  <c r="Y1478" i="1"/>
  <c r="Z1478" i="1"/>
  <c r="AA1478" i="1"/>
  <c r="AB1478" i="1"/>
  <c r="AC1478" i="1"/>
  <c r="AD1478" i="1"/>
  <c r="AE1478" i="1"/>
  <c r="AF1478" i="1"/>
  <c r="AG1478" i="1"/>
  <c r="AH1478" i="1"/>
  <c r="AI1478" i="1"/>
  <c r="AJ1478" i="1"/>
  <c r="AK1478" i="1"/>
  <c r="AL1478" i="1"/>
  <c r="AM1478" i="1"/>
  <c r="AN1478" i="1"/>
  <c r="AO1478" i="1"/>
  <c r="AP1478" i="1"/>
  <c r="AQ1478" i="1"/>
  <c r="AR1478" i="1"/>
  <c r="AS1478" i="1"/>
  <c r="AT1478" i="1"/>
  <c r="AU1478" i="1"/>
  <c r="AV1478" i="1"/>
  <c r="AW1478" i="1"/>
  <c r="AX1478" i="1"/>
  <c r="AY1478" i="1"/>
  <c r="AZ1478" i="1"/>
  <c r="BA1478" i="1"/>
  <c r="BB1478" i="1"/>
  <c r="BC1478" i="1"/>
  <c r="BD1478" i="1"/>
  <c r="BE1478" i="1"/>
  <c r="BF1478" i="1"/>
  <c r="H1479" i="1"/>
  <c r="I1479" i="1"/>
  <c r="J1479" i="1"/>
  <c r="K1479" i="1"/>
  <c r="L1479" i="1"/>
  <c r="M1479" i="1"/>
  <c r="N1479" i="1"/>
  <c r="O1479" i="1"/>
  <c r="P1479" i="1"/>
  <c r="Q1479" i="1"/>
  <c r="R1479" i="1"/>
  <c r="S1479" i="1"/>
  <c r="T1479" i="1"/>
  <c r="U1479" i="1"/>
  <c r="V1479" i="1"/>
  <c r="W1479" i="1"/>
  <c r="X1479" i="1"/>
  <c r="Y1479" i="1"/>
  <c r="Z1479" i="1"/>
  <c r="AA1479" i="1"/>
  <c r="AB1479" i="1"/>
  <c r="AC1479" i="1"/>
  <c r="AD1479" i="1"/>
  <c r="AE1479" i="1"/>
  <c r="AF1479" i="1"/>
  <c r="AG1479" i="1"/>
  <c r="AH1479" i="1"/>
  <c r="AI1479" i="1"/>
  <c r="AJ1479" i="1"/>
  <c r="AK1479" i="1"/>
  <c r="AL1479" i="1"/>
  <c r="AM1479" i="1"/>
  <c r="AN1479" i="1"/>
  <c r="AO1479" i="1"/>
  <c r="AP1479" i="1"/>
  <c r="AQ1479" i="1"/>
  <c r="AR1479" i="1"/>
  <c r="AS1479" i="1"/>
  <c r="AT1479" i="1"/>
  <c r="AU1479" i="1"/>
  <c r="AV1479" i="1"/>
  <c r="AW1479" i="1"/>
  <c r="AX1479" i="1"/>
  <c r="AY1479" i="1"/>
  <c r="AZ1479" i="1"/>
  <c r="BA1479" i="1"/>
  <c r="BB1479" i="1"/>
  <c r="BC1479" i="1"/>
  <c r="BD1479" i="1"/>
  <c r="BE1479" i="1"/>
  <c r="BF1479" i="1"/>
  <c r="H1480" i="1"/>
  <c r="I1480" i="1"/>
  <c r="J1480" i="1"/>
  <c r="K1480" i="1"/>
  <c r="L1480" i="1"/>
  <c r="M1480" i="1"/>
  <c r="N1480" i="1"/>
  <c r="O1480" i="1"/>
  <c r="P1480" i="1"/>
  <c r="Q1480" i="1"/>
  <c r="R1480" i="1"/>
  <c r="S1480" i="1"/>
  <c r="T1480" i="1"/>
  <c r="U1480" i="1"/>
  <c r="V1480" i="1"/>
  <c r="W1480" i="1"/>
  <c r="X1480" i="1"/>
  <c r="Y1480" i="1"/>
  <c r="Z1480" i="1"/>
  <c r="AA1480" i="1"/>
  <c r="AB1480" i="1"/>
  <c r="AC1480" i="1"/>
  <c r="AD1480" i="1"/>
  <c r="AE1480" i="1"/>
  <c r="AF1480" i="1"/>
  <c r="AG1480" i="1"/>
  <c r="AH1480" i="1"/>
  <c r="AI1480" i="1"/>
  <c r="AJ1480" i="1"/>
  <c r="AK1480" i="1"/>
  <c r="AL1480" i="1"/>
  <c r="AM1480" i="1"/>
  <c r="AN1480" i="1"/>
  <c r="AO1480" i="1"/>
  <c r="AP1480" i="1"/>
  <c r="AQ1480" i="1"/>
  <c r="AR1480" i="1"/>
  <c r="AS1480" i="1"/>
  <c r="AT1480" i="1"/>
  <c r="AU1480" i="1"/>
  <c r="AV1480" i="1"/>
  <c r="AW1480" i="1"/>
  <c r="AX1480" i="1"/>
  <c r="AY1480" i="1"/>
  <c r="AZ1480" i="1"/>
  <c r="BA1480" i="1"/>
  <c r="BB1480" i="1"/>
  <c r="BC1480" i="1"/>
  <c r="BD1480" i="1"/>
  <c r="BE1480" i="1"/>
  <c r="BF1480" i="1"/>
  <c r="H1481" i="1"/>
  <c r="I1481" i="1"/>
  <c r="J1481" i="1"/>
  <c r="K1481" i="1"/>
  <c r="L1481" i="1"/>
  <c r="M1481" i="1"/>
  <c r="N1481" i="1"/>
  <c r="O1481" i="1"/>
  <c r="P1481" i="1"/>
  <c r="Q1481" i="1"/>
  <c r="R1481" i="1"/>
  <c r="S1481" i="1"/>
  <c r="T1481" i="1"/>
  <c r="U1481" i="1"/>
  <c r="V1481" i="1"/>
  <c r="W1481" i="1"/>
  <c r="X1481" i="1"/>
  <c r="Y1481" i="1"/>
  <c r="Z1481" i="1"/>
  <c r="AA1481" i="1"/>
  <c r="AB1481" i="1"/>
  <c r="AC1481" i="1"/>
  <c r="AD1481" i="1"/>
  <c r="AE1481" i="1"/>
  <c r="AF1481" i="1"/>
  <c r="AG1481" i="1"/>
  <c r="AH1481" i="1"/>
  <c r="AI1481" i="1"/>
  <c r="AJ1481" i="1"/>
  <c r="AK1481" i="1"/>
  <c r="AL1481" i="1"/>
  <c r="AM1481" i="1"/>
  <c r="AN1481" i="1"/>
  <c r="AO1481" i="1"/>
  <c r="AP1481" i="1"/>
  <c r="AQ1481" i="1"/>
  <c r="AR1481" i="1"/>
  <c r="AS1481" i="1"/>
  <c r="AT1481" i="1"/>
  <c r="AU1481" i="1"/>
  <c r="AV1481" i="1"/>
  <c r="AW1481" i="1"/>
  <c r="AX1481" i="1"/>
  <c r="AY1481" i="1"/>
  <c r="AZ1481" i="1"/>
  <c r="BA1481" i="1"/>
  <c r="BB1481" i="1"/>
  <c r="BC1481" i="1"/>
  <c r="BD1481" i="1"/>
  <c r="BE1481" i="1"/>
  <c r="BF1481" i="1"/>
  <c r="H1482" i="1"/>
  <c r="I1482" i="1"/>
  <c r="J1482" i="1"/>
  <c r="K1482" i="1"/>
  <c r="L1482" i="1"/>
  <c r="M1482" i="1"/>
  <c r="N1482" i="1"/>
  <c r="O1482" i="1"/>
  <c r="P1482" i="1"/>
  <c r="Q1482" i="1"/>
  <c r="R1482" i="1"/>
  <c r="S1482" i="1"/>
  <c r="T1482" i="1"/>
  <c r="U1482" i="1"/>
  <c r="V1482" i="1"/>
  <c r="W1482" i="1"/>
  <c r="X1482" i="1"/>
  <c r="Y1482" i="1"/>
  <c r="Z1482" i="1"/>
  <c r="AA1482" i="1"/>
  <c r="AB1482" i="1"/>
  <c r="AC1482" i="1"/>
  <c r="AD1482" i="1"/>
  <c r="AE1482" i="1"/>
  <c r="AF1482" i="1"/>
  <c r="AG1482" i="1"/>
  <c r="AH1482" i="1"/>
  <c r="AI1482" i="1"/>
  <c r="AJ1482" i="1"/>
  <c r="AK1482" i="1"/>
  <c r="AL1482" i="1"/>
  <c r="AM1482" i="1"/>
  <c r="AN1482" i="1"/>
  <c r="AO1482" i="1"/>
  <c r="AP1482" i="1"/>
  <c r="AQ1482" i="1"/>
  <c r="AR1482" i="1"/>
  <c r="AS1482" i="1"/>
  <c r="AT1482" i="1"/>
  <c r="AU1482" i="1"/>
  <c r="AV1482" i="1"/>
  <c r="AW1482" i="1"/>
  <c r="AX1482" i="1"/>
  <c r="AY1482" i="1"/>
  <c r="AZ1482" i="1"/>
  <c r="BA1482" i="1"/>
  <c r="BB1482" i="1"/>
  <c r="BC1482" i="1"/>
  <c r="BD1482" i="1"/>
  <c r="BE1482" i="1"/>
  <c r="BF1482" i="1"/>
  <c r="H1483" i="1"/>
  <c r="I1483" i="1"/>
  <c r="J1483" i="1"/>
  <c r="K1483" i="1"/>
  <c r="L1483" i="1"/>
  <c r="M1483" i="1"/>
  <c r="N1483" i="1"/>
  <c r="O1483" i="1"/>
  <c r="P1483" i="1"/>
  <c r="Q1483" i="1"/>
  <c r="R1483" i="1"/>
  <c r="S1483" i="1"/>
  <c r="T1483" i="1"/>
  <c r="U1483" i="1"/>
  <c r="V1483" i="1"/>
  <c r="W1483" i="1"/>
  <c r="X1483" i="1"/>
  <c r="Y1483" i="1"/>
  <c r="Z1483" i="1"/>
  <c r="AA1483" i="1"/>
  <c r="AB1483" i="1"/>
  <c r="AC1483" i="1"/>
  <c r="AD1483" i="1"/>
  <c r="AE1483" i="1"/>
  <c r="AF1483" i="1"/>
  <c r="AG1483" i="1"/>
  <c r="AH1483" i="1"/>
  <c r="AI1483" i="1"/>
  <c r="AJ1483" i="1"/>
  <c r="AK1483" i="1"/>
  <c r="AL1483" i="1"/>
  <c r="AM1483" i="1"/>
  <c r="AN1483" i="1"/>
  <c r="AO1483" i="1"/>
  <c r="AP1483" i="1"/>
  <c r="AQ1483" i="1"/>
  <c r="AR1483" i="1"/>
  <c r="AS1483" i="1"/>
  <c r="AT1483" i="1"/>
  <c r="AU1483" i="1"/>
  <c r="AV1483" i="1"/>
  <c r="AW1483" i="1"/>
  <c r="AX1483" i="1"/>
  <c r="AY1483" i="1"/>
  <c r="AZ1483" i="1"/>
  <c r="BA1483" i="1"/>
  <c r="BB1483" i="1"/>
  <c r="BC1483" i="1"/>
  <c r="BD1483" i="1"/>
  <c r="BE1483" i="1"/>
  <c r="BF1483" i="1"/>
  <c r="H1484" i="1"/>
  <c r="I1484" i="1"/>
  <c r="J1484" i="1"/>
  <c r="K1484" i="1"/>
  <c r="L1484" i="1"/>
  <c r="M1484" i="1"/>
  <c r="N1484" i="1"/>
  <c r="O1484" i="1"/>
  <c r="P1484" i="1"/>
  <c r="Q1484" i="1"/>
  <c r="R1484" i="1"/>
  <c r="S1484" i="1"/>
  <c r="T1484" i="1"/>
  <c r="U1484" i="1"/>
  <c r="V1484" i="1"/>
  <c r="W1484" i="1"/>
  <c r="X1484" i="1"/>
  <c r="Y1484" i="1"/>
  <c r="Z1484" i="1"/>
  <c r="AA1484" i="1"/>
  <c r="AB1484" i="1"/>
  <c r="AC1484" i="1"/>
  <c r="AD1484" i="1"/>
  <c r="AE1484" i="1"/>
  <c r="AF1484" i="1"/>
  <c r="AG1484" i="1"/>
  <c r="AH1484" i="1"/>
  <c r="AI1484" i="1"/>
  <c r="AJ1484" i="1"/>
  <c r="AK1484" i="1"/>
  <c r="AL1484" i="1"/>
  <c r="AM1484" i="1"/>
  <c r="AN1484" i="1"/>
  <c r="AO1484" i="1"/>
  <c r="AP1484" i="1"/>
  <c r="AQ1484" i="1"/>
  <c r="AR1484" i="1"/>
  <c r="AS1484" i="1"/>
  <c r="AT1484" i="1"/>
  <c r="AU1484" i="1"/>
  <c r="AV1484" i="1"/>
  <c r="AW1484" i="1"/>
  <c r="AX1484" i="1"/>
  <c r="AY1484" i="1"/>
  <c r="AZ1484" i="1"/>
  <c r="BA1484" i="1"/>
  <c r="BB1484" i="1"/>
  <c r="BC1484" i="1"/>
  <c r="BD1484" i="1"/>
  <c r="BE1484" i="1"/>
  <c r="BF1484" i="1"/>
  <c r="H1485" i="1"/>
  <c r="I1485" i="1"/>
  <c r="J1485" i="1"/>
  <c r="K1485" i="1"/>
  <c r="L1485" i="1"/>
  <c r="M1485" i="1"/>
  <c r="N1485" i="1"/>
  <c r="O1485" i="1"/>
  <c r="P1485" i="1"/>
  <c r="Q1485" i="1"/>
  <c r="R1485" i="1"/>
  <c r="S1485" i="1"/>
  <c r="T1485" i="1"/>
  <c r="U1485" i="1"/>
  <c r="V1485" i="1"/>
  <c r="W1485" i="1"/>
  <c r="X1485" i="1"/>
  <c r="Y1485" i="1"/>
  <c r="Z1485" i="1"/>
  <c r="AA1485" i="1"/>
  <c r="AB1485" i="1"/>
  <c r="AC1485" i="1"/>
  <c r="AD1485" i="1"/>
  <c r="AE1485" i="1"/>
  <c r="AF1485" i="1"/>
  <c r="AG1485" i="1"/>
  <c r="AH1485" i="1"/>
  <c r="AI1485" i="1"/>
  <c r="AJ1485" i="1"/>
  <c r="AK1485" i="1"/>
  <c r="AL1485" i="1"/>
  <c r="AM1485" i="1"/>
  <c r="AN1485" i="1"/>
  <c r="AO1485" i="1"/>
  <c r="AP1485" i="1"/>
  <c r="AQ1485" i="1"/>
  <c r="AR1485" i="1"/>
  <c r="AS1485" i="1"/>
  <c r="AT1485" i="1"/>
  <c r="AU1485" i="1"/>
  <c r="AV1485" i="1"/>
  <c r="AW1485" i="1"/>
  <c r="AX1485" i="1"/>
  <c r="AY1485" i="1"/>
  <c r="AZ1485" i="1"/>
  <c r="BA1485" i="1"/>
  <c r="BB1485" i="1"/>
  <c r="BC1485" i="1"/>
  <c r="BD1485" i="1"/>
  <c r="BE1485" i="1"/>
  <c r="BF1485" i="1"/>
  <c r="H1486" i="1"/>
  <c r="I1486" i="1"/>
  <c r="J1486" i="1"/>
  <c r="K1486" i="1"/>
  <c r="L1486" i="1"/>
  <c r="M1486" i="1"/>
  <c r="N1486" i="1"/>
  <c r="O1486" i="1"/>
  <c r="P1486" i="1"/>
  <c r="Q1486" i="1"/>
  <c r="R1486" i="1"/>
  <c r="S1486" i="1"/>
  <c r="T1486" i="1"/>
  <c r="U1486" i="1"/>
  <c r="V1486" i="1"/>
  <c r="W1486" i="1"/>
  <c r="X1486" i="1"/>
  <c r="Y1486" i="1"/>
  <c r="Z1486" i="1"/>
  <c r="AA1486" i="1"/>
  <c r="AB1486" i="1"/>
  <c r="AC1486" i="1"/>
  <c r="AD1486" i="1"/>
  <c r="AE1486" i="1"/>
  <c r="AF1486" i="1"/>
  <c r="AG1486" i="1"/>
  <c r="AH1486" i="1"/>
  <c r="AI1486" i="1"/>
  <c r="AJ1486" i="1"/>
  <c r="AK1486" i="1"/>
  <c r="AL1486" i="1"/>
  <c r="AM1486" i="1"/>
  <c r="AN1486" i="1"/>
  <c r="AO1486" i="1"/>
  <c r="AP1486" i="1"/>
  <c r="AQ1486" i="1"/>
  <c r="AR1486" i="1"/>
  <c r="AS1486" i="1"/>
  <c r="AT1486" i="1"/>
  <c r="AU1486" i="1"/>
  <c r="AV1486" i="1"/>
  <c r="AW1486" i="1"/>
  <c r="AX1486" i="1"/>
  <c r="AY1486" i="1"/>
  <c r="AZ1486" i="1"/>
  <c r="BA1486" i="1"/>
  <c r="BB1486" i="1"/>
  <c r="BC1486" i="1"/>
  <c r="BD1486" i="1"/>
  <c r="BE1486" i="1"/>
  <c r="BF1486" i="1"/>
  <c r="H1487" i="1"/>
  <c r="I1487" i="1"/>
  <c r="J1487" i="1"/>
  <c r="K1487" i="1"/>
  <c r="L1487" i="1"/>
  <c r="M1487" i="1"/>
  <c r="N1487" i="1"/>
  <c r="O1487" i="1"/>
  <c r="P1487" i="1"/>
  <c r="Q1487" i="1"/>
  <c r="R1487" i="1"/>
  <c r="S1487" i="1"/>
  <c r="T1487" i="1"/>
  <c r="U1487" i="1"/>
  <c r="V1487" i="1"/>
  <c r="W1487" i="1"/>
  <c r="X1487" i="1"/>
  <c r="Y1487" i="1"/>
  <c r="Z1487" i="1"/>
  <c r="AA1487" i="1"/>
  <c r="AB1487" i="1"/>
  <c r="AC1487" i="1"/>
  <c r="AD1487" i="1"/>
  <c r="AE1487" i="1"/>
  <c r="AF1487" i="1"/>
  <c r="AG1487" i="1"/>
  <c r="AH1487" i="1"/>
  <c r="AI1487" i="1"/>
  <c r="AJ1487" i="1"/>
  <c r="AK1487" i="1"/>
  <c r="AL1487" i="1"/>
  <c r="AM1487" i="1"/>
  <c r="AN1487" i="1"/>
  <c r="AO1487" i="1"/>
  <c r="AP1487" i="1"/>
  <c r="AQ1487" i="1"/>
  <c r="AR1487" i="1"/>
  <c r="AS1487" i="1"/>
  <c r="AT1487" i="1"/>
  <c r="AU1487" i="1"/>
  <c r="AV1487" i="1"/>
  <c r="AW1487" i="1"/>
  <c r="AX1487" i="1"/>
  <c r="AY1487" i="1"/>
  <c r="AZ1487" i="1"/>
  <c r="BA1487" i="1"/>
  <c r="BB1487" i="1"/>
  <c r="BC1487" i="1"/>
  <c r="BD1487" i="1"/>
  <c r="BE1487" i="1"/>
  <c r="BF1487" i="1"/>
  <c r="H1488" i="1"/>
  <c r="I1488" i="1"/>
  <c r="J1488" i="1"/>
  <c r="K1488" i="1"/>
  <c r="L1488" i="1"/>
  <c r="M1488" i="1"/>
  <c r="N1488" i="1"/>
  <c r="O1488" i="1"/>
  <c r="P1488" i="1"/>
  <c r="Q1488" i="1"/>
  <c r="R1488" i="1"/>
  <c r="S1488" i="1"/>
  <c r="T1488" i="1"/>
  <c r="U1488" i="1"/>
  <c r="V1488" i="1"/>
  <c r="W1488" i="1"/>
  <c r="X1488" i="1"/>
  <c r="Y1488" i="1"/>
  <c r="Z1488" i="1"/>
  <c r="AA1488" i="1"/>
  <c r="AB1488" i="1"/>
  <c r="AC1488" i="1"/>
  <c r="AD1488" i="1"/>
  <c r="AE1488" i="1"/>
  <c r="AF1488" i="1"/>
  <c r="AG1488" i="1"/>
  <c r="AH1488" i="1"/>
  <c r="AI1488" i="1"/>
  <c r="AJ1488" i="1"/>
  <c r="AK1488" i="1"/>
  <c r="AL1488" i="1"/>
  <c r="AM1488" i="1"/>
  <c r="AN1488" i="1"/>
  <c r="AO1488" i="1"/>
  <c r="AP1488" i="1"/>
  <c r="AQ1488" i="1"/>
  <c r="AR1488" i="1"/>
  <c r="AS1488" i="1"/>
  <c r="AT1488" i="1"/>
  <c r="AU1488" i="1"/>
  <c r="AV1488" i="1"/>
  <c r="AW1488" i="1"/>
  <c r="AX1488" i="1"/>
  <c r="AY1488" i="1"/>
  <c r="AZ1488" i="1"/>
  <c r="BA1488" i="1"/>
  <c r="BB1488" i="1"/>
  <c r="BC1488" i="1"/>
  <c r="BD1488" i="1"/>
  <c r="BE1488" i="1"/>
  <c r="BF1488" i="1"/>
  <c r="H1489" i="1"/>
  <c r="I1489" i="1"/>
  <c r="J1489" i="1"/>
  <c r="K1489" i="1"/>
  <c r="L1489" i="1"/>
  <c r="M1489" i="1"/>
  <c r="N1489" i="1"/>
  <c r="O1489" i="1"/>
  <c r="P1489" i="1"/>
  <c r="Q1489" i="1"/>
  <c r="R1489" i="1"/>
  <c r="S1489" i="1"/>
  <c r="T1489" i="1"/>
  <c r="U1489" i="1"/>
  <c r="V1489" i="1"/>
  <c r="W1489" i="1"/>
  <c r="X1489" i="1"/>
  <c r="Y1489" i="1"/>
  <c r="Z1489" i="1"/>
  <c r="AA1489" i="1"/>
  <c r="AB1489" i="1"/>
  <c r="AC1489" i="1"/>
  <c r="AD1489" i="1"/>
  <c r="AE1489" i="1"/>
  <c r="AF1489" i="1"/>
  <c r="AG1489" i="1"/>
  <c r="AH1489" i="1"/>
  <c r="AI1489" i="1"/>
  <c r="AJ1489" i="1"/>
  <c r="AK1489" i="1"/>
  <c r="AL1489" i="1"/>
  <c r="AM1489" i="1"/>
  <c r="AN1489" i="1"/>
  <c r="AO1489" i="1"/>
  <c r="AP1489" i="1"/>
  <c r="AQ1489" i="1"/>
  <c r="AR1489" i="1"/>
  <c r="AS1489" i="1"/>
  <c r="AT1489" i="1"/>
  <c r="AU1489" i="1"/>
  <c r="AV1489" i="1"/>
  <c r="AW1489" i="1"/>
  <c r="AX1489" i="1"/>
  <c r="AY1489" i="1"/>
  <c r="AZ1489" i="1"/>
  <c r="BA1489" i="1"/>
  <c r="BB1489" i="1"/>
  <c r="BC1489" i="1"/>
  <c r="BD1489" i="1"/>
  <c r="BE1489" i="1"/>
  <c r="BF1489" i="1"/>
  <c r="H1490" i="1"/>
  <c r="I1490" i="1"/>
  <c r="J1490" i="1"/>
  <c r="K1490" i="1"/>
  <c r="L1490" i="1"/>
  <c r="M1490" i="1"/>
  <c r="N1490" i="1"/>
  <c r="O1490" i="1"/>
  <c r="P1490" i="1"/>
  <c r="Q1490" i="1"/>
  <c r="R1490" i="1"/>
  <c r="S1490" i="1"/>
  <c r="T1490" i="1"/>
  <c r="U1490" i="1"/>
  <c r="V1490" i="1"/>
  <c r="W1490" i="1"/>
  <c r="X1490" i="1"/>
  <c r="Y1490" i="1"/>
  <c r="Z1490" i="1"/>
  <c r="AA1490" i="1"/>
  <c r="AB1490" i="1"/>
  <c r="AC1490" i="1"/>
  <c r="AD1490" i="1"/>
  <c r="AE1490" i="1"/>
  <c r="AF1490" i="1"/>
  <c r="AG1490" i="1"/>
  <c r="AH1490" i="1"/>
  <c r="AI1490" i="1"/>
  <c r="AJ1490" i="1"/>
  <c r="AK1490" i="1"/>
  <c r="AL1490" i="1"/>
  <c r="AM1490" i="1"/>
  <c r="AN1490" i="1"/>
  <c r="AO1490" i="1"/>
  <c r="AP1490" i="1"/>
  <c r="AQ1490" i="1"/>
  <c r="AR1490" i="1"/>
  <c r="AS1490" i="1"/>
  <c r="AT1490" i="1"/>
  <c r="AU1490" i="1"/>
  <c r="AV1490" i="1"/>
  <c r="AW1490" i="1"/>
  <c r="AX1490" i="1"/>
  <c r="AY1490" i="1"/>
  <c r="AZ1490" i="1"/>
  <c r="BA1490" i="1"/>
  <c r="BB1490" i="1"/>
  <c r="BC1490" i="1"/>
  <c r="BD1490" i="1"/>
  <c r="BE1490" i="1"/>
  <c r="BF1490" i="1"/>
  <c r="H1491" i="1"/>
  <c r="I1491" i="1"/>
  <c r="J1491" i="1"/>
  <c r="K1491" i="1"/>
  <c r="L1491" i="1"/>
  <c r="M1491" i="1"/>
  <c r="N1491" i="1"/>
  <c r="O1491" i="1"/>
  <c r="P1491" i="1"/>
  <c r="Q1491" i="1"/>
  <c r="R1491" i="1"/>
  <c r="S1491" i="1"/>
  <c r="T1491" i="1"/>
  <c r="U1491" i="1"/>
  <c r="V1491" i="1"/>
  <c r="W1491" i="1"/>
  <c r="X1491" i="1"/>
  <c r="Y1491" i="1"/>
  <c r="Z1491" i="1"/>
  <c r="AA1491" i="1"/>
  <c r="AB1491" i="1"/>
  <c r="AC1491" i="1"/>
  <c r="AD1491" i="1"/>
  <c r="AE1491" i="1"/>
  <c r="AF1491" i="1"/>
  <c r="AG1491" i="1"/>
  <c r="AH1491" i="1"/>
  <c r="AI1491" i="1"/>
  <c r="AJ1491" i="1"/>
  <c r="AK1491" i="1"/>
  <c r="AL1491" i="1"/>
  <c r="AM1491" i="1"/>
  <c r="AN1491" i="1"/>
  <c r="AO1491" i="1"/>
  <c r="AP1491" i="1"/>
  <c r="AQ1491" i="1"/>
  <c r="AR1491" i="1"/>
  <c r="AS1491" i="1"/>
  <c r="AT1491" i="1"/>
  <c r="AU1491" i="1"/>
  <c r="AV1491" i="1"/>
  <c r="AW1491" i="1"/>
  <c r="AX1491" i="1"/>
  <c r="AY1491" i="1"/>
  <c r="AZ1491" i="1"/>
  <c r="BA1491" i="1"/>
  <c r="BB1491" i="1"/>
  <c r="BC1491" i="1"/>
  <c r="BD1491" i="1"/>
  <c r="BE1491" i="1"/>
  <c r="BF1491" i="1"/>
  <c r="H1492" i="1"/>
  <c r="I1492" i="1"/>
  <c r="J1492" i="1"/>
  <c r="K1492" i="1"/>
  <c r="L1492" i="1"/>
  <c r="M1492" i="1"/>
  <c r="N1492" i="1"/>
  <c r="O1492" i="1"/>
  <c r="P1492" i="1"/>
  <c r="Q1492" i="1"/>
  <c r="R1492" i="1"/>
  <c r="S1492" i="1"/>
  <c r="T1492" i="1"/>
  <c r="U1492" i="1"/>
  <c r="V1492" i="1"/>
  <c r="W1492" i="1"/>
  <c r="X1492" i="1"/>
  <c r="Y1492" i="1"/>
  <c r="Z1492" i="1"/>
  <c r="AA1492" i="1"/>
  <c r="AB1492" i="1"/>
  <c r="AC1492" i="1"/>
  <c r="AD1492" i="1"/>
  <c r="AE1492" i="1"/>
  <c r="AF1492" i="1"/>
  <c r="AG1492" i="1"/>
  <c r="AH1492" i="1"/>
  <c r="AI1492" i="1"/>
  <c r="AJ1492" i="1"/>
  <c r="AK1492" i="1"/>
  <c r="AL1492" i="1"/>
  <c r="AM1492" i="1"/>
  <c r="AN1492" i="1"/>
  <c r="AO1492" i="1"/>
  <c r="AP1492" i="1"/>
  <c r="AQ1492" i="1"/>
  <c r="AR1492" i="1"/>
  <c r="AS1492" i="1"/>
  <c r="AT1492" i="1"/>
  <c r="AU1492" i="1"/>
  <c r="AV1492" i="1"/>
  <c r="AW1492" i="1"/>
  <c r="AX1492" i="1"/>
  <c r="AY1492" i="1"/>
  <c r="AZ1492" i="1"/>
  <c r="BA1492" i="1"/>
  <c r="BB1492" i="1"/>
  <c r="BC1492" i="1"/>
  <c r="BD1492" i="1"/>
  <c r="BE1492" i="1"/>
  <c r="BF1492" i="1"/>
  <c r="H1493" i="1"/>
  <c r="I1493" i="1"/>
  <c r="J1493" i="1"/>
  <c r="K1493" i="1"/>
  <c r="L1493" i="1"/>
  <c r="M1493" i="1"/>
  <c r="N1493" i="1"/>
  <c r="O1493" i="1"/>
  <c r="P1493" i="1"/>
  <c r="Q1493" i="1"/>
  <c r="R1493" i="1"/>
  <c r="S1493" i="1"/>
  <c r="T1493" i="1"/>
  <c r="U1493" i="1"/>
  <c r="V1493" i="1"/>
  <c r="W1493" i="1"/>
  <c r="X1493" i="1"/>
  <c r="Y1493" i="1"/>
  <c r="Z1493" i="1"/>
  <c r="AA1493" i="1"/>
  <c r="AB1493" i="1"/>
  <c r="AC1493" i="1"/>
  <c r="AD1493" i="1"/>
  <c r="AE1493" i="1"/>
  <c r="AF1493" i="1"/>
  <c r="AG1493" i="1"/>
  <c r="AH1493" i="1"/>
  <c r="AI1493" i="1"/>
  <c r="AJ1493" i="1"/>
  <c r="AK1493" i="1"/>
  <c r="AL1493" i="1"/>
  <c r="AM1493" i="1"/>
  <c r="AN1493" i="1"/>
  <c r="AO1493" i="1"/>
  <c r="AP1493" i="1"/>
  <c r="AQ1493" i="1"/>
  <c r="AR1493" i="1"/>
  <c r="AS1493" i="1"/>
  <c r="AT1493" i="1"/>
  <c r="AU1493" i="1"/>
  <c r="AV1493" i="1"/>
  <c r="AW1493" i="1"/>
  <c r="AX1493" i="1"/>
  <c r="AY1493" i="1"/>
  <c r="AZ1493" i="1"/>
  <c r="BA1493" i="1"/>
  <c r="BB1493" i="1"/>
  <c r="BC1493" i="1"/>
  <c r="BD1493" i="1"/>
  <c r="BE1493" i="1"/>
  <c r="BF1493" i="1"/>
  <c r="H1494" i="1"/>
  <c r="I1494" i="1"/>
  <c r="J1494" i="1"/>
  <c r="K1494" i="1"/>
  <c r="L1494" i="1"/>
  <c r="M1494" i="1"/>
  <c r="N1494" i="1"/>
  <c r="O1494" i="1"/>
  <c r="P1494" i="1"/>
  <c r="Q1494" i="1"/>
  <c r="R1494" i="1"/>
  <c r="S1494" i="1"/>
  <c r="T1494" i="1"/>
  <c r="U1494" i="1"/>
  <c r="V1494" i="1"/>
  <c r="W1494" i="1"/>
  <c r="X1494" i="1"/>
  <c r="Y1494" i="1"/>
  <c r="Z1494" i="1"/>
  <c r="AA1494" i="1"/>
  <c r="AB1494" i="1"/>
  <c r="AC1494" i="1"/>
  <c r="AD1494" i="1"/>
  <c r="AE1494" i="1"/>
  <c r="AF1494" i="1"/>
  <c r="AG1494" i="1"/>
  <c r="AH1494" i="1"/>
  <c r="AI1494" i="1"/>
  <c r="AJ1494" i="1"/>
  <c r="AK1494" i="1"/>
  <c r="AL1494" i="1"/>
  <c r="AM1494" i="1"/>
  <c r="AN1494" i="1"/>
  <c r="AO1494" i="1"/>
  <c r="AP1494" i="1"/>
  <c r="AQ1494" i="1"/>
  <c r="AR1494" i="1"/>
  <c r="AS1494" i="1"/>
  <c r="AT1494" i="1"/>
  <c r="AU1494" i="1"/>
  <c r="AV1494" i="1"/>
  <c r="AW1494" i="1"/>
  <c r="AX1494" i="1"/>
  <c r="AY1494" i="1"/>
  <c r="AZ1494" i="1"/>
  <c r="BA1494" i="1"/>
  <c r="BB1494" i="1"/>
  <c r="BC1494" i="1"/>
  <c r="BD1494" i="1"/>
  <c r="BE1494" i="1"/>
  <c r="BF1494" i="1"/>
  <c r="H1495" i="1"/>
  <c r="I1495" i="1"/>
  <c r="J1495" i="1"/>
  <c r="K1495" i="1"/>
  <c r="L1495" i="1"/>
  <c r="M1495" i="1"/>
  <c r="N1495" i="1"/>
  <c r="O1495" i="1"/>
  <c r="P1495" i="1"/>
  <c r="Q1495" i="1"/>
  <c r="R1495" i="1"/>
  <c r="S1495" i="1"/>
  <c r="T1495" i="1"/>
  <c r="U1495" i="1"/>
  <c r="V1495" i="1"/>
  <c r="W1495" i="1"/>
  <c r="X1495" i="1"/>
  <c r="Y1495" i="1"/>
  <c r="Z1495" i="1"/>
  <c r="AA1495" i="1"/>
  <c r="AB1495" i="1"/>
  <c r="AC1495" i="1"/>
  <c r="AD1495" i="1"/>
  <c r="AE1495" i="1"/>
  <c r="AF1495" i="1"/>
  <c r="AG1495" i="1"/>
  <c r="AH1495" i="1"/>
  <c r="AI1495" i="1"/>
  <c r="AJ1495" i="1"/>
  <c r="AK1495" i="1"/>
  <c r="AL1495" i="1"/>
  <c r="AM1495" i="1"/>
  <c r="AN1495" i="1"/>
  <c r="AO1495" i="1"/>
  <c r="AP1495" i="1"/>
  <c r="AQ1495" i="1"/>
  <c r="AR1495" i="1"/>
  <c r="AS1495" i="1"/>
  <c r="AT1495" i="1"/>
  <c r="AU1495" i="1"/>
  <c r="AV1495" i="1"/>
  <c r="AW1495" i="1"/>
  <c r="AX1495" i="1"/>
  <c r="AY1495" i="1"/>
  <c r="AZ1495" i="1"/>
  <c r="BA1495" i="1"/>
  <c r="BB1495" i="1"/>
  <c r="BC1495" i="1"/>
  <c r="BD1495" i="1"/>
  <c r="BE1495" i="1"/>
  <c r="BF1495" i="1"/>
  <c r="H1496" i="1"/>
  <c r="I1496" i="1"/>
  <c r="J1496" i="1"/>
  <c r="K1496" i="1"/>
  <c r="L1496" i="1"/>
  <c r="M1496" i="1"/>
  <c r="N1496" i="1"/>
  <c r="O1496" i="1"/>
  <c r="P1496" i="1"/>
  <c r="Q1496" i="1"/>
  <c r="R1496" i="1"/>
  <c r="S1496" i="1"/>
  <c r="T1496" i="1"/>
  <c r="U1496" i="1"/>
  <c r="V1496" i="1"/>
  <c r="W1496" i="1"/>
  <c r="X1496" i="1"/>
  <c r="Y1496" i="1"/>
  <c r="Z1496" i="1"/>
  <c r="AA1496" i="1"/>
  <c r="AB1496" i="1"/>
  <c r="AC1496" i="1"/>
  <c r="AD1496" i="1"/>
  <c r="AE1496" i="1"/>
  <c r="AF1496" i="1"/>
  <c r="AG1496" i="1"/>
  <c r="AH1496" i="1"/>
  <c r="AI1496" i="1"/>
  <c r="AJ1496" i="1"/>
  <c r="AK1496" i="1"/>
  <c r="AL1496" i="1"/>
  <c r="AM1496" i="1"/>
  <c r="AN1496" i="1"/>
  <c r="AO1496" i="1"/>
  <c r="AP1496" i="1"/>
  <c r="AQ1496" i="1"/>
  <c r="AR1496" i="1"/>
  <c r="AS1496" i="1"/>
  <c r="AT1496" i="1"/>
  <c r="AU1496" i="1"/>
  <c r="AV1496" i="1"/>
  <c r="AW1496" i="1"/>
  <c r="AX1496" i="1"/>
  <c r="AY1496" i="1"/>
  <c r="AZ1496" i="1"/>
  <c r="BA1496" i="1"/>
  <c r="BB1496" i="1"/>
  <c r="BC1496" i="1"/>
  <c r="BD1496" i="1"/>
  <c r="BE1496" i="1"/>
  <c r="BF1496" i="1"/>
  <c r="H1497" i="1"/>
  <c r="I1497" i="1"/>
  <c r="J1497" i="1"/>
  <c r="K1497" i="1"/>
  <c r="L1497" i="1"/>
  <c r="M1497" i="1"/>
  <c r="N1497" i="1"/>
  <c r="O1497" i="1"/>
  <c r="P1497" i="1"/>
  <c r="Q1497" i="1"/>
  <c r="R1497" i="1"/>
  <c r="S1497" i="1"/>
  <c r="T1497" i="1"/>
  <c r="U1497" i="1"/>
  <c r="V1497" i="1"/>
  <c r="W1497" i="1"/>
  <c r="X1497" i="1"/>
  <c r="Y1497" i="1"/>
  <c r="Z1497" i="1"/>
  <c r="AA1497" i="1"/>
  <c r="AB1497" i="1"/>
  <c r="AC1497" i="1"/>
  <c r="AD1497" i="1"/>
  <c r="AE1497" i="1"/>
  <c r="AF1497" i="1"/>
  <c r="AG1497" i="1"/>
  <c r="AH1497" i="1"/>
  <c r="AI1497" i="1"/>
  <c r="AJ1497" i="1"/>
  <c r="AK1497" i="1"/>
  <c r="AL1497" i="1"/>
  <c r="AM1497" i="1"/>
  <c r="AN1497" i="1"/>
  <c r="AO1497" i="1"/>
  <c r="AP1497" i="1"/>
  <c r="AQ1497" i="1"/>
  <c r="AR1497" i="1"/>
  <c r="AS1497" i="1"/>
  <c r="AT1497" i="1"/>
  <c r="AU1497" i="1"/>
  <c r="AV1497" i="1"/>
  <c r="AW1497" i="1"/>
  <c r="AX1497" i="1"/>
  <c r="AY1497" i="1"/>
  <c r="AZ1497" i="1"/>
  <c r="BA1497" i="1"/>
  <c r="BB1497" i="1"/>
  <c r="BC1497" i="1"/>
  <c r="BD1497" i="1"/>
  <c r="BE1497" i="1"/>
  <c r="BF1497" i="1"/>
  <c r="H1498" i="1"/>
  <c r="I1498" i="1"/>
  <c r="J1498" i="1"/>
  <c r="K1498" i="1"/>
  <c r="L1498" i="1"/>
  <c r="M1498" i="1"/>
  <c r="N1498" i="1"/>
  <c r="O1498" i="1"/>
  <c r="P1498" i="1"/>
  <c r="Q1498" i="1"/>
  <c r="R1498" i="1"/>
  <c r="S1498" i="1"/>
  <c r="T1498" i="1"/>
  <c r="U1498" i="1"/>
  <c r="V1498" i="1"/>
  <c r="W1498" i="1"/>
  <c r="X1498" i="1"/>
  <c r="Y1498" i="1"/>
  <c r="Z1498" i="1"/>
  <c r="AA1498" i="1"/>
  <c r="AB1498" i="1"/>
  <c r="AC1498" i="1"/>
  <c r="AD1498" i="1"/>
  <c r="AE1498" i="1"/>
  <c r="AF1498" i="1"/>
  <c r="AG1498" i="1"/>
  <c r="AH1498" i="1"/>
  <c r="AI1498" i="1"/>
  <c r="AJ1498" i="1"/>
  <c r="AK1498" i="1"/>
  <c r="AL1498" i="1"/>
  <c r="AM1498" i="1"/>
  <c r="AN1498" i="1"/>
  <c r="AO1498" i="1"/>
  <c r="AP1498" i="1"/>
  <c r="AQ1498" i="1"/>
  <c r="AR1498" i="1"/>
  <c r="AS1498" i="1"/>
  <c r="AT1498" i="1"/>
  <c r="AU1498" i="1"/>
  <c r="AV1498" i="1"/>
  <c r="AW1498" i="1"/>
  <c r="AX1498" i="1"/>
  <c r="AY1498" i="1"/>
  <c r="AZ1498" i="1"/>
  <c r="BA1498" i="1"/>
  <c r="BB1498" i="1"/>
  <c r="BC1498" i="1"/>
  <c r="BD1498" i="1"/>
  <c r="BE1498" i="1"/>
  <c r="BF1498" i="1"/>
  <c r="H1499" i="1"/>
  <c r="I1499" i="1"/>
  <c r="J1499" i="1"/>
  <c r="K1499" i="1"/>
  <c r="L1499" i="1"/>
  <c r="M1499" i="1"/>
  <c r="N1499" i="1"/>
  <c r="O1499" i="1"/>
  <c r="P1499" i="1"/>
  <c r="Q1499" i="1"/>
  <c r="R1499" i="1"/>
  <c r="S1499" i="1"/>
  <c r="T1499" i="1"/>
  <c r="U1499" i="1"/>
  <c r="V1499" i="1"/>
  <c r="W1499" i="1"/>
  <c r="X1499" i="1"/>
  <c r="Y1499" i="1"/>
  <c r="Z1499" i="1"/>
  <c r="AA1499" i="1"/>
  <c r="AB1499" i="1"/>
  <c r="AC1499" i="1"/>
  <c r="AD1499" i="1"/>
  <c r="AE1499" i="1"/>
  <c r="AF1499" i="1"/>
  <c r="AG1499" i="1"/>
  <c r="AH1499" i="1"/>
  <c r="AI1499" i="1"/>
  <c r="AJ1499" i="1"/>
  <c r="AK1499" i="1"/>
  <c r="AL1499" i="1"/>
  <c r="AM1499" i="1"/>
  <c r="AN1499" i="1"/>
  <c r="AO1499" i="1"/>
  <c r="AP1499" i="1"/>
  <c r="AQ1499" i="1"/>
  <c r="AR1499" i="1"/>
  <c r="AS1499" i="1"/>
  <c r="AT1499" i="1"/>
  <c r="AU1499" i="1"/>
  <c r="AV1499" i="1"/>
  <c r="AW1499" i="1"/>
  <c r="AX1499" i="1"/>
  <c r="AY1499" i="1"/>
  <c r="AZ1499" i="1"/>
  <c r="BA1499" i="1"/>
  <c r="BB1499" i="1"/>
  <c r="BC1499" i="1"/>
  <c r="BD1499" i="1"/>
  <c r="BE1499" i="1"/>
  <c r="BF1499" i="1"/>
  <c r="H1500" i="1"/>
  <c r="I1500" i="1"/>
  <c r="J1500" i="1"/>
  <c r="K1500" i="1"/>
  <c r="L1500" i="1"/>
  <c r="M1500" i="1"/>
  <c r="N1500" i="1"/>
  <c r="O1500" i="1"/>
  <c r="P1500" i="1"/>
  <c r="Q1500" i="1"/>
  <c r="R1500" i="1"/>
  <c r="S1500" i="1"/>
  <c r="T1500" i="1"/>
  <c r="U1500" i="1"/>
  <c r="V1500" i="1"/>
  <c r="W1500" i="1"/>
  <c r="X1500" i="1"/>
  <c r="Y1500" i="1"/>
  <c r="Z1500" i="1"/>
  <c r="AA1500" i="1"/>
  <c r="AB1500" i="1"/>
  <c r="AC1500" i="1"/>
  <c r="AD1500" i="1"/>
  <c r="AE1500" i="1"/>
  <c r="AF1500" i="1"/>
  <c r="AG1500" i="1"/>
  <c r="AH1500" i="1"/>
  <c r="AI1500" i="1"/>
  <c r="AJ1500" i="1"/>
  <c r="AK1500" i="1"/>
  <c r="AL1500" i="1"/>
  <c r="AM1500" i="1"/>
  <c r="AN1500" i="1"/>
  <c r="AO1500" i="1"/>
  <c r="AP1500" i="1"/>
  <c r="AQ1500" i="1"/>
  <c r="AR1500" i="1"/>
  <c r="AS1500" i="1"/>
  <c r="AT1500" i="1"/>
  <c r="AU1500" i="1"/>
  <c r="AV1500" i="1"/>
  <c r="AW1500" i="1"/>
  <c r="AX1500" i="1"/>
  <c r="AY1500" i="1"/>
  <c r="AZ1500" i="1"/>
  <c r="BA1500" i="1"/>
  <c r="BB1500" i="1"/>
  <c r="BC1500" i="1"/>
  <c r="BD1500" i="1"/>
  <c r="BE1500" i="1"/>
  <c r="BF1500" i="1"/>
  <c r="H1501" i="1"/>
  <c r="I1501" i="1"/>
  <c r="J1501" i="1"/>
  <c r="K1501" i="1"/>
  <c r="L1501" i="1"/>
  <c r="M1501" i="1"/>
  <c r="N1501" i="1"/>
  <c r="O1501" i="1"/>
  <c r="P1501" i="1"/>
  <c r="Q1501" i="1"/>
  <c r="R1501" i="1"/>
  <c r="S1501" i="1"/>
  <c r="T1501" i="1"/>
  <c r="U1501" i="1"/>
  <c r="V1501" i="1"/>
  <c r="W1501" i="1"/>
  <c r="X1501" i="1"/>
  <c r="Y1501" i="1"/>
  <c r="Z1501" i="1"/>
  <c r="AA1501" i="1"/>
  <c r="AB1501" i="1"/>
  <c r="AC1501" i="1"/>
  <c r="AD1501" i="1"/>
  <c r="AE1501" i="1"/>
  <c r="AF1501" i="1"/>
  <c r="AG1501" i="1"/>
  <c r="AH1501" i="1"/>
  <c r="AI1501" i="1"/>
  <c r="AJ1501" i="1"/>
  <c r="AK1501" i="1"/>
  <c r="AL1501" i="1"/>
  <c r="AM1501" i="1"/>
  <c r="AN1501" i="1"/>
  <c r="AO1501" i="1"/>
  <c r="AP1501" i="1"/>
  <c r="AQ1501" i="1"/>
  <c r="AR1501" i="1"/>
  <c r="AS1501" i="1"/>
  <c r="AT1501" i="1"/>
  <c r="AU1501" i="1"/>
  <c r="AV1501" i="1"/>
  <c r="AW1501" i="1"/>
  <c r="AX1501" i="1"/>
  <c r="AY1501" i="1"/>
  <c r="AZ1501" i="1"/>
  <c r="BA1501" i="1"/>
  <c r="BB1501" i="1"/>
  <c r="BC1501" i="1"/>
  <c r="BD1501" i="1"/>
  <c r="BE1501" i="1"/>
  <c r="BF1501" i="1"/>
  <c r="H1502" i="1"/>
  <c r="I1502" i="1"/>
  <c r="J1502" i="1"/>
  <c r="K1502" i="1"/>
  <c r="L1502" i="1"/>
  <c r="M1502" i="1"/>
  <c r="N1502" i="1"/>
  <c r="O1502" i="1"/>
  <c r="P1502" i="1"/>
  <c r="Q1502" i="1"/>
  <c r="R1502" i="1"/>
  <c r="S1502" i="1"/>
  <c r="T1502" i="1"/>
  <c r="U1502" i="1"/>
  <c r="V1502" i="1"/>
  <c r="W1502" i="1"/>
  <c r="X1502" i="1"/>
  <c r="Y1502" i="1"/>
  <c r="Z1502" i="1"/>
  <c r="AA1502" i="1"/>
  <c r="AB1502" i="1"/>
  <c r="AC1502" i="1"/>
  <c r="AD1502" i="1"/>
  <c r="AE1502" i="1"/>
  <c r="AF1502" i="1"/>
  <c r="AG1502" i="1"/>
  <c r="AH1502" i="1"/>
  <c r="AI1502" i="1"/>
  <c r="AJ1502" i="1"/>
  <c r="AK1502" i="1"/>
  <c r="AL1502" i="1"/>
  <c r="AM1502" i="1"/>
  <c r="AN1502" i="1"/>
  <c r="AO1502" i="1"/>
  <c r="AP1502" i="1"/>
  <c r="AQ1502" i="1"/>
  <c r="AR1502" i="1"/>
  <c r="AS1502" i="1"/>
  <c r="AT1502" i="1"/>
  <c r="AU1502" i="1"/>
  <c r="AV1502" i="1"/>
  <c r="AW1502" i="1"/>
  <c r="AX1502" i="1"/>
  <c r="AY1502" i="1"/>
  <c r="AZ1502" i="1"/>
  <c r="BA1502" i="1"/>
  <c r="BB1502" i="1"/>
  <c r="BC1502" i="1"/>
  <c r="BD1502" i="1"/>
  <c r="BE1502" i="1"/>
  <c r="BF1502" i="1"/>
  <c r="H1503" i="1"/>
  <c r="I1503" i="1"/>
  <c r="J1503" i="1"/>
  <c r="K1503" i="1"/>
  <c r="L1503" i="1"/>
  <c r="M1503" i="1"/>
  <c r="N1503" i="1"/>
  <c r="O1503" i="1"/>
  <c r="P1503" i="1"/>
  <c r="Q1503" i="1"/>
  <c r="R1503" i="1"/>
  <c r="S1503" i="1"/>
  <c r="T1503" i="1"/>
  <c r="U1503" i="1"/>
  <c r="V1503" i="1"/>
  <c r="W1503" i="1"/>
  <c r="X1503" i="1"/>
  <c r="Y1503" i="1"/>
  <c r="Z1503" i="1"/>
  <c r="AA1503" i="1"/>
  <c r="AB1503" i="1"/>
  <c r="AC1503" i="1"/>
  <c r="AD1503" i="1"/>
  <c r="AE1503" i="1"/>
  <c r="AF1503" i="1"/>
  <c r="AG1503" i="1"/>
  <c r="AH1503" i="1"/>
  <c r="AI1503" i="1"/>
  <c r="AJ1503" i="1"/>
  <c r="AK1503" i="1"/>
  <c r="AL1503" i="1"/>
  <c r="AM1503" i="1"/>
  <c r="AN1503" i="1"/>
  <c r="AO1503" i="1"/>
  <c r="AP1503" i="1"/>
  <c r="AQ1503" i="1"/>
  <c r="AR1503" i="1"/>
  <c r="AS1503" i="1"/>
  <c r="AT1503" i="1"/>
  <c r="AU1503" i="1"/>
  <c r="AV1503" i="1"/>
  <c r="AW1503" i="1"/>
  <c r="AX1503" i="1"/>
  <c r="AY1503" i="1"/>
  <c r="AZ1503" i="1"/>
  <c r="BA1503" i="1"/>
  <c r="BB1503" i="1"/>
  <c r="BC1503" i="1"/>
  <c r="BD1503" i="1"/>
  <c r="BE1503" i="1"/>
  <c r="BF1503" i="1"/>
  <c r="H1504" i="1"/>
  <c r="I1504" i="1"/>
  <c r="J1504" i="1"/>
  <c r="K1504" i="1"/>
  <c r="L1504" i="1"/>
  <c r="M1504" i="1"/>
  <c r="N1504" i="1"/>
  <c r="O1504" i="1"/>
  <c r="P1504" i="1"/>
  <c r="Q1504" i="1"/>
  <c r="R1504" i="1"/>
  <c r="S1504" i="1"/>
  <c r="T1504" i="1"/>
  <c r="U1504" i="1"/>
  <c r="V1504" i="1"/>
  <c r="W1504" i="1"/>
  <c r="X1504" i="1"/>
  <c r="Y1504" i="1"/>
  <c r="Z1504" i="1"/>
  <c r="AA1504" i="1"/>
  <c r="AB1504" i="1"/>
  <c r="AC1504" i="1"/>
  <c r="AD1504" i="1"/>
  <c r="AE1504" i="1"/>
  <c r="AF1504" i="1"/>
  <c r="AG1504" i="1"/>
  <c r="AH1504" i="1"/>
  <c r="AI1504" i="1"/>
  <c r="AJ1504" i="1"/>
  <c r="AK1504" i="1"/>
  <c r="AL1504" i="1"/>
  <c r="AM1504" i="1"/>
  <c r="AN1504" i="1"/>
  <c r="AO1504" i="1"/>
  <c r="AP1504" i="1"/>
  <c r="AQ1504" i="1"/>
  <c r="AR1504" i="1"/>
  <c r="AS1504" i="1"/>
  <c r="AT1504" i="1"/>
  <c r="AU1504" i="1"/>
  <c r="AV1504" i="1"/>
  <c r="AW1504" i="1"/>
  <c r="AX1504" i="1"/>
  <c r="AY1504" i="1"/>
  <c r="AZ1504" i="1"/>
  <c r="BA1504" i="1"/>
  <c r="BB1504" i="1"/>
  <c r="BC1504" i="1"/>
  <c r="BD1504" i="1"/>
  <c r="BE1504" i="1"/>
  <c r="BF1504" i="1"/>
  <c r="H1505" i="1"/>
  <c r="I1505" i="1"/>
  <c r="J1505" i="1"/>
  <c r="K1505" i="1"/>
  <c r="L1505" i="1"/>
  <c r="M1505" i="1"/>
  <c r="N1505" i="1"/>
  <c r="O1505" i="1"/>
  <c r="P1505" i="1"/>
  <c r="Q1505" i="1"/>
  <c r="R1505" i="1"/>
  <c r="S1505" i="1"/>
  <c r="T1505" i="1"/>
  <c r="U1505" i="1"/>
  <c r="V1505" i="1"/>
  <c r="W1505" i="1"/>
  <c r="X1505" i="1"/>
  <c r="Y1505" i="1"/>
  <c r="Z1505" i="1"/>
  <c r="AA1505" i="1"/>
  <c r="AB1505" i="1"/>
  <c r="AC1505" i="1"/>
  <c r="AD1505" i="1"/>
  <c r="AE1505" i="1"/>
  <c r="AF1505" i="1"/>
  <c r="AG1505" i="1"/>
  <c r="AH1505" i="1"/>
  <c r="AI1505" i="1"/>
  <c r="AJ1505" i="1"/>
  <c r="AK1505" i="1"/>
  <c r="AL1505" i="1"/>
  <c r="AM1505" i="1"/>
  <c r="AN1505" i="1"/>
  <c r="AO1505" i="1"/>
  <c r="AP1505" i="1"/>
  <c r="AQ1505" i="1"/>
  <c r="AR1505" i="1"/>
  <c r="AS1505" i="1"/>
  <c r="AT1505" i="1"/>
  <c r="AU1505" i="1"/>
  <c r="AV1505" i="1"/>
  <c r="AW1505" i="1"/>
  <c r="AX1505" i="1"/>
  <c r="AY1505" i="1"/>
  <c r="AZ1505" i="1"/>
  <c r="BA1505" i="1"/>
  <c r="BB1505" i="1"/>
  <c r="BC1505" i="1"/>
  <c r="BD1505" i="1"/>
  <c r="BE1505" i="1"/>
  <c r="BF1505" i="1"/>
  <c r="H1506" i="1"/>
  <c r="I1506" i="1"/>
  <c r="J1506" i="1"/>
  <c r="K1506" i="1"/>
  <c r="L1506" i="1"/>
  <c r="M1506" i="1"/>
  <c r="N1506" i="1"/>
  <c r="O1506" i="1"/>
  <c r="P1506" i="1"/>
  <c r="Q1506" i="1"/>
  <c r="R1506" i="1"/>
  <c r="S1506" i="1"/>
  <c r="T1506" i="1"/>
  <c r="U1506" i="1"/>
  <c r="V1506" i="1"/>
  <c r="W1506" i="1"/>
  <c r="X1506" i="1"/>
  <c r="Y1506" i="1"/>
  <c r="Z1506" i="1"/>
  <c r="AA1506" i="1"/>
  <c r="AB1506" i="1"/>
  <c r="AC1506" i="1"/>
  <c r="AD1506" i="1"/>
  <c r="AE1506" i="1"/>
  <c r="AF1506" i="1"/>
  <c r="AG1506" i="1"/>
  <c r="AH1506" i="1"/>
  <c r="AI1506" i="1"/>
  <c r="AJ1506" i="1"/>
  <c r="AK1506" i="1"/>
  <c r="AL1506" i="1"/>
  <c r="AM1506" i="1"/>
  <c r="AN1506" i="1"/>
  <c r="AO1506" i="1"/>
  <c r="AP1506" i="1"/>
  <c r="AQ1506" i="1"/>
  <c r="AR1506" i="1"/>
  <c r="AS1506" i="1"/>
  <c r="AT1506" i="1"/>
  <c r="AU1506" i="1"/>
  <c r="AV1506" i="1"/>
  <c r="AW1506" i="1"/>
  <c r="AX1506" i="1"/>
  <c r="AY1506" i="1"/>
  <c r="AZ1506" i="1"/>
  <c r="BA1506" i="1"/>
  <c r="BB1506" i="1"/>
  <c r="BC1506" i="1"/>
  <c r="BD1506" i="1"/>
  <c r="BE1506" i="1"/>
  <c r="BF1506" i="1"/>
  <c r="H1507" i="1"/>
  <c r="I1507" i="1"/>
  <c r="J1507" i="1"/>
  <c r="K1507" i="1"/>
  <c r="L1507" i="1"/>
  <c r="M1507" i="1"/>
  <c r="N1507" i="1"/>
  <c r="O1507" i="1"/>
  <c r="P1507" i="1"/>
  <c r="Q1507" i="1"/>
  <c r="R1507" i="1"/>
  <c r="S1507" i="1"/>
  <c r="T1507" i="1"/>
  <c r="U1507" i="1"/>
  <c r="V1507" i="1"/>
  <c r="W1507" i="1"/>
  <c r="X1507" i="1"/>
  <c r="Y1507" i="1"/>
  <c r="Z1507" i="1"/>
  <c r="AA1507" i="1"/>
  <c r="AB1507" i="1"/>
  <c r="AC1507" i="1"/>
  <c r="AD1507" i="1"/>
  <c r="AE1507" i="1"/>
  <c r="AF1507" i="1"/>
  <c r="AG1507" i="1"/>
  <c r="AH1507" i="1"/>
  <c r="AI1507" i="1"/>
  <c r="AJ1507" i="1"/>
  <c r="AK1507" i="1"/>
  <c r="AL1507" i="1"/>
  <c r="AM1507" i="1"/>
  <c r="AN1507" i="1"/>
  <c r="AO1507" i="1"/>
  <c r="AP1507" i="1"/>
  <c r="AQ1507" i="1"/>
  <c r="AR1507" i="1"/>
  <c r="AS1507" i="1"/>
  <c r="AT1507" i="1"/>
  <c r="AU1507" i="1"/>
  <c r="AV1507" i="1"/>
  <c r="AW1507" i="1"/>
  <c r="AX1507" i="1"/>
  <c r="AY1507" i="1"/>
  <c r="AZ1507" i="1"/>
  <c r="BA1507" i="1"/>
  <c r="BB1507" i="1"/>
  <c r="BC1507" i="1"/>
  <c r="BD1507" i="1"/>
  <c r="BE1507" i="1"/>
  <c r="BF1507" i="1"/>
  <c r="H1508" i="1"/>
  <c r="I1508" i="1"/>
  <c r="J1508" i="1"/>
  <c r="K1508" i="1"/>
  <c r="L1508" i="1"/>
  <c r="M1508" i="1"/>
  <c r="N1508" i="1"/>
  <c r="O1508" i="1"/>
  <c r="P1508" i="1"/>
  <c r="Q1508" i="1"/>
  <c r="R1508" i="1"/>
  <c r="S1508" i="1"/>
  <c r="T1508" i="1"/>
  <c r="U1508" i="1"/>
  <c r="V1508" i="1"/>
  <c r="W1508" i="1"/>
  <c r="X1508" i="1"/>
  <c r="Y1508" i="1"/>
  <c r="Z1508" i="1"/>
  <c r="AA1508" i="1"/>
  <c r="AB1508" i="1"/>
  <c r="AC1508" i="1"/>
  <c r="AD1508" i="1"/>
  <c r="AE1508" i="1"/>
  <c r="AF1508" i="1"/>
  <c r="AG1508" i="1"/>
  <c r="AH1508" i="1"/>
  <c r="AI1508" i="1"/>
  <c r="AJ1508" i="1"/>
  <c r="AK1508" i="1"/>
  <c r="AL1508" i="1"/>
  <c r="AM1508" i="1"/>
  <c r="AN1508" i="1"/>
  <c r="AO1508" i="1"/>
  <c r="AP1508" i="1"/>
  <c r="AQ1508" i="1"/>
  <c r="AR1508" i="1"/>
  <c r="AS1508" i="1"/>
  <c r="AT1508" i="1"/>
  <c r="AU1508" i="1"/>
  <c r="AV1508" i="1"/>
  <c r="AW1508" i="1"/>
  <c r="AX1508" i="1"/>
  <c r="AY1508" i="1"/>
  <c r="AZ1508" i="1"/>
  <c r="BA1508" i="1"/>
  <c r="BB1508" i="1"/>
  <c r="BC1508" i="1"/>
  <c r="BD1508" i="1"/>
  <c r="BE1508" i="1"/>
  <c r="BF1508" i="1"/>
  <c r="H1509" i="1"/>
  <c r="I1509" i="1"/>
  <c r="J1509" i="1"/>
  <c r="K1509" i="1"/>
  <c r="L1509" i="1"/>
  <c r="M1509" i="1"/>
  <c r="N1509" i="1"/>
  <c r="O1509" i="1"/>
  <c r="P1509" i="1"/>
  <c r="Q1509" i="1"/>
  <c r="R1509" i="1"/>
  <c r="S1509" i="1"/>
  <c r="T1509" i="1"/>
  <c r="U1509" i="1"/>
  <c r="V1509" i="1"/>
  <c r="W1509" i="1"/>
  <c r="X1509" i="1"/>
  <c r="Y1509" i="1"/>
  <c r="Z1509" i="1"/>
  <c r="AA1509" i="1"/>
  <c r="AB1509" i="1"/>
  <c r="AC1509" i="1"/>
  <c r="AD1509" i="1"/>
  <c r="AE1509" i="1"/>
  <c r="AF1509" i="1"/>
  <c r="AG1509" i="1"/>
  <c r="AH1509" i="1"/>
  <c r="AI1509" i="1"/>
  <c r="AJ1509" i="1"/>
  <c r="AK1509" i="1"/>
  <c r="AL1509" i="1"/>
  <c r="AM1509" i="1"/>
  <c r="AN1509" i="1"/>
  <c r="AO1509" i="1"/>
  <c r="AP1509" i="1"/>
  <c r="AQ1509" i="1"/>
  <c r="AR1509" i="1"/>
  <c r="AS1509" i="1"/>
  <c r="AT1509" i="1"/>
  <c r="AU1509" i="1"/>
  <c r="AV1509" i="1"/>
  <c r="AW1509" i="1"/>
  <c r="AX1509" i="1"/>
  <c r="AY1509" i="1"/>
  <c r="AZ1509" i="1"/>
  <c r="BA1509" i="1"/>
  <c r="BB1509" i="1"/>
  <c r="BC1509" i="1"/>
  <c r="BD1509" i="1"/>
  <c r="BE1509" i="1"/>
  <c r="BF1509" i="1"/>
  <c r="H1510" i="1"/>
  <c r="I1510" i="1"/>
  <c r="J1510" i="1"/>
  <c r="K1510" i="1"/>
  <c r="L1510" i="1"/>
  <c r="M1510" i="1"/>
  <c r="N1510" i="1"/>
  <c r="O1510" i="1"/>
  <c r="P1510" i="1"/>
  <c r="Q1510" i="1"/>
  <c r="R1510" i="1"/>
  <c r="S1510" i="1"/>
  <c r="T1510" i="1"/>
  <c r="U1510" i="1"/>
  <c r="V1510" i="1"/>
  <c r="W1510" i="1"/>
  <c r="X1510" i="1"/>
  <c r="Y1510" i="1"/>
  <c r="Z1510" i="1"/>
  <c r="AA1510" i="1"/>
  <c r="AB1510" i="1"/>
  <c r="AC1510" i="1"/>
  <c r="AD1510" i="1"/>
  <c r="AE1510" i="1"/>
  <c r="AF1510" i="1"/>
  <c r="AG1510" i="1"/>
  <c r="AH1510" i="1"/>
  <c r="AI1510" i="1"/>
  <c r="AJ1510" i="1"/>
  <c r="AK1510" i="1"/>
  <c r="AL1510" i="1"/>
  <c r="AM1510" i="1"/>
  <c r="AN1510" i="1"/>
  <c r="AO1510" i="1"/>
  <c r="AP1510" i="1"/>
  <c r="AQ1510" i="1"/>
  <c r="AR1510" i="1"/>
  <c r="AS1510" i="1"/>
  <c r="AT1510" i="1"/>
  <c r="AU1510" i="1"/>
  <c r="AV1510" i="1"/>
  <c r="AW1510" i="1"/>
  <c r="AX1510" i="1"/>
  <c r="AY1510" i="1"/>
  <c r="AZ1510" i="1"/>
  <c r="BA1510" i="1"/>
  <c r="BB1510" i="1"/>
  <c r="BC1510" i="1"/>
  <c r="BD1510" i="1"/>
  <c r="BE1510" i="1"/>
  <c r="BF1510" i="1"/>
  <c r="H1511" i="1"/>
  <c r="I1511" i="1"/>
  <c r="J1511" i="1"/>
  <c r="K1511" i="1"/>
  <c r="L1511" i="1"/>
  <c r="M1511" i="1"/>
  <c r="N1511" i="1"/>
  <c r="O1511" i="1"/>
  <c r="P1511" i="1"/>
  <c r="Q1511" i="1"/>
  <c r="R1511" i="1"/>
  <c r="S1511" i="1"/>
  <c r="T1511" i="1"/>
  <c r="U1511" i="1"/>
  <c r="V1511" i="1"/>
  <c r="W1511" i="1"/>
  <c r="X1511" i="1"/>
  <c r="Y1511" i="1"/>
  <c r="Z1511" i="1"/>
  <c r="AA1511" i="1"/>
  <c r="AB1511" i="1"/>
  <c r="AC1511" i="1"/>
  <c r="AD1511" i="1"/>
  <c r="AE1511" i="1"/>
  <c r="AF1511" i="1"/>
  <c r="AG1511" i="1"/>
  <c r="AH1511" i="1"/>
  <c r="AI1511" i="1"/>
  <c r="AJ1511" i="1"/>
  <c r="AK1511" i="1"/>
  <c r="AL1511" i="1"/>
  <c r="AM1511" i="1"/>
  <c r="AN1511" i="1"/>
  <c r="AO1511" i="1"/>
  <c r="AP1511" i="1"/>
  <c r="AQ1511" i="1"/>
  <c r="AR1511" i="1"/>
  <c r="AS1511" i="1"/>
  <c r="AT1511" i="1"/>
  <c r="AU1511" i="1"/>
  <c r="AV1511" i="1"/>
  <c r="AW1511" i="1"/>
  <c r="AX1511" i="1"/>
  <c r="AY1511" i="1"/>
  <c r="AZ1511" i="1"/>
  <c r="BA1511" i="1"/>
  <c r="BB1511" i="1"/>
  <c r="BC1511" i="1"/>
  <c r="BD1511" i="1"/>
  <c r="BE1511" i="1"/>
  <c r="BF1511" i="1"/>
  <c r="H1512" i="1"/>
  <c r="I1512" i="1"/>
  <c r="J1512" i="1"/>
  <c r="K1512" i="1"/>
  <c r="L1512" i="1"/>
  <c r="M1512" i="1"/>
  <c r="N1512" i="1"/>
  <c r="O1512" i="1"/>
  <c r="P1512" i="1"/>
  <c r="Q1512" i="1"/>
  <c r="R1512" i="1"/>
  <c r="S1512" i="1"/>
  <c r="T1512" i="1"/>
  <c r="U1512" i="1"/>
  <c r="V1512" i="1"/>
  <c r="W1512" i="1"/>
  <c r="X1512" i="1"/>
  <c r="Y1512" i="1"/>
  <c r="Z1512" i="1"/>
  <c r="AA1512" i="1"/>
  <c r="AB1512" i="1"/>
  <c r="AC1512" i="1"/>
  <c r="AD1512" i="1"/>
  <c r="AE1512" i="1"/>
  <c r="AF1512" i="1"/>
  <c r="AG1512" i="1"/>
  <c r="AH1512" i="1"/>
  <c r="AI1512" i="1"/>
  <c r="AJ1512" i="1"/>
  <c r="AK1512" i="1"/>
  <c r="AL1512" i="1"/>
  <c r="AM1512" i="1"/>
  <c r="AN1512" i="1"/>
  <c r="AO1512" i="1"/>
  <c r="AP1512" i="1"/>
  <c r="AQ1512" i="1"/>
  <c r="AR1512" i="1"/>
  <c r="AS1512" i="1"/>
  <c r="AT1512" i="1"/>
  <c r="AU1512" i="1"/>
  <c r="AV1512" i="1"/>
  <c r="AW1512" i="1"/>
  <c r="AX1512" i="1"/>
  <c r="AY1512" i="1"/>
  <c r="AZ1512" i="1"/>
  <c r="BA1512" i="1"/>
  <c r="BB1512" i="1"/>
  <c r="BC1512" i="1"/>
  <c r="BD1512" i="1"/>
  <c r="BE1512" i="1"/>
  <c r="BF1512" i="1"/>
  <c r="H1513" i="1"/>
  <c r="I1513" i="1"/>
  <c r="J1513" i="1"/>
  <c r="K1513" i="1"/>
  <c r="L1513" i="1"/>
  <c r="M1513" i="1"/>
  <c r="N1513" i="1"/>
  <c r="O1513" i="1"/>
  <c r="P1513" i="1"/>
  <c r="Q1513" i="1"/>
  <c r="R1513" i="1"/>
  <c r="S1513" i="1"/>
  <c r="T1513" i="1"/>
  <c r="U1513" i="1"/>
  <c r="V1513" i="1"/>
  <c r="W1513" i="1"/>
  <c r="X1513" i="1"/>
  <c r="Y1513" i="1"/>
  <c r="Z1513" i="1"/>
  <c r="AA1513" i="1"/>
  <c r="AB1513" i="1"/>
  <c r="AC1513" i="1"/>
  <c r="AD1513" i="1"/>
  <c r="AE1513" i="1"/>
  <c r="AF1513" i="1"/>
  <c r="AG1513" i="1"/>
  <c r="AH1513" i="1"/>
  <c r="AI1513" i="1"/>
  <c r="AJ1513" i="1"/>
  <c r="AK1513" i="1"/>
  <c r="AL1513" i="1"/>
  <c r="AM1513" i="1"/>
  <c r="AN1513" i="1"/>
  <c r="AO1513" i="1"/>
  <c r="AP1513" i="1"/>
  <c r="AQ1513" i="1"/>
  <c r="AR1513" i="1"/>
  <c r="AS1513" i="1"/>
  <c r="AT1513" i="1"/>
  <c r="AU1513" i="1"/>
  <c r="AV1513" i="1"/>
  <c r="AW1513" i="1"/>
  <c r="AX1513" i="1"/>
  <c r="AY1513" i="1"/>
  <c r="AZ1513" i="1"/>
  <c r="BA1513" i="1"/>
  <c r="BB1513" i="1"/>
  <c r="BC1513" i="1"/>
  <c r="BD1513" i="1"/>
  <c r="BE1513" i="1"/>
  <c r="BF1513" i="1"/>
  <c r="H1514" i="1"/>
  <c r="I1514" i="1"/>
  <c r="J1514" i="1"/>
  <c r="K1514" i="1"/>
  <c r="L1514" i="1"/>
  <c r="M1514" i="1"/>
  <c r="N1514" i="1"/>
  <c r="O1514" i="1"/>
  <c r="P1514" i="1"/>
  <c r="Q1514" i="1"/>
  <c r="R1514" i="1"/>
  <c r="S1514" i="1"/>
  <c r="T1514" i="1"/>
  <c r="U1514" i="1"/>
  <c r="V1514" i="1"/>
  <c r="W1514" i="1"/>
  <c r="X1514" i="1"/>
  <c r="Y1514" i="1"/>
  <c r="Z1514" i="1"/>
  <c r="AA1514" i="1"/>
  <c r="AB1514" i="1"/>
  <c r="AC1514" i="1"/>
  <c r="AD1514" i="1"/>
  <c r="AE1514" i="1"/>
  <c r="AF1514" i="1"/>
  <c r="AG1514" i="1"/>
  <c r="AH1514" i="1"/>
  <c r="AI1514" i="1"/>
  <c r="AJ1514" i="1"/>
  <c r="AK1514" i="1"/>
  <c r="AL1514" i="1"/>
  <c r="AM1514" i="1"/>
  <c r="AN1514" i="1"/>
  <c r="AO1514" i="1"/>
  <c r="AP1514" i="1"/>
  <c r="AQ1514" i="1"/>
  <c r="AR1514" i="1"/>
  <c r="AS1514" i="1"/>
  <c r="AT1514" i="1"/>
  <c r="AU1514" i="1"/>
  <c r="AV1514" i="1"/>
  <c r="AW1514" i="1"/>
  <c r="AX1514" i="1"/>
  <c r="AY1514" i="1"/>
  <c r="AZ1514" i="1"/>
  <c r="BA1514" i="1"/>
  <c r="BB1514" i="1"/>
  <c r="BC1514" i="1"/>
  <c r="BD1514" i="1"/>
  <c r="BE1514" i="1"/>
  <c r="BF1514" i="1"/>
  <c r="H1515" i="1"/>
  <c r="I1515" i="1"/>
  <c r="J1515" i="1"/>
  <c r="K1515" i="1"/>
  <c r="L1515" i="1"/>
  <c r="M1515" i="1"/>
  <c r="N1515" i="1"/>
  <c r="O1515" i="1"/>
  <c r="P1515" i="1"/>
  <c r="Q1515" i="1"/>
  <c r="R1515" i="1"/>
  <c r="S1515" i="1"/>
  <c r="T1515" i="1"/>
  <c r="U1515" i="1"/>
  <c r="V1515" i="1"/>
  <c r="W1515" i="1"/>
  <c r="X1515" i="1"/>
  <c r="Y1515" i="1"/>
  <c r="Z1515" i="1"/>
  <c r="AA1515" i="1"/>
  <c r="AB1515" i="1"/>
  <c r="AC1515" i="1"/>
  <c r="AD1515" i="1"/>
  <c r="AE1515" i="1"/>
  <c r="AF1515" i="1"/>
  <c r="AG1515" i="1"/>
  <c r="AH1515" i="1"/>
  <c r="AI1515" i="1"/>
  <c r="AJ1515" i="1"/>
  <c r="AK1515" i="1"/>
  <c r="AL1515" i="1"/>
  <c r="AM1515" i="1"/>
  <c r="AN1515" i="1"/>
  <c r="AO1515" i="1"/>
  <c r="AP1515" i="1"/>
  <c r="AQ1515" i="1"/>
  <c r="AR1515" i="1"/>
  <c r="AS1515" i="1"/>
  <c r="AT1515" i="1"/>
  <c r="AU1515" i="1"/>
  <c r="AV1515" i="1"/>
  <c r="AW1515" i="1"/>
  <c r="AX1515" i="1"/>
  <c r="AY1515" i="1"/>
  <c r="AZ1515" i="1"/>
  <c r="BA1515" i="1"/>
  <c r="BB1515" i="1"/>
  <c r="BC1515" i="1"/>
  <c r="BD1515" i="1"/>
  <c r="BE1515" i="1"/>
  <c r="BF1515" i="1"/>
  <c r="H1516" i="1"/>
  <c r="I1516" i="1"/>
  <c r="J1516" i="1"/>
  <c r="K1516" i="1"/>
  <c r="L1516" i="1"/>
  <c r="M1516" i="1"/>
  <c r="N1516" i="1"/>
  <c r="O1516" i="1"/>
  <c r="P1516" i="1"/>
  <c r="Q1516" i="1"/>
  <c r="R1516" i="1"/>
  <c r="S1516" i="1"/>
  <c r="T1516" i="1"/>
  <c r="U1516" i="1"/>
  <c r="V1516" i="1"/>
  <c r="W1516" i="1"/>
  <c r="X1516" i="1"/>
  <c r="Y1516" i="1"/>
  <c r="Z1516" i="1"/>
  <c r="AA1516" i="1"/>
  <c r="AB1516" i="1"/>
  <c r="AC1516" i="1"/>
  <c r="AD1516" i="1"/>
  <c r="AE1516" i="1"/>
  <c r="AF1516" i="1"/>
  <c r="AG1516" i="1"/>
  <c r="AH1516" i="1"/>
  <c r="AI1516" i="1"/>
  <c r="AJ1516" i="1"/>
  <c r="AK1516" i="1"/>
  <c r="AL1516" i="1"/>
  <c r="AM1516" i="1"/>
  <c r="AN1516" i="1"/>
  <c r="AO1516" i="1"/>
  <c r="AP1516" i="1"/>
  <c r="AQ1516" i="1"/>
  <c r="AR1516" i="1"/>
  <c r="AS1516" i="1"/>
  <c r="AT1516" i="1"/>
  <c r="AU1516" i="1"/>
  <c r="AV1516" i="1"/>
  <c r="AW1516" i="1"/>
  <c r="AX1516" i="1"/>
  <c r="AY1516" i="1"/>
  <c r="AZ1516" i="1"/>
  <c r="BA1516" i="1"/>
  <c r="BB1516" i="1"/>
  <c r="BC1516" i="1"/>
  <c r="BD1516" i="1"/>
  <c r="BE1516" i="1"/>
  <c r="BF1516" i="1"/>
  <c r="H1517" i="1"/>
  <c r="I1517" i="1"/>
  <c r="J1517" i="1"/>
  <c r="K1517" i="1"/>
  <c r="L1517" i="1"/>
  <c r="M1517" i="1"/>
  <c r="N1517" i="1"/>
  <c r="O1517" i="1"/>
  <c r="P1517" i="1"/>
  <c r="Q1517" i="1"/>
  <c r="R1517" i="1"/>
  <c r="S1517" i="1"/>
  <c r="T1517" i="1"/>
  <c r="U1517" i="1"/>
  <c r="V1517" i="1"/>
  <c r="W1517" i="1"/>
  <c r="X1517" i="1"/>
  <c r="Y1517" i="1"/>
  <c r="Z1517" i="1"/>
  <c r="AA1517" i="1"/>
  <c r="AB1517" i="1"/>
  <c r="AC1517" i="1"/>
  <c r="AD1517" i="1"/>
  <c r="AE1517" i="1"/>
  <c r="AF1517" i="1"/>
  <c r="AG1517" i="1"/>
  <c r="AH1517" i="1"/>
  <c r="AI1517" i="1"/>
  <c r="AJ1517" i="1"/>
  <c r="AK1517" i="1"/>
  <c r="AL1517" i="1"/>
  <c r="AM1517" i="1"/>
  <c r="AN1517" i="1"/>
  <c r="AO1517" i="1"/>
  <c r="AP1517" i="1"/>
  <c r="AQ1517" i="1"/>
  <c r="AR1517" i="1"/>
  <c r="AS1517" i="1"/>
  <c r="AT1517" i="1"/>
  <c r="AU1517" i="1"/>
  <c r="AV1517" i="1"/>
  <c r="AW1517" i="1"/>
  <c r="AX1517" i="1"/>
  <c r="AY1517" i="1"/>
  <c r="AZ1517" i="1"/>
  <c r="BA1517" i="1"/>
  <c r="BB1517" i="1"/>
  <c r="BC1517" i="1"/>
  <c r="BD1517" i="1"/>
  <c r="BE1517" i="1"/>
  <c r="BF1517" i="1"/>
  <c r="H1518" i="1"/>
  <c r="I1518" i="1"/>
  <c r="J1518" i="1"/>
  <c r="K1518" i="1"/>
  <c r="L1518" i="1"/>
  <c r="M1518" i="1"/>
  <c r="N1518" i="1"/>
  <c r="O1518" i="1"/>
  <c r="P1518" i="1"/>
  <c r="Q1518" i="1"/>
  <c r="R1518" i="1"/>
  <c r="S1518" i="1"/>
  <c r="T1518" i="1"/>
  <c r="U1518" i="1"/>
  <c r="V1518" i="1"/>
  <c r="W1518" i="1"/>
  <c r="X1518" i="1"/>
  <c r="Y1518" i="1"/>
  <c r="Z1518" i="1"/>
  <c r="AA1518" i="1"/>
  <c r="AB1518" i="1"/>
  <c r="AC1518" i="1"/>
  <c r="AD1518" i="1"/>
  <c r="AE1518" i="1"/>
  <c r="AF1518" i="1"/>
  <c r="AG1518" i="1"/>
  <c r="AH1518" i="1"/>
  <c r="AI1518" i="1"/>
  <c r="AJ1518" i="1"/>
  <c r="AK1518" i="1"/>
  <c r="AL1518" i="1"/>
  <c r="AM1518" i="1"/>
  <c r="AN1518" i="1"/>
  <c r="AO1518" i="1"/>
  <c r="AP1518" i="1"/>
  <c r="AQ1518" i="1"/>
  <c r="AR1518" i="1"/>
  <c r="AS1518" i="1"/>
  <c r="AT1518" i="1"/>
  <c r="AU1518" i="1"/>
  <c r="AV1518" i="1"/>
  <c r="AW1518" i="1"/>
  <c r="AX1518" i="1"/>
  <c r="AY1518" i="1"/>
  <c r="AZ1518" i="1"/>
  <c r="BA1518" i="1"/>
  <c r="BB1518" i="1"/>
  <c r="BC1518" i="1"/>
  <c r="BD1518" i="1"/>
  <c r="BE1518" i="1"/>
  <c r="BF1518" i="1"/>
  <c r="H1519" i="1"/>
  <c r="I1519" i="1"/>
  <c r="J1519" i="1"/>
  <c r="K1519" i="1"/>
  <c r="L1519" i="1"/>
  <c r="M1519" i="1"/>
  <c r="N1519" i="1"/>
  <c r="O1519" i="1"/>
  <c r="P1519" i="1"/>
  <c r="Q1519" i="1"/>
  <c r="R1519" i="1"/>
  <c r="S1519" i="1"/>
  <c r="T1519" i="1"/>
  <c r="U1519" i="1"/>
  <c r="V1519" i="1"/>
  <c r="W1519" i="1"/>
  <c r="X1519" i="1"/>
  <c r="Y1519" i="1"/>
  <c r="Z1519" i="1"/>
  <c r="AA1519" i="1"/>
  <c r="AB1519" i="1"/>
  <c r="AC1519" i="1"/>
  <c r="AD1519" i="1"/>
  <c r="AE1519" i="1"/>
  <c r="AF1519" i="1"/>
  <c r="AG1519" i="1"/>
  <c r="AH1519" i="1"/>
  <c r="AI1519" i="1"/>
  <c r="AJ1519" i="1"/>
  <c r="AK1519" i="1"/>
  <c r="AL1519" i="1"/>
  <c r="AM1519" i="1"/>
  <c r="AN1519" i="1"/>
  <c r="AO1519" i="1"/>
  <c r="AP1519" i="1"/>
  <c r="AQ1519" i="1"/>
  <c r="AR1519" i="1"/>
  <c r="AS1519" i="1"/>
  <c r="AT1519" i="1"/>
  <c r="AU1519" i="1"/>
  <c r="AV1519" i="1"/>
  <c r="AW1519" i="1"/>
  <c r="AX1519" i="1"/>
  <c r="AY1519" i="1"/>
  <c r="AZ1519" i="1"/>
  <c r="BA1519" i="1"/>
  <c r="BB1519" i="1"/>
  <c r="BC1519" i="1"/>
  <c r="BD1519" i="1"/>
  <c r="BE1519" i="1"/>
  <c r="BF1519" i="1"/>
  <c r="H1520" i="1"/>
  <c r="I1520" i="1"/>
  <c r="J1520" i="1"/>
  <c r="K1520" i="1"/>
  <c r="L1520" i="1"/>
  <c r="M1520" i="1"/>
  <c r="N1520" i="1"/>
  <c r="O1520" i="1"/>
  <c r="P1520" i="1"/>
  <c r="Q1520" i="1"/>
  <c r="R1520" i="1"/>
  <c r="S1520" i="1"/>
  <c r="T1520" i="1"/>
  <c r="U1520" i="1"/>
  <c r="V1520" i="1"/>
  <c r="W1520" i="1"/>
  <c r="X1520" i="1"/>
  <c r="Y1520" i="1"/>
  <c r="Z1520" i="1"/>
  <c r="AA1520" i="1"/>
  <c r="AB1520" i="1"/>
  <c r="AC1520" i="1"/>
  <c r="AD1520" i="1"/>
  <c r="AE1520" i="1"/>
  <c r="AF1520" i="1"/>
  <c r="AG1520" i="1"/>
  <c r="AH1520" i="1"/>
  <c r="AI1520" i="1"/>
  <c r="AJ1520" i="1"/>
  <c r="AK1520" i="1"/>
  <c r="AL1520" i="1"/>
  <c r="AM1520" i="1"/>
  <c r="AN1520" i="1"/>
  <c r="AO1520" i="1"/>
  <c r="AP1520" i="1"/>
  <c r="AQ1520" i="1"/>
  <c r="AR1520" i="1"/>
  <c r="AS1520" i="1"/>
  <c r="AT1520" i="1"/>
  <c r="AU1520" i="1"/>
  <c r="AV1520" i="1"/>
  <c r="AW1520" i="1"/>
  <c r="AX1520" i="1"/>
  <c r="AY1520" i="1"/>
  <c r="AZ1520" i="1"/>
  <c r="BA1520" i="1"/>
  <c r="BB1520" i="1"/>
  <c r="BC1520" i="1"/>
  <c r="BD1520" i="1"/>
  <c r="BE1520" i="1"/>
  <c r="BF1520" i="1"/>
  <c r="H1521" i="1"/>
  <c r="I1521" i="1"/>
  <c r="J1521" i="1"/>
  <c r="K1521" i="1"/>
  <c r="L1521" i="1"/>
  <c r="M1521" i="1"/>
  <c r="N1521" i="1"/>
  <c r="O1521" i="1"/>
  <c r="P1521" i="1"/>
  <c r="Q1521" i="1"/>
  <c r="R1521" i="1"/>
  <c r="S1521" i="1"/>
  <c r="T1521" i="1"/>
  <c r="U1521" i="1"/>
  <c r="V1521" i="1"/>
  <c r="W1521" i="1"/>
  <c r="X1521" i="1"/>
  <c r="Y1521" i="1"/>
  <c r="Z1521" i="1"/>
  <c r="AA1521" i="1"/>
  <c r="AB1521" i="1"/>
  <c r="AC1521" i="1"/>
  <c r="AD1521" i="1"/>
  <c r="AE1521" i="1"/>
  <c r="AF1521" i="1"/>
  <c r="AG1521" i="1"/>
  <c r="AH1521" i="1"/>
  <c r="AI1521" i="1"/>
  <c r="AJ1521" i="1"/>
  <c r="AK1521" i="1"/>
  <c r="AL1521" i="1"/>
  <c r="AM1521" i="1"/>
  <c r="AN1521" i="1"/>
  <c r="AO1521" i="1"/>
  <c r="AP1521" i="1"/>
  <c r="AQ1521" i="1"/>
  <c r="AR1521" i="1"/>
  <c r="AS1521" i="1"/>
  <c r="AT1521" i="1"/>
  <c r="AU1521" i="1"/>
  <c r="AV1521" i="1"/>
  <c r="AW1521" i="1"/>
  <c r="AX1521" i="1"/>
  <c r="AY1521" i="1"/>
  <c r="AZ1521" i="1"/>
  <c r="BA1521" i="1"/>
  <c r="BB1521" i="1"/>
  <c r="BC1521" i="1"/>
  <c r="BD1521" i="1"/>
  <c r="BE1521" i="1"/>
  <c r="BF1521" i="1"/>
  <c r="H1522" i="1"/>
  <c r="I1522" i="1"/>
  <c r="J1522" i="1"/>
  <c r="K1522" i="1"/>
  <c r="L1522" i="1"/>
  <c r="M1522" i="1"/>
  <c r="N1522" i="1"/>
  <c r="O1522" i="1"/>
  <c r="P1522" i="1"/>
  <c r="Q1522" i="1"/>
  <c r="R1522" i="1"/>
  <c r="S1522" i="1"/>
  <c r="T1522" i="1"/>
  <c r="U1522" i="1"/>
  <c r="V1522" i="1"/>
  <c r="W1522" i="1"/>
  <c r="X1522" i="1"/>
  <c r="Y1522" i="1"/>
  <c r="Z1522" i="1"/>
  <c r="AA1522" i="1"/>
  <c r="AB1522" i="1"/>
  <c r="AC1522" i="1"/>
  <c r="AD1522" i="1"/>
  <c r="AE1522" i="1"/>
  <c r="AF1522" i="1"/>
  <c r="AG1522" i="1"/>
  <c r="AH1522" i="1"/>
  <c r="AI1522" i="1"/>
  <c r="AJ1522" i="1"/>
  <c r="AK1522" i="1"/>
  <c r="AL1522" i="1"/>
  <c r="AM1522" i="1"/>
  <c r="AN1522" i="1"/>
  <c r="AO1522" i="1"/>
  <c r="AP1522" i="1"/>
  <c r="AQ1522" i="1"/>
  <c r="AR1522" i="1"/>
  <c r="AS1522" i="1"/>
  <c r="AT1522" i="1"/>
  <c r="AU1522" i="1"/>
  <c r="AV1522" i="1"/>
  <c r="AW1522" i="1"/>
  <c r="AX1522" i="1"/>
  <c r="AY1522" i="1"/>
  <c r="AZ1522" i="1"/>
  <c r="BA1522" i="1"/>
  <c r="BB1522" i="1"/>
  <c r="BC1522" i="1"/>
  <c r="BD1522" i="1"/>
  <c r="BE1522" i="1"/>
  <c r="BF1522" i="1"/>
  <c r="H1523" i="1"/>
  <c r="I1523" i="1"/>
  <c r="J1523" i="1"/>
  <c r="K1523" i="1"/>
  <c r="L1523" i="1"/>
  <c r="M1523" i="1"/>
  <c r="N1523" i="1"/>
  <c r="O1523" i="1"/>
  <c r="P1523" i="1"/>
  <c r="Q1523" i="1"/>
  <c r="R1523" i="1"/>
  <c r="S1523" i="1"/>
  <c r="T1523" i="1"/>
  <c r="U1523" i="1"/>
  <c r="V1523" i="1"/>
  <c r="W1523" i="1"/>
  <c r="X1523" i="1"/>
  <c r="Y1523" i="1"/>
  <c r="Z1523" i="1"/>
  <c r="AA1523" i="1"/>
  <c r="AB1523" i="1"/>
  <c r="AC1523" i="1"/>
  <c r="AD1523" i="1"/>
  <c r="AE1523" i="1"/>
  <c r="AF1523" i="1"/>
  <c r="AG1523" i="1"/>
  <c r="AH1523" i="1"/>
  <c r="AI1523" i="1"/>
  <c r="AJ1523" i="1"/>
  <c r="AK1523" i="1"/>
  <c r="AL1523" i="1"/>
  <c r="AM1523" i="1"/>
  <c r="AN1523" i="1"/>
  <c r="AO1523" i="1"/>
  <c r="AP1523" i="1"/>
  <c r="AQ1523" i="1"/>
  <c r="AR1523" i="1"/>
  <c r="AS1523" i="1"/>
  <c r="AT1523" i="1"/>
  <c r="AU1523" i="1"/>
  <c r="AV1523" i="1"/>
  <c r="AW1523" i="1"/>
  <c r="AX1523" i="1"/>
  <c r="AY1523" i="1"/>
  <c r="AZ1523" i="1"/>
  <c r="BA1523" i="1"/>
  <c r="BB1523" i="1"/>
  <c r="BC1523" i="1"/>
  <c r="BD1523" i="1"/>
  <c r="BE1523" i="1"/>
  <c r="BF1523" i="1"/>
  <c r="H1524" i="1"/>
  <c r="I1524" i="1"/>
  <c r="J1524" i="1"/>
  <c r="K1524" i="1"/>
  <c r="L1524" i="1"/>
  <c r="M1524" i="1"/>
  <c r="N1524" i="1"/>
  <c r="O1524" i="1"/>
  <c r="P1524" i="1"/>
  <c r="Q1524" i="1"/>
  <c r="R1524" i="1"/>
  <c r="S1524" i="1"/>
  <c r="T1524" i="1"/>
  <c r="U1524" i="1"/>
  <c r="V1524" i="1"/>
  <c r="W1524" i="1"/>
  <c r="X1524" i="1"/>
  <c r="Y1524" i="1"/>
  <c r="Z1524" i="1"/>
  <c r="AA1524" i="1"/>
  <c r="AB1524" i="1"/>
  <c r="AC1524" i="1"/>
  <c r="AD1524" i="1"/>
  <c r="AE1524" i="1"/>
  <c r="AF1524" i="1"/>
  <c r="AG1524" i="1"/>
  <c r="AH1524" i="1"/>
  <c r="AI1524" i="1"/>
  <c r="AJ1524" i="1"/>
  <c r="AK1524" i="1"/>
  <c r="AL1524" i="1"/>
  <c r="AM1524" i="1"/>
  <c r="AN1524" i="1"/>
  <c r="AO1524" i="1"/>
  <c r="AP1524" i="1"/>
  <c r="AQ1524" i="1"/>
  <c r="AR1524" i="1"/>
  <c r="AS1524" i="1"/>
  <c r="AT1524" i="1"/>
  <c r="AU1524" i="1"/>
  <c r="AV1524" i="1"/>
  <c r="AW1524" i="1"/>
  <c r="AX1524" i="1"/>
  <c r="AY1524" i="1"/>
  <c r="AZ1524" i="1"/>
  <c r="BA1524" i="1"/>
  <c r="BB1524" i="1"/>
  <c r="BC1524" i="1"/>
  <c r="BD1524" i="1"/>
  <c r="BE1524" i="1"/>
  <c r="BF1524" i="1"/>
  <c r="H1525" i="1"/>
  <c r="I1525" i="1"/>
  <c r="J1525" i="1"/>
  <c r="K1525" i="1"/>
  <c r="L1525" i="1"/>
  <c r="M1525" i="1"/>
  <c r="N1525" i="1"/>
  <c r="O1525" i="1"/>
  <c r="P1525" i="1"/>
  <c r="Q1525" i="1"/>
  <c r="R1525" i="1"/>
  <c r="S1525" i="1"/>
  <c r="T1525" i="1"/>
  <c r="U1525" i="1"/>
  <c r="V1525" i="1"/>
  <c r="W1525" i="1"/>
  <c r="X1525" i="1"/>
  <c r="Y1525" i="1"/>
  <c r="Z1525" i="1"/>
  <c r="AA1525" i="1"/>
  <c r="AB1525" i="1"/>
  <c r="AC1525" i="1"/>
  <c r="AD1525" i="1"/>
  <c r="AE1525" i="1"/>
  <c r="AF1525" i="1"/>
  <c r="AG1525" i="1"/>
  <c r="AH1525" i="1"/>
  <c r="AI1525" i="1"/>
  <c r="AJ1525" i="1"/>
  <c r="AK1525" i="1"/>
  <c r="AL1525" i="1"/>
  <c r="AM1525" i="1"/>
  <c r="AN1525" i="1"/>
  <c r="AO1525" i="1"/>
  <c r="AP1525" i="1"/>
  <c r="AQ1525" i="1"/>
  <c r="AR1525" i="1"/>
  <c r="AS1525" i="1"/>
  <c r="AT1525" i="1"/>
  <c r="AU1525" i="1"/>
  <c r="AV1525" i="1"/>
  <c r="AW1525" i="1"/>
  <c r="AX1525" i="1"/>
  <c r="AY1525" i="1"/>
  <c r="AZ1525" i="1"/>
  <c r="BA1525" i="1"/>
  <c r="BB1525" i="1"/>
  <c r="BC1525" i="1"/>
  <c r="BD1525" i="1"/>
  <c r="BE1525" i="1"/>
  <c r="BF1525" i="1"/>
  <c r="H1526" i="1"/>
  <c r="I1526" i="1"/>
  <c r="J1526" i="1"/>
  <c r="K1526" i="1"/>
  <c r="L1526" i="1"/>
  <c r="M1526" i="1"/>
  <c r="N1526" i="1"/>
  <c r="O1526" i="1"/>
  <c r="P1526" i="1"/>
  <c r="Q1526" i="1"/>
  <c r="R1526" i="1"/>
  <c r="S1526" i="1"/>
  <c r="T1526" i="1"/>
  <c r="U1526" i="1"/>
  <c r="V1526" i="1"/>
  <c r="W1526" i="1"/>
  <c r="X1526" i="1"/>
  <c r="Y1526" i="1"/>
  <c r="Z1526" i="1"/>
  <c r="AA1526" i="1"/>
  <c r="AB1526" i="1"/>
  <c r="AC1526" i="1"/>
  <c r="AD1526" i="1"/>
  <c r="AE1526" i="1"/>
  <c r="AF1526" i="1"/>
  <c r="AG1526" i="1"/>
  <c r="AH1526" i="1"/>
  <c r="AI1526" i="1"/>
  <c r="AJ1526" i="1"/>
  <c r="AK1526" i="1"/>
  <c r="AL1526" i="1"/>
  <c r="AM1526" i="1"/>
  <c r="AN1526" i="1"/>
  <c r="AO1526" i="1"/>
  <c r="AP1526" i="1"/>
  <c r="AQ1526" i="1"/>
  <c r="AR1526" i="1"/>
  <c r="AS1526" i="1"/>
  <c r="AT1526" i="1"/>
  <c r="AU1526" i="1"/>
  <c r="AV1526" i="1"/>
  <c r="AW1526" i="1"/>
  <c r="AX1526" i="1"/>
  <c r="AY1526" i="1"/>
  <c r="AZ1526" i="1"/>
  <c r="BA1526" i="1"/>
  <c r="BB1526" i="1"/>
  <c r="BC1526" i="1"/>
  <c r="BD1526" i="1"/>
  <c r="BE1526" i="1"/>
  <c r="BF1526" i="1"/>
  <c r="H1527" i="1"/>
  <c r="I1527" i="1"/>
  <c r="J1527" i="1"/>
  <c r="K1527" i="1"/>
  <c r="L1527" i="1"/>
  <c r="M1527" i="1"/>
  <c r="N1527" i="1"/>
  <c r="O1527" i="1"/>
  <c r="P1527" i="1"/>
  <c r="Q1527" i="1"/>
  <c r="R1527" i="1"/>
  <c r="S1527" i="1"/>
  <c r="T1527" i="1"/>
  <c r="U1527" i="1"/>
  <c r="V1527" i="1"/>
  <c r="W1527" i="1"/>
  <c r="X1527" i="1"/>
  <c r="Y1527" i="1"/>
  <c r="Z1527" i="1"/>
  <c r="AA1527" i="1"/>
  <c r="AB1527" i="1"/>
  <c r="AC1527" i="1"/>
  <c r="AD1527" i="1"/>
  <c r="AE1527" i="1"/>
  <c r="AF1527" i="1"/>
  <c r="AG1527" i="1"/>
  <c r="AH1527" i="1"/>
  <c r="AI1527" i="1"/>
  <c r="AJ1527" i="1"/>
  <c r="AK1527" i="1"/>
  <c r="AL1527" i="1"/>
  <c r="AM1527" i="1"/>
  <c r="AN1527" i="1"/>
  <c r="AO1527" i="1"/>
  <c r="AP1527" i="1"/>
  <c r="AQ1527" i="1"/>
  <c r="AR1527" i="1"/>
  <c r="AS1527" i="1"/>
  <c r="AT1527" i="1"/>
  <c r="AU1527" i="1"/>
  <c r="AV1527" i="1"/>
  <c r="AW1527" i="1"/>
  <c r="AX1527" i="1"/>
  <c r="AY1527" i="1"/>
  <c r="AZ1527" i="1"/>
  <c r="BA1527" i="1"/>
  <c r="BB1527" i="1"/>
  <c r="BC1527" i="1"/>
  <c r="BD1527" i="1"/>
  <c r="BE1527" i="1"/>
  <c r="BF1527" i="1"/>
  <c r="H1528" i="1"/>
  <c r="I1528" i="1"/>
  <c r="J1528" i="1"/>
  <c r="K1528" i="1"/>
  <c r="L1528" i="1"/>
  <c r="M1528" i="1"/>
  <c r="N1528" i="1"/>
  <c r="O1528" i="1"/>
  <c r="P1528" i="1"/>
  <c r="Q1528" i="1"/>
  <c r="R1528" i="1"/>
  <c r="S1528" i="1"/>
  <c r="T1528" i="1"/>
  <c r="U1528" i="1"/>
  <c r="V1528" i="1"/>
  <c r="W1528" i="1"/>
  <c r="X1528" i="1"/>
  <c r="Y1528" i="1"/>
  <c r="Z1528" i="1"/>
  <c r="AA1528" i="1"/>
  <c r="AB1528" i="1"/>
  <c r="AC1528" i="1"/>
  <c r="AD1528" i="1"/>
  <c r="AE1528" i="1"/>
  <c r="AF1528" i="1"/>
  <c r="AG1528" i="1"/>
  <c r="AH1528" i="1"/>
  <c r="AI1528" i="1"/>
  <c r="AJ1528" i="1"/>
  <c r="AK1528" i="1"/>
  <c r="AL1528" i="1"/>
  <c r="AM1528" i="1"/>
  <c r="AN1528" i="1"/>
  <c r="AO1528" i="1"/>
  <c r="AP1528" i="1"/>
  <c r="AQ1528" i="1"/>
  <c r="AR1528" i="1"/>
  <c r="AS1528" i="1"/>
  <c r="AT1528" i="1"/>
  <c r="AU1528" i="1"/>
  <c r="AV1528" i="1"/>
  <c r="AW1528" i="1"/>
  <c r="AX1528" i="1"/>
  <c r="AY1528" i="1"/>
  <c r="AZ1528" i="1"/>
  <c r="BA1528" i="1"/>
  <c r="BB1528" i="1"/>
  <c r="BC1528" i="1"/>
  <c r="BD1528" i="1"/>
  <c r="BE1528" i="1"/>
  <c r="BF1528" i="1"/>
  <c r="H1529" i="1"/>
  <c r="I1529" i="1"/>
  <c r="J1529" i="1"/>
  <c r="K1529" i="1"/>
  <c r="L1529" i="1"/>
  <c r="M1529" i="1"/>
  <c r="N1529" i="1"/>
  <c r="O1529" i="1"/>
  <c r="P1529" i="1"/>
  <c r="Q1529" i="1"/>
  <c r="R1529" i="1"/>
  <c r="S1529" i="1"/>
  <c r="T1529" i="1"/>
  <c r="U1529" i="1"/>
  <c r="V1529" i="1"/>
  <c r="W1529" i="1"/>
  <c r="X1529" i="1"/>
  <c r="Y1529" i="1"/>
  <c r="Z1529" i="1"/>
  <c r="AA1529" i="1"/>
  <c r="AB1529" i="1"/>
  <c r="AC1529" i="1"/>
  <c r="AD1529" i="1"/>
  <c r="AE1529" i="1"/>
  <c r="AF1529" i="1"/>
  <c r="AG1529" i="1"/>
  <c r="AH1529" i="1"/>
  <c r="AI1529" i="1"/>
  <c r="AJ1529" i="1"/>
  <c r="AK1529" i="1"/>
  <c r="AL1529" i="1"/>
  <c r="AM1529" i="1"/>
  <c r="AN1529" i="1"/>
  <c r="AO1529" i="1"/>
  <c r="AP1529" i="1"/>
  <c r="AQ1529" i="1"/>
  <c r="AR1529" i="1"/>
  <c r="AS1529" i="1"/>
  <c r="AT1529" i="1"/>
  <c r="AU1529" i="1"/>
  <c r="AV1529" i="1"/>
  <c r="AW1529" i="1"/>
  <c r="AX1529" i="1"/>
  <c r="AY1529" i="1"/>
  <c r="AZ1529" i="1"/>
  <c r="BA1529" i="1"/>
  <c r="BB1529" i="1"/>
  <c r="BC1529" i="1"/>
  <c r="BD1529" i="1"/>
  <c r="BE1529" i="1"/>
  <c r="BF1529" i="1"/>
  <c r="H1530" i="1"/>
  <c r="I1530" i="1"/>
  <c r="J1530" i="1"/>
  <c r="K1530" i="1"/>
  <c r="L1530" i="1"/>
  <c r="M1530" i="1"/>
  <c r="N1530" i="1"/>
  <c r="O1530" i="1"/>
  <c r="P1530" i="1"/>
  <c r="Q1530" i="1"/>
  <c r="R1530" i="1"/>
  <c r="S1530" i="1"/>
  <c r="T1530" i="1"/>
  <c r="U1530" i="1"/>
  <c r="V1530" i="1"/>
  <c r="W1530" i="1"/>
  <c r="X1530" i="1"/>
  <c r="Y1530" i="1"/>
  <c r="Z1530" i="1"/>
  <c r="AA1530" i="1"/>
  <c r="AB1530" i="1"/>
  <c r="AC1530" i="1"/>
  <c r="AD1530" i="1"/>
  <c r="AE1530" i="1"/>
  <c r="AF1530" i="1"/>
  <c r="AG1530" i="1"/>
  <c r="AH1530" i="1"/>
  <c r="AI1530" i="1"/>
  <c r="AJ1530" i="1"/>
  <c r="AK1530" i="1"/>
  <c r="AL1530" i="1"/>
  <c r="AM1530" i="1"/>
  <c r="AN1530" i="1"/>
  <c r="AO1530" i="1"/>
  <c r="AP1530" i="1"/>
  <c r="AQ1530" i="1"/>
  <c r="AR1530" i="1"/>
  <c r="AS1530" i="1"/>
  <c r="AT1530" i="1"/>
  <c r="AU1530" i="1"/>
  <c r="AV1530" i="1"/>
  <c r="AW1530" i="1"/>
  <c r="AX1530" i="1"/>
  <c r="AY1530" i="1"/>
  <c r="AZ1530" i="1"/>
  <c r="BA1530" i="1"/>
  <c r="BB1530" i="1"/>
  <c r="BC1530" i="1"/>
  <c r="BD1530" i="1"/>
  <c r="BE1530" i="1"/>
  <c r="BF1530" i="1"/>
  <c r="H1531" i="1"/>
  <c r="I1531" i="1"/>
  <c r="J1531" i="1"/>
  <c r="K1531" i="1"/>
  <c r="L1531" i="1"/>
  <c r="M1531" i="1"/>
  <c r="N1531" i="1"/>
  <c r="O1531" i="1"/>
  <c r="P1531" i="1"/>
  <c r="Q1531" i="1"/>
  <c r="R1531" i="1"/>
  <c r="S1531" i="1"/>
  <c r="T1531" i="1"/>
  <c r="U1531" i="1"/>
  <c r="V1531" i="1"/>
  <c r="W1531" i="1"/>
  <c r="X1531" i="1"/>
  <c r="Y1531" i="1"/>
  <c r="Z1531" i="1"/>
  <c r="AA1531" i="1"/>
  <c r="AB1531" i="1"/>
  <c r="AC1531" i="1"/>
  <c r="AD1531" i="1"/>
  <c r="AE1531" i="1"/>
  <c r="AF1531" i="1"/>
  <c r="AG1531" i="1"/>
  <c r="AH1531" i="1"/>
  <c r="AI1531" i="1"/>
  <c r="AJ1531" i="1"/>
  <c r="AK1531" i="1"/>
  <c r="AL1531" i="1"/>
  <c r="AM1531" i="1"/>
  <c r="AN1531" i="1"/>
  <c r="AO1531" i="1"/>
  <c r="AP1531" i="1"/>
  <c r="AQ1531" i="1"/>
  <c r="AR1531" i="1"/>
  <c r="AS1531" i="1"/>
  <c r="AT1531" i="1"/>
  <c r="AU1531" i="1"/>
  <c r="AV1531" i="1"/>
  <c r="AW1531" i="1"/>
  <c r="AX1531" i="1"/>
  <c r="AY1531" i="1"/>
  <c r="AZ1531" i="1"/>
  <c r="BA1531" i="1"/>
  <c r="BB1531" i="1"/>
  <c r="BC1531" i="1"/>
  <c r="BD1531" i="1"/>
  <c r="BE1531" i="1"/>
  <c r="BF1531" i="1"/>
  <c r="H1532" i="1"/>
  <c r="I1532" i="1"/>
  <c r="J1532" i="1"/>
  <c r="K1532" i="1"/>
  <c r="L1532" i="1"/>
  <c r="M1532" i="1"/>
  <c r="N1532" i="1"/>
  <c r="O1532" i="1"/>
  <c r="P1532" i="1"/>
  <c r="Q1532" i="1"/>
  <c r="R1532" i="1"/>
  <c r="S1532" i="1"/>
  <c r="T1532" i="1"/>
  <c r="U1532" i="1"/>
  <c r="V1532" i="1"/>
  <c r="W1532" i="1"/>
  <c r="X1532" i="1"/>
  <c r="Y1532" i="1"/>
  <c r="Z1532" i="1"/>
  <c r="AA1532" i="1"/>
  <c r="AB1532" i="1"/>
  <c r="AC1532" i="1"/>
  <c r="AD1532" i="1"/>
  <c r="AE1532" i="1"/>
  <c r="AF1532" i="1"/>
  <c r="AG1532" i="1"/>
  <c r="AH1532" i="1"/>
  <c r="AI1532" i="1"/>
  <c r="AJ1532" i="1"/>
  <c r="AK1532" i="1"/>
  <c r="AL1532" i="1"/>
  <c r="AM1532" i="1"/>
  <c r="AN1532" i="1"/>
  <c r="AO1532" i="1"/>
  <c r="AP1532" i="1"/>
  <c r="AQ1532" i="1"/>
  <c r="AR1532" i="1"/>
  <c r="AS1532" i="1"/>
  <c r="AT1532" i="1"/>
  <c r="AU1532" i="1"/>
  <c r="AV1532" i="1"/>
  <c r="AW1532" i="1"/>
  <c r="AX1532" i="1"/>
  <c r="AY1532" i="1"/>
  <c r="AZ1532" i="1"/>
  <c r="BA1532" i="1"/>
  <c r="BB1532" i="1"/>
  <c r="BC1532" i="1"/>
  <c r="BD1532" i="1"/>
  <c r="BE1532" i="1"/>
  <c r="BF1532" i="1"/>
  <c r="H1533" i="1"/>
  <c r="I1533" i="1"/>
  <c r="J1533" i="1"/>
  <c r="K1533" i="1"/>
  <c r="L1533" i="1"/>
  <c r="M1533" i="1"/>
  <c r="N1533" i="1"/>
  <c r="O1533" i="1"/>
  <c r="P1533" i="1"/>
  <c r="Q1533" i="1"/>
  <c r="R1533" i="1"/>
  <c r="S1533" i="1"/>
  <c r="T1533" i="1"/>
  <c r="U1533" i="1"/>
  <c r="V1533" i="1"/>
  <c r="W1533" i="1"/>
  <c r="X1533" i="1"/>
  <c r="Y1533" i="1"/>
  <c r="Z1533" i="1"/>
  <c r="AA1533" i="1"/>
  <c r="AB1533" i="1"/>
  <c r="AC1533" i="1"/>
  <c r="AD1533" i="1"/>
  <c r="AE1533" i="1"/>
  <c r="AF1533" i="1"/>
  <c r="AG1533" i="1"/>
  <c r="AH1533" i="1"/>
  <c r="AI1533" i="1"/>
  <c r="AJ1533" i="1"/>
  <c r="AK1533" i="1"/>
  <c r="AL1533" i="1"/>
  <c r="AM1533" i="1"/>
  <c r="AN1533" i="1"/>
  <c r="AO1533" i="1"/>
  <c r="AP1533" i="1"/>
  <c r="AQ1533" i="1"/>
  <c r="AR1533" i="1"/>
  <c r="AS1533" i="1"/>
  <c r="AT1533" i="1"/>
  <c r="AU1533" i="1"/>
  <c r="AV1533" i="1"/>
  <c r="AW1533" i="1"/>
  <c r="AX1533" i="1"/>
  <c r="AY1533" i="1"/>
  <c r="AZ1533" i="1"/>
  <c r="BA1533" i="1"/>
  <c r="BB1533" i="1"/>
  <c r="BC1533" i="1"/>
  <c r="BD1533" i="1"/>
  <c r="BE1533" i="1"/>
  <c r="BF1533" i="1"/>
  <c r="H1534" i="1"/>
  <c r="I1534" i="1"/>
  <c r="J1534" i="1"/>
  <c r="K1534" i="1"/>
  <c r="L1534" i="1"/>
  <c r="M1534" i="1"/>
  <c r="N1534" i="1"/>
  <c r="O1534" i="1"/>
  <c r="P1534" i="1"/>
  <c r="Q1534" i="1"/>
  <c r="R1534" i="1"/>
  <c r="S1534" i="1"/>
  <c r="T1534" i="1"/>
  <c r="U1534" i="1"/>
  <c r="V1534" i="1"/>
  <c r="W1534" i="1"/>
  <c r="X1534" i="1"/>
  <c r="Y1534" i="1"/>
  <c r="Z1534" i="1"/>
  <c r="AA1534" i="1"/>
  <c r="AB1534" i="1"/>
  <c r="AC1534" i="1"/>
  <c r="AD1534" i="1"/>
  <c r="AE1534" i="1"/>
  <c r="AF1534" i="1"/>
  <c r="AG1534" i="1"/>
  <c r="AH1534" i="1"/>
  <c r="AI1534" i="1"/>
  <c r="AJ1534" i="1"/>
  <c r="AK1534" i="1"/>
  <c r="AL1534" i="1"/>
  <c r="AM1534" i="1"/>
  <c r="AN1534" i="1"/>
  <c r="AO1534" i="1"/>
  <c r="AP1534" i="1"/>
  <c r="AQ1534" i="1"/>
  <c r="AR1534" i="1"/>
  <c r="AS1534" i="1"/>
  <c r="AT1534" i="1"/>
  <c r="AU1534" i="1"/>
  <c r="AV1534" i="1"/>
  <c r="AW1534" i="1"/>
  <c r="AX1534" i="1"/>
  <c r="AY1534" i="1"/>
  <c r="AZ1534" i="1"/>
  <c r="BA1534" i="1"/>
  <c r="BB1534" i="1"/>
  <c r="BC1534" i="1"/>
  <c r="BD1534" i="1"/>
  <c r="BE1534" i="1"/>
  <c r="BF1534" i="1"/>
  <c r="H1535" i="1"/>
  <c r="I1535" i="1"/>
  <c r="J1535" i="1"/>
  <c r="K1535" i="1"/>
  <c r="L1535" i="1"/>
  <c r="M1535" i="1"/>
  <c r="N1535" i="1"/>
  <c r="O1535" i="1"/>
  <c r="P1535" i="1"/>
  <c r="Q1535" i="1"/>
  <c r="R1535" i="1"/>
  <c r="S1535" i="1"/>
  <c r="T1535" i="1"/>
  <c r="U1535" i="1"/>
  <c r="V1535" i="1"/>
  <c r="W1535" i="1"/>
  <c r="X1535" i="1"/>
  <c r="Y1535" i="1"/>
  <c r="Z1535" i="1"/>
  <c r="AA1535" i="1"/>
  <c r="AB1535" i="1"/>
  <c r="AC1535" i="1"/>
  <c r="AD1535" i="1"/>
  <c r="AE1535" i="1"/>
  <c r="AF1535" i="1"/>
  <c r="AG1535" i="1"/>
  <c r="AH1535" i="1"/>
  <c r="AI1535" i="1"/>
  <c r="AJ1535" i="1"/>
  <c r="AK1535" i="1"/>
  <c r="AL1535" i="1"/>
  <c r="AM1535" i="1"/>
  <c r="AN1535" i="1"/>
  <c r="AO1535" i="1"/>
  <c r="AP1535" i="1"/>
  <c r="AQ1535" i="1"/>
  <c r="AR1535" i="1"/>
  <c r="AS1535" i="1"/>
  <c r="AT1535" i="1"/>
  <c r="AU1535" i="1"/>
  <c r="AV1535" i="1"/>
  <c r="AW1535" i="1"/>
  <c r="AX1535" i="1"/>
  <c r="AY1535" i="1"/>
  <c r="AZ1535" i="1"/>
  <c r="BA1535" i="1"/>
  <c r="BB1535" i="1"/>
  <c r="BC1535" i="1"/>
  <c r="BD1535" i="1"/>
  <c r="BE1535" i="1"/>
  <c r="BF1535" i="1"/>
  <c r="H1536" i="1"/>
  <c r="I1536" i="1"/>
  <c r="J1536" i="1"/>
  <c r="K1536" i="1"/>
  <c r="L1536" i="1"/>
  <c r="M1536" i="1"/>
  <c r="N1536" i="1"/>
  <c r="O1536" i="1"/>
  <c r="P1536" i="1"/>
  <c r="Q1536" i="1"/>
  <c r="R1536" i="1"/>
  <c r="S1536" i="1"/>
  <c r="T1536" i="1"/>
  <c r="U1536" i="1"/>
  <c r="V1536" i="1"/>
  <c r="W1536" i="1"/>
  <c r="X1536" i="1"/>
  <c r="Y1536" i="1"/>
  <c r="Z1536" i="1"/>
  <c r="AA1536" i="1"/>
  <c r="AB1536" i="1"/>
  <c r="AC1536" i="1"/>
  <c r="AD1536" i="1"/>
  <c r="AE1536" i="1"/>
  <c r="AF1536" i="1"/>
  <c r="AG1536" i="1"/>
  <c r="AH1536" i="1"/>
  <c r="AI1536" i="1"/>
  <c r="AJ1536" i="1"/>
  <c r="AK1536" i="1"/>
  <c r="AL1536" i="1"/>
  <c r="AM1536" i="1"/>
  <c r="AN1536" i="1"/>
  <c r="AO1536" i="1"/>
  <c r="AP1536" i="1"/>
  <c r="AQ1536" i="1"/>
  <c r="AR1536" i="1"/>
  <c r="AS1536" i="1"/>
  <c r="AT1536" i="1"/>
  <c r="AU1536" i="1"/>
  <c r="AV1536" i="1"/>
  <c r="AW1536" i="1"/>
  <c r="AX1536" i="1"/>
  <c r="AY1536" i="1"/>
  <c r="AZ1536" i="1"/>
  <c r="BA1536" i="1"/>
  <c r="BB1536" i="1"/>
  <c r="BC1536" i="1"/>
  <c r="BD1536" i="1"/>
  <c r="BE1536" i="1"/>
  <c r="BF1536" i="1"/>
  <c r="H1537" i="1"/>
  <c r="I1537" i="1"/>
  <c r="J1537" i="1"/>
  <c r="K1537" i="1"/>
  <c r="L1537" i="1"/>
  <c r="M1537" i="1"/>
  <c r="N1537" i="1"/>
  <c r="O1537" i="1"/>
  <c r="P1537" i="1"/>
  <c r="Q1537" i="1"/>
  <c r="R1537" i="1"/>
  <c r="S1537" i="1"/>
  <c r="T1537" i="1"/>
  <c r="U1537" i="1"/>
  <c r="V1537" i="1"/>
  <c r="W1537" i="1"/>
  <c r="X1537" i="1"/>
  <c r="Y1537" i="1"/>
  <c r="Z1537" i="1"/>
  <c r="AA1537" i="1"/>
  <c r="AB1537" i="1"/>
  <c r="AC1537" i="1"/>
  <c r="AD1537" i="1"/>
  <c r="AE1537" i="1"/>
  <c r="AF1537" i="1"/>
  <c r="AG1537" i="1"/>
  <c r="AH1537" i="1"/>
  <c r="AI1537" i="1"/>
  <c r="AJ1537" i="1"/>
  <c r="AK1537" i="1"/>
  <c r="AL1537" i="1"/>
  <c r="AM1537" i="1"/>
  <c r="AN1537" i="1"/>
  <c r="AO1537" i="1"/>
  <c r="AP1537" i="1"/>
  <c r="AQ1537" i="1"/>
  <c r="AR1537" i="1"/>
  <c r="AS1537" i="1"/>
  <c r="AT1537" i="1"/>
  <c r="AU1537" i="1"/>
  <c r="AV1537" i="1"/>
  <c r="AW1537" i="1"/>
  <c r="AX1537" i="1"/>
  <c r="AY1537" i="1"/>
  <c r="AZ1537" i="1"/>
  <c r="BA1537" i="1"/>
  <c r="BB1537" i="1"/>
  <c r="BC1537" i="1"/>
  <c r="BD1537" i="1"/>
  <c r="BE1537" i="1"/>
  <c r="BF1537" i="1"/>
  <c r="H1538" i="1"/>
  <c r="I1538" i="1"/>
  <c r="J1538" i="1"/>
  <c r="K1538" i="1"/>
  <c r="L1538" i="1"/>
  <c r="M1538" i="1"/>
  <c r="N1538" i="1"/>
  <c r="O1538" i="1"/>
  <c r="P1538" i="1"/>
  <c r="Q1538" i="1"/>
  <c r="R1538" i="1"/>
  <c r="S1538" i="1"/>
  <c r="T1538" i="1"/>
  <c r="U1538" i="1"/>
  <c r="V1538" i="1"/>
  <c r="W1538" i="1"/>
  <c r="X1538" i="1"/>
  <c r="Y1538" i="1"/>
  <c r="Z1538" i="1"/>
  <c r="AA1538" i="1"/>
  <c r="AB1538" i="1"/>
  <c r="AC1538" i="1"/>
  <c r="AD1538" i="1"/>
  <c r="AE1538" i="1"/>
  <c r="AF1538" i="1"/>
  <c r="AG1538" i="1"/>
  <c r="AH1538" i="1"/>
  <c r="AI1538" i="1"/>
  <c r="AJ1538" i="1"/>
  <c r="AK1538" i="1"/>
  <c r="AL1538" i="1"/>
  <c r="AM1538" i="1"/>
  <c r="AN1538" i="1"/>
  <c r="AO1538" i="1"/>
  <c r="AP1538" i="1"/>
  <c r="AQ1538" i="1"/>
  <c r="AR1538" i="1"/>
  <c r="AS1538" i="1"/>
  <c r="AT1538" i="1"/>
  <c r="AU1538" i="1"/>
  <c r="AV1538" i="1"/>
  <c r="AW1538" i="1"/>
  <c r="AX1538" i="1"/>
  <c r="AY1538" i="1"/>
  <c r="AZ1538" i="1"/>
  <c r="BA1538" i="1"/>
  <c r="BB1538" i="1"/>
  <c r="BC1538" i="1"/>
  <c r="BD1538" i="1"/>
  <c r="BE1538" i="1"/>
  <c r="BF1538" i="1"/>
  <c r="H1539" i="1"/>
  <c r="I1539" i="1"/>
  <c r="J1539" i="1"/>
  <c r="K1539" i="1"/>
  <c r="L1539" i="1"/>
  <c r="M1539" i="1"/>
  <c r="N1539" i="1"/>
  <c r="O1539" i="1"/>
  <c r="P1539" i="1"/>
  <c r="Q1539" i="1"/>
  <c r="R1539" i="1"/>
  <c r="S1539" i="1"/>
  <c r="T1539" i="1"/>
  <c r="U1539" i="1"/>
  <c r="V1539" i="1"/>
  <c r="W1539" i="1"/>
  <c r="X1539" i="1"/>
  <c r="Y1539" i="1"/>
  <c r="Z1539" i="1"/>
  <c r="AA1539" i="1"/>
  <c r="AB1539" i="1"/>
  <c r="AC1539" i="1"/>
  <c r="AD1539" i="1"/>
  <c r="AE1539" i="1"/>
  <c r="AF1539" i="1"/>
  <c r="AG1539" i="1"/>
  <c r="AH1539" i="1"/>
  <c r="AI1539" i="1"/>
  <c r="AJ1539" i="1"/>
  <c r="AK1539" i="1"/>
  <c r="AL1539" i="1"/>
  <c r="AM1539" i="1"/>
  <c r="AN1539" i="1"/>
  <c r="AO1539" i="1"/>
  <c r="AP1539" i="1"/>
  <c r="AQ1539" i="1"/>
  <c r="AR1539" i="1"/>
  <c r="AS1539" i="1"/>
  <c r="AT1539" i="1"/>
  <c r="AU1539" i="1"/>
  <c r="AV1539" i="1"/>
  <c r="AW1539" i="1"/>
  <c r="AX1539" i="1"/>
  <c r="AY1539" i="1"/>
  <c r="AZ1539" i="1"/>
  <c r="BA1539" i="1"/>
  <c r="BB1539" i="1"/>
  <c r="BC1539" i="1"/>
  <c r="BD1539" i="1"/>
  <c r="BE1539" i="1"/>
  <c r="BF1539" i="1"/>
  <c r="H1540" i="1"/>
  <c r="I1540" i="1"/>
  <c r="J1540" i="1"/>
  <c r="K1540" i="1"/>
  <c r="L1540" i="1"/>
  <c r="M1540" i="1"/>
  <c r="N1540" i="1"/>
  <c r="O1540" i="1"/>
  <c r="P1540" i="1"/>
  <c r="Q1540" i="1"/>
  <c r="R1540" i="1"/>
  <c r="S1540" i="1"/>
  <c r="T1540" i="1"/>
  <c r="U1540" i="1"/>
  <c r="V1540" i="1"/>
  <c r="W1540" i="1"/>
  <c r="X1540" i="1"/>
  <c r="Y1540" i="1"/>
  <c r="Z1540" i="1"/>
  <c r="AA1540" i="1"/>
  <c r="AB1540" i="1"/>
  <c r="AC1540" i="1"/>
  <c r="AD1540" i="1"/>
  <c r="AE1540" i="1"/>
  <c r="AF1540" i="1"/>
  <c r="AG1540" i="1"/>
  <c r="AH1540" i="1"/>
  <c r="AI1540" i="1"/>
  <c r="AJ1540" i="1"/>
  <c r="AK1540" i="1"/>
  <c r="AL1540" i="1"/>
  <c r="AM1540" i="1"/>
  <c r="AN1540" i="1"/>
  <c r="AO1540" i="1"/>
  <c r="AP1540" i="1"/>
  <c r="AQ1540" i="1"/>
  <c r="AR1540" i="1"/>
  <c r="AS1540" i="1"/>
  <c r="AT1540" i="1"/>
  <c r="AU1540" i="1"/>
  <c r="AV1540" i="1"/>
  <c r="AW1540" i="1"/>
  <c r="AX1540" i="1"/>
  <c r="AY1540" i="1"/>
  <c r="AZ1540" i="1"/>
  <c r="BA1540" i="1"/>
  <c r="BB1540" i="1"/>
  <c r="BC1540" i="1"/>
  <c r="BD1540" i="1"/>
  <c r="BE1540" i="1"/>
  <c r="BF1540" i="1"/>
  <c r="H1541" i="1"/>
  <c r="I1541" i="1"/>
  <c r="J1541" i="1"/>
  <c r="K1541" i="1"/>
  <c r="L1541" i="1"/>
  <c r="M1541" i="1"/>
  <c r="N1541" i="1"/>
  <c r="O1541" i="1"/>
  <c r="P1541" i="1"/>
  <c r="Q1541" i="1"/>
  <c r="R1541" i="1"/>
  <c r="S1541" i="1"/>
  <c r="T1541" i="1"/>
  <c r="U1541" i="1"/>
  <c r="V1541" i="1"/>
  <c r="W1541" i="1"/>
  <c r="X1541" i="1"/>
  <c r="Y1541" i="1"/>
  <c r="Z1541" i="1"/>
  <c r="AA1541" i="1"/>
  <c r="AB1541" i="1"/>
  <c r="AC1541" i="1"/>
  <c r="AD1541" i="1"/>
  <c r="AE1541" i="1"/>
  <c r="AF1541" i="1"/>
  <c r="AG1541" i="1"/>
  <c r="AH1541" i="1"/>
  <c r="AI1541" i="1"/>
  <c r="AJ1541" i="1"/>
  <c r="AK1541" i="1"/>
  <c r="AL1541" i="1"/>
  <c r="AM1541" i="1"/>
  <c r="AN1541" i="1"/>
  <c r="AO1541" i="1"/>
  <c r="AP1541" i="1"/>
  <c r="AQ1541" i="1"/>
  <c r="AR1541" i="1"/>
  <c r="AS1541" i="1"/>
  <c r="AT1541" i="1"/>
  <c r="AU1541" i="1"/>
  <c r="AV1541" i="1"/>
  <c r="AW1541" i="1"/>
  <c r="AX1541" i="1"/>
  <c r="AY1541" i="1"/>
  <c r="AZ1541" i="1"/>
  <c r="BA1541" i="1"/>
  <c r="BB1541" i="1"/>
  <c r="BC1541" i="1"/>
  <c r="BD1541" i="1"/>
  <c r="BE1541" i="1"/>
  <c r="BF1541" i="1"/>
  <c r="H1542" i="1"/>
  <c r="I1542" i="1"/>
  <c r="J1542" i="1"/>
  <c r="K1542" i="1"/>
  <c r="L1542" i="1"/>
  <c r="M1542" i="1"/>
  <c r="N1542" i="1"/>
  <c r="O1542" i="1"/>
  <c r="P1542" i="1"/>
  <c r="Q1542" i="1"/>
  <c r="R1542" i="1"/>
  <c r="S1542" i="1"/>
  <c r="T1542" i="1"/>
  <c r="U1542" i="1"/>
  <c r="V1542" i="1"/>
  <c r="W1542" i="1"/>
  <c r="X1542" i="1"/>
  <c r="Y1542" i="1"/>
  <c r="Z1542" i="1"/>
  <c r="AA1542" i="1"/>
  <c r="AB1542" i="1"/>
  <c r="AC1542" i="1"/>
  <c r="AD1542" i="1"/>
  <c r="AE1542" i="1"/>
  <c r="AF1542" i="1"/>
  <c r="AG1542" i="1"/>
  <c r="AH1542" i="1"/>
  <c r="AI1542" i="1"/>
  <c r="AJ1542" i="1"/>
  <c r="AK1542" i="1"/>
  <c r="AL1542" i="1"/>
  <c r="AM1542" i="1"/>
  <c r="AN1542" i="1"/>
  <c r="AO1542" i="1"/>
  <c r="AP1542" i="1"/>
  <c r="AQ1542" i="1"/>
  <c r="AR1542" i="1"/>
  <c r="AS1542" i="1"/>
  <c r="AT1542" i="1"/>
  <c r="AU1542" i="1"/>
  <c r="AV1542" i="1"/>
  <c r="AW1542" i="1"/>
  <c r="AX1542" i="1"/>
  <c r="AY1542" i="1"/>
  <c r="AZ1542" i="1"/>
  <c r="BA1542" i="1"/>
  <c r="BB1542" i="1"/>
  <c r="BC1542" i="1"/>
  <c r="BD1542" i="1"/>
  <c r="BE1542" i="1"/>
  <c r="BF1542" i="1"/>
  <c r="H1543" i="1"/>
  <c r="I1543" i="1"/>
  <c r="J1543" i="1"/>
  <c r="K1543" i="1"/>
  <c r="L1543" i="1"/>
  <c r="M1543" i="1"/>
  <c r="N1543" i="1"/>
  <c r="O1543" i="1"/>
  <c r="P1543" i="1"/>
  <c r="Q1543" i="1"/>
  <c r="R1543" i="1"/>
  <c r="S1543" i="1"/>
  <c r="T1543" i="1"/>
  <c r="U1543" i="1"/>
  <c r="V1543" i="1"/>
  <c r="W1543" i="1"/>
  <c r="X1543" i="1"/>
  <c r="Y1543" i="1"/>
  <c r="Z1543" i="1"/>
  <c r="AA1543" i="1"/>
  <c r="AB1543" i="1"/>
  <c r="AC1543" i="1"/>
  <c r="AD1543" i="1"/>
  <c r="AE1543" i="1"/>
  <c r="AF1543" i="1"/>
  <c r="AG1543" i="1"/>
  <c r="AH1543" i="1"/>
  <c r="AI1543" i="1"/>
  <c r="AJ1543" i="1"/>
  <c r="AK1543" i="1"/>
  <c r="AL1543" i="1"/>
  <c r="AM1543" i="1"/>
  <c r="AN1543" i="1"/>
  <c r="AO1543" i="1"/>
  <c r="AP1543" i="1"/>
  <c r="AQ1543" i="1"/>
  <c r="AR1543" i="1"/>
  <c r="AS1543" i="1"/>
  <c r="AT1543" i="1"/>
  <c r="AU1543" i="1"/>
  <c r="AV1543" i="1"/>
  <c r="AW1543" i="1"/>
  <c r="AX1543" i="1"/>
  <c r="AY1543" i="1"/>
  <c r="AZ1543" i="1"/>
  <c r="BA1543" i="1"/>
  <c r="BB1543" i="1"/>
  <c r="BC1543" i="1"/>
  <c r="BD1543" i="1"/>
  <c r="BE1543" i="1"/>
  <c r="BF1543" i="1"/>
  <c r="H1544" i="1"/>
  <c r="I1544" i="1"/>
  <c r="J1544" i="1"/>
  <c r="K1544" i="1"/>
  <c r="L1544" i="1"/>
  <c r="M1544" i="1"/>
  <c r="N1544" i="1"/>
  <c r="O1544" i="1"/>
  <c r="P1544" i="1"/>
  <c r="Q1544" i="1"/>
  <c r="R1544" i="1"/>
  <c r="S1544" i="1"/>
  <c r="T1544" i="1"/>
  <c r="U1544" i="1"/>
  <c r="V1544" i="1"/>
  <c r="W1544" i="1"/>
  <c r="X1544" i="1"/>
  <c r="Y1544" i="1"/>
  <c r="Z1544" i="1"/>
  <c r="AA1544" i="1"/>
  <c r="AB1544" i="1"/>
  <c r="AC1544" i="1"/>
  <c r="AD1544" i="1"/>
  <c r="AE1544" i="1"/>
  <c r="AF1544" i="1"/>
  <c r="AG1544" i="1"/>
  <c r="AH1544" i="1"/>
  <c r="AI1544" i="1"/>
  <c r="AJ1544" i="1"/>
  <c r="AK1544" i="1"/>
  <c r="AL1544" i="1"/>
  <c r="AM1544" i="1"/>
  <c r="AN1544" i="1"/>
  <c r="AO1544" i="1"/>
  <c r="AP1544" i="1"/>
  <c r="AQ1544" i="1"/>
  <c r="AR1544" i="1"/>
  <c r="AS1544" i="1"/>
  <c r="AT1544" i="1"/>
  <c r="AU1544" i="1"/>
  <c r="AV1544" i="1"/>
  <c r="AW1544" i="1"/>
  <c r="AX1544" i="1"/>
  <c r="AY1544" i="1"/>
  <c r="AZ1544" i="1"/>
  <c r="BA1544" i="1"/>
  <c r="BB1544" i="1"/>
  <c r="BC1544" i="1"/>
  <c r="BD1544" i="1"/>
  <c r="BE1544" i="1"/>
  <c r="BF1544" i="1"/>
  <c r="H1545" i="1"/>
  <c r="I1545" i="1"/>
  <c r="J1545" i="1"/>
  <c r="K1545" i="1"/>
  <c r="L1545" i="1"/>
  <c r="M1545" i="1"/>
  <c r="N1545" i="1"/>
  <c r="O1545" i="1"/>
  <c r="P1545" i="1"/>
  <c r="Q1545" i="1"/>
  <c r="R1545" i="1"/>
  <c r="S1545" i="1"/>
  <c r="T1545" i="1"/>
  <c r="U1545" i="1"/>
  <c r="V1545" i="1"/>
  <c r="W1545" i="1"/>
  <c r="X1545" i="1"/>
  <c r="Y1545" i="1"/>
  <c r="Z1545" i="1"/>
  <c r="AA1545" i="1"/>
  <c r="AB1545" i="1"/>
  <c r="AC1545" i="1"/>
  <c r="AD1545" i="1"/>
  <c r="AE1545" i="1"/>
  <c r="AF1545" i="1"/>
  <c r="AG1545" i="1"/>
  <c r="AH1545" i="1"/>
  <c r="AI1545" i="1"/>
  <c r="AJ1545" i="1"/>
  <c r="AK1545" i="1"/>
  <c r="AL1545" i="1"/>
  <c r="AM1545" i="1"/>
  <c r="AN1545" i="1"/>
  <c r="AO1545" i="1"/>
  <c r="AP1545" i="1"/>
  <c r="AQ1545" i="1"/>
  <c r="AR1545" i="1"/>
  <c r="AS1545" i="1"/>
  <c r="AT1545" i="1"/>
  <c r="AU1545" i="1"/>
  <c r="AV1545" i="1"/>
  <c r="AW1545" i="1"/>
  <c r="AX1545" i="1"/>
  <c r="AY1545" i="1"/>
  <c r="AZ1545" i="1"/>
  <c r="BA1545" i="1"/>
  <c r="BB1545" i="1"/>
  <c r="BC1545" i="1"/>
  <c r="BD1545" i="1"/>
  <c r="BE1545" i="1"/>
  <c r="BF1545" i="1"/>
  <c r="H1546" i="1"/>
  <c r="I1546" i="1"/>
  <c r="J1546" i="1"/>
  <c r="K1546" i="1"/>
  <c r="L1546" i="1"/>
  <c r="M1546" i="1"/>
  <c r="N1546" i="1"/>
  <c r="O1546" i="1"/>
  <c r="P1546" i="1"/>
  <c r="Q1546" i="1"/>
  <c r="R1546" i="1"/>
  <c r="S1546" i="1"/>
  <c r="T1546" i="1"/>
  <c r="U1546" i="1"/>
  <c r="V1546" i="1"/>
  <c r="W1546" i="1"/>
  <c r="X1546" i="1"/>
  <c r="Y1546" i="1"/>
  <c r="Z1546" i="1"/>
  <c r="AA1546" i="1"/>
  <c r="AB1546" i="1"/>
  <c r="AC1546" i="1"/>
  <c r="AD1546" i="1"/>
  <c r="AE1546" i="1"/>
  <c r="AF1546" i="1"/>
  <c r="AG1546" i="1"/>
  <c r="AH1546" i="1"/>
  <c r="AI1546" i="1"/>
  <c r="AJ1546" i="1"/>
  <c r="AK1546" i="1"/>
  <c r="AL1546" i="1"/>
  <c r="AM1546" i="1"/>
  <c r="AN1546" i="1"/>
  <c r="AO1546" i="1"/>
  <c r="AP1546" i="1"/>
  <c r="AQ1546" i="1"/>
  <c r="AR1546" i="1"/>
  <c r="AS1546" i="1"/>
  <c r="AT1546" i="1"/>
  <c r="AU1546" i="1"/>
  <c r="AV1546" i="1"/>
  <c r="AW1546" i="1"/>
  <c r="AX1546" i="1"/>
  <c r="AY1546" i="1"/>
  <c r="AZ1546" i="1"/>
  <c r="BA1546" i="1"/>
  <c r="BB1546" i="1"/>
  <c r="BC1546" i="1"/>
  <c r="BD1546" i="1"/>
  <c r="BE1546" i="1"/>
  <c r="BF1546" i="1"/>
  <c r="H1547" i="1"/>
  <c r="I1547" i="1"/>
  <c r="J1547" i="1"/>
  <c r="K1547" i="1"/>
  <c r="L1547" i="1"/>
  <c r="M1547" i="1"/>
  <c r="N1547" i="1"/>
  <c r="O1547" i="1"/>
  <c r="P1547" i="1"/>
  <c r="Q1547" i="1"/>
  <c r="R1547" i="1"/>
  <c r="S1547" i="1"/>
  <c r="T1547" i="1"/>
  <c r="U1547" i="1"/>
  <c r="V1547" i="1"/>
  <c r="W1547" i="1"/>
  <c r="X1547" i="1"/>
  <c r="Y1547" i="1"/>
  <c r="Z1547" i="1"/>
  <c r="AA1547" i="1"/>
  <c r="AB1547" i="1"/>
  <c r="AC1547" i="1"/>
  <c r="AD1547" i="1"/>
  <c r="AE1547" i="1"/>
  <c r="AF1547" i="1"/>
  <c r="AG1547" i="1"/>
  <c r="AH1547" i="1"/>
  <c r="AI1547" i="1"/>
  <c r="AJ1547" i="1"/>
  <c r="AK1547" i="1"/>
  <c r="AL1547" i="1"/>
  <c r="AM1547" i="1"/>
  <c r="AN1547" i="1"/>
  <c r="AO1547" i="1"/>
  <c r="AP1547" i="1"/>
  <c r="AQ1547" i="1"/>
  <c r="AR1547" i="1"/>
  <c r="AS1547" i="1"/>
  <c r="AT1547" i="1"/>
  <c r="AU1547" i="1"/>
  <c r="AV1547" i="1"/>
  <c r="AW1547" i="1"/>
  <c r="AX1547" i="1"/>
  <c r="AY1547" i="1"/>
  <c r="AZ1547" i="1"/>
  <c r="BA1547" i="1"/>
  <c r="BB1547" i="1"/>
  <c r="BC1547" i="1"/>
  <c r="BD1547" i="1"/>
  <c r="BE1547" i="1"/>
  <c r="BF1547" i="1"/>
  <c r="H1548" i="1"/>
  <c r="I1548" i="1"/>
  <c r="J1548" i="1"/>
  <c r="K1548" i="1"/>
  <c r="L1548" i="1"/>
  <c r="M1548" i="1"/>
  <c r="N1548" i="1"/>
  <c r="O1548" i="1"/>
  <c r="P1548" i="1"/>
  <c r="Q1548" i="1"/>
  <c r="R1548" i="1"/>
  <c r="S1548" i="1"/>
  <c r="T1548" i="1"/>
  <c r="U1548" i="1"/>
  <c r="V1548" i="1"/>
  <c r="W1548" i="1"/>
  <c r="X1548" i="1"/>
  <c r="Y1548" i="1"/>
  <c r="Z1548" i="1"/>
  <c r="AA1548" i="1"/>
  <c r="AB1548" i="1"/>
  <c r="AC1548" i="1"/>
  <c r="AD1548" i="1"/>
  <c r="AE1548" i="1"/>
  <c r="AF1548" i="1"/>
  <c r="AG1548" i="1"/>
  <c r="AH1548" i="1"/>
  <c r="AI1548" i="1"/>
  <c r="AJ1548" i="1"/>
  <c r="AK1548" i="1"/>
  <c r="AL1548" i="1"/>
  <c r="AM1548" i="1"/>
  <c r="AN1548" i="1"/>
  <c r="AO1548" i="1"/>
  <c r="AP1548" i="1"/>
  <c r="AQ1548" i="1"/>
  <c r="AR1548" i="1"/>
  <c r="AS1548" i="1"/>
  <c r="AT1548" i="1"/>
  <c r="AU1548" i="1"/>
  <c r="AV1548" i="1"/>
  <c r="AW1548" i="1"/>
  <c r="AX1548" i="1"/>
  <c r="AY1548" i="1"/>
  <c r="AZ1548" i="1"/>
  <c r="BA1548" i="1"/>
  <c r="BB1548" i="1"/>
  <c r="BC1548" i="1"/>
  <c r="BD1548" i="1"/>
  <c r="BE1548" i="1"/>
  <c r="BF1548" i="1"/>
  <c r="H1549" i="1"/>
  <c r="I1549" i="1"/>
  <c r="J1549" i="1"/>
  <c r="K1549" i="1"/>
  <c r="L1549" i="1"/>
  <c r="M1549" i="1"/>
  <c r="N1549" i="1"/>
  <c r="O1549" i="1"/>
  <c r="P1549" i="1"/>
  <c r="Q1549" i="1"/>
  <c r="R1549" i="1"/>
  <c r="S1549" i="1"/>
  <c r="T1549" i="1"/>
  <c r="U1549" i="1"/>
  <c r="V1549" i="1"/>
  <c r="W1549" i="1"/>
  <c r="X1549" i="1"/>
  <c r="Y1549" i="1"/>
  <c r="Z1549" i="1"/>
  <c r="AA1549" i="1"/>
  <c r="AB1549" i="1"/>
  <c r="AC1549" i="1"/>
  <c r="AD1549" i="1"/>
  <c r="AE1549" i="1"/>
  <c r="AF1549" i="1"/>
  <c r="AG1549" i="1"/>
  <c r="AH1549" i="1"/>
  <c r="AI1549" i="1"/>
  <c r="AJ1549" i="1"/>
  <c r="AK1549" i="1"/>
  <c r="AL1549" i="1"/>
  <c r="AM1549" i="1"/>
  <c r="AN1549" i="1"/>
  <c r="AO1549" i="1"/>
  <c r="AP1549" i="1"/>
  <c r="AQ1549" i="1"/>
  <c r="AR1549" i="1"/>
  <c r="AS1549" i="1"/>
  <c r="AT1549" i="1"/>
  <c r="AU1549" i="1"/>
  <c r="AV1549" i="1"/>
  <c r="AW1549" i="1"/>
  <c r="AX1549" i="1"/>
  <c r="AY1549" i="1"/>
  <c r="AZ1549" i="1"/>
  <c r="BA1549" i="1"/>
  <c r="BB1549" i="1"/>
  <c r="BC1549" i="1"/>
  <c r="BD1549" i="1"/>
  <c r="BE1549" i="1"/>
  <c r="BF1549" i="1"/>
  <c r="H1550" i="1"/>
  <c r="I1550" i="1"/>
  <c r="J1550" i="1"/>
  <c r="K1550" i="1"/>
  <c r="L1550" i="1"/>
  <c r="M1550" i="1"/>
  <c r="N1550" i="1"/>
  <c r="O1550" i="1"/>
  <c r="P1550" i="1"/>
  <c r="Q1550" i="1"/>
  <c r="R1550" i="1"/>
  <c r="S1550" i="1"/>
  <c r="T1550" i="1"/>
  <c r="U1550" i="1"/>
  <c r="V1550" i="1"/>
  <c r="W1550" i="1"/>
  <c r="X1550" i="1"/>
  <c r="Y1550" i="1"/>
  <c r="Z1550" i="1"/>
  <c r="AA1550" i="1"/>
  <c r="AB1550" i="1"/>
  <c r="AC1550" i="1"/>
  <c r="AD1550" i="1"/>
  <c r="AE1550" i="1"/>
  <c r="AF1550" i="1"/>
  <c r="AG1550" i="1"/>
  <c r="AH1550" i="1"/>
  <c r="AI1550" i="1"/>
  <c r="AJ1550" i="1"/>
  <c r="AK1550" i="1"/>
  <c r="AL1550" i="1"/>
  <c r="AM1550" i="1"/>
  <c r="AN1550" i="1"/>
  <c r="AO1550" i="1"/>
  <c r="AP1550" i="1"/>
  <c r="AQ1550" i="1"/>
  <c r="AR1550" i="1"/>
  <c r="AS1550" i="1"/>
  <c r="AT1550" i="1"/>
  <c r="AU1550" i="1"/>
  <c r="AV1550" i="1"/>
  <c r="AW1550" i="1"/>
  <c r="AX1550" i="1"/>
  <c r="AY1550" i="1"/>
  <c r="AZ1550" i="1"/>
  <c r="BA1550" i="1"/>
  <c r="BB1550" i="1"/>
  <c r="BC1550" i="1"/>
  <c r="BD1550" i="1"/>
  <c r="BE1550" i="1"/>
  <c r="BF1550" i="1"/>
  <c r="H1551" i="1"/>
  <c r="I1551" i="1"/>
  <c r="J1551" i="1"/>
  <c r="K1551" i="1"/>
  <c r="L1551" i="1"/>
  <c r="M1551" i="1"/>
  <c r="N1551" i="1"/>
  <c r="O1551" i="1"/>
  <c r="P1551" i="1"/>
  <c r="Q1551" i="1"/>
  <c r="R1551" i="1"/>
  <c r="S1551" i="1"/>
  <c r="T1551" i="1"/>
  <c r="U1551" i="1"/>
  <c r="V1551" i="1"/>
  <c r="W1551" i="1"/>
  <c r="X1551" i="1"/>
  <c r="Y1551" i="1"/>
  <c r="Z1551" i="1"/>
  <c r="AA1551" i="1"/>
  <c r="AB1551" i="1"/>
  <c r="AC1551" i="1"/>
  <c r="AD1551" i="1"/>
  <c r="AE1551" i="1"/>
  <c r="AF1551" i="1"/>
  <c r="AG1551" i="1"/>
  <c r="AH1551" i="1"/>
  <c r="AI1551" i="1"/>
  <c r="AJ1551" i="1"/>
  <c r="AK1551" i="1"/>
  <c r="AL1551" i="1"/>
  <c r="AM1551" i="1"/>
  <c r="AN1551" i="1"/>
  <c r="AO1551" i="1"/>
  <c r="AP1551" i="1"/>
  <c r="AQ1551" i="1"/>
  <c r="AR1551" i="1"/>
  <c r="AS1551" i="1"/>
  <c r="AT1551" i="1"/>
  <c r="AU1551" i="1"/>
  <c r="AV1551" i="1"/>
  <c r="AW1551" i="1"/>
  <c r="AX1551" i="1"/>
  <c r="AY1551" i="1"/>
  <c r="AZ1551" i="1"/>
  <c r="BA1551" i="1"/>
  <c r="BB1551" i="1"/>
  <c r="BC1551" i="1"/>
  <c r="BD1551" i="1"/>
  <c r="BE1551" i="1"/>
  <c r="BF1551" i="1"/>
  <c r="H1552" i="1"/>
  <c r="I1552" i="1"/>
  <c r="J1552" i="1"/>
  <c r="K1552" i="1"/>
  <c r="L1552" i="1"/>
  <c r="M1552" i="1"/>
  <c r="N1552" i="1"/>
  <c r="O1552" i="1"/>
  <c r="P1552" i="1"/>
  <c r="Q1552" i="1"/>
  <c r="R1552" i="1"/>
  <c r="S1552" i="1"/>
  <c r="T1552" i="1"/>
  <c r="U1552" i="1"/>
  <c r="V1552" i="1"/>
  <c r="W1552" i="1"/>
  <c r="X1552" i="1"/>
  <c r="Y1552" i="1"/>
  <c r="Z1552" i="1"/>
  <c r="AA1552" i="1"/>
  <c r="AB1552" i="1"/>
  <c r="AC1552" i="1"/>
  <c r="AD1552" i="1"/>
  <c r="AE1552" i="1"/>
  <c r="AF1552" i="1"/>
  <c r="AG1552" i="1"/>
  <c r="AH1552" i="1"/>
  <c r="AI1552" i="1"/>
  <c r="AJ1552" i="1"/>
  <c r="AK1552" i="1"/>
  <c r="AL1552" i="1"/>
  <c r="AM1552" i="1"/>
  <c r="AN1552" i="1"/>
  <c r="AO1552" i="1"/>
  <c r="AP1552" i="1"/>
  <c r="AQ1552" i="1"/>
  <c r="AR1552" i="1"/>
  <c r="AS1552" i="1"/>
  <c r="AT1552" i="1"/>
  <c r="AU1552" i="1"/>
  <c r="AV1552" i="1"/>
  <c r="AW1552" i="1"/>
  <c r="AX1552" i="1"/>
  <c r="AY1552" i="1"/>
  <c r="AZ1552" i="1"/>
  <c r="BA1552" i="1"/>
  <c r="BB1552" i="1"/>
  <c r="BC1552" i="1"/>
  <c r="BD1552" i="1"/>
  <c r="BE1552" i="1"/>
  <c r="BF1552" i="1"/>
  <c r="H1553" i="1"/>
  <c r="I1553" i="1"/>
  <c r="J1553" i="1"/>
  <c r="K1553" i="1"/>
  <c r="L1553" i="1"/>
  <c r="M1553" i="1"/>
  <c r="N1553" i="1"/>
  <c r="O1553" i="1"/>
  <c r="P1553" i="1"/>
  <c r="Q1553" i="1"/>
  <c r="R1553" i="1"/>
  <c r="S1553" i="1"/>
  <c r="T1553" i="1"/>
  <c r="U1553" i="1"/>
  <c r="V1553" i="1"/>
  <c r="W1553" i="1"/>
  <c r="X1553" i="1"/>
  <c r="Y1553" i="1"/>
  <c r="Z1553" i="1"/>
  <c r="AA1553" i="1"/>
  <c r="AB1553" i="1"/>
  <c r="AC1553" i="1"/>
  <c r="AD1553" i="1"/>
  <c r="AE1553" i="1"/>
  <c r="AF1553" i="1"/>
  <c r="AG1553" i="1"/>
  <c r="AH1553" i="1"/>
  <c r="AI1553" i="1"/>
  <c r="AJ1553" i="1"/>
  <c r="AK1553" i="1"/>
  <c r="AL1553" i="1"/>
  <c r="AM1553" i="1"/>
  <c r="AN1553" i="1"/>
  <c r="AO1553" i="1"/>
  <c r="AP1553" i="1"/>
  <c r="AQ1553" i="1"/>
  <c r="AR1553" i="1"/>
  <c r="AS1553" i="1"/>
  <c r="AT1553" i="1"/>
  <c r="AU1553" i="1"/>
  <c r="AV1553" i="1"/>
  <c r="AW1553" i="1"/>
  <c r="AX1553" i="1"/>
  <c r="AY1553" i="1"/>
  <c r="AZ1553" i="1"/>
  <c r="BA1553" i="1"/>
  <c r="BB1553" i="1"/>
  <c r="BC1553" i="1"/>
  <c r="BD1553" i="1"/>
  <c r="BE1553" i="1"/>
  <c r="BF1553" i="1"/>
  <c r="H1554" i="1"/>
  <c r="I1554" i="1"/>
  <c r="J1554" i="1"/>
  <c r="K1554" i="1"/>
  <c r="L1554" i="1"/>
  <c r="M1554" i="1"/>
  <c r="N1554" i="1"/>
  <c r="O1554" i="1"/>
  <c r="P1554" i="1"/>
  <c r="Q1554" i="1"/>
  <c r="R1554" i="1"/>
  <c r="S1554" i="1"/>
  <c r="T1554" i="1"/>
  <c r="U1554" i="1"/>
  <c r="V1554" i="1"/>
  <c r="W1554" i="1"/>
  <c r="X1554" i="1"/>
  <c r="Y1554" i="1"/>
  <c r="Z1554" i="1"/>
  <c r="AA1554" i="1"/>
  <c r="AB1554" i="1"/>
  <c r="AC1554" i="1"/>
  <c r="AD1554" i="1"/>
  <c r="AE1554" i="1"/>
  <c r="AF1554" i="1"/>
  <c r="AG1554" i="1"/>
  <c r="AH1554" i="1"/>
  <c r="AI1554" i="1"/>
  <c r="AJ1554" i="1"/>
  <c r="AK1554" i="1"/>
  <c r="AL1554" i="1"/>
  <c r="AM1554" i="1"/>
  <c r="AN1554" i="1"/>
  <c r="AO1554" i="1"/>
  <c r="AP1554" i="1"/>
  <c r="AQ1554" i="1"/>
  <c r="AR1554" i="1"/>
  <c r="AS1554" i="1"/>
  <c r="AT1554" i="1"/>
  <c r="AU1554" i="1"/>
  <c r="AV1554" i="1"/>
  <c r="AW1554" i="1"/>
  <c r="AX1554" i="1"/>
  <c r="AY1554" i="1"/>
  <c r="AZ1554" i="1"/>
  <c r="BA1554" i="1"/>
  <c r="BB1554" i="1"/>
  <c r="BC1554" i="1"/>
  <c r="BD1554" i="1"/>
  <c r="BE1554" i="1"/>
  <c r="BF1554" i="1"/>
  <c r="H1555" i="1"/>
  <c r="I1555" i="1"/>
  <c r="J1555" i="1"/>
  <c r="K1555" i="1"/>
  <c r="L1555" i="1"/>
  <c r="M1555" i="1"/>
  <c r="N1555" i="1"/>
  <c r="O1555" i="1"/>
  <c r="P1555" i="1"/>
  <c r="Q1555" i="1"/>
  <c r="R1555" i="1"/>
  <c r="S1555" i="1"/>
  <c r="T1555" i="1"/>
  <c r="U1555" i="1"/>
  <c r="V1555" i="1"/>
  <c r="W1555" i="1"/>
  <c r="X1555" i="1"/>
  <c r="Y1555" i="1"/>
  <c r="Z1555" i="1"/>
  <c r="AA1555" i="1"/>
  <c r="AB1555" i="1"/>
  <c r="AC1555" i="1"/>
  <c r="AD1555" i="1"/>
  <c r="AE1555" i="1"/>
  <c r="AF1555" i="1"/>
  <c r="AG1555" i="1"/>
  <c r="AH1555" i="1"/>
  <c r="AI1555" i="1"/>
  <c r="AJ1555" i="1"/>
  <c r="AK1555" i="1"/>
  <c r="AL1555" i="1"/>
  <c r="AM1555" i="1"/>
  <c r="AN1555" i="1"/>
  <c r="AO1555" i="1"/>
  <c r="AP1555" i="1"/>
  <c r="AQ1555" i="1"/>
  <c r="AR1555" i="1"/>
  <c r="AS1555" i="1"/>
  <c r="AT1555" i="1"/>
  <c r="AU1555" i="1"/>
  <c r="AV1555" i="1"/>
  <c r="AW1555" i="1"/>
  <c r="AX1555" i="1"/>
  <c r="AY1555" i="1"/>
  <c r="AZ1555" i="1"/>
  <c r="BA1555" i="1"/>
  <c r="BB1555" i="1"/>
  <c r="BC1555" i="1"/>
  <c r="BD1555" i="1"/>
  <c r="BE1555" i="1"/>
  <c r="BF1555" i="1"/>
  <c r="H1556" i="1"/>
  <c r="I1556" i="1"/>
  <c r="J1556" i="1"/>
  <c r="K1556" i="1"/>
  <c r="L1556" i="1"/>
  <c r="M1556" i="1"/>
  <c r="N1556" i="1"/>
  <c r="O1556" i="1"/>
  <c r="P1556" i="1"/>
  <c r="Q1556" i="1"/>
  <c r="R1556" i="1"/>
  <c r="S1556" i="1"/>
  <c r="T1556" i="1"/>
  <c r="U1556" i="1"/>
  <c r="V1556" i="1"/>
  <c r="W1556" i="1"/>
  <c r="X1556" i="1"/>
  <c r="Y1556" i="1"/>
  <c r="Z1556" i="1"/>
  <c r="AA1556" i="1"/>
  <c r="AB1556" i="1"/>
  <c r="AC1556" i="1"/>
  <c r="AD1556" i="1"/>
  <c r="AE1556" i="1"/>
  <c r="AF1556" i="1"/>
  <c r="AG1556" i="1"/>
  <c r="AH1556" i="1"/>
  <c r="AI1556" i="1"/>
  <c r="AJ1556" i="1"/>
  <c r="AK1556" i="1"/>
  <c r="AL1556" i="1"/>
  <c r="AM1556" i="1"/>
  <c r="AN1556" i="1"/>
  <c r="AO1556" i="1"/>
  <c r="AP1556" i="1"/>
  <c r="AQ1556" i="1"/>
  <c r="AR1556" i="1"/>
  <c r="AS1556" i="1"/>
  <c r="AT1556" i="1"/>
  <c r="AU1556" i="1"/>
  <c r="AV1556" i="1"/>
  <c r="AW1556" i="1"/>
  <c r="AX1556" i="1"/>
  <c r="AY1556" i="1"/>
  <c r="AZ1556" i="1"/>
  <c r="BA1556" i="1"/>
  <c r="BB1556" i="1"/>
  <c r="BC1556" i="1"/>
  <c r="BD1556" i="1"/>
  <c r="BE1556" i="1"/>
  <c r="BF1556" i="1"/>
  <c r="H1557" i="1"/>
  <c r="I1557" i="1"/>
  <c r="J1557" i="1"/>
  <c r="K1557" i="1"/>
  <c r="L1557" i="1"/>
  <c r="M1557" i="1"/>
  <c r="N1557" i="1"/>
  <c r="O1557" i="1"/>
  <c r="P1557" i="1"/>
  <c r="Q1557" i="1"/>
  <c r="R1557" i="1"/>
  <c r="S1557" i="1"/>
  <c r="T1557" i="1"/>
  <c r="U1557" i="1"/>
  <c r="V1557" i="1"/>
  <c r="W1557" i="1"/>
  <c r="X1557" i="1"/>
  <c r="Y1557" i="1"/>
  <c r="Z1557" i="1"/>
  <c r="AA1557" i="1"/>
  <c r="AB1557" i="1"/>
  <c r="AC1557" i="1"/>
  <c r="AD1557" i="1"/>
  <c r="AE1557" i="1"/>
  <c r="AF1557" i="1"/>
  <c r="AG1557" i="1"/>
  <c r="AH1557" i="1"/>
  <c r="AI1557" i="1"/>
  <c r="AJ1557" i="1"/>
  <c r="AK1557" i="1"/>
  <c r="AL1557" i="1"/>
  <c r="AM1557" i="1"/>
  <c r="AN1557" i="1"/>
  <c r="AO1557" i="1"/>
  <c r="AP1557" i="1"/>
  <c r="AQ1557" i="1"/>
  <c r="AR1557" i="1"/>
  <c r="AS1557" i="1"/>
  <c r="AT1557" i="1"/>
  <c r="AU1557" i="1"/>
  <c r="AV1557" i="1"/>
  <c r="AW1557" i="1"/>
  <c r="AX1557" i="1"/>
  <c r="AY1557" i="1"/>
  <c r="AZ1557" i="1"/>
  <c r="BA1557" i="1"/>
  <c r="BB1557" i="1"/>
  <c r="BC1557" i="1"/>
  <c r="BD1557" i="1"/>
  <c r="BE1557" i="1"/>
  <c r="BF1557" i="1"/>
  <c r="H1558" i="1"/>
  <c r="I1558" i="1"/>
  <c r="J1558" i="1"/>
  <c r="K1558" i="1"/>
  <c r="L1558" i="1"/>
  <c r="M1558" i="1"/>
  <c r="N1558" i="1"/>
  <c r="O1558" i="1"/>
  <c r="P1558" i="1"/>
  <c r="Q1558" i="1"/>
  <c r="R1558" i="1"/>
  <c r="S1558" i="1"/>
  <c r="T1558" i="1"/>
  <c r="U1558" i="1"/>
  <c r="V1558" i="1"/>
  <c r="W1558" i="1"/>
  <c r="X1558" i="1"/>
  <c r="Y1558" i="1"/>
  <c r="Z1558" i="1"/>
  <c r="AA1558" i="1"/>
  <c r="AB1558" i="1"/>
  <c r="AC1558" i="1"/>
  <c r="AD1558" i="1"/>
  <c r="AE1558" i="1"/>
  <c r="AF1558" i="1"/>
  <c r="AG1558" i="1"/>
  <c r="AH1558" i="1"/>
  <c r="AI1558" i="1"/>
  <c r="AJ1558" i="1"/>
  <c r="AK1558" i="1"/>
  <c r="AL1558" i="1"/>
  <c r="AM1558" i="1"/>
  <c r="AN1558" i="1"/>
  <c r="AO1558" i="1"/>
  <c r="AP1558" i="1"/>
  <c r="AQ1558" i="1"/>
  <c r="AR1558" i="1"/>
  <c r="AS1558" i="1"/>
  <c r="AT1558" i="1"/>
  <c r="AU1558" i="1"/>
  <c r="AV1558" i="1"/>
  <c r="AW1558" i="1"/>
  <c r="AX1558" i="1"/>
  <c r="AY1558" i="1"/>
  <c r="AZ1558" i="1"/>
  <c r="BA1558" i="1"/>
  <c r="BB1558" i="1"/>
  <c r="BC1558" i="1"/>
  <c r="BD1558" i="1"/>
  <c r="BE1558" i="1"/>
  <c r="BF1558" i="1"/>
  <c r="H1559" i="1"/>
  <c r="I1559" i="1"/>
  <c r="J1559" i="1"/>
  <c r="K1559" i="1"/>
  <c r="L1559" i="1"/>
  <c r="M1559" i="1"/>
  <c r="N1559" i="1"/>
  <c r="O1559" i="1"/>
  <c r="P1559" i="1"/>
  <c r="Q1559" i="1"/>
  <c r="R1559" i="1"/>
  <c r="S1559" i="1"/>
  <c r="T1559" i="1"/>
  <c r="U1559" i="1"/>
  <c r="V1559" i="1"/>
  <c r="W1559" i="1"/>
  <c r="X1559" i="1"/>
  <c r="Y1559" i="1"/>
  <c r="Z1559" i="1"/>
  <c r="AA1559" i="1"/>
  <c r="AB1559" i="1"/>
  <c r="AC1559" i="1"/>
  <c r="AD1559" i="1"/>
  <c r="AE1559" i="1"/>
  <c r="AF1559" i="1"/>
  <c r="AG1559" i="1"/>
  <c r="AH1559" i="1"/>
  <c r="AI1559" i="1"/>
  <c r="AJ1559" i="1"/>
  <c r="AK1559" i="1"/>
  <c r="AL1559" i="1"/>
  <c r="AM1559" i="1"/>
  <c r="AN1559" i="1"/>
  <c r="AO1559" i="1"/>
  <c r="AP1559" i="1"/>
  <c r="AQ1559" i="1"/>
  <c r="AR1559" i="1"/>
  <c r="AS1559" i="1"/>
  <c r="AT1559" i="1"/>
  <c r="AU1559" i="1"/>
  <c r="AV1559" i="1"/>
  <c r="AW1559" i="1"/>
  <c r="AX1559" i="1"/>
  <c r="AY1559" i="1"/>
  <c r="AZ1559" i="1"/>
  <c r="BA1559" i="1"/>
  <c r="BB1559" i="1"/>
  <c r="BC1559" i="1"/>
  <c r="BD1559" i="1"/>
  <c r="BE1559" i="1"/>
  <c r="BF1559" i="1"/>
  <c r="H1560" i="1"/>
  <c r="I1560" i="1"/>
  <c r="J1560" i="1"/>
  <c r="K1560" i="1"/>
  <c r="L1560" i="1"/>
  <c r="M1560" i="1"/>
  <c r="N1560" i="1"/>
  <c r="O1560" i="1"/>
  <c r="P1560" i="1"/>
  <c r="Q1560" i="1"/>
  <c r="R1560" i="1"/>
  <c r="S1560" i="1"/>
  <c r="T1560" i="1"/>
  <c r="U1560" i="1"/>
  <c r="V1560" i="1"/>
  <c r="W1560" i="1"/>
  <c r="X1560" i="1"/>
  <c r="Y1560" i="1"/>
  <c r="Z1560" i="1"/>
  <c r="AA1560" i="1"/>
  <c r="AB1560" i="1"/>
  <c r="AC1560" i="1"/>
  <c r="AD1560" i="1"/>
  <c r="AE1560" i="1"/>
  <c r="AF1560" i="1"/>
  <c r="AG1560" i="1"/>
  <c r="AH1560" i="1"/>
  <c r="AI1560" i="1"/>
  <c r="AJ1560" i="1"/>
  <c r="AK1560" i="1"/>
  <c r="AL1560" i="1"/>
  <c r="AM1560" i="1"/>
  <c r="AN1560" i="1"/>
  <c r="AO1560" i="1"/>
  <c r="AP1560" i="1"/>
  <c r="AQ1560" i="1"/>
  <c r="AR1560" i="1"/>
  <c r="AS1560" i="1"/>
  <c r="AT1560" i="1"/>
  <c r="AU1560" i="1"/>
  <c r="AV1560" i="1"/>
  <c r="AW1560" i="1"/>
  <c r="AX1560" i="1"/>
  <c r="AY1560" i="1"/>
  <c r="AZ1560" i="1"/>
  <c r="BA1560" i="1"/>
  <c r="BB1560" i="1"/>
  <c r="BC1560" i="1"/>
  <c r="BD1560" i="1"/>
  <c r="BE1560" i="1"/>
  <c r="BF1560" i="1"/>
  <c r="H1561" i="1"/>
  <c r="I1561" i="1"/>
  <c r="J1561" i="1"/>
  <c r="K1561" i="1"/>
  <c r="L1561" i="1"/>
  <c r="M1561" i="1"/>
  <c r="N1561" i="1"/>
  <c r="O1561" i="1"/>
  <c r="P1561" i="1"/>
  <c r="Q1561" i="1"/>
  <c r="R1561" i="1"/>
  <c r="S1561" i="1"/>
  <c r="T1561" i="1"/>
  <c r="U1561" i="1"/>
  <c r="V1561" i="1"/>
  <c r="W1561" i="1"/>
  <c r="X1561" i="1"/>
  <c r="Y1561" i="1"/>
  <c r="Z1561" i="1"/>
  <c r="AA1561" i="1"/>
  <c r="AB1561" i="1"/>
  <c r="AC1561" i="1"/>
  <c r="AD1561" i="1"/>
  <c r="AE1561" i="1"/>
  <c r="AF1561" i="1"/>
  <c r="AG1561" i="1"/>
  <c r="AH1561" i="1"/>
  <c r="AI1561" i="1"/>
  <c r="AJ1561" i="1"/>
  <c r="AK1561" i="1"/>
  <c r="AL1561" i="1"/>
  <c r="AM1561" i="1"/>
  <c r="AN1561" i="1"/>
  <c r="AO1561" i="1"/>
  <c r="AP1561" i="1"/>
  <c r="AQ1561" i="1"/>
  <c r="AR1561" i="1"/>
  <c r="AS1561" i="1"/>
  <c r="AT1561" i="1"/>
  <c r="AU1561" i="1"/>
  <c r="AV1561" i="1"/>
  <c r="AW1561" i="1"/>
  <c r="AX1561" i="1"/>
  <c r="AY1561" i="1"/>
  <c r="AZ1561" i="1"/>
  <c r="BA1561" i="1"/>
  <c r="BB1561" i="1"/>
  <c r="BC1561" i="1"/>
  <c r="BD1561" i="1"/>
  <c r="BE1561" i="1"/>
  <c r="BF1561" i="1"/>
  <c r="H1562" i="1"/>
  <c r="I1562" i="1"/>
  <c r="J1562" i="1"/>
  <c r="K1562" i="1"/>
  <c r="L1562" i="1"/>
  <c r="M1562" i="1"/>
  <c r="N1562" i="1"/>
  <c r="O1562" i="1"/>
  <c r="P1562" i="1"/>
  <c r="Q1562" i="1"/>
  <c r="R1562" i="1"/>
  <c r="S1562" i="1"/>
  <c r="T1562" i="1"/>
  <c r="U1562" i="1"/>
  <c r="V1562" i="1"/>
  <c r="W1562" i="1"/>
  <c r="X1562" i="1"/>
  <c r="Y1562" i="1"/>
  <c r="Z1562" i="1"/>
  <c r="AA1562" i="1"/>
  <c r="AB1562" i="1"/>
  <c r="AC1562" i="1"/>
  <c r="AD1562" i="1"/>
  <c r="AE1562" i="1"/>
  <c r="AF1562" i="1"/>
  <c r="AG1562" i="1"/>
  <c r="AH1562" i="1"/>
  <c r="AI1562" i="1"/>
  <c r="AJ1562" i="1"/>
  <c r="AK1562" i="1"/>
  <c r="AL1562" i="1"/>
  <c r="AM1562" i="1"/>
  <c r="AN1562" i="1"/>
  <c r="AO1562" i="1"/>
  <c r="AP1562" i="1"/>
  <c r="AQ1562" i="1"/>
  <c r="AR1562" i="1"/>
  <c r="AS1562" i="1"/>
  <c r="AT1562" i="1"/>
  <c r="AU1562" i="1"/>
  <c r="AV1562" i="1"/>
  <c r="AW1562" i="1"/>
  <c r="AX1562" i="1"/>
  <c r="AY1562" i="1"/>
  <c r="AZ1562" i="1"/>
  <c r="BA1562" i="1"/>
  <c r="BB1562" i="1"/>
  <c r="BC1562" i="1"/>
  <c r="BD1562" i="1"/>
  <c r="BE1562" i="1"/>
  <c r="BF1562" i="1"/>
  <c r="H1563" i="1"/>
  <c r="I1563" i="1"/>
  <c r="J1563" i="1"/>
  <c r="K1563" i="1"/>
  <c r="L1563" i="1"/>
  <c r="M1563" i="1"/>
  <c r="N1563" i="1"/>
  <c r="O1563" i="1"/>
  <c r="P1563" i="1"/>
  <c r="Q1563" i="1"/>
  <c r="R1563" i="1"/>
  <c r="S1563" i="1"/>
  <c r="T1563" i="1"/>
  <c r="U1563" i="1"/>
  <c r="V1563" i="1"/>
  <c r="W1563" i="1"/>
  <c r="X1563" i="1"/>
  <c r="Y1563" i="1"/>
  <c r="Z1563" i="1"/>
  <c r="AA1563" i="1"/>
  <c r="AB1563" i="1"/>
  <c r="AC1563" i="1"/>
  <c r="AD1563" i="1"/>
  <c r="AE1563" i="1"/>
  <c r="AF1563" i="1"/>
  <c r="AG1563" i="1"/>
  <c r="AH1563" i="1"/>
  <c r="AI1563" i="1"/>
  <c r="AJ1563" i="1"/>
  <c r="AK1563" i="1"/>
  <c r="AL1563" i="1"/>
  <c r="AM1563" i="1"/>
  <c r="AN1563" i="1"/>
  <c r="AO1563" i="1"/>
  <c r="AP1563" i="1"/>
  <c r="AQ1563" i="1"/>
  <c r="AR1563" i="1"/>
  <c r="AS1563" i="1"/>
  <c r="AT1563" i="1"/>
  <c r="AU1563" i="1"/>
  <c r="AV1563" i="1"/>
  <c r="AW1563" i="1"/>
  <c r="AX1563" i="1"/>
  <c r="AY1563" i="1"/>
  <c r="AZ1563" i="1"/>
  <c r="BA1563" i="1"/>
  <c r="BB1563" i="1"/>
  <c r="BC1563" i="1"/>
  <c r="BD1563" i="1"/>
  <c r="BE1563" i="1"/>
  <c r="BF1563" i="1"/>
  <c r="H1564" i="1"/>
  <c r="I1564" i="1"/>
  <c r="J1564" i="1"/>
  <c r="K1564" i="1"/>
  <c r="L1564" i="1"/>
  <c r="M1564" i="1"/>
  <c r="N1564" i="1"/>
  <c r="O1564" i="1"/>
  <c r="P1564" i="1"/>
  <c r="Q1564" i="1"/>
  <c r="R1564" i="1"/>
  <c r="S1564" i="1"/>
  <c r="T1564" i="1"/>
  <c r="U1564" i="1"/>
  <c r="V1564" i="1"/>
  <c r="W1564" i="1"/>
  <c r="X1564" i="1"/>
  <c r="Y1564" i="1"/>
  <c r="Z1564" i="1"/>
  <c r="AA1564" i="1"/>
  <c r="AB1564" i="1"/>
  <c r="AC1564" i="1"/>
  <c r="AD1564" i="1"/>
  <c r="AE1564" i="1"/>
  <c r="AF1564" i="1"/>
  <c r="AG1564" i="1"/>
  <c r="AH1564" i="1"/>
  <c r="AI1564" i="1"/>
  <c r="AJ1564" i="1"/>
  <c r="AK1564" i="1"/>
  <c r="AL1564" i="1"/>
  <c r="AM1564" i="1"/>
  <c r="AN1564" i="1"/>
  <c r="AO1564" i="1"/>
  <c r="AP1564" i="1"/>
  <c r="AQ1564" i="1"/>
  <c r="AR1564" i="1"/>
  <c r="AS1564" i="1"/>
  <c r="AT1564" i="1"/>
  <c r="AU1564" i="1"/>
  <c r="AV1564" i="1"/>
  <c r="AW1564" i="1"/>
  <c r="AX1564" i="1"/>
  <c r="AY1564" i="1"/>
  <c r="AZ1564" i="1"/>
  <c r="BA1564" i="1"/>
  <c r="BB1564" i="1"/>
  <c r="BC1564" i="1"/>
  <c r="BD1564" i="1"/>
  <c r="BE1564" i="1"/>
  <c r="BF1564" i="1"/>
  <c r="H1565" i="1"/>
  <c r="I1565" i="1"/>
  <c r="J1565" i="1"/>
  <c r="K1565" i="1"/>
  <c r="L1565" i="1"/>
  <c r="M1565" i="1"/>
  <c r="N1565" i="1"/>
  <c r="O1565" i="1"/>
  <c r="P1565" i="1"/>
  <c r="Q1565" i="1"/>
  <c r="R1565" i="1"/>
  <c r="S1565" i="1"/>
  <c r="T1565" i="1"/>
  <c r="U1565" i="1"/>
  <c r="V1565" i="1"/>
  <c r="W1565" i="1"/>
  <c r="X1565" i="1"/>
  <c r="Y1565" i="1"/>
  <c r="Z1565" i="1"/>
  <c r="AA1565" i="1"/>
  <c r="AB1565" i="1"/>
  <c r="AC1565" i="1"/>
  <c r="AD1565" i="1"/>
  <c r="AE1565" i="1"/>
  <c r="AF1565" i="1"/>
  <c r="AG1565" i="1"/>
  <c r="AH1565" i="1"/>
  <c r="AI1565" i="1"/>
  <c r="AJ1565" i="1"/>
  <c r="AK1565" i="1"/>
  <c r="AL1565" i="1"/>
  <c r="AM1565" i="1"/>
  <c r="AN1565" i="1"/>
  <c r="AO1565" i="1"/>
  <c r="AP1565" i="1"/>
  <c r="AQ1565" i="1"/>
  <c r="AR1565" i="1"/>
  <c r="AS1565" i="1"/>
  <c r="AT1565" i="1"/>
  <c r="AU1565" i="1"/>
  <c r="AV1565" i="1"/>
  <c r="AW1565" i="1"/>
  <c r="AX1565" i="1"/>
  <c r="AY1565" i="1"/>
  <c r="AZ1565" i="1"/>
  <c r="BA1565" i="1"/>
  <c r="BB1565" i="1"/>
  <c r="BC1565" i="1"/>
  <c r="BD1565" i="1"/>
  <c r="BE1565" i="1"/>
  <c r="BF1565" i="1"/>
  <c r="H1566" i="1"/>
  <c r="I1566" i="1"/>
  <c r="J1566" i="1"/>
  <c r="K1566" i="1"/>
  <c r="L1566" i="1"/>
  <c r="M1566" i="1"/>
  <c r="N1566" i="1"/>
  <c r="O1566" i="1"/>
  <c r="P1566" i="1"/>
  <c r="Q1566" i="1"/>
  <c r="R1566" i="1"/>
  <c r="S1566" i="1"/>
  <c r="T1566" i="1"/>
  <c r="U1566" i="1"/>
  <c r="V1566" i="1"/>
  <c r="W1566" i="1"/>
  <c r="X1566" i="1"/>
  <c r="Y1566" i="1"/>
  <c r="Z1566" i="1"/>
  <c r="AA1566" i="1"/>
  <c r="AB1566" i="1"/>
  <c r="AC1566" i="1"/>
  <c r="AD1566" i="1"/>
  <c r="AE1566" i="1"/>
  <c r="AF1566" i="1"/>
  <c r="AG1566" i="1"/>
  <c r="AH1566" i="1"/>
  <c r="AI1566" i="1"/>
  <c r="AJ1566" i="1"/>
  <c r="AK1566" i="1"/>
  <c r="AL1566" i="1"/>
  <c r="AM1566" i="1"/>
  <c r="AN1566" i="1"/>
  <c r="AO1566" i="1"/>
  <c r="AP1566" i="1"/>
  <c r="AQ1566" i="1"/>
  <c r="AR1566" i="1"/>
  <c r="AS1566" i="1"/>
  <c r="AT1566" i="1"/>
  <c r="AU1566" i="1"/>
  <c r="AV1566" i="1"/>
  <c r="AW1566" i="1"/>
  <c r="AX1566" i="1"/>
  <c r="AY1566" i="1"/>
  <c r="AZ1566" i="1"/>
  <c r="BA1566" i="1"/>
  <c r="BB1566" i="1"/>
  <c r="BC1566" i="1"/>
  <c r="BD1566" i="1"/>
  <c r="BE1566" i="1"/>
  <c r="BF1566" i="1"/>
  <c r="H1567" i="1"/>
  <c r="I1567" i="1"/>
  <c r="J1567" i="1"/>
  <c r="K1567" i="1"/>
  <c r="L1567" i="1"/>
  <c r="M1567" i="1"/>
  <c r="N1567" i="1"/>
  <c r="O1567" i="1"/>
  <c r="P1567" i="1"/>
  <c r="Q1567" i="1"/>
  <c r="R1567" i="1"/>
  <c r="S1567" i="1"/>
  <c r="T1567" i="1"/>
  <c r="U1567" i="1"/>
  <c r="V1567" i="1"/>
  <c r="W1567" i="1"/>
  <c r="X1567" i="1"/>
  <c r="Y1567" i="1"/>
  <c r="Z1567" i="1"/>
  <c r="AA1567" i="1"/>
  <c r="AB1567" i="1"/>
  <c r="AC1567" i="1"/>
  <c r="AD1567" i="1"/>
  <c r="AE1567" i="1"/>
  <c r="AF1567" i="1"/>
  <c r="AG1567" i="1"/>
  <c r="AH1567" i="1"/>
  <c r="AI1567" i="1"/>
  <c r="AJ1567" i="1"/>
  <c r="AK1567" i="1"/>
  <c r="AL1567" i="1"/>
  <c r="AM1567" i="1"/>
  <c r="AN1567" i="1"/>
  <c r="AO1567" i="1"/>
  <c r="AP1567" i="1"/>
  <c r="AQ1567" i="1"/>
  <c r="AR1567" i="1"/>
  <c r="AS1567" i="1"/>
  <c r="AT1567" i="1"/>
  <c r="AU1567" i="1"/>
  <c r="AV1567" i="1"/>
  <c r="AW1567" i="1"/>
  <c r="AX1567" i="1"/>
  <c r="AY1567" i="1"/>
  <c r="AZ1567" i="1"/>
  <c r="BA1567" i="1"/>
  <c r="BB1567" i="1"/>
  <c r="BC1567" i="1"/>
  <c r="BD1567" i="1"/>
  <c r="BE1567" i="1"/>
  <c r="BF1567" i="1"/>
  <c r="H1568" i="1"/>
  <c r="I1568" i="1"/>
  <c r="J1568" i="1"/>
  <c r="K1568" i="1"/>
  <c r="L1568" i="1"/>
  <c r="M1568" i="1"/>
  <c r="N1568" i="1"/>
  <c r="O1568" i="1"/>
  <c r="P1568" i="1"/>
  <c r="Q1568" i="1"/>
  <c r="R1568" i="1"/>
  <c r="S1568" i="1"/>
  <c r="T1568" i="1"/>
  <c r="U1568" i="1"/>
  <c r="V1568" i="1"/>
  <c r="W1568" i="1"/>
  <c r="X1568" i="1"/>
  <c r="Y1568" i="1"/>
  <c r="Z1568" i="1"/>
  <c r="AA1568" i="1"/>
  <c r="AB1568" i="1"/>
  <c r="AC1568" i="1"/>
  <c r="AD1568" i="1"/>
  <c r="AE1568" i="1"/>
  <c r="AF1568" i="1"/>
  <c r="AG1568" i="1"/>
  <c r="AH1568" i="1"/>
  <c r="AI1568" i="1"/>
  <c r="AJ1568" i="1"/>
  <c r="AK1568" i="1"/>
  <c r="AL1568" i="1"/>
  <c r="AM1568" i="1"/>
  <c r="AN1568" i="1"/>
  <c r="AO1568" i="1"/>
  <c r="AP1568" i="1"/>
  <c r="AQ1568" i="1"/>
  <c r="AR1568" i="1"/>
  <c r="AS1568" i="1"/>
  <c r="AT1568" i="1"/>
  <c r="AU1568" i="1"/>
  <c r="AV1568" i="1"/>
  <c r="AW1568" i="1"/>
  <c r="AX1568" i="1"/>
  <c r="AY1568" i="1"/>
  <c r="AZ1568" i="1"/>
  <c r="BA1568" i="1"/>
  <c r="BB1568" i="1"/>
  <c r="BC1568" i="1"/>
  <c r="BD1568" i="1"/>
  <c r="BE1568" i="1"/>
  <c r="BF1568" i="1"/>
  <c r="H1569" i="1"/>
  <c r="I1569" i="1"/>
  <c r="J1569" i="1"/>
  <c r="K1569" i="1"/>
  <c r="L1569" i="1"/>
  <c r="M1569" i="1"/>
  <c r="N1569" i="1"/>
  <c r="O1569" i="1"/>
  <c r="P1569" i="1"/>
  <c r="Q1569" i="1"/>
  <c r="R1569" i="1"/>
  <c r="S1569" i="1"/>
  <c r="T1569" i="1"/>
  <c r="U1569" i="1"/>
  <c r="V1569" i="1"/>
  <c r="W1569" i="1"/>
  <c r="X1569" i="1"/>
  <c r="Y1569" i="1"/>
  <c r="Z1569" i="1"/>
  <c r="AA1569" i="1"/>
  <c r="AB1569" i="1"/>
  <c r="AC1569" i="1"/>
  <c r="AD1569" i="1"/>
  <c r="AE1569" i="1"/>
  <c r="AF1569" i="1"/>
  <c r="AG1569" i="1"/>
  <c r="AH1569" i="1"/>
  <c r="AI1569" i="1"/>
  <c r="AJ1569" i="1"/>
  <c r="AK1569" i="1"/>
  <c r="AL1569" i="1"/>
  <c r="AM1569" i="1"/>
  <c r="AN1569" i="1"/>
  <c r="AO1569" i="1"/>
  <c r="AP1569" i="1"/>
  <c r="AQ1569" i="1"/>
  <c r="AR1569" i="1"/>
  <c r="AS1569" i="1"/>
  <c r="AT1569" i="1"/>
  <c r="AU1569" i="1"/>
  <c r="AV1569" i="1"/>
  <c r="AW1569" i="1"/>
  <c r="AX1569" i="1"/>
  <c r="AY1569" i="1"/>
  <c r="AZ1569" i="1"/>
  <c r="BA1569" i="1"/>
  <c r="BB1569" i="1"/>
  <c r="BC1569" i="1"/>
  <c r="BD1569" i="1"/>
  <c r="BE1569" i="1"/>
  <c r="BF1569" i="1"/>
  <c r="H1570" i="1"/>
  <c r="I1570" i="1"/>
  <c r="J1570" i="1"/>
  <c r="K1570" i="1"/>
  <c r="L1570" i="1"/>
  <c r="M1570" i="1"/>
  <c r="N1570" i="1"/>
  <c r="O1570" i="1"/>
  <c r="P1570" i="1"/>
  <c r="Q1570" i="1"/>
  <c r="R1570" i="1"/>
  <c r="S1570" i="1"/>
  <c r="T1570" i="1"/>
  <c r="U1570" i="1"/>
  <c r="V1570" i="1"/>
  <c r="W1570" i="1"/>
  <c r="X1570" i="1"/>
  <c r="Y1570" i="1"/>
  <c r="Z1570" i="1"/>
  <c r="AA1570" i="1"/>
  <c r="AB1570" i="1"/>
  <c r="AC1570" i="1"/>
  <c r="AD1570" i="1"/>
  <c r="AE1570" i="1"/>
  <c r="AF1570" i="1"/>
  <c r="AG1570" i="1"/>
  <c r="AH1570" i="1"/>
  <c r="AI1570" i="1"/>
  <c r="AJ1570" i="1"/>
  <c r="AK1570" i="1"/>
  <c r="AL1570" i="1"/>
  <c r="AM1570" i="1"/>
  <c r="AN1570" i="1"/>
  <c r="AO1570" i="1"/>
  <c r="AP1570" i="1"/>
  <c r="AQ1570" i="1"/>
  <c r="AR1570" i="1"/>
  <c r="AS1570" i="1"/>
  <c r="AT1570" i="1"/>
  <c r="AU1570" i="1"/>
  <c r="AV1570" i="1"/>
  <c r="AW1570" i="1"/>
  <c r="AX1570" i="1"/>
  <c r="AY1570" i="1"/>
  <c r="AZ1570" i="1"/>
  <c r="BA1570" i="1"/>
  <c r="BB1570" i="1"/>
  <c r="BC1570" i="1"/>
  <c r="BD1570" i="1"/>
  <c r="BE1570" i="1"/>
  <c r="BF1570" i="1"/>
  <c r="H1571" i="1"/>
  <c r="I1571" i="1"/>
  <c r="J1571" i="1"/>
  <c r="K1571" i="1"/>
  <c r="L1571" i="1"/>
  <c r="M1571" i="1"/>
  <c r="N1571" i="1"/>
  <c r="O1571" i="1"/>
  <c r="P1571" i="1"/>
  <c r="Q1571" i="1"/>
  <c r="R1571" i="1"/>
  <c r="S1571" i="1"/>
  <c r="T1571" i="1"/>
  <c r="U1571" i="1"/>
  <c r="V1571" i="1"/>
  <c r="W1571" i="1"/>
  <c r="X1571" i="1"/>
  <c r="Y1571" i="1"/>
  <c r="Z1571" i="1"/>
  <c r="AA1571" i="1"/>
  <c r="AB1571" i="1"/>
  <c r="AC1571" i="1"/>
  <c r="AD1571" i="1"/>
  <c r="AE1571" i="1"/>
  <c r="AF1571" i="1"/>
  <c r="AG1571" i="1"/>
  <c r="AH1571" i="1"/>
  <c r="AI1571" i="1"/>
  <c r="AJ1571" i="1"/>
  <c r="AK1571" i="1"/>
  <c r="AL1571" i="1"/>
  <c r="AM1571" i="1"/>
  <c r="AN1571" i="1"/>
  <c r="AO1571" i="1"/>
  <c r="AP1571" i="1"/>
  <c r="AQ1571" i="1"/>
  <c r="AR1571" i="1"/>
  <c r="AS1571" i="1"/>
  <c r="AT1571" i="1"/>
  <c r="AU1571" i="1"/>
  <c r="AV1571" i="1"/>
  <c r="AW1571" i="1"/>
  <c r="AX1571" i="1"/>
  <c r="AY1571" i="1"/>
  <c r="AZ1571" i="1"/>
  <c r="BA1571" i="1"/>
  <c r="BB1571" i="1"/>
  <c r="BC1571" i="1"/>
  <c r="BD1571" i="1"/>
  <c r="BE1571" i="1"/>
  <c r="BF1571" i="1"/>
  <c r="H1572" i="1"/>
  <c r="I1572" i="1"/>
  <c r="J1572" i="1"/>
  <c r="K1572" i="1"/>
  <c r="L1572" i="1"/>
  <c r="M1572" i="1"/>
  <c r="N1572" i="1"/>
  <c r="O1572" i="1"/>
  <c r="P1572" i="1"/>
  <c r="Q1572" i="1"/>
  <c r="R1572" i="1"/>
  <c r="S1572" i="1"/>
  <c r="T1572" i="1"/>
  <c r="U1572" i="1"/>
  <c r="V1572" i="1"/>
  <c r="W1572" i="1"/>
  <c r="X1572" i="1"/>
  <c r="Y1572" i="1"/>
  <c r="Z1572" i="1"/>
  <c r="AA1572" i="1"/>
  <c r="AB1572" i="1"/>
  <c r="AC1572" i="1"/>
  <c r="AD1572" i="1"/>
  <c r="AE1572" i="1"/>
  <c r="AF1572" i="1"/>
  <c r="AG1572" i="1"/>
  <c r="AH1572" i="1"/>
  <c r="AI1572" i="1"/>
  <c r="AJ1572" i="1"/>
  <c r="AK1572" i="1"/>
  <c r="AL1572" i="1"/>
  <c r="AM1572" i="1"/>
  <c r="AN1572" i="1"/>
  <c r="AO1572" i="1"/>
  <c r="AP1572" i="1"/>
  <c r="AQ1572" i="1"/>
  <c r="AR1572" i="1"/>
  <c r="AS1572" i="1"/>
  <c r="AT1572" i="1"/>
  <c r="AU1572" i="1"/>
  <c r="AV1572" i="1"/>
  <c r="AW1572" i="1"/>
  <c r="AX1572" i="1"/>
  <c r="AY1572" i="1"/>
  <c r="AZ1572" i="1"/>
  <c r="BA1572" i="1"/>
  <c r="BB1572" i="1"/>
  <c r="BC1572" i="1"/>
  <c r="BD1572" i="1"/>
  <c r="BE1572" i="1"/>
  <c r="BF1572" i="1"/>
  <c r="H1573" i="1"/>
  <c r="I1573" i="1"/>
  <c r="J1573" i="1"/>
  <c r="K1573" i="1"/>
  <c r="L1573" i="1"/>
  <c r="M1573" i="1"/>
  <c r="N1573" i="1"/>
  <c r="O1573" i="1"/>
  <c r="P1573" i="1"/>
  <c r="Q1573" i="1"/>
  <c r="R1573" i="1"/>
  <c r="S1573" i="1"/>
  <c r="T1573" i="1"/>
  <c r="U1573" i="1"/>
  <c r="V1573" i="1"/>
  <c r="W1573" i="1"/>
  <c r="X1573" i="1"/>
  <c r="Y1573" i="1"/>
  <c r="Z1573" i="1"/>
  <c r="AA1573" i="1"/>
  <c r="AB1573" i="1"/>
  <c r="AC1573" i="1"/>
  <c r="AD1573" i="1"/>
  <c r="AE1573" i="1"/>
  <c r="AF1573" i="1"/>
  <c r="AG1573" i="1"/>
  <c r="AH1573" i="1"/>
  <c r="AI1573" i="1"/>
  <c r="AJ1573" i="1"/>
  <c r="AK1573" i="1"/>
  <c r="AL1573" i="1"/>
  <c r="AM1573" i="1"/>
  <c r="AN1573" i="1"/>
  <c r="AO1573" i="1"/>
  <c r="AP1573" i="1"/>
  <c r="AQ1573" i="1"/>
  <c r="AR1573" i="1"/>
  <c r="AS1573" i="1"/>
  <c r="AT1573" i="1"/>
  <c r="AU1573" i="1"/>
  <c r="AV1573" i="1"/>
  <c r="AW1573" i="1"/>
  <c r="AX1573" i="1"/>
  <c r="AY1573" i="1"/>
  <c r="AZ1573" i="1"/>
  <c r="BA1573" i="1"/>
  <c r="BB1573" i="1"/>
  <c r="BC1573" i="1"/>
  <c r="BD1573" i="1"/>
  <c r="BE1573" i="1"/>
  <c r="BF1573" i="1"/>
  <c r="H1574" i="1"/>
  <c r="I1574" i="1"/>
  <c r="J1574" i="1"/>
  <c r="K1574" i="1"/>
  <c r="L1574" i="1"/>
  <c r="M1574" i="1"/>
  <c r="N1574" i="1"/>
  <c r="O1574" i="1"/>
  <c r="P1574" i="1"/>
  <c r="Q1574" i="1"/>
  <c r="R1574" i="1"/>
  <c r="S1574" i="1"/>
  <c r="T1574" i="1"/>
  <c r="U1574" i="1"/>
  <c r="V1574" i="1"/>
  <c r="W1574" i="1"/>
  <c r="X1574" i="1"/>
  <c r="Y1574" i="1"/>
  <c r="Z1574" i="1"/>
  <c r="AA1574" i="1"/>
  <c r="AB1574" i="1"/>
  <c r="AC1574" i="1"/>
  <c r="AD1574" i="1"/>
  <c r="AE1574" i="1"/>
  <c r="AF1574" i="1"/>
  <c r="AG1574" i="1"/>
  <c r="AH1574" i="1"/>
  <c r="AI1574" i="1"/>
  <c r="AJ1574" i="1"/>
  <c r="AK1574" i="1"/>
  <c r="AL1574" i="1"/>
  <c r="AM1574" i="1"/>
  <c r="AN1574" i="1"/>
  <c r="AO1574" i="1"/>
  <c r="AP1574" i="1"/>
  <c r="AQ1574" i="1"/>
  <c r="AR1574" i="1"/>
  <c r="AS1574" i="1"/>
  <c r="AT1574" i="1"/>
  <c r="AU1574" i="1"/>
  <c r="AV1574" i="1"/>
  <c r="AW1574" i="1"/>
  <c r="AX1574" i="1"/>
  <c r="AY1574" i="1"/>
  <c r="AZ1574" i="1"/>
  <c r="BA1574" i="1"/>
  <c r="BB1574" i="1"/>
  <c r="BC1574" i="1"/>
  <c r="BD1574" i="1"/>
  <c r="BE1574" i="1"/>
  <c r="BF1574" i="1"/>
  <c r="H1575" i="1"/>
  <c r="I1575" i="1"/>
  <c r="J1575" i="1"/>
  <c r="K1575" i="1"/>
  <c r="L1575" i="1"/>
  <c r="M1575" i="1"/>
  <c r="N1575" i="1"/>
  <c r="O1575" i="1"/>
  <c r="P1575" i="1"/>
  <c r="Q1575" i="1"/>
  <c r="R1575" i="1"/>
  <c r="S1575" i="1"/>
  <c r="T1575" i="1"/>
  <c r="U1575" i="1"/>
  <c r="V1575" i="1"/>
  <c r="W1575" i="1"/>
  <c r="X1575" i="1"/>
  <c r="Y1575" i="1"/>
  <c r="Z1575" i="1"/>
  <c r="AA1575" i="1"/>
  <c r="AB1575" i="1"/>
  <c r="AC1575" i="1"/>
  <c r="AD1575" i="1"/>
  <c r="AE1575" i="1"/>
  <c r="AF1575" i="1"/>
  <c r="AG1575" i="1"/>
  <c r="AH1575" i="1"/>
  <c r="AI1575" i="1"/>
  <c r="AJ1575" i="1"/>
  <c r="AK1575" i="1"/>
  <c r="AL1575" i="1"/>
  <c r="AM1575" i="1"/>
  <c r="AN1575" i="1"/>
  <c r="AO1575" i="1"/>
  <c r="AP1575" i="1"/>
  <c r="AQ1575" i="1"/>
  <c r="AR1575" i="1"/>
  <c r="AS1575" i="1"/>
  <c r="AT1575" i="1"/>
  <c r="AU1575" i="1"/>
  <c r="AV1575" i="1"/>
  <c r="AW1575" i="1"/>
  <c r="AX1575" i="1"/>
  <c r="AY1575" i="1"/>
  <c r="AZ1575" i="1"/>
  <c r="BA1575" i="1"/>
  <c r="BB1575" i="1"/>
  <c r="BC1575" i="1"/>
  <c r="BD1575" i="1"/>
  <c r="BE1575" i="1"/>
  <c r="BF1575" i="1"/>
  <c r="H1576" i="1"/>
  <c r="I1576" i="1"/>
  <c r="J1576" i="1"/>
  <c r="K1576" i="1"/>
  <c r="L1576" i="1"/>
  <c r="M1576" i="1"/>
  <c r="N1576" i="1"/>
  <c r="O1576" i="1"/>
  <c r="P1576" i="1"/>
  <c r="Q1576" i="1"/>
  <c r="R1576" i="1"/>
  <c r="S1576" i="1"/>
  <c r="T1576" i="1"/>
  <c r="U1576" i="1"/>
  <c r="V1576" i="1"/>
  <c r="W1576" i="1"/>
  <c r="X1576" i="1"/>
  <c r="Y1576" i="1"/>
  <c r="Z1576" i="1"/>
  <c r="AA1576" i="1"/>
  <c r="AB1576" i="1"/>
  <c r="AC1576" i="1"/>
  <c r="AD1576" i="1"/>
  <c r="AE1576" i="1"/>
  <c r="AF1576" i="1"/>
  <c r="AG1576" i="1"/>
  <c r="AH1576" i="1"/>
  <c r="AI1576" i="1"/>
  <c r="AJ1576" i="1"/>
  <c r="AK1576" i="1"/>
  <c r="AL1576" i="1"/>
  <c r="AM1576" i="1"/>
  <c r="AN1576" i="1"/>
  <c r="AO1576" i="1"/>
  <c r="AP1576" i="1"/>
  <c r="AQ1576" i="1"/>
  <c r="AR1576" i="1"/>
  <c r="AS1576" i="1"/>
  <c r="AT1576" i="1"/>
  <c r="AU1576" i="1"/>
  <c r="AV1576" i="1"/>
  <c r="AW1576" i="1"/>
  <c r="AX1576" i="1"/>
  <c r="AY1576" i="1"/>
  <c r="AZ1576" i="1"/>
  <c r="BA1576" i="1"/>
  <c r="BB1576" i="1"/>
  <c r="BC1576" i="1"/>
  <c r="BD1576" i="1"/>
  <c r="BE1576" i="1"/>
  <c r="BF1576" i="1"/>
  <c r="H1577" i="1"/>
  <c r="I1577" i="1"/>
  <c r="J1577" i="1"/>
  <c r="K1577" i="1"/>
  <c r="L1577" i="1"/>
  <c r="M1577" i="1"/>
  <c r="N1577" i="1"/>
  <c r="O1577" i="1"/>
  <c r="P1577" i="1"/>
  <c r="Q1577" i="1"/>
  <c r="R1577" i="1"/>
  <c r="S1577" i="1"/>
  <c r="T1577" i="1"/>
  <c r="U1577" i="1"/>
  <c r="V1577" i="1"/>
  <c r="W1577" i="1"/>
  <c r="X1577" i="1"/>
  <c r="Y1577" i="1"/>
  <c r="Z1577" i="1"/>
  <c r="AA1577" i="1"/>
  <c r="AB1577" i="1"/>
  <c r="AC1577" i="1"/>
  <c r="AD1577" i="1"/>
  <c r="AE1577" i="1"/>
  <c r="AF1577" i="1"/>
  <c r="AG1577" i="1"/>
  <c r="AH1577" i="1"/>
  <c r="AI1577" i="1"/>
  <c r="AJ1577" i="1"/>
  <c r="AK1577" i="1"/>
  <c r="AL1577" i="1"/>
  <c r="AM1577" i="1"/>
  <c r="AN1577" i="1"/>
  <c r="AO1577" i="1"/>
  <c r="AP1577" i="1"/>
  <c r="AQ1577" i="1"/>
  <c r="AR1577" i="1"/>
  <c r="AS1577" i="1"/>
  <c r="AT1577" i="1"/>
  <c r="AU1577" i="1"/>
  <c r="AV1577" i="1"/>
  <c r="AW1577" i="1"/>
  <c r="AX1577" i="1"/>
  <c r="AY1577" i="1"/>
  <c r="AZ1577" i="1"/>
  <c r="BA1577" i="1"/>
  <c r="BB1577" i="1"/>
  <c r="BC1577" i="1"/>
  <c r="BD1577" i="1"/>
  <c r="BE1577" i="1"/>
  <c r="BF1577" i="1"/>
  <c r="H1578" i="1"/>
  <c r="I1578" i="1"/>
  <c r="J1578" i="1"/>
  <c r="K1578" i="1"/>
  <c r="L1578" i="1"/>
  <c r="M1578" i="1"/>
  <c r="N1578" i="1"/>
  <c r="O1578" i="1"/>
  <c r="P1578" i="1"/>
  <c r="Q1578" i="1"/>
  <c r="R1578" i="1"/>
  <c r="S1578" i="1"/>
  <c r="T1578" i="1"/>
  <c r="U1578" i="1"/>
  <c r="V1578" i="1"/>
  <c r="W1578" i="1"/>
  <c r="X1578" i="1"/>
  <c r="Y1578" i="1"/>
  <c r="Z1578" i="1"/>
  <c r="AA1578" i="1"/>
  <c r="AB1578" i="1"/>
  <c r="AC1578" i="1"/>
  <c r="AD1578" i="1"/>
  <c r="AE1578" i="1"/>
  <c r="AF1578" i="1"/>
  <c r="AG1578" i="1"/>
  <c r="AH1578" i="1"/>
  <c r="AI1578" i="1"/>
  <c r="AJ1578" i="1"/>
  <c r="AK1578" i="1"/>
  <c r="AL1578" i="1"/>
  <c r="AM1578" i="1"/>
  <c r="AN1578" i="1"/>
  <c r="AO1578" i="1"/>
  <c r="AP1578" i="1"/>
  <c r="AQ1578" i="1"/>
  <c r="AR1578" i="1"/>
  <c r="AS1578" i="1"/>
  <c r="AT1578" i="1"/>
  <c r="AU1578" i="1"/>
  <c r="AV1578" i="1"/>
  <c r="AW1578" i="1"/>
  <c r="AX1578" i="1"/>
  <c r="AY1578" i="1"/>
  <c r="AZ1578" i="1"/>
  <c r="BA1578" i="1"/>
  <c r="BB1578" i="1"/>
  <c r="BC1578" i="1"/>
  <c r="BD1578" i="1"/>
  <c r="BE1578" i="1"/>
  <c r="BF1578" i="1"/>
  <c r="H1579" i="1"/>
  <c r="I1579" i="1"/>
  <c r="J1579" i="1"/>
  <c r="K1579" i="1"/>
  <c r="L1579" i="1"/>
  <c r="M1579" i="1"/>
  <c r="N1579" i="1"/>
  <c r="O1579" i="1"/>
  <c r="P1579" i="1"/>
  <c r="Q1579" i="1"/>
  <c r="R1579" i="1"/>
  <c r="S1579" i="1"/>
  <c r="T1579" i="1"/>
  <c r="U1579" i="1"/>
  <c r="V1579" i="1"/>
  <c r="W1579" i="1"/>
  <c r="X1579" i="1"/>
  <c r="Y1579" i="1"/>
  <c r="Z1579" i="1"/>
  <c r="AA1579" i="1"/>
  <c r="AB1579" i="1"/>
  <c r="AC1579" i="1"/>
  <c r="AD1579" i="1"/>
  <c r="AE1579" i="1"/>
  <c r="AF1579" i="1"/>
  <c r="AG1579" i="1"/>
  <c r="AH1579" i="1"/>
  <c r="AI1579" i="1"/>
  <c r="AJ1579" i="1"/>
  <c r="AK1579" i="1"/>
  <c r="AL1579" i="1"/>
  <c r="AM1579" i="1"/>
  <c r="AN1579" i="1"/>
  <c r="AO1579" i="1"/>
  <c r="AP1579" i="1"/>
  <c r="AQ1579" i="1"/>
  <c r="AR1579" i="1"/>
  <c r="AS1579" i="1"/>
  <c r="AT1579" i="1"/>
  <c r="AU1579" i="1"/>
  <c r="AV1579" i="1"/>
  <c r="AW1579" i="1"/>
  <c r="AX1579" i="1"/>
  <c r="AY1579" i="1"/>
  <c r="AZ1579" i="1"/>
  <c r="BA1579" i="1"/>
  <c r="BB1579" i="1"/>
  <c r="BC1579" i="1"/>
  <c r="BD1579" i="1"/>
  <c r="BE1579" i="1"/>
  <c r="BF1579" i="1"/>
  <c r="H1580" i="1"/>
  <c r="I1580" i="1"/>
  <c r="J1580" i="1"/>
  <c r="K1580" i="1"/>
  <c r="L1580" i="1"/>
  <c r="M1580" i="1"/>
  <c r="N1580" i="1"/>
  <c r="O1580" i="1"/>
  <c r="P1580" i="1"/>
  <c r="Q1580" i="1"/>
  <c r="R1580" i="1"/>
  <c r="S1580" i="1"/>
  <c r="T1580" i="1"/>
  <c r="U1580" i="1"/>
  <c r="V1580" i="1"/>
  <c r="W1580" i="1"/>
  <c r="X1580" i="1"/>
  <c r="Y1580" i="1"/>
  <c r="Z1580" i="1"/>
  <c r="AA1580" i="1"/>
  <c r="AB1580" i="1"/>
  <c r="AC1580" i="1"/>
  <c r="AD1580" i="1"/>
  <c r="AE1580" i="1"/>
  <c r="AF1580" i="1"/>
  <c r="AG1580" i="1"/>
  <c r="AH1580" i="1"/>
  <c r="AI1580" i="1"/>
  <c r="AJ1580" i="1"/>
  <c r="AK1580" i="1"/>
  <c r="AL1580" i="1"/>
  <c r="AM1580" i="1"/>
  <c r="AN1580" i="1"/>
  <c r="AO1580" i="1"/>
  <c r="AP1580" i="1"/>
  <c r="AQ1580" i="1"/>
  <c r="AR1580" i="1"/>
  <c r="AS1580" i="1"/>
  <c r="AT1580" i="1"/>
  <c r="AU1580" i="1"/>
  <c r="AV1580" i="1"/>
  <c r="AW1580" i="1"/>
  <c r="AX1580" i="1"/>
  <c r="AY1580" i="1"/>
  <c r="AZ1580" i="1"/>
  <c r="BA1580" i="1"/>
  <c r="BB1580" i="1"/>
  <c r="BC1580" i="1"/>
  <c r="BD1580" i="1"/>
  <c r="BE1580" i="1"/>
  <c r="BF1580" i="1"/>
  <c r="H1581" i="1"/>
  <c r="I1581" i="1"/>
  <c r="J1581" i="1"/>
  <c r="K1581" i="1"/>
  <c r="L1581" i="1"/>
  <c r="M1581" i="1"/>
  <c r="N1581" i="1"/>
  <c r="O1581" i="1"/>
  <c r="P1581" i="1"/>
  <c r="Q1581" i="1"/>
  <c r="R1581" i="1"/>
  <c r="S1581" i="1"/>
  <c r="T1581" i="1"/>
  <c r="U1581" i="1"/>
  <c r="V1581" i="1"/>
  <c r="W1581" i="1"/>
  <c r="X1581" i="1"/>
  <c r="Y1581" i="1"/>
  <c r="Z1581" i="1"/>
  <c r="AA1581" i="1"/>
  <c r="AB1581" i="1"/>
  <c r="AC1581" i="1"/>
  <c r="AD1581" i="1"/>
  <c r="AE1581" i="1"/>
  <c r="AF1581" i="1"/>
  <c r="AG1581" i="1"/>
  <c r="AH1581" i="1"/>
  <c r="AI1581" i="1"/>
  <c r="AJ1581" i="1"/>
  <c r="AK1581" i="1"/>
  <c r="AL1581" i="1"/>
  <c r="AM1581" i="1"/>
  <c r="AN1581" i="1"/>
  <c r="AO1581" i="1"/>
  <c r="AP1581" i="1"/>
  <c r="AQ1581" i="1"/>
  <c r="AR1581" i="1"/>
  <c r="AS1581" i="1"/>
  <c r="AT1581" i="1"/>
  <c r="AU1581" i="1"/>
  <c r="AV1581" i="1"/>
  <c r="AW1581" i="1"/>
  <c r="AX1581" i="1"/>
  <c r="AY1581" i="1"/>
  <c r="AZ1581" i="1"/>
  <c r="BA1581" i="1"/>
  <c r="BB1581" i="1"/>
  <c r="BC1581" i="1"/>
  <c r="BD1581" i="1"/>
  <c r="BE1581" i="1"/>
  <c r="BF1581" i="1"/>
  <c r="H1582" i="1"/>
  <c r="I1582" i="1"/>
  <c r="J1582" i="1"/>
  <c r="K1582" i="1"/>
  <c r="L1582" i="1"/>
  <c r="M1582" i="1"/>
  <c r="N1582" i="1"/>
  <c r="O1582" i="1"/>
  <c r="P1582" i="1"/>
  <c r="Q1582" i="1"/>
  <c r="R1582" i="1"/>
  <c r="S1582" i="1"/>
  <c r="T1582" i="1"/>
  <c r="U1582" i="1"/>
  <c r="V1582" i="1"/>
  <c r="W1582" i="1"/>
  <c r="X1582" i="1"/>
  <c r="Y1582" i="1"/>
  <c r="Z1582" i="1"/>
  <c r="AA1582" i="1"/>
  <c r="AB1582" i="1"/>
  <c r="AC1582" i="1"/>
  <c r="AD1582" i="1"/>
  <c r="AE1582" i="1"/>
  <c r="AF1582" i="1"/>
  <c r="AG1582" i="1"/>
  <c r="AH1582" i="1"/>
  <c r="AI1582" i="1"/>
  <c r="AJ1582" i="1"/>
  <c r="AK1582" i="1"/>
  <c r="AL1582" i="1"/>
  <c r="AM1582" i="1"/>
  <c r="AN1582" i="1"/>
  <c r="AO1582" i="1"/>
  <c r="AP1582" i="1"/>
  <c r="AQ1582" i="1"/>
  <c r="AR1582" i="1"/>
  <c r="AS1582" i="1"/>
  <c r="AT1582" i="1"/>
  <c r="AU1582" i="1"/>
  <c r="AV1582" i="1"/>
  <c r="AW1582" i="1"/>
  <c r="AX1582" i="1"/>
  <c r="AY1582" i="1"/>
  <c r="AZ1582" i="1"/>
  <c r="BA1582" i="1"/>
  <c r="BB1582" i="1"/>
  <c r="BC1582" i="1"/>
  <c r="BD1582" i="1"/>
  <c r="BE1582" i="1"/>
  <c r="BF1582" i="1"/>
  <c r="H1583" i="1"/>
  <c r="I1583" i="1"/>
  <c r="J1583" i="1"/>
  <c r="K1583" i="1"/>
  <c r="L1583" i="1"/>
  <c r="M1583" i="1"/>
  <c r="N1583" i="1"/>
  <c r="O1583" i="1"/>
  <c r="P1583" i="1"/>
  <c r="Q1583" i="1"/>
  <c r="R1583" i="1"/>
  <c r="S1583" i="1"/>
  <c r="T1583" i="1"/>
  <c r="U1583" i="1"/>
  <c r="V1583" i="1"/>
  <c r="W1583" i="1"/>
  <c r="X1583" i="1"/>
  <c r="Y1583" i="1"/>
  <c r="Z1583" i="1"/>
  <c r="AA1583" i="1"/>
  <c r="AB1583" i="1"/>
  <c r="AC1583" i="1"/>
  <c r="AD1583" i="1"/>
  <c r="AE1583" i="1"/>
  <c r="AF1583" i="1"/>
  <c r="AG1583" i="1"/>
  <c r="AH1583" i="1"/>
  <c r="AI1583" i="1"/>
  <c r="AJ1583" i="1"/>
  <c r="AK1583" i="1"/>
  <c r="AL1583" i="1"/>
  <c r="AM1583" i="1"/>
  <c r="AN1583" i="1"/>
  <c r="AO1583" i="1"/>
  <c r="AP1583" i="1"/>
  <c r="AQ1583" i="1"/>
  <c r="AR1583" i="1"/>
  <c r="AS1583" i="1"/>
  <c r="AT1583" i="1"/>
  <c r="AU1583" i="1"/>
  <c r="AV1583" i="1"/>
  <c r="AW1583" i="1"/>
  <c r="AX1583" i="1"/>
  <c r="AY1583" i="1"/>
  <c r="AZ1583" i="1"/>
  <c r="BA1583" i="1"/>
  <c r="BB1583" i="1"/>
  <c r="BC1583" i="1"/>
  <c r="BD1583" i="1"/>
  <c r="BE1583" i="1"/>
  <c r="BF1583" i="1"/>
  <c r="H1584" i="1"/>
  <c r="I1584" i="1"/>
  <c r="J1584" i="1"/>
  <c r="K1584" i="1"/>
  <c r="L1584" i="1"/>
  <c r="M1584" i="1"/>
  <c r="N1584" i="1"/>
  <c r="O1584" i="1"/>
  <c r="P1584" i="1"/>
  <c r="Q1584" i="1"/>
  <c r="R1584" i="1"/>
  <c r="S1584" i="1"/>
  <c r="T1584" i="1"/>
  <c r="U1584" i="1"/>
  <c r="V1584" i="1"/>
  <c r="W1584" i="1"/>
  <c r="X1584" i="1"/>
  <c r="Y1584" i="1"/>
  <c r="Z1584" i="1"/>
  <c r="AA1584" i="1"/>
  <c r="AB1584" i="1"/>
  <c r="AC1584" i="1"/>
  <c r="AD1584" i="1"/>
  <c r="AE1584" i="1"/>
  <c r="AF1584" i="1"/>
  <c r="AG1584" i="1"/>
  <c r="AH1584" i="1"/>
  <c r="AI1584" i="1"/>
  <c r="AJ1584" i="1"/>
  <c r="AK1584" i="1"/>
  <c r="AL1584" i="1"/>
  <c r="AM1584" i="1"/>
  <c r="AN1584" i="1"/>
  <c r="AO1584" i="1"/>
  <c r="AP1584" i="1"/>
  <c r="AQ1584" i="1"/>
  <c r="AR1584" i="1"/>
  <c r="AS1584" i="1"/>
  <c r="AT1584" i="1"/>
  <c r="AU1584" i="1"/>
  <c r="AV1584" i="1"/>
  <c r="AW1584" i="1"/>
  <c r="AX1584" i="1"/>
  <c r="AY1584" i="1"/>
  <c r="AZ1584" i="1"/>
  <c r="BA1584" i="1"/>
  <c r="BB1584" i="1"/>
  <c r="BC1584" i="1"/>
  <c r="BD1584" i="1"/>
  <c r="BE1584" i="1"/>
  <c r="BF1584" i="1"/>
  <c r="H1585" i="1"/>
  <c r="I1585" i="1"/>
  <c r="J1585" i="1"/>
  <c r="K1585" i="1"/>
  <c r="L1585" i="1"/>
  <c r="M1585" i="1"/>
  <c r="N1585" i="1"/>
  <c r="O1585" i="1"/>
  <c r="P1585" i="1"/>
  <c r="Q1585" i="1"/>
  <c r="R1585" i="1"/>
  <c r="S1585" i="1"/>
  <c r="T1585" i="1"/>
  <c r="U1585" i="1"/>
  <c r="V1585" i="1"/>
  <c r="W1585" i="1"/>
  <c r="X1585" i="1"/>
  <c r="Y1585" i="1"/>
  <c r="Z1585" i="1"/>
  <c r="AA1585" i="1"/>
  <c r="AB1585" i="1"/>
  <c r="AC1585" i="1"/>
  <c r="AD1585" i="1"/>
  <c r="AE1585" i="1"/>
  <c r="AF1585" i="1"/>
  <c r="AG1585" i="1"/>
  <c r="AH1585" i="1"/>
  <c r="AI1585" i="1"/>
  <c r="AJ1585" i="1"/>
  <c r="AK1585" i="1"/>
  <c r="AL1585" i="1"/>
  <c r="AM1585" i="1"/>
  <c r="AN1585" i="1"/>
  <c r="AO1585" i="1"/>
  <c r="AP1585" i="1"/>
  <c r="AQ1585" i="1"/>
  <c r="AR1585" i="1"/>
  <c r="AS1585" i="1"/>
  <c r="AT1585" i="1"/>
  <c r="AU1585" i="1"/>
  <c r="AV1585" i="1"/>
  <c r="AW1585" i="1"/>
  <c r="AX1585" i="1"/>
  <c r="AY1585" i="1"/>
  <c r="AZ1585" i="1"/>
  <c r="BA1585" i="1"/>
  <c r="BB1585" i="1"/>
  <c r="BC1585" i="1"/>
  <c r="BD1585" i="1"/>
  <c r="BE1585" i="1"/>
  <c r="BF1585" i="1"/>
  <c r="H1586" i="1"/>
  <c r="I1586" i="1"/>
  <c r="J1586" i="1"/>
  <c r="K1586" i="1"/>
  <c r="L1586" i="1"/>
  <c r="M1586" i="1"/>
  <c r="N1586" i="1"/>
  <c r="O1586" i="1"/>
  <c r="P1586" i="1"/>
  <c r="Q1586" i="1"/>
  <c r="R1586" i="1"/>
  <c r="S1586" i="1"/>
  <c r="T1586" i="1"/>
  <c r="U1586" i="1"/>
  <c r="V1586" i="1"/>
  <c r="W1586" i="1"/>
  <c r="X1586" i="1"/>
  <c r="Y1586" i="1"/>
  <c r="Z1586" i="1"/>
  <c r="AA1586" i="1"/>
  <c r="AB1586" i="1"/>
  <c r="AC1586" i="1"/>
  <c r="AD1586" i="1"/>
  <c r="AE1586" i="1"/>
  <c r="AF1586" i="1"/>
  <c r="AG1586" i="1"/>
  <c r="AH1586" i="1"/>
  <c r="AI1586" i="1"/>
  <c r="AJ1586" i="1"/>
  <c r="AK1586" i="1"/>
  <c r="AL1586" i="1"/>
  <c r="AM1586" i="1"/>
  <c r="AN1586" i="1"/>
  <c r="AO1586" i="1"/>
  <c r="AP1586" i="1"/>
  <c r="AQ1586" i="1"/>
  <c r="AR1586" i="1"/>
  <c r="AS1586" i="1"/>
  <c r="AT1586" i="1"/>
  <c r="AU1586" i="1"/>
  <c r="AV1586" i="1"/>
  <c r="AW1586" i="1"/>
  <c r="AX1586" i="1"/>
  <c r="AY1586" i="1"/>
  <c r="AZ1586" i="1"/>
  <c r="BA1586" i="1"/>
  <c r="BB1586" i="1"/>
  <c r="BC1586" i="1"/>
  <c r="BD1586" i="1"/>
  <c r="BE1586" i="1"/>
  <c r="BF1586" i="1"/>
  <c r="H1587" i="1"/>
  <c r="I1587" i="1"/>
  <c r="J1587" i="1"/>
  <c r="K1587" i="1"/>
  <c r="L1587" i="1"/>
  <c r="M1587" i="1"/>
  <c r="N1587" i="1"/>
  <c r="O1587" i="1"/>
  <c r="P1587" i="1"/>
  <c r="Q1587" i="1"/>
  <c r="R1587" i="1"/>
  <c r="S1587" i="1"/>
  <c r="T1587" i="1"/>
  <c r="U1587" i="1"/>
  <c r="V1587" i="1"/>
  <c r="W1587" i="1"/>
  <c r="X1587" i="1"/>
  <c r="Y1587" i="1"/>
  <c r="Z1587" i="1"/>
  <c r="AA1587" i="1"/>
  <c r="AB1587" i="1"/>
  <c r="AC1587" i="1"/>
  <c r="AD1587" i="1"/>
  <c r="AE1587" i="1"/>
  <c r="AF1587" i="1"/>
  <c r="AG1587" i="1"/>
  <c r="AH1587" i="1"/>
  <c r="AI1587" i="1"/>
  <c r="AJ1587" i="1"/>
  <c r="AK1587" i="1"/>
  <c r="AL1587" i="1"/>
  <c r="AM1587" i="1"/>
  <c r="AN1587" i="1"/>
  <c r="AO1587" i="1"/>
  <c r="AP1587" i="1"/>
  <c r="AQ1587" i="1"/>
  <c r="AR1587" i="1"/>
  <c r="AS1587" i="1"/>
  <c r="AT1587" i="1"/>
  <c r="AU1587" i="1"/>
  <c r="AV1587" i="1"/>
  <c r="AW1587" i="1"/>
  <c r="AX1587" i="1"/>
  <c r="AY1587" i="1"/>
  <c r="AZ1587" i="1"/>
  <c r="BA1587" i="1"/>
  <c r="BB1587" i="1"/>
  <c r="BC1587" i="1"/>
  <c r="BD1587" i="1"/>
  <c r="BE1587" i="1"/>
  <c r="BF1587" i="1"/>
  <c r="H1588" i="1"/>
  <c r="I1588" i="1"/>
  <c r="J1588" i="1"/>
  <c r="K1588" i="1"/>
  <c r="L1588" i="1"/>
  <c r="M1588" i="1"/>
  <c r="N1588" i="1"/>
  <c r="O1588" i="1"/>
  <c r="P1588" i="1"/>
  <c r="Q1588" i="1"/>
  <c r="R1588" i="1"/>
  <c r="S1588" i="1"/>
  <c r="T1588" i="1"/>
  <c r="U1588" i="1"/>
  <c r="V1588" i="1"/>
  <c r="W1588" i="1"/>
  <c r="X1588" i="1"/>
  <c r="Y1588" i="1"/>
  <c r="Z1588" i="1"/>
  <c r="AA1588" i="1"/>
  <c r="AB1588" i="1"/>
  <c r="AC1588" i="1"/>
  <c r="AD1588" i="1"/>
  <c r="AE1588" i="1"/>
  <c r="AF1588" i="1"/>
  <c r="AG1588" i="1"/>
  <c r="AH1588" i="1"/>
  <c r="AI1588" i="1"/>
  <c r="AJ1588" i="1"/>
  <c r="AK1588" i="1"/>
  <c r="AL1588" i="1"/>
  <c r="AM1588" i="1"/>
  <c r="AN1588" i="1"/>
  <c r="AO1588" i="1"/>
  <c r="AP1588" i="1"/>
  <c r="AQ1588" i="1"/>
  <c r="AR1588" i="1"/>
  <c r="AS1588" i="1"/>
  <c r="AT1588" i="1"/>
  <c r="AU1588" i="1"/>
  <c r="AV1588" i="1"/>
  <c r="AW1588" i="1"/>
  <c r="AX1588" i="1"/>
  <c r="AY1588" i="1"/>
  <c r="AZ1588" i="1"/>
  <c r="BA1588" i="1"/>
  <c r="BB1588" i="1"/>
  <c r="BC1588" i="1"/>
  <c r="BD1588" i="1"/>
  <c r="BE1588" i="1"/>
  <c r="BF1588" i="1"/>
  <c r="H1589" i="1"/>
  <c r="I1589" i="1"/>
  <c r="J1589" i="1"/>
  <c r="K1589" i="1"/>
  <c r="L1589" i="1"/>
  <c r="M1589" i="1"/>
  <c r="N1589" i="1"/>
  <c r="O1589" i="1"/>
  <c r="P1589" i="1"/>
  <c r="Q1589" i="1"/>
  <c r="R1589" i="1"/>
  <c r="S1589" i="1"/>
  <c r="T1589" i="1"/>
  <c r="U1589" i="1"/>
  <c r="V1589" i="1"/>
  <c r="W1589" i="1"/>
  <c r="X1589" i="1"/>
  <c r="Y1589" i="1"/>
  <c r="Z1589" i="1"/>
  <c r="AA1589" i="1"/>
  <c r="AB1589" i="1"/>
  <c r="AC1589" i="1"/>
  <c r="AD1589" i="1"/>
  <c r="AE1589" i="1"/>
  <c r="AF1589" i="1"/>
  <c r="AG1589" i="1"/>
  <c r="AH1589" i="1"/>
  <c r="AI1589" i="1"/>
  <c r="AJ1589" i="1"/>
  <c r="AK1589" i="1"/>
  <c r="AL1589" i="1"/>
  <c r="AM1589" i="1"/>
  <c r="AN1589" i="1"/>
  <c r="AO1589" i="1"/>
  <c r="AP1589" i="1"/>
  <c r="AQ1589" i="1"/>
  <c r="AR1589" i="1"/>
  <c r="AS1589" i="1"/>
  <c r="AT1589" i="1"/>
  <c r="AU1589" i="1"/>
  <c r="AV1589" i="1"/>
  <c r="AW1589" i="1"/>
  <c r="AX1589" i="1"/>
  <c r="AY1589" i="1"/>
  <c r="AZ1589" i="1"/>
  <c r="BA1589" i="1"/>
  <c r="BB1589" i="1"/>
  <c r="BC1589" i="1"/>
  <c r="BD1589" i="1"/>
  <c r="BE1589" i="1"/>
  <c r="BF1589" i="1"/>
  <c r="H1590" i="1"/>
  <c r="I1590" i="1"/>
  <c r="J1590" i="1"/>
  <c r="K1590" i="1"/>
  <c r="L1590" i="1"/>
  <c r="M1590" i="1"/>
  <c r="N1590" i="1"/>
  <c r="O1590" i="1"/>
  <c r="P1590" i="1"/>
  <c r="Q1590" i="1"/>
  <c r="R1590" i="1"/>
  <c r="S1590" i="1"/>
  <c r="T1590" i="1"/>
  <c r="U1590" i="1"/>
  <c r="V1590" i="1"/>
  <c r="W1590" i="1"/>
  <c r="X1590" i="1"/>
  <c r="Y1590" i="1"/>
  <c r="Z1590" i="1"/>
  <c r="AA1590" i="1"/>
  <c r="AB1590" i="1"/>
  <c r="AC1590" i="1"/>
  <c r="AD1590" i="1"/>
  <c r="AE1590" i="1"/>
  <c r="AF1590" i="1"/>
  <c r="AG1590" i="1"/>
  <c r="AH1590" i="1"/>
  <c r="AI1590" i="1"/>
  <c r="AJ1590" i="1"/>
  <c r="AK1590" i="1"/>
  <c r="AL1590" i="1"/>
  <c r="AM1590" i="1"/>
  <c r="AN1590" i="1"/>
  <c r="AO1590" i="1"/>
  <c r="AP1590" i="1"/>
  <c r="AQ1590" i="1"/>
  <c r="AR1590" i="1"/>
  <c r="AS1590" i="1"/>
  <c r="AT1590" i="1"/>
  <c r="AU1590" i="1"/>
  <c r="AV1590" i="1"/>
  <c r="AW1590" i="1"/>
  <c r="AX1590" i="1"/>
  <c r="AY1590" i="1"/>
  <c r="AZ1590" i="1"/>
  <c r="BA1590" i="1"/>
  <c r="BB1590" i="1"/>
  <c r="BC1590" i="1"/>
  <c r="BD1590" i="1"/>
  <c r="BE1590" i="1"/>
  <c r="BF1590" i="1"/>
  <c r="H1591" i="1"/>
  <c r="I1591" i="1"/>
  <c r="J1591" i="1"/>
  <c r="K1591" i="1"/>
  <c r="L1591" i="1"/>
  <c r="M1591" i="1"/>
  <c r="N1591" i="1"/>
  <c r="O1591" i="1"/>
  <c r="P1591" i="1"/>
  <c r="Q1591" i="1"/>
  <c r="R1591" i="1"/>
  <c r="S1591" i="1"/>
  <c r="T1591" i="1"/>
  <c r="U1591" i="1"/>
  <c r="V1591" i="1"/>
  <c r="W1591" i="1"/>
  <c r="X1591" i="1"/>
  <c r="Y1591" i="1"/>
  <c r="Z1591" i="1"/>
  <c r="AA1591" i="1"/>
  <c r="AB1591" i="1"/>
  <c r="AC1591" i="1"/>
  <c r="AD1591" i="1"/>
  <c r="AE1591" i="1"/>
  <c r="AF1591" i="1"/>
  <c r="AG1591" i="1"/>
  <c r="AH1591" i="1"/>
  <c r="AI1591" i="1"/>
  <c r="AJ1591" i="1"/>
  <c r="AK1591" i="1"/>
  <c r="AL1591" i="1"/>
  <c r="AM1591" i="1"/>
  <c r="AN1591" i="1"/>
  <c r="AO1591" i="1"/>
  <c r="AP1591" i="1"/>
  <c r="AQ1591" i="1"/>
  <c r="AR1591" i="1"/>
  <c r="AS1591" i="1"/>
  <c r="AT1591" i="1"/>
  <c r="AU1591" i="1"/>
  <c r="AV1591" i="1"/>
  <c r="AW1591" i="1"/>
  <c r="AX1591" i="1"/>
  <c r="AY1591" i="1"/>
  <c r="AZ1591" i="1"/>
  <c r="BA1591" i="1"/>
  <c r="BB1591" i="1"/>
  <c r="BC1591" i="1"/>
  <c r="BD1591" i="1"/>
  <c r="BE1591" i="1"/>
  <c r="BF1591" i="1"/>
  <c r="H1592" i="1"/>
  <c r="I1592" i="1"/>
  <c r="J1592" i="1"/>
  <c r="K1592" i="1"/>
  <c r="L1592" i="1"/>
  <c r="M1592" i="1"/>
  <c r="N1592" i="1"/>
  <c r="O1592" i="1"/>
  <c r="P1592" i="1"/>
  <c r="Q1592" i="1"/>
  <c r="R1592" i="1"/>
  <c r="S1592" i="1"/>
  <c r="T1592" i="1"/>
  <c r="U1592" i="1"/>
  <c r="V1592" i="1"/>
  <c r="W1592" i="1"/>
  <c r="X1592" i="1"/>
  <c r="Y1592" i="1"/>
  <c r="Z1592" i="1"/>
  <c r="AA1592" i="1"/>
  <c r="AB1592" i="1"/>
  <c r="AC1592" i="1"/>
  <c r="AD1592" i="1"/>
  <c r="AE1592" i="1"/>
  <c r="AF1592" i="1"/>
  <c r="AG1592" i="1"/>
  <c r="AH1592" i="1"/>
  <c r="AI1592" i="1"/>
  <c r="AJ1592" i="1"/>
  <c r="AK1592" i="1"/>
  <c r="AL1592" i="1"/>
  <c r="AM1592" i="1"/>
  <c r="AN1592" i="1"/>
  <c r="AO1592" i="1"/>
  <c r="AP1592" i="1"/>
  <c r="AQ1592" i="1"/>
  <c r="AR1592" i="1"/>
  <c r="AS1592" i="1"/>
  <c r="AT1592" i="1"/>
  <c r="AU1592" i="1"/>
  <c r="AV1592" i="1"/>
  <c r="AW1592" i="1"/>
  <c r="AX1592" i="1"/>
  <c r="AY1592" i="1"/>
  <c r="AZ1592" i="1"/>
  <c r="BA1592" i="1"/>
  <c r="BB1592" i="1"/>
  <c r="BC1592" i="1"/>
  <c r="BD1592" i="1"/>
  <c r="BE1592" i="1"/>
  <c r="BF1592" i="1"/>
  <c r="H1593" i="1"/>
  <c r="I1593" i="1"/>
  <c r="J1593" i="1"/>
  <c r="K1593" i="1"/>
  <c r="L1593" i="1"/>
  <c r="M1593" i="1"/>
  <c r="N1593" i="1"/>
  <c r="O1593" i="1"/>
  <c r="P1593" i="1"/>
  <c r="Q1593" i="1"/>
  <c r="R1593" i="1"/>
  <c r="S1593" i="1"/>
  <c r="T1593" i="1"/>
  <c r="U1593" i="1"/>
  <c r="V1593" i="1"/>
  <c r="W1593" i="1"/>
  <c r="X1593" i="1"/>
  <c r="Y1593" i="1"/>
  <c r="Z1593" i="1"/>
  <c r="AA1593" i="1"/>
  <c r="AB1593" i="1"/>
  <c r="AC1593" i="1"/>
  <c r="AD1593" i="1"/>
  <c r="AE1593" i="1"/>
  <c r="AF1593" i="1"/>
  <c r="AG1593" i="1"/>
  <c r="AH1593" i="1"/>
  <c r="AI1593" i="1"/>
  <c r="AJ1593" i="1"/>
  <c r="AK1593" i="1"/>
  <c r="AL1593" i="1"/>
  <c r="AM1593" i="1"/>
  <c r="AN1593" i="1"/>
  <c r="AO1593" i="1"/>
  <c r="AP1593" i="1"/>
  <c r="AQ1593" i="1"/>
  <c r="AR1593" i="1"/>
  <c r="AS1593" i="1"/>
  <c r="AT1593" i="1"/>
  <c r="AU1593" i="1"/>
  <c r="AV1593" i="1"/>
  <c r="AW1593" i="1"/>
  <c r="AX1593" i="1"/>
  <c r="AY1593" i="1"/>
  <c r="AZ1593" i="1"/>
  <c r="BA1593" i="1"/>
  <c r="BB1593" i="1"/>
  <c r="BC1593" i="1"/>
  <c r="BD1593" i="1"/>
  <c r="BE1593" i="1"/>
  <c r="BF1593" i="1"/>
  <c r="H1594" i="1"/>
  <c r="I1594" i="1"/>
  <c r="J1594" i="1"/>
  <c r="K1594" i="1"/>
  <c r="L1594" i="1"/>
  <c r="M1594" i="1"/>
  <c r="N1594" i="1"/>
  <c r="O1594" i="1"/>
  <c r="P1594" i="1"/>
  <c r="Q1594" i="1"/>
  <c r="R1594" i="1"/>
  <c r="S1594" i="1"/>
  <c r="T1594" i="1"/>
  <c r="U1594" i="1"/>
  <c r="V1594" i="1"/>
  <c r="W1594" i="1"/>
  <c r="X1594" i="1"/>
  <c r="Y1594" i="1"/>
  <c r="Z1594" i="1"/>
  <c r="AA1594" i="1"/>
  <c r="AB1594" i="1"/>
  <c r="AC1594" i="1"/>
  <c r="AD1594" i="1"/>
  <c r="AE1594" i="1"/>
  <c r="AF1594" i="1"/>
  <c r="AG1594" i="1"/>
  <c r="AH1594" i="1"/>
  <c r="AI1594" i="1"/>
  <c r="AJ1594" i="1"/>
  <c r="AK1594" i="1"/>
  <c r="AL1594" i="1"/>
  <c r="AM1594" i="1"/>
  <c r="AN1594" i="1"/>
  <c r="AO1594" i="1"/>
  <c r="AP1594" i="1"/>
  <c r="AQ1594" i="1"/>
  <c r="AR1594" i="1"/>
  <c r="AS1594" i="1"/>
  <c r="AT1594" i="1"/>
  <c r="AU1594" i="1"/>
  <c r="AV1594" i="1"/>
  <c r="AW1594" i="1"/>
  <c r="AX1594" i="1"/>
  <c r="AY1594" i="1"/>
  <c r="AZ1594" i="1"/>
  <c r="BA1594" i="1"/>
  <c r="BB1594" i="1"/>
  <c r="BC1594" i="1"/>
  <c r="BD1594" i="1"/>
  <c r="BE1594" i="1"/>
  <c r="BF1594" i="1"/>
  <c r="H1595" i="1"/>
  <c r="I1595" i="1"/>
  <c r="J1595" i="1"/>
  <c r="K1595" i="1"/>
  <c r="L1595" i="1"/>
  <c r="M1595" i="1"/>
  <c r="N1595" i="1"/>
  <c r="O1595" i="1"/>
  <c r="P1595" i="1"/>
  <c r="Q1595" i="1"/>
  <c r="R1595" i="1"/>
  <c r="S1595" i="1"/>
  <c r="T1595" i="1"/>
  <c r="U1595" i="1"/>
  <c r="V1595" i="1"/>
  <c r="W1595" i="1"/>
  <c r="X1595" i="1"/>
  <c r="Y1595" i="1"/>
  <c r="Z1595" i="1"/>
  <c r="AA1595" i="1"/>
  <c r="AB1595" i="1"/>
  <c r="AC1595" i="1"/>
  <c r="AD1595" i="1"/>
  <c r="AE1595" i="1"/>
  <c r="AF1595" i="1"/>
  <c r="AG1595" i="1"/>
  <c r="AH1595" i="1"/>
  <c r="AI1595" i="1"/>
  <c r="AJ1595" i="1"/>
  <c r="AK1595" i="1"/>
  <c r="AL1595" i="1"/>
  <c r="AM1595" i="1"/>
  <c r="AN1595" i="1"/>
  <c r="AO1595" i="1"/>
  <c r="AP1595" i="1"/>
  <c r="AQ1595" i="1"/>
  <c r="AR1595" i="1"/>
  <c r="AS1595" i="1"/>
  <c r="AT1595" i="1"/>
  <c r="AU1595" i="1"/>
  <c r="AV1595" i="1"/>
  <c r="AW1595" i="1"/>
  <c r="AX1595" i="1"/>
  <c r="AY1595" i="1"/>
  <c r="AZ1595" i="1"/>
  <c r="BA1595" i="1"/>
  <c r="BB1595" i="1"/>
  <c r="BC1595" i="1"/>
  <c r="BD1595" i="1"/>
  <c r="BE1595" i="1"/>
  <c r="BF1595" i="1"/>
  <c r="H1596" i="1"/>
  <c r="I1596" i="1"/>
  <c r="J1596" i="1"/>
  <c r="K1596" i="1"/>
  <c r="L1596" i="1"/>
  <c r="M1596" i="1"/>
  <c r="N1596" i="1"/>
  <c r="O1596" i="1"/>
  <c r="P1596" i="1"/>
  <c r="Q1596" i="1"/>
  <c r="R1596" i="1"/>
  <c r="S1596" i="1"/>
  <c r="T1596" i="1"/>
  <c r="U1596" i="1"/>
  <c r="V1596" i="1"/>
  <c r="W1596" i="1"/>
  <c r="X1596" i="1"/>
  <c r="Y1596" i="1"/>
  <c r="Z1596" i="1"/>
  <c r="AA1596" i="1"/>
  <c r="AB1596" i="1"/>
  <c r="AC1596" i="1"/>
  <c r="AD1596" i="1"/>
  <c r="AE1596" i="1"/>
  <c r="AF1596" i="1"/>
  <c r="AG1596" i="1"/>
  <c r="AH1596" i="1"/>
  <c r="AI1596" i="1"/>
  <c r="AJ1596" i="1"/>
  <c r="AK1596" i="1"/>
  <c r="AL1596" i="1"/>
  <c r="AM1596" i="1"/>
  <c r="AN1596" i="1"/>
  <c r="AO1596" i="1"/>
  <c r="AP1596" i="1"/>
  <c r="AQ1596" i="1"/>
  <c r="AR1596" i="1"/>
  <c r="AS1596" i="1"/>
  <c r="AT1596" i="1"/>
  <c r="AU1596" i="1"/>
  <c r="AV1596" i="1"/>
  <c r="AW1596" i="1"/>
  <c r="AX1596" i="1"/>
  <c r="AY1596" i="1"/>
  <c r="AZ1596" i="1"/>
  <c r="BA1596" i="1"/>
  <c r="BB1596" i="1"/>
  <c r="BC1596" i="1"/>
  <c r="BD1596" i="1"/>
  <c r="BE1596" i="1"/>
  <c r="BF1596" i="1"/>
  <c r="H1597" i="1"/>
  <c r="I1597" i="1"/>
  <c r="J1597" i="1"/>
  <c r="K1597" i="1"/>
  <c r="L1597" i="1"/>
  <c r="M1597" i="1"/>
  <c r="N1597" i="1"/>
  <c r="O1597" i="1"/>
  <c r="P1597" i="1"/>
  <c r="Q1597" i="1"/>
  <c r="R1597" i="1"/>
  <c r="S1597" i="1"/>
  <c r="T1597" i="1"/>
  <c r="U1597" i="1"/>
  <c r="V1597" i="1"/>
  <c r="W1597" i="1"/>
  <c r="X1597" i="1"/>
  <c r="Y1597" i="1"/>
  <c r="Z1597" i="1"/>
  <c r="AA1597" i="1"/>
  <c r="AB1597" i="1"/>
  <c r="AC1597" i="1"/>
  <c r="AD1597" i="1"/>
  <c r="AE1597" i="1"/>
  <c r="AF1597" i="1"/>
  <c r="AG1597" i="1"/>
  <c r="AH1597" i="1"/>
  <c r="AI1597" i="1"/>
  <c r="AJ1597" i="1"/>
  <c r="AK1597" i="1"/>
  <c r="AL1597" i="1"/>
  <c r="AM1597" i="1"/>
  <c r="AN1597" i="1"/>
  <c r="AO1597" i="1"/>
  <c r="AP1597" i="1"/>
  <c r="AQ1597" i="1"/>
  <c r="AR1597" i="1"/>
  <c r="AS1597" i="1"/>
  <c r="AT1597" i="1"/>
  <c r="AU1597" i="1"/>
  <c r="AV1597" i="1"/>
  <c r="AW1597" i="1"/>
  <c r="AX1597" i="1"/>
  <c r="AY1597" i="1"/>
  <c r="AZ1597" i="1"/>
  <c r="BA1597" i="1"/>
  <c r="BB1597" i="1"/>
  <c r="BC1597" i="1"/>
  <c r="BD1597" i="1"/>
  <c r="BE1597" i="1"/>
  <c r="BF1597" i="1"/>
  <c r="H1598" i="1"/>
  <c r="I1598" i="1"/>
  <c r="J1598" i="1"/>
  <c r="K1598" i="1"/>
  <c r="L1598" i="1"/>
  <c r="M1598" i="1"/>
  <c r="N1598" i="1"/>
  <c r="O1598" i="1"/>
  <c r="P1598" i="1"/>
  <c r="Q1598" i="1"/>
  <c r="R1598" i="1"/>
  <c r="S1598" i="1"/>
  <c r="T1598" i="1"/>
  <c r="U1598" i="1"/>
  <c r="V1598" i="1"/>
  <c r="W1598" i="1"/>
  <c r="X1598" i="1"/>
  <c r="Y1598" i="1"/>
  <c r="Z1598" i="1"/>
  <c r="AA1598" i="1"/>
  <c r="AB1598" i="1"/>
  <c r="AC1598" i="1"/>
  <c r="AD1598" i="1"/>
  <c r="AE1598" i="1"/>
  <c r="AF1598" i="1"/>
  <c r="AG1598" i="1"/>
  <c r="AH1598" i="1"/>
  <c r="AI1598" i="1"/>
  <c r="AJ1598" i="1"/>
  <c r="AK1598" i="1"/>
  <c r="AL1598" i="1"/>
  <c r="AM1598" i="1"/>
  <c r="AN1598" i="1"/>
  <c r="AO1598" i="1"/>
  <c r="AP1598" i="1"/>
  <c r="AQ1598" i="1"/>
  <c r="AR1598" i="1"/>
  <c r="AS1598" i="1"/>
  <c r="AT1598" i="1"/>
  <c r="AU1598" i="1"/>
  <c r="AV1598" i="1"/>
  <c r="AW1598" i="1"/>
  <c r="AX1598" i="1"/>
  <c r="AY1598" i="1"/>
  <c r="AZ1598" i="1"/>
  <c r="BA1598" i="1"/>
  <c r="BB1598" i="1"/>
  <c r="BC1598" i="1"/>
  <c r="BD1598" i="1"/>
  <c r="BE1598" i="1"/>
  <c r="BF1598" i="1"/>
  <c r="H1599" i="1"/>
  <c r="I1599" i="1"/>
  <c r="J1599" i="1"/>
  <c r="K1599" i="1"/>
  <c r="L1599" i="1"/>
  <c r="M1599" i="1"/>
  <c r="N1599" i="1"/>
  <c r="O1599" i="1"/>
  <c r="P1599" i="1"/>
  <c r="Q1599" i="1"/>
  <c r="R1599" i="1"/>
  <c r="S1599" i="1"/>
  <c r="T1599" i="1"/>
  <c r="U1599" i="1"/>
  <c r="V1599" i="1"/>
  <c r="W1599" i="1"/>
  <c r="X1599" i="1"/>
  <c r="Y1599" i="1"/>
  <c r="Z1599" i="1"/>
  <c r="AA1599" i="1"/>
  <c r="AB1599" i="1"/>
  <c r="AC1599" i="1"/>
  <c r="AD1599" i="1"/>
  <c r="AE1599" i="1"/>
  <c r="AF1599" i="1"/>
  <c r="AG1599" i="1"/>
  <c r="AH1599" i="1"/>
  <c r="AI1599" i="1"/>
  <c r="AJ1599" i="1"/>
  <c r="AK1599" i="1"/>
  <c r="AL1599" i="1"/>
  <c r="AM1599" i="1"/>
  <c r="AN1599" i="1"/>
  <c r="AO1599" i="1"/>
  <c r="AP1599" i="1"/>
  <c r="AQ1599" i="1"/>
  <c r="AR1599" i="1"/>
  <c r="AS1599" i="1"/>
  <c r="AT1599" i="1"/>
  <c r="AU1599" i="1"/>
  <c r="AV1599" i="1"/>
  <c r="AW1599" i="1"/>
  <c r="AX1599" i="1"/>
  <c r="AY1599" i="1"/>
  <c r="AZ1599" i="1"/>
  <c r="BA1599" i="1"/>
  <c r="BB1599" i="1"/>
  <c r="BC1599" i="1"/>
  <c r="BD1599" i="1"/>
  <c r="BE1599" i="1"/>
  <c r="BF1599" i="1"/>
  <c r="H1600" i="1"/>
  <c r="I1600" i="1"/>
  <c r="J1600" i="1"/>
  <c r="K1600" i="1"/>
  <c r="L1600" i="1"/>
  <c r="M1600" i="1"/>
  <c r="N1600" i="1"/>
  <c r="O1600" i="1"/>
  <c r="P1600" i="1"/>
  <c r="Q1600" i="1"/>
  <c r="R1600" i="1"/>
  <c r="S1600" i="1"/>
  <c r="T1600" i="1"/>
  <c r="U1600" i="1"/>
  <c r="V1600" i="1"/>
  <c r="W1600" i="1"/>
  <c r="X1600" i="1"/>
  <c r="Y1600" i="1"/>
  <c r="Z1600" i="1"/>
  <c r="AA1600" i="1"/>
  <c r="AB1600" i="1"/>
  <c r="AC1600" i="1"/>
  <c r="AD1600" i="1"/>
  <c r="AE1600" i="1"/>
  <c r="AF1600" i="1"/>
  <c r="AG1600" i="1"/>
  <c r="AH1600" i="1"/>
  <c r="AI1600" i="1"/>
  <c r="AJ1600" i="1"/>
  <c r="AK1600" i="1"/>
  <c r="AL1600" i="1"/>
  <c r="AM1600" i="1"/>
  <c r="AN1600" i="1"/>
  <c r="AO1600" i="1"/>
  <c r="AP1600" i="1"/>
  <c r="AQ1600" i="1"/>
  <c r="AR1600" i="1"/>
  <c r="AS1600" i="1"/>
  <c r="AT1600" i="1"/>
  <c r="AU1600" i="1"/>
  <c r="AV1600" i="1"/>
  <c r="AW1600" i="1"/>
  <c r="AX1600" i="1"/>
  <c r="AY1600" i="1"/>
  <c r="AZ1600" i="1"/>
  <c r="BA1600" i="1"/>
  <c r="BB1600" i="1"/>
  <c r="BC1600" i="1"/>
  <c r="BD1600" i="1"/>
  <c r="BE1600" i="1"/>
  <c r="BF1600" i="1"/>
  <c r="H1601" i="1"/>
  <c r="I1601" i="1"/>
  <c r="J1601" i="1"/>
  <c r="K1601" i="1"/>
  <c r="L1601" i="1"/>
  <c r="M1601" i="1"/>
  <c r="N1601" i="1"/>
  <c r="O1601" i="1"/>
  <c r="P1601" i="1"/>
  <c r="Q1601" i="1"/>
  <c r="R1601" i="1"/>
  <c r="S1601" i="1"/>
  <c r="T1601" i="1"/>
  <c r="U1601" i="1"/>
  <c r="V1601" i="1"/>
  <c r="W1601" i="1"/>
  <c r="X1601" i="1"/>
  <c r="Y1601" i="1"/>
  <c r="Z1601" i="1"/>
  <c r="AA1601" i="1"/>
  <c r="AB1601" i="1"/>
  <c r="AC1601" i="1"/>
  <c r="AD1601" i="1"/>
  <c r="AE1601" i="1"/>
  <c r="AF1601" i="1"/>
  <c r="AG1601" i="1"/>
  <c r="AH1601" i="1"/>
  <c r="AI1601" i="1"/>
  <c r="AJ1601" i="1"/>
  <c r="AK1601" i="1"/>
  <c r="AL1601" i="1"/>
  <c r="AM1601" i="1"/>
  <c r="AN1601" i="1"/>
  <c r="AO1601" i="1"/>
  <c r="AP1601" i="1"/>
  <c r="AQ1601" i="1"/>
  <c r="AR1601" i="1"/>
  <c r="AS1601" i="1"/>
  <c r="AT1601" i="1"/>
  <c r="AU1601" i="1"/>
  <c r="AV1601" i="1"/>
  <c r="AW1601" i="1"/>
  <c r="AX1601" i="1"/>
  <c r="AY1601" i="1"/>
  <c r="AZ1601" i="1"/>
  <c r="BA1601" i="1"/>
  <c r="BB1601" i="1"/>
  <c r="BC1601" i="1"/>
  <c r="BD1601" i="1"/>
  <c r="BE1601" i="1"/>
  <c r="BF1601" i="1"/>
  <c r="H1602" i="1"/>
  <c r="I1602" i="1"/>
  <c r="J1602" i="1"/>
  <c r="K1602" i="1"/>
  <c r="L1602" i="1"/>
  <c r="M1602" i="1"/>
  <c r="N1602" i="1"/>
  <c r="O1602" i="1"/>
  <c r="P1602" i="1"/>
  <c r="Q1602" i="1"/>
  <c r="R1602" i="1"/>
  <c r="S1602" i="1"/>
  <c r="T1602" i="1"/>
  <c r="U1602" i="1"/>
  <c r="V1602" i="1"/>
  <c r="W1602" i="1"/>
  <c r="X1602" i="1"/>
  <c r="Y1602" i="1"/>
  <c r="Z1602" i="1"/>
  <c r="AA1602" i="1"/>
  <c r="AB1602" i="1"/>
  <c r="AC1602" i="1"/>
  <c r="AD1602" i="1"/>
  <c r="AE1602" i="1"/>
  <c r="AF1602" i="1"/>
  <c r="AG1602" i="1"/>
  <c r="AH1602" i="1"/>
  <c r="AI1602" i="1"/>
  <c r="AJ1602" i="1"/>
  <c r="AK1602" i="1"/>
  <c r="AL1602" i="1"/>
  <c r="AM1602" i="1"/>
  <c r="AN1602" i="1"/>
  <c r="AO1602" i="1"/>
  <c r="AP1602" i="1"/>
  <c r="AQ1602" i="1"/>
  <c r="AR1602" i="1"/>
  <c r="AS1602" i="1"/>
  <c r="AT1602" i="1"/>
  <c r="AU1602" i="1"/>
  <c r="AV1602" i="1"/>
  <c r="AW1602" i="1"/>
  <c r="AX1602" i="1"/>
  <c r="AY1602" i="1"/>
  <c r="AZ1602" i="1"/>
  <c r="BA1602" i="1"/>
  <c r="BB1602" i="1"/>
  <c r="BC1602" i="1"/>
  <c r="BD1602" i="1"/>
  <c r="BE1602" i="1"/>
  <c r="BF1602" i="1"/>
  <c r="H1603" i="1"/>
  <c r="I1603" i="1"/>
  <c r="J1603" i="1"/>
  <c r="K1603" i="1"/>
  <c r="L1603" i="1"/>
  <c r="M1603" i="1"/>
  <c r="N1603" i="1"/>
  <c r="O1603" i="1"/>
  <c r="P1603" i="1"/>
  <c r="Q1603" i="1"/>
  <c r="R1603" i="1"/>
  <c r="S1603" i="1"/>
  <c r="T1603" i="1"/>
  <c r="U1603" i="1"/>
  <c r="V1603" i="1"/>
  <c r="W1603" i="1"/>
  <c r="X1603" i="1"/>
  <c r="Y1603" i="1"/>
  <c r="Z1603" i="1"/>
  <c r="AA1603" i="1"/>
  <c r="AB1603" i="1"/>
  <c r="AC1603" i="1"/>
  <c r="AD1603" i="1"/>
  <c r="AE1603" i="1"/>
  <c r="AF1603" i="1"/>
  <c r="AG1603" i="1"/>
  <c r="AH1603" i="1"/>
  <c r="AI1603" i="1"/>
  <c r="AJ1603" i="1"/>
  <c r="AK1603" i="1"/>
  <c r="AL1603" i="1"/>
  <c r="AM1603" i="1"/>
  <c r="AN1603" i="1"/>
  <c r="AO1603" i="1"/>
  <c r="AP1603" i="1"/>
  <c r="AQ1603" i="1"/>
  <c r="AR1603" i="1"/>
  <c r="AS1603" i="1"/>
  <c r="AT1603" i="1"/>
  <c r="AU1603" i="1"/>
  <c r="AV1603" i="1"/>
  <c r="AW1603" i="1"/>
  <c r="AX1603" i="1"/>
  <c r="AY1603" i="1"/>
  <c r="AZ1603" i="1"/>
  <c r="BA1603" i="1"/>
  <c r="BB1603" i="1"/>
  <c r="BC1603" i="1"/>
  <c r="BD1603" i="1"/>
  <c r="BE1603" i="1"/>
  <c r="BF1603" i="1"/>
  <c r="H1604" i="1"/>
  <c r="I1604" i="1"/>
  <c r="J1604" i="1"/>
  <c r="K1604" i="1"/>
  <c r="L1604" i="1"/>
  <c r="M1604" i="1"/>
  <c r="N1604" i="1"/>
  <c r="O1604" i="1"/>
  <c r="P1604" i="1"/>
  <c r="Q1604" i="1"/>
  <c r="R1604" i="1"/>
  <c r="S1604" i="1"/>
  <c r="T1604" i="1"/>
  <c r="U1604" i="1"/>
  <c r="V1604" i="1"/>
  <c r="W1604" i="1"/>
  <c r="X1604" i="1"/>
  <c r="Y1604" i="1"/>
  <c r="Z1604" i="1"/>
  <c r="AA1604" i="1"/>
  <c r="AB1604" i="1"/>
  <c r="AC1604" i="1"/>
  <c r="AD1604" i="1"/>
  <c r="AE1604" i="1"/>
  <c r="AF1604" i="1"/>
  <c r="AG1604" i="1"/>
  <c r="AH1604" i="1"/>
  <c r="AI1604" i="1"/>
  <c r="AJ1604" i="1"/>
  <c r="AK1604" i="1"/>
  <c r="AL1604" i="1"/>
  <c r="AM1604" i="1"/>
  <c r="AN1604" i="1"/>
  <c r="AO1604" i="1"/>
  <c r="AP1604" i="1"/>
  <c r="AQ1604" i="1"/>
  <c r="AR1604" i="1"/>
  <c r="AS1604" i="1"/>
  <c r="AT1604" i="1"/>
  <c r="AU1604" i="1"/>
  <c r="AV1604" i="1"/>
  <c r="AW1604" i="1"/>
  <c r="AX1604" i="1"/>
  <c r="AY1604" i="1"/>
  <c r="AZ1604" i="1"/>
  <c r="BA1604" i="1"/>
  <c r="BB1604" i="1"/>
  <c r="BC1604" i="1"/>
  <c r="BD1604" i="1"/>
  <c r="BE1604" i="1"/>
  <c r="BF1604" i="1"/>
  <c r="H1605" i="1"/>
  <c r="I1605" i="1"/>
  <c r="J1605" i="1"/>
  <c r="K1605" i="1"/>
  <c r="L1605" i="1"/>
  <c r="M1605" i="1"/>
  <c r="N1605" i="1"/>
  <c r="O1605" i="1"/>
  <c r="P1605" i="1"/>
  <c r="Q1605" i="1"/>
  <c r="R1605" i="1"/>
  <c r="S1605" i="1"/>
  <c r="T1605" i="1"/>
  <c r="U1605" i="1"/>
  <c r="V1605" i="1"/>
  <c r="W1605" i="1"/>
  <c r="X1605" i="1"/>
  <c r="Y1605" i="1"/>
  <c r="Z1605" i="1"/>
  <c r="AA1605" i="1"/>
  <c r="AB1605" i="1"/>
  <c r="AC1605" i="1"/>
  <c r="AD1605" i="1"/>
  <c r="AE1605" i="1"/>
  <c r="AF1605" i="1"/>
  <c r="AG1605" i="1"/>
  <c r="AH1605" i="1"/>
  <c r="AI1605" i="1"/>
  <c r="AJ1605" i="1"/>
  <c r="AK1605" i="1"/>
  <c r="AL1605" i="1"/>
  <c r="AM1605" i="1"/>
  <c r="AN1605" i="1"/>
  <c r="AO1605" i="1"/>
  <c r="AP1605" i="1"/>
  <c r="AQ1605" i="1"/>
  <c r="AR1605" i="1"/>
  <c r="AS1605" i="1"/>
  <c r="AT1605" i="1"/>
  <c r="AU1605" i="1"/>
  <c r="AV1605" i="1"/>
  <c r="AW1605" i="1"/>
  <c r="AX1605" i="1"/>
  <c r="AY1605" i="1"/>
  <c r="AZ1605" i="1"/>
  <c r="BA1605" i="1"/>
  <c r="BB1605" i="1"/>
  <c r="BC1605" i="1"/>
  <c r="BD1605" i="1"/>
  <c r="BE1605" i="1"/>
  <c r="BF1605" i="1"/>
  <c r="H1606" i="1"/>
  <c r="I1606" i="1"/>
  <c r="J1606" i="1"/>
  <c r="K1606" i="1"/>
  <c r="L1606" i="1"/>
  <c r="M1606" i="1"/>
  <c r="N1606" i="1"/>
  <c r="O1606" i="1"/>
  <c r="P1606" i="1"/>
  <c r="Q1606" i="1"/>
  <c r="R1606" i="1"/>
  <c r="S1606" i="1"/>
  <c r="T1606" i="1"/>
  <c r="U1606" i="1"/>
  <c r="V1606" i="1"/>
  <c r="W1606" i="1"/>
  <c r="X1606" i="1"/>
  <c r="Y1606" i="1"/>
  <c r="Z1606" i="1"/>
  <c r="AA1606" i="1"/>
  <c r="AB1606" i="1"/>
  <c r="AC1606" i="1"/>
  <c r="AD1606" i="1"/>
  <c r="AE1606" i="1"/>
  <c r="AF1606" i="1"/>
  <c r="AG1606" i="1"/>
  <c r="AH1606" i="1"/>
  <c r="AI1606" i="1"/>
  <c r="AJ1606" i="1"/>
  <c r="AK1606" i="1"/>
  <c r="AL1606" i="1"/>
  <c r="AM1606" i="1"/>
  <c r="AN1606" i="1"/>
  <c r="AO1606" i="1"/>
  <c r="AP1606" i="1"/>
  <c r="AQ1606" i="1"/>
  <c r="AR1606" i="1"/>
  <c r="AS1606" i="1"/>
  <c r="AT1606" i="1"/>
  <c r="AU1606" i="1"/>
  <c r="AV1606" i="1"/>
  <c r="AW1606" i="1"/>
  <c r="AX1606" i="1"/>
  <c r="AY1606" i="1"/>
  <c r="AZ1606" i="1"/>
  <c r="BA1606" i="1"/>
  <c r="BB1606" i="1"/>
  <c r="BC1606" i="1"/>
  <c r="BD1606" i="1"/>
  <c r="BE1606" i="1"/>
  <c r="BF1606" i="1"/>
  <c r="H1607" i="1"/>
  <c r="I1607" i="1"/>
  <c r="J1607" i="1"/>
  <c r="K1607" i="1"/>
  <c r="L1607" i="1"/>
  <c r="M1607" i="1"/>
  <c r="N1607" i="1"/>
  <c r="O1607" i="1"/>
  <c r="P1607" i="1"/>
  <c r="Q1607" i="1"/>
  <c r="R1607" i="1"/>
  <c r="S1607" i="1"/>
  <c r="T1607" i="1"/>
  <c r="U1607" i="1"/>
  <c r="V1607" i="1"/>
  <c r="W1607" i="1"/>
  <c r="X1607" i="1"/>
  <c r="Y1607" i="1"/>
  <c r="Z1607" i="1"/>
  <c r="AA1607" i="1"/>
  <c r="AB1607" i="1"/>
  <c r="AC1607" i="1"/>
  <c r="AD1607" i="1"/>
  <c r="AE1607" i="1"/>
  <c r="AF1607" i="1"/>
  <c r="AG1607" i="1"/>
  <c r="AH1607" i="1"/>
  <c r="AI1607" i="1"/>
  <c r="AJ1607" i="1"/>
  <c r="AK1607" i="1"/>
  <c r="AL1607" i="1"/>
  <c r="AM1607" i="1"/>
  <c r="AN1607" i="1"/>
  <c r="AO1607" i="1"/>
  <c r="AP1607" i="1"/>
  <c r="AQ1607" i="1"/>
  <c r="AR1607" i="1"/>
  <c r="AS1607" i="1"/>
  <c r="AT1607" i="1"/>
  <c r="AU1607" i="1"/>
  <c r="AV1607" i="1"/>
  <c r="AW1607" i="1"/>
  <c r="AX1607" i="1"/>
  <c r="AY1607" i="1"/>
  <c r="AZ1607" i="1"/>
  <c r="BA1607" i="1"/>
  <c r="BB1607" i="1"/>
  <c r="BC1607" i="1"/>
  <c r="BD1607" i="1"/>
  <c r="BE1607" i="1"/>
  <c r="BF1607" i="1"/>
  <c r="H1608" i="1"/>
  <c r="I1608" i="1"/>
  <c r="J1608" i="1"/>
  <c r="K1608" i="1"/>
  <c r="L1608" i="1"/>
  <c r="M1608" i="1"/>
  <c r="N1608" i="1"/>
  <c r="O1608" i="1"/>
  <c r="P1608" i="1"/>
  <c r="Q1608" i="1"/>
  <c r="R1608" i="1"/>
  <c r="S1608" i="1"/>
  <c r="T1608" i="1"/>
  <c r="U1608" i="1"/>
  <c r="V1608" i="1"/>
  <c r="W1608" i="1"/>
  <c r="X1608" i="1"/>
  <c r="Y1608" i="1"/>
  <c r="Z1608" i="1"/>
  <c r="AA1608" i="1"/>
  <c r="AB1608" i="1"/>
  <c r="AC1608" i="1"/>
  <c r="AD1608" i="1"/>
  <c r="AE1608" i="1"/>
  <c r="AF1608" i="1"/>
  <c r="AG1608" i="1"/>
  <c r="AH1608" i="1"/>
  <c r="AI1608" i="1"/>
  <c r="AJ1608" i="1"/>
  <c r="AK1608" i="1"/>
  <c r="AL1608" i="1"/>
  <c r="AM1608" i="1"/>
  <c r="AN1608" i="1"/>
  <c r="AO1608" i="1"/>
  <c r="AP1608" i="1"/>
  <c r="AQ1608" i="1"/>
  <c r="AR1608" i="1"/>
  <c r="AS1608" i="1"/>
  <c r="AT1608" i="1"/>
  <c r="AU1608" i="1"/>
  <c r="AV1608" i="1"/>
  <c r="AW1608" i="1"/>
  <c r="AX1608" i="1"/>
  <c r="AY1608" i="1"/>
  <c r="AZ1608" i="1"/>
  <c r="BA1608" i="1"/>
  <c r="BB1608" i="1"/>
  <c r="BC1608" i="1"/>
  <c r="BD1608" i="1"/>
  <c r="BE1608" i="1"/>
  <c r="BF1608" i="1"/>
  <c r="H1609" i="1"/>
  <c r="I1609" i="1"/>
  <c r="J1609" i="1"/>
  <c r="K1609" i="1"/>
  <c r="L1609" i="1"/>
  <c r="M1609" i="1"/>
  <c r="N1609" i="1"/>
  <c r="O1609" i="1"/>
  <c r="P1609" i="1"/>
  <c r="Q1609" i="1"/>
  <c r="R1609" i="1"/>
  <c r="S1609" i="1"/>
  <c r="T1609" i="1"/>
  <c r="U1609" i="1"/>
  <c r="V1609" i="1"/>
  <c r="W1609" i="1"/>
  <c r="X1609" i="1"/>
  <c r="Y1609" i="1"/>
  <c r="Z1609" i="1"/>
  <c r="AA1609" i="1"/>
  <c r="AB1609" i="1"/>
  <c r="AC1609" i="1"/>
  <c r="AD1609" i="1"/>
  <c r="AE1609" i="1"/>
  <c r="AF1609" i="1"/>
  <c r="AG1609" i="1"/>
  <c r="AH1609" i="1"/>
  <c r="AI1609" i="1"/>
  <c r="AJ1609" i="1"/>
  <c r="AK1609" i="1"/>
  <c r="AL1609" i="1"/>
  <c r="AM1609" i="1"/>
  <c r="AN1609" i="1"/>
  <c r="AO1609" i="1"/>
  <c r="AP1609" i="1"/>
  <c r="AQ1609" i="1"/>
  <c r="AR1609" i="1"/>
  <c r="AS1609" i="1"/>
  <c r="AT1609" i="1"/>
  <c r="AU1609" i="1"/>
  <c r="AV1609" i="1"/>
  <c r="AW1609" i="1"/>
  <c r="AX1609" i="1"/>
  <c r="AY1609" i="1"/>
  <c r="AZ1609" i="1"/>
  <c r="BA1609" i="1"/>
  <c r="BB1609" i="1"/>
  <c r="BC1609" i="1"/>
  <c r="BD1609" i="1"/>
  <c r="BE1609" i="1"/>
  <c r="BF1609" i="1"/>
  <c r="H1610" i="1"/>
  <c r="I1610" i="1"/>
  <c r="J1610" i="1"/>
  <c r="K1610" i="1"/>
  <c r="L1610" i="1"/>
  <c r="M1610" i="1"/>
  <c r="N1610" i="1"/>
  <c r="O1610" i="1"/>
  <c r="P1610" i="1"/>
  <c r="Q1610" i="1"/>
  <c r="R1610" i="1"/>
  <c r="S1610" i="1"/>
  <c r="T1610" i="1"/>
  <c r="U1610" i="1"/>
  <c r="V1610" i="1"/>
  <c r="W1610" i="1"/>
  <c r="X1610" i="1"/>
  <c r="Y1610" i="1"/>
  <c r="Z1610" i="1"/>
  <c r="AA1610" i="1"/>
  <c r="AB1610" i="1"/>
  <c r="AC1610" i="1"/>
  <c r="AD1610" i="1"/>
  <c r="AE1610" i="1"/>
  <c r="AF1610" i="1"/>
  <c r="AG1610" i="1"/>
  <c r="AH1610" i="1"/>
  <c r="AI1610" i="1"/>
  <c r="AJ1610" i="1"/>
  <c r="AK1610" i="1"/>
  <c r="AL1610" i="1"/>
  <c r="AM1610" i="1"/>
  <c r="AN1610" i="1"/>
  <c r="AO1610" i="1"/>
  <c r="AP1610" i="1"/>
  <c r="AQ1610" i="1"/>
  <c r="AR1610" i="1"/>
  <c r="AS1610" i="1"/>
  <c r="AT1610" i="1"/>
  <c r="AU1610" i="1"/>
  <c r="AV1610" i="1"/>
  <c r="AW1610" i="1"/>
  <c r="AX1610" i="1"/>
  <c r="AY1610" i="1"/>
  <c r="AZ1610" i="1"/>
  <c r="BA1610" i="1"/>
  <c r="BB1610" i="1"/>
  <c r="BC1610" i="1"/>
  <c r="BD1610" i="1"/>
  <c r="BE1610" i="1"/>
  <c r="BF1610" i="1"/>
  <c r="H1611" i="1"/>
  <c r="I1611" i="1"/>
  <c r="J1611" i="1"/>
  <c r="K1611" i="1"/>
  <c r="L1611" i="1"/>
  <c r="M1611" i="1"/>
  <c r="N1611" i="1"/>
  <c r="O1611" i="1"/>
  <c r="P1611" i="1"/>
  <c r="Q1611" i="1"/>
  <c r="R1611" i="1"/>
  <c r="S1611" i="1"/>
  <c r="T1611" i="1"/>
  <c r="U1611" i="1"/>
  <c r="V1611" i="1"/>
  <c r="W1611" i="1"/>
  <c r="X1611" i="1"/>
  <c r="Y1611" i="1"/>
  <c r="Z1611" i="1"/>
  <c r="AA1611" i="1"/>
  <c r="AB1611" i="1"/>
  <c r="AC1611" i="1"/>
  <c r="AD1611" i="1"/>
  <c r="AE1611" i="1"/>
  <c r="AF1611" i="1"/>
  <c r="AG1611" i="1"/>
  <c r="AH1611" i="1"/>
  <c r="AI1611" i="1"/>
  <c r="AJ1611" i="1"/>
  <c r="AK1611" i="1"/>
  <c r="AL1611" i="1"/>
  <c r="AM1611" i="1"/>
  <c r="AN1611" i="1"/>
  <c r="AO1611" i="1"/>
  <c r="AP1611" i="1"/>
  <c r="AQ1611" i="1"/>
  <c r="AR1611" i="1"/>
  <c r="AS1611" i="1"/>
  <c r="AT1611" i="1"/>
  <c r="AU1611" i="1"/>
  <c r="AV1611" i="1"/>
  <c r="AW1611" i="1"/>
  <c r="AX1611" i="1"/>
  <c r="AY1611" i="1"/>
  <c r="AZ1611" i="1"/>
  <c r="BA1611" i="1"/>
  <c r="BB1611" i="1"/>
  <c r="BC1611" i="1"/>
  <c r="BD1611" i="1"/>
  <c r="BE1611" i="1"/>
  <c r="BF1611" i="1"/>
  <c r="H1612" i="1"/>
  <c r="I1612" i="1"/>
  <c r="J1612" i="1"/>
  <c r="K1612" i="1"/>
  <c r="L1612" i="1"/>
  <c r="M1612" i="1"/>
  <c r="N1612" i="1"/>
  <c r="O1612" i="1"/>
  <c r="P1612" i="1"/>
  <c r="Q1612" i="1"/>
  <c r="R1612" i="1"/>
  <c r="S1612" i="1"/>
  <c r="T1612" i="1"/>
  <c r="U1612" i="1"/>
  <c r="V1612" i="1"/>
  <c r="W1612" i="1"/>
  <c r="X1612" i="1"/>
  <c r="Y1612" i="1"/>
  <c r="Z1612" i="1"/>
  <c r="AA1612" i="1"/>
  <c r="AB1612" i="1"/>
  <c r="AC1612" i="1"/>
  <c r="AD1612" i="1"/>
  <c r="AE1612" i="1"/>
  <c r="AF1612" i="1"/>
  <c r="AG1612" i="1"/>
  <c r="AH1612" i="1"/>
  <c r="AI1612" i="1"/>
  <c r="AJ1612" i="1"/>
  <c r="AK1612" i="1"/>
  <c r="AL1612" i="1"/>
  <c r="AM1612" i="1"/>
  <c r="AN1612" i="1"/>
  <c r="AO1612" i="1"/>
  <c r="AP1612" i="1"/>
  <c r="AQ1612" i="1"/>
  <c r="AR1612" i="1"/>
  <c r="AS1612" i="1"/>
  <c r="AT1612" i="1"/>
  <c r="AU1612" i="1"/>
  <c r="AV1612" i="1"/>
  <c r="AW1612" i="1"/>
  <c r="AX1612" i="1"/>
  <c r="AY1612" i="1"/>
  <c r="AZ1612" i="1"/>
  <c r="BA1612" i="1"/>
  <c r="BB1612" i="1"/>
  <c r="BC1612" i="1"/>
  <c r="BD1612" i="1"/>
  <c r="BE1612" i="1"/>
  <c r="BF1612" i="1"/>
  <c r="H1613" i="1"/>
  <c r="I1613" i="1"/>
  <c r="J1613" i="1"/>
  <c r="K1613" i="1"/>
  <c r="L1613" i="1"/>
  <c r="M1613" i="1"/>
  <c r="N1613" i="1"/>
  <c r="O1613" i="1"/>
  <c r="P1613" i="1"/>
  <c r="Q1613" i="1"/>
  <c r="R1613" i="1"/>
  <c r="S1613" i="1"/>
  <c r="T1613" i="1"/>
  <c r="U1613" i="1"/>
  <c r="V1613" i="1"/>
  <c r="W1613" i="1"/>
  <c r="X1613" i="1"/>
  <c r="Y1613" i="1"/>
  <c r="Z1613" i="1"/>
  <c r="AA1613" i="1"/>
  <c r="AB1613" i="1"/>
  <c r="AC1613" i="1"/>
  <c r="AD1613" i="1"/>
  <c r="AE1613" i="1"/>
  <c r="AF1613" i="1"/>
  <c r="AG1613" i="1"/>
  <c r="AH1613" i="1"/>
  <c r="AI1613" i="1"/>
  <c r="AJ1613" i="1"/>
  <c r="AK1613" i="1"/>
  <c r="AL1613" i="1"/>
  <c r="AM1613" i="1"/>
  <c r="AN1613" i="1"/>
  <c r="AO1613" i="1"/>
  <c r="AP1613" i="1"/>
  <c r="AQ1613" i="1"/>
  <c r="AR1613" i="1"/>
  <c r="AS1613" i="1"/>
  <c r="AT1613" i="1"/>
  <c r="AU1613" i="1"/>
  <c r="AV1613" i="1"/>
  <c r="AW1613" i="1"/>
  <c r="AX1613" i="1"/>
  <c r="AY1613" i="1"/>
  <c r="AZ1613" i="1"/>
  <c r="BA1613" i="1"/>
  <c r="BB1613" i="1"/>
  <c r="BC1613" i="1"/>
  <c r="BD1613" i="1"/>
  <c r="BE1613" i="1"/>
  <c r="BF1613" i="1"/>
  <c r="BF2" i="1"/>
  <c r="BE2" i="1"/>
  <c r="BD2" i="1"/>
  <c r="BC2" i="1"/>
  <c r="BB2" i="1"/>
  <c r="BA2" i="1"/>
  <c r="AZ2" i="1"/>
  <c r="AY2" i="1"/>
  <c r="AX2" i="1"/>
  <c r="AW2" i="1"/>
  <c r="AV2" i="1"/>
  <c r="AU2" i="1"/>
  <c r="AT2" i="1"/>
  <c r="AS2" i="1"/>
  <c r="AR2" i="1"/>
  <c r="AQ2" i="1"/>
  <c r="AP2" i="1"/>
  <c r="AO2" i="1"/>
  <c r="AN2" i="1"/>
  <c r="AM2" i="1"/>
  <c r="AL2" i="1"/>
  <c r="AK2" i="1"/>
  <c r="AJ2" i="1"/>
  <c r="AI2" i="1"/>
  <c r="AH2" i="1"/>
  <c r="AG2" i="1"/>
  <c r="AF2" i="1"/>
  <c r="AE2" i="1"/>
  <c r="AD2" i="1"/>
  <c r="AC2" i="1"/>
  <c r="AB2" i="1"/>
  <c r="AA2" i="1"/>
  <c r="Z2" i="1"/>
  <c r="Y2" i="1"/>
  <c r="X2" i="1"/>
  <c r="W2" i="1"/>
  <c r="V2" i="1"/>
  <c r="U2" i="1"/>
  <c r="T2" i="1"/>
  <c r="S2" i="1"/>
  <c r="R2" i="1"/>
  <c r="Q2" i="1"/>
  <c r="P2" i="1"/>
  <c r="O2" i="1"/>
  <c r="N2" i="1"/>
  <c r="M2" i="1"/>
  <c r="L2" i="1"/>
  <c r="K2" i="1"/>
  <c r="J2" i="1"/>
  <c r="I2" i="1"/>
  <c r="H2" i="1"/>
</calcChain>
</file>

<file path=xl/sharedStrings.xml><?xml version="1.0" encoding="utf-8"?>
<sst xmlns="http://schemas.openxmlformats.org/spreadsheetml/2006/main" count="13626" uniqueCount="2026">
  <si>
    <t>last name</t>
  </si>
  <si>
    <t>county</t>
  </si>
  <si>
    <t>votes</t>
  </si>
  <si>
    <t>state</t>
  </si>
  <si>
    <t>total votes</t>
  </si>
  <si>
    <t>percent votes</t>
  </si>
  <si>
    <t>Biden</t>
  </si>
  <si>
    <t>Wilcox</t>
  </si>
  <si>
    <t>AL</t>
  </si>
  <si>
    <t>Sanders</t>
  </si>
  <si>
    <t>Washington</t>
  </si>
  <si>
    <t>Walker</t>
  </si>
  <si>
    <t>Tuscaloosa</t>
  </si>
  <si>
    <t>Tallapoosa</t>
  </si>
  <si>
    <t>Talladega</t>
  </si>
  <si>
    <t>Sumter</t>
  </si>
  <si>
    <t>St. Clair</t>
  </si>
  <si>
    <t>Shelby</t>
  </si>
  <si>
    <t>Russell</t>
  </si>
  <si>
    <t>Randolph</t>
  </si>
  <si>
    <t>Pike</t>
  </si>
  <si>
    <t>Pickens</t>
  </si>
  <si>
    <t>Perry</t>
  </si>
  <si>
    <t>Morgan</t>
  </si>
  <si>
    <t>Montgomery</t>
  </si>
  <si>
    <t>Monroe</t>
  </si>
  <si>
    <t>Mobile</t>
  </si>
  <si>
    <t>Marshall</t>
  </si>
  <si>
    <t>Marion</t>
  </si>
  <si>
    <t>Marengo</t>
  </si>
  <si>
    <t>Madison</t>
  </si>
  <si>
    <t>Macon</t>
  </si>
  <si>
    <t>Lowndes</t>
  </si>
  <si>
    <t>Limestone</t>
  </si>
  <si>
    <t>Lee</t>
  </si>
  <si>
    <t>Lawrence</t>
  </si>
  <si>
    <t>Lauderdale</t>
  </si>
  <si>
    <t>Lamar</t>
  </si>
  <si>
    <t>Jefferson</t>
  </si>
  <si>
    <t>Jackson</t>
  </si>
  <si>
    <t>Houston</t>
  </si>
  <si>
    <t>Henry</t>
  </si>
  <si>
    <t>Hale</t>
  </si>
  <si>
    <t>Greene</t>
  </si>
  <si>
    <t>Geneva</t>
  </si>
  <si>
    <t>Franklin</t>
  </si>
  <si>
    <t>Fayette</t>
  </si>
  <si>
    <t>Etowah</t>
  </si>
  <si>
    <t>Escambia</t>
  </si>
  <si>
    <t>Elmore</t>
  </si>
  <si>
    <t>Dallas</t>
  </si>
  <si>
    <t>Dale</t>
  </si>
  <si>
    <t>Cullman</t>
  </si>
  <si>
    <t>Crenshaw</t>
  </si>
  <si>
    <t>Covington</t>
  </si>
  <si>
    <t>Coosa</t>
  </si>
  <si>
    <t>Conecuh</t>
  </si>
  <si>
    <t>Colbert</t>
  </si>
  <si>
    <t>Coffee</t>
  </si>
  <si>
    <t>Cleburne</t>
  </si>
  <si>
    <t>Clay</t>
  </si>
  <si>
    <t>Clarke</t>
  </si>
  <si>
    <t>Choctaw</t>
  </si>
  <si>
    <t>Chilton</t>
  </si>
  <si>
    <t>Cherokee</t>
  </si>
  <si>
    <t>Chambers</t>
  </si>
  <si>
    <t>Calhoun</t>
  </si>
  <si>
    <t>Butler</t>
  </si>
  <si>
    <t>Bullock</t>
  </si>
  <si>
    <t>Blount</t>
  </si>
  <si>
    <t>Bibb</t>
  </si>
  <si>
    <t>Barbour</t>
  </si>
  <si>
    <t>Baldwin</t>
  </si>
  <si>
    <t>Autauga</t>
  </si>
  <si>
    <t>Woodruff</t>
  </si>
  <si>
    <t>AR</t>
  </si>
  <si>
    <t>White</t>
  </si>
  <si>
    <t>Van Buren</t>
  </si>
  <si>
    <t>Union</t>
  </si>
  <si>
    <t>Stone</t>
  </si>
  <si>
    <t>St. Francis</t>
  </si>
  <si>
    <t>Sharp</t>
  </si>
  <si>
    <t>Sevier</t>
  </si>
  <si>
    <t>Sebastian</t>
  </si>
  <si>
    <t>Searcy</t>
  </si>
  <si>
    <t>Scott</t>
  </si>
  <si>
    <t>Saline</t>
  </si>
  <si>
    <t>Pulaski</t>
  </si>
  <si>
    <t>Prairie</t>
  </si>
  <si>
    <t>Pope</t>
  </si>
  <si>
    <t>Polk</t>
  </si>
  <si>
    <t>Poinsett</t>
  </si>
  <si>
    <t>Phillips</t>
  </si>
  <si>
    <t>Ouachita</t>
  </si>
  <si>
    <t>Newton</t>
  </si>
  <si>
    <t>Nevada</t>
  </si>
  <si>
    <t>Mississippi</t>
  </si>
  <si>
    <t>Miller</t>
  </si>
  <si>
    <t>Lonoke</t>
  </si>
  <si>
    <t>Logan</t>
  </si>
  <si>
    <t>Little River</t>
  </si>
  <si>
    <t>Lincoln</t>
  </si>
  <si>
    <t>Lafayette</t>
  </si>
  <si>
    <t>Johnson</t>
  </si>
  <si>
    <t>Izard</t>
  </si>
  <si>
    <t>Independence</t>
  </si>
  <si>
    <t>Howard</t>
  </si>
  <si>
    <t>Hot Spring</t>
  </si>
  <si>
    <t>Hempstead</t>
  </si>
  <si>
    <t>Grant</t>
  </si>
  <si>
    <t>Garland</t>
  </si>
  <si>
    <t>Fulton</t>
  </si>
  <si>
    <t>Faulkner</t>
  </si>
  <si>
    <t>Drew</t>
  </si>
  <si>
    <t>Desha</t>
  </si>
  <si>
    <t>Cross</t>
  </si>
  <si>
    <t>Crittenden</t>
  </si>
  <si>
    <t>Crawford</t>
  </si>
  <si>
    <t>Craighead</t>
  </si>
  <si>
    <t>Conway</t>
  </si>
  <si>
    <t>Columbia</t>
  </si>
  <si>
    <t>Cleveland</t>
  </si>
  <si>
    <t>Clark</t>
  </si>
  <si>
    <t>Chicot</t>
  </si>
  <si>
    <t>Carroll</t>
  </si>
  <si>
    <t>Bradley</t>
  </si>
  <si>
    <t>Boone</t>
  </si>
  <si>
    <t>Benton</t>
  </si>
  <si>
    <t>Baxter</t>
  </si>
  <si>
    <t>Ashley</t>
  </si>
  <si>
    <t>Arkansas</t>
  </si>
  <si>
    <t>Yolo</t>
  </si>
  <si>
    <t>CA</t>
  </si>
  <si>
    <t>Ventura</t>
  </si>
  <si>
    <t>Tuolumne</t>
  </si>
  <si>
    <t>Tulare</t>
  </si>
  <si>
    <t>Trinity</t>
  </si>
  <si>
    <t>Tehama</t>
  </si>
  <si>
    <t>Sutter</t>
  </si>
  <si>
    <t>Stanislaus</t>
  </si>
  <si>
    <t>Sonoma</t>
  </si>
  <si>
    <t>Solano</t>
  </si>
  <si>
    <t>Siskiyou</t>
  </si>
  <si>
    <t>Sierra</t>
  </si>
  <si>
    <t>Shasta</t>
  </si>
  <si>
    <t>Santa Cruz</t>
  </si>
  <si>
    <t>Santa Clara</t>
  </si>
  <si>
    <t>Santa Barbara</t>
  </si>
  <si>
    <t>San Mateo</t>
  </si>
  <si>
    <t>San Luis Obispo</t>
  </si>
  <si>
    <t>San Joaquin</t>
  </si>
  <si>
    <t>San Francisco</t>
  </si>
  <si>
    <t>San Diego</t>
  </si>
  <si>
    <t>San Bernardino</t>
  </si>
  <si>
    <t>San Benito</t>
  </si>
  <si>
    <t>Sacramento</t>
  </si>
  <si>
    <t>Riverside</t>
  </si>
  <si>
    <t>Plumas</t>
  </si>
  <si>
    <t>Placer</t>
  </si>
  <si>
    <t>Orange</t>
  </si>
  <si>
    <t>Napa</t>
  </si>
  <si>
    <t>Monterey</t>
  </si>
  <si>
    <t>Mono</t>
  </si>
  <si>
    <t>Modoc</t>
  </si>
  <si>
    <t>Merced</t>
  </si>
  <si>
    <t>Mendocino</t>
  </si>
  <si>
    <t>Mariposa</t>
  </si>
  <si>
    <t>Marin</t>
  </si>
  <si>
    <t>Madera</t>
  </si>
  <si>
    <t>Los Angeles</t>
  </si>
  <si>
    <t>Lassen</t>
  </si>
  <si>
    <t>Lake</t>
  </si>
  <si>
    <t>Kings</t>
  </si>
  <si>
    <t>Kern</t>
  </si>
  <si>
    <t>Inyo</t>
  </si>
  <si>
    <t>Imperial</t>
  </si>
  <si>
    <t>Humboldt</t>
  </si>
  <si>
    <t>Glenn</t>
  </si>
  <si>
    <t>Fresno</t>
  </si>
  <si>
    <t>El Dorado</t>
  </si>
  <si>
    <t>Del Norte</t>
  </si>
  <si>
    <t>Contra Costa</t>
  </si>
  <si>
    <t>Colusa</t>
  </si>
  <si>
    <t>Calaveras</t>
  </si>
  <si>
    <t>Butte</t>
  </si>
  <si>
    <t>Amador</t>
  </si>
  <si>
    <t>Alpine</t>
  </si>
  <si>
    <t>Alameda</t>
  </si>
  <si>
    <t>Weld</t>
  </si>
  <si>
    <t>CO</t>
  </si>
  <si>
    <t>Teller</t>
  </si>
  <si>
    <t>Summit</t>
  </si>
  <si>
    <t>Sedgwick</t>
  </si>
  <si>
    <t>San Miguel</t>
  </si>
  <si>
    <t>San Juan</t>
  </si>
  <si>
    <t>Saguache</t>
  </si>
  <si>
    <t>Routt</t>
  </si>
  <si>
    <t>Rio Grande</t>
  </si>
  <si>
    <t>Rio Blanco</t>
  </si>
  <si>
    <t>Pueblo</t>
  </si>
  <si>
    <t>Prowers</t>
  </si>
  <si>
    <t>Pitkin</t>
  </si>
  <si>
    <t>Park</t>
  </si>
  <si>
    <t>Ouray</t>
  </si>
  <si>
    <t>Otero</t>
  </si>
  <si>
    <t>Montrose</t>
  </si>
  <si>
    <t>Montezuma</t>
  </si>
  <si>
    <t>Moffat</t>
  </si>
  <si>
    <t>Mineral</t>
  </si>
  <si>
    <t>Mesa</t>
  </si>
  <si>
    <t>Las Animas</t>
  </si>
  <si>
    <t>Larimer</t>
  </si>
  <si>
    <t>La Plata</t>
  </si>
  <si>
    <t>Kit Carson</t>
  </si>
  <si>
    <t>Kiowa</t>
  </si>
  <si>
    <t>Huerfano</t>
  </si>
  <si>
    <t>Hinsdale</t>
  </si>
  <si>
    <t>Gunnison</t>
  </si>
  <si>
    <t>Grand</t>
  </si>
  <si>
    <t>Gilpin</t>
  </si>
  <si>
    <t>Garfield</t>
  </si>
  <si>
    <t>Fremont</t>
  </si>
  <si>
    <t>Elbert</t>
  </si>
  <si>
    <t>El Paso</t>
  </si>
  <si>
    <t>Eagle</t>
  </si>
  <si>
    <t>Douglas</t>
  </si>
  <si>
    <t>Dolores</t>
  </si>
  <si>
    <t>Denver</t>
  </si>
  <si>
    <t>Delta</t>
  </si>
  <si>
    <t>Custer</t>
  </si>
  <si>
    <t>Crowley</t>
  </si>
  <si>
    <t>Costilla</t>
  </si>
  <si>
    <t>Conejos</t>
  </si>
  <si>
    <t>Clear Creek</t>
  </si>
  <si>
    <t>Cheyenne</t>
  </si>
  <si>
    <t>Chaffee</t>
  </si>
  <si>
    <t>Broomfield</t>
  </si>
  <si>
    <t>Boulder</t>
  </si>
  <si>
    <t>Bent</t>
  </si>
  <si>
    <t>Baca</t>
  </si>
  <si>
    <t>Archuleta</t>
  </si>
  <si>
    <t>Arapahoe</t>
  </si>
  <si>
    <t>Alamosa</t>
  </si>
  <si>
    <t>Adams</t>
  </si>
  <si>
    <t>Worth</t>
  </si>
  <si>
    <t>IA</t>
  </si>
  <si>
    <t>Woodbury</t>
  </si>
  <si>
    <t>Winneshiek</t>
  </si>
  <si>
    <t>Winnebago</t>
  </si>
  <si>
    <t>Webster</t>
  </si>
  <si>
    <t>Wayne</t>
  </si>
  <si>
    <t>Warren</t>
  </si>
  <si>
    <t>Wapello</t>
  </si>
  <si>
    <t>Taylor</t>
  </si>
  <si>
    <t>Tama</t>
  </si>
  <si>
    <t>Story</t>
  </si>
  <si>
    <t>Sioux</t>
  </si>
  <si>
    <t>Sac</t>
  </si>
  <si>
    <t>Ringgold</t>
  </si>
  <si>
    <t>Poweshiek</t>
  </si>
  <si>
    <t>Pottawattamie</t>
  </si>
  <si>
    <t>Pocahontas</t>
  </si>
  <si>
    <t>Plymouth</t>
  </si>
  <si>
    <t>Palo Alto</t>
  </si>
  <si>
    <t>Page</t>
  </si>
  <si>
    <t>Osceola</t>
  </si>
  <si>
    <t>Muscatine</t>
  </si>
  <si>
    <t>Monona</t>
  </si>
  <si>
    <t>Mitchell</t>
  </si>
  <si>
    <t>Mills</t>
  </si>
  <si>
    <t>Mahaska</t>
  </si>
  <si>
    <t>Lyon</t>
  </si>
  <si>
    <t>Lucas</t>
  </si>
  <si>
    <t>Louisa</t>
  </si>
  <si>
    <t>Linn</t>
  </si>
  <si>
    <t>Kossuth</t>
  </si>
  <si>
    <t>Keokuk</t>
  </si>
  <si>
    <t>Jones</t>
  </si>
  <si>
    <t>Jasper</t>
  </si>
  <si>
    <t>Iowa</t>
  </si>
  <si>
    <t>Ida</t>
  </si>
  <si>
    <t>Harrison</t>
  </si>
  <si>
    <t>Hardin</t>
  </si>
  <si>
    <t>Hancock</t>
  </si>
  <si>
    <t>Hamilton</t>
  </si>
  <si>
    <t>Guthrie</t>
  </si>
  <si>
    <t>Grundy</t>
  </si>
  <si>
    <t>Floyd</t>
  </si>
  <si>
    <t>Emmet</t>
  </si>
  <si>
    <t>Dubuque</t>
  </si>
  <si>
    <t>Dickinson</t>
  </si>
  <si>
    <t>Des Moines</t>
  </si>
  <si>
    <t>Delaware</t>
  </si>
  <si>
    <t>Decatur</t>
  </si>
  <si>
    <t>Davis</t>
  </si>
  <si>
    <t>Clinton</t>
  </si>
  <si>
    <t>Clayton</t>
  </si>
  <si>
    <t>Chickasaw</t>
  </si>
  <si>
    <t>Cerro Gordo</t>
  </si>
  <si>
    <t>Cedar</t>
  </si>
  <si>
    <t>Cass</t>
  </si>
  <si>
    <t>Buena Vista</t>
  </si>
  <si>
    <t>Buchanan</t>
  </si>
  <si>
    <t>Bremer</t>
  </si>
  <si>
    <t>Black Hawk</t>
  </si>
  <si>
    <t>Audubon</t>
  </si>
  <si>
    <t>Appanoose</t>
  </si>
  <si>
    <t>Allamakee</t>
  </si>
  <si>
    <t>Adair</t>
  </si>
  <si>
    <t>Wright</t>
  </si>
  <si>
    <t>MN</t>
  </si>
  <si>
    <t>Winona</t>
  </si>
  <si>
    <t>Wilkin</t>
  </si>
  <si>
    <t>Watonwan</t>
  </si>
  <si>
    <t>Waseca</t>
  </si>
  <si>
    <t>Wadena</t>
  </si>
  <si>
    <t>Wabasha</t>
  </si>
  <si>
    <t>Traverse</t>
  </si>
  <si>
    <t>Todd</t>
  </si>
  <si>
    <t>Swift</t>
  </si>
  <si>
    <t>Stevens</t>
  </si>
  <si>
    <t>Steele</t>
  </si>
  <si>
    <t>Stearns</t>
  </si>
  <si>
    <t>St. Louis</t>
  </si>
  <si>
    <t>Sibley</t>
  </si>
  <si>
    <t>Sherburne</t>
  </si>
  <si>
    <t>Roseau</t>
  </si>
  <si>
    <t>Rock</t>
  </si>
  <si>
    <t>Rice</t>
  </si>
  <si>
    <t>Renville</t>
  </si>
  <si>
    <t>Redwood</t>
  </si>
  <si>
    <t>Red Lake</t>
  </si>
  <si>
    <t>Ramsey</t>
  </si>
  <si>
    <t>Pipestone</t>
  </si>
  <si>
    <t>Pine</t>
  </si>
  <si>
    <t>Pennington</t>
  </si>
  <si>
    <t>Otter Tail</t>
  </si>
  <si>
    <t>Olmsted</t>
  </si>
  <si>
    <t>Norman</t>
  </si>
  <si>
    <t>Nobles</t>
  </si>
  <si>
    <t>Nicollet</t>
  </si>
  <si>
    <t>Murray</t>
  </si>
  <si>
    <t>Mower</t>
  </si>
  <si>
    <t>Morrison</t>
  </si>
  <si>
    <t>Mille Lacs</t>
  </si>
  <si>
    <t>Meeker</t>
  </si>
  <si>
    <t>McLeod</t>
  </si>
  <si>
    <t>Martin</t>
  </si>
  <si>
    <t>Mahnomen</t>
  </si>
  <si>
    <t>Le Sueur</t>
  </si>
  <si>
    <t>Lake of the Woods</t>
  </si>
  <si>
    <t>Lac qui Parle</t>
  </si>
  <si>
    <t>Koochiching</t>
  </si>
  <si>
    <t>Kittson</t>
  </si>
  <si>
    <t>Kandiyohi</t>
  </si>
  <si>
    <t>Kanabec</t>
  </si>
  <si>
    <t>Itasca</t>
  </si>
  <si>
    <t>Isanti</t>
  </si>
  <si>
    <t>Hubbard</t>
  </si>
  <si>
    <t>Hennepin</t>
  </si>
  <si>
    <t>Goodhue</t>
  </si>
  <si>
    <t>Freeborn</t>
  </si>
  <si>
    <t>Fillmore</t>
  </si>
  <si>
    <t>Faribault</t>
  </si>
  <si>
    <t>Dodge</t>
  </si>
  <si>
    <t>Dakota</t>
  </si>
  <si>
    <t>Crow Wing</t>
  </si>
  <si>
    <t>Cottonwood</t>
  </si>
  <si>
    <t>Cook</t>
  </si>
  <si>
    <t>Clearwater</t>
  </si>
  <si>
    <t>Chisago</t>
  </si>
  <si>
    <t>Chippewa</t>
  </si>
  <si>
    <t>Carver</t>
  </si>
  <si>
    <t>Carlton</t>
  </si>
  <si>
    <t>Brown</t>
  </si>
  <si>
    <t>Blue Earth</t>
  </si>
  <si>
    <t>Big Stone</t>
  </si>
  <si>
    <t>Beltrami</t>
  </si>
  <si>
    <t>Becker</t>
  </si>
  <si>
    <t>Anoka</t>
  </si>
  <si>
    <t>Aitkin</t>
  </si>
  <si>
    <t>Washoe</t>
  </si>
  <si>
    <t>NV</t>
  </si>
  <si>
    <t>Storey</t>
  </si>
  <si>
    <t>Pershing</t>
  </si>
  <si>
    <t>Nye</t>
  </si>
  <si>
    <t>Lander</t>
  </si>
  <si>
    <t>Eureka</t>
  </si>
  <si>
    <t>Esmeralda</t>
  </si>
  <si>
    <t>Elko</t>
  </si>
  <si>
    <t>Churchill</t>
  </si>
  <si>
    <t>Carson City</t>
  </si>
  <si>
    <t>Bernie Sanders</t>
  </si>
  <si>
    <t>Belknap</t>
  </si>
  <si>
    <t>NH</t>
  </si>
  <si>
    <t>Joe Biden</t>
  </si>
  <si>
    <t>Cheshire</t>
  </si>
  <si>
    <t>Grafton</t>
  </si>
  <si>
    <t>Hillsborough</t>
  </si>
  <si>
    <t>Merrimack</t>
  </si>
  <si>
    <t>Rockingham</t>
  </si>
  <si>
    <t>Strafford</t>
  </si>
  <si>
    <t>Yadkin</t>
  </si>
  <si>
    <t>NC</t>
  </si>
  <si>
    <t>Wilson</t>
  </si>
  <si>
    <t>Wilkes</t>
  </si>
  <si>
    <t>Watauga</t>
  </si>
  <si>
    <t>Wake</t>
  </si>
  <si>
    <t>Vance</t>
  </si>
  <si>
    <t>Tyrrell</t>
  </si>
  <si>
    <t>Transylvania</t>
  </si>
  <si>
    <t>Swain</t>
  </si>
  <si>
    <t>Surry</t>
  </si>
  <si>
    <t>Stokes</t>
  </si>
  <si>
    <t>Stanly</t>
  </si>
  <si>
    <t>Scotland</t>
  </si>
  <si>
    <t>Sampson</t>
  </si>
  <si>
    <t>Rutherford</t>
  </si>
  <si>
    <t>Rowan</t>
  </si>
  <si>
    <t>Robeson</t>
  </si>
  <si>
    <t>Richmond</t>
  </si>
  <si>
    <t>Pitt</t>
  </si>
  <si>
    <t>Person</t>
  </si>
  <si>
    <t>Perquimans</t>
  </si>
  <si>
    <t>Pender</t>
  </si>
  <si>
    <t>Pasquotank</t>
  </si>
  <si>
    <t>Pamlico</t>
  </si>
  <si>
    <t>Onslow</t>
  </si>
  <si>
    <t>Northampton</t>
  </si>
  <si>
    <t>New Hanover</t>
  </si>
  <si>
    <t>Nash</t>
  </si>
  <si>
    <t>Moore</t>
  </si>
  <si>
    <t>Mecklenburg</t>
  </si>
  <si>
    <t>McDowell</t>
  </si>
  <si>
    <t>Lenoir</t>
  </si>
  <si>
    <t>Johnston</t>
  </si>
  <si>
    <t>Iredell</t>
  </si>
  <si>
    <t>Hyde</t>
  </si>
  <si>
    <t>Hoke</t>
  </si>
  <si>
    <t>Hertford</t>
  </si>
  <si>
    <t>Henderson</t>
  </si>
  <si>
    <t>Haywood</t>
  </si>
  <si>
    <t>Harnett</t>
  </si>
  <si>
    <t>Halifax</t>
  </si>
  <si>
    <t>Guilford</t>
  </si>
  <si>
    <t>Granville</t>
  </si>
  <si>
    <t>Graham</t>
  </si>
  <si>
    <t>Gates</t>
  </si>
  <si>
    <t>Gaston</t>
  </si>
  <si>
    <t>Forsyth</t>
  </si>
  <si>
    <t>Edgecombe</t>
  </si>
  <si>
    <t>Durham</t>
  </si>
  <si>
    <t>Duplin</t>
  </si>
  <si>
    <t>Davie</t>
  </si>
  <si>
    <t>Davidson</t>
  </si>
  <si>
    <t>Dare</t>
  </si>
  <si>
    <t>Currituck</t>
  </si>
  <si>
    <t>Cumberland</t>
  </si>
  <si>
    <t>Craven</t>
  </si>
  <si>
    <t>Columbus</t>
  </si>
  <si>
    <t>Chowan</t>
  </si>
  <si>
    <t>Chatham</t>
  </si>
  <si>
    <t>Catawba</t>
  </si>
  <si>
    <t>Caswell</t>
  </si>
  <si>
    <t>Carteret</t>
  </si>
  <si>
    <t>Camden</t>
  </si>
  <si>
    <t>Caldwell</t>
  </si>
  <si>
    <t>Cabarrus</t>
  </si>
  <si>
    <t>Burke</t>
  </si>
  <si>
    <t>Buncombe</t>
  </si>
  <si>
    <t>Brunswick</t>
  </si>
  <si>
    <t>Bladen</t>
  </si>
  <si>
    <t>Bertie</t>
  </si>
  <si>
    <t>Beaufort</t>
  </si>
  <si>
    <t>Avery</t>
  </si>
  <si>
    <t>Ashe</t>
  </si>
  <si>
    <t>Anson</t>
  </si>
  <si>
    <t>Alleghany</t>
  </si>
  <si>
    <t>Alexander</t>
  </si>
  <si>
    <t>Alamance</t>
  </si>
  <si>
    <t>Woods</t>
  </si>
  <si>
    <t>OK</t>
  </si>
  <si>
    <t>Washita</t>
  </si>
  <si>
    <t>Wagoner</t>
  </si>
  <si>
    <t>Tulsa</t>
  </si>
  <si>
    <t>Tillman</t>
  </si>
  <si>
    <t>Texas</t>
  </si>
  <si>
    <t>Stephens</t>
  </si>
  <si>
    <t>Sequoyah</t>
  </si>
  <si>
    <t>Seminole</t>
  </si>
  <si>
    <t>Rogers</t>
  </si>
  <si>
    <t>Roger Mills</t>
  </si>
  <si>
    <t>Pushmataha</t>
  </si>
  <si>
    <t>Pottawatomie</t>
  </si>
  <si>
    <t>Pontotoc</t>
  </si>
  <si>
    <t>Pittsburg</t>
  </si>
  <si>
    <t>Payne</t>
  </si>
  <si>
    <t>Pawnee</t>
  </si>
  <si>
    <t>Ottawa</t>
  </si>
  <si>
    <t>Osage</t>
  </si>
  <si>
    <t>Okmulgee</t>
  </si>
  <si>
    <t>Oklahoma</t>
  </si>
  <si>
    <t>Okfuskee</t>
  </si>
  <si>
    <t>Nowata</t>
  </si>
  <si>
    <t>Noble</t>
  </si>
  <si>
    <t>Muskogee</t>
  </si>
  <si>
    <t>McIntosh</t>
  </si>
  <si>
    <t>McCurtain</t>
  </si>
  <si>
    <t>McClain</t>
  </si>
  <si>
    <t>Mayes</t>
  </si>
  <si>
    <t>Major</t>
  </si>
  <si>
    <t>Love</t>
  </si>
  <si>
    <t>Le Flore</t>
  </si>
  <si>
    <t>Latimer</t>
  </si>
  <si>
    <t>Kingfisher</t>
  </si>
  <si>
    <t>Kay</t>
  </si>
  <si>
    <t>Hughes</t>
  </si>
  <si>
    <t>Haskell</t>
  </si>
  <si>
    <t>Harper</t>
  </si>
  <si>
    <t>Harmon</t>
  </si>
  <si>
    <t>Greer</t>
  </si>
  <si>
    <t>Grady</t>
  </si>
  <si>
    <t>Garvin</t>
  </si>
  <si>
    <t>Ellis</t>
  </si>
  <si>
    <t>Dewey</t>
  </si>
  <si>
    <t>Creek</t>
  </si>
  <si>
    <t>Craig</t>
  </si>
  <si>
    <t>Cotton</t>
  </si>
  <si>
    <t>Comanche</t>
  </si>
  <si>
    <t>Coal</t>
  </si>
  <si>
    <t>Cimarron</t>
  </si>
  <si>
    <t>Carter</t>
  </si>
  <si>
    <t>Canadian</t>
  </si>
  <si>
    <t>Caddo</t>
  </si>
  <si>
    <t>Bryan</t>
  </si>
  <si>
    <t>Blaine</t>
  </si>
  <si>
    <t>Beckham</t>
  </si>
  <si>
    <t>Beaver</t>
  </si>
  <si>
    <t>Atoka</t>
  </si>
  <si>
    <t>Alfalfa</t>
  </si>
  <si>
    <t>Williamsburg</t>
  </si>
  <si>
    <t>SC</t>
  </si>
  <si>
    <t>Spartanburg</t>
  </si>
  <si>
    <t>Saluda</t>
  </si>
  <si>
    <t>Richland</t>
  </si>
  <si>
    <t>Orangeburg</t>
  </si>
  <si>
    <t>Oconee</t>
  </si>
  <si>
    <t>Newberry</t>
  </si>
  <si>
    <t>McCormick</t>
  </si>
  <si>
    <t>Marlboro</t>
  </si>
  <si>
    <t>Lexington</t>
  </si>
  <si>
    <t>Laurens</t>
  </si>
  <si>
    <t>Lancaster</t>
  </si>
  <si>
    <t>Kershaw</t>
  </si>
  <si>
    <t>Horry</t>
  </si>
  <si>
    <t>Hampton</t>
  </si>
  <si>
    <t>Greenwood</t>
  </si>
  <si>
    <t>Greenville</t>
  </si>
  <si>
    <t>Georgetown</t>
  </si>
  <si>
    <t>Florence</t>
  </si>
  <si>
    <t>Fairfield</t>
  </si>
  <si>
    <t>Edgefield</t>
  </si>
  <si>
    <t>Dorchester</t>
  </si>
  <si>
    <t>Dillon</t>
  </si>
  <si>
    <t>Darlington</t>
  </si>
  <si>
    <t>Colleton</t>
  </si>
  <si>
    <t>Clarendon</t>
  </si>
  <si>
    <t>Chesterfield</t>
  </si>
  <si>
    <t>Chester</t>
  </si>
  <si>
    <t>Charleston</t>
  </si>
  <si>
    <t>Berkeley</t>
  </si>
  <si>
    <t>Barnwell</t>
  </si>
  <si>
    <t>Bamberg</t>
  </si>
  <si>
    <t>Anderson</t>
  </si>
  <si>
    <t>Allendale</t>
  </si>
  <si>
    <t>Aiken</t>
  </si>
  <si>
    <t>Abbeville</t>
  </si>
  <si>
    <t>Williamson</t>
  </si>
  <si>
    <t>TN</t>
  </si>
  <si>
    <t>Weakley</t>
  </si>
  <si>
    <t>Unicoi</t>
  </si>
  <si>
    <t>Trousdale</t>
  </si>
  <si>
    <t>Tipton</t>
  </si>
  <si>
    <t>Sumner</t>
  </si>
  <si>
    <t>Sullivan</t>
  </si>
  <si>
    <t>Stewart</t>
  </si>
  <si>
    <t>Smith</t>
  </si>
  <si>
    <t>Sequatchie</t>
  </si>
  <si>
    <t>Robertson</t>
  </si>
  <si>
    <t>Roane</t>
  </si>
  <si>
    <t>Rhea</t>
  </si>
  <si>
    <t>Putnam</t>
  </si>
  <si>
    <t>Pickett</t>
  </si>
  <si>
    <t>Overton</t>
  </si>
  <si>
    <t>Obion</t>
  </si>
  <si>
    <t>Meigs</t>
  </si>
  <si>
    <t>McNairy</t>
  </si>
  <si>
    <t>McMinn</t>
  </si>
  <si>
    <t>Maury</t>
  </si>
  <si>
    <t>Loudon</t>
  </si>
  <si>
    <t>Lewis</t>
  </si>
  <si>
    <t>Knox</t>
  </si>
  <si>
    <t>Humphreys</t>
  </si>
  <si>
    <t>Hickman</t>
  </si>
  <si>
    <t>Hawkins</t>
  </si>
  <si>
    <t>Hardeman</t>
  </si>
  <si>
    <t>Hamblen</t>
  </si>
  <si>
    <t>Grainger</t>
  </si>
  <si>
    <t>Giles</t>
  </si>
  <si>
    <t>Gibson</t>
  </si>
  <si>
    <t>Fentress</t>
  </si>
  <si>
    <t>Dyer</t>
  </si>
  <si>
    <t>Dickson</t>
  </si>
  <si>
    <t>Crockett</t>
  </si>
  <si>
    <t>Cocke</t>
  </si>
  <si>
    <t>Claiborne</t>
  </si>
  <si>
    <t>Cheatham</t>
  </si>
  <si>
    <t>Cannon</t>
  </si>
  <si>
    <t>Campbell</t>
  </si>
  <si>
    <t>Bledsoe</t>
  </si>
  <si>
    <t>Bedford</t>
  </si>
  <si>
    <t>Zapata</t>
  </si>
  <si>
    <t>TX</t>
  </si>
  <si>
    <t>Young</t>
  </si>
  <si>
    <t>Yoakum</t>
  </si>
  <si>
    <t>Wood</t>
  </si>
  <si>
    <t>Wise</t>
  </si>
  <si>
    <t>Winkler</t>
  </si>
  <si>
    <t>Willacy</t>
  </si>
  <si>
    <t>Wilbarger</t>
  </si>
  <si>
    <t>Wichita</t>
  </si>
  <si>
    <t>Wheeler</t>
  </si>
  <si>
    <t>Wharton</t>
  </si>
  <si>
    <t>Webb</t>
  </si>
  <si>
    <t>Ward</t>
  </si>
  <si>
    <t>Waller</t>
  </si>
  <si>
    <t>Victoria</t>
  </si>
  <si>
    <t>Van Zandt</t>
  </si>
  <si>
    <t>Val Verde</t>
  </si>
  <si>
    <t>Uvalde</t>
  </si>
  <si>
    <t>Upton</t>
  </si>
  <si>
    <t>Upshur</t>
  </si>
  <si>
    <t>Tyler</t>
  </si>
  <si>
    <t>Travis</t>
  </si>
  <si>
    <t>Tom Green</t>
  </si>
  <si>
    <t>Titus</t>
  </si>
  <si>
    <t>Throckmorton</t>
  </si>
  <si>
    <t>Terry</t>
  </si>
  <si>
    <t>Terrell</t>
  </si>
  <si>
    <t>Tarrant</t>
  </si>
  <si>
    <t>Swisher</t>
  </si>
  <si>
    <t>Sutton</t>
  </si>
  <si>
    <t>Stonewall</t>
  </si>
  <si>
    <t>Sterling</t>
  </si>
  <si>
    <t>Starr</t>
  </si>
  <si>
    <t>Somervell</t>
  </si>
  <si>
    <t>Sherman</t>
  </si>
  <si>
    <t>Shackelford</t>
  </si>
  <si>
    <t>Scurry</t>
  </si>
  <si>
    <t>Schleicher</t>
  </si>
  <si>
    <t>San Saba</t>
  </si>
  <si>
    <t>San Patricio</t>
  </si>
  <si>
    <t>San Jacinto</t>
  </si>
  <si>
    <t>San Augustine</t>
  </si>
  <si>
    <t>Sabine</t>
  </si>
  <si>
    <t>Rusk</t>
  </si>
  <si>
    <t>Runnels</t>
  </si>
  <si>
    <t>Rockwall</t>
  </si>
  <si>
    <t>Roberts</t>
  </si>
  <si>
    <t>Refugio</t>
  </si>
  <si>
    <t>Reeves</t>
  </si>
  <si>
    <t>Red River</t>
  </si>
  <si>
    <t>Real</t>
  </si>
  <si>
    <t>Reagan</t>
  </si>
  <si>
    <t>Randall</t>
  </si>
  <si>
    <t>Rains</t>
  </si>
  <si>
    <t>Presidio</t>
  </si>
  <si>
    <t>Potter</t>
  </si>
  <si>
    <t>Pecos</t>
  </si>
  <si>
    <t>Parmer</t>
  </si>
  <si>
    <t>Parker</t>
  </si>
  <si>
    <t>Panola</t>
  </si>
  <si>
    <t>Palo Pinto</t>
  </si>
  <si>
    <t>Oldham</t>
  </si>
  <si>
    <t>Ochiltree</t>
  </si>
  <si>
    <t>Nueces</t>
  </si>
  <si>
    <t>Nolan</t>
  </si>
  <si>
    <t>Navarro</t>
  </si>
  <si>
    <t>Nacogdoches</t>
  </si>
  <si>
    <t>Motley</t>
  </si>
  <si>
    <t>Morris</t>
  </si>
  <si>
    <t>Montague</t>
  </si>
  <si>
    <t>Milam</t>
  </si>
  <si>
    <t>Midland</t>
  </si>
  <si>
    <t>Menard</t>
  </si>
  <si>
    <t>Medina</t>
  </si>
  <si>
    <t>McMullen</t>
  </si>
  <si>
    <t>McLennan</t>
  </si>
  <si>
    <t>McCulloch</t>
  </si>
  <si>
    <t>Maverick</t>
  </si>
  <si>
    <t>Matagorda</t>
  </si>
  <si>
    <t>Mason</t>
  </si>
  <si>
    <t>Lynn</t>
  </si>
  <si>
    <t>Lubbock</t>
  </si>
  <si>
    <t>Loving</t>
  </si>
  <si>
    <t>Llano</t>
  </si>
  <si>
    <t>Live Oak</t>
  </si>
  <si>
    <t>Lipscomb</t>
  </si>
  <si>
    <t>Liberty</t>
  </si>
  <si>
    <t>Leon</t>
  </si>
  <si>
    <t>Lavaca</t>
  </si>
  <si>
    <t>Lampasas</t>
  </si>
  <si>
    <t>Lamb</t>
  </si>
  <si>
    <t>La Salle</t>
  </si>
  <si>
    <t>Kleberg</t>
  </si>
  <si>
    <t>Kinney</t>
  </si>
  <si>
    <t>King</t>
  </si>
  <si>
    <t>Kimble</t>
  </si>
  <si>
    <t>Kerr</t>
  </si>
  <si>
    <t>Kent</t>
  </si>
  <si>
    <t>Kenedy</t>
  </si>
  <si>
    <t>Kendall</t>
  </si>
  <si>
    <t>Kaufman</t>
  </si>
  <si>
    <t>Karnes</t>
  </si>
  <si>
    <t>Jim Wells</t>
  </si>
  <si>
    <t>Jim Hogg</t>
  </si>
  <si>
    <t>Jeff Davis</t>
  </si>
  <si>
    <t>Jack</t>
  </si>
  <si>
    <t>Irion</t>
  </si>
  <si>
    <t>Hutchinson</t>
  </si>
  <si>
    <t>Hunt</t>
  </si>
  <si>
    <t>Hudspeth</t>
  </si>
  <si>
    <t>Hopkins</t>
  </si>
  <si>
    <t>Hood</t>
  </si>
  <si>
    <t>Hockley</t>
  </si>
  <si>
    <t>Hill</t>
  </si>
  <si>
    <t>Hidalgo</t>
  </si>
  <si>
    <t>Hemphill</t>
  </si>
  <si>
    <t>Hays</t>
  </si>
  <si>
    <t>Hartley</t>
  </si>
  <si>
    <t>Harris</t>
  </si>
  <si>
    <t>Hansford</t>
  </si>
  <si>
    <t>Hall</t>
  </si>
  <si>
    <t>Guadalupe</t>
  </si>
  <si>
    <t>Grimes</t>
  </si>
  <si>
    <t>Gregg</t>
  </si>
  <si>
    <t>Grayson</t>
  </si>
  <si>
    <t>Gray</t>
  </si>
  <si>
    <t>Gonzales</t>
  </si>
  <si>
    <t>Goliad</t>
  </si>
  <si>
    <t>Glasscock</t>
  </si>
  <si>
    <t>Gillespie</t>
  </si>
  <si>
    <t>Garza</t>
  </si>
  <si>
    <t>Galveston</t>
  </si>
  <si>
    <t>Gaines</t>
  </si>
  <si>
    <t>Frio</t>
  </si>
  <si>
    <t>Freestone</t>
  </si>
  <si>
    <t>Fort Bend</t>
  </si>
  <si>
    <t>Foard</t>
  </si>
  <si>
    <t>Fisher</t>
  </si>
  <si>
    <t>Fannin</t>
  </si>
  <si>
    <t>Falls</t>
  </si>
  <si>
    <t>Erath</t>
  </si>
  <si>
    <t>Edwards</t>
  </si>
  <si>
    <t>Ector</t>
  </si>
  <si>
    <t>Eastland</t>
  </si>
  <si>
    <t>Duval</t>
  </si>
  <si>
    <t>Donley</t>
  </si>
  <si>
    <t>Dimmit</t>
  </si>
  <si>
    <t>Dickens</t>
  </si>
  <si>
    <t>Denton</t>
  </si>
  <si>
    <t>Deaf Smith</t>
  </si>
  <si>
    <t>De Witt</t>
  </si>
  <si>
    <t>Dawson</t>
  </si>
  <si>
    <t>Dallam</t>
  </si>
  <si>
    <t>Culberson</t>
  </si>
  <si>
    <t>Crosby</t>
  </si>
  <si>
    <t>Crane</t>
  </si>
  <si>
    <t>Cottle</t>
  </si>
  <si>
    <t>Coryell</t>
  </si>
  <si>
    <t>Cooke</t>
  </si>
  <si>
    <t>Concho</t>
  </si>
  <si>
    <t>Comal</t>
  </si>
  <si>
    <t>Colorado</t>
  </si>
  <si>
    <t>Collingsworth</t>
  </si>
  <si>
    <t>Collin</t>
  </si>
  <si>
    <t>Coleman</t>
  </si>
  <si>
    <t>Coke</t>
  </si>
  <si>
    <t>Cochran</t>
  </si>
  <si>
    <t>Childress</t>
  </si>
  <si>
    <t>Castro</t>
  </si>
  <si>
    <t>Carson</t>
  </si>
  <si>
    <t>Camp</t>
  </si>
  <si>
    <t>Cameron</t>
  </si>
  <si>
    <t>Callahan</t>
  </si>
  <si>
    <t>Burnet</t>
  </si>
  <si>
    <t>Burleson</t>
  </si>
  <si>
    <t>Brooks</t>
  </si>
  <si>
    <t>Briscoe</t>
  </si>
  <si>
    <t>Brewster</t>
  </si>
  <si>
    <t>Brazos</t>
  </si>
  <si>
    <t>Brazoria</t>
  </si>
  <si>
    <t>Bowie</t>
  </si>
  <si>
    <t>Bosque</t>
  </si>
  <si>
    <t>Borden</t>
  </si>
  <si>
    <t>Blanco</t>
  </si>
  <si>
    <t>Bexar</t>
  </si>
  <si>
    <t>Bell</t>
  </si>
  <si>
    <t>Bee</t>
  </si>
  <si>
    <t>Baylor</t>
  </si>
  <si>
    <t>Bastrop</t>
  </si>
  <si>
    <t>Bandera</t>
  </si>
  <si>
    <t>Bailey</t>
  </si>
  <si>
    <t>Austin</t>
  </si>
  <si>
    <t>Atascosa</t>
  </si>
  <si>
    <t>Armstrong</t>
  </si>
  <si>
    <t>Archer</t>
  </si>
  <si>
    <t>Aransas</t>
  </si>
  <si>
    <t>Angelina</t>
  </si>
  <si>
    <t>Andrews</t>
  </si>
  <si>
    <t>UT</t>
  </si>
  <si>
    <t>Wasatch</t>
  </si>
  <si>
    <t>Utah</t>
  </si>
  <si>
    <t>Uintah</t>
  </si>
  <si>
    <t>Tooele</t>
  </si>
  <si>
    <t>Sanpete</t>
  </si>
  <si>
    <t>Salt Lake</t>
  </si>
  <si>
    <t>Rich</t>
  </si>
  <si>
    <t>Piute</t>
  </si>
  <si>
    <t>Millard</t>
  </si>
  <si>
    <t>Kane</t>
  </si>
  <si>
    <t>Juab</t>
  </si>
  <si>
    <t>Iron</t>
  </si>
  <si>
    <t>Emery</t>
  </si>
  <si>
    <t>Duchesne</t>
  </si>
  <si>
    <t>Daggett</t>
  </si>
  <si>
    <t>Carbon</t>
  </si>
  <si>
    <t>Cache</t>
  </si>
  <si>
    <t>Box Elder</t>
  </si>
  <si>
    <t>Wythe</t>
  </si>
  <si>
    <t>VA</t>
  </si>
  <si>
    <t>Westmoreland</t>
  </si>
  <si>
    <t>Tazewell</t>
  </si>
  <si>
    <t>Sussex</t>
  </si>
  <si>
    <t>Stafford</t>
  </si>
  <si>
    <t>Spotsylvania</t>
  </si>
  <si>
    <t>Southampton</t>
  </si>
  <si>
    <t>Smyth</t>
  </si>
  <si>
    <t>Shenandoah</t>
  </si>
  <si>
    <t>Rockbridge</t>
  </si>
  <si>
    <t>Roanoke</t>
  </si>
  <si>
    <t>Rappahannock</t>
  </si>
  <si>
    <t>Prince William</t>
  </si>
  <si>
    <t>Prince George</t>
  </si>
  <si>
    <t>Prince Edward</t>
  </si>
  <si>
    <t>Powhatan</t>
  </si>
  <si>
    <t>Pittsylvania</t>
  </si>
  <si>
    <t>Patrick</t>
  </si>
  <si>
    <t>Nottoway</t>
  </si>
  <si>
    <t>Northumberland</t>
  </si>
  <si>
    <t>New Kent</t>
  </si>
  <si>
    <t>Nelson</t>
  </si>
  <si>
    <t>Middlesex</t>
  </si>
  <si>
    <t>Mathews</t>
  </si>
  <si>
    <t>Lunenburg</t>
  </si>
  <si>
    <t>Loudoun</t>
  </si>
  <si>
    <t>King and Queen</t>
  </si>
  <si>
    <t>King William</t>
  </si>
  <si>
    <t>King George</t>
  </si>
  <si>
    <t>James City</t>
  </si>
  <si>
    <t>Isle of Wight</t>
  </si>
  <si>
    <t>Highland</t>
  </si>
  <si>
    <t>Henrico</t>
  </si>
  <si>
    <t>Hanover</t>
  </si>
  <si>
    <t>Greensville</t>
  </si>
  <si>
    <t>Goochland</t>
  </si>
  <si>
    <t>Gloucester</t>
  </si>
  <si>
    <t>Frederick</t>
  </si>
  <si>
    <t>Fluvanna</t>
  </si>
  <si>
    <t>Fauquier</t>
  </si>
  <si>
    <t>Fairfax</t>
  </si>
  <si>
    <t>Essex</t>
  </si>
  <si>
    <t>Dinwiddie</t>
  </si>
  <si>
    <t>Dickenson</t>
  </si>
  <si>
    <t>Culpeper</t>
  </si>
  <si>
    <t>Charlotte</t>
  </si>
  <si>
    <t>Charles City</t>
  </si>
  <si>
    <t>Caroline</t>
  </si>
  <si>
    <t>Buckingham</t>
  </si>
  <si>
    <t>Botetourt</t>
  </si>
  <si>
    <t>Bland</t>
  </si>
  <si>
    <t>Bath</t>
  </si>
  <si>
    <t>Augusta</t>
  </si>
  <si>
    <t>Arlington</t>
  </si>
  <si>
    <t>Appomattox</t>
  </si>
  <si>
    <t>Amherst</t>
  </si>
  <si>
    <t>Amelia</t>
  </si>
  <si>
    <t>Albemarle</t>
  </si>
  <si>
    <t>Accomack</t>
  </si>
  <si>
    <t>WY</t>
  </si>
  <si>
    <t>Wyoming</t>
  </si>
  <si>
    <t>WI</t>
  </si>
  <si>
    <t>Wisconsin</t>
  </si>
  <si>
    <t>WV</t>
  </si>
  <si>
    <t>West Virginia</t>
  </si>
  <si>
    <t>WA</t>
  </si>
  <si>
    <t>Winchester city</t>
  </si>
  <si>
    <t>Williamsburg city</t>
  </si>
  <si>
    <t>Waynesboro city</t>
  </si>
  <si>
    <t>Virginia Beach city</t>
  </si>
  <si>
    <t>Suffolk city</t>
  </si>
  <si>
    <t>Staunton city</t>
  </si>
  <si>
    <t>Salem city</t>
  </si>
  <si>
    <t>Roanoke city</t>
  </si>
  <si>
    <t>Richmond city</t>
  </si>
  <si>
    <t>Radford city</t>
  </si>
  <si>
    <t>Portsmouth city</t>
  </si>
  <si>
    <t>Poquoson city</t>
  </si>
  <si>
    <t>Petersburg city</t>
  </si>
  <si>
    <t>Norton city</t>
  </si>
  <si>
    <t>Norfolk city</t>
  </si>
  <si>
    <t>Newport News city</t>
  </si>
  <si>
    <t>Martinsville city</t>
  </si>
  <si>
    <t>Manassas Park city</t>
  </si>
  <si>
    <t>Manassas city</t>
  </si>
  <si>
    <t>Lynchburg city</t>
  </si>
  <si>
    <t>Lexington city</t>
  </si>
  <si>
    <t>Hopewell city</t>
  </si>
  <si>
    <t>Harrisonburg city</t>
  </si>
  <si>
    <t>Hampton city</t>
  </si>
  <si>
    <t>Galax city</t>
  </si>
  <si>
    <t>Fredericksburg city</t>
  </si>
  <si>
    <t>Franklin city</t>
  </si>
  <si>
    <t>Falls Church city</t>
  </si>
  <si>
    <t>Fairfax city</t>
  </si>
  <si>
    <t>Emporia city</t>
  </si>
  <si>
    <t>Danville city</t>
  </si>
  <si>
    <t>Covington city</t>
  </si>
  <si>
    <t>Colonial Heights city</t>
  </si>
  <si>
    <t>Chesapeake city</t>
  </si>
  <si>
    <t>Charlottesville city</t>
  </si>
  <si>
    <t>Buena Vista city</t>
  </si>
  <si>
    <t>Bristol city</t>
  </si>
  <si>
    <t>Bedford city</t>
  </si>
  <si>
    <t>Alexandria city</t>
  </si>
  <si>
    <t>Virginia</t>
  </si>
  <si>
    <t>VT</t>
  </si>
  <si>
    <t>Vermont</t>
  </si>
  <si>
    <t>Tennessee</t>
  </si>
  <si>
    <t>SD</t>
  </si>
  <si>
    <t>South Dakota</t>
  </si>
  <si>
    <t>South Carolina</t>
  </si>
  <si>
    <t>RI</t>
  </si>
  <si>
    <t>Rhode Island</t>
  </si>
  <si>
    <t>PA</t>
  </si>
  <si>
    <t>Pennsylvania</t>
  </si>
  <si>
    <t>OR</t>
  </si>
  <si>
    <t>Oregon</t>
  </si>
  <si>
    <t>OH</t>
  </si>
  <si>
    <t>Ohio</t>
  </si>
  <si>
    <t>ND</t>
  </si>
  <si>
    <t>North Dakota</t>
  </si>
  <si>
    <t>North Carolina</t>
  </si>
  <si>
    <t>NY</t>
  </si>
  <si>
    <t>New York</t>
  </si>
  <si>
    <t>NM</t>
  </si>
  <si>
    <t>New Mexico</t>
  </si>
  <si>
    <t>NJ</t>
  </si>
  <si>
    <t>New Jersey</t>
  </si>
  <si>
    <t>New Hampshire</t>
  </si>
  <si>
    <t>NE</t>
  </si>
  <si>
    <t>Nebraska</t>
  </si>
  <si>
    <t>MT</t>
  </si>
  <si>
    <t>Montana</t>
  </si>
  <si>
    <t>MO</t>
  </si>
  <si>
    <t>St. Louis city</t>
  </si>
  <si>
    <t>Missouri</t>
  </si>
  <si>
    <t>MS</t>
  </si>
  <si>
    <t>Minnesota</t>
  </si>
  <si>
    <t>MI</t>
  </si>
  <si>
    <t>Michigan</t>
  </si>
  <si>
    <t>MA</t>
  </si>
  <si>
    <t>Massachusetts</t>
  </si>
  <si>
    <t>MD</t>
  </si>
  <si>
    <t>Baltimore city</t>
  </si>
  <si>
    <t>Maryland</t>
  </si>
  <si>
    <t>ME</t>
  </si>
  <si>
    <t>Maine</t>
  </si>
  <si>
    <t>LA</t>
  </si>
  <si>
    <t>Winn Parish</t>
  </si>
  <si>
    <t>West Feliciana Parish</t>
  </si>
  <si>
    <t>West Carroll Parish</t>
  </si>
  <si>
    <t>West Baton Rouge Parish</t>
  </si>
  <si>
    <t>Webster Parish</t>
  </si>
  <si>
    <t>Washington Parish</t>
  </si>
  <si>
    <t>Vernon Parish</t>
  </si>
  <si>
    <t>Vermilion Parish</t>
  </si>
  <si>
    <t>Union Parish</t>
  </si>
  <si>
    <t>Terrebonne Parish</t>
  </si>
  <si>
    <t>Tensas Parish</t>
  </si>
  <si>
    <t>Tangipahoa Parish</t>
  </si>
  <si>
    <t>St. Tammany Parish</t>
  </si>
  <si>
    <t>St. Mary Parish</t>
  </si>
  <si>
    <t>St. Martin Parish</t>
  </si>
  <si>
    <t>St. Landry Parish</t>
  </si>
  <si>
    <t>St. John the Baptist Parish</t>
  </si>
  <si>
    <t>St. James Parish</t>
  </si>
  <si>
    <t>St. Helena Parish</t>
  </si>
  <si>
    <t>St. Charles Parish</t>
  </si>
  <si>
    <t>St. Bernard Parish</t>
  </si>
  <si>
    <t>Sabine Parish</t>
  </si>
  <si>
    <t>Richland Parish</t>
  </si>
  <si>
    <t>Red River Parish</t>
  </si>
  <si>
    <t>Rapides Parish</t>
  </si>
  <si>
    <t>Pointe Coupee Parish</t>
  </si>
  <si>
    <t>Plaquemines Parish</t>
  </si>
  <si>
    <t>Ouachita Parish</t>
  </si>
  <si>
    <t>Orleans Parish</t>
  </si>
  <si>
    <t>Natchitoches Parish</t>
  </si>
  <si>
    <t>Morehouse Parish</t>
  </si>
  <si>
    <t>Madison Parish</t>
  </si>
  <si>
    <t>Livingston Parish</t>
  </si>
  <si>
    <t>Lincoln Parish</t>
  </si>
  <si>
    <t>La Salle Parish</t>
  </si>
  <si>
    <t>Lafourche Parish</t>
  </si>
  <si>
    <t>Lafayette Parish</t>
  </si>
  <si>
    <t>Jefferson Davis Parish</t>
  </si>
  <si>
    <t>Jefferson Parish</t>
  </si>
  <si>
    <t>Jackson Parish</t>
  </si>
  <si>
    <t>Iberville Parish</t>
  </si>
  <si>
    <t>Iberia Parish</t>
  </si>
  <si>
    <t>Grant Parish</t>
  </si>
  <si>
    <t>Franklin Parish</t>
  </si>
  <si>
    <t>Evangeline Parish</t>
  </si>
  <si>
    <t>East Feliciana Parish</t>
  </si>
  <si>
    <t>East Carroll Parish</t>
  </si>
  <si>
    <t>East Baton Rouge Parish</t>
  </si>
  <si>
    <t>De Soto Parish</t>
  </si>
  <si>
    <t>Concordia Parish</t>
  </si>
  <si>
    <t>Claiborne Parish</t>
  </si>
  <si>
    <t>Catahoula Parish</t>
  </si>
  <si>
    <t>Cameron Parish</t>
  </si>
  <si>
    <t>Caldwell Parish</t>
  </si>
  <si>
    <t>Calcasieu Parish</t>
  </si>
  <si>
    <t>Caddo Parish</t>
  </si>
  <si>
    <t>Bossier Parish</t>
  </si>
  <si>
    <t>Bienville Parish</t>
  </si>
  <si>
    <t>Beauregard Parish</t>
  </si>
  <si>
    <t>Avoyelles Parish</t>
  </si>
  <si>
    <t>Assumption Parish</t>
  </si>
  <si>
    <t>Ascension Parish</t>
  </si>
  <si>
    <t>Allen Parish</t>
  </si>
  <si>
    <t>Acadia Parish</t>
  </si>
  <si>
    <t>Louisiana</t>
  </si>
  <si>
    <t>KY</t>
  </si>
  <si>
    <t>Kentucky</t>
  </si>
  <si>
    <t>KS</t>
  </si>
  <si>
    <t>Kansas</t>
  </si>
  <si>
    <t>IN</t>
  </si>
  <si>
    <t>Indiana</t>
  </si>
  <si>
    <t>IL</t>
  </si>
  <si>
    <t>Illinois</t>
  </si>
  <si>
    <t>ID</t>
  </si>
  <si>
    <t>Idaho</t>
  </si>
  <si>
    <t>HI</t>
  </si>
  <si>
    <t>Hawaii</t>
  </si>
  <si>
    <t>GA</t>
  </si>
  <si>
    <t>Georgia</t>
  </si>
  <si>
    <t>FL</t>
  </si>
  <si>
    <t>Florida</t>
  </si>
  <si>
    <t>DC</t>
  </si>
  <si>
    <t>District of Columbia</t>
  </si>
  <si>
    <t>District Of Columbia</t>
  </si>
  <si>
    <t>DE</t>
  </si>
  <si>
    <t>CT</t>
  </si>
  <si>
    <t>Connecticut</t>
  </si>
  <si>
    <t>California</t>
  </si>
  <si>
    <t>AZ</t>
  </si>
  <si>
    <t>Arizona</t>
  </si>
  <si>
    <t>AK</t>
  </si>
  <si>
    <t>Yukon-Koyukuk Census Area</t>
  </si>
  <si>
    <t>Yakutat City and Borough</t>
  </si>
  <si>
    <t>Wrangell City and Borough</t>
  </si>
  <si>
    <t>Wade Hampton Census Area</t>
  </si>
  <si>
    <t>Valdez-Cordova Census Area</t>
  </si>
  <si>
    <t>Southeast Fairbanks Census Area</t>
  </si>
  <si>
    <t>Skagway Municipality</t>
  </si>
  <si>
    <t>Sitka City and Borough</t>
  </si>
  <si>
    <t>Prince of Wales-Hyder Census Area</t>
  </si>
  <si>
    <t>Petersburg Borough</t>
  </si>
  <si>
    <t>Northwest Arctic Borough</t>
  </si>
  <si>
    <t>North Slope Borough</t>
  </si>
  <si>
    <t>Nome Census Area</t>
  </si>
  <si>
    <t>Matanuska-Susitna Borough</t>
  </si>
  <si>
    <t>Lake and Peninsula Borough</t>
  </si>
  <si>
    <t>Kodiak Island Borough</t>
  </si>
  <si>
    <t>Ketchikan Gateway Borough</t>
  </si>
  <si>
    <t>Kenai Peninsula Borough</t>
  </si>
  <si>
    <t>Juneau City and Borough</t>
  </si>
  <si>
    <t>Hoonah-Angoon Census Area</t>
  </si>
  <si>
    <t>Haines Borough</t>
  </si>
  <si>
    <t>Fairbanks North Star Borough</t>
  </si>
  <si>
    <t>Dillingham Census Area</t>
  </si>
  <si>
    <t>Denali Borough</t>
  </si>
  <si>
    <t>Bristol Bay Borough</t>
  </si>
  <si>
    <t>Bethel Census Area</t>
  </si>
  <si>
    <t>Anchorage Municipality</t>
  </si>
  <si>
    <t>Aleutians West Census Area</t>
  </si>
  <si>
    <t>Aleutians East Borough</t>
  </si>
  <si>
    <t>Alaska</t>
  </si>
  <si>
    <t>Alabama</t>
  </si>
  <si>
    <t>United States</t>
  </si>
  <si>
    <t>POP060210</t>
  </si>
  <si>
    <t>LND110210</t>
  </si>
  <si>
    <t>BPS030214</t>
  </si>
  <si>
    <t>AFN120207</t>
  </si>
  <si>
    <t>RTN131207</t>
  </si>
  <si>
    <t>RTN130207</t>
  </si>
  <si>
    <t>WTN220207</t>
  </si>
  <si>
    <t>MAN450207</t>
  </si>
  <si>
    <t>SBO015207</t>
  </si>
  <si>
    <t>SBO415207</t>
  </si>
  <si>
    <t>SBO515207</t>
  </si>
  <si>
    <t>SBO215207</t>
  </si>
  <si>
    <t>SBO115207</t>
  </si>
  <si>
    <t>SBO315207</t>
  </si>
  <si>
    <t>SBO001207</t>
  </si>
  <si>
    <t>NES010213</t>
  </si>
  <si>
    <t>BZA115213</t>
  </si>
  <si>
    <t>BZA110213</t>
  </si>
  <si>
    <t>BZA010213</t>
  </si>
  <si>
    <t>PVY020213</t>
  </si>
  <si>
    <t>INC110213</t>
  </si>
  <si>
    <t>INC910213</t>
  </si>
  <si>
    <t>HSD310213</t>
  </si>
  <si>
    <t>HSD410213</t>
  </si>
  <si>
    <t>HSG495213</t>
  </si>
  <si>
    <t>HSG096213</t>
  </si>
  <si>
    <t>HSG445213</t>
  </si>
  <si>
    <t>HSG010214</t>
  </si>
  <si>
    <t>LFE305213</t>
  </si>
  <si>
    <t>VET605213</t>
  </si>
  <si>
    <t>EDU685213</t>
  </si>
  <si>
    <t>EDU635213</t>
  </si>
  <si>
    <t>POP815213</t>
  </si>
  <si>
    <t>POP645213</t>
  </si>
  <si>
    <t>POP715213</t>
  </si>
  <si>
    <t>RHI825214</t>
  </si>
  <si>
    <t>RHI725214</t>
  </si>
  <si>
    <t>RHI625214</t>
  </si>
  <si>
    <t>RHI525214</t>
  </si>
  <si>
    <t>RHI425214</t>
  </si>
  <si>
    <t>RHI325214</t>
  </si>
  <si>
    <t>RHI225214</t>
  </si>
  <si>
    <t>RHI125214</t>
  </si>
  <si>
    <t>SEX255214</t>
  </si>
  <si>
    <t>AGE775214</t>
  </si>
  <si>
    <t>AGE295214</t>
  </si>
  <si>
    <t>AGE135214</t>
  </si>
  <si>
    <t>POP010210</t>
  </si>
  <si>
    <t>PST120214</t>
  </si>
  <si>
    <t>PST040210</t>
  </si>
  <si>
    <t>PST045214</t>
  </si>
  <si>
    <t>state_abbreviation</t>
  </si>
  <si>
    <t>area_name</t>
  </si>
  <si>
    <t>fips</t>
  </si>
  <si>
    <t>DeKalb</t>
  </si>
  <si>
    <t>Winston</t>
  </si>
  <si>
    <t>Apache</t>
  </si>
  <si>
    <t>Cochise</t>
  </si>
  <si>
    <t>Coconino</t>
  </si>
  <si>
    <t>Gila</t>
  </si>
  <si>
    <t>Greenlee</t>
  </si>
  <si>
    <t>La Paz</t>
  </si>
  <si>
    <t>Maricopa</t>
  </si>
  <si>
    <t>Mohave</t>
  </si>
  <si>
    <t>Navajo</t>
  </si>
  <si>
    <t>Pima</t>
  </si>
  <si>
    <t>Pinal</t>
  </si>
  <si>
    <t>Yavapai</t>
  </si>
  <si>
    <t>Yuma</t>
  </si>
  <si>
    <t>Yell</t>
  </si>
  <si>
    <t>Yuba</t>
  </si>
  <si>
    <t>Hartford</t>
  </si>
  <si>
    <t>Litchfield</t>
  </si>
  <si>
    <t>New Haven</t>
  </si>
  <si>
    <t>New London</t>
  </si>
  <si>
    <t>Tolland</t>
  </si>
  <si>
    <t>Windham</t>
  </si>
  <si>
    <t>New Castle</t>
  </si>
  <si>
    <t>Alachua</t>
  </si>
  <si>
    <t>Baker</t>
  </si>
  <si>
    <t>Bay</t>
  </si>
  <si>
    <t>Bradford</t>
  </si>
  <si>
    <t>Brevard</t>
  </si>
  <si>
    <t>Broward</t>
  </si>
  <si>
    <t>Citrus</t>
  </si>
  <si>
    <t>Collier</t>
  </si>
  <si>
    <t>DeSoto</t>
  </si>
  <si>
    <t>Dixie</t>
  </si>
  <si>
    <t>Flagler</t>
  </si>
  <si>
    <t>Gadsden</t>
  </si>
  <si>
    <t>Gilchrist</t>
  </si>
  <si>
    <t>Glades</t>
  </si>
  <si>
    <t>Gulf</t>
  </si>
  <si>
    <t>Hardee</t>
  </si>
  <si>
    <t>Hendry</t>
  </si>
  <si>
    <t>Hernando</t>
  </si>
  <si>
    <t>Highlands</t>
  </si>
  <si>
    <t>Holmes</t>
  </si>
  <si>
    <t>Indian River</t>
  </si>
  <si>
    <t>Levy</t>
  </si>
  <si>
    <t>Manatee</t>
  </si>
  <si>
    <t>Miami-Dade</t>
  </si>
  <si>
    <t>Nassau</t>
  </si>
  <si>
    <t>Okaloosa</t>
  </si>
  <si>
    <t>Okeechobee</t>
  </si>
  <si>
    <t>Palm Beach</t>
  </si>
  <si>
    <t>Pasco</t>
  </si>
  <si>
    <t>Pinellas</t>
  </si>
  <si>
    <t>St. Johns</t>
  </si>
  <si>
    <t>St. Lucie</t>
  </si>
  <si>
    <t>Santa Rosa</t>
  </si>
  <si>
    <t>Sarasota</t>
  </si>
  <si>
    <t>Suwannee</t>
  </si>
  <si>
    <t>Volusia</t>
  </si>
  <si>
    <t>Wakulla</t>
  </si>
  <si>
    <t>Walton</t>
  </si>
  <si>
    <t>Appling</t>
  </si>
  <si>
    <t>Atkinson</t>
  </si>
  <si>
    <t>Bacon</t>
  </si>
  <si>
    <t>Banks</t>
  </si>
  <si>
    <t>Barrow</t>
  </si>
  <si>
    <t>Bartow</t>
  </si>
  <si>
    <t>Ben Hill</t>
  </si>
  <si>
    <t>Berrien</t>
  </si>
  <si>
    <t>Bleckley</t>
  </si>
  <si>
    <t>Brantley</t>
  </si>
  <si>
    <t>Bulloch</t>
  </si>
  <si>
    <t>Butts</t>
  </si>
  <si>
    <t>Candler</t>
  </si>
  <si>
    <t>Catoosa</t>
  </si>
  <si>
    <t>Charlton</t>
  </si>
  <si>
    <t>Chattahoochee</t>
  </si>
  <si>
    <t>Chattooga</t>
  </si>
  <si>
    <t>Clinch</t>
  </si>
  <si>
    <t>Cobb</t>
  </si>
  <si>
    <t>Colquitt</t>
  </si>
  <si>
    <t>Coweta</t>
  </si>
  <si>
    <t>Crisp</t>
  </si>
  <si>
    <t>Dade</t>
  </si>
  <si>
    <t>Dooly</t>
  </si>
  <si>
    <t>Dougherty</t>
  </si>
  <si>
    <t>Early</t>
  </si>
  <si>
    <t>Echols</t>
  </si>
  <si>
    <t>Effingham</t>
  </si>
  <si>
    <t>Emanuel</t>
  </si>
  <si>
    <t>Evans</t>
  </si>
  <si>
    <t>Gilmer</t>
  </si>
  <si>
    <t>Glascock</t>
  </si>
  <si>
    <t>Glynn</t>
  </si>
  <si>
    <t>Gordon</t>
  </si>
  <si>
    <t>Gwinnett</t>
  </si>
  <si>
    <t>Habersham</t>
  </si>
  <si>
    <t>Haralson</t>
  </si>
  <si>
    <t>Hart</t>
  </si>
  <si>
    <t>Heard</t>
  </si>
  <si>
    <t>Irwin</t>
  </si>
  <si>
    <t>Jenkins</t>
  </si>
  <si>
    <t>Lanier</t>
  </si>
  <si>
    <t>Long</t>
  </si>
  <si>
    <t>Lumpkin</t>
  </si>
  <si>
    <t>McDuffie</t>
  </si>
  <si>
    <t>Meriwether</t>
  </si>
  <si>
    <t>Muscogee</t>
  </si>
  <si>
    <t>Oglethorpe</t>
  </si>
  <si>
    <t>Paulding</t>
  </si>
  <si>
    <t>Peach</t>
  </si>
  <si>
    <t>Pierce</t>
  </si>
  <si>
    <t>Quitman</t>
  </si>
  <si>
    <t>Rabun</t>
  </si>
  <si>
    <t>Rockdale</t>
  </si>
  <si>
    <t>Schley</t>
  </si>
  <si>
    <t>Screven</t>
  </si>
  <si>
    <t>Spalding</t>
  </si>
  <si>
    <t>Talbot</t>
  </si>
  <si>
    <t>Taliaferro</t>
  </si>
  <si>
    <t>Tattnall</t>
  </si>
  <si>
    <t>Telfair</t>
  </si>
  <si>
    <t>Thomas</t>
  </si>
  <si>
    <t>Tift</t>
  </si>
  <si>
    <t>Toombs</t>
  </si>
  <si>
    <t>Towns</t>
  </si>
  <si>
    <t>Treutlen</t>
  </si>
  <si>
    <t>Troup</t>
  </si>
  <si>
    <t>Turner</t>
  </si>
  <si>
    <t>Twiggs</t>
  </si>
  <si>
    <t>Upson</t>
  </si>
  <si>
    <t>Ware</t>
  </si>
  <si>
    <t>Whitfield</t>
  </si>
  <si>
    <t>Wilkinson</t>
  </si>
  <si>
    <t>Honolulu</t>
  </si>
  <si>
    <t>Kalawao</t>
  </si>
  <si>
    <t>Kauai</t>
  </si>
  <si>
    <t>Maui</t>
  </si>
  <si>
    <t>Ada</t>
  </si>
  <si>
    <t>Bannock</t>
  </si>
  <si>
    <t>Bear Lake</t>
  </si>
  <si>
    <t>Benewah</t>
  </si>
  <si>
    <t>Bingham</t>
  </si>
  <si>
    <t>Boise</t>
  </si>
  <si>
    <t>Bonner</t>
  </si>
  <si>
    <t>Bonneville</t>
  </si>
  <si>
    <t>Boundary</t>
  </si>
  <si>
    <t>Camas</t>
  </si>
  <si>
    <t>Canyon</t>
  </si>
  <si>
    <t>Caribou</t>
  </si>
  <si>
    <t>Cassia</t>
  </si>
  <si>
    <t>Gem</t>
  </si>
  <si>
    <t>Gooding</t>
  </si>
  <si>
    <t>Jerome</t>
  </si>
  <si>
    <t>Kootenai</t>
  </si>
  <si>
    <t>Latah</t>
  </si>
  <si>
    <t>Lemhi</t>
  </si>
  <si>
    <t>Minidoka</t>
  </si>
  <si>
    <t>Nez Perce</t>
  </si>
  <si>
    <t>Oneida</t>
  </si>
  <si>
    <t>Owyhee</t>
  </si>
  <si>
    <t>Payette</t>
  </si>
  <si>
    <t>Power</t>
  </si>
  <si>
    <t>Shoshone</t>
  </si>
  <si>
    <t>Teton</t>
  </si>
  <si>
    <t>Twin Falls</t>
  </si>
  <si>
    <t>Valley</t>
  </si>
  <si>
    <t>Bond</t>
  </si>
  <si>
    <t>Bureau</t>
  </si>
  <si>
    <t>Champaign</t>
  </si>
  <si>
    <t>Christian</t>
  </si>
  <si>
    <t>Coles</t>
  </si>
  <si>
    <t>DuPage</t>
  </si>
  <si>
    <t>Edgar</t>
  </si>
  <si>
    <t>Ford</t>
  </si>
  <si>
    <t>Gallatin</t>
  </si>
  <si>
    <t>Iroquois</t>
  </si>
  <si>
    <t>Jersey</t>
  </si>
  <si>
    <t>Jo Daviess</t>
  </si>
  <si>
    <t>Kankakee</t>
  </si>
  <si>
    <t>LaSalle</t>
  </si>
  <si>
    <t>Livingston</t>
  </si>
  <si>
    <t>McDonough</t>
  </si>
  <si>
    <t>McHenry</t>
  </si>
  <si>
    <t>McLean</t>
  </si>
  <si>
    <t>Macoupin</t>
  </si>
  <si>
    <t>Massac</t>
  </si>
  <si>
    <t>Mercer</t>
  </si>
  <si>
    <t>Moultrie</t>
  </si>
  <si>
    <t>Ogle</t>
  </si>
  <si>
    <t>Peoria</t>
  </si>
  <si>
    <t>Piatt</t>
  </si>
  <si>
    <t>Rock Island</t>
  </si>
  <si>
    <t>Sangamon</t>
  </si>
  <si>
    <t>Schuyler</t>
  </si>
  <si>
    <t>Stark</t>
  </si>
  <si>
    <t>Stephenson</t>
  </si>
  <si>
    <t>Vermilion</t>
  </si>
  <si>
    <t>Wabash</t>
  </si>
  <si>
    <t>Whiteside</t>
  </si>
  <si>
    <t>Will</t>
  </si>
  <si>
    <t>Woodford</t>
  </si>
  <si>
    <t>Allen</t>
  </si>
  <si>
    <t>Bartholomew</t>
  </si>
  <si>
    <t>Blackford</t>
  </si>
  <si>
    <t>Daviess</t>
  </si>
  <si>
    <t>Dearborn</t>
  </si>
  <si>
    <t>Dubois</t>
  </si>
  <si>
    <t>Elkhart</t>
  </si>
  <si>
    <t>Fountain</t>
  </si>
  <si>
    <t>Hendricks</t>
  </si>
  <si>
    <t>Huntington</t>
  </si>
  <si>
    <t>Jay</t>
  </si>
  <si>
    <t>Jennings</t>
  </si>
  <si>
    <t>Kosciusko</t>
  </si>
  <si>
    <t>LaGrange</t>
  </si>
  <si>
    <t>LaPorte</t>
  </si>
  <si>
    <t>Miami</t>
  </si>
  <si>
    <t>Owen</t>
  </si>
  <si>
    <t>Parke</t>
  </si>
  <si>
    <t>Porter</t>
  </si>
  <si>
    <t>Posey</t>
  </si>
  <si>
    <t>Ripley</t>
  </si>
  <si>
    <t>Rush</t>
  </si>
  <si>
    <t>St. Joseph</t>
  </si>
  <si>
    <t>Spencer</t>
  </si>
  <si>
    <t>Starke</t>
  </si>
  <si>
    <t>Steuben</t>
  </si>
  <si>
    <t>Switzerland</t>
  </si>
  <si>
    <t>Tippecanoe</t>
  </si>
  <si>
    <t>Vanderburgh</t>
  </si>
  <si>
    <t>Vermillion</t>
  </si>
  <si>
    <t>Vigo</t>
  </si>
  <si>
    <t>Warrick</t>
  </si>
  <si>
    <t>Wells</t>
  </si>
  <si>
    <t>Whitley</t>
  </si>
  <si>
    <t>O'Brien</t>
  </si>
  <si>
    <t>Atchison</t>
  </si>
  <si>
    <t>Barber</t>
  </si>
  <si>
    <t>Barton</t>
  </si>
  <si>
    <t>Bourbon</t>
  </si>
  <si>
    <t>Chase</t>
  </si>
  <si>
    <t>Chautauqua</t>
  </si>
  <si>
    <t>Cloud</t>
  </si>
  <si>
    <t>Coffey</t>
  </si>
  <si>
    <t>Cowley</t>
  </si>
  <si>
    <t>Doniphan</t>
  </si>
  <si>
    <t>Elk</t>
  </si>
  <si>
    <t>Ellsworth</t>
  </si>
  <si>
    <t>Finney</t>
  </si>
  <si>
    <t>Geary</t>
  </si>
  <si>
    <t>Gove</t>
  </si>
  <si>
    <t>Greeley</t>
  </si>
  <si>
    <t>Harvey</t>
  </si>
  <si>
    <t>Hodgeman</t>
  </si>
  <si>
    <t>Jewell</t>
  </si>
  <si>
    <t>Kearny</t>
  </si>
  <si>
    <t>Kingman</t>
  </si>
  <si>
    <t>Labette</t>
  </si>
  <si>
    <t>Lane</t>
  </si>
  <si>
    <t>Leavenworth</t>
  </si>
  <si>
    <t>McPherson</t>
  </si>
  <si>
    <t>Meade</t>
  </si>
  <si>
    <t>Morton</t>
  </si>
  <si>
    <t>Nemaha</t>
  </si>
  <si>
    <t>Neosho</t>
  </si>
  <si>
    <t>Ness</t>
  </si>
  <si>
    <t>Norton</t>
  </si>
  <si>
    <t>Osborne</t>
  </si>
  <si>
    <t>Pratt</t>
  </si>
  <si>
    <t>Rawlins</t>
  </si>
  <si>
    <t>Reno</t>
  </si>
  <si>
    <t>Republic</t>
  </si>
  <si>
    <t>Riley</t>
  </si>
  <si>
    <t>Rooks</t>
  </si>
  <si>
    <t>Seward</t>
  </si>
  <si>
    <t>Shawnee</t>
  </si>
  <si>
    <t>Sheridan</t>
  </si>
  <si>
    <t>Stanton</t>
  </si>
  <si>
    <t>Trego</t>
  </si>
  <si>
    <t>Wabaunsee</t>
  </si>
  <si>
    <t>Wallace</t>
  </si>
  <si>
    <t>Woodson</t>
  </si>
  <si>
    <t>Wyandotte</t>
  </si>
  <si>
    <t>Ballard</t>
  </si>
  <si>
    <t>Barren</t>
  </si>
  <si>
    <t>Boyd</t>
  </si>
  <si>
    <t>Boyle</t>
  </si>
  <si>
    <t>Bracken</t>
  </si>
  <si>
    <t>Breathitt</t>
  </si>
  <si>
    <t>Breckinridge</t>
  </si>
  <si>
    <t>Bullitt</t>
  </si>
  <si>
    <t>Calloway</t>
  </si>
  <si>
    <t>Carlisle</t>
  </si>
  <si>
    <t>Casey</t>
  </si>
  <si>
    <t>Edmonson</t>
  </si>
  <si>
    <t>Elliott</t>
  </si>
  <si>
    <t>Estill</t>
  </si>
  <si>
    <t>Fleming</t>
  </si>
  <si>
    <t>Garrard</t>
  </si>
  <si>
    <t>Graves</t>
  </si>
  <si>
    <t>Green</t>
  </si>
  <si>
    <t>Greenup</t>
  </si>
  <si>
    <t>Harlan</t>
  </si>
  <si>
    <t>Jessamine</t>
  </si>
  <si>
    <t>Kenton</t>
  </si>
  <si>
    <t>Knott</t>
  </si>
  <si>
    <t>Larue</t>
  </si>
  <si>
    <t>Laurel</t>
  </si>
  <si>
    <t>Leslie</t>
  </si>
  <si>
    <t>Letcher</t>
  </si>
  <si>
    <t>McCracken</t>
  </si>
  <si>
    <t>McCreary</t>
  </si>
  <si>
    <t>Magoffin</t>
  </si>
  <si>
    <t>Menifee</t>
  </si>
  <si>
    <t>Metcalfe</t>
  </si>
  <si>
    <t>Muhlenberg</t>
  </si>
  <si>
    <t>Nicholas</t>
  </si>
  <si>
    <t>Owsley</t>
  </si>
  <si>
    <t>Pendleton</t>
  </si>
  <si>
    <t>Powell</t>
  </si>
  <si>
    <t>Rockcastle</t>
  </si>
  <si>
    <t>Simpson</t>
  </si>
  <si>
    <t>Trigg</t>
  </si>
  <si>
    <t>Trimble</t>
  </si>
  <si>
    <t>Wolfe</t>
  </si>
  <si>
    <t>Androscoggin</t>
  </si>
  <si>
    <t>Aroostook</t>
  </si>
  <si>
    <t>Kennebec</t>
  </si>
  <si>
    <t>Oxford</t>
  </si>
  <si>
    <t>Penobscot</t>
  </si>
  <si>
    <t>Piscataquis</t>
  </si>
  <si>
    <t>Sagadahoc</t>
  </si>
  <si>
    <t>Somerset</t>
  </si>
  <si>
    <t>Waldo</t>
  </si>
  <si>
    <t>York</t>
  </si>
  <si>
    <t>Allegany</t>
  </si>
  <si>
    <t>Anne Arundel</t>
  </si>
  <si>
    <t>Baltimore</t>
  </si>
  <si>
    <t>Calvert</t>
  </si>
  <si>
    <t>Cecil</t>
  </si>
  <si>
    <t>Charles</t>
  </si>
  <si>
    <t>Garrett</t>
  </si>
  <si>
    <t>Harford</t>
  </si>
  <si>
    <t>Prince George's</t>
  </si>
  <si>
    <t>Queen Anne's</t>
  </si>
  <si>
    <t>St. Mary's</t>
  </si>
  <si>
    <t>Wicomico</t>
  </si>
  <si>
    <t>Worcester</t>
  </si>
  <si>
    <t>Barnstable</t>
  </si>
  <si>
    <t>Berkshire</t>
  </si>
  <si>
    <t>Bristol</t>
  </si>
  <si>
    <t>Dukes</t>
  </si>
  <si>
    <t>Hampden</t>
  </si>
  <si>
    <t>Hampshire</t>
  </si>
  <si>
    <t>Nantucket</t>
  </si>
  <si>
    <t>Norfolk</t>
  </si>
  <si>
    <t>Suffolk</t>
  </si>
  <si>
    <t>Alcona</t>
  </si>
  <si>
    <t>Alger</t>
  </si>
  <si>
    <t>Allegan</t>
  </si>
  <si>
    <t>Alpena</t>
  </si>
  <si>
    <t>Antrim</t>
  </si>
  <si>
    <t>Arenac</t>
  </si>
  <si>
    <t>Baraga</t>
  </si>
  <si>
    <t>Barry</t>
  </si>
  <si>
    <t>Benzie</t>
  </si>
  <si>
    <t>Branch</t>
  </si>
  <si>
    <t>Charlevoix</t>
  </si>
  <si>
    <t>Cheboygan</t>
  </si>
  <si>
    <t>Clare</t>
  </si>
  <si>
    <t>Eaton</t>
  </si>
  <si>
    <t>Genesee</t>
  </si>
  <si>
    <t>Gladwin</t>
  </si>
  <si>
    <t>Gogebic</t>
  </si>
  <si>
    <t>Grand Traverse</t>
  </si>
  <si>
    <t>Gratiot</t>
  </si>
  <si>
    <t>Hillsdale</t>
  </si>
  <si>
    <t>Houghton</t>
  </si>
  <si>
    <t>Huron</t>
  </si>
  <si>
    <t>Ingham</t>
  </si>
  <si>
    <t>Ionia</t>
  </si>
  <si>
    <t>Iosco</t>
  </si>
  <si>
    <t>Isabella</t>
  </si>
  <si>
    <t>Kalamazoo</t>
  </si>
  <si>
    <t>Kalkaska</t>
  </si>
  <si>
    <t>Keweenaw</t>
  </si>
  <si>
    <t>Lapeer</t>
  </si>
  <si>
    <t>Leelanau</t>
  </si>
  <si>
    <t>Lenawee</t>
  </si>
  <si>
    <t>Luce</t>
  </si>
  <si>
    <t>Mackinac</t>
  </si>
  <si>
    <t>Macomb</t>
  </si>
  <si>
    <t>Manistee</t>
  </si>
  <si>
    <t>Marquette</t>
  </si>
  <si>
    <t>Mecosta</t>
  </si>
  <si>
    <t>Menominee</t>
  </si>
  <si>
    <t>Missaukee</t>
  </si>
  <si>
    <t>Montcalm</t>
  </si>
  <si>
    <t>Montmorency</t>
  </si>
  <si>
    <t>Muskegon</t>
  </si>
  <si>
    <t>Newaygo</t>
  </si>
  <si>
    <t>Oakland</t>
  </si>
  <si>
    <t>Oceana</t>
  </si>
  <si>
    <t>Ogemaw</t>
  </si>
  <si>
    <t>Ontonagon</t>
  </si>
  <si>
    <t>Oscoda</t>
  </si>
  <si>
    <t>Otsego</t>
  </si>
  <si>
    <t>Presque Isle</t>
  </si>
  <si>
    <t>Roscommon</t>
  </si>
  <si>
    <t>Saginaw</t>
  </si>
  <si>
    <t>Sanilac</t>
  </si>
  <si>
    <t>Schoolcraft</t>
  </si>
  <si>
    <t>Shiawassee</t>
  </si>
  <si>
    <t>Tuscola</t>
  </si>
  <si>
    <t>Washtenaw</t>
  </si>
  <si>
    <t>Wexford</t>
  </si>
  <si>
    <t>Yellow Medicine</t>
  </si>
  <si>
    <t>Alcorn</t>
  </si>
  <si>
    <t>Amite</t>
  </si>
  <si>
    <t>Attala</t>
  </si>
  <si>
    <t>Bolivar</t>
  </si>
  <si>
    <t>Coahoma</t>
  </si>
  <si>
    <t>Copiah</t>
  </si>
  <si>
    <t>Forrest</t>
  </si>
  <si>
    <t>George</t>
  </si>
  <si>
    <t>Grenada</t>
  </si>
  <si>
    <t>Hinds</t>
  </si>
  <si>
    <t>Issaquena</t>
  </si>
  <si>
    <t>Itawamba</t>
  </si>
  <si>
    <t>Jefferson Davis</t>
  </si>
  <si>
    <t>Kemper</t>
  </si>
  <si>
    <t>Leake</t>
  </si>
  <si>
    <t>Leflore</t>
  </si>
  <si>
    <t>Neshoba</t>
  </si>
  <si>
    <t>Noxubee</t>
  </si>
  <si>
    <t>Oktibbeha</t>
  </si>
  <si>
    <t>Pearl River</t>
  </si>
  <si>
    <t>Prentiss</t>
  </si>
  <si>
    <t>Rankin</t>
  </si>
  <si>
    <t>Sharkey</t>
  </si>
  <si>
    <t>Sunflower</t>
  </si>
  <si>
    <t>Tallahatchie</t>
  </si>
  <si>
    <t>Tate</t>
  </si>
  <si>
    <t>Tippah</t>
  </si>
  <si>
    <t>Tishomingo</t>
  </si>
  <si>
    <t>Tunica</t>
  </si>
  <si>
    <t>Walthall</t>
  </si>
  <si>
    <t>Yalobusha</t>
  </si>
  <si>
    <t>Yazoo</t>
  </si>
  <si>
    <t>Andrew</t>
  </si>
  <si>
    <t>Audrain</t>
  </si>
  <si>
    <t>Bates</t>
  </si>
  <si>
    <t>Bollinger</t>
  </si>
  <si>
    <t>Callaway</t>
  </si>
  <si>
    <t>Cape Girardeau</t>
  </si>
  <si>
    <t>Chariton</t>
  </si>
  <si>
    <t>Cole</t>
  </si>
  <si>
    <t>Cooper</t>
  </si>
  <si>
    <t>Dent</t>
  </si>
  <si>
    <t>Dunklin</t>
  </si>
  <si>
    <t>Gasconade</t>
  </si>
  <si>
    <t>Gentry</t>
  </si>
  <si>
    <t>Hickory</t>
  </si>
  <si>
    <t>Holt</t>
  </si>
  <si>
    <t>Howell</t>
  </si>
  <si>
    <t>Laclede</t>
  </si>
  <si>
    <t>McDonald</t>
  </si>
  <si>
    <t>Maries</t>
  </si>
  <si>
    <t>Moniteau</t>
  </si>
  <si>
    <t>New Madrid</t>
  </si>
  <si>
    <t>Nodaway</t>
  </si>
  <si>
    <t>Ozark</t>
  </si>
  <si>
    <t>Pemiscot</t>
  </si>
  <si>
    <t>Pettis</t>
  </si>
  <si>
    <t>Phelps</t>
  </si>
  <si>
    <t>Platte</t>
  </si>
  <si>
    <t>Ralls</t>
  </si>
  <si>
    <t>Ray</t>
  </si>
  <si>
    <t>Reynolds</t>
  </si>
  <si>
    <t>St. Charles</t>
  </si>
  <si>
    <t>Ste. Genevieve</t>
  </si>
  <si>
    <t>St. Francois</t>
  </si>
  <si>
    <t>Shannon</t>
  </si>
  <si>
    <t>Stoddard</t>
  </si>
  <si>
    <t>Taney</t>
  </si>
  <si>
    <t>Vernon</t>
  </si>
  <si>
    <t>Beaverhead</t>
  </si>
  <si>
    <t>Big Horn</t>
  </si>
  <si>
    <t>Broadwater</t>
  </si>
  <si>
    <t>Cascade</t>
  </si>
  <si>
    <t>Chouteau</t>
  </si>
  <si>
    <t>Daniels</t>
  </si>
  <si>
    <t>Deer Lodge</t>
  </si>
  <si>
    <t>Fallon</t>
  </si>
  <si>
    <t>Fergus</t>
  </si>
  <si>
    <t>Flathead</t>
  </si>
  <si>
    <t>Glacier</t>
  </si>
  <si>
    <t>Golden Valley</t>
  </si>
  <si>
    <t>Granite</t>
  </si>
  <si>
    <t>Judith Basin</t>
  </si>
  <si>
    <t>Lewis and Clark</t>
  </si>
  <si>
    <t>McCone</t>
  </si>
  <si>
    <t>Meagher</t>
  </si>
  <si>
    <t>Missoula</t>
  </si>
  <si>
    <t>Musselshell</t>
  </si>
  <si>
    <t>Petroleum</t>
  </si>
  <si>
    <t>Pondera</t>
  </si>
  <si>
    <t>Powder River</t>
  </si>
  <si>
    <t>Ravalli</t>
  </si>
  <si>
    <t>Roosevelt</t>
  </si>
  <si>
    <t>Rosebud</t>
  </si>
  <si>
    <t>Silver Bow</t>
  </si>
  <si>
    <t>Stillwater</t>
  </si>
  <si>
    <t>Sweet Grass</t>
  </si>
  <si>
    <t>Toole</t>
  </si>
  <si>
    <t>Treasure</t>
  </si>
  <si>
    <t>Wheatland</t>
  </si>
  <si>
    <t>Wibaux</t>
  </si>
  <si>
    <t>Yellowstone</t>
  </si>
  <si>
    <t>Antelope</t>
  </si>
  <si>
    <t>Arthur</t>
  </si>
  <si>
    <t>Banner</t>
  </si>
  <si>
    <t>Box Butte</t>
  </si>
  <si>
    <t>Buffalo</t>
  </si>
  <si>
    <t>Burt</t>
  </si>
  <si>
    <t>Cherry</t>
  </si>
  <si>
    <t>Colfax</t>
  </si>
  <si>
    <t>Cuming</t>
  </si>
  <si>
    <t>Dawes</t>
  </si>
  <si>
    <t>Deuel</t>
  </si>
  <si>
    <t>Dixon</t>
  </si>
  <si>
    <t>Dundy</t>
  </si>
  <si>
    <t>Frontier</t>
  </si>
  <si>
    <t>Furnas</t>
  </si>
  <si>
    <t>Gage</t>
  </si>
  <si>
    <t>Garden</t>
  </si>
  <si>
    <t>Gosper</t>
  </si>
  <si>
    <t>Hayes</t>
  </si>
  <si>
    <t>Hitchcock</t>
  </si>
  <si>
    <t>Hooker</t>
  </si>
  <si>
    <t>Kearney</t>
  </si>
  <si>
    <t>Keith</t>
  </si>
  <si>
    <t>Keya Paha</t>
  </si>
  <si>
    <t>Kimball</t>
  </si>
  <si>
    <t>Loup</t>
  </si>
  <si>
    <t>Merrick</t>
  </si>
  <si>
    <t>Morrill</t>
  </si>
  <si>
    <t>Nance</t>
  </si>
  <si>
    <t>Nuckolls</t>
  </si>
  <si>
    <t>Otoe</t>
  </si>
  <si>
    <t>Perkins</t>
  </si>
  <si>
    <t>Red Willow</t>
  </si>
  <si>
    <t>Richardson</t>
  </si>
  <si>
    <t>Sarpy</t>
  </si>
  <si>
    <t>Saunders</t>
  </si>
  <si>
    <t>Scotts Bluff</t>
  </si>
  <si>
    <t>Thayer</t>
  </si>
  <si>
    <t>Thurston</t>
  </si>
  <si>
    <t>White Pine</t>
  </si>
  <si>
    <t>Coos</t>
  </si>
  <si>
    <t>Atlantic</t>
  </si>
  <si>
    <t>Bergen</t>
  </si>
  <si>
    <t>Burlington</t>
  </si>
  <si>
    <t>Cape May</t>
  </si>
  <si>
    <t>Hudson</t>
  </si>
  <si>
    <t>Hunterdon</t>
  </si>
  <si>
    <t>Monmouth</t>
  </si>
  <si>
    <t>Ocean</t>
  </si>
  <si>
    <t>Passaic</t>
  </si>
  <si>
    <t>Salem</t>
  </si>
  <si>
    <t>Bernalillo</t>
  </si>
  <si>
    <t>Catron</t>
  </si>
  <si>
    <t>Chaves</t>
  </si>
  <si>
    <t>Cibola</t>
  </si>
  <si>
    <t>Curry</t>
  </si>
  <si>
    <t>De Baca</t>
  </si>
  <si>
    <t>DoÂ±a Ana</t>
  </si>
  <si>
    <t>Eddy</t>
  </si>
  <si>
    <t>Harding</t>
  </si>
  <si>
    <t>Lea</t>
  </si>
  <si>
    <t>Los Alamos</t>
  </si>
  <si>
    <t>Luna</t>
  </si>
  <si>
    <t>McKinley</t>
  </si>
  <si>
    <t>Mora</t>
  </si>
  <si>
    <t>Quay</t>
  </si>
  <si>
    <t>Rio Arriba</t>
  </si>
  <si>
    <t>Sandoval</t>
  </si>
  <si>
    <t>Santa Fe</t>
  </si>
  <si>
    <t>Socorro</t>
  </si>
  <si>
    <t>Taos</t>
  </si>
  <si>
    <t>Torrance</t>
  </si>
  <si>
    <t>Valencia</t>
  </si>
  <si>
    <t>Albany</t>
  </si>
  <si>
    <t>Bronx</t>
  </si>
  <si>
    <t>Broome</t>
  </si>
  <si>
    <t>Cattaraugus</t>
  </si>
  <si>
    <t>Cayuga</t>
  </si>
  <si>
    <t>Chemung</t>
  </si>
  <si>
    <t>Chenango</t>
  </si>
  <si>
    <t>Cortland</t>
  </si>
  <si>
    <t>Dutchess</t>
  </si>
  <si>
    <t>Erie</t>
  </si>
  <si>
    <t>Herkimer</t>
  </si>
  <si>
    <t>Niagara</t>
  </si>
  <si>
    <t>Onondaga</t>
  </si>
  <si>
    <t>Ontario</t>
  </si>
  <si>
    <t>Orleans</t>
  </si>
  <si>
    <t>Oswego</t>
  </si>
  <si>
    <t>Queens</t>
  </si>
  <si>
    <t>Rensselaer</t>
  </si>
  <si>
    <t>Rockland</t>
  </si>
  <si>
    <t>St. Lawrence</t>
  </si>
  <si>
    <t>Saratoga</t>
  </si>
  <si>
    <t>Schenectady</t>
  </si>
  <si>
    <t>Schoharie</t>
  </si>
  <si>
    <t>Seneca</t>
  </si>
  <si>
    <t>Tioga</t>
  </si>
  <si>
    <t>Tompkins</t>
  </si>
  <si>
    <t>Ulster</t>
  </si>
  <si>
    <t>Westchester</t>
  </si>
  <si>
    <t>Yates</t>
  </si>
  <si>
    <t>Yancey</t>
  </si>
  <si>
    <t>Barnes</t>
  </si>
  <si>
    <t>Benson</t>
  </si>
  <si>
    <t>Billings</t>
  </si>
  <si>
    <t>Bottineau</t>
  </si>
  <si>
    <t>Bowman</t>
  </si>
  <si>
    <t>Burleigh</t>
  </si>
  <si>
    <t>Cavalier</t>
  </si>
  <si>
    <t>Dickey</t>
  </si>
  <si>
    <t>Divide</t>
  </si>
  <si>
    <t>Dunn</t>
  </si>
  <si>
    <t>Emmons</t>
  </si>
  <si>
    <t>Foster</t>
  </si>
  <si>
    <t>Grand Forks</t>
  </si>
  <si>
    <t>Griggs</t>
  </si>
  <si>
    <t>Hettinger</t>
  </si>
  <si>
    <t>Kidder</t>
  </si>
  <si>
    <t>LaMoure</t>
  </si>
  <si>
    <t>McKenzie</t>
  </si>
  <si>
    <t>Mountrail</t>
  </si>
  <si>
    <t>Oliver</t>
  </si>
  <si>
    <t>Pembina</t>
  </si>
  <si>
    <t>Ransom</t>
  </si>
  <si>
    <t>Rolette</t>
  </si>
  <si>
    <t>Sargent</t>
  </si>
  <si>
    <t>Slope</t>
  </si>
  <si>
    <t>Stutsman</t>
  </si>
  <si>
    <t>Towner</t>
  </si>
  <si>
    <t>Traill</t>
  </si>
  <si>
    <t>Walsh</t>
  </si>
  <si>
    <t>Williams</t>
  </si>
  <si>
    <t>Ashland</t>
  </si>
  <si>
    <t>Ashtabula</t>
  </si>
  <si>
    <t>Athens</t>
  </si>
  <si>
    <t>Auglaize</t>
  </si>
  <si>
    <t>Belmont</t>
  </si>
  <si>
    <t>Clermont</t>
  </si>
  <si>
    <t>Columbiana</t>
  </si>
  <si>
    <t>Coshocton</t>
  </si>
  <si>
    <t>Cuyahoga</t>
  </si>
  <si>
    <t>Darke</t>
  </si>
  <si>
    <t>Defiance</t>
  </si>
  <si>
    <t>Gallia</t>
  </si>
  <si>
    <t>Geauga</t>
  </si>
  <si>
    <t>Guernsey</t>
  </si>
  <si>
    <t>Hocking</t>
  </si>
  <si>
    <t>Licking</t>
  </si>
  <si>
    <t>Lorain</t>
  </si>
  <si>
    <t>Mahoning</t>
  </si>
  <si>
    <t>Morrow</t>
  </si>
  <si>
    <t>Muskingum</t>
  </si>
  <si>
    <t>Pickaway</t>
  </si>
  <si>
    <t>Portage</t>
  </si>
  <si>
    <t>Preble</t>
  </si>
  <si>
    <t>Ross</t>
  </si>
  <si>
    <t>Sandusky</t>
  </si>
  <si>
    <t>Scioto</t>
  </si>
  <si>
    <t>Trumbull</t>
  </si>
  <si>
    <t>Tuscarawas</t>
  </si>
  <si>
    <t>Van Wert</t>
  </si>
  <si>
    <t>Vinton</t>
  </si>
  <si>
    <t>Wyandot</t>
  </si>
  <si>
    <t>Woodward</t>
  </si>
  <si>
    <t>Clackamas</t>
  </si>
  <si>
    <t>Clatsop</t>
  </si>
  <si>
    <t>Crook</t>
  </si>
  <si>
    <t>Deschutes</t>
  </si>
  <si>
    <t>Gilliam</t>
  </si>
  <si>
    <t>Harney</t>
  </si>
  <si>
    <t>Hood River</t>
  </si>
  <si>
    <t>Josephine</t>
  </si>
  <si>
    <t>Klamath</t>
  </si>
  <si>
    <t>Malheur</t>
  </si>
  <si>
    <t>Multnomah</t>
  </si>
  <si>
    <t>Tillamook</t>
  </si>
  <si>
    <t>Umatilla</t>
  </si>
  <si>
    <t>Wallowa</t>
  </si>
  <si>
    <t>Wasco</t>
  </si>
  <si>
    <t>Yamhill</t>
  </si>
  <si>
    <t>Allegheny</t>
  </si>
  <si>
    <t>Berks</t>
  </si>
  <si>
    <t>Blair</t>
  </si>
  <si>
    <t>Bucks</t>
  </si>
  <si>
    <t>Cambria</t>
  </si>
  <si>
    <t>Centre</t>
  </si>
  <si>
    <t>Clarion</t>
  </si>
  <si>
    <t>Clearfield</t>
  </si>
  <si>
    <t>Dauphin</t>
  </si>
  <si>
    <t>Forest</t>
  </si>
  <si>
    <t>Huntingdon</t>
  </si>
  <si>
    <t>Juniata</t>
  </si>
  <si>
    <t>Lackawanna</t>
  </si>
  <si>
    <t>Lebanon</t>
  </si>
  <si>
    <t>Lehigh</t>
  </si>
  <si>
    <t>Luzerne</t>
  </si>
  <si>
    <t>Lycoming</t>
  </si>
  <si>
    <t>McKean</t>
  </si>
  <si>
    <t>Mifflin</t>
  </si>
  <si>
    <t>Montour</t>
  </si>
  <si>
    <t>Philadelphia</t>
  </si>
  <si>
    <t>Schuylkill</t>
  </si>
  <si>
    <t>Snyder</t>
  </si>
  <si>
    <t>Susquehanna</t>
  </si>
  <si>
    <t>Venango</t>
  </si>
  <si>
    <t>Newport</t>
  </si>
  <si>
    <t>Providence</t>
  </si>
  <si>
    <t>Aurora</t>
  </si>
  <si>
    <t>Beadle</t>
  </si>
  <si>
    <t>Bennett</t>
  </si>
  <si>
    <t>Bon Homme</t>
  </si>
  <si>
    <t>Brookings</t>
  </si>
  <si>
    <t>Brule</t>
  </si>
  <si>
    <t>Charles Mix</t>
  </si>
  <si>
    <t>Codington</t>
  </si>
  <si>
    <t>Corson</t>
  </si>
  <si>
    <t>Davison</t>
  </si>
  <si>
    <t>Day</t>
  </si>
  <si>
    <t>Edmunds</t>
  </si>
  <si>
    <t>Fall River</t>
  </si>
  <si>
    <t>Faulk</t>
  </si>
  <si>
    <t>Gregory</t>
  </si>
  <si>
    <t>Haakon</t>
  </si>
  <si>
    <t>Hamlin</t>
  </si>
  <si>
    <t>Hand</t>
  </si>
  <si>
    <t>Hanson</t>
  </si>
  <si>
    <t>Jerauld</t>
  </si>
  <si>
    <t>Kingsbury</t>
  </si>
  <si>
    <t>Lyman</t>
  </si>
  <si>
    <t>McCook</t>
  </si>
  <si>
    <t>Mellette</t>
  </si>
  <si>
    <t>Miner</t>
  </si>
  <si>
    <t>Minnehaha</t>
  </si>
  <si>
    <t>Moody</t>
  </si>
  <si>
    <t>Sanborn</t>
  </si>
  <si>
    <t>Spink</t>
  </si>
  <si>
    <t>Stanley</t>
  </si>
  <si>
    <t>Sully</t>
  </si>
  <si>
    <t>Tripp</t>
  </si>
  <si>
    <t>Walworth</t>
  </si>
  <si>
    <t>Yankton</t>
  </si>
  <si>
    <t>Ziebach</t>
  </si>
  <si>
    <t>DeWitt</t>
  </si>
  <si>
    <t>Zavala</t>
  </si>
  <si>
    <t>Weber</t>
  </si>
  <si>
    <t>Addison</t>
  </si>
  <si>
    <t>Bennington</t>
  </si>
  <si>
    <t>Caledonia</t>
  </si>
  <si>
    <t>Chittenden</t>
  </si>
  <si>
    <t>Grand Isle</t>
  </si>
  <si>
    <t>Lamoille</t>
  </si>
  <si>
    <t>Rutland</t>
  </si>
  <si>
    <t>Windsor</t>
  </si>
  <si>
    <t>Asotin</t>
  </si>
  <si>
    <t>Chelan</t>
  </si>
  <si>
    <t>Clallam</t>
  </si>
  <si>
    <t>Cowlitz</t>
  </si>
  <si>
    <t>Ferry</t>
  </si>
  <si>
    <t>Grays Harbor</t>
  </si>
  <si>
    <t>Island</t>
  </si>
  <si>
    <t>Kitsap</t>
  </si>
  <si>
    <t>Kittitas</t>
  </si>
  <si>
    <t>Klickitat</t>
  </si>
  <si>
    <t>Okanogan</t>
  </si>
  <si>
    <t>Pacific</t>
  </si>
  <si>
    <t>Pend Oreille</t>
  </si>
  <si>
    <t>Skagit</t>
  </si>
  <si>
    <t>Skamania</t>
  </si>
  <si>
    <t>Snohomish</t>
  </si>
  <si>
    <t>Spokane</t>
  </si>
  <si>
    <t>Wahkiakum</t>
  </si>
  <si>
    <t>Walla Walla</t>
  </si>
  <si>
    <t>Whatcom</t>
  </si>
  <si>
    <t>Whitman</t>
  </si>
  <si>
    <t>Yakima</t>
  </si>
  <si>
    <t>Braxton</t>
  </si>
  <si>
    <t>Brooke</t>
  </si>
  <si>
    <t>Cabell</t>
  </si>
  <si>
    <t>Doddridge</t>
  </si>
  <si>
    <t>Greenbrier</t>
  </si>
  <si>
    <t>Hardy</t>
  </si>
  <si>
    <t>Kanawha</t>
  </si>
  <si>
    <t>Mingo</t>
  </si>
  <si>
    <t>Monongalia</t>
  </si>
  <si>
    <t>Pleasants</t>
  </si>
  <si>
    <t>Preston</t>
  </si>
  <si>
    <t>Raleigh</t>
  </si>
  <si>
    <t>Ritchie</t>
  </si>
  <si>
    <t>Summers</t>
  </si>
  <si>
    <t>Tucker</t>
  </si>
  <si>
    <t>Wetzel</t>
  </si>
  <si>
    <t>Wirt</t>
  </si>
  <si>
    <t>Barron</t>
  </si>
  <si>
    <t>Bayfield</t>
  </si>
  <si>
    <t>Burnett</t>
  </si>
  <si>
    <t>Calumet</t>
  </si>
  <si>
    <t>Dane</t>
  </si>
  <si>
    <t>Door</t>
  </si>
  <si>
    <t>Eau Claire</t>
  </si>
  <si>
    <t>Fond du Lac</t>
  </si>
  <si>
    <t>Green Lake</t>
  </si>
  <si>
    <t>Juneau</t>
  </si>
  <si>
    <t>Kenosha</t>
  </si>
  <si>
    <t>Kewaunee</t>
  </si>
  <si>
    <t>La Crosse</t>
  </si>
  <si>
    <t>Langlade</t>
  </si>
  <si>
    <t>Manitowoc</t>
  </si>
  <si>
    <t>Marathon</t>
  </si>
  <si>
    <t>Marinette</t>
  </si>
  <si>
    <t>Milwaukee</t>
  </si>
  <si>
    <t>Oconto</t>
  </si>
  <si>
    <t>Outagamie</t>
  </si>
  <si>
    <t>Ozaukee</t>
  </si>
  <si>
    <t>Pepin</t>
  </si>
  <si>
    <t>Price</t>
  </si>
  <si>
    <t>Racine</t>
  </si>
  <si>
    <t>St. Croix</t>
  </si>
  <si>
    <t>Sauk</t>
  </si>
  <si>
    <t>Sawyer</t>
  </si>
  <si>
    <t>Shawano</t>
  </si>
  <si>
    <t>Sheboygan</t>
  </si>
  <si>
    <t>Trempealeau</t>
  </si>
  <si>
    <t>Vilas</t>
  </si>
  <si>
    <t>Washburn</t>
  </si>
  <si>
    <t>Waukesha</t>
  </si>
  <si>
    <t>Waupaca</t>
  </si>
  <si>
    <t>Waushara</t>
  </si>
  <si>
    <t>Converse</t>
  </si>
  <si>
    <t>Goshen</t>
  </si>
  <si>
    <t>Hot Springs</t>
  </si>
  <si>
    <t>Laramie</t>
  </si>
  <si>
    <t>Natrona</t>
  </si>
  <si>
    <t>Niobrara</t>
  </si>
  <si>
    <t>Sublette</t>
  </si>
  <si>
    <t>Sweetwater</t>
  </si>
  <si>
    <t>Uinta</t>
  </si>
  <si>
    <t>Washakie</t>
  </si>
  <si>
    <t>Weston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</si>
</sst>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18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8"/>
      <color theme="3"/>
      <name val="Calibri Light"/>
      <family val="2"/>
      <scheme val="major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rgb="FF9C0006"/>
      <name val="Calibri"/>
      <family val="2"/>
      <scheme val="minor"/>
    </font>
    <font>
      <sz val="11"/>
      <color rgb="FF9C5700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rgb="FF3F3F3F"/>
      <name val="Calibri"/>
      <family val="2"/>
      <scheme val="minor"/>
    </font>
    <font>
      <b/>
      <sz val="11"/>
      <color rgb="FFFA7D00"/>
      <name val="Calibri"/>
      <family val="2"/>
      <scheme val="minor"/>
    </font>
    <font>
      <sz val="11"/>
      <color rgb="FFFA7D00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i/>
      <sz val="11"/>
      <color rgb="FF7F7F7F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</fonts>
  <fills count="33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</fills>
  <borders count="10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</borders>
  <cellStyleXfs count="42">
    <xf numFmtId="0" fontId="0" fillId="0" borderId="0"/>
    <xf numFmtId="0" fontId="2" fillId="0" borderId="0" applyNumberFormat="0" applyFill="0" applyBorder="0" applyAlignment="0" applyProtection="0"/>
    <xf numFmtId="0" fontId="3" fillId="0" borderId="1" applyNumberFormat="0" applyFill="0" applyAlignment="0" applyProtection="0"/>
    <xf numFmtId="0" fontId="4" fillId="0" borderId="2" applyNumberFormat="0" applyFill="0" applyAlignment="0" applyProtection="0"/>
    <xf numFmtId="0" fontId="5" fillId="0" borderId="3" applyNumberFormat="0" applyFill="0" applyAlignment="0" applyProtection="0"/>
    <xf numFmtId="0" fontId="5" fillId="0" borderId="0" applyNumberFormat="0" applyFill="0" applyBorder="0" applyAlignment="0" applyProtection="0"/>
    <xf numFmtId="0" fontId="6" fillId="2" borderId="0" applyNumberFormat="0" applyBorder="0" applyAlignment="0" applyProtection="0"/>
    <xf numFmtId="0" fontId="7" fillId="3" borderId="0" applyNumberFormat="0" applyBorder="0" applyAlignment="0" applyProtection="0"/>
    <xf numFmtId="0" fontId="8" fillId="4" borderId="0" applyNumberFormat="0" applyBorder="0" applyAlignment="0" applyProtection="0"/>
    <xf numFmtId="0" fontId="9" fillId="5" borderId="4" applyNumberFormat="0" applyAlignment="0" applyProtection="0"/>
    <xf numFmtId="0" fontId="10" fillId="6" borderId="5" applyNumberFormat="0" applyAlignment="0" applyProtection="0"/>
    <xf numFmtId="0" fontId="11" fillId="6" borderId="4" applyNumberFormat="0" applyAlignment="0" applyProtection="0"/>
    <xf numFmtId="0" fontId="12" fillId="0" borderId="6" applyNumberFormat="0" applyFill="0" applyAlignment="0" applyProtection="0"/>
    <xf numFmtId="0" fontId="13" fillId="7" borderId="7" applyNumberFormat="0" applyAlignment="0" applyProtection="0"/>
    <xf numFmtId="0" fontId="14" fillId="0" borderId="0" applyNumberFormat="0" applyFill="0" applyBorder="0" applyAlignment="0" applyProtection="0"/>
    <xf numFmtId="0" fontId="1" fillId="8" borderId="8" applyNumberFormat="0" applyFont="0" applyAlignment="0" applyProtection="0"/>
    <xf numFmtId="0" fontId="15" fillId="0" borderId="0" applyNumberFormat="0" applyFill="0" applyBorder="0" applyAlignment="0" applyProtection="0"/>
    <xf numFmtId="0" fontId="16" fillId="0" borderId="9" applyNumberFormat="0" applyFill="0" applyAlignment="0" applyProtection="0"/>
    <xf numFmtId="0" fontId="17" fillId="9" borderId="0" applyNumberFormat="0" applyBorder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" fillId="12" borderId="0" applyNumberFormat="0" applyBorder="0" applyAlignment="0" applyProtection="0"/>
    <xf numFmtId="0" fontId="17" fillId="13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" fillId="16" borderId="0" applyNumberFormat="0" applyBorder="0" applyAlignment="0" applyProtection="0"/>
    <xf numFmtId="0" fontId="17" fillId="17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1" fillId="20" borderId="0" applyNumberFormat="0" applyBorder="0" applyAlignment="0" applyProtection="0"/>
    <xf numFmtId="0" fontId="17" fillId="21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" fillId="24" borderId="0" applyNumberFormat="0" applyBorder="0" applyAlignment="0" applyProtection="0"/>
    <xf numFmtId="0" fontId="17" fillId="25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" fillId="28" borderId="0" applyNumberFormat="0" applyBorder="0" applyAlignment="0" applyProtection="0"/>
    <xf numFmtId="0" fontId="17" fillId="29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" fillId="32" borderId="0" applyNumberFormat="0" applyBorder="0" applyAlignment="0" applyProtection="0"/>
  </cellStyleXfs>
  <cellXfs count="1">
    <xf numFmtId="0" fontId="0" fillId="0" borderId="0" xfId="0"/>
  </cellXfs>
  <cellStyles count="42">
    <cellStyle name="20% - Accent1" xfId="19" builtinId="30" customBuiltin="1"/>
    <cellStyle name="20% - Accent2" xfId="23" builtinId="34" customBuiltin="1"/>
    <cellStyle name="20% - Accent3" xfId="27" builtinId="38" customBuiltin="1"/>
    <cellStyle name="20% - Accent4" xfId="31" builtinId="42" customBuiltin="1"/>
    <cellStyle name="20% - Accent5" xfId="35" builtinId="46" customBuiltin="1"/>
    <cellStyle name="20% - Accent6" xfId="39" builtinId="50" customBuiltin="1"/>
    <cellStyle name="40% - Accent1" xfId="20" builtinId="31" customBuiltin="1"/>
    <cellStyle name="40% - Accent2" xfId="24" builtinId="35" customBuiltin="1"/>
    <cellStyle name="40% - Accent3" xfId="28" builtinId="39" customBuiltin="1"/>
    <cellStyle name="40% - Accent4" xfId="32" builtinId="43" customBuiltin="1"/>
    <cellStyle name="40% - Accent5" xfId="36" builtinId="47" customBuiltin="1"/>
    <cellStyle name="40% - Accent6" xfId="40" builtinId="51" customBuiltin="1"/>
    <cellStyle name="60% - Accent1" xfId="21" builtinId="32" customBuiltin="1"/>
    <cellStyle name="60% - Accent2" xfId="25" builtinId="36" customBuiltin="1"/>
    <cellStyle name="60% - Accent3" xfId="29" builtinId="40" customBuiltin="1"/>
    <cellStyle name="60% - Accent4" xfId="33" builtinId="44" customBuiltin="1"/>
    <cellStyle name="60% - Accent5" xfId="37" builtinId="48" customBuiltin="1"/>
    <cellStyle name="60% - Accent6" xfId="41" builtinId="52" customBuiltin="1"/>
    <cellStyle name="Accent1" xfId="18" builtinId="29" customBuiltin="1"/>
    <cellStyle name="Accent2" xfId="22" builtinId="33" customBuiltin="1"/>
    <cellStyle name="Accent3" xfId="26" builtinId="37" customBuiltin="1"/>
    <cellStyle name="Accent4" xfId="30" builtinId="41" customBuiltin="1"/>
    <cellStyle name="Accent5" xfId="34" builtinId="45" customBuiltin="1"/>
    <cellStyle name="Accent6" xfId="38" builtinId="49" customBuiltin="1"/>
    <cellStyle name="Bad" xfId="7" builtinId="27" customBuiltin="1"/>
    <cellStyle name="Calculation" xfId="11" builtinId="22" customBuiltin="1"/>
    <cellStyle name="Check Cell" xfId="13" builtinId="23" customBuiltin="1"/>
    <cellStyle name="Explanatory Text" xfId="16" builtinId="53" customBuiltin="1"/>
    <cellStyle name="Good" xfId="6" builtinId="26" customBuiltin="1"/>
    <cellStyle name="Heading 1" xfId="2" builtinId="16" customBuiltin="1"/>
    <cellStyle name="Heading 2" xfId="3" builtinId="17" customBuiltin="1"/>
    <cellStyle name="Heading 3" xfId="4" builtinId="18" customBuiltin="1"/>
    <cellStyle name="Heading 4" xfId="5" builtinId="19" customBuiltin="1"/>
    <cellStyle name="Input" xfId="9" builtinId="20" customBuiltin="1"/>
    <cellStyle name="Linked Cell" xfId="12" builtinId="24" customBuiltin="1"/>
    <cellStyle name="Neutral" xfId="8" builtinId="28" customBuiltin="1"/>
    <cellStyle name="Normal" xfId="0" builtinId="0"/>
    <cellStyle name="Note" xfId="15" builtinId="10" customBuiltin="1"/>
    <cellStyle name="Output" xfId="10" builtinId="21" customBuiltin="1"/>
    <cellStyle name="Title" xfId="1" builtinId="15" customBuiltin="1"/>
    <cellStyle name="Total" xfId="17" builtinId="25" customBuiltin="1"/>
    <cellStyle name="Warning Text" xfId="14" builtinId="11" customBuiltin="1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BF2393"/>
  <sheetViews>
    <sheetView tabSelected="1" workbookViewId="0">
      <selection activeCell="L2386" sqref="L2386"/>
    </sheetView>
  </sheetViews>
  <sheetFormatPr defaultRowHeight="14.4" x14ac:dyDescent="0.3"/>
  <cols>
    <col min="2" max="2" width="18.109375" customWidth="1"/>
  </cols>
  <sheetData>
    <row r="1" spans="1:58" x14ac:dyDescent="0.3">
      <c r="A1" t="s">
        <v>0</v>
      </c>
      <c r="B1" t="s">
        <v>1</v>
      </c>
      <c r="C1" t="s">
        <v>2</v>
      </c>
      <c r="D1" t="s">
        <v>3</v>
      </c>
      <c r="E1" t="s">
        <v>4</v>
      </c>
      <c r="F1" t="s">
        <v>5</v>
      </c>
      <c r="G1" t="s">
        <v>1165</v>
      </c>
      <c r="H1" t="s">
        <v>1162</v>
      </c>
      <c r="I1" t="s">
        <v>1161</v>
      </c>
      <c r="J1" t="s">
        <v>1160</v>
      </c>
      <c r="K1" t="s">
        <v>1159</v>
      </c>
      <c r="L1" t="s">
        <v>1158</v>
      </c>
      <c r="M1" t="s">
        <v>1157</v>
      </c>
      <c r="N1" t="s">
        <v>1156</v>
      </c>
      <c r="O1" t="s">
        <v>1155</v>
      </c>
      <c r="P1" t="s">
        <v>1154</v>
      </c>
      <c r="Q1" t="s">
        <v>1153</v>
      </c>
      <c r="R1" t="s">
        <v>1152</v>
      </c>
      <c r="S1" t="s">
        <v>1151</v>
      </c>
      <c r="T1" t="s">
        <v>1150</v>
      </c>
      <c r="U1" t="s">
        <v>1149</v>
      </c>
      <c r="V1" t="s">
        <v>1148</v>
      </c>
      <c r="W1" t="s">
        <v>1147</v>
      </c>
      <c r="X1" t="s">
        <v>1146</v>
      </c>
      <c r="Y1" t="s">
        <v>1145</v>
      </c>
      <c r="Z1" t="s">
        <v>1144</v>
      </c>
      <c r="AA1" t="s">
        <v>1143</v>
      </c>
      <c r="AB1" t="s">
        <v>1142</v>
      </c>
      <c r="AC1" t="s">
        <v>1141</v>
      </c>
      <c r="AD1" t="s">
        <v>1140</v>
      </c>
      <c r="AE1" t="s">
        <v>1139</v>
      </c>
      <c r="AF1" t="s">
        <v>1138</v>
      </c>
      <c r="AG1" t="s">
        <v>1137</v>
      </c>
      <c r="AH1" t="s">
        <v>1136</v>
      </c>
      <c r="AI1" t="s">
        <v>1135</v>
      </c>
      <c r="AJ1" t="s">
        <v>1134</v>
      </c>
      <c r="AK1" t="s">
        <v>1133</v>
      </c>
      <c r="AL1" t="s">
        <v>1132</v>
      </c>
      <c r="AM1" t="s">
        <v>1131</v>
      </c>
      <c r="AN1" t="s">
        <v>1130</v>
      </c>
      <c r="AO1" t="s">
        <v>1129</v>
      </c>
      <c r="AP1" t="s">
        <v>1128</v>
      </c>
      <c r="AQ1" t="s">
        <v>1127</v>
      </c>
      <c r="AR1" t="s">
        <v>1126</v>
      </c>
      <c r="AS1" t="s">
        <v>1125</v>
      </c>
      <c r="AT1" t="s">
        <v>1124</v>
      </c>
      <c r="AU1" t="s">
        <v>1123</v>
      </c>
      <c r="AV1" t="s">
        <v>1122</v>
      </c>
      <c r="AW1" t="s">
        <v>1121</v>
      </c>
      <c r="AX1" t="s">
        <v>1120</v>
      </c>
      <c r="AY1" t="s">
        <v>1119</v>
      </c>
      <c r="AZ1" t="s">
        <v>1118</v>
      </c>
      <c r="BA1" t="s">
        <v>1117</v>
      </c>
      <c r="BB1" t="s">
        <v>1116</v>
      </c>
      <c r="BC1" t="s">
        <v>1115</v>
      </c>
      <c r="BD1" t="s">
        <v>1114</v>
      </c>
      <c r="BE1" t="s">
        <v>1113</v>
      </c>
      <c r="BF1" t="s">
        <v>1112</v>
      </c>
    </row>
    <row r="2" spans="1:58" x14ac:dyDescent="0.3">
      <c r="A2" t="s">
        <v>6</v>
      </c>
      <c r="B2" t="s">
        <v>7</v>
      </c>
      <c r="C2">
        <v>1864</v>
      </c>
      <c r="D2" t="s">
        <v>8</v>
      </c>
      <c r="E2">
        <v>2148</v>
      </c>
      <c r="F2">
        <v>0.86778398499999998</v>
      </c>
      <c r="G2">
        <v>1131</v>
      </c>
      <c r="H2">
        <f>VLOOKUP($G2,county_facts!$A:$BB,4,FALSE)</f>
        <v>11098</v>
      </c>
      <c r="I2">
        <f>VLOOKUP($G2,county_facts!$A:$BB,5,FALSE)</f>
        <v>11665</v>
      </c>
      <c r="J2">
        <f>VLOOKUP($G2,county_facts!$A:$BB,6,FALSE)</f>
        <v>-4.9000000000000004</v>
      </c>
      <c r="K2">
        <f>VLOOKUP($G2,county_facts!$A:$BB,7,FALSE)</f>
        <v>11670</v>
      </c>
      <c r="L2">
        <f>VLOOKUP($G2,county_facts!$A:$BB,8,FALSE)</f>
        <v>5.7</v>
      </c>
      <c r="M2">
        <f>VLOOKUP($G2,county_facts!$A:$BB,9,FALSE)</f>
        <v>24.8</v>
      </c>
      <c r="N2">
        <f>VLOOKUP($G2,county_facts!$A:$BB,10,FALSE)</f>
        <v>17.7</v>
      </c>
      <c r="O2">
        <f>VLOOKUP($G2,county_facts!$A:$BB,11,FALSE)</f>
        <v>52.4</v>
      </c>
      <c r="P2">
        <f>VLOOKUP($G2,county_facts!$A:$BB,12,FALSE)</f>
        <v>28.1</v>
      </c>
      <c r="Q2">
        <f>VLOOKUP($G2,county_facts!$A:$BB,13,FALSE)</f>
        <v>71</v>
      </c>
      <c r="R2">
        <f>VLOOKUP($G2,county_facts!$A:$BB,14,FALSE)</f>
        <v>0.2</v>
      </c>
      <c r="S2">
        <f>VLOOKUP($G2,county_facts!$A:$BB,15,FALSE)</f>
        <v>0.1</v>
      </c>
      <c r="T2">
        <f>VLOOKUP($G2,county_facts!$A:$BB,16,FALSE)</f>
        <v>0</v>
      </c>
      <c r="U2">
        <f>VLOOKUP($G2,county_facts!$A:$BB,17,FALSE)</f>
        <v>0.6</v>
      </c>
      <c r="V2">
        <f>VLOOKUP($G2,county_facts!$A:$BB,18,FALSE)</f>
        <v>1</v>
      </c>
      <c r="W2">
        <f>VLOOKUP($G2,county_facts!$A:$BB,19,FALSE)</f>
        <v>27.6</v>
      </c>
      <c r="X2">
        <f>VLOOKUP($G2,county_facts!$A:$BB,20,FALSE)</f>
        <v>93.8</v>
      </c>
      <c r="Y2">
        <f>VLOOKUP($G2,county_facts!$A:$BB,21,FALSE)</f>
        <v>0.1</v>
      </c>
      <c r="Z2">
        <f>VLOOKUP($G2,county_facts!$A:$BB,22,FALSE)</f>
        <v>0.9</v>
      </c>
      <c r="AA2">
        <f>VLOOKUP($G2,county_facts!$A:$BB,23,FALSE)</f>
        <v>76.099999999999994</v>
      </c>
      <c r="AB2">
        <f>VLOOKUP($G2,county_facts!$A:$BB,24,FALSE)</f>
        <v>11.1</v>
      </c>
      <c r="AC2">
        <f>VLOOKUP($G2,county_facts!$A:$BB,25,FALSE)</f>
        <v>462</v>
      </c>
      <c r="AD2">
        <f>VLOOKUP($G2,county_facts!$A:$BB,26,FALSE)</f>
        <v>21.6</v>
      </c>
      <c r="AE2">
        <f>VLOOKUP($G2,county_facts!$A:$BB,27,FALSE)</f>
        <v>5615</v>
      </c>
      <c r="AF2">
        <f>VLOOKUP($G2,county_facts!$A:$BB,28,FALSE)</f>
        <v>74.5</v>
      </c>
      <c r="AG2">
        <f>VLOOKUP($G2,county_facts!$A:$BB,29,FALSE)</f>
        <v>5.7</v>
      </c>
      <c r="AH2">
        <f>VLOOKUP($G2,county_facts!$A:$BB,30,FALSE)</f>
        <v>67000</v>
      </c>
      <c r="AI2">
        <f>VLOOKUP($G2,county_facts!$A:$BB,31,FALSE)</f>
        <v>3866</v>
      </c>
      <c r="AJ2">
        <f>VLOOKUP($G2,county_facts!$A:$BB,32,FALSE)</f>
        <v>2.9</v>
      </c>
      <c r="AK2">
        <f>VLOOKUP($G2,county_facts!$A:$BB,33,FALSE)</f>
        <v>13379</v>
      </c>
      <c r="AL2">
        <f>VLOOKUP($G2,county_facts!$A:$BB,34,FALSE)</f>
        <v>23642</v>
      </c>
      <c r="AM2">
        <f>VLOOKUP($G2,county_facts!$A:$BB,35,FALSE)</f>
        <v>39.200000000000003</v>
      </c>
      <c r="AN2">
        <f>VLOOKUP($G2,county_facts!$A:$BB,36,FALSE)</f>
        <v>189</v>
      </c>
      <c r="AO2">
        <f>VLOOKUP($G2,county_facts!$A:$BB,37,FALSE)</f>
        <v>1738</v>
      </c>
      <c r="AP2">
        <f>VLOOKUP($G2,county_facts!$A:$BB,38,FALSE)</f>
        <v>-1.1000000000000001</v>
      </c>
      <c r="AQ2">
        <f>VLOOKUP($G2,county_facts!$A:$BB,39,FALSE)</f>
        <v>613</v>
      </c>
      <c r="AR2">
        <f>VLOOKUP($G2,county_facts!$A:$BB,40,FALSE)</f>
        <v>928</v>
      </c>
      <c r="AS2">
        <f>VLOOKUP($G2,county_facts!$A:$BB,41,FALSE)</f>
        <v>66.2</v>
      </c>
      <c r="AT2">
        <f>VLOOKUP($G2,county_facts!$A:$BB,42,FALSE)</f>
        <v>0</v>
      </c>
      <c r="AU2">
        <f>VLOOKUP($G2,county_facts!$A:$BB,43,FALSE)</f>
        <v>0</v>
      </c>
      <c r="AV2">
        <f>VLOOKUP($G2,county_facts!$A:$BB,44,FALSE)</f>
        <v>0</v>
      </c>
      <c r="AW2">
        <f>VLOOKUP($G2,county_facts!$A:$BB,45,FALSE)</f>
        <v>0</v>
      </c>
      <c r="AX2">
        <f>VLOOKUP($G2,county_facts!$A:$BB,46,FALSE)</f>
        <v>37.6</v>
      </c>
      <c r="AY2">
        <f>VLOOKUP($G2,county_facts!$A:$BB,47,FALSE)</f>
        <v>0</v>
      </c>
      <c r="AZ2">
        <f>VLOOKUP($G2,county_facts!$A:$BB,48,FALSE)</f>
        <v>21337</v>
      </c>
      <c r="BA2">
        <f>VLOOKUP($G2,county_facts!$A:$BB,49,FALSE)</f>
        <v>75708</v>
      </c>
      <c r="BB2">
        <f>VLOOKUP($G2,county_facts!$A:$BB,50,FALSE)</f>
        <v>6018</v>
      </c>
      <c r="BC2">
        <f>VLOOKUP($G2,county_facts!$A:$BB,51,FALSE)</f>
        <v>12949</v>
      </c>
      <c r="BD2">
        <f>VLOOKUP($G2,county_facts!$A:$BB,52,FALSE)</f>
        <v>0</v>
      </c>
      <c r="BE2">
        <f>VLOOKUP($G2,county_facts!$A:$BB,53,FALSE)</f>
        <v>888.5</v>
      </c>
      <c r="BF2">
        <f>VLOOKUP($G2,county_facts!$A:$BB,54,FALSE)</f>
        <v>13.1</v>
      </c>
    </row>
    <row r="3" spans="1:58" x14ac:dyDescent="0.3">
      <c r="A3" t="s">
        <v>9</v>
      </c>
      <c r="B3" t="s">
        <v>7</v>
      </c>
      <c r="C3">
        <v>284</v>
      </c>
      <c r="D3" t="s">
        <v>8</v>
      </c>
      <c r="E3">
        <v>2148</v>
      </c>
      <c r="F3">
        <v>0.13221601499999999</v>
      </c>
      <c r="G3">
        <v>1131</v>
      </c>
      <c r="H3">
        <f>VLOOKUP($G3,county_facts!$A:$BB,4,FALSE)</f>
        <v>11098</v>
      </c>
      <c r="I3">
        <f>VLOOKUP($G3,county_facts!$A:$BB,5,FALSE)</f>
        <v>11665</v>
      </c>
      <c r="J3">
        <f>VLOOKUP($G3,county_facts!$A:$BB,6,FALSE)</f>
        <v>-4.9000000000000004</v>
      </c>
      <c r="K3">
        <f>VLOOKUP($G3,county_facts!$A:$BB,7,FALSE)</f>
        <v>11670</v>
      </c>
      <c r="L3">
        <f>VLOOKUP($G3,county_facts!$A:$BB,8,FALSE)</f>
        <v>5.7</v>
      </c>
      <c r="M3">
        <f>VLOOKUP($G3,county_facts!$A:$BB,9,FALSE)</f>
        <v>24.8</v>
      </c>
      <c r="N3">
        <f>VLOOKUP($G3,county_facts!$A:$BB,10,FALSE)</f>
        <v>17.7</v>
      </c>
      <c r="O3">
        <f>VLOOKUP($G3,county_facts!$A:$BB,11,FALSE)</f>
        <v>52.4</v>
      </c>
      <c r="P3">
        <f>VLOOKUP($G3,county_facts!$A:$BB,12,FALSE)</f>
        <v>28.1</v>
      </c>
      <c r="Q3">
        <f>VLOOKUP($G3,county_facts!$A:$BB,13,FALSE)</f>
        <v>71</v>
      </c>
      <c r="R3">
        <f>VLOOKUP($G3,county_facts!$A:$BB,14,FALSE)</f>
        <v>0.2</v>
      </c>
      <c r="S3">
        <f>VLOOKUP($G3,county_facts!$A:$BB,15,FALSE)</f>
        <v>0.1</v>
      </c>
      <c r="T3">
        <f>VLOOKUP($G3,county_facts!$A:$BB,16,FALSE)</f>
        <v>0</v>
      </c>
      <c r="U3">
        <f>VLOOKUP($G3,county_facts!$A:$BB,17,FALSE)</f>
        <v>0.6</v>
      </c>
      <c r="V3">
        <f>VLOOKUP($G3,county_facts!$A:$BB,18,FALSE)</f>
        <v>1</v>
      </c>
      <c r="W3">
        <f>VLOOKUP($G3,county_facts!$A:$BB,19,FALSE)</f>
        <v>27.6</v>
      </c>
      <c r="X3">
        <f>VLOOKUP($G3,county_facts!$A:$BB,20,FALSE)</f>
        <v>93.8</v>
      </c>
      <c r="Y3">
        <f>VLOOKUP($G3,county_facts!$A:$BB,21,FALSE)</f>
        <v>0.1</v>
      </c>
      <c r="Z3">
        <f>VLOOKUP($G3,county_facts!$A:$BB,22,FALSE)</f>
        <v>0.9</v>
      </c>
      <c r="AA3">
        <f>VLOOKUP($G3,county_facts!$A:$BB,23,FALSE)</f>
        <v>76.099999999999994</v>
      </c>
      <c r="AB3">
        <f>VLOOKUP($G3,county_facts!$A:$BB,24,FALSE)</f>
        <v>11.1</v>
      </c>
      <c r="AC3">
        <f>VLOOKUP($G3,county_facts!$A:$BB,25,FALSE)</f>
        <v>462</v>
      </c>
      <c r="AD3">
        <f>VLOOKUP($G3,county_facts!$A:$BB,26,FALSE)</f>
        <v>21.6</v>
      </c>
      <c r="AE3">
        <f>VLOOKUP($G3,county_facts!$A:$BB,27,FALSE)</f>
        <v>5615</v>
      </c>
      <c r="AF3">
        <f>VLOOKUP($G3,county_facts!$A:$BB,28,FALSE)</f>
        <v>74.5</v>
      </c>
      <c r="AG3">
        <f>VLOOKUP($G3,county_facts!$A:$BB,29,FALSE)</f>
        <v>5.7</v>
      </c>
      <c r="AH3">
        <f>VLOOKUP($G3,county_facts!$A:$BB,30,FALSE)</f>
        <v>67000</v>
      </c>
      <c r="AI3">
        <f>VLOOKUP($G3,county_facts!$A:$BB,31,FALSE)</f>
        <v>3866</v>
      </c>
      <c r="AJ3">
        <f>VLOOKUP($G3,county_facts!$A:$BB,32,FALSE)</f>
        <v>2.9</v>
      </c>
      <c r="AK3">
        <f>VLOOKUP($G3,county_facts!$A:$BB,33,FALSE)</f>
        <v>13379</v>
      </c>
      <c r="AL3">
        <f>VLOOKUP($G3,county_facts!$A:$BB,34,FALSE)</f>
        <v>23642</v>
      </c>
      <c r="AM3">
        <f>VLOOKUP($G3,county_facts!$A:$BB,35,FALSE)</f>
        <v>39.200000000000003</v>
      </c>
      <c r="AN3">
        <f>VLOOKUP($G3,county_facts!$A:$BB,36,FALSE)</f>
        <v>189</v>
      </c>
      <c r="AO3">
        <f>VLOOKUP($G3,county_facts!$A:$BB,37,FALSE)</f>
        <v>1738</v>
      </c>
      <c r="AP3">
        <f>VLOOKUP($G3,county_facts!$A:$BB,38,FALSE)</f>
        <v>-1.1000000000000001</v>
      </c>
      <c r="AQ3">
        <f>VLOOKUP($G3,county_facts!$A:$BB,39,FALSE)</f>
        <v>613</v>
      </c>
      <c r="AR3">
        <f>VLOOKUP($G3,county_facts!$A:$BB,40,FALSE)</f>
        <v>928</v>
      </c>
      <c r="AS3">
        <f>VLOOKUP($G3,county_facts!$A:$BB,41,FALSE)</f>
        <v>66.2</v>
      </c>
      <c r="AT3">
        <f>VLOOKUP($G3,county_facts!$A:$BB,42,FALSE)</f>
        <v>0</v>
      </c>
      <c r="AU3">
        <f>VLOOKUP($G3,county_facts!$A:$BB,43,FALSE)</f>
        <v>0</v>
      </c>
      <c r="AV3">
        <f>VLOOKUP($G3,county_facts!$A:$BB,44,FALSE)</f>
        <v>0</v>
      </c>
      <c r="AW3">
        <f>VLOOKUP($G3,county_facts!$A:$BB,45,FALSE)</f>
        <v>0</v>
      </c>
      <c r="AX3">
        <f>VLOOKUP($G3,county_facts!$A:$BB,46,FALSE)</f>
        <v>37.6</v>
      </c>
      <c r="AY3">
        <f>VLOOKUP($G3,county_facts!$A:$BB,47,FALSE)</f>
        <v>0</v>
      </c>
      <c r="AZ3">
        <f>VLOOKUP($G3,county_facts!$A:$BB,48,FALSE)</f>
        <v>21337</v>
      </c>
      <c r="BA3">
        <f>VLOOKUP($G3,county_facts!$A:$BB,49,FALSE)</f>
        <v>75708</v>
      </c>
      <c r="BB3">
        <f>VLOOKUP($G3,county_facts!$A:$BB,50,FALSE)</f>
        <v>6018</v>
      </c>
      <c r="BC3">
        <f>VLOOKUP($G3,county_facts!$A:$BB,51,FALSE)</f>
        <v>12949</v>
      </c>
      <c r="BD3">
        <f>VLOOKUP($G3,county_facts!$A:$BB,52,FALSE)</f>
        <v>0</v>
      </c>
      <c r="BE3">
        <f>VLOOKUP($G3,county_facts!$A:$BB,53,FALSE)</f>
        <v>888.5</v>
      </c>
      <c r="BF3">
        <f>VLOOKUP($G3,county_facts!$A:$BB,54,FALSE)</f>
        <v>13.1</v>
      </c>
    </row>
    <row r="4" spans="1:58" x14ac:dyDescent="0.3">
      <c r="A4" t="s">
        <v>6</v>
      </c>
      <c r="B4" t="s">
        <v>10</v>
      </c>
      <c r="C4">
        <v>1109</v>
      </c>
      <c r="D4" t="s">
        <v>8</v>
      </c>
      <c r="E4">
        <v>1265</v>
      </c>
      <c r="F4">
        <v>0.87667984200000004</v>
      </c>
      <c r="G4">
        <v>1129</v>
      </c>
      <c r="H4">
        <f>VLOOKUP($G4,county_facts!$A:$BB,4,FALSE)</f>
        <v>16834</v>
      </c>
      <c r="I4">
        <f>VLOOKUP($G4,county_facts!$A:$BB,5,FALSE)</f>
        <v>17583</v>
      </c>
      <c r="J4">
        <f>VLOOKUP($G4,county_facts!$A:$BB,6,FALSE)</f>
        <v>-4.3</v>
      </c>
      <c r="K4">
        <f>VLOOKUP($G4,county_facts!$A:$BB,7,FALSE)</f>
        <v>17581</v>
      </c>
      <c r="L4">
        <f>VLOOKUP($G4,county_facts!$A:$BB,8,FALSE)</f>
        <v>4.9000000000000004</v>
      </c>
      <c r="M4">
        <f>VLOOKUP($G4,county_facts!$A:$BB,9,FALSE)</f>
        <v>22.5</v>
      </c>
      <c r="N4">
        <f>VLOOKUP($G4,county_facts!$A:$BB,10,FALSE)</f>
        <v>17</v>
      </c>
      <c r="O4">
        <f>VLOOKUP($G4,county_facts!$A:$BB,11,FALSE)</f>
        <v>51.2</v>
      </c>
      <c r="P4">
        <f>VLOOKUP($G4,county_facts!$A:$BB,12,FALSE)</f>
        <v>66</v>
      </c>
      <c r="Q4">
        <f>VLOOKUP($G4,county_facts!$A:$BB,13,FALSE)</f>
        <v>24.6</v>
      </c>
      <c r="R4">
        <f>VLOOKUP($G4,county_facts!$A:$BB,14,FALSE)</f>
        <v>7.9</v>
      </c>
      <c r="S4">
        <f>VLOOKUP($G4,county_facts!$A:$BB,15,FALSE)</f>
        <v>0.1</v>
      </c>
      <c r="T4">
        <f>VLOOKUP($G4,county_facts!$A:$BB,16,FALSE)</f>
        <v>0.1</v>
      </c>
      <c r="U4">
        <f>VLOOKUP($G4,county_facts!$A:$BB,17,FALSE)</f>
        <v>1.3</v>
      </c>
      <c r="V4">
        <f>VLOOKUP($G4,county_facts!$A:$BB,18,FALSE)</f>
        <v>1.4</v>
      </c>
      <c r="W4">
        <f>VLOOKUP($G4,county_facts!$A:$BB,19,FALSE)</f>
        <v>65.099999999999994</v>
      </c>
      <c r="X4">
        <f>VLOOKUP($G4,county_facts!$A:$BB,20,FALSE)</f>
        <v>91.3</v>
      </c>
      <c r="Y4">
        <f>VLOOKUP($G4,county_facts!$A:$BB,21,FALSE)</f>
        <v>0.9</v>
      </c>
      <c r="Z4">
        <f>VLOOKUP($G4,county_facts!$A:$BB,22,FALSE)</f>
        <v>1.9</v>
      </c>
      <c r="AA4">
        <f>VLOOKUP($G4,county_facts!$A:$BB,23,FALSE)</f>
        <v>80.5</v>
      </c>
      <c r="AB4">
        <f>VLOOKUP($G4,county_facts!$A:$BB,24,FALSE)</f>
        <v>9.5</v>
      </c>
      <c r="AC4">
        <f>VLOOKUP($G4,county_facts!$A:$BB,25,FALSE)</f>
        <v>1025</v>
      </c>
      <c r="AD4">
        <f>VLOOKUP($G4,county_facts!$A:$BB,26,FALSE)</f>
        <v>31.8</v>
      </c>
      <c r="AE4">
        <f>VLOOKUP($G4,county_facts!$A:$BB,27,FALSE)</f>
        <v>8377</v>
      </c>
      <c r="AF4">
        <f>VLOOKUP($G4,county_facts!$A:$BB,28,FALSE)</f>
        <v>86.5</v>
      </c>
      <c r="AG4">
        <f>VLOOKUP($G4,county_facts!$A:$BB,29,FALSE)</f>
        <v>2</v>
      </c>
      <c r="AH4">
        <f>VLOOKUP($G4,county_facts!$A:$BB,30,FALSE)</f>
        <v>83900</v>
      </c>
      <c r="AI4">
        <f>VLOOKUP($G4,county_facts!$A:$BB,31,FALSE)</f>
        <v>6620</v>
      </c>
      <c r="AJ4">
        <f>VLOOKUP($G4,county_facts!$A:$BB,32,FALSE)</f>
        <v>2.59</v>
      </c>
      <c r="AK4">
        <f>VLOOKUP($G4,county_facts!$A:$BB,33,FALSE)</f>
        <v>20395</v>
      </c>
      <c r="AL4">
        <f>VLOOKUP($G4,county_facts!$A:$BB,34,FALSE)</f>
        <v>42156</v>
      </c>
      <c r="AM4">
        <f>VLOOKUP($G4,county_facts!$A:$BB,35,FALSE)</f>
        <v>18.399999999999999</v>
      </c>
      <c r="AN4">
        <f>VLOOKUP($G4,county_facts!$A:$BB,36,FALSE)</f>
        <v>217</v>
      </c>
      <c r="AO4">
        <f>VLOOKUP($G4,county_facts!$A:$BB,37,FALSE)</f>
        <v>5756</v>
      </c>
      <c r="AP4">
        <f>VLOOKUP($G4,county_facts!$A:$BB,38,FALSE)</f>
        <v>-4.7</v>
      </c>
      <c r="AQ4">
        <f>VLOOKUP($G4,county_facts!$A:$BB,39,FALSE)</f>
        <v>1031</v>
      </c>
      <c r="AR4">
        <f>VLOOKUP($G4,county_facts!$A:$BB,40,FALSE)</f>
        <v>1288</v>
      </c>
      <c r="AS4">
        <f>VLOOKUP($G4,county_facts!$A:$BB,41,FALSE)</f>
        <v>0</v>
      </c>
      <c r="AT4">
        <f>VLOOKUP($G4,county_facts!$A:$BB,42,FALSE)</f>
        <v>0</v>
      </c>
      <c r="AU4">
        <f>VLOOKUP($G4,county_facts!$A:$BB,43,FALSE)</f>
        <v>0</v>
      </c>
      <c r="AV4">
        <f>VLOOKUP($G4,county_facts!$A:$BB,44,FALSE)</f>
        <v>0</v>
      </c>
      <c r="AW4">
        <f>VLOOKUP($G4,county_facts!$A:$BB,45,FALSE)</f>
        <v>0</v>
      </c>
      <c r="AX4">
        <f>VLOOKUP($G4,county_facts!$A:$BB,46,FALSE)</f>
        <v>25.6</v>
      </c>
      <c r="AY4">
        <f>VLOOKUP($G4,county_facts!$A:$BB,47,FALSE)</f>
        <v>1153449</v>
      </c>
      <c r="AZ4">
        <f>VLOOKUP($G4,county_facts!$A:$BB,48,FALSE)</f>
        <v>32856</v>
      </c>
      <c r="BA4">
        <f>VLOOKUP($G4,county_facts!$A:$BB,49,FALSE)</f>
        <v>76343</v>
      </c>
      <c r="BB4">
        <f>VLOOKUP($G4,county_facts!$A:$BB,50,FALSE)</f>
        <v>4458</v>
      </c>
      <c r="BC4">
        <f>VLOOKUP($G4,county_facts!$A:$BB,51,FALSE)</f>
        <v>0</v>
      </c>
      <c r="BD4">
        <f>VLOOKUP($G4,county_facts!$A:$BB,52,FALSE)</f>
        <v>2</v>
      </c>
      <c r="BE4">
        <f>VLOOKUP($G4,county_facts!$A:$BB,53,FALSE)</f>
        <v>1080.21</v>
      </c>
      <c r="BF4">
        <f>VLOOKUP($G4,county_facts!$A:$BB,54,FALSE)</f>
        <v>16.3</v>
      </c>
    </row>
    <row r="5" spans="1:58" x14ac:dyDescent="0.3">
      <c r="A5" t="s">
        <v>9</v>
      </c>
      <c r="B5" t="s">
        <v>10</v>
      </c>
      <c r="C5">
        <v>156</v>
      </c>
      <c r="D5" t="s">
        <v>8</v>
      </c>
      <c r="E5">
        <v>1265</v>
      </c>
      <c r="F5">
        <v>0.123320158</v>
      </c>
      <c r="G5">
        <v>1129</v>
      </c>
      <c r="H5">
        <f>VLOOKUP($G5,county_facts!$A:$BB,4,FALSE)</f>
        <v>16834</v>
      </c>
      <c r="I5">
        <f>VLOOKUP($G5,county_facts!$A:$BB,5,FALSE)</f>
        <v>17583</v>
      </c>
      <c r="J5">
        <f>VLOOKUP($G5,county_facts!$A:$BB,6,FALSE)</f>
        <v>-4.3</v>
      </c>
      <c r="K5">
        <f>VLOOKUP($G5,county_facts!$A:$BB,7,FALSE)</f>
        <v>17581</v>
      </c>
      <c r="L5">
        <f>VLOOKUP($G5,county_facts!$A:$BB,8,FALSE)</f>
        <v>4.9000000000000004</v>
      </c>
      <c r="M5">
        <f>VLOOKUP($G5,county_facts!$A:$BB,9,FALSE)</f>
        <v>22.5</v>
      </c>
      <c r="N5">
        <f>VLOOKUP($G5,county_facts!$A:$BB,10,FALSE)</f>
        <v>17</v>
      </c>
      <c r="O5">
        <f>VLOOKUP($G5,county_facts!$A:$BB,11,FALSE)</f>
        <v>51.2</v>
      </c>
      <c r="P5">
        <f>VLOOKUP($G5,county_facts!$A:$BB,12,FALSE)</f>
        <v>66</v>
      </c>
      <c r="Q5">
        <f>VLOOKUP($G5,county_facts!$A:$BB,13,FALSE)</f>
        <v>24.6</v>
      </c>
      <c r="R5">
        <f>VLOOKUP($G5,county_facts!$A:$BB,14,FALSE)</f>
        <v>7.9</v>
      </c>
      <c r="S5">
        <f>VLOOKUP($G5,county_facts!$A:$BB,15,FALSE)</f>
        <v>0.1</v>
      </c>
      <c r="T5">
        <f>VLOOKUP($G5,county_facts!$A:$BB,16,FALSE)</f>
        <v>0.1</v>
      </c>
      <c r="U5">
        <f>VLOOKUP($G5,county_facts!$A:$BB,17,FALSE)</f>
        <v>1.3</v>
      </c>
      <c r="V5">
        <f>VLOOKUP($G5,county_facts!$A:$BB,18,FALSE)</f>
        <v>1.4</v>
      </c>
      <c r="W5">
        <f>VLOOKUP($G5,county_facts!$A:$BB,19,FALSE)</f>
        <v>65.099999999999994</v>
      </c>
      <c r="X5">
        <f>VLOOKUP($G5,county_facts!$A:$BB,20,FALSE)</f>
        <v>91.3</v>
      </c>
      <c r="Y5">
        <f>VLOOKUP($G5,county_facts!$A:$BB,21,FALSE)</f>
        <v>0.9</v>
      </c>
      <c r="Z5">
        <f>VLOOKUP($G5,county_facts!$A:$BB,22,FALSE)</f>
        <v>1.9</v>
      </c>
      <c r="AA5">
        <f>VLOOKUP($G5,county_facts!$A:$BB,23,FALSE)</f>
        <v>80.5</v>
      </c>
      <c r="AB5">
        <f>VLOOKUP($G5,county_facts!$A:$BB,24,FALSE)</f>
        <v>9.5</v>
      </c>
      <c r="AC5">
        <f>VLOOKUP($G5,county_facts!$A:$BB,25,FALSE)</f>
        <v>1025</v>
      </c>
      <c r="AD5">
        <f>VLOOKUP($G5,county_facts!$A:$BB,26,FALSE)</f>
        <v>31.8</v>
      </c>
      <c r="AE5">
        <f>VLOOKUP($G5,county_facts!$A:$BB,27,FALSE)</f>
        <v>8377</v>
      </c>
      <c r="AF5">
        <f>VLOOKUP($G5,county_facts!$A:$BB,28,FALSE)</f>
        <v>86.5</v>
      </c>
      <c r="AG5">
        <f>VLOOKUP($G5,county_facts!$A:$BB,29,FALSE)</f>
        <v>2</v>
      </c>
      <c r="AH5">
        <f>VLOOKUP($G5,county_facts!$A:$BB,30,FALSE)</f>
        <v>83900</v>
      </c>
      <c r="AI5">
        <f>VLOOKUP($G5,county_facts!$A:$BB,31,FALSE)</f>
        <v>6620</v>
      </c>
      <c r="AJ5">
        <f>VLOOKUP($G5,county_facts!$A:$BB,32,FALSE)</f>
        <v>2.59</v>
      </c>
      <c r="AK5">
        <f>VLOOKUP($G5,county_facts!$A:$BB,33,FALSE)</f>
        <v>20395</v>
      </c>
      <c r="AL5">
        <f>VLOOKUP($G5,county_facts!$A:$BB,34,FALSE)</f>
        <v>42156</v>
      </c>
      <c r="AM5">
        <f>VLOOKUP($G5,county_facts!$A:$BB,35,FALSE)</f>
        <v>18.399999999999999</v>
      </c>
      <c r="AN5">
        <f>VLOOKUP($G5,county_facts!$A:$BB,36,FALSE)</f>
        <v>217</v>
      </c>
      <c r="AO5">
        <f>VLOOKUP($G5,county_facts!$A:$BB,37,FALSE)</f>
        <v>5756</v>
      </c>
      <c r="AP5">
        <f>VLOOKUP($G5,county_facts!$A:$BB,38,FALSE)</f>
        <v>-4.7</v>
      </c>
      <c r="AQ5">
        <f>VLOOKUP($G5,county_facts!$A:$BB,39,FALSE)</f>
        <v>1031</v>
      </c>
      <c r="AR5">
        <f>VLOOKUP($G5,county_facts!$A:$BB,40,FALSE)</f>
        <v>1288</v>
      </c>
      <c r="AS5">
        <f>VLOOKUP($G5,county_facts!$A:$BB,41,FALSE)</f>
        <v>0</v>
      </c>
      <c r="AT5">
        <f>VLOOKUP($G5,county_facts!$A:$BB,42,FALSE)</f>
        <v>0</v>
      </c>
      <c r="AU5">
        <f>VLOOKUP($G5,county_facts!$A:$BB,43,FALSE)</f>
        <v>0</v>
      </c>
      <c r="AV5">
        <f>VLOOKUP($G5,county_facts!$A:$BB,44,FALSE)</f>
        <v>0</v>
      </c>
      <c r="AW5">
        <f>VLOOKUP($G5,county_facts!$A:$BB,45,FALSE)</f>
        <v>0</v>
      </c>
      <c r="AX5">
        <f>VLOOKUP($G5,county_facts!$A:$BB,46,FALSE)</f>
        <v>25.6</v>
      </c>
      <c r="AY5">
        <f>VLOOKUP($G5,county_facts!$A:$BB,47,FALSE)</f>
        <v>1153449</v>
      </c>
      <c r="AZ5">
        <f>VLOOKUP($G5,county_facts!$A:$BB,48,FALSE)</f>
        <v>32856</v>
      </c>
      <c r="BA5">
        <f>VLOOKUP($G5,county_facts!$A:$BB,49,FALSE)</f>
        <v>76343</v>
      </c>
      <c r="BB5">
        <f>VLOOKUP($G5,county_facts!$A:$BB,50,FALSE)</f>
        <v>4458</v>
      </c>
      <c r="BC5">
        <f>VLOOKUP($G5,county_facts!$A:$BB,51,FALSE)</f>
        <v>0</v>
      </c>
      <c r="BD5">
        <f>VLOOKUP($G5,county_facts!$A:$BB,52,FALSE)</f>
        <v>2</v>
      </c>
      <c r="BE5">
        <f>VLOOKUP($G5,county_facts!$A:$BB,53,FALSE)</f>
        <v>1080.21</v>
      </c>
      <c r="BF5">
        <f>VLOOKUP($G5,county_facts!$A:$BB,54,FALSE)</f>
        <v>16.3</v>
      </c>
    </row>
    <row r="6" spans="1:58" x14ac:dyDescent="0.3">
      <c r="A6" t="s">
        <v>6</v>
      </c>
      <c r="B6" t="s">
        <v>11</v>
      </c>
      <c r="C6">
        <v>1390</v>
      </c>
      <c r="D6" t="s">
        <v>8</v>
      </c>
      <c r="E6">
        <v>1928</v>
      </c>
      <c r="F6">
        <v>0.72095435699999999</v>
      </c>
      <c r="G6">
        <v>1127</v>
      </c>
      <c r="H6">
        <f>VLOOKUP($G6,county_facts!$A:$BB,4,FALSE)</f>
        <v>65471</v>
      </c>
      <c r="I6">
        <f>VLOOKUP($G6,county_facts!$A:$BB,5,FALSE)</f>
        <v>67023</v>
      </c>
      <c r="J6">
        <f>VLOOKUP($G6,county_facts!$A:$BB,6,FALSE)</f>
        <v>-2.2999999999999998</v>
      </c>
      <c r="K6">
        <f>VLOOKUP($G6,county_facts!$A:$BB,7,FALSE)</f>
        <v>67023</v>
      </c>
      <c r="L6">
        <f>VLOOKUP($G6,county_facts!$A:$BB,8,FALSE)</f>
        <v>5.8</v>
      </c>
      <c r="M6">
        <f>VLOOKUP($G6,county_facts!$A:$BB,9,FALSE)</f>
        <v>22.1</v>
      </c>
      <c r="N6">
        <f>VLOOKUP($G6,county_facts!$A:$BB,10,FALSE)</f>
        <v>18.2</v>
      </c>
      <c r="O6">
        <f>VLOOKUP($G6,county_facts!$A:$BB,11,FALSE)</f>
        <v>51.4</v>
      </c>
      <c r="P6">
        <f>VLOOKUP($G6,county_facts!$A:$BB,12,FALSE)</f>
        <v>91.3</v>
      </c>
      <c r="Q6">
        <f>VLOOKUP($G6,county_facts!$A:$BB,13,FALSE)</f>
        <v>6.4</v>
      </c>
      <c r="R6">
        <f>VLOOKUP($G6,county_facts!$A:$BB,14,FALSE)</f>
        <v>0.5</v>
      </c>
      <c r="S6">
        <f>VLOOKUP($G6,county_facts!$A:$BB,15,FALSE)</f>
        <v>0.4</v>
      </c>
      <c r="T6">
        <f>VLOOKUP($G6,county_facts!$A:$BB,16,FALSE)</f>
        <v>0.1</v>
      </c>
      <c r="U6">
        <f>VLOOKUP($G6,county_facts!$A:$BB,17,FALSE)</f>
        <v>1.3</v>
      </c>
      <c r="V6">
        <f>VLOOKUP($G6,county_facts!$A:$BB,18,FALSE)</f>
        <v>2.2999999999999998</v>
      </c>
      <c r="W6">
        <f>VLOOKUP($G6,county_facts!$A:$BB,19,FALSE)</f>
        <v>89.4</v>
      </c>
      <c r="X6">
        <f>VLOOKUP($G6,county_facts!$A:$BB,20,FALSE)</f>
        <v>85.3</v>
      </c>
      <c r="Y6">
        <f>VLOOKUP($G6,county_facts!$A:$BB,21,FALSE)</f>
        <v>1.2</v>
      </c>
      <c r="Z6">
        <f>VLOOKUP($G6,county_facts!$A:$BB,22,FALSE)</f>
        <v>1.4</v>
      </c>
      <c r="AA6">
        <f>VLOOKUP($G6,county_facts!$A:$BB,23,FALSE)</f>
        <v>76.400000000000006</v>
      </c>
      <c r="AB6">
        <f>VLOOKUP($G6,county_facts!$A:$BB,24,FALSE)</f>
        <v>10.5</v>
      </c>
      <c r="AC6">
        <f>VLOOKUP($G6,county_facts!$A:$BB,25,FALSE)</f>
        <v>5353</v>
      </c>
      <c r="AD6">
        <f>VLOOKUP($G6,county_facts!$A:$BB,26,FALSE)</f>
        <v>29.3</v>
      </c>
      <c r="AE6">
        <f>VLOOKUP($G6,county_facts!$A:$BB,27,FALSE)</f>
        <v>30669</v>
      </c>
      <c r="AF6">
        <f>VLOOKUP($G6,county_facts!$A:$BB,28,FALSE)</f>
        <v>75</v>
      </c>
      <c r="AG6">
        <f>VLOOKUP($G6,county_facts!$A:$BB,29,FALSE)</f>
        <v>5.7</v>
      </c>
      <c r="AH6">
        <f>VLOOKUP($G6,county_facts!$A:$BB,30,FALSE)</f>
        <v>82100</v>
      </c>
      <c r="AI6">
        <f>VLOOKUP($G6,county_facts!$A:$BB,31,FALSE)</f>
        <v>25751</v>
      </c>
      <c r="AJ6">
        <f>VLOOKUP($G6,county_facts!$A:$BB,32,FALSE)</f>
        <v>2.5499999999999998</v>
      </c>
      <c r="AK6">
        <f>VLOOKUP($G6,county_facts!$A:$BB,33,FALSE)</f>
        <v>20698</v>
      </c>
      <c r="AL6">
        <f>VLOOKUP($G6,county_facts!$A:$BB,34,FALSE)</f>
        <v>37566</v>
      </c>
      <c r="AM6">
        <f>VLOOKUP($G6,county_facts!$A:$BB,35,FALSE)</f>
        <v>20.9</v>
      </c>
      <c r="AN6">
        <f>VLOOKUP($G6,county_facts!$A:$BB,36,FALSE)</f>
        <v>1250</v>
      </c>
      <c r="AO6">
        <f>VLOOKUP($G6,county_facts!$A:$BB,37,FALSE)</f>
        <v>15669</v>
      </c>
      <c r="AP6">
        <f>VLOOKUP($G6,county_facts!$A:$BB,38,FALSE)</f>
        <v>4.0999999999999996</v>
      </c>
      <c r="AQ6">
        <f>VLOOKUP($G6,county_facts!$A:$BB,39,FALSE)</f>
        <v>3509</v>
      </c>
      <c r="AR6">
        <f>VLOOKUP($G6,county_facts!$A:$BB,40,FALSE)</f>
        <v>5365</v>
      </c>
      <c r="AS6">
        <f>VLOOKUP($G6,county_facts!$A:$BB,41,FALSE)</f>
        <v>0</v>
      </c>
      <c r="AT6">
        <f>VLOOKUP($G6,county_facts!$A:$BB,42,FALSE)</f>
        <v>0</v>
      </c>
      <c r="AU6">
        <f>VLOOKUP($G6,county_facts!$A:$BB,43,FALSE)</f>
        <v>0.6</v>
      </c>
      <c r="AV6">
        <f>VLOOKUP($G6,county_facts!$A:$BB,44,FALSE)</f>
        <v>0</v>
      </c>
      <c r="AW6">
        <f>VLOOKUP($G6,county_facts!$A:$BB,45,FALSE)</f>
        <v>0</v>
      </c>
      <c r="AX6">
        <f>VLOOKUP($G6,county_facts!$A:$BB,46,FALSE)</f>
        <v>23.8</v>
      </c>
      <c r="AY6">
        <f>VLOOKUP($G6,county_facts!$A:$BB,47,FALSE)</f>
        <v>314804</v>
      </c>
      <c r="AZ6">
        <f>VLOOKUP($G6,county_facts!$A:$BB,48,FALSE)</f>
        <v>256377</v>
      </c>
      <c r="BA6">
        <f>VLOOKUP($G6,county_facts!$A:$BB,49,FALSE)</f>
        <v>903643</v>
      </c>
      <c r="BB6">
        <f>VLOOKUP($G6,county_facts!$A:$BB,50,FALSE)</f>
        <v>13162</v>
      </c>
      <c r="BC6">
        <f>VLOOKUP($G6,county_facts!$A:$BB,51,FALSE)</f>
        <v>73895</v>
      </c>
      <c r="BD6">
        <f>VLOOKUP($G6,county_facts!$A:$BB,52,FALSE)</f>
        <v>8</v>
      </c>
      <c r="BE6">
        <f>VLOOKUP($G6,county_facts!$A:$BB,53,FALSE)</f>
        <v>791.19</v>
      </c>
      <c r="BF6">
        <f>VLOOKUP($G6,county_facts!$A:$BB,54,FALSE)</f>
        <v>84.7</v>
      </c>
    </row>
    <row r="7" spans="1:58" x14ac:dyDescent="0.3">
      <c r="A7" t="s">
        <v>9</v>
      </c>
      <c r="B7" t="s">
        <v>11</v>
      </c>
      <c r="C7">
        <v>538</v>
      </c>
      <c r="D7" t="s">
        <v>8</v>
      </c>
      <c r="E7">
        <v>1928</v>
      </c>
      <c r="F7">
        <v>0.27904564300000001</v>
      </c>
      <c r="G7">
        <v>1127</v>
      </c>
      <c r="H7">
        <f>VLOOKUP($G7,county_facts!$A:$BB,4,FALSE)</f>
        <v>65471</v>
      </c>
      <c r="I7">
        <f>VLOOKUP($G7,county_facts!$A:$BB,5,FALSE)</f>
        <v>67023</v>
      </c>
      <c r="J7">
        <f>VLOOKUP($G7,county_facts!$A:$BB,6,FALSE)</f>
        <v>-2.2999999999999998</v>
      </c>
      <c r="K7">
        <f>VLOOKUP($G7,county_facts!$A:$BB,7,FALSE)</f>
        <v>67023</v>
      </c>
      <c r="L7">
        <f>VLOOKUP($G7,county_facts!$A:$BB,8,FALSE)</f>
        <v>5.8</v>
      </c>
      <c r="M7">
        <f>VLOOKUP($G7,county_facts!$A:$BB,9,FALSE)</f>
        <v>22.1</v>
      </c>
      <c r="N7">
        <f>VLOOKUP($G7,county_facts!$A:$BB,10,FALSE)</f>
        <v>18.2</v>
      </c>
      <c r="O7">
        <f>VLOOKUP($G7,county_facts!$A:$BB,11,FALSE)</f>
        <v>51.4</v>
      </c>
      <c r="P7">
        <f>VLOOKUP($G7,county_facts!$A:$BB,12,FALSE)</f>
        <v>91.3</v>
      </c>
      <c r="Q7">
        <f>VLOOKUP($G7,county_facts!$A:$BB,13,FALSE)</f>
        <v>6.4</v>
      </c>
      <c r="R7">
        <f>VLOOKUP($G7,county_facts!$A:$BB,14,FALSE)</f>
        <v>0.5</v>
      </c>
      <c r="S7">
        <f>VLOOKUP($G7,county_facts!$A:$BB,15,FALSE)</f>
        <v>0.4</v>
      </c>
      <c r="T7">
        <f>VLOOKUP($G7,county_facts!$A:$BB,16,FALSE)</f>
        <v>0.1</v>
      </c>
      <c r="U7">
        <f>VLOOKUP($G7,county_facts!$A:$BB,17,FALSE)</f>
        <v>1.3</v>
      </c>
      <c r="V7">
        <f>VLOOKUP($G7,county_facts!$A:$BB,18,FALSE)</f>
        <v>2.2999999999999998</v>
      </c>
      <c r="W7">
        <f>VLOOKUP($G7,county_facts!$A:$BB,19,FALSE)</f>
        <v>89.4</v>
      </c>
      <c r="X7">
        <f>VLOOKUP($G7,county_facts!$A:$BB,20,FALSE)</f>
        <v>85.3</v>
      </c>
      <c r="Y7">
        <f>VLOOKUP($G7,county_facts!$A:$BB,21,FALSE)</f>
        <v>1.2</v>
      </c>
      <c r="Z7">
        <f>VLOOKUP($G7,county_facts!$A:$BB,22,FALSE)</f>
        <v>1.4</v>
      </c>
      <c r="AA7">
        <f>VLOOKUP($G7,county_facts!$A:$BB,23,FALSE)</f>
        <v>76.400000000000006</v>
      </c>
      <c r="AB7">
        <f>VLOOKUP($G7,county_facts!$A:$BB,24,FALSE)</f>
        <v>10.5</v>
      </c>
      <c r="AC7">
        <f>VLOOKUP($G7,county_facts!$A:$BB,25,FALSE)</f>
        <v>5353</v>
      </c>
      <c r="AD7">
        <f>VLOOKUP($G7,county_facts!$A:$BB,26,FALSE)</f>
        <v>29.3</v>
      </c>
      <c r="AE7">
        <f>VLOOKUP($G7,county_facts!$A:$BB,27,FALSE)</f>
        <v>30669</v>
      </c>
      <c r="AF7">
        <f>VLOOKUP($G7,county_facts!$A:$BB,28,FALSE)</f>
        <v>75</v>
      </c>
      <c r="AG7">
        <f>VLOOKUP($G7,county_facts!$A:$BB,29,FALSE)</f>
        <v>5.7</v>
      </c>
      <c r="AH7">
        <f>VLOOKUP($G7,county_facts!$A:$BB,30,FALSE)</f>
        <v>82100</v>
      </c>
      <c r="AI7">
        <f>VLOOKUP($G7,county_facts!$A:$BB,31,FALSE)</f>
        <v>25751</v>
      </c>
      <c r="AJ7">
        <f>VLOOKUP($G7,county_facts!$A:$BB,32,FALSE)</f>
        <v>2.5499999999999998</v>
      </c>
      <c r="AK7">
        <f>VLOOKUP($G7,county_facts!$A:$BB,33,FALSE)</f>
        <v>20698</v>
      </c>
      <c r="AL7">
        <f>VLOOKUP($G7,county_facts!$A:$BB,34,FALSE)</f>
        <v>37566</v>
      </c>
      <c r="AM7">
        <f>VLOOKUP($G7,county_facts!$A:$BB,35,FALSE)</f>
        <v>20.9</v>
      </c>
      <c r="AN7">
        <f>VLOOKUP($G7,county_facts!$A:$BB,36,FALSE)</f>
        <v>1250</v>
      </c>
      <c r="AO7">
        <f>VLOOKUP($G7,county_facts!$A:$BB,37,FALSE)</f>
        <v>15669</v>
      </c>
      <c r="AP7">
        <f>VLOOKUP($G7,county_facts!$A:$BB,38,FALSE)</f>
        <v>4.0999999999999996</v>
      </c>
      <c r="AQ7">
        <f>VLOOKUP($G7,county_facts!$A:$BB,39,FALSE)</f>
        <v>3509</v>
      </c>
      <c r="AR7">
        <f>VLOOKUP($G7,county_facts!$A:$BB,40,FALSE)</f>
        <v>5365</v>
      </c>
      <c r="AS7">
        <f>VLOOKUP($G7,county_facts!$A:$BB,41,FALSE)</f>
        <v>0</v>
      </c>
      <c r="AT7">
        <f>VLOOKUP($G7,county_facts!$A:$BB,42,FALSE)</f>
        <v>0</v>
      </c>
      <c r="AU7">
        <f>VLOOKUP($G7,county_facts!$A:$BB,43,FALSE)</f>
        <v>0.6</v>
      </c>
      <c r="AV7">
        <f>VLOOKUP($G7,county_facts!$A:$BB,44,FALSE)</f>
        <v>0</v>
      </c>
      <c r="AW7">
        <f>VLOOKUP($G7,county_facts!$A:$BB,45,FALSE)</f>
        <v>0</v>
      </c>
      <c r="AX7">
        <f>VLOOKUP($G7,county_facts!$A:$BB,46,FALSE)</f>
        <v>23.8</v>
      </c>
      <c r="AY7">
        <f>VLOOKUP($G7,county_facts!$A:$BB,47,FALSE)</f>
        <v>314804</v>
      </c>
      <c r="AZ7">
        <f>VLOOKUP($G7,county_facts!$A:$BB,48,FALSE)</f>
        <v>256377</v>
      </c>
      <c r="BA7">
        <f>VLOOKUP($G7,county_facts!$A:$BB,49,FALSE)</f>
        <v>903643</v>
      </c>
      <c r="BB7">
        <f>VLOOKUP($G7,county_facts!$A:$BB,50,FALSE)</f>
        <v>13162</v>
      </c>
      <c r="BC7">
        <f>VLOOKUP($G7,county_facts!$A:$BB,51,FALSE)</f>
        <v>73895</v>
      </c>
      <c r="BD7">
        <f>VLOOKUP($G7,county_facts!$A:$BB,52,FALSE)</f>
        <v>8</v>
      </c>
      <c r="BE7">
        <f>VLOOKUP($G7,county_facts!$A:$BB,53,FALSE)</f>
        <v>791.19</v>
      </c>
      <c r="BF7">
        <f>VLOOKUP($G7,county_facts!$A:$BB,54,FALSE)</f>
        <v>84.7</v>
      </c>
    </row>
    <row r="8" spans="1:58" x14ac:dyDescent="0.3">
      <c r="A8" t="s">
        <v>6</v>
      </c>
      <c r="B8" t="s">
        <v>12</v>
      </c>
      <c r="C8">
        <v>11825</v>
      </c>
      <c r="D8" t="s">
        <v>8</v>
      </c>
      <c r="E8">
        <v>15377</v>
      </c>
      <c r="F8">
        <v>0.76900565799999998</v>
      </c>
      <c r="G8">
        <v>1125</v>
      </c>
      <c r="H8">
        <f>VLOOKUP($G8,county_facts!$A:$BB,4,FALSE)</f>
        <v>202212</v>
      </c>
      <c r="I8">
        <f>VLOOKUP($G8,county_facts!$A:$BB,5,FALSE)</f>
        <v>194653</v>
      </c>
      <c r="J8">
        <f>VLOOKUP($G8,county_facts!$A:$BB,6,FALSE)</f>
        <v>3.9</v>
      </c>
      <c r="K8">
        <f>VLOOKUP($G8,county_facts!$A:$BB,7,FALSE)</f>
        <v>194656</v>
      </c>
      <c r="L8">
        <f>VLOOKUP($G8,county_facts!$A:$BB,8,FALSE)</f>
        <v>6</v>
      </c>
      <c r="M8">
        <f>VLOOKUP($G8,county_facts!$A:$BB,9,FALSE)</f>
        <v>21.1</v>
      </c>
      <c r="N8">
        <f>VLOOKUP($G8,county_facts!$A:$BB,10,FALSE)</f>
        <v>11.7</v>
      </c>
      <c r="O8">
        <f>VLOOKUP($G8,county_facts!$A:$BB,11,FALSE)</f>
        <v>51.7</v>
      </c>
      <c r="P8">
        <f>VLOOKUP($G8,county_facts!$A:$BB,12,FALSE)</f>
        <v>66</v>
      </c>
      <c r="Q8">
        <f>VLOOKUP($G8,county_facts!$A:$BB,13,FALSE)</f>
        <v>31</v>
      </c>
      <c r="R8">
        <f>VLOOKUP($G8,county_facts!$A:$BB,14,FALSE)</f>
        <v>0.3</v>
      </c>
      <c r="S8">
        <f>VLOOKUP($G8,county_facts!$A:$BB,15,FALSE)</f>
        <v>1.5</v>
      </c>
      <c r="T8">
        <f>VLOOKUP($G8,county_facts!$A:$BB,16,FALSE)</f>
        <v>0.1</v>
      </c>
      <c r="U8">
        <f>VLOOKUP($G8,county_facts!$A:$BB,17,FALSE)</f>
        <v>1.1000000000000001</v>
      </c>
      <c r="V8">
        <f>VLOOKUP($G8,county_facts!$A:$BB,18,FALSE)</f>
        <v>3.3</v>
      </c>
      <c r="W8">
        <f>VLOOKUP($G8,county_facts!$A:$BB,19,FALSE)</f>
        <v>63.2</v>
      </c>
      <c r="X8">
        <f>VLOOKUP($G8,county_facts!$A:$BB,20,FALSE)</f>
        <v>81.2</v>
      </c>
      <c r="Y8">
        <f>VLOOKUP($G8,county_facts!$A:$BB,21,FALSE)</f>
        <v>3.5</v>
      </c>
      <c r="Z8">
        <f>VLOOKUP($G8,county_facts!$A:$BB,22,FALSE)</f>
        <v>5.8</v>
      </c>
      <c r="AA8">
        <f>VLOOKUP($G8,county_facts!$A:$BB,23,FALSE)</f>
        <v>86.6</v>
      </c>
      <c r="AB8">
        <f>VLOOKUP($G8,county_facts!$A:$BB,24,FALSE)</f>
        <v>27</v>
      </c>
      <c r="AC8">
        <f>VLOOKUP($G8,county_facts!$A:$BB,25,FALSE)</f>
        <v>12198</v>
      </c>
      <c r="AD8">
        <f>VLOOKUP($G8,county_facts!$A:$BB,26,FALSE)</f>
        <v>21.8</v>
      </c>
      <c r="AE8">
        <f>VLOOKUP($G8,county_facts!$A:$BB,27,FALSE)</f>
        <v>87795</v>
      </c>
      <c r="AF8">
        <f>VLOOKUP($G8,county_facts!$A:$BB,28,FALSE)</f>
        <v>64.400000000000006</v>
      </c>
      <c r="AG8">
        <f>VLOOKUP($G8,county_facts!$A:$BB,29,FALSE)</f>
        <v>27.9</v>
      </c>
      <c r="AH8">
        <f>VLOOKUP($G8,county_facts!$A:$BB,30,FALSE)</f>
        <v>153300</v>
      </c>
      <c r="AI8">
        <f>VLOOKUP($G8,county_facts!$A:$BB,31,FALSE)</f>
        <v>67882</v>
      </c>
      <c r="AJ8">
        <f>VLOOKUP($G8,county_facts!$A:$BB,32,FALSE)</f>
        <v>2.76</v>
      </c>
      <c r="AK8">
        <f>VLOOKUP($G8,county_facts!$A:$BB,33,FALSE)</f>
        <v>22637</v>
      </c>
      <c r="AL8">
        <f>VLOOKUP($G8,county_facts!$A:$BB,34,FALSE)</f>
        <v>45408</v>
      </c>
      <c r="AM8">
        <f>VLOOKUP($G8,county_facts!$A:$BB,35,FALSE)</f>
        <v>18.899999999999999</v>
      </c>
      <c r="AN8">
        <f>VLOOKUP($G8,county_facts!$A:$BB,36,FALSE)</f>
        <v>4009</v>
      </c>
      <c r="AO8">
        <f>VLOOKUP($G8,county_facts!$A:$BB,37,FALSE)</f>
        <v>72917</v>
      </c>
      <c r="AP8">
        <f>VLOOKUP($G8,county_facts!$A:$BB,38,FALSE)</f>
        <v>3</v>
      </c>
      <c r="AQ8">
        <f>VLOOKUP($G8,county_facts!$A:$BB,39,FALSE)</f>
        <v>11107</v>
      </c>
      <c r="AR8">
        <f>VLOOKUP($G8,county_facts!$A:$BB,40,FALSE)</f>
        <v>14729</v>
      </c>
      <c r="AS8">
        <f>VLOOKUP($G8,county_facts!$A:$BB,41,FALSE)</f>
        <v>13.3</v>
      </c>
      <c r="AT8">
        <f>VLOOKUP($G8,county_facts!$A:$BB,42,FALSE)</f>
        <v>0.9</v>
      </c>
      <c r="AU8">
        <f>VLOOKUP($G8,county_facts!$A:$BB,43,FALSE)</f>
        <v>0</v>
      </c>
      <c r="AV8">
        <f>VLOOKUP($G8,county_facts!$A:$BB,44,FALSE)</f>
        <v>0</v>
      </c>
      <c r="AW8">
        <f>VLOOKUP($G8,county_facts!$A:$BB,45,FALSE)</f>
        <v>0</v>
      </c>
      <c r="AX8">
        <f>VLOOKUP($G8,county_facts!$A:$BB,46,FALSE)</f>
        <v>22.5</v>
      </c>
      <c r="AY8">
        <f>VLOOKUP($G8,county_facts!$A:$BB,47,FALSE)</f>
        <v>10852479</v>
      </c>
      <c r="AZ8">
        <f>VLOOKUP($G8,county_facts!$A:$BB,48,FALSE)</f>
        <v>760623</v>
      </c>
      <c r="BA8">
        <f>VLOOKUP($G8,county_facts!$A:$BB,49,FALSE)</f>
        <v>2445850</v>
      </c>
      <c r="BB8">
        <f>VLOOKUP($G8,county_facts!$A:$BB,50,FALSE)</f>
        <v>13664</v>
      </c>
      <c r="BC8">
        <f>VLOOKUP($G8,county_facts!$A:$BB,51,FALSE)</f>
        <v>327429</v>
      </c>
      <c r="BD8">
        <f>VLOOKUP($G8,county_facts!$A:$BB,52,FALSE)</f>
        <v>1375</v>
      </c>
      <c r="BE8">
        <f>VLOOKUP($G8,county_facts!$A:$BB,53,FALSE)</f>
        <v>1321.76</v>
      </c>
      <c r="BF8">
        <f>VLOOKUP($G8,county_facts!$A:$BB,54,FALSE)</f>
        <v>147.30000000000001</v>
      </c>
    </row>
    <row r="9" spans="1:58" x14ac:dyDescent="0.3">
      <c r="A9" t="s">
        <v>9</v>
      </c>
      <c r="B9" t="s">
        <v>12</v>
      </c>
      <c r="C9">
        <v>3552</v>
      </c>
      <c r="D9" t="s">
        <v>8</v>
      </c>
      <c r="E9">
        <v>15377</v>
      </c>
      <c r="F9">
        <v>0.23099434199999999</v>
      </c>
      <c r="G9">
        <v>1125</v>
      </c>
      <c r="H9">
        <f>VLOOKUP($G9,county_facts!$A:$BB,4,FALSE)</f>
        <v>202212</v>
      </c>
      <c r="I9">
        <f>VLOOKUP($G9,county_facts!$A:$BB,5,FALSE)</f>
        <v>194653</v>
      </c>
      <c r="J9">
        <f>VLOOKUP($G9,county_facts!$A:$BB,6,FALSE)</f>
        <v>3.9</v>
      </c>
      <c r="K9">
        <f>VLOOKUP($G9,county_facts!$A:$BB,7,FALSE)</f>
        <v>194656</v>
      </c>
      <c r="L9">
        <f>VLOOKUP($G9,county_facts!$A:$BB,8,FALSE)</f>
        <v>6</v>
      </c>
      <c r="M9">
        <f>VLOOKUP($G9,county_facts!$A:$BB,9,FALSE)</f>
        <v>21.1</v>
      </c>
      <c r="N9">
        <f>VLOOKUP($G9,county_facts!$A:$BB,10,FALSE)</f>
        <v>11.7</v>
      </c>
      <c r="O9">
        <f>VLOOKUP($G9,county_facts!$A:$BB,11,FALSE)</f>
        <v>51.7</v>
      </c>
      <c r="P9">
        <f>VLOOKUP($G9,county_facts!$A:$BB,12,FALSE)</f>
        <v>66</v>
      </c>
      <c r="Q9">
        <f>VLOOKUP($G9,county_facts!$A:$BB,13,FALSE)</f>
        <v>31</v>
      </c>
      <c r="R9">
        <f>VLOOKUP($G9,county_facts!$A:$BB,14,FALSE)</f>
        <v>0.3</v>
      </c>
      <c r="S9">
        <f>VLOOKUP($G9,county_facts!$A:$BB,15,FALSE)</f>
        <v>1.5</v>
      </c>
      <c r="T9">
        <f>VLOOKUP($G9,county_facts!$A:$BB,16,FALSE)</f>
        <v>0.1</v>
      </c>
      <c r="U9">
        <f>VLOOKUP($G9,county_facts!$A:$BB,17,FALSE)</f>
        <v>1.1000000000000001</v>
      </c>
      <c r="V9">
        <f>VLOOKUP($G9,county_facts!$A:$BB,18,FALSE)</f>
        <v>3.3</v>
      </c>
      <c r="W9">
        <f>VLOOKUP($G9,county_facts!$A:$BB,19,FALSE)</f>
        <v>63.2</v>
      </c>
      <c r="X9">
        <f>VLOOKUP($G9,county_facts!$A:$BB,20,FALSE)</f>
        <v>81.2</v>
      </c>
      <c r="Y9">
        <f>VLOOKUP($G9,county_facts!$A:$BB,21,FALSE)</f>
        <v>3.5</v>
      </c>
      <c r="Z9">
        <f>VLOOKUP($G9,county_facts!$A:$BB,22,FALSE)</f>
        <v>5.8</v>
      </c>
      <c r="AA9">
        <f>VLOOKUP($G9,county_facts!$A:$BB,23,FALSE)</f>
        <v>86.6</v>
      </c>
      <c r="AB9">
        <f>VLOOKUP($G9,county_facts!$A:$BB,24,FALSE)</f>
        <v>27</v>
      </c>
      <c r="AC9">
        <f>VLOOKUP($G9,county_facts!$A:$BB,25,FALSE)</f>
        <v>12198</v>
      </c>
      <c r="AD9">
        <f>VLOOKUP($G9,county_facts!$A:$BB,26,FALSE)</f>
        <v>21.8</v>
      </c>
      <c r="AE9">
        <f>VLOOKUP($G9,county_facts!$A:$BB,27,FALSE)</f>
        <v>87795</v>
      </c>
      <c r="AF9">
        <f>VLOOKUP($G9,county_facts!$A:$BB,28,FALSE)</f>
        <v>64.400000000000006</v>
      </c>
      <c r="AG9">
        <f>VLOOKUP($G9,county_facts!$A:$BB,29,FALSE)</f>
        <v>27.9</v>
      </c>
      <c r="AH9">
        <f>VLOOKUP($G9,county_facts!$A:$BB,30,FALSE)</f>
        <v>153300</v>
      </c>
      <c r="AI9">
        <f>VLOOKUP($G9,county_facts!$A:$BB,31,FALSE)</f>
        <v>67882</v>
      </c>
      <c r="AJ9">
        <f>VLOOKUP($G9,county_facts!$A:$BB,32,FALSE)</f>
        <v>2.76</v>
      </c>
      <c r="AK9">
        <f>VLOOKUP($G9,county_facts!$A:$BB,33,FALSE)</f>
        <v>22637</v>
      </c>
      <c r="AL9">
        <f>VLOOKUP($G9,county_facts!$A:$BB,34,FALSE)</f>
        <v>45408</v>
      </c>
      <c r="AM9">
        <f>VLOOKUP($G9,county_facts!$A:$BB,35,FALSE)</f>
        <v>18.899999999999999</v>
      </c>
      <c r="AN9">
        <f>VLOOKUP($G9,county_facts!$A:$BB,36,FALSE)</f>
        <v>4009</v>
      </c>
      <c r="AO9">
        <f>VLOOKUP($G9,county_facts!$A:$BB,37,FALSE)</f>
        <v>72917</v>
      </c>
      <c r="AP9">
        <f>VLOOKUP($G9,county_facts!$A:$BB,38,FALSE)</f>
        <v>3</v>
      </c>
      <c r="AQ9">
        <f>VLOOKUP($G9,county_facts!$A:$BB,39,FALSE)</f>
        <v>11107</v>
      </c>
      <c r="AR9">
        <f>VLOOKUP($G9,county_facts!$A:$BB,40,FALSE)</f>
        <v>14729</v>
      </c>
      <c r="AS9">
        <f>VLOOKUP($G9,county_facts!$A:$BB,41,FALSE)</f>
        <v>13.3</v>
      </c>
      <c r="AT9">
        <f>VLOOKUP($G9,county_facts!$A:$BB,42,FALSE)</f>
        <v>0.9</v>
      </c>
      <c r="AU9">
        <f>VLOOKUP($G9,county_facts!$A:$BB,43,FALSE)</f>
        <v>0</v>
      </c>
      <c r="AV9">
        <f>VLOOKUP($G9,county_facts!$A:$BB,44,FALSE)</f>
        <v>0</v>
      </c>
      <c r="AW9">
        <f>VLOOKUP($G9,county_facts!$A:$BB,45,FALSE)</f>
        <v>0</v>
      </c>
      <c r="AX9">
        <f>VLOOKUP($G9,county_facts!$A:$BB,46,FALSE)</f>
        <v>22.5</v>
      </c>
      <c r="AY9">
        <f>VLOOKUP($G9,county_facts!$A:$BB,47,FALSE)</f>
        <v>10852479</v>
      </c>
      <c r="AZ9">
        <f>VLOOKUP($G9,county_facts!$A:$BB,48,FALSE)</f>
        <v>760623</v>
      </c>
      <c r="BA9">
        <f>VLOOKUP($G9,county_facts!$A:$BB,49,FALSE)</f>
        <v>2445850</v>
      </c>
      <c r="BB9">
        <f>VLOOKUP($G9,county_facts!$A:$BB,50,FALSE)</f>
        <v>13664</v>
      </c>
      <c r="BC9">
        <f>VLOOKUP($G9,county_facts!$A:$BB,51,FALSE)</f>
        <v>327429</v>
      </c>
      <c r="BD9">
        <f>VLOOKUP($G9,county_facts!$A:$BB,52,FALSE)</f>
        <v>1375</v>
      </c>
      <c r="BE9">
        <f>VLOOKUP($G9,county_facts!$A:$BB,53,FALSE)</f>
        <v>1321.76</v>
      </c>
      <c r="BF9">
        <f>VLOOKUP($G9,county_facts!$A:$BB,54,FALSE)</f>
        <v>147.30000000000001</v>
      </c>
    </row>
    <row r="10" spans="1:58" x14ac:dyDescent="0.3">
      <c r="A10" t="s">
        <v>6</v>
      </c>
      <c r="B10" t="s">
        <v>13</v>
      </c>
      <c r="C10">
        <v>1762</v>
      </c>
      <c r="D10" t="s">
        <v>8</v>
      </c>
      <c r="E10">
        <v>2064</v>
      </c>
      <c r="F10">
        <v>0.85368217099999999</v>
      </c>
      <c r="G10">
        <v>1123</v>
      </c>
      <c r="H10">
        <f>VLOOKUP($G10,county_facts!$A:$BB,4,FALSE)</f>
        <v>41165</v>
      </c>
      <c r="I10">
        <f>VLOOKUP($G10,county_facts!$A:$BB,5,FALSE)</f>
        <v>41618</v>
      </c>
      <c r="J10">
        <f>VLOOKUP($G10,county_facts!$A:$BB,6,FALSE)</f>
        <v>-1.1000000000000001</v>
      </c>
      <c r="K10">
        <f>VLOOKUP($G10,county_facts!$A:$BB,7,FALSE)</f>
        <v>41616</v>
      </c>
      <c r="L10">
        <f>VLOOKUP($G10,county_facts!$A:$BB,8,FALSE)</f>
        <v>5.8</v>
      </c>
      <c r="M10">
        <f>VLOOKUP($G10,county_facts!$A:$BB,9,FALSE)</f>
        <v>21.1</v>
      </c>
      <c r="N10">
        <f>VLOOKUP($G10,county_facts!$A:$BB,10,FALSE)</f>
        <v>19.600000000000001</v>
      </c>
      <c r="O10">
        <f>VLOOKUP($G10,county_facts!$A:$BB,11,FALSE)</f>
        <v>51.4</v>
      </c>
      <c r="P10">
        <f>VLOOKUP($G10,county_facts!$A:$BB,12,FALSE)</f>
        <v>70.599999999999994</v>
      </c>
      <c r="Q10">
        <f>VLOOKUP($G10,county_facts!$A:$BB,13,FALSE)</f>
        <v>27.3</v>
      </c>
      <c r="R10">
        <f>VLOOKUP($G10,county_facts!$A:$BB,14,FALSE)</f>
        <v>0.4</v>
      </c>
      <c r="S10">
        <f>VLOOKUP($G10,county_facts!$A:$BB,15,FALSE)</f>
        <v>0.5</v>
      </c>
      <c r="T10">
        <f>VLOOKUP($G10,county_facts!$A:$BB,16,FALSE)</f>
        <v>0</v>
      </c>
      <c r="U10">
        <f>VLOOKUP($G10,county_facts!$A:$BB,17,FALSE)</f>
        <v>1.2</v>
      </c>
      <c r="V10">
        <f>VLOOKUP($G10,county_facts!$A:$BB,18,FALSE)</f>
        <v>2.2999999999999998</v>
      </c>
      <c r="W10">
        <f>VLOOKUP($G10,county_facts!$A:$BB,19,FALSE)</f>
        <v>68.900000000000006</v>
      </c>
      <c r="X10">
        <f>VLOOKUP($G10,county_facts!$A:$BB,20,FALSE)</f>
        <v>86</v>
      </c>
      <c r="Y10">
        <f>VLOOKUP($G10,county_facts!$A:$BB,21,FALSE)</f>
        <v>1.9</v>
      </c>
      <c r="Z10">
        <f>VLOOKUP($G10,county_facts!$A:$BB,22,FALSE)</f>
        <v>2.9</v>
      </c>
      <c r="AA10">
        <f>VLOOKUP($G10,county_facts!$A:$BB,23,FALSE)</f>
        <v>79.2</v>
      </c>
      <c r="AB10">
        <f>VLOOKUP($G10,county_facts!$A:$BB,24,FALSE)</f>
        <v>16.3</v>
      </c>
      <c r="AC10">
        <f>VLOOKUP($G10,county_facts!$A:$BB,25,FALSE)</f>
        <v>3631</v>
      </c>
      <c r="AD10">
        <f>VLOOKUP($G10,county_facts!$A:$BB,26,FALSE)</f>
        <v>23.9</v>
      </c>
      <c r="AE10">
        <f>VLOOKUP($G10,county_facts!$A:$BB,27,FALSE)</f>
        <v>22029</v>
      </c>
      <c r="AF10">
        <f>VLOOKUP($G10,county_facts!$A:$BB,28,FALSE)</f>
        <v>72.2</v>
      </c>
      <c r="AG10">
        <f>VLOOKUP($G10,county_facts!$A:$BB,29,FALSE)</f>
        <v>10.1</v>
      </c>
      <c r="AH10">
        <f>VLOOKUP($G10,county_facts!$A:$BB,30,FALSE)</f>
        <v>94900</v>
      </c>
      <c r="AI10">
        <f>VLOOKUP($G10,county_facts!$A:$BB,31,FALSE)</f>
        <v>16373</v>
      </c>
      <c r="AJ10">
        <f>VLOOKUP($G10,county_facts!$A:$BB,32,FALSE)</f>
        <v>2.4900000000000002</v>
      </c>
      <c r="AK10">
        <f>VLOOKUP($G10,county_facts!$A:$BB,33,FALSE)</f>
        <v>21434</v>
      </c>
      <c r="AL10">
        <f>VLOOKUP($G10,county_facts!$A:$BB,34,FALSE)</f>
        <v>39130</v>
      </c>
      <c r="AM10">
        <f>VLOOKUP($G10,county_facts!$A:$BB,35,FALSE)</f>
        <v>19.8</v>
      </c>
      <c r="AN10">
        <f>VLOOKUP($G10,county_facts!$A:$BB,36,FALSE)</f>
        <v>721</v>
      </c>
      <c r="AO10">
        <f>VLOOKUP($G10,county_facts!$A:$BB,37,FALSE)</f>
        <v>10771</v>
      </c>
      <c r="AP10">
        <f>VLOOKUP($G10,county_facts!$A:$BB,38,FALSE)</f>
        <v>4.0999999999999996</v>
      </c>
      <c r="AQ10">
        <f>VLOOKUP($G10,county_facts!$A:$BB,39,FALSE)</f>
        <v>2478</v>
      </c>
      <c r="AR10">
        <f>VLOOKUP($G10,county_facts!$A:$BB,40,FALSE)</f>
        <v>3528</v>
      </c>
      <c r="AS10">
        <f>VLOOKUP($G10,county_facts!$A:$BB,41,FALSE)</f>
        <v>13</v>
      </c>
      <c r="AT10">
        <f>VLOOKUP($G10,county_facts!$A:$BB,42,FALSE)</f>
        <v>0</v>
      </c>
      <c r="AU10">
        <f>VLOOKUP($G10,county_facts!$A:$BB,43,FALSE)</f>
        <v>0</v>
      </c>
      <c r="AV10">
        <f>VLOOKUP($G10,county_facts!$A:$BB,44,FALSE)</f>
        <v>0</v>
      </c>
      <c r="AW10">
        <f>VLOOKUP($G10,county_facts!$A:$BB,45,FALSE)</f>
        <v>0</v>
      </c>
      <c r="AX10">
        <f>VLOOKUP($G10,county_facts!$A:$BB,46,FALSE)</f>
        <v>35</v>
      </c>
      <c r="AY10">
        <f>VLOOKUP($G10,county_facts!$A:$BB,47,FALSE)</f>
        <v>0</v>
      </c>
      <c r="AZ10">
        <f>VLOOKUP($G10,county_facts!$A:$BB,48,FALSE)</f>
        <v>0</v>
      </c>
      <c r="BA10">
        <f>VLOOKUP($G10,county_facts!$A:$BB,49,FALSE)</f>
        <v>362304</v>
      </c>
      <c r="BB10">
        <f>VLOOKUP($G10,county_facts!$A:$BB,50,FALSE)</f>
        <v>8881</v>
      </c>
      <c r="BC10">
        <f>VLOOKUP($G10,county_facts!$A:$BB,51,FALSE)</f>
        <v>28222</v>
      </c>
      <c r="BD10">
        <f>VLOOKUP($G10,county_facts!$A:$BB,52,FALSE)</f>
        <v>16</v>
      </c>
      <c r="BE10">
        <f>VLOOKUP($G10,county_facts!$A:$BB,53,FALSE)</f>
        <v>716.52</v>
      </c>
      <c r="BF10">
        <f>VLOOKUP($G10,county_facts!$A:$BB,54,FALSE)</f>
        <v>58.1</v>
      </c>
    </row>
    <row r="11" spans="1:58" x14ac:dyDescent="0.3">
      <c r="A11" t="s">
        <v>9</v>
      </c>
      <c r="B11" t="s">
        <v>13</v>
      </c>
      <c r="C11">
        <v>302</v>
      </c>
      <c r="D11" t="s">
        <v>8</v>
      </c>
      <c r="E11">
        <v>2064</v>
      </c>
      <c r="F11">
        <v>0.14631782900000001</v>
      </c>
      <c r="G11">
        <v>1123</v>
      </c>
      <c r="H11">
        <f>VLOOKUP($G11,county_facts!$A:$BB,4,FALSE)</f>
        <v>41165</v>
      </c>
      <c r="I11">
        <f>VLOOKUP($G11,county_facts!$A:$BB,5,FALSE)</f>
        <v>41618</v>
      </c>
      <c r="J11">
        <f>VLOOKUP($G11,county_facts!$A:$BB,6,FALSE)</f>
        <v>-1.1000000000000001</v>
      </c>
      <c r="K11">
        <f>VLOOKUP($G11,county_facts!$A:$BB,7,FALSE)</f>
        <v>41616</v>
      </c>
      <c r="L11">
        <f>VLOOKUP($G11,county_facts!$A:$BB,8,FALSE)</f>
        <v>5.8</v>
      </c>
      <c r="M11">
        <f>VLOOKUP($G11,county_facts!$A:$BB,9,FALSE)</f>
        <v>21.1</v>
      </c>
      <c r="N11">
        <f>VLOOKUP($G11,county_facts!$A:$BB,10,FALSE)</f>
        <v>19.600000000000001</v>
      </c>
      <c r="O11">
        <f>VLOOKUP($G11,county_facts!$A:$BB,11,FALSE)</f>
        <v>51.4</v>
      </c>
      <c r="P11">
        <f>VLOOKUP($G11,county_facts!$A:$BB,12,FALSE)</f>
        <v>70.599999999999994</v>
      </c>
      <c r="Q11">
        <f>VLOOKUP($G11,county_facts!$A:$BB,13,FALSE)</f>
        <v>27.3</v>
      </c>
      <c r="R11">
        <f>VLOOKUP($G11,county_facts!$A:$BB,14,FALSE)</f>
        <v>0.4</v>
      </c>
      <c r="S11">
        <f>VLOOKUP($G11,county_facts!$A:$BB,15,FALSE)</f>
        <v>0.5</v>
      </c>
      <c r="T11">
        <f>VLOOKUP($G11,county_facts!$A:$BB,16,FALSE)</f>
        <v>0</v>
      </c>
      <c r="U11">
        <f>VLOOKUP($G11,county_facts!$A:$BB,17,FALSE)</f>
        <v>1.2</v>
      </c>
      <c r="V11">
        <f>VLOOKUP($G11,county_facts!$A:$BB,18,FALSE)</f>
        <v>2.2999999999999998</v>
      </c>
      <c r="W11">
        <f>VLOOKUP($G11,county_facts!$A:$BB,19,FALSE)</f>
        <v>68.900000000000006</v>
      </c>
      <c r="X11">
        <f>VLOOKUP($G11,county_facts!$A:$BB,20,FALSE)</f>
        <v>86</v>
      </c>
      <c r="Y11">
        <f>VLOOKUP($G11,county_facts!$A:$BB,21,FALSE)</f>
        <v>1.9</v>
      </c>
      <c r="Z11">
        <f>VLOOKUP($G11,county_facts!$A:$BB,22,FALSE)</f>
        <v>2.9</v>
      </c>
      <c r="AA11">
        <f>VLOOKUP($G11,county_facts!$A:$BB,23,FALSE)</f>
        <v>79.2</v>
      </c>
      <c r="AB11">
        <f>VLOOKUP($G11,county_facts!$A:$BB,24,FALSE)</f>
        <v>16.3</v>
      </c>
      <c r="AC11">
        <f>VLOOKUP($G11,county_facts!$A:$BB,25,FALSE)</f>
        <v>3631</v>
      </c>
      <c r="AD11">
        <f>VLOOKUP($G11,county_facts!$A:$BB,26,FALSE)</f>
        <v>23.9</v>
      </c>
      <c r="AE11">
        <f>VLOOKUP($G11,county_facts!$A:$BB,27,FALSE)</f>
        <v>22029</v>
      </c>
      <c r="AF11">
        <f>VLOOKUP($G11,county_facts!$A:$BB,28,FALSE)</f>
        <v>72.2</v>
      </c>
      <c r="AG11">
        <f>VLOOKUP($G11,county_facts!$A:$BB,29,FALSE)</f>
        <v>10.1</v>
      </c>
      <c r="AH11">
        <f>VLOOKUP($G11,county_facts!$A:$BB,30,FALSE)</f>
        <v>94900</v>
      </c>
      <c r="AI11">
        <f>VLOOKUP($G11,county_facts!$A:$BB,31,FALSE)</f>
        <v>16373</v>
      </c>
      <c r="AJ11">
        <f>VLOOKUP($G11,county_facts!$A:$BB,32,FALSE)</f>
        <v>2.4900000000000002</v>
      </c>
      <c r="AK11">
        <f>VLOOKUP($G11,county_facts!$A:$BB,33,FALSE)</f>
        <v>21434</v>
      </c>
      <c r="AL11">
        <f>VLOOKUP($G11,county_facts!$A:$BB,34,FALSE)</f>
        <v>39130</v>
      </c>
      <c r="AM11">
        <f>VLOOKUP($G11,county_facts!$A:$BB,35,FALSE)</f>
        <v>19.8</v>
      </c>
      <c r="AN11">
        <f>VLOOKUP($G11,county_facts!$A:$BB,36,FALSE)</f>
        <v>721</v>
      </c>
      <c r="AO11">
        <f>VLOOKUP($G11,county_facts!$A:$BB,37,FALSE)</f>
        <v>10771</v>
      </c>
      <c r="AP11">
        <f>VLOOKUP($G11,county_facts!$A:$BB,38,FALSE)</f>
        <v>4.0999999999999996</v>
      </c>
      <c r="AQ11">
        <f>VLOOKUP($G11,county_facts!$A:$BB,39,FALSE)</f>
        <v>2478</v>
      </c>
      <c r="AR11">
        <f>VLOOKUP($G11,county_facts!$A:$BB,40,FALSE)</f>
        <v>3528</v>
      </c>
      <c r="AS11">
        <f>VLOOKUP($G11,county_facts!$A:$BB,41,FALSE)</f>
        <v>13</v>
      </c>
      <c r="AT11">
        <f>VLOOKUP($G11,county_facts!$A:$BB,42,FALSE)</f>
        <v>0</v>
      </c>
      <c r="AU11">
        <f>VLOOKUP($G11,county_facts!$A:$BB,43,FALSE)</f>
        <v>0</v>
      </c>
      <c r="AV11">
        <f>VLOOKUP($G11,county_facts!$A:$BB,44,FALSE)</f>
        <v>0</v>
      </c>
      <c r="AW11">
        <f>VLOOKUP($G11,county_facts!$A:$BB,45,FALSE)</f>
        <v>0</v>
      </c>
      <c r="AX11">
        <f>VLOOKUP($G11,county_facts!$A:$BB,46,FALSE)</f>
        <v>35</v>
      </c>
      <c r="AY11">
        <f>VLOOKUP($G11,county_facts!$A:$BB,47,FALSE)</f>
        <v>0</v>
      </c>
      <c r="AZ11">
        <f>VLOOKUP($G11,county_facts!$A:$BB,48,FALSE)</f>
        <v>0</v>
      </c>
      <c r="BA11">
        <f>VLOOKUP($G11,county_facts!$A:$BB,49,FALSE)</f>
        <v>362304</v>
      </c>
      <c r="BB11">
        <f>VLOOKUP($G11,county_facts!$A:$BB,50,FALSE)</f>
        <v>8881</v>
      </c>
      <c r="BC11">
        <f>VLOOKUP($G11,county_facts!$A:$BB,51,FALSE)</f>
        <v>28222</v>
      </c>
      <c r="BD11">
        <f>VLOOKUP($G11,county_facts!$A:$BB,52,FALSE)</f>
        <v>16</v>
      </c>
      <c r="BE11">
        <f>VLOOKUP($G11,county_facts!$A:$BB,53,FALSE)</f>
        <v>716.52</v>
      </c>
      <c r="BF11">
        <f>VLOOKUP($G11,county_facts!$A:$BB,54,FALSE)</f>
        <v>58.1</v>
      </c>
    </row>
    <row r="12" spans="1:58" x14ac:dyDescent="0.3">
      <c r="A12" t="s">
        <v>6</v>
      </c>
      <c r="B12" t="s">
        <v>14</v>
      </c>
      <c r="C12">
        <v>4617</v>
      </c>
      <c r="D12" t="s">
        <v>8</v>
      </c>
      <c r="E12">
        <v>5420</v>
      </c>
      <c r="F12">
        <v>0.85184501800000001</v>
      </c>
      <c r="G12">
        <v>1121</v>
      </c>
      <c r="H12">
        <f>VLOOKUP($G12,county_facts!$A:$BB,4,FALSE)</f>
        <v>81322</v>
      </c>
      <c r="I12">
        <f>VLOOKUP($G12,county_facts!$A:$BB,5,FALSE)</f>
        <v>82291</v>
      </c>
      <c r="J12">
        <f>VLOOKUP($G12,county_facts!$A:$BB,6,FALSE)</f>
        <v>-1.2</v>
      </c>
      <c r="K12">
        <f>VLOOKUP($G12,county_facts!$A:$BB,7,FALSE)</f>
        <v>82291</v>
      </c>
      <c r="L12">
        <f>VLOOKUP($G12,county_facts!$A:$BB,8,FALSE)</f>
        <v>5.5</v>
      </c>
      <c r="M12">
        <f>VLOOKUP($G12,county_facts!$A:$BB,9,FALSE)</f>
        <v>22.3</v>
      </c>
      <c r="N12">
        <f>VLOOKUP($G12,county_facts!$A:$BB,10,FALSE)</f>
        <v>16.100000000000001</v>
      </c>
      <c r="O12">
        <f>VLOOKUP($G12,county_facts!$A:$BB,11,FALSE)</f>
        <v>51.4</v>
      </c>
      <c r="P12">
        <f>VLOOKUP($G12,county_facts!$A:$BB,12,FALSE)</f>
        <v>65.2</v>
      </c>
      <c r="Q12">
        <f>VLOOKUP($G12,county_facts!$A:$BB,13,FALSE)</f>
        <v>32.5</v>
      </c>
      <c r="R12">
        <f>VLOOKUP($G12,county_facts!$A:$BB,14,FALSE)</f>
        <v>0.4</v>
      </c>
      <c r="S12">
        <f>VLOOKUP($G12,county_facts!$A:$BB,15,FALSE)</f>
        <v>0.4</v>
      </c>
      <c r="T12">
        <f>VLOOKUP($G12,county_facts!$A:$BB,16,FALSE)</f>
        <v>0</v>
      </c>
      <c r="U12">
        <f>VLOOKUP($G12,county_facts!$A:$BB,17,FALSE)</f>
        <v>1.5</v>
      </c>
      <c r="V12">
        <f>VLOOKUP($G12,county_facts!$A:$BB,18,FALSE)</f>
        <v>2.2999999999999998</v>
      </c>
      <c r="W12">
        <f>VLOOKUP($G12,county_facts!$A:$BB,19,FALSE)</f>
        <v>63.4</v>
      </c>
      <c r="X12">
        <f>VLOOKUP($G12,county_facts!$A:$BB,20,FALSE)</f>
        <v>85</v>
      </c>
      <c r="Y12">
        <f>VLOOKUP($G12,county_facts!$A:$BB,21,FALSE)</f>
        <v>1.6</v>
      </c>
      <c r="Z12">
        <f>VLOOKUP($G12,county_facts!$A:$BB,22,FALSE)</f>
        <v>2.8</v>
      </c>
      <c r="AA12">
        <f>VLOOKUP($G12,county_facts!$A:$BB,23,FALSE)</f>
        <v>78.900000000000006</v>
      </c>
      <c r="AB12">
        <f>VLOOKUP($G12,county_facts!$A:$BB,24,FALSE)</f>
        <v>13</v>
      </c>
      <c r="AC12">
        <f>VLOOKUP($G12,county_facts!$A:$BB,25,FALSE)</f>
        <v>6691</v>
      </c>
      <c r="AD12">
        <f>VLOOKUP($G12,county_facts!$A:$BB,26,FALSE)</f>
        <v>23.9</v>
      </c>
      <c r="AE12">
        <f>VLOOKUP($G12,county_facts!$A:$BB,27,FALSE)</f>
        <v>37177</v>
      </c>
      <c r="AF12">
        <f>VLOOKUP($G12,county_facts!$A:$BB,28,FALSE)</f>
        <v>71.2</v>
      </c>
      <c r="AG12">
        <f>VLOOKUP($G12,county_facts!$A:$BB,29,FALSE)</f>
        <v>11.6</v>
      </c>
      <c r="AH12">
        <f>VLOOKUP($G12,county_facts!$A:$BB,30,FALSE)</f>
        <v>92600</v>
      </c>
      <c r="AI12">
        <f>VLOOKUP($G12,county_facts!$A:$BB,31,FALSE)</f>
        <v>31486</v>
      </c>
      <c r="AJ12">
        <f>VLOOKUP($G12,county_facts!$A:$BB,32,FALSE)</f>
        <v>2.5</v>
      </c>
      <c r="AK12">
        <f>VLOOKUP($G12,county_facts!$A:$BB,33,FALSE)</f>
        <v>19410</v>
      </c>
      <c r="AL12">
        <f>VLOOKUP($G12,county_facts!$A:$BB,34,FALSE)</f>
        <v>35439</v>
      </c>
      <c r="AM12">
        <f>VLOOKUP($G12,county_facts!$A:$BB,35,FALSE)</f>
        <v>22.9</v>
      </c>
      <c r="AN12">
        <f>VLOOKUP($G12,county_facts!$A:$BB,36,FALSE)</f>
        <v>1230</v>
      </c>
      <c r="AO12">
        <f>VLOOKUP($G12,county_facts!$A:$BB,37,FALSE)</f>
        <v>23763</v>
      </c>
      <c r="AP12">
        <f>VLOOKUP($G12,county_facts!$A:$BB,38,FALSE)</f>
        <v>4.8</v>
      </c>
      <c r="AQ12">
        <f>VLOOKUP($G12,county_facts!$A:$BB,39,FALSE)</f>
        <v>3988</v>
      </c>
      <c r="AR12">
        <f>VLOOKUP($G12,county_facts!$A:$BB,40,FALSE)</f>
        <v>4872</v>
      </c>
      <c r="AS12">
        <f>VLOOKUP($G12,county_facts!$A:$BB,41,FALSE)</f>
        <v>0</v>
      </c>
      <c r="AT12">
        <f>VLOOKUP($G12,county_facts!$A:$BB,42,FALSE)</f>
        <v>0</v>
      </c>
      <c r="AU12">
        <f>VLOOKUP($G12,county_facts!$A:$BB,43,FALSE)</f>
        <v>1.5</v>
      </c>
      <c r="AV12">
        <f>VLOOKUP($G12,county_facts!$A:$BB,44,FALSE)</f>
        <v>0</v>
      </c>
      <c r="AW12">
        <f>VLOOKUP($G12,county_facts!$A:$BB,45,FALSE)</f>
        <v>0</v>
      </c>
      <c r="AX12">
        <f>VLOOKUP($G12,county_facts!$A:$BB,46,FALSE)</f>
        <v>26.6</v>
      </c>
      <c r="AY12">
        <f>VLOOKUP($G12,county_facts!$A:$BB,47,FALSE)</f>
        <v>9054200</v>
      </c>
      <c r="AZ12">
        <f>VLOOKUP($G12,county_facts!$A:$BB,48,FALSE)</f>
        <v>0</v>
      </c>
      <c r="BA12">
        <f>VLOOKUP($G12,county_facts!$A:$BB,49,FALSE)</f>
        <v>730728</v>
      </c>
      <c r="BB12">
        <f>VLOOKUP($G12,county_facts!$A:$BB,50,FALSE)</f>
        <v>9113</v>
      </c>
      <c r="BC12">
        <f>VLOOKUP($G12,county_facts!$A:$BB,51,FALSE)</f>
        <v>67078</v>
      </c>
      <c r="BD12">
        <f>VLOOKUP($G12,county_facts!$A:$BB,52,FALSE)</f>
        <v>65</v>
      </c>
      <c r="BE12">
        <f>VLOOKUP($G12,county_facts!$A:$BB,53,FALSE)</f>
        <v>736.78</v>
      </c>
      <c r="BF12">
        <f>VLOOKUP($G12,county_facts!$A:$BB,54,FALSE)</f>
        <v>111.7</v>
      </c>
    </row>
    <row r="13" spans="1:58" x14ac:dyDescent="0.3">
      <c r="A13" t="s">
        <v>9</v>
      </c>
      <c r="B13" t="s">
        <v>14</v>
      </c>
      <c r="C13">
        <v>803</v>
      </c>
      <c r="D13" t="s">
        <v>8</v>
      </c>
      <c r="E13">
        <v>5420</v>
      </c>
      <c r="F13">
        <v>0.14815498199999999</v>
      </c>
      <c r="G13">
        <v>1121</v>
      </c>
      <c r="H13">
        <f>VLOOKUP($G13,county_facts!$A:$BB,4,FALSE)</f>
        <v>81322</v>
      </c>
      <c r="I13">
        <f>VLOOKUP($G13,county_facts!$A:$BB,5,FALSE)</f>
        <v>82291</v>
      </c>
      <c r="J13">
        <f>VLOOKUP($G13,county_facts!$A:$BB,6,FALSE)</f>
        <v>-1.2</v>
      </c>
      <c r="K13">
        <f>VLOOKUP($G13,county_facts!$A:$BB,7,FALSE)</f>
        <v>82291</v>
      </c>
      <c r="L13">
        <f>VLOOKUP($G13,county_facts!$A:$BB,8,FALSE)</f>
        <v>5.5</v>
      </c>
      <c r="M13">
        <f>VLOOKUP($G13,county_facts!$A:$BB,9,FALSE)</f>
        <v>22.3</v>
      </c>
      <c r="N13">
        <f>VLOOKUP($G13,county_facts!$A:$BB,10,FALSE)</f>
        <v>16.100000000000001</v>
      </c>
      <c r="O13">
        <f>VLOOKUP($G13,county_facts!$A:$BB,11,FALSE)</f>
        <v>51.4</v>
      </c>
      <c r="P13">
        <f>VLOOKUP($G13,county_facts!$A:$BB,12,FALSE)</f>
        <v>65.2</v>
      </c>
      <c r="Q13">
        <f>VLOOKUP($G13,county_facts!$A:$BB,13,FALSE)</f>
        <v>32.5</v>
      </c>
      <c r="R13">
        <f>VLOOKUP($G13,county_facts!$A:$BB,14,FALSE)</f>
        <v>0.4</v>
      </c>
      <c r="S13">
        <f>VLOOKUP($G13,county_facts!$A:$BB,15,FALSE)</f>
        <v>0.4</v>
      </c>
      <c r="T13">
        <f>VLOOKUP($G13,county_facts!$A:$BB,16,FALSE)</f>
        <v>0</v>
      </c>
      <c r="U13">
        <f>VLOOKUP($G13,county_facts!$A:$BB,17,FALSE)</f>
        <v>1.5</v>
      </c>
      <c r="V13">
        <f>VLOOKUP($G13,county_facts!$A:$BB,18,FALSE)</f>
        <v>2.2999999999999998</v>
      </c>
      <c r="W13">
        <f>VLOOKUP($G13,county_facts!$A:$BB,19,FALSE)</f>
        <v>63.4</v>
      </c>
      <c r="X13">
        <f>VLOOKUP($G13,county_facts!$A:$BB,20,FALSE)</f>
        <v>85</v>
      </c>
      <c r="Y13">
        <f>VLOOKUP($G13,county_facts!$A:$BB,21,FALSE)</f>
        <v>1.6</v>
      </c>
      <c r="Z13">
        <f>VLOOKUP($G13,county_facts!$A:$BB,22,FALSE)</f>
        <v>2.8</v>
      </c>
      <c r="AA13">
        <f>VLOOKUP($G13,county_facts!$A:$BB,23,FALSE)</f>
        <v>78.900000000000006</v>
      </c>
      <c r="AB13">
        <f>VLOOKUP($G13,county_facts!$A:$BB,24,FALSE)</f>
        <v>13</v>
      </c>
      <c r="AC13">
        <f>VLOOKUP($G13,county_facts!$A:$BB,25,FALSE)</f>
        <v>6691</v>
      </c>
      <c r="AD13">
        <f>VLOOKUP($G13,county_facts!$A:$BB,26,FALSE)</f>
        <v>23.9</v>
      </c>
      <c r="AE13">
        <f>VLOOKUP($G13,county_facts!$A:$BB,27,FALSE)</f>
        <v>37177</v>
      </c>
      <c r="AF13">
        <f>VLOOKUP($G13,county_facts!$A:$BB,28,FALSE)</f>
        <v>71.2</v>
      </c>
      <c r="AG13">
        <f>VLOOKUP($G13,county_facts!$A:$BB,29,FALSE)</f>
        <v>11.6</v>
      </c>
      <c r="AH13">
        <f>VLOOKUP($G13,county_facts!$A:$BB,30,FALSE)</f>
        <v>92600</v>
      </c>
      <c r="AI13">
        <f>VLOOKUP($G13,county_facts!$A:$BB,31,FALSE)</f>
        <v>31486</v>
      </c>
      <c r="AJ13">
        <f>VLOOKUP($G13,county_facts!$A:$BB,32,FALSE)</f>
        <v>2.5</v>
      </c>
      <c r="AK13">
        <f>VLOOKUP($G13,county_facts!$A:$BB,33,FALSE)</f>
        <v>19410</v>
      </c>
      <c r="AL13">
        <f>VLOOKUP($G13,county_facts!$A:$BB,34,FALSE)</f>
        <v>35439</v>
      </c>
      <c r="AM13">
        <f>VLOOKUP($G13,county_facts!$A:$BB,35,FALSE)</f>
        <v>22.9</v>
      </c>
      <c r="AN13">
        <f>VLOOKUP($G13,county_facts!$A:$BB,36,FALSE)</f>
        <v>1230</v>
      </c>
      <c r="AO13">
        <f>VLOOKUP($G13,county_facts!$A:$BB,37,FALSE)</f>
        <v>23763</v>
      </c>
      <c r="AP13">
        <f>VLOOKUP($G13,county_facts!$A:$BB,38,FALSE)</f>
        <v>4.8</v>
      </c>
      <c r="AQ13">
        <f>VLOOKUP($G13,county_facts!$A:$BB,39,FALSE)</f>
        <v>3988</v>
      </c>
      <c r="AR13">
        <f>VLOOKUP($G13,county_facts!$A:$BB,40,FALSE)</f>
        <v>4872</v>
      </c>
      <c r="AS13">
        <f>VLOOKUP($G13,county_facts!$A:$BB,41,FALSE)</f>
        <v>0</v>
      </c>
      <c r="AT13">
        <f>VLOOKUP($G13,county_facts!$A:$BB,42,FALSE)</f>
        <v>0</v>
      </c>
      <c r="AU13">
        <f>VLOOKUP($G13,county_facts!$A:$BB,43,FALSE)</f>
        <v>1.5</v>
      </c>
      <c r="AV13">
        <f>VLOOKUP($G13,county_facts!$A:$BB,44,FALSE)</f>
        <v>0</v>
      </c>
      <c r="AW13">
        <f>VLOOKUP($G13,county_facts!$A:$BB,45,FALSE)</f>
        <v>0</v>
      </c>
      <c r="AX13">
        <f>VLOOKUP($G13,county_facts!$A:$BB,46,FALSE)</f>
        <v>26.6</v>
      </c>
      <c r="AY13">
        <f>VLOOKUP($G13,county_facts!$A:$BB,47,FALSE)</f>
        <v>9054200</v>
      </c>
      <c r="AZ13">
        <f>VLOOKUP($G13,county_facts!$A:$BB,48,FALSE)</f>
        <v>0</v>
      </c>
      <c r="BA13">
        <f>VLOOKUP($G13,county_facts!$A:$BB,49,FALSE)</f>
        <v>730728</v>
      </c>
      <c r="BB13">
        <f>VLOOKUP($G13,county_facts!$A:$BB,50,FALSE)</f>
        <v>9113</v>
      </c>
      <c r="BC13">
        <f>VLOOKUP($G13,county_facts!$A:$BB,51,FALSE)</f>
        <v>67078</v>
      </c>
      <c r="BD13">
        <f>VLOOKUP($G13,county_facts!$A:$BB,52,FALSE)</f>
        <v>65</v>
      </c>
      <c r="BE13">
        <f>VLOOKUP($G13,county_facts!$A:$BB,53,FALSE)</f>
        <v>736.78</v>
      </c>
      <c r="BF13">
        <f>VLOOKUP($G13,county_facts!$A:$BB,54,FALSE)</f>
        <v>111.7</v>
      </c>
    </row>
    <row r="14" spans="1:58" x14ac:dyDescent="0.3">
      <c r="A14" t="s">
        <v>6</v>
      </c>
      <c r="B14" t="s">
        <v>15</v>
      </c>
      <c r="C14">
        <v>2012</v>
      </c>
      <c r="D14" t="s">
        <v>8</v>
      </c>
      <c r="E14">
        <v>2301</v>
      </c>
      <c r="F14">
        <v>0.87440243399999995</v>
      </c>
      <c r="G14">
        <v>1119</v>
      </c>
      <c r="H14">
        <f>VLOOKUP($G14,county_facts!$A:$BB,4,FALSE)</f>
        <v>13166</v>
      </c>
      <c r="I14">
        <f>VLOOKUP($G14,county_facts!$A:$BB,5,FALSE)</f>
        <v>13763</v>
      </c>
      <c r="J14">
        <f>VLOOKUP($G14,county_facts!$A:$BB,6,FALSE)</f>
        <v>-4.3</v>
      </c>
      <c r="K14">
        <f>VLOOKUP($G14,county_facts!$A:$BB,7,FALSE)</f>
        <v>13763</v>
      </c>
      <c r="L14">
        <f>VLOOKUP($G14,county_facts!$A:$BB,8,FALSE)</f>
        <v>4.8</v>
      </c>
      <c r="M14">
        <f>VLOOKUP($G14,county_facts!$A:$BB,9,FALSE)</f>
        <v>19.7</v>
      </c>
      <c r="N14">
        <f>VLOOKUP($G14,county_facts!$A:$BB,10,FALSE)</f>
        <v>16.3</v>
      </c>
      <c r="O14">
        <f>VLOOKUP($G14,county_facts!$A:$BB,11,FALSE)</f>
        <v>55</v>
      </c>
      <c r="P14">
        <f>VLOOKUP($G14,county_facts!$A:$BB,12,FALSE)</f>
        <v>25.5</v>
      </c>
      <c r="Q14">
        <f>VLOOKUP($G14,county_facts!$A:$BB,13,FALSE)</f>
        <v>73.5</v>
      </c>
      <c r="R14">
        <f>VLOOKUP($G14,county_facts!$A:$BB,14,FALSE)</f>
        <v>0.1</v>
      </c>
      <c r="S14">
        <f>VLOOKUP($G14,county_facts!$A:$BB,15,FALSE)</f>
        <v>0.4</v>
      </c>
      <c r="T14">
        <f>VLOOKUP($G14,county_facts!$A:$BB,16,FALSE)</f>
        <v>0</v>
      </c>
      <c r="U14">
        <f>VLOOKUP($G14,county_facts!$A:$BB,17,FALSE)</f>
        <v>0.5</v>
      </c>
      <c r="V14">
        <f>VLOOKUP($G14,county_facts!$A:$BB,18,FALSE)</f>
        <v>1.1000000000000001</v>
      </c>
      <c r="W14">
        <f>VLOOKUP($G14,county_facts!$A:$BB,19,FALSE)</f>
        <v>24.8</v>
      </c>
      <c r="X14">
        <f>VLOOKUP($G14,county_facts!$A:$BB,20,FALSE)</f>
        <v>87.9</v>
      </c>
      <c r="Y14">
        <f>VLOOKUP($G14,county_facts!$A:$BB,21,FALSE)</f>
        <v>0.9</v>
      </c>
      <c r="Z14">
        <f>VLOOKUP($G14,county_facts!$A:$BB,22,FALSE)</f>
        <v>1.9</v>
      </c>
      <c r="AA14">
        <f>VLOOKUP($G14,county_facts!$A:$BB,23,FALSE)</f>
        <v>75.5</v>
      </c>
      <c r="AB14">
        <f>VLOOKUP($G14,county_facts!$A:$BB,24,FALSE)</f>
        <v>14.9</v>
      </c>
      <c r="AC14">
        <f>VLOOKUP($G14,county_facts!$A:$BB,25,FALSE)</f>
        <v>706</v>
      </c>
      <c r="AD14">
        <f>VLOOKUP($G14,county_facts!$A:$BB,26,FALSE)</f>
        <v>23.4</v>
      </c>
      <c r="AE14">
        <f>VLOOKUP($G14,county_facts!$A:$BB,27,FALSE)</f>
        <v>6748</v>
      </c>
      <c r="AF14">
        <f>VLOOKUP($G14,county_facts!$A:$BB,28,FALSE)</f>
        <v>64.7</v>
      </c>
      <c r="AG14">
        <f>VLOOKUP($G14,county_facts!$A:$BB,29,FALSE)</f>
        <v>16.3</v>
      </c>
      <c r="AH14">
        <f>VLOOKUP($G14,county_facts!$A:$BB,30,FALSE)</f>
        <v>74100</v>
      </c>
      <c r="AI14">
        <f>VLOOKUP($G14,county_facts!$A:$BB,31,FALSE)</f>
        <v>5060</v>
      </c>
      <c r="AJ14">
        <f>VLOOKUP($G14,county_facts!$A:$BB,32,FALSE)</f>
        <v>2.57</v>
      </c>
      <c r="AK14">
        <f>VLOOKUP($G14,county_facts!$A:$BB,33,FALSE)</f>
        <v>14156</v>
      </c>
      <c r="AL14">
        <f>VLOOKUP($G14,county_facts!$A:$BB,34,FALSE)</f>
        <v>22186</v>
      </c>
      <c r="AM14">
        <f>VLOOKUP($G14,county_facts!$A:$BB,35,FALSE)</f>
        <v>38</v>
      </c>
      <c r="AN14">
        <f>VLOOKUP($G14,county_facts!$A:$BB,36,FALSE)</f>
        <v>202</v>
      </c>
      <c r="AO14">
        <f>VLOOKUP($G14,county_facts!$A:$BB,37,FALSE)</f>
        <v>2966</v>
      </c>
      <c r="AP14">
        <f>VLOOKUP($G14,county_facts!$A:$BB,38,FALSE)</f>
        <v>8.1</v>
      </c>
      <c r="AQ14">
        <f>VLOOKUP($G14,county_facts!$A:$BB,39,FALSE)</f>
        <v>823</v>
      </c>
      <c r="AR14">
        <f>VLOOKUP($G14,county_facts!$A:$BB,40,FALSE)</f>
        <v>730</v>
      </c>
      <c r="AS14">
        <f>VLOOKUP($G14,county_facts!$A:$BB,41,FALSE)</f>
        <v>57.5</v>
      </c>
      <c r="AT14">
        <f>VLOOKUP($G14,county_facts!$A:$BB,42,FALSE)</f>
        <v>0</v>
      </c>
      <c r="AU14">
        <f>VLOOKUP($G14,county_facts!$A:$BB,43,FALSE)</f>
        <v>0</v>
      </c>
      <c r="AV14">
        <f>VLOOKUP($G14,county_facts!$A:$BB,44,FALSE)</f>
        <v>0</v>
      </c>
      <c r="AW14">
        <f>VLOOKUP($G14,county_facts!$A:$BB,45,FALSE)</f>
        <v>0</v>
      </c>
      <c r="AX14">
        <f>VLOOKUP($G14,county_facts!$A:$BB,46,FALSE)</f>
        <v>0</v>
      </c>
      <c r="AY14">
        <f>VLOOKUP($G14,county_facts!$A:$BB,47,FALSE)</f>
        <v>0</v>
      </c>
      <c r="AZ14">
        <f>VLOOKUP($G14,county_facts!$A:$BB,48,FALSE)</f>
        <v>76499</v>
      </c>
      <c r="BA14">
        <f>VLOOKUP($G14,county_facts!$A:$BB,49,FALSE)</f>
        <v>59636</v>
      </c>
      <c r="BB14">
        <f>VLOOKUP($G14,county_facts!$A:$BB,50,FALSE)</f>
        <v>4494</v>
      </c>
      <c r="BC14">
        <f>VLOOKUP($G14,county_facts!$A:$BB,51,FALSE)</f>
        <v>8199</v>
      </c>
      <c r="BD14">
        <f>VLOOKUP($G14,county_facts!$A:$BB,52,FALSE)</f>
        <v>3</v>
      </c>
      <c r="BE14">
        <f>VLOOKUP($G14,county_facts!$A:$BB,53,FALSE)</f>
        <v>903.89</v>
      </c>
      <c r="BF14">
        <f>VLOOKUP($G14,county_facts!$A:$BB,54,FALSE)</f>
        <v>15.2</v>
      </c>
    </row>
    <row r="15" spans="1:58" x14ac:dyDescent="0.3">
      <c r="A15" t="s">
        <v>9</v>
      </c>
      <c r="B15" t="s">
        <v>15</v>
      </c>
      <c r="C15">
        <v>289</v>
      </c>
      <c r="D15" t="s">
        <v>8</v>
      </c>
      <c r="E15">
        <v>2301</v>
      </c>
      <c r="F15">
        <v>0.12559756599999999</v>
      </c>
      <c r="G15">
        <v>1119</v>
      </c>
      <c r="H15">
        <f>VLOOKUP($G15,county_facts!$A:$BB,4,FALSE)</f>
        <v>13166</v>
      </c>
      <c r="I15">
        <f>VLOOKUP($G15,county_facts!$A:$BB,5,FALSE)</f>
        <v>13763</v>
      </c>
      <c r="J15">
        <f>VLOOKUP($G15,county_facts!$A:$BB,6,FALSE)</f>
        <v>-4.3</v>
      </c>
      <c r="K15">
        <f>VLOOKUP($G15,county_facts!$A:$BB,7,FALSE)</f>
        <v>13763</v>
      </c>
      <c r="L15">
        <f>VLOOKUP($G15,county_facts!$A:$BB,8,FALSE)</f>
        <v>4.8</v>
      </c>
      <c r="M15">
        <f>VLOOKUP($G15,county_facts!$A:$BB,9,FALSE)</f>
        <v>19.7</v>
      </c>
      <c r="N15">
        <f>VLOOKUP($G15,county_facts!$A:$BB,10,FALSE)</f>
        <v>16.3</v>
      </c>
      <c r="O15">
        <f>VLOOKUP($G15,county_facts!$A:$BB,11,FALSE)</f>
        <v>55</v>
      </c>
      <c r="P15">
        <f>VLOOKUP($G15,county_facts!$A:$BB,12,FALSE)</f>
        <v>25.5</v>
      </c>
      <c r="Q15">
        <f>VLOOKUP($G15,county_facts!$A:$BB,13,FALSE)</f>
        <v>73.5</v>
      </c>
      <c r="R15">
        <f>VLOOKUP($G15,county_facts!$A:$BB,14,FALSE)</f>
        <v>0.1</v>
      </c>
      <c r="S15">
        <f>VLOOKUP($G15,county_facts!$A:$BB,15,FALSE)</f>
        <v>0.4</v>
      </c>
      <c r="T15">
        <f>VLOOKUP($G15,county_facts!$A:$BB,16,FALSE)</f>
        <v>0</v>
      </c>
      <c r="U15">
        <f>VLOOKUP($G15,county_facts!$A:$BB,17,FALSE)</f>
        <v>0.5</v>
      </c>
      <c r="V15">
        <f>VLOOKUP($G15,county_facts!$A:$BB,18,FALSE)</f>
        <v>1.1000000000000001</v>
      </c>
      <c r="W15">
        <f>VLOOKUP($G15,county_facts!$A:$BB,19,FALSE)</f>
        <v>24.8</v>
      </c>
      <c r="X15">
        <f>VLOOKUP($G15,county_facts!$A:$BB,20,FALSE)</f>
        <v>87.9</v>
      </c>
      <c r="Y15">
        <f>VLOOKUP($G15,county_facts!$A:$BB,21,FALSE)</f>
        <v>0.9</v>
      </c>
      <c r="Z15">
        <f>VLOOKUP($G15,county_facts!$A:$BB,22,FALSE)</f>
        <v>1.9</v>
      </c>
      <c r="AA15">
        <f>VLOOKUP($G15,county_facts!$A:$BB,23,FALSE)</f>
        <v>75.5</v>
      </c>
      <c r="AB15">
        <f>VLOOKUP($G15,county_facts!$A:$BB,24,FALSE)</f>
        <v>14.9</v>
      </c>
      <c r="AC15">
        <f>VLOOKUP($G15,county_facts!$A:$BB,25,FALSE)</f>
        <v>706</v>
      </c>
      <c r="AD15">
        <f>VLOOKUP($G15,county_facts!$A:$BB,26,FALSE)</f>
        <v>23.4</v>
      </c>
      <c r="AE15">
        <f>VLOOKUP($G15,county_facts!$A:$BB,27,FALSE)</f>
        <v>6748</v>
      </c>
      <c r="AF15">
        <f>VLOOKUP($G15,county_facts!$A:$BB,28,FALSE)</f>
        <v>64.7</v>
      </c>
      <c r="AG15">
        <f>VLOOKUP($G15,county_facts!$A:$BB,29,FALSE)</f>
        <v>16.3</v>
      </c>
      <c r="AH15">
        <f>VLOOKUP($G15,county_facts!$A:$BB,30,FALSE)</f>
        <v>74100</v>
      </c>
      <c r="AI15">
        <f>VLOOKUP($G15,county_facts!$A:$BB,31,FALSE)</f>
        <v>5060</v>
      </c>
      <c r="AJ15">
        <f>VLOOKUP($G15,county_facts!$A:$BB,32,FALSE)</f>
        <v>2.57</v>
      </c>
      <c r="AK15">
        <f>VLOOKUP($G15,county_facts!$A:$BB,33,FALSE)</f>
        <v>14156</v>
      </c>
      <c r="AL15">
        <f>VLOOKUP($G15,county_facts!$A:$BB,34,FALSE)</f>
        <v>22186</v>
      </c>
      <c r="AM15">
        <f>VLOOKUP($G15,county_facts!$A:$BB,35,FALSE)</f>
        <v>38</v>
      </c>
      <c r="AN15">
        <f>VLOOKUP($G15,county_facts!$A:$BB,36,FALSE)</f>
        <v>202</v>
      </c>
      <c r="AO15">
        <f>VLOOKUP($G15,county_facts!$A:$BB,37,FALSE)</f>
        <v>2966</v>
      </c>
      <c r="AP15">
        <f>VLOOKUP($G15,county_facts!$A:$BB,38,FALSE)</f>
        <v>8.1</v>
      </c>
      <c r="AQ15">
        <f>VLOOKUP($G15,county_facts!$A:$BB,39,FALSE)</f>
        <v>823</v>
      </c>
      <c r="AR15">
        <f>VLOOKUP($G15,county_facts!$A:$BB,40,FALSE)</f>
        <v>730</v>
      </c>
      <c r="AS15">
        <f>VLOOKUP($G15,county_facts!$A:$BB,41,FALSE)</f>
        <v>57.5</v>
      </c>
      <c r="AT15">
        <f>VLOOKUP($G15,county_facts!$A:$BB,42,FALSE)</f>
        <v>0</v>
      </c>
      <c r="AU15">
        <f>VLOOKUP($G15,county_facts!$A:$BB,43,FALSE)</f>
        <v>0</v>
      </c>
      <c r="AV15">
        <f>VLOOKUP($G15,county_facts!$A:$BB,44,FALSE)</f>
        <v>0</v>
      </c>
      <c r="AW15">
        <f>VLOOKUP($G15,county_facts!$A:$BB,45,FALSE)</f>
        <v>0</v>
      </c>
      <c r="AX15">
        <f>VLOOKUP($G15,county_facts!$A:$BB,46,FALSE)</f>
        <v>0</v>
      </c>
      <c r="AY15">
        <f>VLOOKUP($G15,county_facts!$A:$BB,47,FALSE)</f>
        <v>0</v>
      </c>
      <c r="AZ15">
        <f>VLOOKUP($G15,county_facts!$A:$BB,48,FALSE)</f>
        <v>76499</v>
      </c>
      <c r="BA15">
        <f>VLOOKUP($G15,county_facts!$A:$BB,49,FALSE)</f>
        <v>59636</v>
      </c>
      <c r="BB15">
        <f>VLOOKUP($G15,county_facts!$A:$BB,50,FALSE)</f>
        <v>4494</v>
      </c>
      <c r="BC15">
        <f>VLOOKUP($G15,county_facts!$A:$BB,51,FALSE)</f>
        <v>8199</v>
      </c>
      <c r="BD15">
        <f>VLOOKUP($G15,county_facts!$A:$BB,52,FALSE)</f>
        <v>3</v>
      </c>
      <c r="BE15">
        <f>VLOOKUP($G15,county_facts!$A:$BB,53,FALSE)</f>
        <v>903.89</v>
      </c>
      <c r="BF15">
        <f>VLOOKUP($G15,county_facts!$A:$BB,54,FALSE)</f>
        <v>15.2</v>
      </c>
    </row>
    <row r="16" spans="1:58" x14ac:dyDescent="0.3">
      <c r="A16" t="s">
        <v>6</v>
      </c>
      <c r="B16" t="s">
        <v>16</v>
      </c>
      <c r="C16">
        <v>2268</v>
      </c>
      <c r="D16" t="s">
        <v>8</v>
      </c>
      <c r="E16">
        <v>3103</v>
      </c>
      <c r="F16">
        <v>0.73090557499999997</v>
      </c>
      <c r="G16">
        <v>1115</v>
      </c>
      <c r="H16">
        <f>VLOOKUP($G16,county_facts!$A:$BB,4,FALSE)</f>
        <v>86697</v>
      </c>
      <c r="I16">
        <f>VLOOKUP($G16,county_facts!$A:$BB,5,FALSE)</f>
        <v>83593</v>
      </c>
      <c r="J16">
        <f>VLOOKUP($G16,county_facts!$A:$BB,6,FALSE)</f>
        <v>3.7</v>
      </c>
      <c r="K16">
        <f>VLOOKUP($G16,county_facts!$A:$BB,7,FALSE)</f>
        <v>83593</v>
      </c>
      <c r="L16">
        <f>VLOOKUP($G16,county_facts!$A:$BB,8,FALSE)</f>
        <v>6.1</v>
      </c>
      <c r="M16">
        <f>VLOOKUP($G16,county_facts!$A:$BB,9,FALSE)</f>
        <v>23</v>
      </c>
      <c r="N16">
        <f>VLOOKUP($G16,county_facts!$A:$BB,10,FALSE)</f>
        <v>15.3</v>
      </c>
      <c r="O16">
        <f>VLOOKUP($G16,county_facts!$A:$BB,11,FALSE)</f>
        <v>50.1</v>
      </c>
      <c r="P16">
        <f>VLOOKUP($G16,county_facts!$A:$BB,12,FALSE)</f>
        <v>87.9</v>
      </c>
      <c r="Q16">
        <f>VLOOKUP($G16,county_facts!$A:$BB,13,FALSE)</f>
        <v>9.5</v>
      </c>
      <c r="R16">
        <f>VLOOKUP($G16,county_facts!$A:$BB,14,FALSE)</f>
        <v>0.4</v>
      </c>
      <c r="S16">
        <f>VLOOKUP($G16,county_facts!$A:$BB,15,FALSE)</f>
        <v>0.8</v>
      </c>
      <c r="T16">
        <f>VLOOKUP($G16,county_facts!$A:$BB,16,FALSE)</f>
        <v>0.1</v>
      </c>
      <c r="U16">
        <f>VLOOKUP($G16,county_facts!$A:$BB,17,FALSE)</f>
        <v>1.3</v>
      </c>
      <c r="V16">
        <f>VLOOKUP($G16,county_facts!$A:$BB,18,FALSE)</f>
        <v>2.2999999999999998</v>
      </c>
      <c r="W16">
        <f>VLOOKUP($G16,county_facts!$A:$BB,19,FALSE)</f>
        <v>85.9</v>
      </c>
      <c r="X16">
        <f>VLOOKUP($G16,county_facts!$A:$BB,20,FALSE)</f>
        <v>86.8</v>
      </c>
      <c r="Y16">
        <f>VLOOKUP($G16,county_facts!$A:$BB,21,FALSE)</f>
        <v>1.8</v>
      </c>
      <c r="Z16">
        <f>VLOOKUP($G16,county_facts!$A:$BB,22,FALSE)</f>
        <v>2.5</v>
      </c>
      <c r="AA16">
        <f>VLOOKUP($G16,county_facts!$A:$BB,23,FALSE)</f>
        <v>82</v>
      </c>
      <c r="AB16">
        <f>VLOOKUP($G16,county_facts!$A:$BB,24,FALSE)</f>
        <v>15.5</v>
      </c>
      <c r="AC16">
        <f>VLOOKUP($G16,county_facts!$A:$BB,25,FALSE)</f>
        <v>6928</v>
      </c>
      <c r="AD16">
        <f>VLOOKUP($G16,county_facts!$A:$BB,26,FALSE)</f>
        <v>30</v>
      </c>
      <c r="AE16">
        <f>VLOOKUP($G16,county_facts!$A:$BB,27,FALSE)</f>
        <v>35844</v>
      </c>
      <c r="AF16">
        <f>VLOOKUP($G16,county_facts!$A:$BB,28,FALSE)</f>
        <v>81.5</v>
      </c>
      <c r="AG16">
        <f>VLOOKUP($G16,county_facts!$A:$BB,29,FALSE)</f>
        <v>5.0999999999999996</v>
      </c>
      <c r="AH16">
        <f>VLOOKUP($G16,county_facts!$A:$BB,30,FALSE)</f>
        <v>134600</v>
      </c>
      <c r="AI16">
        <f>VLOOKUP($G16,county_facts!$A:$BB,31,FALSE)</f>
        <v>31353</v>
      </c>
      <c r="AJ16">
        <f>VLOOKUP($G16,county_facts!$A:$BB,32,FALSE)</f>
        <v>2.63</v>
      </c>
      <c r="AK16">
        <f>VLOOKUP($G16,county_facts!$A:$BB,33,FALSE)</f>
        <v>23872</v>
      </c>
      <c r="AL16">
        <f>VLOOKUP($G16,county_facts!$A:$BB,34,FALSE)</f>
        <v>50786</v>
      </c>
      <c r="AM16">
        <f>VLOOKUP($G16,county_facts!$A:$BB,35,FALSE)</f>
        <v>15.2</v>
      </c>
      <c r="AN16">
        <f>VLOOKUP($G16,county_facts!$A:$BB,36,FALSE)</f>
        <v>1266</v>
      </c>
      <c r="AO16">
        <f>VLOOKUP($G16,county_facts!$A:$BB,37,FALSE)</f>
        <v>15265</v>
      </c>
      <c r="AP16">
        <f>VLOOKUP($G16,county_facts!$A:$BB,38,FALSE)</f>
        <v>1</v>
      </c>
      <c r="AQ16">
        <f>VLOOKUP($G16,county_facts!$A:$BB,39,FALSE)</f>
        <v>5172</v>
      </c>
      <c r="AR16">
        <f>VLOOKUP($G16,county_facts!$A:$BB,40,FALSE)</f>
        <v>6061</v>
      </c>
      <c r="AS16">
        <f>VLOOKUP($G16,county_facts!$A:$BB,41,FALSE)</f>
        <v>2.4</v>
      </c>
      <c r="AT16">
        <f>VLOOKUP($G16,county_facts!$A:$BB,42,FALSE)</f>
        <v>1</v>
      </c>
      <c r="AU16">
        <f>VLOOKUP($G16,county_facts!$A:$BB,43,FALSE)</f>
        <v>1.4</v>
      </c>
      <c r="AV16">
        <f>VLOOKUP($G16,county_facts!$A:$BB,44,FALSE)</f>
        <v>0</v>
      </c>
      <c r="AW16">
        <f>VLOOKUP($G16,county_facts!$A:$BB,45,FALSE)</f>
        <v>0</v>
      </c>
      <c r="AX16">
        <f>VLOOKUP($G16,county_facts!$A:$BB,46,FALSE)</f>
        <v>28.1</v>
      </c>
      <c r="AY16">
        <f>VLOOKUP($G16,county_facts!$A:$BB,47,FALSE)</f>
        <v>985409</v>
      </c>
      <c r="AZ16">
        <f>VLOOKUP($G16,county_facts!$A:$BB,48,FALSE)</f>
        <v>317458</v>
      </c>
      <c r="BA16">
        <f>VLOOKUP($G16,county_facts!$A:$BB,49,FALSE)</f>
        <v>581324</v>
      </c>
      <c r="BB16">
        <f>VLOOKUP($G16,county_facts!$A:$BB,50,FALSE)</f>
        <v>7404</v>
      </c>
      <c r="BC16">
        <f>VLOOKUP($G16,county_facts!$A:$BB,51,FALSE)</f>
        <v>70254</v>
      </c>
      <c r="BD16">
        <f>VLOOKUP($G16,county_facts!$A:$BB,52,FALSE)</f>
        <v>80</v>
      </c>
      <c r="BE16">
        <f>VLOOKUP($G16,county_facts!$A:$BB,53,FALSE)</f>
        <v>631.9</v>
      </c>
      <c r="BF16">
        <f>VLOOKUP($G16,county_facts!$A:$BB,54,FALSE)</f>
        <v>132.30000000000001</v>
      </c>
    </row>
    <row r="17" spans="1:58" x14ac:dyDescent="0.3">
      <c r="A17" t="s">
        <v>9</v>
      </c>
      <c r="B17" t="s">
        <v>16</v>
      </c>
      <c r="C17">
        <v>835</v>
      </c>
      <c r="D17" t="s">
        <v>8</v>
      </c>
      <c r="E17">
        <v>3103</v>
      </c>
      <c r="F17">
        <v>0.26909442500000003</v>
      </c>
      <c r="G17">
        <v>1115</v>
      </c>
      <c r="H17">
        <f>VLOOKUP($G17,county_facts!$A:$BB,4,FALSE)</f>
        <v>86697</v>
      </c>
      <c r="I17">
        <f>VLOOKUP($G17,county_facts!$A:$BB,5,FALSE)</f>
        <v>83593</v>
      </c>
      <c r="J17">
        <f>VLOOKUP($G17,county_facts!$A:$BB,6,FALSE)</f>
        <v>3.7</v>
      </c>
      <c r="K17">
        <f>VLOOKUP($G17,county_facts!$A:$BB,7,FALSE)</f>
        <v>83593</v>
      </c>
      <c r="L17">
        <f>VLOOKUP($G17,county_facts!$A:$BB,8,FALSE)</f>
        <v>6.1</v>
      </c>
      <c r="M17">
        <f>VLOOKUP($G17,county_facts!$A:$BB,9,FALSE)</f>
        <v>23</v>
      </c>
      <c r="N17">
        <f>VLOOKUP($G17,county_facts!$A:$BB,10,FALSE)</f>
        <v>15.3</v>
      </c>
      <c r="O17">
        <f>VLOOKUP($G17,county_facts!$A:$BB,11,FALSE)</f>
        <v>50.1</v>
      </c>
      <c r="P17">
        <f>VLOOKUP($G17,county_facts!$A:$BB,12,FALSE)</f>
        <v>87.9</v>
      </c>
      <c r="Q17">
        <f>VLOOKUP($G17,county_facts!$A:$BB,13,FALSE)</f>
        <v>9.5</v>
      </c>
      <c r="R17">
        <f>VLOOKUP($G17,county_facts!$A:$BB,14,FALSE)</f>
        <v>0.4</v>
      </c>
      <c r="S17">
        <f>VLOOKUP($G17,county_facts!$A:$BB,15,FALSE)</f>
        <v>0.8</v>
      </c>
      <c r="T17">
        <f>VLOOKUP($G17,county_facts!$A:$BB,16,FALSE)</f>
        <v>0.1</v>
      </c>
      <c r="U17">
        <f>VLOOKUP($G17,county_facts!$A:$BB,17,FALSE)</f>
        <v>1.3</v>
      </c>
      <c r="V17">
        <f>VLOOKUP($G17,county_facts!$A:$BB,18,FALSE)</f>
        <v>2.2999999999999998</v>
      </c>
      <c r="W17">
        <f>VLOOKUP($G17,county_facts!$A:$BB,19,FALSE)</f>
        <v>85.9</v>
      </c>
      <c r="X17">
        <f>VLOOKUP($G17,county_facts!$A:$BB,20,FALSE)</f>
        <v>86.8</v>
      </c>
      <c r="Y17">
        <f>VLOOKUP($G17,county_facts!$A:$BB,21,FALSE)</f>
        <v>1.8</v>
      </c>
      <c r="Z17">
        <f>VLOOKUP($G17,county_facts!$A:$BB,22,FALSE)</f>
        <v>2.5</v>
      </c>
      <c r="AA17">
        <f>VLOOKUP($G17,county_facts!$A:$BB,23,FALSE)</f>
        <v>82</v>
      </c>
      <c r="AB17">
        <f>VLOOKUP($G17,county_facts!$A:$BB,24,FALSE)</f>
        <v>15.5</v>
      </c>
      <c r="AC17">
        <f>VLOOKUP($G17,county_facts!$A:$BB,25,FALSE)</f>
        <v>6928</v>
      </c>
      <c r="AD17">
        <f>VLOOKUP($G17,county_facts!$A:$BB,26,FALSE)</f>
        <v>30</v>
      </c>
      <c r="AE17">
        <f>VLOOKUP($G17,county_facts!$A:$BB,27,FALSE)</f>
        <v>35844</v>
      </c>
      <c r="AF17">
        <f>VLOOKUP($G17,county_facts!$A:$BB,28,FALSE)</f>
        <v>81.5</v>
      </c>
      <c r="AG17">
        <f>VLOOKUP($G17,county_facts!$A:$BB,29,FALSE)</f>
        <v>5.0999999999999996</v>
      </c>
      <c r="AH17">
        <f>VLOOKUP($G17,county_facts!$A:$BB,30,FALSE)</f>
        <v>134600</v>
      </c>
      <c r="AI17">
        <f>VLOOKUP($G17,county_facts!$A:$BB,31,FALSE)</f>
        <v>31353</v>
      </c>
      <c r="AJ17">
        <f>VLOOKUP($G17,county_facts!$A:$BB,32,FALSE)</f>
        <v>2.63</v>
      </c>
      <c r="AK17">
        <f>VLOOKUP($G17,county_facts!$A:$BB,33,FALSE)</f>
        <v>23872</v>
      </c>
      <c r="AL17">
        <f>VLOOKUP($G17,county_facts!$A:$BB,34,FALSE)</f>
        <v>50786</v>
      </c>
      <c r="AM17">
        <f>VLOOKUP($G17,county_facts!$A:$BB,35,FALSE)</f>
        <v>15.2</v>
      </c>
      <c r="AN17">
        <f>VLOOKUP($G17,county_facts!$A:$BB,36,FALSE)</f>
        <v>1266</v>
      </c>
      <c r="AO17">
        <f>VLOOKUP($G17,county_facts!$A:$BB,37,FALSE)</f>
        <v>15265</v>
      </c>
      <c r="AP17">
        <f>VLOOKUP($G17,county_facts!$A:$BB,38,FALSE)</f>
        <v>1</v>
      </c>
      <c r="AQ17">
        <f>VLOOKUP($G17,county_facts!$A:$BB,39,FALSE)</f>
        <v>5172</v>
      </c>
      <c r="AR17">
        <f>VLOOKUP($G17,county_facts!$A:$BB,40,FALSE)</f>
        <v>6061</v>
      </c>
      <c r="AS17">
        <f>VLOOKUP($G17,county_facts!$A:$BB,41,FALSE)</f>
        <v>2.4</v>
      </c>
      <c r="AT17">
        <f>VLOOKUP($G17,county_facts!$A:$BB,42,FALSE)</f>
        <v>1</v>
      </c>
      <c r="AU17">
        <f>VLOOKUP($G17,county_facts!$A:$BB,43,FALSE)</f>
        <v>1.4</v>
      </c>
      <c r="AV17">
        <f>VLOOKUP($G17,county_facts!$A:$BB,44,FALSE)</f>
        <v>0</v>
      </c>
      <c r="AW17">
        <f>VLOOKUP($G17,county_facts!$A:$BB,45,FALSE)</f>
        <v>0</v>
      </c>
      <c r="AX17">
        <f>VLOOKUP($G17,county_facts!$A:$BB,46,FALSE)</f>
        <v>28.1</v>
      </c>
      <c r="AY17">
        <f>VLOOKUP($G17,county_facts!$A:$BB,47,FALSE)</f>
        <v>985409</v>
      </c>
      <c r="AZ17">
        <f>VLOOKUP($G17,county_facts!$A:$BB,48,FALSE)</f>
        <v>317458</v>
      </c>
      <c r="BA17">
        <f>VLOOKUP($G17,county_facts!$A:$BB,49,FALSE)</f>
        <v>581324</v>
      </c>
      <c r="BB17">
        <f>VLOOKUP($G17,county_facts!$A:$BB,50,FALSE)</f>
        <v>7404</v>
      </c>
      <c r="BC17">
        <f>VLOOKUP($G17,county_facts!$A:$BB,51,FALSE)</f>
        <v>70254</v>
      </c>
      <c r="BD17">
        <f>VLOOKUP($G17,county_facts!$A:$BB,52,FALSE)</f>
        <v>80</v>
      </c>
      <c r="BE17">
        <f>VLOOKUP($G17,county_facts!$A:$BB,53,FALSE)</f>
        <v>631.9</v>
      </c>
      <c r="BF17">
        <f>VLOOKUP($G17,county_facts!$A:$BB,54,FALSE)</f>
        <v>132.30000000000001</v>
      </c>
    </row>
    <row r="18" spans="1:58" x14ac:dyDescent="0.3">
      <c r="A18" t="s">
        <v>6</v>
      </c>
      <c r="B18" t="s">
        <v>17</v>
      </c>
      <c r="C18">
        <v>9543</v>
      </c>
      <c r="D18" t="s">
        <v>8</v>
      </c>
      <c r="E18">
        <v>13338</v>
      </c>
      <c r="F18">
        <v>0.71547458399999997</v>
      </c>
      <c r="G18">
        <v>1117</v>
      </c>
      <c r="H18">
        <f>VLOOKUP($G18,county_facts!$A:$BB,4,FALSE)</f>
        <v>206655</v>
      </c>
      <c r="I18">
        <f>VLOOKUP($G18,county_facts!$A:$BB,5,FALSE)</f>
        <v>195218</v>
      </c>
      <c r="J18">
        <f>VLOOKUP($G18,county_facts!$A:$BB,6,FALSE)</f>
        <v>5.9</v>
      </c>
      <c r="K18">
        <f>VLOOKUP($G18,county_facts!$A:$BB,7,FALSE)</f>
        <v>195085</v>
      </c>
      <c r="L18">
        <f>VLOOKUP($G18,county_facts!$A:$BB,8,FALSE)</f>
        <v>6</v>
      </c>
      <c r="M18">
        <f>VLOOKUP($G18,county_facts!$A:$BB,9,FALSE)</f>
        <v>24.4</v>
      </c>
      <c r="N18">
        <f>VLOOKUP($G18,county_facts!$A:$BB,10,FALSE)</f>
        <v>13</v>
      </c>
      <c r="O18">
        <f>VLOOKUP($G18,county_facts!$A:$BB,11,FALSE)</f>
        <v>51.2</v>
      </c>
      <c r="P18">
        <f>VLOOKUP($G18,county_facts!$A:$BB,12,FALSE)</f>
        <v>84</v>
      </c>
      <c r="Q18">
        <f>VLOOKUP($G18,county_facts!$A:$BB,13,FALSE)</f>
        <v>12.1</v>
      </c>
      <c r="R18">
        <f>VLOOKUP($G18,county_facts!$A:$BB,14,FALSE)</f>
        <v>0.4</v>
      </c>
      <c r="S18">
        <f>VLOOKUP($G18,county_facts!$A:$BB,15,FALSE)</f>
        <v>2.2000000000000002</v>
      </c>
      <c r="T18">
        <f>VLOOKUP($G18,county_facts!$A:$BB,16,FALSE)</f>
        <v>0</v>
      </c>
      <c r="U18">
        <f>VLOOKUP($G18,county_facts!$A:$BB,17,FALSE)</f>
        <v>1.3</v>
      </c>
      <c r="V18">
        <f>VLOOKUP($G18,county_facts!$A:$BB,18,FALSE)</f>
        <v>6</v>
      </c>
      <c r="W18">
        <f>VLOOKUP($G18,county_facts!$A:$BB,19,FALSE)</f>
        <v>78.5</v>
      </c>
      <c r="X18">
        <f>VLOOKUP($G18,county_facts!$A:$BB,20,FALSE)</f>
        <v>86.6</v>
      </c>
      <c r="Y18">
        <f>VLOOKUP($G18,county_facts!$A:$BB,21,FALSE)</f>
        <v>6</v>
      </c>
      <c r="Z18">
        <f>VLOOKUP($G18,county_facts!$A:$BB,22,FALSE)</f>
        <v>8.3000000000000007</v>
      </c>
      <c r="AA18">
        <f>VLOOKUP($G18,county_facts!$A:$BB,23,FALSE)</f>
        <v>91.2</v>
      </c>
      <c r="AB18">
        <f>VLOOKUP($G18,county_facts!$A:$BB,24,FALSE)</f>
        <v>40.299999999999997</v>
      </c>
      <c r="AC18">
        <f>VLOOKUP($G18,county_facts!$A:$BB,25,FALSE)</f>
        <v>13991</v>
      </c>
      <c r="AD18">
        <f>VLOOKUP($G18,county_facts!$A:$BB,26,FALSE)</f>
        <v>29</v>
      </c>
      <c r="AE18">
        <f>VLOOKUP($G18,county_facts!$A:$BB,27,FALSE)</f>
        <v>83498</v>
      </c>
      <c r="AF18">
        <f>VLOOKUP($G18,county_facts!$A:$BB,28,FALSE)</f>
        <v>79</v>
      </c>
      <c r="AG18">
        <f>VLOOKUP($G18,county_facts!$A:$BB,29,FALSE)</f>
        <v>12.1</v>
      </c>
      <c r="AH18">
        <f>VLOOKUP($G18,county_facts!$A:$BB,30,FALSE)</f>
        <v>193000</v>
      </c>
      <c r="AI18">
        <f>VLOOKUP($G18,county_facts!$A:$BB,31,FALSE)</f>
        <v>74144</v>
      </c>
      <c r="AJ18">
        <f>VLOOKUP($G18,county_facts!$A:$BB,32,FALSE)</f>
        <v>2.64</v>
      </c>
      <c r="AK18">
        <f>VLOOKUP($G18,county_facts!$A:$BB,33,FALSE)</f>
        <v>33313</v>
      </c>
      <c r="AL18">
        <f>VLOOKUP($G18,county_facts!$A:$BB,34,FALSE)</f>
        <v>68770</v>
      </c>
      <c r="AM18">
        <f>VLOOKUP($G18,county_facts!$A:$BB,35,FALSE)</f>
        <v>7.9</v>
      </c>
      <c r="AN18">
        <f>VLOOKUP($G18,county_facts!$A:$BB,36,FALSE)</f>
        <v>4845</v>
      </c>
      <c r="AO18">
        <f>VLOOKUP($G18,county_facts!$A:$BB,37,FALSE)</f>
        <v>76137</v>
      </c>
      <c r="AP18">
        <f>VLOOKUP($G18,county_facts!$A:$BB,38,FALSE)</f>
        <v>2.1</v>
      </c>
      <c r="AQ18">
        <f>VLOOKUP($G18,county_facts!$A:$BB,39,FALSE)</f>
        <v>15634</v>
      </c>
      <c r="AR18">
        <f>VLOOKUP($G18,county_facts!$A:$BB,40,FALSE)</f>
        <v>18393</v>
      </c>
      <c r="AS18">
        <f>VLOOKUP($G18,county_facts!$A:$BB,41,FALSE)</f>
        <v>5.7</v>
      </c>
      <c r="AT18">
        <f>VLOOKUP($G18,county_facts!$A:$BB,42,FALSE)</f>
        <v>0.6</v>
      </c>
      <c r="AU18">
        <f>VLOOKUP($G18,county_facts!$A:$BB,43,FALSE)</f>
        <v>0</v>
      </c>
      <c r="AV18">
        <f>VLOOKUP($G18,county_facts!$A:$BB,44,FALSE)</f>
        <v>0</v>
      </c>
      <c r="AW18">
        <f>VLOOKUP($G18,county_facts!$A:$BB,45,FALSE)</f>
        <v>2</v>
      </c>
      <c r="AX18">
        <f>VLOOKUP($G18,county_facts!$A:$BB,46,FALSE)</f>
        <v>30.5</v>
      </c>
      <c r="AY18">
        <f>VLOOKUP($G18,county_facts!$A:$BB,47,FALSE)</f>
        <v>1723017</v>
      </c>
      <c r="AZ18">
        <f>VLOOKUP($G18,county_facts!$A:$BB,48,FALSE)</f>
        <v>4385596</v>
      </c>
      <c r="BA18">
        <f>VLOOKUP($G18,county_facts!$A:$BB,49,FALSE)</f>
        <v>2520488</v>
      </c>
      <c r="BB18">
        <f>VLOOKUP($G18,county_facts!$A:$BB,50,FALSE)</f>
        <v>13737</v>
      </c>
      <c r="BC18">
        <f>VLOOKUP($G18,county_facts!$A:$BB,51,FALSE)</f>
        <v>301893</v>
      </c>
      <c r="BD18">
        <f>VLOOKUP($G18,county_facts!$A:$BB,52,FALSE)</f>
        <v>896</v>
      </c>
      <c r="BE18">
        <f>VLOOKUP($G18,county_facts!$A:$BB,53,FALSE)</f>
        <v>784.93</v>
      </c>
      <c r="BF18">
        <f>VLOOKUP($G18,county_facts!$A:$BB,54,FALSE)</f>
        <v>248.5</v>
      </c>
    </row>
    <row r="19" spans="1:58" x14ac:dyDescent="0.3">
      <c r="A19" t="s">
        <v>9</v>
      </c>
      <c r="B19" t="s">
        <v>17</v>
      </c>
      <c r="C19">
        <v>3795</v>
      </c>
      <c r="D19" t="s">
        <v>8</v>
      </c>
      <c r="E19">
        <v>13338</v>
      </c>
      <c r="F19">
        <v>0.28452541599999998</v>
      </c>
      <c r="G19">
        <v>1117</v>
      </c>
      <c r="H19">
        <f>VLOOKUP($G19,county_facts!$A:$BB,4,FALSE)</f>
        <v>206655</v>
      </c>
      <c r="I19">
        <f>VLOOKUP($G19,county_facts!$A:$BB,5,FALSE)</f>
        <v>195218</v>
      </c>
      <c r="J19">
        <f>VLOOKUP($G19,county_facts!$A:$BB,6,FALSE)</f>
        <v>5.9</v>
      </c>
      <c r="K19">
        <f>VLOOKUP($G19,county_facts!$A:$BB,7,FALSE)</f>
        <v>195085</v>
      </c>
      <c r="L19">
        <f>VLOOKUP($G19,county_facts!$A:$BB,8,FALSE)</f>
        <v>6</v>
      </c>
      <c r="M19">
        <f>VLOOKUP($G19,county_facts!$A:$BB,9,FALSE)</f>
        <v>24.4</v>
      </c>
      <c r="N19">
        <f>VLOOKUP($G19,county_facts!$A:$BB,10,FALSE)</f>
        <v>13</v>
      </c>
      <c r="O19">
        <f>VLOOKUP($G19,county_facts!$A:$BB,11,FALSE)</f>
        <v>51.2</v>
      </c>
      <c r="P19">
        <f>VLOOKUP($G19,county_facts!$A:$BB,12,FALSE)</f>
        <v>84</v>
      </c>
      <c r="Q19">
        <f>VLOOKUP($G19,county_facts!$A:$BB,13,FALSE)</f>
        <v>12.1</v>
      </c>
      <c r="R19">
        <f>VLOOKUP($G19,county_facts!$A:$BB,14,FALSE)</f>
        <v>0.4</v>
      </c>
      <c r="S19">
        <f>VLOOKUP($G19,county_facts!$A:$BB,15,FALSE)</f>
        <v>2.2000000000000002</v>
      </c>
      <c r="T19">
        <f>VLOOKUP($G19,county_facts!$A:$BB,16,FALSE)</f>
        <v>0</v>
      </c>
      <c r="U19">
        <f>VLOOKUP($G19,county_facts!$A:$BB,17,FALSE)</f>
        <v>1.3</v>
      </c>
      <c r="V19">
        <f>VLOOKUP($G19,county_facts!$A:$BB,18,FALSE)</f>
        <v>6</v>
      </c>
      <c r="W19">
        <f>VLOOKUP($G19,county_facts!$A:$BB,19,FALSE)</f>
        <v>78.5</v>
      </c>
      <c r="X19">
        <f>VLOOKUP($G19,county_facts!$A:$BB,20,FALSE)</f>
        <v>86.6</v>
      </c>
      <c r="Y19">
        <f>VLOOKUP($G19,county_facts!$A:$BB,21,FALSE)</f>
        <v>6</v>
      </c>
      <c r="Z19">
        <f>VLOOKUP($G19,county_facts!$A:$BB,22,FALSE)</f>
        <v>8.3000000000000007</v>
      </c>
      <c r="AA19">
        <f>VLOOKUP($G19,county_facts!$A:$BB,23,FALSE)</f>
        <v>91.2</v>
      </c>
      <c r="AB19">
        <f>VLOOKUP($G19,county_facts!$A:$BB,24,FALSE)</f>
        <v>40.299999999999997</v>
      </c>
      <c r="AC19">
        <f>VLOOKUP($G19,county_facts!$A:$BB,25,FALSE)</f>
        <v>13991</v>
      </c>
      <c r="AD19">
        <f>VLOOKUP($G19,county_facts!$A:$BB,26,FALSE)</f>
        <v>29</v>
      </c>
      <c r="AE19">
        <f>VLOOKUP($G19,county_facts!$A:$BB,27,FALSE)</f>
        <v>83498</v>
      </c>
      <c r="AF19">
        <f>VLOOKUP($G19,county_facts!$A:$BB,28,FALSE)</f>
        <v>79</v>
      </c>
      <c r="AG19">
        <f>VLOOKUP($G19,county_facts!$A:$BB,29,FALSE)</f>
        <v>12.1</v>
      </c>
      <c r="AH19">
        <f>VLOOKUP($G19,county_facts!$A:$BB,30,FALSE)</f>
        <v>193000</v>
      </c>
      <c r="AI19">
        <f>VLOOKUP($G19,county_facts!$A:$BB,31,FALSE)</f>
        <v>74144</v>
      </c>
      <c r="AJ19">
        <f>VLOOKUP($G19,county_facts!$A:$BB,32,FALSE)</f>
        <v>2.64</v>
      </c>
      <c r="AK19">
        <f>VLOOKUP($G19,county_facts!$A:$BB,33,FALSE)</f>
        <v>33313</v>
      </c>
      <c r="AL19">
        <f>VLOOKUP($G19,county_facts!$A:$BB,34,FALSE)</f>
        <v>68770</v>
      </c>
      <c r="AM19">
        <f>VLOOKUP($G19,county_facts!$A:$BB,35,FALSE)</f>
        <v>7.9</v>
      </c>
      <c r="AN19">
        <f>VLOOKUP($G19,county_facts!$A:$BB,36,FALSE)</f>
        <v>4845</v>
      </c>
      <c r="AO19">
        <f>VLOOKUP($G19,county_facts!$A:$BB,37,FALSE)</f>
        <v>76137</v>
      </c>
      <c r="AP19">
        <f>VLOOKUP($G19,county_facts!$A:$BB,38,FALSE)</f>
        <v>2.1</v>
      </c>
      <c r="AQ19">
        <f>VLOOKUP($G19,county_facts!$A:$BB,39,FALSE)</f>
        <v>15634</v>
      </c>
      <c r="AR19">
        <f>VLOOKUP($G19,county_facts!$A:$BB,40,FALSE)</f>
        <v>18393</v>
      </c>
      <c r="AS19">
        <f>VLOOKUP($G19,county_facts!$A:$BB,41,FALSE)</f>
        <v>5.7</v>
      </c>
      <c r="AT19">
        <f>VLOOKUP($G19,county_facts!$A:$BB,42,FALSE)</f>
        <v>0.6</v>
      </c>
      <c r="AU19">
        <f>VLOOKUP($G19,county_facts!$A:$BB,43,FALSE)</f>
        <v>0</v>
      </c>
      <c r="AV19">
        <f>VLOOKUP($G19,county_facts!$A:$BB,44,FALSE)</f>
        <v>0</v>
      </c>
      <c r="AW19">
        <f>VLOOKUP($G19,county_facts!$A:$BB,45,FALSE)</f>
        <v>2</v>
      </c>
      <c r="AX19">
        <f>VLOOKUP($G19,county_facts!$A:$BB,46,FALSE)</f>
        <v>30.5</v>
      </c>
      <c r="AY19">
        <f>VLOOKUP($G19,county_facts!$A:$BB,47,FALSE)</f>
        <v>1723017</v>
      </c>
      <c r="AZ19">
        <f>VLOOKUP($G19,county_facts!$A:$BB,48,FALSE)</f>
        <v>4385596</v>
      </c>
      <c r="BA19">
        <f>VLOOKUP($G19,county_facts!$A:$BB,49,FALSE)</f>
        <v>2520488</v>
      </c>
      <c r="BB19">
        <f>VLOOKUP($G19,county_facts!$A:$BB,50,FALSE)</f>
        <v>13737</v>
      </c>
      <c r="BC19">
        <f>VLOOKUP($G19,county_facts!$A:$BB,51,FALSE)</f>
        <v>301893</v>
      </c>
      <c r="BD19">
        <f>VLOOKUP($G19,county_facts!$A:$BB,52,FALSE)</f>
        <v>896</v>
      </c>
      <c r="BE19">
        <f>VLOOKUP($G19,county_facts!$A:$BB,53,FALSE)</f>
        <v>784.93</v>
      </c>
      <c r="BF19">
        <f>VLOOKUP($G19,county_facts!$A:$BB,54,FALSE)</f>
        <v>248.5</v>
      </c>
    </row>
    <row r="20" spans="1:58" x14ac:dyDescent="0.3">
      <c r="A20" t="s">
        <v>6</v>
      </c>
      <c r="B20" t="s">
        <v>18</v>
      </c>
      <c r="C20">
        <v>3221</v>
      </c>
      <c r="D20" t="s">
        <v>8</v>
      </c>
      <c r="E20">
        <v>3787</v>
      </c>
      <c r="F20">
        <v>0.85054132599999999</v>
      </c>
      <c r="G20">
        <v>1113</v>
      </c>
      <c r="H20">
        <f>VLOOKUP($G20,county_facts!$A:$BB,4,FALSE)</f>
        <v>59608</v>
      </c>
      <c r="I20">
        <f>VLOOKUP($G20,county_facts!$A:$BB,5,FALSE)</f>
        <v>52949</v>
      </c>
      <c r="J20">
        <f>VLOOKUP($G20,county_facts!$A:$BB,6,FALSE)</f>
        <v>12.6</v>
      </c>
      <c r="K20">
        <f>VLOOKUP($G20,county_facts!$A:$BB,7,FALSE)</f>
        <v>52947</v>
      </c>
      <c r="L20">
        <f>VLOOKUP($G20,county_facts!$A:$BB,8,FALSE)</f>
        <v>7.6</v>
      </c>
      <c r="M20">
        <f>VLOOKUP($G20,county_facts!$A:$BB,9,FALSE)</f>
        <v>25.3</v>
      </c>
      <c r="N20">
        <f>VLOOKUP($G20,county_facts!$A:$BB,10,FALSE)</f>
        <v>12.5</v>
      </c>
      <c r="O20">
        <f>VLOOKUP($G20,county_facts!$A:$BB,11,FALSE)</f>
        <v>51.3</v>
      </c>
      <c r="P20">
        <f>VLOOKUP($G20,county_facts!$A:$BB,12,FALSE)</f>
        <v>53.1</v>
      </c>
      <c r="Q20">
        <f>VLOOKUP($G20,county_facts!$A:$BB,13,FALSE)</f>
        <v>42.9</v>
      </c>
      <c r="R20">
        <f>VLOOKUP($G20,county_facts!$A:$BB,14,FALSE)</f>
        <v>0.6</v>
      </c>
      <c r="S20">
        <f>VLOOKUP($G20,county_facts!$A:$BB,15,FALSE)</f>
        <v>0.8</v>
      </c>
      <c r="T20">
        <f>VLOOKUP($G20,county_facts!$A:$BB,16,FALSE)</f>
        <v>0.2</v>
      </c>
      <c r="U20">
        <f>VLOOKUP($G20,county_facts!$A:$BB,17,FALSE)</f>
        <v>2.4</v>
      </c>
      <c r="V20">
        <f>VLOOKUP($G20,county_facts!$A:$BB,18,FALSE)</f>
        <v>5</v>
      </c>
      <c r="W20">
        <f>VLOOKUP($G20,county_facts!$A:$BB,19,FALSE)</f>
        <v>49.5</v>
      </c>
      <c r="X20">
        <f>VLOOKUP($G20,county_facts!$A:$BB,20,FALSE)</f>
        <v>81.7</v>
      </c>
      <c r="Y20">
        <f>VLOOKUP($G20,county_facts!$A:$BB,21,FALSE)</f>
        <v>2.2000000000000002</v>
      </c>
      <c r="Z20">
        <f>VLOOKUP($G20,county_facts!$A:$BB,22,FALSE)</f>
        <v>5</v>
      </c>
      <c r="AA20">
        <f>VLOOKUP($G20,county_facts!$A:$BB,23,FALSE)</f>
        <v>80.400000000000006</v>
      </c>
      <c r="AB20">
        <f>VLOOKUP($G20,county_facts!$A:$BB,24,FALSE)</f>
        <v>16</v>
      </c>
      <c r="AC20">
        <f>VLOOKUP($G20,county_facts!$A:$BB,25,FALSE)</f>
        <v>5977</v>
      </c>
      <c r="AD20">
        <f>VLOOKUP($G20,county_facts!$A:$BB,26,FALSE)</f>
        <v>23.6</v>
      </c>
      <c r="AE20">
        <f>VLOOKUP($G20,county_facts!$A:$BB,27,FALSE)</f>
        <v>26787</v>
      </c>
      <c r="AF20">
        <f>VLOOKUP($G20,county_facts!$A:$BB,28,FALSE)</f>
        <v>61.3</v>
      </c>
      <c r="AG20">
        <f>VLOOKUP($G20,county_facts!$A:$BB,29,FALSE)</f>
        <v>19.8</v>
      </c>
      <c r="AH20">
        <f>VLOOKUP($G20,county_facts!$A:$BB,30,FALSE)</f>
        <v>104400</v>
      </c>
      <c r="AI20">
        <f>VLOOKUP($G20,county_facts!$A:$BB,31,FALSE)</f>
        <v>21142</v>
      </c>
      <c r="AJ20">
        <f>VLOOKUP($G20,county_facts!$A:$BB,32,FALSE)</f>
        <v>2.6</v>
      </c>
      <c r="AK20">
        <f>VLOOKUP($G20,county_facts!$A:$BB,33,FALSE)</f>
        <v>19678</v>
      </c>
      <c r="AL20">
        <f>VLOOKUP($G20,county_facts!$A:$BB,34,FALSE)</f>
        <v>36143</v>
      </c>
      <c r="AM20">
        <f>VLOOKUP($G20,county_facts!$A:$BB,35,FALSE)</f>
        <v>22</v>
      </c>
      <c r="AN20">
        <f>VLOOKUP($G20,county_facts!$A:$BB,36,FALSE)</f>
        <v>783</v>
      </c>
      <c r="AO20">
        <f>VLOOKUP($G20,county_facts!$A:$BB,37,FALSE)</f>
        <v>10489</v>
      </c>
      <c r="AP20">
        <f>VLOOKUP($G20,county_facts!$A:$BB,38,FALSE)</f>
        <v>-1.9</v>
      </c>
      <c r="AQ20">
        <f>VLOOKUP($G20,county_facts!$A:$BB,39,FALSE)</f>
        <v>3523</v>
      </c>
      <c r="AR20">
        <f>VLOOKUP($G20,county_facts!$A:$BB,40,FALSE)</f>
        <v>3823</v>
      </c>
      <c r="AS20">
        <f>VLOOKUP($G20,county_facts!$A:$BB,41,FALSE)</f>
        <v>33.9</v>
      </c>
      <c r="AT20">
        <f>VLOOKUP($G20,county_facts!$A:$BB,42,FALSE)</f>
        <v>0</v>
      </c>
      <c r="AU20">
        <f>VLOOKUP($G20,county_facts!$A:$BB,43,FALSE)</f>
        <v>0</v>
      </c>
      <c r="AV20">
        <f>VLOOKUP($G20,county_facts!$A:$BB,44,FALSE)</f>
        <v>0</v>
      </c>
      <c r="AW20">
        <f>VLOOKUP($G20,county_facts!$A:$BB,45,FALSE)</f>
        <v>1</v>
      </c>
      <c r="AX20">
        <f>VLOOKUP($G20,county_facts!$A:$BB,46,FALSE)</f>
        <v>32.4</v>
      </c>
      <c r="AY20">
        <f>VLOOKUP($G20,county_facts!$A:$BB,47,FALSE)</f>
        <v>0</v>
      </c>
      <c r="AZ20">
        <f>VLOOKUP($G20,county_facts!$A:$BB,48,FALSE)</f>
        <v>0</v>
      </c>
      <c r="BA20">
        <f>VLOOKUP($G20,county_facts!$A:$BB,49,FALSE)</f>
        <v>428236</v>
      </c>
      <c r="BB20">
        <f>VLOOKUP($G20,county_facts!$A:$BB,50,FALSE)</f>
        <v>8526</v>
      </c>
      <c r="BC20">
        <f>VLOOKUP($G20,county_facts!$A:$BB,51,FALSE)</f>
        <v>56392</v>
      </c>
      <c r="BD20">
        <f>VLOOKUP($G20,county_facts!$A:$BB,52,FALSE)</f>
        <v>244</v>
      </c>
      <c r="BE20">
        <f>VLOOKUP($G20,county_facts!$A:$BB,53,FALSE)</f>
        <v>641.14</v>
      </c>
      <c r="BF20">
        <f>VLOOKUP($G20,county_facts!$A:$BB,54,FALSE)</f>
        <v>82.6</v>
      </c>
    </row>
    <row r="21" spans="1:58" x14ac:dyDescent="0.3">
      <c r="A21" t="s">
        <v>9</v>
      </c>
      <c r="B21" t="s">
        <v>18</v>
      </c>
      <c r="C21">
        <v>566</v>
      </c>
      <c r="D21" t="s">
        <v>8</v>
      </c>
      <c r="E21">
        <v>3787</v>
      </c>
      <c r="F21">
        <v>0.14945867400000001</v>
      </c>
      <c r="G21">
        <v>1113</v>
      </c>
      <c r="H21">
        <f>VLOOKUP($G21,county_facts!$A:$BB,4,FALSE)</f>
        <v>59608</v>
      </c>
      <c r="I21">
        <f>VLOOKUP($G21,county_facts!$A:$BB,5,FALSE)</f>
        <v>52949</v>
      </c>
      <c r="J21">
        <f>VLOOKUP($G21,county_facts!$A:$BB,6,FALSE)</f>
        <v>12.6</v>
      </c>
      <c r="K21">
        <f>VLOOKUP($G21,county_facts!$A:$BB,7,FALSE)</f>
        <v>52947</v>
      </c>
      <c r="L21">
        <f>VLOOKUP($G21,county_facts!$A:$BB,8,FALSE)</f>
        <v>7.6</v>
      </c>
      <c r="M21">
        <f>VLOOKUP($G21,county_facts!$A:$BB,9,FALSE)</f>
        <v>25.3</v>
      </c>
      <c r="N21">
        <f>VLOOKUP($G21,county_facts!$A:$BB,10,FALSE)</f>
        <v>12.5</v>
      </c>
      <c r="O21">
        <f>VLOOKUP($G21,county_facts!$A:$BB,11,FALSE)</f>
        <v>51.3</v>
      </c>
      <c r="P21">
        <f>VLOOKUP($G21,county_facts!$A:$BB,12,FALSE)</f>
        <v>53.1</v>
      </c>
      <c r="Q21">
        <f>VLOOKUP($G21,county_facts!$A:$BB,13,FALSE)</f>
        <v>42.9</v>
      </c>
      <c r="R21">
        <f>VLOOKUP($G21,county_facts!$A:$BB,14,FALSE)</f>
        <v>0.6</v>
      </c>
      <c r="S21">
        <f>VLOOKUP($G21,county_facts!$A:$BB,15,FALSE)</f>
        <v>0.8</v>
      </c>
      <c r="T21">
        <f>VLOOKUP($G21,county_facts!$A:$BB,16,FALSE)</f>
        <v>0.2</v>
      </c>
      <c r="U21">
        <f>VLOOKUP($G21,county_facts!$A:$BB,17,FALSE)</f>
        <v>2.4</v>
      </c>
      <c r="V21">
        <f>VLOOKUP($G21,county_facts!$A:$BB,18,FALSE)</f>
        <v>5</v>
      </c>
      <c r="W21">
        <f>VLOOKUP($G21,county_facts!$A:$BB,19,FALSE)</f>
        <v>49.5</v>
      </c>
      <c r="X21">
        <f>VLOOKUP($G21,county_facts!$A:$BB,20,FALSE)</f>
        <v>81.7</v>
      </c>
      <c r="Y21">
        <f>VLOOKUP($G21,county_facts!$A:$BB,21,FALSE)</f>
        <v>2.2000000000000002</v>
      </c>
      <c r="Z21">
        <f>VLOOKUP($G21,county_facts!$A:$BB,22,FALSE)</f>
        <v>5</v>
      </c>
      <c r="AA21">
        <f>VLOOKUP($G21,county_facts!$A:$BB,23,FALSE)</f>
        <v>80.400000000000006</v>
      </c>
      <c r="AB21">
        <f>VLOOKUP($G21,county_facts!$A:$BB,24,FALSE)</f>
        <v>16</v>
      </c>
      <c r="AC21">
        <f>VLOOKUP($G21,county_facts!$A:$BB,25,FALSE)</f>
        <v>5977</v>
      </c>
      <c r="AD21">
        <f>VLOOKUP($G21,county_facts!$A:$BB,26,FALSE)</f>
        <v>23.6</v>
      </c>
      <c r="AE21">
        <f>VLOOKUP($G21,county_facts!$A:$BB,27,FALSE)</f>
        <v>26787</v>
      </c>
      <c r="AF21">
        <f>VLOOKUP($G21,county_facts!$A:$BB,28,FALSE)</f>
        <v>61.3</v>
      </c>
      <c r="AG21">
        <f>VLOOKUP($G21,county_facts!$A:$BB,29,FALSE)</f>
        <v>19.8</v>
      </c>
      <c r="AH21">
        <f>VLOOKUP($G21,county_facts!$A:$BB,30,FALSE)</f>
        <v>104400</v>
      </c>
      <c r="AI21">
        <f>VLOOKUP($G21,county_facts!$A:$BB,31,FALSE)</f>
        <v>21142</v>
      </c>
      <c r="AJ21">
        <f>VLOOKUP($G21,county_facts!$A:$BB,32,FALSE)</f>
        <v>2.6</v>
      </c>
      <c r="AK21">
        <f>VLOOKUP($G21,county_facts!$A:$BB,33,FALSE)</f>
        <v>19678</v>
      </c>
      <c r="AL21">
        <f>VLOOKUP($G21,county_facts!$A:$BB,34,FALSE)</f>
        <v>36143</v>
      </c>
      <c r="AM21">
        <f>VLOOKUP($G21,county_facts!$A:$BB,35,FALSE)</f>
        <v>22</v>
      </c>
      <c r="AN21">
        <f>VLOOKUP($G21,county_facts!$A:$BB,36,FALSE)</f>
        <v>783</v>
      </c>
      <c r="AO21">
        <f>VLOOKUP($G21,county_facts!$A:$BB,37,FALSE)</f>
        <v>10489</v>
      </c>
      <c r="AP21">
        <f>VLOOKUP($G21,county_facts!$A:$BB,38,FALSE)</f>
        <v>-1.9</v>
      </c>
      <c r="AQ21">
        <f>VLOOKUP($G21,county_facts!$A:$BB,39,FALSE)</f>
        <v>3523</v>
      </c>
      <c r="AR21">
        <f>VLOOKUP($G21,county_facts!$A:$BB,40,FALSE)</f>
        <v>3823</v>
      </c>
      <c r="AS21">
        <f>VLOOKUP($G21,county_facts!$A:$BB,41,FALSE)</f>
        <v>33.9</v>
      </c>
      <c r="AT21">
        <f>VLOOKUP($G21,county_facts!$A:$BB,42,FALSE)</f>
        <v>0</v>
      </c>
      <c r="AU21">
        <f>VLOOKUP($G21,county_facts!$A:$BB,43,FALSE)</f>
        <v>0</v>
      </c>
      <c r="AV21">
        <f>VLOOKUP($G21,county_facts!$A:$BB,44,FALSE)</f>
        <v>0</v>
      </c>
      <c r="AW21">
        <f>VLOOKUP($G21,county_facts!$A:$BB,45,FALSE)</f>
        <v>1</v>
      </c>
      <c r="AX21">
        <f>VLOOKUP($G21,county_facts!$A:$BB,46,FALSE)</f>
        <v>32.4</v>
      </c>
      <c r="AY21">
        <f>VLOOKUP($G21,county_facts!$A:$BB,47,FALSE)</f>
        <v>0</v>
      </c>
      <c r="AZ21">
        <f>VLOOKUP($G21,county_facts!$A:$BB,48,FALSE)</f>
        <v>0</v>
      </c>
      <c r="BA21">
        <f>VLOOKUP($G21,county_facts!$A:$BB,49,FALSE)</f>
        <v>428236</v>
      </c>
      <c r="BB21">
        <f>VLOOKUP($G21,county_facts!$A:$BB,50,FALSE)</f>
        <v>8526</v>
      </c>
      <c r="BC21">
        <f>VLOOKUP($G21,county_facts!$A:$BB,51,FALSE)</f>
        <v>56392</v>
      </c>
      <c r="BD21">
        <f>VLOOKUP($G21,county_facts!$A:$BB,52,FALSE)</f>
        <v>244</v>
      </c>
      <c r="BE21">
        <f>VLOOKUP($G21,county_facts!$A:$BB,53,FALSE)</f>
        <v>641.14</v>
      </c>
      <c r="BF21">
        <f>VLOOKUP($G21,county_facts!$A:$BB,54,FALSE)</f>
        <v>82.6</v>
      </c>
    </row>
    <row r="22" spans="1:58" x14ac:dyDescent="0.3">
      <c r="A22" t="s">
        <v>6</v>
      </c>
      <c r="B22" t="s">
        <v>19</v>
      </c>
      <c r="C22">
        <v>522</v>
      </c>
      <c r="D22" t="s">
        <v>8</v>
      </c>
      <c r="E22">
        <v>644</v>
      </c>
      <c r="F22">
        <v>0.81055900599999997</v>
      </c>
      <c r="G22">
        <v>1111</v>
      </c>
      <c r="H22">
        <f>VLOOKUP($G22,county_facts!$A:$BB,4,FALSE)</f>
        <v>22539</v>
      </c>
      <c r="I22">
        <f>VLOOKUP($G22,county_facts!$A:$BB,5,FALSE)</f>
        <v>22914</v>
      </c>
      <c r="J22">
        <f>VLOOKUP($G22,county_facts!$A:$BB,6,FALSE)</f>
        <v>-1.6</v>
      </c>
      <c r="K22">
        <f>VLOOKUP($G22,county_facts!$A:$BB,7,FALSE)</f>
        <v>22913</v>
      </c>
      <c r="L22">
        <f>VLOOKUP($G22,county_facts!$A:$BB,8,FALSE)</f>
        <v>5.7</v>
      </c>
      <c r="M22">
        <f>VLOOKUP($G22,county_facts!$A:$BB,9,FALSE)</f>
        <v>22</v>
      </c>
      <c r="N22">
        <f>VLOOKUP($G22,county_facts!$A:$BB,10,FALSE)</f>
        <v>19.600000000000001</v>
      </c>
      <c r="O22">
        <f>VLOOKUP($G22,county_facts!$A:$BB,11,FALSE)</f>
        <v>51.4</v>
      </c>
      <c r="P22">
        <f>VLOOKUP($G22,county_facts!$A:$BB,12,FALSE)</f>
        <v>77.599999999999994</v>
      </c>
      <c r="Q22">
        <f>VLOOKUP($G22,county_facts!$A:$BB,13,FALSE)</f>
        <v>20.2</v>
      </c>
      <c r="R22">
        <f>VLOOKUP($G22,county_facts!$A:$BB,14,FALSE)</f>
        <v>0.5</v>
      </c>
      <c r="S22">
        <f>VLOOKUP($G22,county_facts!$A:$BB,15,FALSE)</f>
        <v>0.3</v>
      </c>
      <c r="T22">
        <f>VLOOKUP($G22,county_facts!$A:$BB,16,FALSE)</f>
        <v>0.1</v>
      </c>
      <c r="U22">
        <f>VLOOKUP($G22,county_facts!$A:$BB,17,FALSE)</f>
        <v>1.4</v>
      </c>
      <c r="V22">
        <f>VLOOKUP($G22,county_facts!$A:$BB,18,FALSE)</f>
        <v>2.9</v>
      </c>
      <c r="W22">
        <f>VLOOKUP($G22,county_facts!$A:$BB,19,FALSE)</f>
        <v>75</v>
      </c>
      <c r="X22">
        <f>VLOOKUP($G22,county_facts!$A:$BB,20,FALSE)</f>
        <v>87.9</v>
      </c>
      <c r="Y22">
        <f>VLOOKUP($G22,county_facts!$A:$BB,21,FALSE)</f>
        <v>1.7</v>
      </c>
      <c r="Z22">
        <f>VLOOKUP($G22,county_facts!$A:$BB,22,FALSE)</f>
        <v>3.4</v>
      </c>
      <c r="AA22">
        <f>VLOOKUP($G22,county_facts!$A:$BB,23,FALSE)</f>
        <v>72.599999999999994</v>
      </c>
      <c r="AB22">
        <f>VLOOKUP($G22,county_facts!$A:$BB,24,FALSE)</f>
        <v>11.1</v>
      </c>
      <c r="AC22">
        <f>VLOOKUP($G22,county_facts!$A:$BB,25,FALSE)</f>
        <v>1598</v>
      </c>
      <c r="AD22">
        <f>VLOOKUP($G22,county_facts!$A:$BB,26,FALSE)</f>
        <v>26.8</v>
      </c>
      <c r="AE22">
        <f>VLOOKUP($G22,county_facts!$A:$BB,27,FALSE)</f>
        <v>11928</v>
      </c>
      <c r="AF22">
        <f>VLOOKUP($G22,county_facts!$A:$BB,28,FALSE)</f>
        <v>72.3</v>
      </c>
      <c r="AG22">
        <f>VLOOKUP($G22,county_facts!$A:$BB,29,FALSE)</f>
        <v>5.7</v>
      </c>
      <c r="AH22">
        <f>VLOOKUP($G22,county_facts!$A:$BB,30,FALSE)</f>
        <v>88600</v>
      </c>
      <c r="AI22">
        <f>VLOOKUP($G22,county_facts!$A:$BB,31,FALSE)</f>
        <v>9013</v>
      </c>
      <c r="AJ22">
        <f>VLOOKUP($G22,county_facts!$A:$BB,32,FALSE)</f>
        <v>2.48</v>
      </c>
      <c r="AK22">
        <f>VLOOKUP($G22,county_facts!$A:$BB,33,FALSE)</f>
        <v>19830</v>
      </c>
      <c r="AL22">
        <f>VLOOKUP($G22,county_facts!$A:$BB,34,FALSE)</f>
        <v>35213</v>
      </c>
      <c r="AM22">
        <f>VLOOKUP($G22,county_facts!$A:$BB,35,FALSE)</f>
        <v>24.5</v>
      </c>
      <c r="AN22">
        <f>VLOOKUP($G22,county_facts!$A:$BB,36,FALSE)</f>
        <v>340</v>
      </c>
      <c r="AO22">
        <f>VLOOKUP($G22,county_facts!$A:$BB,37,FALSE)</f>
        <v>3481</v>
      </c>
      <c r="AP22">
        <f>VLOOKUP($G22,county_facts!$A:$BB,38,FALSE)</f>
        <v>0</v>
      </c>
      <c r="AQ22">
        <f>VLOOKUP($G22,county_facts!$A:$BB,39,FALSE)</f>
        <v>1388</v>
      </c>
      <c r="AR22">
        <f>VLOOKUP($G22,county_facts!$A:$BB,40,FALSE)</f>
        <v>1550</v>
      </c>
      <c r="AS22">
        <f>VLOOKUP($G22,county_facts!$A:$BB,41,FALSE)</f>
        <v>7.1</v>
      </c>
      <c r="AT22">
        <f>VLOOKUP($G22,county_facts!$A:$BB,42,FALSE)</f>
        <v>0</v>
      </c>
      <c r="AU22">
        <f>VLOOKUP($G22,county_facts!$A:$BB,43,FALSE)</f>
        <v>0</v>
      </c>
      <c r="AV22">
        <f>VLOOKUP($G22,county_facts!$A:$BB,44,FALSE)</f>
        <v>0</v>
      </c>
      <c r="AW22">
        <f>VLOOKUP($G22,county_facts!$A:$BB,45,FALSE)</f>
        <v>0</v>
      </c>
      <c r="AX22">
        <f>VLOOKUP($G22,county_facts!$A:$BB,46,FALSE)</f>
        <v>0</v>
      </c>
      <c r="AY22">
        <f>VLOOKUP($G22,county_facts!$A:$BB,47,FALSE)</f>
        <v>401677</v>
      </c>
      <c r="AZ22">
        <f>VLOOKUP($G22,county_facts!$A:$BB,48,FALSE)</f>
        <v>26751</v>
      </c>
      <c r="BA22">
        <f>VLOOKUP($G22,county_facts!$A:$BB,49,FALSE)</f>
        <v>161410</v>
      </c>
      <c r="BB22">
        <f>VLOOKUP($G22,county_facts!$A:$BB,50,FALSE)</f>
        <v>7209</v>
      </c>
      <c r="BC22">
        <f>VLOOKUP($G22,county_facts!$A:$BB,51,FALSE)</f>
        <v>9241</v>
      </c>
      <c r="BD22">
        <f>VLOOKUP($G22,county_facts!$A:$BB,52,FALSE)</f>
        <v>0</v>
      </c>
      <c r="BE22">
        <f>VLOOKUP($G22,county_facts!$A:$BB,53,FALSE)</f>
        <v>580.54999999999995</v>
      </c>
      <c r="BF22">
        <f>VLOOKUP($G22,county_facts!$A:$BB,54,FALSE)</f>
        <v>39.5</v>
      </c>
    </row>
    <row r="23" spans="1:58" x14ac:dyDescent="0.3">
      <c r="A23" t="s">
        <v>9</v>
      </c>
      <c r="B23" t="s">
        <v>19</v>
      </c>
      <c r="C23">
        <v>122</v>
      </c>
      <c r="D23" t="s">
        <v>8</v>
      </c>
      <c r="E23">
        <v>644</v>
      </c>
      <c r="F23">
        <v>0.189440994</v>
      </c>
      <c r="G23">
        <v>1111</v>
      </c>
      <c r="H23">
        <f>VLOOKUP($G23,county_facts!$A:$BB,4,FALSE)</f>
        <v>22539</v>
      </c>
      <c r="I23">
        <f>VLOOKUP($G23,county_facts!$A:$BB,5,FALSE)</f>
        <v>22914</v>
      </c>
      <c r="J23">
        <f>VLOOKUP($G23,county_facts!$A:$BB,6,FALSE)</f>
        <v>-1.6</v>
      </c>
      <c r="K23">
        <f>VLOOKUP($G23,county_facts!$A:$BB,7,FALSE)</f>
        <v>22913</v>
      </c>
      <c r="L23">
        <f>VLOOKUP($G23,county_facts!$A:$BB,8,FALSE)</f>
        <v>5.7</v>
      </c>
      <c r="M23">
        <f>VLOOKUP($G23,county_facts!$A:$BB,9,FALSE)</f>
        <v>22</v>
      </c>
      <c r="N23">
        <f>VLOOKUP($G23,county_facts!$A:$BB,10,FALSE)</f>
        <v>19.600000000000001</v>
      </c>
      <c r="O23">
        <f>VLOOKUP($G23,county_facts!$A:$BB,11,FALSE)</f>
        <v>51.4</v>
      </c>
      <c r="P23">
        <f>VLOOKUP($G23,county_facts!$A:$BB,12,FALSE)</f>
        <v>77.599999999999994</v>
      </c>
      <c r="Q23">
        <f>VLOOKUP($G23,county_facts!$A:$BB,13,FALSE)</f>
        <v>20.2</v>
      </c>
      <c r="R23">
        <f>VLOOKUP($G23,county_facts!$A:$BB,14,FALSE)</f>
        <v>0.5</v>
      </c>
      <c r="S23">
        <f>VLOOKUP($G23,county_facts!$A:$BB,15,FALSE)</f>
        <v>0.3</v>
      </c>
      <c r="T23">
        <f>VLOOKUP($G23,county_facts!$A:$BB,16,FALSE)</f>
        <v>0.1</v>
      </c>
      <c r="U23">
        <f>VLOOKUP($G23,county_facts!$A:$BB,17,FALSE)</f>
        <v>1.4</v>
      </c>
      <c r="V23">
        <f>VLOOKUP($G23,county_facts!$A:$BB,18,FALSE)</f>
        <v>2.9</v>
      </c>
      <c r="W23">
        <f>VLOOKUP($G23,county_facts!$A:$BB,19,FALSE)</f>
        <v>75</v>
      </c>
      <c r="X23">
        <f>VLOOKUP($G23,county_facts!$A:$BB,20,FALSE)</f>
        <v>87.9</v>
      </c>
      <c r="Y23">
        <f>VLOOKUP($G23,county_facts!$A:$BB,21,FALSE)</f>
        <v>1.7</v>
      </c>
      <c r="Z23">
        <f>VLOOKUP($G23,county_facts!$A:$BB,22,FALSE)</f>
        <v>3.4</v>
      </c>
      <c r="AA23">
        <f>VLOOKUP($G23,county_facts!$A:$BB,23,FALSE)</f>
        <v>72.599999999999994</v>
      </c>
      <c r="AB23">
        <f>VLOOKUP($G23,county_facts!$A:$BB,24,FALSE)</f>
        <v>11.1</v>
      </c>
      <c r="AC23">
        <f>VLOOKUP($G23,county_facts!$A:$BB,25,FALSE)</f>
        <v>1598</v>
      </c>
      <c r="AD23">
        <f>VLOOKUP($G23,county_facts!$A:$BB,26,FALSE)</f>
        <v>26.8</v>
      </c>
      <c r="AE23">
        <f>VLOOKUP($G23,county_facts!$A:$BB,27,FALSE)</f>
        <v>11928</v>
      </c>
      <c r="AF23">
        <f>VLOOKUP($G23,county_facts!$A:$BB,28,FALSE)</f>
        <v>72.3</v>
      </c>
      <c r="AG23">
        <f>VLOOKUP($G23,county_facts!$A:$BB,29,FALSE)</f>
        <v>5.7</v>
      </c>
      <c r="AH23">
        <f>VLOOKUP($G23,county_facts!$A:$BB,30,FALSE)</f>
        <v>88600</v>
      </c>
      <c r="AI23">
        <f>VLOOKUP($G23,county_facts!$A:$BB,31,FALSE)</f>
        <v>9013</v>
      </c>
      <c r="AJ23">
        <f>VLOOKUP($G23,county_facts!$A:$BB,32,FALSE)</f>
        <v>2.48</v>
      </c>
      <c r="AK23">
        <f>VLOOKUP($G23,county_facts!$A:$BB,33,FALSE)</f>
        <v>19830</v>
      </c>
      <c r="AL23">
        <f>VLOOKUP($G23,county_facts!$A:$BB,34,FALSE)</f>
        <v>35213</v>
      </c>
      <c r="AM23">
        <f>VLOOKUP($G23,county_facts!$A:$BB,35,FALSE)</f>
        <v>24.5</v>
      </c>
      <c r="AN23">
        <f>VLOOKUP($G23,county_facts!$A:$BB,36,FALSE)</f>
        <v>340</v>
      </c>
      <c r="AO23">
        <f>VLOOKUP($G23,county_facts!$A:$BB,37,FALSE)</f>
        <v>3481</v>
      </c>
      <c r="AP23">
        <f>VLOOKUP($G23,county_facts!$A:$BB,38,FALSE)</f>
        <v>0</v>
      </c>
      <c r="AQ23">
        <f>VLOOKUP($G23,county_facts!$A:$BB,39,FALSE)</f>
        <v>1388</v>
      </c>
      <c r="AR23">
        <f>VLOOKUP($G23,county_facts!$A:$BB,40,FALSE)</f>
        <v>1550</v>
      </c>
      <c r="AS23">
        <f>VLOOKUP($G23,county_facts!$A:$BB,41,FALSE)</f>
        <v>7.1</v>
      </c>
      <c r="AT23">
        <f>VLOOKUP($G23,county_facts!$A:$BB,42,FALSE)</f>
        <v>0</v>
      </c>
      <c r="AU23">
        <f>VLOOKUP($G23,county_facts!$A:$BB,43,FALSE)</f>
        <v>0</v>
      </c>
      <c r="AV23">
        <f>VLOOKUP($G23,county_facts!$A:$BB,44,FALSE)</f>
        <v>0</v>
      </c>
      <c r="AW23">
        <f>VLOOKUP($G23,county_facts!$A:$BB,45,FALSE)</f>
        <v>0</v>
      </c>
      <c r="AX23">
        <f>VLOOKUP($G23,county_facts!$A:$BB,46,FALSE)</f>
        <v>0</v>
      </c>
      <c r="AY23">
        <f>VLOOKUP($G23,county_facts!$A:$BB,47,FALSE)</f>
        <v>401677</v>
      </c>
      <c r="AZ23">
        <f>VLOOKUP($G23,county_facts!$A:$BB,48,FALSE)</f>
        <v>26751</v>
      </c>
      <c r="BA23">
        <f>VLOOKUP($G23,county_facts!$A:$BB,49,FALSE)</f>
        <v>161410</v>
      </c>
      <c r="BB23">
        <f>VLOOKUP($G23,county_facts!$A:$BB,50,FALSE)</f>
        <v>7209</v>
      </c>
      <c r="BC23">
        <f>VLOOKUP($G23,county_facts!$A:$BB,51,FALSE)</f>
        <v>9241</v>
      </c>
      <c r="BD23">
        <f>VLOOKUP($G23,county_facts!$A:$BB,52,FALSE)</f>
        <v>0</v>
      </c>
      <c r="BE23">
        <f>VLOOKUP($G23,county_facts!$A:$BB,53,FALSE)</f>
        <v>580.54999999999995</v>
      </c>
      <c r="BF23">
        <f>VLOOKUP($G23,county_facts!$A:$BB,54,FALSE)</f>
        <v>39.5</v>
      </c>
    </row>
    <row r="24" spans="1:58" x14ac:dyDescent="0.3">
      <c r="A24" t="s">
        <v>6</v>
      </c>
      <c r="B24" t="s">
        <v>20</v>
      </c>
      <c r="C24">
        <v>1786</v>
      </c>
      <c r="D24" t="s">
        <v>8</v>
      </c>
      <c r="E24">
        <v>2219</v>
      </c>
      <c r="F24">
        <v>0.80486705700000005</v>
      </c>
      <c r="G24">
        <v>1109</v>
      </c>
      <c r="H24">
        <f>VLOOKUP($G24,county_facts!$A:$BB,4,FALSE)</f>
        <v>33389</v>
      </c>
      <c r="I24">
        <f>VLOOKUP($G24,county_facts!$A:$BB,5,FALSE)</f>
        <v>32899</v>
      </c>
      <c r="J24">
        <f>VLOOKUP($G24,county_facts!$A:$BB,6,FALSE)</f>
        <v>1.5</v>
      </c>
      <c r="K24">
        <f>VLOOKUP($G24,county_facts!$A:$BB,7,FALSE)</f>
        <v>32899</v>
      </c>
      <c r="L24">
        <f>VLOOKUP($G24,county_facts!$A:$BB,8,FALSE)</f>
        <v>5.7</v>
      </c>
      <c r="M24">
        <f>VLOOKUP($G24,county_facts!$A:$BB,9,FALSE)</f>
        <v>19.399999999999999</v>
      </c>
      <c r="N24">
        <f>VLOOKUP($G24,county_facts!$A:$BB,10,FALSE)</f>
        <v>14.1</v>
      </c>
      <c r="O24">
        <f>VLOOKUP($G24,county_facts!$A:$BB,11,FALSE)</f>
        <v>51.9</v>
      </c>
      <c r="P24">
        <f>VLOOKUP($G24,county_facts!$A:$BB,12,FALSE)</f>
        <v>58.5</v>
      </c>
      <c r="Q24">
        <f>VLOOKUP($G24,county_facts!$A:$BB,13,FALSE)</f>
        <v>36.9</v>
      </c>
      <c r="R24">
        <f>VLOOKUP($G24,county_facts!$A:$BB,14,FALSE)</f>
        <v>0.7</v>
      </c>
      <c r="S24">
        <f>VLOOKUP($G24,county_facts!$A:$BB,15,FALSE)</f>
        <v>2.2000000000000002</v>
      </c>
      <c r="T24">
        <f>VLOOKUP($G24,county_facts!$A:$BB,16,FALSE)</f>
        <v>0.1</v>
      </c>
      <c r="U24">
        <f>VLOOKUP($G24,county_facts!$A:$BB,17,FALSE)</f>
        <v>1.6</v>
      </c>
      <c r="V24">
        <f>VLOOKUP($G24,county_facts!$A:$BB,18,FALSE)</f>
        <v>2.2000000000000002</v>
      </c>
      <c r="W24">
        <f>VLOOKUP($G24,county_facts!$A:$BB,19,FALSE)</f>
        <v>57.1</v>
      </c>
      <c r="X24">
        <f>VLOOKUP($G24,county_facts!$A:$BB,20,FALSE)</f>
        <v>79.3</v>
      </c>
      <c r="Y24">
        <f>VLOOKUP($G24,county_facts!$A:$BB,21,FALSE)</f>
        <v>4</v>
      </c>
      <c r="Z24">
        <f>VLOOKUP($G24,county_facts!$A:$BB,22,FALSE)</f>
        <v>5.8</v>
      </c>
      <c r="AA24">
        <f>VLOOKUP($G24,county_facts!$A:$BB,23,FALSE)</f>
        <v>81</v>
      </c>
      <c r="AB24">
        <f>VLOOKUP($G24,county_facts!$A:$BB,24,FALSE)</f>
        <v>23</v>
      </c>
      <c r="AC24">
        <f>VLOOKUP($G24,county_facts!$A:$BB,25,FALSE)</f>
        <v>2516</v>
      </c>
      <c r="AD24">
        <f>VLOOKUP($G24,county_facts!$A:$BB,26,FALSE)</f>
        <v>18.7</v>
      </c>
      <c r="AE24">
        <f>VLOOKUP($G24,county_facts!$A:$BB,27,FALSE)</f>
        <v>15807</v>
      </c>
      <c r="AF24">
        <f>VLOOKUP($G24,county_facts!$A:$BB,28,FALSE)</f>
        <v>57.8</v>
      </c>
      <c r="AG24">
        <f>VLOOKUP($G24,county_facts!$A:$BB,29,FALSE)</f>
        <v>18.5</v>
      </c>
      <c r="AH24">
        <f>VLOOKUP($G24,county_facts!$A:$BB,30,FALSE)</f>
        <v>101000</v>
      </c>
      <c r="AI24">
        <f>VLOOKUP($G24,county_facts!$A:$BB,31,FALSE)</f>
        <v>12959</v>
      </c>
      <c r="AJ24">
        <f>VLOOKUP($G24,county_facts!$A:$BB,32,FALSE)</f>
        <v>2.4</v>
      </c>
      <c r="AK24">
        <f>VLOOKUP($G24,county_facts!$A:$BB,33,FALSE)</f>
        <v>19715</v>
      </c>
      <c r="AL24">
        <f>VLOOKUP($G24,county_facts!$A:$BB,34,FALSE)</f>
        <v>33090</v>
      </c>
      <c r="AM24">
        <f>VLOOKUP($G24,county_facts!$A:$BB,35,FALSE)</f>
        <v>27.6</v>
      </c>
      <c r="AN24">
        <f>VLOOKUP($G24,county_facts!$A:$BB,36,FALSE)</f>
        <v>628</v>
      </c>
      <c r="AO24">
        <f>VLOOKUP($G24,county_facts!$A:$BB,37,FALSE)</f>
        <v>11009</v>
      </c>
      <c r="AP24">
        <f>VLOOKUP($G24,county_facts!$A:$BB,38,FALSE)</f>
        <v>1.4</v>
      </c>
      <c r="AQ24">
        <f>VLOOKUP($G24,county_facts!$A:$BB,39,FALSE)</f>
        <v>1970</v>
      </c>
      <c r="AR24">
        <f>VLOOKUP($G24,county_facts!$A:$BB,40,FALSE)</f>
        <v>2527</v>
      </c>
      <c r="AS24">
        <f>VLOOKUP($G24,county_facts!$A:$BB,41,FALSE)</f>
        <v>0</v>
      </c>
      <c r="AT24">
        <f>VLOOKUP($G24,county_facts!$A:$BB,42,FALSE)</f>
        <v>0</v>
      </c>
      <c r="AU24">
        <f>VLOOKUP($G24,county_facts!$A:$BB,43,FALSE)</f>
        <v>0</v>
      </c>
      <c r="AV24">
        <f>VLOOKUP($G24,county_facts!$A:$BB,44,FALSE)</f>
        <v>0</v>
      </c>
      <c r="AW24">
        <f>VLOOKUP($G24,county_facts!$A:$BB,45,FALSE)</f>
        <v>0</v>
      </c>
      <c r="AX24">
        <f>VLOOKUP($G24,county_facts!$A:$BB,46,FALSE)</f>
        <v>0</v>
      </c>
      <c r="AY24">
        <f>VLOOKUP($G24,county_facts!$A:$BB,47,FALSE)</f>
        <v>0</v>
      </c>
      <c r="AZ24">
        <f>VLOOKUP($G24,county_facts!$A:$BB,48,FALSE)</f>
        <v>0</v>
      </c>
      <c r="BA24">
        <f>VLOOKUP($G24,county_facts!$A:$BB,49,FALSE)</f>
        <v>367926</v>
      </c>
      <c r="BB24">
        <f>VLOOKUP($G24,county_facts!$A:$BB,50,FALSE)</f>
        <v>12189</v>
      </c>
      <c r="BC24">
        <f>VLOOKUP($G24,county_facts!$A:$BB,51,FALSE)</f>
        <v>45692</v>
      </c>
      <c r="BD24">
        <f>VLOOKUP($G24,county_facts!$A:$BB,52,FALSE)</f>
        <v>44</v>
      </c>
      <c r="BE24">
        <f>VLOOKUP($G24,county_facts!$A:$BB,53,FALSE)</f>
        <v>672.09</v>
      </c>
      <c r="BF24">
        <f>VLOOKUP($G24,county_facts!$A:$BB,54,FALSE)</f>
        <v>48.9</v>
      </c>
    </row>
    <row r="25" spans="1:58" x14ac:dyDescent="0.3">
      <c r="A25" t="s">
        <v>9</v>
      </c>
      <c r="B25" t="s">
        <v>20</v>
      </c>
      <c r="C25">
        <v>433</v>
      </c>
      <c r="D25" t="s">
        <v>8</v>
      </c>
      <c r="E25">
        <v>2219</v>
      </c>
      <c r="F25">
        <v>0.195132943</v>
      </c>
      <c r="G25">
        <v>1109</v>
      </c>
      <c r="H25">
        <f>VLOOKUP($G25,county_facts!$A:$BB,4,FALSE)</f>
        <v>33389</v>
      </c>
      <c r="I25">
        <f>VLOOKUP($G25,county_facts!$A:$BB,5,FALSE)</f>
        <v>32899</v>
      </c>
      <c r="J25">
        <f>VLOOKUP($G25,county_facts!$A:$BB,6,FALSE)</f>
        <v>1.5</v>
      </c>
      <c r="K25">
        <f>VLOOKUP($G25,county_facts!$A:$BB,7,FALSE)</f>
        <v>32899</v>
      </c>
      <c r="L25">
        <f>VLOOKUP($G25,county_facts!$A:$BB,8,FALSE)</f>
        <v>5.7</v>
      </c>
      <c r="M25">
        <f>VLOOKUP($G25,county_facts!$A:$BB,9,FALSE)</f>
        <v>19.399999999999999</v>
      </c>
      <c r="N25">
        <f>VLOOKUP($G25,county_facts!$A:$BB,10,FALSE)</f>
        <v>14.1</v>
      </c>
      <c r="O25">
        <f>VLOOKUP($G25,county_facts!$A:$BB,11,FALSE)</f>
        <v>51.9</v>
      </c>
      <c r="P25">
        <f>VLOOKUP($G25,county_facts!$A:$BB,12,FALSE)</f>
        <v>58.5</v>
      </c>
      <c r="Q25">
        <f>VLOOKUP($G25,county_facts!$A:$BB,13,FALSE)</f>
        <v>36.9</v>
      </c>
      <c r="R25">
        <f>VLOOKUP($G25,county_facts!$A:$BB,14,FALSE)</f>
        <v>0.7</v>
      </c>
      <c r="S25">
        <f>VLOOKUP($G25,county_facts!$A:$BB,15,FALSE)</f>
        <v>2.2000000000000002</v>
      </c>
      <c r="T25">
        <f>VLOOKUP($G25,county_facts!$A:$BB,16,FALSE)</f>
        <v>0.1</v>
      </c>
      <c r="U25">
        <f>VLOOKUP($G25,county_facts!$A:$BB,17,FALSE)</f>
        <v>1.6</v>
      </c>
      <c r="V25">
        <f>VLOOKUP($G25,county_facts!$A:$BB,18,FALSE)</f>
        <v>2.2000000000000002</v>
      </c>
      <c r="W25">
        <f>VLOOKUP($G25,county_facts!$A:$BB,19,FALSE)</f>
        <v>57.1</v>
      </c>
      <c r="X25">
        <f>VLOOKUP($G25,county_facts!$A:$BB,20,FALSE)</f>
        <v>79.3</v>
      </c>
      <c r="Y25">
        <f>VLOOKUP($G25,county_facts!$A:$BB,21,FALSE)</f>
        <v>4</v>
      </c>
      <c r="Z25">
        <f>VLOOKUP($G25,county_facts!$A:$BB,22,FALSE)</f>
        <v>5.8</v>
      </c>
      <c r="AA25">
        <f>VLOOKUP($G25,county_facts!$A:$BB,23,FALSE)</f>
        <v>81</v>
      </c>
      <c r="AB25">
        <f>VLOOKUP($G25,county_facts!$A:$BB,24,FALSE)</f>
        <v>23</v>
      </c>
      <c r="AC25">
        <f>VLOOKUP($G25,county_facts!$A:$BB,25,FALSE)</f>
        <v>2516</v>
      </c>
      <c r="AD25">
        <f>VLOOKUP($G25,county_facts!$A:$BB,26,FALSE)</f>
        <v>18.7</v>
      </c>
      <c r="AE25">
        <f>VLOOKUP($G25,county_facts!$A:$BB,27,FALSE)</f>
        <v>15807</v>
      </c>
      <c r="AF25">
        <f>VLOOKUP($G25,county_facts!$A:$BB,28,FALSE)</f>
        <v>57.8</v>
      </c>
      <c r="AG25">
        <f>VLOOKUP($G25,county_facts!$A:$BB,29,FALSE)</f>
        <v>18.5</v>
      </c>
      <c r="AH25">
        <f>VLOOKUP($G25,county_facts!$A:$BB,30,FALSE)</f>
        <v>101000</v>
      </c>
      <c r="AI25">
        <f>VLOOKUP($G25,county_facts!$A:$BB,31,FALSE)</f>
        <v>12959</v>
      </c>
      <c r="AJ25">
        <f>VLOOKUP($G25,county_facts!$A:$BB,32,FALSE)</f>
        <v>2.4</v>
      </c>
      <c r="AK25">
        <f>VLOOKUP($G25,county_facts!$A:$BB,33,FALSE)</f>
        <v>19715</v>
      </c>
      <c r="AL25">
        <f>VLOOKUP($G25,county_facts!$A:$BB,34,FALSE)</f>
        <v>33090</v>
      </c>
      <c r="AM25">
        <f>VLOOKUP($G25,county_facts!$A:$BB,35,FALSE)</f>
        <v>27.6</v>
      </c>
      <c r="AN25">
        <f>VLOOKUP($G25,county_facts!$A:$BB,36,FALSE)</f>
        <v>628</v>
      </c>
      <c r="AO25">
        <f>VLOOKUP($G25,county_facts!$A:$BB,37,FALSE)</f>
        <v>11009</v>
      </c>
      <c r="AP25">
        <f>VLOOKUP($G25,county_facts!$A:$BB,38,FALSE)</f>
        <v>1.4</v>
      </c>
      <c r="AQ25">
        <f>VLOOKUP($G25,county_facts!$A:$BB,39,FALSE)</f>
        <v>1970</v>
      </c>
      <c r="AR25">
        <f>VLOOKUP($G25,county_facts!$A:$BB,40,FALSE)</f>
        <v>2527</v>
      </c>
      <c r="AS25">
        <f>VLOOKUP($G25,county_facts!$A:$BB,41,FALSE)</f>
        <v>0</v>
      </c>
      <c r="AT25">
        <f>VLOOKUP($G25,county_facts!$A:$BB,42,FALSE)</f>
        <v>0</v>
      </c>
      <c r="AU25">
        <f>VLOOKUP($G25,county_facts!$A:$BB,43,FALSE)</f>
        <v>0</v>
      </c>
      <c r="AV25">
        <f>VLOOKUP($G25,county_facts!$A:$BB,44,FALSE)</f>
        <v>0</v>
      </c>
      <c r="AW25">
        <f>VLOOKUP($G25,county_facts!$A:$BB,45,FALSE)</f>
        <v>0</v>
      </c>
      <c r="AX25">
        <f>VLOOKUP($G25,county_facts!$A:$BB,46,FALSE)</f>
        <v>0</v>
      </c>
      <c r="AY25">
        <f>VLOOKUP($G25,county_facts!$A:$BB,47,FALSE)</f>
        <v>0</v>
      </c>
      <c r="AZ25">
        <f>VLOOKUP($G25,county_facts!$A:$BB,48,FALSE)</f>
        <v>0</v>
      </c>
      <c r="BA25">
        <f>VLOOKUP($G25,county_facts!$A:$BB,49,FALSE)</f>
        <v>367926</v>
      </c>
      <c r="BB25">
        <f>VLOOKUP($G25,county_facts!$A:$BB,50,FALSE)</f>
        <v>12189</v>
      </c>
      <c r="BC25">
        <f>VLOOKUP($G25,county_facts!$A:$BB,51,FALSE)</f>
        <v>45692</v>
      </c>
      <c r="BD25">
        <f>VLOOKUP($G25,county_facts!$A:$BB,52,FALSE)</f>
        <v>44</v>
      </c>
      <c r="BE25">
        <f>VLOOKUP($G25,county_facts!$A:$BB,53,FALSE)</f>
        <v>672.09</v>
      </c>
      <c r="BF25">
        <f>VLOOKUP($G25,county_facts!$A:$BB,54,FALSE)</f>
        <v>48.9</v>
      </c>
    </row>
    <row r="26" spans="1:58" x14ac:dyDescent="0.3">
      <c r="A26" t="s">
        <v>6</v>
      </c>
      <c r="B26" t="s">
        <v>21</v>
      </c>
      <c r="C26">
        <v>1142</v>
      </c>
      <c r="D26" t="s">
        <v>8</v>
      </c>
      <c r="E26">
        <v>1338</v>
      </c>
      <c r="F26">
        <v>0.85351270599999995</v>
      </c>
      <c r="G26">
        <v>1107</v>
      </c>
      <c r="H26">
        <f>VLOOKUP($G26,county_facts!$A:$BB,4,FALSE)</f>
        <v>20365</v>
      </c>
      <c r="I26">
        <f>VLOOKUP($G26,county_facts!$A:$BB,5,FALSE)</f>
        <v>19746</v>
      </c>
      <c r="J26">
        <f>VLOOKUP($G26,county_facts!$A:$BB,6,FALSE)</f>
        <v>3.1</v>
      </c>
      <c r="K26">
        <f>VLOOKUP($G26,county_facts!$A:$BB,7,FALSE)</f>
        <v>19746</v>
      </c>
      <c r="L26">
        <f>VLOOKUP($G26,county_facts!$A:$BB,8,FALSE)</f>
        <v>5.2</v>
      </c>
      <c r="M26">
        <f>VLOOKUP($G26,county_facts!$A:$BB,9,FALSE)</f>
        <v>20.5</v>
      </c>
      <c r="N26">
        <f>VLOOKUP($G26,county_facts!$A:$BB,10,FALSE)</f>
        <v>17.8</v>
      </c>
      <c r="O26">
        <f>VLOOKUP($G26,county_facts!$A:$BB,11,FALSE)</f>
        <v>50.6</v>
      </c>
      <c r="P26">
        <f>VLOOKUP($G26,county_facts!$A:$BB,12,FALSE)</f>
        <v>58.1</v>
      </c>
      <c r="Q26">
        <f>VLOOKUP($G26,county_facts!$A:$BB,13,FALSE)</f>
        <v>40.200000000000003</v>
      </c>
      <c r="R26">
        <f>VLOOKUP($G26,county_facts!$A:$BB,14,FALSE)</f>
        <v>0.2</v>
      </c>
      <c r="S26">
        <f>VLOOKUP($G26,county_facts!$A:$BB,15,FALSE)</f>
        <v>0.3</v>
      </c>
      <c r="T26">
        <f>VLOOKUP($G26,county_facts!$A:$BB,16,FALSE)</f>
        <v>0.4</v>
      </c>
      <c r="U26">
        <f>VLOOKUP($G26,county_facts!$A:$BB,17,FALSE)</f>
        <v>0.9</v>
      </c>
      <c r="V26">
        <f>VLOOKUP($G26,county_facts!$A:$BB,18,FALSE)</f>
        <v>4.0999999999999996</v>
      </c>
      <c r="W26">
        <f>VLOOKUP($G26,county_facts!$A:$BB,19,FALSE)</f>
        <v>54.7</v>
      </c>
      <c r="X26">
        <f>VLOOKUP($G26,county_facts!$A:$BB,20,FALSE)</f>
        <v>91.9</v>
      </c>
      <c r="Y26">
        <f>VLOOKUP($G26,county_facts!$A:$BB,21,FALSE)</f>
        <v>0.3</v>
      </c>
      <c r="Z26">
        <f>VLOOKUP($G26,county_facts!$A:$BB,22,FALSE)</f>
        <v>2.6</v>
      </c>
      <c r="AA26">
        <f>VLOOKUP($G26,county_facts!$A:$BB,23,FALSE)</f>
        <v>79.7</v>
      </c>
      <c r="AB26">
        <f>VLOOKUP($G26,county_facts!$A:$BB,24,FALSE)</f>
        <v>11</v>
      </c>
      <c r="AC26">
        <f>VLOOKUP($G26,county_facts!$A:$BB,25,FALSE)</f>
        <v>1610</v>
      </c>
      <c r="AD26">
        <f>VLOOKUP($G26,county_facts!$A:$BB,26,FALSE)</f>
        <v>29.3</v>
      </c>
      <c r="AE26">
        <f>VLOOKUP($G26,county_facts!$A:$BB,27,FALSE)</f>
        <v>9441</v>
      </c>
      <c r="AF26">
        <f>VLOOKUP($G26,county_facts!$A:$BB,28,FALSE)</f>
        <v>72</v>
      </c>
      <c r="AG26">
        <f>VLOOKUP($G26,county_facts!$A:$BB,29,FALSE)</f>
        <v>10.7</v>
      </c>
      <c r="AH26">
        <f>VLOOKUP($G26,county_facts!$A:$BB,30,FALSE)</f>
        <v>81900</v>
      </c>
      <c r="AI26">
        <f>VLOOKUP($G26,county_facts!$A:$BB,31,FALSE)</f>
        <v>7926</v>
      </c>
      <c r="AJ26">
        <f>VLOOKUP($G26,county_facts!$A:$BB,32,FALSE)</f>
        <v>2.42</v>
      </c>
      <c r="AK26">
        <f>VLOOKUP($G26,county_facts!$A:$BB,33,FALSE)</f>
        <v>17153</v>
      </c>
      <c r="AL26">
        <f>VLOOKUP($G26,county_facts!$A:$BB,34,FALSE)</f>
        <v>28741</v>
      </c>
      <c r="AM26">
        <f>VLOOKUP($G26,county_facts!$A:$BB,35,FALSE)</f>
        <v>27.2</v>
      </c>
      <c r="AN26">
        <f>VLOOKUP($G26,county_facts!$A:$BB,36,FALSE)</f>
        <v>266</v>
      </c>
      <c r="AO26">
        <f>VLOOKUP($G26,county_facts!$A:$BB,37,FALSE)</f>
        <v>2707</v>
      </c>
      <c r="AP26">
        <f>VLOOKUP($G26,county_facts!$A:$BB,38,FALSE)</f>
        <v>-1.2</v>
      </c>
      <c r="AQ26">
        <f>VLOOKUP($G26,county_facts!$A:$BB,39,FALSE)</f>
        <v>1073</v>
      </c>
      <c r="AR26">
        <f>VLOOKUP($G26,county_facts!$A:$BB,40,FALSE)</f>
        <v>1268</v>
      </c>
      <c r="AS26">
        <f>VLOOKUP($G26,county_facts!$A:$BB,41,FALSE)</f>
        <v>0</v>
      </c>
      <c r="AT26">
        <f>VLOOKUP($G26,county_facts!$A:$BB,42,FALSE)</f>
        <v>0</v>
      </c>
      <c r="AU26">
        <f>VLOOKUP($G26,county_facts!$A:$BB,43,FALSE)</f>
        <v>0</v>
      </c>
      <c r="AV26">
        <f>VLOOKUP($G26,county_facts!$A:$BB,44,FALSE)</f>
        <v>0</v>
      </c>
      <c r="AW26">
        <f>VLOOKUP($G26,county_facts!$A:$BB,45,FALSE)</f>
        <v>0</v>
      </c>
      <c r="AX26">
        <f>VLOOKUP($G26,county_facts!$A:$BB,46,FALSE)</f>
        <v>10</v>
      </c>
      <c r="AY26">
        <f>VLOOKUP($G26,county_facts!$A:$BB,47,FALSE)</f>
        <v>107619</v>
      </c>
      <c r="AZ26">
        <f>VLOOKUP($G26,county_facts!$A:$BB,48,FALSE)</f>
        <v>36581</v>
      </c>
      <c r="BA26">
        <f>VLOOKUP($G26,county_facts!$A:$BB,49,FALSE)</f>
        <v>113222</v>
      </c>
      <c r="BB26">
        <f>VLOOKUP($G26,county_facts!$A:$BB,50,FALSE)</f>
        <v>5805</v>
      </c>
      <c r="BC26">
        <f>VLOOKUP($G26,county_facts!$A:$BB,51,FALSE)</f>
        <v>6302</v>
      </c>
      <c r="BD26">
        <f>VLOOKUP($G26,county_facts!$A:$BB,52,FALSE)</f>
        <v>3</v>
      </c>
      <c r="BE26">
        <f>VLOOKUP($G26,county_facts!$A:$BB,53,FALSE)</f>
        <v>881.41</v>
      </c>
      <c r="BF26">
        <f>VLOOKUP($G26,county_facts!$A:$BB,54,FALSE)</f>
        <v>22.4</v>
      </c>
    </row>
    <row r="27" spans="1:58" x14ac:dyDescent="0.3">
      <c r="A27" t="s">
        <v>9</v>
      </c>
      <c r="B27" t="s">
        <v>21</v>
      </c>
      <c r="C27">
        <v>196</v>
      </c>
      <c r="D27" t="s">
        <v>8</v>
      </c>
      <c r="E27">
        <v>1338</v>
      </c>
      <c r="F27">
        <v>0.14648729399999999</v>
      </c>
      <c r="G27">
        <v>1107</v>
      </c>
      <c r="H27">
        <f>VLOOKUP($G27,county_facts!$A:$BB,4,FALSE)</f>
        <v>20365</v>
      </c>
      <c r="I27">
        <f>VLOOKUP($G27,county_facts!$A:$BB,5,FALSE)</f>
        <v>19746</v>
      </c>
      <c r="J27">
        <f>VLOOKUP($G27,county_facts!$A:$BB,6,FALSE)</f>
        <v>3.1</v>
      </c>
      <c r="K27">
        <f>VLOOKUP($G27,county_facts!$A:$BB,7,FALSE)</f>
        <v>19746</v>
      </c>
      <c r="L27">
        <f>VLOOKUP($G27,county_facts!$A:$BB,8,FALSE)</f>
        <v>5.2</v>
      </c>
      <c r="M27">
        <f>VLOOKUP($G27,county_facts!$A:$BB,9,FALSE)</f>
        <v>20.5</v>
      </c>
      <c r="N27">
        <f>VLOOKUP($G27,county_facts!$A:$BB,10,FALSE)</f>
        <v>17.8</v>
      </c>
      <c r="O27">
        <f>VLOOKUP($G27,county_facts!$A:$BB,11,FALSE)</f>
        <v>50.6</v>
      </c>
      <c r="P27">
        <f>VLOOKUP($G27,county_facts!$A:$BB,12,FALSE)</f>
        <v>58.1</v>
      </c>
      <c r="Q27">
        <f>VLOOKUP($G27,county_facts!$A:$BB,13,FALSE)</f>
        <v>40.200000000000003</v>
      </c>
      <c r="R27">
        <f>VLOOKUP($G27,county_facts!$A:$BB,14,FALSE)</f>
        <v>0.2</v>
      </c>
      <c r="S27">
        <f>VLOOKUP($G27,county_facts!$A:$BB,15,FALSE)</f>
        <v>0.3</v>
      </c>
      <c r="T27">
        <f>VLOOKUP($G27,county_facts!$A:$BB,16,FALSE)</f>
        <v>0.4</v>
      </c>
      <c r="U27">
        <f>VLOOKUP($G27,county_facts!$A:$BB,17,FALSE)</f>
        <v>0.9</v>
      </c>
      <c r="V27">
        <f>VLOOKUP($G27,county_facts!$A:$BB,18,FALSE)</f>
        <v>4.0999999999999996</v>
      </c>
      <c r="W27">
        <f>VLOOKUP($G27,county_facts!$A:$BB,19,FALSE)</f>
        <v>54.7</v>
      </c>
      <c r="X27">
        <f>VLOOKUP($G27,county_facts!$A:$BB,20,FALSE)</f>
        <v>91.9</v>
      </c>
      <c r="Y27">
        <f>VLOOKUP($G27,county_facts!$A:$BB,21,FALSE)</f>
        <v>0.3</v>
      </c>
      <c r="Z27">
        <f>VLOOKUP($G27,county_facts!$A:$BB,22,FALSE)</f>
        <v>2.6</v>
      </c>
      <c r="AA27">
        <f>VLOOKUP($G27,county_facts!$A:$BB,23,FALSE)</f>
        <v>79.7</v>
      </c>
      <c r="AB27">
        <f>VLOOKUP($G27,county_facts!$A:$BB,24,FALSE)</f>
        <v>11</v>
      </c>
      <c r="AC27">
        <f>VLOOKUP($G27,county_facts!$A:$BB,25,FALSE)</f>
        <v>1610</v>
      </c>
      <c r="AD27">
        <f>VLOOKUP($G27,county_facts!$A:$BB,26,FALSE)</f>
        <v>29.3</v>
      </c>
      <c r="AE27">
        <f>VLOOKUP($G27,county_facts!$A:$BB,27,FALSE)</f>
        <v>9441</v>
      </c>
      <c r="AF27">
        <f>VLOOKUP($G27,county_facts!$A:$BB,28,FALSE)</f>
        <v>72</v>
      </c>
      <c r="AG27">
        <f>VLOOKUP($G27,county_facts!$A:$BB,29,FALSE)</f>
        <v>10.7</v>
      </c>
      <c r="AH27">
        <f>VLOOKUP($G27,county_facts!$A:$BB,30,FALSE)</f>
        <v>81900</v>
      </c>
      <c r="AI27">
        <f>VLOOKUP($G27,county_facts!$A:$BB,31,FALSE)</f>
        <v>7926</v>
      </c>
      <c r="AJ27">
        <f>VLOOKUP($G27,county_facts!$A:$BB,32,FALSE)</f>
        <v>2.42</v>
      </c>
      <c r="AK27">
        <f>VLOOKUP($G27,county_facts!$A:$BB,33,FALSE)</f>
        <v>17153</v>
      </c>
      <c r="AL27">
        <f>VLOOKUP($G27,county_facts!$A:$BB,34,FALSE)</f>
        <v>28741</v>
      </c>
      <c r="AM27">
        <f>VLOOKUP($G27,county_facts!$A:$BB,35,FALSE)</f>
        <v>27.2</v>
      </c>
      <c r="AN27">
        <f>VLOOKUP($G27,county_facts!$A:$BB,36,FALSE)</f>
        <v>266</v>
      </c>
      <c r="AO27">
        <f>VLOOKUP($G27,county_facts!$A:$BB,37,FALSE)</f>
        <v>2707</v>
      </c>
      <c r="AP27">
        <f>VLOOKUP($G27,county_facts!$A:$BB,38,FALSE)</f>
        <v>-1.2</v>
      </c>
      <c r="AQ27">
        <f>VLOOKUP($G27,county_facts!$A:$BB,39,FALSE)</f>
        <v>1073</v>
      </c>
      <c r="AR27">
        <f>VLOOKUP($G27,county_facts!$A:$BB,40,FALSE)</f>
        <v>1268</v>
      </c>
      <c r="AS27">
        <f>VLOOKUP($G27,county_facts!$A:$BB,41,FALSE)</f>
        <v>0</v>
      </c>
      <c r="AT27">
        <f>VLOOKUP($G27,county_facts!$A:$BB,42,FALSE)</f>
        <v>0</v>
      </c>
      <c r="AU27">
        <f>VLOOKUP($G27,county_facts!$A:$BB,43,FALSE)</f>
        <v>0</v>
      </c>
      <c r="AV27">
        <f>VLOOKUP($G27,county_facts!$A:$BB,44,FALSE)</f>
        <v>0</v>
      </c>
      <c r="AW27">
        <f>VLOOKUP($G27,county_facts!$A:$BB,45,FALSE)</f>
        <v>0</v>
      </c>
      <c r="AX27">
        <f>VLOOKUP($G27,county_facts!$A:$BB,46,FALSE)</f>
        <v>10</v>
      </c>
      <c r="AY27">
        <f>VLOOKUP($G27,county_facts!$A:$BB,47,FALSE)</f>
        <v>107619</v>
      </c>
      <c r="AZ27">
        <f>VLOOKUP($G27,county_facts!$A:$BB,48,FALSE)</f>
        <v>36581</v>
      </c>
      <c r="BA27">
        <f>VLOOKUP($G27,county_facts!$A:$BB,49,FALSE)</f>
        <v>113222</v>
      </c>
      <c r="BB27">
        <f>VLOOKUP($G27,county_facts!$A:$BB,50,FALSE)</f>
        <v>5805</v>
      </c>
      <c r="BC27">
        <f>VLOOKUP($G27,county_facts!$A:$BB,51,FALSE)</f>
        <v>6302</v>
      </c>
      <c r="BD27">
        <f>VLOOKUP($G27,county_facts!$A:$BB,52,FALSE)</f>
        <v>3</v>
      </c>
      <c r="BE27">
        <f>VLOOKUP($G27,county_facts!$A:$BB,53,FALSE)</f>
        <v>881.41</v>
      </c>
      <c r="BF27">
        <f>VLOOKUP($G27,county_facts!$A:$BB,54,FALSE)</f>
        <v>22.4</v>
      </c>
    </row>
    <row r="28" spans="1:58" x14ac:dyDescent="0.3">
      <c r="A28" t="s">
        <v>6</v>
      </c>
      <c r="B28" t="s">
        <v>22</v>
      </c>
      <c r="C28">
        <v>2094</v>
      </c>
      <c r="D28" t="s">
        <v>8</v>
      </c>
      <c r="E28">
        <v>2272</v>
      </c>
      <c r="F28">
        <v>0.92165492999999998</v>
      </c>
      <c r="G28">
        <v>1105</v>
      </c>
      <c r="H28">
        <f>VLOOKUP($G28,county_facts!$A:$BB,4,FALSE)</f>
        <v>9826</v>
      </c>
      <c r="I28">
        <f>VLOOKUP($G28,county_facts!$A:$BB,5,FALSE)</f>
        <v>10581</v>
      </c>
      <c r="J28">
        <f>VLOOKUP($G28,county_facts!$A:$BB,6,FALSE)</f>
        <v>-7.1</v>
      </c>
      <c r="K28">
        <f>VLOOKUP($G28,county_facts!$A:$BB,7,FALSE)</f>
        <v>10591</v>
      </c>
      <c r="L28">
        <f>VLOOKUP($G28,county_facts!$A:$BB,8,FALSE)</f>
        <v>5.5</v>
      </c>
      <c r="M28">
        <f>VLOOKUP($G28,county_facts!$A:$BB,9,FALSE)</f>
        <v>22.4</v>
      </c>
      <c r="N28">
        <f>VLOOKUP($G28,county_facts!$A:$BB,10,FALSE)</f>
        <v>17.899999999999999</v>
      </c>
      <c r="O28">
        <f>VLOOKUP($G28,county_facts!$A:$BB,11,FALSE)</f>
        <v>53.4</v>
      </c>
      <c r="P28">
        <f>VLOOKUP($G28,county_facts!$A:$BB,12,FALSE)</f>
        <v>31.1</v>
      </c>
      <c r="Q28">
        <f>VLOOKUP($G28,county_facts!$A:$BB,13,FALSE)</f>
        <v>67.5</v>
      </c>
      <c r="R28">
        <f>VLOOKUP($G28,county_facts!$A:$BB,14,FALSE)</f>
        <v>0.2</v>
      </c>
      <c r="S28">
        <f>VLOOKUP($G28,county_facts!$A:$BB,15,FALSE)</f>
        <v>0.4</v>
      </c>
      <c r="T28">
        <f>VLOOKUP($G28,county_facts!$A:$BB,16,FALSE)</f>
        <v>0.1</v>
      </c>
      <c r="U28">
        <f>VLOOKUP($G28,county_facts!$A:$BB,17,FALSE)</f>
        <v>0.7</v>
      </c>
      <c r="V28">
        <f>VLOOKUP($G28,county_facts!$A:$BB,18,FALSE)</f>
        <v>1.3</v>
      </c>
      <c r="W28">
        <f>VLOOKUP($G28,county_facts!$A:$BB,19,FALSE)</f>
        <v>30.3</v>
      </c>
      <c r="X28">
        <f>VLOOKUP($G28,county_facts!$A:$BB,20,FALSE)</f>
        <v>92.2</v>
      </c>
      <c r="Y28">
        <f>VLOOKUP($G28,county_facts!$A:$BB,21,FALSE)</f>
        <v>0.5</v>
      </c>
      <c r="Z28">
        <f>VLOOKUP($G28,county_facts!$A:$BB,22,FALSE)</f>
        <v>0.8</v>
      </c>
      <c r="AA28">
        <f>VLOOKUP($G28,county_facts!$A:$BB,23,FALSE)</f>
        <v>70.2</v>
      </c>
      <c r="AB28">
        <f>VLOOKUP($G28,county_facts!$A:$BB,24,FALSE)</f>
        <v>10.4</v>
      </c>
      <c r="AC28">
        <f>VLOOKUP($G28,county_facts!$A:$BB,25,FALSE)</f>
        <v>670</v>
      </c>
      <c r="AD28">
        <f>VLOOKUP($G28,county_facts!$A:$BB,26,FALSE)</f>
        <v>26.8</v>
      </c>
      <c r="AE28">
        <f>VLOOKUP($G28,county_facts!$A:$BB,27,FALSE)</f>
        <v>4691</v>
      </c>
      <c r="AF28">
        <f>VLOOKUP($G28,county_facts!$A:$BB,28,FALSE)</f>
        <v>67</v>
      </c>
      <c r="AG28">
        <f>VLOOKUP($G28,county_facts!$A:$BB,29,FALSE)</f>
        <v>11</v>
      </c>
      <c r="AH28">
        <f>VLOOKUP($G28,county_facts!$A:$BB,30,FALSE)</f>
        <v>58000</v>
      </c>
      <c r="AI28">
        <f>VLOOKUP($G28,county_facts!$A:$BB,31,FALSE)</f>
        <v>3400</v>
      </c>
      <c r="AJ28">
        <f>VLOOKUP($G28,county_facts!$A:$BB,32,FALSE)</f>
        <v>2.84</v>
      </c>
      <c r="AK28">
        <f>VLOOKUP($G28,county_facts!$A:$BB,33,FALSE)</f>
        <v>13716</v>
      </c>
      <c r="AL28">
        <f>VLOOKUP($G28,county_facts!$A:$BB,34,FALSE)</f>
        <v>28209</v>
      </c>
      <c r="AM28">
        <f>VLOOKUP($G28,county_facts!$A:$BB,35,FALSE)</f>
        <v>25.6</v>
      </c>
      <c r="AN28">
        <f>VLOOKUP($G28,county_facts!$A:$BB,36,FALSE)</f>
        <v>125</v>
      </c>
      <c r="AO28">
        <f>VLOOKUP($G28,county_facts!$A:$BB,37,FALSE)</f>
        <v>1570</v>
      </c>
      <c r="AP28">
        <f>VLOOKUP($G28,county_facts!$A:$BB,38,FALSE)</f>
        <v>4</v>
      </c>
      <c r="AQ28">
        <f>VLOOKUP($G28,county_facts!$A:$BB,39,FALSE)</f>
        <v>488</v>
      </c>
      <c r="AR28">
        <f>VLOOKUP($G28,county_facts!$A:$BB,40,FALSE)</f>
        <v>854</v>
      </c>
      <c r="AS28">
        <f>VLOOKUP($G28,county_facts!$A:$BB,41,FALSE)</f>
        <v>55.7</v>
      </c>
      <c r="AT28">
        <f>VLOOKUP($G28,county_facts!$A:$BB,42,FALSE)</f>
        <v>0</v>
      </c>
      <c r="AU28">
        <f>VLOOKUP($G28,county_facts!$A:$BB,43,FALSE)</f>
        <v>0</v>
      </c>
      <c r="AV28">
        <f>VLOOKUP($G28,county_facts!$A:$BB,44,FALSE)</f>
        <v>0</v>
      </c>
      <c r="AW28">
        <f>VLOOKUP($G28,county_facts!$A:$BB,45,FALSE)</f>
        <v>0</v>
      </c>
      <c r="AX28">
        <f>VLOOKUP($G28,county_facts!$A:$BB,46,FALSE)</f>
        <v>41.3</v>
      </c>
      <c r="AY28">
        <f>VLOOKUP($G28,county_facts!$A:$BB,47,FALSE)</f>
        <v>0</v>
      </c>
      <c r="AZ28">
        <f>VLOOKUP($G28,county_facts!$A:$BB,48,FALSE)</f>
        <v>10360</v>
      </c>
      <c r="BA28">
        <f>VLOOKUP($G28,county_facts!$A:$BB,49,FALSE)</f>
        <v>34121</v>
      </c>
      <c r="BB28">
        <f>VLOOKUP($G28,county_facts!$A:$BB,50,FALSE)</f>
        <v>3181</v>
      </c>
      <c r="BC28">
        <f>VLOOKUP($G28,county_facts!$A:$BB,51,FALSE)</f>
        <v>2632</v>
      </c>
      <c r="BD28">
        <f>VLOOKUP($G28,county_facts!$A:$BB,52,FALSE)</f>
        <v>0</v>
      </c>
      <c r="BE28">
        <f>VLOOKUP($G28,county_facts!$A:$BB,53,FALSE)</f>
        <v>719.66</v>
      </c>
      <c r="BF28">
        <f>VLOOKUP($G28,county_facts!$A:$BB,54,FALSE)</f>
        <v>14.7</v>
      </c>
    </row>
    <row r="29" spans="1:58" x14ac:dyDescent="0.3">
      <c r="A29" t="s">
        <v>9</v>
      </c>
      <c r="B29" t="s">
        <v>22</v>
      </c>
      <c r="C29">
        <v>178</v>
      </c>
      <c r="D29" t="s">
        <v>8</v>
      </c>
      <c r="E29">
        <v>2272</v>
      </c>
      <c r="F29">
        <v>7.8345070000000003E-2</v>
      </c>
      <c r="G29">
        <v>1105</v>
      </c>
      <c r="H29">
        <f>VLOOKUP($G29,county_facts!$A:$BB,4,FALSE)</f>
        <v>9826</v>
      </c>
      <c r="I29">
        <f>VLOOKUP($G29,county_facts!$A:$BB,5,FALSE)</f>
        <v>10581</v>
      </c>
      <c r="J29">
        <f>VLOOKUP($G29,county_facts!$A:$BB,6,FALSE)</f>
        <v>-7.1</v>
      </c>
      <c r="K29">
        <f>VLOOKUP($G29,county_facts!$A:$BB,7,FALSE)</f>
        <v>10591</v>
      </c>
      <c r="L29">
        <f>VLOOKUP($G29,county_facts!$A:$BB,8,FALSE)</f>
        <v>5.5</v>
      </c>
      <c r="M29">
        <f>VLOOKUP($G29,county_facts!$A:$BB,9,FALSE)</f>
        <v>22.4</v>
      </c>
      <c r="N29">
        <f>VLOOKUP($G29,county_facts!$A:$BB,10,FALSE)</f>
        <v>17.899999999999999</v>
      </c>
      <c r="O29">
        <f>VLOOKUP($G29,county_facts!$A:$BB,11,FALSE)</f>
        <v>53.4</v>
      </c>
      <c r="P29">
        <f>VLOOKUP($G29,county_facts!$A:$BB,12,FALSE)</f>
        <v>31.1</v>
      </c>
      <c r="Q29">
        <f>VLOOKUP($G29,county_facts!$A:$BB,13,FALSE)</f>
        <v>67.5</v>
      </c>
      <c r="R29">
        <f>VLOOKUP($G29,county_facts!$A:$BB,14,FALSE)</f>
        <v>0.2</v>
      </c>
      <c r="S29">
        <f>VLOOKUP($G29,county_facts!$A:$BB,15,FALSE)</f>
        <v>0.4</v>
      </c>
      <c r="T29">
        <f>VLOOKUP($G29,county_facts!$A:$BB,16,FALSE)</f>
        <v>0.1</v>
      </c>
      <c r="U29">
        <f>VLOOKUP($G29,county_facts!$A:$BB,17,FALSE)</f>
        <v>0.7</v>
      </c>
      <c r="V29">
        <f>VLOOKUP($G29,county_facts!$A:$BB,18,FALSE)</f>
        <v>1.3</v>
      </c>
      <c r="W29">
        <f>VLOOKUP($G29,county_facts!$A:$BB,19,FALSE)</f>
        <v>30.3</v>
      </c>
      <c r="X29">
        <f>VLOOKUP($G29,county_facts!$A:$BB,20,FALSE)</f>
        <v>92.2</v>
      </c>
      <c r="Y29">
        <f>VLOOKUP($G29,county_facts!$A:$BB,21,FALSE)</f>
        <v>0.5</v>
      </c>
      <c r="Z29">
        <f>VLOOKUP($G29,county_facts!$A:$BB,22,FALSE)</f>
        <v>0.8</v>
      </c>
      <c r="AA29">
        <f>VLOOKUP($G29,county_facts!$A:$BB,23,FALSE)</f>
        <v>70.2</v>
      </c>
      <c r="AB29">
        <f>VLOOKUP($G29,county_facts!$A:$BB,24,FALSE)</f>
        <v>10.4</v>
      </c>
      <c r="AC29">
        <f>VLOOKUP($G29,county_facts!$A:$BB,25,FALSE)</f>
        <v>670</v>
      </c>
      <c r="AD29">
        <f>VLOOKUP($G29,county_facts!$A:$BB,26,FALSE)</f>
        <v>26.8</v>
      </c>
      <c r="AE29">
        <f>VLOOKUP($G29,county_facts!$A:$BB,27,FALSE)</f>
        <v>4691</v>
      </c>
      <c r="AF29">
        <f>VLOOKUP($G29,county_facts!$A:$BB,28,FALSE)</f>
        <v>67</v>
      </c>
      <c r="AG29">
        <f>VLOOKUP($G29,county_facts!$A:$BB,29,FALSE)</f>
        <v>11</v>
      </c>
      <c r="AH29">
        <f>VLOOKUP($G29,county_facts!$A:$BB,30,FALSE)</f>
        <v>58000</v>
      </c>
      <c r="AI29">
        <f>VLOOKUP($G29,county_facts!$A:$BB,31,FALSE)</f>
        <v>3400</v>
      </c>
      <c r="AJ29">
        <f>VLOOKUP($G29,county_facts!$A:$BB,32,FALSE)</f>
        <v>2.84</v>
      </c>
      <c r="AK29">
        <f>VLOOKUP($G29,county_facts!$A:$BB,33,FALSE)</f>
        <v>13716</v>
      </c>
      <c r="AL29">
        <f>VLOOKUP($G29,county_facts!$A:$BB,34,FALSE)</f>
        <v>28209</v>
      </c>
      <c r="AM29">
        <f>VLOOKUP($G29,county_facts!$A:$BB,35,FALSE)</f>
        <v>25.6</v>
      </c>
      <c r="AN29">
        <f>VLOOKUP($G29,county_facts!$A:$BB,36,FALSE)</f>
        <v>125</v>
      </c>
      <c r="AO29">
        <f>VLOOKUP($G29,county_facts!$A:$BB,37,FALSE)</f>
        <v>1570</v>
      </c>
      <c r="AP29">
        <f>VLOOKUP($G29,county_facts!$A:$BB,38,FALSE)</f>
        <v>4</v>
      </c>
      <c r="AQ29">
        <f>VLOOKUP($G29,county_facts!$A:$BB,39,FALSE)</f>
        <v>488</v>
      </c>
      <c r="AR29">
        <f>VLOOKUP($G29,county_facts!$A:$BB,40,FALSE)</f>
        <v>854</v>
      </c>
      <c r="AS29">
        <f>VLOOKUP($G29,county_facts!$A:$BB,41,FALSE)</f>
        <v>55.7</v>
      </c>
      <c r="AT29">
        <f>VLOOKUP($G29,county_facts!$A:$BB,42,FALSE)</f>
        <v>0</v>
      </c>
      <c r="AU29">
        <f>VLOOKUP($G29,county_facts!$A:$BB,43,FALSE)</f>
        <v>0</v>
      </c>
      <c r="AV29">
        <f>VLOOKUP($G29,county_facts!$A:$BB,44,FALSE)</f>
        <v>0</v>
      </c>
      <c r="AW29">
        <f>VLOOKUP($G29,county_facts!$A:$BB,45,FALSE)</f>
        <v>0</v>
      </c>
      <c r="AX29">
        <f>VLOOKUP($G29,county_facts!$A:$BB,46,FALSE)</f>
        <v>41.3</v>
      </c>
      <c r="AY29">
        <f>VLOOKUP($G29,county_facts!$A:$BB,47,FALSE)</f>
        <v>0</v>
      </c>
      <c r="AZ29">
        <f>VLOOKUP($G29,county_facts!$A:$BB,48,FALSE)</f>
        <v>10360</v>
      </c>
      <c r="BA29">
        <f>VLOOKUP($G29,county_facts!$A:$BB,49,FALSE)</f>
        <v>34121</v>
      </c>
      <c r="BB29">
        <f>VLOOKUP($G29,county_facts!$A:$BB,50,FALSE)</f>
        <v>3181</v>
      </c>
      <c r="BC29">
        <f>VLOOKUP($G29,county_facts!$A:$BB,51,FALSE)</f>
        <v>2632</v>
      </c>
      <c r="BD29">
        <f>VLOOKUP($G29,county_facts!$A:$BB,52,FALSE)</f>
        <v>0</v>
      </c>
      <c r="BE29">
        <f>VLOOKUP($G29,county_facts!$A:$BB,53,FALSE)</f>
        <v>719.66</v>
      </c>
      <c r="BF29">
        <f>VLOOKUP($G29,county_facts!$A:$BB,54,FALSE)</f>
        <v>14.7</v>
      </c>
    </row>
    <row r="30" spans="1:58" x14ac:dyDescent="0.3">
      <c r="A30" t="s">
        <v>6</v>
      </c>
      <c r="B30" t="s">
        <v>23</v>
      </c>
      <c r="C30">
        <v>3954</v>
      </c>
      <c r="D30" t="s">
        <v>8</v>
      </c>
      <c r="E30">
        <v>5204</v>
      </c>
      <c r="F30">
        <v>0.75980015400000001</v>
      </c>
      <c r="G30">
        <v>1103</v>
      </c>
      <c r="H30">
        <f>VLOOKUP($G30,county_facts!$A:$BB,4,FALSE)</f>
        <v>119607</v>
      </c>
      <c r="I30">
        <f>VLOOKUP($G30,county_facts!$A:$BB,5,FALSE)</f>
        <v>119486</v>
      </c>
      <c r="J30">
        <f>VLOOKUP($G30,county_facts!$A:$BB,6,FALSE)</f>
        <v>0.1</v>
      </c>
      <c r="K30">
        <f>VLOOKUP($G30,county_facts!$A:$BB,7,FALSE)</f>
        <v>119490</v>
      </c>
      <c r="L30">
        <f>VLOOKUP($G30,county_facts!$A:$BB,8,FALSE)</f>
        <v>6</v>
      </c>
      <c r="M30">
        <f>VLOOKUP($G30,county_facts!$A:$BB,9,FALSE)</f>
        <v>23.1</v>
      </c>
      <c r="N30">
        <f>VLOOKUP($G30,county_facts!$A:$BB,10,FALSE)</f>
        <v>15.9</v>
      </c>
      <c r="O30">
        <f>VLOOKUP($G30,county_facts!$A:$BB,11,FALSE)</f>
        <v>50.8</v>
      </c>
      <c r="P30">
        <f>VLOOKUP($G30,county_facts!$A:$BB,12,FALSE)</f>
        <v>83.5</v>
      </c>
      <c r="Q30">
        <f>VLOOKUP($G30,county_facts!$A:$BB,13,FALSE)</f>
        <v>12.5</v>
      </c>
      <c r="R30">
        <f>VLOOKUP($G30,county_facts!$A:$BB,14,FALSE)</f>
        <v>1.1000000000000001</v>
      </c>
      <c r="S30">
        <f>VLOOKUP($G30,county_facts!$A:$BB,15,FALSE)</f>
        <v>0.7</v>
      </c>
      <c r="T30">
        <f>VLOOKUP($G30,county_facts!$A:$BB,16,FALSE)</f>
        <v>0.1</v>
      </c>
      <c r="U30">
        <f>VLOOKUP($G30,county_facts!$A:$BB,17,FALSE)</f>
        <v>2</v>
      </c>
      <c r="V30">
        <f>VLOOKUP($G30,county_facts!$A:$BB,18,FALSE)</f>
        <v>7.9</v>
      </c>
      <c r="W30">
        <f>VLOOKUP($G30,county_facts!$A:$BB,19,FALSE)</f>
        <v>76.599999999999994</v>
      </c>
      <c r="X30">
        <f>VLOOKUP($G30,county_facts!$A:$BB,20,FALSE)</f>
        <v>86.4</v>
      </c>
      <c r="Y30">
        <f>VLOOKUP($G30,county_facts!$A:$BB,21,FALSE)</f>
        <v>5.0999999999999996</v>
      </c>
      <c r="Z30">
        <f>VLOOKUP($G30,county_facts!$A:$BB,22,FALSE)</f>
        <v>8</v>
      </c>
      <c r="AA30">
        <f>VLOOKUP($G30,county_facts!$A:$BB,23,FALSE)</f>
        <v>81.400000000000006</v>
      </c>
      <c r="AB30">
        <f>VLOOKUP($G30,county_facts!$A:$BB,24,FALSE)</f>
        <v>19.899999999999999</v>
      </c>
      <c r="AC30">
        <f>VLOOKUP($G30,county_facts!$A:$BB,25,FALSE)</f>
        <v>9518</v>
      </c>
      <c r="AD30">
        <f>VLOOKUP($G30,county_facts!$A:$BB,26,FALSE)</f>
        <v>23.7</v>
      </c>
      <c r="AE30">
        <f>VLOOKUP($G30,county_facts!$A:$BB,27,FALSE)</f>
        <v>51496</v>
      </c>
      <c r="AF30">
        <f>VLOOKUP($G30,county_facts!$A:$BB,28,FALSE)</f>
        <v>71.5</v>
      </c>
      <c r="AG30">
        <f>VLOOKUP($G30,county_facts!$A:$BB,29,FALSE)</f>
        <v>15.1</v>
      </c>
      <c r="AH30">
        <f>VLOOKUP($G30,county_facts!$A:$BB,30,FALSE)</f>
        <v>120500</v>
      </c>
      <c r="AI30">
        <f>VLOOKUP($G30,county_facts!$A:$BB,31,FALSE)</f>
        <v>46192</v>
      </c>
      <c r="AJ30">
        <f>VLOOKUP($G30,county_facts!$A:$BB,32,FALSE)</f>
        <v>2.5499999999999998</v>
      </c>
      <c r="AK30">
        <f>VLOOKUP($G30,county_facts!$A:$BB,33,FALSE)</f>
        <v>23764</v>
      </c>
      <c r="AL30">
        <f>VLOOKUP($G30,county_facts!$A:$BB,34,FALSE)</f>
        <v>44800</v>
      </c>
      <c r="AM30">
        <f>VLOOKUP($G30,county_facts!$A:$BB,35,FALSE)</f>
        <v>15.7</v>
      </c>
      <c r="AN30">
        <f>VLOOKUP($G30,county_facts!$A:$BB,36,FALSE)</f>
        <v>2589</v>
      </c>
      <c r="AO30">
        <f>VLOOKUP($G30,county_facts!$A:$BB,37,FALSE)</f>
        <v>42569</v>
      </c>
      <c r="AP30">
        <f>VLOOKUP($G30,county_facts!$A:$BB,38,FALSE)</f>
        <v>2</v>
      </c>
      <c r="AQ30">
        <f>VLOOKUP($G30,county_facts!$A:$BB,39,FALSE)</f>
        <v>7506</v>
      </c>
      <c r="AR30">
        <f>VLOOKUP($G30,county_facts!$A:$BB,40,FALSE)</f>
        <v>10034</v>
      </c>
      <c r="AS30">
        <f>VLOOKUP($G30,county_facts!$A:$BB,41,FALSE)</f>
        <v>5.9</v>
      </c>
      <c r="AT30">
        <f>VLOOKUP($G30,county_facts!$A:$BB,42,FALSE)</f>
        <v>1.8</v>
      </c>
      <c r="AU30">
        <f>VLOOKUP($G30,county_facts!$A:$BB,43,FALSE)</f>
        <v>1</v>
      </c>
      <c r="AV30">
        <f>VLOOKUP($G30,county_facts!$A:$BB,44,FALSE)</f>
        <v>0</v>
      </c>
      <c r="AW30">
        <f>VLOOKUP($G30,county_facts!$A:$BB,45,FALSE)</f>
        <v>0</v>
      </c>
      <c r="AX30">
        <f>VLOOKUP($G30,county_facts!$A:$BB,46,FALSE)</f>
        <v>21.3</v>
      </c>
      <c r="AY30">
        <f>VLOOKUP($G30,county_facts!$A:$BB,47,FALSE)</f>
        <v>0</v>
      </c>
      <c r="AZ30">
        <f>VLOOKUP($G30,county_facts!$A:$BB,48,FALSE)</f>
        <v>1213925</v>
      </c>
      <c r="BA30">
        <f>VLOOKUP($G30,county_facts!$A:$BB,49,FALSE)</f>
        <v>1637628</v>
      </c>
      <c r="BB30">
        <f>VLOOKUP($G30,county_facts!$A:$BB,50,FALSE)</f>
        <v>14222</v>
      </c>
      <c r="BC30">
        <f>VLOOKUP($G30,county_facts!$A:$BB,51,FALSE)</f>
        <v>154700</v>
      </c>
      <c r="BD30">
        <f>VLOOKUP($G30,county_facts!$A:$BB,52,FALSE)</f>
        <v>136</v>
      </c>
      <c r="BE30">
        <f>VLOOKUP($G30,county_facts!$A:$BB,53,FALSE)</f>
        <v>579.34</v>
      </c>
      <c r="BF30">
        <f>VLOOKUP($G30,county_facts!$A:$BB,54,FALSE)</f>
        <v>206.3</v>
      </c>
    </row>
    <row r="31" spans="1:58" x14ac:dyDescent="0.3">
      <c r="A31" t="s">
        <v>9</v>
      </c>
      <c r="B31" t="s">
        <v>23</v>
      </c>
      <c r="C31">
        <v>1250</v>
      </c>
      <c r="D31" t="s">
        <v>8</v>
      </c>
      <c r="E31">
        <v>5204</v>
      </c>
      <c r="F31">
        <v>0.24019984599999999</v>
      </c>
      <c r="G31">
        <v>1103</v>
      </c>
      <c r="H31">
        <f>VLOOKUP($G31,county_facts!$A:$BB,4,FALSE)</f>
        <v>119607</v>
      </c>
      <c r="I31">
        <f>VLOOKUP($G31,county_facts!$A:$BB,5,FALSE)</f>
        <v>119486</v>
      </c>
      <c r="J31">
        <f>VLOOKUP($G31,county_facts!$A:$BB,6,FALSE)</f>
        <v>0.1</v>
      </c>
      <c r="K31">
        <f>VLOOKUP($G31,county_facts!$A:$BB,7,FALSE)</f>
        <v>119490</v>
      </c>
      <c r="L31">
        <f>VLOOKUP($G31,county_facts!$A:$BB,8,FALSE)</f>
        <v>6</v>
      </c>
      <c r="M31">
        <f>VLOOKUP($G31,county_facts!$A:$BB,9,FALSE)</f>
        <v>23.1</v>
      </c>
      <c r="N31">
        <f>VLOOKUP($G31,county_facts!$A:$BB,10,FALSE)</f>
        <v>15.9</v>
      </c>
      <c r="O31">
        <f>VLOOKUP($G31,county_facts!$A:$BB,11,FALSE)</f>
        <v>50.8</v>
      </c>
      <c r="P31">
        <f>VLOOKUP($G31,county_facts!$A:$BB,12,FALSE)</f>
        <v>83.5</v>
      </c>
      <c r="Q31">
        <f>VLOOKUP($G31,county_facts!$A:$BB,13,FALSE)</f>
        <v>12.5</v>
      </c>
      <c r="R31">
        <f>VLOOKUP($G31,county_facts!$A:$BB,14,FALSE)</f>
        <v>1.1000000000000001</v>
      </c>
      <c r="S31">
        <f>VLOOKUP($G31,county_facts!$A:$BB,15,FALSE)</f>
        <v>0.7</v>
      </c>
      <c r="T31">
        <f>VLOOKUP($G31,county_facts!$A:$BB,16,FALSE)</f>
        <v>0.1</v>
      </c>
      <c r="U31">
        <f>VLOOKUP($G31,county_facts!$A:$BB,17,FALSE)</f>
        <v>2</v>
      </c>
      <c r="V31">
        <f>VLOOKUP($G31,county_facts!$A:$BB,18,FALSE)</f>
        <v>7.9</v>
      </c>
      <c r="W31">
        <f>VLOOKUP($G31,county_facts!$A:$BB,19,FALSE)</f>
        <v>76.599999999999994</v>
      </c>
      <c r="X31">
        <f>VLOOKUP($G31,county_facts!$A:$BB,20,FALSE)</f>
        <v>86.4</v>
      </c>
      <c r="Y31">
        <f>VLOOKUP($G31,county_facts!$A:$BB,21,FALSE)</f>
        <v>5.0999999999999996</v>
      </c>
      <c r="Z31">
        <f>VLOOKUP($G31,county_facts!$A:$BB,22,FALSE)</f>
        <v>8</v>
      </c>
      <c r="AA31">
        <f>VLOOKUP($G31,county_facts!$A:$BB,23,FALSE)</f>
        <v>81.400000000000006</v>
      </c>
      <c r="AB31">
        <f>VLOOKUP($G31,county_facts!$A:$BB,24,FALSE)</f>
        <v>19.899999999999999</v>
      </c>
      <c r="AC31">
        <f>VLOOKUP($G31,county_facts!$A:$BB,25,FALSE)</f>
        <v>9518</v>
      </c>
      <c r="AD31">
        <f>VLOOKUP($G31,county_facts!$A:$BB,26,FALSE)</f>
        <v>23.7</v>
      </c>
      <c r="AE31">
        <f>VLOOKUP($G31,county_facts!$A:$BB,27,FALSE)</f>
        <v>51496</v>
      </c>
      <c r="AF31">
        <f>VLOOKUP($G31,county_facts!$A:$BB,28,FALSE)</f>
        <v>71.5</v>
      </c>
      <c r="AG31">
        <f>VLOOKUP($G31,county_facts!$A:$BB,29,FALSE)</f>
        <v>15.1</v>
      </c>
      <c r="AH31">
        <f>VLOOKUP($G31,county_facts!$A:$BB,30,FALSE)</f>
        <v>120500</v>
      </c>
      <c r="AI31">
        <f>VLOOKUP($G31,county_facts!$A:$BB,31,FALSE)</f>
        <v>46192</v>
      </c>
      <c r="AJ31">
        <f>VLOOKUP($G31,county_facts!$A:$BB,32,FALSE)</f>
        <v>2.5499999999999998</v>
      </c>
      <c r="AK31">
        <f>VLOOKUP($G31,county_facts!$A:$BB,33,FALSE)</f>
        <v>23764</v>
      </c>
      <c r="AL31">
        <f>VLOOKUP($G31,county_facts!$A:$BB,34,FALSE)</f>
        <v>44800</v>
      </c>
      <c r="AM31">
        <f>VLOOKUP($G31,county_facts!$A:$BB,35,FALSE)</f>
        <v>15.7</v>
      </c>
      <c r="AN31">
        <f>VLOOKUP($G31,county_facts!$A:$BB,36,FALSE)</f>
        <v>2589</v>
      </c>
      <c r="AO31">
        <f>VLOOKUP($G31,county_facts!$A:$BB,37,FALSE)</f>
        <v>42569</v>
      </c>
      <c r="AP31">
        <f>VLOOKUP($G31,county_facts!$A:$BB,38,FALSE)</f>
        <v>2</v>
      </c>
      <c r="AQ31">
        <f>VLOOKUP($G31,county_facts!$A:$BB,39,FALSE)</f>
        <v>7506</v>
      </c>
      <c r="AR31">
        <f>VLOOKUP($G31,county_facts!$A:$BB,40,FALSE)</f>
        <v>10034</v>
      </c>
      <c r="AS31">
        <f>VLOOKUP($G31,county_facts!$A:$BB,41,FALSE)</f>
        <v>5.9</v>
      </c>
      <c r="AT31">
        <f>VLOOKUP($G31,county_facts!$A:$BB,42,FALSE)</f>
        <v>1.8</v>
      </c>
      <c r="AU31">
        <f>VLOOKUP($G31,county_facts!$A:$BB,43,FALSE)</f>
        <v>1</v>
      </c>
      <c r="AV31">
        <f>VLOOKUP($G31,county_facts!$A:$BB,44,FALSE)</f>
        <v>0</v>
      </c>
      <c r="AW31">
        <f>VLOOKUP($G31,county_facts!$A:$BB,45,FALSE)</f>
        <v>0</v>
      </c>
      <c r="AX31">
        <f>VLOOKUP($G31,county_facts!$A:$BB,46,FALSE)</f>
        <v>21.3</v>
      </c>
      <c r="AY31">
        <f>VLOOKUP($G31,county_facts!$A:$BB,47,FALSE)</f>
        <v>0</v>
      </c>
      <c r="AZ31">
        <f>VLOOKUP($G31,county_facts!$A:$BB,48,FALSE)</f>
        <v>1213925</v>
      </c>
      <c r="BA31">
        <f>VLOOKUP($G31,county_facts!$A:$BB,49,FALSE)</f>
        <v>1637628</v>
      </c>
      <c r="BB31">
        <f>VLOOKUP($G31,county_facts!$A:$BB,50,FALSE)</f>
        <v>14222</v>
      </c>
      <c r="BC31">
        <f>VLOOKUP($G31,county_facts!$A:$BB,51,FALSE)</f>
        <v>154700</v>
      </c>
      <c r="BD31">
        <f>VLOOKUP($G31,county_facts!$A:$BB,52,FALSE)</f>
        <v>136</v>
      </c>
      <c r="BE31">
        <f>VLOOKUP($G31,county_facts!$A:$BB,53,FALSE)</f>
        <v>579.34</v>
      </c>
      <c r="BF31">
        <f>VLOOKUP($G31,county_facts!$A:$BB,54,FALSE)</f>
        <v>206.3</v>
      </c>
    </row>
    <row r="32" spans="1:58" x14ac:dyDescent="0.3">
      <c r="A32" t="s">
        <v>6</v>
      </c>
      <c r="B32" t="s">
        <v>24</v>
      </c>
      <c r="C32">
        <v>23465</v>
      </c>
      <c r="D32" t="s">
        <v>8</v>
      </c>
      <c r="E32">
        <v>27974</v>
      </c>
      <c r="F32">
        <v>0.83881461400000001</v>
      </c>
      <c r="G32">
        <v>1101</v>
      </c>
      <c r="H32">
        <f>VLOOKUP($G32,county_facts!$A:$BB,4,FALSE)</f>
        <v>226189</v>
      </c>
      <c r="I32">
        <f>VLOOKUP($G32,county_facts!$A:$BB,5,FALSE)</f>
        <v>229363</v>
      </c>
      <c r="J32">
        <f>VLOOKUP($G32,county_facts!$A:$BB,6,FALSE)</f>
        <v>-1.4</v>
      </c>
      <c r="K32">
        <f>VLOOKUP($G32,county_facts!$A:$BB,7,FALSE)</f>
        <v>229363</v>
      </c>
      <c r="L32">
        <f>VLOOKUP($G32,county_facts!$A:$BB,8,FALSE)</f>
        <v>6.8</v>
      </c>
      <c r="M32">
        <f>VLOOKUP($G32,county_facts!$A:$BB,9,FALSE)</f>
        <v>24</v>
      </c>
      <c r="N32">
        <f>VLOOKUP($G32,county_facts!$A:$BB,10,FALSE)</f>
        <v>13.3</v>
      </c>
      <c r="O32">
        <f>VLOOKUP($G32,county_facts!$A:$BB,11,FALSE)</f>
        <v>52.6</v>
      </c>
      <c r="P32">
        <f>VLOOKUP($G32,county_facts!$A:$BB,12,FALSE)</f>
        <v>38.9</v>
      </c>
      <c r="Q32">
        <f>VLOOKUP($G32,county_facts!$A:$BB,13,FALSE)</f>
        <v>56.7</v>
      </c>
      <c r="R32">
        <f>VLOOKUP($G32,county_facts!$A:$BB,14,FALSE)</f>
        <v>0.3</v>
      </c>
      <c r="S32">
        <f>VLOOKUP($G32,county_facts!$A:$BB,15,FALSE)</f>
        <v>2.6</v>
      </c>
      <c r="T32">
        <f>VLOOKUP($G32,county_facts!$A:$BB,16,FALSE)</f>
        <v>0.1</v>
      </c>
      <c r="U32">
        <f>VLOOKUP($G32,county_facts!$A:$BB,17,FALSE)</f>
        <v>1.3</v>
      </c>
      <c r="V32">
        <f>VLOOKUP($G32,county_facts!$A:$BB,18,FALSE)</f>
        <v>3.4</v>
      </c>
      <c r="W32">
        <f>VLOOKUP($G32,county_facts!$A:$BB,19,FALSE)</f>
        <v>36.299999999999997</v>
      </c>
      <c r="X32">
        <f>VLOOKUP($G32,county_facts!$A:$BB,20,FALSE)</f>
        <v>78.099999999999994</v>
      </c>
      <c r="Y32">
        <f>VLOOKUP($G32,county_facts!$A:$BB,21,FALSE)</f>
        <v>4.3</v>
      </c>
      <c r="Z32">
        <f>VLOOKUP($G32,county_facts!$A:$BB,22,FALSE)</f>
        <v>5.7</v>
      </c>
      <c r="AA32">
        <f>VLOOKUP($G32,county_facts!$A:$BB,23,FALSE)</f>
        <v>85.6</v>
      </c>
      <c r="AB32">
        <f>VLOOKUP($G32,county_facts!$A:$BB,24,FALSE)</f>
        <v>31.5</v>
      </c>
      <c r="AC32">
        <f>VLOOKUP($G32,county_facts!$A:$BB,25,FALSE)</f>
        <v>20008</v>
      </c>
      <c r="AD32">
        <f>VLOOKUP($G32,county_facts!$A:$BB,26,FALSE)</f>
        <v>19.3</v>
      </c>
      <c r="AE32">
        <f>VLOOKUP($G32,county_facts!$A:$BB,27,FALSE)</f>
        <v>103434</v>
      </c>
      <c r="AF32">
        <f>VLOOKUP($G32,county_facts!$A:$BB,28,FALSE)</f>
        <v>61.4</v>
      </c>
      <c r="AG32">
        <f>VLOOKUP($G32,county_facts!$A:$BB,29,FALSE)</f>
        <v>22.4</v>
      </c>
      <c r="AH32">
        <f>VLOOKUP($G32,county_facts!$A:$BB,30,FALSE)</f>
        <v>122900</v>
      </c>
      <c r="AI32">
        <f>VLOOKUP($G32,county_facts!$A:$BB,31,FALSE)</f>
        <v>88844</v>
      </c>
      <c r="AJ32">
        <f>VLOOKUP($G32,county_facts!$A:$BB,32,FALSE)</f>
        <v>2.4900000000000002</v>
      </c>
      <c r="AK32">
        <f>VLOOKUP($G32,county_facts!$A:$BB,33,FALSE)</f>
        <v>24975</v>
      </c>
      <c r="AL32">
        <f>VLOOKUP($G32,county_facts!$A:$BB,34,FALSE)</f>
        <v>44790</v>
      </c>
      <c r="AM32">
        <f>VLOOKUP($G32,county_facts!$A:$BB,35,FALSE)</f>
        <v>21.2</v>
      </c>
      <c r="AN32">
        <f>VLOOKUP($G32,county_facts!$A:$BB,36,FALSE)</f>
        <v>5533</v>
      </c>
      <c r="AO32">
        <f>VLOOKUP($G32,county_facts!$A:$BB,37,FALSE)</f>
        <v>101517</v>
      </c>
      <c r="AP32">
        <f>VLOOKUP($G32,county_facts!$A:$BB,38,FALSE)</f>
        <v>1.2</v>
      </c>
      <c r="AQ32">
        <f>VLOOKUP($G32,county_facts!$A:$BB,39,FALSE)</f>
        <v>15129</v>
      </c>
      <c r="AR32">
        <f>VLOOKUP($G32,county_facts!$A:$BB,40,FALSE)</f>
        <v>21463</v>
      </c>
      <c r="AS32">
        <f>VLOOKUP($G32,county_facts!$A:$BB,41,FALSE)</f>
        <v>35.6</v>
      </c>
      <c r="AT32">
        <f>VLOOKUP($G32,county_facts!$A:$BB,42,FALSE)</f>
        <v>0.7</v>
      </c>
      <c r="AU32">
        <f>VLOOKUP($G32,county_facts!$A:$BB,43,FALSE)</f>
        <v>2.4</v>
      </c>
      <c r="AV32">
        <f>VLOOKUP($G32,county_facts!$A:$BB,44,FALSE)</f>
        <v>0</v>
      </c>
      <c r="AW32">
        <f>VLOOKUP($G32,county_facts!$A:$BB,45,FALSE)</f>
        <v>1.3</v>
      </c>
      <c r="AX32">
        <f>VLOOKUP($G32,county_facts!$A:$BB,46,FALSE)</f>
        <v>30.9</v>
      </c>
      <c r="AY32">
        <f>VLOOKUP($G32,county_facts!$A:$BB,47,FALSE)</f>
        <v>7956627</v>
      </c>
      <c r="AZ32">
        <f>VLOOKUP($G32,county_facts!$A:$BB,48,FALSE)</f>
        <v>3275567</v>
      </c>
      <c r="BA32">
        <f>VLOOKUP($G32,county_facts!$A:$BB,49,FALSE)</f>
        <v>3238175</v>
      </c>
      <c r="BB32">
        <f>VLOOKUP($G32,county_facts!$A:$BB,50,FALSE)</f>
        <v>14351</v>
      </c>
      <c r="BC32">
        <f>VLOOKUP($G32,county_facts!$A:$BB,51,FALSE)</f>
        <v>402861</v>
      </c>
      <c r="BD32">
        <f>VLOOKUP($G32,county_facts!$A:$BB,52,FALSE)</f>
        <v>734</v>
      </c>
      <c r="BE32">
        <f>VLOOKUP($G32,county_facts!$A:$BB,53,FALSE)</f>
        <v>784.25</v>
      </c>
      <c r="BF32">
        <f>VLOOKUP($G32,county_facts!$A:$BB,54,FALSE)</f>
        <v>292.5</v>
      </c>
    </row>
    <row r="33" spans="1:58" x14ac:dyDescent="0.3">
      <c r="A33" t="s">
        <v>9</v>
      </c>
      <c r="B33" t="s">
        <v>24</v>
      </c>
      <c r="C33">
        <v>4509</v>
      </c>
      <c r="D33" t="s">
        <v>8</v>
      </c>
      <c r="E33">
        <v>27974</v>
      </c>
      <c r="F33">
        <v>0.16118538600000001</v>
      </c>
      <c r="G33">
        <v>1101</v>
      </c>
      <c r="H33">
        <f>VLOOKUP($G33,county_facts!$A:$BB,4,FALSE)</f>
        <v>226189</v>
      </c>
      <c r="I33">
        <f>VLOOKUP($G33,county_facts!$A:$BB,5,FALSE)</f>
        <v>229363</v>
      </c>
      <c r="J33">
        <f>VLOOKUP($G33,county_facts!$A:$BB,6,FALSE)</f>
        <v>-1.4</v>
      </c>
      <c r="K33">
        <f>VLOOKUP($G33,county_facts!$A:$BB,7,FALSE)</f>
        <v>229363</v>
      </c>
      <c r="L33">
        <f>VLOOKUP($G33,county_facts!$A:$BB,8,FALSE)</f>
        <v>6.8</v>
      </c>
      <c r="M33">
        <f>VLOOKUP($G33,county_facts!$A:$BB,9,FALSE)</f>
        <v>24</v>
      </c>
      <c r="N33">
        <f>VLOOKUP($G33,county_facts!$A:$BB,10,FALSE)</f>
        <v>13.3</v>
      </c>
      <c r="O33">
        <f>VLOOKUP($G33,county_facts!$A:$BB,11,FALSE)</f>
        <v>52.6</v>
      </c>
      <c r="P33">
        <f>VLOOKUP($G33,county_facts!$A:$BB,12,FALSE)</f>
        <v>38.9</v>
      </c>
      <c r="Q33">
        <f>VLOOKUP($G33,county_facts!$A:$BB,13,FALSE)</f>
        <v>56.7</v>
      </c>
      <c r="R33">
        <f>VLOOKUP($G33,county_facts!$A:$BB,14,FALSE)</f>
        <v>0.3</v>
      </c>
      <c r="S33">
        <f>VLOOKUP($G33,county_facts!$A:$BB,15,FALSE)</f>
        <v>2.6</v>
      </c>
      <c r="T33">
        <f>VLOOKUP($G33,county_facts!$A:$BB,16,FALSE)</f>
        <v>0.1</v>
      </c>
      <c r="U33">
        <f>VLOOKUP($G33,county_facts!$A:$BB,17,FALSE)</f>
        <v>1.3</v>
      </c>
      <c r="V33">
        <f>VLOOKUP($G33,county_facts!$A:$BB,18,FALSE)</f>
        <v>3.4</v>
      </c>
      <c r="W33">
        <f>VLOOKUP($G33,county_facts!$A:$BB,19,FALSE)</f>
        <v>36.299999999999997</v>
      </c>
      <c r="X33">
        <f>VLOOKUP($G33,county_facts!$A:$BB,20,FALSE)</f>
        <v>78.099999999999994</v>
      </c>
      <c r="Y33">
        <f>VLOOKUP($G33,county_facts!$A:$BB,21,FALSE)</f>
        <v>4.3</v>
      </c>
      <c r="Z33">
        <f>VLOOKUP($G33,county_facts!$A:$BB,22,FALSE)</f>
        <v>5.7</v>
      </c>
      <c r="AA33">
        <f>VLOOKUP($G33,county_facts!$A:$BB,23,FALSE)</f>
        <v>85.6</v>
      </c>
      <c r="AB33">
        <f>VLOOKUP($G33,county_facts!$A:$BB,24,FALSE)</f>
        <v>31.5</v>
      </c>
      <c r="AC33">
        <f>VLOOKUP($G33,county_facts!$A:$BB,25,FALSE)</f>
        <v>20008</v>
      </c>
      <c r="AD33">
        <f>VLOOKUP($G33,county_facts!$A:$BB,26,FALSE)</f>
        <v>19.3</v>
      </c>
      <c r="AE33">
        <f>VLOOKUP($G33,county_facts!$A:$BB,27,FALSE)</f>
        <v>103434</v>
      </c>
      <c r="AF33">
        <f>VLOOKUP($G33,county_facts!$A:$BB,28,FALSE)</f>
        <v>61.4</v>
      </c>
      <c r="AG33">
        <f>VLOOKUP($G33,county_facts!$A:$BB,29,FALSE)</f>
        <v>22.4</v>
      </c>
      <c r="AH33">
        <f>VLOOKUP($G33,county_facts!$A:$BB,30,FALSE)</f>
        <v>122900</v>
      </c>
      <c r="AI33">
        <f>VLOOKUP($G33,county_facts!$A:$BB,31,FALSE)</f>
        <v>88844</v>
      </c>
      <c r="AJ33">
        <f>VLOOKUP($G33,county_facts!$A:$BB,32,FALSE)</f>
        <v>2.4900000000000002</v>
      </c>
      <c r="AK33">
        <f>VLOOKUP($G33,county_facts!$A:$BB,33,FALSE)</f>
        <v>24975</v>
      </c>
      <c r="AL33">
        <f>VLOOKUP($G33,county_facts!$A:$BB,34,FALSE)</f>
        <v>44790</v>
      </c>
      <c r="AM33">
        <f>VLOOKUP($G33,county_facts!$A:$BB,35,FALSE)</f>
        <v>21.2</v>
      </c>
      <c r="AN33">
        <f>VLOOKUP($G33,county_facts!$A:$BB,36,FALSE)</f>
        <v>5533</v>
      </c>
      <c r="AO33">
        <f>VLOOKUP($G33,county_facts!$A:$BB,37,FALSE)</f>
        <v>101517</v>
      </c>
      <c r="AP33">
        <f>VLOOKUP($G33,county_facts!$A:$BB,38,FALSE)</f>
        <v>1.2</v>
      </c>
      <c r="AQ33">
        <f>VLOOKUP($G33,county_facts!$A:$BB,39,FALSE)</f>
        <v>15129</v>
      </c>
      <c r="AR33">
        <f>VLOOKUP($G33,county_facts!$A:$BB,40,FALSE)</f>
        <v>21463</v>
      </c>
      <c r="AS33">
        <f>VLOOKUP($G33,county_facts!$A:$BB,41,FALSE)</f>
        <v>35.6</v>
      </c>
      <c r="AT33">
        <f>VLOOKUP($G33,county_facts!$A:$BB,42,FALSE)</f>
        <v>0.7</v>
      </c>
      <c r="AU33">
        <f>VLOOKUP($G33,county_facts!$A:$BB,43,FALSE)</f>
        <v>2.4</v>
      </c>
      <c r="AV33">
        <f>VLOOKUP($G33,county_facts!$A:$BB,44,FALSE)</f>
        <v>0</v>
      </c>
      <c r="AW33">
        <f>VLOOKUP($G33,county_facts!$A:$BB,45,FALSE)</f>
        <v>1.3</v>
      </c>
      <c r="AX33">
        <f>VLOOKUP($G33,county_facts!$A:$BB,46,FALSE)</f>
        <v>30.9</v>
      </c>
      <c r="AY33">
        <f>VLOOKUP($G33,county_facts!$A:$BB,47,FALSE)</f>
        <v>7956627</v>
      </c>
      <c r="AZ33">
        <f>VLOOKUP($G33,county_facts!$A:$BB,48,FALSE)</f>
        <v>3275567</v>
      </c>
      <c r="BA33">
        <f>VLOOKUP($G33,county_facts!$A:$BB,49,FALSE)</f>
        <v>3238175</v>
      </c>
      <c r="BB33">
        <f>VLOOKUP($G33,county_facts!$A:$BB,50,FALSE)</f>
        <v>14351</v>
      </c>
      <c r="BC33">
        <f>VLOOKUP($G33,county_facts!$A:$BB,51,FALSE)</f>
        <v>402861</v>
      </c>
      <c r="BD33">
        <f>VLOOKUP($G33,county_facts!$A:$BB,52,FALSE)</f>
        <v>734</v>
      </c>
      <c r="BE33">
        <f>VLOOKUP($G33,county_facts!$A:$BB,53,FALSE)</f>
        <v>784.25</v>
      </c>
      <c r="BF33">
        <f>VLOOKUP($G33,county_facts!$A:$BB,54,FALSE)</f>
        <v>292.5</v>
      </c>
    </row>
    <row r="34" spans="1:58" x14ac:dyDescent="0.3">
      <c r="A34" t="s">
        <v>6</v>
      </c>
      <c r="B34" t="s">
        <v>25</v>
      </c>
      <c r="C34">
        <v>1716</v>
      </c>
      <c r="D34" t="s">
        <v>8</v>
      </c>
      <c r="E34">
        <v>1921</v>
      </c>
      <c r="F34">
        <v>0.89328474800000002</v>
      </c>
      <c r="G34">
        <v>1099</v>
      </c>
      <c r="H34">
        <f>VLOOKUP($G34,county_facts!$A:$BB,4,FALSE)</f>
        <v>21947</v>
      </c>
      <c r="I34">
        <f>VLOOKUP($G34,county_facts!$A:$BB,5,FALSE)</f>
        <v>23070</v>
      </c>
      <c r="J34">
        <f>VLOOKUP($G34,county_facts!$A:$BB,6,FALSE)</f>
        <v>-4.9000000000000004</v>
      </c>
      <c r="K34">
        <f>VLOOKUP($G34,county_facts!$A:$BB,7,FALSE)</f>
        <v>23068</v>
      </c>
      <c r="L34">
        <f>VLOOKUP($G34,county_facts!$A:$BB,8,FALSE)</f>
        <v>5.5</v>
      </c>
      <c r="M34">
        <f>VLOOKUP($G34,county_facts!$A:$BB,9,FALSE)</f>
        <v>23.4</v>
      </c>
      <c r="N34">
        <f>VLOOKUP($G34,county_facts!$A:$BB,10,FALSE)</f>
        <v>17.899999999999999</v>
      </c>
      <c r="O34">
        <f>VLOOKUP($G34,county_facts!$A:$BB,11,FALSE)</f>
        <v>52.6</v>
      </c>
      <c r="P34">
        <f>VLOOKUP($G34,county_facts!$A:$BB,12,FALSE)</f>
        <v>55.5</v>
      </c>
      <c r="Q34">
        <f>VLOOKUP($G34,county_facts!$A:$BB,13,FALSE)</f>
        <v>41.1</v>
      </c>
      <c r="R34">
        <f>VLOOKUP($G34,county_facts!$A:$BB,14,FALSE)</f>
        <v>1.3</v>
      </c>
      <c r="S34">
        <f>VLOOKUP($G34,county_facts!$A:$BB,15,FALSE)</f>
        <v>0.4</v>
      </c>
      <c r="T34">
        <f>VLOOKUP($G34,county_facts!$A:$BB,16,FALSE)</f>
        <v>0</v>
      </c>
      <c r="U34">
        <f>VLOOKUP($G34,county_facts!$A:$BB,17,FALSE)</f>
        <v>1.6</v>
      </c>
      <c r="V34">
        <f>VLOOKUP($G34,county_facts!$A:$BB,18,FALSE)</f>
        <v>1.2</v>
      </c>
      <c r="W34">
        <f>VLOOKUP($G34,county_facts!$A:$BB,19,FALSE)</f>
        <v>54.7</v>
      </c>
      <c r="X34">
        <f>VLOOKUP($G34,county_facts!$A:$BB,20,FALSE)</f>
        <v>91.8</v>
      </c>
      <c r="Y34">
        <f>VLOOKUP($G34,county_facts!$A:$BB,21,FALSE)</f>
        <v>0.9</v>
      </c>
      <c r="Z34">
        <f>VLOOKUP($G34,county_facts!$A:$BB,22,FALSE)</f>
        <v>1.3</v>
      </c>
      <c r="AA34">
        <f>VLOOKUP($G34,county_facts!$A:$BB,23,FALSE)</f>
        <v>76.099999999999994</v>
      </c>
      <c r="AB34">
        <f>VLOOKUP($G34,county_facts!$A:$BB,24,FALSE)</f>
        <v>10.6</v>
      </c>
      <c r="AC34">
        <f>VLOOKUP($G34,county_facts!$A:$BB,25,FALSE)</f>
        <v>1237</v>
      </c>
      <c r="AD34">
        <f>VLOOKUP($G34,county_facts!$A:$BB,26,FALSE)</f>
        <v>23.3</v>
      </c>
      <c r="AE34">
        <f>VLOOKUP($G34,county_facts!$A:$BB,27,FALSE)</f>
        <v>11274</v>
      </c>
      <c r="AF34">
        <f>VLOOKUP($G34,county_facts!$A:$BB,28,FALSE)</f>
        <v>74</v>
      </c>
      <c r="AG34">
        <f>VLOOKUP($G34,county_facts!$A:$BB,29,FALSE)</f>
        <v>6.8</v>
      </c>
      <c r="AH34">
        <f>VLOOKUP($G34,county_facts!$A:$BB,30,FALSE)</f>
        <v>76900</v>
      </c>
      <c r="AI34">
        <f>VLOOKUP($G34,county_facts!$A:$BB,31,FALSE)</f>
        <v>8333</v>
      </c>
      <c r="AJ34">
        <f>VLOOKUP($G34,county_facts!$A:$BB,32,FALSE)</f>
        <v>2.71</v>
      </c>
      <c r="AK34">
        <f>VLOOKUP($G34,county_facts!$A:$BB,33,FALSE)</f>
        <v>15749</v>
      </c>
      <c r="AL34">
        <f>VLOOKUP($G34,county_facts!$A:$BB,34,FALSE)</f>
        <v>29203</v>
      </c>
      <c r="AM34">
        <f>VLOOKUP($G34,county_facts!$A:$BB,35,FALSE)</f>
        <v>28.6</v>
      </c>
      <c r="AN34">
        <f>VLOOKUP($G34,county_facts!$A:$BB,36,FALSE)</f>
        <v>393</v>
      </c>
      <c r="AO34">
        <f>VLOOKUP($G34,county_facts!$A:$BB,37,FALSE)</f>
        <v>5029</v>
      </c>
      <c r="AP34">
        <f>VLOOKUP($G34,county_facts!$A:$BB,38,FALSE)</f>
        <v>-1.8</v>
      </c>
      <c r="AQ34">
        <f>VLOOKUP($G34,county_facts!$A:$BB,39,FALSE)</f>
        <v>1265</v>
      </c>
      <c r="AR34">
        <f>VLOOKUP($G34,county_facts!$A:$BB,40,FALSE)</f>
        <v>2257</v>
      </c>
      <c r="AS34">
        <f>VLOOKUP($G34,county_facts!$A:$BB,41,FALSE)</f>
        <v>23.6</v>
      </c>
      <c r="AT34">
        <f>VLOOKUP($G34,county_facts!$A:$BB,42,FALSE)</f>
        <v>0</v>
      </c>
      <c r="AU34">
        <f>VLOOKUP($G34,county_facts!$A:$BB,43,FALSE)</f>
        <v>0</v>
      </c>
      <c r="AV34">
        <f>VLOOKUP($G34,county_facts!$A:$BB,44,FALSE)</f>
        <v>0</v>
      </c>
      <c r="AW34">
        <f>VLOOKUP($G34,county_facts!$A:$BB,45,FALSE)</f>
        <v>0</v>
      </c>
      <c r="AX34">
        <f>VLOOKUP($G34,county_facts!$A:$BB,46,FALSE)</f>
        <v>24.5</v>
      </c>
      <c r="AY34">
        <f>VLOOKUP($G34,county_facts!$A:$BB,47,FALSE)</f>
        <v>1251911</v>
      </c>
      <c r="AZ34">
        <f>VLOOKUP($G34,county_facts!$A:$BB,48,FALSE)</f>
        <v>92815</v>
      </c>
      <c r="BA34">
        <f>VLOOKUP($G34,county_facts!$A:$BB,49,FALSE)</f>
        <v>212618</v>
      </c>
      <c r="BB34">
        <f>VLOOKUP($G34,county_facts!$A:$BB,50,FALSE)</f>
        <v>9342</v>
      </c>
      <c r="BC34">
        <f>VLOOKUP($G34,county_facts!$A:$BB,51,FALSE)</f>
        <v>14796</v>
      </c>
      <c r="BD34">
        <f>VLOOKUP($G34,county_facts!$A:$BB,52,FALSE)</f>
        <v>0</v>
      </c>
      <c r="BE34">
        <f>VLOOKUP($G34,county_facts!$A:$BB,53,FALSE)</f>
        <v>1025.68</v>
      </c>
      <c r="BF34">
        <f>VLOOKUP($G34,county_facts!$A:$BB,54,FALSE)</f>
        <v>22.5</v>
      </c>
    </row>
    <row r="35" spans="1:58" x14ac:dyDescent="0.3">
      <c r="A35" t="s">
        <v>9</v>
      </c>
      <c r="B35" t="s">
        <v>25</v>
      </c>
      <c r="C35">
        <v>205</v>
      </c>
      <c r="D35" t="s">
        <v>8</v>
      </c>
      <c r="E35">
        <v>1921</v>
      </c>
      <c r="F35">
        <v>0.106715252</v>
      </c>
      <c r="G35">
        <v>1099</v>
      </c>
      <c r="H35">
        <f>VLOOKUP($G35,county_facts!$A:$BB,4,FALSE)</f>
        <v>21947</v>
      </c>
      <c r="I35">
        <f>VLOOKUP($G35,county_facts!$A:$BB,5,FALSE)</f>
        <v>23070</v>
      </c>
      <c r="J35">
        <f>VLOOKUP($G35,county_facts!$A:$BB,6,FALSE)</f>
        <v>-4.9000000000000004</v>
      </c>
      <c r="K35">
        <f>VLOOKUP($G35,county_facts!$A:$BB,7,FALSE)</f>
        <v>23068</v>
      </c>
      <c r="L35">
        <f>VLOOKUP($G35,county_facts!$A:$BB,8,FALSE)</f>
        <v>5.5</v>
      </c>
      <c r="M35">
        <f>VLOOKUP($G35,county_facts!$A:$BB,9,FALSE)</f>
        <v>23.4</v>
      </c>
      <c r="N35">
        <f>VLOOKUP($G35,county_facts!$A:$BB,10,FALSE)</f>
        <v>17.899999999999999</v>
      </c>
      <c r="O35">
        <f>VLOOKUP($G35,county_facts!$A:$BB,11,FALSE)</f>
        <v>52.6</v>
      </c>
      <c r="P35">
        <f>VLOOKUP($G35,county_facts!$A:$BB,12,FALSE)</f>
        <v>55.5</v>
      </c>
      <c r="Q35">
        <f>VLOOKUP($G35,county_facts!$A:$BB,13,FALSE)</f>
        <v>41.1</v>
      </c>
      <c r="R35">
        <f>VLOOKUP($G35,county_facts!$A:$BB,14,FALSE)</f>
        <v>1.3</v>
      </c>
      <c r="S35">
        <f>VLOOKUP($G35,county_facts!$A:$BB,15,FALSE)</f>
        <v>0.4</v>
      </c>
      <c r="T35">
        <f>VLOOKUP($G35,county_facts!$A:$BB,16,FALSE)</f>
        <v>0</v>
      </c>
      <c r="U35">
        <f>VLOOKUP($G35,county_facts!$A:$BB,17,FALSE)</f>
        <v>1.6</v>
      </c>
      <c r="V35">
        <f>VLOOKUP($G35,county_facts!$A:$BB,18,FALSE)</f>
        <v>1.2</v>
      </c>
      <c r="W35">
        <f>VLOOKUP($G35,county_facts!$A:$BB,19,FALSE)</f>
        <v>54.7</v>
      </c>
      <c r="X35">
        <f>VLOOKUP($G35,county_facts!$A:$BB,20,FALSE)</f>
        <v>91.8</v>
      </c>
      <c r="Y35">
        <f>VLOOKUP($G35,county_facts!$A:$BB,21,FALSE)</f>
        <v>0.9</v>
      </c>
      <c r="Z35">
        <f>VLOOKUP($G35,county_facts!$A:$BB,22,FALSE)</f>
        <v>1.3</v>
      </c>
      <c r="AA35">
        <f>VLOOKUP($G35,county_facts!$A:$BB,23,FALSE)</f>
        <v>76.099999999999994</v>
      </c>
      <c r="AB35">
        <f>VLOOKUP($G35,county_facts!$A:$BB,24,FALSE)</f>
        <v>10.6</v>
      </c>
      <c r="AC35">
        <f>VLOOKUP($G35,county_facts!$A:$BB,25,FALSE)</f>
        <v>1237</v>
      </c>
      <c r="AD35">
        <f>VLOOKUP($G35,county_facts!$A:$BB,26,FALSE)</f>
        <v>23.3</v>
      </c>
      <c r="AE35">
        <f>VLOOKUP($G35,county_facts!$A:$BB,27,FALSE)</f>
        <v>11274</v>
      </c>
      <c r="AF35">
        <f>VLOOKUP($G35,county_facts!$A:$BB,28,FALSE)</f>
        <v>74</v>
      </c>
      <c r="AG35">
        <f>VLOOKUP($G35,county_facts!$A:$BB,29,FALSE)</f>
        <v>6.8</v>
      </c>
      <c r="AH35">
        <f>VLOOKUP($G35,county_facts!$A:$BB,30,FALSE)</f>
        <v>76900</v>
      </c>
      <c r="AI35">
        <f>VLOOKUP($G35,county_facts!$A:$BB,31,FALSE)</f>
        <v>8333</v>
      </c>
      <c r="AJ35">
        <f>VLOOKUP($G35,county_facts!$A:$BB,32,FALSE)</f>
        <v>2.71</v>
      </c>
      <c r="AK35">
        <f>VLOOKUP($G35,county_facts!$A:$BB,33,FALSE)</f>
        <v>15749</v>
      </c>
      <c r="AL35">
        <f>VLOOKUP($G35,county_facts!$A:$BB,34,FALSE)</f>
        <v>29203</v>
      </c>
      <c r="AM35">
        <f>VLOOKUP($G35,county_facts!$A:$BB,35,FALSE)</f>
        <v>28.6</v>
      </c>
      <c r="AN35">
        <f>VLOOKUP($G35,county_facts!$A:$BB,36,FALSE)</f>
        <v>393</v>
      </c>
      <c r="AO35">
        <f>VLOOKUP($G35,county_facts!$A:$BB,37,FALSE)</f>
        <v>5029</v>
      </c>
      <c r="AP35">
        <f>VLOOKUP($G35,county_facts!$A:$BB,38,FALSE)</f>
        <v>-1.8</v>
      </c>
      <c r="AQ35">
        <f>VLOOKUP($G35,county_facts!$A:$BB,39,FALSE)</f>
        <v>1265</v>
      </c>
      <c r="AR35">
        <f>VLOOKUP($G35,county_facts!$A:$BB,40,FALSE)</f>
        <v>2257</v>
      </c>
      <c r="AS35">
        <f>VLOOKUP($G35,county_facts!$A:$BB,41,FALSE)</f>
        <v>23.6</v>
      </c>
      <c r="AT35">
        <f>VLOOKUP($G35,county_facts!$A:$BB,42,FALSE)</f>
        <v>0</v>
      </c>
      <c r="AU35">
        <f>VLOOKUP($G35,county_facts!$A:$BB,43,FALSE)</f>
        <v>0</v>
      </c>
      <c r="AV35">
        <f>VLOOKUP($G35,county_facts!$A:$BB,44,FALSE)</f>
        <v>0</v>
      </c>
      <c r="AW35">
        <f>VLOOKUP($G35,county_facts!$A:$BB,45,FALSE)</f>
        <v>0</v>
      </c>
      <c r="AX35">
        <f>VLOOKUP($G35,county_facts!$A:$BB,46,FALSE)</f>
        <v>24.5</v>
      </c>
      <c r="AY35">
        <f>VLOOKUP($G35,county_facts!$A:$BB,47,FALSE)</f>
        <v>1251911</v>
      </c>
      <c r="AZ35">
        <f>VLOOKUP($G35,county_facts!$A:$BB,48,FALSE)</f>
        <v>92815</v>
      </c>
      <c r="BA35">
        <f>VLOOKUP($G35,county_facts!$A:$BB,49,FALSE)</f>
        <v>212618</v>
      </c>
      <c r="BB35">
        <f>VLOOKUP($G35,county_facts!$A:$BB,50,FALSE)</f>
        <v>9342</v>
      </c>
      <c r="BC35">
        <f>VLOOKUP($G35,county_facts!$A:$BB,51,FALSE)</f>
        <v>14796</v>
      </c>
      <c r="BD35">
        <f>VLOOKUP($G35,county_facts!$A:$BB,52,FALSE)</f>
        <v>0</v>
      </c>
      <c r="BE35">
        <f>VLOOKUP($G35,county_facts!$A:$BB,53,FALSE)</f>
        <v>1025.68</v>
      </c>
      <c r="BF35">
        <f>VLOOKUP($G35,county_facts!$A:$BB,54,FALSE)</f>
        <v>22.5</v>
      </c>
    </row>
    <row r="36" spans="1:58" x14ac:dyDescent="0.3">
      <c r="A36" t="s">
        <v>6</v>
      </c>
      <c r="B36" t="s">
        <v>26</v>
      </c>
      <c r="C36">
        <v>26923</v>
      </c>
      <c r="D36" t="s">
        <v>8</v>
      </c>
      <c r="E36">
        <v>33535</v>
      </c>
      <c r="F36">
        <v>0.80283286099999995</v>
      </c>
      <c r="G36">
        <v>1097</v>
      </c>
      <c r="H36">
        <f>VLOOKUP($G36,county_facts!$A:$BB,4,FALSE)</f>
        <v>415123</v>
      </c>
      <c r="I36">
        <f>VLOOKUP($G36,county_facts!$A:$BB,5,FALSE)</f>
        <v>413143</v>
      </c>
      <c r="J36">
        <f>VLOOKUP($G36,county_facts!$A:$BB,6,FALSE)</f>
        <v>0.5</v>
      </c>
      <c r="K36">
        <f>VLOOKUP($G36,county_facts!$A:$BB,7,FALSE)</f>
        <v>412992</v>
      </c>
      <c r="L36">
        <f>VLOOKUP($G36,county_facts!$A:$BB,8,FALSE)</f>
        <v>6.7</v>
      </c>
      <c r="M36">
        <f>VLOOKUP($G36,county_facts!$A:$BB,9,FALSE)</f>
        <v>24</v>
      </c>
      <c r="N36">
        <f>VLOOKUP($G36,county_facts!$A:$BB,10,FALSE)</f>
        <v>14.5</v>
      </c>
      <c r="O36">
        <f>VLOOKUP($G36,county_facts!$A:$BB,11,FALSE)</f>
        <v>52.2</v>
      </c>
      <c r="P36">
        <f>VLOOKUP($G36,county_facts!$A:$BB,12,FALSE)</f>
        <v>60.1</v>
      </c>
      <c r="Q36">
        <f>VLOOKUP($G36,county_facts!$A:$BB,13,FALSE)</f>
        <v>35.299999999999997</v>
      </c>
      <c r="R36">
        <f>VLOOKUP($G36,county_facts!$A:$BB,14,FALSE)</f>
        <v>1</v>
      </c>
      <c r="S36">
        <f>VLOOKUP($G36,county_facts!$A:$BB,15,FALSE)</f>
        <v>2</v>
      </c>
      <c r="T36">
        <f>VLOOKUP($G36,county_facts!$A:$BB,16,FALSE)</f>
        <v>0.1</v>
      </c>
      <c r="U36">
        <f>VLOOKUP($G36,county_facts!$A:$BB,17,FALSE)</f>
        <v>1.5</v>
      </c>
      <c r="V36">
        <f>VLOOKUP($G36,county_facts!$A:$BB,18,FALSE)</f>
        <v>2.8</v>
      </c>
      <c r="W36">
        <f>VLOOKUP($G36,county_facts!$A:$BB,19,FALSE)</f>
        <v>57.8</v>
      </c>
      <c r="X36">
        <f>VLOOKUP($G36,county_facts!$A:$BB,20,FALSE)</f>
        <v>85.8</v>
      </c>
      <c r="Y36">
        <f>VLOOKUP($G36,county_facts!$A:$BB,21,FALSE)</f>
        <v>3.2</v>
      </c>
      <c r="Z36">
        <f>VLOOKUP($G36,county_facts!$A:$BB,22,FALSE)</f>
        <v>5</v>
      </c>
      <c r="AA36">
        <f>VLOOKUP($G36,county_facts!$A:$BB,23,FALSE)</f>
        <v>83.9</v>
      </c>
      <c r="AB36">
        <f>VLOOKUP($G36,county_facts!$A:$BB,24,FALSE)</f>
        <v>20.7</v>
      </c>
      <c r="AC36">
        <f>VLOOKUP($G36,county_facts!$A:$BB,25,FALSE)</f>
        <v>33586</v>
      </c>
      <c r="AD36">
        <f>VLOOKUP($G36,county_facts!$A:$BB,26,FALSE)</f>
        <v>23.9</v>
      </c>
      <c r="AE36">
        <f>VLOOKUP($G36,county_facts!$A:$BB,27,FALSE)</f>
        <v>181611</v>
      </c>
      <c r="AF36">
        <f>VLOOKUP($G36,county_facts!$A:$BB,28,FALSE)</f>
        <v>66.599999999999994</v>
      </c>
      <c r="AG36">
        <f>VLOOKUP($G36,county_facts!$A:$BB,29,FALSE)</f>
        <v>17.399999999999999</v>
      </c>
      <c r="AH36">
        <f>VLOOKUP($G36,county_facts!$A:$BB,30,FALSE)</f>
        <v>124300</v>
      </c>
      <c r="AI36">
        <f>VLOOKUP($G36,county_facts!$A:$BB,31,FALSE)</f>
        <v>155178</v>
      </c>
      <c r="AJ36">
        <f>VLOOKUP($G36,county_facts!$A:$BB,32,FALSE)</f>
        <v>2.6</v>
      </c>
      <c r="AK36">
        <f>VLOOKUP($G36,county_facts!$A:$BB,33,FALSE)</f>
        <v>22501</v>
      </c>
      <c r="AL36">
        <f>VLOOKUP($G36,county_facts!$A:$BB,34,FALSE)</f>
        <v>43028</v>
      </c>
      <c r="AM36">
        <f>VLOOKUP($G36,county_facts!$A:$BB,35,FALSE)</f>
        <v>19.8</v>
      </c>
      <c r="AN36">
        <f>VLOOKUP($G36,county_facts!$A:$BB,36,FALSE)</f>
        <v>8567</v>
      </c>
      <c r="AO36">
        <f>VLOOKUP($G36,county_facts!$A:$BB,37,FALSE)</f>
        <v>147574</v>
      </c>
      <c r="AP36">
        <f>VLOOKUP($G36,county_facts!$A:$BB,38,FALSE)</f>
        <v>-0.4</v>
      </c>
      <c r="AQ36">
        <f>VLOOKUP($G36,county_facts!$A:$BB,39,FALSE)</f>
        <v>29500</v>
      </c>
      <c r="AR36">
        <f>VLOOKUP($G36,county_facts!$A:$BB,40,FALSE)</f>
        <v>34836</v>
      </c>
      <c r="AS36">
        <f>VLOOKUP($G36,county_facts!$A:$BB,41,FALSE)</f>
        <v>18.8</v>
      </c>
      <c r="AT36">
        <f>VLOOKUP($G36,county_facts!$A:$BB,42,FALSE)</f>
        <v>0</v>
      </c>
      <c r="AU36">
        <f>VLOOKUP($G36,county_facts!$A:$BB,43,FALSE)</f>
        <v>2.4</v>
      </c>
      <c r="AV36">
        <f>VLOOKUP($G36,county_facts!$A:$BB,44,FALSE)</f>
        <v>0</v>
      </c>
      <c r="AW36">
        <f>VLOOKUP($G36,county_facts!$A:$BB,45,FALSE)</f>
        <v>1.2</v>
      </c>
      <c r="AX36">
        <f>VLOOKUP($G36,county_facts!$A:$BB,46,FALSE)</f>
        <v>29.5</v>
      </c>
      <c r="AY36">
        <f>VLOOKUP($G36,county_facts!$A:$BB,47,FALSE)</f>
        <v>12407151</v>
      </c>
      <c r="AZ36">
        <f>VLOOKUP($G36,county_facts!$A:$BB,48,FALSE)</f>
        <v>3268730</v>
      </c>
      <c r="BA36">
        <f>VLOOKUP($G36,county_facts!$A:$BB,49,FALSE)</f>
        <v>5225494</v>
      </c>
      <c r="BB36">
        <f>VLOOKUP($G36,county_facts!$A:$BB,50,FALSE)</f>
        <v>12895</v>
      </c>
      <c r="BC36">
        <f>VLOOKUP($G36,county_facts!$A:$BB,51,FALSE)</f>
        <v>562436</v>
      </c>
      <c r="BD36">
        <f>VLOOKUP($G36,county_facts!$A:$BB,52,FALSE)</f>
        <v>746</v>
      </c>
      <c r="BE36">
        <f>VLOOKUP($G36,county_facts!$A:$BB,53,FALSE)</f>
        <v>1229.44</v>
      </c>
      <c r="BF36">
        <f>VLOOKUP($G36,county_facts!$A:$BB,54,FALSE)</f>
        <v>335.9</v>
      </c>
    </row>
    <row r="37" spans="1:58" x14ac:dyDescent="0.3">
      <c r="A37" t="s">
        <v>9</v>
      </c>
      <c r="B37" t="s">
        <v>26</v>
      </c>
      <c r="C37">
        <v>6612</v>
      </c>
      <c r="D37" t="s">
        <v>8</v>
      </c>
      <c r="E37">
        <v>33535</v>
      </c>
      <c r="F37">
        <v>0.19716713899999999</v>
      </c>
      <c r="G37">
        <v>1097</v>
      </c>
      <c r="H37">
        <f>VLOOKUP($G37,county_facts!$A:$BB,4,FALSE)</f>
        <v>415123</v>
      </c>
      <c r="I37">
        <f>VLOOKUP($G37,county_facts!$A:$BB,5,FALSE)</f>
        <v>413143</v>
      </c>
      <c r="J37">
        <f>VLOOKUP($G37,county_facts!$A:$BB,6,FALSE)</f>
        <v>0.5</v>
      </c>
      <c r="K37">
        <f>VLOOKUP($G37,county_facts!$A:$BB,7,FALSE)</f>
        <v>412992</v>
      </c>
      <c r="L37">
        <f>VLOOKUP($G37,county_facts!$A:$BB,8,FALSE)</f>
        <v>6.7</v>
      </c>
      <c r="M37">
        <f>VLOOKUP($G37,county_facts!$A:$BB,9,FALSE)</f>
        <v>24</v>
      </c>
      <c r="N37">
        <f>VLOOKUP($G37,county_facts!$A:$BB,10,FALSE)</f>
        <v>14.5</v>
      </c>
      <c r="O37">
        <f>VLOOKUP($G37,county_facts!$A:$BB,11,FALSE)</f>
        <v>52.2</v>
      </c>
      <c r="P37">
        <f>VLOOKUP($G37,county_facts!$A:$BB,12,FALSE)</f>
        <v>60.1</v>
      </c>
      <c r="Q37">
        <f>VLOOKUP($G37,county_facts!$A:$BB,13,FALSE)</f>
        <v>35.299999999999997</v>
      </c>
      <c r="R37">
        <f>VLOOKUP($G37,county_facts!$A:$BB,14,FALSE)</f>
        <v>1</v>
      </c>
      <c r="S37">
        <f>VLOOKUP($G37,county_facts!$A:$BB,15,FALSE)</f>
        <v>2</v>
      </c>
      <c r="T37">
        <f>VLOOKUP($G37,county_facts!$A:$BB,16,FALSE)</f>
        <v>0.1</v>
      </c>
      <c r="U37">
        <f>VLOOKUP($G37,county_facts!$A:$BB,17,FALSE)</f>
        <v>1.5</v>
      </c>
      <c r="V37">
        <f>VLOOKUP($G37,county_facts!$A:$BB,18,FALSE)</f>
        <v>2.8</v>
      </c>
      <c r="W37">
        <f>VLOOKUP($G37,county_facts!$A:$BB,19,FALSE)</f>
        <v>57.8</v>
      </c>
      <c r="X37">
        <f>VLOOKUP($G37,county_facts!$A:$BB,20,FALSE)</f>
        <v>85.8</v>
      </c>
      <c r="Y37">
        <f>VLOOKUP($G37,county_facts!$A:$BB,21,FALSE)</f>
        <v>3.2</v>
      </c>
      <c r="Z37">
        <f>VLOOKUP($G37,county_facts!$A:$BB,22,FALSE)</f>
        <v>5</v>
      </c>
      <c r="AA37">
        <f>VLOOKUP($G37,county_facts!$A:$BB,23,FALSE)</f>
        <v>83.9</v>
      </c>
      <c r="AB37">
        <f>VLOOKUP($G37,county_facts!$A:$BB,24,FALSE)</f>
        <v>20.7</v>
      </c>
      <c r="AC37">
        <f>VLOOKUP($G37,county_facts!$A:$BB,25,FALSE)</f>
        <v>33586</v>
      </c>
      <c r="AD37">
        <f>VLOOKUP($G37,county_facts!$A:$BB,26,FALSE)</f>
        <v>23.9</v>
      </c>
      <c r="AE37">
        <f>VLOOKUP($G37,county_facts!$A:$BB,27,FALSE)</f>
        <v>181611</v>
      </c>
      <c r="AF37">
        <f>VLOOKUP($G37,county_facts!$A:$BB,28,FALSE)</f>
        <v>66.599999999999994</v>
      </c>
      <c r="AG37">
        <f>VLOOKUP($G37,county_facts!$A:$BB,29,FALSE)</f>
        <v>17.399999999999999</v>
      </c>
      <c r="AH37">
        <f>VLOOKUP($G37,county_facts!$A:$BB,30,FALSE)</f>
        <v>124300</v>
      </c>
      <c r="AI37">
        <f>VLOOKUP($G37,county_facts!$A:$BB,31,FALSE)</f>
        <v>155178</v>
      </c>
      <c r="AJ37">
        <f>VLOOKUP($G37,county_facts!$A:$BB,32,FALSE)</f>
        <v>2.6</v>
      </c>
      <c r="AK37">
        <f>VLOOKUP($G37,county_facts!$A:$BB,33,FALSE)</f>
        <v>22501</v>
      </c>
      <c r="AL37">
        <f>VLOOKUP($G37,county_facts!$A:$BB,34,FALSE)</f>
        <v>43028</v>
      </c>
      <c r="AM37">
        <f>VLOOKUP($G37,county_facts!$A:$BB,35,FALSE)</f>
        <v>19.8</v>
      </c>
      <c r="AN37">
        <f>VLOOKUP($G37,county_facts!$A:$BB,36,FALSE)</f>
        <v>8567</v>
      </c>
      <c r="AO37">
        <f>VLOOKUP($G37,county_facts!$A:$BB,37,FALSE)</f>
        <v>147574</v>
      </c>
      <c r="AP37">
        <f>VLOOKUP($G37,county_facts!$A:$BB,38,FALSE)</f>
        <v>-0.4</v>
      </c>
      <c r="AQ37">
        <f>VLOOKUP($G37,county_facts!$A:$BB,39,FALSE)</f>
        <v>29500</v>
      </c>
      <c r="AR37">
        <f>VLOOKUP($G37,county_facts!$A:$BB,40,FALSE)</f>
        <v>34836</v>
      </c>
      <c r="AS37">
        <f>VLOOKUP($G37,county_facts!$A:$BB,41,FALSE)</f>
        <v>18.8</v>
      </c>
      <c r="AT37">
        <f>VLOOKUP($G37,county_facts!$A:$BB,42,FALSE)</f>
        <v>0</v>
      </c>
      <c r="AU37">
        <f>VLOOKUP($G37,county_facts!$A:$BB,43,FALSE)</f>
        <v>2.4</v>
      </c>
      <c r="AV37">
        <f>VLOOKUP($G37,county_facts!$A:$BB,44,FALSE)</f>
        <v>0</v>
      </c>
      <c r="AW37">
        <f>VLOOKUP($G37,county_facts!$A:$BB,45,FALSE)</f>
        <v>1.2</v>
      </c>
      <c r="AX37">
        <f>VLOOKUP($G37,county_facts!$A:$BB,46,FALSE)</f>
        <v>29.5</v>
      </c>
      <c r="AY37">
        <f>VLOOKUP($G37,county_facts!$A:$BB,47,FALSE)</f>
        <v>12407151</v>
      </c>
      <c r="AZ37">
        <f>VLOOKUP($G37,county_facts!$A:$BB,48,FALSE)</f>
        <v>3268730</v>
      </c>
      <c r="BA37">
        <f>VLOOKUP($G37,county_facts!$A:$BB,49,FALSE)</f>
        <v>5225494</v>
      </c>
      <c r="BB37">
        <f>VLOOKUP($G37,county_facts!$A:$BB,50,FALSE)</f>
        <v>12895</v>
      </c>
      <c r="BC37">
        <f>VLOOKUP($G37,county_facts!$A:$BB,51,FALSE)</f>
        <v>562436</v>
      </c>
      <c r="BD37">
        <f>VLOOKUP($G37,county_facts!$A:$BB,52,FALSE)</f>
        <v>746</v>
      </c>
      <c r="BE37">
        <f>VLOOKUP($G37,county_facts!$A:$BB,53,FALSE)</f>
        <v>1229.44</v>
      </c>
      <c r="BF37">
        <f>VLOOKUP($G37,county_facts!$A:$BB,54,FALSE)</f>
        <v>335.9</v>
      </c>
    </row>
    <row r="38" spans="1:58" x14ac:dyDescent="0.3">
      <c r="A38" t="s">
        <v>6</v>
      </c>
      <c r="B38" t="s">
        <v>27</v>
      </c>
      <c r="C38">
        <v>1581</v>
      </c>
      <c r="D38" t="s">
        <v>8</v>
      </c>
      <c r="E38">
        <v>2358</v>
      </c>
      <c r="F38">
        <v>0.670483461</v>
      </c>
      <c r="G38">
        <v>1095</v>
      </c>
      <c r="H38">
        <f>VLOOKUP($G38,county_facts!$A:$BB,4,FALSE)</f>
        <v>94636</v>
      </c>
      <c r="I38">
        <f>VLOOKUP($G38,county_facts!$A:$BB,5,FALSE)</f>
        <v>93019</v>
      </c>
      <c r="J38">
        <f>VLOOKUP($G38,county_facts!$A:$BB,6,FALSE)</f>
        <v>1.7</v>
      </c>
      <c r="K38">
        <f>VLOOKUP($G38,county_facts!$A:$BB,7,FALSE)</f>
        <v>93019</v>
      </c>
      <c r="L38">
        <f>VLOOKUP($G38,county_facts!$A:$BB,8,FALSE)</f>
        <v>6.6</v>
      </c>
      <c r="M38">
        <f>VLOOKUP($G38,county_facts!$A:$BB,9,FALSE)</f>
        <v>24.5</v>
      </c>
      <c r="N38">
        <f>VLOOKUP($G38,county_facts!$A:$BB,10,FALSE)</f>
        <v>16.3</v>
      </c>
      <c r="O38">
        <f>VLOOKUP($G38,county_facts!$A:$BB,11,FALSE)</f>
        <v>50.9</v>
      </c>
      <c r="P38">
        <f>VLOOKUP($G38,county_facts!$A:$BB,12,FALSE)</f>
        <v>93.7</v>
      </c>
      <c r="Q38">
        <f>VLOOKUP($G38,county_facts!$A:$BB,13,FALSE)</f>
        <v>2.7</v>
      </c>
      <c r="R38">
        <f>VLOOKUP($G38,county_facts!$A:$BB,14,FALSE)</f>
        <v>1.1000000000000001</v>
      </c>
      <c r="S38">
        <f>VLOOKUP($G38,county_facts!$A:$BB,15,FALSE)</f>
        <v>0.7</v>
      </c>
      <c r="T38">
        <f>VLOOKUP($G38,county_facts!$A:$BB,16,FALSE)</f>
        <v>0.3</v>
      </c>
      <c r="U38">
        <f>VLOOKUP($G38,county_facts!$A:$BB,17,FALSE)</f>
        <v>1.6</v>
      </c>
      <c r="V38">
        <f>VLOOKUP($G38,county_facts!$A:$BB,18,FALSE)</f>
        <v>12.9</v>
      </c>
      <c r="W38">
        <f>VLOOKUP($G38,county_facts!$A:$BB,19,FALSE)</f>
        <v>82.3</v>
      </c>
      <c r="X38">
        <f>VLOOKUP($G38,county_facts!$A:$BB,20,FALSE)</f>
        <v>86.1</v>
      </c>
      <c r="Y38">
        <f>VLOOKUP($G38,county_facts!$A:$BB,21,FALSE)</f>
        <v>8</v>
      </c>
      <c r="Z38">
        <f>VLOOKUP($G38,county_facts!$A:$BB,22,FALSE)</f>
        <v>11.5</v>
      </c>
      <c r="AA38">
        <f>VLOOKUP($G38,county_facts!$A:$BB,23,FALSE)</f>
        <v>76.2</v>
      </c>
      <c r="AB38">
        <f>VLOOKUP($G38,county_facts!$A:$BB,24,FALSE)</f>
        <v>15.2</v>
      </c>
      <c r="AC38">
        <f>VLOOKUP($G38,county_facts!$A:$BB,25,FALSE)</f>
        <v>7192</v>
      </c>
      <c r="AD38">
        <f>VLOOKUP($G38,county_facts!$A:$BB,26,FALSE)</f>
        <v>23.9</v>
      </c>
      <c r="AE38">
        <f>VLOOKUP($G38,county_facts!$A:$BB,27,FALSE)</f>
        <v>40328</v>
      </c>
      <c r="AF38">
        <f>VLOOKUP($G38,county_facts!$A:$BB,28,FALSE)</f>
        <v>71.900000000000006</v>
      </c>
      <c r="AG38">
        <f>VLOOKUP($G38,county_facts!$A:$BB,29,FALSE)</f>
        <v>9.5</v>
      </c>
      <c r="AH38">
        <f>VLOOKUP($G38,county_facts!$A:$BB,30,FALSE)</f>
        <v>114000</v>
      </c>
      <c r="AI38">
        <f>VLOOKUP($G38,county_facts!$A:$BB,31,FALSE)</f>
        <v>34250</v>
      </c>
      <c r="AJ38">
        <f>VLOOKUP($G38,county_facts!$A:$BB,32,FALSE)</f>
        <v>2.7</v>
      </c>
      <c r="AK38">
        <f>VLOOKUP($G38,county_facts!$A:$BB,33,FALSE)</f>
        <v>20382</v>
      </c>
      <c r="AL38">
        <f>VLOOKUP($G38,county_facts!$A:$BB,34,FALSE)</f>
        <v>39526</v>
      </c>
      <c r="AM38">
        <f>VLOOKUP($G38,county_facts!$A:$BB,35,FALSE)</f>
        <v>19.5</v>
      </c>
      <c r="AN38">
        <f>VLOOKUP($G38,county_facts!$A:$BB,36,FALSE)</f>
        <v>1795</v>
      </c>
      <c r="AO38">
        <f>VLOOKUP($G38,county_facts!$A:$BB,37,FALSE)</f>
        <v>30306</v>
      </c>
      <c r="AP38">
        <f>VLOOKUP($G38,county_facts!$A:$BB,38,FALSE)</f>
        <v>0.1</v>
      </c>
      <c r="AQ38">
        <f>VLOOKUP($G38,county_facts!$A:$BB,39,FALSE)</f>
        <v>6781</v>
      </c>
      <c r="AR38">
        <f>VLOOKUP($G38,county_facts!$A:$BB,40,FALSE)</f>
        <v>8700</v>
      </c>
      <c r="AS38">
        <f>VLOOKUP($G38,county_facts!$A:$BB,41,FALSE)</f>
        <v>0</v>
      </c>
      <c r="AT38">
        <f>VLOOKUP($G38,county_facts!$A:$BB,42,FALSE)</f>
        <v>0</v>
      </c>
      <c r="AU38">
        <f>VLOOKUP($G38,county_facts!$A:$BB,43,FALSE)</f>
        <v>0.9</v>
      </c>
      <c r="AV38">
        <f>VLOOKUP($G38,county_facts!$A:$BB,44,FALSE)</f>
        <v>0</v>
      </c>
      <c r="AW38">
        <f>VLOOKUP($G38,county_facts!$A:$BB,45,FALSE)</f>
        <v>1</v>
      </c>
      <c r="AX38">
        <f>VLOOKUP($G38,county_facts!$A:$BB,46,FALSE)</f>
        <v>24.9</v>
      </c>
      <c r="AY38">
        <f>VLOOKUP($G38,county_facts!$A:$BB,47,FALSE)</f>
        <v>3029491</v>
      </c>
      <c r="AZ38">
        <f>VLOOKUP($G38,county_facts!$A:$BB,48,FALSE)</f>
        <v>1138701</v>
      </c>
      <c r="BA38">
        <f>VLOOKUP($G38,county_facts!$A:$BB,49,FALSE)</f>
        <v>1357696</v>
      </c>
      <c r="BB38">
        <f>VLOOKUP($G38,county_facts!$A:$BB,50,FALSE)</f>
        <v>15434</v>
      </c>
      <c r="BC38">
        <f>VLOOKUP($G38,county_facts!$A:$BB,51,FALSE)</f>
        <v>103539</v>
      </c>
      <c r="BD38">
        <f>VLOOKUP($G38,county_facts!$A:$BB,52,FALSE)</f>
        <v>28</v>
      </c>
      <c r="BE38">
        <f>VLOOKUP($G38,county_facts!$A:$BB,53,FALSE)</f>
        <v>565.84</v>
      </c>
      <c r="BF38">
        <f>VLOOKUP($G38,county_facts!$A:$BB,54,FALSE)</f>
        <v>164.4</v>
      </c>
    </row>
    <row r="39" spans="1:58" x14ac:dyDescent="0.3">
      <c r="A39" t="s">
        <v>9</v>
      </c>
      <c r="B39" t="s">
        <v>27</v>
      </c>
      <c r="C39">
        <v>777</v>
      </c>
      <c r="D39" t="s">
        <v>8</v>
      </c>
      <c r="E39">
        <v>2358</v>
      </c>
      <c r="F39">
        <v>0.329516539</v>
      </c>
      <c r="G39">
        <v>1095</v>
      </c>
      <c r="H39">
        <f>VLOOKUP($G39,county_facts!$A:$BB,4,FALSE)</f>
        <v>94636</v>
      </c>
      <c r="I39">
        <f>VLOOKUP($G39,county_facts!$A:$BB,5,FALSE)</f>
        <v>93019</v>
      </c>
      <c r="J39">
        <f>VLOOKUP($G39,county_facts!$A:$BB,6,FALSE)</f>
        <v>1.7</v>
      </c>
      <c r="K39">
        <f>VLOOKUP($G39,county_facts!$A:$BB,7,FALSE)</f>
        <v>93019</v>
      </c>
      <c r="L39">
        <f>VLOOKUP($G39,county_facts!$A:$BB,8,FALSE)</f>
        <v>6.6</v>
      </c>
      <c r="M39">
        <f>VLOOKUP($G39,county_facts!$A:$BB,9,FALSE)</f>
        <v>24.5</v>
      </c>
      <c r="N39">
        <f>VLOOKUP($G39,county_facts!$A:$BB,10,FALSE)</f>
        <v>16.3</v>
      </c>
      <c r="O39">
        <f>VLOOKUP($G39,county_facts!$A:$BB,11,FALSE)</f>
        <v>50.9</v>
      </c>
      <c r="P39">
        <f>VLOOKUP($G39,county_facts!$A:$BB,12,FALSE)</f>
        <v>93.7</v>
      </c>
      <c r="Q39">
        <f>VLOOKUP($G39,county_facts!$A:$BB,13,FALSE)</f>
        <v>2.7</v>
      </c>
      <c r="R39">
        <f>VLOOKUP($G39,county_facts!$A:$BB,14,FALSE)</f>
        <v>1.1000000000000001</v>
      </c>
      <c r="S39">
        <f>VLOOKUP($G39,county_facts!$A:$BB,15,FALSE)</f>
        <v>0.7</v>
      </c>
      <c r="T39">
        <f>VLOOKUP($G39,county_facts!$A:$BB,16,FALSE)</f>
        <v>0.3</v>
      </c>
      <c r="U39">
        <f>VLOOKUP($G39,county_facts!$A:$BB,17,FALSE)</f>
        <v>1.6</v>
      </c>
      <c r="V39">
        <f>VLOOKUP($G39,county_facts!$A:$BB,18,FALSE)</f>
        <v>12.9</v>
      </c>
      <c r="W39">
        <f>VLOOKUP($G39,county_facts!$A:$BB,19,FALSE)</f>
        <v>82.3</v>
      </c>
      <c r="X39">
        <f>VLOOKUP($G39,county_facts!$A:$BB,20,FALSE)</f>
        <v>86.1</v>
      </c>
      <c r="Y39">
        <f>VLOOKUP($G39,county_facts!$A:$BB,21,FALSE)</f>
        <v>8</v>
      </c>
      <c r="Z39">
        <f>VLOOKUP($G39,county_facts!$A:$BB,22,FALSE)</f>
        <v>11.5</v>
      </c>
      <c r="AA39">
        <f>VLOOKUP($G39,county_facts!$A:$BB,23,FALSE)</f>
        <v>76.2</v>
      </c>
      <c r="AB39">
        <f>VLOOKUP($G39,county_facts!$A:$BB,24,FALSE)</f>
        <v>15.2</v>
      </c>
      <c r="AC39">
        <f>VLOOKUP($G39,county_facts!$A:$BB,25,FALSE)</f>
        <v>7192</v>
      </c>
      <c r="AD39">
        <f>VLOOKUP($G39,county_facts!$A:$BB,26,FALSE)</f>
        <v>23.9</v>
      </c>
      <c r="AE39">
        <f>VLOOKUP($G39,county_facts!$A:$BB,27,FALSE)</f>
        <v>40328</v>
      </c>
      <c r="AF39">
        <f>VLOOKUP($G39,county_facts!$A:$BB,28,FALSE)</f>
        <v>71.900000000000006</v>
      </c>
      <c r="AG39">
        <f>VLOOKUP($G39,county_facts!$A:$BB,29,FALSE)</f>
        <v>9.5</v>
      </c>
      <c r="AH39">
        <f>VLOOKUP($G39,county_facts!$A:$BB,30,FALSE)</f>
        <v>114000</v>
      </c>
      <c r="AI39">
        <f>VLOOKUP($G39,county_facts!$A:$BB,31,FALSE)</f>
        <v>34250</v>
      </c>
      <c r="AJ39">
        <f>VLOOKUP($G39,county_facts!$A:$BB,32,FALSE)</f>
        <v>2.7</v>
      </c>
      <c r="AK39">
        <f>VLOOKUP($G39,county_facts!$A:$BB,33,FALSE)</f>
        <v>20382</v>
      </c>
      <c r="AL39">
        <f>VLOOKUP($G39,county_facts!$A:$BB,34,FALSE)</f>
        <v>39526</v>
      </c>
      <c r="AM39">
        <f>VLOOKUP($G39,county_facts!$A:$BB,35,FALSE)</f>
        <v>19.5</v>
      </c>
      <c r="AN39">
        <f>VLOOKUP($G39,county_facts!$A:$BB,36,FALSE)</f>
        <v>1795</v>
      </c>
      <c r="AO39">
        <f>VLOOKUP($G39,county_facts!$A:$BB,37,FALSE)</f>
        <v>30306</v>
      </c>
      <c r="AP39">
        <f>VLOOKUP($G39,county_facts!$A:$BB,38,FALSE)</f>
        <v>0.1</v>
      </c>
      <c r="AQ39">
        <f>VLOOKUP($G39,county_facts!$A:$BB,39,FALSE)</f>
        <v>6781</v>
      </c>
      <c r="AR39">
        <f>VLOOKUP($G39,county_facts!$A:$BB,40,FALSE)</f>
        <v>8700</v>
      </c>
      <c r="AS39">
        <f>VLOOKUP($G39,county_facts!$A:$BB,41,FALSE)</f>
        <v>0</v>
      </c>
      <c r="AT39">
        <f>VLOOKUP($G39,county_facts!$A:$BB,42,FALSE)</f>
        <v>0</v>
      </c>
      <c r="AU39">
        <f>VLOOKUP($G39,county_facts!$A:$BB,43,FALSE)</f>
        <v>0.9</v>
      </c>
      <c r="AV39">
        <f>VLOOKUP($G39,county_facts!$A:$BB,44,FALSE)</f>
        <v>0</v>
      </c>
      <c r="AW39">
        <f>VLOOKUP($G39,county_facts!$A:$BB,45,FALSE)</f>
        <v>1</v>
      </c>
      <c r="AX39">
        <f>VLOOKUP($G39,county_facts!$A:$BB,46,FALSE)</f>
        <v>24.9</v>
      </c>
      <c r="AY39">
        <f>VLOOKUP($G39,county_facts!$A:$BB,47,FALSE)</f>
        <v>3029491</v>
      </c>
      <c r="AZ39">
        <f>VLOOKUP($G39,county_facts!$A:$BB,48,FALSE)</f>
        <v>1138701</v>
      </c>
      <c r="BA39">
        <f>VLOOKUP($G39,county_facts!$A:$BB,49,FALSE)</f>
        <v>1357696</v>
      </c>
      <c r="BB39">
        <f>VLOOKUP($G39,county_facts!$A:$BB,50,FALSE)</f>
        <v>15434</v>
      </c>
      <c r="BC39">
        <f>VLOOKUP($G39,county_facts!$A:$BB,51,FALSE)</f>
        <v>103539</v>
      </c>
      <c r="BD39">
        <f>VLOOKUP($G39,county_facts!$A:$BB,52,FALSE)</f>
        <v>28</v>
      </c>
      <c r="BE39">
        <f>VLOOKUP($G39,county_facts!$A:$BB,53,FALSE)</f>
        <v>565.84</v>
      </c>
      <c r="BF39">
        <f>VLOOKUP($G39,county_facts!$A:$BB,54,FALSE)</f>
        <v>164.4</v>
      </c>
    </row>
    <row r="40" spans="1:58" x14ac:dyDescent="0.3">
      <c r="A40" t="s">
        <v>6</v>
      </c>
      <c r="B40" t="s">
        <v>28</v>
      </c>
      <c r="C40">
        <v>398</v>
      </c>
      <c r="D40" t="s">
        <v>8</v>
      </c>
      <c r="E40">
        <v>532</v>
      </c>
      <c r="F40">
        <v>0.74812030100000004</v>
      </c>
      <c r="G40">
        <v>1093</v>
      </c>
      <c r="H40">
        <f>VLOOKUP($G40,county_facts!$A:$BB,4,FALSE)</f>
        <v>30271</v>
      </c>
      <c r="I40">
        <f>VLOOKUP($G40,county_facts!$A:$BB,5,FALSE)</f>
        <v>30777</v>
      </c>
      <c r="J40">
        <f>VLOOKUP($G40,county_facts!$A:$BB,6,FALSE)</f>
        <v>-1.6</v>
      </c>
      <c r="K40">
        <f>VLOOKUP($G40,county_facts!$A:$BB,7,FALSE)</f>
        <v>30776</v>
      </c>
      <c r="L40">
        <f>VLOOKUP($G40,county_facts!$A:$BB,8,FALSE)</f>
        <v>5.4</v>
      </c>
      <c r="M40">
        <f>VLOOKUP($G40,county_facts!$A:$BB,9,FALSE)</f>
        <v>21.2</v>
      </c>
      <c r="N40">
        <f>VLOOKUP($G40,county_facts!$A:$BB,10,FALSE)</f>
        <v>20.100000000000001</v>
      </c>
      <c r="O40">
        <f>VLOOKUP($G40,county_facts!$A:$BB,11,FALSE)</f>
        <v>50.4</v>
      </c>
      <c r="P40">
        <f>VLOOKUP($G40,county_facts!$A:$BB,12,FALSE)</f>
        <v>93.9</v>
      </c>
      <c r="Q40">
        <f>VLOOKUP($G40,county_facts!$A:$BB,13,FALSE)</f>
        <v>4.2</v>
      </c>
      <c r="R40">
        <f>VLOOKUP($G40,county_facts!$A:$BB,14,FALSE)</f>
        <v>0.3</v>
      </c>
      <c r="S40">
        <f>VLOOKUP($G40,county_facts!$A:$BB,15,FALSE)</f>
        <v>0.3</v>
      </c>
      <c r="T40">
        <f>VLOOKUP($G40,county_facts!$A:$BB,16,FALSE)</f>
        <v>0.1</v>
      </c>
      <c r="U40">
        <f>VLOOKUP($G40,county_facts!$A:$BB,17,FALSE)</f>
        <v>1.2</v>
      </c>
      <c r="V40">
        <f>VLOOKUP($G40,county_facts!$A:$BB,18,FALSE)</f>
        <v>2.5</v>
      </c>
      <c r="W40">
        <f>VLOOKUP($G40,county_facts!$A:$BB,19,FALSE)</f>
        <v>91.7</v>
      </c>
      <c r="X40">
        <f>VLOOKUP($G40,county_facts!$A:$BB,20,FALSE)</f>
        <v>86.6</v>
      </c>
      <c r="Y40">
        <f>VLOOKUP($G40,county_facts!$A:$BB,21,FALSE)</f>
        <v>1</v>
      </c>
      <c r="Z40">
        <f>VLOOKUP($G40,county_facts!$A:$BB,22,FALSE)</f>
        <v>2.5</v>
      </c>
      <c r="AA40">
        <f>VLOOKUP($G40,county_facts!$A:$BB,23,FALSE)</f>
        <v>74.599999999999994</v>
      </c>
      <c r="AB40">
        <f>VLOOKUP($G40,county_facts!$A:$BB,24,FALSE)</f>
        <v>9.5</v>
      </c>
      <c r="AC40">
        <f>VLOOKUP($G40,county_facts!$A:$BB,25,FALSE)</f>
        <v>2287</v>
      </c>
      <c r="AD40">
        <f>VLOOKUP($G40,county_facts!$A:$BB,26,FALSE)</f>
        <v>24</v>
      </c>
      <c r="AE40">
        <f>VLOOKUP($G40,county_facts!$A:$BB,27,FALSE)</f>
        <v>14704</v>
      </c>
      <c r="AF40">
        <f>VLOOKUP($G40,county_facts!$A:$BB,28,FALSE)</f>
        <v>75.900000000000006</v>
      </c>
      <c r="AG40">
        <f>VLOOKUP($G40,county_facts!$A:$BB,29,FALSE)</f>
        <v>9.6</v>
      </c>
      <c r="AH40">
        <f>VLOOKUP($G40,county_facts!$A:$BB,30,FALSE)</f>
        <v>78700</v>
      </c>
      <c r="AI40">
        <f>VLOOKUP($G40,county_facts!$A:$BB,31,FALSE)</f>
        <v>12700</v>
      </c>
      <c r="AJ40">
        <f>VLOOKUP($G40,county_facts!$A:$BB,32,FALSE)</f>
        <v>2.34</v>
      </c>
      <c r="AK40">
        <f>VLOOKUP($G40,county_facts!$A:$BB,33,FALSE)</f>
        <v>19576</v>
      </c>
      <c r="AL40">
        <f>VLOOKUP($G40,county_facts!$A:$BB,34,FALSE)</f>
        <v>32888</v>
      </c>
      <c r="AM40">
        <f>VLOOKUP($G40,county_facts!$A:$BB,35,FALSE)</f>
        <v>20.9</v>
      </c>
      <c r="AN40">
        <f>VLOOKUP($G40,county_facts!$A:$BB,36,FALSE)</f>
        <v>547</v>
      </c>
      <c r="AO40">
        <f>VLOOKUP($G40,county_facts!$A:$BB,37,FALSE)</f>
        <v>8006</v>
      </c>
      <c r="AP40">
        <f>VLOOKUP($G40,county_facts!$A:$BB,38,FALSE)</f>
        <v>5</v>
      </c>
      <c r="AQ40">
        <f>VLOOKUP($G40,county_facts!$A:$BB,39,FALSE)</f>
        <v>1828</v>
      </c>
      <c r="AR40">
        <f>VLOOKUP($G40,county_facts!$A:$BB,40,FALSE)</f>
        <v>2224</v>
      </c>
      <c r="AS40">
        <f>VLOOKUP($G40,county_facts!$A:$BB,41,FALSE)</f>
        <v>0</v>
      </c>
      <c r="AT40">
        <f>VLOOKUP($G40,county_facts!$A:$BB,42,FALSE)</f>
        <v>0</v>
      </c>
      <c r="AU40">
        <f>VLOOKUP($G40,county_facts!$A:$BB,43,FALSE)</f>
        <v>0</v>
      </c>
      <c r="AV40">
        <f>VLOOKUP($G40,county_facts!$A:$BB,44,FALSE)</f>
        <v>0</v>
      </c>
      <c r="AW40">
        <f>VLOOKUP($G40,county_facts!$A:$BB,45,FALSE)</f>
        <v>0</v>
      </c>
      <c r="AX40">
        <f>VLOOKUP($G40,county_facts!$A:$BB,46,FALSE)</f>
        <v>0</v>
      </c>
      <c r="AY40">
        <f>VLOOKUP($G40,county_facts!$A:$BB,47,FALSE)</f>
        <v>794483</v>
      </c>
      <c r="AZ40">
        <f>VLOOKUP($G40,county_facts!$A:$BB,48,FALSE)</f>
        <v>162519</v>
      </c>
      <c r="BA40">
        <f>VLOOKUP($G40,county_facts!$A:$BB,49,FALSE)</f>
        <v>209924</v>
      </c>
      <c r="BB40">
        <f>VLOOKUP($G40,county_facts!$A:$BB,50,FALSE)</f>
        <v>7116</v>
      </c>
      <c r="BC40">
        <f>VLOOKUP($G40,county_facts!$A:$BB,51,FALSE)</f>
        <v>19081</v>
      </c>
      <c r="BD40">
        <f>VLOOKUP($G40,county_facts!$A:$BB,52,FALSE)</f>
        <v>0</v>
      </c>
      <c r="BE40">
        <f>VLOOKUP($G40,county_facts!$A:$BB,53,FALSE)</f>
        <v>742.29</v>
      </c>
      <c r="BF40">
        <f>VLOOKUP($G40,county_facts!$A:$BB,54,FALSE)</f>
        <v>41.5</v>
      </c>
    </row>
    <row r="41" spans="1:58" x14ac:dyDescent="0.3">
      <c r="A41" t="s">
        <v>9</v>
      </c>
      <c r="B41" t="s">
        <v>28</v>
      </c>
      <c r="C41">
        <v>134</v>
      </c>
      <c r="D41" t="s">
        <v>8</v>
      </c>
      <c r="E41">
        <v>532</v>
      </c>
      <c r="F41">
        <v>0.25187969900000001</v>
      </c>
      <c r="G41">
        <v>1093</v>
      </c>
      <c r="H41">
        <f>VLOOKUP($G41,county_facts!$A:$BB,4,FALSE)</f>
        <v>30271</v>
      </c>
      <c r="I41">
        <f>VLOOKUP($G41,county_facts!$A:$BB,5,FALSE)</f>
        <v>30777</v>
      </c>
      <c r="J41">
        <f>VLOOKUP($G41,county_facts!$A:$BB,6,FALSE)</f>
        <v>-1.6</v>
      </c>
      <c r="K41">
        <f>VLOOKUP($G41,county_facts!$A:$BB,7,FALSE)</f>
        <v>30776</v>
      </c>
      <c r="L41">
        <f>VLOOKUP($G41,county_facts!$A:$BB,8,FALSE)</f>
        <v>5.4</v>
      </c>
      <c r="M41">
        <f>VLOOKUP($G41,county_facts!$A:$BB,9,FALSE)</f>
        <v>21.2</v>
      </c>
      <c r="N41">
        <f>VLOOKUP($G41,county_facts!$A:$BB,10,FALSE)</f>
        <v>20.100000000000001</v>
      </c>
      <c r="O41">
        <f>VLOOKUP($G41,county_facts!$A:$BB,11,FALSE)</f>
        <v>50.4</v>
      </c>
      <c r="P41">
        <f>VLOOKUP($G41,county_facts!$A:$BB,12,FALSE)</f>
        <v>93.9</v>
      </c>
      <c r="Q41">
        <f>VLOOKUP($G41,county_facts!$A:$BB,13,FALSE)</f>
        <v>4.2</v>
      </c>
      <c r="R41">
        <f>VLOOKUP($G41,county_facts!$A:$BB,14,FALSE)</f>
        <v>0.3</v>
      </c>
      <c r="S41">
        <f>VLOOKUP($G41,county_facts!$A:$BB,15,FALSE)</f>
        <v>0.3</v>
      </c>
      <c r="T41">
        <f>VLOOKUP($G41,county_facts!$A:$BB,16,FALSE)</f>
        <v>0.1</v>
      </c>
      <c r="U41">
        <f>VLOOKUP($G41,county_facts!$A:$BB,17,FALSE)</f>
        <v>1.2</v>
      </c>
      <c r="V41">
        <f>VLOOKUP($G41,county_facts!$A:$BB,18,FALSE)</f>
        <v>2.5</v>
      </c>
      <c r="W41">
        <f>VLOOKUP($G41,county_facts!$A:$BB,19,FALSE)</f>
        <v>91.7</v>
      </c>
      <c r="X41">
        <f>VLOOKUP($G41,county_facts!$A:$BB,20,FALSE)</f>
        <v>86.6</v>
      </c>
      <c r="Y41">
        <f>VLOOKUP($G41,county_facts!$A:$BB,21,FALSE)</f>
        <v>1</v>
      </c>
      <c r="Z41">
        <f>VLOOKUP($G41,county_facts!$A:$BB,22,FALSE)</f>
        <v>2.5</v>
      </c>
      <c r="AA41">
        <f>VLOOKUP($G41,county_facts!$A:$BB,23,FALSE)</f>
        <v>74.599999999999994</v>
      </c>
      <c r="AB41">
        <f>VLOOKUP($G41,county_facts!$A:$BB,24,FALSE)</f>
        <v>9.5</v>
      </c>
      <c r="AC41">
        <f>VLOOKUP($G41,county_facts!$A:$BB,25,FALSE)</f>
        <v>2287</v>
      </c>
      <c r="AD41">
        <f>VLOOKUP($G41,county_facts!$A:$BB,26,FALSE)</f>
        <v>24</v>
      </c>
      <c r="AE41">
        <f>VLOOKUP($G41,county_facts!$A:$BB,27,FALSE)</f>
        <v>14704</v>
      </c>
      <c r="AF41">
        <f>VLOOKUP($G41,county_facts!$A:$BB,28,FALSE)</f>
        <v>75.900000000000006</v>
      </c>
      <c r="AG41">
        <f>VLOOKUP($G41,county_facts!$A:$BB,29,FALSE)</f>
        <v>9.6</v>
      </c>
      <c r="AH41">
        <f>VLOOKUP($G41,county_facts!$A:$BB,30,FALSE)</f>
        <v>78700</v>
      </c>
      <c r="AI41">
        <f>VLOOKUP($G41,county_facts!$A:$BB,31,FALSE)</f>
        <v>12700</v>
      </c>
      <c r="AJ41">
        <f>VLOOKUP($G41,county_facts!$A:$BB,32,FALSE)</f>
        <v>2.34</v>
      </c>
      <c r="AK41">
        <f>VLOOKUP($G41,county_facts!$A:$BB,33,FALSE)</f>
        <v>19576</v>
      </c>
      <c r="AL41">
        <f>VLOOKUP($G41,county_facts!$A:$BB,34,FALSE)</f>
        <v>32888</v>
      </c>
      <c r="AM41">
        <f>VLOOKUP($G41,county_facts!$A:$BB,35,FALSE)</f>
        <v>20.9</v>
      </c>
      <c r="AN41">
        <f>VLOOKUP($G41,county_facts!$A:$BB,36,FALSE)</f>
        <v>547</v>
      </c>
      <c r="AO41">
        <f>VLOOKUP($G41,county_facts!$A:$BB,37,FALSE)</f>
        <v>8006</v>
      </c>
      <c r="AP41">
        <f>VLOOKUP($G41,county_facts!$A:$BB,38,FALSE)</f>
        <v>5</v>
      </c>
      <c r="AQ41">
        <f>VLOOKUP($G41,county_facts!$A:$BB,39,FALSE)</f>
        <v>1828</v>
      </c>
      <c r="AR41">
        <f>VLOOKUP($G41,county_facts!$A:$BB,40,FALSE)</f>
        <v>2224</v>
      </c>
      <c r="AS41">
        <f>VLOOKUP($G41,county_facts!$A:$BB,41,FALSE)</f>
        <v>0</v>
      </c>
      <c r="AT41">
        <f>VLOOKUP($G41,county_facts!$A:$BB,42,FALSE)</f>
        <v>0</v>
      </c>
      <c r="AU41">
        <f>VLOOKUP($G41,county_facts!$A:$BB,43,FALSE)</f>
        <v>0</v>
      </c>
      <c r="AV41">
        <f>VLOOKUP($G41,county_facts!$A:$BB,44,FALSE)</f>
        <v>0</v>
      </c>
      <c r="AW41">
        <f>VLOOKUP($G41,county_facts!$A:$BB,45,FALSE)</f>
        <v>0</v>
      </c>
      <c r="AX41">
        <f>VLOOKUP($G41,county_facts!$A:$BB,46,FALSE)</f>
        <v>0</v>
      </c>
      <c r="AY41">
        <f>VLOOKUP($G41,county_facts!$A:$BB,47,FALSE)</f>
        <v>794483</v>
      </c>
      <c r="AZ41">
        <f>VLOOKUP($G41,county_facts!$A:$BB,48,FALSE)</f>
        <v>162519</v>
      </c>
      <c r="BA41">
        <f>VLOOKUP($G41,county_facts!$A:$BB,49,FALSE)</f>
        <v>209924</v>
      </c>
      <c r="BB41">
        <f>VLOOKUP($G41,county_facts!$A:$BB,50,FALSE)</f>
        <v>7116</v>
      </c>
      <c r="BC41">
        <f>VLOOKUP($G41,county_facts!$A:$BB,51,FALSE)</f>
        <v>19081</v>
      </c>
      <c r="BD41">
        <f>VLOOKUP($G41,county_facts!$A:$BB,52,FALSE)</f>
        <v>0</v>
      </c>
      <c r="BE41">
        <f>VLOOKUP($G41,county_facts!$A:$BB,53,FALSE)</f>
        <v>742.29</v>
      </c>
      <c r="BF41">
        <f>VLOOKUP($G41,county_facts!$A:$BB,54,FALSE)</f>
        <v>41.5</v>
      </c>
    </row>
    <row r="42" spans="1:58" x14ac:dyDescent="0.3">
      <c r="A42" t="s">
        <v>6</v>
      </c>
      <c r="B42" t="s">
        <v>29</v>
      </c>
      <c r="C42">
        <v>2120</v>
      </c>
      <c r="D42" t="s">
        <v>8</v>
      </c>
      <c r="E42">
        <v>2361</v>
      </c>
      <c r="F42">
        <v>0.89792460799999996</v>
      </c>
      <c r="G42">
        <v>1091</v>
      </c>
      <c r="H42">
        <f>VLOOKUP($G42,county_facts!$A:$BB,4,FALSE)</f>
        <v>20110</v>
      </c>
      <c r="I42">
        <f>VLOOKUP($G42,county_facts!$A:$BB,5,FALSE)</f>
        <v>21029</v>
      </c>
      <c r="J42">
        <f>VLOOKUP($G42,county_facts!$A:$BB,6,FALSE)</f>
        <v>-4.4000000000000004</v>
      </c>
      <c r="K42">
        <f>VLOOKUP($G42,county_facts!$A:$BB,7,FALSE)</f>
        <v>21027</v>
      </c>
      <c r="L42">
        <f>VLOOKUP($G42,county_facts!$A:$BB,8,FALSE)</f>
        <v>6</v>
      </c>
      <c r="M42">
        <f>VLOOKUP($G42,county_facts!$A:$BB,9,FALSE)</f>
        <v>23</v>
      </c>
      <c r="N42">
        <f>VLOOKUP($G42,county_facts!$A:$BB,10,FALSE)</f>
        <v>18.600000000000001</v>
      </c>
      <c r="O42">
        <f>VLOOKUP($G42,county_facts!$A:$BB,11,FALSE)</f>
        <v>53.2</v>
      </c>
      <c r="P42">
        <f>VLOOKUP($G42,county_facts!$A:$BB,12,FALSE)</f>
        <v>47.4</v>
      </c>
      <c r="Q42">
        <f>VLOOKUP($G42,county_facts!$A:$BB,13,FALSE)</f>
        <v>51</v>
      </c>
      <c r="R42">
        <f>VLOOKUP($G42,county_facts!$A:$BB,14,FALSE)</f>
        <v>0.3</v>
      </c>
      <c r="S42">
        <f>VLOOKUP($G42,county_facts!$A:$BB,15,FALSE)</f>
        <v>0.3</v>
      </c>
      <c r="T42">
        <f>VLOOKUP($G42,county_facts!$A:$BB,16,FALSE)</f>
        <v>0.2</v>
      </c>
      <c r="U42">
        <f>VLOOKUP($G42,county_facts!$A:$BB,17,FALSE)</f>
        <v>0.8</v>
      </c>
      <c r="V42">
        <f>VLOOKUP($G42,county_facts!$A:$BB,18,FALSE)</f>
        <v>2.4</v>
      </c>
      <c r="W42">
        <f>VLOOKUP($G42,county_facts!$A:$BB,19,FALSE)</f>
        <v>45.6</v>
      </c>
      <c r="X42">
        <f>VLOOKUP($G42,county_facts!$A:$BB,20,FALSE)</f>
        <v>87.4</v>
      </c>
      <c r="Y42">
        <f>VLOOKUP($G42,county_facts!$A:$BB,21,FALSE)</f>
        <v>0.7</v>
      </c>
      <c r="Z42">
        <f>VLOOKUP($G42,county_facts!$A:$BB,22,FALSE)</f>
        <v>1.2</v>
      </c>
      <c r="AA42">
        <f>VLOOKUP($G42,county_facts!$A:$BB,23,FALSE)</f>
        <v>83.7</v>
      </c>
      <c r="AB42">
        <f>VLOOKUP($G42,county_facts!$A:$BB,24,FALSE)</f>
        <v>17.399999999999999</v>
      </c>
      <c r="AC42">
        <f>VLOOKUP($G42,county_facts!$A:$BB,25,FALSE)</f>
        <v>1462</v>
      </c>
      <c r="AD42">
        <f>VLOOKUP($G42,county_facts!$A:$BB,26,FALSE)</f>
        <v>22.4</v>
      </c>
      <c r="AE42">
        <f>VLOOKUP($G42,county_facts!$A:$BB,27,FALSE)</f>
        <v>10207</v>
      </c>
      <c r="AF42">
        <f>VLOOKUP($G42,county_facts!$A:$BB,28,FALSE)</f>
        <v>71.3</v>
      </c>
      <c r="AG42">
        <f>VLOOKUP($G42,county_facts!$A:$BB,29,FALSE)</f>
        <v>9.1</v>
      </c>
      <c r="AH42">
        <f>VLOOKUP($G42,county_facts!$A:$BB,30,FALSE)</f>
        <v>89600</v>
      </c>
      <c r="AI42">
        <f>VLOOKUP($G42,county_facts!$A:$BB,31,FALSE)</f>
        <v>8464</v>
      </c>
      <c r="AJ42">
        <f>VLOOKUP($G42,county_facts!$A:$BB,32,FALSE)</f>
        <v>2.42</v>
      </c>
      <c r="AK42">
        <f>VLOOKUP($G42,county_facts!$A:$BB,33,FALSE)</f>
        <v>22072</v>
      </c>
      <c r="AL42">
        <f>VLOOKUP($G42,county_facts!$A:$BB,34,FALSE)</f>
        <v>35079</v>
      </c>
      <c r="AM42">
        <f>VLOOKUP($G42,county_facts!$A:$BB,35,FALSE)</f>
        <v>24</v>
      </c>
      <c r="AN42">
        <f>VLOOKUP($G42,county_facts!$A:$BB,36,FALSE)</f>
        <v>478</v>
      </c>
      <c r="AO42">
        <f>VLOOKUP($G42,county_facts!$A:$BB,37,FALSE)</f>
        <v>5876</v>
      </c>
      <c r="AP42">
        <f>VLOOKUP($G42,county_facts!$A:$BB,38,FALSE)</f>
        <v>1.8</v>
      </c>
      <c r="AQ42">
        <f>VLOOKUP($G42,county_facts!$A:$BB,39,FALSE)</f>
        <v>1019</v>
      </c>
      <c r="AR42">
        <f>VLOOKUP($G42,county_facts!$A:$BB,40,FALSE)</f>
        <v>1604</v>
      </c>
      <c r="AS42">
        <f>VLOOKUP($G42,county_facts!$A:$BB,41,FALSE)</f>
        <v>0</v>
      </c>
      <c r="AT42">
        <f>VLOOKUP($G42,county_facts!$A:$BB,42,FALSE)</f>
        <v>0</v>
      </c>
      <c r="AU42">
        <f>VLOOKUP($G42,county_facts!$A:$BB,43,FALSE)</f>
        <v>0</v>
      </c>
      <c r="AV42">
        <f>VLOOKUP($G42,county_facts!$A:$BB,44,FALSE)</f>
        <v>0</v>
      </c>
      <c r="AW42">
        <f>VLOOKUP($G42,county_facts!$A:$BB,45,FALSE)</f>
        <v>0</v>
      </c>
      <c r="AX42">
        <f>VLOOKUP($G42,county_facts!$A:$BB,46,FALSE)</f>
        <v>21.4</v>
      </c>
      <c r="AY42">
        <f>VLOOKUP($G42,county_facts!$A:$BB,47,FALSE)</f>
        <v>542135</v>
      </c>
      <c r="AZ42">
        <f>VLOOKUP($G42,county_facts!$A:$BB,48,FALSE)</f>
        <v>64589</v>
      </c>
      <c r="BA42">
        <f>VLOOKUP($G42,county_facts!$A:$BB,49,FALSE)</f>
        <v>197221</v>
      </c>
      <c r="BB42">
        <f>VLOOKUP($G42,county_facts!$A:$BB,50,FALSE)</f>
        <v>9274</v>
      </c>
      <c r="BC42">
        <f>VLOOKUP($G42,county_facts!$A:$BB,51,FALSE)</f>
        <v>16684</v>
      </c>
      <c r="BD42">
        <f>VLOOKUP($G42,county_facts!$A:$BB,52,FALSE)</f>
        <v>0</v>
      </c>
      <c r="BE42">
        <f>VLOOKUP($G42,county_facts!$A:$BB,53,FALSE)</f>
        <v>976.88</v>
      </c>
      <c r="BF42">
        <f>VLOOKUP($G42,county_facts!$A:$BB,54,FALSE)</f>
        <v>21.5</v>
      </c>
    </row>
    <row r="43" spans="1:58" x14ac:dyDescent="0.3">
      <c r="A43" t="s">
        <v>9</v>
      </c>
      <c r="B43" t="s">
        <v>29</v>
      </c>
      <c r="C43">
        <v>241</v>
      </c>
      <c r="D43" t="s">
        <v>8</v>
      </c>
      <c r="E43">
        <v>2361</v>
      </c>
      <c r="F43">
        <v>0.102075392</v>
      </c>
      <c r="G43">
        <v>1091</v>
      </c>
      <c r="H43">
        <f>VLOOKUP($G43,county_facts!$A:$BB,4,FALSE)</f>
        <v>20110</v>
      </c>
      <c r="I43">
        <f>VLOOKUP($G43,county_facts!$A:$BB,5,FALSE)</f>
        <v>21029</v>
      </c>
      <c r="J43">
        <f>VLOOKUP($G43,county_facts!$A:$BB,6,FALSE)</f>
        <v>-4.4000000000000004</v>
      </c>
      <c r="K43">
        <f>VLOOKUP($G43,county_facts!$A:$BB,7,FALSE)</f>
        <v>21027</v>
      </c>
      <c r="L43">
        <f>VLOOKUP($G43,county_facts!$A:$BB,8,FALSE)</f>
        <v>6</v>
      </c>
      <c r="M43">
        <f>VLOOKUP($G43,county_facts!$A:$BB,9,FALSE)</f>
        <v>23</v>
      </c>
      <c r="N43">
        <f>VLOOKUP($G43,county_facts!$A:$BB,10,FALSE)</f>
        <v>18.600000000000001</v>
      </c>
      <c r="O43">
        <f>VLOOKUP($G43,county_facts!$A:$BB,11,FALSE)</f>
        <v>53.2</v>
      </c>
      <c r="P43">
        <f>VLOOKUP($G43,county_facts!$A:$BB,12,FALSE)</f>
        <v>47.4</v>
      </c>
      <c r="Q43">
        <f>VLOOKUP($G43,county_facts!$A:$BB,13,FALSE)</f>
        <v>51</v>
      </c>
      <c r="R43">
        <f>VLOOKUP($G43,county_facts!$A:$BB,14,FALSE)</f>
        <v>0.3</v>
      </c>
      <c r="S43">
        <f>VLOOKUP($G43,county_facts!$A:$BB,15,FALSE)</f>
        <v>0.3</v>
      </c>
      <c r="T43">
        <f>VLOOKUP($G43,county_facts!$A:$BB,16,FALSE)</f>
        <v>0.2</v>
      </c>
      <c r="U43">
        <f>VLOOKUP($G43,county_facts!$A:$BB,17,FALSE)</f>
        <v>0.8</v>
      </c>
      <c r="V43">
        <f>VLOOKUP($G43,county_facts!$A:$BB,18,FALSE)</f>
        <v>2.4</v>
      </c>
      <c r="W43">
        <f>VLOOKUP($G43,county_facts!$A:$BB,19,FALSE)</f>
        <v>45.6</v>
      </c>
      <c r="X43">
        <f>VLOOKUP($G43,county_facts!$A:$BB,20,FALSE)</f>
        <v>87.4</v>
      </c>
      <c r="Y43">
        <f>VLOOKUP($G43,county_facts!$A:$BB,21,FALSE)</f>
        <v>0.7</v>
      </c>
      <c r="Z43">
        <f>VLOOKUP($G43,county_facts!$A:$BB,22,FALSE)</f>
        <v>1.2</v>
      </c>
      <c r="AA43">
        <f>VLOOKUP($G43,county_facts!$A:$BB,23,FALSE)</f>
        <v>83.7</v>
      </c>
      <c r="AB43">
        <f>VLOOKUP($G43,county_facts!$A:$BB,24,FALSE)</f>
        <v>17.399999999999999</v>
      </c>
      <c r="AC43">
        <f>VLOOKUP($G43,county_facts!$A:$BB,25,FALSE)</f>
        <v>1462</v>
      </c>
      <c r="AD43">
        <f>VLOOKUP($G43,county_facts!$A:$BB,26,FALSE)</f>
        <v>22.4</v>
      </c>
      <c r="AE43">
        <f>VLOOKUP($G43,county_facts!$A:$BB,27,FALSE)</f>
        <v>10207</v>
      </c>
      <c r="AF43">
        <f>VLOOKUP($G43,county_facts!$A:$BB,28,FALSE)</f>
        <v>71.3</v>
      </c>
      <c r="AG43">
        <f>VLOOKUP($G43,county_facts!$A:$BB,29,FALSE)</f>
        <v>9.1</v>
      </c>
      <c r="AH43">
        <f>VLOOKUP($G43,county_facts!$A:$BB,30,FALSE)</f>
        <v>89600</v>
      </c>
      <c r="AI43">
        <f>VLOOKUP($G43,county_facts!$A:$BB,31,FALSE)</f>
        <v>8464</v>
      </c>
      <c r="AJ43">
        <f>VLOOKUP($G43,county_facts!$A:$BB,32,FALSE)</f>
        <v>2.42</v>
      </c>
      <c r="AK43">
        <f>VLOOKUP($G43,county_facts!$A:$BB,33,FALSE)</f>
        <v>22072</v>
      </c>
      <c r="AL43">
        <f>VLOOKUP($G43,county_facts!$A:$BB,34,FALSE)</f>
        <v>35079</v>
      </c>
      <c r="AM43">
        <f>VLOOKUP($G43,county_facts!$A:$BB,35,FALSE)</f>
        <v>24</v>
      </c>
      <c r="AN43">
        <f>VLOOKUP($G43,county_facts!$A:$BB,36,FALSE)</f>
        <v>478</v>
      </c>
      <c r="AO43">
        <f>VLOOKUP($G43,county_facts!$A:$BB,37,FALSE)</f>
        <v>5876</v>
      </c>
      <c r="AP43">
        <f>VLOOKUP($G43,county_facts!$A:$BB,38,FALSE)</f>
        <v>1.8</v>
      </c>
      <c r="AQ43">
        <f>VLOOKUP($G43,county_facts!$A:$BB,39,FALSE)</f>
        <v>1019</v>
      </c>
      <c r="AR43">
        <f>VLOOKUP($G43,county_facts!$A:$BB,40,FALSE)</f>
        <v>1604</v>
      </c>
      <c r="AS43">
        <f>VLOOKUP($G43,county_facts!$A:$BB,41,FALSE)</f>
        <v>0</v>
      </c>
      <c r="AT43">
        <f>VLOOKUP($G43,county_facts!$A:$BB,42,FALSE)</f>
        <v>0</v>
      </c>
      <c r="AU43">
        <f>VLOOKUP($G43,county_facts!$A:$BB,43,FALSE)</f>
        <v>0</v>
      </c>
      <c r="AV43">
        <f>VLOOKUP($G43,county_facts!$A:$BB,44,FALSE)</f>
        <v>0</v>
      </c>
      <c r="AW43">
        <f>VLOOKUP($G43,county_facts!$A:$BB,45,FALSE)</f>
        <v>0</v>
      </c>
      <c r="AX43">
        <f>VLOOKUP($G43,county_facts!$A:$BB,46,FALSE)</f>
        <v>21.4</v>
      </c>
      <c r="AY43">
        <f>VLOOKUP($G43,county_facts!$A:$BB,47,FALSE)</f>
        <v>542135</v>
      </c>
      <c r="AZ43">
        <f>VLOOKUP($G43,county_facts!$A:$BB,48,FALSE)</f>
        <v>64589</v>
      </c>
      <c r="BA43">
        <f>VLOOKUP($G43,county_facts!$A:$BB,49,FALSE)</f>
        <v>197221</v>
      </c>
      <c r="BB43">
        <f>VLOOKUP($G43,county_facts!$A:$BB,50,FALSE)</f>
        <v>9274</v>
      </c>
      <c r="BC43">
        <f>VLOOKUP($G43,county_facts!$A:$BB,51,FALSE)</f>
        <v>16684</v>
      </c>
      <c r="BD43">
        <f>VLOOKUP($G43,county_facts!$A:$BB,52,FALSE)</f>
        <v>0</v>
      </c>
      <c r="BE43">
        <f>VLOOKUP($G43,county_facts!$A:$BB,53,FALSE)</f>
        <v>976.88</v>
      </c>
      <c r="BF43">
        <f>VLOOKUP($G43,county_facts!$A:$BB,54,FALSE)</f>
        <v>21.5</v>
      </c>
    </row>
    <row r="44" spans="1:58" x14ac:dyDescent="0.3">
      <c r="A44" t="s">
        <v>6</v>
      </c>
      <c r="B44" t="s">
        <v>30</v>
      </c>
      <c r="C44">
        <v>25916</v>
      </c>
      <c r="D44" t="s">
        <v>8</v>
      </c>
      <c r="E44">
        <v>36403</v>
      </c>
      <c r="F44">
        <v>0.71191934700000004</v>
      </c>
      <c r="G44">
        <v>1089</v>
      </c>
      <c r="H44">
        <f>VLOOKUP($G44,county_facts!$A:$BB,4,FALSE)</f>
        <v>350299</v>
      </c>
      <c r="I44">
        <f>VLOOKUP($G44,county_facts!$A:$BB,5,FALSE)</f>
        <v>334811</v>
      </c>
      <c r="J44">
        <f>VLOOKUP($G44,county_facts!$A:$BB,6,FALSE)</f>
        <v>4.5999999999999996</v>
      </c>
      <c r="K44">
        <f>VLOOKUP($G44,county_facts!$A:$BB,7,FALSE)</f>
        <v>334811</v>
      </c>
      <c r="L44">
        <f>VLOOKUP($G44,county_facts!$A:$BB,8,FALSE)</f>
        <v>5.8</v>
      </c>
      <c r="M44">
        <f>VLOOKUP($G44,county_facts!$A:$BB,9,FALSE)</f>
        <v>22.4</v>
      </c>
      <c r="N44">
        <f>VLOOKUP($G44,county_facts!$A:$BB,10,FALSE)</f>
        <v>13.7</v>
      </c>
      <c r="O44">
        <f>VLOOKUP($G44,county_facts!$A:$BB,11,FALSE)</f>
        <v>51.2</v>
      </c>
      <c r="P44">
        <f>VLOOKUP($G44,county_facts!$A:$BB,12,FALSE)</f>
        <v>69.400000000000006</v>
      </c>
      <c r="Q44">
        <f>VLOOKUP($G44,county_facts!$A:$BB,13,FALSE)</f>
        <v>24.6</v>
      </c>
      <c r="R44">
        <f>VLOOKUP($G44,county_facts!$A:$BB,14,FALSE)</f>
        <v>0.8</v>
      </c>
      <c r="S44">
        <f>VLOOKUP($G44,county_facts!$A:$BB,15,FALSE)</f>
        <v>2.6</v>
      </c>
      <c r="T44">
        <f>VLOOKUP($G44,county_facts!$A:$BB,16,FALSE)</f>
        <v>0.1</v>
      </c>
      <c r="U44">
        <f>VLOOKUP($G44,county_facts!$A:$BB,17,FALSE)</f>
        <v>2.5</v>
      </c>
      <c r="V44">
        <f>VLOOKUP($G44,county_facts!$A:$BB,18,FALSE)</f>
        <v>4.7</v>
      </c>
      <c r="W44">
        <f>VLOOKUP($G44,county_facts!$A:$BB,19,FALSE)</f>
        <v>65.5</v>
      </c>
      <c r="X44">
        <f>VLOOKUP($G44,county_facts!$A:$BB,20,FALSE)</f>
        <v>84.7</v>
      </c>
      <c r="Y44">
        <f>VLOOKUP($G44,county_facts!$A:$BB,21,FALSE)</f>
        <v>5.4</v>
      </c>
      <c r="Z44">
        <f>VLOOKUP($G44,county_facts!$A:$BB,22,FALSE)</f>
        <v>7.1</v>
      </c>
      <c r="AA44">
        <f>VLOOKUP($G44,county_facts!$A:$BB,23,FALSE)</f>
        <v>90</v>
      </c>
      <c r="AB44">
        <f>VLOOKUP($G44,county_facts!$A:$BB,24,FALSE)</f>
        <v>38.5</v>
      </c>
      <c r="AC44">
        <f>VLOOKUP($G44,county_facts!$A:$BB,25,FALSE)</f>
        <v>34203</v>
      </c>
      <c r="AD44">
        <f>VLOOKUP($G44,county_facts!$A:$BB,26,FALSE)</f>
        <v>21</v>
      </c>
      <c r="AE44">
        <f>VLOOKUP($G44,county_facts!$A:$BB,27,FALSE)</f>
        <v>154452</v>
      </c>
      <c r="AF44">
        <f>VLOOKUP($G44,county_facts!$A:$BB,28,FALSE)</f>
        <v>69.3</v>
      </c>
      <c r="AG44">
        <f>VLOOKUP($G44,county_facts!$A:$BB,29,FALSE)</f>
        <v>21.4</v>
      </c>
      <c r="AH44">
        <f>VLOOKUP($G44,county_facts!$A:$BB,30,FALSE)</f>
        <v>164500</v>
      </c>
      <c r="AI44">
        <f>VLOOKUP($G44,county_facts!$A:$BB,31,FALSE)</f>
        <v>132975</v>
      </c>
      <c r="AJ44">
        <f>VLOOKUP($G44,county_facts!$A:$BB,32,FALSE)</f>
        <v>2.5</v>
      </c>
      <c r="AK44">
        <f>VLOOKUP($G44,county_facts!$A:$BB,33,FALSE)</f>
        <v>31933</v>
      </c>
      <c r="AL44">
        <f>VLOOKUP($G44,county_facts!$A:$BB,34,FALSE)</f>
        <v>58434</v>
      </c>
      <c r="AM44">
        <f>VLOOKUP($G44,county_facts!$A:$BB,35,FALSE)</f>
        <v>12.8</v>
      </c>
      <c r="AN44">
        <f>VLOOKUP($G44,county_facts!$A:$BB,36,FALSE)</f>
        <v>8095</v>
      </c>
      <c r="AO44">
        <f>VLOOKUP($G44,county_facts!$A:$BB,37,FALSE)</f>
        <v>153304</v>
      </c>
      <c r="AP44">
        <f>VLOOKUP($G44,county_facts!$A:$BB,38,FALSE)</f>
        <v>0.8</v>
      </c>
      <c r="AQ44">
        <f>VLOOKUP($G44,county_facts!$A:$BB,39,FALSE)</f>
        <v>22681</v>
      </c>
      <c r="AR44">
        <f>VLOOKUP($G44,county_facts!$A:$BB,40,FALSE)</f>
        <v>26467</v>
      </c>
      <c r="AS44">
        <f>VLOOKUP($G44,county_facts!$A:$BB,41,FALSE)</f>
        <v>12.3</v>
      </c>
      <c r="AT44">
        <f>VLOOKUP($G44,county_facts!$A:$BB,42,FALSE)</f>
        <v>1.4</v>
      </c>
      <c r="AU44">
        <f>VLOOKUP($G44,county_facts!$A:$BB,43,FALSE)</f>
        <v>3.5</v>
      </c>
      <c r="AV44">
        <f>VLOOKUP($G44,county_facts!$A:$BB,44,FALSE)</f>
        <v>0</v>
      </c>
      <c r="AW44">
        <f>VLOOKUP($G44,county_facts!$A:$BB,45,FALSE)</f>
        <v>1.3</v>
      </c>
      <c r="AX44">
        <f>VLOOKUP($G44,county_facts!$A:$BB,46,FALSE)</f>
        <v>29.2</v>
      </c>
      <c r="AY44">
        <f>VLOOKUP($G44,county_facts!$A:$BB,47,FALSE)</f>
        <v>8650700</v>
      </c>
      <c r="AZ44">
        <f>VLOOKUP($G44,county_facts!$A:$BB,48,FALSE)</f>
        <v>2970410</v>
      </c>
      <c r="BA44">
        <f>VLOOKUP($G44,county_facts!$A:$BB,49,FALSE)</f>
        <v>4438653</v>
      </c>
      <c r="BB44">
        <f>VLOOKUP($G44,county_facts!$A:$BB,50,FALSE)</f>
        <v>14145</v>
      </c>
      <c r="BC44">
        <f>VLOOKUP($G44,county_facts!$A:$BB,51,FALSE)</f>
        <v>596324</v>
      </c>
      <c r="BD44">
        <f>VLOOKUP($G44,county_facts!$A:$BB,52,FALSE)</f>
        <v>2677</v>
      </c>
      <c r="BE44">
        <f>VLOOKUP($G44,county_facts!$A:$BB,53,FALSE)</f>
        <v>801.59</v>
      </c>
      <c r="BF44">
        <f>VLOOKUP($G44,county_facts!$A:$BB,54,FALSE)</f>
        <v>417.7</v>
      </c>
    </row>
    <row r="45" spans="1:58" x14ac:dyDescent="0.3">
      <c r="A45" t="s">
        <v>9</v>
      </c>
      <c r="B45" t="s">
        <v>30</v>
      </c>
      <c r="C45">
        <v>10487</v>
      </c>
      <c r="D45" t="s">
        <v>8</v>
      </c>
      <c r="E45">
        <v>36403</v>
      </c>
      <c r="F45">
        <v>0.28808065300000002</v>
      </c>
      <c r="G45">
        <v>1089</v>
      </c>
      <c r="H45">
        <f>VLOOKUP($G45,county_facts!$A:$BB,4,FALSE)</f>
        <v>350299</v>
      </c>
      <c r="I45">
        <f>VLOOKUP($G45,county_facts!$A:$BB,5,FALSE)</f>
        <v>334811</v>
      </c>
      <c r="J45">
        <f>VLOOKUP($G45,county_facts!$A:$BB,6,FALSE)</f>
        <v>4.5999999999999996</v>
      </c>
      <c r="K45">
        <f>VLOOKUP($G45,county_facts!$A:$BB,7,FALSE)</f>
        <v>334811</v>
      </c>
      <c r="L45">
        <f>VLOOKUP($G45,county_facts!$A:$BB,8,FALSE)</f>
        <v>5.8</v>
      </c>
      <c r="M45">
        <f>VLOOKUP($G45,county_facts!$A:$BB,9,FALSE)</f>
        <v>22.4</v>
      </c>
      <c r="N45">
        <f>VLOOKUP($G45,county_facts!$A:$BB,10,FALSE)</f>
        <v>13.7</v>
      </c>
      <c r="O45">
        <f>VLOOKUP($G45,county_facts!$A:$BB,11,FALSE)</f>
        <v>51.2</v>
      </c>
      <c r="P45">
        <f>VLOOKUP($G45,county_facts!$A:$BB,12,FALSE)</f>
        <v>69.400000000000006</v>
      </c>
      <c r="Q45">
        <f>VLOOKUP($G45,county_facts!$A:$BB,13,FALSE)</f>
        <v>24.6</v>
      </c>
      <c r="R45">
        <f>VLOOKUP($G45,county_facts!$A:$BB,14,FALSE)</f>
        <v>0.8</v>
      </c>
      <c r="S45">
        <f>VLOOKUP($G45,county_facts!$A:$BB,15,FALSE)</f>
        <v>2.6</v>
      </c>
      <c r="T45">
        <f>VLOOKUP($G45,county_facts!$A:$BB,16,FALSE)</f>
        <v>0.1</v>
      </c>
      <c r="U45">
        <f>VLOOKUP($G45,county_facts!$A:$BB,17,FALSE)</f>
        <v>2.5</v>
      </c>
      <c r="V45">
        <f>VLOOKUP($G45,county_facts!$A:$BB,18,FALSE)</f>
        <v>4.7</v>
      </c>
      <c r="W45">
        <f>VLOOKUP($G45,county_facts!$A:$BB,19,FALSE)</f>
        <v>65.5</v>
      </c>
      <c r="X45">
        <f>VLOOKUP($G45,county_facts!$A:$BB,20,FALSE)</f>
        <v>84.7</v>
      </c>
      <c r="Y45">
        <f>VLOOKUP($G45,county_facts!$A:$BB,21,FALSE)</f>
        <v>5.4</v>
      </c>
      <c r="Z45">
        <f>VLOOKUP($G45,county_facts!$A:$BB,22,FALSE)</f>
        <v>7.1</v>
      </c>
      <c r="AA45">
        <f>VLOOKUP($G45,county_facts!$A:$BB,23,FALSE)</f>
        <v>90</v>
      </c>
      <c r="AB45">
        <f>VLOOKUP($G45,county_facts!$A:$BB,24,FALSE)</f>
        <v>38.5</v>
      </c>
      <c r="AC45">
        <f>VLOOKUP($G45,county_facts!$A:$BB,25,FALSE)</f>
        <v>34203</v>
      </c>
      <c r="AD45">
        <f>VLOOKUP($G45,county_facts!$A:$BB,26,FALSE)</f>
        <v>21</v>
      </c>
      <c r="AE45">
        <f>VLOOKUP($G45,county_facts!$A:$BB,27,FALSE)</f>
        <v>154452</v>
      </c>
      <c r="AF45">
        <f>VLOOKUP($G45,county_facts!$A:$BB,28,FALSE)</f>
        <v>69.3</v>
      </c>
      <c r="AG45">
        <f>VLOOKUP($G45,county_facts!$A:$BB,29,FALSE)</f>
        <v>21.4</v>
      </c>
      <c r="AH45">
        <f>VLOOKUP($G45,county_facts!$A:$BB,30,FALSE)</f>
        <v>164500</v>
      </c>
      <c r="AI45">
        <f>VLOOKUP($G45,county_facts!$A:$BB,31,FALSE)</f>
        <v>132975</v>
      </c>
      <c r="AJ45">
        <f>VLOOKUP($G45,county_facts!$A:$BB,32,FALSE)</f>
        <v>2.5</v>
      </c>
      <c r="AK45">
        <f>VLOOKUP($G45,county_facts!$A:$BB,33,FALSE)</f>
        <v>31933</v>
      </c>
      <c r="AL45">
        <f>VLOOKUP($G45,county_facts!$A:$BB,34,FALSE)</f>
        <v>58434</v>
      </c>
      <c r="AM45">
        <f>VLOOKUP($G45,county_facts!$A:$BB,35,FALSE)</f>
        <v>12.8</v>
      </c>
      <c r="AN45">
        <f>VLOOKUP($G45,county_facts!$A:$BB,36,FALSE)</f>
        <v>8095</v>
      </c>
      <c r="AO45">
        <f>VLOOKUP($G45,county_facts!$A:$BB,37,FALSE)</f>
        <v>153304</v>
      </c>
      <c r="AP45">
        <f>VLOOKUP($G45,county_facts!$A:$BB,38,FALSE)</f>
        <v>0.8</v>
      </c>
      <c r="AQ45">
        <f>VLOOKUP($G45,county_facts!$A:$BB,39,FALSE)</f>
        <v>22681</v>
      </c>
      <c r="AR45">
        <f>VLOOKUP($G45,county_facts!$A:$BB,40,FALSE)</f>
        <v>26467</v>
      </c>
      <c r="AS45">
        <f>VLOOKUP($G45,county_facts!$A:$BB,41,FALSE)</f>
        <v>12.3</v>
      </c>
      <c r="AT45">
        <f>VLOOKUP($G45,county_facts!$A:$BB,42,FALSE)</f>
        <v>1.4</v>
      </c>
      <c r="AU45">
        <f>VLOOKUP($G45,county_facts!$A:$BB,43,FALSE)</f>
        <v>3.5</v>
      </c>
      <c r="AV45">
        <f>VLOOKUP($G45,county_facts!$A:$BB,44,FALSE)</f>
        <v>0</v>
      </c>
      <c r="AW45">
        <f>VLOOKUP($G45,county_facts!$A:$BB,45,FALSE)</f>
        <v>1.3</v>
      </c>
      <c r="AX45">
        <f>VLOOKUP($G45,county_facts!$A:$BB,46,FALSE)</f>
        <v>29.2</v>
      </c>
      <c r="AY45">
        <f>VLOOKUP($G45,county_facts!$A:$BB,47,FALSE)</f>
        <v>8650700</v>
      </c>
      <c r="AZ45">
        <f>VLOOKUP($G45,county_facts!$A:$BB,48,FALSE)</f>
        <v>2970410</v>
      </c>
      <c r="BA45">
        <f>VLOOKUP($G45,county_facts!$A:$BB,49,FALSE)</f>
        <v>4438653</v>
      </c>
      <c r="BB45">
        <f>VLOOKUP($G45,county_facts!$A:$BB,50,FALSE)</f>
        <v>14145</v>
      </c>
      <c r="BC45">
        <f>VLOOKUP($G45,county_facts!$A:$BB,51,FALSE)</f>
        <v>596324</v>
      </c>
      <c r="BD45">
        <f>VLOOKUP($G45,county_facts!$A:$BB,52,FALSE)</f>
        <v>2677</v>
      </c>
      <c r="BE45">
        <f>VLOOKUP($G45,county_facts!$A:$BB,53,FALSE)</f>
        <v>801.59</v>
      </c>
      <c r="BF45">
        <f>VLOOKUP($G45,county_facts!$A:$BB,54,FALSE)</f>
        <v>417.7</v>
      </c>
    </row>
    <row r="46" spans="1:58" x14ac:dyDescent="0.3">
      <c r="A46" t="s">
        <v>6</v>
      </c>
      <c r="B46" t="s">
        <v>31</v>
      </c>
      <c r="C46">
        <v>3067</v>
      </c>
      <c r="D46" t="s">
        <v>8</v>
      </c>
      <c r="E46">
        <v>3548</v>
      </c>
      <c r="F46">
        <v>0.86443066499999999</v>
      </c>
      <c r="G46">
        <v>1087</v>
      </c>
      <c r="H46">
        <f>VLOOKUP($G46,county_facts!$A:$BB,4,FALSE)</f>
        <v>19425</v>
      </c>
      <c r="I46">
        <f>VLOOKUP($G46,county_facts!$A:$BB,5,FALSE)</f>
        <v>21450</v>
      </c>
      <c r="J46">
        <f>VLOOKUP($G46,county_facts!$A:$BB,6,FALSE)</f>
        <v>-9.4</v>
      </c>
      <c r="K46">
        <f>VLOOKUP($G46,county_facts!$A:$BB,7,FALSE)</f>
        <v>21452</v>
      </c>
      <c r="L46">
        <f>VLOOKUP($G46,county_facts!$A:$BB,8,FALSE)</f>
        <v>4.7</v>
      </c>
      <c r="M46">
        <f>VLOOKUP($G46,county_facts!$A:$BB,9,FALSE)</f>
        <v>18.3</v>
      </c>
      <c r="N46">
        <f>VLOOKUP($G46,county_facts!$A:$BB,10,FALSE)</f>
        <v>16.8</v>
      </c>
      <c r="O46">
        <f>VLOOKUP($G46,county_facts!$A:$BB,11,FALSE)</f>
        <v>54.2</v>
      </c>
      <c r="P46">
        <f>VLOOKUP($G46,county_facts!$A:$BB,12,FALSE)</f>
        <v>16.7</v>
      </c>
      <c r="Q46">
        <f>VLOOKUP($G46,county_facts!$A:$BB,13,FALSE)</f>
        <v>81.5</v>
      </c>
      <c r="R46">
        <f>VLOOKUP($G46,county_facts!$A:$BB,14,FALSE)</f>
        <v>0.2</v>
      </c>
      <c r="S46">
        <f>VLOOKUP($G46,county_facts!$A:$BB,15,FALSE)</f>
        <v>0.3</v>
      </c>
      <c r="T46">
        <f>VLOOKUP($G46,county_facts!$A:$BB,16,FALSE)</f>
        <v>0</v>
      </c>
      <c r="U46">
        <f>VLOOKUP($G46,county_facts!$A:$BB,17,FALSE)</f>
        <v>1.4</v>
      </c>
      <c r="V46">
        <f>VLOOKUP($G46,county_facts!$A:$BB,18,FALSE)</f>
        <v>1.5</v>
      </c>
      <c r="W46">
        <f>VLOOKUP($G46,county_facts!$A:$BB,19,FALSE)</f>
        <v>16.2</v>
      </c>
      <c r="X46">
        <f>VLOOKUP($G46,county_facts!$A:$BB,20,FALSE)</f>
        <v>83.8</v>
      </c>
      <c r="Y46">
        <f>VLOOKUP($G46,county_facts!$A:$BB,21,FALSE)</f>
        <v>1.1000000000000001</v>
      </c>
      <c r="Z46">
        <f>VLOOKUP($G46,county_facts!$A:$BB,22,FALSE)</f>
        <v>4.2</v>
      </c>
      <c r="AA46">
        <f>VLOOKUP($G46,county_facts!$A:$BB,23,FALSE)</f>
        <v>80</v>
      </c>
      <c r="AB46">
        <f>VLOOKUP($G46,county_facts!$A:$BB,24,FALSE)</f>
        <v>19.600000000000001</v>
      </c>
      <c r="AC46">
        <f>VLOOKUP($G46,county_facts!$A:$BB,25,FALSE)</f>
        <v>1662</v>
      </c>
      <c r="AD46">
        <f>VLOOKUP($G46,county_facts!$A:$BB,26,FALSE)</f>
        <v>23.1</v>
      </c>
      <c r="AE46">
        <f>VLOOKUP($G46,county_facts!$A:$BB,27,FALSE)</f>
        <v>10217</v>
      </c>
      <c r="AF46">
        <f>VLOOKUP($G46,county_facts!$A:$BB,28,FALSE)</f>
        <v>65.7</v>
      </c>
      <c r="AG46">
        <f>VLOOKUP($G46,county_facts!$A:$BB,29,FALSE)</f>
        <v>15.5</v>
      </c>
      <c r="AH46">
        <f>VLOOKUP($G46,county_facts!$A:$BB,30,FALSE)</f>
        <v>75700</v>
      </c>
      <c r="AI46">
        <f>VLOOKUP($G46,county_facts!$A:$BB,31,FALSE)</f>
        <v>8107</v>
      </c>
      <c r="AJ46">
        <f>VLOOKUP($G46,county_facts!$A:$BB,32,FALSE)</f>
        <v>2.29</v>
      </c>
      <c r="AK46">
        <f>VLOOKUP($G46,county_facts!$A:$BB,33,FALSE)</f>
        <v>16826</v>
      </c>
      <c r="AL46">
        <f>VLOOKUP($G46,county_facts!$A:$BB,34,FALSE)</f>
        <v>30724</v>
      </c>
      <c r="AM46">
        <f>VLOOKUP($G46,county_facts!$A:$BB,35,FALSE)</f>
        <v>27.3</v>
      </c>
      <c r="AN46">
        <f>VLOOKUP($G46,county_facts!$A:$BB,36,FALSE)</f>
        <v>217</v>
      </c>
      <c r="AO46">
        <f>VLOOKUP($G46,county_facts!$A:$BB,37,FALSE)</f>
        <v>5381</v>
      </c>
      <c r="AP46">
        <f>VLOOKUP($G46,county_facts!$A:$BB,38,FALSE)</f>
        <v>3.2</v>
      </c>
      <c r="AQ46">
        <f>VLOOKUP($G46,county_facts!$A:$BB,39,FALSE)</f>
        <v>1166</v>
      </c>
      <c r="AR46">
        <f>VLOOKUP($G46,county_facts!$A:$BB,40,FALSE)</f>
        <v>1584</v>
      </c>
      <c r="AS46">
        <f>VLOOKUP($G46,county_facts!$A:$BB,41,FALSE)</f>
        <v>66.7</v>
      </c>
      <c r="AT46">
        <f>VLOOKUP($G46,county_facts!$A:$BB,42,FALSE)</f>
        <v>0</v>
      </c>
      <c r="AU46">
        <f>VLOOKUP($G46,county_facts!$A:$BB,43,FALSE)</f>
        <v>0</v>
      </c>
      <c r="AV46">
        <f>VLOOKUP($G46,county_facts!$A:$BB,44,FALSE)</f>
        <v>0</v>
      </c>
      <c r="AW46">
        <f>VLOOKUP($G46,county_facts!$A:$BB,45,FALSE)</f>
        <v>0</v>
      </c>
      <c r="AX46">
        <f>VLOOKUP($G46,county_facts!$A:$BB,46,FALSE)</f>
        <v>0</v>
      </c>
      <c r="AY46">
        <f>VLOOKUP($G46,county_facts!$A:$BB,47,FALSE)</f>
        <v>0</v>
      </c>
      <c r="AZ46">
        <f>VLOOKUP($G46,county_facts!$A:$BB,48,FALSE)</f>
        <v>0</v>
      </c>
      <c r="BA46">
        <f>VLOOKUP($G46,county_facts!$A:$BB,49,FALSE)</f>
        <v>87509</v>
      </c>
      <c r="BB46">
        <f>VLOOKUP($G46,county_facts!$A:$BB,50,FALSE)</f>
        <v>3932</v>
      </c>
      <c r="BC46">
        <f>VLOOKUP($G46,county_facts!$A:$BB,51,FALSE)</f>
        <v>19354</v>
      </c>
      <c r="BD46">
        <f>VLOOKUP($G46,county_facts!$A:$BB,52,FALSE)</f>
        <v>1</v>
      </c>
      <c r="BE46">
        <f>VLOOKUP($G46,county_facts!$A:$BB,53,FALSE)</f>
        <v>608.89</v>
      </c>
      <c r="BF46">
        <f>VLOOKUP($G46,county_facts!$A:$BB,54,FALSE)</f>
        <v>35.200000000000003</v>
      </c>
    </row>
    <row r="47" spans="1:58" x14ac:dyDescent="0.3">
      <c r="A47" t="s">
        <v>9</v>
      </c>
      <c r="B47" t="s">
        <v>31</v>
      </c>
      <c r="C47">
        <v>481</v>
      </c>
      <c r="D47" t="s">
        <v>8</v>
      </c>
      <c r="E47">
        <v>3548</v>
      </c>
      <c r="F47">
        <v>0.13556933500000001</v>
      </c>
      <c r="G47">
        <v>1087</v>
      </c>
      <c r="H47">
        <f>VLOOKUP($G47,county_facts!$A:$BB,4,FALSE)</f>
        <v>19425</v>
      </c>
      <c r="I47">
        <f>VLOOKUP($G47,county_facts!$A:$BB,5,FALSE)</f>
        <v>21450</v>
      </c>
      <c r="J47">
        <f>VLOOKUP($G47,county_facts!$A:$BB,6,FALSE)</f>
        <v>-9.4</v>
      </c>
      <c r="K47">
        <f>VLOOKUP($G47,county_facts!$A:$BB,7,FALSE)</f>
        <v>21452</v>
      </c>
      <c r="L47">
        <f>VLOOKUP($G47,county_facts!$A:$BB,8,FALSE)</f>
        <v>4.7</v>
      </c>
      <c r="M47">
        <f>VLOOKUP($G47,county_facts!$A:$BB,9,FALSE)</f>
        <v>18.3</v>
      </c>
      <c r="N47">
        <f>VLOOKUP($G47,county_facts!$A:$BB,10,FALSE)</f>
        <v>16.8</v>
      </c>
      <c r="O47">
        <f>VLOOKUP($G47,county_facts!$A:$BB,11,FALSE)</f>
        <v>54.2</v>
      </c>
      <c r="P47">
        <f>VLOOKUP($G47,county_facts!$A:$BB,12,FALSE)</f>
        <v>16.7</v>
      </c>
      <c r="Q47">
        <f>VLOOKUP($G47,county_facts!$A:$BB,13,FALSE)</f>
        <v>81.5</v>
      </c>
      <c r="R47">
        <f>VLOOKUP($G47,county_facts!$A:$BB,14,FALSE)</f>
        <v>0.2</v>
      </c>
      <c r="S47">
        <f>VLOOKUP($G47,county_facts!$A:$BB,15,FALSE)</f>
        <v>0.3</v>
      </c>
      <c r="T47">
        <f>VLOOKUP($G47,county_facts!$A:$BB,16,FALSE)</f>
        <v>0</v>
      </c>
      <c r="U47">
        <f>VLOOKUP($G47,county_facts!$A:$BB,17,FALSE)</f>
        <v>1.4</v>
      </c>
      <c r="V47">
        <f>VLOOKUP($G47,county_facts!$A:$BB,18,FALSE)</f>
        <v>1.5</v>
      </c>
      <c r="W47">
        <f>VLOOKUP($G47,county_facts!$A:$BB,19,FALSE)</f>
        <v>16.2</v>
      </c>
      <c r="X47">
        <f>VLOOKUP($G47,county_facts!$A:$BB,20,FALSE)</f>
        <v>83.8</v>
      </c>
      <c r="Y47">
        <f>VLOOKUP($G47,county_facts!$A:$BB,21,FALSE)</f>
        <v>1.1000000000000001</v>
      </c>
      <c r="Z47">
        <f>VLOOKUP($G47,county_facts!$A:$BB,22,FALSE)</f>
        <v>4.2</v>
      </c>
      <c r="AA47">
        <f>VLOOKUP($G47,county_facts!$A:$BB,23,FALSE)</f>
        <v>80</v>
      </c>
      <c r="AB47">
        <f>VLOOKUP($G47,county_facts!$A:$BB,24,FALSE)</f>
        <v>19.600000000000001</v>
      </c>
      <c r="AC47">
        <f>VLOOKUP($G47,county_facts!$A:$BB,25,FALSE)</f>
        <v>1662</v>
      </c>
      <c r="AD47">
        <f>VLOOKUP($G47,county_facts!$A:$BB,26,FALSE)</f>
        <v>23.1</v>
      </c>
      <c r="AE47">
        <f>VLOOKUP($G47,county_facts!$A:$BB,27,FALSE)</f>
        <v>10217</v>
      </c>
      <c r="AF47">
        <f>VLOOKUP($G47,county_facts!$A:$BB,28,FALSE)</f>
        <v>65.7</v>
      </c>
      <c r="AG47">
        <f>VLOOKUP($G47,county_facts!$A:$BB,29,FALSE)</f>
        <v>15.5</v>
      </c>
      <c r="AH47">
        <f>VLOOKUP($G47,county_facts!$A:$BB,30,FALSE)</f>
        <v>75700</v>
      </c>
      <c r="AI47">
        <f>VLOOKUP($G47,county_facts!$A:$BB,31,FALSE)</f>
        <v>8107</v>
      </c>
      <c r="AJ47">
        <f>VLOOKUP($G47,county_facts!$A:$BB,32,FALSE)</f>
        <v>2.29</v>
      </c>
      <c r="AK47">
        <f>VLOOKUP($G47,county_facts!$A:$BB,33,FALSE)</f>
        <v>16826</v>
      </c>
      <c r="AL47">
        <f>VLOOKUP($G47,county_facts!$A:$BB,34,FALSE)</f>
        <v>30724</v>
      </c>
      <c r="AM47">
        <f>VLOOKUP($G47,county_facts!$A:$BB,35,FALSE)</f>
        <v>27.3</v>
      </c>
      <c r="AN47">
        <f>VLOOKUP($G47,county_facts!$A:$BB,36,FALSE)</f>
        <v>217</v>
      </c>
      <c r="AO47">
        <f>VLOOKUP($G47,county_facts!$A:$BB,37,FALSE)</f>
        <v>5381</v>
      </c>
      <c r="AP47">
        <f>VLOOKUP($G47,county_facts!$A:$BB,38,FALSE)</f>
        <v>3.2</v>
      </c>
      <c r="AQ47">
        <f>VLOOKUP($G47,county_facts!$A:$BB,39,FALSE)</f>
        <v>1166</v>
      </c>
      <c r="AR47">
        <f>VLOOKUP($G47,county_facts!$A:$BB,40,FALSE)</f>
        <v>1584</v>
      </c>
      <c r="AS47">
        <f>VLOOKUP($G47,county_facts!$A:$BB,41,FALSE)</f>
        <v>66.7</v>
      </c>
      <c r="AT47">
        <f>VLOOKUP($G47,county_facts!$A:$BB,42,FALSE)</f>
        <v>0</v>
      </c>
      <c r="AU47">
        <f>VLOOKUP($G47,county_facts!$A:$BB,43,FALSE)</f>
        <v>0</v>
      </c>
      <c r="AV47">
        <f>VLOOKUP($G47,county_facts!$A:$BB,44,FALSE)</f>
        <v>0</v>
      </c>
      <c r="AW47">
        <f>VLOOKUP($G47,county_facts!$A:$BB,45,FALSE)</f>
        <v>0</v>
      </c>
      <c r="AX47">
        <f>VLOOKUP($G47,county_facts!$A:$BB,46,FALSE)</f>
        <v>0</v>
      </c>
      <c r="AY47">
        <f>VLOOKUP($G47,county_facts!$A:$BB,47,FALSE)</f>
        <v>0</v>
      </c>
      <c r="AZ47">
        <f>VLOOKUP($G47,county_facts!$A:$BB,48,FALSE)</f>
        <v>0</v>
      </c>
      <c r="BA47">
        <f>VLOOKUP($G47,county_facts!$A:$BB,49,FALSE)</f>
        <v>87509</v>
      </c>
      <c r="BB47">
        <f>VLOOKUP($G47,county_facts!$A:$BB,50,FALSE)</f>
        <v>3932</v>
      </c>
      <c r="BC47">
        <f>VLOOKUP($G47,county_facts!$A:$BB,51,FALSE)</f>
        <v>19354</v>
      </c>
      <c r="BD47">
        <f>VLOOKUP($G47,county_facts!$A:$BB,52,FALSE)</f>
        <v>1</v>
      </c>
      <c r="BE47">
        <f>VLOOKUP($G47,county_facts!$A:$BB,53,FALSE)</f>
        <v>608.89</v>
      </c>
      <c r="BF47">
        <f>VLOOKUP($G47,county_facts!$A:$BB,54,FALSE)</f>
        <v>35.200000000000003</v>
      </c>
    </row>
    <row r="48" spans="1:58" x14ac:dyDescent="0.3">
      <c r="A48" t="s">
        <v>6</v>
      </c>
      <c r="B48" t="s">
        <v>32</v>
      </c>
      <c r="C48">
        <v>2406</v>
      </c>
      <c r="D48" t="s">
        <v>8</v>
      </c>
      <c r="E48">
        <v>2792</v>
      </c>
      <c r="F48">
        <v>0.86174785099999995</v>
      </c>
      <c r="G48">
        <v>1085</v>
      </c>
      <c r="H48">
        <f>VLOOKUP($G48,county_facts!$A:$BB,4,FALSE)</f>
        <v>10580</v>
      </c>
      <c r="I48">
        <f>VLOOKUP($G48,county_facts!$A:$BB,5,FALSE)</f>
        <v>11299</v>
      </c>
      <c r="J48">
        <f>VLOOKUP($G48,county_facts!$A:$BB,6,FALSE)</f>
        <v>-6.4</v>
      </c>
      <c r="K48">
        <f>VLOOKUP($G48,county_facts!$A:$BB,7,FALSE)</f>
        <v>11299</v>
      </c>
      <c r="L48">
        <f>VLOOKUP($G48,county_facts!$A:$BB,8,FALSE)</f>
        <v>6.7</v>
      </c>
      <c r="M48">
        <f>VLOOKUP($G48,county_facts!$A:$BB,9,FALSE)</f>
        <v>23.1</v>
      </c>
      <c r="N48">
        <f>VLOOKUP($G48,county_facts!$A:$BB,10,FALSE)</f>
        <v>17.399999999999999</v>
      </c>
      <c r="O48">
        <f>VLOOKUP($G48,county_facts!$A:$BB,11,FALSE)</f>
        <v>52.3</v>
      </c>
      <c r="P48">
        <f>VLOOKUP($G48,county_facts!$A:$BB,12,FALSE)</f>
        <v>25.8</v>
      </c>
      <c r="Q48">
        <f>VLOOKUP($G48,county_facts!$A:$BB,13,FALSE)</f>
        <v>72.900000000000006</v>
      </c>
      <c r="R48">
        <f>VLOOKUP($G48,county_facts!$A:$BB,14,FALSE)</f>
        <v>0.3</v>
      </c>
      <c r="S48">
        <f>VLOOKUP($G48,county_facts!$A:$BB,15,FALSE)</f>
        <v>0.2</v>
      </c>
      <c r="T48">
        <f>VLOOKUP($G48,county_facts!$A:$BB,16,FALSE)</f>
        <v>0</v>
      </c>
      <c r="U48">
        <f>VLOOKUP($G48,county_facts!$A:$BB,17,FALSE)</f>
        <v>0.8</v>
      </c>
      <c r="V48">
        <f>VLOOKUP($G48,county_facts!$A:$BB,18,FALSE)</f>
        <v>1.2</v>
      </c>
      <c r="W48">
        <f>VLOOKUP($G48,county_facts!$A:$BB,19,FALSE)</f>
        <v>25.3</v>
      </c>
      <c r="X48">
        <f>VLOOKUP($G48,county_facts!$A:$BB,20,FALSE)</f>
        <v>90.4</v>
      </c>
      <c r="Y48">
        <f>VLOOKUP($G48,county_facts!$A:$BB,21,FALSE)</f>
        <v>0.2</v>
      </c>
      <c r="Z48">
        <f>VLOOKUP($G48,county_facts!$A:$BB,22,FALSE)</f>
        <v>0.7</v>
      </c>
      <c r="AA48">
        <f>VLOOKUP($G48,county_facts!$A:$BB,23,FALSE)</f>
        <v>73.900000000000006</v>
      </c>
      <c r="AB48">
        <f>VLOOKUP($G48,county_facts!$A:$BB,24,FALSE)</f>
        <v>14.4</v>
      </c>
      <c r="AC48">
        <f>VLOOKUP($G48,county_facts!$A:$BB,25,FALSE)</f>
        <v>626</v>
      </c>
      <c r="AD48">
        <f>VLOOKUP($G48,county_facts!$A:$BB,26,FALSE)</f>
        <v>30.4</v>
      </c>
      <c r="AE48">
        <f>VLOOKUP($G48,county_facts!$A:$BB,27,FALSE)</f>
        <v>5089</v>
      </c>
      <c r="AF48">
        <f>VLOOKUP($G48,county_facts!$A:$BB,28,FALSE)</f>
        <v>74.900000000000006</v>
      </c>
      <c r="AG48">
        <f>VLOOKUP($G48,county_facts!$A:$BB,29,FALSE)</f>
        <v>9.5</v>
      </c>
      <c r="AH48">
        <f>VLOOKUP($G48,county_facts!$A:$BB,30,FALSE)</f>
        <v>71400</v>
      </c>
      <c r="AI48">
        <f>VLOOKUP($G48,county_facts!$A:$BB,31,FALSE)</f>
        <v>4212</v>
      </c>
      <c r="AJ48">
        <f>VLOOKUP($G48,county_facts!$A:$BB,32,FALSE)</f>
        <v>2.61</v>
      </c>
      <c r="AK48">
        <f>VLOOKUP($G48,county_facts!$A:$BB,33,FALSE)</f>
        <v>18368</v>
      </c>
      <c r="AL48">
        <f>VLOOKUP($G48,county_facts!$A:$BB,34,FALSE)</f>
        <v>26230</v>
      </c>
      <c r="AM48">
        <f>VLOOKUP($G48,county_facts!$A:$BB,35,FALSE)</f>
        <v>26.7</v>
      </c>
      <c r="AN48">
        <f>VLOOKUP($G48,county_facts!$A:$BB,36,FALSE)</f>
        <v>98</v>
      </c>
      <c r="AO48">
        <f>VLOOKUP($G48,county_facts!$A:$BB,37,FALSE)</f>
        <v>1835</v>
      </c>
      <c r="AP48">
        <f>VLOOKUP($G48,county_facts!$A:$BB,38,FALSE)</f>
        <v>-1.3</v>
      </c>
      <c r="AQ48">
        <f>VLOOKUP($G48,county_facts!$A:$BB,39,FALSE)</f>
        <v>685</v>
      </c>
      <c r="AR48">
        <f>VLOOKUP($G48,county_facts!$A:$BB,40,FALSE)</f>
        <v>682</v>
      </c>
      <c r="AS48">
        <f>VLOOKUP($G48,county_facts!$A:$BB,41,FALSE)</f>
        <v>57.3</v>
      </c>
      <c r="AT48">
        <f>VLOOKUP($G48,county_facts!$A:$BB,42,FALSE)</f>
        <v>0</v>
      </c>
      <c r="AU48">
        <f>VLOOKUP($G48,county_facts!$A:$BB,43,FALSE)</f>
        <v>0</v>
      </c>
      <c r="AV48">
        <f>VLOOKUP($G48,county_facts!$A:$BB,44,FALSE)</f>
        <v>0</v>
      </c>
      <c r="AW48">
        <f>VLOOKUP($G48,county_facts!$A:$BB,45,FALSE)</f>
        <v>0</v>
      </c>
      <c r="AX48">
        <f>VLOOKUP($G48,county_facts!$A:$BB,46,FALSE)</f>
        <v>35.200000000000003</v>
      </c>
      <c r="AY48">
        <f>VLOOKUP($G48,county_facts!$A:$BB,47,FALSE)</f>
        <v>1156888</v>
      </c>
      <c r="AZ48">
        <f>VLOOKUP($G48,county_facts!$A:$BB,48,FALSE)</f>
        <v>0</v>
      </c>
      <c r="BA48">
        <f>VLOOKUP($G48,county_facts!$A:$BB,49,FALSE)</f>
        <v>103636</v>
      </c>
      <c r="BB48">
        <f>VLOOKUP($G48,county_facts!$A:$BB,50,FALSE)</f>
        <v>8184</v>
      </c>
      <c r="BC48">
        <f>VLOOKUP($G48,county_facts!$A:$BB,51,FALSE)</f>
        <v>595</v>
      </c>
      <c r="BD48">
        <f>VLOOKUP($G48,county_facts!$A:$BB,52,FALSE)</f>
        <v>5</v>
      </c>
      <c r="BE48">
        <f>VLOOKUP($G48,county_facts!$A:$BB,53,FALSE)</f>
        <v>715.91</v>
      </c>
      <c r="BF48">
        <f>VLOOKUP($G48,county_facts!$A:$BB,54,FALSE)</f>
        <v>15.8</v>
      </c>
    </row>
    <row r="49" spans="1:58" x14ac:dyDescent="0.3">
      <c r="A49" t="s">
        <v>9</v>
      </c>
      <c r="B49" t="s">
        <v>32</v>
      </c>
      <c r="C49">
        <v>386</v>
      </c>
      <c r="D49" t="s">
        <v>8</v>
      </c>
      <c r="E49">
        <v>2792</v>
      </c>
      <c r="F49">
        <v>0.13825214899999999</v>
      </c>
      <c r="G49">
        <v>1085</v>
      </c>
      <c r="H49">
        <f>VLOOKUP($G49,county_facts!$A:$BB,4,FALSE)</f>
        <v>10580</v>
      </c>
      <c r="I49">
        <f>VLOOKUP($G49,county_facts!$A:$BB,5,FALSE)</f>
        <v>11299</v>
      </c>
      <c r="J49">
        <f>VLOOKUP($G49,county_facts!$A:$BB,6,FALSE)</f>
        <v>-6.4</v>
      </c>
      <c r="K49">
        <f>VLOOKUP($G49,county_facts!$A:$BB,7,FALSE)</f>
        <v>11299</v>
      </c>
      <c r="L49">
        <f>VLOOKUP($G49,county_facts!$A:$BB,8,FALSE)</f>
        <v>6.7</v>
      </c>
      <c r="M49">
        <f>VLOOKUP($G49,county_facts!$A:$BB,9,FALSE)</f>
        <v>23.1</v>
      </c>
      <c r="N49">
        <f>VLOOKUP($G49,county_facts!$A:$BB,10,FALSE)</f>
        <v>17.399999999999999</v>
      </c>
      <c r="O49">
        <f>VLOOKUP($G49,county_facts!$A:$BB,11,FALSE)</f>
        <v>52.3</v>
      </c>
      <c r="P49">
        <f>VLOOKUP($G49,county_facts!$A:$BB,12,FALSE)</f>
        <v>25.8</v>
      </c>
      <c r="Q49">
        <f>VLOOKUP($G49,county_facts!$A:$BB,13,FALSE)</f>
        <v>72.900000000000006</v>
      </c>
      <c r="R49">
        <f>VLOOKUP($G49,county_facts!$A:$BB,14,FALSE)</f>
        <v>0.3</v>
      </c>
      <c r="S49">
        <f>VLOOKUP($G49,county_facts!$A:$BB,15,FALSE)</f>
        <v>0.2</v>
      </c>
      <c r="T49">
        <f>VLOOKUP($G49,county_facts!$A:$BB,16,FALSE)</f>
        <v>0</v>
      </c>
      <c r="U49">
        <f>VLOOKUP($G49,county_facts!$A:$BB,17,FALSE)</f>
        <v>0.8</v>
      </c>
      <c r="V49">
        <f>VLOOKUP($G49,county_facts!$A:$BB,18,FALSE)</f>
        <v>1.2</v>
      </c>
      <c r="W49">
        <f>VLOOKUP($G49,county_facts!$A:$BB,19,FALSE)</f>
        <v>25.3</v>
      </c>
      <c r="X49">
        <f>VLOOKUP($G49,county_facts!$A:$BB,20,FALSE)</f>
        <v>90.4</v>
      </c>
      <c r="Y49">
        <f>VLOOKUP($G49,county_facts!$A:$BB,21,FALSE)</f>
        <v>0.2</v>
      </c>
      <c r="Z49">
        <f>VLOOKUP($G49,county_facts!$A:$BB,22,FALSE)</f>
        <v>0.7</v>
      </c>
      <c r="AA49">
        <f>VLOOKUP($G49,county_facts!$A:$BB,23,FALSE)</f>
        <v>73.900000000000006</v>
      </c>
      <c r="AB49">
        <f>VLOOKUP($G49,county_facts!$A:$BB,24,FALSE)</f>
        <v>14.4</v>
      </c>
      <c r="AC49">
        <f>VLOOKUP($G49,county_facts!$A:$BB,25,FALSE)</f>
        <v>626</v>
      </c>
      <c r="AD49">
        <f>VLOOKUP($G49,county_facts!$A:$BB,26,FALSE)</f>
        <v>30.4</v>
      </c>
      <c r="AE49">
        <f>VLOOKUP($G49,county_facts!$A:$BB,27,FALSE)</f>
        <v>5089</v>
      </c>
      <c r="AF49">
        <f>VLOOKUP($G49,county_facts!$A:$BB,28,FALSE)</f>
        <v>74.900000000000006</v>
      </c>
      <c r="AG49">
        <f>VLOOKUP($G49,county_facts!$A:$BB,29,FALSE)</f>
        <v>9.5</v>
      </c>
      <c r="AH49">
        <f>VLOOKUP($G49,county_facts!$A:$BB,30,FALSE)</f>
        <v>71400</v>
      </c>
      <c r="AI49">
        <f>VLOOKUP($G49,county_facts!$A:$BB,31,FALSE)</f>
        <v>4212</v>
      </c>
      <c r="AJ49">
        <f>VLOOKUP($G49,county_facts!$A:$BB,32,FALSE)</f>
        <v>2.61</v>
      </c>
      <c r="AK49">
        <f>VLOOKUP($G49,county_facts!$A:$BB,33,FALSE)</f>
        <v>18368</v>
      </c>
      <c r="AL49">
        <f>VLOOKUP($G49,county_facts!$A:$BB,34,FALSE)</f>
        <v>26230</v>
      </c>
      <c r="AM49">
        <f>VLOOKUP($G49,county_facts!$A:$BB,35,FALSE)</f>
        <v>26.7</v>
      </c>
      <c r="AN49">
        <f>VLOOKUP($G49,county_facts!$A:$BB,36,FALSE)</f>
        <v>98</v>
      </c>
      <c r="AO49">
        <f>VLOOKUP($G49,county_facts!$A:$BB,37,FALSE)</f>
        <v>1835</v>
      </c>
      <c r="AP49">
        <f>VLOOKUP($G49,county_facts!$A:$BB,38,FALSE)</f>
        <v>-1.3</v>
      </c>
      <c r="AQ49">
        <f>VLOOKUP($G49,county_facts!$A:$BB,39,FALSE)</f>
        <v>685</v>
      </c>
      <c r="AR49">
        <f>VLOOKUP($G49,county_facts!$A:$BB,40,FALSE)</f>
        <v>682</v>
      </c>
      <c r="AS49">
        <f>VLOOKUP($G49,county_facts!$A:$BB,41,FALSE)</f>
        <v>57.3</v>
      </c>
      <c r="AT49">
        <f>VLOOKUP($G49,county_facts!$A:$BB,42,FALSE)</f>
        <v>0</v>
      </c>
      <c r="AU49">
        <f>VLOOKUP($G49,county_facts!$A:$BB,43,FALSE)</f>
        <v>0</v>
      </c>
      <c r="AV49">
        <f>VLOOKUP($G49,county_facts!$A:$BB,44,FALSE)</f>
        <v>0</v>
      </c>
      <c r="AW49">
        <f>VLOOKUP($G49,county_facts!$A:$BB,45,FALSE)</f>
        <v>0</v>
      </c>
      <c r="AX49">
        <f>VLOOKUP($G49,county_facts!$A:$BB,46,FALSE)</f>
        <v>35.200000000000003</v>
      </c>
      <c r="AY49">
        <f>VLOOKUP($G49,county_facts!$A:$BB,47,FALSE)</f>
        <v>1156888</v>
      </c>
      <c r="AZ49">
        <f>VLOOKUP($G49,county_facts!$A:$BB,48,FALSE)</f>
        <v>0</v>
      </c>
      <c r="BA49">
        <f>VLOOKUP($G49,county_facts!$A:$BB,49,FALSE)</f>
        <v>103636</v>
      </c>
      <c r="BB49">
        <f>VLOOKUP($G49,county_facts!$A:$BB,50,FALSE)</f>
        <v>8184</v>
      </c>
      <c r="BC49">
        <f>VLOOKUP($G49,county_facts!$A:$BB,51,FALSE)</f>
        <v>595</v>
      </c>
      <c r="BD49">
        <f>VLOOKUP($G49,county_facts!$A:$BB,52,FALSE)</f>
        <v>5</v>
      </c>
      <c r="BE49">
        <f>VLOOKUP($G49,county_facts!$A:$BB,53,FALSE)</f>
        <v>715.91</v>
      </c>
      <c r="BF49">
        <f>VLOOKUP($G49,county_facts!$A:$BB,54,FALSE)</f>
        <v>15.8</v>
      </c>
    </row>
    <row r="50" spans="1:58" x14ac:dyDescent="0.3">
      <c r="A50" t="s">
        <v>6</v>
      </c>
      <c r="B50" t="s">
        <v>33</v>
      </c>
      <c r="C50">
        <v>4127</v>
      </c>
      <c r="D50" t="s">
        <v>8</v>
      </c>
      <c r="E50">
        <v>5538</v>
      </c>
      <c r="F50">
        <v>0.74521487900000005</v>
      </c>
      <c r="G50">
        <v>1083</v>
      </c>
      <c r="H50">
        <f>VLOOKUP($G50,county_facts!$A:$BB,4,FALSE)</f>
        <v>90787</v>
      </c>
      <c r="I50">
        <f>VLOOKUP($G50,county_facts!$A:$BB,5,FALSE)</f>
        <v>82782</v>
      </c>
      <c r="J50">
        <f>VLOOKUP($G50,county_facts!$A:$BB,6,FALSE)</f>
        <v>9.6999999999999993</v>
      </c>
      <c r="K50">
        <f>VLOOKUP($G50,county_facts!$A:$BB,7,FALSE)</f>
        <v>82782</v>
      </c>
      <c r="L50">
        <f>VLOOKUP($G50,county_facts!$A:$BB,8,FALSE)</f>
        <v>5.9</v>
      </c>
      <c r="M50">
        <f>VLOOKUP($G50,county_facts!$A:$BB,9,FALSE)</f>
        <v>23.4</v>
      </c>
      <c r="N50">
        <f>VLOOKUP($G50,county_facts!$A:$BB,10,FALSE)</f>
        <v>13.8</v>
      </c>
      <c r="O50">
        <f>VLOOKUP($G50,county_facts!$A:$BB,11,FALSE)</f>
        <v>49.7</v>
      </c>
      <c r="P50">
        <f>VLOOKUP($G50,county_facts!$A:$BB,12,FALSE)</f>
        <v>82</v>
      </c>
      <c r="Q50">
        <f>VLOOKUP($G50,county_facts!$A:$BB,13,FALSE)</f>
        <v>13.5</v>
      </c>
      <c r="R50">
        <f>VLOOKUP($G50,county_facts!$A:$BB,14,FALSE)</f>
        <v>0.8</v>
      </c>
      <c r="S50">
        <f>VLOOKUP($G50,county_facts!$A:$BB,15,FALSE)</f>
        <v>1.4</v>
      </c>
      <c r="T50">
        <f>VLOOKUP($G50,county_facts!$A:$BB,16,FALSE)</f>
        <v>0.2</v>
      </c>
      <c r="U50">
        <f>VLOOKUP($G50,county_facts!$A:$BB,17,FALSE)</f>
        <v>2.1</v>
      </c>
      <c r="V50">
        <f>VLOOKUP($G50,county_facts!$A:$BB,18,FALSE)</f>
        <v>5.8</v>
      </c>
      <c r="W50">
        <f>VLOOKUP($G50,county_facts!$A:$BB,19,FALSE)</f>
        <v>77.2</v>
      </c>
      <c r="X50">
        <f>VLOOKUP($G50,county_facts!$A:$BB,20,FALSE)</f>
        <v>88.1</v>
      </c>
      <c r="Y50">
        <f>VLOOKUP($G50,county_facts!$A:$BB,21,FALSE)</f>
        <v>4.3</v>
      </c>
      <c r="Z50">
        <f>VLOOKUP($G50,county_facts!$A:$BB,22,FALSE)</f>
        <v>6.4</v>
      </c>
      <c r="AA50">
        <f>VLOOKUP($G50,county_facts!$A:$BB,23,FALSE)</f>
        <v>81.5</v>
      </c>
      <c r="AB50">
        <f>VLOOKUP($G50,county_facts!$A:$BB,24,FALSE)</f>
        <v>22.7</v>
      </c>
      <c r="AC50">
        <f>VLOOKUP($G50,county_facts!$A:$BB,25,FALSE)</f>
        <v>6964</v>
      </c>
      <c r="AD50">
        <f>VLOOKUP($G50,county_facts!$A:$BB,26,FALSE)</f>
        <v>26.3</v>
      </c>
      <c r="AE50">
        <f>VLOOKUP($G50,county_facts!$A:$BB,27,FALSE)</f>
        <v>35445</v>
      </c>
      <c r="AF50">
        <f>VLOOKUP($G50,county_facts!$A:$BB,28,FALSE)</f>
        <v>76.599999999999994</v>
      </c>
      <c r="AG50">
        <f>VLOOKUP($G50,county_facts!$A:$BB,29,FALSE)</f>
        <v>8.9</v>
      </c>
      <c r="AH50">
        <f>VLOOKUP($G50,county_facts!$A:$BB,30,FALSE)</f>
        <v>134500</v>
      </c>
      <c r="AI50">
        <f>VLOOKUP($G50,county_facts!$A:$BB,31,FALSE)</f>
        <v>31794</v>
      </c>
      <c r="AJ50">
        <f>VLOOKUP($G50,county_facts!$A:$BB,32,FALSE)</f>
        <v>2.56</v>
      </c>
      <c r="AK50">
        <f>VLOOKUP($G50,county_facts!$A:$BB,33,FALSE)</f>
        <v>25020</v>
      </c>
      <c r="AL50">
        <f>VLOOKUP($G50,county_facts!$A:$BB,34,FALSE)</f>
        <v>48619</v>
      </c>
      <c r="AM50">
        <f>VLOOKUP($G50,county_facts!$A:$BB,35,FALSE)</f>
        <v>14.7</v>
      </c>
      <c r="AN50">
        <f>VLOOKUP($G50,county_facts!$A:$BB,36,FALSE)</f>
        <v>1308</v>
      </c>
      <c r="AO50">
        <f>VLOOKUP($G50,county_facts!$A:$BB,37,FALSE)</f>
        <v>15305</v>
      </c>
      <c r="AP50">
        <f>VLOOKUP($G50,county_facts!$A:$BB,38,FALSE)</f>
        <v>1.3</v>
      </c>
      <c r="AQ50">
        <f>VLOOKUP($G50,county_facts!$A:$BB,39,FALSE)</f>
        <v>5417</v>
      </c>
      <c r="AR50">
        <f>VLOOKUP($G50,county_facts!$A:$BB,40,FALSE)</f>
        <v>5914</v>
      </c>
      <c r="AS50">
        <f>VLOOKUP($G50,county_facts!$A:$BB,41,FALSE)</f>
        <v>4.8</v>
      </c>
      <c r="AT50">
        <f>VLOOKUP($G50,county_facts!$A:$BB,42,FALSE)</f>
        <v>1.1000000000000001</v>
      </c>
      <c r="AU50">
        <f>VLOOKUP($G50,county_facts!$A:$BB,43,FALSE)</f>
        <v>0.8</v>
      </c>
      <c r="AV50">
        <f>VLOOKUP($G50,county_facts!$A:$BB,44,FALSE)</f>
        <v>0</v>
      </c>
      <c r="AW50">
        <f>VLOOKUP($G50,county_facts!$A:$BB,45,FALSE)</f>
        <v>1.3</v>
      </c>
      <c r="AX50">
        <f>VLOOKUP($G50,county_facts!$A:$BB,46,FALSE)</f>
        <v>25.8</v>
      </c>
      <c r="AY50">
        <f>VLOOKUP($G50,county_facts!$A:$BB,47,FALSE)</f>
        <v>947299</v>
      </c>
      <c r="AZ50">
        <f>VLOOKUP($G50,county_facts!$A:$BB,48,FALSE)</f>
        <v>248292</v>
      </c>
      <c r="BA50">
        <f>VLOOKUP($G50,county_facts!$A:$BB,49,FALSE)</f>
        <v>723200</v>
      </c>
      <c r="BB50">
        <f>VLOOKUP($G50,county_facts!$A:$BB,50,FALSE)</f>
        <v>9785</v>
      </c>
      <c r="BC50">
        <f>VLOOKUP($G50,county_facts!$A:$BB,51,FALSE)</f>
        <v>68140</v>
      </c>
      <c r="BD50">
        <f>VLOOKUP($G50,county_facts!$A:$BB,52,FALSE)</f>
        <v>140</v>
      </c>
      <c r="BE50">
        <f>VLOOKUP($G50,county_facts!$A:$BB,53,FALSE)</f>
        <v>559.94000000000005</v>
      </c>
      <c r="BF50">
        <f>VLOOKUP($G50,county_facts!$A:$BB,54,FALSE)</f>
        <v>147.80000000000001</v>
      </c>
    </row>
    <row r="51" spans="1:58" x14ac:dyDescent="0.3">
      <c r="A51" t="s">
        <v>9</v>
      </c>
      <c r="B51" t="s">
        <v>33</v>
      </c>
      <c r="C51">
        <v>1411</v>
      </c>
      <c r="D51" t="s">
        <v>8</v>
      </c>
      <c r="E51">
        <v>5538</v>
      </c>
      <c r="F51">
        <v>0.254785121</v>
      </c>
      <c r="G51">
        <v>1083</v>
      </c>
      <c r="H51">
        <f>VLOOKUP($G51,county_facts!$A:$BB,4,FALSE)</f>
        <v>90787</v>
      </c>
      <c r="I51">
        <f>VLOOKUP($G51,county_facts!$A:$BB,5,FALSE)</f>
        <v>82782</v>
      </c>
      <c r="J51">
        <f>VLOOKUP($G51,county_facts!$A:$BB,6,FALSE)</f>
        <v>9.6999999999999993</v>
      </c>
      <c r="K51">
        <f>VLOOKUP($G51,county_facts!$A:$BB,7,FALSE)</f>
        <v>82782</v>
      </c>
      <c r="L51">
        <f>VLOOKUP($G51,county_facts!$A:$BB,8,FALSE)</f>
        <v>5.9</v>
      </c>
      <c r="M51">
        <f>VLOOKUP($G51,county_facts!$A:$BB,9,FALSE)</f>
        <v>23.4</v>
      </c>
      <c r="N51">
        <f>VLOOKUP($G51,county_facts!$A:$BB,10,FALSE)</f>
        <v>13.8</v>
      </c>
      <c r="O51">
        <f>VLOOKUP($G51,county_facts!$A:$BB,11,FALSE)</f>
        <v>49.7</v>
      </c>
      <c r="P51">
        <f>VLOOKUP($G51,county_facts!$A:$BB,12,FALSE)</f>
        <v>82</v>
      </c>
      <c r="Q51">
        <f>VLOOKUP($G51,county_facts!$A:$BB,13,FALSE)</f>
        <v>13.5</v>
      </c>
      <c r="R51">
        <f>VLOOKUP($G51,county_facts!$A:$BB,14,FALSE)</f>
        <v>0.8</v>
      </c>
      <c r="S51">
        <f>VLOOKUP($G51,county_facts!$A:$BB,15,FALSE)</f>
        <v>1.4</v>
      </c>
      <c r="T51">
        <f>VLOOKUP($G51,county_facts!$A:$BB,16,FALSE)</f>
        <v>0.2</v>
      </c>
      <c r="U51">
        <f>VLOOKUP($G51,county_facts!$A:$BB,17,FALSE)</f>
        <v>2.1</v>
      </c>
      <c r="V51">
        <f>VLOOKUP($G51,county_facts!$A:$BB,18,FALSE)</f>
        <v>5.8</v>
      </c>
      <c r="W51">
        <f>VLOOKUP($G51,county_facts!$A:$BB,19,FALSE)</f>
        <v>77.2</v>
      </c>
      <c r="X51">
        <f>VLOOKUP($G51,county_facts!$A:$BB,20,FALSE)</f>
        <v>88.1</v>
      </c>
      <c r="Y51">
        <f>VLOOKUP($G51,county_facts!$A:$BB,21,FALSE)</f>
        <v>4.3</v>
      </c>
      <c r="Z51">
        <f>VLOOKUP($G51,county_facts!$A:$BB,22,FALSE)</f>
        <v>6.4</v>
      </c>
      <c r="AA51">
        <f>VLOOKUP($G51,county_facts!$A:$BB,23,FALSE)</f>
        <v>81.5</v>
      </c>
      <c r="AB51">
        <f>VLOOKUP($G51,county_facts!$A:$BB,24,FALSE)</f>
        <v>22.7</v>
      </c>
      <c r="AC51">
        <f>VLOOKUP($G51,county_facts!$A:$BB,25,FALSE)</f>
        <v>6964</v>
      </c>
      <c r="AD51">
        <f>VLOOKUP($G51,county_facts!$A:$BB,26,FALSE)</f>
        <v>26.3</v>
      </c>
      <c r="AE51">
        <f>VLOOKUP($G51,county_facts!$A:$BB,27,FALSE)</f>
        <v>35445</v>
      </c>
      <c r="AF51">
        <f>VLOOKUP($G51,county_facts!$A:$BB,28,FALSE)</f>
        <v>76.599999999999994</v>
      </c>
      <c r="AG51">
        <f>VLOOKUP($G51,county_facts!$A:$BB,29,FALSE)</f>
        <v>8.9</v>
      </c>
      <c r="AH51">
        <f>VLOOKUP($G51,county_facts!$A:$BB,30,FALSE)</f>
        <v>134500</v>
      </c>
      <c r="AI51">
        <f>VLOOKUP($G51,county_facts!$A:$BB,31,FALSE)</f>
        <v>31794</v>
      </c>
      <c r="AJ51">
        <f>VLOOKUP($G51,county_facts!$A:$BB,32,FALSE)</f>
        <v>2.56</v>
      </c>
      <c r="AK51">
        <f>VLOOKUP($G51,county_facts!$A:$BB,33,FALSE)</f>
        <v>25020</v>
      </c>
      <c r="AL51">
        <f>VLOOKUP($G51,county_facts!$A:$BB,34,FALSE)</f>
        <v>48619</v>
      </c>
      <c r="AM51">
        <f>VLOOKUP($G51,county_facts!$A:$BB,35,FALSE)</f>
        <v>14.7</v>
      </c>
      <c r="AN51">
        <f>VLOOKUP($G51,county_facts!$A:$BB,36,FALSE)</f>
        <v>1308</v>
      </c>
      <c r="AO51">
        <f>VLOOKUP($G51,county_facts!$A:$BB,37,FALSE)</f>
        <v>15305</v>
      </c>
      <c r="AP51">
        <f>VLOOKUP($G51,county_facts!$A:$BB,38,FALSE)</f>
        <v>1.3</v>
      </c>
      <c r="AQ51">
        <f>VLOOKUP($G51,county_facts!$A:$BB,39,FALSE)</f>
        <v>5417</v>
      </c>
      <c r="AR51">
        <f>VLOOKUP($G51,county_facts!$A:$BB,40,FALSE)</f>
        <v>5914</v>
      </c>
      <c r="AS51">
        <f>VLOOKUP($G51,county_facts!$A:$BB,41,FALSE)</f>
        <v>4.8</v>
      </c>
      <c r="AT51">
        <f>VLOOKUP($G51,county_facts!$A:$BB,42,FALSE)</f>
        <v>1.1000000000000001</v>
      </c>
      <c r="AU51">
        <f>VLOOKUP($G51,county_facts!$A:$BB,43,FALSE)</f>
        <v>0.8</v>
      </c>
      <c r="AV51">
        <f>VLOOKUP($G51,county_facts!$A:$BB,44,FALSE)</f>
        <v>0</v>
      </c>
      <c r="AW51">
        <f>VLOOKUP($G51,county_facts!$A:$BB,45,FALSE)</f>
        <v>1.3</v>
      </c>
      <c r="AX51">
        <f>VLOOKUP($G51,county_facts!$A:$BB,46,FALSE)</f>
        <v>25.8</v>
      </c>
      <c r="AY51">
        <f>VLOOKUP($G51,county_facts!$A:$BB,47,FALSE)</f>
        <v>947299</v>
      </c>
      <c r="AZ51">
        <f>VLOOKUP($G51,county_facts!$A:$BB,48,FALSE)</f>
        <v>248292</v>
      </c>
      <c r="BA51">
        <f>VLOOKUP($G51,county_facts!$A:$BB,49,FALSE)</f>
        <v>723200</v>
      </c>
      <c r="BB51">
        <f>VLOOKUP($G51,county_facts!$A:$BB,50,FALSE)</f>
        <v>9785</v>
      </c>
      <c r="BC51">
        <f>VLOOKUP($G51,county_facts!$A:$BB,51,FALSE)</f>
        <v>68140</v>
      </c>
      <c r="BD51">
        <f>VLOOKUP($G51,county_facts!$A:$BB,52,FALSE)</f>
        <v>140</v>
      </c>
      <c r="BE51">
        <f>VLOOKUP($G51,county_facts!$A:$BB,53,FALSE)</f>
        <v>559.94000000000005</v>
      </c>
      <c r="BF51">
        <f>VLOOKUP($G51,county_facts!$A:$BB,54,FALSE)</f>
        <v>147.80000000000001</v>
      </c>
    </row>
    <row r="52" spans="1:58" x14ac:dyDescent="0.3">
      <c r="A52" t="s">
        <v>6</v>
      </c>
      <c r="B52" t="s">
        <v>34</v>
      </c>
      <c r="C52">
        <v>7369</v>
      </c>
      <c r="D52" t="s">
        <v>8</v>
      </c>
      <c r="E52">
        <v>9978</v>
      </c>
      <c r="F52">
        <v>0.73852475399999995</v>
      </c>
      <c r="G52">
        <v>1081</v>
      </c>
      <c r="H52">
        <f>VLOOKUP($G52,county_facts!$A:$BB,4,FALSE)</f>
        <v>154255</v>
      </c>
      <c r="I52">
        <f>VLOOKUP($G52,county_facts!$A:$BB,5,FALSE)</f>
        <v>140296</v>
      </c>
      <c r="J52">
        <f>VLOOKUP($G52,county_facts!$A:$BB,6,FALSE)</f>
        <v>9.9</v>
      </c>
      <c r="K52">
        <f>VLOOKUP($G52,county_facts!$A:$BB,7,FALSE)</f>
        <v>140247</v>
      </c>
      <c r="L52">
        <f>VLOOKUP($G52,county_facts!$A:$BB,8,FALSE)</f>
        <v>5.8</v>
      </c>
      <c r="M52">
        <f>VLOOKUP($G52,county_facts!$A:$BB,9,FALSE)</f>
        <v>21.6</v>
      </c>
      <c r="N52">
        <f>VLOOKUP($G52,county_facts!$A:$BB,10,FALSE)</f>
        <v>10.3</v>
      </c>
      <c r="O52">
        <f>VLOOKUP($G52,county_facts!$A:$BB,11,FALSE)</f>
        <v>50.7</v>
      </c>
      <c r="P52">
        <f>VLOOKUP($G52,county_facts!$A:$BB,12,FALSE)</f>
        <v>70.900000000000006</v>
      </c>
      <c r="Q52">
        <f>VLOOKUP($G52,county_facts!$A:$BB,13,FALSE)</f>
        <v>23.7</v>
      </c>
      <c r="R52">
        <f>VLOOKUP($G52,county_facts!$A:$BB,14,FALSE)</f>
        <v>0.4</v>
      </c>
      <c r="S52">
        <f>VLOOKUP($G52,county_facts!$A:$BB,15,FALSE)</f>
        <v>3.3</v>
      </c>
      <c r="T52">
        <f>VLOOKUP($G52,county_facts!$A:$BB,16,FALSE)</f>
        <v>0.1</v>
      </c>
      <c r="U52">
        <f>VLOOKUP($G52,county_facts!$A:$BB,17,FALSE)</f>
        <v>1.5</v>
      </c>
      <c r="V52">
        <f>VLOOKUP($G52,county_facts!$A:$BB,18,FALSE)</f>
        <v>3.9</v>
      </c>
      <c r="W52">
        <f>VLOOKUP($G52,county_facts!$A:$BB,19,FALSE)</f>
        <v>67.7</v>
      </c>
      <c r="X52">
        <f>VLOOKUP($G52,county_facts!$A:$BB,20,FALSE)</f>
        <v>76.400000000000006</v>
      </c>
      <c r="Y52">
        <f>VLOOKUP($G52,county_facts!$A:$BB,21,FALSE)</f>
        <v>5.0999999999999996</v>
      </c>
      <c r="Z52">
        <f>VLOOKUP($G52,county_facts!$A:$BB,22,FALSE)</f>
        <v>6.9</v>
      </c>
      <c r="AA52">
        <f>VLOOKUP($G52,county_facts!$A:$BB,23,FALSE)</f>
        <v>86.7</v>
      </c>
      <c r="AB52">
        <f>VLOOKUP($G52,county_facts!$A:$BB,24,FALSE)</f>
        <v>32.5</v>
      </c>
      <c r="AC52">
        <f>VLOOKUP($G52,county_facts!$A:$BB,25,FALSE)</f>
        <v>10045</v>
      </c>
      <c r="AD52">
        <f>VLOOKUP($G52,county_facts!$A:$BB,26,FALSE)</f>
        <v>21.4</v>
      </c>
      <c r="AE52">
        <f>VLOOKUP($G52,county_facts!$A:$BB,27,FALSE)</f>
        <v>65566</v>
      </c>
      <c r="AF52">
        <f>VLOOKUP($G52,county_facts!$A:$BB,28,FALSE)</f>
        <v>61.7</v>
      </c>
      <c r="AG52">
        <f>VLOOKUP($G52,county_facts!$A:$BB,29,FALSE)</f>
        <v>23.8</v>
      </c>
      <c r="AH52">
        <f>VLOOKUP($G52,county_facts!$A:$BB,30,FALSE)</f>
        <v>146900</v>
      </c>
      <c r="AI52">
        <f>VLOOKUP($G52,county_facts!$A:$BB,31,FALSE)</f>
        <v>55864</v>
      </c>
      <c r="AJ52">
        <f>VLOOKUP($G52,county_facts!$A:$BB,32,FALSE)</f>
        <v>2.4900000000000002</v>
      </c>
      <c r="AK52">
        <f>VLOOKUP($G52,county_facts!$A:$BB,33,FALSE)</f>
        <v>23506</v>
      </c>
      <c r="AL52">
        <f>VLOOKUP($G52,county_facts!$A:$BB,34,FALSE)</f>
        <v>43542</v>
      </c>
      <c r="AM52">
        <f>VLOOKUP($G52,county_facts!$A:$BB,35,FALSE)</f>
        <v>22</v>
      </c>
      <c r="AN52">
        <f>VLOOKUP($G52,county_facts!$A:$BB,36,FALSE)</f>
        <v>2500</v>
      </c>
      <c r="AO52">
        <f>VLOOKUP($G52,county_facts!$A:$BB,37,FALSE)</f>
        <v>38782</v>
      </c>
      <c r="AP52">
        <f>VLOOKUP($G52,county_facts!$A:$BB,38,FALSE)</f>
        <v>3.4</v>
      </c>
      <c r="AQ52">
        <f>VLOOKUP($G52,county_facts!$A:$BB,39,FALSE)</f>
        <v>9361</v>
      </c>
      <c r="AR52">
        <f>VLOOKUP($G52,county_facts!$A:$BB,40,FALSE)</f>
        <v>10319</v>
      </c>
      <c r="AS52">
        <f>VLOOKUP($G52,county_facts!$A:$BB,41,FALSE)</f>
        <v>16.2</v>
      </c>
      <c r="AT52">
        <f>VLOOKUP($G52,county_facts!$A:$BB,42,FALSE)</f>
        <v>0</v>
      </c>
      <c r="AU52">
        <f>VLOOKUP($G52,county_facts!$A:$BB,43,FALSE)</f>
        <v>2</v>
      </c>
      <c r="AV52">
        <f>VLOOKUP($G52,county_facts!$A:$BB,44,FALSE)</f>
        <v>0.4</v>
      </c>
      <c r="AW52">
        <f>VLOOKUP($G52,county_facts!$A:$BB,45,FALSE)</f>
        <v>0</v>
      </c>
      <c r="AX52">
        <f>VLOOKUP($G52,county_facts!$A:$BB,46,FALSE)</f>
        <v>28.2</v>
      </c>
      <c r="AY52">
        <f>VLOOKUP($G52,county_facts!$A:$BB,47,FALSE)</f>
        <v>0</v>
      </c>
      <c r="AZ52">
        <f>VLOOKUP($G52,county_facts!$A:$BB,48,FALSE)</f>
        <v>0</v>
      </c>
      <c r="BA52">
        <f>VLOOKUP($G52,county_facts!$A:$BB,49,FALSE)</f>
        <v>1451634</v>
      </c>
      <c r="BB52">
        <f>VLOOKUP($G52,county_facts!$A:$BB,50,FALSE)</f>
        <v>11099</v>
      </c>
      <c r="BC52">
        <f>VLOOKUP($G52,county_facts!$A:$BB,51,FALSE)</f>
        <v>201205</v>
      </c>
      <c r="BD52">
        <f>VLOOKUP($G52,county_facts!$A:$BB,52,FALSE)</f>
        <v>943</v>
      </c>
      <c r="BE52">
        <f>VLOOKUP($G52,county_facts!$A:$BB,53,FALSE)</f>
        <v>607.54</v>
      </c>
      <c r="BF52">
        <f>VLOOKUP($G52,county_facts!$A:$BB,54,FALSE)</f>
        <v>230.8</v>
      </c>
    </row>
    <row r="53" spans="1:58" x14ac:dyDescent="0.3">
      <c r="A53" t="s">
        <v>9</v>
      </c>
      <c r="B53" t="s">
        <v>34</v>
      </c>
      <c r="C53">
        <v>2609</v>
      </c>
      <c r="D53" t="s">
        <v>8</v>
      </c>
      <c r="E53">
        <v>9978</v>
      </c>
      <c r="F53">
        <v>0.26147524599999999</v>
      </c>
      <c r="G53">
        <v>1081</v>
      </c>
      <c r="H53">
        <f>VLOOKUP($G53,county_facts!$A:$BB,4,FALSE)</f>
        <v>154255</v>
      </c>
      <c r="I53">
        <f>VLOOKUP($G53,county_facts!$A:$BB,5,FALSE)</f>
        <v>140296</v>
      </c>
      <c r="J53">
        <f>VLOOKUP($G53,county_facts!$A:$BB,6,FALSE)</f>
        <v>9.9</v>
      </c>
      <c r="K53">
        <f>VLOOKUP($G53,county_facts!$A:$BB,7,FALSE)</f>
        <v>140247</v>
      </c>
      <c r="L53">
        <f>VLOOKUP($G53,county_facts!$A:$BB,8,FALSE)</f>
        <v>5.8</v>
      </c>
      <c r="M53">
        <f>VLOOKUP($G53,county_facts!$A:$BB,9,FALSE)</f>
        <v>21.6</v>
      </c>
      <c r="N53">
        <f>VLOOKUP($G53,county_facts!$A:$BB,10,FALSE)</f>
        <v>10.3</v>
      </c>
      <c r="O53">
        <f>VLOOKUP($G53,county_facts!$A:$BB,11,FALSE)</f>
        <v>50.7</v>
      </c>
      <c r="P53">
        <f>VLOOKUP($G53,county_facts!$A:$BB,12,FALSE)</f>
        <v>70.900000000000006</v>
      </c>
      <c r="Q53">
        <f>VLOOKUP($G53,county_facts!$A:$BB,13,FALSE)</f>
        <v>23.7</v>
      </c>
      <c r="R53">
        <f>VLOOKUP($G53,county_facts!$A:$BB,14,FALSE)</f>
        <v>0.4</v>
      </c>
      <c r="S53">
        <f>VLOOKUP($G53,county_facts!$A:$BB,15,FALSE)</f>
        <v>3.3</v>
      </c>
      <c r="T53">
        <f>VLOOKUP($G53,county_facts!$A:$BB,16,FALSE)</f>
        <v>0.1</v>
      </c>
      <c r="U53">
        <f>VLOOKUP($G53,county_facts!$A:$BB,17,FALSE)</f>
        <v>1.5</v>
      </c>
      <c r="V53">
        <f>VLOOKUP($G53,county_facts!$A:$BB,18,FALSE)</f>
        <v>3.9</v>
      </c>
      <c r="W53">
        <f>VLOOKUP($G53,county_facts!$A:$BB,19,FALSE)</f>
        <v>67.7</v>
      </c>
      <c r="X53">
        <f>VLOOKUP($G53,county_facts!$A:$BB,20,FALSE)</f>
        <v>76.400000000000006</v>
      </c>
      <c r="Y53">
        <f>VLOOKUP($G53,county_facts!$A:$BB,21,FALSE)</f>
        <v>5.0999999999999996</v>
      </c>
      <c r="Z53">
        <f>VLOOKUP($G53,county_facts!$A:$BB,22,FALSE)</f>
        <v>6.9</v>
      </c>
      <c r="AA53">
        <f>VLOOKUP($G53,county_facts!$A:$BB,23,FALSE)</f>
        <v>86.7</v>
      </c>
      <c r="AB53">
        <f>VLOOKUP($G53,county_facts!$A:$BB,24,FALSE)</f>
        <v>32.5</v>
      </c>
      <c r="AC53">
        <f>VLOOKUP($G53,county_facts!$A:$BB,25,FALSE)</f>
        <v>10045</v>
      </c>
      <c r="AD53">
        <f>VLOOKUP($G53,county_facts!$A:$BB,26,FALSE)</f>
        <v>21.4</v>
      </c>
      <c r="AE53">
        <f>VLOOKUP($G53,county_facts!$A:$BB,27,FALSE)</f>
        <v>65566</v>
      </c>
      <c r="AF53">
        <f>VLOOKUP($G53,county_facts!$A:$BB,28,FALSE)</f>
        <v>61.7</v>
      </c>
      <c r="AG53">
        <f>VLOOKUP($G53,county_facts!$A:$BB,29,FALSE)</f>
        <v>23.8</v>
      </c>
      <c r="AH53">
        <f>VLOOKUP($G53,county_facts!$A:$BB,30,FALSE)</f>
        <v>146900</v>
      </c>
      <c r="AI53">
        <f>VLOOKUP($G53,county_facts!$A:$BB,31,FALSE)</f>
        <v>55864</v>
      </c>
      <c r="AJ53">
        <f>VLOOKUP($G53,county_facts!$A:$BB,32,FALSE)</f>
        <v>2.4900000000000002</v>
      </c>
      <c r="AK53">
        <f>VLOOKUP($G53,county_facts!$A:$BB,33,FALSE)</f>
        <v>23506</v>
      </c>
      <c r="AL53">
        <f>VLOOKUP($G53,county_facts!$A:$BB,34,FALSE)</f>
        <v>43542</v>
      </c>
      <c r="AM53">
        <f>VLOOKUP($G53,county_facts!$A:$BB,35,FALSE)</f>
        <v>22</v>
      </c>
      <c r="AN53">
        <f>VLOOKUP($G53,county_facts!$A:$BB,36,FALSE)</f>
        <v>2500</v>
      </c>
      <c r="AO53">
        <f>VLOOKUP($G53,county_facts!$A:$BB,37,FALSE)</f>
        <v>38782</v>
      </c>
      <c r="AP53">
        <f>VLOOKUP($G53,county_facts!$A:$BB,38,FALSE)</f>
        <v>3.4</v>
      </c>
      <c r="AQ53">
        <f>VLOOKUP($G53,county_facts!$A:$BB,39,FALSE)</f>
        <v>9361</v>
      </c>
      <c r="AR53">
        <f>VLOOKUP($G53,county_facts!$A:$BB,40,FALSE)</f>
        <v>10319</v>
      </c>
      <c r="AS53">
        <f>VLOOKUP($G53,county_facts!$A:$BB,41,FALSE)</f>
        <v>16.2</v>
      </c>
      <c r="AT53">
        <f>VLOOKUP($G53,county_facts!$A:$BB,42,FALSE)</f>
        <v>0</v>
      </c>
      <c r="AU53">
        <f>VLOOKUP($G53,county_facts!$A:$BB,43,FALSE)</f>
        <v>2</v>
      </c>
      <c r="AV53">
        <f>VLOOKUP($G53,county_facts!$A:$BB,44,FALSE)</f>
        <v>0.4</v>
      </c>
      <c r="AW53">
        <f>VLOOKUP($G53,county_facts!$A:$BB,45,FALSE)</f>
        <v>0</v>
      </c>
      <c r="AX53">
        <f>VLOOKUP($G53,county_facts!$A:$BB,46,FALSE)</f>
        <v>28.2</v>
      </c>
      <c r="AY53">
        <f>VLOOKUP($G53,county_facts!$A:$BB,47,FALSE)</f>
        <v>0</v>
      </c>
      <c r="AZ53">
        <f>VLOOKUP($G53,county_facts!$A:$BB,48,FALSE)</f>
        <v>0</v>
      </c>
      <c r="BA53">
        <f>VLOOKUP($G53,county_facts!$A:$BB,49,FALSE)</f>
        <v>1451634</v>
      </c>
      <c r="BB53">
        <f>VLOOKUP($G53,county_facts!$A:$BB,50,FALSE)</f>
        <v>11099</v>
      </c>
      <c r="BC53">
        <f>VLOOKUP($G53,county_facts!$A:$BB,51,FALSE)</f>
        <v>201205</v>
      </c>
      <c r="BD53">
        <f>VLOOKUP($G53,county_facts!$A:$BB,52,FALSE)</f>
        <v>943</v>
      </c>
      <c r="BE53">
        <f>VLOOKUP($G53,county_facts!$A:$BB,53,FALSE)</f>
        <v>607.54</v>
      </c>
      <c r="BF53">
        <f>VLOOKUP($G53,county_facts!$A:$BB,54,FALSE)</f>
        <v>230.8</v>
      </c>
    </row>
    <row r="54" spans="1:58" x14ac:dyDescent="0.3">
      <c r="A54" t="s">
        <v>6</v>
      </c>
      <c r="B54" t="s">
        <v>35</v>
      </c>
      <c r="C54">
        <v>1355</v>
      </c>
      <c r="D54" t="s">
        <v>8</v>
      </c>
      <c r="E54">
        <v>1611</v>
      </c>
      <c r="F54">
        <v>0.841092489</v>
      </c>
      <c r="G54">
        <v>1079</v>
      </c>
      <c r="H54">
        <f>VLOOKUP($G54,county_facts!$A:$BB,4,FALSE)</f>
        <v>33477</v>
      </c>
      <c r="I54">
        <f>VLOOKUP($G54,county_facts!$A:$BB,5,FALSE)</f>
        <v>34339</v>
      </c>
      <c r="J54">
        <f>VLOOKUP($G54,county_facts!$A:$BB,6,FALSE)</f>
        <v>-2.5</v>
      </c>
      <c r="K54">
        <f>VLOOKUP($G54,county_facts!$A:$BB,7,FALSE)</f>
        <v>34339</v>
      </c>
      <c r="L54">
        <f>VLOOKUP($G54,county_facts!$A:$BB,8,FALSE)</f>
        <v>5.3</v>
      </c>
      <c r="M54">
        <f>VLOOKUP($G54,county_facts!$A:$BB,9,FALSE)</f>
        <v>21.7</v>
      </c>
      <c r="N54">
        <f>VLOOKUP($G54,county_facts!$A:$BB,10,FALSE)</f>
        <v>16.8</v>
      </c>
      <c r="O54">
        <f>VLOOKUP($G54,county_facts!$A:$BB,11,FALSE)</f>
        <v>51.3</v>
      </c>
      <c r="P54">
        <f>VLOOKUP($G54,county_facts!$A:$BB,12,FALSE)</f>
        <v>78.099999999999994</v>
      </c>
      <c r="Q54">
        <f>VLOOKUP($G54,county_facts!$A:$BB,13,FALSE)</f>
        <v>11.4</v>
      </c>
      <c r="R54">
        <f>VLOOKUP($G54,county_facts!$A:$BB,14,FALSE)</f>
        <v>5.8</v>
      </c>
      <c r="S54">
        <f>VLOOKUP($G54,county_facts!$A:$BB,15,FALSE)</f>
        <v>0.2</v>
      </c>
      <c r="T54">
        <f>VLOOKUP($G54,county_facts!$A:$BB,16,FALSE)</f>
        <v>0</v>
      </c>
      <c r="U54">
        <f>VLOOKUP($G54,county_facts!$A:$BB,17,FALSE)</f>
        <v>4.4000000000000004</v>
      </c>
      <c r="V54">
        <f>VLOOKUP($G54,county_facts!$A:$BB,18,FALSE)</f>
        <v>2.2000000000000002</v>
      </c>
      <c r="W54">
        <f>VLOOKUP($G54,county_facts!$A:$BB,19,FALSE)</f>
        <v>76.400000000000006</v>
      </c>
      <c r="X54">
        <f>VLOOKUP($G54,county_facts!$A:$BB,20,FALSE)</f>
        <v>90.5</v>
      </c>
      <c r="Y54">
        <f>VLOOKUP($G54,county_facts!$A:$BB,21,FALSE)</f>
        <v>1</v>
      </c>
      <c r="Z54">
        <f>VLOOKUP($G54,county_facts!$A:$BB,22,FALSE)</f>
        <v>1.9</v>
      </c>
      <c r="AA54">
        <f>VLOOKUP($G54,county_facts!$A:$BB,23,FALSE)</f>
        <v>77.099999999999994</v>
      </c>
      <c r="AB54">
        <f>VLOOKUP($G54,county_facts!$A:$BB,24,FALSE)</f>
        <v>11.9</v>
      </c>
      <c r="AC54">
        <f>VLOOKUP($G54,county_facts!$A:$BB,25,FALSE)</f>
        <v>1891</v>
      </c>
      <c r="AD54">
        <f>VLOOKUP($G54,county_facts!$A:$BB,26,FALSE)</f>
        <v>27.8</v>
      </c>
      <c r="AE54">
        <f>VLOOKUP($G54,county_facts!$A:$BB,27,FALSE)</f>
        <v>15171</v>
      </c>
      <c r="AF54">
        <f>VLOOKUP($G54,county_facts!$A:$BB,28,FALSE)</f>
        <v>80.099999999999994</v>
      </c>
      <c r="AG54">
        <f>VLOOKUP($G54,county_facts!$A:$BB,29,FALSE)</f>
        <v>5.9</v>
      </c>
      <c r="AH54">
        <f>VLOOKUP($G54,county_facts!$A:$BB,30,FALSE)</f>
        <v>94200</v>
      </c>
      <c r="AI54">
        <f>VLOOKUP($G54,county_facts!$A:$BB,31,FALSE)</f>
        <v>13382</v>
      </c>
      <c r="AJ54">
        <f>VLOOKUP($G54,county_facts!$A:$BB,32,FALSE)</f>
        <v>2.52</v>
      </c>
      <c r="AK54">
        <f>VLOOKUP($G54,county_facts!$A:$BB,33,FALSE)</f>
        <v>20181</v>
      </c>
      <c r="AL54">
        <f>VLOOKUP($G54,county_facts!$A:$BB,34,FALSE)</f>
        <v>38551</v>
      </c>
      <c r="AM54">
        <f>VLOOKUP($G54,county_facts!$A:$BB,35,FALSE)</f>
        <v>17.5</v>
      </c>
      <c r="AN54">
        <f>VLOOKUP($G54,county_facts!$A:$BB,36,FALSE)</f>
        <v>407</v>
      </c>
      <c r="AO54">
        <f>VLOOKUP($G54,county_facts!$A:$BB,37,FALSE)</f>
        <v>4232</v>
      </c>
      <c r="AP54">
        <f>VLOOKUP($G54,county_facts!$A:$BB,38,FALSE)</f>
        <v>-6.3</v>
      </c>
      <c r="AQ54">
        <f>VLOOKUP($G54,county_facts!$A:$BB,39,FALSE)</f>
        <v>1990</v>
      </c>
      <c r="AR54">
        <f>VLOOKUP($G54,county_facts!$A:$BB,40,FALSE)</f>
        <v>2289</v>
      </c>
      <c r="AS54">
        <f>VLOOKUP($G54,county_facts!$A:$BB,41,FALSE)</f>
        <v>0</v>
      </c>
      <c r="AT54">
        <f>VLOOKUP($G54,county_facts!$A:$BB,42,FALSE)</f>
        <v>0</v>
      </c>
      <c r="AU54">
        <f>VLOOKUP($G54,county_facts!$A:$BB,43,FALSE)</f>
        <v>0</v>
      </c>
      <c r="AV54">
        <f>VLOOKUP($G54,county_facts!$A:$BB,44,FALSE)</f>
        <v>0</v>
      </c>
      <c r="AW54">
        <f>VLOOKUP($G54,county_facts!$A:$BB,45,FALSE)</f>
        <v>1.1000000000000001</v>
      </c>
      <c r="AX54">
        <f>VLOOKUP($G54,county_facts!$A:$BB,46,FALSE)</f>
        <v>0</v>
      </c>
      <c r="AY54">
        <f>VLOOKUP($G54,county_facts!$A:$BB,47,FALSE)</f>
        <v>0</v>
      </c>
      <c r="AZ54">
        <f>VLOOKUP($G54,county_facts!$A:$BB,48,FALSE)</f>
        <v>23787</v>
      </c>
      <c r="BA54">
        <f>VLOOKUP($G54,county_facts!$A:$BB,49,FALSE)</f>
        <v>166958</v>
      </c>
      <c r="BB54">
        <f>VLOOKUP($G54,county_facts!$A:$BB,50,FALSE)</f>
        <v>4889</v>
      </c>
      <c r="BC54">
        <f>VLOOKUP($G54,county_facts!$A:$BB,51,FALSE)</f>
        <v>22719</v>
      </c>
      <c r="BD54">
        <f>VLOOKUP($G54,county_facts!$A:$BB,52,FALSE)</f>
        <v>0</v>
      </c>
      <c r="BE54">
        <f>VLOOKUP($G54,county_facts!$A:$BB,53,FALSE)</f>
        <v>690.68</v>
      </c>
      <c r="BF54">
        <f>VLOOKUP($G54,county_facts!$A:$BB,54,FALSE)</f>
        <v>49.7</v>
      </c>
    </row>
    <row r="55" spans="1:58" x14ac:dyDescent="0.3">
      <c r="A55" t="s">
        <v>9</v>
      </c>
      <c r="B55" t="s">
        <v>35</v>
      </c>
      <c r="C55">
        <v>256</v>
      </c>
      <c r="D55" t="s">
        <v>8</v>
      </c>
      <c r="E55">
        <v>1611</v>
      </c>
      <c r="F55">
        <v>0.158907511</v>
      </c>
      <c r="G55">
        <v>1079</v>
      </c>
      <c r="H55">
        <f>VLOOKUP($G55,county_facts!$A:$BB,4,FALSE)</f>
        <v>33477</v>
      </c>
      <c r="I55">
        <f>VLOOKUP($G55,county_facts!$A:$BB,5,FALSE)</f>
        <v>34339</v>
      </c>
      <c r="J55">
        <f>VLOOKUP($G55,county_facts!$A:$BB,6,FALSE)</f>
        <v>-2.5</v>
      </c>
      <c r="K55">
        <f>VLOOKUP($G55,county_facts!$A:$BB,7,FALSE)</f>
        <v>34339</v>
      </c>
      <c r="L55">
        <f>VLOOKUP($G55,county_facts!$A:$BB,8,FALSE)</f>
        <v>5.3</v>
      </c>
      <c r="M55">
        <f>VLOOKUP($G55,county_facts!$A:$BB,9,FALSE)</f>
        <v>21.7</v>
      </c>
      <c r="N55">
        <f>VLOOKUP($G55,county_facts!$A:$BB,10,FALSE)</f>
        <v>16.8</v>
      </c>
      <c r="O55">
        <f>VLOOKUP($G55,county_facts!$A:$BB,11,FALSE)</f>
        <v>51.3</v>
      </c>
      <c r="P55">
        <f>VLOOKUP($G55,county_facts!$A:$BB,12,FALSE)</f>
        <v>78.099999999999994</v>
      </c>
      <c r="Q55">
        <f>VLOOKUP($G55,county_facts!$A:$BB,13,FALSE)</f>
        <v>11.4</v>
      </c>
      <c r="R55">
        <f>VLOOKUP($G55,county_facts!$A:$BB,14,FALSE)</f>
        <v>5.8</v>
      </c>
      <c r="S55">
        <f>VLOOKUP($G55,county_facts!$A:$BB,15,FALSE)</f>
        <v>0.2</v>
      </c>
      <c r="T55">
        <f>VLOOKUP($G55,county_facts!$A:$BB,16,FALSE)</f>
        <v>0</v>
      </c>
      <c r="U55">
        <f>VLOOKUP($G55,county_facts!$A:$BB,17,FALSE)</f>
        <v>4.4000000000000004</v>
      </c>
      <c r="V55">
        <f>VLOOKUP($G55,county_facts!$A:$BB,18,FALSE)</f>
        <v>2.2000000000000002</v>
      </c>
      <c r="W55">
        <f>VLOOKUP($G55,county_facts!$A:$BB,19,FALSE)</f>
        <v>76.400000000000006</v>
      </c>
      <c r="X55">
        <f>VLOOKUP($G55,county_facts!$A:$BB,20,FALSE)</f>
        <v>90.5</v>
      </c>
      <c r="Y55">
        <f>VLOOKUP($G55,county_facts!$A:$BB,21,FALSE)</f>
        <v>1</v>
      </c>
      <c r="Z55">
        <f>VLOOKUP($G55,county_facts!$A:$BB,22,FALSE)</f>
        <v>1.9</v>
      </c>
      <c r="AA55">
        <f>VLOOKUP($G55,county_facts!$A:$BB,23,FALSE)</f>
        <v>77.099999999999994</v>
      </c>
      <c r="AB55">
        <f>VLOOKUP($G55,county_facts!$A:$BB,24,FALSE)</f>
        <v>11.9</v>
      </c>
      <c r="AC55">
        <f>VLOOKUP($G55,county_facts!$A:$BB,25,FALSE)</f>
        <v>1891</v>
      </c>
      <c r="AD55">
        <f>VLOOKUP($G55,county_facts!$A:$BB,26,FALSE)</f>
        <v>27.8</v>
      </c>
      <c r="AE55">
        <f>VLOOKUP($G55,county_facts!$A:$BB,27,FALSE)</f>
        <v>15171</v>
      </c>
      <c r="AF55">
        <f>VLOOKUP($G55,county_facts!$A:$BB,28,FALSE)</f>
        <v>80.099999999999994</v>
      </c>
      <c r="AG55">
        <f>VLOOKUP($G55,county_facts!$A:$BB,29,FALSE)</f>
        <v>5.9</v>
      </c>
      <c r="AH55">
        <f>VLOOKUP($G55,county_facts!$A:$BB,30,FALSE)</f>
        <v>94200</v>
      </c>
      <c r="AI55">
        <f>VLOOKUP($G55,county_facts!$A:$BB,31,FALSE)</f>
        <v>13382</v>
      </c>
      <c r="AJ55">
        <f>VLOOKUP($G55,county_facts!$A:$BB,32,FALSE)</f>
        <v>2.52</v>
      </c>
      <c r="AK55">
        <f>VLOOKUP($G55,county_facts!$A:$BB,33,FALSE)</f>
        <v>20181</v>
      </c>
      <c r="AL55">
        <f>VLOOKUP($G55,county_facts!$A:$BB,34,FALSE)</f>
        <v>38551</v>
      </c>
      <c r="AM55">
        <f>VLOOKUP($G55,county_facts!$A:$BB,35,FALSE)</f>
        <v>17.5</v>
      </c>
      <c r="AN55">
        <f>VLOOKUP($G55,county_facts!$A:$BB,36,FALSE)</f>
        <v>407</v>
      </c>
      <c r="AO55">
        <f>VLOOKUP($G55,county_facts!$A:$BB,37,FALSE)</f>
        <v>4232</v>
      </c>
      <c r="AP55">
        <f>VLOOKUP($G55,county_facts!$A:$BB,38,FALSE)</f>
        <v>-6.3</v>
      </c>
      <c r="AQ55">
        <f>VLOOKUP($G55,county_facts!$A:$BB,39,FALSE)</f>
        <v>1990</v>
      </c>
      <c r="AR55">
        <f>VLOOKUP($G55,county_facts!$A:$BB,40,FALSE)</f>
        <v>2289</v>
      </c>
      <c r="AS55">
        <f>VLOOKUP($G55,county_facts!$A:$BB,41,FALSE)</f>
        <v>0</v>
      </c>
      <c r="AT55">
        <f>VLOOKUP($G55,county_facts!$A:$BB,42,FALSE)</f>
        <v>0</v>
      </c>
      <c r="AU55">
        <f>VLOOKUP($G55,county_facts!$A:$BB,43,FALSE)</f>
        <v>0</v>
      </c>
      <c r="AV55">
        <f>VLOOKUP($G55,county_facts!$A:$BB,44,FALSE)</f>
        <v>0</v>
      </c>
      <c r="AW55">
        <f>VLOOKUP($G55,county_facts!$A:$BB,45,FALSE)</f>
        <v>1.1000000000000001</v>
      </c>
      <c r="AX55">
        <f>VLOOKUP($G55,county_facts!$A:$BB,46,FALSE)</f>
        <v>0</v>
      </c>
      <c r="AY55">
        <f>VLOOKUP($G55,county_facts!$A:$BB,47,FALSE)</f>
        <v>0</v>
      </c>
      <c r="AZ55">
        <f>VLOOKUP($G55,county_facts!$A:$BB,48,FALSE)</f>
        <v>23787</v>
      </c>
      <c r="BA55">
        <f>VLOOKUP($G55,county_facts!$A:$BB,49,FALSE)</f>
        <v>166958</v>
      </c>
      <c r="BB55">
        <f>VLOOKUP($G55,county_facts!$A:$BB,50,FALSE)</f>
        <v>4889</v>
      </c>
      <c r="BC55">
        <f>VLOOKUP($G55,county_facts!$A:$BB,51,FALSE)</f>
        <v>22719</v>
      </c>
      <c r="BD55">
        <f>VLOOKUP($G55,county_facts!$A:$BB,52,FALSE)</f>
        <v>0</v>
      </c>
      <c r="BE55">
        <f>VLOOKUP($G55,county_facts!$A:$BB,53,FALSE)</f>
        <v>690.68</v>
      </c>
      <c r="BF55">
        <f>VLOOKUP($G55,county_facts!$A:$BB,54,FALSE)</f>
        <v>49.7</v>
      </c>
    </row>
    <row r="56" spans="1:58" x14ac:dyDescent="0.3">
      <c r="A56" t="s">
        <v>6</v>
      </c>
      <c r="B56" t="s">
        <v>36</v>
      </c>
      <c r="C56">
        <v>3568</v>
      </c>
      <c r="D56" t="s">
        <v>8</v>
      </c>
      <c r="E56">
        <v>5115</v>
      </c>
      <c r="F56">
        <v>0.69755620699999998</v>
      </c>
      <c r="G56">
        <v>1077</v>
      </c>
      <c r="H56">
        <f>VLOOKUP($G56,county_facts!$A:$BB,4,FALSE)</f>
        <v>93096</v>
      </c>
      <c r="I56">
        <f>VLOOKUP($G56,county_facts!$A:$BB,5,FALSE)</f>
        <v>92709</v>
      </c>
      <c r="J56">
        <f>VLOOKUP($G56,county_facts!$A:$BB,6,FALSE)</f>
        <v>0.4</v>
      </c>
      <c r="K56">
        <f>VLOOKUP($G56,county_facts!$A:$BB,7,FALSE)</f>
        <v>92709</v>
      </c>
      <c r="L56">
        <f>VLOOKUP($G56,county_facts!$A:$BB,8,FALSE)</f>
        <v>5.2</v>
      </c>
      <c r="M56">
        <f>VLOOKUP($G56,county_facts!$A:$BB,9,FALSE)</f>
        <v>20.5</v>
      </c>
      <c r="N56">
        <f>VLOOKUP($G56,county_facts!$A:$BB,10,FALSE)</f>
        <v>18.2</v>
      </c>
      <c r="O56">
        <f>VLOOKUP($G56,county_facts!$A:$BB,11,FALSE)</f>
        <v>52.1</v>
      </c>
      <c r="P56">
        <f>VLOOKUP($G56,county_facts!$A:$BB,12,FALSE)</f>
        <v>86.7</v>
      </c>
      <c r="Q56">
        <f>VLOOKUP($G56,county_facts!$A:$BB,13,FALSE)</f>
        <v>10.4</v>
      </c>
      <c r="R56">
        <f>VLOOKUP($G56,county_facts!$A:$BB,14,FALSE)</f>
        <v>0.5</v>
      </c>
      <c r="S56">
        <f>VLOOKUP($G56,county_facts!$A:$BB,15,FALSE)</f>
        <v>0.9</v>
      </c>
      <c r="T56">
        <f>VLOOKUP($G56,county_facts!$A:$BB,16,FALSE)</f>
        <v>0.1</v>
      </c>
      <c r="U56">
        <f>VLOOKUP($G56,county_facts!$A:$BB,17,FALSE)</f>
        <v>1.5</v>
      </c>
      <c r="V56">
        <f>VLOOKUP($G56,county_facts!$A:$BB,18,FALSE)</f>
        <v>2.4</v>
      </c>
      <c r="W56">
        <f>VLOOKUP($G56,county_facts!$A:$BB,19,FALSE)</f>
        <v>84.7</v>
      </c>
      <c r="X56">
        <f>VLOOKUP($G56,county_facts!$A:$BB,20,FALSE)</f>
        <v>86.1</v>
      </c>
      <c r="Y56">
        <f>VLOOKUP($G56,county_facts!$A:$BB,21,FALSE)</f>
        <v>2.1</v>
      </c>
      <c r="Z56">
        <f>VLOOKUP($G56,county_facts!$A:$BB,22,FALSE)</f>
        <v>3</v>
      </c>
      <c r="AA56">
        <f>VLOOKUP($G56,county_facts!$A:$BB,23,FALSE)</f>
        <v>83.8</v>
      </c>
      <c r="AB56">
        <f>VLOOKUP($G56,county_facts!$A:$BB,24,FALSE)</f>
        <v>21.1</v>
      </c>
      <c r="AC56">
        <f>VLOOKUP($G56,county_facts!$A:$BB,25,FALSE)</f>
        <v>7000</v>
      </c>
      <c r="AD56">
        <f>VLOOKUP($G56,county_facts!$A:$BB,26,FALSE)</f>
        <v>24.5</v>
      </c>
      <c r="AE56">
        <f>VLOOKUP($G56,county_facts!$A:$BB,27,FALSE)</f>
        <v>44353</v>
      </c>
      <c r="AF56">
        <f>VLOOKUP($G56,county_facts!$A:$BB,28,FALSE)</f>
        <v>69.900000000000006</v>
      </c>
      <c r="AG56">
        <f>VLOOKUP($G56,county_facts!$A:$BB,29,FALSE)</f>
        <v>15.4</v>
      </c>
      <c r="AH56">
        <f>VLOOKUP($G56,county_facts!$A:$BB,30,FALSE)</f>
        <v>114300</v>
      </c>
      <c r="AI56">
        <f>VLOOKUP($G56,county_facts!$A:$BB,31,FALSE)</f>
        <v>38458</v>
      </c>
      <c r="AJ56">
        <f>VLOOKUP($G56,county_facts!$A:$BB,32,FALSE)</f>
        <v>2.36</v>
      </c>
      <c r="AK56">
        <f>VLOOKUP($G56,county_facts!$A:$BB,33,FALSE)</f>
        <v>23510</v>
      </c>
      <c r="AL56">
        <f>VLOOKUP($G56,county_facts!$A:$BB,34,FALSE)</f>
        <v>42844</v>
      </c>
      <c r="AM56">
        <f>VLOOKUP($G56,county_facts!$A:$BB,35,FALSE)</f>
        <v>17.2</v>
      </c>
      <c r="AN56">
        <f>VLOOKUP($G56,county_facts!$A:$BB,36,FALSE)</f>
        <v>1967</v>
      </c>
      <c r="AO56">
        <f>VLOOKUP($G56,county_facts!$A:$BB,37,FALSE)</f>
        <v>25839</v>
      </c>
      <c r="AP56">
        <f>VLOOKUP($G56,county_facts!$A:$BB,38,FALSE)</f>
        <v>3.4</v>
      </c>
      <c r="AQ56">
        <f>VLOOKUP($G56,county_facts!$A:$BB,39,FALSE)</f>
        <v>6576</v>
      </c>
      <c r="AR56">
        <f>VLOOKUP($G56,county_facts!$A:$BB,40,FALSE)</f>
        <v>8317</v>
      </c>
      <c r="AS56">
        <f>VLOOKUP($G56,county_facts!$A:$BB,41,FALSE)</f>
        <v>5.5</v>
      </c>
      <c r="AT56">
        <f>VLOOKUP($G56,county_facts!$A:$BB,42,FALSE)</f>
        <v>0</v>
      </c>
      <c r="AU56">
        <f>VLOOKUP($G56,county_facts!$A:$BB,43,FALSE)</f>
        <v>0.8</v>
      </c>
      <c r="AV56">
        <f>VLOOKUP($G56,county_facts!$A:$BB,44,FALSE)</f>
        <v>0</v>
      </c>
      <c r="AW56">
        <f>VLOOKUP($G56,county_facts!$A:$BB,45,FALSE)</f>
        <v>0</v>
      </c>
      <c r="AX56">
        <f>VLOOKUP($G56,county_facts!$A:$BB,46,FALSE)</f>
        <v>27.6</v>
      </c>
      <c r="AY56">
        <f>VLOOKUP($G56,county_facts!$A:$BB,47,FALSE)</f>
        <v>1083658</v>
      </c>
      <c r="AZ56">
        <f>VLOOKUP($G56,county_facts!$A:$BB,48,FALSE)</f>
        <v>514555</v>
      </c>
      <c r="BA56">
        <f>VLOOKUP($G56,county_facts!$A:$BB,49,FALSE)</f>
        <v>1131585</v>
      </c>
      <c r="BB56">
        <f>VLOOKUP($G56,county_facts!$A:$BB,50,FALSE)</f>
        <v>12783</v>
      </c>
      <c r="BC56">
        <f>VLOOKUP($G56,county_facts!$A:$BB,51,FALSE)</f>
        <v>136587</v>
      </c>
      <c r="BD56">
        <f>VLOOKUP($G56,county_facts!$A:$BB,52,FALSE)</f>
        <v>54</v>
      </c>
      <c r="BE56">
        <f>VLOOKUP($G56,county_facts!$A:$BB,53,FALSE)</f>
        <v>667.7</v>
      </c>
      <c r="BF56">
        <f>VLOOKUP($G56,county_facts!$A:$BB,54,FALSE)</f>
        <v>138.80000000000001</v>
      </c>
    </row>
    <row r="57" spans="1:58" x14ac:dyDescent="0.3">
      <c r="A57" t="s">
        <v>9</v>
      </c>
      <c r="B57" t="s">
        <v>36</v>
      </c>
      <c r="C57">
        <v>1547</v>
      </c>
      <c r="D57" t="s">
        <v>8</v>
      </c>
      <c r="E57">
        <v>5115</v>
      </c>
      <c r="F57">
        <v>0.30244379300000002</v>
      </c>
      <c r="G57">
        <v>1077</v>
      </c>
      <c r="H57">
        <f>VLOOKUP($G57,county_facts!$A:$BB,4,FALSE)</f>
        <v>93096</v>
      </c>
      <c r="I57">
        <f>VLOOKUP($G57,county_facts!$A:$BB,5,FALSE)</f>
        <v>92709</v>
      </c>
      <c r="J57">
        <f>VLOOKUP($G57,county_facts!$A:$BB,6,FALSE)</f>
        <v>0.4</v>
      </c>
      <c r="K57">
        <f>VLOOKUP($G57,county_facts!$A:$BB,7,FALSE)</f>
        <v>92709</v>
      </c>
      <c r="L57">
        <f>VLOOKUP($G57,county_facts!$A:$BB,8,FALSE)</f>
        <v>5.2</v>
      </c>
      <c r="M57">
        <f>VLOOKUP($G57,county_facts!$A:$BB,9,FALSE)</f>
        <v>20.5</v>
      </c>
      <c r="N57">
        <f>VLOOKUP($G57,county_facts!$A:$BB,10,FALSE)</f>
        <v>18.2</v>
      </c>
      <c r="O57">
        <f>VLOOKUP($G57,county_facts!$A:$BB,11,FALSE)</f>
        <v>52.1</v>
      </c>
      <c r="P57">
        <f>VLOOKUP($G57,county_facts!$A:$BB,12,FALSE)</f>
        <v>86.7</v>
      </c>
      <c r="Q57">
        <f>VLOOKUP($G57,county_facts!$A:$BB,13,FALSE)</f>
        <v>10.4</v>
      </c>
      <c r="R57">
        <f>VLOOKUP($G57,county_facts!$A:$BB,14,FALSE)</f>
        <v>0.5</v>
      </c>
      <c r="S57">
        <f>VLOOKUP($G57,county_facts!$A:$BB,15,FALSE)</f>
        <v>0.9</v>
      </c>
      <c r="T57">
        <f>VLOOKUP($G57,county_facts!$A:$BB,16,FALSE)</f>
        <v>0.1</v>
      </c>
      <c r="U57">
        <f>VLOOKUP($G57,county_facts!$A:$BB,17,FALSE)</f>
        <v>1.5</v>
      </c>
      <c r="V57">
        <f>VLOOKUP($G57,county_facts!$A:$BB,18,FALSE)</f>
        <v>2.4</v>
      </c>
      <c r="W57">
        <f>VLOOKUP($G57,county_facts!$A:$BB,19,FALSE)</f>
        <v>84.7</v>
      </c>
      <c r="X57">
        <f>VLOOKUP($G57,county_facts!$A:$BB,20,FALSE)</f>
        <v>86.1</v>
      </c>
      <c r="Y57">
        <f>VLOOKUP($G57,county_facts!$A:$BB,21,FALSE)</f>
        <v>2.1</v>
      </c>
      <c r="Z57">
        <f>VLOOKUP($G57,county_facts!$A:$BB,22,FALSE)</f>
        <v>3</v>
      </c>
      <c r="AA57">
        <f>VLOOKUP($G57,county_facts!$A:$BB,23,FALSE)</f>
        <v>83.8</v>
      </c>
      <c r="AB57">
        <f>VLOOKUP($G57,county_facts!$A:$BB,24,FALSE)</f>
        <v>21.1</v>
      </c>
      <c r="AC57">
        <f>VLOOKUP($G57,county_facts!$A:$BB,25,FALSE)</f>
        <v>7000</v>
      </c>
      <c r="AD57">
        <f>VLOOKUP($G57,county_facts!$A:$BB,26,FALSE)</f>
        <v>24.5</v>
      </c>
      <c r="AE57">
        <f>VLOOKUP($G57,county_facts!$A:$BB,27,FALSE)</f>
        <v>44353</v>
      </c>
      <c r="AF57">
        <f>VLOOKUP($G57,county_facts!$A:$BB,28,FALSE)</f>
        <v>69.900000000000006</v>
      </c>
      <c r="AG57">
        <f>VLOOKUP($G57,county_facts!$A:$BB,29,FALSE)</f>
        <v>15.4</v>
      </c>
      <c r="AH57">
        <f>VLOOKUP($G57,county_facts!$A:$BB,30,FALSE)</f>
        <v>114300</v>
      </c>
      <c r="AI57">
        <f>VLOOKUP($G57,county_facts!$A:$BB,31,FALSE)</f>
        <v>38458</v>
      </c>
      <c r="AJ57">
        <f>VLOOKUP($G57,county_facts!$A:$BB,32,FALSE)</f>
        <v>2.36</v>
      </c>
      <c r="AK57">
        <f>VLOOKUP($G57,county_facts!$A:$BB,33,FALSE)</f>
        <v>23510</v>
      </c>
      <c r="AL57">
        <f>VLOOKUP($G57,county_facts!$A:$BB,34,FALSE)</f>
        <v>42844</v>
      </c>
      <c r="AM57">
        <f>VLOOKUP($G57,county_facts!$A:$BB,35,FALSE)</f>
        <v>17.2</v>
      </c>
      <c r="AN57">
        <f>VLOOKUP($G57,county_facts!$A:$BB,36,FALSE)</f>
        <v>1967</v>
      </c>
      <c r="AO57">
        <f>VLOOKUP($G57,county_facts!$A:$BB,37,FALSE)</f>
        <v>25839</v>
      </c>
      <c r="AP57">
        <f>VLOOKUP($G57,county_facts!$A:$BB,38,FALSE)</f>
        <v>3.4</v>
      </c>
      <c r="AQ57">
        <f>VLOOKUP($G57,county_facts!$A:$BB,39,FALSE)</f>
        <v>6576</v>
      </c>
      <c r="AR57">
        <f>VLOOKUP($G57,county_facts!$A:$BB,40,FALSE)</f>
        <v>8317</v>
      </c>
      <c r="AS57">
        <f>VLOOKUP($G57,county_facts!$A:$BB,41,FALSE)</f>
        <v>5.5</v>
      </c>
      <c r="AT57">
        <f>VLOOKUP($G57,county_facts!$A:$BB,42,FALSE)</f>
        <v>0</v>
      </c>
      <c r="AU57">
        <f>VLOOKUP($G57,county_facts!$A:$BB,43,FALSE)</f>
        <v>0.8</v>
      </c>
      <c r="AV57">
        <f>VLOOKUP($G57,county_facts!$A:$BB,44,FALSE)</f>
        <v>0</v>
      </c>
      <c r="AW57">
        <f>VLOOKUP($G57,county_facts!$A:$BB,45,FALSE)</f>
        <v>0</v>
      </c>
      <c r="AX57">
        <f>VLOOKUP($G57,county_facts!$A:$BB,46,FALSE)</f>
        <v>27.6</v>
      </c>
      <c r="AY57">
        <f>VLOOKUP($G57,county_facts!$A:$BB,47,FALSE)</f>
        <v>1083658</v>
      </c>
      <c r="AZ57">
        <f>VLOOKUP($G57,county_facts!$A:$BB,48,FALSE)</f>
        <v>514555</v>
      </c>
      <c r="BA57">
        <f>VLOOKUP($G57,county_facts!$A:$BB,49,FALSE)</f>
        <v>1131585</v>
      </c>
      <c r="BB57">
        <f>VLOOKUP($G57,county_facts!$A:$BB,50,FALSE)</f>
        <v>12783</v>
      </c>
      <c r="BC57">
        <f>VLOOKUP($G57,county_facts!$A:$BB,51,FALSE)</f>
        <v>136587</v>
      </c>
      <c r="BD57">
        <f>VLOOKUP($G57,county_facts!$A:$BB,52,FALSE)</f>
        <v>54</v>
      </c>
      <c r="BE57">
        <f>VLOOKUP($G57,county_facts!$A:$BB,53,FALSE)</f>
        <v>667.7</v>
      </c>
      <c r="BF57">
        <f>VLOOKUP($G57,county_facts!$A:$BB,54,FALSE)</f>
        <v>138.80000000000001</v>
      </c>
    </row>
    <row r="58" spans="1:58" x14ac:dyDescent="0.3">
      <c r="A58" t="s">
        <v>6</v>
      </c>
      <c r="B58" t="s">
        <v>37</v>
      </c>
      <c r="C58">
        <v>324</v>
      </c>
      <c r="D58" t="s">
        <v>8</v>
      </c>
      <c r="E58">
        <v>483</v>
      </c>
      <c r="F58">
        <v>0.670807453</v>
      </c>
      <c r="G58">
        <v>1075</v>
      </c>
      <c r="H58">
        <f>VLOOKUP($G58,county_facts!$A:$BB,4,FALSE)</f>
        <v>14086</v>
      </c>
      <c r="I58">
        <f>VLOOKUP($G58,county_facts!$A:$BB,5,FALSE)</f>
        <v>14564</v>
      </c>
      <c r="J58">
        <f>VLOOKUP($G58,county_facts!$A:$BB,6,FALSE)</f>
        <v>-3.3</v>
      </c>
      <c r="K58">
        <f>VLOOKUP($G58,county_facts!$A:$BB,7,FALSE)</f>
        <v>14564</v>
      </c>
      <c r="L58">
        <f>VLOOKUP($G58,county_facts!$A:$BB,8,FALSE)</f>
        <v>5</v>
      </c>
      <c r="M58">
        <f>VLOOKUP($G58,county_facts!$A:$BB,9,FALSE)</f>
        <v>21.7</v>
      </c>
      <c r="N58">
        <f>VLOOKUP($G58,county_facts!$A:$BB,10,FALSE)</f>
        <v>20.5</v>
      </c>
      <c r="O58">
        <f>VLOOKUP($G58,county_facts!$A:$BB,11,FALSE)</f>
        <v>51.2</v>
      </c>
      <c r="P58">
        <f>VLOOKUP($G58,county_facts!$A:$BB,12,FALSE)</f>
        <v>87.1</v>
      </c>
      <c r="Q58">
        <f>VLOOKUP($G58,county_facts!$A:$BB,13,FALSE)</f>
        <v>11.3</v>
      </c>
      <c r="R58">
        <f>VLOOKUP($G58,county_facts!$A:$BB,14,FALSE)</f>
        <v>0.2</v>
      </c>
      <c r="S58">
        <f>VLOOKUP($G58,county_facts!$A:$BB,15,FALSE)</f>
        <v>0.1</v>
      </c>
      <c r="T58">
        <f>VLOOKUP($G58,county_facts!$A:$BB,16,FALSE)</f>
        <v>0</v>
      </c>
      <c r="U58">
        <f>VLOOKUP($G58,county_facts!$A:$BB,17,FALSE)</f>
        <v>1.4</v>
      </c>
      <c r="V58">
        <f>VLOOKUP($G58,county_facts!$A:$BB,18,FALSE)</f>
        <v>1.4</v>
      </c>
      <c r="W58">
        <f>VLOOKUP($G58,county_facts!$A:$BB,19,FALSE)</f>
        <v>85.8</v>
      </c>
      <c r="X58">
        <f>VLOOKUP($G58,county_facts!$A:$BB,20,FALSE)</f>
        <v>87.8</v>
      </c>
      <c r="Y58">
        <f>VLOOKUP($G58,county_facts!$A:$BB,21,FALSE)</f>
        <v>0.6</v>
      </c>
      <c r="Z58">
        <f>VLOOKUP($G58,county_facts!$A:$BB,22,FALSE)</f>
        <v>1</v>
      </c>
      <c r="AA58">
        <f>VLOOKUP($G58,county_facts!$A:$BB,23,FALSE)</f>
        <v>76.099999999999994</v>
      </c>
      <c r="AB58">
        <f>VLOOKUP($G58,county_facts!$A:$BB,24,FALSE)</f>
        <v>9.5</v>
      </c>
      <c r="AC58">
        <f>VLOOKUP($G58,county_facts!$A:$BB,25,FALSE)</f>
        <v>1127</v>
      </c>
      <c r="AD58">
        <f>VLOOKUP($G58,county_facts!$A:$BB,26,FALSE)</f>
        <v>25.7</v>
      </c>
      <c r="AE58">
        <f>VLOOKUP($G58,county_facts!$A:$BB,27,FALSE)</f>
        <v>7326</v>
      </c>
      <c r="AF58">
        <f>VLOOKUP($G58,county_facts!$A:$BB,28,FALSE)</f>
        <v>71.5</v>
      </c>
      <c r="AG58">
        <f>VLOOKUP($G58,county_facts!$A:$BB,29,FALSE)</f>
        <v>9</v>
      </c>
      <c r="AH58">
        <f>VLOOKUP($G58,county_facts!$A:$BB,30,FALSE)</f>
        <v>66800</v>
      </c>
      <c r="AI58">
        <f>VLOOKUP($G58,county_facts!$A:$BB,31,FALSE)</f>
        <v>6084</v>
      </c>
      <c r="AJ58">
        <f>VLOOKUP($G58,county_facts!$A:$BB,32,FALSE)</f>
        <v>2.3199999999999998</v>
      </c>
      <c r="AK58">
        <f>VLOOKUP($G58,county_facts!$A:$BB,33,FALSE)</f>
        <v>19026</v>
      </c>
      <c r="AL58">
        <f>VLOOKUP($G58,county_facts!$A:$BB,34,FALSE)</f>
        <v>36028</v>
      </c>
      <c r="AM58">
        <f>VLOOKUP($G58,county_facts!$A:$BB,35,FALSE)</f>
        <v>22.3</v>
      </c>
      <c r="AN58">
        <f>VLOOKUP($G58,county_facts!$A:$BB,36,FALSE)</f>
        <v>241</v>
      </c>
      <c r="AO58">
        <f>VLOOKUP($G58,county_facts!$A:$BB,37,FALSE)</f>
        <v>2943</v>
      </c>
      <c r="AP58">
        <f>VLOOKUP($G58,county_facts!$A:$BB,38,FALSE)</f>
        <v>4.5999999999999996</v>
      </c>
      <c r="AQ58">
        <f>VLOOKUP($G58,county_facts!$A:$BB,39,FALSE)</f>
        <v>932</v>
      </c>
      <c r="AR58">
        <f>VLOOKUP($G58,county_facts!$A:$BB,40,FALSE)</f>
        <v>1340</v>
      </c>
      <c r="AS58">
        <f>VLOOKUP($G58,county_facts!$A:$BB,41,FALSE)</f>
        <v>0</v>
      </c>
      <c r="AT58">
        <f>VLOOKUP($G58,county_facts!$A:$BB,42,FALSE)</f>
        <v>0</v>
      </c>
      <c r="AU58">
        <f>VLOOKUP($G58,county_facts!$A:$BB,43,FALSE)</f>
        <v>0</v>
      </c>
      <c r="AV58">
        <f>VLOOKUP($G58,county_facts!$A:$BB,44,FALSE)</f>
        <v>0</v>
      </c>
      <c r="AW58">
        <f>VLOOKUP($G58,county_facts!$A:$BB,45,FALSE)</f>
        <v>0</v>
      </c>
      <c r="AX58">
        <f>VLOOKUP($G58,county_facts!$A:$BB,46,FALSE)</f>
        <v>25.8</v>
      </c>
      <c r="AY58">
        <f>VLOOKUP($G58,county_facts!$A:$BB,47,FALSE)</f>
        <v>234908</v>
      </c>
      <c r="AZ58">
        <f>VLOOKUP($G58,county_facts!$A:$BB,48,FALSE)</f>
        <v>0</v>
      </c>
      <c r="BA58">
        <f>VLOOKUP($G58,county_facts!$A:$BB,49,FALSE)</f>
        <v>70780</v>
      </c>
      <c r="BB58">
        <f>VLOOKUP($G58,county_facts!$A:$BB,50,FALSE)</f>
        <v>4887</v>
      </c>
      <c r="BC58">
        <f>VLOOKUP($G58,county_facts!$A:$BB,51,FALSE)</f>
        <v>6008</v>
      </c>
      <c r="BD58">
        <f>VLOOKUP($G58,county_facts!$A:$BB,52,FALSE)</f>
        <v>0</v>
      </c>
      <c r="BE58">
        <f>VLOOKUP($G58,county_facts!$A:$BB,53,FALSE)</f>
        <v>604.85</v>
      </c>
      <c r="BF58">
        <f>VLOOKUP($G58,county_facts!$A:$BB,54,FALSE)</f>
        <v>24.1</v>
      </c>
    </row>
    <row r="59" spans="1:58" x14ac:dyDescent="0.3">
      <c r="A59" t="s">
        <v>9</v>
      </c>
      <c r="B59" t="s">
        <v>37</v>
      </c>
      <c r="C59">
        <v>159</v>
      </c>
      <c r="D59" t="s">
        <v>8</v>
      </c>
      <c r="E59">
        <v>483</v>
      </c>
      <c r="F59">
        <v>0.329192547</v>
      </c>
      <c r="G59">
        <v>1075</v>
      </c>
      <c r="H59">
        <f>VLOOKUP($G59,county_facts!$A:$BB,4,FALSE)</f>
        <v>14086</v>
      </c>
      <c r="I59">
        <f>VLOOKUP($G59,county_facts!$A:$BB,5,FALSE)</f>
        <v>14564</v>
      </c>
      <c r="J59">
        <f>VLOOKUP($G59,county_facts!$A:$BB,6,FALSE)</f>
        <v>-3.3</v>
      </c>
      <c r="K59">
        <f>VLOOKUP($G59,county_facts!$A:$BB,7,FALSE)</f>
        <v>14564</v>
      </c>
      <c r="L59">
        <f>VLOOKUP($G59,county_facts!$A:$BB,8,FALSE)</f>
        <v>5</v>
      </c>
      <c r="M59">
        <f>VLOOKUP($G59,county_facts!$A:$BB,9,FALSE)</f>
        <v>21.7</v>
      </c>
      <c r="N59">
        <f>VLOOKUP($G59,county_facts!$A:$BB,10,FALSE)</f>
        <v>20.5</v>
      </c>
      <c r="O59">
        <f>VLOOKUP($G59,county_facts!$A:$BB,11,FALSE)</f>
        <v>51.2</v>
      </c>
      <c r="P59">
        <f>VLOOKUP($G59,county_facts!$A:$BB,12,FALSE)</f>
        <v>87.1</v>
      </c>
      <c r="Q59">
        <f>VLOOKUP($G59,county_facts!$A:$BB,13,FALSE)</f>
        <v>11.3</v>
      </c>
      <c r="R59">
        <f>VLOOKUP($G59,county_facts!$A:$BB,14,FALSE)</f>
        <v>0.2</v>
      </c>
      <c r="S59">
        <f>VLOOKUP($G59,county_facts!$A:$BB,15,FALSE)</f>
        <v>0.1</v>
      </c>
      <c r="T59">
        <f>VLOOKUP($G59,county_facts!$A:$BB,16,FALSE)</f>
        <v>0</v>
      </c>
      <c r="U59">
        <f>VLOOKUP($G59,county_facts!$A:$BB,17,FALSE)</f>
        <v>1.4</v>
      </c>
      <c r="V59">
        <f>VLOOKUP($G59,county_facts!$A:$BB,18,FALSE)</f>
        <v>1.4</v>
      </c>
      <c r="W59">
        <f>VLOOKUP($G59,county_facts!$A:$BB,19,FALSE)</f>
        <v>85.8</v>
      </c>
      <c r="X59">
        <f>VLOOKUP($G59,county_facts!$A:$BB,20,FALSE)</f>
        <v>87.8</v>
      </c>
      <c r="Y59">
        <f>VLOOKUP($G59,county_facts!$A:$BB,21,FALSE)</f>
        <v>0.6</v>
      </c>
      <c r="Z59">
        <f>VLOOKUP($G59,county_facts!$A:$BB,22,FALSE)</f>
        <v>1</v>
      </c>
      <c r="AA59">
        <f>VLOOKUP($G59,county_facts!$A:$BB,23,FALSE)</f>
        <v>76.099999999999994</v>
      </c>
      <c r="AB59">
        <f>VLOOKUP($G59,county_facts!$A:$BB,24,FALSE)</f>
        <v>9.5</v>
      </c>
      <c r="AC59">
        <f>VLOOKUP($G59,county_facts!$A:$BB,25,FALSE)</f>
        <v>1127</v>
      </c>
      <c r="AD59">
        <f>VLOOKUP($G59,county_facts!$A:$BB,26,FALSE)</f>
        <v>25.7</v>
      </c>
      <c r="AE59">
        <f>VLOOKUP($G59,county_facts!$A:$BB,27,FALSE)</f>
        <v>7326</v>
      </c>
      <c r="AF59">
        <f>VLOOKUP($G59,county_facts!$A:$BB,28,FALSE)</f>
        <v>71.5</v>
      </c>
      <c r="AG59">
        <f>VLOOKUP($G59,county_facts!$A:$BB,29,FALSE)</f>
        <v>9</v>
      </c>
      <c r="AH59">
        <f>VLOOKUP($G59,county_facts!$A:$BB,30,FALSE)</f>
        <v>66800</v>
      </c>
      <c r="AI59">
        <f>VLOOKUP($G59,county_facts!$A:$BB,31,FALSE)</f>
        <v>6084</v>
      </c>
      <c r="AJ59">
        <f>VLOOKUP($G59,county_facts!$A:$BB,32,FALSE)</f>
        <v>2.3199999999999998</v>
      </c>
      <c r="AK59">
        <f>VLOOKUP($G59,county_facts!$A:$BB,33,FALSE)</f>
        <v>19026</v>
      </c>
      <c r="AL59">
        <f>VLOOKUP($G59,county_facts!$A:$BB,34,FALSE)</f>
        <v>36028</v>
      </c>
      <c r="AM59">
        <f>VLOOKUP($G59,county_facts!$A:$BB,35,FALSE)</f>
        <v>22.3</v>
      </c>
      <c r="AN59">
        <f>VLOOKUP($G59,county_facts!$A:$BB,36,FALSE)</f>
        <v>241</v>
      </c>
      <c r="AO59">
        <f>VLOOKUP($G59,county_facts!$A:$BB,37,FALSE)</f>
        <v>2943</v>
      </c>
      <c r="AP59">
        <f>VLOOKUP($G59,county_facts!$A:$BB,38,FALSE)</f>
        <v>4.5999999999999996</v>
      </c>
      <c r="AQ59">
        <f>VLOOKUP($G59,county_facts!$A:$BB,39,FALSE)</f>
        <v>932</v>
      </c>
      <c r="AR59">
        <f>VLOOKUP($G59,county_facts!$A:$BB,40,FALSE)</f>
        <v>1340</v>
      </c>
      <c r="AS59">
        <f>VLOOKUP($G59,county_facts!$A:$BB,41,FALSE)</f>
        <v>0</v>
      </c>
      <c r="AT59">
        <f>VLOOKUP($G59,county_facts!$A:$BB,42,FALSE)</f>
        <v>0</v>
      </c>
      <c r="AU59">
        <f>VLOOKUP($G59,county_facts!$A:$BB,43,FALSE)</f>
        <v>0</v>
      </c>
      <c r="AV59">
        <f>VLOOKUP($G59,county_facts!$A:$BB,44,FALSE)</f>
        <v>0</v>
      </c>
      <c r="AW59">
        <f>VLOOKUP($G59,county_facts!$A:$BB,45,FALSE)</f>
        <v>0</v>
      </c>
      <c r="AX59">
        <f>VLOOKUP($G59,county_facts!$A:$BB,46,FALSE)</f>
        <v>25.8</v>
      </c>
      <c r="AY59">
        <f>VLOOKUP($G59,county_facts!$A:$BB,47,FALSE)</f>
        <v>234908</v>
      </c>
      <c r="AZ59">
        <f>VLOOKUP($G59,county_facts!$A:$BB,48,FALSE)</f>
        <v>0</v>
      </c>
      <c r="BA59">
        <f>VLOOKUP($G59,county_facts!$A:$BB,49,FALSE)</f>
        <v>70780</v>
      </c>
      <c r="BB59">
        <f>VLOOKUP($G59,county_facts!$A:$BB,50,FALSE)</f>
        <v>4887</v>
      </c>
      <c r="BC59">
        <f>VLOOKUP($G59,county_facts!$A:$BB,51,FALSE)</f>
        <v>6008</v>
      </c>
      <c r="BD59">
        <f>VLOOKUP($G59,county_facts!$A:$BB,52,FALSE)</f>
        <v>0</v>
      </c>
      <c r="BE59">
        <f>VLOOKUP($G59,county_facts!$A:$BB,53,FALSE)</f>
        <v>604.85</v>
      </c>
      <c r="BF59">
        <f>VLOOKUP($G59,county_facts!$A:$BB,54,FALSE)</f>
        <v>24.1</v>
      </c>
    </row>
    <row r="60" spans="1:58" x14ac:dyDescent="0.3">
      <c r="A60" t="s">
        <v>6</v>
      </c>
      <c r="B60" t="s">
        <v>38</v>
      </c>
      <c r="C60">
        <v>67575</v>
      </c>
      <c r="D60" t="s">
        <v>8</v>
      </c>
      <c r="E60">
        <v>83724</v>
      </c>
      <c r="F60">
        <v>0.80711623899999996</v>
      </c>
      <c r="G60">
        <v>1073</v>
      </c>
      <c r="H60">
        <f>VLOOKUP($G60,county_facts!$A:$BB,4,FALSE)</f>
        <v>660793</v>
      </c>
      <c r="I60">
        <f>VLOOKUP($G60,county_facts!$A:$BB,5,FALSE)</f>
        <v>658350</v>
      </c>
      <c r="J60">
        <f>VLOOKUP($G60,county_facts!$A:$BB,6,FALSE)</f>
        <v>0.4</v>
      </c>
      <c r="K60">
        <f>VLOOKUP($G60,county_facts!$A:$BB,7,FALSE)</f>
        <v>658466</v>
      </c>
      <c r="L60">
        <f>VLOOKUP($G60,county_facts!$A:$BB,8,FALSE)</f>
        <v>6.6</v>
      </c>
      <c r="M60">
        <f>VLOOKUP($G60,county_facts!$A:$BB,9,FALSE)</f>
        <v>23.1</v>
      </c>
      <c r="N60">
        <f>VLOOKUP($G60,county_facts!$A:$BB,10,FALSE)</f>
        <v>14.3</v>
      </c>
      <c r="O60">
        <f>VLOOKUP($G60,county_facts!$A:$BB,11,FALSE)</f>
        <v>52.8</v>
      </c>
      <c r="P60">
        <f>VLOOKUP($G60,county_facts!$A:$BB,12,FALSE)</f>
        <v>54</v>
      </c>
      <c r="Q60">
        <f>VLOOKUP($G60,county_facts!$A:$BB,13,FALSE)</f>
        <v>42.9</v>
      </c>
      <c r="R60">
        <f>VLOOKUP($G60,county_facts!$A:$BB,14,FALSE)</f>
        <v>0.3</v>
      </c>
      <c r="S60">
        <f>VLOOKUP($G60,county_facts!$A:$BB,15,FALSE)</f>
        <v>1.6</v>
      </c>
      <c r="T60">
        <f>VLOOKUP($G60,county_facts!$A:$BB,16,FALSE)</f>
        <v>0.1</v>
      </c>
      <c r="U60">
        <f>VLOOKUP($G60,county_facts!$A:$BB,17,FALSE)</f>
        <v>1.1000000000000001</v>
      </c>
      <c r="V60">
        <f>VLOOKUP($G60,county_facts!$A:$BB,18,FALSE)</f>
        <v>3.8</v>
      </c>
      <c r="W60">
        <f>VLOOKUP($G60,county_facts!$A:$BB,19,FALSE)</f>
        <v>50.8</v>
      </c>
      <c r="X60">
        <f>VLOOKUP($G60,county_facts!$A:$BB,20,FALSE)</f>
        <v>83.8</v>
      </c>
      <c r="Y60">
        <f>VLOOKUP($G60,county_facts!$A:$BB,21,FALSE)</f>
        <v>4.0999999999999996</v>
      </c>
      <c r="Z60">
        <f>VLOOKUP($G60,county_facts!$A:$BB,22,FALSE)</f>
        <v>5.9</v>
      </c>
      <c r="AA60">
        <f>VLOOKUP($G60,county_facts!$A:$BB,23,FALSE)</f>
        <v>87.4</v>
      </c>
      <c r="AB60">
        <f>VLOOKUP($G60,county_facts!$A:$BB,24,FALSE)</f>
        <v>30</v>
      </c>
      <c r="AC60">
        <f>VLOOKUP($G60,county_facts!$A:$BB,25,FALSE)</f>
        <v>46613</v>
      </c>
      <c r="AD60">
        <f>VLOOKUP($G60,county_facts!$A:$BB,26,FALSE)</f>
        <v>23.4</v>
      </c>
      <c r="AE60">
        <f>VLOOKUP($G60,county_facts!$A:$BB,27,FALSE)</f>
        <v>305040</v>
      </c>
      <c r="AF60">
        <f>VLOOKUP($G60,county_facts!$A:$BB,28,FALSE)</f>
        <v>64.7</v>
      </c>
      <c r="AG60">
        <f>VLOOKUP($G60,county_facts!$A:$BB,29,FALSE)</f>
        <v>24.2</v>
      </c>
      <c r="AH60">
        <f>VLOOKUP($G60,county_facts!$A:$BB,30,FALSE)</f>
        <v>140800</v>
      </c>
      <c r="AI60">
        <f>VLOOKUP($G60,county_facts!$A:$BB,31,FALSE)</f>
        <v>259634</v>
      </c>
      <c r="AJ60">
        <f>VLOOKUP($G60,county_facts!$A:$BB,32,FALSE)</f>
        <v>2.48</v>
      </c>
      <c r="AK60">
        <f>VLOOKUP($G60,county_facts!$A:$BB,33,FALSE)</f>
        <v>26906</v>
      </c>
      <c r="AL60">
        <f>VLOOKUP($G60,county_facts!$A:$BB,34,FALSE)</f>
        <v>45429</v>
      </c>
      <c r="AM60">
        <f>VLOOKUP($G60,county_facts!$A:$BB,35,FALSE)</f>
        <v>18</v>
      </c>
      <c r="AN60">
        <f>VLOOKUP($G60,county_facts!$A:$BB,36,FALSE)</f>
        <v>16232</v>
      </c>
      <c r="AO60">
        <f>VLOOKUP($G60,county_facts!$A:$BB,37,FALSE)</f>
        <v>319199</v>
      </c>
      <c r="AP60">
        <f>VLOOKUP($G60,county_facts!$A:$BB,38,FALSE)</f>
        <v>2</v>
      </c>
      <c r="AQ60">
        <f>VLOOKUP($G60,county_facts!$A:$BB,39,FALSE)</f>
        <v>44987</v>
      </c>
      <c r="AR60">
        <f>VLOOKUP($G60,county_facts!$A:$BB,40,FALSE)</f>
        <v>55470</v>
      </c>
      <c r="AS60">
        <f>VLOOKUP($G60,county_facts!$A:$BB,41,FALSE)</f>
        <v>23.4</v>
      </c>
      <c r="AT60">
        <f>VLOOKUP($G60,county_facts!$A:$BB,42,FALSE)</f>
        <v>0.4</v>
      </c>
      <c r="AU60">
        <f>VLOOKUP($G60,county_facts!$A:$BB,43,FALSE)</f>
        <v>2.4</v>
      </c>
      <c r="AV60">
        <f>VLOOKUP($G60,county_facts!$A:$BB,44,FALSE)</f>
        <v>0</v>
      </c>
      <c r="AW60">
        <f>VLOOKUP($G60,county_facts!$A:$BB,45,FALSE)</f>
        <v>1.3</v>
      </c>
      <c r="AX60">
        <f>VLOOKUP($G60,county_facts!$A:$BB,46,FALSE)</f>
        <v>29.8</v>
      </c>
      <c r="AY60">
        <f>VLOOKUP($G60,county_facts!$A:$BB,47,FALSE)</f>
        <v>10260950</v>
      </c>
      <c r="AZ60">
        <f>VLOOKUP($G60,county_facts!$A:$BB,48,FALSE)</f>
        <v>13756797</v>
      </c>
      <c r="BA60">
        <f>VLOOKUP($G60,county_facts!$A:$BB,49,FALSE)</f>
        <v>11066328</v>
      </c>
      <c r="BB60">
        <f>VLOOKUP($G60,county_facts!$A:$BB,50,FALSE)</f>
        <v>16730</v>
      </c>
      <c r="BC60">
        <f>VLOOKUP($G60,county_facts!$A:$BB,51,FALSE)</f>
        <v>1268154</v>
      </c>
      <c r="BD60">
        <f>VLOOKUP($G60,county_facts!$A:$BB,52,FALSE)</f>
        <v>2280</v>
      </c>
      <c r="BE60">
        <f>VLOOKUP($G60,county_facts!$A:$BB,53,FALSE)</f>
        <v>1111.28</v>
      </c>
      <c r="BF60">
        <f>VLOOKUP($G60,county_facts!$A:$BB,54,FALSE)</f>
        <v>592.5</v>
      </c>
    </row>
    <row r="61" spans="1:58" x14ac:dyDescent="0.3">
      <c r="A61" t="s">
        <v>9</v>
      </c>
      <c r="B61" t="s">
        <v>38</v>
      </c>
      <c r="C61">
        <v>16149</v>
      </c>
      <c r="D61" t="s">
        <v>8</v>
      </c>
      <c r="E61">
        <v>83724</v>
      </c>
      <c r="F61">
        <v>0.19288376099999999</v>
      </c>
      <c r="G61">
        <v>1073</v>
      </c>
      <c r="H61">
        <f>VLOOKUP($G61,county_facts!$A:$BB,4,FALSE)</f>
        <v>660793</v>
      </c>
      <c r="I61">
        <f>VLOOKUP($G61,county_facts!$A:$BB,5,FALSE)</f>
        <v>658350</v>
      </c>
      <c r="J61">
        <f>VLOOKUP($G61,county_facts!$A:$BB,6,FALSE)</f>
        <v>0.4</v>
      </c>
      <c r="K61">
        <f>VLOOKUP($G61,county_facts!$A:$BB,7,FALSE)</f>
        <v>658466</v>
      </c>
      <c r="L61">
        <f>VLOOKUP($G61,county_facts!$A:$BB,8,FALSE)</f>
        <v>6.6</v>
      </c>
      <c r="M61">
        <f>VLOOKUP($G61,county_facts!$A:$BB,9,FALSE)</f>
        <v>23.1</v>
      </c>
      <c r="N61">
        <f>VLOOKUP($G61,county_facts!$A:$BB,10,FALSE)</f>
        <v>14.3</v>
      </c>
      <c r="O61">
        <f>VLOOKUP($G61,county_facts!$A:$BB,11,FALSE)</f>
        <v>52.8</v>
      </c>
      <c r="P61">
        <f>VLOOKUP($G61,county_facts!$A:$BB,12,FALSE)</f>
        <v>54</v>
      </c>
      <c r="Q61">
        <f>VLOOKUP($G61,county_facts!$A:$BB,13,FALSE)</f>
        <v>42.9</v>
      </c>
      <c r="R61">
        <f>VLOOKUP($G61,county_facts!$A:$BB,14,FALSE)</f>
        <v>0.3</v>
      </c>
      <c r="S61">
        <f>VLOOKUP($G61,county_facts!$A:$BB,15,FALSE)</f>
        <v>1.6</v>
      </c>
      <c r="T61">
        <f>VLOOKUP($G61,county_facts!$A:$BB,16,FALSE)</f>
        <v>0.1</v>
      </c>
      <c r="U61">
        <f>VLOOKUP($G61,county_facts!$A:$BB,17,FALSE)</f>
        <v>1.1000000000000001</v>
      </c>
      <c r="V61">
        <f>VLOOKUP($G61,county_facts!$A:$BB,18,FALSE)</f>
        <v>3.8</v>
      </c>
      <c r="W61">
        <f>VLOOKUP($G61,county_facts!$A:$BB,19,FALSE)</f>
        <v>50.8</v>
      </c>
      <c r="X61">
        <f>VLOOKUP($G61,county_facts!$A:$BB,20,FALSE)</f>
        <v>83.8</v>
      </c>
      <c r="Y61">
        <f>VLOOKUP($G61,county_facts!$A:$BB,21,FALSE)</f>
        <v>4.0999999999999996</v>
      </c>
      <c r="Z61">
        <f>VLOOKUP($G61,county_facts!$A:$BB,22,FALSE)</f>
        <v>5.9</v>
      </c>
      <c r="AA61">
        <f>VLOOKUP($G61,county_facts!$A:$BB,23,FALSE)</f>
        <v>87.4</v>
      </c>
      <c r="AB61">
        <f>VLOOKUP($G61,county_facts!$A:$BB,24,FALSE)</f>
        <v>30</v>
      </c>
      <c r="AC61">
        <f>VLOOKUP($G61,county_facts!$A:$BB,25,FALSE)</f>
        <v>46613</v>
      </c>
      <c r="AD61">
        <f>VLOOKUP($G61,county_facts!$A:$BB,26,FALSE)</f>
        <v>23.4</v>
      </c>
      <c r="AE61">
        <f>VLOOKUP($G61,county_facts!$A:$BB,27,FALSE)</f>
        <v>305040</v>
      </c>
      <c r="AF61">
        <f>VLOOKUP($G61,county_facts!$A:$BB,28,FALSE)</f>
        <v>64.7</v>
      </c>
      <c r="AG61">
        <f>VLOOKUP($G61,county_facts!$A:$BB,29,FALSE)</f>
        <v>24.2</v>
      </c>
      <c r="AH61">
        <f>VLOOKUP($G61,county_facts!$A:$BB,30,FALSE)</f>
        <v>140800</v>
      </c>
      <c r="AI61">
        <f>VLOOKUP($G61,county_facts!$A:$BB,31,FALSE)</f>
        <v>259634</v>
      </c>
      <c r="AJ61">
        <f>VLOOKUP($G61,county_facts!$A:$BB,32,FALSE)</f>
        <v>2.48</v>
      </c>
      <c r="AK61">
        <f>VLOOKUP($G61,county_facts!$A:$BB,33,FALSE)</f>
        <v>26906</v>
      </c>
      <c r="AL61">
        <f>VLOOKUP($G61,county_facts!$A:$BB,34,FALSE)</f>
        <v>45429</v>
      </c>
      <c r="AM61">
        <f>VLOOKUP($G61,county_facts!$A:$BB,35,FALSE)</f>
        <v>18</v>
      </c>
      <c r="AN61">
        <f>VLOOKUP($G61,county_facts!$A:$BB,36,FALSE)</f>
        <v>16232</v>
      </c>
      <c r="AO61">
        <f>VLOOKUP($G61,county_facts!$A:$BB,37,FALSE)</f>
        <v>319199</v>
      </c>
      <c r="AP61">
        <f>VLOOKUP($G61,county_facts!$A:$BB,38,FALSE)</f>
        <v>2</v>
      </c>
      <c r="AQ61">
        <f>VLOOKUP($G61,county_facts!$A:$BB,39,FALSE)</f>
        <v>44987</v>
      </c>
      <c r="AR61">
        <f>VLOOKUP($G61,county_facts!$A:$BB,40,FALSE)</f>
        <v>55470</v>
      </c>
      <c r="AS61">
        <f>VLOOKUP($G61,county_facts!$A:$BB,41,FALSE)</f>
        <v>23.4</v>
      </c>
      <c r="AT61">
        <f>VLOOKUP($G61,county_facts!$A:$BB,42,FALSE)</f>
        <v>0.4</v>
      </c>
      <c r="AU61">
        <f>VLOOKUP($G61,county_facts!$A:$BB,43,FALSE)</f>
        <v>2.4</v>
      </c>
      <c r="AV61">
        <f>VLOOKUP($G61,county_facts!$A:$BB,44,FALSE)</f>
        <v>0</v>
      </c>
      <c r="AW61">
        <f>VLOOKUP($G61,county_facts!$A:$BB,45,FALSE)</f>
        <v>1.3</v>
      </c>
      <c r="AX61">
        <f>VLOOKUP($G61,county_facts!$A:$BB,46,FALSE)</f>
        <v>29.8</v>
      </c>
      <c r="AY61">
        <f>VLOOKUP($G61,county_facts!$A:$BB,47,FALSE)</f>
        <v>10260950</v>
      </c>
      <c r="AZ61">
        <f>VLOOKUP($G61,county_facts!$A:$BB,48,FALSE)</f>
        <v>13756797</v>
      </c>
      <c r="BA61">
        <f>VLOOKUP($G61,county_facts!$A:$BB,49,FALSE)</f>
        <v>11066328</v>
      </c>
      <c r="BB61">
        <f>VLOOKUP($G61,county_facts!$A:$BB,50,FALSE)</f>
        <v>16730</v>
      </c>
      <c r="BC61">
        <f>VLOOKUP($G61,county_facts!$A:$BB,51,FALSE)</f>
        <v>1268154</v>
      </c>
      <c r="BD61">
        <f>VLOOKUP($G61,county_facts!$A:$BB,52,FALSE)</f>
        <v>2280</v>
      </c>
      <c r="BE61">
        <f>VLOOKUP($G61,county_facts!$A:$BB,53,FALSE)</f>
        <v>1111.28</v>
      </c>
      <c r="BF61">
        <f>VLOOKUP($G61,county_facts!$A:$BB,54,FALSE)</f>
        <v>592.5</v>
      </c>
    </row>
    <row r="62" spans="1:58" x14ac:dyDescent="0.3">
      <c r="A62" t="s">
        <v>6</v>
      </c>
      <c r="B62" t="s">
        <v>39</v>
      </c>
      <c r="C62">
        <v>1039</v>
      </c>
      <c r="D62" t="s">
        <v>8</v>
      </c>
      <c r="E62">
        <v>1442</v>
      </c>
      <c r="F62">
        <v>0.72052704599999995</v>
      </c>
      <c r="G62">
        <v>1071</v>
      </c>
      <c r="H62">
        <f>VLOOKUP($G62,county_facts!$A:$BB,4,FALSE)</f>
        <v>52665</v>
      </c>
      <c r="I62">
        <f>VLOOKUP($G62,county_facts!$A:$BB,5,FALSE)</f>
        <v>53226</v>
      </c>
      <c r="J62">
        <f>VLOOKUP($G62,county_facts!$A:$BB,6,FALSE)</f>
        <v>-1.1000000000000001</v>
      </c>
      <c r="K62">
        <f>VLOOKUP($G62,county_facts!$A:$BB,7,FALSE)</f>
        <v>53227</v>
      </c>
      <c r="L62">
        <f>VLOOKUP($G62,county_facts!$A:$BB,8,FALSE)</f>
        <v>5.4</v>
      </c>
      <c r="M62">
        <f>VLOOKUP($G62,county_facts!$A:$BB,9,FALSE)</f>
        <v>21.7</v>
      </c>
      <c r="N62">
        <f>VLOOKUP($G62,county_facts!$A:$BB,10,FALSE)</f>
        <v>18.600000000000001</v>
      </c>
      <c r="O62">
        <f>VLOOKUP($G62,county_facts!$A:$BB,11,FALSE)</f>
        <v>50.7</v>
      </c>
      <c r="P62">
        <f>VLOOKUP($G62,county_facts!$A:$BB,12,FALSE)</f>
        <v>91.5</v>
      </c>
      <c r="Q62">
        <f>VLOOKUP($G62,county_facts!$A:$BB,13,FALSE)</f>
        <v>3.6</v>
      </c>
      <c r="R62">
        <f>VLOOKUP($G62,county_facts!$A:$BB,14,FALSE)</f>
        <v>1.6</v>
      </c>
      <c r="S62">
        <f>VLOOKUP($G62,county_facts!$A:$BB,15,FALSE)</f>
        <v>0.5</v>
      </c>
      <c r="T62">
        <f>VLOOKUP($G62,county_facts!$A:$BB,16,FALSE)</f>
        <v>0.1</v>
      </c>
      <c r="U62">
        <f>VLOOKUP($G62,county_facts!$A:$BB,17,FALSE)</f>
        <v>2.6</v>
      </c>
      <c r="V62">
        <f>VLOOKUP($G62,county_facts!$A:$BB,18,FALSE)</f>
        <v>2.9</v>
      </c>
      <c r="W62">
        <f>VLOOKUP($G62,county_facts!$A:$BB,19,FALSE)</f>
        <v>89.4</v>
      </c>
      <c r="X62">
        <f>VLOOKUP($G62,county_facts!$A:$BB,20,FALSE)</f>
        <v>91.2</v>
      </c>
      <c r="Y62">
        <f>VLOOKUP($G62,county_facts!$A:$BB,21,FALSE)</f>
        <v>2.2000000000000002</v>
      </c>
      <c r="Z62">
        <f>VLOOKUP($G62,county_facts!$A:$BB,22,FALSE)</f>
        <v>3.4</v>
      </c>
      <c r="AA62">
        <f>VLOOKUP($G62,county_facts!$A:$BB,23,FALSE)</f>
        <v>74.599999999999994</v>
      </c>
      <c r="AB62">
        <f>VLOOKUP($G62,county_facts!$A:$BB,24,FALSE)</f>
        <v>13</v>
      </c>
      <c r="AC62">
        <f>VLOOKUP($G62,county_facts!$A:$BB,25,FALSE)</f>
        <v>4000</v>
      </c>
      <c r="AD62">
        <f>VLOOKUP($G62,county_facts!$A:$BB,26,FALSE)</f>
        <v>26.4</v>
      </c>
      <c r="AE62">
        <f>VLOOKUP($G62,county_facts!$A:$BB,27,FALSE)</f>
        <v>24755</v>
      </c>
      <c r="AF62">
        <f>VLOOKUP($G62,county_facts!$A:$BB,28,FALSE)</f>
        <v>75.2</v>
      </c>
      <c r="AG62">
        <f>VLOOKUP($G62,county_facts!$A:$BB,29,FALSE)</f>
        <v>6.9</v>
      </c>
      <c r="AH62">
        <f>VLOOKUP($G62,county_facts!$A:$BB,30,FALSE)</f>
        <v>93400</v>
      </c>
      <c r="AI62">
        <f>VLOOKUP($G62,county_facts!$A:$BB,31,FALSE)</f>
        <v>20765</v>
      </c>
      <c r="AJ62">
        <f>VLOOKUP($G62,county_facts!$A:$BB,32,FALSE)</f>
        <v>2.5299999999999998</v>
      </c>
      <c r="AK62">
        <f>VLOOKUP($G62,county_facts!$A:$BB,33,FALSE)</f>
        <v>20486</v>
      </c>
      <c r="AL62">
        <f>VLOOKUP($G62,county_facts!$A:$BB,34,FALSE)</f>
        <v>37634</v>
      </c>
      <c r="AM62">
        <f>VLOOKUP($G62,county_facts!$A:$BB,35,FALSE)</f>
        <v>16</v>
      </c>
      <c r="AN62">
        <f>VLOOKUP($G62,county_facts!$A:$BB,36,FALSE)</f>
        <v>856</v>
      </c>
      <c r="AO62">
        <f>VLOOKUP($G62,county_facts!$A:$BB,37,FALSE)</f>
        <v>12440</v>
      </c>
      <c r="AP62">
        <f>VLOOKUP($G62,county_facts!$A:$BB,38,FALSE)</f>
        <v>4.2</v>
      </c>
      <c r="AQ62">
        <f>VLOOKUP($G62,county_facts!$A:$BB,39,FALSE)</f>
        <v>3098</v>
      </c>
      <c r="AR62">
        <f>VLOOKUP($G62,county_facts!$A:$BB,40,FALSE)</f>
        <v>4337</v>
      </c>
      <c r="AS62">
        <f>VLOOKUP($G62,county_facts!$A:$BB,41,FALSE)</f>
        <v>0</v>
      </c>
      <c r="AT62">
        <f>VLOOKUP($G62,county_facts!$A:$BB,42,FALSE)</f>
        <v>4.3</v>
      </c>
      <c r="AU62">
        <f>VLOOKUP($G62,county_facts!$A:$BB,43,FALSE)</f>
        <v>0</v>
      </c>
      <c r="AV62">
        <f>VLOOKUP($G62,county_facts!$A:$BB,44,FALSE)</f>
        <v>0</v>
      </c>
      <c r="AW62">
        <f>VLOOKUP($G62,county_facts!$A:$BB,45,FALSE)</f>
        <v>0</v>
      </c>
      <c r="AX62">
        <f>VLOOKUP($G62,county_facts!$A:$BB,46,FALSE)</f>
        <v>26.8</v>
      </c>
      <c r="AY62">
        <f>VLOOKUP($G62,county_facts!$A:$BB,47,FALSE)</f>
        <v>1525396</v>
      </c>
      <c r="AZ62">
        <f>VLOOKUP($G62,county_facts!$A:$BB,48,FALSE)</f>
        <v>0</v>
      </c>
      <c r="BA62">
        <f>VLOOKUP($G62,county_facts!$A:$BB,49,FALSE)</f>
        <v>410988</v>
      </c>
      <c r="BB62">
        <f>VLOOKUP($G62,county_facts!$A:$BB,50,FALSE)</f>
        <v>7784</v>
      </c>
      <c r="BC62">
        <f>VLOOKUP($G62,county_facts!$A:$BB,51,FALSE)</f>
        <v>39315</v>
      </c>
      <c r="BD62">
        <f>VLOOKUP($G62,county_facts!$A:$BB,52,FALSE)</f>
        <v>39</v>
      </c>
      <c r="BE62">
        <f>VLOOKUP($G62,county_facts!$A:$BB,53,FALSE)</f>
        <v>1077.8699999999999</v>
      </c>
      <c r="BF62">
        <f>VLOOKUP($G62,county_facts!$A:$BB,54,FALSE)</f>
        <v>49.4</v>
      </c>
    </row>
    <row r="63" spans="1:58" x14ac:dyDescent="0.3">
      <c r="A63" t="s">
        <v>9</v>
      </c>
      <c r="B63" t="s">
        <v>39</v>
      </c>
      <c r="C63">
        <v>403</v>
      </c>
      <c r="D63" t="s">
        <v>8</v>
      </c>
      <c r="E63">
        <v>1442</v>
      </c>
      <c r="F63">
        <v>0.279472954</v>
      </c>
      <c r="G63">
        <v>1071</v>
      </c>
      <c r="H63">
        <f>VLOOKUP($G63,county_facts!$A:$BB,4,FALSE)</f>
        <v>52665</v>
      </c>
      <c r="I63">
        <f>VLOOKUP($G63,county_facts!$A:$BB,5,FALSE)</f>
        <v>53226</v>
      </c>
      <c r="J63">
        <f>VLOOKUP($G63,county_facts!$A:$BB,6,FALSE)</f>
        <v>-1.1000000000000001</v>
      </c>
      <c r="K63">
        <f>VLOOKUP($G63,county_facts!$A:$BB,7,FALSE)</f>
        <v>53227</v>
      </c>
      <c r="L63">
        <f>VLOOKUP($G63,county_facts!$A:$BB,8,FALSE)</f>
        <v>5.4</v>
      </c>
      <c r="M63">
        <f>VLOOKUP($G63,county_facts!$A:$BB,9,FALSE)</f>
        <v>21.7</v>
      </c>
      <c r="N63">
        <f>VLOOKUP($G63,county_facts!$A:$BB,10,FALSE)</f>
        <v>18.600000000000001</v>
      </c>
      <c r="O63">
        <f>VLOOKUP($G63,county_facts!$A:$BB,11,FALSE)</f>
        <v>50.7</v>
      </c>
      <c r="P63">
        <f>VLOOKUP($G63,county_facts!$A:$BB,12,FALSE)</f>
        <v>91.5</v>
      </c>
      <c r="Q63">
        <f>VLOOKUP($G63,county_facts!$A:$BB,13,FALSE)</f>
        <v>3.6</v>
      </c>
      <c r="R63">
        <f>VLOOKUP($G63,county_facts!$A:$BB,14,FALSE)</f>
        <v>1.6</v>
      </c>
      <c r="S63">
        <f>VLOOKUP($G63,county_facts!$A:$BB,15,FALSE)</f>
        <v>0.5</v>
      </c>
      <c r="T63">
        <f>VLOOKUP($G63,county_facts!$A:$BB,16,FALSE)</f>
        <v>0.1</v>
      </c>
      <c r="U63">
        <f>VLOOKUP($G63,county_facts!$A:$BB,17,FALSE)</f>
        <v>2.6</v>
      </c>
      <c r="V63">
        <f>VLOOKUP($G63,county_facts!$A:$BB,18,FALSE)</f>
        <v>2.9</v>
      </c>
      <c r="W63">
        <f>VLOOKUP($G63,county_facts!$A:$BB,19,FALSE)</f>
        <v>89.4</v>
      </c>
      <c r="X63">
        <f>VLOOKUP($G63,county_facts!$A:$BB,20,FALSE)</f>
        <v>91.2</v>
      </c>
      <c r="Y63">
        <f>VLOOKUP($G63,county_facts!$A:$BB,21,FALSE)</f>
        <v>2.2000000000000002</v>
      </c>
      <c r="Z63">
        <f>VLOOKUP($G63,county_facts!$A:$BB,22,FALSE)</f>
        <v>3.4</v>
      </c>
      <c r="AA63">
        <f>VLOOKUP($G63,county_facts!$A:$BB,23,FALSE)</f>
        <v>74.599999999999994</v>
      </c>
      <c r="AB63">
        <f>VLOOKUP($G63,county_facts!$A:$BB,24,FALSE)</f>
        <v>13</v>
      </c>
      <c r="AC63">
        <f>VLOOKUP($G63,county_facts!$A:$BB,25,FALSE)</f>
        <v>4000</v>
      </c>
      <c r="AD63">
        <f>VLOOKUP($G63,county_facts!$A:$BB,26,FALSE)</f>
        <v>26.4</v>
      </c>
      <c r="AE63">
        <f>VLOOKUP($G63,county_facts!$A:$BB,27,FALSE)</f>
        <v>24755</v>
      </c>
      <c r="AF63">
        <f>VLOOKUP($G63,county_facts!$A:$BB,28,FALSE)</f>
        <v>75.2</v>
      </c>
      <c r="AG63">
        <f>VLOOKUP($G63,county_facts!$A:$BB,29,FALSE)</f>
        <v>6.9</v>
      </c>
      <c r="AH63">
        <f>VLOOKUP($G63,county_facts!$A:$BB,30,FALSE)</f>
        <v>93400</v>
      </c>
      <c r="AI63">
        <f>VLOOKUP($G63,county_facts!$A:$BB,31,FALSE)</f>
        <v>20765</v>
      </c>
      <c r="AJ63">
        <f>VLOOKUP($G63,county_facts!$A:$BB,32,FALSE)</f>
        <v>2.5299999999999998</v>
      </c>
      <c r="AK63">
        <f>VLOOKUP($G63,county_facts!$A:$BB,33,FALSE)</f>
        <v>20486</v>
      </c>
      <c r="AL63">
        <f>VLOOKUP($G63,county_facts!$A:$BB,34,FALSE)</f>
        <v>37634</v>
      </c>
      <c r="AM63">
        <f>VLOOKUP($G63,county_facts!$A:$BB,35,FALSE)</f>
        <v>16</v>
      </c>
      <c r="AN63">
        <f>VLOOKUP($G63,county_facts!$A:$BB,36,FALSE)</f>
        <v>856</v>
      </c>
      <c r="AO63">
        <f>VLOOKUP($G63,county_facts!$A:$BB,37,FALSE)</f>
        <v>12440</v>
      </c>
      <c r="AP63">
        <f>VLOOKUP($G63,county_facts!$A:$BB,38,FALSE)</f>
        <v>4.2</v>
      </c>
      <c r="AQ63">
        <f>VLOOKUP($G63,county_facts!$A:$BB,39,FALSE)</f>
        <v>3098</v>
      </c>
      <c r="AR63">
        <f>VLOOKUP($G63,county_facts!$A:$BB,40,FALSE)</f>
        <v>4337</v>
      </c>
      <c r="AS63">
        <f>VLOOKUP($G63,county_facts!$A:$BB,41,FALSE)</f>
        <v>0</v>
      </c>
      <c r="AT63">
        <f>VLOOKUP($G63,county_facts!$A:$BB,42,FALSE)</f>
        <v>4.3</v>
      </c>
      <c r="AU63">
        <f>VLOOKUP($G63,county_facts!$A:$BB,43,FALSE)</f>
        <v>0</v>
      </c>
      <c r="AV63">
        <f>VLOOKUP($G63,county_facts!$A:$BB,44,FALSE)</f>
        <v>0</v>
      </c>
      <c r="AW63">
        <f>VLOOKUP($G63,county_facts!$A:$BB,45,FALSE)</f>
        <v>0</v>
      </c>
      <c r="AX63">
        <f>VLOOKUP($G63,county_facts!$A:$BB,46,FALSE)</f>
        <v>26.8</v>
      </c>
      <c r="AY63">
        <f>VLOOKUP($G63,county_facts!$A:$BB,47,FALSE)</f>
        <v>1525396</v>
      </c>
      <c r="AZ63">
        <f>VLOOKUP($G63,county_facts!$A:$BB,48,FALSE)</f>
        <v>0</v>
      </c>
      <c r="BA63">
        <f>VLOOKUP($G63,county_facts!$A:$BB,49,FALSE)</f>
        <v>410988</v>
      </c>
      <c r="BB63">
        <f>VLOOKUP($G63,county_facts!$A:$BB,50,FALSE)</f>
        <v>7784</v>
      </c>
      <c r="BC63">
        <f>VLOOKUP($G63,county_facts!$A:$BB,51,FALSE)</f>
        <v>39315</v>
      </c>
      <c r="BD63">
        <f>VLOOKUP($G63,county_facts!$A:$BB,52,FALSE)</f>
        <v>39</v>
      </c>
      <c r="BE63">
        <f>VLOOKUP($G63,county_facts!$A:$BB,53,FALSE)</f>
        <v>1077.8699999999999</v>
      </c>
      <c r="BF63">
        <f>VLOOKUP($G63,county_facts!$A:$BB,54,FALSE)</f>
        <v>49.4</v>
      </c>
    </row>
    <row r="64" spans="1:58" x14ac:dyDescent="0.3">
      <c r="A64" t="s">
        <v>6</v>
      </c>
      <c r="B64" t="s">
        <v>40</v>
      </c>
      <c r="C64">
        <v>3912</v>
      </c>
      <c r="D64" t="s">
        <v>8</v>
      </c>
      <c r="E64">
        <v>4840</v>
      </c>
      <c r="F64">
        <v>0.80826446299999999</v>
      </c>
      <c r="G64">
        <v>1069</v>
      </c>
      <c r="H64">
        <f>VLOOKUP($G64,county_facts!$A:$BB,4,FALSE)</f>
        <v>104193</v>
      </c>
      <c r="I64">
        <f>VLOOKUP($G64,county_facts!$A:$BB,5,FALSE)</f>
        <v>101547</v>
      </c>
      <c r="J64">
        <f>VLOOKUP($G64,county_facts!$A:$BB,6,FALSE)</f>
        <v>2.6</v>
      </c>
      <c r="K64">
        <f>VLOOKUP($G64,county_facts!$A:$BB,7,FALSE)</f>
        <v>101547</v>
      </c>
      <c r="L64">
        <f>VLOOKUP($G64,county_facts!$A:$BB,8,FALSE)</f>
        <v>6.2</v>
      </c>
      <c r="M64">
        <f>VLOOKUP($G64,county_facts!$A:$BB,9,FALSE)</f>
        <v>23.7</v>
      </c>
      <c r="N64">
        <f>VLOOKUP($G64,county_facts!$A:$BB,10,FALSE)</f>
        <v>16.100000000000001</v>
      </c>
      <c r="O64">
        <f>VLOOKUP($G64,county_facts!$A:$BB,11,FALSE)</f>
        <v>52.1</v>
      </c>
      <c r="P64">
        <f>VLOOKUP($G64,county_facts!$A:$BB,12,FALSE)</f>
        <v>70</v>
      </c>
      <c r="Q64">
        <f>VLOOKUP($G64,county_facts!$A:$BB,13,FALSE)</f>
        <v>26.7</v>
      </c>
      <c r="R64">
        <f>VLOOKUP($G64,county_facts!$A:$BB,14,FALSE)</f>
        <v>0.5</v>
      </c>
      <c r="S64">
        <f>VLOOKUP($G64,county_facts!$A:$BB,15,FALSE)</f>
        <v>0.9</v>
      </c>
      <c r="T64">
        <f>VLOOKUP($G64,county_facts!$A:$BB,16,FALSE)</f>
        <v>0.1</v>
      </c>
      <c r="U64">
        <f>VLOOKUP($G64,county_facts!$A:$BB,17,FALSE)</f>
        <v>1.8</v>
      </c>
      <c r="V64">
        <f>VLOOKUP($G64,county_facts!$A:$BB,18,FALSE)</f>
        <v>3.3</v>
      </c>
      <c r="W64">
        <f>VLOOKUP($G64,county_facts!$A:$BB,19,FALSE)</f>
        <v>67.3</v>
      </c>
      <c r="X64">
        <f>VLOOKUP($G64,county_facts!$A:$BB,20,FALSE)</f>
        <v>86.3</v>
      </c>
      <c r="Y64">
        <f>VLOOKUP($G64,county_facts!$A:$BB,21,FALSE)</f>
        <v>2.4</v>
      </c>
      <c r="Z64">
        <f>VLOOKUP($G64,county_facts!$A:$BB,22,FALSE)</f>
        <v>4.4000000000000004</v>
      </c>
      <c r="AA64">
        <f>VLOOKUP($G64,county_facts!$A:$BB,23,FALSE)</f>
        <v>83.9</v>
      </c>
      <c r="AB64">
        <f>VLOOKUP($G64,county_facts!$A:$BB,24,FALSE)</f>
        <v>19.7</v>
      </c>
      <c r="AC64">
        <f>VLOOKUP($G64,county_facts!$A:$BB,25,FALSE)</f>
        <v>9254</v>
      </c>
      <c r="AD64">
        <f>VLOOKUP($G64,county_facts!$A:$BB,26,FALSE)</f>
        <v>20.8</v>
      </c>
      <c r="AE64">
        <f>VLOOKUP($G64,county_facts!$A:$BB,27,FALSE)</f>
        <v>46442</v>
      </c>
      <c r="AF64">
        <f>VLOOKUP($G64,county_facts!$A:$BB,28,FALSE)</f>
        <v>64.599999999999994</v>
      </c>
      <c r="AG64">
        <f>VLOOKUP($G64,county_facts!$A:$BB,29,FALSE)</f>
        <v>14.6</v>
      </c>
      <c r="AH64">
        <f>VLOOKUP($G64,county_facts!$A:$BB,30,FALSE)</f>
        <v>122300</v>
      </c>
      <c r="AI64">
        <f>VLOOKUP($G64,county_facts!$A:$BB,31,FALSE)</f>
        <v>39250</v>
      </c>
      <c r="AJ64">
        <f>VLOOKUP($G64,county_facts!$A:$BB,32,FALSE)</f>
        <v>2.58</v>
      </c>
      <c r="AK64">
        <f>VLOOKUP($G64,county_facts!$A:$BB,33,FALSE)</f>
        <v>23316</v>
      </c>
      <c r="AL64">
        <f>VLOOKUP($G64,county_facts!$A:$BB,34,FALSE)</f>
        <v>40948</v>
      </c>
      <c r="AM64">
        <f>VLOOKUP($G64,county_facts!$A:$BB,35,FALSE)</f>
        <v>18</v>
      </c>
      <c r="AN64">
        <f>VLOOKUP($G64,county_facts!$A:$BB,36,FALSE)</f>
        <v>2702</v>
      </c>
      <c r="AO64">
        <f>VLOOKUP($G64,county_facts!$A:$BB,37,FALSE)</f>
        <v>43139</v>
      </c>
      <c r="AP64">
        <f>VLOOKUP($G64,county_facts!$A:$BB,38,FALSE)</f>
        <v>0.5</v>
      </c>
      <c r="AQ64">
        <f>VLOOKUP($G64,county_facts!$A:$BB,39,FALSE)</f>
        <v>6819</v>
      </c>
      <c r="AR64">
        <f>VLOOKUP($G64,county_facts!$A:$BB,40,FALSE)</f>
        <v>10151</v>
      </c>
      <c r="AS64">
        <f>VLOOKUP($G64,county_facts!$A:$BB,41,FALSE)</f>
        <v>12.1</v>
      </c>
      <c r="AT64">
        <f>VLOOKUP($G64,county_facts!$A:$BB,42,FALSE)</f>
        <v>0</v>
      </c>
      <c r="AU64">
        <f>VLOOKUP($G64,county_facts!$A:$BB,43,FALSE)</f>
        <v>1.4</v>
      </c>
      <c r="AV64">
        <f>VLOOKUP($G64,county_facts!$A:$BB,44,FALSE)</f>
        <v>0</v>
      </c>
      <c r="AW64">
        <f>VLOOKUP($G64,county_facts!$A:$BB,45,FALSE)</f>
        <v>1.3</v>
      </c>
      <c r="AX64">
        <f>VLOOKUP($G64,county_facts!$A:$BB,46,FALSE)</f>
        <v>25.5</v>
      </c>
      <c r="AY64">
        <f>VLOOKUP($G64,county_facts!$A:$BB,47,FALSE)</f>
        <v>1310677</v>
      </c>
      <c r="AZ64">
        <f>VLOOKUP($G64,county_facts!$A:$BB,48,FALSE)</f>
        <v>0</v>
      </c>
      <c r="BA64">
        <f>VLOOKUP($G64,county_facts!$A:$BB,49,FALSE)</f>
        <v>1909615</v>
      </c>
      <c r="BB64">
        <f>VLOOKUP($G64,county_facts!$A:$BB,50,FALSE)</f>
        <v>19608</v>
      </c>
      <c r="BC64">
        <f>VLOOKUP($G64,county_facts!$A:$BB,51,FALSE)</f>
        <v>177224</v>
      </c>
      <c r="BD64">
        <f>VLOOKUP($G64,county_facts!$A:$BB,52,FALSE)</f>
        <v>311</v>
      </c>
      <c r="BE64">
        <f>VLOOKUP($G64,county_facts!$A:$BB,53,FALSE)</f>
        <v>579.82000000000005</v>
      </c>
      <c r="BF64">
        <f>VLOOKUP($G64,county_facts!$A:$BB,54,FALSE)</f>
        <v>175.1</v>
      </c>
    </row>
    <row r="65" spans="1:58" x14ac:dyDescent="0.3">
      <c r="A65" t="s">
        <v>9</v>
      </c>
      <c r="B65" t="s">
        <v>40</v>
      </c>
      <c r="C65">
        <v>928</v>
      </c>
      <c r="D65" t="s">
        <v>8</v>
      </c>
      <c r="E65">
        <v>4840</v>
      </c>
      <c r="F65">
        <v>0.19173553700000001</v>
      </c>
      <c r="G65">
        <v>1069</v>
      </c>
      <c r="H65">
        <f>VLOOKUP($G65,county_facts!$A:$BB,4,FALSE)</f>
        <v>104193</v>
      </c>
      <c r="I65">
        <f>VLOOKUP($G65,county_facts!$A:$BB,5,FALSE)</f>
        <v>101547</v>
      </c>
      <c r="J65">
        <f>VLOOKUP($G65,county_facts!$A:$BB,6,FALSE)</f>
        <v>2.6</v>
      </c>
      <c r="K65">
        <f>VLOOKUP($G65,county_facts!$A:$BB,7,FALSE)</f>
        <v>101547</v>
      </c>
      <c r="L65">
        <f>VLOOKUP($G65,county_facts!$A:$BB,8,FALSE)</f>
        <v>6.2</v>
      </c>
      <c r="M65">
        <f>VLOOKUP($G65,county_facts!$A:$BB,9,FALSE)</f>
        <v>23.7</v>
      </c>
      <c r="N65">
        <f>VLOOKUP($G65,county_facts!$A:$BB,10,FALSE)</f>
        <v>16.100000000000001</v>
      </c>
      <c r="O65">
        <f>VLOOKUP($G65,county_facts!$A:$BB,11,FALSE)</f>
        <v>52.1</v>
      </c>
      <c r="P65">
        <f>VLOOKUP($G65,county_facts!$A:$BB,12,FALSE)</f>
        <v>70</v>
      </c>
      <c r="Q65">
        <f>VLOOKUP($G65,county_facts!$A:$BB,13,FALSE)</f>
        <v>26.7</v>
      </c>
      <c r="R65">
        <f>VLOOKUP($G65,county_facts!$A:$BB,14,FALSE)</f>
        <v>0.5</v>
      </c>
      <c r="S65">
        <f>VLOOKUP($G65,county_facts!$A:$BB,15,FALSE)</f>
        <v>0.9</v>
      </c>
      <c r="T65">
        <f>VLOOKUP($G65,county_facts!$A:$BB,16,FALSE)</f>
        <v>0.1</v>
      </c>
      <c r="U65">
        <f>VLOOKUP($G65,county_facts!$A:$BB,17,FALSE)</f>
        <v>1.8</v>
      </c>
      <c r="V65">
        <f>VLOOKUP($G65,county_facts!$A:$BB,18,FALSE)</f>
        <v>3.3</v>
      </c>
      <c r="W65">
        <f>VLOOKUP($G65,county_facts!$A:$BB,19,FALSE)</f>
        <v>67.3</v>
      </c>
      <c r="X65">
        <f>VLOOKUP($G65,county_facts!$A:$BB,20,FALSE)</f>
        <v>86.3</v>
      </c>
      <c r="Y65">
        <f>VLOOKUP($G65,county_facts!$A:$BB,21,FALSE)</f>
        <v>2.4</v>
      </c>
      <c r="Z65">
        <f>VLOOKUP($G65,county_facts!$A:$BB,22,FALSE)</f>
        <v>4.4000000000000004</v>
      </c>
      <c r="AA65">
        <f>VLOOKUP($G65,county_facts!$A:$BB,23,FALSE)</f>
        <v>83.9</v>
      </c>
      <c r="AB65">
        <f>VLOOKUP($G65,county_facts!$A:$BB,24,FALSE)</f>
        <v>19.7</v>
      </c>
      <c r="AC65">
        <f>VLOOKUP($G65,county_facts!$A:$BB,25,FALSE)</f>
        <v>9254</v>
      </c>
      <c r="AD65">
        <f>VLOOKUP($G65,county_facts!$A:$BB,26,FALSE)</f>
        <v>20.8</v>
      </c>
      <c r="AE65">
        <f>VLOOKUP($G65,county_facts!$A:$BB,27,FALSE)</f>
        <v>46442</v>
      </c>
      <c r="AF65">
        <f>VLOOKUP($G65,county_facts!$A:$BB,28,FALSE)</f>
        <v>64.599999999999994</v>
      </c>
      <c r="AG65">
        <f>VLOOKUP($G65,county_facts!$A:$BB,29,FALSE)</f>
        <v>14.6</v>
      </c>
      <c r="AH65">
        <f>VLOOKUP($G65,county_facts!$A:$BB,30,FALSE)</f>
        <v>122300</v>
      </c>
      <c r="AI65">
        <f>VLOOKUP($G65,county_facts!$A:$BB,31,FALSE)</f>
        <v>39250</v>
      </c>
      <c r="AJ65">
        <f>VLOOKUP($G65,county_facts!$A:$BB,32,FALSE)</f>
        <v>2.58</v>
      </c>
      <c r="AK65">
        <f>VLOOKUP($G65,county_facts!$A:$BB,33,FALSE)</f>
        <v>23316</v>
      </c>
      <c r="AL65">
        <f>VLOOKUP($G65,county_facts!$A:$BB,34,FALSE)</f>
        <v>40948</v>
      </c>
      <c r="AM65">
        <f>VLOOKUP($G65,county_facts!$A:$BB,35,FALSE)</f>
        <v>18</v>
      </c>
      <c r="AN65">
        <f>VLOOKUP($G65,county_facts!$A:$BB,36,FALSE)</f>
        <v>2702</v>
      </c>
      <c r="AO65">
        <f>VLOOKUP($G65,county_facts!$A:$BB,37,FALSE)</f>
        <v>43139</v>
      </c>
      <c r="AP65">
        <f>VLOOKUP($G65,county_facts!$A:$BB,38,FALSE)</f>
        <v>0.5</v>
      </c>
      <c r="AQ65">
        <f>VLOOKUP($G65,county_facts!$A:$BB,39,FALSE)</f>
        <v>6819</v>
      </c>
      <c r="AR65">
        <f>VLOOKUP($G65,county_facts!$A:$BB,40,FALSE)</f>
        <v>10151</v>
      </c>
      <c r="AS65">
        <f>VLOOKUP($G65,county_facts!$A:$BB,41,FALSE)</f>
        <v>12.1</v>
      </c>
      <c r="AT65">
        <f>VLOOKUP($G65,county_facts!$A:$BB,42,FALSE)</f>
        <v>0</v>
      </c>
      <c r="AU65">
        <f>VLOOKUP($G65,county_facts!$A:$BB,43,FALSE)</f>
        <v>1.4</v>
      </c>
      <c r="AV65">
        <f>VLOOKUP($G65,county_facts!$A:$BB,44,FALSE)</f>
        <v>0</v>
      </c>
      <c r="AW65">
        <f>VLOOKUP($G65,county_facts!$A:$BB,45,FALSE)</f>
        <v>1.3</v>
      </c>
      <c r="AX65">
        <f>VLOOKUP($G65,county_facts!$A:$BB,46,FALSE)</f>
        <v>25.5</v>
      </c>
      <c r="AY65">
        <f>VLOOKUP($G65,county_facts!$A:$BB,47,FALSE)</f>
        <v>1310677</v>
      </c>
      <c r="AZ65">
        <f>VLOOKUP($G65,county_facts!$A:$BB,48,FALSE)</f>
        <v>0</v>
      </c>
      <c r="BA65">
        <f>VLOOKUP($G65,county_facts!$A:$BB,49,FALSE)</f>
        <v>1909615</v>
      </c>
      <c r="BB65">
        <f>VLOOKUP($G65,county_facts!$A:$BB,50,FALSE)</f>
        <v>19608</v>
      </c>
      <c r="BC65">
        <f>VLOOKUP($G65,county_facts!$A:$BB,51,FALSE)</f>
        <v>177224</v>
      </c>
      <c r="BD65">
        <f>VLOOKUP($G65,county_facts!$A:$BB,52,FALSE)</f>
        <v>311</v>
      </c>
      <c r="BE65">
        <f>VLOOKUP($G65,county_facts!$A:$BB,53,FALSE)</f>
        <v>579.82000000000005</v>
      </c>
      <c r="BF65">
        <f>VLOOKUP($G65,county_facts!$A:$BB,54,FALSE)</f>
        <v>175.1</v>
      </c>
    </row>
    <row r="66" spans="1:58" x14ac:dyDescent="0.3">
      <c r="A66" t="s">
        <v>6</v>
      </c>
      <c r="B66" t="s">
        <v>41</v>
      </c>
      <c r="C66">
        <v>1020</v>
      </c>
      <c r="D66" t="s">
        <v>8</v>
      </c>
      <c r="E66">
        <v>1187</v>
      </c>
      <c r="F66">
        <v>0.85930918300000003</v>
      </c>
      <c r="G66">
        <v>1067</v>
      </c>
      <c r="H66">
        <f>VLOOKUP($G66,county_facts!$A:$BB,4,FALSE)</f>
        <v>17190</v>
      </c>
      <c r="I66">
        <f>VLOOKUP($G66,county_facts!$A:$BB,5,FALSE)</f>
        <v>17302</v>
      </c>
      <c r="J66">
        <f>VLOOKUP($G66,county_facts!$A:$BB,6,FALSE)</f>
        <v>-0.6</v>
      </c>
      <c r="K66">
        <f>VLOOKUP($G66,county_facts!$A:$BB,7,FALSE)</f>
        <v>17302</v>
      </c>
      <c r="L66">
        <f>VLOOKUP($G66,county_facts!$A:$BB,8,FALSE)</f>
        <v>5.5</v>
      </c>
      <c r="M66">
        <f>VLOOKUP($G66,county_facts!$A:$BB,9,FALSE)</f>
        <v>21.2</v>
      </c>
      <c r="N66">
        <f>VLOOKUP($G66,county_facts!$A:$BB,10,FALSE)</f>
        <v>20.8</v>
      </c>
      <c r="O66">
        <f>VLOOKUP($G66,county_facts!$A:$BB,11,FALSE)</f>
        <v>51.8</v>
      </c>
      <c r="P66">
        <f>VLOOKUP($G66,county_facts!$A:$BB,12,FALSE)</f>
        <v>70.400000000000006</v>
      </c>
      <c r="Q66">
        <f>VLOOKUP($G66,county_facts!$A:$BB,13,FALSE)</f>
        <v>27.3</v>
      </c>
      <c r="R66">
        <f>VLOOKUP($G66,county_facts!$A:$BB,14,FALSE)</f>
        <v>0.3</v>
      </c>
      <c r="S66">
        <f>VLOOKUP($G66,county_facts!$A:$BB,15,FALSE)</f>
        <v>0.7</v>
      </c>
      <c r="T66">
        <f>VLOOKUP($G66,county_facts!$A:$BB,16,FALSE)</f>
        <v>0</v>
      </c>
      <c r="U66">
        <f>VLOOKUP($G66,county_facts!$A:$BB,17,FALSE)</f>
        <v>1.2</v>
      </c>
      <c r="V66">
        <f>VLOOKUP($G66,county_facts!$A:$BB,18,FALSE)</f>
        <v>2.6</v>
      </c>
      <c r="W66">
        <f>VLOOKUP($G66,county_facts!$A:$BB,19,FALSE)</f>
        <v>68.400000000000006</v>
      </c>
      <c r="X66">
        <f>VLOOKUP($G66,county_facts!$A:$BB,20,FALSE)</f>
        <v>91.9</v>
      </c>
      <c r="Y66">
        <f>VLOOKUP($G66,county_facts!$A:$BB,21,FALSE)</f>
        <v>2.9</v>
      </c>
      <c r="Z66">
        <f>VLOOKUP($G66,county_facts!$A:$BB,22,FALSE)</f>
        <v>5</v>
      </c>
      <c r="AA66">
        <f>VLOOKUP($G66,county_facts!$A:$BB,23,FALSE)</f>
        <v>80.099999999999994</v>
      </c>
      <c r="AB66">
        <f>VLOOKUP($G66,county_facts!$A:$BB,24,FALSE)</f>
        <v>16.600000000000001</v>
      </c>
      <c r="AC66">
        <f>VLOOKUP($G66,county_facts!$A:$BB,25,FALSE)</f>
        <v>1497</v>
      </c>
      <c r="AD66">
        <f>VLOOKUP($G66,county_facts!$A:$BB,26,FALSE)</f>
        <v>26</v>
      </c>
      <c r="AE66">
        <f>VLOOKUP($G66,county_facts!$A:$BB,27,FALSE)</f>
        <v>8961</v>
      </c>
      <c r="AF66">
        <f>VLOOKUP($G66,county_facts!$A:$BB,28,FALSE)</f>
        <v>77.7</v>
      </c>
      <c r="AG66">
        <f>VLOOKUP($G66,county_facts!$A:$BB,29,FALSE)</f>
        <v>4.5999999999999996</v>
      </c>
      <c r="AH66">
        <f>VLOOKUP($G66,county_facts!$A:$BB,30,FALSE)</f>
        <v>97000</v>
      </c>
      <c r="AI66">
        <f>VLOOKUP($G66,county_facts!$A:$BB,31,FALSE)</f>
        <v>7001</v>
      </c>
      <c r="AJ66">
        <f>VLOOKUP($G66,county_facts!$A:$BB,32,FALSE)</f>
        <v>2.44</v>
      </c>
      <c r="AK66">
        <f>VLOOKUP($G66,county_facts!$A:$BB,33,FALSE)</f>
        <v>21924</v>
      </c>
      <c r="AL66">
        <f>VLOOKUP($G66,county_facts!$A:$BB,34,FALSE)</f>
        <v>41650</v>
      </c>
      <c r="AM66">
        <f>VLOOKUP($G66,county_facts!$A:$BB,35,FALSE)</f>
        <v>14.4</v>
      </c>
      <c r="AN66">
        <f>VLOOKUP($G66,county_facts!$A:$BB,36,FALSE)</f>
        <v>293</v>
      </c>
      <c r="AO66">
        <f>VLOOKUP($G66,county_facts!$A:$BB,37,FALSE)</f>
        <v>2754</v>
      </c>
      <c r="AP66">
        <f>VLOOKUP($G66,county_facts!$A:$BB,38,FALSE)</f>
        <v>-2.4</v>
      </c>
      <c r="AQ66">
        <f>VLOOKUP($G66,county_facts!$A:$BB,39,FALSE)</f>
        <v>1034</v>
      </c>
      <c r="AR66">
        <f>VLOOKUP($G66,county_facts!$A:$BB,40,FALSE)</f>
        <v>1091</v>
      </c>
      <c r="AS66">
        <f>VLOOKUP($G66,county_facts!$A:$BB,41,FALSE)</f>
        <v>0</v>
      </c>
      <c r="AT66">
        <f>VLOOKUP($G66,county_facts!$A:$BB,42,FALSE)</f>
        <v>0</v>
      </c>
      <c r="AU66">
        <f>VLOOKUP($G66,county_facts!$A:$BB,43,FALSE)</f>
        <v>0</v>
      </c>
      <c r="AV66">
        <f>VLOOKUP($G66,county_facts!$A:$BB,44,FALSE)</f>
        <v>0</v>
      </c>
      <c r="AW66">
        <f>VLOOKUP($G66,county_facts!$A:$BB,45,FALSE)</f>
        <v>0</v>
      </c>
      <c r="AX66">
        <f>VLOOKUP($G66,county_facts!$A:$BB,46,FALSE)</f>
        <v>18.2</v>
      </c>
      <c r="AY66">
        <f>VLOOKUP($G66,county_facts!$A:$BB,47,FALSE)</f>
        <v>425821</v>
      </c>
      <c r="AZ66">
        <f>VLOOKUP($G66,county_facts!$A:$BB,48,FALSE)</f>
        <v>0</v>
      </c>
      <c r="BA66">
        <f>VLOOKUP($G66,county_facts!$A:$BB,49,FALSE)</f>
        <v>92574</v>
      </c>
      <c r="BB66">
        <f>VLOOKUP($G66,county_facts!$A:$BB,50,FALSE)</f>
        <v>5559</v>
      </c>
      <c r="BC66">
        <f>VLOOKUP($G66,county_facts!$A:$BB,51,FALSE)</f>
        <v>7415</v>
      </c>
      <c r="BD66">
        <f>VLOOKUP($G66,county_facts!$A:$BB,52,FALSE)</f>
        <v>17</v>
      </c>
      <c r="BE66">
        <f>VLOOKUP($G66,county_facts!$A:$BB,53,FALSE)</f>
        <v>561.75</v>
      </c>
      <c r="BF66">
        <f>VLOOKUP($G66,county_facts!$A:$BB,54,FALSE)</f>
        <v>30.8</v>
      </c>
    </row>
    <row r="67" spans="1:58" x14ac:dyDescent="0.3">
      <c r="A67" t="s">
        <v>9</v>
      </c>
      <c r="B67" t="s">
        <v>41</v>
      </c>
      <c r="C67">
        <v>167</v>
      </c>
      <c r="D67" t="s">
        <v>8</v>
      </c>
      <c r="E67">
        <v>1187</v>
      </c>
      <c r="F67">
        <v>0.140690817</v>
      </c>
      <c r="G67">
        <v>1067</v>
      </c>
      <c r="H67">
        <f>VLOOKUP($G67,county_facts!$A:$BB,4,FALSE)</f>
        <v>17190</v>
      </c>
      <c r="I67">
        <f>VLOOKUP($G67,county_facts!$A:$BB,5,FALSE)</f>
        <v>17302</v>
      </c>
      <c r="J67">
        <f>VLOOKUP($G67,county_facts!$A:$BB,6,FALSE)</f>
        <v>-0.6</v>
      </c>
      <c r="K67">
        <f>VLOOKUP($G67,county_facts!$A:$BB,7,FALSE)</f>
        <v>17302</v>
      </c>
      <c r="L67">
        <f>VLOOKUP($G67,county_facts!$A:$BB,8,FALSE)</f>
        <v>5.5</v>
      </c>
      <c r="M67">
        <f>VLOOKUP($G67,county_facts!$A:$BB,9,FALSE)</f>
        <v>21.2</v>
      </c>
      <c r="N67">
        <f>VLOOKUP($G67,county_facts!$A:$BB,10,FALSE)</f>
        <v>20.8</v>
      </c>
      <c r="O67">
        <f>VLOOKUP($G67,county_facts!$A:$BB,11,FALSE)</f>
        <v>51.8</v>
      </c>
      <c r="P67">
        <f>VLOOKUP($G67,county_facts!$A:$BB,12,FALSE)</f>
        <v>70.400000000000006</v>
      </c>
      <c r="Q67">
        <f>VLOOKUP($G67,county_facts!$A:$BB,13,FALSE)</f>
        <v>27.3</v>
      </c>
      <c r="R67">
        <f>VLOOKUP($G67,county_facts!$A:$BB,14,FALSE)</f>
        <v>0.3</v>
      </c>
      <c r="S67">
        <f>VLOOKUP($G67,county_facts!$A:$BB,15,FALSE)</f>
        <v>0.7</v>
      </c>
      <c r="T67">
        <f>VLOOKUP($G67,county_facts!$A:$BB,16,FALSE)</f>
        <v>0</v>
      </c>
      <c r="U67">
        <f>VLOOKUP($G67,county_facts!$A:$BB,17,FALSE)</f>
        <v>1.2</v>
      </c>
      <c r="V67">
        <f>VLOOKUP($G67,county_facts!$A:$BB,18,FALSE)</f>
        <v>2.6</v>
      </c>
      <c r="W67">
        <f>VLOOKUP($G67,county_facts!$A:$BB,19,FALSE)</f>
        <v>68.400000000000006</v>
      </c>
      <c r="X67">
        <f>VLOOKUP($G67,county_facts!$A:$BB,20,FALSE)</f>
        <v>91.9</v>
      </c>
      <c r="Y67">
        <f>VLOOKUP($G67,county_facts!$A:$BB,21,FALSE)</f>
        <v>2.9</v>
      </c>
      <c r="Z67">
        <f>VLOOKUP($G67,county_facts!$A:$BB,22,FALSE)</f>
        <v>5</v>
      </c>
      <c r="AA67">
        <f>VLOOKUP($G67,county_facts!$A:$BB,23,FALSE)</f>
        <v>80.099999999999994</v>
      </c>
      <c r="AB67">
        <f>VLOOKUP($G67,county_facts!$A:$BB,24,FALSE)</f>
        <v>16.600000000000001</v>
      </c>
      <c r="AC67">
        <f>VLOOKUP($G67,county_facts!$A:$BB,25,FALSE)</f>
        <v>1497</v>
      </c>
      <c r="AD67">
        <f>VLOOKUP($G67,county_facts!$A:$BB,26,FALSE)</f>
        <v>26</v>
      </c>
      <c r="AE67">
        <f>VLOOKUP($G67,county_facts!$A:$BB,27,FALSE)</f>
        <v>8961</v>
      </c>
      <c r="AF67">
        <f>VLOOKUP($G67,county_facts!$A:$BB,28,FALSE)</f>
        <v>77.7</v>
      </c>
      <c r="AG67">
        <f>VLOOKUP($G67,county_facts!$A:$BB,29,FALSE)</f>
        <v>4.5999999999999996</v>
      </c>
      <c r="AH67">
        <f>VLOOKUP($G67,county_facts!$A:$BB,30,FALSE)</f>
        <v>97000</v>
      </c>
      <c r="AI67">
        <f>VLOOKUP($G67,county_facts!$A:$BB,31,FALSE)</f>
        <v>7001</v>
      </c>
      <c r="AJ67">
        <f>VLOOKUP($G67,county_facts!$A:$BB,32,FALSE)</f>
        <v>2.44</v>
      </c>
      <c r="AK67">
        <f>VLOOKUP($G67,county_facts!$A:$BB,33,FALSE)</f>
        <v>21924</v>
      </c>
      <c r="AL67">
        <f>VLOOKUP($G67,county_facts!$A:$BB,34,FALSE)</f>
        <v>41650</v>
      </c>
      <c r="AM67">
        <f>VLOOKUP($G67,county_facts!$A:$BB,35,FALSE)</f>
        <v>14.4</v>
      </c>
      <c r="AN67">
        <f>VLOOKUP($G67,county_facts!$A:$BB,36,FALSE)</f>
        <v>293</v>
      </c>
      <c r="AO67">
        <f>VLOOKUP($G67,county_facts!$A:$BB,37,FALSE)</f>
        <v>2754</v>
      </c>
      <c r="AP67">
        <f>VLOOKUP($G67,county_facts!$A:$BB,38,FALSE)</f>
        <v>-2.4</v>
      </c>
      <c r="AQ67">
        <f>VLOOKUP($G67,county_facts!$A:$BB,39,FALSE)</f>
        <v>1034</v>
      </c>
      <c r="AR67">
        <f>VLOOKUP($G67,county_facts!$A:$BB,40,FALSE)</f>
        <v>1091</v>
      </c>
      <c r="AS67">
        <f>VLOOKUP($G67,county_facts!$A:$BB,41,FALSE)</f>
        <v>0</v>
      </c>
      <c r="AT67">
        <f>VLOOKUP($G67,county_facts!$A:$BB,42,FALSE)</f>
        <v>0</v>
      </c>
      <c r="AU67">
        <f>VLOOKUP($G67,county_facts!$A:$BB,43,FALSE)</f>
        <v>0</v>
      </c>
      <c r="AV67">
        <f>VLOOKUP($G67,county_facts!$A:$BB,44,FALSE)</f>
        <v>0</v>
      </c>
      <c r="AW67">
        <f>VLOOKUP($G67,county_facts!$A:$BB,45,FALSE)</f>
        <v>0</v>
      </c>
      <c r="AX67">
        <f>VLOOKUP($G67,county_facts!$A:$BB,46,FALSE)</f>
        <v>18.2</v>
      </c>
      <c r="AY67">
        <f>VLOOKUP($G67,county_facts!$A:$BB,47,FALSE)</f>
        <v>425821</v>
      </c>
      <c r="AZ67">
        <f>VLOOKUP($G67,county_facts!$A:$BB,48,FALSE)</f>
        <v>0</v>
      </c>
      <c r="BA67">
        <f>VLOOKUP($G67,county_facts!$A:$BB,49,FALSE)</f>
        <v>92574</v>
      </c>
      <c r="BB67">
        <f>VLOOKUP($G67,county_facts!$A:$BB,50,FALSE)</f>
        <v>5559</v>
      </c>
      <c r="BC67">
        <f>VLOOKUP($G67,county_facts!$A:$BB,51,FALSE)</f>
        <v>7415</v>
      </c>
      <c r="BD67">
        <f>VLOOKUP($G67,county_facts!$A:$BB,52,FALSE)</f>
        <v>17</v>
      </c>
      <c r="BE67">
        <f>VLOOKUP($G67,county_facts!$A:$BB,53,FALSE)</f>
        <v>561.75</v>
      </c>
      <c r="BF67">
        <f>VLOOKUP($G67,county_facts!$A:$BB,54,FALSE)</f>
        <v>30.8</v>
      </c>
    </row>
    <row r="68" spans="1:58" x14ac:dyDescent="0.3">
      <c r="A68" t="s">
        <v>6</v>
      </c>
      <c r="B68" t="s">
        <v>42</v>
      </c>
      <c r="C68">
        <v>1327</v>
      </c>
      <c r="D68" t="s">
        <v>8</v>
      </c>
      <c r="E68">
        <v>1502</v>
      </c>
      <c r="F68">
        <v>0.88348868199999997</v>
      </c>
      <c r="G68">
        <v>1065</v>
      </c>
      <c r="H68">
        <f>VLOOKUP($G68,county_facts!$A:$BB,4,FALSE)</f>
        <v>15184</v>
      </c>
      <c r="I68">
        <f>VLOOKUP($G68,county_facts!$A:$BB,5,FALSE)</f>
        <v>15760</v>
      </c>
      <c r="J68">
        <f>VLOOKUP($G68,county_facts!$A:$BB,6,FALSE)</f>
        <v>-3.7</v>
      </c>
      <c r="K68">
        <f>VLOOKUP($G68,county_facts!$A:$BB,7,FALSE)</f>
        <v>15760</v>
      </c>
      <c r="L68">
        <f>VLOOKUP($G68,county_facts!$A:$BB,8,FALSE)</f>
        <v>6.2</v>
      </c>
      <c r="M68">
        <f>VLOOKUP($G68,county_facts!$A:$BB,9,FALSE)</f>
        <v>23.3</v>
      </c>
      <c r="N68">
        <f>VLOOKUP($G68,county_facts!$A:$BB,10,FALSE)</f>
        <v>17.3</v>
      </c>
      <c r="O68">
        <f>VLOOKUP($G68,county_facts!$A:$BB,11,FALSE)</f>
        <v>52.8</v>
      </c>
      <c r="P68">
        <f>VLOOKUP($G68,county_facts!$A:$BB,12,FALSE)</f>
        <v>40.799999999999997</v>
      </c>
      <c r="Q68">
        <f>VLOOKUP($G68,county_facts!$A:$BB,13,FALSE)</f>
        <v>58.1</v>
      </c>
      <c r="R68">
        <f>VLOOKUP($G68,county_facts!$A:$BB,14,FALSE)</f>
        <v>0.2</v>
      </c>
      <c r="S68">
        <f>VLOOKUP($G68,county_facts!$A:$BB,15,FALSE)</f>
        <v>0.3</v>
      </c>
      <c r="T68">
        <f>VLOOKUP($G68,county_facts!$A:$BB,16,FALSE)</f>
        <v>0</v>
      </c>
      <c r="U68">
        <f>VLOOKUP($G68,county_facts!$A:$BB,17,FALSE)</f>
        <v>0.6</v>
      </c>
      <c r="V68">
        <f>VLOOKUP($G68,county_facts!$A:$BB,18,FALSE)</f>
        <v>1.3</v>
      </c>
      <c r="W68">
        <f>VLOOKUP($G68,county_facts!$A:$BB,19,FALSE)</f>
        <v>40</v>
      </c>
      <c r="X68">
        <f>VLOOKUP($G68,county_facts!$A:$BB,20,FALSE)</f>
        <v>90.6</v>
      </c>
      <c r="Y68">
        <f>VLOOKUP($G68,county_facts!$A:$BB,21,FALSE)</f>
        <v>1.2</v>
      </c>
      <c r="Z68">
        <f>VLOOKUP($G68,county_facts!$A:$BB,22,FALSE)</f>
        <v>2.7</v>
      </c>
      <c r="AA68">
        <f>VLOOKUP($G68,county_facts!$A:$BB,23,FALSE)</f>
        <v>77.400000000000006</v>
      </c>
      <c r="AB68">
        <f>VLOOKUP($G68,county_facts!$A:$BB,24,FALSE)</f>
        <v>12.8</v>
      </c>
      <c r="AC68">
        <f>VLOOKUP($G68,county_facts!$A:$BB,25,FALSE)</f>
        <v>995</v>
      </c>
      <c r="AD68">
        <f>VLOOKUP($G68,county_facts!$A:$BB,26,FALSE)</f>
        <v>27.1</v>
      </c>
      <c r="AE68">
        <f>VLOOKUP($G68,county_facts!$A:$BB,27,FALSE)</f>
        <v>7639</v>
      </c>
      <c r="AF68">
        <f>VLOOKUP($G68,county_facts!$A:$BB,28,FALSE)</f>
        <v>78</v>
      </c>
      <c r="AG68">
        <f>VLOOKUP($G68,county_facts!$A:$BB,29,FALSE)</f>
        <v>6.1</v>
      </c>
      <c r="AH68">
        <f>VLOOKUP($G68,county_facts!$A:$BB,30,FALSE)</f>
        <v>79900</v>
      </c>
      <c r="AI68">
        <f>VLOOKUP($G68,county_facts!$A:$BB,31,FALSE)</f>
        <v>5969</v>
      </c>
      <c r="AJ68">
        <f>VLOOKUP($G68,county_facts!$A:$BB,32,FALSE)</f>
        <v>2.56</v>
      </c>
      <c r="AK68">
        <f>VLOOKUP($G68,county_facts!$A:$BB,33,FALSE)</f>
        <v>18812</v>
      </c>
      <c r="AL68">
        <f>VLOOKUP($G68,county_facts!$A:$BB,34,FALSE)</f>
        <v>30051</v>
      </c>
      <c r="AM68">
        <f>VLOOKUP($G68,county_facts!$A:$BB,35,FALSE)</f>
        <v>26.6</v>
      </c>
      <c r="AN68">
        <f>VLOOKUP($G68,county_facts!$A:$BB,36,FALSE)</f>
        <v>195</v>
      </c>
      <c r="AO68">
        <f>VLOOKUP($G68,county_facts!$A:$BB,37,FALSE)</f>
        <v>1966</v>
      </c>
      <c r="AP68">
        <f>VLOOKUP($G68,county_facts!$A:$BB,38,FALSE)</f>
        <v>0.2</v>
      </c>
      <c r="AQ68">
        <f>VLOOKUP($G68,county_facts!$A:$BB,39,FALSE)</f>
        <v>762</v>
      </c>
      <c r="AR68">
        <f>VLOOKUP($G68,county_facts!$A:$BB,40,FALSE)</f>
        <v>882</v>
      </c>
      <c r="AS68">
        <f>VLOOKUP($G68,county_facts!$A:$BB,41,FALSE)</f>
        <v>0</v>
      </c>
      <c r="AT68">
        <f>VLOOKUP($G68,county_facts!$A:$BB,42,FALSE)</f>
        <v>0</v>
      </c>
      <c r="AU68">
        <f>VLOOKUP($G68,county_facts!$A:$BB,43,FALSE)</f>
        <v>0</v>
      </c>
      <c r="AV68">
        <f>VLOOKUP($G68,county_facts!$A:$BB,44,FALSE)</f>
        <v>0</v>
      </c>
      <c r="AW68">
        <f>VLOOKUP($G68,county_facts!$A:$BB,45,FALSE)</f>
        <v>0</v>
      </c>
      <c r="AX68">
        <f>VLOOKUP($G68,county_facts!$A:$BB,46,FALSE)</f>
        <v>0</v>
      </c>
      <c r="AY68">
        <f>VLOOKUP($G68,county_facts!$A:$BB,47,FALSE)</f>
        <v>0</v>
      </c>
      <c r="AZ68">
        <f>VLOOKUP($G68,county_facts!$A:$BB,48,FALSE)</f>
        <v>0</v>
      </c>
      <c r="BA68">
        <f>VLOOKUP($G68,county_facts!$A:$BB,49,FALSE)</f>
        <v>86735</v>
      </c>
      <c r="BB68">
        <f>VLOOKUP($G68,county_facts!$A:$BB,50,FALSE)</f>
        <v>4794</v>
      </c>
      <c r="BC68">
        <f>VLOOKUP($G68,county_facts!$A:$BB,51,FALSE)</f>
        <v>3136</v>
      </c>
      <c r="BD68">
        <f>VLOOKUP($G68,county_facts!$A:$BB,52,FALSE)</f>
        <v>8</v>
      </c>
      <c r="BE68">
        <f>VLOOKUP($G68,county_facts!$A:$BB,53,FALSE)</f>
        <v>643.94000000000005</v>
      </c>
      <c r="BF68">
        <f>VLOOKUP($G68,county_facts!$A:$BB,54,FALSE)</f>
        <v>24.5</v>
      </c>
    </row>
    <row r="69" spans="1:58" x14ac:dyDescent="0.3">
      <c r="A69" t="s">
        <v>9</v>
      </c>
      <c r="B69" t="s">
        <v>42</v>
      </c>
      <c r="C69">
        <v>175</v>
      </c>
      <c r="D69" t="s">
        <v>8</v>
      </c>
      <c r="E69">
        <v>1502</v>
      </c>
      <c r="F69">
        <v>0.116511318</v>
      </c>
      <c r="G69">
        <v>1065</v>
      </c>
      <c r="H69">
        <f>VLOOKUP($G69,county_facts!$A:$BB,4,FALSE)</f>
        <v>15184</v>
      </c>
      <c r="I69">
        <f>VLOOKUP($G69,county_facts!$A:$BB,5,FALSE)</f>
        <v>15760</v>
      </c>
      <c r="J69">
        <f>VLOOKUP($G69,county_facts!$A:$BB,6,FALSE)</f>
        <v>-3.7</v>
      </c>
      <c r="K69">
        <f>VLOOKUP($G69,county_facts!$A:$BB,7,FALSE)</f>
        <v>15760</v>
      </c>
      <c r="L69">
        <f>VLOOKUP($G69,county_facts!$A:$BB,8,FALSE)</f>
        <v>6.2</v>
      </c>
      <c r="M69">
        <f>VLOOKUP($G69,county_facts!$A:$BB,9,FALSE)</f>
        <v>23.3</v>
      </c>
      <c r="N69">
        <f>VLOOKUP($G69,county_facts!$A:$BB,10,FALSE)</f>
        <v>17.3</v>
      </c>
      <c r="O69">
        <f>VLOOKUP($G69,county_facts!$A:$BB,11,FALSE)</f>
        <v>52.8</v>
      </c>
      <c r="P69">
        <f>VLOOKUP($G69,county_facts!$A:$BB,12,FALSE)</f>
        <v>40.799999999999997</v>
      </c>
      <c r="Q69">
        <f>VLOOKUP($G69,county_facts!$A:$BB,13,FALSE)</f>
        <v>58.1</v>
      </c>
      <c r="R69">
        <f>VLOOKUP($G69,county_facts!$A:$BB,14,FALSE)</f>
        <v>0.2</v>
      </c>
      <c r="S69">
        <f>VLOOKUP($G69,county_facts!$A:$BB,15,FALSE)</f>
        <v>0.3</v>
      </c>
      <c r="T69">
        <f>VLOOKUP($G69,county_facts!$A:$BB,16,FALSE)</f>
        <v>0</v>
      </c>
      <c r="U69">
        <f>VLOOKUP($G69,county_facts!$A:$BB,17,FALSE)</f>
        <v>0.6</v>
      </c>
      <c r="V69">
        <f>VLOOKUP($G69,county_facts!$A:$BB,18,FALSE)</f>
        <v>1.3</v>
      </c>
      <c r="W69">
        <f>VLOOKUP($G69,county_facts!$A:$BB,19,FALSE)</f>
        <v>40</v>
      </c>
      <c r="X69">
        <f>VLOOKUP($G69,county_facts!$A:$BB,20,FALSE)</f>
        <v>90.6</v>
      </c>
      <c r="Y69">
        <f>VLOOKUP($G69,county_facts!$A:$BB,21,FALSE)</f>
        <v>1.2</v>
      </c>
      <c r="Z69">
        <f>VLOOKUP($G69,county_facts!$A:$BB,22,FALSE)</f>
        <v>2.7</v>
      </c>
      <c r="AA69">
        <f>VLOOKUP($G69,county_facts!$A:$BB,23,FALSE)</f>
        <v>77.400000000000006</v>
      </c>
      <c r="AB69">
        <f>VLOOKUP($G69,county_facts!$A:$BB,24,FALSE)</f>
        <v>12.8</v>
      </c>
      <c r="AC69">
        <f>VLOOKUP($G69,county_facts!$A:$BB,25,FALSE)</f>
        <v>995</v>
      </c>
      <c r="AD69">
        <f>VLOOKUP($G69,county_facts!$A:$BB,26,FALSE)</f>
        <v>27.1</v>
      </c>
      <c r="AE69">
        <f>VLOOKUP($G69,county_facts!$A:$BB,27,FALSE)</f>
        <v>7639</v>
      </c>
      <c r="AF69">
        <f>VLOOKUP($G69,county_facts!$A:$BB,28,FALSE)</f>
        <v>78</v>
      </c>
      <c r="AG69">
        <f>VLOOKUP($G69,county_facts!$A:$BB,29,FALSE)</f>
        <v>6.1</v>
      </c>
      <c r="AH69">
        <f>VLOOKUP($G69,county_facts!$A:$BB,30,FALSE)</f>
        <v>79900</v>
      </c>
      <c r="AI69">
        <f>VLOOKUP($G69,county_facts!$A:$BB,31,FALSE)</f>
        <v>5969</v>
      </c>
      <c r="AJ69">
        <f>VLOOKUP($G69,county_facts!$A:$BB,32,FALSE)</f>
        <v>2.56</v>
      </c>
      <c r="AK69">
        <f>VLOOKUP($G69,county_facts!$A:$BB,33,FALSE)</f>
        <v>18812</v>
      </c>
      <c r="AL69">
        <f>VLOOKUP($G69,county_facts!$A:$BB,34,FALSE)</f>
        <v>30051</v>
      </c>
      <c r="AM69">
        <f>VLOOKUP($G69,county_facts!$A:$BB,35,FALSE)</f>
        <v>26.6</v>
      </c>
      <c r="AN69">
        <f>VLOOKUP($G69,county_facts!$A:$BB,36,FALSE)</f>
        <v>195</v>
      </c>
      <c r="AO69">
        <f>VLOOKUP($G69,county_facts!$A:$BB,37,FALSE)</f>
        <v>1966</v>
      </c>
      <c r="AP69">
        <f>VLOOKUP($G69,county_facts!$A:$BB,38,FALSE)</f>
        <v>0.2</v>
      </c>
      <c r="AQ69">
        <f>VLOOKUP($G69,county_facts!$A:$BB,39,FALSE)</f>
        <v>762</v>
      </c>
      <c r="AR69">
        <f>VLOOKUP($G69,county_facts!$A:$BB,40,FALSE)</f>
        <v>882</v>
      </c>
      <c r="AS69">
        <f>VLOOKUP($G69,county_facts!$A:$BB,41,FALSE)</f>
        <v>0</v>
      </c>
      <c r="AT69">
        <f>VLOOKUP($G69,county_facts!$A:$BB,42,FALSE)</f>
        <v>0</v>
      </c>
      <c r="AU69">
        <f>VLOOKUP($G69,county_facts!$A:$BB,43,FALSE)</f>
        <v>0</v>
      </c>
      <c r="AV69">
        <f>VLOOKUP($G69,county_facts!$A:$BB,44,FALSE)</f>
        <v>0</v>
      </c>
      <c r="AW69">
        <f>VLOOKUP($G69,county_facts!$A:$BB,45,FALSE)</f>
        <v>0</v>
      </c>
      <c r="AX69">
        <f>VLOOKUP($G69,county_facts!$A:$BB,46,FALSE)</f>
        <v>0</v>
      </c>
      <c r="AY69">
        <f>VLOOKUP($G69,county_facts!$A:$BB,47,FALSE)</f>
        <v>0</v>
      </c>
      <c r="AZ69">
        <f>VLOOKUP($G69,county_facts!$A:$BB,48,FALSE)</f>
        <v>0</v>
      </c>
      <c r="BA69">
        <f>VLOOKUP($G69,county_facts!$A:$BB,49,FALSE)</f>
        <v>86735</v>
      </c>
      <c r="BB69">
        <f>VLOOKUP($G69,county_facts!$A:$BB,50,FALSE)</f>
        <v>4794</v>
      </c>
      <c r="BC69">
        <f>VLOOKUP($G69,county_facts!$A:$BB,51,FALSE)</f>
        <v>3136</v>
      </c>
      <c r="BD69">
        <f>VLOOKUP($G69,county_facts!$A:$BB,52,FALSE)</f>
        <v>8</v>
      </c>
      <c r="BE69">
        <f>VLOOKUP($G69,county_facts!$A:$BB,53,FALSE)</f>
        <v>643.94000000000005</v>
      </c>
      <c r="BF69">
        <f>VLOOKUP($G69,county_facts!$A:$BB,54,FALSE)</f>
        <v>24.5</v>
      </c>
    </row>
    <row r="70" spans="1:58" x14ac:dyDescent="0.3">
      <c r="A70" t="s">
        <v>6</v>
      </c>
      <c r="B70" t="s">
        <v>43</v>
      </c>
      <c r="C70">
        <v>1782</v>
      </c>
      <c r="D70" t="s">
        <v>8</v>
      </c>
      <c r="E70">
        <v>1973</v>
      </c>
      <c r="F70">
        <v>0.903193107</v>
      </c>
      <c r="G70">
        <v>1063</v>
      </c>
      <c r="H70">
        <f>VLOOKUP($G70,county_facts!$A:$BB,4,FALSE)</f>
        <v>8553</v>
      </c>
      <c r="I70">
        <f>VLOOKUP($G70,county_facts!$A:$BB,5,FALSE)</f>
        <v>9045</v>
      </c>
      <c r="J70">
        <f>VLOOKUP($G70,county_facts!$A:$BB,6,FALSE)</f>
        <v>-5.4</v>
      </c>
      <c r="K70">
        <f>VLOOKUP($G70,county_facts!$A:$BB,7,FALSE)</f>
        <v>9045</v>
      </c>
      <c r="L70">
        <f>VLOOKUP($G70,county_facts!$A:$BB,8,FALSE)</f>
        <v>5.9</v>
      </c>
      <c r="M70">
        <f>VLOOKUP($G70,county_facts!$A:$BB,9,FALSE)</f>
        <v>23.3</v>
      </c>
      <c r="N70">
        <f>VLOOKUP($G70,county_facts!$A:$BB,10,FALSE)</f>
        <v>17.899999999999999</v>
      </c>
      <c r="O70">
        <f>VLOOKUP($G70,county_facts!$A:$BB,11,FALSE)</f>
        <v>52.5</v>
      </c>
      <c r="P70">
        <f>VLOOKUP($G70,county_facts!$A:$BB,12,FALSE)</f>
        <v>18.5</v>
      </c>
      <c r="Q70">
        <f>VLOOKUP($G70,county_facts!$A:$BB,13,FALSE)</f>
        <v>80.5</v>
      </c>
      <c r="R70">
        <f>VLOOKUP($G70,county_facts!$A:$BB,14,FALSE)</f>
        <v>0.2</v>
      </c>
      <c r="S70">
        <f>VLOOKUP($G70,county_facts!$A:$BB,15,FALSE)</f>
        <v>0.2</v>
      </c>
      <c r="T70">
        <f>VLOOKUP($G70,county_facts!$A:$BB,16,FALSE)</f>
        <v>0</v>
      </c>
      <c r="U70">
        <f>VLOOKUP($G70,county_facts!$A:$BB,17,FALSE)</f>
        <v>0.6</v>
      </c>
      <c r="V70">
        <f>VLOOKUP($G70,county_facts!$A:$BB,18,FALSE)</f>
        <v>1</v>
      </c>
      <c r="W70">
        <f>VLOOKUP($G70,county_facts!$A:$BB,19,FALSE)</f>
        <v>17.899999999999999</v>
      </c>
      <c r="X70">
        <f>VLOOKUP($G70,county_facts!$A:$BB,20,FALSE)</f>
        <v>92.4</v>
      </c>
      <c r="Y70">
        <f>VLOOKUP($G70,county_facts!$A:$BB,21,FALSE)</f>
        <v>0.2</v>
      </c>
      <c r="Z70">
        <f>VLOOKUP($G70,county_facts!$A:$BB,22,FALSE)</f>
        <v>1.4</v>
      </c>
      <c r="AA70">
        <f>VLOOKUP($G70,county_facts!$A:$BB,23,FALSE)</f>
        <v>76.2</v>
      </c>
      <c r="AB70">
        <f>VLOOKUP($G70,county_facts!$A:$BB,24,FALSE)</f>
        <v>12.8</v>
      </c>
      <c r="AC70">
        <f>VLOOKUP($G70,county_facts!$A:$BB,25,FALSE)</f>
        <v>502</v>
      </c>
      <c r="AD70">
        <f>VLOOKUP($G70,county_facts!$A:$BB,26,FALSE)</f>
        <v>28</v>
      </c>
      <c r="AE70">
        <f>VLOOKUP($G70,county_facts!$A:$BB,27,FALSE)</f>
        <v>4988</v>
      </c>
      <c r="AF70">
        <f>VLOOKUP($G70,county_facts!$A:$BB,28,FALSE)</f>
        <v>73.2</v>
      </c>
      <c r="AG70">
        <f>VLOOKUP($G70,county_facts!$A:$BB,29,FALSE)</f>
        <v>8.9</v>
      </c>
      <c r="AH70">
        <f>VLOOKUP($G70,county_facts!$A:$BB,30,FALSE)</f>
        <v>72700</v>
      </c>
      <c r="AI70">
        <f>VLOOKUP($G70,county_facts!$A:$BB,31,FALSE)</f>
        <v>3264</v>
      </c>
      <c r="AJ70">
        <f>VLOOKUP($G70,county_facts!$A:$BB,32,FALSE)</f>
        <v>2.72</v>
      </c>
      <c r="AK70">
        <f>VLOOKUP($G70,county_facts!$A:$BB,33,FALSE)</f>
        <v>14930</v>
      </c>
      <c r="AL70">
        <f>VLOOKUP($G70,county_facts!$A:$BB,34,FALSE)</f>
        <v>24226</v>
      </c>
      <c r="AM70">
        <f>VLOOKUP($G70,county_facts!$A:$BB,35,FALSE)</f>
        <v>32.9</v>
      </c>
      <c r="AN70">
        <f>VLOOKUP($G70,county_facts!$A:$BB,36,FALSE)</f>
        <v>99</v>
      </c>
      <c r="AO70">
        <f>VLOOKUP($G70,county_facts!$A:$BB,37,FALSE)</f>
        <v>1379</v>
      </c>
      <c r="AP70">
        <f>VLOOKUP($G70,county_facts!$A:$BB,38,FALSE)</f>
        <v>16.3</v>
      </c>
      <c r="AQ70">
        <f>VLOOKUP($G70,county_facts!$A:$BB,39,FALSE)</f>
        <v>506</v>
      </c>
      <c r="AR70">
        <f>VLOOKUP($G70,county_facts!$A:$BB,40,FALSE)</f>
        <v>657</v>
      </c>
      <c r="AS70">
        <f>VLOOKUP($G70,county_facts!$A:$BB,41,FALSE)</f>
        <v>60.3</v>
      </c>
      <c r="AT70">
        <f>VLOOKUP($G70,county_facts!$A:$BB,42,FALSE)</f>
        <v>0</v>
      </c>
      <c r="AU70">
        <f>VLOOKUP($G70,county_facts!$A:$BB,43,FALSE)</f>
        <v>0</v>
      </c>
      <c r="AV70">
        <f>VLOOKUP($G70,county_facts!$A:$BB,44,FALSE)</f>
        <v>0</v>
      </c>
      <c r="AW70">
        <f>VLOOKUP($G70,county_facts!$A:$BB,45,FALSE)</f>
        <v>0</v>
      </c>
      <c r="AX70">
        <f>VLOOKUP($G70,county_facts!$A:$BB,46,FALSE)</f>
        <v>36.1</v>
      </c>
      <c r="AY70">
        <f>VLOOKUP($G70,county_facts!$A:$BB,47,FALSE)</f>
        <v>0</v>
      </c>
      <c r="AZ70">
        <f>VLOOKUP($G70,county_facts!$A:$BB,48,FALSE)</f>
        <v>0</v>
      </c>
      <c r="BA70">
        <f>VLOOKUP($G70,county_facts!$A:$BB,49,FALSE)</f>
        <v>33639</v>
      </c>
      <c r="BB70">
        <f>VLOOKUP($G70,county_facts!$A:$BB,50,FALSE)</f>
        <v>3697</v>
      </c>
      <c r="BC70">
        <f>VLOOKUP($G70,county_facts!$A:$BB,51,FALSE)</f>
        <v>1226</v>
      </c>
      <c r="BD70">
        <f>VLOOKUP($G70,county_facts!$A:$BB,52,FALSE)</f>
        <v>4</v>
      </c>
      <c r="BE70">
        <f>VLOOKUP($G70,county_facts!$A:$BB,53,FALSE)</f>
        <v>647.11</v>
      </c>
      <c r="BF70">
        <f>VLOOKUP($G70,county_facts!$A:$BB,54,FALSE)</f>
        <v>14</v>
      </c>
    </row>
    <row r="71" spans="1:58" x14ac:dyDescent="0.3">
      <c r="A71" t="s">
        <v>9</v>
      </c>
      <c r="B71" t="s">
        <v>43</v>
      </c>
      <c r="C71">
        <v>191</v>
      </c>
      <c r="D71" t="s">
        <v>8</v>
      </c>
      <c r="E71">
        <v>1973</v>
      </c>
      <c r="F71">
        <v>9.6806893000000005E-2</v>
      </c>
      <c r="G71">
        <v>1063</v>
      </c>
      <c r="H71">
        <f>VLOOKUP($G71,county_facts!$A:$BB,4,FALSE)</f>
        <v>8553</v>
      </c>
      <c r="I71">
        <f>VLOOKUP($G71,county_facts!$A:$BB,5,FALSE)</f>
        <v>9045</v>
      </c>
      <c r="J71">
        <f>VLOOKUP($G71,county_facts!$A:$BB,6,FALSE)</f>
        <v>-5.4</v>
      </c>
      <c r="K71">
        <f>VLOOKUP($G71,county_facts!$A:$BB,7,FALSE)</f>
        <v>9045</v>
      </c>
      <c r="L71">
        <f>VLOOKUP($G71,county_facts!$A:$BB,8,FALSE)</f>
        <v>5.9</v>
      </c>
      <c r="M71">
        <f>VLOOKUP($G71,county_facts!$A:$BB,9,FALSE)</f>
        <v>23.3</v>
      </c>
      <c r="N71">
        <f>VLOOKUP($G71,county_facts!$A:$BB,10,FALSE)</f>
        <v>17.899999999999999</v>
      </c>
      <c r="O71">
        <f>VLOOKUP($G71,county_facts!$A:$BB,11,FALSE)</f>
        <v>52.5</v>
      </c>
      <c r="P71">
        <f>VLOOKUP($G71,county_facts!$A:$BB,12,FALSE)</f>
        <v>18.5</v>
      </c>
      <c r="Q71">
        <f>VLOOKUP($G71,county_facts!$A:$BB,13,FALSE)</f>
        <v>80.5</v>
      </c>
      <c r="R71">
        <f>VLOOKUP($G71,county_facts!$A:$BB,14,FALSE)</f>
        <v>0.2</v>
      </c>
      <c r="S71">
        <f>VLOOKUP($G71,county_facts!$A:$BB,15,FALSE)</f>
        <v>0.2</v>
      </c>
      <c r="T71">
        <f>VLOOKUP($G71,county_facts!$A:$BB,16,FALSE)</f>
        <v>0</v>
      </c>
      <c r="U71">
        <f>VLOOKUP($G71,county_facts!$A:$BB,17,FALSE)</f>
        <v>0.6</v>
      </c>
      <c r="V71">
        <f>VLOOKUP($G71,county_facts!$A:$BB,18,FALSE)</f>
        <v>1</v>
      </c>
      <c r="W71">
        <f>VLOOKUP($G71,county_facts!$A:$BB,19,FALSE)</f>
        <v>17.899999999999999</v>
      </c>
      <c r="X71">
        <f>VLOOKUP($G71,county_facts!$A:$BB,20,FALSE)</f>
        <v>92.4</v>
      </c>
      <c r="Y71">
        <f>VLOOKUP($G71,county_facts!$A:$BB,21,FALSE)</f>
        <v>0.2</v>
      </c>
      <c r="Z71">
        <f>VLOOKUP($G71,county_facts!$A:$BB,22,FALSE)</f>
        <v>1.4</v>
      </c>
      <c r="AA71">
        <f>VLOOKUP($G71,county_facts!$A:$BB,23,FALSE)</f>
        <v>76.2</v>
      </c>
      <c r="AB71">
        <f>VLOOKUP($G71,county_facts!$A:$BB,24,FALSE)</f>
        <v>12.8</v>
      </c>
      <c r="AC71">
        <f>VLOOKUP($G71,county_facts!$A:$BB,25,FALSE)</f>
        <v>502</v>
      </c>
      <c r="AD71">
        <f>VLOOKUP($G71,county_facts!$A:$BB,26,FALSE)</f>
        <v>28</v>
      </c>
      <c r="AE71">
        <f>VLOOKUP($G71,county_facts!$A:$BB,27,FALSE)</f>
        <v>4988</v>
      </c>
      <c r="AF71">
        <f>VLOOKUP($G71,county_facts!$A:$BB,28,FALSE)</f>
        <v>73.2</v>
      </c>
      <c r="AG71">
        <f>VLOOKUP($G71,county_facts!$A:$BB,29,FALSE)</f>
        <v>8.9</v>
      </c>
      <c r="AH71">
        <f>VLOOKUP($G71,county_facts!$A:$BB,30,FALSE)</f>
        <v>72700</v>
      </c>
      <c r="AI71">
        <f>VLOOKUP($G71,county_facts!$A:$BB,31,FALSE)</f>
        <v>3264</v>
      </c>
      <c r="AJ71">
        <f>VLOOKUP($G71,county_facts!$A:$BB,32,FALSE)</f>
        <v>2.72</v>
      </c>
      <c r="AK71">
        <f>VLOOKUP($G71,county_facts!$A:$BB,33,FALSE)</f>
        <v>14930</v>
      </c>
      <c r="AL71">
        <f>VLOOKUP($G71,county_facts!$A:$BB,34,FALSE)</f>
        <v>24226</v>
      </c>
      <c r="AM71">
        <f>VLOOKUP($G71,county_facts!$A:$BB,35,FALSE)</f>
        <v>32.9</v>
      </c>
      <c r="AN71">
        <f>VLOOKUP($G71,county_facts!$A:$BB,36,FALSE)</f>
        <v>99</v>
      </c>
      <c r="AO71">
        <f>VLOOKUP($G71,county_facts!$A:$BB,37,FALSE)</f>
        <v>1379</v>
      </c>
      <c r="AP71">
        <f>VLOOKUP($G71,county_facts!$A:$BB,38,FALSE)</f>
        <v>16.3</v>
      </c>
      <c r="AQ71">
        <f>VLOOKUP($G71,county_facts!$A:$BB,39,FALSE)</f>
        <v>506</v>
      </c>
      <c r="AR71">
        <f>VLOOKUP($G71,county_facts!$A:$BB,40,FALSE)</f>
        <v>657</v>
      </c>
      <c r="AS71">
        <f>VLOOKUP($G71,county_facts!$A:$BB,41,FALSE)</f>
        <v>60.3</v>
      </c>
      <c r="AT71">
        <f>VLOOKUP($G71,county_facts!$A:$BB,42,FALSE)</f>
        <v>0</v>
      </c>
      <c r="AU71">
        <f>VLOOKUP($G71,county_facts!$A:$BB,43,FALSE)</f>
        <v>0</v>
      </c>
      <c r="AV71">
        <f>VLOOKUP($G71,county_facts!$A:$BB,44,FALSE)</f>
        <v>0</v>
      </c>
      <c r="AW71">
        <f>VLOOKUP($G71,county_facts!$A:$BB,45,FALSE)</f>
        <v>0</v>
      </c>
      <c r="AX71">
        <f>VLOOKUP($G71,county_facts!$A:$BB,46,FALSE)</f>
        <v>36.1</v>
      </c>
      <c r="AY71">
        <f>VLOOKUP($G71,county_facts!$A:$BB,47,FALSE)</f>
        <v>0</v>
      </c>
      <c r="AZ71">
        <f>VLOOKUP($G71,county_facts!$A:$BB,48,FALSE)</f>
        <v>0</v>
      </c>
      <c r="BA71">
        <f>VLOOKUP($G71,county_facts!$A:$BB,49,FALSE)</f>
        <v>33639</v>
      </c>
      <c r="BB71">
        <f>VLOOKUP($G71,county_facts!$A:$BB,50,FALSE)</f>
        <v>3697</v>
      </c>
      <c r="BC71">
        <f>VLOOKUP($G71,county_facts!$A:$BB,51,FALSE)</f>
        <v>1226</v>
      </c>
      <c r="BD71">
        <f>VLOOKUP($G71,county_facts!$A:$BB,52,FALSE)</f>
        <v>4</v>
      </c>
      <c r="BE71">
        <f>VLOOKUP($G71,county_facts!$A:$BB,53,FALSE)</f>
        <v>647.11</v>
      </c>
      <c r="BF71">
        <f>VLOOKUP($G71,county_facts!$A:$BB,54,FALSE)</f>
        <v>14</v>
      </c>
    </row>
    <row r="72" spans="1:58" x14ac:dyDescent="0.3">
      <c r="A72" t="s">
        <v>6</v>
      </c>
      <c r="B72" t="s">
        <v>44</v>
      </c>
      <c r="C72">
        <v>511</v>
      </c>
      <c r="D72" t="s">
        <v>8</v>
      </c>
      <c r="E72">
        <v>618</v>
      </c>
      <c r="F72">
        <v>0.82686084100000001</v>
      </c>
      <c r="G72">
        <v>1061</v>
      </c>
      <c r="H72">
        <f>VLOOKUP($G72,county_facts!$A:$BB,4,FALSE)</f>
        <v>26712</v>
      </c>
      <c r="I72">
        <f>VLOOKUP($G72,county_facts!$A:$BB,5,FALSE)</f>
        <v>26790</v>
      </c>
      <c r="J72">
        <f>VLOOKUP($G72,county_facts!$A:$BB,6,FALSE)</f>
        <v>-0.3</v>
      </c>
      <c r="K72">
        <f>VLOOKUP($G72,county_facts!$A:$BB,7,FALSE)</f>
        <v>26790</v>
      </c>
      <c r="L72">
        <f>VLOOKUP($G72,county_facts!$A:$BB,8,FALSE)</f>
        <v>5.8</v>
      </c>
      <c r="M72">
        <f>VLOOKUP($G72,county_facts!$A:$BB,9,FALSE)</f>
        <v>22.2</v>
      </c>
      <c r="N72">
        <f>VLOOKUP($G72,county_facts!$A:$BB,10,FALSE)</f>
        <v>19.2</v>
      </c>
      <c r="O72">
        <f>VLOOKUP($G72,county_facts!$A:$BB,11,FALSE)</f>
        <v>50.8</v>
      </c>
      <c r="P72">
        <f>VLOOKUP($G72,county_facts!$A:$BB,12,FALSE)</f>
        <v>87.1</v>
      </c>
      <c r="Q72">
        <f>VLOOKUP($G72,county_facts!$A:$BB,13,FALSE)</f>
        <v>9.6999999999999993</v>
      </c>
      <c r="R72">
        <f>VLOOKUP($G72,county_facts!$A:$BB,14,FALSE)</f>
        <v>1</v>
      </c>
      <c r="S72">
        <f>VLOOKUP($G72,county_facts!$A:$BB,15,FALSE)</f>
        <v>0.4</v>
      </c>
      <c r="T72">
        <f>VLOOKUP($G72,county_facts!$A:$BB,16,FALSE)</f>
        <v>0.1</v>
      </c>
      <c r="U72">
        <f>VLOOKUP($G72,county_facts!$A:$BB,17,FALSE)</f>
        <v>1.7</v>
      </c>
      <c r="V72">
        <f>VLOOKUP($G72,county_facts!$A:$BB,18,FALSE)</f>
        <v>3.6</v>
      </c>
      <c r="W72">
        <f>VLOOKUP($G72,county_facts!$A:$BB,19,FALSE)</f>
        <v>84.1</v>
      </c>
      <c r="X72">
        <f>VLOOKUP($G72,county_facts!$A:$BB,20,FALSE)</f>
        <v>82.7</v>
      </c>
      <c r="Y72">
        <f>VLOOKUP($G72,county_facts!$A:$BB,21,FALSE)</f>
        <v>1.8</v>
      </c>
      <c r="Z72">
        <f>VLOOKUP($G72,county_facts!$A:$BB,22,FALSE)</f>
        <v>3</v>
      </c>
      <c r="AA72">
        <f>VLOOKUP($G72,county_facts!$A:$BB,23,FALSE)</f>
        <v>77.2</v>
      </c>
      <c r="AB72">
        <f>VLOOKUP($G72,county_facts!$A:$BB,24,FALSE)</f>
        <v>10.4</v>
      </c>
      <c r="AC72">
        <f>VLOOKUP($G72,county_facts!$A:$BB,25,FALSE)</f>
        <v>2336</v>
      </c>
      <c r="AD72">
        <f>VLOOKUP($G72,county_facts!$A:$BB,26,FALSE)</f>
        <v>25.6</v>
      </c>
      <c r="AE72">
        <f>VLOOKUP($G72,county_facts!$A:$BB,27,FALSE)</f>
        <v>12646</v>
      </c>
      <c r="AF72">
        <f>VLOOKUP($G72,county_facts!$A:$BB,28,FALSE)</f>
        <v>72.099999999999994</v>
      </c>
      <c r="AG72">
        <f>VLOOKUP($G72,county_facts!$A:$BB,29,FALSE)</f>
        <v>5.6</v>
      </c>
      <c r="AH72">
        <f>VLOOKUP($G72,county_facts!$A:$BB,30,FALSE)</f>
        <v>78100</v>
      </c>
      <c r="AI72">
        <f>VLOOKUP($G72,county_facts!$A:$BB,31,FALSE)</f>
        <v>10945</v>
      </c>
      <c r="AJ72">
        <f>VLOOKUP($G72,county_facts!$A:$BB,32,FALSE)</f>
        <v>2.4300000000000002</v>
      </c>
      <c r="AK72">
        <f>VLOOKUP($G72,county_facts!$A:$BB,33,FALSE)</f>
        <v>20199</v>
      </c>
      <c r="AL72">
        <f>VLOOKUP($G72,county_facts!$A:$BB,34,FALSE)</f>
        <v>35625</v>
      </c>
      <c r="AM72">
        <f>VLOOKUP($G72,county_facts!$A:$BB,35,FALSE)</f>
        <v>21.2</v>
      </c>
      <c r="AN72">
        <f>VLOOKUP($G72,county_facts!$A:$BB,36,FALSE)</f>
        <v>400</v>
      </c>
      <c r="AO72">
        <f>VLOOKUP($G72,county_facts!$A:$BB,37,FALSE)</f>
        <v>3791</v>
      </c>
      <c r="AP72">
        <f>VLOOKUP($G72,county_facts!$A:$BB,38,FALSE)</f>
        <v>2.8</v>
      </c>
      <c r="AQ72">
        <f>VLOOKUP($G72,county_facts!$A:$BB,39,FALSE)</f>
        <v>1584</v>
      </c>
      <c r="AR72">
        <f>VLOOKUP($G72,county_facts!$A:$BB,40,FALSE)</f>
        <v>1736</v>
      </c>
      <c r="AS72">
        <f>VLOOKUP($G72,county_facts!$A:$BB,41,FALSE)</f>
        <v>0</v>
      </c>
      <c r="AT72">
        <f>VLOOKUP($G72,county_facts!$A:$BB,42,FALSE)</f>
        <v>0</v>
      </c>
      <c r="AU72">
        <f>VLOOKUP($G72,county_facts!$A:$BB,43,FALSE)</f>
        <v>0</v>
      </c>
      <c r="AV72">
        <f>VLOOKUP($G72,county_facts!$A:$BB,44,FALSE)</f>
        <v>0</v>
      </c>
      <c r="AW72">
        <f>VLOOKUP($G72,county_facts!$A:$BB,45,FALSE)</f>
        <v>0</v>
      </c>
      <c r="AX72">
        <f>VLOOKUP($G72,county_facts!$A:$BB,46,FALSE)</f>
        <v>0</v>
      </c>
      <c r="AY72">
        <f>VLOOKUP($G72,county_facts!$A:$BB,47,FALSE)</f>
        <v>153342</v>
      </c>
      <c r="AZ72">
        <f>VLOOKUP($G72,county_facts!$A:$BB,48,FALSE)</f>
        <v>231687</v>
      </c>
      <c r="BA72">
        <f>VLOOKUP($G72,county_facts!$A:$BB,49,FALSE)</f>
        <v>170044</v>
      </c>
      <c r="BB72">
        <f>VLOOKUP($G72,county_facts!$A:$BB,50,FALSE)</f>
        <v>6612</v>
      </c>
      <c r="BC72">
        <f>VLOOKUP($G72,county_facts!$A:$BB,51,FALSE)</f>
        <v>10402</v>
      </c>
      <c r="BD72">
        <f>VLOOKUP($G72,county_facts!$A:$BB,52,FALSE)</f>
        <v>8</v>
      </c>
      <c r="BE72">
        <f>VLOOKUP($G72,county_facts!$A:$BB,53,FALSE)</f>
        <v>574.41</v>
      </c>
      <c r="BF72">
        <f>VLOOKUP($G72,county_facts!$A:$BB,54,FALSE)</f>
        <v>46.6</v>
      </c>
    </row>
    <row r="73" spans="1:58" x14ac:dyDescent="0.3">
      <c r="A73" t="s">
        <v>9</v>
      </c>
      <c r="B73" t="s">
        <v>44</v>
      </c>
      <c r="C73">
        <v>107</v>
      </c>
      <c r="D73" t="s">
        <v>8</v>
      </c>
      <c r="E73">
        <v>618</v>
      </c>
      <c r="F73">
        <v>0.17313915899999999</v>
      </c>
      <c r="G73">
        <v>1061</v>
      </c>
      <c r="H73">
        <f>VLOOKUP($G73,county_facts!$A:$BB,4,FALSE)</f>
        <v>26712</v>
      </c>
      <c r="I73">
        <f>VLOOKUP($G73,county_facts!$A:$BB,5,FALSE)</f>
        <v>26790</v>
      </c>
      <c r="J73">
        <f>VLOOKUP($G73,county_facts!$A:$BB,6,FALSE)</f>
        <v>-0.3</v>
      </c>
      <c r="K73">
        <f>VLOOKUP($G73,county_facts!$A:$BB,7,FALSE)</f>
        <v>26790</v>
      </c>
      <c r="L73">
        <f>VLOOKUP($G73,county_facts!$A:$BB,8,FALSE)</f>
        <v>5.8</v>
      </c>
      <c r="M73">
        <f>VLOOKUP($G73,county_facts!$A:$BB,9,FALSE)</f>
        <v>22.2</v>
      </c>
      <c r="N73">
        <f>VLOOKUP($G73,county_facts!$A:$BB,10,FALSE)</f>
        <v>19.2</v>
      </c>
      <c r="O73">
        <f>VLOOKUP($G73,county_facts!$A:$BB,11,FALSE)</f>
        <v>50.8</v>
      </c>
      <c r="P73">
        <f>VLOOKUP($G73,county_facts!$A:$BB,12,FALSE)</f>
        <v>87.1</v>
      </c>
      <c r="Q73">
        <f>VLOOKUP($G73,county_facts!$A:$BB,13,FALSE)</f>
        <v>9.6999999999999993</v>
      </c>
      <c r="R73">
        <f>VLOOKUP($G73,county_facts!$A:$BB,14,FALSE)</f>
        <v>1</v>
      </c>
      <c r="S73">
        <f>VLOOKUP($G73,county_facts!$A:$BB,15,FALSE)</f>
        <v>0.4</v>
      </c>
      <c r="T73">
        <f>VLOOKUP($G73,county_facts!$A:$BB,16,FALSE)</f>
        <v>0.1</v>
      </c>
      <c r="U73">
        <f>VLOOKUP($G73,county_facts!$A:$BB,17,FALSE)</f>
        <v>1.7</v>
      </c>
      <c r="V73">
        <f>VLOOKUP($G73,county_facts!$A:$BB,18,FALSE)</f>
        <v>3.6</v>
      </c>
      <c r="W73">
        <f>VLOOKUP($G73,county_facts!$A:$BB,19,FALSE)</f>
        <v>84.1</v>
      </c>
      <c r="X73">
        <f>VLOOKUP($G73,county_facts!$A:$BB,20,FALSE)</f>
        <v>82.7</v>
      </c>
      <c r="Y73">
        <f>VLOOKUP($G73,county_facts!$A:$BB,21,FALSE)</f>
        <v>1.8</v>
      </c>
      <c r="Z73">
        <f>VLOOKUP($G73,county_facts!$A:$BB,22,FALSE)</f>
        <v>3</v>
      </c>
      <c r="AA73">
        <f>VLOOKUP($G73,county_facts!$A:$BB,23,FALSE)</f>
        <v>77.2</v>
      </c>
      <c r="AB73">
        <f>VLOOKUP($G73,county_facts!$A:$BB,24,FALSE)</f>
        <v>10.4</v>
      </c>
      <c r="AC73">
        <f>VLOOKUP($G73,county_facts!$A:$BB,25,FALSE)</f>
        <v>2336</v>
      </c>
      <c r="AD73">
        <f>VLOOKUP($G73,county_facts!$A:$BB,26,FALSE)</f>
        <v>25.6</v>
      </c>
      <c r="AE73">
        <f>VLOOKUP($G73,county_facts!$A:$BB,27,FALSE)</f>
        <v>12646</v>
      </c>
      <c r="AF73">
        <f>VLOOKUP($G73,county_facts!$A:$BB,28,FALSE)</f>
        <v>72.099999999999994</v>
      </c>
      <c r="AG73">
        <f>VLOOKUP($G73,county_facts!$A:$BB,29,FALSE)</f>
        <v>5.6</v>
      </c>
      <c r="AH73">
        <f>VLOOKUP($G73,county_facts!$A:$BB,30,FALSE)</f>
        <v>78100</v>
      </c>
      <c r="AI73">
        <f>VLOOKUP($G73,county_facts!$A:$BB,31,FALSE)</f>
        <v>10945</v>
      </c>
      <c r="AJ73">
        <f>VLOOKUP($G73,county_facts!$A:$BB,32,FALSE)</f>
        <v>2.4300000000000002</v>
      </c>
      <c r="AK73">
        <f>VLOOKUP($G73,county_facts!$A:$BB,33,FALSE)</f>
        <v>20199</v>
      </c>
      <c r="AL73">
        <f>VLOOKUP($G73,county_facts!$A:$BB,34,FALSE)</f>
        <v>35625</v>
      </c>
      <c r="AM73">
        <f>VLOOKUP($G73,county_facts!$A:$BB,35,FALSE)</f>
        <v>21.2</v>
      </c>
      <c r="AN73">
        <f>VLOOKUP($G73,county_facts!$A:$BB,36,FALSE)</f>
        <v>400</v>
      </c>
      <c r="AO73">
        <f>VLOOKUP($G73,county_facts!$A:$BB,37,FALSE)</f>
        <v>3791</v>
      </c>
      <c r="AP73">
        <f>VLOOKUP($G73,county_facts!$A:$BB,38,FALSE)</f>
        <v>2.8</v>
      </c>
      <c r="AQ73">
        <f>VLOOKUP($G73,county_facts!$A:$BB,39,FALSE)</f>
        <v>1584</v>
      </c>
      <c r="AR73">
        <f>VLOOKUP($G73,county_facts!$A:$BB,40,FALSE)</f>
        <v>1736</v>
      </c>
      <c r="AS73">
        <f>VLOOKUP($G73,county_facts!$A:$BB,41,FALSE)</f>
        <v>0</v>
      </c>
      <c r="AT73">
        <f>VLOOKUP($G73,county_facts!$A:$BB,42,FALSE)</f>
        <v>0</v>
      </c>
      <c r="AU73">
        <f>VLOOKUP($G73,county_facts!$A:$BB,43,FALSE)</f>
        <v>0</v>
      </c>
      <c r="AV73">
        <f>VLOOKUP($G73,county_facts!$A:$BB,44,FALSE)</f>
        <v>0</v>
      </c>
      <c r="AW73">
        <f>VLOOKUP($G73,county_facts!$A:$BB,45,FALSE)</f>
        <v>0</v>
      </c>
      <c r="AX73">
        <f>VLOOKUP($G73,county_facts!$A:$BB,46,FALSE)</f>
        <v>0</v>
      </c>
      <c r="AY73">
        <f>VLOOKUP($G73,county_facts!$A:$BB,47,FALSE)</f>
        <v>153342</v>
      </c>
      <c r="AZ73">
        <f>VLOOKUP($G73,county_facts!$A:$BB,48,FALSE)</f>
        <v>231687</v>
      </c>
      <c r="BA73">
        <f>VLOOKUP($G73,county_facts!$A:$BB,49,FALSE)</f>
        <v>170044</v>
      </c>
      <c r="BB73">
        <f>VLOOKUP($G73,county_facts!$A:$BB,50,FALSE)</f>
        <v>6612</v>
      </c>
      <c r="BC73">
        <f>VLOOKUP($G73,county_facts!$A:$BB,51,FALSE)</f>
        <v>10402</v>
      </c>
      <c r="BD73">
        <f>VLOOKUP($G73,county_facts!$A:$BB,52,FALSE)</f>
        <v>8</v>
      </c>
      <c r="BE73">
        <f>VLOOKUP($G73,county_facts!$A:$BB,53,FALSE)</f>
        <v>574.41</v>
      </c>
      <c r="BF73">
        <f>VLOOKUP($G73,county_facts!$A:$BB,54,FALSE)</f>
        <v>46.6</v>
      </c>
    </row>
    <row r="74" spans="1:58" x14ac:dyDescent="0.3">
      <c r="A74" t="s">
        <v>6</v>
      </c>
      <c r="B74" t="s">
        <v>45</v>
      </c>
      <c r="C74">
        <v>633</v>
      </c>
      <c r="D74" t="s">
        <v>8</v>
      </c>
      <c r="E74">
        <v>855</v>
      </c>
      <c r="F74">
        <v>0.74035087700000002</v>
      </c>
      <c r="G74">
        <v>1059</v>
      </c>
      <c r="H74">
        <f>VLOOKUP($G74,county_facts!$A:$BB,4,FALSE)</f>
        <v>31601</v>
      </c>
      <c r="I74">
        <f>VLOOKUP($G74,county_facts!$A:$BB,5,FALSE)</f>
        <v>31709</v>
      </c>
      <c r="J74">
        <f>VLOOKUP($G74,county_facts!$A:$BB,6,FALSE)</f>
        <v>-0.3</v>
      </c>
      <c r="K74">
        <f>VLOOKUP($G74,county_facts!$A:$BB,7,FALSE)</f>
        <v>31704</v>
      </c>
      <c r="L74">
        <f>VLOOKUP($G74,county_facts!$A:$BB,8,FALSE)</f>
        <v>6.6</v>
      </c>
      <c r="M74">
        <f>VLOOKUP($G74,county_facts!$A:$BB,9,FALSE)</f>
        <v>24.3</v>
      </c>
      <c r="N74">
        <f>VLOOKUP($G74,county_facts!$A:$BB,10,FALSE)</f>
        <v>15.9</v>
      </c>
      <c r="O74">
        <f>VLOOKUP($G74,county_facts!$A:$BB,11,FALSE)</f>
        <v>50.3</v>
      </c>
      <c r="P74">
        <f>VLOOKUP($G74,county_facts!$A:$BB,12,FALSE)</f>
        <v>91.9</v>
      </c>
      <c r="Q74">
        <f>VLOOKUP($G74,county_facts!$A:$BB,13,FALSE)</f>
        <v>4.5999999999999996</v>
      </c>
      <c r="R74">
        <f>VLOOKUP($G74,county_facts!$A:$BB,14,FALSE)</f>
        <v>1.5</v>
      </c>
      <c r="S74">
        <f>VLOOKUP($G74,county_facts!$A:$BB,15,FALSE)</f>
        <v>0.4</v>
      </c>
      <c r="T74">
        <f>VLOOKUP($G74,county_facts!$A:$BB,16,FALSE)</f>
        <v>0.2</v>
      </c>
      <c r="U74">
        <f>VLOOKUP($G74,county_facts!$A:$BB,17,FALSE)</f>
        <v>1.5</v>
      </c>
      <c r="V74">
        <f>VLOOKUP($G74,county_facts!$A:$BB,18,FALSE)</f>
        <v>16.100000000000001</v>
      </c>
      <c r="W74">
        <f>VLOOKUP($G74,county_facts!$A:$BB,19,FALSE)</f>
        <v>78</v>
      </c>
      <c r="X74">
        <f>VLOOKUP($G74,county_facts!$A:$BB,20,FALSE)</f>
        <v>86.4</v>
      </c>
      <c r="Y74">
        <f>VLOOKUP($G74,county_facts!$A:$BB,21,FALSE)</f>
        <v>8.4</v>
      </c>
      <c r="Z74">
        <f>VLOOKUP($G74,county_facts!$A:$BB,22,FALSE)</f>
        <v>13.2</v>
      </c>
      <c r="AA74">
        <f>VLOOKUP($G74,county_facts!$A:$BB,23,FALSE)</f>
        <v>72.5</v>
      </c>
      <c r="AB74">
        <f>VLOOKUP($G74,county_facts!$A:$BB,24,FALSE)</f>
        <v>11</v>
      </c>
      <c r="AC74">
        <f>VLOOKUP($G74,county_facts!$A:$BB,25,FALSE)</f>
        <v>1860</v>
      </c>
      <c r="AD74">
        <f>VLOOKUP($G74,county_facts!$A:$BB,26,FALSE)</f>
        <v>26.2</v>
      </c>
      <c r="AE74">
        <f>VLOOKUP($G74,county_facts!$A:$BB,27,FALSE)</f>
        <v>14048</v>
      </c>
      <c r="AF74">
        <f>VLOOKUP($G74,county_facts!$A:$BB,28,FALSE)</f>
        <v>69.5</v>
      </c>
      <c r="AG74">
        <f>VLOOKUP($G74,county_facts!$A:$BB,29,FALSE)</f>
        <v>12</v>
      </c>
      <c r="AH74">
        <f>VLOOKUP($G74,county_facts!$A:$BB,30,FALSE)</f>
        <v>82300</v>
      </c>
      <c r="AI74">
        <f>VLOOKUP($G74,county_facts!$A:$BB,31,FALSE)</f>
        <v>12437</v>
      </c>
      <c r="AJ74">
        <f>VLOOKUP($G74,county_facts!$A:$BB,32,FALSE)</f>
        <v>2.52</v>
      </c>
      <c r="AK74">
        <f>VLOOKUP($G74,county_facts!$A:$BB,33,FALSE)</f>
        <v>18888</v>
      </c>
      <c r="AL74">
        <f>VLOOKUP($G74,county_facts!$A:$BB,34,FALSE)</f>
        <v>36415</v>
      </c>
      <c r="AM74">
        <f>VLOOKUP($G74,county_facts!$A:$BB,35,FALSE)</f>
        <v>21.9</v>
      </c>
      <c r="AN74">
        <f>VLOOKUP($G74,county_facts!$A:$BB,36,FALSE)</f>
        <v>510</v>
      </c>
      <c r="AO74">
        <f>VLOOKUP($G74,county_facts!$A:$BB,37,FALSE)</f>
        <v>9369</v>
      </c>
      <c r="AP74">
        <f>VLOOKUP($G74,county_facts!$A:$BB,38,FALSE)</f>
        <v>-8</v>
      </c>
      <c r="AQ74">
        <f>VLOOKUP($G74,county_facts!$A:$BB,39,FALSE)</f>
        <v>1863</v>
      </c>
      <c r="AR74">
        <f>VLOOKUP($G74,county_facts!$A:$BB,40,FALSE)</f>
        <v>2357</v>
      </c>
      <c r="AS74">
        <f>VLOOKUP($G74,county_facts!$A:$BB,41,FALSE)</f>
        <v>0</v>
      </c>
      <c r="AT74">
        <f>VLOOKUP($G74,county_facts!$A:$BB,42,FALSE)</f>
        <v>0</v>
      </c>
      <c r="AU74">
        <f>VLOOKUP($G74,county_facts!$A:$BB,43,FALSE)</f>
        <v>0</v>
      </c>
      <c r="AV74">
        <f>VLOOKUP($G74,county_facts!$A:$BB,44,FALSE)</f>
        <v>0</v>
      </c>
      <c r="AW74">
        <f>VLOOKUP($G74,county_facts!$A:$BB,45,FALSE)</f>
        <v>0</v>
      </c>
      <c r="AX74">
        <f>VLOOKUP($G74,county_facts!$A:$BB,46,FALSE)</f>
        <v>23.2</v>
      </c>
      <c r="AY74">
        <f>VLOOKUP($G74,county_facts!$A:$BB,47,FALSE)</f>
        <v>671954</v>
      </c>
      <c r="AZ74">
        <f>VLOOKUP($G74,county_facts!$A:$BB,48,FALSE)</f>
        <v>67398</v>
      </c>
      <c r="BA74">
        <f>VLOOKUP($G74,county_facts!$A:$BB,49,FALSE)</f>
        <v>269096</v>
      </c>
      <c r="BB74">
        <f>VLOOKUP($G74,county_facts!$A:$BB,50,FALSE)</f>
        <v>8786</v>
      </c>
      <c r="BC74">
        <f>VLOOKUP($G74,county_facts!$A:$BB,51,FALSE)</f>
        <v>25389</v>
      </c>
      <c r="BD74">
        <f>VLOOKUP($G74,county_facts!$A:$BB,52,FALSE)</f>
        <v>13</v>
      </c>
      <c r="BE74">
        <f>VLOOKUP($G74,county_facts!$A:$BB,53,FALSE)</f>
        <v>633.82000000000005</v>
      </c>
      <c r="BF74">
        <f>VLOOKUP($G74,county_facts!$A:$BB,54,FALSE)</f>
        <v>50</v>
      </c>
    </row>
    <row r="75" spans="1:58" x14ac:dyDescent="0.3">
      <c r="A75" t="s">
        <v>9</v>
      </c>
      <c r="B75" t="s">
        <v>45</v>
      </c>
      <c r="C75">
        <v>222</v>
      </c>
      <c r="D75" t="s">
        <v>8</v>
      </c>
      <c r="E75">
        <v>855</v>
      </c>
      <c r="F75">
        <v>0.25964912299999998</v>
      </c>
      <c r="G75">
        <v>1059</v>
      </c>
      <c r="H75">
        <f>VLOOKUP($G75,county_facts!$A:$BB,4,FALSE)</f>
        <v>31601</v>
      </c>
      <c r="I75">
        <f>VLOOKUP($G75,county_facts!$A:$BB,5,FALSE)</f>
        <v>31709</v>
      </c>
      <c r="J75">
        <f>VLOOKUP($G75,county_facts!$A:$BB,6,FALSE)</f>
        <v>-0.3</v>
      </c>
      <c r="K75">
        <f>VLOOKUP($G75,county_facts!$A:$BB,7,FALSE)</f>
        <v>31704</v>
      </c>
      <c r="L75">
        <f>VLOOKUP($G75,county_facts!$A:$BB,8,FALSE)</f>
        <v>6.6</v>
      </c>
      <c r="M75">
        <f>VLOOKUP($G75,county_facts!$A:$BB,9,FALSE)</f>
        <v>24.3</v>
      </c>
      <c r="N75">
        <f>VLOOKUP($G75,county_facts!$A:$BB,10,FALSE)</f>
        <v>15.9</v>
      </c>
      <c r="O75">
        <f>VLOOKUP($G75,county_facts!$A:$BB,11,FALSE)</f>
        <v>50.3</v>
      </c>
      <c r="P75">
        <f>VLOOKUP($G75,county_facts!$A:$BB,12,FALSE)</f>
        <v>91.9</v>
      </c>
      <c r="Q75">
        <f>VLOOKUP($G75,county_facts!$A:$BB,13,FALSE)</f>
        <v>4.5999999999999996</v>
      </c>
      <c r="R75">
        <f>VLOOKUP($G75,county_facts!$A:$BB,14,FALSE)</f>
        <v>1.5</v>
      </c>
      <c r="S75">
        <f>VLOOKUP($G75,county_facts!$A:$BB,15,FALSE)</f>
        <v>0.4</v>
      </c>
      <c r="T75">
        <f>VLOOKUP($G75,county_facts!$A:$BB,16,FALSE)</f>
        <v>0.2</v>
      </c>
      <c r="U75">
        <f>VLOOKUP($G75,county_facts!$A:$BB,17,FALSE)</f>
        <v>1.5</v>
      </c>
      <c r="V75">
        <f>VLOOKUP($G75,county_facts!$A:$BB,18,FALSE)</f>
        <v>16.100000000000001</v>
      </c>
      <c r="W75">
        <f>VLOOKUP($G75,county_facts!$A:$BB,19,FALSE)</f>
        <v>78</v>
      </c>
      <c r="X75">
        <f>VLOOKUP($G75,county_facts!$A:$BB,20,FALSE)</f>
        <v>86.4</v>
      </c>
      <c r="Y75">
        <f>VLOOKUP($G75,county_facts!$A:$BB,21,FALSE)</f>
        <v>8.4</v>
      </c>
      <c r="Z75">
        <f>VLOOKUP($G75,county_facts!$A:$BB,22,FALSE)</f>
        <v>13.2</v>
      </c>
      <c r="AA75">
        <f>VLOOKUP($G75,county_facts!$A:$BB,23,FALSE)</f>
        <v>72.5</v>
      </c>
      <c r="AB75">
        <f>VLOOKUP($G75,county_facts!$A:$BB,24,FALSE)</f>
        <v>11</v>
      </c>
      <c r="AC75">
        <f>VLOOKUP($G75,county_facts!$A:$BB,25,FALSE)</f>
        <v>1860</v>
      </c>
      <c r="AD75">
        <f>VLOOKUP($G75,county_facts!$A:$BB,26,FALSE)</f>
        <v>26.2</v>
      </c>
      <c r="AE75">
        <f>VLOOKUP($G75,county_facts!$A:$BB,27,FALSE)</f>
        <v>14048</v>
      </c>
      <c r="AF75">
        <f>VLOOKUP($G75,county_facts!$A:$BB,28,FALSE)</f>
        <v>69.5</v>
      </c>
      <c r="AG75">
        <f>VLOOKUP($G75,county_facts!$A:$BB,29,FALSE)</f>
        <v>12</v>
      </c>
      <c r="AH75">
        <f>VLOOKUP($G75,county_facts!$A:$BB,30,FALSE)</f>
        <v>82300</v>
      </c>
      <c r="AI75">
        <f>VLOOKUP($G75,county_facts!$A:$BB,31,FALSE)</f>
        <v>12437</v>
      </c>
      <c r="AJ75">
        <f>VLOOKUP($G75,county_facts!$A:$BB,32,FALSE)</f>
        <v>2.52</v>
      </c>
      <c r="AK75">
        <f>VLOOKUP($G75,county_facts!$A:$BB,33,FALSE)</f>
        <v>18888</v>
      </c>
      <c r="AL75">
        <f>VLOOKUP($G75,county_facts!$A:$BB,34,FALSE)</f>
        <v>36415</v>
      </c>
      <c r="AM75">
        <f>VLOOKUP($G75,county_facts!$A:$BB,35,FALSE)</f>
        <v>21.9</v>
      </c>
      <c r="AN75">
        <f>VLOOKUP($G75,county_facts!$A:$BB,36,FALSE)</f>
        <v>510</v>
      </c>
      <c r="AO75">
        <f>VLOOKUP($G75,county_facts!$A:$BB,37,FALSE)</f>
        <v>9369</v>
      </c>
      <c r="AP75">
        <f>VLOOKUP($G75,county_facts!$A:$BB,38,FALSE)</f>
        <v>-8</v>
      </c>
      <c r="AQ75">
        <f>VLOOKUP($G75,county_facts!$A:$BB,39,FALSE)</f>
        <v>1863</v>
      </c>
      <c r="AR75">
        <f>VLOOKUP($G75,county_facts!$A:$BB,40,FALSE)</f>
        <v>2357</v>
      </c>
      <c r="AS75">
        <f>VLOOKUP($G75,county_facts!$A:$BB,41,FALSE)</f>
        <v>0</v>
      </c>
      <c r="AT75">
        <f>VLOOKUP($G75,county_facts!$A:$BB,42,FALSE)</f>
        <v>0</v>
      </c>
      <c r="AU75">
        <f>VLOOKUP($G75,county_facts!$A:$BB,43,FALSE)</f>
        <v>0</v>
      </c>
      <c r="AV75">
        <f>VLOOKUP($G75,county_facts!$A:$BB,44,FALSE)</f>
        <v>0</v>
      </c>
      <c r="AW75">
        <f>VLOOKUP($G75,county_facts!$A:$BB,45,FALSE)</f>
        <v>0</v>
      </c>
      <c r="AX75">
        <f>VLOOKUP($G75,county_facts!$A:$BB,46,FALSE)</f>
        <v>23.2</v>
      </c>
      <c r="AY75">
        <f>VLOOKUP($G75,county_facts!$A:$BB,47,FALSE)</f>
        <v>671954</v>
      </c>
      <c r="AZ75">
        <f>VLOOKUP($G75,county_facts!$A:$BB,48,FALSE)</f>
        <v>67398</v>
      </c>
      <c r="BA75">
        <f>VLOOKUP($G75,county_facts!$A:$BB,49,FALSE)</f>
        <v>269096</v>
      </c>
      <c r="BB75">
        <f>VLOOKUP($G75,county_facts!$A:$BB,50,FALSE)</f>
        <v>8786</v>
      </c>
      <c r="BC75">
        <f>VLOOKUP($G75,county_facts!$A:$BB,51,FALSE)</f>
        <v>25389</v>
      </c>
      <c r="BD75">
        <f>VLOOKUP($G75,county_facts!$A:$BB,52,FALSE)</f>
        <v>13</v>
      </c>
      <c r="BE75">
        <f>VLOOKUP($G75,county_facts!$A:$BB,53,FALSE)</f>
        <v>633.82000000000005</v>
      </c>
      <c r="BF75">
        <f>VLOOKUP($G75,county_facts!$A:$BB,54,FALSE)</f>
        <v>50</v>
      </c>
    </row>
    <row r="76" spans="1:58" x14ac:dyDescent="0.3">
      <c r="A76" t="s">
        <v>6</v>
      </c>
      <c r="B76" t="s">
        <v>46</v>
      </c>
      <c r="C76">
        <v>401</v>
      </c>
      <c r="D76" t="s">
        <v>8</v>
      </c>
      <c r="E76">
        <v>499</v>
      </c>
      <c r="F76">
        <v>0.80360721400000001</v>
      </c>
      <c r="G76">
        <v>1057</v>
      </c>
      <c r="H76">
        <f>VLOOKUP($G76,county_facts!$A:$BB,4,FALSE)</f>
        <v>16874</v>
      </c>
      <c r="I76">
        <f>VLOOKUP($G76,county_facts!$A:$BB,5,FALSE)</f>
        <v>17241</v>
      </c>
      <c r="J76">
        <f>VLOOKUP($G76,county_facts!$A:$BB,6,FALSE)</f>
        <v>-2.1</v>
      </c>
      <c r="K76">
        <f>VLOOKUP($G76,county_facts!$A:$BB,7,FALSE)</f>
        <v>17241</v>
      </c>
      <c r="L76">
        <f>VLOOKUP($G76,county_facts!$A:$BB,8,FALSE)</f>
        <v>5.4</v>
      </c>
      <c r="M76">
        <f>VLOOKUP($G76,county_facts!$A:$BB,9,FALSE)</f>
        <v>21.7</v>
      </c>
      <c r="N76">
        <f>VLOOKUP($G76,county_facts!$A:$BB,10,FALSE)</f>
        <v>19.600000000000001</v>
      </c>
      <c r="O76">
        <f>VLOOKUP($G76,county_facts!$A:$BB,11,FALSE)</f>
        <v>50.5</v>
      </c>
      <c r="P76">
        <f>VLOOKUP($G76,county_facts!$A:$BB,12,FALSE)</f>
        <v>86.2</v>
      </c>
      <c r="Q76">
        <f>VLOOKUP($G76,county_facts!$A:$BB,13,FALSE)</f>
        <v>11.9</v>
      </c>
      <c r="R76">
        <f>VLOOKUP($G76,county_facts!$A:$BB,14,FALSE)</f>
        <v>0.4</v>
      </c>
      <c r="S76">
        <f>VLOOKUP($G76,county_facts!$A:$BB,15,FALSE)</f>
        <v>0.3</v>
      </c>
      <c r="T76">
        <f>VLOOKUP($G76,county_facts!$A:$BB,16,FALSE)</f>
        <v>0</v>
      </c>
      <c r="U76">
        <f>VLOOKUP($G76,county_facts!$A:$BB,17,FALSE)</f>
        <v>1.1000000000000001</v>
      </c>
      <c r="V76">
        <f>VLOOKUP($G76,county_facts!$A:$BB,18,FALSE)</f>
        <v>1.4</v>
      </c>
      <c r="W76">
        <f>VLOOKUP($G76,county_facts!$A:$BB,19,FALSE)</f>
        <v>85</v>
      </c>
      <c r="X76">
        <f>VLOOKUP($G76,county_facts!$A:$BB,20,FALSE)</f>
        <v>87.8</v>
      </c>
      <c r="Y76">
        <f>VLOOKUP($G76,county_facts!$A:$BB,21,FALSE)</f>
        <v>0.6</v>
      </c>
      <c r="Z76">
        <f>VLOOKUP($G76,county_facts!$A:$BB,22,FALSE)</f>
        <v>0.8</v>
      </c>
      <c r="AA76">
        <f>VLOOKUP($G76,county_facts!$A:$BB,23,FALSE)</f>
        <v>74.900000000000006</v>
      </c>
      <c r="AB76">
        <f>VLOOKUP($G76,county_facts!$A:$BB,24,FALSE)</f>
        <v>13.2</v>
      </c>
      <c r="AC76">
        <f>VLOOKUP($G76,county_facts!$A:$BB,25,FALSE)</f>
        <v>1221</v>
      </c>
      <c r="AD76">
        <f>VLOOKUP($G76,county_facts!$A:$BB,26,FALSE)</f>
        <v>27.5</v>
      </c>
      <c r="AE76">
        <f>VLOOKUP($G76,county_facts!$A:$BB,27,FALSE)</f>
        <v>8404</v>
      </c>
      <c r="AF76">
        <f>VLOOKUP($G76,county_facts!$A:$BB,28,FALSE)</f>
        <v>74.900000000000006</v>
      </c>
      <c r="AG76">
        <f>VLOOKUP($G76,county_facts!$A:$BB,29,FALSE)</f>
        <v>8.6999999999999993</v>
      </c>
      <c r="AH76">
        <f>VLOOKUP($G76,county_facts!$A:$BB,30,FALSE)</f>
        <v>71400</v>
      </c>
      <c r="AI76">
        <f>VLOOKUP($G76,county_facts!$A:$BB,31,FALSE)</f>
        <v>6956</v>
      </c>
      <c r="AJ76">
        <f>VLOOKUP($G76,county_facts!$A:$BB,32,FALSE)</f>
        <v>2.41</v>
      </c>
      <c r="AK76">
        <f>VLOOKUP($G76,county_facts!$A:$BB,33,FALSE)</f>
        <v>18494</v>
      </c>
      <c r="AL76">
        <f>VLOOKUP($G76,county_facts!$A:$BB,34,FALSE)</f>
        <v>33838</v>
      </c>
      <c r="AM76">
        <f>VLOOKUP($G76,county_facts!$A:$BB,35,FALSE)</f>
        <v>19.899999999999999</v>
      </c>
      <c r="AN76">
        <f>VLOOKUP($G76,county_facts!$A:$BB,36,FALSE)</f>
        <v>306</v>
      </c>
      <c r="AO76">
        <f>VLOOKUP($G76,county_facts!$A:$BB,37,FALSE)</f>
        <v>3323</v>
      </c>
      <c r="AP76">
        <f>VLOOKUP($G76,county_facts!$A:$BB,38,FALSE)</f>
        <v>-3.8</v>
      </c>
      <c r="AQ76">
        <f>VLOOKUP($G76,county_facts!$A:$BB,39,FALSE)</f>
        <v>1073</v>
      </c>
      <c r="AR76">
        <f>VLOOKUP($G76,county_facts!$A:$BB,40,FALSE)</f>
        <v>1378</v>
      </c>
      <c r="AS76">
        <f>VLOOKUP($G76,county_facts!$A:$BB,41,FALSE)</f>
        <v>5.0999999999999996</v>
      </c>
      <c r="AT76">
        <f>VLOOKUP($G76,county_facts!$A:$BB,42,FALSE)</f>
        <v>0</v>
      </c>
      <c r="AU76">
        <f>VLOOKUP($G76,county_facts!$A:$BB,43,FALSE)</f>
        <v>0</v>
      </c>
      <c r="AV76">
        <f>VLOOKUP($G76,county_facts!$A:$BB,44,FALSE)</f>
        <v>0</v>
      </c>
      <c r="AW76">
        <f>VLOOKUP($G76,county_facts!$A:$BB,45,FALSE)</f>
        <v>0</v>
      </c>
      <c r="AX76">
        <f>VLOOKUP($G76,county_facts!$A:$BB,46,FALSE)</f>
        <v>24.3</v>
      </c>
      <c r="AY76">
        <f>VLOOKUP($G76,county_facts!$A:$BB,47,FALSE)</f>
        <v>186247</v>
      </c>
      <c r="AZ76">
        <f>VLOOKUP($G76,county_facts!$A:$BB,48,FALSE)</f>
        <v>22463</v>
      </c>
      <c r="BA76">
        <f>VLOOKUP($G76,county_facts!$A:$BB,49,FALSE)</f>
        <v>130362</v>
      </c>
      <c r="BB76">
        <f>VLOOKUP($G76,county_facts!$A:$BB,50,FALSE)</f>
        <v>7433</v>
      </c>
      <c r="BC76">
        <f>VLOOKUP($G76,county_facts!$A:$BB,51,FALSE)</f>
        <v>10869</v>
      </c>
      <c r="BD76">
        <f>VLOOKUP($G76,county_facts!$A:$BB,52,FALSE)</f>
        <v>0</v>
      </c>
      <c r="BE76">
        <f>VLOOKUP($G76,county_facts!$A:$BB,53,FALSE)</f>
        <v>627.66</v>
      </c>
      <c r="BF76">
        <f>VLOOKUP($G76,county_facts!$A:$BB,54,FALSE)</f>
        <v>27.5</v>
      </c>
    </row>
    <row r="77" spans="1:58" x14ac:dyDescent="0.3">
      <c r="A77" t="s">
        <v>9</v>
      </c>
      <c r="B77" t="s">
        <v>46</v>
      </c>
      <c r="C77">
        <v>98</v>
      </c>
      <c r="D77" t="s">
        <v>8</v>
      </c>
      <c r="E77">
        <v>499</v>
      </c>
      <c r="F77">
        <v>0.19639278600000001</v>
      </c>
      <c r="G77">
        <v>1057</v>
      </c>
      <c r="H77">
        <f>VLOOKUP($G77,county_facts!$A:$BB,4,FALSE)</f>
        <v>16874</v>
      </c>
      <c r="I77">
        <f>VLOOKUP($G77,county_facts!$A:$BB,5,FALSE)</f>
        <v>17241</v>
      </c>
      <c r="J77">
        <f>VLOOKUP($G77,county_facts!$A:$BB,6,FALSE)</f>
        <v>-2.1</v>
      </c>
      <c r="K77">
        <f>VLOOKUP($G77,county_facts!$A:$BB,7,FALSE)</f>
        <v>17241</v>
      </c>
      <c r="L77">
        <f>VLOOKUP($G77,county_facts!$A:$BB,8,FALSE)</f>
        <v>5.4</v>
      </c>
      <c r="M77">
        <f>VLOOKUP($G77,county_facts!$A:$BB,9,FALSE)</f>
        <v>21.7</v>
      </c>
      <c r="N77">
        <f>VLOOKUP($G77,county_facts!$A:$BB,10,FALSE)</f>
        <v>19.600000000000001</v>
      </c>
      <c r="O77">
        <f>VLOOKUP($G77,county_facts!$A:$BB,11,FALSE)</f>
        <v>50.5</v>
      </c>
      <c r="P77">
        <f>VLOOKUP($G77,county_facts!$A:$BB,12,FALSE)</f>
        <v>86.2</v>
      </c>
      <c r="Q77">
        <f>VLOOKUP($G77,county_facts!$A:$BB,13,FALSE)</f>
        <v>11.9</v>
      </c>
      <c r="R77">
        <f>VLOOKUP($G77,county_facts!$A:$BB,14,FALSE)</f>
        <v>0.4</v>
      </c>
      <c r="S77">
        <f>VLOOKUP($G77,county_facts!$A:$BB,15,FALSE)</f>
        <v>0.3</v>
      </c>
      <c r="T77">
        <f>VLOOKUP($G77,county_facts!$A:$BB,16,FALSE)</f>
        <v>0</v>
      </c>
      <c r="U77">
        <f>VLOOKUP($G77,county_facts!$A:$BB,17,FALSE)</f>
        <v>1.1000000000000001</v>
      </c>
      <c r="V77">
        <f>VLOOKUP($G77,county_facts!$A:$BB,18,FALSE)</f>
        <v>1.4</v>
      </c>
      <c r="W77">
        <f>VLOOKUP($G77,county_facts!$A:$BB,19,FALSE)</f>
        <v>85</v>
      </c>
      <c r="X77">
        <f>VLOOKUP($G77,county_facts!$A:$BB,20,FALSE)</f>
        <v>87.8</v>
      </c>
      <c r="Y77">
        <f>VLOOKUP($G77,county_facts!$A:$BB,21,FALSE)</f>
        <v>0.6</v>
      </c>
      <c r="Z77">
        <f>VLOOKUP($G77,county_facts!$A:$BB,22,FALSE)</f>
        <v>0.8</v>
      </c>
      <c r="AA77">
        <f>VLOOKUP($G77,county_facts!$A:$BB,23,FALSE)</f>
        <v>74.900000000000006</v>
      </c>
      <c r="AB77">
        <f>VLOOKUP($G77,county_facts!$A:$BB,24,FALSE)</f>
        <v>13.2</v>
      </c>
      <c r="AC77">
        <f>VLOOKUP($G77,county_facts!$A:$BB,25,FALSE)</f>
        <v>1221</v>
      </c>
      <c r="AD77">
        <f>VLOOKUP($G77,county_facts!$A:$BB,26,FALSE)</f>
        <v>27.5</v>
      </c>
      <c r="AE77">
        <f>VLOOKUP($G77,county_facts!$A:$BB,27,FALSE)</f>
        <v>8404</v>
      </c>
      <c r="AF77">
        <f>VLOOKUP($G77,county_facts!$A:$BB,28,FALSE)</f>
        <v>74.900000000000006</v>
      </c>
      <c r="AG77">
        <f>VLOOKUP($G77,county_facts!$A:$BB,29,FALSE)</f>
        <v>8.6999999999999993</v>
      </c>
      <c r="AH77">
        <f>VLOOKUP($G77,county_facts!$A:$BB,30,FALSE)</f>
        <v>71400</v>
      </c>
      <c r="AI77">
        <f>VLOOKUP($G77,county_facts!$A:$BB,31,FALSE)</f>
        <v>6956</v>
      </c>
      <c r="AJ77">
        <f>VLOOKUP($G77,county_facts!$A:$BB,32,FALSE)</f>
        <v>2.41</v>
      </c>
      <c r="AK77">
        <f>VLOOKUP($G77,county_facts!$A:$BB,33,FALSE)</f>
        <v>18494</v>
      </c>
      <c r="AL77">
        <f>VLOOKUP($G77,county_facts!$A:$BB,34,FALSE)</f>
        <v>33838</v>
      </c>
      <c r="AM77">
        <f>VLOOKUP($G77,county_facts!$A:$BB,35,FALSE)</f>
        <v>19.899999999999999</v>
      </c>
      <c r="AN77">
        <f>VLOOKUP($G77,county_facts!$A:$BB,36,FALSE)</f>
        <v>306</v>
      </c>
      <c r="AO77">
        <f>VLOOKUP($G77,county_facts!$A:$BB,37,FALSE)</f>
        <v>3323</v>
      </c>
      <c r="AP77">
        <f>VLOOKUP($G77,county_facts!$A:$BB,38,FALSE)</f>
        <v>-3.8</v>
      </c>
      <c r="AQ77">
        <f>VLOOKUP($G77,county_facts!$A:$BB,39,FALSE)</f>
        <v>1073</v>
      </c>
      <c r="AR77">
        <f>VLOOKUP($G77,county_facts!$A:$BB,40,FALSE)</f>
        <v>1378</v>
      </c>
      <c r="AS77">
        <f>VLOOKUP($G77,county_facts!$A:$BB,41,FALSE)</f>
        <v>5.0999999999999996</v>
      </c>
      <c r="AT77">
        <f>VLOOKUP($G77,county_facts!$A:$BB,42,FALSE)</f>
        <v>0</v>
      </c>
      <c r="AU77">
        <f>VLOOKUP($G77,county_facts!$A:$BB,43,FALSE)</f>
        <v>0</v>
      </c>
      <c r="AV77">
        <f>VLOOKUP($G77,county_facts!$A:$BB,44,FALSE)</f>
        <v>0</v>
      </c>
      <c r="AW77">
        <f>VLOOKUP($G77,county_facts!$A:$BB,45,FALSE)</f>
        <v>0</v>
      </c>
      <c r="AX77">
        <f>VLOOKUP($G77,county_facts!$A:$BB,46,FALSE)</f>
        <v>24.3</v>
      </c>
      <c r="AY77">
        <f>VLOOKUP($G77,county_facts!$A:$BB,47,FALSE)</f>
        <v>186247</v>
      </c>
      <c r="AZ77">
        <f>VLOOKUP($G77,county_facts!$A:$BB,48,FALSE)</f>
        <v>22463</v>
      </c>
      <c r="BA77">
        <f>VLOOKUP($G77,county_facts!$A:$BB,49,FALSE)</f>
        <v>130362</v>
      </c>
      <c r="BB77">
        <f>VLOOKUP($G77,county_facts!$A:$BB,50,FALSE)</f>
        <v>7433</v>
      </c>
      <c r="BC77">
        <f>VLOOKUP($G77,county_facts!$A:$BB,51,FALSE)</f>
        <v>10869</v>
      </c>
      <c r="BD77">
        <f>VLOOKUP($G77,county_facts!$A:$BB,52,FALSE)</f>
        <v>0</v>
      </c>
      <c r="BE77">
        <f>VLOOKUP($G77,county_facts!$A:$BB,53,FALSE)</f>
        <v>627.66</v>
      </c>
      <c r="BF77">
        <f>VLOOKUP($G77,county_facts!$A:$BB,54,FALSE)</f>
        <v>27.5</v>
      </c>
    </row>
    <row r="78" spans="1:58" x14ac:dyDescent="0.3">
      <c r="A78" t="s">
        <v>6</v>
      </c>
      <c r="B78" t="s">
        <v>47</v>
      </c>
      <c r="C78">
        <v>3749</v>
      </c>
      <c r="D78" t="s">
        <v>8</v>
      </c>
      <c r="E78">
        <v>4797</v>
      </c>
      <c r="F78">
        <v>0.78153012300000002</v>
      </c>
      <c r="G78">
        <v>1055</v>
      </c>
      <c r="H78">
        <f>VLOOKUP($G78,county_facts!$A:$BB,4,FALSE)</f>
        <v>103531</v>
      </c>
      <c r="I78">
        <f>VLOOKUP($G78,county_facts!$A:$BB,5,FALSE)</f>
        <v>104427</v>
      </c>
      <c r="J78">
        <f>VLOOKUP($G78,county_facts!$A:$BB,6,FALSE)</f>
        <v>-0.9</v>
      </c>
      <c r="K78">
        <f>VLOOKUP($G78,county_facts!$A:$BB,7,FALSE)</f>
        <v>104430</v>
      </c>
      <c r="L78">
        <f>VLOOKUP($G78,county_facts!$A:$BB,8,FALSE)</f>
        <v>5.7</v>
      </c>
      <c r="M78">
        <f>VLOOKUP($G78,county_facts!$A:$BB,9,FALSE)</f>
        <v>22.1</v>
      </c>
      <c r="N78">
        <f>VLOOKUP($G78,county_facts!$A:$BB,10,FALSE)</f>
        <v>17.3</v>
      </c>
      <c r="O78">
        <f>VLOOKUP($G78,county_facts!$A:$BB,11,FALSE)</f>
        <v>51.6</v>
      </c>
      <c r="P78">
        <f>VLOOKUP($G78,county_facts!$A:$BB,12,FALSE)</f>
        <v>81.2</v>
      </c>
      <c r="Q78">
        <f>VLOOKUP($G78,county_facts!$A:$BB,13,FALSE)</f>
        <v>15.5</v>
      </c>
      <c r="R78">
        <f>VLOOKUP($G78,county_facts!$A:$BB,14,FALSE)</f>
        <v>0.5</v>
      </c>
      <c r="S78">
        <f>VLOOKUP($G78,county_facts!$A:$BB,15,FALSE)</f>
        <v>0.8</v>
      </c>
      <c r="T78">
        <f>VLOOKUP($G78,county_facts!$A:$BB,16,FALSE)</f>
        <v>0.3</v>
      </c>
      <c r="U78">
        <f>VLOOKUP($G78,county_facts!$A:$BB,17,FALSE)</f>
        <v>1.6</v>
      </c>
      <c r="V78">
        <f>VLOOKUP($G78,county_facts!$A:$BB,18,FALSE)</f>
        <v>3.7</v>
      </c>
      <c r="W78">
        <f>VLOOKUP($G78,county_facts!$A:$BB,19,FALSE)</f>
        <v>78.400000000000006</v>
      </c>
      <c r="X78">
        <f>VLOOKUP($G78,county_facts!$A:$BB,20,FALSE)</f>
        <v>85</v>
      </c>
      <c r="Y78">
        <f>VLOOKUP($G78,county_facts!$A:$BB,21,FALSE)</f>
        <v>2.2000000000000002</v>
      </c>
      <c r="Z78">
        <f>VLOOKUP($G78,county_facts!$A:$BB,22,FALSE)</f>
        <v>3.1</v>
      </c>
      <c r="AA78">
        <f>VLOOKUP($G78,county_facts!$A:$BB,23,FALSE)</f>
        <v>81.8</v>
      </c>
      <c r="AB78">
        <f>VLOOKUP($G78,county_facts!$A:$BB,24,FALSE)</f>
        <v>14.8</v>
      </c>
      <c r="AC78">
        <f>VLOOKUP($G78,county_facts!$A:$BB,25,FALSE)</f>
        <v>8638</v>
      </c>
      <c r="AD78">
        <f>VLOOKUP($G78,county_facts!$A:$BB,26,FALSE)</f>
        <v>23.9</v>
      </c>
      <c r="AE78">
        <f>VLOOKUP($G78,county_facts!$A:$BB,27,FALSE)</f>
        <v>47505</v>
      </c>
      <c r="AF78">
        <f>VLOOKUP($G78,county_facts!$A:$BB,28,FALSE)</f>
        <v>72.400000000000006</v>
      </c>
      <c r="AG78">
        <f>VLOOKUP($G78,county_facts!$A:$BB,29,FALSE)</f>
        <v>12.1</v>
      </c>
      <c r="AH78">
        <f>VLOOKUP($G78,county_facts!$A:$BB,30,FALSE)</f>
        <v>100000</v>
      </c>
      <c r="AI78">
        <f>VLOOKUP($G78,county_facts!$A:$BB,31,FALSE)</f>
        <v>40217</v>
      </c>
      <c r="AJ78">
        <f>VLOOKUP($G78,county_facts!$A:$BB,32,FALSE)</f>
        <v>2.5499999999999998</v>
      </c>
      <c r="AK78">
        <f>VLOOKUP($G78,county_facts!$A:$BB,33,FALSE)</f>
        <v>20204</v>
      </c>
      <c r="AL78">
        <f>VLOOKUP($G78,county_facts!$A:$BB,34,FALSE)</f>
        <v>38013</v>
      </c>
      <c r="AM78">
        <f>VLOOKUP($G78,county_facts!$A:$BB,35,FALSE)</f>
        <v>19</v>
      </c>
      <c r="AN78">
        <f>VLOOKUP($G78,county_facts!$A:$BB,36,FALSE)</f>
        <v>2008</v>
      </c>
      <c r="AO78">
        <f>VLOOKUP($G78,county_facts!$A:$BB,37,FALSE)</f>
        <v>29796</v>
      </c>
      <c r="AP78">
        <f>VLOOKUP($G78,county_facts!$A:$BB,38,FALSE)</f>
        <v>-0.5</v>
      </c>
      <c r="AQ78">
        <f>VLOOKUP($G78,county_facts!$A:$BB,39,FALSE)</f>
        <v>6988</v>
      </c>
      <c r="AR78">
        <f>VLOOKUP($G78,county_facts!$A:$BB,40,FALSE)</f>
        <v>9147</v>
      </c>
      <c r="AS78">
        <f>VLOOKUP($G78,county_facts!$A:$BB,41,FALSE)</f>
        <v>6.1</v>
      </c>
      <c r="AT78">
        <f>VLOOKUP($G78,county_facts!$A:$BB,42,FALSE)</f>
        <v>0</v>
      </c>
      <c r="AU78">
        <f>VLOOKUP($G78,county_facts!$A:$BB,43,FALSE)</f>
        <v>0</v>
      </c>
      <c r="AV78">
        <f>VLOOKUP($G78,county_facts!$A:$BB,44,FALSE)</f>
        <v>0</v>
      </c>
      <c r="AW78">
        <f>VLOOKUP($G78,county_facts!$A:$BB,45,FALSE)</f>
        <v>0.6</v>
      </c>
      <c r="AX78">
        <f>VLOOKUP($G78,county_facts!$A:$BB,46,FALSE)</f>
        <v>25.7</v>
      </c>
      <c r="AY78">
        <f>VLOOKUP($G78,county_facts!$A:$BB,47,FALSE)</f>
        <v>1252962</v>
      </c>
      <c r="AZ78">
        <f>VLOOKUP($G78,county_facts!$A:$BB,48,FALSE)</f>
        <v>518424</v>
      </c>
      <c r="BA78">
        <f>VLOOKUP($G78,county_facts!$A:$BB,49,FALSE)</f>
        <v>1114841</v>
      </c>
      <c r="BB78">
        <f>VLOOKUP($G78,county_facts!$A:$BB,50,FALSE)</f>
        <v>10801</v>
      </c>
      <c r="BC78">
        <f>VLOOKUP($G78,county_facts!$A:$BB,51,FALSE)</f>
        <v>137966</v>
      </c>
      <c r="BD78">
        <f>VLOOKUP($G78,county_facts!$A:$BB,52,FALSE)</f>
        <v>79</v>
      </c>
      <c r="BE78">
        <f>VLOOKUP($G78,county_facts!$A:$BB,53,FALSE)</f>
        <v>534.99</v>
      </c>
      <c r="BF78">
        <f>VLOOKUP($G78,county_facts!$A:$BB,54,FALSE)</f>
        <v>195.2</v>
      </c>
    </row>
    <row r="79" spans="1:58" x14ac:dyDescent="0.3">
      <c r="A79" t="s">
        <v>9</v>
      </c>
      <c r="B79" t="s">
        <v>47</v>
      </c>
      <c r="C79">
        <v>1048</v>
      </c>
      <c r="D79" t="s">
        <v>8</v>
      </c>
      <c r="E79">
        <v>4797</v>
      </c>
      <c r="F79">
        <v>0.21846987700000001</v>
      </c>
      <c r="G79">
        <v>1055</v>
      </c>
      <c r="H79">
        <f>VLOOKUP($G79,county_facts!$A:$BB,4,FALSE)</f>
        <v>103531</v>
      </c>
      <c r="I79">
        <f>VLOOKUP($G79,county_facts!$A:$BB,5,FALSE)</f>
        <v>104427</v>
      </c>
      <c r="J79">
        <f>VLOOKUP($G79,county_facts!$A:$BB,6,FALSE)</f>
        <v>-0.9</v>
      </c>
      <c r="K79">
        <f>VLOOKUP($G79,county_facts!$A:$BB,7,FALSE)</f>
        <v>104430</v>
      </c>
      <c r="L79">
        <f>VLOOKUP($G79,county_facts!$A:$BB,8,FALSE)</f>
        <v>5.7</v>
      </c>
      <c r="M79">
        <f>VLOOKUP($G79,county_facts!$A:$BB,9,FALSE)</f>
        <v>22.1</v>
      </c>
      <c r="N79">
        <f>VLOOKUP($G79,county_facts!$A:$BB,10,FALSE)</f>
        <v>17.3</v>
      </c>
      <c r="O79">
        <f>VLOOKUP($G79,county_facts!$A:$BB,11,FALSE)</f>
        <v>51.6</v>
      </c>
      <c r="P79">
        <f>VLOOKUP($G79,county_facts!$A:$BB,12,FALSE)</f>
        <v>81.2</v>
      </c>
      <c r="Q79">
        <f>VLOOKUP($G79,county_facts!$A:$BB,13,FALSE)</f>
        <v>15.5</v>
      </c>
      <c r="R79">
        <f>VLOOKUP($G79,county_facts!$A:$BB,14,FALSE)</f>
        <v>0.5</v>
      </c>
      <c r="S79">
        <f>VLOOKUP($G79,county_facts!$A:$BB,15,FALSE)</f>
        <v>0.8</v>
      </c>
      <c r="T79">
        <f>VLOOKUP($G79,county_facts!$A:$BB,16,FALSE)</f>
        <v>0.3</v>
      </c>
      <c r="U79">
        <f>VLOOKUP($G79,county_facts!$A:$BB,17,FALSE)</f>
        <v>1.6</v>
      </c>
      <c r="V79">
        <f>VLOOKUP($G79,county_facts!$A:$BB,18,FALSE)</f>
        <v>3.7</v>
      </c>
      <c r="W79">
        <f>VLOOKUP($G79,county_facts!$A:$BB,19,FALSE)</f>
        <v>78.400000000000006</v>
      </c>
      <c r="X79">
        <f>VLOOKUP($G79,county_facts!$A:$BB,20,FALSE)</f>
        <v>85</v>
      </c>
      <c r="Y79">
        <f>VLOOKUP($G79,county_facts!$A:$BB,21,FALSE)</f>
        <v>2.2000000000000002</v>
      </c>
      <c r="Z79">
        <f>VLOOKUP($G79,county_facts!$A:$BB,22,FALSE)</f>
        <v>3.1</v>
      </c>
      <c r="AA79">
        <f>VLOOKUP($G79,county_facts!$A:$BB,23,FALSE)</f>
        <v>81.8</v>
      </c>
      <c r="AB79">
        <f>VLOOKUP($G79,county_facts!$A:$BB,24,FALSE)</f>
        <v>14.8</v>
      </c>
      <c r="AC79">
        <f>VLOOKUP($G79,county_facts!$A:$BB,25,FALSE)</f>
        <v>8638</v>
      </c>
      <c r="AD79">
        <f>VLOOKUP($G79,county_facts!$A:$BB,26,FALSE)</f>
        <v>23.9</v>
      </c>
      <c r="AE79">
        <f>VLOOKUP($G79,county_facts!$A:$BB,27,FALSE)</f>
        <v>47505</v>
      </c>
      <c r="AF79">
        <f>VLOOKUP($G79,county_facts!$A:$BB,28,FALSE)</f>
        <v>72.400000000000006</v>
      </c>
      <c r="AG79">
        <f>VLOOKUP($G79,county_facts!$A:$BB,29,FALSE)</f>
        <v>12.1</v>
      </c>
      <c r="AH79">
        <f>VLOOKUP($G79,county_facts!$A:$BB,30,FALSE)</f>
        <v>100000</v>
      </c>
      <c r="AI79">
        <f>VLOOKUP($G79,county_facts!$A:$BB,31,FALSE)</f>
        <v>40217</v>
      </c>
      <c r="AJ79">
        <f>VLOOKUP($G79,county_facts!$A:$BB,32,FALSE)</f>
        <v>2.5499999999999998</v>
      </c>
      <c r="AK79">
        <f>VLOOKUP($G79,county_facts!$A:$BB,33,FALSE)</f>
        <v>20204</v>
      </c>
      <c r="AL79">
        <f>VLOOKUP($G79,county_facts!$A:$BB,34,FALSE)</f>
        <v>38013</v>
      </c>
      <c r="AM79">
        <f>VLOOKUP($G79,county_facts!$A:$BB,35,FALSE)</f>
        <v>19</v>
      </c>
      <c r="AN79">
        <f>VLOOKUP($G79,county_facts!$A:$BB,36,FALSE)</f>
        <v>2008</v>
      </c>
      <c r="AO79">
        <f>VLOOKUP($G79,county_facts!$A:$BB,37,FALSE)</f>
        <v>29796</v>
      </c>
      <c r="AP79">
        <f>VLOOKUP($G79,county_facts!$A:$BB,38,FALSE)</f>
        <v>-0.5</v>
      </c>
      <c r="AQ79">
        <f>VLOOKUP($G79,county_facts!$A:$BB,39,FALSE)</f>
        <v>6988</v>
      </c>
      <c r="AR79">
        <f>VLOOKUP($G79,county_facts!$A:$BB,40,FALSE)</f>
        <v>9147</v>
      </c>
      <c r="AS79">
        <f>VLOOKUP($G79,county_facts!$A:$BB,41,FALSE)</f>
        <v>6.1</v>
      </c>
      <c r="AT79">
        <f>VLOOKUP($G79,county_facts!$A:$BB,42,FALSE)</f>
        <v>0</v>
      </c>
      <c r="AU79">
        <f>VLOOKUP($G79,county_facts!$A:$BB,43,FALSE)</f>
        <v>0</v>
      </c>
      <c r="AV79">
        <f>VLOOKUP($G79,county_facts!$A:$BB,44,FALSE)</f>
        <v>0</v>
      </c>
      <c r="AW79">
        <f>VLOOKUP($G79,county_facts!$A:$BB,45,FALSE)</f>
        <v>0.6</v>
      </c>
      <c r="AX79">
        <f>VLOOKUP($G79,county_facts!$A:$BB,46,FALSE)</f>
        <v>25.7</v>
      </c>
      <c r="AY79">
        <f>VLOOKUP($G79,county_facts!$A:$BB,47,FALSE)</f>
        <v>1252962</v>
      </c>
      <c r="AZ79">
        <f>VLOOKUP($G79,county_facts!$A:$BB,48,FALSE)</f>
        <v>518424</v>
      </c>
      <c r="BA79">
        <f>VLOOKUP($G79,county_facts!$A:$BB,49,FALSE)</f>
        <v>1114841</v>
      </c>
      <c r="BB79">
        <f>VLOOKUP($G79,county_facts!$A:$BB,50,FALSE)</f>
        <v>10801</v>
      </c>
      <c r="BC79">
        <f>VLOOKUP($G79,county_facts!$A:$BB,51,FALSE)</f>
        <v>137966</v>
      </c>
      <c r="BD79">
        <f>VLOOKUP($G79,county_facts!$A:$BB,52,FALSE)</f>
        <v>79</v>
      </c>
      <c r="BE79">
        <f>VLOOKUP($G79,county_facts!$A:$BB,53,FALSE)</f>
        <v>534.99</v>
      </c>
      <c r="BF79">
        <f>VLOOKUP($G79,county_facts!$A:$BB,54,FALSE)</f>
        <v>195.2</v>
      </c>
    </row>
    <row r="80" spans="1:58" x14ac:dyDescent="0.3">
      <c r="A80" t="s">
        <v>6</v>
      </c>
      <c r="B80" t="s">
        <v>48</v>
      </c>
      <c r="C80">
        <v>1462</v>
      </c>
      <c r="D80" t="s">
        <v>8</v>
      </c>
      <c r="E80">
        <v>1680</v>
      </c>
      <c r="F80">
        <v>0.87023809500000004</v>
      </c>
      <c r="G80">
        <v>1053</v>
      </c>
      <c r="H80">
        <f>VLOOKUP($G80,county_facts!$A:$BB,4,FALSE)</f>
        <v>37733</v>
      </c>
      <c r="I80">
        <f>VLOOKUP($G80,county_facts!$A:$BB,5,FALSE)</f>
        <v>38319</v>
      </c>
      <c r="J80">
        <f>VLOOKUP($G80,county_facts!$A:$BB,6,FALSE)</f>
        <v>-1.5</v>
      </c>
      <c r="K80">
        <f>VLOOKUP($G80,county_facts!$A:$BB,7,FALSE)</f>
        <v>38319</v>
      </c>
      <c r="L80">
        <f>VLOOKUP($G80,county_facts!$A:$BB,8,FALSE)</f>
        <v>6.1</v>
      </c>
      <c r="M80">
        <f>VLOOKUP($G80,county_facts!$A:$BB,9,FALSE)</f>
        <v>22</v>
      </c>
      <c r="N80">
        <f>VLOOKUP($G80,county_facts!$A:$BB,10,FALSE)</f>
        <v>16.7</v>
      </c>
      <c r="O80">
        <f>VLOOKUP($G80,county_facts!$A:$BB,11,FALSE)</f>
        <v>48.8</v>
      </c>
      <c r="P80">
        <f>VLOOKUP($G80,county_facts!$A:$BB,12,FALSE)</f>
        <v>62.2</v>
      </c>
      <c r="Q80">
        <f>VLOOKUP($G80,county_facts!$A:$BB,13,FALSE)</f>
        <v>32.4</v>
      </c>
      <c r="R80">
        <f>VLOOKUP($G80,county_facts!$A:$BB,14,FALSE)</f>
        <v>3.4</v>
      </c>
      <c r="S80">
        <f>VLOOKUP($G80,county_facts!$A:$BB,15,FALSE)</f>
        <v>0.3</v>
      </c>
      <c r="T80">
        <f>VLOOKUP($G80,county_facts!$A:$BB,16,FALSE)</f>
        <v>0.1</v>
      </c>
      <c r="U80">
        <f>VLOOKUP($G80,county_facts!$A:$BB,17,FALSE)</f>
        <v>1.7</v>
      </c>
      <c r="V80">
        <f>VLOOKUP($G80,county_facts!$A:$BB,18,FALSE)</f>
        <v>2.1</v>
      </c>
      <c r="W80">
        <f>VLOOKUP($G80,county_facts!$A:$BB,19,FALSE)</f>
        <v>60.6</v>
      </c>
      <c r="X80">
        <f>VLOOKUP($G80,county_facts!$A:$BB,20,FALSE)</f>
        <v>93.4</v>
      </c>
      <c r="Y80">
        <f>VLOOKUP($G80,county_facts!$A:$BB,21,FALSE)</f>
        <v>0.6</v>
      </c>
      <c r="Z80">
        <f>VLOOKUP($G80,county_facts!$A:$BB,22,FALSE)</f>
        <v>1.4</v>
      </c>
      <c r="AA80">
        <f>VLOOKUP($G80,county_facts!$A:$BB,23,FALSE)</f>
        <v>76.2</v>
      </c>
      <c r="AB80">
        <f>VLOOKUP($G80,county_facts!$A:$BB,24,FALSE)</f>
        <v>11.7</v>
      </c>
      <c r="AC80">
        <f>VLOOKUP($G80,county_facts!$A:$BB,25,FALSE)</f>
        <v>2995</v>
      </c>
      <c r="AD80">
        <f>VLOOKUP($G80,county_facts!$A:$BB,26,FALSE)</f>
        <v>23.5</v>
      </c>
      <c r="AE80">
        <f>VLOOKUP($G80,county_facts!$A:$BB,27,FALSE)</f>
        <v>16402</v>
      </c>
      <c r="AF80">
        <f>VLOOKUP($G80,county_facts!$A:$BB,28,FALSE)</f>
        <v>72.5</v>
      </c>
      <c r="AG80">
        <f>VLOOKUP($G80,county_facts!$A:$BB,29,FALSE)</f>
        <v>9</v>
      </c>
      <c r="AH80">
        <f>VLOOKUP($G80,county_facts!$A:$BB,30,FALSE)</f>
        <v>84100</v>
      </c>
      <c r="AI80">
        <f>VLOOKUP($G80,county_facts!$A:$BB,31,FALSE)</f>
        <v>13681</v>
      </c>
      <c r="AJ80">
        <f>VLOOKUP($G80,county_facts!$A:$BB,32,FALSE)</f>
        <v>2.59</v>
      </c>
      <c r="AK80">
        <f>VLOOKUP($G80,county_facts!$A:$BB,33,FALSE)</f>
        <v>16540</v>
      </c>
      <c r="AL80">
        <f>VLOOKUP($G80,county_facts!$A:$BB,34,FALSE)</f>
        <v>30687</v>
      </c>
      <c r="AM80">
        <f>VLOOKUP($G80,county_facts!$A:$BB,35,FALSE)</f>
        <v>25.4</v>
      </c>
      <c r="AN80">
        <f>VLOOKUP($G80,county_facts!$A:$BB,36,FALSE)</f>
        <v>723</v>
      </c>
      <c r="AO80">
        <f>VLOOKUP($G80,county_facts!$A:$BB,37,FALSE)</f>
        <v>9977</v>
      </c>
      <c r="AP80">
        <f>VLOOKUP($G80,county_facts!$A:$BB,38,FALSE)</f>
        <v>1</v>
      </c>
      <c r="AQ80">
        <f>VLOOKUP($G80,county_facts!$A:$BB,39,FALSE)</f>
        <v>2111</v>
      </c>
      <c r="AR80">
        <f>VLOOKUP($G80,county_facts!$A:$BB,40,FALSE)</f>
        <v>2765</v>
      </c>
      <c r="AS80">
        <f>VLOOKUP($G80,county_facts!$A:$BB,41,FALSE)</f>
        <v>9</v>
      </c>
      <c r="AT80">
        <f>VLOOKUP($G80,county_facts!$A:$BB,42,FALSE)</f>
        <v>3.2</v>
      </c>
      <c r="AU80">
        <f>VLOOKUP($G80,county_facts!$A:$BB,43,FALSE)</f>
        <v>0</v>
      </c>
      <c r="AV80">
        <f>VLOOKUP($G80,county_facts!$A:$BB,44,FALSE)</f>
        <v>0</v>
      </c>
      <c r="AW80">
        <f>VLOOKUP($G80,county_facts!$A:$BB,45,FALSE)</f>
        <v>0</v>
      </c>
      <c r="AX80">
        <f>VLOOKUP($G80,county_facts!$A:$BB,46,FALSE)</f>
        <v>21.3</v>
      </c>
      <c r="AY80">
        <f>VLOOKUP($G80,county_facts!$A:$BB,47,FALSE)</f>
        <v>665336</v>
      </c>
      <c r="AZ80">
        <f>VLOOKUP($G80,county_facts!$A:$BB,48,FALSE)</f>
        <v>93125</v>
      </c>
      <c r="BA80">
        <f>VLOOKUP($G80,county_facts!$A:$BB,49,FALSE)</f>
        <v>379587</v>
      </c>
      <c r="BB80">
        <f>VLOOKUP($G80,county_facts!$A:$BB,50,FALSE)</f>
        <v>10089</v>
      </c>
      <c r="BC80">
        <f>VLOOKUP($G80,county_facts!$A:$BB,51,FALSE)</f>
        <v>31909</v>
      </c>
      <c r="BD80">
        <f>VLOOKUP($G80,county_facts!$A:$BB,52,FALSE)</f>
        <v>26</v>
      </c>
      <c r="BE80">
        <f>VLOOKUP($G80,county_facts!$A:$BB,53,FALSE)</f>
        <v>945.08</v>
      </c>
      <c r="BF80">
        <f>VLOOKUP($G80,county_facts!$A:$BB,54,FALSE)</f>
        <v>40.5</v>
      </c>
    </row>
    <row r="81" spans="1:58" x14ac:dyDescent="0.3">
      <c r="A81" t="s">
        <v>9</v>
      </c>
      <c r="B81" t="s">
        <v>48</v>
      </c>
      <c r="C81">
        <v>218</v>
      </c>
      <c r="D81" t="s">
        <v>8</v>
      </c>
      <c r="E81">
        <v>1680</v>
      </c>
      <c r="F81">
        <v>0.12976190500000001</v>
      </c>
      <c r="G81">
        <v>1053</v>
      </c>
      <c r="H81">
        <f>VLOOKUP($G81,county_facts!$A:$BB,4,FALSE)</f>
        <v>37733</v>
      </c>
      <c r="I81">
        <f>VLOOKUP($G81,county_facts!$A:$BB,5,FALSE)</f>
        <v>38319</v>
      </c>
      <c r="J81">
        <f>VLOOKUP($G81,county_facts!$A:$BB,6,FALSE)</f>
        <v>-1.5</v>
      </c>
      <c r="K81">
        <f>VLOOKUP($G81,county_facts!$A:$BB,7,FALSE)</f>
        <v>38319</v>
      </c>
      <c r="L81">
        <f>VLOOKUP($G81,county_facts!$A:$BB,8,FALSE)</f>
        <v>6.1</v>
      </c>
      <c r="M81">
        <f>VLOOKUP($G81,county_facts!$A:$BB,9,FALSE)</f>
        <v>22</v>
      </c>
      <c r="N81">
        <f>VLOOKUP($G81,county_facts!$A:$BB,10,FALSE)</f>
        <v>16.7</v>
      </c>
      <c r="O81">
        <f>VLOOKUP($G81,county_facts!$A:$BB,11,FALSE)</f>
        <v>48.8</v>
      </c>
      <c r="P81">
        <f>VLOOKUP($G81,county_facts!$A:$BB,12,FALSE)</f>
        <v>62.2</v>
      </c>
      <c r="Q81">
        <f>VLOOKUP($G81,county_facts!$A:$BB,13,FALSE)</f>
        <v>32.4</v>
      </c>
      <c r="R81">
        <f>VLOOKUP($G81,county_facts!$A:$BB,14,FALSE)</f>
        <v>3.4</v>
      </c>
      <c r="S81">
        <f>VLOOKUP($G81,county_facts!$A:$BB,15,FALSE)</f>
        <v>0.3</v>
      </c>
      <c r="T81">
        <f>VLOOKUP($G81,county_facts!$A:$BB,16,FALSE)</f>
        <v>0.1</v>
      </c>
      <c r="U81">
        <f>VLOOKUP($G81,county_facts!$A:$BB,17,FALSE)</f>
        <v>1.7</v>
      </c>
      <c r="V81">
        <f>VLOOKUP($G81,county_facts!$A:$BB,18,FALSE)</f>
        <v>2.1</v>
      </c>
      <c r="W81">
        <f>VLOOKUP($G81,county_facts!$A:$BB,19,FALSE)</f>
        <v>60.6</v>
      </c>
      <c r="X81">
        <f>VLOOKUP($G81,county_facts!$A:$BB,20,FALSE)</f>
        <v>93.4</v>
      </c>
      <c r="Y81">
        <f>VLOOKUP($G81,county_facts!$A:$BB,21,FALSE)</f>
        <v>0.6</v>
      </c>
      <c r="Z81">
        <f>VLOOKUP($G81,county_facts!$A:$BB,22,FALSE)</f>
        <v>1.4</v>
      </c>
      <c r="AA81">
        <f>VLOOKUP($G81,county_facts!$A:$BB,23,FALSE)</f>
        <v>76.2</v>
      </c>
      <c r="AB81">
        <f>VLOOKUP($G81,county_facts!$A:$BB,24,FALSE)</f>
        <v>11.7</v>
      </c>
      <c r="AC81">
        <f>VLOOKUP($G81,county_facts!$A:$BB,25,FALSE)</f>
        <v>2995</v>
      </c>
      <c r="AD81">
        <f>VLOOKUP($G81,county_facts!$A:$BB,26,FALSE)</f>
        <v>23.5</v>
      </c>
      <c r="AE81">
        <f>VLOOKUP($G81,county_facts!$A:$BB,27,FALSE)</f>
        <v>16402</v>
      </c>
      <c r="AF81">
        <f>VLOOKUP($G81,county_facts!$A:$BB,28,FALSE)</f>
        <v>72.5</v>
      </c>
      <c r="AG81">
        <f>VLOOKUP($G81,county_facts!$A:$BB,29,FALSE)</f>
        <v>9</v>
      </c>
      <c r="AH81">
        <f>VLOOKUP($G81,county_facts!$A:$BB,30,FALSE)</f>
        <v>84100</v>
      </c>
      <c r="AI81">
        <f>VLOOKUP($G81,county_facts!$A:$BB,31,FALSE)</f>
        <v>13681</v>
      </c>
      <c r="AJ81">
        <f>VLOOKUP($G81,county_facts!$A:$BB,32,FALSE)</f>
        <v>2.59</v>
      </c>
      <c r="AK81">
        <f>VLOOKUP($G81,county_facts!$A:$BB,33,FALSE)</f>
        <v>16540</v>
      </c>
      <c r="AL81">
        <f>VLOOKUP($G81,county_facts!$A:$BB,34,FALSE)</f>
        <v>30687</v>
      </c>
      <c r="AM81">
        <f>VLOOKUP($G81,county_facts!$A:$BB,35,FALSE)</f>
        <v>25.4</v>
      </c>
      <c r="AN81">
        <f>VLOOKUP($G81,county_facts!$A:$BB,36,FALSE)</f>
        <v>723</v>
      </c>
      <c r="AO81">
        <f>VLOOKUP($G81,county_facts!$A:$BB,37,FALSE)</f>
        <v>9977</v>
      </c>
      <c r="AP81">
        <f>VLOOKUP($G81,county_facts!$A:$BB,38,FALSE)</f>
        <v>1</v>
      </c>
      <c r="AQ81">
        <f>VLOOKUP($G81,county_facts!$A:$BB,39,FALSE)</f>
        <v>2111</v>
      </c>
      <c r="AR81">
        <f>VLOOKUP($G81,county_facts!$A:$BB,40,FALSE)</f>
        <v>2765</v>
      </c>
      <c r="AS81">
        <f>VLOOKUP($G81,county_facts!$A:$BB,41,FALSE)</f>
        <v>9</v>
      </c>
      <c r="AT81">
        <f>VLOOKUP($G81,county_facts!$A:$BB,42,FALSE)</f>
        <v>3.2</v>
      </c>
      <c r="AU81">
        <f>VLOOKUP($G81,county_facts!$A:$BB,43,FALSE)</f>
        <v>0</v>
      </c>
      <c r="AV81">
        <f>VLOOKUP($G81,county_facts!$A:$BB,44,FALSE)</f>
        <v>0</v>
      </c>
      <c r="AW81">
        <f>VLOOKUP($G81,county_facts!$A:$BB,45,FALSE)</f>
        <v>0</v>
      </c>
      <c r="AX81">
        <f>VLOOKUP($G81,county_facts!$A:$BB,46,FALSE)</f>
        <v>21.3</v>
      </c>
      <c r="AY81">
        <f>VLOOKUP($G81,county_facts!$A:$BB,47,FALSE)</f>
        <v>665336</v>
      </c>
      <c r="AZ81">
        <f>VLOOKUP($G81,county_facts!$A:$BB,48,FALSE)</f>
        <v>93125</v>
      </c>
      <c r="BA81">
        <f>VLOOKUP($G81,county_facts!$A:$BB,49,FALSE)</f>
        <v>379587</v>
      </c>
      <c r="BB81">
        <f>VLOOKUP($G81,county_facts!$A:$BB,50,FALSE)</f>
        <v>10089</v>
      </c>
      <c r="BC81">
        <f>VLOOKUP($G81,county_facts!$A:$BB,51,FALSE)</f>
        <v>31909</v>
      </c>
      <c r="BD81">
        <f>VLOOKUP($G81,county_facts!$A:$BB,52,FALSE)</f>
        <v>26</v>
      </c>
      <c r="BE81">
        <f>VLOOKUP($G81,county_facts!$A:$BB,53,FALSE)</f>
        <v>945.08</v>
      </c>
      <c r="BF81">
        <f>VLOOKUP($G81,county_facts!$A:$BB,54,FALSE)</f>
        <v>40.5</v>
      </c>
    </row>
    <row r="82" spans="1:58" x14ac:dyDescent="0.3">
      <c r="A82" t="s">
        <v>6</v>
      </c>
      <c r="B82" t="s">
        <v>49</v>
      </c>
      <c r="C82">
        <v>3089</v>
      </c>
      <c r="D82" t="s">
        <v>8</v>
      </c>
      <c r="E82">
        <v>3826</v>
      </c>
      <c r="F82">
        <v>0.80737062199999998</v>
      </c>
      <c r="G82">
        <v>1051</v>
      </c>
      <c r="H82">
        <f>VLOOKUP($G82,county_facts!$A:$BB,4,FALSE)</f>
        <v>80977</v>
      </c>
      <c r="I82">
        <f>VLOOKUP($G82,county_facts!$A:$BB,5,FALSE)</f>
        <v>79296</v>
      </c>
      <c r="J82">
        <f>VLOOKUP($G82,county_facts!$A:$BB,6,FALSE)</f>
        <v>2.1</v>
      </c>
      <c r="K82">
        <f>VLOOKUP($G82,county_facts!$A:$BB,7,FALSE)</f>
        <v>79303</v>
      </c>
      <c r="L82">
        <f>VLOOKUP($G82,county_facts!$A:$BB,8,FALSE)</f>
        <v>5.9</v>
      </c>
      <c r="M82">
        <f>VLOOKUP($G82,county_facts!$A:$BB,9,FALSE)</f>
        <v>23</v>
      </c>
      <c r="N82">
        <f>VLOOKUP($G82,county_facts!$A:$BB,10,FALSE)</f>
        <v>14</v>
      </c>
      <c r="O82">
        <f>VLOOKUP($G82,county_facts!$A:$BB,11,FALSE)</f>
        <v>51.5</v>
      </c>
      <c r="P82">
        <f>VLOOKUP($G82,county_facts!$A:$BB,12,FALSE)</f>
        <v>76</v>
      </c>
      <c r="Q82">
        <f>VLOOKUP($G82,county_facts!$A:$BB,13,FALSE)</f>
        <v>21.2</v>
      </c>
      <c r="R82">
        <f>VLOOKUP($G82,county_facts!$A:$BB,14,FALSE)</f>
        <v>0.4</v>
      </c>
      <c r="S82">
        <f>VLOOKUP($G82,county_facts!$A:$BB,15,FALSE)</f>
        <v>0.7</v>
      </c>
      <c r="T82">
        <f>VLOOKUP($G82,county_facts!$A:$BB,16,FALSE)</f>
        <v>0.1</v>
      </c>
      <c r="U82">
        <f>VLOOKUP($G82,county_facts!$A:$BB,17,FALSE)</f>
        <v>1.6</v>
      </c>
      <c r="V82">
        <f>VLOOKUP($G82,county_facts!$A:$BB,18,FALSE)</f>
        <v>2.7</v>
      </c>
      <c r="W82">
        <f>VLOOKUP($G82,county_facts!$A:$BB,19,FALSE)</f>
        <v>73.7</v>
      </c>
      <c r="X82">
        <f>VLOOKUP($G82,county_facts!$A:$BB,20,FALSE)</f>
        <v>85.4</v>
      </c>
      <c r="Y82">
        <f>VLOOKUP($G82,county_facts!$A:$BB,21,FALSE)</f>
        <v>2.1</v>
      </c>
      <c r="Z82">
        <f>VLOOKUP($G82,county_facts!$A:$BB,22,FALSE)</f>
        <v>3.6</v>
      </c>
      <c r="AA82">
        <f>VLOOKUP($G82,county_facts!$A:$BB,23,FALSE)</f>
        <v>86.6</v>
      </c>
      <c r="AB82">
        <f>VLOOKUP($G82,county_facts!$A:$BB,24,FALSE)</f>
        <v>21</v>
      </c>
      <c r="AC82">
        <f>VLOOKUP($G82,county_facts!$A:$BB,25,FALSE)</f>
        <v>8364</v>
      </c>
      <c r="AD82">
        <f>VLOOKUP($G82,county_facts!$A:$BB,26,FALSE)</f>
        <v>28.2</v>
      </c>
      <c r="AE82">
        <f>VLOOKUP($G82,county_facts!$A:$BB,27,FALSE)</f>
        <v>33326</v>
      </c>
      <c r="AF82">
        <f>VLOOKUP($G82,county_facts!$A:$BB,28,FALSE)</f>
        <v>75.5</v>
      </c>
      <c r="AG82">
        <f>VLOOKUP($G82,county_facts!$A:$BB,29,FALSE)</f>
        <v>8.1</v>
      </c>
      <c r="AH82">
        <f>VLOOKUP($G82,county_facts!$A:$BB,30,FALSE)</f>
        <v>144600</v>
      </c>
      <c r="AI82">
        <f>VLOOKUP($G82,county_facts!$A:$BB,31,FALSE)</f>
        <v>28324</v>
      </c>
      <c r="AJ82">
        <f>VLOOKUP($G82,county_facts!$A:$BB,32,FALSE)</f>
        <v>2.62</v>
      </c>
      <c r="AK82">
        <f>VLOOKUP($G82,county_facts!$A:$BB,33,FALSE)</f>
        <v>23856</v>
      </c>
      <c r="AL82">
        <f>VLOOKUP($G82,county_facts!$A:$BB,34,FALSE)</f>
        <v>54766</v>
      </c>
      <c r="AM82">
        <f>VLOOKUP($G82,county_facts!$A:$BB,35,FALSE)</f>
        <v>13.4</v>
      </c>
      <c r="AN82">
        <f>VLOOKUP($G82,county_facts!$A:$BB,36,FALSE)</f>
        <v>1135</v>
      </c>
      <c r="AO82">
        <f>VLOOKUP($G82,county_facts!$A:$BB,37,FALSE)</f>
        <v>14056</v>
      </c>
      <c r="AP82">
        <f>VLOOKUP($G82,county_facts!$A:$BB,38,FALSE)</f>
        <v>-2.2999999999999998</v>
      </c>
      <c r="AQ82">
        <f>VLOOKUP($G82,county_facts!$A:$BB,39,FALSE)</f>
        <v>4850</v>
      </c>
      <c r="AR82">
        <f>VLOOKUP($G82,county_facts!$A:$BB,40,FALSE)</f>
        <v>6513</v>
      </c>
      <c r="AS82">
        <f>VLOOKUP($G82,county_facts!$A:$BB,41,FALSE)</f>
        <v>9.1</v>
      </c>
      <c r="AT82">
        <f>VLOOKUP($G82,county_facts!$A:$BB,42,FALSE)</f>
        <v>0</v>
      </c>
      <c r="AU82">
        <f>VLOOKUP($G82,county_facts!$A:$BB,43,FALSE)</f>
        <v>0</v>
      </c>
      <c r="AV82">
        <f>VLOOKUP($G82,county_facts!$A:$BB,44,FALSE)</f>
        <v>0</v>
      </c>
      <c r="AW82">
        <f>VLOOKUP($G82,county_facts!$A:$BB,45,FALSE)</f>
        <v>0</v>
      </c>
      <c r="AX82">
        <f>VLOOKUP($G82,county_facts!$A:$BB,46,FALSE)</f>
        <v>28.3</v>
      </c>
      <c r="AY82">
        <f>VLOOKUP($G82,county_facts!$A:$BB,47,FALSE)</f>
        <v>766344</v>
      </c>
      <c r="AZ82">
        <f>VLOOKUP($G82,county_facts!$A:$BB,48,FALSE)</f>
        <v>104885</v>
      </c>
      <c r="BA82">
        <f>VLOOKUP($G82,county_facts!$A:$BB,49,FALSE)</f>
        <v>618313</v>
      </c>
      <c r="BB82">
        <f>VLOOKUP($G82,county_facts!$A:$BB,50,FALSE)</f>
        <v>7982</v>
      </c>
      <c r="BC82">
        <f>VLOOKUP($G82,county_facts!$A:$BB,51,FALSE)</f>
        <v>47884</v>
      </c>
      <c r="BD82">
        <f>VLOOKUP($G82,county_facts!$A:$BB,52,FALSE)</f>
        <v>259</v>
      </c>
      <c r="BE82">
        <f>VLOOKUP($G82,county_facts!$A:$BB,53,FALSE)</f>
        <v>618.49</v>
      </c>
      <c r="BF82">
        <f>VLOOKUP($G82,county_facts!$A:$BB,54,FALSE)</f>
        <v>128.19999999999999</v>
      </c>
    </row>
    <row r="83" spans="1:58" x14ac:dyDescent="0.3">
      <c r="A83" t="s">
        <v>9</v>
      </c>
      <c r="B83" t="s">
        <v>49</v>
      </c>
      <c r="C83">
        <v>737</v>
      </c>
      <c r="D83" t="s">
        <v>8</v>
      </c>
      <c r="E83">
        <v>3826</v>
      </c>
      <c r="F83">
        <v>0.19262937799999999</v>
      </c>
      <c r="G83">
        <v>1051</v>
      </c>
      <c r="H83">
        <f>VLOOKUP($G83,county_facts!$A:$BB,4,FALSE)</f>
        <v>80977</v>
      </c>
      <c r="I83">
        <f>VLOOKUP($G83,county_facts!$A:$BB,5,FALSE)</f>
        <v>79296</v>
      </c>
      <c r="J83">
        <f>VLOOKUP($G83,county_facts!$A:$BB,6,FALSE)</f>
        <v>2.1</v>
      </c>
      <c r="K83">
        <f>VLOOKUP($G83,county_facts!$A:$BB,7,FALSE)</f>
        <v>79303</v>
      </c>
      <c r="L83">
        <f>VLOOKUP($G83,county_facts!$A:$BB,8,FALSE)</f>
        <v>5.9</v>
      </c>
      <c r="M83">
        <f>VLOOKUP($G83,county_facts!$A:$BB,9,FALSE)</f>
        <v>23</v>
      </c>
      <c r="N83">
        <f>VLOOKUP($G83,county_facts!$A:$BB,10,FALSE)</f>
        <v>14</v>
      </c>
      <c r="O83">
        <f>VLOOKUP($G83,county_facts!$A:$BB,11,FALSE)</f>
        <v>51.5</v>
      </c>
      <c r="P83">
        <f>VLOOKUP($G83,county_facts!$A:$BB,12,FALSE)</f>
        <v>76</v>
      </c>
      <c r="Q83">
        <f>VLOOKUP($G83,county_facts!$A:$BB,13,FALSE)</f>
        <v>21.2</v>
      </c>
      <c r="R83">
        <f>VLOOKUP($G83,county_facts!$A:$BB,14,FALSE)</f>
        <v>0.4</v>
      </c>
      <c r="S83">
        <f>VLOOKUP($G83,county_facts!$A:$BB,15,FALSE)</f>
        <v>0.7</v>
      </c>
      <c r="T83">
        <f>VLOOKUP($G83,county_facts!$A:$BB,16,FALSE)</f>
        <v>0.1</v>
      </c>
      <c r="U83">
        <f>VLOOKUP($G83,county_facts!$A:$BB,17,FALSE)</f>
        <v>1.6</v>
      </c>
      <c r="V83">
        <f>VLOOKUP($G83,county_facts!$A:$BB,18,FALSE)</f>
        <v>2.7</v>
      </c>
      <c r="W83">
        <f>VLOOKUP($G83,county_facts!$A:$BB,19,FALSE)</f>
        <v>73.7</v>
      </c>
      <c r="X83">
        <f>VLOOKUP($G83,county_facts!$A:$BB,20,FALSE)</f>
        <v>85.4</v>
      </c>
      <c r="Y83">
        <f>VLOOKUP($G83,county_facts!$A:$BB,21,FALSE)</f>
        <v>2.1</v>
      </c>
      <c r="Z83">
        <f>VLOOKUP($G83,county_facts!$A:$BB,22,FALSE)</f>
        <v>3.6</v>
      </c>
      <c r="AA83">
        <f>VLOOKUP($G83,county_facts!$A:$BB,23,FALSE)</f>
        <v>86.6</v>
      </c>
      <c r="AB83">
        <f>VLOOKUP($G83,county_facts!$A:$BB,24,FALSE)</f>
        <v>21</v>
      </c>
      <c r="AC83">
        <f>VLOOKUP($G83,county_facts!$A:$BB,25,FALSE)</f>
        <v>8364</v>
      </c>
      <c r="AD83">
        <f>VLOOKUP($G83,county_facts!$A:$BB,26,FALSE)</f>
        <v>28.2</v>
      </c>
      <c r="AE83">
        <f>VLOOKUP($G83,county_facts!$A:$BB,27,FALSE)</f>
        <v>33326</v>
      </c>
      <c r="AF83">
        <f>VLOOKUP($G83,county_facts!$A:$BB,28,FALSE)</f>
        <v>75.5</v>
      </c>
      <c r="AG83">
        <f>VLOOKUP($G83,county_facts!$A:$BB,29,FALSE)</f>
        <v>8.1</v>
      </c>
      <c r="AH83">
        <f>VLOOKUP($G83,county_facts!$A:$BB,30,FALSE)</f>
        <v>144600</v>
      </c>
      <c r="AI83">
        <f>VLOOKUP($G83,county_facts!$A:$BB,31,FALSE)</f>
        <v>28324</v>
      </c>
      <c r="AJ83">
        <f>VLOOKUP($G83,county_facts!$A:$BB,32,FALSE)</f>
        <v>2.62</v>
      </c>
      <c r="AK83">
        <f>VLOOKUP($G83,county_facts!$A:$BB,33,FALSE)</f>
        <v>23856</v>
      </c>
      <c r="AL83">
        <f>VLOOKUP($G83,county_facts!$A:$BB,34,FALSE)</f>
        <v>54766</v>
      </c>
      <c r="AM83">
        <f>VLOOKUP($G83,county_facts!$A:$BB,35,FALSE)</f>
        <v>13.4</v>
      </c>
      <c r="AN83">
        <f>VLOOKUP($G83,county_facts!$A:$BB,36,FALSE)</f>
        <v>1135</v>
      </c>
      <c r="AO83">
        <f>VLOOKUP($G83,county_facts!$A:$BB,37,FALSE)</f>
        <v>14056</v>
      </c>
      <c r="AP83">
        <f>VLOOKUP($G83,county_facts!$A:$BB,38,FALSE)</f>
        <v>-2.2999999999999998</v>
      </c>
      <c r="AQ83">
        <f>VLOOKUP($G83,county_facts!$A:$BB,39,FALSE)</f>
        <v>4850</v>
      </c>
      <c r="AR83">
        <f>VLOOKUP($G83,county_facts!$A:$BB,40,FALSE)</f>
        <v>6513</v>
      </c>
      <c r="AS83">
        <f>VLOOKUP($G83,county_facts!$A:$BB,41,FALSE)</f>
        <v>9.1</v>
      </c>
      <c r="AT83">
        <f>VLOOKUP($G83,county_facts!$A:$BB,42,FALSE)</f>
        <v>0</v>
      </c>
      <c r="AU83">
        <f>VLOOKUP($G83,county_facts!$A:$BB,43,FALSE)</f>
        <v>0</v>
      </c>
      <c r="AV83">
        <f>VLOOKUP($G83,county_facts!$A:$BB,44,FALSE)</f>
        <v>0</v>
      </c>
      <c r="AW83">
        <f>VLOOKUP($G83,county_facts!$A:$BB,45,FALSE)</f>
        <v>0</v>
      </c>
      <c r="AX83">
        <f>VLOOKUP($G83,county_facts!$A:$BB,46,FALSE)</f>
        <v>28.3</v>
      </c>
      <c r="AY83">
        <f>VLOOKUP($G83,county_facts!$A:$BB,47,FALSE)</f>
        <v>766344</v>
      </c>
      <c r="AZ83">
        <f>VLOOKUP($G83,county_facts!$A:$BB,48,FALSE)</f>
        <v>104885</v>
      </c>
      <c r="BA83">
        <f>VLOOKUP($G83,county_facts!$A:$BB,49,FALSE)</f>
        <v>618313</v>
      </c>
      <c r="BB83">
        <f>VLOOKUP($G83,county_facts!$A:$BB,50,FALSE)</f>
        <v>7982</v>
      </c>
      <c r="BC83">
        <f>VLOOKUP($G83,county_facts!$A:$BB,51,FALSE)</f>
        <v>47884</v>
      </c>
      <c r="BD83">
        <f>VLOOKUP($G83,county_facts!$A:$BB,52,FALSE)</f>
        <v>259</v>
      </c>
      <c r="BE83">
        <f>VLOOKUP($G83,county_facts!$A:$BB,53,FALSE)</f>
        <v>618.49</v>
      </c>
      <c r="BF83">
        <f>VLOOKUP($G83,county_facts!$A:$BB,54,FALSE)</f>
        <v>128.19999999999999</v>
      </c>
    </row>
    <row r="84" spans="1:58" x14ac:dyDescent="0.3">
      <c r="A84" t="s">
        <v>6</v>
      </c>
      <c r="B84" t="s">
        <v>1166</v>
      </c>
      <c r="C84">
        <v>1193</v>
      </c>
      <c r="D84" t="s">
        <v>8</v>
      </c>
      <c r="E84">
        <v>1764</v>
      </c>
      <c r="F84">
        <v>0.67630385500000001</v>
      </c>
      <c r="G84">
        <v>1049</v>
      </c>
      <c r="H84">
        <f>VLOOKUP($G84,county_facts!$A:$BB,4,FALSE)</f>
        <v>71065</v>
      </c>
      <c r="I84">
        <f>VLOOKUP($G84,county_facts!$A:$BB,5,FALSE)</f>
        <v>71115</v>
      </c>
      <c r="J84">
        <f>VLOOKUP($G84,county_facts!$A:$BB,6,FALSE)</f>
        <v>-0.1</v>
      </c>
      <c r="K84">
        <f>VLOOKUP($G84,county_facts!$A:$BB,7,FALSE)</f>
        <v>71109</v>
      </c>
      <c r="L84">
        <f>VLOOKUP($G84,county_facts!$A:$BB,8,FALSE)</f>
        <v>6.2</v>
      </c>
      <c r="M84">
        <f>VLOOKUP($G84,county_facts!$A:$BB,9,FALSE)</f>
        <v>24.7</v>
      </c>
      <c r="N84">
        <f>VLOOKUP($G84,county_facts!$A:$BB,10,FALSE)</f>
        <v>15.7</v>
      </c>
      <c r="O84">
        <f>VLOOKUP($G84,county_facts!$A:$BB,11,FALSE)</f>
        <v>50.7</v>
      </c>
      <c r="P84">
        <f>VLOOKUP($G84,county_facts!$A:$BB,12,FALSE)</f>
        <v>92.4</v>
      </c>
      <c r="Q84">
        <f>VLOOKUP($G84,county_facts!$A:$BB,13,FALSE)</f>
        <v>2.1</v>
      </c>
      <c r="R84">
        <f>VLOOKUP($G84,county_facts!$A:$BB,14,FALSE)</f>
        <v>2.1</v>
      </c>
      <c r="S84">
        <f>VLOOKUP($G84,county_facts!$A:$BB,15,FALSE)</f>
        <v>0.4</v>
      </c>
      <c r="T84">
        <f>VLOOKUP($G84,county_facts!$A:$BB,16,FALSE)</f>
        <v>0.7</v>
      </c>
      <c r="U84">
        <f>VLOOKUP($G84,county_facts!$A:$BB,17,FALSE)</f>
        <v>2.2000000000000002</v>
      </c>
      <c r="V84">
        <f>VLOOKUP($G84,county_facts!$A:$BB,18,FALSE)</f>
        <v>14.2</v>
      </c>
      <c r="W84">
        <f>VLOOKUP($G84,county_facts!$A:$BB,19,FALSE)</f>
        <v>80.599999999999994</v>
      </c>
      <c r="X84">
        <f>VLOOKUP($G84,county_facts!$A:$BB,20,FALSE)</f>
        <v>90.9</v>
      </c>
      <c r="Y84">
        <f>VLOOKUP($G84,county_facts!$A:$BB,21,FALSE)</f>
        <v>7.5</v>
      </c>
      <c r="Z84">
        <f>VLOOKUP($G84,county_facts!$A:$BB,22,FALSE)</f>
        <v>11.2</v>
      </c>
      <c r="AA84">
        <f>VLOOKUP($G84,county_facts!$A:$BB,23,FALSE)</f>
        <v>70.599999999999994</v>
      </c>
      <c r="AB84">
        <f>VLOOKUP($G84,county_facts!$A:$BB,24,FALSE)</f>
        <v>10.7</v>
      </c>
      <c r="AC84">
        <f>VLOOKUP($G84,county_facts!$A:$BB,25,FALSE)</f>
        <v>4371</v>
      </c>
      <c r="AD84">
        <f>VLOOKUP($G84,county_facts!$A:$BB,26,FALSE)</f>
        <v>23.3</v>
      </c>
      <c r="AE84">
        <f>VLOOKUP($G84,county_facts!$A:$BB,27,FALSE)</f>
        <v>31035</v>
      </c>
      <c r="AF84">
        <f>VLOOKUP($G84,county_facts!$A:$BB,28,FALSE)</f>
        <v>76.3</v>
      </c>
      <c r="AG84">
        <f>VLOOKUP($G84,county_facts!$A:$BB,29,FALSE)</f>
        <v>6.7</v>
      </c>
      <c r="AH84">
        <f>VLOOKUP($G84,county_facts!$A:$BB,30,FALSE)</f>
        <v>93400</v>
      </c>
      <c r="AI84">
        <f>VLOOKUP($G84,county_facts!$A:$BB,31,FALSE)</f>
        <v>24923</v>
      </c>
      <c r="AJ84">
        <f>VLOOKUP($G84,county_facts!$A:$BB,32,FALSE)</f>
        <v>2.82</v>
      </c>
      <c r="AK84">
        <f>VLOOKUP($G84,county_facts!$A:$BB,33,FALSE)</f>
        <v>18149</v>
      </c>
      <c r="AL84">
        <f>VLOOKUP($G84,county_facts!$A:$BB,34,FALSE)</f>
        <v>37851</v>
      </c>
      <c r="AM84">
        <f>VLOOKUP($G84,county_facts!$A:$BB,35,FALSE)</f>
        <v>19.899999999999999</v>
      </c>
      <c r="AN84">
        <f>VLOOKUP($G84,county_facts!$A:$BB,36,FALSE)</f>
        <v>1082</v>
      </c>
      <c r="AO84">
        <f>VLOOKUP($G84,county_facts!$A:$BB,37,FALSE)</f>
        <v>16841</v>
      </c>
      <c r="AP84">
        <f>VLOOKUP($G84,county_facts!$A:$BB,38,FALSE)</f>
        <v>3.9</v>
      </c>
      <c r="AQ84">
        <f>VLOOKUP($G84,county_facts!$A:$BB,39,FALSE)</f>
        <v>4679</v>
      </c>
      <c r="AR84">
        <f>VLOOKUP($G84,county_facts!$A:$BB,40,FALSE)</f>
        <v>5908</v>
      </c>
      <c r="AS84">
        <f>VLOOKUP($G84,county_facts!$A:$BB,41,FALSE)</f>
        <v>0</v>
      </c>
      <c r="AT84">
        <f>VLOOKUP($G84,county_facts!$A:$BB,42,FALSE)</f>
        <v>0.8</v>
      </c>
      <c r="AU84">
        <f>VLOOKUP($G84,county_facts!$A:$BB,43,FALSE)</f>
        <v>0.6</v>
      </c>
      <c r="AV84">
        <f>VLOOKUP($G84,county_facts!$A:$BB,44,FALSE)</f>
        <v>0</v>
      </c>
      <c r="AW84">
        <f>VLOOKUP($G84,county_facts!$A:$BB,45,FALSE)</f>
        <v>0</v>
      </c>
      <c r="AX84">
        <f>VLOOKUP($G84,county_facts!$A:$BB,46,FALSE)</f>
        <v>25.8</v>
      </c>
      <c r="AY84">
        <f>VLOOKUP($G84,county_facts!$A:$BB,47,FALSE)</f>
        <v>1831626</v>
      </c>
      <c r="AZ84">
        <f>VLOOKUP($G84,county_facts!$A:$BB,48,FALSE)</f>
        <v>0</v>
      </c>
      <c r="BA84">
        <f>VLOOKUP($G84,county_facts!$A:$BB,49,FALSE)</f>
        <v>635185</v>
      </c>
      <c r="BB84">
        <f>VLOOKUP($G84,county_facts!$A:$BB,50,FALSE)</f>
        <v>9303</v>
      </c>
      <c r="BC84">
        <f>VLOOKUP($G84,county_facts!$A:$BB,51,FALSE)</f>
        <v>67915</v>
      </c>
      <c r="BD84">
        <f>VLOOKUP($G84,county_facts!$A:$BB,52,FALSE)</f>
        <v>31</v>
      </c>
      <c r="BE84">
        <f>VLOOKUP($G84,county_facts!$A:$BB,53,FALSE)</f>
        <v>777.09</v>
      </c>
      <c r="BF84">
        <f>VLOOKUP($G84,county_facts!$A:$BB,54,FALSE)</f>
        <v>91.5</v>
      </c>
    </row>
    <row r="85" spans="1:58" x14ac:dyDescent="0.3">
      <c r="A85" t="s">
        <v>9</v>
      </c>
      <c r="B85" t="s">
        <v>1166</v>
      </c>
      <c r="C85">
        <v>571</v>
      </c>
      <c r="D85" t="s">
        <v>8</v>
      </c>
      <c r="E85">
        <v>1764</v>
      </c>
      <c r="F85">
        <v>0.32369614499999999</v>
      </c>
      <c r="G85">
        <v>1049</v>
      </c>
      <c r="H85">
        <f>VLOOKUP($G85,county_facts!$A:$BB,4,FALSE)</f>
        <v>71065</v>
      </c>
      <c r="I85">
        <f>VLOOKUP($G85,county_facts!$A:$BB,5,FALSE)</f>
        <v>71115</v>
      </c>
      <c r="J85">
        <f>VLOOKUP($G85,county_facts!$A:$BB,6,FALSE)</f>
        <v>-0.1</v>
      </c>
      <c r="K85">
        <f>VLOOKUP($G85,county_facts!$A:$BB,7,FALSE)</f>
        <v>71109</v>
      </c>
      <c r="L85">
        <f>VLOOKUP($G85,county_facts!$A:$BB,8,FALSE)</f>
        <v>6.2</v>
      </c>
      <c r="M85">
        <f>VLOOKUP($G85,county_facts!$A:$BB,9,FALSE)</f>
        <v>24.7</v>
      </c>
      <c r="N85">
        <f>VLOOKUP($G85,county_facts!$A:$BB,10,FALSE)</f>
        <v>15.7</v>
      </c>
      <c r="O85">
        <f>VLOOKUP($G85,county_facts!$A:$BB,11,FALSE)</f>
        <v>50.7</v>
      </c>
      <c r="P85">
        <f>VLOOKUP($G85,county_facts!$A:$BB,12,FALSE)</f>
        <v>92.4</v>
      </c>
      <c r="Q85">
        <f>VLOOKUP($G85,county_facts!$A:$BB,13,FALSE)</f>
        <v>2.1</v>
      </c>
      <c r="R85">
        <f>VLOOKUP($G85,county_facts!$A:$BB,14,FALSE)</f>
        <v>2.1</v>
      </c>
      <c r="S85">
        <f>VLOOKUP($G85,county_facts!$A:$BB,15,FALSE)</f>
        <v>0.4</v>
      </c>
      <c r="T85">
        <f>VLOOKUP($G85,county_facts!$A:$BB,16,FALSE)</f>
        <v>0.7</v>
      </c>
      <c r="U85">
        <f>VLOOKUP($G85,county_facts!$A:$BB,17,FALSE)</f>
        <v>2.2000000000000002</v>
      </c>
      <c r="V85">
        <f>VLOOKUP($G85,county_facts!$A:$BB,18,FALSE)</f>
        <v>14.2</v>
      </c>
      <c r="W85">
        <f>VLOOKUP($G85,county_facts!$A:$BB,19,FALSE)</f>
        <v>80.599999999999994</v>
      </c>
      <c r="X85">
        <f>VLOOKUP($G85,county_facts!$A:$BB,20,FALSE)</f>
        <v>90.9</v>
      </c>
      <c r="Y85">
        <f>VLOOKUP($G85,county_facts!$A:$BB,21,FALSE)</f>
        <v>7.5</v>
      </c>
      <c r="Z85">
        <f>VLOOKUP($G85,county_facts!$A:$BB,22,FALSE)</f>
        <v>11.2</v>
      </c>
      <c r="AA85">
        <f>VLOOKUP($G85,county_facts!$A:$BB,23,FALSE)</f>
        <v>70.599999999999994</v>
      </c>
      <c r="AB85">
        <f>VLOOKUP($G85,county_facts!$A:$BB,24,FALSE)</f>
        <v>10.7</v>
      </c>
      <c r="AC85">
        <f>VLOOKUP($G85,county_facts!$A:$BB,25,FALSE)</f>
        <v>4371</v>
      </c>
      <c r="AD85">
        <f>VLOOKUP($G85,county_facts!$A:$BB,26,FALSE)</f>
        <v>23.3</v>
      </c>
      <c r="AE85">
        <f>VLOOKUP($G85,county_facts!$A:$BB,27,FALSE)</f>
        <v>31035</v>
      </c>
      <c r="AF85">
        <f>VLOOKUP($G85,county_facts!$A:$BB,28,FALSE)</f>
        <v>76.3</v>
      </c>
      <c r="AG85">
        <f>VLOOKUP($G85,county_facts!$A:$BB,29,FALSE)</f>
        <v>6.7</v>
      </c>
      <c r="AH85">
        <f>VLOOKUP($G85,county_facts!$A:$BB,30,FALSE)</f>
        <v>93400</v>
      </c>
      <c r="AI85">
        <f>VLOOKUP($G85,county_facts!$A:$BB,31,FALSE)</f>
        <v>24923</v>
      </c>
      <c r="AJ85">
        <f>VLOOKUP($G85,county_facts!$A:$BB,32,FALSE)</f>
        <v>2.82</v>
      </c>
      <c r="AK85">
        <f>VLOOKUP($G85,county_facts!$A:$BB,33,FALSE)</f>
        <v>18149</v>
      </c>
      <c r="AL85">
        <f>VLOOKUP($G85,county_facts!$A:$BB,34,FALSE)</f>
        <v>37851</v>
      </c>
      <c r="AM85">
        <f>VLOOKUP($G85,county_facts!$A:$BB,35,FALSE)</f>
        <v>19.899999999999999</v>
      </c>
      <c r="AN85">
        <f>VLOOKUP($G85,county_facts!$A:$BB,36,FALSE)</f>
        <v>1082</v>
      </c>
      <c r="AO85">
        <f>VLOOKUP($G85,county_facts!$A:$BB,37,FALSE)</f>
        <v>16841</v>
      </c>
      <c r="AP85">
        <f>VLOOKUP($G85,county_facts!$A:$BB,38,FALSE)</f>
        <v>3.9</v>
      </c>
      <c r="AQ85">
        <f>VLOOKUP($G85,county_facts!$A:$BB,39,FALSE)</f>
        <v>4679</v>
      </c>
      <c r="AR85">
        <f>VLOOKUP($G85,county_facts!$A:$BB,40,FALSE)</f>
        <v>5908</v>
      </c>
      <c r="AS85">
        <f>VLOOKUP($G85,county_facts!$A:$BB,41,FALSE)</f>
        <v>0</v>
      </c>
      <c r="AT85">
        <f>VLOOKUP($G85,county_facts!$A:$BB,42,FALSE)</f>
        <v>0.8</v>
      </c>
      <c r="AU85">
        <f>VLOOKUP($G85,county_facts!$A:$BB,43,FALSE)</f>
        <v>0.6</v>
      </c>
      <c r="AV85">
        <f>VLOOKUP($G85,county_facts!$A:$BB,44,FALSE)</f>
        <v>0</v>
      </c>
      <c r="AW85">
        <f>VLOOKUP($G85,county_facts!$A:$BB,45,FALSE)</f>
        <v>0</v>
      </c>
      <c r="AX85">
        <f>VLOOKUP($G85,county_facts!$A:$BB,46,FALSE)</f>
        <v>25.8</v>
      </c>
      <c r="AY85">
        <f>VLOOKUP($G85,county_facts!$A:$BB,47,FALSE)</f>
        <v>1831626</v>
      </c>
      <c r="AZ85">
        <f>VLOOKUP($G85,county_facts!$A:$BB,48,FALSE)</f>
        <v>0</v>
      </c>
      <c r="BA85">
        <f>VLOOKUP($G85,county_facts!$A:$BB,49,FALSE)</f>
        <v>635185</v>
      </c>
      <c r="BB85">
        <f>VLOOKUP($G85,county_facts!$A:$BB,50,FALSE)</f>
        <v>9303</v>
      </c>
      <c r="BC85">
        <f>VLOOKUP($G85,county_facts!$A:$BB,51,FALSE)</f>
        <v>67915</v>
      </c>
      <c r="BD85">
        <f>VLOOKUP($G85,county_facts!$A:$BB,52,FALSE)</f>
        <v>31</v>
      </c>
      <c r="BE85">
        <f>VLOOKUP($G85,county_facts!$A:$BB,53,FALSE)</f>
        <v>777.09</v>
      </c>
      <c r="BF85">
        <f>VLOOKUP($G85,county_facts!$A:$BB,54,FALSE)</f>
        <v>91.5</v>
      </c>
    </row>
    <row r="86" spans="1:58" x14ac:dyDescent="0.3">
      <c r="A86" t="s">
        <v>6</v>
      </c>
      <c r="B86" t="s">
        <v>50</v>
      </c>
      <c r="C86">
        <v>6236</v>
      </c>
      <c r="D86" t="s">
        <v>8</v>
      </c>
      <c r="E86">
        <v>7133</v>
      </c>
      <c r="F86">
        <v>0.87424645999999995</v>
      </c>
      <c r="G86">
        <v>1047</v>
      </c>
      <c r="H86">
        <f>VLOOKUP($G86,county_facts!$A:$BB,4,FALSE)</f>
        <v>41711</v>
      </c>
      <c r="I86">
        <f>VLOOKUP($G86,county_facts!$A:$BB,5,FALSE)</f>
        <v>43820</v>
      </c>
      <c r="J86">
        <f>VLOOKUP($G86,county_facts!$A:$BB,6,FALSE)</f>
        <v>-4.8</v>
      </c>
      <c r="K86">
        <f>VLOOKUP($G86,county_facts!$A:$BB,7,FALSE)</f>
        <v>43820</v>
      </c>
      <c r="L86">
        <f>VLOOKUP($G86,county_facts!$A:$BB,8,FALSE)</f>
        <v>6.7</v>
      </c>
      <c r="M86">
        <f>VLOOKUP($G86,county_facts!$A:$BB,9,FALSE)</f>
        <v>25.2</v>
      </c>
      <c r="N86">
        <f>VLOOKUP($G86,county_facts!$A:$BB,10,FALSE)</f>
        <v>15.6</v>
      </c>
      <c r="O86">
        <f>VLOOKUP($G86,county_facts!$A:$BB,11,FALSE)</f>
        <v>53.7</v>
      </c>
      <c r="P86">
        <f>VLOOKUP($G86,county_facts!$A:$BB,12,FALSE)</f>
        <v>29</v>
      </c>
      <c r="Q86">
        <f>VLOOKUP($G86,county_facts!$A:$BB,13,FALSE)</f>
        <v>69.5</v>
      </c>
      <c r="R86">
        <f>VLOOKUP($G86,county_facts!$A:$BB,14,FALSE)</f>
        <v>0.2</v>
      </c>
      <c r="S86">
        <f>VLOOKUP($G86,county_facts!$A:$BB,15,FALSE)</f>
        <v>0.5</v>
      </c>
      <c r="T86">
        <f>VLOOKUP($G86,county_facts!$A:$BB,16,FALSE)</f>
        <v>0</v>
      </c>
      <c r="U86">
        <f>VLOOKUP($G86,county_facts!$A:$BB,17,FALSE)</f>
        <v>0.7</v>
      </c>
      <c r="V86">
        <f>VLOOKUP($G86,county_facts!$A:$BB,18,FALSE)</f>
        <v>1</v>
      </c>
      <c r="W86">
        <f>VLOOKUP($G86,county_facts!$A:$BB,19,FALSE)</f>
        <v>28.5</v>
      </c>
      <c r="X86">
        <f>VLOOKUP($G86,county_facts!$A:$BB,20,FALSE)</f>
        <v>86.7</v>
      </c>
      <c r="Y86">
        <f>VLOOKUP($G86,county_facts!$A:$BB,21,FALSE)</f>
        <v>0.8</v>
      </c>
      <c r="Z86">
        <f>VLOOKUP($G86,county_facts!$A:$BB,22,FALSE)</f>
        <v>1.3</v>
      </c>
      <c r="AA86">
        <f>VLOOKUP($G86,county_facts!$A:$BB,23,FALSE)</f>
        <v>77.5</v>
      </c>
      <c r="AB86">
        <f>VLOOKUP($G86,county_facts!$A:$BB,24,FALSE)</f>
        <v>14.2</v>
      </c>
      <c r="AC86">
        <f>VLOOKUP($G86,county_facts!$A:$BB,25,FALSE)</f>
        <v>2897</v>
      </c>
      <c r="AD86">
        <f>VLOOKUP($G86,county_facts!$A:$BB,26,FALSE)</f>
        <v>22</v>
      </c>
      <c r="AE86">
        <f>VLOOKUP($G86,county_facts!$A:$BB,27,FALSE)</f>
        <v>20240</v>
      </c>
      <c r="AF86">
        <f>VLOOKUP($G86,county_facts!$A:$BB,28,FALSE)</f>
        <v>60.9</v>
      </c>
      <c r="AG86">
        <f>VLOOKUP($G86,county_facts!$A:$BB,29,FALSE)</f>
        <v>19.3</v>
      </c>
      <c r="AH86">
        <f>VLOOKUP($G86,county_facts!$A:$BB,30,FALSE)</f>
        <v>75700</v>
      </c>
      <c r="AI86">
        <f>VLOOKUP($G86,county_facts!$A:$BB,31,FALSE)</f>
        <v>16173</v>
      </c>
      <c r="AJ86">
        <f>VLOOKUP($G86,county_facts!$A:$BB,32,FALSE)</f>
        <v>2.63</v>
      </c>
      <c r="AK86">
        <f>VLOOKUP($G86,county_facts!$A:$BB,33,FALSE)</f>
        <v>17245</v>
      </c>
      <c r="AL86">
        <f>VLOOKUP($G86,county_facts!$A:$BB,34,FALSE)</f>
        <v>26519</v>
      </c>
      <c r="AM86">
        <f>VLOOKUP($G86,county_facts!$A:$BB,35,FALSE)</f>
        <v>35.5</v>
      </c>
      <c r="AN86">
        <f>VLOOKUP($G86,county_facts!$A:$BB,36,FALSE)</f>
        <v>757</v>
      </c>
      <c r="AO86">
        <f>VLOOKUP($G86,county_facts!$A:$BB,37,FALSE)</f>
        <v>10420</v>
      </c>
      <c r="AP86">
        <f>VLOOKUP($G86,county_facts!$A:$BB,38,FALSE)</f>
        <v>-1</v>
      </c>
      <c r="AQ86">
        <f>VLOOKUP($G86,county_facts!$A:$BB,39,FALSE)</f>
        <v>2179</v>
      </c>
      <c r="AR86">
        <f>VLOOKUP($G86,county_facts!$A:$BB,40,FALSE)</f>
        <v>3148</v>
      </c>
      <c r="AS86">
        <f>VLOOKUP($G86,county_facts!$A:$BB,41,FALSE)</f>
        <v>49.1</v>
      </c>
      <c r="AT86">
        <f>VLOOKUP($G86,county_facts!$A:$BB,42,FALSE)</f>
        <v>0</v>
      </c>
      <c r="AU86">
        <f>VLOOKUP($G86,county_facts!$A:$BB,43,FALSE)</f>
        <v>4.4000000000000004</v>
      </c>
      <c r="AV86">
        <f>VLOOKUP($G86,county_facts!$A:$BB,44,FALSE)</f>
        <v>0</v>
      </c>
      <c r="AW86">
        <f>VLOOKUP($G86,county_facts!$A:$BB,45,FALSE)</f>
        <v>0</v>
      </c>
      <c r="AX86">
        <f>VLOOKUP($G86,county_facts!$A:$BB,46,FALSE)</f>
        <v>28.8</v>
      </c>
      <c r="AY86">
        <f>VLOOKUP($G86,county_facts!$A:$BB,47,FALSE)</f>
        <v>1174763</v>
      </c>
      <c r="AZ86">
        <f>VLOOKUP($G86,county_facts!$A:$BB,48,FALSE)</f>
        <v>0</v>
      </c>
      <c r="BA86">
        <f>VLOOKUP($G86,county_facts!$A:$BB,49,FALSE)</f>
        <v>437359</v>
      </c>
      <c r="BB86">
        <f>VLOOKUP($G86,county_facts!$A:$BB,50,FALSE)</f>
        <v>10223</v>
      </c>
      <c r="BC86">
        <f>VLOOKUP($G86,county_facts!$A:$BB,51,FALSE)</f>
        <v>33708</v>
      </c>
      <c r="BD86">
        <f>VLOOKUP($G86,county_facts!$A:$BB,52,FALSE)</f>
        <v>17</v>
      </c>
      <c r="BE86">
        <f>VLOOKUP($G86,county_facts!$A:$BB,53,FALSE)</f>
        <v>978.7</v>
      </c>
      <c r="BF86">
        <f>VLOOKUP($G86,county_facts!$A:$BB,54,FALSE)</f>
        <v>44.8</v>
      </c>
    </row>
    <row r="87" spans="1:58" x14ac:dyDescent="0.3">
      <c r="A87" t="s">
        <v>9</v>
      </c>
      <c r="B87" t="s">
        <v>50</v>
      </c>
      <c r="C87">
        <v>897</v>
      </c>
      <c r="D87" t="s">
        <v>8</v>
      </c>
      <c r="E87">
        <v>7133</v>
      </c>
      <c r="F87">
        <v>0.12575354</v>
      </c>
      <c r="G87">
        <v>1047</v>
      </c>
      <c r="H87">
        <f>VLOOKUP($G87,county_facts!$A:$BB,4,FALSE)</f>
        <v>41711</v>
      </c>
      <c r="I87">
        <f>VLOOKUP($G87,county_facts!$A:$BB,5,FALSE)</f>
        <v>43820</v>
      </c>
      <c r="J87">
        <f>VLOOKUP($G87,county_facts!$A:$BB,6,FALSE)</f>
        <v>-4.8</v>
      </c>
      <c r="K87">
        <f>VLOOKUP($G87,county_facts!$A:$BB,7,FALSE)</f>
        <v>43820</v>
      </c>
      <c r="L87">
        <f>VLOOKUP($G87,county_facts!$A:$BB,8,FALSE)</f>
        <v>6.7</v>
      </c>
      <c r="M87">
        <f>VLOOKUP($G87,county_facts!$A:$BB,9,FALSE)</f>
        <v>25.2</v>
      </c>
      <c r="N87">
        <f>VLOOKUP($G87,county_facts!$A:$BB,10,FALSE)</f>
        <v>15.6</v>
      </c>
      <c r="O87">
        <f>VLOOKUP($G87,county_facts!$A:$BB,11,FALSE)</f>
        <v>53.7</v>
      </c>
      <c r="P87">
        <f>VLOOKUP($G87,county_facts!$A:$BB,12,FALSE)</f>
        <v>29</v>
      </c>
      <c r="Q87">
        <f>VLOOKUP($G87,county_facts!$A:$BB,13,FALSE)</f>
        <v>69.5</v>
      </c>
      <c r="R87">
        <f>VLOOKUP($G87,county_facts!$A:$BB,14,FALSE)</f>
        <v>0.2</v>
      </c>
      <c r="S87">
        <f>VLOOKUP($G87,county_facts!$A:$BB,15,FALSE)</f>
        <v>0.5</v>
      </c>
      <c r="T87">
        <f>VLOOKUP($G87,county_facts!$A:$BB,16,FALSE)</f>
        <v>0</v>
      </c>
      <c r="U87">
        <f>VLOOKUP($G87,county_facts!$A:$BB,17,FALSE)</f>
        <v>0.7</v>
      </c>
      <c r="V87">
        <f>VLOOKUP($G87,county_facts!$A:$BB,18,FALSE)</f>
        <v>1</v>
      </c>
      <c r="W87">
        <f>VLOOKUP($G87,county_facts!$A:$BB,19,FALSE)</f>
        <v>28.5</v>
      </c>
      <c r="X87">
        <f>VLOOKUP($G87,county_facts!$A:$BB,20,FALSE)</f>
        <v>86.7</v>
      </c>
      <c r="Y87">
        <f>VLOOKUP($G87,county_facts!$A:$BB,21,FALSE)</f>
        <v>0.8</v>
      </c>
      <c r="Z87">
        <f>VLOOKUP($G87,county_facts!$A:$BB,22,FALSE)</f>
        <v>1.3</v>
      </c>
      <c r="AA87">
        <f>VLOOKUP($G87,county_facts!$A:$BB,23,FALSE)</f>
        <v>77.5</v>
      </c>
      <c r="AB87">
        <f>VLOOKUP($G87,county_facts!$A:$BB,24,FALSE)</f>
        <v>14.2</v>
      </c>
      <c r="AC87">
        <f>VLOOKUP($G87,county_facts!$A:$BB,25,FALSE)</f>
        <v>2897</v>
      </c>
      <c r="AD87">
        <f>VLOOKUP($G87,county_facts!$A:$BB,26,FALSE)</f>
        <v>22</v>
      </c>
      <c r="AE87">
        <f>VLOOKUP($G87,county_facts!$A:$BB,27,FALSE)</f>
        <v>20240</v>
      </c>
      <c r="AF87">
        <f>VLOOKUP($G87,county_facts!$A:$BB,28,FALSE)</f>
        <v>60.9</v>
      </c>
      <c r="AG87">
        <f>VLOOKUP($G87,county_facts!$A:$BB,29,FALSE)</f>
        <v>19.3</v>
      </c>
      <c r="AH87">
        <f>VLOOKUP($G87,county_facts!$A:$BB,30,FALSE)</f>
        <v>75700</v>
      </c>
      <c r="AI87">
        <f>VLOOKUP($G87,county_facts!$A:$BB,31,FALSE)</f>
        <v>16173</v>
      </c>
      <c r="AJ87">
        <f>VLOOKUP($G87,county_facts!$A:$BB,32,FALSE)</f>
        <v>2.63</v>
      </c>
      <c r="AK87">
        <f>VLOOKUP($G87,county_facts!$A:$BB,33,FALSE)</f>
        <v>17245</v>
      </c>
      <c r="AL87">
        <f>VLOOKUP($G87,county_facts!$A:$BB,34,FALSE)</f>
        <v>26519</v>
      </c>
      <c r="AM87">
        <f>VLOOKUP($G87,county_facts!$A:$BB,35,FALSE)</f>
        <v>35.5</v>
      </c>
      <c r="AN87">
        <f>VLOOKUP($G87,county_facts!$A:$BB,36,FALSE)</f>
        <v>757</v>
      </c>
      <c r="AO87">
        <f>VLOOKUP($G87,county_facts!$A:$BB,37,FALSE)</f>
        <v>10420</v>
      </c>
      <c r="AP87">
        <f>VLOOKUP($G87,county_facts!$A:$BB,38,FALSE)</f>
        <v>-1</v>
      </c>
      <c r="AQ87">
        <f>VLOOKUP($G87,county_facts!$A:$BB,39,FALSE)</f>
        <v>2179</v>
      </c>
      <c r="AR87">
        <f>VLOOKUP($G87,county_facts!$A:$BB,40,FALSE)</f>
        <v>3148</v>
      </c>
      <c r="AS87">
        <f>VLOOKUP($G87,county_facts!$A:$BB,41,FALSE)</f>
        <v>49.1</v>
      </c>
      <c r="AT87">
        <f>VLOOKUP($G87,county_facts!$A:$BB,42,FALSE)</f>
        <v>0</v>
      </c>
      <c r="AU87">
        <f>VLOOKUP($G87,county_facts!$A:$BB,43,FALSE)</f>
        <v>4.4000000000000004</v>
      </c>
      <c r="AV87">
        <f>VLOOKUP($G87,county_facts!$A:$BB,44,FALSE)</f>
        <v>0</v>
      </c>
      <c r="AW87">
        <f>VLOOKUP($G87,county_facts!$A:$BB,45,FALSE)</f>
        <v>0</v>
      </c>
      <c r="AX87">
        <f>VLOOKUP($G87,county_facts!$A:$BB,46,FALSE)</f>
        <v>28.8</v>
      </c>
      <c r="AY87">
        <f>VLOOKUP($G87,county_facts!$A:$BB,47,FALSE)</f>
        <v>1174763</v>
      </c>
      <c r="AZ87">
        <f>VLOOKUP($G87,county_facts!$A:$BB,48,FALSE)</f>
        <v>0</v>
      </c>
      <c r="BA87">
        <f>VLOOKUP($G87,county_facts!$A:$BB,49,FALSE)</f>
        <v>437359</v>
      </c>
      <c r="BB87">
        <f>VLOOKUP($G87,county_facts!$A:$BB,50,FALSE)</f>
        <v>10223</v>
      </c>
      <c r="BC87">
        <f>VLOOKUP($G87,county_facts!$A:$BB,51,FALSE)</f>
        <v>33708</v>
      </c>
      <c r="BD87">
        <f>VLOOKUP($G87,county_facts!$A:$BB,52,FALSE)</f>
        <v>17</v>
      </c>
      <c r="BE87">
        <f>VLOOKUP($G87,county_facts!$A:$BB,53,FALSE)</f>
        <v>978.7</v>
      </c>
      <c r="BF87">
        <f>VLOOKUP($G87,county_facts!$A:$BB,54,FALSE)</f>
        <v>44.8</v>
      </c>
    </row>
    <row r="88" spans="1:58" x14ac:dyDescent="0.3">
      <c r="A88" t="s">
        <v>6</v>
      </c>
      <c r="B88" t="s">
        <v>51</v>
      </c>
      <c r="C88">
        <v>1656</v>
      </c>
      <c r="D88" t="s">
        <v>8</v>
      </c>
      <c r="E88">
        <v>2057</v>
      </c>
      <c r="F88">
        <v>0.80505590699999996</v>
      </c>
      <c r="G88">
        <v>1045</v>
      </c>
      <c r="H88">
        <f>VLOOKUP($G88,county_facts!$A:$BB,4,FALSE)</f>
        <v>49484</v>
      </c>
      <c r="I88">
        <f>VLOOKUP($G88,county_facts!$A:$BB,5,FALSE)</f>
        <v>50251</v>
      </c>
      <c r="J88">
        <f>VLOOKUP($G88,county_facts!$A:$BB,6,FALSE)</f>
        <v>-1.5</v>
      </c>
      <c r="K88">
        <f>VLOOKUP($G88,county_facts!$A:$BB,7,FALSE)</f>
        <v>50251</v>
      </c>
      <c r="L88">
        <f>VLOOKUP($G88,county_facts!$A:$BB,8,FALSE)</f>
        <v>6.3</v>
      </c>
      <c r="M88">
        <f>VLOOKUP($G88,county_facts!$A:$BB,9,FALSE)</f>
        <v>23.6</v>
      </c>
      <c r="N88">
        <f>VLOOKUP($G88,county_facts!$A:$BB,10,FALSE)</f>
        <v>15.4</v>
      </c>
      <c r="O88">
        <f>VLOOKUP($G88,county_facts!$A:$BB,11,FALSE)</f>
        <v>50.5</v>
      </c>
      <c r="P88">
        <f>VLOOKUP($G88,county_facts!$A:$BB,12,FALSE)</f>
        <v>75.2</v>
      </c>
      <c r="Q88">
        <f>VLOOKUP($G88,county_facts!$A:$BB,13,FALSE)</f>
        <v>19.7</v>
      </c>
      <c r="R88">
        <f>VLOOKUP($G88,county_facts!$A:$BB,14,FALSE)</f>
        <v>0.8</v>
      </c>
      <c r="S88">
        <f>VLOOKUP($G88,county_facts!$A:$BB,15,FALSE)</f>
        <v>1.3</v>
      </c>
      <c r="T88">
        <f>VLOOKUP($G88,county_facts!$A:$BB,16,FALSE)</f>
        <v>0.1</v>
      </c>
      <c r="U88">
        <f>VLOOKUP($G88,county_facts!$A:$BB,17,FALSE)</f>
        <v>2.8</v>
      </c>
      <c r="V88">
        <f>VLOOKUP($G88,county_facts!$A:$BB,18,FALSE)</f>
        <v>6.1</v>
      </c>
      <c r="W88">
        <f>VLOOKUP($G88,county_facts!$A:$BB,19,FALSE)</f>
        <v>70.2</v>
      </c>
      <c r="X88">
        <f>VLOOKUP($G88,county_facts!$A:$BB,20,FALSE)</f>
        <v>78.400000000000006</v>
      </c>
      <c r="Y88">
        <f>VLOOKUP($G88,county_facts!$A:$BB,21,FALSE)</f>
        <v>3.7</v>
      </c>
      <c r="Z88">
        <f>VLOOKUP($G88,county_facts!$A:$BB,22,FALSE)</f>
        <v>6.3</v>
      </c>
      <c r="AA88">
        <f>VLOOKUP($G88,county_facts!$A:$BB,23,FALSE)</f>
        <v>84.1</v>
      </c>
      <c r="AB88">
        <f>VLOOKUP($G88,county_facts!$A:$BB,24,FALSE)</f>
        <v>17</v>
      </c>
      <c r="AC88">
        <f>VLOOKUP($G88,county_facts!$A:$BB,25,FALSE)</f>
        <v>6730</v>
      </c>
      <c r="AD88">
        <f>VLOOKUP($G88,county_facts!$A:$BB,26,FALSE)</f>
        <v>20.9</v>
      </c>
      <c r="AE88">
        <f>VLOOKUP($G88,county_facts!$A:$BB,27,FALSE)</f>
        <v>22832</v>
      </c>
      <c r="AF88">
        <f>VLOOKUP($G88,county_facts!$A:$BB,28,FALSE)</f>
        <v>61.1</v>
      </c>
      <c r="AG88">
        <f>VLOOKUP($G88,county_facts!$A:$BB,29,FALSE)</f>
        <v>13.6</v>
      </c>
      <c r="AH88">
        <f>VLOOKUP($G88,county_facts!$A:$BB,30,FALSE)</f>
        <v>99400</v>
      </c>
      <c r="AI88">
        <f>VLOOKUP($G88,county_facts!$A:$BB,31,FALSE)</f>
        <v>19345</v>
      </c>
      <c r="AJ88">
        <f>VLOOKUP($G88,county_facts!$A:$BB,32,FALSE)</f>
        <v>2.52</v>
      </c>
      <c r="AK88">
        <f>VLOOKUP($G88,county_facts!$A:$BB,33,FALSE)</f>
        <v>22685</v>
      </c>
      <c r="AL88">
        <f>VLOOKUP($G88,county_facts!$A:$BB,34,FALSE)</f>
        <v>44889</v>
      </c>
      <c r="AM88">
        <f>VLOOKUP($G88,county_facts!$A:$BB,35,FALSE)</f>
        <v>17.399999999999999</v>
      </c>
      <c r="AN88">
        <f>VLOOKUP($G88,county_facts!$A:$BB,36,FALSE)</f>
        <v>766</v>
      </c>
      <c r="AO88">
        <f>VLOOKUP($G88,county_facts!$A:$BB,37,FALSE)</f>
        <v>11924</v>
      </c>
      <c r="AP88">
        <f>VLOOKUP($G88,county_facts!$A:$BB,38,FALSE)</f>
        <v>-1.6</v>
      </c>
      <c r="AQ88">
        <f>VLOOKUP($G88,county_facts!$A:$BB,39,FALSE)</f>
        <v>2444</v>
      </c>
      <c r="AR88">
        <f>VLOOKUP($G88,county_facts!$A:$BB,40,FALSE)</f>
        <v>2951</v>
      </c>
      <c r="AS88">
        <f>VLOOKUP($G88,county_facts!$A:$BB,41,FALSE)</f>
        <v>0</v>
      </c>
      <c r="AT88">
        <f>VLOOKUP($G88,county_facts!$A:$BB,42,FALSE)</f>
        <v>0</v>
      </c>
      <c r="AU88">
        <f>VLOOKUP($G88,county_facts!$A:$BB,43,FALSE)</f>
        <v>0</v>
      </c>
      <c r="AV88">
        <f>VLOOKUP($G88,county_facts!$A:$BB,44,FALSE)</f>
        <v>0</v>
      </c>
      <c r="AW88">
        <f>VLOOKUP($G88,county_facts!$A:$BB,45,FALSE)</f>
        <v>0</v>
      </c>
      <c r="AX88">
        <f>VLOOKUP($G88,county_facts!$A:$BB,46,FALSE)</f>
        <v>0</v>
      </c>
      <c r="AY88">
        <f>VLOOKUP($G88,county_facts!$A:$BB,47,FALSE)</f>
        <v>114991</v>
      </c>
      <c r="AZ88">
        <f>VLOOKUP($G88,county_facts!$A:$BB,48,FALSE)</f>
        <v>69341</v>
      </c>
      <c r="BA88">
        <f>VLOOKUP($G88,county_facts!$A:$BB,49,FALSE)</f>
        <v>332503</v>
      </c>
      <c r="BB88">
        <f>VLOOKUP($G88,county_facts!$A:$BB,50,FALSE)</f>
        <v>6889</v>
      </c>
      <c r="BC88">
        <f>VLOOKUP($G88,county_facts!$A:$BB,51,FALSE)</f>
        <v>37229</v>
      </c>
      <c r="BD88">
        <f>VLOOKUP($G88,county_facts!$A:$BB,52,FALSE)</f>
        <v>17</v>
      </c>
      <c r="BE88">
        <f>VLOOKUP($G88,county_facts!$A:$BB,53,FALSE)</f>
        <v>561.15</v>
      </c>
      <c r="BF88">
        <f>VLOOKUP($G88,county_facts!$A:$BB,54,FALSE)</f>
        <v>89.6</v>
      </c>
    </row>
    <row r="89" spans="1:58" x14ac:dyDescent="0.3">
      <c r="A89" t="s">
        <v>9</v>
      </c>
      <c r="B89" t="s">
        <v>51</v>
      </c>
      <c r="C89">
        <v>401</v>
      </c>
      <c r="D89" t="s">
        <v>8</v>
      </c>
      <c r="E89">
        <v>2057</v>
      </c>
      <c r="F89">
        <v>0.19494409300000001</v>
      </c>
      <c r="G89">
        <v>1045</v>
      </c>
      <c r="H89">
        <f>VLOOKUP($G89,county_facts!$A:$BB,4,FALSE)</f>
        <v>49484</v>
      </c>
      <c r="I89">
        <f>VLOOKUP($G89,county_facts!$A:$BB,5,FALSE)</f>
        <v>50251</v>
      </c>
      <c r="J89">
        <f>VLOOKUP($G89,county_facts!$A:$BB,6,FALSE)</f>
        <v>-1.5</v>
      </c>
      <c r="K89">
        <f>VLOOKUP($G89,county_facts!$A:$BB,7,FALSE)</f>
        <v>50251</v>
      </c>
      <c r="L89">
        <f>VLOOKUP($G89,county_facts!$A:$BB,8,FALSE)</f>
        <v>6.3</v>
      </c>
      <c r="M89">
        <f>VLOOKUP($G89,county_facts!$A:$BB,9,FALSE)</f>
        <v>23.6</v>
      </c>
      <c r="N89">
        <f>VLOOKUP($G89,county_facts!$A:$BB,10,FALSE)</f>
        <v>15.4</v>
      </c>
      <c r="O89">
        <f>VLOOKUP($G89,county_facts!$A:$BB,11,FALSE)</f>
        <v>50.5</v>
      </c>
      <c r="P89">
        <f>VLOOKUP($G89,county_facts!$A:$BB,12,FALSE)</f>
        <v>75.2</v>
      </c>
      <c r="Q89">
        <f>VLOOKUP($G89,county_facts!$A:$BB,13,FALSE)</f>
        <v>19.7</v>
      </c>
      <c r="R89">
        <f>VLOOKUP($G89,county_facts!$A:$BB,14,FALSE)</f>
        <v>0.8</v>
      </c>
      <c r="S89">
        <f>VLOOKUP($G89,county_facts!$A:$BB,15,FALSE)</f>
        <v>1.3</v>
      </c>
      <c r="T89">
        <f>VLOOKUP($G89,county_facts!$A:$BB,16,FALSE)</f>
        <v>0.1</v>
      </c>
      <c r="U89">
        <f>VLOOKUP($G89,county_facts!$A:$BB,17,FALSE)</f>
        <v>2.8</v>
      </c>
      <c r="V89">
        <f>VLOOKUP($G89,county_facts!$A:$BB,18,FALSE)</f>
        <v>6.1</v>
      </c>
      <c r="W89">
        <f>VLOOKUP($G89,county_facts!$A:$BB,19,FALSE)</f>
        <v>70.2</v>
      </c>
      <c r="X89">
        <f>VLOOKUP($G89,county_facts!$A:$BB,20,FALSE)</f>
        <v>78.400000000000006</v>
      </c>
      <c r="Y89">
        <f>VLOOKUP($G89,county_facts!$A:$BB,21,FALSE)</f>
        <v>3.7</v>
      </c>
      <c r="Z89">
        <f>VLOOKUP($G89,county_facts!$A:$BB,22,FALSE)</f>
        <v>6.3</v>
      </c>
      <c r="AA89">
        <f>VLOOKUP($G89,county_facts!$A:$BB,23,FALSE)</f>
        <v>84.1</v>
      </c>
      <c r="AB89">
        <f>VLOOKUP($G89,county_facts!$A:$BB,24,FALSE)</f>
        <v>17</v>
      </c>
      <c r="AC89">
        <f>VLOOKUP($G89,county_facts!$A:$BB,25,FALSE)</f>
        <v>6730</v>
      </c>
      <c r="AD89">
        <f>VLOOKUP($G89,county_facts!$A:$BB,26,FALSE)</f>
        <v>20.9</v>
      </c>
      <c r="AE89">
        <f>VLOOKUP($G89,county_facts!$A:$BB,27,FALSE)</f>
        <v>22832</v>
      </c>
      <c r="AF89">
        <f>VLOOKUP($G89,county_facts!$A:$BB,28,FALSE)</f>
        <v>61.1</v>
      </c>
      <c r="AG89">
        <f>VLOOKUP($G89,county_facts!$A:$BB,29,FALSE)</f>
        <v>13.6</v>
      </c>
      <c r="AH89">
        <f>VLOOKUP($G89,county_facts!$A:$BB,30,FALSE)</f>
        <v>99400</v>
      </c>
      <c r="AI89">
        <f>VLOOKUP($G89,county_facts!$A:$BB,31,FALSE)</f>
        <v>19345</v>
      </c>
      <c r="AJ89">
        <f>VLOOKUP($G89,county_facts!$A:$BB,32,FALSE)</f>
        <v>2.52</v>
      </c>
      <c r="AK89">
        <f>VLOOKUP($G89,county_facts!$A:$BB,33,FALSE)</f>
        <v>22685</v>
      </c>
      <c r="AL89">
        <f>VLOOKUP($G89,county_facts!$A:$BB,34,FALSE)</f>
        <v>44889</v>
      </c>
      <c r="AM89">
        <f>VLOOKUP($G89,county_facts!$A:$BB,35,FALSE)</f>
        <v>17.399999999999999</v>
      </c>
      <c r="AN89">
        <f>VLOOKUP($G89,county_facts!$A:$BB,36,FALSE)</f>
        <v>766</v>
      </c>
      <c r="AO89">
        <f>VLOOKUP($G89,county_facts!$A:$BB,37,FALSE)</f>
        <v>11924</v>
      </c>
      <c r="AP89">
        <f>VLOOKUP($G89,county_facts!$A:$BB,38,FALSE)</f>
        <v>-1.6</v>
      </c>
      <c r="AQ89">
        <f>VLOOKUP($G89,county_facts!$A:$BB,39,FALSE)</f>
        <v>2444</v>
      </c>
      <c r="AR89">
        <f>VLOOKUP($G89,county_facts!$A:$BB,40,FALSE)</f>
        <v>2951</v>
      </c>
      <c r="AS89">
        <f>VLOOKUP($G89,county_facts!$A:$BB,41,FALSE)</f>
        <v>0</v>
      </c>
      <c r="AT89">
        <f>VLOOKUP($G89,county_facts!$A:$BB,42,FALSE)</f>
        <v>0</v>
      </c>
      <c r="AU89">
        <f>VLOOKUP($G89,county_facts!$A:$BB,43,FALSE)</f>
        <v>0</v>
      </c>
      <c r="AV89">
        <f>VLOOKUP($G89,county_facts!$A:$BB,44,FALSE)</f>
        <v>0</v>
      </c>
      <c r="AW89">
        <f>VLOOKUP($G89,county_facts!$A:$BB,45,FALSE)</f>
        <v>0</v>
      </c>
      <c r="AX89">
        <f>VLOOKUP($G89,county_facts!$A:$BB,46,FALSE)</f>
        <v>0</v>
      </c>
      <c r="AY89">
        <f>VLOOKUP($G89,county_facts!$A:$BB,47,FALSE)</f>
        <v>114991</v>
      </c>
      <c r="AZ89">
        <f>VLOOKUP($G89,county_facts!$A:$BB,48,FALSE)</f>
        <v>69341</v>
      </c>
      <c r="BA89">
        <f>VLOOKUP($G89,county_facts!$A:$BB,49,FALSE)</f>
        <v>332503</v>
      </c>
      <c r="BB89">
        <f>VLOOKUP($G89,county_facts!$A:$BB,50,FALSE)</f>
        <v>6889</v>
      </c>
      <c r="BC89">
        <f>VLOOKUP($G89,county_facts!$A:$BB,51,FALSE)</f>
        <v>37229</v>
      </c>
      <c r="BD89">
        <f>VLOOKUP($G89,county_facts!$A:$BB,52,FALSE)</f>
        <v>17</v>
      </c>
      <c r="BE89">
        <f>VLOOKUP($G89,county_facts!$A:$BB,53,FALSE)</f>
        <v>561.15</v>
      </c>
      <c r="BF89">
        <f>VLOOKUP($G89,county_facts!$A:$BB,54,FALSE)</f>
        <v>89.6</v>
      </c>
    </row>
    <row r="90" spans="1:58" x14ac:dyDescent="0.3">
      <c r="A90" t="s">
        <v>6</v>
      </c>
      <c r="B90" t="s">
        <v>52</v>
      </c>
      <c r="C90">
        <v>1262</v>
      </c>
      <c r="D90" t="s">
        <v>8</v>
      </c>
      <c r="E90">
        <v>1895</v>
      </c>
      <c r="F90">
        <v>0.66596306100000002</v>
      </c>
      <c r="G90">
        <v>1043</v>
      </c>
      <c r="H90">
        <f>VLOOKUP($G90,county_facts!$A:$BB,4,FALSE)</f>
        <v>81289</v>
      </c>
      <c r="I90">
        <f>VLOOKUP($G90,county_facts!$A:$BB,5,FALSE)</f>
        <v>80410</v>
      </c>
      <c r="J90">
        <f>VLOOKUP($G90,county_facts!$A:$BB,6,FALSE)</f>
        <v>1.1000000000000001</v>
      </c>
      <c r="K90">
        <f>VLOOKUP($G90,county_facts!$A:$BB,7,FALSE)</f>
        <v>80406</v>
      </c>
      <c r="L90">
        <f>VLOOKUP($G90,county_facts!$A:$BB,8,FALSE)</f>
        <v>5.9</v>
      </c>
      <c r="M90">
        <f>VLOOKUP($G90,county_facts!$A:$BB,9,FALSE)</f>
        <v>22.5</v>
      </c>
      <c r="N90">
        <f>VLOOKUP($G90,county_facts!$A:$BB,10,FALSE)</f>
        <v>17.600000000000001</v>
      </c>
      <c r="O90">
        <f>VLOOKUP($G90,county_facts!$A:$BB,11,FALSE)</f>
        <v>50.5</v>
      </c>
      <c r="P90">
        <f>VLOOKUP($G90,county_facts!$A:$BB,12,FALSE)</f>
        <v>96.2</v>
      </c>
      <c r="Q90">
        <f>VLOOKUP($G90,county_facts!$A:$BB,13,FALSE)</f>
        <v>1.4</v>
      </c>
      <c r="R90">
        <f>VLOOKUP($G90,county_facts!$A:$BB,14,FALSE)</f>
        <v>0.6</v>
      </c>
      <c r="S90">
        <f>VLOOKUP($G90,county_facts!$A:$BB,15,FALSE)</f>
        <v>0.5</v>
      </c>
      <c r="T90">
        <f>VLOOKUP($G90,county_facts!$A:$BB,16,FALSE)</f>
        <v>0</v>
      </c>
      <c r="U90">
        <f>VLOOKUP($G90,county_facts!$A:$BB,17,FALSE)</f>
        <v>1.2</v>
      </c>
      <c r="V90">
        <f>VLOOKUP($G90,county_facts!$A:$BB,18,FALSE)</f>
        <v>4.4000000000000004</v>
      </c>
      <c r="W90">
        <f>VLOOKUP($G90,county_facts!$A:$BB,19,FALSE)</f>
        <v>92.1</v>
      </c>
      <c r="X90">
        <f>VLOOKUP($G90,county_facts!$A:$BB,20,FALSE)</f>
        <v>87</v>
      </c>
      <c r="Y90">
        <f>VLOOKUP($G90,county_facts!$A:$BB,21,FALSE)</f>
        <v>3</v>
      </c>
      <c r="Z90">
        <f>VLOOKUP($G90,county_facts!$A:$BB,22,FALSE)</f>
        <v>4.5999999999999996</v>
      </c>
      <c r="AA90">
        <f>VLOOKUP($G90,county_facts!$A:$BB,23,FALSE)</f>
        <v>79.8</v>
      </c>
      <c r="AB90">
        <f>VLOOKUP($G90,county_facts!$A:$BB,24,FALSE)</f>
        <v>14.8</v>
      </c>
      <c r="AC90">
        <f>VLOOKUP($G90,county_facts!$A:$BB,25,FALSE)</f>
        <v>6167</v>
      </c>
      <c r="AD90">
        <f>VLOOKUP($G90,county_facts!$A:$BB,26,FALSE)</f>
        <v>26.4</v>
      </c>
      <c r="AE90">
        <f>VLOOKUP($G90,county_facts!$A:$BB,27,FALSE)</f>
        <v>37131</v>
      </c>
      <c r="AF90">
        <f>VLOOKUP($G90,county_facts!$A:$BB,28,FALSE)</f>
        <v>75</v>
      </c>
      <c r="AG90">
        <f>VLOOKUP($G90,county_facts!$A:$BB,29,FALSE)</f>
        <v>8.1999999999999993</v>
      </c>
      <c r="AH90">
        <f>VLOOKUP($G90,county_facts!$A:$BB,30,FALSE)</f>
        <v>106100</v>
      </c>
      <c r="AI90">
        <f>VLOOKUP($G90,county_facts!$A:$BB,31,FALSE)</f>
        <v>31342</v>
      </c>
      <c r="AJ90">
        <f>VLOOKUP($G90,county_facts!$A:$BB,32,FALSE)</f>
        <v>2.5299999999999998</v>
      </c>
      <c r="AK90">
        <f>VLOOKUP($G90,county_facts!$A:$BB,33,FALSE)</f>
        <v>20760</v>
      </c>
      <c r="AL90">
        <f>VLOOKUP($G90,county_facts!$A:$BB,34,FALSE)</f>
        <v>38847</v>
      </c>
      <c r="AM90">
        <f>VLOOKUP($G90,county_facts!$A:$BB,35,FALSE)</f>
        <v>18.8</v>
      </c>
      <c r="AN90">
        <f>VLOOKUP($G90,county_facts!$A:$BB,36,FALSE)</f>
        <v>1714</v>
      </c>
      <c r="AO90">
        <f>VLOOKUP($G90,county_facts!$A:$BB,37,FALSE)</f>
        <v>22185</v>
      </c>
      <c r="AP90">
        <f>VLOOKUP($G90,county_facts!$A:$BB,38,FALSE)</f>
        <v>3.6</v>
      </c>
      <c r="AQ90">
        <f>VLOOKUP($G90,county_facts!$A:$BB,39,FALSE)</f>
        <v>5549</v>
      </c>
      <c r="AR90">
        <f>VLOOKUP($G90,county_facts!$A:$BB,40,FALSE)</f>
        <v>7873</v>
      </c>
      <c r="AS90">
        <f>VLOOKUP($G90,county_facts!$A:$BB,41,FALSE)</f>
        <v>1.1000000000000001</v>
      </c>
      <c r="AT90">
        <f>VLOOKUP($G90,county_facts!$A:$BB,42,FALSE)</f>
        <v>0</v>
      </c>
      <c r="AU90">
        <f>VLOOKUP($G90,county_facts!$A:$BB,43,FALSE)</f>
        <v>1.1000000000000001</v>
      </c>
      <c r="AV90">
        <f>VLOOKUP($G90,county_facts!$A:$BB,44,FALSE)</f>
        <v>0</v>
      </c>
      <c r="AW90">
        <f>VLOOKUP($G90,county_facts!$A:$BB,45,FALSE)</f>
        <v>0</v>
      </c>
      <c r="AX90">
        <f>VLOOKUP($G90,county_facts!$A:$BB,46,FALSE)</f>
        <v>23.9</v>
      </c>
      <c r="AY90">
        <f>VLOOKUP($G90,county_facts!$A:$BB,47,FALSE)</f>
        <v>1393437</v>
      </c>
      <c r="AZ90">
        <f>VLOOKUP($G90,county_facts!$A:$BB,48,FALSE)</f>
        <v>0</v>
      </c>
      <c r="BA90">
        <f>VLOOKUP($G90,county_facts!$A:$BB,49,FALSE)</f>
        <v>867058</v>
      </c>
      <c r="BB90">
        <f>VLOOKUP($G90,county_facts!$A:$BB,50,FALSE)</f>
        <v>10757</v>
      </c>
      <c r="BC90">
        <f>VLOOKUP($G90,county_facts!$A:$BB,51,FALSE)</f>
        <v>102291</v>
      </c>
      <c r="BD90">
        <f>VLOOKUP($G90,county_facts!$A:$BB,52,FALSE)</f>
        <v>77</v>
      </c>
      <c r="BE90">
        <f>VLOOKUP($G90,county_facts!$A:$BB,53,FALSE)</f>
        <v>734.84</v>
      </c>
      <c r="BF90">
        <f>VLOOKUP($G90,county_facts!$A:$BB,54,FALSE)</f>
        <v>109.4</v>
      </c>
    </row>
    <row r="91" spans="1:58" x14ac:dyDescent="0.3">
      <c r="A91" t="s">
        <v>9</v>
      </c>
      <c r="B91" t="s">
        <v>52</v>
      </c>
      <c r="C91">
        <v>633</v>
      </c>
      <c r="D91" t="s">
        <v>8</v>
      </c>
      <c r="E91">
        <v>1895</v>
      </c>
      <c r="F91">
        <v>0.33403693899999998</v>
      </c>
      <c r="G91">
        <v>1043</v>
      </c>
      <c r="H91">
        <f>VLOOKUP($G91,county_facts!$A:$BB,4,FALSE)</f>
        <v>81289</v>
      </c>
      <c r="I91">
        <f>VLOOKUP($G91,county_facts!$A:$BB,5,FALSE)</f>
        <v>80410</v>
      </c>
      <c r="J91">
        <f>VLOOKUP($G91,county_facts!$A:$BB,6,FALSE)</f>
        <v>1.1000000000000001</v>
      </c>
      <c r="K91">
        <f>VLOOKUP($G91,county_facts!$A:$BB,7,FALSE)</f>
        <v>80406</v>
      </c>
      <c r="L91">
        <f>VLOOKUP($G91,county_facts!$A:$BB,8,FALSE)</f>
        <v>5.9</v>
      </c>
      <c r="M91">
        <f>VLOOKUP($G91,county_facts!$A:$BB,9,FALSE)</f>
        <v>22.5</v>
      </c>
      <c r="N91">
        <f>VLOOKUP($G91,county_facts!$A:$BB,10,FALSE)</f>
        <v>17.600000000000001</v>
      </c>
      <c r="O91">
        <f>VLOOKUP($G91,county_facts!$A:$BB,11,FALSE)</f>
        <v>50.5</v>
      </c>
      <c r="P91">
        <f>VLOOKUP($G91,county_facts!$A:$BB,12,FALSE)</f>
        <v>96.2</v>
      </c>
      <c r="Q91">
        <f>VLOOKUP($G91,county_facts!$A:$BB,13,FALSE)</f>
        <v>1.4</v>
      </c>
      <c r="R91">
        <f>VLOOKUP($G91,county_facts!$A:$BB,14,FALSE)</f>
        <v>0.6</v>
      </c>
      <c r="S91">
        <f>VLOOKUP($G91,county_facts!$A:$BB,15,FALSE)</f>
        <v>0.5</v>
      </c>
      <c r="T91">
        <f>VLOOKUP($G91,county_facts!$A:$BB,16,FALSE)</f>
        <v>0</v>
      </c>
      <c r="U91">
        <f>VLOOKUP($G91,county_facts!$A:$BB,17,FALSE)</f>
        <v>1.2</v>
      </c>
      <c r="V91">
        <f>VLOOKUP($G91,county_facts!$A:$BB,18,FALSE)</f>
        <v>4.4000000000000004</v>
      </c>
      <c r="W91">
        <f>VLOOKUP($G91,county_facts!$A:$BB,19,FALSE)</f>
        <v>92.1</v>
      </c>
      <c r="X91">
        <f>VLOOKUP($G91,county_facts!$A:$BB,20,FALSE)</f>
        <v>87</v>
      </c>
      <c r="Y91">
        <f>VLOOKUP($G91,county_facts!$A:$BB,21,FALSE)</f>
        <v>3</v>
      </c>
      <c r="Z91">
        <f>VLOOKUP($G91,county_facts!$A:$BB,22,FALSE)</f>
        <v>4.5999999999999996</v>
      </c>
      <c r="AA91">
        <f>VLOOKUP($G91,county_facts!$A:$BB,23,FALSE)</f>
        <v>79.8</v>
      </c>
      <c r="AB91">
        <f>VLOOKUP($G91,county_facts!$A:$BB,24,FALSE)</f>
        <v>14.8</v>
      </c>
      <c r="AC91">
        <f>VLOOKUP($G91,county_facts!$A:$BB,25,FALSE)</f>
        <v>6167</v>
      </c>
      <c r="AD91">
        <f>VLOOKUP($G91,county_facts!$A:$BB,26,FALSE)</f>
        <v>26.4</v>
      </c>
      <c r="AE91">
        <f>VLOOKUP($G91,county_facts!$A:$BB,27,FALSE)</f>
        <v>37131</v>
      </c>
      <c r="AF91">
        <f>VLOOKUP($G91,county_facts!$A:$BB,28,FALSE)</f>
        <v>75</v>
      </c>
      <c r="AG91">
        <f>VLOOKUP($G91,county_facts!$A:$BB,29,FALSE)</f>
        <v>8.1999999999999993</v>
      </c>
      <c r="AH91">
        <f>VLOOKUP($G91,county_facts!$A:$BB,30,FALSE)</f>
        <v>106100</v>
      </c>
      <c r="AI91">
        <f>VLOOKUP($G91,county_facts!$A:$BB,31,FALSE)</f>
        <v>31342</v>
      </c>
      <c r="AJ91">
        <f>VLOOKUP($G91,county_facts!$A:$BB,32,FALSE)</f>
        <v>2.5299999999999998</v>
      </c>
      <c r="AK91">
        <f>VLOOKUP($G91,county_facts!$A:$BB,33,FALSE)</f>
        <v>20760</v>
      </c>
      <c r="AL91">
        <f>VLOOKUP($G91,county_facts!$A:$BB,34,FALSE)</f>
        <v>38847</v>
      </c>
      <c r="AM91">
        <f>VLOOKUP($G91,county_facts!$A:$BB,35,FALSE)</f>
        <v>18.8</v>
      </c>
      <c r="AN91">
        <f>VLOOKUP($G91,county_facts!$A:$BB,36,FALSE)</f>
        <v>1714</v>
      </c>
      <c r="AO91">
        <f>VLOOKUP($G91,county_facts!$A:$BB,37,FALSE)</f>
        <v>22185</v>
      </c>
      <c r="AP91">
        <f>VLOOKUP($G91,county_facts!$A:$BB,38,FALSE)</f>
        <v>3.6</v>
      </c>
      <c r="AQ91">
        <f>VLOOKUP($G91,county_facts!$A:$BB,39,FALSE)</f>
        <v>5549</v>
      </c>
      <c r="AR91">
        <f>VLOOKUP($G91,county_facts!$A:$BB,40,FALSE)</f>
        <v>7873</v>
      </c>
      <c r="AS91">
        <f>VLOOKUP($G91,county_facts!$A:$BB,41,FALSE)</f>
        <v>1.1000000000000001</v>
      </c>
      <c r="AT91">
        <f>VLOOKUP($G91,county_facts!$A:$BB,42,FALSE)</f>
        <v>0</v>
      </c>
      <c r="AU91">
        <f>VLOOKUP($G91,county_facts!$A:$BB,43,FALSE)</f>
        <v>1.1000000000000001</v>
      </c>
      <c r="AV91">
        <f>VLOOKUP($G91,county_facts!$A:$BB,44,FALSE)</f>
        <v>0</v>
      </c>
      <c r="AW91">
        <f>VLOOKUP($G91,county_facts!$A:$BB,45,FALSE)</f>
        <v>0</v>
      </c>
      <c r="AX91">
        <f>VLOOKUP($G91,county_facts!$A:$BB,46,FALSE)</f>
        <v>23.9</v>
      </c>
      <c r="AY91">
        <f>VLOOKUP($G91,county_facts!$A:$BB,47,FALSE)</f>
        <v>1393437</v>
      </c>
      <c r="AZ91">
        <f>VLOOKUP($G91,county_facts!$A:$BB,48,FALSE)</f>
        <v>0</v>
      </c>
      <c r="BA91">
        <f>VLOOKUP($G91,county_facts!$A:$BB,49,FALSE)</f>
        <v>867058</v>
      </c>
      <c r="BB91">
        <f>VLOOKUP($G91,county_facts!$A:$BB,50,FALSE)</f>
        <v>10757</v>
      </c>
      <c r="BC91">
        <f>VLOOKUP($G91,county_facts!$A:$BB,51,FALSE)</f>
        <v>102291</v>
      </c>
      <c r="BD91">
        <f>VLOOKUP($G91,county_facts!$A:$BB,52,FALSE)</f>
        <v>77</v>
      </c>
      <c r="BE91">
        <f>VLOOKUP($G91,county_facts!$A:$BB,53,FALSE)</f>
        <v>734.84</v>
      </c>
      <c r="BF91">
        <f>VLOOKUP($G91,county_facts!$A:$BB,54,FALSE)</f>
        <v>109.4</v>
      </c>
    </row>
    <row r="92" spans="1:58" x14ac:dyDescent="0.3">
      <c r="A92" t="s">
        <v>6</v>
      </c>
      <c r="B92" t="s">
        <v>53</v>
      </c>
      <c r="C92">
        <v>554</v>
      </c>
      <c r="D92" t="s">
        <v>8</v>
      </c>
      <c r="E92">
        <v>624</v>
      </c>
      <c r="F92">
        <v>0.88782051299999998</v>
      </c>
      <c r="G92">
        <v>1041</v>
      </c>
      <c r="H92">
        <f>VLOOKUP($G92,county_facts!$A:$BB,4,FALSE)</f>
        <v>13977</v>
      </c>
      <c r="I92">
        <f>VLOOKUP($G92,county_facts!$A:$BB,5,FALSE)</f>
        <v>13906</v>
      </c>
      <c r="J92">
        <f>VLOOKUP($G92,county_facts!$A:$BB,6,FALSE)</f>
        <v>0.5</v>
      </c>
      <c r="K92">
        <f>VLOOKUP($G92,county_facts!$A:$BB,7,FALSE)</f>
        <v>13906</v>
      </c>
      <c r="L92">
        <f>VLOOKUP($G92,county_facts!$A:$BB,8,FALSE)</f>
        <v>6.1</v>
      </c>
      <c r="M92">
        <f>VLOOKUP($G92,county_facts!$A:$BB,9,FALSE)</f>
        <v>22.7</v>
      </c>
      <c r="N92">
        <f>VLOOKUP($G92,county_facts!$A:$BB,10,FALSE)</f>
        <v>18</v>
      </c>
      <c r="O92">
        <f>VLOOKUP($G92,county_facts!$A:$BB,11,FALSE)</f>
        <v>51.1</v>
      </c>
      <c r="P92">
        <f>VLOOKUP($G92,county_facts!$A:$BB,12,FALSE)</f>
        <v>72</v>
      </c>
      <c r="Q92">
        <f>VLOOKUP($G92,county_facts!$A:$BB,13,FALSE)</f>
        <v>24</v>
      </c>
      <c r="R92">
        <f>VLOOKUP($G92,county_facts!$A:$BB,14,FALSE)</f>
        <v>0.5</v>
      </c>
      <c r="S92">
        <f>VLOOKUP($G92,county_facts!$A:$BB,15,FALSE)</f>
        <v>1.8</v>
      </c>
      <c r="T92">
        <f>VLOOKUP($G92,county_facts!$A:$BB,16,FALSE)</f>
        <v>0.1</v>
      </c>
      <c r="U92">
        <f>VLOOKUP($G92,county_facts!$A:$BB,17,FALSE)</f>
        <v>1.6</v>
      </c>
      <c r="V92">
        <f>VLOOKUP($G92,county_facts!$A:$BB,18,FALSE)</f>
        <v>1.7</v>
      </c>
      <c r="W92">
        <f>VLOOKUP($G92,county_facts!$A:$BB,19,FALSE)</f>
        <v>70.599999999999994</v>
      </c>
      <c r="X92">
        <f>VLOOKUP($G92,county_facts!$A:$BB,20,FALSE)</f>
        <v>86.3</v>
      </c>
      <c r="Y92">
        <f>VLOOKUP($G92,county_facts!$A:$BB,21,FALSE)</f>
        <v>2.2999999999999998</v>
      </c>
      <c r="Z92">
        <f>VLOOKUP($G92,county_facts!$A:$BB,22,FALSE)</f>
        <v>3.2</v>
      </c>
      <c r="AA92">
        <f>VLOOKUP($G92,county_facts!$A:$BB,23,FALSE)</f>
        <v>76.7</v>
      </c>
      <c r="AB92">
        <f>VLOOKUP($G92,county_facts!$A:$BB,24,FALSE)</f>
        <v>12.7</v>
      </c>
      <c r="AC92">
        <f>VLOOKUP($G92,county_facts!$A:$BB,25,FALSE)</f>
        <v>1098</v>
      </c>
      <c r="AD92">
        <f>VLOOKUP($G92,county_facts!$A:$BB,26,FALSE)</f>
        <v>30.3</v>
      </c>
      <c r="AE92">
        <f>VLOOKUP($G92,county_facts!$A:$BB,27,FALSE)</f>
        <v>6708</v>
      </c>
      <c r="AF92">
        <f>VLOOKUP($G92,county_facts!$A:$BB,28,FALSE)</f>
        <v>69.900000000000006</v>
      </c>
      <c r="AG92">
        <f>VLOOKUP($G92,county_facts!$A:$BB,29,FALSE)</f>
        <v>8</v>
      </c>
      <c r="AH92">
        <f>VLOOKUP($G92,county_facts!$A:$BB,30,FALSE)</f>
        <v>70800</v>
      </c>
      <c r="AI92">
        <f>VLOOKUP($G92,county_facts!$A:$BB,31,FALSE)</f>
        <v>5601</v>
      </c>
      <c r="AJ92">
        <f>VLOOKUP($G92,county_facts!$A:$BB,32,FALSE)</f>
        <v>2.46</v>
      </c>
      <c r="AK92">
        <f>VLOOKUP($G92,county_facts!$A:$BB,33,FALSE)</f>
        <v>21343</v>
      </c>
      <c r="AL92">
        <f>VLOOKUP($G92,county_facts!$A:$BB,34,FALSE)</f>
        <v>36275</v>
      </c>
      <c r="AM92">
        <f>VLOOKUP($G92,county_facts!$A:$BB,35,FALSE)</f>
        <v>19.100000000000001</v>
      </c>
      <c r="AN92">
        <f>VLOOKUP($G92,county_facts!$A:$BB,36,FALSE)</f>
        <v>211</v>
      </c>
      <c r="AO92">
        <f>VLOOKUP($G92,county_facts!$A:$BB,37,FALSE)</f>
        <v>3139</v>
      </c>
      <c r="AP92">
        <f>VLOOKUP($G92,county_facts!$A:$BB,38,FALSE)</f>
        <v>1</v>
      </c>
      <c r="AQ92">
        <f>VLOOKUP($G92,county_facts!$A:$BB,39,FALSE)</f>
        <v>811</v>
      </c>
      <c r="AR92">
        <f>VLOOKUP($G92,county_facts!$A:$BB,40,FALSE)</f>
        <v>1027</v>
      </c>
      <c r="AS92">
        <f>VLOOKUP($G92,county_facts!$A:$BB,41,FALSE)</f>
        <v>25.8</v>
      </c>
      <c r="AT92">
        <f>VLOOKUP($G92,county_facts!$A:$BB,42,FALSE)</f>
        <v>0</v>
      </c>
      <c r="AU92">
        <f>VLOOKUP($G92,county_facts!$A:$BB,43,FALSE)</f>
        <v>0</v>
      </c>
      <c r="AV92">
        <f>VLOOKUP($G92,county_facts!$A:$BB,44,FALSE)</f>
        <v>0</v>
      </c>
      <c r="AW92">
        <f>VLOOKUP($G92,county_facts!$A:$BB,45,FALSE)</f>
        <v>0</v>
      </c>
      <c r="AX92">
        <f>VLOOKUP($G92,county_facts!$A:$BB,46,FALSE)</f>
        <v>30.2</v>
      </c>
      <c r="AY92">
        <f>VLOOKUP($G92,county_facts!$A:$BB,47,FALSE)</f>
        <v>270809</v>
      </c>
      <c r="AZ92">
        <f>VLOOKUP($G92,county_facts!$A:$BB,48,FALSE)</f>
        <v>131874</v>
      </c>
      <c r="BA92">
        <f>VLOOKUP($G92,county_facts!$A:$BB,49,FALSE)</f>
        <v>75456</v>
      </c>
      <c r="BB92">
        <f>VLOOKUP($G92,county_facts!$A:$BB,50,FALSE)</f>
        <v>5491</v>
      </c>
      <c r="BC92">
        <f>VLOOKUP($G92,county_facts!$A:$BB,51,FALSE)</f>
        <v>5640</v>
      </c>
      <c r="BD92">
        <f>VLOOKUP($G92,county_facts!$A:$BB,52,FALSE)</f>
        <v>2</v>
      </c>
      <c r="BE92">
        <f>VLOOKUP($G92,county_facts!$A:$BB,53,FALSE)</f>
        <v>608.84</v>
      </c>
      <c r="BF92">
        <f>VLOOKUP($G92,county_facts!$A:$BB,54,FALSE)</f>
        <v>22.8</v>
      </c>
    </row>
    <row r="93" spans="1:58" x14ac:dyDescent="0.3">
      <c r="A93" t="s">
        <v>9</v>
      </c>
      <c r="B93" t="s">
        <v>53</v>
      </c>
      <c r="C93">
        <v>70</v>
      </c>
      <c r="D93" t="s">
        <v>8</v>
      </c>
      <c r="E93">
        <v>624</v>
      </c>
      <c r="F93">
        <v>0.11217948699999999</v>
      </c>
      <c r="G93">
        <v>1041</v>
      </c>
      <c r="H93">
        <f>VLOOKUP($G93,county_facts!$A:$BB,4,FALSE)</f>
        <v>13977</v>
      </c>
      <c r="I93">
        <f>VLOOKUP($G93,county_facts!$A:$BB,5,FALSE)</f>
        <v>13906</v>
      </c>
      <c r="J93">
        <f>VLOOKUP($G93,county_facts!$A:$BB,6,FALSE)</f>
        <v>0.5</v>
      </c>
      <c r="K93">
        <f>VLOOKUP($G93,county_facts!$A:$BB,7,FALSE)</f>
        <v>13906</v>
      </c>
      <c r="L93">
        <f>VLOOKUP($G93,county_facts!$A:$BB,8,FALSE)</f>
        <v>6.1</v>
      </c>
      <c r="M93">
        <f>VLOOKUP($G93,county_facts!$A:$BB,9,FALSE)</f>
        <v>22.7</v>
      </c>
      <c r="N93">
        <f>VLOOKUP($G93,county_facts!$A:$BB,10,FALSE)</f>
        <v>18</v>
      </c>
      <c r="O93">
        <f>VLOOKUP($G93,county_facts!$A:$BB,11,FALSE)</f>
        <v>51.1</v>
      </c>
      <c r="P93">
        <f>VLOOKUP($G93,county_facts!$A:$BB,12,FALSE)</f>
        <v>72</v>
      </c>
      <c r="Q93">
        <f>VLOOKUP($G93,county_facts!$A:$BB,13,FALSE)</f>
        <v>24</v>
      </c>
      <c r="R93">
        <f>VLOOKUP($G93,county_facts!$A:$BB,14,FALSE)</f>
        <v>0.5</v>
      </c>
      <c r="S93">
        <f>VLOOKUP($G93,county_facts!$A:$BB,15,FALSE)</f>
        <v>1.8</v>
      </c>
      <c r="T93">
        <f>VLOOKUP($G93,county_facts!$A:$BB,16,FALSE)</f>
        <v>0.1</v>
      </c>
      <c r="U93">
        <f>VLOOKUP($G93,county_facts!$A:$BB,17,FALSE)</f>
        <v>1.6</v>
      </c>
      <c r="V93">
        <f>VLOOKUP($G93,county_facts!$A:$BB,18,FALSE)</f>
        <v>1.7</v>
      </c>
      <c r="W93">
        <f>VLOOKUP($G93,county_facts!$A:$BB,19,FALSE)</f>
        <v>70.599999999999994</v>
      </c>
      <c r="X93">
        <f>VLOOKUP($G93,county_facts!$A:$BB,20,FALSE)</f>
        <v>86.3</v>
      </c>
      <c r="Y93">
        <f>VLOOKUP($G93,county_facts!$A:$BB,21,FALSE)</f>
        <v>2.2999999999999998</v>
      </c>
      <c r="Z93">
        <f>VLOOKUP($G93,county_facts!$A:$BB,22,FALSE)</f>
        <v>3.2</v>
      </c>
      <c r="AA93">
        <f>VLOOKUP($G93,county_facts!$A:$BB,23,FALSE)</f>
        <v>76.7</v>
      </c>
      <c r="AB93">
        <f>VLOOKUP($G93,county_facts!$A:$BB,24,FALSE)</f>
        <v>12.7</v>
      </c>
      <c r="AC93">
        <f>VLOOKUP($G93,county_facts!$A:$BB,25,FALSE)</f>
        <v>1098</v>
      </c>
      <c r="AD93">
        <f>VLOOKUP($G93,county_facts!$A:$BB,26,FALSE)</f>
        <v>30.3</v>
      </c>
      <c r="AE93">
        <f>VLOOKUP($G93,county_facts!$A:$BB,27,FALSE)</f>
        <v>6708</v>
      </c>
      <c r="AF93">
        <f>VLOOKUP($G93,county_facts!$A:$BB,28,FALSE)</f>
        <v>69.900000000000006</v>
      </c>
      <c r="AG93">
        <f>VLOOKUP($G93,county_facts!$A:$BB,29,FALSE)</f>
        <v>8</v>
      </c>
      <c r="AH93">
        <f>VLOOKUP($G93,county_facts!$A:$BB,30,FALSE)</f>
        <v>70800</v>
      </c>
      <c r="AI93">
        <f>VLOOKUP($G93,county_facts!$A:$BB,31,FALSE)</f>
        <v>5601</v>
      </c>
      <c r="AJ93">
        <f>VLOOKUP($G93,county_facts!$A:$BB,32,FALSE)</f>
        <v>2.46</v>
      </c>
      <c r="AK93">
        <f>VLOOKUP($G93,county_facts!$A:$BB,33,FALSE)</f>
        <v>21343</v>
      </c>
      <c r="AL93">
        <f>VLOOKUP($G93,county_facts!$A:$BB,34,FALSE)</f>
        <v>36275</v>
      </c>
      <c r="AM93">
        <f>VLOOKUP($G93,county_facts!$A:$BB,35,FALSE)</f>
        <v>19.100000000000001</v>
      </c>
      <c r="AN93">
        <f>VLOOKUP($G93,county_facts!$A:$BB,36,FALSE)</f>
        <v>211</v>
      </c>
      <c r="AO93">
        <f>VLOOKUP($G93,county_facts!$A:$BB,37,FALSE)</f>
        <v>3139</v>
      </c>
      <c r="AP93">
        <f>VLOOKUP($G93,county_facts!$A:$BB,38,FALSE)</f>
        <v>1</v>
      </c>
      <c r="AQ93">
        <f>VLOOKUP($G93,county_facts!$A:$BB,39,FALSE)</f>
        <v>811</v>
      </c>
      <c r="AR93">
        <f>VLOOKUP($G93,county_facts!$A:$BB,40,FALSE)</f>
        <v>1027</v>
      </c>
      <c r="AS93">
        <f>VLOOKUP($G93,county_facts!$A:$BB,41,FALSE)</f>
        <v>25.8</v>
      </c>
      <c r="AT93">
        <f>VLOOKUP($G93,county_facts!$A:$BB,42,FALSE)</f>
        <v>0</v>
      </c>
      <c r="AU93">
        <f>VLOOKUP($G93,county_facts!$A:$BB,43,FALSE)</f>
        <v>0</v>
      </c>
      <c r="AV93">
        <f>VLOOKUP($G93,county_facts!$A:$BB,44,FALSE)</f>
        <v>0</v>
      </c>
      <c r="AW93">
        <f>VLOOKUP($G93,county_facts!$A:$BB,45,FALSE)</f>
        <v>0</v>
      </c>
      <c r="AX93">
        <f>VLOOKUP($G93,county_facts!$A:$BB,46,FALSE)</f>
        <v>30.2</v>
      </c>
      <c r="AY93">
        <f>VLOOKUP($G93,county_facts!$A:$BB,47,FALSE)</f>
        <v>270809</v>
      </c>
      <c r="AZ93">
        <f>VLOOKUP($G93,county_facts!$A:$BB,48,FALSE)</f>
        <v>131874</v>
      </c>
      <c r="BA93">
        <f>VLOOKUP($G93,county_facts!$A:$BB,49,FALSE)</f>
        <v>75456</v>
      </c>
      <c r="BB93">
        <f>VLOOKUP($G93,county_facts!$A:$BB,50,FALSE)</f>
        <v>5491</v>
      </c>
      <c r="BC93">
        <f>VLOOKUP($G93,county_facts!$A:$BB,51,FALSE)</f>
        <v>5640</v>
      </c>
      <c r="BD93">
        <f>VLOOKUP($G93,county_facts!$A:$BB,52,FALSE)</f>
        <v>2</v>
      </c>
      <c r="BE93">
        <f>VLOOKUP($G93,county_facts!$A:$BB,53,FALSE)</f>
        <v>608.84</v>
      </c>
      <c r="BF93">
        <f>VLOOKUP($G93,county_facts!$A:$BB,54,FALSE)</f>
        <v>22.8</v>
      </c>
    </row>
    <row r="94" spans="1:58" x14ac:dyDescent="0.3">
      <c r="A94" t="s">
        <v>6</v>
      </c>
      <c r="B94" t="s">
        <v>54</v>
      </c>
      <c r="C94">
        <v>856</v>
      </c>
      <c r="D94" t="s">
        <v>8</v>
      </c>
      <c r="E94">
        <v>1041</v>
      </c>
      <c r="F94">
        <v>0.82228626299999996</v>
      </c>
      <c r="G94">
        <v>1039</v>
      </c>
      <c r="H94">
        <f>VLOOKUP($G94,county_facts!$A:$BB,4,FALSE)</f>
        <v>37914</v>
      </c>
      <c r="I94">
        <f>VLOOKUP($G94,county_facts!$A:$BB,5,FALSE)</f>
        <v>37765</v>
      </c>
      <c r="J94">
        <f>VLOOKUP($G94,county_facts!$A:$BB,6,FALSE)</f>
        <v>0.4</v>
      </c>
      <c r="K94">
        <f>VLOOKUP($G94,county_facts!$A:$BB,7,FALSE)</f>
        <v>37765</v>
      </c>
      <c r="L94">
        <f>VLOOKUP($G94,county_facts!$A:$BB,8,FALSE)</f>
        <v>5.9</v>
      </c>
      <c r="M94">
        <f>VLOOKUP($G94,county_facts!$A:$BB,9,FALSE)</f>
        <v>22.1</v>
      </c>
      <c r="N94">
        <f>VLOOKUP($G94,county_facts!$A:$BB,10,FALSE)</f>
        <v>19.8</v>
      </c>
      <c r="O94">
        <f>VLOOKUP($G94,county_facts!$A:$BB,11,FALSE)</f>
        <v>51.6</v>
      </c>
      <c r="P94">
        <f>VLOOKUP($G94,county_facts!$A:$BB,12,FALSE)</f>
        <v>84.3</v>
      </c>
      <c r="Q94">
        <f>VLOOKUP($G94,county_facts!$A:$BB,13,FALSE)</f>
        <v>13</v>
      </c>
      <c r="R94">
        <f>VLOOKUP($G94,county_facts!$A:$BB,14,FALSE)</f>
        <v>0.6</v>
      </c>
      <c r="S94">
        <f>VLOOKUP($G94,county_facts!$A:$BB,15,FALSE)</f>
        <v>0.5</v>
      </c>
      <c r="T94">
        <f>VLOOKUP($G94,county_facts!$A:$BB,16,FALSE)</f>
        <v>0</v>
      </c>
      <c r="U94">
        <f>VLOOKUP($G94,county_facts!$A:$BB,17,FALSE)</f>
        <v>1.6</v>
      </c>
      <c r="V94">
        <f>VLOOKUP($G94,county_facts!$A:$BB,18,FALSE)</f>
        <v>1.6</v>
      </c>
      <c r="W94">
        <f>VLOOKUP($G94,county_facts!$A:$BB,19,FALSE)</f>
        <v>83.1</v>
      </c>
      <c r="X94">
        <f>VLOOKUP($G94,county_facts!$A:$BB,20,FALSE)</f>
        <v>86.7</v>
      </c>
      <c r="Y94">
        <f>VLOOKUP($G94,county_facts!$A:$BB,21,FALSE)</f>
        <v>1.4</v>
      </c>
      <c r="Z94">
        <f>VLOOKUP($G94,county_facts!$A:$BB,22,FALSE)</f>
        <v>2.1</v>
      </c>
      <c r="AA94">
        <f>VLOOKUP($G94,county_facts!$A:$BB,23,FALSE)</f>
        <v>78.400000000000006</v>
      </c>
      <c r="AB94">
        <f>VLOOKUP($G94,county_facts!$A:$BB,24,FALSE)</f>
        <v>14.2</v>
      </c>
      <c r="AC94">
        <f>VLOOKUP($G94,county_facts!$A:$BB,25,FALSE)</f>
        <v>3433</v>
      </c>
      <c r="AD94">
        <f>VLOOKUP($G94,county_facts!$A:$BB,26,FALSE)</f>
        <v>23.3</v>
      </c>
      <c r="AE94">
        <f>VLOOKUP($G94,county_facts!$A:$BB,27,FALSE)</f>
        <v>18778</v>
      </c>
      <c r="AF94">
        <f>VLOOKUP($G94,county_facts!$A:$BB,28,FALSE)</f>
        <v>75.099999999999994</v>
      </c>
      <c r="AG94">
        <f>VLOOKUP($G94,county_facts!$A:$BB,29,FALSE)</f>
        <v>6</v>
      </c>
      <c r="AH94">
        <f>VLOOKUP($G94,county_facts!$A:$BB,30,FALSE)</f>
        <v>88800</v>
      </c>
      <c r="AI94">
        <f>VLOOKUP($G94,county_facts!$A:$BB,31,FALSE)</f>
        <v>15041</v>
      </c>
      <c r="AJ94">
        <f>VLOOKUP($G94,county_facts!$A:$BB,32,FALSE)</f>
        <v>2.48</v>
      </c>
      <c r="AK94">
        <f>VLOOKUP($G94,county_facts!$A:$BB,33,FALSE)</f>
        <v>20391</v>
      </c>
      <c r="AL94">
        <f>VLOOKUP($G94,county_facts!$A:$BB,34,FALSE)</f>
        <v>35869</v>
      </c>
      <c r="AM94">
        <f>VLOOKUP($G94,county_facts!$A:$BB,35,FALSE)</f>
        <v>20</v>
      </c>
      <c r="AN94">
        <f>VLOOKUP($G94,county_facts!$A:$BB,36,FALSE)</f>
        <v>834</v>
      </c>
      <c r="AO94">
        <f>VLOOKUP($G94,county_facts!$A:$BB,37,FALSE)</f>
        <v>10824</v>
      </c>
      <c r="AP94">
        <f>VLOOKUP($G94,county_facts!$A:$BB,38,FALSE)</f>
        <v>0.7</v>
      </c>
      <c r="AQ94">
        <f>VLOOKUP($G94,county_facts!$A:$BB,39,FALSE)</f>
        <v>2201</v>
      </c>
      <c r="AR94">
        <f>VLOOKUP($G94,county_facts!$A:$BB,40,FALSE)</f>
        <v>2957</v>
      </c>
      <c r="AS94">
        <f>VLOOKUP($G94,county_facts!$A:$BB,41,FALSE)</f>
        <v>0</v>
      </c>
      <c r="AT94">
        <f>VLOOKUP($G94,county_facts!$A:$BB,42,FALSE)</f>
        <v>0</v>
      </c>
      <c r="AU94">
        <f>VLOOKUP($G94,county_facts!$A:$BB,43,FALSE)</f>
        <v>0</v>
      </c>
      <c r="AV94">
        <f>VLOOKUP($G94,county_facts!$A:$BB,44,FALSE)</f>
        <v>0</v>
      </c>
      <c r="AW94">
        <f>VLOOKUP($G94,county_facts!$A:$BB,45,FALSE)</f>
        <v>0</v>
      </c>
      <c r="AX94">
        <f>VLOOKUP($G94,county_facts!$A:$BB,46,FALSE)</f>
        <v>0</v>
      </c>
      <c r="AY94">
        <f>VLOOKUP($G94,county_facts!$A:$BB,47,FALSE)</f>
        <v>561168</v>
      </c>
      <c r="AZ94">
        <f>VLOOKUP($G94,county_facts!$A:$BB,48,FALSE)</f>
        <v>338692</v>
      </c>
      <c r="BA94">
        <f>VLOOKUP($G94,county_facts!$A:$BB,49,FALSE)</f>
        <v>424873</v>
      </c>
      <c r="BB94">
        <f>VLOOKUP($G94,county_facts!$A:$BB,50,FALSE)</f>
        <v>11544</v>
      </c>
      <c r="BC94">
        <f>VLOOKUP($G94,county_facts!$A:$BB,51,FALSE)</f>
        <v>30271</v>
      </c>
      <c r="BD94">
        <f>VLOOKUP($G94,county_facts!$A:$BB,52,FALSE)</f>
        <v>8</v>
      </c>
      <c r="BE94">
        <f>VLOOKUP($G94,county_facts!$A:$BB,53,FALSE)</f>
        <v>1030.46</v>
      </c>
      <c r="BF94">
        <f>VLOOKUP($G94,county_facts!$A:$BB,54,FALSE)</f>
        <v>36.6</v>
      </c>
    </row>
    <row r="95" spans="1:58" x14ac:dyDescent="0.3">
      <c r="A95" t="s">
        <v>9</v>
      </c>
      <c r="B95" t="s">
        <v>54</v>
      </c>
      <c r="C95">
        <v>185</v>
      </c>
      <c r="D95" t="s">
        <v>8</v>
      </c>
      <c r="E95">
        <v>1041</v>
      </c>
      <c r="F95">
        <v>0.17771373700000001</v>
      </c>
      <c r="G95">
        <v>1039</v>
      </c>
      <c r="H95">
        <f>VLOOKUP($G95,county_facts!$A:$BB,4,FALSE)</f>
        <v>37914</v>
      </c>
      <c r="I95">
        <f>VLOOKUP($G95,county_facts!$A:$BB,5,FALSE)</f>
        <v>37765</v>
      </c>
      <c r="J95">
        <f>VLOOKUP($G95,county_facts!$A:$BB,6,FALSE)</f>
        <v>0.4</v>
      </c>
      <c r="K95">
        <f>VLOOKUP($G95,county_facts!$A:$BB,7,FALSE)</f>
        <v>37765</v>
      </c>
      <c r="L95">
        <f>VLOOKUP($G95,county_facts!$A:$BB,8,FALSE)</f>
        <v>5.9</v>
      </c>
      <c r="M95">
        <f>VLOOKUP($G95,county_facts!$A:$BB,9,FALSE)</f>
        <v>22.1</v>
      </c>
      <c r="N95">
        <f>VLOOKUP($G95,county_facts!$A:$BB,10,FALSE)</f>
        <v>19.8</v>
      </c>
      <c r="O95">
        <f>VLOOKUP($G95,county_facts!$A:$BB,11,FALSE)</f>
        <v>51.6</v>
      </c>
      <c r="P95">
        <f>VLOOKUP($G95,county_facts!$A:$BB,12,FALSE)</f>
        <v>84.3</v>
      </c>
      <c r="Q95">
        <f>VLOOKUP($G95,county_facts!$A:$BB,13,FALSE)</f>
        <v>13</v>
      </c>
      <c r="R95">
        <f>VLOOKUP($G95,county_facts!$A:$BB,14,FALSE)</f>
        <v>0.6</v>
      </c>
      <c r="S95">
        <f>VLOOKUP($G95,county_facts!$A:$BB,15,FALSE)</f>
        <v>0.5</v>
      </c>
      <c r="T95">
        <f>VLOOKUP($G95,county_facts!$A:$BB,16,FALSE)</f>
        <v>0</v>
      </c>
      <c r="U95">
        <f>VLOOKUP($G95,county_facts!$A:$BB,17,FALSE)</f>
        <v>1.6</v>
      </c>
      <c r="V95">
        <f>VLOOKUP($G95,county_facts!$A:$BB,18,FALSE)</f>
        <v>1.6</v>
      </c>
      <c r="W95">
        <f>VLOOKUP($G95,county_facts!$A:$BB,19,FALSE)</f>
        <v>83.1</v>
      </c>
      <c r="X95">
        <f>VLOOKUP($G95,county_facts!$A:$BB,20,FALSE)</f>
        <v>86.7</v>
      </c>
      <c r="Y95">
        <f>VLOOKUP($G95,county_facts!$A:$BB,21,FALSE)</f>
        <v>1.4</v>
      </c>
      <c r="Z95">
        <f>VLOOKUP($G95,county_facts!$A:$BB,22,FALSE)</f>
        <v>2.1</v>
      </c>
      <c r="AA95">
        <f>VLOOKUP($G95,county_facts!$A:$BB,23,FALSE)</f>
        <v>78.400000000000006</v>
      </c>
      <c r="AB95">
        <f>VLOOKUP($G95,county_facts!$A:$BB,24,FALSE)</f>
        <v>14.2</v>
      </c>
      <c r="AC95">
        <f>VLOOKUP($G95,county_facts!$A:$BB,25,FALSE)</f>
        <v>3433</v>
      </c>
      <c r="AD95">
        <f>VLOOKUP($G95,county_facts!$A:$BB,26,FALSE)</f>
        <v>23.3</v>
      </c>
      <c r="AE95">
        <f>VLOOKUP($G95,county_facts!$A:$BB,27,FALSE)</f>
        <v>18778</v>
      </c>
      <c r="AF95">
        <f>VLOOKUP($G95,county_facts!$A:$BB,28,FALSE)</f>
        <v>75.099999999999994</v>
      </c>
      <c r="AG95">
        <f>VLOOKUP($G95,county_facts!$A:$BB,29,FALSE)</f>
        <v>6</v>
      </c>
      <c r="AH95">
        <f>VLOOKUP($G95,county_facts!$A:$BB,30,FALSE)</f>
        <v>88800</v>
      </c>
      <c r="AI95">
        <f>VLOOKUP($G95,county_facts!$A:$BB,31,FALSE)</f>
        <v>15041</v>
      </c>
      <c r="AJ95">
        <f>VLOOKUP($G95,county_facts!$A:$BB,32,FALSE)</f>
        <v>2.48</v>
      </c>
      <c r="AK95">
        <f>VLOOKUP($G95,county_facts!$A:$BB,33,FALSE)</f>
        <v>20391</v>
      </c>
      <c r="AL95">
        <f>VLOOKUP($G95,county_facts!$A:$BB,34,FALSE)</f>
        <v>35869</v>
      </c>
      <c r="AM95">
        <f>VLOOKUP($G95,county_facts!$A:$BB,35,FALSE)</f>
        <v>20</v>
      </c>
      <c r="AN95">
        <f>VLOOKUP($G95,county_facts!$A:$BB,36,FALSE)</f>
        <v>834</v>
      </c>
      <c r="AO95">
        <f>VLOOKUP($G95,county_facts!$A:$BB,37,FALSE)</f>
        <v>10824</v>
      </c>
      <c r="AP95">
        <f>VLOOKUP($G95,county_facts!$A:$BB,38,FALSE)</f>
        <v>0.7</v>
      </c>
      <c r="AQ95">
        <f>VLOOKUP($G95,county_facts!$A:$BB,39,FALSE)</f>
        <v>2201</v>
      </c>
      <c r="AR95">
        <f>VLOOKUP($G95,county_facts!$A:$BB,40,FALSE)</f>
        <v>2957</v>
      </c>
      <c r="AS95">
        <f>VLOOKUP($G95,county_facts!$A:$BB,41,FALSE)</f>
        <v>0</v>
      </c>
      <c r="AT95">
        <f>VLOOKUP($G95,county_facts!$A:$BB,42,FALSE)</f>
        <v>0</v>
      </c>
      <c r="AU95">
        <f>VLOOKUP($G95,county_facts!$A:$BB,43,FALSE)</f>
        <v>0</v>
      </c>
      <c r="AV95">
        <f>VLOOKUP($G95,county_facts!$A:$BB,44,FALSE)</f>
        <v>0</v>
      </c>
      <c r="AW95">
        <f>VLOOKUP($G95,county_facts!$A:$BB,45,FALSE)</f>
        <v>0</v>
      </c>
      <c r="AX95">
        <f>VLOOKUP($G95,county_facts!$A:$BB,46,FALSE)</f>
        <v>0</v>
      </c>
      <c r="AY95">
        <f>VLOOKUP($G95,county_facts!$A:$BB,47,FALSE)</f>
        <v>561168</v>
      </c>
      <c r="AZ95">
        <f>VLOOKUP($G95,county_facts!$A:$BB,48,FALSE)</f>
        <v>338692</v>
      </c>
      <c r="BA95">
        <f>VLOOKUP($G95,county_facts!$A:$BB,49,FALSE)</f>
        <v>424873</v>
      </c>
      <c r="BB95">
        <f>VLOOKUP($G95,county_facts!$A:$BB,50,FALSE)</f>
        <v>11544</v>
      </c>
      <c r="BC95">
        <f>VLOOKUP($G95,county_facts!$A:$BB,51,FALSE)</f>
        <v>30271</v>
      </c>
      <c r="BD95">
        <f>VLOOKUP($G95,county_facts!$A:$BB,52,FALSE)</f>
        <v>8</v>
      </c>
      <c r="BE95">
        <f>VLOOKUP($G95,county_facts!$A:$BB,53,FALSE)</f>
        <v>1030.46</v>
      </c>
      <c r="BF95">
        <f>VLOOKUP($G95,county_facts!$A:$BB,54,FALSE)</f>
        <v>36.6</v>
      </c>
    </row>
    <row r="96" spans="1:58" x14ac:dyDescent="0.3">
      <c r="A96" t="s">
        <v>6</v>
      </c>
      <c r="B96" t="s">
        <v>55</v>
      </c>
      <c r="C96">
        <v>574</v>
      </c>
      <c r="D96" t="s">
        <v>8</v>
      </c>
      <c r="E96">
        <v>673</v>
      </c>
      <c r="F96">
        <v>0.85289747400000004</v>
      </c>
      <c r="G96">
        <v>1037</v>
      </c>
      <c r="H96">
        <f>VLOOKUP($G96,county_facts!$A:$BB,4,FALSE)</f>
        <v>10886</v>
      </c>
      <c r="I96">
        <f>VLOOKUP($G96,county_facts!$A:$BB,5,FALSE)</f>
        <v>11758</v>
      </c>
      <c r="J96">
        <f>VLOOKUP($G96,county_facts!$A:$BB,6,FALSE)</f>
        <v>-7.4</v>
      </c>
      <c r="K96">
        <f>VLOOKUP($G96,county_facts!$A:$BB,7,FALSE)</f>
        <v>11539</v>
      </c>
      <c r="L96">
        <f>VLOOKUP($G96,county_facts!$A:$BB,8,FALSE)</f>
        <v>4.8</v>
      </c>
      <c r="M96">
        <f>VLOOKUP($G96,county_facts!$A:$BB,9,FALSE)</f>
        <v>18.3</v>
      </c>
      <c r="N96">
        <f>VLOOKUP($G96,county_facts!$A:$BB,10,FALSE)</f>
        <v>18.5</v>
      </c>
      <c r="O96">
        <f>VLOOKUP($G96,county_facts!$A:$BB,11,FALSE)</f>
        <v>49.5</v>
      </c>
      <c r="P96">
        <f>VLOOKUP($G96,county_facts!$A:$BB,12,FALSE)</f>
        <v>66.099999999999994</v>
      </c>
      <c r="Q96">
        <f>VLOOKUP($G96,county_facts!$A:$BB,13,FALSE)</f>
        <v>31.8</v>
      </c>
      <c r="R96">
        <f>VLOOKUP($G96,county_facts!$A:$BB,14,FALSE)</f>
        <v>0.6</v>
      </c>
      <c r="S96">
        <f>VLOOKUP($G96,county_facts!$A:$BB,15,FALSE)</f>
        <v>0.2</v>
      </c>
      <c r="T96">
        <f>VLOOKUP($G96,county_facts!$A:$BB,16,FALSE)</f>
        <v>0.2</v>
      </c>
      <c r="U96">
        <f>VLOOKUP($G96,county_facts!$A:$BB,17,FALSE)</f>
        <v>1.2</v>
      </c>
      <c r="V96">
        <f>VLOOKUP($G96,county_facts!$A:$BB,18,FALSE)</f>
        <v>2.2999999999999998</v>
      </c>
      <c r="W96">
        <f>VLOOKUP($G96,county_facts!$A:$BB,19,FALSE)</f>
        <v>64.8</v>
      </c>
      <c r="X96">
        <f>VLOOKUP($G96,county_facts!$A:$BB,20,FALSE)</f>
        <v>87.2</v>
      </c>
      <c r="Y96">
        <f>VLOOKUP($G96,county_facts!$A:$BB,21,FALSE)</f>
        <v>1.8</v>
      </c>
      <c r="Z96">
        <f>VLOOKUP($G96,county_facts!$A:$BB,22,FALSE)</f>
        <v>3.3</v>
      </c>
      <c r="AA96">
        <f>VLOOKUP($G96,county_facts!$A:$BB,23,FALSE)</f>
        <v>75</v>
      </c>
      <c r="AB96">
        <f>VLOOKUP($G96,county_facts!$A:$BB,24,FALSE)</f>
        <v>9.8000000000000007</v>
      </c>
      <c r="AC96">
        <f>VLOOKUP($G96,county_facts!$A:$BB,25,FALSE)</f>
        <v>934</v>
      </c>
      <c r="AD96">
        <f>VLOOKUP($G96,county_facts!$A:$BB,26,FALSE)</f>
        <v>30.2</v>
      </c>
      <c r="AE96">
        <f>VLOOKUP($G96,county_facts!$A:$BB,27,FALSE)</f>
        <v>6458</v>
      </c>
      <c r="AF96">
        <f>VLOOKUP($G96,county_facts!$A:$BB,28,FALSE)</f>
        <v>83</v>
      </c>
      <c r="AG96">
        <f>VLOOKUP($G96,county_facts!$A:$BB,29,FALSE)</f>
        <v>3</v>
      </c>
      <c r="AH96">
        <f>VLOOKUP($G96,county_facts!$A:$BB,30,FALSE)</f>
        <v>75100</v>
      </c>
      <c r="AI96">
        <f>VLOOKUP($G96,county_facts!$A:$BB,31,FALSE)</f>
        <v>4506</v>
      </c>
      <c r="AJ96">
        <f>VLOOKUP($G96,county_facts!$A:$BB,32,FALSE)</f>
        <v>2.42</v>
      </c>
      <c r="AK96">
        <f>VLOOKUP($G96,county_facts!$A:$BB,33,FALSE)</f>
        <v>18493</v>
      </c>
      <c r="AL96">
        <f>VLOOKUP($G96,county_facts!$A:$BB,34,FALSE)</f>
        <v>37277</v>
      </c>
      <c r="AM96">
        <f>VLOOKUP($G96,county_facts!$A:$BB,35,FALSE)</f>
        <v>20.9</v>
      </c>
      <c r="AN96">
        <f>VLOOKUP($G96,county_facts!$A:$BB,36,FALSE)</f>
        <v>93</v>
      </c>
      <c r="AO96">
        <f>VLOOKUP($G96,county_facts!$A:$BB,37,FALSE)</f>
        <v>992</v>
      </c>
      <c r="AP96">
        <f>VLOOKUP($G96,county_facts!$A:$BB,38,FALSE)</f>
        <v>3.9</v>
      </c>
      <c r="AQ96">
        <f>VLOOKUP($G96,county_facts!$A:$BB,39,FALSE)</f>
        <v>367</v>
      </c>
      <c r="AR96">
        <f>VLOOKUP($G96,county_facts!$A:$BB,40,FALSE)</f>
        <v>545</v>
      </c>
      <c r="AS96">
        <f>VLOOKUP($G96,county_facts!$A:$BB,41,FALSE)</f>
        <v>0</v>
      </c>
      <c r="AT96">
        <f>VLOOKUP($G96,county_facts!$A:$BB,42,FALSE)</f>
        <v>0</v>
      </c>
      <c r="AU96">
        <f>VLOOKUP($G96,county_facts!$A:$BB,43,FALSE)</f>
        <v>0</v>
      </c>
      <c r="AV96">
        <f>VLOOKUP($G96,county_facts!$A:$BB,44,FALSE)</f>
        <v>0</v>
      </c>
      <c r="AW96">
        <f>VLOOKUP($G96,county_facts!$A:$BB,45,FALSE)</f>
        <v>0</v>
      </c>
      <c r="AX96">
        <f>VLOOKUP($G96,county_facts!$A:$BB,46,FALSE)</f>
        <v>0</v>
      </c>
      <c r="AY96">
        <f>VLOOKUP($G96,county_facts!$A:$BB,47,FALSE)</f>
        <v>89585</v>
      </c>
      <c r="AZ96">
        <f>VLOOKUP($G96,county_facts!$A:$BB,48,FALSE)</f>
        <v>31647</v>
      </c>
      <c r="BA96">
        <f>VLOOKUP($G96,county_facts!$A:$BB,49,FALSE)</f>
        <v>20531</v>
      </c>
      <c r="BB96">
        <f>VLOOKUP($G96,county_facts!$A:$BB,50,FALSE)</f>
        <v>1904</v>
      </c>
      <c r="BC96">
        <f>VLOOKUP($G96,county_facts!$A:$BB,51,FALSE)</f>
        <v>575</v>
      </c>
      <c r="BD96">
        <f>VLOOKUP($G96,county_facts!$A:$BB,52,FALSE)</f>
        <v>0</v>
      </c>
      <c r="BE96">
        <f>VLOOKUP($G96,county_facts!$A:$BB,53,FALSE)</f>
        <v>650.92999999999995</v>
      </c>
      <c r="BF96">
        <f>VLOOKUP($G96,county_facts!$A:$BB,54,FALSE)</f>
        <v>17.7</v>
      </c>
    </row>
    <row r="97" spans="1:58" x14ac:dyDescent="0.3">
      <c r="A97" t="s">
        <v>9</v>
      </c>
      <c r="B97" t="s">
        <v>55</v>
      </c>
      <c r="C97">
        <v>99</v>
      </c>
      <c r="D97" t="s">
        <v>8</v>
      </c>
      <c r="E97">
        <v>673</v>
      </c>
      <c r="F97">
        <v>0.14710252600000001</v>
      </c>
      <c r="G97">
        <v>1037</v>
      </c>
      <c r="H97">
        <f>VLOOKUP($G97,county_facts!$A:$BB,4,FALSE)</f>
        <v>10886</v>
      </c>
      <c r="I97">
        <f>VLOOKUP($G97,county_facts!$A:$BB,5,FALSE)</f>
        <v>11758</v>
      </c>
      <c r="J97">
        <f>VLOOKUP($G97,county_facts!$A:$BB,6,FALSE)</f>
        <v>-7.4</v>
      </c>
      <c r="K97">
        <f>VLOOKUP($G97,county_facts!$A:$BB,7,FALSE)</f>
        <v>11539</v>
      </c>
      <c r="L97">
        <f>VLOOKUP($G97,county_facts!$A:$BB,8,FALSE)</f>
        <v>4.8</v>
      </c>
      <c r="M97">
        <f>VLOOKUP($G97,county_facts!$A:$BB,9,FALSE)</f>
        <v>18.3</v>
      </c>
      <c r="N97">
        <f>VLOOKUP($G97,county_facts!$A:$BB,10,FALSE)</f>
        <v>18.5</v>
      </c>
      <c r="O97">
        <f>VLOOKUP($G97,county_facts!$A:$BB,11,FALSE)</f>
        <v>49.5</v>
      </c>
      <c r="P97">
        <f>VLOOKUP($G97,county_facts!$A:$BB,12,FALSE)</f>
        <v>66.099999999999994</v>
      </c>
      <c r="Q97">
        <f>VLOOKUP($G97,county_facts!$A:$BB,13,FALSE)</f>
        <v>31.8</v>
      </c>
      <c r="R97">
        <f>VLOOKUP($G97,county_facts!$A:$BB,14,FALSE)</f>
        <v>0.6</v>
      </c>
      <c r="S97">
        <f>VLOOKUP($G97,county_facts!$A:$BB,15,FALSE)</f>
        <v>0.2</v>
      </c>
      <c r="T97">
        <f>VLOOKUP($G97,county_facts!$A:$BB,16,FALSE)</f>
        <v>0.2</v>
      </c>
      <c r="U97">
        <f>VLOOKUP($G97,county_facts!$A:$BB,17,FALSE)</f>
        <v>1.2</v>
      </c>
      <c r="V97">
        <f>VLOOKUP($G97,county_facts!$A:$BB,18,FALSE)</f>
        <v>2.2999999999999998</v>
      </c>
      <c r="W97">
        <f>VLOOKUP($G97,county_facts!$A:$BB,19,FALSE)</f>
        <v>64.8</v>
      </c>
      <c r="X97">
        <f>VLOOKUP($G97,county_facts!$A:$BB,20,FALSE)</f>
        <v>87.2</v>
      </c>
      <c r="Y97">
        <f>VLOOKUP($G97,county_facts!$A:$BB,21,FALSE)</f>
        <v>1.8</v>
      </c>
      <c r="Z97">
        <f>VLOOKUP($G97,county_facts!$A:$BB,22,FALSE)</f>
        <v>3.3</v>
      </c>
      <c r="AA97">
        <f>VLOOKUP($G97,county_facts!$A:$BB,23,FALSE)</f>
        <v>75</v>
      </c>
      <c r="AB97">
        <f>VLOOKUP($G97,county_facts!$A:$BB,24,FALSE)</f>
        <v>9.8000000000000007</v>
      </c>
      <c r="AC97">
        <f>VLOOKUP($G97,county_facts!$A:$BB,25,FALSE)</f>
        <v>934</v>
      </c>
      <c r="AD97">
        <f>VLOOKUP($G97,county_facts!$A:$BB,26,FALSE)</f>
        <v>30.2</v>
      </c>
      <c r="AE97">
        <f>VLOOKUP($G97,county_facts!$A:$BB,27,FALSE)</f>
        <v>6458</v>
      </c>
      <c r="AF97">
        <f>VLOOKUP($G97,county_facts!$A:$BB,28,FALSE)</f>
        <v>83</v>
      </c>
      <c r="AG97">
        <f>VLOOKUP($G97,county_facts!$A:$BB,29,FALSE)</f>
        <v>3</v>
      </c>
      <c r="AH97">
        <f>VLOOKUP($G97,county_facts!$A:$BB,30,FALSE)</f>
        <v>75100</v>
      </c>
      <c r="AI97">
        <f>VLOOKUP($G97,county_facts!$A:$BB,31,FALSE)</f>
        <v>4506</v>
      </c>
      <c r="AJ97">
        <f>VLOOKUP($G97,county_facts!$A:$BB,32,FALSE)</f>
        <v>2.42</v>
      </c>
      <c r="AK97">
        <f>VLOOKUP($G97,county_facts!$A:$BB,33,FALSE)</f>
        <v>18493</v>
      </c>
      <c r="AL97">
        <f>VLOOKUP($G97,county_facts!$A:$BB,34,FALSE)</f>
        <v>37277</v>
      </c>
      <c r="AM97">
        <f>VLOOKUP($G97,county_facts!$A:$BB,35,FALSE)</f>
        <v>20.9</v>
      </c>
      <c r="AN97">
        <f>VLOOKUP($G97,county_facts!$A:$BB,36,FALSE)</f>
        <v>93</v>
      </c>
      <c r="AO97">
        <f>VLOOKUP($G97,county_facts!$A:$BB,37,FALSE)</f>
        <v>992</v>
      </c>
      <c r="AP97">
        <f>VLOOKUP($G97,county_facts!$A:$BB,38,FALSE)</f>
        <v>3.9</v>
      </c>
      <c r="AQ97">
        <f>VLOOKUP($G97,county_facts!$A:$BB,39,FALSE)</f>
        <v>367</v>
      </c>
      <c r="AR97">
        <f>VLOOKUP($G97,county_facts!$A:$BB,40,FALSE)</f>
        <v>545</v>
      </c>
      <c r="AS97">
        <f>VLOOKUP($G97,county_facts!$A:$BB,41,FALSE)</f>
        <v>0</v>
      </c>
      <c r="AT97">
        <f>VLOOKUP($G97,county_facts!$A:$BB,42,FALSE)</f>
        <v>0</v>
      </c>
      <c r="AU97">
        <f>VLOOKUP($G97,county_facts!$A:$BB,43,FALSE)</f>
        <v>0</v>
      </c>
      <c r="AV97">
        <f>VLOOKUP($G97,county_facts!$A:$BB,44,FALSE)</f>
        <v>0</v>
      </c>
      <c r="AW97">
        <f>VLOOKUP($G97,county_facts!$A:$BB,45,FALSE)</f>
        <v>0</v>
      </c>
      <c r="AX97">
        <f>VLOOKUP($G97,county_facts!$A:$BB,46,FALSE)</f>
        <v>0</v>
      </c>
      <c r="AY97">
        <f>VLOOKUP($G97,county_facts!$A:$BB,47,FALSE)</f>
        <v>89585</v>
      </c>
      <c r="AZ97">
        <f>VLOOKUP($G97,county_facts!$A:$BB,48,FALSE)</f>
        <v>31647</v>
      </c>
      <c r="BA97">
        <f>VLOOKUP($G97,county_facts!$A:$BB,49,FALSE)</f>
        <v>20531</v>
      </c>
      <c r="BB97">
        <f>VLOOKUP($G97,county_facts!$A:$BB,50,FALSE)</f>
        <v>1904</v>
      </c>
      <c r="BC97">
        <f>VLOOKUP($G97,county_facts!$A:$BB,51,FALSE)</f>
        <v>575</v>
      </c>
      <c r="BD97">
        <f>VLOOKUP($G97,county_facts!$A:$BB,52,FALSE)</f>
        <v>0</v>
      </c>
      <c r="BE97">
        <f>VLOOKUP($G97,county_facts!$A:$BB,53,FALSE)</f>
        <v>650.92999999999995</v>
      </c>
      <c r="BF97">
        <f>VLOOKUP($G97,county_facts!$A:$BB,54,FALSE)</f>
        <v>17.7</v>
      </c>
    </row>
    <row r="98" spans="1:58" x14ac:dyDescent="0.3">
      <c r="A98" t="s">
        <v>6</v>
      </c>
      <c r="B98" t="s">
        <v>56</v>
      </c>
      <c r="C98">
        <v>1214</v>
      </c>
      <c r="D98" t="s">
        <v>8</v>
      </c>
      <c r="E98">
        <v>1468</v>
      </c>
      <c r="F98">
        <v>0.82697547699999996</v>
      </c>
      <c r="G98">
        <v>1035</v>
      </c>
      <c r="H98">
        <f>VLOOKUP($G98,county_facts!$A:$BB,4,FALSE)</f>
        <v>12670</v>
      </c>
      <c r="I98">
        <f>VLOOKUP($G98,county_facts!$A:$BB,5,FALSE)</f>
        <v>13228</v>
      </c>
      <c r="J98">
        <f>VLOOKUP($G98,county_facts!$A:$BB,6,FALSE)</f>
        <v>-4.2</v>
      </c>
      <c r="K98">
        <f>VLOOKUP($G98,county_facts!$A:$BB,7,FALSE)</f>
        <v>13228</v>
      </c>
      <c r="L98">
        <f>VLOOKUP($G98,county_facts!$A:$BB,8,FALSE)</f>
        <v>5.5</v>
      </c>
      <c r="M98">
        <f>VLOOKUP($G98,county_facts!$A:$BB,9,FALSE)</f>
        <v>21.4</v>
      </c>
      <c r="N98">
        <f>VLOOKUP($G98,county_facts!$A:$BB,10,FALSE)</f>
        <v>20.399999999999999</v>
      </c>
      <c r="O98">
        <f>VLOOKUP($G98,county_facts!$A:$BB,11,FALSE)</f>
        <v>51.9</v>
      </c>
      <c r="P98">
        <f>VLOOKUP($G98,county_facts!$A:$BB,12,FALSE)</f>
        <v>52.1</v>
      </c>
      <c r="Q98">
        <f>VLOOKUP($G98,county_facts!$A:$BB,13,FALSE)</f>
        <v>46.2</v>
      </c>
      <c r="R98">
        <f>VLOOKUP($G98,county_facts!$A:$BB,14,FALSE)</f>
        <v>0.4</v>
      </c>
      <c r="S98">
        <f>VLOOKUP($G98,county_facts!$A:$BB,15,FALSE)</f>
        <v>0.1</v>
      </c>
      <c r="T98">
        <f>VLOOKUP($G98,county_facts!$A:$BB,16,FALSE)</f>
        <v>0</v>
      </c>
      <c r="U98">
        <f>VLOOKUP($G98,county_facts!$A:$BB,17,FALSE)</f>
        <v>1.2</v>
      </c>
      <c r="V98">
        <f>VLOOKUP($G98,county_facts!$A:$BB,18,FALSE)</f>
        <v>1.8</v>
      </c>
      <c r="W98">
        <f>VLOOKUP($G98,county_facts!$A:$BB,19,FALSE)</f>
        <v>51.1</v>
      </c>
      <c r="X98">
        <f>VLOOKUP($G98,county_facts!$A:$BB,20,FALSE)</f>
        <v>96.9</v>
      </c>
      <c r="Y98">
        <f>VLOOKUP($G98,county_facts!$A:$BB,21,FALSE)</f>
        <v>0.6</v>
      </c>
      <c r="Z98">
        <f>VLOOKUP($G98,county_facts!$A:$BB,22,FALSE)</f>
        <v>2.2000000000000002</v>
      </c>
      <c r="AA98">
        <f>VLOOKUP($G98,county_facts!$A:$BB,23,FALSE)</f>
        <v>77.3</v>
      </c>
      <c r="AB98">
        <f>VLOOKUP($G98,county_facts!$A:$BB,24,FALSE)</f>
        <v>8.8000000000000007</v>
      </c>
      <c r="AC98">
        <f>VLOOKUP($G98,county_facts!$A:$BB,25,FALSE)</f>
        <v>1101</v>
      </c>
      <c r="AD98">
        <f>VLOOKUP($G98,county_facts!$A:$BB,26,FALSE)</f>
        <v>27.2</v>
      </c>
      <c r="AE98">
        <f>VLOOKUP($G98,county_facts!$A:$BB,27,FALSE)</f>
        <v>7055</v>
      </c>
      <c r="AF98">
        <f>VLOOKUP($G98,county_facts!$A:$BB,28,FALSE)</f>
        <v>79.099999999999994</v>
      </c>
      <c r="AG98">
        <f>VLOOKUP($G98,county_facts!$A:$BB,29,FALSE)</f>
        <v>7.2</v>
      </c>
      <c r="AH98">
        <f>VLOOKUP($G98,county_facts!$A:$BB,30,FALSE)</f>
        <v>69600</v>
      </c>
      <c r="AI98">
        <f>VLOOKUP($G98,county_facts!$A:$BB,31,FALSE)</f>
        <v>4994</v>
      </c>
      <c r="AJ98">
        <f>VLOOKUP($G98,county_facts!$A:$BB,32,FALSE)</f>
        <v>2.61</v>
      </c>
      <c r="AK98">
        <f>VLOOKUP($G98,county_facts!$A:$BB,33,FALSE)</f>
        <v>15605</v>
      </c>
      <c r="AL98">
        <f>VLOOKUP($G98,county_facts!$A:$BB,34,FALSE)</f>
        <v>24658</v>
      </c>
      <c r="AM98">
        <f>VLOOKUP($G98,county_facts!$A:$BB,35,FALSE)</f>
        <v>32.700000000000003</v>
      </c>
      <c r="AN98">
        <f>VLOOKUP($G98,county_facts!$A:$BB,36,FALSE)</f>
        <v>194</v>
      </c>
      <c r="AO98">
        <f>VLOOKUP($G98,county_facts!$A:$BB,37,FALSE)</f>
        <v>2197</v>
      </c>
      <c r="AP98">
        <f>VLOOKUP($G98,county_facts!$A:$BB,38,FALSE)</f>
        <v>-1.5</v>
      </c>
      <c r="AQ98">
        <f>VLOOKUP($G98,county_facts!$A:$BB,39,FALSE)</f>
        <v>756</v>
      </c>
      <c r="AR98">
        <f>VLOOKUP($G98,county_facts!$A:$BB,40,FALSE)</f>
        <v>980</v>
      </c>
      <c r="AS98">
        <f>VLOOKUP($G98,county_facts!$A:$BB,41,FALSE)</f>
        <v>0</v>
      </c>
      <c r="AT98">
        <f>VLOOKUP($G98,county_facts!$A:$BB,42,FALSE)</f>
        <v>0</v>
      </c>
      <c r="AU98">
        <f>VLOOKUP($G98,county_facts!$A:$BB,43,FALSE)</f>
        <v>0</v>
      </c>
      <c r="AV98">
        <f>VLOOKUP($G98,county_facts!$A:$BB,44,FALSE)</f>
        <v>0</v>
      </c>
      <c r="AW98">
        <f>VLOOKUP($G98,county_facts!$A:$BB,45,FALSE)</f>
        <v>0</v>
      </c>
      <c r="AX98">
        <f>VLOOKUP($G98,county_facts!$A:$BB,46,FALSE)</f>
        <v>23</v>
      </c>
      <c r="AY98">
        <f>VLOOKUP($G98,county_facts!$A:$BB,47,FALSE)</f>
        <v>183544</v>
      </c>
      <c r="AZ98">
        <f>VLOOKUP($G98,county_facts!$A:$BB,48,FALSE)</f>
        <v>76736</v>
      </c>
      <c r="BA98">
        <f>VLOOKUP($G98,county_facts!$A:$BB,49,FALSE)</f>
        <v>71232</v>
      </c>
      <c r="BB98">
        <f>VLOOKUP($G98,county_facts!$A:$BB,50,FALSE)</f>
        <v>5430</v>
      </c>
      <c r="BC98">
        <f>VLOOKUP($G98,county_facts!$A:$BB,51,FALSE)</f>
        <v>8667</v>
      </c>
      <c r="BD98">
        <f>VLOOKUP($G98,county_facts!$A:$BB,52,FALSE)</f>
        <v>3</v>
      </c>
      <c r="BE98">
        <f>VLOOKUP($G98,county_facts!$A:$BB,53,FALSE)</f>
        <v>850.16</v>
      </c>
      <c r="BF98">
        <f>VLOOKUP($G98,county_facts!$A:$BB,54,FALSE)</f>
        <v>15.6</v>
      </c>
    </row>
    <row r="99" spans="1:58" x14ac:dyDescent="0.3">
      <c r="A99" t="s">
        <v>9</v>
      </c>
      <c r="B99" t="s">
        <v>56</v>
      </c>
      <c r="C99">
        <v>254</v>
      </c>
      <c r="D99" t="s">
        <v>8</v>
      </c>
      <c r="E99">
        <v>1468</v>
      </c>
      <c r="F99">
        <v>0.17302452300000001</v>
      </c>
      <c r="G99">
        <v>1035</v>
      </c>
      <c r="H99">
        <f>VLOOKUP($G99,county_facts!$A:$BB,4,FALSE)</f>
        <v>12670</v>
      </c>
      <c r="I99">
        <f>VLOOKUP($G99,county_facts!$A:$BB,5,FALSE)</f>
        <v>13228</v>
      </c>
      <c r="J99">
        <f>VLOOKUP($G99,county_facts!$A:$BB,6,FALSE)</f>
        <v>-4.2</v>
      </c>
      <c r="K99">
        <f>VLOOKUP($G99,county_facts!$A:$BB,7,FALSE)</f>
        <v>13228</v>
      </c>
      <c r="L99">
        <f>VLOOKUP($G99,county_facts!$A:$BB,8,FALSE)</f>
        <v>5.5</v>
      </c>
      <c r="M99">
        <f>VLOOKUP($G99,county_facts!$A:$BB,9,FALSE)</f>
        <v>21.4</v>
      </c>
      <c r="N99">
        <f>VLOOKUP($G99,county_facts!$A:$BB,10,FALSE)</f>
        <v>20.399999999999999</v>
      </c>
      <c r="O99">
        <f>VLOOKUP($G99,county_facts!$A:$BB,11,FALSE)</f>
        <v>51.9</v>
      </c>
      <c r="P99">
        <f>VLOOKUP($G99,county_facts!$A:$BB,12,FALSE)</f>
        <v>52.1</v>
      </c>
      <c r="Q99">
        <f>VLOOKUP($G99,county_facts!$A:$BB,13,FALSE)</f>
        <v>46.2</v>
      </c>
      <c r="R99">
        <f>VLOOKUP($G99,county_facts!$A:$BB,14,FALSE)</f>
        <v>0.4</v>
      </c>
      <c r="S99">
        <f>VLOOKUP($G99,county_facts!$A:$BB,15,FALSE)</f>
        <v>0.1</v>
      </c>
      <c r="T99">
        <f>VLOOKUP($G99,county_facts!$A:$BB,16,FALSE)</f>
        <v>0</v>
      </c>
      <c r="U99">
        <f>VLOOKUP($G99,county_facts!$A:$BB,17,FALSE)</f>
        <v>1.2</v>
      </c>
      <c r="V99">
        <f>VLOOKUP($G99,county_facts!$A:$BB,18,FALSE)</f>
        <v>1.8</v>
      </c>
      <c r="W99">
        <f>VLOOKUP($G99,county_facts!$A:$BB,19,FALSE)</f>
        <v>51.1</v>
      </c>
      <c r="X99">
        <f>VLOOKUP($G99,county_facts!$A:$BB,20,FALSE)</f>
        <v>96.9</v>
      </c>
      <c r="Y99">
        <f>VLOOKUP($G99,county_facts!$A:$BB,21,FALSE)</f>
        <v>0.6</v>
      </c>
      <c r="Z99">
        <f>VLOOKUP($G99,county_facts!$A:$BB,22,FALSE)</f>
        <v>2.2000000000000002</v>
      </c>
      <c r="AA99">
        <f>VLOOKUP($G99,county_facts!$A:$BB,23,FALSE)</f>
        <v>77.3</v>
      </c>
      <c r="AB99">
        <f>VLOOKUP($G99,county_facts!$A:$BB,24,FALSE)</f>
        <v>8.8000000000000007</v>
      </c>
      <c r="AC99">
        <f>VLOOKUP($G99,county_facts!$A:$BB,25,FALSE)</f>
        <v>1101</v>
      </c>
      <c r="AD99">
        <f>VLOOKUP($G99,county_facts!$A:$BB,26,FALSE)</f>
        <v>27.2</v>
      </c>
      <c r="AE99">
        <f>VLOOKUP($G99,county_facts!$A:$BB,27,FALSE)</f>
        <v>7055</v>
      </c>
      <c r="AF99">
        <f>VLOOKUP($G99,county_facts!$A:$BB,28,FALSE)</f>
        <v>79.099999999999994</v>
      </c>
      <c r="AG99">
        <f>VLOOKUP($G99,county_facts!$A:$BB,29,FALSE)</f>
        <v>7.2</v>
      </c>
      <c r="AH99">
        <f>VLOOKUP($G99,county_facts!$A:$BB,30,FALSE)</f>
        <v>69600</v>
      </c>
      <c r="AI99">
        <f>VLOOKUP($G99,county_facts!$A:$BB,31,FALSE)</f>
        <v>4994</v>
      </c>
      <c r="AJ99">
        <f>VLOOKUP($G99,county_facts!$A:$BB,32,FALSE)</f>
        <v>2.61</v>
      </c>
      <c r="AK99">
        <f>VLOOKUP($G99,county_facts!$A:$BB,33,FALSE)</f>
        <v>15605</v>
      </c>
      <c r="AL99">
        <f>VLOOKUP($G99,county_facts!$A:$BB,34,FALSE)</f>
        <v>24658</v>
      </c>
      <c r="AM99">
        <f>VLOOKUP($G99,county_facts!$A:$BB,35,FALSE)</f>
        <v>32.700000000000003</v>
      </c>
      <c r="AN99">
        <f>VLOOKUP($G99,county_facts!$A:$BB,36,FALSE)</f>
        <v>194</v>
      </c>
      <c r="AO99">
        <f>VLOOKUP($G99,county_facts!$A:$BB,37,FALSE)</f>
        <v>2197</v>
      </c>
      <c r="AP99">
        <f>VLOOKUP($G99,county_facts!$A:$BB,38,FALSE)</f>
        <v>-1.5</v>
      </c>
      <c r="AQ99">
        <f>VLOOKUP($G99,county_facts!$A:$BB,39,FALSE)</f>
        <v>756</v>
      </c>
      <c r="AR99">
        <f>VLOOKUP($G99,county_facts!$A:$BB,40,FALSE)</f>
        <v>980</v>
      </c>
      <c r="AS99">
        <f>VLOOKUP($G99,county_facts!$A:$BB,41,FALSE)</f>
        <v>0</v>
      </c>
      <c r="AT99">
        <f>VLOOKUP($G99,county_facts!$A:$BB,42,FALSE)</f>
        <v>0</v>
      </c>
      <c r="AU99">
        <f>VLOOKUP($G99,county_facts!$A:$BB,43,FALSE)</f>
        <v>0</v>
      </c>
      <c r="AV99">
        <f>VLOOKUP($G99,county_facts!$A:$BB,44,FALSE)</f>
        <v>0</v>
      </c>
      <c r="AW99">
        <f>VLOOKUP($G99,county_facts!$A:$BB,45,FALSE)</f>
        <v>0</v>
      </c>
      <c r="AX99">
        <f>VLOOKUP($G99,county_facts!$A:$BB,46,FALSE)</f>
        <v>23</v>
      </c>
      <c r="AY99">
        <f>VLOOKUP($G99,county_facts!$A:$BB,47,FALSE)</f>
        <v>183544</v>
      </c>
      <c r="AZ99">
        <f>VLOOKUP($G99,county_facts!$A:$BB,48,FALSE)</f>
        <v>76736</v>
      </c>
      <c r="BA99">
        <f>VLOOKUP($G99,county_facts!$A:$BB,49,FALSE)</f>
        <v>71232</v>
      </c>
      <c r="BB99">
        <f>VLOOKUP($G99,county_facts!$A:$BB,50,FALSE)</f>
        <v>5430</v>
      </c>
      <c r="BC99">
        <f>VLOOKUP($G99,county_facts!$A:$BB,51,FALSE)</f>
        <v>8667</v>
      </c>
      <c r="BD99">
        <f>VLOOKUP($G99,county_facts!$A:$BB,52,FALSE)</f>
        <v>3</v>
      </c>
      <c r="BE99">
        <f>VLOOKUP($G99,county_facts!$A:$BB,53,FALSE)</f>
        <v>850.16</v>
      </c>
      <c r="BF99">
        <f>VLOOKUP($G99,county_facts!$A:$BB,54,FALSE)</f>
        <v>15.6</v>
      </c>
    </row>
    <row r="100" spans="1:58" x14ac:dyDescent="0.3">
      <c r="A100" t="s">
        <v>6</v>
      </c>
      <c r="B100" t="s">
        <v>57</v>
      </c>
      <c r="C100">
        <v>2996</v>
      </c>
      <c r="D100" t="s">
        <v>8</v>
      </c>
      <c r="E100">
        <v>3779</v>
      </c>
      <c r="F100">
        <v>0.79280232900000003</v>
      </c>
      <c r="G100">
        <v>1033</v>
      </c>
      <c r="H100">
        <f>VLOOKUP($G100,county_facts!$A:$BB,4,FALSE)</f>
        <v>54543</v>
      </c>
      <c r="I100">
        <f>VLOOKUP($G100,county_facts!$A:$BB,5,FALSE)</f>
        <v>54428</v>
      </c>
      <c r="J100">
        <f>VLOOKUP($G100,county_facts!$A:$BB,6,FALSE)</f>
        <v>0.2</v>
      </c>
      <c r="K100">
        <f>VLOOKUP($G100,county_facts!$A:$BB,7,FALSE)</f>
        <v>54428</v>
      </c>
      <c r="L100">
        <f>VLOOKUP($G100,county_facts!$A:$BB,8,FALSE)</f>
        <v>5.7</v>
      </c>
      <c r="M100">
        <f>VLOOKUP($G100,county_facts!$A:$BB,9,FALSE)</f>
        <v>21.7</v>
      </c>
      <c r="N100">
        <f>VLOOKUP($G100,county_facts!$A:$BB,10,FALSE)</f>
        <v>18.5</v>
      </c>
      <c r="O100">
        <f>VLOOKUP($G100,county_facts!$A:$BB,11,FALSE)</f>
        <v>51.8</v>
      </c>
      <c r="P100">
        <f>VLOOKUP($G100,county_facts!$A:$BB,12,FALSE)</f>
        <v>80.8</v>
      </c>
      <c r="Q100">
        <f>VLOOKUP($G100,county_facts!$A:$BB,13,FALSE)</f>
        <v>16.3</v>
      </c>
      <c r="R100">
        <f>VLOOKUP($G100,county_facts!$A:$BB,14,FALSE)</f>
        <v>0.6</v>
      </c>
      <c r="S100">
        <f>VLOOKUP($G100,county_facts!$A:$BB,15,FALSE)</f>
        <v>0.5</v>
      </c>
      <c r="T100">
        <f>VLOOKUP($G100,county_facts!$A:$BB,16,FALSE)</f>
        <v>0.1</v>
      </c>
      <c r="U100">
        <f>VLOOKUP($G100,county_facts!$A:$BB,17,FALSE)</f>
        <v>1.7</v>
      </c>
      <c r="V100">
        <f>VLOOKUP($G100,county_facts!$A:$BB,18,FALSE)</f>
        <v>2.6</v>
      </c>
      <c r="W100">
        <f>VLOOKUP($G100,county_facts!$A:$BB,19,FALSE)</f>
        <v>78.8</v>
      </c>
      <c r="X100">
        <f>VLOOKUP($G100,county_facts!$A:$BB,20,FALSE)</f>
        <v>87.2</v>
      </c>
      <c r="Y100">
        <f>VLOOKUP($G100,county_facts!$A:$BB,21,FALSE)</f>
        <v>2</v>
      </c>
      <c r="Z100">
        <f>VLOOKUP($G100,county_facts!$A:$BB,22,FALSE)</f>
        <v>2.6</v>
      </c>
      <c r="AA100">
        <f>VLOOKUP($G100,county_facts!$A:$BB,23,FALSE)</f>
        <v>83.5</v>
      </c>
      <c r="AB100">
        <f>VLOOKUP($G100,county_facts!$A:$BB,24,FALSE)</f>
        <v>17.7</v>
      </c>
      <c r="AC100">
        <f>VLOOKUP($G100,county_facts!$A:$BB,25,FALSE)</f>
        <v>4376</v>
      </c>
      <c r="AD100">
        <f>VLOOKUP($G100,county_facts!$A:$BB,26,FALSE)</f>
        <v>22.7</v>
      </c>
      <c r="AE100">
        <f>VLOOKUP($G100,county_facts!$A:$BB,27,FALSE)</f>
        <v>26192</v>
      </c>
      <c r="AF100">
        <f>VLOOKUP($G100,county_facts!$A:$BB,28,FALSE)</f>
        <v>72.099999999999994</v>
      </c>
      <c r="AG100">
        <f>VLOOKUP($G100,county_facts!$A:$BB,29,FALSE)</f>
        <v>12.3</v>
      </c>
      <c r="AH100">
        <f>VLOOKUP($G100,county_facts!$A:$BB,30,FALSE)</f>
        <v>99300</v>
      </c>
      <c r="AI100">
        <f>VLOOKUP($G100,county_facts!$A:$BB,31,FALSE)</f>
        <v>22260</v>
      </c>
      <c r="AJ100">
        <f>VLOOKUP($G100,county_facts!$A:$BB,32,FALSE)</f>
        <v>2.42</v>
      </c>
      <c r="AK100">
        <f>VLOOKUP($G100,county_facts!$A:$BB,33,FALSE)</f>
        <v>21572</v>
      </c>
      <c r="AL100">
        <f>VLOOKUP($G100,county_facts!$A:$BB,34,FALSE)</f>
        <v>39077</v>
      </c>
      <c r="AM100">
        <f>VLOOKUP($G100,county_facts!$A:$BB,35,FALSE)</f>
        <v>17.899999999999999</v>
      </c>
      <c r="AN100">
        <f>VLOOKUP($G100,county_facts!$A:$BB,36,FALSE)</f>
        <v>1226</v>
      </c>
      <c r="AO100">
        <f>VLOOKUP($G100,county_facts!$A:$BB,37,FALSE)</f>
        <v>19820</v>
      </c>
      <c r="AP100">
        <f>VLOOKUP($G100,county_facts!$A:$BB,38,FALSE)</f>
        <v>6.2</v>
      </c>
      <c r="AQ100">
        <f>VLOOKUP($G100,county_facts!$A:$BB,39,FALSE)</f>
        <v>3630</v>
      </c>
      <c r="AR100">
        <f>VLOOKUP($G100,county_facts!$A:$BB,40,FALSE)</f>
        <v>4757</v>
      </c>
      <c r="AS100">
        <f>VLOOKUP($G100,county_facts!$A:$BB,41,FALSE)</f>
        <v>0</v>
      </c>
      <c r="AT100">
        <f>VLOOKUP($G100,county_facts!$A:$BB,42,FALSE)</f>
        <v>0</v>
      </c>
      <c r="AU100">
        <f>VLOOKUP($G100,county_facts!$A:$BB,43,FALSE)</f>
        <v>0</v>
      </c>
      <c r="AV100">
        <f>VLOOKUP($G100,county_facts!$A:$BB,44,FALSE)</f>
        <v>0</v>
      </c>
      <c r="AW100">
        <f>VLOOKUP($G100,county_facts!$A:$BB,45,FALSE)</f>
        <v>0</v>
      </c>
      <c r="AX100">
        <f>VLOOKUP($G100,county_facts!$A:$BB,46,FALSE)</f>
        <v>22.8</v>
      </c>
      <c r="AY100">
        <f>VLOOKUP($G100,county_facts!$A:$BB,47,FALSE)</f>
        <v>2083166</v>
      </c>
      <c r="AZ100">
        <f>VLOOKUP($G100,county_facts!$A:$BB,48,FALSE)</f>
        <v>351388</v>
      </c>
      <c r="BA100">
        <f>VLOOKUP($G100,county_facts!$A:$BB,49,FALSE)</f>
        <v>821284</v>
      </c>
      <c r="BB100">
        <f>VLOOKUP($G100,county_facts!$A:$BB,50,FALSE)</f>
        <v>15040</v>
      </c>
      <c r="BC100">
        <f>VLOOKUP($G100,county_facts!$A:$BB,51,FALSE)</f>
        <v>61935</v>
      </c>
      <c r="BD100">
        <f>VLOOKUP($G100,county_facts!$A:$BB,52,FALSE)</f>
        <v>143</v>
      </c>
      <c r="BE100">
        <f>VLOOKUP($G100,county_facts!$A:$BB,53,FALSE)</f>
        <v>592.62</v>
      </c>
      <c r="BF100">
        <f>VLOOKUP($G100,county_facts!$A:$BB,54,FALSE)</f>
        <v>91.8</v>
      </c>
    </row>
    <row r="101" spans="1:58" x14ac:dyDescent="0.3">
      <c r="A101" t="s">
        <v>9</v>
      </c>
      <c r="B101" t="s">
        <v>57</v>
      </c>
      <c r="C101">
        <v>783</v>
      </c>
      <c r="D101" t="s">
        <v>8</v>
      </c>
      <c r="E101">
        <v>3779</v>
      </c>
      <c r="F101">
        <v>0.207197671</v>
      </c>
      <c r="G101">
        <v>1033</v>
      </c>
      <c r="H101">
        <f>VLOOKUP($G101,county_facts!$A:$BB,4,FALSE)</f>
        <v>54543</v>
      </c>
      <c r="I101">
        <f>VLOOKUP($G101,county_facts!$A:$BB,5,FALSE)</f>
        <v>54428</v>
      </c>
      <c r="J101">
        <f>VLOOKUP($G101,county_facts!$A:$BB,6,FALSE)</f>
        <v>0.2</v>
      </c>
      <c r="K101">
        <f>VLOOKUP($G101,county_facts!$A:$BB,7,FALSE)</f>
        <v>54428</v>
      </c>
      <c r="L101">
        <f>VLOOKUP($G101,county_facts!$A:$BB,8,FALSE)</f>
        <v>5.7</v>
      </c>
      <c r="M101">
        <f>VLOOKUP($G101,county_facts!$A:$BB,9,FALSE)</f>
        <v>21.7</v>
      </c>
      <c r="N101">
        <f>VLOOKUP($G101,county_facts!$A:$BB,10,FALSE)</f>
        <v>18.5</v>
      </c>
      <c r="O101">
        <f>VLOOKUP($G101,county_facts!$A:$BB,11,FALSE)</f>
        <v>51.8</v>
      </c>
      <c r="P101">
        <f>VLOOKUP($G101,county_facts!$A:$BB,12,FALSE)</f>
        <v>80.8</v>
      </c>
      <c r="Q101">
        <f>VLOOKUP($G101,county_facts!$A:$BB,13,FALSE)</f>
        <v>16.3</v>
      </c>
      <c r="R101">
        <f>VLOOKUP($G101,county_facts!$A:$BB,14,FALSE)</f>
        <v>0.6</v>
      </c>
      <c r="S101">
        <f>VLOOKUP($G101,county_facts!$A:$BB,15,FALSE)</f>
        <v>0.5</v>
      </c>
      <c r="T101">
        <f>VLOOKUP($G101,county_facts!$A:$BB,16,FALSE)</f>
        <v>0.1</v>
      </c>
      <c r="U101">
        <f>VLOOKUP($G101,county_facts!$A:$BB,17,FALSE)</f>
        <v>1.7</v>
      </c>
      <c r="V101">
        <f>VLOOKUP($G101,county_facts!$A:$BB,18,FALSE)</f>
        <v>2.6</v>
      </c>
      <c r="W101">
        <f>VLOOKUP($G101,county_facts!$A:$BB,19,FALSE)</f>
        <v>78.8</v>
      </c>
      <c r="X101">
        <f>VLOOKUP($G101,county_facts!$A:$BB,20,FALSE)</f>
        <v>87.2</v>
      </c>
      <c r="Y101">
        <f>VLOOKUP($G101,county_facts!$A:$BB,21,FALSE)</f>
        <v>2</v>
      </c>
      <c r="Z101">
        <f>VLOOKUP($G101,county_facts!$A:$BB,22,FALSE)</f>
        <v>2.6</v>
      </c>
      <c r="AA101">
        <f>VLOOKUP($G101,county_facts!$A:$BB,23,FALSE)</f>
        <v>83.5</v>
      </c>
      <c r="AB101">
        <f>VLOOKUP($G101,county_facts!$A:$BB,24,FALSE)</f>
        <v>17.7</v>
      </c>
      <c r="AC101">
        <f>VLOOKUP($G101,county_facts!$A:$BB,25,FALSE)</f>
        <v>4376</v>
      </c>
      <c r="AD101">
        <f>VLOOKUP($G101,county_facts!$A:$BB,26,FALSE)</f>
        <v>22.7</v>
      </c>
      <c r="AE101">
        <f>VLOOKUP($G101,county_facts!$A:$BB,27,FALSE)</f>
        <v>26192</v>
      </c>
      <c r="AF101">
        <f>VLOOKUP($G101,county_facts!$A:$BB,28,FALSE)</f>
        <v>72.099999999999994</v>
      </c>
      <c r="AG101">
        <f>VLOOKUP($G101,county_facts!$A:$BB,29,FALSE)</f>
        <v>12.3</v>
      </c>
      <c r="AH101">
        <f>VLOOKUP($G101,county_facts!$A:$BB,30,FALSE)</f>
        <v>99300</v>
      </c>
      <c r="AI101">
        <f>VLOOKUP($G101,county_facts!$A:$BB,31,FALSE)</f>
        <v>22260</v>
      </c>
      <c r="AJ101">
        <f>VLOOKUP($G101,county_facts!$A:$BB,32,FALSE)</f>
        <v>2.42</v>
      </c>
      <c r="AK101">
        <f>VLOOKUP($G101,county_facts!$A:$BB,33,FALSE)</f>
        <v>21572</v>
      </c>
      <c r="AL101">
        <f>VLOOKUP($G101,county_facts!$A:$BB,34,FALSE)</f>
        <v>39077</v>
      </c>
      <c r="AM101">
        <f>VLOOKUP($G101,county_facts!$A:$BB,35,FALSE)</f>
        <v>17.899999999999999</v>
      </c>
      <c r="AN101">
        <f>VLOOKUP($G101,county_facts!$A:$BB,36,FALSE)</f>
        <v>1226</v>
      </c>
      <c r="AO101">
        <f>VLOOKUP($G101,county_facts!$A:$BB,37,FALSE)</f>
        <v>19820</v>
      </c>
      <c r="AP101">
        <f>VLOOKUP($G101,county_facts!$A:$BB,38,FALSE)</f>
        <v>6.2</v>
      </c>
      <c r="AQ101">
        <f>VLOOKUP($G101,county_facts!$A:$BB,39,FALSE)</f>
        <v>3630</v>
      </c>
      <c r="AR101">
        <f>VLOOKUP($G101,county_facts!$A:$BB,40,FALSE)</f>
        <v>4757</v>
      </c>
      <c r="AS101">
        <f>VLOOKUP($G101,county_facts!$A:$BB,41,FALSE)</f>
        <v>0</v>
      </c>
      <c r="AT101">
        <f>VLOOKUP($G101,county_facts!$A:$BB,42,FALSE)</f>
        <v>0</v>
      </c>
      <c r="AU101">
        <f>VLOOKUP($G101,county_facts!$A:$BB,43,FALSE)</f>
        <v>0</v>
      </c>
      <c r="AV101">
        <f>VLOOKUP($G101,county_facts!$A:$BB,44,FALSE)</f>
        <v>0</v>
      </c>
      <c r="AW101">
        <f>VLOOKUP($G101,county_facts!$A:$BB,45,FALSE)</f>
        <v>0</v>
      </c>
      <c r="AX101">
        <f>VLOOKUP($G101,county_facts!$A:$BB,46,FALSE)</f>
        <v>22.8</v>
      </c>
      <c r="AY101">
        <f>VLOOKUP($G101,county_facts!$A:$BB,47,FALSE)</f>
        <v>2083166</v>
      </c>
      <c r="AZ101">
        <f>VLOOKUP($G101,county_facts!$A:$BB,48,FALSE)</f>
        <v>351388</v>
      </c>
      <c r="BA101">
        <f>VLOOKUP($G101,county_facts!$A:$BB,49,FALSE)</f>
        <v>821284</v>
      </c>
      <c r="BB101">
        <f>VLOOKUP($G101,county_facts!$A:$BB,50,FALSE)</f>
        <v>15040</v>
      </c>
      <c r="BC101">
        <f>VLOOKUP($G101,county_facts!$A:$BB,51,FALSE)</f>
        <v>61935</v>
      </c>
      <c r="BD101">
        <f>VLOOKUP($G101,county_facts!$A:$BB,52,FALSE)</f>
        <v>143</v>
      </c>
      <c r="BE101">
        <f>VLOOKUP($G101,county_facts!$A:$BB,53,FALSE)</f>
        <v>592.62</v>
      </c>
      <c r="BF101">
        <f>VLOOKUP($G101,county_facts!$A:$BB,54,FALSE)</f>
        <v>91.8</v>
      </c>
    </row>
    <row r="102" spans="1:58" x14ac:dyDescent="0.3">
      <c r="A102" t="s">
        <v>6</v>
      </c>
      <c r="B102" t="s">
        <v>58</v>
      </c>
      <c r="C102">
        <v>1597</v>
      </c>
      <c r="D102" t="s">
        <v>8</v>
      </c>
      <c r="E102">
        <v>2030</v>
      </c>
      <c r="F102">
        <v>0.78669950700000002</v>
      </c>
      <c r="G102">
        <v>1031</v>
      </c>
      <c r="H102">
        <f>VLOOKUP($G102,county_facts!$A:$BB,4,FALSE)</f>
        <v>50909</v>
      </c>
      <c r="I102">
        <f>VLOOKUP($G102,county_facts!$A:$BB,5,FALSE)</f>
        <v>49948</v>
      </c>
      <c r="J102">
        <f>VLOOKUP($G102,county_facts!$A:$BB,6,FALSE)</f>
        <v>1.9</v>
      </c>
      <c r="K102">
        <f>VLOOKUP($G102,county_facts!$A:$BB,7,FALSE)</f>
        <v>49948</v>
      </c>
      <c r="L102">
        <f>VLOOKUP($G102,county_facts!$A:$BB,8,FALSE)</f>
        <v>6.1</v>
      </c>
      <c r="M102">
        <f>VLOOKUP($G102,county_facts!$A:$BB,9,FALSE)</f>
        <v>23.7</v>
      </c>
      <c r="N102">
        <f>VLOOKUP($G102,county_facts!$A:$BB,10,FALSE)</f>
        <v>15.9</v>
      </c>
      <c r="O102">
        <f>VLOOKUP($G102,county_facts!$A:$BB,11,FALSE)</f>
        <v>50.5</v>
      </c>
      <c r="P102">
        <f>VLOOKUP($G102,county_facts!$A:$BB,12,FALSE)</f>
        <v>76.400000000000006</v>
      </c>
      <c r="Q102">
        <f>VLOOKUP($G102,county_facts!$A:$BB,13,FALSE)</f>
        <v>17.7</v>
      </c>
      <c r="R102">
        <f>VLOOKUP($G102,county_facts!$A:$BB,14,FALSE)</f>
        <v>1.4</v>
      </c>
      <c r="S102">
        <f>VLOOKUP($G102,county_facts!$A:$BB,15,FALSE)</f>
        <v>1.6</v>
      </c>
      <c r="T102">
        <f>VLOOKUP($G102,county_facts!$A:$BB,16,FALSE)</f>
        <v>0.4</v>
      </c>
      <c r="U102">
        <f>VLOOKUP($G102,county_facts!$A:$BB,17,FALSE)</f>
        <v>2.5</v>
      </c>
      <c r="V102">
        <f>VLOOKUP($G102,county_facts!$A:$BB,18,FALSE)</f>
        <v>6.4</v>
      </c>
      <c r="W102">
        <f>VLOOKUP($G102,county_facts!$A:$BB,19,FALSE)</f>
        <v>71.3</v>
      </c>
      <c r="X102">
        <f>VLOOKUP($G102,county_facts!$A:$BB,20,FALSE)</f>
        <v>83.3</v>
      </c>
      <c r="Y102">
        <f>VLOOKUP($G102,county_facts!$A:$BB,21,FALSE)</f>
        <v>5.0999999999999996</v>
      </c>
      <c r="Z102">
        <f>VLOOKUP($G102,county_facts!$A:$BB,22,FALSE)</f>
        <v>7.5</v>
      </c>
      <c r="AA102">
        <f>VLOOKUP($G102,county_facts!$A:$BB,23,FALSE)</f>
        <v>82.4</v>
      </c>
      <c r="AB102">
        <f>VLOOKUP($G102,county_facts!$A:$BB,24,FALSE)</f>
        <v>22.5</v>
      </c>
      <c r="AC102">
        <f>VLOOKUP($G102,county_facts!$A:$BB,25,FALSE)</f>
        <v>6066</v>
      </c>
      <c r="AD102">
        <f>VLOOKUP($G102,county_facts!$A:$BB,26,FALSE)</f>
        <v>21.3</v>
      </c>
      <c r="AE102">
        <f>VLOOKUP($G102,county_facts!$A:$BB,27,FALSE)</f>
        <v>22852</v>
      </c>
      <c r="AF102">
        <f>VLOOKUP($G102,county_facts!$A:$BB,28,FALSE)</f>
        <v>69.900000000000006</v>
      </c>
      <c r="AG102">
        <f>VLOOKUP($G102,county_facts!$A:$BB,29,FALSE)</f>
        <v>13.5</v>
      </c>
      <c r="AH102">
        <f>VLOOKUP($G102,county_facts!$A:$BB,30,FALSE)</f>
        <v>131000</v>
      </c>
      <c r="AI102">
        <f>VLOOKUP($G102,county_facts!$A:$BB,31,FALSE)</f>
        <v>18820</v>
      </c>
      <c r="AJ102">
        <f>VLOOKUP($G102,county_facts!$A:$BB,32,FALSE)</f>
        <v>2.65</v>
      </c>
      <c r="AK102">
        <f>VLOOKUP($G102,county_facts!$A:$BB,33,FALSE)</f>
        <v>23380</v>
      </c>
      <c r="AL102">
        <f>VLOOKUP($G102,county_facts!$A:$BB,34,FALSE)</f>
        <v>43768</v>
      </c>
      <c r="AM102">
        <f>VLOOKUP($G102,county_facts!$A:$BB,35,FALSE)</f>
        <v>18.600000000000001</v>
      </c>
      <c r="AN102">
        <f>VLOOKUP($G102,county_facts!$A:$BB,36,FALSE)</f>
        <v>954</v>
      </c>
      <c r="AO102">
        <f>VLOOKUP($G102,county_facts!$A:$BB,37,FALSE)</f>
        <v>12762</v>
      </c>
      <c r="AP102">
        <f>VLOOKUP($G102,county_facts!$A:$BB,38,FALSE)</f>
        <v>0.3</v>
      </c>
      <c r="AQ102">
        <f>VLOOKUP($G102,county_facts!$A:$BB,39,FALSE)</f>
        <v>2602</v>
      </c>
      <c r="AR102">
        <f>VLOOKUP($G102,county_facts!$A:$BB,40,FALSE)</f>
        <v>4032</v>
      </c>
      <c r="AS102">
        <f>VLOOKUP($G102,county_facts!$A:$BB,41,FALSE)</f>
        <v>6</v>
      </c>
      <c r="AT102">
        <f>VLOOKUP($G102,county_facts!$A:$BB,42,FALSE)</f>
        <v>0</v>
      </c>
      <c r="AU102">
        <f>VLOOKUP($G102,county_facts!$A:$BB,43,FALSE)</f>
        <v>1.3</v>
      </c>
      <c r="AV102">
        <f>VLOOKUP($G102,county_facts!$A:$BB,44,FALSE)</f>
        <v>0</v>
      </c>
      <c r="AW102">
        <f>VLOOKUP($G102,county_facts!$A:$BB,45,FALSE)</f>
        <v>0.7</v>
      </c>
      <c r="AX102">
        <f>VLOOKUP($G102,county_facts!$A:$BB,46,FALSE)</f>
        <v>29.3</v>
      </c>
      <c r="AY102">
        <f>VLOOKUP($G102,county_facts!$A:$BB,47,FALSE)</f>
        <v>613758</v>
      </c>
      <c r="AZ102">
        <f>VLOOKUP($G102,county_facts!$A:$BB,48,FALSE)</f>
        <v>131594</v>
      </c>
      <c r="BA102">
        <f>VLOOKUP($G102,county_facts!$A:$BB,49,FALSE)</f>
        <v>639623</v>
      </c>
      <c r="BB102">
        <f>VLOOKUP($G102,county_facts!$A:$BB,50,FALSE)</f>
        <v>13665</v>
      </c>
      <c r="BC102">
        <f>VLOOKUP($G102,county_facts!$A:$BB,51,FALSE)</f>
        <v>50080</v>
      </c>
      <c r="BD102">
        <f>VLOOKUP($G102,county_facts!$A:$BB,52,FALSE)</f>
        <v>58</v>
      </c>
      <c r="BE102">
        <f>VLOOKUP($G102,county_facts!$A:$BB,53,FALSE)</f>
        <v>678.97</v>
      </c>
      <c r="BF102">
        <f>VLOOKUP($G102,county_facts!$A:$BB,54,FALSE)</f>
        <v>73.599999999999994</v>
      </c>
    </row>
    <row r="103" spans="1:58" x14ac:dyDescent="0.3">
      <c r="A103" t="s">
        <v>9</v>
      </c>
      <c r="B103" t="s">
        <v>58</v>
      </c>
      <c r="C103">
        <v>433</v>
      </c>
      <c r="D103" t="s">
        <v>8</v>
      </c>
      <c r="E103">
        <v>2030</v>
      </c>
      <c r="F103">
        <v>0.21330049300000001</v>
      </c>
      <c r="G103">
        <v>1031</v>
      </c>
      <c r="H103">
        <f>VLOOKUP($G103,county_facts!$A:$BB,4,FALSE)</f>
        <v>50909</v>
      </c>
      <c r="I103">
        <f>VLOOKUP($G103,county_facts!$A:$BB,5,FALSE)</f>
        <v>49948</v>
      </c>
      <c r="J103">
        <f>VLOOKUP($G103,county_facts!$A:$BB,6,FALSE)</f>
        <v>1.9</v>
      </c>
      <c r="K103">
        <f>VLOOKUP($G103,county_facts!$A:$BB,7,FALSE)</f>
        <v>49948</v>
      </c>
      <c r="L103">
        <f>VLOOKUP($G103,county_facts!$A:$BB,8,FALSE)</f>
        <v>6.1</v>
      </c>
      <c r="M103">
        <f>VLOOKUP($G103,county_facts!$A:$BB,9,FALSE)</f>
        <v>23.7</v>
      </c>
      <c r="N103">
        <f>VLOOKUP($G103,county_facts!$A:$BB,10,FALSE)</f>
        <v>15.9</v>
      </c>
      <c r="O103">
        <f>VLOOKUP($G103,county_facts!$A:$BB,11,FALSE)</f>
        <v>50.5</v>
      </c>
      <c r="P103">
        <f>VLOOKUP($G103,county_facts!$A:$BB,12,FALSE)</f>
        <v>76.400000000000006</v>
      </c>
      <c r="Q103">
        <f>VLOOKUP($G103,county_facts!$A:$BB,13,FALSE)</f>
        <v>17.7</v>
      </c>
      <c r="R103">
        <f>VLOOKUP($G103,county_facts!$A:$BB,14,FALSE)</f>
        <v>1.4</v>
      </c>
      <c r="S103">
        <f>VLOOKUP($G103,county_facts!$A:$BB,15,FALSE)</f>
        <v>1.6</v>
      </c>
      <c r="T103">
        <f>VLOOKUP($G103,county_facts!$A:$BB,16,FALSE)</f>
        <v>0.4</v>
      </c>
      <c r="U103">
        <f>VLOOKUP($G103,county_facts!$A:$BB,17,FALSE)</f>
        <v>2.5</v>
      </c>
      <c r="V103">
        <f>VLOOKUP($G103,county_facts!$A:$BB,18,FALSE)</f>
        <v>6.4</v>
      </c>
      <c r="W103">
        <f>VLOOKUP($G103,county_facts!$A:$BB,19,FALSE)</f>
        <v>71.3</v>
      </c>
      <c r="X103">
        <f>VLOOKUP($G103,county_facts!$A:$BB,20,FALSE)</f>
        <v>83.3</v>
      </c>
      <c r="Y103">
        <f>VLOOKUP($G103,county_facts!$A:$BB,21,FALSE)</f>
        <v>5.0999999999999996</v>
      </c>
      <c r="Z103">
        <f>VLOOKUP($G103,county_facts!$A:$BB,22,FALSE)</f>
        <v>7.5</v>
      </c>
      <c r="AA103">
        <f>VLOOKUP($G103,county_facts!$A:$BB,23,FALSE)</f>
        <v>82.4</v>
      </c>
      <c r="AB103">
        <f>VLOOKUP($G103,county_facts!$A:$BB,24,FALSE)</f>
        <v>22.5</v>
      </c>
      <c r="AC103">
        <f>VLOOKUP($G103,county_facts!$A:$BB,25,FALSE)</f>
        <v>6066</v>
      </c>
      <c r="AD103">
        <f>VLOOKUP($G103,county_facts!$A:$BB,26,FALSE)</f>
        <v>21.3</v>
      </c>
      <c r="AE103">
        <f>VLOOKUP($G103,county_facts!$A:$BB,27,FALSE)</f>
        <v>22852</v>
      </c>
      <c r="AF103">
        <f>VLOOKUP($G103,county_facts!$A:$BB,28,FALSE)</f>
        <v>69.900000000000006</v>
      </c>
      <c r="AG103">
        <f>VLOOKUP($G103,county_facts!$A:$BB,29,FALSE)</f>
        <v>13.5</v>
      </c>
      <c r="AH103">
        <f>VLOOKUP($G103,county_facts!$A:$BB,30,FALSE)</f>
        <v>131000</v>
      </c>
      <c r="AI103">
        <f>VLOOKUP($G103,county_facts!$A:$BB,31,FALSE)</f>
        <v>18820</v>
      </c>
      <c r="AJ103">
        <f>VLOOKUP($G103,county_facts!$A:$BB,32,FALSE)</f>
        <v>2.65</v>
      </c>
      <c r="AK103">
        <f>VLOOKUP($G103,county_facts!$A:$BB,33,FALSE)</f>
        <v>23380</v>
      </c>
      <c r="AL103">
        <f>VLOOKUP($G103,county_facts!$A:$BB,34,FALSE)</f>
        <v>43768</v>
      </c>
      <c r="AM103">
        <f>VLOOKUP($G103,county_facts!$A:$BB,35,FALSE)</f>
        <v>18.600000000000001</v>
      </c>
      <c r="AN103">
        <f>VLOOKUP($G103,county_facts!$A:$BB,36,FALSE)</f>
        <v>954</v>
      </c>
      <c r="AO103">
        <f>VLOOKUP($G103,county_facts!$A:$BB,37,FALSE)</f>
        <v>12762</v>
      </c>
      <c r="AP103">
        <f>VLOOKUP($G103,county_facts!$A:$BB,38,FALSE)</f>
        <v>0.3</v>
      </c>
      <c r="AQ103">
        <f>VLOOKUP($G103,county_facts!$A:$BB,39,FALSE)</f>
        <v>2602</v>
      </c>
      <c r="AR103">
        <f>VLOOKUP($G103,county_facts!$A:$BB,40,FALSE)</f>
        <v>4032</v>
      </c>
      <c r="AS103">
        <f>VLOOKUP($G103,county_facts!$A:$BB,41,FALSE)</f>
        <v>6</v>
      </c>
      <c r="AT103">
        <f>VLOOKUP($G103,county_facts!$A:$BB,42,FALSE)</f>
        <v>0</v>
      </c>
      <c r="AU103">
        <f>VLOOKUP($G103,county_facts!$A:$BB,43,FALSE)</f>
        <v>1.3</v>
      </c>
      <c r="AV103">
        <f>VLOOKUP($G103,county_facts!$A:$BB,44,FALSE)</f>
        <v>0</v>
      </c>
      <c r="AW103">
        <f>VLOOKUP($G103,county_facts!$A:$BB,45,FALSE)</f>
        <v>0.7</v>
      </c>
      <c r="AX103">
        <f>VLOOKUP($G103,county_facts!$A:$BB,46,FALSE)</f>
        <v>29.3</v>
      </c>
      <c r="AY103">
        <f>VLOOKUP($G103,county_facts!$A:$BB,47,FALSE)</f>
        <v>613758</v>
      </c>
      <c r="AZ103">
        <f>VLOOKUP($G103,county_facts!$A:$BB,48,FALSE)</f>
        <v>131594</v>
      </c>
      <c r="BA103">
        <f>VLOOKUP($G103,county_facts!$A:$BB,49,FALSE)</f>
        <v>639623</v>
      </c>
      <c r="BB103">
        <f>VLOOKUP($G103,county_facts!$A:$BB,50,FALSE)</f>
        <v>13665</v>
      </c>
      <c r="BC103">
        <f>VLOOKUP($G103,county_facts!$A:$BB,51,FALSE)</f>
        <v>50080</v>
      </c>
      <c r="BD103">
        <f>VLOOKUP($G103,county_facts!$A:$BB,52,FALSE)</f>
        <v>58</v>
      </c>
      <c r="BE103">
        <f>VLOOKUP($G103,county_facts!$A:$BB,53,FALSE)</f>
        <v>678.97</v>
      </c>
      <c r="BF103">
        <f>VLOOKUP($G103,county_facts!$A:$BB,54,FALSE)</f>
        <v>73.599999999999994</v>
      </c>
    </row>
    <row r="104" spans="1:58" x14ac:dyDescent="0.3">
      <c r="A104" t="s">
        <v>6</v>
      </c>
      <c r="B104" t="s">
        <v>59</v>
      </c>
      <c r="C104">
        <v>219</v>
      </c>
      <c r="D104" t="s">
        <v>8</v>
      </c>
      <c r="E104">
        <v>279</v>
      </c>
      <c r="F104">
        <v>0.78494623699999999</v>
      </c>
      <c r="G104">
        <v>1029</v>
      </c>
      <c r="H104">
        <f>VLOOKUP($G104,county_facts!$A:$BB,4,FALSE)</f>
        <v>15080</v>
      </c>
      <c r="I104">
        <f>VLOOKUP($G104,county_facts!$A:$BB,5,FALSE)</f>
        <v>14972</v>
      </c>
      <c r="J104">
        <f>VLOOKUP($G104,county_facts!$A:$BB,6,FALSE)</f>
        <v>0.7</v>
      </c>
      <c r="K104">
        <f>VLOOKUP($G104,county_facts!$A:$BB,7,FALSE)</f>
        <v>14972</v>
      </c>
      <c r="L104">
        <f>VLOOKUP($G104,county_facts!$A:$BB,8,FALSE)</f>
        <v>5.7</v>
      </c>
      <c r="M104">
        <f>VLOOKUP($G104,county_facts!$A:$BB,9,FALSE)</f>
        <v>23.3</v>
      </c>
      <c r="N104">
        <f>VLOOKUP($G104,county_facts!$A:$BB,10,FALSE)</f>
        <v>18.399999999999999</v>
      </c>
      <c r="O104">
        <f>VLOOKUP($G104,county_facts!$A:$BB,11,FALSE)</f>
        <v>50.4</v>
      </c>
      <c r="P104">
        <f>VLOOKUP($G104,county_facts!$A:$BB,12,FALSE)</f>
        <v>94.5</v>
      </c>
      <c r="Q104">
        <f>VLOOKUP($G104,county_facts!$A:$BB,13,FALSE)</f>
        <v>3.6</v>
      </c>
      <c r="R104">
        <f>VLOOKUP($G104,county_facts!$A:$BB,14,FALSE)</f>
        <v>0.4</v>
      </c>
      <c r="S104">
        <f>VLOOKUP($G104,county_facts!$A:$BB,15,FALSE)</f>
        <v>0.2</v>
      </c>
      <c r="T104">
        <f>VLOOKUP($G104,county_facts!$A:$BB,16,FALSE)</f>
        <v>0.1</v>
      </c>
      <c r="U104">
        <f>VLOOKUP($G104,county_facts!$A:$BB,17,FALSE)</f>
        <v>1.2</v>
      </c>
      <c r="V104">
        <f>VLOOKUP($G104,county_facts!$A:$BB,18,FALSE)</f>
        <v>2.5</v>
      </c>
      <c r="W104">
        <f>VLOOKUP($G104,county_facts!$A:$BB,19,FALSE)</f>
        <v>92.3</v>
      </c>
      <c r="X104">
        <f>VLOOKUP($G104,county_facts!$A:$BB,20,FALSE)</f>
        <v>89.1</v>
      </c>
      <c r="Y104">
        <f>VLOOKUP($G104,county_facts!$A:$BB,21,FALSE)</f>
        <v>1.5</v>
      </c>
      <c r="Z104">
        <f>VLOOKUP($G104,county_facts!$A:$BB,22,FALSE)</f>
        <v>2.2999999999999998</v>
      </c>
      <c r="AA104">
        <f>VLOOKUP($G104,county_facts!$A:$BB,23,FALSE)</f>
        <v>76</v>
      </c>
      <c r="AB104">
        <f>VLOOKUP($G104,county_facts!$A:$BB,24,FALSE)</f>
        <v>9</v>
      </c>
      <c r="AC104">
        <f>VLOOKUP($G104,county_facts!$A:$BB,25,FALSE)</f>
        <v>989</v>
      </c>
      <c r="AD104">
        <f>VLOOKUP($G104,county_facts!$A:$BB,26,FALSE)</f>
        <v>31.4</v>
      </c>
      <c r="AE104">
        <f>VLOOKUP($G104,county_facts!$A:$BB,27,FALSE)</f>
        <v>6690</v>
      </c>
      <c r="AF104">
        <f>VLOOKUP($G104,county_facts!$A:$BB,28,FALSE)</f>
        <v>77.599999999999994</v>
      </c>
      <c r="AG104">
        <f>VLOOKUP($G104,county_facts!$A:$BB,29,FALSE)</f>
        <v>6.3</v>
      </c>
      <c r="AH104">
        <f>VLOOKUP($G104,county_facts!$A:$BB,30,FALSE)</f>
        <v>100800</v>
      </c>
      <c r="AI104">
        <f>VLOOKUP($G104,county_facts!$A:$BB,31,FALSE)</f>
        <v>5601</v>
      </c>
      <c r="AJ104">
        <f>VLOOKUP($G104,county_facts!$A:$BB,32,FALSE)</f>
        <v>2.64</v>
      </c>
      <c r="AK104">
        <f>VLOOKUP($G104,county_facts!$A:$BB,33,FALSE)</f>
        <v>19108</v>
      </c>
      <c r="AL104">
        <f>VLOOKUP($G104,county_facts!$A:$BB,34,FALSE)</f>
        <v>38019</v>
      </c>
      <c r="AM104">
        <f>VLOOKUP($G104,county_facts!$A:$BB,35,FALSE)</f>
        <v>18.399999999999999</v>
      </c>
      <c r="AN104">
        <f>VLOOKUP($G104,county_facts!$A:$BB,36,FALSE)</f>
        <v>152</v>
      </c>
      <c r="AO104">
        <f>VLOOKUP($G104,county_facts!$A:$BB,37,FALSE)</f>
        <v>1548</v>
      </c>
      <c r="AP104">
        <f>VLOOKUP($G104,county_facts!$A:$BB,38,FALSE)</f>
        <v>-4.8</v>
      </c>
      <c r="AQ104">
        <f>VLOOKUP($G104,county_facts!$A:$BB,39,FALSE)</f>
        <v>930</v>
      </c>
      <c r="AR104">
        <f>VLOOKUP($G104,county_facts!$A:$BB,40,FALSE)</f>
        <v>1280</v>
      </c>
      <c r="AS104">
        <f>VLOOKUP($G104,county_facts!$A:$BB,41,FALSE)</f>
        <v>0</v>
      </c>
      <c r="AT104">
        <f>VLOOKUP($G104,county_facts!$A:$BB,42,FALSE)</f>
        <v>0</v>
      </c>
      <c r="AU104">
        <f>VLOOKUP($G104,county_facts!$A:$BB,43,FALSE)</f>
        <v>0</v>
      </c>
      <c r="AV104">
        <f>VLOOKUP($G104,county_facts!$A:$BB,44,FALSE)</f>
        <v>0</v>
      </c>
      <c r="AW104">
        <f>VLOOKUP($G104,county_facts!$A:$BB,45,FALSE)</f>
        <v>0</v>
      </c>
      <c r="AX104">
        <f>VLOOKUP($G104,county_facts!$A:$BB,46,FALSE)</f>
        <v>17.7</v>
      </c>
      <c r="AY104">
        <f>VLOOKUP($G104,county_facts!$A:$BB,47,FALSE)</f>
        <v>0</v>
      </c>
      <c r="AZ104">
        <f>VLOOKUP($G104,county_facts!$A:$BB,48,FALSE)</f>
        <v>5888</v>
      </c>
      <c r="BA104">
        <f>VLOOKUP($G104,county_facts!$A:$BB,49,FALSE)</f>
        <v>133407</v>
      </c>
      <c r="BB104">
        <f>VLOOKUP($G104,county_facts!$A:$BB,50,FALSE)</f>
        <v>9080</v>
      </c>
      <c r="BC104">
        <f>VLOOKUP($G104,county_facts!$A:$BB,51,FALSE)</f>
        <v>4134</v>
      </c>
      <c r="BD104">
        <f>VLOOKUP($G104,county_facts!$A:$BB,52,FALSE)</f>
        <v>1</v>
      </c>
      <c r="BE104">
        <f>VLOOKUP($G104,county_facts!$A:$BB,53,FALSE)</f>
        <v>560.1</v>
      </c>
      <c r="BF104">
        <f>VLOOKUP($G104,county_facts!$A:$BB,54,FALSE)</f>
        <v>26.7</v>
      </c>
    </row>
    <row r="105" spans="1:58" x14ac:dyDescent="0.3">
      <c r="A105" t="s">
        <v>9</v>
      </c>
      <c r="B105" t="s">
        <v>59</v>
      </c>
      <c r="C105">
        <v>60</v>
      </c>
      <c r="D105" t="s">
        <v>8</v>
      </c>
      <c r="E105">
        <v>279</v>
      </c>
      <c r="F105">
        <v>0.21505376300000001</v>
      </c>
      <c r="G105">
        <v>1029</v>
      </c>
      <c r="H105">
        <f>VLOOKUP($G105,county_facts!$A:$BB,4,FALSE)</f>
        <v>15080</v>
      </c>
      <c r="I105">
        <f>VLOOKUP($G105,county_facts!$A:$BB,5,FALSE)</f>
        <v>14972</v>
      </c>
      <c r="J105">
        <f>VLOOKUP($G105,county_facts!$A:$BB,6,FALSE)</f>
        <v>0.7</v>
      </c>
      <c r="K105">
        <f>VLOOKUP($G105,county_facts!$A:$BB,7,FALSE)</f>
        <v>14972</v>
      </c>
      <c r="L105">
        <f>VLOOKUP($G105,county_facts!$A:$BB,8,FALSE)</f>
        <v>5.7</v>
      </c>
      <c r="M105">
        <f>VLOOKUP($G105,county_facts!$A:$BB,9,FALSE)</f>
        <v>23.3</v>
      </c>
      <c r="N105">
        <f>VLOOKUP($G105,county_facts!$A:$BB,10,FALSE)</f>
        <v>18.399999999999999</v>
      </c>
      <c r="O105">
        <f>VLOOKUP($G105,county_facts!$A:$BB,11,FALSE)</f>
        <v>50.4</v>
      </c>
      <c r="P105">
        <f>VLOOKUP($G105,county_facts!$A:$BB,12,FALSE)</f>
        <v>94.5</v>
      </c>
      <c r="Q105">
        <f>VLOOKUP($G105,county_facts!$A:$BB,13,FALSE)</f>
        <v>3.6</v>
      </c>
      <c r="R105">
        <f>VLOOKUP($G105,county_facts!$A:$BB,14,FALSE)</f>
        <v>0.4</v>
      </c>
      <c r="S105">
        <f>VLOOKUP($G105,county_facts!$A:$BB,15,FALSE)</f>
        <v>0.2</v>
      </c>
      <c r="T105">
        <f>VLOOKUP($G105,county_facts!$A:$BB,16,FALSE)</f>
        <v>0.1</v>
      </c>
      <c r="U105">
        <f>VLOOKUP($G105,county_facts!$A:$BB,17,FALSE)</f>
        <v>1.2</v>
      </c>
      <c r="V105">
        <f>VLOOKUP($G105,county_facts!$A:$BB,18,FALSE)</f>
        <v>2.5</v>
      </c>
      <c r="W105">
        <f>VLOOKUP($G105,county_facts!$A:$BB,19,FALSE)</f>
        <v>92.3</v>
      </c>
      <c r="X105">
        <f>VLOOKUP($G105,county_facts!$A:$BB,20,FALSE)</f>
        <v>89.1</v>
      </c>
      <c r="Y105">
        <f>VLOOKUP($G105,county_facts!$A:$BB,21,FALSE)</f>
        <v>1.5</v>
      </c>
      <c r="Z105">
        <f>VLOOKUP($G105,county_facts!$A:$BB,22,FALSE)</f>
        <v>2.2999999999999998</v>
      </c>
      <c r="AA105">
        <f>VLOOKUP($G105,county_facts!$A:$BB,23,FALSE)</f>
        <v>76</v>
      </c>
      <c r="AB105">
        <f>VLOOKUP($G105,county_facts!$A:$BB,24,FALSE)</f>
        <v>9</v>
      </c>
      <c r="AC105">
        <f>VLOOKUP($G105,county_facts!$A:$BB,25,FALSE)</f>
        <v>989</v>
      </c>
      <c r="AD105">
        <f>VLOOKUP($G105,county_facts!$A:$BB,26,FALSE)</f>
        <v>31.4</v>
      </c>
      <c r="AE105">
        <f>VLOOKUP($G105,county_facts!$A:$BB,27,FALSE)</f>
        <v>6690</v>
      </c>
      <c r="AF105">
        <f>VLOOKUP($G105,county_facts!$A:$BB,28,FALSE)</f>
        <v>77.599999999999994</v>
      </c>
      <c r="AG105">
        <f>VLOOKUP($G105,county_facts!$A:$BB,29,FALSE)</f>
        <v>6.3</v>
      </c>
      <c r="AH105">
        <f>VLOOKUP($G105,county_facts!$A:$BB,30,FALSE)</f>
        <v>100800</v>
      </c>
      <c r="AI105">
        <f>VLOOKUP($G105,county_facts!$A:$BB,31,FALSE)</f>
        <v>5601</v>
      </c>
      <c r="AJ105">
        <f>VLOOKUP($G105,county_facts!$A:$BB,32,FALSE)</f>
        <v>2.64</v>
      </c>
      <c r="AK105">
        <f>VLOOKUP($G105,county_facts!$A:$BB,33,FALSE)</f>
        <v>19108</v>
      </c>
      <c r="AL105">
        <f>VLOOKUP($G105,county_facts!$A:$BB,34,FALSE)</f>
        <v>38019</v>
      </c>
      <c r="AM105">
        <f>VLOOKUP($G105,county_facts!$A:$BB,35,FALSE)</f>
        <v>18.399999999999999</v>
      </c>
      <c r="AN105">
        <f>VLOOKUP($G105,county_facts!$A:$BB,36,FALSE)</f>
        <v>152</v>
      </c>
      <c r="AO105">
        <f>VLOOKUP($G105,county_facts!$A:$BB,37,FALSE)</f>
        <v>1548</v>
      </c>
      <c r="AP105">
        <f>VLOOKUP($G105,county_facts!$A:$BB,38,FALSE)</f>
        <v>-4.8</v>
      </c>
      <c r="AQ105">
        <f>VLOOKUP($G105,county_facts!$A:$BB,39,FALSE)</f>
        <v>930</v>
      </c>
      <c r="AR105">
        <f>VLOOKUP($G105,county_facts!$A:$BB,40,FALSE)</f>
        <v>1280</v>
      </c>
      <c r="AS105">
        <f>VLOOKUP($G105,county_facts!$A:$BB,41,FALSE)</f>
        <v>0</v>
      </c>
      <c r="AT105">
        <f>VLOOKUP($G105,county_facts!$A:$BB,42,FALSE)</f>
        <v>0</v>
      </c>
      <c r="AU105">
        <f>VLOOKUP($G105,county_facts!$A:$BB,43,FALSE)</f>
        <v>0</v>
      </c>
      <c r="AV105">
        <f>VLOOKUP($G105,county_facts!$A:$BB,44,FALSE)</f>
        <v>0</v>
      </c>
      <c r="AW105">
        <f>VLOOKUP($G105,county_facts!$A:$BB,45,FALSE)</f>
        <v>0</v>
      </c>
      <c r="AX105">
        <f>VLOOKUP($G105,county_facts!$A:$BB,46,FALSE)</f>
        <v>17.7</v>
      </c>
      <c r="AY105">
        <f>VLOOKUP($G105,county_facts!$A:$BB,47,FALSE)</f>
        <v>0</v>
      </c>
      <c r="AZ105">
        <f>VLOOKUP($G105,county_facts!$A:$BB,48,FALSE)</f>
        <v>5888</v>
      </c>
      <c r="BA105">
        <f>VLOOKUP($G105,county_facts!$A:$BB,49,FALSE)</f>
        <v>133407</v>
      </c>
      <c r="BB105">
        <f>VLOOKUP($G105,county_facts!$A:$BB,50,FALSE)</f>
        <v>9080</v>
      </c>
      <c r="BC105">
        <f>VLOOKUP($G105,county_facts!$A:$BB,51,FALSE)</f>
        <v>4134</v>
      </c>
      <c r="BD105">
        <f>VLOOKUP($G105,county_facts!$A:$BB,52,FALSE)</f>
        <v>1</v>
      </c>
      <c r="BE105">
        <f>VLOOKUP($G105,county_facts!$A:$BB,53,FALSE)</f>
        <v>560.1</v>
      </c>
      <c r="BF105">
        <f>VLOOKUP($G105,county_facts!$A:$BB,54,FALSE)</f>
        <v>26.7</v>
      </c>
    </row>
    <row r="106" spans="1:58" x14ac:dyDescent="0.3">
      <c r="A106" t="s">
        <v>6</v>
      </c>
      <c r="B106" t="s">
        <v>60</v>
      </c>
      <c r="C106">
        <v>486</v>
      </c>
      <c r="D106" t="s">
        <v>8</v>
      </c>
      <c r="E106">
        <v>560</v>
      </c>
      <c r="F106">
        <v>0.86785714300000005</v>
      </c>
      <c r="G106">
        <v>1027</v>
      </c>
      <c r="H106">
        <f>VLOOKUP($G106,county_facts!$A:$BB,4,FALSE)</f>
        <v>13552</v>
      </c>
      <c r="I106">
        <f>VLOOKUP($G106,county_facts!$A:$BB,5,FALSE)</f>
        <v>13932</v>
      </c>
      <c r="J106">
        <f>VLOOKUP($G106,county_facts!$A:$BB,6,FALSE)</f>
        <v>-2.7</v>
      </c>
      <c r="K106">
        <f>VLOOKUP($G106,county_facts!$A:$BB,7,FALSE)</f>
        <v>13932</v>
      </c>
      <c r="L106">
        <f>VLOOKUP($G106,county_facts!$A:$BB,8,FALSE)</f>
        <v>5.3</v>
      </c>
      <c r="M106">
        <f>VLOOKUP($G106,county_facts!$A:$BB,9,FALSE)</f>
        <v>21.6</v>
      </c>
      <c r="N106">
        <f>VLOOKUP($G106,county_facts!$A:$BB,10,FALSE)</f>
        <v>19.399999999999999</v>
      </c>
      <c r="O106">
        <f>VLOOKUP($G106,county_facts!$A:$BB,11,FALSE)</f>
        <v>50.6</v>
      </c>
      <c r="P106">
        <f>VLOOKUP($G106,county_facts!$A:$BB,12,FALSE)</f>
        <v>82.8</v>
      </c>
      <c r="Q106">
        <f>VLOOKUP($G106,county_facts!$A:$BB,13,FALSE)</f>
        <v>14.5</v>
      </c>
      <c r="R106">
        <f>VLOOKUP($G106,county_facts!$A:$BB,14,FALSE)</f>
        <v>0.6</v>
      </c>
      <c r="S106">
        <f>VLOOKUP($G106,county_facts!$A:$BB,15,FALSE)</f>
        <v>0.3</v>
      </c>
      <c r="T106">
        <f>VLOOKUP($G106,county_facts!$A:$BB,16,FALSE)</f>
        <v>0</v>
      </c>
      <c r="U106">
        <f>VLOOKUP($G106,county_facts!$A:$BB,17,FALSE)</f>
        <v>1.8</v>
      </c>
      <c r="V106">
        <f>VLOOKUP($G106,county_facts!$A:$BB,18,FALSE)</f>
        <v>3.4</v>
      </c>
      <c r="W106">
        <f>VLOOKUP($G106,county_facts!$A:$BB,19,FALSE)</f>
        <v>79.7</v>
      </c>
      <c r="X106">
        <f>VLOOKUP($G106,county_facts!$A:$BB,20,FALSE)</f>
        <v>88.3</v>
      </c>
      <c r="Y106">
        <f>VLOOKUP($G106,county_facts!$A:$BB,21,FALSE)</f>
        <v>2.2000000000000002</v>
      </c>
      <c r="Z106">
        <f>VLOOKUP($G106,county_facts!$A:$BB,22,FALSE)</f>
        <v>3.3</v>
      </c>
      <c r="AA106">
        <f>VLOOKUP($G106,county_facts!$A:$BB,23,FALSE)</f>
        <v>76.5</v>
      </c>
      <c r="AB106">
        <f>VLOOKUP($G106,county_facts!$A:$BB,24,FALSE)</f>
        <v>9.1999999999999993</v>
      </c>
      <c r="AC106">
        <f>VLOOKUP($G106,county_facts!$A:$BB,25,FALSE)</f>
        <v>1076</v>
      </c>
      <c r="AD106">
        <f>VLOOKUP($G106,county_facts!$A:$BB,26,FALSE)</f>
        <v>30.7</v>
      </c>
      <c r="AE106">
        <f>VLOOKUP($G106,county_facts!$A:$BB,27,FALSE)</f>
        <v>6736</v>
      </c>
      <c r="AF106">
        <f>VLOOKUP($G106,county_facts!$A:$BB,28,FALSE)</f>
        <v>75</v>
      </c>
      <c r="AG106">
        <f>VLOOKUP($G106,county_facts!$A:$BB,29,FALSE)</f>
        <v>10</v>
      </c>
      <c r="AH106">
        <f>VLOOKUP($G106,county_facts!$A:$BB,30,FALSE)</f>
        <v>79900</v>
      </c>
      <c r="AI106">
        <f>VLOOKUP($G106,county_facts!$A:$BB,31,FALSE)</f>
        <v>5649</v>
      </c>
      <c r="AJ106">
        <f>VLOOKUP($G106,county_facts!$A:$BB,32,FALSE)</f>
        <v>2.38</v>
      </c>
      <c r="AK106">
        <f>VLOOKUP($G106,county_facts!$A:$BB,33,FALSE)</f>
        <v>18694</v>
      </c>
      <c r="AL106">
        <f>VLOOKUP($G106,county_facts!$A:$BB,34,FALSE)</f>
        <v>34002</v>
      </c>
      <c r="AM106">
        <f>VLOOKUP($G106,county_facts!$A:$BB,35,FALSE)</f>
        <v>19</v>
      </c>
      <c r="AN106">
        <f>VLOOKUP($G106,county_facts!$A:$BB,36,FALSE)</f>
        <v>190</v>
      </c>
      <c r="AO106">
        <f>VLOOKUP($G106,county_facts!$A:$BB,37,FALSE)</f>
        <v>2993</v>
      </c>
      <c r="AP106">
        <f>VLOOKUP($G106,county_facts!$A:$BB,38,FALSE)</f>
        <v>4.5999999999999996</v>
      </c>
      <c r="AQ106">
        <f>VLOOKUP($G106,county_facts!$A:$BB,39,FALSE)</f>
        <v>792</v>
      </c>
      <c r="AR106">
        <f>VLOOKUP($G106,county_facts!$A:$BB,40,FALSE)</f>
        <v>1005</v>
      </c>
      <c r="AS106">
        <f>VLOOKUP($G106,county_facts!$A:$BB,41,FALSE)</f>
        <v>0</v>
      </c>
      <c r="AT106">
        <f>VLOOKUP($G106,county_facts!$A:$BB,42,FALSE)</f>
        <v>0</v>
      </c>
      <c r="AU106">
        <f>VLOOKUP($G106,county_facts!$A:$BB,43,FALSE)</f>
        <v>0</v>
      </c>
      <c r="AV106">
        <f>VLOOKUP($G106,county_facts!$A:$BB,44,FALSE)</f>
        <v>0</v>
      </c>
      <c r="AW106">
        <f>VLOOKUP($G106,county_facts!$A:$BB,45,FALSE)</f>
        <v>0</v>
      </c>
      <c r="AX106">
        <f>VLOOKUP($G106,county_facts!$A:$BB,46,FALSE)</f>
        <v>0</v>
      </c>
      <c r="AY106">
        <f>VLOOKUP($G106,county_facts!$A:$BB,47,FALSE)</f>
        <v>330878</v>
      </c>
      <c r="AZ106">
        <f>VLOOKUP($G106,county_facts!$A:$BB,48,FALSE)</f>
        <v>0</v>
      </c>
      <c r="BA106">
        <f>VLOOKUP($G106,county_facts!$A:$BB,49,FALSE)</f>
        <v>70558</v>
      </c>
      <c r="BB106">
        <f>VLOOKUP($G106,county_facts!$A:$BB,50,FALSE)</f>
        <v>5123</v>
      </c>
      <c r="BC106">
        <f>VLOOKUP($G106,county_facts!$A:$BB,51,FALSE)</f>
        <v>4352</v>
      </c>
      <c r="BD106">
        <f>VLOOKUP($G106,county_facts!$A:$BB,52,FALSE)</f>
        <v>0</v>
      </c>
      <c r="BE106">
        <f>VLOOKUP($G106,county_facts!$A:$BB,53,FALSE)</f>
        <v>603.96</v>
      </c>
      <c r="BF106">
        <f>VLOOKUP($G106,county_facts!$A:$BB,54,FALSE)</f>
        <v>23.1</v>
      </c>
    </row>
    <row r="107" spans="1:58" x14ac:dyDescent="0.3">
      <c r="A107" t="s">
        <v>9</v>
      </c>
      <c r="B107" t="s">
        <v>60</v>
      </c>
      <c r="C107">
        <v>74</v>
      </c>
      <c r="D107" t="s">
        <v>8</v>
      </c>
      <c r="E107">
        <v>560</v>
      </c>
      <c r="F107">
        <v>0.132142857</v>
      </c>
      <c r="G107">
        <v>1027</v>
      </c>
      <c r="H107">
        <f>VLOOKUP($G107,county_facts!$A:$BB,4,FALSE)</f>
        <v>13552</v>
      </c>
      <c r="I107">
        <f>VLOOKUP($G107,county_facts!$A:$BB,5,FALSE)</f>
        <v>13932</v>
      </c>
      <c r="J107">
        <f>VLOOKUP($G107,county_facts!$A:$BB,6,FALSE)</f>
        <v>-2.7</v>
      </c>
      <c r="K107">
        <f>VLOOKUP($G107,county_facts!$A:$BB,7,FALSE)</f>
        <v>13932</v>
      </c>
      <c r="L107">
        <f>VLOOKUP($G107,county_facts!$A:$BB,8,FALSE)</f>
        <v>5.3</v>
      </c>
      <c r="M107">
        <f>VLOOKUP($G107,county_facts!$A:$BB,9,FALSE)</f>
        <v>21.6</v>
      </c>
      <c r="N107">
        <f>VLOOKUP($G107,county_facts!$A:$BB,10,FALSE)</f>
        <v>19.399999999999999</v>
      </c>
      <c r="O107">
        <f>VLOOKUP($G107,county_facts!$A:$BB,11,FALSE)</f>
        <v>50.6</v>
      </c>
      <c r="P107">
        <f>VLOOKUP($G107,county_facts!$A:$BB,12,FALSE)</f>
        <v>82.8</v>
      </c>
      <c r="Q107">
        <f>VLOOKUP($G107,county_facts!$A:$BB,13,FALSE)</f>
        <v>14.5</v>
      </c>
      <c r="R107">
        <f>VLOOKUP($G107,county_facts!$A:$BB,14,FALSE)</f>
        <v>0.6</v>
      </c>
      <c r="S107">
        <f>VLOOKUP($G107,county_facts!$A:$BB,15,FALSE)</f>
        <v>0.3</v>
      </c>
      <c r="T107">
        <f>VLOOKUP($G107,county_facts!$A:$BB,16,FALSE)</f>
        <v>0</v>
      </c>
      <c r="U107">
        <f>VLOOKUP($G107,county_facts!$A:$BB,17,FALSE)</f>
        <v>1.8</v>
      </c>
      <c r="V107">
        <f>VLOOKUP($G107,county_facts!$A:$BB,18,FALSE)</f>
        <v>3.4</v>
      </c>
      <c r="W107">
        <f>VLOOKUP($G107,county_facts!$A:$BB,19,FALSE)</f>
        <v>79.7</v>
      </c>
      <c r="X107">
        <f>VLOOKUP($G107,county_facts!$A:$BB,20,FALSE)</f>
        <v>88.3</v>
      </c>
      <c r="Y107">
        <f>VLOOKUP($G107,county_facts!$A:$BB,21,FALSE)</f>
        <v>2.2000000000000002</v>
      </c>
      <c r="Z107">
        <f>VLOOKUP($G107,county_facts!$A:$BB,22,FALSE)</f>
        <v>3.3</v>
      </c>
      <c r="AA107">
        <f>VLOOKUP($G107,county_facts!$A:$BB,23,FALSE)</f>
        <v>76.5</v>
      </c>
      <c r="AB107">
        <f>VLOOKUP($G107,county_facts!$A:$BB,24,FALSE)</f>
        <v>9.1999999999999993</v>
      </c>
      <c r="AC107">
        <f>VLOOKUP($G107,county_facts!$A:$BB,25,FALSE)</f>
        <v>1076</v>
      </c>
      <c r="AD107">
        <f>VLOOKUP($G107,county_facts!$A:$BB,26,FALSE)</f>
        <v>30.7</v>
      </c>
      <c r="AE107">
        <f>VLOOKUP($G107,county_facts!$A:$BB,27,FALSE)</f>
        <v>6736</v>
      </c>
      <c r="AF107">
        <f>VLOOKUP($G107,county_facts!$A:$BB,28,FALSE)</f>
        <v>75</v>
      </c>
      <c r="AG107">
        <f>VLOOKUP($G107,county_facts!$A:$BB,29,FALSE)</f>
        <v>10</v>
      </c>
      <c r="AH107">
        <f>VLOOKUP($G107,county_facts!$A:$BB,30,FALSE)</f>
        <v>79900</v>
      </c>
      <c r="AI107">
        <f>VLOOKUP($G107,county_facts!$A:$BB,31,FALSE)</f>
        <v>5649</v>
      </c>
      <c r="AJ107">
        <f>VLOOKUP($G107,county_facts!$A:$BB,32,FALSE)</f>
        <v>2.38</v>
      </c>
      <c r="AK107">
        <f>VLOOKUP($G107,county_facts!$A:$BB,33,FALSE)</f>
        <v>18694</v>
      </c>
      <c r="AL107">
        <f>VLOOKUP($G107,county_facts!$A:$BB,34,FALSE)</f>
        <v>34002</v>
      </c>
      <c r="AM107">
        <f>VLOOKUP($G107,county_facts!$A:$BB,35,FALSE)</f>
        <v>19</v>
      </c>
      <c r="AN107">
        <f>VLOOKUP($G107,county_facts!$A:$BB,36,FALSE)</f>
        <v>190</v>
      </c>
      <c r="AO107">
        <f>VLOOKUP($G107,county_facts!$A:$BB,37,FALSE)</f>
        <v>2993</v>
      </c>
      <c r="AP107">
        <f>VLOOKUP($G107,county_facts!$A:$BB,38,FALSE)</f>
        <v>4.5999999999999996</v>
      </c>
      <c r="AQ107">
        <f>VLOOKUP($G107,county_facts!$A:$BB,39,FALSE)</f>
        <v>792</v>
      </c>
      <c r="AR107">
        <f>VLOOKUP($G107,county_facts!$A:$BB,40,FALSE)</f>
        <v>1005</v>
      </c>
      <c r="AS107">
        <f>VLOOKUP($G107,county_facts!$A:$BB,41,FALSE)</f>
        <v>0</v>
      </c>
      <c r="AT107">
        <f>VLOOKUP($G107,county_facts!$A:$BB,42,FALSE)</f>
        <v>0</v>
      </c>
      <c r="AU107">
        <f>VLOOKUP($G107,county_facts!$A:$BB,43,FALSE)</f>
        <v>0</v>
      </c>
      <c r="AV107">
        <f>VLOOKUP($G107,county_facts!$A:$BB,44,FALSE)</f>
        <v>0</v>
      </c>
      <c r="AW107">
        <f>VLOOKUP($G107,county_facts!$A:$BB,45,FALSE)</f>
        <v>0</v>
      </c>
      <c r="AX107">
        <f>VLOOKUP($G107,county_facts!$A:$BB,46,FALSE)</f>
        <v>0</v>
      </c>
      <c r="AY107">
        <f>VLOOKUP($G107,county_facts!$A:$BB,47,FALSE)</f>
        <v>330878</v>
      </c>
      <c r="AZ107">
        <f>VLOOKUP($G107,county_facts!$A:$BB,48,FALSE)</f>
        <v>0</v>
      </c>
      <c r="BA107">
        <f>VLOOKUP($G107,county_facts!$A:$BB,49,FALSE)</f>
        <v>70558</v>
      </c>
      <c r="BB107">
        <f>VLOOKUP($G107,county_facts!$A:$BB,50,FALSE)</f>
        <v>5123</v>
      </c>
      <c r="BC107">
        <f>VLOOKUP($G107,county_facts!$A:$BB,51,FALSE)</f>
        <v>4352</v>
      </c>
      <c r="BD107">
        <f>VLOOKUP($G107,county_facts!$A:$BB,52,FALSE)</f>
        <v>0</v>
      </c>
      <c r="BE107">
        <f>VLOOKUP($G107,county_facts!$A:$BB,53,FALSE)</f>
        <v>603.96</v>
      </c>
      <c r="BF107">
        <f>VLOOKUP($G107,county_facts!$A:$BB,54,FALSE)</f>
        <v>23.1</v>
      </c>
    </row>
    <row r="108" spans="1:58" x14ac:dyDescent="0.3">
      <c r="A108" t="s">
        <v>6</v>
      </c>
      <c r="B108" t="s">
        <v>61</v>
      </c>
      <c r="C108">
        <v>1968</v>
      </c>
      <c r="D108" t="s">
        <v>8</v>
      </c>
      <c r="E108">
        <v>2226</v>
      </c>
      <c r="F108">
        <v>0.88409703500000003</v>
      </c>
      <c r="G108">
        <v>1025</v>
      </c>
      <c r="H108">
        <f>VLOOKUP($G108,county_facts!$A:$BB,4,FALSE)</f>
        <v>24945</v>
      </c>
      <c r="I108">
        <f>VLOOKUP($G108,county_facts!$A:$BB,5,FALSE)</f>
        <v>25840</v>
      </c>
      <c r="J108">
        <f>VLOOKUP($G108,county_facts!$A:$BB,6,FALSE)</f>
        <v>-3.5</v>
      </c>
      <c r="K108">
        <f>VLOOKUP($G108,county_facts!$A:$BB,7,FALSE)</f>
        <v>25833</v>
      </c>
      <c r="L108">
        <f>VLOOKUP($G108,county_facts!$A:$BB,8,FALSE)</f>
        <v>5.6</v>
      </c>
      <c r="M108">
        <f>VLOOKUP($G108,county_facts!$A:$BB,9,FALSE)</f>
        <v>22.6</v>
      </c>
      <c r="N108">
        <f>VLOOKUP($G108,county_facts!$A:$BB,10,FALSE)</f>
        <v>18</v>
      </c>
      <c r="O108">
        <f>VLOOKUP($G108,county_facts!$A:$BB,11,FALSE)</f>
        <v>52.8</v>
      </c>
      <c r="P108">
        <f>VLOOKUP($G108,county_facts!$A:$BB,12,FALSE)</f>
        <v>54</v>
      </c>
      <c r="Q108">
        <f>VLOOKUP($G108,county_facts!$A:$BB,13,FALSE)</f>
        <v>44.2</v>
      </c>
      <c r="R108">
        <f>VLOOKUP($G108,county_facts!$A:$BB,14,FALSE)</f>
        <v>0.4</v>
      </c>
      <c r="S108">
        <f>VLOOKUP($G108,county_facts!$A:$BB,15,FALSE)</f>
        <v>0.5</v>
      </c>
      <c r="T108">
        <f>VLOOKUP($G108,county_facts!$A:$BB,16,FALSE)</f>
        <v>0</v>
      </c>
      <c r="U108">
        <f>VLOOKUP($G108,county_facts!$A:$BB,17,FALSE)</f>
        <v>0.8</v>
      </c>
      <c r="V108">
        <f>VLOOKUP($G108,county_facts!$A:$BB,18,FALSE)</f>
        <v>1.3</v>
      </c>
      <c r="W108">
        <f>VLOOKUP($G108,county_facts!$A:$BB,19,FALSE)</f>
        <v>53.1</v>
      </c>
      <c r="X108">
        <f>VLOOKUP($G108,county_facts!$A:$BB,20,FALSE)</f>
        <v>92.5</v>
      </c>
      <c r="Y108">
        <f>VLOOKUP($G108,county_facts!$A:$BB,21,FALSE)</f>
        <v>0.3</v>
      </c>
      <c r="Z108">
        <f>VLOOKUP($G108,county_facts!$A:$BB,22,FALSE)</f>
        <v>1.3</v>
      </c>
      <c r="AA108">
        <f>VLOOKUP($G108,county_facts!$A:$BB,23,FALSE)</f>
        <v>78.3</v>
      </c>
      <c r="AB108">
        <f>VLOOKUP($G108,county_facts!$A:$BB,24,FALSE)</f>
        <v>11.2</v>
      </c>
      <c r="AC108">
        <f>VLOOKUP($G108,county_facts!$A:$BB,25,FALSE)</f>
        <v>1583</v>
      </c>
      <c r="AD108">
        <f>VLOOKUP($G108,county_facts!$A:$BB,26,FALSE)</f>
        <v>25.5</v>
      </c>
      <c r="AE108">
        <f>VLOOKUP($G108,county_facts!$A:$BB,27,FALSE)</f>
        <v>12583</v>
      </c>
      <c r="AF108">
        <f>VLOOKUP($G108,county_facts!$A:$BB,28,FALSE)</f>
        <v>72.900000000000006</v>
      </c>
      <c r="AG108">
        <f>VLOOKUP($G108,county_facts!$A:$BB,29,FALSE)</f>
        <v>6.8</v>
      </c>
      <c r="AH108">
        <f>VLOOKUP($G108,county_facts!$A:$BB,30,FALSE)</f>
        <v>85600</v>
      </c>
      <c r="AI108">
        <f>VLOOKUP($G108,county_facts!$A:$BB,31,FALSE)</f>
        <v>9631</v>
      </c>
      <c r="AJ108">
        <f>VLOOKUP($G108,county_facts!$A:$BB,32,FALSE)</f>
        <v>2.63</v>
      </c>
      <c r="AK108">
        <f>VLOOKUP($G108,county_facts!$A:$BB,33,FALSE)</f>
        <v>18979</v>
      </c>
      <c r="AL108">
        <f>VLOOKUP($G108,county_facts!$A:$BB,34,FALSE)</f>
        <v>29357</v>
      </c>
      <c r="AM108">
        <f>VLOOKUP($G108,county_facts!$A:$BB,35,FALSE)</f>
        <v>29.3</v>
      </c>
      <c r="AN108">
        <f>VLOOKUP($G108,county_facts!$A:$BB,36,FALSE)</f>
        <v>586</v>
      </c>
      <c r="AO108">
        <f>VLOOKUP($G108,county_facts!$A:$BB,37,FALSE)</f>
        <v>6648</v>
      </c>
      <c r="AP108">
        <f>VLOOKUP($G108,county_facts!$A:$BB,38,FALSE)</f>
        <v>3.7</v>
      </c>
      <c r="AQ108">
        <f>VLOOKUP($G108,county_facts!$A:$BB,39,FALSE)</f>
        <v>1640</v>
      </c>
      <c r="AR108">
        <f>VLOOKUP($G108,county_facts!$A:$BB,40,FALSE)</f>
        <v>2374</v>
      </c>
      <c r="AS108">
        <f>VLOOKUP($G108,county_facts!$A:$BB,41,FALSE)</f>
        <v>0</v>
      </c>
      <c r="AT108">
        <f>VLOOKUP($G108,county_facts!$A:$BB,42,FALSE)</f>
        <v>0</v>
      </c>
      <c r="AU108">
        <f>VLOOKUP($G108,county_facts!$A:$BB,43,FALSE)</f>
        <v>0</v>
      </c>
      <c r="AV108">
        <f>VLOOKUP($G108,county_facts!$A:$BB,44,FALSE)</f>
        <v>0</v>
      </c>
      <c r="AW108">
        <f>VLOOKUP($G108,county_facts!$A:$BB,45,FALSE)</f>
        <v>0</v>
      </c>
      <c r="AX108">
        <f>VLOOKUP($G108,county_facts!$A:$BB,46,FALSE)</f>
        <v>28.6</v>
      </c>
      <c r="AY108">
        <f>VLOOKUP($G108,county_facts!$A:$BB,47,FALSE)</f>
        <v>571454</v>
      </c>
      <c r="AZ108">
        <f>VLOOKUP($G108,county_facts!$A:$BB,48,FALSE)</f>
        <v>85803</v>
      </c>
      <c r="BA108">
        <f>VLOOKUP($G108,county_facts!$A:$BB,49,FALSE)</f>
        <v>344311</v>
      </c>
      <c r="BB108">
        <f>VLOOKUP($G108,county_facts!$A:$BB,50,FALSE)</f>
        <v>13034</v>
      </c>
      <c r="BC108">
        <f>VLOOKUP($G108,county_facts!$A:$BB,51,FALSE)</f>
        <v>23596</v>
      </c>
      <c r="BD108">
        <f>VLOOKUP($G108,county_facts!$A:$BB,52,FALSE)</f>
        <v>11</v>
      </c>
      <c r="BE108">
        <f>VLOOKUP($G108,county_facts!$A:$BB,53,FALSE)</f>
        <v>1238.47</v>
      </c>
      <c r="BF108">
        <f>VLOOKUP($G108,county_facts!$A:$BB,54,FALSE)</f>
        <v>20.9</v>
      </c>
    </row>
    <row r="109" spans="1:58" x14ac:dyDescent="0.3">
      <c r="A109" t="s">
        <v>9</v>
      </c>
      <c r="B109" t="s">
        <v>61</v>
      </c>
      <c r="C109">
        <v>258</v>
      </c>
      <c r="D109" t="s">
        <v>8</v>
      </c>
      <c r="E109">
        <v>2226</v>
      </c>
      <c r="F109">
        <v>0.115902965</v>
      </c>
      <c r="G109">
        <v>1025</v>
      </c>
      <c r="H109">
        <f>VLOOKUP($G109,county_facts!$A:$BB,4,FALSE)</f>
        <v>24945</v>
      </c>
      <c r="I109">
        <f>VLOOKUP($G109,county_facts!$A:$BB,5,FALSE)</f>
        <v>25840</v>
      </c>
      <c r="J109">
        <f>VLOOKUP($G109,county_facts!$A:$BB,6,FALSE)</f>
        <v>-3.5</v>
      </c>
      <c r="K109">
        <f>VLOOKUP($G109,county_facts!$A:$BB,7,FALSE)</f>
        <v>25833</v>
      </c>
      <c r="L109">
        <f>VLOOKUP($G109,county_facts!$A:$BB,8,FALSE)</f>
        <v>5.6</v>
      </c>
      <c r="M109">
        <f>VLOOKUP($G109,county_facts!$A:$BB,9,FALSE)</f>
        <v>22.6</v>
      </c>
      <c r="N109">
        <f>VLOOKUP($G109,county_facts!$A:$BB,10,FALSE)</f>
        <v>18</v>
      </c>
      <c r="O109">
        <f>VLOOKUP($G109,county_facts!$A:$BB,11,FALSE)</f>
        <v>52.8</v>
      </c>
      <c r="P109">
        <f>VLOOKUP($G109,county_facts!$A:$BB,12,FALSE)</f>
        <v>54</v>
      </c>
      <c r="Q109">
        <f>VLOOKUP($G109,county_facts!$A:$BB,13,FALSE)</f>
        <v>44.2</v>
      </c>
      <c r="R109">
        <f>VLOOKUP($G109,county_facts!$A:$BB,14,FALSE)</f>
        <v>0.4</v>
      </c>
      <c r="S109">
        <f>VLOOKUP($G109,county_facts!$A:$BB,15,FALSE)</f>
        <v>0.5</v>
      </c>
      <c r="T109">
        <f>VLOOKUP($G109,county_facts!$A:$BB,16,FALSE)</f>
        <v>0</v>
      </c>
      <c r="U109">
        <f>VLOOKUP($G109,county_facts!$A:$BB,17,FALSE)</f>
        <v>0.8</v>
      </c>
      <c r="V109">
        <f>VLOOKUP($G109,county_facts!$A:$BB,18,FALSE)</f>
        <v>1.3</v>
      </c>
      <c r="W109">
        <f>VLOOKUP($G109,county_facts!$A:$BB,19,FALSE)</f>
        <v>53.1</v>
      </c>
      <c r="X109">
        <f>VLOOKUP($G109,county_facts!$A:$BB,20,FALSE)</f>
        <v>92.5</v>
      </c>
      <c r="Y109">
        <f>VLOOKUP($G109,county_facts!$A:$BB,21,FALSE)</f>
        <v>0.3</v>
      </c>
      <c r="Z109">
        <f>VLOOKUP($G109,county_facts!$A:$BB,22,FALSE)</f>
        <v>1.3</v>
      </c>
      <c r="AA109">
        <f>VLOOKUP($G109,county_facts!$A:$BB,23,FALSE)</f>
        <v>78.3</v>
      </c>
      <c r="AB109">
        <f>VLOOKUP($G109,county_facts!$A:$BB,24,FALSE)</f>
        <v>11.2</v>
      </c>
      <c r="AC109">
        <f>VLOOKUP($G109,county_facts!$A:$BB,25,FALSE)</f>
        <v>1583</v>
      </c>
      <c r="AD109">
        <f>VLOOKUP($G109,county_facts!$A:$BB,26,FALSE)</f>
        <v>25.5</v>
      </c>
      <c r="AE109">
        <f>VLOOKUP($G109,county_facts!$A:$BB,27,FALSE)</f>
        <v>12583</v>
      </c>
      <c r="AF109">
        <f>VLOOKUP($G109,county_facts!$A:$BB,28,FALSE)</f>
        <v>72.900000000000006</v>
      </c>
      <c r="AG109">
        <f>VLOOKUP($G109,county_facts!$A:$BB,29,FALSE)</f>
        <v>6.8</v>
      </c>
      <c r="AH109">
        <f>VLOOKUP($G109,county_facts!$A:$BB,30,FALSE)</f>
        <v>85600</v>
      </c>
      <c r="AI109">
        <f>VLOOKUP($G109,county_facts!$A:$BB,31,FALSE)</f>
        <v>9631</v>
      </c>
      <c r="AJ109">
        <f>VLOOKUP($G109,county_facts!$A:$BB,32,FALSE)</f>
        <v>2.63</v>
      </c>
      <c r="AK109">
        <f>VLOOKUP($G109,county_facts!$A:$BB,33,FALSE)</f>
        <v>18979</v>
      </c>
      <c r="AL109">
        <f>VLOOKUP($G109,county_facts!$A:$BB,34,FALSE)</f>
        <v>29357</v>
      </c>
      <c r="AM109">
        <f>VLOOKUP($G109,county_facts!$A:$BB,35,FALSE)</f>
        <v>29.3</v>
      </c>
      <c r="AN109">
        <f>VLOOKUP($G109,county_facts!$A:$BB,36,FALSE)</f>
        <v>586</v>
      </c>
      <c r="AO109">
        <f>VLOOKUP($G109,county_facts!$A:$BB,37,FALSE)</f>
        <v>6648</v>
      </c>
      <c r="AP109">
        <f>VLOOKUP($G109,county_facts!$A:$BB,38,FALSE)</f>
        <v>3.7</v>
      </c>
      <c r="AQ109">
        <f>VLOOKUP($G109,county_facts!$A:$BB,39,FALSE)</f>
        <v>1640</v>
      </c>
      <c r="AR109">
        <f>VLOOKUP($G109,county_facts!$A:$BB,40,FALSE)</f>
        <v>2374</v>
      </c>
      <c r="AS109">
        <f>VLOOKUP($G109,county_facts!$A:$BB,41,FALSE)</f>
        <v>0</v>
      </c>
      <c r="AT109">
        <f>VLOOKUP($G109,county_facts!$A:$BB,42,FALSE)</f>
        <v>0</v>
      </c>
      <c r="AU109">
        <f>VLOOKUP($G109,county_facts!$A:$BB,43,FALSE)</f>
        <v>0</v>
      </c>
      <c r="AV109">
        <f>VLOOKUP($G109,county_facts!$A:$BB,44,FALSE)</f>
        <v>0</v>
      </c>
      <c r="AW109">
        <f>VLOOKUP($G109,county_facts!$A:$BB,45,FALSE)</f>
        <v>0</v>
      </c>
      <c r="AX109">
        <f>VLOOKUP($G109,county_facts!$A:$BB,46,FALSE)</f>
        <v>28.6</v>
      </c>
      <c r="AY109">
        <f>VLOOKUP($G109,county_facts!$A:$BB,47,FALSE)</f>
        <v>571454</v>
      </c>
      <c r="AZ109">
        <f>VLOOKUP($G109,county_facts!$A:$BB,48,FALSE)</f>
        <v>85803</v>
      </c>
      <c r="BA109">
        <f>VLOOKUP($G109,county_facts!$A:$BB,49,FALSE)</f>
        <v>344311</v>
      </c>
      <c r="BB109">
        <f>VLOOKUP($G109,county_facts!$A:$BB,50,FALSE)</f>
        <v>13034</v>
      </c>
      <c r="BC109">
        <f>VLOOKUP($G109,county_facts!$A:$BB,51,FALSE)</f>
        <v>23596</v>
      </c>
      <c r="BD109">
        <f>VLOOKUP($G109,county_facts!$A:$BB,52,FALSE)</f>
        <v>11</v>
      </c>
      <c r="BE109">
        <f>VLOOKUP($G109,county_facts!$A:$BB,53,FALSE)</f>
        <v>1238.47</v>
      </c>
      <c r="BF109">
        <f>VLOOKUP($G109,county_facts!$A:$BB,54,FALSE)</f>
        <v>20.9</v>
      </c>
    </row>
    <row r="110" spans="1:58" x14ac:dyDescent="0.3">
      <c r="A110" t="s">
        <v>6</v>
      </c>
      <c r="B110" t="s">
        <v>62</v>
      </c>
      <c r="C110">
        <v>1351</v>
      </c>
      <c r="D110" t="s">
        <v>8</v>
      </c>
      <c r="E110">
        <v>1567</v>
      </c>
      <c r="F110">
        <v>0.86215698799999996</v>
      </c>
      <c r="G110">
        <v>1023</v>
      </c>
      <c r="H110">
        <f>VLOOKUP($G110,county_facts!$A:$BB,4,FALSE)</f>
        <v>13323</v>
      </c>
      <c r="I110">
        <f>VLOOKUP($G110,county_facts!$A:$BB,5,FALSE)</f>
        <v>13858</v>
      </c>
      <c r="J110">
        <f>VLOOKUP($G110,county_facts!$A:$BB,6,FALSE)</f>
        <v>-3.9</v>
      </c>
      <c r="K110">
        <f>VLOOKUP($G110,county_facts!$A:$BB,7,FALSE)</f>
        <v>13859</v>
      </c>
      <c r="L110">
        <f>VLOOKUP($G110,county_facts!$A:$BB,8,FALSE)</f>
        <v>4.9000000000000004</v>
      </c>
      <c r="M110">
        <f>VLOOKUP($G110,county_facts!$A:$BB,9,FALSE)</f>
        <v>20.6</v>
      </c>
      <c r="N110">
        <f>VLOOKUP($G110,county_facts!$A:$BB,10,FALSE)</f>
        <v>20.8</v>
      </c>
      <c r="O110">
        <f>VLOOKUP($G110,county_facts!$A:$BB,11,FALSE)</f>
        <v>52.5</v>
      </c>
      <c r="P110">
        <f>VLOOKUP($G110,county_facts!$A:$BB,12,FALSE)</f>
        <v>56.6</v>
      </c>
      <c r="Q110">
        <f>VLOOKUP($G110,county_facts!$A:$BB,13,FALSE)</f>
        <v>42.4</v>
      </c>
      <c r="R110">
        <f>VLOOKUP($G110,county_facts!$A:$BB,14,FALSE)</f>
        <v>0.2</v>
      </c>
      <c r="S110">
        <f>VLOOKUP($G110,county_facts!$A:$BB,15,FALSE)</f>
        <v>0.3</v>
      </c>
      <c r="T110">
        <f>VLOOKUP($G110,county_facts!$A:$BB,16,FALSE)</f>
        <v>0</v>
      </c>
      <c r="U110">
        <f>VLOOKUP($G110,county_facts!$A:$BB,17,FALSE)</f>
        <v>0.5</v>
      </c>
      <c r="V110">
        <f>VLOOKUP($G110,county_facts!$A:$BB,18,FALSE)</f>
        <v>0.8</v>
      </c>
      <c r="W110">
        <f>VLOOKUP($G110,county_facts!$A:$BB,19,FALSE)</f>
        <v>56.1</v>
      </c>
      <c r="X110">
        <f>VLOOKUP($G110,county_facts!$A:$BB,20,FALSE)</f>
        <v>91.4</v>
      </c>
      <c r="Y110">
        <f>VLOOKUP($G110,county_facts!$A:$BB,21,FALSE)</f>
        <v>0.3</v>
      </c>
      <c r="Z110">
        <f>VLOOKUP($G110,county_facts!$A:$BB,22,FALSE)</f>
        <v>1.3</v>
      </c>
      <c r="AA110">
        <f>VLOOKUP($G110,county_facts!$A:$BB,23,FALSE)</f>
        <v>75.2</v>
      </c>
      <c r="AB110">
        <f>VLOOKUP($G110,county_facts!$A:$BB,24,FALSE)</f>
        <v>11.8</v>
      </c>
      <c r="AC110">
        <f>VLOOKUP($G110,county_facts!$A:$BB,25,FALSE)</f>
        <v>938</v>
      </c>
      <c r="AD110">
        <f>VLOOKUP($G110,county_facts!$A:$BB,26,FALSE)</f>
        <v>33.4</v>
      </c>
      <c r="AE110">
        <f>VLOOKUP($G110,county_facts!$A:$BB,27,FALSE)</f>
        <v>7231</v>
      </c>
      <c r="AF110">
        <f>VLOOKUP($G110,county_facts!$A:$BB,28,FALSE)</f>
        <v>83.7</v>
      </c>
      <c r="AG110">
        <f>VLOOKUP($G110,county_facts!$A:$BB,29,FALSE)</f>
        <v>4</v>
      </c>
      <c r="AH110">
        <f>VLOOKUP($G110,county_facts!$A:$BB,30,FALSE)</f>
        <v>58200</v>
      </c>
      <c r="AI110">
        <f>VLOOKUP($G110,county_facts!$A:$BB,31,FALSE)</f>
        <v>5518</v>
      </c>
      <c r="AJ110">
        <f>VLOOKUP($G110,county_facts!$A:$BB,32,FALSE)</f>
        <v>2.4500000000000002</v>
      </c>
      <c r="AK110">
        <f>VLOOKUP($G110,county_facts!$A:$BB,33,FALSE)</f>
        <v>20323</v>
      </c>
      <c r="AL110">
        <f>VLOOKUP($G110,county_facts!$A:$BB,34,FALSE)</f>
        <v>33941</v>
      </c>
      <c r="AM110">
        <f>VLOOKUP($G110,county_facts!$A:$BB,35,FALSE)</f>
        <v>21.5</v>
      </c>
      <c r="AN110">
        <f>VLOOKUP($G110,county_facts!$A:$BB,36,FALSE)</f>
        <v>255</v>
      </c>
      <c r="AO110">
        <f>VLOOKUP($G110,county_facts!$A:$BB,37,FALSE)</f>
        <v>2900</v>
      </c>
      <c r="AP110">
        <f>VLOOKUP($G110,county_facts!$A:$BB,38,FALSE)</f>
        <v>1.4</v>
      </c>
      <c r="AQ110">
        <f>VLOOKUP($G110,county_facts!$A:$BB,39,FALSE)</f>
        <v>809</v>
      </c>
      <c r="AR110">
        <f>VLOOKUP($G110,county_facts!$A:$BB,40,FALSE)</f>
        <v>1102</v>
      </c>
      <c r="AS110">
        <f>VLOOKUP($G110,county_facts!$A:$BB,41,FALSE)</f>
        <v>26.2</v>
      </c>
      <c r="AT110">
        <f>VLOOKUP($G110,county_facts!$A:$BB,42,FALSE)</f>
        <v>0</v>
      </c>
      <c r="AU110">
        <f>VLOOKUP($G110,county_facts!$A:$BB,43,FALSE)</f>
        <v>0</v>
      </c>
      <c r="AV110">
        <f>VLOOKUP($G110,county_facts!$A:$BB,44,FALSE)</f>
        <v>0</v>
      </c>
      <c r="AW110">
        <f>VLOOKUP($G110,county_facts!$A:$BB,45,FALSE)</f>
        <v>0</v>
      </c>
      <c r="AX110">
        <f>VLOOKUP($G110,county_facts!$A:$BB,46,FALSE)</f>
        <v>44.1</v>
      </c>
      <c r="AY110">
        <f>VLOOKUP($G110,county_facts!$A:$BB,47,FALSE)</f>
        <v>0</v>
      </c>
      <c r="AZ110">
        <f>VLOOKUP($G110,county_facts!$A:$BB,48,FALSE)</f>
        <v>52904</v>
      </c>
      <c r="BA110">
        <f>VLOOKUP($G110,county_facts!$A:$BB,49,FALSE)</f>
        <v>84633</v>
      </c>
      <c r="BB110">
        <f>VLOOKUP($G110,county_facts!$A:$BB,50,FALSE)</f>
        <v>5969</v>
      </c>
      <c r="BC110">
        <f>VLOOKUP($G110,county_facts!$A:$BB,51,FALSE)</f>
        <v>11345</v>
      </c>
      <c r="BD110">
        <f>VLOOKUP($G110,county_facts!$A:$BB,52,FALSE)</f>
        <v>0</v>
      </c>
      <c r="BE110">
        <f>VLOOKUP($G110,county_facts!$A:$BB,53,FALSE)</f>
        <v>913.5</v>
      </c>
      <c r="BF110">
        <f>VLOOKUP($G110,county_facts!$A:$BB,54,FALSE)</f>
        <v>15.2</v>
      </c>
    </row>
    <row r="111" spans="1:58" x14ac:dyDescent="0.3">
      <c r="A111" t="s">
        <v>9</v>
      </c>
      <c r="B111" t="s">
        <v>62</v>
      </c>
      <c r="C111">
        <v>216</v>
      </c>
      <c r="D111" t="s">
        <v>8</v>
      </c>
      <c r="E111">
        <v>1567</v>
      </c>
      <c r="F111">
        <v>0.13784301199999999</v>
      </c>
      <c r="G111">
        <v>1023</v>
      </c>
      <c r="H111">
        <f>VLOOKUP($G111,county_facts!$A:$BB,4,FALSE)</f>
        <v>13323</v>
      </c>
      <c r="I111">
        <f>VLOOKUP($G111,county_facts!$A:$BB,5,FALSE)</f>
        <v>13858</v>
      </c>
      <c r="J111">
        <f>VLOOKUP($G111,county_facts!$A:$BB,6,FALSE)</f>
        <v>-3.9</v>
      </c>
      <c r="K111">
        <f>VLOOKUP($G111,county_facts!$A:$BB,7,FALSE)</f>
        <v>13859</v>
      </c>
      <c r="L111">
        <f>VLOOKUP($G111,county_facts!$A:$BB,8,FALSE)</f>
        <v>4.9000000000000004</v>
      </c>
      <c r="M111">
        <f>VLOOKUP($G111,county_facts!$A:$BB,9,FALSE)</f>
        <v>20.6</v>
      </c>
      <c r="N111">
        <f>VLOOKUP($G111,county_facts!$A:$BB,10,FALSE)</f>
        <v>20.8</v>
      </c>
      <c r="O111">
        <f>VLOOKUP($G111,county_facts!$A:$BB,11,FALSE)</f>
        <v>52.5</v>
      </c>
      <c r="P111">
        <f>VLOOKUP($G111,county_facts!$A:$BB,12,FALSE)</f>
        <v>56.6</v>
      </c>
      <c r="Q111">
        <f>VLOOKUP($G111,county_facts!$A:$BB,13,FALSE)</f>
        <v>42.4</v>
      </c>
      <c r="R111">
        <f>VLOOKUP($G111,county_facts!$A:$BB,14,FALSE)</f>
        <v>0.2</v>
      </c>
      <c r="S111">
        <f>VLOOKUP($G111,county_facts!$A:$BB,15,FALSE)</f>
        <v>0.3</v>
      </c>
      <c r="T111">
        <f>VLOOKUP($G111,county_facts!$A:$BB,16,FALSE)</f>
        <v>0</v>
      </c>
      <c r="U111">
        <f>VLOOKUP($G111,county_facts!$A:$BB,17,FALSE)</f>
        <v>0.5</v>
      </c>
      <c r="V111">
        <f>VLOOKUP($G111,county_facts!$A:$BB,18,FALSE)</f>
        <v>0.8</v>
      </c>
      <c r="W111">
        <f>VLOOKUP($G111,county_facts!$A:$BB,19,FALSE)</f>
        <v>56.1</v>
      </c>
      <c r="X111">
        <f>VLOOKUP($G111,county_facts!$A:$BB,20,FALSE)</f>
        <v>91.4</v>
      </c>
      <c r="Y111">
        <f>VLOOKUP($G111,county_facts!$A:$BB,21,FALSE)</f>
        <v>0.3</v>
      </c>
      <c r="Z111">
        <f>VLOOKUP($G111,county_facts!$A:$BB,22,FALSE)</f>
        <v>1.3</v>
      </c>
      <c r="AA111">
        <f>VLOOKUP($G111,county_facts!$A:$BB,23,FALSE)</f>
        <v>75.2</v>
      </c>
      <c r="AB111">
        <f>VLOOKUP($G111,county_facts!$A:$BB,24,FALSE)</f>
        <v>11.8</v>
      </c>
      <c r="AC111">
        <f>VLOOKUP($G111,county_facts!$A:$BB,25,FALSE)</f>
        <v>938</v>
      </c>
      <c r="AD111">
        <f>VLOOKUP($G111,county_facts!$A:$BB,26,FALSE)</f>
        <v>33.4</v>
      </c>
      <c r="AE111">
        <f>VLOOKUP($G111,county_facts!$A:$BB,27,FALSE)</f>
        <v>7231</v>
      </c>
      <c r="AF111">
        <f>VLOOKUP($G111,county_facts!$A:$BB,28,FALSE)</f>
        <v>83.7</v>
      </c>
      <c r="AG111">
        <f>VLOOKUP($G111,county_facts!$A:$BB,29,FALSE)</f>
        <v>4</v>
      </c>
      <c r="AH111">
        <f>VLOOKUP($G111,county_facts!$A:$BB,30,FALSE)</f>
        <v>58200</v>
      </c>
      <c r="AI111">
        <f>VLOOKUP($G111,county_facts!$A:$BB,31,FALSE)</f>
        <v>5518</v>
      </c>
      <c r="AJ111">
        <f>VLOOKUP($G111,county_facts!$A:$BB,32,FALSE)</f>
        <v>2.4500000000000002</v>
      </c>
      <c r="AK111">
        <f>VLOOKUP($G111,county_facts!$A:$BB,33,FALSE)</f>
        <v>20323</v>
      </c>
      <c r="AL111">
        <f>VLOOKUP($G111,county_facts!$A:$BB,34,FALSE)</f>
        <v>33941</v>
      </c>
      <c r="AM111">
        <f>VLOOKUP($G111,county_facts!$A:$BB,35,FALSE)</f>
        <v>21.5</v>
      </c>
      <c r="AN111">
        <f>VLOOKUP($G111,county_facts!$A:$BB,36,FALSE)</f>
        <v>255</v>
      </c>
      <c r="AO111">
        <f>VLOOKUP($G111,county_facts!$A:$BB,37,FALSE)</f>
        <v>2900</v>
      </c>
      <c r="AP111">
        <f>VLOOKUP($G111,county_facts!$A:$BB,38,FALSE)</f>
        <v>1.4</v>
      </c>
      <c r="AQ111">
        <f>VLOOKUP($G111,county_facts!$A:$BB,39,FALSE)</f>
        <v>809</v>
      </c>
      <c r="AR111">
        <f>VLOOKUP($G111,county_facts!$A:$BB,40,FALSE)</f>
        <v>1102</v>
      </c>
      <c r="AS111">
        <f>VLOOKUP($G111,county_facts!$A:$BB,41,FALSE)</f>
        <v>26.2</v>
      </c>
      <c r="AT111">
        <f>VLOOKUP($G111,county_facts!$A:$BB,42,FALSE)</f>
        <v>0</v>
      </c>
      <c r="AU111">
        <f>VLOOKUP($G111,county_facts!$A:$BB,43,FALSE)</f>
        <v>0</v>
      </c>
      <c r="AV111">
        <f>VLOOKUP($G111,county_facts!$A:$BB,44,FALSE)</f>
        <v>0</v>
      </c>
      <c r="AW111">
        <f>VLOOKUP($G111,county_facts!$A:$BB,45,FALSE)</f>
        <v>0</v>
      </c>
      <c r="AX111">
        <f>VLOOKUP($G111,county_facts!$A:$BB,46,FALSE)</f>
        <v>44.1</v>
      </c>
      <c r="AY111">
        <f>VLOOKUP($G111,county_facts!$A:$BB,47,FALSE)</f>
        <v>0</v>
      </c>
      <c r="AZ111">
        <f>VLOOKUP($G111,county_facts!$A:$BB,48,FALSE)</f>
        <v>52904</v>
      </c>
      <c r="BA111">
        <f>VLOOKUP($G111,county_facts!$A:$BB,49,FALSE)</f>
        <v>84633</v>
      </c>
      <c r="BB111">
        <f>VLOOKUP($G111,county_facts!$A:$BB,50,FALSE)</f>
        <v>5969</v>
      </c>
      <c r="BC111">
        <f>VLOOKUP($G111,county_facts!$A:$BB,51,FALSE)</f>
        <v>11345</v>
      </c>
      <c r="BD111">
        <f>VLOOKUP($G111,county_facts!$A:$BB,52,FALSE)</f>
        <v>0</v>
      </c>
      <c r="BE111">
        <f>VLOOKUP($G111,county_facts!$A:$BB,53,FALSE)</f>
        <v>913.5</v>
      </c>
      <c r="BF111">
        <f>VLOOKUP($G111,county_facts!$A:$BB,54,FALSE)</f>
        <v>15.2</v>
      </c>
    </row>
    <row r="112" spans="1:58" x14ac:dyDescent="0.3">
      <c r="A112" t="s">
        <v>6</v>
      </c>
      <c r="B112" t="s">
        <v>63</v>
      </c>
      <c r="C112">
        <v>858</v>
      </c>
      <c r="D112" t="s">
        <v>8</v>
      </c>
      <c r="E112">
        <v>1089</v>
      </c>
      <c r="F112">
        <v>0.787878788</v>
      </c>
      <c r="G112">
        <v>1021</v>
      </c>
      <c r="H112">
        <f>VLOOKUP($G112,county_facts!$A:$BB,4,FALSE)</f>
        <v>43931</v>
      </c>
      <c r="I112">
        <f>VLOOKUP($G112,county_facts!$A:$BB,5,FALSE)</f>
        <v>43631</v>
      </c>
      <c r="J112">
        <f>VLOOKUP($G112,county_facts!$A:$BB,6,FALSE)</f>
        <v>0.7</v>
      </c>
      <c r="K112">
        <f>VLOOKUP($G112,county_facts!$A:$BB,7,FALSE)</f>
        <v>43643</v>
      </c>
      <c r="L112">
        <f>VLOOKUP($G112,county_facts!$A:$BB,8,FALSE)</f>
        <v>6.4</v>
      </c>
      <c r="M112">
        <f>VLOOKUP($G112,county_facts!$A:$BB,9,FALSE)</f>
        <v>24.2</v>
      </c>
      <c r="N112">
        <f>VLOOKUP($G112,county_facts!$A:$BB,10,FALSE)</f>
        <v>15.2</v>
      </c>
      <c r="O112">
        <f>VLOOKUP($G112,county_facts!$A:$BB,11,FALSE)</f>
        <v>50.8</v>
      </c>
      <c r="P112">
        <f>VLOOKUP($G112,county_facts!$A:$BB,12,FALSE)</f>
        <v>87.1</v>
      </c>
      <c r="Q112">
        <f>VLOOKUP($G112,county_facts!$A:$BB,13,FALSE)</f>
        <v>10.6</v>
      </c>
      <c r="R112">
        <f>VLOOKUP($G112,county_facts!$A:$BB,14,FALSE)</f>
        <v>0.5</v>
      </c>
      <c r="S112">
        <f>VLOOKUP($G112,county_facts!$A:$BB,15,FALSE)</f>
        <v>0.4</v>
      </c>
      <c r="T112">
        <f>VLOOKUP($G112,county_facts!$A:$BB,16,FALSE)</f>
        <v>0.2</v>
      </c>
      <c r="U112">
        <f>VLOOKUP($G112,county_facts!$A:$BB,17,FALSE)</f>
        <v>1.2</v>
      </c>
      <c r="V112">
        <f>VLOOKUP($G112,county_facts!$A:$BB,18,FALSE)</f>
        <v>7.7</v>
      </c>
      <c r="W112">
        <f>VLOOKUP($G112,county_facts!$A:$BB,19,FALSE)</f>
        <v>80.3</v>
      </c>
      <c r="X112">
        <f>VLOOKUP($G112,county_facts!$A:$BB,20,FALSE)</f>
        <v>88.8</v>
      </c>
      <c r="Y112">
        <f>VLOOKUP($G112,county_facts!$A:$BB,21,FALSE)</f>
        <v>5.2</v>
      </c>
      <c r="Z112">
        <f>VLOOKUP($G112,county_facts!$A:$BB,22,FALSE)</f>
        <v>7.4</v>
      </c>
      <c r="AA112">
        <f>VLOOKUP($G112,county_facts!$A:$BB,23,FALSE)</f>
        <v>76</v>
      </c>
      <c r="AB112">
        <f>VLOOKUP($G112,county_facts!$A:$BB,24,FALSE)</f>
        <v>12.9</v>
      </c>
      <c r="AC112">
        <f>VLOOKUP($G112,county_facts!$A:$BB,25,FALSE)</f>
        <v>3308</v>
      </c>
      <c r="AD112">
        <f>VLOOKUP($G112,county_facts!$A:$BB,26,FALSE)</f>
        <v>31.8</v>
      </c>
      <c r="AE112">
        <f>VLOOKUP($G112,county_facts!$A:$BB,27,FALSE)</f>
        <v>19221</v>
      </c>
      <c r="AF112">
        <f>VLOOKUP($G112,county_facts!$A:$BB,28,FALSE)</f>
        <v>74.5</v>
      </c>
      <c r="AG112">
        <f>VLOOKUP($G112,county_facts!$A:$BB,29,FALSE)</f>
        <v>4.0999999999999996</v>
      </c>
      <c r="AH112">
        <f>VLOOKUP($G112,county_facts!$A:$BB,30,FALSE)</f>
        <v>102600</v>
      </c>
      <c r="AI112">
        <f>VLOOKUP($G112,county_facts!$A:$BB,31,FALSE)</f>
        <v>16232</v>
      </c>
      <c r="AJ112">
        <f>VLOOKUP($G112,county_facts!$A:$BB,32,FALSE)</f>
        <v>2.67</v>
      </c>
      <c r="AK112">
        <f>VLOOKUP($G112,county_facts!$A:$BB,33,FALSE)</f>
        <v>20701</v>
      </c>
      <c r="AL112">
        <f>VLOOKUP($G112,county_facts!$A:$BB,34,FALSE)</f>
        <v>41250</v>
      </c>
      <c r="AM112">
        <f>VLOOKUP($G112,county_facts!$A:$BB,35,FALSE)</f>
        <v>19.5</v>
      </c>
      <c r="AN112">
        <f>VLOOKUP($G112,county_facts!$A:$BB,36,FALSE)</f>
        <v>703</v>
      </c>
      <c r="AO112">
        <f>VLOOKUP($G112,county_facts!$A:$BB,37,FALSE)</f>
        <v>7396</v>
      </c>
      <c r="AP112">
        <f>VLOOKUP($G112,county_facts!$A:$BB,38,FALSE)</f>
        <v>8.8000000000000007</v>
      </c>
      <c r="AQ112">
        <f>VLOOKUP($G112,county_facts!$A:$BB,39,FALSE)</f>
        <v>2719</v>
      </c>
      <c r="AR112">
        <f>VLOOKUP($G112,county_facts!$A:$BB,40,FALSE)</f>
        <v>0</v>
      </c>
      <c r="AS112">
        <f>VLOOKUP($G112,county_facts!$A:$BB,41,FALSE)</f>
        <v>0</v>
      </c>
      <c r="AT112">
        <f>VLOOKUP($G112,county_facts!$A:$BB,42,FALSE)</f>
        <v>0</v>
      </c>
      <c r="AU112">
        <f>VLOOKUP($G112,county_facts!$A:$BB,43,FALSE)</f>
        <v>0</v>
      </c>
      <c r="AV112">
        <f>VLOOKUP($G112,county_facts!$A:$BB,44,FALSE)</f>
        <v>0</v>
      </c>
      <c r="AW112">
        <f>VLOOKUP($G112,county_facts!$A:$BB,45,FALSE)</f>
        <v>0</v>
      </c>
      <c r="AX112">
        <f>VLOOKUP($G112,county_facts!$A:$BB,46,FALSE)</f>
        <v>0</v>
      </c>
      <c r="AY112">
        <f>VLOOKUP($G112,county_facts!$A:$BB,47,FALSE)</f>
        <v>0</v>
      </c>
      <c r="AZ112">
        <f>VLOOKUP($G112,county_facts!$A:$BB,48,FALSE)</f>
        <v>155139</v>
      </c>
      <c r="BA112">
        <f>VLOOKUP($G112,county_facts!$A:$BB,49,FALSE)</f>
        <v>359910</v>
      </c>
      <c r="BB112">
        <f>VLOOKUP($G112,county_facts!$A:$BB,50,FALSE)</f>
        <v>8496</v>
      </c>
      <c r="BC112">
        <f>VLOOKUP($G112,county_facts!$A:$BB,51,FALSE)</f>
        <v>34073</v>
      </c>
      <c r="BD112">
        <f>VLOOKUP($G112,county_facts!$A:$BB,52,FALSE)</f>
        <v>78</v>
      </c>
      <c r="BE112">
        <f>VLOOKUP($G112,county_facts!$A:$BB,53,FALSE)</f>
        <v>692.85</v>
      </c>
      <c r="BF112">
        <f>VLOOKUP($G112,county_facts!$A:$BB,54,FALSE)</f>
        <v>63</v>
      </c>
    </row>
    <row r="113" spans="1:58" x14ac:dyDescent="0.3">
      <c r="A113" t="s">
        <v>9</v>
      </c>
      <c r="B113" t="s">
        <v>63</v>
      </c>
      <c r="C113">
        <v>231</v>
      </c>
      <c r="D113" t="s">
        <v>8</v>
      </c>
      <c r="E113">
        <v>1089</v>
      </c>
      <c r="F113">
        <v>0.212121212</v>
      </c>
      <c r="G113">
        <v>1021</v>
      </c>
      <c r="H113">
        <f>VLOOKUP($G113,county_facts!$A:$BB,4,FALSE)</f>
        <v>43931</v>
      </c>
      <c r="I113">
        <f>VLOOKUP($G113,county_facts!$A:$BB,5,FALSE)</f>
        <v>43631</v>
      </c>
      <c r="J113">
        <f>VLOOKUP($G113,county_facts!$A:$BB,6,FALSE)</f>
        <v>0.7</v>
      </c>
      <c r="K113">
        <f>VLOOKUP($G113,county_facts!$A:$BB,7,FALSE)</f>
        <v>43643</v>
      </c>
      <c r="L113">
        <f>VLOOKUP($G113,county_facts!$A:$BB,8,FALSE)</f>
        <v>6.4</v>
      </c>
      <c r="M113">
        <f>VLOOKUP($G113,county_facts!$A:$BB,9,FALSE)</f>
        <v>24.2</v>
      </c>
      <c r="N113">
        <f>VLOOKUP($G113,county_facts!$A:$BB,10,FALSE)</f>
        <v>15.2</v>
      </c>
      <c r="O113">
        <f>VLOOKUP($G113,county_facts!$A:$BB,11,FALSE)</f>
        <v>50.8</v>
      </c>
      <c r="P113">
        <f>VLOOKUP($G113,county_facts!$A:$BB,12,FALSE)</f>
        <v>87.1</v>
      </c>
      <c r="Q113">
        <f>VLOOKUP($G113,county_facts!$A:$BB,13,FALSE)</f>
        <v>10.6</v>
      </c>
      <c r="R113">
        <f>VLOOKUP($G113,county_facts!$A:$BB,14,FALSE)</f>
        <v>0.5</v>
      </c>
      <c r="S113">
        <f>VLOOKUP($G113,county_facts!$A:$BB,15,FALSE)</f>
        <v>0.4</v>
      </c>
      <c r="T113">
        <f>VLOOKUP($G113,county_facts!$A:$BB,16,FALSE)</f>
        <v>0.2</v>
      </c>
      <c r="U113">
        <f>VLOOKUP($G113,county_facts!$A:$BB,17,FALSE)</f>
        <v>1.2</v>
      </c>
      <c r="V113">
        <f>VLOOKUP($G113,county_facts!$A:$BB,18,FALSE)</f>
        <v>7.7</v>
      </c>
      <c r="W113">
        <f>VLOOKUP($G113,county_facts!$A:$BB,19,FALSE)</f>
        <v>80.3</v>
      </c>
      <c r="X113">
        <f>VLOOKUP($G113,county_facts!$A:$BB,20,FALSE)</f>
        <v>88.8</v>
      </c>
      <c r="Y113">
        <f>VLOOKUP($G113,county_facts!$A:$BB,21,FALSE)</f>
        <v>5.2</v>
      </c>
      <c r="Z113">
        <f>VLOOKUP($G113,county_facts!$A:$BB,22,FALSE)</f>
        <v>7.4</v>
      </c>
      <c r="AA113">
        <f>VLOOKUP($G113,county_facts!$A:$BB,23,FALSE)</f>
        <v>76</v>
      </c>
      <c r="AB113">
        <f>VLOOKUP($G113,county_facts!$A:$BB,24,FALSE)</f>
        <v>12.9</v>
      </c>
      <c r="AC113">
        <f>VLOOKUP($G113,county_facts!$A:$BB,25,FALSE)</f>
        <v>3308</v>
      </c>
      <c r="AD113">
        <f>VLOOKUP($G113,county_facts!$A:$BB,26,FALSE)</f>
        <v>31.8</v>
      </c>
      <c r="AE113">
        <f>VLOOKUP($G113,county_facts!$A:$BB,27,FALSE)</f>
        <v>19221</v>
      </c>
      <c r="AF113">
        <f>VLOOKUP($G113,county_facts!$A:$BB,28,FALSE)</f>
        <v>74.5</v>
      </c>
      <c r="AG113">
        <f>VLOOKUP($G113,county_facts!$A:$BB,29,FALSE)</f>
        <v>4.0999999999999996</v>
      </c>
      <c r="AH113">
        <f>VLOOKUP($G113,county_facts!$A:$BB,30,FALSE)</f>
        <v>102600</v>
      </c>
      <c r="AI113">
        <f>VLOOKUP($G113,county_facts!$A:$BB,31,FALSE)</f>
        <v>16232</v>
      </c>
      <c r="AJ113">
        <f>VLOOKUP($G113,county_facts!$A:$BB,32,FALSE)</f>
        <v>2.67</v>
      </c>
      <c r="AK113">
        <f>VLOOKUP($G113,county_facts!$A:$BB,33,FALSE)</f>
        <v>20701</v>
      </c>
      <c r="AL113">
        <f>VLOOKUP($G113,county_facts!$A:$BB,34,FALSE)</f>
        <v>41250</v>
      </c>
      <c r="AM113">
        <f>VLOOKUP($G113,county_facts!$A:$BB,35,FALSE)</f>
        <v>19.5</v>
      </c>
      <c r="AN113">
        <f>VLOOKUP($G113,county_facts!$A:$BB,36,FALSE)</f>
        <v>703</v>
      </c>
      <c r="AO113">
        <f>VLOOKUP($G113,county_facts!$A:$BB,37,FALSE)</f>
        <v>7396</v>
      </c>
      <c r="AP113">
        <f>VLOOKUP($G113,county_facts!$A:$BB,38,FALSE)</f>
        <v>8.8000000000000007</v>
      </c>
      <c r="AQ113">
        <f>VLOOKUP($G113,county_facts!$A:$BB,39,FALSE)</f>
        <v>2719</v>
      </c>
      <c r="AR113">
        <f>VLOOKUP($G113,county_facts!$A:$BB,40,FALSE)</f>
        <v>0</v>
      </c>
      <c r="AS113">
        <f>VLOOKUP($G113,county_facts!$A:$BB,41,FALSE)</f>
        <v>0</v>
      </c>
      <c r="AT113">
        <f>VLOOKUP($G113,county_facts!$A:$BB,42,FALSE)</f>
        <v>0</v>
      </c>
      <c r="AU113">
        <f>VLOOKUP($G113,county_facts!$A:$BB,43,FALSE)</f>
        <v>0</v>
      </c>
      <c r="AV113">
        <f>VLOOKUP($G113,county_facts!$A:$BB,44,FALSE)</f>
        <v>0</v>
      </c>
      <c r="AW113">
        <f>VLOOKUP($G113,county_facts!$A:$BB,45,FALSE)</f>
        <v>0</v>
      </c>
      <c r="AX113">
        <f>VLOOKUP($G113,county_facts!$A:$BB,46,FALSE)</f>
        <v>0</v>
      </c>
      <c r="AY113">
        <f>VLOOKUP($G113,county_facts!$A:$BB,47,FALSE)</f>
        <v>0</v>
      </c>
      <c r="AZ113">
        <f>VLOOKUP($G113,county_facts!$A:$BB,48,FALSE)</f>
        <v>155139</v>
      </c>
      <c r="BA113">
        <f>VLOOKUP($G113,county_facts!$A:$BB,49,FALSE)</f>
        <v>359910</v>
      </c>
      <c r="BB113">
        <f>VLOOKUP($G113,county_facts!$A:$BB,50,FALSE)</f>
        <v>8496</v>
      </c>
      <c r="BC113">
        <f>VLOOKUP($G113,county_facts!$A:$BB,51,FALSE)</f>
        <v>34073</v>
      </c>
      <c r="BD113">
        <f>VLOOKUP($G113,county_facts!$A:$BB,52,FALSE)</f>
        <v>78</v>
      </c>
      <c r="BE113">
        <f>VLOOKUP($G113,county_facts!$A:$BB,53,FALSE)</f>
        <v>692.85</v>
      </c>
      <c r="BF113">
        <f>VLOOKUP($G113,county_facts!$A:$BB,54,FALSE)</f>
        <v>63</v>
      </c>
    </row>
    <row r="114" spans="1:58" x14ac:dyDescent="0.3">
      <c r="A114" t="s">
        <v>6</v>
      </c>
      <c r="B114" t="s">
        <v>64</v>
      </c>
      <c r="C114">
        <v>455</v>
      </c>
      <c r="D114" t="s">
        <v>8</v>
      </c>
      <c r="E114">
        <v>618</v>
      </c>
      <c r="F114">
        <v>0.73624595500000001</v>
      </c>
      <c r="G114">
        <v>1019</v>
      </c>
      <c r="H114">
        <f>VLOOKUP($G114,county_facts!$A:$BB,4,FALSE)</f>
        <v>26037</v>
      </c>
      <c r="I114">
        <f>VLOOKUP($G114,county_facts!$A:$BB,5,FALSE)</f>
        <v>25986</v>
      </c>
      <c r="J114">
        <f>VLOOKUP($G114,county_facts!$A:$BB,6,FALSE)</f>
        <v>0.2</v>
      </c>
      <c r="K114">
        <f>VLOOKUP($G114,county_facts!$A:$BB,7,FALSE)</f>
        <v>25989</v>
      </c>
      <c r="L114">
        <f>VLOOKUP($G114,county_facts!$A:$BB,8,FALSE)</f>
        <v>4.8</v>
      </c>
      <c r="M114">
        <f>VLOOKUP($G114,county_facts!$A:$BB,9,FALSE)</f>
        <v>20.399999999999999</v>
      </c>
      <c r="N114">
        <f>VLOOKUP($G114,county_facts!$A:$BB,10,FALSE)</f>
        <v>20.9</v>
      </c>
      <c r="O114">
        <f>VLOOKUP($G114,county_facts!$A:$BB,11,FALSE)</f>
        <v>50.2</v>
      </c>
      <c r="P114">
        <f>VLOOKUP($G114,county_facts!$A:$BB,12,FALSE)</f>
        <v>93</v>
      </c>
      <c r="Q114">
        <f>VLOOKUP($G114,county_facts!$A:$BB,13,FALSE)</f>
        <v>4.5999999999999996</v>
      </c>
      <c r="R114">
        <f>VLOOKUP($G114,county_facts!$A:$BB,14,FALSE)</f>
        <v>0.5</v>
      </c>
      <c r="S114">
        <f>VLOOKUP($G114,county_facts!$A:$BB,15,FALSE)</f>
        <v>0.3</v>
      </c>
      <c r="T114">
        <f>VLOOKUP($G114,county_facts!$A:$BB,16,FALSE)</f>
        <v>0</v>
      </c>
      <c r="U114">
        <f>VLOOKUP($G114,county_facts!$A:$BB,17,FALSE)</f>
        <v>1.6</v>
      </c>
      <c r="V114">
        <f>VLOOKUP($G114,county_facts!$A:$BB,18,FALSE)</f>
        <v>1.5</v>
      </c>
      <c r="W114">
        <f>VLOOKUP($G114,county_facts!$A:$BB,19,FALSE)</f>
        <v>91.6</v>
      </c>
      <c r="X114">
        <f>VLOOKUP($G114,county_facts!$A:$BB,20,FALSE)</f>
        <v>90.6</v>
      </c>
      <c r="Y114">
        <f>VLOOKUP($G114,county_facts!$A:$BB,21,FALSE)</f>
        <v>0.7</v>
      </c>
      <c r="Z114">
        <f>VLOOKUP($G114,county_facts!$A:$BB,22,FALSE)</f>
        <v>1.1000000000000001</v>
      </c>
      <c r="AA114">
        <f>VLOOKUP($G114,county_facts!$A:$BB,23,FALSE)</f>
        <v>78.3</v>
      </c>
      <c r="AB114">
        <f>VLOOKUP($G114,county_facts!$A:$BB,24,FALSE)</f>
        <v>12.8</v>
      </c>
      <c r="AC114">
        <f>VLOOKUP($G114,county_facts!$A:$BB,25,FALSE)</f>
        <v>2174</v>
      </c>
      <c r="AD114">
        <f>VLOOKUP($G114,county_facts!$A:$BB,26,FALSE)</f>
        <v>26.9</v>
      </c>
      <c r="AE114">
        <f>VLOOKUP($G114,county_facts!$A:$BB,27,FALSE)</f>
        <v>16241</v>
      </c>
      <c r="AF114">
        <f>VLOOKUP($G114,county_facts!$A:$BB,28,FALSE)</f>
        <v>76.099999999999994</v>
      </c>
      <c r="AG114">
        <f>VLOOKUP($G114,county_facts!$A:$BB,29,FALSE)</f>
        <v>4.5999999999999996</v>
      </c>
      <c r="AH114">
        <f>VLOOKUP($G114,county_facts!$A:$BB,30,FALSE)</f>
        <v>99400</v>
      </c>
      <c r="AI114">
        <f>VLOOKUP($G114,county_facts!$A:$BB,31,FALSE)</f>
        <v>11656</v>
      </c>
      <c r="AJ114">
        <f>VLOOKUP($G114,county_facts!$A:$BB,32,FALSE)</f>
        <v>2.2000000000000002</v>
      </c>
      <c r="AK114">
        <f>VLOOKUP($G114,county_facts!$A:$BB,33,FALSE)</f>
        <v>22030</v>
      </c>
      <c r="AL114">
        <f>VLOOKUP($G114,county_facts!$A:$BB,34,FALSE)</f>
        <v>34907</v>
      </c>
      <c r="AM114">
        <f>VLOOKUP($G114,county_facts!$A:$BB,35,FALSE)</f>
        <v>21.2</v>
      </c>
      <c r="AN114">
        <f>VLOOKUP($G114,county_facts!$A:$BB,36,FALSE)</f>
        <v>379</v>
      </c>
      <c r="AO114">
        <f>VLOOKUP($G114,county_facts!$A:$BB,37,FALSE)</f>
        <v>3864</v>
      </c>
      <c r="AP114">
        <f>VLOOKUP($G114,county_facts!$A:$BB,38,FALSE)</f>
        <v>5.5</v>
      </c>
      <c r="AQ114">
        <f>VLOOKUP($G114,county_facts!$A:$BB,39,FALSE)</f>
        <v>1560</v>
      </c>
      <c r="AR114">
        <f>VLOOKUP($G114,county_facts!$A:$BB,40,FALSE)</f>
        <v>2180</v>
      </c>
      <c r="AS114">
        <f>VLOOKUP($G114,county_facts!$A:$BB,41,FALSE)</f>
        <v>0</v>
      </c>
      <c r="AT114">
        <f>VLOOKUP($G114,county_facts!$A:$BB,42,FALSE)</f>
        <v>0</v>
      </c>
      <c r="AU114">
        <f>VLOOKUP($G114,county_facts!$A:$BB,43,FALSE)</f>
        <v>0</v>
      </c>
      <c r="AV114">
        <f>VLOOKUP($G114,county_facts!$A:$BB,44,FALSE)</f>
        <v>0</v>
      </c>
      <c r="AW114">
        <f>VLOOKUP($G114,county_facts!$A:$BB,45,FALSE)</f>
        <v>0</v>
      </c>
      <c r="AX114">
        <f>VLOOKUP($G114,county_facts!$A:$BB,46,FALSE)</f>
        <v>14.5</v>
      </c>
      <c r="AY114">
        <f>VLOOKUP($G114,county_facts!$A:$BB,47,FALSE)</f>
        <v>307439</v>
      </c>
      <c r="AZ114">
        <f>VLOOKUP($G114,county_facts!$A:$BB,48,FALSE)</f>
        <v>62293</v>
      </c>
      <c r="BA114">
        <f>VLOOKUP($G114,county_facts!$A:$BB,49,FALSE)</f>
        <v>186321</v>
      </c>
      <c r="BB114">
        <f>VLOOKUP($G114,county_facts!$A:$BB,50,FALSE)</f>
        <v>7613</v>
      </c>
      <c r="BC114">
        <f>VLOOKUP($G114,county_facts!$A:$BB,51,FALSE)</f>
        <v>13948</v>
      </c>
      <c r="BD114">
        <f>VLOOKUP($G114,county_facts!$A:$BB,52,FALSE)</f>
        <v>2</v>
      </c>
      <c r="BE114">
        <f>VLOOKUP($G114,county_facts!$A:$BB,53,FALSE)</f>
        <v>553.70000000000005</v>
      </c>
      <c r="BF114">
        <f>VLOOKUP($G114,county_facts!$A:$BB,54,FALSE)</f>
        <v>46.9</v>
      </c>
    </row>
    <row r="115" spans="1:58" x14ac:dyDescent="0.3">
      <c r="A115" t="s">
        <v>9</v>
      </c>
      <c r="B115" t="s">
        <v>64</v>
      </c>
      <c r="C115">
        <v>163</v>
      </c>
      <c r="D115" t="s">
        <v>8</v>
      </c>
      <c r="E115">
        <v>618</v>
      </c>
      <c r="F115">
        <v>0.26375404499999999</v>
      </c>
      <c r="G115">
        <v>1019</v>
      </c>
      <c r="H115">
        <f>VLOOKUP($G115,county_facts!$A:$BB,4,FALSE)</f>
        <v>26037</v>
      </c>
      <c r="I115">
        <f>VLOOKUP($G115,county_facts!$A:$BB,5,FALSE)</f>
        <v>25986</v>
      </c>
      <c r="J115">
        <f>VLOOKUP($G115,county_facts!$A:$BB,6,FALSE)</f>
        <v>0.2</v>
      </c>
      <c r="K115">
        <f>VLOOKUP($G115,county_facts!$A:$BB,7,FALSE)</f>
        <v>25989</v>
      </c>
      <c r="L115">
        <f>VLOOKUP($G115,county_facts!$A:$BB,8,FALSE)</f>
        <v>4.8</v>
      </c>
      <c r="M115">
        <f>VLOOKUP($G115,county_facts!$A:$BB,9,FALSE)</f>
        <v>20.399999999999999</v>
      </c>
      <c r="N115">
        <f>VLOOKUP($G115,county_facts!$A:$BB,10,FALSE)</f>
        <v>20.9</v>
      </c>
      <c r="O115">
        <f>VLOOKUP($G115,county_facts!$A:$BB,11,FALSE)</f>
        <v>50.2</v>
      </c>
      <c r="P115">
        <f>VLOOKUP($G115,county_facts!$A:$BB,12,FALSE)</f>
        <v>93</v>
      </c>
      <c r="Q115">
        <f>VLOOKUP($G115,county_facts!$A:$BB,13,FALSE)</f>
        <v>4.5999999999999996</v>
      </c>
      <c r="R115">
        <f>VLOOKUP($G115,county_facts!$A:$BB,14,FALSE)</f>
        <v>0.5</v>
      </c>
      <c r="S115">
        <f>VLOOKUP($G115,county_facts!$A:$BB,15,FALSE)</f>
        <v>0.3</v>
      </c>
      <c r="T115">
        <f>VLOOKUP($G115,county_facts!$A:$BB,16,FALSE)</f>
        <v>0</v>
      </c>
      <c r="U115">
        <f>VLOOKUP($G115,county_facts!$A:$BB,17,FALSE)</f>
        <v>1.6</v>
      </c>
      <c r="V115">
        <f>VLOOKUP($G115,county_facts!$A:$BB,18,FALSE)</f>
        <v>1.5</v>
      </c>
      <c r="W115">
        <f>VLOOKUP($G115,county_facts!$A:$BB,19,FALSE)</f>
        <v>91.6</v>
      </c>
      <c r="X115">
        <f>VLOOKUP($G115,county_facts!$A:$BB,20,FALSE)</f>
        <v>90.6</v>
      </c>
      <c r="Y115">
        <f>VLOOKUP($G115,county_facts!$A:$BB,21,FALSE)</f>
        <v>0.7</v>
      </c>
      <c r="Z115">
        <f>VLOOKUP($G115,county_facts!$A:$BB,22,FALSE)</f>
        <v>1.1000000000000001</v>
      </c>
      <c r="AA115">
        <f>VLOOKUP($G115,county_facts!$A:$BB,23,FALSE)</f>
        <v>78.3</v>
      </c>
      <c r="AB115">
        <f>VLOOKUP($G115,county_facts!$A:$BB,24,FALSE)</f>
        <v>12.8</v>
      </c>
      <c r="AC115">
        <f>VLOOKUP($G115,county_facts!$A:$BB,25,FALSE)</f>
        <v>2174</v>
      </c>
      <c r="AD115">
        <f>VLOOKUP($G115,county_facts!$A:$BB,26,FALSE)</f>
        <v>26.9</v>
      </c>
      <c r="AE115">
        <f>VLOOKUP($G115,county_facts!$A:$BB,27,FALSE)</f>
        <v>16241</v>
      </c>
      <c r="AF115">
        <f>VLOOKUP($G115,county_facts!$A:$BB,28,FALSE)</f>
        <v>76.099999999999994</v>
      </c>
      <c r="AG115">
        <f>VLOOKUP($G115,county_facts!$A:$BB,29,FALSE)</f>
        <v>4.5999999999999996</v>
      </c>
      <c r="AH115">
        <f>VLOOKUP($G115,county_facts!$A:$BB,30,FALSE)</f>
        <v>99400</v>
      </c>
      <c r="AI115">
        <f>VLOOKUP($G115,county_facts!$A:$BB,31,FALSE)</f>
        <v>11656</v>
      </c>
      <c r="AJ115">
        <f>VLOOKUP($G115,county_facts!$A:$BB,32,FALSE)</f>
        <v>2.2000000000000002</v>
      </c>
      <c r="AK115">
        <f>VLOOKUP($G115,county_facts!$A:$BB,33,FALSE)</f>
        <v>22030</v>
      </c>
      <c r="AL115">
        <f>VLOOKUP($G115,county_facts!$A:$BB,34,FALSE)</f>
        <v>34907</v>
      </c>
      <c r="AM115">
        <f>VLOOKUP($G115,county_facts!$A:$BB,35,FALSE)</f>
        <v>21.2</v>
      </c>
      <c r="AN115">
        <f>VLOOKUP($G115,county_facts!$A:$BB,36,FALSE)</f>
        <v>379</v>
      </c>
      <c r="AO115">
        <f>VLOOKUP($G115,county_facts!$A:$BB,37,FALSE)</f>
        <v>3864</v>
      </c>
      <c r="AP115">
        <f>VLOOKUP($G115,county_facts!$A:$BB,38,FALSE)</f>
        <v>5.5</v>
      </c>
      <c r="AQ115">
        <f>VLOOKUP($G115,county_facts!$A:$BB,39,FALSE)</f>
        <v>1560</v>
      </c>
      <c r="AR115">
        <f>VLOOKUP($G115,county_facts!$A:$BB,40,FALSE)</f>
        <v>2180</v>
      </c>
      <c r="AS115">
        <f>VLOOKUP($G115,county_facts!$A:$BB,41,FALSE)</f>
        <v>0</v>
      </c>
      <c r="AT115">
        <f>VLOOKUP($G115,county_facts!$A:$BB,42,FALSE)</f>
        <v>0</v>
      </c>
      <c r="AU115">
        <f>VLOOKUP($G115,county_facts!$A:$BB,43,FALSE)</f>
        <v>0</v>
      </c>
      <c r="AV115">
        <f>VLOOKUP($G115,county_facts!$A:$BB,44,FALSE)</f>
        <v>0</v>
      </c>
      <c r="AW115">
        <f>VLOOKUP($G115,county_facts!$A:$BB,45,FALSE)</f>
        <v>0</v>
      </c>
      <c r="AX115">
        <f>VLOOKUP($G115,county_facts!$A:$BB,46,FALSE)</f>
        <v>14.5</v>
      </c>
      <c r="AY115">
        <f>VLOOKUP($G115,county_facts!$A:$BB,47,FALSE)</f>
        <v>307439</v>
      </c>
      <c r="AZ115">
        <f>VLOOKUP($G115,county_facts!$A:$BB,48,FALSE)</f>
        <v>62293</v>
      </c>
      <c r="BA115">
        <f>VLOOKUP($G115,county_facts!$A:$BB,49,FALSE)</f>
        <v>186321</v>
      </c>
      <c r="BB115">
        <f>VLOOKUP($G115,county_facts!$A:$BB,50,FALSE)</f>
        <v>7613</v>
      </c>
      <c r="BC115">
        <f>VLOOKUP($G115,county_facts!$A:$BB,51,FALSE)</f>
        <v>13948</v>
      </c>
      <c r="BD115">
        <f>VLOOKUP($G115,county_facts!$A:$BB,52,FALSE)</f>
        <v>2</v>
      </c>
      <c r="BE115">
        <f>VLOOKUP($G115,county_facts!$A:$BB,53,FALSE)</f>
        <v>553.70000000000005</v>
      </c>
      <c r="BF115">
        <f>VLOOKUP($G115,county_facts!$A:$BB,54,FALSE)</f>
        <v>46.9</v>
      </c>
    </row>
    <row r="116" spans="1:58" x14ac:dyDescent="0.3">
      <c r="A116" t="s">
        <v>6</v>
      </c>
      <c r="B116" t="s">
        <v>65</v>
      </c>
      <c r="C116">
        <v>1835</v>
      </c>
      <c r="D116" t="s">
        <v>8</v>
      </c>
      <c r="E116">
        <v>2120</v>
      </c>
      <c r="F116">
        <v>0.86556603799999998</v>
      </c>
      <c r="G116">
        <v>1017</v>
      </c>
      <c r="H116">
        <f>VLOOKUP($G116,county_facts!$A:$BB,4,FALSE)</f>
        <v>34076</v>
      </c>
      <c r="I116">
        <f>VLOOKUP($G116,county_facts!$A:$BB,5,FALSE)</f>
        <v>34170</v>
      </c>
      <c r="J116">
        <f>VLOOKUP($G116,county_facts!$A:$BB,6,FALSE)</f>
        <v>-0.3</v>
      </c>
      <c r="K116">
        <f>VLOOKUP($G116,county_facts!$A:$BB,7,FALSE)</f>
        <v>34215</v>
      </c>
      <c r="L116">
        <f>VLOOKUP($G116,county_facts!$A:$BB,8,FALSE)</f>
        <v>5.9</v>
      </c>
      <c r="M116">
        <f>VLOOKUP($G116,county_facts!$A:$BB,9,FALSE)</f>
        <v>21.4</v>
      </c>
      <c r="N116">
        <f>VLOOKUP($G116,county_facts!$A:$BB,10,FALSE)</f>
        <v>18.3</v>
      </c>
      <c r="O116">
        <f>VLOOKUP($G116,county_facts!$A:$BB,11,FALSE)</f>
        <v>52.3</v>
      </c>
      <c r="P116">
        <f>VLOOKUP($G116,county_facts!$A:$BB,12,FALSE)</f>
        <v>58.3</v>
      </c>
      <c r="Q116">
        <f>VLOOKUP($G116,county_facts!$A:$BB,13,FALSE)</f>
        <v>39.5</v>
      </c>
      <c r="R116">
        <f>VLOOKUP($G116,county_facts!$A:$BB,14,FALSE)</f>
        <v>0.3</v>
      </c>
      <c r="S116">
        <f>VLOOKUP($G116,county_facts!$A:$BB,15,FALSE)</f>
        <v>0.8</v>
      </c>
      <c r="T116">
        <f>VLOOKUP($G116,county_facts!$A:$BB,16,FALSE)</f>
        <v>0.1</v>
      </c>
      <c r="U116">
        <f>VLOOKUP($G116,county_facts!$A:$BB,17,FALSE)</f>
        <v>1.1000000000000001</v>
      </c>
      <c r="V116">
        <f>VLOOKUP($G116,county_facts!$A:$BB,18,FALSE)</f>
        <v>2</v>
      </c>
      <c r="W116">
        <f>VLOOKUP($G116,county_facts!$A:$BB,19,FALSE)</f>
        <v>56.8</v>
      </c>
      <c r="X116">
        <f>VLOOKUP($G116,county_facts!$A:$BB,20,FALSE)</f>
        <v>85.8</v>
      </c>
      <c r="Y116">
        <f>VLOOKUP($G116,county_facts!$A:$BB,21,FALSE)</f>
        <v>1.1000000000000001</v>
      </c>
      <c r="Z116">
        <f>VLOOKUP($G116,county_facts!$A:$BB,22,FALSE)</f>
        <v>1.3</v>
      </c>
      <c r="AA116">
        <f>VLOOKUP($G116,county_facts!$A:$BB,23,FALSE)</f>
        <v>75.099999999999994</v>
      </c>
      <c r="AB116">
        <f>VLOOKUP($G116,county_facts!$A:$BB,24,FALSE)</f>
        <v>11.8</v>
      </c>
      <c r="AC116">
        <f>VLOOKUP($G116,county_facts!$A:$BB,25,FALSE)</f>
        <v>2691</v>
      </c>
      <c r="AD116">
        <f>VLOOKUP($G116,county_facts!$A:$BB,26,FALSE)</f>
        <v>24.6</v>
      </c>
      <c r="AE116">
        <f>VLOOKUP($G116,county_facts!$A:$BB,27,FALSE)</f>
        <v>16894</v>
      </c>
      <c r="AF116">
        <f>VLOOKUP($G116,county_facts!$A:$BB,28,FALSE)</f>
        <v>67.900000000000006</v>
      </c>
      <c r="AG116">
        <f>VLOOKUP($G116,county_facts!$A:$BB,29,FALSE)</f>
        <v>11.1</v>
      </c>
      <c r="AH116">
        <f>VLOOKUP($G116,county_facts!$A:$BB,30,FALSE)</f>
        <v>81200</v>
      </c>
      <c r="AI116">
        <f>VLOOKUP($G116,county_facts!$A:$BB,31,FALSE)</f>
        <v>13722</v>
      </c>
      <c r="AJ116">
        <f>VLOOKUP($G116,county_facts!$A:$BB,32,FALSE)</f>
        <v>2.46</v>
      </c>
      <c r="AK116">
        <f>VLOOKUP($G116,county_facts!$A:$BB,33,FALSE)</f>
        <v>19291</v>
      </c>
      <c r="AL116">
        <f>VLOOKUP($G116,county_facts!$A:$BB,34,FALSE)</f>
        <v>32402</v>
      </c>
      <c r="AM116">
        <f>VLOOKUP($G116,county_facts!$A:$BB,35,FALSE)</f>
        <v>24.1</v>
      </c>
      <c r="AN116">
        <f>VLOOKUP($G116,county_facts!$A:$BB,36,FALSE)</f>
        <v>515</v>
      </c>
      <c r="AO116">
        <f>VLOOKUP($G116,county_facts!$A:$BB,37,FALSE)</f>
        <v>6431</v>
      </c>
      <c r="AP116">
        <f>VLOOKUP($G116,county_facts!$A:$BB,38,FALSE)</f>
        <v>-0.2</v>
      </c>
      <c r="AQ116">
        <f>VLOOKUP($G116,county_facts!$A:$BB,39,FALSE)</f>
        <v>2354</v>
      </c>
      <c r="AR116">
        <f>VLOOKUP($G116,county_facts!$A:$BB,40,FALSE)</f>
        <v>1981</v>
      </c>
      <c r="AS116">
        <f>VLOOKUP($G116,county_facts!$A:$BB,41,FALSE)</f>
        <v>0</v>
      </c>
      <c r="AT116">
        <f>VLOOKUP($G116,county_facts!$A:$BB,42,FALSE)</f>
        <v>0</v>
      </c>
      <c r="AU116">
        <f>VLOOKUP($G116,county_facts!$A:$BB,43,FALSE)</f>
        <v>0</v>
      </c>
      <c r="AV116">
        <f>VLOOKUP($G116,county_facts!$A:$BB,44,FALSE)</f>
        <v>0</v>
      </c>
      <c r="AW116">
        <f>VLOOKUP($G116,county_facts!$A:$BB,45,FALSE)</f>
        <v>0</v>
      </c>
      <c r="AX116">
        <f>VLOOKUP($G116,county_facts!$A:$BB,46,FALSE)</f>
        <v>29.3</v>
      </c>
      <c r="AY116">
        <f>VLOOKUP($G116,county_facts!$A:$BB,47,FALSE)</f>
        <v>667283</v>
      </c>
      <c r="AZ116">
        <f>VLOOKUP($G116,county_facts!$A:$BB,48,FALSE)</f>
        <v>0</v>
      </c>
      <c r="BA116">
        <f>VLOOKUP($G116,county_facts!$A:$BB,49,FALSE)</f>
        <v>264650</v>
      </c>
      <c r="BB116">
        <f>VLOOKUP($G116,county_facts!$A:$BB,50,FALSE)</f>
        <v>7620</v>
      </c>
      <c r="BC116">
        <f>VLOOKUP($G116,county_facts!$A:$BB,51,FALSE)</f>
        <v>23237</v>
      </c>
      <c r="BD116">
        <f>VLOOKUP($G116,county_facts!$A:$BB,52,FALSE)</f>
        <v>8</v>
      </c>
      <c r="BE116">
        <f>VLOOKUP($G116,county_facts!$A:$BB,53,FALSE)</f>
        <v>596.53</v>
      </c>
      <c r="BF116">
        <f>VLOOKUP($G116,county_facts!$A:$BB,54,FALSE)</f>
        <v>57.4</v>
      </c>
    </row>
    <row r="117" spans="1:58" x14ac:dyDescent="0.3">
      <c r="A117" t="s">
        <v>9</v>
      </c>
      <c r="B117" t="s">
        <v>65</v>
      </c>
      <c r="C117">
        <v>285</v>
      </c>
      <c r="D117" t="s">
        <v>8</v>
      </c>
      <c r="E117">
        <v>2120</v>
      </c>
      <c r="F117">
        <v>0.13443396199999999</v>
      </c>
      <c r="G117">
        <v>1017</v>
      </c>
      <c r="H117">
        <f>VLOOKUP($G117,county_facts!$A:$BB,4,FALSE)</f>
        <v>34076</v>
      </c>
      <c r="I117">
        <f>VLOOKUP($G117,county_facts!$A:$BB,5,FALSE)</f>
        <v>34170</v>
      </c>
      <c r="J117">
        <f>VLOOKUP($G117,county_facts!$A:$BB,6,FALSE)</f>
        <v>-0.3</v>
      </c>
      <c r="K117">
        <f>VLOOKUP($G117,county_facts!$A:$BB,7,FALSE)</f>
        <v>34215</v>
      </c>
      <c r="L117">
        <f>VLOOKUP($G117,county_facts!$A:$BB,8,FALSE)</f>
        <v>5.9</v>
      </c>
      <c r="M117">
        <f>VLOOKUP($G117,county_facts!$A:$BB,9,FALSE)</f>
        <v>21.4</v>
      </c>
      <c r="N117">
        <f>VLOOKUP($G117,county_facts!$A:$BB,10,FALSE)</f>
        <v>18.3</v>
      </c>
      <c r="O117">
        <f>VLOOKUP($G117,county_facts!$A:$BB,11,FALSE)</f>
        <v>52.3</v>
      </c>
      <c r="P117">
        <f>VLOOKUP($G117,county_facts!$A:$BB,12,FALSE)</f>
        <v>58.3</v>
      </c>
      <c r="Q117">
        <f>VLOOKUP($G117,county_facts!$A:$BB,13,FALSE)</f>
        <v>39.5</v>
      </c>
      <c r="R117">
        <f>VLOOKUP($G117,county_facts!$A:$BB,14,FALSE)</f>
        <v>0.3</v>
      </c>
      <c r="S117">
        <f>VLOOKUP($G117,county_facts!$A:$BB,15,FALSE)</f>
        <v>0.8</v>
      </c>
      <c r="T117">
        <f>VLOOKUP($G117,county_facts!$A:$BB,16,FALSE)</f>
        <v>0.1</v>
      </c>
      <c r="U117">
        <f>VLOOKUP($G117,county_facts!$A:$BB,17,FALSE)</f>
        <v>1.1000000000000001</v>
      </c>
      <c r="V117">
        <f>VLOOKUP($G117,county_facts!$A:$BB,18,FALSE)</f>
        <v>2</v>
      </c>
      <c r="W117">
        <f>VLOOKUP($G117,county_facts!$A:$BB,19,FALSE)</f>
        <v>56.8</v>
      </c>
      <c r="X117">
        <f>VLOOKUP($G117,county_facts!$A:$BB,20,FALSE)</f>
        <v>85.8</v>
      </c>
      <c r="Y117">
        <f>VLOOKUP($G117,county_facts!$A:$BB,21,FALSE)</f>
        <v>1.1000000000000001</v>
      </c>
      <c r="Z117">
        <f>VLOOKUP($G117,county_facts!$A:$BB,22,FALSE)</f>
        <v>1.3</v>
      </c>
      <c r="AA117">
        <f>VLOOKUP($G117,county_facts!$A:$BB,23,FALSE)</f>
        <v>75.099999999999994</v>
      </c>
      <c r="AB117">
        <f>VLOOKUP($G117,county_facts!$A:$BB,24,FALSE)</f>
        <v>11.8</v>
      </c>
      <c r="AC117">
        <f>VLOOKUP($G117,county_facts!$A:$BB,25,FALSE)</f>
        <v>2691</v>
      </c>
      <c r="AD117">
        <f>VLOOKUP($G117,county_facts!$A:$BB,26,FALSE)</f>
        <v>24.6</v>
      </c>
      <c r="AE117">
        <f>VLOOKUP($G117,county_facts!$A:$BB,27,FALSE)</f>
        <v>16894</v>
      </c>
      <c r="AF117">
        <f>VLOOKUP($G117,county_facts!$A:$BB,28,FALSE)</f>
        <v>67.900000000000006</v>
      </c>
      <c r="AG117">
        <f>VLOOKUP($G117,county_facts!$A:$BB,29,FALSE)</f>
        <v>11.1</v>
      </c>
      <c r="AH117">
        <f>VLOOKUP($G117,county_facts!$A:$BB,30,FALSE)</f>
        <v>81200</v>
      </c>
      <c r="AI117">
        <f>VLOOKUP($G117,county_facts!$A:$BB,31,FALSE)</f>
        <v>13722</v>
      </c>
      <c r="AJ117">
        <f>VLOOKUP($G117,county_facts!$A:$BB,32,FALSE)</f>
        <v>2.46</v>
      </c>
      <c r="AK117">
        <f>VLOOKUP($G117,county_facts!$A:$BB,33,FALSE)</f>
        <v>19291</v>
      </c>
      <c r="AL117">
        <f>VLOOKUP($G117,county_facts!$A:$BB,34,FALSE)</f>
        <v>32402</v>
      </c>
      <c r="AM117">
        <f>VLOOKUP($G117,county_facts!$A:$BB,35,FALSE)</f>
        <v>24.1</v>
      </c>
      <c r="AN117">
        <f>VLOOKUP($G117,county_facts!$A:$BB,36,FALSE)</f>
        <v>515</v>
      </c>
      <c r="AO117">
        <f>VLOOKUP($G117,county_facts!$A:$BB,37,FALSE)</f>
        <v>6431</v>
      </c>
      <c r="AP117">
        <f>VLOOKUP($G117,county_facts!$A:$BB,38,FALSE)</f>
        <v>-0.2</v>
      </c>
      <c r="AQ117">
        <f>VLOOKUP($G117,county_facts!$A:$BB,39,FALSE)</f>
        <v>2354</v>
      </c>
      <c r="AR117">
        <f>VLOOKUP($G117,county_facts!$A:$BB,40,FALSE)</f>
        <v>1981</v>
      </c>
      <c r="AS117">
        <f>VLOOKUP($G117,county_facts!$A:$BB,41,FALSE)</f>
        <v>0</v>
      </c>
      <c r="AT117">
        <f>VLOOKUP($G117,county_facts!$A:$BB,42,FALSE)</f>
        <v>0</v>
      </c>
      <c r="AU117">
        <f>VLOOKUP($G117,county_facts!$A:$BB,43,FALSE)</f>
        <v>0</v>
      </c>
      <c r="AV117">
        <f>VLOOKUP($G117,county_facts!$A:$BB,44,FALSE)</f>
        <v>0</v>
      </c>
      <c r="AW117">
        <f>VLOOKUP($G117,county_facts!$A:$BB,45,FALSE)</f>
        <v>0</v>
      </c>
      <c r="AX117">
        <f>VLOOKUP($G117,county_facts!$A:$BB,46,FALSE)</f>
        <v>29.3</v>
      </c>
      <c r="AY117">
        <f>VLOOKUP($G117,county_facts!$A:$BB,47,FALSE)</f>
        <v>667283</v>
      </c>
      <c r="AZ117">
        <f>VLOOKUP($G117,county_facts!$A:$BB,48,FALSE)</f>
        <v>0</v>
      </c>
      <c r="BA117">
        <f>VLOOKUP($G117,county_facts!$A:$BB,49,FALSE)</f>
        <v>264650</v>
      </c>
      <c r="BB117">
        <f>VLOOKUP($G117,county_facts!$A:$BB,50,FALSE)</f>
        <v>7620</v>
      </c>
      <c r="BC117">
        <f>VLOOKUP($G117,county_facts!$A:$BB,51,FALSE)</f>
        <v>23237</v>
      </c>
      <c r="BD117">
        <f>VLOOKUP($G117,county_facts!$A:$BB,52,FALSE)</f>
        <v>8</v>
      </c>
      <c r="BE117">
        <f>VLOOKUP($G117,county_facts!$A:$BB,53,FALSE)</f>
        <v>596.53</v>
      </c>
      <c r="BF117">
        <f>VLOOKUP($G117,county_facts!$A:$BB,54,FALSE)</f>
        <v>57.4</v>
      </c>
    </row>
    <row r="118" spans="1:58" x14ac:dyDescent="0.3">
      <c r="A118" t="s">
        <v>6</v>
      </c>
      <c r="B118" t="s">
        <v>66</v>
      </c>
      <c r="C118">
        <v>4855</v>
      </c>
      <c r="D118" t="s">
        <v>8</v>
      </c>
      <c r="E118">
        <v>6361</v>
      </c>
      <c r="F118">
        <v>0.76324477300000004</v>
      </c>
      <c r="G118">
        <v>1015</v>
      </c>
      <c r="H118">
        <f>VLOOKUP($G118,county_facts!$A:$BB,4,FALSE)</f>
        <v>115916</v>
      </c>
      <c r="I118">
        <f>VLOOKUP($G118,county_facts!$A:$BB,5,FALSE)</f>
        <v>118586</v>
      </c>
      <c r="J118">
        <f>VLOOKUP($G118,county_facts!$A:$BB,6,FALSE)</f>
        <v>-2.2999999999999998</v>
      </c>
      <c r="K118">
        <f>VLOOKUP($G118,county_facts!$A:$BB,7,FALSE)</f>
        <v>118572</v>
      </c>
      <c r="L118">
        <f>VLOOKUP($G118,county_facts!$A:$BB,8,FALSE)</f>
        <v>5.7</v>
      </c>
      <c r="M118">
        <f>VLOOKUP($G118,county_facts!$A:$BB,9,FALSE)</f>
        <v>22.2</v>
      </c>
      <c r="N118">
        <f>VLOOKUP($G118,county_facts!$A:$BB,10,FALSE)</f>
        <v>16</v>
      </c>
      <c r="O118">
        <f>VLOOKUP($G118,county_facts!$A:$BB,11,FALSE)</f>
        <v>51.8</v>
      </c>
      <c r="P118">
        <f>VLOOKUP($G118,county_facts!$A:$BB,12,FALSE)</f>
        <v>75.8</v>
      </c>
      <c r="Q118">
        <f>VLOOKUP($G118,county_facts!$A:$BB,13,FALSE)</f>
        <v>21.1</v>
      </c>
      <c r="R118">
        <f>VLOOKUP($G118,county_facts!$A:$BB,14,FALSE)</f>
        <v>0.5</v>
      </c>
      <c r="S118">
        <f>VLOOKUP($G118,county_facts!$A:$BB,15,FALSE)</f>
        <v>0.9</v>
      </c>
      <c r="T118">
        <f>VLOOKUP($G118,county_facts!$A:$BB,16,FALSE)</f>
        <v>0.1</v>
      </c>
      <c r="U118">
        <f>VLOOKUP($G118,county_facts!$A:$BB,17,FALSE)</f>
        <v>1.7</v>
      </c>
      <c r="V118">
        <f>VLOOKUP($G118,county_facts!$A:$BB,18,FALSE)</f>
        <v>3.5</v>
      </c>
      <c r="W118">
        <f>VLOOKUP($G118,county_facts!$A:$BB,19,FALSE)</f>
        <v>72.900000000000006</v>
      </c>
      <c r="X118">
        <f>VLOOKUP($G118,county_facts!$A:$BB,20,FALSE)</f>
        <v>83.6</v>
      </c>
      <c r="Y118">
        <f>VLOOKUP($G118,county_facts!$A:$BB,21,FALSE)</f>
        <v>2.4</v>
      </c>
      <c r="Z118">
        <f>VLOOKUP($G118,county_facts!$A:$BB,22,FALSE)</f>
        <v>4.5</v>
      </c>
      <c r="AA118">
        <f>VLOOKUP($G118,county_facts!$A:$BB,23,FALSE)</f>
        <v>78.599999999999994</v>
      </c>
      <c r="AB118">
        <f>VLOOKUP($G118,county_facts!$A:$BB,24,FALSE)</f>
        <v>16.100000000000001</v>
      </c>
      <c r="AC118">
        <f>VLOOKUP($G118,county_facts!$A:$BB,25,FALSE)</f>
        <v>11385</v>
      </c>
      <c r="AD118">
        <f>VLOOKUP($G118,county_facts!$A:$BB,26,FALSE)</f>
        <v>22.5</v>
      </c>
      <c r="AE118">
        <f>VLOOKUP($G118,county_facts!$A:$BB,27,FALSE)</f>
        <v>53289</v>
      </c>
      <c r="AF118">
        <f>VLOOKUP($G118,county_facts!$A:$BB,28,FALSE)</f>
        <v>68.7</v>
      </c>
      <c r="AG118">
        <f>VLOOKUP($G118,county_facts!$A:$BB,29,FALSE)</f>
        <v>13.8</v>
      </c>
      <c r="AH118">
        <f>VLOOKUP($G118,county_facts!$A:$BB,30,FALSE)</f>
        <v>100600</v>
      </c>
      <c r="AI118">
        <f>VLOOKUP($G118,county_facts!$A:$BB,31,FALSE)</f>
        <v>45196</v>
      </c>
      <c r="AJ118">
        <f>VLOOKUP($G118,county_facts!$A:$BB,32,FALSE)</f>
        <v>2.54</v>
      </c>
      <c r="AK118">
        <f>VLOOKUP($G118,county_facts!$A:$BB,33,FALSE)</f>
        <v>20828</v>
      </c>
      <c r="AL118">
        <f>VLOOKUP($G118,county_facts!$A:$BB,34,FALSE)</f>
        <v>39962</v>
      </c>
      <c r="AM118">
        <f>VLOOKUP($G118,county_facts!$A:$BB,35,FALSE)</f>
        <v>21.9</v>
      </c>
      <c r="AN118">
        <f>VLOOKUP($G118,county_facts!$A:$BB,36,FALSE)</f>
        <v>2311</v>
      </c>
      <c r="AO118">
        <f>VLOOKUP($G118,county_facts!$A:$BB,37,FALSE)</f>
        <v>34871</v>
      </c>
      <c r="AP118">
        <f>VLOOKUP($G118,county_facts!$A:$BB,38,FALSE)</f>
        <v>0.6</v>
      </c>
      <c r="AQ118">
        <f>VLOOKUP($G118,county_facts!$A:$BB,39,FALSE)</f>
        <v>6352</v>
      </c>
      <c r="AR118">
        <f>VLOOKUP($G118,county_facts!$A:$BB,40,FALSE)</f>
        <v>8713</v>
      </c>
      <c r="AS118">
        <f>VLOOKUP($G118,county_facts!$A:$BB,41,FALSE)</f>
        <v>7.2</v>
      </c>
      <c r="AT118">
        <f>VLOOKUP($G118,county_facts!$A:$BB,42,FALSE)</f>
        <v>0</v>
      </c>
      <c r="AU118">
        <f>VLOOKUP($G118,county_facts!$A:$BB,43,FALSE)</f>
        <v>1.6</v>
      </c>
      <c r="AV118">
        <f>VLOOKUP($G118,county_facts!$A:$BB,44,FALSE)</f>
        <v>0</v>
      </c>
      <c r="AW118">
        <f>VLOOKUP($G118,county_facts!$A:$BB,45,FALSE)</f>
        <v>0.5</v>
      </c>
      <c r="AX118">
        <f>VLOOKUP($G118,county_facts!$A:$BB,46,FALSE)</f>
        <v>24.7</v>
      </c>
      <c r="AY118">
        <f>VLOOKUP($G118,county_facts!$A:$BB,47,FALSE)</f>
        <v>2679991</v>
      </c>
      <c r="AZ118">
        <f>VLOOKUP($G118,county_facts!$A:$BB,48,FALSE)</f>
        <v>0</v>
      </c>
      <c r="BA118">
        <f>VLOOKUP($G118,county_facts!$A:$BB,49,FALSE)</f>
        <v>1542981</v>
      </c>
      <c r="BB118">
        <f>VLOOKUP($G118,county_facts!$A:$BB,50,FALSE)</f>
        <v>13678</v>
      </c>
      <c r="BC118">
        <f>VLOOKUP($G118,county_facts!$A:$BB,51,FALSE)</f>
        <v>186533</v>
      </c>
      <c r="BD118">
        <f>VLOOKUP($G118,county_facts!$A:$BB,52,FALSE)</f>
        <v>114</v>
      </c>
      <c r="BE118">
        <f>VLOOKUP($G118,county_facts!$A:$BB,53,FALSE)</f>
        <v>605.87</v>
      </c>
      <c r="BF118">
        <f>VLOOKUP($G118,county_facts!$A:$BB,54,FALSE)</f>
        <v>195.7</v>
      </c>
    </row>
    <row r="119" spans="1:58" x14ac:dyDescent="0.3">
      <c r="A119" t="s">
        <v>9</v>
      </c>
      <c r="B119" t="s">
        <v>66</v>
      </c>
      <c r="C119">
        <v>1506</v>
      </c>
      <c r="D119" t="s">
        <v>8</v>
      </c>
      <c r="E119">
        <v>6361</v>
      </c>
      <c r="F119">
        <v>0.23675522700000001</v>
      </c>
      <c r="G119">
        <v>1015</v>
      </c>
      <c r="H119">
        <f>VLOOKUP($G119,county_facts!$A:$BB,4,FALSE)</f>
        <v>115916</v>
      </c>
      <c r="I119">
        <f>VLOOKUP($G119,county_facts!$A:$BB,5,FALSE)</f>
        <v>118586</v>
      </c>
      <c r="J119">
        <f>VLOOKUP($G119,county_facts!$A:$BB,6,FALSE)</f>
        <v>-2.2999999999999998</v>
      </c>
      <c r="K119">
        <f>VLOOKUP($G119,county_facts!$A:$BB,7,FALSE)</f>
        <v>118572</v>
      </c>
      <c r="L119">
        <f>VLOOKUP($G119,county_facts!$A:$BB,8,FALSE)</f>
        <v>5.7</v>
      </c>
      <c r="M119">
        <f>VLOOKUP($G119,county_facts!$A:$BB,9,FALSE)</f>
        <v>22.2</v>
      </c>
      <c r="N119">
        <f>VLOOKUP($G119,county_facts!$A:$BB,10,FALSE)</f>
        <v>16</v>
      </c>
      <c r="O119">
        <f>VLOOKUP($G119,county_facts!$A:$BB,11,FALSE)</f>
        <v>51.8</v>
      </c>
      <c r="P119">
        <f>VLOOKUP($G119,county_facts!$A:$BB,12,FALSE)</f>
        <v>75.8</v>
      </c>
      <c r="Q119">
        <f>VLOOKUP($G119,county_facts!$A:$BB,13,FALSE)</f>
        <v>21.1</v>
      </c>
      <c r="R119">
        <f>VLOOKUP($G119,county_facts!$A:$BB,14,FALSE)</f>
        <v>0.5</v>
      </c>
      <c r="S119">
        <f>VLOOKUP($G119,county_facts!$A:$BB,15,FALSE)</f>
        <v>0.9</v>
      </c>
      <c r="T119">
        <f>VLOOKUP($G119,county_facts!$A:$BB,16,FALSE)</f>
        <v>0.1</v>
      </c>
      <c r="U119">
        <f>VLOOKUP($G119,county_facts!$A:$BB,17,FALSE)</f>
        <v>1.7</v>
      </c>
      <c r="V119">
        <f>VLOOKUP($G119,county_facts!$A:$BB,18,FALSE)</f>
        <v>3.5</v>
      </c>
      <c r="W119">
        <f>VLOOKUP($G119,county_facts!$A:$BB,19,FALSE)</f>
        <v>72.900000000000006</v>
      </c>
      <c r="X119">
        <f>VLOOKUP($G119,county_facts!$A:$BB,20,FALSE)</f>
        <v>83.6</v>
      </c>
      <c r="Y119">
        <f>VLOOKUP($G119,county_facts!$A:$BB,21,FALSE)</f>
        <v>2.4</v>
      </c>
      <c r="Z119">
        <f>VLOOKUP($G119,county_facts!$A:$BB,22,FALSE)</f>
        <v>4.5</v>
      </c>
      <c r="AA119">
        <f>VLOOKUP($G119,county_facts!$A:$BB,23,FALSE)</f>
        <v>78.599999999999994</v>
      </c>
      <c r="AB119">
        <f>VLOOKUP($G119,county_facts!$A:$BB,24,FALSE)</f>
        <v>16.100000000000001</v>
      </c>
      <c r="AC119">
        <f>VLOOKUP($G119,county_facts!$A:$BB,25,FALSE)</f>
        <v>11385</v>
      </c>
      <c r="AD119">
        <f>VLOOKUP($G119,county_facts!$A:$BB,26,FALSE)</f>
        <v>22.5</v>
      </c>
      <c r="AE119">
        <f>VLOOKUP($G119,county_facts!$A:$BB,27,FALSE)</f>
        <v>53289</v>
      </c>
      <c r="AF119">
        <f>VLOOKUP($G119,county_facts!$A:$BB,28,FALSE)</f>
        <v>68.7</v>
      </c>
      <c r="AG119">
        <f>VLOOKUP($G119,county_facts!$A:$BB,29,FALSE)</f>
        <v>13.8</v>
      </c>
      <c r="AH119">
        <f>VLOOKUP($G119,county_facts!$A:$BB,30,FALSE)</f>
        <v>100600</v>
      </c>
      <c r="AI119">
        <f>VLOOKUP($G119,county_facts!$A:$BB,31,FALSE)</f>
        <v>45196</v>
      </c>
      <c r="AJ119">
        <f>VLOOKUP($G119,county_facts!$A:$BB,32,FALSE)</f>
        <v>2.54</v>
      </c>
      <c r="AK119">
        <f>VLOOKUP($G119,county_facts!$A:$BB,33,FALSE)</f>
        <v>20828</v>
      </c>
      <c r="AL119">
        <f>VLOOKUP($G119,county_facts!$A:$BB,34,FALSE)</f>
        <v>39962</v>
      </c>
      <c r="AM119">
        <f>VLOOKUP($G119,county_facts!$A:$BB,35,FALSE)</f>
        <v>21.9</v>
      </c>
      <c r="AN119">
        <f>VLOOKUP($G119,county_facts!$A:$BB,36,FALSE)</f>
        <v>2311</v>
      </c>
      <c r="AO119">
        <f>VLOOKUP($G119,county_facts!$A:$BB,37,FALSE)</f>
        <v>34871</v>
      </c>
      <c r="AP119">
        <f>VLOOKUP($G119,county_facts!$A:$BB,38,FALSE)</f>
        <v>0.6</v>
      </c>
      <c r="AQ119">
        <f>VLOOKUP($G119,county_facts!$A:$BB,39,FALSE)</f>
        <v>6352</v>
      </c>
      <c r="AR119">
        <f>VLOOKUP($G119,county_facts!$A:$BB,40,FALSE)</f>
        <v>8713</v>
      </c>
      <c r="AS119">
        <f>VLOOKUP($G119,county_facts!$A:$BB,41,FALSE)</f>
        <v>7.2</v>
      </c>
      <c r="AT119">
        <f>VLOOKUP($G119,county_facts!$A:$BB,42,FALSE)</f>
        <v>0</v>
      </c>
      <c r="AU119">
        <f>VLOOKUP($G119,county_facts!$A:$BB,43,FALSE)</f>
        <v>1.6</v>
      </c>
      <c r="AV119">
        <f>VLOOKUP($G119,county_facts!$A:$BB,44,FALSE)</f>
        <v>0</v>
      </c>
      <c r="AW119">
        <f>VLOOKUP($G119,county_facts!$A:$BB,45,FALSE)</f>
        <v>0.5</v>
      </c>
      <c r="AX119">
        <f>VLOOKUP($G119,county_facts!$A:$BB,46,FALSE)</f>
        <v>24.7</v>
      </c>
      <c r="AY119">
        <f>VLOOKUP($G119,county_facts!$A:$BB,47,FALSE)</f>
        <v>2679991</v>
      </c>
      <c r="AZ119">
        <f>VLOOKUP($G119,county_facts!$A:$BB,48,FALSE)</f>
        <v>0</v>
      </c>
      <c r="BA119">
        <f>VLOOKUP($G119,county_facts!$A:$BB,49,FALSE)</f>
        <v>1542981</v>
      </c>
      <c r="BB119">
        <f>VLOOKUP($G119,county_facts!$A:$BB,50,FALSE)</f>
        <v>13678</v>
      </c>
      <c r="BC119">
        <f>VLOOKUP($G119,county_facts!$A:$BB,51,FALSE)</f>
        <v>186533</v>
      </c>
      <c r="BD119">
        <f>VLOOKUP($G119,county_facts!$A:$BB,52,FALSE)</f>
        <v>114</v>
      </c>
      <c r="BE119">
        <f>VLOOKUP($G119,county_facts!$A:$BB,53,FALSE)</f>
        <v>605.87</v>
      </c>
      <c r="BF119">
        <f>VLOOKUP($G119,county_facts!$A:$BB,54,FALSE)</f>
        <v>195.7</v>
      </c>
    </row>
    <row r="120" spans="1:58" x14ac:dyDescent="0.3">
      <c r="A120" t="s">
        <v>6</v>
      </c>
      <c r="B120" t="s">
        <v>67</v>
      </c>
      <c r="C120">
        <v>1451</v>
      </c>
      <c r="D120" t="s">
        <v>8</v>
      </c>
      <c r="E120">
        <v>1622</v>
      </c>
      <c r="F120">
        <v>0.89457459900000003</v>
      </c>
      <c r="G120">
        <v>1013</v>
      </c>
      <c r="H120">
        <f>VLOOKUP($G120,county_facts!$A:$BB,4,FALSE)</f>
        <v>20296</v>
      </c>
      <c r="I120">
        <f>VLOOKUP($G120,county_facts!$A:$BB,5,FALSE)</f>
        <v>20946</v>
      </c>
      <c r="J120">
        <f>VLOOKUP($G120,county_facts!$A:$BB,6,FALSE)</f>
        <v>-3.1</v>
      </c>
      <c r="K120">
        <f>VLOOKUP($G120,county_facts!$A:$BB,7,FALSE)</f>
        <v>20947</v>
      </c>
      <c r="L120">
        <f>VLOOKUP($G120,county_facts!$A:$BB,8,FALSE)</f>
        <v>6.1</v>
      </c>
      <c r="M120">
        <f>VLOOKUP($G120,county_facts!$A:$BB,9,FALSE)</f>
        <v>23.6</v>
      </c>
      <c r="N120">
        <f>VLOOKUP($G120,county_facts!$A:$BB,10,FALSE)</f>
        <v>18</v>
      </c>
      <c r="O120">
        <f>VLOOKUP($G120,county_facts!$A:$BB,11,FALSE)</f>
        <v>53.6</v>
      </c>
      <c r="P120">
        <f>VLOOKUP($G120,county_facts!$A:$BB,12,FALSE)</f>
        <v>53.9</v>
      </c>
      <c r="Q120">
        <f>VLOOKUP($G120,county_facts!$A:$BB,13,FALSE)</f>
        <v>44</v>
      </c>
      <c r="R120">
        <f>VLOOKUP($G120,county_facts!$A:$BB,14,FALSE)</f>
        <v>0.4</v>
      </c>
      <c r="S120">
        <f>VLOOKUP($G120,county_facts!$A:$BB,15,FALSE)</f>
        <v>0.9</v>
      </c>
      <c r="T120">
        <f>VLOOKUP($G120,county_facts!$A:$BB,16,FALSE)</f>
        <v>0</v>
      </c>
      <c r="U120">
        <f>VLOOKUP($G120,county_facts!$A:$BB,17,FALSE)</f>
        <v>0.8</v>
      </c>
      <c r="V120">
        <f>VLOOKUP($G120,county_facts!$A:$BB,18,FALSE)</f>
        <v>1.2</v>
      </c>
      <c r="W120">
        <f>VLOOKUP($G120,county_facts!$A:$BB,19,FALSE)</f>
        <v>53.1</v>
      </c>
      <c r="X120">
        <f>VLOOKUP($G120,county_facts!$A:$BB,20,FALSE)</f>
        <v>94.6</v>
      </c>
      <c r="Y120">
        <f>VLOOKUP($G120,county_facts!$A:$BB,21,FALSE)</f>
        <v>0.8</v>
      </c>
      <c r="Z120">
        <f>VLOOKUP($G120,county_facts!$A:$BB,22,FALSE)</f>
        <v>1.7</v>
      </c>
      <c r="AA120">
        <f>VLOOKUP($G120,county_facts!$A:$BB,23,FALSE)</f>
        <v>76.3</v>
      </c>
      <c r="AB120">
        <f>VLOOKUP($G120,county_facts!$A:$BB,24,FALSE)</f>
        <v>14</v>
      </c>
      <c r="AC120">
        <f>VLOOKUP($G120,county_facts!$A:$BB,25,FALSE)</f>
        <v>1497</v>
      </c>
      <c r="AD120">
        <f>VLOOKUP($G120,county_facts!$A:$BB,26,FALSE)</f>
        <v>24</v>
      </c>
      <c r="AE120">
        <f>VLOOKUP($G120,county_facts!$A:$BB,27,FALSE)</f>
        <v>9916</v>
      </c>
      <c r="AF120">
        <f>VLOOKUP($G120,county_facts!$A:$BB,28,FALSE)</f>
        <v>70.3</v>
      </c>
      <c r="AG120">
        <f>VLOOKUP($G120,county_facts!$A:$BB,29,FALSE)</f>
        <v>13.3</v>
      </c>
      <c r="AH120">
        <f>VLOOKUP($G120,county_facts!$A:$BB,30,FALSE)</f>
        <v>74700</v>
      </c>
      <c r="AI120">
        <f>VLOOKUP($G120,county_facts!$A:$BB,31,FALSE)</f>
        <v>8235</v>
      </c>
      <c r="AJ120">
        <f>VLOOKUP($G120,county_facts!$A:$BB,32,FALSE)</f>
        <v>2.4700000000000002</v>
      </c>
      <c r="AK120">
        <f>VLOOKUP($G120,county_facts!$A:$BB,33,FALSE)</f>
        <v>17403</v>
      </c>
      <c r="AL120">
        <f>VLOOKUP($G120,county_facts!$A:$BB,34,FALSE)</f>
        <v>29918</v>
      </c>
      <c r="AM120">
        <f>VLOOKUP($G120,county_facts!$A:$BB,35,FALSE)</f>
        <v>28.4</v>
      </c>
      <c r="AN120">
        <f>VLOOKUP($G120,county_facts!$A:$BB,36,FALSE)</f>
        <v>393</v>
      </c>
      <c r="AO120">
        <f>VLOOKUP($G120,county_facts!$A:$BB,37,FALSE)</f>
        <v>5711</v>
      </c>
      <c r="AP120">
        <f>VLOOKUP($G120,county_facts!$A:$BB,38,FALSE)</f>
        <v>2.7</v>
      </c>
      <c r="AQ120">
        <f>VLOOKUP($G120,county_facts!$A:$BB,39,FALSE)</f>
        <v>1095</v>
      </c>
      <c r="AR120">
        <f>VLOOKUP($G120,county_facts!$A:$BB,40,FALSE)</f>
        <v>1769</v>
      </c>
      <c r="AS120">
        <f>VLOOKUP($G120,county_facts!$A:$BB,41,FALSE)</f>
        <v>0</v>
      </c>
      <c r="AT120">
        <f>VLOOKUP($G120,county_facts!$A:$BB,42,FALSE)</f>
        <v>0</v>
      </c>
      <c r="AU120">
        <f>VLOOKUP($G120,county_facts!$A:$BB,43,FALSE)</f>
        <v>3.3</v>
      </c>
      <c r="AV120">
        <f>VLOOKUP($G120,county_facts!$A:$BB,44,FALSE)</f>
        <v>0</v>
      </c>
      <c r="AW120">
        <f>VLOOKUP($G120,county_facts!$A:$BB,45,FALSE)</f>
        <v>0</v>
      </c>
      <c r="AX120">
        <f>VLOOKUP($G120,county_facts!$A:$BB,46,FALSE)</f>
        <v>0</v>
      </c>
      <c r="AY120">
        <f>VLOOKUP($G120,county_facts!$A:$BB,47,FALSE)</f>
        <v>399132</v>
      </c>
      <c r="AZ120">
        <f>VLOOKUP($G120,county_facts!$A:$BB,48,FALSE)</f>
        <v>56712</v>
      </c>
      <c r="BA120">
        <f>VLOOKUP($G120,county_facts!$A:$BB,49,FALSE)</f>
        <v>229277</v>
      </c>
      <c r="BB120">
        <f>VLOOKUP($G120,county_facts!$A:$BB,50,FALSE)</f>
        <v>11326</v>
      </c>
      <c r="BC120">
        <f>VLOOKUP($G120,county_facts!$A:$BB,51,FALSE)</f>
        <v>28427</v>
      </c>
      <c r="BD120">
        <f>VLOOKUP($G120,county_facts!$A:$BB,52,FALSE)</f>
        <v>2</v>
      </c>
      <c r="BE120">
        <f>VLOOKUP($G120,county_facts!$A:$BB,53,FALSE)</f>
        <v>776.83</v>
      </c>
      <c r="BF120">
        <f>VLOOKUP($G120,county_facts!$A:$BB,54,FALSE)</f>
        <v>27</v>
      </c>
    </row>
    <row r="121" spans="1:58" x14ac:dyDescent="0.3">
      <c r="A121" t="s">
        <v>9</v>
      </c>
      <c r="B121" t="s">
        <v>67</v>
      </c>
      <c r="C121">
        <v>171</v>
      </c>
      <c r="D121" t="s">
        <v>8</v>
      </c>
      <c r="E121">
        <v>1622</v>
      </c>
      <c r="F121">
        <v>0.105425401</v>
      </c>
      <c r="G121">
        <v>1013</v>
      </c>
      <c r="H121">
        <f>VLOOKUP($G121,county_facts!$A:$BB,4,FALSE)</f>
        <v>20296</v>
      </c>
      <c r="I121">
        <f>VLOOKUP($G121,county_facts!$A:$BB,5,FALSE)</f>
        <v>20946</v>
      </c>
      <c r="J121">
        <f>VLOOKUP($G121,county_facts!$A:$BB,6,FALSE)</f>
        <v>-3.1</v>
      </c>
      <c r="K121">
        <f>VLOOKUP($G121,county_facts!$A:$BB,7,FALSE)</f>
        <v>20947</v>
      </c>
      <c r="L121">
        <f>VLOOKUP($G121,county_facts!$A:$BB,8,FALSE)</f>
        <v>6.1</v>
      </c>
      <c r="M121">
        <f>VLOOKUP($G121,county_facts!$A:$BB,9,FALSE)</f>
        <v>23.6</v>
      </c>
      <c r="N121">
        <f>VLOOKUP($G121,county_facts!$A:$BB,10,FALSE)</f>
        <v>18</v>
      </c>
      <c r="O121">
        <f>VLOOKUP($G121,county_facts!$A:$BB,11,FALSE)</f>
        <v>53.6</v>
      </c>
      <c r="P121">
        <f>VLOOKUP($G121,county_facts!$A:$BB,12,FALSE)</f>
        <v>53.9</v>
      </c>
      <c r="Q121">
        <f>VLOOKUP($G121,county_facts!$A:$BB,13,FALSE)</f>
        <v>44</v>
      </c>
      <c r="R121">
        <f>VLOOKUP($G121,county_facts!$A:$BB,14,FALSE)</f>
        <v>0.4</v>
      </c>
      <c r="S121">
        <f>VLOOKUP($G121,county_facts!$A:$BB,15,FALSE)</f>
        <v>0.9</v>
      </c>
      <c r="T121">
        <f>VLOOKUP($G121,county_facts!$A:$BB,16,FALSE)</f>
        <v>0</v>
      </c>
      <c r="U121">
        <f>VLOOKUP($G121,county_facts!$A:$BB,17,FALSE)</f>
        <v>0.8</v>
      </c>
      <c r="V121">
        <f>VLOOKUP($G121,county_facts!$A:$BB,18,FALSE)</f>
        <v>1.2</v>
      </c>
      <c r="W121">
        <f>VLOOKUP($G121,county_facts!$A:$BB,19,FALSE)</f>
        <v>53.1</v>
      </c>
      <c r="X121">
        <f>VLOOKUP($G121,county_facts!$A:$BB,20,FALSE)</f>
        <v>94.6</v>
      </c>
      <c r="Y121">
        <f>VLOOKUP($G121,county_facts!$A:$BB,21,FALSE)</f>
        <v>0.8</v>
      </c>
      <c r="Z121">
        <f>VLOOKUP($G121,county_facts!$A:$BB,22,FALSE)</f>
        <v>1.7</v>
      </c>
      <c r="AA121">
        <f>VLOOKUP($G121,county_facts!$A:$BB,23,FALSE)</f>
        <v>76.3</v>
      </c>
      <c r="AB121">
        <f>VLOOKUP($G121,county_facts!$A:$BB,24,FALSE)</f>
        <v>14</v>
      </c>
      <c r="AC121">
        <f>VLOOKUP($G121,county_facts!$A:$BB,25,FALSE)</f>
        <v>1497</v>
      </c>
      <c r="AD121">
        <f>VLOOKUP($G121,county_facts!$A:$BB,26,FALSE)</f>
        <v>24</v>
      </c>
      <c r="AE121">
        <f>VLOOKUP($G121,county_facts!$A:$BB,27,FALSE)</f>
        <v>9916</v>
      </c>
      <c r="AF121">
        <f>VLOOKUP($G121,county_facts!$A:$BB,28,FALSE)</f>
        <v>70.3</v>
      </c>
      <c r="AG121">
        <f>VLOOKUP($G121,county_facts!$A:$BB,29,FALSE)</f>
        <v>13.3</v>
      </c>
      <c r="AH121">
        <f>VLOOKUP($G121,county_facts!$A:$BB,30,FALSE)</f>
        <v>74700</v>
      </c>
      <c r="AI121">
        <f>VLOOKUP($G121,county_facts!$A:$BB,31,FALSE)</f>
        <v>8235</v>
      </c>
      <c r="AJ121">
        <f>VLOOKUP($G121,county_facts!$A:$BB,32,FALSE)</f>
        <v>2.4700000000000002</v>
      </c>
      <c r="AK121">
        <f>VLOOKUP($G121,county_facts!$A:$BB,33,FALSE)</f>
        <v>17403</v>
      </c>
      <c r="AL121">
        <f>VLOOKUP($G121,county_facts!$A:$BB,34,FALSE)</f>
        <v>29918</v>
      </c>
      <c r="AM121">
        <f>VLOOKUP($G121,county_facts!$A:$BB,35,FALSE)</f>
        <v>28.4</v>
      </c>
      <c r="AN121">
        <f>VLOOKUP($G121,county_facts!$A:$BB,36,FALSE)</f>
        <v>393</v>
      </c>
      <c r="AO121">
        <f>VLOOKUP($G121,county_facts!$A:$BB,37,FALSE)</f>
        <v>5711</v>
      </c>
      <c r="AP121">
        <f>VLOOKUP($G121,county_facts!$A:$BB,38,FALSE)</f>
        <v>2.7</v>
      </c>
      <c r="AQ121">
        <f>VLOOKUP($G121,county_facts!$A:$BB,39,FALSE)</f>
        <v>1095</v>
      </c>
      <c r="AR121">
        <f>VLOOKUP($G121,county_facts!$A:$BB,40,FALSE)</f>
        <v>1769</v>
      </c>
      <c r="AS121">
        <f>VLOOKUP($G121,county_facts!$A:$BB,41,FALSE)</f>
        <v>0</v>
      </c>
      <c r="AT121">
        <f>VLOOKUP($G121,county_facts!$A:$BB,42,FALSE)</f>
        <v>0</v>
      </c>
      <c r="AU121">
        <f>VLOOKUP($G121,county_facts!$A:$BB,43,FALSE)</f>
        <v>3.3</v>
      </c>
      <c r="AV121">
        <f>VLOOKUP($G121,county_facts!$A:$BB,44,FALSE)</f>
        <v>0</v>
      </c>
      <c r="AW121">
        <f>VLOOKUP($G121,county_facts!$A:$BB,45,FALSE)</f>
        <v>0</v>
      </c>
      <c r="AX121">
        <f>VLOOKUP($G121,county_facts!$A:$BB,46,FALSE)</f>
        <v>0</v>
      </c>
      <c r="AY121">
        <f>VLOOKUP($G121,county_facts!$A:$BB,47,FALSE)</f>
        <v>399132</v>
      </c>
      <c r="AZ121">
        <f>VLOOKUP($G121,county_facts!$A:$BB,48,FALSE)</f>
        <v>56712</v>
      </c>
      <c r="BA121">
        <f>VLOOKUP($G121,county_facts!$A:$BB,49,FALSE)</f>
        <v>229277</v>
      </c>
      <c r="BB121">
        <f>VLOOKUP($G121,county_facts!$A:$BB,50,FALSE)</f>
        <v>11326</v>
      </c>
      <c r="BC121">
        <f>VLOOKUP($G121,county_facts!$A:$BB,51,FALSE)</f>
        <v>28427</v>
      </c>
      <c r="BD121">
        <f>VLOOKUP($G121,county_facts!$A:$BB,52,FALSE)</f>
        <v>2</v>
      </c>
      <c r="BE121">
        <f>VLOOKUP($G121,county_facts!$A:$BB,53,FALSE)</f>
        <v>776.83</v>
      </c>
      <c r="BF121">
        <f>VLOOKUP($G121,county_facts!$A:$BB,54,FALSE)</f>
        <v>27</v>
      </c>
    </row>
    <row r="122" spans="1:58" x14ac:dyDescent="0.3">
      <c r="A122" t="s">
        <v>6</v>
      </c>
      <c r="B122" t="s">
        <v>68</v>
      </c>
      <c r="C122">
        <v>1569</v>
      </c>
      <c r="D122" t="s">
        <v>8</v>
      </c>
      <c r="E122">
        <v>1718</v>
      </c>
      <c r="F122">
        <v>0.91327124599999998</v>
      </c>
      <c r="G122">
        <v>1011</v>
      </c>
      <c r="H122">
        <f>VLOOKUP($G122,county_facts!$A:$BB,4,FALSE)</f>
        <v>10764</v>
      </c>
      <c r="I122">
        <f>VLOOKUP($G122,county_facts!$A:$BB,5,FALSE)</f>
        <v>10915</v>
      </c>
      <c r="J122">
        <f>VLOOKUP($G122,county_facts!$A:$BB,6,FALSE)</f>
        <v>-1.4</v>
      </c>
      <c r="K122">
        <f>VLOOKUP($G122,county_facts!$A:$BB,7,FALSE)</f>
        <v>10914</v>
      </c>
      <c r="L122">
        <f>VLOOKUP($G122,county_facts!$A:$BB,8,FALSE)</f>
        <v>6.3</v>
      </c>
      <c r="M122">
        <f>VLOOKUP($G122,county_facts!$A:$BB,9,FALSE)</f>
        <v>21.4</v>
      </c>
      <c r="N122">
        <f>VLOOKUP($G122,county_facts!$A:$BB,10,FALSE)</f>
        <v>14.9</v>
      </c>
      <c r="O122">
        <f>VLOOKUP($G122,county_facts!$A:$BB,11,FALSE)</f>
        <v>45.3</v>
      </c>
      <c r="P122">
        <f>VLOOKUP($G122,county_facts!$A:$BB,12,FALSE)</f>
        <v>26.9</v>
      </c>
      <c r="Q122">
        <f>VLOOKUP($G122,county_facts!$A:$BB,13,FALSE)</f>
        <v>70.099999999999994</v>
      </c>
      <c r="R122">
        <f>VLOOKUP($G122,county_facts!$A:$BB,14,FALSE)</f>
        <v>0.8</v>
      </c>
      <c r="S122">
        <f>VLOOKUP($G122,county_facts!$A:$BB,15,FALSE)</f>
        <v>0.3</v>
      </c>
      <c r="T122">
        <f>VLOOKUP($G122,county_facts!$A:$BB,16,FALSE)</f>
        <v>0.7</v>
      </c>
      <c r="U122">
        <f>VLOOKUP($G122,county_facts!$A:$BB,17,FALSE)</f>
        <v>1.1000000000000001</v>
      </c>
      <c r="V122">
        <f>VLOOKUP($G122,county_facts!$A:$BB,18,FALSE)</f>
        <v>7.5</v>
      </c>
      <c r="W122">
        <f>VLOOKUP($G122,county_facts!$A:$BB,19,FALSE)</f>
        <v>22.1</v>
      </c>
      <c r="X122">
        <f>VLOOKUP($G122,county_facts!$A:$BB,20,FALSE)</f>
        <v>84.7</v>
      </c>
      <c r="Y122">
        <f>VLOOKUP($G122,county_facts!$A:$BB,21,FALSE)</f>
        <v>5.4</v>
      </c>
      <c r="Z122">
        <f>VLOOKUP($G122,county_facts!$A:$BB,22,FALSE)</f>
        <v>5.2</v>
      </c>
      <c r="AA122">
        <f>VLOOKUP($G122,county_facts!$A:$BB,23,FALSE)</f>
        <v>67.8</v>
      </c>
      <c r="AB122">
        <f>VLOOKUP($G122,county_facts!$A:$BB,24,FALSE)</f>
        <v>12.5</v>
      </c>
      <c r="AC122">
        <f>VLOOKUP($G122,county_facts!$A:$BB,25,FALSE)</f>
        <v>636</v>
      </c>
      <c r="AD122">
        <f>VLOOKUP($G122,county_facts!$A:$BB,26,FALSE)</f>
        <v>26.9</v>
      </c>
      <c r="AE122">
        <f>VLOOKUP($G122,county_facts!$A:$BB,27,FALSE)</f>
        <v>4461</v>
      </c>
      <c r="AF122">
        <f>VLOOKUP($G122,county_facts!$A:$BB,28,FALSE)</f>
        <v>74.3</v>
      </c>
      <c r="AG122">
        <f>VLOOKUP($G122,county_facts!$A:$BB,29,FALSE)</f>
        <v>8.6999999999999993</v>
      </c>
      <c r="AH122">
        <f>VLOOKUP($G122,county_facts!$A:$BB,30,FALSE)</f>
        <v>70600</v>
      </c>
      <c r="AI122">
        <f>VLOOKUP($G122,county_facts!$A:$BB,31,FALSE)</f>
        <v>3741</v>
      </c>
      <c r="AJ122">
        <f>VLOOKUP($G122,county_facts!$A:$BB,32,FALSE)</f>
        <v>2.73</v>
      </c>
      <c r="AK122">
        <f>VLOOKUP($G122,county_facts!$A:$BB,33,FALSE)</f>
        <v>18628</v>
      </c>
      <c r="AL122">
        <f>VLOOKUP($G122,county_facts!$A:$BB,34,FALSE)</f>
        <v>32033</v>
      </c>
      <c r="AM122">
        <f>VLOOKUP($G122,county_facts!$A:$BB,35,FALSE)</f>
        <v>21.6</v>
      </c>
      <c r="AN122">
        <f>VLOOKUP($G122,county_facts!$A:$BB,36,FALSE)</f>
        <v>112</v>
      </c>
      <c r="AO122">
        <f>VLOOKUP($G122,county_facts!$A:$BB,37,FALSE)</f>
        <v>0</v>
      </c>
      <c r="AP122">
        <f>VLOOKUP($G122,county_facts!$A:$BB,38,FALSE)</f>
        <v>0</v>
      </c>
      <c r="AQ122">
        <f>VLOOKUP($G122,county_facts!$A:$BB,39,FALSE)</f>
        <v>470</v>
      </c>
      <c r="AR122">
        <f>VLOOKUP($G122,county_facts!$A:$BB,40,FALSE)</f>
        <v>417</v>
      </c>
      <c r="AS122">
        <f>VLOOKUP($G122,county_facts!$A:$BB,41,FALSE)</f>
        <v>0</v>
      </c>
      <c r="AT122">
        <f>VLOOKUP($G122,county_facts!$A:$BB,42,FALSE)</f>
        <v>0</v>
      </c>
      <c r="AU122">
        <f>VLOOKUP($G122,county_facts!$A:$BB,43,FALSE)</f>
        <v>0</v>
      </c>
      <c r="AV122">
        <f>VLOOKUP($G122,county_facts!$A:$BB,44,FALSE)</f>
        <v>0</v>
      </c>
      <c r="AW122">
        <f>VLOOKUP($G122,county_facts!$A:$BB,45,FALSE)</f>
        <v>0</v>
      </c>
      <c r="AX122">
        <f>VLOOKUP($G122,county_facts!$A:$BB,46,FALSE)</f>
        <v>38.799999999999997</v>
      </c>
      <c r="AY122">
        <f>VLOOKUP($G122,county_facts!$A:$BB,47,FALSE)</f>
        <v>0</v>
      </c>
      <c r="AZ122">
        <f>VLOOKUP($G122,county_facts!$A:$BB,48,FALSE)</f>
        <v>0</v>
      </c>
      <c r="BA122">
        <f>VLOOKUP($G122,county_facts!$A:$BB,49,FALSE)</f>
        <v>43810</v>
      </c>
      <c r="BB122">
        <f>VLOOKUP($G122,county_facts!$A:$BB,50,FALSE)</f>
        <v>3995</v>
      </c>
      <c r="BC122">
        <f>VLOOKUP($G122,county_facts!$A:$BB,51,FALSE)</f>
        <v>3670</v>
      </c>
      <c r="BD122">
        <f>VLOOKUP($G122,county_facts!$A:$BB,52,FALSE)</f>
        <v>1</v>
      </c>
      <c r="BE122">
        <f>VLOOKUP($G122,county_facts!$A:$BB,53,FALSE)</f>
        <v>622.80999999999995</v>
      </c>
      <c r="BF122">
        <f>VLOOKUP($G122,county_facts!$A:$BB,54,FALSE)</f>
        <v>17.5</v>
      </c>
    </row>
    <row r="123" spans="1:58" x14ac:dyDescent="0.3">
      <c r="A123" t="s">
        <v>9</v>
      </c>
      <c r="B123" t="s">
        <v>68</v>
      </c>
      <c r="C123">
        <v>149</v>
      </c>
      <c r="D123" t="s">
        <v>8</v>
      </c>
      <c r="E123">
        <v>1718</v>
      </c>
      <c r="F123">
        <v>8.6728754000000005E-2</v>
      </c>
      <c r="G123">
        <v>1011</v>
      </c>
      <c r="H123">
        <f>VLOOKUP($G123,county_facts!$A:$BB,4,FALSE)</f>
        <v>10764</v>
      </c>
      <c r="I123">
        <f>VLOOKUP($G123,county_facts!$A:$BB,5,FALSE)</f>
        <v>10915</v>
      </c>
      <c r="J123">
        <f>VLOOKUP($G123,county_facts!$A:$BB,6,FALSE)</f>
        <v>-1.4</v>
      </c>
      <c r="K123">
        <f>VLOOKUP($G123,county_facts!$A:$BB,7,FALSE)</f>
        <v>10914</v>
      </c>
      <c r="L123">
        <f>VLOOKUP($G123,county_facts!$A:$BB,8,FALSE)</f>
        <v>6.3</v>
      </c>
      <c r="M123">
        <f>VLOOKUP($G123,county_facts!$A:$BB,9,FALSE)</f>
        <v>21.4</v>
      </c>
      <c r="N123">
        <f>VLOOKUP($G123,county_facts!$A:$BB,10,FALSE)</f>
        <v>14.9</v>
      </c>
      <c r="O123">
        <f>VLOOKUP($G123,county_facts!$A:$BB,11,FALSE)</f>
        <v>45.3</v>
      </c>
      <c r="P123">
        <f>VLOOKUP($G123,county_facts!$A:$BB,12,FALSE)</f>
        <v>26.9</v>
      </c>
      <c r="Q123">
        <f>VLOOKUP($G123,county_facts!$A:$BB,13,FALSE)</f>
        <v>70.099999999999994</v>
      </c>
      <c r="R123">
        <f>VLOOKUP($G123,county_facts!$A:$BB,14,FALSE)</f>
        <v>0.8</v>
      </c>
      <c r="S123">
        <f>VLOOKUP($G123,county_facts!$A:$BB,15,FALSE)</f>
        <v>0.3</v>
      </c>
      <c r="T123">
        <f>VLOOKUP($G123,county_facts!$A:$BB,16,FALSE)</f>
        <v>0.7</v>
      </c>
      <c r="U123">
        <f>VLOOKUP($G123,county_facts!$A:$BB,17,FALSE)</f>
        <v>1.1000000000000001</v>
      </c>
      <c r="V123">
        <f>VLOOKUP($G123,county_facts!$A:$BB,18,FALSE)</f>
        <v>7.5</v>
      </c>
      <c r="W123">
        <f>VLOOKUP($G123,county_facts!$A:$BB,19,FALSE)</f>
        <v>22.1</v>
      </c>
      <c r="X123">
        <f>VLOOKUP($G123,county_facts!$A:$BB,20,FALSE)</f>
        <v>84.7</v>
      </c>
      <c r="Y123">
        <f>VLOOKUP($G123,county_facts!$A:$BB,21,FALSE)</f>
        <v>5.4</v>
      </c>
      <c r="Z123">
        <f>VLOOKUP($G123,county_facts!$A:$BB,22,FALSE)</f>
        <v>5.2</v>
      </c>
      <c r="AA123">
        <f>VLOOKUP($G123,county_facts!$A:$BB,23,FALSE)</f>
        <v>67.8</v>
      </c>
      <c r="AB123">
        <f>VLOOKUP($G123,county_facts!$A:$BB,24,FALSE)</f>
        <v>12.5</v>
      </c>
      <c r="AC123">
        <f>VLOOKUP($G123,county_facts!$A:$BB,25,FALSE)</f>
        <v>636</v>
      </c>
      <c r="AD123">
        <f>VLOOKUP($G123,county_facts!$A:$BB,26,FALSE)</f>
        <v>26.9</v>
      </c>
      <c r="AE123">
        <f>VLOOKUP($G123,county_facts!$A:$BB,27,FALSE)</f>
        <v>4461</v>
      </c>
      <c r="AF123">
        <f>VLOOKUP($G123,county_facts!$A:$BB,28,FALSE)</f>
        <v>74.3</v>
      </c>
      <c r="AG123">
        <f>VLOOKUP($G123,county_facts!$A:$BB,29,FALSE)</f>
        <v>8.6999999999999993</v>
      </c>
      <c r="AH123">
        <f>VLOOKUP($G123,county_facts!$A:$BB,30,FALSE)</f>
        <v>70600</v>
      </c>
      <c r="AI123">
        <f>VLOOKUP($G123,county_facts!$A:$BB,31,FALSE)</f>
        <v>3741</v>
      </c>
      <c r="AJ123">
        <f>VLOOKUP($G123,county_facts!$A:$BB,32,FALSE)</f>
        <v>2.73</v>
      </c>
      <c r="AK123">
        <f>VLOOKUP($G123,county_facts!$A:$BB,33,FALSE)</f>
        <v>18628</v>
      </c>
      <c r="AL123">
        <f>VLOOKUP($G123,county_facts!$A:$BB,34,FALSE)</f>
        <v>32033</v>
      </c>
      <c r="AM123">
        <f>VLOOKUP($G123,county_facts!$A:$BB,35,FALSE)</f>
        <v>21.6</v>
      </c>
      <c r="AN123">
        <f>VLOOKUP($G123,county_facts!$A:$BB,36,FALSE)</f>
        <v>112</v>
      </c>
      <c r="AO123">
        <f>VLOOKUP($G123,county_facts!$A:$BB,37,FALSE)</f>
        <v>0</v>
      </c>
      <c r="AP123">
        <f>VLOOKUP($G123,county_facts!$A:$BB,38,FALSE)</f>
        <v>0</v>
      </c>
      <c r="AQ123">
        <f>VLOOKUP($G123,county_facts!$A:$BB,39,FALSE)</f>
        <v>470</v>
      </c>
      <c r="AR123">
        <f>VLOOKUP($G123,county_facts!$A:$BB,40,FALSE)</f>
        <v>417</v>
      </c>
      <c r="AS123">
        <f>VLOOKUP($G123,county_facts!$A:$BB,41,FALSE)</f>
        <v>0</v>
      </c>
      <c r="AT123">
        <f>VLOOKUP($G123,county_facts!$A:$BB,42,FALSE)</f>
        <v>0</v>
      </c>
      <c r="AU123">
        <f>VLOOKUP($G123,county_facts!$A:$BB,43,FALSE)</f>
        <v>0</v>
      </c>
      <c r="AV123">
        <f>VLOOKUP($G123,county_facts!$A:$BB,44,FALSE)</f>
        <v>0</v>
      </c>
      <c r="AW123">
        <f>VLOOKUP($G123,county_facts!$A:$BB,45,FALSE)</f>
        <v>0</v>
      </c>
      <c r="AX123">
        <f>VLOOKUP($G123,county_facts!$A:$BB,46,FALSE)</f>
        <v>38.799999999999997</v>
      </c>
      <c r="AY123">
        <f>VLOOKUP($G123,county_facts!$A:$BB,47,FALSE)</f>
        <v>0</v>
      </c>
      <c r="AZ123">
        <f>VLOOKUP($G123,county_facts!$A:$BB,48,FALSE)</f>
        <v>0</v>
      </c>
      <c r="BA123">
        <f>VLOOKUP($G123,county_facts!$A:$BB,49,FALSE)</f>
        <v>43810</v>
      </c>
      <c r="BB123">
        <f>VLOOKUP($G123,county_facts!$A:$BB,50,FALSE)</f>
        <v>3995</v>
      </c>
      <c r="BC123">
        <f>VLOOKUP($G123,county_facts!$A:$BB,51,FALSE)</f>
        <v>3670</v>
      </c>
      <c r="BD123">
        <f>VLOOKUP($G123,county_facts!$A:$BB,52,FALSE)</f>
        <v>1</v>
      </c>
      <c r="BE123">
        <f>VLOOKUP($G123,county_facts!$A:$BB,53,FALSE)</f>
        <v>622.80999999999995</v>
      </c>
      <c r="BF123">
        <f>VLOOKUP($G123,county_facts!$A:$BB,54,FALSE)</f>
        <v>17.5</v>
      </c>
    </row>
    <row r="124" spans="1:58" x14ac:dyDescent="0.3">
      <c r="A124" t="s">
        <v>6</v>
      </c>
      <c r="B124" t="s">
        <v>69</v>
      </c>
      <c r="C124">
        <v>654</v>
      </c>
      <c r="D124" t="s">
        <v>8</v>
      </c>
      <c r="E124">
        <v>990</v>
      </c>
      <c r="F124">
        <v>0.66060606099999997</v>
      </c>
      <c r="G124">
        <v>1009</v>
      </c>
      <c r="H124">
        <f>VLOOKUP($G124,county_facts!$A:$BB,4,FALSE)</f>
        <v>57719</v>
      </c>
      <c r="I124">
        <f>VLOOKUP($G124,county_facts!$A:$BB,5,FALSE)</f>
        <v>57322</v>
      </c>
      <c r="J124">
        <f>VLOOKUP($G124,county_facts!$A:$BB,6,FALSE)</f>
        <v>0.7</v>
      </c>
      <c r="K124">
        <f>VLOOKUP($G124,county_facts!$A:$BB,7,FALSE)</f>
        <v>57322</v>
      </c>
      <c r="L124">
        <f>VLOOKUP($G124,county_facts!$A:$BB,8,FALSE)</f>
        <v>6.1</v>
      </c>
      <c r="M124">
        <f>VLOOKUP($G124,county_facts!$A:$BB,9,FALSE)</f>
        <v>23.6</v>
      </c>
      <c r="N124">
        <f>VLOOKUP($G124,county_facts!$A:$BB,10,FALSE)</f>
        <v>17</v>
      </c>
      <c r="O124">
        <f>VLOOKUP($G124,county_facts!$A:$BB,11,FALSE)</f>
        <v>50.5</v>
      </c>
      <c r="P124">
        <f>VLOOKUP($G124,county_facts!$A:$BB,12,FALSE)</f>
        <v>96</v>
      </c>
      <c r="Q124">
        <f>VLOOKUP($G124,county_facts!$A:$BB,13,FALSE)</f>
        <v>1.8</v>
      </c>
      <c r="R124">
        <f>VLOOKUP($G124,county_facts!$A:$BB,14,FALSE)</f>
        <v>0.6</v>
      </c>
      <c r="S124">
        <f>VLOOKUP($G124,county_facts!$A:$BB,15,FALSE)</f>
        <v>0.3</v>
      </c>
      <c r="T124">
        <f>VLOOKUP($G124,county_facts!$A:$BB,16,FALSE)</f>
        <v>0.1</v>
      </c>
      <c r="U124">
        <f>VLOOKUP($G124,county_facts!$A:$BB,17,FALSE)</f>
        <v>1.2</v>
      </c>
      <c r="V124">
        <f>VLOOKUP($G124,county_facts!$A:$BB,18,FALSE)</f>
        <v>8.6999999999999993</v>
      </c>
      <c r="W124">
        <f>VLOOKUP($G124,county_facts!$A:$BB,19,FALSE)</f>
        <v>87.8</v>
      </c>
      <c r="X124">
        <f>VLOOKUP($G124,county_facts!$A:$BB,20,FALSE)</f>
        <v>88.7</v>
      </c>
      <c r="Y124">
        <f>VLOOKUP($G124,county_facts!$A:$BB,21,FALSE)</f>
        <v>4.3</v>
      </c>
      <c r="Z124">
        <f>VLOOKUP($G124,county_facts!$A:$BB,22,FALSE)</f>
        <v>7.3</v>
      </c>
      <c r="AA124">
        <f>VLOOKUP($G124,county_facts!$A:$BB,23,FALSE)</f>
        <v>77</v>
      </c>
      <c r="AB124">
        <f>VLOOKUP($G124,county_facts!$A:$BB,24,FALSE)</f>
        <v>12.1</v>
      </c>
      <c r="AC124">
        <f>VLOOKUP($G124,county_facts!$A:$BB,25,FALSE)</f>
        <v>4540</v>
      </c>
      <c r="AD124">
        <f>VLOOKUP($G124,county_facts!$A:$BB,26,FALSE)</f>
        <v>33.9</v>
      </c>
      <c r="AE124">
        <f>VLOOKUP($G124,county_facts!$A:$BB,27,FALSE)</f>
        <v>23826</v>
      </c>
      <c r="AF124">
        <f>VLOOKUP($G124,county_facts!$A:$BB,28,FALSE)</f>
        <v>81</v>
      </c>
      <c r="AG124">
        <f>VLOOKUP($G124,county_facts!$A:$BB,29,FALSE)</f>
        <v>4.5</v>
      </c>
      <c r="AH124">
        <f>VLOOKUP($G124,county_facts!$A:$BB,30,FALSE)</f>
        <v>117100</v>
      </c>
      <c r="AI124">
        <f>VLOOKUP($G124,county_facts!$A:$BB,31,FALSE)</f>
        <v>21108</v>
      </c>
      <c r="AJ124">
        <f>VLOOKUP($G124,county_facts!$A:$BB,32,FALSE)</f>
        <v>2.7</v>
      </c>
      <c r="AK124">
        <f>VLOOKUP($G124,county_facts!$A:$BB,33,FALSE)</f>
        <v>20730</v>
      </c>
      <c r="AL124">
        <f>VLOOKUP($G124,county_facts!$A:$BB,34,FALSE)</f>
        <v>44145</v>
      </c>
      <c r="AM124">
        <f>VLOOKUP($G124,county_facts!$A:$BB,35,FALSE)</f>
        <v>15.8</v>
      </c>
      <c r="AN124">
        <f>VLOOKUP($G124,county_facts!$A:$BB,36,FALSE)</f>
        <v>660</v>
      </c>
      <c r="AO124">
        <f>VLOOKUP($G124,county_facts!$A:$BB,37,FALSE)</f>
        <v>6798</v>
      </c>
      <c r="AP124">
        <f>VLOOKUP($G124,county_facts!$A:$BB,38,FALSE)</f>
        <v>3.4</v>
      </c>
      <c r="AQ124">
        <f>VLOOKUP($G124,county_facts!$A:$BB,39,FALSE)</f>
        <v>3563</v>
      </c>
      <c r="AR124">
        <f>VLOOKUP($G124,county_facts!$A:$BB,40,FALSE)</f>
        <v>4458</v>
      </c>
      <c r="AS124">
        <f>VLOOKUP($G124,county_facts!$A:$BB,41,FALSE)</f>
        <v>0</v>
      </c>
      <c r="AT124">
        <f>VLOOKUP($G124,county_facts!$A:$BB,42,FALSE)</f>
        <v>0</v>
      </c>
      <c r="AU124">
        <f>VLOOKUP($G124,county_facts!$A:$BB,43,FALSE)</f>
        <v>0</v>
      </c>
      <c r="AV124">
        <f>VLOOKUP($G124,county_facts!$A:$BB,44,FALSE)</f>
        <v>0</v>
      </c>
      <c r="AW124">
        <f>VLOOKUP($G124,county_facts!$A:$BB,45,FALSE)</f>
        <v>0</v>
      </c>
      <c r="AX124">
        <f>VLOOKUP($G124,county_facts!$A:$BB,46,FALSE)</f>
        <v>23.2</v>
      </c>
      <c r="AY124">
        <f>VLOOKUP($G124,county_facts!$A:$BB,47,FALSE)</f>
        <v>341544</v>
      </c>
      <c r="AZ124">
        <f>VLOOKUP($G124,county_facts!$A:$BB,48,FALSE)</f>
        <v>0</v>
      </c>
      <c r="BA124">
        <f>VLOOKUP($G124,county_facts!$A:$BB,49,FALSE)</f>
        <v>319700</v>
      </c>
      <c r="BB124">
        <f>VLOOKUP($G124,county_facts!$A:$BB,50,FALSE)</f>
        <v>5622</v>
      </c>
      <c r="BC124">
        <f>VLOOKUP($G124,county_facts!$A:$BB,51,FALSE)</f>
        <v>20941</v>
      </c>
      <c r="BD124">
        <f>VLOOKUP($G124,county_facts!$A:$BB,52,FALSE)</f>
        <v>3</v>
      </c>
      <c r="BE124">
        <f>VLOOKUP($G124,county_facts!$A:$BB,53,FALSE)</f>
        <v>644.78</v>
      </c>
      <c r="BF124">
        <f>VLOOKUP($G124,county_facts!$A:$BB,54,FALSE)</f>
        <v>88.9</v>
      </c>
    </row>
    <row r="125" spans="1:58" x14ac:dyDescent="0.3">
      <c r="A125" t="s">
        <v>9</v>
      </c>
      <c r="B125" t="s">
        <v>69</v>
      </c>
      <c r="C125">
        <v>336</v>
      </c>
      <c r="D125" t="s">
        <v>8</v>
      </c>
      <c r="E125">
        <v>990</v>
      </c>
      <c r="F125">
        <v>0.33939393899999998</v>
      </c>
      <c r="G125">
        <v>1009</v>
      </c>
      <c r="H125">
        <f>VLOOKUP($G125,county_facts!$A:$BB,4,FALSE)</f>
        <v>57719</v>
      </c>
      <c r="I125">
        <f>VLOOKUP($G125,county_facts!$A:$BB,5,FALSE)</f>
        <v>57322</v>
      </c>
      <c r="J125">
        <f>VLOOKUP($G125,county_facts!$A:$BB,6,FALSE)</f>
        <v>0.7</v>
      </c>
      <c r="K125">
        <f>VLOOKUP($G125,county_facts!$A:$BB,7,FALSE)</f>
        <v>57322</v>
      </c>
      <c r="L125">
        <f>VLOOKUP($G125,county_facts!$A:$BB,8,FALSE)</f>
        <v>6.1</v>
      </c>
      <c r="M125">
        <f>VLOOKUP($G125,county_facts!$A:$BB,9,FALSE)</f>
        <v>23.6</v>
      </c>
      <c r="N125">
        <f>VLOOKUP($G125,county_facts!$A:$BB,10,FALSE)</f>
        <v>17</v>
      </c>
      <c r="O125">
        <f>VLOOKUP($G125,county_facts!$A:$BB,11,FALSE)</f>
        <v>50.5</v>
      </c>
      <c r="P125">
        <f>VLOOKUP($G125,county_facts!$A:$BB,12,FALSE)</f>
        <v>96</v>
      </c>
      <c r="Q125">
        <f>VLOOKUP($G125,county_facts!$A:$BB,13,FALSE)</f>
        <v>1.8</v>
      </c>
      <c r="R125">
        <f>VLOOKUP($G125,county_facts!$A:$BB,14,FALSE)</f>
        <v>0.6</v>
      </c>
      <c r="S125">
        <f>VLOOKUP($G125,county_facts!$A:$BB,15,FALSE)</f>
        <v>0.3</v>
      </c>
      <c r="T125">
        <f>VLOOKUP($G125,county_facts!$A:$BB,16,FALSE)</f>
        <v>0.1</v>
      </c>
      <c r="U125">
        <f>VLOOKUP($G125,county_facts!$A:$BB,17,FALSE)</f>
        <v>1.2</v>
      </c>
      <c r="V125">
        <f>VLOOKUP($G125,county_facts!$A:$BB,18,FALSE)</f>
        <v>8.6999999999999993</v>
      </c>
      <c r="W125">
        <f>VLOOKUP($G125,county_facts!$A:$BB,19,FALSE)</f>
        <v>87.8</v>
      </c>
      <c r="X125">
        <f>VLOOKUP($G125,county_facts!$A:$BB,20,FALSE)</f>
        <v>88.7</v>
      </c>
      <c r="Y125">
        <f>VLOOKUP($G125,county_facts!$A:$BB,21,FALSE)</f>
        <v>4.3</v>
      </c>
      <c r="Z125">
        <f>VLOOKUP($G125,county_facts!$A:$BB,22,FALSE)</f>
        <v>7.3</v>
      </c>
      <c r="AA125">
        <f>VLOOKUP($G125,county_facts!$A:$BB,23,FALSE)</f>
        <v>77</v>
      </c>
      <c r="AB125">
        <f>VLOOKUP($G125,county_facts!$A:$BB,24,FALSE)</f>
        <v>12.1</v>
      </c>
      <c r="AC125">
        <f>VLOOKUP($G125,county_facts!$A:$BB,25,FALSE)</f>
        <v>4540</v>
      </c>
      <c r="AD125">
        <f>VLOOKUP($G125,county_facts!$A:$BB,26,FALSE)</f>
        <v>33.9</v>
      </c>
      <c r="AE125">
        <f>VLOOKUP($G125,county_facts!$A:$BB,27,FALSE)</f>
        <v>23826</v>
      </c>
      <c r="AF125">
        <f>VLOOKUP($G125,county_facts!$A:$BB,28,FALSE)</f>
        <v>81</v>
      </c>
      <c r="AG125">
        <f>VLOOKUP($G125,county_facts!$A:$BB,29,FALSE)</f>
        <v>4.5</v>
      </c>
      <c r="AH125">
        <f>VLOOKUP($G125,county_facts!$A:$BB,30,FALSE)</f>
        <v>117100</v>
      </c>
      <c r="AI125">
        <f>VLOOKUP($G125,county_facts!$A:$BB,31,FALSE)</f>
        <v>21108</v>
      </c>
      <c r="AJ125">
        <f>VLOOKUP($G125,county_facts!$A:$BB,32,FALSE)</f>
        <v>2.7</v>
      </c>
      <c r="AK125">
        <f>VLOOKUP($G125,county_facts!$A:$BB,33,FALSE)</f>
        <v>20730</v>
      </c>
      <c r="AL125">
        <f>VLOOKUP($G125,county_facts!$A:$BB,34,FALSE)</f>
        <v>44145</v>
      </c>
      <c r="AM125">
        <f>VLOOKUP($G125,county_facts!$A:$BB,35,FALSE)</f>
        <v>15.8</v>
      </c>
      <c r="AN125">
        <f>VLOOKUP($G125,county_facts!$A:$BB,36,FALSE)</f>
        <v>660</v>
      </c>
      <c r="AO125">
        <f>VLOOKUP($G125,county_facts!$A:$BB,37,FALSE)</f>
        <v>6798</v>
      </c>
      <c r="AP125">
        <f>VLOOKUP($G125,county_facts!$A:$BB,38,FALSE)</f>
        <v>3.4</v>
      </c>
      <c r="AQ125">
        <f>VLOOKUP($G125,county_facts!$A:$BB,39,FALSE)</f>
        <v>3563</v>
      </c>
      <c r="AR125">
        <f>VLOOKUP($G125,county_facts!$A:$BB,40,FALSE)</f>
        <v>4458</v>
      </c>
      <c r="AS125">
        <f>VLOOKUP($G125,county_facts!$A:$BB,41,FALSE)</f>
        <v>0</v>
      </c>
      <c r="AT125">
        <f>VLOOKUP($G125,county_facts!$A:$BB,42,FALSE)</f>
        <v>0</v>
      </c>
      <c r="AU125">
        <f>VLOOKUP($G125,county_facts!$A:$BB,43,FALSE)</f>
        <v>0</v>
      </c>
      <c r="AV125">
        <f>VLOOKUP($G125,county_facts!$A:$BB,44,FALSE)</f>
        <v>0</v>
      </c>
      <c r="AW125">
        <f>VLOOKUP($G125,county_facts!$A:$BB,45,FALSE)</f>
        <v>0</v>
      </c>
      <c r="AX125">
        <f>VLOOKUP($G125,county_facts!$A:$BB,46,FALSE)</f>
        <v>23.2</v>
      </c>
      <c r="AY125">
        <f>VLOOKUP($G125,county_facts!$A:$BB,47,FALSE)</f>
        <v>341544</v>
      </c>
      <c r="AZ125">
        <f>VLOOKUP($G125,county_facts!$A:$BB,48,FALSE)</f>
        <v>0</v>
      </c>
      <c r="BA125">
        <f>VLOOKUP($G125,county_facts!$A:$BB,49,FALSE)</f>
        <v>319700</v>
      </c>
      <c r="BB125">
        <f>VLOOKUP($G125,county_facts!$A:$BB,50,FALSE)</f>
        <v>5622</v>
      </c>
      <c r="BC125">
        <f>VLOOKUP($G125,county_facts!$A:$BB,51,FALSE)</f>
        <v>20941</v>
      </c>
      <c r="BD125">
        <f>VLOOKUP($G125,county_facts!$A:$BB,52,FALSE)</f>
        <v>3</v>
      </c>
      <c r="BE125">
        <f>VLOOKUP($G125,county_facts!$A:$BB,53,FALSE)</f>
        <v>644.78</v>
      </c>
      <c r="BF125">
        <f>VLOOKUP($G125,county_facts!$A:$BB,54,FALSE)</f>
        <v>88.9</v>
      </c>
    </row>
    <row r="126" spans="1:58" x14ac:dyDescent="0.3">
      <c r="A126" t="s">
        <v>6</v>
      </c>
      <c r="B126" t="s">
        <v>70</v>
      </c>
      <c r="C126">
        <v>559</v>
      </c>
      <c r="D126" t="s">
        <v>8</v>
      </c>
      <c r="E126">
        <v>697</v>
      </c>
      <c r="F126">
        <v>0.80200860799999996</v>
      </c>
      <c r="G126">
        <v>1007</v>
      </c>
      <c r="H126">
        <f>VLOOKUP($G126,county_facts!$A:$BB,4,FALSE)</f>
        <v>22506</v>
      </c>
      <c r="I126">
        <f>VLOOKUP($G126,county_facts!$A:$BB,5,FALSE)</f>
        <v>22919</v>
      </c>
      <c r="J126">
        <f>VLOOKUP($G126,county_facts!$A:$BB,6,FALSE)</f>
        <v>-1.8</v>
      </c>
      <c r="K126">
        <f>VLOOKUP($G126,county_facts!$A:$BB,7,FALSE)</f>
        <v>22915</v>
      </c>
      <c r="L126">
        <f>VLOOKUP($G126,county_facts!$A:$BB,8,FALSE)</f>
        <v>5.3</v>
      </c>
      <c r="M126">
        <f>VLOOKUP($G126,county_facts!$A:$BB,9,FALSE)</f>
        <v>21</v>
      </c>
      <c r="N126">
        <f>VLOOKUP($G126,county_facts!$A:$BB,10,FALSE)</f>
        <v>14.8</v>
      </c>
      <c r="O126">
        <f>VLOOKUP($G126,county_facts!$A:$BB,11,FALSE)</f>
        <v>45.9</v>
      </c>
      <c r="P126">
        <f>VLOOKUP($G126,county_facts!$A:$BB,12,FALSE)</f>
        <v>76.3</v>
      </c>
      <c r="Q126">
        <f>VLOOKUP($G126,county_facts!$A:$BB,13,FALSE)</f>
        <v>22.1</v>
      </c>
      <c r="R126">
        <f>VLOOKUP($G126,county_facts!$A:$BB,14,FALSE)</f>
        <v>0.4</v>
      </c>
      <c r="S126">
        <f>VLOOKUP($G126,county_facts!$A:$BB,15,FALSE)</f>
        <v>0.2</v>
      </c>
      <c r="T126">
        <f>VLOOKUP($G126,county_facts!$A:$BB,16,FALSE)</f>
        <v>0.1</v>
      </c>
      <c r="U126">
        <f>VLOOKUP($G126,county_facts!$A:$BB,17,FALSE)</f>
        <v>0.9</v>
      </c>
      <c r="V126">
        <f>VLOOKUP($G126,county_facts!$A:$BB,18,FALSE)</f>
        <v>2.1</v>
      </c>
      <c r="W126">
        <f>VLOOKUP($G126,county_facts!$A:$BB,19,FALSE)</f>
        <v>74.5</v>
      </c>
      <c r="X126">
        <f>VLOOKUP($G126,county_facts!$A:$BB,20,FALSE)</f>
        <v>86.6</v>
      </c>
      <c r="Y126">
        <f>VLOOKUP($G126,county_facts!$A:$BB,21,FALSE)</f>
        <v>1.2</v>
      </c>
      <c r="Z126">
        <f>VLOOKUP($G126,county_facts!$A:$BB,22,FALSE)</f>
        <v>2.1</v>
      </c>
      <c r="AA126">
        <f>VLOOKUP($G126,county_facts!$A:$BB,23,FALSE)</f>
        <v>77.5</v>
      </c>
      <c r="AB126">
        <f>VLOOKUP($G126,county_facts!$A:$BB,24,FALSE)</f>
        <v>12.1</v>
      </c>
      <c r="AC126">
        <f>VLOOKUP($G126,county_facts!$A:$BB,25,FALSE)</f>
        <v>1327</v>
      </c>
      <c r="AD126">
        <f>VLOOKUP($G126,county_facts!$A:$BB,26,FALSE)</f>
        <v>27.6</v>
      </c>
      <c r="AE126">
        <f>VLOOKUP($G126,county_facts!$A:$BB,27,FALSE)</f>
        <v>8978</v>
      </c>
      <c r="AF126">
        <f>VLOOKUP($G126,county_facts!$A:$BB,28,FALSE)</f>
        <v>79</v>
      </c>
      <c r="AG126">
        <f>VLOOKUP($G126,county_facts!$A:$BB,29,FALSE)</f>
        <v>7.3</v>
      </c>
      <c r="AH126">
        <f>VLOOKUP($G126,county_facts!$A:$BB,30,FALSE)</f>
        <v>90500</v>
      </c>
      <c r="AI126">
        <f>VLOOKUP($G126,county_facts!$A:$BB,31,FALSE)</f>
        <v>7091</v>
      </c>
      <c r="AJ126">
        <f>VLOOKUP($G126,county_facts!$A:$BB,32,FALSE)</f>
        <v>3.03</v>
      </c>
      <c r="AK126">
        <f>VLOOKUP($G126,county_facts!$A:$BB,33,FALSE)</f>
        <v>17427</v>
      </c>
      <c r="AL126">
        <f>VLOOKUP($G126,county_facts!$A:$BB,34,FALSE)</f>
        <v>36447</v>
      </c>
      <c r="AM126">
        <f>VLOOKUP($G126,county_facts!$A:$BB,35,FALSE)</f>
        <v>18.100000000000001</v>
      </c>
      <c r="AN126">
        <f>VLOOKUP($G126,county_facts!$A:$BB,36,FALSE)</f>
        <v>275</v>
      </c>
      <c r="AO126">
        <f>VLOOKUP($G126,county_facts!$A:$BB,37,FALSE)</f>
        <v>3145</v>
      </c>
      <c r="AP126">
        <f>VLOOKUP($G126,county_facts!$A:$BB,38,FALSE)</f>
        <v>7.5</v>
      </c>
      <c r="AQ126">
        <f>VLOOKUP($G126,county_facts!$A:$BB,39,FALSE)</f>
        <v>1126</v>
      </c>
      <c r="AR126">
        <f>VLOOKUP($G126,county_facts!$A:$BB,40,FALSE)</f>
        <v>1385</v>
      </c>
      <c r="AS126">
        <f>VLOOKUP($G126,county_facts!$A:$BB,41,FALSE)</f>
        <v>14.9</v>
      </c>
      <c r="AT126">
        <f>VLOOKUP($G126,county_facts!$A:$BB,42,FALSE)</f>
        <v>0</v>
      </c>
      <c r="AU126">
        <f>VLOOKUP($G126,county_facts!$A:$BB,43,FALSE)</f>
        <v>0</v>
      </c>
      <c r="AV126">
        <f>VLOOKUP($G126,county_facts!$A:$BB,44,FALSE)</f>
        <v>0</v>
      </c>
      <c r="AW126">
        <f>VLOOKUP($G126,county_facts!$A:$BB,45,FALSE)</f>
        <v>0</v>
      </c>
      <c r="AX126">
        <f>VLOOKUP($G126,county_facts!$A:$BB,46,FALSE)</f>
        <v>0</v>
      </c>
      <c r="AY126">
        <f>VLOOKUP($G126,county_facts!$A:$BB,47,FALSE)</f>
        <v>0</v>
      </c>
      <c r="AZ126">
        <f>VLOOKUP($G126,county_facts!$A:$BB,48,FALSE)</f>
        <v>0</v>
      </c>
      <c r="BA126">
        <f>VLOOKUP($G126,county_facts!$A:$BB,49,FALSE)</f>
        <v>124707</v>
      </c>
      <c r="BB126">
        <f>VLOOKUP($G126,county_facts!$A:$BB,50,FALSE)</f>
        <v>5804</v>
      </c>
      <c r="BC126">
        <f>VLOOKUP($G126,county_facts!$A:$BB,51,FALSE)</f>
        <v>10757</v>
      </c>
      <c r="BD126">
        <f>VLOOKUP($G126,county_facts!$A:$BB,52,FALSE)</f>
        <v>19</v>
      </c>
      <c r="BE126">
        <f>VLOOKUP($G126,county_facts!$A:$BB,53,FALSE)</f>
        <v>622.58000000000004</v>
      </c>
      <c r="BF126">
        <f>VLOOKUP($G126,county_facts!$A:$BB,54,FALSE)</f>
        <v>36.799999999999997</v>
      </c>
    </row>
    <row r="127" spans="1:58" x14ac:dyDescent="0.3">
      <c r="A127" t="s">
        <v>9</v>
      </c>
      <c r="B127" t="s">
        <v>70</v>
      </c>
      <c r="C127">
        <v>138</v>
      </c>
      <c r="D127" t="s">
        <v>8</v>
      </c>
      <c r="E127">
        <v>697</v>
      </c>
      <c r="F127">
        <v>0.19799139199999999</v>
      </c>
      <c r="G127">
        <v>1007</v>
      </c>
      <c r="H127">
        <f>VLOOKUP($G127,county_facts!$A:$BB,4,FALSE)</f>
        <v>22506</v>
      </c>
      <c r="I127">
        <f>VLOOKUP($G127,county_facts!$A:$BB,5,FALSE)</f>
        <v>22919</v>
      </c>
      <c r="J127">
        <f>VLOOKUP($G127,county_facts!$A:$BB,6,FALSE)</f>
        <v>-1.8</v>
      </c>
      <c r="K127">
        <f>VLOOKUP($G127,county_facts!$A:$BB,7,FALSE)</f>
        <v>22915</v>
      </c>
      <c r="L127">
        <f>VLOOKUP($G127,county_facts!$A:$BB,8,FALSE)</f>
        <v>5.3</v>
      </c>
      <c r="M127">
        <f>VLOOKUP($G127,county_facts!$A:$BB,9,FALSE)</f>
        <v>21</v>
      </c>
      <c r="N127">
        <f>VLOOKUP($G127,county_facts!$A:$BB,10,FALSE)</f>
        <v>14.8</v>
      </c>
      <c r="O127">
        <f>VLOOKUP($G127,county_facts!$A:$BB,11,FALSE)</f>
        <v>45.9</v>
      </c>
      <c r="P127">
        <f>VLOOKUP($G127,county_facts!$A:$BB,12,FALSE)</f>
        <v>76.3</v>
      </c>
      <c r="Q127">
        <f>VLOOKUP($G127,county_facts!$A:$BB,13,FALSE)</f>
        <v>22.1</v>
      </c>
      <c r="R127">
        <f>VLOOKUP($G127,county_facts!$A:$BB,14,FALSE)</f>
        <v>0.4</v>
      </c>
      <c r="S127">
        <f>VLOOKUP($G127,county_facts!$A:$BB,15,FALSE)</f>
        <v>0.2</v>
      </c>
      <c r="T127">
        <f>VLOOKUP($G127,county_facts!$A:$BB,16,FALSE)</f>
        <v>0.1</v>
      </c>
      <c r="U127">
        <f>VLOOKUP($G127,county_facts!$A:$BB,17,FALSE)</f>
        <v>0.9</v>
      </c>
      <c r="V127">
        <f>VLOOKUP($G127,county_facts!$A:$BB,18,FALSE)</f>
        <v>2.1</v>
      </c>
      <c r="W127">
        <f>VLOOKUP($G127,county_facts!$A:$BB,19,FALSE)</f>
        <v>74.5</v>
      </c>
      <c r="X127">
        <f>VLOOKUP($G127,county_facts!$A:$BB,20,FALSE)</f>
        <v>86.6</v>
      </c>
      <c r="Y127">
        <f>VLOOKUP($G127,county_facts!$A:$BB,21,FALSE)</f>
        <v>1.2</v>
      </c>
      <c r="Z127">
        <f>VLOOKUP($G127,county_facts!$A:$BB,22,FALSE)</f>
        <v>2.1</v>
      </c>
      <c r="AA127">
        <f>VLOOKUP($G127,county_facts!$A:$BB,23,FALSE)</f>
        <v>77.5</v>
      </c>
      <c r="AB127">
        <f>VLOOKUP($G127,county_facts!$A:$BB,24,FALSE)</f>
        <v>12.1</v>
      </c>
      <c r="AC127">
        <f>VLOOKUP($G127,county_facts!$A:$BB,25,FALSE)</f>
        <v>1327</v>
      </c>
      <c r="AD127">
        <f>VLOOKUP($G127,county_facts!$A:$BB,26,FALSE)</f>
        <v>27.6</v>
      </c>
      <c r="AE127">
        <f>VLOOKUP($G127,county_facts!$A:$BB,27,FALSE)</f>
        <v>8978</v>
      </c>
      <c r="AF127">
        <f>VLOOKUP($G127,county_facts!$A:$BB,28,FALSE)</f>
        <v>79</v>
      </c>
      <c r="AG127">
        <f>VLOOKUP($G127,county_facts!$A:$BB,29,FALSE)</f>
        <v>7.3</v>
      </c>
      <c r="AH127">
        <f>VLOOKUP($G127,county_facts!$A:$BB,30,FALSE)</f>
        <v>90500</v>
      </c>
      <c r="AI127">
        <f>VLOOKUP($G127,county_facts!$A:$BB,31,FALSE)</f>
        <v>7091</v>
      </c>
      <c r="AJ127">
        <f>VLOOKUP($G127,county_facts!$A:$BB,32,FALSE)</f>
        <v>3.03</v>
      </c>
      <c r="AK127">
        <f>VLOOKUP($G127,county_facts!$A:$BB,33,FALSE)</f>
        <v>17427</v>
      </c>
      <c r="AL127">
        <f>VLOOKUP($G127,county_facts!$A:$BB,34,FALSE)</f>
        <v>36447</v>
      </c>
      <c r="AM127">
        <f>VLOOKUP($G127,county_facts!$A:$BB,35,FALSE)</f>
        <v>18.100000000000001</v>
      </c>
      <c r="AN127">
        <f>VLOOKUP($G127,county_facts!$A:$BB,36,FALSE)</f>
        <v>275</v>
      </c>
      <c r="AO127">
        <f>VLOOKUP($G127,county_facts!$A:$BB,37,FALSE)</f>
        <v>3145</v>
      </c>
      <c r="AP127">
        <f>VLOOKUP($G127,county_facts!$A:$BB,38,FALSE)</f>
        <v>7.5</v>
      </c>
      <c r="AQ127">
        <f>VLOOKUP($G127,county_facts!$A:$BB,39,FALSE)</f>
        <v>1126</v>
      </c>
      <c r="AR127">
        <f>VLOOKUP($G127,county_facts!$A:$BB,40,FALSE)</f>
        <v>1385</v>
      </c>
      <c r="AS127">
        <f>VLOOKUP($G127,county_facts!$A:$BB,41,FALSE)</f>
        <v>14.9</v>
      </c>
      <c r="AT127">
        <f>VLOOKUP($G127,county_facts!$A:$BB,42,FALSE)</f>
        <v>0</v>
      </c>
      <c r="AU127">
        <f>VLOOKUP($G127,county_facts!$A:$BB,43,FALSE)</f>
        <v>0</v>
      </c>
      <c r="AV127">
        <f>VLOOKUP($G127,county_facts!$A:$BB,44,FALSE)</f>
        <v>0</v>
      </c>
      <c r="AW127">
        <f>VLOOKUP($G127,county_facts!$A:$BB,45,FALSE)</f>
        <v>0</v>
      </c>
      <c r="AX127">
        <f>VLOOKUP($G127,county_facts!$A:$BB,46,FALSE)</f>
        <v>0</v>
      </c>
      <c r="AY127">
        <f>VLOOKUP($G127,county_facts!$A:$BB,47,FALSE)</f>
        <v>0</v>
      </c>
      <c r="AZ127">
        <f>VLOOKUP($G127,county_facts!$A:$BB,48,FALSE)</f>
        <v>0</v>
      </c>
      <c r="BA127">
        <f>VLOOKUP($G127,county_facts!$A:$BB,49,FALSE)</f>
        <v>124707</v>
      </c>
      <c r="BB127">
        <f>VLOOKUP($G127,county_facts!$A:$BB,50,FALSE)</f>
        <v>5804</v>
      </c>
      <c r="BC127">
        <f>VLOOKUP($G127,county_facts!$A:$BB,51,FALSE)</f>
        <v>10757</v>
      </c>
      <c r="BD127">
        <f>VLOOKUP($G127,county_facts!$A:$BB,52,FALSE)</f>
        <v>19</v>
      </c>
      <c r="BE127">
        <f>VLOOKUP($G127,county_facts!$A:$BB,53,FALSE)</f>
        <v>622.58000000000004</v>
      </c>
      <c r="BF127">
        <f>VLOOKUP($G127,county_facts!$A:$BB,54,FALSE)</f>
        <v>36.799999999999997</v>
      </c>
    </row>
    <row r="128" spans="1:58" x14ac:dyDescent="0.3">
      <c r="A128" t="s">
        <v>6</v>
      </c>
      <c r="B128" t="s">
        <v>71</v>
      </c>
      <c r="C128">
        <v>1899</v>
      </c>
      <c r="D128" t="s">
        <v>8</v>
      </c>
      <c r="E128">
        <v>2101</v>
      </c>
      <c r="F128">
        <v>0.90385530700000005</v>
      </c>
      <c r="G128">
        <v>1005</v>
      </c>
      <c r="H128">
        <f>VLOOKUP($G128,county_facts!$A:$BB,4,FALSE)</f>
        <v>26887</v>
      </c>
      <c r="I128">
        <f>VLOOKUP($G128,county_facts!$A:$BB,5,FALSE)</f>
        <v>27457</v>
      </c>
      <c r="J128">
        <f>VLOOKUP($G128,county_facts!$A:$BB,6,FALSE)</f>
        <v>-2.1</v>
      </c>
      <c r="K128">
        <f>VLOOKUP($G128,county_facts!$A:$BB,7,FALSE)</f>
        <v>27457</v>
      </c>
      <c r="L128">
        <f>VLOOKUP($G128,county_facts!$A:$BB,8,FALSE)</f>
        <v>5.7</v>
      </c>
      <c r="M128">
        <f>VLOOKUP($G128,county_facts!$A:$BB,9,FALSE)</f>
        <v>21.2</v>
      </c>
      <c r="N128">
        <f>VLOOKUP($G128,county_facts!$A:$BB,10,FALSE)</f>
        <v>16.5</v>
      </c>
      <c r="O128">
        <f>VLOOKUP($G128,county_facts!$A:$BB,11,FALSE)</f>
        <v>46.6</v>
      </c>
      <c r="P128">
        <f>VLOOKUP($G128,county_facts!$A:$BB,12,FALSE)</f>
        <v>50.2</v>
      </c>
      <c r="Q128">
        <f>VLOOKUP($G128,county_facts!$A:$BB,13,FALSE)</f>
        <v>47.6</v>
      </c>
      <c r="R128">
        <f>VLOOKUP($G128,county_facts!$A:$BB,14,FALSE)</f>
        <v>0.6</v>
      </c>
      <c r="S128">
        <f>VLOOKUP($G128,county_facts!$A:$BB,15,FALSE)</f>
        <v>0.5</v>
      </c>
      <c r="T128">
        <f>VLOOKUP($G128,county_facts!$A:$BB,16,FALSE)</f>
        <v>0.2</v>
      </c>
      <c r="U128">
        <f>VLOOKUP($G128,county_facts!$A:$BB,17,FALSE)</f>
        <v>0.9</v>
      </c>
      <c r="V128">
        <f>VLOOKUP($G128,county_facts!$A:$BB,18,FALSE)</f>
        <v>4.5</v>
      </c>
      <c r="W128">
        <f>VLOOKUP($G128,county_facts!$A:$BB,19,FALSE)</f>
        <v>46.6</v>
      </c>
      <c r="X128">
        <f>VLOOKUP($G128,county_facts!$A:$BB,20,FALSE)</f>
        <v>84.8</v>
      </c>
      <c r="Y128">
        <f>VLOOKUP($G128,county_facts!$A:$BB,21,FALSE)</f>
        <v>2.9</v>
      </c>
      <c r="Z128">
        <f>VLOOKUP($G128,county_facts!$A:$BB,22,FALSE)</f>
        <v>5</v>
      </c>
      <c r="AA128">
        <f>VLOOKUP($G128,county_facts!$A:$BB,23,FALSE)</f>
        <v>73.7</v>
      </c>
      <c r="AB128">
        <f>VLOOKUP($G128,county_facts!$A:$BB,24,FALSE)</f>
        <v>13.4</v>
      </c>
      <c r="AC128">
        <f>VLOOKUP($G128,county_facts!$A:$BB,25,FALSE)</f>
        <v>2120</v>
      </c>
      <c r="AD128">
        <f>VLOOKUP($G128,county_facts!$A:$BB,26,FALSE)</f>
        <v>24.6</v>
      </c>
      <c r="AE128">
        <f>VLOOKUP($G128,county_facts!$A:$BB,27,FALSE)</f>
        <v>11799</v>
      </c>
      <c r="AF128">
        <f>VLOOKUP($G128,county_facts!$A:$BB,28,FALSE)</f>
        <v>67.7</v>
      </c>
      <c r="AG128">
        <f>VLOOKUP($G128,county_facts!$A:$BB,29,FALSE)</f>
        <v>10.6</v>
      </c>
      <c r="AH128">
        <f>VLOOKUP($G128,county_facts!$A:$BB,30,FALSE)</f>
        <v>89200</v>
      </c>
      <c r="AI128">
        <f>VLOOKUP($G128,county_facts!$A:$BB,31,FALSE)</f>
        <v>9200</v>
      </c>
      <c r="AJ128">
        <f>VLOOKUP($G128,county_facts!$A:$BB,32,FALSE)</f>
        <v>2.66</v>
      </c>
      <c r="AK128">
        <f>VLOOKUP($G128,county_facts!$A:$BB,33,FALSE)</f>
        <v>16829</v>
      </c>
      <c r="AL128">
        <f>VLOOKUP($G128,county_facts!$A:$BB,34,FALSE)</f>
        <v>32911</v>
      </c>
      <c r="AM128">
        <f>VLOOKUP($G128,county_facts!$A:$BB,35,FALSE)</f>
        <v>26.7</v>
      </c>
      <c r="AN128">
        <f>VLOOKUP($G128,county_facts!$A:$BB,36,FALSE)</f>
        <v>464</v>
      </c>
      <c r="AO128">
        <f>VLOOKUP($G128,county_facts!$A:$BB,37,FALSE)</f>
        <v>6611</v>
      </c>
      <c r="AP128">
        <f>VLOOKUP($G128,county_facts!$A:$BB,38,FALSE)</f>
        <v>-5.6</v>
      </c>
      <c r="AQ128">
        <f>VLOOKUP($G128,county_facts!$A:$BB,39,FALSE)</f>
        <v>1546</v>
      </c>
      <c r="AR128">
        <f>VLOOKUP($G128,county_facts!$A:$BB,40,FALSE)</f>
        <v>1667</v>
      </c>
      <c r="AS128">
        <f>VLOOKUP($G128,county_facts!$A:$BB,41,FALSE)</f>
        <v>0</v>
      </c>
      <c r="AT128">
        <f>VLOOKUP($G128,county_facts!$A:$BB,42,FALSE)</f>
        <v>0</v>
      </c>
      <c r="AU128">
        <f>VLOOKUP($G128,county_facts!$A:$BB,43,FALSE)</f>
        <v>0</v>
      </c>
      <c r="AV128">
        <f>VLOOKUP($G128,county_facts!$A:$BB,44,FALSE)</f>
        <v>0</v>
      </c>
      <c r="AW128">
        <f>VLOOKUP($G128,county_facts!$A:$BB,45,FALSE)</f>
        <v>0</v>
      </c>
      <c r="AX128">
        <f>VLOOKUP($G128,county_facts!$A:$BB,46,FALSE)</f>
        <v>27</v>
      </c>
      <c r="AY128">
        <f>VLOOKUP($G128,county_facts!$A:$BB,47,FALSE)</f>
        <v>0</v>
      </c>
      <c r="AZ128">
        <f>VLOOKUP($G128,county_facts!$A:$BB,48,FALSE)</f>
        <v>0</v>
      </c>
      <c r="BA128">
        <f>VLOOKUP($G128,county_facts!$A:$BB,49,FALSE)</f>
        <v>188337</v>
      </c>
      <c r="BB128">
        <f>VLOOKUP($G128,county_facts!$A:$BB,50,FALSE)</f>
        <v>6334</v>
      </c>
      <c r="BC128">
        <f>VLOOKUP($G128,county_facts!$A:$BB,51,FALSE)</f>
        <v>0</v>
      </c>
      <c r="BD128">
        <f>VLOOKUP($G128,county_facts!$A:$BB,52,FALSE)</f>
        <v>8</v>
      </c>
      <c r="BE128">
        <f>VLOOKUP($G128,county_facts!$A:$BB,53,FALSE)</f>
        <v>884.88</v>
      </c>
      <c r="BF128">
        <f>VLOOKUP($G128,county_facts!$A:$BB,54,FALSE)</f>
        <v>31</v>
      </c>
    </row>
    <row r="129" spans="1:58" x14ac:dyDescent="0.3">
      <c r="A129" t="s">
        <v>9</v>
      </c>
      <c r="B129" t="s">
        <v>71</v>
      </c>
      <c r="C129">
        <v>202</v>
      </c>
      <c r="D129" t="s">
        <v>8</v>
      </c>
      <c r="E129">
        <v>2101</v>
      </c>
      <c r="F129">
        <v>9.6144693000000003E-2</v>
      </c>
      <c r="G129">
        <v>1005</v>
      </c>
      <c r="H129">
        <f>VLOOKUP($G129,county_facts!$A:$BB,4,FALSE)</f>
        <v>26887</v>
      </c>
      <c r="I129">
        <f>VLOOKUP($G129,county_facts!$A:$BB,5,FALSE)</f>
        <v>27457</v>
      </c>
      <c r="J129">
        <f>VLOOKUP($G129,county_facts!$A:$BB,6,FALSE)</f>
        <v>-2.1</v>
      </c>
      <c r="K129">
        <f>VLOOKUP($G129,county_facts!$A:$BB,7,FALSE)</f>
        <v>27457</v>
      </c>
      <c r="L129">
        <f>VLOOKUP($G129,county_facts!$A:$BB,8,FALSE)</f>
        <v>5.7</v>
      </c>
      <c r="M129">
        <f>VLOOKUP($G129,county_facts!$A:$BB,9,FALSE)</f>
        <v>21.2</v>
      </c>
      <c r="N129">
        <f>VLOOKUP($G129,county_facts!$A:$BB,10,FALSE)</f>
        <v>16.5</v>
      </c>
      <c r="O129">
        <f>VLOOKUP($G129,county_facts!$A:$BB,11,FALSE)</f>
        <v>46.6</v>
      </c>
      <c r="P129">
        <f>VLOOKUP($G129,county_facts!$A:$BB,12,FALSE)</f>
        <v>50.2</v>
      </c>
      <c r="Q129">
        <f>VLOOKUP($G129,county_facts!$A:$BB,13,FALSE)</f>
        <v>47.6</v>
      </c>
      <c r="R129">
        <f>VLOOKUP($G129,county_facts!$A:$BB,14,FALSE)</f>
        <v>0.6</v>
      </c>
      <c r="S129">
        <f>VLOOKUP($G129,county_facts!$A:$BB,15,FALSE)</f>
        <v>0.5</v>
      </c>
      <c r="T129">
        <f>VLOOKUP($G129,county_facts!$A:$BB,16,FALSE)</f>
        <v>0.2</v>
      </c>
      <c r="U129">
        <f>VLOOKUP($G129,county_facts!$A:$BB,17,FALSE)</f>
        <v>0.9</v>
      </c>
      <c r="V129">
        <f>VLOOKUP($G129,county_facts!$A:$BB,18,FALSE)</f>
        <v>4.5</v>
      </c>
      <c r="W129">
        <f>VLOOKUP($G129,county_facts!$A:$BB,19,FALSE)</f>
        <v>46.6</v>
      </c>
      <c r="X129">
        <f>VLOOKUP($G129,county_facts!$A:$BB,20,FALSE)</f>
        <v>84.8</v>
      </c>
      <c r="Y129">
        <f>VLOOKUP($G129,county_facts!$A:$BB,21,FALSE)</f>
        <v>2.9</v>
      </c>
      <c r="Z129">
        <f>VLOOKUP($G129,county_facts!$A:$BB,22,FALSE)</f>
        <v>5</v>
      </c>
      <c r="AA129">
        <f>VLOOKUP($G129,county_facts!$A:$BB,23,FALSE)</f>
        <v>73.7</v>
      </c>
      <c r="AB129">
        <f>VLOOKUP($G129,county_facts!$A:$BB,24,FALSE)</f>
        <v>13.4</v>
      </c>
      <c r="AC129">
        <f>VLOOKUP($G129,county_facts!$A:$BB,25,FALSE)</f>
        <v>2120</v>
      </c>
      <c r="AD129">
        <f>VLOOKUP($G129,county_facts!$A:$BB,26,FALSE)</f>
        <v>24.6</v>
      </c>
      <c r="AE129">
        <f>VLOOKUP($G129,county_facts!$A:$BB,27,FALSE)</f>
        <v>11799</v>
      </c>
      <c r="AF129">
        <f>VLOOKUP($G129,county_facts!$A:$BB,28,FALSE)</f>
        <v>67.7</v>
      </c>
      <c r="AG129">
        <f>VLOOKUP($G129,county_facts!$A:$BB,29,FALSE)</f>
        <v>10.6</v>
      </c>
      <c r="AH129">
        <f>VLOOKUP($G129,county_facts!$A:$BB,30,FALSE)</f>
        <v>89200</v>
      </c>
      <c r="AI129">
        <f>VLOOKUP($G129,county_facts!$A:$BB,31,FALSE)</f>
        <v>9200</v>
      </c>
      <c r="AJ129">
        <f>VLOOKUP($G129,county_facts!$A:$BB,32,FALSE)</f>
        <v>2.66</v>
      </c>
      <c r="AK129">
        <f>VLOOKUP($G129,county_facts!$A:$BB,33,FALSE)</f>
        <v>16829</v>
      </c>
      <c r="AL129">
        <f>VLOOKUP($G129,county_facts!$A:$BB,34,FALSE)</f>
        <v>32911</v>
      </c>
      <c r="AM129">
        <f>VLOOKUP($G129,county_facts!$A:$BB,35,FALSE)</f>
        <v>26.7</v>
      </c>
      <c r="AN129">
        <f>VLOOKUP($G129,county_facts!$A:$BB,36,FALSE)</f>
        <v>464</v>
      </c>
      <c r="AO129">
        <f>VLOOKUP($G129,county_facts!$A:$BB,37,FALSE)</f>
        <v>6611</v>
      </c>
      <c r="AP129">
        <f>VLOOKUP($G129,county_facts!$A:$BB,38,FALSE)</f>
        <v>-5.6</v>
      </c>
      <c r="AQ129">
        <f>VLOOKUP($G129,county_facts!$A:$BB,39,FALSE)</f>
        <v>1546</v>
      </c>
      <c r="AR129">
        <f>VLOOKUP($G129,county_facts!$A:$BB,40,FALSE)</f>
        <v>1667</v>
      </c>
      <c r="AS129">
        <f>VLOOKUP($G129,county_facts!$A:$BB,41,FALSE)</f>
        <v>0</v>
      </c>
      <c r="AT129">
        <f>VLOOKUP($G129,county_facts!$A:$BB,42,FALSE)</f>
        <v>0</v>
      </c>
      <c r="AU129">
        <f>VLOOKUP($G129,county_facts!$A:$BB,43,FALSE)</f>
        <v>0</v>
      </c>
      <c r="AV129">
        <f>VLOOKUP($G129,county_facts!$A:$BB,44,FALSE)</f>
        <v>0</v>
      </c>
      <c r="AW129">
        <f>VLOOKUP($G129,county_facts!$A:$BB,45,FALSE)</f>
        <v>0</v>
      </c>
      <c r="AX129">
        <f>VLOOKUP($G129,county_facts!$A:$BB,46,FALSE)</f>
        <v>27</v>
      </c>
      <c r="AY129">
        <f>VLOOKUP($G129,county_facts!$A:$BB,47,FALSE)</f>
        <v>0</v>
      </c>
      <c r="AZ129">
        <f>VLOOKUP($G129,county_facts!$A:$BB,48,FALSE)</f>
        <v>0</v>
      </c>
      <c r="BA129">
        <f>VLOOKUP($G129,county_facts!$A:$BB,49,FALSE)</f>
        <v>188337</v>
      </c>
      <c r="BB129">
        <f>VLOOKUP($G129,county_facts!$A:$BB,50,FALSE)</f>
        <v>6334</v>
      </c>
      <c r="BC129">
        <f>VLOOKUP($G129,county_facts!$A:$BB,51,FALSE)</f>
        <v>0</v>
      </c>
      <c r="BD129">
        <f>VLOOKUP($G129,county_facts!$A:$BB,52,FALSE)</f>
        <v>8</v>
      </c>
      <c r="BE129">
        <f>VLOOKUP($G129,county_facts!$A:$BB,53,FALSE)</f>
        <v>884.88</v>
      </c>
      <c r="BF129">
        <f>VLOOKUP($G129,county_facts!$A:$BB,54,FALSE)</f>
        <v>31</v>
      </c>
    </row>
    <row r="130" spans="1:58" x14ac:dyDescent="0.3">
      <c r="A130" t="s">
        <v>6</v>
      </c>
      <c r="B130" t="s">
        <v>72</v>
      </c>
      <c r="C130">
        <v>7321</v>
      </c>
      <c r="D130" t="s">
        <v>8</v>
      </c>
      <c r="E130">
        <v>9796</v>
      </c>
      <c r="F130">
        <v>0.74734585499999995</v>
      </c>
      <c r="G130">
        <v>1003</v>
      </c>
      <c r="H130">
        <f>VLOOKUP($G130,county_facts!$A:$BB,4,FALSE)</f>
        <v>200111</v>
      </c>
      <c r="I130">
        <f>VLOOKUP($G130,county_facts!$A:$BB,5,FALSE)</f>
        <v>182265</v>
      </c>
      <c r="J130">
        <f>VLOOKUP($G130,county_facts!$A:$BB,6,FALSE)</f>
        <v>9.8000000000000007</v>
      </c>
      <c r="K130">
        <f>VLOOKUP($G130,county_facts!$A:$BB,7,FALSE)</f>
        <v>182265</v>
      </c>
      <c r="L130">
        <f>VLOOKUP($G130,county_facts!$A:$BB,8,FALSE)</f>
        <v>5.6</v>
      </c>
      <c r="M130">
        <f>VLOOKUP($G130,county_facts!$A:$BB,9,FALSE)</f>
        <v>22.2</v>
      </c>
      <c r="N130">
        <f>VLOOKUP($G130,county_facts!$A:$BB,10,FALSE)</f>
        <v>18.7</v>
      </c>
      <c r="O130">
        <f>VLOOKUP($G130,county_facts!$A:$BB,11,FALSE)</f>
        <v>51.2</v>
      </c>
      <c r="P130">
        <f>VLOOKUP($G130,county_facts!$A:$BB,12,FALSE)</f>
        <v>87.1</v>
      </c>
      <c r="Q130">
        <f>VLOOKUP($G130,county_facts!$A:$BB,13,FALSE)</f>
        <v>9.6</v>
      </c>
      <c r="R130">
        <f>VLOOKUP($G130,county_facts!$A:$BB,14,FALSE)</f>
        <v>0.7</v>
      </c>
      <c r="S130">
        <f>VLOOKUP($G130,county_facts!$A:$BB,15,FALSE)</f>
        <v>0.9</v>
      </c>
      <c r="T130">
        <f>VLOOKUP($G130,county_facts!$A:$BB,16,FALSE)</f>
        <v>0.1</v>
      </c>
      <c r="U130">
        <f>VLOOKUP($G130,county_facts!$A:$BB,17,FALSE)</f>
        <v>1.6</v>
      </c>
      <c r="V130">
        <f>VLOOKUP($G130,county_facts!$A:$BB,18,FALSE)</f>
        <v>4.5999999999999996</v>
      </c>
      <c r="W130">
        <f>VLOOKUP($G130,county_facts!$A:$BB,19,FALSE)</f>
        <v>83</v>
      </c>
      <c r="X130">
        <f>VLOOKUP($G130,county_facts!$A:$BB,20,FALSE)</f>
        <v>82.1</v>
      </c>
      <c r="Y130">
        <f>VLOOKUP($G130,county_facts!$A:$BB,21,FALSE)</f>
        <v>3.6</v>
      </c>
      <c r="Z130">
        <f>VLOOKUP($G130,county_facts!$A:$BB,22,FALSE)</f>
        <v>5.5</v>
      </c>
      <c r="AA130">
        <f>VLOOKUP($G130,county_facts!$A:$BB,23,FALSE)</f>
        <v>89.1</v>
      </c>
      <c r="AB130">
        <f>VLOOKUP($G130,county_facts!$A:$BB,24,FALSE)</f>
        <v>27.7</v>
      </c>
      <c r="AC130">
        <f>VLOOKUP($G130,county_facts!$A:$BB,25,FALSE)</f>
        <v>19346</v>
      </c>
      <c r="AD130">
        <f>VLOOKUP($G130,county_facts!$A:$BB,26,FALSE)</f>
        <v>25.9</v>
      </c>
      <c r="AE130">
        <f>VLOOKUP($G130,county_facts!$A:$BB,27,FALSE)</f>
        <v>107374</v>
      </c>
      <c r="AF130">
        <f>VLOOKUP($G130,county_facts!$A:$BB,28,FALSE)</f>
        <v>72.599999999999994</v>
      </c>
      <c r="AG130">
        <f>VLOOKUP($G130,county_facts!$A:$BB,29,FALSE)</f>
        <v>24.4</v>
      </c>
      <c r="AH130">
        <f>VLOOKUP($G130,county_facts!$A:$BB,30,FALSE)</f>
        <v>168600</v>
      </c>
      <c r="AI130">
        <f>VLOOKUP($G130,county_facts!$A:$BB,31,FALSE)</f>
        <v>73283</v>
      </c>
      <c r="AJ130">
        <f>VLOOKUP($G130,county_facts!$A:$BB,32,FALSE)</f>
        <v>2.52</v>
      </c>
      <c r="AK130">
        <f>VLOOKUP($G130,county_facts!$A:$BB,33,FALSE)</f>
        <v>26766</v>
      </c>
      <c r="AL130">
        <f>VLOOKUP($G130,county_facts!$A:$BB,34,FALSE)</f>
        <v>50221</v>
      </c>
      <c r="AM130">
        <f>VLOOKUP($G130,county_facts!$A:$BB,35,FALSE)</f>
        <v>13.9</v>
      </c>
      <c r="AN130">
        <f>VLOOKUP($G130,county_facts!$A:$BB,36,FALSE)</f>
        <v>4871</v>
      </c>
      <c r="AO130">
        <f>VLOOKUP($G130,county_facts!$A:$BB,37,FALSE)</f>
        <v>54988</v>
      </c>
      <c r="AP130">
        <f>VLOOKUP($G130,county_facts!$A:$BB,38,FALSE)</f>
        <v>3.7</v>
      </c>
      <c r="AQ130">
        <f>VLOOKUP($G130,county_facts!$A:$BB,39,FALSE)</f>
        <v>16508</v>
      </c>
      <c r="AR130">
        <f>VLOOKUP($G130,county_facts!$A:$BB,40,FALSE)</f>
        <v>19035</v>
      </c>
      <c r="AS130">
        <f>VLOOKUP($G130,county_facts!$A:$BB,41,FALSE)</f>
        <v>2.7</v>
      </c>
      <c r="AT130">
        <f>VLOOKUP($G130,county_facts!$A:$BB,42,FALSE)</f>
        <v>0.4</v>
      </c>
      <c r="AU130">
        <f>VLOOKUP($G130,county_facts!$A:$BB,43,FALSE)</f>
        <v>1</v>
      </c>
      <c r="AV130">
        <f>VLOOKUP($G130,county_facts!$A:$BB,44,FALSE)</f>
        <v>0</v>
      </c>
      <c r="AW130">
        <f>VLOOKUP($G130,county_facts!$A:$BB,45,FALSE)</f>
        <v>1.3</v>
      </c>
      <c r="AX130">
        <f>VLOOKUP($G130,county_facts!$A:$BB,46,FALSE)</f>
        <v>27.3</v>
      </c>
      <c r="AY130">
        <f>VLOOKUP($G130,county_facts!$A:$BB,47,FALSE)</f>
        <v>1410273</v>
      </c>
      <c r="AZ130">
        <f>VLOOKUP($G130,county_facts!$A:$BB,48,FALSE)</f>
        <v>0</v>
      </c>
      <c r="BA130">
        <f>VLOOKUP($G130,county_facts!$A:$BB,49,FALSE)</f>
        <v>2966489</v>
      </c>
      <c r="BB130">
        <f>VLOOKUP($G130,county_facts!$A:$BB,50,FALSE)</f>
        <v>17166</v>
      </c>
      <c r="BC130">
        <f>VLOOKUP($G130,county_facts!$A:$BB,51,FALSE)</f>
        <v>436955</v>
      </c>
      <c r="BD130">
        <f>VLOOKUP($G130,county_facts!$A:$BB,52,FALSE)</f>
        <v>1384</v>
      </c>
      <c r="BE130">
        <f>VLOOKUP($G130,county_facts!$A:$BB,53,FALSE)</f>
        <v>1589.78</v>
      </c>
      <c r="BF130">
        <f>VLOOKUP($G130,county_facts!$A:$BB,54,FALSE)</f>
        <v>114.6</v>
      </c>
    </row>
    <row r="131" spans="1:58" x14ac:dyDescent="0.3">
      <c r="A131" t="s">
        <v>9</v>
      </c>
      <c r="B131" t="s">
        <v>72</v>
      </c>
      <c r="C131">
        <v>2475</v>
      </c>
      <c r="D131" t="s">
        <v>8</v>
      </c>
      <c r="E131">
        <v>9796</v>
      </c>
      <c r="F131">
        <v>0.252654145</v>
      </c>
      <c r="G131">
        <v>1003</v>
      </c>
      <c r="H131">
        <f>VLOOKUP($G131,county_facts!$A:$BB,4,FALSE)</f>
        <v>200111</v>
      </c>
      <c r="I131">
        <f>VLOOKUP($G131,county_facts!$A:$BB,5,FALSE)</f>
        <v>182265</v>
      </c>
      <c r="J131">
        <f>VLOOKUP($G131,county_facts!$A:$BB,6,FALSE)</f>
        <v>9.8000000000000007</v>
      </c>
      <c r="K131">
        <f>VLOOKUP($G131,county_facts!$A:$BB,7,FALSE)</f>
        <v>182265</v>
      </c>
      <c r="L131">
        <f>VLOOKUP($G131,county_facts!$A:$BB,8,FALSE)</f>
        <v>5.6</v>
      </c>
      <c r="M131">
        <f>VLOOKUP($G131,county_facts!$A:$BB,9,FALSE)</f>
        <v>22.2</v>
      </c>
      <c r="N131">
        <f>VLOOKUP($G131,county_facts!$A:$BB,10,FALSE)</f>
        <v>18.7</v>
      </c>
      <c r="O131">
        <f>VLOOKUP($G131,county_facts!$A:$BB,11,FALSE)</f>
        <v>51.2</v>
      </c>
      <c r="P131">
        <f>VLOOKUP($G131,county_facts!$A:$BB,12,FALSE)</f>
        <v>87.1</v>
      </c>
      <c r="Q131">
        <f>VLOOKUP($G131,county_facts!$A:$BB,13,FALSE)</f>
        <v>9.6</v>
      </c>
      <c r="R131">
        <f>VLOOKUP($G131,county_facts!$A:$BB,14,FALSE)</f>
        <v>0.7</v>
      </c>
      <c r="S131">
        <f>VLOOKUP($G131,county_facts!$A:$BB,15,FALSE)</f>
        <v>0.9</v>
      </c>
      <c r="T131">
        <f>VLOOKUP($G131,county_facts!$A:$BB,16,FALSE)</f>
        <v>0.1</v>
      </c>
      <c r="U131">
        <f>VLOOKUP($G131,county_facts!$A:$BB,17,FALSE)</f>
        <v>1.6</v>
      </c>
      <c r="V131">
        <f>VLOOKUP($G131,county_facts!$A:$BB,18,FALSE)</f>
        <v>4.5999999999999996</v>
      </c>
      <c r="W131">
        <f>VLOOKUP($G131,county_facts!$A:$BB,19,FALSE)</f>
        <v>83</v>
      </c>
      <c r="X131">
        <f>VLOOKUP($G131,county_facts!$A:$BB,20,FALSE)</f>
        <v>82.1</v>
      </c>
      <c r="Y131">
        <f>VLOOKUP($G131,county_facts!$A:$BB,21,FALSE)</f>
        <v>3.6</v>
      </c>
      <c r="Z131">
        <f>VLOOKUP($G131,county_facts!$A:$BB,22,FALSE)</f>
        <v>5.5</v>
      </c>
      <c r="AA131">
        <f>VLOOKUP($G131,county_facts!$A:$BB,23,FALSE)</f>
        <v>89.1</v>
      </c>
      <c r="AB131">
        <f>VLOOKUP($G131,county_facts!$A:$BB,24,FALSE)</f>
        <v>27.7</v>
      </c>
      <c r="AC131">
        <f>VLOOKUP($G131,county_facts!$A:$BB,25,FALSE)</f>
        <v>19346</v>
      </c>
      <c r="AD131">
        <f>VLOOKUP($G131,county_facts!$A:$BB,26,FALSE)</f>
        <v>25.9</v>
      </c>
      <c r="AE131">
        <f>VLOOKUP($G131,county_facts!$A:$BB,27,FALSE)</f>
        <v>107374</v>
      </c>
      <c r="AF131">
        <f>VLOOKUP($G131,county_facts!$A:$BB,28,FALSE)</f>
        <v>72.599999999999994</v>
      </c>
      <c r="AG131">
        <f>VLOOKUP($G131,county_facts!$A:$BB,29,FALSE)</f>
        <v>24.4</v>
      </c>
      <c r="AH131">
        <f>VLOOKUP($G131,county_facts!$A:$BB,30,FALSE)</f>
        <v>168600</v>
      </c>
      <c r="AI131">
        <f>VLOOKUP($G131,county_facts!$A:$BB,31,FALSE)</f>
        <v>73283</v>
      </c>
      <c r="AJ131">
        <f>VLOOKUP($G131,county_facts!$A:$BB,32,FALSE)</f>
        <v>2.52</v>
      </c>
      <c r="AK131">
        <f>VLOOKUP($G131,county_facts!$A:$BB,33,FALSE)</f>
        <v>26766</v>
      </c>
      <c r="AL131">
        <f>VLOOKUP($G131,county_facts!$A:$BB,34,FALSE)</f>
        <v>50221</v>
      </c>
      <c r="AM131">
        <f>VLOOKUP($G131,county_facts!$A:$BB,35,FALSE)</f>
        <v>13.9</v>
      </c>
      <c r="AN131">
        <f>VLOOKUP($G131,county_facts!$A:$BB,36,FALSE)</f>
        <v>4871</v>
      </c>
      <c r="AO131">
        <f>VLOOKUP($G131,county_facts!$A:$BB,37,FALSE)</f>
        <v>54988</v>
      </c>
      <c r="AP131">
        <f>VLOOKUP($G131,county_facts!$A:$BB,38,FALSE)</f>
        <v>3.7</v>
      </c>
      <c r="AQ131">
        <f>VLOOKUP($G131,county_facts!$A:$BB,39,FALSE)</f>
        <v>16508</v>
      </c>
      <c r="AR131">
        <f>VLOOKUP($G131,county_facts!$A:$BB,40,FALSE)</f>
        <v>19035</v>
      </c>
      <c r="AS131">
        <f>VLOOKUP($G131,county_facts!$A:$BB,41,FALSE)</f>
        <v>2.7</v>
      </c>
      <c r="AT131">
        <f>VLOOKUP($G131,county_facts!$A:$BB,42,FALSE)</f>
        <v>0.4</v>
      </c>
      <c r="AU131">
        <f>VLOOKUP($G131,county_facts!$A:$BB,43,FALSE)</f>
        <v>1</v>
      </c>
      <c r="AV131">
        <f>VLOOKUP($G131,county_facts!$A:$BB,44,FALSE)</f>
        <v>0</v>
      </c>
      <c r="AW131">
        <f>VLOOKUP($G131,county_facts!$A:$BB,45,FALSE)</f>
        <v>1.3</v>
      </c>
      <c r="AX131">
        <f>VLOOKUP($G131,county_facts!$A:$BB,46,FALSE)</f>
        <v>27.3</v>
      </c>
      <c r="AY131">
        <f>VLOOKUP($G131,county_facts!$A:$BB,47,FALSE)</f>
        <v>1410273</v>
      </c>
      <c r="AZ131">
        <f>VLOOKUP($G131,county_facts!$A:$BB,48,FALSE)</f>
        <v>0</v>
      </c>
      <c r="BA131">
        <f>VLOOKUP($G131,county_facts!$A:$BB,49,FALSE)</f>
        <v>2966489</v>
      </c>
      <c r="BB131">
        <f>VLOOKUP($G131,county_facts!$A:$BB,50,FALSE)</f>
        <v>17166</v>
      </c>
      <c r="BC131">
        <f>VLOOKUP($G131,county_facts!$A:$BB,51,FALSE)</f>
        <v>436955</v>
      </c>
      <c r="BD131">
        <f>VLOOKUP($G131,county_facts!$A:$BB,52,FALSE)</f>
        <v>1384</v>
      </c>
      <c r="BE131">
        <f>VLOOKUP($G131,county_facts!$A:$BB,53,FALSE)</f>
        <v>1589.78</v>
      </c>
      <c r="BF131">
        <f>VLOOKUP($G131,county_facts!$A:$BB,54,FALSE)</f>
        <v>114.6</v>
      </c>
    </row>
    <row r="132" spans="1:58" x14ac:dyDescent="0.3">
      <c r="A132" t="s">
        <v>6</v>
      </c>
      <c r="B132" t="s">
        <v>73</v>
      </c>
      <c r="C132">
        <v>2239</v>
      </c>
      <c r="D132" t="s">
        <v>8</v>
      </c>
      <c r="E132">
        <v>2843</v>
      </c>
      <c r="F132">
        <v>0.78754836399999995</v>
      </c>
      <c r="G132">
        <v>1001</v>
      </c>
      <c r="H132">
        <f>VLOOKUP($G132,county_facts!$A:$BB,4,FALSE)</f>
        <v>55395</v>
      </c>
      <c r="I132">
        <f>VLOOKUP($G132,county_facts!$A:$BB,5,FALSE)</f>
        <v>54571</v>
      </c>
      <c r="J132">
        <f>VLOOKUP($G132,county_facts!$A:$BB,6,FALSE)</f>
        <v>1.5</v>
      </c>
      <c r="K132">
        <f>VLOOKUP($G132,county_facts!$A:$BB,7,FALSE)</f>
        <v>54571</v>
      </c>
      <c r="L132">
        <f>VLOOKUP($G132,county_facts!$A:$BB,8,FALSE)</f>
        <v>6</v>
      </c>
      <c r="M132">
        <f>VLOOKUP($G132,county_facts!$A:$BB,9,FALSE)</f>
        <v>25.2</v>
      </c>
      <c r="N132">
        <f>VLOOKUP($G132,county_facts!$A:$BB,10,FALSE)</f>
        <v>13.8</v>
      </c>
      <c r="O132">
        <f>VLOOKUP($G132,county_facts!$A:$BB,11,FALSE)</f>
        <v>51.4</v>
      </c>
      <c r="P132">
        <f>VLOOKUP($G132,county_facts!$A:$BB,12,FALSE)</f>
        <v>77.900000000000006</v>
      </c>
      <c r="Q132">
        <f>VLOOKUP($G132,county_facts!$A:$BB,13,FALSE)</f>
        <v>18.7</v>
      </c>
      <c r="R132">
        <f>VLOOKUP($G132,county_facts!$A:$BB,14,FALSE)</f>
        <v>0.5</v>
      </c>
      <c r="S132">
        <f>VLOOKUP($G132,county_facts!$A:$BB,15,FALSE)</f>
        <v>1.1000000000000001</v>
      </c>
      <c r="T132">
        <f>VLOOKUP($G132,county_facts!$A:$BB,16,FALSE)</f>
        <v>0.1</v>
      </c>
      <c r="U132">
        <f>VLOOKUP($G132,county_facts!$A:$BB,17,FALSE)</f>
        <v>1.8</v>
      </c>
      <c r="V132">
        <f>VLOOKUP($G132,county_facts!$A:$BB,18,FALSE)</f>
        <v>2.7</v>
      </c>
      <c r="W132">
        <f>VLOOKUP($G132,county_facts!$A:$BB,19,FALSE)</f>
        <v>75.599999999999994</v>
      </c>
      <c r="X132">
        <f>VLOOKUP($G132,county_facts!$A:$BB,20,FALSE)</f>
        <v>85</v>
      </c>
      <c r="Y132">
        <f>VLOOKUP($G132,county_facts!$A:$BB,21,FALSE)</f>
        <v>1.6</v>
      </c>
      <c r="Z132">
        <f>VLOOKUP($G132,county_facts!$A:$BB,22,FALSE)</f>
        <v>3.5</v>
      </c>
      <c r="AA132">
        <f>VLOOKUP($G132,county_facts!$A:$BB,23,FALSE)</f>
        <v>85.6</v>
      </c>
      <c r="AB132">
        <f>VLOOKUP($G132,county_facts!$A:$BB,24,FALSE)</f>
        <v>20.9</v>
      </c>
      <c r="AC132">
        <f>VLOOKUP($G132,county_facts!$A:$BB,25,FALSE)</f>
        <v>5922</v>
      </c>
      <c r="AD132">
        <f>VLOOKUP($G132,county_facts!$A:$BB,26,FALSE)</f>
        <v>26.2</v>
      </c>
      <c r="AE132">
        <f>VLOOKUP($G132,county_facts!$A:$BB,27,FALSE)</f>
        <v>22751</v>
      </c>
      <c r="AF132">
        <f>VLOOKUP($G132,county_facts!$A:$BB,28,FALSE)</f>
        <v>76.8</v>
      </c>
      <c r="AG132">
        <f>VLOOKUP($G132,county_facts!$A:$BB,29,FALSE)</f>
        <v>8.3000000000000007</v>
      </c>
      <c r="AH132">
        <f>VLOOKUP($G132,county_facts!$A:$BB,30,FALSE)</f>
        <v>136200</v>
      </c>
      <c r="AI132">
        <f>VLOOKUP($G132,county_facts!$A:$BB,31,FALSE)</f>
        <v>20071</v>
      </c>
      <c r="AJ132">
        <f>VLOOKUP($G132,county_facts!$A:$BB,32,FALSE)</f>
        <v>2.71</v>
      </c>
      <c r="AK132">
        <f>VLOOKUP($G132,county_facts!$A:$BB,33,FALSE)</f>
        <v>24571</v>
      </c>
      <c r="AL132">
        <f>VLOOKUP($G132,county_facts!$A:$BB,34,FALSE)</f>
        <v>53682</v>
      </c>
      <c r="AM132">
        <f>VLOOKUP($G132,county_facts!$A:$BB,35,FALSE)</f>
        <v>12.1</v>
      </c>
      <c r="AN132">
        <f>VLOOKUP($G132,county_facts!$A:$BB,36,FALSE)</f>
        <v>817</v>
      </c>
      <c r="AO132">
        <f>VLOOKUP($G132,county_facts!$A:$BB,37,FALSE)</f>
        <v>10120</v>
      </c>
      <c r="AP132">
        <f>VLOOKUP($G132,county_facts!$A:$BB,38,FALSE)</f>
        <v>2.1</v>
      </c>
      <c r="AQ132">
        <f>VLOOKUP($G132,county_facts!$A:$BB,39,FALSE)</f>
        <v>2947</v>
      </c>
      <c r="AR132">
        <f>VLOOKUP($G132,county_facts!$A:$BB,40,FALSE)</f>
        <v>4067</v>
      </c>
      <c r="AS132">
        <f>VLOOKUP($G132,county_facts!$A:$BB,41,FALSE)</f>
        <v>15.2</v>
      </c>
      <c r="AT132">
        <f>VLOOKUP($G132,county_facts!$A:$BB,42,FALSE)</f>
        <v>0</v>
      </c>
      <c r="AU132">
        <f>VLOOKUP($G132,county_facts!$A:$BB,43,FALSE)</f>
        <v>1.3</v>
      </c>
      <c r="AV132">
        <f>VLOOKUP($G132,county_facts!$A:$BB,44,FALSE)</f>
        <v>0</v>
      </c>
      <c r="AW132">
        <f>VLOOKUP($G132,county_facts!$A:$BB,45,FALSE)</f>
        <v>0.7</v>
      </c>
      <c r="AX132">
        <f>VLOOKUP($G132,county_facts!$A:$BB,46,FALSE)</f>
        <v>31.7</v>
      </c>
      <c r="AY132">
        <f>VLOOKUP($G132,county_facts!$A:$BB,47,FALSE)</f>
        <v>0</v>
      </c>
      <c r="AZ132">
        <f>VLOOKUP($G132,county_facts!$A:$BB,48,FALSE)</f>
        <v>0</v>
      </c>
      <c r="BA132">
        <f>VLOOKUP($G132,county_facts!$A:$BB,49,FALSE)</f>
        <v>598175</v>
      </c>
      <c r="BB132">
        <f>VLOOKUP($G132,county_facts!$A:$BB,50,FALSE)</f>
        <v>12003</v>
      </c>
      <c r="BC132">
        <f>VLOOKUP($G132,county_facts!$A:$BB,51,FALSE)</f>
        <v>88157</v>
      </c>
      <c r="BD132">
        <f>VLOOKUP($G132,county_facts!$A:$BB,52,FALSE)</f>
        <v>131</v>
      </c>
      <c r="BE132">
        <f>VLOOKUP($G132,county_facts!$A:$BB,53,FALSE)</f>
        <v>594.44000000000005</v>
      </c>
      <c r="BF132">
        <f>VLOOKUP($G132,county_facts!$A:$BB,54,FALSE)</f>
        <v>91.8</v>
      </c>
    </row>
    <row r="133" spans="1:58" x14ac:dyDescent="0.3">
      <c r="A133" t="s">
        <v>9</v>
      </c>
      <c r="B133" t="s">
        <v>73</v>
      </c>
      <c r="C133">
        <v>604</v>
      </c>
      <c r="D133" t="s">
        <v>8</v>
      </c>
      <c r="E133">
        <v>2843</v>
      </c>
      <c r="F133">
        <v>0.212451636</v>
      </c>
      <c r="G133">
        <v>1001</v>
      </c>
      <c r="H133">
        <f>VLOOKUP($G133,county_facts!$A:$BB,4,FALSE)</f>
        <v>55395</v>
      </c>
      <c r="I133">
        <f>VLOOKUP($G133,county_facts!$A:$BB,5,FALSE)</f>
        <v>54571</v>
      </c>
      <c r="J133">
        <f>VLOOKUP($G133,county_facts!$A:$BB,6,FALSE)</f>
        <v>1.5</v>
      </c>
      <c r="K133">
        <f>VLOOKUP($G133,county_facts!$A:$BB,7,FALSE)</f>
        <v>54571</v>
      </c>
      <c r="L133">
        <f>VLOOKUP($G133,county_facts!$A:$BB,8,FALSE)</f>
        <v>6</v>
      </c>
      <c r="M133">
        <f>VLOOKUP($G133,county_facts!$A:$BB,9,FALSE)</f>
        <v>25.2</v>
      </c>
      <c r="N133">
        <f>VLOOKUP($G133,county_facts!$A:$BB,10,FALSE)</f>
        <v>13.8</v>
      </c>
      <c r="O133">
        <f>VLOOKUP($G133,county_facts!$A:$BB,11,FALSE)</f>
        <v>51.4</v>
      </c>
      <c r="P133">
        <f>VLOOKUP($G133,county_facts!$A:$BB,12,FALSE)</f>
        <v>77.900000000000006</v>
      </c>
      <c r="Q133">
        <f>VLOOKUP($G133,county_facts!$A:$BB,13,FALSE)</f>
        <v>18.7</v>
      </c>
      <c r="R133">
        <f>VLOOKUP($G133,county_facts!$A:$BB,14,FALSE)</f>
        <v>0.5</v>
      </c>
      <c r="S133">
        <f>VLOOKUP($G133,county_facts!$A:$BB,15,FALSE)</f>
        <v>1.1000000000000001</v>
      </c>
      <c r="T133">
        <f>VLOOKUP($G133,county_facts!$A:$BB,16,FALSE)</f>
        <v>0.1</v>
      </c>
      <c r="U133">
        <f>VLOOKUP($G133,county_facts!$A:$BB,17,FALSE)</f>
        <v>1.8</v>
      </c>
      <c r="V133">
        <f>VLOOKUP($G133,county_facts!$A:$BB,18,FALSE)</f>
        <v>2.7</v>
      </c>
      <c r="W133">
        <f>VLOOKUP($G133,county_facts!$A:$BB,19,FALSE)</f>
        <v>75.599999999999994</v>
      </c>
      <c r="X133">
        <f>VLOOKUP($G133,county_facts!$A:$BB,20,FALSE)</f>
        <v>85</v>
      </c>
      <c r="Y133">
        <f>VLOOKUP($G133,county_facts!$A:$BB,21,FALSE)</f>
        <v>1.6</v>
      </c>
      <c r="Z133">
        <f>VLOOKUP($G133,county_facts!$A:$BB,22,FALSE)</f>
        <v>3.5</v>
      </c>
      <c r="AA133">
        <f>VLOOKUP($G133,county_facts!$A:$BB,23,FALSE)</f>
        <v>85.6</v>
      </c>
      <c r="AB133">
        <f>VLOOKUP($G133,county_facts!$A:$BB,24,FALSE)</f>
        <v>20.9</v>
      </c>
      <c r="AC133">
        <f>VLOOKUP($G133,county_facts!$A:$BB,25,FALSE)</f>
        <v>5922</v>
      </c>
      <c r="AD133">
        <f>VLOOKUP($G133,county_facts!$A:$BB,26,FALSE)</f>
        <v>26.2</v>
      </c>
      <c r="AE133">
        <f>VLOOKUP($G133,county_facts!$A:$BB,27,FALSE)</f>
        <v>22751</v>
      </c>
      <c r="AF133">
        <f>VLOOKUP($G133,county_facts!$A:$BB,28,FALSE)</f>
        <v>76.8</v>
      </c>
      <c r="AG133">
        <f>VLOOKUP($G133,county_facts!$A:$BB,29,FALSE)</f>
        <v>8.3000000000000007</v>
      </c>
      <c r="AH133">
        <f>VLOOKUP($G133,county_facts!$A:$BB,30,FALSE)</f>
        <v>136200</v>
      </c>
      <c r="AI133">
        <f>VLOOKUP($G133,county_facts!$A:$BB,31,FALSE)</f>
        <v>20071</v>
      </c>
      <c r="AJ133">
        <f>VLOOKUP($G133,county_facts!$A:$BB,32,FALSE)</f>
        <v>2.71</v>
      </c>
      <c r="AK133">
        <f>VLOOKUP($G133,county_facts!$A:$BB,33,FALSE)</f>
        <v>24571</v>
      </c>
      <c r="AL133">
        <f>VLOOKUP($G133,county_facts!$A:$BB,34,FALSE)</f>
        <v>53682</v>
      </c>
      <c r="AM133">
        <f>VLOOKUP($G133,county_facts!$A:$BB,35,FALSE)</f>
        <v>12.1</v>
      </c>
      <c r="AN133">
        <f>VLOOKUP($G133,county_facts!$A:$BB,36,FALSE)</f>
        <v>817</v>
      </c>
      <c r="AO133">
        <f>VLOOKUP($G133,county_facts!$A:$BB,37,FALSE)</f>
        <v>10120</v>
      </c>
      <c r="AP133">
        <f>VLOOKUP($G133,county_facts!$A:$BB,38,FALSE)</f>
        <v>2.1</v>
      </c>
      <c r="AQ133">
        <f>VLOOKUP($G133,county_facts!$A:$BB,39,FALSE)</f>
        <v>2947</v>
      </c>
      <c r="AR133">
        <f>VLOOKUP($G133,county_facts!$A:$BB,40,FALSE)</f>
        <v>4067</v>
      </c>
      <c r="AS133">
        <f>VLOOKUP($G133,county_facts!$A:$BB,41,FALSE)</f>
        <v>15.2</v>
      </c>
      <c r="AT133">
        <f>VLOOKUP($G133,county_facts!$A:$BB,42,FALSE)</f>
        <v>0</v>
      </c>
      <c r="AU133">
        <f>VLOOKUP($G133,county_facts!$A:$BB,43,FALSE)</f>
        <v>1.3</v>
      </c>
      <c r="AV133">
        <f>VLOOKUP($G133,county_facts!$A:$BB,44,FALSE)</f>
        <v>0</v>
      </c>
      <c r="AW133">
        <f>VLOOKUP($G133,county_facts!$A:$BB,45,FALSE)</f>
        <v>0.7</v>
      </c>
      <c r="AX133">
        <f>VLOOKUP($G133,county_facts!$A:$BB,46,FALSE)</f>
        <v>31.7</v>
      </c>
      <c r="AY133">
        <f>VLOOKUP($G133,county_facts!$A:$BB,47,FALSE)</f>
        <v>0</v>
      </c>
      <c r="AZ133">
        <f>VLOOKUP($G133,county_facts!$A:$BB,48,FALSE)</f>
        <v>0</v>
      </c>
      <c r="BA133">
        <f>VLOOKUP($G133,county_facts!$A:$BB,49,FALSE)</f>
        <v>598175</v>
      </c>
      <c r="BB133">
        <f>VLOOKUP($G133,county_facts!$A:$BB,50,FALSE)</f>
        <v>12003</v>
      </c>
      <c r="BC133">
        <f>VLOOKUP($G133,county_facts!$A:$BB,51,FALSE)</f>
        <v>88157</v>
      </c>
      <c r="BD133">
        <f>VLOOKUP($G133,county_facts!$A:$BB,52,FALSE)</f>
        <v>131</v>
      </c>
      <c r="BE133">
        <f>VLOOKUP($G133,county_facts!$A:$BB,53,FALSE)</f>
        <v>594.44000000000005</v>
      </c>
      <c r="BF133">
        <f>VLOOKUP($G133,county_facts!$A:$BB,54,FALSE)</f>
        <v>91.8</v>
      </c>
    </row>
    <row r="134" spans="1:58" x14ac:dyDescent="0.3">
      <c r="A134" t="s">
        <v>6</v>
      </c>
      <c r="B134" t="s">
        <v>74</v>
      </c>
      <c r="C134">
        <v>302</v>
      </c>
      <c r="D134" t="s">
        <v>75</v>
      </c>
      <c r="E134">
        <v>422</v>
      </c>
      <c r="F134">
        <v>0.71563980999999999</v>
      </c>
      <c r="G134">
        <v>5147</v>
      </c>
      <c r="H134">
        <f>VLOOKUP($G134,county_facts!$A:$BB,4,FALSE)</f>
        <v>6910</v>
      </c>
      <c r="I134">
        <f>VLOOKUP($G134,county_facts!$A:$BB,5,FALSE)</f>
        <v>7264</v>
      </c>
      <c r="J134">
        <f>VLOOKUP($G134,county_facts!$A:$BB,6,FALSE)</f>
        <v>-4.9000000000000004</v>
      </c>
      <c r="K134">
        <f>VLOOKUP($G134,county_facts!$A:$BB,7,FALSE)</f>
        <v>7260</v>
      </c>
      <c r="L134">
        <f>VLOOKUP($G134,county_facts!$A:$BB,8,FALSE)</f>
        <v>5.7</v>
      </c>
      <c r="M134">
        <f>VLOOKUP($G134,county_facts!$A:$BB,9,FALSE)</f>
        <v>21.9</v>
      </c>
      <c r="N134">
        <f>VLOOKUP($G134,county_facts!$A:$BB,10,FALSE)</f>
        <v>21.2</v>
      </c>
      <c r="O134">
        <f>VLOOKUP($G134,county_facts!$A:$BB,11,FALSE)</f>
        <v>52</v>
      </c>
      <c r="P134">
        <f>VLOOKUP($G134,county_facts!$A:$BB,12,FALSE)</f>
        <v>70.7</v>
      </c>
      <c r="Q134">
        <f>VLOOKUP($G134,county_facts!$A:$BB,13,FALSE)</f>
        <v>26.9</v>
      </c>
      <c r="R134">
        <f>VLOOKUP($G134,county_facts!$A:$BB,14,FALSE)</f>
        <v>0.3</v>
      </c>
      <c r="S134">
        <f>VLOOKUP($G134,county_facts!$A:$BB,15,FALSE)</f>
        <v>0.2</v>
      </c>
      <c r="T134">
        <f>VLOOKUP($G134,county_facts!$A:$BB,16,FALSE)</f>
        <v>0.1</v>
      </c>
      <c r="U134">
        <f>VLOOKUP($G134,county_facts!$A:$BB,17,FALSE)</f>
        <v>1.7</v>
      </c>
      <c r="V134">
        <f>VLOOKUP($G134,county_facts!$A:$BB,18,FALSE)</f>
        <v>1.5</v>
      </c>
      <c r="W134">
        <f>VLOOKUP($G134,county_facts!$A:$BB,19,FALSE)</f>
        <v>69.5</v>
      </c>
      <c r="X134">
        <f>VLOOKUP($G134,county_facts!$A:$BB,20,FALSE)</f>
        <v>89.8</v>
      </c>
      <c r="Y134">
        <f>VLOOKUP($G134,county_facts!$A:$BB,21,FALSE)</f>
        <v>0.7</v>
      </c>
      <c r="Z134">
        <f>VLOOKUP($G134,county_facts!$A:$BB,22,FALSE)</f>
        <v>0.5</v>
      </c>
      <c r="AA134">
        <f>VLOOKUP($G134,county_facts!$A:$BB,23,FALSE)</f>
        <v>73.599999999999994</v>
      </c>
      <c r="AB134">
        <f>VLOOKUP($G134,county_facts!$A:$BB,24,FALSE)</f>
        <v>10.1</v>
      </c>
      <c r="AC134">
        <f>VLOOKUP($G134,county_facts!$A:$BB,25,FALSE)</f>
        <v>581</v>
      </c>
      <c r="AD134">
        <f>VLOOKUP($G134,county_facts!$A:$BB,26,FALSE)</f>
        <v>19.3</v>
      </c>
      <c r="AE134">
        <f>VLOOKUP($G134,county_facts!$A:$BB,27,FALSE)</f>
        <v>3882</v>
      </c>
      <c r="AF134">
        <f>VLOOKUP($G134,county_facts!$A:$BB,28,FALSE)</f>
        <v>62.9</v>
      </c>
      <c r="AG134">
        <f>VLOOKUP($G134,county_facts!$A:$BB,29,FALSE)</f>
        <v>13.5</v>
      </c>
      <c r="AH134">
        <f>VLOOKUP($G134,county_facts!$A:$BB,30,FALSE)</f>
        <v>58400</v>
      </c>
      <c r="AI134">
        <f>VLOOKUP($G134,county_facts!$A:$BB,31,FALSE)</f>
        <v>3070</v>
      </c>
      <c r="AJ134">
        <f>VLOOKUP($G134,county_facts!$A:$BB,32,FALSE)</f>
        <v>2.29</v>
      </c>
      <c r="AK134">
        <f>VLOOKUP($G134,county_facts!$A:$BB,33,FALSE)</f>
        <v>19087</v>
      </c>
      <c r="AL134">
        <f>VLOOKUP($G134,county_facts!$A:$BB,34,FALSE)</f>
        <v>28259</v>
      </c>
      <c r="AM134">
        <f>VLOOKUP($G134,county_facts!$A:$BB,35,FALSE)</f>
        <v>24.3</v>
      </c>
      <c r="AN134">
        <f>VLOOKUP($G134,county_facts!$A:$BB,36,FALSE)</f>
        <v>138</v>
      </c>
      <c r="AO134">
        <f>VLOOKUP($G134,county_facts!$A:$BB,37,FALSE)</f>
        <v>1307</v>
      </c>
      <c r="AP134">
        <f>VLOOKUP($G134,county_facts!$A:$BB,38,FALSE)</f>
        <v>1</v>
      </c>
      <c r="AQ134">
        <f>VLOOKUP($G134,county_facts!$A:$BB,39,FALSE)</f>
        <v>393</v>
      </c>
      <c r="AR134">
        <f>VLOOKUP($G134,county_facts!$A:$BB,40,FALSE)</f>
        <v>391</v>
      </c>
      <c r="AS134">
        <f>VLOOKUP($G134,county_facts!$A:$BB,41,FALSE)</f>
        <v>0</v>
      </c>
      <c r="AT134">
        <f>VLOOKUP($G134,county_facts!$A:$BB,42,FALSE)</f>
        <v>0</v>
      </c>
      <c r="AU134">
        <f>VLOOKUP($G134,county_facts!$A:$BB,43,FALSE)</f>
        <v>0</v>
      </c>
      <c r="AV134">
        <f>VLOOKUP($G134,county_facts!$A:$BB,44,FALSE)</f>
        <v>0</v>
      </c>
      <c r="AW134">
        <f>VLOOKUP($G134,county_facts!$A:$BB,45,FALSE)</f>
        <v>0</v>
      </c>
      <c r="AX134">
        <f>VLOOKUP($G134,county_facts!$A:$BB,46,FALSE)</f>
        <v>24.6</v>
      </c>
      <c r="AY134">
        <f>VLOOKUP($G134,county_facts!$A:$BB,47,FALSE)</f>
        <v>0</v>
      </c>
      <c r="AZ134">
        <f>VLOOKUP($G134,county_facts!$A:$BB,48,FALSE)</f>
        <v>90943</v>
      </c>
      <c r="BA134">
        <f>VLOOKUP($G134,county_facts!$A:$BB,49,FALSE)</f>
        <v>64736</v>
      </c>
      <c r="BB134">
        <f>VLOOKUP($G134,county_facts!$A:$BB,50,FALSE)</f>
        <v>8451</v>
      </c>
      <c r="BC134">
        <f>VLOOKUP($G134,county_facts!$A:$BB,51,FALSE)</f>
        <v>1311</v>
      </c>
      <c r="BD134">
        <f>VLOOKUP($G134,county_facts!$A:$BB,52,FALSE)</f>
        <v>0</v>
      </c>
      <c r="BE134">
        <f>VLOOKUP($G134,county_facts!$A:$BB,53,FALSE)</f>
        <v>586.79</v>
      </c>
      <c r="BF134">
        <f>VLOOKUP($G134,county_facts!$A:$BB,54,FALSE)</f>
        <v>12.4</v>
      </c>
    </row>
    <row r="135" spans="1:58" x14ac:dyDescent="0.3">
      <c r="A135" t="s">
        <v>9</v>
      </c>
      <c r="B135" t="s">
        <v>74</v>
      </c>
      <c r="C135">
        <v>120</v>
      </c>
      <c r="D135" t="s">
        <v>75</v>
      </c>
      <c r="E135">
        <v>422</v>
      </c>
      <c r="F135">
        <v>0.28436019000000001</v>
      </c>
      <c r="G135">
        <v>5147</v>
      </c>
      <c r="H135">
        <f>VLOOKUP($G135,county_facts!$A:$BB,4,FALSE)</f>
        <v>6910</v>
      </c>
      <c r="I135">
        <f>VLOOKUP($G135,county_facts!$A:$BB,5,FALSE)</f>
        <v>7264</v>
      </c>
      <c r="J135">
        <f>VLOOKUP($G135,county_facts!$A:$BB,6,FALSE)</f>
        <v>-4.9000000000000004</v>
      </c>
      <c r="K135">
        <f>VLOOKUP($G135,county_facts!$A:$BB,7,FALSE)</f>
        <v>7260</v>
      </c>
      <c r="L135">
        <f>VLOOKUP($G135,county_facts!$A:$BB,8,FALSE)</f>
        <v>5.7</v>
      </c>
      <c r="M135">
        <f>VLOOKUP($G135,county_facts!$A:$BB,9,FALSE)</f>
        <v>21.9</v>
      </c>
      <c r="N135">
        <f>VLOOKUP($G135,county_facts!$A:$BB,10,FALSE)</f>
        <v>21.2</v>
      </c>
      <c r="O135">
        <f>VLOOKUP($G135,county_facts!$A:$BB,11,FALSE)</f>
        <v>52</v>
      </c>
      <c r="P135">
        <f>VLOOKUP($G135,county_facts!$A:$BB,12,FALSE)</f>
        <v>70.7</v>
      </c>
      <c r="Q135">
        <f>VLOOKUP($G135,county_facts!$A:$BB,13,FALSE)</f>
        <v>26.9</v>
      </c>
      <c r="R135">
        <f>VLOOKUP($G135,county_facts!$A:$BB,14,FALSE)</f>
        <v>0.3</v>
      </c>
      <c r="S135">
        <f>VLOOKUP($G135,county_facts!$A:$BB,15,FALSE)</f>
        <v>0.2</v>
      </c>
      <c r="T135">
        <f>VLOOKUP($G135,county_facts!$A:$BB,16,FALSE)</f>
        <v>0.1</v>
      </c>
      <c r="U135">
        <f>VLOOKUP($G135,county_facts!$A:$BB,17,FALSE)</f>
        <v>1.7</v>
      </c>
      <c r="V135">
        <f>VLOOKUP($G135,county_facts!$A:$BB,18,FALSE)</f>
        <v>1.5</v>
      </c>
      <c r="W135">
        <f>VLOOKUP($G135,county_facts!$A:$BB,19,FALSE)</f>
        <v>69.5</v>
      </c>
      <c r="X135">
        <f>VLOOKUP($G135,county_facts!$A:$BB,20,FALSE)</f>
        <v>89.8</v>
      </c>
      <c r="Y135">
        <f>VLOOKUP($G135,county_facts!$A:$BB,21,FALSE)</f>
        <v>0.7</v>
      </c>
      <c r="Z135">
        <f>VLOOKUP($G135,county_facts!$A:$BB,22,FALSE)</f>
        <v>0.5</v>
      </c>
      <c r="AA135">
        <f>VLOOKUP($G135,county_facts!$A:$BB,23,FALSE)</f>
        <v>73.599999999999994</v>
      </c>
      <c r="AB135">
        <f>VLOOKUP($G135,county_facts!$A:$BB,24,FALSE)</f>
        <v>10.1</v>
      </c>
      <c r="AC135">
        <f>VLOOKUP($G135,county_facts!$A:$BB,25,FALSE)</f>
        <v>581</v>
      </c>
      <c r="AD135">
        <f>VLOOKUP($G135,county_facts!$A:$BB,26,FALSE)</f>
        <v>19.3</v>
      </c>
      <c r="AE135">
        <f>VLOOKUP($G135,county_facts!$A:$BB,27,FALSE)</f>
        <v>3882</v>
      </c>
      <c r="AF135">
        <f>VLOOKUP($G135,county_facts!$A:$BB,28,FALSE)</f>
        <v>62.9</v>
      </c>
      <c r="AG135">
        <f>VLOOKUP($G135,county_facts!$A:$BB,29,FALSE)</f>
        <v>13.5</v>
      </c>
      <c r="AH135">
        <f>VLOOKUP($G135,county_facts!$A:$BB,30,FALSE)</f>
        <v>58400</v>
      </c>
      <c r="AI135">
        <f>VLOOKUP($G135,county_facts!$A:$BB,31,FALSE)</f>
        <v>3070</v>
      </c>
      <c r="AJ135">
        <f>VLOOKUP($G135,county_facts!$A:$BB,32,FALSE)</f>
        <v>2.29</v>
      </c>
      <c r="AK135">
        <f>VLOOKUP($G135,county_facts!$A:$BB,33,FALSE)</f>
        <v>19087</v>
      </c>
      <c r="AL135">
        <f>VLOOKUP($G135,county_facts!$A:$BB,34,FALSE)</f>
        <v>28259</v>
      </c>
      <c r="AM135">
        <f>VLOOKUP($G135,county_facts!$A:$BB,35,FALSE)</f>
        <v>24.3</v>
      </c>
      <c r="AN135">
        <f>VLOOKUP($G135,county_facts!$A:$BB,36,FALSE)</f>
        <v>138</v>
      </c>
      <c r="AO135">
        <f>VLOOKUP($G135,county_facts!$A:$BB,37,FALSE)</f>
        <v>1307</v>
      </c>
      <c r="AP135">
        <f>VLOOKUP($G135,county_facts!$A:$BB,38,FALSE)</f>
        <v>1</v>
      </c>
      <c r="AQ135">
        <f>VLOOKUP($G135,county_facts!$A:$BB,39,FALSE)</f>
        <v>393</v>
      </c>
      <c r="AR135">
        <f>VLOOKUP($G135,county_facts!$A:$BB,40,FALSE)</f>
        <v>391</v>
      </c>
      <c r="AS135">
        <f>VLOOKUP($G135,county_facts!$A:$BB,41,FALSE)</f>
        <v>0</v>
      </c>
      <c r="AT135">
        <f>VLOOKUP($G135,county_facts!$A:$BB,42,FALSE)</f>
        <v>0</v>
      </c>
      <c r="AU135">
        <f>VLOOKUP($G135,county_facts!$A:$BB,43,FALSE)</f>
        <v>0</v>
      </c>
      <c r="AV135">
        <f>VLOOKUP($G135,county_facts!$A:$BB,44,FALSE)</f>
        <v>0</v>
      </c>
      <c r="AW135">
        <f>VLOOKUP($G135,county_facts!$A:$BB,45,FALSE)</f>
        <v>0</v>
      </c>
      <c r="AX135">
        <f>VLOOKUP($G135,county_facts!$A:$BB,46,FALSE)</f>
        <v>24.6</v>
      </c>
      <c r="AY135">
        <f>VLOOKUP($G135,county_facts!$A:$BB,47,FALSE)</f>
        <v>0</v>
      </c>
      <c r="AZ135">
        <f>VLOOKUP($G135,county_facts!$A:$BB,48,FALSE)</f>
        <v>90943</v>
      </c>
      <c r="BA135">
        <f>VLOOKUP($G135,county_facts!$A:$BB,49,FALSE)</f>
        <v>64736</v>
      </c>
      <c r="BB135">
        <f>VLOOKUP($G135,county_facts!$A:$BB,50,FALSE)</f>
        <v>8451</v>
      </c>
      <c r="BC135">
        <f>VLOOKUP($G135,county_facts!$A:$BB,51,FALSE)</f>
        <v>1311</v>
      </c>
      <c r="BD135">
        <f>VLOOKUP($G135,county_facts!$A:$BB,52,FALSE)</f>
        <v>0</v>
      </c>
      <c r="BE135">
        <f>VLOOKUP($G135,county_facts!$A:$BB,53,FALSE)</f>
        <v>586.79</v>
      </c>
      <c r="BF135">
        <f>VLOOKUP($G135,county_facts!$A:$BB,54,FALSE)</f>
        <v>12.4</v>
      </c>
    </row>
    <row r="136" spans="1:58" x14ac:dyDescent="0.3">
      <c r="A136" t="s">
        <v>6</v>
      </c>
      <c r="B136" t="s">
        <v>76</v>
      </c>
      <c r="C136">
        <v>1353</v>
      </c>
      <c r="D136" t="s">
        <v>75</v>
      </c>
      <c r="E136">
        <v>2000</v>
      </c>
      <c r="F136">
        <v>0.67649999999999999</v>
      </c>
      <c r="G136">
        <v>5145</v>
      </c>
      <c r="H136">
        <f>VLOOKUP($G136,county_facts!$A:$BB,4,FALSE)</f>
        <v>78592</v>
      </c>
      <c r="I136">
        <f>VLOOKUP($G136,county_facts!$A:$BB,5,FALSE)</f>
        <v>77076</v>
      </c>
      <c r="J136">
        <f>VLOOKUP($G136,county_facts!$A:$BB,6,FALSE)</f>
        <v>2</v>
      </c>
      <c r="K136">
        <f>VLOOKUP($G136,county_facts!$A:$BB,7,FALSE)</f>
        <v>77076</v>
      </c>
      <c r="L136">
        <f>VLOOKUP($G136,county_facts!$A:$BB,8,FALSE)</f>
        <v>6.5</v>
      </c>
      <c r="M136">
        <f>VLOOKUP($G136,county_facts!$A:$BB,9,FALSE)</f>
        <v>23.8</v>
      </c>
      <c r="N136">
        <f>VLOOKUP($G136,county_facts!$A:$BB,10,FALSE)</f>
        <v>15.1</v>
      </c>
      <c r="O136">
        <f>VLOOKUP($G136,county_facts!$A:$BB,11,FALSE)</f>
        <v>51.1</v>
      </c>
      <c r="P136">
        <f>VLOOKUP($G136,county_facts!$A:$BB,12,FALSE)</f>
        <v>92.2</v>
      </c>
      <c r="Q136">
        <f>VLOOKUP($G136,county_facts!$A:$BB,13,FALSE)</f>
        <v>4.5999999999999996</v>
      </c>
      <c r="R136">
        <f>VLOOKUP($G136,county_facts!$A:$BB,14,FALSE)</f>
        <v>0.7</v>
      </c>
      <c r="S136">
        <f>VLOOKUP($G136,county_facts!$A:$BB,15,FALSE)</f>
        <v>0.7</v>
      </c>
      <c r="T136">
        <f>VLOOKUP($G136,county_facts!$A:$BB,16,FALSE)</f>
        <v>0.1</v>
      </c>
      <c r="U136">
        <f>VLOOKUP($G136,county_facts!$A:$BB,17,FALSE)</f>
        <v>1.9</v>
      </c>
      <c r="V136">
        <f>VLOOKUP($G136,county_facts!$A:$BB,18,FALSE)</f>
        <v>4.2</v>
      </c>
      <c r="W136">
        <f>VLOOKUP($G136,county_facts!$A:$BB,19,FALSE)</f>
        <v>88.4</v>
      </c>
      <c r="X136">
        <f>VLOOKUP($G136,county_facts!$A:$BB,20,FALSE)</f>
        <v>82.8</v>
      </c>
      <c r="Y136">
        <f>VLOOKUP($G136,county_facts!$A:$BB,21,FALSE)</f>
        <v>2.5</v>
      </c>
      <c r="Z136">
        <f>VLOOKUP($G136,county_facts!$A:$BB,22,FALSE)</f>
        <v>4.3</v>
      </c>
      <c r="AA136">
        <f>VLOOKUP($G136,county_facts!$A:$BB,23,FALSE)</f>
        <v>82.6</v>
      </c>
      <c r="AB136">
        <f>VLOOKUP($G136,county_facts!$A:$BB,24,FALSE)</f>
        <v>18.100000000000001</v>
      </c>
      <c r="AC136">
        <f>VLOOKUP($G136,county_facts!$A:$BB,25,FALSE)</f>
        <v>6022</v>
      </c>
      <c r="AD136">
        <f>VLOOKUP($G136,county_facts!$A:$BB,26,FALSE)</f>
        <v>22.8</v>
      </c>
      <c r="AE136">
        <f>VLOOKUP($G136,county_facts!$A:$BB,27,FALSE)</f>
        <v>33198</v>
      </c>
      <c r="AF136">
        <f>VLOOKUP($G136,county_facts!$A:$BB,28,FALSE)</f>
        <v>68.400000000000006</v>
      </c>
      <c r="AG136">
        <f>VLOOKUP($G136,county_facts!$A:$BB,29,FALSE)</f>
        <v>14.2</v>
      </c>
      <c r="AH136">
        <f>VLOOKUP($G136,county_facts!$A:$BB,30,FALSE)</f>
        <v>100100</v>
      </c>
      <c r="AI136">
        <f>VLOOKUP($G136,county_facts!$A:$BB,31,FALSE)</f>
        <v>29632</v>
      </c>
      <c r="AJ136">
        <f>VLOOKUP($G136,county_facts!$A:$BB,32,FALSE)</f>
        <v>2.5</v>
      </c>
      <c r="AK136">
        <f>VLOOKUP($G136,county_facts!$A:$BB,33,FALSE)</f>
        <v>21793</v>
      </c>
      <c r="AL136">
        <f>VLOOKUP($G136,county_facts!$A:$BB,34,FALSE)</f>
        <v>42487</v>
      </c>
      <c r="AM136">
        <f>VLOOKUP($G136,county_facts!$A:$BB,35,FALSE)</f>
        <v>17.5</v>
      </c>
      <c r="AN136">
        <f>VLOOKUP($G136,county_facts!$A:$BB,36,FALSE)</f>
        <v>1519</v>
      </c>
      <c r="AO136">
        <f>VLOOKUP($G136,county_facts!$A:$BB,37,FALSE)</f>
        <v>22276</v>
      </c>
      <c r="AP136">
        <f>VLOOKUP($G136,county_facts!$A:$BB,38,FALSE)</f>
        <v>-4.5999999999999996</v>
      </c>
      <c r="AQ136">
        <f>VLOOKUP($G136,county_facts!$A:$BB,39,FALSE)</f>
        <v>5198</v>
      </c>
      <c r="AR136">
        <f>VLOOKUP($G136,county_facts!$A:$BB,40,FALSE)</f>
        <v>7525</v>
      </c>
      <c r="AS136">
        <f>VLOOKUP($G136,county_facts!$A:$BB,41,FALSE)</f>
        <v>1</v>
      </c>
      <c r="AT136">
        <f>VLOOKUP($G136,county_facts!$A:$BB,42,FALSE)</f>
        <v>0.6</v>
      </c>
      <c r="AU136">
        <f>VLOOKUP($G136,county_facts!$A:$BB,43,FALSE)</f>
        <v>0</v>
      </c>
      <c r="AV136">
        <f>VLOOKUP($G136,county_facts!$A:$BB,44,FALSE)</f>
        <v>0</v>
      </c>
      <c r="AW136">
        <f>VLOOKUP($G136,county_facts!$A:$BB,45,FALSE)</f>
        <v>0.7</v>
      </c>
      <c r="AX136">
        <f>VLOOKUP($G136,county_facts!$A:$BB,46,FALSE)</f>
        <v>17.2</v>
      </c>
      <c r="AY136">
        <f>VLOOKUP($G136,county_facts!$A:$BB,47,FALSE)</f>
        <v>1168164</v>
      </c>
      <c r="AZ136">
        <f>VLOOKUP($G136,county_facts!$A:$BB,48,FALSE)</f>
        <v>0</v>
      </c>
      <c r="BA136">
        <f>VLOOKUP($G136,county_facts!$A:$BB,49,FALSE)</f>
        <v>803511</v>
      </c>
      <c r="BB136">
        <f>VLOOKUP($G136,county_facts!$A:$BB,50,FALSE)</f>
        <v>10907</v>
      </c>
      <c r="BC136">
        <f>VLOOKUP($G136,county_facts!$A:$BB,51,FALSE)</f>
        <v>79764</v>
      </c>
      <c r="BD136">
        <f>VLOOKUP($G136,county_facts!$A:$BB,52,FALSE)</f>
        <v>116</v>
      </c>
      <c r="BE136">
        <f>VLOOKUP($G136,county_facts!$A:$BB,53,FALSE)</f>
        <v>1035.08</v>
      </c>
      <c r="BF136">
        <f>VLOOKUP($G136,county_facts!$A:$BB,54,FALSE)</f>
        <v>74.5</v>
      </c>
    </row>
    <row r="137" spans="1:58" x14ac:dyDescent="0.3">
      <c r="A137" t="s">
        <v>9</v>
      </c>
      <c r="B137" t="s">
        <v>76</v>
      </c>
      <c r="C137">
        <v>647</v>
      </c>
      <c r="D137" t="s">
        <v>75</v>
      </c>
      <c r="E137">
        <v>2000</v>
      </c>
      <c r="F137">
        <v>0.32350000000000001</v>
      </c>
      <c r="G137">
        <v>5145</v>
      </c>
      <c r="H137">
        <f>VLOOKUP($G137,county_facts!$A:$BB,4,FALSE)</f>
        <v>78592</v>
      </c>
      <c r="I137">
        <f>VLOOKUP($G137,county_facts!$A:$BB,5,FALSE)</f>
        <v>77076</v>
      </c>
      <c r="J137">
        <f>VLOOKUP($G137,county_facts!$A:$BB,6,FALSE)</f>
        <v>2</v>
      </c>
      <c r="K137">
        <f>VLOOKUP($G137,county_facts!$A:$BB,7,FALSE)</f>
        <v>77076</v>
      </c>
      <c r="L137">
        <f>VLOOKUP($G137,county_facts!$A:$BB,8,FALSE)</f>
        <v>6.5</v>
      </c>
      <c r="M137">
        <f>VLOOKUP($G137,county_facts!$A:$BB,9,FALSE)</f>
        <v>23.8</v>
      </c>
      <c r="N137">
        <f>VLOOKUP($G137,county_facts!$A:$BB,10,FALSE)</f>
        <v>15.1</v>
      </c>
      <c r="O137">
        <f>VLOOKUP($G137,county_facts!$A:$BB,11,FALSE)</f>
        <v>51.1</v>
      </c>
      <c r="P137">
        <f>VLOOKUP($G137,county_facts!$A:$BB,12,FALSE)</f>
        <v>92.2</v>
      </c>
      <c r="Q137">
        <f>VLOOKUP($G137,county_facts!$A:$BB,13,FALSE)</f>
        <v>4.5999999999999996</v>
      </c>
      <c r="R137">
        <f>VLOOKUP($G137,county_facts!$A:$BB,14,FALSE)</f>
        <v>0.7</v>
      </c>
      <c r="S137">
        <f>VLOOKUP($G137,county_facts!$A:$BB,15,FALSE)</f>
        <v>0.7</v>
      </c>
      <c r="T137">
        <f>VLOOKUP($G137,county_facts!$A:$BB,16,FALSE)</f>
        <v>0.1</v>
      </c>
      <c r="U137">
        <f>VLOOKUP($G137,county_facts!$A:$BB,17,FALSE)</f>
        <v>1.9</v>
      </c>
      <c r="V137">
        <f>VLOOKUP($G137,county_facts!$A:$BB,18,FALSE)</f>
        <v>4.2</v>
      </c>
      <c r="W137">
        <f>VLOOKUP($G137,county_facts!$A:$BB,19,FALSE)</f>
        <v>88.4</v>
      </c>
      <c r="X137">
        <f>VLOOKUP($G137,county_facts!$A:$BB,20,FALSE)</f>
        <v>82.8</v>
      </c>
      <c r="Y137">
        <f>VLOOKUP($G137,county_facts!$A:$BB,21,FALSE)</f>
        <v>2.5</v>
      </c>
      <c r="Z137">
        <f>VLOOKUP($G137,county_facts!$A:$BB,22,FALSE)</f>
        <v>4.3</v>
      </c>
      <c r="AA137">
        <f>VLOOKUP($G137,county_facts!$A:$BB,23,FALSE)</f>
        <v>82.6</v>
      </c>
      <c r="AB137">
        <f>VLOOKUP($G137,county_facts!$A:$BB,24,FALSE)</f>
        <v>18.100000000000001</v>
      </c>
      <c r="AC137">
        <f>VLOOKUP($G137,county_facts!$A:$BB,25,FALSE)</f>
        <v>6022</v>
      </c>
      <c r="AD137">
        <f>VLOOKUP($G137,county_facts!$A:$BB,26,FALSE)</f>
        <v>22.8</v>
      </c>
      <c r="AE137">
        <f>VLOOKUP($G137,county_facts!$A:$BB,27,FALSE)</f>
        <v>33198</v>
      </c>
      <c r="AF137">
        <f>VLOOKUP($G137,county_facts!$A:$BB,28,FALSE)</f>
        <v>68.400000000000006</v>
      </c>
      <c r="AG137">
        <f>VLOOKUP($G137,county_facts!$A:$BB,29,FALSE)</f>
        <v>14.2</v>
      </c>
      <c r="AH137">
        <f>VLOOKUP($G137,county_facts!$A:$BB,30,FALSE)</f>
        <v>100100</v>
      </c>
      <c r="AI137">
        <f>VLOOKUP($G137,county_facts!$A:$BB,31,FALSE)</f>
        <v>29632</v>
      </c>
      <c r="AJ137">
        <f>VLOOKUP($G137,county_facts!$A:$BB,32,FALSE)</f>
        <v>2.5</v>
      </c>
      <c r="AK137">
        <f>VLOOKUP($G137,county_facts!$A:$BB,33,FALSE)</f>
        <v>21793</v>
      </c>
      <c r="AL137">
        <f>VLOOKUP($G137,county_facts!$A:$BB,34,FALSE)</f>
        <v>42487</v>
      </c>
      <c r="AM137">
        <f>VLOOKUP($G137,county_facts!$A:$BB,35,FALSE)</f>
        <v>17.5</v>
      </c>
      <c r="AN137">
        <f>VLOOKUP($G137,county_facts!$A:$BB,36,FALSE)</f>
        <v>1519</v>
      </c>
      <c r="AO137">
        <f>VLOOKUP($G137,county_facts!$A:$BB,37,FALSE)</f>
        <v>22276</v>
      </c>
      <c r="AP137">
        <f>VLOOKUP($G137,county_facts!$A:$BB,38,FALSE)</f>
        <v>-4.5999999999999996</v>
      </c>
      <c r="AQ137">
        <f>VLOOKUP($G137,county_facts!$A:$BB,39,FALSE)</f>
        <v>5198</v>
      </c>
      <c r="AR137">
        <f>VLOOKUP($G137,county_facts!$A:$BB,40,FALSE)</f>
        <v>7525</v>
      </c>
      <c r="AS137">
        <f>VLOOKUP($G137,county_facts!$A:$BB,41,FALSE)</f>
        <v>1</v>
      </c>
      <c r="AT137">
        <f>VLOOKUP($G137,county_facts!$A:$BB,42,FALSE)</f>
        <v>0.6</v>
      </c>
      <c r="AU137">
        <f>VLOOKUP($G137,county_facts!$A:$BB,43,FALSE)</f>
        <v>0</v>
      </c>
      <c r="AV137">
        <f>VLOOKUP($G137,county_facts!$A:$BB,44,FALSE)</f>
        <v>0</v>
      </c>
      <c r="AW137">
        <f>VLOOKUP($G137,county_facts!$A:$BB,45,FALSE)</f>
        <v>0.7</v>
      </c>
      <c r="AX137">
        <f>VLOOKUP($G137,county_facts!$A:$BB,46,FALSE)</f>
        <v>17.2</v>
      </c>
      <c r="AY137">
        <f>VLOOKUP($G137,county_facts!$A:$BB,47,FALSE)</f>
        <v>1168164</v>
      </c>
      <c r="AZ137">
        <f>VLOOKUP($G137,county_facts!$A:$BB,48,FALSE)</f>
        <v>0</v>
      </c>
      <c r="BA137">
        <f>VLOOKUP($G137,county_facts!$A:$BB,49,FALSE)</f>
        <v>803511</v>
      </c>
      <c r="BB137">
        <f>VLOOKUP($G137,county_facts!$A:$BB,50,FALSE)</f>
        <v>10907</v>
      </c>
      <c r="BC137">
        <f>VLOOKUP($G137,county_facts!$A:$BB,51,FALSE)</f>
        <v>79764</v>
      </c>
      <c r="BD137">
        <f>VLOOKUP($G137,county_facts!$A:$BB,52,FALSE)</f>
        <v>116</v>
      </c>
      <c r="BE137">
        <f>VLOOKUP($G137,county_facts!$A:$BB,53,FALSE)</f>
        <v>1035.08</v>
      </c>
      <c r="BF137">
        <f>VLOOKUP($G137,county_facts!$A:$BB,54,FALSE)</f>
        <v>74.5</v>
      </c>
    </row>
    <row r="138" spans="1:58" x14ac:dyDescent="0.3">
      <c r="A138" t="s">
        <v>9</v>
      </c>
      <c r="B138" t="s">
        <v>10</v>
      </c>
      <c r="C138">
        <v>8440</v>
      </c>
      <c r="D138" t="s">
        <v>75</v>
      </c>
      <c r="E138">
        <v>15334</v>
      </c>
      <c r="F138">
        <v>0.55041085199999995</v>
      </c>
      <c r="G138">
        <v>5143</v>
      </c>
      <c r="H138">
        <f>VLOOKUP($G138,county_facts!$A:$BB,4,FALSE)</f>
        <v>220792</v>
      </c>
      <c r="I138">
        <f>VLOOKUP($G138,county_facts!$A:$BB,5,FALSE)</f>
        <v>203060</v>
      </c>
      <c r="J138">
        <f>VLOOKUP($G138,county_facts!$A:$BB,6,FALSE)</f>
        <v>8.6999999999999993</v>
      </c>
      <c r="K138">
        <f>VLOOKUP($G138,county_facts!$A:$BB,7,FALSE)</f>
        <v>203065</v>
      </c>
      <c r="L138">
        <f>VLOOKUP($G138,county_facts!$A:$BB,8,FALSE)</f>
        <v>7.4</v>
      </c>
      <c r="M138">
        <f>VLOOKUP($G138,county_facts!$A:$BB,9,FALSE)</f>
        <v>25.3</v>
      </c>
      <c r="N138">
        <f>VLOOKUP($G138,county_facts!$A:$BB,10,FALSE)</f>
        <v>10.7</v>
      </c>
      <c r="O138">
        <f>VLOOKUP($G138,county_facts!$A:$BB,11,FALSE)</f>
        <v>49.9</v>
      </c>
      <c r="P138">
        <f>VLOOKUP($G138,county_facts!$A:$BB,12,FALSE)</f>
        <v>87.3</v>
      </c>
      <c r="Q138">
        <f>VLOOKUP($G138,county_facts!$A:$BB,13,FALSE)</f>
        <v>3.5</v>
      </c>
      <c r="R138">
        <f>VLOOKUP($G138,county_facts!$A:$BB,14,FALSE)</f>
        <v>1.5</v>
      </c>
      <c r="S138">
        <f>VLOOKUP($G138,county_facts!$A:$BB,15,FALSE)</f>
        <v>2.6</v>
      </c>
      <c r="T138">
        <f>VLOOKUP($G138,county_facts!$A:$BB,16,FALSE)</f>
        <v>2.5</v>
      </c>
      <c r="U138">
        <f>VLOOKUP($G138,county_facts!$A:$BB,17,FALSE)</f>
        <v>2.6</v>
      </c>
      <c r="V138">
        <f>VLOOKUP($G138,county_facts!$A:$BB,18,FALSE)</f>
        <v>16.2</v>
      </c>
      <c r="W138">
        <f>VLOOKUP($G138,county_facts!$A:$BB,19,FALSE)</f>
        <v>72.2</v>
      </c>
      <c r="X138">
        <f>VLOOKUP($G138,county_facts!$A:$BB,20,FALSE)</f>
        <v>75.2</v>
      </c>
      <c r="Y138">
        <f>VLOOKUP($G138,county_facts!$A:$BB,21,FALSE)</f>
        <v>11.6</v>
      </c>
      <c r="Z138">
        <f>VLOOKUP($G138,county_facts!$A:$BB,22,FALSE)</f>
        <v>18</v>
      </c>
      <c r="AA138">
        <f>VLOOKUP($G138,county_facts!$A:$BB,23,FALSE)</f>
        <v>82.6</v>
      </c>
      <c r="AB138">
        <f>VLOOKUP($G138,county_facts!$A:$BB,24,FALSE)</f>
        <v>28.7</v>
      </c>
      <c r="AC138">
        <f>VLOOKUP($G138,county_facts!$A:$BB,25,FALSE)</f>
        <v>12056</v>
      </c>
      <c r="AD138">
        <f>VLOOKUP($G138,county_facts!$A:$BB,26,FALSE)</f>
        <v>20.6</v>
      </c>
      <c r="AE138">
        <f>VLOOKUP($G138,county_facts!$A:$BB,27,FALSE)</f>
        <v>89775</v>
      </c>
      <c r="AF138">
        <f>VLOOKUP($G138,county_facts!$A:$BB,28,FALSE)</f>
        <v>55.9</v>
      </c>
      <c r="AG138">
        <f>VLOOKUP($G138,county_facts!$A:$BB,29,FALSE)</f>
        <v>31.3</v>
      </c>
      <c r="AH138">
        <f>VLOOKUP($G138,county_facts!$A:$BB,30,FALSE)</f>
        <v>148800</v>
      </c>
      <c r="AI138">
        <f>VLOOKUP($G138,county_facts!$A:$BB,31,FALSE)</f>
        <v>79214</v>
      </c>
      <c r="AJ138">
        <f>VLOOKUP($G138,county_facts!$A:$BB,32,FALSE)</f>
        <v>2.5299999999999998</v>
      </c>
      <c r="AK138">
        <f>VLOOKUP($G138,county_facts!$A:$BB,33,FALSE)</f>
        <v>23264</v>
      </c>
      <c r="AL138">
        <f>VLOOKUP($G138,county_facts!$A:$BB,34,FALSE)</f>
        <v>41248</v>
      </c>
      <c r="AM138">
        <f>VLOOKUP($G138,county_facts!$A:$BB,35,FALSE)</f>
        <v>20.7</v>
      </c>
      <c r="AN138">
        <f>VLOOKUP($G138,county_facts!$A:$BB,36,FALSE)</f>
        <v>4934</v>
      </c>
      <c r="AO138">
        <f>VLOOKUP($G138,county_facts!$A:$BB,37,FALSE)</f>
        <v>79392</v>
      </c>
      <c r="AP138">
        <f>VLOOKUP($G138,county_facts!$A:$BB,38,FALSE)</f>
        <v>0.5</v>
      </c>
      <c r="AQ138">
        <f>VLOOKUP($G138,county_facts!$A:$BB,39,FALSE)</f>
        <v>14580</v>
      </c>
      <c r="AR138">
        <f>VLOOKUP($G138,county_facts!$A:$BB,40,FALSE)</f>
        <v>17653</v>
      </c>
      <c r="AS138">
        <f>VLOOKUP($G138,county_facts!$A:$BB,41,FALSE)</f>
        <v>0</v>
      </c>
      <c r="AT138">
        <f>VLOOKUP($G138,county_facts!$A:$BB,42,FALSE)</f>
        <v>1.5</v>
      </c>
      <c r="AU138">
        <f>VLOOKUP($G138,county_facts!$A:$BB,43,FALSE)</f>
        <v>1.2</v>
      </c>
      <c r="AV138">
        <f>VLOOKUP($G138,county_facts!$A:$BB,44,FALSE)</f>
        <v>0</v>
      </c>
      <c r="AW138">
        <f>VLOOKUP($G138,county_facts!$A:$BB,45,FALSE)</f>
        <v>4.4000000000000004</v>
      </c>
      <c r="AX138">
        <f>VLOOKUP($G138,county_facts!$A:$BB,46,FALSE)</f>
        <v>22.4</v>
      </c>
      <c r="AY138">
        <f>VLOOKUP($G138,county_facts!$A:$BB,47,FALSE)</f>
        <v>3497554</v>
      </c>
      <c r="AZ138">
        <f>VLOOKUP($G138,county_facts!$A:$BB,48,FALSE)</f>
        <v>1328121</v>
      </c>
      <c r="BA138">
        <f>VLOOKUP($G138,county_facts!$A:$BB,49,FALSE)</f>
        <v>2723279</v>
      </c>
      <c r="BB138">
        <f>VLOOKUP($G138,county_facts!$A:$BB,50,FALSE)</f>
        <v>13987</v>
      </c>
      <c r="BC138">
        <f>VLOOKUP($G138,county_facts!$A:$BB,51,FALSE)</f>
        <v>355688</v>
      </c>
      <c r="BD138">
        <f>VLOOKUP($G138,county_facts!$A:$BB,52,FALSE)</f>
        <v>1131</v>
      </c>
      <c r="BE138">
        <f>VLOOKUP($G138,county_facts!$A:$BB,53,FALSE)</f>
        <v>941.97</v>
      </c>
      <c r="BF138">
        <f>VLOOKUP($G138,county_facts!$A:$BB,54,FALSE)</f>
        <v>215.6</v>
      </c>
    </row>
    <row r="139" spans="1:58" x14ac:dyDescent="0.3">
      <c r="A139" t="s">
        <v>6</v>
      </c>
      <c r="B139" t="s">
        <v>10</v>
      </c>
      <c r="C139">
        <v>6894</v>
      </c>
      <c r="D139" t="s">
        <v>75</v>
      </c>
      <c r="E139">
        <v>15334</v>
      </c>
      <c r="F139">
        <v>0.44958914799999999</v>
      </c>
      <c r="G139">
        <v>5143</v>
      </c>
      <c r="H139">
        <f>VLOOKUP($G139,county_facts!$A:$BB,4,FALSE)</f>
        <v>220792</v>
      </c>
      <c r="I139">
        <f>VLOOKUP($G139,county_facts!$A:$BB,5,FALSE)</f>
        <v>203060</v>
      </c>
      <c r="J139">
        <f>VLOOKUP($G139,county_facts!$A:$BB,6,FALSE)</f>
        <v>8.6999999999999993</v>
      </c>
      <c r="K139">
        <f>VLOOKUP($G139,county_facts!$A:$BB,7,FALSE)</f>
        <v>203065</v>
      </c>
      <c r="L139">
        <f>VLOOKUP($G139,county_facts!$A:$BB,8,FALSE)</f>
        <v>7.4</v>
      </c>
      <c r="M139">
        <f>VLOOKUP($G139,county_facts!$A:$BB,9,FALSE)</f>
        <v>25.3</v>
      </c>
      <c r="N139">
        <f>VLOOKUP($G139,county_facts!$A:$BB,10,FALSE)</f>
        <v>10.7</v>
      </c>
      <c r="O139">
        <f>VLOOKUP($G139,county_facts!$A:$BB,11,FALSE)</f>
        <v>49.9</v>
      </c>
      <c r="P139">
        <f>VLOOKUP($G139,county_facts!$A:$BB,12,FALSE)</f>
        <v>87.3</v>
      </c>
      <c r="Q139">
        <f>VLOOKUP($G139,county_facts!$A:$BB,13,FALSE)</f>
        <v>3.5</v>
      </c>
      <c r="R139">
        <f>VLOOKUP($G139,county_facts!$A:$BB,14,FALSE)</f>
        <v>1.5</v>
      </c>
      <c r="S139">
        <f>VLOOKUP($G139,county_facts!$A:$BB,15,FALSE)</f>
        <v>2.6</v>
      </c>
      <c r="T139">
        <f>VLOOKUP($G139,county_facts!$A:$BB,16,FALSE)</f>
        <v>2.5</v>
      </c>
      <c r="U139">
        <f>VLOOKUP($G139,county_facts!$A:$BB,17,FALSE)</f>
        <v>2.6</v>
      </c>
      <c r="V139">
        <f>VLOOKUP($G139,county_facts!$A:$BB,18,FALSE)</f>
        <v>16.2</v>
      </c>
      <c r="W139">
        <f>VLOOKUP($G139,county_facts!$A:$BB,19,FALSE)</f>
        <v>72.2</v>
      </c>
      <c r="X139">
        <f>VLOOKUP($G139,county_facts!$A:$BB,20,FALSE)</f>
        <v>75.2</v>
      </c>
      <c r="Y139">
        <f>VLOOKUP($G139,county_facts!$A:$BB,21,FALSE)</f>
        <v>11.6</v>
      </c>
      <c r="Z139">
        <f>VLOOKUP($G139,county_facts!$A:$BB,22,FALSE)</f>
        <v>18</v>
      </c>
      <c r="AA139">
        <f>VLOOKUP($G139,county_facts!$A:$BB,23,FALSE)</f>
        <v>82.6</v>
      </c>
      <c r="AB139">
        <f>VLOOKUP($G139,county_facts!$A:$BB,24,FALSE)</f>
        <v>28.7</v>
      </c>
      <c r="AC139">
        <f>VLOOKUP($G139,county_facts!$A:$BB,25,FALSE)</f>
        <v>12056</v>
      </c>
      <c r="AD139">
        <f>VLOOKUP($G139,county_facts!$A:$BB,26,FALSE)</f>
        <v>20.6</v>
      </c>
      <c r="AE139">
        <f>VLOOKUP($G139,county_facts!$A:$BB,27,FALSE)</f>
        <v>89775</v>
      </c>
      <c r="AF139">
        <f>VLOOKUP($G139,county_facts!$A:$BB,28,FALSE)</f>
        <v>55.9</v>
      </c>
      <c r="AG139">
        <f>VLOOKUP($G139,county_facts!$A:$BB,29,FALSE)</f>
        <v>31.3</v>
      </c>
      <c r="AH139">
        <f>VLOOKUP($G139,county_facts!$A:$BB,30,FALSE)</f>
        <v>148800</v>
      </c>
      <c r="AI139">
        <f>VLOOKUP($G139,county_facts!$A:$BB,31,FALSE)</f>
        <v>79214</v>
      </c>
      <c r="AJ139">
        <f>VLOOKUP($G139,county_facts!$A:$BB,32,FALSE)</f>
        <v>2.5299999999999998</v>
      </c>
      <c r="AK139">
        <f>VLOOKUP($G139,county_facts!$A:$BB,33,FALSE)</f>
        <v>23264</v>
      </c>
      <c r="AL139">
        <f>VLOOKUP($G139,county_facts!$A:$BB,34,FALSE)</f>
        <v>41248</v>
      </c>
      <c r="AM139">
        <f>VLOOKUP($G139,county_facts!$A:$BB,35,FALSE)</f>
        <v>20.7</v>
      </c>
      <c r="AN139">
        <f>VLOOKUP($G139,county_facts!$A:$BB,36,FALSE)</f>
        <v>4934</v>
      </c>
      <c r="AO139">
        <f>VLOOKUP($G139,county_facts!$A:$BB,37,FALSE)</f>
        <v>79392</v>
      </c>
      <c r="AP139">
        <f>VLOOKUP($G139,county_facts!$A:$BB,38,FALSE)</f>
        <v>0.5</v>
      </c>
      <c r="AQ139">
        <f>VLOOKUP($G139,county_facts!$A:$BB,39,FALSE)</f>
        <v>14580</v>
      </c>
      <c r="AR139">
        <f>VLOOKUP($G139,county_facts!$A:$BB,40,FALSE)</f>
        <v>17653</v>
      </c>
      <c r="AS139">
        <f>VLOOKUP($G139,county_facts!$A:$BB,41,FALSE)</f>
        <v>0</v>
      </c>
      <c r="AT139">
        <f>VLOOKUP($G139,county_facts!$A:$BB,42,FALSE)</f>
        <v>1.5</v>
      </c>
      <c r="AU139">
        <f>VLOOKUP($G139,county_facts!$A:$BB,43,FALSE)</f>
        <v>1.2</v>
      </c>
      <c r="AV139">
        <f>VLOOKUP($G139,county_facts!$A:$BB,44,FALSE)</f>
        <v>0</v>
      </c>
      <c r="AW139">
        <f>VLOOKUP($G139,county_facts!$A:$BB,45,FALSE)</f>
        <v>4.4000000000000004</v>
      </c>
      <c r="AX139">
        <f>VLOOKUP($G139,county_facts!$A:$BB,46,FALSE)</f>
        <v>22.4</v>
      </c>
      <c r="AY139">
        <f>VLOOKUP($G139,county_facts!$A:$BB,47,FALSE)</f>
        <v>3497554</v>
      </c>
      <c r="AZ139">
        <f>VLOOKUP($G139,county_facts!$A:$BB,48,FALSE)</f>
        <v>1328121</v>
      </c>
      <c r="BA139">
        <f>VLOOKUP($G139,county_facts!$A:$BB,49,FALSE)</f>
        <v>2723279</v>
      </c>
      <c r="BB139">
        <f>VLOOKUP($G139,county_facts!$A:$BB,50,FALSE)</f>
        <v>13987</v>
      </c>
      <c r="BC139">
        <f>VLOOKUP($G139,county_facts!$A:$BB,51,FALSE)</f>
        <v>355688</v>
      </c>
      <c r="BD139">
        <f>VLOOKUP($G139,county_facts!$A:$BB,52,FALSE)</f>
        <v>1131</v>
      </c>
      <c r="BE139">
        <f>VLOOKUP($G139,county_facts!$A:$BB,53,FALSE)</f>
        <v>941.97</v>
      </c>
      <c r="BF139">
        <f>VLOOKUP($G139,county_facts!$A:$BB,54,FALSE)</f>
        <v>215.6</v>
      </c>
    </row>
    <row r="140" spans="1:58" x14ac:dyDescent="0.3">
      <c r="A140" t="s">
        <v>6</v>
      </c>
      <c r="B140" t="s">
        <v>77</v>
      </c>
      <c r="C140">
        <v>418</v>
      </c>
      <c r="D140" t="s">
        <v>75</v>
      </c>
      <c r="E140">
        <v>616</v>
      </c>
      <c r="F140">
        <v>0.678571429</v>
      </c>
      <c r="G140">
        <v>5141</v>
      </c>
      <c r="H140">
        <f>VLOOKUP($G140,county_facts!$A:$BB,4,FALSE)</f>
        <v>16851</v>
      </c>
      <c r="I140">
        <f>VLOOKUP($G140,county_facts!$A:$BB,5,FALSE)</f>
        <v>17294</v>
      </c>
      <c r="J140">
        <f>VLOOKUP($G140,county_facts!$A:$BB,6,FALSE)</f>
        <v>-2.6</v>
      </c>
      <c r="K140">
        <f>VLOOKUP($G140,county_facts!$A:$BB,7,FALSE)</f>
        <v>17295</v>
      </c>
      <c r="L140">
        <f>VLOOKUP($G140,county_facts!$A:$BB,8,FALSE)</f>
        <v>4.9000000000000004</v>
      </c>
      <c r="M140">
        <f>VLOOKUP($G140,county_facts!$A:$BB,9,FALSE)</f>
        <v>19.7</v>
      </c>
      <c r="N140">
        <f>VLOOKUP($G140,county_facts!$A:$BB,10,FALSE)</f>
        <v>24.6</v>
      </c>
      <c r="O140">
        <f>VLOOKUP($G140,county_facts!$A:$BB,11,FALSE)</f>
        <v>50.3</v>
      </c>
      <c r="P140">
        <f>VLOOKUP($G140,county_facts!$A:$BB,12,FALSE)</f>
        <v>96.3</v>
      </c>
      <c r="Q140">
        <f>VLOOKUP($G140,county_facts!$A:$BB,13,FALSE)</f>
        <v>0.5</v>
      </c>
      <c r="R140">
        <f>VLOOKUP($G140,county_facts!$A:$BB,14,FALSE)</f>
        <v>0.9</v>
      </c>
      <c r="S140">
        <f>VLOOKUP($G140,county_facts!$A:$BB,15,FALSE)</f>
        <v>0.4</v>
      </c>
      <c r="T140">
        <f>VLOOKUP($G140,county_facts!$A:$BB,16,FALSE)</f>
        <v>0</v>
      </c>
      <c r="U140">
        <f>VLOOKUP($G140,county_facts!$A:$BB,17,FALSE)</f>
        <v>1.9</v>
      </c>
      <c r="V140">
        <f>VLOOKUP($G140,county_facts!$A:$BB,18,FALSE)</f>
        <v>3.1</v>
      </c>
      <c r="W140">
        <f>VLOOKUP($G140,county_facts!$A:$BB,19,FALSE)</f>
        <v>93.5</v>
      </c>
      <c r="X140">
        <f>VLOOKUP($G140,county_facts!$A:$BB,20,FALSE)</f>
        <v>88</v>
      </c>
      <c r="Y140">
        <f>VLOOKUP($G140,county_facts!$A:$BB,21,FALSE)</f>
        <v>1.6</v>
      </c>
      <c r="Z140">
        <f>VLOOKUP($G140,county_facts!$A:$BB,22,FALSE)</f>
        <v>2.8</v>
      </c>
      <c r="AA140">
        <f>VLOOKUP($G140,county_facts!$A:$BB,23,FALSE)</f>
        <v>81.400000000000006</v>
      </c>
      <c r="AB140">
        <f>VLOOKUP($G140,county_facts!$A:$BB,24,FALSE)</f>
        <v>13.6</v>
      </c>
      <c r="AC140">
        <f>VLOOKUP($G140,county_facts!$A:$BB,25,FALSE)</f>
        <v>1901</v>
      </c>
      <c r="AD140">
        <f>VLOOKUP($G140,county_facts!$A:$BB,26,FALSE)</f>
        <v>28.7</v>
      </c>
      <c r="AE140">
        <f>VLOOKUP($G140,county_facts!$A:$BB,27,FALSE)</f>
        <v>10341</v>
      </c>
      <c r="AF140">
        <f>VLOOKUP($G140,county_facts!$A:$BB,28,FALSE)</f>
        <v>78.099999999999994</v>
      </c>
      <c r="AG140">
        <f>VLOOKUP($G140,county_facts!$A:$BB,29,FALSE)</f>
        <v>9.5</v>
      </c>
      <c r="AH140">
        <f>VLOOKUP($G140,county_facts!$A:$BB,30,FALSE)</f>
        <v>86700</v>
      </c>
      <c r="AI140">
        <f>VLOOKUP($G140,county_facts!$A:$BB,31,FALSE)</f>
        <v>7063</v>
      </c>
      <c r="AJ140">
        <f>VLOOKUP($G140,county_facts!$A:$BB,32,FALSE)</f>
        <v>2.4</v>
      </c>
      <c r="AK140">
        <f>VLOOKUP($G140,county_facts!$A:$BB,33,FALSE)</f>
        <v>18782</v>
      </c>
      <c r="AL140">
        <f>VLOOKUP($G140,county_facts!$A:$BB,34,FALSE)</f>
        <v>32517</v>
      </c>
      <c r="AM140">
        <f>VLOOKUP($G140,county_facts!$A:$BB,35,FALSE)</f>
        <v>24.5</v>
      </c>
      <c r="AN140">
        <f>VLOOKUP($G140,county_facts!$A:$BB,36,FALSE)</f>
        <v>338</v>
      </c>
      <c r="AO140">
        <f>VLOOKUP($G140,county_facts!$A:$BB,37,FALSE)</f>
        <v>3484</v>
      </c>
      <c r="AP140">
        <f>VLOOKUP($G140,county_facts!$A:$BB,38,FALSE)</f>
        <v>-4.2</v>
      </c>
      <c r="AQ140">
        <f>VLOOKUP($G140,county_facts!$A:$BB,39,FALSE)</f>
        <v>1259</v>
      </c>
      <c r="AR140">
        <f>VLOOKUP($G140,county_facts!$A:$BB,40,FALSE)</f>
        <v>1819</v>
      </c>
      <c r="AS140">
        <f>VLOOKUP($G140,county_facts!$A:$BB,41,FALSE)</f>
        <v>0</v>
      </c>
      <c r="AT140">
        <f>VLOOKUP($G140,county_facts!$A:$BB,42,FALSE)</f>
        <v>0</v>
      </c>
      <c r="AU140">
        <f>VLOOKUP($G140,county_facts!$A:$BB,43,FALSE)</f>
        <v>0</v>
      </c>
      <c r="AV140">
        <f>VLOOKUP($G140,county_facts!$A:$BB,44,FALSE)</f>
        <v>0</v>
      </c>
      <c r="AW140">
        <f>VLOOKUP($G140,county_facts!$A:$BB,45,FALSE)</f>
        <v>0</v>
      </c>
      <c r="AX140">
        <f>VLOOKUP($G140,county_facts!$A:$BB,46,FALSE)</f>
        <v>0</v>
      </c>
      <c r="AY140">
        <f>VLOOKUP($G140,county_facts!$A:$BB,47,FALSE)</f>
        <v>0</v>
      </c>
      <c r="AZ140">
        <f>VLOOKUP($G140,county_facts!$A:$BB,48,FALSE)</f>
        <v>50733</v>
      </c>
      <c r="BA140">
        <f>VLOOKUP($G140,county_facts!$A:$BB,49,FALSE)</f>
        <v>152073</v>
      </c>
      <c r="BB140">
        <f>VLOOKUP($G140,county_facts!$A:$BB,50,FALSE)</f>
        <v>9238</v>
      </c>
      <c r="BC140">
        <f>VLOOKUP($G140,county_facts!$A:$BB,51,FALSE)</f>
        <v>12534</v>
      </c>
      <c r="BD140">
        <f>VLOOKUP($G140,county_facts!$A:$BB,52,FALSE)</f>
        <v>3</v>
      </c>
      <c r="BE140">
        <f>VLOOKUP($G140,county_facts!$A:$BB,53,FALSE)</f>
        <v>708.14</v>
      </c>
      <c r="BF140">
        <f>VLOOKUP($G140,county_facts!$A:$BB,54,FALSE)</f>
        <v>24.4</v>
      </c>
    </row>
    <row r="141" spans="1:58" x14ac:dyDescent="0.3">
      <c r="A141" t="s">
        <v>9</v>
      </c>
      <c r="B141" t="s">
        <v>77</v>
      </c>
      <c r="C141">
        <v>198</v>
      </c>
      <c r="D141" t="s">
        <v>75</v>
      </c>
      <c r="E141">
        <v>616</v>
      </c>
      <c r="F141">
        <v>0.321428571</v>
      </c>
      <c r="G141">
        <v>5141</v>
      </c>
      <c r="H141">
        <f>VLOOKUP($G141,county_facts!$A:$BB,4,FALSE)</f>
        <v>16851</v>
      </c>
      <c r="I141">
        <f>VLOOKUP($G141,county_facts!$A:$BB,5,FALSE)</f>
        <v>17294</v>
      </c>
      <c r="J141">
        <f>VLOOKUP($G141,county_facts!$A:$BB,6,FALSE)</f>
        <v>-2.6</v>
      </c>
      <c r="K141">
        <f>VLOOKUP($G141,county_facts!$A:$BB,7,FALSE)</f>
        <v>17295</v>
      </c>
      <c r="L141">
        <f>VLOOKUP($G141,county_facts!$A:$BB,8,FALSE)</f>
        <v>4.9000000000000004</v>
      </c>
      <c r="M141">
        <f>VLOOKUP($G141,county_facts!$A:$BB,9,FALSE)</f>
        <v>19.7</v>
      </c>
      <c r="N141">
        <f>VLOOKUP($G141,county_facts!$A:$BB,10,FALSE)</f>
        <v>24.6</v>
      </c>
      <c r="O141">
        <f>VLOOKUP($G141,county_facts!$A:$BB,11,FALSE)</f>
        <v>50.3</v>
      </c>
      <c r="P141">
        <f>VLOOKUP($G141,county_facts!$A:$BB,12,FALSE)</f>
        <v>96.3</v>
      </c>
      <c r="Q141">
        <f>VLOOKUP($G141,county_facts!$A:$BB,13,FALSE)</f>
        <v>0.5</v>
      </c>
      <c r="R141">
        <f>VLOOKUP($G141,county_facts!$A:$BB,14,FALSE)</f>
        <v>0.9</v>
      </c>
      <c r="S141">
        <f>VLOOKUP($G141,county_facts!$A:$BB,15,FALSE)</f>
        <v>0.4</v>
      </c>
      <c r="T141">
        <f>VLOOKUP($G141,county_facts!$A:$BB,16,FALSE)</f>
        <v>0</v>
      </c>
      <c r="U141">
        <f>VLOOKUP($G141,county_facts!$A:$BB,17,FALSE)</f>
        <v>1.9</v>
      </c>
      <c r="V141">
        <f>VLOOKUP($G141,county_facts!$A:$BB,18,FALSE)</f>
        <v>3.1</v>
      </c>
      <c r="W141">
        <f>VLOOKUP($G141,county_facts!$A:$BB,19,FALSE)</f>
        <v>93.5</v>
      </c>
      <c r="X141">
        <f>VLOOKUP($G141,county_facts!$A:$BB,20,FALSE)</f>
        <v>88</v>
      </c>
      <c r="Y141">
        <f>VLOOKUP($G141,county_facts!$A:$BB,21,FALSE)</f>
        <v>1.6</v>
      </c>
      <c r="Z141">
        <f>VLOOKUP($G141,county_facts!$A:$BB,22,FALSE)</f>
        <v>2.8</v>
      </c>
      <c r="AA141">
        <f>VLOOKUP($G141,county_facts!$A:$BB,23,FALSE)</f>
        <v>81.400000000000006</v>
      </c>
      <c r="AB141">
        <f>VLOOKUP($G141,county_facts!$A:$BB,24,FALSE)</f>
        <v>13.6</v>
      </c>
      <c r="AC141">
        <f>VLOOKUP($G141,county_facts!$A:$BB,25,FALSE)</f>
        <v>1901</v>
      </c>
      <c r="AD141">
        <f>VLOOKUP($G141,county_facts!$A:$BB,26,FALSE)</f>
        <v>28.7</v>
      </c>
      <c r="AE141">
        <f>VLOOKUP($G141,county_facts!$A:$BB,27,FALSE)</f>
        <v>10341</v>
      </c>
      <c r="AF141">
        <f>VLOOKUP($G141,county_facts!$A:$BB,28,FALSE)</f>
        <v>78.099999999999994</v>
      </c>
      <c r="AG141">
        <f>VLOOKUP($G141,county_facts!$A:$BB,29,FALSE)</f>
        <v>9.5</v>
      </c>
      <c r="AH141">
        <f>VLOOKUP($G141,county_facts!$A:$BB,30,FALSE)</f>
        <v>86700</v>
      </c>
      <c r="AI141">
        <f>VLOOKUP($G141,county_facts!$A:$BB,31,FALSE)</f>
        <v>7063</v>
      </c>
      <c r="AJ141">
        <f>VLOOKUP($G141,county_facts!$A:$BB,32,FALSE)</f>
        <v>2.4</v>
      </c>
      <c r="AK141">
        <f>VLOOKUP($G141,county_facts!$A:$BB,33,FALSE)</f>
        <v>18782</v>
      </c>
      <c r="AL141">
        <f>VLOOKUP($G141,county_facts!$A:$BB,34,FALSE)</f>
        <v>32517</v>
      </c>
      <c r="AM141">
        <f>VLOOKUP($G141,county_facts!$A:$BB,35,FALSE)</f>
        <v>24.5</v>
      </c>
      <c r="AN141">
        <f>VLOOKUP($G141,county_facts!$A:$BB,36,FALSE)</f>
        <v>338</v>
      </c>
      <c r="AO141">
        <f>VLOOKUP($G141,county_facts!$A:$BB,37,FALSE)</f>
        <v>3484</v>
      </c>
      <c r="AP141">
        <f>VLOOKUP($G141,county_facts!$A:$BB,38,FALSE)</f>
        <v>-4.2</v>
      </c>
      <c r="AQ141">
        <f>VLOOKUP($G141,county_facts!$A:$BB,39,FALSE)</f>
        <v>1259</v>
      </c>
      <c r="AR141">
        <f>VLOOKUP($G141,county_facts!$A:$BB,40,FALSE)</f>
        <v>1819</v>
      </c>
      <c r="AS141">
        <f>VLOOKUP($G141,county_facts!$A:$BB,41,FALSE)</f>
        <v>0</v>
      </c>
      <c r="AT141">
        <f>VLOOKUP($G141,county_facts!$A:$BB,42,FALSE)</f>
        <v>0</v>
      </c>
      <c r="AU141">
        <f>VLOOKUP($G141,county_facts!$A:$BB,43,FALSE)</f>
        <v>0</v>
      </c>
      <c r="AV141">
        <f>VLOOKUP($G141,county_facts!$A:$BB,44,FALSE)</f>
        <v>0</v>
      </c>
      <c r="AW141">
        <f>VLOOKUP($G141,county_facts!$A:$BB,45,FALSE)</f>
        <v>0</v>
      </c>
      <c r="AX141">
        <f>VLOOKUP($G141,county_facts!$A:$BB,46,FALSE)</f>
        <v>0</v>
      </c>
      <c r="AY141">
        <f>VLOOKUP($G141,county_facts!$A:$BB,47,FALSE)</f>
        <v>0</v>
      </c>
      <c r="AZ141">
        <f>VLOOKUP($G141,county_facts!$A:$BB,48,FALSE)</f>
        <v>50733</v>
      </c>
      <c r="BA141">
        <f>VLOOKUP($G141,county_facts!$A:$BB,49,FALSE)</f>
        <v>152073</v>
      </c>
      <c r="BB141">
        <f>VLOOKUP($G141,county_facts!$A:$BB,50,FALSE)</f>
        <v>9238</v>
      </c>
      <c r="BC141">
        <f>VLOOKUP($G141,county_facts!$A:$BB,51,FALSE)</f>
        <v>12534</v>
      </c>
      <c r="BD141">
        <f>VLOOKUP($G141,county_facts!$A:$BB,52,FALSE)</f>
        <v>3</v>
      </c>
      <c r="BE141">
        <f>VLOOKUP($G141,county_facts!$A:$BB,53,FALSE)</f>
        <v>708.14</v>
      </c>
      <c r="BF141">
        <f>VLOOKUP($G141,county_facts!$A:$BB,54,FALSE)</f>
        <v>24.4</v>
      </c>
    </row>
    <row r="142" spans="1:58" x14ac:dyDescent="0.3">
      <c r="A142" t="s">
        <v>6</v>
      </c>
      <c r="B142" t="s">
        <v>78</v>
      </c>
      <c r="C142">
        <v>1349</v>
      </c>
      <c r="D142" t="s">
        <v>75</v>
      </c>
      <c r="E142">
        <v>1799</v>
      </c>
      <c r="F142">
        <v>0.74986103400000004</v>
      </c>
      <c r="G142">
        <v>5139</v>
      </c>
      <c r="H142">
        <f>VLOOKUP($G142,county_facts!$A:$BB,4,FALSE)</f>
        <v>40227</v>
      </c>
      <c r="I142">
        <f>VLOOKUP($G142,county_facts!$A:$BB,5,FALSE)</f>
        <v>41639</v>
      </c>
      <c r="J142">
        <f>VLOOKUP($G142,county_facts!$A:$BB,6,FALSE)</f>
        <v>-3.4</v>
      </c>
      <c r="K142">
        <f>VLOOKUP($G142,county_facts!$A:$BB,7,FALSE)</f>
        <v>41639</v>
      </c>
      <c r="L142">
        <f>VLOOKUP($G142,county_facts!$A:$BB,8,FALSE)</f>
        <v>6.5</v>
      </c>
      <c r="M142">
        <f>VLOOKUP($G142,county_facts!$A:$BB,9,FALSE)</f>
        <v>23.9</v>
      </c>
      <c r="N142">
        <f>VLOOKUP($G142,county_facts!$A:$BB,10,FALSE)</f>
        <v>16.600000000000001</v>
      </c>
      <c r="O142">
        <f>VLOOKUP($G142,county_facts!$A:$BB,11,FALSE)</f>
        <v>51.4</v>
      </c>
      <c r="P142">
        <f>VLOOKUP($G142,county_facts!$A:$BB,12,FALSE)</f>
        <v>64.400000000000006</v>
      </c>
      <c r="Q142">
        <f>VLOOKUP($G142,county_facts!$A:$BB,13,FALSE)</f>
        <v>32.6</v>
      </c>
      <c r="R142">
        <f>VLOOKUP($G142,county_facts!$A:$BB,14,FALSE)</f>
        <v>0.6</v>
      </c>
      <c r="S142">
        <f>VLOOKUP($G142,county_facts!$A:$BB,15,FALSE)</f>
        <v>0.8</v>
      </c>
      <c r="T142">
        <f>VLOOKUP($G142,county_facts!$A:$BB,16,FALSE)</f>
        <v>0.1</v>
      </c>
      <c r="U142">
        <f>VLOOKUP($G142,county_facts!$A:$BB,17,FALSE)</f>
        <v>1.5</v>
      </c>
      <c r="V142">
        <f>VLOOKUP($G142,county_facts!$A:$BB,18,FALSE)</f>
        <v>3.6</v>
      </c>
      <c r="W142">
        <f>VLOOKUP($G142,county_facts!$A:$BB,19,FALSE)</f>
        <v>61.5</v>
      </c>
      <c r="X142">
        <f>VLOOKUP($G142,county_facts!$A:$BB,20,FALSE)</f>
        <v>86.1</v>
      </c>
      <c r="Y142">
        <f>VLOOKUP($G142,county_facts!$A:$BB,21,FALSE)</f>
        <v>2.1</v>
      </c>
      <c r="Z142">
        <f>VLOOKUP($G142,county_facts!$A:$BB,22,FALSE)</f>
        <v>4</v>
      </c>
      <c r="AA142">
        <f>VLOOKUP($G142,county_facts!$A:$BB,23,FALSE)</f>
        <v>82.4</v>
      </c>
      <c r="AB142">
        <f>VLOOKUP($G142,county_facts!$A:$BB,24,FALSE)</f>
        <v>16.100000000000001</v>
      </c>
      <c r="AC142">
        <f>VLOOKUP($G142,county_facts!$A:$BB,25,FALSE)</f>
        <v>3090</v>
      </c>
      <c r="AD142">
        <f>VLOOKUP($G142,county_facts!$A:$BB,26,FALSE)</f>
        <v>18.2</v>
      </c>
      <c r="AE142">
        <f>VLOOKUP($G142,county_facts!$A:$BB,27,FALSE)</f>
        <v>19676</v>
      </c>
      <c r="AF142">
        <f>VLOOKUP($G142,county_facts!$A:$BB,28,FALSE)</f>
        <v>69.3</v>
      </c>
      <c r="AG142">
        <f>VLOOKUP($G142,county_facts!$A:$BB,29,FALSE)</f>
        <v>8.1999999999999993</v>
      </c>
      <c r="AH142">
        <f>VLOOKUP($G142,county_facts!$A:$BB,30,FALSE)</f>
        <v>75000</v>
      </c>
      <c r="AI142">
        <f>VLOOKUP($G142,county_facts!$A:$BB,31,FALSE)</f>
        <v>16596</v>
      </c>
      <c r="AJ142">
        <f>VLOOKUP($G142,county_facts!$A:$BB,32,FALSE)</f>
        <v>2.4500000000000002</v>
      </c>
      <c r="AK142">
        <f>VLOOKUP($G142,county_facts!$A:$BB,33,FALSE)</f>
        <v>20718</v>
      </c>
      <c r="AL142">
        <f>VLOOKUP($G142,county_facts!$A:$BB,34,FALSE)</f>
        <v>37435</v>
      </c>
      <c r="AM142">
        <f>VLOOKUP($G142,county_facts!$A:$BB,35,FALSE)</f>
        <v>21.5</v>
      </c>
      <c r="AN142">
        <f>VLOOKUP($G142,county_facts!$A:$BB,36,FALSE)</f>
        <v>1140</v>
      </c>
      <c r="AO142">
        <f>VLOOKUP($G142,county_facts!$A:$BB,37,FALSE)</f>
        <v>16689</v>
      </c>
      <c r="AP142">
        <f>VLOOKUP($G142,county_facts!$A:$BB,38,FALSE)</f>
        <v>2.2999999999999998</v>
      </c>
      <c r="AQ142">
        <f>VLOOKUP($G142,county_facts!$A:$BB,39,FALSE)</f>
        <v>2733</v>
      </c>
      <c r="AR142">
        <f>VLOOKUP($G142,county_facts!$A:$BB,40,FALSE)</f>
        <v>3612</v>
      </c>
      <c r="AS142">
        <f>VLOOKUP($G142,county_facts!$A:$BB,41,FALSE)</f>
        <v>10.5</v>
      </c>
      <c r="AT142">
        <f>VLOOKUP($G142,county_facts!$A:$BB,42,FALSE)</f>
        <v>0</v>
      </c>
      <c r="AU142">
        <f>VLOOKUP($G142,county_facts!$A:$BB,43,FALSE)</f>
        <v>0.7</v>
      </c>
      <c r="AV142">
        <f>VLOOKUP($G142,county_facts!$A:$BB,44,FALSE)</f>
        <v>0</v>
      </c>
      <c r="AW142">
        <f>VLOOKUP($G142,county_facts!$A:$BB,45,FALSE)</f>
        <v>0</v>
      </c>
      <c r="AX142">
        <f>VLOOKUP($G142,county_facts!$A:$BB,46,FALSE)</f>
        <v>27.4</v>
      </c>
      <c r="AY142">
        <f>VLOOKUP($G142,county_facts!$A:$BB,47,FALSE)</f>
        <v>3901892</v>
      </c>
      <c r="AZ142">
        <f>VLOOKUP($G142,county_facts!$A:$BB,48,FALSE)</f>
        <v>0</v>
      </c>
      <c r="BA142">
        <f>VLOOKUP($G142,county_facts!$A:$BB,49,FALSE)</f>
        <v>526384</v>
      </c>
      <c r="BB142">
        <f>VLOOKUP($G142,county_facts!$A:$BB,50,FALSE)</f>
        <v>12261</v>
      </c>
      <c r="BC142">
        <f>VLOOKUP($G142,county_facts!$A:$BB,51,FALSE)</f>
        <v>39958</v>
      </c>
      <c r="BD142">
        <f>VLOOKUP($G142,county_facts!$A:$BB,52,FALSE)</f>
        <v>87</v>
      </c>
      <c r="BE142">
        <f>VLOOKUP($G142,county_facts!$A:$BB,53,FALSE)</f>
        <v>1039.21</v>
      </c>
      <c r="BF142">
        <f>VLOOKUP($G142,county_facts!$A:$BB,54,FALSE)</f>
        <v>40.1</v>
      </c>
    </row>
    <row r="143" spans="1:58" x14ac:dyDescent="0.3">
      <c r="A143" t="s">
        <v>9</v>
      </c>
      <c r="B143" t="s">
        <v>78</v>
      </c>
      <c r="C143">
        <v>450</v>
      </c>
      <c r="D143" t="s">
        <v>75</v>
      </c>
      <c r="E143">
        <v>1799</v>
      </c>
      <c r="F143">
        <v>0.25013896600000002</v>
      </c>
      <c r="G143">
        <v>5139</v>
      </c>
      <c r="H143">
        <f>VLOOKUP($G143,county_facts!$A:$BB,4,FALSE)</f>
        <v>40227</v>
      </c>
      <c r="I143">
        <f>VLOOKUP($G143,county_facts!$A:$BB,5,FALSE)</f>
        <v>41639</v>
      </c>
      <c r="J143">
        <f>VLOOKUP($G143,county_facts!$A:$BB,6,FALSE)</f>
        <v>-3.4</v>
      </c>
      <c r="K143">
        <f>VLOOKUP($G143,county_facts!$A:$BB,7,FALSE)</f>
        <v>41639</v>
      </c>
      <c r="L143">
        <f>VLOOKUP($G143,county_facts!$A:$BB,8,FALSE)</f>
        <v>6.5</v>
      </c>
      <c r="M143">
        <f>VLOOKUP($G143,county_facts!$A:$BB,9,FALSE)</f>
        <v>23.9</v>
      </c>
      <c r="N143">
        <f>VLOOKUP($G143,county_facts!$A:$BB,10,FALSE)</f>
        <v>16.600000000000001</v>
      </c>
      <c r="O143">
        <f>VLOOKUP($G143,county_facts!$A:$BB,11,FALSE)</f>
        <v>51.4</v>
      </c>
      <c r="P143">
        <f>VLOOKUP($G143,county_facts!$A:$BB,12,FALSE)</f>
        <v>64.400000000000006</v>
      </c>
      <c r="Q143">
        <f>VLOOKUP($G143,county_facts!$A:$BB,13,FALSE)</f>
        <v>32.6</v>
      </c>
      <c r="R143">
        <f>VLOOKUP($G143,county_facts!$A:$BB,14,FALSE)</f>
        <v>0.6</v>
      </c>
      <c r="S143">
        <f>VLOOKUP($G143,county_facts!$A:$BB,15,FALSE)</f>
        <v>0.8</v>
      </c>
      <c r="T143">
        <f>VLOOKUP($G143,county_facts!$A:$BB,16,FALSE)</f>
        <v>0.1</v>
      </c>
      <c r="U143">
        <f>VLOOKUP($G143,county_facts!$A:$BB,17,FALSE)</f>
        <v>1.5</v>
      </c>
      <c r="V143">
        <f>VLOOKUP($G143,county_facts!$A:$BB,18,FALSE)</f>
        <v>3.6</v>
      </c>
      <c r="W143">
        <f>VLOOKUP($G143,county_facts!$A:$BB,19,FALSE)</f>
        <v>61.5</v>
      </c>
      <c r="X143">
        <f>VLOOKUP($G143,county_facts!$A:$BB,20,FALSE)</f>
        <v>86.1</v>
      </c>
      <c r="Y143">
        <f>VLOOKUP($G143,county_facts!$A:$BB,21,FALSE)</f>
        <v>2.1</v>
      </c>
      <c r="Z143">
        <f>VLOOKUP($G143,county_facts!$A:$BB,22,FALSE)</f>
        <v>4</v>
      </c>
      <c r="AA143">
        <f>VLOOKUP($G143,county_facts!$A:$BB,23,FALSE)</f>
        <v>82.4</v>
      </c>
      <c r="AB143">
        <f>VLOOKUP($G143,county_facts!$A:$BB,24,FALSE)</f>
        <v>16.100000000000001</v>
      </c>
      <c r="AC143">
        <f>VLOOKUP($G143,county_facts!$A:$BB,25,FALSE)</f>
        <v>3090</v>
      </c>
      <c r="AD143">
        <f>VLOOKUP($G143,county_facts!$A:$BB,26,FALSE)</f>
        <v>18.2</v>
      </c>
      <c r="AE143">
        <f>VLOOKUP($G143,county_facts!$A:$BB,27,FALSE)</f>
        <v>19676</v>
      </c>
      <c r="AF143">
        <f>VLOOKUP($G143,county_facts!$A:$BB,28,FALSE)</f>
        <v>69.3</v>
      </c>
      <c r="AG143">
        <f>VLOOKUP($G143,county_facts!$A:$BB,29,FALSE)</f>
        <v>8.1999999999999993</v>
      </c>
      <c r="AH143">
        <f>VLOOKUP($G143,county_facts!$A:$BB,30,FALSE)</f>
        <v>75000</v>
      </c>
      <c r="AI143">
        <f>VLOOKUP($G143,county_facts!$A:$BB,31,FALSE)</f>
        <v>16596</v>
      </c>
      <c r="AJ143">
        <f>VLOOKUP($G143,county_facts!$A:$BB,32,FALSE)</f>
        <v>2.4500000000000002</v>
      </c>
      <c r="AK143">
        <f>VLOOKUP($G143,county_facts!$A:$BB,33,FALSE)</f>
        <v>20718</v>
      </c>
      <c r="AL143">
        <f>VLOOKUP($G143,county_facts!$A:$BB,34,FALSE)</f>
        <v>37435</v>
      </c>
      <c r="AM143">
        <f>VLOOKUP($G143,county_facts!$A:$BB,35,FALSE)</f>
        <v>21.5</v>
      </c>
      <c r="AN143">
        <f>VLOOKUP($G143,county_facts!$A:$BB,36,FALSE)</f>
        <v>1140</v>
      </c>
      <c r="AO143">
        <f>VLOOKUP($G143,county_facts!$A:$BB,37,FALSE)</f>
        <v>16689</v>
      </c>
      <c r="AP143">
        <f>VLOOKUP($G143,county_facts!$A:$BB,38,FALSE)</f>
        <v>2.2999999999999998</v>
      </c>
      <c r="AQ143">
        <f>VLOOKUP($G143,county_facts!$A:$BB,39,FALSE)</f>
        <v>2733</v>
      </c>
      <c r="AR143">
        <f>VLOOKUP($G143,county_facts!$A:$BB,40,FALSE)</f>
        <v>3612</v>
      </c>
      <c r="AS143">
        <f>VLOOKUP($G143,county_facts!$A:$BB,41,FALSE)</f>
        <v>10.5</v>
      </c>
      <c r="AT143">
        <f>VLOOKUP($G143,county_facts!$A:$BB,42,FALSE)</f>
        <v>0</v>
      </c>
      <c r="AU143">
        <f>VLOOKUP($G143,county_facts!$A:$BB,43,FALSE)</f>
        <v>0.7</v>
      </c>
      <c r="AV143">
        <f>VLOOKUP($G143,county_facts!$A:$BB,44,FALSE)</f>
        <v>0</v>
      </c>
      <c r="AW143">
        <f>VLOOKUP($G143,county_facts!$A:$BB,45,FALSE)</f>
        <v>0</v>
      </c>
      <c r="AX143">
        <f>VLOOKUP($G143,county_facts!$A:$BB,46,FALSE)</f>
        <v>27.4</v>
      </c>
      <c r="AY143">
        <f>VLOOKUP($G143,county_facts!$A:$BB,47,FALSE)</f>
        <v>3901892</v>
      </c>
      <c r="AZ143">
        <f>VLOOKUP($G143,county_facts!$A:$BB,48,FALSE)</f>
        <v>0</v>
      </c>
      <c r="BA143">
        <f>VLOOKUP($G143,county_facts!$A:$BB,49,FALSE)</f>
        <v>526384</v>
      </c>
      <c r="BB143">
        <f>VLOOKUP($G143,county_facts!$A:$BB,50,FALSE)</f>
        <v>12261</v>
      </c>
      <c r="BC143">
        <f>VLOOKUP($G143,county_facts!$A:$BB,51,FALSE)</f>
        <v>39958</v>
      </c>
      <c r="BD143">
        <f>VLOOKUP($G143,county_facts!$A:$BB,52,FALSE)</f>
        <v>87</v>
      </c>
      <c r="BE143">
        <f>VLOOKUP($G143,county_facts!$A:$BB,53,FALSE)</f>
        <v>1039.21</v>
      </c>
      <c r="BF143">
        <f>VLOOKUP($G143,county_facts!$A:$BB,54,FALSE)</f>
        <v>40.1</v>
      </c>
    </row>
    <row r="144" spans="1:58" x14ac:dyDescent="0.3">
      <c r="A144" t="s">
        <v>6</v>
      </c>
      <c r="B144" t="s">
        <v>79</v>
      </c>
      <c r="C144">
        <v>343</v>
      </c>
      <c r="D144" t="s">
        <v>75</v>
      </c>
      <c r="E144">
        <v>589</v>
      </c>
      <c r="F144">
        <v>0.58234295400000002</v>
      </c>
      <c r="G144">
        <v>5137</v>
      </c>
      <c r="H144">
        <f>VLOOKUP($G144,county_facts!$A:$BB,4,FALSE)</f>
        <v>12494</v>
      </c>
      <c r="I144">
        <f>VLOOKUP($G144,county_facts!$A:$BB,5,FALSE)</f>
        <v>12394</v>
      </c>
      <c r="J144">
        <f>VLOOKUP($G144,county_facts!$A:$BB,6,FALSE)</f>
        <v>0.8</v>
      </c>
      <c r="K144">
        <f>VLOOKUP($G144,county_facts!$A:$BB,7,FALSE)</f>
        <v>12394</v>
      </c>
      <c r="L144">
        <f>VLOOKUP($G144,county_facts!$A:$BB,8,FALSE)</f>
        <v>4.9000000000000004</v>
      </c>
      <c r="M144">
        <f>VLOOKUP($G144,county_facts!$A:$BB,9,FALSE)</f>
        <v>20.100000000000001</v>
      </c>
      <c r="N144">
        <f>VLOOKUP($G144,county_facts!$A:$BB,10,FALSE)</f>
        <v>25.4</v>
      </c>
      <c r="O144">
        <f>VLOOKUP($G144,county_facts!$A:$BB,11,FALSE)</f>
        <v>50.4</v>
      </c>
      <c r="P144">
        <f>VLOOKUP($G144,county_facts!$A:$BB,12,FALSE)</f>
        <v>96.6</v>
      </c>
      <c r="Q144">
        <f>VLOOKUP($G144,county_facts!$A:$BB,13,FALSE)</f>
        <v>0.4</v>
      </c>
      <c r="R144">
        <f>VLOOKUP($G144,county_facts!$A:$BB,14,FALSE)</f>
        <v>0.8</v>
      </c>
      <c r="S144">
        <f>VLOOKUP($G144,county_facts!$A:$BB,15,FALSE)</f>
        <v>0.4</v>
      </c>
      <c r="T144">
        <f>VLOOKUP($G144,county_facts!$A:$BB,16,FALSE)</f>
        <v>0</v>
      </c>
      <c r="U144">
        <f>VLOOKUP($G144,county_facts!$A:$BB,17,FALSE)</f>
        <v>1.8</v>
      </c>
      <c r="V144">
        <f>VLOOKUP($G144,county_facts!$A:$BB,18,FALSE)</f>
        <v>1.8</v>
      </c>
      <c r="W144">
        <f>VLOOKUP($G144,county_facts!$A:$BB,19,FALSE)</f>
        <v>95</v>
      </c>
      <c r="X144">
        <f>VLOOKUP($G144,county_facts!$A:$BB,20,FALSE)</f>
        <v>84.5</v>
      </c>
      <c r="Y144">
        <f>VLOOKUP($G144,county_facts!$A:$BB,21,FALSE)</f>
        <v>0.8</v>
      </c>
      <c r="Z144">
        <f>VLOOKUP($G144,county_facts!$A:$BB,22,FALSE)</f>
        <v>1.3</v>
      </c>
      <c r="AA144">
        <f>VLOOKUP($G144,county_facts!$A:$BB,23,FALSE)</f>
        <v>78.900000000000006</v>
      </c>
      <c r="AB144">
        <f>VLOOKUP($G144,county_facts!$A:$BB,24,FALSE)</f>
        <v>14.2</v>
      </c>
      <c r="AC144">
        <f>VLOOKUP($G144,county_facts!$A:$BB,25,FALSE)</f>
        <v>1342</v>
      </c>
      <c r="AD144">
        <f>VLOOKUP($G144,county_facts!$A:$BB,26,FALSE)</f>
        <v>21.1</v>
      </c>
      <c r="AE144">
        <f>VLOOKUP($G144,county_facts!$A:$BB,27,FALSE)</f>
        <v>6757</v>
      </c>
      <c r="AF144">
        <f>VLOOKUP($G144,county_facts!$A:$BB,28,FALSE)</f>
        <v>78.3</v>
      </c>
      <c r="AG144">
        <f>VLOOKUP($G144,county_facts!$A:$BB,29,FALSE)</f>
        <v>4.0999999999999996</v>
      </c>
      <c r="AH144">
        <f>VLOOKUP($G144,county_facts!$A:$BB,30,FALSE)</f>
        <v>88100</v>
      </c>
      <c r="AI144">
        <f>VLOOKUP($G144,county_facts!$A:$BB,31,FALSE)</f>
        <v>5135</v>
      </c>
      <c r="AJ144">
        <f>VLOOKUP($G144,county_facts!$A:$BB,32,FALSE)</f>
        <v>2.41</v>
      </c>
      <c r="AK144">
        <f>VLOOKUP($G144,county_facts!$A:$BB,33,FALSE)</f>
        <v>17403</v>
      </c>
      <c r="AL144">
        <f>VLOOKUP($G144,county_facts!$A:$BB,34,FALSE)</f>
        <v>29832</v>
      </c>
      <c r="AM144">
        <f>VLOOKUP($G144,county_facts!$A:$BB,35,FALSE)</f>
        <v>25.5</v>
      </c>
      <c r="AN144">
        <f>VLOOKUP($G144,county_facts!$A:$BB,36,FALSE)</f>
        <v>234</v>
      </c>
      <c r="AO144">
        <f>VLOOKUP($G144,county_facts!$A:$BB,37,FALSE)</f>
        <v>2024</v>
      </c>
      <c r="AP144">
        <f>VLOOKUP($G144,county_facts!$A:$BB,38,FALSE)</f>
        <v>-2</v>
      </c>
      <c r="AQ144">
        <f>VLOOKUP($G144,county_facts!$A:$BB,39,FALSE)</f>
        <v>1183</v>
      </c>
      <c r="AR144">
        <f>VLOOKUP($G144,county_facts!$A:$BB,40,FALSE)</f>
        <v>1918</v>
      </c>
      <c r="AS144">
        <f>VLOOKUP($G144,county_facts!$A:$BB,41,FALSE)</f>
        <v>0</v>
      </c>
      <c r="AT144">
        <f>VLOOKUP($G144,county_facts!$A:$BB,42,FALSE)</f>
        <v>0</v>
      </c>
      <c r="AU144">
        <f>VLOOKUP($G144,county_facts!$A:$BB,43,FALSE)</f>
        <v>0</v>
      </c>
      <c r="AV144">
        <f>VLOOKUP($G144,county_facts!$A:$BB,44,FALSE)</f>
        <v>0</v>
      </c>
      <c r="AW144">
        <f>VLOOKUP($G144,county_facts!$A:$BB,45,FALSE)</f>
        <v>0</v>
      </c>
      <c r="AX144">
        <f>VLOOKUP($G144,county_facts!$A:$BB,46,FALSE)</f>
        <v>17.8</v>
      </c>
      <c r="AY144">
        <f>VLOOKUP($G144,county_facts!$A:$BB,47,FALSE)</f>
        <v>0</v>
      </c>
      <c r="AZ144">
        <f>VLOOKUP($G144,county_facts!$A:$BB,48,FALSE)</f>
        <v>32552</v>
      </c>
      <c r="BA144">
        <f>VLOOKUP($G144,county_facts!$A:$BB,49,FALSE)</f>
        <v>108393</v>
      </c>
      <c r="BB144">
        <f>VLOOKUP($G144,county_facts!$A:$BB,50,FALSE)</f>
        <v>9100</v>
      </c>
      <c r="BC144">
        <f>VLOOKUP($G144,county_facts!$A:$BB,51,FALSE)</f>
        <v>12052</v>
      </c>
      <c r="BD144">
        <f>VLOOKUP($G144,county_facts!$A:$BB,52,FALSE)</f>
        <v>8</v>
      </c>
      <c r="BE144">
        <f>VLOOKUP($G144,county_facts!$A:$BB,53,FALSE)</f>
        <v>606.41</v>
      </c>
      <c r="BF144">
        <f>VLOOKUP($G144,county_facts!$A:$BB,54,FALSE)</f>
        <v>20.399999999999999</v>
      </c>
    </row>
    <row r="145" spans="1:58" x14ac:dyDescent="0.3">
      <c r="A145" t="s">
        <v>9</v>
      </c>
      <c r="B145" t="s">
        <v>79</v>
      </c>
      <c r="C145">
        <v>246</v>
      </c>
      <c r="D145" t="s">
        <v>75</v>
      </c>
      <c r="E145">
        <v>589</v>
      </c>
      <c r="F145">
        <v>0.41765704599999998</v>
      </c>
      <c r="G145">
        <v>5137</v>
      </c>
      <c r="H145">
        <f>VLOOKUP($G145,county_facts!$A:$BB,4,FALSE)</f>
        <v>12494</v>
      </c>
      <c r="I145">
        <f>VLOOKUP($G145,county_facts!$A:$BB,5,FALSE)</f>
        <v>12394</v>
      </c>
      <c r="J145">
        <f>VLOOKUP($G145,county_facts!$A:$BB,6,FALSE)</f>
        <v>0.8</v>
      </c>
      <c r="K145">
        <f>VLOOKUP($G145,county_facts!$A:$BB,7,FALSE)</f>
        <v>12394</v>
      </c>
      <c r="L145">
        <f>VLOOKUP($G145,county_facts!$A:$BB,8,FALSE)</f>
        <v>4.9000000000000004</v>
      </c>
      <c r="M145">
        <f>VLOOKUP($G145,county_facts!$A:$BB,9,FALSE)</f>
        <v>20.100000000000001</v>
      </c>
      <c r="N145">
        <f>VLOOKUP($G145,county_facts!$A:$BB,10,FALSE)</f>
        <v>25.4</v>
      </c>
      <c r="O145">
        <f>VLOOKUP($G145,county_facts!$A:$BB,11,FALSE)</f>
        <v>50.4</v>
      </c>
      <c r="P145">
        <f>VLOOKUP($G145,county_facts!$A:$BB,12,FALSE)</f>
        <v>96.6</v>
      </c>
      <c r="Q145">
        <f>VLOOKUP($G145,county_facts!$A:$BB,13,FALSE)</f>
        <v>0.4</v>
      </c>
      <c r="R145">
        <f>VLOOKUP($G145,county_facts!$A:$BB,14,FALSE)</f>
        <v>0.8</v>
      </c>
      <c r="S145">
        <f>VLOOKUP($G145,county_facts!$A:$BB,15,FALSE)</f>
        <v>0.4</v>
      </c>
      <c r="T145">
        <f>VLOOKUP($G145,county_facts!$A:$BB,16,FALSE)</f>
        <v>0</v>
      </c>
      <c r="U145">
        <f>VLOOKUP($G145,county_facts!$A:$BB,17,FALSE)</f>
        <v>1.8</v>
      </c>
      <c r="V145">
        <f>VLOOKUP($G145,county_facts!$A:$BB,18,FALSE)</f>
        <v>1.8</v>
      </c>
      <c r="W145">
        <f>VLOOKUP($G145,county_facts!$A:$BB,19,FALSE)</f>
        <v>95</v>
      </c>
      <c r="X145">
        <f>VLOOKUP($G145,county_facts!$A:$BB,20,FALSE)</f>
        <v>84.5</v>
      </c>
      <c r="Y145">
        <f>VLOOKUP($G145,county_facts!$A:$BB,21,FALSE)</f>
        <v>0.8</v>
      </c>
      <c r="Z145">
        <f>VLOOKUP($G145,county_facts!$A:$BB,22,FALSE)</f>
        <v>1.3</v>
      </c>
      <c r="AA145">
        <f>VLOOKUP($G145,county_facts!$A:$BB,23,FALSE)</f>
        <v>78.900000000000006</v>
      </c>
      <c r="AB145">
        <f>VLOOKUP($G145,county_facts!$A:$BB,24,FALSE)</f>
        <v>14.2</v>
      </c>
      <c r="AC145">
        <f>VLOOKUP($G145,county_facts!$A:$BB,25,FALSE)</f>
        <v>1342</v>
      </c>
      <c r="AD145">
        <f>VLOOKUP($G145,county_facts!$A:$BB,26,FALSE)</f>
        <v>21.1</v>
      </c>
      <c r="AE145">
        <f>VLOOKUP($G145,county_facts!$A:$BB,27,FALSE)</f>
        <v>6757</v>
      </c>
      <c r="AF145">
        <f>VLOOKUP($G145,county_facts!$A:$BB,28,FALSE)</f>
        <v>78.3</v>
      </c>
      <c r="AG145">
        <f>VLOOKUP($G145,county_facts!$A:$BB,29,FALSE)</f>
        <v>4.0999999999999996</v>
      </c>
      <c r="AH145">
        <f>VLOOKUP($G145,county_facts!$A:$BB,30,FALSE)</f>
        <v>88100</v>
      </c>
      <c r="AI145">
        <f>VLOOKUP($G145,county_facts!$A:$BB,31,FALSE)</f>
        <v>5135</v>
      </c>
      <c r="AJ145">
        <f>VLOOKUP($G145,county_facts!$A:$BB,32,FALSE)</f>
        <v>2.41</v>
      </c>
      <c r="AK145">
        <f>VLOOKUP($G145,county_facts!$A:$BB,33,FALSE)</f>
        <v>17403</v>
      </c>
      <c r="AL145">
        <f>VLOOKUP($G145,county_facts!$A:$BB,34,FALSE)</f>
        <v>29832</v>
      </c>
      <c r="AM145">
        <f>VLOOKUP($G145,county_facts!$A:$BB,35,FALSE)</f>
        <v>25.5</v>
      </c>
      <c r="AN145">
        <f>VLOOKUP($G145,county_facts!$A:$BB,36,FALSE)</f>
        <v>234</v>
      </c>
      <c r="AO145">
        <f>VLOOKUP($G145,county_facts!$A:$BB,37,FALSE)</f>
        <v>2024</v>
      </c>
      <c r="AP145">
        <f>VLOOKUP($G145,county_facts!$A:$BB,38,FALSE)</f>
        <v>-2</v>
      </c>
      <c r="AQ145">
        <f>VLOOKUP($G145,county_facts!$A:$BB,39,FALSE)</f>
        <v>1183</v>
      </c>
      <c r="AR145">
        <f>VLOOKUP($G145,county_facts!$A:$BB,40,FALSE)</f>
        <v>1918</v>
      </c>
      <c r="AS145">
        <f>VLOOKUP($G145,county_facts!$A:$BB,41,FALSE)</f>
        <v>0</v>
      </c>
      <c r="AT145">
        <f>VLOOKUP($G145,county_facts!$A:$BB,42,FALSE)</f>
        <v>0</v>
      </c>
      <c r="AU145">
        <f>VLOOKUP($G145,county_facts!$A:$BB,43,FALSE)</f>
        <v>0</v>
      </c>
      <c r="AV145">
        <f>VLOOKUP($G145,county_facts!$A:$BB,44,FALSE)</f>
        <v>0</v>
      </c>
      <c r="AW145">
        <f>VLOOKUP($G145,county_facts!$A:$BB,45,FALSE)</f>
        <v>0</v>
      </c>
      <c r="AX145">
        <f>VLOOKUP($G145,county_facts!$A:$BB,46,FALSE)</f>
        <v>17.8</v>
      </c>
      <c r="AY145">
        <f>VLOOKUP($G145,county_facts!$A:$BB,47,FALSE)</f>
        <v>0</v>
      </c>
      <c r="AZ145">
        <f>VLOOKUP($G145,county_facts!$A:$BB,48,FALSE)</f>
        <v>32552</v>
      </c>
      <c r="BA145">
        <f>VLOOKUP($G145,county_facts!$A:$BB,49,FALSE)</f>
        <v>108393</v>
      </c>
      <c r="BB145">
        <f>VLOOKUP($G145,county_facts!$A:$BB,50,FALSE)</f>
        <v>9100</v>
      </c>
      <c r="BC145">
        <f>VLOOKUP($G145,county_facts!$A:$BB,51,FALSE)</f>
        <v>12052</v>
      </c>
      <c r="BD145">
        <f>VLOOKUP($G145,county_facts!$A:$BB,52,FALSE)</f>
        <v>8</v>
      </c>
      <c r="BE145">
        <f>VLOOKUP($G145,county_facts!$A:$BB,53,FALSE)</f>
        <v>606.41</v>
      </c>
      <c r="BF145">
        <f>VLOOKUP($G145,county_facts!$A:$BB,54,FALSE)</f>
        <v>20.399999999999999</v>
      </c>
    </row>
    <row r="146" spans="1:58" x14ac:dyDescent="0.3">
      <c r="A146" t="s">
        <v>6</v>
      </c>
      <c r="B146" t="s">
        <v>80</v>
      </c>
      <c r="C146">
        <v>1181</v>
      </c>
      <c r="D146" t="s">
        <v>75</v>
      </c>
      <c r="E146">
        <v>1476</v>
      </c>
      <c r="F146">
        <v>0.80013550099999997</v>
      </c>
      <c r="G146">
        <v>5123</v>
      </c>
      <c r="H146">
        <f>VLOOKUP($G146,county_facts!$A:$BB,4,FALSE)</f>
        <v>26899</v>
      </c>
      <c r="I146">
        <f>VLOOKUP($G146,county_facts!$A:$BB,5,FALSE)</f>
        <v>28258</v>
      </c>
      <c r="J146">
        <f>VLOOKUP($G146,county_facts!$A:$BB,6,FALSE)</f>
        <v>-4.8</v>
      </c>
      <c r="K146">
        <f>VLOOKUP($G146,county_facts!$A:$BB,7,FALSE)</f>
        <v>28258</v>
      </c>
      <c r="L146">
        <f>VLOOKUP($G146,county_facts!$A:$BB,8,FALSE)</f>
        <v>6.4</v>
      </c>
      <c r="M146">
        <f>VLOOKUP($G146,county_facts!$A:$BB,9,FALSE)</f>
        <v>22.5</v>
      </c>
      <c r="N146">
        <f>VLOOKUP($G146,county_facts!$A:$BB,10,FALSE)</f>
        <v>13.9</v>
      </c>
      <c r="O146">
        <f>VLOOKUP($G146,county_facts!$A:$BB,11,FALSE)</f>
        <v>45.1</v>
      </c>
      <c r="P146">
        <f>VLOOKUP($G146,county_facts!$A:$BB,12,FALSE)</f>
        <v>44.5</v>
      </c>
      <c r="Q146">
        <f>VLOOKUP($G146,county_facts!$A:$BB,13,FALSE)</f>
        <v>52.7</v>
      </c>
      <c r="R146">
        <f>VLOOKUP($G146,county_facts!$A:$BB,14,FALSE)</f>
        <v>0.7</v>
      </c>
      <c r="S146">
        <f>VLOOKUP($G146,county_facts!$A:$BB,15,FALSE)</f>
        <v>0.6</v>
      </c>
      <c r="T146">
        <f>VLOOKUP($G146,county_facts!$A:$BB,16,FALSE)</f>
        <v>0</v>
      </c>
      <c r="U146">
        <f>VLOOKUP($G146,county_facts!$A:$BB,17,FALSE)</f>
        <v>1.5</v>
      </c>
      <c r="V146">
        <f>VLOOKUP($G146,county_facts!$A:$BB,18,FALSE)</f>
        <v>4.4000000000000004</v>
      </c>
      <c r="W146">
        <f>VLOOKUP($G146,county_facts!$A:$BB,19,FALSE)</f>
        <v>41.1</v>
      </c>
      <c r="X146">
        <f>VLOOKUP($G146,county_facts!$A:$BB,20,FALSE)</f>
        <v>83.8</v>
      </c>
      <c r="Y146">
        <f>VLOOKUP($G146,county_facts!$A:$BB,21,FALSE)</f>
        <v>2.4</v>
      </c>
      <c r="Z146">
        <f>VLOOKUP($G146,county_facts!$A:$BB,22,FALSE)</f>
        <v>5.9</v>
      </c>
      <c r="AA146">
        <f>VLOOKUP($G146,county_facts!$A:$BB,23,FALSE)</f>
        <v>76</v>
      </c>
      <c r="AB146">
        <f>VLOOKUP($G146,county_facts!$A:$BB,24,FALSE)</f>
        <v>11.7</v>
      </c>
      <c r="AC146">
        <f>VLOOKUP($G146,county_facts!$A:$BB,25,FALSE)</f>
        <v>1905</v>
      </c>
      <c r="AD146">
        <f>VLOOKUP($G146,county_facts!$A:$BB,26,FALSE)</f>
        <v>20.6</v>
      </c>
      <c r="AE146">
        <f>VLOOKUP($G146,county_facts!$A:$BB,27,FALSE)</f>
        <v>10929</v>
      </c>
      <c r="AF146">
        <f>VLOOKUP($G146,county_facts!$A:$BB,28,FALSE)</f>
        <v>55.3</v>
      </c>
      <c r="AG146">
        <f>VLOOKUP($G146,county_facts!$A:$BB,29,FALSE)</f>
        <v>15.6</v>
      </c>
      <c r="AH146">
        <f>VLOOKUP($G146,county_facts!$A:$BB,30,FALSE)</f>
        <v>65600</v>
      </c>
      <c r="AI146">
        <f>VLOOKUP($G146,county_facts!$A:$BB,31,FALSE)</f>
        <v>9358</v>
      </c>
      <c r="AJ146">
        <f>VLOOKUP($G146,county_facts!$A:$BB,32,FALSE)</f>
        <v>2.57</v>
      </c>
      <c r="AK146">
        <f>VLOOKUP($G146,county_facts!$A:$BB,33,FALSE)</f>
        <v>15511</v>
      </c>
      <c r="AL146">
        <f>VLOOKUP($G146,county_facts!$A:$BB,34,FALSE)</f>
        <v>30873</v>
      </c>
      <c r="AM146">
        <f>VLOOKUP($G146,county_facts!$A:$BB,35,FALSE)</f>
        <v>28.4</v>
      </c>
      <c r="AN146">
        <f>VLOOKUP($G146,county_facts!$A:$BB,36,FALSE)</f>
        <v>462</v>
      </c>
      <c r="AO146">
        <f>VLOOKUP($G146,county_facts!$A:$BB,37,FALSE)</f>
        <v>5148</v>
      </c>
      <c r="AP146">
        <f>VLOOKUP($G146,county_facts!$A:$BB,38,FALSE)</f>
        <v>-5</v>
      </c>
      <c r="AQ146">
        <f>VLOOKUP($G146,county_facts!$A:$BB,39,FALSE)</f>
        <v>1882</v>
      </c>
      <c r="AR146">
        <f>VLOOKUP($G146,county_facts!$A:$BB,40,FALSE)</f>
        <v>2007</v>
      </c>
      <c r="AS146">
        <f>VLOOKUP($G146,county_facts!$A:$BB,41,FALSE)</f>
        <v>33.299999999999997</v>
      </c>
      <c r="AT146">
        <f>VLOOKUP($G146,county_facts!$A:$BB,42,FALSE)</f>
        <v>0</v>
      </c>
      <c r="AU146">
        <f>VLOOKUP($G146,county_facts!$A:$BB,43,FALSE)</f>
        <v>0</v>
      </c>
      <c r="AV146">
        <f>VLOOKUP($G146,county_facts!$A:$BB,44,FALSE)</f>
        <v>0</v>
      </c>
      <c r="AW146">
        <f>VLOOKUP($G146,county_facts!$A:$BB,45,FALSE)</f>
        <v>1.4</v>
      </c>
      <c r="AX146">
        <f>VLOOKUP($G146,county_facts!$A:$BB,46,FALSE)</f>
        <v>38.799999999999997</v>
      </c>
      <c r="AY146">
        <f>VLOOKUP($G146,county_facts!$A:$BB,47,FALSE)</f>
        <v>0</v>
      </c>
      <c r="AZ146">
        <f>VLOOKUP($G146,county_facts!$A:$BB,48,FALSE)</f>
        <v>0</v>
      </c>
      <c r="BA146">
        <f>VLOOKUP($G146,county_facts!$A:$BB,49,FALSE)</f>
        <v>353772</v>
      </c>
      <c r="BB146">
        <f>VLOOKUP($G146,county_facts!$A:$BB,50,FALSE)</f>
        <v>13206</v>
      </c>
      <c r="BC146">
        <f>VLOOKUP($G146,county_facts!$A:$BB,51,FALSE)</f>
        <v>28530</v>
      </c>
      <c r="BD146">
        <f>VLOOKUP($G146,county_facts!$A:$BB,52,FALSE)</f>
        <v>0</v>
      </c>
      <c r="BE146">
        <f>VLOOKUP($G146,county_facts!$A:$BB,53,FALSE)</f>
        <v>634.77</v>
      </c>
      <c r="BF146">
        <f>VLOOKUP($G146,county_facts!$A:$BB,54,FALSE)</f>
        <v>44.5</v>
      </c>
    </row>
    <row r="147" spans="1:58" x14ac:dyDescent="0.3">
      <c r="A147" t="s">
        <v>9</v>
      </c>
      <c r="B147" t="s">
        <v>80</v>
      </c>
      <c r="C147">
        <v>295</v>
      </c>
      <c r="D147" t="s">
        <v>75</v>
      </c>
      <c r="E147">
        <v>1476</v>
      </c>
      <c r="F147">
        <v>0.199864499</v>
      </c>
      <c r="G147">
        <v>5123</v>
      </c>
      <c r="H147">
        <f>VLOOKUP($G147,county_facts!$A:$BB,4,FALSE)</f>
        <v>26899</v>
      </c>
      <c r="I147">
        <f>VLOOKUP($G147,county_facts!$A:$BB,5,FALSE)</f>
        <v>28258</v>
      </c>
      <c r="J147">
        <f>VLOOKUP($G147,county_facts!$A:$BB,6,FALSE)</f>
        <v>-4.8</v>
      </c>
      <c r="K147">
        <f>VLOOKUP($G147,county_facts!$A:$BB,7,FALSE)</f>
        <v>28258</v>
      </c>
      <c r="L147">
        <f>VLOOKUP($G147,county_facts!$A:$BB,8,FALSE)</f>
        <v>6.4</v>
      </c>
      <c r="M147">
        <f>VLOOKUP($G147,county_facts!$A:$BB,9,FALSE)</f>
        <v>22.5</v>
      </c>
      <c r="N147">
        <f>VLOOKUP($G147,county_facts!$A:$BB,10,FALSE)</f>
        <v>13.9</v>
      </c>
      <c r="O147">
        <f>VLOOKUP($G147,county_facts!$A:$BB,11,FALSE)</f>
        <v>45.1</v>
      </c>
      <c r="P147">
        <f>VLOOKUP($G147,county_facts!$A:$BB,12,FALSE)</f>
        <v>44.5</v>
      </c>
      <c r="Q147">
        <f>VLOOKUP($G147,county_facts!$A:$BB,13,FALSE)</f>
        <v>52.7</v>
      </c>
      <c r="R147">
        <f>VLOOKUP($G147,county_facts!$A:$BB,14,FALSE)</f>
        <v>0.7</v>
      </c>
      <c r="S147">
        <f>VLOOKUP($G147,county_facts!$A:$BB,15,FALSE)</f>
        <v>0.6</v>
      </c>
      <c r="T147">
        <f>VLOOKUP($G147,county_facts!$A:$BB,16,FALSE)</f>
        <v>0</v>
      </c>
      <c r="U147">
        <f>VLOOKUP($G147,county_facts!$A:$BB,17,FALSE)</f>
        <v>1.5</v>
      </c>
      <c r="V147">
        <f>VLOOKUP($G147,county_facts!$A:$BB,18,FALSE)</f>
        <v>4.4000000000000004</v>
      </c>
      <c r="W147">
        <f>VLOOKUP($G147,county_facts!$A:$BB,19,FALSE)</f>
        <v>41.1</v>
      </c>
      <c r="X147">
        <f>VLOOKUP($G147,county_facts!$A:$BB,20,FALSE)</f>
        <v>83.8</v>
      </c>
      <c r="Y147">
        <f>VLOOKUP($G147,county_facts!$A:$BB,21,FALSE)</f>
        <v>2.4</v>
      </c>
      <c r="Z147">
        <f>VLOOKUP($G147,county_facts!$A:$BB,22,FALSE)</f>
        <v>5.9</v>
      </c>
      <c r="AA147">
        <f>VLOOKUP($G147,county_facts!$A:$BB,23,FALSE)</f>
        <v>76</v>
      </c>
      <c r="AB147">
        <f>VLOOKUP($G147,county_facts!$A:$BB,24,FALSE)</f>
        <v>11.7</v>
      </c>
      <c r="AC147">
        <f>VLOOKUP($G147,county_facts!$A:$BB,25,FALSE)</f>
        <v>1905</v>
      </c>
      <c r="AD147">
        <f>VLOOKUP($G147,county_facts!$A:$BB,26,FALSE)</f>
        <v>20.6</v>
      </c>
      <c r="AE147">
        <f>VLOOKUP($G147,county_facts!$A:$BB,27,FALSE)</f>
        <v>10929</v>
      </c>
      <c r="AF147">
        <f>VLOOKUP($G147,county_facts!$A:$BB,28,FALSE)</f>
        <v>55.3</v>
      </c>
      <c r="AG147">
        <f>VLOOKUP($G147,county_facts!$A:$BB,29,FALSE)</f>
        <v>15.6</v>
      </c>
      <c r="AH147">
        <f>VLOOKUP($G147,county_facts!$A:$BB,30,FALSE)</f>
        <v>65600</v>
      </c>
      <c r="AI147">
        <f>VLOOKUP($G147,county_facts!$A:$BB,31,FALSE)</f>
        <v>9358</v>
      </c>
      <c r="AJ147">
        <f>VLOOKUP($G147,county_facts!$A:$BB,32,FALSE)</f>
        <v>2.57</v>
      </c>
      <c r="AK147">
        <f>VLOOKUP($G147,county_facts!$A:$BB,33,FALSE)</f>
        <v>15511</v>
      </c>
      <c r="AL147">
        <f>VLOOKUP($G147,county_facts!$A:$BB,34,FALSE)</f>
        <v>30873</v>
      </c>
      <c r="AM147">
        <f>VLOOKUP($G147,county_facts!$A:$BB,35,FALSE)</f>
        <v>28.4</v>
      </c>
      <c r="AN147">
        <f>VLOOKUP($G147,county_facts!$A:$BB,36,FALSE)</f>
        <v>462</v>
      </c>
      <c r="AO147">
        <f>VLOOKUP($G147,county_facts!$A:$BB,37,FALSE)</f>
        <v>5148</v>
      </c>
      <c r="AP147">
        <f>VLOOKUP($G147,county_facts!$A:$BB,38,FALSE)</f>
        <v>-5</v>
      </c>
      <c r="AQ147">
        <f>VLOOKUP($G147,county_facts!$A:$BB,39,FALSE)</f>
        <v>1882</v>
      </c>
      <c r="AR147">
        <f>VLOOKUP($G147,county_facts!$A:$BB,40,FALSE)</f>
        <v>2007</v>
      </c>
      <c r="AS147">
        <f>VLOOKUP($G147,county_facts!$A:$BB,41,FALSE)</f>
        <v>33.299999999999997</v>
      </c>
      <c r="AT147">
        <f>VLOOKUP($G147,county_facts!$A:$BB,42,FALSE)</f>
        <v>0</v>
      </c>
      <c r="AU147">
        <f>VLOOKUP($G147,county_facts!$A:$BB,43,FALSE)</f>
        <v>0</v>
      </c>
      <c r="AV147">
        <f>VLOOKUP($G147,county_facts!$A:$BB,44,FALSE)</f>
        <v>0</v>
      </c>
      <c r="AW147">
        <f>VLOOKUP($G147,county_facts!$A:$BB,45,FALSE)</f>
        <v>1.4</v>
      </c>
      <c r="AX147">
        <f>VLOOKUP($G147,county_facts!$A:$BB,46,FALSE)</f>
        <v>38.799999999999997</v>
      </c>
      <c r="AY147">
        <f>VLOOKUP($G147,county_facts!$A:$BB,47,FALSE)</f>
        <v>0</v>
      </c>
      <c r="AZ147">
        <f>VLOOKUP($G147,county_facts!$A:$BB,48,FALSE)</f>
        <v>0</v>
      </c>
      <c r="BA147">
        <f>VLOOKUP($G147,county_facts!$A:$BB,49,FALSE)</f>
        <v>353772</v>
      </c>
      <c r="BB147">
        <f>VLOOKUP($G147,county_facts!$A:$BB,50,FALSE)</f>
        <v>13206</v>
      </c>
      <c r="BC147">
        <f>VLOOKUP($G147,county_facts!$A:$BB,51,FALSE)</f>
        <v>28530</v>
      </c>
      <c r="BD147">
        <f>VLOOKUP($G147,county_facts!$A:$BB,52,FALSE)</f>
        <v>0</v>
      </c>
      <c r="BE147">
        <f>VLOOKUP($G147,county_facts!$A:$BB,53,FALSE)</f>
        <v>634.77</v>
      </c>
      <c r="BF147">
        <f>VLOOKUP($G147,county_facts!$A:$BB,54,FALSE)</f>
        <v>44.5</v>
      </c>
    </row>
    <row r="148" spans="1:58" x14ac:dyDescent="0.3">
      <c r="A148" t="s">
        <v>6</v>
      </c>
      <c r="B148" t="s">
        <v>81</v>
      </c>
      <c r="C148">
        <v>417</v>
      </c>
      <c r="D148" t="s">
        <v>75</v>
      </c>
      <c r="E148">
        <v>610</v>
      </c>
      <c r="F148">
        <v>0.68360655699999995</v>
      </c>
      <c r="G148">
        <v>5135</v>
      </c>
      <c r="H148">
        <f>VLOOKUP($G148,county_facts!$A:$BB,4,FALSE)</f>
        <v>16906</v>
      </c>
      <c r="I148">
        <f>VLOOKUP($G148,county_facts!$A:$BB,5,FALSE)</f>
        <v>17267</v>
      </c>
      <c r="J148">
        <f>VLOOKUP($G148,county_facts!$A:$BB,6,FALSE)</f>
        <v>-2.1</v>
      </c>
      <c r="K148">
        <f>VLOOKUP($G148,county_facts!$A:$BB,7,FALSE)</f>
        <v>17264</v>
      </c>
      <c r="L148">
        <f>VLOOKUP($G148,county_facts!$A:$BB,8,FALSE)</f>
        <v>5.2</v>
      </c>
      <c r="M148">
        <f>VLOOKUP($G148,county_facts!$A:$BB,9,FALSE)</f>
        <v>20.399999999999999</v>
      </c>
      <c r="N148">
        <f>VLOOKUP($G148,county_facts!$A:$BB,10,FALSE)</f>
        <v>25.7</v>
      </c>
      <c r="O148">
        <f>VLOOKUP($G148,county_facts!$A:$BB,11,FALSE)</f>
        <v>50.6</v>
      </c>
      <c r="P148">
        <f>VLOOKUP($G148,county_facts!$A:$BB,12,FALSE)</f>
        <v>95.9</v>
      </c>
      <c r="Q148">
        <f>VLOOKUP($G148,county_facts!$A:$BB,13,FALSE)</f>
        <v>0.8</v>
      </c>
      <c r="R148">
        <f>VLOOKUP($G148,county_facts!$A:$BB,14,FALSE)</f>
        <v>1</v>
      </c>
      <c r="S148">
        <f>VLOOKUP($G148,county_facts!$A:$BB,15,FALSE)</f>
        <v>0.4</v>
      </c>
      <c r="T148">
        <f>VLOOKUP($G148,county_facts!$A:$BB,16,FALSE)</f>
        <v>0</v>
      </c>
      <c r="U148">
        <f>VLOOKUP($G148,county_facts!$A:$BB,17,FALSE)</f>
        <v>1.9</v>
      </c>
      <c r="V148">
        <f>VLOOKUP($G148,county_facts!$A:$BB,18,FALSE)</f>
        <v>2.1</v>
      </c>
      <c r="W148">
        <f>VLOOKUP($G148,county_facts!$A:$BB,19,FALSE)</f>
        <v>94</v>
      </c>
      <c r="X148">
        <f>VLOOKUP($G148,county_facts!$A:$BB,20,FALSE)</f>
        <v>87.6</v>
      </c>
      <c r="Y148">
        <f>VLOOKUP($G148,county_facts!$A:$BB,21,FALSE)</f>
        <v>1.4</v>
      </c>
      <c r="Z148">
        <f>VLOOKUP($G148,county_facts!$A:$BB,22,FALSE)</f>
        <v>3.4</v>
      </c>
      <c r="AA148">
        <f>VLOOKUP($G148,county_facts!$A:$BB,23,FALSE)</f>
        <v>83</v>
      </c>
      <c r="AB148">
        <f>VLOOKUP($G148,county_facts!$A:$BB,24,FALSE)</f>
        <v>11</v>
      </c>
      <c r="AC148">
        <f>VLOOKUP($G148,county_facts!$A:$BB,25,FALSE)</f>
        <v>2092</v>
      </c>
      <c r="AD148">
        <f>VLOOKUP($G148,county_facts!$A:$BB,26,FALSE)</f>
        <v>27.9</v>
      </c>
      <c r="AE148">
        <f>VLOOKUP($G148,county_facts!$A:$BB,27,FALSE)</f>
        <v>9821</v>
      </c>
      <c r="AF148">
        <f>VLOOKUP($G148,county_facts!$A:$BB,28,FALSE)</f>
        <v>80</v>
      </c>
      <c r="AG148">
        <f>VLOOKUP($G148,county_facts!$A:$BB,29,FALSE)</f>
        <v>5.0999999999999996</v>
      </c>
      <c r="AH148">
        <f>VLOOKUP($G148,county_facts!$A:$BB,30,FALSE)</f>
        <v>73800</v>
      </c>
      <c r="AI148">
        <f>VLOOKUP($G148,county_facts!$A:$BB,31,FALSE)</f>
        <v>7023</v>
      </c>
      <c r="AJ148">
        <f>VLOOKUP($G148,county_facts!$A:$BB,32,FALSE)</f>
        <v>2.42</v>
      </c>
      <c r="AK148">
        <f>VLOOKUP($G148,county_facts!$A:$BB,33,FALSE)</f>
        <v>16714</v>
      </c>
      <c r="AL148">
        <f>VLOOKUP($G148,county_facts!$A:$BB,34,FALSE)</f>
        <v>30861</v>
      </c>
      <c r="AM148">
        <f>VLOOKUP($G148,county_facts!$A:$BB,35,FALSE)</f>
        <v>23.9</v>
      </c>
      <c r="AN148">
        <f>VLOOKUP($G148,county_facts!$A:$BB,36,FALSE)</f>
        <v>309</v>
      </c>
      <c r="AO148">
        <f>VLOOKUP($G148,county_facts!$A:$BB,37,FALSE)</f>
        <v>2394</v>
      </c>
      <c r="AP148">
        <f>VLOOKUP($G148,county_facts!$A:$BB,38,FALSE)</f>
        <v>-1.8</v>
      </c>
      <c r="AQ148">
        <f>VLOOKUP($G148,county_facts!$A:$BB,39,FALSE)</f>
        <v>1276</v>
      </c>
      <c r="AR148">
        <f>VLOOKUP($G148,county_facts!$A:$BB,40,FALSE)</f>
        <v>0</v>
      </c>
      <c r="AS148">
        <f>VLOOKUP($G148,county_facts!$A:$BB,41,FALSE)</f>
        <v>0</v>
      </c>
      <c r="AT148">
        <f>VLOOKUP($G148,county_facts!$A:$BB,42,FALSE)</f>
        <v>0</v>
      </c>
      <c r="AU148">
        <f>VLOOKUP($G148,county_facts!$A:$BB,43,FALSE)</f>
        <v>0</v>
      </c>
      <c r="AV148">
        <f>VLOOKUP($G148,county_facts!$A:$BB,44,FALSE)</f>
        <v>0</v>
      </c>
      <c r="AW148">
        <f>VLOOKUP($G148,county_facts!$A:$BB,45,FALSE)</f>
        <v>0</v>
      </c>
      <c r="AX148">
        <f>VLOOKUP($G148,county_facts!$A:$BB,46,FALSE)</f>
        <v>0</v>
      </c>
      <c r="AY148">
        <f>VLOOKUP($G148,county_facts!$A:$BB,47,FALSE)</f>
        <v>0</v>
      </c>
      <c r="AZ148">
        <f>VLOOKUP($G148,county_facts!$A:$BB,48,FALSE)</f>
        <v>0</v>
      </c>
      <c r="BA148">
        <f>VLOOKUP($G148,county_facts!$A:$BB,49,FALSE)</f>
        <v>155959</v>
      </c>
      <c r="BB148">
        <f>VLOOKUP($G148,county_facts!$A:$BB,50,FALSE)</f>
        <v>8792</v>
      </c>
      <c r="BC148">
        <f>VLOOKUP($G148,county_facts!$A:$BB,51,FALSE)</f>
        <v>12969</v>
      </c>
      <c r="BD148">
        <f>VLOOKUP($G148,county_facts!$A:$BB,52,FALSE)</f>
        <v>8</v>
      </c>
      <c r="BE148">
        <f>VLOOKUP($G148,county_facts!$A:$BB,53,FALSE)</f>
        <v>604.44000000000005</v>
      </c>
      <c r="BF148">
        <f>VLOOKUP($G148,county_facts!$A:$BB,54,FALSE)</f>
        <v>28.6</v>
      </c>
    </row>
    <row r="149" spans="1:58" x14ac:dyDescent="0.3">
      <c r="A149" t="s">
        <v>9</v>
      </c>
      <c r="B149" t="s">
        <v>81</v>
      </c>
      <c r="C149">
        <v>193</v>
      </c>
      <c r="D149" t="s">
        <v>75</v>
      </c>
      <c r="E149">
        <v>610</v>
      </c>
      <c r="F149">
        <v>0.316393443</v>
      </c>
      <c r="G149">
        <v>5135</v>
      </c>
      <c r="H149">
        <f>VLOOKUP($G149,county_facts!$A:$BB,4,FALSE)</f>
        <v>16906</v>
      </c>
      <c r="I149">
        <f>VLOOKUP($G149,county_facts!$A:$BB,5,FALSE)</f>
        <v>17267</v>
      </c>
      <c r="J149">
        <f>VLOOKUP($G149,county_facts!$A:$BB,6,FALSE)</f>
        <v>-2.1</v>
      </c>
      <c r="K149">
        <f>VLOOKUP($G149,county_facts!$A:$BB,7,FALSE)</f>
        <v>17264</v>
      </c>
      <c r="L149">
        <f>VLOOKUP($G149,county_facts!$A:$BB,8,FALSE)</f>
        <v>5.2</v>
      </c>
      <c r="M149">
        <f>VLOOKUP($G149,county_facts!$A:$BB,9,FALSE)</f>
        <v>20.399999999999999</v>
      </c>
      <c r="N149">
        <f>VLOOKUP($G149,county_facts!$A:$BB,10,FALSE)</f>
        <v>25.7</v>
      </c>
      <c r="O149">
        <f>VLOOKUP($G149,county_facts!$A:$BB,11,FALSE)</f>
        <v>50.6</v>
      </c>
      <c r="P149">
        <f>VLOOKUP($G149,county_facts!$A:$BB,12,FALSE)</f>
        <v>95.9</v>
      </c>
      <c r="Q149">
        <f>VLOOKUP($G149,county_facts!$A:$BB,13,FALSE)</f>
        <v>0.8</v>
      </c>
      <c r="R149">
        <f>VLOOKUP($G149,county_facts!$A:$BB,14,FALSE)</f>
        <v>1</v>
      </c>
      <c r="S149">
        <f>VLOOKUP($G149,county_facts!$A:$BB,15,FALSE)</f>
        <v>0.4</v>
      </c>
      <c r="T149">
        <f>VLOOKUP($G149,county_facts!$A:$BB,16,FALSE)</f>
        <v>0</v>
      </c>
      <c r="U149">
        <f>VLOOKUP($G149,county_facts!$A:$BB,17,FALSE)</f>
        <v>1.9</v>
      </c>
      <c r="V149">
        <f>VLOOKUP($G149,county_facts!$A:$BB,18,FALSE)</f>
        <v>2.1</v>
      </c>
      <c r="W149">
        <f>VLOOKUP($G149,county_facts!$A:$BB,19,FALSE)</f>
        <v>94</v>
      </c>
      <c r="X149">
        <f>VLOOKUP($G149,county_facts!$A:$BB,20,FALSE)</f>
        <v>87.6</v>
      </c>
      <c r="Y149">
        <f>VLOOKUP($G149,county_facts!$A:$BB,21,FALSE)</f>
        <v>1.4</v>
      </c>
      <c r="Z149">
        <f>VLOOKUP($G149,county_facts!$A:$BB,22,FALSE)</f>
        <v>3.4</v>
      </c>
      <c r="AA149">
        <f>VLOOKUP($G149,county_facts!$A:$BB,23,FALSE)</f>
        <v>83</v>
      </c>
      <c r="AB149">
        <f>VLOOKUP($G149,county_facts!$A:$BB,24,FALSE)</f>
        <v>11</v>
      </c>
      <c r="AC149">
        <f>VLOOKUP($G149,county_facts!$A:$BB,25,FALSE)</f>
        <v>2092</v>
      </c>
      <c r="AD149">
        <f>VLOOKUP($G149,county_facts!$A:$BB,26,FALSE)</f>
        <v>27.9</v>
      </c>
      <c r="AE149">
        <f>VLOOKUP($G149,county_facts!$A:$BB,27,FALSE)</f>
        <v>9821</v>
      </c>
      <c r="AF149">
        <f>VLOOKUP($G149,county_facts!$A:$BB,28,FALSE)</f>
        <v>80</v>
      </c>
      <c r="AG149">
        <f>VLOOKUP($G149,county_facts!$A:$BB,29,FALSE)</f>
        <v>5.0999999999999996</v>
      </c>
      <c r="AH149">
        <f>VLOOKUP($G149,county_facts!$A:$BB,30,FALSE)</f>
        <v>73800</v>
      </c>
      <c r="AI149">
        <f>VLOOKUP($G149,county_facts!$A:$BB,31,FALSE)</f>
        <v>7023</v>
      </c>
      <c r="AJ149">
        <f>VLOOKUP($G149,county_facts!$A:$BB,32,FALSE)</f>
        <v>2.42</v>
      </c>
      <c r="AK149">
        <f>VLOOKUP($G149,county_facts!$A:$BB,33,FALSE)</f>
        <v>16714</v>
      </c>
      <c r="AL149">
        <f>VLOOKUP($G149,county_facts!$A:$BB,34,FALSE)</f>
        <v>30861</v>
      </c>
      <c r="AM149">
        <f>VLOOKUP($G149,county_facts!$A:$BB,35,FALSE)</f>
        <v>23.9</v>
      </c>
      <c r="AN149">
        <f>VLOOKUP($G149,county_facts!$A:$BB,36,FALSE)</f>
        <v>309</v>
      </c>
      <c r="AO149">
        <f>VLOOKUP($G149,county_facts!$A:$BB,37,FALSE)</f>
        <v>2394</v>
      </c>
      <c r="AP149">
        <f>VLOOKUP($G149,county_facts!$A:$BB,38,FALSE)</f>
        <v>-1.8</v>
      </c>
      <c r="AQ149">
        <f>VLOOKUP($G149,county_facts!$A:$BB,39,FALSE)</f>
        <v>1276</v>
      </c>
      <c r="AR149">
        <f>VLOOKUP($G149,county_facts!$A:$BB,40,FALSE)</f>
        <v>0</v>
      </c>
      <c r="AS149">
        <f>VLOOKUP($G149,county_facts!$A:$BB,41,FALSE)</f>
        <v>0</v>
      </c>
      <c r="AT149">
        <f>VLOOKUP($G149,county_facts!$A:$BB,42,FALSE)</f>
        <v>0</v>
      </c>
      <c r="AU149">
        <f>VLOOKUP($G149,county_facts!$A:$BB,43,FALSE)</f>
        <v>0</v>
      </c>
      <c r="AV149">
        <f>VLOOKUP($G149,county_facts!$A:$BB,44,FALSE)</f>
        <v>0</v>
      </c>
      <c r="AW149">
        <f>VLOOKUP($G149,county_facts!$A:$BB,45,FALSE)</f>
        <v>0</v>
      </c>
      <c r="AX149">
        <f>VLOOKUP($G149,county_facts!$A:$BB,46,FALSE)</f>
        <v>0</v>
      </c>
      <c r="AY149">
        <f>VLOOKUP($G149,county_facts!$A:$BB,47,FALSE)</f>
        <v>0</v>
      </c>
      <c r="AZ149">
        <f>VLOOKUP($G149,county_facts!$A:$BB,48,FALSE)</f>
        <v>0</v>
      </c>
      <c r="BA149">
        <f>VLOOKUP($G149,county_facts!$A:$BB,49,FALSE)</f>
        <v>155959</v>
      </c>
      <c r="BB149">
        <f>VLOOKUP($G149,county_facts!$A:$BB,50,FALSE)</f>
        <v>8792</v>
      </c>
      <c r="BC149">
        <f>VLOOKUP($G149,county_facts!$A:$BB,51,FALSE)</f>
        <v>12969</v>
      </c>
      <c r="BD149">
        <f>VLOOKUP($G149,county_facts!$A:$BB,52,FALSE)</f>
        <v>8</v>
      </c>
      <c r="BE149">
        <f>VLOOKUP($G149,county_facts!$A:$BB,53,FALSE)</f>
        <v>604.44000000000005</v>
      </c>
      <c r="BF149">
        <f>VLOOKUP($G149,county_facts!$A:$BB,54,FALSE)</f>
        <v>28.6</v>
      </c>
    </row>
    <row r="150" spans="1:58" x14ac:dyDescent="0.3">
      <c r="A150" t="s">
        <v>6</v>
      </c>
      <c r="B150" t="s">
        <v>82</v>
      </c>
      <c r="C150">
        <v>255</v>
      </c>
      <c r="D150" t="s">
        <v>75</v>
      </c>
      <c r="E150">
        <v>360</v>
      </c>
      <c r="F150">
        <v>0.70833333300000001</v>
      </c>
      <c r="G150">
        <v>5133</v>
      </c>
      <c r="H150">
        <f>VLOOKUP($G150,county_facts!$A:$BB,4,FALSE)</f>
        <v>17426</v>
      </c>
      <c r="I150">
        <f>VLOOKUP($G150,county_facts!$A:$BB,5,FALSE)</f>
        <v>17058</v>
      </c>
      <c r="J150">
        <f>VLOOKUP($G150,county_facts!$A:$BB,6,FALSE)</f>
        <v>2.2000000000000002</v>
      </c>
      <c r="K150">
        <f>VLOOKUP($G150,county_facts!$A:$BB,7,FALSE)</f>
        <v>17058</v>
      </c>
      <c r="L150">
        <f>VLOOKUP($G150,county_facts!$A:$BB,8,FALSE)</f>
        <v>7.7</v>
      </c>
      <c r="M150">
        <f>VLOOKUP($G150,county_facts!$A:$BB,9,FALSE)</f>
        <v>28.8</v>
      </c>
      <c r="N150">
        <f>VLOOKUP($G150,county_facts!$A:$BB,10,FALSE)</f>
        <v>13.6</v>
      </c>
      <c r="O150">
        <f>VLOOKUP($G150,county_facts!$A:$BB,11,FALSE)</f>
        <v>50.3</v>
      </c>
      <c r="P150">
        <f>VLOOKUP($G150,county_facts!$A:$BB,12,FALSE)</f>
        <v>89</v>
      </c>
      <c r="Q150">
        <f>VLOOKUP($G150,county_facts!$A:$BB,13,FALSE)</f>
        <v>4.5</v>
      </c>
      <c r="R150">
        <f>VLOOKUP($G150,county_facts!$A:$BB,14,FALSE)</f>
        <v>3.3</v>
      </c>
      <c r="S150">
        <f>VLOOKUP($G150,county_facts!$A:$BB,15,FALSE)</f>
        <v>0.5</v>
      </c>
      <c r="T150">
        <f>VLOOKUP($G150,county_facts!$A:$BB,16,FALSE)</f>
        <v>0.3</v>
      </c>
      <c r="U150">
        <f>VLOOKUP($G150,county_facts!$A:$BB,17,FALSE)</f>
        <v>2.4</v>
      </c>
      <c r="V150">
        <f>VLOOKUP($G150,county_facts!$A:$BB,18,FALSE)</f>
        <v>32.700000000000003</v>
      </c>
      <c r="W150">
        <f>VLOOKUP($G150,county_facts!$A:$BB,19,FALSE)</f>
        <v>58.6</v>
      </c>
      <c r="X150">
        <f>VLOOKUP($G150,county_facts!$A:$BB,20,FALSE)</f>
        <v>83.8</v>
      </c>
      <c r="Y150">
        <f>VLOOKUP($G150,county_facts!$A:$BB,21,FALSE)</f>
        <v>16.899999999999999</v>
      </c>
      <c r="Z150">
        <f>VLOOKUP($G150,county_facts!$A:$BB,22,FALSE)</f>
        <v>28.6</v>
      </c>
      <c r="AA150">
        <f>VLOOKUP($G150,county_facts!$A:$BB,23,FALSE)</f>
        <v>66.3</v>
      </c>
      <c r="AB150">
        <f>VLOOKUP($G150,county_facts!$A:$BB,24,FALSE)</f>
        <v>8.6</v>
      </c>
      <c r="AC150">
        <f>VLOOKUP($G150,county_facts!$A:$BB,25,FALSE)</f>
        <v>1055</v>
      </c>
      <c r="AD150">
        <f>VLOOKUP($G150,county_facts!$A:$BB,26,FALSE)</f>
        <v>21.4</v>
      </c>
      <c r="AE150">
        <f>VLOOKUP($G150,county_facts!$A:$BB,27,FALSE)</f>
        <v>6882</v>
      </c>
      <c r="AF150">
        <f>VLOOKUP($G150,county_facts!$A:$BB,28,FALSE)</f>
        <v>69.599999999999994</v>
      </c>
      <c r="AG150">
        <f>VLOOKUP($G150,county_facts!$A:$BB,29,FALSE)</f>
        <v>5.2</v>
      </c>
      <c r="AH150">
        <f>VLOOKUP($G150,county_facts!$A:$BB,30,FALSE)</f>
        <v>68800</v>
      </c>
      <c r="AI150">
        <f>VLOOKUP($G150,county_facts!$A:$BB,31,FALSE)</f>
        <v>5745</v>
      </c>
      <c r="AJ150">
        <f>VLOOKUP($G150,county_facts!$A:$BB,32,FALSE)</f>
        <v>2.95</v>
      </c>
      <c r="AK150">
        <f>VLOOKUP($G150,county_facts!$A:$BB,33,FALSE)</f>
        <v>16021</v>
      </c>
      <c r="AL150">
        <f>VLOOKUP($G150,county_facts!$A:$BB,34,FALSE)</f>
        <v>35153</v>
      </c>
      <c r="AM150">
        <f>VLOOKUP($G150,county_facts!$A:$BB,35,FALSE)</f>
        <v>24.4</v>
      </c>
      <c r="AN150">
        <f>VLOOKUP($G150,county_facts!$A:$BB,36,FALSE)</f>
        <v>270</v>
      </c>
      <c r="AO150">
        <f>VLOOKUP($G150,county_facts!$A:$BB,37,FALSE)</f>
        <v>4148</v>
      </c>
      <c r="AP150">
        <f>VLOOKUP($G150,county_facts!$A:$BB,38,FALSE)</f>
        <v>-21.1</v>
      </c>
      <c r="AQ150">
        <f>VLOOKUP($G150,county_facts!$A:$BB,39,FALSE)</f>
        <v>779</v>
      </c>
      <c r="AR150">
        <f>VLOOKUP($G150,county_facts!$A:$BB,40,FALSE)</f>
        <v>908</v>
      </c>
      <c r="AS150">
        <f>VLOOKUP($G150,county_facts!$A:$BB,41,FALSE)</f>
        <v>0</v>
      </c>
      <c r="AT150">
        <f>VLOOKUP($G150,county_facts!$A:$BB,42,FALSE)</f>
        <v>0</v>
      </c>
      <c r="AU150">
        <f>VLOOKUP($G150,county_facts!$A:$BB,43,FALSE)</f>
        <v>0</v>
      </c>
      <c r="AV150">
        <f>VLOOKUP($G150,county_facts!$A:$BB,44,FALSE)</f>
        <v>0</v>
      </c>
      <c r="AW150">
        <f>VLOOKUP($G150,county_facts!$A:$BB,45,FALSE)</f>
        <v>3.6</v>
      </c>
      <c r="AX150">
        <f>VLOOKUP($G150,county_facts!$A:$BB,46,FALSE)</f>
        <v>25.3</v>
      </c>
      <c r="AY150">
        <f>VLOOKUP($G150,county_facts!$A:$BB,47,FALSE)</f>
        <v>0</v>
      </c>
      <c r="AZ150">
        <f>VLOOKUP($G150,county_facts!$A:$BB,48,FALSE)</f>
        <v>0</v>
      </c>
      <c r="BA150">
        <f>VLOOKUP($G150,county_facts!$A:$BB,49,FALSE)</f>
        <v>160591</v>
      </c>
      <c r="BB150">
        <f>VLOOKUP($G150,county_facts!$A:$BB,50,FALSE)</f>
        <v>9806</v>
      </c>
      <c r="BC150">
        <f>VLOOKUP($G150,county_facts!$A:$BB,51,FALSE)</f>
        <v>6925</v>
      </c>
      <c r="BD150">
        <f>VLOOKUP($G150,county_facts!$A:$BB,52,FALSE)</f>
        <v>8</v>
      </c>
      <c r="BE150">
        <f>VLOOKUP($G150,county_facts!$A:$BB,53,FALSE)</f>
        <v>565.13</v>
      </c>
      <c r="BF150">
        <f>VLOOKUP($G150,county_facts!$A:$BB,54,FALSE)</f>
        <v>30.2</v>
      </c>
    </row>
    <row r="151" spans="1:58" x14ac:dyDescent="0.3">
      <c r="A151" t="s">
        <v>9</v>
      </c>
      <c r="B151" t="s">
        <v>82</v>
      </c>
      <c r="C151">
        <v>105</v>
      </c>
      <c r="D151" t="s">
        <v>75</v>
      </c>
      <c r="E151">
        <v>360</v>
      </c>
      <c r="F151">
        <v>0.29166666699999999</v>
      </c>
      <c r="G151">
        <v>5133</v>
      </c>
      <c r="H151">
        <f>VLOOKUP($G151,county_facts!$A:$BB,4,FALSE)</f>
        <v>17426</v>
      </c>
      <c r="I151">
        <f>VLOOKUP($G151,county_facts!$A:$BB,5,FALSE)</f>
        <v>17058</v>
      </c>
      <c r="J151">
        <f>VLOOKUP($G151,county_facts!$A:$BB,6,FALSE)</f>
        <v>2.2000000000000002</v>
      </c>
      <c r="K151">
        <f>VLOOKUP($G151,county_facts!$A:$BB,7,FALSE)</f>
        <v>17058</v>
      </c>
      <c r="L151">
        <f>VLOOKUP($G151,county_facts!$A:$BB,8,FALSE)</f>
        <v>7.7</v>
      </c>
      <c r="M151">
        <f>VLOOKUP($G151,county_facts!$A:$BB,9,FALSE)</f>
        <v>28.8</v>
      </c>
      <c r="N151">
        <f>VLOOKUP($G151,county_facts!$A:$BB,10,FALSE)</f>
        <v>13.6</v>
      </c>
      <c r="O151">
        <f>VLOOKUP($G151,county_facts!$A:$BB,11,FALSE)</f>
        <v>50.3</v>
      </c>
      <c r="P151">
        <f>VLOOKUP($G151,county_facts!$A:$BB,12,FALSE)</f>
        <v>89</v>
      </c>
      <c r="Q151">
        <f>VLOOKUP($G151,county_facts!$A:$BB,13,FALSE)</f>
        <v>4.5</v>
      </c>
      <c r="R151">
        <f>VLOOKUP($G151,county_facts!$A:$BB,14,FALSE)</f>
        <v>3.3</v>
      </c>
      <c r="S151">
        <f>VLOOKUP($G151,county_facts!$A:$BB,15,FALSE)</f>
        <v>0.5</v>
      </c>
      <c r="T151">
        <f>VLOOKUP($G151,county_facts!$A:$BB,16,FALSE)</f>
        <v>0.3</v>
      </c>
      <c r="U151">
        <f>VLOOKUP($G151,county_facts!$A:$BB,17,FALSE)</f>
        <v>2.4</v>
      </c>
      <c r="V151">
        <f>VLOOKUP($G151,county_facts!$A:$BB,18,FALSE)</f>
        <v>32.700000000000003</v>
      </c>
      <c r="W151">
        <f>VLOOKUP($G151,county_facts!$A:$BB,19,FALSE)</f>
        <v>58.6</v>
      </c>
      <c r="X151">
        <f>VLOOKUP($G151,county_facts!$A:$BB,20,FALSE)</f>
        <v>83.8</v>
      </c>
      <c r="Y151">
        <f>VLOOKUP($G151,county_facts!$A:$BB,21,FALSE)</f>
        <v>16.899999999999999</v>
      </c>
      <c r="Z151">
        <f>VLOOKUP($G151,county_facts!$A:$BB,22,FALSE)</f>
        <v>28.6</v>
      </c>
      <c r="AA151">
        <f>VLOOKUP($G151,county_facts!$A:$BB,23,FALSE)</f>
        <v>66.3</v>
      </c>
      <c r="AB151">
        <f>VLOOKUP($G151,county_facts!$A:$BB,24,FALSE)</f>
        <v>8.6</v>
      </c>
      <c r="AC151">
        <f>VLOOKUP($G151,county_facts!$A:$BB,25,FALSE)</f>
        <v>1055</v>
      </c>
      <c r="AD151">
        <f>VLOOKUP($G151,county_facts!$A:$BB,26,FALSE)</f>
        <v>21.4</v>
      </c>
      <c r="AE151">
        <f>VLOOKUP($G151,county_facts!$A:$BB,27,FALSE)</f>
        <v>6882</v>
      </c>
      <c r="AF151">
        <f>VLOOKUP($G151,county_facts!$A:$BB,28,FALSE)</f>
        <v>69.599999999999994</v>
      </c>
      <c r="AG151">
        <f>VLOOKUP($G151,county_facts!$A:$BB,29,FALSE)</f>
        <v>5.2</v>
      </c>
      <c r="AH151">
        <f>VLOOKUP($G151,county_facts!$A:$BB,30,FALSE)</f>
        <v>68800</v>
      </c>
      <c r="AI151">
        <f>VLOOKUP($G151,county_facts!$A:$BB,31,FALSE)</f>
        <v>5745</v>
      </c>
      <c r="AJ151">
        <f>VLOOKUP($G151,county_facts!$A:$BB,32,FALSE)</f>
        <v>2.95</v>
      </c>
      <c r="AK151">
        <f>VLOOKUP($G151,county_facts!$A:$BB,33,FALSE)</f>
        <v>16021</v>
      </c>
      <c r="AL151">
        <f>VLOOKUP($G151,county_facts!$A:$BB,34,FALSE)</f>
        <v>35153</v>
      </c>
      <c r="AM151">
        <f>VLOOKUP($G151,county_facts!$A:$BB,35,FALSE)</f>
        <v>24.4</v>
      </c>
      <c r="AN151">
        <f>VLOOKUP($G151,county_facts!$A:$BB,36,FALSE)</f>
        <v>270</v>
      </c>
      <c r="AO151">
        <f>VLOOKUP($G151,county_facts!$A:$BB,37,FALSE)</f>
        <v>4148</v>
      </c>
      <c r="AP151">
        <f>VLOOKUP($G151,county_facts!$A:$BB,38,FALSE)</f>
        <v>-21.1</v>
      </c>
      <c r="AQ151">
        <f>VLOOKUP($G151,county_facts!$A:$BB,39,FALSE)</f>
        <v>779</v>
      </c>
      <c r="AR151">
        <f>VLOOKUP($G151,county_facts!$A:$BB,40,FALSE)</f>
        <v>908</v>
      </c>
      <c r="AS151">
        <f>VLOOKUP($G151,county_facts!$A:$BB,41,FALSE)</f>
        <v>0</v>
      </c>
      <c r="AT151">
        <f>VLOOKUP($G151,county_facts!$A:$BB,42,FALSE)</f>
        <v>0</v>
      </c>
      <c r="AU151">
        <f>VLOOKUP($G151,county_facts!$A:$BB,43,FALSE)</f>
        <v>0</v>
      </c>
      <c r="AV151">
        <f>VLOOKUP($G151,county_facts!$A:$BB,44,FALSE)</f>
        <v>0</v>
      </c>
      <c r="AW151">
        <f>VLOOKUP($G151,county_facts!$A:$BB,45,FALSE)</f>
        <v>3.6</v>
      </c>
      <c r="AX151">
        <f>VLOOKUP($G151,county_facts!$A:$BB,46,FALSE)</f>
        <v>25.3</v>
      </c>
      <c r="AY151">
        <f>VLOOKUP($G151,county_facts!$A:$BB,47,FALSE)</f>
        <v>0</v>
      </c>
      <c r="AZ151">
        <f>VLOOKUP($G151,county_facts!$A:$BB,48,FALSE)</f>
        <v>0</v>
      </c>
      <c r="BA151">
        <f>VLOOKUP($G151,county_facts!$A:$BB,49,FALSE)</f>
        <v>160591</v>
      </c>
      <c r="BB151">
        <f>VLOOKUP($G151,county_facts!$A:$BB,50,FALSE)</f>
        <v>9806</v>
      </c>
      <c r="BC151">
        <f>VLOOKUP($G151,county_facts!$A:$BB,51,FALSE)</f>
        <v>6925</v>
      </c>
      <c r="BD151">
        <f>VLOOKUP($G151,county_facts!$A:$BB,52,FALSE)</f>
        <v>8</v>
      </c>
      <c r="BE151">
        <f>VLOOKUP($G151,county_facts!$A:$BB,53,FALSE)</f>
        <v>565.13</v>
      </c>
      <c r="BF151">
        <f>VLOOKUP($G151,county_facts!$A:$BB,54,FALSE)</f>
        <v>30.2</v>
      </c>
    </row>
    <row r="152" spans="1:58" x14ac:dyDescent="0.3">
      <c r="A152" t="s">
        <v>6</v>
      </c>
      <c r="B152" t="s">
        <v>83</v>
      </c>
      <c r="C152">
        <v>2731</v>
      </c>
      <c r="D152" t="s">
        <v>75</v>
      </c>
      <c r="E152">
        <v>4645</v>
      </c>
      <c r="F152">
        <v>0.58794402599999995</v>
      </c>
      <c r="G152">
        <v>5131</v>
      </c>
      <c r="H152">
        <f>VLOOKUP($G152,county_facts!$A:$BB,4,FALSE)</f>
        <v>126776</v>
      </c>
      <c r="I152">
        <f>VLOOKUP($G152,county_facts!$A:$BB,5,FALSE)</f>
        <v>125744</v>
      </c>
      <c r="J152">
        <f>VLOOKUP($G152,county_facts!$A:$BB,6,FALSE)</f>
        <v>0.8</v>
      </c>
      <c r="K152">
        <f>VLOOKUP($G152,county_facts!$A:$BB,7,FALSE)</f>
        <v>125744</v>
      </c>
      <c r="L152">
        <f>VLOOKUP($G152,county_facts!$A:$BB,8,FALSE)</f>
        <v>6.8</v>
      </c>
      <c r="M152">
        <f>VLOOKUP($G152,county_facts!$A:$BB,9,FALSE)</f>
        <v>24.5</v>
      </c>
      <c r="N152">
        <f>VLOOKUP($G152,county_facts!$A:$BB,10,FALSE)</f>
        <v>14.5</v>
      </c>
      <c r="O152">
        <f>VLOOKUP($G152,county_facts!$A:$BB,11,FALSE)</f>
        <v>51</v>
      </c>
      <c r="P152">
        <f>VLOOKUP($G152,county_facts!$A:$BB,12,FALSE)</f>
        <v>82.9</v>
      </c>
      <c r="Q152">
        <f>VLOOKUP($G152,county_facts!$A:$BB,13,FALSE)</f>
        <v>6.8</v>
      </c>
      <c r="R152">
        <f>VLOOKUP($G152,county_facts!$A:$BB,14,FALSE)</f>
        <v>2.2999999999999998</v>
      </c>
      <c r="S152">
        <f>VLOOKUP($G152,county_facts!$A:$BB,15,FALSE)</f>
        <v>4.5</v>
      </c>
      <c r="T152">
        <f>VLOOKUP($G152,county_facts!$A:$BB,16,FALSE)</f>
        <v>0.3</v>
      </c>
      <c r="U152">
        <f>VLOOKUP($G152,county_facts!$A:$BB,17,FALSE)</f>
        <v>3.4</v>
      </c>
      <c r="V152">
        <f>VLOOKUP($G152,county_facts!$A:$BB,18,FALSE)</f>
        <v>13.4</v>
      </c>
      <c r="W152">
        <f>VLOOKUP($G152,county_facts!$A:$BB,19,FALSE)</f>
        <v>71.099999999999994</v>
      </c>
      <c r="X152">
        <f>VLOOKUP($G152,county_facts!$A:$BB,20,FALSE)</f>
        <v>84.7</v>
      </c>
      <c r="Y152">
        <f>VLOOKUP($G152,county_facts!$A:$BB,21,FALSE)</f>
        <v>9.5</v>
      </c>
      <c r="Z152">
        <f>VLOOKUP($G152,county_facts!$A:$BB,22,FALSE)</f>
        <v>14.5</v>
      </c>
      <c r="AA152">
        <f>VLOOKUP($G152,county_facts!$A:$BB,23,FALSE)</f>
        <v>82.2</v>
      </c>
      <c r="AB152">
        <f>VLOOKUP($G152,county_facts!$A:$BB,24,FALSE)</f>
        <v>19.2</v>
      </c>
      <c r="AC152">
        <f>VLOOKUP($G152,county_facts!$A:$BB,25,FALSE)</f>
        <v>10175</v>
      </c>
      <c r="AD152">
        <f>VLOOKUP($G152,county_facts!$A:$BB,26,FALSE)</f>
        <v>17.7</v>
      </c>
      <c r="AE152">
        <f>VLOOKUP($G152,county_facts!$A:$BB,27,FALSE)</f>
        <v>56034</v>
      </c>
      <c r="AF152">
        <f>VLOOKUP($G152,county_facts!$A:$BB,28,FALSE)</f>
        <v>62.8</v>
      </c>
      <c r="AG152">
        <f>VLOOKUP($G152,county_facts!$A:$BB,29,FALSE)</f>
        <v>22.6</v>
      </c>
      <c r="AH152">
        <f>VLOOKUP($G152,county_facts!$A:$BB,30,FALSE)</f>
        <v>114500</v>
      </c>
      <c r="AI152">
        <f>VLOOKUP($G152,county_facts!$A:$BB,31,FALSE)</f>
        <v>49294</v>
      </c>
      <c r="AJ152">
        <f>VLOOKUP($G152,county_facts!$A:$BB,32,FALSE)</f>
        <v>2.5299999999999998</v>
      </c>
      <c r="AK152">
        <f>VLOOKUP($G152,county_facts!$A:$BB,33,FALSE)</f>
        <v>23222</v>
      </c>
      <c r="AL152">
        <f>VLOOKUP($G152,county_facts!$A:$BB,34,FALSE)</f>
        <v>40471</v>
      </c>
      <c r="AM152">
        <f>VLOOKUP($G152,county_facts!$A:$BB,35,FALSE)</f>
        <v>21.2</v>
      </c>
      <c r="AN152">
        <f>VLOOKUP($G152,county_facts!$A:$BB,36,FALSE)</f>
        <v>3482</v>
      </c>
      <c r="AO152">
        <f>VLOOKUP($G152,county_facts!$A:$BB,37,FALSE)</f>
        <v>61045</v>
      </c>
      <c r="AP152">
        <f>VLOOKUP($G152,county_facts!$A:$BB,38,FALSE)</f>
        <v>-2.4</v>
      </c>
      <c r="AQ152">
        <f>VLOOKUP($G152,county_facts!$A:$BB,39,FALSE)</f>
        <v>8225</v>
      </c>
      <c r="AR152">
        <f>VLOOKUP($G152,county_facts!$A:$BB,40,FALSE)</f>
        <v>10763</v>
      </c>
      <c r="AS152">
        <f>VLOOKUP($G152,county_facts!$A:$BB,41,FALSE)</f>
        <v>2.5</v>
      </c>
      <c r="AT152">
        <f>VLOOKUP($G152,county_facts!$A:$BB,42,FALSE)</f>
        <v>1.5</v>
      </c>
      <c r="AU152">
        <f>VLOOKUP($G152,county_facts!$A:$BB,43,FALSE)</f>
        <v>3.4</v>
      </c>
      <c r="AV152">
        <f>VLOOKUP($G152,county_facts!$A:$BB,44,FALSE)</f>
        <v>0</v>
      </c>
      <c r="AW152">
        <f>VLOOKUP($G152,county_facts!$A:$BB,45,FALSE)</f>
        <v>2.2000000000000002</v>
      </c>
      <c r="AX152">
        <f>VLOOKUP($G152,county_facts!$A:$BB,46,FALSE)</f>
        <v>0</v>
      </c>
      <c r="AY152">
        <f>VLOOKUP($G152,county_facts!$A:$BB,47,FALSE)</f>
        <v>5676530</v>
      </c>
      <c r="AZ152">
        <f>VLOOKUP($G152,county_facts!$A:$BB,48,FALSE)</f>
        <v>1313822</v>
      </c>
      <c r="BA152">
        <f>VLOOKUP($G152,county_facts!$A:$BB,49,FALSE)</f>
        <v>1825534</v>
      </c>
      <c r="BB152">
        <f>VLOOKUP($G152,county_facts!$A:$BB,50,FALSE)</f>
        <v>14995</v>
      </c>
      <c r="BC152">
        <f>VLOOKUP($G152,county_facts!$A:$BB,51,FALSE)</f>
        <v>207768</v>
      </c>
      <c r="BD152">
        <f>VLOOKUP($G152,county_facts!$A:$BB,52,FALSE)</f>
        <v>414</v>
      </c>
      <c r="BE152">
        <f>VLOOKUP($G152,county_facts!$A:$BB,53,FALSE)</f>
        <v>531.91</v>
      </c>
      <c r="BF152">
        <f>VLOOKUP($G152,county_facts!$A:$BB,54,FALSE)</f>
        <v>236.4</v>
      </c>
    </row>
    <row r="153" spans="1:58" x14ac:dyDescent="0.3">
      <c r="A153" t="s">
        <v>9</v>
      </c>
      <c r="B153" t="s">
        <v>83</v>
      </c>
      <c r="C153">
        <v>1914</v>
      </c>
      <c r="D153" t="s">
        <v>75</v>
      </c>
      <c r="E153">
        <v>4645</v>
      </c>
      <c r="F153">
        <v>0.41205597399999999</v>
      </c>
      <c r="G153">
        <v>5131</v>
      </c>
      <c r="H153">
        <f>VLOOKUP($G153,county_facts!$A:$BB,4,FALSE)</f>
        <v>126776</v>
      </c>
      <c r="I153">
        <f>VLOOKUP($G153,county_facts!$A:$BB,5,FALSE)</f>
        <v>125744</v>
      </c>
      <c r="J153">
        <f>VLOOKUP($G153,county_facts!$A:$BB,6,FALSE)</f>
        <v>0.8</v>
      </c>
      <c r="K153">
        <f>VLOOKUP($G153,county_facts!$A:$BB,7,FALSE)</f>
        <v>125744</v>
      </c>
      <c r="L153">
        <f>VLOOKUP($G153,county_facts!$A:$BB,8,FALSE)</f>
        <v>6.8</v>
      </c>
      <c r="M153">
        <f>VLOOKUP($G153,county_facts!$A:$BB,9,FALSE)</f>
        <v>24.5</v>
      </c>
      <c r="N153">
        <f>VLOOKUP($G153,county_facts!$A:$BB,10,FALSE)</f>
        <v>14.5</v>
      </c>
      <c r="O153">
        <f>VLOOKUP($G153,county_facts!$A:$BB,11,FALSE)</f>
        <v>51</v>
      </c>
      <c r="P153">
        <f>VLOOKUP($G153,county_facts!$A:$BB,12,FALSE)</f>
        <v>82.9</v>
      </c>
      <c r="Q153">
        <f>VLOOKUP($G153,county_facts!$A:$BB,13,FALSE)</f>
        <v>6.8</v>
      </c>
      <c r="R153">
        <f>VLOOKUP($G153,county_facts!$A:$BB,14,FALSE)</f>
        <v>2.2999999999999998</v>
      </c>
      <c r="S153">
        <f>VLOOKUP($G153,county_facts!$A:$BB,15,FALSE)</f>
        <v>4.5</v>
      </c>
      <c r="T153">
        <f>VLOOKUP($G153,county_facts!$A:$BB,16,FALSE)</f>
        <v>0.3</v>
      </c>
      <c r="U153">
        <f>VLOOKUP($G153,county_facts!$A:$BB,17,FALSE)</f>
        <v>3.4</v>
      </c>
      <c r="V153">
        <f>VLOOKUP($G153,county_facts!$A:$BB,18,FALSE)</f>
        <v>13.4</v>
      </c>
      <c r="W153">
        <f>VLOOKUP($G153,county_facts!$A:$BB,19,FALSE)</f>
        <v>71.099999999999994</v>
      </c>
      <c r="X153">
        <f>VLOOKUP($G153,county_facts!$A:$BB,20,FALSE)</f>
        <v>84.7</v>
      </c>
      <c r="Y153">
        <f>VLOOKUP($G153,county_facts!$A:$BB,21,FALSE)</f>
        <v>9.5</v>
      </c>
      <c r="Z153">
        <f>VLOOKUP($G153,county_facts!$A:$BB,22,FALSE)</f>
        <v>14.5</v>
      </c>
      <c r="AA153">
        <f>VLOOKUP($G153,county_facts!$A:$BB,23,FALSE)</f>
        <v>82.2</v>
      </c>
      <c r="AB153">
        <f>VLOOKUP($G153,county_facts!$A:$BB,24,FALSE)</f>
        <v>19.2</v>
      </c>
      <c r="AC153">
        <f>VLOOKUP($G153,county_facts!$A:$BB,25,FALSE)</f>
        <v>10175</v>
      </c>
      <c r="AD153">
        <f>VLOOKUP($G153,county_facts!$A:$BB,26,FALSE)</f>
        <v>17.7</v>
      </c>
      <c r="AE153">
        <f>VLOOKUP($G153,county_facts!$A:$BB,27,FALSE)</f>
        <v>56034</v>
      </c>
      <c r="AF153">
        <f>VLOOKUP($G153,county_facts!$A:$BB,28,FALSE)</f>
        <v>62.8</v>
      </c>
      <c r="AG153">
        <f>VLOOKUP($G153,county_facts!$A:$BB,29,FALSE)</f>
        <v>22.6</v>
      </c>
      <c r="AH153">
        <f>VLOOKUP($G153,county_facts!$A:$BB,30,FALSE)</f>
        <v>114500</v>
      </c>
      <c r="AI153">
        <f>VLOOKUP($G153,county_facts!$A:$BB,31,FALSE)</f>
        <v>49294</v>
      </c>
      <c r="AJ153">
        <f>VLOOKUP($G153,county_facts!$A:$BB,32,FALSE)</f>
        <v>2.5299999999999998</v>
      </c>
      <c r="AK153">
        <f>VLOOKUP($G153,county_facts!$A:$BB,33,FALSE)</f>
        <v>23222</v>
      </c>
      <c r="AL153">
        <f>VLOOKUP($G153,county_facts!$A:$BB,34,FALSE)</f>
        <v>40471</v>
      </c>
      <c r="AM153">
        <f>VLOOKUP($G153,county_facts!$A:$BB,35,FALSE)</f>
        <v>21.2</v>
      </c>
      <c r="AN153">
        <f>VLOOKUP($G153,county_facts!$A:$BB,36,FALSE)</f>
        <v>3482</v>
      </c>
      <c r="AO153">
        <f>VLOOKUP($G153,county_facts!$A:$BB,37,FALSE)</f>
        <v>61045</v>
      </c>
      <c r="AP153">
        <f>VLOOKUP($G153,county_facts!$A:$BB,38,FALSE)</f>
        <v>-2.4</v>
      </c>
      <c r="AQ153">
        <f>VLOOKUP($G153,county_facts!$A:$BB,39,FALSE)</f>
        <v>8225</v>
      </c>
      <c r="AR153">
        <f>VLOOKUP($G153,county_facts!$A:$BB,40,FALSE)</f>
        <v>10763</v>
      </c>
      <c r="AS153">
        <f>VLOOKUP($G153,county_facts!$A:$BB,41,FALSE)</f>
        <v>2.5</v>
      </c>
      <c r="AT153">
        <f>VLOOKUP($G153,county_facts!$A:$BB,42,FALSE)</f>
        <v>1.5</v>
      </c>
      <c r="AU153">
        <f>VLOOKUP($G153,county_facts!$A:$BB,43,FALSE)</f>
        <v>3.4</v>
      </c>
      <c r="AV153">
        <f>VLOOKUP($G153,county_facts!$A:$BB,44,FALSE)</f>
        <v>0</v>
      </c>
      <c r="AW153">
        <f>VLOOKUP($G153,county_facts!$A:$BB,45,FALSE)</f>
        <v>2.2000000000000002</v>
      </c>
      <c r="AX153">
        <f>VLOOKUP($G153,county_facts!$A:$BB,46,FALSE)</f>
        <v>0</v>
      </c>
      <c r="AY153">
        <f>VLOOKUP($G153,county_facts!$A:$BB,47,FALSE)</f>
        <v>5676530</v>
      </c>
      <c r="AZ153">
        <f>VLOOKUP($G153,county_facts!$A:$BB,48,FALSE)</f>
        <v>1313822</v>
      </c>
      <c r="BA153">
        <f>VLOOKUP($G153,county_facts!$A:$BB,49,FALSE)</f>
        <v>1825534</v>
      </c>
      <c r="BB153">
        <f>VLOOKUP($G153,county_facts!$A:$BB,50,FALSE)</f>
        <v>14995</v>
      </c>
      <c r="BC153">
        <f>VLOOKUP($G153,county_facts!$A:$BB,51,FALSE)</f>
        <v>207768</v>
      </c>
      <c r="BD153">
        <f>VLOOKUP($G153,county_facts!$A:$BB,52,FALSE)</f>
        <v>414</v>
      </c>
      <c r="BE153">
        <f>VLOOKUP($G153,county_facts!$A:$BB,53,FALSE)</f>
        <v>531.91</v>
      </c>
      <c r="BF153">
        <f>VLOOKUP($G153,county_facts!$A:$BB,54,FALSE)</f>
        <v>236.4</v>
      </c>
    </row>
    <row r="154" spans="1:58" x14ac:dyDescent="0.3">
      <c r="A154" t="s">
        <v>6</v>
      </c>
      <c r="B154" t="s">
        <v>84</v>
      </c>
      <c r="C154">
        <v>121</v>
      </c>
      <c r="D154" t="s">
        <v>75</v>
      </c>
      <c r="E154">
        <v>203</v>
      </c>
      <c r="F154">
        <v>0.59605911300000003</v>
      </c>
      <c r="G154">
        <v>5129</v>
      </c>
      <c r="H154">
        <f>VLOOKUP($G154,county_facts!$A:$BB,4,FALSE)</f>
        <v>7929</v>
      </c>
      <c r="I154">
        <f>VLOOKUP($G154,county_facts!$A:$BB,5,FALSE)</f>
        <v>8195</v>
      </c>
      <c r="J154">
        <f>VLOOKUP($G154,county_facts!$A:$BB,6,FALSE)</f>
        <v>-3.2</v>
      </c>
      <c r="K154">
        <f>VLOOKUP($G154,county_facts!$A:$BB,7,FALSE)</f>
        <v>8195</v>
      </c>
      <c r="L154">
        <f>VLOOKUP($G154,county_facts!$A:$BB,8,FALSE)</f>
        <v>5</v>
      </c>
      <c r="M154">
        <f>VLOOKUP($G154,county_facts!$A:$BB,9,FALSE)</f>
        <v>20.3</v>
      </c>
      <c r="N154">
        <f>VLOOKUP($G154,county_facts!$A:$BB,10,FALSE)</f>
        <v>23.6</v>
      </c>
      <c r="O154">
        <f>VLOOKUP($G154,county_facts!$A:$BB,11,FALSE)</f>
        <v>49.6</v>
      </c>
      <c r="P154">
        <f>VLOOKUP($G154,county_facts!$A:$BB,12,FALSE)</f>
        <v>95.5</v>
      </c>
      <c r="Q154">
        <f>VLOOKUP($G154,county_facts!$A:$BB,13,FALSE)</f>
        <v>0.3</v>
      </c>
      <c r="R154">
        <f>VLOOKUP($G154,county_facts!$A:$BB,14,FALSE)</f>
        <v>1.4</v>
      </c>
      <c r="S154">
        <f>VLOOKUP($G154,county_facts!$A:$BB,15,FALSE)</f>
        <v>0.2</v>
      </c>
      <c r="T154">
        <f>VLOOKUP($G154,county_facts!$A:$BB,16,FALSE)</f>
        <v>0</v>
      </c>
      <c r="U154">
        <f>VLOOKUP($G154,county_facts!$A:$BB,17,FALSE)</f>
        <v>2.5</v>
      </c>
      <c r="V154">
        <f>VLOOKUP($G154,county_facts!$A:$BB,18,FALSE)</f>
        <v>2.1</v>
      </c>
      <c r="W154">
        <f>VLOOKUP($G154,county_facts!$A:$BB,19,FALSE)</f>
        <v>93.7</v>
      </c>
      <c r="X154">
        <f>VLOOKUP($G154,county_facts!$A:$BB,20,FALSE)</f>
        <v>91.8</v>
      </c>
      <c r="Y154">
        <f>VLOOKUP($G154,county_facts!$A:$BB,21,FALSE)</f>
        <v>0.8</v>
      </c>
      <c r="Z154">
        <f>VLOOKUP($G154,county_facts!$A:$BB,22,FALSE)</f>
        <v>1.5</v>
      </c>
      <c r="AA154">
        <f>VLOOKUP($G154,county_facts!$A:$BB,23,FALSE)</f>
        <v>74.099999999999994</v>
      </c>
      <c r="AB154">
        <f>VLOOKUP($G154,county_facts!$A:$BB,24,FALSE)</f>
        <v>12</v>
      </c>
      <c r="AC154">
        <f>VLOOKUP($G154,county_facts!$A:$BB,25,FALSE)</f>
        <v>745</v>
      </c>
      <c r="AD154">
        <f>VLOOKUP($G154,county_facts!$A:$BB,26,FALSE)</f>
        <v>29.4</v>
      </c>
      <c r="AE154">
        <f>VLOOKUP($G154,county_facts!$A:$BB,27,FALSE)</f>
        <v>4895</v>
      </c>
      <c r="AF154">
        <f>VLOOKUP($G154,county_facts!$A:$BB,28,FALSE)</f>
        <v>77.5</v>
      </c>
      <c r="AG154">
        <f>VLOOKUP($G154,county_facts!$A:$BB,29,FALSE)</f>
        <v>5.0999999999999996</v>
      </c>
      <c r="AH154">
        <f>VLOOKUP($G154,county_facts!$A:$BB,30,FALSE)</f>
        <v>85100</v>
      </c>
      <c r="AI154">
        <f>VLOOKUP($G154,county_facts!$A:$BB,31,FALSE)</f>
        <v>3296</v>
      </c>
      <c r="AJ154">
        <f>VLOOKUP($G154,county_facts!$A:$BB,32,FALSE)</f>
        <v>2.4300000000000002</v>
      </c>
      <c r="AK154">
        <f>VLOOKUP($G154,county_facts!$A:$BB,33,FALSE)</f>
        <v>16731</v>
      </c>
      <c r="AL154">
        <f>VLOOKUP($G154,county_facts!$A:$BB,34,FALSE)</f>
        <v>30779</v>
      </c>
      <c r="AM154">
        <f>VLOOKUP($G154,county_facts!$A:$BB,35,FALSE)</f>
        <v>26.1</v>
      </c>
      <c r="AN154">
        <f>VLOOKUP($G154,county_facts!$A:$BB,36,FALSE)</f>
        <v>116</v>
      </c>
      <c r="AO154">
        <f>VLOOKUP($G154,county_facts!$A:$BB,37,FALSE)</f>
        <v>1083</v>
      </c>
      <c r="AP154">
        <f>VLOOKUP($G154,county_facts!$A:$BB,38,FALSE)</f>
        <v>3.3</v>
      </c>
      <c r="AQ154">
        <f>VLOOKUP($G154,county_facts!$A:$BB,39,FALSE)</f>
        <v>754</v>
      </c>
      <c r="AR154">
        <f>VLOOKUP($G154,county_facts!$A:$BB,40,FALSE)</f>
        <v>728</v>
      </c>
      <c r="AS154">
        <f>VLOOKUP($G154,county_facts!$A:$BB,41,FALSE)</f>
        <v>0</v>
      </c>
      <c r="AT154">
        <f>VLOOKUP($G154,county_facts!$A:$BB,42,FALSE)</f>
        <v>0</v>
      </c>
      <c r="AU154">
        <f>VLOOKUP($G154,county_facts!$A:$BB,43,FALSE)</f>
        <v>0</v>
      </c>
      <c r="AV154">
        <f>VLOOKUP($G154,county_facts!$A:$BB,44,FALSE)</f>
        <v>0</v>
      </c>
      <c r="AW154">
        <f>VLOOKUP($G154,county_facts!$A:$BB,45,FALSE)</f>
        <v>0</v>
      </c>
      <c r="AX154">
        <f>VLOOKUP($G154,county_facts!$A:$BB,46,FALSE)</f>
        <v>19.8</v>
      </c>
      <c r="AY154">
        <f>VLOOKUP($G154,county_facts!$A:$BB,47,FALSE)</f>
        <v>0</v>
      </c>
      <c r="AZ154">
        <f>VLOOKUP($G154,county_facts!$A:$BB,48,FALSE)</f>
        <v>0</v>
      </c>
      <c r="BA154">
        <f>VLOOKUP($G154,county_facts!$A:$BB,49,FALSE)</f>
        <v>59109</v>
      </c>
      <c r="BB154">
        <f>VLOOKUP($G154,county_facts!$A:$BB,50,FALSE)</f>
        <v>7339</v>
      </c>
      <c r="BC154">
        <f>VLOOKUP($G154,county_facts!$A:$BB,51,FALSE)</f>
        <v>2859</v>
      </c>
      <c r="BD154">
        <f>VLOOKUP($G154,county_facts!$A:$BB,52,FALSE)</f>
        <v>0</v>
      </c>
      <c r="BE154">
        <f>VLOOKUP($G154,county_facts!$A:$BB,53,FALSE)</f>
        <v>666.1</v>
      </c>
      <c r="BF154">
        <f>VLOOKUP($G154,county_facts!$A:$BB,54,FALSE)</f>
        <v>12.3</v>
      </c>
    </row>
    <row r="155" spans="1:58" x14ac:dyDescent="0.3">
      <c r="A155" t="s">
        <v>9</v>
      </c>
      <c r="B155" t="s">
        <v>84</v>
      </c>
      <c r="C155">
        <v>82</v>
      </c>
      <c r="D155" t="s">
        <v>75</v>
      </c>
      <c r="E155">
        <v>203</v>
      </c>
      <c r="F155">
        <v>0.40394088700000003</v>
      </c>
      <c r="G155">
        <v>5129</v>
      </c>
      <c r="H155">
        <f>VLOOKUP($G155,county_facts!$A:$BB,4,FALSE)</f>
        <v>7929</v>
      </c>
      <c r="I155">
        <f>VLOOKUP($G155,county_facts!$A:$BB,5,FALSE)</f>
        <v>8195</v>
      </c>
      <c r="J155">
        <f>VLOOKUP($G155,county_facts!$A:$BB,6,FALSE)</f>
        <v>-3.2</v>
      </c>
      <c r="K155">
        <f>VLOOKUP($G155,county_facts!$A:$BB,7,FALSE)</f>
        <v>8195</v>
      </c>
      <c r="L155">
        <f>VLOOKUP($G155,county_facts!$A:$BB,8,FALSE)</f>
        <v>5</v>
      </c>
      <c r="M155">
        <f>VLOOKUP($G155,county_facts!$A:$BB,9,FALSE)</f>
        <v>20.3</v>
      </c>
      <c r="N155">
        <f>VLOOKUP($G155,county_facts!$A:$BB,10,FALSE)</f>
        <v>23.6</v>
      </c>
      <c r="O155">
        <f>VLOOKUP($G155,county_facts!$A:$BB,11,FALSE)</f>
        <v>49.6</v>
      </c>
      <c r="P155">
        <f>VLOOKUP($G155,county_facts!$A:$BB,12,FALSE)</f>
        <v>95.5</v>
      </c>
      <c r="Q155">
        <f>VLOOKUP($G155,county_facts!$A:$BB,13,FALSE)</f>
        <v>0.3</v>
      </c>
      <c r="R155">
        <f>VLOOKUP($G155,county_facts!$A:$BB,14,FALSE)</f>
        <v>1.4</v>
      </c>
      <c r="S155">
        <f>VLOOKUP($G155,county_facts!$A:$BB,15,FALSE)</f>
        <v>0.2</v>
      </c>
      <c r="T155">
        <f>VLOOKUP($G155,county_facts!$A:$BB,16,FALSE)</f>
        <v>0</v>
      </c>
      <c r="U155">
        <f>VLOOKUP($G155,county_facts!$A:$BB,17,FALSE)</f>
        <v>2.5</v>
      </c>
      <c r="V155">
        <f>VLOOKUP($G155,county_facts!$A:$BB,18,FALSE)</f>
        <v>2.1</v>
      </c>
      <c r="W155">
        <f>VLOOKUP($G155,county_facts!$A:$BB,19,FALSE)</f>
        <v>93.7</v>
      </c>
      <c r="X155">
        <f>VLOOKUP($G155,county_facts!$A:$BB,20,FALSE)</f>
        <v>91.8</v>
      </c>
      <c r="Y155">
        <f>VLOOKUP($G155,county_facts!$A:$BB,21,FALSE)</f>
        <v>0.8</v>
      </c>
      <c r="Z155">
        <f>VLOOKUP($G155,county_facts!$A:$BB,22,FALSE)</f>
        <v>1.5</v>
      </c>
      <c r="AA155">
        <f>VLOOKUP($G155,county_facts!$A:$BB,23,FALSE)</f>
        <v>74.099999999999994</v>
      </c>
      <c r="AB155">
        <f>VLOOKUP($G155,county_facts!$A:$BB,24,FALSE)</f>
        <v>12</v>
      </c>
      <c r="AC155">
        <f>VLOOKUP($G155,county_facts!$A:$BB,25,FALSE)</f>
        <v>745</v>
      </c>
      <c r="AD155">
        <f>VLOOKUP($G155,county_facts!$A:$BB,26,FALSE)</f>
        <v>29.4</v>
      </c>
      <c r="AE155">
        <f>VLOOKUP($G155,county_facts!$A:$BB,27,FALSE)</f>
        <v>4895</v>
      </c>
      <c r="AF155">
        <f>VLOOKUP($G155,county_facts!$A:$BB,28,FALSE)</f>
        <v>77.5</v>
      </c>
      <c r="AG155">
        <f>VLOOKUP($G155,county_facts!$A:$BB,29,FALSE)</f>
        <v>5.0999999999999996</v>
      </c>
      <c r="AH155">
        <f>VLOOKUP($G155,county_facts!$A:$BB,30,FALSE)</f>
        <v>85100</v>
      </c>
      <c r="AI155">
        <f>VLOOKUP($G155,county_facts!$A:$BB,31,FALSE)</f>
        <v>3296</v>
      </c>
      <c r="AJ155">
        <f>VLOOKUP($G155,county_facts!$A:$BB,32,FALSE)</f>
        <v>2.4300000000000002</v>
      </c>
      <c r="AK155">
        <f>VLOOKUP($G155,county_facts!$A:$BB,33,FALSE)</f>
        <v>16731</v>
      </c>
      <c r="AL155">
        <f>VLOOKUP($G155,county_facts!$A:$BB,34,FALSE)</f>
        <v>30779</v>
      </c>
      <c r="AM155">
        <f>VLOOKUP($G155,county_facts!$A:$BB,35,FALSE)</f>
        <v>26.1</v>
      </c>
      <c r="AN155">
        <f>VLOOKUP($G155,county_facts!$A:$BB,36,FALSE)</f>
        <v>116</v>
      </c>
      <c r="AO155">
        <f>VLOOKUP($G155,county_facts!$A:$BB,37,FALSE)</f>
        <v>1083</v>
      </c>
      <c r="AP155">
        <f>VLOOKUP($G155,county_facts!$A:$BB,38,FALSE)</f>
        <v>3.3</v>
      </c>
      <c r="AQ155">
        <f>VLOOKUP($G155,county_facts!$A:$BB,39,FALSE)</f>
        <v>754</v>
      </c>
      <c r="AR155">
        <f>VLOOKUP($G155,county_facts!$A:$BB,40,FALSE)</f>
        <v>728</v>
      </c>
      <c r="AS155">
        <f>VLOOKUP($G155,county_facts!$A:$BB,41,FALSE)</f>
        <v>0</v>
      </c>
      <c r="AT155">
        <f>VLOOKUP($G155,county_facts!$A:$BB,42,FALSE)</f>
        <v>0</v>
      </c>
      <c r="AU155">
        <f>VLOOKUP($G155,county_facts!$A:$BB,43,FALSE)</f>
        <v>0</v>
      </c>
      <c r="AV155">
        <f>VLOOKUP($G155,county_facts!$A:$BB,44,FALSE)</f>
        <v>0</v>
      </c>
      <c r="AW155">
        <f>VLOOKUP($G155,county_facts!$A:$BB,45,FALSE)</f>
        <v>0</v>
      </c>
      <c r="AX155">
        <f>VLOOKUP($G155,county_facts!$A:$BB,46,FALSE)</f>
        <v>19.8</v>
      </c>
      <c r="AY155">
        <f>VLOOKUP($G155,county_facts!$A:$BB,47,FALSE)</f>
        <v>0</v>
      </c>
      <c r="AZ155">
        <f>VLOOKUP($G155,county_facts!$A:$BB,48,FALSE)</f>
        <v>0</v>
      </c>
      <c r="BA155">
        <f>VLOOKUP($G155,county_facts!$A:$BB,49,FALSE)</f>
        <v>59109</v>
      </c>
      <c r="BB155">
        <f>VLOOKUP($G155,county_facts!$A:$BB,50,FALSE)</f>
        <v>7339</v>
      </c>
      <c r="BC155">
        <f>VLOOKUP($G155,county_facts!$A:$BB,51,FALSE)</f>
        <v>2859</v>
      </c>
      <c r="BD155">
        <f>VLOOKUP($G155,county_facts!$A:$BB,52,FALSE)</f>
        <v>0</v>
      </c>
      <c r="BE155">
        <f>VLOOKUP($G155,county_facts!$A:$BB,53,FALSE)</f>
        <v>666.1</v>
      </c>
      <c r="BF155">
        <f>VLOOKUP($G155,county_facts!$A:$BB,54,FALSE)</f>
        <v>12.3</v>
      </c>
    </row>
    <row r="156" spans="1:58" x14ac:dyDescent="0.3">
      <c r="A156" t="s">
        <v>6</v>
      </c>
      <c r="B156" t="s">
        <v>85</v>
      </c>
      <c r="C156">
        <v>192</v>
      </c>
      <c r="D156" t="s">
        <v>75</v>
      </c>
      <c r="E156">
        <v>253</v>
      </c>
      <c r="F156">
        <v>0.75889328099999998</v>
      </c>
      <c r="G156">
        <v>5127</v>
      </c>
      <c r="H156">
        <f>VLOOKUP($G156,county_facts!$A:$BB,4,FALSE)</f>
        <v>10693</v>
      </c>
      <c r="I156">
        <f>VLOOKUP($G156,county_facts!$A:$BB,5,FALSE)</f>
        <v>11233</v>
      </c>
      <c r="J156">
        <f>VLOOKUP($G156,county_facts!$A:$BB,6,FALSE)</f>
        <v>-4.8</v>
      </c>
      <c r="K156">
        <f>VLOOKUP($G156,county_facts!$A:$BB,7,FALSE)</f>
        <v>11233</v>
      </c>
      <c r="L156">
        <f>VLOOKUP($G156,county_facts!$A:$BB,8,FALSE)</f>
        <v>5.7</v>
      </c>
      <c r="M156">
        <f>VLOOKUP($G156,county_facts!$A:$BB,9,FALSE)</f>
        <v>23.6</v>
      </c>
      <c r="N156">
        <f>VLOOKUP($G156,county_facts!$A:$BB,10,FALSE)</f>
        <v>18.7</v>
      </c>
      <c r="O156">
        <f>VLOOKUP($G156,county_facts!$A:$BB,11,FALSE)</f>
        <v>49.6</v>
      </c>
      <c r="P156">
        <f>VLOOKUP($G156,county_facts!$A:$BB,12,FALSE)</f>
        <v>91.1</v>
      </c>
      <c r="Q156">
        <f>VLOOKUP($G156,county_facts!$A:$BB,13,FALSE)</f>
        <v>0.7</v>
      </c>
      <c r="R156">
        <f>VLOOKUP($G156,county_facts!$A:$BB,14,FALSE)</f>
        <v>2.2999999999999998</v>
      </c>
      <c r="S156">
        <f>VLOOKUP($G156,county_facts!$A:$BB,15,FALSE)</f>
        <v>3.8</v>
      </c>
      <c r="T156">
        <f>VLOOKUP($G156,county_facts!$A:$BB,16,FALSE)</f>
        <v>0</v>
      </c>
      <c r="U156">
        <f>VLOOKUP($G156,county_facts!$A:$BB,17,FALSE)</f>
        <v>2.1</v>
      </c>
      <c r="V156">
        <f>VLOOKUP($G156,county_facts!$A:$BB,18,FALSE)</f>
        <v>7.6</v>
      </c>
      <c r="W156">
        <f>VLOOKUP($G156,county_facts!$A:$BB,19,FALSE)</f>
        <v>84.3</v>
      </c>
      <c r="X156">
        <f>VLOOKUP($G156,county_facts!$A:$BB,20,FALSE)</f>
        <v>85.6</v>
      </c>
      <c r="Y156">
        <f>VLOOKUP($G156,county_facts!$A:$BB,21,FALSE)</f>
        <v>4.8</v>
      </c>
      <c r="Z156">
        <f>VLOOKUP($G156,county_facts!$A:$BB,22,FALSE)</f>
        <v>9.4</v>
      </c>
      <c r="AA156">
        <f>VLOOKUP($G156,county_facts!$A:$BB,23,FALSE)</f>
        <v>77</v>
      </c>
      <c r="AB156">
        <f>VLOOKUP($G156,county_facts!$A:$BB,24,FALSE)</f>
        <v>11.6</v>
      </c>
      <c r="AC156">
        <f>VLOOKUP($G156,county_facts!$A:$BB,25,FALSE)</f>
        <v>961</v>
      </c>
      <c r="AD156">
        <f>VLOOKUP($G156,county_facts!$A:$BB,26,FALSE)</f>
        <v>23</v>
      </c>
      <c r="AE156">
        <f>VLOOKUP($G156,county_facts!$A:$BB,27,FALSE)</f>
        <v>5183</v>
      </c>
      <c r="AF156">
        <f>VLOOKUP($G156,county_facts!$A:$BB,28,FALSE)</f>
        <v>73</v>
      </c>
      <c r="AG156">
        <f>VLOOKUP($G156,county_facts!$A:$BB,29,FALSE)</f>
        <v>8.3000000000000007</v>
      </c>
      <c r="AH156">
        <f>VLOOKUP($G156,county_facts!$A:$BB,30,FALSE)</f>
        <v>82100</v>
      </c>
      <c r="AI156">
        <f>VLOOKUP($G156,county_facts!$A:$BB,31,FALSE)</f>
        <v>4324</v>
      </c>
      <c r="AJ156">
        <f>VLOOKUP($G156,county_facts!$A:$BB,32,FALSE)</f>
        <v>2.5499999999999998</v>
      </c>
      <c r="AK156">
        <f>VLOOKUP($G156,county_facts!$A:$BB,33,FALSE)</f>
        <v>18934</v>
      </c>
      <c r="AL156">
        <f>VLOOKUP($G156,county_facts!$A:$BB,34,FALSE)</f>
        <v>37448</v>
      </c>
      <c r="AM156">
        <f>VLOOKUP($G156,county_facts!$A:$BB,35,FALSE)</f>
        <v>20</v>
      </c>
      <c r="AN156">
        <f>VLOOKUP($G156,county_facts!$A:$BB,36,FALSE)</f>
        <v>154</v>
      </c>
      <c r="AO156">
        <f>VLOOKUP($G156,county_facts!$A:$BB,37,FALSE)</f>
        <v>2178</v>
      </c>
      <c r="AP156">
        <f>VLOOKUP($G156,county_facts!$A:$BB,38,FALSE)</f>
        <v>0.3</v>
      </c>
      <c r="AQ156">
        <f>VLOOKUP($G156,county_facts!$A:$BB,39,FALSE)</f>
        <v>613</v>
      </c>
      <c r="AR156">
        <f>VLOOKUP($G156,county_facts!$A:$BB,40,FALSE)</f>
        <v>776</v>
      </c>
      <c r="AS156">
        <f>VLOOKUP($G156,county_facts!$A:$BB,41,FALSE)</f>
        <v>0</v>
      </c>
      <c r="AT156">
        <f>VLOOKUP($G156,county_facts!$A:$BB,42,FALSE)</f>
        <v>0</v>
      </c>
      <c r="AU156">
        <f>VLOOKUP($G156,county_facts!$A:$BB,43,FALSE)</f>
        <v>0</v>
      </c>
      <c r="AV156">
        <f>VLOOKUP($G156,county_facts!$A:$BB,44,FALSE)</f>
        <v>0</v>
      </c>
      <c r="AW156">
        <f>VLOOKUP($G156,county_facts!$A:$BB,45,FALSE)</f>
        <v>0</v>
      </c>
      <c r="AX156">
        <f>VLOOKUP($G156,county_facts!$A:$BB,46,FALSE)</f>
        <v>0</v>
      </c>
      <c r="AY156">
        <f>VLOOKUP($G156,county_facts!$A:$BB,47,FALSE)</f>
        <v>203046</v>
      </c>
      <c r="AZ156">
        <f>VLOOKUP($G156,county_facts!$A:$BB,48,FALSE)</f>
        <v>9183</v>
      </c>
      <c r="BA156">
        <f>VLOOKUP($G156,county_facts!$A:$BB,49,FALSE)</f>
        <v>48651</v>
      </c>
      <c r="BB156">
        <f>VLOOKUP($G156,county_facts!$A:$BB,50,FALSE)</f>
        <v>4308</v>
      </c>
      <c r="BC156">
        <f>VLOOKUP($G156,county_facts!$A:$BB,51,FALSE)</f>
        <v>3086</v>
      </c>
      <c r="BD156">
        <f>VLOOKUP($G156,county_facts!$A:$BB,52,FALSE)</f>
        <v>42</v>
      </c>
      <c r="BE156">
        <f>VLOOKUP($G156,county_facts!$A:$BB,53,FALSE)</f>
        <v>892.32</v>
      </c>
      <c r="BF156">
        <f>VLOOKUP($G156,county_facts!$A:$BB,54,FALSE)</f>
        <v>12.6</v>
      </c>
    </row>
    <row r="157" spans="1:58" x14ac:dyDescent="0.3">
      <c r="A157" t="s">
        <v>9</v>
      </c>
      <c r="B157" t="s">
        <v>85</v>
      </c>
      <c r="C157">
        <v>61</v>
      </c>
      <c r="D157" t="s">
        <v>75</v>
      </c>
      <c r="E157">
        <v>253</v>
      </c>
      <c r="F157">
        <v>0.241106719</v>
      </c>
      <c r="G157">
        <v>5127</v>
      </c>
      <c r="H157">
        <f>VLOOKUP($G157,county_facts!$A:$BB,4,FALSE)</f>
        <v>10693</v>
      </c>
      <c r="I157">
        <f>VLOOKUP($G157,county_facts!$A:$BB,5,FALSE)</f>
        <v>11233</v>
      </c>
      <c r="J157">
        <f>VLOOKUP($G157,county_facts!$A:$BB,6,FALSE)</f>
        <v>-4.8</v>
      </c>
      <c r="K157">
        <f>VLOOKUP($G157,county_facts!$A:$BB,7,FALSE)</f>
        <v>11233</v>
      </c>
      <c r="L157">
        <f>VLOOKUP($G157,county_facts!$A:$BB,8,FALSE)</f>
        <v>5.7</v>
      </c>
      <c r="M157">
        <f>VLOOKUP($G157,county_facts!$A:$BB,9,FALSE)</f>
        <v>23.6</v>
      </c>
      <c r="N157">
        <f>VLOOKUP($G157,county_facts!$A:$BB,10,FALSE)</f>
        <v>18.7</v>
      </c>
      <c r="O157">
        <f>VLOOKUP($G157,county_facts!$A:$BB,11,FALSE)</f>
        <v>49.6</v>
      </c>
      <c r="P157">
        <f>VLOOKUP($G157,county_facts!$A:$BB,12,FALSE)</f>
        <v>91.1</v>
      </c>
      <c r="Q157">
        <f>VLOOKUP($G157,county_facts!$A:$BB,13,FALSE)</f>
        <v>0.7</v>
      </c>
      <c r="R157">
        <f>VLOOKUP($G157,county_facts!$A:$BB,14,FALSE)</f>
        <v>2.2999999999999998</v>
      </c>
      <c r="S157">
        <f>VLOOKUP($G157,county_facts!$A:$BB,15,FALSE)</f>
        <v>3.8</v>
      </c>
      <c r="T157">
        <f>VLOOKUP($G157,county_facts!$A:$BB,16,FALSE)</f>
        <v>0</v>
      </c>
      <c r="U157">
        <f>VLOOKUP($G157,county_facts!$A:$BB,17,FALSE)</f>
        <v>2.1</v>
      </c>
      <c r="V157">
        <f>VLOOKUP($G157,county_facts!$A:$BB,18,FALSE)</f>
        <v>7.6</v>
      </c>
      <c r="W157">
        <f>VLOOKUP($G157,county_facts!$A:$BB,19,FALSE)</f>
        <v>84.3</v>
      </c>
      <c r="X157">
        <f>VLOOKUP($G157,county_facts!$A:$BB,20,FALSE)</f>
        <v>85.6</v>
      </c>
      <c r="Y157">
        <f>VLOOKUP($G157,county_facts!$A:$BB,21,FALSE)</f>
        <v>4.8</v>
      </c>
      <c r="Z157">
        <f>VLOOKUP($G157,county_facts!$A:$BB,22,FALSE)</f>
        <v>9.4</v>
      </c>
      <c r="AA157">
        <f>VLOOKUP($G157,county_facts!$A:$BB,23,FALSE)</f>
        <v>77</v>
      </c>
      <c r="AB157">
        <f>VLOOKUP($G157,county_facts!$A:$BB,24,FALSE)</f>
        <v>11.6</v>
      </c>
      <c r="AC157">
        <f>VLOOKUP($G157,county_facts!$A:$BB,25,FALSE)</f>
        <v>961</v>
      </c>
      <c r="AD157">
        <f>VLOOKUP($G157,county_facts!$A:$BB,26,FALSE)</f>
        <v>23</v>
      </c>
      <c r="AE157">
        <f>VLOOKUP($G157,county_facts!$A:$BB,27,FALSE)</f>
        <v>5183</v>
      </c>
      <c r="AF157">
        <f>VLOOKUP($G157,county_facts!$A:$BB,28,FALSE)</f>
        <v>73</v>
      </c>
      <c r="AG157">
        <f>VLOOKUP($G157,county_facts!$A:$BB,29,FALSE)</f>
        <v>8.3000000000000007</v>
      </c>
      <c r="AH157">
        <f>VLOOKUP($G157,county_facts!$A:$BB,30,FALSE)</f>
        <v>82100</v>
      </c>
      <c r="AI157">
        <f>VLOOKUP($G157,county_facts!$A:$BB,31,FALSE)</f>
        <v>4324</v>
      </c>
      <c r="AJ157">
        <f>VLOOKUP($G157,county_facts!$A:$BB,32,FALSE)</f>
        <v>2.5499999999999998</v>
      </c>
      <c r="AK157">
        <f>VLOOKUP($G157,county_facts!$A:$BB,33,FALSE)</f>
        <v>18934</v>
      </c>
      <c r="AL157">
        <f>VLOOKUP($G157,county_facts!$A:$BB,34,FALSE)</f>
        <v>37448</v>
      </c>
      <c r="AM157">
        <f>VLOOKUP($G157,county_facts!$A:$BB,35,FALSE)</f>
        <v>20</v>
      </c>
      <c r="AN157">
        <f>VLOOKUP($G157,county_facts!$A:$BB,36,FALSE)</f>
        <v>154</v>
      </c>
      <c r="AO157">
        <f>VLOOKUP($G157,county_facts!$A:$BB,37,FALSE)</f>
        <v>2178</v>
      </c>
      <c r="AP157">
        <f>VLOOKUP($G157,county_facts!$A:$BB,38,FALSE)</f>
        <v>0.3</v>
      </c>
      <c r="AQ157">
        <f>VLOOKUP($G157,county_facts!$A:$BB,39,FALSE)</f>
        <v>613</v>
      </c>
      <c r="AR157">
        <f>VLOOKUP($G157,county_facts!$A:$BB,40,FALSE)</f>
        <v>776</v>
      </c>
      <c r="AS157">
        <f>VLOOKUP($G157,county_facts!$A:$BB,41,FALSE)</f>
        <v>0</v>
      </c>
      <c r="AT157">
        <f>VLOOKUP($G157,county_facts!$A:$BB,42,FALSE)</f>
        <v>0</v>
      </c>
      <c r="AU157">
        <f>VLOOKUP($G157,county_facts!$A:$BB,43,FALSE)</f>
        <v>0</v>
      </c>
      <c r="AV157">
        <f>VLOOKUP($G157,county_facts!$A:$BB,44,FALSE)</f>
        <v>0</v>
      </c>
      <c r="AW157">
        <f>VLOOKUP($G157,county_facts!$A:$BB,45,FALSE)</f>
        <v>0</v>
      </c>
      <c r="AX157">
        <f>VLOOKUP($G157,county_facts!$A:$BB,46,FALSE)</f>
        <v>0</v>
      </c>
      <c r="AY157">
        <f>VLOOKUP($G157,county_facts!$A:$BB,47,FALSE)</f>
        <v>203046</v>
      </c>
      <c r="AZ157">
        <f>VLOOKUP($G157,county_facts!$A:$BB,48,FALSE)</f>
        <v>9183</v>
      </c>
      <c r="BA157">
        <f>VLOOKUP($G157,county_facts!$A:$BB,49,FALSE)</f>
        <v>48651</v>
      </c>
      <c r="BB157">
        <f>VLOOKUP($G157,county_facts!$A:$BB,50,FALSE)</f>
        <v>4308</v>
      </c>
      <c r="BC157">
        <f>VLOOKUP($G157,county_facts!$A:$BB,51,FALSE)</f>
        <v>3086</v>
      </c>
      <c r="BD157">
        <f>VLOOKUP($G157,county_facts!$A:$BB,52,FALSE)</f>
        <v>42</v>
      </c>
      <c r="BE157">
        <f>VLOOKUP($G157,county_facts!$A:$BB,53,FALSE)</f>
        <v>892.32</v>
      </c>
      <c r="BF157">
        <f>VLOOKUP($G157,county_facts!$A:$BB,54,FALSE)</f>
        <v>12.6</v>
      </c>
    </row>
    <row r="158" spans="1:58" x14ac:dyDescent="0.3">
      <c r="A158" t="s">
        <v>6</v>
      </c>
      <c r="B158" t="s">
        <v>86</v>
      </c>
      <c r="C158">
        <v>3122</v>
      </c>
      <c r="D158" t="s">
        <v>75</v>
      </c>
      <c r="E158">
        <v>4938</v>
      </c>
      <c r="F158">
        <v>0.632239773</v>
      </c>
      <c r="G158">
        <v>5125</v>
      </c>
      <c r="H158">
        <f>VLOOKUP($G158,county_facts!$A:$BB,4,FALSE)</f>
        <v>115719</v>
      </c>
      <c r="I158">
        <f>VLOOKUP($G158,county_facts!$A:$BB,5,FALSE)</f>
        <v>107118</v>
      </c>
      <c r="J158">
        <f>VLOOKUP($G158,county_facts!$A:$BB,6,FALSE)</f>
        <v>8</v>
      </c>
      <c r="K158">
        <f>VLOOKUP($G158,county_facts!$A:$BB,7,FALSE)</f>
        <v>107118</v>
      </c>
      <c r="L158">
        <f>VLOOKUP($G158,county_facts!$A:$BB,8,FALSE)</f>
        <v>6</v>
      </c>
      <c r="M158">
        <f>VLOOKUP($G158,county_facts!$A:$BB,9,FALSE)</f>
        <v>23.8</v>
      </c>
      <c r="N158">
        <f>VLOOKUP($G158,county_facts!$A:$BB,10,FALSE)</f>
        <v>17.100000000000001</v>
      </c>
      <c r="O158">
        <f>VLOOKUP($G158,county_facts!$A:$BB,11,FALSE)</f>
        <v>51</v>
      </c>
      <c r="P158">
        <f>VLOOKUP($G158,county_facts!$A:$BB,12,FALSE)</f>
        <v>90.3</v>
      </c>
      <c r="Q158">
        <f>VLOOKUP($G158,county_facts!$A:$BB,13,FALSE)</f>
        <v>6.6</v>
      </c>
      <c r="R158">
        <f>VLOOKUP($G158,county_facts!$A:$BB,14,FALSE)</f>
        <v>0.6</v>
      </c>
      <c r="S158">
        <f>VLOOKUP($G158,county_facts!$A:$BB,15,FALSE)</f>
        <v>1.1000000000000001</v>
      </c>
      <c r="T158">
        <f>VLOOKUP($G158,county_facts!$A:$BB,16,FALSE)</f>
        <v>0.1</v>
      </c>
      <c r="U158">
        <f>VLOOKUP($G158,county_facts!$A:$BB,17,FALSE)</f>
        <v>1.4</v>
      </c>
      <c r="V158">
        <f>VLOOKUP($G158,county_facts!$A:$BB,18,FALSE)</f>
        <v>4.2</v>
      </c>
      <c r="W158">
        <f>VLOOKUP($G158,county_facts!$A:$BB,19,FALSE)</f>
        <v>86.6</v>
      </c>
      <c r="X158">
        <f>VLOOKUP($G158,county_facts!$A:$BB,20,FALSE)</f>
        <v>88.4</v>
      </c>
      <c r="Y158">
        <f>VLOOKUP($G158,county_facts!$A:$BB,21,FALSE)</f>
        <v>2.2000000000000002</v>
      </c>
      <c r="Z158">
        <f>VLOOKUP($G158,county_facts!$A:$BB,22,FALSE)</f>
        <v>4.3</v>
      </c>
      <c r="AA158">
        <f>VLOOKUP($G158,county_facts!$A:$BB,23,FALSE)</f>
        <v>89.2</v>
      </c>
      <c r="AB158">
        <f>VLOOKUP($G158,county_facts!$A:$BB,24,FALSE)</f>
        <v>23.4</v>
      </c>
      <c r="AC158">
        <f>VLOOKUP($G158,county_facts!$A:$BB,25,FALSE)</f>
        <v>10509</v>
      </c>
      <c r="AD158">
        <f>VLOOKUP($G158,county_facts!$A:$BB,26,FALSE)</f>
        <v>25.6</v>
      </c>
      <c r="AE158">
        <f>VLOOKUP($G158,county_facts!$A:$BB,27,FALSE)</f>
        <v>46701</v>
      </c>
      <c r="AF158">
        <f>VLOOKUP($G158,county_facts!$A:$BB,28,FALSE)</f>
        <v>77.7</v>
      </c>
      <c r="AG158">
        <f>VLOOKUP($G158,county_facts!$A:$BB,29,FALSE)</f>
        <v>8</v>
      </c>
      <c r="AH158">
        <f>VLOOKUP($G158,county_facts!$A:$BB,30,FALSE)</f>
        <v>138600</v>
      </c>
      <c r="AI158">
        <f>VLOOKUP($G158,county_facts!$A:$BB,31,FALSE)</f>
        <v>41287</v>
      </c>
      <c r="AJ158">
        <f>VLOOKUP($G158,county_facts!$A:$BB,32,FALSE)</f>
        <v>2.62</v>
      </c>
      <c r="AK158">
        <f>VLOOKUP($G158,county_facts!$A:$BB,33,FALSE)</f>
        <v>25962</v>
      </c>
      <c r="AL158">
        <f>VLOOKUP($G158,county_facts!$A:$BB,34,FALSE)</f>
        <v>55348</v>
      </c>
      <c r="AM158">
        <f>VLOOKUP($G158,county_facts!$A:$BB,35,FALSE)</f>
        <v>8.6</v>
      </c>
      <c r="AN158">
        <f>VLOOKUP($G158,county_facts!$A:$BB,36,FALSE)</f>
        <v>1837</v>
      </c>
      <c r="AO158">
        <f>VLOOKUP($G158,county_facts!$A:$BB,37,FALSE)</f>
        <v>19290</v>
      </c>
      <c r="AP158">
        <f>VLOOKUP($G158,county_facts!$A:$BB,38,FALSE)</f>
        <v>1.5</v>
      </c>
      <c r="AQ158">
        <f>VLOOKUP($G158,county_facts!$A:$BB,39,FALSE)</f>
        <v>7532</v>
      </c>
      <c r="AR158">
        <f>VLOOKUP($G158,county_facts!$A:$BB,40,FALSE)</f>
        <v>9517</v>
      </c>
      <c r="AS158">
        <f>VLOOKUP($G158,county_facts!$A:$BB,41,FALSE)</f>
        <v>1.7</v>
      </c>
      <c r="AT158">
        <f>VLOOKUP($G158,county_facts!$A:$BB,42,FALSE)</f>
        <v>0</v>
      </c>
      <c r="AU158">
        <f>VLOOKUP($G158,county_facts!$A:$BB,43,FALSE)</f>
        <v>1.5</v>
      </c>
      <c r="AV158">
        <f>VLOOKUP($G158,county_facts!$A:$BB,44,FALSE)</f>
        <v>0</v>
      </c>
      <c r="AW158">
        <f>VLOOKUP($G158,county_facts!$A:$BB,45,FALSE)</f>
        <v>0</v>
      </c>
      <c r="AX158">
        <f>VLOOKUP($G158,county_facts!$A:$BB,46,FALSE)</f>
        <v>23.9</v>
      </c>
      <c r="AY158">
        <f>VLOOKUP($G158,county_facts!$A:$BB,47,FALSE)</f>
        <v>366948</v>
      </c>
      <c r="AZ158">
        <f>VLOOKUP($G158,county_facts!$A:$BB,48,FALSE)</f>
        <v>265183</v>
      </c>
      <c r="BA158">
        <f>VLOOKUP($G158,county_facts!$A:$BB,49,FALSE)</f>
        <v>1157723</v>
      </c>
      <c r="BB158">
        <f>VLOOKUP($G158,county_facts!$A:$BB,50,FALSE)</f>
        <v>12137</v>
      </c>
      <c r="BC158">
        <f>VLOOKUP($G158,county_facts!$A:$BB,51,FALSE)</f>
        <v>81237</v>
      </c>
      <c r="BD158">
        <f>VLOOKUP($G158,county_facts!$A:$BB,52,FALSE)</f>
        <v>326</v>
      </c>
      <c r="BE158">
        <f>VLOOKUP($G158,county_facts!$A:$BB,53,FALSE)</f>
        <v>723.6</v>
      </c>
      <c r="BF158">
        <f>VLOOKUP($G158,county_facts!$A:$BB,54,FALSE)</f>
        <v>148</v>
      </c>
    </row>
    <row r="159" spans="1:58" x14ac:dyDescent="0.3">
      <c r="A159" t="s">
        <v>9</v>
      </c>
      <c r="B159" t="s">
        <v>86</v>
      </c>
      <c r="C159">
        <v>1816</v>
      </c>
      <c r="D159" t="s">
        <v>75</v>
      </c>
      <c r="E159">
        <v>4938</v>
      </c>
      <c r="F159">
        <v>0.367760227</v>
      </c>
      <c r="G159">
        <v>5125</v>
      </c>
      <c r="H159">
        <f>VLOOKUP($G159,county_facts!$A:$BB,4,FALSE)</f>
        <v>115719</v>
      </c>
      <c r="I159">
        <f>VLOOKUP($G159,county_facts!$A:$BB,5,FALSE)</f>
        <v>107118</v>
      </c>
      <c r="J159">
        <f>VLOOKUP($G159,county_facts!$A:$BB,6,FALSE)</f>
        <v>8</v>
      </c>
      <c r="K159">
        <f>VLOOKUP($G159,county_facts!$A:$BB,7,FALSE)</f>
        <v>107118</v>
      </c>
      <c r="L159">
        <f>VLOOKUP($G159,county_facts!$A:$BB,8,FALSE)</f>
        <v>6</v>
      </c>
      <c r="M159">
        <f>VLOOKUP($G159,county_facts!$A:$BB,9,FALSE)</f>
        <v>23.8</v>
      </c>
      <c r="N159">
        <f>VLOOKUP($G159,county_facts!$A:$BB,10,FALSE)</f>
        <v>17.100000000000001</v>
      </c>
      <c r="O159">
        <f>VLOOKUP($G159,county_facts!$A:$BB,11,FALSE)</f>
        <v>51</v>
      </c>
      <c r="P159">
        <f>VLOOKUP($G159,county_facts!$A:$BB,12,FALSE)</f>
        <v>90.3</v>
      </c>
      <c r="Q159">
        <f>VLOOKUP($G159,county_facts!$A:$BB,13,FALSE)</f>
        <v>6.6</v>
      </c>
      <c r="R159">
        <f>VLOOKUP($G159,county_facts!$A:$BB,14,FALSE)</f>
        <v>0.6</v>
      </c>
      <c r="S159">
        <f>VLOOKUP($G159,county_facts!$A:$BB,15,FALSE)</f>
        <v>1.1000000000000001</v>
      </c>
      <c r="T159">
        <f>VLOOKUP($G159,county_facts!$A:$BB,16,FALSE)</f>
        <v>0.1</v>
      </c>
      <c r="U159">
        <f>VLOOKUP($G159,county_facts!$A:$BB,17,FALSE)</f>
        <v>1.4</v>
      </c>
      <c r="V159">
        <f>VLOOKUP($G159,county_facts!$A:$BB,18,FALSE)</f>
        <v>4.2</v>
      </c>
      <c r="W159">
        <f>VLOOKUP($G159,county_facts!$A:$BB,19,FALSE)</f>
        <v>86.6</v>
      </c>
      <c r="X159">
        <f>VLOOKUP($G159,county_facts!$A:$BB,20,FALSE)</f>
        <v>88.4</v>
      </c>
      <c r="Y159">
        <f>VLOOKUP($G159,county_facts!$A:$BB,21,FALSE)</f>
        <v>2.2000000000000002</v>
      </c>
      <c r="Z159">
        <f>VLOOKUP($G159,county_facts!$A:$BB,22,FALSE)</f>
        <v>4.3</v>
      </c>
      <c r="AA159">
        <f>VLOOKUP($G159,county_facts!$A:$BB,23,FALSE)</f>
        <v>89.2</v>
      </c>
      <c r="AB159">
        <f>VLOOKUP($G159,county_facts!$A:$BB,24,FALSE)</f>
        <v>23.4</v>
      </c>
      <c r="AC159">
        <f>VLOOKUP($G159,county_facts!$A:$BB,25,FALSE)</f>
        <v>10509</v>
      </c>
      <c r="AD159">
        <f>VLOOKUP($G159,county_facts!$A:$BB,26,FALSE)</f>
        <v>25.6</v>
      </c>
      <c r="AE159">
        <f>VLOOKUP($G159,county_facts!$A:$BB,27,FALSE)</f>
        <v>46701</v>
      </c>
      <c r="AF159">
        <f>VLOOKUP($G159,county_facts!$A:$BB,28,FALSE)</f>
        <v>77.7</v>
      </c>
      <c r="AG159">
        <f>VLOOKUP($G159,county_facts!$A:$BB,29,FALSE)</f>
        <v>8</v>
      </c>
      <c r="AH159">
        <f>VLOOKUP($G159,county_facts!$A:$BB,30,FALSE)</f>
        <v>138600</v>
      </c>
      <c r="AI159">
        <f>VLOOKUP($G159,county_facts!$A:$BB,31,FALSE)</f>
        <v>41287</v>
      </c>
      <c r="AJ159">
        <f>VLOOKUP($G159,county_facts!$A:$BB,32,FALSE)</f>
        <v>2.62</v>
      </c>
      <c r="AK159">
        <f>VLOOKUP($G159,county_facts!$A:$BB,33,FALSE)</f>
        <v>25962</v>
      </c>
      <c r="AL159">
        <f>VLOOKUP($G159,county_facts!$A:$BB,34,FALSE)</f>
        <v>55348</v>
      </c>
      <c r="AM159">
        <f>VLOOKUP($G159,county_facts!$A:$BB,35,FALSE)</f>
        <v>8.6</v>
      </c>
      <c r="AN159">
        <f>VLOOKUP($G159,county_facts!$A:$BB,36,FALSE)</f>
        <v>1837</v>
      </c>
      <c r="AO159">
        <f>VLOOKUP($G159,county_facts!$A:$BB,37,FALSE)</f>
        <v>19290</v>
      </c>
      <c r="AP159">
        <f>VLOOKUP($G159,county_facts!$A:$BB,38,FALSE)</f>
        <v>1.5</v>
      </c>
      <c r="AQ159">
        <f>VLOOKUP($G159,county_facts!$A:$BB,39,FALSE)</f>
        <v>7532</v>
      </c>
      <c r="AR159">
        <f>VLOOKUP($G159,county_facts!$A:$BB,40,FALSE)</f>
        <v>9517</v>
      </c>
      <c r="AS159">
        <f>VLOOKUP($G159,county_facts!$A:$BB,41,FALSE)</f>
        <v>1.7</v>
      </c>
      <c r="AT159">
        <f>VLOOKUP($G159,county_facts!$A:$BB,42,FALSE)</f>
        <v>0</v>
      </c>
      <c r="AU159">
        <f>VLOOKUP($G159,county_facts!$A:$BB,43,FALSE)</f>
        <v>1.5</v>
      </c>
      <c r="AV159">
        <f>VLOOKUP($G159,county_facts!$A:$BB,44,FALSE)</f>
        <v>0</v>
      </c>
      <c r="AW159">
        <f>VLOOKUP($G159,county_facts!$A:$BB,45,FALSE)</f>
        <v>0</v>
      </c>
      <c r="AX159">
        <f>VLOOKUP($G159,county_facts!$A:$BB,46,FALSE)</f>
        <v>23.9</v>
      </c>
      <c r="AY159">
        <f>VLOOKUP($G159,county_facts!$A:$BB,47,FALSE)</f>
        <v>366948</v>
      </c>
      <c r="AZ159">
        <f>VLOOKUP($G159,county_facts!$A:$BB,48,FALSE)</f>
        <v>265183</v>
      </c>
      <c r="BA159">
        <f>VLOOKUP($G159,county_facts!$A:$BB,49,FALSE)</f>
        <v>1157723</v>
      </c>
      <c r="BB159">
        <f>VLOOKUP($G159,county_facts!$A:$BB,50,FALSE)</f>
        <v>12137</v>
      </c>
      <c r="BC159">
        <f>VLOOKUP($G159,county_facts!$A:$BB,51,FALSE)</f>
        <v>81237</v>
      </c>
      <c r="BD159">
        <f>VLOOKUP($G159,county_facts!$A:$BB,52,FALSE)</f>
        <v>326</v>
      </c>
      <c r="BE159">
        <f>VLOOKUP($G159,county_facts!$A:$BB,53,FALSE)</f>
        <v>723.6</v>
      </c>
      <c r="BF159">
        <f>VLOOKUP($G159,county_facts!$A:$BB,54,FALSE)</f>
        <v>148</v>
      </c>
    </row>
    <row r="160" spans="1:58" x14ac:dyDescent="0.3">
      <c r="A160" t="s">
        <v>6</v>
      </c>
      <c r="B160" t="s">
        <v>19</v>
      </c>
      <c r="C160">
        <v>333</v>
      </c>
      <c r="D160" t="s">
        <v>75</v>
      </c>
      <c r="E160">
        <v>558</v>
      </c>
      <c r="F160">
        <v>0.59677419399999998</v>
      </c>
      <c r="G160">
        <v>5121</v>
      </c>
      <c r="H160">
        <f>VLOOKUP($G160,county_facts!$A:$BB,4,FALSE)</f>
        <v>17571</v>
      </c>
      <c r="I160">
        <f>VLOOKUP($G160,county_facts!$A:$BB,5,FALSE)</f>
        <v>17969</v>
      </c>
      <c r="J160">
        <f>VLOOKUP($G160,county_facts!$A:$BB,6,FALSE)</f>
        <v>-2.2000000000000002</v>
      </c>
      <c r="K160">
        <f>VLOOKUP($G160,county_facts!$A:$BB,7,FALSE)</f>
        <v>17969</v>
      </c>
      <c r="L160">
        <f>VLOOKUP($G160,county_facts!$A:$BB,8,FALSE)</f>
        <v>5.7</v>
      </c>
      <c r="M160">
        <f>VLOOKUP($G160,county_facts!$A:$BB,9,FALSE)</f>
        <v>22.5</v>
      </c>
      <c r="N160">
        <f>VLOOKUP($G160,county_facts!$A:$BB,10,FALSE)</f>
        <v>19.899999999999999</v>
      </c>
      <c r="O160">
        <f>VLOOKUP($G160,county_facts!$A:$BB,11,FALSE)</f>
        <v>50.9</v>
      </c>
      <c r="P160">
        <f>VLOOKUP($G160,county_facts!$A:$BB,12,FALSE)</f>
        <v>96.8</v>
      </c>
      <c r="Q160">
        <f>VLOOKUP($G160,county_facts!$A:$BB,13,FALSE)</f>
        <v>0.9</v>
      </c>
      <c r="R160">
        <f>VLOOKUP($G160,county_facts!$A:$BB,14,FALSE)</f>
        <v>0.5</v>
      </c>
      <c r="S160">
        <f>VLOOKUP($G160,county_facts!$A:$BB,15,FALSE)</f>
        <v>0.4</v>
      </c>
      <c r="T160">
        <f>VLOOKUP($G160,county_facts!$A:$BB,16,FALSE)</f>
        <v>0</v>
      </c>
      <c r="U160">
        <f>VLOOKUP($G160,county_facts!$A:$BB,17,FALSE)</f>
        <v>1.3</v>
      </c>
      <c r="V160">
        <f>VLOOKUP($G160,county_facts!$A:$BB,18,FALSE)</f>
        <v>1.9</v>
      </c>
      <c r="W160">
        <f>VLOOKUP($G160,county_facts!$A:$BB,19,FALSE)</f>
        <v>95.2</v>
      </c>
      <c r="X160">
        <f>VLOOKUP($G160,county_facts!$A:$BB,20,FALSE)</f>
        <v>85.4</v>
      </c>
      <c r="Y160">
        <f>VLOOKUP($G160,county_facts!$A:$BB,21,FALSE)</f>
        <v>0.6</v>
      </c>
      <c r="Z160">
        <f>VLOOKUP($G160,county_facts!$A:$BB,22,FALSE)</f>
        <v>1.6</v>
      </c>
      <c r="AA160">
        <f>VLOOKUP($G160,county_facts!$A:$BB,23,FALSE)</f>
        <v>80.400000000000006</v>
      </c>
      <c r="AB160">
        <f>VLOOKUP($G160,county_facts!$A:$BB,24,FALSE)</f>
        <v>12.3</v>
      </c>
      <c r="AC160">
        <f>VLOOKUP($G160,county_facts!$A:$BB,25,FALSE)</f>
        <v>1405</v>
      </c>
      <c r="AD160">
        <f>VLOOKUP($G160,county_facts!$A:$BB,26,FALSE)</f>
        <v>29.2</v>
      </c>
      <c r="AE160">
        <f>VLOOKUP($G160,county_facts!$A:$BB,27,FALSE)</f>
        <v>8522</v>
      </c>
      <c r="AF160">
        <f>VLOOKUP($G160,county_facts!$A:$BB,28,FALSE)</f>
        <v>75.3</v>
      </c>
      <c r="AG160">
        <f>VLOOKUP($G160,county_facts!$A:$BB,29,FALSE)</f>
        <v>7.7</v>
      </c>
      <c r="AH160">
        <f>VLOOKUP($G160,county_facts!$A:$BB,30,FALSE)</f>
        <v>74100</v>
      </c>
      <c r="AI160">
        <f>VLOOKUP($G160,county_facts!$A:$BB,31,FALSE)</f>
        <v>7244</v>
      </c>
      <c r="AJ160">
        <f>VLOOKUP($G160,county_facts!$A:$BB,32,FALSE)</f>
        <v>2.42</v>
      </c>
      <c r="AK160">
        <f>VLOOKUP($G160,county_facts!$A:$BB,33,FALSE)</f>
        <v>18871</v>
      </c>
      <c r="AL160">
        <f>VLOOKUP($G160,county_facts!$A:$BB,34,FALSE)</f>
        <v>34418</v>
      </c>
      <c r="AM160">
        <f>VLOOKUP($G160,county_facts!$A:$BB,35,FALSE)</f>
        <v>21.8</v>
      </c>
      <c r="AN160">
        <f>VLOOKUP($G160,county_facts!$A:$BB,36,FALSE)</f>
        <v>325</v>
      </c>
      <c r="AO160">
        <f>VLOOKUP($G160,county_facts!$A:$BB,37,FALSE)</f>
        <v>3500</v>
      </c>
      <c r="AP160">
        <f>VLOOKUP($G160,county_facts!$A:$BB,38,FALSE)</f>
        <v>5.4</v>
      </c>
      <c r="AQ160">
        <f>VLOOKUP($G160,county_facts!$A:$BB,39,FALSE)</f>
        <v>1252</v>
      </c>
      <c r="AR160">
        <f>VLOOKUP($G160,county_facts!$A:$BB,40,FALSE)</f>
        <v>1427</v>
      </c>
      <c r="AS160">
        <f>VLOOKUP($G160,county_facts!$A:$BB,41,FALSE)</f>
        <v>0</v>
      </c>
      <c r="AT160">
        <f>VLOOKUP($G160,county_facts!$A:$BB,42,FALSE)</f>
        <v>0</v>
      </c>
      <c r="AU160">
        <f>VLOOKUP($G160,county_facts!$A:$BB,43,FALSE)</f>
        <v>0</v>
      </c>
      <c r="AV160">
        <f>VLOOKUP($G160,county_facts!$A:$BB,44,FALSE)</f>
        <v>0</v>
      </c>
      <c r="AW160">
        <f>VLOOKUP($G160,county_facts!$A:$BB,45,FALSE)</f>
        <v>0</v>
      </c>
      <c r="AX160">
        <f>VLOOKUP($G160,county_facts!$A:$BB,46,FALSE)</f>
        <v>14.2</v>
      </c>
      <c r="AY160">
        <f>VLOOKUP($G160,county_facts!$A:$BB,47,FALSE)</f>
        <v>148093</v>
      </c>
      <c r="AZ160">
        <f>VLOOKUP($G160,county_facts!$A:$BB,48,FALSE)</f>
        <v>39297</v>
      </c>
      <c r="BA160">
        <f>VLOOKUP($G160,county_facts!$A:$BB,49,FALSE)</f>
        <v>137421</v>
      </c>
      <c r="BB160">
        <f>VLOOKUP($G160,county_facts!$A:$BB,50,FALSE)</f>
        <v>7618</v>
      </c>
      <c r="BC160">
        <f>VLOOKUP($G160,county_facts!$A:$BB,51,FALSE)</f>
        <v>13904</v>
      </c>
      <c r="BD160">
        <f>VLOOKUP($G160,county_facts!$A:$BB,52,FALSE)</f>
        <v>11</v>
      </c>
      <c r="BE160">
        <f>VLOOKUP($G160,county_facts!$A:$BB,53,FALSE)</f>
        <v>652.19000000000005</v>
      </c>
      <c r="BF160">
        <f>VLOOKUP($G160,county_facts!$A:$BB,54,FALSE)</f>
        <v>27.6</v>
      </c>
    </row>
    <row r="161" spans="1:58" x14ac:dyDescent="0.3">
      <c r="A161" t="s">
        <v>9</v>
      </c>
      <c r="B161" t="s">
        <v>19</v>
      </c>
      <c r="C161">
        <v>225</v>
      </c>
      <c r="D161" t="s">
        <v>75</v>
      </c>
      <c r="E161">
        <v>558</v>
      </c>
      <c r="F161">
        <v>0.40322580600000002</v>
      </c>
      <c r="G161">
        <v>5121</v>
      </c>
      <c r="H161">
        <f>VLOOKUP($G161,county_facts!$A:$BB,4,FALSE)</f>
        <v>17571</v>
      </c>
      <c r="I161">
        <f>VLOOKUP($G161,county_facts!$A:$BB,5,FALSE)</f>
        <v>17969</v>
      </c>
      <c r="J161">
        <f>VLOOKUP($G161,county_facts!$A:$BB,6,FALSE)</f>
        <v>-2.2000000000000002</v>
      </c>
      <c r="K161">
        <f>VLOOKUP($G161,county_facts!$A:$BB,7,FALSE)</f>
        <v>17969</v>
      </c>
      <c r="L161">
        <f>VLOOKUP($G161,county_facts!$A:$BB,8,FALSE)</f>
        <v>5.7</v>
      </c>
      <c r="M161">
        <f>VLOOKUP($G161,county_facts!$A:$BB,9,FALSE)</f>
        <v>22.5</v>
      </c>
      <c r="N161">
        <f>VLOOKUP($G161,county_facts!$A:$BB,10,FALSE)</f>
        <v>19.899999999999999</v>
      </c>
      <c r="O161">
        <f>VLOOKUP($G161,county_facts!$A:$BB,11,FALSE)</f>
        <v>50.9</v>
      </c>
      <c r="P161">
        <f>VLOOKUP($G161,county_facts!$A:$BB,12,FALSE)</f>
        <v>96.8</v>
      </c>
      <c r="Q161">
        <f>VLOOKUP($G161,county_facts!$A:$BB,13,FALSE)</f>
        <v>0.9</v>
      </c>
      <c r="R161">
        <f>VLOOKUP($G161,county_facts!$A:$BB,14,FALSE)</f>
        <v>0.5</v>
      </c>
      <c r="S161">
        <f>VLOOKUP($G161,county_facts!$A:$BB,15,FALSE)</f>
        <v>0.4</v>
      </c>
      <c r="T161">
        <f>VLOOKUP($G161,county_facts!$A:$BB,16,FALSE)</f>
        <v>0</v>
      </c>
      <c r="U161">
        <f>VLOOKUP($G161,county_facts!$A:$BB,17,FALSE)</f>
        <v>1.3</v>
      </c>
      <c r="V161">
        <f>VLOOKUP($G161,county_facts!$A:$BB,18,FALSE)</f>
        <v>1.9</v>
      </c>
      <c r="W161">
        <f>VLOOKUP($G161,county_facts!$A:$BB,19,FALSE)</f>
        <v>95.2</v>
      </c>
      <c r="X161">
        <f>VLOOKUP($G161,county_facts!$A:$BB,20,FALSE)</f>
        <v>85.4</v>
      </c>
      <c r="Y161">
        <f>VLOOKUP($G161,county_facts!$A:$BB,21,FALSE)</f>
        <v>0.6</v>
      </c>
      <c r="Z161">
        <f>VLOOKUP($G161,county_facts!$A:$BB,22,FALSE)</f>
        <v>1.6</v>
      </c>
      <c r="AA161">
        <f>VLOOKUP($G161,county_facts!$A:$BB,23,FALSE)</f>
        <v>80.400000000000006</v>
      </c>
      <c r="AB161">
        <f>VLOOKUP($G161,county_facts!$A:$BB,24,FALSE)</f>
        <v>12.3</v>
      </c>
      <c r="AC161">
        <f>VLOOKUP($G161,county_facts!$A:$BB,25,FALSE)</f>
        <v>1405</v>
      </c>
      <c r="AD161">
        <f>VLOOKUP($G161,county_facts!$A:$BB,26,FALSE)</f>
        <v>29.2</v>
      </c>
      <c r="AE161">
        <f>VLOOKUP($G161,county_facts!$A:$BB,27,FALSE)</f>
        <v>8522</v>
      </c>
      <c r="AF161">
        <f>VLOOKUP($G161,county_facts!$A:$BB,28,FALSE)</f>
        <v>75.3</v>
      </c>
      <c r="AG161">
        <f>VLOOKUP($G161,county_facts!$A:$BB,29,FALSE)</f>
        <v>7.7</v>
      </c>
      <c r="AH161">
        <f>VLOOKUP($G161,county_facts!$A:$BB,30,FALSE)</f>
        <v>74100</v>
      </c>
      <c r="AI161">
        <f>VLOOKUP($G161,county_facts!$A:$BB,31,FALSE)</f>
        <v>7244</v>
      </c>
      <c r="AJ161">
        <f>VLOOKUP($G161,county_facts!$A:$BB,32,FALSE)</f>
        <v>2.42</v>
      </c>
      <c r="AK161">
        <f>VLOOKUP($G161,county_facts!$A:$BB,33,FALSE)</f>
        <v>18871</v>
      </c>
      <c r="AL161">
        <f>VLOOKUP($G161,county_facts!$A:$BB,34,FALSE)</f>
        <v>34418</v>
      </c>
      <c r="AM161">
        <f>VLOOKUP($G161,county_facts!$A:$BB,35,FALSE)</f>
        <v>21.8</v>
      </c>
      <c r="AN161">
        <f>VLOOKUP($G161,county_facts!$A:$BB,36,FALSE)</f>
        <v>325</v>
      </c>
      <c r="AO161">
        <f>VLOOKUP($G161,county_facts!$A:$BB,37,FALSE)</f>
        <v>3500</v>
      </c>
      <c r="AP161">
        <f>VLOOKUP($G161,county_facts!$A:$BB,38,FALSE)</f>
        <v>5.4</v>
      </c>
      <c r="AQ161">
        <f>VLOOKUP($G161,county_facts!$A:$BB,39,FALSE)</f>
        <v>1252</v>
      </c>
      <c r="AR161">
        <f>VLOOKUP($G161,county_facts!$A:$BB,40,FALSE)</f>
        <v>1427</v>
      </c>
      <c r="AS161">
        <f>VLOOKUP($G161,county_facts!$A:$BB,41,FALSE)</f>
        <v>0</v>
      </c>
      <c r="AT161">
        <f>VLOOKUP($G161,county_facts!$A:$BB,42,FALSE)</f>
        <v>0</v>
      </c>
      <c r="AU161">
        <f>VLOOKUP($G161,county_facts!$A:$BB,43,FALSE)</f>
        <v>0</v>
      </c>
      <c r="AV161">
        <f>VLOOKUP($G161,county_facts!$A:$BB,44,FALSE)</f>
        <v>0</v>
      </c>
      <c r="AW161">
        <f>VLOOKUP($G161,county_facts!$A:$BB,45,FALSE)</f>
        <v>0</v>
      </c>
      <c r="AX161">
        <f>VLOOKUP($G161,county_facts!$A:$BB,46,FALSE)</f>
        <v>14.2</v>
      </c>
      <c r="AY161">
        <f>VLOOKUP($G161,county_facts!$A:$BB,47,FALSE)</f>
        <v>148093</v>
      </c>
      <c r="AZ161">
        <f>VLOOKUP($G161,county_facts!$A:$BB,48,FALSE)</f>
        <v>39297</v>
      </c>
      <c r="BA161">
        <f>VLOOKUP($G161,county_facts!$A:$BB,49,FALSE)</f>
        <v>137421</v>
      </c>
      <c r="BB161">
        <f>VLOOKUP($G161,county_facts!$A:$BB,50,FALSE)</f>
        <v>7618</v>
      </c>
      <c r="BC161">
        <f>VLOOKUP($G161,county_facts!$A:$BB,51,FALSE)</f>
        <v>13904</v>
      </c>
      <c r="BD161">
        <f>VLOOKUP($G161,county_facts!$A:$BB,52,FALSE)</f>
        <v>11</v>
      </c>
      <c r="BE161">
        <f>VLOOKUP($G161,county_facts!$A:$BB,53,FALSE)</f>
        <v>652.19000000000005</v>
      </c>
      <c r="BF161">
        <f>VLOOKUP($G161,county_facts!$A:$BB,54,FALSE)</f>
        <v>27.6</v>
      </c>
    </row>
    <row r="162" spans="1:58" x14ac:dyDescent="0.3">
      <c r="A162" t="s">
        <v>6</v>
      </c>
      <c r="B162" t="s">
        <v>87</v>
      </c>
      <c r="C162">
        <v>24535</v>
      </c>
      <c r="D162" t="s">
        <v>75</v>
      </c>
      <c r="E162">
        <v>35568</v>
      </c>
      <c r="F162">
        <v>0.68980544300000002</v>
      </c>
      <c r="G162">
        <v>5119</v>
      </c>
      <c r="H162">
        <f>VLOOKUP($G162,county_facts!$A:$BB,4,FALSE)</f>
        <v>392702</v>
      </c>
      <c r="I162">
        <f>VLOOKUP($G162,county_facts!$A:$BB,5,FALSE)</f>
        <v>382796</v>
      </c>
      <c r="J162">
        <f>VLOOKUP($G162,county_facts!$A:$BB,6,FALSE)</f>
        <v>2.6</v>
      </c>
      <c r="K162">
        <f>VLOOKUP($G162,county_facts!$A:$BB,7,FALSE)</f>
        <v>382748</v>
      </c>
      <c r="L162">
        <f>VLOOKUP($G162,county_facts!$A:$BB,8,FALSE)</f>
        <v>7</v>
      </c>
      <c r="M162">
        <f>VLOOKUP($G162,county_facts!$A:$BB,9,FALSE)</f>
        <v>23.7</v>
      </c>
      <c r="N162">
        <f>VLOOKUP($G162,county_facts!$A:$BB,10,FALSE)</f>
        <v>13.5</v>
      </c>
      <c r="O162">
        <f>VLOOKUP($G162,county_facts!$A:$BB,11,FALSE)</f>
        <v>52</v>
      </c>
      <c r="P162">
        <f>VLOOKUP($G162,county_facts!$A:$BB,12,FALSE)</f>
        <v>59.2</v>
      </c>
      <c r="Q162">
        <f>VLOOKUP($G162,county_facts!$A:$BB,13,FALSE)</f>
        <v>36</v>
      </c>
      <c r="R162">
        <f>VLOOKUP($G162,county_facts!$A:$BB,14,FALSE)</f>
        <v>0.5</v>
      </c>
      <c r="S162">
        <f>VLOOKUP($G162,county_facts!$A:$BB,15,FALSE)</f>
        <v>2.2000000000000002</v>
      </c>
      <c r="T162">
        <f>VLOOKUP($G162,county_facts!$A:$BB,16,FALSE)</f>
        <v>0.1</v>
      </c>
      <c r="U162">
        <f>VLOOKUP($G162,county_facts!$A:$BB,17,FALSE)</f>
        <v>2</v>
      </c>
      <c r="V162">
        <f>VLOOKUP($G162,county_facts!$A:$BB,18,FALSE)</f>
        <v>6</v>
      </c>
      <c r="W162">
        <f>VLOOKUP($G162,county_facts!$A:$BB,19,FALSE)</f>
        <v>54</v>
      </c>
      <c r="X162">
        <f>VLOOKUP($G162,county_facts!$A:$BB,20,FALSE)</f>
        <v>83.3</v>
      </c>
      <c r="Y162">
        <f>VLOOKUP($G162,county_facts!$A:$BB,21,FALSE)</f>
        <v>5.2</v>
      </c>
      <c r="Z162">
        <f>VLOOKUP($G162,county_facts!$A:$BB,22,FALSE)</f>
        <v>7.9</v>
      </c>
      <c r="AA162">
        <f>VLOOKUP($G162,county_facts!$A:$BB,23,FALSE)</f>
        <v>89.2</v>
      </c>
      <c r="AB162">
        <f>VLOOKUP($G162,county_facts!$A:$BB,24,FALSE)</f>
        <v>31.2</v>
      </c>
      <c r="AC162">
        <f>VLOOKUP($G162,county_facts!$A:$BB,25,FALSE)</f>
        <v>31984</v>
      </c>
      <c r="AD162">
        <f>VLOOKUP($G162,county_facts!$A:$BB,26,FALSE)</f>
        <v>19.8</v>
      </c>
      <c r="AE162">
        <f>VLOOKUP($G162,county_facts!$A:$BB,27,FALSE)</f>
        <v>181406</v>
      </c>
      <c r="AF162">
        <f>VLOOKUP($G162,county_facts!$A:$BB,28,FALSE)</f>
        <v>60.4</v>
      </c>
      <c r="AG162">
        <f>VLOOKUP($G162,county_facts!$A:$BB,29,FALSE)</f>
        <v>26.3</v>
      </c>
      <c r="AH162">
        <f>VLOOKUP($G162,county_facts!$A:$BB,30,FALSE)</f>
        <v>140500</v>
      </c>
      <c r="AI162">
        <f>VLOOKUP($G162,county_facts!$A:$BB,31,FALSE)</f>
        <v>153720</v>
      </c>
      <c r="AJ162">
        <f>VLOOKUP($G162,county_facts!$A:$BB,32,FALSE)</f>
        <v>2.4700000000000002</v>
      </c>
      <c r="AK162">
        <f>VLOOKUP($G162,county_facts!$A:$BB,33,FALSE)</f>
        <v>27414</v>
      </c>
      <c r="AL162">
        <f>VLOOKUP($G162,county_facts!$A:$BB,34,FALSE)</f>
        <v>46013</v>
      </c>
      <c r="AM162">
        <f>VLOOKUP($G162,county_facts!$A:$BB,35,FALSE)</f>
        <v>17.2</v>
      </c>
      <c r="AN162">
        <f>VLOOKUP($G162,county_facts!$A:$BB,36,FALSE)</f>
        <v>12010</v>
      </c>
      <c r="AO162">
        <f>VLOOKUP($G162,county_facts!$A:$BB,37,FALSE)</f>
        <v>204171</v>
      </c>
      <c r="AP162">
        <f>VLOOKUP($G162,county_facts!$A:$BB,38,FALSE)</f>
        <v>0.7</v>
      </c>
      <c r="AQ162">
        <f>VLOOKUP($G162,county_facts!$A:$BB,39,FALSE)</f>
        <v>26975</v>
      </c>
      <c r="AR162">
        <f>VLOOKUP($G162,county_facts!$A:$BB,40,FALSE)</f>
        <v>35392</v>
      </c>
      <c r="AS162">
        <f>VLOOKUP($G162,county_facts!$A:$BB,41,FALSE)</f>
        <v>14.1</v>
      </c>
      <c r="AT162">
        <f>VLOOKUP($G162,county_facts!$A:$BB,42,FALSE)</f>
        <v>1.2</v>
      </c>
      <c r="AU162">
        <f>VLOOKUP($G162,county_facts!$A:$BB,43,FALSE)</f>
        <v>2</v>
      </c>
      <c r="AV162">
        <f>VLOOKUP($G162,county_facts!$A:$BB,44,FALSE)</f>
        <v>0</v>
      </c>
      <c r="AW162">
        <f>VLOOKUP($G162,county_facts!$A:$BB,45,FALSE)</f>
        <v>2.1</v>
      </c>
      <c r="AX162">
        <f>VLOOKUP($G162,county_facts!$A:$BB,46,FALSE)</f>
        <v>26.7</v>
      </c>
      <c r="AY162">
        <f>VLOOKUP($G162,county_facts!$A:$BB,47,FALSE)</f>
        <v>5969537</v>
      </c>
      <c r="AZ162">
        <f>VLOOKUP($G162,county_facts!$A:$BB,48,FALSE)</f>
        <v>13418974</v>
      </c>
      <c r="BA162">
        <f>VLOOKUP($G162,county_facts!$A:$BB,49,FALSE)</f>
        <v>6163074</v>
      </c>
      <c r="BB162">
        <f>VLOOKUP($G162,county_facts!$A:$BB,50,FALSE)</f>
        <v>16435</v>
      </c>
      <c r="BC162">
        <f>VLOOKUP($G162,county_facts!$A:$BB,51,FALSE)</f>
        <v>809950</v>
      </c>
      <c r="BD162">
        <f>VLOOKUP($G162,county_facts!$A:$BB,52,FALSE)</f>
        <v>1142</v>
      </c>
      <c r="BE162">
        <f>VLOOKUP($G162,county_facts!$A:$BB,53,FALSE)</f>
        <v>759.76</v>
      </c>
      <c r="BF162">
        <f>VLOOKUP($G162,county_facts!$A:$BB,54,FALSE)</f>
        <v>503.8</v>
      </c>
    </row>
    <row r="163" spans="1:58" x14ac:dyDescent="0.3">
      <c r="A163" t="s">
        <v>9</v>
      </c>
      <c r="B163" t="s">
        <v>87</v>
      </c>
      <c r="C163">
        <v>11033</v>
      </c>
      <c r="D163" t="s">
        <v>75</v>
      </c>
      <c r="E163">
        <v>35568</v>
      </c>
      <c r="F163">
        <v>0.31019455699999998</v>
      </c>
      <c r="G163">
        <v>5119</v>
      </c>
      <c r="H163">
        <f>VLOOKUP($G163,county_facts!$A:$BB,4,FALSE)</f>
        <v>392702</v>
      </c>
      <c r="I163">
        <f>VLOOKUP($G163,county_facts!$A:$BB,5,FALSE)</f>
        <v>382796</v>
      </c>
      <c r="J163">
        <f>VLOOKUP($G163,county_facts!$A:$BB,6,FALSE)</f>
        <v>2.6</v>
      </c>
      <c r="K163">
        <f>VLOOKUP($G163,county_facts!$A:$BB,7,FALSE)</f>
        <v>382748</v>
      </c>
      <c r="L163">
        <f>VLOOKUP($G163,county_facts!$A:$BB,8,FALSE)</f>
        <v>7</v>
      </c>
      <c r="M163">
        <f>VLOOKUP($G163,county_facts!$A:$BB,9,FALSE)</f>
        <v>23.7</v>
      </c>
      <c r="N163">
        <f>VLOOKUP($G163,county_facts!$A:$BB,10,FALSE)</f>
        <v>13.5</v>
      </c>
      <c r="O163">
        <f>VLOOKUP($G163,county_facts!$A:$BB,11,FALSE)</f>
        <v>52</v>
      </c>
      <c r="P163">
        <f>VLOOKUP($G163,county_facts!$A:$BB,12,FALSE)</f>
        <v>59.2</v>
      </c>
      <c r="Q163">
        <f>VLOOKUP($G163,county_facts!$A:$BB,13,FALSE)</f>
        <v>36</v>
      </c>
      <c r="R163">
        <f>VLOOKUP($G163,county_facts!$A:$BB,14,FALSE)</f>
        <v>0.5</v>
      </c>
      <c r="S163">
        <f>VLOOKUP($G163,county_facts!$A:$BB,15,FALSE)</f>
        <v>2.2000000000000002</v>
      </c>
      <c r="T163">
        <f>VLOOKUP($G163,county_facts!$A:$BB,16,FALSE)</f>
        <v>0.1</v>
      </c>
      <c r="U163">
        <f>VLOOKUP($G163,county_facts!$A:$BB,17,FALSE)</f>
        <v>2</v>
      </c>
      <c r="V163">
        <f>VLOOKUP($G163,county_facts!$A:$BB,18,FALSE)</f>
        <v>6</v>
      </c>
      <c r="W163">
        <f>VLOOKUP($G163,county_facts!$A:$BB,19,FALSE)</f>
        <v>54</v>
      </c>
      <c r="X163">
        <f>VLOOKUP($G163,county_facts!$A:$BB,20,FALSE)</f>
        <v>83.3</v>
      </c>
      <c r="Y163">
        <f>VLOOKUP($G163,county_facts!$A:$BB,21,FALSE)</f>
        <v>5.2</v>
      </c>
      <c r="Z163">
        <f>VLOOKUP($G163,county_facts!$A:$BB,22,FALSE)</f>
        <v>7.9</v>
      </c>
      <c r="AA163">
        <f>VLOOKUP($G163,county_facts!$A:$BB,23,FALSE)</f>
        <v>89.2</v>
      </c>
      <c r="AB163">
        <f>VLOOKUP($G163,county_facts!$A:$BB,24,FALSE)</f>
        <v>31.2</v>
      </c>
      <c r="AC163">
        <f>VLOOKUP($G163,county_facts!$A:$BB,25,FALSE)</f>
        <v>31984</v>
      </c>
      <c r="AD163">
        <f>VLOOKUP($G163,county_facts!$A:$BB,26,FALSE)</f>
        <v>19.8</v>
      </c>
      <c r="AE163">
        <f>VLOOKUP($G163,county_facts!$A:$BB,27,FALSE)</f>
        <v>181406</v>
      </c>
      <c r="AF163">
        <f>VLOOKUP($G163,county_facts!$A:$BB,28,FALSE)</f>
        <v>60.4</v>
      </c>
      <c r="AG163">
        <f>VLOOKUP($G163,county_facts!$A:$BB,29,FALSE)</f>
        <v>26.3</v>
      </c>
      <c r="AH163">
        <f>VLOOKUP($G163,county_facts!$A:$BB,30,FALSE)</f>
        <v>140500</v>
      </c>
      <c r="AI163">
        <f>VLOOKUP($G163,county_facts!$A:$BB,31,FALSE)</f>
        <v>153720</v>
      </c>
      <c r="AJ163">
        <f>VLOOKUP($G163,county_facts!$A:$BB,32,FALSE)</f>
        <v>2.4700000000000002</v>
      </c>
      <c r="AK163">
        <f>VLOOKUP($G163,county_facts!$A:$BB,33,FALSE)</f>
        <v>27414</v>
      </c>
      <c r="AL163">
        <f>VLOOKUP($G163,county_facts!$A:$BB,34,FALSE)</f>
        <v>46013</v>
      </c>
      <c r="AM163">
        <f>VLOOKUP($G163,county_facts!$A:$BB,35,FALSE)</f>
        <v>17.2</v>
      </c>
      <c r="AN163">
        <f>VLOOKUP($G163,county_facts!$A:$BB,36,FALSE)</f>
        <v>12010</v>
      </c>
      <c r="AO163">
        <f>VLOOKUP($G163,county_facts!$A:$BB,37,FALSE)</f>
        <v>204171</v>
      </c>
      <c r="AP163">
        <f>VLOOKUP($G163,county_facts!$A:$BB,38,FALSE)</f>
        <v>0.7</v>
      </c>
      <c r="AQ163">
        <f>VLOOKUP($G163,county_facts!$A:$BB,39,FALSE)</f>
        <v>26975</v>
      </c>
      <c r="AR163">
        <f>VLOOKUP($G163,county_facts!$A:$BB,40,FALSE)</f>
        <v>35392</v>
      </c>
      <c r="AS163">
        <f>VLOOKUP($G163,county_facts!$A:$BB,41,FALSE)</f>
        <v>14.1</v>
      </c>
      <c r="AT163">
        <f>VLOOKUP($G163,county_facts!$A:$BB,42,FALSE)</f>
        <v>1.2</v>
      </c>
      <c r="AU163">
        <f>VLOOKUP($G163,county_facts!$A:$BB,43,FALSE)</f>
        <v>2</v>
      </c>
      <c r="AV163">
        <f>VLOOKUP($G163,county_facts!$A:$BB,44,FALSE)</f>
        <v>0</v>
      </c>
      <c r="AW163">
        <f>VLOOKUP($G163,county_facts!$A:$BB,45,FALSE)</f>
        <v>2.1</v>
      </c>
      <c r="AX163">
        <f>VLOOKUP($G163,county_facts!$A:$BB,46,FALSE)</f>
        <v>26.7</v>
      </c>
      <c r="AY163">
        <f>VLOOKUP($G163,county_facts!$A:$BB,47,FALSE)</f>
        <v>5969537</v>
      </c>
      <c r="AZ163">
        <f>VLOOKUP($G163,county_facts!$A:$BB,48,FALSE)</f>
        <v>13418974</v>
      </c>
      <c r="BA163">
        <f>VLOOKUP($G163,county_facts!$A:$BB,49,FALSE)</f>
        <v>6163074</v>
      </c>
      <c r="BB163">
        <f>VLOOKUP($G163,county_facts!$A:$BB,50,FALSE)</f>
        <v>16435</v>
      </c>
      <c r="BC163">
        <f>VLOOKUP($G163,county_facts!$A:$BB,51,FALSE)</f>
        <v>809950</v>
      </c>
      <c r="BD163">
        <f>VLOOKUP($G163,county_facts!$A:$BB,52,FALSE)</f>
        <v>1142</v>
      </c>
      <c r="BE163">
        <f>VLOOKUP($G163,county_facts!$A:$BB,53,FALSE)</f>
        <v>759.76</v>
      </c>
      <c r="BF163">
        <f>VLOOKUP($G163,county_facts!$A:$BB,54,FALSE)</f>
        <v>503.8</v>
      </c>
    </row>
    <row r="164" spans="1:58" x14ac:dyDescent="0.3">
      <c r="A164" t="s">
        <v>6</v>
      </c>
      <c r="B164" t="s">
        <v>88</v>
      </c>
      <c r="C164">
        <v>286</v>
      </c>
      <c r="D164" t="s">
        <v>75</v>
      </c>
      <c r="E164">
        <v>380</v>
      </c>
      <c r="F164">
        <v>0.752631579</v>
      </c>
      <c r="G164">
        <v>5117</v>
      </c>
      <c r="H164">
        <f>VLOOKUP($G164,county_facts!$A:$BB,4,FALSE)</f>
        <v>8304</v>
      </c>
      <c r="I164">
        <f>VLOOKUP($G164,county_facts!$A:$BB,5,FALSE)</f>
        <v>8715</v>
      </c>
      <c r="J164">
        <f>VLOOKUP($G164,county_facts!$A:$BB,6,FALSE)</f>
        <v>-4.7</v>
      </c>
      <c r="K164">
        <f>VLOOKUP($G164,county_facts!$A:$BB,7,FALSE)</f>
        <v>8715</v>
      </c>
      <c r="L164">
        <f>VLOOKUP($G164,county_facts!$A:$BB,8,FALSE)</f>
        <v>5</v>
      </c>
      <c r="M164">
        <f>VLOOKUP($G164,county_facts!$A:$BB,9,FALSE)</f>
        <v>20.2</v>
      </c>
      <c r="N164">
        <f>VLOOKUP($G164,county_facts!$A:$BB,10,FALSE)</f>
        <v>22</v>
      </c>
      <c r="O164">
        <f>VLOOKUP($G164,county_facts!$A:$BB,11,FALSE)</f>
        <v>50.6</v>
      </c>
      <c r="P164">
        <f>VLOOKUP($G164,county_facts!$A:$BB,12,FALSE)</f>
        <v>86.7</v>
      </c>
      <c r="Q164">
        <f>VLOOKUP($G164,county_facts!$A:$BB,13,FALSE)</f>
        <v>11.7</v>
      </c>
      <c r="R164">
        <f>VLOOKUP($G164,county_facts!$A:$BB,14,FALSE)</f>
        <v>0.4</v>
      </c>
      <c r="S164">
        <f>VLOOKUP($G164,county_facts!$A:$BB,15,FALSE)</f>
        <v>0.1</v>
      </c>
      <c r="T164">
        <f>VLOOKUP($G164,county_facts!$A:$BB,16,FALSE)</f>
        <v>0</v>
      </c>
      <c r="U164">
        <f>VLOOKUP($G164,county_facts!$A:$BB,17,FALSE)</f>
        <v>1</v>
      </c>
      <c r="V164">
        <f>VLOOKUP($G164,county_facts!$A:$BB,18,FALSE)</f>
        <v>1.2</v>
      </c>
      <c r="W164">
        <f>VLOOKUP($G164,county_facts!$A:$BB,19,FALSE)</f>
        <v>85.7</v>
      </c>
      <c r="X164">
        <f>VLOOKUP($G164,county_facts!$A:$BB,20,FALSE)</f>
        <v>90.2</v>
      </c>
      <c r="Y164">
        <f>VLOOKUP($G164,county_facts!$A:$BB,21,FALSE)</f>
        <v>0.3</v>
      </c>
      <c r="Z164">
        <f>VLOOKUP($G164,county_facts!$A:$BB,22,FALSE)</f>
        <v>0.8</v>
      </c>
      <c r="AA164">
        <f>VLOOKUP($G164,county_facts!$A:$BB,23,FALSE)</f>
        <v>78.599999999999994</v>
      </c>
      <c r="AB164">
        <f>VLOOKUP($G164,county_facts!$A:$BB,24,FALSE)</f>
        <v>9.3000000000000007</v>
      </c>
      <c r="AC164">
        <f>VLOOKUP($G164,county_facts!$A:$BB,25,FALSE)</f>
        <v>824</v>
      </c>
      <c r="AD164">
        <f>VLOOKUP($G164,county_facts!$A:$BB,26,FALSE)</f>
        <v>24.4</v>
      </c>
      <c r="AE164">
        <f>VLOOKUP($G164,county_facts!$A:$BB,27,FALSE)</f>
        <v>4493</v>
      </c>
      <c r="AF164">
        <f>VLOOKUP($G164,county_facts!$A:$BB,28,FALSE)</f>
        <v>72.900000000000006</v>
      </c>
      <c r="AG164">
        <f>VLOOKUP($G164,county_facts!$A:$BB,29,FALSE)</f>
        <v>7.6</v>
      </c>
      <c r="AH164">
        <f>VLOOKUP($G164,county_facts!$A:$BB,30,FALSE)</f>
        <v>72400</v>
      </c>
      <c r="AI164">
        <f>VLOOKUP($G164,county_facts!$A:$BB,31,FALSE)</f>
        <v>3737</v>
      </c>
      <c r="AJ164">
        <f>VLOOKUP($G164,county_facts!$A:$BB,32,FALSE)</f>
        <v>2.2599999999999998</v>
      </c>
      <c r="AK164">
        <f>VLOOKUP($G164,county_facts!$A:$BB,33,FALSE)</f>
        <v>18137</v>
      </c>
      <c r="AL164">
        <f>VLOOKUP($G164,county_facts!$A:$BB,34,FALSE)</f>
        <v>34855</v>
      </c>
      <c r="AM164">
        <f>VLOOKUP($G164,county_facts!$A:$BB,35,FALSE)</f>
        <v>21.2</v>
      </c>
      <c r="AN164">
        <f>VLOOKUP($G164,county_facts!$A:$BB,36,FALSE)</f>
        <v>157</v>
      </c>
      <c r="AO164">
        <f>VLOOKUP($G164,county_facts!$A:$BB,37,FALSE)</f>
        <v>905</v>
      </c>
      <c r="AP164">
        <f>VLOOKUP($G164,county_facts!$A:$BB,38,FALSE)</f>
        <v>0.3</v>
      </c>
      <c r="AQ164">
        <f>VLOOKUP($G164,county_facts!$A:$BB,39,FALSE)</f>
        <v>496</v>
      </c>
      <c r="AR164">
        <f>VLOOKUP($G164,county_facts!$A:$BB,40,FALSE)</f>
        <v>572</v>
      </c>
      <c r="AS164">
        <f>VLOOKUP($G164,county_facts!$A:$BB,41,FALSE)</f>
        <v>0</v>
      </c>
      <c r="AT164">
        <f>VLOOKUP($G164,county_facts!$A:$BB,42,FALSE)</f>
        <v>0</v>
      </c>
      <c r="AU164">
        <f>VLOOKUP($G164,county_facts!$A:$BB,43,FALSE)</f>
        <v>0</v>
      </c>
      <c r="AV164">
        <f>VLOOKUP($G164,county_facts!$A:$BB,44,FALSE)</f>
        <v>0</v>
      </c>
      <c r="AW164">
        <f>VLOOKUP($G164,county_facts!$A:$BB,45,FALSE)</f>
        <v>0</v>
      </c>
      <c r="AX164">
        <f>VLOOKUP($G164,county_facts!$A:$BB,46,FALSE)</f>
        <v>9.3000000000000007</v>
      </c>
      <c r="AY164">
        <f>VLOOKUP($G164,county_facts!$A:$BB,47,FALSE)</f>
        <v>0</v>
      </c>
      <c r="AZ164">
        <f>VLOOKUP($G164,county_facts!$A:$BB,48,FALSE)</f>
        <v>28389</v>
      </c>
      <c r="BA164">
        <f>VLOOKUP($G164,county_facts!$A:$BB,49,FALSE)</f>
        <v>39496</v>
      </c>
      <c r="BB164">
        <f>VLOOKUP($G164,county_facts!$A:$BB,50,FALSE)</f>
        <v>4481</v>
      </c>
      <c r="BC164">
        <f>VLOOKUP($G164,county_facts!$A:$BB,51,FALSE)</f>
        <v>4266</v>
      </c>
      <c r="BD164">
        <f>VLOOKUP($G164,county_facts!$A:$BB,52,FALSE)</f>
        <v>11</v>
      </c>
      <c r="BE164">
        <f>VLOOKUP($G164,county_facts!$A:$BB,53,FALSE)</f>
        <v>647.96</v>
      </c>
      <c r="BF164">
        <f>VLOOKUP($G164,county_facts!$A:$BB,54,FALSE)</f>
        <v>13.4</v>
      </c>
    </row>
    <row r="165" spans="1:58" x14ac:dyDescent="0.3">
      <c r="A165" t="s">
        <v>9</v>
      </c>
      <c r="B165" t="s">
        <v>88</v>
      </c>
      <c r="C165">
        <v>94</v>
      </c>
      <c r="D165" t="s">
        <v>75</v>
      </c>
      <c r="E165">
        <v>380</v>
      </c>
      <c r="F165">
        <v>0.247368421</v>
      </c>
      <c r="G165">
        <v>5117</v>
      </c>
      <c r="H165">
        <f>VLOOKUP($G165,county_facts!$A:$BB,4,FALSE)</f>
        <v>8304</v>
      </c>
      <c r="I165">
        <f>VLOOKUP($G165,county_facts!$A:$BB,5,FALSE)</f>
        <v>8715</v>
      </c>
      <c r="J165">
        <f>VLOOKUP($G165,county_facts!$A:$BB,6,FALSE)</f>
        <v>-4.7</v>
      </c>
      <c r="K165">
        <f>VLOOKUP($G165,county_facts!$A:$BB,7,FALSE)</f>
        <v>8715</v>
      </c>
      <c r="L165">
        <f>VLOOKUP($G165,county_facts!$A:$BB,8,FALSE)</f>
        <v>5</v>
      </c>
      <c r="M165">
        <f>VLOOKUP($G165,county_facts!$A:$BB,9,FALSE)</f>
        <v>20.2</v>
      </c>
      <c r="N165">
        <f>VLOOKUP($G165,county_facts!$A:$BB,10,FALSE)</f>
        <v>22</v>
      </c>
      <c r="O165">
        <f>VLOOKUP($G165,county_facts!$A:$BB,11,FALSE)</f>
        <v>50.6</v>
      </c>
      <c r="P165">
        <f>VLOOKUP($G165,county_facts!$A:$BB,12,FALSE)</f>
        <v>86.7</v>
      </c>
      <c r="Q165">
        <f>VLOOKUP($G165,county_facts!$A:$BB,13,FALSE)</f>
        <v>11.7</v>
      </c>
      <c r="R165">
        <f>VLOOKUP($G165,county_facts!$A:$BB,14,FALSE)</f>
        <v>0.4</v>
      </c>
      <c r="S165">
        <f>VLOOKUP($G165,county_facts!$A:$BB,15,FALSE)</f>
        <v>0.1</v>
      </c>
      <c r="T165">
        <f>VLOOKUP($G165,county_facts!$A:$BB,16,FALSE)</f>
        <v>0</v>
      </c>
      <c r="U165">
        <f>VLOOKUP($G165,county_facts!$A:$BB,17,FALSE)</f>
        <v>1</v>
      </c>
      <c r="V165">
        <f>VLOOKUP($G165,county_facts!$A:$BB,18,FALSE)</f>
        <v>1.2</v>
      </c>
      <c r="W165">
        <f>VLOOKUP($G165,county_facts!$A:$BB,19,FALSE)</f>
        <v>85.7</v>
      </c>
      <c r="X165">
        <f>VLOOKUP($G165,county_facts!$A:$BB,20,FALSE)</f>
        <v>90.2</v>
      </c>
      <c r="Y165">
        <f>VLOOKUP($G165,county_facts!$A:$BB,21,FALSE)</f>
        <v>0.3</v>
      </c>
      <c r="Z165">
        <f>VLOOKUP($G165,county_facts!$A:$BB,22,FALSE)</f>
        <v>0.8</v>
      </c>
      <c r="AA165">
        <f>VLOOKUP($G165,county_facts!$A:$BB,23,FALSE)</f>
        <v>78.599999999999994</v>
      </c>
      <c r="AB165">
        <f>VLOOKUP($G165,county_facts!$A:$BB,24,FALSE)</f>
        <v>9.3000000000000007</v>
      </c>
      <c r="AC165">
        <f>VLOOKUP($G165,county_facts!$A:$BB,25,FALSE)</f>
        <v>824</v>
      </c>
      <c r="AD165">
        <f>VLOOKUP($G165,county_facts!$A:$BB,26,FALSE)</f>
        <v>24.4</v>
      </c>
      <c r="AE165">
        <f>VLOOKUP($G165,county_facts!$A:$BB,27,FALSE)</f>
        <v>4493</v>
      </c>
      <c r="AF165">
        <f>VLOOKUP($G165,county_facts!$A:$BB,28,FALSE)</f>
        <v>72.900000000000006</v>
      </c>
      <c r="AG165">
        <f>VLOOKUP($G165,county_facts!$A:$BB,29,FALSE)</f>
        <v>7.6</v>
      </c>
      <c r="AH165">
        <f>VLOOKUP($G165,county_facts!$A:$BB,30,FALSE)</f>
        <v>72400</v>
      </c>
      <c r="AI165">
        <f>VLOOKUP($G165,county_facts!$A:$BB,31,FALSE)</f>
        <v>3737</v>
      </c>
      <c r="AJ165">
        <f>VLOOKUP($G165,county_facts!$A:$BB,32,FALSE)</f>
        <v>2.2599999999999998</v>
      </c>
      <c r="AK165">
        <f>VLOOKUP($G165,county_facts!$A:$BB,33,FALSE)</f>
        <v>18137</v>
      </c>
      <c r="AL165">
        <f>VLOOKUP($G165,county_facts!$A:$BB,34,FALSE)</f>
        <v>34855</v>
      </c>
      <c r="AM165">
        <f>VLOOKUP($G165,county_facts!$A:$BB,35,FALSE)</f>
        <v>21.2</v>
      </c>
      <c r="AN165">
        <f>VLOOKUP($G165,county_facts!$A:$BB,36,FALSE)</f>
        <v>157</v>
      </c>
      <c r="AO165">
        <f>VLOOKUP($G165,county_facts!$A:$BB,37,FALSE)</f>
        <v>905</v>
      </c>
      <c r="AP165">
        <f>VLOOKUP($G165,county_facts!$A:$BB,38,FALSE)</f>
        <v>0.3</v>
      </c>
      <c r="AQ165">
        <f>VLOOKUP($G165,county_facts!$A:$BB,39,FALSE)</f>
        <v>496</v>
      </c>
      <c r="AR165">
        <f>VLOOKUP($G165,county_facts!$A:$BB,40,FALSE)</f>
        <v>572</v>
      </c>
      <c r="AS165">
        <f>VLOOKUP($G165,county_facts!$A:$BB,41,FALSE)</f>
        <v>0</v>
      </c>
      <c r="AT165">
        <f>VLOOKUP($G165,county_facts!$A:$BB,42,FALSE)</f>
        <v>0</v>
      </c>
      <c r="AU165">
        <f>VLOOKUP($G165,county_facts!$A:$BB,43,FALSE)</f>
        <v>0</v>
      </c>
      <c r="AV165">
        <f>VLOOKUP($G165,county_facts!$A:$BB,44,FALSE)</f>
        <v>0</v>
      </c>
      <c r="AW165">
        <f>VLOOKUP($G165,county_facts!$A:$BB,45,FALSE)</f>
        <v>0</v>
      </c>
      <c r="AX165">
        <f>VLOOKUP($G165,county_facts!$A:$BB,46,FALSE)</f>
        <v>9.3000000000000007</v>
      </c>
      <c r="AY165">
        <f>VLOOKUP($G165,county_facts!$A:$BB,47,FALSE)</f>
        <v>0</v>
      </c>
      <c r="AZ165">
        <f>VLOOKUP($G165,county_facts!$A:$BB,48,FALSE)</f>
        <v>28389</v>
      </c>
      <c r="BA165">
        <f>VLOOKUP($G165,county_facts!$A:$BB,49,FALSE)</f>
        <v>39496</v>
      </c>
      <c r="BB165">
        <f>VLOOKUP($G165,county_facts!$A:$BB,50,FALSE)</f>
        <v>4481</v>
      </c>
      <c r="BC165">
        <f>VLOOKUP($G165,county_facts!$A:$BB,51,FALSE)</f>
        <v>4266</v>
      </c>
      <c r="BD165">
        <f>VLOOKUP($G165,county_facts!$A:$BB,52,FALSE)</f>
        <v>11</v>
      </c>
      <c r="BE165">
        <f>VLOOKUP($G165,county_facts!$A:$BB,53,FALSE)</f>
        <v>647.96</v>
      </c>
      <c r="BF165">
        <f>VLOOKUP($G165,county_facts!$A:$BB,54,FALSE)</f>
        <v>13.4</v>
      </c>
    </row>
    <row r="166" spans="1:58" x14ac:dyDescent="0.3">
      <c r="A166" t="s">
        <v>6</v>
      </c>
      <c r="B166" t="s">
        <v>89</v>
      </c>
      <c r="C166">
        <v>1070</v>
      </c>
      <c r="D166" t="s">
        <v>75</v>
      </c>
      <c r="E166">
        <v>1928</v>
      </c>
      <c r="F166">
        <v>0.55497925299999995</v>
      </c>
      <c r="G166">
        <v>5115</v>
      </c>
      <c r="H166">
        <f>VLOOKUP($G166,county_facts!$A:$BB,4,FALSE)</f>
        <v>63201</v>
      </c>
      <c r="I166">
        <f>VLOOKUP($G166,county_facts!$A:$BB,5,FALSE)</f>
        <v>61754</v>
      </c>
      <c r="J166">
        <f>VLOOKUP($G166,county_facts!$A:$BB,6,FALSE)</f>
        <v>2.2999999999999998</v>
      </c>
      <c r="K166">
        <f>VLOOKUP($G166,county_facts!$A:$BB,7,FALSE)</f>
        <v>61754</v>
      </c>
      <c r="L166">
        <f>VLOOKUP($G166,county_facts!$A:$BB,8,FALSE)</f>
        <v>6.2</v>
      </c>
      <c r="M166">
        <f>VLOOKUP($G166,county_facts!$A:$BB,9,FALSE)</f>
        <v>22.8</v>
      </c>
      <c r="N166">
        <f>VLOOKUP($G166,county_facts!$A:$BB,10,FALSE)</f>
        <v>14.4</v>
      </c>
      <c r="O166">
        <f>VLOOKUP($G166,county_facts!$A:$BB,11,FALSE)</f>
        <v>50.1</v>
      </c>
      <c r="P166">
        <f>VLOOKUP($G166,county_facts!$A:$BB,12,FALSE)</f>
        <v>92.4</v>
      </c>
      <c r="Q166">
        <f>VLOOKUP($G166,county_facts!$A:$BB,13,FALSE)</f>
        <v>3.2</v>
      </c>
      <c r="R166">
        <f>VLOOKUP($G166,county_facts!$A:$BB,14,FALSE)</f>
        <v>1</v>
      </c>
      <c r="S166">
        <f>VLOOKUP($G166,county_facts!$A:$BB,15,FALSE)</f>
        <v>1.2</v>
      </c>
      <c r="T166">
        <f>VLOOKUP($G166,county_facts!$A:$BB,16,FALSE)</f>
        <v>0.1</v>
      </c>
      <c r="U166">
        <f>VLOOKUP($G166,county_facts!$A:$BB,17,FALSE)</f>
        <v>2.1</v>
      </c>
      <c r="V166">
        <f>VLOOKUP($G166,county_facts!$A:$BB,18,FALSE)</f>
        <v>8.4</v>
      </c>
      <c r="W166">
        <f>VLOOKUP($G166,county_facts!$A:$BB,19,FALSE)</f>
        <v>84.8</v>
      </c>
      <c r="X166">
        <f>VLOOKUP($G166,county_facts!$A:$BB,20,FALSE)</f>
        <v>83.4</v>
      </c>
      <c r="Y166">
        <f>VLOOKUP($G166,county_facts!$A:$BB,21,FALSE)</f>
        <v>3.5</v>
      </c>
      <c r="Z166">
        <f>VLOOKUP($G166,county_facts!$A:$BB,22,FALSE)</f>
        <v>6.9</v>
      </c>
      <c r="AA166">
        <f>VLOOKUP($G166,county_facts!$A:$BB,23,FALSE)</f>
        <v>81.900000000000006</v>
      </c>
      <c r="AB166">
        <f>VLOOKUP($G166,county_facts!$A:$BB,24,FALSE)</f>
        <v>20.7</v>
      </c>
      <c r="AC166">
        <f>VLOOKUP($G166,county_facts!$A:$BB,25,FALSE)</f>
        <v>4459</v>
      </c>
      <c r="AD166">
        <f>VLOOKUP($G166,county_facts!$A:$BB,26,FALSE)</f>
        <v>19.5</v>
      </c>
      <c r="AE166">
        <f>VLOOKUP($G166,county_facts!$A:$BB,27,FALSE)</f>
        <v>25915</v>
      </c>
      <c r="AF166">
        <f>VLOOKUP($G166,county_facts!$A:$BB,28,FALSE)</f>
        <v>69.8</v>
      </c>
      <c r="AG166">
        <f>VLOOKUP($G166,county_facts!$A:$BB,29,FALSE)</f>
        <v>14.2</v>
      </c>
      <c r="AH166">
        <f>VLOOKUP($G166,county_facts!$A:$BB,30,FALSE)</f>
        <v>110200</v>
      </c>
      <c r="AI166">
        <f>VLOOKUP($G166,county_facts!$A:$BB,31,FALSE)</f>
        <v>22603</v>
      </c>
      <c r="AJ166">
        <f>VLOOKUP($G166,county_facts!$A:$BB,32,FALSE)</f>
        <v>2.63</v>
      </c>
      <c r="AK166">
        <f>VLOOKUP($G166,county_facts!$A:$BB,33,FALSE)</f>
        <v>19918</v>
      </c>
      <c r="AL166">
        <f>VLOOKUP($G166,county_facts!$A:$BB,34,FALSE)</f>
        <v>40453</v>
      </c>
      <c r="AM166">
        <f>VLOOKUP($G166,county_facts!$A:$BB,35,FALSE)</f>
        <v>19.3</v>
      </c>
      <c r="AN166">
        <f>VLOOKUP($G166,county_facts!$A:$BB,36,FALSE)</f>
        <v>1536</v>
      </c>
      <c r="AO166">
        <f>VLOOKUP($G166,county_facts!$A:$BB,37,FALSE)</f>
        <v>23438</v>
      </c>
      <c r="AP166">
        <f>VLOOKUP($G166,county_facts!$A:$BB,38,FALSE)</f>
        <v>0.5</v>
      </c>
      <c r="AQ166">
        <f>VLOOKUP($G166,county_facts!$A:$BB,39,FALSE)</f>
        <v>3684</v>
      </c>
      <c r="AR166">
        <f>VLOOKUP($G166,county_facts!$A:$BB,40,FALSE)</f>
        <v>5192</v>
      </c>
      <c r="AS166">
        <f>VLOOKUP($G166,county_facts!$A:$BB,41,FALSE)</f>
        <v>0</v>
      </c>
      <c r="AT166">
        <f>VLOOKUP($G166,county_facts!$A:$BB,42,FALSE)</f>
        <v>0</v>
      </c>
      <c r="AU166">
        <f>VLOOKUP($G166,county_facts!$A:$BB,43,FALSE)</f>
        <v>0</v>
      </c>
      <c r="AV166">
        <f>VLOOKUP($G166,county_facts!$A:$BB,44,FALSE)</f>
        <v>0</v>
      </c>
      <c r="AW166">
        <f>VLOOKUP($G166,county_facts!$A:$BB,45,FALSE)</f>
        <v>1.8</v>
      </c>
      <c r="AX166">
        <f>VLOOKUP($G166,county_facts!$A:$BB,46,FALSE)</f>
        <v>21.3</v>
      </c>
      <c r="AY166">
        <f>VLOOKUP($G166,county_facts!$A:$BB,47,FALSE)</f>
        <v>1436684</v>
      </c>
      <c r="AZ166">
        <f>VLOOKUP($G166,county_facts!$A:$BB,48,FALSE)</f>
        <v>234454</v>
      </c>
      <c r="BA166">
        <f>VLOOKUP($G166,county_facts!$A:$BB,49,FALSE)</f>
        <v>919267</v>
      </c>
      <c r="BB166">
        <f>VLOOKUP($G166,county_facts!$A:$BB,50,FALSE)</f>
        <v>15530</v>
      </c>
      <c r="BC166">
        <f>VLOOKUP($G166,county_facts!$A:$BB,51,FALSE)</f>
        <v>79437</v>
      </c>
      <c r="BD166">
        <f>VLOOKUP($G166,county_facts!$A:$BB,52,FALSE)</f>
        <v>53</v>
      </c>
      <c r="BE166">
        <f>VLOOKUP($G166,county_facts!$A:$BB,53,FALSE)</f>
        <v>812.55</v>
      </c>
      <c r="BF166">
        <f>VLOOKUP($G166,county_facts!$A:$BB,54,FALSE)</f>
        <v>76</v>
      </c>
    </row>
    <row r="167" spans="1:58" x14ac:dyDescent="0.3">
      <c r="A167" t="s">
        <v>9</v>
      </c>
      <c r="B167" t="s">
        <v>89</v>
      </c>
      <c r="C167">
        <v>858</v>
      </c>
      <c r="D167" t="s">
        <v>75</v>
      </c>
      <c r="E167">
        <v>1928</v>
      </c>
      <c r="F167">
        <v>0.44502074699999999</v>
      </c>
      <c r="G167">
        <v>5115</v>
      </c>
      <c r="H167">
        <f>VLOOKUP($G167,county_facts!$A:$BB,4,FALSE)</f>
        <v>63201</v>
      </c>
      <c r="I167">
        <f>VLOOKUP($G167,county_facts!$A:$BB,5,FALSE)</f>
        <v>61754</v>
      </c>
      <c r="J167">
        <f>VLOOKUP($G167,county_facts!$A:$BB,6,FALSE)</f>
        <v>2.2999999999999998</v>
      </c>
      <c r="K167">
        <f>VLOOKUP($G167,county_facts!$A:$BB,7,FALSE)</f>
        <v>61754</v>
      </c>
      <c r="L167">
        <f>VLOOKUP($G167,county_facts!$A:$BB,8,FALSE)</f>
        <v>6.2</v>
      </c>
      <c r="M167">
        <f>VLOOKUP($G167,county_facts!$A:$BB,9,FALSE)</f>
        <v>22.8</v>
      </c>
      <c r="N167">
        <f>VLOOKUP($G167,county_facts!$A:$BB,10,FALSE)</f>
        <v>14.4</v>
      </c>
      <c r="O167">
        <f>VLOOKUP($G167,county_facts!$A:$BB,11,FALSE)</f>
        <v>50.1</v>
      </c>
      <c r="P167">
        <f>VLOOKUP($G167,county_facts!$A:$BB,12,FALSE)</f>
        <v>92.4</v>
      </c>
      <c r="Q167">
        <f>VLOOKUP($G167,county_facts!$A:$BB,13,FALSE)</f>
        <v>3.2</v>
      </c>
      <c r="R167">
        <f>VLOOKUP($G167,county_facts!$A:$BB,14,FALSE)</f>
        <v>1</v>
      </c>
      <c r="S167">
        <f>VLOOKUP($G167,county_facts!$A:$BB,15,FALSE)</f>
        <v>1.2</v>
      </c>
      <c r="T167">
        <f>VLOOKUP($G167,county_facts!$A:$BB,16,FALSE)</f>
        <v>0.1</v>
      </c>
      <c r="U167">
        <f>VLOOKUP($G167,county_facts!$A:$BB,17,FALSE)</f>
        <v>2.1</v>
      </c>
      <c r="V167">
        <f>VLOOKUP($G167,county_facts!$A:$BB,18,FALSE)</f>
        <v>8.4</v>
      </c>
      <c r="W167">
        <f>VLOOKUP($G167,county_facts!$A:$BB,19,FALSE)</f>
        <v>84.8</v>
      </c>
      <c r="X167">
        <f>VLOOKUP($G167,county_facts!$A:$BB,20,FALSE)</f>
        <v>83.4</v>
      </c>
      <c r="Y167">
        <f>VLOOKUP($G167,county_facts!$A:$BB,21,FALSE)</f>
        <v>3.5</v>
      </c>
      <c r="Z167">
        <f>VLOOKUP($G167,county_facts!$A:$BB,22,FALSE)</f>
        <v>6.9</v>
      </c>
      <c r="AA167">
        <f>VLOOKUP($G167,county_facts!$A:$BB,23,FALSE)</f>
        <v>81.900000000000006</v>
      </c>
      <c r="AB167">
        <f>VLOOKUP($G167,county_facts!$A:$BB,24,FALSE)</f>
        <v>20.7</v>
      </c>
      <c r="AC167">
        <f>VLOOKUP($G167,county_facts!$A:$BB,25,FALSE)</f>
        <v>4459</v>
      </c>
      <c r="AD167">
        <f>VLOOKUP($G167,county_facts!$A:$BB,26,FALSE)</f>
        <v>19.5</v>
      </c>
      <c r="AE167">
        <f>VLOOKUP($G167,county_facts!$A:$BB,27,FALSE)</f>
        <v>25915</v>
      </c>
      <c r="AF167">
        <f>VLOOKUP($G167,county_facts!$A:$BB,28,FALSE)</f>
        <v>69.8</v>
      </c>
      <c r="AG167">
        <f>VLOOKUP($G167,county_facts!$A:$BB,29,FALSE)</f>
        <v>14.2</v>
      </c>
      <c r="AH167">
        <f>VLOOKUP($G167,county_facts!$A:$BB,30,FALSE)</f>
        <v>110200</v>
      </c>
      <c r="AI167">
        <f>VLOOKUP($G167,county_facts!$A:$BB,31,FALSE)</f>
        <v>22603</v>
      </c>
      <c r="AJ167">
        <f>VLOOKUP($G167,county_facts!$A:$BB,32,FALSE)</f>
        <v>2.63</v>
      </c>
      <c r="AK167">
        <f>VLOOKUP($G167,county_facts!$A:$BB,33,FALSE)</f>
        <v>19918</v>
      </c>
      <c r="AL167">
        <f>VLOOKUP($G167,county_facts!$A:$BB,34,FALSE)</f>
        <v>40453</v>
      </c>
      <c r="AM167">
        <f>VLOOKUP($G167,county_facts!$A:$BB,35,FALSE)</f>
        <v>19.3</v>
      </c>
      <c r="AN167">
        <f>VLOOKUP($G167,county_facts!$A:$BB,36,FALSE)</f>
        <v>1536</v>
      </c>
      <c r="AO167">
        <f>VLOOKUP($G167,county_facts!$A:$BB,37,FALSE)</f>
        <v>23438</v>
      </c>
      <c r="AP167">
        <f>VLOOKUP($G167,county_facts!$A:$BB,38,FALSE)</f>
        <v>0.5</v>
      </c>
      <c r="AQ167">
        <f>VLOOKUP($G167,county_facts!$A:$BB,39,FALSE)</f>
        <v>3684</v>
      </c>
      <c r="AR167">
        <f>VLOOKUP($G167,county_facts!$A:$BB,40,FALSE)</f>
        <v>5192</v>
      </c>
      <c r="AS167">
        <f>VLOOKUP($G167,county_facts!$A:$BB,41,FALSE)</f>
        <v>0</v>
      </c>
      <c r="AT167">
        <f>VLOOKUP($G167,county_facts!$A:$BB,42,FALSE)</f>
        <v>0</v>
      </c>
      <c r="AU167">
        <f>VLOOKUP($G167,county_facts!$A:$BB,43,FALSE)</f>
        <v>0</v>
      </c>
      <c r="AV167">
        <f>VLOOKUP($G167,county_facts!$A:$BB,44,FALSE)</f>
        <v>0</v>
      </c>
      <c r="AW167">
        <f>VLOOKUP($G167,county_facts!$A:$BB,45,FALSE)</f>
        <v>1.8</v>
      </c>
      <c r="AX167">
        <f>VLOOKUP($G167,county_facts!$A:$BB,46,FALSE)</f>
        <v>21.3</v>
      </c>
      <c r="AY167">
        <f>VLOOKUP($G167,county_facts!$A:$BB,47,FALSE)</f>
        <v>1436684</v>
      </c>
      <c r="AZ167">
        <f>VLOOKUP($G167,county_facts!$A:$BB,48,FALSE)</f>
        <v>234454</v>
      </c>
      <c r="BA167">
        <f>VLOOKUP($G167,county_facts!$A:$BB,49,FALSE)</f>
        <v>919267</v>
      </c>
      <c r="BB167">
        <f>VLOOKUP($G167,county_facts!$A:$BB,50,FALSE)</f>
        <v>15530</v>
      </c>
      <c r="BC167">
        <f>VLOOKUP($G167,county_facts!$A:$BB,51,FALSE)</f>
        <v>79437</v>
      </c>
      <c r="BD167">
        <f>VLOOKUP($G167,county_facts!$A:$BB,52,FALSE)</f>
        <v>53</v>
      </c>
      <c r="BE167">
        <f>VLOOKUP($G167,county_facts!$A:$BB,53,FALSE)</f>
        <v>812.55</v>
      </c>
      <c r="BF167">
        <f>VLOOKUP($G167,county_facts!$A:$BB,54,FALSE)</f>
        <v>76</v>
      </c>
    </row>
    <row r="168" spans="1:58" x14ac:dyDescent="0.3">
      <c r="A168" t="s">
        <v>6</v>
      </c>
      <c r="B168" t="s">
        <v>90</v>
      </c>
      <c r="C168">
        <v>270</v>
      </c>
      <c r="D168" t="s">
        <v>75</v>
      </c>
      <c r="E168">
        <v>476</v>
      </c>
      <c r="F168">
        <v>0.56722689100000001</v>
      </c>
      <c r="G168">
        <v>5113</v>
      </c>
      <c r="H168">
        <f>VLOOKUP($G168,county_facts!$A:$BB,4,FALSE)</f>
        <v>20225</v>
      </c>
      <c r="I168">
        <f>VLOOKUP($G168,county_facts!$A:$BB,5,FALSE)</f>
        <v>20662</v>
      </c>
      <c r="J168">
        <f>VLOOKUP($G168,county_facts!$A:$BB,6,FALSE)</f>
        <v>-2.1</v>
      </c>
      <c r="K168">
        <f>VLOOKUP($G168,county_facts!$A:$BB,7,FALSE)</f>
        <v>20662</v>
      </c>
      <c r="L168">
        <f>VLOOKUP($G168,county_facts!$A:$BB,8,FALSE)</f>
        <v>5.9</v>
      </c>
      <c r="M168">
        <f>VLOOKUP($G168,county_facts!$A:$BB,9,FALSE)</f>
        <v>23.4</v>
      </c>
      <c r="N168">
        <f>VLOOKUP($G168,county_facts!$A:$BB,10,FALSE)</f>
        <v>21.7</v>
      </c>
      <c r="O168">
        <f>VLOOKUP($G168,county_facts!$A:$BB,11,FALSE)</f>
        <v>50.8</v>
      </c>
      <c r="P168">
        <f>VLOOKUP($G168,county_facts!$A:$BB,12,FALSE)</f>
        <v>94.5</v>
      </c>
      <c r="Q168">
        <f>VLOOKUP($G168,county_facts!$A:$BB,13,FALSE)</f>
        <v>0.5</v>
      </c>
      <c r="R168">
        <f>VLOOKUP($G168,county_facts!$A:$BB,14,FALSE)</f>
        <v>2</v>
      </c>
      <c r="S168">
        <f>VLOOKUP($G168,county_facts!$A:$BB,15,FALSE)</f>
        <v>0.6</v>
      </c>
      <c r="T168">
        <f>VLOOKUP($G168,county_facts!$A:$BB,16,FALSE)</f>
        <v>0</v>
      </c>
      <c r="U168">
        <f>VLOOKUP($G168,county_facts!$A:$BB,17,FALSE)</f>
        <v>2.4</v>
      </c>
      <c r="V168">
        <f>VLOOKUP($G168,county_facts!$A:$BB,18,FALSE)</f>
        <v>6.4</v>
      </c>
      <c r="W168">
        <f>VLOOKUP($G168,county_facts!$A:$BB,19,FALSE)</f>
        <v>88.6</v>
      </c>
      <c r="X168">
        <f>VLOOKUP($G168,county_facts!$A:$BB,20,FALSE)</f>
        <v>88.1</v>
      </c>
      <c r="Y168">
        <f>VLOOKUP($G168,county_facts!$A:$BB,21,FALSE)</f>
        <v>2.8</v>
      </c>
      <c r="Z168">
        <f>VLOOKUP($G168,county_facts!$A:$BB,22,FALSE)</f>
        <v>4.7</v>
      </c>
      <c r="AA168">
        <f>VLOOKUP($G168,county_facts!$A:$BB,23,FALSE)</f>
        <v>85.1</v>
      </c>
      <c r="AB168">
        <f>VLOOKUP($G168,county_facts!$A:$BB,24,FALSE)</f>
        <v>12.3</v>
      </c>
      <c r="AC168">
        <f>VLOOKUP($G168,county_facts!$A:$BB,25,FALSE)</f>
        <v>2163</v>
      </c>
      <c r="AD168">
        <f>VLOOKUP($G168,county_facts!$A:$BB,26,FALSE)</f>
        <v>20.3</v>
      </c>
      <c r="AE168">
        <f>VLOOKUP($G168,county_facts!$A:$BB,27,FALSE)</f>
        <v>10034</v>
      </c>
      <c r="AF168">
        <f>VLOOKUP($G168,county_facts!$A:$BB,28,FALSE)</f>
        <v>77</v>
      </c>
      <c r="AG168">
        <f>VLOOKUP($G168,county_facts!$A:$BB,29,FALSE)</f>
        <v>5.3</v>
      </c>
      <c r="AH168">
        <f>VLOOKUP($G168,county_facts!$A:$BB,30,FALSE)</f>
        <v>82700</v>
      </c>
      <c r="AI168">
        <f>VLOOKUP($G168,county_facts!$A:$BB,31,FALSE)</f>
        <v>8069</v>
      </c>
      <c r="AJ168">
        <f>VLOOKUP($G168,county_facts!$A:$BB,32,FALSE)</f>
        <v>2.5299999999999998</v>
      </c>
      <c r="AK168">
        <f>VLOOKUP($G168,county_facts!$A:$BB,33,FALSE)</f>
        <v>19116</v>
      </c>
      <c r="AL168">
        <f>VLOOKUP($G168,county_facts!$A:$BB,34,FALSE)</f>
        <v>32835</v>
      </c>
      <c r="AM168">
        <f>VLOOKUP($G168,county_facts!$A:$BB,35,FALSE)</f>
        <v>23.1</v>
      </c>
      <c r="AN168">
        <f>VLOOKUP($G168,county_facts!$A:$BB,36,FALSE)</f>
        <v>453</v>
      </c>
      <c r="AO168">
        <f>VLOOKUP($G168,county_facts!$A:$BB,37,FALSE)</f>
        <v>5036</v>
      </c>
      <c r="AP168">
        <f>VLOOKUP($G168,county_facts!$A:$BB,38,FALSE)</f>
        <v>-2</v>
      </c>
      <c r="AQ168">
        <f>VLOOKUP($G168,county_facts!$A:$BB,39,FALSE)</f>
        <v>1461</v>
      </c>
      <c r="AR168">
        <f>VLOOKUP($G168,county_facts!$A:$BB,40,FALSE)</f>
        <v>1931</v>
      </c>
      <c r="AS168">
        <f>VLOOKUP($G168,county_facts!$A:$BB,41,FALSE)</f>
        <v>0</v>
      </c>
      <c r="AT168">
        <f>VLOOKUP($G168,county_facts!$A:$BB,42,FALSE)</f>
        <v>0</v>
      </c>
      <c r="AU168">
        <f>VLOOKUP($G168,county_facts!$A:$BB,43,FALSE)</f>
        <v>0</v>
      </c>
      <c r="AV168">
        <f>VLOOKUP($G168,county_facts!$A:$BB,44,FALSE)</f>
        <v>0</v>
      </c>
      <c r="AW168">
        <f>VLOOKUP($G168,county_facts!$A:$BB,45,FALSE)</f>
        <v>0</v>
      </c>
      <c r="AX168">
        <f>VLOOKUP($G168,county_facts!$A:$BB,46,FALSE)</f>
        <v>22.6</v>
      </c>
      <c r="AY168">
        <f>VLOOKUP($G168,county_facts!$A:$BB,47,FALSE)</f>
        <v>303468</v>
      </c>
      <c r="AZ168">
        <f>VLOOKUP($G168,county_facts!$A:$BB,48,FALSE)</f>
        <v>47813</v>
      </c>
      <c r="BA168">
        <f>VLOOKUP($G168,county_facts!$A:$BB,49,FALSE)</f>
        <v>176896</v>
      </c>
      <c r="BB168">
        <f>VLOOKUP($G168,county_facts!$A:$BB,50,FALSE)</f>
        <v>8785</v>
      </c>
      <c r="BC168">
        <f>VLOOKUP($G168,county_facts!$A:$BB,51,FALSE)</f>
        <v>14410</v>
      </c>
      <c r="BD168">
        <f>VLOOKUP($G168,county_facts!$A:$BB,52,FALSE)</f>
        <v>2</v>
      </c>
      <c r="BE168">
        <f>VLOOKUP($G168,county_facts!$A:$BB,53,FALSE)</f>
        <v>857.68</v>
      </c>
      <c r="BF168">
        <f>VLOOKUP($G168,county_facts!$A:$BB,54,FALSE)</f>
        <v>24.1</v>
      </c>
    </row>
    <row r="169" spans="1:58" x14ac:dyDescent="0.3">
      <c r="A169" t="s">
        <v>9</v>
      </c>
      <c r="B169" t="s">
        <v>90</v>
      </c>
      <c r="C169">
        <v>206</v>
      </c>
      <c r="D169" t="s">
        <v>75</v>
      </c>
      <c r="E169">
        <v>476</v>
      </c>
      <c r="F169">
        <v>0.43277310899999999</v>
      </c>
      <c r="G169">
        <v>5113</v>
      </c>
      <c r="H169">
        <f>VLOOKUP($G169,county_facts!$A:$BB,4,FALSE)</f>
        <v>20225</v>
      </c>
      <c r="I169">
        <f>VLOOKUP($G169,county_facts!$A:$BB,5,FALSE)</f>
        <v>20662</v>
      </c>
      <c r="J169">
        <f>VLOOKUP($G169,county_facts!$A:$BB,6,FALSE)</f>
        <v>-2.1</v>
      </c>
      <c r="K169">
        <f>VLOOKUP($G169,county_facts!$A:$BB,7,FALSE)</f>
        <v>20662</v>
      </c>
      <c r="L169">
        <f>VLOOKUP($G169,county_facts!$A:$BB,8,FALSE)</f>
        <v>5.9</v>
      </c>
      <c r="M169">
        <f>VLOOKUP($G169,county_facts!$A:$BB,9,FALSE)</f>
        <v>23.4</v>
      </c>
      <c r="N169">
        <f>VLOOKUP($G169,county_facts!$A:$BB,10,FALSE)</f>
        <v>21.7</v>
      </c>
      <c r="O169">
        <f>VLOOKUP($G169,county_facts!$A:$BB,11,FALSE)</f>
        <v>50.8</v>
      </c>
      <c r="P169">
        <f>VLOOKUP($G169,county_facts!$A:$BB,12,FALSE)</f>
        <v>94.5</v>
      </c>
      <c r="Q169">
        <f>VLOOKUP($G169,county_facts!$A:$BB,13,FALSE)</f>
        <v>0.5</v>
      </c>
      <c r="R169">
        <f>VLOOKUP($G169,county_facts!$A:$BB,14,FALSE)</f>
        <v>2</v>
      </c>
      <c r="S169">
        <f>VLOOKUP($G169,county_facts!$A:$BB,15,FALSE)</f>
        <v>0.6</v>
      </c>
      <c r="T169">
        <f>VLOOKUP($G169,county_facts!$A:$BB,16,FALSE)</f>
        <v>0</v>
      </c>
      <c r="U169">
        <f>VLOOKUP($G169,county_facts!$A:$BB,17,FALSE)</f>
        <v>2.4</v>
      </c>
      <c r="V169">
        <f>VLOOKUP($G169,county_facts!$A:$BB,18,FALSE)</f>
        <v>6.4</v>
      </c>
      <c r="W169">
        <f>VLOOKUP($G169,county_facts!$A:$BB,19,FALSE)</f>
        <v>88.6</v>
      </c>
      <c r="X169">
        <f>VLOOKUP($G169,county_facts!$A:$BB,20,FALSE)</f>
        <v>88.1</v>
      </c>
      <c r="Y169">
        <f>VLOOKUP($G169,county_facts!$A:$BB,21,FALSE)</f>
        <v>2.8</v>
      </c>
      <c r="Z169">
        <f>VLOOKUP($G169,county_facts!$A:$BB,22,FALSE)</f>
        <v>4.7</v>
      </c>
      <c r="AA169">
        <f>VLOOKUP($G169,county_facts!$A:$BB,23,FALSE)</f>
        <v>85.1</v>
      </c>
      <c r="AB169">
        <f>VLOOKUP($G169,county_facts!$A:$BB,24,FALSE)</f>
        <v>12.3</v>
      </c>
      <c r="AC169">
        <f>VLOOKUP($G169,county_facts!$A:$BB,25,FALSE)</f>
        <v>2163</v>
      </c>
      <c r="AD169">
        <f>VLOOKUP($G169,county_facts!$A:$BB,26,FALSE)</f>
        <v>20.3</v>
      </c>
      <c r="AE169">
        <f>VLOOKUP($G169,county_facts!$A:$BB,27,FALSE)</f>
        <v>10034</v>
      </c>
      <c r="AF169">
        <f>VLOOKUP($G169,county_facts!$A:$BB,28,FALSE)</f>
        <v>77</v>
      </c>
      <c r="AG169">
        <f>VLOOKUP($G169,county_facts!$A:$BB,29,FALSE)</f>
        <v>5.3</v>
      </c>
      <c r="AH169">
        <f>VLOOKUP($G169,county_facts!$A:$BB,30,FALSE)</f>
        <v>82700</v>
      </c>
      <c r="AI169">
        <f>VLOOKUP($G169,county_facts!$A:$BB,31,FALSE)</f>
        <v>8069</v>
      </c>
      <c r="AJ169">
        <f>VLOOKUP($G169,county_facts!$A:$BB,32,FALSE)</f>
        <v>2.5299999999999998</v>
      </c>
      <c r="AK169">
        <f>VLOOKUP($G169,county_facts!$A:$BB,33,FALSE)</f>
        <v>19116</v>
      </c>
      <c r="AL169">
        <f>VLOOKUP($G169,county_facts!$A:$BB,34,FALSE)</f>
        <v>32835</v>
      </c>
      <c r="AM169">
        <f>VLOOKUP($G169,county_facts!$A:$BB,35,FALSE)</f>
        <v>23.1</v>
      </c>
      <c r="AN169">
        <f>VLOOKUP($G169,county_facts!$A:$BB,36,FALSE)</f>
        <v>453</v>
      </c>
      <c r="AO169">
        <f>VLOOKUP($G169,county_facts!$A:$BB,37,FALSE)</f>
        <v>5036</v>
      </c>
      <c r="AP169">
        <f>VLOOKUP($G169,county_facts!$A:$BB,38,FALSE)</f>
        <v>-2</v>
      </c>
      <c r="AQ169">
        <f>VLOOKUP($G169,county_facts!$A:$BB,39,FALSE)</f>
        <v>1461</v>
      </c>
      <c r="AR169">
        <f>VLOOKUP($G169,county_facts!$A:$BB,40,FALSE)</f>
        <v>1931</v>
      </c>
      <c r="AS169">
        <f>VLOOKUP($G169,county_facts!$A:$BB,41,FALSE)</f>
        <v>0</v>
      </c>
      <c r="AT169">
        <f>VLOOKUP($G169,county_facts!$A:$BB,42,FALSE)</f>
        <v>0</v>
      </c>
      <c r="AU169">
        <f>VLOOKUP($G169,county_facts!$A:$BB,43,FALSE)</f>
        <v>0</v>
      </c>
      <c r="AV169">
        <f>VLOOKUP($G169,county_facts!$A:$BB,44,FALSE)</f>
        <v>0</v>
      </c>
      <c r="AW169">
        <f>VLOOKUP($G169,county_facts!$A:$BB,45,FALSE)</f>
        <v>0</v>
      </c>
      <c r="AX169">
        <f>VLOOKUP($G169,county_facts!$A:$BB,46,FALSE)</f>
        <v>22.6</v>
      </c>
      <c r="AY169">
        <f>VLOOKUP($G169,county_facts!$A:$BB,47,FALSE)</f>
        <v>303468</v>
      </c>
      <c r="AZ169">
        <f>VLOOKUP($G169,county_facts!$A:$BB,48,FALSE)</f>
        <v>47813</v>
      </c>
      <c r="BA169">
        <f>VLOOKUP($G169,county_facts!$A:$BB,49,FALSE)</f>
        <v>176896</v>
      </c>
      <c r="BB169">
        <f>VLOOKUP($G169,county_facts!$A:$BB,50,FALSE)</f>
        <v>8785</v>
      </c>
      <c r="BC169">
        <f>VLOOKUP($G169,county_facts!$A:$BB,51,FALSE)</f>
        <v>14410</v>
      </c>
      <c r="BD169">
        <f>VLOOKUP($G169,county_facts!$A:$BB,52,FALSE)</f>
        <v>2</v>
      </c>
      <c r="BE169">
        <f>VLOOKUP($G169,county_facts!$A:$BB,53,FALSE)</f>
        <v>857.68</v>
      </c>
      <c r="BF169">
        <f>VLOOKUP($G169,county_facts!$A:$BB,54,FALSE)</f>
        <v>24.1</v>
      </c>
    </row>
    <row r="170" spans="1:58" x14ac:dyDescent="0.3">
      <c r="A170" t="s">
        <v>6</v>
      </c>
      <c r="B170" t="s">
        <v>91</v>
      </c>
      <c r="C170">
        <v>391</v>
      </c>
      <c r="D170" t="s">
        <v>75</v>
      </c>
      <c r="E170">
        <v>558</v>
      </c>
      <c r="F170">
        <v>0.70071684599999995</v>
      </c>
      <c r="G170">
        <v>5111</v>
      </c>
      <c r="H170">
        <f>VLOOKUP($G170,county_facts!$A:$BB,4,FALSE)</f>
        <v>24246</v>
      </c>
      <c r="I170">
        <f>VLOOKUP($G170,county_facts!$A:$BB,5,FALSE)</f>
        <v>24583</v>
      </c>
      <c r="J170">
        <f>VLOOKUP($G170,county_facts!$A:$BB,6,FALSE)</f>
        <v>-1.4</v>
      </c>
      <c r="K170">
        <f>VLOOKUP($G170,county_facts!$A:$BB,7,FALSE)</f>
        <v>24583</v>
      </c>
      <c r="L170">
        <f>VLOOKUP($G170,county_facts!$A:$BB,8,FALSE)</f>
        <v>6.4</v>
      </c>
      <c r="M170">
        <f>VLOOKUP($G170,county_facts!$A:$BB,9,FALSE)</f>
        <v>23.7</v>
      </c>
      <c r="N170">
        <f>VLOOKUP($G170,county_facts!$A:$BB,10,FALSE)</f>
        <v>17.100000000000001</v>
      </c>
      <c r="O170">
        <f>VLOOKUP($G170,county_facts!$A:$BB,11,FALSE)</f>
        <v>51.4</v>
      </c>
      <c r="P170">
        <f>VLOOKUP($G170,county_facts!$A:$BB,12,FALSE)</f>
        <v>89.8</v>
      </c>
      <c r="Q170">
        <f>VLOOKUP($G170,county_facts!$A:$BB,13,FALSE)</f>
        <v>8</v>
      </c>
      <c r="R170">
        <f>VLOOKUP($G170,county_facts!$A:$BB,14,FALSE)</f>
        <v>0.3</v>
      </c>
      <c r="S170">
        <f>VLOOKUP($G170,county_facts!$A:$BB,15,FALSE)</f>
        <v>0.3</v>
      </c>
      <c r="T170">
        <f>VLOOKUP($G170,county_facts!$A:$BB,16,FALSE)</f>
        <v>0</v>
      </c>
      <c r="U170">
        <f>VLOOKUP($G170,county_facts!$A:$BB,17,FALSE)</f>
        <v>1.6</v>
      </c>
      <c r="V170">
        <f>VLOOKUP($G170,county_facts!$A:$BB,18,FALSE)</f>
        <v>2.7</v>
      </c>
      <c r="W170">
        <f>VLOOKUP($G170,county_facts!$A:$BB,19,FALSE)</f>
        <v>87.5</v>
      </c>
      <c r="X170">
        <f>VLOOKUP($G170,county_facts!$A:$BB,20,FALSE)</f>
        <v>81.7</v>
      </c>
      <c r="Y170">
        <f>VLOOKUP($G170,county_facts!$A:$BB,21,FALSE)</f>
        <v>1.3</v>
      </c>
      <c r="Z170">
        <f>VLOOKUP($G170,county_facts!$A:$BB,22,FALSE)</f>
        <v>2.2999999999999998</v>
      </c>
      <c r="AA170">
        <f>VLOOKUP($G170,county_facts!$A:$BB,23,FALSE)</f>
        <v>73.3</v>
      </c>
      <c r="AB170">
        <f>VLOOKUP($G170,county_facts!$A:$BB,24,FALSE)</f>
        <v>8.6</v>
      </c>
      <c r="AC170">
        <f>VLOOKUP($G170,county_facts!$A:$BB,25,FALSE)</f>
        <v>1835</v>
      </c>
      <c r="AD170">
        <f>VLOOKUP($G170,county_facts!$A:$BB,26,FALSE)</f>
        <v>23.5</v>
      </c>
      <c r="AE170">
        <f>VLOOKUP($G170,county_facts!$A:$BB,27,FALSE)</f>
        <v>10937</v>
      </c>
      <c r="AF170">
        <f>VLOOKUP($G170,county_facts!$A:$BB,28,FALSE)</f>
        <v>62.5</v>
      </c>
      <c r="AG170">
        <f>VLOOKUP($G170,county_facts!$A:$BB,29,FALSE)</f>
        <v>12.7</v>
      </c>
      <c r="AH170">
        <f>VLOOKUP($G170,county_facts!$A:$BB,30,FALSE)</f>
        <v>71300</v>
      </c>
      <c r="AI170">
        <f>VLOOKUP($G170,county_facts!$A:$BB,31,FALSE)</f>
        <v>9369</v>
      </c>
      <c r="AJ170">
        <f>VLOOKUP($G170,county_facts!$A:$BB,32,FALSE)</f>
        <v>2.56</v>
      </c>
      <c r="AK170">
        <f>VLOOKUP($G170,county_facts!$A:$BB,33,FALSE)</f>
        <v>16919</v>
      </c>
      <c r="AL170">
        <f>VLOOKUP($G170,county_facts!$A:$BB,34,FALSE)</f>
        <v>32089</v>
      </c>
      <c r="AM170">
        <f>VLOOKUP($G170,county_facts!$A:$BB,35,FALSE)</f>
        <v>28.1</v>
      </c>
      <c r="AN170">
        <f>VLOOKUP($G170,county_facts!$A:$BB,36,FALSE)</f>
        <v>365</v>
      </c>
      <c r="AO170">
        <f>VLOOKUP($G170,county_facts!$A:$BB,37,FALSE)</f>
        <v>3546</v>
      </c>
      <c r="AP170">
        <f>VLOOKUP($G170,county_facts!$A:$BB,38,FALSE)</f>
        <v>-1.9</v>
      </c>
      <c r="AQ170">
        <f>VLOOKUP($G170,county_facts!$A:$BB,39,FALSE)</f>
        <v>1424</v>
      </c>
      <c r="AR170">
        <f>VLOOKUP($G170,county_facts!$A:$BB,40,FALSE)</f>
        <v>1682</v>
      </c>
      <c r="AS170">
        <f>VLOOKUP($G170,county_facts!$A:$BB,41,FALSE)</f>
        <v>0</v>
      </c>
      <c r="AT170">
        <f>VLOOKUP($G170,county_facts!$A:$BB,42,FALSE)</f>
        <v>0</v>
      </c>
      <c r="AU170">
        <f>VLOOKUP($G170,county_facts!$A:$BB,43,FALSE)</f>
        <v>0</v>
      </c>
      <c r="AV170">
        <f>VLOOKUP($G170,county_facts!$A:$BB,44,FALSE)</f>
        <v>0</v>
      </c>
      <c r="AW170">
        <f>VLOOKUP($G170,county_facts!$A:$BB,45,FALSE)</f>
        <v>0</v>
      </c>
      <c r="AX170">
        <f>VLOOKUP($G170,county_facts!$A:$BB,46,FALSE)</f>
        <v>20.3</v>
      </c>
      <c r="AY170">
        <f>VLOOKUP($G170,county_facts!$A:$BB,47,FALSE)</f>
        <v>172016</v>
      </c>
      <c r="AZ170">
        <f>VLOOKUP($G170,county_facts!$A:$BB,48,FALSE)</f>
        <v>0</v>
      </c>
      <c r="BA170">
        <f>VLOOKUP($G170,county_facts!$A:$BB,49,FALSE)</f>
        <v>193122</v>
      </c>
      <c r="BB170">
        <f>VLOOKUP($G170,county_facts!$A:$BB,50,FALSE)</f>
        <v>7762</v>
      </c>
      <c r="BC170">
        <f>VLOOKUP($G170,county_facts!$A:$BB,51,FALSE)</f>
        <v>11615</v>
      </c>
      <c r="BD170">
        <f>VLOOKUP($G170,county_facts!$A:$BB,52,FALSE)</f>
        <v>9</v>
      </c>
      <c r="BE170">
        <f>VLOOKUP($G170,county_facts!$A:$BB,53,FALSE)</f>
        <v>758.39</v>
      </c>
      <c r="BF170">
        <f>VLOOKUP($G170,county_facts!$A:$BB,54,FALSE)</f>
        <v>32.4</v>
      </c>
    </row>
    <row r="171" spans="1:58" x14ac:dyDescent="0.3">
      <c r="A171" t="s">
        <v>9</v>
      </c>
      <c r="B171" t="s">
        <v>91</v>
      </c>
      <c r="C171">
        <v>167</v>
      </c>
      <c r="D171" t="s">
        <v>75</v>
      </c>
      <c r="E171">
        <v>558</v>
      </c>
      <c r="F171">
        <v>0.299283154</v>
      </c>
      <c r="G171">
        <v>5111</v>
      </c>
      <c r="H171">
        <f>VLOOKUP($G171,county_facts!$A:$BB,4,FALSE)</f>
        <v>24246</v>
      </c>
      <c r="I171">
        <f>VLOOKUP($G171,county_facts!$A:$BB,5,FALSE)</f>
        <v>24583</v>
      </c>
      <c r="J171">
        <f>VLOOKUP($G171,county_facts!$A:$BB,6,FALSE)</f>
        <v>-1.4</v>
      </c>
      <c r="K171">
        <f>VLOOKUP($G171,county_facts!$A:$BB,7,FALSE)</f>
        <v>24583</v>
      </c>
      <c r="L171">
        <f>VLOOKUP($G171,county_facts!$A:$BB,8,FALSE)</f>
        <v>6.4</v>
      </c>
      <c r="M171">
        <f>VLOOKUP($G171,county_facts!$A:$BB,9,FALSE)</f>
        <v>23.7</v>
      </c>
      <c r="N171">
        <f>VLOOKUP($G171,county_facts!$A:$BB,10,FALSE)</f>
        <v>17.100000000000001</v>
      </c>
      <c r="O171">
        <f>VLOOKUP($G171,county_facts!$A:$BB,11,FALSE)</f>
        <v>51.4</v>
      </c>
      <c r="P171">
        <f>VLOOKUP($G171,county_facts!$A:$BB,12,FALSE)</f>
        <v>89.8</v>
      </c>
      <c r="Q171">
        <f>VLOOKUP($G171,county_facts!$A:$BB,13,FALSE)</f>
        <v>8</v>
      </c>
      <c r="R171">
        <f>VLOOKUP($G171,county_facts!$A:$BB,14,FALSE)</f>
        <v>0.3</v>
      </c>
      <c r="S171">
        <f>VLOOKUP($G171,county_facts!$A:$BB,15,FALSE)</f>
        <v>0.3</v>
      </c>
      <c r="T171">
        <f>VLOOKUP($G171,county_facts!$A:$BB,16,FALSE)</f>
        <v>0</v>
      </c>
      <c r="U171">
        <f>VLOOKUP($G171,county_facts!$A:$BB,17,FALSE)</f>
        <v>1.6</v>
      </c>
      <c r="V171">
        <f>VLOOKUP($G171,county_facts!$A:$BB,18,FALSE)</f>
        <v>2.7</v>
      </c>
      <c r="W171">
        <f>VLOOKUP($G171,county_facts!$A:$BB,19,FALSE)</f>
        <v>87.5</v>
      </c>
      <c r="X171">
        <f>VLOOKUP($G171,county_facts!$A:$BB,20,FALSE)</f>
        <v>81.7</v>
      </c>
      <c r="Y171">
        <f>VLOOKUP($G171,county_facts!$A:$BB,21,FALSE)</f>
        <v>1.3</v>
      </c>
      <c r="Z171">
        <f>VLOOKUP($G171,county_facts!$A:$BB,22,FALSE)</f>
        <v>2.2999999999999998</v>
      </c>
      <c r="AA171">
        <f>VLOOKUP($G171,county_facts!$A:$BB,23,FALSE)</f>
        <v>73.3</v>
      </c>
      <c r="AB171">
        <f>VLOOKUP($G171,county_facts!$A:$BB,24,FALSE)</f>
        <v>8.6</v>
      </c>
      <c r="AC171">
        <f>VLOOKUP($G171,county_facts!$A:$BB,25,FALSE)</f>
        <v>1835</v>
      </c>
      <c r="AD171">
        <f>VLOOKUP($G171,county_facts!$A:$BB,26,FALSE)</f>
        <v>23.5</v>
      </c>
      <c r="AE171">
        <f>VLOOKUP($G171,county_facts!$A:$BB,27,FALSE)</f>
        <v>10937</v>
      </c>
      <c r="AF171">
        <f>VLOOKUP($G171,county_facts!$A:$BB,28,FALSE)</f>
        <v>62.5</v>
      </c>
      <c r="AG171">
        <f>VLOOKUP($G171,county_facts!$A:$BB,29,FALSE)</f>
        <v>12.7</v>
      </c>
      <c r="AH171">
        <f>VLOOKUP($G171,county_facts!$A:$BB,30,FALSE)</f>
        <v>71300</v>
      </c>
      <c r="AI171">
        <f>VLOOKUP($G171,county_facts!$A:$BB,31,FALSE)</f>
        <v>9369</v>
      </c>
      <c r="AJ171">
        <f>VLOOKUP($G171,county_facts!$A:$BB,32,FALSE)</f>
        <v>2.56</v>
      </c>
      <c r="AK171">
        <f>VLOOKUP($G171,county_facts!$A:$BB,33,FALSE)</f>
        <v>16919</v>
      </c>
      <c r="AL171">
        <f>VLOOKUP($G171,county_facts!$A:$BB,34,FALSE)</f>
        <v>32089</v>
      </c>
      <c r="AM171">
        <f>VLOOKUP($G171,county_facts!$A:$BB,35,FALSE)</f>
        <v>28.1</v>
      </c>
      <c r="AN171">
        <f>VLOOKUP($G171,county_facts!$A:$BB,36,FALSE)</f>
        <v>365</v>
      </c>
      <c r="AO171">
        <f>VLOOKUP($G171,county_facts!$A:$BB,37,FALSE)</f>
        <v>3546</v>
      </c>
      <c r="AP171">
        <f>VLOOKUP($G171,county_facts!$A:$BB,38,FALSE)</f>
        <v>-1.9</v>
      </c>
      <c r="AQ171">
        <f>VLOOKUP($G171,county_facts!$A:$BB,39,FALSE)</f>
        <v>1424</v>
      </c>
      <c r="AR171">
        <f>VLOOKUP($G171,county_facts!$A:$BB,40,FALSE)</f>
        <v>1682</v>
      </c>
      <c r="AS171">
        <f>VLOOKUP($G171,county_facts!$A:$BB,41,FALSE)</f>
        <v>0</v>
      </c>
      <c r="AT171">
        <f>VLOOKUP($G171,county_facts!$A:$BB,42,FALSE)</f>
        <v>0</v>
      </c>
      <c r="AU171">
        <f>VLOOKUP($G171,county_facts!$A:$BB,43,FALSE)</f>
        <v>0</v>
      </c>
      <c r="AV171">
        <f>VLOOKUP($G171,county_facts!$A:$BB,44,FALSE)</f>
        <v>0</v>
      </c>
      <c r="AW171">
        <f>VLOOKUP($G171,county_facts!$A:$BB,45,FALSE)</f>
        <v>0</v>
      </c>
      <c r="AX171">
        <f>VLOOKUP($G171,county_facts!$A:$BB,46,FALSE)</f>
        <v>20.3</v>
      </c>
      <c r="AY171">
        <f>VLOOKUP($G171,county_facts!$A:$BB,47,FALSE)</f>
        <v>172016</v>
      </c>
      <c r="AZ171">
        <f>VLOOKUP($G171,county_facts!$A:$BB,48,FALSE)</f>
        <v>0</v>
      </c>
      <c r="BA171">
        <f>VLOOKUP($G171,county_facts!$A:$BB,49,FALSE)</f>
        <v>193122</v>
      </c>
      <c r="BB171">
        <f>VLOOKUP($G171,county_facts!$A:$BB,50,FALSE)</f>
        <v>7762</v>
      </c>
      <c r="BC171">
        <f>VLOOKUP($G171,county_facts!$A:$BB,51,FALSE)</f>
        <v>11615</v>
      </c>
      <c r="BD171">
        <f>VLOOKUP($G171,county_facts!$A:$BB,52,FALSE)</f>
        <v>9</v>
      </c>
      <c r="BE171">
        <f>VLOOKUP($G171,county_facts!$A:$BB,53,FALSE)</f>
        <v>758.39</v>
      </c>
      <c r="BF171">
        <f>VLOOKUP($G171,county_facts!$A:$BB,54,FALSE)</f>
        <v>32.4</v>
      </c>
    </row>
    <row r="172" spans="1:58" x14ac:dyDescent="0.3">
      <c r="A172" t="s">
        <v>6</v>
      </c>
      <c r="B172" t="s">
        <v>20</v>
      </c>
      <c r="C172">
        <v>190</v>
      </c>
      <c r="D172" t="s">
        <v>75</v>
      </c>
      <c r="E172">
        <v>263</v>
      </c>
      <c r="F172">
        <v>0.72243345999999997</v>
      </c>
      <c r="G172">
        <v>5109</v>
      </c>
      <c r="H172">
        <f>VLOOKUP($G172,county_facts!$A:$BB,4,FALSE)</f>
        <v>11024</v>
      </c>
      <c r="I172">
        <f>VLOOKUP($G172,county_facts!$A:$BB,5,FALSE)</f>
        <v>11291</v>
      </c>
      <c r="J172">
        <f>VLOOKUP($G172,county_facts!$A:$BB,6,FALSE)</f>
        <v>-2.4</v>
      </c>
      <c r="K172">
        <f>VLOOKUP($G172,county_facts!$A:$BB,7,FALSE)</f>
        <v>11291</v>
      </c>
      <c r="L172">
        <f>VLOOKUP($G172,county_facts!$A:$BB,8,FALSE)</f>
        <v>5.8</v>
      </c>
      <c r="M172">
        <f>VLOOKUP($G172,county_facts!$A:$BB,9,FALSE)</f>
        <v>22.8</v>
      </c>
      <c r="N172">
        <f>VLOOKUP($G172,county_facts!$A:$BB,10,FALSE)</f>
        <v>18.600000000000001</v>
      </c>
      <c r="O172">
        <f>VLOOKUP($G172,county_facts!$A:$BB,11,FALSE)</f>
        <v>50.2</v>
      </c>
      <c r="P172">
        <f>VLOOKUP($G172,county_facts!$A:$BB,12,FALSE)</f>
        <v>93.3</v>
      </c>
      <c r="Q172">
        <f>VLOOKUP($G172,county_facts!$A:$BB,13,FALSE)</f>
        <v>3.5</v>
      </c>
      <c r="R172">
        <f>VLOOKUP($G172,county_facts!$A:$BB,14,FALSE)</f>
        <v>1.1000000000000001</v>
      </c>
      <c r="S172">
        <f>VLOOKUP($G172,county_facts!$A:$BB,15,FALSE)</f>
        <v>0.7</v>
      </c>
      <c r="T172">
        <f>VLOOKUP($G172,county_facts!$A:$BB,16,FALSE)</f>
        <v>0</v>
      </c>
      <c r="U172">
        <f>VLOOKUP($G172,county_facts!$A:$BB,17,FALSE)</f>
        <v>1.5</v>
      </c>
      <c r="V172">
        <f>VLOOKUP($G172,county_facts!$A:$BB,18,FALSE)</f>
        <v>6.6</v>
      </c>
      <c r="W172">
        <f>VLOOKUP($G172,county_facts!$A:$BB,19,FALSE)</f>
        <v>87.6</v>
      </c>
      <c r="X172">
        <f>VLOOKUP($G172,county_facts!$A:$BB,20,FALSE)</f>
        <v>84.3</v>
      </c>
      <c r="Y172">
        <f>VLOOKUP($G172,county_facts!$A:$BB,21,FALSE)</f>
        <v>3.7</v>
      </c>
      <c r="Z172">
        <f>VLOOKUP($G172,county_facts!$A:$BB,22,FALSE)</f>
        <v>5.5</v>
      </c>
      <c r="AA172">
        <f>VLOOKUP($G172,county_facts!$A:$BB,23,FALSE)</f>
        <v>80.099999999999994</v>
      </c>
      <c r="AB172">
        <f>VLOOKUP($G172,county_facts!$A:$BB,24,FALSE)</f>
        <v>13.8</v>
      </c>
      <c r="AC172">
        <f>VLOOKUP($G172,county_facts!$A:$BB,25,FALSE)</f>
        <v>862</v>
      </c>
      <c r="AD172">
        <f>VLOOKUP($G172,county_facts!$A:$BB,26,FALSE)</f>
        <v>24.1</v>
      </c>
      <c r="AE172">
        <f>VLOOKUP($G172,county_facts!$A:$BB,27,FALSE)</f>
        <v>5569</v>
      </c>
      <c r="AF172">
        <f>VLOOKUP($G172,county_facts!$A:$BB,28,FALSE)</f>
        <v>73.099999999999994</v>
      </c>
      <c r="AG172">
        <f>VLOOKUP($G172,county_facts!$A:$BB,29,FALSE)</f>
        <v>6.1</v>
      </c>
      <c r="AH172">
        <f>VLOOKUP($G172,county_facts!$A:$BB,30,FALSE)</f>
        <v>75200</v>
      </c>
      <c r="AI172">
        <f>VLOOKUP($G172,county_facts!$A:$BB,31,FALSE)</f>
        <v>4325</v>
      </c>
      <c r="AJ172">
        <f>VLOOKUP($G172,county_facts!$A:$BB,32,FALSE)</f>
        <v>2.5499999999999998</v>
      </c>
      <c r="AK172">
        <f>VLOOKUP($G172,county_facts!$A:$BB,33,FALSE)</f>
        <v>18377</v>
      </c>
      <c r="AL172">
        <f>VLOOKUP($G172,county_facts!$A:$BB,34,FALSE)</f>
        <v>32206</v>
      </c>
      <c r="AM172">
        <f>VLOOKUP($G172,county_facts!$A:$BB,35,FALSE)</f>
        <v>24.8</v>
      </c>
      <c r="AN172">
        <f>VLOOKUP($G172,county_facts!$A:$BB,36,FALSE)</f>
        <v>201</v>
      </c>
      <c r="AO172">
        <f>VLOOKUP($G172,county_facts!$A:$BB,37,FALSE)</f>
        <v>1792</v>
      </c>
      <c r="AP172">
        <f>VLOOKUP($G172,county_facts!$A:$BB,38,FALSE)</f>
        <v>5</v>
      </c>
      <c r="AQ172">
        <f>VLOOKUP($G172,county_facts!$A:$BB,39,FALSE)</f>
        <v>866</v>
      </c>
      <c r="AR172">
        <f>VLOOKUP($G172,county_facts!$A:$BB,40,FALSE)</f>
        <v>964</v>
      </c>
      <c r="AS172">
        <f>VLOOKUP($G172,county_facts!$A:$BB,41,FALSE)</f>
        <v>0</v>
      </c>
      <c r="AT172">
        <f>VLOOKUP($G172,county_facts!$A:$BB,42,FALSE)</f>
        <v>0</v>
      </c>
      <c r="AU172">
        <f>VLOOKUP($G172,county_facts!$A:$BB,43,FALSE)</f>
        <v>0</v>
      </c>
      <c r="AV172">
        <f>VLOOKUP($G172,county_facts!$A:$BB,44,FALSE)</f>
        <v>0</v>
      </c>
      <c r="AW172">
        <f>VLOOKUP($G172,county_facts!$A:$BB,45,FALSE)</f>
        <v>0</v>
      </c>
      <c r="AX172">
        <f>VLOOKUP($G172,county_facts!$A:$BB,46,FALSE)</f>
        <v>15.1</v>
      </c>
      <c r="AY172">
        <f>VLOOKUP($G172,county_facts!$A:$BB,47,FALSE)</f>
        <v>0</v>
      </c>
      <c r="AZ172">
        <f>VLOOKUP($G172,county_facts!$A:$BB,48,FALSE)</f>
        <v>92105</v>
      </c>
      <c r="BA172">
        <f>VLOOKUP($G172,county_facts!$A:$BB,49,FALSE)</f>
        <v>52793</v>
      </c>
      <c r="BB172">
        <f>VLOOKUP($G172,county_facts!$A:$BB,50,FALSE)</f>
        <v>4876</v>
      </c>
      <c r="BC172">
        <f>VLOOKUP($G172,county_facts!$A:$BB,51,FALSE)</f>
        <v>6825</v>
      </c>
      <c r="BD172">
        <f>VLOOKUP($G172,county_facts!$A:$BB,52,FALSE)</f>
        <v>0</v>
      </c>
      <c r="BE172">
        <f>VLOOKUP($G172,county_facts!$A:$BB,53,FALSE)</f>
        <v>600.62</v>
      </c>
      <c r="BF172">
        <f>VLOOKUP($G172,county_facts!$A:$BB,54,FALSE)</f>
        <v>18.8</v>
      </c>
    </row>
    <row r="173" spans="1:58" x14ac:dyDescent="0.3">
      <c r="A173" t="s">
        <v>9</v>
      </c>
      <c r="B173" t="s">
        <v>20</v>
      </c>
      <c r="C173">
        <v>73</v>
      </c>
      <c r="D173" t="s">
        <v>75</v>
      </c>
      <c r="E173">
        <v>263</v>
      </c>
      <c r="F173">
        <v>0.27756653999999997</v>
      </c>
      <c r="G173">
        <v>5109</v>
      </c>
      <c r="H173">
        <f>VLOOKUP($G173,county_facts!$A:$BB,4,FALSE)</f>
        <v>11024</v>
      </c>
      <c r="I173">
        <f>VLOOKUP($G173,county_facts!$A:$BB,5,FALSE)</f>
        <v>11291</v>
      </c>
      <c r="J173">
        <f>VLOOKUP($G173,county_facts!$A:$BB,6,FALSE)</f>
        <v>-2.4</v>
      </c>
      <c r="K173">
        <f>VLOOKUP($G173,county_facts!$A:$BB,7,FALSE)</f>
        <v>11291</v>
      </c>
      <c r="L173">
        <f>VLOOKUP($G173,county_facts!$A:$BB,8,FALSE)</f>
        <v>5.8</v>
      </c>
      <c r="M173">
        <f>VLOOKUP($G173,county_facts!$A:$BB,9,FALSE)</f>
        <v>22.8</v>
      </c>
      <c r="N173">
        <f>VLOOKUP($G173,county_facts!$A:$BB,10,FALSE)</f>
        <v>18.600000000000001</v>
      </c>
      <c r="O173">
        <f>VLOOKUP($G173,county_facts!$A:$BB,11,FALSE)</f>
        <v>50.2</v>
      </c>
      <c r="P173">
        <f>VLOOKUP($G173,county_facts!$A:$BB,12,FALSE)</f>
        <v>93.3</v>
      </c>
      <c r="Q173">
        <f>VLOOKUP($G173,county_facts!$A:$BB,13,FALSE)</f>
        <v>3.5</v>
      </c>
      <c r="R173">
        <f>VLOOKUP($G173,county_facts!$A:$BB,14,FALSE)</f>
        <v>1.1000000000000001</v>
      </c>
      <c r="S173">
        <f>VLOOKUP($G173,county_facts!$A:$BB,15,FALSE)</f>
        <v>0.7</v>
      </c>
      <c r="T173">
        <f>VLOOKUP($G173,county_facts!$A:$BB,16,FALSE)</f>
        <v>0</v>
      </c>
      <c r="U173">
        <f>VLOOKUP($G173,county_facts!$A:$BB,17,FALSE)</f>
        <v>1.5</v>
      </c>
      <c r="V173">
        <f>VLOOKUP($G173,county_facts!$A:$BB,18,FALSE)</f>
        <v>6.6</v>
      </c>
      <c r="W173">
        <f>VLOOKUP($G173,county_facts!$A:$BB,19,FALSE)</f>
        <v>87.6</v>
      </c>
      <c r="X173">
        <f>VLOOKUP($G173,county_facts!$A:$BB,20,FALSE)</f>
        <v>84.3</v>
      </c>
      <c r="Y173">
        <f>VLOOKUP($G173,county_facts!$A:$BB,21,FALSE)</f>
        <v>3.7</v>
      </c>
      <c r="Z173">
        <f>VLOOKUP($G173,county_facts!$A:$BB,22,FALSE)</f>
        <v>5.5</v>
      </c>
      <c r="AA173">
        <f>VLOOKUP($G173,county_facts!$A:$BB,23,FALSE)</f>
        <v>80.099999999999994</v>
      </c>
      <c r="AB173">
        <f>VLOOKUP($G173,county_facts!$A:$BB,24,FALSE)</f>
        <v>13.8</v>
      </c>
      <c r="AC173">
        <f>VLOOKUP($G173,county_facts!$A:$BB,25,FALSE)</f>
        <v>862</v>
      </c>
      <c r="AD173">
        <f>VLOOKUP($G173,county_facts!$A:$BB,26,FALSE)</f>
        <v>24.1</v>
      </c>
      <c r="AE173">
        <f>VLOOKUP($G173,county_facts!$A:$BB,27,FALSE)</f>
        <v>5569</v>
      </c>
      <c r="AF173">
        <f>VLOOKUP($G173,county_facts!$A:$BB,28,FALSE)</f>
        <v>73.099999999999994</v>
      </c>
      <c r="AG173">
        <f>VLOOKUP($G173,county_facts!$A:$BB,29,FALSE)</f>
        <v>6.1</v>
      </c>
      <c r="AH173">
        <f>VLOOKUP($G173,county_facts!$A:$BB,30,FALSE)</f>
        <v>75200</v>
      </c>
      <c r="AI173">
        <f>VLOOKUP($G173,county_facts!$A:$BB,31,FALSE)</f>
        <v>4325</v>
      </c>
      <c r="AJ173">
        <f>VLOOKUP($G173,county_facts!$A:$BB,32,FALSE)</f>
        <v>2.5499999999999998</v>
      </c>
      <c r="AK173">
        <f>VLOOKUP($G173,county_facts!$A:$BB,33,FALSE)</f>
        <v>18377</v>
      </c>
      <c r="AL173">
        <f>VLOOKUP($G173,county_facts!$A:$BB,34,FALSE)</f>
        <v>32206</v>
      </c>
      <c r="AM173">
        <f>VLOOKUP($G173,county_facts!$A:$BB,35,FALSE)</f>
        <v>24.8</v>
      </c>
      <c r="AN173">
        <f>VLOOKUP($G173,county_facts!$A:$BB,36,FALSE)</f>
        <v>201</v>
      </c>
      <c r="AO173">
        <f>VLOOKUP($G173,county_facts!$A:$BB,37,FALSE)</f>
        <v>1792</v>
      </c>
      <c r="AP173">
        <f>VLOOKUP($G173,county_facts!$A:$BB,38,FALSE)</f>
        <v>5</v>
      </c>
      <c r="AQ173">
        <f>VLOOKUP($G173,county_facts!$A:$BB,39,FALSE)</f>
        <v>866</v>
      </c>
      <c r="AR173">
        <f>VLOOKUP($G173,county_facts!$A:$BB,40,FALSE)</f>
        <v>964</v>
      </c>
      <c r="AS173">
        <f>VLOOKUP($G173,county_facts!$A:$BB,41,FALSE)</f>
        <v>0</v>
      </c>
      <c r="AT173">
        <f>VLOOKUP($G173,county_facts!$A:$BB,42,FALSE)</f>
        <v>0</v>
      </c>
      <c r="AU173">
        <f>VLOOKUP($G173,county_facts!$A:$BB,43,FALSE)</f>
        <v>0</v>
      </c>
      <c r="AV173">
        <f>VLOOKUP($G173,county_facts!$A:$BB,44,FALSE)</f>
        <v>0</v>
      </c>
      <c r="AW173">
        <f>VLOOKUP($G173,county_facts!$A:$BB,45,FALSE)</f>
        <v>0</v>
      </c>
      <c r="AX173">
        <f>VLOOKUP($G173,county_facts!$A:$BB,46,FALSE)</f>
        <v>15.1</v>
      </c>
      <c r="AY173">
        <f>VLOOKUP($G173,county_facts!$A:$BB,47,FALSE)</f>
        <v>0</v>
      </c>
      <c r="AZ173">
        <f>VLOOKUP($G173,county_facts!$A:$BB,48,FALSE)</f>
        <v>92105</v>
      </c>
      <c r="BA173">
        <f>VLOOKUP($G173,county_facts!$A:$BB,49,FALSE)</f>
        <v>52793</v>
      </c>
      <c r="BB173">
        <f>VLOOKUP($G173,county_facts!$A:$BB,50,FALSE)</f>
        <v>4876</v>
      </c>
      <c r="BC173">
        <f>VLOOKUP($G173,county_facts!$A:$BB,51,FALSE)</f>
        <v>6825</v>
      </c>
      <c r="BD173">
        <f>VLOOKUP($G173,county_facts!$A:$BB,52,FALSE)</f>
        <v>0</v>
      </c>
      <c r="BE173">
        <f>VLOOKUP($G173,county_facts!$A:$BB,53,FALSE)</f>
        <v>600.62</v>
      </c>
      <c r="BF173">
        <f>VLOOKUP($G173,county_facts!$A:$BB,54,FALSE)</f>
        <v>18.8</v>
      </c>
    </row>
    <row r="174" spans="1:58" x14ac:dyDescent="0.3">
      <c r="A174" t="s">
        <v>6</v>
      </c>
      <c r="B174" t="s">
        <v>92</v>
      </c>
      <c r="C174">
        <v>959</v>
      </c>
      <c r="D174" t="s">
        <v>75</v>
      </c>
      <c r="E174">
        <v>1245</v>
      </c>
      <c r="F174">
        <v>0.77028112400000004</v>
      </c>
      <c r="G174">
        <v>5107</v>
      </c>
      <c r="H174">
        <f>VLOOKUP($G174,county_facts!$A:$BB,4,FALSE)</f>
        <v>19930</v>
      </c>
      <c r="I174">
        <f>VLOOKUP($G174,county_facts!$A:$BB,5,FALSE)</f>
        <v>21757</v>
      </c>
      <c r="J174">
        <f>VLOOKUP($G174,county_facts!$A:$BB,6,FALSE)</f>
        <v>-8.4</v>
      </c>
      <c r="K174">
        <f>VLOOKUP($G174,county_facts!$A:$BB,7,FALSE)</f>
        <v>21757</v>
      </c>
      <c r="L174">
        <f>VLOOKUP($G174,county_facts!$A:$BB,8,FALSE)</f>
        <v>8</v>
      </c>
      <c r="M174">
        <f>VLOOKUP($G174,county_facts!$A:$BB,9,FALSE)</f>
        <v>27.2</v>
      </c>
      <c r="N174">
        <f>VLOOKUP($G174,county_facts!$A:$BB,10,FALSE)</f>
        <v>16.3</v>
      </c>
      <c r="O174">
        <f>VLOOKUP($G174,county_facts!$A:$BB,11,FALSE)</f>
        <v>53</v>
      </c>
      <c r="P174">
        <f>VLOOKUP($G174,county_facts!$A:$BB,12,FALSE)</f>
        <v>36.5</v>
      </c>
      <c r="Q174">
        <f>VLOOKUP($G174,county_facts!$A:$BB,13,FALSE)</f>
        <v>61.6</v>
      </c>
      <c r="R174">
        <f>VLOOKUP($G174,county_facts!$A:$BB,14,FALSE)</f>
        <v>0.4</v>
      </c>
      <c r="S174">
        <f>VLOOKUP($G174,county_facts!$A:$BB,15,FALSE)</f>
        <v>0.4</v>
      </c>
      <c r="T174">
        <f>VLOOKUP($G174,county_facts!$A:$BB,16,FALSE)</f>
        <v>0</v>
      </c>
      <c r="U174">
        <f>VLOOKUP($G174,county_facts!$A:$BB,17,FALSE)</f>
        <v>1.2</v>
      </c>
      <c r="V174">
        <f>VLOOKUP($G174,county_facts!$A:$BB,18,FALSE)</f>
        <v>1.7</v>
      </c>
      <c r="W174">
        <f>VLOOKUP($G174,county_facts!$A:$BB,19,FALSE)</f>
        <v>35.6</v>
      </c>
      <c r="X174">
        <f>VLOOKUP($G174,county_facts!$A:$BB,20,FALSE)</f>
        <v>82.1</v>
      </c>
      <c r="Y174">
        <f>VLOOKUP($G174,county_facts!$A:$BB,21,FALSE)</f>
        <v>0.6</v>
      </c>
      <c r="Z174">
        <f>VLOOKUP($G174,county_facts!$A:$BB,22,FALSE)</f>
        <v>1.9</v>
      </c>
      <c r="AA174">
        <f>VLOOKUP($G174,county_facts!$A:$BB,23,FALSE)</f>
        <v>72.8</v>
      </c>
      <c r="AB174">
        <f>VLOOKUP($G174,county_facts!$A:$BB,24,FALSE)</f>
        <v>12</v>
      </c>
      <c r="AC174">
        <f>VLOOKUP($G174,county_facts!$A:$BB,25,FALSE)</f>
        <v>1271</v>
      </c>
      <c r="AD174">
        <f>VLOOKUP($G174,county_facts!$A:$BB,26,FALSE)</f>
        <v>18.3</v>
      </c>
      <c r="AE174">
        <f>VLOOKUP($G174,county_facts!$A:$BB,27,FALSE)</f>
        <v>10163</v>
      </c>
      <c r="AF174">
        <f>VLOOKUP($G174,county_facts!$A:$BB,28,FALSE)</f>
        <v>54.5</v>
      </c>
      <c r="AG174">
        <f>VLOOKUP($G174,county_facts!$A:$BB,29,FALSE)</f>
        <v>17.2</v>
      </c>
      <c r="AH174">
        <f>VLOOKUP($G174,county_facts!$A:$BB,30,FALSE)</f>
        <v>59500</v>
      </c>
      <c r="AI174">
        <f>VLOOKUP($G174,county_facts!$A:$BB,31,FALSE)</f>
        <v>8339</v>
      </c>
      <c r="AJ174">
        <f>VLOOKUP($G174,county_facts!$A:$BB,32,FALSE)</f>
        <v>2.52</v>
      </c>
      <c r="AK174">
        <f>VLOOKUP($G174,county_facts!$A:$BB,33,FALSE)</f>
        <v>16830</v>
      </c>
      <c r="AL174">
        <f>VLOOKUP($G174,county_facts!$A:$BB,34,FALSE)</f>
        <v>26737</v>
      </c>
      <c r="AM174">
        <f>VLOOKUP($G174,county_facts!$A:$BB,35,FALSE)</f>
        <v>33.5</v>
      </c>
      <c r="AN174">
        <f>VLOOKUP($G174,county_facts!$A:$BB,36,FALSE)</f>
        <v>414</v>
      </c>
      <c r="AO174">
        <f>VLOOKUP($G174,county_facts!$A:$BB,37,FALSE)</f>
        <v>4195</v>
      </c>
      <c r="AP174">
        <f>VLOOKUP($G174,county_facts!$A:$BB,38,FALSE)</f>
        <v>1.2</v>
      </c>
      <c r="AQ174">
        <f>VLOOKUP($G174,county_facts!$A:$BB,39,FALSE)</f>
        <v>1419</v>
      </c>
      <c r="AR174">
        <f>VLOOKUP($G174,county_facts!$A:$BB,40,FALSE)</f>
        <v>1791</v>
      </c>
      <c r="AS174">
        <f>VLOOKUP($G174,county_facts!$A:$BB,41,FALSE)</f>
        <v>26.7</v>
      </c>
      <c r="AT174">
        <f>VLOOKUP($G174,county_facts!$A:$BB,42,FALSE)</f>
        <v>0</v>
      </c>
      <c r="AU174">
        <f>VLOOKUP($G174,county_facts!$A:$BB,43,FALSE)</f>
        <v>0</v>
      </c>
      <c r="AV174">
        <f>VLOOKUP($G174,county_facts!$A:$BB,44,FALSE)</f>
        <v>0</v>
      </c>
      <c r="AW174">
        <f>VLOOKUP($G174,county_facts!$A:$BB,45,FALSE)</f>
        <v>0</v>
      </c>
      <c r="AX174">
        <f>VLOOKUP($G174,county_facts!$A:$BB,46,FALSE)</f>
        <v>33.4</v>
      </c>
      <c r="AY174">
        <f>VLOOKUP($G174,county_facts!$A:$BB,47,FALSE)</f>
        <v>0</v>
      </c>
      <c r="AZ174">
        <f>VLOOKUP($G174,county_facts!$A:$BB,48,FALSE)</f>
        <v>0</v>
      </c>
      <c r="BA174">
        <f>VLOOKUP($G174,county_facts!$A:$BB,49,FALSE)</f>
        <v>229411</v>
      </c>
      <c r="BB174">
        <f>VLOOKUP($G174,county_facts!$A:$BB,50,FALSE)</f>
        <v>10468</v>
      </c>
      <c r="BC174">
        <f>VLOOKUP($G174,county_facts!$A:$BB,51,FALSE)</f>
        <v>13481</v>
      </c>
      <c r="BD174">
        <f>VLOOKUP($G174,county_facts!$A:$BB,52,FALSE)</f>
        <v>34</v>
      </c>
      <c r="BE174">
        <f>VLOOKUP($G174,county_facts!$A:$BB,53,FALSE)</f>
        <v>695.66</v>
      </c>
      <c r="BF174">
        <f>VLOOKUP($G174,county_facts!$A:$BB,54,FALSE)</f>
        <v>31.3</v>
      </c>
    </row>
    <row r="175" spans="1:58" x14ac:dyDescent="0.3">
      <c r="A175" t="s">
        <v>9</v>
      </c>
      <c r="B175" t="s">
        <v>92</v>
      </c>
      <c r="C175">
        <v>286</v>
      </c>
      <c r="D175" t="s">
        <v>75</v>
      </c>
      <c r="E175">
        <v>1245</v>
      </c>
      <c r="F175">
        <v>0.22971887599999999</v>
      </c>
      <c r="G175">
        <v>5107</v>
      </c>
      <c r="H175">
        <f>VLOOKUP($G175,county_facts!$A:$BB,4,FALSE)</f>
        <v>19930</v>
      </c>
      <c r="I175">
        <f>VLOOKUP($G175,county_facts!$A:$BB,5,FALSE)</f>
        <v>21757</v>
      </c>
      <c r="J175">
        <f>VLOOKUP($G175,county_facts!$A:$BB,6,FALSE)</f>
        <v>-8.4</v>
      </c>
      <c r="K175">
        <f>VLOOKUP($G175,county_facts!$A:$BB,7,FALSE)</f>
        <v>21757</v>
      </c>
      <c r="L175">
        <f>VLOOKUP($G175,county_facts!$A:$BB,8,FALSE)</f>
        <v>8</v>
      </c>
      <c r="M175">
        <f>VLOOKUP($G175,county_facts!$A:$BB,9,FALSE)</f>
        <v>27.2</v>
      </c>
      <c r="N175">
        <f>VLOOKUP($G175,county_facts!$A:$BB,10,FALSE)</f>
        <v>16.3</v>
      </c>
      <c r="O175">
        <f>VLOOKUP($G175,county_facts!$A:$BB,11,FALSE)</f>
        <v>53</v>
      </c>
      <c r="P175">
        <f>VLOOKUP($G175,county_facts!$A:$BB,12,FALSE)</f>
        <v>36.5</v>
      </c>
      <c r="Q175">
        <f>VLOOKUP($G175,county_facts!$A:$BB,13,FALSE)</f>
        <v>61.6</v>
      </c>
      <c r="R175">
        <f>VLOOKUP($G175,county_facts!$A:$BB,14,FALSE)</f>
        <v>0.4</v>
      </c>
      <c r="S175">
        <f>VLOOKUP($G175,county_facts!$A:$BB,15,FALSE)</f>
        <v>0.4</v>
      </c>
      <c r="T175">
        <f>VLOOKUP($G175,county_facts!$A:$BB,16,FALSE)</f>
        <v>0</v>
      </c>
      <c r="U175">
        <f>VLOOKUP($G175,county_facts!$A:$BB,17,FALSE)</f>
        <v>1.2</v>
      </c>
      <c r="V175">
        <f>VLOOKUP($G175,county_facts!$A:$BB,18,FALSE)</f>
        <v>1.7</v>
      </c>
      <c r="W175">
        <f>VLOOKUP($G175,county_facts!$A:$BB,19,FALSE)</f>
        <v>35.6</v>
      </c>
      <c r="X175">
        <f>VLOOKUP($G175,county_facts!$A:$BB,20,FALSE)</f>
        <v>82.1</v>
      </c>
      <c r="Y175">
        <f>VLOOKUP($G175,county_facts!$A:$BB,21,FALSE)</f>
        <v>0.6</v>
      </c>
      <c r="Z175">
        <f>VLOOKUP($G175,county_facts!$A:$BB,22,FALSE)</f>
        <v>1.9</v>
      </c>
      <c r="AA175">
        <f>VLOOKUP($G175,county_facts!$A:$BB,23,FALSE)</f>
        <v>72.8</v>
      </c>
      <c r="AB175">
        <f>VLOOKUP($G175,county_facts!$A:$BB,24,FALSE)</f>
        <v>12</v>
      </c>
      <c r="AC175">
        <f>VLOOKUP($G175,county_facts!$A:$BB,25,FALSE)</f>
        <v>1271</v>
      </c>
      <c r="AD175">
        <f>VLOOKUP($G175,county_facts!$A:$BB,26,FALSE)</f>
        <v>18.3</v>
      </c>
      <c r="AE175">
        <f>VLOOKUP($G175,county_facts!$A:$BB,27,FALSE)</f>
        <v>10163</v>
      </c>
      <c r="AF175">
        <f>VLOOKUP($G175,county_facts!$A:$BB,28,FALSE)</f>
        <v>54.5</v>
      </c>
      <c r="AG175">
        <f>VLOOKUP($G175,county_facts!$A:$BB,29,FALSE)</f>
        <v>17.2</v>
      </c>
      <c r="AH175">
        <f>VLOOKUP($G175,county_facts!$A:$BB,30,FALSE)</f>
        <v>59500</v>
      </c>
      <c r="AI175">
        <f>VLOOKUP($G175,county_facts!$A:$BB,31,FALSE)</f>
        <v>8339</v>
      </c>
      <c r="AJ175">
        <f>VLOOKUP($G175,county_facts!$A:$BB,32,FALSE)</f>
        <v>2.52</v>
      </c>
      <c r="AK175">
        <f>VLOOKUP($G175,county_facts!$A:$BB,33,FALSE)</f>
        <v>16830</v>
      </c>
      <c r="AL175">
        <f>VLOOKUP($G175,county_facts!$A:$BB,34,FALSE)</f>
        <v>26737</v>
      </c>
      <c r="AM175">
        <f>VLOOKUP($G175,county_facts!$A:$BB,35,FALSE)</f>
        <v>33.5</v>
      </c>
      <c r="AN175">
        <f>VLOOKUP($G175,county_facts!$A:$BB,36,FALSE)</f>
        <v>414</v>
      </c>
      <c r="AO175">
        <f>VLOOKUP($G175,county_facts!$A:$BB,37,FALSE)</f>
        <v>4195</v>
      </c>
      <c r="AP175">
        <f>VLOOKUP($G175,county_facts!$A:$BB,38,FALSE)</f>
        <v>1.2</v>
      </c>
      <c r="AQ175">
        <f>VLOOKUP($G175,county_facts!$A:$BB,39,FALSE)</f>
        <v>1419</v>
      </c>
      <c r="AR175">
        <f>VLOOKUP($G175,county_facts!$A:$BB,40,FALSE)</f>
        <v>1791</v>
      </c>
      <c r="AS175">
        <f>VLOOKUP($G175,county_facts!$A:$BB,41,FALSE)</f>
        <v>26.7</v>
      </c>
      <c r="AT175">
        <f>VLOOKUP($G175,county_facts!$A:$BB,42,FALSE)</f>
        <v>0</v>
      </c>
      <c r="AU175">
        <f>VLOOKUP($G175,county_facts!$A:$BB,43,FALSE)</f>
        <v>0</v>
      </c>
      <c r="AV175">
        <f>VLOOKUP($G175,county_facts!$A:$BB,44,FALSE)</f>
        <v>0</v>
      </c>
      <c r="AW175">
        <f>VLOOKUP($G175,county_facts!$A:$BB,45,FALSE)</f>
        <v>0</v>
      </c>
      <c r="AX175">
        <f>VLOOKUP($G175,county_facts!$A:$BB,46,FALSE)</f>
        <v>33.4</v>
      </c>
      <c r="AY175">
        <f>VLOOKUP($G175,county_facts!$A:$BB,47,FALSE)</f>
        <v>0</v>
      </c>
      <c r="AZ175">
        <f>VLOOKUP($G175,county_facts!$A:$BB,48,FALSE)</f>
        <v>0</v>
      </c>
      <c r="BA175">
        <f>VLOOKUP($G175,county_facts!$A:$BB,49,FALSE)</f>
        <v>229411</v>
      </c>
      <c r="BB175">
        <f>VLOOKUP($G175,county_facts!$A:$BB,50,FALSE)</f>
        <v>10468</v>
      </c>
      <c r="BC175">
        <f>VLOOKUP($G175,county_facts!$A:$BB,51,FALSE)</f>
        <v>13481</v>
      </c>
      <c r="BD175">
        <f>VLOOKUP($G175,county_facts!$A:$BB,52,FALSE)</f>
        <v>34</v>
      </c>
      <c r="BE175">
        <f>VLOOKUP($G175,county_facts!$A:$BB,53,FALSE)</f>
        <v>695.66</v>
      </c>
      <c r="BF175">
        <f>VLOOKUP($G175,county_facts!$A:$BB,54,FALSE)</f>
        <v>31.3</v>
      </c>
    </row>
    <row r="176" spans="1:58" x14ac:dyDescent="0.3">
      <c r="A176" t="s">
        <v>6</v>
      </c>
      <c r="B176" t="s">
        <v>22</v>
      </c>
      <c r="C176">
        <v>269</v>
      </c>
      <c r="D176" t="s">
        <v>75</v>
      </c>
      <c r="E176">
        <v>433</v>
      </c>
      <c r="F176">
        <v>0.62124711300000002</v>
      </c>
      <c r="G176">
        <v>5105</v>
      </c>
      <c r="H176">
        <f>VLOOKUP($G176,county_facts!$A:$BB,4,FALSE)</f>
        <v>10245</v>
      </c>
      <c r="I176">
        <f>VLOOKUP($G176,county_facts!$A:$BB,5,FALSE)</f>
        <v>10441</v>
      </c>
      <c r="J176">
        <f>VLOOKUP($G176,county_facts!$A:$BB,6,FALSE)</f>
        <v>-1.9</v>
      </c>
      <c r="K176">
        <f>VLOOKUP($G176,county_facts!$A:$BB,7,FALSE)</f>
        <v>10445</v>
      </c>
      <c r="L176">
        <f>VLOOKUP($G176,county_facts!$A:$BB,8,FALSE)</f>
        <v>5.2</v>
      </c>
      <c r="M176">
        <f>VLOOKUP($G176,county_facts!$A:$BB,9,FALSE)</f>
        <v>22.1</v>
      </c>
      <c r="N176">
        <f>VLOOKUP($G176,county_facts!$A:$BB,10,FALSE)</f>
        <v>17.899999999999999</v>
      </c>
      <c r="O176">
        <f>VLOOKUP($G176,county_facts!$A:$BB,11,FALSE)</f>
        <v>50.3</v>
      </c>
      <c r="P176">
        <f>VLOOKUP($G176,county_facts!$A:$BB,12,FALSE)</f>
        <v>94.8</v>
      </c>
      <c r="Q176">
        <f>VLOOKUP($G176,county_facts!$A:$BB,13,FALSE)</f>
        <v>2.2000000000000002</v>
      </c>
      <c r="R176">
        <f>VLOOKUP($G176,county_facts!$A:$BB,14,FALSE)</f>
        <v>0.8</v>
      </c>
      <c r="S176">
        <f>VLOOKUP($G176,county_facts!$A:$BB,15,FALSE)</f>
        <v>0.2</v>
      </c>
      <c r="T176">
        <f>VLOOKUP($G176,county_facts!$A:$BB,16,FALSE)</f>
        <v>0</v>
      </c>
      <c r="U176">
        <f>VLOOKUP($G176,county_facts!$A:$BB,17,FALSE)</f>
        <v>2</v>
      </c>
      <c r="V176">
        <f>VLOOKUP($G176,county_facts!$A:$BB,18,FALSE)</f>
        <v>2.8</v>
      </c>
      <c r="W176">
        <f>VLOOKUP($G176,county_facts!$A:$BB,19,FALSE)</f>
        <v>92.4</v>
      </c>
      <c r="X176">
        <f>VLOOKUP($G176,county_facts!$A:$BB,20,FALSE)</f>
        <v>87.6</v>
      </c>
      <c r="Y176">
        <f>VLOOKUP($G176,county_facts!$A:$BB,21,FALSE)</f>
        <v>0.8</v>
      </c>
      <c r="Z176">
        <f>VLOOKUP($G176,county_facts!$A:$BB,22,FALSE)</f>
        <v>0.8</v>
      </c>
      <c r="AA176">
        <f>VLOOKUP($G176,county_facts!$A:$BB,23,FALSE)</f>
        <v>84.6</v>
      </c>
      <c r="AB176">
        <f>VLOOKUP($G176,county_facts!$A:$BB,24,FALSE)</f>
        <v>11.9</v>
      </c>
      <c r="AC176">
        <f>VLOOKUP($G176,county_facts!$A:$BB,25,FALSE)</f>
        <v>1002</v>
      </c>
      <c r="AD176">
        <f>VLOOKUP($G176,county_facts!$A:$BB,26,FALSE)</f>
        <v>34.799999999999997</v>
      </c>
      <c r="AE176">
        <f>VLOOKUP($G176,county_facts!$A:$BB,27,FALSE)</f>
        <v>4900</v>
      </c>
      <c r="AF176">
        <f>VLOOKUP($G176,county_facts!$A:$BB,28,FALSE)</f>
        <v>79.5</v>
      </c>
      <c r="AG176">
        <f>VLOOKUP($G176,county_facts!$A:$BB,29,FALSE)</f>
        <v>2.5</v>
      </c>
      <c r="AH176">
        <f>VLOOKUP($G176,county_facts!$A:$BB,30,FALSE)</f>
        <v>77700</v>
      </c>
      <c r="AI176">
        <f>VLOOKUP($G176,county_facts!$A:$BB,31,FALSE)</f>
        <v>3903</v>
      </c>
      <c r="AJ176">
        <f>VLOOKUP($G176,county_facts!$A:$BB,32,FALSE)</f>
        <v>2.61</v>
      </c>
      <c r="AK176">
        <f>VLOOKUP($G176,county_facts!$A:$BB,33,FALSE)</f>
        <v>22047</v>
      </c>
      <c r="AL176">
        <f>VLOOKUP($G176,county_facts!$A:$BB,34,FALSE)</f>
        <v>42455</v>
      </c>
      <c r="AM176">
        <f>VLOOKUP($G176,county_facts!$A:$BB,35,FALSE)</f>
        <v>15.6</v>
      </c>
      <c r="AN176">
        <f>VLOOKUP($G176,county_facts!$A:$BB,36,FALSE)</f>
        <v>107</v>
      </c>
      <c r="AO176">
        <f>VLOOKUP($G176,county_facts!$A:$BB,37,FALSE)</f>
        <v>816</v>
      </c>
      <c r="AP176">
        <f>VLOOKUP($G176,county_facts!$A:$BB,38,FALSE)</f>
        <v>0.5</v>
      </c>
      <c r="AQ176">
        <f>VLOOKUP($G176,county_facts!$A:$BB,39,FALSE)</f>
        <v>700</v>
      </c>
      <c r="AR176">
        <f>VLOOKUP($G176,county_facts!$A:$BB,40,FALSE)</f>
        <v>636</v>
      </c>
      <c r="AS176">
        <f>VLOOKUP($G176,county_facts!$A:$BB,41,FALSE)</f>
        <v>0</v>
      </c>
      <c r="AT176">
        <f>VLOOKUP($G176,county_facts!$A:$BB,42,FALSE)</f>
        <v>0</v>
      </c>
      <c r="AU176">
        <f>VLOOKUP($G176,county_facts!$A:$BB,43,FALSE)</f>
        <v>0</v>
      </c>
      <c r="AV176">
        <f>VLOOKUP($G176,county_facts!$A:$BB,44,FALSE)</f>
        <v>0</v>
      </c>
      <c r="AW176">
        <f>VLOOKUP($G176,county_facts!$A:$BB,45,FALSE)</f>
        <v>0</v>
      </c>
      <c r="AX176">
        <f>VLOOKUP($G176,county_facts!$A:$BB,46,FALSE)</f>
        <v>0</v>
      </c>
      <c r="AY176">
        <f>VLOOKUP($G176,county_facts!$A:$BB,47,FALSE)</f>
        <v>0</v>
      </c>
      <c r="AZ176">
        <f>VLOOKUP($G176,county_facts!$A:$BB,48,FALSE)</f>
        <v>1528</v>
      </c>
      <c r="BA176">
        <f>VLOOKUP($G176,county_facts!$A:$BB,49,FALSE)</f>
        <v>32763</v>
      </c>
      <c r="BB176">
        <f>VLOOKUP($G176,county_facts!$A:$BB,50,FALSE)</f>
        <v>3162</v>
      </c>
      <c r="BC176">
        <f>VLOOKUP($G176,county_facts!$A:$BB,51,FALSE)</f>
        <v>1718</v>
      </c>
      <c r="BD176">
        <f>VLOOKUP($G176,county_facts!$A:$BB,52,FALSE)</f>
        <v>1</v>
      </c>
      <c r="BE176">
        <f>VLOOKUP($G176,county_facts!$A:$BB,53,FALSE)</f>
        <v>551.4</v>
      </c>
      <c r="BF176">
        <f>VLOOKUP($G176,county_facts!$A:$BB,54,FALSE)</f>
        <v>18.899999999999999</v>
      </c>
    </row>
    <row r="177" spans="1:58" x14ac:dyDescent="0.3">
      <c r="A177" t="s">
        <v>9</v>
      </c>
      <c r="B177" t="s">
        <v>22</v>
      </c>
      <c r="C177">
        <v>164</v>
      </c>
      <c r="D177" t="s">
        <v>75</v>
      </c>
      <c r="E177">
        <v>433</v>
      </c>
      <c r="F177">
        <v>0.37875288699999998</v>
      </c>
      <c r="G177">
        <v>5105</v>
      </c>
      <c r="H177">
        <f>VLOOKUP($G177,county_facts!$A:$BB,4,FALSE)</f>
        <v>10245</v>
      </c>
      <c r="I177">
        <f>VLOOKUP($G177,county_facts!$A:$BB,5,FALSE)</f>
        <v>10441</v>
      </c>
      <c r="J177">
        <f>VLOOKUP($G177,county_facts!$A:$BB,6,FALSE)</f>
        <v>-1.9</v>
      </c>
      <c r="K177">
        <f>VLOOKUP($G177,county_facts!$A:$BB,7,FALSE)</f>
        <v>10445</v>
      </c>
      <c r="L177">
        <f>VLOOKUP($G177,county_facts!$A:$BB,8,FALSE)</f>
        <v>5.2</v>
      </c>
      <c r="M177">
        <f>VLOOKUP($G177,county_facts!$A:$BB,9,FALSE)</f>
        <v>22.1</v>
      </c>
      <c r="N177">
        <f>VLOOKUP($G177,county_facts!$A:$BB,10,FALSE)</f>
        <v>17.899999999999999</v>
      </c>
      <c r="O177">
        <f>VLOOKUP($G177,county_facts!$A:$BB,11,FALSE)</f>
        <v>50.3</v>
      </c>
      <c r="P177">
        <f>VLOOKUP($G177,county_facts!$A:$BB,12,FALSE)</f>
        <v>94.8</v>
      </c>
      <c r="Q177">
        <f>VLOOKUP($G177,county_facts!$A:$BB,13,FALSE)</f>
        <v>2.2000000000000002</v>
      </c>
      <c r="R177">
        <f>VLOOKUP($G177,county_facts!$A:$BB,14,FALSE)</f>
        <v>0.8</v>
      </c>
      <c r="S177">
        <f>VLOOKUP($G177,county_facts!$A:$BB,15,FALSE)</f>
        <v>0.2</v>
      </c>
      <c r="T177">
        <f>VLOOKUP($G177,county_facts!$A:$BB,16,FALSE)</f>
        <v>0</v>
      </c>
      <c r="U177">
        <f>VLOOKUP($G177,county_facts!$A:$BB,17,FALSE)</f>
        <v>2</v>
      </c>
      <c r="V177">
        <f>VLOOKUP($G177,county_facts!$A:$BB,18,FALSE)</f>
        <v>2.8</v>
      </c>
      <c r="W177">
        <f>VLOOKUP($G177,county_facts!$A:$BB,19,FALSE)</f>
        <v>92.4</v>
      </c>
      <c r="X177">
        <f>VLOOKUP($G177,county_facts!$A:$BB,20,FALSE)</f>
        <v>87.6</v>
      </c>
      <c r="Y177">
        <f>VLOOKUP($G177,county_facts!$A:$BB,21,FALSE)</f>
        <v>0.8</v>
      </c>
      <c r="Z177">
        <f>VLOOKUP($G177,county_facts!$A:$BB,22,FALSE)</f>
        <v>0.8</v>
      </c>
      <c r="AA177">
        <f>VLOOKUP($G177,county_facts!$A:$BB,23,FALSE)</f>
        <v>84.6</v>
      </c>
      <c r="AB177">
        <f>VLOOKUP($G177,county_facts!$A:$BB,24,FALSE)</f>
        <v>11.9</v>
      </c>
      <c r="AC177">
        <f>VLOOKUP($G177,county_facts!$A:$BB,25,FALSE)</f>
        <v>1002</v>
      </c>
      <c r="AD177">
        <f>VLOOKUP($G177,county_facts!$A:$BB,26,FALSE)</f>
        <v>34.799999999999997</v>
      </c>
      <c r="AE177">
        <f>VLOOKUP($G177,county_facts!$A:$BB,27,FALSE)</f>
        <v>4900</v>
      </c>
      <c r="AF177">
        <f>VLOOKUP($G177,county_facts!$A:$BB,28,FALSE)</f>
        <v>79.5</v>
      </c>
      <c r="AG177">
        <f>VLOOKUP($G177,county_facts!$A:$BB,29,FALSE)</f>
        <v>2.5</v>
      </c>
      <c r="AH177">
        <f>VLOOKUP($G177,county_facts!$A:$BB,30,FALSE)</f>
        <v>77700</v>
      </c>
      <c r="AI177">
        <f>VLOOKUP($G177,county_facts!$A:$BB,31,FALSE)</f>
        <v>3903</v>
      </c>
      <c r="AJ177">
        <f>VLOOKUP($G177,county_facts!$A:$BB,32,FALSE)</f>
        <v>2.61</v>
      </c>
      <c r="AK177">
        <f>VLOOKUP($G177,county_facts!$A:$BB,33,FALSE)</f>
        <v>22047</v>
      </c>
      <c r="AL177">
        <f>VLOOKUP($G177,county_facts!$A:$BB,34,FALSE)</f>
        <v>42455</v>
      </c>
      <c r="AM177">
        <f>VLOOKUP($G177,county_facts!$A:$BB,35,FALSE)</f>
        <v>15.6</v>
      </c>
      <c r="AN177">
        <f>VLOOKUP($G177,county_facts!$A:$BB,36,FALSE)</f>
        <v>107</v>
      </c>
      <c r="AO177">
        <f>VLOOKUP($G177,county_facts!$A:$BB,37,FALSE)</f>
        <v>816</v>
      </c>
      <c r="AP177">
        <f>VLOOKUP($G177,county_facts!$A:$BB,38,FALSE)</f>
        <v>0.5</v>
      </c>
      <c r="AQ177">
        <f>VLOOKUP($G177,county_facts!$A:$BB,39,FALSE)</f>
        <v>700</v>
      </c>
      <c r="AR177">
        <f>VLOOKUP($G177,county_facts!$A:$BB,40,FALSE)</f>
        <v>636</v>
      </c>
      <c r="AS177">
        <f>VLOOKUP($G177,county_facts!$A:$BB,41,FALSE)</f>
        <v>0</v>
      </c>
      <c r="AT177">
        <f>VLOOKUP($G177,county_facts!$A:$BB,42,FALSE)</f>
        <v>0</v>
      </c>
      <c r="AU177">
        <f>VLOOKUP($G177,county_facts!$A:$BB,43,FALSE)</f>
        <v>0</v>
      </c>
      <c r="AV177">
        <f>VLOOKUP($G177,county_facts!$A:$BB,44,FALSE)</f>
        <v>0</v>
      </c>
      <c r="AW177">
        <f>VLOOKUP($G177,county_facts!$A:$BB,45,FALSE)</f>
        <v>0</v>
      </c>
      <c r="AX177">
        <f>VLOOKUP($G177,county_facts!$A:$BB,46,FALSE)</f>
        <v>0</v>
      </c>
      <c r="AY177">
        <f>VLOOKUP($G177,county_facts!$A:$BB,47,FALSE)</f>
        <v>0</v>
      </c>
      <c r="AZ177">
        <f>VLOOKUP($G177,county_facts!$A:$BB,48,FALSE)</f>
        <v>1528</v>
      </c>
      <c r="BA177">
        <f>VLOOKUP($G177,county_facts!$A:$BB,49,FALSE)</f>
        <v>32763</v>
      </c>
      <c r="BB177">
        <f>VLOOKUP($G177,county_facts!$A:$BB,50,FALSE)</f>
        <v>3162</v>
      </c>
      <c r="BC177">
        <f>VLOOKUP($G177,county_facts!$A:$BB,51,FALSE)</f>
        <v>1718</v>
      </c>
      <c r="BD177">
        <f>VLOOKUP($G177,county_facts!$A:$BB,52,FALSE)</f>
        <v>1</v>
      </c>
      <c r="BE177">
        <f>VLOOKUP($G177,county_facts!$A:$BB,53,FALSE)</f>
        <v>551.4</v>
      </c>
      <c r="BF177">
        <f>VLOOKUP($G177,county_facts!$A:$BB,54,FALSE)</f>
        <v>18.899999999999999</v>
      </c>
    </row>
    <row r="178" spans="1:58" x14ac:dyDescent="0.3">
      <c r="A178" t="s">
        <v>6</v>
      </c>
      <c r="B178" t="s">
        <v>93</v>
      </c>
      <c r="C178">
        <v>1217</v>
      </c>
      <c r="D178" t="s">
        <v>75</v>
      </c>
      <c r="E178">
        <v>1512</v>
      </c>
      <c r="F178">
        <v>0.80489418000000001</v>
      </c>
      <c r="G178">
        <v>5103</v>
      </c>
      <c r="H178">
        <f>VLOOKUP($G178,county_facts!$A:$BB,4,FALSE)</f>
        <v>24828</v>
      </c>
      <c r="I178">
        <f>VLOOKUP($G178,county_facts!$A:$BB,5,FALSE)</f>
        <v>26121</v>
      </c>
      <c r="J178">
        <f>VLOOKUP($G178,county_facts!$A:$BB,6,FALSE)</f>
        <v>-5</v>
      </c>
      <c r="K178">
        <f>VLOOKUP($G178,county_facts!$A:$BB,7,FALSE)</f>
        <v>26120</v>
      </c>
      <c r="L178">
        <f>VLOOKUP($G178,county_facts!$A:$BB,8,FALSE)</f>
        <v>6.2</v>
      </c>
      <c r="M178">
        <f>VLOOKUP($G178,county_facts!$A:$BB,9,FALSE)</f>
        <v>23</v>
      </c>
      <c r="N178">
        <f>VLOOKUP($G178,county_facts!$A:$BB,10,FALSE)</f>
        <v>18.3</v>
      </c>
      <c r="O178">
        <f>VLOOKUP($G178,county_facts!$A:$BB,11,FALSE)</f>
        <v>52.6</v>
      </c>
      <c r="P178">
        <f>VLOOKUP($G178,county_facts!$A:$BB,12,FALSE)</f>
        <v>57</v>
      </c>
      <c r="Q178">
        <f>VLOOKUP($G178,county_facts!$A:$BB,13,FALSE)</f>
        <v>40.299999999999997</v>
      </c>
      <c r="R178">
        <f>VLOOKUP($G178,county_facts!$A:$BB,14,FALSE)</f>
        <v>0.4</v>
      </c>
      <c r="S178">
        <f>VLOOKUP($G178,county_facts!$A:$BB,15,FALSE)</f>
        <v>0.5</v>
      </c>
      <c r="T178">
        <f>VLOOKUP($G178,county_facts!$A:$BB,16,FALSE)</f>
        <v>0.1</v>
      </c>
      <c r="U178">
        <f>VLOOKUP($G178,county_facts!$A:$BB,17,FALSE)</f>
        <v>1.8</v>
      </c>
      <c r="V178">
        <f>VLOOKUP($G178,county_facts!$A:$BB,18,FALSE)</f>
        <v>2.2000000000000002</v>
      </c>
      <c r="W178">
        <f>VLOOKUP($G178,county_facts!$A:$BB,19,FALSE)</f>
        <v>55.4</v>
      </c>
      <c r="X178">
        <f>VLOOKUP($G178,county_facts!$A:$BB,20,FALSE)</f>
        <v>89.4</v>
      </c>
      <c r="Y178">
        <f>VLOOKUP($G178,county_facts!$A:$BB,21,FALSE)</f>
        <v>1</v>
      </c>
      <c r="Z178">
        <f>VLOOKUP($G178,county_facts!$A:$BB,22,FALSE)</f>
        <v>1.6</v>
      </c>
      <c r="AA178">
        <f>VLOOKUP($G178,county_facts!$A:$BB,23,FALSE)</f>
        <v>84.7</v>
      </c>
      <c r="AB178">
        <f>VLOOKUP($G178,county_facts!$A:$BB,24,FALSE)</f>
        <v>15.5</v>
      </c>
      <c r="AC178">
        <f>VLOOKUP($G178,county_facts!$A:$BB,25,FALSE)</f>
        <v>2039</v>
      </c>
      <c r="AD178">
        <f>VLOOKUP($G178,county_facts!$A:$BB,26,FALSE)</f>
        <v>22.7</v>
      </c>
      <c r="AE178">
        <f>VLOOKUP($G178,county_facts!$A:$BB,27,FALSE)</f>
        <v>13067</v>
      </c>
      <c r="AF178">
        <f>VLOOKUP($G178,county_facts!$A:$BB,28,FALSE)</f>
        <v>66.3</v>
      </c>
      <c r="AG178">
        <f>VLOOKUP($G178,county_facts!$A:$BB,29,FALSE)</f>
        <v>8.9</v>
      </c>
      <c r="AH178">
        <f>VLOOKUP($G178,county_facts!$A:$BB,30,FALSE)</f>
        <v>70000</v>
      </c>
      <c r="AI178">
        <f>VLOOKUP($G178,county_facts!$A:$BB,31,FALSE)</f>
        <v>10733</v>
      </c>
      <c r="AJ178">
        <f>VLOOKUP($G178,county_facts!$A:$BB,32,FALSE)</f>
        <v>2.36</v>
      </c>
      <c r="AK178">
        <f>VLOOKUP($G178,county_facts!$A:$BB,33,FALSE)</f>
        <v>18975</v>
      </c>
      <c r="AL178">
        <f>VLOOKUP($G178,county_facts!$A:$BB,34,FALSE)</f>
        <v>32015</v>
      </c>
      <c r="AM178">
        <f>VLOOKUP($G178,county_facts!$A:$BB,35,FALSE)</f>
        <v>23.1</v>
      </c>
      <c r="AN178">
        <f>VLOOKUP($G178,county_facts!$A:$BB,36,FALSE)</f>
        <v>530</v>
      </c>
      <c r="AO178">
        <f>VLOOKUP($G178,county_facts!$A:$BB,37,FALSE)</f>
        <v>7423</v>
      </c>
      <c r="AP178">
        <f>VLOOKUP($G178,county_facts!$A:$BB,38,FALSE)</f>
        <v>-2.4</v>
      </c>
      <c r="AQ178">
        <f>VLOOKUP($G178,county_facts!$A:$BB,39,FALSE)</f>
        <v>1292</v>
      </c>
      <c r="AR178">
        <f>VLOOKUP($G178,county_facts!$A:$BB,40,FALSE)</f>
        <v>2153</v>
      </c>
      <c r="AS178">
        <f>VLOOKUP($G178,county_facts!$A:$BB,41,FALSE)</f>
        <v>13.6</v>
      </c>
      <c r="AT178">
        <f>VLOOKUP($G178,county_facts!$A:$BB,42,FALSE)</f>
        <v>0</v>
      </c>
      <c r="AU178">
        <f>VLOOKUP($G178,county_facts!$A:$BB,43,FALSE)</f>
        <v>0</v>
      </c>
      <c r="AV178">
        <f>VLOOKUP($G178,county_facts!$A:$BB,44,FALSE)</f>
        <v>0</v>
      </c>
      <c r="AW178">
        <f>VLOOKUP($G178,county_facts!$A:$BB,45,FALSE)</f>
        <v>0</v>
      </c>
      <c r="AX178">
        <f>VLOOKUP($G178,county_facts!$A:$BB,46,FALSE)</f>
        <v>0</v>
      </c>
      <c r="AY178">
        <f>VLOOKUP($G178,county_facts!$A:$BB,47,FALSE)</f>
        <v>0</v>
      </c>
      <c r="AZ178">
        <f>VLOOKUP($G178,county_facts!$A:$BB,48,FALSE)</f>
        <v>0</v>
      </c>
      <c r="BA178">
        <f>VLOOKUP($G178,county_facts!$A:$BB,49,FALSE)</f>
        <v>185662</v>
      </c>
      <c r="BB178">
        <f>VLOOKUP($G178,county_facts!$A:$BB,50,FALSE)</f>
        <v>7135</v>
      </c>
      <c r="BC178">
        <f>VLOOKUP($G178,county_facts!$A:$BB,51,FALSE)</f>
        <v>14614</v>
      </c>
      <c r="BD178">
        <f>VLOOKUP($G178,county_facts!$A:$BB,52,FALSE)</f>
        <v>3</v>
      </c>
      <c r="BE178">
        <f>VLOOKUP($G178,county_facts!$A:$BB,53,FALSE)</f>
        <v>732.78</v>
      </c>
      <c r="BF178">
        <f>VLOOKUP($G178,county_facts!$A:$BB,54,FALSE)</f>
        <v>35.6</v>
      </c>
    </row>
    <row r="179" spans="1:58" x14ac:dyDescent="0.3">
      <c r="A179" t="s">
        <v>9</v>
      </c>
      <c r="B179" t="s">
        <v>93</v>
      </c>
      <c r="C179">
        <v>295</v>
      </c>
      <c r="D179" t="s">
        <v>75</v>
      </c>
      <c r="E179">
        <v>1512</v>
      </c>
      <c r="F179">
        <v>0.19510582000000001</v>
      </c>
      <c r="G179">
        <v>5103</v>
      </c>
      <c r="H179">
        <f>VLOOKUP($G179,county_facts!$A:$BB,4,FALSE)</f>
        <v>24828</v>
      </c>
      <c r="I179">
        <f>VLOOKUP($G179,county_facts!$A:$BB,5,FALSE)</f>
        <v>26121</v>
      </c>
      <c r="J179">
        <f>VLOOKUP($G179,county_facts!$A:$BB,6,FALSE)</f>
        <v>-5</v>
      </c>
      <c r="K179">
        <f>VLOOKUP($G179,county_facts!$A:$BB,7,FALSE)</f>
        <v>26120</v>
      </c>
      <c r="L179">
        <f>VLOOKUP($G179,county_facts!$A:$BB,8,FALSE)</f>
        <v>6.2</v>
      </c>
      <c r="M179">
        <f>VLOOKUP($G179,county_facts!$A:$BB,9,FALSE)</f>
        <v>23</v>
      </c>
      <c r="N179">
        <f>VLOOKUP($G179,county_facts!$A:$BB,10,FALSE)</f>
        <v>18.3</v>
      </c>
      <c r="O179">
        <f>VLOOKUP($G179,county_facts!$A:$BB,11,FALSE)</f>
        <v>52.6</v>
      </c>
      <c r="P179">
        <f>VLOOKUP($G179,county_facts!$A:$BB,12,FALSE)</f>
        <v>57</v>
      </c>
      <c r="Q179">
        <f>VLOOKUP($G179,county_facts!$A:$BB,13,FALSE)</f>
        <v>40.299999999999997</v>
      </c>
      <c r="R179">
        <f>VLOOKUP($G179,county_facts!$A:$BB,14,FALSE)</f>
        <v>0.4</v>
      </c>
      <c r="S179">
        <f>VLOOKUP($G179,county_facts!$A:$BB,15,FALSE)</f>
        <v>0.5</v>
      </c>
      <c r="T179">
        <f>VLOOKUP($G179,county_facts!$A:$BB,16,FALSE)</f>
        <v>0.1</v>
      </c>
      <c r="U179">
        <f>VLOOKUP($G179,county_facts!$A:$BB,17,FALSE)</f>
        <v>1.8</v>
      </c>
      <c r="V179">
        <f>VLOOKUP($G179,county_facts!$A:$BB,18,FALSE)</f>
        <v>2.2000000000000002</v>
      </c>
      <c r="W179">
        <f>VLOOKUP($G179,county_facts!$A:$BB,19,FALSE)</f>
        <v>55.4</v>
      </c>
      <c r="X179">
        <f>VLOOKUP($G179,county_facts!$A:$BB,20,FALSE)</f>
        <v>89.4</v>
      </c>
      <c r="Y179">
        <f>VLOOKUP($G179,county_facts!$A:$BB,21,FALSE)</f>
        <v>1</v>
      </c>
      <c r="Z179">
        <f>VLOOKUP($G179,county_facts!$A:$BB,22,FALSE)</f>
        <v>1.6</v>
      </c>
      <c r="AA179">
        <f>VLOOKUP($G179,county_facts!$A:$BB,23,FALSE)</f>
        <v>84.7</v>
      </c>
      <c r="AB179">
        <f>VLOOKUP($G179,county_facts!$A:$BB,24,FALSE)</f>
        <v>15.5</v>
      </c>
      <c r="AC179">
        <f>VLOOKUP($G179,county_facts!$A:$BB,25,FALSE)</f>
        <v>2039</v>
      </c>
      <c r="AD179">
        <f>VLOOKUP($G179,county_facts!$A:$BB,26,FALSE)</f>
        <v>22.7</v>
      </c>
      <c r="AE179">
        <f>VLOOKUP($G179,county_facts!$A:$BB,27,FALSE)</f>
        <v>13067</v>
      </c>
      <c r="AF179">
        <f>VLOOKUP($G179,county_facts!$A:$BB,28,FALSE)</f>
        <v>66.3</v>
      </c>
      <c r="AG179">
        <f>VLOOKUP($G179,county_facts!$A:$BB,29,FALSE)</f>
        <v>8.9</v>
      </c>
      <c r="AH179">
        <f>VLOOKUP($G179,county_facts!$A:$BB,30,FALSE)</f>
        <v>70000</v>
      </c>
      <c r="AI179">
        <f>VLOOKUP($G179,county_facts!$A:$BB,31,FALSE)</f>
        <v>10733</v>
      </c>
      <c r="AJ179">
        <f>VLOOKUP($G179,county_facts!$A:$BB,32,FALSE)</f>
        <v>2.36</v>
      </c>
      <c r="AK179">
        <f>VLOOKUP($G179,county_facts!$A:$BB,33,FALSE)</f>
        <v>18975</v>
      </c>
      <c r="AL179">
        <f>VLOOKUP($G179,county_facts!$A:$BB,34,FALSE)</f>
        <v>32015</v>
      </c>
      <c r="AM179">
        <f>VLOOKUP($G179,county_facts!$A:$BB,35,FALSE)</f>
        <v>23.1</v>
      </c>
      <c r="AN179">
        <f>VLOOKUP($G179,county_facts!$A:$BB,36,FALSE)</f>
        <v>530</v>
      </c>
      <c r="AO179">
        <f>VLOOKUP($G179,county_facts!$A:$BB,37,FALSE)</f>
        <v>7423</v>
      </c>
      <c r="AP179">
        <f>VLOOKUP($G179,county_facts!$A:$BB,38,FALSE)</f>
        <v>-2.4</v>
      </c>
      <c r="AQ179">
        <f>VLOOKUP($G179,county_facts!$A:$BB,39,FALSE)</f>
        <v>1292</v>
      </c>
      <c r="AR179">
        <f>VLOOKUP($G179,county_facts!$A:$BB,40,FALSE)</f>
        <v>2153</v>
      </c>
      <c r="AS179">
        <f>VLOOKUP($G179,county_facts!$A:$BB,41,FALSE)</f>
        <v>13.6</v>
      </c>
      <c r="AT179">
        <f>VLOOKUP($G179,county_facts!$A:$BB,42,FALSE)</f>
        <v>0</v>
      </c>
      <c r="AU179">
        <f>VLOOKUP($G179,county_facts!$A:$BB,43,FALSE)</f>
        <v>0</v>
      </c>
      <c r="AV179">
        <f>VLOOKUP($G179,county_facts!$A:$BB,44,FALSE)</f>
        <v>0</v>
      </c>
      <c r="AW179">
        <f>VLOOKUP($G179,county_facts!$A:$BB,45,FALSE)</f>
        <v>0</v>
      </c>
      <c r="AX179">
        <f>VLOOKUP($G179,county_facts!$A:$BB,46,FALSE)</f>
        <v>0</v>
      </c>
      <c r="AY179">
        <f>VLOOKUP($G179,county_facts!$A:$BB,47,FALSE)</f>
        <v>0</v>
      </c>
      <c r="AZ179">
        <f>VLOOKUP($G179,county_facts!$A:$BB,48,FALSE)</f>
        <v>0</v>
      </c>
      <c r="BA179">
        <f>VLOOKUP($G179,county_facts!$A:$BB,49,FALSE)</f>
        <v>185662</v>
      </c>
      <c r="BB179">
        <f>VLOOKUP($G179,county_facts!$A:$BB,50,FALSE)</f>
        <v>7135</v>
      </c>
      <c r="BC179">
        <f>VLOOKUP($G179,county_facts!$A:$BB,51,FALSE)</f>
        <v>14614</v>
      </c>
      <c r="BD179">
        <f>VLOOKUP($G179,county_facts!$A:$BB,52,FALSE)</f>
        <v>3</v>
      </c>
      <c r="BE179">
        <f>VLOOKUP($G179,county_facts!$A:$BB,53,FALSE)</f>
        <v>732.78</v>
      </c>
      <c r="BF179">
        <f>VLOOKUP($G179,county_facts!$A:$BB,54,FALSE)</f>
        <v>35.6</v>
      </c>
    </row>
    <row r="180" spans="1:58" x14ac:dyDescent="0.3">
      <c r="A180" t="s">
        <v>6</v>
      </c>
      <c r="B180" t="s">
        <v>94</v>
      </c>
      <c r="C180">
        <v>184</v>
      </c>
      <c r="D180" t="s">
        <v>75</v>
      </c>
      <c r="E180">
        <v>321</v>
      </c>
      <c r="F180">
        <v>0.57320872300000003</v>
      </c>
      <c r="G180">
        <v>5101</v>
      </c>
      <c r="H180">
        <f>VLOOKUP($G180,county_facts!$A:$BB,4,FALSE)</f>
        <v>7904</v>
      </c>
      <c r="I180">
        <f>VLOOKUP($G180,county_facts!$A:$BB,5,FALSE)</f>
        <v>8330</v>
      </c>
      <c r="J180">
        <f>VLOOKUP($G180,county_facts!$A:$BB,6,FALSE)</f>
        <v>-5.0999999999999996</v>
      </c>
      <c r="K180">
        <f>VLOOKUP($G180,county_facts!$A:$BB,7,FALSE)</f>
        <v>8330</v>
      </c>
      <c r="L180">
        <f>VLOOKUP($G180,county_facts!$A:$BB,8,FALSE)</f>
        <v>4.8</v>
      </c>
      <c r="M180">
        <f>VLOOKUP($G180,county_facts!$A:$BB,9,FALSE)</f>
        <v>19.5</v>
      </c>
      <c r="N180">
        <f>VLOOKUP($G180,county_facts!$A:$BB,10,FALSE)</f>
        <v>24.3</v>
      </c>
      <c r="O180">
        <f>VLOOKUP($G180,county_facts!$A:$BB,11,FALSE)</f>
        <v>49.5</v>
      </c>
      <c r="P180">
        <f>VLOOKUP($G180,county_facts!$A:$BB,12,FALSE)</f>
        <v>95.5</v>
      </c>
      <c r="Q180">
        <f>VLOOKUP($G180,county_facts!$A:$BB,13,FALSE)</f>
        <v>0.3</v>
      </c>
      <c r="R180">
        <f>VLOOKUP($G180,county_facts!$A:$BB,14,FALSE)</f>
        <v>1.5</v>
      </c>
      <c r="S180">
        <f>VLOOKUP($G180,county_facts!$A:$BB,15,FALSE)</f>
        <v>0.3</v>
      </c>
      <c r="T180">
        <f>VLOOKUP($G180,county_facts!$A:$BB,16,FALSE)</f>
        <v>0</v>
      </c>
      <c r="U180">
        <f>VLOOKUP($G180,county_facts!$A:$BB,17,FALSE)</f>
        <v>2.4</v>
      </c>
      <c r="V180">
        <f>VLOOKUP($G180,county_facts!$A:$BB,18,FALSE)</f>
        <v>1.8</v>
      </c>
      <c r="W180">
        <f>VLOOKUP($G180,county_facts!$A:$BB,19,FALSE)</f>
        <v>94</v>
      </c>
      <c r="X180">
        <f>VLOOKUP($G180,county_facts!$A:$BB,20,FALSE)</f>
        <v>94.2</v>
      </c>
      <c r="Y180">
        <f>VLOOKUP($G180,county_facts!$A:$BB,21,FALSE)</f>
        <v>0.8</v>
      </c>
      <c r="Z180">
        <f>VLOOKUP($G180,county_facts!$A:$BB,22,FALSE)</f>
        <v>0.9</v>
      </c>
      <c r="AA180">
        <f>VLOOKUP($G180,county_facts!$A:$BB,23,FALSE)</f>
        <v>79.8</v>
      </c>
      <c r="AB180">
        <f>VLOOKUP($G180,county_facts!$A:$BB,24,FALSE)</f>
        <v>12.7</v>
      </c>
      <c r="AC180">
        <f>VLOOKUP($G180,county_facts!$A:$BB,25,FALSE)</f>
        <v>838</v>
      </c>
      <c r="AD180">
        <f>VLOOKUP($G180,county_facts!$A:$BB,26,FALSE)</f>
        <v>37.700000000000003</v>
      </c>
      <c r="AE180">
        <f>VLOOKUP($G180,county_facts!$A:$BB,27,FALSE)</f>
        <v>4667</v>
      </c>
      <c r="AF180">
        <f>VLOOKUP($G180,county_facts!$A:$BB,28,FALSE)</f>
        <v>82.5</v>
      </c>
      <c r="AG180">
        <f>VLOOKUP($G180,county_facts!$A:$BB,29,FALSE)</f>
        <v>3.3</v>
      </c>
      <c r="AH180">
        <f>VLOOKUP($G180,county_facts!$A:$BB,30,FALSE)</f>
        <v>74600</v>
      </c>
      <c r="AI180">
        <f>VLOOKUP($G180,county_facts!$A:$BB,31,FALSE)</f>
        <v>3507</v>
      </c>
      <c r="AJ180">
        <f>VLOOKUP($G180,county_facts!$A:$BB,32,FALSE)</f>
        <v>2.3199999999999998</v>
      </c>
      <c r="AK180">
        <f>VLOOKUP($G180,county_facts!$A:$BB,33,FALSE)</f>
        <v>17884</v>
      </c>
      <c r="AL180">
        <f>VLOOKUP($G180,county_facts!$A:$BB,34,FALSE)</f>
        <v>30038</v>
      </c>
      <c r="AM180">
        <f>VLOOKUP($G180,county_facts!$A:$BB,35,FALSE)</f>
        <v>23.5</v>
      </c>
      <c r="AN180">
        <f>VLOOKUP($G180,county_facts!$A:$BB,36,FALSE)</f>
        <v>83</v>
      </c>
      <c r="AO180">
        <f>VLOOKUP($G180,county_facts!$A:$BB,37,FALSE)</f>
        <v>759</v>
      </c>
      <c r="AP180">
        <f>VLOOKUP($G180,county_facts!$A:$BB,38,FALSE)</f>
        <v>15.3</v>
      </c>
      <c r="AQ180">
        <f>VLOOKUP($G180,county_facts!$A:$BB,39,FALSE)</f>
        <v>697</v>
      </c>
      <c r="AR180">
        <f>VLOOKUP($G180,county_facts!$A:$BB,40,FALSE)</f>
        <v>1027</v>
      </c>
      <c r="AS180">
        <f>VLOOKUP($G180,county_facts!$A:$BB,41,FALSE)</f>
        <v>0</v>
      </c>
      <c r="AT180">
        <f>VLOOKUP($G180,county_facts!$A:$BB,42,FALSE)</f>
        <v>0</v>
      </c>
      <c r="AU180">
        <f>VLOOKUP($G180,county_facts!$A:$BB,43,FALSE)</f>
        <v>0</v>
      </c>
      <c r="AV180">
        <f>VLOOKUP($G180,county_facts!$A:$BB,44,FALSE)</f>
        <v>0</v>
      </c>
      <c r="AW180">
        <f>VLOOKUP($G180,county_facts!$A:$BB,45,FALSE)</f>
        <v>0</v>
      </c>
      <c r="AX180">
        <f>VLOOKUP($G180,county_facts!$A:$BB,46,FALSE)</f>
        <v>0</v>
      </c>
      <c r="AY180">
        <f>VLOOKUP($G180,county_facts!$A:$BB,47,FALSE)</f>
        <v>0</v>
      </c>
      <c r="AZ180">
        <f>VLOOKUP($G180,county_facts!$A:$BB,48,FALSE)</f>
        <v>0</v>
      </c>
      <c r="BA180">
        <f>VLOOKUP($G180,county_facts!$A:$BB,49,FALSE)</f>
        <v>13268</v>
      </c>
      <c r="BB180">
        <f>VLOOKUP($G180,county_facts!$A:$BB,50,FALSE)</f>
        <v>1596</v>
      </c>
      <c r="BC180">
        <f>VLOOKUP($G180,county_facts!$A:$BB,51,FALSE)</f>
        <v>3264</v>
      </c>
      <c r="BD180">
        <f>VLOOKUP($G180,county_facts!$A:$BB,52,FALSE)</f>
        <v>1</v>
      </c>
      <c r="BE180">
        <f>VLOOKUP($G180,county_facts!$A:$BB,53,FALSE)</f>
        <v>820.9</v>
      </c>
      <c r="BF180">
        <f>VLOOKUP($G180,county_facts!$A:$BB,54,FALSE)</f>
        <v>10.1</v>
      </c>
    </row>
    <row r="181" spans="1:58" x14ac:dyDescent="0.3">
      <c r="A181" t="s">
        <v>9</v>
      </c>
      <c r="B181" t="s">
        <v>94</v>
      </c>
      <c r="C181">
        <v>137</v>
      </c>
      <c r="D181" t="s">
        <v>75</v>
      </c>
      <c r="E181">
        <v>321</v>
      </c>
      <c r="F181">
        <v>0.42679127700000002</v>
      </c>
      <c r="G181">
        <v>5101</v>
      </c>
      <c r="H181">
        <f>VLOOKUP($G181,county_facts!$A:$BB,4,FALSE)</f>
        <v>7904</v>
      </c>
      <c r="I181">
        <f>VLOOKUP($G181,county_facts!$A:$BB,5,FALSE)</f>
        <v>8330</v>
      </c>
      <c r="J181">
        <f>VLOOKUP($G181,county_facts!$A:$BB,6,FALSE)</f>
        <v>-5.0999999999999996</v>
      </c>
      <c r="K181">
        <f>VLOOKUP($G181,county_facts!$A:$BB,7,FALSE)</f>
        <v>8330</v>
      </c>
      <c r="L181">
        <f>VLOOKUP($G181,county_facts!$A:$BB,8,FALSE)</f>
        <v>4.8</v>
      </c>
      <c r="M181">
        <f>VLOOKUP($G181,county_facts!$A:$BB,9,FALSE)</f>
        <v>19.5</v>
      </c>
      <c r="N181">
        <f>VLOOKUP($G181,county_facts!$A:$BB,10,FALSE)</f>
        <v>24.3</v>
      </c>
      <c r="O181">
        <f>VLOOKUP($G181,county_facts!$A:$BB,11,FALSE)</f>
        <v>49.5</v>
      </c>
      <c r="P181">
        <f>VLOOKUP($G181,county_facts!$A:$BB,12,FALSE)</f>
        <v>95.5</v>
      </c>
      <c r="Q181">
        <f>VLOOKUP($G181,county_facts!$A:$BB,13,FALSE)</f>
        <v>0.3</v>
      </c>
      <c r="R181">
        <f>VLOOKUP($G181,county_facts!$A:$BB,14,FALSE)</f>
        <v>1.5</v>
      </c>
      <c r="S181">
        <f>VLOOKUP($G181,county_facts!$A:$BB,15,FALSE)</f>
        <v>0.3</v>
      </c>
      <c r="T181">
        <f>VLOOKUP($G181,county_facts!$A:$BB,16,FALSE)</f>
        <v>0</v>
      </c>
      <c r="U181">
        <f>VLOOKUP($G181,county_facts!$A:$BB,17,FALSE)</f>
        <v>2.4</v>
      </c>
      <c r="V181">
        <f>VLOOKUP($G181,county_facts!$A:$BB,18,FALSE)</f>
        <v>1.8</v>
      </c>
      <c r="W181">
        <f>VLOOKUP($G181,county_facts!$A:$BB,19,FALSE)</f>
        <v>94</v>
      </c>
      <c r="X181">
        <f>VLOOKUP($G181,county_facts!$A:$BB,20,FALSE)</f>
        <v>94.2</v>
      </c>
      <c r="Y181">
        <f>VLOOKUP($G181,county_facts!$A:$BB,21,FALSE)</f>
        <v>0.8</v>
      </c>
      <c r="Z181">
        <f>VLOOKUP($G181,county_facts!$A:$BB,22,FALSE)</f>
        <v>0.9</v>
      </c>
      <c r="AA181">
        <f>VLOOKUP($G181,county_facts!$A:$BB,23,FALSE)</f>
        <v>79.8</v>
      </c>
      <c r="AB181">
        <f>VLOOKUP($G181,county_facts!$A:$BB,24,FALSE)</f>
        <v>12.7</v>
      </c>
      <c r="AC181">
        <f>VLOOKUP($G181,county_facts!$A:$BB,25,FALSE)</f>
        <v>838</v>
      </c>
      <c r="AD181">
        <f>VLOOKUP($G181,county_facts!$A:$BB,26,FALSE)</f>
        <v>37.700000000000003</v>
      </c>
      <c r="AE181">
        <f>VLOOKUP($G181,county_facts!$A:$BB,27,FALSE)</f>
        <v>4667</v>
      </c>
      <c r="AF181">
        <f>VLOOKUP($G181,county_facts!$A:$BB,28,FALSE)</f>
        <v>82.5</v>
      </c>
      <c r="AG181">
        <f>VLOOKUP($G181,county_facts!$A:$BB,29,FALSE)</f>
        <v>3.3</v>
      </c>
      <c r="AH181">
        <f>VLOOKUP($G181,county_facts!$A:$BB,30,FALSE)</f>
        <v>74600</v>
      </c>
      <c r="AI181">
        <f>VLOOKUP($G181,county_facts!$A:$BB,31,FALSE)</f>
        <v>3507</v>
      </c>
      <c r="AJ181">
        <f>VLOOKUP($G181,county_facts!$A:$BB,32,FALSE)</f>
        <v>2.3199999999999998</v>
      </c>
      <c r="AK181">
        <f>VLOOKUP($G181,county_facts!$A:$BB,33,FALSE)</f>
        <v>17884</v>
      </c>
      <c r="AL181">
        <f>VLOOKUP($G181,county_facts!$A:$BB,34,FALSE)</f>
        <v>30038</v>
      </c>
      <c r="AM181">
        <f>VLOOKUP($G181,county_facts!$A:$BB,35,FALSE)</f>
        <v>23.5</v>
      </c>
      <c r="AN181">
        <f>VLOOKUP($G181,county_facts!$A:$BB,36,FALSE)</f>
        <v>83</v>
      </c>
      <c r="AO181">
        <f>VLOOKUP($G181,county_facts!$A:$BB,37,FALSE)</f>
        <v>759</v>
      </c>
      <c r="AP181">
        <f>VLOOKUP($G181,county_facts!$A:$BB,38,FALSE)</f>
        <v>15.3</v>
      </c>
      <c r="AQ181">
        <f>VLOOKUP($G181,county_facts!$A:$BB,39,FALSE)</f>
        <v>697</v>
      </c>
      <c r="AR181">
        <f>VLOOKUP($G181,county_facts!$A:$BB,40,FALSE)</f>
        <v>1027</v>
      </c>
      <c r="AS181">
        <f>VLOOKUP($G181,county_facts!$A:$BB,41,FALSE)</f>
        <v>0</v>
      </c>
      <c r="AT181">
        <f>VLOOKUP($G181,county_facts!$A:$BB,42,FALSE)</f>
        <v>0</v>
      </c>
      <c r="AU181">
        <f>VLOOKUP($G181,county_facts!$A:$BB,43,FALSE)</f>
        <v>0</v>
      </c>
      <c r="AV181">
        <f>VLOOKUP($G181,county_facts!$A:$BB,44,FALSE)</f>
        <v>0</v>
      </c>
      <c r="AW181">
        <f>VLOOKUP($G181,county_facts!$A:$BB,45,FALSE)</f>
        <v>0</v>
      </c>
      <c r="AX181">
        <f>VLOOKUP($G181,county_facts!$A:$BB,46,FALSE)</f>
        <v>0</v>
      </c>
      <c r="AY181">
        <f>VLOOKUP($G181,county_facts!$A:$BB,47,FALSE)</f>
        <v>0</v>
      </c>
      <c r="AZ181">
        <f>VLOOKUP($G181,county_facts!$A:$BB,48,FALSE)</f>
        <v>0</v>
      </c>
      <c r="BA181">
        <f>VLOOKUP($G181,county_facts!$A:$BB,49,FALSE)</f>
        <v>13268</v>
      </c>
      <c r="BB181">
        <f>VLOOKUP($G181,county_facts!$A:$BB,50,FALSE)</f>
        <v>1596</v>
      </c>
      <c r="BC181">
        <f>VLOOKUP($G181,county_facts!$A:$BB,51,FALSE)</f>
        <v>3264</v>
      </c>
      <c r="BD181">
        <f>VLOOKUP($G181,county_facts!$A:$BB,52,FALSE)</f>
        <v>1</v>
      </c>
      <c r="BE181">
        <f>VLOOKUP($G181,county_facts!$A:$BB,53,FALSE)</f>
        <v>820.9</v>
      </c>
      <c r="BF181">
        <f>VLOOKUP($G181,county_facts!$A:$BB,54,FALSE)</f>
        <v>10.1</v>
      </c>
    </row>
    <row r="182" spans="1:58" x14ac:dyDescent="0.3">
      <c r="A182" t="s">
        <v>6</v>
      </c>
      <c r="B182" t="s">
        <v>95</v>
      </c>
      <c r="C182">
        <v>299</v>
      </c>
      <c r="D182" t="s">
        <v>75</v>
      </c>
      <c r="E182">
        <v>389</v>
      </c>
      <c r="F182">
        <v>0.76863753199999996</v>
      </c>
      <c r="G182">
        <v>5099</v>
      </c>
      <c r="H182">
        <f>VLOOKUP($G182,county_facts!$A:$BB,4,FALSE)</f>
        <v>8723</v>
      </c>
      <c r="I182">
        <f>VLOOKUP($G182,county_facts!$A:$BB,5,FALSE)</f>
        <v>8997</v>
      </c>
      <c r="J182">
        <f>VLOOKUP($G182,county_facts!$A:$BB,6,FALSE)</f>
        <v>-3</v>
      </c>
      <c r="K182">
        <f>VLOOKUP($G182,county_facts!$A:$BB,7,FALSE)</f>
        <v>8997</v>
      </c>
      <c r="L182">
        <f>VLOOKUP($G182,county_facts!$A:$BB,8,FALSE)</f>
        <v>6.4</v>
      </c>
      <c r="M182">
        <f>VLOOKUP($G182,county_facts!$A:$BB,9,FALSE)</f>
        <v>22.7</v>
      </c>
      <c r="N182">
        <f>VLOOKUP($G182,county_facts!$A:$BB,10,FALSE)</f>
        <v>19.399999999999999</v>
      </c>
      <c r="O182">
        <f>VLOOKUP($G182,county_facts!$A:$BB,11,FALSE)</f>
        <v>50.6</v>
      </c>
      <c r="P182">
        <f>VLOOKUP($G182,county_facts!$A:$BB,12,FALSE)</f>
        <v>67.099999999999994</v>
      </c>
      <c r="Q182">
        <f>VLOOKUP($G182,county_facts!$A:$BB,13,FALSE)</f>
        <v>30.5</v>
      </c>
      <c r="R182">
        <f>VLOOKUP($G182,county_facts!$A:$BB,14,FALSE)</f>
        <v>0.5</v>
      </c>
      <c r="S182">
        <f>VLOOKUP($G182,county_facts!$A:$BB,15,FALSE)</f>
        <v>0.4</v>
      </c>
      <c r="T182">
        <f>VLOOKUP($G182,county_facts!$A:$BB,16,FALSE)</f>
        <v>0.1</v>
      </c>
      <c r="U182">
        <f>VLOOKUP($G182,county_facts!$A:$BB,17,FALSE)</f>
        <v>1.6</v>
      </c>
      <c r="V182">
        <f>VLOOKUP($G182,county_facts!$A:$BB,18,FALSE)</f>
        <v>3.3</v>
      </c>
      <c r="W182">
        <f>VLOOKUP($G182,county_facts!$A:$BB,19,FALSE)</f>
        <v>64.099999999999994</v>
      </c>
      <c r="X182">
        <f>VLOOKUP($G182,county_facts!$A:$BB,20,FALSE)</f>
        <v>87</v>
      </c>
      <c r="Y182">
        <f>VLOOKUP($G182,county_facts!$A:$BB,21,FALSE)</f>
        <v>1</v>
      </c>
      <c r="Z182">
        <f>VLOOKUP($G182,county_facts!$A:$BB,22,FALSE)</f>
        <v>2.7</v>
      </c>
      <c r="AA182">
        <f>VLOOKUP($G182,county_facts!$A:$BB,23,FALSE)</f>
        <v>82.1</v>
      </c>
      <c r="AB182">
        <f>VLOOKUP($G182,county_facts!$A:$BB,24,FALSE)</f>
        <v>12.8</v>
      </c>
      <c r="AC182">
        <f>VLOOKUP($G182,county_facts!$A:$BB,25,FALSE)</f>
        <v>762</v>
      </c>
      <c r="AD182">
        <f>VLOOKUP($G182,county_facts!$A:$BB,26,FALSE)</f>
        <v>25.1</v>
      </c>
      <c r="AE182">
        <f>VLOOKUP($G182,county_facts!$A:$BB,27,FALSE)</f>
        <v>4542</v>
      </c>
      <c r="AF182">
        <f>VLOOKUP($G182,county_facts!$A:$BB,28,FALSE)</f>
        <v>73.099999999999994</v>
      </c>
      <c r="AG182">
        <f>VLOOKUP($G182,county_facts!$A:$BB,29,FALSE)</f>
        <v>5.9</v>
      </c>
      <c r="AH182">
        <f>VLOOKUP($G182,county_facts!$A:$BB,30,FALSE)</f>
        <v>64600</v>
      </c>
      <c r="AI182">
        <f>VLOOKUP($G182,county_facts!$A:$BB,31,FALSE)</f>
        <v>3622</v>
      </c>
      <c r="AJ182">
        <f>VLOOKUP($G182,county_facts!$A:$BB,32,FALSE)</f>
        <v>2.41</v>
      </c>
      <c r="AK182">
        <f>VLOOKUP($G182,county_facts!$A:$BB,33,FALSE)</f>
        <v>18695</v>
      </c>
      <c r="AL182">
        <f>VLOOKUP($G182,county_facts!$A:$BB,34,FALSE)</f>
        <v>33694</v>
      </c>
      <c r="AM182">
        <f>VLOOKUP($G182,county_facts!$A:$BB,35,FALSE)</f>
        <v>26.5</v>
      </c>
      <c r="AN182">
        <f>VLOOKUP($G182,county_facts!$A:$BB,36,FALSE)</f>
        <v>123</v>
      </c>
      <c r="AO182">
        <f>VLOOKUP($G182,county_facts!$A:$BB,37,FALSE)</f>
        <v>1948</v>
      </c>
      <c r="AP182">
        <f>VLOOKUP($G182,county_facts!$A:$BB,38,FALSE)</f>
        <v>3.1</v>
      </c>
      <c r="AQ182">
        <f>VLOOKUP($G182,county_facts!$A:$BB,39,FALSE)</f>
        <v>471</v>
      </c>
      <c r="AR182">
        <f>VLOOKUP($G182,county_facts!$A:$BB,40,FALSE)</f>
        <v>622</v>
      </c>
      <c r="AS182">
        <f>VLOOKUP($G182,county_facts!$A:$BB,41,FALSE)</f>
        <v>0</v>
      </c>
      <c r="AT182">
        <f>VLOOKUP($G182,county_facts!$A:$BB,42,FALSE)</f>
        <v>0</v>
      </c>
      <c r="AU182">
        <f>VLOOKUP($G182,county_facts!$A:$BB,43,FALSE)</f>
        <v>0</v>
      </c>
      <c r="AV182">
        <f>VLOOKUP($G182,county_facts!$A:$BB,44,FALSE)</f>
        <v>0</v>
      </c>
      <c r="AW182">
        <f>VLOOKUP($G182,county_facts!$A:$BB,45,FALSE)</f>
        <v>0</v>
      </c>
      <c r="AX182">
        <f>VLOOKUP($G182,county_facts!$A:$BB,46,FALSE)</f>
        <v>0</v>
      </c>
      <c r="AY182">
        <f>VLOOKUP($G182,county_facts!$A:$BB,47,FALSE)</f>
        <v>0</v>
      </c>
      <c r="AZ182">
        <f>VLOOKUP($G182,county_facts!$A:$BB,48,FALSE)</f>
        <v>0</v>
      </c>
      <c r="BA182">
        <f>VLOOKUP($G182,county_facts!$A:$BB,49,FALSE)</f>
        <v>136792</v>
      </c>
      <c r="BB182">
        <f>VLOOKUP($G182,county_facts!$A:$BB,50,FALSE)</f>
        <v>14660</v>
      </c>
      <c r="BC182">
        <f>VLOOKUP($G182,county_facts!$A:$BB,51,FALSE)</f>
        <v>3228</v>
      </c>
      <c r="BD182">
        <f>VLOOKUP($G182,county_facts!$A:$BB,52,FALSE)</f>
        <v>0</v>
      </c>
      <c r="BE182">
        <f>VLOOKUP($G182,county_facts!$A:$BB,53,FALSE)</f>
        <v>617.84</v>
      </c>
      <c r="BF182">
        <f>VLOOKUP($G182,county_facts!$A:$BB,54,FALSE)</f>
        <v>14.6</v>
      </c>
    </row>
    <row r="183" spans="1:58" x14ac:dyDescent="0.3">
      <c r="A183" t="s">
        <v>9</v>
      </c>
      <c r="B183" t="s">
        <v>95</v>
      </c>
      <c r="C183">
        <v>90</v>
      </c>
      <c r="D183" t="s">
        <v>75</v>
      </c>
      <c r="E183">
        <v>389</v>
      </c>
      <c r="F183">
        <v>0.23136246799999999</v>
      </c>
      <c r="G183">
        <v>5099</v>
      </c>
      <c r="H183">
        <f>VLOOKUP($G183,county_facts!$A:$BB,4,FALSE)</f>
        <v>8723</v>
      </c>
      <c r="I183">
        <f>VLOOKUP($G183,county_facts!$A:$BB,5,FALSE)</f>
        <v>8997</v>
      </c>
      <c r="J183">
        <f>VLOOKUP($G183,county_facts!$A:$BB,6,FALSE)</f>
        <v>-3</v>
      </c>
      <c r="K183">
        <f>VLOOKUP($G183,county_facts!$A:$BB,7,FALSE)</f>
        <v>8997</v>
      </c>
      <c r="L183">
        <f>VLOOKUP($G183,county_facts!$A:$BB,8,FALSE)</f>
        <v>6.4</v>
      </c>
      <c r="M183">
        <f>VLOOKUP($G183,county_facts!$A:$BB,9,FALSE)</f>
        <v>22.7</v>
      </c>
      <c r="N183">
        <f>VLOOKUP($G183,county_facts!$A:$BB,10,FALSE)</f>
        <v>19.399999999999999</v>
      </c>
      <c r="O183">
        <f>VLOOKUP($G183,county_facts!$A:$BB,11,FALSE)</f>
        <v>50.6</v>
      </c>
      <c r="P183">
        <f>VLOOKUP($G183,county_facts!$A:$BB,12,FALSE)</f>
        <v>67.099999999999994</v>
      </c>
      <c r="Q183">
        <f>VLOOKUP($G183,county_facts!$A:$BB,13,FALSE)</f>
        <v>30.5</v>
      </c>
      <c r="R183">
        <f>VLOOKUP($G183,county_facts!$A:$BB,14,FALSE)</f>
        <v>0.5</v>
      </c>
      <c r="S183">
        <f>VLOOKUP($G183,county_facts!$A:$BB,15,FALSE)</f>
        <v>0.4</v>
      </c>
      <c r="T183">
        <f>VLOOKUP($G183,county_facts!$A:$BB,16,FALSE)</f>
        <v>0.1</v>
      </c>
      <c r="U183">
        <f>VLOOKUP($G183,county_facts!$A:$BB,17,FALSE)</f>
        <v>1.6</v>
      </c>
      <c r="V183">
        <f>VLOOKUP($G183,county_facts!$A:$BB,18,FALSE)</f>
        <v>3.3</v>
      </c>
      <c r="W183">
        <f>VLOOKUP($G183,county_facts!$A:$BB,19,FALSE)</f>
        <v>64.099999999999994</v>
      </c>
      <c r="X183">
        <f>VLOOKUP($G183,county_facts!$A:$BB,20,FALSE)</f>
        <v>87</v>
      </c>
      <c r="Y183">
        <f>VLOOKUP($G183,county_facts!$A:$BB,21,FALSE)</f>
        <v>1</v>
      </c>
      <c r="Z183">
        <f>VLOOKUP($G183,county_facts!$A:$BB,22,FALSE)</f>
        <v>2.7</v>
      </c>
      <c r="AA183">
        <f>VLOOKUP($G183,county_facts!$A:$BB,23,FALSE)</f>
        <v>82.1</v>
      </c>
      <c r="AB183">
        <f>VLOOKUP($G183,county_facts!$A:$BB,24,FALSE)</f>
        <v>12.8</v>
      </c>
      <c r="AC183">
        <f>VLOOKUP($G183,county_facts!$A:$BB,25,FALSE)</f>
        <v>762</v>
      </c>
      <c r="AD183">
        <f>VLOOKUP($G183,county_facts!$A:$BB,26,FALSE)</f>
        <v>25.1</v>
      </c>
      <c r="AE183">
        <f>VLOOKUP($G183,county_facts!$A:$BB,27,FALSE)</f>
        <v>4542</v>
      </c>
      <c r="AF183">
        <f>VLOOKUP($G183,county_facts!$A:$BB,28,FALSE)</f>
        <v>73.099999999999994</v>
      </c>
      <c r="AG183">
        <f>VLOOKUP($G183,county_facts!$A:$BB,29,FALSE)</f>
        <v>5.9</v>
      </c>
      <c r="AH183">
        <f>VLOOKUP($G183,county_facts!$A:$BB,30,FALSE)</f>
        <v>64600</v>
      </c>
      <c r="AI183">
        <f>VLOOKUP($G183,county_facts!$A:$BB,31,FALSE)</f>
        <v>3622</v>
      </c>
      <c r="AJ183">
        <f>VLOOKUP($G183,county_facts!$A:$BB,32,FALSE)</f>
        <v>2.41</v>
      </c>
      <c r="AK183">
        <f>VLOOKUP($G183,county_facts!$A:$BB,33,FALSE)</f>
        <v>18695</v>
      </c>
      <c r="AL183">
        <f>VLOOKUP($G183,county_facts!$A:$BB,34,FALSE)</f>
        <v>33694</v>
      </c>
      <c r="AM183">
        <f>VLOOKUP($G183,county_facts!$A:$BB,35,FALSE)</f>
        <v>26.5</v>
      </c>
      <c r="AN183">
        <f>VLOOKUP($G183,county_facts!$A:$BB,36,FALSE)</f>
        <v>123</v>
      </c>
      <c r="AO183">
        <f>VLOOKUP($G183,county_facts!$A:$BB,37,FALSE)</f>
        <v>1948</v>
      </c>
      <c r="AP183">
        <f>VLOOKUP($G183,county_facts!$A:$BB,38,FALSE)</f>
        <v>3.1</v>
      </c>
      <c r="AQ183">
        <f>VLOOKUP($G183,county_facts!$A:$BB,39,FALSE)</f>
        <v>471</v>
      </c>
      <c r="AR183">
        <f>VLOOKUP($G183,county_facts!$A:$BB,40,FALSE)</f>
        <v>622</v>
      </c>
      <c r="AS183">
        <f>VLOOKUP($G183,county_facts!$A:$BB,41,FALSE)</f>
        <v>0</v>
      </c>
      <c r="AT183">
        <f>VLOOKUP($G183,county_facts!$A:$BB,42,FALSE)</f>
        <v>0</v>
      </c>
      <c r="AU183">
        <f>VLOOKUP($G183,county_facts!$A:$BB,43,FALSE)</f>
        <v>0</v>
      </c>
      <c r="AV183">
        <f>VLOOKUP($G183,county_facts!$A:$BB,44,FALSE)</f>
        <v>0</v>
      </c>
      <c r="AW183">
        <f>VLOOKUP($G183,county_facts!$A:$BB,45,FALSE)</f>
        <v>0</v>
      </c>
      <c r="AX183">
        <f>VLOOKUP($G183,county_facts!$A:$BB,46,FALSE)</f>
        <v>0</v>
      </c>
      <c r="AY183">
        <f>VLOOKUP($G183,county_facts!$A:$BB,47,FALSE)</f>
        <v>0</v>
      </c>
      <c r="AZ183">
        <f>VLOOKUP($G183,county_facts!$A:$BB,48,FALSE)</f>
        <v>0</v>
      </c>
      <c r="BA183">
        <f>VLOOKUP($G183,county_facts!$A:$BB,49,FALSE)</f>
        <v>136792</v>
      </c>
      <c r="BB183">
        <f>VLOOKUP($G183,county_facts!$A:$BB,50,FALSE)</f>
        <v>14660</v>
      </c>
      <c r="BC183">
        <f>VLOOKUP($G183,county_facts!$A:$BB,51,FALSE)</f>
        <v>3228</v>
      </c>
      <c r="BD183">
        <f>VLOOKUP($G183,county_facts!$A:$BB,52,FALSE)</f>
        <v>0</v>
      </c>
      <c r="BE183">
        <f>VLOOKUP($G183,county_facts!$A:$BB,53,FALSE)</f>
        <v>617.84</v>
      </c>
      <c r="BF183">
        <f>VLOOKUP($G183,county_facts!$A:$BB,54,FALSE)</f>
        <v>14.6</v>
      </c>
    </row>
    <row r="184" spans="1:58" x14ac:dyDescent="0.3">
      <c r="A184" t="s">
        <v>6</v>
      </c>
      <c r="B184" t="s">
        <v>24</v>
      </c>
      <c r="C184">
        <v>226</v>
      </c>
      <c r="D184" t="s">
        <v>75</v>
      </c>
      <c r="E184">
        <v>309</v>
      </c>
      <c r="F184">
        <v>0.73139158599999998</v>
      </c>
      <c r="G184">
        <v>5097</v>
      </c>
      <c r="H184">
        <f>VLOOKUP($G184,county_facts!$A:$BB,4,FALSE)</f>
        <v>9082</v>
      </c>
      <c r="I184">
        <f>VLOOKUP($G184,county_facts!$A:$BB,5,FALSE)</f>
        <v>9487</v>
      </c>
      <c r="J184">
        <f>VLOOKUP($G184,county_facts!$A:$BB,6,FALSE)</f>
        <v>-4.3</v>
      </c>
      <c r="K184">
        <f>VLOOKUP($G184,county_facts!$A:$BB,7,FALSE)</f>
        <v>9487</v>
      </c>
      <c r="L184">
        <f>VLOOKUP($G184,county_facts!$A:$BB,8,FALSE)</f>
        <v>4.3</v>
      </c>
      <c r="M184">
        <f>VLOOKUP($G184,county_facts!$A:$BB,9,FALSE)</f>
        <v>19.2</v>
      </c>
      <c r="N184">
        <f>VLOOKUP($G184,county_facts!$A:$BB,10,FALSE)</f>
        <v>25.4</v>
      </c>
      <c r="O184">
        <f>VLOOKUP($G184,county_facts!$A:$BB,11,FALSE)</f>
        <v>50.1</v>
      </c>
      <c r="P184">
        <f>VLOOKUP($G184,county_facts!$A:$BB,12,FALSE)</f>
        <v>95.1</v>
      </c>
      <c r="Q184">
        <f>VLOOKUP($G184,county_facts!$A:$BB,13,FALSE)</f>
        <v>0.6</v>
      </c>
      <c r="R184">
        <f>VLOOKUP($G184,county_facts!$A:$BB,14,FALSE)</f>
        <v>1.3</v>
      </c>
      <c r="S184">
        <f>VLOOKUP($G184,county_facts!$A:$BB,15,FALSE)</f>
        <v>0.7</v>
      </c>
      <c r="T184">
        <f>VLOOKUP($G184,county_facts!$A:$BB,16,FALSE)</f>
        <v>0</v>
      </c>
      <c r="U184">
        <f>VLOOKUP($G184,county_facts!$A:$BB,17,FALSE)</f>
        <v>2.2999999999999998</v>
      </c>
      <c r="V184">
        <f>VLOOKUP($G184,county_facts!$A:$BB,18,FALSE)</f>
        <v>3.6</v>
      </c>
      <c r="W184">
        <f>VLOOKUP($G184,county_facts!$A:$BB,19,FALSE)</f>
        <v>92.3</v>
      </c>
      <c r="X184">
        <f>VLOOKUP($G184,county_facts!$A:$BB,20,FALSE)</f>
        <v>86.1</v>
      </c>
      <c r="Y184">
        <f>VLOOKUP($G184,county_facts!$A:$BB,21,FALSE)</f>
        <v>1.7</v>
      </c>
      <c r="Z184">
        <f>VLOOKUP($G184,county_facts!$A:$BB,22,FALSE)</f>
        <v>3.8</v>
      </c>
      <c r="AA184">
        <f>VLOOKUP($G184,county_facts!$A:$BB,23,FALSE)</f>
        <v>82.3</v>
      </c>
      <c r="AB184">
        <f>VLOOKUP($G184,county_facts!$A:$BB,24,FALSE)</f>
        <v>12.9</v>
      </c>
      <c r="AC184">
        <f>VLOOKUP($G184,county_facts!$A:$BB,25,FALSE)</f>
        <v>1139</v>
      </c>
      <c r="AD184">
        <f>VLOOKUP($G184,county_facts!$A:$BB,26,FALSE)</f>
        <v>25.9</v>
      </c>
      <c r="AE184">
        <f>VLOOKUP($G184,county_facts!$A:$BB,27,FALSE)</f>
        <v>5747</v>
      </c>
      <c r="AF184">
        <f>VLOOKUP($G184,county_facts!$A:$BB,28,FALSE)</f>
        <v>79.8</v>
      </c>
      <c r="AG184">
        <f>VLOOKUP($G184,county_facts!$A:$BB,29,FALSE)</f>
        <v>3.2</v>
      </c>
      <c r="AH184">
        <f>VLOOKUP($G184,county_facts!$A:$BB,30,FALSE)</f>
        <v>76400</v>
      </c>
      <c r="AI184">
        <f>VLOOKUP($G184,county_facts!$A:$BB,31,FALSE)</f>
        <v>3873</v>
      </c>
      <c r="AJ184">
        <f>VLOOKUP($G184,county_facts!$A:$BB,32,FALSE)</f>
        <v>2.39</v>
      </c>
      <c r="AK184">
        <f>VLOOKUP($G184,county_facts!$A:$BB,33,FALSE)</f>
        <v>19021</v>
      </c>
      <c r="AL184">
        <f>VLOOKUP($G184,county_facts!$A:$BB,34,FALSE)</f>
        <v>31345</v>
      </c>
      <c r="AM184">
        <f>VLOOKUP($G184,county_facts!$A:$BB,35,FALSE)</f>
        <v>22</v>
      </c>
      <c r="AN184">
        <f>VLOOKUP($G184,county_facts!$A:$BB,36,FALSE)</f>
        <v>141</v>
      </c>
      <c r="AO184">
        <f>VLOOKUP($G184,county_facts!$A:$BB,37,FALSE)</f>
        <v>920</v>
      </c>
      <c r="AP184">
        <f>VLOOKUP($G184,county_facts!$A:$BB,38,FALSE)</f>
        <v>2.6</v>
      </c>
      <c r="AQ184">
        <f>VLOOKUP($G184,county_facts!$A:$BB,39,FALSE)</f>
        <v>740</v>
      </c>
      <c r="AR184">
        <f>VLOOKUP($G184,county_facts!$A:$BB,40,FALSE)</f>
        <v>922</v>
      </c>
      <c r="AS184">
        <f>VLOOKUP($G184,county_facts!$A:$BB,41,FALSE)</f>
        <v>0</v>
      </c>
      <c r="AT184">
        <f>VLOOKUP($G184,county_facts!$A:$BB,42,FALSE)</f>
        <v>0</v>
      </c>
      <c r="AU184">
        <f>VLOOKUP($G184,county_facts!$A:$BB,43,FALSE)</f>
        <v>0</v>
      </c>
      <c r="AV184">
        <f>VLOOKUP($G184,county_facts!$A:$BB,44,FALSE)</f>
        <v>0</v>
      </c>
      <c r="AW184">
        <f>VLOOKUP($G184,county_facts!$A:$BB,45,FALSE)</f>
        <v>0</v>
      </c>
      <c r="AX184">
        <f>VLOOKUP($G184,county_facts!$A:$BB,46,FALSE)</f>
        <v>0</v>
      </c>
      <c r="AY184">
        <f>VLOOKUP($G184,county_facts!$A:$BB,47,FALSE)</f>
        <v>0</v>
      </c>
      <c r="AZ184">
        <f>VLOOKUP($G184,county_facts!$A:$BB,48,FALSE)</f>
        <v>0</v>
      </c>
      <c r="BA184">
        <f>VLOOKUP($G184,county_facts!$A:$BB,49,FALSE)</f>
        <v>32370</v>
      </c>
      <c r="BB184">
        <f>VLOOKUP($G184,county_facts!$A:$BB,50,FALSE)</f>
        <v>3570</v>
      </c>
      <c r="BC184">
        <f>VLOOKUP($G184,county_facts!$A:$BB,51,FALSE)</f>
        <v>18197</v>
      </c>
      <c r="BD184">
        <f>VLOOKUP($G184,county_facts!$A:$BB,52,FALSE)</f>
        <v>0</v>
      </c>
      <c r="BE184">
        <f>VLOOKUP($G184,county_facts!$A:$BB,53,FALSE)</f>
        <v>779.88</v>
      </c>
      <c r="BF184">
        <f>VLOOKUP($G184,county_facts!$A:$BB,54,FALSE)</f>
        <v>12.2</v>
      </c>
    </row>
    <row r="185" spans="1:58" x14ac:dyDescent="0.3">
      <c r="A185" t="s">
        <v>9</v>
      </c>
      <c r="B185" t="s">
        <v>24</v>
      </c>
      <c r="C185">
        <v>83</v>
      </c>
      <c r="D185" t="s">
        <v>75</v>
      </c>
      <c r="E185">
        <v>309</v>
      </c>
      <c r="F185">
        <v>0.26860841400000002</v>
      </c>
      <c r="G185">
        <v>5097</v>
      </c>
      <c r="H185">
        <f>VLOOKUP($G185,county_facts!$A:$BB,4,FALSE)</f>
        <v>9082</v>
      </c>
      <c r="I185">
        <f>VLOOKUP($G185,county_facts!$A:$BB,5,FALSE)</f>
        <v>9487</v>
      </c>
      <c r="J185">
        <f>VLOOKUP($G185,county_facts!$A:$BB,6,FALSE)</f>
        <v>-4.3</v>
      </c>
      <c r="K185">
        <f>VLOOKUP($G185,county_facts!$A:$BB,7,FALSE)</f>
        <v>9487</v>
      </c>
      <c r="L185">
        <f>VLOOKUP($G185,county_facts!$A:$BB,8,FALSE)</f>
        <v>4.3</v>
      </c>
      <c r="M185">
        <f>VLOOKUP($G185,county_facts!$A:$BB,9,FALSE)</f>
        <v>19.2</v>
      </c>
      <c r="N185">
        <f>VLOOKUP($G185,county_facts!$A:$BB,10,FALSE)</f>
        <v>25.4</v>
      </c>
      <c r="O185">
        <f>VLOOKUP($G185,county_facts!$A:$BB,11,FALSE)</f>
        <v>50.1</v>
      </c>
      <c r="P185">
        <f>VLOOKUP($G185,county_facts!$A:$BB,12,FALSE)</f>
        <v>95.1</v>
      </c>
      <c r="Q185">
        <f>VLOOKUP($G185,county_facts!$A:$BB,13,FALSE)</f>
        <v>0.6</v>
      </c>
      <c r="R185">
        <f>VLOOKUP($G185,county_facts!$A:$BB,14,FALSE)</f>
        <v>1.3</v>
      </c>
      <c r="S185">
        <f>VLOOKUP($G185,county_facts!$A:$BB,15,FALSE)</f>
        <v>0.7</v>
      </c>
      <c r="T185">
        <f>VLOOKUP($G185,county_facts!$A:$BB,16,FALSE)</f>
        <v>0</v>
      </c>
      <c r="U185">
        <f>VLOOKUP($G185,county_facts!$A:$BB,17,FALSE)</f>
        <v>2.2999999999999998</v>
      </c>
      <c r="V185">
        <f>VLOOKUP($G185,county_facts!$A:$BB,18,FALSE)</f>
        <v>3.6</v>
      </c>
      <c r="W185">
        <f>VLOOKUP($G185,county_facts!$A:$BB,19,FALSE)</f>
        <v>92.3</v>
      </c>
      <c r="X185">
        <f>VLOOKUP($G185,county_facts!$A:$BB,20,FALSE)</f>
        <v>86.1</v>
      </c>
      <c r="Y185">
        <f>VLOOKUP($G185,county_facts!$A:$BB,21,FALSE)</f>
        <v>1.7</v>
      </c>
      <c r="Z185">
        <f>VLOOKUP($G185,county_facts!$A:$BB,22,FALSE)</f>
        <v>3.8</v>
      </c>
      <c r="AA185">
        <f>VLOOKUP($G185,county_facts!$A:$BB,23,FALSE)</f>
        <v>82.3</v>
      </c>
      <c r="AB185">
        <f>VLOOKUP($G185,county_facts!$A:$BB,24,FALSE)</f>
        <v>12.9</v>
      </c>
      <c r="AC185">
        <f>VLOOKUP($G185,county_facts!$A:$BB,25,FALSE)</f>
        <v>1139</v>
      </c>
      <c r="AD185">
        <f>VLOOKUP($G185,county_facts!$A:$BB,26,FALSE)</f>
        <v>25.9</v>
      </c>
      <c r="AE185">
        <f>VLOOKUP($G185,county_facts!$A:$BB,27,FALSE)</f>
        <v>5747</v>
      </c>
      <c r="AF185">
        <f>VLOOKUP($G185,county_facts!$A:$BB,28,FALSE)</f>
        <v>79.8</v>
      </c>
      <c r="AG185">
        <f>VLOOKUP($G185,county_facts!$A:$BB,29,FALSE)</f>
        <v>3.2</v>
      </c>
      <c r="AH185">
        <f>VLOOKUP($G185,county_facts!$A:$BB,30,FALSE)</f>
        <v>76400</v>
      </c>
      <c r="AI185">
        <f>VLOOKUP($G185,county_facts!$A:$BB,31,FALSE)</f>
        <v>3873</v>
      </c>
      <c r="AJ185">
        <f>VLOOKUP($G185,county_facts!$A:$BB,32,FALSE)</f>
        <v>2.39</v>
      </c>
      <c r="AK185">
        <f>VLOOKUP($G185,county_facts!$A:$BB,33,FALSE)</f>
        <v>19021</v>
      </c>
      <c r="AL185">
        <f>VLOOKUP($G185,county_facts!$A:$BB,34,FALSE)</f>
        <v>31345</v>
      </c>
      <c r="AM185">
        <f>VLOOKUP($G185,county_facts!$A:$BB,35,FALSE)</f>
        <v>22</v>
      </c>
      <c r="AN185">
        <f>VLOOKUP($G185,county_facts!$A:$BB,36,FALSE)</f>
        <v>141</v>
      </c>
      <c r="AO185">
        <f>VLOOKUP($G185,county_facts!$A:$BB,37,FALSE)</f>
        <v>920</v>
      </c>
      <c r="AP185">
        <f>VLOOKUP($G185,county_facts!$A:$BB,38,FALSE)</f>
        <v>2.6</v>
      </c>
      <c r="AQ185">
        <f>VLOOKUP($G185,county_facts!$A:$BB,39,FALSE)</f>
        <v>740</v>
      </c>
      <c r="AR185">
        <f>VLOOKUP($G185,county_facts!$A:$BB,40,FALSE)</f>
        <v>922</v>
      </c>
      <c r="AS185">
        <f>VLOOKUP($G185,county_facts!$A:$BB,41,FALSE)</f>
        <v>0</v>
      </c>
      <c r="AT185">
        <f>VLOOKUP($G185,county_facts!$A:$BB,42,FALSE)</f>
        <v>0</v>
      </c>
      <c r="AU185">
        <f>VLOOKUP($G185,county_facts!$A:$BB,43,FALSE)</f>
        <v>0</v>
      </c>
      <c r="AV185">
        <f>VLOOKUP($G185,county_facts!$A:$BB,44,FALSE)</f>
        <v>0</v>
      </c>
      <c r="AW185">
        <f>VLOOKUP($G185,county_facts!$A:$BB,45,FALSE)</f>
        <v>0</v>
      </c>
      <c r="AX185">
        <f>VLOOKUP($G185,county_facts!$A:$BB,46,FALSE)</f>
        <v>0</v>
      </c>
      <c r="AY185">
        <f>VLOOKUP($G185,county_facts!$A:$BB,47,FALSE)</f>
        <v>0</v>
      </c>
      <c r="AZ185">
        <f>VLOOKUP($G185,county_facts!$A:$BB,48,FALSE)</f>
        <v>0</v>
      </c>
      <c r="BA185">
        <f>VLOOKUP($G185,county_facts!$A:$BB,49,FALSE)</f>
        <v>32370</v>
      </c>
      <c r="BB185">
        <f>VLOOKUP($G185,county_facts!$A:$BB,50,FALSE)</f>
        <v>3570</v>
      </c>
      <c r="BC185">
        <f>VLOOKUP($G185,county_facts!$A:$BB,51,FALSE)</f>
        <v>18197</v>
      </c>
      <c r="BD185">
        <f>VLOOKUP($G185,county_facts!$A:$BB,52,FALSE)</f>
        <v>0</v>
      </c>
      <c r="BE185">
        <f>VLOOKUP($G185,county_facts!$A:$BB,53,FALSE)</f>
        <v>779.88</v>
      </c>
      <c r="BF185">
        <f>VLOOKUP($G185,county_facts!$A:$BB,54,FALSE)</f>
        <v>12.2</v>
      </c>
    </row>
    <row r="186" spans="1:58" x14ac:dyDescent="0.3">
      <c r="A186" t="s">
        <v>6</v>
      </c>
      <c r="B186" t="s">
        <v>25</v>
      </c>
      <c r="C186">
        <v>436</v>
      </c>
      <c r="D186" t="s">
        <v>75</v>
      </c>
      <c r="E186">
        <v>596</v>
      </c>
      <c r="F186">
        <v>0.73154362399999995</v>
      </c>
      <c r="G186">
        <v>5095</v>
      </c>
      <c r="H186">
        <f>VLOOKUP($G186,county_facts!$A:$BB,4,FALSE)</f>
        <v>7582</v>
      </c>
      <c r="I186">
        <f>VLOOKUP($G186,county_facts!$A:$BB,5,FALSE)</f>
        <v>8150</v>
      </c>
      <c r="J186">
        <f>VLOOKUP($G186,county_facts!$A:$BB,6,FALSE)</f>
        <v>-7</v>
      </c>
      <c r="K186">
        <f>VLOOKUP($G186,county_facts!$A:$BB,7,FALSE)</f>
        <v>8149</v>
      </c>
      <c r="L186">
        <f>VLOOKUP($G186,county_facts!$A:$BB,8,FALSE)</f>
        <v>5.8</v>
      </c>
      <c r="M186">
        <f>VLOOKUP($G186,county_facts!$A:$BB,9,FALSE)</f>
        <v>21.2</v>
      </c>
      <c r="N186">
        <f>VLOOKUP($G186,county_facts!$A:$BB,10,FALSE)</f>
        <v>20.3</v>
      </c>
      <c r="O186">
        <f>VLOOKUP($G186,county_facts!$A:$BB,11,FALSE)</f>
        <v>52.5</v>
      </c>
      <c r="P186">
        <f>VLOOKUP($G186,county_facts!$A:$BB,12,FALSE)</f>
        <v>56.7</v>
      </c>
      <c r="Q186">
        <f>VLOOKUP($G186,county_facts!$A:$BB,13,FALSE)</f>
        <v>40.299999999999997</v>
      </c>
      <c r="R186">
        <f>VLOOKUP($G186,county_facts!$A:$BB,14,FALSE)</f>
        <v>0.7</v>
      </c>
      <c r="S186">
        <f>VLOOKUP($G186,county_facts!$A:$BB,15,FALSE)</f>
        <v>0.6</v>
      </c>
      <c r="T186">
        <f>VLOOKUP($G186,county_facts!$A:$BB,16,FALSE)</f>
        <v>0</v>
      </c>
      <c r="U186">
        <f>VLOOKUP($G186,county_facts!$A:$BB,17,FALSE)</f>
        <v>1.7</v>
      </c>
      <c r="V186">
        <f>VLOOKUP($G186,county_facts!$A:$BB,18,FALSE)</f>
        <v>2.2000000000000002</v>
      </c>
      <c r="W186">
        <f>VLOOKUP($G186,county_facts!$A:$BB,19,FALSE)</f>
        <v>55.1</v>
      </c>
      <c r="X186">
        <f>VLOOKUP($G186,county_facts!$A:$BB,20,FALSE)</f>
        <v>87.6</v>
      </c>
      <c r="Y186">
        <f>VLOOKUP($G186,county_facts!$A:$BB,21,FALSE)</f>
        <v>0.8</v>
      </c>
      <c r="Z186">
        <f>VLOOKUP($G186,county_facts!$A:$BB,22,FALSE)</f>
        <v>1.5</v>
      </c>
      <c r="AA186">
        <f>VLOOKUP($G186,county_facts!$A:$BB,23,FALSE)</f>
        <v>75.3</v>
      </c>
      <c r="AB186">
        <f>VLOOKUP($G186,county_facts!$A:$BB,24,FALSE)</f>
        <v>11.3</v>
      </c>
      <c r="AC186">
        <f>VLOOKUP($G186,county_facts!$A:$BB,25,FALSE)</f>
        <v>629</v>
      </c>
      <c r="AD186">
        <f>VLOOKUP($G186,county_facts!$A:$BB,26,FALSE)</f>
        <v>19.5</v>
      </c>
      <c r="AE186">
        <f>VLOOKUP($G186,county_facts!$A:$BB,27,FALSE)</f>
        <v>4432</v>
      </c>
      <c r="AF186">
        <f>VLOOKUP($G186,county_facts!$A:$BB,28,FALSE)</f>
        <v>63.5</v>
      </c>
      <c r="AG186">
        <f>VLOOKUP($G186,county_facts!$A:$BB,29,FALSE)</f>
        <v>14.6</v>
      </c>
      <c r="AH186">
        <f>VLOOKUP($G186,county_facts!$A:$BB,30,FALSE)</f>
        <v>52200</v>
      </c>
      <c r="AI186">
        <f>VLOOKUP($G186,county_facts!$A:$BB,31,FALSE)</f>
        <v>3393</v>
      </c>
      <c r="AJ186">
        <f>VLOOKUP($G186,county_facts!$A:$BB,32,FALSE)</f>
        <v>2.33</v>
      </c>
      <c r="AK186">
        <f>VLOOKUP($G186,county_facts!$A:$BB,33,FALSE)</f>
        <v>16939</v>
      </c>
      <c r="AL186">
        <f>VLOOKUP($G186,county_facts!$A:$BB,34,FALSE)</f>
        <v>27263</v>
      </c>
      <c r="AM186">
        <f>VLOOKUP($G186,county_facts!$A:$BB,35,FALSE)</f>
        <v>28.8</v>
      </c>
      <c r="AN186">
        <f>VLOOKUP($G186,county_facts!$A:$BB,36,FALSE)</f>
        <v>197</v>
      </c>
      <c r="AO186">
        <f>VLOOKUP($G186,county_facts!$A:$BB,37,FALSE)</f>
        <v>1723</v>
      </c>
      <c r="AP186">
        <f>VLOOKUP($G186,county_facts!$A:$BB,38,FALSE)</f>
        <v>1.4</v>
      </c>
      <c r="AQ186">
        <f>VLOOKUP($G186,county_facts!$A:$BB,39,FALSE)</f>
        <v>534</v>
      </c>
      <c r="AR186">
        <f>VLOOKUP($G186,county_facts!$A:$BB,40,FALSE)</f>
        <v>832</v>
      </c>
      <c r="AS186">
        <f>VLOOKUP($G186,county_facts!$A:$BB,41,FALSE)</f>
        <v>0</v>
      </c>
      <c r="AT186">
        <f>VLOOKUP($G186,county_facts!$A:$BB,42,FALSE)</f>
        <v>0</v>
      </c>
      <c r="AU186">
        <f>VLOOKUP($G186,county_facts!$A:$BB,43,FALSE)</f>
        <v>0</v>
      </c>
      <c r="AV186">
        <f>VLOOKUP($G186,county_facts!$A:$BB,44,FALSE)</f>
        <v>0</v>
      </c>
      <c r="AW186">
        <f>VLOOKUP($G186,county_facts!$A:$BB,45,FALSE)</f>
        <v>0</v>
      </c>
      <c r="AX186">
        <f>VLOOKUP($G186,county_facts!$A:$BB,46,FALSE)</f>
        <v>0</v>
      </c>
      <c r="AY186">
        <f>VLOOKUP($G186,county_facts!$A:$BB,47,FALSE)</f>
        <v>0</v>
      </c>
      <c r="AZ186">
        <f>VLOOKUP($G186,county_facts!$A:$BB,48,FALSE)</f>
        <v>64682</v>
      </c>
      <c r="BA186">
        <f>VLOOKUP($G186,county_facts!$A:$BB,49,FALSE)</f>
        <v>82241</v>
      </c>
      <c r="BB186">
        <f>VLOOKUP($G186,county_facts!$A:$BB,50,FALSE)</f>
        <v>9599</v>
      </c>
      <c r="BC186">
        <f>VLOOKUP($G186,county_facts!$A:$BB,51,FALSE)</f>
        <v>8190</v>
      </c>
      <c r="BD186">
        <f>VLOOKUP($G186,county_facts!$A:$BB,52,FALSE)</f>
        <v>1</v>
      </c>
      <c r="BE186">
        <f>VLOOKUP($G186,county_facts!$A:$BB,53,FALSE)</f>
        <v>607.12</v>
      </c>
      <c r="BF186">
        <f>VLOOKUP($G186,county_facts!$A:$BB,54,FALSE)</f>
        <v>13.4</v>
      </c>
    </row>
    <row r="187" spans="1:58" x14ac:dyDescent="0.3">
      <c r="A187" t="s">
        <v>9</v>
      </c>
      <c r="B187" t="s">
        <v>25</v>
      </c>
      <c r="C187">
        <v>160</v>
      </c>
      <c r="D187" t="s">
        <v>75</v>
      </c>
      <c r="E187">
        <v>596</v>
      </c>
      <c r="F187">
        <v>0.268456376</v>
      </c>
      <c r="G187">
        <v>5095</v>
      </c>
      <c r="H187">
        <f>VLOOKUP($G187,county_facts!$A:$BB,4,FALSE)</f>
        <v>7582</v>
      </c>
      <c r="I187">
        <f>VLOOKUP($G187,county_facts!$A:$BB,5,FALSE)</f>
        <v>8150</v>
      </c>
      <c r="J187">
        <f>VLOOKUP($G187,county_facts!$A:$BB,6,FALSE)</f>
        <v>-7</v>
      </c>
      <c r="K187">
        <f>VLOOKUP($G187,county_facts!$A:$BB,7,FALSE)</f>
        <v>8149</v>
      </c>
      <c r="L187">
        <f>VLOOKUP($G187,county_facts!$A:$BB,8,FALSE)</f>
        <v>5.8</v>
      </c>
      <c r="M187">
        <f>VLOOKUP($G187,county_facts!$A:$BB,9,FALSE)</f>
        <v>21.2</v>
      </c>
      <c r="N187">
        <f>VLOOKUP($G187,county_facts!$A:$BB,10,FALSE)</f>
        <v>20.3</v>
      </c>
      <c r="O187">
        <f>VLOOKUP($G187,county_facts!$A:$BB,11,FALSE)</f>
        <v>52.5</v>
      </c>
      <c r="P187">
        <f>VLOOKUP($G187,county_facts!$A:$BB,12,FALSE)</f>
        <v>56.7</v>
      </c>
      <c r="Q187">
        <f>VLOOKUP($G187,county_facts!$A:$BB,13,FALSE)</f>
        <v>40.299999999999997</v>
      </c>
      <c r="R187">
        <f>VLOOKUP($G187,county_facts!$A:$BB,14,FALSE)</f>
        <v>0.7</v>
      </c>
      <c r="S187">
        <f>VLOOKUP($G187,county_facts!$A:$BB,15,FALSE)</f>
        <v>0.6</v>
      </c>
      <c r="T187">
        <f>VLOOKUP($G187,county_facts!$A:$BB,16,FALSE)</f>
        <v>0</v>
      </c>
      <c r="U187">
        <f>VLOOKUP($G187,county_facts!$A:$BB,17,FALSE)</f>
        <v>1.7</v>
      </c>
      <c r="V187">
        <f>VLOOKUP($G187,county_facts!$A:$BB,18,FALSE)</f>
        <v>2.2000000000000002</v>
      </c>
      <c r="W187">
        <f>VLOOKUP($G187,county_facts!$A:$BB,19,FALSE)</f>
        <v>55.1</v>
      </c>
      <c r="X187">
        <f>VLOOKUP($G187,county_facts!$A:$BB,20,FALSE)</f>
        <v>87.6</v>
      </c>
      <c r="Y187">
        <f>VLOOKUP($G187,county_facts!$A:$BB,21,FALSE)</f>
        <v>0.8</v>
      </c>
      <c r="Z187">
        <f>VLOOKUP($G187,county_facts!$A:$BB,22,FALSE)</f>
        <v>1.5</v>
      </c>
      <c r="AA187">
        <f>VLOOKUP($G187,county_facts!$A:$BB,23,FALSE)</f>
        <v>75.3</v>
      </c>
      <c r="AB187">
        <f>VLOOKUP($G187,county_facts!$A:$BB,24,FALSE)</f>
        <v>11.3</v>
      </c>
      <c r="AC187">
        <f>VLOOKUP($G187,county_facts!$A:$BB,25,FALSE)</f>
        <v>629</v>
      </c>
      <c r="AD187">
        <f>VLOOKUP($G187,county_facts!$A:$BB,26,FALSE)</f>
        <v>19.5</v>
      </c>
      <c r="AE187">
        <f>VLOOKUP($G187,county_facts!$A:$BB,27,FALSE)</f>
        <v>4432</v>
      </c>
      <c r="AF187">
        <f>VLOOKUP($G187,county_facts!$A:$BB,28,FALSE)</f>
        <v>63.5</v>
      </c>
      <c r="AG187">
        <f>VLOOKUP($G187,county_facts!$A:$BB,29,FALSE)</f>
        <v>14.6</v>
      </c>
      <c r="AH187">
        <f>VLOOKUP($G187,county_facts!$A:$BB,30,FALSE)</f>
        <v>52200</v>
      </c>
      <c r="AI187">
        <f>VLOOKUP($G187,county_facts!$A:$BB,31,FALSE)</f>
        <v>3393</v>
      </c>
      <c r="AJ187">
        <f>VLOOKUP($G187,county_facts!$A:$BB,32,FALSE)</f>
        <v>2.33</v>
      </c>
      <c r="AK187">
        <f>VLOOKUP($G187,county_facts!$A:$BB,33,FALSE)</f>
        <v>16939</v>
      </c>
      <c r="AL187">
        <f>VLOOKUP($G187,county_facts!$A:$BB,34,FALSE)</f>
        <v>27263</v>
      </c>
      <c r="AM187">
        <f>VLOOKUP($G187,county_facts!$A:$BB,35,FALSE)</f>
        <v>28.8</v>
      </c>
      <c r="AN187">
        <f>VLOOKUP($G187,county_facts!$A:$BB,36,FALSE)</f>
        <v>197</v>
      </c>
      <c r="AO187">
        <f>VLOOKUP($G187,county_facts!$A:$BB,37,FALSE)</f>
        <v>1723</v>
      </c>
      <c r="AP187">
        <f>VLOOKUP($G187,county_facts!$A:$BB,38,FALSE)</f>
        <v>1.4</v>
      </c>
      <c r="AQ187">
        <f>VLOOKUP($G187,county_facts!$A:$BB,39,FALSE)</f>
        <v>534</v>
      </c>
      <c r="AR187">
        <f>VLOOKUP($G187,county_facts!$A:$BB,40,FALSE)</f>
        <v>832</v>
      </c>
      <c r="AS187">
        <f>VLOOKUP($G187,county_facts!$A:$BB,41,FALSE)</f>
        <v>0</v>
      </c>
      <c r="AT187">
        <f>VLOOKUP($G187,county_facts!$A:$BB,42,FALSE)</f>
        <v>0</v>
      </c>
      <c r="AU187">
        <f>VLOOKUP($G187,county_facts!$A:$BB,43,FALSE)</f>
        <v>0</v>
      </c>
      <c r="AV187">
        <f>VLOOKUP($G187,county_facts!$A:$BB,44,FALSE)</f>
        <v>0</v>
      </c>
      <c r="AW187">
        <f>VLOOKUP($G187,county_facts!$A:$BB,45,FALSE)</f>
        <v>0</v>
      </c>
      <c r="AX187">
        <f>VLOOKUP($G187,county_facts!$A:$BB,46,FALSE)</f>
        <v>0</v>
      </c>
      <c r="AY187">
        <f>VLOOKUP($G187,county_facts!$A:$BB,47,FALSE)</f>
        <v>0</v>
      </c>
      <c r="AZ187">
        <f>VLOOKUP($G187,county_facts!$A:$BB,48,FALSE)</f>
        <v>64682</v>
      </c>
      <c r="BA187">
        <f>VLOOKUP($G187,county_facts!$A:$BB,49,FALSE)</f>
        <v>82241</v>
      </c>
      <c r="BB187">
        <f>VLOOKUP($G187,county_facts!$A:$BB,50,FALSE)</f>
        <v>9599</v>
      </c>
      <c r="BC187">
        <f>VLOOKUP($G187,county_facts!$A:$BB,51,FALSE)</f>
        <v>8190</v>
      </c>
      <c r="BD187">
        <f>VLOOKUP($G187,county_facts!$A:$BB,52,FALSE)</f>
        <v>1</v>
      </c>
      <c r="BE187">
        <f>VLOOKUP($G187,county_facts!$A:$BB,53,FALSE)</f>
        <v>607.12</v>
      </c>
      <c r="BF187">
        <f>VLOOKUP($G187,county_facts!$A:$BB,54,FALSE)</f>
        <v>13.4</v>
      </c>
    </row>
    <row r="188" spans="1:58" x14ac:dyDescent="0.3">
      <c r="A188" t="s">
        <v>6</v>
      </c>
      <c r="B188" t="s">
        <v>96</v>
      </c>
      <c r="C188">
        <v>1006</v>
      </c>
      <c r="D188" t="s">
        <v>75</v>
      </c>
      <c r="E188">
        <v>1326</v>
      </c>
      <c r="F188">
        <v>0.75867269999999998</v>
      </c>
      <c r="G188">
        <v>5093</v>
      </c>
      <c r="H188">
        <f>VLOOKUP($G188,county_facts!$A:$BB,4,FALSE)</f>
        <v>44235</v>
      </c>
      <c r="I188">
        <f>VLOOKUP($G188,county_facts!$A:$BB,5,FALSE)</f>
        <v>46480</v>
      </c>
      <c r="J188">
        <f>VLOOKUP($G188,county_facts!$A:$BB,6,FALSE)</f>
        <v>-4.8</v>
      </c>
      <c r="K188">
        <f>VLOOKUP($G188,county_facts!$A:$BB,7,FALSE)</f>
        <v>46480</v>
      </c>
      <c r="L188">
        <f>VLOOKUP($G188,county_facts!$A:$BB,8,FALSE)</f>
        <v>7</v>
      </c>
      <c r="M188">
        <f>VLOOKUP($G188,county_facts!$A:$BB,9,FALSE)</f>
        <v>26.7</v>
      </c>
      <c r="N188">
        <f>VLOOKUP($G188,county_facts!$A:$BB,10,FALSE)</f>
        <v>13.4</v>
      </c>
      <c r="O188">
        <f>VLOOKUP($G188,county_facts!$A:$BB,11,FALSE)</f>
        <v>51.3</v>
      </c>
      <c r="P188">
        <f>VLOOKUP($G188,county_facts!$A:$BB,12,FALSE)</f>
        <v>62.8</v>
      </c>
      <c r="Q188">
        <f>VLOOKUP($G188,county_facts!$A:$BB,13,FALSE)</f>
        <v>34.9</v>
      </c>
      <c r="R188">
        <f>VLOOKUP($G188,county_facts!$A:$BB,14,FALSE)</f>
        <v>0.5</v>
      </c>
      <c r="S188">
        <f>VLOOKUP($G188,county_facts!$A:$BB,15,FALSE)</f>
        <v>0.5</v>
      </c>
      <c r="T188">
        <f>VLOOKUP($G188,county_facts!$A:$BB,16,FALSE)</f>
        <v>0</v>
      </c>
      <c r="U188">
        <f>VLOOKUP($G188,county_facts!$A:$BB,17,FALSE)</f>
        <v>1.3</v>
      </c>
      <c r="V188">
        <f>VLOOKUP($G188,county_facts!$A:$BB,18,FALSE)</f>
        <v>4</v>
      </c>
      <c r="W188">
        <f>VLOOKUP($G188,county_facts!$A:$BB,19,FALSE)</f>
        <v>59.4</v>
      </c>
      <c r="X188">
        <f>VLOOKUP($G188,county_facts!$A:$BB,20,FALSE)</f>
        <v>82.1</v>
      </c>
      <c r="Y188">
        <f>VLOOKUP($G188,county_facts!$A:$BB,21,FALSE)</f>
        <v>1.8</v>
      </c>
      <c r="Z188">
        <f>VLOOKUP($G188,county_facts!$A:$BB,22,FALSE)</f>
        <v>4.2</v>
      </c>
      <c r="AA188">
        <f>VLOOKUP($G188,county_facts!$A:$BB,23,FALSE)</f>
        <v>77.8</v>
      </c>
      <c r="AB188">
        <f>VLOOKUP($G188,county_facts!$A:$BB,24,FALSE)</f>
        <v>13</v>
      </c>
      <c r="AC188">
        <f>VLOOKUP($G188,county_facts!$A:$BB,25,FALSE)</f>
        <v>3002</v>
      </c>
      <c r="AD188">
        <f>VLOOKUP($G188,county_facts!$A:$BB,26,FALSE)</f>
        <v>18.2</v>
      </c>
      <c r="AE188">
        <f>VLOOKUP($G188,county_facts!$A:$BB,27,FALSE)</f>
        <v>20506</v>
      </c>
      <c r="AF188">
        <f>VLOOKUP($G188,county_facts!$A:$BB,28,FALSE)</f>
        <v>58.8</v>
      </c>
      <c r="AG188">
        <f>VLOOKUP($G188,county_facts!$A:$BB,29,FALSE)</f>
        <v>17.3</v>
      </c>
      <c r="AH188">
        <f>VLOOKUP($G188,county_facts!$A:$BB,30,FALSE)</f>
        <v>75300</v>
      </c>
      <c r="AI188">
        <f>VLOOKUP($G188,county_facts!$A:$BB,31,FALSE)</f>
        <v>17058</v>
      </c>
      <c r="AJ188">
        <f>VLOOKUP($G188,county_facts!$A:$BB,32,FALSE)</f>
        <v>2.64</v>
      </c>
      <c r="AK188">
        <f>VLOOKUP($G188,county_facts!$A:$BB,33,FALSE)</f>
        <v>18905</v>
      </c>
      <c r="AL188">
        <f>VLOOKUP($G188,county_facts!$A:$BB,34,FALSE)</f>
        <v>36428</v>
      </c>
      <c r="AM188">
        <f>VLOOKUP($G188,county_facts!$A:$BB,35,FALSE)</f>
        <v>24.9</v>
      </c>
      <c r="AN188">
        <f>VLOOKUP($G188,county_facts!$A:$BB,36,FALSE)</f>
        <v>836</v>
      </c>
      <c r="AO188">
        <f>VLOOKUP($G188,county_facts!$A:$BB,37,FALSE)</f>
        <v>17787</v>
      </c>
      <c r="AP188">
        <f>VLOOKUP($G188,county_facts!$A:$BB,38,FALSE)</f>
        <v>17</v>
      </c>
      <c r="AQ188">
        <f>VLOOKUP($G188,county_facts!$A:$BB,39,FALSE)</f>
        <v>2083</v>
      </c>
      <c r="AR188">
        <f>VLOOKUP($G188,county_facts!$A:$BB,40,FALSE)</f>
        <v>2231</v>
      </c>
      <c r="AS188">
        <f>VLOOKUP($G188,county_facts!$A:$BB,41,FALSE)</f>
        <v>13.4</v>
      </c>
      <c r="AT188">
        <f>VLOOKUP($G188,county_facts!$A:$BB,42,FALSE)</f>
        <v>0</v>
      </c>
      <c r="AU188">
        <f>VLOOKUP($G188,county_facts!$A:$BB,43,FALSE)</f>
        <v>0</v>
      </c>
      <c r="AV188">
        <f>VLOOKUP($G188,county_facts!$A:$BB,44,FALSE)</f>
        <v>0</v>
      </c>
      <c r="AW188">
        <f>VLOOKUP($G188,county_facts!$A:$BB,45,FALSE)</f>
        <v>0</v>
      </c>
      <c r="AX188">
        <f>VLOOKUP($G188,county_facts!$A:$BB,46,FALSE)</f>
        <v>28.9</v>
      </c>
      <c r="AY188">
        <f>VLOOKUP($G188,county_facts!$A:$BB,47,FALSE)</f>
        <v>5010206</v>
      </c>
      <c r="AZ188">
        <f>VLOOKUP($G188,county_facts!$A:$BB,48,FALSE)</f>
        <v>0</v>
      </c>
      <c r="BA188">
        <f>VLOOKUP($G188,county_facts!$A:$BB,49,FALSE)</f>
        <v>421872</v>
      </c>
      <c r="BB188">
        <f>VLOOKUP($G188,county_facts!$A:$BB,50,FALSE)</f>
        <v>9051</v>
      </c>
      <c r="BC188">
        <f>VLOOKUP($G188,county_facts!$A:$BB,51,FALSE)</f>
        <v>45822</v>
      </c>
      <c r="BD188">
        <f>VLOOKUP($G188,county_facts!$A:$BB,52,FALSE)</f>
        <v>30</v>
      </c>
      <c r="BE188">
        <f>VLOOKUP($G188,county_facts!$A:$BB,53,FALSE)</f>
        <v>900.57</v>
      </c>
      <c r="BF188">
        <f>VLOOKUP($G188,county_facts!$A:$BB,54,FALSE)</f>
        <v>51.6</v>
      </c>
    </row>
    <row r="189" spans="1:58" x14ac:dyDescent="0.3">
      <c r="A189" t="s">
        <v>9</v>
      </c>
      <c r="B189" t="s">
        <v>96</v>
      </c>
      <c r="C189">
        <v>320</v>
      </c>
      <c r="D189" t="s">
        <v>75</v>
      </c>
      <c r="E189">
        <v>1326</v>
      </c>
      <c r="F189">
        <v>0.24132729999999999</v>
      </c>
      <c r="G189">
        <v>5093</v>
      </c>
      <c r="H189">
        <f>VLOOKUP($G189,county_facts!$A:$BB,4,FALSE)</f>
        <v>44235</v>
      </c>
      <c r="I189">
        <f>VLOOKUP($G189,county_facts!$A:$BB,5,FALSE)</f>
        <v>46480</v>
      </c>
      <c r="J189">
        <f>VLOOKUP($G189,county_facts!$A:$BB,6,FALSE)</f>
        <v>-4.8</v>
      </c>
      <c r="K189">
        <f>VLOOKUP($G189,county_facts!$A:$BB,7,FALSE)</f>
        <v>46480</v>
      </c>
      <c r="L189">
        <f>VLOOKUP($G189,county_facts!$A:$BB,8,FALSE)</f>
        <v>7</v>
      </c>
      <c r="M189">
        <f>VLOOKUP($G189,county_facts!$A:$BB,9,FALSE)</f>
        <v>26.7</v>
      </c>
      <c r="N189">
        <f>VLOOKUP($G189,county_facts!$A:$BB,10,FALSE)</f>
        <v>13.4</v>
      </c>
      <c r="O189">
        <f>VLOOKUP($G189,county_facts!$A:$BB,11,FALSE)</f>
        <v>51.3</v>
      </c>
      <c r="P189">
        <f>VLOOKUP($G189,county_facts!$A:$BB,12,FALSE)</f>
        <v>62.8</v>
      </c>
      <c r="Q189">
        <f>VLOOKUP($G189,county_facts!$A:$BB,13,FALSE)</f>
        <v>34.9</v>
      </c>
      <c r="R189">
        <f>VLOOKUP($G189,county_facts!$A:$BB,14,FALSE)</f>
        <v>0.5</v>
      </c>
      <c r="S189">
        <f>VLOOKUP($G189,county_facts!$A:$BB,15,FALSE)</f>
        <v>0.5</v>
      </c>
      <c r="T189">
        <f>VLOOKUP($G189,county_facts!$A:$BB,16,FALSE)</f>
        <v>0</v>
      </c>
      <c r="U189">
        <f>VLOOKUP($G189,county_facts!$A:$BB,17,FALSE)</f>
        <v>1.3</v>
      </c>
      <c r="V189">
        <f>VLOOKUP($G189,county_facts!$A:$BB,18,FALSE)</f>
        <v>4</v>
      </c>
      <c r="W189">
        <f>VLOOKUP($G189,county_facts!$A:$BB,19,FALSE)</f>
        <v>59.4</v>
      </c>
      <c r="X189">
        <f>VLOOKUP($G189,county_facts!$A:$BB,20,FALSE)</f>
        <v>82.1</v>
      </c>
      <c r="Y189">
        <f>VLOOKUP($G189,county_facts!$A:$BB,21,FALSE)</f>
        <v>1.8</v>
      </c>
      <c r="Z189">
        <f>VLOOKUP($G189,county_facts!$A:$BB,22,FALSE)</f>
        <v>4.2</v>
      </c>
      <c r="AA189">
        <f>VLOOKUP($G189,county_facts!$A:$BB,23,FALSE)</f>
        <v>77.8</v>
      </c>
      <c r="AB189">
        <f>VLOOKUP($G189,county_facts!$A:$BB,24,FALSE)</f>
        <v>13</v>
      </c>
      <c r="AC189">
        <f>VLOOKUP($G189,county_facts!$A:$BB,25,FALSE)</f>
        <v>3002</v>
      </c>
      <c r="AD189">
        <f>VLOOKUP($G189,county_facts!$A:$BB,26,FALSE)</f>
        <v>18.2</v>
      </c>
      <c r="AE189">
        <f>VLOOKUP($G189,county_facts!$A:$BB,27,FALSE)</f>
        <v>20506</v>
      </c>
      <c r="AF189">
        <f>VLOOKUP($G189,county_facts!$A:$BB,28,FALSE)</f>
        <v>58.8</v>
      </c>
      <c r="AG189">
        <f>VLOOKUP($G189,county_facts!$A:$BB,29,FALSE)</f>
        <v>17.3</v>
      </c>
      <c r="AH189">
        <f>VLOOKUP($G189,county_facts!$A:$BB,30,FALSE)</f>
        <v>75300</v>
      </c>
      <c r="AI189">
        <f>VLOOKUP($G189,county_facts!$A:$BB,31,FALSE)</f>
        <v>17058</v>
      </c>
      <c r="AJ189">
        <f>VLOOKUP($G189,county_facts!$A:$BB,32,FALSE)</f>
        <v>2.64</v>
      </c>
      <c r="AK189">
        <f>VLOOKUP($G189,county_facts!$A:$BB,33,FALSE)</f>
        <v>18905</v>
      </c>
      <c r="AL189">
        <f>VLOOKUP($G189,county_facts!$A:$BB,34,FALSE)</f>
        <v>36428</v>
      </c>
      <c r="AM189">
        <f>VLOOKUP($G189,county_facts!$A:$BB,35,FALSE)</f>
        <v>24.9</v>
      </c>
      <c r="AN189">
        <f>VLOOKUP($G189,county_facts!$A:$BB,36,FALSE)</f>
        <v>836</v>
      </c>
      <c r="AO189">
        <f>VLOOKUP($G189,county_facts!$A:$BB,37,FALSE)</f>
        <v>17787</v>
      </c>
      <c r="AP189">
        <f>VLOOKUP($G189,county_facts!$A:$BB,38,FALSE)</f>
        <v>17</v>
      </c>
      <c r="AQ189">
        <f>VLOOKUP($G189,county_facts!$A:$BB,39,FALSE)</f>
        <v>2083</v>
      </c>
      <c r="AR189">
        <f>VLOOKUP($G189,county_facts!$A:$BB,40,FALSE)</f>
        <v>2231</v>
      </c>
      <c r="AS189">
        <f>VLOOKUP($G189,county_facts!$A:$BB,41,FALSE)</f>
        <v>13.4</v>
      </c>
      <c r="AT189">
        <f>VLOOKUP($G189,county_facts!$A:$BB,42,FALSE)</f>
        <v>0</v>
      </c>
      <c r="AU189">
        <f>VLOOKUP($G189,county_facts!$A:$BB,43,FALSE)</f>
        <v>0</v>
      </c>
      <c r="AV189">
        <f>VLOOKUP($G189,county_facts!$A:$BB,44,FALSE)</f>
        <v>0</v>
      </c>
      <c r="AW189">
        <f>VLOOKUP($G189,county_facts!$A:$BB,45,FALSE)</f>
        <v>0</v>
      </c>
      <c r="AX189">
        <f>VLOOKUP($G189,county_facts!$A:$BB,46,FALSE)</f>
        <v>28.9</v>
      </c>
      <c r="AY189">
        <f>VLOOKUP($G189,county_facts!$A:$BB,47,FALSE)</f>
        <v>5010206</v>
      </c>
      <c r="AZ189">
        <f>VLOOKUP($G189,county_facts!$A:$BB,48,FALSE)</f>
        <v>0</v>
      </c>
      <c r="BA189">
        <f>VLOOKUP($G189,county_facts!$A:$BB,49,FALSE)</f>
        <v>421872</v>
      </c>
      <c r="BB189">
        <f>VLOOKUP($G189,county_facts!$A:$BB,50,FALSE)</f>
        <v>9051</v>
      </c>
      <c r="BC189">
        <f>VLOOKUP($G189,county_facts!$A:$BB,51,FALSE)</f>
        <v>45822</v>
      </c>
      <c r="BD189">
        <f>VLOOKUP($G189,county_facts!$A:$BB,52,FALSE)</f>
        <v>30</v>
      </c>
      <c r="BE189">
        <f>VLOOKUP($G189,county_facts!$A:$BB,53,FALSE)</f>
        <v>900.57</v>
      </c>
      <c r="BF189">
        <f>VLOOKUP($G189,county_facts!$A:$BB,54,FALSE)</f>
        <v>51.6</v>
      </c>
    </row>
    <row r="190" spans="1:58" x14ac:dyDescent="0.3">
      <c r="A190" t="s">
        <v>6</v>
      </c>
      <c r="B190" t="s">
        <v>97</v>
      </c>
      <c r="C190">
        <v>1068</v>
      </c>
      <c r="D190" t="s">
        <v>75</v>
      </c>
      <c r="E190">
        <v>1338</v>
      </c>
      <c r="F190">
        <v>0.79820627799999999</v>
      </c>
      <c r="G190">
        <v>5091</v>
      </c>
      <c r="H190">
        <f>VLOOKUP($G190,county_facts!$A:$BB,4,FALSE)</f>
        <v>43428</v>
      </c>
      <c r="I190">
        <f>VLOOKUP($G190,county_facts!$A:$BB,5,FALSE)</f>
        <v>43462</v>
      </c>
      <c r="J190">
        <f>VLOOKUP($G190,county_facts!$A:$BB,6,FALSE)</f>
        <v>-0.1</v>
      </c>
      <c r="K190">
        <f>VLOOKUP($G190,county_facts!$A:$BB,7,FALSE)</f>
        <v>43462</v>
      </c>
      <c r="L190">
        <f>VLOOKUP($G190,county_facts!$A:$BB,8,FALSE)</f>
        <v>7</v>
      </c>
      <c r="M190">
        <f>VLOOKUP($G190,county_facts!$A:$BB,9,FALSE)</f>
        <v>24.1</v>
      </c>
      <c r="N190">
        <f>VLOOKUP($G190,county_facts!$A:$BB,10,FALSE)</f>
        <v>15.2</v>
      </c>
      <c r="O190">
        <f>VLOOKUP($G190,county_facts!$A:$BB,11,FALSE)</f>
        <v>50.8</v>
      </c>
      <c r="P190">
        <f>VLOOKUP($G190,county_facts!$A:$BB,12,FALSE)</f>
        <v>71.7</v>
      </c>
      <c r="Q190">
        <f>VLOOKUP($G190,county_facts!$A:$BB,13,FALSE)</f>
        <v>25.1</v>
      </c>
      <c r="R190">
        <f>VLOOKUP($G190,county_facts!$A:$BB,14,FALSE)</f>
        <v>0.8</v>
      </c>
      <c r="S190">
        <f>VLOOKUP($G190,county_facts!$A:$BB,15,FALSE)</f>
        <v>0.6</v>
      </c>
      <c r="T190">
        <f>VLOOKUP($G190,county_facts!$A:$BB,16,FALSE)</f>
        <v>0.1</v>
      </c>
      <c r="U190">
        <f>VLOOKUP($G190,county_facts!$A:$BB,17,FALSE)</f>
        <v>1.8</v>
      </c>
      <c r="V190">
        <f>VLOOKUP($G190,county_facts!$A:$BB,18,FALSE)</f>
        <v>3.1</v>
      </c>
      <c r="W190">
        <f>VLOOKUP($G190,county_facts!$A:$BB,19,FALSE)</f>
        <v>69.3</v>
      </c>
      <c r="X190">
        <f>VLOOKUP($G190,county_facts!$A:$BB,20,FALSE)</f>
        <v>80.8</v>
      </c>
      <c r="Y190">
        <f>VLOOKUP($G190,county_facts!$A:$BB,21,FALSE)</f>
        <v>0.9</v>
      </c>
      <c r="Z190">
        <f>VLOOKUP($G190,county_facts!$A:$BB,22,FALSE)</f>
        <v>3.2</v>
      </c>
      <c r="AA190">
        <f>VLOOKUP($G190,county_facts!$A:$BB,23,FALSE)</f>
        <v>85.1</v>
      </c>
      <c r="AB190">
        <f>VLOOKUP($G190,county_facts!$A:$BB,24,FALSE)</f>
        <v>13.9</v>
      </c>
      <c r="AC190">
        <f>VLOOKUP($G190,county_facts!$A:$BB,25,FALSE)</f>
        <v>3406</v>
      </c>
      <c r="AD190">
        <f>VLOOKUP($G190,county_facts!$A:$BB,26,FALSE)</f>
        <v>20.2</v>
      </c>
      <c r="AE190">
        <f>VLOOKUP($G190,county_facts!$A:$BB,27,FALSE)</f>
        <v>19415</v>
      </c>
      <c r="AF190">
        <f>VLOOKUP($G190,county_facts!$A:$BB,28,FALSE)</f>
        <v>67.2</v>
      </c>
      <c r="AG190">
        <f>VLOOKUP($G190,county_facts!$A:$BB,29,FALSE)</f>
        <v>19.2</v>
      </c>
      <c r="AH190">
        <f>VLOOKUP($G190,county_facts!$A:$BB,30,FALSE)</f>
        <v>92900</v>
      </c>
      <c r="AI190">
        <f>VLOOKUP($G190,county_facts!$A:$BB,31,FALSE)</f>
        <v>16950</v>
      </c>
      <c r="AJ190">
        <f>VLOOKUP($G190,county_facts!$A:$BB,32,FALSE)</f>
        <v>2.4900000000000002</v>
      </c>
      <c r="AK190">
        <f>VLOOKUP($G190,county_facts!$A:$BB,33,FALSE)</f>
        <v>20636</v>
      </c>
      <c r="AL190">
        <f>VLOOKUP($G190,county_facts!$A:$BB,34,FALSE)</f>
        <v>41319</v>
      </c>
      <c r="AM190">
        <f>VLOOKUP($G190,county_facts!$A:$BB,35,FALSE)</f>
        <v>19.5</v>
      </c>
      <c r="AN190">
        <f>VLOOKUP($G190,county_facts!$A:$BB,36,FALSE)</f>
        <v>704</v>
      </c>
      <c r="AO190">
        <f>VLOOKUP($G190,county_facts!$A:$BB,37,FALSE)</f>
        <v>10926</v>
      </c>
      <c r="AP190">
        <f>VLOOKUP($G190,county_facts!$A:$BB,38,FALSE)</f>
        <v>-3.1</v>
      </c>
      <c r="AQ190">
        <f>VLOOKUP($G190,county_facts!$A:$BB,39,FALSE)</f>
        <v>2423</v>
      </c>
      <c r="AR190">
        <f>VLOOKUP($G190,county_facts!$A:$BB,40,FALSE)</f>
        <v>3160</v>
      </c>
      <c r="AS190">
        <f>VLOOKUP($G190,county_facts!$A:$BB,41,FALSE)</f>
        <v>11.3</v>
      </c>
      <c r="AT190">
        <f>VLOOKUP($G190,county_facts!$A:$BB,42,FALSE)</f>
        <v>0</v>
      </c>
      <c r="AU190">
        <f>VLOOKUP($G190,county_facts!$A:$BB,43,FALSE)</f>
        <v>1.1000000000000001</v>
      </c>
      <c r="AV190">
        <f>VLOOKUP($G190,county_facts!$A:$BB,44,FALSE)</f>
        <v>0</v>
      </c>
      <c r="AW190">
        <f>VLOOKUP($G190,county_facts!$A:$BB,45,FALSE)</f>
        <v>0</v>
      </c>
      <c r="AX190">
        <f>VLOOKUP($G190,county_facts!$A:$BB,46,FALSE)</f>
        <v>18.899999999999999</v>
      </c>
      <c r="AY190">
        <f>VLOOKUP($G190,county_facts!$A:$BB,47,FALSE)</f>
        <v>712872</v>
      </c>
      <c r="AZ190">
        <f>VLOOKUP($G190,county_facts!$A:$BB,48,FALSE)</f>
        <v>0</v>
      </c>
      <c r="BA190">
        <f>VLOOKUP($G190,county_facts!$A:$BB,49,FALSE)</f>
        <v>407683</v>
      </c>
      <c r="BB190">
        <f>VLOOKUP($G190,county_facts!$A:$BB,50,FALSE)</f>
        <v>9503</v>
      </c>
      <c r="BC190">
        <f>VLOOKUP($G190,county_facts!$A:$BB,51,FALSE)</f>
        <v>43650</v>
      </c>
      <c r="BD190">
        <f>VLOOKUP($G190,county_facts!$A:$BB,52,FALSE)</f>
        <v>37</v>
      </c>
      <c r="BE190">
        <f>VLOOKUP($G190,county_facts!$A:$BB,53,FALSE)</f>
        <v>625.58000000000004</v>
      </c>
      <c r="BF190">
        <f>VLOOKUP($G190,county_facts!$A:$BB,54,FALSE)</f>
        <v>69.5</v>
      </c>
    </row>
    <row r="191" spans="1:58" x14ac:dyDescent="0.3">
      <c r="A191" t="s">
        <v>9</v>
      </c>
      <c r="B191" t="s">
        <v>97</v>
      </c>
      <c r="C191">
        <v>270</v>
      </c>
      <c r="D191" t="s">
        <v>75</v>
      </c>
      <c r="E191">
        <v>1338</v>
      </c>
      <c r="F191">
        <v>0.20179372200000001</v>
      </c>
      <c r="G191">
        <v>5091</v>
      </c>
      <c r="H191">
        <f>VLOOKUP($G191,county_facts!$A:$BB,4,FALSE)</f>
        <v>43428</v>
      </c>
      <c r="I191">
        <f>VLOOKUP($G191,county_facts!$A:$BB,5,FALSE)</f>
        <v>43462</v>
      </c>
      <c r="J191">
        <f>VLOOKUP($G191,county_facts!$A:$BB,6,FALSE)</f>
        <v>-0.1</v>
      </c>
      <c r="K191">
        <f>VLOOKUP($G191,county_facts!$A:$BB,7,FALSE)</f>
        <v>43462</v>
      </c>
      <c r="L191">
        <f>VLOOKUP($G191,county_facts!$A:$BB,8,FALSE)</f>
        <v>7</v>
      </c>
      <c r="M191">
        <f>VLOOKUP($G191,county_facts!$A:$BB,9,FALSE)</f>
        <v>24.1</v>
      </c>
      <c r="N191">
        <f>VLOOKUP($G191,county_facts!$A:$BB,10,FALSE)</f>
        <v>15.2</v>
      </c>
      <c r="O191">
        <f>VLOOKUP($G191,county_facts!$A:$BB,11,FALSE)</f>
        <v>50.8</v>
      </c>
      <c r="P191">
        <f>VLOOKUP($G191,county_facts!$A:$BB,12,FALSE)</f>
        <v>71.7</v>
      </c>
      <c r="Q191">
        <f>VLOOKUP($G191,county_facts!$A:$BB,13,FALSE)</f>
        <v>25.1</v>
      </c>
      <c r="R191">
        <f>VLOOKUP($G191,county_facts!$A:$BB,14,FALSE)</f>
        <v>0.8</v>
      </c>
      <c r="S191">
        <f>VLOOKUP($G191,county_facts!$A:$BB,15,FALSE)</f>
        <v>0.6</v>
      </c>
      <c r="T191">
        <f>VLOOKUP($G191,county_facts!$A:$BB,16,FALSE)</f>
        <v>0.1</v>
      </c>
      <c r="U191">
        <f>VLOOKUP($G191,county_facts!$A:$BB,17,FALSE)</f>
        <v>1.8</v>
      </c>
      <c r="V191">
        <f>VLOOKUP($G191,county_facts!$A:$BB,18,FALSE)</f>
        <v>3.1</v>
      </c>
      <c r="W191">
        <f>VLOOKUP($G191,county_facts!$A:$BB,19,FALSE)</f>
        <v>69.3</v>
      </c>
      <c r="X191">
        <f>VLOOKUP($G191,county_facts!$A:$BB,20,FALSE)</f>
        <v>80.8</v>
      </c>
      <c r="Y191">
        <f>VLOOKUP($G191,county_facts!$A:$BB,21,FALSE)</f>
        <v>0.9</v>
      </c>
      <c r="Z191">
        <f>VLOOKUP($G191,county_facts!$A:$BB,22,FALSE)</f>
        <v>3.2</v>
      </c>
      <c r="AA191">
        <f>VLOOKUP($G191,county_facts!$A:$BB,23,FALSE)</f>
        <v>85.1</v>
      </c>
      <c r="AB191">
        <f>VLOOKUP($G191,county_facts!$A:$BB,24,FALSE)</f>
        <v>13.9</v>
      </c>
      <c r="AC191">
        <f>VLOOKUP($G191,county_facts!$A:$BB,25,FALSE)</f>
        <v>3406</v>
      </c>
      <c r="AD191">
        <f>VLOOKUP($G191,county_facts!$A:$BB,26,FALSE)</f>
        <v>20.2</v>
      </c>
      <c r="AE191">
        <f>VLOOKUP($G191,county_facts!$A:$BB,27,FALSE)</f>
        <v>19415</v>
      </c>
      <c r="AF191">
        <f>VLOOKUP($G191,county_facts!$A:$BB,28,FALSE)</f>
        <v>67.2</v>
      </c>
      <c r="AG191">
        <f>VLOOKUP($G191,county_facts!$A:$BB,29,FALSE)</f>
        <v>19.2</v>
      </c>
      <c r="AH191">
        <f>VLOOKUP($G191,county_facts!$A:$BB,30,FALSE)</f>
        <v>92900</v>
      </c>
      <c r="AI191">
        <f>VLOOKUP($G191,county_facts!$A:$BB,31,FALSE)</f>
        <v>16950</v>
      </c>
      <c r="AJ191">
        <f>VLOOKUP($G191,county_facts!$A:$BB,32,FALSE)</f>
        <v>2.4900000000000002</v>
      </c>
      <c r="AK191">
        <f>VLOOKUP($G191,county_facts!$A:$BB,33,FALSE)</f>
        <v>20636</v>
      </c>
      <c r="AL191">
        <f>VLOOKUP($G191,county_facts!$A:$BB,34,FALSE)</f>
        <v>41319</v>
      </c>
      <c r="AM191">
        <f>VLOOKUP($G191,county_facts!$A:$BB,35,FALSE)</f>
        <v>19.5</v>
      </c>
      <c r="AN191">
        <f>VLOOKUP($G191,county_facts!$A:$BB,36,FALSE)</f>
        <v>704</v>
      </c>
      <c r="AO191">
        <f>VLOOKUP($G191,county_facts!$A:$BB,37,FALSE)</f>
        <v>10926</v>
      </c>
      <c r="AP191">
        <f>VLOOKUP($G191,county_facts!$A:$BB,38,FALSE)</f>
        <v>-3.1</v>
      </c>
      <c r="AQ191">
        <f>VLOOKUP($G191,county_facts!$A:$BB,39,FALSE)</f>
        <v>2423</v>
      </c>
      <c r="AR191">
        <f>VLOOKUP($G191,county_facts!$A:$BB,40,FALSE)</f>
        <v>3160</v>
      </c>
      <c r="AS191">
        <f>VLOOKUP($G191,county_facts!$A:$BB,41,FALSE)</f>
        <v>11.3</v>
      </c>
      <c r="AT191">
        <f>VLOOKUP($G191,county_facts!$A:$BB,42,FALSE)</f>
        <v>0</v>
      </c>
      <c r="AU191">
        <f>VLOOKUP($G191,county_facts!$A:$BB,43,FALSE)</f>
        <v>1.1000000000000001</v>
      </c>
      <c r="AV191">
        <f>VLOOKUP($G191,county_facts!$A:$BB,44,FALSE)</f>
        <v>0</v>
      </c>
      <c r="AW191">
        <f>VLOOKUP($G191,county_facts!$A:$BB,45,FALSE)</f>
        <v>0</v>
      </c>
      <c r="AX191">
        <f>VLOOKUP($G191,county_facts!$A:$BB,46,FALSE)</f>
        <v>18.899999999999999</v>
      </c>
      <c r="AY191">
        <f>VLOOKUP($G191,county_facts!$A:$BB,47,FALSE)</f>
        <v>712872</v>
      </c>
      <c r="AZ191">
        <f>VLOOKUP($G191,county_facts!$A:$BB,48,FALSE)</f>
        <v>0</v>
      </c>
      <c r="BA191">
        <f>VLOOKUP($G191,county_facts!$A:$BB,49,FALSE)</f>
        <v>407683</v>
      </c>
      <c r="BB191">
        <f>VLOOKUP($G191,county_facts!$A:$BB,50,FALSE)</f>
        <v>9503</v>
      </c>
      <c r="BC191">
        <f>VLOOKUP($G191,county_facts!$A:$BB,51,FALSE)</f>
        <v>43650</v>
      </c>
      <c r="BD191">
        <f>VLOOKUP($G191,county_facts!$A:$BB,52,FALSE)</f>
        <v>37</v>
      </c>
      <c r="BE191">
        <f>VLOOKUP($G191,county_facts!$A:$BB,53,FALSE)</f>
        <v>625.58000000000004</v>
      </c>
      <c r="BF191">
        <f>VLOOKUP($G191,county_facts!$A:$BB,54,FALSE)</f>
        <v>69.5</v>
      </c>
    </row>
    <row r="192" spans="1:58" x14ac:dyDescent="0.3">
      <c r="A192" t="s">
        <v>6</v>
      </c>
      <c r="B192" t="s">
        <v>28</v>
      </c>
      <c r="C192">
        <v>327</v>
      </c>
      <c r="D192" t="s">
        <v>75</v>
      </c>
      <c r="E192">
        <v>533</v>
      </c>
      <c r="F192">
        <v>0.61350844299999996</v>
      </c>
      <c r="G192">
        <v>5089</v>
      </c>
      <c r="H192">
        <f>VLOOKUP($G192,county_facts!$A:$BB,4,FALSE)</f>
        <v>16367</v>
      </c>
      <c r="I192">
        <f>VLOOKUP($G192,county_facts!$A:$BB,5,FALSE)</f>
        <v>16653</v>
      </c>
      <c r="J192">
        <f>VLOOKUP($G192,county_facts!$A:$BB,6,FALSE)</f>
        <v>-1.7</v>
      </c>
      <c r="K192">
        <f>VLOOKUP($G192,county_facts!$A:$BB,7,FALSE)</f>
        <v>16653</v>
      </c>
      <c r="L192">
        <f>VLOOKUP($G192,county_facts!$A:$BB,8,FALSE)</f>
        <v>4.4000000000000004</v>
      </c>
      <c r="M192">
        <f>VLOOKUP($G192,county_facts!$A:$BB,9,FALSE)</f>
        <v>17.3</v>
      </c>
      <c r="N192">
        <f>VLOOKUP($G192,county_facts!$A:$BB,10,FALSE)</f>
        <v>26.8</v>
      </c>
      <c r="O192">
        <f>VLOOKUP($G192,county_facts!$A:$BB,11,FALSE)</f>
        <v>50.3</v>
      </c>
      <c r="P192">
        <f>VLOOKUP($G192,county_facts!$A:$BB,12,FALSE)</f>
        <v>96.5</v>
      </c>
      <c r="Q192">
        <f>VLOOKUP($G192,county_facts!$A:$BB,13,FALSE)</f>
        <v>0.4</v>
      </c>
      <c r="R192">
        <f>VLOOKUP($G192,county_facts!$A:$BB,14,FALSE)</f>
        <v>0.9</v>
      </c>
      <c r="S192">
        <f>VLOOKUP($G192,county_facts!$A:$BB,15,FALSE)</f>
        <v>0.3</v>
      </c>
      <c r="T192">
        <f>VLOOKUP($G192,county_facts!$A:$BB,16,FALSE)</f>
        <v>0.1</v>
      </c>
      <c r="U192">
        <f>VLOOKUP($G192,county_facts!$A:$BB,17,FALSE)</f>
        <v>1.8</v>
      </c>
      <c r="V192">
        <f>VLOOKUP($G192,county_facts!$A:$BB,18,FALSE)</f>
        <v>2.2999999999999998</v>
      </c>
      <c r="W192">
        <f>VLOOKUP($G192,county_facts!$A:$BB,19,FALSE)</f>
        <v>94.6</v>
      </c>
      <c r="X192">
        <f>VLOOKUP($G192,county_facts!$A:$BB,20,FALSE)</f>
        <v>88.5</v>
      </c>
      <c r="Y192">
        <f>VLOOKUP($G192,county_facts!$A:$BB,21,FALSE)</f>
        <v>2.4</v>
      </c>
      <c r="Z192">
        <f>VLOOKUP($G192,county_facts!$A:$BB,22,FALSE)</f>
        <v>1.9</v>
      </c>
      <c r="AA192">
        <f>VLOOKUP($G192,county_facts!$A:$BB,23,FALSE)</f>
        <v>83.6</v>
      </c>
      <c r="AB192">
        <f>VLOOKUP($G192,county_facts!$A:$BB,24,FALSE)</f>
        <v>12.9</v>
      </c>
      <c r="AC192">
        <f>VLOOKUP($G192,county_facts!$A:$BB,25,FALSE)</f>
        <v>2267</v>
      </c>
      <c r="AD192">
        <f>VLOOKUP($G192,county_facts!$A:$BB,26,FALSE)</f>
        <v>24.1</v>
      </c>
      <c r="AE192">
        <f>VLOOKUP($G192,county_facts!$A:$BB,27,FALSE)</f>
        <v>9333</v>
      </c>
      <c r="AF192">
        <f>VLOOKUP($G192,county_facts!$A:$BB,28,FALSE)</f>
        <v>79.5</v>
      </c>
      <c r="AG192">
        <f>VLOOKUP($G192,county_facts!$A:$BB,29,FALSE)</f>
        <v>5.0999999999999996</v>
      </c>
      <c r="AH192">
        <f>VLOOKUP($G192,county_facts!$A:$BB,30,FALSE)</f>
        <v>92700</v>
      </c>
      <c r="AI192">
        <f>VLOOKUP($G192,county_facts!$A:$BB,31,FALSE)</f>
        <v>7036</v>
      </c>
      <c r="AJ192">
        <f>VLOOKUP($G192,county_facts!$A:$BB,32,FALSE)</f>
        <v>2.34</v>
      </c>
      <c r="AK192">
        <f>VLOOKUP($G192,county_facts!$A:$BB,33,FALSE)</f>
        <v>18188</v>
      </c>
      <c r="AL192">
        <f>VLOOKUP($G192,county_facts!$A:$BB,34,FALSE)</f>
        <v>34494</v>
      </c>
      <c r="AM192">
        <f>VLOOKUP($G192,county_facts!$A:$BB,35,FALSE)</f>
        <v>18.899999999999999</v>
      </c>
      <c r="AN192">
        <f>VLOOKUP($G192,county_facts!$A:$BB,36,FALSE)</f>
        <v>213</v>
      </c>
      <c r="AO192">
        <f>VLOOKUP($G192,county_facts!$A:$BB,37,FALSE)</f>
        <v>3002</v>
      </c>
      <c r="AP192">
        <f>VLOOKUP($G192,county_facts!$A:$BB,38,FALSE)</f>
        <v>2.6</v>
      </c>
      <c r="AQ192">
        <f>VLOOKUP($G192,county_facts!$A:$BB,39,FALSE)</f>
        <v>1165</v>
      </c>
      <c r="AR192">
        <f>VLOOKUP($G192,county_facts!$A:$BB,40,FALSE)</f>
        <v>2094</v>
      </c>
      <c r="AS192">
        <f>VLOOKUP($G192,county_facts!$A:$BB,41,FALSE)</f>
        <v>0</v>
      </c>
      <c r="AT192">
        <f>VLOOKUP($G192,county_facts!$A:$BB,42,FALSE)</f>
        <v>0</v>
      </c>
      <c r="AU192">
        <f>VLOOKUP($G192,county_facts!$A:$BB,43,FALSE)</f>
        <v>0</v>
      </c>
      <c r="AV192">
        <f>VLOOKUP($G192,county_facts!$A:$BB,44,FALSE)</f>
        <v>0</v>
      </c>
      <c r="AW192">
        <f>VLOOKUP($G192,county_facts!$A:$BB,45,FALSE)</f>
        <v>0</v>
      </c>
      <c r="AX192">
        <f>VLOOKUP($G192,county_facts!$A:$BB,46,FALSE)</f>
        <v>0</v>
      </c>
      <c r="AY192">
        <f>VLOOKUP($G192,county_facts!$A:$BB,47,FALSE)</f>
        <v>350144</v>
      </c>
      <c r="AZ192">
        <f>VLOOKUP($G192,county_facts!$A:$BB,48,FALSE)</f>
        <v>0</v>
      </c>
      <c r="BA192">
        <f>VLOOKUP($G192,county_facts!$A:$BB,49,FALSE)</f>
        <v>87884</v>
      </c>
      <c r="BB192">
        <f>VLOOKUP($G192,county_facts!$A:$BB,50,FALSE)</f>
        <v>5291</v>
      </c>
      <c r="BC192">
        <f>VLOOKUP($G192,county_facts!$A:$BB,51,FALSE)</f>
        <v>8605</v>
      </c>
      <c r="BD192">
        <f>VLOOKUP($G192,county_facts!$A:$BB,52,FALSE)</f>
        <v>2</v>
      </c>
      <c r="BE192">
        <f>VLOOKUP($G192,county_facts!$A:$BB,53,FALSE)</f>
        <v>597.01</v>
      </c>
      <c r="BF192">
        <f>VLOOKUP($G192,county_facts!$A:$BB,54,FALSE)</f>
        <v>27.9</v>
      </c>
    </row>
    <row r="193" spans="1:58" x14ac:dyDescent="0.3">
      <c r="A193" t="s">
        <v>9</v>
      </c>
      <c r="B193" t="s">
        <v>28</v>
      </c>
      <c r="C193">
        <v>206</v>
      </c>
      <c r="D193" t="s">
        <v>75</v>
      </c>
      <c r="E193">
        <v>533</v>
      </c>
      <c r="F193">
        <v>0.38649155699999999</v>
      </c>
      <c r="G193">
        <v>5089</v>
      </c>
      <c r="H193">
        <f>VLOOKUP($G193,county_facts!$A:$BB,4,FALSE)</f>
        <v>16367</v>
      </c>
      <c r="I193">
        <f>VLOOKUP($G193,county_facts!$A:$BB,5,FALSE)</f>
        <v>16653</v>
      </c>
      <c r="J193">
        <f>VLOOKUP($G193,county_facts!$A:$BB,6,FALSE)</f>
        <v>-1.7</v>
      </c>
      <c r="K193">
        <f>VLOOKUP($G193,county_facts!$A:$BB,7,FALSE)</f>
        <v>16653</v>
      </c>
      <c r="L193">
        <f>VLOOKUP($G193,county_facts!$A:$BB,8,FALSE)</f>
        <v>4.4000000000000004</v>
      </c>
      <c r="M193">
        <f>VLOOKUP($G193,county_facts!$A:$BB,9,FALSE)</f>
        <v>17.3</v>
      </c>
      <c r="N193">
        <f>VLOOKUP($G193,county_facts!$A:$BB,10,FALSE)</f>
        <v>26.8</v>
      </c>
      <c r="O193">
        <f>VLOOKUP($G193,county_facts!$A:$BB,11,FALSE)</f>
        <v>50.3</v>
      </c>
      <c r="P193">
        <f>VLOOKUP($G193,county_facts!$A:$BB,12,FALSE)</f>
        <v>96.5</v>
      </c>
      <c r="Q193">
        <f>VLOOKUP($G193,county_facts!$A:$BB,13,FALSE)</f>
        <v>0.4</v>
      </c>
      <c r="R193">
        <f>VLOOKUP($G193,county_facts!$A:$BB,14,FALSE)</f>
        <v>0.9</v>
      </c>
      <c r="S193">
        <f>VLOOKUP($G193,county_facts!$A:$BB,15,FALSE)</f>
        <v>0.3</v>
      </c>
      <c r="T193">
        <f>VLOOKUP($G193,county_facts!$A:$BB,16,FALSE)</f>
        <v>0.1</v>
      </c>
      <c r="U193">
        <f>VLOOKUP($G193,county_facts!$A:$BB,17,FALSE)</f>
        <v>1.8</v>
      </c>
      <c r="V193">
        <f>VLOOKUP($G193,county_facts!$A:$BB,18,FALSE)</f>
        <v>2.2999999999999998</v>
      </c>
      <c r="W193">
        <f>VLOOKUP($G193,county_facts!$A:$BB,19,FALSE)</f>
        <v>94.6</v>
      </c>
      <c r="X193">
        <f>VLOOKUP($G193,county_facts!$A:$BB,20,FALSE)</f>
        <v>88.5</v>
      </c>
      <c r="Y193">
        <f>VLOOKUP($G193,county_facts!$A:$BB,21,FALSE)</f>
        <v>2.4</v>
      </c>
      <c r="Z193">
        <f>VLOOKUP($G193,county_facts!$A:$BB,22,FALSE)</f>
        <v>1.9</v>
      </c>
      <c r="AA193">
        <f>VLOOKUP($G193,county_facts!$A:$BB,23,FALSE)</f>
        <v>83.6</v>
      </c>
      <c r="AB193">
        <f>VLOOKUP($G193,county_facts!$A:$BB,24,FALSE)</f>
        <v>12.9</v>
      </c>
      <c r="AC193">
        <f>VLOOKUP($G193,county_facts!$A:$BB,25,FALSE)</f>
        <v>2267</v>
      </c>
      <c r="AD193">
        <f>VLOOKUP($G193,county_facts!$A:$BB,26,FALSE)</f>
        <v>24.1</v>
      </c>
      <c r="AE193">
        <f>VLOOKUP($G193,county_facts!$A:$BB,27,FALSE)</f>
        <v>9333</v>
      </c>
      <c r="AF193">
        <f>VLOOKUP($G193,county_facts!$A:$BB,28,FALSE)</f>
        <v>79.5</v>
      </c>
      <c r="AG193">
        <f>VLOOKUP($G193,county_facts!$A:$BB,29,FALSE)</f>
        <v>5.0999999999999996</v>
      </c>
      <c r="AH193">
        <f>VLOOKUP($G193,county_facts!$A:$BB,30,FALSE)</f>
        <v>92700</v>
      </c>
      <c r="AI193">
        <f>VLOOKUP($G193,county_facts!$A:$BB,31,FALSE)</f>
        <v>7036</v>
      </c>
      <c r="AJ193">
        <f>VLOOKUP($G193,county_facts!$A:$BB,32,FALSE)</f>
        <v>2.34</v>
      </c>
      <c r="AK193">
        <f>VLOOKUP($G193,county_facts!$A:$BB,33,FALSE)</f>
        <v>18188</v>
      </c>
      <c r="AL193">
        <f>VLOOKUP($G193,county_facts!$A:$BB,34,FALSE)</f>
        <v>34494</v>
      </c>
      <c r="AM193">
        <f>VLOOKUP($G193,county_facts!$A:$BB,35,FALSE)</f>
        <v>18.899999999999999</v>
      </c>
      <c r="AN193">
        <f>VLOOKUP($G193,county_facts!$A:$BB,36,FALSE)</f>
        <v>213</v>
      </c>
      <c r="AO193">
        <f>VLOOKUP($G193,county_facts!$A:$BB,37,FALSE)</f>
        <v>3002</v>
      </c>
      <c r="AP193">
        <f>VLOOKUP($G193,county_facts!$A:$BB,38,FALSE)</f>
        <v>2.6</v>
      </c>
      <c r="AQ193">
        <f>VLOOKUP($G193,county_facts!$A:$BB,39,FALSE)</f>
        <v>1165</v>
      </c>
      <c r="AR193">
        <f>VLOOKUP($G193,county_facts!$A:$BB,40,FALSE)</f>
        <v>2094</v>
      </c>
      <c r="AS193">
        <f>VLOOKUP($G193,county_facts!$A:$BB,41,FALSE)</f>
        <v>0</v>
      </c>
      <c r="AT193">
        <f>VLOOKUP($G193,county_facts!$A:$BB,42,FALSE)</f>
        <v>0</v>
      </c>
      <c r="AU193">
        <f>VLOOKUP($G193,county_facts!$A:$BB,43,FALSE)</f>
        <v>0</v>
      </c>
      <c r="AV193">
        <f>VLOOKUP($G193,county_facts!$A:$BB,44,FALSE)</f>
        <v>0</v>
      </c>
      <c r="AW193">
        <f>VLOOKUP($G193,county_facts!$A:$BB,45,FALSE)</f>
        <v>0</v>
      </c>
      <c r="AX193">
        <f>VLOOKUP($G193,county_facts!$A:$BB,46,FALSE)</f>
        <v>0</v>
      </c>
      <c r="AY193">
        <f>VLOOKUP($G193,county_facts!$A:$BB,47,FALSE)</f>
        <v>350144</v>
      </c>
      <c r="AZ193">
        <f>VLOOKUP($G193,county_facts!$A:$BB,48,FALSE)</f>
        <v>0</v>
      </c>
      <c r="BA193">
        <f>VLOOKUP($G193,county_facts!$A:$BB,49,FALSE)</f>
        <v>87884</v>
      </c>
      <c r="BB193">
        <f>VLOOKUP($G193,county_facts!$A:$BB,50,FALSE)</f>
        <v>5291</v>
      </c>
      <c r="BC193">
        <f>VLOOKUP($G193,county_facts!$A:$BB,51,FALSE)</f>
        <v>8605</v>
      </c>
      <c r="BD193">
        <f>VLOOKUP($G193,county_facts!$A:$BB,52,FALSE)</f>
        <v>2</v>
      </c>
      <c r="BE193">
        <f>VLOOKUP($G193,county_facts!$A:$BB,53,FALSE)</f>
        <v>597.01</v>
      </c>
      <c r="BF193">
        <f>VLOOKUP($G193,county_facts!$A:$BB,54,FALSE)</f>
        <v>27.9</v>
      </c>
    </row>
    <row r="194" spans="1:58" x14ac:dyDescent="0.3">
      <c r="A194" t="s">
        <v>6</v>
      </c>
      <c r="B194" t="s">
        <v>30</v>
      </c>
      <c r="C194">
        <v>390</v>
      </c>
      <c r="D194" t="s">
        <v>75</v>
      </c>
      <c r="E194">
        <v>657</v>
      </c>
      <c r="F194">
        <v>0.593607306</v>
      </c>
      <c r="G194">
        <v>5087</v>
      </c>
      <c r="H194">
        <f>VLOOKUP($G194,county_facts!$A:$BB,4,FALSE)</f>
        <v>15740</v>
      </c>
      <c r="I194">
        <f>VLOOKUP($G194,county_facts!$A:$BB,5,FALSE)</f>
        <v>15720</v>
      </c>
      <c r="J194">
        <f>VLOOKUP($G194,county_facts!$A:$BB,6,FALSE)</f>
        <v>0.1</v>
      </c>
      <c r="K194">
        <f>VLOOKUP($G194,county_facts!$A:$BB,7,FALSE)</f>
        <v>15717</v>
      </c>
      <c r="L194">
        <f>VLOOKUP($G194,county_facts!$A:$BB,8,FALSE)</f>
        <v>6.2</v>
      </c>
      <c r="M194">
        <f>VLOOKUP($G194,county_facts!$A:$BB,9,FALSE)</f>
        <v>23.5</v>
      </c>
      <c r="N194">
        <f>VLOOKUP($G194,county_facts!$A:$BB,10,FALSE)</f>
        <v>17.5</v>
      </c>
      <c r="O194">
        <f>VLOOKUP($G194,county_facts!$A:$BB,11,FALSE)</f>
        <v>49.9</v>
      </c>
      <c r="P194">
        <f>VLOOKUP($G194,county_facts!$A:$BB,12,FALSE)</f>
        <v>95.2</v>
      </c>
      <c r="Q194">
        <f>VLOOKUP($G194,county_facts!$A:$BB,13,FALSE)</f>
        <v>0.4</v>
      </c>
      <c r="R194">
        <f>VLOOKUP($G194,county_facts!$A:$BB,14,FALSE)</f>
        <v>1.7</v>
      </c>
      <c r="S194">
        <f>VLOOKUP($G194,county_facts!$A:$BB,15,FALSE)</f>
        <v>0.8</v>
      </c>
      <c r="T194">
        <f>VLOOKUP($G194,county_facts!$A:$BB,16,FALSE)</f>
        <v>0.4</v>
      </c>
      <c r="U194">
        <f>VLOOKUP($G194,county_facts!$A:$BB,17,FALSE)</f>
        <v>1.6</v>
      </c>
      <c r="V194">
        <f>VLOOKUP($G194,county_facts!$A:$BB,18,FALSE)</f>
        <v>5.4</v>
      </c>
      <c r="W194">
        <f>VLOOKUP($G194,county_facts!$A:$BB,19,FALSE)</f>
        <v>90.4</v>
      </c>
      <c r="X194">
        <f>VLOOKUP($G194,county_facts!$A:$BB,20,FALSE)</f>
        <v>88.3</v>
      </c>
      <c r="Y194">
        <f>VLOOKUP($G194,county_facts!$A:$BB,21,FALSE)</f>
        <v>2.2999999999999998</v>
      </c>
      <c r="Z194">
        <f>VLOOKUP($G194,county_facts!$A:$BB,22,FALSE)</f>
        <v>4.7</v>
      </c>
      <c r="AA194">
        <f>VLOOKUP($G194,county_facts!$A:$BB,23,FALSE)</f>
        <v>76.599999999999994</v>
      </c>
      <c r="AB194">
        <f>VLOOKUP($G194,county_facts!$A:$BB,24,FALSE)</f>
        <v>10.3</v>
      </c>
      <c r="AC194">
        <f>VLOOKUP($G194,county_facts!$A:$BB,25,FALSE)</f>
        <v>1279</v>
      </c>
      <c r="AD194">
        <f>VLOOKUP($G194,county_facts!$A:$BB,26,FALSE)</f>
        <v>29.6</v>
      </c>
      <c r="AE194">
        <f>VLOOKUP($G194,county_facts!$A:$BB,27,FALSE)</f>
        <v>7485</v>
      </c>
      <c r="AF194">
        <f>VLOOKUP($G194,county_facts!$A:$BB,28,FALSE)</f>
        <v>76.5</v>
      </c>
      <c r="AG194">
        <f>VLOOKUP($G194,county_facts!$A:$BB,29,FALSE)</f>
        <v>3.1</v>
      </c>
      <c r="AH194">
        <f>VLOOKUP($G194,county_facts!$A:$BB,30,FALSE)</f>
        <v>92800</v>
      </c>
      <c r="AI194">
        <f>VLOOKUP($G194,county_facts!$A:$BB,31,FALSE)</f>
        <v>6048</v>
      </c>
      <c r="AJ194">
        <f>VLOOKUP($G194,county_facts!$A:$BB,32,FALSE)</f>
        <v>2.58</v>
      </c>
      <c r="AK194">
        <f>VLOOKUP($G194,county_facts!$A:$BB,33,FALSE)</f>
        <v>18754</v>
      </c>
      <c r="AL194">
        <f>VLOOKUP($G194,county_facts!$A:$BB,34,FALSE)</f>
        <v>35771</v>
      </c>
      <c r="AM194">
        <f>VLOOKUP($G194,county_facts!$A:$BB,35,FALSE)</f>
        <v>22.6</v>
      </c>
      <c r="AN194">
        <f>VLOOKUP($G194,county_facts!$A:$BB,36,FALSE)</f>
        <v>189</v>
      </c>
      <c r="AO194">
        <f>VLOOKUP($G194,county_facts!$A:$BB,37,FALSE)</f>
        <v>2422</v>
      </c>
      <c r="AP194">
        <f>VLOOKUP($G194,county_facts!$A:$BB,38,FALSE)</f>
        <v>1.7</v>
      </c>
      <c r="AQ194">
        <f>VLOOKUP($G194,county_facts!$A:$BB,39,FALSE)</f>
        <v>1237</v>
      </c>
      <c r="AR194">
        <f>VLOOKUP($G194,county_facts!$A:$BB,40,FALSE)</f>
        <v>1202</v>
      </c>
      <c r="AS194">
        <f>VLOOKUP($G194,county_facts!$A:$BB,41,FALSE)</f>
        <v>0</v>
      </c>
      <c r="AT194">
        <f>VLOOKUP($G194,county_facts!$A:$BB,42,FALSE)</f>
        <v>0</v>
      </c>
      <c r="AU194">
        <f>VLOOKUP($G194,county_facts!$A:$BB,43,FALSE)</f>
        <v>0</v>
      </c>
      <c r="AV194">
        <f>VLOOKUP($G194,county_facts!$A:$BB,44,FALSE)</f>
        <v>0</v>
      </c>
      <c r="AW194">
        <f>VLOOKUP($G194,county_facts!$A:$BB,45,FALSE)</f>
        <v>0</v>
      </c>
      <c r="AX194">
        <f>VLOOKUP($G194,county_facts!$A:$BB,46,FALSE)</f>
        <v>0</v>
      </c>
      <c r="AY194">
        <f>VLOOKUP($G194,county_facts!$A:$BB,47,FALSE)</f>
        <v>0</v>
      </c>
      <c r="AZ194">
        <f>VLOOKUP($G194,county_facts!$A:$BB,48,FALSE)</f>
        <v>0</v>
      </c>
      <c r="BA194">
        <f>VLOOKUP($G194,county_facts!$A:$BB,49,FALSE)</f>
        <v>114683</v>
      </c>
      <c r="BB194">
        <f>VLOOKUP($G194,county_facts!$A:$BB,50,FALSE)</f>
        <v>7381</v>
      </c>
      <c r="BC194">
        <f>VLOOKUP($G194,county_facts!$A:$BB,51,FALSE)</f>
        <v>3245</v>
      </c>
      <c r="BD194">
        <f>VLOOKUP($G194,county_facts!$A:$BB,52,FALSE)</f>
        <v>0</v>
      </c>
      <c r="BE194">
        <f>VLOOKUP($G194,county_facts!$A:$BB,53,FALSE)</f>
        <v>834.26</v>
      </c>
      <c r="BF194">
        <f>VLOOKUP($G194,county_facts!$A:$BB,54,FALSE)</f>
        <v>18.8</v>
      </c>
    </row>
    <row r="195" spans="1:58" x14ac:dyDescent="0.3">
      <c r="A195" t="s">
        <v>9</v>
      </c>
      <c r="B195" t="s">
        <v>30</v>
      </c>
      <c r="C195">
        <v>267</v>
      </c>
      <c r="D195" t="s">
        <v>75</v>
      </c>
      <c r="E195">
        <v>657</v>
      </c>
      <c r="F195">
        <v>0.406392694</v>
      </c>
      <c r="G195">
        <v>5087</v>
      </c>
      <c r="H195">
        <f>VLOOKUP($G195,county_facts!$A:$BB,4,FALSE)</f>
        <v>15740</v>
      </c>
      <c r="I195">
        <f>VLOOKUP($G195,county_facts!$A:$BB,5,FALSE)</f>
        <v>15720</v>
      </c>
      <c r="J195">
        <f>VLOOKUP($G195,county_facts!$A:$BB,6,FALSE)</f>
        <v>0.1</v>
      </c>
      <c r="K195">
        <f>VLOOKUP($G195,county_facts!$A:$BB,7,FALSE)</f>
        <v>15717</v>
      </c>
      <c r="L195">
        <f>VLOOKUP($G195,county_facts!$A:$BB,8,FALSE)</f>
        <v>6.2</v>
      </c>
      <c r="M195">
        <f>VLOOKUP($G195,county_facts!$A:$BB,9,FALSE)</f>
        <v>23.5</v>
      </c>
      <c r="N195">
        <f>VLOOKUP($G195,county_facts!$A:$BB,10,FALSE)</f>
        <v>17.5</v>
      </c>
      <c r="O195">
        <f>VLOOKUP($G195,county_facts!$A:$BB,11,FALSE)</f>
        <v>49.9</v>
      </c>
      <c r="P195">
        <f>VLOOKUP($G195,county_facts!$A:$BB,12,FALSE)</f>
        <v>95.2</v>
      </c>
      <c r="Q195">
        <f>VLOOKUP($G195,county_facts!$A:$BB,13,FALSE)</f>
        <v>0.4</v>
      </c>
      <c r="R195">
        <f>VLOOKUP($G195,county_facts!$A:$BB,14,FALSE)</f>
        <v>1.7</v>
      </c>
      <c r="S195">
        <f>VLOOKUP($G195,county_facts!$A:$BB,15,FALSE)</f>
        <v>0.8</v>
      </c>
      <c r="T195">
        <f>VLOOKUP($G195,county_facts!$A:$BB,16,FALSE)</f>
        <v>0.4</v>
      </c>
      <c r="U195">
        <f>VLOOKUP($G195,county_facts!$A:$BB,17,FALSE)</f>
        <v>1.6</v>
      </c>
      <c r="V195">
        <f>VLOOKUP($G195,county_facts!$A:$BB,18,FALSE)</f>
        <v>5.4</v>
      </c>
      <c r="W195">
        <f>VLOOKUP($G195,county_facts!$A:$BB,19,FALSE)</f>
        <v>90.4</v>
      </c>
      <c r="X195">
        <f>VLOOKUP($G195,county_facts!$A:$BB,20,FALSE)</f>
        <v>88.3</v>
      </c>
      <c r="Y195">
        <f>VLOOKUP($G195,county_facts!$A:$BB,21,FALSE)</f>
        <v>2.2999999999999998</v>
      </c>
      <c r="Z195">
        <f>VLOOKUP($G195,county_facts!$A:$BB,22,FALSE)</f>
        <v>4.7</v>
      </c>
      <c r="AA195">
        <f>VLOOKUP($G195,county_facts!$A:$BB,23,FALSE)</f>
        <v>76.599999999999994</v>
      </c>
      <c r="AB195">
        <f>VLOOKUP($G195,county_facts!$A:$BB,24,FALSE)</f>
        <v>10.3</v>
      </c>
      <c r="AC195">
        <f>VLOOKUP($G195,county_facts!$A:$BB,25,FALSE)</f>
        <v>1279</v>
      </c>
      <c r="AD195">
        <f>VLOOKUP($G195,county_facts!$A:$BB,26,FALSE)</f>
        <v>29.6</v>
      </c>
      <c r="AE195">
        <f>VLOOKUP($G195,county_facts!$A:$BB,27,FALSE)</f>
        <v>7485</v>
      </c>
      <c r="AF195">
        <f>VLOOKUP($G195,county_facts!$A:$BB,28,FALSE)</f>
        <v>76.5</v>
      </c>
      <c r="AG195">
        <f>VLOOKUP($G195,county_facts!$A:$BB,29,FALSE)</f>
        <v>3.1</v>
      </c>
      <c r="AH195">
        <f>VLOOKUP($G195,county_facts!$A:$BB,30,FALSE)</f>
        <v>92800</v>
      </c>
      <c r="AI195">
        <f>VLOOKUP($G195,county_facts!$A:$BB,31,FALSE)</f>
        <v>6048</v>
      </c>
      <c r="AJ195">
        <f>VLOOKUP($G195,county_facts!$A:$BB,32,FALSE)</f>
        <v>2.58</v>
      </c>
      <c r="AK195">
        <f>VLOOKUP($G195,county_facts!$A:$BB,33,FALSE)</f>
        <v>18754</v>
      </c>
      <c r="AL195">
        <f>VLOOKUP($G195,county_facts!$A:$BB,34,FALSE)</f>
        <v>35771</v>
      </c>
      <c r="AM195">
        <f>VLOOKUP($G195,county_facts!$A:$BB,35,FALSE)</f>
        <v>22.6</v>
      </c>
      <c r="AN195">
        <f>VLOOKUP($G195,county_facts!$A:$BB,36,FALSE)</f>
        <v>189</v>
      </c>
      <c r="AO195">
        <f>VLOOKUP($G195,county_facts!$A:$BB,37,FALSE)</f>
        <v>2422</v>
      </c>
      <c r="AP195">
        <f>VLOOKUP($G195,county_facts!$A:$BB,38,FALSE)</f>
        <v>1.7</v>
      </c>
      <c r="AQ195">
        <f>VLOOKUP($G195,county_facts!$A:$BB,39,FALSE)</f>
        <v>1237</v>
      </c>
      <c r="AR195">
        <f>VLOOKUP($G195,county_facts!$A:$BB,40,FALSE)</f>
        <v>1202</v>
      </c>
      <c r="AS195">
        <f>VLOOKUP($G195,county_facts!$A:$BB,41,FALSE)</f>
        <v>0</v>
      </c>
      <c r="AT195">
        <f>VLOOKUP($G195,county_facts!$A:$BB,42,FALSE)</f>
        <v>0</v>
      </c>
      <c r="AU195">
        <f>VLOOKUP($G195,county_facts!$A:$BB,43,FALSE)</f>
        <v>0</v>
      </c>
      <c r="AV195">
        <f>VLOOKUP($G195,county_facts!$A:$BB,44,FALSE)</f>
        <v>0</v>
      </c>
      <c r="AW195">
        <f>VLOOKUP($G195,county_facts!$A:$BB,45,FALSE)</f>
        <v>0</v>
      </c>
      <c r="AX195">
        <f>VLOOKUP($G195,county_facts!$A:$BB,46,FALSE)</f>
        <v>0</v>
      </c>
      <c r="AY195">
        <f>VLOOKUP($G195,county_facts!$A:$BB,47,FALSE)</f>
        <v>0</v>
      </c>
      <c r="AZ195">
        <f>VLOOKUP($G195,county_facts!$A:$BB,48,FALSE)</f>
        <v>0</v>
      </c>
      <c r="BA195">
        <f>VLOOKUP($G195,county_facts!$A:$BB,49,FALSE)</f>
        <v>114683</v>
      </c>
      <c r="BB195">
        <f>VLOOKUP($G195,county_facts!$A:$BB,50,FALSE)</f>
        <v>7381</v>
      </c>
      <c r="BC195">
        <f>VLOOKUP($G195,county_facts!$A:$BB,51,FALSE)</f>
        <v>3245</v>
      </c>
      <c r="BD195">
        <f>VLOOKUP($G195,county_facts!$A:$BB,52,FALSE)</f>
        <v>0</v>
      </c>
      <c r="BE195">
        <f>VLOOKUP($G195,county_facts!$A:$BB,53,FALSE)</f>
        <v>834.26</v>
      </c>
      <c r="BF195">
        <f>VLOOKUP($G195,county_facts!$A:$BB,54,FALSE)</f>
        <v>18.8</v>
      </c>
    </row>
    <row r="196" spans="1:58" x14ac:dyDescent="0.3">
      <c r="A196" t="s">
        <v>6</v>
      </c>
      <c r="B196" t="s">
        <v>98</v>
      </c>
      <c r="C196">
        <v>1252</v>
      </c>
      <c r="D196" t="s">
        <v>75</v>
      </c>
      <c r="E196">
        <v>2046</v>
      </c>
      <c r="F196">
        <v>0.61192570899999998</v>
      </c>
      <c r="G196">
        <v>5085</v>
      </c>
      <c r="H196">
        <f>VLOOKUP($G196,county_facts!$A:$BB,4,FALSE)</f>
        <v>71557</v>
      </c>
      <c r="I196">
        <f>VLOOKUP($G196,county_facts!$A:$BB,5,FALSE)</f>
        <v>68354</v>
      </c>
      <c r="J196">
        <f>VLOOKUP($G196,county_facts!$A:$BB,6,FALSE)</f>
        <v>4.7</v>
      </c>
      <c r="K196">
        <f>VLOOKUP($G196,county_facts!$A:$BB,7,FALSE)</f>
        <v>68356</v>
      </c>
      <c r="L196">
        <f>VLOOKUP($G196,county_facts!$A:$BB,8,FALSE)</f>
        <v>6.7</v>
      </c>
      <c r="M196">
        <f>VLOOKUP($G196,county_facts!$A:$BB,9,FALSE)</f>
        <v>26.4</v>
      </c>
      <c r="N196">
        <f>VLOOKUP($G196,county_facts!$A:$BB,10,FALSE)</f>
        <v>12.6</v>
      </c>
      <c r="O196">
        <f>VLOOKUP($G196,county_facts!$A:$BB,11,FALSE)</f>
        <v>50.5</v>
      </c>
      <c r="P196">
        <f>VLOOKUP($G196,county_facts!$A:$BB,12,FALSE)</f>
        <v>90.4</v>
      </c>
      <c r="Q196">
        <f>VLOOKUP($G196,county_facts!$A:$BB,13,FALSE)</f>
        <v>6.2</v>
      </c>
      <c r="R196">
        <f>VLOOKUP($G196,county_facts!$A:$BB,14,FALSE)</f>
        <v>0.7</v>
      </c>
      <c r="S196">
        <f>VLOOKUP($G196,county_facts!$A:$BB,15,FALSE)</f>
        <v>0.9</v>
      </c>
      <c r="T196">
        <f>VLOOKUP($G196,county_facts!$A:$BB,16,FALSE)</f>
        <v>0.1</v>
      </c>
      <c r="U196">
        <f>VLOOKUP($G196,county_facts!$A:$BB,17,FALSE)</f>
        <v>1.8</v>
      </c>
      <c r="V196">
        <f>VLOOKUP($G196,county_facts!$A:$BB,18,FALSE)</f>
        <v>4</v>
      </c>
      <c r="W196">
        <f>VLOOKUP($G196,county_facts!$A:$BB,19,FALSE)</f>
        <v>86.8</v>
      </c>
      <c r="X196">
        <f>VLOOKUP($G196,county_facts!$A:$BB,20,FALSE)</f>
        <v>85.3</v>
      </c>
      <c r="Y196">
        <f>VLOOKUP($G196,county_facts!$A:$BB,21,FALSE)</f>
        <v>2.1</v>
      </c>
      <c r="Z196">
        <f>VLOOKUP($G196,county_facts!$A:$BB,22,FALSE)</f>
        <v>2.5</v>
      </c>
      <c r="AA196">
        <f>VLOOKUP($G196,county_facts!$A:$BB,23,FALSE)</f>
        <v>86.7</v>
      </c>
      <c r="AB196">
        <f>VLOOKUP($G196,county_facts!$A:$BB,24,FALSE)</f>
        <v>18.2</v>
      </c>
      <c r="AC196">
        <f>VLOOKUP($G196,county_facts!$A:$BB,25,FALSE)</f>
        <v>7426</v>
      </c>
      <c r="AD196">
        <f>VLOOKUP($G196,county_facts!$A:$BB,26,FALSE)</f>
        <v>25.6</v>
      </c>
      <c r="AE196">
        <f>VLOOKUP($G196,county_facts!$A:$BB,27,FALSE)</f>
        <v>28618</v>
      </c>
      <c r="AF196">
        <f>VLOOKUP($G196,county_facts!$A:$BB,28,FALSE)</f>
        <v>73.2</v>
      </c>
      <c r="AG196">
        <f>VLOOKUP($G196,county_facts!$A:$BB,29,FALSE)</f>
        <v>9.3000000000000007</v>
      </c>
      <c r="AH196">
        <f>VLOOKUP($G196,county_facts!$A:$BB,30,FALSE)</f>
        <v>120600</v>
      </c>
      <c r="AI196">
        <f>VLOOKUP($G196,county_facts!$A:$BB,31,FALSE)</f>
        <v>25052</v>
      </c>
      <c r="AJ196">
        <f>VLOOKUP($G196,county_facts!$A:$BB,32,FALSE)</f>
        <v>2.74</v>
      </c>
      <c r="AK196">
        <f>VLOOKUP($G196,county_facts!$A:$BB,33,FALSE)</f>
        <v>23218</v>
      </c>
      <c r="AL196">
        <f>VLOOKUP($G196,county_facts!$A:$BB,34,FALSE)</f>
        <v>52582</v>
      </c>
      <c r="AM196">
        <f>VLOOKUP($G196,county_facts!$A:$BB,35,FALSE)</f>
        <v>13.2</v>
      </c>
      <c r="AN196">
        <f>VLOOKUP($G196,county_facts!$A:$BB,36,FALSE)</f>
        <v>1002</v>
      </c>
      <c r="AO196">
        <f>VLOOKUP($G196,county_facts!$A:$BB,37,FALSE)</f>
        <v>10181</v>
      </c>
      <c r="AP196">
        <f>VLOOKUP($G196,county_facts!$A:$BB,38,FALSE)</f>
        <v>2.7</v>
      </c>
      <c r="AQ196">
        <f>VLOOKUP($G196,county_facts!$A:$BB,39,FALSE)</f>
        <v>4220</v>
      </c>
      <c r="AR196">
        <f>VLOOKUP($G196,county_facts!$A:$BB,40,FALSE)</f>
        <v>5253</v>
      </c>
      <c r="AS196">
        <f>VLOOKUP($G196,county_facts!$A:$BB,41,FALSE)</f>
        <v>4.0999999999999996</v>
      </c>
      <c r="AT196">
        <f>VLOOKUP($G196,county_facts!$A:$BB,42,FALSE)</f>
        <v>0</v>
      </c>
      <c r="AU196">
        <f>VLOOKUP($G196,county_facts!$A:$BB,43,FALSE)</f>
        <v>0.7</v>
      </c>
      <c r="AV196">
        <f>VLOOKUP($G196,county_facts!$A:$BB,44,FALSE)</f>
        <v>0</v>
      </c>
      <c r="AW196">
        <f>VLOOKUP($G196,county_facts!$A:$BB,45,FALSE)</f>
        <v>2.2000000000000002</v>
      </c>
      <c r="AX196">
        <f>VLOOKUP($G196,county_facts!$A:$BB,46,FALSE)</f>
        <v>21.5</v>
      </c>
      <c r="AY196">
        <f>VLOOKUP($G196,county_facts!$A:$BB,47,FALSE)</f>
        <v>0</v>
      </c>
      <c r="AZ196">
        <f>VLOOKUP($G196,county_facts!$A:$BB,48,FALSE)</f>
        <v>161592</v>
      </c>
      <c r="BA196">
        <f>VLOOKUP($G196,county_facts!$A:$BB,49,FALSE)</f>
        <v>497238</v>
      </c>
      <c r="BB196">
        <f>VLOOKUP($G196,county_facts!$A:$BB,50,FALSE)</f>
        <v>7821</v>
      </c>
      <c r="BC196">
        <f>VLOOKUP($G196,county_facts!$A:$BB,51,FALSE)</f>
        <v>46387</v>
      </c>
      <c r="BD196">
        <f>VLOOKUP($G196,county_facts!$A:$BB,52,FALSE)</f>
        <v>263</v>
      </c>
      <c r="BE196">
        <f>VLOOKUP($G196,county_facts!$A:$BB,53,FALSE)</f>
        <v>770.73</v>
      </c>
      <c r="BF196">
        <f>VLOOKUP($G196,county_facts!$A:$BB,54,FALSE)</f>
        <v>88.7</v>
      </c>
    </row>
    <row r="197" spans="1:58" x14ac:dyDescent="0.3">
      <c r="A197" t="s">
        <v>9</v>
      </c>
      <c r="B197" t="s">
        <v>98</v>
      </c>
      <c r="C197">
        <v>794</v>
      </c>
      <c r="D197" t="s">
        <v>75</v>
      </c>
      <c r="E197">
        <v>2046</v>
      </c>
      <c r="F197">
        <v>0.38807429100000002</v>
      </c>
      <c r="G197">
        <v>5085</v>
      </c>
      <c r="H197">
        <f>VLOOKUP($G197,county_facts!$A:$BB,4,FALSE)</f>
        <v>71557</v>
      </c>
      <c r="I197">
        <f>VLOOKUP($G197,county_facts!$A:$BB,5,FALSE)</f>
        <v>68354</v>
      </c>
      <c r="J197">
        <f>VLOOKUP($G197,county_facts!$A:$BB,6,FALSE)</f>
        <v>4.7</v>
      </c>
      <c r="K197">
        <f>VLOOKUP($G197,county_facts!$A:$BB,7,FALSE)</f>
        <v>68356</v>
      </c>
      <c r="L197">
        <f>VLOOKUP($G197,county_facts!$A:$BB,8,FALSE)</f>
        <v>6.7</v>
      </c>
      <c r="M197">
        <f>VLOOKUP($G197,county_facts!$A:$BB,9,FALSE)</f>
        <v>26.4</v>
      </c>
      <c r="N197">
        <f>VLOOKUP($G197,county_facts!$A:$BB,10,FALSE)</f>
        <v>12.6</v>
      </c>
      <c r="O197">
        <f>VLOOKUP($G197,county_facts!$A:$BB,11,FALSE)</f>
        <v>50.5</v>
      </c>
      <c r="P197">
        <f>VLOOKUP($G197,county_facts!$A:$BB,12,FALSE)</f>
        <v>90.4</v>
      </c>
      <c r="Q197">
        <f>VLOOKUP($G197,county_facts!$A:$BB,13,FALSE)</f>
        <v>6.2</v>
      </c>
      <c r="R197">
        <f>VLOOKUP($G197,county_facts!$A:$BB,14,FALSE)</f>
        <v>0.7</v>
      </c>
      <c r="S197">
        <f>VLOOKUP($G197,county_facts!$A:$BB,15,FALSE)</f>
        <v>0.9</v>
      </c>
      <c r="T197">
        <f>VLOOKUP($G197,county_facts!$A:$BB,16,FALSE)</f>
        <v>0.1</v>
      </c>
      <c r="U197">
        <f>VLOOKUP($G197,county_facts!$A:$BB,17,FALSE)</f>
        <v>1.8</v>
      </c>
      <c r="V197">
        <f>VLOOKUP($G197,county_facts!$A:$BB,18,FALSE)</f>
        <v>4</v>
      </c>
      <c r="W197">
        <f>VLOOKUP($G197,county_facts!$A:$BB,19,FALSE)</f>
        <v>86.8</v>
      </c>
      <c r="X197">
        <f>VLOOKUP($G197,county_facts!$A:$BB,20,FALSE)</f>
        <v>85.3</v>
      </c>
      <c r="Y197">
        <f>VLOOKUP($G197,county_facts!$A:$BB,21,FALSE)</f>
        <v>2.1</v>
      </c>
      <c r="Z197">
        <f>VLOOKUP($G197,county_facts!$A:$BB,22,FALSE)</f>
        <v>2.5</v>
      </c>
      <c r="AA197">
        <f>VLOOKUP($G197,county_facts!$A:$BB,23,FALSE)</f>
        <v>86.7</v>
      </c>
      <c r="AB197">
        <f>VLOOKUP($G197,county_facts!$A:$BB,24,FALSE)</f>
        <v>18.2</v>
      </c>
      <c r="AC197">
        <f>VLOOKUP($G197,county_facts!$A:$BB,25,FALSE)</f>
        <v>7426</v>
      </c>
      <c r="AD197">
        <f>VLOOKUP($G197,county_facts!$A:$BB,26,FALSE)</f>
        <v>25.6</v>
      </c>
      <c r="AE197">
        <f>VLOOKUP($G197,county_facts!$A:$BB,27,FALSE)</f>
        <v>28618</v>
      </c>
      <c r="AF197">
        <f>VLOOKUP($G197,county_facts!$A:$BB,28,FALSE)</f>
        <v>73.2</v>
      </c>
      <c r="AG197">
        <f>VLOOKUP($G197,county_facts!$A:$BB,29,FALSE)</f>
        <v>9.3000000000000007</v>
      </c>
      <c r="AH197">
        <f>VLOOKUP($G197,county_facts!$A:$BB,30,FALSE)</f>
        <v>120600</v>
      </c>
      <c r="AI197">
        <f>VLOOKUP($G197,county_facts!$A:$BB,31,FALSE)</f>
        <v>25052</v>
      </c>
      <c r="AJ197">
        <f>VLOOKUP($G197,county_facts!$A:$BB,32,FALSE)</f>
        <v>2.74</v>
      </c>
      <c r="AK197">
        <f>VLOOKUP($G197,county_facts!$A:$BB,33,FALSE)</f>
        <v>23218</v>
      </c>
      <c r="AL197">
        <f>VLOOKUP($G197,county_facts!$A:$BB,34,FALSE)</f>
        <v>52582</v>
      </c>
      <c r="AM197">
        <f>VLOOKUP($G197,county_facts!$A:$BB,35,FALSE)</f>
        <v>13.2</v>
      </c>
      <c r="AN197">
        <f>VLOOKUP($G197,county_facts!$A:$BB,36,FALSE)</f>
        <v>1002</v>
      </c>
      <c r="AO197">
        <f>VLOOKUP($G197,county_facts!$A:$BB,37,FALSE)</f>
        <v>10181</v>
      </c>
      <c r="AP197">
        <f>VLOOKUP($G197,county_facts!$A:$BB,38,FALSE)</f>
        <v>2.7</v>
      </c>
      <c r="AQ197">
        <f>VLOOKUP($G197,county_facts!$A:$BB,39,FALSE)</f>
        <v>4220</v>
      </c>
      <c r="AR197">
        <f>VLOOKUP($G197,county_facts!$A:$BB,40,FALSE)</f>
        <v>5253</v>
      </c>
      <c r="AS197">
        <f>VLOOKUP($G197,county_facts!$A:$BB,41,FALSE)</f>
        <v>4.0999999999999996</v>
      </c>
      <c r="AT197">
        <f>VLOOKUP($G197,county_facts!$A:$BB,42,FALSE)</f>
        <v>0</v>
      </c>
      <c r="AU197">
        <f>VLOOKUP($G197,county_facts!$A:$BB,43,FALSE)</f>
        <v>0.7</v>
      </c>
      <c r="AV197">
        <f>VLOOKUP($G197,county_facts!$A:$BB,44,FALSE)</f>
        <v>0</v>
      </c>
      <c r="AW197">
        <f>VLOOKUP($G197,county_facts!$A:$BB,45,FALSE)</f>
        <v>2.2000000000000002</v>
      </c>
      <c r="AX197">
        <f>VLOOKUP($G197,county_facts!$A:$BB,46,FALSE)</f>
        <v>21.5</v>
      </c>
      <c r="AY197">
        <f>VLOOKUP($G197,county_facts!$A:$BB,47,FALSE)</f>
        <v>0</v>
      </c>
      <c r="AZ197">
        <f>VLOOKUP($G197,county_facts!$A:$BB,48,FALSE)</f>
        <v>161592</v>
      </c>
      <c r="BA197">
        <f>VLOOKUP($G197,county_facts!$A:$BB,49,FALSE)</f>
        <v>497238</v>
      </c>
      <c r="BB197">
        <f>VLOOKUP($G197,county_facts!$A:$BB,50,FALSE)</f>
        <v>7821</v>
      </c>
      <c r="BC197">
        <f>VLOOKUP($G197,county_facts!$A:$BB,51,FALSE)</f>
        <v>46387</v>
      </c>
      <c r="BD197">
        <f>VLOOKUP($G197,county_facts!$A:$BB,52,FALSE)</f>
        <v>263</v>
      </c>
      <c r="BE197">
        <f>VLOOKUP($G197,county_facts!$A:$BB,53,FALSE)</f>
        <v>770.73</v>
      </c>
      <c r="BF197">
        <f>VLOOKUP($G197,county_facts!$A:$BB,54,FALSE)</f>
        <v>88.7</v>
      </c>
    </row>
    <row r="198" spans="1:58" x14ac:dyDescent="0.3">
      <c r="A198" t="s">
        <v>6</v>
      </c>
      <c r="B198" t="s">
        <v>99</v>
      </c>
      <c r="C198">
        <v>415</v>
      </c>
      <c r="D198" t="s">
        <v>75</v>
      </c>
      <c r="E198">
        <v>578</v>
      </c>
      <c r="F198">
        <v>0.71799307999999995</v>
      </c>
      <c r="G198">
        <v>5083</v>
      </c>
      <c r="H198">
        <f>VLOOKUP($G198,county_facts!$A:$BB,4,FALSE)</f>
        <v>21958</v>
      </c>
      <c r="I198">
        <f>VLOOKUP($G198,county_facts!$A:$BB,5,FALSE)</f>
        <v>22353</v>
      </c>
      <c r="J198">
        <f>VLOOKUP($G198,county_facts!$A:$BB,6,FALSE)</f>
        <v>-1.8</v>
      </c>
      <c r="K198">
        <f>VLOOKUP($G198,county_facts!$A:$BB,7,FALSE)</f>
        <v>22353</v>
      </c>
      <c r="L198">
        <f>VLOOKUP($G198,county_facts!$A:$BB,8,FALSE)</f>
        <v>5.6</v>
      </c>
      <c r="M198">
        <f>VLOOKUP($G198,county_facts!$A:$BB,9,FALSE)</f>
        <v>22.4</v>
      </c>
      <c r="N198">
        <f>VLOOKUP($G198,county_facts!$A:$BB,10,FALSE)</f>
        <v>19.2</v>
      </c>
      <c r="O198">
        <f>VLOOKUP($G198,county_facts!$A:$BB,11,FALSE)</f>
        <v>50.2</v>
      </c>
      <c r="P198">
        <f>VLOOKUP($G198,county_facts!$A:$BB,12,FALSE)</f>
        <v>93.7</v>
      </c>
      <c r="Q198">
        <f>VLOOKUP($G198,county_facts!$A:$BB,13,FALSE)</f>
        <v>1.5</v>
      </c>
      <c r="R198">
        <f>VLOOKUP($G198,county_facts!$A:$BB,14,FALSE)</f>
        <v>1.2</v>
      </c>
      <c r="S198">
        <f>VLOOKUP($G198,county_facts!$A:$BB,15,FALSE)</f>
        <v>1.9</v>
      </c>
      <c r="T198">
        <f>VLOOKUP($G198,county_facts!$A:$BB,16,FALSE)</f>
        <v>0</v>
      </c>
      <c r="U198">
        <f>VLOOKUP($G198,county_facts!$A:$BB,17,FALSE)</f>
        <v>1.7</v>
      </c>
      <c r="V198">
        <f>VLOOKUP($G198,county_facts!$A:$BB,18,FALSE)</f>
        <v>2.7</v>
      </c>
      <c r="W198">
        <f>VLOOKUP($G198,county_facts!$A:$BB,19,FALSE)</f>
        <v>91.4</v>
      </c>
      <c r="X198">
        <f>VLOOKUP($G198,county_facts!$A:$BB,20,FALSE)</f>
        <v>84.9</v>
      </c>
      <c r="Y198">
        <f>VLOOKUP($G198,county_facts!$A:$BB,21,FALSE)</f>
        <v>1.2</v>
      </c>
      <c r="Z198">
        <f>VLOOKUP($G198,county_facts!$A:$BB,22,FALSE)</f>
        <v>2.6</v>
      </c>
      <c r="AA198">
        <f>VLOOKUP($G198,county_facts!$A:$BB,23,FALSE)</f>
        <v>81.3</v>
      </c>
      <c r="AB198">
        <f>VLOOKUP($G198,county_facts!$A:$BB,24,FALSE)</f>
        <v>11.7</v>
      </c>
      <c r="AC198">
        <f>VLOOKUP($G198,county_facts!$A:$BB,25,FALSE)</f>
        <v>2058</v>
      </c>
      <c r="AD198">
        <f>VLOOKUP($G198,county_facts!$A:$BB,26,FALSE)</f>
        <v>26</v>
      </c>
      <c r="AE198">
        <f>VLOOKUP($G198,county_facts!$A:$BB,27,FALSE)</f>
        <v>10125</v>
      </c>
      <c r="AF198">
        <f>VLOOKUP($G198,county_facts!$A:$BB,28,FALSE)</f>
        <v>75.400000000000006</v>
      </c>
      <c r="AG198">
        <f>VLOOKUP($G198,county_facts!$A:$BB,29,FALSE)</f>
        <v>6</v>
      </c>
      <c r="AH198">
        <f>VLOOKUP($G198,county_facts!$A:$BB,30,FALSE)</f>
        <v>81100</v>
      </c>
      <c r="AI198">
        <f>VLOOKUP($G198,county_facts!$A:$BB,31,FALSE)</f>
        <v>8233</v>
      </c>
      <c r="AJ198">
        <f>VLOOKUP($G198,county_facts!$A:$BB,32,FALSE)</f>
        <v>2.63</v>
      </c>
      <c r="AK198">
        <f>VLOOKUP($G198,county_facts!$A:$BB,33,FALSE)</f>
        <v>19046</v>
      </c>
      <c r="AL198">
        <f>VLOOKUP($G198,county_facts!$A:$BB,34,FALSE)</f>
        <v>34996</v>
      </c>
      <c r="AM198">
        <f>VLOOKUP($G198,county_facts!$A:$BB,35,FALSE)</f>
        <v>17.600000000000001</v>
      </c>
      <c r="AN198">
        <f>VLOOKUP($G198,county_facts!$A:$BB,36,FALSE)</f>
        <v>377</v>
      </c>
      <c r="AO198">
        <f>VLOOKUP($G198,county_facts!$A:$BB,37,FALSE)</f>
        <v>4054</v>
      </c>
      <c r="AP198">
        <f>VLOOKUP($G198,county_facts!$A:$BB,38,FALSE)</f>
        <v>3.7</v>
      </c>
      <c r="AQ198">
        <f>VLOOKUP($G198,county_facts!$A:$BB,39,FALSE)</f>
        <v>1218</v>
      </c>
      <c r="AR198">
        <f>VLOOKUP($G198,county_facts!$A:$BB,40,FALSE)</f>
        <v>1924</v>
      </c>
      <c r="AS198">
        <f>VLOOKUP($G198,county_facts!$A:$BB,41,FALSE)</f>
        <v>0</v>
      </c>
      <c r="AT198">
        <f>VLOOKUP($G198,county_facts!$A:$BB,42,FALSE)</f>
        <v>0</v>
      </c>
      <c r="AU198">
        <f>VLOOKUP($G198,county_facts!$A:$BB,43,FALSE)</f>
        <v>0</v>
      </c>
      <c r="AV198">
        <f>VLOOKUP($G198,county_facts!$A:$BB,44,FALSE)</f>
        <v>0</v>
      </c>
      <c r="AW198">
        <f>VLOOKUP($G198,county_facts!$A:$BB,45,FALSE)</f>
        <v>0</v>
      </c>
      <c r="AX198">
        <f>VLOOKUP($G198,county_facts!$A:$BB,46,FALSE)</f>
        <v>0</v>
      </c>
      <c r="AY198">
        <f>VLOOKUP($G198,county_facts!$A:$BB,47,FALSE)</f>
        <v>692089</v>
      </c>
      <c r="AZ198">
        <f>VLOOKUP($G198,county_facts!$A:$BB,48,FALSE)</f>
        <v>0</v>
      </c>
      <c r="BA198">
        <f>VLOOKUP($G198,county_facts!$A:$BB,49,FALSE)</f>
        <v>178072</v>
      </c>
      <c r="BB198">
        <f>VLOOKUP($G198,county_facts!$A:$BB,50,FALSE)</f>
        <v>7855</v>
      </c>
      <c r="BC198">
        <f>VLOOKUP($G198,county_facts!$A:$BB,51,FALSE)</f>
        <v>10022</v>
      </c>
      <c r="BD198">
        <f>VLOOKUP($G198,county_facts!$A:$BB,52,FALSE)</f>
        <v>8</v>
      </c>
      <c r="BE198">
        <f>VLOOKUP($G198,county_facts!$A:$BB,53,FALSE)</f>
        <v>708.13</v>
      </c>
      <c r="BF198">
        <f>VLOOKUP($G198,county_facts!$A:$BB,54,FALSE)</f>
        <v>31.6</v>
      </c>
    </row>
    <row r="199" spans="1:58" x14ac:dyDescent="0.3">
      <c r="A199" t="s">
        <v>9</v>
      </c>
      <c r="B199" t="s">
        <v>99</v>
      </c>
      <c r="C199">
        <v>163</v>
      </c>
      <c r="D199" t="s">
        <v>75</v>
      </c>
      <c r="E199">
        <v>578</v>
      </c>
      <c r="F199">
        <v>0.28200691999999999</v>
      </c>
      <c r="G199">
        <v>5083</v>
      </c>
      <c r="H199">
        <f>VLOOKUP($G199,county_facts!$A:$BB,4,FALSE)</f>
        <v>21958</v>
      </c>
      <c r="I199">
        <f>VLOOKUP($G199,county_facts!$A:$BB,5,FALSE)</f>
        <v>22353</v>
      </c>
      <c r="J199">
        <f>VLOOKUP($G199,county_facts!$A:$BB,6,FALSE)</f>
        <v>-1.8</v>
      </c>
      <c r="K199">
        <f>VLOOKUP($G199,county_facts!$A:$BB,7,FALSE)</f>
        <v>22353</v>
      </c>
      <c r="L199">
        <f>VLOOKUP($G199,county_facts!$A:$BB,8,FALSE)</f>
        <v>5.6</v>
      </c>
      <c r="M199">
        <f>VLOOKUP($G199,county_facts!$A:$BB,9,FALSE)</f>
        <v>22.4</v>
      </c>
      <c r="N199">
        <f>VLOOKUP($G199,county_facts!$A:$BB,10,FALSE)</f>
        <v>19.2</v>
      </c>
      <c r="O199">
        <f>VLOOKUP($G199,county_facts!$A:$BB,11,FALSE)</f>
        <v>50.2</v>
      </c>
      <c r="P199">
        <f>VLOOKUP($G199,county_facts!$A:$BB,12,FALSE)</f>
        <v>93.7</v>
      </c>
      <c r="Q199">
        <f>VLOOKUP($G199,county_facts!$A:$BB,13,FALSE)</f>
        <v>1.5</v>
      </c>
      <c r="R199">
        <f>VLOOKUP($G199,county_facts!$A:$BB,14,FALSE)</f>
        <v>1.2</v>
      </c>
      <c r="S199">
        <f>VLOOKUP($G199,county_facts!$A:$BB,15,FALSE)</f>
        <v>1.9</v>
      </c>
      <c r="T199">
        <f>VLOOKUP($G199,county_facts!$A:$BB,16,FALSE)</f>
        <v>0</v>
      </c>
      <c r="U199">
        <f>VLOOKUP($G199,county_facts!$A:$BB,17,FALSE)</f>
        <v>1.7</v>
      </c>
      <c r="V199">
        <f>VLOOKUP($G199,county_facts!$A:$BB,18,FALSE)</f>
        <v>2.7</v>
      </c>
      <c r="W199">
        <f>VLOOKUP($G199,county_facts!$A:$BB,19,FALSE)</f>
        <v>91.4</v>
      </c>
      <c r="X199">
        <f>VLOOKUP($G199,county_facts!$A:$BB,20,FALSE)</f>
        <v>84.9</v>
      </c>
      <c r="Y199">
        <f>VLOOKUP($G199,county_facts!$A:$BB,21,FALSE)</f>
        <v>1.2</v>
      </c>
      <c r="Z199">
        <f>VLOOKUP($G199,county_facts!$A:$BB,22,FALSE)</f>
        <v>2.6</v>
      </c>
      <c r="AA199">
        <f>VLOOKUP($G199,county_facts!$A:$BB,23,FALSE)</f>
        <v>81.3</v>
      </c>
      <c r="AB199">
        <f>VLOOKUP($G199,county_facts!$A:$BB,24,FALSE)</f>
        <v>11.7</v>
      </c>
      <c r="AC199">
        <f>VLOOKUP($G199,county_facts!$A:$BB,25,FALSE)</f>
        <v>2058</v>
      </c>
      <c r="AD199">
        <f>VLOOKUP($G199,county_facts!$A:$BB,26,FALSE)</f>
        <v>26</v>
      </c>
      <c r="AE199">
        <f>VLOOKUP($G199,county_facts!$A:$BB,27,FALSE)</f>
        <v>10125</v>
      </c>
      <c r="AF199">
        <f>VLOOKUP($G199,county_facts!$A:$BB,28,FALSE)</f>
        <v>75.400000000000006</v>
      </c>
      <c r="AG199">
        <f>VLOOKUP($G199,county_facts!$A:$BB,29,FALSE)</f>
        <v>6</v>
      </c>
      <c r="AH199">
        <f>VLOOKUP($G199,county_facts!$A:$BB,30,FALSE)</f>
        <v>81100</v>
      </c>
      <c r="AI199">
        <f>VLOOKUP($G199,county_facts!$A:$BB,31,FALSE)</f>
        <v>8233</v>
      </c>
      <c r="AJ199">
        <f>VLOOKUP($G199,county_facts!$A:$BB,32,FALSE)</f>
        <v>2.63</v>
      </c>
      <c r="AK199">
        <f>VLOOKUP($G199,county_facts!$A:$BB,33,FALSE)</f>
        <v>19046</v>
      </c>
      <c r="AL199">
        <f>VLOOKUP($G199,county_facts!$A:$BB,34,FALSE)</f>
        <v>34996</v>
      </c>
      <c r="AM199">
        <f>VLOOKUP($G199,county_facts!$A:$BB,35,FALSE)</f>
        <v>17.600000000000001</v>
      </c>
      <c r="AN199">
        <f>VLOOKUP($G199,county_facts!$A:$BB,36,FALSE)</f>
        <v>377</v>
      </c>
      <c r="AO199">
        <f>VLOOKUP($G199,county_facts!$A:$BB,37,FALSE)</f>
        <v>4054</v>
      </c>
      <c r="AP199">
        <f>VLOOKUP($G199,county_facts!$A:$BB,38,FALSE)</f>
        <v>3.7</v>
      </c>
      <c r="AQ199">
        <f>VLOOKUP($G199,county_facts!$A:$BB,39,FALSE)</f>
        <v>1218</v>
      </c>
      <c r="AR199">
        <f>VLOOKUP($G199,county_facts!$A:$BB,40,FALSE)</f>
        <v>1924</v>
      </c>
      <c r="AS199">
        <f>VLOOKUP($G199,county_facts!$A:$BB,41,FALSE)</f>
        <v>0</v>
      </c>
      <c r="AT199">
        <f>VLOOKUP($G199,county_facts!$A:$BB,42,FALSE)</f>
        <v>0</v>
      </c>
      <c r="AU199">
        <f>VLOOKUP($G199,county_facts!$A:$BB,43,FALSE)</f>
        <v>0</v>
      </c>
      <c r="AV199">
        <f>VLOOKUP($G199,county_facts!$A:$BB,44,FALSE)</f>
        <v>0</v>
      </c>
      <c r="AW199">
        <f>VLOOKUP($G199,county_facts!$A:$BB,45,FALSE)</f>
        <v>0</v>
      </c>
      <c r="AX199">
        <f>VLOOKUP($G199,county_facts!$A:$BB,46,FALSE)</f>
        <v>0</v>
      </c>
      <c r="AY199">
        <f>VLOOKUP($G199,county_facts!$A:$BB,47,FALSE)</f>
        <v>692089</v>
      </c>
      <c r="AZ199">
        <f>VLOOKUP($G199,county_facts!$A:$BB,48,FALSE)</f>
        <v>0</v>
      </c>
      <c r="BA199">
        <f>VLOOKUP($G199,county_facts!$A:$BB,49,FALSE)</f>
        <v>178072</v>
      </c>
      <c r="BB199">
        <f>VLOOKUP($G199,county_facts!$A:$BB,50,FALSE)</f>
        <v>7855</v>
      </c>
      <c r="BC199">
        <f>VLOOKUP($G199,county_facts!$A:$BB,51,FALSE)</f>
        <v>10022</v>
      </c>
      <c r="BD199">
        <f>VLOOKUP($G199,county_facts!$A:$BB,52,FALSE)</f>
        <v>8</v>
      </c>
      <c r="BE199">
        <f>VLOOKUP($G199,county_facts!$A:$BB,53,FALSE)</f>
        <v>708.13</v>
      </c>
      <c r="BF199">
        <f>VLOOKUP($G199,county_facts!$A:$BB,54,FALSE)</f>
        <v>31.6</v>
      </c>
    </row>
    <row r="200" spans="1:58" x14ac:dyDescent="0.3">
      <c r="A200" t="s">
        <v>6</v>
      </c>
      <c r="B200" t="s">
        <v>100</v>
      </c>
      <c r="C200">
        <v>379</v>
      </c>
      <c r="D200" t="s">
        <v>75</v>
      </c>
      <c r="E200">
        <v>476</v>
      </c>
      <c r="F200">
        <v>0.79621848699999997</v>
      </c>
      <c r="G200">
        <v>5081</v>
      </c>
      <c r="H200">
        <f>VLOOKUP($G200,county_facts!$A:$BB,4,FALSE)</f>
        <v>12532</v>
      </c>
      <c r="I200">
        <f>VLOOKUP($G200,county_facts!$A:$BB,5,FALSE)</f>
        <v>13168</v>
      </c>
      <c r="J200">
        <f>VLOOKUP($G200,county_facts!$A:$BB,6,FALSE)</f>
        <v>-4.8</v>
      </c>
      <c r="K200">
        <f>VLOOKUP($G200,county_facts!$A:$BB,7,FALSE)</f>
        <v>13171</v>
      </c>
      <c r="L200">
        <f>VLOOKUP($G200,county_facts!$A:$BB,8,FALSE)</f>
        <v>5.3</v>
      </c>
      <c r="M200">
        <f>VLOOKUP($G200,county_facts!$A:$BB,9,FALSE)</f>
        <v>22.2</v>
      </c>
      <c r="N200">
        <f>VLOOKUP($G200,county_facts!$A:$BB,10,FALSE)</f>
        <v>19.5</v>
      </c>
      <c r="O200">
        <f>VLOOKUP($G200,county_facts!$A:$BB,11,FALSE)</f>
        <v>50.9</v>
      </c>
      <c r="P200">
        <f>VLOOKUP($G200,county_facts!$A:$BB,12,FALSE)</f>
        <v>75.7</v>
      </c>
      <c r="Q200">
        <f>VLOOKUP($G200,county_facts!$A:$BB,13,FALSE)</f>
        <v>19.7</v>
      </c>
      <c r="R200">
        <f>VLOOKUP($G200,county_facts!$A:$BB,14,FALSE)</f>
        <v>1.9</v>
      </c>
      <c r="S200">
        <f>VLOOKUP($G200,county_facts!$A:$BB,15,FALSE)</f>
        <v>0.4</v>
      </c>
      <c r="T200">
        <f>VLOOKUP($G200,county_facts!$A:$BB,16,FALSE)</f>
        <v>0</v>
      </c>
      <c r="U200">
        <f>VLOOKUP($G200,county_facts!$A:$BB,17,FALSE)</f>
        <v>2.2000000000000002</v>
      </c>
      <c r="V200">
        <f>VLOOKUP($G200,county_facts!$A:$BB,18,FALSE)</f>
        <v>3.1</v>
      </c>
      <c r="W200">
        <f>VLOOKUP($G200,county_facts!$A:$BB,19,FALSE)</f>
        <v>73.3</v>
      </c>
      <c r="X200">
        <f>VLOOKUP($G200,county_facts!$A:$BB,20,FALSE)</f>
        <v>84.9</v>
      </c>
      <c r="Y200">
        <f>VLOOKUP($G200,county_facts!$A:$BB,21,FALSE)</f>
        <v>1.4</v>
      </c>
      <c r="Z200">
        <f>VLOOKUP($G200,county_facts!$A:$BB,22,FALSE)</f>
        <v>3</v>
      </c>
      <c r="AA200">
        <f>VLOOKUP($G200,county_facts!$A:$BB,23,FALSE)</f>
        <v>83.4</v>
      </c>
      <c r="AB200">
        <f>VLOOKUP($G200,county_facts!$A:$BB,24,FALSE)</f>
        <v>10.6</v>
      </c>
      <c r="AC200">
        <f>VLOOKUP($G200,county_facts!$A:$BB,25,FALSE)</f>
        <v>1218</v>
      </c>
      <c r="AD200">
        <f>VLOOKUP($G200,county_facts!$A:$BB,26,FALSE)</f>
        <v>23.4</v>
      </c>
      <c r="AE200">
        <f>VLOOKUP($G200,county_facts!$A:$BB,27,FALSE)</f>
        <v>6446</v>
      </c>
      <c r="AF200">
        <f>VLOOKUP($G200,county_facts!$A:$BB,28,FALSE)</f>
        <v>78</v>
      </c>
      <c r="AG200">
        <f>VLOOKUP($G200,county_facts!$A:$BB,29,FALSE)</f>
        <v>8</v>
      </c>
      <c r="AH200">
        <f>VLOOKUP($G200,county_facts!$A:$BB,30,FALSE)</f>
        <v>80900</v>
      </c>
      <c r="AI200">
        <f>VLOOKUP($G200,county_facts!$A:$BB,31,FALSE)</f>
        <v>5315</v>
      </c>
      <c r="AJ200">
        <f>VLOOKUP($G200,county_facts!$A:$BB,32,FALSE)</f>
        <v>2.41</v>
      </c>
      <c r="AK200">
        <f>VLOOKUP($G200,county_facts!$A:$BB,33,FALSE)</f>
        <v>19880</v>
      </c>
      <c r="AL200">
        <f>VLOOKUP($G200,county_facts!$A:$BB,34,FALSE)</f>
        <v>39673</v>
      </c>
      <c r="AM200">
        <f>VLOOKUP($G200,county_facts!$A:$BB,35,FALSE)</f>
        <v>14</v>
      </c>
      <c r="AN200">
        <f>VLOOKUP($G200,county_facts!$A:$BB,36,FALSE)</f>
        <v>162</v>
      </c>
      <c r="AO200">
        <f>VLOOKUP($G200,county_facts!$A:$BB,37,FALSE)</f>
        <v>2713</v>
      </c>
      <c r="AP200">
        <f>VLOOKUP($G200,county_facts!$A:$BB,38,FALSE)</f>
        <v>0</v>
      </c>
      <c r="AQ200">
        <f>VLOOKUP($G200,county_facts!$A:$BB,39,FALSE)</f>
        <v>598</v>
      </c>
      <c r="AR200">
        <f>VLOOKUP($G200,county_facts!$A:$BB,40,FALSE)</f>
        <v>863</v>
      </c>
      <c r="AS200">
        <f>VLOOKUP($G200,county_facts!$A:$BB,41,FALSE)</f>
        <v>0</v>
      </c>
      <c r="AT200">
        <f>VLOOKUP($G200,county_facts!$A:$BB,42,FALSE)</f>
        <v>0</v>
      </c>
      <c r="AU200">
        <f>VLOOKUP($G200,county_facts!$A:$BB,43,FALSE)</f>
        <v>0</v>
      </c>
      <c r="AV200">
        <f>VLOOKUP($G200,county_facts!$A:$BB,44,FALSE)</f>
        <v>0</v>
      </c>
      <c r="AW200">
        <f>VLOOKUP($G200,county_facts!$A:$BB,45,FALSE)</f>
        <v>0</v>
      </c>
      <c r="AX200">
        <f>VLOOKUP($G200,county_facts!$A:$BB,46,FALSE)</f>
        <v>21.4</v>
      </c>
      <c r="AY200">
        <f>VLOOKUP($G200,county_facts!$A:$BB,47,FALSE)</f>
        <v>0</v>
      </c>
      <c r="AZ200">
        <f>VLOOKUP($G200,county_facts!$A:$BB,48,FALSE)</f>
        <v>13527</v>
      </c>
      <c r="BA200">
        <f>VLOOKUP($G200,county_facts!$A:$BB,49,FALSE)</f>
        <v>88228</v>
      </c>
      <c r="BB200">
        <f>VLOOKUP($G200,county_facts!$A:$BB,50,FALSE)</f>
        <v>6846</v>
      </c>
      <c r="BC200">
        <f>VLOOKUP($G200,county_facts!$A:$BB,51,FALSE)</f>
        <v>6101</v>
      </c>
      <c r="BD200">
        <f>VLOOKUP($G200,county_facts!$A:$BB,52,FALSE)</f>
        <v>1</v>
      </c>
      <c r="BE200">
        <f>VLOOKUP($G200,county_facts!$A:$BB,53,FALSE)</f>
        <v>532.25</v>
      </c>
      <c r="BF200">
        <f>VLOOKUP($G200,county_facts!$A:$BB,54,FALSE)</f>
        <v>24.7</v>
      </c>
    </row>
    <row r="201" spans="1:58" x14ac:dyDescent="0.3">
      <c r="A201" t="s">
        <v>9</v>
      </c>
      <c r="B201" t="s">
        <v>100</v>
      </c>
      <c r="C201">
        <v>97</v>
      </c>
      <c r="D201" t="s">
        <v>75</v>
      </c>
      <c r="E201">
        <v>476</v>
      </c>
      <c r="F201">
        <v>0.203781513</v>
      </c>
      <c r="G201">
        <v>5081</v>
      </c>
      <c r="H201">
        <f>VLOOKUP($G201,county_facts!$A:$BB,4,FALSE)</f>
        <v>12532</v>
      </c>
      <c r="I201">
        <f>VLOOKUP($G201,county_facts!$A:$BB,5,FALSE)</f>
        <v>13168</v>
      </c>
      <c r="J201">
        <f>VLOOKUP($G201,county_facts!$A:$BB,6,FALSE)</f>
        <v>-4.8</v>
      </c>
      <c r="K201">
        <f>VLOOKUP($G201,county_facts!$A:$BB,7,FALSE)</f>
        <v>13171</v>
      </c>
      <c r="L201">
        <f>VLOOKUP($G201,county_facts!$A:$BB,8,FALSE)</f>
        <v>5.3</v>
      </c>
      <c r="M201">
        <f>VLOOKUP($G201,county_facts!$A:$BB,9,FALSE)</f>
        <v>22.2</v>
      </c>
      <c r="N201">
        <f>VLOOKUP($G201,county_facts!$A:$BB,10,FALSE)</f>
        <v>19.5</v>
      </c>
      <c r="O201">
        <f>VLOOKUP($G201,county_facts!$A:$BB,11,FALSE)</f>
        <v>50.9</v>
      </c>
      <c r="P201">
        <f>VLOOKUP($G201,county_facts!$A:$BB,12,FALSE)</f>
        <v>75.7</v>
      </c>
      <c r="Q201">
        <f>VLOOKUP($G201,county_facts!$A:$BB,13,FALSE)</f>
        <v>19.7</v>
      </c>
      <c r="R201">
        <f>VLOOKUP($G201,county_facts!$A:$BB,14,FALSE)</f>
        <v>1.9</v>
      </c>
      <c r="S201">
        <f>VLOOKUP($G201,county_facts!$A:$BB,15,FALSE)</f>
        <v>0.4</v>
      </c>
      <c r="T201">
        <f>VLOOKUP($G201,county_facts!$A:$BB,16,FALSE)</f>
        <v>0</v>
      </c>
      <c r="U201">
        <f>VLOOKUP($G201,county_facts!$A:$BB,17,FALSE)</f>
        <v>2.2000000000000002</v>
      </c>
      <c r="V201">
        <f>VLOOKUP($G201,county_facts!$A:$BB,18,FALSE)</f>
        <v>3.1</v>
      </c>
      <c r="W201">
        <f>VLOOKUP($G201,county_facts!$A:$BB,19,FALSE)</f>
        <v>73.3</v>
      </c>
      <c r="X201">
        <f>VLOOKUP($G201,county_facts!$A:$BB,20,FALSE)</f>
        <v>84.9</v>
      </c>
      <c r="Y201">
        <f>VLOOKUP($G201,county_facts!$A:$BB,21,FALSE)</f>
        <v>1.4</v>
      </c>
      <c r="Z201">
        <f>VLOOKUP($G201,county_facts!$A:$BB,22,FALSE)</f>
        <v>3</v>
      </c>
      <c r="AA201">
        <f>VLOOKUP($G201,county_facts!$A:$BB,23,FALSE)</f>
        <v>83.4</v>
      </c>
      <c r="AB201">
        <f>VLOOKUP($G201,county_facts!$A:$BB,24,FALSE)</f>
        <v>10.6</v>
      </c>
      <c r="AC201">
        <f>VLOOKUP($G201,county_facts!$A:$BB,25,FALSE)</f>
        <v>1218</v>
      </c>
      <c r="AD201">
        <f>VLOOKUP($G201,county_facts!$A:$BB,26,FALSE)</f>
        <v>23.4</v>
      </c>
      <c r="AE201">
        <f>VLOOKUP($G201,county_facts!$A:$BB,27,FALSE)</f>
        <v>6446</v>
      </c>
      <c r="AF201">
        <f>VLOOKUP($G201,county_facts!$A:$BB,28,FALSE)</f>
        <v>78</v>
      </c>
      <c r="AG201">
        <f>VLOOKUP($G201,county_facts!$A:$BB,29,FALSE)</f>
        <v>8</v>
      </c>
      <c r="AH201">
        <f>VLOOKUP($G201,county_facts!$A:$BB,30,FALSE)</f>
        <v>80900</v>
      </c>
      <c r="AI201">
        <f>VLOOKUP($G201,county_facts!$A:$BB,31,FALSE)</f>
        <v>5315</v>
      </c>
      <c r="AJ201">
        <f>VLOOKUP($G201,county_facts!$A:$BB,32,FALSE)</f>
        <v>2.41</v>
      </c>
      <c r="AK201">
        <f>VLOOKUP($G201,county_facts!$A:$BB,33,FALSE)</f>
        <v>19880</v>
      </c>
      <c r="AL201">
        <f>VLOOKUP($G201,county_facts!$A:$BB,34,FALSE)</f>
        <v>39673</v>
      </c>
      <c r="AM201">
        <f>VLOOKUP($G201,county_facts!$A:$BB,35,FALSE)</f>
        <v>14</v>
      </c>
      <c r="AN201">
        <f>VLOOKUP($G201,county_facts!$A:$BB,36,FALSE)</f>
        <v>162</v>
      </c>
      <c r="AO201">
        <f>VLOOKUP($G201,county_facts!$A:$BB,37,FALSE)</f>
        <v>2713</v>
      </c>
      <c r="AP201">
        <f>VLOOKUP($G201,county_facts!$A:$BB,38,FALSE)</f>
        <v>0</v>
      </c>
      <c r="AQ201">
        <f>VLOOKUP($G201,county_facts!$A:$BB,39,FALSE)</f>
        <v>598</v>
      </c>
      <c r="AR201">
        <f>VLOOKUP($G201,county_facts!$A:$BB,40,FALSE)</f>
        <v>863</v>
      </c>
      <c r="AS201">
        <f>VLOOKUP($G201,county_facts!$A:$BB,41,FALSE)</f>
        <v>0</v>
      </c>
      <c r="AT201">
        <f>VLOOKUP($G201,county_facts!$A:$BB,42,FALSE)</f>
        <v>0</v>
      </c>
      <c r="AU201">
        <f>VLOOKUP($G201,county_facts!$A:$BB,43,FALSE)</f>
        <v>0</v>
      </c>
      <c r="AV201">
        <f>VLOOKUP($G201,county_facts!$A:$BB,44,FALSE)</f>
        <v>0</v>
      </c>
      <c r="AW201">
        <f>VLOOKUP($G201,county_facts!$A:$BB,45,FALSE)</f>
        <v>0</v>
      </c>
      <c r="AX201">
        <f>VLOOKUP($G201,county_facts!$A:$BB,46,FALSE)</f>
        <v>21.4</v>
      </c>
      <c r="AY201">
        <f>VLOOKUP($G201,county_facts!$A:$BB,47,FALSE)</f>
        <v>0</v>
      </c>
      <c r="AZ201">
        <f>VLOOKUP($G201,county_facts!$A:$BB,48,FALSE)</f>
        <v>13527</v>
      </c>
      <c r="BA201">
        <f>VLOOKUP($G201,county_facts!$A:$BB,49,FALSE)</f>
        <v>88228</v>
      </c>
      <c r="BB201">
        <f>VLOOKUP($G201,county_facts!$A:$BB,50,FALSE)</f>
        <v>6846</v>
      </c>
      <c r="BC201">
        <f>VLOOKUP($G201,county_facts!$A:$BB,51,FALSE)</f>
        <v>6101</v>
      </c>
      <c r="BD201">
        <f>VLOOKUP($G201,county_facts!$A:$BB,52,FALSE)</f>
        <v>1</v>
      </c>
      <c r="BE201">
        <f>VLOOKUP($G201,county_facts!$A:$BB,53,FALSE)</f>
        <v>532.25</v>
      </c>
      <c r="BF201">
        <f>VLOOKUP($G201,county_facts!$A:$BB,54,FALSE)</f>
        <v>24.7</v>
      </c>
    </row>
    <row r="202" spans="1:58" x14ac:dyDescent="0.3">
      <c r="A202" t="s">
        <v>6</v>
      </c>
      <c r="B202" t="s">
        <v>101</v>
      </c>
      <c r="C202">
        <v>370</v>
      </c>
      <c r="D202" t="s">
        <v>75</v>
      </c>
      <c r="E202">
        <v>489</v>
      </c>
      <c r="F202">
        <v>0.75664621700000001</v>
      </c>
      <c r="G202">
        <v>5079</v>
      </c>
      <c r="H202">
        <f>VLOOKUP($G202,county_facts!$A:$BB,4,FALSE)</f>
        <v>13970</v>
      </c>
      <c r="I202">
        <f>VLOOKUP($G202,county_facts!$A:$BB,5,FALSE)</f>
        <v>14134</v>
      </c>
      <c r="J202">
        <f>VLOOKUP($G202,county_facts!$A:$BB,6,FALSE)</f>
        <v>-1.2</v>
      </c>
      <c r="K202">
        <f>VLOOKUP($G202,county_facts!$A:$BB,7,FALSE)</f>
        <v>14134</v>
      </c>
      <c r="L202">
        <f>VLOOKUP($G202,county_facts!$A:$BB,8,FALSE)</f>
        <v>4.4000000000000004</v>
      </c>
      <c r="M202">
        <f>VLOOKUP($G202,county_facts!$A:$BB,9,FALSE)</f>
        <v>17.8</v>
      </c>
      <c r="N202">
        <f>VLOOKUP($G202,county_facts!$A:$BB,10,FALSE)</f>
        <v>13.5</v>
      </c>
      <c r="O202">
        <f>VLOOKUP($G202,county_facts!$A:$BB,11,FALSE)</f>
        <v>38.9</v>
      </c>
      <c r="P202">
        <f>VLOOKUP($G202,county_facts!$A:$BB,12,FALSE)</f>
        <v>67.7</v>
      </c>
      <c r="Q202">
        <f>VLOOKUP($G202,county_facts!$A:$BB,13,FALSE)</f>
        <v>30.3</v>
      </c>
      <c r="R202">
        <f>VLOOKUP($G202,county_facts!$A:$BB,14,FALSE)</f>
        <v>0.4</v>
      </c>
      <c r="S202">
        <f>VLOOKUP($G202,county_facts!$A:$BB,15,FALSE)</f>
        <v>0.3</v>
      </c>
      <c r="T202">
        <f>VLOOKUP($G202,county_facts!$A:$BB,16,FALSE)</f>
        <v>0</v>
      </c>
      <c r="U202">
        <f>VLOOKUP($G202,county_facts!$A:$BB,17,FALSE)</f>
        <v>1.2</v>
      </c>
      <c r="V202">
        <f>VLOOKUP($G202,county_facts!$A:$BB,18,FALSE)</f>
        <v>3.6</v>
      </c>
      <c r="W202">
        <f>VLOOKUP($G202,county_facts!$A:$BB,19,FALSE)</f>
        <v>64.8</v>
      </c>
      <c r="X202">
        <f>VLOOKUP($G202,county_facts!$A:$BB,20,FALSE)</f>
        <v>88.2</v>
      </c>
      <c r="Y202">
        <f>VLOOKUP($G202,county_facts!$A:$BB,21,FALSE)</f>
        <v>1.5</v>
      </c>
      <c r="Z202">
        <f>VLOOKUP($G202,county_facts!$A:$BB,22,FALSE)</f>
        <v>3.3</v>
      </c>
      <c r="AA202">
        <f>VLOOKUP($G202,county_facts!$A:$BB,23,FALSE)</f>
        <v>73.5</v>
      </c>
      <c r="AB202">
        <f>VLOOKUP($G202,county_facts!$A:$BB,24,FALSE)</f>
        <v>7.9</v>
      </c>
      <c r="AC202">
        <f>VLOOKUP($G202,county_facts!$A:$BB,25,FALSE)</f>
        <v>901</v>
      </c>
      <c r="AD202">
        <f>VLOOKUP($G202,county_facts!$A:$BB,26,FALSE)</f>
        <v>26.2</v>
      </c>
      <c r="AE202">
        <f>VLOOKUP($G202,county_facts!$A:$BB,27,FALSE)</f>
        <v>4858</v>
      </c>
      <c r="AF202">
        <f>VLOOKUP($G202,county_facts!$A:$BB,28,FALSE)</f>
        <v>69.7</v>
      </c>
      <c r="AG202">
        <f>VLOOKUP($G202,county_facts!$A:$BB,29,FALSE)</f>
        <v>7.1</v>
      </c>
      <c r="AH202">
        <f>VLOOKUP($G202,county_facts!$A:$BB,30,FALSE)</f>
        <v>59300</v>
      </c>
      <c r="AI202">
        <f>VLOOKUP($G202,county_facts!$A:$BB,31,FALSE)</f>
        <v>4188</v>
      </c>
      <c r="AJ202">
        <f>VLOOKUP($G202,county_facts!$A:$BB,32,FALSE)</f>
        <v>2.5299999999999998</v>
      </c>
      <c r="AK202">
        <f>VLOOKUP($G202,county_facts!$A:$BB,33,FALSE)</f>
        <v>15023</v>
      </c>
      <c r="AL202">
        <f>VLOOKUP($G202,county_facts!$A:$BB,34,FALSE)</f>
        <v>32697</v>
      </c>
      <c r="AM202">
        <f>VLOOKUP($G202,county_facts!$A:$BB,35,FALSE)</f>
        <v>27</v>
      </c>
      <c r="AN202">
        <f>VLOOKUP($G202,county_facts!$A:$BB,36,FALSE)</f>
        <v>155</v>
      </c>
      <c r="AO202">
        <f>VLOOKUP($G202,county_facts!$A:$BB,37,FALSE)</f>
        <v>1636</v>
      </c>
      <c r="AP202">
        <f>VLOOKUP($G202,county_facts!$A:$BB,38,FALSE)</f>
        <v>6.9</v>
      </c>
      <c r="AQ202">
        <f>VLOOKUP($G202,county_facts!$A:$BB,39,FALSE)</f>
        <v>575</v>
      </c>
      <c r="AR202">
        <f>VLOOKUP($G202,county_facts!$A:$BB,40,FALSE)</f>
        <v>586</v>
      </c>
      <c r="AS202">
        <f>VLOOKUP($G202,county_facts!$A:$BB,41,FALSE)</f>
        <v>0</v>
      </c>
      <c r="AT202">
        <f>VLOOKUP($G202,county_facts!$A:$BB,42,FALSE)</f>
        <v>0</v>
      </c>
      <c r="AU202">
        <f>VLOOKUP($G202,county_facts!$A:$BB,43,FALSE)</f>
        <v>0</v>
      </c>
      <c r="AV202">
        <f>VLOOKUP($G202,county_facts!$A:$BB,44,FALSE)</f>
        <v>0</v>
      </c>
      <c r="AW202">
        <f>VLOOKUP($G202,county_facts!$A:$BB,45,FALSE)</f>
        <v>0</v>
      </c>
      <c r="AX202">
        <f>VLOOKUP($G202,county_facts!$A:$BB,46,FALSE)</f>
        <v>32.799999999999997</v>
      </c>
      <c r="AY202">
        <f>VLOOKUP($G202,county_facts!$A:$BB,47,FALSE)</f>
        <v>0</v>
      </c>
      <c r="AZ202">
        <f>VLOOKUP($G202,county_facts!$A:$BB,48,FALSE)</f>
        <v>0</v>
      </c>
      <c r="BA202">
        <f>VLOOKUP($G202,county_facts!$A:$BB,49,FALSE)</f>
        <v>57549</v>
      </c>
      <c r="BB202">
        <f>VLOOKUP($G202,county_facts!$A:$BB,50,FALSE)</f>
        <v>4202</v>
      </c>
      <c r="BC202">
        <f>VLOOKUP($G202,county_facts!$A:$BB,51,FALSE)</f>
        <v>0</v>
      </c>
      <c r="BD202">
        <f>VLOOKUP($G202,county_facts!$A:$BB,52,FALSE)</f>
        <v>0</v>
      </c>
      <c r="BE202">
        <f>VLOOKUP($G202,county_facts!$A:$BB,53,FALSE)</f>
        <v>561.52</v>
      </c>
      <c r="BF202">
        <f>VLOOKUP($G202,county_facts!$A:$BB,54,FALSE)</f>
        <v>25.2</v>
      </c>
    </row>
    <row r="203" spans="1:58" x14ac:dyDescent="0.3">
      <c r="A203" t="s">
        <v>9</v>
      </c>
      <c r="B203" t="s">
        <v>101</v>
      </c>
      <c r="C203">
        <v>119</v>
      </c>
      <c r="D203" t="s">
        <v>75</v>
      </c>
      <c r="E203">
        <v>489</v>
      </c>
      <c r="F203">
        <v>0.24335378299999999</v>
      </c>
      <c r="G203">
        <v>5079</v>
      </c>
      <c r="H203">
        <f>VLOOKUP($G203,county_facts!$A:$BB,4,FALSE)</f>
        <v>13970</v>
      </c>
      <c r="I203">
        <f>VLOOKUP($G203,county_facts!$A:$BB,5,FALSE)</f>
        <v>14134</v>
      </c>
      <c r="J203">
        <f>VLOOKUP($G203,county_facts!$A:$BB,6,FALSE)</f>
        <v>-1.2</v>
      </c>
      <c r="K203">
        <f>VLOOKUP($G203,county_facts!$A:$BB,7,FALSE)</f>
        <v>14134</v>
      </c>
      <c r="L203">
        <f>VLOOKUP($G203,county_facts!$A:$BB,8,FALSE)</f>
        <v>4.4000000000000004</v>
      </c>
      <c r="M203">
        <f>VLOOKUP($G203,county_facts!$A:$BB,9,FALSE)</f>
        <v>17.8</v>
      </c>
      <c r="N203">
        <f>VLOOKUP($G203,county_facts!$A:$BB,10,FALSE)</f>
        <v>13.5</v>
      </c>
      <c r="O203">
        <f>VLOOKUP($G203,county_facts!$A:$BB,11,FALSE)</f>
        <v>38.9</v>
      </c>
      <c r="P203">
        <f>VLOOKUP($G203,county_facts!$A:$BB,12,FALSE)</f>
        <v>67.7</v>
      </c>
      <c r="Q203">
        <f>VLOOKUP($G203,county_facts!$A:$BB,13,FALSE)</f>
        <v>30.3</v>
      </c>
      <c r="R203">
        <f>VLOOKUP($G203,county_facts!$A:$BB,14,FALSE)</f>
        <v>0.4</v>
      </c>
      <c r="S203">
        <f>VLOOKUP($G203,county_facts!$A:$BB,15,FALSE)</f>
        <v>0.3</v>
      </c>
      <c r="T203">
        <f>VLOOKUP($G203,county_facts!$A:$BB,16,FALSE)</f>
        <v>0</v>
      </c>
      <c r="U203">
        <f>VLOOKUP($G203,county_facts!$A:$BB,17,FALSE)</f>
        <v>1.2</v>
      </c>
      <c r="V203">
        <f>VLOOKUP($G203,county_facts!$A:$BB,18,FALSE)</f>
        <v>3.6</v>
      </c>
      <c r="W203">
        <f>VLOOKUP($G203,county_facts!$A:$BB,19,FALSE)</f>
        <v>64.8</v>
      </c>
      <c r="X203">
        <f>VLOOKUP($G203,county_facts!$A:$BB,20,FALSE)</f>
        <v>88.2</v>
      </c>
      <c r="Y203">
        <f>VLOOKUP($G203,county_facts!$A:$BB,21,FALSE)</f>
        <v>1.5</v>
      </c>
      <c r="Z203">
        <f>VLOOKUP($G203,county_facts!$A:$BB,22,FALSE)</f>
        <v>3.3</v>
      </c>
      <c r="AA203">
        <f>VLOOKUP($G203,county_facts!$A:$BB,23,FALSE)</f>
        <v>73.5</v>
      </c>
      <c r="AB203">
        <f>VLOOKUP($G203,county_facts!$A:$BB,24,FALSE)</f>
        <v>7.9</v>
      </c>
      <c r="AC203">
        <f>VLOOKUP($G203,county_facts!$A:$BB,25,FALSE)</f>
        <v>901</v>
      </c>
      <c r="AD203">
        <f>VLOOKUP($G203,county_facts!$A:$BB,26,FALSE)</f>
        <v>26.2</v>
      </c>
      <c r="AE203">
        <f>VLOOKUP($G203,county_facts!$A:$BB,27,FALSE)</f>
        <v>4858</v>
      </c>
      <c r="AF203">
        <f>VLOOKUP($G203,county_facts!$A:$BB,28,FALSE)</f>
        <v>69.7</v>
      </c>
      <c r="AG203">
        <f>VLOOKUP($G203,county_facts!$A:$BB,29,FALSE)</f>
        <v>7.1</v>
      </c>
      <c r="AH203">
        <f>VLOOKUP($G203,county_facts!$A:$BB,30,FALSE)</f>
        <v>59300</v>
      </c>
      <c r="AI203">
        <f>VLOOKUP($G203,county_facts!$A:$BB,31,FALSE)</f>
        <v>4188</v>
      </c>
      <c r="AJ203">
        <f>VLOOKUP($G203,county_facts!$A:$BB,32,FALSE)</f>
        <v>2.5299999999999998</v>
      </c>
      <c r="AK203">
        <f>VLOOKUP($G203,county_facts!$A:$BB,33,FALSE)</f>
        <v>15023</v>
      </c>
      <c r="AL203">
        <f>VLOOKUP($G203,county_facts!$A:$BB,34,FALSE)</f>
        <v>32697</v>
      </c>
      <c r="AM203">
        <f>VLOOKUP($G203,county_facts!$A:$BB,35,FALSE)</f>
        <v>27</v>
      </c>
      <c r="AN203">
        <f>VLOOKUP($G203,county_facts!$A:$BB,36,FALSE)</f>
        <v>155</v>
      </c>
      <c r="AO203">
        <f>VLOOKUP($G203,county_facts!$A:$BB,37,FALSE)</f>
        <v>1636</v>
      </c>
      <c r="AP203">
        <f>VLOOKUP($G203,county_facts!$A:$BB,38,FALSE)</f>
        <v>6.9</v>
      </c>
      <c r="AQ203">
        <f>VLOOKUP($G203,county_facts!$A:$BB,39,FALSE)</f>
        <v>575</v>
      </c>
      <c r="AR203">
        <f>VLOOKUP($G203,county_facts!$A:$BB,40,FALSE)</f>
        <v>586</v>
      </c>
      <c r="AS203">
        <f>VLOOKUP($G203,county_facts!$A:$BB,41,FALSE)</f>
        <v>0</v>
      </c>
      <c r="AT203">
        <f>VLOOKUP($G203,county_facts!$A:$BB,42,FALSE)</f>
        <v>0</v>
      </c>
      <c r="AU203">
        <f>VLOOKUP($G203,county_facts!$A:$BB,43,FALSE)</f>
        <v>0</v>
      </c>
      <c r="AV203">
        <f>VLOOKUP($G203,county_facts!$A:$BB,44,FALSE)</f>
        <v>0</v>
      </c>
      <c r="AW203">
        <f>VLOOKUP($G203,county_facts!$A:$BB,45,FALSE)</f>
        <v>0</v>
      </c>
      <c r="AX203">
        <f>VLOOKUP($G203,county_facts!$A:$BB,46,FALSE)</f>
        <v>32.799999999999997</v>
      </c>
      <c r="AY203">
        <f>VLOOKUP($G203,county_facts!$A:$BB,47,FALSE)</f>
        <v>0</v>
      </c>
      <c r="AZ203">
        <f>VLOOKUP($G203,county_facts!$A:$BB,48,FALSE)</f>
        <v>0</v>
      </c>
      <c r="BA203">
        <f>VLOOKUP($G203,county_facts!$A:$BB,49,FALSE)</f>
        <v>57549</v>
      </c>
      <c r="BB203">
        <f>VLOOKUP($G203,county_facts!$A:$BB,50,FALSE)</f>
        <v>4202</v>
      </c>
      <c r="BC203">
        <f>VLOOKUP($G203,county_facts!$A:$BB,51,FALSE)</f>
        <v>0</v>
      </c>
      <c r="BD203">
        <f>VLOOKUP($G203,county_facts!$A:$BB,52,FALSE)</f>
        <v>0</v>
      </c>
      <c r="BE203">
        <f>VLOOKUP($G203,county_facts!$A:$BB,53,FALSE)</f>
        <v>561.52</v>
      </c>
      <c r="BF203">
        <f>VLOOKUP($G203,county_facts!$A:$BB,54,FALSE)</f>
        <v>25.2</v>
      </c>
    </row>
    <row r="204" spans="1:58" x14ac:dyDescent="0.3">
      <c r="A204" t="s">
        <v>6</v>
      </c>
      <c r="B204" t="s">
        <v>34</v>
      </c>
      <c r="C204">
        <v>420</v>
      </c>
      <c r="D204" t="s">
        <v>75</v>
      </c>
      <c r="E204">
        <v>532</v>
      </c>
      <c r="F204">
        <v>0.78947368399999995</v>
      </c>
      <c r="G204">
        <v>5077</v>
      </c>
      <c r="H204">
        <f>VLOOKUP($G204,county_facts!$A:$BB,4,FALSE)</f>
        <v>9860</v>
      </c>
      <c r="I204">
        <f>VLOOKUP($G204,county_facts!$A:$BB,5,FALSE)</f>
        <v>10424</v>
      </c>
      <c r="J204">
        <f>VLOOKUP($G204,county_facts!$A:$BB,6,FALSE)</f>
        <v>-5.4</v>
      </c>
      <c r="K204">
        <f>VLOOKUP($G204,county_facts!$A:$BB,7,FALSE)</f>
        <v>10424</v>
      </c>
      <c r="L204">
        <f>VLOOKUP($G204,county_facts!$A:$BB,8,FALSE)</f>
        <v>5.4</v>
      </c>
      <c r="M204">
        <f>VLOOKUP($G204,county_facts!$A:$BB,9,FALSE)</f>
        <v>19.600000000000001</v>
      </c>
      <c r="N204">
        <f>VLOOKUP($G204,county_facts!$A:$BB,10,FALSE)</f>
        <v>16.7</v>
      </c>
      <c r="O204">
        <f>VLOOKUP($G204,county_facts!$A:$BB,11,FALSE)</f>
        <v>44</v>
      </c>
      <c r="P204">
        <f>VLOOKUP($G204,county_facts!$A:$BB,12,FALSE)</f>
        <v>43.1</v>
      </c>
      <c r="Q204">
        <f>VLOOKUP($G204,county_facts!$A:$BB,13,FALSE)</f>
        <v>54.2</v>
      </c>
      <c r="R204">
        <f>VLOOKUP($G204,county_facts!$A:$BB,14,FALSE)</f>
        <v>0.6</v>
      </c>
      <c r="S204">
        <f>VLOOKUP($G204,county_facts!$A:$BB,15,FALSE)</f>
        <v>0.5</v>
      </c>
      <c r="T204">
        <f>VLOOKUP($G204,county_facts!$A:$BB,16,FALSE)</f>
        <v>0</v>
      </c>
      <c r="U204">
        <f>VLOOKUP($G204,county_facts!$A:$BB,17,FALSE)</f>
        <v>1.6</v>
      </c>
      <c r="V204">
        <f>VLOOKUP($G204,county_facts!$A:$BB,18,FALSE)</f>
        <v>2.7</v>
      </c>
      <c r="W204">
        <f>VLOOKUP($G204,county_facts!$A:$BB,19,FALSE)</f>
        <v>41</v>
      </c>
      <c r="X204">
        <f>VLOOKUP($G204,county_facts!$A:$BB,20,FALSE)</f>
        <v>87.7</v>
      </c>
      <c r="Y204">
        <f>VLOOKUP($G204,county_facts!$A:$BB,21,FALSE)</f>
        <v>0.8</v>
      </c>
      <c r="Z204">
        <f>VLOOKUP($G204,county_facts!$A:$BB,22,FALSE)</f>
        <v>1</v>
      </c>
      <c r="AA204">
        <f>VLOOKUP($G204,county_facts!$A:$BB,23,FALSE)</f>
        <v>70.099999999999994</v>
      </c>
      <c r="AB204">
        <f>VLOOKUP($G204,county_facts!$A:$BB,24,FALSE)</f>
        <v>7.1</v>
      </c>
      <c r="AC204">
        <f>VLOOKUP($G204,county_facts!$A:$BB,25,FALSE)</f>
        <v>485</v>
      </c>
      <c r="AD204">
        <f>VLOOKUP($G204,county_facts!$A:$BB,26,FALSE)</f>
        <v>20.399999999999999</v>
      </c>
      <c r="AE204">
        <f>VLOOKUP($G204,county_facts!$A:$BB,27,FALSE)</f>
        <v>4364</v>
      </c>
      <c r="AF204">
        <f>VLOOKUP($G204,county_facts!$A:$BB,28,FALSE)</f>
        <v>57</v>
      </c>
      <c r="AG204">
        <f>VLOOKUP($G204,county_facts!$A:$BB,29,FALSE)</f>
        <v>14.8</v>
      </c>
      <c r="AH204">
        <f>VLOOKUP($G204,county_facts!$A:$BB,30,FALSE)</f>
        <v>54700</v>
      </c>
      <c r="AI204">
        <f>VLOOKUP($G204,county_facts!$A:$BB,31,FALSE)</f>
        <v>3491</v>
      </c>
      <c r="AJ204">
        <f>VLOOKUP($G204,county_facts!$A:$BB,32,FALSE)</f>
        <v>2.54</v>
      </c>
      <c r="AK204">
        <f>VLOOKUP($G204,county_facts!$A:$BB,33,FALSE)</f>
        <v>12529</v>
      </c>
      <c r="AL204">
        <f>VLOOKUP($G204,county_facts!$A:$BB,34,FALSE)</f>
        <v>25034</v>
      </c>
      <c r="AM204">
        <f>VLOOKUP($G204,county_facts!$A:$BB,35,FALSE)</f>
        <v>31.5</v>
      </c>
      <c r="AN204">
        <f>VLOOKUP($G204,county_facts!$A:$BB,36,FALSE)</f>
        <v>127</v>
      </c>
      <c r="AO204">
        <f>VLOOKUP($G204,county_facts!$A:$BB,37,FALSE)</f>
        <v>907</v>
      </c>
      <c r="AP204">
        <f>VLOOKUP($G204,county_facts!$A:$BB,38,FALSE)</f>
        <v>-5.0999999999999996</v>
      </c>
      <c r="AQ204">
        <f>VLOOKUP($G204,county_facts!$A:$BB,39,FALSE)</f>
        <v>643</v>
      </c>
      <c r="AR204">
        <f>VLOOKUP($G204,county_facts!$A:$BB,40,FALSE)</f>
        <v>532</v>
      </c>
      <c r="AS204">
        <f>VLOOKUP($G204,county_facts!$A:$BB,41,FALSE)</f>
        <v>0</v>
      </c>
      <c r="AT204">
        <f>VLOOKUP($G204,county_facts!$A:$BB,42,FALSE)</f>
        <v>0</v>
      </c>
      <c r="AU204">
        <f>VLOOKUP($G204,county_facts!$A:$BB,43,FALSE)</f>
        <v>0</v>
      </c>
      <c r="AV204">
        <f>VLOOKUP($G204,county_facts!$A:$BB,44,FALSE)</f>
        <v>0</v>
      </c>
      <c r="AW204">
        <f>VLOOKUP($G204,county_facts!$A:$BB,45,FALSE)</f>
        <v>0</v>
      </c>
      <c r="AX204">
        <f>VLOOKUP($G204,county_facts!$A:$BB,46,FALSE)</f>
        <v>23.7</v>
      </c>
      <c r="AY204">
        <f>VLOOKUP($G204,county_facts!$A:$BB,47,FALSE)</f>
        <v>0</v>
      </c>
      <c r="AZ204">
        <f>VLOOKUP($G204,county_facts!$A:$BB,48,FALSE)</f>
        <v>84657</v>
      </c>
      <c r="BA204">
        <f>VLOOKUP($G204,county_facts!$A:$BB,49,FALSE)</f>
        <v>35796</v>
      </c>
      <c r="BB204">
        <f>VLOOKUP($G204,county_facts!$A:$BB,50,FALSE)</f>
        <v>3345</v>
      </c>
      <c r="BC204">
        <f>VLOOKUP($G204,county_facts!$A:$BB,51,FALSE)</f>
        <v>2793</v>
      </c>
      <c r="BD204">
        <f>VLOOKUP($G204,county_facts!$A:$BB,52,FALSE)</f>
        <v>0</v>
      </c>
      <c r="BE204">
        <f>VLOOKUP($G204,county_facts!$A:$BB,53,FALSE)</f>
        <v>602.62</v>
      </c>
      <c r="BF204">
        <f>VLOOKUP($G204,county_facts!$A:$BB,54,FALSE)</f>
        <v>17.3</v>
      </c>
    </row>
    <row r="205" spans="1:58" x14ac:dyDescent="0.3">
      <c r="A205" t="s">
        <v>9</v>
      </c>
      <c r="B205" t="s">
        <v>34</v>
      </c>
      <c r="C205">
        <v>112</v>
      </c>
      <c r="D205" t="s">
        <v>75</v>
      </c>
      <c r="E205">
        <v>532</v>
      </c>
      <c r="F205">
        <v>0.21052631599999999</v>
      </c>
      <c r="G205">
        <v>5077</v>
      </c>
      <c r="H205">
        <f>VLOOKUP($G205,county_facts!$A:$BB,4,FALSE)</f>
        <v>9860</v>
      </c>
      <c r="I205">
        <f>VLOOKUP($G205,county_facts!$A:$BB,5,FALSE)</f>
        <v>10424</v>
      </c>
      <c r="J205">
        <f>VLOOKUP($G205,county_facts!$A:$BB,6,FALSE)</f>
        <v>-5.4</v>
      </c>
      <c r="K205">
        <f>VLOOKUP($G205,county_facts!$A:$BB,7,FALSE)</f>
        <v>10424</v>
      </c>
      <c r="L205">
        <f>VLOOKUP($G205,county_facts!$A:$BB,8,FALSE)</f>
        <v>5.4</v>
      </c>
      <c r="M205">
        <f>VLOOKUP($G205,county_facts!$A:$BB,9,FALSE)</f>
        <v>19.600000000000001</v>
      </c>
      <c r="N205">
        <f>VLOOKUP($G205,county_facts!$A:$BB,10,FALSE)</f>
        <v>16.7</v>
      </c>
      <c r="O205">
        <f>VLOOKUP($G205,county_facts!$A:$BB,11,FALSE)</f>
        <v>44</v>
      </c>
      <c r="P205">
        <f>VLOOKUP($G205,county_facts!$A:$BB,12,FALSE)</f>
        <v>43.1</v>
      </c>
      <c r="Q205">
        <f>VLOOKUP($G205,county_facts!$A:$BB,13,FALSE)</f>
        <v>54.2</v>
      </c>
      <c r="R205">
        <f>VLOOKUP($G205,county_facts!$A:$BB,14,FALSE)</f>
        <v>0.6</v>
      </c>
      <c r="S205">
        <f>VLOOKUP($G205,county_facts!$A:$BB,15,FALSE)</f>
        <v>0.5</v>
      </c>
      <c r="T205">
        <f>VLOOKUP($G205,county_facts!$A:$BB,16,FALSE)</f>
        <v>0</v>
      </c>
      <c r="U205">
        <f>VLOOKUP($G205,county_facts!$A:$BB,17,FALSE)</f>
        <v>1.6</v>
      </c>
      <c r="V205">
        <f>VLOOKUP($G205,county_facts!$A:$BB,18,FALSE)</f>
        <v>2.7</v>
      </c>
      <c r="W205">
        <f>VLOOKUP($G205,county_facts!$A:$BB,19,FALSE)</f>
        <v>41</v>
      </c>
      <c r="X205">
        <f>VLOOKUP($G205,county_facts!$A:$BB,20,FALSE)</f>
        <v>87.7</v>
      </c>
      <c r="Y205">
        <f>VLOOKUP($G205,county_facts!$A:$BB,21,FALSE)</f>
        <v>0.8</v>
      </c>
      <c r="Z205">
        <f>VLOOKUP($G205,county_facts!$A:$BB,22,FALSE)</f>
        <v>1</v>
      </c>
      <c r="AA205">
        <f>VLOOKUP($G205,county_facts!$A:$BB,23,FALSE)</f>
        <v>70.099999999999994</v>
      </c>
      <c r="AB205">
        <f>VLOOKUP($G205,county_facts!$A:$BB,24,FALSE)</f>
        <v>7.1</v>
      </c>
      <c r="AC205">
        <f>VLOOKUP($G205,county_facts!$A:$BB,25,FALSE)</f>
        <v>485</v>
      </c>
      <c r="AD205">
        <f>VLOOKUP($G205,county_facts!$A:$BB,26,FALSE)</f>
        <v>20.399999999999999</v>
      </c>
      <c r="AE205">
        <f>VLOOKUP($G205,county_facts!$A:$BB,27,FALSE)</f>
        <v>4364</v>
      </c>
      <c r="AF205">
        <f>VLOOKUP($G205,county_facts!$A:$BB,28,FALSE)</f>
        <v>57</v>
      </c>
      <c r="AG205">
        <f>VLOOKUP($G205,county_facts!$A:$BB,29,FALSE)</f>
        <v>14.8</v>
      </c>
      <c r="AH205">
        <f>VLOOKUP($G205,county_facts!$A:$BB,30,FALSE)</f>
        <v>54700</v>
      </c>
      <c r="AI205">
        <f>VLOOKUP($G205,county_facts!$A:$BB,31,FALSE)</f>
        <v>3491</v>
      </c>
      <c r="AJ205">
        <f>VLOOKUP($G205,county_facts!$A:$BB,32,FALSE)</f>
        <v>2.54</v>
      </c>
      <c r="AK205">
        <f>VLOOKUP($G205,county_facts!$A:$BB,33,FALSE)</f>
        <v>12529</v>
      </c>
      <c r="AL205">
        <f>VLOOKUP($G205,county_facts!$A:$BB,34,FALSE)</f>
        <v>25034</v>
      </c>
      <c r="AM205">
        <f>VLOOKUP($G205,county_facts!$A:$BB,35,FALSE)</f>
        <v>31.5</v>
      </c>
      <c r="AN205">
        <f>VLOOKUP($G205,county_facts!$A:$BB,36,FALSE)</f>
        <v>127</v>
      </c>
      <c r="AO205">
        <f>VLOOKUP($G205,county_facts!$A:$BB,37,FALSE)</f>
        <v>907</v>
      </c>
      <c r="AP205">
        <f>VLOOKUP($G205,county_facts!$A:$BB,38,FALSE)</f>
        <v>-5.0999999999999996</v>
      </c>
      <c r="AQ205">
        <f>VLOOKUP($G205,county_facts!$A:$BB,39,FALSE)</f>
        <v>643</v>
      </c>
      <c r="AR205">
        <f>VLOOKUP($G205,county_facts!$A:$BB,40,FALSE)</f>
        <v>532</v>
      </c>
      <c r="AS205">
        <f>VLOOKUP($G205,county_facts!$A:$BB,41,FALSE)</f>
        <v>0</v>
      </c>
      <c r="AT205">
        <f>VLOOKUP($G205,county_facts!$A:$BB,42,FALSE)</f>
        <v>0</v>
      </c>
      <c r="AU205">
        <f>VLOOKUP($G205,county_facts!$A:$BB,43,FALSE)</f>
        <v>0</v>
      </c>
      <c r="AV205">
        <f>VLOOKUP($G205,county_facts!$A:$BB,44,FALSE)</f>
        <v>0</v>
      </c>
      <c r="AW205">
        <f>VLOOKUP($G205,county_facts!$A:$BB,45,FALSE)</f>
        <v>0</v>
      </c>
      <c r="AX205">
        <f>VLOOKUP($G205,county_facts!$A:$BB,46,FALSE)</f>
        <v>23.7</v>
      </c>
      <c r="AY205">
        <f>VLOOKUP($G205,county_facts!$A:$BB,47,FALSE)</f>
        <v>0</v>
      </c>
      <c r="AZ205">
        <f>VLOOKUP($G205,county_facts!$A:$BB,48,FALSE)</f>
        <v>84657</v>
      </c>
      <c r="BA205">
        <f>VLOOKUP($G205,county_facts!$A:$BB,49,FALSE)</f>
        <v>35796</v>
      </c>
      <c r="BB205">
        <f>VLOOKUP($G205,county_facts!$A:$BB,50,FALSE)</f>
        <v>3345</v>
      </c>
      <c r="BC205">
        <f>VLOOKUP($G205,county_facts!$A:$BB,51,FALSE)</f>
        <v>2793</v>
      </c>
      <c r="BD205">
        <f>VLOOKUP($G205,county_facts!$A:$BB,52,FALSE)</f>
        <v>0</v>
      </c>
      <c r="BE205">
        <f>VLOOKUP($G205,county_facts!$A:$BB,53,FALSE)</f>
        <v>602.62</v>
      </c>
      <c r="BF205">
        <f>VLOOKUP($G205,county_facts!$A:$BB,54,FALSE)</f>
        <v>17.3</v>
      </c>
    </row>
    <row r="206" spans="1:58" x14ac:dyDescent="0.3">
      <c r="A206" t="s">
        <v>6</v>
      </c>
      <c r="B206" t="s">
        <v>35</v>
      </c>
      <c r="C206">
        <v>391</v>
      </c>
      <c r="D206" t="s">
        <v>75</v>
      </c>
      <c r="E206">
        <v>578</v>
      </c>
      <c r="F206">
        <v>0.67647058800000004</v>
      </c>
      <c r="G206">
        <v>5075</v>
      </c>
      <c r="H206">
        <f>VLOOKUP($G206,county_facts!$A:$BB,4,FALSE)</f>
        <v>16931</v>
      </c>
      <c r="I206">
        <f>VLOOKUP($G206,county_facts!$A:$BB,5,FALSE)</f>
        <v>17412</v>
      </c>
      <c r="J206">
        <f>VLOOKUP($G206,county_facts!$A:$BB,6,FALSE)</f>
        <v>-2.8</v>
      </c>
      <c r="K206">
        <f>VLOOKUP($G206,county_facts!$A:$BB,7,FALSE)</f>
        <v>17415</v>
      </c>
      <c r="L206">
        <f>VLOOKUP($G206,county_facts!$A:$BB,8,FALSE)</f>
        <v>5.6</v>
      </c>
      <c r="M206">
        <f>VLOOKUP($G206,county_facts!$A:$BB,9,FALSE)</f>
        <v>22.6</v>
      </c>
      <c r="N206">
        <f>VLOOKUP($G206,county_facts!$A:$BB,10,FALSE)</f>
        <v>19.3</v>
      </c>
      <c r="O206">
        <f>VLOOKUP($G206,county_facts!$A:$BB,11,FALSE)</f>
        <v>50.5</v>
      </c>
      <c r="P206">
        <f>VLOOKUP($G206,county_facts!$A:$BB,12,FALSE)</f>
        <v>97.1</v>
      </c>
      <c r="Q206">
        <f>VLOOKUP($G206,county_facts!$A:$BB,13,FALSE)</f>
        <v>1</v>
      </c>
      <c r="R206">
        <f>VLOOKUP($G206,county_facts!$A:$BB,14,FALSE)</f>
        <v>0.5</v>
      </c>
      <c r="S206">
        <f>VLOOKUP($G206,county_facts!$A:$BB,15,FALSE)</f>
        <v>0.2</v>
      </c>
      <c r="T206">
        <f>VLOOKUP($G206,county_facts!$A:$BB,16,FALSE)</f>
        <v>0</v>
      </c>
      <c r="U206">
        <f>VLOOKUP($G206,county_facts!$A:$BB,17,FALSE)</f>
        <v>1.2</v>
      </c>
      <c r="V206">
        <f>VLOOKUP($G206,county_facts!$A:$BB,18,FALSE)</f>
        <v>1.3</v>
      </c>
      <c r="W206">
        <f>VLOOKUP($G206,county_facts!$A:$BB,19,FALSE)</f>
        <v>96</v>
      </c>
      <c r="X206">
        <f>VLOOKUP($G206,county_facts!$A:$BB,20,FALSE)</f>
        <v>88.8</v>
      </c>
      <c r="Y206">
        <f>VLOOKUP($G206,county_facts!$A:$BB,21,FALSE)</f>
        <v>0.6</v>
      </c>
      <c r="Z206">
        <f>VLOOKUP($G206,county_facts!$A:$BB,22,FALSE)</f>
        <v>1.4</v>
      </c>
      <c r="AA206">
        <f>VLOOKUP($G206,county_facts!$A:$BB,23,FALSE)</f>
        <v>77.400000000000006</v>
      </c>
      <c r="AB206">
        <f>VLOOKUP($G206,county_facts!$A:$BB,24,FALSE)</f>
        <v>10.4</v>
      </c>
      <c r="AC206">
        <f>VLOOKUP($G206,county_facts!$A:$BB,25,FALSE)</f>
        <v>1443</v>
      </c>
      <c r="AD206">
        <f>VLOOKUP($G206,county_facts!$A:$BB,26,FALSE)</f>
        <v>25.1</v>
      </c>
      <c r="AE206">
        <f>VLOOKUP($G206,county_facts!$A:$BB,27,FALSE)</f>
        <v>7979</v>
      </c>
      <c r="AF206">
        <f>VLOOKUP($G206,county_facts!$A:$BB,28,FALSE)</f>
        <v>70.7</v>
      </c>
      <c r="AG206">
        <f>VLOOKUP($G206,county_facts!$A:$BB,29,FALSE)</f>
        <v>8.6999999999999993</v>
      </c>
      <c r="AH206">
        <f>VLOOKUP($G206,county_facts!$A:$BB,30,FALSE)</f>
        <v>59800</v>
      </c>
      <c r="AI206">
        <f>VLOOKUP($G206,county_facts!$A:$BB,31,FALSE)</f>
        <v>6580</v>
      </c>
      <c r="AJ206">
        <f>VLOOKUP($G206,county_facts!$A:$BB,32,FALSE)</f>
        <v>2.52</v>
      </c>
      <c r="AK206">
        <f>VLOOKUP($G206,county_facts!$A:$BB,33,FALSE)</f>
        <v>15971</v>
      </c>
      <c r="AL206">
        <f>VLOOKUP($G206,county_facts!$A:$BB,34,FALSE)</f>
        <v>32239</v>
      </c>
      <c r="AM206">
        <f>VLOOKUP($G206,county_facts!$A:$BB,35,FALSE)</f>
        <v>25.4</v>
      </c>
      <c r="AN206">
        <f>VLOOKUP($G206,county_facts!$A:$BB,36,FALSE)</f>
        <v>274</v>
      </c>
      <c r="AO206">
        <f>VLOOKUP($G206,county_facts!$A:$BB,37,FALSE)</f>
        <v>2790</v>
      </c>
      <c r="AP206">
        <f>VLOOKUP($G206,county_facts!$A:$BB,38,FALSE)</f>
        <v>-1</v>
      </c>
      <c r="AQ206">
        <f>VLOOKUP($G206,county_facts!$A:$BB,39,FALSE)</f>
        <v>1154</v>
      </c>
      <c r="AR206">
        <f>VLOOKUP($G206,county_facts!$A:$BB,40,FALSE)</f>
        <v>1434</v>
      </c>
      <c r="AS206">
        <f>VLOOKUP($G206,county_facts!$A:$BB,41,FALSE)</f>
        <v>0</v>
      </c>
      <c r="AT206">
        <f>VLOOKUP($G206,county_facts!$A:$BB,42,FALSE)</f>
        <v>0</v>
      </c>
      <c r="AU206">
        <f>VLOOKUP($G206,county_facts!$A:$BB,43,FALSE)</f>
        <v>0</v>
      </c>
      <c r="AV206">
        <f>VLOOKUP($G206,county_facts!$A:$BB,44,FALSE)</f>
        <v>0</v>
      </c>
      <c r="AW206">
        <f>VLOOKUP($G206,county_facts!$A:$BB,45,FALSE)</f>
        <v>0</v>
      </c>
      <c r="AX206">
        <f>VLOOKUP($G206,county_facts!$A:$BB,46,FALSE)</f>
        <v>24.1</v>
      </c>
      <c r="AY206">
        <f>VLOOKUP($G206,county_facts!$A:$BB,47,FALSE)</f>
        <v>0</v>
      </c>
      <c r="AZ206">
        <f>VLOOKUP($G206,county_facts!$A:$BB,48,FALSE)</f>
        <v>57963</v>
      </c>
      <c r="BA206">
        <f>VLOOKUP($G206,county_facts!$A:$BB,49,FALSE)</f>
        <v>163661</v>
      </c>
      <c r="BB206">
        <f>VLOOKUP($G206,county_facts!$A:$BB,50,FALSE)</f>
        <v>9703</v>
      </c>
      <c r="BC206">
        <f>VLOOKUP($G206,county_facts!$A:$BB,51,FALSE)</f>
        <v>9250</v>
      </c>
      <c r="BD206">
        <f>VLOOKUP($G206,county_facts!$A:$BB,52,FALSE)</f>
        <v>3</v>
      </c>
      <c r="BE206">
        <f>VLOOKUP($G206,county_facts!$A:$BB,53,FALSE)</f>
        <v>587.61</v>
      </c>
      <c r="BF206">
        <f>VLOOKUP($G206,county_facts!$A:$BB,54,FALSE)</f>
        <v>29.6</v>
      </c>
    </row>
    <row r="207" spans="1:58" x14ac:dyDescent="0.3">
      <c r="A207" t="s">
        <v>9</v>
      </c>
      <c r="B207" t="s">
        <v>35</v>
      </c>
      <c r="C207">
        <v>187</v>
      </c>
      <c r="D207" t="s">
        <v>75</v>
      </c>
      <c r="E207">
        <v>578</v>
      </c>
      <c r="F207">
        <v>0.32352941200000002</v>
      </c>
      <c r="G207">
        <v>5075</v>
      </c>
      <c r="H207">
        <f>VLOOKUP($G207,county_facts!$A:$BB,4,FALSE)</f>
        <v>16931</v>
      </c>
      <c r="I207">
        <f>VLOOKUP($G207,county_facts!$A:$BB,5,FALSE)</f>
        <v>17412</v>
      </c>
      <c r="J207">
        <f>VLOOKUP($G207,county_facts!$A:$BB,6,FALSE)</f>
        <v>-2.8</v>
      </c>
      <c r="K207">
        <f>VLOOKUP($G207,county_facts!$A:$BB,7,FALSE)</f>
        <v>17415</v>
      </c>
      <c r="L207">
        <f>VLOOKUP($G207,county_facts!$A:$BB,8,FALSE)</f>
        <v>5.6</v>
      </c>
      <c r="M207">
        <f>VLOOKUP($G207,county_facts!$A:$BB,9,FALSE)</f>
        <v>22.6</v>
      </c>
      <c r="N207">
        <f>VLOOKUP($G207,county_facts!$A:$BB,10,FALSE)</f>
        <v>19.3</v>
      </c>
      <c r="O207">
        <f>VLOOKUP($G207,county_facts!$A:$BB,11,FALSE)</f>
        <v>50.5</v>
      </c>
      <c r="P207">
        <f>VLOOKUP($G207,county_facts!$A:$BB,12,FALSE)</f>
        <v>97.1</v>
      </c>
      <c r="Q207">
        <f>VLOOKUP($G207,county_facts!$A:$BB,13,FALSE)</f>
        <v>1</v>
      </c>
      <c r="R207">
        <f>VLOOKUP($G207,county_facts!$A:$BB,14,FALSE)</f>
        <v>0.5</v>
      </c>
      <c r="S207">
        <f>VLOOKUP($G207,county_facts!$A:$BB,15,FALSE)</f>
        <v>0.2</v>
      </c>
      <c r="T207">
        <f>VLOOKUP($G207,county_facts!$A:$BB,16,FALSE)</f>
        <v>0</v>
      </c>
      <c r="U207">
        <f>VLOOKUP($G207,county_facts!$A:$BB,17,FALSE)</f>
        <v>1.2</v>
      </c>
      <c r="V207">
        <f>VLOOKUP($G207,county_facts!$A:$BB,18,FALSE)</f>
        <v>1.3</v>
      </c>
      <c r="W207">
        <f>VLOOKUP($G207,county_facts!$A:$BB,19,FALSE)</f>
        <v>96</v>
      </c>
      <c r="X207">
        <f>VLOOKUP($G207,county_facts!$A:$BB,20,FALSE)</f>
        <v>88.8</v>
      </c>
      <c r="Y207">
        <f>VLOOKUP($G207,county_facts!$A:$BB,21,FALSE)</f>
        <v>0.6</v>
      </c>
      <c r="Z207">
        <f>VLOOKUP($G207,county_facts!$A:$BB,22,FALSE)</f>
        <v>1.4</v>
      </c>
      <c r="AA207">
        <f>VLOOKUP($G207,county_facts!$A:$BB,23,FALSE)</f>
        <v>77.400000000000006</v>
      </c>
      <c r="AB207">
        <f>VLOOKUP($G207,county_facts!$A:$BB,24,FALSE)</f>
        <v>10.4</v>
      </c>
      <c r="AC207">
        <f>VLOOKUP($G207,county_facts!$A:$BB,25,FALSE)</f>
        <v>1443</v>
      </c>
      <c r="AD207">
        <f>VLOOKUP($G207,county_facts!$A:$BB,26,FALSE)</f>
        <v>25.1</v>
      </c>
      <c r="AE207">
        <f>VLOOKUP($G207,county_facts!$A:$BB,27,FALSE)</f>
        <v>7979</v>
      </c>
      <c r="AF207">
        <f>VLOOKUP($G207,county_facts!$A:$BB,28,FALSE)</f>
        <v>70.7</v>
      </c>
      <c r="AG207">
        <f>VLOOKUP($G207,county_facts!$A:$BB,29,FALSE)</f>
        <v>8.6999999999999993</v>
      </c>
      <c r="AH207">
        <f>VLOOKUP($G207,county_facts!$A:$BB,30,FALSE)</f>
        <v>59800</v>
      </c>
      <c r="AI207">
        <f>VLOOKUP($G207,county_facts!$A:$BB,31,FALSE)</f>
        <v>6580</v>
      </c>
      <c r="AJ207">
        <f>VLOOKUP($G207,county_facts!$A:$BB,32,FALSE)</f>
        <v>2.52</v>
      </c>
      <c r="AK207">
        <f>VLOOKUP($G207,county_facts!$A:$BB,33,FALSE)</f>
        <v>15971</v>
      </c>
      <c r="AL207">
        <f>VLOOKUP($G207,county_facts!$A:$BB,34,FALSE)</f>
        <v>32239</v>
      </c>
      <c r="AM207">
        <f>VLOOKUP($G207,county_facts!$A:$BB,35,FALSE)</f>
        <v>25.4</v>
      </c>
      <c r="AN207">
        <f>VLOOKUP($G207,county_facts!$A:$BB,36,FALSE)</f>
        <v>274</v>
      </c>
      <c r="AO207">
        <f>VLOOKUP($G207,county_facts!$A:$BB,37,FALSE)</f>
        <v>2790</v>
      </c>
      <c r="AP207">
        <f>VLOOKUP($G207,county_facts!$A:$BB,38,FALSE)</f>
        <v>-1</v>
      </c>
      <c r="AQ207">
        <f>VLOOKUP($G207,county_facts!$A:$BB,39,FALSE)</f>
        <v>1154</v>
      </c>
      <c r="AR207">
        <f>VLOOKUP($G207,county_facts!$A:$BB,40,FALSE)</f>
        <v>1434</v>
      </c>
      <c r="AS207">
        <f>VLOOKUP($G207,county_facts!$A:$BB,41,FALSE)</f>
        <v>0</v>
      </c>
      <c r="AT207">
        <f>VLOOKUP($G207,county_facts!$A:$BB,42,FALSE)</f>
        <v>0</v>
      </c>
      <c r="AU207">
        <f>VLOOKUP($G207,county_facts!$A:$BB,43,FALSE)</f>
        <v>0</v>
      </c>
      <c r="AV207">
        <f>VLOOKUP($G207,county_facts!$A:$BB,44,FALSE)</f>
        <v>0</v>
      </c>
      <c r="AW207">
        <f>VLOOKUP($G207,county_facts!$A:$BB,45,FALSE)</f>
        <v>0</v>
      </c>
      <c r="AX207">
        <f>VLOOKUP($G207,county_facts!$A:$BB,46,FALSE)</f>
        <v>24.1</v>
      </c>
      <c r="AY207">
        <f>VLOOKUP($G207,county_facts!$A:$BB,47,FALSE)</f>
        <v>0</v>
      </c>
      <c r="AZ207">
        <f>VLOOKUP($G207,county_facts!$A:$BB,48,FALSE)</f>
        <v>57963</v>
      </c>
      <c r="BA207">
        <f>VLOOKUP($G207,county_facts!$A:$BB,49,FALSE)</f>
        <v>163661</v>
      </c>
      <c r="BB207">
        <f>VLOOKUP($G207,county_facts!$A:$BB,50,FALSE)</f>
        <v>9703</v>
      </c>
      <c r="BC207">
        <f>VLOOKUP($G207,county_facts!$A:$BB,51,FALSE)</f>
        <v>9250</v>
      </c>
      <c r="BD207">
        <f>VLOOKUP($G207,county_facts!$A:$BB,52,FALSE)</f>
        <v>3</v>
      </c>
      <c r="BE207">
        <f>VLOOKUP($G207,county_facts!$A:$BB,53,FALSE)</f>
        <v>587.61</v>
      </c>
      <c r="BF207">
        <f>VLOOKUP($G207,county_facts!$A:$BB,54,FALSE)</f>
        <v>29.6</v>
      </c>
    </row>
    <row r="208" spans="1:58" x14ac:dyDescent="0.3">
      <c r="A208" t="s">
        <v>6</v>
      </c>
      <c r="B208" t="s">
        <v>102</v>
      </c>
      <c r="C208">
        <v>237</v>
      </c>
      <c r="D208" t="s">
        <v>75</v>
      </c>
      <c r="E208">
        <v>274</v>
      </c>
      <c r="F208">
        <v>0.86496350399999999</v>
      </c>
      <c r="G208">
        <v>5073</v>
      </c>
      <c r="H208">
        <f>VLOOKUP($G208,county_facts!$A:$BB,4,FALSE)</f>
        <v>7111</v>
      </c>
      <c r="I208">
        <f>VLOOKUP($G208,county_facts!$A:$BB,5,FALSE)</f>
        <v>7645</v>
      </c>
      <c r="J208">
        <f>VLOOKUP($G208,county_facts!$A:$BB,6,FALSE)</f>
        <v>-7</v>
      </c>
      <c r="K208">
        <f>VLOOKUP($G208,county_facts!$A:$BB,7,FALSE)</f>
        <v>7645</v>
      </c>
      <c r="L208">
        <f>VLOOKUP($G208,county_facts!$A:$BB,8,FALSE)</f>
        <v>4.7</v>
      </c>
      <c r="M208">
        <f>VLOOKUP($G208,county_facts!$A:$BB,9,FALSE)</f>
        <v>20.2</v>
      </c>
      <c r="N208">
        <f>VLOOKUP($G208,county_facts!$A:$BB,10,FALSE)</f>
        <v>21.5</v>
      </c>
      <c r="O208">
        <f>VLOOKUP($G208,county_facts!$A:$BB,11,FALSE)</f>
        <v>51.7</v>
      </c>
      <c r="P208">
        <f>VLOOKUP($G208,county_facts!$A:$BB,12,FALSE)</f>
        <v>61.1</v>
      </c>
      <c r="Q208">
        <f>VLOOKUP($G208,county_facts!$A:$BB,13,FALSE)</f>
        <v>37.1</v>
      </c>
      <c r="R208">
        <f>VLOOKUP($G208,county_facts!$A:$BB,14,FALSE)</f>
        <v>0.4</v>
      </c>
      <c r="S208">
        <f>VLOOKUP($G208,county_facts!$A:$BB,15,FALSE)</f>
        <v>0.5</v>
      </c>
      <c r="T208">
        <f>VLOOKUP($G208,county_facts!$A:$BB,16,FALSE)</f>
        <v>0</v>
      </c>
      <c r="U208">
        <f>VLOOKUP($G208,county_facts!$A:$BB,17,FALSE)</f>
        <v>1</v>
      </c>
      <c r="V208">
        <f>VLOOKUP($G208,county_facts!$A:$BB,18,FALSE)</f>
        <v>2</v>
      </c>
      <c r="W208">
        <f>VLOOKUP($G208,county_facts!$A:$BB,19,FALSE)</f>
        <v>59.7</v>
      </c>
      <c r="X208">
        <f>VLOOKUP($G208,county_facts!$A:$BB,20,FALSE)</f>
        <v>89.7</v>
      </c>
      <c r="Y208">
        <f>VLOOKUP($G208,county_facts!$A:$BB,21,FALSE)</f>
        <v>0.7</v>
      </c>
      <c r="Z208">
        <f>VLOOKUP($G208,county_facts!$A:$BB,22,FALSE)</f>
        <v>1.2</v>
      </c>
      <c r="AA208">
        <f>VLOOKUP($G208,county_facts!$A:$BB,23,FALSE)</f>
        <v>77.5</v>
      </c>
      <c r="AB208">
        <f>VLOOKUP($G208,county_facts!$A:$BB,24,FALSE)</f>
        <v>10.7</v>
      </c>
      <c r="AC208">
        <f>VLOOKUP($G208,county_facts!$A:$BB,25,FALSE)</f>
        <v>534</v>
      </c>
      <c r="AD208">
        <f>VLOOKUP($G208,county_facts!$A:$BB,26,FALSE)</f>
        <v>24.9</v>
      </c>
      <c r="AE208">
        <f>VLOOKUP($G208,county_facts!$A:$BB,27,FALSE)</f>
        <v>4342</v>
      </c>
      <c r="AF208">
        <f>VLOOKUP($G208,county_facts!$A:$BB,28,FALSE)</f>
        <v>72.7</v>
      </c>
      <c r="AG208">
        <f>VLOOKUP($G208,county_facts!$A:$BB,29,FALSE)</f>
        <v>6.5</v>
      </c>
      <c r="AH208">
        <f>VLOOKUP($G208,county_facts!$A:$BB,30,FALSE)</f>
        <v>52200</v>
      </c>
      <c r="AI208">
        <f>VLOOKUP($G208,county_facts!$A:$BB,31,FALSE)</f>
        <v>2722</v>
      </c>
      <c r="AJ208">
        <f>VLOOKUP($G208,county_facts!$A:$BB,32,FALSE)</f>
        <v>2.7</v>
      </c>
      <c r="AK208">
        <f>VLOOKUP($G208,county_facts!$A:$BB,33,FALSE)</f>
        <v>17212</v>
      </c>
      <c r="AL208">
        <f>VLOOKUP($G208,county_facts!$A:$BB,34,FALSE)</f>
        <v>29732</v>
      </c>
      <c r="AM208">
        <f>VLOOKUP($G208,county_facts!$A:$BB,35,FALSE)</f>
        <v>24.1</v>
      </c>
      <c r="AN208">
        <f>VLOOKUP($G208,county_facts!$A:$BB,36,FALSE)</f>
        <v>111</v>
      </c>
      <c r="AO208">
        <f>VLOOKUP($G208,county_facts!$A:$BB,37,FALSE)</f>
        <v>780</v>
      </c>
      <c r="AP208">
        <f>VLOOKUP($G208,county_facts!$A:$BB,38,FALSE)</f>
        <v>0.8</v>
      </c>
      <c r="AQ208">
        <f>VLOOKUP($G208,county_facts!$A:$BB,39,FALSE)</f>
        <v>321</v>
      </c>
      <c r="AR208">
        <f>VLOOKUP($G208,county_facts!$A:$BB,40,FALSE)</f>
        <v>0</v>
      </c>
      <c r="AS208">
        <f>VLOOKUP($G208,county_facts!$A:$BB,41,FALSE)</f>
        <v>0</v>
      </c>
      <c r="AT208">
        <f>VLOOKUP($G208,county_facts!$A:$BB,42,FALSE)</f>
        <v>0</v>
      </c>
      <c r="AU208">
        <f>VLOOKUP($G208,county_facts!$A:$BB,43,FALSE)</f>
        <v>0</v>
      </c>
      <c r="AV208">
        <f>VLOOKUP($G208,county_facts!$A:$BB,44,FALSE)</f>
        <v>0</v>
      </c>
      <c r="AW208">
        <f>VLOOKUP($G208,county_facts!$A:$BB,45,FALSE)</f>
        <v>0</v>
      </c>
      <c r="AX208">
        <f>VLOOKUP($G208,county_facts!$A:$BB,46,FALSE)</f>
        <v>0</v>
      </c>
      <c r="AY208">
        <f>VLOOKUP($G208,county_facts!$A:$BB,47,FALSE)</f>
        <v>0</v>
      </c>
      <c r="AZ208">
        <f>VLOOKUP($G208,county_facts!$A:$BB,48,FALSE)</f>
        <v>0</v>
      </c>
      <c r="BA208">
        <f>VLOOKUP($G208,county_facts!$A:$BB,49,FALSE)</f>
        <v>32850</v>
      </c>
      <c r="BB208">
        <f>VLOOKUP($G208,county_facts!$A:$BB,50,FALSE)</f>
        <v>4257</v>
      </c>
      <c r="BC208">
        <f>VLOOKUP($G208,county_facts!$A:$BB,51,FALSE)</f>
        <v>1519</v>
      </c>
      <c r="BD208">
        <f>VLOOKUP($G208,county_facts!$A:$BB,52,FALSE)</f>
        <v>0</v>
      </c>
      <c r="BE208">
        <f>VLOOKUP($G208,county_facts!$A:$BB,53,FALSE)</f>
        <v>528.27</v>
      </c>
      <c r="BF208">
        <f>VLOOKUP($G208,county_facts!$A:$BB,54,FALSE)</f>
        <v>14.5</v>
      </c>
    </row>
    <row r="209" spans="1:58" x14ac:dyDescent="0.3">
      <c r="A209" t="s">
        <v>9</v>
      </c>
      <c r="B209" t="s">
        <v>102</v>
      </c>
      <c r="C209">
        <v>37</v>
      </c>
      <c r="D209" t="s">
        <v>75</v>
      </c>
      <c r="E209">
        <v>274</v>
      </c>
      <c r="F209">
        <v>0.13503649600000001</v>
      </c>
      <c r="G209">
        <v>5073</v>
      </c>
      <c r="H209">
        <f>VLOOKUP($G209,county_facts!$A:$BB,4,FALSE)</f>
        <v>7111</v>
      </c>
      <c r="I209">
        <f>VLOOKUP($G209,county_facts!$A:$BB,5,FALSE)</f>
        <v>7645</v>
      </c>
      <c r="J209">
        <f>VLOOKUP($G209,county_facts!$A:$BB,6,FALSE)</f>
        <v>-7</v>
      </c>
      <c r="K209">
        <f>VLOOKUP($G209,county_facts!$A:$BB,7,FALSE)</f>
        <v>7645</v>
      </c>
      <c r="L209">
        <f>VLOOKUP($G209,county_facts!$A:$BB,8,FALSE)</f>
        <v>4.7</v>
      </c>
      <c r="M209">
        <f>VLOOKUP($G209,county_facts!$A:$BB,9,FALSE)</f>
        <v>20.2</v>
      </c>
      <c r="N209">
        <f>VLOOKUP($G209,county_facts!$A:$BB,10,FALSE)</f>
        <v>21.5</v>
      </c>
      <c r="O209">
        <f>VLOOKUP($G209,county_facts!$A:$BB,11,FALSE)</f>
        <v>51.7</v>
      </c>
      <c r="P209">
        <f>VLOOKUP($G209,county_facts!$A:$BB,12,FALSE)</f>
        <v>61.1</v>
      </c>
      <c r="Q209">
        <f>VLOOKUP($G209,county_facts!$A:$BB,13,FALSE)</f>
        <v>37.1</v>
      </c>
      <c r="R209">
        <f>VLOOKUP($G209,county_facts!$A:$BB,14,FALSE)</f>
        <v>0.4</v>
      </c>
      <c r="S209">
        <f>VLOOKUP($G209,county_facts!$A:$BB,15,FALSE)</f>
        <v>0.5</v>
      </c>
      <c r="T209">
        <f>VLOOKUP($G209,county_facts!$A:$BB,16,FALSE)</f>
        <v>0</v>
      </c>
      <c r="U209">
        <f>VLOOKUP($G209,county_facts!$A:$BB,17,FALSE)</f>
        <v>1</v>
      </c>
      <c r="V209">
        <f>VLOOKUP($G209,county_facts!$A:$BB,18,FALSE)</f>
        <v>2</v>
      </c>
      <c r="W209">
        <f>VLOOKUP($G209,county_facts!$A:$BB,19,FALSE)</f>
        <v>59.7</v>
      </c>
      <c r="X209">
        <f>VLOOKUP($G209,county_facts!$A:$BB,20,FALSE)</f>
        <v>89.7</v>
      </c>
      <c r="Y209">
        <f>VLOOKUP($G209,county_facts!$A:$BB,21,FALSE)</f>
        <v>0.7</v>
      </c>
      <c r="Z209">
        <f>VLOOKUP($G209,county_facts!$A:$BB,22,FALSE)</f>
        <v>1.2</v>
      </c>
      <c r="AA209">
        <f>VLOOKUP($G209,county_facts!$A:$BB,23,FALSE)</f>
        <v>77.5</v>
      </c>
      <c r="AB209">
        <f>VLOOKUP($G209,county_facts!$A:$BB,24,FALSE)</f>
        <v>10.7</v>
      </c>
      <c r="AC209">
        <f>VLOOKUP($G209,county_facts!$A:$BB,25,FALSE)</f>
        <v>534</v>
      </c>
      <c r="AD209">
        <f>VLOOKUP($G209,county_facts!$A:$BB,26,FALSE)</f>
        <v>24.9</v>
      </c>
      <c r="AE209">
        <f>VLOOKUP($G209,county_facts!$A:$BB,27,FALSE)</f>
        <v>4342</v>
      </c>
      <c r="AF209">
        <f>VLOOKUP($G209,county_facts!$A:$BB,28,FALSE)</f>
        <v>72.7</v>
      </c>
      <c r="AG209">
        <f>VLOOKUP($G209,county_facts!$A:$BB,29,FALSE)</f>
        <v>6.5</v>
      </c>
      <c r="AH209">
        <f>VLOOKUP($G209,county_facts!$A:$BB,30,FALSE)</f>
        <v>52200</v>
      </c>
      <c r="AI209">
        <f>VLOOKUP($G209,county_facts!$A:$BB,31,FALSE)</f>
        <v>2722</v>
      </c>
      <c r="AJ209">
        <f>VLOOKUP($G209,county_facts!$A:$BB,32,FALSE)</f>
        <v>2.7</v>
      </c>
      <c r="AK209">
        <f>VLOOKUP($G209,county_facts!$A:$BB,33,FALSE)</f>
        <v>17212</v>
      </c>
      <c r="AL209">
        <f>VLOOKUP($G209,county_facts!$A:$BB,34,FALSE)</f>
        <v>29732</v>
      </c>
      <c r="AM209">
        <f>VLOOKUP($G209,county_facts!$A:$BB,35,FALSE)</f>
        <v>24.1</v>
      </c>
      <c r="AN209">
        <f>VLOOKUP($G209,county_facts!$A:$BB,36,FALSE)</f>
        <v>111</v>
      </c>
      <c r="AO209">
        <f>VLOOKUP($G209,county_facts!$A:$BB,37,FALSE)</f>
        <v>780</v>
      </c>
      <c r="AP209">
        <f>VLOOKUP($G209,county_facts!$A:$BB,38,FALSE)</f>
        <v>0.8</v>
      </c>
      <c r="AQ209">
        <f>VLOOKUP($G209,county_facts!$A:$BB,39,FALSE)</f>
        <v>321</v>
      </c>
      <c r="AR209">
        <f>VLOOKUP($G209,county_facts!$A:$BB,40,FALSE)</f>
        <v>0</v>
      </c>
      <c r="AS209">
        <f>VLOOKUP($G209,county_facts!$A:$BB,41,FALSE)</f>
        <v>0</v>
      </c>
      <c r="AT209">
        <f>VLOOKUP($G209,county_facts!$A:$BB,42,FALSE)</f>
        <v>0</v>
      </c>
      <c r="AU209">
        <f>VLOOKUP($G209,county_facts!$A:$BB,43,FALSE)</f>
        <v>0</v>
      </c>
      <c r="AV209">
        <f>VLOOKUP($G209,county_facts!$A:$BB,44,FALSE)</f>
        <v>0</v>
      </c>
      <c r="AW209">
        <f>VLOOKUP($G209,county_facts!$A:$BB,45,FALSE)</f>
        <v>0</v>
      </c>
      <c r="AX209">
        <f>VLOOKUP($G209,county_facts!$A:$BB,46,FALSE)</f>
        <v>0</v>
      </c>
      <c r="AY209">
        <f>VLOOKUP($G209,county_facts!$A:$BB,47,FALSE)</f>
        <v>0</v>
      </c>
      <c r="AZ209">
        <f>VLOOKUP($G209,county_facts!$A:$BB,48,FALSE)</f>
        <v>0</v>
      </c>
      <c r="BA209">
        <f>VLOOKUP($G209,county_facts!$A:$BB,49,FALSE)</f>
        <v>32850</v>
      </c>
      <c r="BB209">
        <f>VLOOKUP($G209,county_facts!$A:$BB,50,FALSE)</f>
        <v>4257</v>
      </c>
      <c r="BC209">
        <f>VLOOKUP($G209,county_facts!$A:$BB,51,FALSE)</f>
        <v>1519</v>
      </c>
      <c r="BD209">
        <f>VLOOKUP($G209,county_facts!$A:$BB,52,FALSE)</f>
        <v>0</v>
      </c>
      <c r="BE209">
        <f>VLOOKUP($G209,county_facts!$A:$BB,53,FALSE)</f>
        <v>528.27</v>
      </c>
      <c r="BF209">
        <f>VLOOKUP($G209,county_facts!$A:$BB,54,FALSE)</f>
        <v>14.5</v>
      </c>
    </row>
    <row r="210" spans="1:58" x14ac:dyDescent="0.3">
      <c r="A210" t="s">
        <v>6</v>
      </c>
      <c r="B210" t="s">
        <v>103</v>
      </c>
      <c r="C210">
        <v>570</v>
      </c>
      <c r="D210" t="s">
        <v>75</v>
      </c>
      <c r="E210">
        <v>924</v>
      </c>
      <c r="F210">
        <v>0.61688311699999998</v>
      </c>
      <c r="G210">
        <v>5071</v>
      </c>
      <c r="H210">
        <f>VLOOKUP($G210,county_facts!$A:$BB,4,FALSE)</f>
        <v>26005</v>
      </c>
      <c r="I210">
        <f>VLOOKUP($G210,county_facts!$A:$BB,5,FALSE)</f>
        <v>25540</v>
      </c>
      <c r="J210">
        <f>VLOOKUP($G210,county_facts!$A:$BB,6,FALSE)</f>
        <v>1.8</v>
      </c>
      <c r="K210">
        <f>VLOOKUP($G210,county_facts!$A:$BB,7,FALSE)</f>
        <v>25540</v>
      </c>
      <c r="L210">
        <f>VLOOKUP($G210,county_facts!$A:$BB,8,FALSE)</f>
        <v>7.1</v>
      </c>
      <c r="M210">
        <f>VLOOKUP($G210,county_facts!$A:$BB,9,FALSE)</f>
        <v>24.8</v>
      </c>
      <c r="N210">
        <f>VLOOKUP($G210,county_facts!$A:$BB,10,FALSE)</f>
        <v>15.8</v>
      </c>
      <c r="O210">
        <f>VLOOKUP($G210,county_facts!$A:$BB,11,FALSE)</f>
        <v>50.3</v>
      </c>
      <c r="P210">
        <f>VLOOKUP($G210,county_facts!$A:$BB,12,FALSE)</f>
        <v>93.4</v>
      </c>
      <c r="Q210">
        <f>VLOOKUP($G210,county_facts!$A:$BB,13,FALSE)</f>
        <v>2.1</v>
      </c>
      <c r="R210">
        <f>VLOOKUP($G210,county_facts!$A:$BB,14,FALSE)</f>
        <v>1.2</v>
      </c>
      <c r="S210">
        <f>VLOOKUP($G210,county_facts!$A:$BB,15,FALSE)</f>
        <v>1.2</v>
      </c>
      <c r="T210">
        <f>VLOOKUP($G210,county_facts!$A:$BB,16,FALSE)</f>
        <v>0.1</v>
      </c>
      <c r="U210">
        <f>VLOOKUP($G210,county_facts!$A:$BB,17,FALSE)</f>
        <v>1.9</v>
      </c>
      <c r="V210">
        <f>VLOOKUP($G210,county_facts!$A:$BB,18,FALSE)</f>
        <v>13.5</v>
      </c>
      <c r="W210">
        <f>VLOOKUP($G210,county_facts!$A:$BB,19,FALSE)</f>
        <v>81.099999999999994</v>
      </c>
      <c r="X210">
        <f>VLOOKUP($G210,county_facts!$A:$BB,20,FALSE)</f>
        <v>86.2</v>
      </c>
      <c r="Y210">
        <f>VLOOKUP($G210,county_facts!$A:$BB,21,FALSE)</f>
        <v>6.3</v>
      </c>
      <c r="Z210">
        <f>VLOOKUP($G210,county_facts!$A:$BB,22,FALSE)</f>
        <v>12.1</v>
      </c>
      <c r="AA210">
        <f>VLOOKUP($G210,county_facts!$A:$BB,23,FALSE)</f>
        <v>79.7</v>
      </c>
      <c r="AB210">
        <f>VLOOKUP($G210,county_facts!$A:$BB,24,FALSE)</f>
        <v>14.7</v>
      </c>
      <c r="AC210">
        <f>VLOOKUP($G210,county_facts!$A:$BB,25,FALSE)</f>
        <v>1887</v>
      </c>
      <c r="AD210">
        <f>VLOOKUP($G210,county_facts!$A:$BB,26,FALSE)</f>
        <v>20.5</v>
      </c>
      <c r="AE210">
        <f>VLOOKUP($G210,county_facts!$A:$BB,27,FALSE)</f>
        <v>11351</v>
      </c>
      <c r="AF210">
        <f>VLOOKUP($G210,county_facts!$A:$BB,28,FALSE)</f>
        <v>66.2</v>
      </c>
      <c r="AG210">
        <f>VLOOKUP($G210,county_facts!$A:$BB,29,FALSE)</f>
        <v>11.9</v>
      </c>
      <c r="AH210">
        <f>VLOOKUP($G210,county_facts!$A:$BB,30,FALSE)</f>
        <v>88700</v>
      </c>
      <c r="AI210">
        <f>VLOOKUP($G210,county_facts!$A:$BB,31,FALSE)</f>
        <v>10046</v>
      </c>
      <c r="AJ210">
        <f>VLOOKUP($G210,county_facts!$A:$BB,32,FALSE)</f>
        <v>2.4900000000000002</v>
      </c>
      <c r="AK210">
        <f>VLOOKUP($G210,county_facts!$A:$BB,33,FALSE)</f>
        <v>19366</v>
      </c>
      <c r="AL210">
        <f>VLOOKUP($G210,county_facts!$A:$BB,34,FALSE)</f>
        <v>31003</v>
      </c>
      <c r="AM210">
        <f>VLOOKUP($G210,county_facts!$A:$BB,35,FALSE)</f>
        <v>20.100000000000001</v>
      </c>
      <c r="AN210">
        <f>VLOOKUP($G210,county_facts!$A:$BB,36,FALSE)</f>
        <v>394</v>
      </c>
      <c r="AO210">
        <f>VLOOKUP($G210,county_facts!$A:$BB,37,FALSE)</f>
        <v>7204</v>
      </c>
      <c r="AP210">
        <f>VLOOKUP($G210,county_facts!$A:$BB,38,FALSE)</f>
        <v>-4.5</v>
      </c>
      <c r="AQ210">
        <f>VLOOKUP($G210,county_facts!$A:$BB,39,FALSE)</f>
        <v>1376</v>
      </c>
      <c r="AR210">
        <f>VLOOKUP($G210,county_facts!$A:$BB,40,FALSE)</f>
        <v>2100</v>
      </c>
      <c r="AS210">
        <f>VLOOKUP($G210,county_facts!$A:$BB,41,FALSE)</f>
        <v>0</v>
      </c>
      <c r="AT210">
        <f>VLOOKUP($G210,county_facts!$A:$BB,42,FALSE)</f>
        <v>0</v>
      </c>
      <c r="AU210">
        <f>VLOOKUP($G210,county_facts!$A:$BB,43,FALSE)</f>
        <v>0</v>
      </c>
      <c r="AV210">
        <f>VLOOKUP($G210,county_facts!$A:$BB,44,FALSE)</f>
        <v>0</v>
      </c>
      <c r="AW210">
        <f>VLOOKUP($G210,county_facts!$A:$BB,45,FALSE)</f>
        <v>0</v>
      </c>
      <c r="AX210">
        <f>VLOOKUP($G210,county_facts!$A:$BB,46,FALSE)</f>
        <v>28.6</v>
      </c>
      <c r="AY210">
        <f>VLOOKUP($G210,county_facts!$A:$BB,47,FALSE)</f>
        <v>546790</v>
      </c>
      <c r="AZ210">
        <f>VLOOKUP($G210,county_facts!$A:$BB,48,FALSE)</f>
        <v>44214</v>
      </c>
      <c r="BA210">
        <f>VLOOKUP($G210,county_facts!$A:$BB,49,FALSE)</f>
        <v>196775</v>
      </c>
      <c r="BB210">
        <f>VLOOKUP($G210,county_facts!$A:$BB,50,FALSE)</f>
        <v>7942</v>
      </c>
      <c r="BC210">
        <f>VLOOKUP($G210,county_facts!$A:$BB,51,FALSE)</f>
        <v>20545</v>
      </c>
      <c r="BD210">
        <f>VLOOKUP($G210,county_facts!$A:$BB,52,FALSE)</f>
        <v>3</v>
      </c>
      <c r="BE210">
        <f>VLOOKUP($G210,county_facts!$A:$BB,53,FALSE)</f>
        <v>659.8</v>
      </c>
      <c r="BF210">
        <f>VLOOKUP($G210,county_facts!$A:$BB,54,FALSE)</f>
        <v>38.700000000000003</v>
      </c>
    </row>
    <row r="211" spans="1:58" x14ac:dyDescent="0.3">
      <c r="A211" t="s">
        <v>9</v>
      </c>
      <c r="B211" t="s">
        <v>103</v>
      </c>
      <c r="C211">
        <v>354</v>
      </c>
      <c r="D211" t="s">
        <v>75</v>
      </c>
      <c r="E211">
        <v>924</v>
      </c>
      <c r="F211">
        <v>0.38311688300000002</v>
      </c>
      <c r="G211">
        <v>5071</v>
      </c>
      <c r="H211">
        <f>VLOOKUP($G211,county_facts!$A:$BB,4,FALSE)</f>
        <v>26005</v>
      </c>
      <c r="I211">
        <f>VLOOKUP($G211,county_facts!$A:$BB,5,FALSE)</f>
        <v>25540</v>
      </c>
      <c r="J211">
        <f>VLOOKUP($G211,county_facts!$A:$BB,6,FALSE)</f>
        <v>1.8</v>
      </c>
      <c r="K211">
        <f>VLOOKUP($G211,county_facts!$A:$BB,7,FALSE)</f>
        <v>25540</v>
      </c>
      <c r="L211">
        <f>VLOOKUP($G211,county_facts!$A:$BB,8,FALSE)</f>
        <v>7.1</v>
      </c>
      <c r="M211">
        <f>VLOOKUP($G211,county_facts!$A:$BB,9,FALSE)</f>
        <v>24.8</v>
      </c>
      <c r="N211">
        <f>VLOOKUP($G211,county_facts!$A:$BB,10,FALSE)</f>
        <v>15.8</v>
      </c>
      <c r="O211">
        <f>VLOOKUP($G211,county_facts!$A:$BB,11,FALSE)</f>
        <v>50.3</v>
      </c>
      <c r="P211">
        <f>VLOOKUP($G211,county_facts!$A:$BB,12,FALSE)</f>
        <v>93.4</v>
      </c>
      <c r="Q211">
        <f>VLOOKUP($G211,county_facts!$A:$BB,13,FALSE)</f>
        <v>2.1</v>
      </c>
      <c r="R211">
        <f>VLOOKUP($G211,county_facts!$A:$BB,14,FALSE)</f>
        <v>1.2</v>
      </c>
      <c r="S211">
        <f>VLOOKUP($G211,county_facts!$A:$BB,15,FALSE)</f>
        <v>1.2</v>
      </c>
      <c r="T211">
        <f>VLOOKUP($G211,county_facts!$A:$BB,16,FALSE)</f>
        <v>0.1</v>
      </c>
      <c r="U211">
        <f>VLOOKUP($G211,county_facts!$A:$BB,17,FALSE)</f>
        <v>1.9</v>
      </c>
      <c r="V211">
        <f>VLOOKUP($G211,county_facts!$A:$BB,18,FALSE)</f>
        <v>13.5</v>
      </c>
      <c r="W211">
        <f>VLOOKUP($G211,county_facts!$A:$BB,19,FALSE)</f>
        <v>81.099999999999994</v>
      </c>
      <c r="X211">
        <f>VLOOKUP($G211,county_facts!$A:$BB,20,FALSE)</f>
        <v>86.2</v>
      </c>
      <c r="Y211">
        <f>VLOOKUP($G211,county_facts!$A:$BB,21,FALSE)</f>
        <v>6.3</v>
      </c>
      <c r="Z211">
        <f>VLOOKUP($G211,county_facts!$A:$BB,22,FALSE)</f>
        <v>12.1</v>
      </c>
      <c r="AA211">
        <f>VLOOKUP($G211,county_facts!$A:$BB,23,FALSE)</f>
        <v>79.7</v>
      </c>
      <c r="AB211">
        <f>VLOOKUP($G211,county_facts!$A:$BB,24,FALSE)</f>
        <v>14.7</v>
      </c>
      <c r="AC211">
        <f>VLOOKUP($G211,county_facts!$A:$BB,25,FALSE)</f>
        <v>1887</v>
      </c>
      <c r="AD211">
        <f>VLOOKUP($G211,county_facts!$A:$BB,26,FALSE)</f>
        <v>20.5</v>
      </c>
      <c r="AE211">
        <f>VLOOKUP($G211,county_facts!$A:$BB,27,FALSE)</f>
        <v>11351</v>
      </c>
      <c r="AF211">
        <f>VLOOKUP($G211,county_facts!$A:$BB,28,FALSE)</f>
        <v>66.2</v>
      </c>
      <c r="AG211">
        <f>VLOOKUP($G211,county_facts!$A:$BB,29,FALSE)</f>
        <v>11.9</v>
      </c>
      <c r="AH211">
        <f>VLOOKUP($G211,county_facts!$A:$BB,30,FALSE)</f>
        <v>88700</v>
      </c>
      <c r="AI211">
        <f>VLOOKUP($G211,county_facts!$A:$BB,31,FALSE)</f>
        <v>10046</v>
      </c>
      <c r="AJ211">
        <f>VLOOKUP($G211,county_facts!$A:$BB,32,FALSE)</f>
        <v>2.4900000000000002</v>
      </c>
      <c r="AK211">
        <f>VLOOKUP($G211,county_facts!$A:$BB,33,FALSE)</f>
        <v>19366</v>
      </c>
      <c r="AL211">
        <f>VLOOKUP($G211,county_facts!$A:$BB,34,FALSE)</f>
        <v>31003</v>
      </c>
      <c r="AM211">
        <f>VLOOKUP($G211,county_facts!$A:$BB,35,FALSE)</f>
        <v>20.100000000000001</v>
      </c>
      <c r="AN211">
        <f>VLOOKUP($G211,county_facts!$A:$BB,36,FALSE)</f>
        <v>394</v>
      </c>
      <c r="AO211">
        <f>VLOOKUP($G211,county_facts!$A:$BB,37,FALSE)</f>
        <v>7204</v>
      </c>
      <c r="AP211">
        <f>VLOOKUP($G211,county_facts!$A:$BB,38,FALSE)</f>
        <v>-4.5</v>
      </c>
      <c r="AQ211">
        <f>VLOOKUP($G211,county_facts!$A:$BB,39,FALSE)</f>
        <v>1376</v>
      </c>
      <c r="AR211">
        <f>VLOOKUP($G211,county_facts!$A:$BB,40,FALSE)</f>
        <v>2100</v>
      </c>
      <c r="AS211">
        <f>VLOOKUP($G211,county_facts!$A:$BB,41,FALSE)</f>
        <v>0</v>
      </c>
      <c r="AT211">
        <f>VLOOKUP($G211,county_facts!$A:$BB,42,FALSE)</f>
        <v>0</v>
      </c>
      <c r="AU211">
        <f>VLOOKUP($G211,county_facts!$A:$BB,43,FALSE)</f>
        <v>0</v>
      </c>
      <c r="AV211">
        <f>VLOOKUP($G211,county_facts!$A:$BB,44,FALSE)</f>
        <v>0</v>
      </c>
      <c r="AW211">
        <f>VLOOKUP($G211,county_facts!$A:$BB,45,FALSE)</f>
        <v>0</v>
      </c>
      <c r="AX211">
        <f>VLOOKUP($G211,county_facts!$A:$BB,46,FALSE)</f>
        <v>28.6</v>
      </c>
      <c r="AY211">
        <f>VLOOKUP($G211,county_facts!$A:$BB,47,FALSE)</f>
        <v>546790</v>
      </c>
      <c r="AZ211">
        <f>VLOOKUP($G211,county_facts!$A:$BB,48,FALSE)</f>
        <v>44214</v>
      </c>
      <c r="BA211">
        <f>VLOOKUP($G211,county_facts!$A:$BB,49,FALSE)</f>
        <v>196775</v>
      </c>
      <c r="BB211">
        <f>VLOOKUP($G211,county_facts!$A:$BB,50,FALSE)</f>
        <v>7942</v>
      </c>
      <c r="BC211">
        <f>VLOOKUP($G211,county_facts!$A:$BB,51,FALSE)</f>
        <v>20545</v>
      </c>
      <c r="BD211">
        <f>VLOOKUP($G211,county_facts!$A:$BB,52,FALSE)</f>
        <v>3</v>
      </c>
      <c r="BE211">
        <f>VLOOKUP($G211,county_facts!$A:$BB,53,FALSE)</f>
        <v>659.8</v>
      </c>
      <c r="BF211">
        <f>VLOOKUP($G211,county_facts!$A:$BB,54,FALSE)</f>
        <v>38.700000000000003</v>
      </c>
    </row>
    <row r="212" spans="1:58" x14ac:dyDescent="0.3">
      <c r="A212" t="s">
        <v>6</v>
      </c>
      <c r="B212" t="s">
        <v>38</v>
      </c>
      <c r="C212">
        <v>5015</v>
      </c>
      <c r="D212" t="s">
        <v>75</v>
      </c>
      <c r="E212">
        <v>6508</v>
      </c>
      <c r="F212">
        <v>0.770590043</v>
      </c>
      <c r="G212">
        <v>5069</v>
      </c>
      <c r="H212">
        <f>VLOOKUP($G212,county_facts!$A:$BB,4,FALSE)</f>
        <v>72297</v>
      </c>
      <c r="I212">
        <f>VLOOKUP($G212,county_facts!$A:$BB,5,FALSE)</f>
        <v>77435</v>
      </c>
      <c r="J212">
        <f>VLOOKUP($G212,county_facts!$A:$BB,6,FALSE)</f>
        <v>-6.6</v>
      </c>
      <c r="K212">
        <f>VLOOKUP($G212,county_facts!$A:$BB,7,FALSE)</f>
        <v>77435</v>
      </c>
      <c r="L212">
        <f>VLOOKUP($G212,county_facts!$A:$BB,8,FALSE)</f>
        <v>6.2</v>
      </c>
      <c r="M212">
        <f>VLOOKUP($G212,county_facts!$A:$BB,9,FALSE)</f>
        <v>23.3</v>
      </c>
      <c r="N212">
        <f>VLOOKUP($G212,county_facts!$A:$BB,10,FALSE)</f>
        <v>15.1</v>
      </c>
      <c r="O212">
        <f>VLOOKUP($G212,county_facts!$A:$BB,11,FALSE)</f>
        <v>50.8</v>
      </c>
      <c r="P212">
        <f>VLOOKUP($G212,county_facts!$A:$BB,12,FALSE)</f>
        <v>41.7</v>
      </c>
      <c r="Q212">
        <f>VLOOKUP($G212,county_facts!$A:$BB,13,FALSE)</f>
        <v>55.5</v>
      </c>
      <c r="R212">
        <f>VLOOKUP($G212,county_facts!$A:$BB,14,FALSE)</f>
        <v>0.4</v>
      </c>
      <c r="S212">
        <f>VLOOKUP($G212,county_facts!$A:$BB,15,FALSE)</f>
        <v>0.9</v>
      </c>
      <c r="T212">
        <f>VLOOKUP($G212,county_facts!$A:$BB,16,FALSE)</f>
        <v>0.1</v>
      </c>
      <c r="U212">
        <f>VLOOKUP($G212,county_facts!$A:$BB,17,FALSE)</f>
        <v>1.3</v>
      </c>
      <c r="V212">
        <f>VLOOKUP($G212,county_facts!$A:$BB,18,FALSE)</f>
        <v>1.9</v>
      </c>
      <c r="W212">
        <f>VLOOKUP($G212,county_facts!$A:$BB,19,FALSE)</f>
        <v>40.299999999999997</v>
      </c>
      <c r="X212">
        <f>VLOOKUP($G212,county_facts!$A:$BB,20,FALSE)</f>
        <v>85.1</v>
      </c>
      <c r="Y212">
        <f>VLOOKUP($G212,county_facts!$A:$BB,21,FALSE)</f>
        <v>1.4</v>
      </c>
      <c r="Z212">
        <f>VLOOKUP($G212,county_facts!$A:$BB,22,FALSE)</f>
        <v>3.1</v>
      </c>
      <c r="AA212">
        <f>VLOOKUP($G212,county_facts!$A:$BB,23,FALSE)</f>
        <v>83</v>
      </c>
      <c r="AB212">
        <f>VLOOKUP($G212,county_facts!$A:$BB,24,FALSE)</f>
        <v>17.5</v>
      </c>
      <c r="AC212">
        <f>VLOOKUP($G212,county_facts!$A:$BB,25,FALSE)</f>
        <v>5858</v>
      </c>
      <c r="AD212">
        <f>VLOOKUP($G212,county_facts!$A:$BB,26,FALSE)</f>
        <v>21.3</v>
      </c>
      <c r="AE212">
        <f>VLOOKUP($G212,county_facts!$A:$BB,27,FALSE)</f>
        <v>33242</v>
      </c>
      <c r="AF212">
        <f>VLOOKUP($G212,county_facts!$A:$BB,28,FALSE)</f>
        <v>64.5</v>
      </c>
      <c r="AG212">
        <f>VLOOKUP($G212,county_facts!$A:$BB,29,FALSE)</f>
        <v>14.8</v>
      </c>
      <c r="AH212">
        <f>VLOOKUP($G212,county_facts!$A:$BB,30,FALSE)</f>
        <v>81100</v>
      </c>
      <c r="AI212">
        <f>VLOOKUP($G212,county_facts!$A:$BB,31,FALSE)</f>
        <v>28367</v>
      </c>
      <c r="AJ212">
        <f>VLOOKUP($G212,county_facts!$A:$BB,32,FALSE)</f>
        <v>2.4700000000000002</v>
      </c>
      <c r="AK212">
        <f>VLOOKUP($G212,county_facts!$A:$BB,33,FALSE)</f>
        <v>19353</v>
      </c>
      <c r="AL212">
        <f>VLOOKUP($G212,county_facts!$A:$BB,34,FALSE)</f>
        <v>37140</v>
      </c>
      <c r="AM212">
        <f>VLOOKUP($G212,county_facts!$A:$BB,35,FALSE)</f>
        <v>23.9</v>
      </c>
      <c r="AN212">
        <f>VLOOKUP($G212,county_facts!$A:$BB,36,FALSE)</f>
        <v>1371</v>
      </c>
      <c r="AO212">
        <f>VLOOKUP($G212,county_facts!$A:$BB,37,FALSE)</f>
        <v>21243</v>
      </c>
      <c r="AP212">
        <f>VLOOKUP($G212,county_facts!$A:$BB,38,FALSE)</f>
        <v>-3.4</v>
      </c>
      <c r="AQ212">
        <f>VLOOKUP($G212,county_facts!$A:$BB,39,FALSE)</f>
        <v>3802</v>
      </c>
      <c r="AR212">
        <f>VLOOKUP($G212,county_facts!$A:$BB,40,FALSE)</f>
        <v>4083</v>
      </c>
      <c r="AS212">
        <f>VLOOKUP($G212,county_facts!$A:$BB,41,FALSE)</f>
        <v>28.1</v>
      </c>
      <c r="AT212">
        <f>VLOOKUP($G212,county_facts!$A:$BB,42,FALSE)</f>
        <v>0</v>
      </c>
      <c r="AU212">
        <f>VLOOKUP($G212,county_facts!$A:$BB,43,FALSE)</f>
        <v>2.9</v>
      </c>
      <c r="AV212">
        <f>VLOOKUP($G212,county_facts!$A:$BB,44,FALSE)</f>
        <v>0</v>
      </c>
      <c r="AW212">
        <f>VLOOKUP($G212,county_facts!$A:$BB,45,FALSE)</f>
        <v>0</v>
      </c>
      <c r="AX212">
        <f>VLOOKUP($G212,county_facts!$A:$BB,46,FALSE)</f>
        <v>25.6</v>
      </c>
      <c r="AY212">
        <f>VLOOKUP($G212,county_facts!$A:$BB,47,FALSE)</f>
        <v>0</v>
      </c>
      <c r="AZ212">
        <f>VLOOKUP($G212,county_facts!$A:$BB,48,FALSE)</f>
        <v>0</v>
      </c>
      <c r="BA212">
        <f>VLOOKUP($G212,county_facts!$A:$BB,49,FALSE)</f>
        <v>867380</v>
      </c>
      <c r="BB212">
        <f>VLOOKUP($G212,county_facts!$A:$BB,50,FALSE)</f>
        <v>10922</v>
      </c>
      <c r="BC212">
        <f>VLOOKUP($G212,county_facts!$A:$BB,51,FALSE)</f>
        <v>87074</v>
      </c>
      <c r="BD212">
        <f>VLOOKUP($G212,county_facts!$A:$BB,52,FALSE)</f>
        <v>55</v>
      </c>
      <c r="BE212">
        <f>VLOOKUP($G212,county_facts!$A:$BB,53,FALSE)</f>
        <v>870.75</v>
      </c>
      <c r="BF212">
        <f>VLOOKUP($G212,county_facts!$A:$BB,54,FALSE)</f>
        <v>88.9</v>
      </c>
    </row>
    <row r="213" spans="1:58" x14ac:dyDescent="0.3">
      <c r="A213" t="s">
        <v>9</v>
      </c>
      <c r="B213" t="s">
        <v>38</v>
      </c>
      <c r="C213">
        <v>1493</v>
      </c>
      <c r="D213" t="s">
        <v>75</v>
      </c>
      <c r="E213">
        <v>6508</v>
      </c>
      <c r="F213">
        <v>0.229409957</v>
      </c>
      <c r="G213">
        <v>5069</v>
      </c>
      <c r="H213">
        <f>VLOOKUP($G213,county_facts!$A:$BB,4,FALSE)</f>
        <v>72297</v>
      </c>
      <c r="I213">
        <f>VLOOKUP($G213,county_facts!$A:$BB,5,FALSE)</f>
        <v>77435</v>
      </c>
      <c r="J213">
        <f>VLOOKUP($G213,county_facts!$A:$BB,6,FALSE)</f>
        <v>-6.6</v>
      </c>
      <c r="K213">
        <f>VLOOKUP($G213,county_facts!$A:$BB,7,FALSE)</f>
        <v>77435</v>
      </c>
      <c r="L213">
        <f>VLOOKUP($G213,county_facts!$A:$BB,8,FALSE)</f>
        <v>6.2</v>
      </c>
      <c r="M213">
        <f>VLOOKUP($G213,county_facts!$A:$BB,9,FALSE)</f>
        <v>23.3</v>
      </c>
      <c r="N213">
        <f>VLOOKUP($G213,county_facts!$A:$BB,10,FALSE)</f>
        <v>15.1</v>
      </c>
      <c r="O213">
        <f>VLOOKUP($G213,county_facts!$A:$BB,11,FALSE)</f>
        <v>50.8</v>
      </c>
      <c r="P213">
        <f>VLOOKUP($G213,county_facts!$A:$BB,12,FALSE)</f>
        <v>41.7</v>
      </c>
      <c r="Q213">
        <f>VLOOKUP($G213,county_facts!$A:$BB,13,FALSE)</f>
        <v>55.5</v>
      </c>
      <c r="R213">
        <f>VLOOKUP($G213,county_facts!$A:$BB,14,FALSE)</f>
        <v>0.4</v>
      </c>
      <c r="S213">
        <f>VLOOKUP($G213,county_facts!$A:$BB,15,FALSE)</f>
        <v>0.9</v>
      </c>
      <c r="T213">
        <f>VLOOKUP($G213,county_facts!$A:$BB,16,FALSE)</f>
        <v>0.1</v>
      </c>
      <c r="U213">
        <f>VLOOKUP($G213,county_facts!$A:$BB,17,FALSE)</f>
        <v>1.3</v>
      </c>
      <c r="V213">
        <f>VLOOKUP($G213,county_facts!$A:$BB,18,FALSE)</f>
        <v>1.9</v>
      </c>
      <c r="W213">
        <f>VLOOKUP($G213,county_facts!$A:$BB,19,FALSE)</f>
        <v>40.299999999999997</v>
      </c>
      <c r="X213">
        <f>VLOOKUP($G213,county_facts!$A:$BB,20,FALSE)</f>
        <v>85.1</v>
      </c>
      <c r="Y213">
        <f>VLOOKUP($G213,county_facts!$A:$BB,21,FALSE)</f>
        <v>1.4</v>
      </c>
      <c r="Z213">
        <f>VLOOKUP($G213,county_facts!$A:$BB,22,FALSE)</f>
        <v>3.1</v>
      </c>
      <c r="AA213">
        <f>VLOOKUP($G213,county_facts!$A:$BB,23,FALSE)</f>
        <v>83</v>
      </c>
      <c r="AB213">
        <f>VLOOKUP($G213,county_facts!$A:$BB,24,FALSE)</f>
        <v>17.5</v>
      </c>
      <c r="AC213">
        <f>VLOOKUP($G213,county_facts!$A:$BB,25,FALSE)</f>
        <v>5858</v>
      </c>
      <c r="AD213">
        <f>VLOOKUP($G213,county_facts!$A:$BB,26,FALSE)</f>
        <v>21.3</v>
      </c>
      <c r="AE213">
        <f>VLOOKUP($G213,county_facts!$A:$BB,27,FALSE)</f>
        <v>33242</v>
      </c>
      <c r="AF213">
        <f>VLOOKUP($G213,county_facts!$A:$BB,28,FALSE)</f>
        <v>64.5</v>
      </c>
      <c r="AG213">
        <f>VLOOKUP($G213,county_facts!$A:$BB,29,FALSE)</f>
        <v>14.8</v>
      </c>
      <c r="AH213">
        <f>VLOOKUP($G213,county_facts!$A:$BB,30,FALSE)</f>
        <v>81100</v>
      </c>
      <c r="AI213">
        <f>VLOOKUP($G213,county_facts!$A:$BB,31,FALSE)</f>
        <v>28367</v>
      </c>
      <c r="AJ213">
        <f>VLOOKUP($G213,county_facts!$A:$BB,32,FALSE)</f>
        <v>2.4700000000000002</v>
      </c>
      <c r="AK213">
        <f>VLOOKUP($G213,county_facts!$A:$BB,33,FALSE)</f>
        <v>19353</v>
      </c>
      <c r="AL213">
        <f>VLOOKUP($G213,county_facts!$A:$BB,34,FALSE)</f>
        <v>37140</v>
      </c>
      <c r="AM213">
        <f>VLOOKUP($G213,county_facts!$A:$BB,35,FALSE)</f>
        <v>23.9</v>
      </c>
      <c r="AN213">
        <f>VLOOKUP($G213,county_facts!$A:$BB,36,FALSE)</f>
        <v>1371</v>
      </c>
      <c r="AO213">
        <f>VLOOKUP($G213,county_facts!$A:$BB,37,FALSE)</f>
        <v>21243</v>
      </c>
      <c r="AP213">
        <f>VLOOKUP($G213,county_facts!$A:$BB,38,FALSE)</f>
        <v>-3.4</v>
      </c>
      <c r="AQ213">
        <f>VLOOKUP($G213,county_facts!$A:$BB,39,FALSE)</f>
        <v>3802</v>
      </c>
      <c r="AR213">
        <f>VLOOKUP($G213,county_facts!$A:$BB,40,FALSE)</f>
        <v>4083</v>
      </c>
      <c r="AS213">
        <f>VLOOKUP($G213,county_facts!$A:$BB,41,FALSE)</f>
        <v>28.1</v>
      </c>
      <c r="AT213">
        <f>VLOOKUP($G213,county_facts!$A:$BB,42,FALSE)</f>
        <v>0</v>
      </c>
      <c r="AU213">
        <f>VLOOKUP($G213,county_facts!$A:$BB,43,FALSE)</f>
        <v>2.9</v>
      </c>
      <c r="AV213">
        <f>VLOOKUP($G213,county_facts!$A:$BB,44,FALSE)</f>
        <v>0</v>
      </c>
      <c r="AW213">
        <f>VLOOKUP($G213,county_facts!$A:$BB,45,FALSE)</f>
        <v>0</v>
      </c>
      <c r="AX213">
        <f>VLOOKUP($G213,county_facts!$A:$BB,46,FALSE)</f>
        <v>25.6</v>
      </c>
      <c r="AY213">
        <f>VLOOKUP($G213,county_facts!$A:$BB,47,FALSE)</f>
        <v>0</v>
      </c>
      <c r="AZ213">
        <f>VLOOKUP($G213,county_facts!$A:$BB,48,FALSE)</f>
        <v>0</v>
      </c>
      <c r="BA213">
        <f>VLOOKUP($G213,county_facts!$A:$BB,49,FALSE)</f>
        <v>867380</v>
      </c>
      <c r="BB213">
        <f>VLOOKUP($G213,county_facts!$A:$BB,50,FALSE)</f>
        <v>10922</v>
      </c>
      <c r="BC213">
        <f>VLOOKUP($G213,county_facts!$A:$BB,51,FALSE)</f>
        <v>87074</v>
      </c>
      <c r="BD213">
        <f>VLOOKUP($G213,county_facts!$A:$BB,52,FALSE)</f>
        <v>55</v>
      </c>
      <c r="BE213">
        <f>VLOOKUP($G213,county_facts!$A:$BB,53,FALSE)</f>
        <v>870.75</v>
      </c>
      <c r="BF213">
        <f>VLOOKUP($G213,county_facts!$A:$BB,54,FALSE)</f>
        <v>88.9</v>
      </c>
    </row>
    <row r="214" spans="1:58" x14ac:dyDescent="0.3">
      <c r="A214" t="s">
        <v>6</v>
      </c>
      <c r="B214" t="s">
        <v>39</v>
      </c>
      <c r="C214">
        <v>466</v>
      </c>
      <c r="D214" t="s">
        <v>75</v>
      </c>
      <c r="E214">
        <v>629</v>
      </c>
      <c r="F214">
        <v>0.74085850600000003</v>
      </c>
      <c r="G214">
        <v>5067</v>
      </c>
      <c r="H214">
        <f>VLOOKUP($G214,county_facts!$A:$BB,4,FALSE)</f>
        <v>17534</v>
      </c>
      <c r="I214">
        <f>VLOOKUP($G214,county_facts!$A:$BB,5,FALSE)</f>
        <v>17998</v>
      </c>
      <c r="J214">
        <f>VLOOKUP($G214,county_facts!$A:$BB,6,FALSE)</f>
        <v>-2.6</v>
      </c>
      <c r="K214">
        <f>VLOOKUP($G214,county_facts!$A:$BB,7,FALSE)</f>
        <v>17997</v>
      </c>
      <c r="L214">
        <f>VLOOKUP($G214,county_facts!$A:$BB,8,FALSE)</f>
        <v>5.6</v>
      </c>
      <c r="M214">
        <f>VLOOKUP($G214,county_facts!$A:$BB,9,FALSE)</f>
        <v>20.399999999999999</v>
      </c>
      <c r="N214">
        <f>VLOOKUP($G214,county_facts!$A:$BB,10,FALSE)</f>
        <v>16.7</v>
      </c>
      <c r="O214">
        <f>VLOOKUP($G214,county_facts!$A:$BB,11,FALSE)</f>
        <v>50.3</v>
      </c>
      <c r="P214">
        <f>VLOOKUP($G214,county_facts!$A:$BB,12,FALSE)</f>
        <v>79.599999999999994</v>
      </c>
      <c r="Q214">
        <f>VLOOKUP($G214,county_facts!$A:$BB,13,FALSE)</f>
        <v>17.600000000000001</v>
      </c>
      <c r="R214">
        <f>VLOOKUP($G214,county_facts!$A:$BB,14,FALSE)</f>
        <v>0.7</v>
      </c>
      <c r="S214">
        <f>VLOOKUP($G214,county_facts!$A:$BB,15,FALSE)</f>
        <v>0.4</v>
      </c>
      <c r="T214">
        <f>VLOOKUP($G214,county_facts!$A:$BB,16,FALSE)</f>
        <v>0.1</v>
      </c>
      <c r="U214">
        <f>VLOOKUP($G214,county_facts!$A:$BB,17,FALSE)</f>
        <v>1.6</v>
      </c>
      <c r="V214">
        <f>VLOOKUP($G214,county_facts!$A:$BB,18,FALSE)</f>
        <v>2.9</v>
      </c>
      <c r="W214">
        <f>VLOOKUP($G214,county_facts!$A:$BB,19,FALSE)</f>
        <v>77.099999999999994</v>
      </c>
      <c r="X214">
        <f>VLOOKUP($G214,county_facts!$A:$BB,20,FALSE)</f>
        <v>79.099999999999994</v>
      </c>
      <c r="Y214">
        <f>VLOOKUP($G214,county_facts!$A:$BB,21,FALSE)</f>
        <v>0.8</v>
      </c>
      <c r="Z214">
        <f>VLOOKUP($G214,county_facts!$A:$BB,22,FALSE)</f>
        <v>1.7</v>
      </c>
      <c r="AA214">
        <f>VLOOKUP($G214,county_facts!$A:$BB,23,FALSE)</f>
        <v>75.599999999999994</v>
      </c>
      <c r="AB214">
        <f>VLOOKUP($G214,county_facts!$A:$BB,24,FALSE)</f>
        <v>8.8000000000000007</v>
      </c>
      <c r="AC214">
        <f>VLOOKUP($G214,county_facts!$A:$BB,25,FALSE)</f>
        <v>1352</v>
      </c>
      <c r="AD214">
        <f>VLOOKUP($G214,county_facts!$A:$BB,26,FALSE)</f>
        <v>19.100000000000001</v>
      </c>
      <c r="AE214">
        <f>VLOOKUP($G214,county_facts!$A:$BB,27,FALSE)</f>
        <v>7589</v>
      </c>
      <c r="AF214">
        <f>VLOOKUP($G214,county_facts!$A:$BB,28,FALSE)</f>
        <v>67.2</v>
      </c>
      <c r="AG214">
        <f>VLOOKUP($G214,county_facts!$A:$BB,29,FALSE)</f>
        <v>11.4</v>
      </c>
      <c r="AH214">
        <f>VLOOKUP($G214,county_facts!$A:$BB,30,FALSE)</f>
        <v>56500</v>
      </c>
      <c r="AI214">
        <f>VLOOKUP($G214,county_facts!$A:$BB,31,FALSE)</f>
        <v>6541</v>
      </c>
      <c r="AJ214">
        <f>VLOOKUP($G214,county_facts!$A:$BB,32,FALSE)</f>
        <v>2.2799999999999998</v>
      </c>
      <c r="AK214">
        <f>VLOOKUP($G214,county_facts!$A:$BB,33,FALSE)</f>
        <v>15609</v>
      </c>
      <c r="AL214">
        <f>VLOOKUP($G214,county_facts!$A:$BB,34,FALSE)</f>
        <v>30284</v>
      </c>
      <c r="AM214">
        <f>VLOOKUP($G214,county_facts!$A:$BB,35,FALSE)</f>
        <v>28.4</v>
      </c>
      <c r="AN214">
        <f>VLOOKUP($G214,county_facts!$A:$BB,36,FALSE)</f>
        <v>327</v>
      </c>
      <c r="AO214">
        <f>VLOOKUP($G214,county_facts!$A:$BB,37,FALSE)</f>
        <v>3890</v>
      </c>
      <c r="AP214">
        <f>VLOOKUP($G214,county_facts!$A:$BB,38,FALSE)</f>
        <v>1.9</v>
      </c>
      <c r="AQ214">
        <f>VLOOKUP($G214,county_facts!$A:$BB,39,FALSE)</f>
        <v>842</v>
      </c>
      <c r="AR214">
        <f>VLOOKUP($G214,county_facts!$A:$BB,40,FALSE)</f>
        <v>1110</v>
      </c>
      <c r="AS214">
        <f>VLOOKUP($G214,county_facts!$A:$BB,41,FALSE)</f>
        <v>0</v>
      </c>
      <c r="AT214">
        <f>VLOOKUP($G214,county_facts!$A:$BB,42,FALSE)</f>
        <v>0</v>
      </c>
      <c r="AU214">
        <f>VLOOKUP($G214,county_facts!$A:$BB,43,FALSE)</f>
        <v>0</v>
      </c>
      <c r="AV214">
        <f>VLOOKUP($G214,county_facts!$A:$BB,44,FALSE)</f>
        <v>0</v>
      </c>
      <c r="AW214">
        <f>VLOOKUP($G214,county_facts!$A:$BB,45,FALSE)</f>
        <v>0</v>
      </c>
      <c r="AX214">
        <f>VLOOKUP($G214,county_facts!$A:$BB,46,FALSE)</f>
        <v>17</v>
      </c>
      <c r="AY214">
        <f>VLOOKUP($G214,county_facts!$A:$BB,47,FALSE)</f>
        <v>0</v>
      </c>
      <c r="AZ214">
        <f>VLOOKUP($G214,county_facts!$A:$BB,48,FALSE)</f>
        <v>95424</v>
      </c>
      <c r="BA214">
        <f>VLOOKUP($G214,county_facts!$A:$BB,49,FALSE)</f>
        <v>190887</v>
      </c>
      <c r="BB214">
        <f>VLOOKUP($G214,county_facts!$A:$BB,50,FALSE)</f>
        <v>11203</v>
      </c>
      <c r="BC214">
        <f>VLOOKUP($G214,county_facts!$A:$BB,51,FALSE)</f>
        <v>9669</v>
      </c>
      <c r="BD214">
        <f>VLOOKUP($G214,county_facts!$A:$BB,52,FALSE)</f>
        <v>5</v>
      </c>
      <c r="BE214">
        <f>VLOOKUP($G214,county_facts!$A:$BB,53,FALSE)</f>
        <v>633.94000000000005</v>
      </c>
      <c r="BF214">
        <f>VLOOKUP($G214,county_facts!$A:$BB,54,FALSE)</f>
        <v>28.4</v>
      </c>
    </row>
    <row r="215" spans="1:58" x14ac:dyDescent="0.3">
      <c r="A215" t="s">
        <v>9</v>
      </c>
      <c r="B215" t="s">
        <v>39</v>
      </c>
      <c r="C215">
        <v>163</v>
      </c>
      <c r="D215" t="s">
        <v>75</v>
      </c>
      <c r="E215">
        <v>629</v>
      </c>
      <c r="F215">
        <v>0.25914149399999997</v>
      </c>
      <c r="G215">
        <v>5067</v>
      </c>
      <c r="H215">
        <f>VLOOKUP($G215,county_facts!$A:$BB,4,FALSE)</f>
        <v>17534</v>
      </c>
      <c r="I215">
        <f>VLOOKUP($G215,county_facts!$A:$BB,5,FALSE)</f>
        <v>17998</v>
      </c>
      <c r="J215">
        <f>VLOOKUP($G215,county_facts!$A:$BB,6,FALSE)</f>
        <v>-2.6</v>
      </c>
      <c r="K215">
        <f>VLOOKUP($G215,county_facts!$A:$BB,7,FALSE)</f>
        <v>17997</v>
      </c>
      <c r="L215">
        <f>VLOOKUP($G215,county_facts!$A:$BB,8,FALSE)</f>
        <v>5.6</v>
      </c>
      <c r="M215">
        <f>VLOOKUP($G215,county_facts!$A:$BB,9,FALSE)</f>
        <v>20.399999999999999</v>
      </c>
      <c r="N215">
        <f>VLOOKUP($G215,county_facts!$A:$BB,10,FALSE)</f>
        <v>16.7</v>
      </c>
      <c r="O215">
        <f>VLOOKUP($G215,county_facts!$A:$BB,11,FALSE)</f>
        <v>50.3</v>
      </c>
      <c r="P215">
        <f>VLOOKUP($G215,county_facts!$A:$BB,12,FALSE)</f>
        <v>79.599999999999994</v>
      </c>
      <c r="Q215">
        <f>VLOOKUP($G215,county_facts!$A:$BB,13,FALSE)</f>
        <v>17.600000000000001</v>
      </c>
      <c r="R215">
        <f>VLOOKUP($G215,county_facts!$A:$BB,14,FALSE)</f>
        <v>0.7</v>
      </c>
      <c r="S215">
        <f>VLOOKUP($G215,county_facts!$A:$BB,15,FALSE)</f>
        <v>0.4</v>
      </c>
      <c r="T215">
        <f>VLOOKUP($G215,county_facts!$A:$BB,16,FALSE)</f>
        <v>0.1</v>
      </c>
      <c r="U215">
        <f>VLOOKUP($G215,county_facts!$A:$BB,17,FALSE)</f>
        <v>1.6</v>
      </c>
      <c r="V215">
        <f>VLOOKUP($G215,county_facts!$A:$BB,18,FALSE)</f>
        <v>2.9</v>
      </c>
      <c r="W215">
        <f>VLOOKUP($G215,county_facts!$A:$BB,19,FALSE)</f>
        <v>77.099999999999994</v>
      </c>
      <c r="X215">
        <f>VLOOKUP($G215,county_facts!$A:$BB,20,FALSE)</f>
        <v>79.099999999999994</v>
      </c>
      <c r="Y215">
        <f>VLOOKUP($G215,county_facts!$A:$BB,21,FALSE)</f>
        <v>0.8</v>
      </c>
      <c r="Z215">
        <f>VLOOKUP($G215,county_facts!$A:$BB,22,FALSE)</f>
        <v>1.7</v>
      </c>
      <c r="AA215">
        <f>VLOOKUP($G215,county_facts!$A:$BB,23,FALSE)</f>
        <v>75.599999999999994</v>
      </c>
      <c r="AB215">
        <f>VLOOKUP($G215,county_facts!$A:$BB,24,FALSE)</f>
        <v>8.8000000000000007</v>
      </c>
      <c r="AC215">
        <f>VLOOKUP($G215,county_facts!$A:$BB,25,FALSE)</f>
        <v>1352</v>
      </c>
      <c r="AD215">
        <f>VLOOKUP($G215,county_facts!$A:$BB,26,FALSE)</f>
        <v>19.100000000000001</v>
      </c>
      <c r="AE215">
        <f>VLOOKUP($G215,county_facts!$A:$BB,27,FALSE)</f>
        <v>7589</v>
      </c>
      <c r="AF215">
        <f>VLOOKUP($G215,county_facts!$A:$BB,28,FALSE)</f>
        <v>67.2</v>
      </c>
      <c r="AG215">
        <f>VLOOKUP($G215,county_facts!$A:$BB,29,FALSE)</f>
        <v>11.4</v>
      </c>
      <c r="AH215">
        <f>VLOOKUP($G215,county_facts!$A:$BB,30,FALSE)</f>
        <v>56500</v>
      </c>
      <c r="AI215">
        <f>VLOOKUP($G215,county_facts!$A:$BB,31,FALSE)</f>
        <v>6541</v>
      </c>
      <c r="AJ215">
        <f>VLOOKUP($G215,county_facts!$A:$BB,32,FALSE)</f>
        <v>2.2799999999999998</v>
      </c>
      <c r="AK215">
        <f>VLOOKUP($G215,county_facts!$A:$BB,33,FALSE)</f>
        <v>15609</v>
      </c>
      <c r="AL215">
        <f>VLOOKUP($G215,county_facts!$A:$BB,34,FALSE)</f>
        <v>30284</v>
      </c>
      <c r="AM215">
        <f>VLOOKUP($G215,county_facts!$A:$BB,35,FALSE)</f>
        <v>28.4</v>
      </c>
      <c r="AN215">
        <f>VLOOKUP($G215,county_facts!$A:$BB,36,FALSE)</f>
        <v>327</v>
      </c>
      <c r="AO215">
        <f>VLOOKUP($G215,county_facts!$A:$BB,37,FALSE)</f>
        <v>3890</v>
      </c>
      <c r="AP215">
        <f>VLOOKUP($G215,county_facts!$A:$BB,38,FALSE)</f>
        <v>1.9</v>
      </c>
      <c r="AQ215">
        <f>VLOOKUP($G215,county_facts!$A:$BB,39,FALSE)</f>
        <v>842</v>
      </c>
      <c r="AR215">
        <f>VLOOKUP($G215,county_facts!$A:$BB,40,FALSE)</f>
        <v>1110</v>
      </c>
      <c r="AS215">
        <f>VLOOKUP($G215,county_facts!$A:$BB,41,FALSE)</f>
        <v>0</v>
      </c>
      <c r="AT215">
        <f>VLOOKUP($G215,county_facts!$A:$BB,42,FALSE)</f>
        <v>0</v>
      </c>
      <c r="AU215">
        <f>VLOOKUP($G215,county_facts!$A:$BB,43,FALSE)</f>
        <v>0</v>
      </c>
      <c r="AV215">
        <f>VLOOKUP($G215,county_facts!$A:$BB,44,FALSE)</f>
        <v>0</v>
      </c>
      <c r="AW215">
        <f>VLOOKUP($G215,county_facts!$A:$BB,45,FALSE)</f>
        <v>0</v>
      </c>
      <c r="AX215">
        <f>VLOOKUP($G215,county_facts!$A:$BB,46,FALSE)</f>
        <v>17</v>
      </c>
      <c r="AY215">
        <f>VLOOKUP($G215,county_facts!$A:$BB,47,FALSE)</f>
        <v>0</v>
      </c>
      <c r="AZ215">
        <f>VLOOKUP($G215,county_facts!$A:$BB,48,FALSE)</f>
        <v>95424</v>
      </c>
      <c r="BA215">
        <f>VLOOKUP($G215,county_facts!$A:$BB,49,FALSE)</f>
        <v>190887</v>
      </c>
      <c r="BB215">
        <f>VLOOKUP($G215,county_facts!$A:$BB,50,FALSE)</f>
        <v>11203</v>
      </c>
      <c r="BC215">
        <f>VLOOKUP($G215,county_facts!$A:$BB,51,FALSE)</f>
        <v>9669</v>
      </c>
      <c r="BD215">
        <f>VLOOKUP($G215,county_facts!$A:$BB,52,FALSE)</f>
        <v>5</v>
      </c>
      <c r="BE215">
        <f>VLOOKUP($G215,county_facts!$A:$BB,53,FALSE)</f>
        <v>633.94000000000005</v>
      </c>
      <c r="BF215">
        <f>VLOOKUP($G215,county_facts!$A:$BB,54,FALSE)</f>
        <v>28.4</v>
      </c>
    </row>
    <row r="216" spans="1:58" x14ac:dyDescent="0.3">
      <c r="A216" t="s">
        <v>6</v>
      </c>
      <c r="B216" t="s">
        <v>104</v>
      </c>
      <c r="C216">
        <v>356</v>
      </c>
      <c r="D216" t="s">
        <v>75</v>
      </c>
      <c r="E216">
        <v>499</v>
      </c>
      <c r="F216">
        <v>0.71342685400000005</v>
      </c>
      <c r="G216">
        <v>5065</v>
      </c>
      <c r="H216">
        <f>VLOOKUP($G216,county_facts!$A:$BB,4,FALSE)</f>
        <v>13486</v>
      </c>
      <c r="I216">
        <f>VLOOKUP($G216,county_facts!$A:$BB,5,FALSE)</f>
        <v>13696</v>
      </c>
      <c r="J216">
        <f>VLOOKUP($G216,county_facts!$A:$BB,6,FALSE)</f>
        <v>-1.5</v>
      </c>
      <c r="K216">
        <f>VLOOKUP($G216,county_facts!$A:$BB,7,FALSE)</f>
        <v>13696</v>
      </c>
      <c r="L216">
        <f>VLOOKUP($G216,county_facts!$A:$BB,8,FALSE)</f>
        <v>4.5</v>
      </c>
      <c r="M216">
        <f>VLOOKUP($G216,county_facts!$A:$BB,9,FALSE)</f>
        <v>18.2</v>
      </c>
      <c r="N216">
        <f>VLOOKUP($G216,county_facts!$A:$BB,10,FALSE)</f>
        <v>25</v>
      </c>
      <c r="O216">
        <f>VLOOKUP($G216,county_facts!$A:$BB,11,FALSE)</f>
        <v>47.6</v>
      </c>
      <c r="P216">
        <f>VLOOKUP($G216,county_facts!$A:$BB,12,FALSE)</f>
        <v>95.4</v>
      </c>
      <c r="Q216">
        <f>VLOOKUP($G216,county_facts!$A:$BB,13,FALSE)</f>
        <v>1.8</v>
      </c>
      <c r="R216">
        <f>VLOOKUP($G216,county_facts!$A:$BB,14,FALSE)</f>
        <v>1.1000000000000001</v>
      </c>
      <c r="S216">
        <f>VLOOKUP($G216,county_facts!$A:$BB,15,FALSE)</f>
        <v>0.3</v>
      </c>
      <c r="T216">
        <f>VLOOKUP($G216,county_facts!$A:$BB,16,FALSE)</f>
        <v>0</v>
      </c>
      <c r="U216">
        <f>VLOOKUP($G216,county_facts!$A:$BB,17,FALSE)</f>
        <v>1.4</v>
      </c>
      <c r="V216">
        <f>VLOOKUP($G216,county_facts!$A:$BB,18,FALSE)</f>
        <v>1.9</v>
      </c>
      <c r="W216">
        <f>VLOOKUP($G216,county_facts!$A:$BB,19,FALSE)</f>
        <v>93.8</v>
      </c>
      <c r="X216">
        <f>VLOOKUP($G216,county_facts!$A:$BB,20,FALSE)</f>
        <v>86.6</v>
      </c>
      <c r="Y216">
        <f>VLOOKUP($G216,county_facts!$A:$BB,21,FALSE)</f>
        <v>2.2999999999999998</v>
      </c>
      <c r="Z216">
        <f>VLOOKUP($G216,county_facts!$A:$BB,22,FALSE)</f>
        <v>2.5</v>
      </c>
      <c r="AA216">
        <f>VLOOKUP($G216,county_facts!$A:$BB,23,FALSE)</f>
        <v>79.8</v>
      </c>
      <c r="AB216">
        <f>VLOOKUP($G216,county_facts!$A:$BB,24,FALSE)</f>
        <v>11.7</v>
      </c>
      <c r="AC216">
        <f>VLOOKUP($G216,county_facts!$A:$BB,25,FALSE)</f>
        <v>1605</v>
      </c>
      <c r="AD216">
        <f>VLOOKUP($G216,county_facts!$A:$BB,26,FALSE)</f>
        <v>23.4</v>
      </c>
      <c r="AE216">
        <f>VLOOKUP($G216,county_facts!$A:$BB,27,FALSE)</f>
        <v>7214</v>
      </c>
      <c r="AF216">
        <f>VLOOKUP($G216,county_facts!$A:$BB,28,FALSE)</f>
        <v>78</v>
      </c>
      <c r="AG216">
        <f>VLOOKUP($G216,county_facts!$A:$BB,29,FALSE)</f>
        <v>4.5</v>
      </c>
      <c r="AH216">
        <f>VLOOKUP($G216,county_facts!$A:$BB,30,FALSE)</f>
        <v>73900</v>
      </c>
      <c r="AI216">
        <f>VLOOKUP($G216,county_facts!$A:$BB,31,FALSE)</f>
        <v>5682</v>
      </c>
      <c r="AJ216">
        <f>VLOOKUP($G216,county_facts!$A:$BB,32,FALSE)</f>
        <v>2.2599999999999998</v>
      </c>
      <c r="AK216">
        <f>VLOOKUP($G216,county_facts!$A:$BB,33,FALSE)</f>
        <v>18040</v>
      </c>
      <c r="AL216">
        <f>VLOOKUP($G216,county_facts!$A:$BB,34,FALSE)</f>
        <v>30661</v>
      </c>
      <c r="AM216">
        <f>VLOOKUP($G216,county_facts!$A:$BB,35,FALSE)</f>
        <v>18.7</v>
      </c>
      <c r="AN216">
        <f>VLOOKUP($G216,county_facts!$A:$BB,36,FALSE)</f>
        <v>206</v>
      </c>
      <c r="AO216">
        <f>VLOOKUP($G216,county_facts!$A:$BB,37,FALSE)</f>
        <v>1988</v>
      </c>
      <c r="AP216">
        <f>VLOOKUP($G216,county_facts!$A:$BB,38,FALSE)</f>
        <v>3.2</v>
      </c>
      <c r="AQ216">
        <f>VLOOKUP($G216,county_facts!$A:$BB,39,FALSE)</f>
        <v>847</v>
      </c>
      <c r="AR216">
        <f>VLOOKUP($G216,county_facts!$A:$BB,40,FALSE)</f>
        <v>0</v>
      </c>
      <c r="AS216">
        <f>VLOOKUP($G216,county_facts!$A:$BB,41,FALSE)</f>
        <v>0</v>
      </c>
      <c r="AT216">
        <f>VLOOKUP($G216,county_facts!$A:$BB,42,FALSE)</f>
        <v>0</v>
      </c>
      <c r="AU216">
        <f>VLOOKUP($G216,county_facts!$A:$BB,43,FALSE)</f>
        <v>0</v>
      </c>
      <c r="AV216">
        <f>VLOOKUP($G216,county_facts!$A:$BB,44,FALSE)</f>
        <v>0</v>
      </c>
      <c r="AW216">
        <f>VLOOKUP($G216,county_facts!$A:$BB,45,FALSE)</f>
        <v>0</v>
      </c>
      <c r="AX216">
        <f>VLOOKUP($G216,county_facts!$A:$BB,46,FALSE)</f>
        <v>0</v>
      </c>
      <c r="AY216">
        <f>VLOOKUP($G216,county_facts!$A:$BB,47,FALSE)</f>
        <v>0</v>
      </c>
      <c r="AZ216">
        <f>VLOOKUP($G216,county_facts!$A:$BB,48,FALSE)</f>
        <v>0</v>
      </c>
      <c r="BA216">
        <f>VLOOKUP($G216,county_facts!$A:$BB,49,FALSE)</f>
        <v>104699</v>
      </c>
      <c r="BB216">
        <f>VLOOKUP($G216,county_facts!$A:$BB,50,FALSE)</f>
        <v>8035</v>
      </c>
      <c r="BC216">
        <f>VLOOKUP($G216,county_facts!$A:$BB,51,FALSE)</f>
        <v>3275</v>
      </c>
      <c r="BD216">
        <f>VLOOKUP($G216,county_facts!$A:$BB,52,FALSE)</f>
        <v>3</v>
      </c>
      <c r="BE216">
        <f>VLOOKUP($G216,county_facts!$A:$BB,53,FALSE)</f>
        <v>580.58000000000004</v>
      </c>
      <c r="BF216">
        <f>VLOOKUP($G216,county_facts!$A:$BB,54,FALSE)</f>
        <v>23.6</v>
      </c>
    </row>
    <row r="217" spans="1:58" x14ac:dyDescent="0.3">
      <c r="A217" t="s">
        <v>9</v>
      </c>
      <c r="B217" t="s">
        <v>104</v>
      </c>
      <c r="C217">
        <v>143</v>
      </c>
      <c r="D217" t="s">
        <v>75</v>
      </c>
      <c r="E217">
        <v>499</v>
      </c>
      <c r="F217">
        <v>0.286573146</v>
      </c>
      <c r="G217">
        <v>5065</v>
      </c>
      <c r="H217">
        <f>VLOOKUP($G217,county_facts!$A:$BB,4,FALSE)</f>
        <v>13486</v>
      </c>
      <c r="I217">
        <f>VLOOKUP($G217,county_facts!$A:$BB,5,FALSE)</f>
        <v>13696</v>
      </c>
      <c r="J217">
        <f>VLOOKUP($G217,county_facts!$A:$BB,6,FALSE)</f>
        <v>-1.5</v>
      </c>
      <c r="K217">
        <f>VLOOKUP($G217,county_facts!$A:$BB,7,FALSE)</f>
        <v>13696</v>
      </c>
      <c r="L217">
        <f>VLOOKUP($G217,county_facts!$A:$BB,8,FALSE)</f>
        <v>4.5</v>
      </c>
      <c r="M217">
        <f>VLOOKUP($G217,county_facts!$A:$BB,9,FALSE)</f>
        <v>18.2</v>
      </c>
      <c r="N217">
        <f>VLOOKUP($G217,county_facts!$A:$BB,10,FALSE)</f>
        <v>25</v>
      </c>
      <c r="O217">
        <f>VLOOKUP($G217,county_facts!$A:$BB,11,FALSE)</f>
        <v>47.6</v>
      </c>
      <c r="P217">
        <f>VLOOKUP($G217,county_facts!$A:$BB,12,FALSE)</f>
        <v>95.4</v>
      </c>
      <c r="Q217">
        <f>VLOOKUP($G217,county_facts!$A:$BB,13,FALSE)</f>
        <v>1.8</v>
      </c>
      <c r="R217">
        <f>VLOOKUP($G217,county_facts!$A:$BB,14,FALSE)</f>
        <v>1.1000000000000001</v>
      </c>
      <c r="S217">
        <f>VLOOKUP($G217,county_facts!$A:$BB,15,FALSE)</f>
        <v>0.3</v>
      </c>
      <c r="T217">
        <f>VLOOKUP($G217,county_facts!$A:$BB,16,FALSE)</f>
        <v>0</v>
      </c>
      <c r="U217">
        <f>VLOOKUP($G217,county_facts!$A:$BB,17,FALSE)</f>
        <v>1.4</v>
      </c>
      <c r="V217">
        <f>VLOOKUP($G217,county_facts!$A:$BB,18,FALSE)</f>
        <v>1.9</v>
      </c>
      <c r="W217">
        <f>VLOOKUP($G217,county_facts!$A:$BB,19,FALSE)</f>
        <v>93.8</v>
      </c>
      <c r="X217">
        <f>VLOOKUP($G217,county_facts!$A:$BB,20,FALSE)</f>
        <v>86.6</v>
      </c>
      <c r="Y217">
        <f>VLOOKUP($G217,county_facts!$A:$BB,21,FALSE)</f>
        <v>2.2999999999999998</v>
      </c>
      <c r="Z217">
        <f>VLOOKUP($G217,county_facts!$A:$BB,22,FALSE)</f>
        <v>2.5</v>
      </c>
      <c r="AA217">
        <f>VLOOKUP($G217,county_facts!$A:$BB,23,FALSE)</f>
        <v>79.8</v>
      </c>
      <c r="AB217">
        <f>VLOOKUP($G217,county_facts!$A:$BB,24,FALSE)</f>
        <v>11.7</v>
      </c>
      <c r="AC217">
        <f>VLOOKUP($G217,county_facts!$A:$BB,25,FALSE)</f>
        <v>1605</v>
      </c>
      <c r="AD217">
        <f>VLOOKUP($G217,county_facts!$A:$BB,26,FALSE)</f>
        <v>23.4</v>
      </c>
      <c r="AE217">
        <f>VLOOKUP($G217,county_facts!$A:$BB,27,FALSE)</f>
        <v>7214</v>
      </c>
      <c r="AF217">
        <f>VLOOKUP($G217,county_facts!$A:$BB,28,FALSE)</f>
        <v>78</v>
      </c>
      <c r="AG217">
        <f>VLOOKUP($G217,county_facts!$A:$BB,29,FALSE)</f>
        <v>4.5</v>
      </c>
      <c r="AH217">
        <f>VLOOKUP($G217,county_facts!$A:$BB,30,FALSE)</f>
        <v>73900</v>
      </c>
      <c r="AI217">
        <f>VLOOKUP($G217,county_facts!$A:$BB,31,FALSE)</f>
        <v>5682</v>
      </c>
      <c r="AJ217">
        <f>VLOOKUP($G217,county_facts!$A:$BB,32,FALSE)</f>
        <v>2.2599999999999998</v>
      </c>
      <c r="AK217">
        <f>VLOOKUP($G217,county_facts!$A:$BB,33,FALSE)</f>
        <v>18040</v>
      </c>
      <c r="AL217">
        <f>VLOOKUP($G217,county_facts!$A:$BB,34,FALSE)</f>
        <v>30661</v>
      </c>
      <c r="AM217">
        <f>VLOOKUP($G217,county_facts!$A:$BB,35,FALSE)</f>
        <v>18.7</v>
      </c>
      <c r="AN217">
        <f>VLOOKUP($G217,county_facts!$A:$BB,36,FALSE)</f>
        <v>206</v>
      </c>
      <c r="AO217">
        <f>VLOOKUP($G217,county_facts!$A:$BB,37,FALSE)</f>
        <v>1988</v>
      </c>
      <c r="AP217">
        <f>VLOOKUP($G217,county_facts!$A:$BB,38,FALSE)</f>
        <v>3.2</v>
      </c>
      <c r="AQ217">
        <f>VLOOKUP($G217,county_facts!$A:$BB,39,FALSE)</f>
        <v>847</v>
      </c>
      <c r="AR217">
        <f>VLOOKUP($G217,county_facts!$A:$BB,40,FALSE)</f>
        <v>0</v>
      </c>
      <c r="AS217">
        <f>VLOOKUP($G217,county_facts!$A:$BB,41,FALSE)</f>
        <v>0</v>
      </c>
      <c r="AT217">
        <f>VLOOKUP($G217,county_facts!$A:$BB,42,FALSE)</f>
        <v>0</v>
      </c>
      <c r="AU217">
        <f>VLOOKUP($G217,county_facts!$A:$BB,43,FALSE)</f>
        <v>0</v>
      </c>
      <c r="AV217">
        <f>VLOOKUP($G217,county_facts!$A:$BB,44,FALSE)</f>
        <v>0</v>
      </c>
      <c r="AW217">
        <f>VLOOKUP($G217,county_facts!$A:$BB,45,FALSE)</f>
        <v>0</v>
      </c>
      <c r="AX217">
        <f>VLOOKUP($G217,county_facts!$A:$BB,46,FALSE)</f>
        <v>0</v>
      </c>
      <c r="AY217">
        <f>VLOOKUP($G217,county_facts!$A:$BB,47,FALSE)</f>
        <v>0</v>
      </c>
      <c r="AZ217">
        <f>VLOOKUP($G217,county_facts!$A:$BB,48,FALSE)</f>
        <v>0</v>
      </c>
      <c r="BA217">
        <f>VLOOKUP($G217,county_facts!$A:$BB,49,FALSE)</f>
        <v>104699</v>
      </c>
      <c r="BB217">
        <f>VLOOKUP($G217,county_facts!$A:$BB,50,FALSE)</f>
        <v>8035</v>
      </c>
      <c r="BC217">
        <f>VLOOKUP($G217,county_facts!$A:$BB,51,FALSE)</f>
        <v>3275</v>
      </c>
      <c r="BD217">
        <f>VLOOKUP($G217,county_facts!$A:$BB,52,FALSE)</f>
        <v>3</v>
      </c>
      <c r="BE217">
        <f>VLOOKUP($G217,county_facts!$A:$BB,53,FALSE)</f>
        <v>580.58000000000004</v>
      </c>
      <c r="BF217">
        <f>VLOOKUP($G217,county_facts!$A:$BB,54,FALSE)</f>
        <v>23.6</v>
      </c>
    </row>
    <row r="218" spans="1:58" x14ac:dyDescent="0.3">
      <c r="A218" t="s">
        <v>6</v>
      </c>
      <c r="B218" t="s">
        <v>105</v>
      </c>
      <c r="C218">
        <v>796</v>
      </c>
      <c r="D218" t="s">
        <v>75</v>
      </c>
      <c r="E218">
        <v>1149</v>
      </c>
      <c r="F218">
        <v>0.69277632700000003</v>
      </c>
      <c r="G218">
        <v>5063</v>
      </c>
      <c r="H218">
        <f>VLOOKUP($G218,county_facts!$A:$BB,4,FALSE)</f>
        <v>36959</v>
      </c>
      <c r="I218">
        <f>VLOOKUP($G218,county_facts!$A:$BB,5,FALSE)</f>
        <v>36647</v>
      </c>
      <c r="J218">
        <f>VLOOKUP($G218,county_facts!$A:$BB,6,FALSE)</f>
        <v>0.9</v>
      </c>
      <c r="K218">
        <f>VLOOKUP($G218,county_facts!$A:$BB,7,FALSE)</f>
        <v>36647</v>
      </c>
      <c r="L218">
        <f>VLOOKUP($G218,county_facts!$A:$BB,8,FALSE)</f>
        <v>6.4</v>
      </c>
      <c r="M218">
        <f>VLOOKUP($G218,county_facts!$A:$BB,9,FALSE)</f>
        <v>24</v>
      </c>
      <c r="N218">
        <f>VLOOKUP($G218,county_facts!$A:$BB,10,FALSE)</f>
        <v>17</v>
      </c>
      <c r="O218">
        <f>VLOOKUP($G218,county_facts!$A:$BB,11,FALSE)</f>
        <v>51.3</v>
      </c>
      <c r="P218">
        <f>VLOOKUP($G218,county_facts!$A:$BB,12,FALSE)</f>
        <v>94.5</v>
      </c>
      <c r="Q218">
        <f>VLOOKUP($G218,county_facts!$A:$BB,13,FALSE)</f>
        <v>2.2999999999999998</v>
      </c>
      <c r="R218">
        <f>VLOOKUP($G218,county_facts!$A:$BB,14,FALSE)</f>
        <v>0.7</v>
      </c>
      <c r="S218">
        <f>VLOOKUP($G218,county_facts!$A:$BB,15,FALSE)</f>
        <v>0.8</v>
      </c>
      <c r="T218">
        <f>VLOOKUP($G218,county_facts!$A:$BB,16,FALSE)</f>
        <v>0.2</v>
      </c>
      <c r="U218">
        <f>VLOOKUP($G218,county_facts!$A:$BB,17,FALSE)</f>
        <v>1.5</v>
      </c>
      <c r="V218">
        <f>VLOOKUP($G218,county_facts!$A:$BB,18,FALSE)</f>
        <v>5.9</v>
      </c>
      <c r="W218">
        <f>VLOOKUP($G218,county_facts!$A:$BB,19,FALSE)</f>
        <v>89.3</v>
      </c>
      <c r="X218">
        <f>VLOOKUP($G218,county_facts!$A:$BB,20,FALSE)</f>
        <v>83.4</v>
      </c>
      <c r="Y218">
        <f>VLOOKUP($G218,county_facts!$A:$BB,21,FALSE)</f>
        <v>3.6</v>
      </c>
      <c r="Z218">
        <f>VLOOKUP($G218,county_facts!$A:$BB,22,FALSE)</f>
        <v>4.3</v>
      </c>
      <c r="AA218">
        <f>VLOOKUP($G218,county_facts!$A:$BB,23,FALSE)</f>
        <v>82.5</v>
      </c>
      <c r="AB218">
        <f>VLOOKUP($G218,county_facts!$A:$BB,24,FALSE)</f>
        <v>14.4</v>
      </c>
      <c r="AC218">
        <f>VLOOKUP($G218,county_facts!$A:$BB,25,FALSE)</f>
        <v>2826</v>
      </c>
      <c r="AD218">
        <f>VLOOKUP($G218,county_facts!$A:$BB,26,FALSE)</f>
        <v>19.7</v>
      </c>
      <c r="AE218">
        <f>VLOOKUP($G218,county_facts!$A:$BB,27,FALSE)</f>
        <v>16260</v>
      </c>
      <c r="AF218">
        <f>VLOOKUP($G218,county_facts!$A:$BB,28,FALSE)</f>
        <v>70.599999999999994</v>
      </c>
      <c r="AG218">
        <f>VLOOKUP($G218,county_facts!$A:$BB,29,FALSE)</f>
        <v>6.8</v>
      </c>
      <c r="AH218">
        <f>VLOOKUP($G218,county_facts!$A:$BB,30,FALSE)</f>
        <v>88900</v>
      </c>
      <c r="AI218">
        <f>VLOOKUP($G218,county_facts!$A:$BB,31,FALSE)</f>
        <v>14544</v>
      </c>
      <c r="AJ218">
        <f>VLOOKUP($G218,county_facts!$A:$BB,32,FALSE)</f>
        <v>2.46</v>
      </c>
      <c r="AK218">
        <f>VLOOKUP($G218,county_facts!$A:$BB,33,FALSE)</f>
        <v>20289</v>
      </c>
      <c r="AL218">
        <f>VLOOKUP($G218,county_facts!$A:$BB,34,FALSE)</f>
        <v>35026</v>
      </c>
      <c r="AM218">
        <f>VLOOKUP($G218,county_facts!$A:$BB,35,FALSE)</f>
        <v>23.7</v>
      </c>
      <c r="AN218">
        <f>VLOOKUP($G218,county_facts!$A:$BB,36,FALSE)</f>
        <v>779</v>
      </c>
      <c r="AO218">
        <f>VLOOKUP($G218,county_facts!$A:$BB,37,FALSE)</f>
        <v>13970</v>
      </c>
      <c r="AP218">
        <f>VLOOKUP($G218,county_facts!$A:$BB,38,FALSE)</f>
        <v>-8.9</v>
      </c>
      <c r="AQ218">
        <f>VLOOKUP($G218,county_facts!$A:$BB,39,FALSE)</f>
        <v>2431</v>
      </c>
      <c r="AR218">
        <f>VLOOKUP($G218,county_facts!$A:$BB,40,FALSE)</f>
        <v>3110</v>
      </c>
      <c r="AS218">
        <f>VLOOKUP($G218,county_facts!$A:$BB,41,FALSE)</f>
        <v>0</v>
      </c>
      <c r="AT218">
        <f>VLOOKUP($G218,county_facts!$A:$BB,42,FALSE)</f>
        <v>0</v>
      </c>
      <c r="AU218">
        <f>VLOOKUP($G218,county_facts!$A:$BB,43,FALSE)</f>
        <v>0</v>
      </c>
      <c r="AV218">
        <f>VLOOKUP($G218,county_facts!$A:$BB,44,FALSE)</f>
        <v>0</v>
      </c>
      <c r="AW218">
        <f>VLOOKUP($G218,county_facts!$A:$BB,45,FALSE)</f>
        <v>0.8</v>
      </c>
      <c r="AX218">
        <f>VLOOKUP($G218,county_facts!$A:$BB,46,FALSE)</f>
        <v>26.3</v>
      </c>
      <c r="AY218">
        <f>VLOOKUP($G218,county_facts!$A:$BB,47,FALSE)</f>
        <v>920041</v>
      </c>
      <c r="AZ218">
        <f>VLOOKUP($G218,county_facts!$A:$BB,48,FALSE)</f>
        <v>174997</v>
      </c>
      <c r="BA218">
        <f>VLOOKUP($G218,county_facts!$A:$BB,49,FALSE)</f>
        <v>384242</v>
      </c>
      <c r="BB218">
        <f>VLOOKUP($G218,county_facts!$A:$BB,50,FALSE)</f>
        <v>11132</v>
      </c>
      <c r="BC218">
        <f>VLOOKUP($G218,county_facts!$A:$BB,51,FALSE)</f>
        <v>34685</v>
      </c>
      <c r="BD218">
        <f>VLOOKUP($G218,county_facts!$A:$BB,52,FALSE)</f>
        <v>48</v>
      </c>
      <c r="BE218">
        <f>VLOOKUP($G218,county_facts!$A:$BB,53,FALSE)</f>
        <v>763.95</v>
      </c>
      <c r="BF218">
        <f>VLOOKUP($G218,county_facts!$A:$BB,54,FALSE)</f>
        <v>48</v>
      </c>
    </row>
    <row r="219" spans="1:58" x14ac:dyDescent="0.3">
      <c r="A219" t="s">
        <v>9</v>
      </c>
      <c r="B219" t="s">
        <v>105</v>
      </c>
      <c r="C219">
        <v>353</v>
      </c>
      <c r="D219" t="s">
        <v>75</v>
      </c>
      <c r="E219">
        <v>1149</v>
      </c>
      <c r="F219">
        <v>0.30722367299999997</v>
      </c>
      <c r="G219">
        <v>5063</v>
      </c>
      <c r="H219">
        <f>VLOOKUP($G219,county_facts!$A:$BB,4,FALSE)</f>
        <v>36959</v>
      </c>
      <c r="I219">
        <f>VLOOKUP($G219,county_facts!$A:$BB,5,FALSE)</f>
        <v>36647</v>
      </c>
      <c r="J219">
        <f>VLOOKUP($G219,county_facts!$A:$BB,6,FALSE)</f>
        <v>0.9</v>
      </c>
      <c r="K219">
        <f>VLOOKUP($G219,county_facts!$A:$BB,7,FALSE)</f>
        <v>36647</v>
      </c>
      <c r="L219">
        <f>VLOOKUP($G219,county_facts!$A:$BB,8,FALSE)</f>
        <v>6.4</v>
      </c>
      <c r="M219">
        <f>VLOOKUP($G219,county_facts!$A:$BB,9,FALSE)</f>
        <v>24</v>
      </c>
      <c r="N219">
        <f>VLOOKUP($G219,county_facts!$A:$BB,10,FALSE)</f>
        <v>17</v>
      </c>
      <c r="O219">
        <f>VLOOKUP($G219,county_facts!$A:$BB,11,FALSE)</f>
        <v>51.3</v>
      </c>
      <c r="P219">
        <f>VLOOKUP($G219,county_facts!$A:$BB,12,FALSE)</f>
        <v>94.5</v>
      </c>
      <c r="Q219">
        <f>VLOOKUP($G219,county_facts!$A:$BB,13,FALSE)</f>
        <v>2.2999999999999998</v>
      </c>
      <c r="R219">
        <f>VLOOKUP($G219,county_facts!$A:$BB,14,FALSE)</f>
        <v>0.7</v>
      </c>
      <c r="S219">
        <f>VLOOKUP($G219,county_facts!$A:$BB,15,FALSE)</f>
        <v>0.8</v>
      </c>
      <c r="T219">
        <f>VLOOKUP($G219,county_facts!$A:$BB,16,FALSE)</f>
        <v>0.2</v>
      </c>
      <c r="U219">
        <f>VLOOKUP($G219,county_facts!$A:$BB,17,FALSE)</f>
        <v>1.5</v>
      </c>
      <c r="V219">
        <f>VLOOKUP($G219,county_facts!$A:$BB,18,FALSE)</f>
        <v>5.9</v>
      </c>
      <c r="W219">
        <f>VLOOKUP($G219,county_facts!$A:$BB,19,FALSE)</f>
        <v>89.3</v>
      </c>
      <c r="X219">
        <f>VLOOKUP($G219,county_facts!$A:$BB,20,FALSE)</f>
        <v>83.4</v>
      </c>
      <c r="Y219">
        <f>VLOOKUP($G219,county_facts!$A:$BB,21,FALSE)</f>
        <v>3.6</v>
      </c>
      <c r="Z219">
        <f>VLOOKUP($G219,county_facts!$A:$BB,22,FALSE)</f>
        <v>4.3</v>
      </c>
      <c r="AA219">
        <f>VLOOKUP($G219,county_facts!$A:$BB,23,FALSE)</f>
        <v>82.5</v>
      </c>
      <c r="AB219">
        <f>VLOOKUP($G219,county_facts!$A:$BB,24,FALSE)</f>
        <v>14.4</v>
      </c>
      <c r="AC219">
        <f>VLOOKUP($G219,county_facts!$A:$BB,25,FALSE)</f>
        <v>2826</v>
      </c>
      <c r="AD219">
        <f>VLOOKUP($G219,county_facts!$A:$BB,26,FALSE)</f>
        <v>19.7</v>
      </c>
      <c r="AE219">
        <f>VLOOKUP($G219,county_facts!$A:$BB,27,FALSE)</f>
        <v>16260</v>
      </c>
      <c r="AF219">
        <f>VLOOKUP($G219,county_facts!$A:$BB,28,FALSE)</f>
        <v>70.599999999999994</v>
      </c>
      <c r="AG219">
        <f>VLOOKUP($G219,county_facts!$A:$BB,29,FALSE)</f>
        <v>6.8</v>
      </c>
      <c r="AH219">
        <f>VLOOKUP($G219,county_facts!$A:$BB,30,FALSE)</f>
        <v>88900</v>
      </c>
      <c r="AI219">
        <f>VLOOKUP($G219,county_facts!$A:$BB,31,FALSE)</f>
        <v>14544</v>
      </c>
      <c r="AJ219">
        <f>VLOOKUP($G219,county_facts!$A:$BB,32,FALSE)</f>
        <v>2.46</v>
      </c>
      <c r="AK219">
        <f>VLOOKUP($G219,county_facts!$A:$BB,33,FALSE)</f>
        <v>20289</v>
      </c>
      <c r="AL219">
        <f>VLOOKUP($G219,county_facts!$A:$BB,34,FALSE)</f>
        <v>35026</v>
      </c>
      <c r="AM219">
        <f>VLOOKUP($G219,county_facts!$A:$BB,35,FALSE)</f>
        <v>23.7</v>
      </c>
      <c r="AN219">
        <f>VLOOKUP($G219,county_facts!$A:$BB,36,FALSE)</f>
        <v>779</v>
      </c>
      <c r="AO219">
        <f>VLOOKUP($G219,county_facts!$A:$BB,37,FALSE)</f>
        <v>13970</v>
      </c>
      <c r="AP219">
        <f>VLOOKUP($G219,county_facts!$A:$BB,38,FALSE)</f>
        <v>-8.9</v>
      </c>
      <c r="AQ219">
        <f>VLOOKUP($G219,county_facts!$A:$BB,39,FALSE)</f>
        <v>2431</v>
      </c>
      <c r="AR219">
        <f>VLOOKUP($G219,county_facts!$A:$BB,40,FALSE)</f>
        <v>3110</v>
      </c>
      <c r="AS219">
        <f>VLOOKUP($G219,county_facts!$A:$BB,41,FALSE)</f>
        <v>0</v>
      </c>
      <c r="AT219">
        <f>VLOOKUP($G219,county_facts!$A:$BB,42,FALSE)</f>
        <v>0</v>
      </c>
      <c r="AU219">
        <f>VLOOKUP($G219,county_facts!$A:$BB,43,FALSE)</f>
        <v>0</v>
      </c>
      <c r="AV219">
        <f>VLOOKUP($G219,county_facts!$A:$BB,44,FALSE)</f>
        <v>0</v>
      </c>
      <c r="AW219">
        <f>VLOOKUP($G219,county_facts!$A:$BB,45,FALSE)</f>
        <v>0.8</v>
      </c>
      <c r="AX219">
        <f>VLOOKUP($G219,county_facts!$A:$BB,46,FALSE)</f>
        <v>26.3</v>
      </c>
      <c r="AY219">
        <f>VLOOKUP($G219,county_facts!$A:$BB,47,FALSE)</f>
        <v>920041</v>
      </c>
      <c r="AZ219">
        <f>VLOOKUP($G219,county_facts!$A:$BB,48,FALSE)</f>
        <v>174997</v>
      </c>
      <c r="BA219">
        <f>VLOOKUP($G219,county_facts!$A:$BB,49,FALSE)</f>
        <v>384242</v>
      </c>
      <c r="BB219">
        <f>VLOOKUP($G219,county_facts!$A:$BB,50,FALSE)</f>
        <v>11132</v>
      </c>
      <c r="BC219">
        <f>VLOOKUP($G219,county_facts!$A:$BB,51,FALSE)</f>
        <v>34685</v>
      </c>
      <c r="BD219">
        <f>VLOOKUP($G219,county_facts!$A:$BB,52,FALSE)</f>
        <v>48</v>
      </c>
      <c r="BE219">
        <f>VLOOKUP($G219,county_facts!$A:$BB,53,FALSE)</f>
        <v>763.95</v>
      </c>
      <c r="BF219">
        <f>VLOOKUP($G219,county_facts!$A:$BB,54,FALSE)</f>
        <v>48</v>
      </c>
    </row>
    <row r="220" spans="1:58" x14ac:dyDescent="0.3">
      <c r="A220" t="s">
        <v>6</v>
      </c>
      <c r="B220" t="s">
        <v>106</v>
      </c>
      <c r="C220">
        <v>354</v>
      </c>
      <c r="D220" t="s">
        <v>75</v>
      </c>
      <c r="E220">
        <v>457</v>
      </c>
      <c r="F220">
        <v>0.77461706799999996</v>
      </c>
      <c r="G220">
        <v>5061</v>
      </c>
      <c r="H220">
        <f>VLOOKUP($G220,county_facts!$A:$BB,4,FALSE)</f>
        <v>13500</v>
      </c>
      <c r="I220">
        <f>VLOOKUP($G220,county_facts!$A:$BB,5,FALSE)</f>
        <v>13789</v>
      </c>
      <c r="J220">
        <f>VLOOKUP($G220,county_facts!$A:$BB,6,FALSE)</f>
        <v>-2.1</v>
      </c>
      <c r="K220">
        <f>VLOOKUP($G220,county_facts!$A:$BB,7,FALSE)</f>
        <v>13789</v>
      </c>
      <c r="L220">
        <f>VLOOKUP($G220,county_facts!$A:$BB,8,FALSE)</f>
        <v>6.9</v>
      </c>
      <c r="M220">
        <f>VLOOKUP($G220,county_facts!$A:$BB,9,FALSE)</f>
        <v>26.1</v>
      </c>
      <c r="N220">
        <f>VLOOKUP($G220,county_facts!$A:$BB,10,FALSE)</f>
        <v>16.899999999999999</v>
      </c>
      <c r="O220">
        <f>VLOOKUP($G220,county_facts!$A:$BB,11,FALSE)</f>
        <v>51.3</v>
      </c>
      <c r="P220">
        <f>VLOOKUP($G220,county_facts!$A:$BB,12,FALSE)</f>
        <v>75.8</v>
      </c>
      <c r="Q220">
        <f>VLOOKUP($G220,county_facts!$A:$BB,13,FALSE)</f>
        <v>20.9</v>
      </c>
      <c r="R220">
        <f>VLOOKUP($G220,county_facts!$A:$BB,14,FALSE)</f>
        <v>1</v>
      </c>
      <c r="S220">
        <f>VLOOKUP($G220,county_facts!$A:$BB,15,FALSE)</f>
        <v>0.7</v>
      </c>
      <c r="T220">
        <f>VLOOKUP($G220,county_facts!$A:$BB,16,FALSE)</f>
        <v>0.1</v>
      </c>
      <c r="U220">
        <f>VLOOKUP($G220,county_facts!$A:$BB,17,FALSE)</f>
        <v>1.4</v>
      </c>
      <c r="V220">
        <f>VLOOKUP($G220,county_facts!$A:$BB,18,FALSE)</f>
        <v>11</v>
      </c>
      <c r="W220">
        <f>VLOOKUP($G220,county_facts!$A:$BB,19,FALSE)</f>
        <v>65.7</v>
      </c>
      <c r="X220">
        <f>VLOOKUP($G220,county_facts!$A:$BB,20,FALSE)</f>
        <v>88.8</v>
      </c>
      <c r="Y220">
        <f>VLOOKUP($G220,county_facts!$A:$BB,21,FALSE)</f>
        <v>6.2</v>
      </c>
      <c r="Z220">
        <f>VLOOKUP($G220,county_facts!$A:$BB,22,FALSE)</f>
        <v>12.4</v>
      </c>
      <c r="AA220">
        <f>VLOOKUP($G220,county_facts!$A:$BB,23,FALSE)</f>
        <v>76</v>
      </c>
      <c r="AB220">
        <f>VLOOKUP($G220,county_facts!$A:$BB,24,FALSE)</f>
        <v>12</v>
      </c>
      <c r="AC220">
        <f>VLOOKUP($G220,county_facts!$A:$BB,25,FALSE)</f>
        <v>875</v>
      </c>
      <c r="AD220">
        <f>VLOOKUP($G220,county_facts!$A:$BB,26,FALSE)</f>
        <v>18.7</v>
      </c>
      <c r="AE220">
        <f>VLOOKUP($G220,county_facts!$A:$BB,27,FALSE)</f>
        <v>6236</v>
      </c>
      <c r="AF220">
        <f>VLOOKUP($G220,county_facts!$A:$BB,28,FALSE)</f>
        <v>63.3</v>
      </c>
      <c r="AG220">
        <f>VLOOKUP($G220,county_facts!$A:$BB,29,FALSE)</f>
        <v>7.9</v>
      </c>
      <c r="AH220">
        <f>VLOOKUP($G220,county_facts!$A:$BB,30,FALSE)</f>
        <v>74500</v>
      </c>
      <c r="AI220">
        <f>VLOOKUP($G220,county_facts!$A:$BB,31,FALSE)</f>
        <v>5208</v>
      </c>
      <c r="AJ220">
        <f>VLOOKUP($G220,county_facts!$A:$BB,32,FALSE)</f>
        <v>2.6</v>
      </c>
      <c r="AK220">
        <f>VLOOKUP($G220,county_facts!$A:$BB,33,FALSE)</f>
        <v>18707</v>
      </c>
      <c r="AL220">
        <f>VLOOKUP($G220,county_facts!$A:$BB,34,FALSE)</f>
        <v>35879</v>
      </c>
      <c r="AM220">
        <f>VLOOKUP($G220,county_facts!$A:$BB,35,FALSE)</f>
        <v>23.2</v>
      </c>
      <c r="AN220">
        <f>VLOOKUP($G220,county_facts!$A:$BB,36,FALSE)</f>
        <v>300</v>
      </c>
      <c r="AO220">
        <f>VLOOKUP($G220,county_facts!$A:$BB,37,FALSE)</f>
        <v>5881</v>
      </c>
      <c r="AP220">
        <f>VLOOKUP($G220,county_facts!$A:$BB,38,FALSE)</f>
        <v>-1</v>
      </c>
      <c r="AQ220">
        <f>VLOOKUP($G220,county_facts!$A:$BB,39,FALSE)</f>
        <v>740</v>
      </c>
      <c r="AR220">
        <f>VLOOKUP($G220,county_facts!$A:$BB,40,FALSE)</f>
        <v>955</v>
      </c>
      <c r="AS220">
        <f>VLOOKUP($G220,county_facts!$A:$BB,41,FALSE)</f>
        <v>0</v>
      </c>
      <c r="AT220">
        <f>VLOOKUP($G220,county_facts!$A:$BB,42,FALSE)</f>
        <v>0</v>
      </c>
      <c r="AU220">
        <f>VLOOKUP($G220,county_facts!$A:$BB,43,FALSE)</f>
        <v>0</v>
      </c>
      <c r="AV220">
        <f>VLOOKUP($G220,county_facts!$A:$BB,44,FALSE)</f>
        <v>0</v>
      </c>
      <c r="AW220">
        <f>VLOOKUP($G220,county_facts!$A:$BB,45,FALSE)</f>
        <v>0</v>
      </c>
      <c r="AX220">
        <f>VLOOKUP($G220,county_facts!$A:$BB,46,FALSE)</f>
        <v>0</v>
      </c>
      <c r="AY220">
        <f>VLOOKUP($G220,county_facts!$A:$BB,47,FALSE)</f>
        <v>1081066</v>
      </c>
      <c r="AZ220">
        <f>VLOOKUP($G220,county_facts!$A:$BB,48,FALSE)</f>
        <v>45101</v>
      </c>
      <c r="BA220">
        <f>VLOOKUP($G220,county_facts!$A:$BB,49,FALSE)</f>
        <v>160839</v>
      </c>
      <c r="BB220">
        <f>VLOOKUP($G220,county_facts!$A:$BB,50,FALSE)</f>
        <v>11402</v>
      </c>
      <c r="BC220">
        <f>VLOOKUP($G220,county_facts!$A:$BB,51,FALSE)</f>
        <v>9151</v>
      </c>
      <c r="BD220">
        <f>VLOOKUP($G220,county_facts!$A:$BB,52,FALSE)</f>
        <v>3</v>
      </c>
      <c r="BE220">
        <f>VLOOKUP($G220,county_facts!$A:$BB,53,FALSE)</f>
        <v>588.54999999999995</v>
      </c>
      <c r="BF220">
        <f>VLOOKUP($G220,county_facts!$A:$BB,54,FALSE)</f>
        <v>23.4</v>
      </c>
    </row>
    <row r="221" spans="1:58" x14ac:dyDescent="0.3">
      <c r="A221" t="s">
        <v>9</v>
      </c>
      <c r="B221" t="s">
        <v>106</v>
      </c>
      <c r="C221">
        <v>103</v>
      </c>
      <c r="D221" t="s">
        <v>75</v>
      </c>
      <c r="E221">
        <v>457</v>
      </c>
      <c r="F221">
        <v>0.22538293200000001</v>
      </c>
      <c r="G221">
        <v>5061</v>
      </c>
      <c r="H221">
        <f>VLOOKUP($G221,county_facts!$A:$BB,4,FALSE)</f>
        <v>13500</v>
      </c>
      <c r="I221">
        <f>VLOOKUP($G221,county_facts!$A:$BB,5,FALSE)</f>
        <v>13789</v>
      </c>
      <c r="J221">
        <f>VLOOKUP($G221,county_facts!$A:$BB,6,FALSE)</f>
        <v>-2.1</v>
      </c>
      <c r="K221">
        <f>VLOOKUP($G221,county_facts!$A:$BB,7,FALSE)</f>
        <v>13789</v>
      </c>
      <c r="L221">
        <f>VLOOKUP($G221,county_facts!$A:$BB,8,FALSE)</f>
        <v>6.9</v>
      </c>
      <c r="M221">
        <f>VLOOKUP($G221,county_facts!$A:$BB,9,FALSE)</f>
        <v>26.1</v>
      </c>
      <c r="N221">
        <f>VLOOKUP($G221,county_facts!$A:$BB,10,FALSE)</f>
        <v>16.899999999999999</v>
      </c>
      <c r="O221">
        <f>VLOOKUP($G221,county_facts!$A:$BB,11,FALSE)</f>
        <v>51.3</v>
      </c>
      <c r="P221">
        <f>VLOOKUP($G221,county_facts!$A:$BB,12,FALSE)</f>
        <v>75.8</v>
      </c>
      <c r="Q221">
        <f>VLOOKUP($G221,county_facts!$A:$BB,13,FALSE)</f>
        <v>20.9</v>
      </c>
      <c r="R221">
        <f>VLOOKUP($G221,county_facts!$A:$BB,14,FALSE)</f>
        <v>1</v>
      </c>
      <c r="S221">
        <f>VLOOKUP($G221,county_facts!$A:$BB,15,FALSE)</f>
        <v>0.7</v>
      </c>
      <c r="T221">
        <f>VLOOKUP($G221,county_facts!$A:$BB,16,FALSE)</f>
        <v>0.1</v>
      </c>
      <c r="U221">
        <f>VLOOKUP($G221,county_facts!$A:$BB,17,FALSE)</f>
        <v>1.4</v>
      </c>
      <c r="V221">
        <f>VLOOKUP($G221,county_facts!$A:$BB,18,FALSE)</f>
        <v>11</v>
      </c>
      <c r="W221">
        <f>VLOOKUP($G221,county_facts!$A:$BB,19,FALSE)</f>
        <v>65.7</v>
      </c>
      <c r="X221">
        <f>VLOOKUP($G221,county_facts!$A:$BB,20,FALSE)</f>
        <v>88.8</v>
      </c>
      <c r="Y221">
        <f>VLOOKUP($G221,county_facts!$A:$BB,21,FALSE)</f>
        <v>6.2</v>
      </c>
      <c r="Z221">
        <f>VLOOKUP($G221,county_facts!$A:$BB,22,FALSE)</f>
        <v>12.4</v>
      </c>
      <c r="AA221">
        <f>VLOOKUP($G221,county_facts!$A:$BB,23,FALSE)</f>
        <v>76</v>
      </c>
      <c r="AB221">
        <f>VLOOKUP($G221,county_facts!$A:$BB,24,FALSE)</f>
        <v>12</v>
      </c>
      <c r="AC221">
        <f>VLOOKUP($G221,county_facts!$A:$BB,25,FALSE)</f>
        <v>875</v>
      </c>
      <c r="AD221">
        <f>VLOOKUP($G221,county_facts!$A:$BB,26,FALSE)</f>
        <v>18.7</v>
      </c>
      <c r="AE221">
        <f>VLOOKUP($G221,county_facts!$A:$BB,27,FALSE)</f>
        <v>6236</v>
      </c>
      <c r="AF221">
        <f>VLOOKUP($G221,county_facts!$A:$BB,28,FALSE)</f>
        <v>63.3</v>
      </c>
      <c r="AG221">
        <f>VLOOKUP($G221,county_facts!$A:$BB,29,FALSE)</f>
        <v>7.9</v>
      </c>
      <c r="AH221">
        <f>VLOOKUP($G221,county_facts!$A:$BB,30,FALSE)</f>
        <v>74500</v>
      </c>
      <c r="AI221">
        <f>VLOOKUP($G221,county_facts!$A:$BB,31,FALSE)</f>
        <v>5208</v>
      </c>
      <c r="AJ221">
        <f>VLOOKUP($G221,county_facts!$A:$BB,32,FALSE)</f>
        <v>2.6</v>
      </c>
      <c r="AK221">
        <f>VLOOKUP($G221,county_facts!$A:$BB,33,FALSE)</f>
        <v>18707</v>
      </c>
      <c r="AL221">
        <f>VLOOKUP($G221,county_facts!$A:$BB,34,FALSE)</f>
        <v>35879</v>
      </c>
      <c r="AM221">
        <f>VLOOKUP($G221,county_facts!$A:$BB,35,FALSE)</f>
        <v>23.2</v>
      </c>
      <c r="AN221">
        <f>VLOOKUP($G221,county_facts!$A:$BB,36,FALSE)</f>
        <v>300</v>
      </c>
      <c r="AO221">
        <f>VLOOKUP($G221,county_facts!$A:$BB,37,FALSE)</f>
        <v>5881</v>
      </c>
      <c r="AP221">
        <f>VLOOKUP($G221,county_facts!$A:$BB,38,FALSE)</f>
        <v>-1</v>
      </c>
      <c r="AQ221">
        <f>VLOOKUP($G221,county_facts!$A:$BB,39,FALSE)</f>
        <v>740</v>
      </c>
      <c r="AR221">
        <f>VLOOKUP($G221,county_facts!$A:$BB,40,FALSE)</f>
        <v>955</v>
      </c>
      <c r="AS221">
        <f>VLOOKUP($G221,county_facts!$A:$BB,41,FALSE)</f>
        <v>0</v>
      </c>
      <c r="AT221">
        <f>VLOOKUP($G221,county_facts!$A:$BB,42,FALSE)</f>
        <v>0</v>
      </c>
      <c r="AU221">
        <f>VLOOKUP($G221,county_facts!$A:$BB,43,FALSE)</f>
        <v>0</v>
      </c>
      <c r="AV221">
        <f>VLOOKUP($G221,county_facts!$A:$BB,44,FALSE)</f>
        <v>0</v>
      </c>
      <c r="AW221">
        <f>VLOOKUP($G221,county_facts!$A:$BB,45,FALSE)</f>
        <v>0</v>
      </c>
      <c r="AX221">
        <f>VLOOKUP($G221,county_facts!$A:$BB,46,FALSE)</f>
        <v>0</v>
      </c>
      <c r="AY221">
        <f>VLOOKUP($G221,county_facts!$A:$BB,47,FALSE)</f>
        <v>1081066</v>
      </c>
      <c r="AZ221">
        <f>VLOOKUP($G221,county_facts!$A:$BB,48,FALSE)</f>
        <v>45101</v>
      </c>
      <c r="BA221">
        <f>VLOOKUP($G221,county_facts!$A:$BB,49,FALSE)</f>
        <v>160839</v>
      </c>
      <c r="BB221">
        <f>VLOOKUP($G221,county_facts!$A:$BB,50,FALSE)</f>
        <v>11402</v>
      </c>
      <c r="BC221">
        <f>VLOOKUP($G221,county_facts!$A:$BB,51,FALSE)</f>
        <v>9151</v>
      </c>
      <c r="BD221">
        <f>VLOOKUP($G221,county_facts!$A:$BB,52,FALSE)</f>
        <v>3</v>
      </c>
      <c r="BE221">
        <f>VLOOKUP($G221,county_facts!$A:$BB,53,FALSE)</f>
        <v>588.54999999999995</v>
      </c>
      <c r="BF221">
        <f>VLOOKUP($G221,county_facts!$A:$BB,54,FALSE)</f>
        <v>23.4</v>
      </c>
    </row>
    <row r="222" spans="1:58" x14ac:dyDescent="0.3">
      <c r="A222" t="s">
        <v>6</v>
      </c>
      <c r="B222" t="s">
        <v>107</v>
      </c>
      <c r="C222">
        <v>735</v>
      </c>
      <c r="D222" t="s">
        <v>75</v>
      </c>
      <c r="E222">
        <v>1187</v>
      </c>
      <c r="F222">
        <v>0.61920808800000005</v>
      </c>
      <c r="G222">
        <v>5059</v>
      </c>
      <c r="H222">
        <f>VLOOKUP($G222,county_facts!$A:$BB,4,FALSE)</f>
        <v>33368</v>
      </c>
      <c r="I222">
        <f>VLOOKUP($G222,county_facts!$A:$BB,5,FALSE)</f>
        <v>32923</v>
      </c>
      <c r="J222">
        <f>VLOOKUP($G222,county_facts!$A:$BB,6,FALSE)</f>
        <v>1.4</v>
      </c>
      <c r="K222">
        <f>VLOOKUP($G222,county_facts!$A:$BB,7,FALSE)</f>
        <v>32923</v>
      </c>
      <c r="L222">
        <f>VLOOKUP($G222,county_facts!$A:$BB,8,FALSE)</f>
        <v>5.3</v>
      </c>
      <c r="M222">
        <f>VLOOKUP($G222,county_facts!$A:$BB,9,FALSE)</f>
        <v>21.6</v>
      </c>
      <c r="N222">
        <f>VLOOKUP($G222,county_facts!$A:$BB,10,FALSE)</f>
        <v>17.2</v>
      </c>
      <c r="O222">
        <f>VLOOKUP($G222,county_facts!$A:$BB,11,FALSE)</f>
        <v>48.1</v>
      </c>
      <c r="P222">
        <f>VLOOKUP($G222,county_facts!$A:$BB,12,FALSE)</f>
        <v>85.6</v>
      </c>
      <c r="Q222">
        <f>VLOOKUP($G222,county_facts!$A:$BB,13,FALSE)</f>
        <v>11.6</v>
      </c>
      <c r="R222">
        <f>VLOOKUP($G222,county_facts!$A:$BB,14,FALSE)</f>
        <v>0.6</v>
      </c>
      <c r="S222">
        <f>VLOOKUP($G222,county_facts!$A:$BB,15,FALSE)</f>
        <v>0.4</v>
      </c>
      <c r="T222">
        <f>VLOOKUP($G222,county_facts!$A:$BB,16,FALSE)</f>
        <v>0.1</v>
      </c>
      <c r="U222">
        <f>VLOOKUP($G222,county_facts!$A:$BB,17,FALSE)</f>
        <v>1.8</v>
      </c>
      <c r="V222">
        <f>VLOOKUP($G222,county_facts!$A:$BB,18,FALSE)</f>
        <v>3.3</v>
      </c>
      <c r="W222">
        <f>VLOOKUP($G222,county_facts!$A:$BB,19,FALSE)</f>
        <v>82.7</v>
      </c>
      <c r="X222">
        <f>VLOOKUP($G222,county_facts!$A:$BB,20,FALSE)</f>
        <v>87.8</v>
      </c>
      <c r="Y222">
        <f>VLOOKUP($G222,county_facts!$A:$BB,21,FALSE)</f>
        <v>0.9</v>
      </c>
      <c r="Z222">
        <f>VLOOKUP($G222,county_facts!$A:$BB,22,FALSE)</f>
        <v>1.7</v>
      </c>
      <c r="AA222">
        <f>VLOOKUP($G222,county_facts!$A:$BB,23,FALSE)</f>
        <v>83.4</v>
      </c>
      <c r="AB222">
        <f>VLOOKUP($G222,county_facts!$A:$BB,24,FALSE)</f>
        <v>12.3</v>
      </c>
      <c r="AC222">
        <f>VLOOKUP($G222,county_facts!$A:$BB,25,FALSE)</f>
        <v>3202</v>
      </c>
      <c r="AD222">
        <f>VLOOKUP($G222,county_facts!$A:$BB,26,FALSE)</f>
        <v>27.7</v>
      </c>
      <c r="AE222">
        <f>VLOOKUP($G222,county_facts!$A:$BB,27,FALSE)</f>
        <v>14283</v>
      </c>
      <c r="AF222">
        <f>VLOOKUP($G222,county_facts!$A:$BB,28,FALSE)</f>
        <v>72.5</v>
      </c>
      <c r="AG222">
        <f>VLOOKUP($G222,county_facts!$A:$BB,29,FALSE)</f>
        <v>4.8</v>
      </c>
      <c r="AH222">
        <f>VLOOKUP($G222,county_facts!$A:$BB,30,FALSE)</f>
        <v>81300</v>
      </c>
      <c r="AI222">
        <f>VLOOKUP($G222,county_facts!$A:$BB,31,FALSE)</f>
        <v>12231</v>
      </c>
      <c r="AJ222">
        <f>VLOOKUP($G222,county_facts!$A:$BB,32,FALSE)</f>
        <v>2.58</v>
      </c>
      <c r="AK222">
        <f>VLOOKUP($G222,county_facts!$A:$BB,33,FALSE)</f>
        <v>19286</v>
      </c>
      <c r="AL222">
        <f>VLOOKUP($G222,county_facts!$A:$BB,34,FALSE)</f>
        <v>41193</v>
      </c>
      <c r="AM222">
        <f>VLOOKUP($G222,county_facts!$A:$BB,35,FALSE)</f>
        <v>14.2</v>
      </c>
      <c r="AN222">
        <f>VLOOKUP($G222,county_facts!$A:$BB,36,FALSE)</f>
        <v>472</v>
      </c>
      <c r="AO222">
        <f>VLOOKUP($G222,county_facts!$A:$BB,37,FALSE)</f>
        <v>5876</v>
      </c>
      <c r="AP222">
        <f>VLOOKUP($G222,county_facts!$A:$BB,38,FALSE)</f>
        <v>-3.7</v>
      </c>
      <c r="AQ222">
        <f>VLOOKUP($G222,county_facts!$A:$BB,39,FALSE)</f>
        <v>1793</v>
      </c>
      <c r="AR222">
        <f>VLOOKUP($G222,county_facts!$A:$BB,40,FALSE)</f>
        <v>2636</v>
      </c>
      <c r="AS222">
        <f>VLOOKUP($G222,county_facts!$A:$BB,41,FALSE)</f>
        <v>0</v>
      </c>
      <c r="AT222">
        <f>VLOOKUP($G222,county_facts!$A:$BB,42,FALSE)</f>
        <v>0</v>
      </c>
      <c r="AU222">
        <f>VLOOKUP($G222,county_facts!$A:$BB,43,FALSE)</f>
        <v>0</v>
      </c>
      <c r="AV222">
        <f>VLOOKUP($G222,county_facts!$A:$BB,44,FALSE)</f>
        <v>0</v>
      </c>
      <c r="AW222">
        <f>VLOOKUP($G222,county_facts!$A:$BB,45,FALSE)</f>
        <v>0</v>
      </c>
      <c r="AX222">
        <f>VLOOKUP($G222,county_facts!$A:$BB,46,FALSE)</f>
        <v>23.8</v>
      </c>
      <c r="AY222">
        <f>VLOOKUP($G222,county_facts!$A:$BB,47,FALSE)</f>
        <v>858460</v>
      </c>
      <c r="AZ222">
        <f>VLOOKUP($G222,county_facts!$A:$BB,48,FALSE)</f>
        <v>77002</v>
      </c>
      <c r="BA222">
        <f>VLOOKUP($G222,county_facts!$A:$BB,49,FALSE)</f>
        <v>207424</v>
      </c>
      <c r="BB222">
        <f>VLOOKUP($G222,county_facts!$A:$BB,50,FALSE)</f>
        <v>6511</v>
      </c>
      <c r="BC222">
        <f>VLOOKUP($G222,county_facts!$A:$BB,51,FALSE)</f>
        <v>16843</v>
      </c>
      <c r="BD222">
        <f>VLOOKUP($G222,county_facts!$A:$BB,52,FALSE)</f>
        <v>0</v>
      </c>
      <c r="BE222">
        <f>VLOOKUP($G222,county_facts!$A:$BB,53,FALSE)</f>
        <v>615.20000000000005</v>
      </c>
      <c r="BF222">
        <f>VLOOKUP($G222,county_facts!$A:$BB,54,FALSE)</f>
        <v>53.5</v>
      </c>
    </row>
    <row r="223" spans="1:58" x14ac:dyDescent="0.3">
      <c r="A223" t="s">
        <v>9</v>
      </c>
      <c r="B223" t="s">
        <v>107</v>
      </c>
      <c r="C223">
        <v>452</v>
      </c>
      <c r="D223" t="s">
        <v>75</v>
      </c>
      <c r="E223">
        <v>1187</v>
      </c>
      <c r="F223">
        <v>0.38079191200000001</v>
      </c>
      <c r="G223">
        <v>5059</v>
      </c>
      <c r="H223">
        <f>VLOOKUP($G223,county_facts!$A:$BB,4,FALSE)</f>
        <v>33368</v>
      </c>
      <c r="I223">
        <f>VLOOKUP($G223,county_facts!$A:$BB,5,FALSE)</f>
        <v>32923</v>
      </c>
      <c r="J223">
        <f>VLOOKUP($G223,county_facts!$A:$BB,6,FALSE)</f>
        <v>1.4</v>
      </c>
      <c r="K223">
        <f>VLOOKUP($G223,county_facts!$A:$BB,7,FALSE)</f>
        <v>32923</v>
      </c>
      <c r="L223">
        <f>VLOOKUP($G223,county_facts!$A:$BB,8,FALSE)</f>
        <v>5.3</v>
      </c>
      <c r="M223">
        <f>VLOOKUP($G223,county_facts!$A:$BB,9,FALSE)</f>
        <v>21.6</v>
      </c>
      <c r="N223">
        <f>VLOOKUP($G223,county_facts!$A:$BB,10,FALSE)</f>
        <v>17.2</v>
      </c>
      <c r="O223">
        <f>VLOOKUP($G223,county_facts!$A:$BB,11,FALSE)</f>
        <v>48.1</v>
      </c>
      <c r="P223">
        <f>VLOOKUP($G223,county_facts!$A:$BB,12,FALSE)</f>
        <v>85.6</v>
      </c>
      <c r="Q223">
        <f>VLOOKUP($G223,county_facts!$A:$BB,13,FALSE)</f>
        <v>11.6</v>
      </c>
      <c r="R223">
        <f>VLOOKUP($G223,county_facts!$A:$BB,14,FALSE)</f>
        <v>0.6</v>
      </c>
      <c r="S223">
        <f>VLOOKUP($G223,county_facts!$A:$BB,15,FALSE)</f>
        <v>0.4</v>
      </c>
      <c r="T223">
        <f>VLOOKUP($G223,county_facts!$A:$BB,16,FALSE)</f>
        <v>0.1</v>
      </c>
      <c r="U223">
        <f>VLOOKUP($G223,county_facts!$A:$BB,17,FALSE)</f>
        <v>1.8</v>
      </c>
      <c r="V223">
        <f>VLOOKUP($G223,county_facts!$A:$BB,18,FALSE)</f>
        <v>3.3</v>
      </c>
      <c r="W223">
        <f>VLOOKUP($G223,county_facts!$A:$BB,19,FALSE)</f>
        <v>82.7</v>
      </c>
      <c r="X223">
        <f>VLOOKUP($G223,county_facts!$A:$BB,20,FALSE)</f>
        <v>87.8</v>
      </c>
      <c r="Y223">
        <f>VLOOKUP($G223,county_facts!$A:$BB,21,FALSE)</f>
        <v>0.9</v>
      </c>
      <c r="Z223">
        <f>VLOOKUP($G223,county_facts!$A:$BB,22,FALSE)</f>
        <v>1.7</v>
      </c>
      <c r="AA223">
        <f>VLOOKUP($G223,county_facts!$A:$BB,23,FALSE)</f>
        <v>83.4</v>
      </c>
      <c r="AB223">
        <f>VLOOKUP($G223,county_facts!$A:$BB,24,FALSE)</f>
        <v>12.3</v>
      </c>
      <c r="AC223">
        <f>VLOOKUP($G223,county_facts!$A:$BB,25,FALSE)</f>
        <v>3202</v>
      </c>
      <c r="AD223">
        <f>VLOOKUP($G223,county_facts!$A:$BB,26,FALSE)</f>
        <v>27.7</v>
      </c>
      <c r="AE223">
        <f>VLOOKUP($G223,county_facts!$A:$BB,27,FALSE)</f>
        <v>14283</v>
      </c>
      <c r="AF223">
        <f>VLOOKUP($G223,county_facts!$A:$BB,28,FALSE)</f>
        <v>72.5</v>
      </c>
      <c r="AG223">
        <f>VLOOKUP($G223,county_facts!$A:$BB,29,FALSE)</f>
        <v>4.8</v>
      </c>
      <c r="AH223">
        <f>VLOOKUP($G223,county_facts!$A:$BB,30,FALSE)</f>
        <v>81300</v>
      </c>
      <c r="AI223">
        <f>VLOOKUP($G223,county_facts!$A:$BB,31,FALSE)</f>
        <v>12231</v>
      </c>
      <c r="AJ223">
        <f>VLOOKUP($G223,county_facts!$A:$BB,32,FALSE)</f>
        <v>2.58</v>
      </c>
      <c r="AK223">
        <f>VLOOKUP($G223,county_facts!$A:$BB,33,FALSE)</f>
        <v>19286</v>
      </c>
      <c r="AL223">
        <f>VLOOKUP($G223,county_facts!$A:$BB,34,FALSE)</f>
        <v>41193</v>
      </c>
      <c r="AM223">
        <f>VLOOKUP($G223,county_facts!$A:$BB,35,FALSE)</f>
        <v>14.2</v>
      </c>
      <c r="AN223">
        <f>VLOOKUP($G223,county_facts!$A:$BB,36,FALSE)</f>
        <v>472</v>
      </c>
      <c r="AO223">
        <f>VLOOKUP($G223,county_facts!$A:$BB,37,FALSE)</f>
        <v>5876</v>
      </c>
      <c r="AP223">
        <f>VLOOKUP($G223,county_facts!$A:$BB,38,FALSE)</f>
        <v>-3.7</v>
      </c>
      <c r="AQ223">
        <f>VLOOKUP($G223,county_facts!$A:$BB,39,FALSE)</f>
        <v>1793</v>
      </c>
      <c r="AR223">
        <f>VLOOKUP($G223,county_facts!$A:$BB,40,FALSE)</f>
        <v>2636</v>
      </c>
      <c r="AS223">
        <f>VLOOKUP($G223,county_facts!$A:$BB,41,FALSE)</f>
        <v>0</v>
      </c>
      <c r="AT223">
        <f>VLOOKUP($G223,county_facts!$A:$BB,42,FALSE)</f>
        <v>0</v>
      </c>
      <c r="AU223">
        <f>VLOOKUP($G223,county_facts!$A:$BB,43,FALSE)</f>
        <v>0</v>
      </c>
      <c r="AV223">
        <f>VLOOKUP($G223,county_facts!$A:$BB,44,FALSE)</f>
        <v>0</v>
      </c>
      <c r="AW223">
        <f>VLOOKUP($G223,county_facts!$A:$BB,45,FALSE)</f>
        <v>0</v>
      </c>
      <c r="AX223">
        <f>VLOOKUP($G223,county_facts!$A:$BB,46,FALSE)</f>
        <v>23.8</v>
      </c>
      <c r="AY223">
        <f>VLOOKUP($G223,county_facts!$A:$BB,47,FALSE)</f>
        <v>858460</v>
      </c>
      <c r="AZ223">
        <f>VLOOKUP($G223,county_facts!$A:$BB,48,FALSE)</f>
        <v>77002</v>
      </c>
      <c r="BA223">
        <f>VLOOKUP($G223,county_facts!$A:$BB,49,FALSE)</f>
        <v>207424</v>
      </c>
      <c r="BB223">
        <f>VLOOKUP($G223,county_facts!$A:$BB,50,FALSE)</f>
        <v>6511</v>
      </c>
      <c r="BC223">
        <f>VLOOKUP($G223,county_facts!$A:$BB,51,FALSE)</f>
        <v>16843</v>
      </c>
      <c r="BD223">
        <f>VLOOKUP($G223,county_facts!$A:$BB,52,FALSE)</f>
        <v>0</v>
      </c>
      <c r="BE223">
        <f>VLOOKUP($G223,county_facts!$A:$BB,53,FALSE)</f>
        <v>615.20000000000005</v>
      </c>
      <c r="BF223">
        <f>VLOOKUP($G223,county_facts!$A:$BB,54,FALSE)</f>
        <v>53.5</v>
      </c>
    </row>
    <row r="224" spans="1:58" x14ac:dyDescent="0.3">
      <c r="A224" t="s">
        <v>6</v>
      </c>
      <c r="B224" t="s">
        <v>108</v>
      </c>
      <c r="C224">
        <v>548</v>
      </c>
      <c r="D224" t="s">
        <v>75</v>
      </c>
      <c r="E224">
        <v>676</v>
      </c>
      <c r="F224">
        <v>0.81065088799999996</v>
      </c>
      <c r="G224">
        <v>5057</v>
      </c>
      <c r="H224">
        <f>VLOOKUP($G224,county_facts!$A:$BB,4,FALSE)</f>
        <v>22327</v>
      </c>
      <c r="I224">
        <f>VLOOKUP($G224,county_facts!$A:$BB,5,FALSE)</f>
        <v>22609</v>
      </c>
      <c r="J224">
        <f>VLOOKUP($G224,county_facts!$A:$BB,6,FALSE)</f>
        <v>-1.2</v>
      </c>
      <c r="K224">
        <f>VLOOKUP($G224,county_facts!$A:$BB,7,FALSE)</f>
        <v>22609</v>
      </c>
      <c r="L224">
        <f>VLOOKUP($G224,county_facts!$A:$BB,8,FALSE)</f>
        <v>7.3</v>
      </c>
      <c r="M224">
        <f>VLOOKUP($G224,county_facts!$A:$BB,9,FALSE)</f>
        <v>26.4</v>
      </c>
      <c r="N224">
        <f>VLOOKUP($G224,county_facts!$A:$BB,10,FALSE)</f>
        <v>16.3</v>
      </c>
      <c r="O224">
        <f>VLOOKUP($G224,county_facts!$A:$BB,11,FALSE)</f>
        <v>51.6</v>
      </c>
      <c r="P224">
        <f>VLOOKUP($G224,county_facts!$A:$BB,12,FALSE)</f>
        <v>66.8</v>
      </c>
      <c r="Q224">
        <f>VLOOKUP($G224,county_facts!$A:$BB,13,FALSE)</f>
        <v>29.9</v>
      </c>
      <c r="R224">
        <f>VLOOKUP($G224,county_facts!$A:$BB,14,FALSE)</f>
        <v>0.7</v>
      </c>
      <c r="S224">
        <f>VLOOKUP($G224,county_facts!$A:$BB,15,FALSE)</f>
        <v>0.5</v>
      </c>
      <c r="T224">
        <f>VLOOKUP($G224,county_facts!$A:$BB,16,FALSE)</f>
        <v>0.1</v>
      </c>
      <c r="U224">
        <f>VLOOKUP($G224,county_facts!$A:$BB,17,FALSE)</f>
        <v>1.9</v>
      </c>
      <c r="V224">
        <f>VLOOKUP($G224,county_facts!$A:$BB,18,FALSE)</f>
        <v>12.6</v>
      </c>
      <c r="W224">
        <f>VLOOKUP($G224,county_facts!$A:$BB,19,FALSE)</f>
        <v>55.3</v>
      </c>
      <c r="X224">
        <f>VLOOKUP($G224,county_facts!$A:$BB,20,FALSE)</f>
        <v>87.6</v>
      </c>
      <c r="Y224">
        <f>VLOOKUP($G224,county_facts!$A:$BB,21,FALSE)</f>
        <v>5.7</v>
      </c>
      <c r="Z224">
        <f>VLOOKUP($G224,county_facts!$A:$BB,22,FALSE)</f>
        <v>10.3</v>
      </c>
      <c r="AA224">
        <f>VLOOKUP($G224,county_facts!$A:$BB,23,FALSE)</f>
        <v>81.7</v>
      </c>
      <c r="AB224">
        <f>VLOOKUP($G224,county_facts!$A:$BB,24,FALSE)</f>
        <v>14.1</v>
      </c>
      <c r="AC224">
        <f>VLOOKUP($G224,county_facts!$A:$BB,25,FALSE)</f>
        <v>1556</v>
      </c>
      <c r="AD224">
        <f>VLOOKUP($G224,county_facts!$A:$BB,26,FALSE)</f>
        <v>19.7</v>
      </c>
      <c r="AE224">
        <f>VLOOKUP($G224,county_facts!$A:$BB,27,FALSE)</f>
        <v>10423</v>
      </c>
      <c r="AF224">
        <f>VLOOKUP($G224,county_facts!$A:$BB,28,FALSE)</f>
        <v>68</v>
      </c>
      <c r="AG224">
        <f>VLOOKUP($G224,county_facts!$A:$BB,29,FALSE)</f>
        <v>9.5</v>
      </c>
      <c r="AH224">
        <f>VLOOKUP($G224,county_facts!$A:$BB,30,FALSE)</f>
        <v>73100</v>
      </c>
      <c r="AI224">
        <f>VLOOKUP($G224,county_facts!$A:$BB,31,FALSE)</f>
        <v>8296</v>
      </c>
      <c r="AJ224">
        <f>VLOOKUP($G224,county_facts!$A:$BB,32,FALSE)</f>
        <v>2.67</v>
      </c>
      <c r="AK224">
        <f>VLOOKUP($G224,county_facts!$A:$BB,33,FALSE)</f>
        <v>17376</v>
      </c>
      <c r="AL224">
        <f>VLOOKUP($G224,county_facts!$A:$BB,34,FALSE)</f>
        <v>32056</v>
      </c>
      <c r="AM224">
        <f>VLOOKUP($G224,county_facts!$A:$BB,35,FALSE)</f>
        <v>27.4</v>
      </c>
      <c r="AN224">
        <f>VLOOKUP($G224,county_facts!$A:$BB,36,FALSE)</f>
        <v>386</v>
      </c>
      <c r="AO224">
        <f>VLOOKUP($G224,county_facts!$A:$BB,37,FALSE)</f>
        <v>6036</v>
      </c>
      <c r="AP224">
        <f>VLOOKUP($G224,county_facts!$A:$BB,38,FALSE)</f>
        <v>-9.3000000000000007</v>
      </c>
      <c r="AQ224">
        <f>VLOOKUP($G224,county_facts!$A:$BB,39,FALSE)</f>
        <v>1060</v>
      </c>
      <c r="AR224">
        <f>VLOOKUP($G224,county_facts!$A:$BB,40,FALSE)</f>
        <v>1578</v>
      </c>
      <c r="AS224">
        <f>VLOOKUP($G224,county_facts!$A:$BB,41,FALSE)</f>
        <v>0</v>
      </c>
      <c r="AT224">
        <f>VLOOKUP($G224,county_facts!$A:$BB,42,FALSE)</f>
        <v>0</v>
      </c>
      <c r="AU224">
        <f>VLOOKUP($G224,county_facts!$A:$BB,43,FALSE)</f>
        <v>0</v>
      </c>
      <c r="AV224">
        <f>VLOOKUP($G224,county_facts!$A:$BB,44,FALSE)</f>
        <v>0</v>
      </c>
      <c r="AW224">
        <f>VLOOKUP($G224,county_facts!$A:$BB,45,FALSE)</f>
        <v>0</v>
      </c>
      <c r="AX224">
        <f>VLOOKUP($G224,county_facts!$A:$BB,46,FALSE)</f>
        <v>25.9</v>
      </c>
      <c r="AY224">
        <f>VLOOKUP($G224,county_facts!$A:$BB,47,FALSE)</f>
        <v>0</v>
      </c>
      <c r="AZ224">
        <f>VLOOKUP($G224,county_facts!$A:$BB,48,FALSE)</f>
        <v>32782</v>
      </c>
      <c r="BA224">
        <f>VLOOKUP($G224,county_facts!$A:$BB,49,FALSE)</f>
        <v>204433</v>
      </c>
      <c r="BB224">
        <f>VLOOKUP($G224,county_facts!$A:$BB,50,FALSE)</f>
        <v>8807</v>
      </c>
      <c r="BC224">
        <f>VLOOKUP($G224,county_facts!$A:$BB,51,FALSE)</f>
        <v>21236</v>
      </c>
      <c r="BD224">
        <f>VLOOKUP($G224,county_facts!$A:$BB,52,FALSE)</f>
        <v>3</v>
      </c>
      <c r="BE224">
        <f>VLOOKUP($G224,county_facts!$A:$BB,53,FALSE)</f>
        <v>727.52</v>
      </c>
      <c r="BF224">
        <f>VLOOKUP($G224,county_facts!$A:$BB,54,FALSE)</f>
        <v>31.1</v>
      </c>
    </row>
    <row r="225" spans="1:58" x14ac:dyDescent="0.3">
      <c r="A225" t="s">
        <v>9</v>
      </c>
      <c r="B225" t="s">
        <v>108</v>
      </c>
      <c r="C225">
        <v>128</v>
      </c>
      <c r="D225" t="s">
        <v>75</v>
      </c>
      <c r="E225">
        <v>676</v>
      </c>
      <c r="F225">
        <v>0.18934911200000001</v>
      </c>
      <c r="G225">
        <v>5057</v>
      </c>
      <c r="H225">
        <f>VLOOKUP($G225,county_facts!$A:$BB,4,FALSE)</f>
        <v>22327</v>
      </c>
      <c r="I225">
        <f>VLOOKUP($G225,county_facts!$A:$BB,5,FALSE)</f>
        <v>22609</v>
      </c>
      <c r="J225">
        <f>VLOOKUP($G225,county_facts!$A:$BB,6,FALSE)</f>
        <v>-1.2</v>
      </c>
      <c r="K225">
        <f>VLOOKUP($G225,county_facts!$A:$BB,7,FALSE)</f>
        <v>22609</v>
      </c>
      <c r="L225">
        <f>VLOOKUP($G225,county_facts!$A:$BB,8,FALSE)</f>
        <v>7.3</v>
      </c>
      <c r="M225">
        <f>VLOOKUP($G225,county_facts!$A:$BB,9,FALSE)</f>
        <v>26.4</v>
      </c>
      <c r="N225">
        <f>VLOOKUP($G225,county_facts!$A:$BB,10,FALSE)</f>
        <v>16.3</v>
      </c>
      <c r="O225">
        <f>VLOOKUP($G225,county_facts!$A:$BB,11,FALSE)</f>
        <v>51.6</v>
      </c>
      <c r="P225">
        <f>VLOOKUP($G225,county_facts!$A:$BB,12,FALSE)</f>
        <v>66.8</v>
      </c>
      <c r="Q225">
        <f>VLOOKUP($G225,county_facts!$A:$BB,13,FALSE)</f>
        <v>29.9</v>
      </c>
      <c r="R225">
        <f>VLOOKUP($G225,county_facts!$A:$BB,14,FALSE)</f>
        <v>0.7</v>
      </c>
      <c r="S225">
        <f>VLOOKUP($G225,county_facts!$A:$BB,15,FALSE)</f>
        <v>0.5</v>
      </c>
      <c r="T225">
        <f>VLOOKUP($G225,county_facts!$A:$BB,16,FALSE)</f>
        <v>0.1</v>
      </c>
      <c r="U225">
        <f>VLOOKUP($G225,county_facts!$A:$BB,17,FALSE)</f>
        <v>1.9</v>
      </c>
      <c r="V225">
        <f>VLOOKUP($G225,county_facts!$A:$BB,18,FALSE)</f>
        <v>12.6</v>
      </c>
      <c r="W225">
        <f>VLOOKUP($G225,county_facts!$A:$BB,19,FALSE)</f>
        <v>55.3</v>
      </c>
      <c r="X225">
        <f>VLOOKUP($G225,county_facts!$A:$BB,20,FALSE)</f>
        <v>87.6</v>
      </c>
      <c r="Y225">
        <f>VLOOKUP($G225,county_facts!$A:$BB,21,FALSE)</f>
        <v>5.7</v>
      </c>
      <c r="Z225">
        <f>VLOOKUP($G225,county_facts!$A:$BB,22,FALSE)</f>
        <v>10.3</v>
      </c>
      <c r="AA225">
        <f>VLOOKUP($G225,county_facts!$A:$BB,23,FALSE)</f>
        <v>81.7</v>
      </c>
      <c r="AB225">
        <f>VLOOKUP($G225,county_facts!$A:$BB,24,FALSE)</f>
        <v>14.1</v>
      </c>
      <c r="AC225">
        <f>VLOOKUP($G225,county_facts!$A:$BB,25,FALSE)</f>
        <v>1556</v>
      </c>
      <c r="AD225">
        <f>VLOOKUP($G225,county_facts!$A:$BB,26,FALSE)</f>
        <v>19.7</v>
      </c>
      <c r="AE225">
        <f>VLOOKUP($G225,county_facts!$A:$BB,27,FALSE)</f>
        <v>10423</v>
      </c>
      <c r="AF225">
        <f>VLOOKUP($G225,county_facts!$A:$BB,28,FALSE)</f>
        <v>68</v>
      </c>
      <c r="AG225">
        <f>VLOOKUP($G225,county_facts!$A:$BB,29,FALSE)</f>
        <v>9.5</v>
      </c>
      <c r="AH225">
        <f>VLOOKUP($G225,county_facts!$A:$BB,30,FALSE)</f>
        <v>73100</v>
      </c>
      <c r="AI225">
        <f>VLOOKUP($G225,county_facts!$A:$BB,31,FALSE)</f>
        <v>8296</v>
      </c>
      <c r="AJ225">
        <f>VLOOKUP($G225,county_facts!$A:$BB,32,FALSE)</f>
        <v>2.67</v>
      </c>
      <c r="AK225">
        <f>VLOOKUP($G225,county_facts!$A:$BB,33,FALSE)</f>
        <v>17376</v>
      </c>
      <c r="AL225">
        <f>VLOOKUP($G225,county_facts!$A:$BB,34,FALSE)</f>
        <v>32056</v>
      </c>
      <c r="AM225">
        <f>VLOOKUP($G225,county_facts!$A:$BB,35,FALSE)</f>
        <v>27.4</v>
      </c>
      <c r="AN225">
        <f>VLOOKUP($G225,county_facts!$A:$BB,36,FALSE)</f>
        <v>386</v>
      </c>
      <c r="AO225">
        <f>VLOOKUP($G225,county_facts!$A:$BB,37,FALSE)</f>
        <v>6036</v>
      </c>
      <c r="AP225">
        <f>VLOOKUP($G225,county_facts!$A:$BB,38,FALSE)</f>
        <v>-9.3000000000000007</v>
      </c>
      <c r="AQ225">
        <f>VLOOKUP($G225,county_facts!$A:$BB,39,FALSE)</f>
        <v>1060</v>
      </c>
      <c r="AR225">
        <f>VLOOKUP($G225,county_facts!$A:$BB,40,FALSE)</f>
        <v>1578</v>
      </c>
      <c r="AS225">
        <f>VLOOKUP($G225,county_facts!$A:$BB,41,FALSE)</f>
        <v>0</v>
      </c>
      <c r="AT225">
        <f>VLOOKUP($G225,county_facts!$A:$BB,42,FALSE)</f>
        <v>0</v>
      </c>
      <c r="AU225">
        <f>VLOOKUP($G225,county_facts!$A:$BB,43,FALSE)</f>
        <v>0</v>
      </c>
      <c r="AV225">
        <f>VLOOKUP($G225,county_facts!$A:$BB,44,FALSE)</f>
        <v>0</v>
      </c>
      <c r="AW225">
        <f>VLOOKUP($G225,county_facts!$A:$BB,45,FALSE)</f>
        <v>0</v>
      </c>
      <c r="AX225">
        <f>VLOOKUP($G225,county_facts!$A:$BB,46,FALSE)</f>
        <v>25.9</v>
      </c>
      <c r="AY225">
        <f>VLOOKUP($G225,county_facts!$A:$BB,47,FALSE)</f>
        <v>0</v>
      </c>
      <c r="AZ225">
        <f>VLOOKUP($G225,county_facts!$A:$BB,48,FALSE)</f>
        <v>32782</v>
      </c>
      <c r="BA225">
        <f>VLOOKUP($G225,county_facts!$A:$BB,49,FALSE)</f>
        <v>204433</v>
      </c>
      <c r="BB225">
        <f>VLOOKUP($G225,county_facts!$A:$BB,50,FALSE)</f>
        <v>8807</v>
      </c>
      <c r="BC225">
        <f>VLOOKUP($G225,county_facts!$A:$BB,51,FALSE)</f>
        <v>21236</v>
      </c>
      <c r="BD225">
        <f>VLOOKUP($G225,county_facts!$A:$BB,52,FALSE)</f>
        <v>3</v>
      </c>
      <c r="BE225">
        <f>VLOOKUP($G225,county_facts!$A:$BB,53,FALSE)</f>
        <v>727.52</v>
      </c>
      <c r="BF225">
        <f>VLOOKUP($G225,county_facts!$A:$BB,54,FALSE)</f>
        <v>31.1</v>
      </c>
    </row>
    <row r="226" spans="1:58" x14ac:dyDescent="0.3">
      <c r="A226" t="s">
        <v>6</v>
      </c>
      <c r="B226" t="s">
        <v>43</v>
      </c>
      <c r="C226">
        <v>646</v>
      </c>
      <c r="D226" t="s">
        <v>75</v>
      </c>
      <c r="E226">
        <v>1044</v>
      </c>
      <c r="F226">
        <v>0.61877394600000002</v>
      </c>
      <c r="G226">
        <v>5055</v>
      </c>
      <c r="H226">
        <f>VLOOKUP($G226,county_facts!$A:$BB,4,FALSE)</f>
        <v>43694</v>
      </c>
      <c r="I226">
        <f>VLOOKUP($G226,county_facts!$A:$BB,5,FALSE)</f>
        <v>42090</v>
      </c>
      <c r="J226">
        <f>VLOOKUP($G226,county_facts!$A:$BB,6,FALSE)</f>
        <v>3.8</v>
      </c>
      <c r="K226">
        <f>VLOOKUP($G226,county_facts!$A:$BB,7,FALSE)</f>
        <v>42090</v>
      </c>
      <c r="L226">
        <f>VLOOKUP($G226,county_facts!$A:$BB,8,FALSE)</f>
        <v>6.6</v>
      </c>
      <c r="M226">
        <f>VLOOKUP($G226,county_facts!$A:$BB,9,FALSE)</f>
        <v>24.6</v>
      </c>
      <c r="N226">
        <f>VLOOKUP($G226,county_facts!$A:$BB,10,FALSE)</f>
        <v>15</v>
      </c>
      <c r="O226">
        <f>VLOOKUP($G226,county_facts!$A:$BB,11,FALSE)</f>
        <v>50.8</v>
      </c>
      <c r="P226">
        <f>VLOOKUP($G226,county_facts!$A:$BB,12,FALSE)</f>
        <v>96.9</v>
      </c>
      <c r="Q226">
        <f>VLOOKUP($G226,county_facts!$A:$BB,13,FALSE)</f>
        <v>0.9</v>
      </c>
      <c r="R226">
        <f>VLOOKUP($G226,county_facts!$A:$BB,14,FALSE)</f>
        <v>0.5</v>
      </c>
      <c r="S226">
        <f>VLOOKUP($G226,county_facts!$A:$BB,15,FALSE)</f>
        <v>0.3</v>
      </c>
      <c r="T226">
        <f>VLOOKUP($G226,county_facts!$A:$BB,16,FALSE)</f>
        <v>0</v>
      </c>
      <c r="U226">
        <f>VLOOKUP($G226,county_facts!$A:$BB,17,FALSE)</f>
        <v>1.4</v>
      </c>
      <c r="V226">
        <f>VLOOKUP($G226,county_facts!$A:$BB,18,FALSE)</f>
        <v>2.7</v>
      </c>
      <c r="W226">
        <f>VLOOKUP($G226,county_facts!$A:$BB,19,FALSE)</f>
        <v>94.5</v>
      </c>
      <c r="X226">
        <f>VLOOKUP($G226,county_facts!$A:$BB,20,FALSE)</f>
        <v>81.599999999999994</v>
      </c>
      <c r="Y226">
        <f>VLOOKUP($G226,county_facts!$A:$BB,21,FALSE)</f>
        <v>1.1000000000000001</v>
      </c>
      <c r="Z226">
        <f>VLOOKUP($G226,county_facts!$A:$BB,22,FALSE)</f>
        <v>2.5</v>
      </c>
      <c r="AA226">
        <f>VLOOKUP($G226,county_facts!$A:$BB,23,FALSE)</f>
        <v>82.8</v>
      </c>
      <c r="AB226">
        <f>VLOOKUP($G226,county_facts!$A:$BB,24,FALSE)</f>
        <v>14.7</v>
      </c>
      <c r="AC226">
        <f>VLOOKUP($G226,county_facts!$A:$BB,25,FALSE)</f>
        <v>3801</v>
      </c>
      <c r="AD226">
        <f>VLOOKUP($G226,county_facts!$A:$BB,26,FALSE)</f>
        <v>20.399999999999999</v>
      </c>
      <c r="AE226">
        <f>VLOOKUP($G226,county_facts!$A:$BB,27,FALSE)</f>
        <v>18439</v>
      </c>
      <c r="AF226">
        <f>VLOOKUP($G226,county_facts!$A:$BB,28,FALSE)</f>
        <v>63.3</v>
      </c>
      <c r="AG226">
        <f>VLOOKUP($G226,county_facts!$A:$BB,29,FALSE)</f>
        <v>15.1</v>
      </c>
      <c r="AH226">
        <f>VLOOKUP($G226,county_facts!$A:$BB,30,FALSE)</f>
        <v>99100</v>
      </c>
      <c r="AI226">
        <f>VLOOKUP($G226,county_facts!$A:$BB,31,FALSE)</f>
        <v>16603</v>
      </c>
      <c r="AJ226">
        <f>VLOOKUP($G226,county_facts!$A:$BB,32,FALSE)</f>
        <v>2.5299999999999998</v>
      </c>
      <c r="AK226">
        <f>VLOOKUP($G226,county_facts!$A:$BB,33,FALSE)</f>
        <v>19652</v>
      </c>
      <c r="AL226">
        <f>VLOOKUP($G226,county_facts!$A:$BB,34,FALSE)</f>
        <v>38413</v>
      </c>
      <c r="AM226">
        <f>VLOOKUP($G226,county_facts!$A:$BB,35,FALSE)</f>
        <v>17.100000000000001</v>
      </c>
      <c r="AN226">
        <f>VLOOKUP($G226,county_facts!$A:$BB,36,FALSE)</f>
        <v>767</v>
      </c>
      <c r="AO226">
        <f>VLOOKUP($G226,county_facts!$A:$BB,37,FALSE)</f>
        <v>15717</v>
      </c>
      <c r="AP226">
        <f>VLOOKUP($G226,county_facts!$A:$BB,38,FALSE)</f>
        <v>6.3</v>
      </c>
      <c r="AQ226">
        <f>VLOOKUP($G226,county_facts!$A:$BB,39,FALSE)</f>
        <v>2718</v>
      </c>
      <c r="AR226">
        <f>VLOOKUP($G226,county_facts!$A:$BB,40,FALSE)</f>
        <v>3205</v>
      </c>
      <c r="AS226">
        <f>VLOOKUP($G226,county_facts!$A:$BB,41,FALSE)</f>
        <v>0</v>
      </c>
      <c r="AT226">
        <f>VLOOKUP($G226,county_facts!$A:$BB,42,FALSE)</f>
        <v>0</v>
      </c>
      <c r="AU226">
        <f>VLOOKUP($G226,county_facts!$A:$BB,43,FALSE)</f>
        <v>0</v>
      </c>
      <c r="AV226">
        <f>VLOOKUP($G226,county_facts!$A:$BB,44,FALSE)</f>
        <v>0</v>
      </c>
      <c r="AW226">
        <f>VLOOKUP($G226,county_facts!$A:$BB,45,FALSE)</f>
        <v>0</v>
      </c>
      <c r="AX226">
        <f>VLOOKUP($G226,county_facts!$A:$BB,46,FALSE)</f>
        <v>25.4</v>
      </c>
      <c r="AY226">
        <f>VLOOKUP($G226,county_facts!$A:$BB,47,FALSE)</f>
        <v>1434062</v>
      </c>
      <c r="AZ226">
        <f>VLOOKUP($G226,county_facts!$A:$BB,48,FALSE)</f>
        <v>0</v>
      </c>
      <c r="BA226">
        <f>VLOOKUP($G226,county_facts!$A:$BB,49,FALSE)</f>
        <v>373077</v>
      </c>
      <c r="BB226">
        <f>VLOOKUP($G226,county_facts!$A:$BB,50,FALSE)</f>
        <v>9257</v>
      </c>
      <c r="BC226">
        <f>VLOOKUP($G226,county_facts!$A:$BB,51,FALSE)</f>
        <v>37645</v>
      </c>
      <c r="BD226">
        <f>VLOOKUP($G226,county_facts!$A:$BB,52,FALSE)</f>
        <v>193</v>
      </c>
      <c r="BE226">
        <f>VLOOKUP($G226,county_facts!$A:$BB,53,FALSE)</f>
        <v>577.70000000000005</v>
      </c>
      <c r="BF226">
        <f>VLOOKUP($G226,county_facts!$A:$BB,54,FALSE)</f>
        <v>72.900000000000006</v>
      </c>
    </row>
    <row r="227" spans="1:58" x14ac:dyDescent="0.3">
      <c r="A227" t="s">
        <v>9</v>
      </c>
      <c r="B227" t="s">
        <v>43</v>
      </c>
      <c r="C227">
        <v>398</v>
      </c>
      <c r="D227" t="s">
        <v>75</v>
      </c>
      <c r="E227">
        <v>1044</v>
      </c>
      <c r="F227">
        <v>0.38122605399999998</v>
      </c>
      <c r="G227">
        <v>5055</v>
      </c>
      <c r="H227">
        <f>VLOOKUP($G227,county_facts!$A:$BB,4,FALSE)</f>
        <v>43694</v>
      </c>
      <c r="I227">
        <f>VLOOKUP($G227,county_facts!$A:$BB,5,FALSE)</f>
        <v>42090</v>
      </c>
      <c r="J227">
        <f>VLOOKUP($G227,county_facts!$A:$BB,6,FALSE)</f>
        <v>3.8</v>
      </c>
      <c r="K227">
        <f>VLOOKUP($G227,county_facts!$A:$BB,7,FALSE)</f>
        <v>42090</v>
      </c>
      <c r="L227">
        <f>VLOOKUP($G227,county_facts!$A:$BB,8,FALSE)</f>
        <v>6.6</v>
      </c>
      <c r="M227">
        <f>VLOOKUP($G227,county_facts!$A:$BB,9,FALSE)</f>
        <v>24.6</v>
      </c>
      <c r="N227">
        <f>VLOOKUP($G227,county_facts!$A:$BB,10,FALSE)</f>
        <v>15</v>
      </c>
      <c r="O227">
        <f>VLOOKUP($G227,county_facts!$A:$BB,11,FALSE)</f>
        <v>50.8</v>
      </c>
      <c r="P227">
        <f>VLOOKUP($G227,county_facts!$A:$BB,12,FALSE)</f>
        <v>96.9</v>
      </c>
      <c r="Q227">
        <f>VLOOKUP($G227,county_facts!$A:$BB,13,FALSE)</f>
        <v>0.9</v>
      </c>
      <c r="R227">
        <f>VLOOKUP($G227,county_facts!$A:$BB,14,FALSE)</f>
        <v>0.5</v>
      </c>
      <c r="S227">
        <f>VLOOKUP($G227,county_facts!$A:$BB,15,FALSE)</f>
        <v>0.3</v>
      </c>
      <c r="T227">
        <f>VLOOKUP($G227,county_facts!$A:$BB,16,FALSE)</f>
        <v>0</v>
      </c>
      <c r="U227">
        <f>VLOOKUP($G227,county_facts!$A:$BB,17,FALSE)</f>
        <v>1.4</v>
      </c>
      <c r="V227">
        <f>VLOOKUP($G227,county_facts!$A:$BB,18,FALSE)</f>
        <v>2.7</v>
      </c>
      <c r="W227">
        <f>VLOOKUP($G227,county_facts!$A:$BB,19,FALSE)</f>
        <v>94.5</v>
      </c>
      <c r="X227">
        <f>VLOOKUP($G227,county_facts!$A:$BB,20,FALSE)</f>
        <v>81.599999999999994</v>
      </c>
      <c r="Y227">
        <f>VLOOKUP($G227,county_facts!$A:$BB,21,FALSE)</f>
        <v>1.1000000000000001</v>
      </c>
      <c r="Z227">
        <f>VLOOKUP($G227,county_facts!$A:$BB,22,FALSE)</f>
        <v>2.5</v>
      </c>
      <c r="AA227">
        <f>VLOOKUP($G227,county_facts!$A:$BB,23,FALSE)</f>
        <v>82.8</v>
      </c>
      <c r="AB227">
        <f>VLOOKUP($G227,county_facts!$A:$BB,24,FALSE)</f>
        <v>14.7</v>
      </c>
      <c r="AC227">
        <f>VLOOKUP($G227,county_facts!$A:$BB,25,FALSE)</f>
        <v>3801</v>
      </c>
      <c r="AD227">
        <f>VLOOKUP($G227,county_facts!$A:$BB,26,FALSE)</f>
        <v>20.399999999999999</v>
      </c>
      <c r="AE227">
        <f>VLOOKUP($G227,county_facts!$A:$BB,27,FALSE)</f>
        <v>18439</v>
      </c>
      <c r="AF227">
        <f>VLOOKUP($G227,county_facts!$A:$BB,28,FALSE)</f>
        <v>63.3</v>
      </c>
      <c r="AG227">
        <f>VLOOKUP($G227,county_facts!$A:$BB,29,FALSE)</f>
        <v>15.1</v>
      </c>
      <c r="AH227">
        <f>VLOOKUP($G227,county_facts!$A:$BB,30,FALSE)</f>
        <v>99100</v>
      </c>
      <c r="AI227">
        <f>VLOOKUP($G227,county_facts!$A:$BB,31,FALSE)</f>
        <v>16603</v>
      </c>
      <c r="AJ227">
        <f>VLOOKUP($G227,county_facts!$A:$BB,32,FALSE)</f>
        <v>2.5299999999999998</v>
      </c>
      <c r="AK227">
        <f>VLOOKUP($G227,county_facts!$A:$BB,33,FALSE)</f>
        <v>19652</v>
      </c>
      <c r="AL227">
        <f>VLOOKUP($G227,county_facts!$A:$BB,34,FALSE)</f>
        <v>38413</v>
      </c>
      <c r="AM227">
        <f>VLOOKUP($G227,county_facts!$A:$BB,35,FALSE)</f>
        <v>17.100000000000001</v>
      </c>
      <c r="AN227">
        <f>VLOOKUP($G227,county_facts!$A:$BB,36,FALSE)</f>
        <v>767</v>
      </c>
      <c r="AO227">
        <f>VLOOKUP($G227,county_facts!$A:$BB,37,FALSE)</f>
        <v>15717</v>
      </c>
      <c r="AP227">
        <f>VLOOKUP($G227,county_facts!$A:$BB,38,FALSE)</f>
        <v>6.3</v>
      </c>
      <c r="AQ227">
        <f>VLOOKUP($G227,county_facts!$A:$BB,39,FALSE)</f>
        <v>2718</v>
      </c>
      <c r="AR227">
        <f>VLOOKUP($G227,county_facts!$A:$BB,40,FALSE)</f>
        <v>3205</v>
      </c>
      <c r="AS227">
        <f>VLOOKUP($G227,county_facts!$A:$BB,41,FALSE)</f>
        <v>0</v>
      </c>
      <c r="AT227">
        <f>VLOOKUP($G227,county_facts!$A:$BB,42,FALSE)</f>
        <v>0</v>
      </c>
      <c r="AU227">
        <f>VLOOKUP($G227,county_facts!$A:$BB,43,FALSE)</f>
        <v>0</v>
      </c>
      <c r="AV227">
        <f>VLOOKUP($G227,county_facts!$A:$BB,44,FALSE)</f>
        <v>0</v>
      </c>
      <c r="AW227">
        <f>VLOOKUP($G227,county_facts!$A:$BB,45,FALSE)</f>
        <v>0</v>
      </c>
      <c r="AX227">
        <f>VLOOKUP($G227,county_facts!$A:$BB,46,FALSE)</f>
        <v>25.4</v>
      </c>
      <c r="AY227">
        <f>VLOOKUP($G227,county_facts!$A:$BB,47,FALSE)</f>
        <v>1434062</v>
      </c>
      <c r="AZ227">
        <f>VLOOKUP($G227,county_facts!$A:$BB,48,FALSE)</f>
        <v>0</v>
      </c>
      <c r="BA227">
        <f>VLOOKUP($G227,county_facts!$A:$BB,49,FALSE)</f>
        <v>373077</v>
      </c>
      <c r="BB227">
        <f>VLOOKUP($G227,county_facts!$A:$BB,50,FALSE)</f>
        <v>9257</v>
      </c>
      <c r="BC227">
        <f>VLOOKUP($G227,county_facts!$A:$BB,51,FALSE)</f>
        <v>37645</v>
      </c>
      <c r="BD227">
        <f>VLOOKUP($G227,county_facts!$A:$BB,52,FALSE)</f>
        <v>193</v>
      </c>
      <c r="BE227">
        <f>VLOOKUP($G227,county_facts!$A:$BB,53,FALSE)</f>
        <v>577.70000000000005</v>
      </c>
      <c r="BF227">
        <f>VLOOKUP($G227,county_facts!$A:$BB,54,FALSE)</f>
        <v>72.900000000000006</v>
      </c>
    </row>
    <row r="228" spans="1:58" x14ac:dyDescent="0.3">
      <c r="A228" t="s">
        <v>6</v>
      </c>
      <c r="B228" t="s">
        <v>109</v>
      </c>
      <c r="C228">
        <v>353</v>
      </c>
      <c r="D228" t="s">
        <v>75</v>
      </c>
      <c r="E228">
        <v>524</v>
      </c>
      <c r="F228">
        <v>0.67366412200000003</v>
      </c>
      <c r="G228">
        <v>5053</v>
      </c>
      <c r="H228">
        <f>VLOOKUP($G228,county_facts!$A:$BB,4,FALSE)</f>
        <v>18144</v>
      </c>
      <c r="I228">
        <f>VLOOKUP($G228,county_facts!$A:$BB,5,FALSE)</f>
        <v>17853</v>
      </c>
      <c r="J228">
        <f>VLOOKUP($G228,county_facts!$A:$BB,6,FALSE)</f>
        <v>1.6</v>
      </c>
      <c r="K228">
        <f>VLOOKUP($G228,county_facts!$A:$BB,7,FALSE)</f>
        <v>17853</v>
      </c>
      <c r="L228">
        <f>VLOOKUP($G228,county_facts!$A:$BB,8,FALSE)</f>
        <v>5.7</v>
      </c>
      <c r="M228">
        <f>VLOOKUP($G228,county_facts!$A:$BB,9,FALSE)</f>
        <v>23.5</v>
      </c>
      <c r="N228">
        <f>VLOOKUP($G228,county_facts!$A:$BB,10,FALSE)</f>
        <v>16.100000000000001</v>
      </c>
      <c r="O228">
        <f>VLOOKUP($G228,county_facts!$A:$BB,11,FALSE)</f>
        <v>50.3</v>
      </c>
      <c r="P228">
        <f>VLOOKUP($G228,county_facts!$A:$BB,12,FALSE)</f>
        <v>94.8</v>
      </c>
      <c r="Q228">
        <f>VLOOKUP($G228,county_facts!$A:$BB,13,FALSE)</f>
        <v>2.8</v>
      </c>
      <c r="R228">
        <f>VLOOKUP($G228,county_facts!$A:$BB,14,FALSE)</f>
        <v>0.5</v>
      </c>
      <c r="S228">
        <f>VLOOKUP($G228,county_facts!$A:$BB,15,FALSE)</f>
        <v>0.4</v>
      </c>
      <c r="T228">
        <f>VLOOKUP($G228,county_facts!$A:$BB,16,FALSE)</f>
        <v>0</v>
      </c>
      <c r="U228">
        <f>VLOOKUP($G228,county_facts!$A:$BB,17,FALSE)</f>
        <v>1.4</v>
      </c>
      <c r="V228">
        <f>VLOOKUP($G228,county_facts!$A:$BB,18,FALSE)</f>
        <v>2.6</v>
      </c>
      <c r="W228">
        <f>VLOOKUP($G228,county_facts!$A:$BB,19,FALSE)</f>
        <v>92.7</v>
      </c>
      <c r="X228">
        <f>VLOOKUP($G228,county_facts!$A:$BB,20,FALSE)</f>
        <v>90.3</v>
      </c>
      <c r="Y228">
        <f>VLOOKUP($G228,county_facts!$A:$BB,21,FALSE)</f>
        <v>1.9</v>
      </c>
      <c r="Z228">
        <f>VLOOKUP($G228,county_facts!$A:$BB,22,FALSE)</f>
        <v>3.1</v>
      </c>
      <c r="AA228">
        <f>VLOOKUP($G228,county_facts!$A:$BB,23,FALSE)</f>
        <v>84.9</v>
      </c>
      <c r="AB228">
        <f>VLOOKUP($G228,county_facts!$A:$BB,24,FALSE)</f>
        <v>17.600000000000001</v>
      </c>
      <c r="AC228">
        <f>VLOOKUP($G228,county_facts!$A:$BB,25,FALSE)</f>
        <v>1594</v>
      </c>
      <c r="AD228">
        <f>VLOOKUP($G228,county_facts!$A:$BB,26,FALSE)</f>
        <v>29.9</v>
      </c>
      <c r="AE228">
        <f>VLOOKUP($G228,county_facts!$A:$BB,27,FALSE)</f>
        <v>7837</v>
      </c>
      <c r="AF228">
        <f>VLOOKUP($G228,county_facts!$A:$BB,28,FALSE)</f>
        <v>77.8</v>
      </c>
      <c r="AG228">
        <f>VLOOKUP($G228,county_facts!$A:$BB,29,FALSE)</f>
        <v>4.7</v>
      </c>
      <c r="AH228">
        <f>VLOOKUP($G228,county_facts!$A:$BB,30,FALSE)</f>
        <v>100800</v>
      </c>
      <c r="AI228">
        <f>VLOOKUP($G228,county_facts!$A:$BB,31,FALSE)</f>
        <v>6855</v>
      </c>
      <c r="AJ228">
        <f>VLOOKUP($G228,county_facts!$A:$BB,32,FALSE)</f>
        <v>2.59</v>
      </c>
      <c r="AK228">
        <f>VLOOKUP($G228,county_facts!$A:$BB,33,FALSE)</f>
        <v>23239</v>
      </c>
      <c r="AL228">
        <f>VLOOKUP($G228,county_facts!$A:$BB,34,FALSE)</f>
        <v>49004</v>
      </c>
      <c r="AM228">
        <f>VLOOKUP($G228,county_facts!$A:$BB,35,FALSE)</f>
        <v>9.9</v>
      </c>
      <c r="AN228">
        <f>VLOOKUP($G228,county_facts!$A:$BB,36,FALSE)</f>
        <v>274</v>
      </c>
      <c r="AO228">
        <f>VLOOKUP($G228,county_facts!$A:$BB,37,FALSE)</f>
        <v>2876</v>
      </c>
      <c r="AP228">
        <f>VLOOKUP($G228,county_facts!$A:$BB,38,FALSE)</f>
        <v>2.8</v>
      </c>
      <c r="AQ228">
        <f>VLOOKUP($G228,county_facts!$A:$BB,39,FALSE)</f>
        <v>1155</v>
      </c>
      <c r="AR228">
        <f>VLOOKUP($G228,county_facts!$A:$BB,40,FALSE)</f>
        <v>1696</v>
      </c>
      <c r="AS228">
        <f>VLOOKUP($G228,county_facts!$A:$BB,41,FALSE)</f>
        <v>0</v>
      </c>
      <c r="AT228">
        <f>VLOOKUP($G228,county_facts!$A:$BB,42,FALSE)</f>
        <v>0</v>
      </c>
      <c r="AU228">
        <f>VLOOKUP($G228,county_facts!$A:$BB,43,FALSE)</f>
        <v>0</v>
      </c>
      <c r="AV228">
        <f>VLOOKUP($G228,county_facts!$A:$BB,44,FALSE)</f>
        <v>0</v>
      </c>
      <c r="AW228">
        <f>VLOOKUP($G228,county_facts!$A:$BB,45,FALSE)</f>
        <v>0</v>
      </c>
      <c r="AX228">
        <f>VLOOKUP($G228,county_facts!$A:$BB,46,FALSE)</f>
        <v>25.4</v>
      </c>
      <c r="AY228">
        <f>VLOOKUP($G228,county_facts!$A:$BB,47,FALSE)</f>
        <v>489875</v>
      </c>
      <c r="AZ228">
        <f>VLOOKUP($G228,county_facts!$A:$BB,48,FALSE)</f>
        <v>48526</v>
      </c>
      <c r="BA228">
        <f>VLOOKUP($G228,county_facts!$A:$BB,49,FALSE)</f>
        <v>107622</v>
      </c>
      <c r="BB228">
        <f>VLOOKUP($G228,county_facts!$A:$BB,50,FALSE)</f>
        <v>6148</v>
      </c>
      <c r="BC228">
        <f>VLOOKUP($G228,county_facts!$A:$BB,51,FALSE)</f>
        <v>10188</v>
      </c>
      <c r="BD228">
        <f>VLOOKUP($G228,county_facts!$A:$BB,52,FALSE)</f>
        <v>9</v>
      </c>
      <c r="BE228">
        <f>VLOOKUP($G228,county_facts!$A:$BB,53,FALSE)</f>
        <v>631.80999999999995</v>
      </c>
      <c r="BF228">
        <f>VLOOKUP($G228,county_facts!$A:$BB,54,FALSE)</f>
        <v>28.3</v>
      </c>
    </row>
    <row r="229" spans="1:58" x14ac:dyDescent="0.3">
      <c r="A229" t="s">
        <v>9</v>
      </c>
      <c r="B229" t="s">
        <v>109</v>
      </c>
      <c r="C229">
        <v>171</v>
      </c>
      <c r="D229" t="s">
        <v>75</v>
      </c>
      <c r="E229">
        <v>524</v>
      </c>
      <c r="F229">
        <v>0.32633587800000002</v>
      </c>
      <c r="G229">
        <v>5053</v>
      </c>
      <c r="H229">
        <f>VLOOKUP($G229,county_facts!$A:$BB,4,FALSE)</f>
        <v>18144</v>
      </c>
      <c r="I229">
        <f>VLOOKUP($G229,county_facts!$A:$BB,5,FALSE)</f>
        <v>17853</v>
      </c>
      <c r="J229">
        <f>VLOOKUP($G229,county_facts!$A:$BB,6,FALSE)</f>
        <v>1.6</v>
      </c>
      <c r="K229">
        <f>VLOOKUP($G229,county_facts!$A:$BB,7,FALSE)</f>
        <v>17853</v>
      </c>
      <c r="L229">
        <f>VLOOKUP($G229,county_facts!$A:$BB,8,FALSE)</f>
        <v>5.7</v>
      </c>
      <c r="M229">
        <f>VLOOKUP($G229,county_facts!$A:$BB,9,FALSE)</f>
        <v>23.5</v>
      </c>
      <c r="N229">
        <f>VLOOKUP($G229,county_facts!$A:$BB,10,FALSE)</f>
        <v>16.100000000000001</v>
      </c>
      <c r="O229">
        <f>VLOOKUP($G229,county_facts!$A:$BB,11,FALSE)</f>
        <v>50.3</v>
      </c>
      <c r="P229">
        <f>VLOOKUP($G229,county_facts!$A:$BB,12,FALSE)</f>
        <v>94.8</v>
      </c>
      <c r="Q229">
        <f>VLOOKUP($G229,county_facts!$A:$BB,13,FALSE)</f>
        <v>2.8</v>
      </c>
      <c r="R229">
        <f>VLOOKUP($G229,county_facts!$A:$BB,14,FALSE)</f>
        <v>0.5</v>
      </c>
      <c r="S229">
        <f>VLOOKUP($G229,county_facts!$A:$BB,15,FALSE)</f>
        <v>0.4</v>
      </c>
      <c r="T229">
        <f>VLOOKUP($G229,county_facts!$A:$BB,16,FALSE)</f>
        <v>0</v>
      </c>
      <c r="U229">
        <f>VLOOKUP($G229,county_facts!$A:$BB,17,FALSE)</f>
        <v>1.4</v>
      </c>
      <c r="V229">
        <f>VLOOKUP($G229,county_facts!$A:$BB,18,FALSE)</f>
        <v>2.6</v>
      </c>
      <c r="W229">
        <f>VLOOKUP($G229,county_facts!$A:$BB,19,FALSE)</f>
        <v>92.7</v>
      </c>
      <c r="X229">
        <f>VLOOKUP($G229,county_facts!$A:$BB,20,FALSE)</f>
        <v>90.3</v>
      </c>
      <c r="Y229">
        <f>VLOOKUP($G229,county_facts!$A:$BB,21,FALSE)</f>
        <v>1.9</v>
      </c>
      <c r="Z229">
        <f>VLOOKUP($G229,county_facts!$A:$BB,22,FALSE)</f>
        <v>3.1</v>
      </c>
      <c r="AA229">
        <f>VLOOKUP($G229,county_facts!$A:$BB,23,FALSE)</f>
        <v>84.9</v>
      </c>
      <c r="AB229">
        <f>VLOOKUP($G229,county_facts!$A:$BB,24,FALSE)</f>
        <v>17.600000000000001</v>
      </c>
      <c r="AC229">
        <f>VLOOKUP($G229,county_facts!$A:$BB,25,FALSE)</f>
        <v>1594</v>
      </c>
      <c r="AD229">
        <f>VLOOKUP($G229,county_facts!$A:$BB,26,FALSE)</f>
        <v>29.9</v>
      </c>
      <c r="AE229">
        <f>VLOOKUP($G229,county_facts!$A:$BB,27,FALSE)</f>
        <v>7837</v>
      </c>
      <c r="AF229">
        <f>VLOOKUP($G229,county_facts!$A:$BB,28,FALSE)</f>
        <v>77.8</v>
      </c>
      <c r="AG229">
        <f>VLOOKUP($G229,county_facts!$A:$BB,29,FALSE)</f>
        <v>4.7</v>
      </c>
      <c r="AH229">
        <f>VLOOKUP($G229,county_facts!$A:$BB,30,FALSE)</f>
        <v>100800</v>
      </c>
      <c r="AI229">
        <f>VLOOKUP($G229,county_facts!$A:$BB,31,FALSE)</f>
        <v>6855</v>
      </c>
      <c r="AJ229">
        <f>VLOOKUP($G229,county_facts!$A:$BB,32,FALSE)</f>
        <v>2.59</v>
      </c>
      <c r="AK229">
        <f>VLOOKUP($G229,county_facts!$A:$BB,33,FALSE)</f>
        <v>23239</v>
      </c>
      <c r="AL229">
        <f>VLOOKUP($G229,county_facts!$A:$BB,34,FALSE)</f>
        <v>49004</v>
      </c>
      <c r="AM229">
        <f>VLOOKUP($G229,county_facts!$A:$BB,35,FALSE)</f>
        <v>9.9</v>
      </c>
      <c r="AN229">
        <f>VLOOKUP($G229,county_facts!$A:$BB,36,FALSE)</f>
        <v>274</v>
      </c>
      <c r="AO229">
        <f>VLOOKUP($G229,county_facts!$A:$BB,37,FALSE)</f>
        <v>2876</v>
      </c>
      <c r="AP229">
        <f>VLOOKUP($G229,county_facts!$A:$BB,38,FALSE)</f>
        <v>2.8</v>
      </c>
      <c r="AQ229">
        <f>VLOOKUP($G229,county_facts!$A:$BB,39,FALSE)</f>
        <v>1155</v>
      </c>
      <c r="AR229">
        <f>VLOOKUP($G229,county_facts!$A:$BB,40,FALSE)</f>
        <v>1696</v>
      </c>
      <c r="AS229">
        <f>VLOOKUP($G229,county_facts!$A:$BB,41,FALSE)</f>
        <v>0</v>
      </c>
      <c r="AT229">
        <f>VLOOKUP($G229,county_facts!$A:$BB,42,FALSE)</f>
        <v>0</v>
      </c>
      <c r="AU229">
        <f>VLOOKUP($G229,county_facts!$A:$BB,43,FALSE)</f>
        <v>0</v>
      </c>
      <c r="AV229">
        <f>VLOOKUP($G229,county_facts!$A:$BB,44,FALSE)</f>
        <v>0</v>
      </c>
      <c r="AW229">
        <f>VLOOKUP($G229,county_facts!$A:$BB,45,FALSE)</f>
        <v>0</v>
      </c>
      <c r="AX229">
        <f>VLOOKUP($G229,county_facts!$A:$BB,46,FALSE)</f>
        <v>25.4</v>
      </c>
      <c r="AY229">
        <f>VLOOKUP($G229,county_facts!$A:$BB,47,FALSE)</f>
        <v>489875</v>
      </c>
      <c r="AZ229">
        <f>VLOOKUP($G229,county_facts!$A:$BB,48,FALSE)</f>
        <v>48526</v>
      </c>
      <c r="BA229">
        <f>VLOOKUP($G229,county_facts!$A:$BB,49,FALSE)</f>
        <v>107622</v>
      </c>
      <c r="BB229">
        <f>VLOOKUP($G229,county_facts!$A:$BB,50,FALSE)</f>
        <v>6148</v>
      </c>
      <c r="BC229">
        <f>VLOOKUP($G229,county_facts!$A:$BB,51,FALSE)</f>
        <v>10188</v>
      </c>
      <c r="BD229">
        <f>VLOOKUP($G229,county_facts!$A:$BB,52,FALSE)</f>
        <v>9</v>
      </c>
      <c r="BE229">
        <f>VLOOKUP($G229,county_facts!$A:$BB,53,FALSE)</f>
        <v>631.80999999999995</v>
      </c>
      <c r="BF229">
        <f>VLOOKUP($G229,county_facts!$A:$BB,54,FALSE)</f>
        <v>28.3</v>
      </c>
    </row>
    <row r="230" spans="1:58" x14ac:dyDescent="0.3">
      <c r="A230" t="s">
        <v>6</v>
      </c>
      <c r="B230" t="s">
        <v>110</v>
      </c>
      <c r="C230">
        <v>2886</v>
      </c>
      <c r="D230" t="s">
        <v>75</v>
      </c>
      <c r="E230">
        <v>4534</v>
      </c>
      <c r="F230">
        <v>0.63652404100000004</v>
      </c>
      <c r="G230">
        <v>5051</v>
      </c>
      <c r="H230">
        <f>VLOOKUP($G230,county_facts!$A:$BB,4,FALSE)</f>
        <v>97322</v>
      </c>
      <c r="I230">
        <f>VLOOKUP($G230,county_facts!$A:$BB,5,FALSE)</f>
        <v>96024</v>
      </c>
      <c r="J230">
        <f>VLOOKUP($G230,county_facts!$A:$BB,6,FALSE)</f>
        <v>1.4</v>
      </c>
      <c r="K230">
        <f>VLOOKUP($G230,county_facts!$A:$BB,7,FALSE)</f>
        <v>96024</v>
      </c>
      <c r="L230">
        <f>VLOOKUP($G230,county_facts!$A:$BB,8,FALSE)</f>
        <v>5.7</v>
      </c>
      <c r="M230">
        <f>VLOOKUP($G230,county_facts!$A:$BB,9,FALSE)</f>
        <v>20.9</v>
      </c>
      <c r="N230">
        <f>VLOOKUP($G230,county_facts!$A:$BB,10,FALSE)</f>
        <v>21.7</v>
      </c>
      <c r="O230">
        <f>VLOOKUP($G230,county_facts!$A:$BB,11,FALSE)</f>
        <v>51.7</v>
      </c>
      <c r="P230">
        <f>VLOOKUP($G230,county_facts!$A:$BB,12,FALSE)</f>
        <v>87.7</v>
      </c>
      <c r="Q230">
        <f>VLOOKUP($G230,county_facts!$A:$BB,13,FALSE)</f>
        <v>8.5</v>
      </c>
      <c r="R230">
        <f>VLOOKUP($G230,county_facts!$A:$BB,14,FALSE)</f>
        <v>0.7</v>
      </c>
      <c r="S230">
        <f>VLOOKUP($G230,county_facts!$A:$BB,15,FALSE)</f>
        <v>0.8</v>
      </c>
      <c r="T230">
        <f>VLOOKUP($G230,county_facts!$A:$BB,16,FALSE)</f>
        <v>0.1</v>
      </c>
      <c r="U230">
        <f>VLOOKUP($G230,county_facts!$A:$BB,17,FALSE)</f>
        <v>2.2999999999999998</v>
      </c>
      <c r="V230">
        <f>VLOOKUP($G230,county_facts!$A:$BB,18,FALSE)</f>
        <v>5.3</v>
      </c>
      <c r="W230">
        <f>VLOOKUP($G230,county_facts!$A:$BB,19,FALSE)</f>
        <v>82.9</v>
      </c>
      <c r="X230">
        <f>VLOOKUP($G230,county_facts!$A:$BB,20,FALSE)</f>
        <v>83.5</v>
      </c>
      <c r="Y230">
        <f>VLOOKUP($G230,county_facts!$A:$BB,21,FALSE)</f>
        <v>3.6</v>
      </c>
      <c r="Z230">
        <f>VLOOKUP($G230,county_facts!$A:$BB,22,FALSE)</f>
        <v>5.6</v>
      </c>
      <c r="AA230">
        <f>VLOOKUP($G230,county_facts!$A:$BB,23,FALSE)</f>
        <v>86.8</v>
      </c>
      <c r="AB230">
        <f>VLOOKUP($G230,county_facts!$A:$BB,24,FALSE)</f>
        <v>20.9</v>
      </c>
      <c r="AC230">
        <f>VLOOKUP($G230,county_facts!$A:$BB,25,FALSE)</f>
        <v>10575</v>
      </c>
      <c r="AD230">
        <f>VLOOKUP($G230,county_facts!$A:$BB,26,FALSE)</f>
        <v>21.7</v>
      </c>
      <c r="AE230">
        <f>VLOOKUP($G230,county_facts!$A:$BB,27,FALSE)</f>
        <v>50542</v>
      </c>
      <c r="AF230">
        <f>VLOOKUP($G230,county_facts!$A:$BB,28,FALSE)</f>
        <v>68.599999999999994</v>
      </c>
      <c r="AG230">
        <f>VLOOKUP($G230,county_facts!$A:$BB,29,FALSE)</f>
        <v>17.2</v>
      </c>
      <c r="AH230">
        <f>VLOOKUP($G230,county_facts!$A:$BB,30,FALSE)</f>
        <v>130500</v>
      </c>
      <c r="AI230">
        <f>VLOOKUP($G230,county_facts!$A:$BB,31,FALSE)</f>
        <v>39881</v>
      </c>
      <c r="AJ230">
        <f>VLOOKUP($G230,county_facts!$A:$BB,32,FALSE)</f>
        <v>2.37</v>
      </c>
      <c r="AK230">
        <f>VLOOKUP($G230,county_facts!$A:$BB,33,FALSE)</f>
        <v>23170</v>
      </c>
      <c r="AL230">
        <f>VLOOKUP($G230,county_facts!$A:$BB,34,FALSE)</f>
        <v>39162</v>
      </c>
      <c r="AM230">
        <f>VLOOKUP($G230,county_facts!$A:$BB,35,FALSE)</f>
        <v>20.7</v>
      </c>
      <c r="AN230">
        <f>VLOOKUP($G230,county_facts!$A:$BB,36,FALSE)</f>
        <v>2696</v>
      </c>
      <c r="AO230">
        <f>VLOOKUP($G230,county_facts!$A:$BB,37,FALSE)</f>
        <v>32235</v>
      </c>
      <c r="AP230">
        <f>VLOOKUP($G230,county_facts!$A:$BB,38,FALSE)</f>
        <v>-0.3</v>
      </c>
      <c r="AQ230">
        <f>VLOOKUP($G230,county_facts!$A:$BB,39,FALSE)</f>
        <v>7724</v>
      </c>
      <c r="AR230">
        <f>VLOOKUP($G230,county_facts!$A:$BB,40,FALSE)</f>
        <v>10369</v>
      </c>
      <c r="AS230">
        <f>VLOOKUP($G230,county_facts!$A:$BB,41,FALSE)</f>
        <v>2</v>
      </c>
      <c r="AT230">
        <f>VLOOKUP($G230,county_facts!$A:$BB,42,FALSE)</f>
        <v>0.9</v>
      </c>
      <c r="AU230">
        <f>VLOOKUP($G230,county_facts!$A:$BB,43,FALSE)</f>
        <v>0</v>
      </c>
      <c r="AV230">
        <f>VLOOKUP($G230,county_facts!$A:$BB,44,FALSE)</f>
        <v>0</v>
      </c>
      <c r="AW230">
        <f>VLOOKUP($G230,county_facts!$A:$BB,45,FALSE)</f>
        <v>2.2999999999999998</v>
      </c>
      <c r="AX230">
        <f>VLOOKUP($G230,county_facts!$A:$BB,46,FALSE)</f>
        <v>22.8</v>
      </c>
      <c r="AY230">
        <f>VLOOKUP($G230,county_facts!$A:$BB,47,FALSE)</f>
        <v>661675</v>
      </c>
      <c r="AZ230">
        <f>VLOOKUP($G230,county_facts!$A:$BB,48,FALSE)</f>
        <v>0</v>
      </c>
      <c r="BA230">
        <f>VLOOKUP($G230,county_facts!$A:$BB,49,FALSE)</f>
        <v>1443438</v>
      </c>
      <c r="BB230">
        <f>VLOOKUP($G230,county_facts!$A:$BB,50,FALSE)</f>
        <v>14958</v>
      </c>
      <c r="BC230">
        <f>VLOOKUP($G230,county_facts!$A:$BB,51,FALSE)</f>
        <v>203277</v>
      </c>
      <c r="BD230">
        <f>VLOOKUP($G230,county_facts!$A:$BB,52,FALSE)</f>
        <v>43</v>
      </c>
      <c r="BE230">
        <f>VLOOKUP($G230,county_facts!$A:$BB,53,FALSE)</f>
        <v>677.78</v>
      </c>
      <c r="BF230">
        <f>VLOOKUP($G230,county_facts!$A:$BB,54,FALSE)</f>
        <v>141.69999999999999</v>
      </c>
    </row>
    <row r="231" spans="1:58" x14ac:dyDescent="0.3">
      <c r="A231" t="s">
        <v>9</v>
      </c>
      <c r="B231" t="s">
        <v>110</v>
      </c>
      <c r="C231">
        <v>1648</v>
      </c>
      <c r="D231" t="s">
        <v>75</v>
      </c>
      <c r="E231">
        <v>4534</v>
      </c>
      <c r="F231">
        <v>0.36347595900000002</v>
      </c>
      <c r="G231">
        <v>5051</v>
      </c>
      <c r="H231">
        <f>VLOOKUP($G231,county_facts!$A:$BB,4,FALSE)</f>
        <v>97322</v>
      </c>
      <c r="I231">
        <f>VLOOKUP($G231,county_facts!$A:$BB,5,FALSE)</f>
        <v>96024</v>
      </c>
      <c r="J231">
        <f>VLOOKUP($G231,county_facts!$A:$BB,6,FALSE)</f>
        <v>1.4</v>
      </c>
      <c r="K231">
        <f>VLOOKUP($G231,county_facts!$A:$BB,7,FALSE)</f>
        <v>96024</v>
      </c>
      <c r="L231">
        <f>VLOOKUP($G231,county_facts!$A:$BB,8,FALSE)</f>
        <v>5.7</v>
      </c>
      <c r="M231">
        <f>VLOOKUP($G231,county_facts!$A:$BB,9,FALSE)</f>
        <v>20.9</v>
      </c>
      <c r="N231">
        <f>VLOOKUP($G231,county_facts!$A:$BB,10,FALSE)</f>
        <v>21.7</v>
      </c>
      <c r="O231">
        <f>VLOOKUP($G231,county_facts!$A:$BB,11,FALSE)</f>
        <v>51.7</v>
      </c>
      <c r="P231">
        <f>VLOOKUP($G231,county_facts!$A:$BB,12,FALSE)</f>
        <v>87.7</v>
      </c>
      <c r="Q231">
        <f>VLOOKUP($G231,county_facts!$A:$BB,13,FALSE)</f>
        <v>8.5</v>
      </c>
      <c r="R231">
        <f>VLOOKUP($G231,county_facts!$A:$BB,14,FALSE)</f>
        <v>0.7</v>
      </c>
      <c r="S231">
        <f>VLOOKUP($G231,county_facts!$A:$BB,15,FALSE)</f>
        <v>0.8</v>
      </c>
      <c r="T231">
        <f>VLOOKUP($G231,county_facts!$A:$BB,16,FALSE)</f>
        <v>0.1</v>
      </c>
      <c r="U231">
        <f>VLOOKUP($G231,county_facts!$A:$BB,17,FALSE)</f>
        <v>2.2999999999999998</v>
      </c>
      <c r="V231">
        <f>VLOOKUP($G231,county_facts!$A:$BB,18,FALSE)</f>
        <v>5.3</v>
      </c>
      <c r="W231">
        <f>VLOOKUP($G231,county_facts!$A:$BB,19,FALSE)</f>
        <v>82.9</v>
      </c>
      <c r="X231">
        <f>VLOOKUP($G231,county_facts!$A:$BB,20,FALSE)</f>
        <v>83.5</v>
      </c>
      <c r="Y231">
        <f>VLOOKUP($G231,county_facts!$A:$BB,21,FALSE)</f>
        <v>3.6</v>
      </c>
      <c r="Z231">
        <f>VLOOKUP($G231,county_facts!$A:$BB,22,FALSE)</f>
        <v>5.6</v>
      </c>
      <c r="AA231">
        <f>VLOOKUP($G231,county_facts!$A:$BB,23,FALSE)</f>
        <v>86.8</v>
      </c>
      <c r="AB231">
        <f>VLOOKUP($G231,county_facts!$A:$BB,24,FALSE)</f>
        <v>20.9</v>
      </c>
      <c r="AC231">
        <f>VLOOKUP($G231,county_facts!$A:$BB,25,FALSE)</f>
        <v>10575</v>
      </c>
      <c r="AD231">
        <f>VLOOKUP($G231,county_facts!$A:$BB,26,FALSE)</f>
        <v>21.7</v>
      </c>
      <c r="AE231">
        <f>VLOOKUP($G231,county_facts!$A:$BB,27,FALSE)</f>
        <v>50542</v>
      </c>
      <c r="AF231">
        <f>VLOOKUP($G231,county_facts!$A:$BB,28,FALSE)</f>
        <v>68.599999999999994</v>
      </c>
      <c r="AG231">
        <f>VLOOKUP($G231,county_facts!$A:$BB,29,FALSE)</f>
        <v>17.2</v>
      </c>
      <c r="AH231">
        <f>VLOOKUP($G231,county_facts!$A:$BB,30,FALSE)</f>
        <v>130500</v>
      </c>
      <c r="AI231">
        <f>VLOOKUP($G231,county_facts!$A:$BB,31,FALSE)</f>
        <v>39881</v>
      </c>
      <c r="AJ231">
        <f>VLOOKUP($G231,county_facts!$A:$BB,32,FALSE)</f>
        <v>2.37</v>
      </c>
      <c r="AK231">
        <f>VLOOKUP($G231,county_facts!$A:$BB,33,FALSE)</f>
        <v>23170</v>
      </c>
      <c r="AL231">
        <f>VLOOKUP($G231,county_facts!$A:$BB,34,FALSE)</f>
        <v>39162</v>
      </c>
      <c r="AM231">
        <f>VLOOKUP($G231,county_facts!$A:$BB,35,FALSE)</f>
        <v>20.7</v>
      </c>
      <c r="AN231">
        <f>VLOOKUP($G231,county_facts!$A:$BB,36,FALSE)</f>
        <v>2696</v>
      </c>
      <c r="AO231">
        <f>VLOOKUP($G231,county_facts!$A:$BB,37,FALSE)</f>
        <v>32235</v>
      </c>
      <c r="AP231">
        <f>VLOOKUP($G231,county_facts!$A:$BB,38,FALSE)</f>
        <v>-0.3</v>
      </c>
      <c r="AQ231">
        <f>VLOOKUP($G231,county_facts!$A:$BB,39,FALSE)</f>
        <v>7724</v>
      </c>
      <c r="AR231">
        <f>VLOOKUP($G231,county_facts!$A:$BB,40,FALSE)</f>
        <v>10369</v>
      </c>
      <c r="AS231">
        <f>VLOOKUP($G231,county_facts!$A:$BB,41,FALSE)</f>
        <v>2</v>
      </c>
      <c r="AT231">
        <f>VLOOKUP($G231,county_facts!$A:$BB,42,FALSE)</f>
        <v>0.9</v>
      </c>
      <c r="AU231">
        <f>VLOOKUP($G231,county_facts!$A:$BB,43,FALSE)</f>
        <v>0</v>
      </c>
      <c r="AV231">
        <f>VLOOKUP($G231,county_facts!$A:$BB,44,FALSE)</f>
        <v>0</v>
      </c>
      <c r="AW231">
        <f>VLOOKUP($G231,county_facts!$A:$BB,45,FALSE)</f>
        <v>2.2999999999999998</v>
      </c>
      <c r="AX231">
        <f>VLOOKUP($G231,county_facts!$A:$BB,46,FALSE)</f>
        <v>22.8</v>
      </c>
      <c r="AY231">
        <f>VLOOKUP($G231,county_facts!$A:$BB,47,FALSE)</f>
        <v>661675</v>
      </c>
      <c r="AZ231">
        <f>VLOOKUP($G231,county_facts!$A:$BB,48,FALSE)</f>
        <v>0</v>
      </c>
      <c r="BA231">
        <f>VLOOKUP($G231,county_facts!$A:$BB,49,FALSE)</f>
        <v>1443438</v>
      </c>
      <c r="BB231">
        <f>VLOOKUP($G231,county_facts!$A:$BB,50,FALSE)</f>
        <v>14958</v>
      </c>
      <c r="BC231">
        <f>VLOOKUP($G231,county_facts!$A:$BB,51,FALSE)</f>
        <v>203277</v>
      </c>
      <c r="BD231">
        <f>VLOOKUP($G231,county_facts!$A:$BB,52,FALSE)</f>
        <v>43</v>
      </c>
      <c r="BE231">
        <f>VLOOKUP($G231,county_facts!$A:$BB,53,FALSE)</f>
        <v>677.78</v>
      </c>
      <c r="BF231">
        <f>VLOOKUP($G231,county_facts!$A:$BB,54,FALSE)</f>
        <v>141.69999999999999</v>
      </c>
    </row>
    <row r="232" spans="1:58" x14ac:dyDescent="0.3">
      <c r="A232" t="s">
        <v>6</v>
      </c>
      <c r="B232" t="s">
        <v>111</v>
      </c>
      <c r="C232">
        <v>331</v>
      </c>
      <c r="D232" t="s">
        <v>75</v>
      </c>
      <c r="E232">
        <v>485</v>
      </c>
      <c r="F232">
        <v>0.68247422700000004</v>
      </c>
      <c r="G232">
        <v>5049</v>
      </c>
      <c r="H232">
        <f>VLOOKUP($G232,county_facts!$A:$BB,4,FALSE)</f>
        <v>12125</v>
      </c>
      <c r="I232">
        <f>VLOOKUP($G232,county_facts!$A:$BB,5,FALSE)</f>
        <v>12245</v>
      </c>
      <c r="J232">
        <f>VLOOKUP($G232,county_facts!$A:$BB,6,FALSE)</f>
        <v>-1</v>
      </c>
      <c r="K232">
        <f>VLOOKUP($G232,county_facts!$A:$BB,7,FALSE)</f>
        <v>12245</v>
      </c>
      <c r="L232">
        <f>VLOOKUP($G232,county_facts!$A:$BB,8,FALSE)</f>
        <v>4.8</v>
      </c>
      <c r="M232">
        <f>VLOOKUP($G232,county_facts!$A:$BB,9,FALSE)</f>
        <v>20.399999999999999</v>
      </c>
      <c r="N232">
        <f>VLOOKUP($G232,county_facts!$A:$BB,10,FALSE)</f>
        <v>25.4</v>
      </c>
      <c r="O232">
        <f>VLOOKUP($G232,county_facts!$A:$BB,11,FALSE)</f>
        <v>50.5</v>
      </c>
      <c r="P232">
        <f>VLOOKUP($G232,county_facts!$A:$BB,12,FALSE)</f>
        <v>96.8</v>
      </c>
      <c r="Q232">
        <f>VLOOKUP($G232,county_facts!$A:$BB,13,FALSE)</f>
        <v>0.6</v>
      </c>
      <c r="R232">
        <f>VLOOKUP($G232,county_facts!$A:$BB,14,FALSE)</f>
        <v>0.7</v>
      </c>
      <c r="S232">
        <f>VLOOKUP($G232,county_facts!$A:$BB,15,FALSE)</f>
        <v>0.3</v>
      </c>
      <c r="T232">
        <f>VLOOKUP($G232,county_facts!$A:$BB,16,FALSE)</f>
        <v>0</v>
      </c>
      <c r="U232">
        <f>VLOOKUP($G232,county_facts!$A:$BB,17,FALSE)</f>
        <v>1.6</v>
      </c>
      <c r="V232">
        <f>VLOOKUP($G232,county_facts!$A:$BB,18,FALSE)</f>
        <v>1.2</v>
      </c>
      <c r="W232">
        <f>VLOOKUP($G232,county_facts!$A:$BB,19,FALSE)</f>
        <v>95.8</v>
      </c>
      <c r="X232">
        <f>VLOOKUP($G232,county_facts!$A:$BB,20,FALSE)</f>
        <v>83.2</v>
      </c>
      <c r="Y232">
        <f>VLOOKUP($G232,county_facts!$A:$BB,21,FALSE)</f>
        <v>1.1000000000000001</v>
      </c>
      <c r="Z232">
        <f>VLOOKUP($G232,county_facts!$A:$BB,22,FALSE)</f>
        <v>1.5</v>
      </c>
      <c r="AA232">
        <f>VLOOKUP($G232,county_facts!$A:$BB,23,FALSE)</f>
        <v>83.7</v>
      </c>
      <c r="AB232">
        <f>VLOOKUP($G232,county_facts!$A:$BB,24,FALSE)</f>
        <v>10</v>
      </c>
      <c r="AC232">
        <f>VLOOKUP($G232,county_facts!$A:$BB,25,FALSE)</f>
        <v>1358</v>
      </c>
      <c r="AD232">
        <f>VLOOKUP($G232,county_facts!$A:$BB,26,FALSE)</f>
        <v>25.5</v>
      </c>
      <c r="AE232">
        <f>VLOOKUP($G232,county_facts!$A:$BB,27,FALSE)</f>
        <v>6762</v>
      </c>
      <c r="AF232">
        <f>VLOOKUP($G232,county_facts!$A:$BB,28,FALSE)</f>
        <v>78.099999999999994</v>
      </c>
      <c r="AG232">
        <f>VLOOKUP($G232,county_facts!$A:$BB,29,FALSE)</f>
        <v>4.3</v>
      </c>
      <c r="AH232">
        <f>VLOOKUP($G232,county_facts!$A:$BB,30,FALSE)</f>
        <v>88200</v>
      </c>
      <c r="AI232">
        <f>VLOOKUP($G232,county_facts!$A:$BB,31,FALSE)</f>
        <v>5140</v>
      </c>
      <c r="AJ232">
        <f>VLOOKUP($G232,county_facts!$A:$BB,32,FALSE)</f>
        <v>2.35</v>
      </c>
      <c r="AK232">
        <f>VLOOKUP($G232,county_facts!$A:$BB,33,FALSE)</f>
        <v>19326</v>
      </c>
      <c r="AL232">
        <f>VLOOKUP($G232,county_facts!$A:$BB,34,FALSE)</f>
        <v>35522</v>
      </c>
      <c r="AM232">
        <f>VLOOKUP($G232,county_facts!$A:$BB,35,FALSE)</f>
        <v>18.7</v>
      </c>
      <c r="AN232">
        <f>VLOOKUP($G232,county_facts!$A:$BB,36,FALSE)</f>
        <v>162</v>
      </c>
      <c r="AO232">
        <f>VLOOKUP($G232,county_facts!$A:$BB,37,FALSE)</f>
        <v>1460</v>
      </c>
      <c r="AP232">
        <f>VLOOKUP($G232,county_facts!$A:$BB,38,FALSE)</f>
        <v>-4.5</v>
      </c>
      <c r="AQ232">
        <f>VLOOKUP($G232,county_facts!$A:$BB,39,FALSE)</f>
        <v>790</v>
      </c>
      <c r="AR232">
        <f>VLOOKUP($G232,county_facts!$A:$BB,40,FALSE)</f>
        <v>1047</v>
      </c>
      <c r="AS232">
        <f>VLOOKUP($G232,county_facts!$A:$BB,41,FALSE)</f>
        <v>0</v>
      </c>
      <c r="AT232">
        <f>VLOOKUP($G232,county_facts!$A:$BB,42,FALSE)</f>
        <v>0</v>
      </c>
      <c r="AU232">
        <f>VLOOKUP($G232,county_facts!$A:$BB,43,FALSE)</f>
        <v>0</v>
      </c>
      <c r="AV232">
        <f>VLOOKUP($G232,county_facts!$A:$BB,44,FALSE)</f>
        <v>0</v>
      </c>
      <c r="AW232">
        <f>VLOOKUP($G232,county_facts!$A:$BB,45,FALSE)</f>
        <v>0</v>
      </c>
      <c r="AX232">
        <f>VLOOKUP($G232,county_facts!$A:$BB,46,FALSE)</f>
        <v>21.9</v>
      </c>
      <c r="AY232">
        <f>VLOOKUP($G232,county_facts!$A:$BB,47,FALSE)</f>
        <v>0</v>
      </c>
      <c r="AZ232">
        <f>VLOOKUP($G232,county_facts!$A:$BB,48,FALSE)</f>
        <v>8179</v>
      </c>
      <c r="BA232">
        <f>VLOOKUP($G232,county_facts!$A:$BB,49,FALSE)</f>
        <v>42434</v>
      </c>
      <c r="BB232">
        <f>VLOOKUP($G232,county_facts!$A:$BB,50,FALSE)</f>
        <v>3598</v>
      </c>
      <c r="BC232">
        <f>VLOOKUP($G232,county_facts!$A:$BB,51,FALSE)</f>
        <v>5299</v>
      </c>
      <c r="BD232">
        <f>VLOOKUP($G232,county_facts!$A:$BB,52,FALSE)</f>
        <v>1</v>
      </c>
      <c r="BE232">
        <f>VLOOKUP($G232,county_facts!$A:$BB,53,FALSE)</f>
        <v>618.19000000000005</v>
      </c>
      <c r="BF232">
        <f>VLOOKUP($G232,county_facts!$A:$BB,54,FALSE)</f>
        <v>19.8</v>
      </c>
    </row>
    <row r="233" spans="1:58" x14ac:dyDescent="0.3">
      <c r="A233" t="s">
        <v>9</v>
      </c>
      <c r="B233" t="s">
        <v>111</v>
      </c>
      <c r="C233">
        <v>154</v>
      </c>
      <c r="D233" t="s">
        <v>75</v>
      </c>
      <c r="E233">
        <v>485</v>
      </c>
      <c r="F233">
        <v>0.31752577300000001</v>
      </c>
      <c r="G233">
        <v>5049</v>
      </c>
      <c r="H233">
        <f>VLOOKUP($G233,county_facts!$A:$BB,4,FALSE)</f>
        <v>12125</v>
      </c>
      <c r="I233">
        <f>VLOOKUP($G233,county_facts!$A:$BB,5,FALSE)</f>
        <v>12245</v>
      </c>
      <c r="J233">
        <f>VLOOKUP($G233,county_facts!$A:$BB,6,FALSE)</f>
        <v>-1</v>
      </c>
      <c r="K233">
        <f>VLOOKUP($G233,county_facts!$A:$BB,7,FALSE)</f>
        <v>12245</v>
      </c>
      <c r="L233">
        <f>VLOOKUP($G233,county_facts!$A:$BB,8,FALSE)</f>
        <v>4.8</v>
      </c>
      <c r="M233">
        <f>VLOOKUP($G233,county_facts!$A:$BB,9,FALSE)</f>
        <v>20.399999999999999</v>
      </c>
      <c r="N233">
        <f>VLOOKUP($G233,county_facts!$A:$BB,10,FALSE)</f>
        <v>25.4</v>
      </c>
      <c r="O233">
        <f>VLOOKUP($G233,county_facts!$A:$BB,11,FALSE)</f>
        <v>50.5</v>
      </c>
      <c r="P233">
        <f>VLOOKUP($G233,county_facts!$A:$BB,12,FALSE)</f>
        <v>96.8</v>
      </c>
      <c r="Q233">
        <f>VLOOKUP($G233,county_facts!$A:$BB,13,FALSE)</f>
        <v>0.6</v>
      </c>
      <c r="R233">
        <f>VLOOKUP($G233,county_facts!$A:$BB,14,FALSE)</f>
        <v>0.7</v>
      </c>
      <c r="S233">
        <f>VLOOKUP($G233,county_facts!$A:$BB,15,FALSE)</f>
        <v>0.3</v>
      </c>
      <c r="T233">
        <f>VLOOKUP($G233,county_facts!$A:$BB,16,FALSE)</f>
        <v>0</v>
      </c>
      <c r="U233">
        <f>VLOOKUP($G233,county_facts!$A:$BB,17,FALSE)</f>
        <v>1.6</v>
      </c>
      <c r="V233">
        <f>VLOOKUP($G233,county_facts!$A:$BB,18,FALSE)</f>
        <v>1.2</v>
      </c>
      <c r="W233">
        <f>VLOOKUP($G233,county_facts!$A:$BB,19,FALSE)</f>
        <v>95.8</v>
      </c>
      <c r="X233">
        <f>VLOOKUP($G233,county_facts!$A:$BB,20,FALSE)</f>
        <v>83.2</v>
      </c>
      <c r="Y233">
        <f>VLOOKUP($G233,county_facts!$A:$BB,21,FALSE)</f>
        <v>1.1000000000000001</v>
      </c>
      <c r="Z233">
        <f>VLOOKUP($G233,county_facts!$A:$BB,22,FALSE)</f>
        <v>1.5</v>
      </c>
      <c r="AA233">
        <f>VLOOKUP($G233,county_facts!$A:$BB,23,FALSE)</f>
        <v>83.7</v>
      </c>
      <c r="AB233">
        <f>VLOOKUP($G233,county_facts!$A:$BB,24,FALSE)</f>
        <v>10</v>
      </c>
      <c r="AC233">
        <f>VLOOKUP($G233,county_facts!$A:$BB,25,FALSE)</f>
        <v>1358</v>
      </c>
      <c r="AD233">
        <f>VLOOKUP($G233,county_facts!$A:$BB,26,FALSE)</f>
        <v>25.5</v>
      </c>
      <c r="AE233">
        <f>VLOOKUP($G233,county_facts!$A:$BB,27,FALSE)</f>
        <v>6762</v>
      </c>
      <c r="AF233">
        <f>VLOOKUP($G233,county_facts!$A:$BB,28,FALSE)</f>
        <v>78.099999999999994</v>
      </c>
      <c r="AG233">
        <f>VLOOKUP($G233,county_facts!$A:$BB,29,FALSE)</f>
        <v>4.3</v>
      </c>
      <c r="AH233">
        <f>VLOOKUP($G233,county_facts!$A:$BB,30,FALSE)</f>
        <v>88200</v>
      </c>
      <c r="AI233">
        <f>VLOOKUP($G233,county_facts!$A:$BB,31,FALSE)</f>
        <v>5140</v>
      </c>
      <c r="AJ233">
        <f>VLOOKUP($G233,county_facts!$A:$BB,32,FALSE)</f>
        <v>2.35</v>
      </c>
      <c r="AK233">
        <f>VLOOKUP($G233,county_facts!$A:$BB,33,FALSE)</f>
        <v>19326</v>
      </c>
      <c r="AL233">
        <f>VLOOKUP($G233,county_facts!$A:$BB,34,FALSE)</f>
        <v>35522</v>
      </c>
      <c r="AM233">
        <f>VLOOKUP($G233,county_facts!$A:$BB,35,FALSE)</f>
        <v>18.7</v>
      </c>
      <c r="AN233">
        <f>VLOOKUP($G233,county_facts!$A:$BB,36,FALSE)</f>
        <v>162</v>
      </c>
      <c r="AO233">
        <f>VLOOKUP($G233,county_facts!$A:$BB,37,FALSE)</f>
        <v>1460</v>
      </c>
      <c r="AP233">
        <f>VLOOKUP($G233,county_facts!$A:$BB,38,FALSE)</f>
        <v>-4.5</v>
      </c>
      <c r="AQ233">
        <f>VLOOKUP($G233,county_facts!$A:$BB,39,FALSE)</f>
        <v>790</v>
      </c>
      <c r="AR233">
        <f>VLOOKUP($G233,county_facts!$A:$BB,40,FALSE)</f>
        <v>1047</v>
      </c>
      <c r="AS233">
        <f>VLOOKUP($G233,county_facts!$A:$BB,41,FALSE)</f>
        <v>0</v>
      </c>
      <c r="AT233">
        <f>VLOOKUP($G233,county_facts!$A:$BB,42,FALSE)</f>
        <v>0</v>
      </c>
      <c r="AU233">
        <f>VLOOKUP($G233,county_facts!$A:$BB,43,FALSE)</f>
        <v>0</v>
      </c>
      <c r="AV233">
        <f>VLOOKUP($G233,county_facts!$A:$BB,44,FALSE)</f>
        <v>0</v>
      </c>
      <c r="AW233">
        <f>VLOOKUP($G233,county_facts!$A:$BB,45,FALSE)</f>
        <v>0</v>
      </c>
      <c r="AX233">
        <f>VLOOKUP($G233,county_facts!$A:$BB,46,FALSE)</f>
        <v>21.9</v>
      </c>
      <c r="AY233">
        <f>VLOOKUP($G233,county_facts!$A:$BB,47,FALSE)</f>
        <v>0</v>
      </c>
      <c r="AZ233">
        <f>VLOOKUP($G233,county_facts!$A:$BB,48,FALSE)</f>
        <v>8179</v>
      </c>
      <c r="BA233">
        <f>VLOOKUP($G233,county_facts!$A:$BB,49,FALSE)</f>
        <v>42434</v>
      </c>
      <c r="BB233">
        <f>VLOOKUP($G233,county_facts!$A:$BB,50,FALSE)</f>
        <v>3598</v>
      </c>
      <c r="BC233">
        <f>VLOOKUP($G233,county_facts!$A:$BB,51,FALSE)</f>
        <v>5299</v>
      </c>
      <c r="BD233">
        <f>VLOOKUP($G233,county_facts!$A:$BB,52,FALSE)</f>
        <v>1</v>
      </c>
      <c r="BE233">
        <f>VLOOKUP($G233,county_facts!$A:$BB,53,FALSE)</f>
        <v>618.19000000000005</v>
      </c>
      <c r="BF233">
        <f>VLOOKUP($G233,county_facts!$A:$BB,54,FALSE)</f>
        <v>19.8</v>
      </c>
    </row>
    <row r="234" spans="1:58" x14ac:dyDescent="0.3">
      <c r="A234" t="s">
        <v>6</v>
      </c>
      <c r="B234" t="s">
        <v>45</v>
      </c>
      <c r="C234">
        <v>355</v>
      </c>
      <c r="D234" t="s">
        <v>75</v>
      </c>
      <c r="E234">
        <v>502</v>
      </c>
      <c r="F234">
        <v>0.70717131499999997</v>
      </c>
      <c r="G234">
        <v>5047</v>
      </c>
      <c r="H234">
        <f>VLOOKUP($G234,county_facts!$A:$BB,4,FALSE)</f>
        <v>17805</v>
      </c>
      <c r="I234">
        <f>VLOOKUP($G234,county_facts!$A:$BB,5,FALSE)</f>
        <v>18125</v>
      </c>
      <c r="J234">
        <f>VLOOKUP($G234,county_facts!$A:$BB,6,FALSE)</f>
        <v>-1.8</v>
      </c>
      <c r="K234">
        <f>VLOOKUP($G234,county_facts!$A:$BB,7,FALSE)</f>
        <v>18125</v>
      </c>
      <c r="L234">
        <f>VLOOKUP($G234,county_facts!$A:$BB,8,FALSE)</f>
        <v>5.9</v>
      </c>
      <c r="M234">
        <f>VLOOKUP($G234,county_facts!$A:$BB,9,FALSE)</f>
        <v>23.6</v>
      </c>
      <c r="N234">
        <f>VLOOKUP($G234,county_facts!$A:$BB,10,FALSE)</f>
        <v>18</v>
      </c>
      <c r="O234">
        <f>VLOOKUP($G234,county_facts!$A:$BB,11,FALSE)</f>
        <v>50.5</v>
      </c>
      <c r="P234">
        <f>VLOOKUP($G234,county_facts!$A:$BB,12,FALSE)</f>
        <v>95.2</v>
      </c>
      <c r="Q234">
        <f>VLOOKUP($G234,county_facts!$A:$BB,13,FALSE)</f>
        <v>0.9</v>
      </c>
      <c r="R234">
        <f>VLOOKUP($G234,county_facts!$A:$BB,14,FALSE)</f>
        <v>1.3</v>
      </c>
      <c r="S234">
        <f>VLOOKUP($G234,county_facts!$A:$BB,15,FALSE)</f>
        <v>0.9</v>
      </c>
      <c r="T234">
        <f>VLOOKUP($G234,county_facts!$A:$BB,16,FALSE)</f>
        <v>0.1</v>
      </c>
      <c r="U234">
        <f>VLOOKUP($G234,county_facts!$A:$BB,17,FALSE)</f>
        <v>1.6</v>
      </c>
      <c r="V234">
        <f>VLOOKUP($G234,county_facts!$A:$BB,18,FALSE)</f>
        <v>3</v>
      </c>
      <c r="W234">
        <f>VLOOKUP($G234,county_facts!$A:$BB,19,FALSE)</f>
        <v>92.5</v>
      </c>
      <c r="X234">
        <f>VLOOKUP($G234,county_facts!$A:$BB,20,FALSE)</f>
        <v>85</v>
      </c>
      <c r="Y234">
        <f>VLOOKUP($G234,county_facts!$A:$BB,21,FALSE)</f>
        <v>0.8</v>
      </c>
      <c r="Z234">
        <f>VLOOKUP($G234,county_facts!$A:$BB,22,FALSE)</f>
        <v>1.8</v>
      </c>
      <c r="AA234">
        <f>VLOOKUP($G234,county_facts!$A:$BB,23,FALSE)</f>
        <v>82.1</v>
      </c>
      <c r="AB234">
        <f>VLOOKUP($G234,county_facts!$A:$BB,24,FALSE)</f>
        <v>12.4</v>
      </c>
      <c r="AC234">
        <f>VLOOKUP($G234,county_facts!$A:$BB,25,FALSE)</f>
        <v>1643</v>
      </c>
      <c r="AD234">
        <f>VLOOKUP($G234,county_facts!$A:$BB,26,FALSE)</f>
        <v>25</v>
      </c>
      <c r="AE234">
        <f>VLOOKUP($G234,county_facts!$A:$BB,27,FALSE)</f>
        <v>8024</v>
      </c>
      <c r="AF234">
        <f>VLOOKUP($G234,county_facts!$A:$BB,28,FALSE)</f>
        <v>74</v>
      </c>
      <c r="AG234">
        <f>VLOOKUP($G234,county_facts!$A:$BB,29,FALSE)</f>
        <v>3.4</v>
      </c>
      <c r="AH234">
        <f>VLOOKUP($G234,county_facts!$A:$BB,30,FALSE)</f>
        <v>93000</v>
      </c>
      <c r="AI234">
        <f>VLOOKUP($G234,county_facts!$A:$BB,31,FALSE)</f>
        <v>6769</v>
      </c>
      <c r="AJ234">
        <f>VLOOKUP($G234,county_facts!$A:$BB,32,FALSE)</f>
        <v>2.61</v>
      </c>
      <c r="AK234">
        <f>VLOOKUP($G234,county_facts!$A:$BB,33,FALSE)</f>
        <v>19135</v>
      </c>
      <c r="AL234">
        <f>VLOOKUP($G234,county_facts!$A:$BB,34,FALSE)</f>
        <v>36766</v>
      </c>
      <c r="AM234">
        <f>VLOOKUP($G234,county_facts!$A:$BB,35,FALSE)</f>
        <v>20.5</v>
      </c>
      <c r="AN234">
        <f>VLOOKUP($G234,county_facts!$A:$BB,36,FALSE)</f>
        <v>278</v>
      </c>
      <c r="AO234">
        <f>VLOOKUP($G234,county_facts!$A:$BB,37,FALSE)</f>
        <v>3424</v>
      </c>
      <c r="AP234">
        <f>VLOOKUP($G234,county_facts!$A:$BB,38,FALSE)</f>
        <v>1.1000000000000001</v>
      </c>
      <c r="AQ234">
        <f>VLOOKUP($G234,county_facts!$A:$BB,39,FALSE)</f>
        <v>1025</v>
      </c>
      <c r="AR234">
        <f>VLOOKUP($G234,county_facts!$A:$BB,40,FALSE)</f>
        <v>1139</v>
      </c>
      <c r="AS234">
        <f>VLOOKUP($G234,county_facts!$A:$BB,41,FALSE)</f>
        <v>0</v>
      </c>
      <c r="AT234">
        <f>VLOOKUP($G234,county_facts!$A:$BB,42,FALSE)</f>
        <v>0</v>
      </c>
      <c r="AU234">
        <f>VLOOKUP($G234,county_facts!$A:$BB,43,FALSE)</f>
        <v>0</v>
      </c>
      <c r="AV234">
        <f>VLOOKUP($G234,county_facts!$A:$BB,44,FALSE)</f>
        <v>0</v>
      </c>
      <c r="AW234">
        <f>VLOOKUP($G234,county_facts!$A:$BB,45,FALSE)</f>
        <v>0</v>
      </c>
      <c r="AX234">
        <f>VLOOKUP($G234,county_facts!$A:$BB,46,FALSE)</f>
        <v>19.600000000000001</v>
      </c>
      <c r="AY234">
        <f>VLOOKUP($G234,county_facts!$A:$BB,47,FALSE)</f>
        <v>327694</v>
      </c>
      <c r="AZ234">
        <f>VLOOKUP($G234,county_facts!$A:$BB,48,FALSE)</f>
        <v>3128</v>
      </c>
      <c r="BA234">
        <f>VLOOKUP($G234,county_facts!$A:$BB,49,FALSE)</f>
        <v>140227</v>
      </c>
      <c r="BB234">
        <f>VLOOKUP($G234,county_facts!$A:$BB,50,FALSE)</f>
        <v>7748</v>
      </c>
      <c r="BC234">
        <f>VLOOKUP($G234,county_facts!$A:$BB,51,FALSE)</f>
        <v>10416</v>
      </c>
      <c r="BD234">
        <f>VLOOKUP($G234,county_facts!$A:$BB,52,FALSE)</f>
        <v>0</v>
      </c>
      <c r="BE234">
        <f>VLOOKUP($G234,county_facts!$A:$BB,53,FALSE)</f>
        <v>608.86</v>
      </c>
      <c r="BF234">
        <f>VLOOKUP($G234,county_facts!$A:$BB,54,FALSE)</f>
        <v>29.8</v>
      </c>
    </row>
    <row r="235" spans="1:58" x14ac:dyDescent="0.3">
      <c r="A235" t="s">
        <v>9</v>
      </c>
      <c r="B235" t="s">
        <v>45</v>
      </c>
      <c r="C235">
        <v>147</v>
      </c>
      <c r="D235" t="s">
        <v>75</v>
      </c>
      <c r="E235">
        <v>502</v>
      </c>
      <c r="F235">
        <v>0.29282868499999998</v>
      </c>
      <c r="G235">
        <v>5047</v>
      </c>
      <c r="H235">
        <f>VLOOKUP($G235,county_facts!$A:$BB,4,FALSE)</f>
        <v>17805</v>
      </c>
      <c r="I235">
        <f>VLOOKUP($G235,county_facts!$A:$BB,5,FALSE)</f>
        <v>18125</v>
      </c>
      <c r="J235">
        <f>VLOOKUP($G235,county_facts!$A:$BB,6,FALSE)</f>
        <v>-1.8</v>
      </c>
      <c r="K235">
        <f>VLOOKUP($G235,county_facts!$A:$BB,7,FALSE)</f>
        <v>18125</v>
      </c>
      <c r="L235">
        <f>VLOOKUP($G235,county_facts!$A:$BB,8,FALSE)</f>
        <v>5.9</v>
      </c>
      <c r="M235">
        <f>VLOOKUP($G235,county_facts!$A:$BB,9,FALSE)</f>
        <v>23.6</v>
      </c>
      <c r="N235">
        <f>VLOOKUP($G235,county_facts!$A:$BB,10,FALSE)</f>
        <v>18</v>
      </c>
      <c r="O235">
        <f>VLOOKUP($G235,county_facts!$A:$BB,11,FALSE)</f>
        <v>50.5</v>
      </c>
      <c r="P235">
        <f>VLOOKUP($G235,county_facts!$A:$BB,12,FALSE)</f>
        <v>95.2</v>
      </c>
      <c r="Q235">
        <f>VLOOKUP($G235,county_facts!$A:$BB,13,FALSE)</f>
        <v>0.9</v>
      </c>
      <c r="R235">
        <f>VLOOKUP($G235,county_facts!$A:$BB,14,FALSE)</f>
        <v>1.3</v>
      </c>
      <c r="S235">
        <f>VLOOKUP($G235,county_facts!$A:$BB,15,FALSE)</f>
        <v>0.9</v>
      </c>
      <c r="T235">
        <f>VLOOKUP($G235,county_facts!$A:$BB,16,FALSE)</f>
        <v>0.1</v>
      </c>
      <c r="U235">
        <f>VLOOKUP($G235,county_facts!$A:$BB,17,FALSE)</f>
        <v>1.6</v>
      </c>
      <c r="V235">
        <f>VLOOKUP($G235,county_facts!$A:$BB,18,FALSE)</f>
        <v>3</v>
      </c>
      <c r="W235">
        <f>VLOOKUP($G235,county_facts!$A:$BB,19,FALSE)</f>
        <v>92.5</v>
      </c>
      <c r="X235">
        <f>VLOOKUP($G235,county_facts!$A:$BB,20,FALSE)</f>
        <v>85</v>
      </c>
      <c r="Y235">
        <f>VLOOKUP($G235,county_facts!$A:$BB,21,FALSE)</f>
        <v>0.8</v>
      </c>
      <c r="Z235">
        <f>VLOOKUP($G235,county_facts!$A:$BB,22,FALSE)</f>
        <v>1.8</v>
      </c>
      <c r="AA235">
        <f>VLOOKUP($G235,county_facts!$A:$BB,23,FALSE)</f>
        <v>82.1</v>
      </c>
      <c r="AB235">
        <f>VLOOKUP($G235,county_facts!$A:$BB,24,FALSE)</f>
        <v>12.4</v>
      </c>
      <c r="AC235">
        <f>VLOOKUP($G235,county_facts!$A:$BB,25,FALSE)</f>
        <v>1643</v>
      </c>
      <c r="AD235">
        <f>VLOOKUP($G235,county_facts!$A:$BB,26,FALSE)</f>
        <v>25</v>
      </c>
      <c r="AE235">
        <f>VLOOKUP($G235,county_facts!$A:$BB,27,FALSE)</f>
        <v>8024</v>
      </c>
      <c r="AF235">
        <f>VLOOKUP($G235,county_facts!$A:$BB,28,FALSE)</f>
        <v>74</v>
      </c>
      <c r="AG235">
        <f>VLOOKUP($G235,county_facts!$A:$BB,29,FALSE)</f>
        <v>3.4</v>
      </c>
      <c r="AH235">
        <f>VLOOKUP($G235,county_facts!$A:$BB,30,FALSE)</f>
        <v>93000</v>
      </c>
      <c r="AI235">
        <f>VLOOKUP($G235,county_facts!$A:$BB,31,FALSE)</f>
        <v>6769</v>
      </c>
      <c r="AJ235">
        <f>VLOOKUP($G235,county_facts!$A:$BB,32,FALSE)</f>
        <v>2.61</v>
      </c>
      <c r="AK235">
        <f>VLOOKUP($G235,county_facts!$A:$BB,33,FALSE)</f>
        <v>19135</v>
      </c>
      <c r="AL235">
        <f>VLOOKUP($G235,county_facts!$A:$BB,34,FALSE)</f>
        <v>36766</v>
      </c>
      <c r="AM235">
        <f>VLOOKUP($G235,county_facts!$A:$BB,35,FALSE)</f>
        <v>20.5</v>
      </c>
      <c r="AN235">
        <f>VLOOKUP($G235,county_facts!$A:$BB,36,FALSE)</f>
        <v>278</v>
      </c>
      <c r="AO235">
        <f>VLOOKUP($G235,county_facts!$A:$BB,37,FALSE)</f>
        <v>3424</v>
      </c>
      <c r="AP235">
        <f>VLOOKUP($G235,county_facts!$A:$BB,38,FALSE)</f>
        <v>1.1000000000000001</v>
      </c>
      <c r="AQ235">
        <f>VLOOKUP($G235,county_facts!$A:$BB,39,FALSE)</f>
        <v>1025</v>
      </c>
      <c r="AR235">
        <f>VLOOKUP($G235,county_facts!$A:$BB,40,FALSE)</f>
        <v>1139</v>
      </c>
      <c r="AS235">
        <f>VLOOKUP($G235,county_facts!$A:$BB,41,FALSE)</f>
        <v>0</v>
      </c>
      <c r="AT235">
        <f>VLOOKUP($G235,county_facts!$A:$BB,42,FALSE)</f>
        <v>0</v>
      </c>
      <c r="AU235">
        <f>VLOOKUP($G235,county_facts!$A:$BB,43,FALSE)</f>
        <v>0</v>
      </c>
      <c r="AV235">
        <f>VLOOKUP($G235,county_facts!$A:$BB,44,FALSE)</f>
        <v>0</v>
      </c>
      <c r="AW235">
        <f>VLOOKUP($G235,county_facts!$A:$BB,45,FALSE)</f>
        <v>0</v>
      </c>
      <c r="AX235">
        <f>VLOOKUP($G235,county_facts!$A:$BB,46,FALSE)</f>
        <v>19.600000000000001</v>
      </c>
      <c r="AY235">
        <f>VLOOKUP($G235,county_facts!$A:$BB,47,FALSE)</f>
        <v>327694</v>
      </c>
      <c r="AZ235">
        <f>VLOOKUP($G235,county_facts!$A:$BB,48,FALSE)</f>
        <v>3128</v>
      </c>
      <c r="BA235">
        <f>VLOOKUP($G235,county_facts!$A:$BB,49,FALSE)</f>
        <v>140227</v>
      </c>
      <c r="BB235">
        <f>VLOOKUP($G235,county_facts!$A:$BB,50,FALSE)</f>
        <v>7748</v>
      </c>
      <c r="BC235">
        <f>VLOOKUP($G235,county_facts!$A:$BB,51,FALSE)</f>
        <v>10416</v>
      </c>
      <c r="BD235">
        <f>VLOOKUP($G235,county_facts!$A:$BB,52,FALSE)</f>
        <v>0</v>
      </c>
      <c r="BE235">
        <f>VLOOKUP($G235,county_facts!$A:$BB,53,FALSE)</f>
        <v>608.86</v>
      </c>
      <c r="BF235">
        <f>VLOOKUP($G235,county_facts!$A:$BB,54,FALSE)</f>
        <v>29.8</v>
      </c>
    </row>
    <row r="236" spans="1:58" x14ac:dyDescent="0.3">
      <c r="A236" t="s">
        <v>6</v>
      </c>
      <c r="B236" t="s">
        <v>112</v>
      </c>
      <c r="C236">
        <v>3054</v>
      </c>
      <c r="D236" t="s">
        <v>75</v>
      </c>
      <c r="E236">
        <v>5553</v>
      </c>
      <c r="F236">
        <v>0.54997298800000005</v>
      </c>
      <c r="G236">
        <v>5045</v>
      </c>
      <c r="H236">
        <f>VLOOKUP($G236,county_facts!$A:$BB,4,FALSE)</f>
        <v>120768</v>
      </c>
      <c r="I236">
        <f>VLOOKUP($G236,county_facts!$A:$BB,5,FALSE)</f>
        <v>113237</v>
      </c>
      <c r="J236">
        <f>VLOOKUP($G236,county_facts!$A:$BB,6,FALSE)</f>
        <v>6.7</v>
      </c>
      <c r="K236">
        <f>VLOOKUP($G236,county_facts!$A:$BB,7,FALSE)</f>
        <v>113237</v>
      </c>
      <c r="L236">
        <f>VLOOKUP($G236,county_facts!$A:$BB,8,FALSE)</f>
        <v>6.6</v>
      </c>
      <c r="M236">
        <f>VLOOKUP($G236,county_facts!$A:$BB,9,FALSE)</f>
        <v>23.9</v>
      </c>
      <c r="N236">
        <f>VLOOKUP($G236,county_facts!$A:$BB,10,FALSE)</f>
        <v>11.2</v>
      </c>
      <c r="O236">
        <f>VLOOKUP($G236,county_facts!$A:$BB,11,FALSE)</f>
        <v>51.1</v>
      </c>
      <c r="P236">
        <f>VLOOKUP($G236,county_facts!$A:$BB,12,FALSE)</f>
        <v>84.6</v>
      </c>
      <c r="Q236">
        <f>VLOOKUP($G236,county_facts!$A:$BB,13,FALSE)</f>
        <v>11.3</v>
      </c>
      <c r="R236">
        <f>VLOOKUP($G236,county_facts!$A:$BB,14,FALSE)</f>
        <v>0.7</v>
      </c>
      <c r="S236">
        <f>VLOOKUP($G236,county_facts!$A:$BB,15,FALSE)</f>
        <v>1.2</v>
      </c>
      <c r="T236">
        <f>VLOOKUP($G236,county_facts!$A:$BB,16,FALSE)</f>
        <v>0.1</v>
      </c>
      <c r="U236">
        <f>VLOOKUP($G236,county_facts!$A:$BB,17,FALSE)</f>
        <v>2</v>
      </c>
      <c r="V236">
        <f>VLOOKUP($G236,county_facts!$A:$BB,18,FALSE)</f>
        <v>4.0999999999999996</v>
      </c>
      <c r="W236">
        <f>VLOOKUP($G236,county_facts!$A:$BB,19,FALSE)</f>
        <v>81.099999999999994</v>
      </c>
      <c r="X236">
        <f>VLOOKUP($G236,county_facts!$A:$BB,20,FALSE)</f>
        <v>81.8</v>
      </c>
      <c r="Y236">
        <f>VLOOKUP($G236,county_facts!$A:$BB,21,FALSE)</f>
        <v>2.9</v>
      </c>
      <c r="Z236">
        <f>VLOOKUP($G236,county_facts!$A:$BB,22,FALSE)</f>
        <v>4.8</v>
      </c>
      <c r="AA236">
        <f>VLOOKUP($G236,county_facts!$A:$BB,23,FALSE)</f>
        <v>89.4</v>
      </c>
      <c r="AB236">
        <f>VLOOKUP($G236,county_facts!$A:$BB,24,FALSE)</f>
        <v>27.2</v>
      </c>
      <c r="AC236">
        <f>VLOOKUP($G236,county_facts!$A:$BB,25,FALSE)</f>
        <v>8027</v>
      </c>
      <c r="AD236">
        <f>VLOOKUP($G236,county_facts!$A:$BB,26,FALSE)</f>
        <v>24.2</v>
      </c>
      <c r="AE236">
        <f>VLOOKUP($G236,county_facts!$A:$BB,27,FALSE)</f>
        <v>48849</v>
      </c>
      <c r="AF236">
        <f>VLOOKUP($G236,county_facts!$A:$BB,28,FALSE)</f>
        <v>65.2</v>
      </c>
      <c r="AG236">
        <f>VLOOKUP($G236,county_facts!$A:$BB,29,FALSE)</f>
        <v>19.600000000000001</v>
      </c>
      <c r="AH236">
        <f>VLOOKUP($G236,county_facts!$A:$BB,30,FALSE)</f>
        <v>137800</v>
      </c>
      <c r="AI236">
        <f>VLOOKUP($G236,county_facts!$A:$BB,31,FALSE)</f>
        <v>42413</v>
      </c>
      <c r="AJ236">
        <f>VLOOKUP($G236,county_facts!$A:$BB,32,FALSE)</f>
        <v>2.62</v>
      </c>
      <c r="AK236">
        <f>VLOOKUP($G236,county_facts!$A:$BB,33,FALSE)</f>
        <v>24401</v>
      </c>
      <c r="AL236">
        <f>VLOOKUP($G236,county_facts!$A:$BB,34,FALSE)</f>
        <v>50314</v>
      </c>
      <c r="AM236">
        <f>VLOOKUP($G236,county_facts!$A:$BB,35,FALSE)</f>
        <v>14.6</v>
      </c>
      <c r="AN236">
        <f>VLOOKUP($G236,county_facts!$A:$BB,36,FALSE)</f>
        <v>2439</v>
      </c>
      <c r="AO236">
        <f>VLOOKUP($G236,county_facts!$A:$BB,37,FALSE)</f>
        <v>35228</v>
      </c>
      <c r="AP236">
        <f>VLOOKUP($G236,county_facts!$A:$BB,38,FALSE)</f>
        <v>-1.6</v>
      </c>
      <c r="AQ236">
        <f>VLOOKUP($G236,county_facts!$A:$BB,39,FALSE)</f>
        <v>7738</v>
      </c>
      <c r="AR236">
        <f>VLOOKUP($G236,county_facts!$A:$BB,40,FALSE)</f>
        <v>9464</v>
      </c>
      <c r="AS236">
        <f>VLOOKUP($G236,county_facts!$A:$BB,41,FALSE)</f>
        <v>4.5</v>
      </c>
      <c r="AT236">
        <f>VLOOKUP($G236,county_facts!$A:$BB,42,FALSE)</f>
        <v>0</v>
      </c>
      <c r="AU236">
        <f>VLOOKUP($G236,county_facts!$A:$BB,43,FALSE)</f>
        <v>0.7</v>
      </c>
      <c r="AV236">
        <f>VLOOKUP($G236,county_facts!$A:$BB,44,FALSE)</f>
        <v>0</v>
      </c>
      <c r="AW236">
        <f>VLOOKUP($G236,county_facts!$A:$BB,45,FALSE)</f>
        <v>3.6</v>
      </c>
      <c r="AX236">
        <f>VLOOKUP($G236,county_facts!$A:$BB,46,FALSE)</f>
        <v>24.4</v>
      </c>
      <c r="AY236">
        <f>VLOOKUP($G236,county_facts!$A:$BB,47,FALSE)</f>
        <v>1587628</v>
      </c>
      <c r="AZ236">
        <f>VLOOKUP($G236,county_facts!$A:$BB,48,FALSE)</f>
        <v>266098</v>
      </c>
      <c r="BA236">
        <f>VLOOKUP($G236,county_facts!$A:$BB,49,FALSE)</f>
        <v>1227650</v>
      </c>
      <c r="BB236">
        <f>VLOOKUP($G236,county_facts!$A:$BB,50,FALSE)</f>
        <v>11730</v>
      </c>
      <c r="BC236">
        <f>VLOOKUP($G236,county_facts!$A:$BB,51,FALSE)</f>
        <v>137881</v>
      </c>
      <c r="BD236">
        <f>VLOOKUP($G236,county_facts!$A:$BB,52,FALSE)</f>
        <v>341</v>
      </c>
      <c r="BE236">
        <f>VLOOKUP($G236,county_facts!$A:$BB,53,FALSE)</f>
        <v>647.88</v>
      </c>
      <c r="BF236">
        <f>VLOOKUP($G236,county_facts!$A:$BB,54,FALSE)</f>
        <v>174.8</v>
      </c>
    </row>
    <row r="237" spans="1:58" x14ac:dyDescent="0.3">
      <c r="A237" t="s">
        <v>9</v>
      </c>
      <c r="B237" t="s">
        <v>112</v>
      </c>
      <c r="C237">
        <v>2499</v>
      </c>
      <c r="D237" t="s">
        <v>75</v>
      </c>
      <c r="E237">
        <v>5553</v>
      </c>
      <c r="F237">
        <v>0.450027012</v>
      </c>
      <c r="G237">
        <v>5045</v>
      </c>
      <c r="H237">
        <f>VLOOKUP($G237,county_facts!$A:$BB,4,FALSE)</f>
        <v>120768</v>
      </c>
      <c r="I237">
        <f>VLOOKUP($G237,county_facts!$A:$BB,5,FALSE)</f>
        <v>113237</v>
      </c>
      <c r="J237">
        <f>VLOOKUP($G237,county_facts!$A:$BB,6,FALSE)</f>
        <v>6.7</v>
      </c>
      <c r="K237">
        <f>VLOOKUP($G237,county_facts!$A:$BB,7,FALSE)</f>
        <v>113237</v>
      </c>
      <c r="L237">
        <f>VLOOKUP($G237,county_facts!$A:$BB,8,FALSE)</f>
        <v>6.6</v>
      </c>
      <c r="M237">
        <f>VLOOKUP($G237,county_facts!$A:$BB,9,FALSE)</f>
        <v>23.9</v>
      </c>
      <c r="N237">
        <f>VLOOKUP($G237,county_facts!$A:$BB,10,FALSE)</f>
        <v>11.2</v>
      </c>
      <c r="O237">
        <f>VLOOKUP($G237,county_facts!$A:$BB,11,FALSE)</f>
        <v>51.1</v>
      </c>
      <c r="P237">
        <f>VLOOKUP($G237,county_facts!$A:$BB,12,FALSE)</f>
        <v>84.6</v>
      </c>
      <c r="Q237">
        <f>VLOOKUP($G237,county_facts!$A:$BB,13,FALSE)</f>
        <v>11.3</v>
      </c>
      <c r="R237">
        <f>VLOOKUP($G237,county_facts!$A:$BB,14,FALSE)</f>
        <v>0.7</v>
      </c>
      <c r="S237">
        <f>VLOOKUP($G237,county_facts!$A:$BB,15,FALSE)</f>
        <v>1.2</v>
      </c>
      <c r="T237">
        <f>VLOOKUP($G237,county_facts!$A:$BB,16,FALSE)</f>
        <v>0.1</v>
      </c>
      <c r="U237">
        <f>VLOOKUP($G237,county_facts!$A:$BB,17,FALSE)</f>
        <v>2</v>
      </c>
      <c r="V237">
        <f>VLOOKUP($G237,county_facts!$A:$BB,18,FALSE)</f>
        <v>4.0999999999999996</v>
      </c>
      <c r="W237">
        <f>VLOOKUP($G237,county_facts!$A:$BB,19,FALSE)</f>
        <v>81.099999999999994</v>
      </c>
      <c r="X237">
        <f>VLOOKUP($G237,county_facts!$A:$BB,20,FALSE)</f>
        <v>81.8</v>
      </c>
      <c r="Y237">
        <f>VLOOKUP($G237,county_facts!$A:$BB,21,FALSE)</f>
        <v>2.9</v>
      </c>
      <c r="Z237">
        <f>VLOOKUP($G237,county_facts!$A:$BB,22,FALSE)</f>
        <v>4.8</v>
      </c>
      <c r="AA237">
        <f>VLOOKUP($G237,county_facts!$A:$BB,23,FALSE)</f>
        <v>89.4</v>
      </c>
      <c r="AB237">
        <f>VLOOKUP($G237,county_facts!$A:$BB,24,FALSE)</f>
        <v>27.2</v>
      </c>
      <c r="AC237">
        <f>VLOOKUP($G237,county_facts!$A:$BB,25,FALSE)</f>
        <v>8027</v>
      </c>
      <c r="AD237">
        <f>VLOOKUP($G237,county_facts!$A:$BB,26,FALSE)</f>
        <v>24.2</v>
      </c>
      <c r="AE237">
        <f>VLOOKUP($G237,county_facts!$A:$BB,27,FALSE)</f>
        <v>48849</v>
      </c>
      <c r="AF237">
        <f>VLOOKUP($G237,county_facts!$A:$BB,28,FALSE)</f>
        <v>65.2</v>
      </c>
      <c r="AG237">
        <f>VLOOKUP($G237,county_facts!$A:$BB,29,FALSE)</f>
        <v>19.600000000000001</v>
      </c>
      <c r="AH237">
        <f>VLOOKUP($G237,county_facts!$A:$BB,30,FALSE)</f>
        <v>137800</v>
      </c>
      <c r="AI237">
        <f>VLOOKUP($G237,county_facts!$A:$BB,31,FALSE)</f>
        <v>42413</v>
      </c>
      <c r="AJ237">
        <f>VLOOKUP($G237,county_facts!$A:$BB,32,FALSE)</f>
        <v>2.62</v>
      </c>
      <c r="AK237">
        <f>VLOOKUP($G237,county_facts!$A:$BB,33,FALSE)</f>
        <v>24401</v>
      </c>
      <c r="AL237">
        <f>VLOOKUP($G237,county_facts!$A:$BB,34,FALSE)</f>
        <v>50314</v>
      </c>
      <c r="AM237">
        <f>VLOOKUP($G237,county_facts!$A:$BB,35,FALSE)</f>
        <v>14.6</v>
      </c>
      <c r="AN237">
        <f>VLOOKUP($G237,county_facts!$A:$BB,36,FALSE)</f>
        <v>2439</v>
      </c>
      <c r="AO237">
        <f>VLOOKUP($G237,county_facts!$A:$BB,37,FALSE)</f>
        <v>35228</v>
      </c>
      <c r="AP237">
        <f>VLOOKUP($G237,county_facts!$A:$BB,38,FALSE)</f>
        <v>-1.6</v>
      </c>
      <c r="AQ237">
        <f>VLOOKUP($G237,county_facts!$A:$BB,39,FALSE)</f>
        <v>7738</v>
      </c>
      <c r="AR237">
        <f>VLOOKUP($G237,county_facts!$A:$BB,40,FALSE)</f>
        <v>9464</v>
      </c>
      <c r="AS237">
        <f>VLOOKUP($G237,county_facts!$A:$BB,41,FALSE)</f>
        <v>4.5</v>
      </c>
      <c r="AT237">
        <f>VLOOKUP($G237,county_facts!$A:$BB,42,FALSE)</f>
        <v>0</v>
      </c>
      <c r="AU237">
        <f>VLOOKUP($G237,county_facts!$A:$BB,43,FALSE)</f>
        <v>0.7</v>
      </c>
      <c r="AV237">
        <f>VLOOKUP($G237,county_facts!$A:$BB,44,FALSE)</f>
        <v>0</v>
      </c>
      <c r="AW237">
        <f>VLOOKUP($G237,county_facts!$A:$BB,45,FALSE)</f>
        <v>3.6</v>
      </c>
      <c r="AX237">
        <f>VLOOKUP($G237,county_facts!$A:$BB,46,FALSE)</f>
        <v>24.4</v>
      </c>
      <c r="AY237">
        <f>VLOOKUP($G237,county_facts!$A:$BB,47,FALSE)</f>
        <v>1587628</v>
      </c>
      <c r="AZ237">
        <f>VLOOKUP($G237,county_facts!$A:$BB,48,FALSE)</f>
        <v>266098</v>
      </c>
      <c r="BA237">
        <f>VLOOKUP($G237,county_facts!$A:$BB,49,FALSE)</f>
        <v>1227650</v>
      </c>
      <c r="BB237">
        <f>VLOOKUP($G237,county_facts!$A:$BB,50,FALSE)</f>
        <v>11730</v>
      </c>
      <c r="BC237">
        <f>VLOOKUP($G237,county_facts!$A:$BB,51,FALSE)</f>
        <v>137881</v>
      </c>
      <c r="BD237">
        <f>VLOOKUP($G237,county_facts!$A:$BB,52,FALSE)</f>
        <v>341</v>
      </c>
      <c r="BE237">
        <f>VLOOKUP($G237,county_facts!$A:$BB,53,FALSE)</f>
        <v>647.88</v>
      </c>
      <c r="BF237">
        <f>VLOOKUP($G237,county_facts!$A:$BB,54,FALSE)</f>
        <v>174.8</v>
      </c>
    </row>
    <row r="238" spans="1:58" x14ac:dyDescent="0.3">
      <c r="A238" t="s">
        <v>6</v>
      </c>
      <c r="B238" t="s">
        <v>113</v>
      </c>
      <c r="C238">
        <v>652</v>
      </c>
      <c r="D238" t="s">
        <v>75</v>
      </c>
      <c r="E238">
        <v>876</v>
      </c>
      <c r="F238">
        <v>0.74429223700000002</v>
      </c>
      <c r="G238">
        <v>5043</v>
      </c>
      <c r="H238">
        <f>VLOOKUP($G238,county_facts!$A:$BB,4,FALSE)</f>
        <v>18622</v>
      </c>
      <c r="I238">
        <f>VLOOKUP($G238,county_facts!$A:$BB,5,FALSE)</f>
        <v>18509</v>
      </c>
      <c r="J238">
        <f>VLOOKUP($G238,county_facts!$A:$BB,6,FALSE)</f>
        <v>0.6</v>
      </c>
      <c r="K238">
        <f>VLOOKUP($G238,county_facts!$A:$BB,7,FALSE)</f>
        <v>18509</v>
      </c>
      <c r="L238">
        <f>VLOOKUP($G238,county_facts!$A:$BB,8,FALSE)</f>
        <v>6.3</v>
      </c>
      <c r="M238">
        <f>VLOOKUP($G238,county_facts!$A:$BB,9,FALSE)</f>
        <v>22.4</v>
      </c>
      <c r="N238">
        <f>VLOOKUP($G238,county_facts!$A:$BB,10,FALSE)</f>
        <v>16.100000000000001</v>
      </c>
      <c r="O238">
        <f>VLOOKUP($G238,county_facts!$A:$BB,11,FALSE)</f>
        <v>51.2</v>
      </c>
      <c r="P238">
        <f>VLOOKUP($G238,county_facts!$A:$BB,12,FALSE)</f>
        <v>69.599999999999994</v>
      </c>
      <c r="Q238">
        <f>VLOOKUP($G238,county_facts!$A:$BB,13,FALSE)</f>
        <v>28</v>
      </c>
      <c r="R238">
        <f>VLOOKUP($G238,county_facts!$A:$BB,14,FALSE)</f>
        <v>0.4</v>
      </c>
      <c r="S238">
        <f>VLOOKUP($G238,county_facts!$A:$BB,15,FALSE)</f>
        <v>0.9</v>
      </c>
      <c r="T238">
        <f>VLOOKUP($G238,county_facts!$A:$BB,16,FALSE)</f>
        <v>0</v>
      </c>
      <c r="U238">
        <f>VLOOKUP($G238,county_facts!$A:$BB,17,FALSE)</f>
        <v>1.1000000000000001</v>
      </c>
      <c r="V238">
        <f>VLOOKUP($G238,county_facts!$A:$BB,18,FALSE)</f>
        <v>2.9</v>
      </c>
      <c r="W238">
        <f>VLOOKUP($G238,county_facts!$A:$BB,19,FALSE)</f>
        <v>67</v>
      </c>
      <c r="X238">
        <f>VLOOKUP($G238,county_facts!$A:$BB,20,FALSE)</f>
        <v>85.9</v>
      </c>
      <c r="Y238">
        <f>VLOOKUP($G238,county_facts!$A:$BB,21,FALSE)</f>
        <v>1.9</v>
      </c>
      <c r="Z238">
        <f>VLOOKUP($G238,county_facts!$A:$BB,22,FALSE)</f>
        <v>3.4</v>
      </c>
      <c r="AA238">
        <f>VLOOKUP($G238,county_facts!$A:$BB,23,FALSE)</f>
        <v>81.3</v>
      </c>
      <c r="AB238">
        <f>VLOOKUP($G238,county_facts!$A:$BB,24,FALSE)</f>
        <v>19.100000000000001</v>
      </c>
      <c r="AC238">
        <f>VLOOKUP($G238,county_facts!$A:$BB,25,FALSE)</f>
        <v>983</v>
      </c>
      <c r="AD238">
        <f>VLOOKUP($G238,county_facts!$A:$BB,26,FALSE)</f>
        <v>20.8</v>
      </c>
      <c r="AE238">
        <f>VLOOKUP($G238,county_facts!$A:$BB,27,FALSE)</f>
        <v>8481</v>
      </c>
      <c r="AF238">
        <f>VLOOKUP($G238,county_facts!$A:$BB,28,FALSE)</f>
        <v>61.2</v>
      </c>
      <c r="AG238">
        <f>VLOOKUP($G238,county_facts!$A:$BB,29,FALSE)</f>
        <v>13.4</v>
      </c>
      <c r="AH238">
        <f>VLOOKUP($G238,county_facts!$A:$BB,30,FALSE)</f>
        <v>83300</v>
      </c>
      <c r="AI238">
        <f>VLOOKUP($G238,county_facts!$A:$BB,31,FALSE)</f>
        <v>7496</v>
      </c>
      <c r="AJ238">
        <f>VLOOKUP($G238,county_facts!$A:$BB,32,FALSE)</f>
        <v>2.37</v>
      </c>
      <c r="AK238">
        <f>VLOOKUP($G238,county_facts!$A:$BB,33,FALSE)</f>
        <v>17057</v>
      </c>
      <c r="AL238">
        <f>VLOOKUP($G238,county_facts!$A:$BB,34,FALSE)</f>
        <v>31171</v>
      </c>
      <c r="AM238">
        <f>VLOOKUP($G238,county_facts!$A:$BB,35,FALSE)</f>
        <v>28.5</v>
      </c>
      <c r="AN238">
        <f>VLOOKUP($G238,county_facts!$A:$BB,36,FALSE)</f>
        <v>405</v>
      </c>
      <c r="AO238">
        <f>VLOOKUP($G238,county_facts!$A:$BB,37,FALSE)</f>
        <v>4478</v>
      </c>
      <c r="AP238">
        <f>VLOOKUP($G238,county_facts!$A:$BB,38,FALSE)</f>
        <v>-0.9</v>
      </c>
      <c r="AQ238">
        <f>VLOOKUP($G238,county_facts!$A:$BB,39,FALSE)</f>
        <v>1006</v>
      </c>
      <c r="AR238">
        <f>VLOOKUP($G238,county_facts!$A:$BB,40,FALSE)</f>
        <v>1460</v>
      </c>
      <c r="AS238">
        <f>VLOOKUP($G238,county_facts!$A:$BB,41,FALSE)</f>
        <v>6.4</v>
      </c>
      <c r="AT238">
        <f>VLOOKUP($G238,county_facts!$A:$BB,42,FALSE)</f>
        <v>0</v>
      </c>
      <c r="AU238">
        <f>VLOOKUP($G238,county_facts!$A:$BB,43,FALSE)</f>
        <v>0</v>
      </c>
      <c r="AV238">
        <f>VLOOKUP($G238,county_facts!$A:$BB,44,FALSE)</f>
        <v>0</v>
      </c>
      <c r="AW238">
        <f>VLOOKUP($G238,county_facts!$A:$BB,45,FALSE)</f>
        <v>0</v>
      </c>
      <c r="AX238">
        <f>VLOOKUP($G238,county_facts!$A:$BB,46,FALSE)</f>
        <v>0</v>
      </c>
      <c r="AY238">
        <f>VLOOKUP($G238,county_facts!$A:$BB,47,FALSE)</f>
        <v>156135</v>
      </c>
      <c r="AZ238">
        <f>VLOOKUP($G238,county_facts!$A:$BB,48,FALSE)</f>
        <v>87552</v>
      </c>
      <c r="BA238">
        <f>VLOOKUP($G238,county_facts!$A:$BB,49,FALSE)</f>
        <v>198993</v>
      </c>
      <c r="BB238">
        <f>VLOOKUP($G238,county_facts!$A:$BB,50,FALSE)</f>
        <v>10645</v>
      </c>
      <c r="BC238">
        <f>VLOOKUP($G238,county_facts!$A:$BB,51,FALSE)</f>
        <v>19657</v>
      </c>
      <c r="BD238">
        <f>VLOOKUP($G238,county_facts!$A:$BB,52,FALSE)</f>
        <v>4</v>
      </c>
      <c r="BE238">
        <f>VLOOKUP($G238,county_facts!$A:$BB,53,FALSE)</f>
        <v>828.36</v>
      </c>
      <c r="BF238">
        <f>VLOOKUP($G238,county_facts!$A:$BB,54,FALSE)</f>
        <v>22.3</v>
      </c>
    </row>
    <row r="239" spans="1:58" x14ac:dyDescent="0.3">
      <c r="A239" t="s">
        <v>9</v>
      </c>
      <c r="B239" t="s">
        <v>113</v>
      </c>
      <c r="C239">
        <v>224</v>
      </c>
      <c r="D239" t="s">
        <v>75</v>
      </c>
      <c r="E239">
        <v>876</v>
      </c>
      <c r="F239">
        <v>0.25570776299999998</v>
      </c>
      <c r="G239">
        <v>5043</v>
      </c>
      <c r="H239">
        <f>VLOOKUP($G239,county_facts!$A:$BB,4,FALSE)</f>
        <v>18622</v>
      </c>
      <c r="I239">
        <f>VLOOKUP($G239,county_facts!$A:$BB,5,FALSE)</f>
        <v>18509</v>
      </c>
      <c r="J239">
        <f>VLOOKUP($G239,county_facts!$A:$BB,6,FALSE)</f>
        <v>0.6</v>
      </c>
      <c r="K239">
        <f>VLOOKUP($G239,county_facts!$A:$BB,7,FALSE)</f>
        <v>18509</v>
      </c>
      <c r="L239">
        <f>VLOOKUP($G239,county_facts!$A:$BB,8,FALSE)</f>
        <v>6.3</v>
      </c>
      <c r="M239">
        <f>VLOOKUP($G239,county_facts!$A:$BB,9,FALSE)</f>
        <v>22.4</v>
      </c>
      <c r="N239">
        <f>VLOOKUP($G239,county_facts!$A:$BB,10,FALSE)</f>
        <v>16.100000000000001</v>
      </c>
      <c r="O239">
        <f>VLOOKUP($G239,county_facts!$A:$BB,11,FALSE)</f>
        <v>51.2</v>
      </c>
      <c r="P239">
        <f>VLOOKUP($G239,county_facts!$A:$BB,12,FALSE)</f>
        <v>69.599999999999994</v>
      </c>
      <c r="Q239">
        <f>VLOOKUP($G239,county_facts!$A:$BB,13,FALSE)</f>
        <v>28</v>
      </c>
      <c r="R239">
        <f>VLOOKUP($G239,county_facts!$A:$BB,14,FALSE)</f>
        <v>0.4</v>
      </c>
      <c r="S239">
        <f>VLOOKUP($G239,county_facts!$A:$BB,15,FALSE)</f>
        <v>0.9</v>
      </c>
      <c r="T239">
        <f>VLOOKUP($G239,county_facts!$A:$BB,16,FALSE)</f>
        <v>0</v>
      </c>
      <c r="U239">
        <f>VLOOKUP($G239,county_facts!$A:$BB,17,FALSE)</f>
        <v>1.1000000000000001</v>
      </c>
      <c r="V239">
        <f>VLOOKUP($G239,county_facts!$A:$BB,18,FALSE)</f>
        <v>2.9</v>
      </c>
      <c r="W239">
        <f>VLOOKUP($G239,county_facts!$A:$BB,19,FALSE)</f>
        <v>67</v>
      </c>
      <c r="X239">
        <f>VLOOKUP($G239,county_facts!$A:$BB,20,FALSE)</f>
        <v>85.9</v>
      </c>
      <c r="Y239">
        <f>VLOOKUP($G239,county_facts!$A:$BB,21,FALSE)</f>
        <v>1.9</v>
      </c>
      <c r="Z239">
        <f>VLOOKUP($G239,county_facts!$A:$BB,22,FALSE)</f>
        <v>3.4</v>
      </c>
      <c r="AA239">
        <f>VLOOKUP($G239,county_facts!$A:$BB,23,FALSE)</f>
        <v>81.3</v>
      </c>
      <c r="AB239">
        <f>VLOOKUP($G239,county_facts!$A:$BB,24,FALSE)</f>
        <v>19.100000000000001</v>
      </c>
      <c r="AC239">
        <f>VLOOKUP($G239,county_facts!$A:$BB,25,FALSE)</f>
        <v>983</v>
      </c>
      <c r="AD239">
        <f>VLOOKUP($G239,county_facts!$A:$BB,26,FALSE)</f>
        <v>20.8</v>
      </c>
      <c r="AE239">
        <f>VLOOKUP($G239,county_facts!$A:$BB,27,FALSE)</f>
        <v>8481</v>
      </c>
      <c r="AF239">
        <f>VLOOKUP($G239,county_facts!$A:$BB,28,FALSE)</f>
        <v>61.2</v>
      </c>
      <c r="AG239">
        <f>VLOOKUP($G239,county_facts!$A:$BB,29,FALSE)</f>
        <v>13.4</v>
      </c>
      <c r="AH239">
        <f>VLOOKUP($G239,county_facts!$A:$BB,30,FALSE)</f>
        <v>83300</v>
      </c>
      <c r="AI239">
        <f>VLOOKUP($G239,county_facts!$A:$BB,31,FALSE)</f>
        <v>7496</v>
      </c>
      <c r="AJ239">
        <f>VLOOKUP($G239,county_facts!$A:$BB,32,FALSE)</f>
        <v>2.37</v>
      </c>
      <c r="AK239">
        <f>VLOOKUP($G239,county_facts!$A:$BB,33,FALSE)</f>
        <v>17057</v>
      </c>
      <c r="AL239">
        <f>VLOOKUP($G239,county_facts!$A:$BB,34,FALSE)</f>
        <v>31171</v>
      </c>
      <c r="AM239">
        <f>VLOOKUP($G239,county_facts!$A:$BB,35,FALSE)</f>
        <v>28.5</v>
      </c>
      <c r="AN239">
        <f>VLOOKUP($G239,county_facts!$A:$BB,36,FALSE)</f>
        <v>405</v>
      </c>
      <c r="AO239">
        <f>VLOOKUP($G239,county_facts!$A:$BB,37,FALSE)</f>
        <v>4478</v>
      </c>
      <c r="AP239">
        <f>VLOOKUP($G239,county_facts!$A:$BB,38,FALSE)</f>
        <v>-0.9</v>
      </c>
      <c r="AQ239">
        <f>VLOOKUP($G239,county_facts!$A:$BB,39,FALSE)</f>
        <v>1006</v>
      </c>
      <c r="AR239">
        <f>VLOOKUP($G239,county_facts!$A:$BB,40,FALSE)</f>
        <v>1460</v>
      </c>
      <c r="AS239">
        <f>VLOOKUP($G239,county_facts!$A:$BB,41,FALSE)</f>
        <v>6.4</v>
      </c>
      <c r="AT239">
        <f>VLOOKUP($G239,county_facts!$A:$BB,42,FALSE)</f>
        <v>0</v>
      </c>
      <c r="AU239">
        <f>VLOOKUP($G239,county_facts!$A:$BB,43,FALSE)</f>
        <v>0</v>
      </c>
      <c r="AV239">
        <f>VLOOKUP($G239,county_facts!$A:$BB,44,FALSE)</f>
        <v>0</v>
      </c>
      <c r="AW239">
        <f>VLOOKUP($G239,county_facts!$A:$BB,45,FALSE)</f>
        <v>0</v>
      </c>
      <c r="AX239">
        <f>VLOOKUP($G239,county_facts!$A:$BB,46,FALSE)</f>
        <v>0</v>
      </c>
      <c r="AY239">
        <f>VLOOKUP($G239,county_facts!$A:$BB,47,FALSE)</f>
        <v>156135</v>
      </c>
      <c r="AZ239">
        <f>VLOOKUP($G239,county_facts!$A:$BB,48,FALSE)</f>
        <v>87552</v>
      </c>
      <c r="BA239">
        <f>VLOOKUP($G239,county_facts!$A:$BB,49,FALSE)</f>
        <v>198993</v>
      </c>
      <c r="BB239">
        <f>VLOOKUP($G239,county_facts!$A:$BB,50,FALSE)</f>
        <v>10645</v>
      </c>
      <c r="BC239">
        <f>VLOOKUP($G239,county_facts!$A:$BB,51,FALSE)</f>
        <v>19657</v>
      </c>
      <c r="BD239">
        <f>VLOOKUP($G239,county_facts!$A:$BB,52,FALSE)</f>
        <v>4</v>
      </c>
      <c r="BE239">
        <f>VLOOKUP($G239,county_facts!$A:$BB,53,FALSE)</f>
        <v>828.36</v>
      </c>
      <c r="BF239">
        <f>VLOOKUP($G239,county_facts!$A:$BB,54,FALSE)</f>
        <v>22.3</v>
      </c>
    </row>
    <row r="240" spans="1:58" x14ac:dyDescent="0.3">
      <c r="A240" t="s">
        <v>6</v>
      </c>
      <c r="B240" t="s">
        <v>114</v>
      </c>
      <c r="C240">
        <v>640</v>
      </c>
      <c r="D240" t="s">
        <v>75</v>
      </c>
      <c r="E240">
        <v>813</v>
      </c>
      <c r="F240">
        <v>0.78720787199999998</v>
      </c>
      <c r="G240">
        <v>5041</v>
      </c>
      <c r="H240">
        <f>VLOOKUP($G240,county_facts!$A:$BB,4,FALSE)</f>
        <v>12264</v>
      </c>
      <c r="I240">
        <f>VLOOKUP($G240,county_facts!$A:$BB,5,FALSE)</f>
        <v>13008</v>
      </c>
      <c r="J240">
        <f>VLOOKUP($G240,county_facts!$A:$BB,6,FALSE)</f>
        <v>-5.7</v>
      </c>
      <c r="K240">
        <f>VLOOKUP($G240,county_facts!$A:$BB,7,FALSE)</f>
        <v>13008</v>
      </c>
      <c r="L240">
        <f>VLOOKUP($G240,county_facts!$A:$BB,8,FALSE)</f>
        <v>6.8</v>
      </c>
      <c r="M240">
        <f>VLOOKUP($G240,county_facts!$A:$BB,9,FALSE)</f>
        <v>25.6</v>
      </c>
      <c r="N240">
        <f>VLOOKUP($G240,county_facts!$A:$BB,10,FALSE)</f>
        <v>17.100000000000001</v>
      </c>
      <c r="O240">
        <f>VLOOKUP($G240,county_facts!$A:$BB,11,FALSE)</f>
        <v>53.2</v>
      </c>
      <c r="P240">
        <f>VLOOKUP($G240,county_facts!$A:$BB,12,FALSE)</f>
        <v>50.1</v>
      </c>
      <c r="Q240">
        <f>VLOOKUP($G240,county_facts!$A:$BB,13,FALSE)</f>
        <v>47.9</v>
      </c>
      <c r="R240">
        <f>VLOOKUP($G240,county_facts!$A:$BB,14,FALSE)</f>
        <v>0.4</v>
      </c>
      <c r="S240">
        <f>VLOOKUP($G240,county_facts!$A:$BB,15,FALSE)</f>
        <v>0.4</v>
      </c>
      <c r="T240">
        <f>VLOOKUP($G240,county_facts!$A:$BB,16,FALSE)</f>
        <v>0.1</v>
      </c>
      <c r="U240">
        <f>VLOOKUP($G240,county_facts!$A:$BB,17,FALSE)</f>
        <v>1</v>
      </c>
      <c r="V240">
        <f>VLOOKUP($G240,county_facts!$A:$BB,18,FALSE)</f>
        <v>4.8</v>
      </c>
      <c r="W240">
        <f>VLOOKUP($G240,county_facts!$A:$BB,19,FALSE)</f>
        <v>46.6</v>
      </c>
      <c r="X240">
        <f>VLOOKUP($G240,county_facts!$A:$BB,20,FALSE)</f>
        <v>89.1</v>
      </c>
      <c r="Y240">
        <f>VLOOKUP($G240,county_facts!$A:$BB,21,FALSE)</f>
        <v>1.8</v>
      </c>
      <c r="Z240">
        <f>VLOOKUP($G240,county_facts!$A:$BB,22,FALSE)</f>
        <v>4.0999999999999996</v>
      </c>
      <c r="AA240">
        <f>VLOOKUP($G240,county_facts!$A:$BB,23,FALSE)</f>
        <v>76.900000000000006</v>
      </c>
      <c r="AB240">
        <f>VLOOKUP($G240,county_facts!$A:$BB,24,FALSE)</f>
        <v>12.7</v>
      </c>
      <c r="AC240">
        <f>VLOOKUP($G240,county_facts!$A:$BB,25,FALSE)</f>
        <v>754</v>
      </c>
      <c r="AD240">
        <f>VLOOKUP($G240,county_facts!$A:$BB,26,FALSE)</f>
        <v>21.5</v>
      </c>
      <c r="AE240">
        <f>VLOOKUP($G240,county_facts!$A:$BB,27,FALSE)</f>
        <v>6306</v>
      </c>
      <c r="AF240">
        <f>VLOOKUP($G240,county_facts!$A:$BB,28,FALSE)</f>
        <v>55.9</v>
      </c>
      <c r="AG240">
        <f>VLOOKUP($G240,county_facts!$A:$BB,29,FALSE)</f>
        <v>17.3</v>
      </c>
      <c r="AH240">
        <f>VLOOKUP($G240,county_facts!$A:$BB,30,FALSE)</f>
        <v>55100</v>
      </c>
      <c r="AI240">
        <f>VLOOKUP($G240,county_facts!$A:$BB,31,FALSE)</f>
        <v>5305</v>
      </c>
      <c r="AJ240">
        <f>VLOOKUP($G240,county_facts!$A:$BB,32,FALSE)</f>
        <v>2.39</v>
      </c>
      <c r="AK240">
        <f>VLOOKUP($G240,county_facts!$A:$BB,33,FALSE)</f>
        <v>19822</v>
      </c>
      <c r="AL240">
        <f>VLOOKUP($G240,county_facts!$A:$BB,34,FALSE)</f>
        <v>28680</v>
      </c>
      <c r="AM240">
        <f>VLOOKUP($G240,county_facts!$A:$BB,35,FALSE)</f>
        <v>30.1</v>
      </c>
      <c r="AN240">
        <f>VLOOKUP($G240,county_facts!$A:$BB,36,FALSE)</f>
        <v>312</v>
      </c>
      <c r="AO240">
        <f>VLOOKUP($G240,county_facts!$A:$BB,37,FALSE)</f>
        <v>3412</v>
      </c>
      <c r="AP240">
        <f>VLOOKUP($G240,county_facts!$A:$BB,38,FALSE)</f>
        <v>1</v>
      </c>
      <c r="AQ240">
        <f>VLOOKUP($G240,county_facts!$A:$BB,39,FALSE)</f>
        <v>732</v>
      </c>
      <c r="AR240">
        <f>VLOOKUP($G240,county_facts!$A:$BB,40,FALSE)</f>
        <v>840</v>
      </c>
      <c r="AS240">
        <f>VLOOKUP($G240,county_facts!$A:$BB,41,FALSE)</f>
        <v>0</v>
      </c>
      <c r="AT240">
        <f>VLOOKUP($G240,county_facts!$A:$BB,42,FALSE)</f>
        <v>0</v>
      </c>
      <c r="AU240">
        <f>VLOOKUP($G240,county_facts!$A:$BB,43,FALSE)</f>
        <v>0</v>
      </c>
      <c r="AV240">
        <f>VLOOKUP($G240,county_facts!$A:$BB,44,FALSE)</f>
        <v>0</v>
      </c>
      <c r="AW240">
        <f>VLOOKUP($G240,county_facts!$A:$BB,45,FALSE)</f>
        <v>0</v>
      </c>
      <c r="AX240">
        <f>VLOOKUP($G240,county_facts!$A:$BB,46,FALSE)</f>
        <v>27.4</v>
      </c>
      <c r="AY240">
        <f>VLOOKUP($G240,county_facts!$A:$BB,47,FALSE)</f>
        <v>400820</v>
      </c>
      <c r="AZ240">
        <f>VLOOKUP($G240,county_facts!$A:$BB,48,FALSE)</f>
        <v>230922</v>
      </c>
      <c r="BA240">
        <f>VLOOKUP($G240,county_facts!$A:$BB,49,FALSE)</f>
        <v>119201</v>
      </c>
      <c r="BB240">
        <f>VLOOKUP($G240,county_facts!$A:$BB,50,FALSE)</f>
        <v>8691</v>
      </c>
      <c r="BC240">
        <f>VLOOKUP($G240,county_facts!$A:$BB,51,FALSE)</f>
        <v>9790</v>
      </c>
      <c r="BD240">
        <f>VLOOKUP($G240,county_facts!$A:$BB,52,FALSE)</f>
        <v>7</v>
      </c>
      <c r="BE240">
        <f>VLOOKUP($G240,county_facts!$A:$BB,53,FALSE)</f>
        <v>768.15</v>
      </c>
      <c r="BF240">
        <f>VLOOKUP($G240,county_facts!$A:$BB,54,FALSE)</f>
        <v>16.899999999999999</v>
      </c>
    </row>
    <row r="241" spans="1:58" x14ac:dyDescent="0.3">
      <c r="A241" t="s">
        <v>9</v>
      </c>
      <c r="B241" t="s">
        <v>114</v>
      </c>
      <c r="C241">
        <v>173</v>
      </c>
      <c r="D241" t="s">
        <v>75</v>
      </c>
      <c r="E241">
        <v>813</v>
      </c>
      <c r="F241">
        <v>0.212792128</v>
      </c>
      <c r="G241">
        <v>5041</v>
      </c>
      <c r="H241">
        <f>VLOOKUP($G241,county_facts!$A:$BB,4,FALSE)</f>
        <v>12264</v>
      </c>
      <c r="I241">
        <f>VLOOKUP($G241,county_facts!$A:$BB,5,FALSE)</f>
        <v>13008</v>
      </c>
      <c r="J241">
        <f>VLOOKUP($G241,county_facts!$A:$BB,6,FALSE)</f>
        <v>-5.7</v>
      </c>
      <c r="K241">
        <f>VLOOKUP($G241,county_facts!$A:$BB,7,FALSE)</f>
        <v>13008</v>
      </c>
      <c r="L241">
        <f>VLOOKUP($G241,county_facts!$A:$BB,8,FALSE)</f>
        <v>6.8</v>
      </c>
      <c r="M241">
        <f>VLOOKUP($G241,county_facts!$A:$BB,9,FALSE)</f>
        <v>25.6</v>
      </c>
      <c r="N241">
        <f>VLOOKUP($G241,county_facts!$A:$BB,10,FALSE)</f>
        <v>17.100000000000001</v>
      </c>
      <c r="O241">
        <f>VLOOKUP($G241,county_facts!$A:$BB,11,FALSE)</f>
        <v>53.2</v>
      </c>
      <c r="P241">
        <f>VLOOKUP($G241,county_facts!$A:$BB,12,FALSE)</f>
        <v>50.1</v>
      </c>
      <c r="Q241">
        <f>VLOOKUP($G241,county_facts!$A:$BB,13,FALSE)</f>
        <v>47.9</v>
      </c>
      <c r="R241">
        <f>VLOOKUP($G241,county_facts!$A:$BB,14,FALSE)</f>
        <v>0.4</v>
      </c>
      <c r="S241">
        <f>VLOOKUP($G241,county_facts!$A:$BB,15,FALSE)</f>
        <v>0.4</v>
      </c>
      <c r="T241">
        <f>VLOOKUP($G241,county_facts!$A:$BB,16,FALSE)</f>
        <v>0.1</v>
      </c>
      <c r="U241">
        <f>VLOOKUP($G241,county_facts!$A:$BB,17,FALSE)</f>
        <v>1</v>
      </c>
      <c r="V241">
        <f>VLOOKUP($G241,county_facts!$A:$BB,18,FALSE)</f>
        <v>4.8</v>
      </c>
      <c r="W241">
        <f>VLOOKUP($G241,county_facts!$A:$BB,19,FALSE)</f>
        <v>46.6</v>
      </c>
      <c r="X241">
        <f>VLOOKUP($G241,county_facts!$A:$BB,20,FALSE)</f>
        <v>89.1</v>
      </c>
      <c r="Y241">
        <f>VLOOKUP($G241,county_facts!$A:$BB,21,FALSE)</f>
        <v>1.8</v>
      </c>
      <c r="Z241">
        <f>VLOOKUP($G241,county_facts!$A:$BB,22,FALSE)</f>
        <v>4.0999999999999996</v>
      </c>
      <c r="AA241">
        <f>VLOOKUP($G241,county_facts!$A:$BB,23,FALSE)</f>
        <v>76.900000000000006</v>
      </c>
      <c r="AB241">
        <f>VLOOKUP($G241,county_facts!$A:$BB,24,FALSE)</f>
        <v>12.7</v>
      </c>
      <c r="AC241">
        <f>VLOOKUP($G241,county_facts!$A:$BB,25,FALSE)</f>
        <v>754</v>
      </c>
      <c r="AD241">
        <f>VLOOKUP($G241,county_facts!$A:$BB,26,FALSE)</f>
        <v>21.5</v>
      </c>
      <c r="AE241">
        <f>VLOOKUP($G241,county_facts!$A:$BB,27,FALSE)</f>
        <v>6306</v>
      </c>
      <c r="AF241">
        <f>VLOOKUP($G241,county_facts!$A:$BB,28,FALSE)</f>
        <v>55.9</v>
      </c>
      <c r="AG241">
        <f>VLOOKUP($G241,county_facts!$A:$BB,29,FALSE)</f>
        <v>17.3</v>
      </c>
      <c r="AH241">
        <f>VLOOKUP($G241,county_facts!$A:$BB,30,FALSE)</f>
        <v>55100</v>
      </c>
      <c r="AI241">
        <f>VLOOKUP($G241,county_facts!$A:$BB,31,FALSE)</f>
        <v>5305</v>
      </c>
      <c r="AJ241">
        <f>VLOOKUP($G241,county_facts!$A:$BB,32,FALSE)</f>
        <v>2.39</v>
      </c>
      <c r="AK241">
        <f>VLOOKUP($G241,county_facts!$A:$BB,33,FALSE)</f>
        <v>19822</v>
      </c>
      <c r="AL241">
        <f>VLOOKUP($G241,county_facts!$A:$BB,34,FALSE)</f>
        <v>28680</v>
      </c>
      <c r="AM241">
        <f>VLOOKUP($G241,county_facts!$A:$BB,35,FALSE)</f>
        <v>30.1</v>
      </c>
      <c r="AN241">
        <f>VLOOKUP($G241,county_facts!$A:$BB,36,FALSE)</f>
        <v>312</v>
      </c>
      <c r="AO241">
        <f>VLOOKUP($G241,county_facts!$A:$BB,37,FALSE)</f>
        <v>3412</v>
      </c>
      <c r="AP241">
        <f>VLOOKUP($G241,county_facts!$A:$BB,38,FALSE)</f>
        <v>1</v>
      </c>
      <c r="AQ241">
        <f>VLOOKUP($G241,county_facts!$A:$BB,39,FALSE)</f>
        <v>732</v>
      </c>
      <c r="AR241">
        <f>VLOOKUP($G241,county_facts!$A:$BB,40,FALSE)</f>
        <v>840</v>
      </c>
      <c r="AS241">
        <f>VLOOKUP($G241,county_facts!$A:$BB,41,FALSE)</f>
        <v>0</v>
      </c>
      <c r="AT241">
        <f>VLOOKUP($G241,county_facts!$A:$BB,42,FALSE)</f>
        <v>0</v>
      </c>
      <c r="AU241">
        <f>VLOOKUP($G241,county_facts!$A:$BB,43,FALSE)</f>
        <v>0</v>
      </c>
      <c r="AV241">
        <f>VLOOKUP($G241,county_facts!$A:$BB,44,FALSE)</f>
        <v>0</v>
      </c>
      <c r="AW241">
        <f>VLOOKUP($G241,county_facts!$A:$BB,45,FALSE)</f>
        <v>0</v>
      </c>
      <c r="AX241">
        <f>VLOOKUP($G241,county_facts!$A:$BB,46,FALSE)</f>
        <v>27.4</v>
      </c>
      <c r="AY241">
        <f>VLOOKUP($G241,county_facts!$A:$BB,47,FALSE)</f>
        <v>400820</v>
      </c>
      <c r="AZ241">
        <f>VLOOKUP($G241,county_facts!$A:$BB,48,FALSE)</f>
        <v>230922</v>
      </c>
      <c r="BA241">
        <f>VLOOKUP($G241,county_facts!$A:$BB,49,FALSE)</f>
        <v>119201</v>
      </c>
      <c r="BB241">
        <f>VLOOKUP($G241,county_facts!$A:$BB,50,FALSE)</f>
        <v>8691</v>
      </c>
      <c r="BC241">
        <f>VLOOKUP($G241,county_facts!$A:$BB,51,FALSE)</f>
        <v>9790</v>
      </c>
      <c r="BD241">
        <f>VLOOKUP($G241,county_facts!$A:$BB,52,FALSE)</f>
        <v>7</v>
      </c>
      <c r="BE241">
        <f>VLOOKUP($G241,county_facts!$A:$BB,53,FALSE)</f>
        <v>768.15</v>
      </c>
      <c r="BF241">
        <f>VLOOKUP($G241,county_facts!$A:$BB,54,FALSE)</f>
        <v>16.899999999999999</v>
      </c>
    </row>
    <row r="242" spans="1:58" x14ac:dyDescent="0.3">
      <c r="A242" t="s">
        <v>6</v>
      </c>
      <c r="B242" t="s">
        <v>50</v>
      </c>
      <c r="C242">
        <v>350</v>
      </c>
      <c r="D242" t="s">
        <v>75</v>
      </c>
      <c r="E242">
        <v>408</v>
      </c>
      <c r="F242">
        <v>0.85784313700000003</v>
      </c>
      <c r="G242">
        <v>5039</v>
      </c>
      <c r="H242">
        <f>VLOOKUP($G242,county_facts!$A:$BB,4,FALSE)</f>
        <v>7755</v>
      </c>
      <c r="I242">
        <f>VLOOKUP($G242,county_facts!$A:$BB,5,FALSE)</f>
        <v>8116</v>
      </c>
      <c r="J242">
        <f>VLOOKUP($G242,county_facts!$A:$BB,6,FALSE)</f>
        <v>-4.4000000000000004</v>
      </c>
      <c r="K242">
        <f>VLOOKUP($G242,county_facts!$A:$BB,7,FALSE)</f>
        <v>8116</v>
      </c>
      <c r="L242">
        <f>VLOOKUP($G242,county_facts!$A:$BB,8,FALSE)</f>
        <v>5.5</v>
      </c>
      <c r="M242">
        <f>VLOOKUP($G242,county_facts!$A:$BB,9,FALSE)</f>
        <v>22.3</v>
      </c>
      <c r="N242">
        <f>VLOOKUP($G242,county_facts!$A:$BB,10,FALSE)</f>
        <v>20.5</v>
      </c>
      <c r="O242">
        <f>VLOOKUP($G242,county_facts!$A:$BB,11,FALSE)</f>
        <v>51.7</v>
      </c>
      <c r="P242">
        <f>VLOOKUP($G242,county_facts!$A:$BB,12,FALSE)</f>
        <v>56.4</v>
      </c>
      <c r="Q242">
        <f>VLOOKUP($G242,county_facts!$A:$BB,13,FALSE)</f>
        <v>41.3</v>
      </c>
      <c r="R242">
        <f>VLOOKUP($G242,county_facts!$A:$BB,14,FALSE)</f>
        <v>0.5</v>
      </c>
      <c r="S242">
        <f>VLOOKUP($G242,county_facts!$A:$BB,15,FALSE)</f>
        <v>0.2</v>
      </c>
      <c r="T242">
        <f>VLOOKUP($G242,county_facts!$A:$BB,16,FALSE)</f>
        <v>0</v>
      </c>
      <c r="U242">
        <f>VLOOKUP($G242,county_facts!$A:$BB,17,FALSE)</f>
        <v>1.5</v>
      </c>
      <c r="V242">
        <f>VLOOKUP($G242,county_facts!$A:$BB,18,FALSE)</f>
        <v>2.7</v>
      </c>
      <c r="W242">
        <f>VLOOKUP($G242,county_facts!$A:$BB,19,FALSE)</f>
        <v>54.1</v>
      </c>
      <c r="X242">
        <f>VLOOKUP($G242,county_facts!$A:$BB,20,FALSE)</f>
        <v>88.1</v>
      </c>
      <c r="Y242">
        <f>VLOOKUP($G242,county_facts!$A:$BB,21,FALSE)</f>
        <v>2.5</v>
      </c>
      <c r="Z242">
        <f>VLOOKUP($G242,county_facts!$A:$BB,22,FALSE)</f>
        <v>3.4</v>
      </c>
      <c r="AA242">
        <f>VLOOKUP($G242,county_facts!$A:$BB,23,FALSE)</f>
        <v>82.1</v>
      </c>
      <c r="AB242">
        <f>VLOOKUP($G242,county_facts!$A:$BB,24,FALSE)</f>
        <v>10.199999999999999</v>
      </c>
      <c r="AC242">
        <f>VLOOKUP($G242,county_facts!$A:$BB,25,FALSE)</f>
        <v>444</v>
      </c>
      <c r="AD242">
        <f>VLOOKUP($G242,county_facts!$A:$BB,26,FALSE)</f>
        <v>20.2</v>
      </c>
      <c r="AE242">
        <f>VLOOKUP($G242,county_facts!$A:$BB,27,FALSE)</f>
        <v>4289</v>
      </c>
      <c r="AF242">
        <f>VLOOKUP($G242,county_facts!$A:$BB,28,FALSE)</f>
        <v>66.400000000000006</v>
      </c>
      <c r="AG242">
        <f>VLOOKUP($G242,county_facts!$A:$BB,29,FALSE)</f>
        <v>8.9</v>
      </c>
      <c r="AH242">
        <f>VLOOKUP($G242,county_facts!$A:$BB,30,FALSE)</f>
        <v>59200</v>
      </c>
      <c r="AI242">
        <f>VLOOKUP($G242,county_facts!$A:$BB,31,FALSE)</f>
        <v>3269</v>
      </c>
      <c r="AJ242">
        <f>VLOOKUP($G242,county_facts!$A:$BB,32,FALSE)</f>
        <v>2.3199999999999998</v>
      </c>
      <c r="AK242">
        <f>VLOOKUP($G242,county_facts!$A:$BB,33,FALSE)</f>
        <v>16838</v>
      </c>
      <c r="AL242">
        <f>VLOOKUP($G242,county_facts!$A:$BB,34,FALSE)</f>
        <v>28931</v>
      </c>
      <c r="AM242">
        <f>VLOOKUP($G242,county_facts!$A:$BB,35,FALSE)</f>
        <v>19.7</v>
      </c>
      <c r="AN242">
        <f>VLOOKUP($G242,county_facts!$A:$BB,36,FALSE)</f>
        <v>195</v>
      </c>
      <c r="AO242">
        <f>VLOOKUP($G242,county_facts!$A:$BB,37,FALSE)</f>
        <v>2305</v>
      </c>
      <c r="AP242">
        <f>VLOOKUP($G242,county_facts!$A:$BB,38,FALSE)</f>
        <v>-7.1</v>
      </c>
      <c r="AQ242">
        <f>VLOOKUP($G242,county_facts!$A:$BB,39,FALSE)</f>
        <v>364</v>
      </c>
      <c r="AR242">
        <f>VLOOKUP($G242,county_facts!$A:$BB,40,FALSE)</f>
        <v>459</v>
      </c>
      <c r="AS242">
        <f>VLOOKUP($G242,county_facts!$A:$BB,41,FALSE)</f>
        <v>9.6</v>
      </c>
      <c r="AT242">
        <f>VLOOKUP($G242,county_facts!$A:$BB,42,FALSE)</f>
        <v>0</v>
      </c>
      <c r="AU242">
        <f>VLOOKUP($G242,county_facts!$A:$BB,43,FALSE)</f>
        <v>0</v>
      </c>
      <c r="AV242">
        <f>VLOOKUP($G242,county_facts!$A:$BB,44,FALSE)</f>
        <v>0</v>
      </c>
      <c r="AW242">
        <f>VLOOKUP($G242,county_facts!$A:$BB,45,FALSE)</f>
        <v>0</v>
      </c>
      <c r="AX242">
        <f>VLOOKUP($G242,county_facts!$A:$BB,46,FALSE)</f>
        <v>12.9</v>
      </c>
      <c r="AY242">
        <f>VLOOKUP($G242,county_facts!$A:$BB,47,FALSE)</f>
        <v>184521</v>
      </c>
      <c r="AZ242">
        <f>VLOOKUP($G242,county_facts!$A:$BB,48,FALSE)</f>
        <v>10852</v>
      </c>
      <c r="BA242">
        <f>VLOOKUP($G242,county_facts!$A:$BB,49,FALSE)</f>
        <v>79676</v>
      </c>
      <c r="BB242">
        <f>VLOOKUP($G242,county_facts!$A:$BB,50,FALSE)</f>
        <v>9727</v>
      </c>
      <c r="BC242">
        <f>VLOOKUP($G242,county_facts!$A:$BB,51,FALSE)</f>
        <v>4648</v>
      </c>
      <c r="BD242">
        <f>VLOOKUP($G242,county_facts!$A:$BB,52,FALSE)</f>
        <v>1</v>
      </c>
      <c r="BE242">
        <f>VLOOKUP($G242,county_facts!$A:$BB,53,FALSE)</f>
        <v>667.39</v>
      </c>
      <c r="BF242">
        <f>VLOOKUP($G242,county_facts!$A:$BB,54,FALSE)</f>
        <v>12.2</v>
      </c>
    </row>
    <row r="243" spans="1:58" x14ac:dyDescent="0.3">
      <c r="A243" t="s">
        <v>9</v>
      </c>
      <c r="B243" t="s">
        <v>50</v>
      </c>
      <c r="C243">
        <v>58</v>
      </c>
      <c r="D243" t="s">
        <v>75</v>
      </c>
      <c r="E243">
        <v>408</v>
      </c>
      <c r="F243">
        <v>0.14215686299999999</v>
      </c>
      <c r="G243">
        <v>5039</v>
      </c>
      <c r="H243">
        <f>VLOOKUP($G243,county_facts!$A:$BB,4,FALSE)</f>
        <v>7755</v>
      </c>
      <c r="I243">
        <f>VLOOKUP($G243,county_facts!$A:$BB,5,FALSE)</f>
        <v>8116</v>
      </c>
      <c r="J243">
        <f>VLOOKUP($G243,county_facts!$A:$BB,6,FALSE)</f>
        <v>-4.4000000000000004</v>
      </c>
      <c r="K243">
        <f>VLOOKUP($G243,county_facts!$A:$BB,7,FALSE)</f>
        <v>8116</v>
      </c>
      <c r="L243">
        <f>VLOOKUP($G243,county_facts!$A:$BB,8,FALSE)</f>
        <v>5.5</v>
      </c>
      <c r="M243">
        <f>VLOOKUP($G243,county_facts!$A:$BB,9,FALSE)</f>
        <v>22.3</v>
      </c>
      <c r="N243">
        <f>VLOOKUP($G243,county_facts!$A:$BB,10,FALSE)</f>
        <v>20.5</v>
      </c>
      <c r="O243">
        <f>VLOOKUP($G243,county_facts!$A:$BB,11,FALSE)</f>
        <v>51.7</v>
      </c>
      <c r="P243">
        <f>VLOOKUP($G243,county_facts!$A:$BB,12,FALSE)</f>
        <v>56.4</v>
      </c>
      <c r="Q243">
        <f>VLOOKUP($G243,county_facts!$A:$BB,13,FALSE)</f>
        <v>41.3</v>
      </c>
      <c r="R243">
        <f>VLOOKUP($G243,county_facts!$A:$BB,14,FALSE)</f>
        <v>0.5</v>
      </c>
      <c r="S243">
        <f>VLOOKUP($G243,county_facts!$A:$BB,15,FALSE)</f>
        <v>0.2</v>
      </c>
      <c r="T243">
        <f>VLOOKUP($G243,county_facts!$A:$BB,16,FALSE)</f>
        <v>0</v>
      </c>
      <c r="U243">
        <f>VLOOKUP($G243,county_facts!$A:$BB,17,FALSE)</f>
        <v>1.5</v>
      </c>
      <c r="V243">
        <f>VLOOKUP($G243,county_facts!$A:$BB,18,FALSE)</f>
        <v>2.7</v>
      </c>
      <c r="W243">
        <f>VLOOKUP($G243,county_facts!$A:$BB,19,FALSE)</f>
        <v>54.1</v>
      </c>
      <c r="X243">
        <f>VLOOKUP($G243,county_facts!$A:$BB,20,FALSE)</f>
        <v>88.1</v>
      </c>
      <c r="Y243">
        <f>VLOOKUP($G243,county_facts!$A:$BB,21,FALSE)</f>
        <v>2.5</v>
      </c>
      <c r="Z243">
        <f>VLOOKUP($G243,county_facts!$A:$BB,22,FALSE)</f>
        <v>3.4</v>
      </c>
      <c r="AA243">
        <f>VLOOKUP($G243,county_facts!$A:$BB,23,FALSE)</f>
        <v>82.1</v>
      </c>
      <c r="AB243">
        <f>VLOOKUP($G243,county_facts!$A:$BB,24,FALSE)</f>
        <v>10.199999999999999</v>
      </c>
      <c r="AC243">
        <f>VLOOKUP($G243,county_facts!$A:$BB,25,FALSE)</f>
        <v>444</v>
      </c>
      <c r="AD243">
        <f>VLOOKUP($G243,county_facts!$A:$BB,26,FALSE)</f>
        <v>20.2</v>
      </c>
      <c r="AE243">
        <f>VLOOKUP($G243,county_facts!$A:$BB,27,FALSE)</f>
        <v>4289</v>
      </c>
      <c r="AF243">
        <f>VLOOKUP($G243,county_facts!$A:$BB,28,FALSE)</f>
        <v>66.400000000000006</v>
      </c>
      <c r="AG243">
        <f>VLOOKUP($G243,county_facts!$A:$BB,29,FALSE)</f>
        <v>8.9</v>
      </c>
      <c r="AH243">
        <f>VLOOKUP($G243,county_facts!$A:$BB,30,FALSE)</f>
        <v>59200</v>
      </c>
      <c r="AI243">
        <f>VLOOKUP($G243,county_facts!$A:$BB,31,FALSE)</f>
        <v>3269</v>
      </c>
      <c r="AJ243">
        <f>VLOOKUP($G243,county_facts!$A:$BB,32,FALSE)</f>
        <v>2.3199999999999998</v>
      </c>
      <c r="AK243">
        <f>VLOOKUP($G243,county_facts!$A:$BB,33,FALSE)</f>
        <v>16838</v>
      </c>
      <c r="AL243">
        <f>VLOOKUP($G243,county_facts!$A:$BB,34,FALSE)</f>
        <v>28931</v>
      </c>
      <c r="AM243">
        <f>VLOOKUP($G243,county_facts!$A:$BB,35,FALSE)</f>
        <v>19.7</v>
      </c>
      <c r="AN243">
        <f>VLOOKUP($G243,county_facts!$A:$BB,36,FALSE)</f>
        <v>195</v>
      </c>
      <c r="AO243">
        <f>VLOOKUP($G243,county_facts!$A:$BB,37,FALSE)</f>
        <v>2305</v>
      </c>
      <c r="AP243">
        <f>VLOOKUP($G243,county_facts!$A:$BB,38,FALSE)</f>
        <v>-7.1</v>
      </c>
      <c r="AQ243">
        <f>VLOOKUP($G243,county_facts!$A:$BB,39,FALSE)</f>
        <v>364</v>
      </c>
      <c r="AR243">
        <f>VLOOKUP($G243,county_facts!$A:$BB,40,FALSE)</f>
        <v>459</v>
      </c>
      <c r="AS243">
        <f>VLOOKUP($G243,county_facts!$A:$BB,41,FALSE)</f>
        <v>9.6</v>
      </c>
      <c r="AT243">
        <f>VLOOKUP($G243,county_facts!$A:$BB,42,FALSE)</f>
        <v>0</v>
      </c>
      <c r="AU243">
        <f>VLOOKUP($G243,county_facts!$A:$BB,43,FALSE)</f>
        <v>0</v>
      </c>
      <c r="AV243">
        <f>VLOOKUP($G243,county_facts!$A:$BB,44,FALSE)</f>
        <v>0</v>
      </c>
      <c r="AW243">
        <f>VLOOKUP($G243,county_facts!$A:$BB,45,FALSE)</f>
        <v>0</v>
      </c>
      <c r="AX243">
        <f>VLOOKUP($G243,county_facts!$A:$BB,46,FALSE)</f>
        <v>12.9</v>
      </c>
      <c r="AY243">
        <f>VLOOKUP($G243,county_facts!$A:$BB,47,FALSE)</f>
        <v>184521</v>
      </c>
      <c r="AZ243">
        <f>VLOOKUP($G243,county_facts!$A:$BB,48,FALSE)</f>
        <v>10852</v>
      </c>
      <c r="BA243">
        <f>VLOOKUP($G243,county_facts!$A:$BB,49,FALSE)</f>
        <v>79676</v>
      </c>
      <c r="BB243">
        <f>VLOOKUP($G243,county_facts!$A:$BB,50,FALSE)</f>
        <v>9727</v>
      </c>
      <c r="BC243">
        <f>VLOOKUP($G243,county_facts!$A:$BB,51,FALSE)</f>
        <v>4648</v>
      </c>
      <c r="BD243">
        <f>VLOOKUP($G243,county_facts!$A:$BB,52,FALSE)</f>
        <v>1</v>
      </c>
      <c r="BE243">
        <f>VLOOKUP($G243,county_facts!$A:$BB,53,FALSE)</f>
        <v>667.39</v>
      </c>
      <c r="BF243">
        <f>VLOOKUP($G243,county_facts!$A:$BB,54,FALSE)</f>
        <v>12.2</v>
      </c>
    </row>
    <row r="244" spans="1:58" x14ac:dyDescent="0.3">
      <c r="A244" t="s">
        <v>6</v>
      </c>
      <c r="B244" t="s">
        <v>115</v>
      </c>
      <c r="C244">
        <v>429</v>
      </c>
      <c r="D244" t="s">
        <v>75</v>
      </c>
      <c r="E244">
        <v>578</v>
      </c>
      <c r="F244">
        <v>0.74221453299999995</v>
      </c>
      <c r="G244">
        <v>5037</v>
      </c>
      <c r="H244">
        <f>VLOOKUP($G244,county_facts!$A:$BB,4,FALSE)</f>
        <v>17227</v>
      </c>
      <c r="I244">
        <f>VLOOKUP($G244,county_facts!$A:$BB,5,FALSE)</f>
        <v>17866</v>
      </c>
      <c r="J244">
        <f>VLOOKUP($G244,county_facts!$A:$BB,6,FALSE)</f>
        <v>-3.6</v>
      </c>
      <c r="K244">
        <f>VLOOKUP($G244,county_facts!$A:$BB,7,FALSE)</f>
        <v>17870</v>
      </c>
      <c r="L244">
        <f>VLOOKUP($G244,county_facts!$A:$BB,8,FALSE)</f>
        <v>6.9</v>
      </c>
      <c r="M244">
        <f>VLOOKUP($G244,county_facts!$A:$BB,9,FALSE)</f>
        <v>24</v>
      </c>
      <c r="N244">
        <f>VLOOKUP($G244,county_facts!$A:$BB,10,FALSE)</f>
        <v>17.600000000000001</v>
      </c>
      <c r="O244">
        <f>VLOOKUP($G244,county_facts!$A:$BB,11,FALSE)</f>
        <v>51.4</v>
      </c>
      <c r="P244">
        <f>VLOOKUP($G244,county_facts!$A:$BB,12,FALSE)</f>
        <v>74.900000000000006</v>
      </c>
      <c r="Q244">
        <f>VLOOKUP($G244,county_facts!$A:$BB,13,FALSE)</f>
        <v>22.9</v>
      </c>
      <c r="R244">
        <f>VLOOKUP($G244,county_facts!$A:$BB,14,FALSE)</f>
        <v>0.3</v>
      </c>
      <c r="S244">
        <f>VLOOKUP($G244,county_facts!$A:$BB,15,FALSE)</f>
        <v>0.5</v>
      </c>
      <c r="T244">
        <f>VLOOKUP($G244,county_facts!$A:$BB,16,FALSE)</f>
        <v>0</v>
      </c>
      <c r="U244">
        <f>VLOOKUP($G244,county_facts!$A:$BB,17,FALSE)</f>
        <v>1.3</v>
      </c>
      <c r="V244">
        <f>VLOOKUP($G244,county_facts!$A:$BB,18,FALSE)</f>
        <v>1.9</v>
      </c>
      <c r="W244">
        <f>VLOOKUP($G244,county_facts!$A:$BB,19,FALSE)</f>
        <v>73.3</v>
      </c>
      <c r="X244">
        <f>VLOOKUP($G244,county_facts!$A:$BB,20,FALSE)</f>
        <v>88.6</v>
      </c>
      <c r="Y244">
        <f>VLOOKUP($G244,county_facts!$A:$BB,21,FALSE)</f>
        <v>0.7</v>
      </c>
      <c r="Z244">
        <f>VLOOKUP($G244,county_facts!$A:$BB,22,FALSE)</f>
        <v>1.2</v>
      </c>
      <c r="AA244">
        <f>VLOOKUP($G244,county_facts!$A:$BB,23,FALSE)</f>
        <v>79</v>
      </c>
      <c r="AB244">
        <f>VLOOKUP($G244,county_facts!$A:$BB,24,FALSE)</f>
        <v>11.4</v>
      </c>
      <c r="AC244">
        <f>VLOOKUP($G244,county_facts!$A:$BB,25,FALSE)</f>
        <v>1189</v>
      </c>
      <c r="AD244">
        <f>VLOOKUP($G244,county_facts!$A:$BB,26,FALSE)</f>
        <v>23.8</v>
      </c>
      <c r="AE244">
        <f>VLOOKUP($G244,county_facts!$A:$BB,27,FALSE)</f>
        <v>7888</v>
      </c>
      <c r="AF244">
        <f>VLOOKUP($G244,county_facts!$A:$BB,28,FALSE)</f>
        <v>65.400000000000006</v>
      </c>
      <c r="AG244">
        <f>VLOOKUP($G244,county_facts!$A:$BB,29,FALSE)</f>
        <v>10.4</v>
      </c>
      <c r="AH244">
        <f>VLOOKUP($G244,county_facts!$A:$BB,30,FALSE)</f>
        <v>78400</v>
      </c>
      <c r="AI244">
        <f>VLOOKUP($G244,county_facts!$A:$BB,31,FALSE)</f>
        <v>6818</v>
      </c>
      <c r="AJ244">
        <f>VLOOKUP($G244,county_facts!$A:$BB,32,FALSE)</f>
        <v>2.57</v>
      </c>
      <c r="AK244">
        <f>VLOOKUP($G244,county_facts!$A:$BB,33,FALSE)</f>
        <v>18701</v>
      </c>
      <c r="AL244">
        <f>VLOOKUP($G244,county_facts!$A:$BB,34,FALSE)</f>
        <v>38085</v>
      </c>
      <c r="AM244">
        <f>VLOOKUP($G244,county_facts!$A:$BB,35,FALSE)</f>
        <v>17.399999999999999</v>
      </c>
      <c r="AN244">
        <f>VLOOKUP($G244,county_facts!$A:$BB,36,FALSE)</f>
        <v>359</v>
      </c>
      <c r="AO244">
        <f>VLOOKUP($G244,county_facts!$A:$BB,37,FALSE)</f>
        <v>4100</v>
      </c>
      <c r="AP244">
        <f>VLOOKUP($G244,county_facts!$A:$BB,38,FALSE)</f>
        <v>1.8</v>
      </c>
      <c r="AQ244">
        <f>VLOOKUP($G244,county_facts!$A:$BB,39,FALSE)</f>
        <v>1381</v>
      </c>
      <c r="AR244">
        <f>VLOOKUP($G244,county_facts!$A:$BB,40,FALSE)</f>
        <v>1589</v>
      </c>
      <c r="AS244">
        <f>VLOOKUP($G244,county_facts!$A:$BB,41,FALSE)</f>
        <v>0</v>
      </c>
      <c r="AT244">
        <f>VLOOKUP($G244,county_facts!$A:$BB,42,FALSE)</f>
        <v>0</v>
      </c>
      <c r="AU244">
        <f>VLOOKUP($G244,county_facts!$A:$BB,43,FALSE)</f>
        <v>0</v>
      </c>
      <c r="AV244">
        <f>VLOOKUP($G244,county_facts!$A:$BB,44,FALSE)</f>
        <v>0</v>
      </c>
      <c r="AW244">
        <f>VLOOKUP($G244,county_facts!$A:$BB,45,FALSE)</f>
        <v>0</v>
      </c>
      <c r="AX244">
        <f>VLOOKUP($G244,county_facts!$A:$BB,46,FALSE)</f>
        <v>26.3</v>
      </c>
      <c r="AY244">
        <f>VLOOKUP($G244,county_facts!$A:$BB,47,FALSE)</f>
        <v>0</v>
      </c>
      <c r="AZ244">
        <f>VLOOKUP($G244,county_facts!$A:$BB,48,FALSE)</f>
        <v>174748</v>
      </c>
      <c r="BA244">
        <f>VLOOKUP($G244,county_facts!$A:$BB,49,FALSE)</f>
        <v>185706</v>
      </c>
      <c r="BB244">
        <f>VLOOKUP($G244,county_facts!$A:$BB,50,FALSE)</f>
        <v>9970</v>
      </c>
      <c r="BC244">
        <f>VLOOKUP($G244,county_facts!$A:$BB,51,FALSE)</f>
        <v>12504</v>
      </c>
      <c r="BD244">
        <f>VLOOKUP($G244,county_facts!$A:$BB,52,FALSE)</f>
        <v>18</v>
      </c>
      <c r="BE244">
        <f>VLOOKUP($G244,county_facts!$A:$BB,53,FALSE)</f>
        <v>616.38</v>
      </c>
      <c r="BF244">
        <f>VLOOKUP($G244,county_facts!$A:$BB,54,FALSE)</f>
        <v>29</v>
      </c>
    </row>
    <row r="245" spans="1:58" x14ac:dyDescent="0.3">
      <c r="A245" t="s">
        <v>9</v>
      </c>
      <c r="B245" t="s">
        <v>115</v>
      </c>
      <c r="C245">
        <v>149</v>
      </c>
      <c r="D245" t="s">
        <v>75</v>
      </c>
      <c r="E245">
        <v>578</v>
      </c>
      <c r="F245">
        <v>0.25778546699999999</v>
      </c>
      <c r="G245">
        <v>5037</v>
      </c>
      <c r="H245">
        <f>VLOOKUP($G245,county_facts!$A:$BB,4,FALSE)</f>
        <v>17227</v>
      </c>
      <c r="I245">
        <f>VLOOKUP($G245,county_facts!$A:$BB,5,FALSE)</f>
        <v>17866</v>
      </c>
      <c r="J245">
        <f>VLOOKUP($G245,county_facts!$A:$BB,6,FALSE)</f>
        <v>-3.6</v>
      </c>
      <c r="K245">
        <f>VLOOKUP($G245,county_facts!$A:$BB,7,FALSE)</f>
        <v>17870</v>
      </c>
      <c r="L245">
        <f>VLOOKUP($G245,county_facts!$A:$BB,8,FALSE)</f>
        <v>6.9</v>
      </c>
      <c r="M245">
        <f>VLOOKUP($G245,county_facts!$A:$BB,9,FALSE)</f>
        <v>24</v>
      </c>
      <c r="N245">
        <f>VLOOKUP($G245,county_facts!$A:$BB,10,FALSE)</f>
        <v>17.600000000000001</v>
      </c>
      <c r="O245">
        <f>VLOOKUP($G245,county_facts!$A:$BB,11,FALSE)</f>
        <v>51.4</v>
      </c>
      <c r="P245">
        <f>VLOOKUP($G245,county_facts!$A:$BB,12,FALSE)</f>
        <v>74.900000000000006</v>
      </c>
      <c r="Q245">
        <f>VLOOKUP($G245,county_facts!$A:$BB,13,FALSE)</f>
        <v>22.9</v>
      </c>
      <c r="R245">
        <f>VLOOKUP($G245,county_facts!$A:$BB,14,FALSE)</f>
        <v>0.3</v>
      </c>
      <c r="S245">
        <f>VLOOKUP($G245,county_facts!$A:$BB,15,FALSE)</f>
        <v>0.5</v>
      </c>
      <c r="T245">
        <f>VLOOKUP($G245,county_facts!$A:$BB,16,FALSE)</f>
        <v>0</v>
      </c>
      <c r="U245">
        <f>VLOOKUP($G245,county_facts!$A:$BB,17,FALSE)</f>
        <v>1.3</v>
      </c>
      <c r="V245">
        <f>VLOOKUP($G245,county_facts!$A:$BB,18,FALSE)</f>
        <v>1.9</v>
      </c>
      <c r="W245">
        <f>VLOOKUP($G245,county_facts!$A:$BB,19,FALSE)</f>
        <v>73.3</v>
      </c>
      <c r="X245">
        <f>VLOOKUP($G245,county_facts!$A:$BB,20,FALSE)</f>
        <v>88.6</v>
      </c>
      <c r="Y245">
        <f>VLOOKUP($G245,county_facts!$A:$BB,21,FALSE)</f>
        <v>0.7</v>
      </c>
      <c r="Z245">
        <f>VLOOKUP($G245,county_facts!$A:$BB,22,FALSE)</f>
        <v>1.2</v>
      </c>
      <c r="AA245">
        <f>VLOOKUP($G245,county_facts!$A:$BB,23,FALSE)</f>
        <v>79</v>
      </c>
      <c r="AB245">
        <f>VLOOKUP($G245,county_facts!$A:$BB,24,FALSE)</f>
        <v>11.4</v>
      </c>
      <c r="AC245">
        <f>VLOOKUP($G245,county_facts!$A:$BB,25,FALSE)</f>
        <v>1189</v>
      </c>
      <c r="AD245">
        <f>VLOOKUP($G245,county_facts!$A:$BB,26,FALSE)</f>
        <v>23.8</v>
      </c>
      <c r="AE245">
        <f>VLOOKUP($G245,county_facts!$A:$BB,27,FALSE)</f>
        <v>7888</v>
      </c>
      <c r="AF245">
        <f>VLOOKUP($G245,county_facts!$A:$BB,28,FALSE)</f>
        <v>65.400000000000006</v>
      </c>
      <c r="AG245">
        <f>VLOOKUP($G245,county_facts!$A:$BB,29,FALSE)</f>
        <v>10.4</v>
      </c>
      <c r="AH245">
        <f>VLOOKUP($G245,county_facts!$A:$BB,30,FALSE)</f>
        <v>78400</v>
      </c>
      <c r="AI245">
        <f>VLOOKUP($G245,county_facts!$A:$BB,31,FALSE)</f>
        <v>6818</v>
      </c>
      <c r="AJ245">
        <f>VLOOKUP($G245,county_facts!$A:$BB,32,FALSE)</f>
        <v>2.57</v>
      </c>
      <c r="AK245">
        <f>VLOOKUP($G245,county_facts!$A:$BB,33,FALSE)</f>
        <v>18701</v>
      </c>
      <c r="AL245">
        <f>VLOOKUP($G245,county_facts!$A:$BB,34,FALSE)</f>
        <v>38085</v>
      </c>
      <c r="AM245">
        <f>VLOOKUP($G245,county_facts!$A:$BB,35,FALSE)</f>
        <v>17.399999999999999</v>
      </c>
      <c r="AN245">
        <f>VLOOKUP($G245,county_facts!$A:$BB,36,FALSE)</f>
        <v>359</v>
      </c>
      <c r="AO245">
        <f>VLOOKUP($G245,county_facts!$A:$BB,37,FALSE)</f>
        <v>4100</v>
      </c>
      <c r="AP245">
        <f>VLOOKUP($G245,county_facts!$A:$BB,38,FALSE)</f>
        <v>1.8</v>
      </c>
      <c r="AQ245">
        <f>VLOOKUP($G245,county_facts!$A:$BB,39,FALSE)</f>
        <v>1381</v>
      </c>
      <c r="AR245">
        <f>VLOOKUP($G245,county_facts!$A:$BB,40,FALSE)</f>
        <v>1589</v>
      </c>
      <c r="AS245">
        <f>VLOOKUP($G245,county_facts!$A:$BB,41,FALSE)</f>
        <v>0</v>
      </c>
      <c r="AT245">
        <f>VLOOKUP($G245,county_facts!$A:$BB,42,FALSE)</f>
        <v>0</v>
      </c>
      <c r="AU245">
        <f>VLOOKUP($G245,county_facts!$A:$BB,43,FALSE)</f>
        <v>0</v>
      </c>
      <c r="AV245">
        <f>VLOOKUP($G245,county_facts!$A:$BB,44,FALSE)</f>
        <v>0</v>
      </c>
      <c r="AW245">
        <f>VLOOKUP($G245,county_facts!$A:$BB,45,FALSE)</f>
        <v>0</v>
      </c>
      <c r="AX245">
        <f>VLOOKUP($G245,county_facts!$A:$BB,46,FALSE)</f>
        <v>26.3</v>
      </c>
      <c r="AY245">
        <f>VLOOKUP($G245,county_facts!$A:$BB,47,FALSE)</f>
        <v>0</v>
      </c>
      <c r="AZ245">
        <f>VLOOKUP($G245,county_facts!$A:$BB,48,FALSE)</f>
        <v>174748</v>
      </c>
      <c r="BA245">
        <f>VLOOKUP($G245,county_facts!$A:$BB,49,FALSE)</f>
        <v>185706</v>
      </c>
      <c r="BB245">
        <f>VLOOKUP($G245,county_facts!$A:$BB,50,FALSE)</f>
        <v>9970</v>
      </c>
      <c r="BC245">
        <f>VLOOKUP($G245,county_facts!$A:$BB,51,FALSE)</f>
        <v>12504</v>
      </c>
      <c r="BD245">
        <f>VLOOKUP($G245,county_facts!$A:$BB,52,FALSE)</f>
        <v>18</v>
      </c>
      <c r="BE245">
        <f>VLOOKUP($G245,county_facts!$A:$BB,53,FALSE)</f>
        <v>616.38</v>
      </c>
      <c r="BF245">
        <f>VLOOKUP($G245,county_facts!$A:$BB,54,FALSE)</f>
        <v>29</v>
      </c>
    </row>
    <row r="246" spans="1:58" x14ac:dyDescent="0.3">
      <c r="A246" t="s">
        <v>6</v>
      </c>
      <c r="B246" t="s">
        <v>116</v>
      </c>
      <c r="C246">
        <v>1671</v>
      </c>
      <c r="D246" t="s">
        <v>75</v>
      </c>
      <c r="E246">
        <v>2166</v>
      </c>
      <c r="F246">
        <v>0.77146814399999997</v>
      </c>
      <c r="G246">
        <v>5035</v>
      </c>
      <c r="H246">
        <f>VLOOKUP($G246,county_facts!$A:$BB,4,FALSE)</f>
        <v>49548</v>
      </c>
      <c r="I246">
        <f>VLOOKUP($G246,county_facts!$A:$BB,5,FALSE)</f>
        <v>50902</v>
      </c>
      <c r="J246">
        <f>VLOOKUP($G246,county_facts!$A:$BB,6,FALSE)</f>
        <v>-2.7</v>
      </c>
      <c r="K246">
        <f>VLOOKUP($G246,county_facts!$A:$BB,7,FALSE)</f>
        <v>50902</v>
      </c>
      <c r="L246">
        <f>VLOOKUP($G246,county_facts!$A:$BB,8,FALSE)</f>
        <v>7.7</v>
      </c>
      <c r="M246">
        <f>VLOOKUP($G246,county_facts!$A:$BB,9,FALSE)</f>
        <v>27.9</v>
      </c>
      <c r="N246">
        <f>VLOOKUP($G246,county_facts!$A:$BB,10,FALSE)</f>
        <v>12.1</v>
      </c>
      <c r="O246">
        <f>VLOOKUP($G246,county_facts!$A:$BB,11,FALSE)</f>
        <v>52.6</v>
      </c>
      <c r="P246">
        <f>VLOOKUP($G246,county_facts!$A:$BB,12,FALSE)</f>
        <v>45.9</v>
      </c>
      <c r="Q246">
        <f>VLOOKUP($G246,county_facts!$A:$BB,13,FALSE)</f>
        <v>51.8</v>
      </c>
      <c r="R246">
        <f>VLOOKUP($G246,county_facts!$A:$BB,14,FALSE)</f>
        <v>0.4</v>
      </c>
      <c r="S246">
        <f>VLOOKUP($G246,county_facts!$A:$BB,15,FALSE)</f>
        <v>0.7</v>
      </c>
      <c r="T246">
        <f>VLOOKUP($G246,county_facts!$A:$BB,16,FALSE)</f>
        <v>0</v>
      </c>
      <c r="U246">
        <f>VLOOKUP($G246,county_facts!$A:$BB,17,FALSE)</f>
        <v>1.2</v>
      </c>
      <c r="V246">
        <f>VLOOKUP($G246,county_facts!$A:$BB,18,FALSE)</f>
        <v>2.2999999999999998</v>
      </c>
      <c r="W246">
        <f>VLOOKUP($G246,county_facts!$A:$BB,19,FALSE)</f>
        <v>44.1</v>
      </c>
      <c r="X246">
        <f>VLOOKUP($G246,county_facts!$A:$BB,20,FALSE)</f>
        <v>82.3</v>
      </c>
      <c r="Y246">
        <f>VLOOKUP($G246,county_facts!$A:$BB,21,FALSE)</f>
        <v>1.7</v>
      </c>
      <c r="Z246">
        <f>VLOOKUP($G246,county_facts!$A:$BB,22,FALSE)</f>
        <v>2.9</v>
      </c>
      <c r="AA246">
        <f>VLOOKUP($G246,county_facts!$A:$BB,23,FALSE)</f>
        <v>79.099999999999994</v>
      </c>
      <c r="AB246">
        <f>VLOOKUP($G246,county_facts!$A:$BB,24,FALSE)</f>
        <v>13.9</v>
      </c>
      <c r="AC246">
        <f>VLOOKUP($G246,county_facts!$A:$BB,25,FALSE)</f>
        <v>3541</v>
      </c>
      <c r="AD246">
        <f>VLOOKUP($G246,county_facts!$A:$BB,26,FALSE)</f>
        <v>20.2</v>
      </c>
      <c r="AE246">
        <f>VLOOKUP($G246,county_facts!$A:$BB,27,FALSE)</f>
        <v>21624</v>
      </c>
      <c r="AF246">
        <f>VLOOKUP($G246,county_facts!$A:$BB,28,FALSE)</f>
        <v>56.3</v>
      </c>
      <c r="AG246">
        <f>VLOOKUP($G246,county_facts!$A:$BB,29,FALSE)</f>
        <v>21.5</v>
      </c>
      <c r="AH246">
        <f>VLOOKUP($G246,county_facts!$A:$BB,30,FALSE)</f>
        <v>99500</v>
      </c>
      <c r="AI246">
        <f>VLOOKUP($G246,county_facts!$A:$BB,31,FALSE)</f>
        <v>18309</v>
      </c>
      <c r="AJ246">
        <f>VLOOKUP($G246,county_facts!$A:$BB,32,FALSE)</f>
        <v>2.72</v>
      </c>
      <c r="AK246">
        <f>VLOOKUP($G246,county_facts!$A:$BB,33,FALSE)</f>
        <v>19665</v>
      </c>
      <c r="AL246">
        <f>VLOOKUP($G246,county_facts!$A:$BB,34,FALSE)</f>
        <v>37751</v>
      </c>
      <c r="AM246">
        <f>VLOOKUP($G246,county_facts!$A:$BB,35,FALSE)</f>
        <v>26.3</v>
      </c>
      <c r="AN246">
        <f>VLOOKUP($G246,county_facts!$A:$BB,36,FALSE)</f>
        <v>824</v>
      </c>
      <c r="AO246">
        <f>VLOOKUP($G246,county_facts!$A:$BB,37,FALSE)</f>
        <v>13445</v>
      </c>
      <c r="AP246">
        <f>VLOOKUP($G246,county_facts!$A:$BB,38,FALSE)</f>
        <v>1.2</v>
      </c>
      <c r="AQ246">
        <f>VLOOKUP($G246,county_facts!$A:$BB,39,FALSE)</f>
        <v>3542</v>
      </c>
      <c r="AR246">
        <f>VLOOKUP($G246,county_facts!$A:$BB,40,FALSE)</f>
        <v>3399</v>
      </c>
      <c r="AS246">
        <f>VLOOKUP($G246,county_facts!$A:$BB,41,FALSE)</f>
        <v>22.6</v>
      </c>
      <c r="AT246">
        <f>VLOOKUP($G246,county_facts!$A:$BB,42,FALSE)</f>
        <v>0.9</v>
      </c>
      <c r="AU246">
        <f>VLOOKUP($G246,county_facts!$A:$BB,43,FALSE)</f>
        <v>3.4</v>
      </c>
      <c r="AV246">
        <f>VLOOKUP($G246,county_facts!$A:$BB,44,FALSE)</f>
        <v>0</v>
      </c>
      <c r="AW246">
        <f>VLOOKUP($G246,county_facts!$A:$BB,45,FALSE)</f>
        <v>0</v>
      </c>
      <c r="AX246">
        <f>VLOOKUP($G246,county_facts!$A:$BB,46,FALSE)</f>
        <v>25.2</v>
      </c>
      <c r="AY246">
        <f>VLOOKUP($G246,county_facts!$A:$BB,47,FALSE)</f>
        <v>701251</v>
      </c>
      <c r="AZ246">
        <f>VLOOKUP($G246,county_facts!$A:$BB,48,FALSE)</f>
        <v>795836</v>
      </c>
      <c r="BA246">
        <f>VLOOKUP($G246,county_facts!$A:$BB,49,FALSE)</f>
        <v>750517</v>
      </c>
      <c r="BB246">
        <f>VLOOKUP($G246,county_facts!$A:$BB,50,FALSE)</f>
        <v>14399</v>
      </c>
      <c r="BC246">
        <f>VLOOKUP($G246,county_facts!$A:$BB,51,FALSE)</f>
        <v>65142</v>
      </c>
      <c r="BD246">
        <f>VLOOKUP($G246,county_facts!$A:$BB,52,FALSE)</f>
        <v>95</v>
      </c>
      <c r="BE246">
        <f>VLOOKUP($G246,county_facts!$A:$BB,53,FALSE)</f>
        <v>609.76</v>
      </c>
      <c r="BF246">
        <f>VLOOKUP($G246,county_facts!$A:$BB,54,FALSE)</f>
        <v>83.5</v>
      </c>
    </row>
    <row r="247" spans="1:58" x14ac:dyDescent="0.3">
      <c r="A247" t="s">
        <v>9</v>
      </c>
      <c r="B247" t="s">
        <v>116</v>
      </c>
      <c r="C247">
        <v>495</v>
      </c>
      <c r="D247" t="s">
        <v>75</v>
      </c>
      <c r="E247">
        <v>2166</v>
      </c>
      <c r="F247">
        <v>0.22853185600000001</v>
      </c>
      <c r="G247">
        <v>5035</v>
      </c>
      <c r="H247">
        <f>VLOOKUP($G247,county_facts!$A:$BB,4,FALSE)</f>
        <v>49548</v>
      </c>
      <c r="I247">
        <f>VLOOKUP($G247,county_facts!$A:$BB,5,FALSE)</f>
        <v>50902</v>
      </c>
      <c r="J247">
        <f>VLOOKUP($G247,county_facts!$A:$BB,6,FALSE)</f>
        <v>-2.7</v>
      </c>
      <c r="K247">
        <f>VLOOKUP($G247,county_facts!$A:$BB,7,FALSE)</f>
        <v>50902</v>
      </c>
      <c r="L247">
        <f>VLOOKUP($G247,county_facts!$A:$BB,8,FALSE)</f>
        <v>7.7</v>
      </c>
      <c r="M247">
        <f>VLOOKUP($G247,county_facts!$A:$BB,9,FALSE)</f>
        <v>27.9</v>
      </c>
      <c r="N247">
        <f>VLOOKUP($G247,county_facts!$A:$BB,10,FALSE)</f>
        <v>12.1</v>
      </c>
      <c r="O247">
        <f>VLOOKUP($G247,county_facts!$A:$BB,11,FALSE)</f>
        <v>52.6</v>
      </c>
      <c r="P247">
        <f>VLOOKUP($G247,county_facts!$A:$BB,12,FALSE)</f>
        <v>45.9</v>
      </c>
      <c r="Q247">
        <f>VLOOKUP($G247,county_facts!$A:$BB,13,FALSE)</f>
        <v>51.8</v>
      </c>
      <c r="R247">
        <f>VLOOKUP($G247,county_facts!$A:$BB,14,FALSE)</f>
        <v>0.4</v>
      </c>
      <c r="S247">
        <f>VLOOKUP($G247,county_facts!$A:$BB,15,FALSE)</f>
        <v>0.7</v>
      </c>
      <c r="T247">
        <f>VLOOKUP($G247,county_facts!$A:$BB,16,FALSE)</f>
        <v>0</v>
      </c>
      <c r="U247">
        <f>VLOOKUP($G247,county_facts!$A:$BB,17,FALSE)</f>
        <v>1.2</v>
      </c>
      <c r="V247">
        <f>VLOOKUP($G247,county_facts!$A:$BB,18,FALSE)</f>
        <v>2.2999999999999998</v>
      </c>
      <c r="W247">
        <f>VLOOKUP($G247,county_facts!$A:$BB,19,FALSE)</f>
        <v>44.1</v>
      </c>
      <c r="X247">
        <f>VLOOKUP($G247,county_facts!$A:$BB,20,FALSE)</f>
        <v>82.3</v>
      </c>
      <c r="Y247">
        <f>VLOOKUP($G247,county_facts!$A:$BB,21,FALSE)</f>
        <v>1.7</v>
      </c>
      <c r="Z247">
        <f>VLOOKUP($G247,county_facts!$A:$BB,22,FALSE)</f>
        <v>2.9</v>
      </c>
      <c r="AA247">
        <f>VLOOKUP($G247,county_facts!$A:$BB,23,FALSE)</f>
        <v>79.099999999999994</v>
      </c>
      <c r="AB247">
        <f>VLOOKUP($G247,county_facts!$A:$BB,24,FALSE)</f>
        <v>13.9</v>
      </c>
      <c r="AC247">
        <f>VLOOKUP($G247,county_facts!$A:$BB,25,FALSE)</f>
        <v>3541</v>
      </c>
      <c r="AD247">
        <f>VLOOKUP($G247,county_facts!$A:$BB,26,FALSE)</f>
        <v>20.2</v>
      </c>
      <c r="AE247">
        <f>VLOOKUP($G247,county_facts!$A:$BB,27,FALSE)</f>
        <v>21624</v>
      </c>
      <c r="AF247">
        <f>VLOOKUP($G247,county_facts!$A:$BB,28,FALSE)</f>
        <v>56.3</v>
      </c>
      <c r="AG247">
        <f>VLOOKUP($G247,county_facts!$A:$BB,29,FALSE)</f>
        <v>21.5</v>
      </c>
      <c r="AH247">
        <f>VLOOKUP($G247,county_facts!$A:$BB,30,FALSE)</f>
        <v>99500</v>
      </c>
      <c r="AI247">
        <f>VLOOKUP($G247,county_facts!$A:$BB,31,FALSE)</f>
        <v>18309</v>
      </c>
      <c r="AJ247">
        <f>VLOOKUP($G247,county_facts!$A:$BB,32,FALSE)</f>
        <v>2.72</v>
      </c>
      <c r="AK247">
        <f>VLOOKUP($G247,county_facts!$A:$BB,33,FALSE)</f>
        <v>19665</v>
      </c>
      <c r="AL247">
        <f>VLOOKUP($G247,county_facts!$A:$BB,34,FALSE)</f>
        <v>37751</v>
      </c>
      <c r="AM247">
        <f>VLOOKUP($G247,county_facts!$A:$BB,35,FALSE)</f>
        <v>26.3</v>
      </c>
      <c r="AN247">
        <f>VLOOKUP($G247,county_facts!$A:$BB,36,FALSE)</f>
        <v>824</v>
      </c>
      <c r="AO247">
        <f>VLOOKUP($G247,county_facts!$A:$BB,37,FALSE)</f>
        <v>13445</v>
      </c>
      <c r="AP247">
        <f>VLOOKUP($G247,county_facts!$A:$BB,38,FALSE)</f>
        <v>1.2</v>
      </c>
      <c r="AQ247">
        <f>VLOOKUP($G247,county_facts!$A:$BB,39,FALSE)</f>
        <v>3542</v>
      </c>
      <c r="AR247">
        <f>VLOOKUP($G247,county_facts!$A:$BB,40,FALSE)</f>
        <v>3399</v>
      </c>
      <c r="AS247">
        <f>VLOOKUP($G247,county_facts!$A:$BB,41,FALSE)</f>
        <v>22.6</v>
      </c>
      <c r="AT247">
        <f>VLOOKUP($G247,county_facts!$A:$BB,42,FALSE)</f>
        <v>0.9</v>
      </c>
      <c r="AU247">
        <f>VLOOKUP($G247,county_facts!$A:$BB,43,FALSE)</f>
        <v>3.4</v>
      </c>
      <c r="AV247">
        <f>VLOOKUP($G247,county_facts!$A:$BB,44,FALSE)</f>
        <v>0</v>
      </c>
      <c r="AW247">
        <f>VLOOKUP($G247,county_facts!$A:$BB,45,FALSE)</f>
        <v>0</v>
      </c>
      <c r="AX247">
        <f>VLOOKUP($G247,county_facts!$A:$BB,46,FALSE)</f>
        <v>25.2</v>
      </c>
      <c r="AY247">
        <f>VLOOKUP($G247,county_facts!$A:$BB,47,FALSE)</f>
        <v>701251</v>
      </c>
      <c r="AZ247">
        <f>VLOOKUP($G247,county_facts!$A:$BB,48,FALSE)</f>
        <v>795836</v>
      </c>
      <c r="BA247">
        <f>VLOOKUP($G247,county_facts!$A:$BB,49,FALSE)</f>
        <v>750517</v>
      </c>
      <c r="BB247">
        <f>VLOOKUP($G247,county_facts!$A:$BB,50,FALSE)</f>
        <v>14399</v>
      </c>
      <c r="BC247">
        <f>VLOOKUP($G247,county_facts!$A:$BB,51,FALSE)</f>
        <v>65142</v>
      </c>
      <c r="BD247">
        <f>VLOOKUP($G247,county_facts!$A:$BB,52,FALSE)</f>
        <v>95</v>
      </c>
      <c r="BE247">
        <f>VLOOKUP($G247,county_facts!$A:$BB,53,FALSE)</f>
        <v>609.76</v>
      </c>
      <c r="BF247">
        <f>VLOOKUP($G247,county_facts!$A:$BB,54,FALSE)</f>
        <v>83.5</v>
      </c>
    </row>
    <row r="248" spans="1:58" x14ac:dyDescent="0.3">
      <c r="A248" t="s">
        <v>6</v>
      </c>
      <c r="B248" t="s">
        <v>117</v>
      </c>
      <c r="C248">
        <v>1058</v>
      </c>
      <c r="D248" t="s">
        <v>75</v>
      </c>
      <c r="E248">
        <v>1680</v>
      </c>
      <c r="F248">
        <v>0.62976190499999996</v>
      </c>
      <c r="G248">
        <v>5033</v>
      </c>
      <c r="H248">
        <f>VLOOKUP($G248,county_facts!$A:$BB,4,FALSE)</f>
        <v>61697</v>
      </c>
      <c r="I248">
        <f>VLOOKUP($G248,county_facts!$A:$BB,5,FALSE)</f>
        <v>61948</v>
      </c>
      <c r="J248">
        <f>VLOOKUP($G248,county_facts!$A:$BB,6,FALSE)</f>
        <v>-0.4</v>
      </c>
      <c r="K248">
        <f>VLOOKUP($G248,county_facts!$A:$BB,7,FALSE)</f>
        <v>61948</v>
      </c>
      <c r="L248">
        <f>VLOOKUP($G248,county_facts!$A:$BB,8,FALSE)</f>
        <v>6</v>
      </c>
      <c r="M248">
        <f>VLOOKUP($G248,county_facts!$A:$BB,9,FALSE)</f>
        <v>25.1</v>
      </c>
      <c r="N248">
        <f>VLOOKUP($G248,county_facts!$A:$BB,10,FALSE)</f>
        <v>15.3</v>
      </c>
      <c r="O248">
        <f>VLOOKUP($G248,county_facts!$A:$BB,11,FALSE)</f>
        <v>50.7</v>
      </c>
      <c r="P248">
        <f>VLOOKUP($G248,county_facts!$A:$BB,12,FALSE)</f>
        <v>91.5</v>
      </c>
      <c r="Q248">
        <f>VLOOKUP($G248,county_facts!$A:$BB,13,FALSE)</f>
        <v>1.6</v>
      </c>
      <c r="R248">
        <f>VLOOKUP($G248,county_facts!$A:$BB,14,FALSE)</f>
        <v>2.5</v>
      </c>
      <c r="S248">
        <f>VLOOKUP($G248,county_facts!$A:$BB,15,FALSE)</f>
        <v>1.6</v>
      </c>
      <c r="T248">
        <f>VLOOKUP($G248,county_facts!$A:$BB,16,FALSE)</f>
        <v>0.1</v>
      </c>
      <c r="U248">
        <f>VLOOKUP($G248,county_facts!$A:$BB,17,FALSE)</f>
        <v>2.8</v>
      </c>
      <c r="V248">
        <f>VLOOKUP($G248,county_facts!$A:$BB,18,FALSE)</f>
        <v>6.7</v>
      </c>
      <c r="W248">
        <f>VLOOKUP($G248,county_facts!$A:$BB,19,FALSE)</f>
        <v>85.6</v>
      </c>
      <c r="X248">
        <f>VLOOKUP($G248,county_facts!$A:$BB,20,FALSE)</f>
        <v>85.1</v>
      </c>
      <c r="Y248">
        <f>VLOOKUP($G248,county_facts!$A:$BB,21,FALSE)</f>
        <v>4.0999999999999996</v>
      </c>
      <c r="Z248">
        <f>VLOOKUP($G248,county_facts!$A:$BB,22,FALSE)</f>
        <v>6.6</v>
      </c>
      <c r="AA248">
        <f>VLOOKUP($G248,county_facts!$A:$BB,23,FALSE)</f>
        <v>82.2</v>
      </c>
      <c r="AB248">
        <f>VLOOKUP($G248,county_facts!$A:$BB,24,FALSE)</f>
        <v>14.3</v>
      </c>
      <c r="AC248">
        <f>VLOOKUP($G248,county_facts!$A:$BB,25,FALSE)</f>
        <v>5321</v>
      </c>
      <c r="AD248">
        <f>VLOOKUP($G248,county_facts!$A:$BB,26,FALSE)</f>
        <v>22</v>
      </c>
      <c r="AE248">
        <f>VLOOKUP($G248,county_facts!$A:$BB,27,FALSE)</f>
        <v>26458</v>
      </c>
      <c r="AF248">
        <f>VLOOKUP($G248,county_facts!$A:$BB,28,FALSE)</f>
        <v>74.3</v>
      </c>
      <c r="AG248">
        <f>VLOOKUP($G248,county_facts!$A:$BB,29,FALSE)</f>
        <v>10.4</v>
      </c>
      <c r="AH248">
        <f>VLOOKUP($G248,county_facts!$A:$BB,30,FALSE)</f>
        <v>102800</v>
      </c>
      <c r="AI248">
        <f>VLOOKUP($G248,county_facts!$A:$BB,31,FALSE)</f>
        <v>23368</v>
      </c>
      <c r="AJ248">
        <f>VLOOKUP($G248,county_facts!$A:$BB,32,FALSE)</f>
        <v>2.62</v>
      </c>
      <c r="AK248">
        <f>VLOOKUP($G248,county_facts!$A:$BB,33,FALSE)</f>
        <v>19477</v>
      </c>
      <c r="AL248">
        <f>VLOOKUP($G248,county_facts!$A:$BB,34,FALSE)</f>
        <v>39479</v>
      </c>
      <c r="AM248">
        <f>VLOOKUP($G248,county_facts!$A:$BB,35,FALSE)</f>
        <v>20.2</v>
      </c>
      <c r="AN248">
        <f>VLOOKUP($G248,county_facts!$A:$BB,36,FALSE)</f>
        <v>1061</v>
      </c>
      <c r="AO248">
        <f>VLOOKUP($G248,county_facts!$A:$BB,37,FALSE)</f>
        <v>20016</v>
      </c>
      <c r="AP248">
        <f>VLOOKUP($G248,county_facts!$A:$BB,38,FALSE)</f>
        <v>-0.8</v>
      </c>
      <c r="AQ248">
        <f>VLOOKUP($G248,county_facts!$A:$BB,39,FALSE)</f>
        <v>3573</v>
      </c>
      <c r="AR248">
        <f>VLOOKUP($G248,county_facts!$A:$BB,40,FALSE)</f>
        <v>4489</v>
      </c>
      <c r="AS248">
        <f>VLOOKUP($G248,county_facts!$A:$BB,41,FALSE)</f>
        <v>0</v>
      </c>
      <c r="AT248">
        <f>VLOOKUP($G248,county_facts!$A:$BB,42,FALSE)</f>
        <v>1.7</v>
      </c>
      <c r="AU248">
        <f>VLOOKUP($G248,county_facts!$A:$BB,43,FALSE)</f>
        <v>1.1000000000000001</v>
      </c>
      <c r="AV248">
        <f>VLOOKUP($G248,county_facts!$A:$BB,44,FALSE)</f>
        <v>0</v>
      </c>
      <c r="AW248">
        <f>VLOOKUP($G248,county_facts!$A:$BB,45,FALSE)</f>
        <v>1.8</v>
      </c>
      <c r="AX248">
        <f>VLOOKUP($G248,county_facts!$A:$BB,46,FALSE)</f>
        <v>21.5</v>
      </c>
      <c r="AY248">
        <f>VLOOKUP($G248,county_facts!$A:$BB,47,FALSE)</f>
        <v>847991</v>
      </c>
      <c r="AZ248">
        <f>VLOOKUP($G248,county_facts!$A:$BB,48,FALSE)</f>
        <v>0</v>
      </c>
      <c r="BA248">
        <f>VLOOKUP($G248,county_facts!$A:$BB,49,FALSE)</f>
        <v>452539</v>
      </c>
      <c r="BB248">
        <f>VLOOKUP($G248,county_facts!$A:$BB,50,FALSE)</f>
        <v>7666</v>
      </c>
      <c r="BC248">
        <f>VLOOKUP($G248,county_facts!$A:$BB,51,FALSE)</f>
        <v>53249</v>
      </c>
      <c r="BD248">
        <f>VLOOKUP($G248,county_facts!$A:$BB,52,FALSE)</f>
        <v>43</v>
      </c>
      <c r="BE248">
        <f>VLOOKUP($G248,county_facts!$A:$BB,53,FALSE)</f>
        <v>593.09</v>
      </c>
      <c r="BF248">
        <f>VLOOKUP($G248,county_facts!$A:$BB,54,FALSE)</f>
        <v>104.4</v>
      </c>
    </row>
    <row r="249" spans="1:58" x14ac:dyDescent="0.3">
      <c r="A249" t="s">
        <v>9</v>
      </c>
      <c r="B249" t="s">
        <v>117</v>
      </c>
      <c r="C249">
        <v>622</v>
      </c>
      <c r="D249" t="s">
        <v>75</v>
      </c>
      <c r="E249">
        <v>1680</v>
      </c>
      <c r="F249">
        <v>0.37023809499999999</v>
      </c>
      <c r="G249">
        <v>5033</v>
      </c>
      <c r="H249">
        <f>VLOOKUP($G249,county_facts!$A:$BB,4,FALSE)</f>
        <v>61697</v>
      </c>
      <c r="I249">
        <f>VLOOKUP($G249,county_facts!$A:$BB,5,FALSE)</f>
        <v>61948</v>
      </c>
      <c r="J249">
        <f>VLOOKUP($G249,county_facts!$A:$BB,6,FALSE)</f>
        <v>-0.4</v>
      </c>
      <c r="K249">
        <f>VLOOKUP($G249,county_facts!$A:$BB,7,FALSE)</f>
        <v>61948</v>
      </c>
      <c r="L249">
        <f>VLOOKUP($G249,county_facts!$A:$BB,8,FALSE)</f>
        <v>6</v>
      </c>
      <c r="M249">
        <f>VLOOKUP($G249,county_facts!$A:$BB,9,FALSE)</f>
        <v>25.1</v>
      </c>
      <c r="N249">
        <f>VLOOKUP($G249,county_facts!$A:$BB,10,FALSE)</f>
        <v>15.3</v>
      </c>
      <c r="O249">
        <f>VLOOKUP($G249,county_facts!$A:$BB,11,FALSE)</f>
        <v>50.7</v>
      </c>
      <c r="P249">
        <f>VLOOKUP($G249,county_facts!$A:$BB,12,FALSE)</f>
        <v>91.5</v>
      </c>
      <c r="Q249">
        <f>VLOOKUP($G249,county_facts!$A:$BB,13,FALSE)</f>
        <v>1.6</v>
      </c>
      <c r="R249">
        <f>VLOOKUP($G249,county_facts!$A:$BB,14,FALSE)</f>
        <v>2.5</v>
      </c>
      <c r="S249">
        <f>VLOOKUP($G249,county_facts!$A:$BB,15,FALSE)</f>
        <v>1.6</v>
      </c>
      <c r="T249">
        <f>VLOOKUP($G249,county_facts!$A:$BB,16,FALSE)</f>
        <v>0.1</v>
      </c>
      <c r="U249">
        <f>VLOOKUP($G249,county_facts!$A:$BB,17,FALSE)</f>
        <v>2.8</v>
      </c>
      <c r="V249">
        <f>VLOOKUP($G249,county_facts!$A:$BB,18,FALSE)</f>
        <v>6.7</v>
      </c>
      <c r="W249">
        <f>VLOOKUP($G249,county_facts!$A:$BB,19,FALSE)</f>
        <v>85.6</v>
      </c>
      <c r="X249">
        <f>VLOOKUP($G249,county_facts!$A:$BB,20,FALSE)</f>
        <v>85.1</v>
      </c>
      <c r="Y249">
        <f>VLOOKUP($G249,county_facts!$A:$BB,21,FALSE)</f>
        <v>4.0999999999999996</v>
      </c>
      <c r="Z249">
        <f>VLOOKUP($G249,county_facts!$A:$BB,22,FALSE)</f>
        <v>6.6</v>
      </c>
      <c r="AA249">
        <f>VLOOKUP($G249,county_facts!$A:$BB,23,FALSE)</f>
        <v>82.2</v>
      </c>
      <c r="AB249">
        <f>VLOOKUP($G249,county_facts!$A:$BB,24,FALSE)</f>
        <v>14.3</v>
      </c>
      <c r="AC249">
        <f>VLOOKUP($G249,county_facts!$A:$BB,25,FALSE)</f>
        <v>5321</v>
      </c>
      <c r="AD249">
        <f>VLOOKUP($G249,county_facts!$A:$BB,26,FALSE)</f>
        <v>22</v>
      </c>
      <c r="AE249">
        <f>VLOOKUP($G249,county_facts!$A:$BB,27,FALSE)</f>
        <v>26458</v>
      </c>
      <c r="AF249">
        <f>VLOOKUP($G249,county_facts!$A:$BB,28,FALSE)</f>
        <v>74.3</v>
      </c>
      <c r="AG249">
        <f>VLOOKUP($G249,county_facts!$A:$BB,29,FALSE)</f>
        <v>10.4</v>
      </c>
      <c r="AH249">
        <f>VLOOKUP($G249,county_facts!$A:$BB,30,FALSE)</f>
        <v>102800</v>
      </c>
      <c r="AI249">
        <f>VLOOKUP($G249,county_facts!$A:$BB,31,FALSE)</f>
        <v>23368</v>
      </c>
      <c r="AJ249">
        <f>VLOOKUP($G249,county_facts!$A:$BB,32,FALSE)</f>
        <v>2.62</v>
      </c>
      <c r="AK249">
        <f>VLOOKUP($G249,county_facts!$A:$BB,33,FALSE)</f>
        <v>19477</v>
      </c>
      <c r="AL249">
        <f>VLOOKUP($G249,county_facts!$A:$BB,34,FALSE)</f>
        <v>39479</v>
      </c>
      <c r="AM249">
        <f>VLOOKUP($G249,county_facts!$A:$BB,35,FALSE)</f>
        <v>20.2</v>
      </c>
      <c r="AN249">
        <f>VLOOKUP($G249,county_facts!$A:$BB,36,FALSE)</f>
        <v>1061</v>
      </c>
      <c r="AO249">
        <f>VLOOKUP($G249,county_facts!$A:$BB,37,FALSE)</f>
        <v>20016</v>
      </c>
      <c r="AP249">
        <f>VLOOKUP($G249,county_facts!$A:$BB,38,FALSE)</f>
        <v>-0.8</v>
      </c>
      <c r="AQ249">
        <f>VLOOKUP($G249,county_facts!$A:$BB,39,FALSE)</f>
        <v>3573</v>
      </c>
      <c r="AR249">
        <f>VLOOKUP($G249,county_facts!$A:$BB,40,FALSE)</f>
        <v>4489</v>
      </c>
      <c r="AS249">
        <f>VLOOKUP($G249,county_facts!$A:$BB,41,FALSE)</f>
        <v>0</v>
      </c>
      <c r="AT249">
        <f>VLOOKUP($G249,county_facts!$A:$BB,42,FALSE)</f>
        <v>1.7</v>
      </c>
      <c r="AU249">
        <f>VLOOKUP($G249,county_facts!$A:$BB,43,FALSE)</f>
        <v>1.1000000000000001</v>
      </c>
      <c r="AV249">
        <f>VLOOKUP($G249,county_facts!$A:$BB,44,FALSE)</f>
        <v>0</v>
      </c>
      <c r="AW249">
        <f>VLOOKUP($G249,county_facts!$A:$BB,45,FALSE)</f>
        <v>1.8</v>
      </c>
      <c r="AX249">
        <f>VLOOKUP($G249,county_facts!$A:$BB,46,FALSE)</f>
        <v>21.5</v>
      </c>
      <c r="AY249">
        <f>VLOOKUP($G249,county_facts!$A:$BB,47,FALSE)</f>
        <v>847991</v>
      </c>
      <c r="AZ249">
        <f>VLOOKUP($G249,county_facts!$A:$BB,48,FALSE)</f>
        <v>0</v>
      </c>
      <c r="BA249">
        <f>VLOOKUP($G249,county_facts!$A:$BB,49,FALSE)</f>
        <v>452539</v>
      </c>
      <c r="BB249">
        <f>VLOOKUP($G249,county_facts!$A:$BB,50,FALSE)</f>
        <v>7666</v>
      </c>
      <c r="BC249">
        <f>VLOOKUP($G249,county_facts!$A:$BB,51,FALSE)</f>
        <v>53249</v>
      </c>
      <c r="BD249">
        <f>VLOOKUP($G249,county_facts!$A:$BB,52,FALSE)</f>
        <v>43</v>
      </c>
      <c r="BE249">
        <f>VLOOKUP($G249,county_facts!$A:$BB,53,FALSE)</f>
        <v>593.09</v>
      </c>
      <c r="BF249">
        <f>VLOOKUP($G249,county_facts!$A:$BB,54,FALSE)</f>
        <v>104.4</v>
      </c>
    </row>
    <row r="250" spans="1:58" x14ac:dyDescent="0.3">
      <c r="A250" t="s">
        <v>6</v>
      </c>
      <c r="B250" t="s">
        <v>118</v>
      </c>
      <c r="C250">
        <v>1844</v>
      </c>
      <c r="D250" t="s">
        <v>75</v>
      </c>
      <c r="E250">
        <v>3237</v>
      </c>
      <c r="F250">
        <v>0.569663268</v>
      </c>
      <c r="G250">
        <v>5031</v>
      </c>
      <c r="H250">
        <f>VLOOKUP($G250,county_facts!$A:$BB,4,FALSE)</f>
        <v>102518</v>
      </c>
      <c r="I250">
        <f>VLOOKUP($G250,county_facts!$A:$BB,5,FALSE)</f>
        <v>96443</v>
      </c>
      <c r="J250">
        <f>VLOOKUP($G250,county_facts!$A:$BB,6,FALSE)</f>
        <v>6.3</v>
      </c>
      <c r="K250">
        <f>VLOOKUP($G250,county_facts!$A:$BB,7,FALSE)</f>
        <v>96443</v>
      </c>
      <c r="L250">
        <f>VLOOKUP($G250,county_facts!$A:$BB,8,FALSE)</f>
        <v>6.9</v>
      </c>
      <c r="M250">
        <f>VLOOKUP($G250,county_facts!$A:$BB,9,FALSE)</f>
        <v>24.9</v>
      </c>
      <c r="N250">
        <f>VLOOKUP($G250,county_facts!$A:$BB,10,FALSE)</f>
        <v>13</v>
      </c>
      <c r="O250">
        <f>VLOOKUP($G250,county_facts!$A:$BB,11,FALSE)</f>
        <v>51.3</v>
      </c>
      <c r="P250">
        <f>VLOOKUP($G250,county_facts!$A:$BB,12,FALSE)</f>
        <v>82.2</v>
      </c>
      <c r="Q250">
        <f>VLOOKUP($G250,county_facts!$A:$BB,13,FALSE)</f>
        <v>14.5</v>
      </c>
      <c r="R250">
        <f>VLOOKUP($G250,county_facts!$A:$BB,14,FALSE)</f>
        <v>0.6</v>
      </c>
      <c r="S250">
        <f>VLOOKUP($G250,county_facts!$A:$BB,15,FALSE)</f>
        <v>1.1000000000000001</v>
      </c>
      <c r="T250">
        <f>VLOOKUP($G250,county_facts!$A:$BB,16,FALSE)</f>
        <v>0.1</v>
      </c>
      <c r="U250">
        <f>VLOOKUP($G250,county_facts!$A:$BB,17,FALSE)</f>
        <v>1.6</v>
      </c>
      <c r="V250">
        <f>VLOOKUP($G250,county_facts!$A:$BB,18,FALSE)</f>
        <v>4.7</v>
      </c>
      <c r="W250">
        <f>VLOOKUP($G250,county_facts!$A:$BB,19,FALSE)</f>
        <v>78</v>
      </c>
      <c r="X250">
        <f>VLOOKUP($G250,county_facts!$A:$BB,20,FALSE)</f>
        <v>76.900000000000006</v>
      </c>
      <c r="Y250">
        <f>VLOOKUP($G250,county_facts!$A:$BB,21,FALSE)</f>
        <v>3.7</v>
      </c>
      <c r="Z250">
        <f>VLOOKUP($G250,county_facts!$A:$BB,22,FALSE)</f>
        <v>5.2</v>
      </c>
      <c r="AA250">
        <f>VLOOKUP($G250,county_facts!$A:$BB,23,FALSE)</f>
        <v>84.9</v>
      </c>
      <c r="AB250">
        <f>VLOOKUP($G250,county_facts!$A:$BB,24,FALSE)</f>
        <v>24.4</v>
      </c>
      <c r="AC250">
        <f>VLOOKUP($G250,county_facts!$A:$BB,25,FALSE)</f>
        <v>6727</v>
      </c>
      <c r="AD250">
        <f>VLOOKUP($G250,county_facts!$A:$BB,26,FALSE)</f>
        <v>17.5</v>
      </c>
      <c r="AE250">
        <f>VLOOKUP($G250,county_facts!$A:$BB,27,FALSE)</f>
        <v>43311</v>
      </c>
      <c r="AF250">
        <f>VLOOKUP($G250,county_facts!$A:$BB,28,FALSE)</f>
        <v>58.3</v>
      </c>
      <c r="AG250">
        <f>VLOOKUP($G250,county_facts!$A:$BB,29,FALSE)</f>
        <v>21.1</v>
      </c>
      <c r="AH250">
        <f>VLOOKUP($G250,county_facts!$A:$BB,30,FALSE)</f>
        <v>120700</v>
      </c>
      <c r="AI250">
        <f>VLOOKUP($G250,county_facts!$A:$BB,31,FALSE)</f>
        <v>37834</v>
      </c>
      <c r="AJ250">
        <f>VLOOKUP($G250,county_facts!$A:$BB,32,FALSE)</f>
        <v>2.5099999999999998</v>
      </c>
      <c r="AK250">
        <f>VLOOKUP($G250,county_facts!$A:$BB,33,FALSE)</f>
        <v>23138</v>
      </c>
      <c r="AL250">
        <f>VLOOKUP($G250,county_facts!$A:$BB,34,FALSE)</f>
        <v>41393</v>
      </c>
      <c r="AM250">
        <f>VLOOKUP($G250,county_facts!$A:$BB,35,FALSE)</f>
        <v>20.6</v>
      </c>
      <c r="AN250">
        <f>VLOOKUP($G250,county_facts!$A:$BB,36,FALSE)</f>
        <v>2476</v>
      </c>
      <c r="AO250">
        <f>VLOOKUP($G250,county_facts!$A:$BB,37,FALSE)</f>
        <v>38113</v>
      </c>
      <c r="AP250">
        <f>VLOOKUP($G250,county_facts!$A:$BB,38,FALSE)</f>
        <v>0.6</v>
      </c>
      <c r="AQ250">
        <f>VLOOKUP($G250,county_facts!$A:$BB,39,FALSE)</f>
        <v>7113</v>
      </c>
      <c r="AR250">
        <f>VLOOKUP($G250,county_facts!$A:$BB,40,FALSE)</f>
        <v>8387</v>
      </c>
      <c r="AS250">
        <f>VLOOKUP($G250,county_facts!$A:$BB,41,FALSE)</f>
        <v>0</v>
      </c>
      <c r="AT250">
        <f>VLOOKUP($G250,county_facts!$A:$BB,42,FALSE)</f>
        <v>0</v>
      </c>
      <c r="AU250">
        <f>VLOOKUP($G250,county_facts!$A:$BB,43,FALSE)</f>
        <v>1.2</v>
      </c>
      <c r="AV250">
        <f>VLOOKUP($G250,county_facts!$A:$BB,44,FALSE)</f>
        <v>0</v>
      </c>
      <c r="AW250">
        <f>VLOOKUP($G250,county_facts!$A:$BB,45,FALSE)</f>
        <v>1.3</v>
      </c>
      <c r="AX250">
        <f>VLOOKUP($G250,county_facts!$A:$BB,46,FALSE)</f>
        <v>0</v>
      </c>
      <c r="AY250">
        <f>VLOOKUP($G250,county_facts!$A:$BB,47,FALSE)</f>
        <v>1830332</v>
      </c>
      <c r="AZ250">
        <f>VLOOKUP($G250,county_facts!$A:$BB,48,FALSE)</f>
        <v>605938</v>
      </c>
      <c r="BA250">
        <f>VLOOKUP($G250,county_facts!$A:$BB,49,FALSE)</f>
        <v>1440936</v>
      </c>
      <c r="BB250">
        <f>VLOOKUP($G250,county_facts!$A:$BB,50,FALSE)</f>
        <v>15768</v>
      </c>
      <c r="BC250">
        <f>VLOOKUP($G250,county_facts!$A:$BB,51,FALSE)</f>
        <v>146652</v>
      </c>
      <c r="BD250">
        <f>VLOOKUP($G250,county_facts!$A:$BB,52,FALSE)</f>
        <v>671</v>
      </c>
      <c r="BE250">
        <f>VLOOKUP($G250,county_facts!$A:$BB,53,FALSE)</f>
        <v>707.21</v>
      </c>
      <c r="BF250">
        <f>VLOOKUP($G250,county_facts!$A:$BB,54,FALSE)</f>
        <v>136.4</v>
      </c>
    </row>
    <row r="251" spans="1:58" x14ac:dyDescent="0.3">
      <c r="A251" t="s">
        <v>9</v>
      </c>
      <c r="B251" t="s">
        <v>118</v>
      </c>
      <c r="C251">
        <v>1393</v>
      </c>
      <c r="D251" t="s">
        <v>75</v>
      </c>
      <c r="E251">
        <v>3237</v>
      </c>
      <c r="F251">
        <v>0.430336732</v>
      </c>
      <c r="G251">
        <v>5031</v>
      </c>
      <c r="H251">
        <f>VLOOKUP($G251,county_facts!$A:$BB,4,FALSE)</f>
        <v>102518</v>
      </c>
      <c r="I251">
        <f>VLOOKUP($G251,county_facts!$A:$BB,5,FALSE)</f>
        <v>96443</v>
      </c>
      <c r="J251">
        <f>VLOOKUP($G251,county_facts!$A:$BB,6,FALSE)</f>
        <v>6.3</v>
      </c>
      <c r="K251">
        <f>VLOOKUP($G251,county_facts!$A:$BB,7,FALSE)</f>
        <v>96443</v>
      </c>
      <c r="L251">
        <f>VLOOKUP($G251,county_facts!$A:$BB,8,FALSE)</f>
        <v>6.9</v>
      </c>
      <c r="M251">
        <f>VLOOKUP($G251,county_facts!$A:$BB,9,FALSE)</f>
        <v>24.9</v>
      </c>
      <c r="N251">
        <f>VLOOKUP($G251,county_facts!$A:$BB,10,FALSE)</f>
        <v>13</v>
      </c>
      <c r="O251">
        <f>VLOOKUP($G251,county_facts!$A:$BB,11,FALSE)</f>
        <v>51.3</v>
      </c>
      <c r="P251">
        <f>VLOOKUP($G251,county_facts!$A:$BB,12,FALSE)</f>
        <v>82.2</v>
      </c>
      <c r="Q251">
        <f>VLOOKUP($G251,county_facts!$A:$BB,13,FALSE)</f>
        <v>14.5</v>
      </c>
      <c r="R251">
        <f>VLOOKUP($G251,county_facts!$A:$BB,14,FALSE)</f>
        <v>0.6</v>
      </c>
      <c r="S251">
        <f>VLOOKUP($G251,county_facts!$A:$BB,15,FALSE)</f>
        <v>1.1000000000000001</v>
      </c>
      <c r="T251">
        <f>VLOOKUP($G251,county_facts!$A:$BB,16,FALSE)</f>
        <v>0.1</v>
      </c>
      <c r="U251">
        <f>VLOOKUP($G251,county_facts!$A:$BB,17,FALSE)</f>
        <v>1.6</v>
      </c>
      <c r="V251">
        <f>VLOOKUP($G251,county_facts!$A:$BB,18,FALSE)</f>
        <v>4.7</v>
      </c>
      <c r="W251">
        <f>VLOOKUP($G251,county_facts!$A:$BB,19,FALSE)</f>
        <v>78</v>
      </c>
      <c r="X251">
        <f>VLOOKUP($G251,county_facts!$A:$BB,20,FALSE)</f>
        <v>76.900000000000006</v>
      </c>
      <c r="Y251">
        <f>VLOOKUP($G251,county_facts!$A:$BB,21,FALSE)</f>
        <v>3.7</v>
      </c>
      <c r="Z251">
        <f>VLOOKUP($G251,county_facts!$A:$BB,22,FALSE)</f>
        <v>5.2</v>
      </c>
      <c r="AA251">
        <f>VLOOKUP($G251,county_facts!$A:$BB,23,FALSE)</f>
        <v>84.9</v>
      </c>
      <c r="AB251">
        <f>VLOOKUP($G251,county_facts!$A:$BB,24,FALSE)</f>
        <v>24.4</v>
      </c>
      <c r="AC251">
        <f>VLOOKUP($G251,county_facts!$A:$BB,25,FALSE)</f>
        <v>6727</v>
      </c>
      <c r="AD251">
        <f>VLOOKUP($G251,county_facts!$A:$BB,26,FALSE)</f>
        <v>17.5</v>
      </c>
      <c r="AE251">
        <f>VLOOKUP($G251,county_facts!$A:$BB,27,FALSE)</f>
        <v>43311</v>
      </c>
      <c r="AF251">
        <f>VLOOKUP($G251,county_facts!$A:$BB,28,FALSE)</f>
        <v>58.3</v>
      </c>
      <c r="AG251">
        <f>VLOOKUP($G251,county_facts!$A:$BB,29,FALSE)</f>
        <v>21.1</v>
      </c>
      <c r="AH251">
        <f>VLOOKUP($G251,county_facts!$A:$BB,30,FALSE)</f>
        <v>120700</v>
      </c>
      <c r="AI251">
        <f>VLOOKUP($G251,county_facts!$A:$BB,31,FALSE)</f>
        <v>37834</v>
      </c>
      <c r="AJ251">
        <f>VLOOKUP($G251,county_facts!$A:$BB,32,FALSE)</f>
        <v>2.5099999999999998</v>
      </c>
      <c r="AK251">
        <f>VLOOKUP($G251,county_facts!$A:$BB,33,FALSE)</f>
        <v>23138</v>
      </c>
      <c r="AL251">
        <f>VLOOKUP($G251,county_facts!$A:$BB,34,FALSE)</f>
        <v>41393</v>
      </c>
      <c r="AM251">
        <f>VLOOKUP($G251,county_facts!$A:$BB,35,FALSE)</f>
        <v>20.6</v>
      </c>
      <c r="AN251">
        <f>VLOOKUP($G251,county_facts!$A:$BB,36,FALSE)</f>
        <v>2476</v>
      </c>
      <c r="AO251">
        <f>VLOOKUP($G251,county_facts!$A:$BB,37,FALSE)</f>
        <v>38113</v>
      </c>
      <c r="AP251">
        <f>VLOOKUP($G251,county_facts!$A:$BB,38,FALSE)</f>
        <v>0.6</v>
      </c>
      <c r="AQ251">
        <f>VLOOKUP($G251,county_facts!$A:$BB,39,FALSE)</f>
        <v>7113</v>
      </c>
      <c r="AR251">
        <f>VLOOKUP($G251,county_facts!$A:$BB,40,FALSE)</f>
        <v>8387</v>
      </c>
      <c r="AS251">
        <f>VLOOKUP($G251,county_facts!$A:$BB,41,FALSE)</f>
        <v>0</v>
      </c>
      <c r="AT251">
        <f>VLOOKUP($G251,county_facts!$A:$BB,42,FALSE)</f>
        <v>0</v>
      </c>
      <c r="AU251">
        <f>VLOOKUP($G251,county_facts!$A:$BB,43,FALSE)</f>
        <v>1.2</v>
      </c>
      <c r="AV251">
        <f>VLOOKUP($G251,county_facts!$A:$BB,44,FALSE)</f>
        <v>0</v>
      </c>
      <c r="AW251">
        <f>VLOOKUP($G251,county_facts!$A:$BB,45,FALSE)</f>
        <v>1.3</v>
      </c>
      <c r="AX251">
        <f>VLOOKUP($G251,county_facts!$A:$BB,46,FALSE)</f>
        <v>0</v>
      </c>
      <c r="AY251">
        <f>VLOOKUP($G251,county_facts!$A:$BB,47,FALSE)</f>
        <v>1830332</v>
      </c>
      <c r="AZ251">
        <f>VLOOKUP($G251,county_facts!$A:$BB,48,FALSE)</f>
        <v>605938</v>
      </c>
      <c r="BA251">
        <f>VLOOKUP($G251,county_facts!$A:$BB,49,FALSE)</f>
        <v>1440936</v>
      </c>
      <c r="BB251">
        <f>VLOOKUP($G251,county_facts!$A:$BB,50,FALSE)</f>
        <v>15768</v>
      </c>
      <c r="BC251">
        <f>VLOOKUP($G251,county_facts!$A:$BB,51,FALSE)</f>
        <v>146652</v>
      </c>
      <c r="BD251">
        <f>VLOOKUP($G251,county_facts!$A:$BB,52,FALSE)</f>
        <v>671</v>
      </c>
      <c r="BE251">
        <f>VLOOKUP($G251,county_facts!$A:$BB,53,FALSE)</f>
        <v>707.21</v>
      </c>
      <c r="BF251">
        <f>VLOOKUP($G251,county_facts!$A:$BB,54,FALSE)</f>
        <v>136.4</v>
      </c>
    </row>
    <row r="252" spans="1:58" x14ac:dyDescent="0.3">
      <c r="A252" t="s">
        <v>6</v>
      </c>
      <c r="B252" t="s">
        <v>119</v>
      </c>
      <c r="C252">
        <v>972</v>
      </c>
      <c r="D252" t="s">
        <v>75</v>
      </c>
      <c r="E252">
        <v>1331</v>
      </c>
      <c r="F252">
        <v>0.73027798600000005</v>
      </c>
      <c r="G252">
        <v>5029</v>
      </c>
      <c r="H252">
        <f>VLOOKUP($G252,county_facts!$A:$BB,4,FALSE)</f>
        <v>21083</v>
      </c>
      <c r="I252">
        <f>VLOOKUP($G252,county_facts!$A:$BB,5,FALSE)</f>
        <v>21271</v>
      </c>
      <c r="J252">
        <f>VLOOKUP($G252,county_facts!$A:$BB,6,FALSE)</f>
        <v>-0.9</v>
      </c>
      <c r="K252">
        <f>VLOOKUP($G252,county_facts!$A:$BB,7,FALSE)</f>
        <v>21273</v>
      </c>
      <c r="L252">
        <f>VLOOKUP($G252,county_facts!$A:$BB,8,FALSE)</f>
        <v>5.9</v>
      </c>
      <c r="M252">
        <f>VLOOKUP($G252,county_facts!$A:$BB,9,FALSE)</f>
        <v>23.1</v>
      </c>
      <c r="N252">
        <f>VLOOKUP($G252,county_facts!$A:$BB,10,FALSE)</f>
        <v>18.3</v>
      </c>
      <c r="O252">
        <f>VLOOKUP($G252,county_facts!$A:$BB,11,FALSE)</f>
        <v>50.9</v>
      </c>
      <c r="P252">
        <f>VLOOKUP($G252,county_facts!$A:$BB,12,FALSE)</f>
        <v>85</v>
      </c>
      <c r="Q252">
        <f>VLOOKUP($G252,county_facts!$A:$BB,13,FALSE)</f>
        <v>11.4</v>
      </c>
      <c r="R252">
        <f>VLOOKUP($G252,county_facts!$A:$BB,14,FALSE)</f>
        <v>0.8</v>
      </c>
      <c r="S252">
        <f>VLOOKUP($G252,county_facts!$A:$BB,15,FALSE)</f>
        <v>0.6</v>
      </c>
      <c r="T252">
        <f>VLOOKUP($G252,county_facts!$A:$BB,16,FALSE)</f>
        <v>0</v>
      </c>
      <c r="U252">
        <f>VLOOKUP($G252,county_facts!$A:$BB,17,FALSE)</f>
        <v>2.1</v>
      </c>
      <c r="V252">
        <f>VLOOKUP($G252,county_facts!$A:$BB,18,FALSE)</f>
        <v>4</v>
      </c>
      <c r="W252">
        <f>VLOOKUP($G252,county_facts!$A:$BB,19,FALSE)</f>
        <v>81.5</v>
      </c>
      <c r="X252">
        <f>VLOOKUP($G252,county_facts!$A:$BB,20,FALSE)</f>
        <v>87.1</v>
      </c>
      <c r="Y252">
        <f>VLOOKUP($G252,county_facts!$A:$BB,21,FALSE)</f>
        <v>1.9</v>
      </c>
      <c r="Z252">
        <f>VLOOKUP($G252,county_facts!$A:$BB,22,FALSE)</f>
        <v>4.5</v>
      </c>
      <c r="AA252">
        <f>VLOOKUP($G252,county_facts!$A:$BB,23,FALSE)</f>
        <v>84.5</v>
      </c>
      <c r="AB252">
        <f>VLOOKUP($G252,county_facts!$A:$BB,24,FALSE)</f>
        <v>14.7</v>
      </c>
      <c r="AC252">
        <f>VLOOKUP($G252,county_facts!$A:$BB,25,FALSE)</f>
        <v>1534</v>
      </c>
      <c r="AD252">
        <f>VLOOKUP($G252,county_facts!$A:$BB,26,FALSE)</f>
        <v>22.2</v>
      </c>
      <c r="AE252">
        <f>VLOOKUP($G252,county_facts!$A:$BB,27,FALSE)</f>
        <v>9720</v>
      </c>
      <c r="AF252">
        <f>VLOOKUP($G252,county_facts!$A:$BB,28,FALSE)</f>
        <v>74</v>
      </c>
      <c r="AG252">
        <f>VLOOKUP($G252,county_facts!$A:$BB,29,FALSE)</f>
        <v>8.4</v>
      </c>
      <c r="AH252">
        <f>VLOOKUP($G252,county_facts!$A:$BB,30,FALSE)</f>
        <v>86100</v>
      </c>
      <c r="AI252">
        <f>VLOOKUP($G252,county_facts!$A:$BB,31,FALSE)</f>
        <v>8154</v>
      </c>
      <c r="AJ252">
        <f>VLOOKUP($G252,county_facts!$A:$BB,32,FALSE)</f>
        <v>2.57</v>
      </c>
      <c r="AK252">
        <f>VLOOKUP($G252,county_facts!$A:$BB,33,FALSE)</f>
        <v>20040</v>
      </c>
      <c r="AL252">
        <f>VLOOKUP($G252,county_facts!$A:$BB,34,FALSE)</f>
        <v>35225</v>
      </c>
      <c r="AM252">
        <f>VLOOKUP($G252,county_facts!$A:$BB,35,FALSE)</f>
        <v>24</v>
      </c>
      <c r="AN252">
        <f>VLOOKUP($G252,county_facts!$A:$BB,36,FALSE)</f>
        <v>409</v>
      </c>
      <c r="AO252">
        <f>VLOOKUP($G252,county_facts!$A:$BB,37,FALSE)</f>
        <v>4894</v>
      </c>
      <c r="AP252">
        <f>VLOOKUP($G252,county_facts!$A:$BB,38,FALSE)</f>
        <v>-2.5</v>
      </c>
      <c r="AQ252">
        <f>VLOOKUP($G252,county_facts!$A:$BB,39,FALSE)</f>
        <v>1337</v>
      </c>
      <c r="AR252">
        <f>VLOOKUP($G252,county_facts!$A:$BB,40,FALSE)</f>
        <v>1876</v>
      </c>
      <c r="AS252">
        <f>VLOOKUP($G252,county_facts!$A:$BB,41,FALSE)</f>
        <v>0</v>
      </c>
      <c r="AT252">
        <f>VLOOKUP($G252,county_facts!$A:$BB,42,FALSE)</f>
        <v>0</v>
      </c>
      <c r="AU252">
        <f>VLOOKUP($G252,county_facts!$A:$BB,43,FALSE)</f>
        <v>0</v>
      </c>
      <c r="AV252">
        <f>VLOOKUP($G252,county_facts!$A:$BB,44,FALSE)</f>
        <v>0</v>
      </c>
      <c r="AW252">
        <f>VLOOKUP($G252,county_facts!$A:$BB,45,FALSE)</f>
        <v>0</v>
      </c>
      <c r="AX252">
        <f>VLOOKUP($G252,county_facts!$A:$BB,46,FALSE)</f>
        <v>16.899999999999999</v>
      </c>
      <c r="AY252">
        <f>VLOOKUP($G252,county_facts!$A:$BB,47,FALSE)</f>
        <v>432551</v>
      </c>
      <c r="AZ252">
        <f>VLOOKUP($G252,county_facts!$A:$BB,48,FALSE)</f>
        <v>124901</v>
      </c>
      <c r="BA252">
        <f>VLOOKUP($G252,county_facts!$A:$BB,49,FALSE)</f>
        <v>270351</v>
      </c>
      <c r="BB252">
        <f>VLOOKUP($G252,county_facts!$A:$BB,50,FALSE)</f>
        <v>13074</v>
      </c>
      <c r="BC252">
        <f>VLOOKUP($G252,county_facts!$A:$BB,51,FALSE)</f>
        <v>16218</v>
      </c>
      <c r="BD252">
        <f>VLOOKUP($G252,county_facts!$A:$BB,52,FALSE)</f>
        <v>10</v>
      </c>
      <c r="BE252">
        <f>VLOOKUP($G252,county_facts!$A:$BB,53,FALSE)</f>
        <v>552.25</v>
      </c>
      <c r="BF252">
        <f>VLOOKUP($G252,county_facts!$A:$BB,54,FALSE)</f>
        <v>38.5</v>
      </c>
    </row>
    <row r="253" spans="1:58" x14ac:dyDescent="0.3">
      <c r="A253" t="s">
        <v>9</v>
      </c>
      <c r="B253" t="s">
        <v>119</v>
      </c>
      <c r="C253">
        <v>359</v>
      </c>
      <c r="D253" t="s">
        <v>75</v>
      </c>
      <c r="E253">
        <v>1331</v>
      </c>
      <c r="F253">
        <v>0.26972201400000001</v>
      </c>
      <c r="G253">
        <v>5029</v>
      </c>
      <c r="H253">
        <f>VLOOKUP($G253,county_facts!$A:$BB,4,FALSE)</f>
        <v>21083</v>
      </c>
      <c r="I253">
        <f>VLOOKUP($G253,county_facts!$A:$BB,5,FALSE)</f>
        <v>21271</v>
      </c>
      <c r="J253">
        <f>VLOOKUP($G253,county_facts!$A:$BB,6,FALSE)</f>
        <v>-0.9</v>
      </c>
      <c r="K253">
        <f>VLOOKUP($G253,county_facts!$A:$BB,7,FALSE)</f>
        <v>21273</v>
      </c>
      <c r="L253">
        <f>VLOOKUP($G253,county_facts!$A:$BB,8,FALSE)</f>
        <v>5.9</v>
      </c>
      <c r="M253">
        <f>VLOOKUP($G253,county_facts!$A:$BB,9,FALSE)</f>
        <v>23.1</v>
      </c>
      <c r="N253">
        <f>VLOOKUP($G253,county_facts!$A:$BB,10,FALSE)</f>
        <v>18.3</v>
      </c>
      <c r="O253">
        <f>VLOOKUP($G253,county_facts!$A:$BB,11,FALSE)</f>
        <v>50.9</v>
      </c>
      <c r="P253">
        <f>VLOOKUP($G253,county_facts!$A:$BB,12,FALSE)</f>
        <v>85</v>
      </c>
      <c r="Q253">
        <f>VLOOKUP($G253,county_facts!$A:$BB,13,FALSE)</f>
        <v>11.4</v>
      </c>
      <c r="R253">
        <f>VLOOKUP($G253,county_facts!$A:$BB,14,FALSE)</f>
        <v>0.8</v>
      </c>
      <c r="S253">
        <f>VLOOKUP($G253,county_facts!$A:$BB,15,FALSE)</f>
        <v>0.6</v>
      </c>
      <c r="T253">
        <f>VLOOKUP($G253,county_facts!$A:$BB,16,FALSE)</f>
        <v>0</v>
      </c>
      <c r="U253">
        <f>VLOOKUP($G253,county_facts!$A:$BB,17,FALSE)</f>
        <v>2.1</v>
      </c>
      <c r="V253">
        <f>VLOOKUP($G253,county_facts!$A:$BB,18,FALSE)</f>
        <v>4</v>
      </c>
      <c r="W253">
        <f>VLOOKUP($G253,county_facts!$A:$BB,19,FALSE)</f>
        <v>81.5</v>
      </c>
      <c r="X253">
        <f>VLOOKUP($G253,county_facts!$A:$BB,20,FALSE)</f>
        <v>87.1</v>
      </c>
      <c r="Y253">
        <f>VLOOKUP($G253,county_facts!$A:$BB,21,FALSE)</f>
        <v>1.9</v>
      </c>
      <c r="Z253">
        <f>VLOOKUP($G253,county_facts!$A:$BB,22,FALSE)</f>
        <v>4.5</v>
      </c>
      <c r="AA253">
        <f>VLOOKUP($G253,county_facts!$A:$BB,23,FALSE)</f>
        <v>84.5</v>
      </c>
      <c r="AB253">
        <f>VLOOKUP($G253,county_facts!$A:$BB,24,FALSE)</f>
        <v>14.7</v>
      </c>
      <c r="AC253">
        <f>VLOOKUP($G253,county_facts!$A:$BB,25,FALSE)</f>
        <v>1534</v>
      </c>
      <c r="AD253">
        <f>VLOOKUP($G253,county_facts!$A:$BB,26,FALSE)</f>
        <v>22.2</v>
      </c>
      <c r="AE253">
        <f>VLOOKUP($G253,county_facts!$A:$BB,27,FALSE)</f>
        <v>9720</v>
      </c>
      <c r="AF253">
        <f>VLOOKUP($G253,county_facts!$A:$BB,28,FALSE)</f>
        <v>74</v>
      </c>
      <c r="AG253">
        <f>VLOOKUP($G253,county_facts!$A:$BB,29,FALSE)</f>
        <v>8.4</v>
      </c>
      <c r="AH253">
        <f>VLOOKUP($G253,county_facts!$A:$BB,30,FALSE)</f>
        <v>86100</v>
      </c>
      <c r="AI253">
        <f>VLOOKUP($G253,county_facts!$A:$BB,31,FALSE)</f>
        <v>8154</v>
      </c>
      <c r="AJ253">
        <f>VLOOKUP($G253,county_facts!$A:$BB,32,FALSE)</f>
        <v>2.57</v>
      </c>
      <c r="AK253">
        <f>VLOOKUP($G253,county_facts!$A:$BB,33,FALSE)</f>
        <v>20040</v>
      </c>
      <c r="AL253">
        <f>VLOOKUP($G253,county_facts!$A:$BB,34,FALSE)</f>
        <v>35225</v>
      </c>
      <c r="AM253">
        <f>VLOOKUP($G253,county_facts!$A:$BB,35,FALSE)</f>
        <v>24</v>
      </c>
      <c r="AN253">
        <f>VLOOKUP($G253,county_facts!$A:$BB,36,FALSE)</f>
        <v>409</v>
      </c>
      <c r="AO253">
        <f>VLOOKUP($G253,county_facts!$A:$BB,37,FALSE)</f>
        <v>4894</v>
      </c>
      <c r="AP253">
        <f>VLOOKUP($G253,county_facts!$A:$BB,38,FALSE)</f>
        <v>-2.5</v>
      </c>
      <c r="AQ253">
        <f>VLOOKUP($G253,county_facts!$A:$BB,39,FALSE)</f>
        <v>1337</v>
      </c>
      <c r="AR253">
        <f>VLOOKUP($G253,county_facts!$A:$BB,40,FALSE)</f>
        <v>1876</v>
      </c>
      <c r="AS253">
        <f>VLOOKUP($G253,county_facts!$A:$BB,41,FALSE)</f>
        <v>0</v>
      </c>
      <c r="AT253">
        <f>VLOOKUP($G253,county_facts!$A:$BB,42,FALSE)</f>
        <v>0</v>
      </c>
      <c r="AU253">
        <f>VLOOKUP($G253,county_facts!$A:$BB,43,FALSE)</f>
        <v>0</v>
      </c>
      <c r="AV253">
        <f>VLOOKUP($G253,county_facts!$A:$BB,44,FALSE)</f>
        <v>0</v>
      </c>
      <c r="AW253">
        <f>VLOOKUP($G253,county_facts!$A:$BB,45,FALSE)</f>
        <v>0</v>
      </c>
      <c r="AX253">
        <f>VLOOKUP($G253,county_facts!$A:$BB,46,FALSE)</f>
        <v>16.899999999999999</v>
      </c>
      <c r="AY253">
        <f>VLOOKUP($G253,county_facts!$A:$BB,47,FALSE)</f>
        <v>432551</v>
      </c>
      <c r="AZ253">
        <f>VLOOKUP($G253,county_facts!$A:$BB,48,FALSE)</f>
        <v>124901</v>
      </c>
      <c r="BA253">
        <f>VLOOKUP($G253,county_facts!$A:$BB,49,FALSE)</f>
        <v>270351</v>
      </c>
      <c r="BB253">
        <f>VLOOKUP($G253,county_facts!$A:$BB,50,FALSE)</f>
        <v>13074</v>
      </c>
      <c r="BC253">
        <f>VLOOKUP($G253,county_facts!$A:$BB,51,FALSE)</f>
        <v>16218</v>
      </c>
      <c r="BD253">
        <f>VLOOKUP($G253,county_facts!$A:$BB,52,FALSE)</f>
        <v>10</v>
      </c>
      <c r="BE253">
        <f>VLOOKUP($G253,county_facts!$A:$BB,53,FALSE)</f>
        <v>552.25</v>
      </c>
      <c r="BF253">
        <f>VLOOKUP($G253,county_facts!$A:$BB,54,FALSE)</f>
        <v>38.5</v>
      </c>
    </row>
    <row r="254" spans="1:58" x14ac:dyDescent="0.3">
      <c r="A254" t="s">
        <v>6</v>
      </c>
      <c r="B254" t="s">
        <v>120</v>
      </c>
      <c r="C254">
        <v>610</v>
      </c>
      <c r="D254" t="s">
        <v>75</v>
      </c>
      <c r="E254">
        <v>785</v>
      </c>
      <c r="F254">
        <v>0.777070064</v>
      </c>
      <c r="G254">
        <v>5027</v>
      </c>
      <c r="H254">
        <f>VLOOKUP($G254,county_facts!$A:$BB,4,FALSE)</f>
        <v>23933</v>
      </c>
      <c r="I254">
        <f>VLOOKUP($G254,county_facts!$A:$BB,5,FALSE)</f>
        <v>24552</v>
      </c>
      <c r="J254">
        <f>VLOOKUP($G254,county_facts!$A:$BB,6,FALSE)</f>
        <v>-2.5</v>
      </c>
      <c r="K254">
        <f>VLOOKUP($G254,county_facts!$A:$BB,7,FALSE)</f>
        <v>24552</v>
      </c>
      <c r="L254">
        <f>VLOOKUP($G254,county_facts!$A:$BB,8,FALSE)</f>
        <v>5.8</v>
      </c>
      <c r="M254">
        <f>VLOOKUP($G254,county_facts!$A:$BB,9,FALSE)</f>
        <v>21.6</v>
      </c>
      <c r="N254">
        <f>VLOOKUP($G254,county_facts!$A:$BB,10,FALSE)</f>
        <v>16.600000000000001</v>
      </c>
      <c r="O254">
        <f>VLOOKUP($G254,county_facts!$A:$BB,11,FALSE)</f>
        <v>52</v>
      </c>
      <c r="P254">
        <f>VLOOKUP($G254,county_facts!$A:$BB,12,FALSE)</f>
        <v>61.1</v>
      </c>
      <c r="Q254">
        <f>VLOOKUP($G254,county_facts!$A:$BB,13,FALSE)</f>
        <v>36.200000000000003</v>
      </c>
      <c r="R254">
        <f>VLOOKUP($G254,county_facts!$A:$BB,14,FALSE)</f>
        <v>0.5</v>
      </c>
      <c r="S254">
        <f>VLOOKUP($G254,county_facts!$A:$BB,15,FALSE)</f>
        <v>0.9</v>
      </c>
      <c r="T254">
        <f>VLOOKUP($G254,county_facts!$A:$BB,16,FALSE)</f>
        <v>0</v>
      </c>
      <c r="U254">
        <f>VLOOKUP($G254,county_facts!$A:$BB,17,FALSE)</f>
        <v>1.3</v>
      </c>
      <c r="V254">
        <f>VLOOKUP($G254,county_facts!$A:$BB,18,FALSE)</f>
        <v>2.7</v>
      </c>
      <c r="W254">
        <f>VLOOKUP($G254,county_facts!$A:$BB,19,FALSE)</f>
        <v>59.4</v>
      </c>
      <c r="X254">
        <f>VLOOKUP($G254,county_facts!$A:$BB,20,FALSE)</f>
        <v>82.1</v>
      </c>
      <c r="Y254">
        <f>VLOOKUP($G254,county_facts!$A:$BB,21,FALSE)</f>
        <v>2.9</v>
      </c>
      <c r="Z254">
        <f>VLOOKUP($G254,county_facts!$A:$BB,22,FALSE)</f>
        <v>4.7</v>
      </c>
      <c r="AA254">
        <f>VLOOKUP($G254,county_facts!$A:$BB,23,FALSE)</f>
        <v>85.4</v>
      </c>
      <c r="AB254">
        <f>VLOOKUP($G254,county_facts!$A:$BB,24,FALSE)</f>
        <v>20.3</v>
      </c>
      <c r="AC254">
        <f>VLOOKUP($G254,county_facts!$A:$BB,25,FALSE)</f>
        <v>1508</v>
      </c>
      <c r="AD254">
        <f>VLOOKUP($G254,county_facts!$A:$BB,26,FALSE)</f>
        <v>16.600000000000001</v>
      </c>
      <c r="AE254">
        <f>VLOOKUP($G254,county_facts!$A:$BB,27,FALSE)</f>
        <v>11562</v>
      </c>
      <c r="AF254">
        <f>VLOOKUP($G254,county_facts!$A:$BB,28,FALSE)</f>
        <v>68.900000000000006</v>
      </c>
      <c r="AG254">
        <f>VLOOKUP($G254,county_facts!$A:$BB,29,FALSE)</f>
        <v>11.6</v>
      </c>
      <c r="AH254">
        <f>VLOOKUP($G254,county_facts!$A:$BB,30,FALSE)</f>
        <v>78900</v>
      </c>
      <c r="AI254">
        <f>VLOOKUP($G254,county_facts!$A:$BB,31,FALSE)</f>
        <v>9449</v>
      </c>
      <c r="AJ254">
        <f>VLOOKUP($G254,county_facts!$A:$BB,32,FALSE)</f>
        <v>2.4300000000000002</v>
      </c>
      <c r="AK254">
        <f>VLOOKUP($G254,county_facts!$A:$BB,33,FALSE)</f>
        <v>19439</v>
      </c>
      <c r="AL254">
        <f>VLOOKUP($G254,county_facts!$A:$BB,34,FALSE)</f>
        <v>35128</v>
      </c>
      <c r="AM254">
        <f>VLOOKUP($G254,county_facts!$A:$BB,35,FALSE)</f>
        <v>25.4</v>
      </c>
      <c r="AN254">
        <f>VLOOKUP($G254,county_facts!$A:$BB,36,FALSE)</f>
        <v>596</v>
      </c>
      <c r="AO254">
        <f>VLOOKUP($G254,county_facts!$A:$BB,37,FALSE)</f>
        <v>7538</v>
      </c>
      <c r="AP254">
        <f>VLOOKUP($G254,county_facts!$A:$BB,38,FALSE)</f>
        <v>-2.8</v>
      </c>
      <c r="AQ254">
        <f>VLOOKUP($G254,county_facts!$A:$BB,39,FALSE)</f>
        <v>1215</v>
      </c>
      <c r="AR254">
        <f>VLOOKUP($G254,county_facts!$A:$BB,40,FALSE)</f>
        <v>1859</v>
      </c>
      <c r="AS254">
        <f>VLOOKUP($G254,county_facts!$A:$BB,41,FALSE)</f>
        <v>0</v>
      </c>
      <c r="AT254">
        <f>VLOOKUP($G254,county_facts!$A:$BB,42,FALSE)</f>
        <v>0</v>
      </c>
      <c r="AU254">
        <f>VLOOKUP($G254,county_facts!$A:$BB,43,FALSE)</f>
        <v>0</v>
      </c>
      <c r="AV254">
        <f>VLOOKUP($G254,county_facts!$A:$BB,44,FALSE)</f>
        <v>0</v>
      </c>
      <c r="AW254">
        <f>VLOOKUP($G254,county_facts!$A:$BB,45,FALSE)</f>
        <v>0</v>
      </c>
      <c r="AX254">
        <f>VLOOKUP($G254,county_facts!$A:$BB,46,FALSE)</f>
        <v>23.1</v>
      </c>
      <c r="AY254">
        <f>VLOOKUP($G254,county_facts!$A:$BB,47,FALSE)</f>
        <v>1164275</v>
      </c>
      <c r="AZ254">
        <f>VLOOKUP($G254,county_facts!$A:$BB,48,FALSE)</f>
        <v>0</v>
      </c>
      <c r="BA254">
        <f>VLOOKUP($G254,county_facts!$A:$BB,49,FALSE)</f>
        <v>197935</v>
      </c>
      <c r="BB254">
        <f>VLOOKUP($G254,county_facts!$A:$BB,50,FALSE)</f>
        <v>8143</v>
      </c>
      <c r="BC254">
        <f>VLOOKUP($G254,county_facts!$A:$BB,51,FALSE)</f>
        <v>21775</v>
      </c>
      <c r="BD254">
        <f>VLOOKUP($G254,county_facts!$A:$BB,52,FALSE)</f>
        <v>49</v>
      </c>
      <c r="BE254">
        <f>VLOOKUP($G254,county_facts!$A:$BB,53,FALSE)</f>
        <v>766.05</v>
      </c>
      <c r="BF254">
        <f>VLOOKUP($G254,county_facts!$A:$BB,54,FALSE)</f>
        <v>32.1</v>
      </c>
    </row>
    <row r="255" spans="1:58" x14ac:dyDescent="0.3">
      <c r="A255" t="s">
        <v>9</v>
      </c>
      <c r="B255" t="s">
        <v>120</v>
      </c>
      <c r="C255">
        <v>175</v>
      </c>
      <c r="D255" t="s">
        <v>75</v>
      </c>
      <c r="E255">
        <v>785</v>
      </c>
      <c r="F255">
        <v>0.222929936</v>
      </c>
      <c r="G255">
        <v>5027</v>
      </c>
      <c r="H255">
        <f>VLOOKUP($G255,county_facts!$A:$BB,4,FALSE)</f>
        <v>23933</v>
      </c>
      <c r="I255">
        <f>VLOOKUP($G255,county_facts!$A:$BB,5,FALSE)</f>
        <v>24552</v>
      </c>
      <c r="J255">
        <f>VLOOKUP($G255,county_facts!$A:$BB,6,FALSE)</f>
        <v>-2.5</v>
      </c>
      <c r="K255">
        <f>VLOOKUP($G255,county_facts!$A:$BB,7,FALSE)</f>
        <v>24552</v>
      </c>
      <c r="L255">
        <f>VLOOKUP($G255,county_facts!$A:$BB,8,FALSE)</f>
        <v>5.8</v>
      </c>
      <c r="M255">
        <f>VLOOKUP($G255,county_facts!$A:$BB,9,FALSE)</f>
        <v>21.6</v>
      </c>
      <c r="N255">
        <f>VLOOKUP($G255,county_facts!$A:$BB,10,FALSE)</f>
        <v>16.600000000000001</v>
      </c>
      <c r="O255">
        <f>VLOOKUP($G255,county_facts!$A:$BB,11,FALSE)</f>
        <v>52</v>
      </c>
      <c r="P255">
        <f>VLOOKUP($G255,county_facts!$A:$BB,12,FALSE)</f>
        <v>61.1</v>
      </c>
      <c r="Q255">
        <f>VLOOKUP($G255,county_facts!$A:$BB,13,FALSE)</f>
        <v>36.200000000000003</v>
      </c>
      <c r="R255">
        <f>VLOOKUP($G255,county_facts!$A:$BB,14,FALSE)</f>
        <v>0.5</v>
      </c>
      <c r="S255">
        <f>VLOOKUP($G255,county_facts!$A:$BB,15,FALSE)</f>
        <v>0.9</v>
      </c>
      <c r="T255">
        <f>VLOOKUP($G255,county_facts!$A:$BB,16,FALSE)</f>
        <v>0</v>
      </c>
      <c r="U255">
        <f>VLOOKUP($G255,county_facts!$A:$BB,17,FALSE)</f>
        <v>1.3</v>
      </c>
      <c r="V255">
        <f>VLOOKUP($G255,county_facts!$A:$BB,18,FALSE)</f>
        <v>2.7</v>
      </c>
      <c r="W255">
        <f>VLOOKUP($G255,county_facts!$A:$BB,19,FALSE)</f>
        <v>59.4</v>
      </c>
      <c r="X255">
        <f>VLOOKUP($G255,county_facts!$A:$BB,20,FALSE)</f>
        <v>82.1</v>
      </c>
      <c r="Y255">
        <f>VLOOKUP($G255,county_facts!$A:$BB,21,FALSE)</f>
        <v>2.9</v>
      </c>
      <c r="Z255">
        <f>VLOOKUP($G255,county_facts!$A:$BB,22,FALSE)</f>
        <v>4.7</v>
      </c>
      <c r="AA255">
        <f>VLOOKUP($G255,county_facts!$A:$BB,23,FALSE)</f>
        <v>85.4</v>
      </c>
      <c r="AB255">
        <f>VLOOKUP($G255,county_facts!$A:$BB,24,FALSE)</f>
        <v>20.3</v>
      </c>
      <c r="AC255">
        <f>VLOOKUP($G255,county_facts!$A:$BB,25,FALSE)</f>
        <v>1508</v>
      </c>
      <c r="AD255">
        <f>VLOOKUP($G255,county_facts!$A:$BB,26,FALSE)</f>
        <v>16.600000000000001</v>
      </c>
      <c r="AE255">
        <f>VLOOKUP($G255,county_facts!$A:$BB,27,FALSE)</f>
        <v>11562</v>
      </c>
      <c r="AF255">
        <f>VLOOKUP($G255,county_facts!$A:$BB,28,FALSE)</f>
        <v>68.900000000000006</v>
      </c>
      <c r="AG255">
        <f>VLOOKUP($G255,county_facts!$A:$BB,29,FALSE)</f>
        <v>11.6</v>
      </c>
      <c r="AH255">
        <f>VLOOKUP($G255,county_facts!$A:$BB,30,FALSE)</f>
        <v>78900</v>
      </c>
      <c r="AI255">
        <f>VLOOKUP($G255,county_facts!$A:$BB,31,FALSE)</f>
        <v>9449</v>
      </c>
      <c r="AJ255">
        <f>VLOOKUP($G255,county_facts!$A:$BB,32,FALSE)</f>
        <v>2.4300000000000002</v>
      </c>
      <c r="AK255">
        <f>VLOOKUP($G255,county_facts!$A:$BB,33,FALSE)</f>
        <v>19439</v>
      </c>
      <c r="AL255">
        <f>VLOOKUP($G255,county_facts!$A:$BB,34,FALSE)</f>
        <v>35128</v>
      </c>
      <c r="AM255">
        <f>VLOOKUP($G255,county_facts!$A:$BB,35,FALSE)</f>
        <v>25.4</v>
      </c>
      <c r="AN255">
        <f>VLOOKUP($G255,county_facts!$A:$BB,36,FALSE)</f>
        <v>596</v>
      </c>
      <c r="AO255">
        <f>VLOOKUP($G255,county_facts!$A:$BB,37,FALSE)</f>
        <v>7538</v>
      </c>
      <c r="AP255">
        <f>VLOOKUP($G255,county_facts!$A:$BB,38,FALSE)</f>
        <v>-2.8</v>
      </c>
      <c r="AQ255">
        <f>VLOOKUP($G255,county_facts!$A:$BB,39,FALSE)</f>
        <v>1215</v>
      </c>
      <c r="AR255">
        <f>VLOOKUP($G255,county_facts!$A:$BB,40,FALSE)</f>
        <v>1859</v>
      </c>
      <c r="AS255">
        <f>VLOOKUP($G255,county_facts!$A:$BB,41,FALSE)</f>
        <v>0</v>
      </c>
      <c r="AT255">
        <f>VLOOKUP($G255,county_facts!$A:$BB,42,FALSE)</f>
        <v>0</v>
      </c>
      <c r="AU255">
        <f>VLOOKUP($G255,county_facts!$A:$BB,43,FALSE)</f>
        <v>0</v>
      </c>
      <c r="AV255">
        <f>VLOOKUP($G255,county_facts!$A:$BB,44,FALSE)</f>
        <v>0</v>
      </c>
      <c r="AW255">
        <f>VLOOKUP($G255,county_facts!$A:$BB,45,FALSE)</f>
        <v>0</v>
      </c>
      <c r="AX255">
        <f>VLOOKUP($G255,county_facts!$A:$BB,46,FALSE)</f>
        <v>23.1</v>
      </c>
      <c r="AY255">
        <f>VLOOKUP($G255,county_facts!$A:$BB,47,FALSE)</f>
        <v>1164275</v>
      </c>
      <c r="AZ255">
        <f>VLOOKUP($G255,county_facts!$A:$BB,48,FALSE)</f>
        <v>0</v>
      </c>
      <c r="BA255">
        <f>VLOOKUP($G255,county_facts!$A:$BB,49,FALSE)</f>
        <v>197935</v>
      </c>
      <c r="BB255">
        <f>VLOOKUP($G255,county_facts!$A:$BB,50,FALSE)</f>
        <v>8143</v>
      </c>
      <c r="BC255">
        <f>VLOOKUP($G255,county_facts!$A:$BB,51,FALSE)</f>
        <v>21775</v>
      </c>
      <c r="BD255">
        <f>VLOOKUP($G255,county_facts!$A:$BB,52,FALSE)</f>
        <v>49</v>
      </c>
      <c r="BE255">
        <f>VLOOKUP($G255,county_facts!$A:$BB,53,FALSE)</f>
        <v>766.05</v>
      </c>
      <c r="BF255">
        <f>VLOOKUP($G255,county_facts!$A:$BB,54,FALSE)</f>
        <v>32.1</v>
      </c>
    </row>
    <row r="256" spans="1:58" x14ac:dyDescent="0.3">
      <c r="A256" t="s">
        <v>6</v>
      </c>
      <c r="B256" t="s">
        <v>121</v>
      </c>
      <c r="C256">
        <v>185</v>
      </c>
      <c r="D256" t="s">
        <v>75</v>
      </c>
      <c r="E256">
        <v>251</v>
      </c>
      <c r="F256">
        <v>0.73705179300000001</v>
      </c>
      <c r="G256">
        <v>5025</v>
      </c>
      <c r="H256">
        <f>VLOOKUP($G256,county_facts!$A:$BB,4,FALSE)</f>
        <v>8449</v>
      </c>
      <c r="I256">
        <f>VLOOKUP($G256,county_facts!$A:$BB,5,FALSE)</f>
        <v>8689</v>
      </c>
      <c r="J256">
        <f>VLOOKUP($G256,county_facts!$A:$BB,6,FALSE)</f>
        <v>-2.8</v>
      </c>
      <c r="K256">
        <f>VLOOKUP($G256,county_facts!$A:$BB,7,FALSE)</f>
        <v>8689</v>
      </c>
      <c r="L256">
        <f>VLOOKUP($G256,county_facts!$A:$BB,8,FALSE)</f>
        <v>5.0999999999999996</v>
      </c>
      <c r="M256">
        <f>VLOOKUP($G256,county_facts!$A:$BB,9,FALSE)</f>
        <v>23.4</v>
      </c>
      <c r="N256">
        <f>VLOOKUP($G256,county_facts!$A:$BB,10,FALSE)</f>
        <v>19.100000000000001</v>
      </c>
      <c r="O256">
        <f>VLOOKUP($G256,county_facts!$A:$BB,11,FALSE)</f>
        <v>51.1</v>
      </c>
      <c r="P256">
        <f>VLOOKUP($G256,county_facts!$A:$BB,12,FALSE)</f>
        <v>86.6</v>
      </c>
      <c r="Q256">
        <f>VLOOKUP($G256,county_facts!$A:$BB,13,FALSE)</f>
        <v>11.4</v>
      </c>
      <c r="R256">
        <f>VLOOKUP($G256,county_facts!$A:$BB,14,FALSE)</f>
        <v>0.5</v>
      </c>
      <c r="S256">
        <f>VLOOKUP($G256,county_facts!$A:$BB,15,FALSE)</f>
        <v>0.1</v>
      </c>
      <c r="T256">
        <f>VLOOKUP($G256,county_facts!$A:$BB,16,FALSE)</f>
        <v>0</v>
      </c>
      <c r="U256">
        <f>VLOOKUP($G256,county_facts!$A:$BB,17,FALSE)</f>
        <v>1.3</v>
      </c>
      <c r="V256">
        <f>VLOOKUP($G256,county_facts!$A:$BB,18,FALSE)</f>
        <v>2.2000000000000002</v>
      </c>
      <c r="W256">
        <f>VLOOKUP($G256,county_facts!$A:$BB,19,FALSE)</f>
        <v>84.7</v>
      </c>
      <c r="X256">
        <f>VLOOKUP($G256,county_facts!$A:$BB,20,FALSE)</f>
        <v>94.7</v>
      </c>
      <c r="Y256">
        <f>VLOOKUP($G256,county_facts!$A:$BB,21,FALSE)</f>
        <v>0.4</v>
      </c>
      <c r="Z256">
        <f>VLOOKUP($G256,county_facts!$A:$BB,22,FALSE)</f>
        <v>0.9</v>
      </c>
      <c r="AA256">
        <f>VLOOKUP($G256,county_facts!$A:$BB,23,FALSE)</f>
        <v>84.8</v>
      </c>
      <c r="AB256">
        <f>VLOOKUP($G256,county_facts!$A:$BB,24,FALSE)</f>
        <v>13.8</v>
      </c>
      <c r="AC256">
        <f>VLOOKUP($G256,county_facts!$A:$BB,25,FALSE)</f>
        <v>630</v>
      </c>
      <c r="AD256">
        <f>VLOOKUP($G256,county_facts!$A:$BB,26,FALSE)</f>
        <v>27.4</v>
      </c>
      <c r="AE256">
        <f>VLOOKUP($G256,county_facts!$A:$BB,27,FALSE)</f>
        <v>4048</v>
      </c>
      <c r="AF256">
        <f>VLOOKUP($G256,county_facts!$A:$BB,28,FALSE)</f>
        <v>77.5</v>
      </c>
      <c r="AG256">
        <f>VLOOKUP($G256,county_facts!$A:$BB,29,FALSE)</f>
        <v>3</v>
      </c>
      <c r="AH256">
        <f>VLOOKUP($G256,county_facts!$A:$BB,30,FALSE)</f>
        <v>78300</v>
      </c>
      <c r="AI256">
        <f>VLOOKUP($G256,county_facts!$A:$BB,31,FALSE)</f>
        <v>3346</v>
      </c>
      <c r="AJ256">
        <f>VLOOKUP($G256,county_facts!$A:$BB,32,FALSE)</f>
        <v>2.56</v>
      </c>
      <c r="AK256">
        <f>VLOOKUP($G256,county_facts!$A:$BB,33,FALSE)</f>
        <v>20622</v>
      </c>
      <c r="AL256">
        <f>VLOOKUP($G256,county_facts!$A:$BB,34,FALSE)</f>
        <v>39420</v>
      </c>
      <c r="AM256">
        <f>VLOOKUP($G256,county_facts!$A:$BB,35,FALSE)</f>
        <v>17.7</v>
      </c>
      <c r="AN256">
        <f>VLOOKUP($G256,county_facts!$A:$BB,36,FALSE)</f>
        <v>81</v>
      </c>
      <c r="AO256">
        <f>VLOOKUP($G256,county_facts!$A:$BB,37,FALSE)</f>
        <v>584</v>
      </c>
      <c r="AP256">
        <f>VLOOKUP($G256,county_facts!$A:$BB,38,FALSE)</f>
        <v>1.2</v>
      </c>
      <c r="AQ256">
        <f>VLOOKUP($G256,county_facts!$A:$BB,39,FALSE)</f>
        <v>404</v>
      </c>
      <c r="AR256">
        <f>VLOOKUP($G256,county_facts!$A:$BB,40,FALSE)</f>
        <v>297</v>
      </c>
      <c r="AS256">
        <f>VLOOKUP($G256,county_facts!$A:$BB,41,FALSE)</f>
        <v>0</v>
      </c>
      <c r="AT256">
        <f>VLOOKUP($G256,county_facts!$A:$BB,42,FALSE)</f>
        <v>0</v>
      </c>
      <c r="AU256">
        <f>VLOOKUP($G256,county_facts!$A:$BB,43,FALSE)</f>
        <v>0</v>
      </c>
      <c r="AV256">
        <f>VLOOKUP($G256,county_facts!$A:$BB,44,FALSE)</f>
        <v>0</v>
      </c>
      <c r="AW256">
        <f>VLOOKUP($G256,county_facts!$A:$BB,45,FALSE)</f>
        <v>0</v>
      </c>
      <c r="AX256">
        <f>VLOOKUP($G256,county_facts!$A:$BB,46,FALSE)</f>
        <v>0</v>
      </c>
      <c r="AY256">
        <f>VLOOKUP($G256,county_facts!$A:$BB,47,FALSE)</f>
        <v>0</v>
      </c>
      <c r="AZ256">
        <f>VLOOKUP($G256,county_facts!$A:$BB,48,FALSE)</f>
        <v>1230</v>
      </c>
      <c r="BA256">
        <f>VLOOKUP($G256,county_facts!$A:$BB,49,FALSE)</f>
        <v>12265</v>
      </c>
      <c r="BB256">
        <f>VLOOKUP($G256,county_facts!$A:$BB,50,FALSE)</f>
        <v>1404</v>
      </c>
      <c r="BC256">
        <f>VLOOKUP($G256,county_facts!$A:$BB,51,FALSE)</f>
        <v>0</v>
      </c>
      <c r="BD256">
        <f>VLOOKUP($G256,county_facts!$A:$BB,52,FALSE)</f>
        <v>0</v>
      </c>
      <c r="BE256">
        <f>VLOOKUP($G256,county_facts!$A:$BB,53,FALSE)</f>
        <v>597.78</v>
      </c>
      <c r="BF256">
        <f>VLOOKUP($G256,county_facts!$A:$BB,54,FALSE)</f>
        <v>14.5</v>
      </c>
    </row>
    <row r="257" spans="1:58" x14ac:dyDescent="0.3">
      <c r="A257" t="s">
        <v>9</v>
      </c>
      <c r="B257" t="s">
        <v>121</v>
      </c>
      <c r="C257">
        <v>66</v>
      </c>
      <c r="D257" t="s">
        <v>75</v>
      </c>
      <c r="E257">
        <v>251</v>
      </c>
      <c r="F257">
        <v>0.26294820699999999</v>
      </c>
      <c r="G257">
        <v>5025</v>
      </c>
      <c r="H257">
        <f>VLOOKUP($G257,county_facts!$A:$BB,4,FALSE)</f>
        <v>8449</v>
      </c>
      <c r="I257">
        <f>VLOOKUP($G257,county_facts!$A:$BB,5,FALSE)</f>
        <v>8689</v>
      </c>
      <c r="J257">
        <f>VLOOKUP($G257,county_facts!$A:$BB,6,FALSE)</f>
        <v>-2.8</v>
      </c>
      <c r="K257">
        <f>VLOOKUP($G257,county_facts!$A:$BB,7,FALSE)</f>
        <v>8689</v>
      </c>
      <c r="L257">
        <f>VLOOKUP($G257,county_facts!$A:$BB,8,FALSE)</f>
        <v>5.0999999999999996</v>
      </c>
      <c r="M257">
        <f>VLOOKUP($G257,county_facts!$A:$BB,9,FALSE)</f>
        <v>23.4</v>
      </c>
      <c r="N257">
        <f>VLOOKUP($G257,county_facts!$A:$BB,10,FALSE)</f>
        <v>19.100000000000001</v>
      </c>
      <c r="O257">
        <f>VLOOKUP($G257,county_facts!$A:$BB,11,FALSE)</f>
        <v>51.1</v>
      </c>
      <c r="P257">
        <f>VLOOKUP($G257,county_facts!$A:$BB,12,FALSE)</f>
        <v>86.6</v>
      </c>
      <c r="Q257">
        <f>VLOOKUP($G257,county_facts!$A:$BB,13,FALSE)</f>
        <v>11.4</v>
      </c>
      <c r="R257">
        <f>VLOOKUP($G257,county_facts!$A:$BB,14,FALSE)</f>
        <v>0.5</v>
      </c>
      <c r="S257">
        <f>VLOOKUP($G257,county_facts!$A:$BB,15,FALSE)</f>
        <v>0.1</v>
      </c>
      <c r="T257">
        <f>VLOOKUP($G257,county_facts!$A:$BB,16,FALSE)</f>
        <v>0</v>
      </c>
      <c r="U257">
        <f>VLOOKUP($G257,county_facts!$A:$BB,17,FALSE)</f>
        <v>1.3</v>
      </c>
      <c r="V257">
        <f>VLOOKUP($G257,county_facts!$A:$BB,18,FALSE)</f>
        <v>2.2000000000000002</v>
      </c>
      <c r="W257">
        <f>VLOOKUP($G257,county_facts!$A:$BB,19,FALSE)</f>
        <v>84.7</v>
      </c>
      <c r="X257">
        <f>VLOOKUP($G257,county_facts!$A:$BB,20,FALSE)</f>
        <v>94.7</v>
      </c>
      <c r="Y257">
        <f>VLOOKUP($G257,county_facts!$A:$BB,21,FALSE)</f>
        <v>0.4</v>
      </c>
      <c r="Z257">
        <f>VLOOKUP($G257,county_facts!$A:$BB,22,FALSE)</f>
        <v>0.9</v>
      </c>
      <c r="AA257">
        <f>VLOOKUP($G257,county_facts!$A:$BB,23,FALSE)</f>
        <v>84.8</v>
      </c>
      <c r="AB257">
        <f>VLOOKUP($G257,county_facts!$A:$BB,24,FALSE)</f>
        <v>13.8</v>
      </c>
      <c r="AC257">
        <f>VLOOKUP($G257,county_facts!$A:$BB,25,FALSE)</f>
        <v>630</v>
      </c>
      <c r="AD257">
        <f>VLOOKUP($G257,county_facts!$A:$BB,26,FALSE)</f>
        <v>27.4</v>
      </c>
      <c r="AE257">
        <f>VLOOKUP($G257,county_facts!$A:$BB,27,FALSE)</f>
        <v>4048</v>
      </c>
      <c r="AF257">
        <f>VLOOKUP($G257,county_facts!$A:$BB,28,FALSE)</f>
        <v>77.5</v>
      </c>
      <c r="AG257">
        <f>VLOOKUP($G257,county_facts!$A:$BB,29,FALSE)</f>
        <v>3</v>
      </c>
      <c r="AH257">
        <f>VLOOKUP($G257,county_facts!$A:$BB,30,FALSE)</f>
        <v>78300</v>
      </c>
      <c r="AI257">
        <f>VLOOKUP($G257,county_facts!$A:$BB,31,FALSE)</f>
        <v>3346</v>
      </c>
      <c r="AJ257">
        <f>VLOOKUP($G257,county_facts!$A:$BB,32,FALSE)</f>
        <v>2.56</v>
      </c>
      <c r="AK257">
        <f>VLOOKUP($G257,county_facts!$A:$BB,33,FALSE)</f>
        <v>20622</v>
      </c>
      <c r="AL257">
        <f>VLOOKUP($G257,county_facts!$A:$BB,34,FALSE)</f>
        <v>39420</v>
      </c>
      <c r="AM257">
        <f>VLOOKUP($G257,county_facts!$A:$BB,35,FALSE)</f>
        <v>17.7</v>
      </c>
      <c r="AN257">
        <f>VLOOKUP($G257,county_facts!$A:$BB,36,FALSE)</f>
        <v>81</v>
      </c>
      <c r="AO257">
        <f>VLOOKUP($G257,county_facts!$A:$BB,37,FALSE)</f>
        <v>584</v>
      </c>
      <c r="AP257">
        <f>VLOOKUP($G257,county_facts!$A:$BB,38,FALSE)</f>
        <v>1.2</v>
      </c>
      <c r="AQ257">
        <f>VLOOKUP($G257,county_facts!$A:$BB,39,FALSE)</f>
        <v>404</v>
      </c>
      <c r="AR257">
        <f>VLOOKUP($G257,county_facts!$A:$BB,40,FALSE)</f>
        <v>297</v>
      </c>
      <c r="AS257">
        <f>VLOOKUP($G257,county_facts!$A:$BB,41,FALSE)</f>
        <v>0</v>
      </c>
      <c r="AT257">
        <f>VLOOKUP($G257,county_facts!$A:$BB,42,FALSE)</f>
        <v>0</v>
      </c>
      <c r="AU257">
        <f>VLOOKUP($G257,county_facts!$A:$BB,43,FALSE)</f>
        <v>0</v>
      </c>
      <c r="AV257">
        <f>VLOOKUP($G257,county_facts!$A:$BB,44,FALSE)</f>
        <v>0</v>
      </c>
      <c r="AW257">
        <f>VLOOKUP($G257,county_facts!$A:$BB,45,FALSE)</f>
        <v>0</v>
      </c>
      <c r="AX257">
        <f>VLOOKUP($G257,county_facts!$A:$BB,46,FALSE)</f>
        <v>0</v>
      </c>
      <c r="AY257">
        <f>VLOOKUP($G257,county_facts!$A:$BB,47,FALSE)</f>
        <v>0</v>
      </c>
      <c r="AZ257">
        <f>VLOOKUP($G257,county_facts!$A:$BB,48,FALSE)</f>
        <v>1230</v>
      </c>
      <c r="BA257">
        <f>VLOOKUP($G257,county_facts!$A:$BB,49,FALSE)</f>
        <v>12265</v>
      </c>
      <c r="BB257">
        <f>VLOOKUP($G257,county_facts!$A:$BB,50,FALSE)</f>
        <v>1404</v>
      </c>
      <c r="BC257">
        <f>VLOOKUP($G257,county_facts!$A:$BB,51,FALSE)</f>
        <v>0</v>
      </c>
      <c r="BD257">
        <f>VLOOKUP($G257,county_facts!$A:$BB,52,FALSE)</f>
        <v>0</v>
      </c>
      <c r="BE257">
        <f>VLOOKUP($G257,county_facts!$A:$BB,53,FALSE)</f>
        <v>597.78</v>
      </c>
      <c r="BF257">
        <f>VLOOKUP($G257,county_facts!$A:$BB,54,FALSE)</f>
        <v>14.5</v>
      </c>
    </row>
    <row r="258" spans="1:58" x14ac:dyDescent="0.3">
      <c r="A258" t="s">
        <v>6</v>
      </c>
      <c r="B258" t="s">
        <v>59</v>
      </c>
      <c r="C258">
        <v>555</v>
      </c>
      <c r="D258" t="s">
        <v>75</v>
      </c>
      <c r="E258">
        <v>733</v>
      </c>
      <c r="F258">
        <v>0.75716234699999996</v>
      </c>
      <c r="G258">
        <v>5023</v>
      </c>
      <c r="H258">
        <f>VLOOKUP($G258,county_facts!$A:$BB,4,FALSE)</f>
        <v>25634</v>
      </c>
      <c r="I258">
        <f>VLOOKUP($G258,county_facts!$A:$BB,5,FALSE)</f>
        <v>25969</v>
      </c>
      <c r="J258">
        <f>VLOOKUP($G258,county_facts!$A:$BB,6,FALSE)</f>
        <v>-1.3</v>
      </c>
      <c r="K258">
        <f>VLOOKUP($G258,county_facts!$A:$BB,7,FALSE)</f>
        <v>25970</v>
      </c>
      <c r="L258">
        <f>VLOOKUP($G258,county_facts!$A:$BB,8,FALSE)</f>
        <v>4.8</v>
      </c>
      <c r="M258">
        <f>VLOOKUP($G258,county_facts!$A:$BB,9,FALSE)</f>
        <v>19.8</v>
      </c>
      <c r="N258">
        <f>VLOOKUP($G258,county_facts!$A:$BB,10,FALSE)</f>
        <v>25.4</v>
      </c>
      <c r="O258">
        <f>VLOOKUP($G258,county_facts!$A:$BB,11,FALSE)</f>
        <v>50.7</v>
      </c>
      <c r="P258">
        <f>VLOOKUP($G258,county_facts!$A:$BB,12,FALSE)</f>
        <v>97</v>
      </c>
      <c r="Q258">
        <f>VLOOKUP($G258,county_facts!$A:$BB,13,FALSE)</f>
        <v>0.5</v>
      </c>
      <c r="R258">
        <f>VLOOKUP($G258,county_facts!$A:$BB,14,FALSE)</f>
        <v>0.7</v>
      </c>
      <c r="S258">
        <f>VLOOKUP($G258,county_facts!$A:$BB,15,FALSE)</f>
        <v>0.3</v>
      </c>
      <c r="T258">
        <f>VLOOKUP($G258,county_facts!$A:$BB,16,FALSE)</f>
        <v>0</v>
      </c>
      <c r="U258">
        <f>VLOOKUP($G258,county_facts!$A:$BB,17,FALSE)</f>
        <v>1.4</v>
      </c>
      <c r="V258">
        <f>VLOOKUP($G258,county_facts!$A:$BB,18,FALSE)</f>
        <v>2.6</v>
      </c>
      <c r="W258">
        <f>VLOOKUP($G258,county_facts!$A:$BB,19,FALSE)</f>
        <v>94.8</v>
      </c>
      <c r="X258">
        <f>VLOOKUP($G258,county_facts!$A:$BB,20,FALSE)</f>
        <v>83</v>
      </c>
      <c r="Y258">
        <f>VLOOKUP($G258,county_facts!$A:$BB,21,FALSE)</f>
        <v>2</v>
      </c>
      <c r="Z258">
        <f>VLOOKUP($G258,county_facts!$A:$BB,22,FALSE)</f>
        <v>2.9</v>
      </c>
      <c r="AA258">
        <f>VLOOKUP($G258,county_facts!$A:$BB,23,FALSE)</f>
        <v>84.5</v>
      </c>
      <c r="AB258">
        <f>VLOOKUP($G258,county_facts!$A:$BB,24,FALSE)</f>
        <v>16.8</v>
      </c>
      <c r="AC258">
        <f>VLOOKUP($G258,county_facts!$A:$BB,25,FALSE)</f>
        <v>3158</v>
      </c>
      <c r="AD258">
        <f>VLOOKUP($G258,county_facts!$A:$BB,26,FALSE)</f>
        <v>24.9</v>
      </c>
      <c r="AE258">
        <f>VLOOKUP($G258,county_facts!$A:$BB,27,FALSE)</f>
        <v>15849</v>
      </c>
      <c r="AF258">
        <f>VLOOKUP($G258,county_facts!$A:$BB,28,FALSE)</f>
        <v>76.900000000000006</v>
      </c>
      <c r="AG258">
        <f>VLOOKUP($G258,county_facts!$A:$BB,29,FALSE)</f>
        <v>5</v>
      </c>
      <c r="AH258">
        <f>VLOOKUP($G258,county_facts!$A:$BB,30,FALSE)</f>
        <v>117900</v>
      </c>
      <c r="AI258">
        <f>VLOOKUP($G258,county_facts!$A:$BB,31,FALSE)</f>
        <v>10286</v>
      </c>
      <c r="AJ258">
        <f>VLOOKUP($G258,county_facts!$A:$BB,32,FALSE)</f>
        <v>2.4700000000000002</v>
      </c>
      <c r="AK258">
        <f>VLOOKUP($G258,county_facts!$A:$BB,33,FALSE)</f>
        <v>23044</v>
      </c>
      <c r="AL258">
        <f>VLOOKUP($G258,county_facts!$A:$BB,34,FALSE)</f>
        <v>40246</v>
      </c>
      <c r="AM258">
        <f>VLOOKUP($G258,county_facts!$A:$BB,35,FALSE)</f>
        <v>15.8</v>
      </c>
      <c r="AN258">
        <f>VLOOKUP($G258,county_facts!$A:$BB,36,FALSE)</f>
        <v>577</v>
      </c>
      <c r="AO258">
        <f>VLOOKUP($G258,county_facts!$A:$BB,37,FALSE)</f>
        <v>5882</v>
      </c>
      <c r="AP258">
        <f>VLOOKUP($G258,county_facts!$A:$BB,38,FALSE)</f>
        <v>-6.2</v>
      </c>
      <c r="AQ258">
        <f>VLOOKUP($G258,county_facts!$A:$BB,39,FALSE)</f>
        <v>2143</v>
      </c>
      <c r="AR258">
        <f>VLOOKUP($G258,county_facts!$A:$BB,40,FALSE)</f>
        <v>3180</v>
      </c>
      <c r="AS258">
        <f>VLOOKUP($G258,county_facts!$A:$BB,41,FALSE)</f>
        <v>0</v>
      </c>
      <c r="AT258">
        <f>VLOOKUP($G258,county_facts!$A:$BB,42,FALSE)</f>
        <v>0</v>
      </c>
      <c r="AU258">
        <f>VLOOKUP($G258,county_facts!$A:$BB,43,FALSE)</f>
        <v>0</v>
      </c>
      <c r="AV258">
        <f>VLOOKUP($G258,county_facts!$A:$BB,44,FALSE)</f>
        <v>0</v>
      </c>
      <c r="AW258">
        <f>VLOOKUP($G258,county_facts!$A:$BB,45,FALSE)</f>
        <v>0</v>
      </c>
      <c r="AX258">
        <f>VLOOKUP($G258,county_facts!$A:$BB,46,FALSE)</f>
        <v>27.1</v>
      </c>
      <c r="AY258">
        <f>VLOOKUP($G258,county_facts!$A:$BB,47,FALSE)</f>
        <v>205550</v>
      </c>
      <c r="AZ258">
        <f>VLOOKUP($G258,county_facts!$A:$BB,48,FALSE)</f>
        <v>54394</v>
      </c>
      <c r="BA258">
        <f>VLOOKUP($G258,county_facts!$A:$BB,49,FALSE)</f>
        <v>282382</v>
      </c>
      <c r="BB258">
        <f>VLOOKUP($G258,county_facts!$A:$BB,50,FALSE)</f>
        <v>11169</v>
      </c>
      <c r="BC258">
        <f>VLOOKUP($G258,county_facts!$A:$BB,51,FALSE)</f>
        <v>29180</v>
      </c>
      <c r="BD258">
        <f>VLOOKUP($G258,county_facts!$A:$BB,52,FALSE)</f>
        <v>26</v>
      </c>
      <c r="BE258">
        <f>VLOOKUP($G258,county_facts!$A:$BB,53,FALSE)</f>
        <v>553.69000000000005</v>
      </c>
      <c r="BF258">
        <f>VLOOKUP($G258,county_facts!$A:$BB,54,FALSE)</f>
        <v>46.9</v>
      </c>
    </row>
    <row r="259" spans="1:58" x14ac:dyDescent="0.3">
      <c r="A259" t="s">
        <v>9</v>
      </c>
      <c r="B259" t="s">
        <v>59</v>
      </c>
      <c r="C259">
        <v>178</v>
      </c>
      <c r="D259" t="s">
        <v>75</v>
      </c>
      <c r="E259">
        <v>733</v>
      </c>
      <c r="F259">
        <v>0.24283765299999999</v>
      </c>
      <c r="G259">
        <v>5023</v>
      </c>
      <c r="H259">
        <f>VLOOKUP($G259,county_facts!$A:$BB,4,FALSE)</f>
        <v>25634</v>
      </c>
      <c r="I259">
        <f>VLOOKUP($G259,county_facts!$A:$BB,5,FALSE)</f>
        <v>25969</v>
      </c>
      <c r="J259">
        <f>VLOOKUP($G259,county_facts!$A:$BB,6,FALSE)</f>
        <v>-1.3</v>
      </c>
      <c r="K259">
        <f>VLOOKUP($G259,county_facts!$A:$BB,7,FALSE)</f>
        <v>25970</v>
      </c>
      <c r="L259">
        <f>VLOOKUP($G259,county_facts!$A:$BB,8,FALSE)</f>
        <v>4.8</v>
      </c>
      <c r="M259">
        <f>VLOOKUP($G259,county_facts!$A:$BB,9,FALSE)</f>
        <v>19.8</v>
      </c>
      <c r="N259">
        <f>VLOOKUP($G259,county_facts!$A:$BB,10,FALSE)</f>
        <v>25.4</v>
      </c>
      <c r="O259">
        <f>VLOOKUP($G259,county_facts!$A:$BB,11,FALSE)</f>
        <v>50.7</v>
      </c>
      <c r="P259">
        <f>VLOOKUP($G259,county_facts!$A:$BB,12,FALSE)</f>
        <v>97</v>
      </c>
      <c r="Q259">
        <f>VLOOKUP($G259,county_facts!$A:$BB,13,FALSE)</f>
        <v>0.5</v>
      </c>
      <c r="R259">
        <f>VLOOKUP($G259,county_facts!$A:$BB,14,FALSE)</f>
        <v>0.7</v>
      </c>
      <c r="S259">
        <f>VLOOKUP($G259,county_facts!$A:$BB,15,FALSE)</f>
        <v>0.3</v>
      </c>
      <c r="T259">
        <f>VLOOKUP($G259,county_facts!$A:$BB,16,FALSE)</f>
        <v>0</v>
      </c>
      <c r="U259">
        <f>VLOOKUP($G259,county_facts!$A:$BB,17,FALSE)</f>
        <v>1.4</v>
      </c>
      <c r="V259">
        <f>VLOOKUP($G259,county_facts!$A:$BB,18,FALSE)</f>
        <v>2.6</v>
      </c>
      <c r="W259">
        <f>VLOOKUP($G259,county_facts!$A:$BB,19,FALSE)</f>
        <v>94.8</v>
      </c>
      <c r="X259">
        <f>VLOOKUP($G259,county_facts!$A:$BB,20,FALSE)</f>
        <v>83</v>
      </c>
      <c r="Y259">
        <f>VLOOKUP($G259,county_facts!$A:$BB,21,FALSE)</f>
        <v>2</v>
      </c>
      <c r="Z259">
        <f>VLOOKUP($G259,county_facts!$A:$BB,22,FALSE)</f>
        <v>2.9</v>
      </c>
      <c r="AA259">
        <f>VLOOKUP($G259,county_facts!$A:$BB,23,FALSE)</f>
        <v>84.5</v>
      </c>
      <c r="AB259">
        <f>VLOOKUP($G259,county_facts!$A:$BB,24,FALSE)</f>
        <v>16.8</v>
      </c>
      <c r="AC259">
        <f>VLOOKUP($G259,county_facts!$A:$BB,25,FALSE)</f>
        <v>3158</v>
      </c>
      <c r="AD259">
        <f>VLOOKUP($G259,county_facts!$A:$BB,26,FALSE)</f>
        <v>24.9</v>
      </c>
      <c r="AE259">
        <f>VLOOKUP($G259,county_facts!$A:$BB,27,FALSE)</f>
        <v>15849</v>
      </c>
      <c r="AF259">
        <f>VLOOKUP($G259,county_facts!$A:$BB,28,FALSE)</f>
        <v>76.900000000000006</v>
      </c>
      <c r="AG259">
        <f>VLOOKUP($G259,county_facts!$A:$BB,29,FALSE)</f>
        <v>5</v>
      </c>
      <c r="AH259">
        <f>VLOOKUP($G259,county_facts!$A:$BB,30,FALSE)</f>
        <v>117900</v>
      </c>
      <c r="AI259">
        <f>VLOOKUP($G259,county_facts!$A:$BB,31,FALSE)</f>
        <v>10286</v>
      </c>
      <c r="AJ259">
        <f>VLOOKUP($G259,county_facts!$A:$BB,32,FALSE)</f>
        <v>2.4700000000000002</v>
      </c>
      <c r="AK259">
        <f>VLOOKUP($G259,county_facts!$A:$BB,33,FALSE)</f>
        <v>23044</v>
      </c>
      <c r="AL259">
        <f>VLOOKUP($G259,county_facts!$A:$BB,34,FALSE)</f>
        <v>40246</v>
      </c>
      <c r="AM259">
        <f>VLOOKUP($G259,county_facts!$A:$BB,35,FALSE)</f>
        <v>15.8</v>
      </c>
      <c r="AN259">
        <f>VLOOKUP($G259,county_facts!$A:$BB,36,FALSE)</f>
        <v>577</v>
      </c>
      <c r="AO259">
        <f>VLOOKUP($G259,county_facts!$A:$BB,37,FALSE)</f>
        <v>5882</v>
      </c>
      <c r="AP259">
        <f>VLOOKUP($G259,county_facts!$A:$BB,38,FALSE)</f>
        <v>-6.2</v>
      </c>
      <c r="AQ259">
        <f>VLOOKUP($G259,county_facts!$A:$BB,39,FALSE)</f>
        <v>2143</v>
      </c>
      <c r="AR259">
        <f>VLOOKUP($G259,county_facts!$A:$BB,40,FALSE)</f>
        <v>3180</v>
      </c>
      <c r="AS259">
        <f>VLOOKUP($G259,county_facts!$A:$BB,41,FALSE)</f>
        <v>0</v>
      </c>
      <c r="AT259">
        <f>VLOOKUP($G259,county_facts!$A:$BB,42,FALSE)</f>
        <v>0</v>
      </c>
      <c r="AU259">
        <f>VLOOKUP($G259,county_facts!$A:$BB,43,FALSE)</f>
        <v>0</v>
      </c>
      <c r="AV259">
        <f>VLOOKUP($G259,county_facts!$A:$BB,44,FALSE)</f>
        <v>0</v>
      </c>
      <c r="AW259">
        <f>VLOOKUP($G259,county_facts!$A:$BB,45,FALSE)</f>
        <v>0</v>
      </c>
      <c r="AX259">
        <f>VLOOKUP($G259,county_facts!$A:$BB,46,FALSE)</f>
        <v>27.1</v>
      </c>
      <c r="AY259">
        <f>VLOOKUP($G259,county_facts!$A:$BB,47,FALSE)</f>
        <v>205550</v>
      </c>
      <c r="AZ259">
        <f>VLOOKUP($G259,county_facts!$A:$BB,48,FALSE)</f>
        <v>54394</v>
      </c>
      <c r="BA259">
        <f>VLOOKUP($G259,county_facts!$A:$BB,49,FALSE)</f>
        <v>282382</v>
      </c>
      <c r="BB259">
        <f>VLOOKUP($G259,county_facts!$A:$BB,50,FALSE)</f>
        <v>11169</v>
      </c>
      <c r="BC259">
        <f>VLOOKUP($G259,county_facts!$A:$BB,51,FALSE)</f>
        <v>29180</v>
      </c>
      <c r="BD259">
        <f>VLOOKUP($G259,county_facts!$A:$BB,52,FALSE)</f>
        <v>26</v>
      </c>
      <c r="BE259">
        <f>VLOOKUP($G259,county_facts!$A:$BB,53,FALSE)</f>
        <v>553.69000000000005</v>
      </c>
      <c r="BF259">
        <f>VLOOKUP($G259,county_facts!$A:$BB,54,FALSE)</f>
        <v>46.9</v>
      </c>
    </row>
    <row r="260" spans="1:58" x14ac:dyDescent="0.3">
      <c r="A260" t="s">
        <v>6</v>
      </c>
      <c r="B260" t="s">
        <v>60</v>
      </c>
      <c r="C260">
        <v>262</v>
      </c>
      <c r="D260" t="s">
        <v>75</v>
      </c>
      <c r="E260">
        <v>377</v>
      </c>
      <c r="F260">
        <v>0.69496021200000002</v>
      </c>
      <c r="G260">
        <v>5021</v>
      </c>
      <c r="H260">
        <f>VLOOKUP($G260,county_facts!$A:$BB,4,FALSE)</f>
        <v>15118</v>
      </c>
      <c r="I260">
        <f>VLOOKUP($G260,county_facts!$A:$BB,5,FALSE)</f>
        <v>16083</v>
      </c>
      <c r="J260">
        <f>VLOOKUP($G260,county_facts!$A:$BB,6,FALSE)</f>
        <v>-6</v>
      </c>
      <c r="K260">
        <f>VLOOKUP($G260,county_facts!$A:$BB,7,FALSE)</f>
        <v>16083</v>
      </c>
      <c r="L260">
        <f>VLOOKUP($G260,county_facts!$A:$BB,8,FALSE)</f>
        <v>4.3</v>
      </c>
      <c r="M260">
        <f>VLOOKUP($G260,county_facts!$A:$BB,9,FALSE)</f>
        <v>20.399999999999999</v>
      </c>
      <c r="N260">
        <f>VLOOKUP($G260,county_facts!$A:$BB,10,FALSE)</f>
        <v>21.4</v>
      </c>
      <c r="O260">
        <f>VLOOKUP($G260,county_facts!$A:$BB,11,FALSE)</f>
        <v>51.1</v>
      </c>
      <c r="P260">
        <f>VLOOKUP($G260,county_facts!$A:$BB,12,FALSE)</f>
        <v>97.4</v>
      </c>
      <c r="Q260">
        <f>VLOOKUP($G260,county_facts!$A:$BB,13,FALSE)</f>
        <v>0.6</v>
      </c>
      <c r="R260">
        <f>VLOOKUP($G260,county_facts!$A:$BB,14,FALSE)</f>
        <v>0.4</v>
      </c>
      <c r="S260">
        <f>VLOOKUP($G260,county_facts!$A:$BB,15,FALSE)</f>
        <v>0.2</v>
      </c>
      <c r="T260">
        <f>VLOOKUP($G260,county_facts!$A:$BB,16,FALSE)</f>
        <v>0</v>
      </c>
      <c r="U260">
        <f>VLOOKUP($G260,county_facts!$A:$BB,17,FALSE)</f>
        <v>1.3</v>
      </c>
      <c r="V260">
        <f>VLOOKUP($G260,county_facts!$A:$BB,18,FALSE)</f>
        <v>1.8</v>
      </c>
      <c r="W260">
        <f>VLOOKUP($G260,county_facts!$A:$BB,19,FALSE)</f>
        <v>95.7</v>
      </c>
      <c r="X260">
        <f>VLOOKUP($G260,county_facts!$A:$BB,20,FALSE)</f>
        <v>87.6</v>
      </c>
      <c r="Y260">
        <f>VLOOKUP($G260,county_facts!$A:$BB,21,FALSE)</f>
        <v>0.9</v>
      </c>
      <c r="Z260">
        <f>VLOOKUP($G260,county_facts!$A:$BB,22,FALSE)</f>
        <v>1.9</v>
      </c>
      <c r="AA260">
        <f>VLOOKUP($G260,county_facts!$A:$BB,23,FALSE)</f>
        <v>76.099999999999994</v>
      </c>
      <c r="AB260">
        <f>VLOOKUP($G260,county_facts!$A:$BB,24,FALSE)</f>
        <v>9.5</v>
      </c>
      <c r="AC260">
        <f>VLOOKUP($G260,county_facts!$A:$BB,25,FALSE)</f>
        <v>1230</v>
      </c>
      <c r="AD260">
        <f>VLOOKUP($G260,county_facts!$A:$BB,26,FALSE)</f>
        <v>22.8</v>
      </c>
      <c r="AE260">
        <f>VLOOKUP($G260,county_facts!$A:$BB,27,FALSE)</f>
        <v>8037</v>
      </c>
      <c r="AF260">
        <f>VLOOKUP($G260,county_facts!$A:$BB,28,FALSE)</f>
        <v>72.599999999999994</v>
      </c>
      <c r="AG260">
        <f>VLOOKUP($G260,county_facts!$A:$BB,29,FALSE)</f>
        <v>8.8000000000000007</v>
      </c>
      <c r="AH260">
        <f>VLOOKUP($G260,county_facts!$A:$BB,30,FALSE)</f>
        <v>62400</v>
      </c>
      <c r="AI260">
        <f>VLOOKUP($G260,county_facts!$A:$BB,31,FALSE)</f>
        <v>6814</v>
      </c>
      <c r="AJ260">
        <f>VLOOKUP($G260,county_facts!$A:$BB,32,FALSE)</f>
        <v>2.2999999999999998</v>
      </c>
      <c r="AK260">
        <f>VLOOKUP($G260,county_facts!$A:$BB,33,FALSE)</f>
        <v>18509</v>
      </c>
      <c r="AL260">
        <f>VLOOKUP($G260,county_facts!$A:$BB,34,FALSE)</f>
        <v>31502</v>
      </c>
      <c r="AM260">
        <f>VLOOKUP($G260,county_facts!$A:$BB,35,FALSE)</f>
        <v>20.2</v>
      </c>
      <c r="AN260">
        <f>VLOOKUP($G260,county_facts!$A:$BB,36,FALSE)</f>
        <v>307</v>
      </c>
      <c r="AO260">
        <f>VLOOKUP($G260,county_facts!$A:$BB,37,FALSE)</f>
        <v>2683</v>
      </c>
      <c r="AP260">
        <f>VLOOKUP($G260,county_facts!$A:$BB,38,FALSE)</f>
        <v>-6.4</v>
      </c>
      <c r="AQ260">
        <f>VLOOKUP($G260,county_facts!$A:$BB,39,FALSE)</f>
        <v>814</v>
      </c>
      <c r="AR260">
        <f>VLOOKUP($G260,county_facts!$A:$BB,40,FALSE)</f>
        <v>1109</v>
      </c>
      <c r="AS260">
        <f>VLOOKUP($G260,county_facts!$A:$BB,41,FALSE)</f>
        <v>0</v>
      </c>
      <c r="AT260">
        <f>VLOOKUP($G260,county_facts!$A:$BB,42,FALSE)</f>
        <v>0</v>
      </c>
      <c r="AU260">
        <f>VLOOKUP($G260,county_facts!$A:$BB,43,FALSE)</f>
        <v>0</v>
      </c>
      <c r="AV260">
        <f>VLOOKUP($G260,county_facts!$A:$BB,44,FALSE)</f>
        <v>0</v>
      </c>
      <c r="AW260">
        <f>VLOOKUP($G260,county_facts!$A:$BB,45,FALSE)</f>
        <v>0</v>
      </c>
      <c r="AX260">
        <f>VLOOKUP($G260,county_facts!$A:$BB,46,FALSE)</f>
        <v>25.2</v>
      </c>
      <c r="AY260">
        <f>VLOOKUP($G260,county_facts!$A:$BB,47,FALSE)</f>
        <v>111760</v>
      </c>
      <c r="AZ260">
        <f>VLOOKUP($G260,county_facts!$A:$BB,48,FALSE)</f>
        <v>116882</v>
      </c>
      <c r="BA260">
        <f>VLOOKUP($G260,county_facts!$A:$BB,49,FALSE)</f>
        <v>132637</v>
      </c>
      <c r="BB260">
        <f>VLOOKUP($G260,county_facts!$A:$BB,50,FALSE)</f>
        <v>8255</v>
      </c>
      <c r="BC260">
        <f>VLOOKUP($G260,county_facts!$A:$BB,51,FALSE)</f>
        <v>6345</v>
      </c>
      <c r="BD260">
        <f>VLOOKUP($G260,county_facts!$A:$BB,52,FALSE)</f>
        <v>3</v>
      </c>
      <c r="BE260">
        <f>VLOOKUP($G260,county_facts!$A:$BB,53,FALSE)</f>
        <v>639.47</v>
      </c>
      <c r="BF260">
        <f>VLOOKUP($G260,county_facts!$A:$BB,54,FALSE)</f>
        <v>25.2</v>
      </c>
    </row>
    <row r="261" spans="1:58" x14ac:dyDescent="0.3">
      <c r="A261" t="s">
        <v>9</v>
      </c>
      <c r="B261" t="s">
        <v>60</v>
      </c>
      <c r="C261">
        <v>115</v>
      </c>
      <c r="D261" t="s">
        <v>75</v>
      </c>
      <c r="E261">
        <v>377</v>
      </c>
      <c r="F261">
        <v>0.30503978799999998</v>
      </c>
      <c r="G261">
        <v>5021</v>
      </c>
      <c r="H261">
        <f>VLOOKUP($G261,county_facts!$A:$BB,4,FALSE)</f>
        <v>15118</v>
      </c>
      <c r="I261">
        <f>VLOOKUP($G261,county_facts!$A:$BB,5,FALSE)</f>
        <v>16083</v>
      </c>
      <c r="J261">
        <f>VLOOKUP($G261,county_facts!$A:$BB,6,FALSE)</f>
        <v>-6</v>
      </c>
      <c r="K261">
        <f>VLOOKUP($G261,county_facts!$A:$BB,7,FALSE)</f>
        <v>16083</v>
      </c>
      <c r="L261">
        <f>VLOOKUP($G261,county_facts!$A:$BB,8,FALSE)</f>
        <v>4.3</v>
      </c>
      <c r="M261">
        <f>VLOOKUP($G261,county_facts!$A:$BB,9,FALSE)</f>
        <v>20.399999999999999</v>
      </c>
      <c r="N261">
        <f>VLOOKUP($G261,county_facts!$A:$BB,10,FALSE)</f>
        <v>21.4</v>
      </c>
      <c r="O261">
        <f>VLOOKUP($G261,county_facts!$A:$BB,11,FALSE)</f>
        <v>51.1</v>
      </c>
      <c r="P261">
        <f>VLOOKUP($G261,county_facts!$A:$BB,12,FALSE)</f>
        <v>97.4</v>
      </c>
      <c r="Q261">
        <f>VLOOKUP($G261,county_facts!$A:$BB,13,FALSE)</f>
        <v>0.6</v>
      </c>
      <c r="R261">
        <f>VLOOKUP($G261,county_facts!$A:$BB,14,FALSE)</f>
        <v>0.4</v>
      </c>
      <c r="S261">
        <f>VLOOKUP($G261,county_facts!$A:$BB,15,FALSE)</f>
        <v>0.2</v>
      </c>
      <c r="T261">
        <f>VLOOKUP($G261,county_facts!$A:$BB,16,FALSE)</f>
        <v>0</v>
      </c>
      <c r="U261">
        <f>VLOOKUP($G261,county_facts!$A:$BB,17,FALSE)</f>
        <v>1.3</v>
      </c>
      <c r="V261">
        <f>VLOOKUP($G261,county_facts!$A:$BB,18,FALSE)</f>
        <v>1.8</v>
      </c>
      <c r="W261">
        <f>VLOOKUP($G261,county_facts!$A:$BB,19,FALSE)</f>
        <v>95.7</v>
      </c>
      <c r="X261">
        <f>VLOOKUP($G261,county_facts!$A:$BB,20,FALSE)</f>
        <v>87.6</v>
      </c>
      <c r="Y261">
        <f>VLOOKUP($G261,county_facts!$A:$BB,21,FALSE)</f>
        <v>0.9</v>
      </c>
      <c r="Z261">
        <f>VLOOKUP($G261,county_facts!$A:$BB,22,FALSE)</f>
        <v>1.9</v>
      </c>
      <c r="AA261">
        <f>VLOOKUP($G261,county_facts!$A:$BB,23,FALSE)</f>
        <v>76.099999999999994</v>
      </c>
      <c r="AB261">
        <f>VLOOKUP($G261,county_facts!$A:$BB,24,FALSE)</f>
        <v>9.5</v>
      </c>
      <c r="AC261">
        <f>VLOOKUP($G261,county_facts!$A:$BB,25,FALSE)</f>
        <v>1230</v>
      </c>
      <c r="AD261">
        <f>VLOOKUP($G261,county_facts!$A:$BB,26,FALSE)</f>
        <v>22.8</v>
      </c>
      <c r="AE261">
        <f>VLOOKUP($G261,county_facts!$A:$BB,27,FALSE)</f>
        <v>8037</v>
      </c>
      <c r="AF261">
        <f>VLOOKUP($G261,county_facts!$A:$BB,28,FALSE)</f>
        <v>72.599999999999994</v>
      </c>
      <c r="AG261">
        <f>VLOOKUP($G261,county_facts!$A:$BB,29,FALSE)</f>
        <v>8.8000000000000007</v>
      </c>
      <c r="AH261">
        <f>VLOOKUP($G261,county_facts!$A:$BB,30,FALSE)</f>
        <v>62400</v>
      </c>
      <c r="AI261">
        <f>VLOOKUP($G261,county_facts!$A:$BB,31,FALSE)</f>
        <v>6814</v>
      </c>
      <c r="AJ261">
        <f>VLOOKUP($G261,county_facts!$A:$BB,32,FALSE)</f>
        <v>2.2999999999999998</v>
      </c>
      <c r="AK261">
        <f>VLOOKUP($G261,county_facts!$A:$BB,33,FALSE)</f>
        <v>18509</v>
      </c>
      <c r="AL261">
        <f>VLOOKUP($G261,county_facts!$A:$BB,34,FALSE)</f>
        <v>31502</v>
      </c>
      <c r="AM261">
        <f>VLOOKUP($G261,county_facts!$A:$BB,35,FALSE)</f>
        <v>20.2</v>
      </c>
      <c r="AN261">
        <f>VLOOKUP($G261,county_facts!$A:$BB,36,FALSE)</f>
        <v>307</v>
      </c>
      <c r="AO261">
        <f>VLOOKUP($G261,county_facts!$A:$BB,37,FALSE)</f>
        <v>2683</v>
      </c>
      <c r="AP261">
        <f>VLOOKUP($G261,county_facts!$A:$BB,38,FALSE)</f>
        <v>-6.4</v>
      </c>
      <c r="AQ261">
        <f>VLOOKUP($G261,county_facts!$A:$BB,39,FALSE)</f>
        <v>814</v>
      </c>
      <c r="AR261">
        <f>VLOOKUP($G261,county_facts!$A:$BB,40,FALSE)</f>
        <v>1109</v>
      </c>
      <c r="AS261">
        <f>VLOOKUP($G261,county_facts!$A:$BB,41,FALSE)</f>
        <v>0</v>
      </c>
      <c r="AT261">
        <f>VLOOKUP($G261,county_facts!$A:$BB,42,FALSE)</f>
        <v>0</v>
      </c>
      <c r="AU261">
        <f>VLOOKUP($G261,county_facts!$A:$BB,43,FALSE)</f>
        <v>0</v>
      </c>
      <c r="AV261">
        <f>VLOOKUP($G261,county_facts!$A:$BB,44,FALSE)</f>
        <v>0</v>
      </c>
      <c r="AW261">
        <f>VLOOKUP($G261,county_facts!$A:$BB,45,FALSE)</f>
        <v>0</v>
      </c>
      <c r="AX261">
        <f>VLOOKUP($G261,county_facts!$A:$BB,46,FALSE)</f>
        <v>25.2</v>
      </c>
      <c r="AY261">
        <f>VLOOKUP($G261,county_facts!$A:$BB,47,FALSE)</f>
        <v>111760</v>
      </c>
      <c r="AZ261">
        <f>VLOOKUP($G261,county_facts!$A:$BB,48,FALSE)</f>
        <v>116882</v>
      </c>
      <c r="BA261">
        <f>VLOOKUP($G261,county_facts!$A:$BB,49,FALSE)</f>
        <v>132637</v>
      </c>
      <c r="BB261">
        <f>VLOOKUP($G261,county_facts!$A:$BB,50,FALSE)</f>
        <v>8255</v>
      </c>
      <c r="BC261">
        <f>VLOOKUP($G261,county_facts!$A:$BB,51,FALSE)</f>
        <v>6345</v>
      </c>
      <c r="BD261">
        <f>VLOOKUP($G261,county_facts!$A:$BB,52,FALSE)</f>
        <v>3</v>
      </c>
      <c r="BE261">
        <f>VLOOKUP($G261,county_facts!$A:$BB,53,FALSE)</f>
        <v>639.47</v>
      </c>
      <c r="BF261">
        <f>VLOOKUP($G261,county_facts!$A:$BB,54,FALSE)</f>
        <v>25.2</v>
      </c>
    </row>
    <row r="262" spans="1:58" x14ac:dyDescent="0.3">
      <c r="A262" t="s">
        <v>6</v>
      </c>
      <c r="B262" t="s">
        <v>122</v>
      </c>
      <c r="C262">
        <v>947</v>
      </c>
      <c r="D262" t="s">
        <v>75</v>
      </c>
      <c r="E262">
        <v>1277</v>
      </c>
      <c r="F262">
        <v>0.74158183200000005</v>
      </c>
      <c r="G262">
        <v>5019</v>
      </c>
      <c r="H262">
        <f>VLOOKUP($G262,county_facts!$A:$BB,4,FALSE)</f>
        <v>22576</v>
      </c>
      <c r="I262">
        <f>VLOOKUP($G262,county_facts!$A:$BB,5,FALSE)</f>
        <v>22995</v>
      </c>
      <c r="J262">
        <f>VLOOKUP($G262,county_facts!$A:$BB,6,FALSE)</f>
        <v>-1.8</v>
      </c>
      <c r="K262">
        <f>VLOOKUP($G262,county_facts!$A:$BB,7,FALSE)</f>
        <v>22995</v>
      </c>
      <c r="L262">
        <f>VLOOKUP($G262,county_facts!$A:$BB,8,FALSE)</f>
        <v>4.9000000000000004</v>
      </c>
      <c r="M262">
        <f>VLOOKUP($G262,county_facts!$A:$BB,9,FALSE)</f>
        <v>19.2</v>
      </c>
      <c r="N262">
        <f>VLOOKUP($G262,county_facts!$A:$BB,10,FALSE)</f>
        <v>16.100000000000001</v>
      </c>
      <c r="O262">
        <f>VLOOKUP($G262,county_facts!$A:$BB,11,FALSE)</f>
        <v>52.1</v>
      </c>
      <c r="P262">
        <f>VLOOKUP($G262,county_facts!$A:$BB,12,FALSE)</f>
        <v>73.400000000000006</v>
      </c>
      <c r="Q262">
        <f>VLOOKUP($G262,county_facts!$A:$BB,13,FALSE)</f>
        <v>24</v>
      </c>
      <c r="R262">
        <f>VLOOKUP($G262,county_facts!$A:$BB,14,FALSE)</f>
        <v>0.6</v>
      </c>
      <c r="S262">
        <f>VLOOKUP($G262,county_facts!$A:$BB,15,FALSE)</f>
        <v>0.7</v>
      </c>
      <c r="T262">
        <f>VLOOKUP($G262,county_facts!$A:$BB,16,FALSE)</f>
        <v>0</v>
      </c>
      <c r="U262">
        <f>VLOOKUP($G262,county_facts!$A:$BB,17,FALSE)</f>
        <v>1.4</v>
      </c>
      <c r="V262">
        <f>VLOOKUP($G262,county_facts!$A:$BB,18,FALSE)</f>
        <v>4.4000000000000004</v>
      </c>
      <c r="W262">
        <f>VLOOKUP($G262,county_facts!$A:$BB,19,FALSE)</f>
        <v>69.599999999999994</v>
      </c>
      <c r="X262">
        <f>VLOOKUP($G262,county_facts!$A:$BB,20,FALSE)</f>
        <v>81.2</v>
      </c>
      <c r="Y262">
        <f>VLOOKUP($G262,county_facts!$A:$BB,21,FALSE)</f>
        <v>2.6</v>
      </c>
      <c r="Z262">
        <f>VLOOKUP($G262,county_facts!$A:$BB,22,FALSE)</f>
        <v>5.2</v>
      </c>
      <c r="AA262">
        <f>VLOOKUP($G262,county_facts!$A:$BB,23,FALSE)</f>
        <v>86.2</v>
      </c>
      <c r="AB262">
        <f>VLOOKUP($G262,county_facts!$A:$BB,24,FALSE)</f>
        <v>21.4</v>
      </c>
      <c r="AC262">
        <f>VLOOKUP($G262,county_facts!$A:$BB,25,FALSE)</f>
        <v>1804</v>
      </c>
      <c r="AD262">
        <f>VLOOKUP($G262,county_facts!$A:$BB,26,FALSE)</f>
        <v>19.899999999999999</v>
      </c>
      <c r="AE262">
        <f>VLOOKUP($G262,county_facts!$A:$BB,27,FALSE)</f>
        <v>10435</v>
      </c>
      <c r="AF262">
        <f>VLOOKUP($G262,county_facts!$A:$BB,28,FALSE)</f>
        <v>63.5</v>
      </c>
      <c r="AG262">
        <f>VLOOKUP($G262,county_facts!$A:$BB,29,FALSE)</f>
        <v>17.100000000000001</v>
      </c>
      <c r="AH262">
        <f>VLOOKUP($G262,county_facts!$A:$BB,30,FALSE)</f>
        <v>86600</v>
      </c>
      <c r="AI262">
        <f>VLOOKUP($G262,county_facts!$A:$BB,31,FALSE)</f>
        <v>8341</v>
      </c>
      <c r="AJ262">
        <f>VLOOKUP($G262,county_facts!$A:$BB,32,FALSE)</f>
        <v>2.41</v>
      </c>
      <c r="AK262">
        <f>VLOOKUP($G262,county_facts!$A:$BB,33,FALSE)</f>
        <v>17960</v>
      </c>
      <c r="AL262">
        <f>VLOOKUP($G262,county_facts!$A:$BB,34,FALSE)</f>
        <v>32721</v>
      </c>
      <c r="AM262">
        <f>VLOOKUP($G262,county_facts!$A:$BB,35,FALSE)</f>
        <v>24.3</v>
      </c>
      <c r="AN262">
        <f>VLOOKUP($G262,county_facts!$A:$BB,36,FALSE)</f>
        <v>498</v>
      </c>
      <c r="AO262">
        <f>VLOOKUP($G262,county_facts!$A:$BB,37,FALSE)</f>
        <v>6584</v>
      </c>
      <c r="AP262">
        <f>VLOOKUP($G262,county_facts!$A:$BB,38,FALSE)</f>
        <v>2.2000000000000002</v>
      </c>
      <c r="AQ262">
        <f>VLOOKUP($G262,county_facts!$A:$BB,39,FALSE)</f>
        <v>1246</v>
      </c>
      <c r="AR262">
        <f>VLOOKUP($G262,county_facts!$A:$BB,40,FALSE)</f>
        <v>1689</v>
      </c>
      <c r="AS262">
        <f>VLOOKUP($G262,county_facts!$A:$BB,41,FALSE)</f>
        <v>0</v>
      </c>
      <c r="AT262">
        <f>VLOOKUP($G262,county_facts!$A:$BB,42,FALSE)</f>
        <v>0</v>
      </c>
      <c r="AU262">
        <f>VLOOKUP($G262,county_facts!$A:$BB,43,FALSE)</f>
        <v>0</v>
      </c>
      <c r="AV262">
        <f>VLOOKUP($G262,county_facts!$A:$BB,44,FALSE)</f>
        <v>0</v>
      </c>
      <c r="AW262">
        <f>VLOOKUP($G262,county_facts!$A:$BB,45,FALSE)</f>
        <v>0</v>
      </c>
      <c r="AX262">
        <f>VLOOKUP($G262,county_facts!$A:$BB,46,FALSE)</f>
        <v>26.8</v>
      </c>
      <c r="AY262">
        <f>VLOOKUP($G262,county_facts!$A:$BB,47,FALSE)</f>
        <v>433867</v>
      </c>
      <c r="AZ262">
        <f>VLOOKUP($G262,county_facts!$A:$BB,48,FALSE)</f>
        <v>0</v>
      </c>
      <c r="BA262">
        <f>VLOOKUP($G262,county_facts!$A:$BB,49,FALSE)</f>
        <v>247757</v>
      </c>
      <c r="BB262">
        <f>VLOOKUP($G262,county_facts!$A:$BB,50,FALSE)</f>
        <v>10461</v>
      </c>
      <c r="BC262">
        <f>VLOOKUP($G262,county_facts!$A:$BB,51,FALSE)</f>
        <v>32727</v>
      </c>
      <c r="BD262">
        <f>VLOOKUP($G262,county_facts!$A:$BB,52,FALSE)</f>
        <v>3</v>
      </c>
      <c r="BE262">
        <f>VLOOKUP($G262,county_facts!$A:$BB,53,FALSE)</f>
        <v>866.07</v>
      </c>
      <c r="BF262">
        <f>VLOOKUP($G262,county_facts!$A:$BB,54,FALSE)</f>
        <v>26.6</v>
      </c>
    </row>
    <row r="263" spans="1:58" x14ac:dyDescent="0.3">
      <c r="A263" t="s">
        <v>9</v>
      </c>
      <c r="B263" t="s">
        <v>122</v>
      </c>
      <c r="C263">
        <v>330</v>
      </c>
      <c r="D263" t="s">
        <v>75</v>
      </c>
      <c r="E263">
        <v>1277</v>
      </c>
      <c r="F263">
        <v>0.258418168</v>
      </c>
      <c r="G263">
        <v>5019</v>
      </c>
      <c r="H263">
        <f>VLOOKUP($G263,county_facts!$A:$BB,4,FALSE)</f>
        <v>22576</v>
      </c>
      <c r="I263">
        <f>VLOOKUP($G263,county_facts!$A:$BB,5,FALSE)</f>
        <v>22995</v>
      </c>
      <c r="J263">
        <f>VLOOKUP($G263,county_facts!$A:$BB,6,FALSE)</f>
        <v>-1.8</v>
      </c>
      <c r="K263">
        <f>VLOOKUP($G263,county_facts!$A:$BB,7,FALSE)</f>
        <v>22995</v>
      </c>
      <c r="L263">
        <f>VLOOKUP($G263,county_facts!$A:$BB,8,FALSE)</f>
        <v>4.9000000000000004</v>
      </c>
      <c r="M263">
        <f>VLOOKUP($G263,county_facts!$A:$BB,9,FALSE)</f>
        <v>19.2</v>
      </c>
      <c r="N263">
        <f>VLOOKUP($G263,county_facts!$A:$BB,10,FALSE)</f>
        <v>16.100000000000001</v>
      </c>
      <c r="O263">
        <f>VLOOKUP($G263,county_facts!$A:$BB,11,FALSE)</f>
        <v>52.1</v>
      </c>
      <c r="P263">
        <f>VLOOKUP($G263,county_facts!$A:$BB,12,FALSE)</f>
        <v>73.400000000000006</v>
      </c>
      <c r="Q263">
        <f>VLOOKUP($G263,county_facts!$A:$BB,13,FALSE)</f>
        <v>24</v>
      </c>
      <c r="R263">
        <f>VLOOKUP($G263,county_facts!$A:$BB,14,FALSE)</f>
        <v>0.6</v>
      </c>
      <c r="S263">
        <f>VLOOKUP($G263,county_facts!$A:$BB,15,FALSE)</f>
        <v>0.7</v>
      </c>
      <c r="T263">
        <f>VLOOKUP($G263,county_facts!$A:$BB,16,FALSE)</f>
        <v>0</v>
      </c>
      <c r="U263">
        <f>VLOOKUP($G263,county_facts!$A:$BB,17,FALSE)</f>
        <v>1.4</v>
      </c>
      <c r="V263">
        <f>VLOOKUP($G263,county_facts!$A:$BB,18,FALSE)</f>
        <v>4.4000000000000004</v>
      </c>
      <c r="W263">
        <f>VLOOKUP($G263,county_facts!$A:$BB,19,FALSE)</f>
        <v>69.599999999999994</v>
      </c>
      <c r="X263">
        <f>VLOOKUP($G263,county_facts!$A:$BB,20,FALSE)</f>
        <v>81.2</v>
      </c>
      <c r="Y263">
        <f>VLOOKUP($G263,county_facts!$A:$BB,21,FALSE)</f>
        <v>2.6</v>
      </c>
      <c r="Z263">
        <f>VLOOKUP($G263,county_facts!$A:$BB,22,FALSE)</f>
        <v>5.2</v>
      </c>
      <c r="AA263">
        <f>VLOOKUP($G263,county_facts!$A:$BB,23,FALSE)</f>
        <v>86.2</v>
      </c>
      <c r="AB263">
        <f>VLOOKUP($G263,county_facts!$A:$BB,24,FALSE)</f>
        <v>21.4</v>
      </c>
      <c r="AC263">
        <f>VLOOKUP($G263,county_facts!$A:$BB,25,FALSE)</f>
        <v>1804</v>
      </c>
      <c r="AD263">
        <f>VLOOKUP($G263,county_facts!$A:$BB,26,FALSE)</f>
        <v>19.899999999999999</v>
      </c>
      <c r="AE263">
        <f>VLOOKUP($G263,county_facts!$A:$BB,27,FALSE)</f>
        <v>10435</v>
      </c>
      <c r="AF263">
        <f>VLOOKUP($G263,county_facts!$A:$BB,28,FALSE)</f>
        <v>63.5</v>
      </c>
      <c r="AG263">
        <f>VLOOKUP($G263,county_facts!$A:$BB,29,FALSE)</f>
        <v>17.100000000000001</v>
      </c>
      <c r="AH263">
        <f>VLOOKUP($G263,county_facts!$A:$BB,30,FALSE)</f>
        <v>86600</v>
      </c>
      <c r="AI263">
        <f>VLOOKUP($G263,county_facts!$A:$BB,31,FALSE)</f>
        <v>8341</v>
      </c>
      <c r="AJ263">
        <f>VLOOKUP($G263,county_facts!$A:$BB,32,FALSE)</f>
        <v>2.41</v>
      </c>
      <c r="AK263">
        <f>VLOOKUP($G263,county_facts!$A:$BB,33,FALSE)</f>
        <v>17960</v>
      </c>
      <c r="AL263">
        <f>VLOOKUP($G263,county_facts!$A:$BB,34,FALSE)</f>
        <v>32721</v>
      </c>
      <c r="AM263">
        <f>VLOOKUP($G263,county_facts!$A:$BB,35,FALSE)</f>
        <v>24.3</v>
      </c>
      <c r="AN263">
        <f>VLOOKUP($G263,county_facts!$A:$BB,36,FALSE)</f>
        <v>498</v>
      </c>
      <c r="AO263">
        <f>VLOOKUP($G263,county_facts!$A:$BB,37,FALSE)</f>
        <v>6584</v>
      </c>
      <c r="AP263">
        <f>VLOOKUP($G263,county_facts!$A:$BB,38,FALSE)</f>
        <v>2.2000000000000002</v>
      </c>
      <c r="AQ263">
        <f>VLOOKUP($G263,county_facts!$A:$BB,39,FALSE)</f>
        <v>1246</v>
      </c>
      <c r="AR263">
        <f>VLOOKUP($G263,county_facts!$A:$BB,40,FALSE)</f>
        <v>1689</v>
      </c>
      <c r="AS263">
        <f>VLOOKUP($G263,county_facts!$A:$BB,41,FALSE)</f>
        <v>0</v>
      </c>
      <c r="AT263">
        <f>VLOOKUP($G263,county_facts!$A:$BB,42,FALSE)</f>
        <v>0</v>
      </c>
      <c r="AU263">
        <f>VLOOKUP($G263,county_facts!$A:$BB,43,FALSE)</f>
        <v>0</v>
      </c>
      <c r="AV263">
        <f>VLOOKUP($G263,county_facts!$A:$BB,44,FALSE)</f>
        <v>0</v>
      </c>
      <c r="AW263">
        <f>VLOOKUP($G263,county_facts!$A:$BB,45,FALSE)</f>
        <v>0</v>
      </c>
      <c r="AX263">
        <f>VLOOKUP($G263,county_facts!$A:$BB,46,FALSE)</f>
        <v>26.8</v>
      </c>
      <c r="AY263">
        <f>VLOOKUP($G263,county_facts!$A:$BB,47,FALSE)</f>
        <v>433867</v>
      </c>
      <c r="AZ263">
        <f>VLOOKUP($G263,county_facts!$A:$BB,48,FALSE)</f>
        <v>0</v>
      </c>
      <c r="BA263">
        <f>VLOOKUP($G263,county_facts!$A:$BB,49,FALSE)</f>
        <v>247757</v>
      </c>
      <c r="BB263">
        <f>VLOOKUP($G263,county_facts!$A:$BB,50,FALSE)</f>
        <v>10461</v>
      </c>
      <c r="BC263">
        <f>VLOOKUP($G263,county_facts!$A:$BB,51,FALSE)</f>
        <v>32727</v>
      </c>
      <c r="BD263">
        <f>VLOOKUP($G263,county_facts!$A:$BB,52,FALSE)</f>
        <v>3</v>
      </c>
      <c r="BE263">
        <f>VLOOKUP($G263,county_facts!$A:$BB,53,FALSE)</f>
        <v>866.07</v>
      </c>
      <c r="BF263">
        <f>VLOOKUP($G263,county_facts!$A:$BB,54,FALSE)</f>
        <v>26.6</v>
      </c>
    </row>
    <row r="264" spans="1:58" x14ac:dyDescent="0.3">
      <c r="A264" t="s">
        <v>6</v>
      </c>
      <c r="B264" t="s">
        <v>123</v>
      </c>
      <c r="C264">
        <v>711</v>
      </c>
      <c r="D264" t="s">
        <v>75</v>
      </c>
      <c r="E264">
        <v>908</v>
      </c>
      <c r="F264">
        <v>0.78303964800000003</v>
      </c>
      <c r="G264">
        <v>5017</v>
      </c>
      <c r="H264">
        <f>VLOOKUP($G264,county_facts!$A:$BB,4,FALSE)</f>
        <v>11180</v>
      </c>
      <c r="I264">
        <f>VLOOKUP($G264,county_facts!$A:$BB,5,FALSE)</f>
        <v>11800</v>
      </c>
      <c r="J264">
        <f>VLOOKUP($G264,county_facts!$A:$BB,6,FALSE)</f>
        <v>-5.3</v>
      </c>
      <c r="K264">
        <f>VLOOKUP($G264,county_facts!$A:$BB,7,FALSE)</f>
        <v>11800</v>
      </c>
      <c r="L264">
        <f>VLOOKUP($G264,county_facts!$A:$BB,8,FALSE)</f>
        <v>6.7</v>
      </c>
      <c r="M264">
        <f>VLOOKUP($G264,county_facts!$A:$BB,9,FALSE)</f>
        <v>23.2</v>
      </c>
      <c r="N264">
        <f>VLOOKUP($G264,county_facts!$A:$BB,10,FALSE)</f>
        <v>19.2</v>
      </c>
      <c r="O264">
        <f>VLOOKUP($G264,county_facts!$A:$BB,11,FALSE)</f>
        <v>50.8</v>
      </c>
      <c r="P264">
        <f>VLOOKUP($G264,county_facts!$A:$BB,12,FALSE)</f>
        <v>43.5</v>
      </c>
      <c r="Q264">
        <f>VLOOKUP($G264,county_facts!$A:$BB,13,FALSE)</f>
        <v>54.6</v>
      </c>
      <c r="R264">
        <f>VLOOKUP($G264,county_facts!$A:$BB,14,FALSE)</f>
        <v>0.5</v>
      </c>
      <c r="S264">
        <f>VLOOKUP($G264,county_facts!$A:$BB,15,FALSE)</f>
        <v>0.5</v>
      </c>
      <c r="T264">
        <f>VLOOKUP($G264,county_facts!$A:$BB,16,FALSE)</f>
        <v>0</v>
      </c>
      <c r="U264">
        <f>VLOOKUP($G264,county_facts!$A:$BB,17,FALSE)</f>
        <v>0.9</v>
      </c>
      <c r="V264">
        <f>VLOOKUP($G264,county_facts!$A:$BB,18,FALSE)</f>
        <v>5.6</v>
      </c>
      <c r="W264">
        <f>VLOOKUP($G264,county_facts!$A:$BB,19,FALSE)</f>
        <v>39.200000000000003</v>
      </c>
      <c r="X264">
        <f>VLOOKUP($G264,county_facts!$A:$BB,20,FALSE)</f>
        <v>90.1</v>
      </c>
      <c r="Y264">
        <f>VLOOKUP($G264,county_facts!$A:$BB,21,FALSE)</f>
        <v>3.3</v>
      </c>
      <c r="Z264">
        <f>VLOOKUP($G264,county_facts!$A:$BB,22,FALSE)</f>
        <v>5</v>
      </c>
      <c r="AA264">
        <f>VLOOKUP($G264,county_facts!$A:$BB,23,FALSE)</f>
        <v>74.2</v>
      </c>
      <c r="AB264">
        <f>VLOOKUP($G264,county_facts!$A:$BB,24,FALSE)</f>
        <v>12.6</v>
      </c>
      <c r="AC264">
        <f>VLOOKUP($G264,county_facts!$A:$BB,25,FALSE)</f>
        <v>905</v>
      </c>
      <c r="AD264">
        <f>VLOOKUP($G264,county_facts!$A:$BB,26,FALSE)</f>
        <v>21.4</v>
      </c>
      <c r="AE264">
        <f>VLOOKUP($G264,county_facts!$A:$BB,27,FALSE)</f>
        <v>5403</v>
      </c>
      <c r="AF264">
        <f>VLOOKUP($G264,county_facts!$A:$BB,28,FALSE)</f>
        <v>66.3</v>
      </c>
      <c r="AG264">
        <f>VLOOKUP($G264,county_facts!$A:$BB,29,FALSE)</f>
        <v>9.6999999999999993</v>
      </c>
      <c r="AH264">
        <f>VLOOKUP($G264,county_facts!$A:$BB,30,FALSE)</f>
        <v>54700</v>
      </c>
      <c r="AI264">
        <f>VLOOKUP($G264,county_facts!$A:$BB,31,FALSE)</f>
        <v>4510</v>
      </c>
      <c r="AJ264">
        <f>VLOOKUP($G264,county_facts!$A:$BB,32,FALSE)</f>
        <v>2.41</v>
      </c>
      <c r="AK264">
        <f>VLOOKUP($G264,county_facts!$A:$BB,33,FALSE)</f>
        <v>16538</v>
      </c>
      <c r="AL264">
        <f>VLOOKUP($G264,county_facts!$A:$BB,34,FALSE)</f>
        <v>26201</v>
      </c>
      <c r="AM264">
        <f>VLOOKUP($G264,county_facts!$A:$BB,35,FALSE)</f>
        <v>33</v>
      </c>
      <c r="AN264">
        <f>VLOOKUP($G264,county_facts!$A:$BB,36,FALSE)</f>
        <v>225</v>
      </c>
      <c r="AO264">
        <f>VLOOKUP($G264,county_facts!$A:$BB,37,FALSE)</f>
        <v>2207</v>
      </c>
      <c r="AP264">
        <f>VLOOKUP($G264,county_facts!$A:$BB,38,FALSE)</f>
        <v>-5.5</v>
      </c>
      <c r="AQ264">
        <f>VLOOKUP($G264,county_facts!$A:$BB,39,FALSE)</f>
        <v>551</v>
      </c>
      <c r="AR264">
        <f>VLOOKUP($G264,county_facts!$A:$BB,40,FALSE)</f>
        <v>916</v>
      </c>
      <c r="AS264">
        <f>VLOOKUP($G264,county_facts!$A:$BB,41,FALSE)</f>
        <v>12.2</v>
      </c>
      <c r="AT264">
        <f>VLOOKUP($G264,county_facts!$A:$BB,42,FALSE)</f>
        <v>0</v>
      </c>
      <c r="AU264">
        <f>VLOOKUP($G264,county_facts!$A:$BB,43,FALSE)</f>
        <v>0</v>
      </c>
      <c r="AV264">
        <f>VLOOKUP($G264,county_facts!$A:$BB,44,FALSE)</f>
        <v>0</v>
      </c>
      <c r="AW264">
        <f>VLOOKUP($G264,county_facts!$A:$BB,45,FALSE)</f>
        <v>0</v>
      </c>
      <c r="AX264">
        <f>VLOOKUP($G264,county_facts!$A:$BB,46,FALSE)</f>
        <v>25.1</v>
      </c>
      <c r="AY264">
        <f>VLOOKUP($G264,county_facts!$A:$BB,47,FALSE)</f>
        <v>0</v>
      </c>
      <c r="AZ264">
        <f>VLOOKUP($G264,county_facts!$A:$BB,48,FALSE)</f>
        <v>120552</v>
      </c>
      <c r="BA264">
        <f>VLOOKUP($G264,county_facts!$A:$BB,49,FALSE)</f>
        <v>67030</v>
      </c>
      <c r="BB264">
        <f>VLOOKUP($G264,county_facts!$A:$BB,50,FALSE)</f>
        <v>5446</v>
      </c>
      <c r="BC264">
        <f>VLOOKUP($G264,county_facts!$A:$BB,51,FALSE)</f>
        <v>6074</v>
      </c>
      <c r="BD264">
        <f>VLOOKUP($G264,county_facts!$A:$BB,52,FALSE)</f>
        <v>6</v>
      </c>
      <c r="BE264">
        <f>VLOOKUP($G264,county_facts!$A:$BB,53,FALSE)</f>
        <v>644.29999999999995</v>
      </c>
      <c r="BF264">
        <f>VLOOKUP($G264,county_facts!$A:$BB,54,FALSE)</f>
        <v>18.3</v>
      </c>
    </row>
    <row r="265" spans="1:58" x14ac:dyDescent="0.3">
      <c r="A265" t="s">
        <v>9</v>
      </c>
      <c r="B265" t="s">
        <v>123</v>
      </c>
      <c r="C265">
        <v>197</v>
      </c>
      <c r="D265" t="s">
        <v>75</v>
      </c>
      <c r="E265">
        <v>908</v>
      </c>
      <c r="F265">
        <v>0.216960352</v>
      </c>
      <c r="G265">
        <v>5017</v>
      </c>
      <c r="H265">
        <f>VLOOKUP($G265,county_facts!$A:$BB,4,FALSE)</f>
        <v>11180</v>
      </c>
      <c r="I265">
        <f>VLOOKUP($G265,county_facts!$A:$BB,5,FALSE)</f>
        <v>11800</v>
      </c>
      <c r="J265">
        <f>VLOOKUP($G265,county_facts!$A:$BB,6,FALSE)</f>
        <v>-5.3</v>
      </c>
      <c r="K265">
        <f>VLOOKUP($G265,county_facts!$A:$BB,7,FALSE)</f>
        <v>11800</v>
      </c>
      <c r="L265">
        <f>VLOOKUP($G265,county_facts!$A:$BB,8,FALSE)</f>
        <v>6.7</v>
      </c>
      <c r="M265">
        <f>VLOOKUP($G265,county_facts!$A:$BB,9,FALSE)</f>
        <v>23.2</v>
      </c>
      <c r="N265">
        <f>VLOOKUP($G265,county_facts!$A:$BB,10,FALSE)</f>
        <v>19.2</v>
      </c>
      <c r="O265">
        <f>VLOOKUP($G265,county_facts!$A:$BB,11,FALSE)</f>
        <v>50.8</v>
      </c>
      <c r="P265">
        <f>VLOOKUP($G265,county_facts!$A:$BB,12,FALSE)</f>
        <v>43.5</v>
      </c>
      <c r="Q265">
        <f>VLOOKUP($G265,county_facts!$A:$BB,13,FALSE)</f>
        <v>54.6</v>
      </c>
      <c r="R265">
        <f>VLOOKUP($G265,county_facts!$A:$BB,14,FALSE)</f>
        <v>0.5</v>
      </c>
      <c r="S265">
        <f>VLOOKUP($G265,county_facts!$A:$BB,15,FALSE)</f>
        <v>0.5</v>
      </c>
      <c r="T265">
        <f>VLOOKUP($G265,county_facts!$A:$BB,16,FALSE)</f>
        <v>0</v>
      </c>
      <c r="U265">
        <f>VLOOKUP($G265,county_facts!$A:$BB,17,FALSE)</f>
        <v>0.9</v>
      </c>
      <c r="V265">
        <f>VLOOKUP($G265,county_facts!$A:$BB,18,FALSE)</f>
        <v>5.6</v>
      </c>
      <c r="W265">
        <f>VLOOKUP($G265,county_facts!$A:$BB,19,FALSE)</f>
        <v>39.200000000000003</v>
      </c>
      <c r="X265">
        <f>VLOOKUP($G265,county_facts!$A:$BB,20,FALSE)</f>
        <v>90.1</v>
      </c>
      <c r="Y265">
        <f>VLOOKUP($G265,county_facts!$A:$BB,21,FALSE)</f>
        <v>3.3</v>
      </c>
      <c r="Z265">
        <f>VLOOKUP($G265,county_facts!$A:$BB,22,FALSE)</f>
        <v>5</v>
      </c>
      <c r="AA265">
        <f>VLOOKUP($G265,county_facts!$A:$BB,23,FALSE)</f>
        <v>74.2</v>
      </c>
      <c r="AB265">
        <f>VLOOKUP($G265,county_facts!$A:$BB,24,FALSE)</f>
        <v>12.6</v>
      </c>
      <c r="AC265">
        <f>VLOOKUP($G265,county_facts!$A:$BB,25,FALSE)</f>
        <v>905</v>
      </c>
      <c r="AD265">
        <f>VLOOKUP($G265,county_facts!$A:$BB,26,FALSE)</f>
        <v>21.4</v>
      </c>
      <c r="AE265">
        <f>VLOOKUP($G265,county_facts!$A:$BB,27,FALSE)</f>
        <v>5403</v>
      </c>
      <c r="AF265">
        <f>VLOOKUP($G265,county_facts!$A:$BB,28,FALSE)</f>
        <v>66.3</v>
      </c>
      <c r="AG265">
        <f>VLOOKUP($G265,county_facts!$A:$BB,29,FALSE)</f>
        <v>9.6999999999999993</v>
      </c>
      <c r="AH265">
        <f>VLOOKUP($G265,county_facts!$A:$BB,30,FALSE)</f>
        <v>54700</v>
      </c>
      <c r="AI265">
        <f>VLOOKUP($G265,county_facts!$A:$BB,31,FALSE)</f>
        <v>4510</v>
      </c>
      <c r="AJ265">
        <f>VLOOKUP($G265,county_facts!$A:$BB,32,FALSE)</f>
        <v>2.41</v>
      </c>
      <c r="AK265">
        <f>VLOOKUP($G265,county_facts!$A:$BB,33,FALSE)</f>
        <v>16538</v>
      </c>
      <c r="AL265">
        <f>VLOOKUP($G265,county_facts!$A:$BB,34,FALSE)</f>
        <v>26201</v>
      </c>
      <c r="AM265">
        <f>VLOOKUP($G265,county_facts!$A:$BB,35,FALSE)</f>
        <v>33</v>
      </c>
      <c r="AN265">
        <f>VLOOKUP($G265,county_facts!$A:$BB,36,FALSE)</f>
        <v>225</v>
      </c>
      <c r="AO265">
        <f>VLOOKUP($G265,county_facts!$A:$BB,37,FALSE)</f>
        <v>2207</v>
      </c>
      <c r="AP265">
        <f>VLOOKUP($G265,county_facts!$A:$BB,38,FALSE)</f>
        <v>-5.5</v>
      </c>
      <c r="AQ265">
        <f>VLOOKUP($G265,county_facts!$A:$BB,39,FALSE)</f>
        <v>551</v>
      </c>
      <c r="AR265">
        <f>VLOOKUP($G265,county_facts!$A:$BB,40,FALSE)</f>
        <v>916</v>
      </c>
      <c r="AS265">
        <f>VLOOKUP($G265,county_facts!$A:$BB,41,FALSE)</f>
        <v>12.2</v>
      </c>
      <c r="AT265">
        <f>VLOOKUP($G265,county_facts!$A:$BB,42,FALSE)</f>
        <v>0</v>
      </c>
      <c r="AU265">
        <f>VLOOKUP($G265,county_facts!$A:$BB,43,FALSE)</f>
        <v>0</v>
      </c>
      <c r="AV265">
        <f>VLOOKUP($G265,county_facts!$A:$BB,44,FALSE)</f>
        <v>0</v>
      </c>
      <c r="AW265">
        <f>VLOOKUP($G265,county_facts!$A:$BB,45,FALSE)</f>
        <v>0</v>
      </c>
      <c r="AX265">
        <f>VLOOKUP($G265,county_facts!$A:$BB,46,FALSE)</f>
        <v>25.1</v>
      </c>
      <c r="AY265">
        <f>VLOOKUP($G265,county_facts!$A:$BB,47,FALSE)</f>
        <v>0</v>
      </c>
      <c r="AZ265">
        <f>VLOOKUP($G265,county_facts!$A:$BB,48,FALSE)</f>
        <v>120552</v>
      </c>
      <c r="BA265">
        <f>VLOOKUP($G265,county_facts!$A:$BB,49,FALSE)</f>
        <v>67030</v>
      </c>
      <c r="BB265">
        <f>VLOOKUP($G265,county_facts!$A:$BB,50,FALSE)</f>
        <v>5446</v>
      </c>
      <c r="BC265">
        <f>VLOOKUP($G265,county_facts!$A:$BB,51,FALSE)</f>
        <v>6074</v>
      </c>
      <c r="BD265">
        <f>VLOOKUP($G265,county_facts!$A:$BB,52,FALSE)</f>
        <v>6</v>
      </c>
      <c r="BE265">
        <f>VLOOKUP($G265,county_facts!$A:$BB,53,FALSE)</f>
        <v>644.29999999999995</v>
      </c>
      <c r="BF265">
        <f>VLOOKUP($G265,county_facts!$A:$BB,54,FALSE)</f>
        <v>18.3</v>
      </c>
    </row>
    <row r="266" spans="1:58" x14ac:dyDescent="0.3">
      <c r="A266" t="s">
        <v>6</v>
      </c>
      <c r="B266" t="s">
        <v>124</v>
      </c>
      <c r="C266">
        <v>734</v>
      </c>
      <c r="D266" t="s">
        <v>75</v>
      </c>
      <c r="E266">
        <v>1455</v>
      </c>
      <c r="F266">
        <v>0.50446735399999998</v>
      </c>
      <c r="G266">
        <v>5015</v>
      </c>
      <c r="H266">
        <f>VLOOKUP($G266,county_facts!$A:$BB,4,FALSE)</f>
        <v>27744</v>
      </c>
      <c r="I266">
        <f>VLOOKUP($G266,county_facts!$A:$BB,5,FALSE)</f>
        <v>27446</v>
      </c>
      <c r="J266">
        <f>VLOOKUP($G266,county_facts!$A:$BB,6,FALSE)</f>
        <v>1.1000000000000001</v>
      </c>
      <c r="K266">
        <f>VLOOKUP($G266,county_facts!$A:$BB,7,FALSE)</f>
        <v>27446</v>
      </c>
      <c r="L266">
        <f>VLOOKUP($G266,county_facts!$A:$BB,8,FALSE)</f>
        <v>5.5</v>
      </c>
      <c r="M266">
        <f>VLOOKUP($G266,county_facts!$A:$BB,9,FALSE)</f>
        <v>22.1</v>
      </c>
      <c r="N266">
        <f>VLOOKUP($G266,county_facts!$A:$BB,10,FALSE)</f>
        <v>21.1</v>
      </c>
      <c r="O266">
        <f>VLOOKUP($G266,county_facts!$A:$BB,11,FALSE)</f>
        <v>50.7</v>
      </c>
      <c r="P266">
        <f>VLOOKUP($G266,county_facts!$A:$BB,12,FALSE)</f>
        <v>94.5</v>
      </c>
      <c r="Q266">
        <f>VLOOKUP($G266,county_facts!$A:$BB,13,FALSE)</f>
        <v>0.8</v>
      </c>
      <c r="R266">
        <f>VLOOKUP($G266,county_facts!$A:$BB,14,FALSE)</f>
        <v>1.3</v>
      </c>
      <c r="S266">
        <f>VLOOKUP($G266,county_facts!$A:$BB,15,FALSE)</f>
        <v>0.9</v>
      </c>
      <c r="T266">
        <f>VLOOKUP($G266,county_facts!$A:$BB,16,FALSE)</f>
        <v>0.6</v>
      </c>
      <c r="U266">
        <f>VLOOKUP($G266,county_facts!$A:$BB,17,FALSE)</f>
        <v>2</v>
      </c>
      <c r="V266">
        <f>VLOOKUP($G266,county_facts!$A:$BB,18,FALSE)</f>
        <v>14.6</v>
      </c>
      <c r="W266">
        <f>VLOOKUP($G266,county_facts!$A:$BB,19,FALSE)</f>
        <v>81.099999999999994</v>
      </c>
      <c r="X266">
        <f>VLOOKUP($G266,county_facts!$A:$BB,20,FALSE)</f>
        <v>81</v>
      </c>
      <c r="Y266">
        <f>VLOOKUP($G266,county_facts!$A:$BB,21,FALSE)</f>
        <v>6.8</v>
      </c>
      <c r="Z266">
        <f>VLOOKUP($G266,county_facts!$A:$BB,22,FALSE)</f>
        <v>13.6</v>
      </c>
      <c r="AA266">
        <f>VLOOKUP($G266,county_facts!$A:$BB,23,FALSE)</f>
        <v>84.6</v>
      </c>
      <c r="AB266">
        <f>VLOOKUP($G266,county_facts!$A:$BB,24,FALSE)</f>
        <v>17.3</v>
      </c>
      <c r="AC266">
        <f>VLOOKUP($G266,county_facts!$A:$BB,25,FALSE)</f>
        <v>2961</v>
      </c>
      <c r="AD266">
        <f>VLOOKUP($G266,county_facts!$A:$BB,26,FALSE)</f>
        <v>19.100000000000001</v>
      </c>
      <c r="AE266">
        <f>VLOOKUP($G266,county_facts!$A:$BB,27,FALSE)</f>
        <v>13568</v>
      </c>
      <c r="AF266">
        <f>VLOOKUP($G266,county_facts!$A:$BB,28,FALSE)</f>
        <v>73.2</v>
      </c>
      <c r="AG266">
        <f>VLOOKUP($G266,county_facts!$A:$BB,29,FALSE)</f>
        <v>9.3000000000000007</v>
      </c>
      <c r="AH266">
        <f>VLOOKUP($G266,county_facts!$A:$BB,30,FALSE)</f>
        <v>120000</v>
      </c>
      <c r="AI266">
        <f>VLOOKUP($G266,county_facts!$A:$BB,31,FALSE)</f>
        <v>11019</v>
      </c>
      <c r="AJ266">
        <f>VLOOKUP($G266,county_facts!$A:$BB,32,FALSE)</f>
        <v>2.4700000000000002</v>
      </c>
      <c r="AK266">
        <f>VLOOKUP($G266,county_facts!$A:$BB,33,FALSE)</f>
        <v>20637</v>
      </c>
      <c r="AL266">
        <f>VLOOKUP($G266,county_facts!$A:$BB,34,FALSE)</f>
        <v>36584</v>
      </c>
      <c r="AM266">
        <f>VLOOKUP($G266,county_facts!$A:$BB,35,FALSE)</f>
        <v>18.8</v>
      </c>
      <c r="AN266">
        <f>VLOOKUP($G266,county_facts!$A:$BB,36,FALSE)</f>
        <v>698</v>
      </c>
      <c r="AO266">
        <f>VLOOKUP($G266,county_facts!$A:$BB,37,FALSE)</f>
        <v>8142</v>
      </c>
      <c r="AP266">
        <f>VLOOKUP($G266,county_facts!$A:$BB,38,FALSE)</f>
        <v>-1.8</v>
      </c>
      <c r="AQ266">
        <f>VLOOKUP($G266,county_facts!$A:$BB,39,FALSE)</f>
        <v>2444</v>
      </c>
      <c r="AR266">
        <f>VLOOKUP($G266,county_facts!$A:$BB,40,FALSE)</f>
        <v>3078</v>
      </c>
      <c r="AS266">
        <f>VLOOKUP($G266,county_facts!$A:$BB,41,FALSE)</f>
        <v>0</v>
      </c>
      <c r="AT266">
        <f>VLOOKUP($G266,county_facts!$A:$BB,42,FALSE)</f>
        <v>0</v>
      </c>
      <c r="AU266">
        <f>VLOOKUP($G266,county_facts!$A:$BB,43,FALSE)</f>
        <v>0</v>
      </c>
      <c r="AV266">
        <f>VLOOKUP($G266,county_facts!$A:$BB,44,FALSE)</f>
        <v>0</v>
      </c>
      <c r="AW266">
        <f>VLOOKUP($G266,county_facts!$A:$BB,45,FALSE)</f>
        <v>0</v>
      </c>
      <c r="AX266">
        <f>VLOOKUP($G266,county_facts!$A:$BB,46,FALSE)</f>
        <v>19.100000000000001</v>
      </c>
      <c r="AY266">
        <f>VLOOKUP($G266,county_facts!$A:$BB,47,FALSE)</f>
        <v>0</v>
      </c>
      <c r="AZ266">
        <f>VLOOKUP($G266,county_facts!$A:$BB,48,FALSE)</f>
        <v>24110</v>
      </c>
      <c r="BA266">
        <f>VLOOKUP($G266,county_facts!$A:$BB,49,FALSE)</f>
        <v>265358</v>
      </c>
      <c r="BB266">
        <f>VLOOKUP($G266,county_facts!$A:$BB,50,FALSE)</f>
        <v>9728</v>
      </c>
      <c r="BC266">
        <f>VLOOKUP($G266,county_facts!$A:$BB,51,FALSE)</f>
        <v>53966</v>
      </c>
      <c r="BD266">
        <f>VLOOKUP($G266,county_facts!$A:$BB,52,FALSE)</f>
        <v>10</v>
      </c>
      <c r="BE266">
        <f>VLOOKUP($G266,county_facts!$A:$BB,53,FALSE)</f>
        <v>630.09</v>
      </c>
      <c r="BF266">
        <f>VLOOKUP($G266,county_facts!$A:$BB,54,FALSE)</f>
        <v>43.6</v>
      </c>
    </row>
    <row r="267" spans="1:58" x14ac:dyDescent="0.3">
      <c r="A267" t="s">
        <v>9</v>
      </c>
      <c r="B267" t="s">
        <v>124</v>
      </c>
      <c r="C267">
        <v>721</v>
      </c>
      <c r="D267" t="s">
        <v>75</v>
      </c>
      <c r="E267">
        <v>1455</v>
      </c>
      <c r="F267">
        <v>0.49553264600000002</v>
      </c>
      <c r="G267">
        <v>5015</v>
      </c>
      <c r="H267">
        <f>VLOOKUP($G267,county_facts!$A:$BB,4,FALSE)</f>
        <v>27744</v>
      </c>
      <c r="I267">
        <f>VLOOKUP($G267,county_facts!$A:$BB,5,FALSE)</f>
        <v>27446</v>
      </c>
      <c r="J267">
        <f>VLOOKUP($G267,county_facts!$A:$BB,6,FALSE)</f>
        <v>1.1000000000000001</v>
      </c>
      <c r="K267">
        <f>VLOOKUP($G267,county_facts!$A:$BB,7,FALSE)</f>
        <v>27446</v>
      </c>
      <c r="L267">
        <f>VLOOKUP($G267,county_facts!$A:$BB,8,FALSE)</f>
        <v>5.5</v>
      </c>
      <c r="M267">
        <f>VLOOKUP($G267,county_facts!$A:$BB,9,FALSE)</f>
        <v>22.1</v>
      </c>
      <c r="N267">
        <f>VLOOKUP($G267,county_facts!$A:$BB,10,FALSE)</f>
        <v>21.1</v>
      </c>
      <c r="O267">
        <f>VLOOKUP($G267,county_facts!$A:$BB,11,FALSE)</f>
        <v>50.7</v>
      </c>
      <c r="P267">
        <f>VLOOKUP($G267,county_facts!$A:$BB,12,FALSE)</f>
        <v>94.5</v>
      </c>
      <c r="Q267">
        <f>VLOOKUP($G267,county_facts!$A:$BB,13,FALSE)</f>
        <v>0.8</v>
      </c>
      <c r="R267">
        <f>VLOOKUP($G267,county_facts!$A:$BB,14,FALSE)</f>
        <v>1.3</v>
      </c>
      <c r="S267">
        <f>VLOOKUP($G267,county_facts!$A:$BB,15,FALSE)</f>
        <v>0.9</v>
      </c>
      <c r="T267">
        <f>VLOOKUP($G267,county_facts!$A:$BB,16,FALSE)</f>
        <v>0.6</v>
      </c>
      <c r="U267">
        <f>VLOOKUP($G267,county_facts!$A:$BB,17,FALSE)</f>
        <v>2</v>
      </c>
      <c r="V267">
        <f>VLOOKUP($G267,county_facts!$A:$BB,18,FALSE)</f>
        <v>14.6</v>
      </c>
      <c r="W267">
        <f>VLOOKUP($G267,county_facts!$A:$BB,19,FALSE)</f>
        <v>81.099999999999994</v>
      </c>
      <c r="X267">
        <f>VLOOKUP($G267,county_facts!$A:$BB,20,FALSE)</f>
        <v>81</v>
      </c>
      <c r="Y267">
        <f>VLOOKUP($G267,county_facts!$A:$BB,21,FALSE)</f>
        <v>6.8</v>
      </c>
      <c r="Z267">
        <f>VLOOKUP($G267,county_facts!$A:$BB,22,FALSE)</f>
        <v>13.6</v>
      </c>
      <c r="AA267">
        <f>VLOOKUP($G267,county_facts!$A:$BB,23,FALSE)</f>
        <v>84.6</v>
      </c>
      <c r="AB267">
        <f>VLOOKUP($G267,county_facts!$A:$BB,24,FALSE)</f>
        <v>17.3</v>
      </c>
      <c r="AC267">
        <f>VLOOKUP($G267,county_facts!$A:$BB,25,FALSE)</f>
        <v>2961</v>
      </c>
      <c r="AD267">
        <f>VLOOKUP($G267,county_facts!$A:$BB,26,FALSE)</f>
        <v>19.100000000000001</v>
      </c>
      <c r="AE267">
        <f>VLOOKUP($G267,county_facts!$A:$BB,27,FALSE)</f>
        <v>13568</v>
      </c>
      <c r="AF267">
        <f>VLOOKUP($G267,county_facts!$A:$BB,28,FALSE)</f>
        <v>73.2</v>
      </c>
      <c r="AG267">
        <f>VLOOKUP($G267,county_facts!$A:$BB,29,FALSE)</f>
        <v>9.3000000000000007</v>
      </c>
      <c r="AH267">
        <f>VLOOKUP($G267,county_facts!$A:$BB,30,FALSE)</f>
        <v>120000</v>
      </c>
      <c r="AI267">
        <f>VLOOKUP($G267,county_facts!$A:$BB,31,FALSE)</f>
        <v>11019</v>
      </c>
      <c r="AJ267">
        <f>VLOOKUP($G267,county_facts!$A:$BB,32,FALSE)</f>
        <v>2.4700000000000002</v>
      </c>
      <c r="AK267">
        <f>VLOOKUP($G267,county_facts!$A:$BB,33,FALSE)</f>
        <v>20637</v>
      </c>
      <c r="AL267">
        <f>VLOOKUP($G267,county_facts!$A:$BB,34,FALSE)</f>
        <v>36584</v>
      </c>
      <c r="AM267">
        <f>VLOOKUP($G267,county_facts!$A:$BB,35,FALSE)</f>
        <v>18.8</v>
      </c>
      <c r="AN267">
        <f>VLOOKUP($G267,county_facts!$A:$BB,36,FALSE)</f>
        <v>698</v>
      </c>
      <c r="AO267">
        <f>VLOOKUP($G267,county_facts!$A:$BB,37,FALSE)</f>
        <v>8142</v>
      </c>
      <c r="AP267">
        <f>VLOOKUP($G267,county_facts!$A:$BB,38,FALSE)</f>
        <v>-1.8</v>
      </c>
      <c r="AQ267">
        <f>VLOOKUP($G267,county_facts!$A:$BB,39,FALSE)</f>
        <v>2444</v>
      </c>
      <c r="AR267">
        <f>VLOOKUP($G267,county_facts!$A:$BB,40,FALSE)</f>
        <v>3078</v>
      </c>
      <c r="AS267">
        <f>VLOOKUP($G267,county_facts!$A:$BB,41,FALSE)</f>
        <v>0</v>
      </c>
      <c r="AT267">
        <f>VLOOKUP($G267,county_facts!$A:$BB,42,FALSE)</f>
        <v>0</v>
      </c>
      <c r="AU267">
        <f>VLOOKUP($G267,county_facts!$A:$BB,43,FALSE)</f>
        <v>0</v>
      </c>
      <c r="AV267">
        <f>VLOOKUP($G267,county_facts!$A:$BB,44,FALSE)</f>
        <v>0</v>
      </c>
      <c r="AW267">
        <f>VLOOKUP($G267,county_facts!$A:$BB,45,FALSE)</f>
        <v>0</v>
      </c>
      <c r="AX267">
        <f>VLOOKUP($G267,county_facts!$A:$BB,46,FALSE)</f>
        <v>19.100000000000001</v>
      </c>
      <c r="AY267">
        <f>VLOOKUP($G267,county_facts!$A:$BB,47,FALSE)</f>
        <v>0</v>
      </c>
      <c r="AZ267">
        <f>VLOOKUP($G267,county_facts!$A:$BB,48,FALSE)</f>
        <v>24110</v>
      </c>
      <c r="BA267">
        <f>VLOOKUP($G267,county_facts!$A:$BB,49,FALSE)</f>
        <v>265358</v>
      </c>
      <c r="BB267">
        <f>VLOOKUP($G267,county_facts!$A:$BB,50,FALSE)</f>
        <v>9728</v>
      </c>
      <c r="BC267">
        <f>VLOOKUP($G267,county_facts!$A:$BB,51,FALSE)</f>
        <v>53966</v>
      </c>
      <c r="BD267">
        <f>VLOOKUP($G267,county_facts!$A:$BB,52,FALSE)</f>
        <v>10</v>
      </c>
      <c r="BE267">
        <f>VLOOKUP($G267,county_facts!$A:$BB,53,FALSE)</f>
        <v>630.09</v>
      </c>
      <c r="BF267">
        <f>VLOOKUP($G267,county_facts!$A:$BB,54,FALSE)</f>
        <v>43.6</v>
      </c>
    </row>
    <row r="268" spans="1:58" x14ac:dyDescent="0.3">
      <c r="A268" t="s">
        <v>6</v>
      </c>
      <c r="B268" t="s">
        <v>66</v>
      </c>
      <c r="C268">
        <v>141</v>
      </c>
      <c r="D268" t="s">
        <v>75</v>
      </c>
      <c r="E268">
        <v>193</v>
      </c>
      <c r="F268">
        <v>0.73056994799999997</v>
      </c>
      <c r="G268">
        <v>5013</v>
      </c>
      <c r="H268">
        <f>VLOOKUP($G268,county_facts!$A:$BB,4,FALSE)</f>
        <v>5202</v>
      </c>
      <c r="I268">
        <f>VLOOKUP($G268,county_facts!$A:$BB,5,FALSE)</f>
        <v>5368</v>
      </c>
      <c r="J268">
        <f>VLOOKUP($G268,county_facts!$A:$BB,6,FALSE)</f>
        <v>-3.1</v>
      </c>
      <c r="K268">
        <f>VLOOKUP($G268,county_facts!$A:$BB,7,FALSE)</f>
        <v>5368</v>
      </c>
      <c r="L268">
        <f>VLOOKUP($G268,county_facts!$A:$BB,8,FALSE)</f>
        <v>5</v>
      </c>
      <c r="M268">
        <f>VLOOKUP($G268,county_facts!$A:$BB,9,FALSE)</f>
        <v>18.100000000000001</v>
      </c>
      <c r="N268">
        <f>VLOOKUP($G268,county_facts!$A:$BB,10,FALSE)</f>
        <v>19.8</v>
      </c>
      <c r="O268">
        <f>VLOOKUP($G268,county_facts!$A:$BB,11,FALSE)</f>
        <v>49.2</v>
      </c>
      <c r="P268">
        <f>VLOOKUP($G268,county_facts!$A:$BB,12,FALSE)</f>
        <v>75.7</v>
      </c>
      <c r="Q268">
        <f>VLOOKUP($G268,county_facts!$A:$BB,13,FALSE)</f>
        <v>22</v>
      </c>
      <c r="R268">
        <f>VLOOKUP($G268,county_facts!$A:$BB,14,FALSE)</f>
        <v>0.5</v>
      </c>
      <c r="S268">
        <f>VLOOKUP($G268,county_facts!$A:$BB,15,FALSE)</f>
        <v>0.2</v>
      </c>
      <c r="T268">
        <f>VLOOKUP($G268,county_facts!$A:$BB,16,FALSE)</f>
        <v>0</v>
      </c>
      <c r="U268">
        <f>VLOOKUP($G268,county_facts!$A:$BB,17,FALSE)</f>
        <v>1.6</v>
      </c>
      <c r="V268">
        <f>VLOOKUP($G268,county_facts!$A:$BB,18,FALSE)</f>
        <v>3.9</v>
      </c>
      <c r="W268">
        <f>VLOOKUP($G268,county_facts!$A:$BB,19,FALSE)</f>
        <v>72.3</v>
      </c>
      <c r="X268">
        <f>VLOOKUP($G268,county_facts!$A:$BB,20,FALSE)</f>
        <v>89.1</v>
      </c>
      <c r="Y268">
        <f>VLOOKUP($G268,county_facts!$A:$BB,21,FALSE)</f>
        <v>0</v>
      </c>
      <c r="Z268">
        <f>VLOOKUP($G268,county_facts!$A:$BB,22,FALSE)</f>
        <v>0.3</v>
      </c>
      <c r="AA268">
        <f>VLOOKUP($G268,county_facts!$A:$BB,23,FALSE)</f>
        <v>80.5</v>
      </c>
      <c r="AB268">
        <f>VLOOKUP($G268,county_facts!$A:$BB,24,FALSE)</f>
        <v>7.4</v>
      </c>
      <c r="AC268">
        <f>VLOOKUP($G268,county_facts!$A:$BB,25,FALSE)</f>
        <v>391</v>
      </c>
      <c r="AD268">
        <f>VLOOKUP($G268,county_facts!$A:$BB,26,FALSE)</f>
        <v>24.9</v>
      </c>
      <c r="AE268">
        <f>VLOOKUP($G268,county_facts!$A:$BB,27,FALSE)</f>
        <v>2886</v>
      </c>
      <c r="AF268">
        <f>VLOOKUP($G268,county_facts!$A:$BB,28,FALSE)</f>
        <v>80</v>
      </c>
      <c r="AG268">
        <f>VLOOKUP($G268,county_facts!$A:$BB,29,FALSE)</f>
        <v>2.5</v>
      </c>
      <c r="AH268">
        <f>VLOOKUP($G268,county_facts!$A:$BB,30,FALSE)</f>
        <v>58300</v>
      </c>
      <c r="AI268">
        <f>VLOOKUP($G268,county_facts!$A:$BB,31,FALSE)</f>
        <v>2046</v>
      </c>
      <c r="AJ268">
        <f>VLOOKUP($G268,county_facts!$A:$BB,32,FALSE)</f>
        <v>2.5499999999999998</v>
      </c>
      <c r="AK268">
        <f>VLOOKUP($G268,county_facts!$A:$BB,33,FALSE)</f>
        <v>17763</v>
      </c>
      <c r="AL268">
        <f>VLOOKUP($G268,county_facts!$A:$BB,34,FALSE)</f>
        <v>30980</v>
      </c>
      <c r="AM268">
        <f>VLOOKUP($G268,county_facts!$A:$BB,35,FALSE)</f>
        <v>14.9</v>
      </c>
      <c r="AN268">
        <f>VLOOKUP($G268,county_facts!$A:$BB,36,FALSE)</f>
        <v>66</v>
      </c>
      <c r="AO268">
        <f>VLOOKUP($G268,county_facts!$A:$BB,37,FALSE)</f>
        <v>435</v>
      </c>
      <c r="AP268">
        <f>VLOOKUP($G268,county_facts!$A:$BB,38,FALSE)</f>
        <v>-2.5</v>
      </c>
      <c r="AQ268">
        <f>VLOOKUP($G268,county_facts!$A:$BB,39,FALSE)</f>
        <v>191</v>
      </c>
      <c r="AR268">
        <f>VLOOKUP($G268,county_facts!$A:$BB,40,FALSE)</f>
        <v>0</v>
      </c>
      <c r="AS268">
        <f>VLOOKUP($G268,county_facts!$A:$BB,41,FALSE)</f>
        <v>0</v>
      </c>
      <c r="AT268">
        <f>VLOOKUP($G268,county_facts!$A:$BB,42,FALSE)</f>
        <v>0</v>
      </c>
      <c r="AU268">
        <f>VLOOKUP($G268,county_facts!$A:$BB,43,FALSE)</f>
        <v>0</v>
      </c>
      <c r="AV268">
        <f>VLOOKUP($G268,county_facts!$A:$BB,44,FALSE)</f>
        <v>0</v>
      </c>
      <c r="AW268">
        <f>VLOOKUP($G268,county_facts!$A:$BB,45,FALSE)</f>
        <v>0</v>
      </c>
      <c r="AX268">
        <f>VLOOKUP($G268,county_facts!$A:$BB,46,FALSE)</f>
        <v>0</v>
      </c>
      <c r="AY268">
        <f>VLOOKUP($G268,county_facts!$A:$BB,47,FALSE)</f>
        <v>0</v>
      </c>
      <c r="AZ268">
        <f>VLOOKUP($G268,county_facts!$A:$BB,48,FALSE)</f>
        <v>0</v>
      </c>
      <c r="BA268">
        <f>VLOOKUP($G268,county_facts!$A:$BB,49,FALSE)</f>
        <v>17859</v>
      </c>
      <c r="BB268">
        <f>VLOOKUP($G268,county_facts!$A:$BB,50,FALSE)</f>
        <v>3263</v>
      </c>
      <c r="BC268">
        <f>VLOOKUP($G268,county_facts!$A:$BB,51,FALSE)</f>
        <v>802</v>
      </c>
      <c r="BD268">
        <f>VLOOKUP($G268,county_facts!$A:$BB,52,FALSE)</f>
        <v>0</v>
      </c>
      <c r="BE268">
        <f>VLOOKUP($G268,county_facts!$A:$BB,53,FALSE)</f>
        <v>628.58000000000004</v>
      </c>
      <c r="BF268">
        <f>VLOOKUP($G268,county_facts!$A:$BB,54,FALSE)</f>
        <v>8.5</v>
      </c>
    </row>
    <row r="269" spans="1:58" x14ac:dyDescent="0.3">
      <c r="A269" t="s">
        <v>9</v>
      </c>
      <c r="B269" t="s">
        <v>66</v>
      </c>
      <c r="C269">
        <v>52</v>
      </c>
      <c r="D269" t="s">
        <v>75</v>
      </c>
      <c r="E269">
        <v>193</v>
      </c>
      <c r="F269">
        <v>0.26943005199999998</v>
      </c>
      <c r="G269">
        <v>5013</v>
      </c>
      <c r="H269">
        <f>VLOOKUP($G269,county_facts!$A:$BB,4,FALSE)</f>
        <v>5202</v>
      </c>
      <c r="I269">
        <f>VLOOKUP($G269,county_facts!$A:$BB,5,FALSE)</f>
        <v>5368</v>
      </c>
      <c r="J269">
        <f>VLOOKUP($G269,county_facts!$A:$BB,6,FALSE)</f>
        <v>-3.1</v>
      </c>
      <c r="K269">
        <f>VLOOKUP($G269,county_facts!$A:$BB,7,FALSE)</f>
        <v>5368</v>
      </c>
      <c r="L269">
        <f>VLOOKUP($G269,county_facts!$A:$BB,8,FALSE)</f>
        <v>5</v>
      </c>
      <c r="M269">
        <f>VLOOKUP($G269,county_facts!$A:$BB,9,FALSE)</f>
        <v>18.100000000000001</v>
      </c>
      <c r="N269">
        <f>VLOOKUP($G269,county_facts!$A:$BB,10,FALSE)</f>
        <v>19.8</v>
      </c>
      <c r="O269">
        <f>VLOOKUP($G269,county_facts!$A:$BB,11,FALSE)</f>
        <v>49.2</v>
      </c>
      <c r="P269">
        <f>VLOOKUP($G269,county_facts!$A:$BB,12,FALSE)</f>
        <v>75.7</v>
      </c>
      <c r="Q269">
        <f>VLOOKUP($G269,county_facts!$A:$BB,13,FALSE)</f>
        <v>22</v>
      </c>
      <c r="R269">
        <f>VLOOKUP($G269,county_facts!$A:$BB,14,FALSE)</f>
        <v>0.5</v>
      </c>
      <c r="S269">
        <f>VLOOKUP($G269,county_facts!$A:$BB,15,FALSE)</f>
        <v>0.2</v>
      </c>
      <c r="T269">
        <f>VLOOKUP($G269,county_facts!$A:$BB,16,FALSE)</f>
        <v>0</v>
      </c>
      <c r="U269">
        <f>VLOOKUP($G269,county_facts!$A:$BB,17,FALSE)</f>
        <v>1.6</v>
      </c>
      <c r="V269">
        <f>VLOOKUP($G269,county_facts!$A:$BB,18,FALSE)</f>
        <v>3.9</v>
      </c>
      <c r="W269">
        <f>VLOOKUP($G269,county_facts!$A:$BB,19,FALSE)</f>
        <v>72.3</v>
      </c>
      <c r="X269">
        <f>VLOOKUP($G269,county_facts!$A:$BB,20,FALSE)</f>
        <v>89.1</v>
      </c>
      <c r="Y269">
        <f>VLOOKUP($G269,county_facts!$A:$BB,21,FALSE)</f>
        <v>0</v>
      </c>
      <c r="Z269">
        <f>VLOOKUP($G269,county_facts!$A:$BB,22,FALSE)</f>
        <v>0.3</v>
      </c>
      <c r="AA269">
        <f>VLOOKUP($G269,county_facts!$A:$BB,23,FALSE)</f>
        <v>80.5</v>
      </c>
      <c r="AB269">
        <f>VLOOKUP($G269,county_facts!$A:$BB,24,FALSE)</f>
        <v>7.4</v>
      </c>
      <c r="AC269">
        <f>VLOOKUP($G269,county_facts!$A:$BB,25,FALSE)</f>
        <v>391</v>
      </c>
      <c r="AD269">
        <f>VLOOKUP($G269,county_facts!$A:$BB,26,FALSE)</f>
        <v>24.9</v>
      </c>
      <c r="AE269">
        <f>VLOOKUP($G269,county_facts!$A:$BB,27,FALSE)</f>
        <v>2886</v>
      </c>
      <c r="AF269">
        <f>VLOOKUP($G269,county_facts!$A:$BB,28,FALSE)</f>
        <v>80</v>
      </c>
      <c r="AG269">
        <f>VLOOKUP($G269,county_facts!$A:$BB,29,FALSE)</f>
        <v>2.5</v>
      </c>
      <c r="AH269">
        <f>VLOOKUP($G269,county_facts!$A:$BB,30,FALSE)</f>
        <v>58300</v>
      </c>
      <c r="AI269">
        <f>VLOOKUP($G269,county_facts!$A:$BB,31,FALSE)</f>
        <v>2046</v>
      </c>
      <c r="AJ269">
        <f>VLOOKUP($G269,county_facts!$A:$BB,32,FALSE)</f>
        <v>2.5499999999999998</v>
      </c>
      <c r="AK269">
        <f>VLOOKUP($G269,county_facts!$A:$BB,33,FALSE)</f>
        <v>17763</v>
      </c>
      <c r="AL269">
        <f>VLOOKUP($G269,county_facts!$A:$BB,34,FALSE)</f>
        <v>30980</v>
      </c>
      <c r="AM269">
        <f>VLOOKUP($G269,county_facts!$A:$BB,35,FALSE)</f>
        <v>14.9</v>
      </c>
      <c r="AN269">
        <f>VLOOKUP($G269,county_facts!$A:$BB,36,FALSE)</f>
        <v>66</v>
      </c>
      <c r="AO269">
        <f>VLOOKUP($G269,county_facts!$A:$BB,37,FALSE)</f>
        <v>435</v>
      </c>
      <c r="AP269">
        <f>VLOOKUP($G269,county_facts!$A:$BB,38,FALSE)</f>
        <v>-2.5</v>
      </c>
      <c r="AQ269">
        <f>VLOOKUP($G269,county_facts!$A:$BB,39,FALSE)</f>
        <v>191</v>
      </c>
      <c r="AR269">
        <f>VLOOKUP($G269,county_facts!$A:$BB,40,FALSE)</f>
        <v>0</v>
      </c>
      <c r="AS269">
        <f>VLOOKUP($G269,county_facts!$A:$BB,41,FALSE)</f>
        <v>0</v>
      </c>
      <c r="AT269">
        <f>VLOOKUP($G269,county_facts!$A:$BB,42,FALSE)</f>
        <v>0</v>
      </c>
      <c r="AU269">
        <f>VLOOKUP($G269,county_facts!$A:$BB,43,FALSE)</f>
        <v>0</v>
      </c>
      <c r="AV269">
        <f>VLOOKUP($G269,county_facts!$A:$BB,44,FALSE)</f>
        <v>0</v>
      </c>
      <c r="AW269">
        <f>VLOOKUP($G269,county_facts!$A:$BB,45,FALSE)</f>
        <v>0</v>
      </c>
      <c r="AX269">
        <f>VLOOKUP($G269,county_facts!$A:$BB,46,FALSE)</f>
        <v>0</v>
      </c>
      <c r="AY269">
        <f>VLOOKUP($G269,county_facts!$A:$BB,47,FALSE)</f>
        <v>0</v>
      </c>
      <c r="AZ269">
        <f>VLOOKUP($G269,county_facts!$A:$BB,48,FALSE)</f>
        <v>0</v>
      </c>
      <c r="BA269">
        <f>VLOOKUP($G269,county_facts!$A:$BB,49,FALSE)</f>
        <v>17859</v>
      </c>
      <c r="BB269">
        <f>VLOOKUP($G269,county_facts!$A:$BB,50,FALSE)</f>
        <v>3263</v>
      </c>
      <c r="BC269">
        <f>VLOOKUP($G269,county_facts!$A:$BB,51,FALSE)</f>
        <v>802</v>
      </c>
      <c r="BD269">
        <f>VLOOKUP($G269,county_facts!$A:$BB,52,FALSE)</f>
        <v>0</v>
      </c>
      <c r="BE269">
        <f>VLOOKUP($G269,county_facts!$A:$BB,53,FALSE)</f>
        <v>628.58000000000004</v>
      </c>
      <c r="BF269">
        <f>VLOOKUP($G269,county_facts!$A:$BB,54,FALSE)</f>
        <v>8.5</v>
      </c>
    </row>
    <row r="270" spans="1:58" x14ac:dyDescent="0.3">
      <c r="A270" t="s">
        <v>6</v>
      </c>
      <c r="B270" t="s">
        <v>125</v>
      </c>
      <c r="C270">
        <v>380</v>
      </c>
      <c r="D270" t="s">
        <v>75</v>
      </c>
      <c r="E270">
        <v>496</v>
      </c>
      <c r="F270">
        <v>0.76612903200000004</v>
      </c>
      <c r="G270">
        <v>5011</v>
      </c>
      <c r="H270">
        <f>VLOOKUP($G270,county_facts!$A:$BB,4,FALSE)</f>
        <v>11148</v>
      </c>
      <c r="I270">
        <f>VLOOKUP($G270,county_facts!$A:$BB,5,FALSE)</f>
        <v>11508</v>
      </c>
      <c r="J270">
        <f>VLOOKUP($G270,county_facts!$A:$BB,6,FALSE)</f>
        <v>-3.1</v>
      </c>
      <c r="K270">
        <f>VLOOKUP($G270,county_facts!$A:$BB,7,FALSE)</f>
        <v>11508</v>
      </c>
      <c r="L270">
        <f>VLOOKUP($G270,county_facts!$A:$BB,8,FALSE)</f>
        <v>6.9</v>
      </c>
      <c r="M270">
        <f>VLOOKUP($G270,county_facts!$A:$BB,9,FALSE)</f>
        <v>23.4</v>
      </c>
      <c r="N270">
        <f>VLOOKUP($G270,county_facts!$A:$BB,10,FALSE)</f>
        <v>18.3</v>
      </c>
      <c r="O270">
        <f>VLOOKUP($G270,county_facts!$A:$BB,11,FALSE)</f>
        <v>51.1</v>
      </c>
      <c r="P270">
        <f>VLOOKUP($G270,county_facts!$A:$BB,12,FALSE)</f>
        <v>68.3</v>
      </c>
      <c r="Q270">
        <f>VLOOKUP($G270,county_facts!$A:$BB,13,FALSE)</f>
        <v>27.6</v>
      </c>
      <c r="R270">
        <f>VLOOKUP($G270,county_facts!$A:$BB,14,FALSE)</f>
        <v>1.9</v>
      </c>
      <c r="S270">
        <f>VLOOKUP($G270,county_facts!$A:$BB,15,FALSE)</f>
        <v>0.5</v>
      </c>
      <c r="T270">
        <f>VLOOKUP($G270,county_facts!$A:$BB,16,FALSE)</f>
        <v>0</v>
      </c>
      <c r="U270">
        <f>VLOOKUP($G270,county_facts!$A:$BB,17,FALSE)</f>
        <v>1.6</v>
      </c>
      <c r="V270">
        <f>VLOOKUP($G270,county_facts!$A:$BB,18,FALSE)</f>
        <v>14.3</v>
      </c>
      <c r="W270">
        <f>VLOOKUP($G270,county_facts!$A:$BB,19,FALSE)</f>
        <v>56.3</v>
      </c>
      <c r="X270">
        <f>VLOOKUP($G270,county_facts!$A:$BB,20,FALSE)</f>
        <v>89.4</v>
      </c>
      <c r="Y270">
        <f>VLOOKUP($G270,county_facts!$A:$BB,21,FALSE)</f>
        <v>6.7</v>
      </c>
      <c r="Z270">
        <f>VLOOKUP($G270,county_facts!$A:$BB,22,FALSE)</f>
        <v>10.199999999999999</v>
      </c>
      <c r="AA270">
        <f>VLOOKUP($G270,county_facts!$A:$BB,23,FALSE)</f>
        <v>76</v>
      </c>
      <c r="AB270">
        <f>VLOOKUP($G270,county_facts!$A:$BB,24,FALSE)</f>
        <v>10.8</v>
      </c>
      <c r="AC270">
        <f>VLOOKUP($G270,county_facts!$A:$BB,25,FALSE)</f>
        <v>765</v>
      </c>
      <c r="AD270">
        <f>VLOOKUP($G270,county_facts!$A:$BB,26,FALSE)</f>
        <v>20.100000000000001</v>
      </c>
      <c r="AE270">
        <f>VLOOKUP($G270,county_facts!$A:$BB,27,FALSE)</f>
        <v>5820</v>
      </c>
      <c r="AF270">
        <f>VLOOKUP($G270,county_facts!$A:$BB,28,FALSE)</f>
        <v>68.8</v>
      </c>
      <c r="AG270">
        <f>VLOOKUP($G270,county_facts!$A:$BB,29,FALSE)</f>
        <v>11.3</v>
      </c>
      <c r="AH270">
        <f>VLOOKUP($G270,county_facts!$A:$BB,30,FALSE)</f>
        <v>62900</v>
      </c>
      <c r="AI270">
        <f>VLOOKUP($G270,county_facts!$A:$BB,31,FALSE)</f>
        <v>4789</v>
      </c>
      <c r="AJ270">
        <f>VLOOKUP($G270,county_facts!$A:$BB,32,FALSE)</f>
        <v>2.3199999999999998</v>
      </c>
      <c r="AK270">
        <f>VLOOKUP($G270,county_facts!$A:$BB,33,FALSE)</f>
        <v>19386</v>
      </c>
      <c r="AL270">
        <f>VLOOKUP($G270,county_facts!$A:$BB,34,FALSE)</f>
        <v>30409</v>
      </c>
      <c r="AM270">
        <f>VLOOKUP($G270,county_facts!$A:$BB,35,FALSE)</f>
        <v>31.3</v>
      </c>
      <c r="AN270">
        <f>VLOOKUP($G270,county_facts!$A:$BB,36,FALSE)</f>
        <v>250</v>
      </c>
      <c r="AO270">
        <f>VLOOKUP($G270,county_facts!$A:$BB,37,FALSE)</f>
        <v>2621</v>
      </c>
      <c r="AP270">
        <f>VLOOKUP($G270,county_facts!$A:$BB,38,FALSE)</f>
        <v>1.5</v>
      </c>
      <c r="AQ270">
        <f>VLOOKUP($G270,county_facts!$A:$BB,39,FALSE)</f>
        <v>525</v>
      </c>
      <c r="AR270">
        <f>VLOOKUP($G270,county_facts!$A:$BB,40,FALSE)</f>
        <v>640</v>
      </c>
      <c r="AS270">
        <f>VLOOKUP($G270,county_facts!$A:$BB,41,FALSE)</f>
        <v>0</v>
      </c>
      <c r="AT270">
        <f>VLOOKUP($G270,county_facts!$A:$BB,42,FALSE)</f>
        <v>0</v>
      </c>
      <c r="AU270">
        <f>VLOOKUP($G270,county_facts!$A:$BB,43,FALSE)</f>
        <v>0</v>
      </c>
      <c r="AV270">
        <f>VLOOKUP($G270,county_facts!$A:$BB,44,FALSE)</f>
        <v>0</v>
      </c>
      <c r="AW270">
        <f>VLOOKUP($G270,county_facts!$A:$BB,45,FALSE)</f>
        <v>4.2</v>
      </c>
      <c r="AX270">
        <f>VLOOKUP($G270,county_facts!$A:$BB,46,FALSE)</f>
        <v>0</v>
      </c>
      <c r="AY270">
        <f>VLOOKUP($G270,county_facts!$A:$BB,47,FALSE)</f>
        <v>176955</v>
      </c>
      <c r="AZ270">
        <f>VLOOKUP($G270,county_facts!$A:$BB,48,FALSE)</f>
        <v>42794</v>
      </c>
      <c r="BA270">
        <f>VLOOKUP($G270,county_facts!$A:$BB,49,FALSE)</f>
        <v>71522</v>
      </c>
      <c r="BB270">
        <f>VLOOKUP($G270,county_facts!$A:$BB,50,FALSE)</f>
        <v>5978</v>
      </c>
      <c r="BC270">
        <f>VLOOKUP($G270,county_facts!$A:$BB,51,FALSE)</f>
        <v>6240</v>
      </c>
      <c r="BD270">
        <f>VLOOKUP($G270,county_facts!$A:$BB,52,FALSE)</f>
        <v>1</v>
      </c>
      <c r="BE270">
        <f>VLOOKUP($G270,county_facts!$A:$BB,53,FALSE)</f>
        <v>649.23</v>
      </c>
      <c r="BF270">
        <f>VLOOKUP($G270,county_facts!$A:$BB,54,FALSE)</f>
        <v>17.7</v>
      </c>
    </row>
    <row r="271" spans="1:58" x14ac:dyDescent="0.3">
      <c r="A271" t="s">
        <v>9</v>
      </c>
      <c r="B271" t="s">
        <v>125</v>
      </c>
      <c r="C271">
        <v>116</v>
      </c>
      <c r="D271" t="s">
        <v>75</v>
      </c>
      <c r="E271">
        <v>496</v>
      </c>
      <c r="F271">
        <v>0.23387096800000001</v>
      </c>
      <c r="G271">
        <v>5011</v>
      </c>
      <c r="H271">
        <f>VLOOKUP($G271,county_facts!$A:$BB,4,FALSE)</f>
        <v>11148</v>
      </c>
      <c r="I271">
        <f>VLOOKUP($G271,county_facts!$A:$BB,5,FALSE)</f>
        <v>11508</v>
      </c>
      <c r="J271">
        <f>VLOOKUP($G271,county_facts!$A:$BB,6,FALSE)</f>
        <v>-3.1</v>
      </c>
      <c r="K271">
        <f>VLOOKUP($G271,county_facts!$A:$BB,7,FALSE)</f>
        <v>11508</v>
      </c>
      <c r="L271">
        <f>VLOOKUP($G271,county_facts!$A:$BB,8,FALSE)</f>
        <v>6.9</v>
      </c>
      <c r="M271">
        <f>VLOOKUP($G271,county_facts!$A:$BB,9,FALSE)</f>
        <v>23.4</v>
      </c>
      <c r="N271">
        <f>VLOOKUP($G271,county_facts!$A:$BB,10,FALSE)</f>
        <v>18.3</v>
      </c>
      <c r="O271">
        <f>VLOOKUP($G271,county_facts!$A:$BB,11,FALSE)</f>
        <v>51.1</v>
      </c>
      <c r="P271">
        <f>VLOOKUP($G271,county_facts!$A:$BB,12,FALSE)</f>
        <v>68.3</v>
      </c>
      <c r="Q271">
        <f>VLOOKUP($G271,county_facts!$A:$BB,13,FALSE)</f>
        <v>27.6</v>
      </c>
      <c r="R271">
        <f>VLOOKUP($G271,county_facts!$A:$BB,14,FALSE)</f>
        <v>1.9</v>
      </c>
      <c r="S271">
        <f>VLOOKUP($G271,county_facts!$A:$BB,15,FALSE)</f>
        <v>0.5</v>
      </c>
      <c r="T271">
        <f>VLOOKUP($G271,county_facts!$A:$BB,16,FALSE)</f>
        <v>0</v>
      </c>
      <c r="U271">
        <f>VLOOKUP($G271,county_facts!$A:$BB,17,FALSE)</f>
        <v>1.6</v>
      </c>
      <c r="V271">
        <f>VLOOKUP($G271,county_facts!$A:$BB,18,FALSE)</f>
        <v>14.3</v>
      </c>
      <c r="W271">
        <f>VLOOKUP($G271,county_facts!$A:$BB,19,FALSE)</f>
        <v>56.3</v>
      </c>
      <c r="X271">
        <f>VLOOKUP($G271,county_facts!$A:$BB,20,FALSE)</f>
        <v>89.4</v>
      </c>
      <c r="Y271">
        <f>VLOOKUP($G271,county_facts!$A:$BB,21,FALSE)</f>
        <v>6.7</v>
      </c>
      <c r="Z271">
        <f>VLOOKUP($G271,county_facts!$A:$BB,22,FALSE)</f>
        <v>10.199999999999999</v>
      </c>
      <c r="AA271">
        <f>VLOOKUP($G271,county_facts!$A:$BB,23,FALSE)</f>
        <v>76</v>
      </c>
      <c r="AB271">
        <f>VLOOKUP($G271,county_facts!$A:$BB,24,FALSE)</f>
        <v>10.8</v>
      </c>
      <c r="AC271">
        <f>VLOOKUP($G271,county_facts!$A:$BB,25,FALSE)</f>
        <v>765</v>
      </c>
      <c r="AD271">
        <f>VLOOKUP($G271,county_facts!$A:$BB,26,FALSE)</f>
        <v>20.100000000000001</v>
      </c>
      <c r="AE271">
        <f>VLOOKUP($G271,county_facts!$A:$BB,27,FALSE)</f>
        <v>5820</v>
      </c>
      <c r="AF271">
        <f>VLOOKUP($G271,county_facts!$A:$BB,28,FALSE)</f>
        <v>68.8</v>
      </c>
      <c r="AG271">
        <f>VLOOKUP($G271,county_facts!$A:$BB,29,FALSE)</f>
        <v>11.3</v>
      </c>
      <c r="AH271">
        <f>VLOOKUP($G271,county_facts!$A:$BB,30,FALSE)</f>
        <v>62900</v>
      </c>
      <c r="AI271">
        <f>VLOOKUP($G271,county_facts!$A:$BB,31,FALSE)</f>
        <v>4789</v>
      </c>
      <c r="AJ271">
        <f>VLOOKUP($G271,county_facts!$A:$BB,32,FALSE)</f>
        <v>2.3199999999999998</v>
      </c>
      <c r="AK271">
        <f>VLOOKUP($G271,county_facts!$A:$BB,33,FALSE)</f>
        <v>19386</v>
      </c>
      <c r="AL271">
        <f>VLOOKUP($G271,county_facts!$A:$BB,34,FALSE)</f>
        <v>30409</v>
      </c>
      <c r="AM271">
        <f>VLOOKUP($G271,county_facts!$A:$BB,35,FALSE)</f>
        <v>31.3</v>
      </c>
      <c r="AN271">
        <f>VLOOKUP($G271,county_facts!$A:$BB,36,FALSE)</f>
        <v>250</v>
      </c>
      <c r="AO271">
        <f>VLOOKUP($G271,county_facts!$A:$BB,37,FALSE)</f>
        <v>2621</v>
      </c>
      <c r="AP271">
        <f>VLOOKUP($G271,county_facts!$A:$BB,38,FALSE)</f>
        <v>1.5</v>
      </c>
      <c r="AQ271">
        <f>VLOOKUP($G271,county_facts!$A:$BB,39,FALSE)</f>
        <v>525</v>
      </c>
      <c r="AR271">
        <f>VLOOKUP($G271,county_facts!$A:$BB,40,FALSE)</f>
        <v>640</v>
      </c>
      <c r="AS271">
        <f>VLOOKUP($G271,county_facts!$A:$BB,41,FALSE)</f>
        <v>0</v>
      </c>
      <c r="AT271">
        <f>VLOOKUP($G271,county_facts!$A:$BB,42,FALSE)</f>
        <v>0</v>
      </c>
      <c r="AU271">
        <f>VLOOKUP($G271,county_facts!$A:$BB,43,FALSE)</f>
        <v>0</v>
      </c>
      <c r="AV271">
        <f>VLOOKUP($G271,county_facts!$A:$BB,44,FALSE)</f>
        <v>0</v>
      </c>
      <c r="AW271">
        <f>VLOOKUP($G271,county_facts!$A:$BB,45,FALSE)</f>
        <v>4.2</v>
      </c>
      <c r="AX271">
        <f>VLOOKUP($G271,county_facts!$A:$BB,46,FALSE)</f>
        <v>0</v>
      </c>
      <c r="AY271">
        <f>VLOOKUP($G271,county_facts!$A:$BB,47,FALSE)</f>
        <v>176955</v>
      </c>
      <c r="AZ271">
        <f>VLOOKUP($G271,county_facts!$A:$BB,48,FALSE)</f>
        <v>42794</v>
      </c>
      <c r="BA271">
        <f>VLOOKUP($G271,county_facts!$A:$BB,49,FALSE)</f>
        <v>71522</v>
      </c>
      <c r="BB271">
        <f>VLOOKUP($G271,county_facts!$A:$BB,50,FALSE)</f>
        <v>5978</v>
      </c>
      <c r="BC271">
        <f>VLOOKUP($G271,county_facts!$A:$BB,51,FALSE)</f>
        <v>6240</v>
      </c>
      <c r="BD271">
        <f>VLOOKUP($G271,county_facts!$A:$BB,52,FALSE)</f>
        <v>1</v>
      </c>
      <c r="BE271">
        <f>VLOOKUP($G271,county_facts!$A:$BB,53,FALSE)</f>
        <v>649.23</v>
      </c>
      <c r="BF271">
        <f>VLOOKUP($G271,county_facts!$A:$BB,54,FALSE)</f>
        <v>17.7</v>
      </c>
    </row>
    <row r="272" spans="1:58" x14ac:dyDescent="0.3">
      <c r="A272" t="s">
        <v>6</v>
      </c>
      <c r="B272" t="s">
        <v>126</v>
      </c>
      <c r="C272">
        <v>676</v>
      </c>
      <c r="D272" t="s">
        <v>75</v>
      </c>
      <c r="E272">
        <v>1082</v>
      </c>
      <c r="F272">
        <v>0.62476894599999999</v>
      </c>
      <c r="G272">
        <v>5009</v>
      </c>
      <c r="H272">
        <f>VLOOKUP($G272,county_facts!$A:$BB,4,FALSE)</f>
        <v>37196</v>
      </c>
      <c r="I272">
        <f>VLOOKUP($G272,county_facts!$A:$BB,5,FALSE)</f>
        <v>36903</v>
      </c>
      <c r="J272">
        <f>VLOOKUP($G272,county_facts!$A:$BB,6,FALSE)</f>
        <v>0.8</v>
      </c>
      <c r="K272">
        <f>VLOOKUP($G272,county_facts!$A:$BB,7,FALSE)</f>
        <v>36903</v>
      </c>
      <c r="L272">
        <f>VLOOKUP($G272,county_facts!$A:$BB,8,FALSE)</f>
        <v>6</v>
      </c>
      <c r="M272">
        <f>VLOOKUP($G272,county_facts!$A:$BB,9,FALSE)</f>
        <v>22.6</v>
      </c>
      <c r="N272">
        <f>VLOOKUP($G272,county_facts!$A:$BB,10,FALSE)</f>
        <v>19.8</v>
      </c>
      <c r="O272">
        <f>VLOOKUP($G272,county_facts!$A:$BB,11,FALSE)</f>
        <v>50.8</v>
      </c>
      <c r="P272">
        <f>VLOOKUP($G272,county_facts!$A:$BB,12,FALSE)</f>
        <v>96.3</v>
      </c>
      <c r="Q272">
        <f>VLOOKUP($G272,county_facts!$A:$BB,13,FALSE)</f>
        <v>0.4</v>
      </c>
      <c r="R272">
        <f>VLOOKUP($G272,county_facts!$A:$BB,14,FALSE)</f>
        <v>0.8</v>
      </c>
      <c r="S272">
        <f>VLOOKUP($G272,county_facts!$A:$BB,15,FALSE)</f>
        <v>0.6</v>
      </c>
      <c r="T272">
        <f>VLOOKUP($G272,county_facts!$A:$BB,16,FALSE)</f>
        <v>0.1</v>
      </c>
      <c r="U272">
        <f>VLOOKUP($G272,county_facts!$A:$BB,17,FALSE)</f>
        <v>1.8</v>
      </c>
      <c r="V272">
        <f>VLOOKUP($G272,county_facts!$A:$BB,18,FALSE)</f>
        <v>2.2999999999999998</v>
      </c>
      <c r="W272">
        <f>VLOOKUP($G272,county_facts!$A:$BB,19,FALSE)</f>
        <v>94.3</v>
      </c>
      <c r="X272">
        <f>VLOOKUP($G272,county_facts!$A:$BB,20,FALSE)</f>
        <v>83.8</v>
      </c>
      <c r="Y272">
        <f>VLOOKUP($G272,county_facts!$A:$BB,21,FALSE)</f>
        <v>1.3</v>
      </c>
      <c r="Z272">
        <f>VLOOKUP($G272,county_facts!$A:$BB,22,FALSE)</f>
        <v>2.5</v>
      </c>
      <c r="AA272">
        <f>VLOOKUP($G272,county_facts!$A:$BB,23,FALSE)</f>
        <v>85.4</v>
      </c>
      <c r="AB272">
        <f>VLOOKUP($G272,county_facts!$A:$BB,24,FALSE)</f>
        <v>15.4</v>
      </c>
      <c r="AC272">
        <f>VLOOKUP($G272,county_facts!$A:$BB,25,FALSE)</f>
        <v>3280</v>
      </c>
      <c r="AD272">
        <f>VLOOKUP($G272,county_facts!$A:$BB,26,FALSE)</f>
        <v>19.7</v>
      </c>
      <c r="AE272">
        <f>VLOOKUP($G272,county_facts!$A:$BB,27,FALSE)</f>
        <v>16904</v>
      </c>
      <c r="AF272">
        <f>VLOOKUP($G272,county_facts!$A:$BB,28,FALSE)</f>
        <v>72.599999999999994</v>
      </c>
      <c r="AG272">
        <f>VLOOKUP($G272,county_facts!$A:$BB,29,FALSE)</f>
        <v>9.5</v>
      </c>
      <c r="AH272">
        <f>VLOOKUP($G272,county_facts!$A:$BB,30,FALSE)</f>
        <v>106400</v>
      </c>
      <c r="AI272">
        <f>VLOOKUP($G272,county_facts!$A:$BB,31,FALSE)</f>
        <v>15086</v>
      </c>
      <c r="AJ272">
        <f>VLOOKUP($G272,county_facts!$A:$BB,32,FALSE)</f>
        <v>2.4300000000000002</v>
      </c>
      <c r="AK272">
        <f>VLOOKUP($G272,county_facts!$A:$BB,33,FALSE)</f>
        <v>22160</v>
      </c>
      <c r="AL272">
        <f>VLOOKUP($G272,county_facts!$A:$BB,34,FALSE)</f>
        <v>38506</v>
      </c>
      <c r="AM272">
        <f>VLOOKUP($G272,county_facts!$A:$BB,35,FALSE)</f>
        <v>16.600000000000001</v>
      </c>
      <c r="AN272">
        <f>VLOOKUP($G272,county_facts!$A:$BB,36,FALSE)</f>
        <v>864</v>
      </c>
      <c r="AO272">
        <f>VLOOKUP($G272,county_facts!$A:$BB,37,FALSE)</f>
        <v>11897</v>
      </c>
      <c r="AP272">
        <f>VLOOKUP($G272,county_facts!$A:$BB,38,FALSE)</f>
        <v>-2.8</v>
      </c>
      <c r="AQ272">
        <f>VLOOKUP($G272,county_facts!$A:$BB,39,FALSE)</f>
        <v>2722</v>
      </c>
      <c r="AR272">
        <f>VLOOKUP($G272,county_facts!$A:$BB,40,FALSE)</f>
        <v>3748</v>
      </c>
      <c r="AS272">
        <f>VLOOKUP($G272,county_facts!$A:$BB,41,FALSE)</f>
        <v>0</v>
      </c>
      <c r="AT272">
        <f>VLOOKUP($G272,county_facts!$A:$BB,42,FALSE)</f>
        <v>0</v>
      </c>
      <c r="AU272">
        <f>VLOOKUP($G272,county_facts!$A:$BB,43,FALSE)</f>
        <v>0</v>
      </c>
      <c r="AV272">
        <f>VLOOKUP($G272,county_facts!$A:$BB,44,FALSE)</f>
        <v>0</v>
      </c>
      <c r="AW272">
        <f>VLOOKUP($G272,county_facts!$A:$BB,45,FALSE)</f>
        <v>0</v>
      </c>
      <c r="AX272">
        <f>VLOOKUP($G272,county_facts!$A:$BB,46,FALSE)</f>
        <v>29.3</v>
      </c>
      <c r="AY272">
        <f>VLOOKUP($G272,county_facts!$A:$BB,47,FALSE)</f>
        <v>0</v>
      </c>
      <c r="AZ272">
        <f>VLOOKUP($G272,county_facts!$A:$BB,48,FALSE)</f>
        <v>0</v>
      </c>
      <c r="BA272">
        <f>VLOOKUP($G272,county_facts!$A:$BB,49,FALSE)</f>
        <v>466894</v>
      </c>
      <c r="BB272">
        <f>VLOOKUP($G272,county_facts!$A:$BB,50,FALSE)</f>
        <v>12738</v>
      </c>
      <c r="BC272">
        <f>VLOOKUP($G272,county_facts!$A:$BB,51,FALSE)</f>
        <v>41893</v>
      </c>
      <c r="BD272">
        <f>VLOOKUP($G272,county_facts!$A:$BB,52,FALSE)</f>
        <v>12</v>
      </c>
      <c r="BE272">
        <f>VLOOKUP($G272,county_facts!$A:$BB,53,FALSE)</f>
        <v>590.23</v>
      </c>
      <c r="BF272">
        <f>VLOOKUP($G272,county_facts!$A:$BB,54,FALSE)</f>
        <v>62.5</v>
      </c>
    </row>
    <row r="273" spans="1:58" x14ac:dyDescent="0.3">
      <c r="A273" t="s">
        <v>9</v>
      </c>
      <c r="B273" t="s">
        <v>126</v>
      </c>
      <c r="C273">
        <v>406</v>
      </c>
      <c r="D273" t="s">
        <v>75</v>
      </c>
      <c r="E273">
        <v>1082</v>
      </c>
      <c r="F273">
        <v>0.37523105400000001</v>
      </c>
      <c r="G273">
        <v>5009</v>
      </c>
      <c r="H273">
        <f>VLOOKUP($G273,county_facts!$A:$BB,4,FALSE)</f>
        <v>37196</v>
      </c>
      <c r="I273">
        <f>VLOOKUP($G273,county_facts!$A:$BB,5,FALSE)</f>
        <v>36903</v>
      </c>
      <c r="J273">
        <f>VLOOKUP($G273,county_facts!$A:$BB,6,FALSE)</f>
        <v>0.8</v>
      </c>
      <c r="K273">
        <f>VLOOKUP($G273,county_facts!$A:$BB,7,FALSE)</f>
        <v>36903</v>
      </c>
      <c r="L273">
        <f>VLOOKUP($G273,county_facts!$A:$BB,8,FALSE)</f>
        <v>6</v>
      </c>
      <c r="M273">
        <f>VLOOKUP($G273,county_facts!$A:$BB,9,FALSE)</f>
        <v>22.6</v>
      </c>
      <c r="N273">
        <f>VLOOKUP($G273,county_facts!$A:$BB,10,FALSE)</f>
        <v>19.8</v>
      </c>
      <c r="O273">
        <f>VLOOKUP($G273,county_facts!$A:$BB,11,FALSE)</f>
        <v>50.8</v>
      </c>
      <c r="P273">
        <f>VLOOKUP($G273,county_facts!$A:$BB,12,FALSE)</f>
        <v>96.3</v>
      </c>
      <c r="Q273">
        <f>VLOOKUP($G273,county_facts!$A:$BB,13,FALSE)</f>
        <v>0.4</v>
      </c>
      <c r="R273">
        <f>VLOOKUP($G273,county_facts!$A:$BB,14,FALSE)</f>
        <v>0.8</v>
      </c>
      <c r="S273">
        <f>VLOOKUP($G273,county_facts!$A:$BB,15,FALSE)</f>
        <v>0.6</v>
      </c>
      <c r="T273">
        <f>VLOOKUP($G273,county_facts!$A:$BB,16,FALSE)</f>
        <v>0.1</v>
      </c>
      <c r="U273">
        <f>VLOOKUP($G273,county_facts!$A:$BB,17,FALSE)</f>
        <v>1.8</v>
      </c>
      <c r="V273">
        <f>VLOOKUP($G273,county_facts!$A:$BB,18,FALSE)</f>
        <v>2.2999999999999998</v>
      </c>
      <c r="W273">
        <f>VLOOKUP($G273,county_facts!$A:$BB,19,FALSE)</f>
        <v>94.3</v>
      </c>
      <c r="X273">
        <f>VLOOKUP($G273,county_facts!$A:$BB,20,FALSE)</f>
        <v>83.8</v>
      </c>
      <c r="Y273">
        <f>VLOOKUP($G273,county_facts!$A:$BB,21,FALSE)</f>
        <v>1.3</v>
      </c>
      <c r="Z273">
        <f>VLOOKUP($G273,county_facts!$A:$BB,22,FALSE)</f>
        <v>2.5</v>
      </c>
      <c r="AA273">
        <f>VLOOKUP($G273,county_facts!$A:$BB,23,FALSE)</f>
        <v>85.4</v>
      </c>
      <c r="AB273">
        <f>VLOOKUP($G273,county_facts!$A:$BB,24,FALSE)</f>
        <v>15.4</v>
      </c>
      <c r="AC273">
        <f>VLOOKUP($G273,county_facts!$A:$BB,25,FALSE)</f>
        <v>3280</v>
      </c>
      <c r="AD273">
        <f>VLOOKUP($G273,county_facts!$A:$BB,26,FALSE)</f>
        <v>19.7</v>
      </c>
      <c r="AE273">
        <f>VLOOKUP($G273,county_facts!$A:$BB,27,FALSE)</f>
        <v>16904</v>
      </c>
      <c r="AF273">
        <f>VLOOKUP($G273,county_facts!$A:$BB,28,FALSE)</f>
        <v>72.599999999999994</v>
      </c>
      <c r="AG273">
        <f>VLOOKUP($G273,county_facts!$A:$BB,29,FALSE)</f>
        <v>9.5</v>
      </c>
      <c r="AH273">
        <f>VLOOKUP($G273,county_facts!$A:$BB,30,FALSE)</f>
        <v>106400</v>
      </c>
      <c r="AI273">
        <f>VLOOKUP($G273,county_facts!$A:$BB,31,FALSE)</f>
        <v>15086</v>
      </c>
      <c r="AJ273">
        <f>VLOOKUP($G273,county_facts!$A:$BB,32,FALSE)</f>
        <v>2.4300000000000002</v>
      </c>
      <c r="AK273">
        <f>VLOOKUP($G273,county_facts!$A:$BB,33,FALSE)</f>
        <v>22160</v>
      </c>
      <c r="AL273">
        <f>VLOOKUP($G273,county_facts!$A:$BB,34,FALSE)</f>
        <v>38506</v>
      </c>
      <c r="AM273">
        <f>VLOOKUP($G273,county_facts!$A:$BB,35,FALSE)</f>
        <v>16.600000000000001</v>
      </c>
      <c r="AN273">
        <f>VLOOKUP($G273,county_facts!$A:$BB,36,FALSE)</f>
        <v>864</v>
      </c>
      <c r="AO273">
        <f>VLOOKUP($G273,county_facts!$A:$BB,37,FALSE)</f>
        <v>11897</v>
      </c>
      <c r="AP273">
        <f>VLOOKUP($G273,county_facts!$A:$BB,38,FALSE)</f>
        <v>-2.8</v>
      </c>
      <c r="AQ273">
        <f>VLOOKUP($G273,county_facts!$A:$BB,39,FALSE)</f>
        <v>2722</v>
      </c>
      <c r="AR273">
        <f>VLOOKUP($G273,county_facts!$A:$BB,40,FALSE)</f>
        <v>3748</v>
      </c>
      <c r="AS273">
        <f>VLOOKUP($G273,county_facts!$A:$BB,41,FALSE)</f>
        <v>0</v>
      </c>
      <c r="AT273">
        <f>VLOOKUP($G273,county_facts!$A:$BB,42,FALSE)</f>
        <v>0</v>
      </c>
      <c r="AU273">
        <f>VLOOKUP($G273,county_facts!$A:$BB,43,FALSE)</f>
        <v>0</v>
      </c>
      <c r="AV273">
        <f>VLOOKUP($G273,county_facts!$A:$BB,44,FALSE)</f>
        <v>0</v>
      </c>
      <c r="AW273">
        <f>VLOOKUP($G273,county_facts!$A:$BB,45,FALSE)</f>
        <v>0</v>
      </c>
      <c r="AX273">
        <f>VLOOKUP($G273,county_facts!$A:$BB,46,FALSE)</f>
        <v>29.3</v>
      </c>
      <c r="AY273">
        <f>VLOOKUP($G273,county_facts!$A:$BB,47,FALSE)</f>
        <v>0</v>
      </c>
      <c r="AZ273">
        <f>VLOOKUP($G273,county_facts!$A:$BB,48,FALSE)</f>
        <v>0</v>
      </c>
      <c r="BA273">
        <f>VLOOKUP($G273,county_facts!$A:$BB,49,FALSE)</f>
        <v>466894</v>
      </c>
      <c r="BB273">
        <f>VLOOKUP($G273,county_facts!$A:$BB,50,FALSE)</f>
        <v>12738</v>
      </c>
      <c r="BC273">
        <f>VLOOKUP($G273,county_facts!$A:$BB,51,FALSE)</f>
        <v>41893</v>
      </c>
      <c r="BD273">
        <f>VLOOKUP($G273,county_facts!$A:$BB,52,FALSE)</f>
        <v>12</v>
      </c>
      <c r="BE273">
        <f>VLOOKUP($G273,county_facts!$A:$BB,53,FALSE)</f>
        <v>590.23</v>
      </c>
      <c r="BF273">
        <f>VLOOKUP($G273,county_facts!$A:$BB,54,FALSE)</f>
        <v>62.5</v>
      </c>
    </row>
    <row r="274" spans="1:58" x14ac:dyDescent="0.3">
      <c r="A274" t="s">
        <v>6</v>
      </c>
      <c r="B274" t="s">
        <v>127</v>
      </c>
      <c r="C274">
        <v>5739</v>
      </c>
      <c r="D274" t="s">
        <v>75</v>
      </c>
      <c r="E274">
        <v>10998</v>
      </c>
      <c r="F274">
        <v>0.52182214900000001</v>
      </c>
      <c r="G274">
        <v>5007</v>
      </c>
      <c r="H274">
        <f>VLOOKUP($G274,county_facts!$A:$BB,4,FALSE)</f>
        <v>242321</v>
      </c>
      <c r="I274">
        <f>VLOOKUP($G274,county_facts!$A:$BB,5,FALSE)</f>
        <v>221344</v>
      </c>
      <c r="J274">
        <f>VLOOKUP($G274,county_facts!$A:$BB,6,FALSE)</f>
        <v>9.5</v>
      </c>
      <c r="K274">
        <f>VLOOKUP($G274,county_facts!$A:$BB,7,FALSE)</f>
        <v>221339</v>
      </c>
      <c r="L274">
        <f>VLOOKUP($G274,county_facts!$A:$BB,8,FALSE)</f>
        <v>7.2</v>
      </c>
      <c r="M274">
        <f>VLOOKUP($G274,county_facts!$A:$BB,9,FALSE)</f>
        <v>27</v>
      </c>
      <c r="N274">
        <f>VLOOKUP($G274,county_facts!$A:$BB,10,FALSE)</f>
        <v>13</v>
      </c>
      <c r="O274">
        <f>VLOOKUP($G274,county_facts!$A:$BB,11,FALSE)</f>
        <v>50.5</v>
      </c>
      <c r="P274">
        <f>VLOOKUP($G274,county_facts!$A:$BB,12,FALSE)</f>
        <v>90</v>
      </c>
      <c r="Q274">
        <f>VLOOKUP($G274,county_facts!$A:$BB,13,FALSE)</f>
        <v>1.9</v>
      </c>
      <c r="R274">
        <f>VLOOKUP($G274,county_facts!$A:$BB,14,FALSE)</f>
        <v>1.9</v>
      </c>
      <c r="S274">
        <f>VLOOKUP($G274,county_facts!$A:$BB,15,FALSE)</f>
        <v>3.4</v>
      </c>
      <c r="T274">
        <f>VLOOKUP($G274,county_facts!$A:$BB,16,FALSE)</f>
        <v>0.4</v>
      </c>
      <c r="U274">
        <f>VLOOKUP($G274,county_facts!$A:$BB,17,FALSE)</f>
        <v>2.2999999999999998</v>
      </c>
      <c r="V274">
        <f>VLOOKUP($G274,county_facts!$A:$BB,18,FALSE)</f>
        <v>16.2</v>
      </c>
      <c r="W274">
        <f>VLOOKUP($G274,county_facts!$A:$BB,19,FALSE)</f>
        <v>74.900000000000006</v>
      </c>
      <c r="X274">
        <f>VLOOKUP($G274,county_facts!$A:$BB,20,FALSE)</f>
        <v>82.4</v>
      </c>
      <c r="Y274">
        <f>VLOOKUP($G274,county_facts!$A:$BB,21,FALSE)</f>
        <v>10.9</v>
      </c>
      <c r="Z274">
        <f>VLOOKUP($G274,county_facts!$A:$BB,22,FALSE)</f>
        <v>15.5</v>
      </c>
      <c r="AA274">
        <f>VLOOKUP($G274,county_facts!$A:$BB,23,FALSE)</f>
        <v>85.8</v>
      </c>
      <c r="AB274">
        <f>VLOOKUP($G274,county_facts!$A:$BB,24,FALSE)</f>
        <v>28.7</v>
      </c>
      <c r="AC274">
        <f>VLOOKUP($G274,county_facts!$A:$BB,25,FALSE)</f>
        <v>16452</v>
      </c>
      <c r="AD274">
        <f>VLOOKUP($G274,county_facts!$A:$BB,26,FALSE)</f>
        <v>20.100000000000001</v>
      </c>
      <c r="AE274">
        <f>VLOOKUP($G274,county_facts!$A:$BB,27,FALSE)</f>
        <v>97542</v>
      </c>
      <c r="AF274">
        <f>VLOOKUP($G274,county_facts!$A:$BB,28,FALSE)</f>
        <v>68.599999999999994</v>
      </c>
      <c r="AG274">
        <f>VLOOKUP($G274,county_facts!$A:$BB,29,FALSE)</f>
        <v>15.5</v>
      </c>
      <c r="AH274">
        <f>VLOOKUP($G274,county_facts!$A:$BB,30,FALSE)</f>
        <v>147500</v>
      </c>
      <c r="AI274">
        <f>VLOOKUP($G274,county_facts!$A:$BB,31,FALSE)</f>
        <v>82150</v>
      </c>
      <c r="AJ274">
        <f>VLOOKUP($G274,county_facts!$A:$BB,32,FALSE)</f>
        <v>2.74</v>
      </c>
      <c r="AK274">
        <f>VLOOKUP($G274,county_facts!$A:$BB,33,FALSE)</f>
        <v>26715</v>
      </c>
      <c r="AL274">
        <f>VLOOKUP($G274,county_facts!$A:$BB,34,FALSE)</f>
        <v>54515</v>
      </c>
      <c r="AM274">
        <f>VLOOKUP($G274,county_facts!$A:$BB,35,FALSE)</f>
        <v>12.2</v>
      </c>
      <c r="AN274">
        <f>VLOOKUP($G274,county_facts!$A:$BB,36,FALSE)</f>
        <v>5454</v>
      </c>
      <c r="AO274">
        <f>VLOOKUP($G274,county_facts!$A:$BB,37,FALSE)</f>
        <v>98642</v>
      </c>
      <c r="AP274">
        <f>VLOOKUP($G274,county_facts!$A:$BB,38,FALSE)</f>
        <v>0.5</v>
      </c>
      <c r="AQ274">
        <f>VLOOKUP($G274,county_facts!$A:$BB,39,FALSE)</f>
        <v>15567</v>
      </c>
      <c r="AR274">
        <f>VLOOKUP($G274,county_facts!$A:$BB,40,FALSE)</f>
        <v>18799</v>
      </c>
      <c r="AS274">
        <f>VLOOKUP($G274,county_facts!$A:$BB,41,FALSE)</f>
        <v>0.9</v>
      </c>
      <c r="AT274">
        <f>VLOOKUP($G274,county_facts!$A:$BB,42,FALSE)</f>
        <v>1.3</v>
      </c>
      <c r="AU274">
        <f>VLOOKUP($G274,county_facts!$A:$BB,43,FALSE)</f>
        <v>2.2999999999999998</v>
      </c>
      <c r="AV274">
        <f>VLOOKUP($G274,county_facts!$A:$BB,44,FALSE)</f>
        <v>0</v>
      </c>
      <c r="AW274">
        <f>VLOOKUP($G274,county_facts!$A:$BB,45,FALSE)</f>
        <v>5.2</v>
      </c>
      <c r="AX274">
        <f>VLOOKUP($G274,county_facts!$A:$BB,46,FALSE)</f>
        <v>23.7</v>
      </c>
      <c r="AY274">
        <f>VLOOKUP($G274,county_facts!$A:$BB,47,FALSE)</f>
        <v>0</v>
      </c>
      <c r="AZ274">
        <f>VLOOKUP($G274,county_facts!$A:$BB,48,FALSE)</f>
        <v>0</v>
      </c>
      <c r="BA274">
        <f>VLOOKUP($G274,county_facts!$A:$BB,49,FALSE)</f>
        <v>2390591</v>
      </c>
      <c r="BB274">
        <f>VLOOKUP($G274,county_facts!$A:$BB,50,FALSE)</f>
        <v>11332</v>
      </c>
      <c r="BC274">
        <f>VLOOKUP($G274,county_facts!$A:$BB,51,FALSE)</f>
        <v>295747</v>
      </c>
      <c r="BD274">
        <f>VLOOKUP($G274,county_facts!$A:$BB,52,FALSE)</f>
        <v>2218</v>
      </c>
      <c r="BE274">
        <f>VLOOKUP($G274,county_facts!$A:$BB,53,FALSE)</f>
        <v>847.36</v>
      </c>
      <c r="BF274">
        <f>VLOOKUP($G274,county_facts!$A:$BB,54,FALSE)</f>
        <v>261.2</v>
      </c>
    </row>
    <row r="275" spans="1:58" x14ac:dyDescent="0.3">
      <c r="A275" t="s">
        <v>9</v>
      </c>
      <c r="B275" t="s">
        <v>127</v>
      </c>
      <c r="C275">
        <v>5259</v>
      </c>
      <c r="D275" t="s">
        <v>75</v>
      </c>
      <c r="E275">
        <v>10998</v>
      </c>
      <c r="F275">
        <v>0.47817785099999999</v>
      </c>
      <c r="G275">
        <v>5007</v>
      </c>
      <c r="H275">
        <f>VLOOKUP($G275,county_facts!$A:$BB,4,FALSE)</f>
        <v>242321</v>
      </c>
      <c r="I275">
        <f>VLOOKUP($G275,county_facts!$A:$BB,5,FALSE)</f>
        <v>221344</v>
      </c>
      <c r="J275">
        <f>VLOOKUP($G275,county_facts!$A:$BB,6,FALSE)</f>
        <v>9.5</v>
      </c>
      <c r="K275">
        <f>VLOOKUP($G275,county_facts!$A:$BB,7,FALSE)</f>
        <v>221339</v>
      </c>
      <c r="L275">
        <f>VLOOKUP($G275,county_facts!$A:$BB,8,FALSE)</f>
        <v>7.2</v>
      </c>
      <c r="M275">
        <f>VLOOKUP($G275,county_facts!$A:$BB,9,FALSE)</f>
        <v>27</v>
      </c>
      <c r="N275">
        <f>VLOOKUP($G275,county_facts!$A:$BB,10,FALSE)</f>
        <v>13</v>
      </c>
      <c r="O275">
        <f>VLOOKUP($G275,county_facts!$A:$BB,11,FALSE)</f>
        <v>50.5</v>
      </c>
      <c r="P275">
        <f>VLOOKUP($G275,county_facts!$A:$BB,12,FALSE)</f>
        <v>90</v>
      </c>
      <c r="Q275">
        <f>VLOOKUP($G275,county_facts!$A:$BB,13,FALSE)</f>
        <v>1.9</v>
      </c>
      <c r="R275">
        <f>VLOOKUP($G275,county_facts!$A:$BB,14,FALSE)</f>
        <v>1.9</v>
      </c>
      <c r="S275">
        <f>VLOOKUP($G275,county_facts!$A:$BB,15,FALSE)</f>
        <v>3.4</v>
      </c>
      <c r="T275">
        <f>VLOOKUP($G275,county_facts!$A:$BB,16,FALSE)</f>
        <v>0.4</v>
      </c>
      <c r="U275">
        <f>VLOOKUP($G275,county_facts!$A:$BB,17,FALSE)</f>
        <v>2.2999999999999998</v>
      </c>
      <c r="V275">
        <f>VLOOKUP($G275,county_facts!$A:$BB,18,FALSE)</f>
        <v>16.2</v>
      </c>
      <c r="W275">
        <f>VLOOKUP($G275,county_facts!$A:$BB,19,FALSE)</f>
        <v>74.900000000000006</v>
      </c>
      <c r="X275">
        <f>VLOOKUP($G275,county_facts!$A:$BB,20,FALSE)</f>
        <v>82.4</v>
      </c>
      <c r="Y275">
        <f>VLOOKUP($G275,county_facts!$A:$BB,21,FALSE)</f>
        <v>10.9</v>
      </c>
      <c r="Z275">
        <f>VLOOKUP($G275,county_facts!$A:$BB,22,FALSE)</f>
        <v>15.5</v>
      </c>
      <c r="AA275">
        <f>VLOOKUP($G275,county_facts!$A:$BB,23,FALSE)</f>
        <v>85.8</v>
      </c>
      <c r="AB275">
        <f>VLOOKUP($G275,county_facts!$A:$BB,24,FALSE)</f>
        <v>28.7</v>
      </c>
      <c r="AC275">
        <f>VLOOKUP($G275,county_facts!$A:$BB,25,FALSE)</f>
        <v>16452</v>
      </c>
      <c r="AD275">
        <f>VLOOKUP($G275,county_facts!$A:$BB,26,FALSE)</f>
        <v>20.100000000000001</v>
      </c>
      <c r="AE275">
        <f>VLOOKUP($G275,county_facts!$A:$BB,27,FALSE)</f>
        <v>97542</v>
      </c>
      <c r="AF275">
        <f>VLOOKUP($G275,county_facts!$A:$BB,28,FALSE)</f>
        <v>68.599999999999994</v>
      </c>
      <c r="AG275">
        <f>VLOOKUP($G275,county_facts!$A:$BB,29,FALSE)</f>
        <v>15.5</v>
      </c>
      <c r="AH275">
        <f>VLOOKUP($G275,county_facts!$A:$BB,30,FALSE)</f>
        <v>147500</v>
      </c>
      <c r="AI275">
        <f>VLOOKUP($G275,county_facts!$A:$BB,31,FALSE)</f>
        <v>82150</v>
      </c>
      <c r="AJ275">
        <f>VLOOKUP($G275,county_facts!$A:$BB,32,FALSE)</f>
        <v>2.74</v>
      </c>
      <c r="AK275">
        <f>VLOOKUP($G275,county_facts!$A:$BB,33,FALSE)</f>
        <v>26715</v>
      </c>
      <c r="AL275">
        <f>VLOOKUP($G275,county_facts!$A:$BB,34,FALSE)</f>
        <v>54515</v>
      </c>
      <c r="AM275">
        <f>VLOOKUP($G275,county_facts!$A:$BB,35,FALSE)</f>
        <v>12.2</v>
      </c>
      <c r="AN275">
        <f>VLOOKUP($G275,county_facts!$A:$BB,36,FALSE)</f>
        <v>5454</v>
      </c>
      <c r="AO275">
        <f>VLOOKUP($G275,county_facts!$A:$BB,37,FALSE)</f>
        <v>98642</v>
      </c>
      <c r="AP275">
        <f>VLOOKUP($G275,county_facts!$A:$BB,38,FALSE)</f>
        <v>0.5</v>
      </c>
      <c r="AQ275">
        <f>VLOOKUP($G275,county_facts!$A:$BB,39,FALSE)</f>
        <v>15567</v>
      </c>
      <c r="AR275">
        <f>VLOOKUP($G275,county_facts!$A:$BB,40,FALSE)</f>
        <v>18799</v>
      </c>
      <c r="AS275">
        <f>VLOOKUP($G275,county_facts!$A:$BB,41,FALSE)</f>
        <v>0.9</v>
      </c>
      <c r="AT275">
        <f>VLOOKUP($G275,county_facts!$A:$BB,42,FALSE)</f>
        <v>1.3</v>
      </c>
      <c r="AU275">
        <f>VLOOKUP($G275,county_facts!$A:$BB,43,FALSE)</f>
        <v>2.2999999999999998</v>
      </c>
      <c r="AV275">
        <f>VLOOKUP($G275,county_facts!$A:$BB,44,FALSE)</f>
        <v>0</v>
      </c>
      <c r="AW275">
        <f>VLOOKUP($G275,county_facts!$A:$BB,45,FALSE)</f>
        <v>5.2</v>
      </c>
      <c r="AX275">
        <f>VLOOKUP($G275,county_facts!$A:$BB,46,FALSE)</f>
        <v>23.7</v>
      </c>
      <c r="AY275">
        <f>VLOOKUP($G275,county_facts!$A:$BB,47,FALSE)</f>
        <v>0</v>
      </c>
      <c r="AZ275">
        <f>VLOOKUP($G275,county_facts!$A:$BB,48,FALSE)</f>
        <v>0</v>
      </c>
      <c r="BA275">
        <f>VLOOKUP($G275,county_facts!$A:$BB,49,FALSE)</f>
        <v>2390591</v>
      </c>
      <c r="BB275">
        <f>VLOOKUP($G275,county_facts!$A:$BB,50,FALSE)</f>
        <v>11332</v>
      </c>
      <c r="BC275">
        <f>VLOOKUP($G275,county_facts!$A:$BB,51,FALSE)</f>
        <v>295747</v>
      </c>
      <c r="BD275">
        <f>VLOOKUP($G275,county_facts!$A:$BB,52,FALSE)</f>
        <v>2218</v>
      </c>
      <c r="BE275">
        <f>VLOOKUP($G275,county_facts!$A:$BB,53,FALSE)</f>
        <v>847.36</v>
      </c>
      <c r="BF275">
        <f>VLOOKUP($G275,county_facts!$A:$BB,54,FALSE)</f>
        <v>261.2</v>
      </c>
    </row>
    <row r="276" spans="1:58" x14ac:dyDescent="0.3">
      <c r="A276" t="s">
        <v>6</v>
      </c>
      <c r="B276" t="s">
        <v>128</v>
      </c>
      <c r="C276">
        <v>955</v>
      </c>
      <c r="D276" t="s">
        <v>75</v>
      </c>
      <c r="E276">
        <v>1401</v>
      </c>
      <c r="F276">
        <v>0.68165595999999995</v>
      </c>
      <c r="G276">
        <v>5005</v>
      </c>
      <c r="H276">
        <f>VLOOKUP($G276,county_facts!$A:$BB,4,FALSE)</f>
        <v>40857</v>
      </c>
      <c r="I276">
        <f>VLOOKUP($G276,county_facts!$A:$BB,5,FALSE)</f>
        <v>41513</v>
      </c>
      <c r="J276">
        <f>VLOOKUP($G276,county_facts!$A:$BB,6,FALSE)</f>
        <v>-1.6</v>
      </c>
      <c r="K276">
        <f>VLOOKUP($G276,county_facts!$A:$BB,7,FALSE)</f>
        <v>41513</v>
      </c>
      <c r="L276">
        <f>VLOOKUP($G276,county_facts!$A:$BB,8,FALSE)</f>
        <v>4.4000000000000004</v>
      </c>
      <c r="M276">
        <f>VLOOKUP($G276,county_facts!$A:$BB,9,FALSE)</f>
        <v>17.8</v>
      </c>
      <c r="N276">
        <f>VLOOKUP($G276,county_facts!$A:$BB,10,FALSE)</f>
        <v>30</v>
      </c>
      <c r="O276">
        <f>VLOOKUP($G276,county_facts!$A:$BB,11,FALSE)</f>
        <v>51.8</v>
      </c>
      <c r="P276">
        <f>VLOOKUP($G276,county_facts!$A:$BB,12,FALSE)</f>
        <v>96.8</v>
      </c>
      <c r="Q276">
        <f>VLOOKUP($G276,county_facts!$A:$BB,13,FALSE)</f>
        <v>0.4</v>
      </c>
      <c r="R276">
        <f>VLOOKUP($G276,county_facts!$A:$BB,14,FALSE)</f>
        <v>0.7</v>
      </c>
      <c r="S276">
        <f>VLOOKUP($G276,county_facts!$A:$BB,15,FALSE)</f>
        <v>0.6</v>
      </c>
      <c r="T276">
        <f>VLOOKUP($G276,county_facts!$A:$BB,16,FALSE)</f>
        <v>0</v>
      </c>
      <c r="U276">
        <f>VLOOKUP($G276,county_facts!$A:$BB,17,FALSE)</f>
        <v>1.5</v>
      </c>
      <c r="V276">
        <f>VLOOKUP($G276,county_facts!$A:$BB,18,FALSE)</f>
        <v>2</v>
      </c>
      <c r="W276">
        <f>VLOOKUP($G276,county_facts!$A:$BB,19,FALSE)</f>
        <v>95.2</v>
      </c>
      <c r="X276">
        <f>VLOOKUP($G276,county_facts!$A:$BB,20,FALSE)</f>
        <v>84.9</v>
      </c>
      <c r="Y276">
        <f>VLOOKUP($G276,county_facts!$A:$BB,21,FALSE)</f>
        <v>1.9</v>
      </c>
      <c r="Z276">
        <f>VLOOKUP($G276,county_facts!$A:$BB,22,FALSE)</f>
        <v>2.5</v>
      </c>
      <c r="AA276">
        <f>VLOOKUP($G276,county_facts!$A:$BB,23,FALSE)</f>
        <v>87.6</v>
      </c>
      <c r="AB276">
        <f>VLOOKUP($G276,county_facts!$A:$BB,24,FALSE)</f>
        <v>16.5</v>
      </c>
      <c r="AC276">
        <f>VLOOKUP($G276,county_facts!$A:$BB,25,FALSE)</f>
        <v>5725</v>
      </c>
      <c r="AD276">
        <f>VLOOKUP($G276,county_facts!$A:$BB,26,FALSE)</f>
        <v>17.100000000000001</v>
      </c>
      <c r="AE276">
        <f>VLOOKUP($G276,county_facts!$A:$BB,27,FALSE)</f>
        <v>22633</v>
      </c>
      <c r="AF276">
        <f>VLOOKUP($G276,county_facts!$A:$BB,28,FALSE)</f>
        <v>76.5</v>
      </c>
      <c r="AG276">
        <f>VLOOKUP($G276,county_facts!$A:$BB,29,FALSE)</f>
        <v>9.4</v>
      </c>
      <c r="AH276">
        <f>VLOOKUP($G276,county_facts!$A:$BB,30,FALSE)</f>
        <v>120000</v>
      </c>
      <c r="AI276">
        <f>VLOOKUP($G276,county_facts!$A:$BB,31,FALSE)</f>
        <v>18155</v>
      </c>
      <c r="AJ276">
        <f>VLOOKUP($G276,county_facts!$A:$BB,32,FALSE)</f>
        <v>2.2400000000000002</v>
      </c>
      <c r="AK276">
        <f>VLOOKUP($G276,county_facts!$A:$BB,33,FALSE)</f>
        <v>21334</v>
      </c>
      <c r="AL276">
        <f>VLOOKUP($G276,county_facts!$A:$BB,34,FALSE)</f>
        <v>35343</v>
      </c>
      <c r="AM276">
        <f>VLOOKUP($G276,county_facts!$A:$BB,35,FALSE)</f>
        <v>15.5</v>
      </c>
      <c r="AN276">
        <f>VLOOKUP($G276,county_facts!$A:$BB,36,FALSE)</f>
        <v>1039</v>
      </c>
      <c r="AO276">
        <f>VLOOKUP($G276,county_facts!$A:$BB,37,FALSE)</f>
        <v>12604</v>
      </c>
      <c r="AP276">
        <f>VLOOKUP($G276,county_facts!$A:$BB,38,FALSE)</f>
        <v>-0.8</v>
      </c>
      <c r="AQ276">
        <f>VLOOKUP($G276,county_facts!$A:$BB,39,FALSE)</f>
        <v>3042</v>
      </c>
      <c r="AR276">
        <f>VLOOKUP($G276,county_facts!$A:$BB,40,FALSE)</f>
        <v>4635</v>
      </c>
      <c r="AS276">
        <f>VLOOKUP($G276,county_facts!$A:$BB,41,FALSE)</f>
        <v>0</v>
      </c>
      <c r="AT276">
        <f>VLOOKUP($G276,county_facts!$A:$BB,42,FALSE)</f>
        <v>0</v>
      </c>
      <c r="AU276">
        <f>VLOOKUP($G276,county_facts!$A:$BB,43,FALSE)</f>
        <v>0.6</v>
      </c>
      <c r="AV276">
        <f>VLOOKUP($G276,county_facts!$A:$BB,44,FALSE)</f>
        <v>0</v>
      </c>
      <c r="AW276">
        <f>VLOOKUP($G276,county_facts!$A:$BB,45,FALSE)</f>
        <v>0</v>
      </c>
      <c r="AX276">
        <f>VLOOKUP($G276,county_facts!$A:$BB,46,FALSE)</f>
        <v>22.8</v>
      </c>
      <c r="AY276">
        <f>VLOOKUP($G276,county_facts!$A:$BB,47,FALSE)</f>
        <v>550061</v>
      </c>
      <c r="AZ276">
        <f>VLOOKUP($G276,county_facts!$A:$BB,48,FALSE)</f>
        <v>0</v>
      </c>
      <c r="BA276">
        <f>VLOOKUP($G276,county_facts!$A:$BB,49,FALSE)</f>
        <v>486791</v>
      </c>
      <c r="BB276">
        <f>VLOOKUP($G276,county_facts!$A:$BB,50,FALSE)</f>
        <v>11633</v>
      </c>
      <c r="BC276">
        <f>VLOOKUP($G276,county_facts!$A:$BB,51,FALSE)</f>
        <v>60260</v>
      </c>
      <c r="BD276">
        <f>VLOOKUP($G276,county_facts!$A:$BB,52,FALSE)</f>
        <v>8</v>
      </c>
      <c r="BE276">
        <f>VLOOKUP($G276,county_facts!$A:$BB,53,FALSE)</f>
        <v>554.28</v>
      </c>
      <c r="BF276">
        <f>VLOOKUP($G276,county_facts!$A:$BB,54,FALSE)</f>
        <v>74.900000000000006</v>
      </c>
    </row>
    <row r="277" spans="1:58" x14ac:dyDescent="0.3">
      <c r="A277" t="s">
        <v>9</v>
      </c>
      <c r="B277" t="s">
        <v>128</v>
      </c>
      <c r="C277">
        <v>446</v>
      </c>
      <c r="D277" t="s">
        <v>75</v>
      </c>
      <c r="E277">
        <v>1401</v>
      </c>
      <c r="F277">
        <v>0.31834403999999999</v>
      </c>
      <c r="G277">
        <v>5005</v>
      </c>
      <c r="H277">
        <f>VLOOKUP($G277,county_facts!$A:$BB,4,FALSE)</f>
        <v>40857</v>
      </c>
      <c r="I277">
        <f>VLOOKUP($G277,county_facts!$A:$BB,5,FALSE)</f>
        <v>41513</v>
      </c>
      <c r="J277">
        <f>VLOOKUP($G277,county_facts!$A:$BB,6,FALSE)</f>
        <v>-1.6</v>
      </c>
      <c r="K277">
        <f>VLOOKUP($G277,county_facts!$A:$BB,7,FALSE)</f>
        <v>41513</v>
      </c>
      <c r="L277">
        <f>VLOOKUP($G277,county_facts!$A:$BB,8,FALSE)</f>
        <v>4.4000000000000004</v>
      </c>
      <c r="M277">
        <f>VLOOKUP($G277,county_facts!$A:$BB,9,FALSE)</f>
        <v>17.8</v>
      </c>
      <c r="N277">
        <f>VLOOKUP($G277,county_facts!$A:$BB,10,FALSE)</f>
        <v>30</v>
      </c>
      <c r="O277">
        <f>VLOOKUP($G277,county_facts!$A:$BB,11,FALSE)</f>
        <v>51.8</v>
      </c>
      <c r="P277">
        <f>VLOOKUP($G277,county_facts!$A:$BB,12,FALSE)</f>
        <v>96.8</v>
      </c>
      <c r="Q277">
        <f>VLOOKUP($G277,county_facts!$A:$BB,13,FALSE)</f>
        <v>0.4</v>
      </c>
      <c r="R277">
        <f>VLOOKUP($G277,county_facts!$A:$BB,14,FALSE)</f>
        <v>0.7</v>
      </c>
      <c r="S277">
        <f>VLOOKUP($G277,county_facts!$A:$BB,15,FALSE)</f>
        <v>0.6</v>
      </c>
      <c r="T277">
        <f>VLOOKUP($G277,county_facts!$A:$BB,16,FALSE)</f>
        <v>0</v>
      </c>
      <c r="U277">
        <f>VLOOKUP($G277,county_facts!$A:$BB,17,FALSE)</f>
        <v>1.5</v>
      </c>
      <c r="V277">
        <f>VLOOKUP($G277,county_facts!$A:$BB,18,FALSE)</f>
        <v>2</v>
      </c>
      <c r="W277">
        <f>VLOOKUP($G277,county_facts!$A:$BB,19,FALSE)</f>
        <v>95.2</v>
      </c>
      <c r="X277">
        <f>VLOOKUP($G277,county_facts!$A:$BB,20,FALSE)</f>
        <v>84.9</v>
      </c>
      <c r="Y277">
        <f>VLOOKUP($G277,county_facts!$A:$BB,21,FALSE)</f>
        <v>1.9</v>
      </c>
      <c r="Z277">
        <f>VLOOKUP($G277,county_facts!$A:$BB,22,FALSE)</f>
        <v>2.5</v>
      </c>
      <c r="AA277">
        <f>VLOOKUP($G277,county_facts!$A:$BB,23,FALSE)</f>
        <v>87.6</v>
      </c>
      <c r="AB277">
        <f>VLOOKUP($G277,county_facts!$A:$BB,24,FALSE)</f>
        <v>16.5</v>
      </c>
      <c r="AC277">
        <f>VLOOKUP($G277,county_facts!$A:$BB,25,FALSE)</f>
        <v>5725</v>
      </c>
      <c r="AD277">
        <f>VLOOKUP($G277,county_facts!$A:$BB,26,FALSE)</f>
        <v>17.100000000000001</v>
      </c>
      <c r="AE277">
        <f>VLOOKUP($G277,county_facts!$A:$BB,27,FALSE)</f>
        <v>22633</v>
      </c>
      <c r="AF277">
        <f>VLOOKUP($G277,county_facts!$A:$BB,28,FALSE)</f>
        <v>76.5</v>
      </c>
      <c r="AG277">
        <f>VLOOKUP($G277,county_facts!$A:$BB,29,FALSE)</f>
        <v>9.4</v>
      </c>
      <c r="AH277">
        <f>VLOOKUP($G277,county_facts!$A:$BB,30,FALSE)</f>
        <v>120000</v>
      </c>
      <c r="AI277">
        <f>VLOOKUP($G277,county_facts!$A:$BB,31,FALSE)</f>
        <v>18155</v>
      </c>
      <c r="AJ277">
        <f>VLOOKUP($G277,county_facts!$A:$BB,32,FALSE)</f>
        <v>2.2400000000000002</v>
      </c>
      <c r="AK277">
        <f>VLOOKUP($G277,county_facts!$A:$BB,33,FALSE)</f>
        <v>21334</v>
      </c>
      <c r="AL277">
        <f>VLOOKUP($G277,county_facts!$A:$BB,34,FALSE)</f>
        <v>35343</v>
      </c>
      <c r="AM277">
        <f>VLOOKUP($G277,county_facts!$A:$BB,35,FALSE)</f>
        <v>15.5</v>
      </c>
      <c r="AN277">
        <f>VLOOKUP($G277,county_facts!$A:$BB,36,FALSE)</f>
        <v>1039</v>
      </c>
      <c r="AO277">
        <f>VLOOKUP($G277,county_facts!$A:$BB,37,FALSE)</f>
        <v>12604</v>
      </c>
      <c r="AP277">
        <f>VLOOKUP($G277,county_facts!$A:$BB,38,FALSE)</f>
        <v>-0.8</v>
      </c>
      <c r="AQ277">
        <f>VLOOKUP($G277,county_facts!$A:$BB,39,FALSE)</f>
        <v>3042</v>
      </c>
      <c r="AR277">
        <f>VLOOKUP($G277,county_facts!$A:$BB,40,FALSE)</f>
        <v>4635</v>
      </c>
      <c r="AS277">
        <f>VLOOKUP($G277,county_facts!$A:$BB,41,FALSE)</f>
        <v>0</v>
      </c>
      <c r="AT277">
        <f>VLOOKUP($G277,county_facts!$A:$BB,42,FALSE)</f>
        <v>0</v>
      </c>
      <c r="AU277">
        <f>VLOOKUP($G277,county_facts!$A:$BB,43,FALSE)</f>
        <v>0.6</v>
      </c>
      <c r="AV277">
        <f>VLOOKUP($G277,county_facts!$A:$BB,44,FALSE)</f>
        <v>0</v>
      </c>
      <c r="AW277">
        <f>VLOOKUP($G277,county_facts!$A:$BB,45,FALSE)</f>
        <v>0</v>
      </c>
      <c r="AX277">
        <f>VLOOKUP($G277,county_facts!$A:$BB,46,FALSE)</f>
        <v>22.8</v>
      </c>
      <c r="AY277">
        <f>VLOOKUP($G277,county_facts!$A:$BB,47,FALSE)</f>
        <v>550061</v>
      </c>
      <c r="AZ277">
        <f>VLOOKUP($G277,county_facts!$A:$BB,48,FALSE)</f>
        <v>0</v>
      </c>
      <c r="BA277">
        <f>VLOOKUP($G277,county_facts!$A:$BB,49,FALSE)</f>
        <v>486791</v>
      </c>
      <c r="BB277">
        <f>VLOOKUP($G277,county_facts!$A:$BB,50,FALSE)</f>
        <v>11633</v>
      </c>
      <c r="BC277">
        <f>VLOOKUP($G277,county_facts!$A:$BB,51,FALSE)</f>
        <v>60260</v>
      </c>
      <c r="BD277">
        <f>VLOOKUP($G277,county_facts!$A:$BB,52,FALSE)</f>
        <v>8</v>
      </c>
      <c r="BE277">
        <f>VLOOKUP($G277,county_facts!$A:$BB,53,FALSE)</f>
        <v>554.28</v>
      </c>
      <c r="BF277">
        <f>VLOOKUP($G277,county_facts!$A:$BB,54,FALSE)</f>
        <v>74.900000000000006</v>
      </c>
    </row>
    <row r="278" spans="1:58" x14ac:dyDescent="0.3">
      <c r="A278" t="s">
        <v>6</v>
      </c>
      <c r="B278" t="s">
        <v>129</v>
      </c>
      <c r="C278">
        <v>633</v>
      </c>
      <c r="D278" t="s">
        <v>75</v>
      </c>
      <c r="E278">
        <v>886</v>
      </c>
      <c r="F278">
        <v>0.71444695300000005</v>
      </c>
      <c r="G278">
        <v>5003</v>
      </c>
      <c r="H278">
        <f>VLOOKUP($G278,county_facts!$A:$BB,4,FALSE)</f>
        <v>20948</v>
      </c>
      <c r="I278">
        <f>VLOOKUP($G278,county_facts!$A:$BB,5,FALSE)</f>
        <v>21853</v>
      </c>
      <c r="J278">
        <f>VLOOKUP($G278,county_facts!$A:$BB,6,FALSE)</f>
        <v>-4.0999999999999996</v>
      </c>
      <c r="K278">
        <f>VLOOKUP($G278,county_facts!$A:$BB,7,FALSE)</f>
        <v>21853</v>
      </c>
      <c r="L278">
        <f>VLOOKUP($G278,county_facts!$A:$BB,8,FALSE)</f>
        <v>6.5</v>
      </c>
      <c r="M278">
        <f>VLOOKUP($G278,county_facts!$A:$BB,9,FALSE)</f>
        <v>23.6</v>
      </c>
      <c r="N278">
        <f>VLOOKUP($G278,county_facts!$A:$BB,10,FALSE)</f>
        <v>18.399999999999999</v>
      </c>
      <c r="O278">
        <f>VLOOKUP($G278,county_facts!$A:$BB,11,FALSE)</f>
        <v>51.8</v>
      </c>
      <c r="P278">
        <f>VLOOKUP($G278,county_facts!$A:$BB,12,FALSE)</f>
        <v>71.900000000000006</v>
      </c>
      <c r="Q278">
        <f>VLOOKUP($G278,county_facts!$A:$BB,13,FALSE)</f>
        <v>25.6</v>
      </c>
      <c r="R278">
        <f>VLOOKUP($G278,county_facts!$A:$BB,14,FALSE)</f>
        <v>0.8</v>
      </c>
      <c r="S278">
        <f>VLOOKUP($G278,county_facts!$A:$BB,15,FALSE)</f>
        <v>0.3</v>
      </c>
      <c r="T278">
        <f>VLOOKUP($G278,county_facts!$A:$BB,16,FALSE)</f>
        <v>0.1</v>
      </c>
      <c r="U278">
        <f>VLOOKUP($G278,county_facts!$A:$BB,17,FALSE)</f>
        <v>1.4</v>
      </c>
      <c r="V278">
        <f>VLOOKUP($G278,county_facts!$A:$BB,18,FALSE)</f>
        <v>5.2</v>
      </c>
      <c r="W278">
        <f>VLOOKUP($G278,county_facts!$A:$BB,19,FALSE)</f>
        <v>67.7</v>
      </c>
      <c r="X278">
        <f>VLOOKUP($G278,county_facts!$A:$BB,20,FALSE)</f>
        <v>87.4</v>
      </c>
      <c r="Y278">
        <f>VLOOKUP($G278,county_facts!$A:$BB,21,FALSE)</f>
        <v>2.1</v>
      </c>
      <c r="Z278">
        <f>VLOOKUP($G278,county_facts!$A:$BB,22,FALSE)</f>
        <v>4.7</v>
      </c>
      <c r="AA278">
        <f>VLOOKUP($G278,county_facts!$A:$BB,23,FALSE)</f>
        <v>84.2</v>
      </c>
      <c r="AB278">
        <f>VLOOKUP($G278,county_facts!$A:$BB,24,FALSE)</f>
        <v>12.2</v>
      </c>
      <c r="AC278">
        <f>VLOOKUP($G278,county_facts!$A:$BB,25,FALSE)</f>
        <v>1370</v>
      </c>
      <c r="AD278">
        <f>VLOOKUP($G278,county_facts!$A:$BB,26,FALSE)</f>
        <v>18.5</v>
      </c>
      <c r="AE278">
        <f>VLOOKUP($G278,county_facts!$A:$BB,27,FALSE)</f>
        <v>10106</v>
      </c>
      <c r="AF278">
        <f>VLOOKUP($G278,county_facts!$A:$BB,28,FALSE)</f>
        <v>75.599999999999994</v>
      </c>
      <c r="AG278">
        <f>VLOOKUP($G278,county_facts!$A:$BB,29,FALSE)</f>
        <v>6.9</v>
      </c>
      <c r="AH278">
        <f>VLOOKUP($G278,county_facts!$A:$BB,30,FALSE)</f>
        <v>62500</v>
      </c>
      <c r="AI278">
        <f>VLOOKUP($G278,county_facts!$A:$BB,31,FALSE)</f>
        <v>8656</v>
      </c>
      <c r="AJ278">
        <f>VLOOKUP($G278,county_facts!$A:$BB,32,FALSE)</f>
        <v>2.4700000000000002</v>
      </c>
      <c r="AK278">
        <f>VLOOKUP($G278,county_facts!$A:$BB,33,FALSE)</f>
        <v>19761</v>
      </c>
      <c r="AL278">
        <f>VLOOKUP($G278,county_facts!$A:$BB,34,FALSE)</f>
        <v>35683</v>
      </c>
      <c r="AM278">
        <f>VLOOKUP($G278,county_facts!$A:$BB,35,FALSE)</f>
        <v>18.899999999999999</v>
      </c>
      <c r="AN278">
        <f>VLOOKUP($G278,county_facts!$A:$BB,36,FALSE)</f>
        <v>414</v>
      </c>
      <c r="AO278">
        <f>VLOOKUP($G278,county_facts!$A:$BB,37,FALSE)</f>
        <v>6845</v>
      </c>
      <c r="AP278">
        <f>VLOOKUP($G278,county_facts!$A:$BB,38,FALSE)</f>
        <v>-0.9</v>
      </c>
      <c r="AQ278">
        <f>VLOOKUP($G278,county_facts!$A:$BB,39,FALSE)</f>
        <v>1078</v>
      </c>
      <c r="AR278">
        <f>VLOOKUP($G278,county_facts!$A:$BB,40,FALSE)</f>
        <v>1486</v>
      </c>
      <c r="AS278">
        <f>VLOOKUP($G278,county_facts!$A:$BB,41,FALSE)</f>
        <v>0</v>
      </c>
      <c r="AT278">
        <f>VLOOKUP($G278,county_facts!$A:$BB,42,FALSE)</f>
        <v>0</v>
      </c>
      <c r="AU278">
        <f>VLOOKUP($G278,county_facts!$A:$BB,43,FALSE)</f>
        <v>0</v>
      </c>
      <c r="AV278">
        <f>VLOOKUP($G278,county_facts!$A:$BB,44,FALSE)</f>
        <v>0</v>
      </c>
      <c r="AW278">
        <f>VLOOKUP($G278,county_facts!$A:$BB,45,FALSE)</f>
        <v>0</v>
      </c>
      <c r="AX278">
        <f>VLOOKUP($G278,county_facts!$A:$BB,46,FALSE)</f>
        <v>19.399999999999999</v>
      </c>
      <c r="AY278">
        <f>VLOOKUP($G278,county_facts!$A:$BB,47,FALSE)</f>
        <v>0</v>
      </c>
      <c r="AZ278">
        <f>VLOOKUP($G278,county_facts!$A:$BB,48,FALSE)</f>
        <v>107302</v>
      </c>
      <c r="BA278">
        <f>VLOOKUP($G278,county_facts!$A:$BB,49,FALSE)</f>
        <v>170779</v>
      </c>
      <c r="BB278">
        <f>VLOOKUP($G278,county_facts!$A:$BB,50,FALSE)</f>
        <v>7673</v>
      </c>
      <c r="BC278">
        <f>VLOOKUP($G278,county_facts!$A:$BB,51,FALSE)</f>
        <v>15276</v>
      </c>
      <c r="BD278">
        <f>VLOOKUP($G278,county_facts!$A:$BB,52,FALSE)</f>
        <v>0</v>
      </c>
      <c r="BE278">
        <f>VLOOKUP($G278,county_facts!$A:$BB,53,FALSE)</f>
        <v>925.35</v>
      </c>
      <c r="BF278">
        <f>VLOOKUP($G278,county_facts!$A:$BB,54,FALSE)</f>
        <v>23.6</v>
      </c>
    </row>
    <row r="279" spans="1:58" x14ac:dyDescent="0.3">
      <c r="A279" t="s">
        <v>9</v>
      </c>
      <c r="B279" t="s">
        <v>129</v>
      </c>
      <c r="C279">
        <v>253</v>
      </c>
      <c r="D279" t="s">
        <v>75</v>
      </c>
      <c r="E279">
        <v>886</v>
      </c>
      <c r="F279">
        <v>0.285553047</v>
      </c>
      <c r="G279">
        <v>5003</v>
      </c>
      <c r="H279">
        <f>VLOOKUP($G279,county_facts!$A:$BB,4,FALSE)</f>
        <v>20948</v>
      </c>
      <c r="I279">
        <f>VLOOKUP($G279,county_facts!$A:$BB,5,FALSE)</f>
        <v>21853</v>
      </c>
      <c r="J279">
        <f>VLOOKUP($G279,county_facts!$A:$BB,6,FALSE)</f>
        <v>-4.0999999999999996</v>
      </c>
      <c r="K279">
        <f>VLOOKUP($G279,county_facts!$A:$BB,7,FALSE)</f>
        <v>21853</v>
      </c>
      <c r="L279">
        <f>VLOOKUP($G279,county_facts!$A:$BB,8,FALSE)</f>
        <v>6.5</v>
      </c>
      <c r="M279">
        <f>VLOOKUP($G279,county_facts!$A:$BB,9,FALSE)</f>
        <v>23.6</v>
      </c>
      <c r="N279">
        <f>VLOOKUP($G279,county_facts!$A:$BB,10,FALSE)</f>
        <v>18.399999999999999</v>
      </c>
      <c r="O279">
        <f>VLOOKUP($G279,county_facts!$A:$BB,11,FALSE)</f>
        <v>51.8</v>
      </c>
      <c r="P279">
        <f>VLOOKUP($G279,county_facts!$A:$BB,12,FALSE)</f>
        <v>71.900000000000006</v>
      </c>
      <c r="Q279">
        <f>VLOOKUP($G279,county_facts!$A:$BB,13,FALSE)</f>
        <v>25.6</v>
      </c>
      <c r="R279">
        <f>VLOOKUP($G279,county_facts!$A:$BB,14,FALSE)</f>
        <v>0.8</v>
      </c>
      <c r="S279">
        <f>VLOOKUP($G279,county_facts!$A:$BB,15,FALSE)</f>
        <v>0.3</v>
      </c>
      <c r="T279">
        <f>VLOOKUP($G279,county_facts!$A:$BB,16,FALSE)</f>
        <v>0.1</v>
      </c>
      <c r="U279">
        <f>VLOOKUP($G279,county_facts!$A:$BB,17,FALSE)</f>
        <v>1.4</v>
      </c>
      <c r="V279">
        <f>VLOOKUP($G279,county_facts!$A:$BB,18,FALSE)</f>
        <v>5.2</v>
      </c>
      <c r="W279">
        <f>VLOOKUP($G279,county_facts!$A:$BB,19,FALSE)</f>
        <v>67.7</v>
      </c>
      <c r="X279">
        <f>VLOOKUP($G279,county_facts!$A:$BB,20,FALSE)</f>
        <v>87.4</v>
      </c>
      <c r="Y279">
        <f>VLOOKUP($G279,county_facts!$A:$BB,21,FALSE)</f>
        <v>2.1</v>
      </c>
      <c r="Z279">
        <f>VLOOKUP($G279,county_facts!$A:$BB,22,FALSE)</f>
        <v>4.7</v>
      </c>
      <c r="AA279">
        <f>VLOOKUP($G279,county_facts!$A:$BB,23,FALSE)</f>
        <v>84.2</v>
      </c>
      <c r="AB279">
        <f>VLOOKUP($G279,county_facts!$A:$BB,24,FALSE)</f>
        <v>12.2</v>
      </c>
      <c r="AC279">
        <f>VLOOKUP($G279,county_facts!$A:$BB,25,FALSE)</f>
        <v>1370</v>
      </c>
      <c r="AD279">
        <f>VLOOKUP($G279,county_facts!$A:$BB,26,FALSE)</f>
        <v>18.5</v>
      </c>
      <c r="AE279">
        <f>VLOOKUP($G279,county_facts!$A:$BB,27,FALSE)</f>
        <v>10106</v>
      </c>
      <c r="AF279">
        <f>VLOOKUP($G279,county_facts!$A:$BB,28,FALSE)</f>
        <v>75.599999999999994</v>
      </c>
      <c r="AG279">
        <f>VLOOKUP($G279,county_facts!$A:$BB,29,FALSE)</f>
        <v>6.9</v>
      </c>
      <c r="AH279">
        <f>VLOOKUP($G279,county_facts!$A:$BB,30,FALSE)</f>
        <v>62500</v>
      </c>
      <c r="AI279">
        <f>VLOOKUP($G279,county_facts!$A:$BB,31,FALSE)</f>
        <v>8656</v>
      </c>
      <c r="AJ279">
        <f>VLOOKUP($G279,county_facts!$A:$BB,32,FALSE)</f>
        <v>2.4700000000000002</v>
      </c>
      <c r="AK279">
        <f>VLOOKUP($G279,county_facts!$A:$BB,33,FALSE)</f>
        <v>19761</v>
      </c>
      <c r="AL279">
        <f>VLOOKUP($G279,county_facts!$A:$BB,34,FALSE)</f>
        <v>35683</v>
      </c>
      <c r="AM279">
        <f>VLOOKUP($G279,county_facts!$A:$BB,35,FALSE)</f>
        <v>18.899999999999999</v>
      </c>
      <c r="AN279">
        <f>VLOOKUP($G279,county_facts!$A:$BB,36,FALSE)</f>
        <v>414</v>
      </c>
      <c r="AO279">
        <f>VLOOKUP($G279,county_facts!$A:$BB,37,FALSE)</f>
        <v>6845</v>
      </c>
      <c r="AP279">
        <f>VLOOKUP($G279,county_facts!$A:$BB,38,FALSE)</f>
        <v>-0.9</v>
      </c>
      <c r="AQ279">
        <f>VLOOKUP($G279,county_facts!$A:$BB,39,FALSE)</f>
        <v>1078</v>
      </c>
      <c r="AR279">
        <f>VLOOKUP($G279,county_facts!$A:$BB,40,FALSE)</f>
        <v>1486</v>
      </c>
      <c r="AS279">
        <f>VLOOKUP($G279,county_facts!$A:$BB,41,FALSE)</f>
        <v>0</v>
      </c>
      <c r="AT279">
        <f>VLOOKUP($G279,county_facts!$A:$BB,42,FALSE)</f>
        <v>0</v>
      </c>
      <c r="AU279">
        <f>VLOOKUP($G279,county_facts!$A:$BB,43,FALSE)</f>
        <v>0</v>
      </c>
      <c r="AV279">
        <f>VLOOKUP($G279,county_facts!$A:$BB,44,FALSE)</f>
        <v>0</v>
      </c>
      <c r="AW279">
        <f>VLOOKUP($G279,county_facts!$A:$BB,45,FALSE)</f>
        <v>0</v>
      </c>
      <c r="AX279">
        <f>VLOOKUP($G279,county_facts!$A:$BB,46,FALSE)</f>
        <v>19.399999999999999</v>
      </c>
      <c r="AY279">
        <f>VLOOKUP($G279,county_facts!$A:$BB,47,FALSE)</f>
        <v>0</v>
      </c>
      <c r="AZ279">
        <f>VLOOKUP($G279,county_facts!$A:$BB,48,FALSE)</f>
        <v>107302</v>
      </c>
      <c r="BA279">
        <f>VLOOKUP($G279,county_facts!$A:$BB,49,FALSE)</f>
        <v>170779</v>
      </c>
      <c r="BB279">
        <f>VLOOKUP($G279,county_facts!$A:$BB,50,FALSE)</f>
        <v>7673</v>
      </c>
      <c r="BC279">
        <f>VLOOKUP($G279,county_facts!$A:$BB,51,FALSE)</f>
        <v>15276</v>
      </c>
      <c r="BD279">
        <f>VLOOKUP($G279,county_facts!$A:$BB,52,FALSE)</f>
        <v>0</v>
      </c>
      <c r="BE279">
        <f>VLOOKUP($G279,county_facts!$A:$BB,53,FALSE)</f>
        <v>925.35</v>
      </c>
      <c r="BF279">
        <f>VLOOKUP($G279,county_facts!$A:$BB,54,FALSE)</f>
        <v>23.6</v>
      </c>
    </row>
    <row r="280" spans="1:58" x14ac:dyDescent="0.3">
      <c r="A280" t="s">
        <v>6</v>
      </c>
      <c r="B280" t="s">
        <v>130</v>
      </c>
      <c r="C280">
        <v>450</v>
      </c>
      <c r="D280" t="s">
        <v>75</v>
      </c>
      <c r="E280">
        <v>575</v>
      </c>
      <c r="F280">
        <v>0.78260869600000005</v>
      </c>
      <c r="G280">
        <v>5001</v>
      </c>
      <c r="H280">
        <f>VLOOKUP($G280,county_facts!$A:$BB,4,FALSE)</f>
        <v>18594</v>
      </c>
      <c r="I280">
        <f>VLOOKUP($G280,county_facts!$A:$BB,5,FALSE)</f>
        <v>19018</v>
      </c>
      <c r="J280">
        <f>VLOOKUP($G280,county_facts!$A:$BB,6,FALSE)</f>
        <v>-2.2000000000000002</v>
      </c>
      <c r="K280">
        <f>VLOOKUP($G280,county_facts!$A:$BB,7,FALSE)</f>
        <v>19019</v>
      </c>
      <c r="L280">
        <f>VLOOKUP($G280,county_facts!$A:$BB,8,FALSE)</f>
        <v>6.8</v>
      </c>
      <c r="M280">
        <f>VLOOKUP($G280,county_facts!$A:$BB,9,FALSE)</f>
        <v>23</v>
      </c>
      <c r="N280">
        <f>VLOOKUP($G280,county_facts!$A:$BB,10,FALSE)</f>
        <v>17.5</v>
      </c>
      <c r="O280">
        <f>VLOOKUP($G280,county_facts!$A:$BB,11,FALSE)</f>
        <v>51.6</v>
      </c>
      <c r="P280">
        <f>VLOOKUP($G280,county_facts!$A:$BB,12,FALSE)</f>
        <v>72.599999999999994</v>
      </c>
      <c r="Q280">
        <f>VLOOKUP($G280,county_facts!$A:$BB,13,FALSE)</f>
        <v>24.5</v>
      </c>
      <c r="R280">
        <f>VLOOKUP($G280,county_facts!$A:$BB,14,FALSE)</f>
        <v>0.4</v>
      </c>
      <c r="S280">
        <f>VLOOKUP($G280,county_facts!$A:$BB,15,FALSE)</f>
        <v>1</v>
      </c>
      <c r="T280">
        <f>VLOOKUP($G280,county_facts!$A:$BB,16,FALSE)</f>
        <v>0</v>
      </c>
      <c r="U280">
        <f>VLOOKUP($G280,county_facts!$A:$BB,17,FALSE)</f>
        <v>1.5</v>
      </c>
      <c r="V280">
        <f>VLOOKUP($G280,county_facts!$A:$BB,18,FALSE)</f>
        <v>3</v>
      </c>
      <c r="W280">
        <f>VLOOKUP($G280,county_facts!$A:$BB,19,FALSE)</f>
        <v>70.2</v>
      </c>
      <c r="X280">
        <f>VLOOKUP($G280,county_facts!$A:$BB,20,FALSE)</f>
        <v>81.599999999999994</v>
      </c>
      <c r="Y280">
        <f>VLOOKUP($G280,county_facts!$A:$BB,21,FALSE)</f>
        <v>2.2000000000000002</v>
      </c>
      <c r="Z280">
        <f>VLOOKUP($G280,county_facts!$A:$BB,22,FALSE)</f>
        <v>2.8</v>
      </c>
      <c r="AA280">
        <f>VLOOKUP($G280,county_facts!$A:$BB,23,FALSE)</f>
        <v>84.1</v>
      </c>
      <c r="AB280">
        <f>VLOOKUP($G280,county_facts!$A:$BB,24,FALSE)</f>
        <v>12.4</v>
      </c>
      <c r="AC280">
        <f>VLOOKUP($G280,county_facts!$A:$BB,25,FALSE)</f>
        <v>1389</v>
      </c>
      <c r="AD280">
        <f>VLOOKUP($G280,county_facts!$A:$BB,26,FALSE)</f>
        <v>15.5</v>
      </c>
      <c r="AE280">
        <f>VLOOKUP($G280,county_facts!$A:$BB,27,FALSE)</f>
        <v>9441</v>
      </c>
      <c r="AF280">
        <f>VLOOKUP($G280,county_facts!$A:$BB,28,FALSE)</f>
        <v>67.5</v>
      </c>
      <c r="AG280">
        <f>VLOOKUP($G280,county_facts!$A:$BB,29,FALSE)</f>
        <v>9.3000000000000007</v>
      </c>
      <c r="AH280">
        <f>VLOOKUP($G280,county_facts!$A:$BB,30,FALSE)</f>
        <v>75500</v>
      </c>
      <c r="AI280">
        <f>VLOOKUP($G280,county_facts!$A:$BB,31,FALSE)</f>
        <v>7883</v>
      </c>
      <c r="AJ280">
        <f>VLOOKUP($G280,county_facts!$A:$BB,32,FALSE)</f>
        <v>2.36</v>
      </c>
      <c r="AK280">
        <f>VLOOKUP($G280,county_facts!$A:$BB,33,FALSE)</f>
        <v>23045</v>
      </c>
      <c r="AL280">
        <f>VLOOKUP($G280,county_facts!$A:$BB,34,FALSE)</f>
        <v>39633</v>
      </c>
      <c r="AM280">
        <f>VLOOKUP($G280,county_facts!$A:$BB,35,FALSE)</f>
        <v>15.8</v>
      </c>
      <c r="AN280">
        <f>VLOOKUP($G280,county_facts!$A:$BB,36,FALSE)</f>
        <v>527</v>
      </c>
      <c r="AO280">
        <f>VLOOKUP($G280,county_facts!$A:$BB,37,FALSE)</f>
        <v>8181</v>
      </c>
      <c r="AP280">
        <f>VLOOKUP($G280,county_facts!$A:$BB,38,FALSE)</f>
        <v>-0.9</v>
      </c>
      <c r="AQ280">
        <f>VLOOKUP($G280,county_facts!$A:$BB,39,FALSE)</f>
        <v>1285</v>
      </c>
      <c r="AR280">
        <f>VLOOKUP($G280,county_facts!$A:$BB,40,FALSE)</f>
        <v>1791</v>
      </c>
      <c r="AS280">
        <f>VLOOKUP($G280,county_facts!$A:$BB,41,FALSE)</f>
        <v>0</v>
      </c>
      <c r="AT280">
        <f>VLOOKUP($G280,county_facts!$A:$BB,42,FALSE)</f>
        <v>0</v>
      </c>
      <c r="AU280">
        <f>VLOOKUP($G280,county_facts!$A:$BB,43,FALSE)</f>
        <v>0</v>
      </c>
      <c r="AV280">
        <f>VLOOKUP($G280,county_facts!$A:$BB,44,FALSE)</f>
        <v>0</v>
      </c>
      <c r="AW280">
        <f>VLOOKUP($G280,county_facts!$A:$BB,45,FALSE)</f>
        <v>0</v>
      </c>
      <c r="AX280">
        <f>VLOOKUP($G280,county_facts!$A:$BB,46,FALSE)</f>
        <v>29.4</v>
      </c>
      <c r="AY280">
        <f>VLOOKUP($G280,county_facts!$A:$BB,47,FALSE)</f>
        <v>1702196</v>
      </c>
      <c r="AZ280">
        <f>VLOOKUP($G280,county_facts!$A:$BB,48,FALSE)</f>
        <v>134593</v>
      </c>
      <c r="BA280">
        <f>VLOOKUP($G280,county_facts!$A:$BB,49,FALSE)</f>
        <v>286337</v>
      </c>
      <c r="BB280">
        <f>VLOOKUP($G280,county_facts!$A:$BB,50,FALSE)</f>
        <v>14825</v>
      </c>
      <c r="BC280">
        <f>VLOOKUP($G280,county_facts!$A:$BB,51,FALSE)</f>
        <v>15452</v>
      </c>
      <c r="BD280">
        <f>VLOOKUP($G280,county_facts!$A:$BB,52,FALSE)</f>
        <v>18</v>
      </c>
      <c r="BE280">
        <f>VLOOKUP($G280,county_facts!$A:$BB,53,FALSE)</f>
        <v>988.77</v>
      </c>
      <c r="BF280">
        <f>VLOOKUP($G280,county_facts!$A:$BB,54,FALSE)</f>
        <v>19.2</v>
      </c>
    </row>
    <row r="281" spans="1:58" x14ac:dyDescent="0.3">
      <c r="A281" t="s">
        <v>9</v>
      </c>
      <c r="B281" t="s">
        <v>130</v>
      </c>
      <c r="C281">
        <v>125</v>
      </c>
      <c r="D281" t="s">
        <v>75</v>
      </c>
      <c r="E281">
        <v>575</v>
      </c>
      <c r="F281">
        <v>0.21739130400000001</v>
      </c>
      <c r="G281">
        <v>5001</v>
      </c>
      <c r="H281">
        <f>VLOOKUP($G281,county_facts!$A:$BB,4,FALSE)</f>
        <v>18594</v>
      </c>
      <c r="I281">
        <f>VLOOKUP($G281,county_facts!$A:$BB,5,FALSE)</f>
        <v>19018</v>
      </c>
      <c r="J281">
        <f>VLOOKUP($G281,county_facts!$A:$BB,6,FALSE)</f>
        <v>-2.2000000000000002</v>
      </c>
      <c r="K281">
        <f>VLOOKUP($G281,county_facts!$A:$BB,7,FALSE)</f>
        <v>19019</v>
      </c>
      <c r="L281">
        <f>VLOOKUP($G281,county_facts!$A:$BB,8,FALSE)</f>
        <v>6.8</v>
      </c>
      <c r="M281">
        <f>VLOOKUP($G281,county_facts!$A:$BB,9,FALSE)</f>
        <v>23</v>
      </c>
      <c r="N281">
        <f>VLOOKUP($G281,county_facts!$A:$BB,10,FALSE)</f>
        <v>17.5</v>
      </c>
      <c r="O281">
        <f>VLOOKUP($G281,county_facts!$A:$BB,11,FALSE)</f>
        <v>51.6</v>
      </c>
      <c r="P281">
        <f>VLOOKUP($G281,county_facts!$A:$BB,12,FALSE)</f>
        <v>72.599999999999994</v>
      </c>
      <c r="Q281">
        <f>VLOOKUP($G281,county_facts!$A:$BB,13,FALSE)</f>
        <v>24.5</v>
      </c>
      <c r="R281">
        <f>VLOOKUP($G281,county_facts!$A:$BB,14,FALSE)</f>
        <v>0.4</v>
      </c>
      <c r="S281">
        <f>VLOOKUP($G281,county_facts!$A:$BB,15,FALSE)</f>
        <v>1</v>
      </c>
      <c r="T281">
        <f>VLOOKUP($G281,county_facts!$A:$BB,16,FALSE)</f>
        <v>0</v>
      </c>
      <c r="U281">
        <f>VLOOKUP($G281,county_facts!$A:$BB,17,FALSE)</f>
        <v>1.5</v>
      </c>
      <c r="V281">
        <f>VLOOKUP($G281,county_facts!$A:$BB,18,FALSE)</f>
        <v>3</v>
      </c>
      <c r="W281">
        <f>VLOOKUP($G281,county_facts!$A:$BB,19,FALSE)</f>
        <v>70.2</v>
      </c>
      <c r="X281">
        <f>VLOOKUP($G281,county_facts!$A:$BB,20,FALSE)</f>
        <v>81.599999999999994</v>
      </c>
      <c r="Y281">
        <f>VLOOKUP($G281,county_facts!$A:$BB,21,FALSE)</f>
        <v>2.2000000000000002</v>
      </c>
      <c r="Z281">
        <f>VLOOKUP($G281,county_facts!$A:$BB,22,FALSE)</f>
        <v>2.8</v>
      </c>
      <c r="AA281">
        <f>VLOOKUP($G281,county_facts!$A:$BB,23,FALSE)</f>
        <v>84.1</v>
      </c>
      <c r="AB281">
        <f>VLOOKUP($G281,county_facts!$A:$BB,24,FALSE)</f>
        <v>12.4</v>
      </c>
      <c r="AC281">
        <f>VLOOKUP($G281,county_facts!$A:$BB,25,FALSE)</f>
        <v>1389</v>
      </c>
      <c r="AD281">
        <f>VLOOKUP($G281,county_facts!$A:$BB,26,FALSE)</f>
        <v>15.5</v>
      </c>
      <c r="AE281">
        <f>VLOOKUP($G281,county_facts!$A:$BB,27,FALSE)</f>
        <v>9441</v>
      </c>
      <c r="AF281">
        <f>VLOOKUP($G281,county_facts!$A:$BB,28,FALSE)</f>
        <v>67.5</v>
      </c>
      <c r="AG281">
        <f>VLOOKUP($G281,county_facts!$A:$BB,29,FALSE)</f>
        <v>9.3000000000000007</v>
      </c>
      <c r="AH281">
        <f>VLOOKUP($G281,county_facts!$A:$BB,30,FALSE)</f>
        <v>75500</v>
      </c>
      <c r="AI281">
        <f>VLOOKUP($G281,county_facts!$A:$BB,31,FALSE)</f>
        <v>7883</v>
      </c>
      <c r="AJ281">
        <f>VLOOKUP($G281,county_facts!$A:$BB,32,FALSE)</f>
        <v>2.36</v>
      </c>
      <c r="AK281">
        <f>VLOOKUP($G281,county_facts!$A:$BB,33,FALSE)</f>
        <v>23045</v>
      </c>
      <c r="AL281">
        <f>VLOOKUP($G281,county_facts!$A:$BB,34,FALSE)</f>
        <v>39633</v>
      </c>
      <c r="AM281">
        <f>VLOOKUP($G281,county_facts!$A:$BB,35,FALSE)</f>
        <v>15.8</v>
      </c>
      <c r="AN281">
        <f>VLOOKUP($G281,county_facts!$A:$BB,36,FALSE)</f>
        <v>527</v>
      </c>
      <c r="AO281">
        <f>VLOOKUP($G281,county_facts!$A:$BB,37,FALSE)</f>
        <v>8181</v>
      </c>
      <c r="AP281">
        <f>VLOOKUP($G281,county_facts!$A:$BB,38,FALSE)</f>
        <v>-0.9</v>
      </c>
      <c r="AQ281">
        <f>VLOOKUP($G281,county_facts!$A:$BB,39,FALSE)</f>
        <v>1285</v>
      </c>
      <c r="AR281">
        <f>VLOOKUP($G281,county_facts!$A:$BB,40,FALSE)</f>
        <v>1791</v>
      </c>
      <c r="AS281">
        <f>VLOOKUP($G281,county_facts!$A:$BB,41,FALSE)</f>
        <v>0</v>
      </c>
      <c r="AT281">
        <f>VLOOKUP($G281,county_facts!$A:$BB,42,FALSE)</f>
        <v>0</v>
      </c>
      <c r="AU281">
        <f>VLOOKUP($G281,county_facts!$A:$BB,43,FALSE)</f>
        <v>0</v>
      </c>
      <c r="AV281">
        <f>VLOOKUP($G281,county_facts!$A:$BB,44,FALSE)</f>
        <v>0</v>
      </c>
      <c r="AW281">
        <f>VLOOKUP($G281,county_facts!$A:$BB,45,FALSE)</f>
        <v>0</v>
      </c>
      <c r="AX281">
        <f>VLOOKUP($G281,county_facts!$A:$BB,46,FALSE)</f>
        <v>29.4</v>
      </c>
      <c r="AY281">
        <f>VLOOKUP($G281,county_facts!$A:$BB,47,FALSE)</f>
        <v>1702196</v>
      </c>
      <c r="AZ281">
        <f>VLOOKUP($G281,county_facts!$A:$BB,48,FALSE)</f>
        <v>134593</v>
      </c>
      <c r="BA281">
        <f>VLOOKUP($G281,county_facts!$A:$BB,49,FALSE)</f>
        <v>286337</v>
      </c>
      <c r="BB281">
        <f>VLOOKUP($G281,county_facts!$A:$BB,50,FALSE)</f>
        <v>14825</v>
      </c>
      <c r="BC281">
        <f>VLOOKUP($G281,county_facts!$A:$BB,51,FALSE)</f>
        <v>15452</v>
      </c>
      <c r="BD281">
        <f>VLOOKUP($G281,county_facts!$A:$BB,52,FALSE)</f>
        <v>18</v>
      </c>
      <c r="BE281">
        <f>VLOOKUP($G281,county_facts!$A:$BB,53,FALSE)</f>
        <v>988.77</v>
      </c>
      <c r="BF281">
        <f>VLOOKUP($G281,county_facts!$A:$BB,54,FALSE)</f>
        <v>19.2</v>
      </c>
    </row>
    <row r="282" spans="1:58" x14ac:dyDescent="0.3">
      <c r="A282" t="s">
        <v>9</v>
      </c>
      <c r="B282" t="s">
        <v>131</v>
      </c>
      <c r="C282">
        <v>7054</v>
      </c>
      <c r="D282" t="s">
        <v>132</v>
      </c>
      <c r="E282">
        <v>11853</v>
      </c>
      <c r="F282">
        <v>0.59512359699999995</v>
      </c>
      <c r="G282">
        <v>6113</v>
      </c>
      <c r="H282">
        <f>VLOOKUP($G282,county_facts!$A:$BB,4,FALSE)</f>
        <v>207590</v>
      </c>
      <c r="I282">
        <f>VLOOKUP($G282,county_facts!$A:$BB,5,FALSE)</f>
        <v>200850</v>
      </c>
      <c r="J282">
        <f>VLOOKUP($G282,county_facts!$A:$BB,6,FALSE)</f>
        <v>3.4</v>
      </c>
      <c r="K282">
        <f>VLOOKUP($G282,county_facts!$A:$BB,7,FALSE)</f>
        <v>200849</v>
      </c>
      <c r="L282">
        <f>VLOOKUP($G282,county_facts!$A:$BB,8,FALSE)</f>
        <v>5.8</v>
      </c>
      <c r="M282">
        <f>VLOOKUP($G282,county_facts!$A:$BB,9,FALSE)</f>
        <v>21.7</v>
      </c>
      <c r="N282">
        <f>VLOOKUP($G282,county_facts!$A:$BB,10,FALSE)</f>
        <v>11.5</v>
      </c>
      <c r="O282">
        <f>VLOOKUP($G282,county_facts!$A:$BB,11,FALSE)</f>
        <v>51.3</v>
      </c>
      <c r="P282">
        <f>VLOOKUP($G282,county_facts!$A:$BB,12,FALSE)</f>
        <v>75.900000000000006</v>
      </c>
      <c r="Q282">
        <f>VLOOKUP($G282,county_facts!$A:$BB,13,FALSE)</f>
        <v>3</v>
      </c>
      <c r="R282">
        <f>VLOOKUP($G282,county_facts!$A:$BB,14,FALSE)</f>
        <v>1.8</v>
      </c>
      <c r="S282">
        <f>VLOOKUP($G282,county_facts!$A:$BB,15,FALSE)</f>
        <v>13.8</v>
      </c>
      <c r="T282">
        <f>VLOOKUP($G282,county_facts!$A:$BB,16,FALSE)</f>
        <v>0.6</v>
      </c>
      <c r="U282">
        <f>VLOOKUP($G282,county_facts!$A:$BB,17,FALSE)</f>
        <v>5</v>
      </c>
      <c r="V282">
        <f>VLOOKUP($G282,county_facts!$A:$BB,18,FALSE)</f>
        <v>31.5</v>
      </c>
      <c r="W282">
        <f>VLOOKUP($G282,county_facts!$A:$BB,19,FALSE)</f>
        <v>48.3</v>
      </c>
      <c r="X282">
        <f>VLOOKUP($G282,county_facts!$A:$BB,20,FALSE)</f>
        <v>76</v>
      </c>
      <c r="Y282">
        <f>VLOOKUP($G282,county_facts!$A:$BB,21,FALSE)</f>
        <v>21.7</v>
      </c>
      <c r="Z282">
        <f>VLOOKUP($G282,county_facts!$A:$BB,22,FALSE)</f>
        <v>34.700000000000003</v>
      </c>
      <c r="AA282">
        <f>VLOOKUP($G282,county_facts!$A:$BB,23,FALSE)</f>
        <v>84.3</v>
      </c>
      <c r="AB282">
        <f>VLOOKUP($G282,county_facts!$A:$BB,24,FALSE)</f>
        <v>37.9</v>
      </c>
      <c r="AC282">
        <f>VLOOKUP($G282,county_facts!$A:$BB,25,FALSE)</f>
        <v>10321</v>
      </c>
      <c r="AD282">
        <f>VLOOKUP($G282,county_facts!$A:$BB,26,FALSE)</f>
        <v>21.6</v>
      </c>
      <c r="AE282">
        <f>VLOOKUP($G282,county_facts!$A:$BB,27,FALSE)</f>
        <v>76720</v>
      </c>
      <c r="AF282">
        <f>VLOOKUP($G282,county_facts!$A:$BB,28,FALSE)</f>
        <v>52.9</v>
      </c>
      <c r="AG282">
        <f>VLOOKUP($G282,county_facts!$A:$BB,29,FALSE)</f>
        <v>30.6</v>
      </c>
      <c r="AH282">
        <f>VLOOKUP($G282,county_facts!$A:$BB,30,FALSE)</f>
        <v>314300</v>
      </c>
      <c r="AI282">
        <f>VLOOKUP($G282,county_facts!$A:$BB,31,FALSE)</f>
        <v>70347</v>
      </c>
      <c r="AJ282">
        <f>VLOOKUP($G282,county_facts!$A:$BB,32,FALSE)</f>
        <v>2.76</v>
      </c>
      <c r="AK282">
        <f>VLOOKUP($G282,county_facts!$A:$BB,33,FALSE)</f>
        <v>27730</v>
      </c>
      <c r="AL282">
        <f>VLOOKUP($G282,county_facts!$A:$BB,34,FALSE)</f>
        <v>55918</v>
      </c>
      <c r="AM282">
        <f>VLOOKUP($G282,county_facts!$A:$BB,35,FALSE)</f>
        <v>19.100000000000001</v>
      </c>
      <c r="AN282">
        <f>VLOOKUP($G282,county_facts!$A:$BB,36,FALSE)</f>
        <v>3878</v>
      </c>
      <c r="AO282">
        <f>VLOOKUP($G282,county_facts!$A:$BB,37,FALSE)</f>
        <v>60719</v>
      </c>
      <c r="AP282">
        <f>VLOOKUP($G282,county_facts!$A:$BB,38,FALSE)</f>
        <v>1.4</v>
      </c>
      <c r="AQ282">
        <f>VLOOKUP($G282,county_facts!$A:$BB,39,FALSE)</f>
        <v>11858</v>
      </c>
      <c r="AR282">
        <f>VLOOKUP($G282,county_facts!$A:$BB,40,FALSE)</f>
        <v>14782</v>
      </c>
      <c r="AS282">
        <f>VLOOKUP($G282,county_facts!$A:$BB,41,FALSE)</f>
        <v>0</v>
      </c>
      <c r="AT282">
        <f>VLOOKUP($G282,county_facts!$A:$BB,42,FALSE)</f>
        <v>0</v>
      </c>
      <c r="AU282">
        <f>VLOOKUP($G282,county_facts!$A:$BB,43,FALSE)</f>
        <v>10.5</v>
      </c>
      <c r="AV282">
        <f>VLOOKUP($G282,county_facts!$A:$BB,44,FALSE)</f>
        <v>0</v>
      </c>
      <c r="AW282">
        <f>VLOOKUP($G282,county_facts!$A:$BB,45,FALSE)</f>
        <v>11.2</v>
      </c>
      <c r="AX282">
        <f>VLOOKUP($G282,county_facts!$A:$BB,46,FALSE)</f>
        <v>29.9</v>
      </c>
      <c r="AY282">
        <f>VLOOKUP($G282,county_facts!$A:$BB,47,FALSE)</f>
        <v>1853300</v>
      </c>
      <c r="AZ282">
        <f>VLOOKUP($G282,county_facts!$A:$BB,48,FALSE)</f>
        <v>6483616</v>
      </c>
      <c r="BA282">
        <f>VLOOKUP($G282,county_facts!$A:$BB,49,FALSE)</f>
        <v>1765735</v>
      </c>
      <c r="BB282">
        <f>VLOOKUP($G282,county_facts!$A:$BB,50,FALSE)</f>
        <v>9106</v>
      </c>
      <c r="BC282">
        <f>VLOOKUP($G282,county_facts!$A:$BB,51,FALSE)</f>
        <v>840344</v>
      </c>
      <c r="BD282">
        <f>VLOOKUP($G282,county_facts!$A:$BB,52,FALSE)</f>
        <v>218</v>
      </c>
      <c r="BE282">
        <f>VLOOKUP($G282,county_facts!$A:$BB,53,FALSE)</f>
        <v>1014.69</v>
      </c>
      <c r="BF282">
        <f>VLOOKUP($G282,county_facts!$A:$BB,54,FALSE)</f>
        <v>197.9</v>
      </c>
    </row>
    <row r="283" spans="1:58" x14ac:dyDescent="0.3">
      <c r="A283" t="s">
        <v>6</v>
      </c>
      <c r="B283" t="s">
        <v>131</v>
      </c>
      <c r="C283">
        <v>4799</v>
      </c>
      <c r="D283" t="s">
        <v>132</v>
      </c>
      <c r="E283">
        <v>11853</v>
      </c>
      <c r="F283">
        <v>0.404876403</v>
      </c>
      <c r="G283">
        <v>6113</v>
      </c>
      <c r="H283">
        <f>VLOOKUP($G283,county_facts!$A:$BB,4,FALSE)</f>
        <v>207590</v>
      </c>
      <c r="I283">
        <f>VLOOKUP($G283,county_facts!$A:$BB,5,FALSE)</f>
        <v>200850</v>
      </c>
      <c r="J283">
        <f>VLOOKUP($G283,county_facts!$A:$BB,6,FALSE)</f>
        <v>3.4</v>
      </c>
      <c r="K283">
        <f>VLOOKUP($G283,county_facts!$A:$BB,7,FALSE)</f>
        <v>200849</v>
      </c>
      <c r="L283">
        <f>VLOOKUP($G283,county_facts!$A:$BB,8,FALSE)</f>
        <v>5.8</v>
      </c>
      <c r="M283">
        <f>VLOOKUP($G283,county_facts!$A:$BB,9,FALSE)</f>
        <v>21.7</v>
      </c>
      <c r="N283">
        <f>VLOOKUP($G283,county_facts!$A:$BB,10,FALSE)</f>
        <v>11.5</v>
      </c>
      <c r="O283">
        <f>VLOOKUP($G283,county_facts!$A:$BB,11,FALSE)</f>
        <v>51.3</v>
      </c>
      <c r="P283">
        <f>VLOOKUP($G283,county_facts!$A:$BB,12,FALSE)</f>
        <v>75.900000000000006</v>
      </c>
      <c r="Q283">
        <f>VLOOKUP($G283,county_facts!$A:$BB,13,FALSE)</f>
        <v>3</v>
      </c>
      <c r="R283">
        <f>VLOOKUP($G283,county_facts!$A:$BB,14,FALSE)</f>
        <v>1.8</v>
      </c>
      <c r="S283">
        <f>VLOOKUP($G283,county_facts!$A:$BB,15,FALSE)</f>
        <v>13.8</v>
      </c>
      <c r="T283">
        <f>VLOOKUP($G283,county_facts!$A:$BB,16,FALSE)</f>
        <v>0.6</v>
      </c>
      <c r="U283">
        <f>VLOOKUP($G283,county_facts!$A:$BB,17,FALSE)</f>
        <v>5</v>
      </c>
      <c r="V283">
        <f>VLOOKUP($G283,county_facts!$A:$BB,18,FALSE)</f>
        <v>31.5</v>
      </c>
      <c r="W283">
        <f>VLOOKUP($G283,county_facts!$A:$BB,19,FALSE)</f>
        <v>48.3</v>
      </c>
      <c r="X283">
        <f>VLOOKUP($G283,county_facts!$A:$BB,20,FALSE)</f>
        <v>76</v>
      </c>
      <c r="Y283">
        <f>VLOOKUP($G283,county_facts!$A:$BB,21,FALSE)</f>
        <v>21.7</v>
      </c>
      <c r="Z283">
        <f>VLOOKUP($G283,county_facts!$A:$BB,22,FALSE)</f>
        <v>34.700000000000003</v>
      </c>
      <c r="AA283">
        <f>VLOOKUP($G283,county_facts!$A:$BB,23,FALSE)</f>
        <v>84.3</v>
      </c>
      <c r="AB283">
        <f>VLOOKUP($G283,county_facts!$A:$BB,24,FALSE)</f>
        <v>37.9</v>
      </c>
      <c r="AC283">
        <f>VLOOKUP($G283,county_facts!$A:$BB,25,FALSE)</f>
        <v>10321</v>
      </c>
      <c r="AD283">
        <f>VLOOKUP($G283,county_facts!$A:$BB,26,FALSE)</f>
        <v>21.6</v>
      </c>
      <c r="AE283">
        <f>VLOOKUP($G283,county_facts!$A:$BB,27,FALSE)</f>
        <v>76720</v>
      </c>
      <c r="AF283">
        <f>VLOOKUP($G283,county_facts!$A:$BB,28,FALSE)</f>
        <v>52.9</v>
      </c>
      <c r="AG283">
        <f>VLOOKUP($G283,county_facts!$A:$BB,29,FALSE)</f>
        <v>30.6</v>
      </c>
      <c r="AH283">
        <f>VLOOKUP($G283,county_facts!$A:$BB,30,FALSE)</f>
        <v>314300</v>
      </c>
      <c r="AI283">
        <f>VLOOKUP($G283,county_facts!$A:$BB,31,FALSE)</f>
        <v>70347</v>
      </c>
      <c r="AJ283">
        <f>VLOOKUP($G283,county_facts!$A:$BB,32,FALSE)</f>
        <v>2.76</v>
      </c>
      <c r="AK283">
        <f>VLOOKUP($G283,county_facts!$A:$BB,33,FALSE)</f>
        <v>27730</v>
      </c>
      <c r="AL283">
        <f>VLOOKUP($G283,county_facts!$A:$BB,34,FALSE)</f>
        <v>55918</v>
      </c>
      <c r="AM283">
        <f>VLOOKUP($G283,county_facts!$A:$BB,35,FALSE)</f>
        <v>19.100000000000001</v>
      </c>
      <c r="AN283">
        <f>VLOOKUP($G283,county_facts!$A:$BB,36,FALSE)</f>
        <v>3878</v>
      </c>
      <c r="AO283">
        <f>VLOOKUP($G283,county_facts!$A:$BB,37,FALSE)</f>
        <v>60719</v>
      </c>
      <c r="AP283">
        <f>VLOOKUP($G283,county_facts!$A:$BB,38,FALSE)</f>
        <v>1.4</v>
      </c>
      <c r="AQ283">
        <f>VLOOKUP($G283,county_facts!$A:$BB,39,FALSE)</f>
        <v>11858</v>
      </c>
      <c r="AR283">
        <f>VLOOKUP($G283,county_facts!$A:$BB,40,FALSE)</f>
        <v>14782</v>
      </c>
      <c r="AS283">
        <f>VLOOKUP($G283,county_facts!$A:$BB,41,FALSE)</f>
        <v>0</v>
      </c>
      <c r="AT283">
        <f>VLOOKUP($G283,county_facts!$A:$BB,42,FALSE)</f>
        <v>0</v>
      </c>
      <c r="AU283">
        <f>VLOOKUP($G283,county_facts!$A:$BB,43,FALSE)</f>
        <v>10.5</v>
      </c>
      <c r="AV283">
        <f>VLOOKUP($G283,county_facts!$A:$BB,44,FALSE)</f>
        <v>0</v>
      </c>
      <c r="AW283">
        <f>VLOOKUP($G283,county_facts!$A:$BB,45,FALSE)</f>
        <v>11.2</v>
      </c>
      <c r="AX283">
        <f>VLOOKUP($G283,county_facts!$A:$BB,46,FALSE)</f>
        <v>29.9</v>
      </c>
      <c r="AY283">
        <f>VLOOKUP($G283,county_facts!$A:$BB,47,FALSE)</f>
        <v>1853300</v>
      </c>
      <c r="AZ283">
        <f>VLOOKUP($G283,county_facts!$A:$BB,48,FALSE)</f>
        <v>6483616</v>
      </c>
      <c r="BA283">
        <f>VLOOKUP($G283,county_facts!$A:$BB,49,FALSE)</f>
        <v>1765735</v>
      </c>
      <c r="BB283">
        <f>VLOOKUP($G283,county_facts!$A:$BB,50,FALSE)</f>
        <v>9106</v>
      </c>
      <c r="BC283">
        <f>VLOOKUP($G283,county_facts!$A:$BB,51,FALSE)</f>
        <v>840344</v>
      </c>
      <c r="BD283">
        <f>VLOOKUP($G283,county_facts!$A:$BB,52,FALSE)</f>
        <v>218</v>
      </c>
      <c r="BE283">
        <f>VLOOKUP($G283,county_facts!$A:$BB,53,FALSE)</f>
        <v>1014.69</v>
      </c>
      <c r="BF283">
        <f>VLOOKUP($G283,county_facts!$A:$BB,54,FALSE)</f>
        <v>197.9</v>
      </c>
    </row>
    <row r="284" spans="1:58" x14ac:dyDescent="0.3">
      <c r="A284" t="s">
        <v>9</v>
      </c>
      <c r="B284" t="s">
        <v>133</v>
      </c>
      <c r="C284">
        <v>29554</v>
      </c>
      <c r="D284" t="s">
        <v>132</v>
      </c>
      <c r="E284">
        <v>57145</v>
      </c>
      <c r="F284">
        <v>0.51717560600000001</v>
      </c>
      <c r="G284">
        <v>6111</v>
      </c>
      <c r="H284">
        <f>VLOOKUP($G284,county_facts!$A:$BB,4,FALSE)</f>
        <v>846178</v>
      </c>
      <c r="I284">
        <f>VLOOKUP($G284,county_facts!$A:$BB,5,FALSE)</f>
        <v>823420</v>
      </c>
      <c r="J284">
        <f>VLOOKUP($G284,county_facts!$A:$BB,6,FALSE)</f>
        <v>2.8</v>
      </c>
      <c r="K284">
        <f>VLOOKUP($G284,county_facts!$A:$BB,7,FALSE)</f>
        <v>823318</v>
      </c>
      <c r="L284">
        <f>VLOOKUP($G284,county_facts!$A:$BB,8,FALSE)</f>
        <v>6.4</v>
      </c>
      <c r="M284">
        <f>VLOOKUP($G284,county_facts!$A:$BB,9,FALSE)</f>
        <v>24.2</v>
      </c>
      <c r="N284">
        <f>VLOOKUP($G284,county_facts!$A:$BB,10,FALSE)</f>
        <v>13.6</v>
      </c>
      <c r="O284">
        <f>VLOOKUP($G284,county_facts!$A:$BB,11,FALSE)</f>
        <v>50.5</v>
      </c>
      <c r="P284">
        <f>VLOOKUP($G284,county_facts!$A:$BB,12,FALSE)</f>
        <v>84.8</v>
      </c>
      <c r="Q284">
        <f>VLOOKUP($G284,county_facts!$A:$BB,13,FALSE)</f>
        <v>2.2000000000000002</v>
      </c>
      <c r="R284">
        <f>VLOOKUP($G284,county_facts!$A:$BB,14,FALSE)</f>
        <v>1.9</v>
      </c>
      <c r="S284">
        <f>VLOOKUP($G284,county_facts!$A:$BB,15,FALSE)</f>
        <v>7.5</v>
      </c>
      <c r="T284">
        <f>VLOOKUP($G284,county_facts!$A:$BB,16,FALSE)</f>
        <v>0.3</v>
      </c>
      <c r="U284">
        <f>VLOOKUP($G284,county_facts!$A:$BB,17,FALSE)</f>
        <v>3.3</v>
      </c>
      <c r="V284">
        <f>VLOOKUP($G284,county_facts!$A:$BB,18,FALSE)</f>
        <v>42</v>
      </c>
      <c r="W284">
        <f>VLOOKUP($G284,county_facts!$A:$BB,19,FALSE)</f>
        <v>46.6</v>
      </c>
      <c r="X284">
        <f>VLOOKUP($G284,county_facts!$A:$BB,20,FALSE)</f>
        <v>86.5</v>
      </c>
      <c r="Y284">
        <f>VLOOKUP($G284,county_facts!$A:$BB,21,FALSE)</f>
        <v>22.8</v>
      </c>
      <c r="Z284">
        <f>VLOOKUP($G284,county_facts!$A:$BB,22,FALSE)</f>
        <v>37.799999999999997</v>
      </c>
      <c r="AA284">
        <f>VLOOKUP($G284,county_facts!$A:$BB,23,FALSE)</f>
        <v>82.8</v>
      </c>
      <c r="AB284">
        <f>VLOOKUP($G284,county_facts!$A:$BB,24,FALSE)</f>
        <v>31.4</v>
      </c>
      <c r="AC284">
        <f>VLOOKUP($G284,county_facts!$A:$BB,25,FALSE)</f>
        <v>47834</v>
      </c>
      <c r="AD284">
        <f>VLOOKUP($G284,county_facts!$A:$BB,26,FALSE)</f>
        <v>24.6</v>
      </c>
      <c r="AE284">
        <f>VLOOKUP($G284,county_facts!$A:$BB,27,FALSE)</f>
        <v>284504</v>
      </c>
      <c r="AF284">
        <f>VLOOKUP($G284,county_facts!$A:$BB,28,FALSE)</f>
        <v>64.900000000000006</v>
      </c>
      <c r="AG284">
        <f>VLOOKUP($G284,county_facts!$A:$BB,29,FALSE)</f>
        <v>21.1</v>
      </c>
      <c r="AH284">
        <f>VLOOKUP($G284,county_facts!$A:$BB,30,FALSE)</f>
        <v>442200</v>
      </c>
      <c r="AI284">
        <f>VLOOKUP($G284,county_facts!$A:$BB,31,FALSE)</f>
        <v>267076</v>
      </c>
      <c r="AJ284">
        <f>VLOOKUP($G284,county_facts!$A:$BB,32,FALSE)</f>
        <v>3.06</v>
      </c>
      <c r="AK284">
        <f>VLOOKUP($G284,county_facts!$A:$BB,33,FALSE)</f>
        <v>32930</v>
      </c>
      <c r="AL284">
        <f>VLOOKUP($G284,county_facts!$A:$BB,34,FALSE)</f>
        <v>76544</v>
      </c>
      <c r="AM284">
        <f>VLOOKUP($G284,county_facts!$A:$BB,35,FALSE)</f>
        <v>11.1</v>
      </c>
      <c r="AN284">
        <f>VLOOKUP($G284,county_facts!$A:$BB,36,FALSE)</f>
        <v>20089</v>
      </c>
      <c r="AO284">
        <f>VLOOKUP($G284,county_facts!$A:$BB,37,FALSE)</f>
        <v>247116</v>
      </c>
      <c r="AP284">
        <f>VLOOKUP($G284,county_facts!$A:$BB,38,FALSE)</f>
        <v>2.6</v>
      </c>
      <c r="AQ284">
        <f>VLOOKUP($G284,county_facts!$A:$BB,39,FALSE)</f>
        <v>64224</v>
      </c>
      <c r="AR284">
        <f>VLOOKUP($G284,county_facts!$A:$BB,40,FALSE)</f>
        <v>80179</v>
      </c>
      <c r="AS284">
        <f>VLOOKUP($G284,county_facts!$A:$BB,41,FALSE)</f>
        <v>1.3</v>
      </c>
      <c r="AT284">
        <f>VLOOKUP($G284,county_facts!$A:$BB,42,FALSE)</f>
        <v>1.6</v>
      </c>
      <c r="AU284">
        <f>VLOOKUP($G284,county_facts!$A:$BB,43,FALSE)</f>
        <v>7</v>
      </c>
      <c r="AV284">
        <f>VLOOKUP($G284,county_facts!$A:$BB,44,FALSE)</f>
        <v>0</v>
      </c>
      <c r="AW284">
        <f>VLOOKUP($G284,county_facts!$A:$BB,45,FALSE)</f>
        <v>15</v>
      </c>
      <c r="AX284">
        <f>VLOOKUP($G284,county_facts!$A:$BB,46,FALSE)</f>
        <v>28.8</v>
      </c>
      <c r="AY284">
        <f>VLOOKUP($G284,county_facts!$A:$BB,47,FALSE)</f>
        <v>8769037</v>
      </c>
      <c r="AZ284">
        <f>VLOOKUP($G284,county_facts!$A:$BB,48,FALSE)</f>
        <v>0</v>
      </c>
      <c r="BA284">
        <f>VLOOKUP($G284,county_facts!$A:$BB,49,FALSE)</f>
        <v>11083611</v>
      </c>
      <c r="BB284">
        <f>VLOOKUP($G284,county_facts!$A:$BB,50,FALSE)</f>
        <v>14036</v>
      </c>
      <c r="BC284">
        <f>VLOOKUP($G284,county_facts!$A:$BB,51,FALSE)</f>
        <v>1478160</v>
      </c>
      <c r="BD284">
        <f>VLOOKUP($G284,county_facts!$A:$BB,52,FALSE)</f>
        <v>1314</v>
      </c>
      <c r="BE284">
        <f>VLOOKUP($G284,county_facts!$A:$BB,53,FALSE)</f>
        <v>1843.13</v>
      </c>
      <c r="BF284">
        <f>VLOOKUP($G284,county_facts!$A:$BB,54,FALSE)</f>
        <v>446.7</v>
      </c>
    </row>
    <row r="285" spans="1:58" x14ac:dyDescent="0.3">
      <c r="A285" t="s">
        <v>6</v>
      </c>
      <c r="B285" t="s">
        <v>133</v>
      </c>
      <c r="C285">
        <v>27591</v>
      </c>
      <c r="D285" t="s">
        <v>132</v>
      </c>
      <c r="E285">
        <v>57145</v>
      </c>
      <c r="F285">
        <v>0.48282439399999999</v>
      </c>
      <c r="G285">
        <v>6111</v>
      </c>
      <c r="H285">
        <f>VLOOKUP($G285,county_facts!$A:$BB,4,FALSE)</f>
        <v>846178</v>
      </c>
      <c r="I285">
        <f>VLOOKUP($G285,county_facts!$A:$BB,5,FALSE)</f>
        <v>823420</v>
      </c>
      <c r="J285">
        <f>VLOOKUP($G285,county_facts!$A:$BB,6,FALSE)</f>
        <v>2.8</v>
      </c>
      <c r="K285">
        <f>VLOOKUP($G285,county_facts!$A:$BB,7,FALSE)</f>
        <v>823318</v>
      </c>
      <c r="L285">
        <f>VLOOKUP($G285,county_facts!$A:$BB,8,FALSE)</f>
        <v>6.4</v>
      </c>
      <c r="M285">
        <f>VLOOKUP($G285,county_facts!$A:$BB,9,FALSE)</f>
        <v>24.2</v>
      </c>
      <c r="N285">
        <f>VLOOKUP($G285,county_facts!$A:$BB,10,FALSE)</f>
        <v>13.6</v>
      </c>
      <c r="O285">
        <f>VLOOKUP($G285,county_facts!$A:$BB,11,FALSE)</f>
        <v>50.5</v>
      </c>
      <c r="P285">
        <f>VLOOKUP($G285,county_facts!$A:$BB,12,FALSE)</f>
        <v>84.8</v>
      </c>
      <c r="Q285">
        <f>VLOOKUP($G285,county_facts!$A:$BB,13,FALSE)</f>
        <v>2.2000000000000002</v>
      </c>
      <c r="R285">
        <f>VLOOKUP($G285,county_facts!$A:$BB,14,FALSE)</f>
        <v>1.9</v>
      </c>
      <c r="S285">
        <f>VLOOKUP($G285,county_facts!$A:$BB,15,FALSE)</f>
        <v>7.5</v>
      </c>
      <c r="T285">
        <f>VLOOKUP($G285,county_facts!$A:$BB,16,FALSE)</f>
        <v>0.3</v>
      </c>
      <c r="U285">
        <f>VLOOKUP($G285,county_facts!$A:$BB,17,FALSE)</f>
        <v>3.3</v>
      </c>
      <c r="V285">
        <f>VLOOKUP($G285,county_facts!$A:$BB,18,FALSE)</f>
        <v>42</v>
      </c>
      <c r="W285">
        <f>VLOOKUP($G285,county_facts!$A:$BB,19,FALSE)</f>
        <v>46.6</v>
      </c>
      <c r="X285">
        <f>VLOOKUP($G285,county_facts!$A:$BB,20,FALSE)</f>
        <v>86.5</v>
      </c>
      <c r="Y285">
        <f>VLOOKUP($G285,county_facts!$A:$BB,21,FALSE)</f>
        <v>22.8</v>
      </c>
      <c r="Z285">
        <f>VLOOKUP($G285,county_facts!$A:$BB,22,FALSE)</f>
        <v>37.799999999999997</v>
      </c>
      <c r="AA285">
        <f>VLOOKUP($G285,county_facts!$A:$BB,23,FALSE)</f>
        <v>82.8</v>
      </c>
      <c r="AB285">
        <f>VLOOKUP($G285,county_facts!$A:$BB,24,FALSE)</f>
        <v>31.4</v>
      </c>
      <c r="AC285">
        <f>VLOOKUP($G285,county_facts!$A:$BB,25,FALSE)</f>
        <v>47834</v>
      </c>
      <c r="AD285">
        <f>VLOOKUP($G285,county_facts!$A:$BB,26,FALSE)</f>
        <v>24.6</v>
      </c>
      <c r="AE285">
        <f>VLOOKUP($G285,county_facts!$A:$BB,27,FALSE)</f>
        <v>284504</v>
      </c>
      <c r="AF285">
        <f>VLOOKUP($G285,county_facts!$A:$BB,28,FALSE)</f>
        <v>64.900000000000006</v>
      </c>
      <c r="AG285">
        <f>VLOOKUP($G285,county_facts!$A:$BB,29,FALSE)</f>
        <v>21.1</v>
      </c>
      <c r="AH285">
        <f>VLOOKUP($G285,county_facts!$A:$BB,30,FALSE)</f>
        <v>442200</v>
      </c>
      <c r="AI285">
        <f>VLOOKUP($G285,county_facts!$A:$BB,31,FALSE)</f>
        <v>267076</v>
      </c>
      <c r="AJ285">
        <f>VLOOKUP($G285,county_facts!$A:$BB,32,FALSE)</f>
        <v>3.06</v>
      </c>
      <c r="AK285">
        <f>VLOOKUP($G285,county_facts!$A:$BB,33,FALSE)</f>
        <v>32930</v>
      </c>
      <c r="AL285">
        <f>VLOOKUP($G285,county_facts!$A:$BB,34,FALSE)</f>
        <v>76544</v>
      </c>
      <c r="AM285">
        <f>VLOOKUP($G285,county_facts!$A:$BB,35,FALSE)</f>
        <v>11.1</v>
      </c>
      <c r="AN285">
        <f>VLOOKUP($G285,county_facts!$A:$BB,36,FALSE)</f>
        <v>20089</v>
      </c>
      <c r="AO285">
        <f>VLOOKUP($G285,county_facts!$A:$BB,37,FALSE)</f>
        <v>247116</v>
      </c>
      <c r="AP285">
        <f>VLOOKUP($G285,county_facts!$A:$BB,38,FALSE)</f>
        <v>2.6</v>
      </c>
      <c r="AQ285">
        <f>VLOOKUP($G285,county_facts!$A:$BB,39,FALSE)</f>
        <v>64224</v>
      </c>
      <c r="AR285">
        <f>VLOOKUP($G285,county_facts!$A:$BB,40,FALSE)</f>
        <v>80179</v>
      </c>
      <c r="AS285">
        <f>VLOOKUP($G285,county_facts!$A:$BB,41,FALSE)</f>
        <v>1.3</v>
      </c>
      <c r="AT285">
        <f>VLOOKUP($G285,county_facts!$A:$BB,42,FALSE)</f>
        <v>1.6</v>
      </c>
      <c r="AU285">
        <f>VLOOKUP($G285,county_facts!$A:$BB,43,FALSE)</f>
        <v>7</v>
      </c>
      <c r="AV285">
        <f>VLOOKUP($G285,county_facts!$A:$BB,44,FALSE)</f>
        <v>0</v>
      </c>
      <c r="AW285">
        <f>VLOOKUP($G285,county_facts!$A:$BB,45,FALSE)</f>
        <v>15</v>
      </c>
      <c r="AX285">
        <f>VLOOKUP($G285,county_facts!$A:$BB,46,FALSE)</f>
        <v>28.8</v>
      </c>
      <c r="AY285">
        <f>VLOOKUP($G285,county_facts!$A:$BB,47,FALSE)</f>
        <v>8769037</v>
      </c>
      <c r="AZ285">
        <f>VLOOKUP($G285,county_facts!$A:$BB,48,FALSE)</f>
        <v>0</v>
      </c>
      <c r="BA285">
        <f>VLOOKUP($G285,county_facts!$A:$BB,49,FALSE)</f>
        <v>11083611</v>
      </c>
      <c r="BB285">
        <f>VLOOKUP($G285,county_facts!$A:$BB,50,FALSE)</f>
        <v>14036</v>
      </c>
      <c r="BC285">
        <f>VLOOKUP($G285,county_facts!$A:$BB,51,FALSE)</f>
        <v>1478160</v>
      </c>
      <c r="BD285">
        <f>VLOOKUP($G285,county_facts!$A:$BB,52,FALSE)</f>
        <v>1314</v>
      </c>
      <c r="BE285">
        <f>VLOOKUP($G285,county_facts!$A:$BB,53,FALSE)</f>
        <v>1843.13</v>
      </c>
      <c r="BF285">
        <f>VLOOKUP($G285,county_facts!$A:$BB,54,FALSE)</f>
        <v>446.7</v>
      </c>
    </row>
    <row r="286" spans="1:58" x14ac:dyDescent="0.3">
      <c r="A286" t="s">
        <v>9</v>
      </c>
      <c r="B286" t="s">
        <v>134</v>
      </c>
      <c r="C286">
        <v>2143</v>
      </c>
      <c r="D286" t="s">
        <v>132</v>
      </c>
      <c r="E286">
        <v>4049</v>
      </c>
      <c r="F286">
        <v>0.52926648600000004</v>
      </c>
      <c r="G286">
        <v>6109</v>
      </c>
      <c r="H286">
        <f>VLOOKUP($G286,county_facts!$A:$BB,4,FALSE)</f>
        <v>53831</v>
      </c>
      <c r="I286">
        <f>VLOOKUP($G286,county_facts!$A:$BB,5,FALSE)</f>
        <v>55365</v>
      </c>
      <c r="J286">
        <f>VLOOKUP($G286,county_facts!$A:$BB,6,FALSE)</f>
        <v>-2.8</v>
      </c>
      <c r="K286">
        <f>VLOOKUP($G286,county_facts!$A:$BB,7,FALSE)</f>
        <v>55365</v>
      </c>
      <c r="L286">
        <f>VLOOKUP($G286,county_facts!$A:$BB,8,FALSE)</f>
        <v>4.2</v>
      </c>
      <c r="M286">
        <f>VLOOKUP($G286,county_facts!$A:$BB,9,FALSE)</f>
        <v>16.8</v>
      </c>
      <c r="N286">
        <f>VLOOKUP($G286,county_facts!$A:$BB,10,FALSE)</f>
        <v>23.5</v>
      </c>
      <c r="O286">
        <f>VLOOKUP($G286,county_facts!$A:$BB,11,FALSE)</f>
        <v>47.8</v>
      </c>
      <c r="P286">
        <f>VLOOKUP($G286,county_facts!$A:$BB,12,FALSE)</f>
        <v>90.8</v>
      </c>
      <c r="Q286">
        <f>VLOOKUP($G286,county_facts!$A:$BB,13,FALSE)</f>
        <v>2.1</v>
      </c>
      <c r="R286">
        <f>VLOOKUP($G286,county_facts!$A:$BB,14,FALSE)</f>
        <v>2.2000000000000002</v>
      </c>
      <c r="S286">
        <f>VLOOKUP($G286,county_facts!$A:$BB,15,FALSE)</f>
        <v>1.3</v>
      </c>
      <c r="T286">
        <f>VLOOKUP($G286,county_facts!$A:$BB,16,FALSE)</f>
        <v>0.2</v>
      </c>
      <c r="U286">
        <f>VLOOKUP($G286,county_facts!$A:$BB,17,FALSE)</f>
        <v>3.3</v>
      </c>
      <c r="V286">
        <f>VLOOKUP($G286,county_facts!$A:$BB,18,FALSE)</f>
        <v>11.5</v>
      </c>
      <c r="W286">
        <f>VLOOKUP($G286,county_facts!$A:$BB,19,FALSE)</f>
        <v>81.099999999999994</v>
      </c>
      <c r="X286">
        <f>VLOOKUP($G286,county_facts!$A:$BB,20,FALSE)</f>
        <v>84.8</v>
      </c>
      <c r="Y286">
        <f>VLOOKUP($G286,county_facts!$A:$BB,21,FALSE)</f>
        <v>4.8</v>
      </c>
      <c r="Z286">
        <f>VLOOKUP($G286,county_facts!$A:$BB,22,FALSE)</f>
        <v>7.6</v>
      </c>
      <c r="AA286">
        <f>VLOOKUP($G286,county_facts!$A:$BB,23,FALSE)</f>
        <v>89.1</v>
      </c>
      <c r="AB286">
        <f>VLOOKUP($G286,county_facts!$A:$BB,24,FALSE)</f>
        <v>19.5</v>
      </c>
      <c r="AC286">
        <f>VLOOKUP($G286,county_facts!$A:$BB,25,FALSE)</f>
        <v>5375</v>
      </c>
      <c r="AD286">
        <f>VLOOKUP($G286,county_facts!$A:$BB,26,FALSE)</f>
        <v>25.1</v>
      </c>
      <c r="AE286">
        <f>VLOOKUP($G286,county_facts!$A:$BB,27,FALSE)</f>
        <v>31361</v>
      </c>
      <c r="AF286">
        <f>VLOOKUP($G286,county_facts!$A:$BB,28,FALSE)</f>
        <v>69.900000000000006</v>
      </c>
      <c r="AG286">
        <f>VLOOKUP($G286,county_facts!$A:$BB,29,FALSE)</f>
        <v>8.4</v>
      </c>
      <c r="AH286">
        <f>VLOOKUP($G286,county_facts!$A:$BB,30,FALSE)</f>
        <v>269400</v>
      </c>
      <c r="AI286">
        <f>VLOOKUP($G286,county_facts!$A:$BB,31,FALSE)</f>
        <v>22025</v>
      </c>
      <c r="AJ286">
        <f>VLOOKUP($G286,county_facts!$A:$BB,32,FALSE)</f>
        <v>2.31</v>
      </c>
      <c r="AK286">
        <f>VLOOKUP($G286,county_facts!$A:$BB,33,FALSE)</f>
        <v>25943</v>
      </c>
      <c r="AL286">
        <f>VLOOKUP($G286,county_facts!$A:$BB,34,FALSE)</f>
        <v>48426</v>
      </c>
      <c r="AM286">
        <f>VLOOKUP($G286,county_facts!$A:$BB,35,FALSE)</f>
        <v>14.5</v>
      </c>
      <c r="AN286">
        <f>VLOOKUP($G286,county_facts!$A:$BB,36,FALSE)</f>
        <v>1289</v>
      </c>
      <c r="AO286">
        <f>VLOOKUP($G286,county_facts!$A:$BB,37,FALSE)</f>
        <v>12223</v>
      </c>
      <c r="AP286">
        <f>VLOOKUP($G286,county_facts!$A:$BB,38,FALSE)</f>
        <v>2.4</v>
      </c>
      <c r="AQ286">
        <f>VLOOKUP($G286,county_facts!$A:$BB,39,FALSE)</f>
        <v>4033</v>
      </c>
      <c r="AR286">
        <f>VLOOKUP($G286,county_facts!$A:$BB,40,FALSE)</f>
        <v>5706</v>
      </c>
      <c r="AS286">
        <f>VLOOKUP($G286,county_facts!$A:$BB,41,FALSE)</f>
        <v>0</v>
      </c>
      <c r="AT286">
        <f>VLOOKUP($G286,county_facts!$A:$BB,42,FALSE)</f>
        <v>0</v>
      </c>
      <c r="AU286">
        <f>VLOOKUP($G286,county_facts!$A:$BB,43,FALSE)</f>
        <v>0</v>
      </c>
      <c r="AV286">
        <f>VLOOKUP($G286,county_facts!$A:$BB,44,FALSE)</f>
        <v>0</v>
      </c>
      <c r="AW286">
        <f>VLOOKUP($G286,county_facts!$A:$BB,45,FALSE)</f>
        <v>0</v>
      </c>
      <c r="AX286">
        <f>VLOOKUP($G286,county_facts!$A:$BB,46,FALSE)</f>
        <v>0</v>
      </c>
      <c r="AY286">
        <f>VLOOKUP($G286,county_facts!$A:$BB,47,FALSE)</f>
        <v>222524</v>
      </c>
      <c r="AZ286">
        <f>VLOOKUP($G286,county_facts!$A:$BB,48,FALSE)</f>
        <v>0</v>
      </c>
      <c r="BA286">
        <f>VLOOKUP($G286,county_facts!$A:$BB,49,FALSE)</f>
        <v>582426</v>
      </c>
      <c r="BB286">
        <f>VLOOKUP($G286,county_facts!$A:$BB,50,FALSE)</f>
        <v>10460</v>
      </c>
      <c r="BC286">
        <f>VLOOKUP($G286,county_facts!$A:$BB,51,FALSE)</f>
        <v>86532</v>
      </c>
      <c r="BD286">
        <f>VLOOKUP($G286,county_facts!$A:$BB,52,FALSE)</f>
        <v>55</v>
      </c>
      <c r="BE286">
        <f>VLOOKUP($G286,county_facts!$A:$BB,53,FALSE)</f>
        <v>2220.88</v>
      </c>
      <c r="BF286">
        <f>VLOOKUP($G286,county_facts!$A:$BB,54,FALSE)</f>
        <v>24.9</v>
      </c>
    </row>
    <row r="287" spans="1:58" x14ac:dyDescent="0.3">
      <c r="A287" t="s">
        <v>6</v>
      </c>
      <c r="B287" t="s">
        <v>134</v>
      </c>
      <c r="C287">
        <v>1906</v>
      </c>
      <c r="D287" t="s">
        <v>132</v>
      </c>
      <c r="E287">
        <v>4049</v>
      </c>
      <c r="F287">
        <v>0.47073351400000002</v>
      </c>
      <c r="G287">
        <v>6109</v>
      </c>
      <c r="H287">
        <f>VLOOKUP($G287,county_facts!$A:$BB,4,FALSE)</f>
        <v>53831</v>
      </c>
      <c r="I287">
        <f>VLOOKUP($G287,county_facts!$A:$BB,5,FALSE)</f>
        <v>55365</v>
      </c>
      <c r="J287">
        <f>VLOOKUP($G287,county_facts!$A:$BB,6,FALSE)</f>
        <v>-2.8</v>
      </c>
      <c r="K287">
        <f>VLOOKUP($G287,county_facts!$A:$BB,7,FALSE)</f>
        <v>55365</v>
      </c>
      <c r="L287">
        <f>VLOOKUP($G287,county_facts!$A:$BB,8,FALSE)</f>
        <v>4.2</v>
      </c>
      <c r="M287">
        <f>VLOOKUP($G287,county_facts!$A:$BB,9,FALSE)</f>
        <v>16.8</v>
      </c>
      <c r="N287">
        <f>VLOOKUP($G287,county_facts!$A:$BB,10,FALSE)</f>
        <v>23.5</v>
      </c>
      <c r="O287">
        <f>VLOOKUP($G287,county_facts!$A:$BB,11,FALSE)</f>
        <v>47.8</v>
      </c>
      <c r="P287">
        <f>VLOOKUP($G287,county_facts!$A:$BB,12,FALSE)</f>
        <v>90.8</v>
      </c>
      <c r="Q287">
        <f>VLOOKUP($G287,county_facts!$A:$BB,13,FALSE)</f>
        <v>2.1</v>
      </c>
      <c r="R287">
        <f>VLOOKUP($G287,county_facts!$A:$BB,14,FALSE)</f>
        <v>2.2000000000000002</v>
      </c>
      <c r="S287">
        <f>VLOOKUP($G287,county_facts!$A:$BB,15,FALSE)</f>
        <v>1.3</v>
      </c>
      <c r="T287">
        <f>VLOOKUP($G287,county_facts!$A:$BB,16,FALSE)</f>
        <v>0.2</v>
      </c>
      <c r="U287">
        <f>VLOOKUP($G287,county_facts!$A:$BB,17,FALSE)</f>
        <v>3.3</v>
      </c>
      <c r="V287">
        <f>VLOOKUP($G287,county_facts!$A:$BB,18,FALSE)</f>
        <v>11.5</v>
      </c>
      <c r="W287">
        <f>VLOOKUP($G287,county_facts!$A:$BB,19,FALSE)</f>
        <v>81.099999999999994</v>
      </c>
      <c r="X287">
        <f>VLOOKUP($G287,county_facts!$A:$BB,20,FALSE)</f>
        <v>84.8</v>
      </c>
      <c r="Y287">
        <f>VLOOKUP($G287,county_facts!$A:$BB,21,FALSE)</f>
        <v>4.8</v>
      </c>
      <c r="Z287">
        <f>VLOOKUP($G287,county_facts!$A:$BB,22,FALSE)</f>
        <v>7.6</v>
      </c>
      <c r="AA287">
        <f>VLOOKUP($G287,county_facts!$A:$BB,23,FALSE)</f>
        <v>89.1</v>
      </c>
      <c r="AB287">
        <f>VLOOKUP($G287,county_facts!$A:$BB,24,FALSE)</f>
        <v>19.5</v>
      </c>
      <c r="AC287">
        <f>VLOOKUP($G287,county_facts!$A:$BB,25,FALSE)</f>
        <v>5375</v>
      </c>
      <c r="AD287">
        <f>VLOOKUP($G287,county_facts!$A:$BB,26,FALSE)</f>
        <v>25.1</v>
      </c>
      <c r="AE287">
        <f>VLOOKUP($G287,county_facts!$A:$BB,27,FALSE)</f>
        <v>31361</v>
      </c>
      <c r="AF287">
        <f>VLOOKUP($G287,county_facts!$A:$BB,28,FALSE)</f>
        <v>69.900000000000006</v>
      </c>
      <c r="AG287">
        <f>VLOOKUP($G287,county_facts!$A:$BB,29,FALSE)</f>
        <v>8.4</v>
      </c>
      <c r="AH287">
        <f>VLOOKUP($G287,county_facts!$A:$BB,30,FALSE)</f>
        <v>269400</v>
      </c>
      <c r="AI287">
        <f>VLOOKUP($G287,county_facts!$A:$BB,31,FALSE)</f>
        <v>22025</v>
      </c>
      <c r="AJ287">
        <f>VLOOKUP($G287,county_facts!$A:$BB,32,FALSE)</f>
        <v>2.31</v>
      </c>
      <c r="AK287">
        <f>VLOOKUP($G287,county_facts!$A:$BB,33,FALSE)</f>
        <v>25943</v>
      </c>
      <c r="AL287">
        <f>VLOOKUP($G287,county_facts!$A:$BB,34,FALSE)</f>
        <v>48426</v>
      </c>
      <c r="AM287">
        <f>VLOOKUP($G287,county_facts!$A:$BB,35,FALSE)</f>
        <v>14.5</v>
      </c>
      <c r="AN287">
        <f>VLOOKUP($G287,county_facts!$A:$BB,36,FALSE)</f>
        <v>1289</v>
      </c>
      <c r="AO287">
        <f>VLOOKUP($G287,county_facts!$A:$BB,37,FALSE)</f>
        <v>12223</v>
      </c>
      <c r="AP287">
        <f>VLOOKUP($G287,county_facts!$A:$BB,38,FALSE)</f>
        <v>2.4</v>
      </c>
      <c r="AQ287">
        <f>VLOOKUP($G287,county_facts!$A:$BB,39,FALSE)</f>
        <v>4033</v>
      </c>
      <c r="AR287">
        <f>VLOOKUP($G287,county_facts!$A:$BB,40,FALSE)</f>
        <v>5706</v>
      </c>
      <c r="AS287">
        <f>VLOOKUP($G287,county_facts!$A:$BB,41,FALSE)</f>
        <v>0</v>
      </c>
      <c r="AT287">
        <f>VLOOKUP($G287,county_facts!$A:$BB,42,FALSE)</f>
        <v>0</v>
      </c>
      <c r="AU287">
        <f>VLOOKUP($G287,county_facts!$A:$BB,43,FALSE)</f>
        <v>0</v>
      </c>
      <c r="AV287">
        <f>VLOOKUP($G287,county_facts!$A:$BB,44,FALSE)</f>
        <v>0</v>
      </c>
      <c r="AW287">
        <f>VLOOKUP($G287,county_facts!$A:$BB,45,FALSE)</f>
        <v>0</v>
      </c>
      <c r="AX287">
        <f>VLOOKUP($G287,county_facts!$A:$BB,46,FALSE)</f>
        <v>0</v>
      </c>
      <c r="AY287">
        <f>VLOOKUP($G287,county_facts!$A:$BB,47,FALSE)</f>
        <v>222524</v>
      </c>
      <c r="AZ287">
        <f>VLOOKUP($G287,county_facts!$A:$BB,48,FALSE)</f>
        <v>0</v>
      </c>
      <c r="BA287">
        <f>VLOOKUP($G287,county_facts!$A:$BB,49,FALSE)</f>
        <v>582426</v>
      </c>
      <c r="BB287">
        <f>VLOOKUP($G287,county_facts!$A:$BB,50,FALSE)</f>
        <v>10460</v>
      </c>
      <c r="BC287">
        <f>VLOOKUP($G287,county_facts!$A:$BB,51,FALSE)</f>
        <v>86532</v>
      </c>
      <c r="BD287">
        <f>VLOOKUP($G287,county_facts!$A:$BB,52,FALSE)</f>
        <v>55</v>
      </c>
      <c r="BE287">
        <f>VLOOKUP($G287,county_facts!$A:$BB,53,FALSE)</f>
        <v>2220.88</v>
      </c>
      <c r="BF287">
        <f>VLOOKUP($G287,county_facts!$A:$BB,54,FALSE)</f>
        <v>24.9</v>
      </c>
    </row>
    <row r="288" spans="1:58" x14ac:dyDescent="0.3">
      <c r="A288" t="s">
        <v>9</v>
      </c>
      <c r="B288" t="s">
        <v>135</v>
      </c>
      <c r="C288">
        <v>9096</v>
      </c>
      <c r="D288" t="s">
        <v>132</v>
      </c>
      <c r="E288">
        <v>15834</v>
      </c>
      <c r="F288">
        <v>0.57446002299999999</v>
      </c>
      <c r="G288">
        <v>6107</v>
      </c>
      <c r="H288">
        <f>VLOOKUP($G288,county_facts!$A:$BB,4,FALSE)</f>
        <v>458198</v>
      </c>
      <c r="I288">
        <f>VLOOKUP($G288,county_facts!$A:$BB,5,FALSE)</f>
        <v>442182</v>
      </c>
      <c r="J288">
        <f>VLOOKUP($G288,county_facts!$A:$BB,6,FALSE)</f>
        <v>3.6</v>
      </c>
      <c r="K288">
        <f>VLOOKUP($G288,county_facts!$A:$BB,7,FALSE)</f>
        <v>442179</v>
      </c>
      <c r="L288">
        <f>VLOOKUP($G288,county_facts!$A:$BB,8,FALSE)</f>
        <v>8.9</v>
      </c>
      <c r="M288">
        <f>VLOOKUP($G288,county_facts!$A:$BB,9,FALSE)</f>
        <v>31.6</v>
      </c>
      <c r="N288">
        <f>VLOOKUP($G288,county_facts!$A:$BB,10,FALSE)</f>
        <v>10.4</v>
      </c>
      <c r="O288">
        <f>VLOOKUP($G288,county_facts!$A:$BB,11,FALSE)</f>
        <v>49.9</v>
      </c>
      <c r="P288">
        <f>VLOOKUP($G288,county_facts!$A:$BB,12,FALSE)</f>
        <v>88.3</v>
      </c>
      <c r="Q288">
        <f>VLOOKUP($G288,county_facts!$A:$BB,13,FALSE)</f>
        <v>2.2000000000000002</v>
      </c>
      <c r="R288">
        <f>VLOOKUP($G288,county_facts!$A:$BB,14,FALSE)</f>
        <v>2.8</v>
      </c>
      <c r="S288">
        <f>VLOOKUP($G288,county_facts!$A:$BB,15,FALSE)</f>
        <v>4</v>
      </c>
      <c r="T288">
        <f>VLOOKUP($G288,county_facts!$A:$BB,16,FALSE)</f>
        <v>0.2</v>
      </c>
      <c r="U288">
        <f>VLOOKUP($G288,county_facts!$A:$BB,17,FALSE)</f>
        <v>2.4</v>
      </c>
      <c r="V288">
        <f>VLOOKUP($G288,county_facts!$A:$BB,18,FALSE)</f>
        <v>62.9</v>
      </c>
      <c r="W288">
        <f>VLOOKUP($G288,county_facts!$A:$BB,19,FALSE)</f>
        <v>30.3</v>
      </c>
      <c r="X288">
        <f>VLOOKUP($G288,county_facts!$A:$BB,20,FALSE)</f>
        <v>84.9</v>
      </c>
      <c r="Y288">
        <f>VLOOKUP($G288,county_facts!$A:$BB,21,FALSE)</f>
        <v>22.8</v>
      </c>
      <c r="Z288">
        <f>VLOOKUP($G288,county_facts!$A:$BB,22,FALSE)</f>
        <v>49.2</v>
      </c>
      <c r="AA288">
        <f>VLOOKUP($G288,county_facts!$A:$BB,23,FALSE)</f>
        <v>68</v>
      </c>
      <c r="AB288">
        <f>VLOOKUP($G288,county_facts!$A:$BB,24,FALSE)</f>
        <v>13.3</v>
      </c>
      <c r="AC288">
        <f>VLOOKUP($G288,county_facts!$A:$BB,25,FALSE)</f>
        <v>18289</v>
      </c>
      <c r="AD288">
        <f>VLOOKUP($G288,county_facts!$A:$BB,26,FALSE)</f>
        <v>21.3</v>
      </c>
      <c r="AE288">
        <f>VLOOKUP($G288,county_facts!$A:$BB,27,FALSE)</f>
        <v>145503</v>
      </c>
      <c r="AF288">
        <f>VLOOKUP($G288,county_facts!$A:$BB,28,FALSE)</f>
        <v>57.5</v>
      </c>
      <c r="AG288">
        <f>VLOOKUP($G288,county_facts!$A:$BB,29,FALSE)</f>
        <v>14.4</v>
      </c>
      <c r="AH288">
        <f>VLOOKUP($G288,county_facts!$A:$BB,30,FALSE)</f>
        <v>163100</v>
      </c>
      <c r="AI288">
        <f>VLOOKUP($G288,county_facts!$A:$BB,31,FALSE)</f>
        <v>131642</v>
      </c>
      <c r="AJ288">
        <f>VLOOKUP($G288,county_facts!$A:$BB,32,FALSE)</f>
        <v>3.35</v>
      </c>
      <c r="AK288">
        <f>VLOOKUP($G288,county_facts!$A:$BB,33,FALSE)</f>
        <v>17894</v>
      </c>
      <c r="AL288">
        <f>VLOOKUP($G288,county_facts!$A:$BB,34,FALSE)</f>
        <v>42708</v>
      </c>
      <c r="AM288">
        <f>VLOOKUP($G288,county_facts!$A:$BB,35,FALSE)</f>
        <v>26.2</v>
      </c>
      <c r="AN288">
        <f>VLOOKUP($G288,county_facts!$A:$BB,36,FALSE)</f>
        <v>6142</v>
      </c>
      <c r="AO288">
        <f>VLOOKUP($G288,county_facts!$A:$BB,37,FALSE)</f>
        <v>88795</v>
      </c>
      <c r="AP288">
        <f>VLOOKUP($G288,county_facts!$A:$BB,38,FALSE)</f>
        <v>2</v>
      </c>
      <c r="AQ288">
        <f>VLOOKUP($G288,county_facts!$A:$BB,39,FALSE)</f>
        <v>19668</v>
      </c>
      <c r="AR288">
        <f>VLOOKUP($G288,county_facts!$A:$BB,40,FALSE)</f>
        <v>24881</v>
      </c>
      <c r="AS288">
        <f>VLOOKUP($G288,county_facts!$A:$BB,41,FALSE)</f>
        <v>1.4</v>
      </c>
      <c r="AT288">
        <f>VLOOKUP($G288,county_facts!$A:$BB,42,FALSE)</f>
        <v>1.9</v>
      </c>
      <c r="AU288">
        <f>VLOOKUP($G288,county_facts!$A:$BB,43,FALSE)</f>
        <v>0</v>
      </c>
      <c r="AV288">
        <f>VLOOKUP($G288,county_facts!$A:$BB,44,FALSE)</f>
        <v>0</v>
      </c>
      <c r="AW288">
        <f>VLOOKUP($G288,county_facts!$A:$BB,45,FALSE)</f>
        <v>26.1</v>
      </c>
      <c r="AX288">
        <f>VLOOKUP($G288,county_facts!$A:$BB,46,FALSE)</f>
        <v>27.2</v>
      </c>
      <c r="AY288">
        <f>VLOOKUP($G288,county_facts!$A:$BB,47,FALSE)</f>
        <v>5015960</v>
      </c>
      <c r="AZ288">
        <f>VLOOKUP($G288,county_facts!$A:$BB,48,FALSE)</f>
        <v>0</v>
      </c>
      <c r="BA288">
        <f>VLOOKUP($G288,county_facts!$A:$BB,49,FALSE)</f>
        <v>3900853</v>
      </c>
      <c r="BB288">
        <f>VLOOKUP($G288,county_facts!$A:$BB,50,FALSE)</f>
        <v>9373</v>
      </c>
      <c r="BC288">
        <f>VLOOKUP($G288,county_facts!$A:$BB,51,FALSE)</f>
        <v>379422</v>
      </c>
      <c r="BD288">
        <f>VLOOKUP($G288,county_facts!$A:$BB,52,FALSE)</f>
        <v>1092</v>
      </c>
      <c r="BE288">
        <f>VLOOKUP($G288,county_facts!$A:$BB,53,FALSE)</f>
        <v>4824.22</v>
      </c>
      <c r="BF288">
        <f>VLOOKUP($G288,county_facts!$A:$BB,54,FALSE)</f>
        <v>91.7</v>
      </c>
    </row>
    <row r="289" spans="1:58" x14ac:dyDescent="0.3">
      <c r="A289" t="s">
        <v>6</v>
      </c>
      <c r="B289" t="s">
        <v>135</v>
      </c>
      <c r="C289">
        <v>6738</v>
      </c>
      <c r="D289" t="s">
        <v>132</v>
      </c>
      <c r="E289">
        <v>15834</v>
      </c>
      <c r="F289">
        <v>0.42553997700000001</v>
      </c>
      <c r="G289">
        <v>6107</v>
      </c>
      <c r="H289">
        <f>VLOOKUP($G289,county_facts!$A:$BB,4,FALSE)</f>
        <v>458198</v>
      </c>
      <c r="I289">
        <f>VLOOKUP($G289,county_facts!$A:$BB,5,FALSE)</f>
        <v>442182</v>
      </c>
      <c r="J289">
        <f>VLOOKUP($G289,county_facts!$A:$BB,6,FALSE)</f>
        <v>3.6</v>
      </c>
      <c r="K289">
        <f>VLOOKUP($G289,county_facts!$A:$BB,7,FALSE)</f>
        <v>442179</v>
      </c>
      <c r="L289">
        <f>VLOOKUP($G289,county_facts!$A:$BB,8,FALSE)</f>
        <v>8.9</v>
      </c>
      <c r="M289">
        <f>VLOOKUP($G289,county_facts!$A:$BB,9,FALSE)</f>
        <v>31.6</v>
      </c>
      <c r="N289">
        <f>VLOOKUP($G289,county_facts!$A:$BB,10,FALSE)</f>
        <v>10.4</v>
      </c>
      <c r="O289">
        <f>VLOOKUP($G289,county_facts!$A:$BB,11,FALSE)</f>
        <v>49.9</v>
      </c>
      <c r="P289">
        <f>VLOOKUP($G289,county_facts!$A:$BB,12,FALSE)</f>
        <v>88.3</v>
      </c>
      <c r="Q289">
        <f>VLOOKUP($G289,county_facts!$A:$BB,13,FALSE)</f>
        <v>2.2000000000000002</v>
      </c>
      <c r="R289">
        <f>VLOOKUP($G289,county_facts!$A:$BB,14,FALSE)</f>
        <v>2.8</v>
      </c>
      <c r="S289">
        <f>VLOOKUP($G289,county_facts!$A:$BB,15,FALSE)</f>
        <v>4</v>
      </c>
      <c r="T289">
        <f>VLOOKUP($G289,county_facts!$A:$BB,16,FALSE)</f>
        <v>0.2</v>
      </c>
      <c r="U289">
        <f>VLOOKUP($G289,county_facts!$A:$BB,17,FALSE)</f>
        <v>2.4</v>
      </c>
      <c r="V289">
        <f>VLOOKUP($G289,county_facts!$A:$BB,18,FALSE)</f>
        <v>62.9</v>
      </c>
      <c r="W289">
        <f>VLOOKUP($G289,county_facts!$A:$BB,19,FALSE)</f>
        <v>30.3</v>
      </c>
      <c r="X289">
        <f>VLOOKUP($G289,county_facts!$A:$BB,20,FALSE)</f>
        <v>84.9</v>
      </c>
      <c r="Y289">
        <f>VLOOKUP($G289,county_facts!$A:$BB,21,FALSE)</f>
        <v>22.8</v>
      </c>
      <c r="Z289">
        <f>VLOOKUP($G289,county_facts!$A:$BB,22,FALSE)</f>
        <v>49.2</v>
      </c>
      <c r="AA289">
        <f>VLOOKUP($G289,county_facts!$A:$BB,23,FALSE)</f>
        <v>68</v>
      </c>
      <c r="AB289">
        <f>VLOOKUP($G289,county_facts!$A:$BB,24,FALSE)</f>
        <v>13.3</v>
      </c>
      <c r="AC289">
        <f>VLOOKUP($G289,county_facts!$A:$BB,25,FALSE)</f>
        <v>18289</v>
      </c>
      <c r="AD289">
        <f>VLOOKUP($G289,county_facts!$A:$BB,26,FALSE)</f>
        <v>21.3</v>
      </c>
      <c r="AE289">
        <f>VLOOKUP($G289,county_facts!$A:$BB,27,FALSE)</f>
        <v>145503</v>
      </c>
      <c r="AF289">
        <f>VLOOKUP($G289,county_facts!$A:$BB,28,FALSE)</f>
        <v>57.5</v>
      </c>
      <c r="AG289">
        <f>VLOOKUP($G289,county_facts!$A:$BB,29,FALSE)</f>
        <v>14.4</v>
      </c>
      <c r="AH289">
        <f>VLOOKUP($G289,county_facts!$A:$BB,30,FALSE)</f>
        <v>163100</v>
      </c>
      <c r="AI289">
        <f>VLOOKUP($G289,county_facts!$A:$BB,31,FALSE)</f>
        <v>131642</v>
      </c>
      <c r="AJ289">
        <f>VLOOKUP($G289,county_facts!$A:$BB,32,FALSE)</f>
        <v>3.35</v>
      </c>
      <c r="AK289">
        <f>VLOOKUP($G289,county_facts!$A:$BB,33,FALSE)</f>
        <v>17894</v>
      </c>
      <c r="AL289">
        <f>VLOOKUP($G289,county_facts!$A:$BB,34,FALSE)</f>
        <v>42708</v>
      </c>
      <c r="AM289">
        <f>VLOOKUP($G289,county_facts!$A:$BB,35,FALSE)</f>
        <v>26.2</v>
      </c>
      <c r="AN289">
        <f>VLOOKUP($G289,county_facts!$A:$BB,36,FALSE)</f>
        <v>6142</v>
      </c>
      <c r="AO289">
        <f>VLOOKUP($G289,county_facts!$A:$BB,37,FALSE)</f>
        <v>88795</v>
      </c>
      <c r="AP289">
        <f>VLOOKUP($G289,county_facts!$A:$BB,38,FALSE)</f>
        <v>2</v>
      </c>
      <c r="AQ289">
        <f>VLOOKUP($G289,county_facts!$A:$BB,39,FALSE)</f>
        <v>19668</v>
      </c>
      <c r="AR289">
        <f>VLOOKUP($G289,county_facts!$A:$BB,40,FALSE)</f>
        <v>24881</v>
      </c>
      <c r="AS289">
        <f>VLOOKUP($G289,county_facts!$A:$BB,41,FALSE)</f>
        <v>1.4</v>
      </c>
      <c r="AT289">
        <f>VLOOKUP($G289,county_facts!$A:$BB,42,FALSE)</f>
        <v>1.9</v>
      </c>
      <c r="AU289">
        <f>VLOOKUP($G289,county_facts!$A:$BB,43,FALSE)</f>
        <v>0</v>
      </c>
      <c r="AV289">
        <f>VLOOKUP($G289,county_facts!$A:$BB,44,FALSE)</f>
        <v>0</v>
      </c>
      <c r="AW289">
        <f>VLOOKUP($G289,county_facts!$A:$BB,45,FALSE)</f>
        <v>26.1</v>
      </c>
      <c r="AX289">
        <f>VLOOKUP($G289,county_facts!$A:$BB,46,FALSE)</f>
        <v>27.2</v>
      </c>
      <c r="AY289">
        <f>VLOOKUP($G289,county_facts!$A:$BB,47,FALSE)</f>
        <v>5015960</v>
      </c>
      <c r="AZ289">
        <f>VLOOKUP($G289,county_facts!$A:$BB,48,FALSE)</f>
        <v>0</v>
      </c>
      <c r="BA289">
        <f>VLOOKUP($G289,county_facts!$A:$BB,49,FALSE)</f>
        <v>3900853</v>
      </c>
      <c r="BB289">
        <f>VLOOKUP($G289,county_facts!$A:$BB,50,FALSE)</f>
        <v>9373</v>
      </c>
      <c r="BC289">
        <f>VLOOKUP($G289,county_facts!$A:$BB,51,FALSE)</f>
        <v>379422</v>
      </c>
      <c r="BD289">
        <f>VLOOKUP($G289,county_facts!$A:$BB,52,FALSE)</f>
        <v>1092</v>
      </c>
      <c r="BE289">
        <f>VLOOKUP($G289,county_facts!$A:$BB,53,FALSE)</f>
        <v>4824.22</v>
      </c>
      <c r="BF289">
        <f>VLOOKUP($G289,county_facts!$A:$BB,54,FALSE)</f>
        <v>91.7</v>
      </c>
    </row>
    <row r="290" spans="1:58" x14ac:dyDescent="0.3">
      <c r="A290" t="s">
        <v>9</v>
      </c>
      <c r="B290" t="s">
        <v>136</v>
      </c>
      <c r="C290">
        <v>425</v>
      </c>
      <c r="D290" t="s">
        <v>132</v>
      </c>
      <c r="E290">
        <v>680</v>
      </c>
      <c r="F290">
        <v>0.625</v>
      </c>
      <c r="G290">
        <v>6105</v>
      </c>
      <c r="H290">
        <f>VLOOKUP($G290,county_facts!$A:$BB,4,FALSE)</f>
        <v>13170</v>
      </c>
      <c r="I290">
        <f>VLOOKUP($G290,county_facts!$A:$BB,5,FALSE)</f>
        <v>13786</v>
      </c>
      <c r="J290">
        <f>VLOOKUP($G290,county_facts!$A:$BB,6,FALSE)</f>
        <v>-4.5</v>
      </c>
      <c r="K290">
        <f>VLOOKUP($G290,county_facts!$A:$BB,7,FALSE)</f>
        <v>13786</v>
      </c>
      <c r="L290">
        <f>VLOOKUP($G290,county_facts!$A:$BB,8,FALSE)</f>
        <v>4.9000000000000004</v>
      </c>
      <c r="M290">
        <f>VLOOKUP($G290,county_facts!$A:$BB,9,FALSE)</f>
        <v>16.899999999999999</v>
      </c>
      <c r="N290">
        <f>VLOOKUP($G290,county_facts!$A:$BB,10,FALSE)</f>
        <v>24</v>
      </c>
      <c r="O290">
        <f>VLOOKUP($G290,county_facts!$A:$BB,11,FALSE)</f>
        <v>49</v>
      </c>
      <c r="P290">
        <f>VLOOKUP($G290,county_facts!$A:$BB,12,FALSE)</f>
        <v>87.9</v>
      </c>
      <c r="Q290">
        <f>VLOOKUP($G290,county_facts!$A:$BB,13,FALSE)</f>
        <v>0.5</v>
      </c>
      <c r="R290">
        <f>VLOOKUP($G290,county_facts!$A:$BB,14,FALSE)</f>
        <v>5.3</v>
      </c>
      <c r="S290">
        <f>VLOOKUP($G290,county_facts!$A:$BB,15,FALSE)</f>
        <v>0.9</v>
      </c>
      <c r="T290">
        <f>VLOOKUP($G290,county_facts!$A:$BB,16,FALSE)</f>
        <v>0.2</v>
      </c>
      <c r="U290">
        <f>VLOOKUP($G290,county_facts!$A:$BB,17,FALSE)</f>
        <v>5.2</v>
      </c>
      <c r="V290">
        <f>VLOOKUP($G290,county_facts!$A:$BB,18,FALSE)</f>
        <v>7.3</v>
      </c>
      <c r="W290">
        <f>VLOOKUP($G290,county_facts!$A:$BB,19,FALSE)</f>
        <v>82.6</v>
      </c>
      <c r="X290">
        <f>VLOOKUP($G290,county_facts!$A:$BB,20,FALSE)</f>
        <v>87.2</v>
      </c>
      <c r="Y290">
        <f>VLOOKUP($G290,county_facts!$A:$BB,21,FALSE)</f>
        <v>3.4</v>
      </c>
      <c r="Z290">
        <f>VLOOKUP($G290,county_facts!$A:$BB,22,FALSE)</f>
        <v>7.2</v>
      </c>
      <c r="AA290">
        <f>VLOOKUP($G290,county_facts!$A:$BB,23,FALSE)</f>
        <v>91.3</v>
      </c>
      <c r="AB290">
        <f>VLOOKUP($G290,county_facts!$A:$BB,24,FALSE)</f>
        <v>21.3</v>
      </c>
      <c r="AC290">
        <f>VLOOKUP($G290,county_facts!$A:$BB,25,FALSE)</f>
        <v>1648</v>
      </c>
      <c r="AD290">
        <f>VLOOKUP($G290,county_facts!$A:$BB,26,FALSE)</f>
        <v>18.3</v>
      </c>
      <c r="AE290">
        <f>VLOOKUP($G290,county_facts!$A:$BB,27,FALSE)</f>
        <v>8784</v>
      </c>
      <c r="AF290">
        <f>VLOOKUP($G290,county_facts!$A:$BB,28,FALSE)</f>
        <v>71.2</v>
      </c>
      <c r="AG290">
        <f>VLOOKUP($G290,county_facts!$A:$BB,29,FALSE)</f>
        <v>5</v>
      </c>
      <c r="AH290">
        <f>VLOOKUP($G290,county_facts!$A:$BB,30,FALSE)</f>
        <v>257400</v>
      </c>
      <c r="AI290">
        <f>VLOOKUP($G290,county_facts!$A:$BB,31,FALSE)</f>
        <v>5668</v>
      </c>
      <c r="AJ290">
        <f>VLOOKUP($G290,county_facts!$A:$BB,32,FALSE)</f>
        <v>2.35</v>
      </c>
      <c r="AK290">
        <f>VLOOKUP($G290,county_facts!$A:$BB,33,FALSE)</f>
        <v>22905</v>
      </c>
      <c r="AL290">
        <f>VLOOKUP($G290,county_facts!$A:$BB,34,FALSE)</f>
        <v>36890</v>
      </c>
      <c r="AM290">
        <f>VLOOKUP($G290,county_facts!$A:$BB,35,FALSE)</f>
        <v>19.2</v>
      </c>
      <c r="AN290">
        <f>VLOOKUP($G290,county_facts!$A:$BB,36,FALSE)</f>
        <v>253</v>
      </c>
      <c r="AO290">
        <f>VLOOKUP($G290,county_facts!$A:$BB,37,FALSE)</f>
        <v>1477</v>
      </c>
      <c r="AP290">
        <f>VLOOKUP($G290,county_facts!$A:$BB,38,FALSE)</f>
        <v>6.1</v>
      </c>
      <c r="AQ290">
        <f>VLOOKUP($G290,county_facts!$A:$BB,39,FALSE)</f>
        <v>970</v>
      </c>
      <c r="AR290">
        <f>VLOOKUP($G290,county_facts!$A:$BB,40,FALSE)</f>
        <v>1481</v>
      </c>
      <c r="AS290">
        <f>VLOOKUP($G290,county_facts!$A:$BB,41,FALSE)</f>
        <v>0</v>
      </c>
      <c r="AT290">
        <f>VLOOKUP($G290,county_facts!$A:$BB,42,FALSE)</f>
        <v>0</v>
      </c>
      <c r="AU290">
        <f>VLOOKUP($G290,county_facts!$A:$BB,43,FALSE)</f>
        <v>0</v>
      </c>
      <c r="AV290">
        <f>VLOOKUP($G290,county_facts!$A:$BB,44,FALSE)</f>
        <v>0</v>
      </c>
      <c r="AW290">
        <f>VLOOKUP($G290,county_facts!$A:$BB,45,FALSE)</f>
        <v>0</v>
      </c>
      <c r="AX290">
        <f>VLOOKUP($G290,county_facts!$A:$BB,46,FALSE)</f>
        <v>0</v>
      </c>
      <c r="AY290">
        <f>VLOOKUP($G290,county_facts!$A:$BB,47,FALSE)</f>
        <v>0</v>
      </c>
      <c r="AZ290">
        <f>VLOOKUP($G290,county_facts!$A:$BB,48,FALSE)</f>
        <v>0</v>
      </c>
      <c r="BA290">
        <f>VLOOKUP($G290,county_facts!$A:$BB,49,FALSE)</f>
        <v>69188</v>
      </c>
      <c r="BB290">
        <f>VLOOKUP($G290,county_facts!$A:$BB,50,FALSE)</f>
        <v>4966</v>
      </c>
      <c r="BC290">
        <f>VLOOKUP($G290,county_facts!$A:$BB,51,FALSE)</f>
        <v>14624</v>
      </c>
      <c r="BD290">
        <f>VLOOKUP($G290,county_facts!$A:$BB,52,FALSE)</f>
        <v>30</v>
      </c>
      <c r="BE290">
        <f>VLOOKUP($G290,county_facts!$A:$BB,53,FALSE)</f>
        <v>3179.25</v>
      </c>
      <c r="BF290">
        <f>VLOOKUP($G290,county_facts!$A:$BB,54,FALSE)</f>
        <v>4.3</v>
      </c>
    </row>
    <row r="291" spans="1:58" x14ac:dyDescent="0.3">
      <c r="A291" t="s">
        <v>6</v>
      </c>
      <c r="B291" t="s">
        <v>136</v>
      </c>
      <c r="C291">
        <v>255</v>
      </c>
      <c r="D291" t="s">
        <v>132</v>
      </c>
      <c r="E291">
        <v>680</v>
      </c>
      <c r="F291">
        <v>0.375</v>
      </c>
      <c r="G291">
        <v>6105</v>
      </c>
      <c r="H291">
        <f>VLOOKUP($G291,county_facts!$A:$BB,4,FALSE)</f>
        <v>13170</v>
      </c>
      <c r="I291">
        <f>VLOOKUP($G291,county_facts!$A:$BB,5,FALSE)</f>
        <v>13786</v>
      </c>
      <c r="J291">
        <f>VLOOKUP($G291,county_facts!$A:$BB,6,FALSE)</f>
        <v>-4.5</v>
      </c>
      <c r="K291">
        <f>VLOOKUP($G291,county_facts!$A:$BB,7,FALSE)</f>
        <v>13786</v>
      </c>
      <c r="L291">
        <f>VLOOKUP($G291,county_facts!$A:$BB,8,FALSE)</f>
        <v>4.9000000000000004</v>
      </c>
      <c r="M291">
        <f>VLOOKUP($G291,county_facts!$A:$BB,9,FALSE)</f>
        <v>16.899999999999999</v>
      </c>
      <c r="N291">
        <f>VLOOKUP($G291,county_facts!$A:$BB,10,FALSE)</f>
        <v>24</v>
      </c>
      <c r="O291">
        <f>VLOOKUP($G291,county_facts!$A:$BB,11,FALSE)</f>
        <v>49</v>
      </c>
      <c r="P291">
        <f>VLOOKUP($G291,county_facts!$A:$BB,12,FALSE)</f>
        <v>87.9</v>
      </c>
      <c r="Q291">
        <f>VLOOKUP($G291,county_facts!$A:$BB,13,FALSE)</f>
        <v>0.5</v>
      </c>
      <c r="R291">
        <f>VLOOKUP($G291,county_facts!$A:$BB,14,FALSE)</f>
        <v>5.3</v>
      </c>
      <c r="S291">
        <f>VLOOKUP($G291,county_facts!$A:$BB,15,FALSE)</f>
        <v>0.9</v>
      </c>
      <c r="T291">
        <f>VLOOKUP($G291,county_facts!$A:$BB,16,FALSE)</f>
        <v>0.2</v>
      </c>
      <c r="U291">
        <f>VLOOKUP($G291,county_facts!$A:$BB,17,FALSE)</f>
        <v>5.2</v>
      </c>
      <c r="V291">
        <f>VLOOKUP($G291,county_facts!$A:$BB,18,FALSE)</f>
        <v>7.3</v>
      </c>
      <c r="W291">
        <f>VLOOKUP($G291,county_facts!$A:$BB,19,FALSE)</f>
        <v>82.6</v>
      </c>
      <c r="X291">
        <f>VLOOKUP($G291,county_facts!$A:$BB,20,FALSE)</f>
        <v>87.2</v>
      </c>
      <c r="Y291">
        <f>VLOOKUP($G291,county_facts!$A:$BB,21,FALSE)</f>
        <v>3.4</v>
      </c>
      <c r="Z291">
        <f>VLOOKUP($G291,county_facts!$A:$BB,22,FALSE)</f>
        <v>7.2</v>
      </c>
      <c r="AA291">
        <f>VLOOKUP($G291,county_facts!$A:$BB,23,FALSE)</f>
        <v>91.3</v>
      </c>
      <c r="AB291">
        <f>VLOOKUP($G291,county_facts!$A:$BB,24,FALSE)</f>
        <v>21.3</v>
      </c>
      <c r="AC291">
        <f>VLOOKUP($G291,county_facts!$A:$BB,25,FALSE)</f>
        <v>1648</v>
      </c>
      <c r="AD291">
        <f>VLOOKUP($G291,county_facts!$A:$BB,26,FALSE)</f>
        <v>18.3</v>
      </c>
      <c r="AE291">
        <f>VLOOKUP($G291,county_facts!$A:$BB,27,FALSE)</f>
        <v>8784</v>
      </c>
      <c r="AF291">
        <f>VLOOKUP($G291,county_facts!$A:$BB,28,FALSE)</f>
        <v>71.2</v>
      </c>
      <c r="AG291">
        <f>VLOOKUP($G291,county_facts!$A:$BB,29,FALSE)</f>
        <v>5</v>
      </c>
      <c r="AH291">
        <f>VLOOKUP($G291,county_facts!$A:$BB,30,FALSE)</f>
        <v>257400</v>
      </c>
      <c r="AI291">
        <f>VLOOKUP($G291,county_facts!$A:$BB,31,FALSE)</f>
        <v>5668</v>
      </c>
      <c r="AJ291">
        <f>VLOOKUP($G291,county_facts!$A:$BB,32,FALSE)</f>
        <v>2.35</v>
      </c>
      <c r="AK291">
        <f>VLOOKUP($G291,county_facts!$A:$BB,33,FALSE)</f>
        <v>22905</v>
      </c>
      <c r="AL291">
        <f>VLOOKUP($G291,county_facts!$A:$BB,34,FALSE)</f>
        <v>36890</v>
      </c>
      <c r="AM291">
        <f>VLOOKUP($G291,county_facts!$A:$BB,35,FALSE)</f>
        <v>19.2</v>
      </c>
      <c r="AN291">
        <f>VLOOKUP($G291,county_facts!$A:$BB,36,FALSE)</f>
        <v>253</v>
      </c>
      <c r="AO291">
        <f>VLOOKUP($G291,county_facts!$A:$BB,37,FALSE)</f>
        <v>1477</v>
      </c>
      <c r="AP291">
        <f>VLOOKUP($G291,county_facts!$A:$BB,38,FALSE)</f>
        <v>6.1</v>
      </c>
      <c r="AQ291">
        <f>VLOOKUP($G291,county_facts!$A:$BB,39,FALSE)</f>
        <v>970</v>
      </c>
      <c r="AR291">
        <f>VLOOKUP($G291,county_facts!$A:$BB,40,FALSE)</f>
        <v>1481</v>
      </c>
      <c r="AS291">
        <f>VLOOKUP($G291,county_facts!$A:$BB,41,FALSE)</f>
        <v>0</v>
      </c>
      <c r="AT291">
        <f>VLOOKUP($G291,county_facts!$A:$BB,42,FALSE)</f>
        <v>0</v>
      </c>
      <c r="AU291">
        <f>VLOOKUP($G291,county_facts!$A:$BB,43,FALSE)</f>
        <v>0</v>
      </c>
      <c r="AV291">
        <f>VLOOKUP($G291,county_facts!$A:$BB,44,FALSE)</f>
        <v>0</v>
      </c>
      <c r="AW291">
        <f>VLOOKUP($G291,county_facts!$A:$BB,45,FALSE)</f>
        <v>0</v>
      </c>
      <c r="AX291">
        <f>VLOOKUP($G291,county_facts!$A:$BB,46,FALSE)</f>
        <v>0</v>
      </c>
      <c r="AY291">
        <f>VLOOKUP($G291,county_facts!$A:$BB,47,FALSE)</f>
        <v>0</v>
      </c>
      <c r="AZ291">
        <f>VLOOKUP($G291,county_facts!$A:$BB,48,FALSE)</f>
        <v>0</v>
      </c>
      <c r="BA291">
        <f>VLOOKUP($G291,county_facts!$A:$BB,49,FALSE)</f>
        <v>69188</v>
      </c>
      <c r="BB291">
        <f>VLOOKUP($G291,county_facts!$A:$BB,50,FALSE)</f>
        <v>4966</v>
      </c>
      <c r="BC291">
        <f>VLOOKUP($G291,county_facts!$A:$BB,51,FALSE)</f>
        <v>14624</v>
      </c>
      <c r="BD291">
        <f>VLOOKUP($G291,county_facts!$A:$BB,52,FALSE)</f>
        <v>30</v>
      </c>
      <c r="BE291">
        <f>VLOOKUP($G291,county_facts!$A:$BB,53,FALSE)</f>
        <v>3179.25</v>
      </c>
      <c r="BF291">
        <f>VLOOKUP($G291,county_facts!$A:$BB,54,FALSE)</f>
        <v>4.3</v>
      </c>
    </row>
    <row r="292" spans="1:58" x14ac:dyDescent="0.3">
      <c r="A292" t="s">
        <v>9</v>
      </c>
      <c r="B292" t="s">
        <v>137</v>
      </c>
      <c r="C292">
        <v>773</v>
      </c>
      <c r="D292" t="s">
        <v>132</v>
      </c>
      <c r="E292">
        <v>1446</v>
      </c>
      <c r="F292">
        <v>0.53457814699999995</v>
      </c>
      <c r="G292">
        <v>6103</v>
      </c>
      <c r="H292">
        <f>VLOOKUP($G292,county_facts!$A:$BB,4,FALSE)</f>
        <v>63067</v>
      </c>
      <c r="I292">
        <f>VLOOKUP($G292,county_facts!$A:$BB,5,FALSE)</f>
        <v>63461</v>
      </c>
      <c r="J292">
        <f>VLOOKUP($G292,county_facts!$A:$BB,6,FALSE)</f>
        <v>-0.6</v>
      </c>
      <c r="K292">
        <f>VLOOKUP($G292,county_facts!$A:$BB,7,FALSE)</f>
        <v>63463</v>
      </c>
      <c r="L292">
        <f>VLOOKUP($G292,county_facts!$A:$BB,8,FALSE)</f>
        <v>6.2</v>
      </c>
      <c r="M292">
        <f>VLOOKUP($G292,county_facts!$A:$BB,9,FALSE)</f>
        <v>24</v>
      </c>
      <c r="N292">
        <f>VLOOKUP($G292,county_facts!$A:$BB,10,FALSE)</f>
        <v>17.8</v>
      </c>
      <c r="O292">
        <f>VLOOKUP($G292,county_facts!$A:$BB,11,FALSE)</f>
        <v>50.2</v>
      </c>
      <c r="P292">
        <f>VLOOKUP($G292,county_facts!$A:$BB,12,FALSE)</f>
        <v>90.7</v>
      </c>
      <c r="Q292">
        <f>VLOOKUP($G292,county_facts!$A:$BB,13,FALSE)</f>
        <v>1</v>
      </c>
      <c r="R292">
        <f>VLOOKUP($G292,county_facts!$A:$BB,14,FALSE)</f>
        <v>3.4</v>
      </c>
      <c r="S292">
        <f>VLOOKUP($G292,county_facts!$A:$BB,15,FALSE)</f>
        <v>1.4</v>
      </c>
      <c r="T292">
        <f>VLOOKUP($G292,county_facts!$A:$BB,16,FALSE)</f>
        <v>0.2</v>
      </c>
      <c r="U292">
        <f>VLOOKUP($G292,county_facts!$A:$BB,17,FALSE)</f>
        <v>3.4</v>
      </c>
      <c r="V292">
        <f>VLOOKUP($G292,county_facts!$A:$BB,18,FALSE)</f>
        <v>24.1</v>
      </c>
      <c r="W292">
        <f>VLOOKUP($G292,county_facts!$A:$BB,19,FALSE)</f>
        <v>69.400000000000006</v>
      </c>
      <c r="X292">
        <f>VLOOKUP($G292,county_facts!$A:$BB,20,FALSE)</f>
        <v>81.599999999999994</v>
      </c>
      <c r="Y292">
        <f>VLOOKUP($G292,county_facts!$A:$BB,21,FALSE)</f>
        <v>8.9</v>
      </c>
      <c r="Z292">
        <f>VLOOKUP($G292,county_facts!$A:$BB,22,FALSE)</f>
        <v>18.8</v>
      </c>
      <c r="AA292">
        <f>VLOOKUP($G292,county_facts!$A:$BB,23,FALSE)</f>
        <v>81.099999999999994</v>
      </c>
      <c r="AB292">
        <f>VLOOKUP($G292,county_facts!$A:$BB,24,FALSE)</f>
        <v>13.5</v>
      </c>
      <c r="AC292">
        <f>VLOOKUP($G292,county_facts!$A:$BB,25,FALSE)</f>
        <v>5608</v>
      </c>
      <c r="AD292">
        <f>VLOOKUP($G292,county_facts!$A:$BB,26,FALSE)</f>
        <v>23.3</v>
      </c>
      <c r="AE292">
        <f>VLOOKUP($G292,county_facts!$A:$BB,27,FALSE)</f>
        <v>27239</v>
      </c>
      <c r="AF292">
        <f>VLOOKUP($G292,county_facts!$A:$BB,28,FALSE)</f>
        <v>67.5</v>
      </c>
      <c r="AG292">
        <f>VLOOKUP($G292,county_facts!$A:$BB,29,FALSE)</f>
        <v>9.4</v>
      </c>
      <c r="AH292">
        <f>VLOOKUP($G292,county_facts!$A:$BB,30,FALSE)</f>
        <v>177100</v>
      </c>
      <c r="AI292">
        <f>VLOOKUP($G292,county_facts!$A:$BB,31,FALSE)</f>
        <v>23374</v>
      </c>
      <c r="AJ292">
        <f>VLOOKUP($G292,county_facts!$A:$BB,32,FALSE)</f>
        <v>2.66</v>
      </c>
      <c r="AK292">
        <f>VLOOKUP($G292,county_facts!$A:$BB,33,FALSE)</f>
        <v>20439</v>
      </c>
      <c r="AL292">
        <f>VLOOKUP($G292,county_facts!$A:$BB,34,FALSE)</f>
        <v>41924</v>
      </c>
      <c r="AM292">
        <f>VLOOKUP($G292,county_facts!$A:$BB,35,FALSE)</f>
        <v>19.7</v>
      </c>
      <c r="AN292">
        <f>VLOOKUP($G292,county_facts!$A:$BB,36,FALSE)</f>
        <v>956</v>
      </c>
      <c r="AO292">
        <f>VLOOKUP($G292,county_facts!$A:$BB,37,FALSE)</f>
        <v>11381</v>
      </c>
      <c r="AP292">
        <f>VLOOKUP($G292,county_facts!$A:$BB,38,FALSE)</f>
        <v>2.6</v>
      </c>
      <c r="AQ292">
        <f>VLOOKUP($G292,county_facts!$A:$BB,39,FALSE)</f>
        <v>3232</v>
      </c>
      <c r="AR292">
        <f>VLOOKUP($G292,county_facts!$A:$BB,40,FALSE)</f>
        <v>4272</v>
      </c>
      <c r="AS292">
        <f>VLOOKUP($G292,county_facts!$A:$BB,41,FALSE)</f>
        <v>0</v>
      </c>
      <c r="AT292">
        <f>VLOOKUP($G292,county_facts!$A:$BB,42,FALSE)</f>
        <v>0</v>
      </c>
      <c r="AU292">
        <f>VLOOKUP($G292,county_facts!$A:$BB,43,FALSE)</f>
        <v>0</v>
      </c>
      <c r="AV292">
        <f>VLOOKUP($G292,county_facts!$A:$BB,44,FALSE)</f>
        <v>0</v>
      </c>
      <c r="AW292">
        <f>VLOOKUP($G292,county_facts!$A:$BB,45,FALSE)</f>
        <v>0</v>
      </c>
      <c r="AX292">
        <f>VLOOKUP($G292,county_facts!$A:$BB,46,FALSE)</f>
        <v>32</v>
      </c>
      <c r="AY292">
        <f>VLOOKUP($G292,county_facts!$A:$BB,47,FALSE)</f>
        <v>556745</v>
      </c>
      <c r="AZ292">
        <f>VLOOKUP($G292,county_facts!$A:$BB,48,FALSE)</f>
        <v>0</v>
      </c>
      <c r="BA292">
        <f>VLOOKUP($G292,county_facts!$A:$BB,49,FALSE)</f>
        <v>735399</v>
      </c>
      <c r="BB292">
        <f>VLOOKUP($G292,county_facts!$A:$BB,50,FALSE)</f>
        <v>12103</v>
      </c>
      <c r="BC292">
        <f>VLOOKUP($G292,county_facts!$A:$BB,51,FALSE)</f>
        <v>56074</v>
      </c>
      <c r="BD292">
        <f>VLOOKUP($G292,county_facts!$A:$BB,52,FALSE)</f>
        <v>78</v>
      </c>
      <c r="BE292">
        <f>VLOOKUP($G292,county_facts!$A:$BB,53,FALSE)</f>
        <v>2949.71</v>
      </c>
      <c r="BF292">
        <f>VLOOKUP($G292,county_facts!$A:$BB,54,FALSE)</f>
        <v>21.5</v>
      </c>
    </row>
    <row r="293" spans="1:58" x14ac:dyDescent="0.3">
      <c r="A293" t="s">
        <v>6</v>
      </c>
      <c r="B293" t="s">
        <v>137</v>
      </c>
      <c r="C293">
        <v>673</v>
      </c>
      <c r="D293" t="s">
        <v>132</v>
      </c>
      <c r="E293">
        <v>1446</v>
      </c>
      <c r="F293">
        <v>0.465421853</v>
      </c>
      <c r="G293">
        <v>6103</v>
      </c>
      <c r="H293">
        <f>VLOOKUP($G293,county_facts!$A:$BB,4,FALSE)</f>
        <v>63067</v>
      </c>
      <c r="I293">
        <f>VLOOKUP($G293,county_facts!$A:$BB,5,FALSE)</f>
        <v>63461</v>
      </c>
      <c r="J293">
        <f>VLOOKUP($G293,county_facts!$A:$BB,6,FALSE)</f>
        <v>-0.6</v>
      </c>
      <c r="K293">
        <f>VLOOKUP($G293,county_facts!$A:$BB,7,FALSE)</f>
        <v>63463</v>
      </c>
      <c r="L293">
        <f>VLOOKUP($G293,county_facts!$A:$BB,8,FALSE)</f>
        <v>6.2</v>
      </c>
      <c r="M293">
        <f>VLOOKUP($G293,county_facts!$A:$BB,9,FALSE)</f>
        <v>24</v>
      </c>
      <c r="N293">
        <f>VLOOKUP($G293,county_facts!$A:$BB,10,FALSE)</f>
        <v>17.8</v>
      </c>
      <c r="O293">
        <f>VLOOKUP($G293,county_facts!$A:$BB,11,FALSE)</f>
        <v>50.2</v>
      </c>
      <c r="P293">
        <f>VLOOKUP($G293,county_facts!$A:$BB,12,FALSE)</f>
        <v>90.7</v>
      </c>
      <c r="Q293">
        <f>VLOOKUP($G293,county_facts!$A:$BB,13,FALSE)</f>
        <v>1</v>
      </c>
      <c r="R293">
        <f>VLOOKUP($G293,county_facts!$A:$BB,14,FALSE)</f>
        <v>3.4</v>
      </c>
      <c r="S293">
        <f>VLOOKUP($G293,county_facts!$A:$BB,15,FALSE)</f>
        <v>1.4</v>
      </c>
      <c r="T293">
        <f>VLOOKUP($G293,county_facts!$A:$BB,16,FALSE)</f>
        <v>0.2</v>
      </c>
      <c r="U293">
        <f>VLOOKUP($G293,county_facts!$A:$BB,17,FALSE)</f>
        <v>3.4</v>
      </c>
      <c r="V293">
        <f>VLOOKUP($G293,county_facts!$A:$BB,18,FALSE)</f>
        <v>24.1</v>
      </c>
      <c r="W293">
        <f>VLOOKUP($G293,county_facts!$A:$BB,19,FALSE)</f>
        <v>69.400000000000006</v>
      </c>
      <c r="X293">
        <f>VLOOKUP($G293,county_facts!$A:$BB,20,FALSE)</f>
        <v>81.599999999999994</v>
      </c>
      <c r="Y293">
        <f>VLOOKUP($G293,county_facts!$A:$BB,21,FALSE)</f>
        <v>8.9</v>
      </c>
      <c r="Z293">
        <f>VLOOKUP($G293,county_facts!$A:$BB,22,FALSE)</f>
        <v>18.8</v>
      </c>
      <c r="AA293">
        <f>VLOOKUP($G293,county_facts!$A:$BB,23,FALSE)</f>
        <v>81.099999999999994</v>
      </c>
      <c r="AB293">
        <f>VLOOKUP($G293,county_facts!$A:$BB,24,FALSE)</f>
        <v>13.5</v>
      </c>
      <c r="AC293">
        <f>VLOOKUP($G293,county_facts!$A:$BB,25,FALSE)</f>
        <v>5608</v>
      </c>
      <c r="AD293">
        <f>VLOOKUP($G293,county_facts!$A:$BB,26,FALSE)</f>
        <v>23.3</v>
      </c>
      <c r="AE293">
        <f>VLOOKUP($G293,county_facts!$A:$BB,27,FALSE)</f>
        <v>27239</v>
      </c>
      <c r="AF293">
        <f>VLOOKUP($G293,county_facts!$A:$BB,28,FALSE)</f>
        <v>67.5</v>
      </c>
      <c r="AG293">
        <f>VLOOKUP($G293,county_facts!$A:$BB,29,FALSE)</f>
        <v>9.4</v>
      </c>
      <c r="AH293">
        <f>VLOOKUP($G293,county_facts!$A:$BB,30,FALSE)</f>
        <v>177100</v>
      </c>
      <c r="AI293">
        <f>VLOOKUP($G293,county_facts!$A:$BB,31,FALSE)</f>
        <v>23374</v>
      </c>
      <c r="AJ293">
        <f>VLOOKUP($G293,county_facts!$A:$BB,32,FALSE)</f>
        <v>2.66</v>
      </c>
      <c r="AK293">
        <f>VLOOKUP($G293,county_facts!$A:$BB,33,FALSE)</f>
        <v>20439</v>
      </c>
      <c r="AL293">
        <f>VLOOKUP($G293,county_facts!$A:$BB,34,FALSE)</f>
        <v>41924</v>
      </c>
      <c r="AM293">
        <f>VLOOKUP($G293,county_facts!$A:$BB,35,FALSE)</f>
        <v>19.7</v>
      </c>
      <c r="AN293">
        <f>VLOOKUP($G293,county_facts!$A:$BB,36,FALSE)</f>
        <v>956</v>
      </c>
      <c r="AO293">
        <f>VLOOKUP($G293,county_facts!$A:$BB,37,FALSE)</f>
        <v>11381</v>
      </c>
      <c r="AP293">
        <f>VLOOKUP($G293,county_facts!$A:$BB,38,FALSE)</f>
        <v>2.6</v>
      </c>
      <c r="AQ293">
        <f>VLOOKUP($G293,county_facts!$A:$BB,39,FALSE)</f>
        <v>3232</v>
      </c>
      <c r="AR293">
        <f>VLOOKUP($G293,county_facts!$A:$BB,40,FALSE)</f>
        <v>4272</v>
      </c>
      <c r="AS293">
        <f>VLOOKUP($G293,county_facts!$A:$BB,41,FALSE)</f>
        <v>0</v>
      </c>
      <c r="AT293">
        <f>VLOOKUP($G293,county_facts!$A:$BB,42,FALSE)</f>
        <v>0</v>
      </c>
      <c r="AU293">
        <f>VLOOKUP($G293,county_facts!$A:$BB,43,FALSE)</f>
        <v>0</v>
      </c>
      <c r="AV293">
        <f>VLOOKUP($G293,county_facts!$A:$BB,44,FALSE)</f>
        <v>0</v>
      </c>
      <c r="AW293">
        <f>VLOOKUP($G293,county_facts!$A:$BB,45,FALSE)</f>
        <v>0</v>
      </c>
      <c r="AX293">
        <f>VLOOKUP($G293,county_facts!$A:$BB,46,FALSE)</f>
        <v>32</v>
      </c>
      <c r="AY293">
        <f>VLOOKUP($G293,county_facts!$A:$BB,47,FALSE)</f>
        <v>556745</v>
      </c>
      <c r="AZ293">
        <f>VLOOKUP($G293,county_facts!$A:$BB,48,FALSE)</f>
        <v>0</v>
      </c>
      <c r="BA293">
        <f>VLOOKUP($G293,county_facts!$A:$BB,49,FALSE)</f>
        <v>735399</v>
      </c>
      <c r="BB293">
        <f>VLOOKUP($G293,county_facts!$A:$BB,50,FALSE)</f>
        <v>12103</v>
      </c>
      <c r="BC293">
        <f>VLOOKUP($G293,county_facts!$A:$BB,51,FALSE)</f>
        <v>56074</v>
      </c>
      <c r="BD293">
        <f>VLOOKUP($G293,county_facts!$A:$BB,52,FALSE)</f>
        <v>78</v>
      </c>
      <c r="BE293">
        <f>VLOOKUP($G293,county_facts!$A:$BB,53,FALSE)</f>
        <v>2949.71</v>
      </c>
      <c r="BF293">
        <f>VLOOKUP($G293,county_facts!$A:$BB,54,FALSE)</f>
        <v>21.5</v>
      </c>
    </row>
    <row r="294" spans="1:58" x14ac:dyDescent="0.3">
      <c r="A294" t="s">
        <v>9</v>
      </c>
      <c r="B294" t="s">
        <v>138</v>
      </c>
      <c r="C294">
        <v>1716</v>
      </c>
      <c r="D294" t="s">
        <v>132</v>
      </c>
      <c r="E294">
        <v>2745</v>
      </c>
      <c r="F294">
        <v>0.62513661200000004</v>
      </c>
      <c r="G294">
        <v>6101</v>
      </c>
      <c r="H294">
        <f>VLOOKUP($G294,county_facts!$A:$BB,4,FALSE)</f>
        <v>95847</v>
      </c>
      <c r="I294">
        <f>VLOOKUP($G294,county_facts!$A:$BB,5,FALSE)</f>
        <v>94737</v>
      </c>
      <c r="J294">
        <f>VLOOKUP($G294,county_facts!$A:$BB,6,FALSE)</f>
        <v>1.2</v>
      </c>
      <c r="K294">
        <f>VLOOKUP($G294,county_facts!$A:$BB,7,FALSE)</f>
        <v>94737</v>
      </c>
      <c r="L294">
        <f>VLOOKUP($G294,county_facts!$A:$BB,8,FALSE)</f>
        <v>6.7</v>
      </c>
      <c r="M294">
        <f>VLOOKUP($G294,county_facts!$A:$BB,9,FALSE)</f>
        <v>26.4</v>
      </c>
      <c r="N294">
        <f>VLOOKUP($G294,county_facts!$A:$BB,10,FALSE)</f>
        <v>14.5</v>
      </c>
      <c r="O294">
        <f>VLOOKUP($G294,county_facts!$A:$BB,11,FALSE)</f>
        <v>50.3</v>
      </c>
      <c r="P294">
        <f>VLOOKUP($G294,county_facts!$A:$BB,12,FALSE)</f>
        <v>74</v>
      </c>
      <c r="Q294">
        <f>VLOOKUP($G294,county_facts!$A:$BB,13,FALSE)</f>
        <v>2.5</v>
      </c>
      <c r="R294">
        <f>VLOOKUP($G294,county_facts!$A:$BB,14,FALSE)</f>
        <v>2.2999999999999998</v>
      </c>
      <c r="S294">
        <f>VLOOKUP($G294,county_facts!$A:$BB,15,FALSE)</f>
        <v>16.5</v>
      </c>
      <c r="T294">
        <f>VLOOKUP($G294,county_facts!$A:$BB,16,FALSE)</f>
        <v>0.4</v>
      </c>
      <c r="U294">
        <f>VLOOKUP($G294,county_facts!$A:$BB,17,FALSE)</f>
        <v>4.3</v>
      </c>
      <c r="V294">
        <f>VLOOKUP($G294,county_facts!$A:$BB,18,FALSE)</f>
        <v>29.9</v>
      </c>
      <c r="W294">
        <f>VLOOKUP($G294,county_facts!$A:$BB,19,FALSE)</f>
        <v>47.8</v>
      </c>
      <c r="X294">
        <f>VLOOKUP($G294,county_facts!$A:$BB,20,FALSE)</f>
        <v>82</v>
      </c>
      <c r="Y294">
        <f>VLOOKUP($G294,county_facts!$A:$BB,21,FALSE)</f>
        <v>22.7</v>
      </c>
      <c r="Z294">
        <f>VLOOKUP($G294,county_facts!$A:$BB,22,FALSE)</f>
        <v>37</v>
      </c>
      <c r="AA294">
        <f>VLOOKUP($G294,county_facts!$A:$BB,23,FALSE)</f>
        <v>78.3</v>
      </c>
      <c r="AB294">
        <f>VLOOKUP($G294,county_facts!$A:$BB,24,FALSE)</f>
        <v>18.7</v>
      </c>
      <c r="AC294">
        <f>VLOOKUP($G294,county_facts!$A:$BB,25,FALSE)</f>
        <v>6740</v>
      </c>
      <c r="AD294">
        <f>VLOOKUP($G294,county_facts!$A:$BB,26,FALSE)</f>
        <v>27.4</v>
      </c>
      <c r="AE294">
        <f>VLOOKUP($G294,county_facts!$A:$BB,27,FALSE)</f>
        <v>34096</v>
      </c>
      <c r="AF294">
        <f>VLOOKUP($G294,county_facts!$A:$BB,28,FALSE)</f>
        <v>59.6</v>
      </c>
      <c r="AG294">
        <f>VLOOKUP($G294,county_facts!$A:$BB,29,FALSE)</f>
        <v>19.100000000000001</v>
      </c>
      <c r="AH294">
        <f>VLOOKUP($G294,county_facts!$A:$BB,30,FALSE)</f>
        <v>188500</v>
      </c>
      <c r="AI294">
        <f>VLOOKUP($G294,county_facts!$A:$BB,31,FALSE)</f>
        <v>31725</v>
      </c>
      <c r="AJ294">
        <f>VLOOKUP($G294,county_facts!$A:$BB,32,FALSE)</f>
        <v>2.95</v>
      </c>
      <c r="AK294">
        <f>VLOOKUP($G294,county_facts!$A:$BB,33,FALSE)</f>
        <v>23602</v>
      </c>
      <c r="AL294">
        <f>VLOOKUP($G294,county_facts!$A:$BB,34,FALSE)</f>
        <v>50408</v>
      </c>
      <c r="AM294">
        <f>VLOOKUP($G294,county_facts!$A:$BB,35,FALSE)</f>
        <v>16.7</v>
      </c>
      <c r="AN294">
        <f>VLOOKUP($G294,county_facts!$A:$BB,36,FALSE)</f>
        <v>1696</v>
      </c>
      <c r="AO294">
        <f>VLOOKUP($G294,county_facts!$A:$BB,37,FALSE)</f>
        <v>19962</v>
      </c>
      <c r="AP294">
        <f>VLOOKUP($G294,county_facts!$A:$BB,38,FALSE)</f>
        <v>4.2</v>
      </c>
      <c r="AQ294">
        <f>VLOOKUP($G294,county_facts!$A:$BB,39,FALSE)</f>
        <v>5193</v>
      </c>
      <c r="AR294">
        <f>VLOOKUP($G294,county_facts!$A:$BB,40,FALSE)</f>
        <v>6625</v>
      </c>
      <c r="AS294">
        <f>VLOOKUP($G294,county_facts!$A:$BB,41,FALSE)</f>
        <v>0</v>
      </c>
      <c r="AT294">
        <f>VLOOKUP($G294,county_facts!$A:$BB,42,FALSE)</f>
        <v>0</v>
      </c>
      <c r="AU294">
        <f>VLOOKUP($G294,county_facts!$A:$BB,43,FALSE)</f>
        <v>0</v>
      </c>
      <c r="AV294">
        <f>VLOOKUP($G294,county_facts!$A:$BB,44,FALSE)</f>
        <v>0</v>
      </c>
      <c r="AW294">
        <f>VLOOKUP($G294,county_facts!$A:$BB,45,FALSE)</f>
        <v>0</v>
      </c>
      <c r="AX294">
        <f>VLOOKUP($G294,county_facts!$A:$BB,46,FALSE)</f>
        <v>28.2</v>
      </c>
      <c r="AY294">
        <f>VLOOKUP($G294,county_facts!$A:$BB,47,FALSE)</f>
        <v>494893</v>
      </c>
      <c r="AZ294">
        <f>VLOOKUP($G294,county_facts!$A:$BB,48,FALSE)</f>
        <v>879004</v>
      </c>
      <c r="BA294">
        <f>VLOOKUP($G294,county_facts!$A:$BB,49,FALSE)</f>
        <v>1065391</v>
      </c>
      <c r="BB294">
        <f>VLOOKUP($G294,county_facts!$A:$BB,50,FALSE)</f>
        <v>11644</v>
      </c>
      <c r="BC294">
        <f>VLOOKUP($G294,county_facts!$A:$BB,51,FALSE)</f>
        <v>100653</v>
      </c>
      <c r="BD294">
        <f>VLOOKUP($G294,county_facts!$A:$BB,52,FALSE)</f>
        <v>79</v>
      </c>
      <c r="BE294">
        <f>VLOOKUP($G294,county_facts!$A:$BB,53,FALSE)</f>
        <v>602.41</v>
      </c>
      <c r="BF294">
        <f>VLOOKUP($G294,county_facts!$A:$BB,54,FALSE)</f>
        <v>157.30000000000001</v>
      </c>
    </row>
    <row r="295" spans="1:58" x14ac:dyDescent="0.3">
      <c r="A295" t="s">
        <v>6</v>
      </c>
      <c r="B295" t="s">
        <v>138</v>
      </c>
      <c r="C295">
        <v>1029</v>
      </c>
      <c r="D295" t="s">
        <v>132</v>
      </c>
      <c r="E295">
        <v>2745</v>
      </c>
      <c r="F295">
        <v>0.37486338800000002</v>
      </c>
      <c r="G295">
        <v>6101</v>
      </c>
      <c r="H295">
        <f>VLOOKUP($G295,county_facts!$A:$BB,4,FALSE)</f>
        <v>95847</v>
      </c>
      <c r="I295">
        <f>VLOOKUP($G295,county_facts!$A:$BB,5,FALSE)</f>
        <v>94737</v>
      </c>
      <c r="J295">
        <f>VLOOKUP($G295,county_facts!$A:$BB,6,FALSE)</f>
        <v>1.2</v>
      </c>
      <c r="K295">
        <f>VLOOKUP($G295,county_facts!$A:$BB,7,FALSE)</f>
        <v>94737</v>
      </c>
      <c r="L295">
        <f>VLOOKUP($G295,county_facts!$A:$BB,8,FALSE)</f>
        <v>6.7</v>
      </c>
      <c r="M295">
        <f>VLOOKUP($G295,county_facts!$A:$BB,9,FALSE)</f>
        <v>26.4</v>
      </c>
      <c r="N295">
        <f>VLOOKUP($G295,county_facts!$A:$BB,10,FALSE)</f>
        <v>14.5</v>
      </c>
      <c r="O295">
        <f>VLOOKUP($G295,county_facts!$A:$BB,11,FALSE)</f>
        <v>50.3</v>
      </c>
      <c r="P295">
        <f>VLOOKUP($G295,county_facts!$A:$BB,12,FALSE)</f>
        <v>74</v>
      </c>
      <c r="Q295">
        <f>VLOOKUP($G295,county_facts!$A:$BB,13,FALSE)</f>
        <v>2.5</v>
      </c>
      <c r="R295">
        <f>VLOOKUP($G295,county_facts!$A:$BB,14,FALSE)</f>
        <v>2.2999999999999998</v>
      </c>
      <c r="S295">
        <f>VLOOKUP($G295,county_facts!$A:$BB,15,FALSE)</f>
        <v>16.5</v>
      </c>
      <c r="T295">
        <f>VLOOKUP($G295,county_facts!$A:$BB,16,FALSE)</f>
        <v>0.4</v>
      </c>
      <c r="U295">
        <f>VLOOKUP($G295,county_facts!$A:$BB,17,FALSE)</f>
        <v>4.3</v>
      </c>
      <c r="V295">
        <f>VLOOKUP($G295,county_facts!$A:$BB,18,FALSE)</f>
        <v>29.9</v>
      </c>
      <c r="W295">
        <f>VLOOKUP($G295,county_facts!$A:$BB,19,FALSE)</f>
        <v>47.8</v>
      </c>
      <c r="X295">
        <f>VLOOKUP($G295,county_facts!$A:$BB,20,FALSE)</f>
        <v>82</v>
      </c>
      <c r="Y295">
        <f>VLOOKUP($G295,county_facts!$A:$BB,21,FALSE)</f>
        <v>22.7</v>
      </c>
      <c r="Z295">
        <f>VLOOKUP($G295,county_facts!$A:$BB,22,FALSE)</f>
        <v>37</v>
      </c>
      <c r="AA295">
        <f>VLOOKUP($G295,county_facts!$A:$BB,23,FALSE)</f>
        <v>78.3</v>
      </c>
      <c r="AB295">
        <f>VLOOKUP($G295,county_facts!$A:$BB,24,FALSE)</f>
        <v>18.7</v>
      </c>
      <c r="AC295">
        <f>VLOOKUP($G295,county_facts!$A:$BB,25,FALSE)</f>
        <v>6740</v>
      </c>
      <c r="AD295">
        <f>VLOOKUP($G295,county_facts!$A:$BB,26,FALSE)</f>
        <v>27.4</v>
      </c>
      <c r="AE295">
        <f>VLOOKUP($G295,county_facts!$A:$BB,27,FALSE)</f>
        <v>34096</v>
      </c>
      <c r="AF295">
        <f>VLOOKUP($G295,county_facts!$A:$BB,28,FALSE)</f>
        <v>59.6</v>
      </c>
      <c r="AG295">
        <f>VLOOKUP($G295,county_facts!$A:$BB,29,FALSE)</f>
        <v>19.100000000000001</v>
      </c>
      <c r="AH295">
        <f>VLOOKUP($G295,county_facts!$A:$BB,30,FALSE)</f>
        <v>188500</v>
      </c>
      <c r="AI295">
        <f>VLOOKUP($G295,county_facts!$A:$BB,31,FALSE)</f>
        <v>31725</v>
      </c>
      <c r="AJ295">
        <f>VLOOKUP($G295,county_facts!$A:$BB,32,FALSE)</f>
        <v>2.95</v>
      </c>
      <c r="AK295">
        <f>VLOOKUP($G295,county_facts!$A:$BB,33,FALSE)</f>
        <v>23602</v>
      </c>
      <c r="AL295">
        <f>VLOOKUP($G295,county_facts!$A:$BB,34,FALSE)</f>
        <v>50408</v>
      </c>
      <c r="AM295">
        <f>VLOOKUP($G295,county_facts!$A:$BB,35,FALSE)</f>
        <v>16.7</v>
      </c>
      <c r="AN295">
        <f>VLOOKUP($G295,county_facts!$A:$BB,36,FALSE)</f>
        <v>1696</v>
      </c>
      <c r="AO295">
        <f>VLOOKUP($G295,county_facts!$A:$BB,37,FALSE)</f>
        <v>19962</v>
      </c>
      <c r="AP295">
        <f>VLOOKUP($G295,county_facts!$A:$BB,38,FALSE)</f>
        <v>4.2</v>
      </c>
      <c r="AQ295">
        <f>VLOOKUP($G295,county_facts!$A:$BB,39,FALSE)</f>
        <v>5193</v>
      </c>
      <c r="AR295">
        <f>VLOOKUP($G295,county_facts!$A:$BB,40,FALSE)</f>
        <v>6625</v>
      </c>
      <c r="AS295">
        <f>VLOOKUP($G295,county_facts!$A:$BB,41,FALSE)</f>
        <v>0</v>
      </c>
      <c r="AT295">
        <f>VLOOKUP($G295,county_facts!$A:$BB,42,FALSE)</f>
        <v>0</v>
      </c>
      <c r="AU295">
        <f>VLOOKUP($G295,county_facts!$A:$BB,43,FALSE)</f>
        <v>0</v>
      </c>
      <c r="AV295">
        <f>VLOOKUP($G295,county_facts!$A:$BB,44,FALSE)</f>
        <v>0</v>
      </c>
      <c r="AW295">
        <f>VLOOKUP($G295,county_facts!$A:$BB,45,FALSE)</f>
        <v>0</v>
      </c>
      <c r="AX295">
        <f>VLOOKUP($G295,county_facts!$A:$BB,46,FALSE)</f>
        <v>28.2</v>
      </c>
      <c r="AY295">
        <f>VLOOKUP($G295,county_facts!$A:$BB,47,FALSE)</f>
        <v>494893</v>
      </c>
      <c r="AZ295">
        <f>VLOOKUP($G295,county_facts!$A:$BB,48,FALSE)</f>
        <v>879004</v>
      </c>
      <c r="BA295">
        <f>VLOOKUP($G295,county_facts!$A:$BB,49,FALSE)</f>
        <v>1065391</v>
      </c>
      <c r="BB295">
        <f>VLOOKUP($G295,county_facts!$A:$BB,50,FALSE)</f>
        <v>11644</v>
      </c>
      <c r="BC295">
        <f>VLOOKUP($G295,county_facts!$A:$BB,51,FALSE)</f>
        <v>100653</v>
      </c>
      <c r="BD295">
        <f>VLOOKUP($G295,county_facts!$A:$BB,52,FALSE)</f>
        <v>79</v>
      </c>
      <c r="BE295">
        <f>VLOOKUP($G295,county_facts!$A:$BB,53,FALSE)</f>
        <v>602.41</v>
      </c>
      <c r="BF295">
        <f>VLOOKUP($G295,county_facts!$A:$BB,54,FALSE)</f>
        <v>157.30000000000001</v>
      </c>
    </row>
    <row r="296" spans="1:58" x14ac:dyDescent="0.3">
      <c r="A296" t="s">
        <v>9</v>
      </c>
      <c r="B296" t="s">
        <v>139</v>
      </c>
      <c r="C296">
        <v>7252</v>
      </c>
      <c r="D296" t="s">
        <v>132</v>
      </c>
      <c r="E296">
        <v>12933</v>
      </c>
      <c r="F296">
        <v>0.56073610100000004</v>
      </c>
      <c r="G296">
        <v>6099</v>
      </c>
      <c r="H296">
        <f>VLOOKUP($G296,county_facts!$A:$BB,4,FALSE)</f>
        <v>531997</v>
      </c>
      <c r="I296">
        <f>VLOOKUP($G296,county_facts!$A:$BB,5,FALSE)</f>
        <v>514451</v>
      </c>
      <c r="J296">
        <f>VLOOKUP($G296,county_facts!$A:$BB,6,FALSE)</f>
        <v>3.4</v>
      </c>
      <c r="K296">
        <f>VLOOKUP($G296,county_facts!$A:$BB,7,FALSE)</f>
        <v>514453</v>
      </c>
      <c r="L296">
        <f>VLOOKUP($G296,county_facts!$A:$BB,8,FALSE)</f>
        <v>7.3</v>
      </c>
      <c r="M296">
        <f>VLOOKUP($G296,county_facts!$A:$BB,9,FALSE)</f>
        <v>27.3</v>
      </c>
      <c r="N296">
        <f>VLOOKUP($G296,county_facts!$A:$BB,10,FALSE)</f>
        <v>12.1</v>
      </c>
      <c r="O296">
        <f>VLOOKUP($G296,county_facts!$A:$BB,11,FALSE)</f>
        <v>50.5</v>
      </c>
      <c r="P296">
        <f>VLOOKUP($G296,county_facts!$A:$BB,12,FALSE)</f>
        <v>84.1</v>
      </c>
      <c r="Q296">
        <f>VLOOKUP($G296,county_facts!$A:$BB,13,FALSE)</f>
        <v>3.3</v>
      </c>
      <c r="R296">
        <f>VLOOKUP($G296,county_facts!$A:$BB,14,FALSE)</f>
        <v>1.9</v>
      </c>
      <c r="S296">
        <f>VLOOKUP($G296,county_facts!$A:$BB,15,FALSE)</f>
        <v>5.9</v>
      </c>
      <c r="T296">
        <f>VLOOKUP($G296,county_facts!$A:$BB,16,FALSE)</f>
        <v>0.9</v>
      </c>
      <c r="U296">
        <f>VLOOKUP($G296,county_facts!$A:$BB,17,FALSE)</f>
        <v>3.9</v>
      </c>
      <c r="V296">
        <f>VLOOKUP($G296,county_facts!$A:$BB,18,FALSE)</f>
        <v>44.1</v>
      </c>
      <c r="W296">
        <f>VLOOKUP($G296,county_facts!$A:$BB,19,FALSE)</f>
        <v>44.3</v>
      </c>
      <c r="X296">
        <f>VLOOKUP($G296,county_facts!$A:$BB,20,FALSE)</f>
        <v>81.400000000000006</v>
      </c>
      <c r="Y296">
        <f>VLOOKUP($G296,county_facts!$A:$BB,21,FALSE)</f>
        <v>20.5</v>
      </c>
      <c r="Z296">
        <f>VLOOKUP($G296,county_facts!$A:$BB,22,FALSE)</f>
        <v>40.700000000000003</v>
      </c>
      <c r="AA296">
        <f>VLOOKUP($G296,county_facts!$A:$BB,23,FALSE)</f>
        <v>76.400000000000006</v>
      </c>
      <c r="AB296">
        <f>VLOOKUP($G296,county_facts!$A:$BB,24,FALSE)</f>
        <v>16.399999999999999</v>
      </c>
      <c r="AC296">
        <f>VLOOKUP($G296,county_facts!$A:$BB,25,FALSE)</f>
        <v>25311</v>
      </c>
      <c r="AD296">
        <f>VLOOKUP($G296,county_facts!$A:$BB,26,FALSE)</f>
        <v>26.6</v>
      </c>
      <c r="AE296">
        <f>VLOOKUP($G296,county_facts!$A:$BB,27,FALSE)</f>
        <v>180278</v>
      </c>
      <c r="AF296">
        <f>VLOOKUP($G296,county_facts!$A:$BB,28,FALSE)</f>
        <v>58.1</v>
      </c>
      <c r="AG296">
        <f>VLOOKUP($G296,county_facts!$A:$BB,29,FALSE)</f>
        <v>16.8</v>
      </c>
      <c r="AH296">
        <f>VLOOKUP($G296,county_facts!$A:$BB,30,FALSE)</f>
        <v>172900</v>
      </c>
      <c r="AI296">
        <f>VLOOKUP($G296,county_facts!$A:$BB,31,FALSE)</f>
        <v>166883</v>
      </c>
      <c r="AJ296">
        <f>VLOOKUP($G296,county_facts!$A:$BB,32,FALSE)</f>
        <v>3.07</v>
      </c>
      <c r="AK296">
        <f>VLOOKUP($G296,county_facts!$A:$BB,33,FALSE)</f>
        <v>21663</v>
      </c>
      <c r="AL296">
        <f>VLOOKUP($G296,county_facts!$A:$BB,34,FALSE)</f>
        <v>49297</v>
      </c>
      <c r="AM296">
        <f>VLOOKUP($G296,county_facts!$A:$BB,35,FALSE)</f>
        <v>20.3</v>
      </c>
      <c r="AN296">
        <f>VLOOKUP($G296,county_facts!$A:$BB,36,FALSE)</f>
        <v>8516</v>
      </c>
      <c r="AO296">
        <f>VLOOKUP($G296,county_facts!$A:$BB,37,FALSE)</f>
        <v>128728</v>
      </c>
      <c r="AP296">
        <f>VLOOKUP($G296,county_facts!$A:$BB,38,FALSE)</f>
        <v>2.2999999999999998</v>
      </c>
      <c r="AQ296">
        <f>VLOOKUP($G296,county_facts!$A:$BB,39,FALSE)</f>
        <v>25939</v>
      </c>
      <c r="AR296">
        <f>VLOOKUP($G296,county_facts!$A:$BB,40,FALSE)</f>
        <v>31324</v>
      </c>
      <c r="AS296">
        <f>VLOOKUP($G296,county_facts!$A:$BB,41,FALSE)</f>
        <v>2.6</v>
      </c>
      <c r="AT296">
        <f>VLOOKUP($G296,county_facts!$A:$BB,42,FALSE)</f>
        <v>1.4</v>
      </c>
      <c r="AU296">
        <f>VLOOKUP($G296,county_facts!$A:$BB,43,FALSE)</f>
        <v>8.6</v>
      </c>
      <c r="AV296">
        <f>VLOOKUP($G296,county_facts!$A:$BB,44,FALSE)</f>
        <v>0</v>
      </c>
      <c r="AW296">
        <f>VLOOKUP($G296,county_facts!$A:$BB,45,FALSE)</f>
        <v>16.2</v>
      </c>
      <c r="AX296">
        <f>VLOOKUP($G296,county_facts!$A:$BB,46,FALSE)</f>
        <v>30</v>
      </c>
      <c r="AY296">
        <f>VLOOKUP($G296,county_facts!$A:$BB,47,FALSE)</f>
        <v>9475984</v>
      </c>
      <c r="AZ296">
        <f>VLOOKUP($G296,county_facts!$A:$BB,48,FALSE)</f>
        <v>3759083</v>
      </c>
      <c r="BA296">
        <f>VLOOKUP($G296,county_facts!$A:$BB,49,FALSE)</f>
        <v>5661922</v>
      </c>
      <c r="BB296">
        <f>VLOOKUP($G296,county_facts!$A:$BB,50,FALSE)</f>
        <v>11180</v>
      </c>
      <c r="BC296">
        <f>VLOOKUP($G296,county_facts!$A:$BB,51,FALSE)</f>
        <v>615119</v>
      </c>
      <c r="BD296">
        <f>VLOOKUP($G296,county_facts!$A:$BB,52,FALSE)</f>
        <v>454</v>
      </c>
      <c r="BE296">
        <f>VLOOKUP($G296,county_facts!$A:$BB,53,FALSE)</f>
        <v>1494.83</v>
      </c>
      <c r="BF296">
        <f>VLOOKUP($G296,county_facts!$A:$BB,54,FALSE)</f>
        <v>344.2</v>
      </c>
    </row>
    <row r="297" spans="1:58" x14ac:dyDescent="0.3">
      <c r="A297" t="s">
        <v>6</v>
      </c>
      <c r="B297" t="s">
        <v>139</v>
      </c>
      <c r="C297">
        <v>5681</v>
      </c>
      <c r="D297" t="s">
        <v>132</v>
      </c>
      <c r="E297">
        <v>12933</v>
      </c>
      <c r="F297">
        <v>0.43926389900000001</v>
      </c>
      <c r="G297">
        <v>6099</v>
      </c>
      <c r="H297">
        <f>VLOOKUP($G297,county_facts!$A:$BB,4,FALSE)</f>
        <v>531997</v>
      </c>
      <c r="I297">
        <f>VLOOKUP($G297,county_facts!$A:$BB,5,FALSE)</f>
        <v>514451</v>
      </c>
      <c r="J297">
        <f>VLOOKUP($G297,county_facts!$A:$BB,6,FALSE)</f>
        <v>3.4</v>
      </c>
      <c r="K297">
        <f>VLOOKUP($G297,county_facts!$A:$BB,7,FALSE)</f>
        <v>514453</v>
      </c>
      <c r="L297">
        <f>VLOOKUP($G297,county_facts!$A:$BB,8,FALSE)</f>
        <v>7.3</v>
      </c>
      <c r="M297">
        <f>VLOOKUP($G297,county_facts!$A:$BB,9,FALSE)</f>
        <v>27.3</v>
      </c>
      <c r="N297">
        <f>VLOOKUP($G297,county_facts!$A:$BB,10,FALSE)</f>
        <v>12.1</v>
      </c>
      <c r="O297">
        <f>VLOOKUP($G297,county_facts!$A:$BB,11,FALSE)</f>
        <v>50.5</v>
      </c>
      <c r="P297">
        <f>VLOOKUP($G297,county_facts!$A:$BB,12,FALSE)</f>
        <v>84.1</v>
      </c>
      <c r="Q297">
        <f>VLOOKUP($G297,county_facts!$A:$BB,13,FALSE)</f>
        <v>3.3</v>
      </c>
      <c r="R297">
        <f>VLOOKUP($G297,county_facts!$A:$BB,14,FALSE)</f>
        <v>1.9</v>
      </c>
      <c r="S297">
        <f>VLOOKUP($G297,county_facts!$A:$BB,15,FALSE)</f>
        <v>5.9</v>
      </c>
      <c r="T297">
        <f>VLOOKUP($G297,county_facts!$A:$BB,16,FALSE)</f>
        <v>0.9</v>
      </c>
      <c r="U297">
        <f>VLOOKUP($G297,county_facts!$A:$BB,17,FALSE)</f>
        <v>3.9</v>
      </c>
      <c r="V297">
        <f>VLOOKUP($G297,county_facts!$A:$BB,18,FALSE)</f>
        <v>44.1</v>
      </c>
      <c r="W297">
        <f>VLOOKUP($G297,county_facts!$A:$BB,19,FALSE)</f>
        <v>44.3</v>
      </c>
      <c r="X297">
        <f>VLOOKUP($G297,county_facts!$A:$BB,20,FALSE)</f>
        <v>81.400000000000006</v>
      </c>
      <c r="Y297">
        <f>VLOOKUP($G297,county_facts!$A:$BB,21,FALSE)</f>
        <v>20.5</v>
      </c>
      <c r="Z297">
        <f>VLOOKUP($G297,county_facts!$A:$BB,22,FALSE)</f>
        <v>40.700000000000003</v>
      </c>
      <c r="AA297">
        <f>VLOOKUP($G297,county_facts!$A:$BB,23,FALSE)</f>
        <v>76.400000000000006</v>
      </c>
      <c r="AB297">
        <f>VLOOKUP($G297,county_facts!$A:$BB,24,FALSE)</f>
        <v>16.399999999999999</v>
      </c>
      <c r="AC297">
        <f>VLOOKUP($G297,county_facts!$A:$BB,25,FALSE)</f>
        <v>25311</v>
      </c>
      <c r="AD297">
        <f>VLOOKUP($G297,county_facts!$A:$BB,26,FALSE)</f>
        <v>26.6</v>
      </c>
      <c r="AE297">
        <f>VLOOKUP($G297,county_facts!$A:$BB,27,FALSE)</f>
        <v>180278</v>
      </c>
      <c r="AF297">
        <f>VLOOKUP($G297,county_facts!$A:$BB,28,FALSE)</f>
        <v>58.1</v>
      </c>
      <c r="AG297">
        <f>VLOOKUP($G297,county_facts!$A:$BB,29,FALSE)</f>
        <v>16.8</v>
      </c>
      <c r="AH297">
        <f>VLOOKUP($G297,county_facts!$A:$BB,30,FALSE)</f>
        <v>172900</v>
      </c>
      <c r="AI297">
        <f>VLOOKUP($G297,county_facts!$A:$BB,31,FALSE)</f>
        <v>166883</v>
      </c>
      <c r="AJ297">
        <f>VLOOKUP($G297,county_facts!$A:$BB,32,FALSE)</f>
        <v>3.07</v>
      </c>
      <c r="AK297">
        <f>VLOOKUP($G297,county_facts!$A:$BB,33,FALSE)</f>
        <v>21663</v>
      </c>
      <c r="AL297">
        <f>VLOOKUP($G297,county_facts!$A:$BB,34,FALSE)</f>
        <v>49297</v>
      </c>
      <c r="AM297">
        <f>VLOOKUP($G297,county_facts!$A:$BB,35,FALSE)</f>
        <v>20.3</v>
      </c>
      <c r="AN297">
        <f>VLOOKUP($G297,county_facts!$A:$BB,36,FALSE)</f>
        <v>8516</v>
      </c>
      <c r="AO297">
        <f>VLOOKUP($G297,county_facts!$A:$BB,37,FALSE)</f>
        <v>128728</v>
      </c>
      <c r="AP297">
        <f>VLOOKUP($G297,county_facts!$A:$BB,38,FALSE)</f>
        <v>2.2999999999999998</v>
      </c>
      <c r="AQ297">
        <f>VLOOKUP($G297,county_facts!$A:$BB,39,FALSE)</f>
        <v>25939</v>
      </c>
      <c r="AR297">
        <f>VLOOKUP($G297,county_facts!$A:$BB,40,FALSE)</f>
        <v>31324</v>
      </c>
      <c r="AS297">
        <f>VLOOKUP($G297,county_facts!$A:$BB,41,FALSE)</f>
        <v>2.6</v>
      </c>
      <c r="AT297">
        <f>VLOOKUP($G297,county_facts!$A:$BB,42,FALSE)</f>
        <v>1.4</v>
      </c>
      <c r="AU297">
        <f>VLOOKUP($G297,county_facts!$A:$BB,43,FALSE)</f>
        <v>8.6</v>
      </c>
      <c r="AV297">
        <f>VLOOKUP($G297,county_facts!$A:$BB,44,FALSE)</f>
        <v>0</v>
      </c>
      <c r="AW297">
        <f>VLOOKUP($G297,county_facts!$A:$BB,45,FALSE)</f>
        <v>16.2</v>
      </c>
      <c r="AX297">
        <f>VLOOKUP($G297,county_facts!$A:$BB,46,FALSE)</f>
        <v>30</v>
      </c>
      <c r="AY297">
        <f>VLOOKUP($G297,county_facts!$A:$BB,47,FALSE)</f>
        <v>9475984</v>
      </c>
      <c r="AZ297">
        <f>VLOOKUP($G297,county_facts!$A:$BB,48,FALSE)</f>
        <v>3759083</v>
      </c>
      <c r="BA297">
        <f>VLOOKUP($G297,county_facts!$A:$BB,49,FALSE)</f>
        <v>5661922</v>
      </c>
      <c r="BB297">
        <f>VLOOKUP($G297,county_facts!$A:$BB,50,FALSE)</f>
        <v>11180</v>
      </c>
      <c r="BC297">
        <f>VLOOKUP($G297,county_facts!$A:$BB,51,FALSE)</f>
        <v>615119</v>
      </c>
      <c r="BD297">
        <f>VLOOKUP($G297,county_facts!$A:$BB,52,FALSE)</f>
        <v>454</v>
      </c>
      <c r="BE297">
        <f>VLOOKUP($G297,county_facts!$A:$BB,53,FALSE)</f>
        <v>1494.83</v>
      </c>
      <c r="BF297">
        <f>VLOOKUP($G297,county_facts!$A:$BB,54,FALSE)</f>
        <v>344.2</v>
      </c>
    </row>
    <row r="298" spans="1:58" x14ac:dyDescent="0.3">
      <c r="A298" t="s">
        <v>9</v>
      </c>
      <c r="B298" t="s">
        <v>140</v>
      </c>
      <c r="C298">
        <v>20942</v>
      </c>
      <c r="D298" t="s">
        <v>132</v>
      </c>
      <c r="E298">
        <v>34848</v>
      </c>
      <c r="F298">
        <v>0.60095270899999997</v>
      </c>
      <c r="G298">
        <v>6097</v>
      </c>
      <c r="H298">
        <f>VLOOKUP($G298,county_facts!$A:$BB,4,FALSE)</f>
        <v>500292</v>
      </c>
      <c r="I298">
        <f>VLOOKUP($G298,county_facts!$A:$BB,5,FALSE)</f>
        <v>483880</v>
      </c>
      <c r="J298">
        <f>VLOOKUP($G298,county_facts!$A:$BB,6,FALSE)</f>
        <v>3.4</v>
      </c>
      <c r="K298">
        <f>VLOOKUP($G298,county_facts!$A:$BB,7,FALSE)</f>
        <v>483878</v>
      </c>
      <c r="L298">
        <f>VLOOKUP($G298,county_facts!$A:$BB,8,FALSE)</f>
        <v>5.3</v>
      </c>
      <c r="M298">
        <f>VLOOKUP($G298,county_facts!$A:$BB,9,FALSE)</f>
        <v>20.6</v>
      </c>
      <c r="N298">
        <f>VLOOKUP($G298,county_facts!$A:$BB,10,FALSE)</f>
        <v>16.7</v>
      </c>
      <c r="O298">
        <f>VLOOKUP($G298,county_facts!$A:$BB,11,FALSE)</f>
        <v>51</v>
      </c>
      <c r="P298">
        <f>VLOOKUP($G298,county_facts!$A:$BB,12,FALSE)</f>
        <v>87.4</v>
      </c>
      <c r="Q298">
        <f>VLOOKUP($G298,county_facts!$A:$BB,13,FALSE)</f>
        <v>1.9</v>
      </c>
      <c r="R298">
        <f>VLOOKUP($G298,county_facts!$A:$BB,14,FALSE)</f>
        <v>2.2000000000000002</v>
      </c>
      <c r="S298">
        <f>VLOOKUP($G298,county_facts!$A:$BB,15,FALSE)</f>
        <v>4.3</v>
      </c>
      <c r="T298">
        <f>VLOOKUP($G298,county_facts!$A:$BB,16,FALSE)</f>
        <v>0.4</v>
      </c>
      <c r="U298">
        <f>VLOOKUP($G298,county_facts!$A:$BB,17,FALSE)</f>
        <v>3.8</v>
      </c>
      <c r="V298">
        <f>VLOOKUP($G298,county_facts!$A:$BB,18,FALSE)</f>
        <v>26.1</v>
      </c>
      <c r="W298">
        <f>VLOOKUP($G298,county_facts!$A:$BB,19,FALSE)</f>
        <v>64.599999999999994</v>
      </c>
      <c r="X298">
        <f>VLOOKUP($G298,county_facts!$A:$BB,20,FALSE)</f>
        <v>85.3</v>
      </c>
      <c r="Y298">
        <f>VLOOKUP($G298,county_facts!$A:$BB,21,FALSE)</f>
        <v>16.600000000000001</v>
      </c>
      <c r="Z298">
        <f>VLOOKUP($G298,county_facts!$A:$BB,22,FALSE)</f>
        <v>25.5</v>
      </c>
      <c r="AA298">
        <f>VLOOKUP($G298,county_facts!$A:$BB,23,FALSE)</f>
        <v>86.7</v>
      </c>
      <c r="AB298">
        <f>VLOOKUP($G298,county_facts!$A:$BB,24,FALSE)</f>
        <v>32.200000000000003</v>
      </c>
      <c r="AC298">
        <f>VLOOKUP($G298,county_facts!$A:$BB,25,FALSE)</f>
        <v>33151</v>
      </c>
      <c r="AD298">
        <f>VLOOKUP($G298,county_facts!$A:$BB,26,FALSE)</f>
        <v>25.3</v>
      </c>
      <c r="AE298">
        <f>VLOOKUP($G298,county_facts!$A:$BB,27,FALSE)</f>
        <v>207232</v>
      </c>
      <c r="AF298">
        <f>VLOOKUP($G298,county_facts!$A:$BB,28,FALSE)</f>
        <v>60.1</v>
      </c>
      <c r="AG298">
        <f>VLOOKUP($G298,county_facts!$A:$BB,29,FALSE)</f>
        <v>19.100000000000001</v>
      </c>
      <c r="AH298">
        <f>VLOOKUP($G298,county_facts!$A:$BB,30,FALSE)</f>
        <v>407400</v>
      </c>
      <c r="AI298">
        <f>VLOOKUP($G298,county_facts!$A:$BB,31,FALSE)</f>
        <v>185660</v>
      </c>
      <c r="AJ298">
        <f>VLOOKUP($G298,county_facts!$A:$BB,32,FALSE)</f>
        <v>2.57</v>
      </c>
      <c r="AK298">
        <f>VLOOKUP($G298,county_facts!$A:$BB,33,FALSE)</f>
        <v>32835</v>
      </c>
      <c r="AL298">
        <f>VLOOKUP($G298,county_facts!$A:$BB,34,FALSE)</f>
        <v>63356</v>
      </c>
      <c r="AM298">
        <f>VLOOKUP($G298,county_facts!$A:$BB,35,FALSE)</f>
        <v>11.9</v>
      </c>
      <c r="AN298">
        <f>VLOOKUP($G298,county_facts!$A:$BB,36,FALSE)</f>
        <v>13370</v>
      </c>
      <c r="AO298">
        <f>VLOOKUP($G298,county_facts!$A:$BB,37,FALSE)</f>
        <v>152105</v>
      </c>
      <c r="AP298">
        <f>VLOOKUP($G298,county_facts!$A:$BB,38,FALSE)</f>
        <v>2.9</v>
      </c>
      <c r="AQ298">
        <f>VLOOKUP($G298,county_facts!$A:$BB,39,FALSE)</f>
        <v>43454</v>
      </c>
      <c r="AR298">
        <f>VLOOKUP($G298,county_facts!$A:$BB,40,FALSE)</f>
        <v>52458</v>
      </c>
      <c r="AS298">
        <f>VLOOKUP($G298,county_facts!$A:$BB,41,FALSE)</f>
        <v>0</v>
      </c>
      <c r="AT298">
        <f>VLOOKUP($G298,county_facts!$A:$BB,42,FALSE)</f>
        <v>1</v>
      </c>
      <c r="AU298">
        <f>VLOOKUP($G298,county_facts!$A:$BB,43,FALSE)</f>
        <v>0</v>
      </c>
      <c r="AV298">
        <f>VLOOKUP($G298,county_facts!$A:$BB,44,FALSE)</f>
        <v>0</v>
      </c>
      <c r="AW298">
        <f>VLOOKUP($G298,county_facts!$A:$BB,45,FALSE)</f>
        <v>7.8</v>
      </c>
      <c r="AX298">
        <f>VLOOKUP($G298,county_facts!$A:$BB,46,FALSE)</f>
        <v>30.4</v>
      </c>
      <c r="AY298">
        <f>VLOOKUP($G298,county_facts!$A:$BB,47,FALSE)</f>
        <v>5841879</v>
      </c>
      <c r="AZ298">
        <f>VLOOKUP($G298,county_facts!$A:$BB,48,FALSE)</f>
        <v>3953592</v>
      </c>
      <c r="BA298">
        <f>VLOOKUP($G298,county_facts!$A:$BB,49,FALSE)</f>
        <v>6427191</v>
      </c>
      <c r="BB298">
        <f>VLOOKUP($G298,county_facts!$A:$BB,50,FALSE)</f>
        <v>13929</v>
      </c>
      <c r="BC298">
        <f>VLOOKUP($G298,county_facts!$A:$BB,51,FALSE)</f>
        <v>1005419</v>
      </c>
      <c r="BD298">
        <f>VLOOKUP($G298,county_facts!$A:$BB,52,FALSE)</f>
        <v>663</v>
      </c>
      <c r="BE298">
        <f>VLOOKUP($G298,county_facts!$A:$BB,53,FALSE)</f>
        <v>1575.85</v>
      </c>
      <c r="BF298">
        <f>VLOOKUP($G298,county_facts!$A:$BB,54,FALSE)</f>
        <v>307.10000000000002</v>
      </c>
    </row>
    <row r="299" spans="1:58" x14ac:dyDescent="0.3">
      <c r="A299" t="s">
        <v>6</v>
      </c>
      <c r="B299" t="s">
        <v>140</v>
      </c>
      <c r="C299">
        <v>13906</v>
      </c>
      <c r="D299" t="s">
        <v>132</v>
      </c>
      <c r="E299">
        <v>34848</v>
      </c>
      <c r="F299">
        <v>0.39904729100000003</v>
      </c>
      <c r="G299">
        <v>6097</v>
      </c>
      <c r="H299">
        <f>VLOOKUP($G299,county_facts!$A:$BB,4,FALSE)</f>
        <v>500292</v>
      </c>
      <c r="I299">
        <f>VLOOKUP($G299,county_facts!$A:$BB,5,FALSE)</f>
        <v>483880</v>
      </c>
      <c r="J299">
        <f>VLOOKUP($G299,county_facts!$A:$BB,6,FALSE)</f>
        <v>3.4</v>
      </c>
      <c r="K299">
        <f>VLOOKUP($G299,county_facts!$A:$BB,7,FALSE)</f>
        <v>483878</v>
      </c>
      <c r="L299">
        <f>VLOOKUP($G299,county_facts!$A:$BB,8,FALSE)</f>
        <v>5.3</v>
      </c>
      <c r="M299">
        <f>VLOOKUP($G299,county_facts!$A:$BB,9,FALSE)</f>
        <v>20.6</v>
      </c>
      <c r="N299">
        <f>VLOOKUP($G299,county_facts!$A:$BB,10,FALSE)</f>
        <v>16.7</v>
      </c>
      <c r="O299">
        <f>VLOOKUP($G299,county_facts!$A:$BB,11,FALSE)</f>
        <v>51</v>
      </c>
      <c r="P299">
        <f>VLOOKUP($G299,county_facts!$A:$BB,12,FALSE)</f>
        <v>87.4</v>
      </c>
      <c r="Q299">
        <f>VLOOKUP($G299,county_facts!$A:$BB,13,FALSE)</f>
        <v>1.9</v>
      </c>
      <c r="R299">
        <f>VLOOKUP($G299,county_facts!$A:$BB,14,FALSE)</f>
        <v>2.2000000000000002</v>
      </c>
      <c r="S299">
        <f>VLOOKUP($G299,county_facts!$A:$BB,15,FALSE)</f>
        <v>4.3</v>
      </c>
      <c r="T299">
        <f>VLOOKUP($G299,county_facts!$A:$BB,16,FALSE)</f>
        <v>0.4</v>
      </c>
      <c r="U299">
        <f>VLOOKUP($G299,county_facts!$A:$BB,17,FALSE)</f>
        <v>3.8</v>
      </c>
      <c r="V299">
        <f>VLOOKUP($G299,county_facts!$A:$BB,18,FALSE)</f>
        <v>26.1</v>
      </c>
      <c r="W299">
        <f>VLOOKUP($G299,county_facts!$A:$BB,19,FALSE)</f>
        <v>64.599999999999994</v>
      </c>
      <c r="X299">
        <f>VLOOKUP($G299,county_facts!$A:$BB,20,FALSE)</f>
        <v>85.3</v>
      </c>
      <c r="Y299">
        <f>VLOOKUP($G299,county_facts!$A:$BB,21,FALSE)</f>
        <v>16.600000000000001</v>
      </c>
      <c r="Z299">
        <f>VLOOKUP($G299,county_facts!$A:$BB,22,FALSE)</f>
        <v>25.5</v>
      </c>
      <c r="AA299">
        <f>VLOOKUP($G299,county_facts!$A:$BB,23,FALSE)</f>
        <v>86.7</v>
      </c>
      <c r="AB299">
        <f>VLOOKUP($G299,county_facts!$A:$BB,24,FALSE)</f>
        <v>32.200000000000003</v>
      </c>
      <c r="AC299">
        <f>VLOOKUP($G299,county_facts!$A:$BB,25,FALSE)</f>
        <v>33151</v>
      </c>
      <c r="AD299">
        <f>VLOOKUP($G299,county_facts!$A:$BB,26,FALSE)</f>
        <v>25.3</v>
      </c>
      <c r="AE299">
        <f>VLOOKUP($G299,county_facts!$A:$BB,27,FALSE)</f>
        <v>207232</v>
      </c>
      <c r="AF299">
        <f>VLOOKUP($G299,county_facts!$A:$BB,28,FALSE)</f>
        <v>60.1</v>
      </c>
      <c r="AG299">
        <f>VLOOKUP($G299,county_facts!$A:$BB,29,FALSE)</f>
        <v>19.100000000000001</v>
      </c>
      <c r="AH299">
        <f>VLOOKUP($G299,county_facts!$A:$BB,30,FALSE)</f>
        <v>407400</v>
      </c>
      <c r="AI299">
        <f>VLOOKUP($G299,county_facts!$A:$BB,31,FALSE)</f>
        <v>185660</v>
      </c>
      <c r="AJ299">
        <f>VLOOKUP($G299,county_facts!$A:$BB,32,FALSE)</f>
        <v>2.57</v>
      </c>
      <c r="AK299">
        <f>VLOOKUP($G299,county_facts!$A:$BB,33,FALSE)</f>
        <v>32835</v>
      </c>
      <c r="AL299">
        <f>VLOOKUP($G299,county_facts!$A:$BB,34,FALSE)</f>
        <v>63356</v>
      </c>
      <c r="AM299">
        <f>VLOOKUP($G299,county_facts!$A:$BB,35,FALSE)</f>
        <v>11.9</v>
      </c>
      <c r="AN299">
        <f>VLOOKUP($G299,county_facts!$A:$BB,36,FALSE)</f>
        <v>13370</v>
      </c>
      <c r="AO299">
        <f>VLOOKUP($G299,county_facts!$A:$BB,37,FALSE)</f>
        <v>152105</v>
      </c>
      <c r="AP299">
        <f>VLOOKUP($G299,county_facts!$A:$BB,38,FALSE)</f>
        <v>2.9</v>
      </c>
      <c r="AQ299">
        <f>VLOOKUP($G299,county_facts!$A:$BB,39,FALSE)</f>
        <v>43454</v>
      </c>
      <c r="AR299">
        <f>VLOOKUP($G299,county_facts!$A:$BB,40,FALSE)</f>
        <v>52458</v>
      </c>
      <c r="AS299">
        <f>VLOOKUP($G299,county_facts!$A:$BB,41,FALSE)</f>
        <v>0</v>
      </c>
      <c r="AT299">
        <f>VLOOKUP($G299,county_facts!$A:$BB,42,FALSE)</f>
        <v>1</v>
      </c>
      <c r="AU299">
        <f>VLOOKUP($G299,county_facts!$A:$BB,43,FALSE)</f>
        <v>0</v>
      </c>
      <c r="AV299">
        <f>VLOOKUP($G299,county_facts!$A:$BB,44,FALSE)</f>
        <v>0</v>
      </c>
      <c r="AW299">
        <f>VLOOKUP($G299,county_facts!$A:$BB,45,FALSE)</f>
        <v>7.8</v>
      </c>
      <c r="AX299">
        <f>VLOOKUP($G299,county_facts!$A:$BB,46,FALSE)</f>
        <v>30.4</v>
      </c>
      <c r="AY299">
        <f>VLOOKUP($G299,county_facts!$A:$BB,47,FALSE)</f>
        <v>5841879</v>
      </c>
      <c r="AZ299">
        <f>VLOOKUP($G299,county_facts!$A:$BB,48,FALSE)</f>
        <v>3953592</v>
      </c>
      <c r="BA299">
        <f>VLOOKUP($G299,county_facts!$A:$BB,49,FALSE)</f>
        <v>6427191</v>
      </c>
      <c r="BB299">
        <f>VLOOKUP($G299,county_facts!$A:$BB,50,FALSE)</f>
        <v>13929</v>
      </c>
      <c r="BC299">
        <f>VLOOKUP($G299,county_facts!$A:$BB,51,FALSE)</f>
        <v>1005419</v>
      </c>
      <c r="BD299">
        <f>VLOOKUP($G299,county_facts!$A:$BB,52,FALSE)</f>
        <v>663</v>
      </c>
      <c r="BE299">
        <f>VLOOKUP($G299,county_facts!$A:$BB,53,FALSE)</f>
        <v>1575.85</v>
      </c>
      <c r="BF299">
        <f>VLOOKUP($G299,county_facts!$A:$BB,54,FALSE)</f>
        <v>307.10000000000002</v>
      </c>
    </row>
    <row r="300" spans="1:58" x14ac:dyDescent="0.3">
      <c r="A300" t="s">
        <v>6</v>
      </c>
      <c r="B300" t="s">
        <v>141</v>
      </c>
      <c r="C300">
        <v>22607</v>
      </c>
      <c r="D300" t="s">
        <v>132</v>
      </c>
      <c r="E300">
        <v>41648</v>
      </c>
      <c r="F300">
        <v>0.54281117899999998</v>
      </c>
      <c r="G300">
        <v>6095</v>
      </c>
      <c r="H300">
        <f>VLOOKUP($G300,county_facts!$A:$BB,4,FALSE)</f>
        <v>431131</v>
      </c>
      <c r="I300">
        <f>VLOOKUP($G300,county_facts!$A:$BB,5,FALSE)</f>
        <v>413344</v>
      </c>
      <c r="J300">
        <f>VLOOKUP($G300,county_facts!$A:$BB,6,FALSE)</f>
        <v>4.3</v>
      </c>
      <c r="K300">
        <f>VLOOKUP($G300,county_facts!$A:$BB,7,FALSE)</f>
        <v>413344</v>
      </c>
      <c r="L300">
        <f>VLOOKUP($G300,county_facts!$A:$BB,8,FALSE)</f>
        <v>6</v>
      </c>
      <c r="M300">
        <f>VLOOKUP($G300,county_facts!$A:$BB,9,FALSE)</f>
        <v>22.9</v>
      </c>
      <c r="N300">
        <f>VLOOKUP($G300,county_facts!$A:$BB,10,FALSE)</f>
        <v>13.5</v>
      </c>
      <c r="O300">
        <f>VLOOKUP($G300,county_facts!$A:$BB,11,FALSE)</f>
        <v>50.3</v>
      </c>
      <c r="P300">
        <f>VLOOKUP($G300,county_facts!$A:$BB,12,FALSE)</f>
        <v>60.6</v>
      </c>
      <c r="Q300">
        <f>VLOOKUP($G300,county_facts!$A:$BB,13,FALSE)</f>
        <v>14.8</v>
      </c>
      <c r="R300">
        <f>VLOOKUP($G300,county_facts!$A:$BB,14,FALSE)</f>
        <v>1.3</v>
      </c>
      <c r="S300">
        <f>VLOOKUP($G300,county_facts!$A:$BB,15,FALSE)</f>
        <v>15.6</v>
      </c>
      <c r="T300">
        <f>VLOOKUP($G300,county_facts!$A:$BB,16,FALSE)</f>
        <v>1</v>
      </c>
      <c r="U300">
        <f>VLOOKUP($G300,county_facts!$A:$BB,17,FALSE)</f>
        <v>6.7</v>
      </c>
      <c r="V300">
        <f>VLOOKUP($G300,county_facts!$A:$BB,18,FALSE)</f>
        <v>25.6</v>
      </c>
      <c r="W300">
        <f>VLOOKUP($G300,county_facts!$A:$BB,19,FALSE)</f>
        <v>39.6</v>
      </c>
      <c r="X300">
        <f>VLOOKUP($G300,county_facts!$A:$BB,20,FALSE)</f>
        <v>82</v>
      </c>
      <c r="Y300">
        <f>VLOOKUP($G300,county_facts!$A:$BB,21,FALSE)</f>
        <v>20.100000000000001</v>
      </c>
      <c r="Z300">
        <f>VLOOKUP($G300,county_facts!$A:$BB,22,FALSE)</f>
        <v>29.6</v>
      </c>
      <c r="AA300">
        <f>VLOOKUP($G300,county_facts!$A:$BB,23,FALSE)</f>
        <v>87.2</v>
      </c>
      <c r="AB300">
        <f>VLOOKUP($G300,county_facts!$A:$BB,24,FALSE)</f>
        <v>24.3</v>
      </c>
      <c r="AC300">
        <f>VLOOKUP($G300,county_facts!$A:$BB,25,FALSE)</f>
        <v>34948</v>
      </c>
      <c r="AD300">
        <f>VLOOKUP($G300,county_facts!$A:$BB,26,FALSE)</f>
        <v>28.9</v>
      </c>
      <c r="AE300">
        <f>VLOOKUP($G300,county_facts!$A:$BB,27,FALSE)</f>
        <v>154981</v>
      </c>
      <c r="AF300">
        <f>VLOOKUP($G300,county_facts!$A:$BB,28,FALSE)</f>
        <v>61.7</v>
      </c>
      <c r="AG300">
        <f>VLOOKUP($G300,county_facts!$A:$BB,29,FALSE)</f>
        <v>21.9</v>
      </c>
      <c r="AH300">
        <f>VLOOKUP($G300,county_facts!$A:$BB,30,FALSE)</f>
        <v>262400</v>
      </c>
      <c r="AI300">
        <f>VLOOKUP($G300,county_facts!$A:$BB,31,FALSE)</f>
        <v>141464</v>
      </c>
      <c r="AJ300">
        <f>VLOOKUP($G300,county_facts!$A:$BB,32,FALSE)</f>
        <v>2.85</v>
      </c>
      <c r="AK300">
        <f>VLOOKUP($G300,county_facts!$A:$BB,33,FALSE)</f>
        <v>28929</v>
      </c>
      <c r="AL300">
        <f>VLOOKUP($G300,county_facts!$A:$BB,34,FALSE)</f>
        <v>67177</v>
      </c>
      <c r="AM300">
        <f>VLOOKUP($G300,county_facts!$A:$BB,35,FALSE)</f>
        <v>13</v>
      </c>
      <c r="AN300">
        <f>VLOOKUP($G300,county_facts!$A:$BB,36,FALSE)</f>
        <v>6677</v>
      </c>
      <c r="AO300">
        <f>VLOOKUP($G300,county_facts!$A:$BB,37,FALSE)</f>
        <v>103470</v>
      </c>
      <c r="AP300">
        <f>VLOOKUP($G300,county_facts!$A:$BB,38,FALSE)</f>
        <v>3.6</v>
      </c>
      <c r="AQ300">
        <f>VLOOKUP($G300,county_facts!$A:$BB,39,FALSE)</f>
        <v>21658</v>
      </c>
      <c r="AR300">
        <f>VLOOKUP($G300,county_facts!$A:$BB,40,FALSE)</f>
        <v>27428</v>
      </c>
      <c r="AS300">
        <f>VLOOKUP($G300,county_facts!$A:$BB,41,FALSE)</f>
        <v>8.9</v>
      </c>
      <c r="AT300">
        <f>VLOOKUP($G300,county_facts!$A:$BB,42,FALSE)</f>
        <v>1.4</v>
      </c>
      <c r="AU300">
        <f>VLOOKUP($G300,county_facts!$A:$BB,43,FALSE)</f>
        <v>15.5</v>
      </c>
      <c r="AV300">
        <f>VLOOKUP($G300,county_facts!$A:$BB,44,FALSE)</f>
        <v>0</v>
      </c>
      <c r="AW300">
        <f>VLOOKUP($G300,county_facts!$A:$BB,45,FALSE)</f>
        <v>11.3</v>
      </c>
      <c r="AX300">
        <f>VLOOKUP($G300,county_facts!$A:$BB,46,FALSE)</f>
        <v>30.9</v>
      </c>
      <c r="AY300">
        <f>VLOOKUP($G300,county_facts!$A:$BB,47,FALSE)</f>
        <v>8377320</v>
      </c>
      <c r="AZ300">
        <f>VLOOKUP($G300,county_facts!$A:$BB,48,FALSE)</f>
        <v>0</v>
      </c>
      <c r="BA300">
        <f>VLOOKUP($G300,county_facts!$A:$BB,49,FALSE)</f>
        <v>4827955</v>
      </c>
      <c r="BB300">
        <f>VLOOKUP($G300,county_facts!$A:$BB,50,FALSE)</f>
        <v>11892</v>
      </c>
      <c r="BC300">
        <f>VLOOKUP($G300,county_facts!$A:$BB,51,FALSE)</f>
        <v>573269</v>
      </c>
      <c r="BD300">
        <f>VLOOKUP($G300,county_facts!$A:$BB,52,FALSE)</f>
        <v>646</v>
      </c>
      <c r="BE300">
        <f>VLOOKUP($G300,county_facts!$A:$BB,53,FALSE)</f>
        <v>821.77</v>
      </c>
      <c r="BF300">
        <f>VLOOKUP($G300,county_facts!$A:$BB,54,FALSE)</f>
        <v>503</v>
      </c>
    </row>
    <row r="301" spans="1:58" x14ac:dyDescent="0.3">
      <c r="A301" t="s">
        <v>9</v>
      </c>
      <c r="B301" t="s">
        <v>141</v>
      </c>
      <c r="C301">
        <v>19041</v>
      </c>
      <c r="D301" t="s">
        <v>132</v>
      </c>
      <c r="E301">
        <v>41648</v>
      </c>
      <c r="F301">
        <v>0.45718882100000002</v>
      </c>
      <c r="G301">
        <v>6095</v>
      </c>
      <c r="H301">
        <f>VLOOKUP($G301,county_facts!$A:$BB,4,FALSE)</f>
        <v>431131</v>
      </c>
      <c r="I301">
        <f>VLOOKUP($G301,county_facts!$A:$BB,5,FALSE)</f>
        <v>413344</v>
      </c>
      <c r="J301">
        <f>VLOOKUP($G301,county_facts!$A:$BB,6,FALSE)</f>
        <v>4.3</v>
      </c>
      <c r="K301">
        <f>VLOOKUP($G301,county_facts!$A:$BB,7,FALSE)</f>
        <v>413344</v>
      </c>
      <c r="L301">
        <f>VLOOKUP($G301,county_facts!$A:$BB,8,FALSE)</f>
        <v>6</v>
      </c>
      <c r="M301">
        <f>VLOOKUP($G301,county_facts!$A:$BB,9,FALSE)</f>
        <v>22.9</v>
      </c>
      <c r="N301">
        <f>VLOOKUP($G301,county_facts!$A:$BB,10,FALSE)</f>
        <v>13.5</v>
      </c>
      <c r="O301">
        <f>VLOOKUP($G301,county_facts!$A:$BB,11,FALSE)</f>
        <v>50.3</v>
      </c>
      <c r="P301">
        <f>VLOOKUP($G301,county_facts!$A:$BB,12,FALSE)</f>
        <v>60.6</v>
      </c>
      <c r="Q301">
        <f>VLOOKUP($G301,county_facts!$A:$BB,13,FALSE)</f>
        <v>14.8</v>
      </c>
      <c r="R301">
        <f>VLOOKUP($G301,county_facts!$A:$BB,14,FALSE)</f>
        <v>1.3</v>
      </c>
      <c r="S301">
        <f>VLOOKUP($G301,county_facts!$A:$BB,15,FALSE)</f>
        <v>15.6</v>
      </c>
      <c r="T301">
        <f>VLOOKUP($G301,county_facts!$A:$BB,16,FALSE)</f>
        <v>1</v>
      </c>
      <c r="U301">
        <f>VLOOKUP($G301,county_facts!$A:$BB,17,FALSE)</f>
        <v>6.7</v>
      </c>
      <c r="V301">
        <f>VLOOKUP($G301,county_facts!$A:$BB,18,FALSE)</f>
        <v>25.6</v>
      </c>
      <c r="W301">
        <f>VLOOKUP($G301,county_facts!$A:$BB,19,FALSE)</f>
        <v>39.6</v>
      </c>
      <c r="X301">
        <f>VLOOKUP($G301,county_facts!$A:$BB,20,FALSE)</f>
        <v>82</v>
      </c>
      <c r="Y301">
        <f>VLOOKUP($G301,county_facts!$A:$BB,21,FALSE)</f>
        <v>20.100000000000001</v>
      </c>
      <c r="Z301">
        <f>VLOOKUP($G301,county_facts!$A:$BB,22,FALSE)</f>
        <v>29.6</v>
      </c>
      <c r="AA301">
        <f>VLOOKUP($G301,county_facts!$A:$BB,23,FALSE)</f>
        <v>87.2</v>
      </c>
      <c r="AB301">
        <f>VLOOKUP($G301,county_facts!$A:$BB,24,FALSE)</f>
        <v>24.3</v>
      </c>
      <c r="AC301">
        <f>VLOOKUP($G301,county_facts!$A:$BB,25,FALSE)</f>
        <v>34948</v>
      </c>
      <c r="AD301">
        <f>VLOOKUP($G301,county_facts!$A:$BB,26,FALSE)</f>
        <v>28.9</v>
      </c>
      <c r="AE301">
        <f>VLOOKUP($G301,county_facts!$A:$BB,27,FALSE)</f>
        <v>154981</v>
      </c>
      <c r="AF301">
        <f>VLOOKUP($G301,county_facts!$A:$BB,28,FALSE)</f>
        <v>61.7</v>
      </c>
      <c r="AG301">
        <f>VLOOKUP($G301,county_facts!$A:$BB,29,FALSE)</f>
        <v>21.9</v>
      </c>
      <c r="AH301">
        <f>VLOOKUP($G301,county_facts!$A:$BB,30,FALSE)</f>
        <v>262400</v>
      </c>
      <c r="AI301">
        <f>VLOOKUP($G301,county_facts!$A:$BB,31,FALSE)</f>
        <v>141464</v>
      </c>
      <c r="AJ301">
        <f>VLOOKUP($G301,county_facts!$A:$BB,32,FALSE)</f>
        <v>2.85</v>
      </c>
      <c r="AK301">
        <f>VLOOKUP($G301,county_facts!$A:$BB,33,FALSE)</f>
        <v>28929</v>
      </c>
      <c r="AL301">
        <f>VLOOKUP($G301,county_facts!$A:$BB,34,FALSE)</f>
        <v>67177</v>
      </c>
      <c r="AM301">
        <f>VLOOKUP($G301,county_facts!$A:$BB,35,FALSE)</f>
        <v>13</v>
      </c>
      <c r="AN301">
        <f>VLOOKUP($G301,county_facts!$A:$BB,36,FALSE)</f>
        <v>6677</v>
      </c>
      <c r="AO301">
        <f>VLOOKUP($G301,county_facts!$A:$BB,37,FALSE)</f>
        <v>103470</v>
      </c>
      <c r="AP301">
        <f>VLOOKUP($G301,county_facts!$A:$BB,38,FALSE)</f>
        <v>3.6</v>
      </c>
      <c r="AQ301">
        <f>VLOOKUP($G301,county_facts!$A:$BB,39,FALSE)</f>
        <v>21658</v>
      </c>
      <c r="AR301">
        <f>VLOOKUP($G301,county_facts!$A:$BB,40,FALSE)</f>
        <v>27428</v>
      </c>
      <c r="AS301">
        <f>VLOOKUP($G301,county_facts!$A:$BB,41,FALSE)</f>
        <v>8.9</v>
      </c>
      <c r="AT301">
        <f>VLOOKUP($G301,county_facts!$A:$BB,42,FALSE)</f>
        <v>1.4</v>
      </c>
      <c r="AU301">
        <f>VLOOKUP($G301,county_facts!$A:$BB,43,FALSE)</f>
        <v>15.5</v>
      </c>
      <c r="AV301">
        <f>VLOOKUP($G301,county_facts!$A:$BB,44,FALSE)</f>
        <v>0</v>
      </c>
      <c r="AW301">
        <f>VLOOKUP($G301,county_facts!$A:$BB,45,FALSE)</f>
        <v>11.3</v>
      </c>
      <c r="AX301">
        <f>VLOOKUP($G301,county_facts!$A:$BB,46,FALSE)</f>
        <v>30.9</v>
      </c>
      <c r="AY301">
        <f>VLOOKUP($G301,county_facts!$A:$BB,47,FALSE)</f>
        <v>8377320</v>
      </c>
      <c r="AZ301">
        <f>VLOOKUP($G301,county_facts!$A:$BB,48,FALSE)</f>
        <v>0</v>
      </c>
      <c r="BA301">
        <f>VLOOKUP($G301,county_facts!$A:$BB,49,FALSE)</f>
        <v>4827955</v>
      </c>
      <c r="BB301">
        <f>VLOOKUP($G301,county_facts!$A:$BB,50,FALSE)</f>
        <v>11892</v>
      </c>
      <c r="BC301">
        <f>VLOOKUP($G301,county_facts!$A:$BB,51,FALSE)</f>
        <v>573269</v>
      </c>
      <c r="BD301">
        <f>VLOOKUP($G301,county_facts!$A:$BB,52,FALSE)</f>
        <v>646</v>
      </c>
      <c r="BE301">
        <f>VLOOKUP($G301,county_facts!$A:$BB,53,FALSE)</f>
        <v>821.77</v>
      </c>
      <c r="BF301">
        <f>VLOOKUP($G301,county_facts!$A:$BB,54,FALSE)</f>
        <v>503</v>
      </c>
    </row>
    <row r="302" spans="1:58" x14ac:dyDescent="0.3">
      <c r="A302" t="s">
        <v>9</v>
      </c>
      <c r="B302" t="s">
        <v>142</v>
      </c>
      <c r="C302">
        <v>2047</v>
      </c>
      <c r="D302" t="s">
        <v>132</v>
      </c>
      <c r="E302">
        <v>3522</v>
      </c>
      <c r="F302">
        <v>0.58120386099999999</v>
      </c>
      <c r="G302">
        <v>6093</v>
      </c>
      <c r="H302">
        <f>VLOOKUP($G302,county_facts!$A:$BB,4,FALSE)</f>
        <v>43628</v>
      </c>
      <c r="I302">
        <f>VLOOKUP($G302,county_facts!$A:$BB,5,FALSE)</f>
        <v>44900</v>
      </c>
      <c r="J302">
        <f>VLOOKUP($G302,county_facts!$A:$BB,6,FALSE)</f>
        <v>-2.8</v>
      </c>
      <c r="K302">
        <f>VLOOKUP($G302,county_facts!$A:$BB,7,FALSE)</f>
        <v>44900</v>
      </c>
      <c r="L302">
        <f>VLOOKUP($G302,county_facts!$A:$BB,8,FALSE)</f>
        <v>5.4</v>
      </c>
      <c r="M302">
        <f>VLOOKUP($G302,county_facts!$A:$BB,9,FALSE)</f>
        <v>20.3</v>
      </c>
      <c r="N302">
        <f>VLOOKUP($G302,county_facts!$A:$BB,10,FALSE)</f>
        <v>22.7</v>
      </c>
      <c r="O302">
        <f>VLOOKUP($G302,county_facts!$A:$BB,11,FALSE)</f>
        <v>50.3</v>
      </c>
      <c r="P302">
        <f>VLOOKUP($G302,county_facts!$A:$BB,12,FALSE)</f>
        <v>87.2</v>
      </c>
      <c r="Q302">
        <f>VLOOKUP($G302,county_facts!$A:$BB,13,FALSE)</f>
        <v>1.4</v>
      </c>
      <c r="R302">
        <f>VLOOKUP($G302,county_facts!$A:$BB,14,FALSE)</f>
        <v>4.7</v>
      </c>
      <c r="S302">
        <f>VLOOKUP($G302,county_facts!$A:$BB,15,FALSE)</f>
        <v>1.3</v>
      </c>
      <c r="T302">
        <f>VLOOKUP($G302,county_facts!$A:$BB,16,FALSE)</f>
        <v>0.3</v>
      </c>
      <c r="U302">
        <f>VLOOKUP($G302,county_facts!$A:$BB,17,FALSE)</f>
        <v>5</v>
      </c>
      <c r="V302">
        <f>VLOOKUP($G302,county_facts!$A:$BB,18,FALSE)</f>
        <v>11.9</v>
      </c>
      <c r="W302">
        <f>VLOOKUP($G302,county_facts!$A:$BB,19,FALSE)</f>
        <v>77.5</v>
      </c>
      <c r="X302">
        <f>VLOOKUP($G302,county_facts!$A:$BB,20,FALSE)</f>
        <v>82.8</v>
      </c>
      <c r="Y302">
        <f>VLOOKUP($G302,county_facts!$A:$BB,21,FALSE)</f>
        <v>5.4</v>
      </c>
      <c r="Z302">
        <f>VLOOKUP($G302,county_facts!$A:$BB,22,FALSE)</f>
        <v>9.6999999999999993</v>
      </c>
      <c r="AA302">
        <f>VLOOKUP($G302,county_facts!$A:$BB,23,FALSE)</f>
        <v>89</v>
      </c>
      <c r="AB302">
        <f>VLOOKUP($G302,county_facts!$A:$BB,24,FALSE)</f>
        <v>23.9</v>
      </c>
      <c r="AC302">
        <f>VLOOKUP($G302,county_facts!$A:$BB,25,FALSE)</f>
        <v>4744</v>
      </c>
      <c r="AD302">
        <f>VLOOKUP($G302,county_facts!$A:$BB,26,FALSE)</f>
        <v>18.8</v>
      </c>
      <c r="AE302">
        <f>VLOOKUP($G302,county_facts!$A:$BB,27,FALSE)</f>
        <v>24106</v>
      </c>
      <c r="AF302">
        <f>VLOOKUP($G302,county_facts!$A:$BB,28,FALSE)</f>
        <v>62.7</v>
      </c>
      <c r="AG302">
        <f>VLOOKUP($G302,county_facts!$A:$BB,29,FALSE)</f>
        <v>13.4</v>
      </c>
      <c r="AH302">
        <f>VLOOKUP($G302,county_facts!$A:$BB,30,FALSE)</f>
        <v>200800</v>
      </c>
      <c r="AI302">
        <f>VLOOKUP($G302,county_facts!$A:$BB,31,FALSE)</f>
        <v>19417</v>
      </c>
      <c r="AJ302">
        <f>VLOOKUP($G302,county_facts!$A:$BB,32,FALSE)</f>
        <v>2.2599999999999998</v>
      </c>
      <c r="AK302">
        <f>VLOOKUP($G302,county_facts!$A:$BB,33,FALSE)</f>
        <v>22293</v>
      </c>
      <c r="AL302">
        <f>VLOOKUP($G302,county_facts!$A:$BB,34,FALSE)</f>
        <v>37709</v>
      </c>
      <c r="AM302">
        <f>VLOOKUP($G302,county_facts!$A:$BB,35,FALSE)</f>
        <v>21</v>
      </c>
      <c r="AN302">
        <f>VLOOKUP($G302,county_facts!$A:$BB,36,FALSE)</f>
        <v>1075</v>
      </c>
      <c r="AO302">
        <f>VLOOKUP($G302,county_facts!$A:$BB,37,FALSE)</f>
        <v>8222</v>
      </c>
      <c r="AP302">
        <f>VLOOKUP($G302,county_facts!$A:$BB,38,FALSE)</f>
        <v>1.2</v>
      </c>
      <c r="AQ302">
        <f>VLOOKUP($G302,county_facts!$A:$BB,39,FALSE)</f>
        <v>3249</v>
      </c>
      <c r="AR302">
        <f>VLOOKUP($G302,county_facts!$A:$BB,40,FALSE)</f>
        <v>4549</v>
      </c>
      <c r="AS302">
        <f>VLOOKUP($G302,county_facts!$A:$BB,41,FALSE)</f>
        <v>0</v>
      </c>
      <c r="AT302">
        <f>VLOOKUP($G302,county_facts!$A:$BB,42,FALSE)</f>
        <v>0</v>
      </c>
      <c r="AU302">
        <f>VLOOKUP($G302,county_facts!$A:$BB,43,FALSE)</f>
        <v>0</v>
      </c>
      <c r="AV302">
        <f>VLOOKUP($G302,county_facts!$A:$BB,44,FALSE)</f>
        <v>0</v>
      </c>
      <c r="AW302">
        <f>VLOOKUP($G302,county_facts!$A:$BB,45,FALSE)</f>
        <v>5.2</v>
      </c>
      <c r="AX302">
        <f>VLOOKUP($G302,county_facts!$A:$BB,46,FALSE)</f>
        <v>29.3</v>
      </c>
      <c r="AY302">
        <f>VLOOKUP($G302,county_facts!$A:$BB,47,FALSE)</f>
        <v>257841</v>
      </c>
      <c r="AZ302">
        <f>VLOOKUP($G302,county_facts!$A:$BB,48,FALSE)</f>
        <v>169098</v>
      </c>
      <c r="BA302">
        <f>VLOOKUP($G302,county_facts!$A:$BB,49,FALSE)</f>
        <v>403309</v>
      </c>
      <c r="BB302">
        <f>VLOOKUP($G302,county_facts!$A:$BB,50,FALSE)</f>
        <v>9120</v>
      </c>
      <c r="BC302">
        <f>VLOOKUP($G302,county_facts!$A:$BB,51,FALSE)</f>
        <v>78518</v>
      </c>
      <c r="BD302">
        <f>VLOOKUP($G302,county_facts!$A:$BB,52,FALSE)</f>
        <v>19</v>
      </c>
      <c r="BE302">
        <f>VLOOKUP($G302,county_facts!$A:$BB,53,FALSE)</f>
        <v>6277.89</v>
      </c>
      <c r="BF302">
        <f>VLOOKUP($G302,county_facts!$A:$BB,54,FALSE)</f>
        <v>7.2</v>
      </c>
    </row>
    <row r="303" spans="1:58" x14ac:dyDescent="0.3">
      <c r="A303" t="s">
        <v>6</v>
      </c>
      <c r="B303" t="s">
        <v>142</v>
      </c>
      <c r="C303">
        <v>1475</v>
      </c>
      <c r="D303" t="s">
        <v>132</v>
      </c>
      <c r="E303">
        <v>3522</v>
      </c>
      <c r="F303">
        <v>0.41879613900000001</v>
      </c>
      <c r="G303">
        <v>6093</v>
      </c>
      <c r="H303">
        <f>VLOOKUP($G303,county_facts!$A:$BB,4,FALSE)</f>
        <v>43628</v>
      </c>
      <c r="I303">
        <f>VLOOKUP($G303,county_facts!$A:$BB,5,FALSE)</f>
        <v>44900</v>
      </c>
      <c r="J303">
        <f>VLOOKUP($G303,county_facts!$A:$BB,6,FALSE)</f>
        <v>-2.8</v>
      </c>
      <c r="K303">
        <f>VLOOKUP($G303,county_facts!$A:$BB,7,FALSE)</f>
        <v>44900</v>
      </c>
      <c r="L303">
        <f>VLOOKUP($G303,county_facts!$A:$BB,8,FALSE)</f>
        <v>5.4</v>
      </c>
      <c r="M303">
        <f>VLOOKUP($G303,county_facts!$A:$BB,9,FALSE)</f>
        <v>20.3</v>
      </c>
      <c r="N303">
        <f>VLOOKUP($G303,county_facts!$A:$BB,10,FALSE)</f>
        <v>22.7</v>
      </c>
      <c r="O303">
        <f>VLOOKUP($G303,county_facts!$A:$BB,11,FALSE)</f>
        <v>50.3</v>
      </c>
      <c r="P303">
        <f>VLOOKUP($G303,county_facts!$A:$BB,12,FALSE)</f>
        <v>87.2</v>
      </c>
      <c r="Q303">
        <f>VLOOKUP($G303,county_facts!$A:$BB,13,FALSE)</f>
        <v>1.4</v>
      </c>
      <c r="R303">
        <f>VLOOKUP($G303,county_facts!$A:$BB,14,FALSE)</f>
        <v>4.7</v>
      </c>
      <c r="S303">
        <f>VLOOKUP($G303,county_facts!$A:$BB,15,FALSE)</f>
        <v>1.3</v>
      </c>
      <c r="T303">
        <f>VLOOKUP($G303,county_facts!$A:$BB,16,FALSE)</f>
        <v>0.3</v>
      </c>
      <c r="U303">
        <f>VLOOKUP($G303,county_facts!$A:$BB,17,FALSE)</f>
        <v>5</v>
      </c>
      <c r="V303">
        <f>VLOOKUP($G303,county_facts!$A:$BB,18,FALSE)</f>
        <v>11.9</v>
      </c>
      <c r="W303">
        <f>VLOOKUP($G303,county_facts!$A:$BB,19,FALSE)</f>
        <v>77.5</v>
      </c>
      <c r="X303">
        <f>VLOOKUP($G303,county_facts!$A:$BB,20,FALSE)</f>
        <v>82.8</v>
      </c>
      <c r="Y303">
        <f>VLOOKUP($G303,county_facts!$A:$BB,21,FALSE)</f>
        <v>5.4</v>
      </c>
      <c r="Z303">
        <f>VLOOKUP($G303,county_facts!$A:$BB,22,FALSE)</f>
        <v>9.6999999999999993</v>
      </c>
      <c r="AA303">
        <f>VLOOKUP($G303,county_facts!$A:$BB,23,FALSE)</f>
        <v>89</v>
      </c>
      <c r="AB303">
        <f>VLOOKUP($G303,county_facts!$A:$BB,24,FALSE)</f>
        <v>23.9</v>
      </c>
      <c r="AC303">
        <f>VLOOKUP($G303,county_facts!$A:$BB,25,FALSE)</f>
        <v>4744</v>
      </c>
      <c r="AD303">
        <f>VLOOKUP($G303,county_facts!$A:$BB,26,FALSE)</f>
        <v>18.8</v>
      </c>
      <c r="AE303">
        <f>VLOOKUP($G303,county_facts!$A:$BB,27,FALSE)</f>
        <v>24106</v>
      </c>
      <c r="AF303">
        <f>VLOOKUP($G303,county_facts!$A:$BB,28,FALSE)</f>
        <v>62.7</v>
      </c>
      <c r="AG303">
        <f>VLOOKUP($G303,county_facts!$A:$BB,29,FALSE)</f>
        <v>13.4</v>
      </c>
      <c r="AH303">
        <f>VLOOKUP($G303,county_facts!$A:$BB,30,FALSE)</f>
        <v>200800</v>
      </c>
      <c r="AI303">
        <f>VLOOKUP($G303,county_facts!$A:$BB,31,FALSE)</f>
        <v>19417</v>
      </c>
      <c r="AJ303">
        <f>VLOOKUP($G303,county_facts!$A:$BB,32,FALSE)</f>
        <v>2.2599999999999998</v>
      </c>
      <c r="AK303">
        <f>VLOOKUP($G303,county_facts!$A:$BB,33,FALSE)</f>
        <v>22293</v>
      </c>
      <c r="AL303">
        <f>VLOOKUP($G303,county_facts!$A:$BB,34,FALSE)</f>
        <v>37709</v>
      </c>
      <c r="AM303">
        <f>VLOOKUP($G303,county_facts!$A:$BB,35,FALSE)</f>
        <v>21</v>
      </c>
      <c r="AN303">
        <f>VLOOKUP($G303,county_facts!$A:$BB,36,FALSE)</f>
        <v>1075</v>
      </c>
      <c r="AO303">
        <f>VLOOKUP($G303,county_facts!$A:$BB,37,FALSE)</f>
        <v>8222</v>
      </c>
      <c r="AP303">
        <f>VLOOKUP($G303,county_facts!$A:$BB,38,FALSE)</f>
        <v>1.2</v>
      </c>
      <c r="AQ303">
        <f>VLOOKUP($G303,county_facts!$A:$BB,39,FALSE)</f>
        <v>3249</v>
      </c>
      <c r="AR303">
        <f>VLOOKUP($G303,county_facts!$A:$BB,40,FALSE)</f>
        <v>4549</v>
      </c>
      <c r="AS303">
        <f>VLOOKUP($G303,county_facts!$A:$BB,41,FALSE)</f>
        <v>0</v>
      </c>
      <c r="AT303">
        <f>VLOOKUP($G303,county_facts!$A:$BB,42,FALSE)</f>
        <v>0</v>
      </c>
      <c r="AU303">
        <f>VLOOKUP($G303,county_facts!$A:$BB,43,FALSE)</f>
        <v>0</v>
      </c>
      <c r="AV303">
        <f>VLOOKUP($G303,county_facts!$A:$BB,44,FALSE)</f>
        <v>0</v>
      </c>
      <c r="AW303">
        <f>VLOOKUP($G303,county_facts!$A:$BB,45,FALSE)</f>
        <v>5.2</v>
      </c>
      <c r="AX303">
        <f>VLOOKUP($G303,county_facts!$A:$BB,46,FALSE)</f>
        <v>29.3</v>
      </c>
      <c r="AY303">
        <f>VLOOKUP($G303,county_facts!$A:$BB,47,FALSE)</f>
        <v>257841</v>
      </c>
      <c r="AZ303">
        <f>VLOOKUP($G303,county_facts!$A:$BB,48,FALSE)</f>
        <v>169098</v>
      </c>
      <c r="BA303">
        <f>VLOOKUP($G303,county_facts!$A:$BB,49,FALSE)</f>
        <v>403309</v>
      </c>
      <c r="BB303">
        <f>VLOOKUP($G303,county_facts!$A:$BB,50,FALSE)</f>
        <v>9120</v>
      </c>
      <c r="BC303">
        <f>VLOOKUP($G303,county_facts!$A:$BB,51,FALSE)</f>
        <v>78518</v>
      </c>
      <c r="BD303">
        <f>VLOOKUP($G303,county_facts!$A:$BB,52,FALSE)</f>
        <v>19</v>
      </c>
      <c r="BE303">
        <f>VLOOKUP($G303,county_facts!$A:$BB,53,FALSE)</f>
        <v>6277.89</v>
      </c>
      <c r="BF303">
        <f>VLOOKUP($G303,county_facts!$A:$BB,54,FALSE)</f>
        <v>7.2</v>
      </c>
    </row>
    <row r="304" spans="1:58" x14ac:dyDescent="0.3">
      <c r="A304" t="s">
        <v>9</v>
      </c>
      <c r="B304" t="s">
        <v>143</v>
      </c>
      <c r="C304">
        <v>124</v>
      </c>
      <c r="D304" t="s">
        <v>132</v>
      </c>
      <c r="E304">
        <v>224</v>
      </c>
      <c r="F304">
        <v>0.553571429</v>
      </c>
      <c r="G304">
        <v>6091</v>
      </c>
      <c r="H304">
        <f>VLOOKUP($G304,county_facts!$A:$BB,4,FALSE)</f>
        <v>3003</v>
      </c>
      <c r="I304">
        <f>VLOOKUP($G304,county_facts!$A:$BB,5,FALSE)</f>
        <v>3240</v>
      </c>
      <c r="J304">
        <f>VLOOKUP($G304,county_facts!$A:$BB,6,FALSE)</f>
        <v>-7.3</v>
      </c>
      <c r="K304">
        <f>VLOOKUP($G304,county_facts!$A:$BB,7,FALSE)</f>
        <v>3240</v>
      </c>
      <c r="L304">
        <f>VLOOKUP($G304,county_facts!$A:$BB,8,FALSE)</f>
        <v>3.3</v>
      </c>
      <c r="M304">
        <f>VLOOKUP($G304,county_facts!$A:$BB,9,FALSE)</f>
        <v>15.7</v>
      </c>
      <c r="N304">
        <f>VLOOKUP($G304,county_facts!$A:$BB,10,FALSE)</f>
        <v>26.8</v>
      </c>
      <c r="O304">
        <f>VLOOKUP($G304,county_facts!$A:$BB,11,FALSE)</f>
        <v>50</v>
      </c>
      <c r="P304">
        <f>VLOOKUP($G304,county_facts!$A:$BB,12,FALSE)</f>
        <v>94.8</v>
      </c>
      <c r="Q304">
        <f>VLOOKUP($G304,county_facts!$A:$BB,13,FALSE)</f>
        <v>0.4</v>
      </c>
      <c r="R304">
        <f>VLOOKUP($G304,county_facts!$A:$BB,14,FALSE)</f>
        <v>1.9</v>
      </c>
      <c r="S304">
        <f>VLOOKUP($G304,county_facts!$A:$BB,15,FALSE)</f>
        <v>0.5</v>
      </c>
      <c r="T304">
        <f>VLOOKUP($G304,county_facts!$A:$BB,16,FALSE)</f>
        <v>0.1</v>
      </c>
      <c r="U304">
        <f>VLOOKUP($G304,county_facts!$A:$BB,17,FALSE)</f>
        <v>2.2999999999999998</v>
      </c>
      <c r="V304">
        <f>VLOOKUP($G304,county_facts!$A:$BB,18,FALSE)</f>
        <v>9.6999999999999993</v>
      </c>
      <c r="W304">
        <f>VLOOKUP($G304,county_facts!$A:$BB,19,FALSE)</f>
        <v>86.2</v>
      </c>
      <c r="X304">
        <f>VLOOKUP($G304,county_facts!$A:$BB,20,FALSE)</f>
        <v>93.6</v>
      </c>
      <c r="Y304">
        <f>VLOOKUP($G304,county_facts!$A:$BB,21,FALSE)</f>
        <v>7.1</v>
      </c>
      <c r="Z304">
        <f>VLOOKUP($G304,county_facts!$A:$BB,22,FALSE)</f>
        <v>9.4</v>
      </c>
      <c r="AA304">
        <f>VLOOKUP($G304,county_facts!$A:$BB,23,FALSE)</f>
        <v>89.4</v>
      </c>
      <c r="AB304">
        <f>VLOOKUP($G304,county_facts!$A:$BB,24,FALSE)</f>
        <v>18.5</v>
      </c>
      <c r="AC304">
        <f>VLOOKUP($G304,county_facts!$A:$BB,25,FALSE)</f>
        <v>440</v>
      </c>
      <c r="AD304">
        <f>VLOOKUP($G304,county_facts!$A:$BB,26,FALSE)</f>
        <v>27.5</v>
      </c>
      <c r="AE304">
        <f>VLOOKUP($G304,county_facts!$A:$BB,27,FALSE)</f>
        <v>2341</v>
      </c>
      <c r="AF304">
        <f>VLOOKUP($G304,county_facts!$A:$BB,28,FALSE)</f>
        <v>77.8</v>
      </c>
      <c r="AG304">
        <f>VLOOKUP($G304,county_facts!$A:$BB,29,FALSE)</f>
        <v>4.2</v>
      </c>
      <c r="AH304">
        <f>VLOOKUP($G304,county_facts!$A:$BB,30,FALSE)</f>
        <v>231400</v>
      </c>
      <c r="AI304">
        <f>VLOOKUP($G304,county_facts!$A:$BB,31,FALSE)</f>
        <v>1253</v>
      </c>
      <c r="AJ304">
        <f>VLOOKUP($G304,county_facts!$A:$BB,32,FALSE)</f>
        <v>2.4500000000000002</v>
      </c>
      <c r="AK304">
        <f>VLOOKUP($G304,county_facts!$A:$BB,33,FALSE)</f>
        <v>24996</v>
      </c>
      <c r="AL304">
        <f>VLOOKUP($G304,county_facts!$A:$BB,34,FALSE)</f>
        <v>39009</v>
      </c>
      <c r="AM304">
        <f>VLOOKUP($G304,county_facts!$A:$BB,35,FALSE)</f>
        <v>19.399999999999999</v>
      </c>
      <c r="AN304">
        <f>VLOOKUP($G304,county_facts!$A:$BB,36,FALSE)</f>
        <v>67</v>
      </c>
      <c r="AO304">
        <f>VLOOKUP($G304,county_facts!$A:$BB,37,FALSE)</f>
        <v>198</v>
      </c>
      <c r="AP304">
        <f>VLOOKUP($G304,county_facts!$A:$BB,38,FALSE)</f>
        <v>22.2</v>
      </c>
      <c r="AQ304">
        <f>VLOOKUP($G304,county_facts!$A:$BB,39,FALSE)</f>
        <v>235</v>
      </c>
      <c r="AR304">
        <f>VLOOKUP($G304,county_facts!$A:$BB,40,FALSE)</f>
        <v>0</v>
      </c>
      <c r="AS304">
        <f>VLOOKUP($G304,county_facts!$A:$BB,41,FALSE)</f>
        <v>0</v>
      </c>
      <c r="AT304">
        <f>VLOOKUP($G304,county_facts!$A:$BB,42,FALSE)</f>
        <v>0</v>
      </c>
      <c r="AU304">
        <f>VLOOKUP($G304,county_facts!$A:$BB,43,FALSE)</f>
        <v>0</v>
      </c>
      <c r="AV304">
        <f>VLOOKUP($G304,county_facts!$A:$BB,44,FALSE)</f>
        <v>0</v>
      </c>
      <c r="AW304">
        <f>VLOOKUP($G304,county_facts!$A:$BB,45,FALSE)</f>
        <v>0</v>
      </c>
      <c r="AX304">
        <f>VLOOKUP($G304,county_facts!$A:$BB,46,FALSE)</f>
        <v>0</v>
      </c>
      <c r="AY304">
        <f>VLOOKUP($G304,county_facts!$A:$BB,47,FALSE)</f>
        <v>0</v>
      </c>
      <c r="AZ304">
        <f>VLOOKUP($G304,county_facts!$A:$BB,48,FALSE)</f>
        <v>0</v>
      </c>
      <c r="BA304">
        <f>VLOOKUP($G304,county_facts!$A:$BB,49,FALSE)</f>
        <v>0</v>
      </c>
      <c r="BB304">
        <f>VLOOKUP($G304,county_facts!$A:$BB,50,FALSE)</f>
        <v>0</v>
      </c>
      <c r="BC304">
        <f>VLOOKUP($G304,county_facts!$A:$BB,51,FALSE)</f>
        <v>0</v>
      </c>
      <c r="BD304">
        <f>VLOOKUP($G304,county_facts!$A:$BB,52,FALSE)</f>
        <v>4</v>
      </c>
      <c r="BE304">
        <f>VLOOKUP($G304,county_facts!$A:$BB,53,FALSE)</f>
        <v>953.21</v>
      </c>
      <c r="BF304">
        <f>VLOOKUP($G304,county_facts!$A:$BB,54,FALSE)</f>
        <v>3.4</v>
      </c>
    </row>
    <row r="305" spans="1:58" x14ac:dyDescent="0.3">
      <c r="A305" t="s">
        <v>6</v>
      </c>
      <c r="B305" t="s">
        <v>143</v>
      </c>
      <c r="C305">
        <v>100</v>
      </c>
      <c r="D305" t="s">
        <v>132</v>
      </c>
      <c r="E305">
        <v>224</v>
      </c>
      <c r="F305">
        <v>0.446428571</v>
      </c>
      <c r="G305">
        <v>6091</v>
      </c>
      <c r="H305">
        <f>VLOOKUP($G305,county_facts!$A:$BB,4,FALSE)</f>
        <v>3003</v>
      </c>
      <c r="I305">
        <f>VLOOKUP($G305,county_facts!$A:$BB,5,FALSE)</f>
        <v>3240</v>
      </c>
      <c r="J305">
        <f>VLOOKUP($G305,county_facts!$A:$BB,6,FALSE)</f>
        <v>-7.3</v>
      </c>
      <c r="K305">
        <f>VLOOKUP($G305,county_facts!$A:$BB,7,FALSE)</f>
        <v>3240</v>
      </c>
      <c r="L305">
        <f>VLOOKUP($G305,county_facts!$A:$BB,8,FALSE)</f>
        <v>3.3</v>
      </c>
      <c r="M305">
        <f>VLOOKUP($G305,county_facts!$A:$BB,9,FALSE)</f>
        <v>15.7</v>
      </c>
      <c r="N305">
        <f>VLOOKUP($G305,county_facts!$A:$BB,10,FALSE)</f>
        <v>26.8</v>
      </c>
      <c r="O305">
        <f>VLOOKUP($G305,county_facts!$A:$BB,11,FALSE)</f>
        <v>50</v>
      </c>
      <c r="P305">
        <f>VLOOKUP($G305,county_facts!$A:$BB,12,FALSE)</f>
        <v>94.8</v>
      </c>
      <c r="Q305">
        <f>VLOOKUP($G305,county_facts!$A:$BB,13,FALSE)</f>
        <v>0.4</v>
      </c>
      <c r="R305">
        <f>VLOOKUP($G305,county_facts!$A:$BB,14,FALSE)</f>
        <v>1.9</v>
      </c>
      <c r="S305">
        <f>VLOOKUP($G305,county_facts!$A:$BB,15,FALSE)</f>
        <v>0.5</v>
      </c>
      <c r="T305">
        <f>VLOOKUP($G305,county_facts!$A:$BB,16,FALSE)</f>
        <v>0.1</v>
      </c>
      <c r="U305">
        <f>VLOOKUP($G305,county_facts!$A:$BB,17,FALSE)</f>
        <v>2.2999999999999998</v>
      </c>
      <c r="V305">
        <f>VLOOKUP($G305,county_facts!$A:$BB,18,FALSE)</f>
        <v>9.6999999999999993</v>
      </c>
      <c r="W305">
        <f>VLOOKUP($G305,county_facts!$A:$BB,19,FALSE)</f>
        <v>86.2</v>
      </c>
      <c r="X305">
        <f>VLOOKUP($G305,county_facts!$A:$BB,20,FALSE)</f>
        <v>93.6</v>
      </c>
      <c r="Y305">
        <f>VLOOKUP($G305,county_facts!$A:$BB,21,FALSE)</f>
        <v>7.1</v>
      </c>
      <c r="Z305">
        <f>VLOOKUP($G305,county_facts!$A:$BB,22,FALSE)</f>
        <v>9.4</v>
      </c>
      <c r="AA305">
        <f>VLOOKUP($G305,county_facts!$A:$BB,23,FALSE)</f>
        <v>89.4</v>
      </c>
      <c r="AB305">
        <f>VLOOKUP($G305,county_facts!$A:$BB,24,FALSE)</f>
        <v>18.5</v>
      </c>
      <c r="AC305">
        <f>VLOOKUP($G305,county_facts!$A:$BB,25,FALSE)</f>
        <v>440</v>
      </c>
      <c r="AD305">
        <f>VLOOKUP($G305,county_facts!$A:$BB,26,FALSE)</f>
        <v>27.5</v>
      </c>
      <c r="AE305">
        <f>VLOOKUP($G305,county_facts!$A:$BB,27,FALSE)</f>
        <v>2341</v>
      </c>
      <c r="AF305">
        <f>VLOOKUP($G305,county_facts!$A:$BB,28,FALSE)</f>
        <v>77.8</v>
      </c>
      <c r="AG305">
        <f>VLOOKUP($G305,county_facts!$A:$BB,29,FALSE)</f>
        <v>4.2</v>
      </c>
      <c r="AH305">
        <f>VLOOKUP($G305,county_facts!$A:$BB,30,FALSE)</f>
        <v>231400</v>
      </c>
      <c r="AI305">
        <f>VLOOKUP($G305,county_facts!$A:$BB,31,FALSE)</f>
        <v>1253</v>
      </c>
      <c r="AJ305">
        <f>VLOOKUP($G305,county_facts!$A:$BB,32,FALSE)</f>
        <v>2.4500000000000002</v>
      </c>
      <c r="AK305">
        <f>VLOOKUP($G305,county_facts!$A:$BB,33,FALSE)</f>
        <v>24996</v>
      </c>
      <c r="AL305">
        <f>VLOOKUP($G305,county_facts!$A:$BB,34,FALSE)</f>
        <v>39009</v>
      </c>
      <c r="AM305">
        <f>VLOOKUP($G305,county_facts!$A:$BB,35,FALSE)</f>
        <v>19.399999999999999</v>
      </c>
      <c r="AN305">
        <f>VLOOKUP($G305,county_facts!$A:$BB,36,FALSE)</f>
        <v>67</v>
      </c>
      <c r="AO305">
        <f>VLOOKUP($G305,county_facts!$A:$BB,37,FALSE)</f>
        <v>198</v>
      </c>
      <c r="AP305">
        <f>VLOOKUP($G305,county_facts!$A:$BB,38,FALSE)</f>
        <v>22.2</v>
      </c>
      <c r="AQ305">
        <f>VLOOKUP($G305,county_facts!$A:$BB,39,FALSE)</f>
        <v>235</v>
      </c>
      <c r="AR305">
        <f>VLOOKUP($G305,county_facts!$A:$BB,40,FALSE)</f>
        <v>0</v>
      </c>
      <c r="AS305">
        <f>VLOOKUP($G305,county_facts!$A:$BB,41,FALSE)</f>
        <v>0</v>
      </c>
      <c r="AT305">
        <f>VLOOKUP($G305,county_facts!$A:$BB,42,FALSE)</f>
        <v>0</v>
      </c>
      <c r="AU305">
        <f>VLOOKUP($G305,county_facts!$A:$BB,43,FALSE)</f>
        <v>0</v>
      </c>
      <c r="AV305">
        <f>VLOOKUP($G305,county_facts!$A:$BB,44,FALSE)</f>
        <v>0</v>
      </c>
      <c r="AW305">
        <f>VLOOKUP($G305,county_facts!$A:$BB,45,FALSE)</f>
        <v>0</v>
      </c>
      <c r="AX305">
        <f>VLOOKUP($G305,county_facts!$A:$BB,46,FALSE)</f>
        <v>0</v>
      </c>
      <c r="AY305">
        <f>VLOOKUP($G305,county_facts!$A:$BB,47,FALSE)</f>
        <v>0</v>
      </c>
      <c r="AZ305">
        <f>VLOOKUP($G305,county_facts!$A:$BB,48,FALSE)</f>
        <v>0</v>
      </c>
      <c r="BA305">
        <f>VLOOKUP($G305,county_facts!$A:$BB,49,FALSE)</f>
        <v>0</v>
      </c>
      <c r="BB305">
        <f>VLOOKUP($G305,county_facts!$A:$BB,50,FALSE)</f>
        <v>0</v>
      </c>
      <c r="BC305">
        <f>VLOOKUP($G305,county_facts!$A:$BB,51,FALSE)</f>
        <v>0</v>
      </c>
      <c r="BD305">
        <f>VLOOKUP($G305,county_facts!$A:$BB,52,FALSE)</f>
        <v>4</v>
      </c>
      <c r="BE305">
        <f>VLOOKUP($G305,county_facts!$A:$BB,53,FALSE)</f>
        <v>953.21</v>
      </c>
      <c r="BF305">
        <f>VLOOKUP($G305,county_facts!$A:$BB,54,FALSE)</f>
        <v>3.4</v>
      </c>
    </row>
    <row r="306" spans="1:58" x14ac:dyDescent="0.3">
      <c r="A306" t="s">
        <v>9</v>
      </c>
      <c r="B306" t="s">
        <v>144</v>
      </c>
      <c r="C306">
        <v>3373</v>
      </c>
      <c r="D306" t="s">
        <v>132</v>
      </c>
      <c r="E306">
        <v>6652</v>
      </c>
      <c r="F306">
        <v>0.50706554400000003</v>
      </c>
      <c r="G306">
        <v>6089</v>
      </c>
      <c r="H306">
        <f>VLOOKUP($G306,county_facts!$A:$BB,4,FALSE)</f>
        <v>179804</v>
      </c>
      <c r="I306">
        <f>VLOOKUP($G306,county_facts!$A:$BB,5,FALSE)</f>
        <v>177223</v>
      </c>
      <c r="J306">
        <f>VLOOKUP($G306,county_facts!$A:$BB,6,FALSE)</f>
        <v>1.5</v>
      </c>
      <c r="K306">
        <f>VLOOKUP($G306,county_facts!$A:$BB,7,FALSE)</f>
        <v>177223</v>
      </c>
      <c r="L306">
        <f>VLOOKUP($G306,county_facts!$A:$BB,8,FALSE)</f>
        <v>5.8</v>
      </c>
      <c r="M306">
        <f>VLOOKUP($G306,county_facts!$A:$BB,9,FALSE)</f>
        <v>21.6</v>
      </c>
      <c r="N306">
        <f>VLOOKUP($G306,county_facts!$A:$BB,10,FALSE)</f>
        <v>19.2</v>
      </c>
      <c r="O306">
        <f>VLOOKUP($G306,county_facts!$A:$BB,11,FALSE)</f>
        <v>51</v>
      </c>
      <c r="P306">
        <f>VLOOKUP($G306,county_facts!$A:$BB,12,FALSE)</f>
        <v>88.5</v>
      </c>
      <c r="Q306">
        <f>VLOOKUP($G306,county_facts!$A:$BB,13,FALSE)</f>
        <v>1.1000000000000001</v>
      </c>
      <c r="R306">
        <f>VLOOKUP($G306,county_facts!$A:$BB,14,FALSE)</f>
        <v>3.1</v>
      </c>
      <c r="S306">
        <f>VLOOKUP($G306,county_facts!$A:$BB,15,FALSE)</f>
        <v>3</v>
      </c>
      <c r="T306">
        <f>VLOOKUP($G306,county_facts!$A:$BB,16,FALSE)</f>
        <v>0.2</v>
      </c>
      <c r="U306">
        <f>VLOOKUP($G306,county_facts!$A:$BB,17,FALSE)</f>
        <v>4.2</v>
      </c>
      <c r="V306">
        <f>VLOOKUP($G306,county_facts!$A:$BB,18,FALSE)</f>
        <v>9.4</v>
      </c>
      <c r="W306">
        <f>VLOOKUP($G306,county_facts!$A:$BB,19,FALSE)</f>
        <v>80.900000000000006</v>
      </c>
      <c r="X306">
        <f>VLOOKUP($G306,county_facts!$A:$BB,20,FALSE)</f>
        <v>82.4</v>
      </c>
      <c r="Y306">
        <f>VLOOKUP($G306,county_facts!$A:$BB,21,FALSE)</f>
        <v>5.2</v>
      </c>
      <c r="Z306">
        <f>VLOOKUP($G306,county_facts!$A:$BB,22,FALSE)</f>
        <v>8.6999999999999993</v>
      </c>
      <c r="AA306">
        <f>VLOOKUP($G306,county_facts!$A:$BB,23,FALSE)</f>
        <v>88.4</v>
      </c>
      <c r="AB306">
        <f>VLOOKUP($G306,county_facts!$A:$BB,24,FALSE)</f>
        <v>18.8</v>
      </c>
      <c r="AC306">
        <f>VLOOKUP($G306,county_facts!$A:$BB,25,FALSE)</f>
        <v>17765</v>
      </c>
      <c r="AD306">
        <f>VLOOKUP($G306,county_facts!$A:$BB,26,FALSE)</f>
        <v>20.100000000000001</v>
      </c>
      <c r="AE306">
        <f>VLOOKUP($G306,county_facts!$A:$BB,27,FALSE)</f>
        <v>77915</v>
      </c>
      <c r="AF306">
        <f>VLOOKUP($G306,county_facts!$A:$BB,28,FALSE)</f>
        <v>64.2</v>
      </c>
      <c r="AG306">
        <f>VLOOKUP($G306,county_facts!$A:$BB,29,FALSE)</f>
        <v>16</v>
      </c>
      <c r="AH306">
        <f>VLOOKUP($G306,county_facts!$A:$BB,30,FALSE)</f>
        <v>220000</v>
      </c>
      <c r="AI306">
        <f>VLOOKUP($G306,county_facts!$A:$BB,31,FALSE)</f>
        <v>68980</v>
      </c>
      <c r="AJ306">
        <f>VLOOKUP($G306,county_facts!$A:$BB,32,FALSE)</f>
        <v>2.54</v>
      </c>
      <c r="AK306">
        <f>VLOOKUP($G306,county_facts!$A:$BB,33,FALSE)</f>
        <v>23670</v>
      </c>
      <c r="AL306">
        <f>VLOOKUP($G306,county_facts!$A:$BB,34,FALSE)</f>
        <v>44651</v>
      </c>
      <c r="AM306">
        <f>VLOOKUP($G306,county_facts!$A:$BB,35,FALSE)</f>
        <v>17.5</v>
      </c>
      <c r="AN306">
        <f>VLOOKUP($G306,county_facts!$A:$BB,36,FALSE)</f>
        <v>4126</v>
      </c>
      <c r="AO306">
        <f>VLOOKUP($G306,county_facts!$A:$BB,37,FALSE)</f>
        <v>47159</v>
      </c>
      <c r="AP306">
        <f>VLOOKUP($G306,county_facts!$A:$BB,38,FALSE)</f>
        <v>1.5</v>
      </c>
      <c r="AQ306">
        <f>VLOOKUP($G306,county_facts!$A:$BB,39,FALSE)</f>
        <v>11542</v>
      </c>
      <c r="AR306">
        <f>VLOOKUP($G306,county_facts!$A:$BB,40,FALSE)</f>
        <v>0</v>
      </c>
      <c r="AS306">
        <f>VLOOKUP($G306,county_facts!$A:$BB,41,FALSE)</f>
        <v>0</v>
      </c>
      <c r="AT306">
        <f>VLOOKUP($G306,county_facts!$A:$BB,42,FALSE)</f>
        <v>0</v>
      </c>
      <c r="AU306">
        <f>VLOOKUP($G306,county_facts!$A:$BB,43,FALSE)</f>
        <v>0</v>
      </c>
      <c r="AV306">
        <f>VLOOKUP($G306,county_facts!$A:$BB,44,FALSE)</f>
        <v>0</v>
      </c>
      <c r="AW306">
        <f>VLOOKUP($G306,county_facts!$A:$BB,45,FALSE)</f>
        <v>0</v>
      </c>
      <c r="AX306">
        <f>VLOOKUP($G306,county_facts!$A:$BB,46,FALSE)</f>
        <v>0</v>
      </c>
      <c r="AY306">
        <f>VLOOKUP($G306,county_facts!$A:$BB,47,FALSE)</f>
        <v>662910</v>
      </c>
      <c r="AZ306">
        <f>VLOOKUP($G306,county_facts!$A:$BB,48,FALSE)</f>
        <v>829031</v>
      </c>
      <c r="BA306">
        <f>VLOOKUP($G306,county_facts!$A:$BB,49,FALSE)</f>
        <v>2526411</v>
      </c>
      <c r="BB306">
        <f>VLOOKUP($G306,county_facts!$A:$BB,50,FALSE)</f>
        <v>14088</v>
      </c>
      <c r="BC306">
        <f>VLOOKUP($G306,county_facts!$A:$BB,51,FALSE)</f>
        <v>280996</v>
      </c>
      <c r="BD306">
        <f>VLOOKUP($G306,county_facts!$A:$BB,52,FALSE)</f>
        <v>242</v>
      </c>
      <c r="BE306">
        <f>VLOOKUP($G306,county_facts!$A:$BB,53,FALSE)</f>
        <v>3775.4</v>
      </c>
      <c r="BF306">
        <f>VLOOKUP($G306,county_facts!$A:$BB,54,FALSE)</f>
        <v>46.9</v>
      </c>
    </row>
    <row r="307" spans="1:58" x14ac:dyDescent="0.3">
      <c r="A307" t="s">
        <v>6</v>
      </c>
      <c r="B307" t="s">
        <v>144</v>
      </c>
      <c r="C307">
        <v>3279</v>
      </c>
      <c r="D307" t="s">
        <v>132</v>
      </c>
      <c r="E307">
        <v>6652</v>
      </c>
      <c r="F307">
        <v>0.49293445600000002</v>
      </c>
      <c r="G307">
        <v>6089</v>
      </c>
      <c r="H307">
        <f>VLOOKUP($G307,county_facts!$A:$BB,4,FALSE)</f>
        <v>179804</v>
      </c>
      <c r="I307">
        <f>VLOOKUP($G307,county_facts!$A:$BB,5,FALSE)</f>
        <v>177223</v>
      </c>
      <c r="J307">
        <f>VLOOKUP($G307,county_facts!$A:$BB,6,FALSE)</f>
        <v>1.5</v>
      </c>
      <c r="K307">
        <f>VLOOKUP($G307,county_facts!$A:$BB,7,FALSE)</f>
        <v>177223</v>
      </c>
      <c r="L307">
        <f>VLOOKUP($G307,county_facts!$A:$BB,8,FALSE)</f>
        <v>5.8</v>
      </c>
      <c r="M307">
        <f>VLOOKUP($G307,county_facts!$A:$BB,9,FALSE)</f>
        <v>21.6</v>
      </c>
      <c r="N307">
        <f>VLOOKUP($G307,county_facts!$A:$BB,10,FALSE)</f>
        <v>19.2</v>
      </c>
      <c r="O307">
        <f>VLOOKUP($G307,county_facts!$A:$BB,11,FALSE)</f>
        <v>51</v>
      </c>
      <c r="P307">
        <f>VLOOKUP($G307,county_facts!$A:$BB,12,FALSE)</f>
        <v>88.5</v>
      </c>
      <c r="Q307">
        <f>VLOOKUP($G307,county_facts!$A:$BB,13,FALSE)</f>
        <v>1.1000000000000001</v>
      </c>
      <c r="R307">
        <f>VLOOKUP($G307,county_facts!$A:$BB,14,FALSE)</f>
        <v>3.1</v>
      </c>
      <c r="S307">
        <f>VLOOKUP($G307,county_facts!$A:$BB,15,FALSE)</f>
        <v>3</v>
      </c>
      <c r="T307">
        <f>VLOOKUP($G307,county_facts!$A:$BB,16,FALSE)</f>
        <v>0.2</v>
      </c>
      <c r="U307">
        <f>VLOOKUP($G307,county_facts!$A:$BB,17,FALSE)</f>
        <v>4.2</v>
      </c>
      <c r="V307">
        <f>VLOOKUP($G307,county_facts!$A:$BB,18,FALSE)</f>
        <v>9.4</v>
      </c>
      <c r="W307">
        <f>VLOOKUP($G307,county_facts!$A:$BB,19,FALSE)</f>
        <v>80.900000000000006</v>
      </c>
      <c r="X307">
        <f>VLOOKUP($G307,county_facts!$A:$BB,20,FALSE)</f>
        <v>82.4</v>
      </c>
      <c r="Y307">
        <f>VLOOKUP($G307,county_facts!$A:$BB,21,FALSE)</f>
        <v>5.2</v>
      </c>
      <c r="Z307">
        <f>VLOOKUP($G307,county_facts!$A:$BB,22,FALSE)</f>
        <v>8.6999999999999993</v>
      </c>
      <c r="AA307">
        <f>VLOOKUP($G307,county_facts!$A:$BB,23,FALSE)</f>
        <v>88.4</v>
      </c>
      <c r="AB307">
        <f>VLOOKUP($G307,county_facts!$A:$BB,24,FALSE)</f>
        <v>18.8</v>
      </c>
      <c r="AC307">
        <f>VLOOKUP($G307,county_facts!$A:$BB,25,FALSE)</f>
        <v>17765</v>
      </c>
      <c r="AD307">
        <f>VLOOKUP($G307,county_facts!$A:$BB,26,FALSE)</f>
        <v>20.100000000000001</v>
      </c>
      <c r="AE307">
        <f>VLOOKUP($G307,county_facts!$A:$BB,27,FALSE)</f>
        <v>77915</v>
      </c>
      <c r="AF307">
        <f>VLOOKUP($G307,county_facts!$A:$BB,28,FALSE)</f>
        <v>64.2</v>
      </c>
      <c r="AG307">
        <f>VLOOKUP($G307,county_facts!$A:$BB,29,FALSE)</f>
        <v>16</v>
      </c>
      <c r="AH307">
        <f>VLOOKUP($G307,county_facts!$A:$BB,30,FALSE)</f>
        <v>220000</v>
      </c>
      <c r="AI307">
        <f>VLOOKUP($G307,county_facts!$A:$BB,31,FALSE)</f>
        <v>68980</v>
      </c>
      <c r="AJ307">
        <f>VLOOKUP($G307,county_facts!$A:$BB,32,FALSE)</f>
        <v>2.54</v>
      </c>
      <c r="AK307">
        <f>VLOOKUP($G307,county_facts!$A:$BB,33,FALSE)</f>
        <v>23670</v>
      </c>
      <c r="AL307">
        <f>VLOOKUP($G307,county_facts!$A:$BB,34,FALSE)</f>
        <v>44651</v>
      </c>
      <c r="AM307">
        <f>VLOOKUP($G307,county_facts!$A:$BB,35,FALSE)</f>
        <v>17.5</v>
      </c>
      <c r="AN307">
        <f>VLOOKUP($G307,county_facts!$A:$BB,36,FALSE)</f>
        <v>4126</v>
      </c>
      <c r="AO307">
        <f>VLOOKUP($G307,county_facts!$A:$BB,37,FALSE)</f>
        <v>47159</v>
      </c>
      <c r="AP307">
        <f>VLOOKUP($G307,county_facts!$A:$BB,38,FALSE)</f>
        <v>1.5</v>
      </c>
      <c r="AQ307">
        <f>VLOOKUP($G307,county_facts!$A:$BB,39,FALSE)</f>
        <v>11542</v>
      </c>
      <c r="AR307">
        <f>VLOOKUP($G307,county_facts!$A:$BB,40,FALSE)</f>
        <v>0</v>
      </c>
      <c r="AS307">
        <f>VLOOKUP($G307,county_facts!$A:$BB,41,FALSE)</f>
        <v>0</v>
      </c>
      <c r="AT307">
        <f>VLOOKUP($G307,county_facts!$A:$BB,42,FALSE)</f>
        <v>0</v>
      </c>
      <c r="AU307">
        <f>VLOOKUP($G307,county_facts!$A:$BB,43,FALSE)</f>
        <v>0</v>
      </c>
      <c r="AV307">
        <f>VLOOKUP($G307,county_facts!$A:$BB,44,FALSE)</f>
        <v>0</v>
      </c>
      <c r="AW307">
        <f>VLOOKUP($G307,county_facts!$A:$BB,45,FALSE)</f>
        <v>0</v>
      </c>
      <c r="AX307">
        <f>VLOOKUP($G307,county_facts!$A:$BB,46,FALSE)</f>
        <v>0</v>
      </c>
      <c r="AY307">
        <f>VLOOKUP($G307,county_facts!$A:$BB,47,FALSE)</f>
        <v>662910</v>
      </c>
      <c r="AZ307">
        <f>VLOOKUP($G307,county_facts!$A:$BB,48,FALSE)</f>
        <v>829031</v>
      </c>
      <c r="BA307">
        <f>VLOOKUP($G307,county_facts!$A:$BB,49,FALSE)</f>
        <v>2526411</v>
      </c>
      <c r="BB307">
        <f>VLOOKUP($G307,county_facts!$A:$BB,50,FALSE)</f>
        <v>14088</v>
      </c>
      <c r="BC307">
        <f>VLOOKUP($G307,county_facts!$A:$BB,51,FALSE)</f>
        <v>280996</v>
      </c>
      <c r="BD307">
        <f>VLOOKUP($G307,county_facts!$A:$BB,52,FALSE)</f>
        <v>242</v>
      </c>
      <c r="BE307">
        <f>VLOOKUP($G307,county_facts!$A:$BB,53,FALSE)</f>
        <v>3775.4</v>
      </c>
      <c r="BF307">
        <f>VLOOKUP($G307,county_facts!$A:$BB,54,FALSE)</f>
        <v>46.9</v>
      </c>
    </row>
    <row r="308" spans="1:58" x14ac:dyDescent="0.3">
      <c r="A308" t="s">
        <v>9</v>
      </c>
      <c r="B308" t="s">
        <v>145</v>
      </c>
      <c r="C308">
        <v>15999</v>
      </c>
      <c r="D308" t="s">
        <v>132</v>
      </c>
      <c r="E308">
        <v>25523</v>
      </c>
      <c r="F308">
        <v>0.62684637399999998</v>
      </c>
      <c r="G308">
        <v>6087</v>
      </c>
      <c r="H308">
        <f>VLOOKUP($G308,county_facts!$A:$BB,4,FALSE)</f>
        <v>271804</v>
      </c>
      <c r="I308">
        <f>VLOOKUP($G308,county_facts!$A:$BB,5,FALSE)</f>
        <v>262362</v>
      </c>
      <c r="J308">
        <f>VLOOKUP($G308,county_facts!$A:$BB,6,FALSE)</f>
        <v>3.6</v>
      </c>
      <c r="K308">
        <f>VLOOKUP($G308,county_facts!$A:$BB,7,FALSE)</f>
        <v>262382</v>
      </c>
      <c r="L308">
        <f>VLOOKUP($G308,county_facts!$A:$BB,8,FALSE)</f>
        <v>5.6</v>
      </c>
      <c r="M308">
        <f>VLOOKUP($G308,county_facts!$A:$BB,9,FALSE)</f>
        <v>20.100000000000001</v>
      </c>
      <c r="N308">
        <f>VLOOKUP($G308,county_facts!$A:$BB,10,FALSE)</f>
        <v>13.5</v>
      </c>
      <c r="O308">
        <f>VLOOKUP($G308,county_facts!$A:$BB,11,FALSE)</f>
        <v>50.4</v>
      </c>
      <c r="P308">
        <f>VLOOKUP($G308,county_facts!$A:$BB,12,FALSE)</f>
        <v>87.7</v>
      </c>
      <c r="Q308">
        <f>VLOOKUP($G308,county_facts!$A:$BB,13,FALSE)</f>
        <v>1.4</v>
      </c>
      <c r="R308">
        <f>VLOOKUP($G308,county_facts!$A:$BB,14,FALSE)</f>
        <v>1.8</v>
      </c>
      <c r="S308">
        <f>VLOOKUP($G308,county_facts!$A:$BB,15,FALSE)</f>
        <v>4.8</v>
      </c>
      <c r="T308">
        <f>VLOOKUP($G308,county_facts!$A:$BB,16,FALSE)</f>
        <v>0.2</v>
      </c>
      <c r="U308">
        <f>VLOOKUP($G308,county_facts!$A:$BB,17,FALSE)</f>
        <v>4.0999999999999996</v>
      </c>
      <c r="V308">
        <f>VLOOKUP($G308,county_facts!$A:$BB,18,FALSE)</f>
        <v>33.200000000000003</v>
      </c>
      <c r="W308">
        <f>VLOOKUP($G308,county_facts!$A:$BB,19,FALSE)</f>
        <v>58.2</v>
      </c>
      <c r="X308">
        <f>VLOOKUP($G308,county_facts!$A:$BB,20,FALSE)</f>
        <v>84.1</v>
      </c>
      <c r="Y308">
        <f>VLOOKUP($G308,county_facts!$A:$BB,21,FALSE)</f>
        <v>18.3</v>
      </c>
      <c r="Z308">
        <f>VLOOKUP($G308,county_facts!$A:$BB,22,FALSE)</f>
        <v>31</v>
      </c>
      <c r="AA308">
        <f>VLOOKUP($G308,county_facts!$A:$BB,23,FALSE)</f>
        <v>84.9</v>
      </c>
      <c r="AB308">
        <f>VLOOKUP($G308,county_facts!$A:$BB,24,FALSE)</f>
        <v>37</v>
      </c>
      <c r="AC308">
        <f>VLOOKUP($G308,county_facts!$A:$BB,25,FALSE)</f>
        <v>12471</v>
      </c>
      <c r="AD308">
        <f>VLOOKUP($G308,county_facts!$A:$BB,26,FALSE)</f>
        <v>25.4</v>
      </c>
      <c r="AE308">
        <f>VLOOKUP($G308,county_facts!$A:$BB,27,FALSE)</f>
        <v>105275</v>
      </c>
      <c r="AF308">
        <f>VLOOKUP($G308,county_facts!$A:$BB,28,FALSE)</f>
        <v>58.8</v>
      </c>
      <c r="AG308">
        <f>VLOOKUP($G308,county_facts!$A:$BB,29,FALSE)</f>
        <v>20.399999999999999</v>
      </c>
      <c r="AH308">
        <f>VLOOKUP($G308,county_facts!$A:$BB,30,FALSE)</f>
        <v>557500</v>
      </c>
      <c r="AI308">
        <f>VLOOKUP($G308,county_facts!$A:$BB,31,FALSE)</f>
        <v>93504</v>
      </c>
      <c r="AJ308">
        <f>VLOOKUP($G308,county_facts!$A:$BB,32,FALSE)</f>
        <v>2.72</v>
      </c>
      <c r="AK308">
        <f>VLOOKUP($G308,county_facts!$A:$BB,33,FALSE)</f>
        <v>32295</v>
      </c>
      <c r="AL308">
        <f>VLOOKUP($G308,county_facts!$A:$BB,34,FALSE)</f>
        <v>66519</v>
      </c>
      <c r="AM308">
        <f>VLOOKUP($G308,county_facts!$A:$BB,35,FALSE)</f>
        <v>14.6</v>
      </c>
      <c r="AN308">
        <f>VLOOKUP($G308,county_facts!$A:$BB,36,FALSE)</f>
        <v>6779</v>
      </c>
      <c r="AO308">
        <f>VLOOKUP($G308,county_facts!$A:$BB,37,FALSE)</f>
        <v>70493</v>
      </c>
      <c r="AP308">
        <f>VLOOKUP($G308,county_facts!$A:$BB,38,FALSE)</f>
        <v>2.9</v>
      </c>
      <c r="AQ308">
        <f>VLOOKUP($G308,county_facts!$A:$BB,39,FALSE)</f>
        <v>23649</v>
      </c>
      <c r="AR308">
        <f>VLOOKUP($G308,county_facts!$A:$BB,40,FALSE)</f>
        <v>29122</v>
      </c>
      <c r="AS308">
        <f>VLOOKUP($G308,county_facts!$A:$BB,41,FALSE)</f>
        <v>0</v>
      </c>
      <c r="AT308">
        <f>VLOOKUP($G308,county_facts!$A:$BB,42,FALSE)</f>
        <v>0</v>
      </c>
      <c r="AU308">
        <f>VLOOKUP($G308,county_facts!$A:$BB,43,FALSE)</f>
        <v>4.8</v>
      </c>
      <c r="AV308">
        <f>VLOOKUP($G308,county_facts!$A:$BB,44,FALSE)</f>
        <v>0</v>
      </c>
      <c r="AW308">
        <f>VLOOKUP($G308,county_facts!$A:$BB,45,FALSE)</f>
        <v>0</v>
      </c>
      <c r="AX308">
        <f>VLOOKUP($G308,county_facts!$A:$BB,46,FALSE)</f>
        <v>34.200000000000003</v>
      </c>
      <c r="AY308">
        <f>VLOOKUP($G308,county_facts!$A:$BB,47,FALSE)</f>
        <v>1502419</v>
      </c>
      <c r="AZ308">
        <f>VLOOKUP($G308,county_facts!$A:$BB,48,FALSE)</f>
        <v>0</v>
      </c>
      <c r="BA308">
        <f>VLOOKUP($G308,county_facts!$A:$BB,49,FALSE)</f>
        <v>3725362</v>
      </c>
      <c r="BB308">
        <f>VLOOKUP($G308,county_facts!$A:$BB,50,FALSE)</f>
        <v>14894</v>
      </c>
      <c r="BC308">
        <f>VLOOKUP($G308,county_facts!$A:$BB,51,FALSE)</f>
        <v>513826</v>
      </c>
      <c r="BD308">
        <f>VLOOKUP($G308,county_facts!$A:$BB,52,FALSE)</f>
        <v>291</v>
      </c>
      <c r="BE308">
        <f>VLOOKUP($G308,county_facts!$A:$BB,53,FALSE)</f>
        <v>445.17</v>
      </c>
      <c r="BF308">
        <f>VLOOKUP($G308,county_facts!$A:$BB,54,FALSE)</f>
        <v>589.4</v>
      </c>
    </row>
    <row r="309" spans="1:58" x14ac:dyDescent="0.3">
      <c r="A309" t="s">
        <v>6</v>
      </c>
      <c r="B309" t="s">
        <v>145</v>
      </c>
      <c r="C309">
        <v>9524</v>
      </c>
      <c r="D309" t="s">
        <v>132</v>
      </c>
      <c r="E309">
        <v>25523</v>
      </c>
      <c r="F309">
        <v>0.37315362600000002</v>
      </c>
      <c r="G309">
        <v>6087</v>
      </c>
      <c r="H309">
        <f>VLOOKUP($G309,county_facts!$A:$BB,4,FALSE)</f>
        <v>271804</v>
      </c>
      <c r="I309">
        <f>VLOOKUP($G309,county_facts!$A:$BB,5,FALSE)</f>
        <v>262362</v>
      </c>
      <c r="J309">
        <f>VLOOKUP($G309,county_facts!$A:$BB,6,FALSE)</f>
        <v>3.6</v>
      </c>
      <c r="K309">
        <f>VLOOKUP($G309,county_facts!$A:$BB,7,FALSE)</f>
        <v>262382</v>
      </c>
      <c r="L309">
        <f>VLOOKUP($G309,county_facts!$A:$BB,8,FALSE)</f>
        <v>5.6</v>
      </c>
      <c r="M309">
        <f>VLOOKUP($G309,county_facts!$A:$BB,9,FALSE)</f>
        <v>20.100000000000001</v>
      </c>
      <c r="N309">
        <f>VLOOKUP($G309,county_facts!$A:$BB,10,FALSE)</f>
        <v>13.5</v>
      </c>
      <c r="O309">
        <f>VLOOKUP($G309,county_facts!$A:$BB,11,FALSE)</f>
        <v>50.4</v>
      </c>
      <c r="P309">
        <f>VLOOKUP($G309,county_facts!$A:$BB,12,FALSE)</f>
        <v>87.7</v>
      </c>
      <c r="Q309">
        <f>VLOOKUP($G309,county_facts!$A:$BB,13,FALSE)</f>
        <v>1.4</v>
      </c>
      <c r="R309">
        <f>VLOOKUP($G309,county_facts!$A:$BB,14,FALSE)</f>
        <v>1.8</v>
      </c>
      <c r="S309">
        <f>VLOOKUP($G309,county_facts!$A:$BB,15,FALSE)</f>
        <v>4.8</v>
      </c>
      <c r="T309">
        <f>VLOOKUP($G309,county_facts!$A:$BB,16,FALSE)</f>
        <v>0.2</v>
      </c>
      <c r="U309">
        <f>VLOOKUP($G309,county_facts!$A:$BB,17,FALSE)</f>
        <v>4.0999999999999996</v>
      </c>
      <c r="V309">
        <f>VLOOKUP($G309,county_facts!$A:$BB,18,FALSE)</f>
        <v>33.200000000000003</v>
      </c>
      <c r="W309">
        <f>VLOOKUP($G309,county_facts!$A:$BB,19,FALSE)</f>
        <v>58.2</v>
      </c>
      <c r="X309">
        <f>VLOOKUP($G309,county_facts!$A:$BB,20,FALSE)</f>
        <v>84.1</v>
      </c>
      <c r="Y309">
        <f>VLOOKUP($G309,county_facts!$A:$BB,21,FALSE)</f>
        <v>18.3</v>
      </c>
      <c r="Z309">
        <f>VLOOKUP($G309,county_facts!$A:$BB,22,FALSE)</f>
        <v>31</v>
      </c>
      <c r="AA309">
        <f>VLOOKUP($G309,county_facts!$A:$BB,23,FALSE)</f>
        <v>84.9</v>
      </c>
      <c r="AB309">
        <f>VLOOKUP($G309,county_facts!$A:$BB,24,FALSE)</f>
        <v>37</v>
      </c>
      <c r="AC309">
        <f>VLOOKUP($G309,county_facts!$A:$BB,25,FALSE)</f>
        <v>12471</v>
      </c>
      <c r="AD309">
        <f>VLOOKUP($G309,county_facts!$A:$BB,26,FALSE)</f>
        <v>25.4</v>
      </c>
      <c r="AE309">
        <f>VLOOKUP($G309,county_facts!$A:$BB,27,FALSE)</f>
        <v>105275</v>
      </c>
      <c r="AF309">
        <f>VLOOKUP($G309,county_facts!$A:$BB,28,FALSE)</f>
        <v>58.8</v>
      </c>
      <c r="AG309">
        <f>VLOOKUP($G309,county_facts!$A:$BB,29,FALSE)</f>
        <v>20.399999999999999</v>
      </c>
      <c r="AH309">
        <f>VLOOKUP($G309,county_facts!$A:$BB,30,FALSE)</f>
        <v>557500</v>
      </c>
      <c r="AI309">
        <f>VLOOKUP($G309,county_facts!$A:$BB,31,FALSE)</f>
        <v>93504</v>
      </c>
      <c r="AJ309">
        <f>VLOOKUP($G309,county_facts!$A:$BB,32,FALSE)</f>
        <v>2.72</v>
      </c>
      <c r="AK309">
        <f>VLOOKUP($G309,county_facts!$A:$BB,33,FALSE)</f>
        <v>32295</v>
      </c>
      <c r="AL309">
        <f>VLOOKUP($G309,county_facts!$A:$BB,34,FALSE)</f>
        <v>66519</v>
      </c>
      <c r="AM309">
        <f>VLOOKUP($G309,county_facts!$A:$BB,35,FALSE)</f>
        <v>14.6</v>
      </c>
      <c r="AN309">
        <f>VLOOKUP($G309,county_facts!$A:$BB,36,FALSE)</f>
        <v>6779</v>
      </c>
      <c r="AO309">
        <f>VLOOKUP($G309,county_facts!$A:$BB,37,FALSE)</f>
        <v>70493</v>
      </c>
      <c r="AP309">
        <f>VLOOKUP($G309,county_facts!$A:$BB,38,FALSE)</f>
        <v>2.9</v>
      </c>
      <c r="AQ309">
        <f>VLOOKUP($G309,county_facts!$A:$BB,39,FALSE)</f>
        <v>23649</v>
      </c>
      <c r="AR309">
        <f>VLOOKUP($G309,county_facts!$A:$BB,40,FALSE)</f>
        <v>29122</v>
      </c>
      <c r="AS309">
        <f>VLOOKUP($G309,county_facts!$A:$BB,41,FALSE)</f>
        <v>0</v>
      </c>
      <c r="AT309">
        <f>VLOOKUP($G309,county_facts!$A:$BB,42,FALSE)</f>
        <v>0</v>
      </c>
      <c r="AU309">
        <f>VLOOKUP($G309,county_facts!$A:$BB,43,FALSE)</f>
        <v>4.8</v>
      </c>
      <c r="AV309">
        <f>VLOOKUP($G309,county_facts!$A:$BB,44,FALSE)</f>
        <v>0</v>
      </c>
      <c r="AW309">
        <f>VLOOKUP($G309,county_facts!$A:$BB,45,FALSE)</f>
        <v>0</v>
      </c>
      <c r="AX309">
        <f>VLOOKUP($G309,county_facts!$A:$BB,46,FALSE)</f>
        <v>34.200000000000003</v>
      </c>
      <c r="AY309">
        <f>VLOOKUP($G309,county_facts!$A:$BB,47,FALSE)</f>
        <v>1502419</v>
      </c>
      <c r="AZ309">
        <f>VLOOKUP($G309,county_facts!$A:$BB,48,FALSE)</f>
        <v>0</v>
      </c>
      <c r="BA309">
        <f>VLOOKUP($G309,county_facts!$A:$BB,49,FALSE)</f>
        <v>3725362</v>
      </c>
      <c r="BB309">
        <f>VLOOKUP($G309,county_facts!$A:$BB,50,FALSE)</f>
        <v>14894</v>
      </c>
      <c r="BC309">
        <f>VLOOKUP($G309,county_facts!$A:$BB,51,FALSE)</f>
        <v>513826</v>
      </c>
      <c r="BD309">
        <f>VLOOKUP($G309,county_facts!$A:$BB,52,FALSE)</f>
        <v>291</v>
      </c>
      <c r="BE309">
        <f>VLOOKUP($G309,county_facts!$A:$BB,53,FALSE)</f>
        <v>445.17</v>
      </c>
      <c r="BF309">
        <f>VLOOKUP($G309,county_facts!$A:$BB,54,FALSE)</f>
        <v>589.4</v>
      </c>
    </row>
    <row r="310" spans="1:58" x14ac:dyDescent="0.3">
      <c r="A310" t="s">
        <v>9</v>
      </c>
      <c r="B310" t="s">
        <v>146</v>
      </c>
      <c r="C310">
        <v>56392</v>
      </c>
      <c r="D310" t="s">
        <v>132</v>
      </c>
      <c r="E310">
        <v>94558</v>
      </c>
      <c r="F310">
        <v>0.59637471200000003</v>
      </c>
      <c r="G310">
        <v>6085</v>
      </c>
      <c r="H310">
        <f>VLOOKUP($G310,county_facts!$A:$BB,4,FALSE)</f>
        <v>1894605</v>
      </c>
      <c r="I310">
        <f>VLOOKUP($G310,county_facts!$A:$BB,5,FALSE)</f>
        <v>1781672</v>
      </c>
      <c r="J310">
        <f>VLOOKUP($G310,county_facts!$A:$BB,6,FALSE)</f>
        <v>6.3</v>
      </c>
      <c r="K310">
        <f>VLOOKUP($G310,county_facts!$A:$BB,7,FALSE)</f>
        <v>1781642</v>
      </c>
      <c r="L310">
        <f>VLOOKUP($G310,county_facts!$A:$BB,8,FALSE)</f>
        <v>6.5</v>
      </c>
      <c r="M310">
        <f>VLOOKUP($G310,county_facts!$A:$BB,9,FALSE)</f>
        <v>23.1</v>
      </c>
      <c r="N310">
        <f>VLOOKUP($G310,county_facts!$A:$BB,10,FALSE)</f>
        <v>12.2</v>
      </c>
      <c r="O310">
        <f>VLOOKUP($G310,county_facts!$A:$BB,11,FALSE)</f>
        <v>49.7</v>
      </c>
      <c r="P310">
        <f>VLOOKUP($G310,county_facts!$A:$BB,12,FALSE)</f>
        <v>56.4</v>
      </c>
      <c r="Q310">
        <f>VLOOKUP($G310,county_facts!$A:$BB,13,FALSE)</f>
        <v>2.9</v>
      </c>
      <c r="R310">
        <f>VLOOKUP($G310,county_facts!$A:$BB,14,FALSE)</f>
        <v>1.3</v>
      </c>
      <c r="S310">
        <f>VLOOKUP($G310,county_facts!$A:$BB,15,FALSE)</f>
        <v>34.9</v>
      </c>
      <c r="T310">
        <f>VLOOKUP($G310,county_facts!$A:$BB,16,FALSE)</f>
        <v>0.5</v>
      </c>
      <c r="U310">
        <f>VLOOKUP($G310,county_facts!$A:$BB,17,FALSE)</f>
        <v>4</v>
      </c>
      <c r="V310">
        <f>VLOOKUP($G310,county_facts!$A:$BB,18,FALSE)</f>
        <v>26.6</v>
      </c>
      <c r="W310">
        <f>VLOOKUP($G310,county_facts!$A:$BB,19,FALSE)</f>
        <v>33.299999999999997</v>
      </c>
      <c r="X310">
        <f>VLOOKUP($G310,county_facts!$A:$BB,20,FALSE)</f>
        <v>84.5</v>
      </c>
      <c r="Y310">
        <f>VLOOKUP($G310,county_facts!$A:$BB,21,FALSE)</f>
        <v>37.1</v>
      </c>
      <c r="Z310">
        <f>VLOOKUP($G310,county_facts!$A:$BB,22,FALSE)</f>
        <v>51.2</v>
      </c>
      <c r="AA310">
        <f>VLOOKUP($G310,county_facts!$A:$BB,23,FALSE)</f>
        <v>86.5</v>
      </c>
      <c r="AB310">
        <f>VLOOKUP($G310,county_facts!$A:$BB,24,FALSE)</f>
        <v>46.5</v>
      </c>
      <c r="AC310">
        <f>VLOOKUP($G310,county_facts!$A:$BB,25,FALSE)</f>
        <v>66749</v>
      </c>
      <c r="AD310">
        <f>VLOOKUP($G310,county_facts!$A:$BB,26,FALSE)</f>
        <v>25</v>
      </c>
      <c r="AE310">
        <f>VLOOKUP($G310,county_facts!$A:$BB,27,FALSE)</f>
        <v>651156</v>
      </c>
      <c r="AF310">
        <f>VLOOKUP($G310,county_facts!$A:$BB,28,FALSE)</f>
        <v>57.5</v>
      </c>
      <c r="AG310">
        <f>VLOOKUP($G310,county_facts!$A:$BB,29,FALSE)</f>
        <v>33</v>
      </c>
      <c r="AH310">
        <f>VLOOKUP($G310,county_facts!$A:$BB,30,FALSE)</f>
        <v>645600</v>
      </c>
      <c r="AI310">
        <f>VLOOKUP($G310,county_facts!$A:$BB,31,FALSE)</f>
        <v>609377</v>
      </c>
      <c r="AJ310">
        <f>VLOOKUP($G310,county_facts!$A:$BB,32,FALSE)</f>
        <v>2.92</v>
      </c>
      <c r="AK310">
        <f>VLOOKUP($G310,county_facts!$A:$BB,33,FALSE)</f>
        <v>41513</v>
      </c>
      <c r="AL310">
        <f>VLOOKUP($G310,county_facts!$A:$BB,34,FALSE)</f>
        <v>91702</v>
      </c>
      <c r="AM310">
        <f>VLOOKUP($G310,county_facts!$A:$BB,35,FALSE)</f>
        <v>10.199999999999999</v>
      </c>
      <c r="AN310">
        <f>VLOOKUP($G310,county_facts!$A:$BB,36,FALSE)</f>
        <v>46212</v>
      </c>
      <c r="AO310">
        <f>VLOOKUP($G310,county_facts!$A:$BB,37,FALSE)</f>
        <v>926766</v>
      </c>
      <c r="AP310">
        <f>VLOOKUP($G310,county_facts!$A:$BB,38,FALSE)</f>
        <v>3.5</v>
      </c>
      <c r="AQ310">
        <f>VLOOKUP($G310,county_facts!$A:$BB,39,FALSE)</f>
        <v>128730</v>
      </c>
      <c r="AR310">
        <f>VLOOKUP($G310,county_facts!$A:$BB,40,FALSE)</f>
        <v>156084</v>
      </c>
      <c r="AS310">
        <f>VLOOKUP($G310,county_facts!$A:$BB,41,FALSE)</f>
        <v>0</v>
      </c>
      <c r="AT310">
        <f>VLOOKUP($G310,county_facts!$A:$BB,42,FALSE)</f>
        <v>1</v>
      </c>
      <c r="AU310">
        <f>VLOOKUP($G310,county_facts!$A:$BB,43,FALSE)</f>
        <v>28.5</v>
      </c>
      <c r="AV310">
        <f>VLOOKUP($G310,county_facts!$A:$BB,44,FALSE)</f>
        <v>0.4</v>
      </c>
      <c r="AW310">
        <f>VLOOKUP($G310,county_facts!$A:$BB,45,FALSE)</f>
        <v>10.8</v>
      </c>
      <c r="AX310">
        <f>VLOOKUP($G310,county_facts!$A:$BB,46,FALSE)</f>
        <v>29.7</v>
      </c>
      <c r="AY310">
        <f>VLOOKUP($G310,county_facts!$A:$BB,47,FALSE)</f>
        <v>45088754</v>
      </c>
      <c r="AZ310">
        <f>VLOOKUP($G310,county_facts!$A:$BB,48,FALSE)</f>
        <v>60644055</v>
      </c>
      <c r="BA310">
        <f>VLOOKUP($G310,county_facts!$A:$BB,49,FALSE)</f>
        <v>26491464</v>
      </c>
      <c r="BB310">
        <f>VLOOKUP($G310,county_facts!$A:$BB,50,FALSE)</f>
        <v>15367</v>
      </c>
      <c r="BC310">
        <f>VLOOKUP($G310,county_facts!$A:$BB,51,FALSE)</f>
        <v>4147579</v>
      </c>
      <c r="BD310">
        <f>VLOOKUP($G310,county_facts!$A:$BB,52,FALSE)</f>
        <v>9932</v>
      </c>
      <c r="BE310">
        <f>VLOOKUP($G310,county_facts!$A:$BB,53,FALSE)</f>
        <v>1290.0999999999999</v>
      </c>
      <c r="BF310">
        <f>VLOOKUP($G310,county_facts!$A:$BB,54,FALSE)</f>
        <v>1381</v>
      </c>
    </row>
    <row r="311" spans="1:58" x14ac:dyDescent="0.3">
      <c r="A311" t="s">
        <v>6</v>
      </c>
      <c r="B311" t="s">
        <v>146</v>
      </c>
      <c r="C311">
        <v>38166</v>
      </c>
      <c r="D311" t="s">
        <v>132</v>
      </c>
      <c r="E311">
        <v>94558</v>
      </c>
      <c r="F311">
        <v>0.40362528800000003</v>
      </c>
      <c r="G311">
        <v>6085</v>
      </c>
      <c r="H311">
        <f>VLOOKUP($G311,county_facts!$A:$BB,4,FALSE)</f>
        <v>1894605</v>
      </c>
      <c r="I311">
        <f>VLOOKUP($G311,county_facts!$A:$BB,5,FALSE)</f>
        <v>1781672</v>
      </c>
      <c r="J311">
        <f>VLOOKUP($G311,county_facts!$A:$BB,6,FALSE)</f>
        <v>6.3</v>
      </c>
      <c r="K311">
        <f>VLOOKUP($G311,county_facts!$A:$BB,7,FALSE)</f>
        <v>1781642</v>
      </c>
      <c r="L311">
        <f>VLOOKUP($G311,county_facts!$A:$BB,8,FALSE)</f>
        <v>6.5</v>
      </c>
      <c r="M311">
        <f>VLOOKUP($G311,county_facts!$A:$BB,9,FALSE)</f>
        <v>23.1</v>
      </c>
      <c r="N311">
        <f>VLOOKUP($G311,county_facts!$A:$BB,10,FALSE)</f>
        <v>12.2</v>
      </c>
      <c r="O311">
        <f>VLOOKUP($G311,county_facts!$A:$BB,11,FALSE)</f>
        <v>49.7</v>
      </c>
      <c r="P311">
        <f>VLOOKUP($G311,county_facts!$A:$BB,12,FALSE)</f>
        <v>56.4</v>
      </c>
      <c r="Q311">
        <f>VLOOKUP($G311,county_facts!$A:$BB,13,FALSE)</f>
        <v>2.9</v>
      </c>
      <c r="R311">
        <f>VLOOKUP($G311,county_facts!$A:$BB,14,FALSE)</f>
        <v>1.3</v>
      </c>
      <c r="S311">
        <f>VLOOKUP($G311,county_facts!$A:$BB,15,FALSE)</f>
        <v>34.9</v>
      </c>
      <c r="T311">
        <f>VLOOKUP($G311,county_facts!$A:$BB,16,FALSE)</f>
        <v>0.5</v>
      </c>
      <c r="U311">
        <f>VLOOKUP($G311,county_facts!$A:$BB,17,FALSE)</f>
        <v>4</v>
      </c>
      <c r="V311">
        <f>VLOOKUP($G311,county_facts!$A:$BB,18,FALSE)</f>
        <v>26.6</v>
      </c>
      <c r="W311">
        <f>VLOOKUP($G311,county_facts!$A:$BB,19,FALSE)</f>
        <v>33.299999999999997</v>
      </c>
      <c r="X311">
        <f>VLOOKUP($G311,county_facts!$A:$BB,20,FALSE)</f>
        <v>84.5</v>
      </c>
      <c r="Y311">
        <f>VLOOKUP($G311,county_facts!$A:$BB,21,FALSE)</f>
        <v>37.1</v>
      </c>
      <c r="Z311">
        <f>VLOOKUP($G311,county_facts!$A:$BB,22,FALSE)</f>
        <v>51.2</v>
      </c>
      <c r="AA311">
        <f>VLOOKUP($G311,county_facts!$A:$BB,23,FALSE)</f>
        <v>86.5</v>
      </c>
      <c r="AB311">
        <f>VLOOKUP($G311,county_facts!$A:$BB,24,FALSE)</f>
        <v>46.5</v>
      </c>
      <c r="AC311">
        <f>VLOOKUP($G311,county_facts!$A:$BB,25,FALSE)</f>
        <v>66749</v>
      </c>
      <c r="AD311">
        <f>VLOOKUP($G311,county_facts!$A:$BB,26,FALSE)</f>
        <v>25</v>
      </c>
      <c r="AE311">
        <f>VLOOKUP($G311,county_facts!$A:$BB,27,FALSE)</f>
        <v>651156</v>
      </c>
      <c r="AF311">
        <f>VLOOKUP($G311,county_facts!$A:$BB,28,FALSE)</f>
        <v>57.5</v>
      </c>
      <c r="AG311">
        <f>VLOOKUP($G311,county_facts!$A:$BB,29,FALSE)</f>
        <v>33</v>
      </c>
      <c r="AH311">
        <f>VLOOKUP($G311,county_facts!$A:$BB,30,FALSE)</f>
        <v>645600</v>
      </c>
      <c r="AI311">
        <f>VLOOKUP($G311,county_facts!$A:$BB,31,FALSE)</f>
        <v>609377</v>
      </c>
      <c r="AJ311">
        <f>VLOOKUP($G311,county_facts!$A:$BB,32,FALSE)</f>
        <v>2.92</v>
      </c>
      <c r="AK311">
        <f>VLOOKUP($G311,county_facts!$A:$BB,33,FALSE)</f>
        <v>41513</v>
      </c>
      <c r="AL311">
        <f>VLOOKUP($G311,county_facts!$A:$BB,34,FALSE)</f>
        <v>91702</v>
      </c>
      <c r="AM311">
        <f>VLOOKUP($G311,county_facts!$A:$BB,35,FALSE)</f>
        <v>10.199999999999999</v>
      </c>
      <c r="AN311">
        <f>VLOOKUP($G311,county_facts!$A:$BB,36,FALSE)</f>
        <v>46212</v>
      </c>
      <c r="AO311">
        <f>VLOOKUP($G311,county_facts!$A:$BB,37,FALSE)</f>
        <v>926766</v>
      </c>
      <c r="AP311">
        <f>VLOOKUP($G311,county_facts!$A:$BB,38,FALSE)</f>
        <v>3.5</v>
      </c>
      <c r="AQ311">
        <f>VLOOKUP($G311,county_facts!$A:$BB,39,FALSE)</f>
        <v>128730</v>
      </c>
      <c r="AR311">
        <f>VLOOKUP($G311,county_facts!$A:$BB,40,FALSE)</f>
        <v>156084</v>
      </c>
      <c r="AS311">
        <f>VLOOKUP($G311,county_facts!$A:$BB,41,FALSE)</f>
        <v>0</v>
      </c>
      <c r="AT311">
        <f>VLOOKUP($G311,county_facts!$A:$BB,42,FALSE)</f>
        <v>1</v>
      </c>
      <c r="AU311">
        <f>VLOOKUP($G311,county_facts!$A:$BB,43,FALSE)</f>
        <v>28.5</v>
      </c>
      <c r="AV311">
        <f>VLOOKUP($G311,county_facts!$A:$BB,44,FALSE)</f>
        <v>0.4</v>
      </c>
      <c r="AW311">
        <f>VLOOKUP($G311,county_facts!$A:$BB,45,FALSE)</f>
        <v>10.8</v>
      </c>
      <c r="AX311">
        <f>VLOOKUP($G311,county_facts!$A:$BB,46,FALSE)</f>
        <v>29.7</v>
      </c>
      <c r="AY311">
        <f>VLOOKUP($G311,county_facts!$A:$BB,47,FALSE)</f>
        <v>45088754</v>
      </c>
      <c r="AZ311">
        <f>VLOOKUP($G311,county_facts!$A:$BB,48,FALSE)</f>
        <v>60644055</v>
      </c>
      <c r="BA311">
        <f>VLOOKUP($G311,county_facts!$A:$BB,49,FALSE)</f>
        <v>26491464</v>
      </c>
      <c r="BB311">
        <f>VLOOKUP($G311,county_facts!$A:$BB,50,FALSE)</f>
        <v>15367</v>
      </c>
      <c r="BC311">
        <f>VLOOKUP($G311,county_facts!$A:$BB,51,FALSE)</f>
        <v>4147579</v>
      </c>
      <c r="BD311">
        <f>VLOOKUP($G311,county_facts!$A:$BB,52,FALSE)</f>
        <v>9932</v>
      </c>
      <c r="BE311">
        <f>VLOOKUP($G311,county_facts!$A:$BB,53,FALSE)</f>
        <v>1290.0999999999999</v>
      </c>
      <c r="BF311">
        <f>VLOOKUP($G311,county_facts!$A:$BB,54,FALSE)</f>
        <v>1381</v>
      </c>
    </row>
    <row r="312" spans="1:58" x14ac:dyDescent="0.3">
      <c r="A312" t="s">
        <v>9</v>
      </c>
      <c r="B312" t="s">
        <v>147</v>
      </c>
      <c r="C312">
        <v>14103</v>
      </c>
      <c r="D312" t="s">
        <v>132</v>
      </c>
      <c r="E312">
        <v>23290</v>
      </c>
      <c r="F312">
        <v>0.60553885799999996</v>
      </c>
      <c r="G312">
        <v>6083</v>
      </c>
      <c r="H312">
        <f>VLOOKUP($G312,county_facts!$A:$BB,4,FALSE)</f>
        <v>440668</v>
      </c>
      <c r="I312">
        <f>VLOOKUP($G312,county_facts!$A:$BB,5,FALSE)</f>
        <v>423939</v>
      </c>
      <c r="J312">
        <f>VLOOKUP($G312,county_facts!$A:$BB,6,FALSE)</f>
        <v>3.9</v>
      </c>
      <c r="K312">
        <f>VLOOKUP($G312,county_facts!$A:$BB,7,FALSE)</f>
        <v>423895</v>
      </c>
      <c r="L312">
        <f>VLOOKUP($G312,county_facts!$A:$BB,8,FALSE)</f>
        <v>6.4</v>
      </c>
      <c r="M312">
        <f>VLOOKUP($G312,county_facts!$A:$BB,9,FALSE)</f>
        <v>22.4</v>
      </c>
      <c r="N312">
        <f>VLOOKUP($G312,county_facts!$A:$BB,10,FALSE)</f>
        <v>14</v>
      </c>
      <c r="O312">
        <f>VLOOKUP($G312,county_facts!$A:$BB,11,FALSE)</f>
        <v>49.9</v>
      </c>
      <c r="P312">
        <f>VLOOKUP($G312,county_facts!$A:$BB,12,FALSE)</f>
        <v>85.9</v>
      </c>
      <c r="Q312">
        <f>VLOOKUP($G312,county_facts!$A:$BB,13,FALSE)</f>
        <v>2.4</v>
      </c>
      <c r="R312">
        <f>VLOOKUP($G312,county_facts!$A:$BB,14,FALSE)</f>
        <v>2.2000000000000002</v>
      </c>
      <c r="S312">
        <f>VLOOKUP($G312,county_facts!$A:$BB,15,FALSE)</f>
        <v>5.7</v>
      </c>
      <c r="T312">
        <f>VLOOKUP($G312,county_facts!$A:$BB,16,FALSE)</f>
        <v>0.2</v>
      </c>
      <c r="U312">
        <f>VLOOKUP($G312,county_facts!$A:$BB,17,FALSE)</f>
        <v>3.5</v>
      </c>
      <c r="V312">
        <f>VLOOKUP($G312,county_facts!$A:$BB,18,FALSE)</f>
        <v>44.4</v>
      </c>
      <c r="W312">
        <f>VLOOKUP($G312,county_facts!$A:$BB,19,FALSE)</f>
        <v>45.9</v>
      </c>
      <c r="X312">
        <f>VLOOKUP($G312,county_facts!$A:$BB,20,FALSE)</f>
        <v>79</v>
      </c>
      <c r="Y312">
        <f>VLOOKUP($G312,county_facts!$A:$BB,21,FALSE)</f>
        <v>23.4</v>
      </c>
      <c r="Z312">
        <f>VLOOKUP($G312,county_facts!$A:$BB,22,FALSE)</f>
        <v>40.200000000000003</v>
      </c>
      <c r="AA312">
        <f>VLOOKUP($G312,county_facts!$A:$BB,23,FALSE)</f>
        <v>79.099999999999994</v>
      </c>
      <c r="AB312">
        <f>VLOOKUP($G312,county_facts!$A:$BB,24,FALSE)</f>
        <v>31.3</v>
      </c>
      <c r="AC312">
        <f>VLOOKUP($G312,county_facts!$A:$BB,25,FALSE)</f>
        <v>26102</v>
      </c>
      <c r="AD312">
        <f>VLOOKUP($G312,county_facts!$A:$BB,26,FALSE)</f>
        <v>19.399999999999999</v>
      </c>
      <c r="AE312">
        <f>VLOOKUP($G312,county_facts!$A:$BB,27,FALSE)</f>
        <v>154401</v>
      </c>
      <c r="AF312">
        <f>VLOOKUP($G312,county_facts!$A:$BB,28,FALSE)</f>
        <v>52.6</v>
      </c>
      <c r="AG312">
        <f>VLOOKUP($G312,county_facts!$A:$BB,29,FALSE)</f>
        <v>29.6</v>
      </c>
      <c r="AH312">
        <f>VLOOKUP($G312,county_facts!$A:$BB,30,FALSE)</f>
        <v>453000</v>
      </c>
      <c r="AI312">
        <f>VLOOKUP($G312,county_facts!$A:$BB,31,FALSE)</f>
        <v>141720</v>
      </c>
      <c r="AJ312">
        <f>VLOOKUP($G312,county_facts!$A:$BB,32,FALSE)</f>
        <v>2.89</v>
      </c>
      <c r="AK312">
        <f>VLOOKUP($G312,county_facts!$A:$BB,33,FALSE)</f>
        <v>30352</v>
      </c>
      <c r="AL312">
        <f>VLOOKUP($G312,county_facts!$A:$BB,34,FALSE)</f>
        <v>62779</v>
      </c>
      <c r="AM312">
        <f>VLOOKUP($G312,county_facts!$A:$BB,35,FALSE)</f>
        <v>16</v>
      </c>
      <c r="AN312">
        <f>VLOOKUP($G312,county_facts!$A:$BB,36,FALSE)</f>
        <v>11211</v>
      </c>
      <c r="AO312">
        <f>VLOOKUP($G312,county_facts!$A:$BB,37,FALSE)</f>
        <v>137623</v>
      </c>
      <c r="AP312">
        <f>VLOOKUP($G312,county_facts!$A:$BB,38,FALSE)</f>
        <v>2.5</v>
      </c>
      <c r="AQ312">
        <f>VLOOKUP($G312,county_facts!$A:$BB,39,FALSE)</f>
        <v>32058</v>
      </c>
      <c r="AR312">
        <f>VLOOKUP($G312,county_facts!$A:$BB,40,FALSE)</f>
        <v>39834</v>
      </c>
      <c r="AS312">
        <f>VLOOKUP($G312,county_facts!$A:$BB,41,FALSE)</f>
        <v>0</v>
      </c>
      <c r="AT312">
        <f>VLOOKUP($G312,county_facts!$A:$BB,42,FALSE)</f>
        <v>1.1000000000000001</v>
      </c>
      <c r="AU312">
        <f>VLOOKUP($G312,county_facts!$A:$BB,43,FALSE)</f>
        <v>5.9</v>
      </c>
      <c r="AV312">
        <f>VLOOKUP($G312,county_facts!$A:$BB,44,FALSE)</f>
        <v>0</v>
      </c>
      <c r="AW312">
        <f>VLOOKUP($G312,county_facts!$A:$BB,45,FALSE)</f>
        <v>13.9</v>
      </c>
      <c r="AX312">
        <f>VLOOKUP($G312,county_facts!$A:$BB,46,FALSE)</f>
        <v>28.3</v>
      </c>
      <c r="AY312">
        <f>VLOOKUP($G312,county_facts!$A:$BB,47,FALSE)</f>
        <v>3174119</v>
      </c>
      <c r="AZ312">
        <f>VLOOKUP($G312,county_facts!$A:$BB,48,FALSE)</f>
        <v>4023586</v>
      </c>
      <c r="BA312">
        <f>VLOOKUP($G312,county_facts!$A:$BB,49,FALSE)</f>
        <v>4983368</v>
      </c>
      <c r="BB312">
        <f>VLOOKUP($G312,county_facts!$A:$BB,50,FALSE)</f>
        <v>12443</v>
      </c>
      <c r="BC312">
        <f>VLOOKUP($G312,county_facts!$A:$BB,51,FALSE)</f>
        <v>1361476</v>
      </c>
      <c r="BD312">
        <f>VLOOKUP($G312,county_facts!$A:$BB,52,FALSE)</f>
        <v>755</v>
      </c>
      <c r="BE312">
        <f>VLOOKUP($G312,county_facts!$A:$BB,53,FALSE)</f>
        <v>2735.09</v>
      </c>
      <c r="BF312">
        <f>VLOOKUP($G312,county_facts!$A:$BB,54,FALSE)</f>
        <v>155</v>
      </c>
    </row>
    <row r="313" spans="1:58" x14ac:dyDescent="0.3">
      <c r="A313" t="s">
        <v>6</v>
      </c>
      <c r="B313" t="s">
        <v>147</v>
      </c>
      <c r="C313">
        <v>9187</v>
      </c>
      <c r="D313" t="s">
        <v>132</v>
      </c>
      <c r="E313">
        <v>23290</v>
      </c>
      <c r="F313">
        <v>0.39446114199999999</v>
      </c>
      <c r="G313">
        <v>6083</v>
      </c>
      <c r="H313">
        <f>VLOOKUP($G313,county_facts!$A:$BB,4,FALSE)</f>
        <v>440668</v>
      </c>
      <c r="I313">
        <f>VLOOKUP($G313,county_facts!$A:$BB,5,FALSE)</f>
        <v>423939</v>
      </c>
      <c r="J313">
        <f>VLOOKUP($G313,county_facts!$A:$BB,6,FALSE)</f>
        <v>3.9</v>
      </c>
      <c r="K313">
        <f>VLOOKUP($G313,county_facts!$A:$BB,7,FALSE)</f>
        <v>423895</v>
      </c>
      <c r="L313">
        <f>VLOOKUP($G313,county_facts!$A:$BB,8,FALSE)</f>
        <v>6.4</v>
      </c>
      <c r="M313">
        <f>VLOOKUP($G313,county_facts!$A:$BB,9,FALSE)</f>
        <v>22.4</v>
      </c>
      <c r="N313">
        <f>VLOOKUP($G313,county_facts!$A:$BB,10,FALSE)</f>
        <v>14</v>
      </c>
      <c r="O313">
        <f>VLOOKUP($G313,county_facts!$A:$BB,11,FALSE)</f>
        <v>49.9</v>
      </c>
      <c r="P313">
        <f>VLOOKUP($G313,county_facts!$A:$BB,12,FALSE)</f>
        <v>85.9</v>
      </c>
      <c r="Q313">
        <f>VLOOKUP($G313,county_facts!$A:$BB,13,FALSE)</f>
        <v>2.4</v>
      </c>
      <c r="R313">
        <f>VLOOKUP($G313,county_facts!$A:$BB,14,FALSE)</f>
        <v>2.2000000000000002</v>
      </c>
      <c r="S313">
        <f>VLOOKUP($G313,county_facts!$A:$BB,15,FALSE)</f>
        <v>5.7</v>
      </c>
      <c r="T313">
        <f>VLOOKUP($G313,county_facts!$A:$BB,16,FALSE)</f>
        <v>0.2</v>
      </c>
      <c r="U313">
        <f>VLOOKUP($G313,county_facts!$A:$BB,17,FALSE)</f>
        <v>3.5</v>
      </c>
      <c r="V313">
        <f>VLOOKUP($G313,county_facts!$A:$BB,18,FALSE)</f>
        <v>44.4</v>
      </c>
      <c r="W313">
        <f>VLOOKUP($G313,county_facts!$A:$BB,19,FALSE)</f>
        <v>45.9</v>
      </c>
      <c r="X313">
        <f>VLOOKUP($G313,county_facts!$A:$BB,20,FALSE)</f>
        <v>79</v>
      </c>
      <c r="Y313">
        <f>VLOOKUP($G313,county_facts!$A:$BB,21,FALSE)</f>
        <v>23.4</v>
      </c>
      <c r="Z313">
        <f>VLOOKUP($G313,county_facts!$A:$BB,22,FALSE)</f>
        <v>40.200000000000003</v>
      </c>
      <c r="AA313">
        <f>VLOOKUP($G313,county_facts!$A:$BB,23,FALSE)</f>
        <v>79.099999999999994</v>
      </c>
      <c r="AB313">
        <f>VLOOKUP($G313,county_facts!$A:$BB,24,FALSE)</f>
        <v>31.3</v>
      </c>
      <c r="AC313">
        <f>VLOOKUP($G313,county_facts!$A:$BB,25,FALSE)</f>
        <v>26102</v>
      </c>
      <c r="AD313">
        <f>VLOOKUP($G313,county_facts!$A:$BB,26,FALSE)</f>
        <v>19.399999999999999</v>
      </c>
      <c r="AE313">
        <f>VLOOKUP($G313,county_facts!$A:$BB,27,FALSE)</f>
        <v>154401</v>
      </c>
      <c r="AF313">
        <f>VLOOKUP($G313,county_facts!$A:$BB,28,FALSE)</f>
        <v>52.6</v>
      </c>
      <c r="AG313">
        <f>VLOOKUP($G313,county_facts!$A:$BB,29,FALSE)</f>
        <v>29.6</v>
      </c>
      <c r="AH313">
        <f>VLOOKUP($G313,county_facts!$A:$BB,30,FALSE)</f>
        <v>453000</v>
      </c>
      <c r="AI313">
        <f>VLOOKUP($G313,county_facts!$A:$BB,31,FALSE)</f>
        <v>141720</v>
      </c>
      <c r="AJ313">
        <f>VLOOKUP($G313,county_facts!$A:$BB,32,FALSE)</f>
        <v>2.89</v>
      </c>
      <c r="AK313">
        <f>VLOOKUP($G313,county_facts!$A:$BB,33,FALSE)</f>
        <v>30352</v>
      </c>
      <c r="AL313">
        <f>VLOOKUP($G313,county_facts!$A:$BB,34,FALSE)</f>
        <v>62779</v>
      </c>
      <c r="AM313">
        <f>VLOOKUP($G313,county_facts!$A:$BB,35,FALSE)</f>
        <v>16</v>
      </c>
      <c r="AN313">
        <f>VLOOKUP($G313,county_facts!$A:$BB,36,FALSE)</f>
        <v>11211</v>
      </c>
      <c r="AO313">
        <f>VLOOKUP($G313,county_facts!$A:$BB,37,FALSE)</f>
        <v>137623</v>
      </c>
      <c r="AP313">
        <f>VLOOKUP($G313,county_facts!$A:$BB,38,FALSE)</f>
        <v>2.5</v>
      </c>
      <c r="AQ313">
        <f>VLOOKUP($G313,county_facts!$A:$BB,39,FALSE)</f>
        <v>32058</v>
      </c>
      <c r="AR313">
        <f>VLOOKUP($G313,county_facts!$A:$BB,40,FALSE)</f>
        <v>39834</v>
      </c>
      <c r="AS313">
        <f>VLOOKUP($G313,county_facts!$A:$BB,41,FALSE)</f>
        <v>0</v>
      </c>
      <c r="AT313">
        <f>VLOOKUP($G313,county_facts!$A:$BB,42,FALSE)</f>
        <v>1.1000000000000001</v>
      </c>
      <c r="AU313">
        <f>VLOOKUP($G313,county_facts!$A:$BB,43,FALSE)</f>
        <v>5.9</v>
      </c>
      <c r="AV313">
        <f>VLOOKUP($G313,county_facts!$A:$BB,44,FALSE)</f>
        <v>0</v>
      </c>
      <c r="AW313">
        <f>VLOOKUP($G313,county_facts!$A:$BB,45,FALSE)</f>
        <v>13.9</v>
      </c>
      <c r="AX313">
        <f>VLOOKUP($G313,county_facts!$A:$BB,46,FALSE)</f>
        <v>28.3</v>
      </c>
      <c r="AY313">
        <f>VLOOKUP($G313,county_facts!$A:$BB,47,FALSE)</f>
        <v>3174119</v>
      </c>
      <c r="AZ313">
        <f>VLOOKUP($G313,county_facts!$A:$BB,48,FALSE)</f>
        <v>4023586</v>
      </c>
      <c r="BA313">
        <f>VLOOKUP($G313,county_facts!$A:$BB,49,FALSE)</f>
        <v>4983368</v>
      </c>
      <c r="BB313">
        <f>VLOOKUP($G313,county_facts!$A:$BB,50,FALSE)</f>
        <v>12443</v>
      </c>
      <c r="BC313">
        <f>VLOOKUP($G313,county_facts!$A:$BB,51,FALSE)</f>
        <v>1361476</v>
      </c>
      <c r="BD313">
        <f>VLOOKUP($G313,county_facts!$A:$BB,52,FALSE)</f>
        <v>755</v>
      </c>
      <c r="BE313">
        <f>VLOOKUP($G313,county_facts!$A:$BB,53,FALSE)</f>
        <v>2735.09</v>
      </c>
      <c r="BF313">
        <f>VLOOKUP($G313,county_facts!$A:$BB,54,FALSE)</f>
        <v>155</v>
      </c>
    </row>
    <row r="314" spans="1:58" x14ac:dyDescent="0.3">
      <c r="A314" t="s">
        <v>9</v>
      </c>
      <c r="B314" t="s">
        <v>148</v>
      </c>
      <c r="C314">
        <v>25443</v>
      </c>
      <c r="D314" t="s">
        <v>132</v>
      </c>
      <c r="E314">
        <v>44019</v>
      </c>
      <c r="F314">
        <v>0.57800040900000005</v>
      </c>
      <c r="G314">
        <v>6081</v>
      </c>
      <c r="H314">
        <f>VLOOKUP($G314,county_facts!$A:$BB,4,FALSE)</f>
        <v>758581</v>
      </c>
      <c r="I314">
        <f>VLOOKUP($G314,county_facts!$A:$BB,5,FALSE)</f>
        <v>718498</v>
      </c>
      <c r="J314">
        <f>VLOOKUP($G314,county_facts!$A:$BB,6,FALSE)</f>
        <v>5.6</v>
      </c>
      <c r="K314">
        <f>VLOOKUP($G314,county_facts!$A:$BB,7,FALSE)</f>
        <v>718451</v>
      </c>
      <c r="L314">
        <f>VLOOKUP($G314,county_facts!$A:$BB,8,FALSE)</f>
        <v>6.1</v>
      </c>
      <c r="M314">
        <f>VLOOKUP($G314,county_facts!$A:$BB,9,FALSE)</f>
        <v>21.5</v>
      </c>
      <c r="N314">
        <f>VLOOKUP($G314,county_facts!$A:$BB,10,FALSE)</f>
        <v>14.7</v>
      </c>
      <c r="O314">
        <f>VLOOKUP($G314,county_facts!$A:$BB,11,FALSE)</f>
        <v>50.8</v>
      </c>
      <c r="P314">
        <f>VLOOKUP($G314,county_facts!$A:$BB,12,FALSE)</f>
        <v>62.5</v>
      </c>
      <c r="Q314">
        <f>VLOOKUP($G314,county_facts!$A:$BB,13,FALSE)</f>
        <v>3</v>
      </c>
      <c r="R314">
        <f>VLOOKUP($G314,county_facts!$A:$BB,14,FALSE)</f>
        <v>0.9</v>
      </c>
      <c r="S314">
        <f>VLOOKUP($G314,county_facts!$A:$BB,15,FALSE)</f>
        <v>27.7</v>
      </c>
      <c r="T314">
        <f>VLOOKUP($G314,county_facts!$A:$BB,16,FALSE)</f>
        <v>1.6</v>
      </c>
      <c r="U314">
        <f>VLOOKUP($G314,county_facts!$A:$BB,17,FALSE)</f>
        <v>4.4000000000000004</v>
      </c>
      <c r="V314">
        <f>VLOOKUP($G314,county_facts!$A:$BB,18,FALSE)</f>
        <v>25.3</v>
      </c>
      <c r="W314">
        <f>VLOOKUP($G314,county_facts!$A:$BB,19,FALSE)</f>
        <v>40.4</v>
      </c>
      <c r="X314">
        <f>VLOOKUP($G314,county_facts!$A:$BB,20,FALSE)</f>
        <v>87.6</v>
      </c>
      <c r="Y314">
        <f>VLOOKUP($G314,county_facts!$A:$BB,21,FALSE)</f>
        <v>34</v>
      </c>
      <c r="Z314">
        <f>VLOOKUP($G314,county_facts!$A:$BB,22,FALSE)</f>
        <v>46</v>
      </c>
      <c r="AA314">
        <f>VLOOKUP($G314,county_facts!$A:$BB,23,FALSE)</f>
        <v>88.6</v>
      </c>
      <c r="AB314">
        <f>VLOOKUP($G314,county_facts!$A:$BB,24,FALSE)</f>
        <v>44.4</v>
      </c>
      <c r="AC314">
        <f>VLOOKUP($G314,county_facts!$A:$BB,25,FALSE)</f>
        <v>32332</v>
      </c>
      <c r="AD314">
        <f>VLOOKUP($G314,county_facts!$A:$BB,26,FALSE)</f>
        <v>25.7</v>
      </c>
      <c r="AE314">
        <f>VLOOKUP($G314,county_facts!$A:$BB,27,FALSE)</f>
        <v>273539</v>
      </c>
      <c r="AF314">
        <f>VLOOKUP($G314,county_facts!$A:$BB,28,FALSE)</f>
        <v>59.4</v>
      </c>
      <c r="AG314">
        <f>VLOOKUP($G314,county_facts!$A:$BB,29,FALSE)</f>
        <v>33.200000000000003</v>
      </c>
      <c r="AH314">
        <f>VLOOKUP($G314,county_facts!$A:$BB,30,FALSE)</f>
        <v>722200</v>
      </c>
      <c r="AI314">
        <f>VLOOKUP($G314,county_facts!$A:$BB,31,FALSE)</f>
        <v>257941</v>
      </c>
      <c r="AJ314">
        <f>VLOOKUP($G314,county_facts!$A:$BB,32,FALSE)</f>
        <v>2.79</v>
      </c>
      <c r="AK314">
        <f>VLOOKUP($G314,county_facts!$A:$BB,33,FALSE)</f>
        <v>45732</v>
      </c>
      <c r="AL314">
        <f>VLOOKUP($G314,county_facts!$A:$BB,34,FALSE)</f>
        <v>88202</v>
      </c>
      <c r="AM314">
        <f>VLOOKUP($G314,county_facts!$A:$BB,35,FALSE)</f>
        <v>7.6</v>
      </c>
      <c r="AN314">
        <f>VLOOKUP($G314,county_facts!$A:$BB,36,FALSE)</f>
        <v>20342</v>
      </c>
      <c r="AO314">
        <f>VLOOKUP($G314,county_facts!$A:$BB,37,FALSE)</f>
        <v>347658</v>
      </c>
      <c r="AP314">
        <f>VLOOKUP($G314,county_facts!$A:$BB,38,FALSE)</f>
        <v>4.4000000000000004</v>
      </c>
      <c r="AQ314">
        <f>VLOOKUP($G314,county_facts!$A:$BB,39,FALSE)</f>
        <v>63460</v>
      </c>
      <c r="AR314">
        <f>VLOOKUP($G314,county_facts!$A:$BB,40,FALSE)</f>
        <v>74604</v>
      </c>
      <c r="AS314">
        <f>VLOOKUP($G314,county_facts!$A:$BB,41,FALSE)</f>
        <v>1.6</v>
      </c>
      <c r="AT314">
        <f>VLOOKUP($G314,county_facts!$A:$BB,42,FALSE)</f>
        <v>0.9</v>
      </c>
      <c r="AU314">
        <f>VLOOKUP($G314,county_facts!$A:$BB,43,FALSE)</f>
        <v>18.600000000000001</v>
      </c>
      <c r="AV314">
        <f>VLOOKUP($G314,county_facts!$A:$BB,44,FALSE)</f>
        <v>0.5</v>
      </c>
      <c r="AW314">
        <f>VLOOKUP($G314,county_facts!$A:$BB,45,FALSE)</f>
        <v>11.7</v>
      </c>
      <c r="AX314">
        <f>VLOOKUP($G314,county_facts!$A:$BB,46,FALSE)</f>
        <v>29.9</v>
      </c>
      <c r="AY314">
        <f>VLOOKUP($G314,county_facts!$A:$BB,47,FALSE)</f>
        <v>17918237</v>
      </c>
      <c r="AZ314">
        <f>VLOOKUP($G314,county_facts!$A:$BB,48,FALSE)</f>
        <v>12607786</v>
      </c>
      <c r="BA314">
        <f>VLOOKUP($G314,county_facts!$A:$BB,49,FALSE)</f>
        <v>10198837</v>
      </c>
      <c r="BB314">
        <f>VLOOKUP($G314,county_facts!$A:$BB,50,FALSE)</f>
        <v>14625</v>
      </c>
      <c r="BC314">
        <f>VLOOKUP($G314,county_facts!$A:$BB,51,FALSE)</f>
        <v>2107180</v>
      </c>
      <c r="BD314">
        <f>VLOOKUP($G314,county_facts!$A:$BB,52,FALSE)</f>
        <v>1461</v>
      </c>
      <c r="BE314">
        <f>VLOOKUP($G314,county_facts!$A:$BB,53,FALSE)</f>
        <v>448.41</v>
      </c>
      <c r="BF314">
        <f>VLOOKUP($G314,county_facts!$A:$BB,54,FALSE)</f>
        <v>1602.2</v>
      </c>
    </row>
    <row r="315" spans="1:58" x14ac:dyDescent="0.3">
      <c r="A315" t="s">
        <v>6</v>
      </c>
      <c r="B315" t="s">
        <v>148</v>
      </c>
      <c r="C315">
        <v>18576</v>
      </c>
      <c r="D315" t="s">
        <v>132</v>
      </c>
      <c r="E315">
        <v>44019</v>
      </c>
      <c r="F315">
        <v>0.42199959100000001</v>
      </c>
      <c r="G315">
        <v>6081</v>
      </c>
      <c r="H315">
        <f>VLOOKUP($G315,county_facts!$A:$BB,4,FALSE)</f>
        <v>758581</v>
      </c>
      <c r="I315">
        <f>VLOOKUP($G315,county_facts!$A:$BB,5,FALSE)</f>
        <v>718498</v>
      </c>
      <c r="J315">
        <f>VLOOKUP($G315,county_facts!$A:$BB,6,FALSE)</f>
        <v>5.6</v>
      </c>
      <c r="K315">
        <f>VLOOKUP($G315,county_facts!$A:$BB,7,FALSE)</f>
        <v>718451</v>
      </c>
      <c r="L315">
        <f>VLOOKUP($G315,county_facts!$A:$BB,8,FALSE)</f>
        <v>6.1</v>
      </c>
      <c r="M315">
        <f>VLOOKUP($G315,county_facts!$A:$BB,9,FALSE)</f>
        <v>21.5</v>
      </c>
      <c r="N315">
        <f>VLOOKUP($G315,county_facts!$A:$BB,10,FALSE)</f>
        <v>14.7</v>
      </c>
      <c r="O315">
        <f>VLOOKUP($G315,county_facts!$A:$BB,11,FALSE)</f>
        <v>50.8</v>
      </c>
      <c r="P315">
        <f>VLOOKUP($G315,county_facts!$A:$BB,12,FALSE)</f>
        <v>62.5</v>
      </c>
      <c r="Q315">
        <f>VLOOKUP($G315,county_facts!$A:$BB,13,FALSE)</f>
        <v>3</v>
      </c>
      <c r="R315">
        <f>VLOOKUP($G315,county_facts!$A:$BB,14,FALSE)</f>
        <v>0.9</v>
      </c>
      <c r="S315">
        <f>VLOOKUP($G315,county_facts!$A:$BB,15,FALSE)</f>
        <v>27.7</v>
      </c>
      <c r="T315">
        <f>VLOOKUP($G315,county_facts!$A:$BB,16,FALSE)</f>
        <v>1.6</v>
      </c>
      <c r="U315">
        <f>VLOOKUP($G315,county_facts!$A:$BB,17,FALSE)</f>
        <v>4.4000000000000004</v>
      </c>
      <c r="V315">
        <f>VLOOKUP($G315,county_facts!$A:$BB,18,FALSE)</f>
        <v>25.3</v>
      </c>
      <c r="W315">
        <f>VLOOKUP($G315,county_facts!$A:$BB,19,FALSE)</f>
        <v>40.4</v>
      </c>
      <c r="X315">
        <f>VLOOKUP($G315,county_facts!$A:$BB,20,FALSE)</f>
        <v>87.6</v>
      </c>
      <c r="Y315">
        <f>VLOOKUP($G315,county_facts!$A:$BB,21,FALSE)</f>
        <v>34</v>
      </c>
      <c r="Z315">
        <f>VLOOKUP($G315,county_facts!$A:$BB,22,FALSE)</f>
        <v>46</v>
      </c>
      <c r="AA315">
        <f>VLOOKUP($G315,county_facts!$A:$BB,23,FALSE)</f>
        <v>88.6</v>
      </c>
      <c r="AB315">
        <f>VLOOKUP($G315,county_facts!$A:$BB,24,FALSE)</f>
        <v>44.4</v>
      </c>
      <c r="AC315">
        <f>VLOOKUP($G315,county_facts!$A:$BB,25,FALSE)</f>
        <v>32332</v>
      </c>
      <c r="AD315">
        <f>VLOOKUP($G315,county_facts!$A:$BB,26,FALSE)</f>
        <v>25.7</v>
      </c>
      <c r="AE315">
        <f>VLOOKUP($G315,county_facts!$A:$BB,27,FALSE)</f>
        <v>273539</v>
      </c>
      <c r="AF315">
        <f>VLOOKUP($G315,county_facts!$A:$BB,28,FALSE)</f>
        <v>59.4</v>
      </c>
      <c r="AG315">
        <f>VLOOKUP($G315,county_facts!$A:$BB,29,FALSE)</f>
        <v>33.200000000000003</v>
      </c>
      <c r="AH315">
        <f>VLOOKUP($G315,county_facts!$A:$BB,30,FALSE)</f>
        <v>722200</v>
      </c>
      <c r="AI315">
        <f>VLOOKUP($G315,county_facts!$A:$BB,31,FALSE)</f>
        <v>257941</v>
      </c>
      <c r="AJ315">
        <f>VLOOKUP($G315,county_facts!$A:$BB,32,FALSE)</f>
        <v>2.79</v>
      </c>
      <c r="AK315">
        <f>VLOOKUP($G315,county_facts!$A:$BB,33,FALSE)</f>
        <v>45732</v>
      </c>
      <c r="AL315">
        <f>VLOOKUP($G315,county_facts!$A:$BB,34,FALSE)</f>
        <v>88202</v>
      </c>
      <c r="AM315">
        <f>VLOOKUP($G315,county_facts!$A:$BB,35,FALSE)</f>
        <v>7.6</v>
      </c>
      <c r="AN315">
        <f>VLOOKUP($G315,county_facts!$A:$BB,36,FALSE)</f>
        <v>20342</v>
      </c>
      <c r="AO315">
        <f>VLOOKUP($G315,county_facts!$A:$BB,37,FALSE)</f>
        <v>347658</v>
      </c>
      <c r="AP315">
        <f>VLOOKUP($G315,county_facts!$A:$BB,38,FALSE)</f>
        <v>4.4000000000000004</v>
      </c>
      <c r="AQ315">
        <f>VLOOKUP($G315,county_facts!$A:$BB,39,FALSE)</f>
        <v>63460</v>
      </c>
      <c r="AR315">
        <f>VLOOKUP($G315,county_facts!$A:$BB,40,FALSE)</f>
        <v>74604</v>
      </c>
      <c r="AS315">
        <f>VLOOKUP($G315,county_facts!$A:$BB,41,FALSE)</f>
        <v>1.6</v>
      </c>
      <c r="AT315">
        <f>VLOOKUP($G315,county_facts!$A:$BB,42,FALSE)</f>
        <v>0.9</v>
      </c>
      <c r="AU315">
        <f>VLOOKUP($G315,county_facts!$A:$BB,43,FALSE)</f>
        <v>18.600000000000001</v>
      </c>
      <c r="AV315">
        <f>VLOOKUP($G315,county_facts!$A:$BB,44,FALSE)</f>
        <v>0.5</v>
      </c>
      <c r="AW315">
        <f>VLOOKUP($G315,county_facts!$A:$BB,45,FALSE)</f>
        <v>11.7</v>
      </c>
      <c r="AX315">
        <f>VLOOKUP($G315,county_facts!$A:$BB,46,FALSE)</f>
        <v>29.9</v>
      </c>
      <c r="AY315">
        <f>VLOOKUP($G315,county_facts!$A:$BB,47,FALSE)</f>
        <v>17918237</v>
      </c>
      <c r="AZ315">
        <f>VLOOKUP($G315,county_facts!$A:$BB,48,FALSE)</f>
        <v>12607786</v>
      </c>
      <c r="BA315">
        <f>VLOOKUP($G315,county_facts!$A:$BB,49,FALSE)</f>
        <v>10198837</v>
      </c>
      <c r="BB315">
        <f>VLOOKUP($G315,county_facts!$A:$BB,50,FALSE)</f>
        <v>14625</v>
      </c>
      <c r="BC315">
        <f>VLOOKUP($G315,county_facts!$A:$BB,51,FALSE)</f>
        <v>2107180</v>
      </c>
      <c r="BD315">
        <f>VLOOKUP($G315,county_facts!$A:$BB,52,FALSE)</f>
        <v>1461</v>
      </c>
      <c r="BE315">
        <f>VLOOKUP($G315,county_facts!$A:$BB,53,FALSE)</f>
        <v>448.41</v>
      </c>
      <c r="BF315">
        <f>VLOOKUP($G315,county_facts!$A:$BB,54,FALSE)</f>
        <v>1602.2</v>
      </c>
    </row>
    <row r="316" spans="1:58" x14ac:dyDescent="0.3">
      <c r="A316" t="s">
        <v>9</v>
      </c>
      <c r="B316" t="s">
        <v>149</v>
      </c>
      <c r="C316">
        <v>13279</v>
      </c>
      <c r="D316" t="s">
        <v>132</v>
      </c>
      <c r="E316">
        <v>24996</v>
      </c>
      <c r="F316">
        <v>0.531244999</v>
      </c>
      <c r="G316">
        <v>6079</v>
      </c>
      <c r="H316">
        <f>VLOOKUP($G316,county_facts!$A:$BB,4,FALSE)</f>
        <v>279083</v>
      </c>
      <c r="I316">
        <f>VLOOKUP($G316,county_facts!$A:$BB,5,FALSE)</f>
        <v>269593</v>
      </c>
      <c r="J316">
        <f>VLOOKUP($G316,county_facts!$A:$BB,6,FALSE)</f>
        <v>3.5</v>
      </c>
      <c r="K316">
        <f>VLOOKUP($G316,county_facts!$A:$BB,7,FALSE)</f>
        <v>269637</v>
      </c>
      <c r="L316">
        <f>VLOOKUP($G316,county_facts!$A:$BB,8,FALSE)</f>
        <v>4.8</v>
      </c>
      <c r="M316">
        <f>VLOOKUP($G316,county_facts!$A:$BB,9,FALSE)</f>
        <v>18.100000000000001</v>
      </c>
      <c r="N316">
        <f>VLOOKUP($G316,county_facts!$A:$BB,10,FALSE)</f>
        <v>17.5</v>
      </c>
      <c r="O316">
        <f>VLOOKUP($G316,county_facts!$A:$BB,11,FALSE)</f>
        <v>49.1</v>
      </c>
      <c r="P316">
        <f>VLOOKUP($G316,county_facts!$A:$BB,12,FALSE)</f>
        <v>89</v>
      </c>
      <c r="Q316">
        <f>VLOOKUP($G316,county_facts!$A:$BB,13,FALSE)</f>
        <v>2.2000000000000002</v>
      </c>
      <c r="R316">
        <f>VLOOKUP($G316,county_facts!$A:$BB,14,FALSE)</f>
        <v>1.4</v>
      </c>
      <c r="S316">
        <f>VLOOKUP($G316,county_facts!$A:$BB,15,FALSE)</f>
        <v>3.8</v>
      </c>
      <c r="T316">
        <f>VLOOKUP($G316,county_facts!$A:$BB,16,FALSE)</f>
        <v>0.2</v>
      </c>
      <c r="U316">
        <f>VLOOKUP($G316,county_facts!$A:$BB,17,FALSE)</f>
        <v>3.4</v>
      </c>
      <c r="V316">
        <f>VLOOKUP($G316,county_facts!$A:$BB,18,FALSE)</f>
        <v>22</v>
      </c>
      <c r="W316">
        <f>VLOOKUP($G316,county_facts!$A:$BB,19,FALSE)</f>
        <v>69.5</v>
      </c>
      <c r="X316">
        <f>VLOOKUP($G316,county_facts!$A:$BB,20,FALSE)</f>
        <v>78.900000000000006</v>
      </c>
      <c r="Y316">
        <f>VLOOKUP($G316,county_facts!$A:$BB,21,FALSE)</f>
        <v>10.4</v>
      </c>
      <c r="Z316">
        <f>VLOOKUP($G316,county_facts!$A:$BB,22,FALSE)</f>
        <v>18</v>
      </c>
      <c r="AA316">
        <f>VLOOKUP($G316,county_facts!$A:$BB,23,FALSE)</f>
        <v>89.6</v>
      </c>
      <c r="AB316">
        <f>VLOOKUP($G316,county_facts!$A:$BB,24,FALSE)</f>
        <v>31.5</v>
      </c>
      <c r="AC316">
        <f>VLOOKUP($G316,county_facts!$A:$BB,25,FALSE)</f>
        <v>21244</v>
      </c>
      <c r="AD316">
        <f>VLOOKUP($G316,county_facts!$A:$BB,26,FALSE)</f>
        <v>21.1</v>
      </c>
      <c r="AE316">
        <f>VLOOKUP($G316,county_facts!$A:$BB,27,FALSE)</f>
        <v>119143</v>
      </c>
      <c r="AF316">
        <f>VLOOKUP($G316,county_facts!$A:$BB,28,FALSE)</f>
        <v>58.4</v>
      </c>
      <c r="AG316">
        <f>VLOOKUP($G316,county_facts!$A:$BB,29,FALSE)</f>
        <v>18.399999999999999</v>
      </c>
      <c r="AH316">
        <f>VLOOKUP($G316,county_facts!$A:$BB,30,FALSE)</f>
        <v>426600</v>
      </c>
      <c r="AI316">
        <f>VLOOKUP($G316,county_facts!$A:$BB,31,FALSE)</f>
        <v>102154</v>
      </c>
      <c r="AJ316">
        <f>VLOOKUP($G316,county_facts!$A:$BB,32,FALSE)</f>
        <v>2.5</v>
      </c>
      <c r="AK316">
        <f>VLOOKUP($G316,county_facts!$A:$BB,33,FALSE)</f>
        <v>29954</v>
      </c>
      <c r="AL316">
        <f>VLOOKUP($G316,county_facts!$A:$BB,34,FALSE)</f>
        <v>58697</v>
      </c>
      <c r="AM316">
        <f>VLOOKUP($G316,county_facts!$A:$BB,35,FALSE)</f>
        <v>14.3</v>
      </c>
      <c r="AN316">
        <f>VLOOKUP($G316,county_facts!$A:$BB,36,FALSE)</f>
        <v>7873</v>
      </c>
      <c r="AO316">
        <f>VLOOKUP($G316,county_facts!$A:$BB,37,FALSE)</f>
        <v>86125</v>
      </c>
      <c r="AP316">
        <f>VLOOKUP($G316,county_facts!$A:$BB,38,FALSE)</f>
        <v>2.7</v>
      </c>
      <c r="AQ316">
        <f>VLOOKUP($G316,county_facts!$A:$BB,39,FALSE)</f>
        <v>23558</v>
      </c>
      <c r="AR316">
        <f>VLOOKUP($G316,county_facts!$A:$BB,40,FALSE)</f>
        <v>29920</v>
      </c>
      <c r="AS316">
        <f>VLOOKUP($G316,county_facts!$A:$BB,41,FALSE)</f>
        <v>0</v>
      </c>
      <c r="AT316">
        <f>VLOOKUP($G316,county_facts!$A:$BB,42,FALSE)</f>
        <v>1.1000000000000001</v>
      </c>
      <c r="AU316">
        <f>VLOOKUP($G316,county_facts!$A:$BB,43,FALSE)</f>
        <v>3.6</v>
      </c>
      <c r="AV316">
        <f>VLOOKUP($G316,county_facts!$A:$BB,44,FALSE)</f>
        <v>0</v>
      </c>
      <c r="AW316">
        <f>VLOOKUP($G316,county_facts!$A:$BB,45,FALSE)</f>
        <v>7.9</v>
      </c>
      <c r="AX316">
        <f>VLOOKUP($G316,county_facts!$A:$BB,46,FALSE)</f>
        <v>27.7</v>
      </c>
      <c r="AY316">
        <f>VLOOKUP($G316,county_facts!$A:$BB,47,FALSE)</f>
        <v>2548202</v>
      </c>
      <c r="AZ316">
        <f>VLOOKUP($G316,county_facts!$A:$BB,48,FALSE)</f>
        <v>955049</v>
      </c>
      <c r="BA316">
        <f>VLOOKUP($G316,county_facts!$A:$BB,49,FALSE)</f>
        <v>3548407</v>
      </c>
      <c r="BB316">
        <f>VLOOKUP($G316,county_facts!$A:$BB,50,FALSE)</f>
        <v>13559</v>
      </c>
      <c r="BC316">
        <f>VLOOKUP($G316,county_facts!$A:$BB,51,FALSE)</f>
        <v>767899</v>
      </c>
      <c r="BD316">
        <f>VLOOKUP($G316,county_facts!$A:$BB,52,FALSE)</f>
        <v>983</v>
      </c>
      <c r="BE316">
        <f>VLOOKUP($G316,county_facts!$A:$BB,53,FALSE)</f>
        <v>3298.57</v>
      </c>
      <c r="BF316">
        <f>VLOOKUP($G316,county_facts!$A:$BB,54,FALSE)</f>
        <v>81.7</v>
      </c>
    </row>
    <row r="317" spans="1:58" x14ac:dyDescent="0.3">
      <c r="A317" t="s">
        <v>6</v>
      </c>
      <c r="B317" t="s">
        <v>149</v>
      </c>
      <c r="C317">
        <v>11717</v>
      </c>
      <c r="D317" t="s">
        <v>132</v>
      </c>
      <c r="E317">
        <v>24996</v>
      </c>
      <c r="F317">
        <v>0.468755001</v>
      </c>
      <c r="G317">
        <v>6079</v>
      </c>
      <c r="H317">
        <f>VLOOKUP($G317,county_facts!$A:$BB,4,FALSE)</f>
        <v>279083</v>
      </c>
      <c r="I317">
        <f>VLOOKUP($G317,county_facts!$A:$BB,5,FALSE)</f>
        <v>269593</v>
      </c>
      <c r="J317">
        <f>VLOOKUP($G317,county_facts!$A:$BB,6,FALSE)</f>
        <v>3.5</v>
      </c>
      <c r="K317">
        <f>VLOOKUP($G317,county_facts!$A:$BB,7,FALSE)</f>
        <v>269637</v>
      </c>
      <c r="L317">
        <f>VLOOKUP($G317,county_facts!$A:$BB,8,FALSE)</f>
        <v>4.8</v>
      </c>
      <c r="M317">
        <f>VLOOKUP($G317,county_facts!$A:$BB,9,FALSE)</f>
        <v>18.100000000000001</v>
      </c>
      <c r="N317">
        <f>VLOOKUP($G317,county_facts!$A:$BB,10,FALSE)</f>
        <v>17.5</v>
      </c>
      <c r="O317">
        <f>VLOOKUP($G317,county_facts!$A:$BB,11,FALSE)</f>
        <v>49.1</v>
      </c>
      <c r="P317">
        <f>VLOOKUP($G317,county_facts!$A:$BB,12,FALSE)</f>
        <v>89</v>
      </c>
      <c r="Q317">
        <f>VLOOKUP($G317,county_facts!$A:$BB,13,FALSE)</f>
        <v>2.2000000000000002</v>
      </c>
      <c r="R317">
        <f>VLOOKUP($G317,county_facts!$A:$BB,14,FALSE)</f>
        <v>1.4</v>
      </c>
      <c r="S317">
        <f>VLOOKUP($G317,county_facts!$A:$BB,15,FALSE)</f>
        <v>3.8</v>
      </c>
      <c r="T317">
        <f>VLOOKUP($G317,county_facts!$A:$BB,16,FALSE)</f>
        <v>0.2</v>
      </c>
      <c r="U317">
        <f>VLOOKUP($G317,county_facts!$A:$BB,17,FALSE)</f>
        <v>3.4</v>
      </c>
      <c r="V317">
        <f>VLOOKUP($G317,county_facts!$A:$BB,18,FALSE)</f>
        <v>22</v>
      </c>
      <c r="W317">
        <f>VLOOKUP($G317,county_facts!$A:$BB,19,FALSE)</f>
        <v>69.5</v>
      </c>
      <c r="X317">
        <f>VLOOKUP($G317,county_facts!$A:$BB,20,FALSE)</f>
        <v>78.900000000000006</v>
      </c>
      <c r="Y317">
        <f>VLOOKUP($G317,county_facts!$A:$BB,21,FALSE)</f>
        <v>10.4</v>
      </c>
      <c r="Z317">
        <f>VLOOKUP($G317,county_facts!$A:$BB,22,FALSE)</f>
        <v>18</v>
      </c>
      <c r="AA317">
        <f>VLOOKUP($G317,county_facts!$A:$BB,23,FALSE)</f>
        <v>89.6</v>
      </c>
      <c r="AB317">
        <f>VLOOKUP($G317,county_facts!$A:$BB,24,FALSE)</f>
        <v>31.5</v>
      </c>
      <c r="AC317">
        <f>VLOOKUP($G317,county_facts!$A:$BB,25,FALSE)</f>
        <v>21244</v>
      </c>
      <c r="AD317">
        <f>VLOOKUP($G317,county_facts!$A:$BB,26,FALSE)</f>
        <v>21.1</v>
      </c>
      <c r="AE317">
        <f>VLOOKUP($G317,county_facts!$A:$BB,27,FALSE)</f>
        <v>119143</v>
      </c>
      <c r="AF317">
        <f>VLOOKUP($G317,county_facts!$A:$BB,28,FALSE)</f>
        <v>58.4</v>
      </c>
      <c r="AG317">
        <f>VLOOKUP($G317,county_facts!$A:$BB,29,FALSE)</f>
        <v>18.399999999999999</v>
      </c>
      <c r="AH317">
        <f>VLOOKUP($G317,county_facts!$A:$BB,30,FALSE)</f>
        <v>426600</v>
      </c>
      <c r="AI317">
        <f>VLOOKUP($G317,county_facts!$A:$BB,31,FALSE)</f>
        <v>102154</v>
      </c>
      <c r="AJ317">
        <f>VLOOKUP($G317,county_facts!$A:$BB,32,FALSE)</f>
        <v>2.5</v>
      </c>
      <c r="AK317">
        <f>VLOOKUP($G317,county_facts!$A:$BB,33,FALSE)</f>
        <v>29954</v>
      </c>
      <c r="AL317">
        <f>VLOOKUP($G317,county_facts!$A:$BB,34,FALSE)</f>
        <v>58697</v>
      </c>
      <c r="AM317">
        <f>VLOOKUP($G317,county_facts!$A:$BB,35,FALSE)</f>
        <v>14.3</v>
      </c>
      <c r="AN317">
        <f>VLOOKUP($G317,county_facts!$A:$BB,36,FALSE)</f>
        <v>7873</v>
      </c>
      <c r="AO317">
        <f>VLOOKUP($G317,county_facts!$A:$BB,37,FALSE)</f>
        <v>86125</v>
      </c>
      <c r="AP317">
        <f>VLOOKUP($G317,county_facts!$A:$BB,38,FALSE)</f>
        <v>2.7</v>
      </c>
      <c r="AQ317">
        <f>VLOOKUP($G317,county_facts!$A:$BB,39,FALSE)</f>
        <v>23558</v>
      </c>
      <c r="AR317">
        <f>VLOOKUP($G317,county_facts!$A:$BB,40,FALSE)</f>
        <v>29920</v>
      </c>
      <c r="AS317">
        <f>VLOOKUP($G317,county_facts!$A:$BB,41,FALSE)</f>
        <v>0</v>
      </c>
      <c r="AT317">
        <f>VLOOKUP($G317,county_facts!$A:$BB,42,FALSE)</f>
        <v>1.1000000000000001</v>
      </c>
      <c r="AU317">
        <f>VLOOKUP($G317,county_facts!$A:$BB,43,FALSE)</f>
        <v>3.6</v>
      </c>
      <c r="AV317">
        <f>VLOOKUP($G317,county_facts!$A:$BB,44,FALSE)</f>
        <v>0</v>
      </c>
      <c r="AW317">
        <f>VLOOKUP($G317,county_facts!$A:$BB,45,FALSE)</f>
        <v>7.9</v>
      </c>
      <c r="AX317">
        <f>VLOOKUP($G317,county_facts!$A:$BB,46,FALSE)</f>
        <v>27.7</v>
      </c>
      <c r="AY317">
        <f>VLOOKUP($G317,county_facts!$A:$BB,47,FALSE)</f>
        <v>2548202</v>
      </c>
      <c r="AZ317">
        <f>VLOOKUP($G317,county_facts!$A:$BB,48,FALSE)</f>
        <v>955049</v>
      </c>
      <c r="BA317">
        <f>VLOOKUP($G317,county_facts!$A:$BB,49,FALSE)</f>
        <v>3548407</v>
      </c>
      <c r="BB317">
        <f>VLOOKUP($G317,county_facts!$A:$BB,50,FALSE)</f>
        <v>13559</v>
      </c>
      <c r="BC317">
        <f>VLOOKUP($G317,county_facts!$A:$BB,51,FALSE)</f>
        <v>767899</v>
      </c>
      <c r="BD317">
        <f>VLOOKUP($G317,county_facts!$A:$BB,52,FALSE)</f>
        <v>983</v>
      </c>
      <c r="BE317">
        <f>VLOOKUP($G317,county_facts!$A:$BB,53,FALSE)</f>
        <v>3298.57</v>
      </c>
      <c r="BF317">
        <f>VLOOKUP($G317,county_facts!$A:$BB,54,FALSE)</f>
        <v>81.7</v>
      </c>
    </row>
    <row r="318" spans="1:58" x14ac:dyDescent="0.3">
      <c r="A318" t="s">
        <v>9</v>
      </c>
      <c r="B318" t="s">
        <v>150</v>
      </c>
      <c r="C318">
        <v>8684</v>
      </c>
      <c r="D318" t="s">
        <v>132</v>
      </c>
      <c r="E318">
        <v>17305</v>
      </c>
      <c r="F318">
        <v>0.50182028300000003</v>
      </c>
      <c r="G318">
        <v>6077</v>
      </c>
      <c r="H318">
        <f>VLOOKUP($G318,county_facts!$A:$BB,4,FALSE)</f>
        <v>715597</v>
      </c>
      <c r="I318">
        <f>VLOOKUP($G318,county_facts!$A:$BB,5,FALSE)</f>
        <v>685308</v>
      </c>
      <c r="J318">
        <f>VLOOKUP($G318,county_facts!$A:$BB,6,FALSE)</f>
        <v>4.4000000000000004</v>
      </c>
      <c r="K318">
        <f>VLOOKUP($G318,county_facts!$A:$BB,7,FALSE)</f>
        <v>685306</v>
      </c>
      <c r="L318">
        <f>VLOOKUP($G318,county_facts!$A:$BB,8,FALSE)</f>
        <v>7.3</v>
      </c>
      <c r="M318">
        <f>VLOOKUP($G318,county_facts!$A:$BB,9,FALSE)</f>
        <v>27.8</v>
      </c>
      <c r="N318">
        <f>VLOOKUP($G318,county_facts!$A:$BB,10,FALSE)</f>
        <v>11.8</v>
      </c>
      <c r="O318">
        <f>VLOOKUP($G318,county_facts!$A:$BB,11,FALSE)</f>
        <v>50.2</v>
      </c>
      <c r="P318">
        <f>VLOOKUP($G318,county_facts!$A:$BB,12,FALSE)</f>
        <v>68.099999999999994</v>
      </c>
      <c r="Q318">
        <f>VLOOKUP($G318,county_facts!$A:$BB,13,FALSE)</f>
        <v>8.1</v>
      </c>
      <c r="R318">
        <f>VLOOKUP($G318,county_facts!$A:$BB,14,FALSE)</f>
        <v>2</v>
      </c>
      <c r="S318">
        <f>VLOOKUP($G318,county_facts!$A:$BB,15,FALSE)</f>
        <v>15.9</v>
      </c>
      <c r="T318">
        <f>VLOOKUP($G318,county_facts!$A:$BB,16,FALSE)</f>
        <v>0.7</v>
      </c>
      <c r="U318">
        <f>VLOOKUP($G318,county_facts!$A:$BB,17,FALSE)</f>
        <v>5.2</v>
      </c>
      <c r="V318">
        <f>VLOOKUP($G318,county_facts!$A:$BB,18,FALSE)</f>
        <v>40.5</v>
      </c>
      <c r="W318">
        <f>VLOOKUP($G318,county_facts!$A:$BB,19,FALSE)</f>
        <v>34</v>
      </c>
      <c r="X318">
        <f>VLOOKUP($G318,county_facts!$A:$BB,20,FALSE)</f>
        <v>81.7</v>
      </c>
      <c r="Y318">
        <f>VLOOKUP($G318,county_facts!$A:$BB,21,FALSE)</f>
        <v>23.1</v>
      </c>
      <c r="Z318">
        <f>VLOOKUP($G318,county_facts!$A:$BB,22,FALSE)</f>
        <v>39.9</v>
      </c>
      <c r="AA318">
        <f>VLOOKUP($G318,county_facts!$A:$BB,23,FALSE)</f>
        <v>77.3</v>
      </c>
      <c r="AB318">
        <f>VLOOKUP($G318,county_facts!$A:$BB,24,FALSE)</f>
        <v>18.100000000000001</v>
      </c>
      <c r="AC318">
        <f>VLOOKUP($G318,county_facts!$A:$BB,25,FALSE)</f>
        <v>35277</v>
      </c>
      <c r="AD318">
        <f>VLOOKUP($G318,county_facts!$A:$BB,26,FALSE)</f>
        <v>29.4</v>
      </c>
      <c r="AE318">
        <f>VLOOKUP($G318,county_facts!$A:$BB,27,FALSE)</f>
        <v>237542</v>
      </c>
      <c r="AF318">
        <f>VLOOKUP($G318,county_facts!$A:$BB,28,FALSE)</f>
        <v>58.3</v>
      </c>
      <c r="AG318">
        <f>VLOOKUP($G318,county_facts!$A:$BB,29,FALSE)</f>
        <v>17.899999999999999</v>
      </c>
      <c r="AH318">
        <f>VLOOKUP($G318,county_facts!$A:$BB,30,FALSE)</f>
        <v>208000</v>
      </c>
      <c r="AI318">
        <f>VLOOKUP($G318,county_facts!$A:$BB,31,FALSE)</f>
        <v>215563</v>
      </c>
      <c r="AJ318">
        <f>VLOOKUP($G318,county_facts!$A:$BB,32,FALSE)</f>
        <v>3.14</v>
      </c>
      <c r="AK318">
        <f>VLOOKUP($G318,county_facts!$A:$BB,33,FALSE)</f>
        <v>22589</v>
      </c>
      <c r="AL318">
        <f>VLOOKUP($G318,county_facts!$A:$BB,34,FALSE)</f>
        <v>53380</v>
      </c>
      <c r="AM318">
        <f>VLOOKUP($G318,county_facts!$A:$BB,35,FALSE)</f>
        <v>18.2</v>
      </c>
      <c r="AN318">
        <f>VLOOKUP($G318,county_facts!$A:$BB,36,FALSE)</f>
        <v>10668</v>
      </c>
      <c r="AO318">
        <f>VLOOKUP($G318,county_facts!$A:$BB,37,FALSE)</f>
        <v>166252</v>
      </c>
      <c r="AP318">
        <f>VLOOKUP($G318,county_facts!$A:$BB,38,FALSE)</f>
        <v>2.2000000000000002</v>
      </c>
      <c r="AQ318">
        <f>VLOOKUP($G318,county_facts!$A:$BB,39,FALSE)</f>
        <v>34735</v>
      </c>
      <c r="AR318">
        <f>VLOOKUP($G318,county_facts!$A:$BB,40,FALSE)</f>
        <v>41137</v>
      </c>
      <c r="AS318">
        <f>VLOOKUP($G318,county_facts!$A:$BB,41,FALSE)</f>
        <v>5.7</v>
      </c>
      <c r="AT318">
        <f>VLOOKUP($G318,county_facts!$A:$BB,42,FALSE)</f>
        <v>0</v>
      </c>
      <c r="AU318">
        <f>VLOOKUP($G318,county_facts!$A:$BB,43,FALSE)</f>
        <v>16.2</v>
      </c>
      <c r="AV318">
        <f>VLOOKUP($G318,county_facts!$A:$BB,44,FALSE)</f>
        <v>0.4</v>
      </c>
      <c r="AW318">
        <f>VLOOKUP($G318,county_facts!$A:$BB,45,FALSE)</f>
        <v>17.399999999999999</v>
      </c>
      <c r="AX318">
        <f>VLOOKUP($G318,county_facts!$A:$BB,46,FALSE)</f>
        <v>31</v>
      </c>
      <c r="AY318">
        <f>VLOOKUP($G318,county_facts!$A:$BB,47,FALSE)</f>
        <v>8272476</v>
      </c>
      <c r="AZ318">
        <f>VLOOKUP($G318,county_facts!$A:$BB,48,FALSE)</f>
        <v>9001313</v>
      </c>
      <c r="BA318">
        <f>VLOOKUP($G318,county_facts!$A:$BB,49,FALSE)</f>
        <v>7109680</v>
      </c>
      <c r="BB318">
        <f>VLOOKUP($G318,county_facts!$A:$BB,50,FALSE)</f>
        <v>10687</v>
      </c>
      <c r="BC318">
        <f>VLOOKUP($G318,county_facts!$A:$BB,51,FALSE)</f>
        <v>745809</v>
      </c>
      <c r="BD318">
        <f>VLOOKUP($G318,county_facts!$A:$BB,52,FALSE)</f>
        <v>1265</v>
      </c>
      <c r="BE318">
        <f>VLOOKUP($G318,county_facts!$A:$BB,53,FALSE)</f>
        <v>1391.32</v>
      </c>
      <c r="BF318">
        <f>VLOOKUP($G318,county_facts!$A:$BB,54,FALSE)</f>
        <v>492.6</v>
      </c>
    </row>
    <row r="319" spans="1:58" x14ac:dyDescent="0.3">
      <c r="A319" t="s">
        <v>6</v>
      </c>
      <c r="B319" t="s">
        <v>150</v>
      </c>
      <c r="C319">
        <v>8621</v>
      </c>
      <c r="D319" t="s">
        <v>132</v>
      </c>
      <c r="E319">
        <v>17305</v>
      </c>
      <c r="F319">
        <v>0.49817971700000002</v>
      </c>
      <c r="G319">
        <v>6077</v>
      </c>
      <c r="H319">
        <f>VLOOKUP($G319,county_facts!$A:$BB,4,FALSE)</f>
        <v>715597</v>
      </c>
      <c r="I319">
        <f>VLOOKUP($G319,county_facts!$A:$BB,5,FALSE)</f>
        <v>685308</v>
      </c>
      <c r="J319">
        <f>VLOOKUP($G319,county_facts!$A:$BB,6,FALSE)</f>
        <v>4.4000000000000004</v>
      </c>
      <c r="K319">
        <f>VLOOKUP($G319,county_facts!$A:$BB,7,FALSE)</f>
        <v>685306</v>
      </c>
      <c r="L319">
        <f>VLOOKUP($G319,county_facts!$A:$BB,8,FALSE)</f>
        <v>7.3</v>
      </c>
      <c r="M319">
        <f>VLOOKUP($G319,county_facts!$A:$BB,9,FALSE)</f>
        <v>27.8</v>
      </c>
      <c r="N319">
        <f>VLOOKUP($G319,county_facts!$A:$BB,10,FALSE)</f>
        <v>11.8</v>
      </c>
      <c r="O319">
        <f>VLOOKUP($G319,county_facts!$A:$BB,11,FALSE)</f>
        <v>50.2</v>
      </c>
      <c r="P319">
        <f>VLOOKUP($G319,county_facts!$A:$BB,12,FALSE)</f>
        <v>68.099999999999994</v>
      </c>
      <c r="Q319">
        <f>VLOOKUP($G319,county_facts!$A:$BB,13,FALSE)</f>
        <v>8.1</v>
      </c>
      <c r="R319">
        <f>VLOOKUP($G319,county_facts!$A:$BB,14,FALSE)</f>
        <v>2</v>
      </c>
      <c r="S319">
        <f>VLOOKUP($G319,county_facts!$A:$BB,15,FALSE)</f>
        <v>15.9</v>
      </c>
      <c r="T319">
        <f>VLOOKUP($G319,county_facts!$A:$BB,16,FALSE)</f>
        <v>0.7</v>
      </c>
      <c r="U319">
        <f>VLOOKUP($G319,county_facts!$A:$BB,17,FALSE)</f>
        <v>5.2</v>
      </c>
      <c r="V319">
        <f>VLOOKUP($G319,county_facts!$A:$BB,18,FALSE)</f>
        <v>40.5</v>
      </c>
      <c r="W319">
        <f>VLOOKUP($G319,county_facts!$A:$BB,19,FALSE)</f>
        <v>34</v>
      </c>
      <c r="X319">
        <f>VLOOKUP($G319,county_facts!$A:$BB,20,FALSE)</f>
        <v>81.7</v>
      </c>
      <c r="Y319">
        <f>VLOOKUP($G319,county_facts!$A:$BB,21,FALSE)</f>
        <v>23.1</v>
      </c>
      <c r="Z319">
        <f>VLOOKUP($G319,county_facts!$A:$BB,22,FALSE)</f>
        <v>39.9</v>
      </c>
      <c r="AA319">
        <f>VLOOKUP($G319,county_facts!$A:$BB,23,FALSE)</f>
        <v>77.3</v>
      </c>
      <c r="AB319">
        <f>VLOOKUP($G319,county_facts!$A:$BB,24,FALSE)</f>
        <v>18.100000000000001</v>
      </c>
      <c r="AC319">
        <f>VLOOKUP($G319,county_facts!$A:$BB,25,FALSE)</f>
        <v>35277</v>
      </c>
      <c r="AD319">
        <f>VLOOKUP($G319,county_facts!$A:$BB,26,FALSE)</f>
        <v>29.4</v>
      </c>
      <c r="AE319">
        <f>VLOOKUP($G319,county_facts!$A:$BB,27,FALSE)</f>
        <v>237542</v>
      </c>
      <c r="AF319">
        <f>VLOOKUP($G319,county_facts!$A:$BB,28,FALSE)</f>
        <v>58.3</v>
      </c>
      <c r="AG319">
        <f>VLOOKUP($G319,county_facts!$A:$BB,29,FALSE)</f>
        <v>17.899999999999999</v>
      </c>
      <c r="AH319">
        <f>VLOOKUP($G319,county_facts!$A:$BB,30,FALSE)</f>
        <v>208000</v>
      </c>
      <c r="AI319">
        <f>VLOOKUP($G319,county_facts!$A:$BB,31,FALSE)</f>
        <v>215563</v>
      </c>
      <c r="AJ319">
        <f>VLOOKUP($G319,county_facts!$A:$BB,32,FALSE)</f>
        <v>3.14</v>
      </c>
      <c r="AK319">
        <f>VLOOKUP($G319,county_facts!$A:$BB,33,FALSE)</f>
        <v>22589</v>
      </c>
      <c r="AL319">
        <f>VLOOKUP($G319,county_facts!$A:$BB,34,FALSE)</f>
        <v>53380</v>
      </c>
      <c r="AM319">
        <f>VLOOKUP($G319,county_facts!$A:$BB,35,FALSE)</f>
        <v>18.2</v>
      </c>
      <c r="AN319">
        <f>VLOOKUP($G319,county_facts!$A:$BB,36,FALSE)</f>
        <v>10668</v>
      </c>
      <c r="AO319">
        <f>VLOOKUP($G319,county_facts!$A:$BB,37,FALSE)</f>
        <v>166252</v>
      </c>
      <c r="AP319">
        <f>VLOOKUP($G319,county_facts!$A:$BB,38,FALSE)</f>
        <v>2.2000000000000002</v>
      </c>
      <c r="AQ319">
        <f>VLOOKUP($G319,county_facts!$A:$BB,39,FALSE)</f>
        <v>34735</v>
      </c>
      <c r="AR319">
        <f>VLOOKUP($G319,county_facts!$A:$BB,40,FALSE)</f>
        <v>41137</v>
      </c>
      <c r="AS319">
        <f>VLOOKUP($G319,county_facts!$A:$BB,41,FALSE)</f>
        <v>5.7</v>
      </c>
      <c r="AT319">
        <f>VLOOKUP($G319,county_facts!$A:$BB,42,FALSE)</f>
        <v>0</v>
      </c>
      <c r="AU319">
        <f>VLOOKUP($G319,county_facts!$A:$BB,43,FALSE)</f>
        <v>16.2</v>
      </c>
      <c r="AV319">
        <f>VLOOKUP($G319,county_facts!$A:$BB,44,FALSE)</f>
        <v>0.4</v>
      </c>
      <c r="AW319">
        <f>VLOOKUP($G319,county_facts!$A:$BB,45,FALSE)</f>
        <v>17.399999999999999</v>
      </c>
      <c r="AX319">
        <f>VLOOKUP($G319,county_facts!$A:$BB,46,FALSE)</f>
        <v>31</v>
      </c>
      <c r="AY319">
        <f>VLOOKUP($G319,county_facts!$A:$BB,47,FALSE)</f>
        <v>8272476</v>
      </c>
      <c r="AZ319">
        <f>VLOOKUP($G319,county_facts!$A:$BB,48,FALSE)</f>
        <v>9001313</v>
      </c>
      <c r="BA319">
        <f>VLOOKUP($G319,county_facts!$A:$BB,49,FALSE)</f>
        <v>7109680</v>
      </c>
      <c r="BB319">
        <f>VLOOKUP($G319,county_facts!$A:$BB,50,FALSE)</f>
        <v>10687</v>
      </c>
      <c r="BC319">
        <f>VLOOKUP($G319,county_facts!$A:$BB,51,FALSE)</f>
        <v>745809</v>
      </c>
      <c r="BD319">
        <f>VLOOKUP($G319,county_facts!$A:$BB,52,FALSE)</f>
        <v>1265</v>
      </c>
      <c r="BE319">
        <f>VLOOKUP($G319,county_facts!$A:$BB,53,FALSE)</f>
        <v>1391.32</v>
      </c>
      <c r="BF319">
        <f>VLOOKUP($G319,county_facts!$A:$BB,54,FALSE)</f>
        <v>492.6</v>
      </c>
    </row>
    <row r="320" spans="1:58" x14ac:dyDescent="0.3">
      <c r="A320" t="s">
        <v>9</v>
      </c>
      <c r="B320" t="s">
        <v>151</v>
      </c>
      <c r="C320">
        <v>47705</v>
      </c>
      <c r="D320" t="s">
        <v>132</v>
      </c>
      <c r="E320">
        <v>79901</v>
      </c>
      <c r="F320">
        <v>0.59705135099999995</v>
      </c>
      <c r="G320">
        <v>6075</v>
      </c>
      <c r="H320">
        <f>VLOOKUP($G320,county_facts!$A:$BB,4,FALSE)</f>
        <v>852469</v>
      </c>
      <c r="I320">
        <f>VLOOKUP($G320,county_facts!$A:$BB,5,FALSE)</f>
        <v>805195</v>
      </c>
      <c r="J320">
        <f>VLOOKUP($G320,county_facts!$A:$BB,6,FALSE)</f>
        <v>5.9</v>
      </c>
      <c r="K320">
        <f>VLOOKUP($G320,county_facts!$A:$BB,7,FALSE)</f>
        <v>805235</v>
      </c>
      <c r="L320">
        <f>VLOOKUP($G320,county_facts!$A:$BB,8,FALSE)</f>
        <v>4.5999999999999996</v>
      </c>
      <c r="M320">
        <f>VLOOKUP($G320,county_facts!$A:$BB,9,FALSE)</f>
        <v>13.4</v>
      </c>
      <c r="N320">
        <f>VLOOKUP($G320,county_facts!$A:$BB,10,FALSE)</f>
        <v>14.4</v>
      </c>
      <c r="O320">
        <f>VLOOKUP($G320,county_facts!$A:$BB,11,FALSE)</f>
        <v>49.1</v>
      </c>
      <c r="P320">
        <f>VLOOKUP($G320,county_facts!$A:$BB,12,FALSE)</f>
        <v>53.8</v>
      </c>
      <c r="Q320">
        <f>VLOOKUP($G320,county_facts!$A:$BB,13,FALSE)</f>
        <v>5.8</v>
      </c>
      <c r="R320">
        <f>VLOOKUP($G320,county_facts!$A:$BB,14,FALSE)</f>
        <v>0.8</v>
      </c>
      <c r="S320">
        <f>VLOOKUP($G320,county_facts!$A:$BB,15,FALSE)</f>
        <v>34.9</v>
      </c>
      <c r="T320">
        <f>VLOOKUP($G320,county_facts!$A:$BB,16,FALSE)</f>
        <v>0.5</v>
      </c>
      <c r="U320">
        <f>VLOOKUP($G320,county_facts!$A:$BB,17,FALSE)</f>
        <v>4.2</v>
      </c>
      <c r="V320">
        <f>VLOOKUP($G320,county_facts!$A:$BB,18,FALSE)</f>
        <v>15.3</v>
      </c>
      <c r="W320">
        <f>VLOOKUP($G320,county_facts!$A:$BB,19,FALSE)</f>
        <v>41.2</v>
      </c>
      <c r="X320">
        <f>VLOOKUP($G320,county_facts!$A:$BB,20,FALSE)</f>
        <v>84.1</v>
      </c>
      <c r="Y320">
        <f>VLOOKUP($G320,county_facts!$A:$BB,21,FALSE)</f>
        <v>35.6</v>
      </c>
      <c r="Z320">
        <f>VLOOKUP($G320,county_facts!$A:$BB,22,FALSE)</f>
        <v>45</v>
      </c>
      <c r="AA320">
        <f>VLOOKUP($G320,county_facts!$A:$BB,23,FALSE)</f>
        <v>86.3</v>
      </c>
      <c r="AB320">
        <f>VLOOKUP($G320,county_facts!$A:$BB,24,FALSE)</f>
        <v>52.4</v>
      </c>
      <c r="AC320">
        <f>VLOOKUP($G320,county_facts!$A:$BB,25,FALSE)</f>
        <v>29478</v>
      </c>
      <c r="AD320">
        <f>VLOOKUP($G320,county_facts!$A:$BB,26,FALSE)</f>
        <v>30.5</v>
      </c>
      <c r="AE320">
        <f>VLOOKUP($G320,county_facts!$A:$BB,27,FALSE)</f>
        <v>386564</v>
      </c>
      <c r="AF320">
        <f>VLOOKUP($G320,county_facts!$A:$BB,28,FALSE)</f>
        <v>36.6</v>
      </c>
      <c r="AG320">
        <f>VLOOKUP($G320,county_facts!$A:$BB,29,FALSE)</f>
        <v>67.7</v>
      </c>
      <c r="AH320">
        <f>VLOOKUP($G320,county_facts!$A:$BB,30,FALSE)</f>
        <v>744600</v>
      </c>
      <c r="AI320">
        <f>VLOOKUP($G320,county_facts!$A:$BB,31,FALSE)</f>
        <v>345344</v>
      </c>
      <c r="AJ320">
        <f>VLOOKUP($G320,county_facts!$A:$BB,32,FALSE)</f>
        <v>2.31</v>
      </c>
      <c r="AK320">
        <f>VLOOKUP($G320,county_facts!$A:$BB,33,FALSE)</f>
        <v>48486</v>
      </c>
      <c r="AL320">
        <f>VLOOKUP($G320,county_facts!$A:$BB,34,FALSE)</f>
        <v>75604</v>
      </c>
      <c r="AM320">
        <f>VLOOKUP($G320,county_facts!$A:$BB,35,FALSE)</f>
        <v>13.5</v>
      </c>
      <c r="AN320">
        <f>VLOOKUP($G320,county_facts!$A:$BB,36,FALSE)</f>
        <v>32360</v>
      </c>
      <c r="AO320">
        <f>VLOOKUP($G320,county_facts!$A:$BB,37,FALSE)</f>
        <v>542366</v>
      </c>
      <c r="AP320">
        <f>VLOOKUP($G320,county_facts!$A:$BB,38,FALSE)</f>
        <v>3.8</v>
      </c>
      <c r="AQ320">
        <f>VLOOKUP($G320,county_facts!$A:$BB,39,FALSE)</f>
        <v>89078</v>
      </c>
      <c r="AR320">
        <f>VLOOKUP($G320,county_facts!$A:$BB,40,FALSE)</f>
        <v>105030</v>
      </c>
      <c r="AS320">
        <f>VLOOKUP($G320,county_facts!$A:$BB,41,FALSE)</f>
        <v>2.7</v>
      </c>
      <c r="AT320">
        <f>VLOOKUP($G320,county_facts!$A:$BB,42,FALSE)</f>
        <v>0</v>
      </c>
      <c r="AU320">
        <f>VLOOKUP($G320,county_facts!$A:$BB,43,FALSE)</f>
        <v>24</v>
      </c>
      <c r="AV320">
        <f>VLOOKUP($G320,county_facts!$A:$BB,44,FALSE)</f>
        <v>0.2</v>
      </c>
      <c r="AW320">
        <f>VLOOKUP($G320,county_facts!$A:$BB,45,FALSE)</f>
        <v>6.6</v>
      </c>
      <c r="AX320">
        <f>VLOOKUP($G320,county_facts!$A:$BB,46,FALSE)</f>
        <v>30.1</v>
      </c>
      <c r="AY320">
        <f>VLOOKUP($G320,county_facts!$A:$BB,47,FALSE)</f>
        <v>2077457</v>
      </c>
      <c r="AZ320">
        <f>VLOOKUP($G320,county_facts!$A:$BB,48,FALSE)</f>
        <v>10562176</v>
      </c>
      <c r="BA320">
        <f>VLOOKUP($G320,county_facts!$A:$BB,49,FALSE)</f>
        <v>12399960</v>
      </c>
      <c r="BB320">
        <f>VLOOKUP($G320,county_facts!$A:$BB,50,FALSE)</f>
        <v>15516</v>
      </c>
      <c r="BC320">
        <f>VLOOKUP($G320,county_facts!$A:$BB,51,FALSE)</f>
        <v>5039171</v>
      </c>
      <c r="BD320">
        <f>VLOOKUP($G320,county_facts!$A:$BB,52,FALSE)</f>
        <v>2711</v>
      </c>
      <c r="BE320">
        <f>VLOOKUP($G320,county_facts!$A:$BB,53,FALSE)</f>
        <v>46.87</v>
      </c>
      <c r="BF320">
        <f>VLOOKUP($G320,county_facts!$A:$BB,54,FALSE)</f>
        <v>17179.099999999999</v>
      </c>
    </row>
    <row r="321" spans="1:58" x14ac:dyDescent="0.3">
      <c r="A321" t="s">
        <v>6</v>
      </c>
      <c r="B321" t="s">
        <v>151</v>
      </c>
      <c r="C321">
        <v>32196</v>
      </c>
      <c r="D321" t="s">
        <v>132</v>
      </c>
      <c r="E321">
        <v>79901</v>
      </c>
      <c r="F321">
        <v>0.40294864899999999</v>
      </c>
      <c r="G321">
        <v>6075</v>
      </c>
      <c r="H321">
        <f>VLOOKUP($G321,county_facts!$A:$BB,4,FALSE)</f>
        <v>852469</v>
      </c>
      <c r="I321">
        <f>VLOOKUP($G321,county_facts!$A:$BB,5,FALSE)</f>
        <v>805195</v>
      </c>
      <c r="J321">
        <f>VLOOKUP($G321,county_facts!$A:$BB,6,FALSE)</f>
        <v>5.9</v>
      </c>
      <c r="K321">
        <f>VLOOKUP($G321,county_facts!$A:$BB,7,FALSE)</f>
        <v>805235</v>
      </c>
      <c r="L321">
        <f>VLOOKUP($G321,county_facts!$A:$BB,8,FALSE)</f>
        <v>4.5999999999999996</v>
      </c>
      <c r="M321">
        <f>VLOOKUP($G321,county_facts!$A:$BB,9,FALSE)</f>
        <v>13.4</v>
      </c>
      <c r="N321">
        <f>VLOOKUP($G321,county_facts!$A:$BB,10,FALSE)</f>
        <v>14.4</v>
      </c>
      <c r="O321">
        <f>VLOOKUP($G321,county_facts!$A:$BB,11,FALSE)</f>
        <v>49.1</v>
      </c>
      <c r="P321">
        <f>VLOOKUP($G321,county_facts!$A:$BB,12,FALSE)</f>
        <v>53.8</v>
      </c>
      <c r="Q321">
        <f>VLOOKUP($G321,county_facts!$A:$BB,13,FALSE)</f>
        <v>5.8</v>
      </c>
      <c r="R321">
        <f>VLOOKUP($G321,county_facts!$A:$BB,14,FALSE)</f>
        <v>0.8</v>
      </c>
      <c r="S321">
        <f>VLOOKUP($G321,county_facts!$A:$BB,15,FALSE)</f>
        <v>34.9</v>
      </c>
      <c r="T321">
        <f>VLOOKUP($G321,county_facts!$A:$BB,16,FALSE)</f>
        <v>0.5</v>
      </c>
      <c r="U321">
        <f>VLOOKUP($G321,county_facts!$A:$BB,17,FALSE)</f>
        <v>4.2</v>
      </c>
      <c r="V321">
        <f>VLOOKUP($G321,county_facts!$A:$BB,18,FALSE)</f>
        <v>15.3</v>
      </c>
      <c r="W321">
        <f>VLOOKUP($G321,county_facts!$A:$BB,19,FALSE)</f>
        <v>41.2</v>
      </c>
      <c r="X321">
        <f>VLOOKUP($G321,county_facts!$A:$BB,20,FALSE)</f>
        <v>84.1</v>
      </c>
      <c r="Y321">
        <f>VLOOKUP($G321,county_facts!$A:$BB,21,FALSE)</f>
        <v>35.6</v>
      </c>
      <c r="Z321">
        <f>VLOOKUP($G321,county_facts!$A:$BB,22,FALSE)</f>
        <v>45</v>
      </c>
      <c r="AA321">
        <f>VLOOKUP($G321,county_facts!$A:$BB,23,FALSE)</f>
        <v>86.3</v>
      </c>
      <c r="AB321">
        <f>VLOOKUP($G321,county_facts!$A:$BB,24,FALSE)</f>
        <v>52.4</v>
      </c>
      <c r="AC321">
        <f>VLOOKUP($G321,county_facts!$A:$BB,25,FALSE)</f>
        <v>29478</v>
      </c>
      <c r="AD321">
        <f>VLOOKUP($G321,county_facts!$A:$BB,26,FALSE)</f>
        <v>30.5</v>
      </c>
      <c r="AE321">
        <f>VLOOKUP($G321,county_facts!$A:$BB,27,FALSE)</f>
        <v>386564</v>
      </c>
      <c r="AF321">
        <f>VLOOKUP($G321,county_facts!$A:$BB,28,FALSE)</f>
        <v>36.6</v>
      </c>
      <c r="AG321">
        <f>VLOOKUP($G321,county_facts!$A:$BB,29,FALSE)</f>
        <v>67.7</v>
      </c>
      <c r="AH321">
        <f>VLOOKUP($G321,county_facts!$A:$BB,30,FALSE)</f>
        <v>744600</v>
      </c>
      <c r="AI321">
        <f>VLOOKUP($G321,county_facts!$A:$BB,31,FALSE)</f>
        <v>345344</v>
      </c>
      <c r="AJ321">
        <f>VLOOKUP($G321,county_facts!$A:$BB,32,FALSE)</f>
        <v>2.31</v>
      </c>
      <c r="AK321">
        <f>VLOOKUP($G321,county_facts!$A:$BB,33,FALSE)</f>
        <v>48486</v>
      </c>
      <c r="AL321">
        <f>VLOOKUP($G321,county_facts!$A:$BB,34,FALSE)</f>
        <v>75604</v>
      </c>
      <c r="AM321">
        <f>VLOOKUP($G321,county_facts!$A:$BB,35,FALSE)</f>
        <v>13.5</v>
      </c>
      <c r="AN321">
        <f>VLOOKUP($G321,county_facts!$A:$BB,36,FALSE)</f>
        <v>32360</v>
      </c>
      <c r="AO321">
        <f>VLOOKUP($G321,county_facts!$A:$BB,37,FALSE)</f>
        <v>542366</v>
      </c>
      <c r="AP321">
        <f>VLOOKUP($G321,county_facts!$A:$BB,38,FALSE)</f>
        <v>3.8</v>
      </c>
      <c r="AQ321">
        <f>VLOOKUP($G321,county_facts!$A:$BB,39,FALSE)</f>
        <v>89078</v>
      </c>
      <c r="AR321">
        <f>VLOOKUP($G321,county_facts!$A:$BB,40,FALSE)</f>
        <v>105030</v>
      </c>
      <c r="AS321">
        <f>VLOOKUP($G321,county_facts!$A:$BB,41,FALSE)</f>
        <v>2.7</v>
      </c>
      <c r="AT321">
        <f>VLOOKUP($G321,county_facts!$A:$BB,42,FALSE)</f>
        <v>0</v>
      </c>
      <c r="AU321">
        <f>VLOOKUP($G321,county_facts!$A:$BB,43,FALSE)</f>
        <v>24</v>
      </c>
      <c r="AV321">
        <f>VLOOKUP($G321,county_facts!$A:$BB,44,FALSE)</f>
        <v>0.2</v>
      </c>
      <c r="AW321">
        <f>VLOOKUP($G321,county_facts!$A:$BB,45,FALSE)</f>
        <v>6.6</v>
      </c>
      <c r="AX321">
        <f>VLOOKUP($G321,county_facts!$A:$BB,46,FALSE)</f>
        <v>30.1</v>
      </c>
      <c r="AY321">
        <f>VLOOKUP($G321,county_facts!$A:$BB,47,FALSE)</f>
        <v>2077457</v>
      </c>
      <c r="AZ321">
        <f>VLOOKUP($G321,county_facts!$A:$BB,48,FALSE)</f>
        <v>10562176</v>
      </c>
      <c r="BA321">
        <f>VLOOKUP($G321,county_facts!$A:$BB,49,FALSE)</f>
        <v>12399960</v>
      </c>
      <c r="BB321">
        <f>VLOOKUP($G321,county_facts!$A:$BB,50,FALSE)</f>
        <v>15516</v>
      </c>
      <c r="BC321">
        <f>VLOOKUP($G321,county_facts!$A:$BB,51,FALSE)</f>
        <v>5039171</v>
      </c>
      <c r="BD321">
        <f>VLOOKUP($G321,county_facts!$A:$BB,52,FALSE)</f>
        <v>2711</v>
      </c>
      <c r="BE321">
        <f>VLOOKUP($G321,county_facts!$A:$BB,53,FALSE)</f>
        <v>46.87</v>
      </c>
      <c r="BF321">
        <f>VLOOKUP($G321,county_facts!$A:$BB,54,FALSE)</f>
        <v>17179.099999999999</v>
      </c>
    </row>
    <row r="322" spans="1:58" x14ac:dyDescent="0.3">
      <c r="A322" t="s">
        <v>9</v>
      </c>
      <c r="B322" t="s">
        <v>152</v>
      </c>
      <c r="C322">
        <v>91626</v>
      </c>
      <c r="D322" t="s">
        <v>132</v>
      </c>
      <c r="E322">
        <v>170905</v>
      </c>
      <c r="F322">
        <v>0.53612240700000002</v>
      </c>
      <c r="G322">
        <v>6073</v>
      </c>
      <c r="H322">
        <f>VLOOKUP($G322,county_facts!$A:$BB,4,FALSE)</f>
        <v>3263431</v>
      </c>
      <c r="I322">
        <f>VLOOKUP($G322,county_facts!$A:$BB,5,FALSE)</f>
        <v>3095308</v>
      </c>
      <c r="J322">
        <f>VLOOKUP($G322,county_facts!$A:$BB,6,FALSE)</f>
        <v>5.4</v>
      </c>
      <c r="K322">
        <f>VLOOKUP($G322,county_facts!$A:$BB,7,FALSE)</f>
        <v>3095313</v>
      </c>
      <c r="L322">
        <f>VLOOKUP($G322,county_facts!$A:$BB,8,FALSE)</f>
        <v>6.6</v>
      </c>
      <c r="M322">
        <f>VLOOKUP($G322,county_facts!$A:$BB,9,FALSE)</f>
        <v>22.3</v>
      </c>
      <c r="N322">
        <f>VLOOKUP($G322,county_facts!$A:$BB,10,FALSE)</f>
        <v>12.7</v>
      </c>
      <c r="O322">
        <f>VLOOKUP($G322,county_facts!$A:$BB,11,FALSE)</f>
        <v>49.8</v>
      </c>
      <c r="P322">
        <f>VLOOKUP($G322,county_facts!$A:$BB,12,FALSE)</f>
        <v>76.3</v>
      </c>
      <c r="Q322">
        <f>VLOOKUP($G322,county_facts!$A:$BB,13,FALSE)</f>
        <v>5.6</v>
      </c>
      <c r="R322">
        <f>VLOOKUP($G322,county_facts!$A:$BB,14,FALSE)</f>
        <v>1.3</v>
      </c>
      <c r="S322">
        <f>VLOOKUP($G322,county_facts!$A:$BB,15,FALSE)</f>
        <v>11.9</v>
      </c>
      <c r="T322">
        <f>VLOOKUP($G322,county_facts!$A:$BB,16,FALSE)</f>
        <v>0.6</v>
      </c>
      <c r="U322">
        <f>VLOOKUP($G322,county_facts!$A:$BB,17,FALSE)</f>
        <v>4.3</v>
      </c>
      <c r="V322">
        <f>VLOOKUP($G322,county_facts!$A:$BB,18,FALSE)</f>
        <v>33.200000000000003</v>
      </c>
      <c r="W322">
        <f>VLOOKUP($G322,county_facts!$A:$BB,19,FALSE)</f>
        <v>46.7</v>
      </c>
      <c r="X322">
        <f>VLOOKUP($G322,county_facts!$A:$BB,20,FALSE)</f>
        <v>83.9</v>
      </c>
      <c r="Y322">
        <f>VLOOKUP($G322,county_facts!$A:$BB,21,FALSE)</f>
        <v>23.4</v>
      </c>
      <c r="Z322">
        <f>VLOOKUP($G322,county_facts!$A:$BB,22,FALSE)</f>
        <v>37.4</v>
      </c>
      <c r="AA322">
        <f>VLOOKUP($G322,county_facts!$A:$BB,23,FALSE)</f>
        <v>85.5</v>
      </c>
      <c r="AB322">
        <f>VLOOKUP($G322,county_facts!$A:$BB,24,FALSE)</f>
        <v>34.6</v>
      </c>
      <c r="AC322">
        <f>VLOOKUP($G322,county_facts!$A:$BB,25,FALSE)</f>
        <v>234211</v>
      </c>
      <c r="AD322">
        <f>VLOOKUP($G322,county_facts!$A:$BB,26,FALSE)</f>
        <v>24.4</v>
      </c>
      <c r="AE322">
        <f>VLOOKUP($G322,county_facts!$A:$BB,27,FALSE)</f>
        <v>1187625</v>
      </c>
      <c r="AF322">
        <f>VLOOKUP($G322,county_facts!$A:$BB,28,FALSE)</f>
        <v>53.8</v>
      </c>
      <c r="AG322">
        <f>VLOOKUP($G322,county_facts!$A:$BB,29,FALSE)</f>
        <v>35.799999999999997</v>
      </c>
      <c r="AH322">
        <f>VLOOKUP($G322,county_facts!$A:$BB,30,FALSE)</f>
        <v>402100</v>
      </c>
      <c r="AI322">
        <f>VLOOKUP($G322,county_facts!$A:$BB,31,FALSE)</f>
        <v>1076483</v>
      </c>
      <c r="AJ322">
        <f>VLOOKUP($G322,county_facts!$A:$BB,32,FALSE)</f>
        <v>2.83</v>
      </c>
      <c r="AK322">
        <f>VLOOKUP($G322,county_facts!$A:$BB,33,FALSE)</f>
        <v>30668</v>
      </c>
      <c r="AL322">
        <f>VLOOKUP($G322,county_facts!$A:$BB,34,FALSE)</f>
        <v>62962</v>
      </c>
      <c r="AM322">
        <f>VLOOKUP($G322,county_facts!$A:$BB,35,FALSE)</f>
        <v>14.4</v>
      </c>
      <c r="AN322">
        <f>VLOOKUP($G322,county_facts!$A:$BB,36,FALSE)</f>
        <v>78379</v>
      </c>
      <c r="AO322">
        <f>VLOOKUP($G322,county_facts!$A:$BB,37,FALSE)</f>
        <v>1181133</v>
      </c>
      <c r="AP322">
        <f>VLOOKUP($G322,county_facts!$A:$BB,38,FALSE)</f>
        <v>2</v>
      </c>
      <c r="AQ322">
        <f>VLOOKUP($G322,county_facts!$A:$BB,39,FALSE)</f>
        <v>246649</v>
      </c>
      <c r="AR322">
        <f>VLOOKUP($G322,county_facts!$A:$BB,40,FALSE)</f>
        <v>291124</v>
      </c>
      <c r="AS322">
        <f>VLOOKUP($G322,county_facts!$A:$BB,41,FALSE)</f>
        <v>2.9</v>
      </c>
      <c r="AT322">
        <f>VLOOKUP($G322,county_facts!$A:$BB,42,FALSE)</f>
        <v>1.3</v>
      </c>
      <c r="AU322">
        <f>VLOOKUP($G322,county_facts!$A:$BB,43,FALSE)</f>
        <v>10</v>
      </c>
      <c r="AV322">
        <f>VLOOKUP($G322,county_facts!$A:$BB,44,FALSE)</f>
        <v>0.3</v>
      </c>
      <c r="AW322">
        <f>VLOOKUP($G322,county_facts!$A:$BB,45,FALSE)</f>
        <v>15.2</v>
      </c>
      <c r="AX322">
        <f>VLOOKUP($G322,county_facts!$A:$BB,46,FALSE)</f>
        <v>29.9</v>
      </c>
      <c r="AY322">
        <f>VLOOKUP($G322,county_facts!$A:$BB,47,FALSE)</f>
        <v>27541073</v>
      </c>
      <c r="AZ322">
        <f>VLOOKUP($G322,county_facts!$A:$BB,48,FALSE)</f>
        <v>33704921</v>
      </c>
      <c r="BA322">
        <f>VLOOKUP($G322,county_facts!$A:$BB,49,FALSE)</f>
        <v>38710620</v>
      </c>
      <c r="BB322">
        <f>VLOOKUP($G322,county_facts!$A:$BB,50,FALSE)</f>
        <v>13009</v>
      </c>
      <c r="BC322">
        <f>VLOOKUP($G322,county_facts!$A:$BB,51,FALSE)</f>
        <v>9551513</v>
      </c>
      <c r="BD322">
        <f>VLOOKUP($G322,county_facts!$A:$BB,52,FALSE)</f>
        <v>6875</v>
      </c>
      <c r="BE322">
        <f>VLOOKUP($G322,county_facts!$A:$BB,53,FALSE)</f>
        <v>4206.63</v>
      </c>
      <c r="BF322">
        <f>VLOOKUP($G322,county_facts!$A:$BB,54,FALSE)</f>
        <v>735.8</v>
      </c>
    </row>
    <row r="323" spans="1:58" x14ac:dyDescent="0.3">
      <c r="A323" t="s">
        <v>6</v>
      </c>
      <c r="B323" t="s">
        <v>152</v>
      </c>
      <c r="C323">
        <v>79279</v>
      </c>
      <c r="D323" t="s">
        <v>132</v>
      </c>
      <c r="E323">
        <v>170905</v>
      </c>
      <c r="F323">
        <v>0.46387759299999998</v>
      </c>
      <c r="G323">
        <v>6073</v>
      </c>
      <c r="H323">
        <f>VLOOKUP($G323,county_facts!$A:$BB,4,FALSE)</f>
        <v>3263431</v>
      </c>
      <c r="I323">
        <f>VLOOKUP($G323,county_facts!$A:$BB,5,FALSE)</f>
        <v>3095308</v>
      </c>
      <c r="J323">
        <f>VLOOKUP($G323,county_facts!$A:$BB,6,FALSE)</f>
        <v>5.4</v>
      </c>
      <c r="K323">
        <f>VLOOKUP($G323,county_facts!$A:$BB,7,FALSE)</f>
        <v>3095313</v>
      </c>
      <c r="L323">
        <f>VLOOKUP($G323,county_facts!$A:$BB,8,FALSE)</f>
        <v>6.6</v>
      </c>
      <c r="M323">
        <f>VLOOKUP($G323,county_facts!$A:$BB,9,FALSE)</f>
        <v>22.3</v>
      </c>
      <c r="N323">
        <f>VLOOKUP($G323,county_facts!$A:$BB,10,FALSE)</f>
        <v>12.7</v>
      </c>
      <c r="O323">
        <f>VLOOKUP($G323,county_facts!$A:$BB,11,FALSE)</f>
        <v>49.8</v>
      </c>
      <c r="P323">
        <f>VLOOKUP($G323,county_facts!$A:$BB,12,FALSE)</f>
        <v>76.3</v>
      </c>
      <c r="Q323">
        <f>VLOOKUP($G323,county_facts!$A:$BB,13,FALSE)</f>
        <v>5.6</v>
      </c>
      <c r="R323">
        <f>VLOOKUP($G323,county_facts!$A:$BB,14,FALSE)</f>
        <v>1.3</v>
      </c>
      <c r="S323">
        <f>VLOOKUP($G323,county_facts!$A:$BB,15,FALSE)</f>
        <v>11.9</v>
      </c>
      <c r="T323">
        <f>VLOOKUP($G323,county_facts!$A:$BB,16,FALSE)</f>
        <v>0.6</v>
      </c>
      <c r="U323">
        <f>VLOOKUP($G323,county_facts!$A:$BB,17,FALSE)</f>
        <v>4.3</v>
      </c>
      <c r="V323">
        <f>VLOOKUP($G323,county_facts!$A:$BB,18,FALSE)</f>
        <v>33.200000000000003</v>
      </c>
      <c r="W323">
        <f>VLOOKUP($G323,county_facts!$A:$BB,19,FALSE)</f>
        <v>46.7</v>
      </c>
      <c r="X323">
        <f>VLOOKUP($G323,county_facts!$A:$BB,20,FALSE)</f>
        <v>83.9</v>
      </c>
      <c r="Y323">
        <f>VLOOKUP($G323,county_facts!$A:$BB,21,FALSE)</f>
        <v>23.4</v>
      </c>
      <c r="Z323">
        <f>VLOOKUP($G323,county_facts!$A:$BB,22,FALSE)</f>
        <v>37.4</v>
      </c>
      <c r="AA323">
        <f>VLOOKUP($G323,county_facts!$A:$BB,23,FALSE)</f>
        <v>85.5</v>
      </c>
      <c r="AB323">
        <f>VLOOKUP($G323,county_facts!$A:$BB,24,FALSE)</f>
        <v>34.6</v>
      </c>
      <c r="AC323">
        <f>VLOOKUP($G323,county_facts!$A:$BB,25,FALSE)</f>
        <v>234211</v>
      </c>
      <c r="AD323">
        <f>VLOOKUP($G323,county_facts!$A:$BB,26,FALSE)</f>
        <v>24.4</v>
      </c>
      <c r="AE323">
        <f>VLOOKUP($G323,county_facts!$A:$BB,27,FALSE)</f>
        <v>1187625</v>
      </c>
      <c r="AF323">
        <f>VLOOKUP($G323,county_facts!$A:$BB,28,FALSE)</f>
        <v>53.8</v>
      </c>
      <c r="AG323">
        <f>VLOOKUP($G323,county_facts!$A:$BB,29,FALSE)</f>
        <v>35.799999999999997</v>
      </c>
      <c r="AH323">
        <f>VLOOKUP($G323,county_facts!$A:$BB,30,FALSE)</f>
        <v>402100</v>
      </c>
      <c r="AI323">
        <f>VLOOKUP($G323,county_facts!$A:$BB,31,FALSE)</f>
        <v>1076483</v>
      </c>
      <c r="AJ323">
        <f>VLOOKUP($G323,county_facts!$A:$BB,32,FALSE)</f>
        <v>2.83</v>
      </c>
      <c r="AK323">
        <f>VLOOKUP($G323,county_facts!$A:$BB,33,FALSE)</f>
        <v>30668</v>
      </c>
      <c r="AL323">
        <f>VLOOKUP($G323,county_facts!$A:$BB,34,FALSE)</f>
        <v>62962</v>
      </c>
      <c r="AM323">
        <f>VLOOKUP($G323,county_facts!$A:$BB,35,FALSE)</f>
        <v>14.4</v>
      </c>
      <c r="AN323">
        <f>VLOOKUP($G323,county_facts!$A:$BB,36,FALSE)</f>
        <v>78379</v>
      </c>
      <c r="AO323">
        <f>VLOOKUP($G323,county_facts!$A:$BB,37,FALSE)</f>
        <v>1181133</v>
      </c>
      <c r="AP323">
        <f>VLOOKUP($G323,county_facts!$A:$BB,38,FALSE)</f>
        <v>2</v>
      </c>
      <c r="AQ323">
        <f>VLOOKUP($G323,county_facts!$A:$BB,39,FALSE)</f>
        <v>246649</v>
      </c>
      <c r="AR323">
        <f>VLOOKUP($G323,county_facts!$A:$BB,40,FALSE)</f>
        <v>291124</v>
      </c>
      <c r="AS323">
        <f>VLOOKUP($G323,county_facts!$A:$BB,41,FALSE)</f>
        <v>2.9</v>
      </c>
      <c r="AT323">
        <f>VLOOKUP($G323,county_facts!$A:$BB,42,FALSE)</f>
        <v>1.3</v>
      </c>
      <c r="AU323">
        <f>VLOOKUP($G323,county_facts!$A:$BB,43,FALSE)</f>
        <v>10</v>
      </c>
      <c r="AV323">
        <f>VLOOKUP($G323,county_facts!$A:$BB,44,FALSE)</f>
        <v>0.3</v>
      </c>
      <c r="AW323">
        <f>VLOOKUP($G323,county_facts!$A:$BB,45,FALSE)</f>
        <v>15.2</v>
      </c>
      <c r="AX323">
        <f>VLOOKUP($G323,county_facts!$A:$BB,46,FALSE)</f>
        <v>29.9</v>
      </c>
      <c r="AY323">
        <f>VLOOKUP($G323,county_facts!$A:$BB,47,FALSE)</f>
        <v>27541073</v>
      </c>
      <c r="AZ323">
        <f>VLOOKUP($G323,county_facts!$A:$BB,48,FALSE)</f>
        <v>33704921</v>
      </c>
      <c r="BA323">
        <f>VLOOKUP($G323,county_facts!$A:$BB,49,FALSE)</f>
        <v>38710620</v>
      </c>
      <c r="BB323">
        <f>VLOOKUP($G323,county_facts!$A:$BB,50,FALSE)</f>
        <v>13009</v>
      </c>
      <c r="BC323">
        <f>VLOOKUP($G323,county_facts!$A:$BB,51,FALSE)</f>
        <v>9551513</v>
      </c>
      <c r="BD323">
        <f>VLOOKUP($G323,county_facts!$A:$BB,52,FALSE)</f>
        <v>6875</v>
      </c>
      <c r="BE323">
        <f>VLOOKUP($G323,county_facts!$A:$BB,53,FALSE)</f>
        <v>4206.63</v>
      </c>
      <c r="BF323">
        <f>VLOOKUP($G323,county_facts!$A:$BB,54,FALSE)</f>
        <v>735.8</v>
      </c>
    </row>
    <row r="324" spans="1:58" x14ac:dyDescent="0.3">
      <c r="A324" t="s">
        <v>9</v>
      </c>
      <c r="B324" t="s">
        <v>153</v>
      </c>
      <c r="C324">
        <v>57111</v>
      </c>
      <c r="D324" t="s">
        <v>132</v>
      </c>
      <c r="E324">
        <v>103670</v>
      </c>
      <c r="F324">
        <v>0.55089225399999997</v>
      </c>
      <c r="G324">
        <v>6071</v>
      </c>
      <c r="H324">
        <f>VLOOKUP($G324,county_facts!$A:$BB,4,FALSE)</f>
        <v>2112619</v>
      </c>
      <c r="I324">
        <f>VLOOKUP($G324,county_facts!$A:$BB,5,FALSE)</f>
        <v>2035215</v>
      </c>
      <c r="J324">
        <f>VLOOKUP($G324,county_facts!$A:$BB,6,FALSE)</f>
        <v>3.8</v>
      </c>
      <c r="K324">
        <f>VLOOKUP($G324,county_facts!$A:$BB,7,FALSE)</f>
        <v>2035210</v>
      </c>
      <c r="L324">
        <f>VLOOKUP($G324,county_facts!$A:$BB,8,FALSE)</f>
        <v>7.3</v>
      </c>
      <c r="M324">
        <f>VLOOKUP($G324,county_facts!$A:$BB,9,FALSE)</f>
        <v>27.2</v>
      </c>
      <c r="N324">
        <f>VLOOKUP($G324,county_facts!$A:$BB,10,FALSE)</f>
        <v>10.3</v>
      </c>
      <c r="O324">
        <f>VLOOKUP($G324,county_facts!$A:$BB,11,FALSE)</f>
        <v>50.2</v>
      </c>
      <c r="P324">
        <f>VLOOKUP($G324,county_facts!$A:$BB,12,FALSE)</f>
        <v>77.3</v>
      </c>
      <c r="Q324">
        <f>VLOOKUP($G324,county_facts!$A:$BB,13,FALSE)</f>
        <v>9.5</v>
      </c>
      <c r="R324">
        <f>VLOOKUP($G324,county_facts!$A:$BB,14,FALSE)</f>
        <v>2</v>
      </c>
      <c r="S324">
        <f>VLOOKUP($G324,county_facts!$A:$BB,15,FALSE)</f>
        <v>7.3</v>
      </c>
      <c r="T324">
        <f>VLOOKUP($G324,county_facts!$A:$BB,16,FALSE)</f>
        <v>0.5</v>
      </c>
      <c r="U324">
        <f>VLOOKUP($G324,county_facts!$A:$BB,17,FALSE)</f>
        <v>3.4</v>
      </c>
      <c r="V324">
        <f>VLOOKUP($G324,county_facts!$A:$BB,18,FALSE)</f>
        <v>51.7</v>
      </c>
      <c r="W324">
        <f>VLOOKUP($G324,county_facts!$A:$BB,19,FALSE)</f>
        <v>30.6</v>
      </c>
      <c r="X324">
        <f>VLOOKUP($G324,county_facts!$A:$BB,20,FALSE)</f>
        <v>82.7</v>
      </c>
      <c r="Y324">
        <f>VLOOKUP($G324,county_facts!$A:$BB,21,FALSE)</f>
        <v>21.1</v>
      </c>
      <c r="Z324">
        <f>VLOOKUP($G324,county_facts!$A:$BB,22,FALSE)</f>
        <v>41.1</v>
      </c>
      <c r="AA324">
        <f>VLOOKUP($G324,county_facts!$A:$BB,23,FALSE)</f>
        <v>78.2</v>
      </c>
      <c r="AB324">
        <f>VLOOKUP($G324,county_facts!$A:$BB,24,FALSE)</f>
        <v>18.7</v>
      </c>
      <c r="AC324">
        <f>VLOOKUP($G324,county_facts!$A:$BB,25,FALSE)</f>
        <v>104576</v>
      </c>
      <c r="AD324">
        <f>VLOOKUP($G324,county_facts!$A:$BB,26,FALSE)</f>
        <v>29.9</v>
      </c>
      <c r="AE324">
        <f>VLOOKUP($G324,county_facts!$A:$BB,27,FALSE)</f>
        <v>708297</v>
      </c>
      <c r="AF324">
        <f>VLOOKUP($G324,county_facts!$A:$BB,28,FALSE)</f>
        <v>61.9</v>
      </c>
      <c r="AG324">
        <f>VLOOKUP($G324,county_facts!$A:$BB,29,FALSE)</f>
        <v>19.8</v>
      </c>
      <c r="AH324">
        <f>VLOOKUP($G324,county_facts!$A:$BB,30,FALSE)</f>
        <v>222300</v>
      </c>
      <c r="AI324">
        <f>VLOOKUP($G324,county_facts!$A:$BB,31,FALSE)</f>
        <v>603879</v>
      </c>
      <c r="AJ324">
        <f>VLOOKUP($G324,county_facts!$A:$BB,32,FALSE)</f>
        <v>3.33</v>
      </c>
      <c r="AK324">
        <f>VLOOKUP($G324,county_facts!$A:$BB,33,FALSE)</f>
        <v>21332</v>
      </c>
      <c r="AL324">
        <f>VLOOKUP($G324,county_facts!$A:$BB,34,FALSE)</f>
        <v>54090</v>
      </c>
      <c r="AM324">
        <f>VLOOKUP($G324,county_facts!$A:$BB,35,FALSE)</f>
        <v>18.7</v>
      </c>
      <c r="AN324">
        <f>VLOOKUP($G324,county_facts!$A:$BB,36,FALSE)</f>
        <v>32426</v>
      </c>
      <c r="AO324">
        <f>VLOOKUP($G324,county_facts!$A:$BB,37,FALSE)</f>
        <v>538336</v>
      </c>
      <c r="AP324">
        <f>VLOOKUP($G324,county_facts!$A:$BB,38,FALSE)</f>
        <v>3.4</v>
      </c>
      <c r="AQ324">
        <f>VLOOKUP($G324,county_facts!$A:$BB,39,FALSE)</f>
        <v>135455</v>
      </c>
      <c r="AR324">
        <f>VLOOKUP($G324,county_facts!$A:$BB,40,FALSE)</f>
        <v>151888</v>
      </c>
      <c r="AS324">
        <f>VLOOKUP($G324,county_facts!$A:$BB,41,FALSE)</f>
        <v>7.9</v>
      </c>
      <c r="AT324">
        <f>VLOOKUP($G324,county_facts!$A:$BB,42,FALSE)</f>
        <v>0</v>
      </c>
      <c r="AU324">
        <f>VLOOKUP($G324,county_facts!$A:$BB,43,FALSE)</f>
        <v>11.5</v>
      </c>
      <c r="AV324">
        <f>VLOOKUP($G324,county_facts!$A:$BB,44,FALSE)</f>
        <v>0.3</v>
      </c>
      <c r="AW324">
        <f>VLOOKUP($G324,county_facts!$A:$BB,45,FALSE)</f>
        <v>27.7</v>
      </c>
      <c r="AX324">
        <f>VLOOKUP($G324,county_facts!$A:$BB,46,FALSE)</f>
        <v>30.6</v>
      </c>
      <c r="AY324">
        <f>VLOOKUP($G324,county_facts!$A:$BB,47,FALSE)</f>
        <v>18907342</v>
      </c>
      <c r="AZ324">
        <f>VLOOKUP($G324,county_facts!$A:$BB,48,FALSE)</f>
        <v>27579924</v>
      </c>
      <c r="BA324">
        <f>VLOOKUP($G324,county_facts!$A:$BB,49,FALSE)</f>
        <v>21717402</v>
      </c>
      <c r="BB324">
        <f>VLOOKUP($G324,county_facts!$A:$BB,50,FALSE)</f>
        <v>10897</v>
      </c>
      <c r="BC324">
        <f>VLOOKUP($G324,county_facts!$A:$BB,51,FALSE)</f>
        <v>2754662</v>
      </c>
      <c r="BD324">
        <f>VLOOKUP($G324,county_facts!$A:$BB,52,FALSE)</f>
        <v>3405</v>
      </c>
      <c r="BE324">
        <f>VLOOKUP($G324,county_facts!$A:$BB,53,FALSE)</f>
        <v>20056.939999999999</v>
      </c>
      <c r="BF324">
        <f>VLOOKUP($G324,county_facts!$A:$BB,54,FALSE)</f>
        <v>101.5</v>
      </c>
    </row>
    <row r="325" spans="1:58" x14ac:dyDescent="0.3">
      <c r="A325" t="s">
        <v>6</v>
      </c>
      <c r="B325" t="s">
        <v>153</v>
      </c>
      <c r="C325">
        <v>46559</v>
      </c>
      <c r="D325" t="s">
        <v>132</v>
      </c>
      <c r="E325">
        <v>103670</v>
      </c>
      <c r="F325">
        <v>0.44910774599999997</v>
      </c>
      <c r="G325">
        <v>6071</v>
      </c>
      <c r="H325">
        <f>VLOOKUP($G325,county_facts!$A:$BB,4,FALSE)</f>
        <v>2112619</v>
      </c>
      <c r="I325">
        <f>VLOOKUP($G325,county_facts!$A:$BB,5,FALSE)</f>
        <v>2035215</v>
      </c>
      <c r="J325">
        <f>VLOOKUP($G325,county_facts!$A:$BB,6,FALSE)</f>
        <v>3.8</v>
      </c>
      <c r="K325">
        <f>VLOOKUP($G325,county_facts!$A:$BB,7,FALSE)</f>
        <v>2035210</v>
      </c>
      <c r="L325">
        <f>VLOOKUP($G325,county_facts!$A:$BB,8,FALSE)</f>
        <v>7.3</v>
      </c>
      <c r="M325">
        <f>VLOOKUP($G325,county_facts!$A:$BB,9,FALSE)</f>
        <v>27.2</v>
      </c>
      <c r="N325">
        <f>VLOOKUP($G325,county_facts!$A:$BB,10,FALSE)</f>
        <v>10.3</v>
      </c>
      <c r="O325">
        <f>VLOOKUP($G325,county_facts!$A:$BB,11,FALSE)</f>
        <v>50.2</v>
      </c>
      <c r="P325">
        <f>VLOOKUP($G325,county_facts!$A:$BB,12,FALSE)</f>
        <v>77.3</v>
      </c>
      <c r="Q325">
        <f>VLOOKUP($G325,county_facts!$A:$BB,13,FALSE)</f>
        <v>9.5</v>
      </c>
      <c r="R325">
        <f>VLOOKUP($G325,county_facts!$A:$BB,14,FALSE)</f>
        <v>2</v>
      </c>
      <c r="S325">
        <f>VLOOKUP($G325,county_facts!$A:$BB,15,FALSE)</f>
        <v>7.3</v>
      </c>
      <c r="T325">
        <f>VLOOKUP($G325,county_facts!$A:$BB,16,FALSE)</f>
        <v>0.5</v>
      </c>
      <c r="U325">
        <f>VLOOKUP($G325,county_facts!$A:$BB,17,FALSE)</f>
        <v>3.4</v>
      </c>
      <c r="V325">
        <f>VLOOKUP($G325,county_facts!$A:$BB,18,FALSE)</f>
        <v>51.7</v>
      </c>
      <c r="W325">
        <f>VLOOKUP($G325,county_facts!$A:$BB,19,FALSE)</f>
        <v>30.6</v>
      </c>
      <c r="X325">
        <f>VLOOKUP($G325,county_facts!$A:$BB,20,FALSE)</f>
        <v>82.7</v>
      </c>
      <c r="Y325">
        <f>VLOOKUP($G325,county_facts!$A:$BB,21,FALSE)</f>
        <v>21.1</v>
      </c>
      <c r="Z325">
        <f>VLOOKUP($G325,county_facts!$A:$BB,22,FALSE)</f>
        <v>41.1</v>
      </c>
      <c r="AA325">
        <f>VLOOKUP($G325,county_facts!$A:$BB,23,FALSE)</f>
        <v>78.2</v>
      </c>
      <c r="AB325">
        <f>VLOOKUP($G325,county_facts!$A:$BB,24,FALSE)</f>
        <v>18.7</v>
      </c>
      <c r="AC325">
        <f>VLOOKUP($G325,county_facts!$A:$BB,25,FALSE)</f>
        <v>104576</v>
      </c>
      <c r="AD325">
        <f>VLOOKUP($G325,county_facts!$A:$BB,26,FALSE)</f>
        <v>29.9</v>
      </c>
      <c r="AE325">
        <f>VLOOKUP($G325,county_facts!$A:$BB,27,FALSE)</f>
        <v>708297</v>
      </c>
      <c r="AF325">
        <f>VLOOKUP($G325,county_facts!$A:$BB,28,FALSE)</f>
        <v>61.9</v>
      </c>
      <c r="AG325">
        <f>VLOOKUP($G325,county_facts!$A:$BB,29,FALSE)</f>
        <v>19.8</v>
      </c>
      <c r="AH325">
        <f>VLOOKUP($G325,county_facts!$A:$BB,30,FALSE)</f>
        <v>222300</v>
      </c>
      <c r="AI325">
        <f>VLOOKUP($G325,county_facts!$A:$BB,31,FALSE)</f>
        <v>603879</v>
      </c>
      <c r="AJ325">
        <f>VLOOKUP($G325,county_facts!$A:$BB,32,FALSE)</f>
        <v>3.33</v>
      </c>
      <c r="AK325">
        <f>VLOOKUP($G325,county_facts!$A:$BB,33,FALSE)</f>
        <v>21332</v>
      </c>
      <c r="AL325">
        <f>VLOOKUP($G325,county_facts!$A:$BB,34,FALSE)</f>
        <v>54090</v>
      </c>
      <c r="AM325">
        <f>VLOOKUP($G325,county_facts!$A:$BB,35,FALSE)</f>
        <v>18.7</v>
      </c>
      <c r="AN325">
        <f>VLOOKUP($G325,county_facts!$A:$BB,36,FALSE)</f>
        <v>32426</v>
      </c>
      <c r="AO325">
        <f>VLOOKUP($G325,county_facts!$A:$BB,37,FALSE)</f>
        <v>538336</v>
      </c>
      <c r="AP325">
        <f>VLOOKUP($G325,county_facts!$A:$BB,38,FALSE)</f>
        <v>3.4</v>
      </c>
      <c r="AQ325">
        <f>VLOOKUP($G325,county_facts!$A:$BB,39,FALSE)</f>
        <v>135455</v>
      </c>
      <c r="AR325">
        <f>VLOOKUP($G325,county_facts!$A:$BB,40,FALSE)</f>
        <v>151888</v>
      </c>
      <c r="AS325">
        <f>VLOOKUP($G325,county_facts!$A:$BB,41,FALSE)</f>
        <v>7.9</v>
      </c>
      <c r="AT325">
        <f>VLOOKUP($G325,county_facts!$A:$BB,42,FALSE)</f>
        <v>0</v>
      </c>
      <c r="AU325">
        <f>VLOOKUP($G325,county_facts!$A:$BB,43,FALSE)</f>
        <v>11.5</v>
      </c>
      <c r="AV325">
        <f>VLOOKUP($G325,county_facts!$A:$BB,44,FALSE)</f>
        <v>0.3</v>
      </c>
      <c r="AW325">
        <f>VLOOKUP($G325,county_facts!$A:$BB,45,FALSE)</f>
        <v>27.7</v>
      </c>
      <c r="AX325">
        <f>VLOOKUP($G325,county_facts!$A:$BB,46,FALSE)</f>
        <v>30.6</v>
      </c>
      <c r="AY325">
        <f>VLOOKUP($G325,county_facts!$A:$BB,47,FALSE)</f>
        <v>18907342</v>
      </c>
      <c r="AZ325">
        <f>VLOOKUP($G325,county_facts!$A:$BB,48,FALSE)</f>
        <v>27579924</v>
      </c>
      <c r="BA325">
        <f>VLOOKUP($G325,county_facts!$A:$BB,49,FALSE)</f>
        <v>21717402</v>
      </c>
      <c r="BB325">
        <f>VLOOKUP($G325,county_facts!$A:$BB,50,FALSE)</f>
        <v>10897</v>
      </c>
      <c r="BC325">
        <f>VLOOKUP($G325,county_facts!$A:$BB,51,FALSE)</f>
        <v>2754662</v>
      </c>
      <c r="BD325">
        <f>VLOOKUP($G325,county_facts!$A:$BB,52,FALSE)</f>
        <v>3405</v>
      </c>
      <c r="BE325">
        <f>VLOOKUP($G325,county_facts!$A:$BB,53,FALSE)</f>
        <v>20056.939999999999</v>
      </c>
      <c r="BF325">
        <f>VLOOKUP($G325,county_facts!$A:$BB,54,FALSE)</f>
        <v>101.5</v>
      </c>
    </row>
    <row r="326" spans="1:58" x14ac:dyDescent="0.3">
      <c r="A326" t="s">
        <v>9</v>
      </c>
      <c r="B326" t="s">
        <v>154</v>
      </c>
      <c r="C326">
        <v>1728</v>
      </c>
      <c r="D326" t="s">
        <v>132</v>
      </c>
      <c r="E326">
        <v>2821</v>
      </c>
      <c r="F326">
        <v>0.61254874199999998</v>
      </c>
      <c r="G326">
        <v>6069</v>
      </c>
      <c r="H326">
        <f>VLOOKUP($G326,county_facts!$A:$BB,4,FALSE)</f>
        <v>58267</v>
      </c>
      <c r="I326">
        <f>VLOOKUP($G326,county_facts!$A:$BB,5,FALSE)</f>
        <v>55269</v>
      </c>
      <c r="J326">
        <f>VLOOKUP($G326,county_facts!$A:$BB,6,FALSE)</f>
        <v>5.4</v>
      </c>
      <c r="K326">
        <f>VLOOKUP($G326,county_facts!$A:$BB,7,FALSE)</f>
        <v>55269</v>
      </c>
      <c r="L326">
        <f>VLOOKUP($G326,county_facts!$A:$BB,8,FALSE)</f>
        <v>6.7</v>
      </c>
      <c r="M326">
        <f>VLOOKUP($G326,county_facts!$A:$BB,9,FALSE)</f>
        <v>26.8</v>
      </c>
      <c r="N326">
        <f>VLOOKUP($G326,county_facts!$A:$BB,10,FALSE)</f>
        <v>11.4</v>
      </c>
      <c r="O326">
        <f>VLOOKUP($G326,county_facts!$A:$BB,11,FALSE)</f>
        <v>49.8</v>
      </c>
      <c r="P326">
        <f>VLOOKUP($G326,county_facts!$A:$BB,12,FALSE)</f>
        <v>88.4</v>
      </c>
      <c r="Q326">
        <f>VLOOKUP($G326,county_facts!$A:$BB,13,FALSE)</f>
        <v>1.3</v>
      </c>
      <c r="R326">
        <f>VLOOKUP($G326,county_facts!$A:$BB,14,FALSE)</f>
        <v>3.1</v>
      </c>
      <c r="S326">
        <f>VLOOKUP($G326,county_facts!$A:$BB,15,FALSE)</f>
        <v>3.5</v>
      </c>
      <c r="T326">
        <f>VLOOKUP($G326,county_facts!$A:$BB,16,FALSE)</f>
        <v>0.4</v>
      </c>
      <c r="U326">
        <f>VLOOKUP($G326,county_facts!$A:$BB,17,FALSE)</f>
        <v>3.3</v>
      </c>
      <c r="V326">
        <f>VLOOKUP($G326,county_facts!$A:$BB,18,FALSE)</f>
        <v>58.3</v>
      </c>
      <c r="W326">
        <f>VLOOKUP($G326,county_facts!$A:$BB,19,FALSE)</f>
        <v>36</v>
      </c>
      <c r="X326">
        <f>VLOOKUP($G326,county_facts!$A:$BB,20,FALSE)</f>
        <v>83.1</v>
      </c>
      <c r="Y326">
        <f>VLOOKUP($G326,county_facts!$A:$BB,21,FALSE)</f>
        <v>20.100000000000001</v>
      </c>
      <c r="Z326">
        <f>VLOOKUP($G326,county_facts!$A:$BB,22,FALSE)</f>
        <v>38.6</v>
      </c>
      <c r="AA326">
        <f>VLOOKUP($G326,county_facts!$A:$BB,23,FALSE)</f>
        <v>76.900000000000006</v>
      </c>
      <c r="AB326">
        <f>VLOOKUP($G326,county_facts!$A:$BB,24,FALSE)</f>
        <v>18.2</v>
      </c>
      <c r="AC326">
        <f>VLOOKUP($G326,county_facts!$A:$BB,25,FALSE)</f>
        <v>2715</v>
      </c>
      <c r="AD326">
        <f>VLOOKUP($G326,county_facts!$A:$BB,26,FALSE)</f>
        <v>30.2</v>
      </c>
      <c r="AE326">
        <f>VLOOKUP($G326,county_facts!$A:$BB,27,FALSE)</f>
        <v>18113</v>
      </c>
      <c r="AF326">
        <f>VLOOKUP($G326,county_facts!$A:$BB,28,FALSE)</f>
        <v>61.6</v>
      </c>
      <c r="AG326">
        <f>VLOOKUP($G326,county_facts!$A:$BB,29,FALSE)</f>
        <v>13.6</v>
      </c>
      <c r="AH326">
        <f>VLOOKUP($G326,county_facts!$A:$BB,30,FALSE)</f>
        <v>343000</v>
      </c>
      <c r="AI326">
        <f>VLOOKUP($G326,county_facts!$A:$BB,31,FALSE)</f>
        <v>16995</v>
      </c>
      <c r="AJ326">
        <f>VLOOKUP($G326,county_facts!$A:$BB,32,FALSE)</f>
        <v>3.28</v>
      </c>
      <c r="AK326">
        <f>VLOOKUP($G326,county_facts!$A:$BB,33,FALSE)</f>
        <v>25914</v>
      </c>
      <c r="AL326">
        <f>VLOOKUP($G326,county_facts!$A:$BB,34,FALSE)</f>
        <v>66237</v>
      </c>
      <c r="AM326">
        <f>VLOOKUP($G326,county_facts!$A:$BB,35,FALSE)</f>
        <v>11.9</v>
      </c>
      <c r="AN326">
        <f>VLOOKUP($G326,county_facts!$A:$BB,36,FALSE)</f>
        <v>927</v>
      </c>
      <c r="AO326">
        <f>VLOOKUP($G326,county_facts!$A:$BB,37,FALSE)</f>
        <v>10161</v>
      </c>
      <c r="AP326">
        <f>VLOOKUP($G326,county_facts!$A:$BB,38,FALSE)</f>
        <v>7.2</v>
      </c>
      <c r="AQ326">
        <f>VLOOKUP($G326,county_facts!$A:$BB,39,FALSE)</f>
        <v>3307</v>
      </c>
      <c r="AR326">
        <f>VLOOKUP($G326,county_facts!$A:$BB,40,FALSE)</f>
        <v>3652</v>
      </c>
      <c r="AS326">
        <f>VLOOKUP($G326,county_facts!$A:$BB,41,FALSE)</f>
        <v>0</v>
      </c>
      <c r="AT326">
        <f>VLOOKUP($G326,county_facts!$A:$BB,42,FALSE)</f>
        <v>0</v>
      </c>
      <c r="AU326">
        <f>VLOOKUP($G326,county_facts!$A:$BB,43,FALSE)</f>
        <v>0</v>
      </c>
      <c r="AV326">
        <f>VLOOKUP($G326,county_facts!$A:$BB,44,FALSE)</f>
        <v>0</v>
      </c>
      <c r="AW326">
        <f>VLOOKUP($G326,county_facts!$A:$BB,45,FALSE)</f>
        <v>0</v>
      </c>
      <c r="AX326">
        <f>VLOOKUP($G326,county_facts!$A:$BB,46,FALSE)</f>
        <v>30.3</v>
      </c>
      <c r="AY326">
        <f>VLOOKUP($G326,county_facts!$A:$BB,47,FALSE)</f>
        <v>630311</v>
      </c>
      <c r="AZ326">
        <f>VLOOKUP($G326,county_facts!$A:$BB,48,FALSE)</f>
        <v>319609</v>
      </c>
      <c r="BA326">
        <f>VLOOKUP($G326,county_facts!$A:$BB,49,FALSE)</f>
        <v>352941</v>
      </c>
      <c r="BB326">
        <f>VLOOKUP($G326,county_facts!$A:$BB,50,FALSE)</f>
        <v>6475</v>
      </c>
      <c r="BC326">
        <f>VLOOKUP($G326,county_facts!$A:$BB,51,FALSE)</f>
        <v>50184</v>
      </c>
      <c r="BD326">
        <f>VLOOKUP($G326,county_facts!$A:$BB,52,FALSE)</f>
        <v>105</v>
      </c>
      <c r="BE326">
        <f>VLOOKUP($G326,county_facts!$A:$BB,53,FALSE)</f>
        <v>1388.71</v>
      </c>
      <c r="BF326">
        <f>VLOOKUP($G326,county_facts!$A:$BB,54,FALSE)</f>
        <v>39.799999999999997</v>
      </c>
    </row>
    <row r="327" spans="1:58" x14ac:dyDescent="0.3">
      <c r="A327" t="s">
        <v>6</v>
      </c>
      <c r="B327" t="s">
        <v>154</v>
      </c>
      <c r="C327">
        <v>1093</v>
      </c>
      <c r="D327" t="s">
        <v>132</v>
      </c>
      <c r="E327">
        <v>2821</v>
      </c>
      <c r="F327">
        <v>0.38745125800000002</v>
      </c>
      <c r="G327">
        <v>6069</v>
      </c>
      <c r="H327">
        <f>VLOOKUP($G327,county_facts!$A:$BB,4,FALSE)</f>
        <v>58267</v>
      </c>
      <c r="I327">
        <f>VLOOKUP($G327,county_facts!$A:$BB,5,FALSE)</f>
        <v>55269</v>
      </c>
      <c r="J327">
        <f>VLOOKUP($G327,county_facts!$A:$BB,6,FALSE)</f>
        <v>5.4</v>
      </c>
      <c r="K327">
        <f>VLOOKUP($G327,county_facts!$A:$BB,7,FALSE)</f>
        <v>55269</v>
      </c>
      <c r="L327">
        <f>VLOOKUP($G327,county_facts!$A:$BB,8,FALSE)</f>
        <v>6.7</v>
      </c>
      <c r="M327">
        <f>VLOOKUP($G327,county_facts!$A:$BB,9,FALSE)</f>
        <v>26.8</v>
      </c>
      <c r="N327">
        <f>VLOOKUP($G327,county_facts!$A:$BB,10,FALSE)</f>
        <v>11.4</v>
      </c>
      <c r="O327">
        <f>VLOOKUP($G327,county_facts!$A:$BB,11,FALSE)</f>
        <v>49.8</v>
      </c>
      <c r="P327">
        <f>VLOOKUP($G327,county_facts!$A:$BB,12,FALSE)</f>
        <v>88.4</v>
      </c>
      <c r="Q327">
        <f>VLOOKUP($G327,county_facts!$A:$BB,13,FALSE)</f>
        <v>1.3</v>
      </c>
      <c r="R327">
        <f>VLOOKUP($G327,county_facts!$A:$BB,14,FALSE)</f>
        <v>3.1</v>
      </c>
      <c r="S327">
        <f>VLOOKUP($G327,county_facts!$A:$BB,15,FALSE)</f>
        <v>3.5</v>
      </c>
      <c r="T327">
        <f>VLOOKUP($G327,county_facts!$A:$BB,16,FALSE)</f>
        <v>0.4</v>
      </c>
      <c r="U327">
        <f>VLOOKUP($G327,county_facts!$A:$BB,17,FALSE)</f>
        <v>3.3</v>
      </c>
      <c r="V327">
        <f>VLOOKUP($G327,county_facts!$A:$BB,18,FALSE)</f>
        <v>58.3</v>
      </c>
      <c r="W327">
        <f>VLOOKUP($G327,county_facts!$A:$BB,19,FALSE)</f>
        <v>36</v>
      </c>
      <c r="X327">
        <f>VLOOKUP($G327,county_facts!$A:$BB,20,FALSE)</f>
        <v>83.1</v>
      </c>
      <c r="Y327">
        <f>VLOOKUP($G327,county_facts!$A:$BB,21,FALSE)</f>
        <v>20.100000000000001</v>
      </c>
      <c r="Z327">
        <f>VLOOKUP($G327,county_facts!$A:$BB,22,FALSE)</f>
        <v>38.6</v>
      </c>
      <c r="AA327">
        <f>VLOOKUP($G327,county_facts!$A:$BB,23,FALSE)</f>
        <v>76.900000000000006</v>
      </c>
      <c r="AB327">
        <f>VLOOKUP($G327,county_facts!$A:$BB,24,FALSE)</f>
        <v>18.2</v>
      </c>
      <c r="AC327">
        <f>VLOOKUP($G327,county_facts!$A:$BB,25,FALSE)</f>
        <v>2715</v>
      </c>
      <c r="AD327">
        <f>VLOOKUP($G327,county_facts!$A:$BB,26,FALSE)</f>
        <v>30.2</v>
      </c>
      <c r="AE327">
        <f>VLOOKUP($G327,county_facts!$A:$BB,27,FALSE)</f>
        <v>18113</v>
      </c>
      <c r="AF327">
        <f>VLOOKUP($G327,county_facts!$A:$BB,28,FALSE)</f>
        <v>61.6</v>
      </c>
      <c r="AG327">
        <f>VLOOKUP($G327,county_facts!$A:$BB,29,FALSE)</f>
        <v>13.6</v>
      </c>
      <c r="AH327">
        <f>VLOOKUP($G327,county_facts!$A:$BB,30,FALSE)</f>
        <v>343000</v>
      </c>
      <c r="AI327">
        <f>VLOOKUP($G327,county_facts!$A:$BB,31,FALSE)</f>
        <v>16995</v>
      </c>
      <c r="AJ327">
        <f>VLOOKUP($G327,county_facts!$A:$BB,32,FALSE)</f>
        <v>3.28</v>
      </c>
      <c r="AK327">
        <f>VLOOKUP($G327,county_facts!$A:$BB,33,FALSE)</f>
        <v>25914</v>
      </c>
      <c r="AL327">
        <f>VLOOKUP($G327,county_facts!$A:$BB,34,FALSE)</f>
        <v>66237</v>
      </c>
      <c r="AM327">
        <f>VLOOKUP($G327,county_facts!$A:$BB,35,FALSE)</f>
        <v>11.9</v>
      </c>
      <c r="AN327">
        <f>VLOOKUP($G327,county_facts!$A:$BB,36,FALSE)</f>
        <v>927</v>
      </c>
      <c r="AO327">
        <f>VLOOKUP($G327,county_facts!$A:$BB,37,FALSE)</f>
        <v>10161</v>
      </c>
      <c r="AP327">
        <f>VLOOKUP($G327,county_facts!$A:$BB,38,FALSE)</f>
        <v>7.2</v>
      </c>
      <c r="AQ327">
        <f>VLOOKUP($G327,county_facts!$A:$BB,39,FALSE)</f>
        <v>3307</v>
      </c>
      <c r="AR327">
        <f>VLOOKUP($G327,county_facts!$A:$BB,40,FALSE)</f>
        <v>3652</v>
      </c>
      <c r="AS327">
        <f>VLOOKUP($G327,county_facts!$A:$BB,41,FALSE)</f>
        <v>0</v>
      </c>
      <c r="AT327">
        <f>VLOOKUP($G327,county_facts!$A:$BB,42,FALSE)</f>
        <v>0</v>
      </c>
      <c r="AU327">
        <f>VLOOKUP($G327,county_facts!$A:$BB,43,FALSE)</f>
        <v>0</v>
      </c>
      <c r="AV327">
        <f>VLOOKUP($G327,county_facts!$A:$BB,44,FALSE)</f>
        <v>0</v>
      </c>
      <c r="AW327">
        <f>VLOOKUP($G327,county_facts!$A:$BB,45,FALSE)</f>
        <v>0</v>
      </c>
      <c r="AX327">
        <f>VLOOKUP($G327,county_facts!$A:$BB,46,FALSE)</f>
        <v>30.3</v>
      </c>
      <c r="AY327">
        <f>VLOOKUP($G327,county_facts!$A:$BB,47,FALSE)</f>
        <v>630311</v>
      </c>
      <c r="AZ327">
        <f>VLOOKUP($G327,county_facts!$A:$BB,48,FALSE)</f>
        <v>319609</v>
      </c>
      <c r="BA327">
        <f>VLOOKUP($G327,county_facts!$A:$BB,49,FALSE)</f>
        <v>352941</v>
      </c>
      <c r="BB327">
        <f>VLOOKUP($G327,county_facts!$A:$BB,50,FALSE)</f>
        <v>6475</v>
      </c>
      <c r="BC327">
        <f>VLOOKUP($G327,county_facts!$A:$BB,51,FALSE)</f>
        <v>50184</v>
      </c>
      <c r="BD327">
        <f>VLOOKUP($G327,county_facts!$A:$BB,52,FALSE)</f>
        <v>105</v>
      </c>
      <c r="BE327">
        <f>VLOOKUP($G327,county_facts!$A:$BB,53,FALSE)</f>
        <v>1388.71</v>
      </c>
      <c r="BF327">
        <f>VLOOKUP($G327,county_facts!$A:$BB,54,FALSE)</f>
        <v>39.799999999999997</v>
      </c>
    </row>
    <row r="328" spans="1:58" x14ac:dyDescent="0.3">
      <c r="A328" t="s">
        <v>9</v>
      </c>
      <c r="B328" t="s">
        <v>155</v>
      </c>
      <c r="C328">
        <v>37342</v>
      </c>
      <c r="D328" t="s">
        <v>132</v>
      </c>
      <c r="E328">
        <v>64815</v>
      </c>
      <c r="F328">
        <v>0.57613206800000005</v>
      </c>
      <c r="G328">
        <v>6067</v>
      </c>
      <c r="H328">
        <f>VLOOKUP($G328,county_facts!$A:$BB,4,FALSE)</f>
        <v>1482026</v>
      </c>
      <c r="I328">
        <f>VLOOKUP($G328,county_facts!$A:$BB,5,FALSE)</f>
        <v>1418742</v>
      </c>
      <c r="J328">
        <f>VLOOKUP($G328,county_facts!$A:$BB,6,FALSE)</f>
        <v>4.5</v>
      </c>
      <c r="K328">
        <f>VLOOKUP($G328,county_facts!$A:$BB,7,FALSE)</f>
        <v>1418788</v>
      </c>
      <c r="L328">
        <f>VLOOKUP($G328,county_facts!$A:$BB,8,FALSE)</f>
        <v>6.7</v>
      </c>
      <c r="M328">
        <f>VLOOKUP($G328,county_facts!$A:$BB,9,FALSE)</f>
        <v>24.4</v>
      </c>
      <c r="N328">
        <f>VLOOKUP($G328,county_facts!$A:$BB,10,FALSE)</f>
        <v>12.8</v>
      </c>
      <c r="O328">
        <f>VLOOKUP($G328,county_facts!$A:$BB,11,FALSE)</f>
        <v>51.1</v>
      </c>
      <c r="P328">
        <f>VLOOKUP($G328,county_facts!$A:$BB,12,FALSE)</f>
        <v>64.599999999999994</v>
      </c>
      <c r="Q328">
        <f>VLOOKUP($G328,county_facts!$A:$BB,13,FALSE)</f>
        <v>10.9</v>
      </c>
      <c r="R328">
        <f>VLOOKUP($G328,county_facts!$A:$BB,14,FALSE)</f>
        <v>1.5</v>
      </c>
      <c r="S328">
        <f>VLOOKUP($G328,county_facts!$A:$BB,15,FALSE)</f>
        <v>15.8</v>
      </c>
      <c r="T328">
        <f>VLOOKUP($G328,county_facts!$A:$BB,16,FALSE)</f>
        <v>1.2</v>
      </c>
      <c r="U328">
        <f>VLOOKUP($G328,county_facts!$A:$BB,17,FALSE)</f>
        <v>6</v>
      </c>
      <c r="V328">
        <f>VLOOKUP($G328,county_facts!$A:$BB,18,FALSE)</f>
        <v>22.5</v>
      </c>
      <c r="W328">
        <f>VLOOKUP($G328,county_facts!$A:$BB,19,FALSE)</f>
        <v>46.6</v>
      </c>
      <c r="X328">
        <f>VLOOKUP($G328,county_facts!$A:$BB,20,FALSE)</f>
        <v>79.8</v>
      </c>
      <c r="Y328">
        <f>VLOOKUP($G328,county_facts!$A:$BB,21,FALSE)</f>
        <v>19.899999999999999</v>
      </c>
      <c r="Z328">
        <f>VLOOKUP($G328,county_facts!$A:$BB,22,FALSE)</f>
        <v>31.2</v>
      </c>
      <c r="AA328">
        <f>VLOOKUP($G328,county_facts!$A:$BB,23,FALSE)</f>
        <v>85.9</v>
      </c>
      <c r="AB328">
        <f>VLOOKUP($G328,county_facts!$A:$BB,24,FALSE)</f>
        <v>28</v>
      </c>
      <c r="AC328">
        <f>VLOOKUP($G328,county_facts!$A:$BB,25,FALSE)</f>
        <v>94398</v>
      </c>
      <c r="AD328">
        <f>VLOOKUP($G328,county_facts!$A:$BB,26,FALSE)</f>
        <v>25.7</v>
      </c>
      <c r="AE328">
        <f>VLOOKUP($G328,county_facts!$A:$BB,27,FALSE)</f>
        <v>561842</v>
      </c>
      <c r="AF328">
        <f>VLOOKUP($G328,county_facts!$A:$BB,28,FALSE)</f>
        <v>56.7</v>
      </c>
      <c r="AG328">
        <f>VLOOKUP($G328,county_facts!$A:$BB,29,FALSE)</f>
        <v>26.7</v>
      </c>
      <c r="AH328">
        <f>VLOOKUP($G328,county_facts!$A:$BB,30,FALSE)</f>
        <v>234200</v>
      </c>
      <c r="AI328">
        <f>VLOOKUP($G328,county_facts!$A:$BB,31,FALSE)</f>
        <v>517243</v>
      </c>
      <c r="AJ328">
        <f>VLOOKUP($G328,county_facts!$A:$BB,32,FALSE)</f>
        <v>2.72</v>
      </c>
      <c r="AK328">
        <f>VLOOKUP($G328,county_facts!$A:$BB,33,FALSE)</f>
        <v>26739</v>
      </c>
      <c r="AL328">
        <f>VLOOKUP($G328,county_facts!$A:$BB,34,FALSE)</f>
        <v>55064</v>
      </c>
      <c r="AM328">
        <f>VLOOKUP($G328,county_facts!$A:$BB,35,FALSE)</f>
        <v>17.600000000000001</v>
      </c>
      <c r="AN328">
        <f>VLOOKUP($G328,county_facts!$A:$BB,36,FALSE)</f>
        <v>27571</v>
      </c>
      <c r="AO328">
        <f>VLOOKUP($G328,county_facts!$A:$BB,37,FALSE)</f>
        <v>428475</v>
      </c>
      <c r="AP328">
        <f>VLOOKUP($G328,county_facts!$A:$BB,38,FALSE)</f>
        <v>5.5</v>
      </c>
      <c r="AQ328">
        <f>VLOOKUP($G328,county_facts!$A:$BB,39,FALSE)</f>
        <v>95166</v>
      </c>
      <c r="AR328">
        <f>VLOOKUP($G328,county_facts!$A:$BB,40,FALSE)</f>
        <v>108950</v>
      </c>
      <c r="AS328">
        <f>VLOOKUP($G328,county_facts!$A:$BB,41,FALSE)</f>
        <v>6.4</v>
      </c>
      <c r="AT328">
        <f>VLOOKUP($G328,county_facts!$A:$BB,42,FALSE)</f>
        <v>1.2</v>
      </c>
      <c r="AU328">
        <f>VLOOKUP($G328,county_facts!$A:$BB,43,FALSE)</f>
        <v>14.9</v>
      </c>
      <c r="AV328">
        <f>VLOOKUP($G328,county_facts!$A:$BB,44,FALSE)</f>
        <v>0.3</v>
      </c>
      <c r="AW328">
        <f>VLOOKUP($G328,county_facts!$A:$BB,45,FALSE)</f>
        <v>8.5</v>
      </c>
      <c r="AX328">
        <f>VLOOKUP($G328,county_facts!$A:$BB,46,FALSE)</f>
        <v>32.1</v>
      </c>
      <c r="AY328">
        <f>VLOOKUP($G328,county_facts!$A:$BB,47,FALSE)</f>
        <v>7282833</v>
      </c>
      <c r="AZ328">
        <f>VLOOKUP($G328,county_facts!$A:$BB,48,FALSE)</f>
        <v>15728050</v>
      </c>
      <c r="BA328">
        <f>VLOOKUP($G328,county_facts!$A:$BB,49,FALSE)</f>
        <v>15599967</v>
      </c>
      <c r="BB328">
        <f>VLOOKUP($G328,county_facts!$A:$BB,50,FALSE)</f>
        <v>11357</v>
      </c>
      <c r="BC328">
        <f>VLOOKUP($G328,county_facts!$A:$BB,51,FALSE)</f>
        <v>2252889</v>
      </c>
      <c r="BD328">
        <f>VLOOKUP($G328,county_facts!$A:$BB,52,FALSE)</f>
        <v>1761</v>
      </c>
      <c r="BE328">
        <f>VLOOKUP($G328,county_facts!$A:$BB,53,FALSE)</f>
        <v>964.64</v>
      </c>
      <c r="BF328">
        <f>VLOOKUP($G328,county_facts!$A:$BB,54,FALSE)</f>
        <v>1470.8</v>
      </c>
    </row>
    <row r="329" spans="1:58" x14ac:dyDescent="0.3">
      <c r="A329" t="s">
        <v>6</v>
      </c>
      <c r="B329" t="s">
        <v>155</v>
      </c>
      <c r="C329">
        <v>27473</v>
      </c>
      <c r="D329" t="s">
        <v>132</v>
      </c>
      <c r="E329">
        <v>64815</v>
      </c>
      <c r="F329">
        <v>0.423867932</v>
      </c>
      <c r="G329">
        <v>6067</v>
      </c>
      <c r="H329">
        <f>VLOOKUP($G329,county_facts!$A:$BB,4,FALSE)</f>
        <v>1482026</v>
      </c>
      <c r="I329">
        <f>VLOOKUP($G329,county_facts!$A:$BB,5,FALSE)</f>
        <v>1418742</v>
      </c>
      <c r="J329">
        <f>VLOOKUP($G329,county_facts!$A:$BB,6,FALSE)</f>
        <v>4.5</v>
      </c>
      <c r="K329">
        <f>VLOOKUP($G329,county_facts!$A:$BB,7,FALSE)</f>
        <v>1418788</v>
      </c>
      <c r="L329">
        <f>VLOOKUP($G329,county_facts!$A:$BB,8,FALSE)</f>
        <v>6.7</v>
      </c>
      <c r="M329">
        <f>VLOOKUP($G329,county_facts!$A:$BB,9,FALSE)</f>
        <v>24.4</v>
      </c>
      <c r="N329">
        <f>VLOOKUP($G329,county_facts!$A:$BB,10,FALSE)</f>
        <v>12.8</v>
      </c>
      <c r="O329">
        <f>VLOOKUP($G329,county_facts!$A:$BB,11,FALSE)</f>
        <v>51.1</v>
      </c>
      <c r="P329">
        <f>VLOOKUP($G329,county_facts!$A:$BB,12,FALSE)</f>
        <v>64.599999999999994</v>
      </c>
      <c r="Q329">
        <f>VLOOKUP($G329,county_facts!$A:$BB,13,FALSE)</f>
        <v>10.9</v>
      </c>
      <c r="R329">
        <f>VLOOKUP($G329,county_facts!$A:$BB,14,FALSE)</f>
        <v>1.5</v>
      </c>
      <c r="S329">
        <f>VLOOKUP($G329,county_facts!$A:$BB,15,FALSE)</f>
        <v>15.8</v>
      </c>
      <c r="T329">
        <f>VLOOKUP($G329,county_facts!$A:$BB,16,FALSE)</f>
        <v>1.2</v>
      </c>
      <c r="U329">
        <f>VLOOKUP($G329,county_facts!$A:$BB,17,FALSE)</f>
        <v>6</v>
      </c>
      <c r="V329">
        <f>VLOOKUP($G329,county_facts!$A:$BB,18,FALSE)</f>
        <v>22.5</v>
      </c>
      <c r="W329">
        <f>VLOOKUP($G329,county_facts!$A:$BB,19,FALSE)</f>
        <v>46.6</v>
      </c>
      <c r="X329">
        <f>VLOOKUP($G329,county_facts!$A:$BB,20,FALSE)</f>
        <v>79.8</v>
      </c>
      <c r="Y329">
        <f>VLOOKUP($G329,county_facts!$A:$BB,21,FALSE)</f>
        <v>19.899999999999999</v>
      </c>
      <c r="Z329">
        <f>VLOOKUP($G329,county_facts!$A:$BB,22,FALSE)</f>
        <v>31.2</v>
      </c>
      <c r="AA329">
        <f>VLOOKUP($G329,county_facts!$A:$BB,23,FALSE)</f>
        <v>85.9</v>
      </c>
      <c r="AB329">
        <f>VLOOKUP($G329,county_facts!$A:$BB,24,FALSE)</f>
        <v>28</v>
      </c>
      <c r="AC329">
        <f>VLOOKUP($G329,county_facts!$A:$BB,25,FALSE)</f>
        <v>94398</v>
      </c>
      <c r="AD329">
        <f>VLOOKUP($G329,county_facts!$A:$BB,26,FALSE)</f>
        <v>25.7</v>
      </c>
      <c r="AE329">
        <f>VLOOKUP($G329,county_facts!$A:$BB,27,FALSE)</f>
        <v>561842</v>
      </c>
      <c r="AF329">
        <f>VLOOKUP($G329,county_facts!$A:$BB,28,FALSE)</f>
        <v>56.7</v>
      </c>
      <c r="AG329">
        <f>VLOOKUP($G329,county_facts!$A:$BB,29,FALSE)</f>
        <v>26.7</v>
      </c>
      <c r="AH329">
        <f>VLOOKUP($G329,county_facts!$A:$BB,30,FALSE)</f>
        <v>234200</v>
      </c>
      <c r="AI329">
        <f>VLOOKUP($G329,county_facts!$A:$BB,31,FALSE)</f>
        <v>517243</v>
      </c>
      <c r="AJ329">
        <f>VLOOKUP($G329,county_facts!$A:$BB,32,FALSE)</f>
        <v>2.72</v>
      </c>
      <c r="AK329">
        <f>VLOOKUP($G329,county_facts!$A:$BB,33,FALSE)</f>
        <v>26739</v>
      </c>
      <c r="AL329">
        <f>VLOOKUP($G329,county_facts!$A:$BB,34,FALSE)</f>
        <v>55064</v>
      </c>
      <c r="AM329">
        <f>VLOOKUP($G329,county_facts!$A:$BB,35,FALSE)</f>
        <v>17.600000000000001</v>
      </c>
      <c r="AN329">
        <f>VLOOKUP($G329,county_facts!$A:$BB,36,FALSE)</f>
        <v>27571</v>
      </c>
      <c r="AO329">
        <f>VLOOKUP($G329,county_facts!$A:$BB,37,FALSE)</f>
        <v>428475</v>
      </c>
      <c r="AP329">
        <f>VLOOKUP($G329,county_facts!$A:$BB,38,FALSE)</f>
        <v>5.5</v>
      </c>
      <c r="AQ329">
        <f>VLOOKUP($G329,county_facts!$A:$BB,39,FALSE)</f>
        <v>95166</v>
      </c>
      <c r="AR329">
        <f>VLOOKUP($G329,county_facts!$A:$BB,40,FALSE)</f>
        <v>108950</v>
      </c>
      <c r="AS329">
        <f>VLOOKUP($G329,county_facts!$A:$BB,41,FALSE)</f>
        <v>6.4</v>
      </c>
      <c r="AT329">
        <f>VLOOKUP($G329,county_facts!$A:$BB,42,FALSE)</f>
        <v>1.2</v>
      </c>
      <c r="AU329">
        <f>VLOOKUP($G329,county_facts!$A:$BB,43,FALSE)</f>
        <v>14.9</v>
      </c>
      <c r="AV329">
        <f>VLOOKUP($G329,county_facts!$A:$BB,44,FALSE)</f>
        <v>0.3</v>
      </c>
      <c r="AW329">
        <f>VLOOKUP($G329,county_facts!$A:$BB,45,FALSE)</f>
        <v>8.5</v>
      </c>
      <c r="AX329">
        <f>VLOOKUP($G329,county_facts!$A:$BB,46,FALSE)</f>
        <v>32.1</v>
      </c>
      <c r="AY329">
        <f>VLOOKUP($G329,county_facts!$A:$BB,47,FALSE)</f>
        <v>7282833</v>
      </c>
      <c r="AZ329">
        <f>VLOOKUP($G329,county_facts!$A:$BB,48,FALSE)</f>
        <v>15728050</v>
      </c>
      <c r="BA329">
        <f>VLOOKUP($G329,county_facts!$A:$BB,49,FALSE)</f>
        <v>15599967</v>
      </c>
      <c r="BB329">
        <f>VLOOKUP($G329,county_facts!$A:$BB,50,FALSE)</f>
        <v>11357</v>
      </c>
      <c r="BC329">
        <f>VLOOKUP($G329,county_facts!$A:$BB,51,FALSE)</f>
        <v>2252889</v>
      </c>
      <c r="BD329">
        <f>VLOOKUP($G329,county_facts!$A:$BB,52,FALSE)</f>
        <v>1761</v>
      </c>
      <c r="BE329">
        <f>VLOOKUP($G329,county_facts!$A:$BB,53,FALSE)</f>
        <v>964.64</v>
      </c>
      <c r="BF329">
        <f>VLOOKUP($G329,county_facts!$A:$BB,54,FALSE)</f>
        <v>1470.8</v>
      </c>
    </row>
    <row r="330" spans="1:58" x14ac:dyDescent="0.3">
      <c r="A330" t="s">
        <v>9</v>
      </c>
      <c r="B330" t="s">
        <v>156</v>
      </c>
      <c r="C330">
        <v>48519</v>
      </c>
      <c r="D330" t="s">
        <v>132</v>
      </c>
      <c r="E330">
        <v>92572</v>
      </c>
      <c r="F330">
        <v>0.52412176499999996</v>
      </c>
      <c r="G330">
        <v>6065</v>
      </c>
      <c r="H330">
        <f>VLOOKUP($G330,county_facts!$A:$BB,4,FALSE)</f>
        <v>2329271</v>
      </c>
      <c r="I330">
        <f>VLOOKUP($G330,county_facts!$A:$BB,5,FALSE)</f>
        <v>2189757</v>
      </c>
      <c r="J330">
        <f>VLOOKUP($G330,county_facts!$A:$BB,6,FALSE)</f>
        <v>6.4</v>
      </c>
      <c r="K330">
        <f>VLOOKUP($G330,county_facts!$A:$BB,7,FALSE)</f>
        <v>2189641</v>
      </c>
      <c r="L330">
        <f>VLOOKUP($G330,county_facts!$A:$BB,8,FALSE)</f>
        <v>6.8</v>
      </c>
      <c r="M330">
        <f>VLOOKUP($G330,county_facts!$A:$BB,9,FALSE)</f>
        <v>26.3</v>
      </c>
      <c r="N330">
        <f>VLOOKUP($G330,county_facts!$A:$BB,10,FALSE)</f>
        <v>13.2</v>
      </c>
      <c r="O330">
        <f>VLOOKUP($G330,county_facts!$A:$BB,11,FALSE)</f>
        <v>50.3</v>
      </c>
      <c r="P330">
        <f>VLOOKUP($G330,county_facts!$A:$BB,12,FALSE)</f>
        <v>80.5</v>
      </c>
      <c r="Q330">
        <f>VLOOKUP($G330,county_facts!$A:$BB,13,FALSE)</f>
        <v>7</v>
      </c>
      <c r="R330">
        <f>VLOOKUP($G330,county_facts!$A:$BB,14,FALSE)</f>
        <v>1.9</v>
      </c>
      <c r="S330">
        <f>VLOOKUP($G330,county_facts!$A:$BB,15,FALSE)</f>
        <v>6.8</v>
      </c>
      <c r="T330">
        <f>VLOOKUP($G330,county_facts!$A:$BB,16,FALSE)</f>
        <v>0.4</v>
      </c>
      <c r="U330">
        <f>VLOOKUP($G330,county_facts!$A:$BB,17,FALSE)</f>
        <v>3.4</v>
      </c>
      <c r="V330">
        <f>VLOOKUP($G330,county_facts!$A:$BB,18,FALSE)</f>
        <v>47.4</v>
      </c>
      <c r="W330">
        <f>VLOOKUP($G330,county_facts!$A:$BB,19,FALSE)</f>
        <v>37.4</v>
      </c>
      <c r="X330">
        <f>VLOOKUP($G330,county_facts!$A:$BB,20,FALSE)</f>
        <v>82.8</v>
      </c>
      <c r="Y330">
        <f>VLOOKUP($G330,county_facts!$A:$BB,21,FALSE)</f>
        <v>21.9</v>
      </c>
      <c r="Z330">
        <f>VLOOKUP($G330,county_facts!$A:$BB,22,FALSE)</f>
        <v>39.9</v>
      </c>
      <c r="AA330">
        <f>VLOOKUP($G330,county_facts!$A:$BB,23,FALSE)</f>
        <v>79.599999999999994</v>
      </c>
      <c r="AB330">
        <f>VLOOKUP($G330,county_facts!$A:$BB,24,FALSE)</f>
        <v>20.5</v>
      </c>
      <c r="AC330">
        <f>VLOOKUP($G330,county_facts!$A:$BB,25,FALSE)</f>
        <v>135139</v>
      </c>
      <c r="AD330">
        <f>VLOOKUP($G330,county_facts!$A:$BB,26,FALSE)</f>
        <v>32</v>
      </c>
      <c r="AE330">
        <f>VLOOKUP($G330,county_facts!$A:$BB,27,FALSE)</f>
        <v>819936</v>
      </c>
      <c r="AF330">
        <f>VLOOKUP($G330,county_facts!$A:$BB,28,FALSE)</f>
        <v>66.5</v>
      </c>
      <c r="AG330">
        <f>VLOOKUP($G330,county_facts!$A:$BB,29,FALSE)</f>
        <v>16.3</v>
      </c>
      <c r="AH330">
        <f>VLOOKUP($G330,county_facts!$A:$BB,30,FALSE)</f>
        <v>231000</v>
      </c>
      <c r="AI330">
        <f>VLOOKUP($G330,county_facts!$A:$BB,31,FALSE)</f>
        <v>683144</v>
      </c>
      <c r="AJ330">
        <f>VLOOKUP($G330,county_facts!$A:$BB,32,FALSE)</f>
        <v>3.21</v>
      </c>
      <c r="AK330">
        <f>VLOOKUP($G330,county_facts!$A:$BB,33,FALSE)</f>
        <v>23591</v>
      </c>
      <c r="AL330">
        <f>VLOOKUP($G330,county_facts!$A:$BB,34,FALSE)</f>
        <v>56529</v>
      </c>
      <c r="AM330">
        <f>VLOOKUP($G330,county_facts!$A:$BB,35,FALSE)</f>
        <v>16.2</v>
      </c>
      <c r="AN330">
        <f>VLOOKUP($G330,county_facts!$A:$BB,36,FALSE)</f>
        <v>34773</v>
      </c>
      <c r="AO330">
        <f>VLOOKUP($G330,county_facts!$A:$BB,37,FALSE)</f>
        <v>493307</v>
      </c>
      <c r="AP330">
        <f>VLOOKUP($G330,county_facts!$A:$BB,38,FALSE)</f>
        <v>3.4</v>
      </c>
      <c r="AQ330">
        <f>VLOOKUP($G330,county_facts!$A:$BB,39,FALSE)</f>
        <v>152801</v>
      </c>
      <c r="AR330">
        <f>VLOOKUP($G330,county_facts!$A:$BB,40,FALSE)</f>
        <v>163248</v>
      </c>
      <c r="AS330">
        <f>VLOOKUP($G330,county_facts!$A:$BB,41,FALSE)</f>
        <v>5.2</v>
      </c>
      <c r="AT330">
        <f>VLOOKUP($G330,county_facts!$A:$BB,42,FALSE)</f>
        <v>0</v>
      </c>
      <c r="AU330">
        <f>VLOOKUP($G330,county_facts!$A:$BB,43,FALSE)</f>
        <v>8</v>
      </c>
      <c r="AV330">
        <f>VLOOKUP($G330,county_facts!$A:$BB,44,FALSE)</f>
        <v>0</v>
      </c>
      <c r="AW330">
        <f>VLOOKUP($G330,county_facts!$A:$BB,45,FALSE)</f>
        <v>24</v>
      </c>
      <c r="AX330">
        <f>VLOOKUP($G330,county_facts!$A:$BB,46,FALSE)</f>
        <v>30.4</v>
      </c>
      <c r="AY330">
        <f>VLOOKUP($G330,county_facts!$A:$BB,47,FALSE)</f>
        <v>13623526</v>
      </c>
      <c r="AZ330">
        <f>VLOOKUP($G330,county_facts!$A:$BB,48,FALSE)</f>
        <v>16912263</v>
      </c>
      <c r="BA330">
        <f>VLOOKUP($G330,county_facts!$A:$BB,49,FALSE)</f>
        <v>24146447</v>
      </c>
      <c r="BB330">
        <f>VLOOKUP($G330,county_facts!$A:$BB,50,FALSE)</f>
        <v>11745</v>
      </c>
      <c r="BC330">
        <f>VLOOKUP($G330,county_facts!$A:$BB,51,FALSE)</f>
        <v>4835331</v>
      </c>
      <c r="BD330">
        <f>VLOOKUP($G330,county_facts!$A:$BB,52,FALSE)</f>
        <v>6761</v>
      </c>
      <c r="BE330">
        <f>VLOOKUP($G330,county_facts!$A:$BB,53,FALSE)</f>
        <v>7206.48</v>
      </c>
      <c r="BF330">
        <f>VLOOKUP($G330,county_facts!$A:$BB,54,FALSE)</f>
        <v>303.8</v>
      </c>
    </row>
    <row r="331" spans="1:58" x14ac:dyDescent="0.3">
      <c r="A331" t="s">
        <v>6</v>
      </c>
      <c r="B331" t="s">
        <v>156</v>
      </c>
      <c r="C331">
        <v>44053</v>
      </c>
      <c r="D331" t="s">
        <v>132</v>
      </c>
      <c r="E331">
        <v>92572</v>
      </c>
      <c r="F331">
        <v>0.47587823499999998</v>
      </c>
      <c r="G331">
        <v>6065</v>
      </c>
      <c r="H331">
        <f>VLOOKUP($G331,county_facts!$A:$BB,4,FALSE)</f>
        <v>2329271</v>
      </c>
      <c r="I331">
        <f>VLOOKUP($G331,county_facts!$A:$BB,5,FALSE)</f>
        <v>2189757</v>
      </c>
      <c r="J331">
        <f>VLOOKUP($G331,county_facts!$A:$BB,6,FALSE)</f>
        <v>6.4</v>
      </c>
      <c r="K331">
        <f>VLOOKUP($G331,county_facts!$A:$BB,7,FALSE)</f>
        <v>2189641</v>
      </c>
      <c r="L331">
        <f>VLOOKUP($G331,county_facts!$A:$BB,8,FALSE)</f>
        <v>6.8</v>
      </c>
      <c r="M331">
        <f>VLOOKUP($G331,county_facts!$A:$BB,9,FALSE)</f>
        <v>26.3</v>
      </c>
      <c r="N331">
        <f>VLOOKUP($G331,county_facts!$A:$BB,10,FALSE)</f>
        <v>13.2</v>
      </c>
      <c r="O331">
        <f>VLOOKUP($G331,county_facts!$A:$BB,11,FALSE)</f>
        <v>50.3</v>
      </c>
      <c r="P331">
        <f>VLOOKUP($G331,county_facts!$A:$BB,12,FALSE)</f>
        <v>80.5</v>
      </c>
      <c r="Q331">
        <f>VLOOKUP($G331,county_facts!$A:$BB,13,FALSE)</f>
        <v>7</v>
      </c>
      <c r="R331">
        <f>VLOOKUP($G331,county_facts!$A:$BB,14,FALSE)</f>
        <v>1.9</v>
      </c>
      <c r="S331">
        <f>VLOOKUP($G331,county_facts!$A:$BB,15,FALSE)</f>
        <v>6.8</v>
      </c>
      <c r="T331">
        <f>VLOOKUP($G331,county_facts!$A:$BB,16,FALSE)</f>
        <v>0.4</v>
      </c>
      <c r="U331">
        <f>VLOOKUP($G331,county_facts!$A:$BB,17,FALSE)</f>
        <v>3.4</v>
      </c>
      <c r="V331">
        <f>VLOOKUP($G331,county_facts!$A:$BB,18,FALSE)</f>
        <v>47.4</v>
      </c>
      <c r="W331">
        <f>VLOOKUP($G331,county_facts!$A:$BB,19,FALSE)</f>
        <v>37.4</v>
      </c>
      <c r="X331">
        <f>VLOOKUP($G331,county_facts!$A:$BB,20,FALSE)</f>
        <v>82.8</v>
      </c>
      <c r="Y331">
        <f>VLOOKUP($G331,county_facts!$A:$BB,21,FALSE)</f>
        <v>21.9</v>
      </c>
      <c r="Z331">
        <f>VLOOKUP($G331,county_facts!$A:$BB,22,FALSE)</f>
        <v>39.9</v>
      </c>
      <c r="AA331">
        <f>VLOOKUP($G331,county_facts!$A:$BB,23,FALSE)</f>
        <v>79.599999999999994</v>
      </c>
      <c r="AB331">
        <f>VLOOKUP($G331,county_facts!$A:$BB,24,FALSE)</f>
        <v>20.5</v>
      </c>
      <c r="AC331">
        <f>VLOOKUP($G331,county_facts!$A:$BB,25,FALSE)</f>
        <v>135139</v>
      </c>
      <c r="AD331">
        <f>VLOOKUP($G331,county_facts!$A:$BB,26,FALSE)</f>
        <v>32</v>
      </c>
      <c r="AE331">
        <f>VLOOKUP($G331,county_facts!$A:$BB,27,FALSE)</f>
        <v>819936</v>
      </c>
      <c r="AF331">
        <f>VLOOKUP($G331,county_facts!$A:$BB,28,FALSE)</f>
        <v>66.5</v>
      </c>
      <c r="AG331">
        <f>VLOOKUP($G331,county_facts!$A:$BB,29,FALSE)</f>
        <v>16.3</v>
      </c>
      <c r="AH331">
        <f>VLOOKUP($G331,county_facts!$A:$BB,30,FALSE)</f>
        <v>231000</v>
      </c>
      <c r="AI331">
        <f>VLOOKUP($G331,county_facts!$A:$BB,31,FALSE)</f>
        <v>683144</v>
      </c>
      <c r="AJ331">
        <f>VLOOKUP($G331,county_facts!$A:$BB,32,FALSE)</f>
        <v>3.21</v>
      </c>
      <c r="AK331">
        <f>VLOOKUP($G331,county_facts!$A:$BB,33,FALSE)</f>
        <v>23591</v>
      </c>
      <c r="AL331">
        <f>VLOOKUP($G331,county_facts!$A:$BB,34,FALSE)</f>
        <v>56529</v>
      </c>
      <c r="AM331">
        <f>VLOOKUP($G331,county_facts!$A:$BB,35,FALSE)</f>
        <v>16.2</v>
      </c>
      <c r="AN331">
        <f>VLOOKUP($G331,county_facts!$A:$BB,36,FALSE)</f>
        <v>34773</v>
      </c>
      <c r="AO331">
        <f>VLOOKUP($G331,county_facts!$A:$BB,37,FALSE)</f>
        <v>493307</v>
      </c>
      <c r="AP331">
        <f>VLOOKUP($G331,county_facts!$A:$BB,38,FALSE)</f>
        <v>3.4</v>
      </c>
      <c r="AQ331">
        <f>VLOOKUP($G331,county_facts!$A:$BB,39,FALSE)</f>
        <v>152801</v>
      </c>
      <c r="AR331">
        <f>VLOOKUP($G331,county_facts!$A:$BB,40,FALSE)</f>
        <v>163248</v>
      </c>
      <c r="AS331">
        <f>VLOOKUP($G331,county_facts!$A:$BB,41,FALSE)</f>
        <v>5.2</v>
      </c>
      <c r="AT331">
        <f>VLOOKUP($G331,county_facts!$A:$BB,42,FALSE)</f>
        <v>0</v>
      </c>
      <c r="AU331">
        <f>VLOOKUP($G331,county_facts!$A:$BB,43,FALSE)</f>
        <v>8</v>
      </c>
      <c r="AV331">
        <f>VLOOKUP($G331,county_facts!$A:$BB,44,FALSE)</f>
        <v>0</v>
      </c>
      <c r="AW331">
        <f>VLOOKUP($G331,county_facts!$A:$BB,45,FALSE)</f>
        <v>24</v>
      </c>
      <c r="AX331">
        <f>VLOOKUP($G331,county_facts!$A:$BB,46,FALSE)</f>
        <v>30.4</v>
      </c>
      <c r="AY331">
        <f>VLOOKUP($G331,county_facts!$A:$BB,47,FALSE)</f>
        <v>13623526</v>
      </c>
      <c r="AZ331">
        <f>VLOOKUP($G331,county_facts!$A:$BB,48,FALSE)</f>
        <v>16912263</v>
      </c>
      <c r="BA331">
        <f>VLOOKUP($G331,county_facts!$A:$BB,49,FALSE)</f>
        <v>24146447</v>
      </c>
      <c r="BB331">
        <f>VLOOKUP($G331,county_facts!$A:$BB,50,FALSE)</f>
        <v>11745</v>
      </c>
      <c r="BC331">
        <f>VLOOKUP($G331,county_facts!$A:$BB,51,FALSE)</f>
        <v>4835331</v>
      </c>
      <c r="BD331">
        <f>VLOOKUP($G331,county_facts!$A:$BB,52,FALSE)</f>
        <v>6761</v>
      </c>
      <c r="BE331">
        <f>VLOOKUP($G331,county_facts!$A:$BB,53,FALSE)</f>
        <v>7206.48</v>
      </c>
      <c r="BF331">
        <f>VLOOKUP($G331,county_facts!$A:$BB,54,FALSE)</f>
        <v>303.8</v>
      </c>
    </row>
    <row r="332" spans="1:58" x14ac:dyDescent="0.3">
      <c r="A332" t="s">
        <v>9</v>
      </c>
      <c r="B332" t="s">
        <v>157</v>
      </c>
      <c r="C332">
        <v>792</v>
      </c>
      <c r="D332" t="s">
        <v>132</v>
      </c>
      <c r="E332">
        <v>1392</v>
      </c>
      <c r="F332">
        <v>0.56896551699999998</v>
      </c>
      <c r="G332">
        <v>6063</v>
      </c>
      <c r="H332">
        <f>VLOOKUP($G332,county_facts!$A:$BB,4,FALSE)</f>
        <v>18606</v>
      </c>
      <c r="I332">
        <f>VLOOKUP($G332,county_facts!$A:$BB,5,FALSE)</f>
        <v>20007</v>
      </c>
      <c r="J332">
        <f>VLOOKUP($G332,county_facts!$A:$BB,6,FALSE)</f>
        <v>-7</v>
      </c>
      <c r="K332">
        <f>VLOOKUP($G332,county_facts!$A:$BB,7,FALSE)</f>
        <v>20007</v>
      </c>
      <c r="L332">
        <f>VLOOKUP($G332,county_facts!$A:$BB,8,FALSE)</f>
        <v>4.4000000000000004</v>
      </c>
      <c r="M332">
        <f>VLOOKUP($G332,county_facts!$A:$BB,9,FALSE)</f>
        <v>17.2</v>
      </c>
      <c r="N332">
        <f>VLOOKUP($G332,county_facts!$A:$BB,10,FALSE)</f>
        <v>24.7</v>
      </c>
      <c r="O332">
        <f>VLOOKUP($G332,county_facts!$A:$BB,11,FALSE)</f>
        <v>49.8</v>
      </c>
      <c r="P332">
        <f>VLOOKUP($G332,county_facts!$A:$BB,12,FALSE)</f>
        <v>90.9</v>
      </c>
      <c r="Q332">
        <f>VLOOKUP($G332,county_facts!$A:$BB,13,FALSE)</f>
        <v>1.2</v>
      </c>
      <c r="R332">
        <f>VLOOKUP($G332,county_facts!$A:$BB,14,FALSE)</f>
        <v>3.2</v>
      </c>
      <c r="S332">
        <f>VLOOKUP($G332,county_facts!$A:$BB,15,FALSE)</f>
        <v>1.1000000000000001</v>
      </c>
      <c r="T332">
        <f>VLOOKUP($G332,county_facts!$A:$BB,16,FALSE)</f>
        <v>0.1</v>
      </c>
      <c r="U332">
        <f>VLOOKUP($G332,county_facts!$A:$BB,17,FALSE)</f>
        <v>3.5</v>
      </c>
      <c r="V332">
        <f>VLOOKUP($G332,county_facts!$A:$BB,18,FALSE)</f>
        <v>8.4</v>
      </c>
      <c r="W332">
        <f>VLOOKUP($G332,county_facts!$A:$BB,19,FALSE)</f>
        <v>84</v>
      </c>
      <c r="X332">
        <f>VLOOKUP($G332,county_facts!$A:$BB,20,FALSE)</f>
        <v>85.9</v>
      </c>
      <c r="Y332">
        <f>VLOOKUP($G332,county_facts!$A:$BB,21,FALSE)</f>
        <v>5.0999999999999996</v>
      </c>
      <c r="Z332">
        <f>VLOOKUP($G332,county_facts!$A:$BB,22,FALSE)</f>
        <v>9.6999999999999993</v>
      </c>
      <c r="AA332">
        <f>VLOOKUP($G332,county_facts!$A:$BB,23,FALSE)</f>
        <v>89.9</v>
      </c>
      <c r="AB332">
        <f>VLOOKUP($G332,county_facts!$A:$BB,24,FALSE)</f>
        <v>22.6</v>
      </c>
      <c r="AC332">
        <f>VLOOKUP($G332,county_facts!$A:$BB,25,FALSE)</f>
        <v>2276</v>
      </c>
      <c r="AD332">
        <f>VLOOKUP($G332,county_facts!$A:$BB,26,FALSE)</f>
        <v>22.9</v>
      </c>
      <c r="AE332">
        <f>VLOOKUP($G332,county_facts!$A:$BB,27,FALSE)</f>
        <v>15692</v>
      </c>
      <c r="AF332">
        <f>VLOOKUP($G332,county_facts!$A:$BB,28,FALSE)</f>
        <v>69.7</v>
      </c>
      <c r="AG332">
        <f>VLOOKUP($G332,county_facts!$A:$BB,29,FALSE)</f>
        <v>6</v>
      </c>
      <c r="AH332">
        <f>VLOOKUP($G332,county_facts!$A:$BB,30,FALSE)</f>
        <v>243700</v>
      </c>
      <c r="AI332">
        <f>VLOOKUP($G332,county_facts!$A:$BB,31,FALSE)</f>
        <v>8997</v>
      </c>
      <c r="AJ332">
        <f>VLOOKUP($G332,county_facts!$A:$BB,32,FALSE)</f>
        <v>2.13</v>
      </c>
      <c r="AK332">
        <f>VLOOKUP($G332,county_facts!$A:$BB,33,FALSE)</f>
        <v>29806</v>
      </c>
      <c r="AL332">
        <f>VLOOKUP($G332,county_facts!$A:$BB,34,FALSE)</f>
        <v>45794</v>
      </c>
      <c r="AM332">
        <f>VLOOKUP($G332,county_facts!$A:$BB,35,FALSE)</f>
        <v>15.2</v>
      </c>
      <c r="AN332">
        <f>VLOOKUP($G332,county_facts!$A:$BB,36,FALSE)</f>
        <v>593</v>
      </c>
      <c r="AO332">
        <f>VLOOKUP($G332,county_facts!$A:$BB,37,FALSE)</f>
        <v>3656</v>
      </c>
      <c r="AP332">
        <f>VLOOKUP($G332,county_facts!$A:$BB,38,FALSE)</f>
        <v>-2</v>
      </c>
      <c r="AQ332">
        <f>VLOOKUP($G332,county_facts!$A:$BB,39,FALSE)</f>
        <v>1529</v>
      </c>
      <c r="AR332">
        <f>VLOOKUP($G332,county_facts!$A:$BB,40,FALSE)</f>
        <v>2277</v>
      </c>
      <c r="AS332">
        <f>VLOOKUP($G332,county_facts!$A:$BB,41,FALSE)</f>
        <v>0</v>
      </c>
      <c r="AT332">
        <f>VLOOKUP($G332,county_facts!$A:$BB,42,FALSE)</f>
        <v>0</v>
      </c>
      <c r="AU332">
        <f>VLOOKUP($G332,county_facts!$A:$BB,43,FALSE)</f>
        <v>0</v>
      </c>
      <c r="AV332">
        <f>VLOOKUP($G332,county_facts!$A:$BB,44,FALSE)</f>
        <v>0</v>
      </c>
      <c r="AW332">
        <f>VLOOKUP($G332,county_facts!$A:$BB,45,FALSE)</f>
        <v>0</v>
      </c>
      <c r="AX332">
        <f>VLOOKUP($G332,county_facts!$A:$BB,46,FALSE)</f>
        <v>23</v>
      </c>
      <c r="AY332">
        <f>VLOOKUP($G332,county_facts!$A:$BB,47,FALSE)</f>
        <v>130591</v>
      </c>
      <c r="AZ332">
        <f>VLOOKUP($G332,county_facts!$A:$BB,48,FALSE)</f>
        <v>0</v>
      </c>
      <c r="BA332">
        <f>VLOOKUP($G332,county_facts!$A:$BB,49,FALSE)</f>
        <v>175272</v>
      </c>
      <c r="BB332">
        <f>VLOOKUP($G332,county_facts!$A:$BB,50,FALSE)</f>
        <v>8506</v>
      </c>
      <c r="BC332">
        <f>VLOOKUP($G332,county_facts!$A:$BB,51,FALSE)</f>
        <v>30078</v>
      </c>
      <c r="BD332">
        <f>VLOOKUP($G332,county_facts!$A:$BB,52,FALSE)</f>
        <v>32</v>
      </c>
      <c r="BE332">
        <f>VLOOKUP($G332,county_facts!$A:$BB,53,FALSE)</f>
        <v>2553.04</v>
      </c>
      <c r="BF332">
        <f>VLOOKUP($G332,county_facts!$A:$BB,54,FALSE)</f>
        <v>7.8</v>
      </c>
    </row>
    <row r="333" spans="1:58" x14ac:dyDescent="0.3">
      <c r="A333" t="s">
        <v>6</v>
      </c>
      <c r="B333" t="s">
        <v>157</v>
      </c>
      <c r="C333">
        <v>600</v>
      </c>
      <c r="D333" t="s">
        <v>132</v>
      </c>
      <c r="E333">
        <v>1392</v>
      </c>
      <c r="F333">
        <v>0.43103448300000002</v>
      </c>
      <c r="G333">
        <v>6063</v>
      </c>
      <c r="H333">
        <f>VLOOKUP($G333,county_facts!$A:$BB,4,FALSE)</f>
        <v>18606</v>
      </c>
      <c r="I333">
        <f>VLOOKUP($G333,county_facts!$A:$BB,5,FALSE)</f>
        <v>20007</v>
      </c>
      <c r="J333">
        <f>VLOOKUP($G333,county_facts!$A:$BB,6,FALSE)</f>
        <v>-7</v>
      </c>
      <c r="K333">
        <f>VLOOKUP($G333,county_facts!$A:$BB,7,FALSE)</f>
        <v>20007</v>
      </c>
      <c r="L333">
        <f>VLOOKUP($G333,county_facts!$A:$BB,8,FALSE)</f>
        <v>4.4000000000000004</v>
      </c>
      <c r="M333">
        <f>VLOOKUP($G333,county_facts!$A:$BB,9,FALSE)</f>
        <v>17.2</v>
      </c>
      <c r="N333">
        <f>VLOOKUP($G333,county_facts!$A:$BB,10,FALSE)</f>
        <v>24.7</v>
      </c>
      <c r="O333">
        <f>VLOOKUP($G333,county_facts!$A:$BB,11,FALSE)</f>
        <v>49.8</v>
      </c>
      <c r="P333">
        <f>VLOOKUP($G333,county_facts!$A:$BB,12,FALSE)</f>
        <v>90.9</v>
      </c>
      <c r="Q333">
        <f>VLOOKUP($G333,county_facts!$A:$BB,13,FALSE)</f>
        <v>1.2</v>
      </c>
      <c r="R333">
        <f>VLOOKUP($G333,county_facts!$A:$BB,14,FALSE)</f>
        <v>3.2</v>
      </c>
      <c r="S333">
        <f>VLOOKUP($G333,county_facts!$A:$BB,15,FALSE)</f>
        <v>1.1000000000000001</v>
      </c>
      <c r="T333">
        <f>VLOOKUP($G333,county_facts!$A:$BB,16,FALSE)</f>
        <v>0.1</v>
      </c>
      <c r="U333">
        <f>VLOOKUP($G333,county_facts!$A:$BB,17,FALSE)</f>
        <v>3.5</v>
      </c>
      <c r="V333">
        <f>VLOOKUP($G333,county_facts!$A:$BB,18,FALSE)</f>
        <v>8.4</v>
      </c>
      <c r="W333">
        <f>VLOOKUP($G333,county_facts!$A:$BB,19,FALSE)</f>
        <v>84</v>
      </c>
      <c r="X333">
        <f>VLOOKUP($G333,county_facts!$A:$BB,20,FALSE)</f>
        <v>85.9</v>
      </c>
      <c r="Y333">
        <f>VLOOKUP($G333,county_facts!$A:$BB,21,FALSE)</f>
        <v>5.0999999999999996</v>
      </c>
      <c r="Z333">
        <f>VLOOKUP($G333,county_facts!$A:$BB,22,FALSE)</f>
        <v>9.6999999999999993</v>
      </c>
      <c r="AA333">
        <f>VLOOKUP($G333,county_facts!$A:$BB,23,FALSE)</f>
        <v>89.9</v>
      </c>
      <c r="AB333">
        <f>VLOOKUP($G333,county_facts!$A:$BB,24,FALSE)</f>
        <v>22.6</v>
      </c>
      <c r="AC333">
        <f>VLOOKUP($G333,county_facts!$A:$BB,25,FALSE)</f>
        <v>2276</v>
      </c>
      <c r="AD333">
        <f>VLOOKUP($G333,county_facts!$A:$BB,26,FALSE)</f>
        <v>22.9</v>
      </c>
      <c r="AE333">
        <f>VLOOKUP($G333,county_facts!$A:$BB,27,FALSE)</f>
        <v>15692</v>
      </c>
      <c r="AF333">
        <f>VLOOKUP($G333,county_facts!$A:$BB,28,FALSE)</f>
        <v>69.7</v>
      </c>
      <c r="AG333">
        <f>VLOOKUP($G333,county_facts!$A:$BB,29,FALSE)</f>
        <v>6</v>
      </c>
      <c r="AH333">
        <f>VLOOKUP($G333,county_facts!$A:$BB,30,FALSE)</f>
        <v>243700</v>
      </c>
      <c r="AI333">
        <f>VLOOKUP($G333,county_facts!$A:$BB,31,FALSE)</f>
        <v>8997</v>
      </c>
      <c r="AJ333">
        <f>VLOOKUP($G333,county_facts!$A:$BB,32,FALSE)</f>
        <v>2.13</v>
      </c>
      <c r="AK333">
        <f>VLOOKUP($G333,county_facts!$A:$BB,33,FALSE)</f>
        <v>29806</v>
      </c>
      <c r="AL333">
        <f>VLOOKUP($G333,county_facts!$A:$BB,34,FALSE)</f>
        <v>45794</v>
      </c>
      <c r="AM333">
        <f>VLOOKUP($G333,county_facts!$A:$BB,35,FALSE)</f>
        <v>15.2</v>
      </c>
      <c r="AN333">
        <f>VLOOKUP($G333,county_facts!$A:$BB,36,FALSE)</f>
        <v>593</v>
      </c>
      <c r="AO333">
        <f>VLOOKUP($G333,county_facts!$A:$BB,37,FALSE)</f>
        <v>3656</v>
      </c>
      <c r="AP333">
        <f>VLOOKUP($G333,county_facts!$A:$BB,38,FALSE)</f>
        <v>-2</v>
      </c>
      <c r="AQ333">
        <f>VLOOKUP($G333,county_facts!$A:$BB,39,FALSE)</f>
        <v>1529</v>
      </c>
      <c r="AR333">
        <f>VLOOKUP($G333,county_facts!$A:$BB,40,FALSE)</f>
        <v>2277</v>
      </c>
      <c r="AS333">
        <f>VLOOKUP($G333,county_facts!$A:$BB,41,FALSE)</f>
        <v>0</v>
      </c>
      <c r="AT333">
        <f>VLOOKUP($G333,county_facts!$A:$BB,42,FALSE)</f>
        <v>0</v>
      </c>
      <c r="AU333">
        <f>VLOOKUP($G333,county_facts!$A:$BB,43,FALSE)</f>
        <v>0</v>
      </c>
      <c r="AV333">
        <f>VLOOKUP($G333,county_facts!$A:$BB,44,FALSE)</f>
        <v>0</v>
      </c>
      <c r="AW333">
        <f>VLOOKUP($G333,county_facts!$A:$BB,45,FALSE)</f>
        <v>0</v>
      </c>
      <c r="AX333">
        <f>VLOOKUP($G333,county_facts!$A:$BB,46,FALSE)</f>
        <v>23</v>
      </c>
      <c r="AY333">
        <f>VLOOKUP($G333,county_facts!$A:$BB,47,FALSE)</f>
        <v>130591</v>
      </c>
      <c r="AZ333">
        <f>VLOOKUP($G333,county_facts!$A:$BB,48,FALSE)</f>
        <v>0</v>
      </c>
      <c r="BA333">
        <f>VLOOKUP($G333,county_facts!$A:$BB,49,FALSE)</f>
        <v>175272</v>
      </c>
      <c r="BB333">
        <f>VLOOKUP($G333,county_facts!$A:$BB,50,FALSE)</f>
        <v>8506</v>
      </c>
      <c r="BC333">
        <f>VLOOKUP($G333,county_facts!$A:$BB,51,FALSE)</f>
        <v>30078</v>
      </c>
      <c r="BD333">
        <f>VLOOKUP($G333,county_facts!$A:$BB,52,FALSE)</f>
        <v>32</v>
      </c>
      <c r="BE333">
        <f>VLOOKUP($G333,county_facts!$A:$BB,53,FALSE)</f>
        <v>2553.04</v>
      </c>
      <c r="BF333">
        <f>VLOOKUP($G333,county_facts!$A:$BB,54,FALSE)</f>
        <v>7.8</v>
      </c>
    </row>
    <row r="334" spans="1:58" x14ac:dyDescent="0.3">
      <c r="A334" t="s">
        <v>6</v>
      </c>
      <c r="B334" t="s">
        <v>158</v>
      </c>
      <c r="C334">
        <v>10350</v>
      </c>
      <c r="D334" t="s">
        <v>132</v>
      </c>
      <c r="E334">
        <v>19147</v>
      </c>
      <c r="F334">
        <v>0.54055465599999997</v>
      </c>
      <c r="G334">
        <v>6061</v>
      </c>
      <c r="H334">
        <f>VLOOKUP($G334,county_facts!$A:$BB,4,FALSE)</f>
        <v>371694</v>
      </c>
      <c r="I334">
        <f>VLOOKUP($G334,county_facts!$A:$BB,5,FALSE)</f>
        <v>348494</v>
      </c>
      <c r="J334">
        <f>VLOOKUP($G334,county_facts!$A:$BB,6,FALSE)</f>
        <v>6.7</v>
      </c>
      <c r="K334">
        <f>VLOOKUP($G334,county_facts!$A:$BB,7,FALSE)</f>
        <v>348432</v>
      </c>
      <c r="L334">
        <f>VLOOKUP($G334,county_facts!$A:$BB,8,FALSE)</f>
        <v>5.4</v>
      </c>
      <c r="M334">
        <f>VLOOKUP($G334,county_facts!$A:$BB,9,FALSE)</f>
        <v>22.9</v>
      </c>
      <c r="N334">
        <f>VLOOKUP($G334,county_facts!$A:$BB,10,FALSE)</f>
        <v>17.8</v>
      </c>
      <c r="O334">
        <f>VLOOKUP($G334,county_facts!$A:$BB,11,FALSE)</f>
        <v>51.2</v>
      </c>
      <c r="P334">
        <f>VLOOKUP($G334,county_facts!$A:$BB,12,FALSE)</f>
        <v>85.9</v>
      </c>
      <c r="Q334">
        <f>VLOOKUP($G334,county_facts!$A:$BB,13,FALSE)</f>
        <v>1.7</v>
      </c>
      <c r="R334">
        <f>VLOOKUP($G334,county_facts!$A:$BB,14,FALSE)</f>
        <v>1.1000000000000001</v>
      </c>
      <c r="S334">
        <f>VLOOKUP($G334,county_facts!$A:$BB,15,FALSE)</f>
        <v>7.1</v>
      </c>
      <c r="T334">
        <f>VLOOKUP($G334,county_facts!$A:$BB,16,FALSE)</f>
        <v>0.2</v>
      </c>
      <c r="U334">
        <f>VLOOKUP($G334,county_facts!$A:$BB,17,FALSE)</f>
        <v>4</v>
      </c>
      <c r="V334">
        <f>VLOOKUP($G334,county_facts!$A:$BB,18,FALSE)</f>
        <v>13.5</v>
      </c>
      <c r="W334">
        <f>VLOOKUP($G334,county_facts!$A:$BB,19,FALSE)</f>
        <v>74.2</v>
      </c>
      <c r="X334">
        <f>VLOOKUP($G334,county_facts!$A:$BB,20,FALSE)</f>
        <v>85.1</v>
      </c>
      <c r="Y334">
        <f>VLOOKUP($G334,county_facts!$A:$BB,21,FALSE)</f>
        <v>10.6</v>
      </c>
      <c r="Z334">
        <f>VLOOKUP($G334,county_facts!$A:$BB,22,FALSE)</f>
        <v>15</v>
      </c>
      <c r="AA334">
        <f>VLOOKUP($G334,county_facts!$A:$BB,23,FALSE)</f>
        <v>93.6</v>
      </c>
      <c r="AB334">
        <f>VLOOKUP($G334,county_facts!$A:$BB,24,FALSE)</f>
        <v>35.1</v>
      </c>
      <c r="AC334">
        <f>VLOOKUP($G334,county_facts!$A:$BB,25,FALSE)</f>
        <v>29780</v>
      </c>
      <c r="AD334">
        <f>VLOOKUP($G334,county_facts!$A:$BB,26,FALSE)</f>
        <v>26.9</v>
      </c>
      <c r="AE334">
        <f>VLOOKUP($G334,county_facts!$A:$BB,27,FALSE)</f>
        <v>157446</v>
      </c>
      <c r="AF334">
        <f>VLOOKUP($G334,county_facts!$A:$BB,28,FALSE)</f>
        <v>70.599999999999994</v>
      </c>
      <c r="AG334">
        <f>VLOOKUP($G334,county_facts!$A:$BB,29,FALSE)</f>
        <v>16.7</v>
      </c>
      <c r="AH334">
        <f>VLOOKUP($G334,county_facts!$A:$BB,30,FALSE)</f>
        <v>342000</v>
      </c>
      <c r="AI334">
        <f>VLOOKUP($G334,county_facts!$A:$BB,31,FALSE)</f>
        <v>132709</v>
      </c>
      <c r="AJ334">
        <f>VLOOKUP($G334,county_facts!$A:$BB,32,FALSE)</f>
        <v>2.66</v>
      </c>
      <c r="AK334">
        <f>VLOOKUP($G334,county_facts!$A:$BB,33,FALSE)</f>
        <v>34886</v>
      </c>
      <c r="AL334">
        <f>VLOOKUP($G334,county_facts!$A:$BB,34,FALSE)</f>
        <v>72725</v>
      </c>
      <c r="AM334">
        <f>VLOOKUP($G334,county_facts!$A:$BB,35,FALSE)</f>
        <v>8.6999999999999993</v>
      </c>
      <c r="AN334">
        <f>VLOOKUP($G334,county_facts!$A:$BB,36,FALSE)</f>
        <v>9707</v>
      </c>
      <c r="AO334">
        <f>VLOOKUP($G334,county_facts!$A:$BB,37,FALSE)</f>
        <v>129592</v>
      </c>
      <c r="AP334">
        <f>VLOOKUP($G334,county_facts!$A:$BB,38,FALSE)</f>
        <v>3.2</v>
      </c>
      <c r="AQ334">
        <f>VLOOKUP($G334,county_facts!$A:$BB,39,FALSE)</f>
        <v>29974</v>
      </c>
      <c r="AR334">
        <f>VLOOKUP($G334,county_facts!$A:$BB,40,FALSE)</f>
        <v>36890</v>
      </c>
      <c r="AS334">
        <f>VLOOKUP($G334,county_facts!$A:$BB,41,FALSE)</f>
        <v>1.2</v>
      </c>
      <c r="AT334">
        <f>VLOOKUP($G334,county_facts!$A:$BB,42,FALSE)</f>
        <v>0</v>
      </c>
      <c r="AU334">
        <f>VLOOKUP($G334,county_facts!$A:$BB,43,FALSE)</f>
        <v>6.6</v>
      </c>
      <c r="AV334">
        <f>VLOOKUP($G334,county_facts!$A:$BB,44,FALSE)</f>
        <v>0</v>
      </c>
      <c r="AW334">
        <f>VLOOKUP($G334,county_facts!$A:$BB,45,FALSE)</f>
        <v>5.3</v>
      </c>
      <c r="AX334">
        <f>VLOOKUP($G334,county_facts!$A:$BB,46,FALSE)</f>
        <v>28.3</v>
      </c>
      <c r="AY334">
        <f>VLOOKUP($G334,county_facts!$A:$BB,47,FALSE)</f>
        <v>3023419</v>
      </c>
      <c r="AZ334">
        <f>VLOOKUP($G334,county_facts!$A:$BB,48,FALSE)</f>
        <v>3898601</v>
      </c>
      <c r="BA334">
        <f>VLOOKUP($G334,county_facts!$A:$BB,49,FALSE)</f>
        <v>6180067</v>
      </c>
      <c r="BB334">
        <f>VLOOKUP($G334,county_facts!$A:$BB,50,FALSE)</f>
        <v>18622</v>
      </c>
      <c r="BC334">
        <f>VLOOKUP($G334,county_facts!$A:$BB,51,FALSE)</f>
        <v>773617</v>
      </c>
      <c r="BD334">
        <f>VLOOKUP($G334,county_facts!$A:$BB,52,FALSE)</f>
        <v>1990</v>
      </c>
      <c r="BE334">
        <f>VLOOKUP($G334,county_facts!$A:$BB,53,FALSE)</f>
        <v>1407.01</v>
      </c>
      <c r="BF334">
        <f>VLOOKUP($G334,county_facts!$A:$BB,54,FALSE)</f>
        <v>247.6</v>
      </c>
    </row>
    <row r="335" spans="1:58" x14ac:dyDescent="0.3">
      <c r="A335" t="s">
        <v>9</v>
      </c>
      <c r="B335" t="s">
        <v>158</v>
      </c>
      <c r="C335">
        <v>8797</v>
      </c>
      <c r="D335" t="s">
        <v>132</v>
      </c>
      <c r="E335">
        <v>19147</v>
      </c>
      <c r="F335">
        <v>0.45944534399999998</v>
      </c>
      <c r="G335">
        <v>6061</v>
      </c>
      <c r="H335">
        <f>VLOOKUP($G335,county_facts!$A:$BB,4,FALSE)</f>
        <v>371694</v>
      </c>
      <c r="I335">
        <f>VLOOKUP($G335,county_facts!$A:$BB,5,FALSE)</f>
        <v>348494</v>
      </c>
      <c r="J335">
        <f>VLOOKUP($G335,county_facts!$A:$BB,6,FALSE)</f>
        <v>6.7</v>
      </c>
      <c r="K335">
        <f>VLOOKUP($G335,county_facts!$A:$BB,7,FALSE)</f>
        <v>348432</v>
      </c>
      <c r="L335">
        <f>VLOOKUP($G335,county_facts!$A:$BB,8,FALSE)</f>
        <v>5.4</v>
      </c>
      <c r="M335">
        <f>VLOOKUP($G335,county_facts!$A:$BB,9,FALSE)</f>
        <v>22.9</v>
      </c>
      <c r="N335">
        <f>VLOOKUP($G335,county_facts!$A:$BB,10,FALSE)</f>
        <v>17.8</v>
      </c>
      <c r="O335">
        <f>VLOOKUP($G335,county_facts!$A:$BB,11,FALSE)</f>
        <v>51.2</v>
      </c>
      <c r="P335">
        <f>VLOOKUP($G335,county_facts!$A:$BB,12,FALSE)</f>
        <v>85.9</v>
      </c>
      <c r="Q335">
        <f>VLOOKUP($G335,county_facts!$A:$BB,13,FALSE)</f>
        <v>1.7</v>
      </c>
      <c r="R335">
        <f>VLOOKUP($G335,county_facts!$A:$BB,14,FALSE)</f>
        <v>1.1000000000000001</v>
      </c>
      <c r="S335">
        <f>VLOOKUP($G335,county_facts!$A:$BB,15,FALSE)</f>
        <v>7.1</v>
      </c>
      <c r="T335">
        <f>VLOOKUP($G335,county_facts!$A:$BB,16,FALSE)</f>
        <v>0.2</v>
      </c>
      <c r="U335">
        <f>VLOOKUP($G335,county_facts!$A:$BB,17,FALSE)</f>
        <v>4</v>
      </c>
      <c r="V335">
        <f>VLOOKUP($G335,county_facts!$A:$BB,18,FALSE)</f>
        <v>13.5</v>
      </c>
      <c r="W335">
        <f>VLOOKUP($G335,county_facts!$A:$BB,19,FALSE)</f>
        <v>74.2</v>
      </c>
      <c r="X335">
        <f>VLOOKUP($G335,county_facts!$A:$BB,20,FALSE)</f>
        <v>85.1</v>
      </c>
      <c r="Y335">
        <f>VLOOKUP($G335,county_facts!$A:$BB,21,FALSE)</f>
        <v>10.6</v>
      </c>
      <c r="Z335">
        <f>VLOOKUP($G335,county_facts!$A:$BB,22,FALSE)</f>
        <v>15</v>
      </c>
      <c r="AA335">
        <f>VLOOKUP($G335,county_facts!$A:$BB,23,FALSE)</f>
        <v>93.6</v>
      </c>
      <c r="AB335">
        <f>VLOOKUP($G335,county_facts!$A:$BB,24,FALSE)</f>
        <v>35.1</v>
      </c>
      <c r="AC335">
        <f>VLOOKUP($G335,county_facts!$A:$BB,25,FALSE)</f>
        <v>29780</v>
      </c>
      <c r="AD335">
        <f>VLOOKUP($G335,county_facts!$A:$BB,26,FALSE)</f>
        <v>26.9</v>
      </c>
      <c r="AE335">
        <f>VLOOKUP($G335,county_facts!$A:$BB,27,FALSE)</f>
        <v>157446</v>
      </c>
      <c r="AF335">
        <f>VLOOKUP($G335,county_facts!$A:$BB,28,FALSE)</f>
        <v>70.599999999999994</v>
      </c>
      <c r="AG335">
        <f>VLOOKUP($G335,county_facts!$A:$BB,29,FALSE)</f>
        <v>16.7</v>
      </c>
      <c r="AH335">
        <f>VLOOKUP($G335,county_facts!$A:$BB,30,FALSE)</f>
        <v>342000</v>
      </c>
      <c r="AI335">
        <f>VLOOKUP($G335,county_facts!$A:$BB,31,FALSE)</f>
        <v>132709</v>
      </c>
      <c r="AJ335">
        <f>VLOOKUP($G335,county_facts!$A:$BB,32,FALSE)</f>
        <v>2.66</v>
      </c>
      <c r="AK335">
        <f>VLOOKUP($G335,county_facts!$A:$BB,33,FALSE)</f>
        <v>34886</v>
      </c>
      <c r="AL335">
        <f>VLOOKUP($G335,county_facts!$A:$BB,34,FALSE)</f>
        <v>72725</v>
      </c>
      <c r="AM335">
        <f>VLOOKUP($G335,county_facts!$A:$BB,35,FALSE)</f>
        <v>8.6999999999999993</v>
      </c>
      <c r="AN335">
        <f>VLOOKUP($G335,county_facts!$A:$BB,36,FALSE)</f>
        <v>9707</v>
      </c>
      <c r="AO335">
        <f>VLOOKUP($G335,county_facts!$A:$BB,37,FALSE)</f>
        <v>129592</v>
      </c>
      <c r="AP335">
        <f>VLOOKUP($G335,county_facts!$A:$BB,38,FALSE)</f>
        <v>3.2</v>
      </c>
      <c r="AQ335">
        <f>VLOOKUP($G335,county_facts!$A:$BB,39,FALSE)</f>
        <v>29974</v>
      </c>
      <c r="AR335">
        <f>VLOOKUP($G335,county_facts!$A:$BB,40,FALSE)</f>
        <v>36890</v>
      </c>
      <c r="AS335">
        <f>VLOOKUP($G335,county_facts!$A:$BB,41,FALSE)</f>
        <v>1.2</v>
      </c>
      <c r="AT335">
        <f>VLOOKUP($G335,county_facts!$A:$BB,42,FALSE)</f>
        <v>0</v>
      </c>
      <c r="AU335">
        <f>VLOOKUP($G335,county_facts!$A:$BB,43,FALSE)</f>
        <v>6.6</v>
      </c>
      <c r="AV335">
        <f>VLOOKUP($G335,county_facts!$A:$BB,44,FALSE)</f>
        <v>0</v>
      </c>
      <c r="AW335">
        <f>VLOOKUP($G335,county_facts!$A:$BB,45,FALSE)</f>
        <v>5.3</v>
      </c>
      <c r="AX335">
        <f>VLOOKUP($G335,county_facts!$A:$BB,46,FALSE)</f>
        <v>28.3</v>
      </c>
      <c r="AY335">
        <f>VLOOKUP($G335,county_facts!$A:$BB,47,FALSE)</f>
        <v>3023419</v>
      </c>
      <c r="AZ335">
        <f>VLOOKUP($G335,county_facts!$A:$BB,48,FALSE)</f>
        <v>3898601</v>
      </c>
      <c r="BA335">
        <f>VLOOKUP($G335,county_facts!$A:$BB,49,FALSE)</f>
        <v>6180067</v>
      </c>
      <c r="BB335">
        <f>VLOOKUP($G335,county_facts!$A:$BB,50,FALSE)</f>
        <v>18622</v>
      </c>
      <c r="BC335">
        <f>VLOOKUP($G335,county_facts!$A:$BB,51,FALSE)</f>
        <v>773617</v>
      </c>
      <c r="BD335">
        <f>VLOOKUP($G335,county_facts!$A:$BB,52,FALSE)</f>
        <v>1990</v>
      </c>
      <c r="BE335">
        <f>VLOOKUP($G335,county_facts!$A:$BB,53,FALSE)</f>
        <v>1407.01</v>
      </c>
      <c r="BF335">
        <f>VLOOKUP($G335,county_facts!$A:$BB,54,FALSE)</f>
        <v>247.6</v>
      </c>
    </row>
    <row r="336" spans="1:58" x14ac:dyDescent="0.3">
      <c r="A336" t="s">
        <v>9</v>
      </c>
      <c r="B336" t="s">
        <v>159</v>
      </c>
      <c r="C336">
        <v>93641</v>
      </c>
      <c r="D336" t="s">
        <v>132</v>
      </c>
      <c r="E336">
        <v>162682</v>
      </c>
      <c r="F336">
        <v>0.57560762700000001</v>
      </c>
      <c r="G336">
        <v>6059</v>
      </c>
      <c r="H336">
        <f>VLOOKUP($G336,county_facts!$A:$BB,4,FALSE)</f>
        <v>3145515</v>
      </c>
      <c r="I336">
        <f>VLOOKUP($G336,county_facts!$A:$BB,5,FALSE)</f>
        <v>3010269</v>
      </c>
      <c r="J336">
        <f>VLOOKUP($G336,county_facts!$A:$BB,6,FALSE)</f>
        <v>4.5</v>
      </c>
      <c r="K336">
        <f>VLOOKUP($G336,county_facts!$A:$BB,7,FALSE)</f>
        <v>3010232</v>
      </c>
      <c r="L336">
        <f>VLOOKUP($G336,county_facts!$A:$BB,8,FALSE)</f>
        <v>6.1</v>
      </c>
      <c r="M336">
        <f>VLOOKUP($G336,county_facts!$A:$BB,9,FALSE)</f>
        <v>23</v>
      </c>
      <c r="N336">
        <f>VLOOKUP($G336,county_facts!$A:$BB,10,FALSE)</f>
        <v>13.1</v>
      </c>
      <c r="O336">
        <f>VLOOKUP($G336,county_facts!$A:$BB,11,FALSE)</f>
        <v>50.6</v>
      </c>
      <c r="P336">
        <f>VLOOKUP($G336,county_facts!$A:$BB,12,FALSE)</f>
        <v>73.5</v>
      </c>
      <c r="Q336">
        <f>VLOOKUP($G336,county_facts!$A:$BB,13,FALSE)</f>
        <v>2.1</v>
      </c>
      <c r="R336">
        <f>VLOOKUP($G336,county_facts!$A:$BB,14,FALSE)</f>
        <v>1.1000000000000001</v>
      </c>
      <c r="S336">
        <f>VLOOKUP($G336,county_facts!$A:$BB,15,FALSE)</f>
        <v>19.600000000000001</v>
      </c>
      <c r="T336">
        <f>VLOOKUP($G336,county_facts!$A:$BB,16,FALSE)</f>
        <v>0.4</v>
      </c>
      <c r="U336">
        <f>VLOOKUP($G336,county_facts!$A:$BB,17,FALSE)</f>
        <v>3.3</v>
      </c>
      <c r="V336">
        <f>VLOOKUP($G336,county_facts!$A:$BB,18,FALSE)</f>
        <v>34.299999999999997</v>
      </c>
      <c r="W336">
        <f>VLOOKUP($G336,county_facts!$A:$BB,19,FALSE)</f>
        <v>42</v>
      </c>
      <c r="X336">
        <f>VLOOKUP($G336,county_facts!$A:$BB,20,FALSE)</f>
        <v>84.9</v>
      </c>
      <c r="Y336">
        <f>VLOOKUP($G336,county_facts!$A:$BB,21,FALSE)</f>
        <v>30.4</v>
      </c>
      <c r="Z336">
        <f>VLOOKUP($G336,county_facts!$A:$BB,22,FALSE)</f>
        <v>45.5</v>
      </c>
      <c r="AA336">
        <f>VLOOKUP($G336,county_facts!$A:$BB,23,FALSE)</f>
        <v>83.8</v>
      </c>
      <c r="AB336">
        <f>VLOOKUP($G336,county_facts!$A:$BB,24,FALSE)</f>
        <v>36.799999999999997</v>
      </c>
      <c r="AC336">
        <f>VLOOKUP($G336,county_facts!$A:$BB,25,FALSE)</f>
        <v>131229</v>
      </c>
      <c r="AD336">
        <f>VLOOKUP($G336,county_facts!$A:$BB,26,FALSE)</f>
        <v>26.3</v>
      </c>
      <c r="AE336">
        <f>VLOOKUP($G336,county_facts!$A:$BB,27,FALSE)</f>
        <v>1072011</v>
      </c>
      <c r="AF336">
        <f>VLOOKUP($G336,county_facts!$A:$BB,28,FALSE)</f>
        <v>58.7</v>
      </c>
      <c r="AG336">
        <f>VLOOKUP($G336,county_facts!$A:$BB,29,FALSE)</f>
        <v>34.200000000000003</v>
      </c>
      <c r="AH336">
        <f>VLOOKUP($G336,county_facts!$A:$BB,30,FALSE)</f>
        <v>519600</v>
      </c>
      <c r="AI336">
        <f>VLOOKUP($G336,county_facts!$A:$BB,31,FALSE)</f>
        <v>995512</v>
      </c>
      <c r="AJ336">
        <f>VLOOKUP($G336,county_facts!$A:$BB,32,FALSE)</f>
        <v>3.02</v>
      </c>
      <c r="AK336">
        <f>VLOOKUP($G336,county_facts!$A:$BB,33,FALSE)</f>
        <v>34057</v>
      </c>
      <c r="AL336">
        <f>VLOOKUP($G336,county_facts!$A:$BB,34,FALSE)</f>
        <v>75422</v>
      </c>
      <c r="AM336">
        <f>VLOOKUP($G336,county_facts!$A:$BB,35,FALSE)</f>
        <v>12.4</v>
      </c>
      <c r="AN336">
        <f>VLOOKUP($G336,county_facts!$A:$BB,36,FALSE)</f>
        <v>89496</v>
      </c>
      <c r="AO336">
        <f>VLOOKUP($G336,county_facts!$A:$BB,37,FALSE)</f>
        <v>1381148</v>
      </c>
      <c r="AP336">
        <f>VLOOKUP($G336,county_facts!$A:$BB,38,FALSE)</f>
        <v>2.4</v>
      </c>
      <c r="AQ336">
        <f>VLOOKUP($G336,county_facts!$A:$BB,39,FALSE)</f>
        <v>278270</v>
      </c>
      <c r="AR336">
        <f>VLOOKUP($G336,county_facts!$A:$BB,40,FALSE)</f>
        <v>329380</v>
      </c>
      <c r="AS336">
        <f>VLOOKUP($G336,county_facts!$A:$BB,41,FALSE)</f>
        <v>1.3</v>
      </c>
      <c r="AT336">
        <f>VLOOKUP($G336,county_facts!$A:$BB,42,FALSE)</f>
        <v>1</v>
      </c>
      <c r="AU336">
        <f>VLOOKUP($G336,county_facts!$A:$BB,43,FALSE)</f>
        <v>19.2</v>
      </c>
      <c r="AV336">
        <f>VLOOKUP($G336,county_facts!$A:$BB,44,FALSE)</f>
        <v>0.3</v>
      </c>
      <c r="AW336">
        <f>VLOOKUP($G336,county_facts!$A:$BB,45,FALSE)</f>
        <v>12.4</v>
      </c>
      <c r="AX336">
        <f>VLOOKUP($G336,county_facts!$A:$BB,46,FALSE)</f>
        <v>28.4</v>
      </c>
      <c r="AY336">
        <f>VLOOKUP($G336,county_facts!$A:$BB,47,FALSE)</f>
        <v>49131942</v>
      </c>
      <c r="AZ336">
        <f>VLOOKUP($G336,county_facts!$A:$BB,48,FALSE)</f>
        <v>97963621</v>
      </c>
      <c r="BA336">
        <f>VLOOKUP($G336,county_facts!$A:$BB,49,FALSE)</f>
        <v>45022513</v>
      </c>
      <c r="BB336">
        <f>VLOOKUP($G336,county_facts!$A:$BB,50,FALSE)</f>
        <v>15221</v>
      </c>
      <c r="BC336">
        <f>VLOOKUP($G336,county_facts!$A:$BB,51,FALSE)</f>
        <v>8247828</v>
      </c>
      <c r="BD336">
        <f>VLOOKUP($G336,county_facts!$A:$BB,52,FALSE)</f>
        <v>9291</v>
      </c>
      <c r="BE336">
        <f>VLOOKUP($G336,county_facts!$A:$BB,53,FALSE)</f>
        <v>790.57</v>
      </c>
      <c r="BF336">
        <f>VLOOKUP($G336,county_facts!$A:$BB,54,FALSE)</f>
        <v>3807.7</v>
      </c>
    </row>
    <row r="337" spans="1:58" x14ac:dyDescent="0.3">
      <c r="A337" t="s">
        <v>6</v>
      </c>
      <c r="B337" t="s">
        <v>159</v>
      </c>
      <c r="C337">
        <v>69041</v>
      </c>
      <c r="D337" t="s">
        <v>132</v>
      </c>
      <c r="E337">
        <v>162682</v>
      </c>
      <c r="F337">
        <v>0.42439237299999999</v>
      </c>
      <c r="G337">
        <v>6059</v>
      </c>
      <c r="H337">
        <f>VLOOKUP($G337,county_facts!$A:$BB,4,FALSE)</f>
        <v>3145515</v>
      </c>
      <c r="I337">
        <f>VLOOKUP($G337,county_facts!$A:$BB,5,FALSE)</f>
        <v>3010269</v>
      </c>
      <c r="J337">
        <f>VLOOKUP($G337,county_facts!$A:$BB,6,FALSE)</f>
        <v>4.5</v>
      </c>
      <c r="K337">
        <f>VLOOKUP($G337,county_facts!$A:$BB,7,FALSE)</f>
        <v>3010232</v>
      </c>
      <c r="L337">
        <f>VLOOKUP($G337,county_facts!$A:$BB,8,FALSE)</f>
        <v>6.1</v>
      </c>
      <c r="M337">
        <f>VLOOKUP($G337,county_facts!$A:$BB,9,FALSE)</f>
        <v>23</v>
      </c>
      <c r="N337">
        <f>VLOOKUP($G337,county_facts!$A:$BB,10,FALSE)</f>
        <v>13.1</v>
      </c>
      <c r="O337">
        <f>VLOOKUP($G337,county_facts!$A:$BB,11,FALSE)</f>
        <v>50.6</v>
      </c>
      <c r="P337">
        <f>VLOOKUP($G337,county_facts!$A:$BB,12,FALSE)</f>
        <v>73.5</v>
      </c>
      <c r="Q337">
        <f>VLOOKUP($G337,county_facts!$A:$BB,13,FALSE)</f>
        <v>2.1</v>
      </c>
      <c r="R337">
        <f>VLOOKUP($G337,county_facts!$A:$BB,14,FALSE)</f>
        <v>1.1000000000000001</v>
      </c>
      <c r="S337">
        <f>VLOOKUP($G337,county_facts!$A:$BB,15,FALSE)</f>
        <v>19.600000000000001</v>
      </c>
      <c r="T337">
        <f>VLOOKUP($G337,county_facts!$A:$BB,16,FALSE)</f>
        <v>0.4</v>
      </c>
      <c r="U337">
        <f>VLOOKUP($G337,county_facts!$A:$BB,17,FALSE)</f>
        <v>3.3</v>
      </c>
      <c r="V337">
        <f>VLOOKUP($G337,county_facts!$A:$BB,18,FALSE)</f>
        <v>34.299999999999997</v>
      </c>
      <c r="W337">
        <f>VLOOKUP($G337,county_facts!$A:$BB,19,FALSE)</f>
        <v>42</v>
      </c>
      <c r="X337">
        <f>VLOOKUP($G337,county_facts!$A:$BB,20,FALSE)</f>
        <v>84.9</v>
      </c>
      <c r="Y337">
        <f>VLOOKUP($G337,county_facts!$A:$BB,21,FALSE)</f>
        <v>30.4</v>
      </c>
      <c r="Z337">
        <f>VLOOKUP($G337,county_facts!$A:$BB,22,FALSE)</f>
        <v>45.5</v>
      </c>
      <c r="AA337">
        <f>VLOOKUP($G337,county_facts!$A:$BB,23,FALSE)</f>
        <v>83.8</v>
      </c>
      <c r="AB337">
        <f>VLOOKUP($G337,county_facts!$A:$BB,24,FALSE)</f>
        <v>36.799999999999997</v>
      </c>
      <c r="AC337">
        <f>VLOOKUP($G337,county_facts!$A:$BB,25,FALSE)</f>
        <v>131229</v>
      </c>
      <c r="AD337">
        <f>VLOOKUP($G337,county_facts!$A:$BB,26,FALSE)</f>
        <v>26.3</v>
      </c>
      <c r="AE337">
        <f>VLOOKUP($G337,county_facts!$A:$BB,27,FALSE)</f>
        <v>1072011</v>
      </c>
      <c r="AF337">
        <f>VLOOKUP($G337,county_facts!$A:$BB,28,FALSE)</f>
        <v>58.7</v>
      </c>
      <c r="AG337">
        <f>VLOOKUP($G337,county_facts!$A:$BB,29,FALSE)</f>
        <v>34.200000000000003</v>
      </c>
      <c r="AH337">
        <f>VLOOKUP($G337,county_facts!$A:$BB,30,FALSE)</f>
        <v>519600</v>
      </c>
      <c r="AI337">
        <f>VLOOKUP($G337,county_facts!$A:$BB,31,FALSE)</f>
        <v>995512</v>
      </c>
      <c r="AJ337">
        <f>VLOOKUP($G337,county_facts!$A:$BB,32,FALSE)</f>
        <v>3.02</v>
      </c>
      <c r="AK337">
        <f>VLOOKUP($G337,county_facts!$A:$BB,33,FALSE)</f>
        <v>34057</v>
      </c>
      <c r="AL337">
        <f>VLOOKUP($G337,county_facts!$A:$BB,34,FALSE)</f>
        <v>75422</v>
      </c>
      <c r="AM337">
        <f>VLOOKUP($G337,county_facts!$A:$BB,35,FALSE)</f>
        <v>12.4</v>
      </c>
      <c r="AN337">
        <f>VLOOKUP($G337,county_facts!$A:$BB,36,FALSE)</f>
        <v>89496</v>
      </c>
      <c r="AO337">
        <f>VLOOKUP($G337,county_facts!$A:$BB,37,FALSE)</f>
        <v>1381148</v>
      </c>
      <c r="AP337">
        <f>VLOOKUP($G337,county_facts!$A:$BB,38,FALSE)</f>
        <v>2.4</v>
      </c>
      <c r="AQ337">
        <f>VLOOKUP($G337,county_facts!$A:$BB,39,FALSE)</f>
        <v>278270</v>
      </c>
      <c r="AR337">
        <f>VLOOKUP($G337,county_facts!$A:$BB,40,FALSE)</f>
        <v>329380</v>
      </c>
      <c r="AS337">
        <f>VLOOKUP($G337,county_facts!$A:$BB,41,FALSE)</f>
        <v>1.3</v>
      </c>
      <c r="AT337">
        <f>VLOOKUP($G337,county_facts!$A:$BB,42,FALSE)</f>
        <v>1</v>
      </c>
      <c r="AU337">
        <f>VLOOKUP($G337,county_facts!$A:$BB,43,FALSE)</f>
        <v>19.2</v>
      </c>
      <c r="AV337">
        <f>VLOOKUP($G337,county_facts!$A:$BB,44,FALSE)</f>
        <v>0.3</v>
      </c>
      <c r="AW337">
        <f>VLOOKUP($G337,county_facts!$A:$BB,45,FALSE)</f>
        <v>12.4</v>
      </c>
      <c r="AX337">
        <f>VLOOKUP($G337,county_facts!$A:$BB,46,FALSE)</f>
        <v>28.4</v>
      </c>
      <c r="AY337">
        <f>VLOOKUP($G337,county_facts!$A:$BB,47,FALSE)</f>
        <v>49131942</v>
      </c>
      <c r="AZ337">
        <f>VLOOKUP($G337,county_facts!$A:$BB,48,FALSE)</f>
        <v>97963621</v>
      </c>
      <c r="BA337">
        <f>VLOOKUP($G337,county_facts!$A:$BB,49,FALSE)</f>
        <v>45022513</v>
      </c>
      <c r="BB337">
        <f>VLOOKUP($G337,county_facts!$A:$BB,50,FALSE)</f>
        <v>15221</v>
      </c>
      <c r="BC337">
        <f>VLOOKUP($G337,county_facts!$A:$BB,51,FALSE)</f>
        <v>8247828</v>
      </c>
      <c r="BD337">
        <f>VLOOKUP($G337,county_facts!$A:$BB,52,FALSE)</f>
        <v>9291</v>
      </c>
      <c r="BE337">
        <f>VLOOKUP($G337,county_facts!$A:$BB,53,FALSE)</f>
        <v>790.57</v>
      </c>
      <c r="BF337">
        <f>VLOOKUP($G337,county_facts!$A:$BB,54,FALSE)</f>
        <v>3807.7</v>
      </c>
    </row>
    <row r="338" spans="1:58" x14ac:dyDescent="0.3">
      <c r="A338" t="s">
        <v>9</v>
      </c>
      <c r="B338" t="s">
        <v>95</v>
      </c>
      <c r="C338">
        <v>4243</v>
      </c>
      <c r="D338" t="s">
        <v>132</v>
      </c>
      <c r="E338">
        <v>5885</v>
      </c>
      <c r="F338">
        <v>0.72098555600000003</v>
      </c>
      <c r="G338">
        <v>6057</v>
      </c>
      <c r="H338">
        <f>VLOOKUP($G338,county_facts!$A:$BB,4,FALSE)</f>
        <v>98893</v>
      </c>
      <c r="I338">
        <f>VLOOKUP($G338,county_facts!$A:$BB,5,FALSE)</f>
        <v>98748</v>
      </c>
      <c r="J338">
        <f>VLOOKUP($G338,county_facts!$A:$BB,6,FALSE)</f>
        <v>0.1</v>
      </c>
      <c r="K338">
        <f>VLOOKUP($G338,county_facts!$A:$BB,7,FALSE)</f>
        <v>98764</v>
      </c>
      <c r="L338">
        <f>VLOOKUP($G338,county_facts!$A:$BB,8,FALSE)</f>
        <v>4.2</v>
      </c>
      <c r="M338">
        <f>VLOOKUP($G338,county_facts!$A:$BB,9,FALSE)</f>
        <v>17.8</v>
      </c>
      <c r="N338">
        <f>VLOOKUP($G338,county_facts!$A:$BB,10,FALSE)</f>
        <v>23.4</v>
      </c>
      <c r="O338">
        <f>VLOOKUP($G338,county_facts!$A:$BB,11,FALSE)</f>
        <v>50.8</v>
      </c>
      <c r="P338">
        <f>VLOOKUP($G338,county_facts!$A:$BB,12,FALSE)</f>
        <v>93.6</v>
      </c>
      <c r="Q338">
        <f>VLOOKUP($G338,county_facts!$A:$BB,13,FALSE)</f>
        <v>0.6</v>
      </c>
      <c r="R338">
        <f>VLOOKUP($G338,county_facts!$A:$BB,14,FALSE)</f>
        <v>1.2</v>
      </c>
      <c r="S338">
        <f>VLOOKUP($G338,county_facts!$A:$BB,15,FALSE)</f>
        <v>1.4</v>
      </c>
      <c r="T338">
        <f>VLOOKUP($G338,county_facts!$A:$BB,16,FALSE)</f>
        <v>0.2</v>
      </c>
      <c r="U338">
        <f>VLOOKUP($G338,county_facts!$A:$BB,17,FALSE)</f>
        <v>3</v>
      </c>
      <c r="V338">
        <f>VLOOKUP($G338,county_facts!$A:$BB,18,FALSE)</f>
        <v>9.1999999999999993</v>
      </c>
      <c r="W338">
        <f>VLOOKUP($G338,county_facts!$A:$BB,19,FALSE)</f>
        <v>85.6</v>
      </c>
      <c r="X338">
        <f>VLOOKUP($G338,county_facts!$A:$BB,20,FALSE)</f>
        <v>86.2</v>
      </c>
      <c r="Y338">
        <f>VLOOKUP($G338,county_facts!$A:$BB,21,FALSE)</f>
        <v>6</v>
      </c>
      <c r="Z338">
        <f>VLOOKUP($G338,county_facts!$A:$BB,22,FALSE)</f>
        <v>7.7</v>
      </c>
      <c r="AA338">
        <f>VLOOKUP($G338,county_facts!$A:$BB,23,FALSE)</f>
        <v>94.3</v>
      </c>
      <c r="AB338">
        <f>VLOOKUP($G338,county_facts!$A:$BB,24,FALSE)</f>
        <v>32.299999999999997</v>
      </c>
      <c r="AC338">
        <f>VLOOKUP($G338,county_facts!$A:$BB,25,FALSE)</f>
        <v>10085</v>
      </c>
      <c r="AD338">
        <f>VLOOKUP($G338,county_facts!$A:$BB,26,FALSE)</f>
        <v>24.6</v>
      </c>
      <c r="AE338">
        <f>VLOOKUP($G338,county_facts!$A:$BB,27,FALSE)</f>
        <v>53080</v>
      </c>
      <c r="AF338">
        <f>VLOOKUP($G338,county_facts!$A:$BB,28,FALSE)</f>
        <v>72.599999999999994</v>
      </c>
      <c r="AG338">
        <f>VLOOKUP($G338,county_facts!$A:$BB,29,FALSE)</f>
        <v>10.1</v>
      </c>
      <c r="AH338">
        <f>VLOOKUP($G338,county_facts!$A:$BB,30,FALSE)</f>
        <v>357300</v>
      </c>
      <c r="AI338">
        <f>VLOOKUP($G338,county_facts!$A:$BB,31,FALSE)</f>
        <v>40991</v>
      </c>
      <c r="AJ338">
        <f>VLOOKUP($G338,county_facts!$A:$BB,32,FALSE)</f>
        <v>2.38</v>
      </c>
      <c r="AK338">
        <f>VLOOKUP($G338,county_facts!$A:$BB,33,FALSE)</f>
        <v>32346</v>
      </c>
      <c r="AL338">
        <f>VLOOKUP($G338,county_facts!$A:$BB,34,FALSE)</f>
        <v>57353</v>
      </c>
      <c r="AM338">
        <f>VLOOKUP($G338,county_facts!$A:$BB,35,FALSE)</f>
        <v>12</v>
      </c>
      <c r="AN338">
        <f>VLOOKUP($G338,county_facts!$A:$BB,36,FALSE)</f>
        <v>2966</v>
      </c>
      <c r="AO338">
        <f>VLOOKUP($G338,county_facts!$A:$BB,37,FALSE)</f>
        <v>26259</v>
      </c>
      <c r="AP338">
        <f>VLOOKUP($G338,county_facts!$A:$BB,38,FALSE)</f>
        <v>3.1</v>
      </c>
      <c r="AQ338">
        <f>VLOOKUP($G338,county_facts!$A:$BB,39,FALSE)</f>
        <v>11651</v>
      </c>
      <c r="AR338">
        <f>VLOOKUP($G338,county_facts!$A:$BB,40,FALSE)</f>
        <v>14492</v>
      </c>
      <c r="AS338">
        <f>VLOOKUP($G338,county_facts!$A:$BB,41,FALSE)</f>
        <v>0</v>
      </c>
      <c r="AT338">
        <f>VLOOKUP($G338,county_facts!$A:$BB,42,FALSE)</f>
        <v>0</v>
      </c>
      <c r="AU338">
        <f>VLOOKUP($G338,county_facts!$A:$BB,43,FALSE)</f>
        <v>0</v>
      </c>
      <c r="AV338">
        <f>VLOOKUP($G338,county_facts!$A:$BB,44,FALSE)</f>
        <v>0</v>
      </c>
      <c r="AW338">
        <f>VLOOKUP($G338,county_facts!$A:$BB,45,FALSE)</f>
        <v>0</v>
      </c>
      <c r="AX338">
        <f>VLOOKUP($G338,county_facts!$A:$BB,46,FALSE)</f>
        <v>28.7</v>
      </c>
      <c r="AY338">
        <f>VLOOKUP($G338,county_facts!$A:$BB,47,FALSE)</f>
        <v>664601</v>
      </c>
      <c r="AZ338">
        <f>VLOOKUP($G338,county_facts!$A:$BB,48,FALSE)</f>
        <v>0</v>
      </c>
      <c r="BA338">
        <f>VLOOKUP($G338,county_facts!$A:$BB,49,FALSE)</f>
        <v>1077159</v>
      </c>
      <c r="BB338">
        <f>VLOOKUP($G338,county_facts!$A:$BB,50,FALSE)</f>
        <v>11111</v>
      </c>
      <c r="BC338">
        <f>VLOOKUP($G338,county_facts!$A:$BB,51,FALSE)</f>
        <v>199443</v>
      </c>
      <c r="BD338">
        <f>VLOOKUP($G338,county_facts!$A:$BB,52,FALSE)</f>
        <v>290</v>
      </c>
      <c r="BE338">
        <f>VLOOKUP($G338,county_facts!$A:$BB,53,FALSE)</f>
        <v>957.77</v>
      </c>
      <c r="BF338">
        <f>VLOOKUP($G338,county_facts!$A:$BB,54,FALSE)</f>
        <v>103.1</v>
      </c>
    </row>
    <row r="339" spans="1:58" x14ac:dyDescent="0.3">
      <c r="A339" t="s">
        <v>6</v>
      </c>
      <c r="B339" t="s">
        <v>95</v>
      </c>
      <c r="C339">
        <v>1642</v>
      </c>
      <c r="D339" t="s">
        <v>132</v>
      </c>
      <c r="E339">
        <v>5885</v>
      </c>
      <c r="F339">
        <v>0.27901444399999997</v>
      </c>
      <c r="G339">
        <v>6057</v>
      </c>
      <c r="H339">
        <f>VLOOKUP($G339,county_facts!$A:$BB,4,FALSE)</f>
        <v>98893</v>
      </c>
      <c r="I339">
        <f>VLOOKUP($G339,county_facts!$A:$BB,5,FALSE)</f>
        <v>98748</v>
      </c>
      <c r="J339">
        <f>VLOOKUP($G339,county_facts!$A:$BB,6,FALSE)</f>
        <v>0.1</v>
      </c>
      <c r="K339">
        <f>VLOOKUP($G339,county_facts!$A:$BB,7,FALSE)</f>
        <v>98764</v>
      </c>
      <c r="L339">
        <f>VLOOKUP($G339,county_facts!$A:$BB,8,FALSE)</f>
        <v>4.2</v>
      </c>
      <c r="M339">
        <f>VLOOKUP($G339,county_facts!$A:$BB,9,FALSE)</f>
        <v>17.8</v>
      </c>
      <c r="N339">
        <f>VLOOKUP($G339,county_facts!$A:$BB,10,FALSE)</f>
        <v>23.4</v>
      </c>
      <c r="O339">
        <f>VLOOKUP($G339,county_facts!$A:$BB,11,FALSE)</f>
        <v>50.8</v>
      </c>
      <c r="P339">
        <f>VLOOKUP($G339,county_facts!$A:$BB,12,FALSE)</f>
        <v>93.6</v>
      </c>
      <c r="Q339">
        <f>VLOOKUP($G339,county_facts!$A:$BB,13,FALSE)</f>
        <v>0.6</v>
      </c>
      <c r="R339">
        <f>VLOOKUP($G339,county_facts!$A:$BB,14,FALSE)</f>
        <v>1.2</v>
      </c>
      <c r="S339">
        <f>VLOOKUP($G339,county_facts!$A:$BB,15,FALSE)</f>
        <v>1.4</v>
      </c>
      <c r="T339">
        <f>VLOOKUP($G339,county_facts!$A:$BB,16,FALSE)</f>
        <v>0.2</v>
      </c>
      <c r="U339">
        <f>VLOOKUP($G339,county_facts!$A:$BB,17,FALSE)</f>
        <v>3</v>
      </c>
      <c r="V339">
        <f>VLOOKUP($G339,county_facts!$A:$BB,18,FALSE)</f>
        <v>9.1999999999999993</v>
      </c>
      <c r="W339">
        <f>VLOOKUP($G339,county_facts!$A:$BB,19,FALSE)</f>
        <v>85.6</v>
      </c>
      <c r="X339">
        <f>VLOOKUP($G339,county_facts!$A:$BB,20,FALSE)</f>
        <v>86.2</v>
      </c>
      <c r="Y339">
        <f>VLOOKUP($G339,county_facts!$A:$BB,21,FALSE)</f>
        <v>6</v>
      </c>
      <c r="Z339">
        <f>VLOOKUP($G339,county_facts!$A:$BB,22,FALSE)</f>
        <v>7.7</v>
      </c>
      <c r="AA339">
        <f>VLOOKUP($G339,county_facts!$A:$BB,23,FALSE)</f>
        <v>94.3</v>
      </c>
      <c r="AB339">
        <f>VLOOKUP($G339,county_facts!$A:$BB,24,FALSE)</f>
        <v>32.299999999999997</v>
      </c>
      <c r="AC339">
        <f>VLOOKUP($G339,county_facts!$A:$BB,25,FALSE)</f>
        <v>10085</v>
      </c>
      <c r="AD339">
        <f>VLOOKUP($G339,county_facts!$A:$BB,26,FALSE)</f>
        <v>24.6</v>
      </c>
      <c r="AE339">
        <f>VLOOKUP($G339,county_facts!$A:$BB,27,FALSE)</f>
        <v>53080</v>
      </c>
      <c r="AF339">
        <f>VLOOKUP($G339,county_facts!$A:$BB,28,FALSE)</f>
        <v>72.599999999999994</v>
      </c>
      <c r="AG339">
        <f>VLOOKUP($G339,county_facts!$A:$BB,29,FALSE)</f>
        <v>10.1</v>
      </c>
      <c r="AH339">
        <f>VLOOKUP($G339,county_facts!$A:$BB,30,FALSE)</f>
        <v>357300</v>
      </c>
      <c r="AI339">
        <f>VLOOKUP($G339,county_facts!$A:$BB,31,FALSE)</f>
        <v>40991</v>
      </c>
      <c r="AJ339">
        <f>VLOOKUP($G339,county_facts!$A:$BB,32,FALSE)</f>
        <v>2.38</v>
      </c>
      <c r="AK339">
        <f>VLOOKUP($G339,county_facts!$A:$BB,33,FALSE)</f>
        <v>32346</v>
      </c>
      <c r="AL339">
        <f>VLOOKUP($G339,county_facts!$A:$BB,34,FALSE)</f>
        <v>57353</v>
      </c>
      <c r="AM339">
        <f>VLOOKUP($G339,county_facts!$A:$BB,35,FALSE)</f>
        <v>12</v>
      </c>
      <c r="AN339">
        <f>VLOOKUP($G339,county_facts!$A:$BB,36,FALSE)</f>
        <v>2966</v>
      </c>
      <c r="AO339">
        <f>VLOOKUP($G339,county_facts!$A:$BB,37,FALSE)</f>
        <v>26259</v>
      </c>
      <c r="AP339">
        <f>VLOOKUP($G339,county_facts!$A:$BB,38,FALSE)</f>
        <v>3.1</v>
      </c>
      <c r="AQ339">
        <f>VLOOKUP($G339,county_facts!$A:$BB,39,FALSE)</f>
        <v>11651</v>
      </c>
      <c r="AR339">
        <f>VLOOKUP($G339,county_facts!$A:$BB,40,FALSE)</f>
        <v>14492</v>
      </c>
      <c r="AS339">
        <f>VLOOKUP($G339,county_facts!$A:$BB,41,FALSE)</f>
        <v>0</v>
      </c>
      <c r="AT339">
        <f>VLOOKUP($G339,county_facts!$A:$BB,42,FALSE)</f>
        <v>0</v>
      </c>
      <c r="AU339">
        <f>VLOOKUP($G339,county_facts!$A:$BB,43,FALSE)</f>
        <v>0</v>
      </c>
      <c r="AV339">
        <f>VLOOKUP($G339,county_facts!$A:$BB,44,FALSE)</f>
        <v>0</v>
      </c>
      <c r="AW339">
        <f>VLOOKUP($G339,county_facts!$A:$BB,45,FALSE)</f>
        <v>0</v>
      </c>
      <c r="AX339">
        <f>VLOOKUP($G339,county_facts!$A:$BB,46,FALSE)</f>
        <v>28.7</v>
      </c>
      <c r="AY339">
        <f>VLOOKUP($G339,county_facts!$A:$BB,47,FALSE)</f>
        <v>664601</v>
      </c>
      <c r="AZ339">
        <f>VLOOKUP($G339,county_facts!$A:$BB,48,FALSE)</f>
        <v>0</v>
      </c>
      <c r="BA339">
        <f>VLOOKUP($G339,county_facts!$A:$BB,49,FALSE)</f>
        <v>1077159</v>
      </c>
      <c r="BB339">
        <f>VLOOKUP($G339,county_facts!$A:$BB,50,FALSE)</f>
        <v>11111</v>
      </c>
      <c r="BC339">
        <f>VLOOKUP($G339,county_facts!$A:$BB,51,FALSE)</f>
        <v>199443</v>
      </c>
      <c r="BD339">
        <f>VLOOKUP($G339,county_facts!$A:$BB,52,FALSE)</f>
        <v>290</v>
      </c>
      <c r="BE339">
        <f>VLOOKUP($G339,county_facts!$A:$BB,53,FALSE)</f>
        <v>957.77</v>
      </c>
      <c r="BF339">
        <f>VLOOKUP($G339,county_facts!$A:$BB,54,FALSE)</f>
        <v>103.1</v>
      </c>
    </row>
    <row r="340" spans="1:58" x14ac:dyDescent="0.3">
      <c r="A340" t="s">
        <v>9</v>
      </c>
      <c r="B340" t="s">
        <v>160</v>
      </c>
      <c r="C340">
        <v>4705</v>
      </c>
      <c r="D340" t="s">
        <v>132</v>
      </c>
      <c r="E340">
        <v>8347</v>
      </c>
      <c r="F340">
        <v>0.56367557199999996</v>
      </c>
      <c r="G340">
        <v>6055</v>
      </c>
      <c r="H340">
        <f>VLOOKUP($G340,county_facts!$A:$BB,4,FALSE)</f>
        <v>141667</v>
      </c>
      <c r="I340">
        <f>VLOOKUP($G340,county_facts!$A:$BB,5,FALSE)</f>
        <v>136530</v>
      </c>
      <c r="J340">
        <f>VLOOKUP($G340,county_facts!$A:$BB,6,FALSE)</f>
        <v>3.8</v>
      </c>
      <c r="K340">
        <f>VLOOKUP($G340,county_facts!$A:$BB,7,FALSE)</f>
        <v>136484</v>
      </c>
      <c r="L340">
        <f>VLOOKUP($G340,county_facts!$A:$BB,8,FALSE)</f>
        <v>5.4</v>
      </c>
      <c r="M340">
        <f>VLOOKUP($G340,county_facts!$A:$BB,9,FALSE)</f>
        <v>21.8</v>
      </c>
      <c r="N340">
        <f>VLOOKUP($G340,county_facts!$A:$BB,10,FALSE)</f>
        <v>16.8</v>
      </c>
      <c r="O340">
        <f>VLOOKUP($G340,county_facts!$A:$BB,11,FALSE)</f>
        <v>50.3</v>
      </c>
      <c r="P340">
        <f>VLOOKUP($G340,county_facts!$A:$BB,12,FALSE)</f>
        <v>84.8</v>
      </c>
      <c r="Q340">
        <f>VLOOKUP($G340,county_facts!$A:$BB,13,FALSE)</f>
        <v>2.4</v>
      </c>
      <c r="R340">
        <f>VLOOKUP($G340,county_facts!$A:$BB,14,FALSE)</f>
        <v>1.2</v>
      </c>
      <c r="S340">
        <f>VLOOKUP($G340,county_facts!$A:$BB,15,FALSE)</f>
        <v>8.1</v>
      </c>
      <c r="T340">
        <f>VLOOKUP($G340,county_facts!$A:$BB,16,FALSE)</f>
        <v>0.4</v>
      </c>
      <c r="U340">
        <f>VLOOKUP($G340,county_facts!$A:$BB,17,FALSE)</f>
        <v>3.2</v>
      </c>
      <c r="V340">
        <f>VLOOKUP($G340,county_facts!$A:$BB,18,FALSE)</f>
        <v>33.700000000000003</v>
      </c>
      <c r="W340">
        <f>VLOOKUP($G340,county_facts!$A:$BB,19,FALSE)</f>
        <v>53.7</v>
      </c>
      <c r="X340">
        <f>VLOOKUP($G340,county_facts!$A:$BB,20,FALSE)</f>
        <v>86</v>
      </c>
      <c r="Y340">
        <f>VLOOKUP($G340,county_facts!$A:$BB,21,FALSE)</f>
        <v>22.4</v>
      </c>
      <c r="Z340">
        <f>VLOOKUP($G340,county_facts!$A:$BB,22,FALSE)</f>
        <v>35</v>
      </c>
      <c r="AA340">
        <f>VLOOKUP($G340,county_facts!$A:$BB,23,FALSE)</f>
        <v>83.1</v>
      </c>
      <c r="AB340">
        <f>VLOOKUP($G340,county_facts!$A:$BB,24,FALSE)</f>
        <v>31.3</v>
      </c>
      <c r="AC340">
        <f>VLOOKUP($G340,county_facts!$A:$BB,25,FALSE)</f>
        <v>9410</v>
      </c>
      <c r="AD340">
        <f>VLOOKUP($G340,county_facts!$A:$BB,26,FALSE)</f>
        <v>23.6</v>
      </c>
      <c r="AE340">
        <f>VLOOKUP($G340,county_facts!$A:$BB,27,FALSE)</f>
        <v>55317</v>
      </c>
      <c r="AF340">
        <f>VLOOKUP($G340,county_facts!$A:$BB,28,FALSE)</f>
        <v>60.6</v>
      </c>
      <c r="AG340">
        <f>VLOOKUP($G340,county_facts!$A:$BB,29,FALSE)</f>
        <v>19.7</v>
      </c>
      <c r="AH340">
        <f>VLOOKUP($G340,county_facts!$A:$BB,30,FALSE)</f>
        <v>428600</v>
      </c>
      <c r="AI340">
        <f>VLOOKUP($G340,county_facts!$A:$BB,31,FALSE)</f>
        <v>49431</v>
      </c>
      <c r="AJ340">
        <f>VLOOKUP($G340,county_facts!$A:$BB,32,FALSE)</f>
        <v>2.69</v>
      </c>
      <c r="AK340">
        <f>VLOOKUP($G340,county_facts!$A:$BB,33,FALSE)</f>
        <v>34795</v>
      </c>
      <c r="AL340">
        <f>VLOOKUP($G340,county_facts!$A:$BB,34,FALSE)</f>
        <v>70443</v>
      </c>
      <c r="AM340">
        <f>VLOOKUP($G340,county_facts!$A:$BB,35,FALSE)</f>
        <v>10.1</v>
      </c>
      <c r="AN340">
        <f>VLOOKUP($G340,county_facts!$A:$BB,36,FALSE)</f>
        <v>4043</v>
      </c>
      <c r="AO340">
        <f>VLOOKUP($G340,county_facts!$A:$BB,37,FALSE)</f>
        <v>58272</v>
      </c>
      <c r="AP340">
        <f>VLOOKUP($G340,county_facts!$A:$BB,38,FALSE)</f>
        <v>1.9</v>
      </c>
      <c r="AQ340">
        <f>VLOOKUP($G340,county_facts!$A:$BB,39,FALSE)</f>
        <v>11274</v>
      </c>
      <c r="AR340">
        <f>VLOOKUP($G340,county_facts!$A:$BB,40,FALSE)</f>
        <v>12794</v>
      </c>
      <c r="AS340">
        <f>VLOOKUP($G340,county_facts!$A:$BB,41,FALSE)</f>
        <v>0</v>
      </c>
      <c r="AT340">
        <f>VLOOKUP($G340,county_facts!$A:$BB,42,FALSE)</f>
        <v>1.3</v>
      </c>
      <c r="AU340">
        <f>VLOOKUP($G340,county_facts!$A:$BB,43,FALSE)</f>
        <v>5.4</v>
      </c>
      <c r="AV340">
        <f>VLOOKUP($G340,county_facts!$A:$BB,44,FALSE)</f>
        <v>0</v>
      </c>
      <c r="AW340">
        <f>VLOOKUP($G340,county_facts!$A:$BB,45,FALSE)</f>
        <v>10.3</v>
      </c>
      <c r="AX340">
        <f>VLOOKUP($G340,county_facts!$A:$BB,46,FALSE)</f>
        <v>31.1</v>
      </c>
      <c r="AY340">
        <f>VLOOKUP($G340,county_facts!$A:$BB,47,FALSE)</f>
        <v>4529328</v>
      </c>
      <c r="AZ340">
        <f>VLOOKUP($G340,county_facts!$A:$BB,48,FALSE)</f>
        <v>0</v>
      </c>
      <c r="BA340">
        <f>VLOOKUP($G340,county_facts!$A:$BB,49,FALSE)</f>
        <v>1665005</v>
      </c>
      <c r="BB340">
        <f>VLOOKUP($G340,county_facts!$A:$BB,50,FALSE)</f>
        <v>12619</v>
      </c>
      <c r="BC340">
        <f>VLOOKUP($G340,county_facts!$A:$BB,51,FALSE)</f>
        <v>620353</v>
      </c>
      <c r="BD340">
        <f>VLOOKUP($G340,county_facts!$A:$BB,52,FALSE)</f>
        <v>147</v>
      </c>
      <c r="BE340">
        <f>VLOOKUP($G340,county_facts!$A:$BB,53,FALSE)</f>
        <v>748.36</v>
      </c>
      <c r="BF340">
        <f>VLOOKUP($G340,county_facts!$A:$BB,54,FALSE)</f>
        <v>182.4</v>
      </c>
    </row>
    <row r="341" spans="1:58" x14ac:dyDescent="0.3">
      <c r="A341" t="s">
        <v>6</v>
      </c>
      <c r="B341" t="s">
        <v>160</v>
      </c>
      <c r="C341">
        <v>3642</v>
      </c>
      <c r="D341" t="s">
        <v>132</v>
      </c>
      <c r="E341">
        <v>8347</v>
      </c>
      <c r="F341">
        <v>0.43632442799999999</v>
      </c>
      <c r="G341">
        <v>6055</v>
      </c>
      <c r="H341">
        <f>VLOOKUP($G341,county_facts!$A:$BB,4,FALSE)</f>
        <v>141667</v>
      </c>
      <c r="I341">
        <f>VLOOKUP($G341,county_facts!$A:$BB,5,FALSE)</f>
        <v>136530</v>
      </c>
      <c r="J341">
        <f>VLOOKUP($G341,county_facts!$A:$BB,6,FALSE)</f>
        <v>3.8</v>
      </c>
      <c r="K341">
        <f>VLOOKUP($G341,county_facts!$A:$BB,7,FALSE)</f>
        <v>136484</v>
      </c>
      <c r="L341">
        <f>VLOOKUP($G341,county_facts!$A:$BB,8,FALSE)</f>
        <v>5.4</v>
      </c>
      <c r="M341">
        <f>VLOOKUP($G341,county_facts!$A:$BB,9,FALSE)</f>
        <v>21.8</v>
      </c>
      <c r="N341">
        <f>VLOOKUP($G341,county_facts!$A:$BB,10,FALSE)</f>
        <v>16.8</v>
      </c>
      <c r="O341">
        <f>VLOOKUP($G341,county_facts!$A:$BB,11,FALSE)</f>
        <v>50.3</v>
      </c>
      <c r="P341">
        <f>VLOOKUP($G341,county_facts!$A:$BB,12,FALSE)</f>
        <v>84.8</v>
      </c>
      <c r="Q341">
        <f>VLOOKUP($G341,county_facts!$A:$BB,13,FALSE)</f>
        <v>2.4</v>
      </c>
      <c r="R341">
        <f>VLOOKUP($G341,county_facts!$A:$BB,14,FALSE)</f>
        <v>1.2</v>
      </c>
      <c r="S341">
        <f>VLOOKUP($G341,county_facts!$A:$BB,15,FALSE)</f>
        <v>8.1</v>
      </c>
      <c r="T341">
        <f>VLOOKUP($G341,county_facts!$A:$BB,16,FALSE)</f>
        <v>0.4</v>
      </c>
      <c r="U341">
        <f>VLOOKUP($G341,county_facts!$A:$BB,17,FALSE)</f>
        <v>3.2</v>
      </c>
      <c r="V341">
        <f>VLOOKUP($G341,county_facts!$A:$BB,18,FALSE)</f>
        <v>33.700000000000003</v>
      </c>
      <c r="W341">
        <f>VLOOKUP($G341,county_facts!$A:$BB,19,FALSE)</f>
        <v>53.7</v>
      </c>
      <c r="X341">
        <f>VLOOKUP($G341,county_facts!$A:$BB,20,FALSE)</f>
        <v>86</v>
      </c>
      <c r="Y341">
        <f>VLOOKUP($G341,county_facts!$A:$BB,21,FALSE)</f>
        <v>22.4</v>
      </c>
      <c r="Z341">
        <f>VLOOKUP($G341,county_facts!$A:$BB,22,FALSE)</f>
        <v>35</v>
      </c>
      <c r="AA341">
        <f>VLOOKUP($G341,county_facts!$A:$BB,23,FALSE)</f>
        <v>83.1</v>
      </c>
      <c r="AB341">
        <f>VLOOKUP($G341,county_facts!$A:$BB,24,FALSE)</f>
        <v>31.3</v>
      </c>
      <c r="AC341">
        <f>VLOOKUP($G341,county_facts!$A:$BB,25,FALSE)</f>
        <v>9410</v>
      </c>
      <c r="AD341">
        <f>VLOOKUP($G341,county_facts!$A:$BB,26,FALSE)</f>
        <v>23.6</v>
      </c>
      <c r="AE341">
        <f>VLOOKUP($G341,county_facts!$A:$BB,27,FALSE)</f>
        <v>55317</v>
      </c>
      <c r="AF341">
        <f>VLOOKUP($G341,county_facts!$A:$BB,28,FALSE)</f>
        <v>60.6</v>
      </c>
      <c r="AG341">
        <f>VLOOKUP($G341,county_facts!$A:$BB,29,FALSE)</f>
        <v>19.7</v>
      </c>
      <c r="AH341">
        <f>VLOOKUP($G341,county_facts!$A:$BB,30,FALSE)</f>
        <v>428600</v>
      </c>
      <c r="AI341">
        <f>VLOOKUP($G341,county_facts!$A:$BB,31,FALSE)</f>
        <v>49431</v>
      </c>
      <c r="AJ341">
        <f>VLOOKUP($G341,county_facts!$A:$BB,32,FALSE)</f>
        <v>2.69</v>
      </c>
      <c r="AK341">
        <f>VLOOKUP($G341,county_facts!$A:$BB,33,FALSE)</f>
        <v>34795</v>
      </c>
      <c r="AL341">
        <f>VLOOKUP($G341,county_facts!$A:$BB,34,FALSE)</f>
        <v>70443</v>
      </c>
      <c r="AM341">
        <f>VLOOKUP($G341,county_facts!$A:$BB,35,FALSE)</f>
        <v>10.1</v>
      </c>
      <c r="AN341">
        <f>VLOOKUP($G341,county_facts!$A:$BB,36,FALSE)</f>
        <v>4043</v>
      </c>
      <c r="AO341">
        <f>VLOOKUP($G341,county_facts!$A:$BB,37,FALSE)</f>
        <v>58272</v>
      </c>
      <c r="AP341">
        <f>VLOOKUP($G341,county_facts!$A:$BB,38,FALSE)</f>
        <v>1.9</v>
      </c>
      <c r="AQ341">
        <f>VLOOKUP($G341,county_facts!$A:$BB,39,FALSE)</f>
        <v>11274</v>
      </c>
      <c r="AR341">
        <f>VLOOKUP($G341,county_facts!$A:$BB,40,FALSE)</f>
        <v>12794</v>
      </c>
      <c r="AS341">
        <f>VLOOKUP($G341,county_facts!$A:$BB,41,FALSE)</f>
        <v>0</v>
      </c>
      <c r="AT341">
        <f>VLOOKUP($G341,county_facts!$A:$BB,42,FALSE)</f>
        <v>1.3</v>
      </c>
      <c r="AU341">
        <f>VLOOKUP($G341,county_facts!$A:$BB,43,FALSE)</f>
        <v>5.4</v>
      </c>
      <c r="AV341">
        <f>VLOOKUP($G341,county_facts!$A:$BB,44,FALSE)</f>
        <v>0</v>
      </c>
      <c r="AW341">
        <f>VLOOKUP($G341,county_facts!$A:$BB,45,FALSE)</f>
        <v>10.3</v>
      </c>
      <c r="AX341">
        <f>VLOOKUP($G341,county_facts!$A:$BB,46,FALSE)</f>
        <v>31.1</v>
      </c>
      <c r="AY341">
        <f>VLOOKUP($G341,county_facts!$A:$BB,47,FALSE)</f>
        <v>4529328</v>
      </c>
      <c r="AZ341">
        <f>VLOOKUP($G341,county_facts!$A:$BB,48,FALSE)</f>
        <v>0</v>
      </c>
      <c r="BA341">
        <f>VLOOKUP($G341,county_facts!$A:$BB,49,FALSE)</f>
        <v>1665005</v>
      </c>
      <c r="BB341">
        <f>VLOOKUP($G341,county_facts!$A:$BB,50,FALSE)</f>
        <v>12619</v>
      </c>
      <c r="BC341">
        <f>VLOOKUP($G341,county_facts!$A:$BB,51,FALSE)</f>
        <v>620353</v>
      </c>
      <c r="BD341">
        <f>VLOOKUP($G341,county_facts!$A:$BB,52,FALSE)</f>
        <v>147</v>
      </c>
      <c r="BE341">
        <f>VLOOKUP($G341,county_facts!$A:$BB,53,FALSE)</f>
        <v>748.36</v>
      </c>
      <c r="BF341">
        <f>VLOOKUP($G341,county_facts!$A:$BB,54,FALSE)</f>
        <v>182.4</v>
      </c>
    </row>
    <row r="342" spans="1:58" x14ac:dyDescent="0.3">
      <c r="A342" t="s">
        <v>9</v>
      </c>
      <c r="B342" t="s">
        <v>161</v>
      </c>
      <c r="C342">
        <v>17237</v>
      </c>
      <c r="D342" t="s">
        <v>132</v>
      </c>
      <c r="E342">
        <v>30924</v>
      </c>
      <c r="F342">
        <v>0.55739878399999998</v>
      </c>
      <c r="G342">
        <v>6053</v>
      </c>
      <c r="H342">
        <f>VLOOKUP($G342,county_facts!$A:$BB,4,FALSE)</f>
        <v>431344</v>
      </c>
      <c r="I342">
        <f>VLOOKUP($G342,county_facts!$A:$BB,5,FALSE)</f>
        <v>415057</v>
      </c>
      <c r="J342">
        <f>VLOOKUP($G342,county_facts!$A:$BB,6,FALSE)</f>
        <v>3.9</v>
      </c>
      <c r="K342">
        <f>VLOOKUP($G342,county_facts!$A:$BB,7,FALSE)</f>
        <v>415057</v>
      </c>
      <c r="L342">
        <f>VLOOKUP($G342,county_facts!$A:$BB,8,FALSE)</f>
        <v>7.7</v>
      </c>
      <c r="M342">
        <f>VLOOKUP($G342,county_facts!$A:$BB,9,FALSE)</f>
        <v>26.4</v>
      </c>
      <c r="N342">
        <f>VLOOKUP($G342,county_facts!$A:$BB,10,FALSE)</f>
        <v>12</v>
      </c>
      <c r="O342">
        <f>VLOOKUP($G342,county_facts!$A:$BB,11,FALSE)</f>
        <v>49</v>
      </c>
      <c r="P342">
        <f>VLOOKUP($G342,county_facts!$A:$BB,12,FALSE)</f>
        <v>82.6</v>
      </c>
      <c r="Q342">
        <f>VLOOKUP($G342,county_facts!$A:$BB,13,FALSE)</f>
        <v>3.5</v>
      </c>
      <c r="R342">
        <f>VLOOKUP($G342,county_facts!$A:$BB,14,FALSE)</f>
        <v>2.7</v>
      </c>
      <c r="S342">
        <f>VLOOKUP($G342,county_facts!$A:$BB,15,FALSE)</f>
        <v>6.9</v>
      </c>
      <c r="T342">
        <f>VLOOKUP($G342,county_facts!$A:$BB,16,FALSE)</f>
        <v>0.6</v>
      </c>
      <c r="U342">
        <f>VLOOKUP($G342,county_facts!$A:$BB,17,FALSE)</f>
        <v>3.7</v>
      </c>
      <c r="V342">
        <f>VLOOKUP($G342,county_facts!$A:$BB,18,FALSE)</f>
        <v>57.4</v>
      </c>
      <c r="W342">
        <f>VLOOKUP($G342,county_facts!$A:$BB,19,FALSE)</f>
        <v>31.2</v>
      </c>
      <c r="X342">
        <f>VLOOKUP($G342,county_facts!$A:$BB,20,FALSE)</f>
        <v>84.1</v>
      </c>
      <c r="Y342">
        <f>VLOOKUP($G342,county_facts!$A:$BB,21,FALSE)</f>
        <v>29.9</v>
      </c>
      <c r="Z342">
        <f>VLOOKUP($G342,county_facts!$A:$BB,22,FALSE)</f>
        <v>52.6</v>
      </c>
      <c r="AA342">
        <f>VLOOKUP($G342,county_facts!$A:$BB,23,FALSE)</f>
        <v>71</v>
      </c>
      <c r="AB342">
        <f>VLOOKUP($G342,county_facts!$A:$BB,24,FALSE)</f>
        <v>23</v>
      </c>
      <c r="AC342">
        <f>VLOOKUP($G342,county_facts!$A:$BB,25,FALSE)</f>
        <v>21572</v>
      </c>
      <c r="AD342">
        <f>VLOOKUP($G342,county_facts!$A:$BB,26,FALSE)</f>
        <v>22.5</v>
      </c>
      <c r="AE342">
        <f>VLOOKUP($G342,county_facts!$A:$BB,27,FALSE)</f>
        <v>140144</v>
      </c>
      <c r="AF342">
        <f>VLOOKUP($G342,county_facts!$A:$BB,28,FALSE)</f>
        <v>49.7</v>
      </c>
      <c r="AG342">
        <f>VLOOKUP($G342,county_facts!$A:$BB,29,FALSE)</f>
        <v>26.5</v>
      </c>
      <c r="AH342">
        <f>VLOOKUP($G342,county_facts!$A:$BB,30,FALSE)</f>
        <v>362400</v>
      </c>
      <c r="AI342">
        <f>VLOOKUP($G342,county_facts!$A:$BB,31,FALSE)</f>
        <v>125428</v>
      </c>
      <c r="AJ342">
        <f>VLOOKUP($G342,county_facts!$A:$BB,32,FALSE)</f>
        <v>3.2</v>
      </c>
      <c r="AK342">
        <f>VLOOKUP($G342,county_facts!$A:$BB,33,FALSE)</f>
        <v>24775</v>
      </c>
      <c r="AL342">
        <f>VLOOKUP($G342,county_facts!$A:$BB,34,FALSE)</f>
        <v>59168</v>
      </c>
      <c r="AM342">
        <f>VLOOKUP($G342,county_facts!$A:$BB,35,FALSE)</f>
        <v>17</v>
      </c>
      <c r="AN342">
        <f>VLOOKUP($G342,county_facts!$A:$BB,36,FALSE)</f>
        <v>8408</v>
      </c>
      <c r="AO342">
        <f>VLOOKUP($G342,county_facts!$A:$BB,37,FALSE)</f>
        <v>101020</v>
      </c>
      <c r="AP342">
        <f>VLOOKUP($G342,county_facts!$A:$BB,38,FALSE)</f>
        <v>1.9</v>
      </c>
      <c r="AQ342">
        <f>VLOOKUP($G342,county_facts!$A:$BB,39,FALSE)</f>
        <v>23865</v>
      </c>
      <c r="AR342">
        <f>VLOOKUP($G342,county_facts!$A:$BB,40,FALSE)</f>
        <v>31711</v>
      </c>
      <c r="AS342">
        <f>VLOOKUP($G342,county_facts!$A:$BB,41,FALSE)</f>
        <v>2.4</v>
      </c>
      <c r="AT342">
        <f>VLOOKUP($G342,county_facts!$A:$BB,42,FALSE)</f>
        <v>1.3</v>
      </c>
      <c r="AU342">
        <f>VLOOKUP($G342,county_facts!$A:$BB,43,FALSE)</f>
        <v>7.5</v>
      </c>
      <c r="AV342">
        <f>VLOOKUP($G342,county_facts!$A:$BB,44,FALSE)</f>
        <v>0</v>
      </c>
      <c r="AW342">
        <f>VLOOKUP($G342,county_facts!$A:$BB,45,FALSE)</f>
        <v>21.8</v>
      </c>
      <c r="AX342">
        <f>VLOOKUP($G342,county_facts!$A:$BB,46,FALSE)</f>
        <v>32.5</v>
      </c>
      <c r="AY342">
        <f>VLOOKUP($G342,county_facts!$A:$BB,47,FALSE)</f>
        <v>2227640</v>
      </c>
      <c r="AZ342">
        <f>VLOOKUP($G342,county_facts!$A:$BB,48,FALSE)</f>
        <v>0</v>
      </c>
      <c r="BA342">
        <f>VLOOKUP($G342,county_facts!$A:$BB,49,FALSE)</f>
        <v>4541144</v>
      </c>
      <c r="BB342">
        <f>VLOOKUP($G342,county_facts!$A:$BB,50,FALSE)</f>
        <v>11293</v>
      </c>
      <c r="BC342">
        <f>VLOOKUP($G342,county_facts!$A:$BB,51,FALSE)</f>
        <v>1197083</v>
      </c>
      <c r="BD342">
        <f>VLOOKUP($G342,county_facts!$A:$BB,52,FALSE)</f>
        <v>361</v>
      </c>
      <c r="BE342">
        <f>VLOOKUP($G342,county_facts!$A:$BB,53,FALSE)</f>
        <v>3280.6</v>
      </c>
      <c r="BF342">
        <f>VLOOKUP($G342,county_facts!$A:$BB,54,FALSE)</f>
        <v>126.5</v>
      </c>
    </row>
    <row r="343" spans="1:58" x14ac:dyDescent="0.3">
      <c r="A343" t="s">
        <v>6</v>
      </c>
      <c r="B343" t="s">
        <v>161</v>
      </c>
      <c r="C343">
        <v>13687</v>
      </c>
      <c r="D343" t="s">
        <v>132</v>
      </c>
      <c r="E343">
        <v>30924</v>
      </c>
      <c r="F343">
        <v>0.44260121600000002</v>
      </c>
      <c r="G343">
        <v>6053</v>
      </c>
      <c r="H343">
        <f>VLOOKUP($G343,county_facts!$A:$BB,4,FALSE)</f>
        <v>431344</v>
      </c>
      <c r="I343">
        <f>VLOOKUP($G343,county_facts!$A:$BB,5,FALSE)</f>
        <v>415057</v>
      </c>
      <c r="J343">
        <f>VLOOKUP($G343,county_facts!$A:$BB,6,FALSE)</f>
        <v>3.9</v>
      </c>
      <c r="K343">
        <f>VLOOKUP($G343,county_facts!$A:$BB,7,FALSE)</f>
        <v>415057</v>
      </c>
      <c r="L343">
        <f>VLOOKUP($G343,county_facts!$A:$BB,8,FALSE)</f>
        <v>7.7</v>
      </c>
      <c r="M343">
        <f>VLOOKUP($G343,county_facts!$A:$BB,9,FALSE)</f>
        <v>26.4</v>
      </c>
      <c r="N343">
        <f>VLOOKUP($G343,county_facts!$A:$BB,10,FALSE)</f>
        <v>12</v>
      </c>
      <c r="O343">
        <f>VLOOKUP($G343,county_facts!$A:$BB,11,FALSE)</f>
        <v>49</v>
      </c>
      <c r="P343">
        <f>VLOOKUP($G343,county_facts!$A:$BB,12,FALSE)</f>
        <v>82.6</v>
      </c>
      <c r="Q343">
        <f>VLOOKUP($G343,county_facts!$A:$BB,13,FALSE)</f>
        <v>3.5</v>
      </c>
      <c r="R343">
        <f>VLOOKUP($G343,county_facts!$A:$BB,14,FALSE)</f>
        <v>2.7</v>
      </c>
      <c r="S343">
        <f>VLOOKUP($G343,county_facts!$A:$BB,15,FALSE)</f>
        <v>6.9</v>
      </c>
      <c r="T343">
        <f>VLOOKUP($G343,county_facts!$A:$BB,16,FALSE)</f>
        <v>0.6</v>
      </c>
      <c r="U343">
        <f>VLOOKUP($G343,county_facts!$A:$BB,17,FALSE)</f>
        <v>3.7</v>
      </c>
      <c r="V343">
        <f>VLOOKUP($G343,county_facts!$A:$BB,18,FALSE)</f>
        <v>57.4</v>
      </c>
      <c r="W343">
        <f>VLOOKUP($G343,county_facts!$A:$BB,19,FALSE)</f>
        <v>31.2</v>
      </c>
      <c r="X343">
        <f>VLOOKUP($G343,county_facts!$A:$BB,20,FALSE)</f>
        <v>84.1</v>
      </c>
      <c r="Y343">
        <f>VLOOKUP($G343,county_facts!$A:$BB,21,FALSE)</f>
        <v>29.9</v>
      </c>
      <c r="Z343">
        <f>VLOOKUP($G343,county_facts!$A:$BB,22,FALSE)</f>
        <v>52.6</v>
      </c>
      <c r="AA343">
        <f>VLOOKUP($G343,county_facts!$A:$BB,23,FALSE)</f>
        <v>71</v>
      </c>
      <c r="AB343">
        <f>VLOOKUP($G343,county_facts!$A:$BB,24,FALSE)</f>
        <v>23</v>
      </c>
      <c r="AC343">
        <f>VLOOKUP($G343,county_facts!$A:$BB,25,FALSE)</f>
        <v>21572</v>
      </c>
      <c r="AD343">
        <f>VLOOKUP($G343,county_facts!$A:$BB,26,FALSE)</f>
        <v>22.5</v>
      </c>
      <c r="AE343">
        <f>VLOOKUP($G343,county_facts!$A:$BB,27,FALSE)</f>
        <v>140144</v>
      </c>
      <c r="AF343">
        <f>VLOOKUP($G343,county_facts!$A:$BB,28,FALSE)</f>
        <v>49.7</v>
      </c>
      <c r="AG343">
        <f>VLOOKUP($G343,county_facts!$A:$BB,29,FALSE)</f>
        <v>26.5</v>
      </c>
      <c r="AH343">
        <f>VLOOKUP($G343,county_facts!$A:$BB,30,FALSE)</f>
        <v>362400</v>
      </c>
      <c r="AI343">
        <f>VLOOKUP($G343,county_facts!$A:$BB,31,FALSE)</f>
        <v>125428</v>
      </c>
      <c r="AJ343">
        <f>VLOOKUP($G343,county_facts!$A:$BB,32,FALSE)</f>
        <v>3.2</v>
      </c>
      <c r="AK343">
        <f>VLOOKUP($G343,county_facts!$A:$BB,33,FALSE)</f>
        <v>24775</v>
      </c>
      <c r="AL343">
        <f>VLOOKUP($G343,county_facts!$A:$BB,34,FALSE)</f>
        <v>59168</v>
      </c>
      <c r="AM343">
        <f>VLOOKUP($G343,county_facts!$A:$BB,35,FALSE)</f>
        <v>17</v>
      </c>
      <c r="AN343">
        <f>VLOOKUP($G343,county_facts!$A:$BB,36,FALSE)</f>
        <v>8408</v>
      </c>
      <c r="AO343">
        <f>VLOOKUP($G343,county_facts!$A:$BB,37,FALSE)</f>
        <v>101020</v>
      </c>
      <c r="AP343">
        <f>VLOOKUP($G343,county_facts!$A:$BB,38,FALSE)</f>
        <v>1.9</v>
      </c>
      <c r="AQ343">
        <f>VLOOKUP($G343,county_facts!$A:$BB,39,FALSE)</f>
        <v>23865</v>
      </c>
      <c r="AR343">
        <f>VLOOKUP($G343,county_facts!$A:$BB,40,FALSE)</f>
        <v>31711</v>
      </c>
      <c r="AS343">
        <f>VLOOKUP($G343,county_facts!$A:$BB,41,FALSE)</f>
        <v>2.4</v>
      </c>
      <c r="AT343">
        <f>VLOOKUP($G343,county_facts!$A:$BB,42,FALSE)</f>
        <v>1.3</v>
      </c>
      <c r="AU343">
        <f>VLOOKUP($G343,county_facts!$A:$BB,43,FALSE)</f>
        <v>7.5</v>
      </c>
      <c r="AV343">
        <f>VLOOKUP($G343,county_facts!$A:$BB,44,FALSE)</f>
        <v>0</v>
      </c>
      <c r="AW343">
        <f>VLOOKUP($G343,county_facts!$A:$BB,45,FALSE)</f>
        <v>21.8</v>
      </c>
      <c r="AX343">
        <f>VLOOKUP($G343,county_facts!$A:$BB,46,FALSE)</f>
        <v>32.5</v>
      </c>
      <c r="AY343">
        <f>VLOOKUP($G343,county_facts!$A:$BB,47,FALSE)</f>
        <v>2227640</v>
      </c>
      <c r="AZ343">
        <f>VLOOKUP($G343,county_facts!$A:$BB,48,FALSE)</f>
        <v>0</v>
      </c>
      <c r="BA343">
        <f>VLOOKUP($G343,county_facts!$A:$BB,49,FALSE)</f>
        <v>4541144</v>
      </c>
      <c r="BB343">
        <f>VLOOKUP($G343,county_facts!$A:$BB,50,FALSE)</f>
        <v>11293</v>
      </c>
      <c r="BC343">
        <f>VLOOKUP($G343,county_facts!$A:$BB,51,FALSE)</f>
        <v>1197083</v>
      </c>
      <c r="BD343">
        <f>VLOOKUP($G343,county_facts!$A:$BB,52,FALSE)</f>
        <v>361</v>
      </c>
      <c r="BE343">
        <f>VLOOKUP($G343,county_facts!$A:$BB,53,FALSE)</f>
        <v>3280.6</v>
      </c>
      <c r="BF343">
        <f>VLOOKUP($G343,county_facts!$A:$BB,54,FALSE)</f>
        <v>126.5</v>
      </c>
    </row>
    <row r="344" spans="1:58" x14ac:dyDescent="0.3">
      <c r="A344" t="s">
        <v>9</v>
      </c>
      <c r="B344" t="s">
        <v>162</v>
      </c>
      <c r="C344">
        <v>594</v>
      </c>
      <c r="D344" t="s">
        <v>132</v>
      </c>
      <c r="E344">
        <v>1121</v>
      </c>
      <c r="F344">
        <v>0.529884032</v>
      </c>
      <c r="G344">
        <v>6051</v>
      </c>
      <c r="H344">
        <f>VLOOKUP($G344,county_facts!$A:$BB,4,FALSE)</f>
        <v>13997</v>
      </c>
      <c r="I344">
        <f>VLOOKUP($G344,county_facts!$A:$BB,5,FALSE)</f>
        <v>14202</v>
      </c>
      <c r="J344">
        <f>VLOOKUP($G344,county_facts!$A:$BB,6,FALSE)</f>
        <v>-1.4</v>
      </c>
      <c r="K344">
        <f>VLOOKUP($G344,county_facts!$A:$BB,7,FALSE)</f>
        <v>14202</v>
      </c>
      <c r="L344">
        <f>VLOOKUP($G344,county_facts!$A:$BB,8,FALSE)</f>
        <v>5</v>
      </c>
      <c r="M344">
        <f>VLOOKUP($G344,county_facts!$A:$BB,9,FALSE)</f>
        <v>19.5</v>
      </c>
      <c r="N344">
        <f>VLOOKUP($G344,county_facts!$A:$BB,10,FALSE)</f>
        <v>11.8</v>
      </c>
      <c r="O344">
        <f>VLOOKUP($G344,county_facts!$A:$BB,11,FALSE)</f>
        <v>46.7</v>
      </c>
      <c r="P344">
        <f>VLOOKUP($G344,county_facts!$A:$BB,12,FALSE)</f>
        <v>91.6</v>
      </c>
      <c r="Q344">
        <f>VLOOKUP($G344,county_facts!$A:$BB,13,FALSE)</f>
        <v>0.8</v>
      </c>
      <c r="R344">
        <f>VLOOKUP($G344,county_facts!$A:$BB,14,FALSE)</f>
        <v>2.9</v>
      </c>
      <c r="S344">
        <f>VLOOKUP($G344,county_facts!$A:$BB,15,FALSE)</f>
        <v>1.8</v>
      </c>
      <c r="T344">
        <f>VLOOKUP($G344,county_facts!$A:$BB,16,FALSE)</f>
        <v>0.3</v>
      </c>
      <c r="U344">
        <f>VLOOKUP($G344,county_facts!$A:$BB,17,FALSE)</f>
        <v>2.7</v>
      </c>
      <c r="V344">
        <f>VLOOKUP($G344,county_facts!$A:$BB,18,FALSE)</f>
        <v>27.9</v>
      </c>
      <c r="W344">
        <f>VLOOKUP($G344,county_facts!$A:$BB,19,FALSE)</f>
        <v>65.8</v>
      </c>
      <c r="X344">
        <f>VLOOKUP($G344,county_facts!$A:$BB,20,FALSE)</f>
        <v>75.099999999999994</v>
      </c>
      <c r="Y344">
        <f>VLOOKUP($G344,county_facts!$A:$BB,21,FALSE)</f>
        <v>17</v>
      </c>
      <c r="Z344">
        <f>VLOOKUP($G344,county_facts!$A:$BB,22,FALSE)</f>
        <v>22.4</v>
      </c>
      <c r="AA344">
        <f>VLOOKUP($G344,county_facts!$A:$BB,23,FALSE)</f>
        <v>83.8</v>
      </c>
      <c r="AB344">
        <f>VLOOKUP($G344,county_facts!$A:$BB,24,FALSE)</f>
        <v>29.8</v>
      </c>
      <c r="AC344">
        <f>VLOOKUP($G344,county_facts!$A:$BB,25,FALSE)</f>
        <v>850</v>
      </c>
      <c r="AD344">
        <f>VLOOKUP($G344,county_facts!$A:$BB,26,FALSE)</f>
        <v>16.2</v>
      </c>
      <c r="AE344">
        <f>VLOOKUP($G344,county_facts!$A:$BB,27,FALSE)</f>
        <v>14002</v>
      </c>
      <c r="AF344">
        <f>VLOOKUP($G344,county_facts!$A:$BB,28,FALSE)</f>
        <v>55.6</v>
      </c>
      <c r="AG344">
        <f>VLOOKUP($G344,county_facts!$A:$BB,29,FALSE)</f>
        <v>45.3</v>
      </c>
      <c r="AH344">
        <f>VLOOKUP($G344,county_facts!$A:$BB,30,FALSE)</f>
        <v>344500</v>
      </c>
      <c r="AI344">
        <f>VLOOKUP($G344,county_facts!$A:$BB,31,FALSE)</f>
        <v>5268</v>
      </c>
      <c r="AJ344">
        <f>VLOOKUP($G344,county_facts!$A:$BB,32,FALSE)</f>
        <v>2.65</v>
      </c>
      <c r="AK344">
        <f>VLOOKUP($G344,county_facts!$A:$BB,33,FALSE)</f>
        <v>28046</v>
      </c>
      <c r="AL344">
        <f>VLOOKUP($G344,county_facts!$A:$BB,34,FALSE)</f>
        <v>61757</v>
      </c>
      <c r="AM344">
        <f>VLOOKUP($G344,county_facts!$A:$BB,35,FALSE)</f>
        <v>8.5</v>
      </c>
      <c r="AN344">
        <f>VLOOKUP($G344,county_facts!$A:$BB,36,FALSE)</f>
        <v>562</v>
      </c>
      <c r="AO344">
        <f>VLOOKUP($G344,county_facts!$A:$BB,37,FALSE)</f>
        <v>6264</v>
      </c>
      <c r="AP344">
        <f>VLOOKUP($G344,county_facts!$A:$BB,38,FALSE)</f>
        <v>12.5</v>
      </c>
      <c r="AQ344">
        <f>VLOOKUP($G344,county_facts!$A:$BB,39,FALSE)</f>
        <v>1346</v>
      </c>
      <c r="AR344">
        <f>VLOOKUP($G344,county_facts!$A:$BB,40,FALSE)</f>
        <v>2137</v>
      </c>
      <c r="AS344">
        <f>VLOOKUP($G344,county_facts!$A:$BB,41,FALSE)</f>
        <v>0</v>
      </c>
      <c r="AT344">
        <f>VLOOKUP($G344,county_facts!$A:$BB,42,FALSE)</f>
        <v>0</v>
      </c>
      <c r="AU344">
        <f>VLOOKUP($G344,county_facts!$A:$BB,43,FALSE)</f>
        <v>0</v>
      </c>
      <c r="AV344">
        <f>VLOOKUP($G344,county_facts!$A:$BB,44,FALSE)</f>
        <v>0</v>
      </c>
      <c r="AW344">
        <f>VLOOKUP($G344,county_facts!$A:$BB,45,FALSE)</f>
        <v>0</v>
      </c>
      <c r="AX344">
        <f>VLOOKUP($G344,county_facts!$A:$BB,46,FALSE)</f>
        <v>21.3</v>
      </c>
      <c r="AY344">
        <f>VLOOKUP($G344,county_facts!$A:$BB,47,FALSE)</f>
        <v>0</v>
      </c>
      <c r="AZ344">
        <f>VLOOKUP($G344,county_facts!$A:$BB,48,FALSE)</f>
        <v>0</v>
      </c>
      <c r="BA344">
        <f>VLOOKUP($G344,county_facts!$A:$BB,49,FALSE)</f>
        <v>154316</v>
      </c>
      <c r="BB344">
        <f>VLOOKUP($G344,county_facts!$A:$BB,50,FALSE)</f>
        <v>12032</v>
      </c>
      <c r="BC344">
        <f>VLOOKUP($G344,county_facts!$A:$BB,51,FALSE)</f>
        <v>217352</v>
      </c>
      <c r="BD344">
        <f>VLOOKUP($G344,county_facts!$A:$BB,52,FALSE)</f>
        <v>29</v>
      </c>
      <c r="BE344">
        <f>VLOOKUP($G344,county_facts!$A:$BB,53,FALSE)</f>
        <v>3048.98</v>
      </c>
      <c r="BF344">
        <f>VLOOKUP($G344,county_facts!$A:$BB,54,FALSE)</f>
        <v>4.7</v>
      </c>
    </row>
    <row r="345" spans="1:58" x14ac:dyDescent="0.3">
      <c r="A345" t="s">
        <v>6</v>
      </c>
      <c r="B345" t="s">
        <v>162</v>
      </c>
      <c r="C345">
        <v>527</v>
      </c>
      <c r="D345" t="s">
        <v>132</v>
      </c>
      <c r="E345">
        <v>1121</v>
      </c>
      <c r="F345">
        <v>0.470115968</v>
      </c>
      <c r="G345">
        <v>6051</v>
      </c>
      <c r="H345">
        <f>VLOOKUP($G345,county_facts!$A:$BB,4,FALSE)</f>
        <v>13997</v>
      </c>
      <c r="I345">
        <f>VLOOKUP($G345,county_facts!$A:$BB,5,FALSE)</f>
        <v>14202</v>
      </c>
      <c r="J345">
        <f>VLOOKUP($G345,county_facts!$A:$BB,6,FALSE)</f>
        <v>-1.4</v>
      </c>
      <c r="K345">
        <f>VLOOKUP($G345,county_facts!$A:$BB,7,FALSE)</f>
        <v>14202</v>
      </c>
      <c r="L345">
        <f>VLOOKUP($G345,county_facts!$A:$BB,8,FALSE)</f>
        <v>5</v>
      </c>
      <c r="M345">
        <f>VLOOKUP($G345,county_facts!$A:$BB,9,FALSE)</f>
        <v>19.5</v>
      </c>
      <c r="N345">
        <f>VLOOKUP($G345,county_facts!$A:$BB,10,FALSE)</f>
        <v>11.8</v>
      </c>
      <c r="O345">
        <f>VLOOKUP($G345,county_facts!$A:$BB,11,FALSE)</f>
        <v>46.7</v>
      </c>
      <c r="P345">
        <f>VLOOKUP($G345,county_facts!$A:$BB,12,FALSE)</f>
        <v>91.6</v>
      </c>
      <c r="Q345">
        <f>VLOOKUP($G345,county_facts!$A:$BB,13,FALSE)</f>
        <v>0.8</v>
      </c>
      <c r="R345">
        <f>VLOOKUP($G345,county_facts!$A:$BB,14,FALSE)</f>
        <v>2.9</v>
      </c>
      <c r="S345">
        <f>VLOOKUP($G345,county_facts!$A:$BB,15,FALSE)</f>
        <v>1.8</v>
      </c>
      <c r="T345">
        <f>VLOOKUP($G345,county_facts!$A:$BB,16,FALSE)</f>
        <v>0.3</v>
      </c>
      <c r="U345">
        <f>VLOOKUP($G345,county_facts!$A:$BB,17,FALSE)</f>
        <v>2.7</v>
      </c>
      <c r="V345">
        <f>VLOOKUP($G345,county_facts!$A:$BB,18,FALSE)</f>
        <v>27.9</v>
      </c>
      <c r="W345">
        <f>VLOOKUP($G345,county_facts!$A:$BB,19,FALSE)</f>
        <v>65.8</v>
      </c>
      <c r="X345">
        <f>VLOOKUP($G345,county_facts!$A:$BB,20,FALSE)</f>
        <v>75.099999999999994</v>
      </c>
      <c r="Y345">
        <f>VLOOKUP($G345,county_facts!$A:$BB,21,FALSE)</f>
        <v>17</v>
      </c>
      <c r="Z345">
        <f>VLOOKUP($G345,county_facts!$A:$BB,22,FALSE)</f>
        <v>22.4</v>
      </c>
      <c r="AA345">
        <f>VLOOKUP($G345,county_facts!$A:$BB,23,FALSE)</f>
        <v>83.8</v>
      </c>
      <c r="AB345">
        <f>VLOOKUP($G345,county_facts!$A:$BB,24,FALSE)</f>
        <v>29.8</v>
      </c>
      <c r="AC345">
        <f>VLOOKUP($G345,county_facts!$A:$BB,25,FALSE)</f>
        <v>850</v>
      </c>
      <c r="AD345">
        <f>VLOOKUP($G345,county_facts!$A:$BB,26,FALSE)</f>
        <v>16.2</v>
      </c>
      <c r="AE345">
        <f>VLOOKUP($G345,county_facts!$A:$BB,27,FALSE)</f>
        <v>14002</v>
      </c>
      <c r="AF345">
        <f>VLOOKUP($G345,county_facts!$A:$BB,28,FALSE)</f>
        <v>55.6</v>
      </c>
      <c r="AG345">
        <f>VLOOKUP($G345,county_facts!$A:$BB,29,FALSE)</f>
        <v>45.3</v>
      </c>
      <c r="AH345">
        <f>VLOOKUP($G345,county_facts!$A:$BB,30,FALSE)</f>
        <v>344500</v>
      </c>
      <c r="AI345">
        <f>VLOOKUP($G345,county_facts!$A:$BB,31,FALSE)</f>
        <v>5268</v>
      </c>
      <c r="AJ345">
        <f>VLOOKUP($G345,county_facts!$A:$BB,32,FALSE)</f>
        <v>2.65</v>
      </c>
      <c r="AK345">
        <f>VLOOKUP($G345,county_facts!$A:$BB,33,FALSE)</f>
        <v>28046</v>
      </c>
      <c r="AL345">
        <f>VLOOKUP($G345,county_facts!$A:$BB,34,FALSE)</f>
        <v>61757</v>
      </c>
      <c r="AM345">
        <f>VLOOKUP($G345,county_facts!$A:$BB,35,FALSE)</f>
        <v>8.5</v>
      </c>
      <c r="AN345">
        <f>VLOOKUP($G345,county_facts!$A:$BB,36,FALSE)</f>
        <v>562</v>
      </c>
      <c r="AO345">
        <f>VLOOKUP($G345,county_facts!$A:$BB,37,FALSE)</f>
        <v>6264</v>
      </c>
      <c r="AP345">
        <f>VLOOKUP($G345,county_facts!$A:$BB,38,FALSE)</f>
        <v>12.5</v>
      </c>
      <c r="AQ345">
        <f>VLOOKUP($G345,county_facts!$A:$BB,39,FALSE)</f>
        <v>1346</v>
      </c>
      <c r="AR345">
        <f>VLOOKUP($G345,county_facts!$A:$BB,40,FALSE)</f>
        <v>2137</v>
      </c>
      <c r="AS345">
        <f>VLOOKUP($G345,county_facts!$A:$BB,41,FALSE)</f>
        <v>0</v>
      </c>
      <c r="AT345">
        <f>VLOOKUP($G345,county_facts!$A:$BB,42,FALSE)</f>
        <v>0</v>
      </c>
      <c r="AU345">
        <f>VLOOKUP($G345,county_facts!$A:$BB,43,FALSE)</f>
        <v>0</v>
      </c>
      <c r="AV345">
        <f>VLOOKUP($G345,county_facts!$A:$BB,44,FALSE)</f>
        <v>0</v>
      </c>
      <c r="AW345">
        <f>VLOOKUP($G345,county_facts!$A:$BB,45,FALSE)</f>
        <v>0</v>
      </c>
      <c r="AX345">
        <f>VLOOKUP($G345,county_facts!$A:$BB,46,FALSE)</f>
        <v>21.3</v>
      </c>
      <c r="AY345">
        <f>VLOOKUP($G345,county_facts!$A:$BB,47,FALSE)</f>
        <v>0</v>
      </c>
      <c r="AZ345">
        <f>VLOOKUP($G345,county_facts!$A:$BB,48,FALSE)</f>
        <v>0</v>
      </c>
      <c r="BA345">
        <f>VLOOKUP($G345,county_facts!$A:$BB,49,FALSE)</f>
        <v>154316</v>
      </c>
      <c r="BB345">
        <f>VLOOKUP($G345,county_facts!$A:$BB,50,FALSE)</f>
        <v>12032</v>
      </c>
      <c r="BC345">
        <f>VLOOKUP($G345,county_facts!$A:$BB,51,FALSE)</f>
        <v>217352</v>
      </c>
      <c r="BD345">
        <f>VLOOKUP($G345,county_facts!$A:$BB,52,FALSE)</f>
        <v>29</v>
      </c>
      <c r="BE345">
        <f>VLOOKUP($G345,county_facts!$A:$BB,53,FALSE)</f>
        <v>3048.98</v>
      </c>
      <c r="BF345">
        <f>VLOOKUP($G345,county_facts!$A:$BB,54,FALSE)</f>
        <v>4.7</v>
      </c>
    </row>
    <row r="346" spans="1:58" x14ac:dyDescent="0.3">
      <c r="A346" t="s">
        <v>9</v>
      </c>
      <c r="B346" t="s">
        <v>163</v>
      </c>
      <c r="C346">
        <v>151</v>
      </c>
      <c r="D346" t="s">
        <v>132</v>
      </c>
      <c r="E346">
        <v>272</v>
      </c>
      <c r="F346">
        <v>0.55514705900000005</v>
      </c>
      <c r="G346">
        <v>6049</v>
      </c>
      <c r="H346">
        <f>VLOOKUP($G346,county_facts!$A:$BB,4,FALSE)</f>
        <v>9023</v>
      </c>
      <c r="I346">
        <f>VLOOKUP($G346,county_facts!$A:$BB,5,FALSE)</f>
        <v>9686</v>
      </c>
      <c r="J346">
        <f>VLOOKUP($G346,county_facts!$A:$BB,6,FALSE)</f>
        <v>-6.8</v>
      </c>
      <c r="K346">
        <f>VLOOKUP($G346,county_facts!$A:$BB,7,FALSE)</f>
        <v>9686</v>
      </c>
      <c r="L346">
        <f>VLOOKUP($G346,county_facts!$A:$BB,8,FALSE)</f>
        <v>4.7</v>
      </c>
      <c r="M346">
        <f>VLOOKUP($G346,county_facts!$A:$BB,9,FALSE)</f>
        <v>20.100000000000001</v>
      </c>
      <c r="N346">
        <f>VLOOKUP($G346,county_facts!$A:$BB,10,FALSE)</f>
        <v>23.2</v>
      </c>
      <c r="O346">
        <f>VLOOKUP($G346,county_facts!$A:$BB,11,FALSE)</f>
        <v>49.5</v>
      </c>
      <c r="P346">
        <f>VLOOKUP($G346,county_facts!$A:$BB,12,FALSE)</f>
        <v>88.9</v>
      </c>
      <c r="Q346">
        <f>VLOOKUP($G346,county_facts!$A:$BB,13,FALSE)</f>
        <v>1.2</v>
      </c>
      <c r="R346">
        <f>VLOOKUP($G346,county_facts!$A:$BB,14,FALSE)</f>
        <v>5.0999999999999996</v>
      </c>
      <c r="S346">
        <f>VLOOKUP($G346,county_facts!$A:$BB,15,FALSE)</f>
        <v>1.2</v>
      </c>
      <c r="T346">
        <f>VLOOKUP($G346,county_facts!$A:$BB,16,FALSE)</f>
        <v>0.3</v>
      </c>
      <c r="U346">
        <f>VLOOKUP($G346,county_facts!$A:$BB,17,FALSE)</f>
        <v>3.2</v>
      </c>
      <c r="V346">
        <f>VLOOKUP($G346,county_facts!$A:$BB,18,FALSE)</f>
        <v>14.8</v>
      </c>
      <c r="W346">
        <f>VLOOKUP($G346,county_facts!$A:$BB,19,FALSE)</f>
        <v>77.599999999999994</v>
      </c>
      <c r="X346">
        <f>VLOOKUP($G346,county_facts!$A:$BB,20,FALSE)</f>
        <v>84.7</v>
      </c>
      <c r="Y346">
        <f>VLOOKUP($G346,county_facts!$A:$BB,21,FALSE)</f>
        <v>7.1</v>
      </c>
      <c r="Z346">
        <f>VLOOKUP($G346,county_facts!$A:$BB,22,FALSE)</f>
        <v>12.8</v>
      </c>
      <c r="AA346">
        <f>VLOOKUP($G346,county_facts!$A:$BB,23,FALSE)</f>
        <v>84.8</v>
      </c>
      <c r="AB346">
        <f>VLOOKUP($G346,county_facts!$A:$BB,24,FALSE)</f>
        <v>18.7</v>
      </c>
      <c r="AC346">
        <f>VLOOKUP($G346,county_facts!$A:$BB,25,FALSE)</f>
        <v>996</v>
      </c>
      <c r="AD346">
        <f>VLOOKUP($G346,county_facts!$A:$BB,26,FALSE)</f>
        <v>16.899999999999999</v>
      </c>
      <c r="AE346">
        <f>VLOOKUP($G346,county_facts!$A:$BB,27,FALSE)</f>
        <v>5238</v>
      </c>
      <c r="AF346">
        <f>VLOOKUP($G346,county_facts!$A:$BB,28,FALSE)</f>
        <v>68.8</v>
      </c>
      <c r="AG346">
        <f>VLOOKUP($G346,county_facts!$A:$BB,29,FALSE)</f>
        <v>4.8</v>
      </c>
      <c r="AH346">
        <f>VLOOKUP($G346,county_facts!$A:$BB,30,FALSE)</f>
        <v>164100</v>
      </c>
      <c r="AI346">
        <f>VLOOKUP($G346,county_facts!$A:$BB,31,FALSE)</f>
        <v>3983</v>
      </c>
      <c r="AJ346">
        <f>VLOOKUP($G346,county_facts!$A:$BB,32,FALSE)</f>
        <v>2.23</v>
      </c>
      <c r="AK346">
        <f>VLOOKUP($G346,county_facts!$A:$BB,33,FALSE)</f>
        <v>21200</v>
      </c>
      <c r="AL346">
        <f>VLOOKUP($G346,county_facts!$A:$BB,34,FALSE)</f>
        <v>36212</v>
      </c>
      <c r="AM346">
        <f>VLOOKUP($G346,county_facts!$A:$BB,35,FALSE)</f>
        <v>21</v>
      </c>
      <c r="AN346">
        <f>VLOOKUP($G346,county_facts!$A:$BB,36,FALSE)</f>
        <v>158</v>
      </c>
      <c r="AO346">
        <f>VLOOKUP($G346,county_facts!$A:$BB,37,FALSE)</f>
        <v>1228</v>
      </c>
      <c r="AP346">
        <f>VLOOKUP($G346,county_facts!$A:$BB,38,FALSE)</f>
        <v>-7.3</v>
      </c>
      <c r="AQ346">
        <f>VLOOKUP($G346,county_facts!$A:$BB,39,FALSE)</f>
        <v>555</v>
      </c>
      <c r="AR346">
        <f>VLOOKUP($G346,county_facts!$A:$BB,40,FALSE)</f>
        <v>893</v>
      </c>
      <c r="AS346">
        <f>VLOOKUP($G346,county_facts!$A:$BB,41,FALSE)</f>
        <v>0</v>
      </c>
      <c r="AT346">
        <f>VLOOKUP($G346,county_facts!$A:$BB,42,FALSE)</f>
        <v>0</v>
      </c>
      <c r="AU346">
        <f>VLOOKUP($G346,county_facts!$A:$BB,43,FALSE)</f>
        <v>0</v>
      </c>
      <c r="AV346">
        <f>VLOOKUP($G346,county_facts!$A:$BB,44,FALSE)</f>
        <v>0</v>
      </c>
      <c r="AW346">
        <f>VLOOKUP($G346,county_facts!$A:$BB,45,FALSE)</f>
        <v>0</v>
      </c>
      <c r="AX346">
        <f>VLOOKUP($G346,county_facts!$A:$BB,46,FALSE)</f>
        <v>0</v>
      </c>
      <c r="AY346">
        <f>VLOOKUP($G346,county_facts!$A:$BB,47,FALSE)</f>
        <v>0</v>
      </c>
      <c r="AZ346">
        <f>VLOOKUP($G346,county_facts!$A:$BB,48,FALSE)</f>
        <v>0</v>
      </c>
      <c r="BA346">
        <f>VLOOKUP($G346,county_facts!$A:$BB,49,FALSE)</f>
        <v>53025</v>
      </c>
      <c r="BB346">
        <f>VLOOKUP($G346,county_facts!$A:$BB,50,FALSE)</f>
        <v>5827</v>
      </c>
      <c r="BC346">
        <f>VLOOKUP($G346,county_facts!$A:$BB,51,FALSE)</f>
        <v>8787</v>
      </c>
      <c r="BD346">
        <f>VLOOKUP($G346,county_facts!$A:$BB,52,FALSE)</f>
        <v>8</v>
      </c>
      <c r="BE346">
        <f>VLOOKUP($G346,county_facts!$A:$BB,53,FALSE)</f>
        <v>3917.77</v>
      </c>
      <c r="BF346">
        <f>VLOOKUP($G346,county_facts!$A:$BB,54,FALSE)</f>
        <v>2.5</v>
      </c>
    </row>
    <row r="347" spans="1:58" x14ac:dyDescent="0.3">
      <c r="A347" t="s">
        <v>6</v>
      </c>
      <c r="B347" t="s">
        <v>163</v>
      </c>
      <c r="C347">
        <v>121</v>
      </c>
      <c r="D347" t="s">
        <v>132</v>
      </c>
      <c r="E347">
        <v>272</v>
      </c>
      <c r="F347">
        <v>0.444852941</v>
      </c>
      <c r="G347">
        <v>6049</v>
      </c>
      <c r="H347">
        <f>VLOOKUP($G347,county_facts!$A:$BB,4,FALSE)</f>
        <v>9023</v>
      </c>
      <c r="I347">
        <f>VLOOKUP($G347,county_facts!$A:$BB,5,FALSE)</f>
        <v>9686</v>
      </c>
      <c r="J347">
        <f>VLOOKUP($G347,county_facts!$A:$BB,6,FALSE)</f>
        <v>-6.8</v>
      </c>
      <c r="K347">
        <f>VLOOKUP($G347,county_facts!$A:$BB,7,FALSE)</f>
        <v>9686</v>
      </c>
      <c r="L347">
        <f>VLOOKUP($G347,county_facts!$A:$BB,8,FALSE)</f>
        <v>4.7</v>
      </c>
      <c r="M347">
        <f>VLOOKUP($G347,county_facts!$A:$BB,9,FALSE)</f>
        <v>20.100000000000001</v>
      </c>
      <c r="N347">
        <f>VLOOKUP($G347,county_facts!$A:$BB,10,FALSE)</f>
        <v>23.2</v>
      </c>
      <c r="O347">
        <f>VLOOKUP($G347,county_facts!$A:$BB,11,FALSE)</f>
        <v>49.5</v>
      </c>
      <c r="P347">
        <f>VLOOKUP($G347,county_facts!$A:$BB,12,FALSE)</f>
        <v>88.9</v>
      </c>
      <c r="Q347">
        <f>VLOOKUP($G347,county_facts!$A:$BB,13,FALSE)</f>
        <v>1.2</v>
      </c>
      <c r="R347">
        <f>VLOOKUP($G347,county_facts!$A:$BB,14,FALSE)</f>
        <v>5.0999999999999996</v>
      </c>
      <c r="S347">
        <f>VLOOKUP($G347,county_facts!$A:$BB,15,FALSE)</f>
        <v>1.2</v>
      </c>
      <c r="T347">
        <f>VLOOKUP($G347,county_facts!$A:$BB,16,FALSE)</f>
        <v>0.3</v>
      </c>
      <c r="U347">
        <f>VLOOKUP($G347,county_facts!$A:$BB,17,FALSE)</f>
        <v>3.2</v>
      </c>
      <c r="V347">
        <f>VLOOKUP($G347,county_facts!$A:$BB,18,FALSE)</f>
        <v>14.8</v>
      </c>
      <c r="W347">
        <f>VLOOKUP($G347,county_facts!$A:$BB,19,FALSE)</f>
        <v>77.599999999999994</v>
      </c>
      <c r="X347">
        <f>VLOOKUP($G347,county_facts!$A:$BB,20,FALSE)</f>
        <v>84.7</v>
      </c>
      <c r="Y347">
        <f>VLOOKUP($G347,county_facts!$A:$BB,21,FALSE)</f>
        <v>7.1</v>
      </c>
      <c r="Z347">
        <f>VLOOKUP($G347,county_facts!$A:$BB,22,FALSE)</f>
        <v>12.8</v>
      </c>
      <c r="AA347">
        <f>VLOOKUP($G347,county_facts!$A:$BB,23,FALSE)</f>
        <v>84.8</v>
      </c>
      <c r="AB347">
        <f>VLOOKUP($G347,county_facts!$A:$BB,24,FALSE)</f>
        <v>18.7</v>
      </c>
      <c r="AC347">
        <f>VLOOKUP($G347,county_facts!$A:$BB,25,FALSE)</f>
        <v>996</v>
      </c>
      <c r="AD347">
        <f>VLOOKUP($G347,county_facts!$A:$BB,26,FALSE)</f>
        <v>16.899999999999999</v>
      </c>
      <c r="AE347">
        <f>VLOOKUP($G347,county_facts!$A:$BB,27,FALSE)</f>
        <v>5238</v>
      </c>
      <c r="AF347">
        <f>VLOOKUP($G347,county_facts!$A:$BB,28,FALSE)</f>
        <v>68.8</v>
      </c>
      <c r="AG347">
        <f>VLOOKUP($G347,county_facts!$A:$BB,29,FALSE)</f>
        <v>4.8</v>
      </c>
      <c r="AH347">
        <f>VLOOKUP($G347,county_facts!$A:$BB,30,FALSE)</f>
        <v>164100</v>
      </c>
      <c r="AI347">
        <f>VLOOKUP($G347,county_facts!$A:$BB,31,FALSE)</f>
        <v>3983</v>
      </c>
      <c r="AJ347">
        <f>VLOOKUP($G347,county_facts!$A:$BB,32,FALSE)</f>
        <v>2.23</v>
      </c>
      <c r="AK347">
        <f>VLOOKUP($G347,county_facts!$A:$BB,33,FALSE)</f>
        <v>21200</v>
      </c>
      <c r="AL347">
        <f>VLOOKUP($G347,county_facts!$A:$BB,34,FALSE)</f>
        <v>36212</v>
      </c>
      <c r="AM347">
        <f>VLOOKUP($G347,county_facts!$A:$BB,35,FALSE)</f>
        <v>21</v>
      </c>
      <c r="AN347">
        <f>VLOOKUP($G347,county_facts!$A:$BB,36,FALSE)</f>
        <v>158</v>
      </c>
      <c r="AO347">
        <f>VLOOKUP($G347,county_facts!$A:$BB,37,FALSE)</f>
        <v>1228</v>
      </c>
      <c r="AP347">
        <f>VLOOKUP($G347,county_facts!$A:$BB,38,FALSE)</f>
        <v>-7.3</v>
      </c>
      <c r="AQ347">
        <f>VLOOKUP($G347,county_facts!$A:$BB,39,FALSE)</f>
        <v>555</v>
      </c>
      <c r="AR347">
        <f>VLOOKUP($G347,county_facts!$A:$BB,40,FALSE)</f>
        <v>893</v>
      </c>
      <c r="AS347">
        <f>VLOOKUP($G347,county_facts!$A:$BB,41,FALSE)</f>
        <v>0</v>
      </c>
      <c r="AT347">
        <f>VLOOKUP($G347,county_facts!$A:$BB,42,FALSE)</f>
        <v>0</v>
      </c>
      <c r="AU347">
        <f>VLOOKUP($G347,county_facts!$A:$BB,43,FALSE)</f>
        <v>0</v>
      </c>
      <c r="AV347">
        <f>VLOOKUP($G347,county_facts!$A:$BB,44,FALSE)</f>
        <v>0</v>
      </c>
      <c r="AW347">
        <f>VLOOKUP($G347,county_facts!$A:$BB,45,FALSE)</f>
        <v>0</v>
      </c>
      <c r="AX347">
        <f>VLOOKUP($G347,county_facts!$A:$BB,46,FALSE)</f>
        <v>0</v>
      </c>
      <c r="AY347">
        <f>VLOOKUP($G347,county_facts!$A:$BB,47,FALSE)</f>
        <v>0</v>
      </c>
      <c r="AZ347">
        <f>VLOOKUP($G347,county_facts!$A:$BB,48,FALSE)</f>
        <v>0</v>
      </c>
      <c r="BA347">
        <f>VLOOKUP($G347,county_facts!$A:$BB,49,FALSE)</f>
        <v>53025</v>
      </c>
      <c r="BB347">
        <f>VLOOKUP($G347,county_facts!$A:$BB,50,FALSE)</f>
        <v>5827</v>
      </c>
      <c r="BC347">
        <f>VLOOKUP($G347,county_facts!$A:$BB,51,FALSE)</f>
        <v>8787</v>
      </c>
      <c r="BD347">
        <f>VLOOKUP($G347,county_facts!$A:$BB,52,FALSE)</f>
        <v>8</v>
      </c>
      <c r="BE347">
        <f>VLOOKUP($G347,county_facts!$A:$BB,53,FALSE)</f>
        <v>3917.77</v>
      </c>
      <c r="BF347">
        <f>VLOOKUP($G347,county_facts!$A:$BB,54,FALSE)</f>
        <v>2.5</v>
      </c>
    </row>
    <row r="348" spans="1:58" x14ac:dyDescent="0.3">
      <c r="A348" t="s">
        <v>9</v>
      </c>
      <c r="B348" t="s">
        <v>164</v>
      </c>
      <c r="C348">
        <v>5295</v>
      </c>
      <c r="D348" t="s">
        <v>132</v>
      </c>
      <c r="E348">
        <v>8982</v>
      </c>
      <c r="F348">
        <v>0.58951235800000001</v>
      </c>
      <c r="G348">
        <v>6047</v>
      </c>
      <c r="H348">
        <f>VLOOKUP($G348,county_facts!$A:$BB,4,FALSE)</f>
        <v>266353</v>
      </c>
      <c r="I348">
        <f>VLOOKUP($G348,county_facts!$A:$BB,5,FALSE)</f>
        <v>255798</v>
      </c>
      <c r="J348">
        <f>VLOOKUP($G348,county_facts!$A:$BB,6,FALSE)</f>
        <v>4.0999999999999996</v>
      </c>
      <c r="K348">
        <f>VLOOKUP($G348,county_facts!$A:$BB,7,FALSE)</f>
        <v>255793</v>
      </c>
      <c r="L348">
        <f>VLOOKUP($G348,county_facts!$A:$BB,8,FALSE)</f>
        <v>8.1</v>
      </c>
      <c r="M348">
        <f>VLOOKUP($G348,county_facts!$A:$BB,9,FALSE)</f>
        <v>30</v>
      </c>
      <c r="N348">
        <f>VLOOKUP($G348,county_facts!$A:$BB,10,FALSE)</f>
        <v>10.5</v>
      </c>
      <c r="O348">
        <f>VLOOKUP($G348,county_facts!$A:$BB,11,FALSE)</f>
        <v>49.5</v>
      </c>
      <c r="P348">
        <f>VLOOKUP($G348,county_facts!$A:$BB,12,FALSE)</f>
        <v>82</v>
      </c>
      <c r="Q348">
        <f>VLOOKUP($G348,county_facts!$A:$BB,13,FALSE)</f>
        <v>4.2</v>
      </c>
      <c r="R348">
        <f>VLOOKUP($G348,county_facts!$A:$BB,14,FALSE)</f>
        <v>2.5</v>
      </c>
      <c r="S348">
        <f>VLOOKUP($G348,county_facts!$A:$BB,15,FALSE)</f>
        <v>8.1</v>
      </c>
      <c r="T348">
        <f>VLOOKUP($G348,county_facts!$A:$BB,16,FALSE)</f>
        <v>0.4</v>
      </c>
      <c r="U348">
        <f>VLOOKUP($G348,county_facts!$A:$BB,17,FALSE)</f>
        <v>3</v>
      </c>
      <c r="V348">
        <f>VLOOKUP($G348,county_facts!$A:$BB,18,FALSE)</f>
        <v>57.5</v>
      </c>
      <c r="W348">
        <f>VLOOKUP($G348,county_facts!$A:$BB,19,FALSE)</f>
        <v>29.5</v>
      </c>
      <c r="X348">
        <f>VLOOKUP($G348,county_facts!$A:$BB,20,FALSE)</f>
        <v>82.2</v>
      </c>
      <c r="Y348">
        <f>VLOOKUP($G348,county_facts!$A:$BB,21,FALSE)</f>
        <v>25.6</v>
      </c>
      <c r="Z348">
        <f>VLOOKUP($G348,county_facts!$A:$BB,22,FALSE)</f>
        <v>52.5</v>
      </c>
      <c r="AA348">
        <f>VLOOKUP($G348,county_facts!$A:$BB,23,FALSE)</f>
        <v>66.7</v>
      </c>
      <c r="AB348">
        <f>VLOOKUP($G348,county_facts!$A:$BB,24,FALSE)</f>
        <v>12.6</v>
      </c>
      <c r="AC348">
        <f>VLOOKUP($G348,county_facts!$A:$BB,25,FALSE)</f>
        <v>11102</v>
      </c>
      <c r="AD348">
        <f>VLOOKUP($G348,county_facts!$A:$BB,26,FALSE)</f>
        <v>26.3</v>
      </c>
      <c r="AE348">
        <f>VLOOKUP($G348,county_facts!$A:$BB,27,FALSE)</f>
        <v>84167</v>
      </c>
      <c r="AF348">
        <f>VLOOKUP($G348,county_facts!$A:$BB,28,FALSE)</f>
        <v>53.6</v>
      </c>
      <c r="AG348">
        <f>VLOOKUP($G348,county_facts!$A:$BB,29,FALSE)</f>
        <v>17.3</v>
      </c>
      <c r="AH348">
        <f>VLOOKUP($G348,county_facts!$A:$BB,30,FALSE)</f>
        <v>146400</v>
      </c>
      <c r="AI348">
        <f>VLOOKUP($G348,county_facts!$A:$BB,31,FALSE)</f>
        <v>75409</v>
      </c>
      <c r="AJ348">
        <f>VLOOKUP($G348,county_facts!$A:$BB,32,FALSE)</f>
        <v>3.36</v>
      </c>
      <c r="AK348">
        <f>VLOOKUP($G348,county_facts!$A:$BB,33,FALSE)</f>
        <v>18177</v>
      </c>
      <c r="AL348">
        <f>VLOOKUP($G348,county_facts!$A:$BB,34,FALSE)</f>
        <v>42591</v>
      </c>
      <c r="AM348">
        <f>VLOOKUP($G348,county_facts!$A:$BB,35,FALSE)</f>
        <v>25.4</v>
      </c>
      <c r="AN348">
        <f>VLOOKUP($G348,county_facts!$A:$BB,36,FALSE)</f>
        <v>2852</v>
      </c>
      <c r="AO348">
        <f>VLOOKUP($G348,county_facts!$A:$BB,37,FALSE)</f>
        <v>41183</v>
      </c>
      <c r="AP348">
        <f>VLOOKUP($G348,county_facts!$A:$BB,38,FALSE)</f>
        <v>1.1000000000000001</v>
      </c>
      <c r="AQ348">
        <f>VLOOKUP($G348,county_facts!$A:$BB,39,FALSE)</f>
        <v>10521</v>
      </c>
      <c r="AR348">
        <f>VLOOKUP($G348,county_facts!$A:$BB,40,FALSE)</f>
        <v>12639</v>
      </c>
      <c r="AS348">
        <f>VLOOKUP($G348,county_facts!$A:$BB,41,FALSE)</f>
        <v>2.6</v>
      </c>
      <c r="AT348">
        <f>VLOOKUP($G348,county_facts!$A:$BB,42,FALSE)</f>
        <v>0</v>
      </c>
      <c r="AU348">
        <f>VLOOKUP($G348,county_facts!$A:$BB,43,FALSE)</f>
        <v>9.1</v>
      </c>
      <c r="AV348">
        <f>VLOOKUP($G348,county_facts!$A:$BB,44,FALSE)</f>
        <v>0</v>
      </c>
      <c r="AW348">
        <f>VLOOKUP($G348,county_facts!$A:$BB,45,FALSE)</f>
        <v>24.8</v>
      </c>
      <c r="AX348">
        <f>VLOOKUP($G348,county_facts!$A:$BB,46,FALSE)</f>
        <v>30.2</v>
      </c>
      <c r="AY348">
        <f>VLOOKUP($G348,county_facts!$A:$BB,47,FALSE)</f>
        <v>3954248</v>
      </c>
      <c r="AZ348">
        <f>VLOOKUP($G348,county_facts!$A:$BB,48,FALSE)</f>
        <v>0</v>
      </c>
      <c r="BA348">
        <f>VLOOKUP($G348,county_facts!$A:$BB,49,FALSE)</f>
        <v>2001290</v>
      </c>
      <c r="BB348">
        <f>VLOOKUP($G348,county_facts!$A:$BB,50,FALSE)</f>
        <v>8233</v>
      </c>
      <c r="BC348">
        <f>VLOOKUP($G348,county_facts!$A:$BB,51,FALSE)</f>
        <v>219430</v>
      </c>
      <c r="BD348">
        <f>VLOOKUP($G348,county_facts!$A:$BB,52,FALSE)</f>
        <v>169</v>
      </c>
      <c r="BE348">
        <f>VLOOKUP($G348,county_facts!$A:$BB,53,FALSE)</f>
        <v>1934.97</v>
      </c>
      <c r="BF348">
        <f>VLOOKUP($G348,county_facts!$A:$BB,54,FALSE)</f>
        <v>132.19999999999999</v>
      </c>
    </row>
    <row r="349" spans="1:58" x14ac:dyDescent="0.3">
      <c r="A349" t="s">
        <v>6</v>
      </c>
      <c r="B349" t="s">
        <v>164</v>
      </c>
      <c r="C349">
        <v>3687</v>
      </c>
      <c r="D349" t="s">
        <v>132</v>
      </c>
      <c r="E349">
        <v>8982</v>
      </c>
      <c r="F349">
        <v>0.41048764199999999</v>
      </c>
      <c r="G349">
        <v>6047</v>
      </c>
      <c r="H349">
        <f>VLOOKUP($G349,county_facts!$A:$BB,4,FALSE)</f>
        <v>266353</v>
      </c>
      <c r="I349">
        <f>VLOOKUP($G349,county_facts!$A:$BB,5,FALSE)</f>
        <v>255798</v>
      </c>
      <c r="J349">
        <f>VLOOKUP($G349,county_facts!$A:$BB,6,FALSE)</f>
        <v>4.0999999999999996</v>
      </c>
      <c r="K349">
        <f>VLOOKUP($G349,county_facts!$A:$BB,7,FALSE)</f>
        <v>255793</v>
      </c>
      <c r="L349">
        <f>VLOOKUP($G349,county_facts!$A:$BB,8,FALSE)</f>
        <v>8.1</v>
      </c>
      <c r="M349">
        <f>VLOOKUP($G349,county_facts!$A:$BB,9,FALSE)</f>
        <v>30</v>
      </c>
      <c r="N349">
        <f>VLOOKUP($G349,county_facts!$A:$BB,10,FALSE)</f>
        <v>10.5</v>
      </c>
      <c r="O349">
        <f>VLOOKUP($G349,county_facts!$A:$BB,11,FALSE)</f>
        <v>49.5</v>
      </c>
      <c r="P349">
        <f>VLOOKUP($G349,county_facts!$A:$BB,12,FALSE)</f>
        <v>82</v>
      </c>
      <c r="Q349">
        <f>VLOOKUP($G349,county_facts!$A:$BB,13,FALSE)</f>
        <v>4.2</v>
      </c>
      <c r="R349">
        <f>VLOOKUP($G349,county_facts!$A:$BB,14,FALSE)</f>
        <v>2.5</v>
      </c>
      <c r="S349">
        <f>VLOOKUP($G349,county_facts!$A:$BB,15,FALSE)</f>
        <v>8.1</v>
      </c>
      <c r="T349">
        <f>VLOOKUP($G349,county_facts!$A:$BB,16,FALSE)</f>
        <v>0.4</v>
      </c>
      <c r="U349">
        <f>VLOOKUP($G349,county_facts!$A:$BB,17,FALSE)</f>
        <v>3</v>
      </c>
      <c r="V349">
        <f>VLOOKUP($G349,county_facts!$A:$BB,18,FALSE)</f>
        <v>57.5</v>
      </c>
      <c r="W349">
        <f>VLOOKUP($G349,county_facts!$A:$BB,19,FALSE)</f>
        <v>29.5</v>
      </c>
      <c r="X349">
        <f>VLOOKUP($G349,county_facts!$A:$BB,20,FALSE)</f>
        <v>82.2</v>
      </c>
      <c r="Y349">
        <f>VLOOKUP($G349,county_facts!$A:$BB,21,FALSE)</f>
        <v>25.6</v>
      </c>
      <c r="Z349">
        <f>VLOOKUP($G349,county_facts!$A:$BB,22,FALSE)</f>
        <v>52.5</v>
      </c>
      <c r="AA349">
        <f>VLOOKUP($G349,county_facts!$A:$BB,23,FALSE)</f>
        <v>66.7</v>
      </c>
      <c r="AB349">
        <f>VLOOKUP($G349,county_facts!$A:$BB,24,FALSE)</f>
        <v>12.6</v>
      </c>
      <c r="AC349">
        <f>VLOOKUP($G349,county_facts!$A:$BB,25,FALSE)</f>
        <v>11102</v>
      </c>
      <c r="AD349">
        <f>VLOOKUP($G349,county_facts!$A:$BB,26,FALSE)</f>
        <v>26.3</v>
      </c>
      <c r="AE349">
        <f>VLOOKUP($G349,county_facts!$A:$BB,27,FALSE)</f>
        <v>84167</v>
      </c>
      <c r="AF349">
        <f>VLOOKUP($G349,county_facts!$A:$BB,28,FALSE)</f>
        <v>53.6</v>
      </c>
      <c r="AG349">
        <f>VLOOKUP($G349,county_facts!$A:$BB,29,FALSE)</f>
        <v>17.3</v>
      </c>
      <c r="AH349">
        <f>VLOOKUP($G349,county_facts!$A:$BB,30,FALSE)</f>
        <v>146400</v>
      </c>
      <c r="AI349">
        <f>VLOOKUP($G349,county_facts!$A:$BB,31,FALSE)</f>
        <v>75409</v>
      </c>
      <c r="AJ349">
        <f>VLOOKUP($G349,county_facts!$A:$BB,32,FALSE)</f>
        <v>3.36</v>
      </c>
      <c r="AK349">
        <f>VLOOKUP($G349,county_facts!$A:$BB,33,FALSE)</f>
        <v>18177</v>
      </c>
      <c r="AL349">
        <f>VLOOKUP($G349,county_facts!$A:$BB,34,FALSE)</f>
        <v>42591</v>
      </c>
      <c r="AM349">
        <f>VLOOKUP($G349,county_facts!$A:$BB,35,FALSE)</f>
        <v>25.4</v>
      </c>
      <c r="AN349">
        <f>VLOOKUP($G349,county_facts!$A:$BB,36,FALSE)</f>
        <v>2852</v>
      </c>
      <c r="AO349">
        <f>VLOOKUP($G349,county_facts!$A:$BB,37,FALSE)</f>
        <v>41183</v>
      </c>
      <c r="AP349">
        <f>VLOOKUP($G349,county_facts!$A:$BB,38,FALSE)</f>
        <v>1.1000000000000001</v>
      </c>
      <c r="AQ349">
        <f>VLOOKUP($G349,county_facts!$A:$BB,39,FALSE)</f>
        <v>10521</v>
      </c>
      <c r="AR349">
        <f>VLOOKUP($G349,county_facts!$A:$BB,40,FALSE)</f>
        <v>12639</v>
      </c>
      <c r="AS349">
        <f>VLOOKUP($G349,county_facts!$A:$BB,41,FALSE)</f>
        <v>2.6</v>
      </c>
      <c r="AT349">
        <f>VLOOKUP($G349,county_facts!$A:$BB,42,FALSE)</f>
        <v>0</v>
      </c>
      <c r="AU349">
        <f>VLOOKUP($G349,county_facts!$A:$BB,43,FALSE)</f>
        <v>9.1</v>
      </c>
      <c r="AV349">
        <f>VLOOKUP($G349,county_facts!$A:$BB,44,FALSE)</f>
        <v>0</v>
      </c>
      <c r="AW349">
        <f>VLOOKUP($G349,county_facts!$A:$BB,45,FALSE)</f>
        <v>24.8</v>
      </c>
      <c r="AX349">
        <f>VLOOKUP($G349,county_facts!$A:$BB,46,FALSE)</f>
        <v>30.2</v>
      </c>
      <c r="AY349">
        <f>VLOOKUP($G349,county_facts!$A:$BB,47,FALSE)</f>
        <v>3954248</v>
      </c>
      <c r="AZ349">
        <f>VLOOKUP($G349,county_facts!$A:$BB,48,FALSE)</f>
        <v>0</v>
      </c>
      <c r="BA349">
        <f>VLOOKUP($G349,county_facts!$A:$BB,49,FALSE)</f>
        <v>2001290</v>
      </c>
      <c r="BB349">
        <f>VLOOKUP($G349,county_facts!$A:$BB,50,FALSE)</f>
        <v>8233</v>
      </c>
      <c r="BC349">
        <f>VLOOKUP($G349,county_facts!$A:$BB,51,FALSE)</f>
        <v>219430</v>
      </c>
      <c r="BD349">
        <f>VLOOKUP($G349,county_facts!$A:$BB,52,FALSE)</f>
        <v>169</v>
      </c>
      <c r="BE349">
        <f>VLOOKUP($G349,county_facts!$A:$BB,53,FALSE)</f>
        <v>1934.97</v>
      </c>
      <c r="BF349">
        <f>VLOOKUP($G349,county_facts!$A:$BB,54,FALSE)</f>
        <v>132.19999999999999</v>
      </c>
    </row>
    <row r="350" spans="1:58" x14ac:dyDescent="0.3">
      <c r="A350" t="s">
        <v>9</v>
      </c>
      <c r="B350" t="s">
        <v>165</v>
      </c>
      <c r="C350">
        <v>3206</v>
      </c>
      <c r="D350" t="s">
        <v>132</v>
      </c>
      <c r="E350">
        <v>4358</v>
      </c>
      <c r="F350">
        <v>0.73565855899999999</v>
      </c>
      <c r="G350">
        <v>6045</v>
      </c>
      <c r="H350">
        <f>VLOOKUP($G350,county_facts!$A:$BB,4,FALSE)</f>
        <v>87869</v>
      </c>
      <c r="I350">
        <f>VLOOKUP($G350,county_facts!$A:$BB,5,FALSE)</f>
        <v>87840</v>
      </c>
      <c r="J350">
        <f>VLOOKUP($G350,county_facts!$A:$BB,6,FALSE)</f>
        <v>0</v>
      </c>
      <c r="K350">
        <f>VLOOKUP($G350,county_facts!$A:$BB,7,FALSE)</f>
        <v>87841</v>
      </c>
      <c r="L350">
        <f>VLOOKUP($G350,county_facts!$A:$BB,8,FALSE)</f>
        <v>6.2</v>
      </c>
      <c r="M350">
        <f>VLOOKUP($G350,county_facts!$A:$BB,9,FALSE)</f>
        <v>21.9</v>
      </c>
      <c r="N350">
        <f>VLOOKUP($G350,county_facts!$A:$BB,10,FALSE)</f>
        <v>18.899999999999999</v>
      </c>
      <c r="O350">
        <f>VLOOKUP($G350,county_facts!$A:$BB,11,FALSE)</f>
        <v>50.2</v>
      </c>
      <c r="P350">
        <f>VLOOKUP($G350,county_facts!$A:$BB,12,FALSE)</f>
        <v>86.3</v>
      </c>
      <c r="Q350">
        <f>VLOOKUP($G350,county_facts!$A:$BB,13,FALSE)</f>
        <v>1</v>
      </c>
      <c r="R350">
        <f>VLOOKUP($G350,county_facts!$A:$BB,14,FALSE)</f>
        <v>6.3</v>
      </c>
      <c r="S350">
        <f>VLOOKUP($G350,county_facts!$A:$BB,15,FALSE)</f>
        <v>2.2000000000000002</v>
      </c>
      <c r="T350">
        <f>VLOOKUP($G350,county_facts!$A:$BB,16,FALSE)</f>
        <v>0.3</v>
      </c>
      <c r="U350">
        <f>VLOOKUP($G350,county_facts!$A:$BB,17,FALSE)</f>
        <v>4</v>
      </c>
      <c r="V350">
        <f>VLOOKUP($G350,county_facts!$A:$BB,18,FALSE)</f>
        <v>24.1</v>
      </c>
      <c r="W350">
        <f>VLOOKUP($G350,county_facts!$A:$BB,19,FALSE)</f>
        <v>66.2</v>
      </c>
      <c r="X350">
        <f>VLOOKUP($G350,county_facts!$A:$BB,20,FALSE)</f>
        <v>84.2</v>
      </c>
      <c r="Y350">
        <f>VLOOKUP($G350,county_facts!$A:$BB,21,FALSE)</f>
        <v>12.5</v>
      </c>
      <c r="Z350">
        <f>VLOOKUP($G350,county_facts!$A:$BB,22,FALSE)</f>
        <v>21.2</v>
      </c>
      <c r="AA350">
        <f>VLOOKUP($G350,county_facts!$A:$BB,23,FALSE)</f>
        <v>85.2</v>
      </c>
      <c r="AB350">
        <f>VLOOKUP($G350,county_facts!$A:$BB,24,FALSE)</f>
        <v>22</v>
      </c>
      <c r="AC350">
        <f>VLOOKUP($G350,county_facts!$A:$BB,25,FALSE)</f>
        <v>6798</v>
      </c>
      <c r="AD350">
        <f>VLOOKUP($G350,county_facts!$A:$BB,26,FALSE)</f>
        <v>18.600000000000001</v>
      </c>
      <c r="AE350">
        <f>VLOOKUP($G350,county_facts!$A:$BB,27,FALSE)</f>
        <v>40718</v>
      </c>
      <c r="AF350">
        <f>VLOOKUP($G350,county_facts!$A:$BB,28,FALSE)</f>
        <v>58.2</v>
      </c>
      <c r="AG350">
        <f>VLOOKUP($G350,county_facts!$A:$BB,29,FALSE)</f>
        <v>12.5</v>
      </c>
      <c r="AH350">
        <f>VLOOKUP($G350,county_facts!$A:$BB,30,FALSE)</f>
        <v>323600</v>
      </c>
      <c r="AI350">
        <f>VLOOKUP($G350,county_facts!$A:$BB,31,FALSE)</f>
        <v>33878</v>
      </c>
      <c r="AJ350">
        <f>VLOOKUP($G350,county_facts!$A:$BB,32,FALSE)</f>
        <v>2.52</v>
      </c>
      <c r="AK350">
        <f>VLOOKUP($G350,county_facts!$A:$BB,33,FALSE)</f>
        <v>23306</v>
      </c>
      <c r="AL350">
        <f>VLOOKUP($G350,county_facts!$A:$BB,34,FALSE)</f>
        <v>43469</v>
      </c>
      <c r="AM350">
        <f>VLOOKUP($G350,county_facts!$A:$BB,35,FALSE)</f>
        <v>20</v>
      </c>
      <c r="AN350">
        <f>VLOOKUP($G350,county_facts!$A:$BB,36,FALSE)</f>
        <v>2466</v>
      </c>
      <c r="AO350">
        <f>VLOOKUP($G350,county_facts!$A:$BB,37,FALSE)</f>
        <v>22157</v>
      </c>
      <c r="AP350">
        <f>VLOOKUP($G350,county_facts!$A:$BB,38,FALSE)</f>
        <v>2.6</v>
      </c>
      <c r="AQ350">
        <f>VLOOKUP($G350,county_facts!$A:$BB,39,FALSE)</f>
        <v>8223</v>
      </c>
      <c r="AR350">
        <f>VLOOKUP($G350,county_facts!$A:$BB,40,FALSE)</f>
        <v>11015</v>
      </c>
      <c r="AS350">
        <f>VLOOKUP($G350,county_facts!$A:$BB,41,FALSE)</f>
        <v>0.3</v>
      </c>
      <c r="AT350">
        <f>VLOOKUP($G350,county_facts!$A:$BB,42,FALSE)</f>
        <v>1.9</v>
      </c>
      <c r="AU350">
        <f>VLOOKUP($G350,county_facts!$A:$BB,43,FALSE)</f>
        <v>0</v>
      </c>
      <c r="AV350">
        <f>VLOOKUP($G350,county_facts!$A:$BB,44,FALSE)</f>
        <v>0</v>
      </c>
      <c r="AW350">
        <f>VLOOKUP($G350,county_facts!$A:$BB,45,FALSE)</f>
        <v>0</v>
      </c>
      <c r="AX350">
        <f>VLOOKUP($G350,county_facts!$A:$BB,46,FALSE)</f>
        <v>27.6</v>
      </c>
      <c r="AY350">
        <f>VLOOKUP($G350,county_facts!$A:$BB,47,FALSE)</f>
        <v>773447</v>
      </c>
      <c r="AZ350">
        <f>VLOOKUP($G350,county_facts!$A:$BB,48,FALSE)</f>
        <v>0</v>
      </c>
      <c r="BA350">
        <f>VLOOKUP($G350,county_facts!$A:$BB,49,FALSE)</f>
        <v>1259064</v>
      </c>
      <c r="BB350">
        <f>VLOOKUP($G350,county_facts!$A:$BB,50,FALSE)</f>
        <v>14716</v>
      </c>
      <c r="BC350">
        <f>VLOOKUP($G350,county_facts!$A:$BB,51,FALSE)</f>
        <v>194204</v>
      </c>
      <c r="BD350">
        <f>VLOOKUP($G350,county_facts!$A:$BB,52,FALSE)</f>
        <v>109</v>
      </c>
      <c r="BE350">
        <f>VLOOKUP($G350,county_facts!$A:$BB,53,FALSE)</f>
        <v>3506.34</v>
      </c>
      <c r="BF350">
        <f>VLOOKUP($G350,county_facts!$A:$BB,54,FALSE)</f>
        <v>25.1</v>
      </c>
    </row>
    <row r="351" spans="1:58" x14ac:dyDescent="0.3">
      <c r="A351" t="s">
        <v>6</v>
      </c>
      <c r="B351" t="s">
        <v>165</v>
      </c>
      <c r="C351">
        <v>1152</v>
      </c>
      <c r="D351" t="s">
        <v>132</v>
      </c>
      <c r="E351">
        <v>4358</v>
      </c>
      <c r="F351">
        <v>0.26434144100000001</v>
      </c>
      <c r="G351">
        <v>6045</v>
      </c>
      <c r="H351">
        <f>VLOOKUP($G351,county_facts!$A:$BB,4,FALSE)</f>
        <v>87869</v>
      </c>
      <c r="I351">
        <f>VLOOKUP($G351,county_facts!$A:$BB,5,FALSE)</f>
        <v>87840</v>
      </c>
      <c r="J351">
        <f>VLOOKUP($G351,county_facts!$A:$BB,6,FALSE)</f>
        <v>0</v>
      </c>
      <c r="K351">
        <f>VLOOKUP($G351,county_facts!$A:$BB,7,FALSE)</f>
        <v>87841</v>
      </c>
      <c r="L351">
        <f>VLOOKUP($G351,county_facts!$A:$BB,8,FALSE)</f>
        <v>6.2</v>
      </c>
      <c r="M351">
        <f>VLOOKUP($G351,county_facts!$A:$BB,9,FALSE)</f>
        <v>21.9</v>
      </c>
      <c r="N351">
        <f>VLOOKUP($G351,county_facts!$A:$BB,10,FALSE)</f>
        <v>18.899999999999999</v>
      </c>
      <c r="O351">
        <f>VLOOKUP($G351,county_facts!$A:$BB,11,FALSE)</f>
        <v>50.2</v>
      </c>
      <c r="P351">
        <f>VLOOKUP($G351,county_facts!$A:$BB,12,FALSE)</f>
        <v>86.3</v>
      </c>
      <c r="Q351">
        <f>VLOOKUP($G351,county_facts!$A:$BB,13,FALSE)</f>
        <v>1</v>
      </c>
      <c r="R351">
        <f>VLOOKUP($G351,county_facts!$A:$BB,14,FALSE)</f>
        <v>6.3</v>
      </c>
      <c r="S351">
        <f>VLOOKUP($G351,county_facts!$A:$BB,15,FALSE)</f>
        <v>2.2000000000000002</v>
      </c>
      <c r="T351">
        <f>VLOOKUP($G351,county_facts!$A:$BB,16,FALSE)</f>
        <v>0.3</v>
      </c>
      <c r="U351">
        <f>VLOOKUP($G351,county_facts!$A:$BB,17,FALSE)</f>
        <v>4</v>
      </c>
      <c r="V351">
        <f>VLOOKUP($G351,county_facts!$A:$BB,18,FALSE)</f>
        <v>24.1</v>
      </c>
      <c r="W351">
        <f>VLOOKUP($G351,county_facts!$A:$BB,19,FALSE)</f>
        <v>66.2</v>
      </c>
      <c r="X351">
        <f>VLOOKUP($G351,county_facts!$A:$BB,20,FALSE)</f>
        <v>84.2</v>
      </c>
      <c r="Y351">
        <f>VLOOKUP($G351,county_facts!$A:$BB,21,FALSE)</f>
        <v>12.5</v>
      </c>
      <c r="Z351">
        <f>VLOOKUP($G351,county_facts!$A:$BB,22,FALSE)</f>
        <v>21.2</v>
      </c>
      <c r="AA351">
        <f>VLOOKUP($G351,county_facts!$A:$BB,23,FALSE)</f>
        <v>85.2</v>
      </c>
      <c r="AB351">
        <f>VLOOKUP($G351,county_facts!$A:$BB,24,FALSE)</f>
        <v>22</v>
      </c>
      <c r="AC351">
        <f>VLOOKUP($G351,county_facts!$A:$BB,25,FALSE)</f>
        <v>6798</v>
      </c>
      <c r="AD351">
        <f>VLOOKUP($G351,county_facts!$A:$BB,26,FALSE)</f>
        <v>18.600000000000001</v>
      </c>
      <c r="AE351">
        <f>VLOOKUP($G351,county_facts!$A:$BB,27,FALSE)</f>
        <v>40718</v>
      </c>
      <c r="AF351">
        <f>VLOOKUP($G351,county_facts!$A:$BB,28,FALSE)</f>
        <v>58.2</v>
      </c>
      <c r="AG351">
        <f>VLOOKUP($G351,county_facts!$A:$BB,29,FALSE)</f>
        <v>12.5</v>
      </c>
      <c r="AH351">
        <f>VLOOKUP($G351,county_facts!$A:$BB,30,FALSE)</f>
        <v>323600</v>
      </c>
      <c r="AI351">
        <f>VLOOKUP($G351,county_facts!$A:$BB,31,FALSE)</f>
        <v>33878</v>
      </c>
      <c r="AJ351">
        <f>VLOOKUP($G351,county_facts!$A:$BB,32,FALSE)</f>
        <v>2.52</v>
      </c>
      <c r="AK351">
        <f>VLOOKUP($G351,county_facts!$A:$BB,33,FALSE)</f>
        <v>23306</v>
      </c>
      <c r="AL351">
        <f>VLOOKUP($G351,county_facts!$A:$BB,34,FALSE)</f>
        <v>43469</v>
      </c>
      <c r="AM351">
        <f>VLOOKUP($G351,county_facts!$A:$BB,35,FALSE)</f>
        <v>20</v>
      </c>
      <c r="AN351">
        <f>VLOOKUP($G351,county_facts!$A:$BB,36,FALSE)</f>
        <v>2466</v>
      </c>
      <c r="AO351">
        <f>VLOOKUP($G351,county_facts!$A:$BB,37,FALSE)</f>
        <v>22157</v>
      </c>
      <c r="AP351">
        <f>VLOOKUP($G351,county_facts!$A:$BB,38,FALSE)</f>
        <v>2.6</v>
      </c>
      <c r="AQ351">
        <f>VLOOKUP($G351,county_facts!$A:$BB,39,FALSE)</f>
        <v>8223</v>
      </c>
      <c r="AR351">
        <f>VLOOKUP($G351,county_facts!$A:$BB,40,FALSE)</f>
        <v>11015</v>
      </c>
      <c r="AS351">
        <f>VLOOKUP($G351,county_facts!$A:$BB,41,FALSE)</f>
        <v>0.3</v>
      </c>
      <c r="AT351">
        <f>VLOOKUP($G351,county_facts!$A:$BB,42,FALSE)</f>
        <v>1.9</v>
      </c>
      <c r="AU351">
        <f>VLOOKUP($G351,county_facts!$A:$BB,43,FALSE)</f>
        <v>0</v>
      </c>
      <c r="AV351">
        <f>VLOOKUP($G351,county_facts!$A:$BB,44,FALSE)</f>
        <v>0</v>
      </c>
      <c r="AW351">
        <f>VLOOKUP($G351,county_facts!$A:$BB,45,FALSE)</f>
        <v>0</v>
      </c>
      <c r="AX351">
        <f>VLOOKUP($G351,county_facts!$A:$BB,46,FALSE)</f>
        <v>27.6</v>
      </c>
      <c r="AY351">
        <f>VLOOKUP($G351,county_facts!$A:$BB,47,FALSE)</f>
        <v>773447</v>
      </c>
      <c r="AZ351">
        <f>VLOOKUP($G351,county_facts!$A:$BB,48,FALSE)</f>
        <v>0</v>
      </c>
      <c r="BA351">
        <f>VLOOKUP($G351,county_facts!$A:$BB,49,FALSE)</f>
        <v>1259064</v>
      </c>
      <c r="BB351">
        <f>VLOOKUP($G351,county_facts!$A:$BB,50,FALSE)</f>
        <v>14716</v>
      </c>
      <c r="BC351">
        <f>VLOOKUP($G351,county_facts!$A:$BB,51,FALSE)</f>
        <v>194204</v>
      </c>
      <c r="BD351">
        <f>VLOOKUP($G351,county_facts!$A:$BB,52,FALSE)</f>
        <v>109</v>
      </c>
      <c r="BE351">
        <f>VLOOKUP($G351,county_facts!$A:$BB,53,FALSE)</f>
        <v>3506.34</v>
      </c>
      <c r="BF351">
        <f>VLOOKUP($G351,county_facts!$A:$BB,54,FALSE)</f>
        <v>25.1</v>
      </c>
    </row>
    <row r="352" spans="1:58" x14ac:dyDescent="0.3">
      <c r="A352" t="s">
        <v>9</v>
      </c>
      <c r="B352" t="s">
        <v>166</v>
      </c>
      <c r="C352">
        <v>516</v>
      </c>
      <c r="D352" t="s">
        <v>132</v>
      </c>
      <c r="E352">
        <v>894</v>
      </c>
      <c r="F352">
        <v>0.57718120799999995</v>
      </c>
      <c r="G352">
        <v>6043</v>
      </c>
      <c r="H352">
        <f>VLOOKUP($G352,county_facts!$A:$BB,4,FALSE)</f>
        <v>17682</v>
      </c>
      <c r="I352">
        <f>VLOOKUP($G352,county_facts!$A:$BB,5,FALSE)</f>
        <v>18250</v>
      </c>
      <c r="J352">
        <f>VLOOKUP($G352,county_facts!$A:$BB,6,FALSE)</f>
        <v>-3.1</v>
      </c>
      <c r="K352">
        <f>VLOOKUP($G352,county_facts!$A:$BB,7,FALSE)</f>
        <v>18251</v>
      </c>
      <c r="L352">
        <f>VLOOKUP($G352,county_facts!$A:$BB,8,FALSE)</f>
        <v>4.4000000000000004</v>
      </c>
      <c r="M352">
        <f>VLOOKUP($G352,county_facts!$A:$BB,9,FALSE)</f>
        <v>16.7</v>
      </c>
      <c r="N352">
        <f>VLOOKUP($G352,county_facts!$A:$BB,10,FALSE)</f>
        <v>24.5</v>
      </c>
      <c r="O352">
        <f>VLOOKUP($G352,county_facts!$A:$BB,11,FALSE)</f>
        <v>49.2</v>
      </c>
      <c r="P352">
        <f>VLOOKUP($G352,county_facts!$A:$BB,12,FALSE)</f>
        <v>90.1</v>
      </c>
      <c r="Q352">
        <f>VLOOKUP($G352,county_facts!$A:$BB,13,FALSE)</f>
        <v>1.1000000000000001</v>
      </c>
      <c r="R352">
        <f>VLOOKUP($G352,county_facts!$A:$BB,14,FALSE)</f>
        <v>3.4</v>
      </c>
      <c r="S352">
        <f>VLOOKUP($G352,county_facts!$A:$BB,15,FALSE)</f>
        <v>1.4</v>
      </c>
      <c r="T352">
        <f>VLOOKUP($G352,county_facts!$A:$BB,16,FALSE)</f>
        <v>0.2</v>
      </c>
      <c r="U352">
        <f>VLOOKUP($G352,county_facts!$A:$BB,17,FALSE)</f>
        <v>3.8</v>
      </c>
      <c r="V352">
        <f>VLOOKUP($G352,county_facts!$A:$BB,18,FALSE)</f>
        <v>10.3</v>
      </c>
      <c r="W352">
        <f>VLOOKUP($G352,county_facts!$A:$BB,19,FALSE)</f>
        <v>81.400000000000006</v>
      </c>
      <c r="X352">
        <f>VLOOKUP($G352,county_facts!$A:$BB,20,FALSE)</f>
        <v>87.4</v>
      </c>
      <c r="Y352">
        <f>VLOOKUP($G352,county_facts!$A:$BB,21,FALSE)</f>
        <v>4.7</v>
      </c>
      <c r="Z352">
        <f>VLOOKUP($G352,county_facts!$A:$BB,22,FALSE)</f>
        <v>8.6</v>
      </c>
      <c r="AA352">
        <f>VLOOKUP($G352,county_facts!$A:$BB,23,FALSE)</f>
        <v>87.7</v>
      </c>
      <c r="AB352">
        <f>VLOOKUP($G352,county_facts!$A:$BB,24,FALSE)</f>
        <v>21.3</v>
      </c>
      <c r="AC352">
        <f>VLOOKUP($G352,county_facts!$A:$BB,25,FALSE)</f>
        <v>2153</v>
      </c>
      <c r="AD352">
        <f>VLOOKUP($G352,county_facts!$A:$BB,26,FALSE)</f>
        <v>32</v>
      </c>
      <c r="AE352">
        <f>VLOOKUP($G352,county_facts!$A:$BB,27,FALSE)</f>
        <v>10329</v>
      </c>
      <c r="AF352">
        <f>VLOOKUP($G352,county_facts!$A:$BB,28,FALSE)</f>
        <v>71.599999999999994</v>
      </c>
      <c r="AG352">
        <f>VLOOKUP($G352,county_facts!$A:$BB,29,FALSE)</f>
        <v>5.9</v>
      </c>
      <c r="AH352">
        <f>VLOOKUP($G352,county_facts!$A:$BB,30,FALSE)</f>
        <v>235000</v>
      </c>
      <c r="AI352">
        <f>VLOOKUP($G352,county_facts!$A:$BB,31,FALSE)</f>
        <v>7238</v>
      </c>
      <c r="AJ352">
        <f>VLOOKUP($G352,county_facts!$A:$BB,32,FALSE)</f>
        <v>2.36</v>
      </c>
      <c r="AK352">
        <f>VLOOKUP($G352,county_facts!$A:$BB,33,FALSE)</f>
        <v>26988</v>
      </c>
      <c r="AL352">
        <f>VLOOKUP($G352,county_facts!$A:$BB,34,FALSE)</f>
        <v>49820</v>
      </c>
      <c r="AM352">
        <f>VLOOKUP($G352,county_facts!$A:$BB,35,FALSE)</f>
        <v>16.100000000000001</v>
      </c>
      <c r="AN352">
        <f>VLOOKUP($G352,county_facts!$A:$BB,36,FALSE)</f>
        <v>349</v>
      </c>
      <c r="AO352">
        <f>VLOOKUP($G352,county_facts!$A:$BB,37,FALSE)</f>
        <v>3246</v>
      </c>
      <c r="AP352">
        <f>VLOOKUP($G352,county_facts!$A:$BB,38,FALSE)</f>
        <v>-1.8</v>
      </c>
      <c r="AQ352">
        <f>VLOOKUP($G352,county_facts!$A:$BB,39,FALSE)</f>
        <v>1232</v>
      </c>
      <c r="AR352">
        <f>VLOOKUP($G352,county_facts!$A:$BB,40,FALSE)</f>
        <v>1437</v>
      </c>
      <c r="AS352">
        <f>VLOOKUP($G352,county_facts!$A:$BB,41,FALSE)</f>
        <v>0</v>
      </c>
      <c r="AT352">
        <f>VLOOKUP($G352,county_facts!$A:$BB,42,FALSE)</f>
        <v>0</v>
      </c>
      <c r="AU352">
        <f>VLOOKUP($G352,county_facts!$A:$BB,43,FALSE)</f>
        <v>0</v>
      </c>
      <c r="AV352">
        <f>VLOOKUP($G352,county_facts!$A:$BB,44,FALSE)</f>
        <v>0</v>
      </c>
      <c r="AW352">
        <f>VLOOKUP($G352,county_facts!$A:$BB,45,FALSE)</f>
        <v>0</v>
      </c>
      <c r="AX352">
        <f>VLOOKUP($G352,county_facts!$A:$BB,46,FALSE)</f>
        <v>0</v>
      </c>
      <c r="AY352">
        <f>VLOOKUP($G352,county_facts!$A:$BB,47,FALSE)</f>
        <v>0</v>
      </c>
      <c r="AZ352">
        <f>VLOOKUP($G352,county_facts!$A:$BB,48,FALSE)</f>
        <v>0</v>
      </c>
      <c r="BA352">
        <f>VLOOKUP($G352,county_facts!$A:$BB,49,FALSE)</f>
        <v>84507</v>
      </c>
      <c r="BB352">
        <f>VLOOKUP($G352,county_facts!$A:$BB,50,FALSE)</f>
        <v>4705</v>
      </c>
      <c r="BC352">
        <f>VLOOKUP($G352,county_facts!$A:$BB,51,FALSE)</f>
        <v>132992</v>
      </c>
      <c r="BD352">
        <f>VLOOKUP($G352,county_facts!$A:$BB,52,FALSE)</f>
        <v>24</v>
      </c>
      <c r="BE352">
        <f>VLOOKUP($G352,county_facts!$A:$BB,53,FALSE)</f>
        <v>1448.82</v>
      </c>
      <c r="BF352">
        <f>VLOOKUP($G352,county_facts!$A:$BB,54,FALSE)</f>
        <v>12.6</v>
      </c>
    </row>
    <row r="353" spans="1:58" x14ac:dyDescent="0.3">
      <c r="A353" t="s">
        <v>6</v>
      </c>
      <c r="B353" t="s">
        <v>166</v>
      </c>
      <c r="C353">
        <v>378</v>
      </c>
      <c r="D353" t="s">
        <v>132</v>
      </c>
      <c r="E353">
        <v>894</v>
      </c>
      <c r="F353">
        <v>0.422818792</v>
      </c>
      <c r="G353">
        <v>6043</v>
      </c>
      <c r="H353">
        <f>VLOOKUP($G353,county_facts!$A:$BB,4,FALSE)</f>
        <v>17682</v>
      </c>
      <c r="I353">
        <f>VLOOKUP($G353,county_facts!$A:$BB,5,FALSE)</f>
        <v>18250</v>
      </c>
      <c r="J353">
        <f>VLOOKUP($G353,county_facts!$A:$BB,6,FALSE)</f>
        <v>-3.1</v>
      </c>
      <c r="K353">
        <f>VLOOKUP($G353,county_facts!$A:$BB,7,FALSE)</f>
        <v>18251</v>
      </c>
      <c r="L353">
        <f>VLOOKUP($G353,county_facts!$A:$BB,8,FALSE)</f>
        <v>4.4000000000000004</v>
      </c>
      <c r="M353">
        <f>VLOOKUP($G353,county_facts!$A:$BB,9,FALSE)</f>
        <v>16.7</v>
      </c>
      <c r="N353">
        <f>VLOOKUP($G353,county_facts!$A:$BB,10,FALSE)</f>
        <v>24.5</v>
      </c>
      <c r="O353">
        <f>VLOOKUP($G353,county_facts!$A:$BB,11,FALSE)</f>
        <v>49.2</v>
      </c>
      <c r="P353">
        <f>VLOOKUP($G353,county_facts!$A:$BB,12,FALSE)</f>
        <v>90.1</v>
      </c>
      <c r="Q353">
        <f>VLOOKUP($G353,county_facts!$A:$BB,13,FALSE)</f>
        <v>1.1000000000000001</v>
      </c>
      <c r="R353">
        <f>VLOOKUP($G353,county_facts!$A:$BB,14,FALSE)</f>
        <v>3.4</v>
      </c>
      <c r="S353">
        <f>VLOOKUP($G353,county_facts!$A:$BB,15,FALSE)</f>
        <v>1.4</v>
      </c>
      <c r="T353">
        <f>VLOOKUP($G353,county_facts!$A:$BB,16,FALSE)</f>
        <v>0.2</v>
      </c>
      <c r="U353">
        <f>VLOOKUP($G353,county_facts!$A:$BB,17,FALSE)</f>
        <v>3.8</v>
      </c>
      <c r="V353">
        <f>VLOOKUP($G353,county_facts!$A:$BB,18,FALSE)</f>
        <v>10.3</v>
      </c>
      <c r="W353">
        <f>VLOOKUP($G353,county_facts!$A:$BB,19,FALSE)</f>
        <v>81.400000000000006</v>
      </c>
      <c r="X353">
        <f>VLOOKUP($G353,county_facts!$A:$BB,20,FALSE)</f>
        <v>87.4</v>
      </c>
      <c r="Y353">
        <f>VLOOKUP($G353,county_facts!$A:$BB,21,FALSE)</f>
        <v>4.7</v>
      </c>
      <c r="Z353">
        <f>VLOOKUP($G353,county_facts!$A:$BB,22,FALSE)</f>
        <v>8.6</v>
      </c>
      <c r="AA353">
        <f>VLOOKUP($G353,county_facts!$A:$BB,23,FALSE)</f>
        <v>87.7</v>
      </c>
      <c r="AB353">
        <f>VLOOKUP($G353,county_facts!$A:$BB,24,FALSE)</f>
        <v>21.3</v>
      </c>
      <c r="AC353">
        <f>VLOOKUP($G353,county_facts!$A:$BB,25,FALSE)</f>
        <v>2153</v>
      </c>
      <c r="AD353">
        <f>VLOOKUP($G353,county_facts!$A:$BB,26,FALSE)</f>
        <v>32</v>
      </c>
      <c r="AE353">
        <f>VLOOKUP($G353,county_facts!$A:$BB,27,FALSE)</f>
        <v>10329</v>
      </c>
      <c r="AF353">
        <f>VLOOKUP($G353,county_facts!$A:$BB,28,FALSE)</f>
        <v>71.599999999999994</v>
      </c>
      <c r="AG353">
        <f>VLOOKUP($G353,county_facts!$A:$BB,29,FALSE)</f>
        <v>5.9</v>
      </c>
      <c r="AH353">
        <f>VLOOKUP($G353,county_facts!$A:$BB,30,FALSE)</f>
        <v>235000</v>
      </c>
      <c r="AI353">
        <f>VLOOKUP($G353,county_facts!$A:$BB,31,FALSE)</f>
        <v>7238</v>
      </c>
      <c r="AJ353">
        <f>VLOOKUP($G353,county_facts!$A:$BB,32,FALSE)</f>
        <v>2.36</v>
      </c>
      <c r="AK353">
        <f>VLOOKUP($G353,county_facts!$A:$BB,33,FALSE)</f>
        <v>26988</v>
      </c>
      <c r="AL353">
        <f>VLOOKUP($G353,county_facts!$A:$BB,34,FALSE)</f>
        <v>49820</v>
      </c>
      <c r="AM353">
        <f>VLOOKUP($G353,county_facts!$A:$BB,35,FALSE)</f>
        <v>16.100000000000001</v>
      </c>
      <c r="AN353">
        <f>VLOOKUP($G353,county_facts!$A:$BB,36,FALSE)</f>
        <v>349</v>
      </c>
      <c r="AO353">
        <f>VLOOKUP($G353,county_facts!$A:$BB,37,FALSE)</f>
        <v>3246</v>
      </c>
      <c r="AP353">
        <f>VLOOKUP($G353,county_facts!$A:$BB,38,FALSE)</f>
        <v>-1.8</v>
      </c>
      <c r="AQ353">
        <f>VLOOKUP($G353,county_facts!$A:$BB,39,FALSE)</f>
        <v>1232</v>
      </c>
      <c r="AR353">
        <f>VLOOKUP($G353,county_facts!$A:$BB,40,FALSE)</f>
        <v>1437</v>
      </c>
      <c r="AS353">
        <f>VLOOKUP($G353,county_facts!$A:$BB,41,FALSE)</f>
        <v>0</v>
      </c>
      <c r="AT353">
        <f>VLOOKUP($G353,county_facts!$A:$BB,42,FALSE)</f>
        <v>0</v>
      </c>
      <c r="AU353">
        <f>VLOOKUP($G353,county_facts!$A:$BB,43,FALSE)</f>
        <v>0</v>
      </c>
      <c r="AV353">
        <f>VLOOKUP($G353,county_facts!$A:$BB,44,FALSE)</f>
        <v>0</v>
      </c>
      <c r="AW353">
        <f>VLOOKUP($G353,county_facts!$A:$BB,45,FALSE)</f>
        <v>0</v>
      </c>
      <c r="AX353">
        <f>VLOOKUP($G353,county_facts!$A:$BB,46,FALSE)</f>
        <v>0</v>
      </c>
      <c r="AY353">
        <f>VLOOKUP($G353,county_facts!$A:$BB,47,FALSE)</f>
        <v>0</v>
      </c>
      <c r="AZ353">
        <f>VLOOKUP($G353,county_facts!$A:$BB,48,FALSE)</f>
        <v>0</v>
      </c>
      <c r="BA353">
        <f>VLOOKUP($G353,county_facts!$A:$BB,49,FALSE)</f>
        <v>84507</v>
      </c>
      <c r="BB353">
        <f>VLOOKUP($G353,county_facts!$A:$BB,50,FALSE)</f>
        <v>4705</v>
      </c>
      <c r="BC353">
        <f>VLOOKUP($G353,county_facts!$A:$BB,51,FALSE)</f>
        <v>132992</v>
      </c>
      <c r="BD353">
        <f>VLOOKUP($G353,county_facts!$A:$BB,52,FALSE)</f>
        <v>24</v>
      </c>
      <c r="BE353">
        <f>VLOOKUP($G353,county_facts!$A:$BB,53,FALSE)</f>
        <v>1448.82</v>
      </c>
      <c r="BF353">
        <f>VLOOKUP($G353,county_facts!$A:$BB,54,FALSE)</f>
        <v>12.6</v>
      </c>
    </row>
    <row r="354" spans="1:58" x14ac:dyDescent="0.3">
      <c r="A354" t="s">
        <v>6</v>
      </c>
      <c r="B354" t="s">
        <v>167</v>
      </c>
      <c r="C354">
        <v>14631</v>
      </c>
      <c r="D354" t="s">
        <v>132</v>
      </c>
      <c r="E354">
        <v>27910</v>
      </c>
      <c r="F354">
        <v>0.52422070899999995</v>
      </c>
      <c r="G354">
        <v>6041</v>
      </c>
      <c r="H354">
        <f>VLOOKUP($G354,county_facts!$A:$BB,4,FALSE)</f>
        <v>260750</v>
      </c>
      <c r="I354">
        <f>VLOOKUP($G354,county_facts!$A:$BB,5,FALSE)</f>
        <v>252409</v>
      </c>
      <c r="J354">
        <f>VLOOKUP($G354,county_facts!$A:$BB,6,FALSE)</f>
        <v>3.3</v>
      </c>
      <c r="K354">
        <f>VLOOKUP($G354,county_facts!$A:$BB,7,FALSE)</f>
        <v>252409</v>
      </c>
      <c r="L354">
        <f>VLOOKUP($G354,county_facts!$A:$BB,8,FALSE)</f>
        <v>4.8</v>
      </c>
      <c r="M354">
        <f>VLOOKUP($G354,county_facts!$A:$BB,9,FALSE)</f>
        <v>20.5</v>
      </c>
      <c r="N354">
        <f>VLOOKUP($G354,county_facts!$A:$BB,10,FALSE)</f>
        <v>19.399999999999999</v>
      </c>
      <c r="O354">
        <f>VLOOKUP($G354,county_facts!$A:$BB,11,FALSE)</f>
        <v>51.2</v>
      </c>
      <c r="P354">
        <f>VLOOKUP($G354,county_facts!$A:$BB,12,FALSE)</f>
        <v>86</v>
      </c>
      <c r="Q354">
        <f>VLOOKUP($G354,county_facts!$A:$BB,13,FALSE)</f>
        <v>2.9</v>
      </c>
      <c r="R354">
        <f>VLOOKUP($G354,county_facts!$A:$BB,14,FALSE)</f>
        <v>1.1000000000000001</v>
      </c>
      <c r="S354">
        <f>VLOOKUP($G354,county_facts!$A:$BB,15,FALSE)</f>
        <v>6.1</v>
      </c>
      <c r="T354">
        <f>VLOOKUP($G354,county_facts!$A:$BB,16,FALSE)</f>
        <v>0.3</v>
      </c>
      <c r="U354">
        <f>VLOOKUP($G354,county_facts!$A:$BB,17,FALSE)</f>
        <v>3.7</v>
      </c>
      <c r="V354">
        <f>VLOOKUP($G354,county_facts!$A:$BB,18,FALSE)</f>
        <v>16</v>
      </c>
      <c r="W354">
        <f>VLOOKUP($G354,county_facts!$A:$BB,19,FALSE)</f>
        <v>72.2</v>
      </c>
      <c r="X354">
        <f>VLOOKUP($G354,county_facts!$A:$BB,20,FALSE)</f>
        <v>85</v>
      </c>
      <c r="Y354">
        <f>VLOOKUP($G354,county_facts!$A:$BB,21,FALSE)</f>
        <v>19</v>
      </c>
      <c r="Z354">
        <f>VLOOKUP($G354,county_facts!$A:$BB,22,FALSE)</f>
        <v>23</v>
      </c>
      <c r="AA354">
        <f>VLOOKUP($G354,county_facts!$A:$BB,23,FALSE)</f>
        <v>92.4</v>
      </c>
      <c r="AB354">
        <f>VLOOKUP($G354,county_facts!$A:$BB,24,FALSE)</f>
        <v>54.6</v>
      </c>
      <c r="AC354">
        <f>VLOOKUP($G354,county_facts!$A:$BB,25,FALSE)</f>
        <v>15439</v>
      </c>
      <c r="AD354">
        <f>VLOOKUP($G354,county_facts!$A:$BB,26,FALSE)</f>
        <v>28.6</v>
      </c>
      <c r="AE354">
        <f>VLOOKUP($G354,county_facts!$A:$BB,27,FALSE)</f>
        <v>112295</v>
      </c>
      <c r="AF354">
        <f>VLOOKUP($G354,county_facts!$A:$BB,28,FALSE)</f>
        <v>62.8</v>
      </c>
      <c r="AG354">
        <f>VLOOKUP($G354,county_facts!$A:$BB,29,FALSE)</f>
        <v>26.9</v>
      </c>
      <c r="AH354">
        <f>VLOOKUP($G354,county_facts!$A:$BB,30,FALSE)</f>
        <v>781900</v>
      </c>
      <c r="AI354">
        <f>VLOOKUP($G354,county_facts!$A:$BB,31,FALSE)</f>
        <v>102912</v>
      </c>
      <c r="AJ354">
        <f>VLOOKUP($G354,county_facts!$A:$BB,32,FALSE)</f>
        <v>2.39</v>
      </c>
      <c r="AK354">
        <f>VLOOKUP($G354,county_facts!$A:$BB,33,FALSE)</f>
        <v>56791</v>
      </c>
      <c r="AL354">
        <f>VLOOKUP($G354,county_facts!$A:$BB,34,FALSE)</f>
        <v>90839</v>
      </c>
      <c r="AM354">
        <f>VLOOKUP($G354,county_facts!$A:$BB,35,FALSE)</f>
        <v>7.7</v>
      </c>
      <c r="AN354">
        <f>VLOOKUP($G354,county_facts!$A:$BB,36,FALSE)</f>
        <v>9654</v>
      </c>
      <c r="AO354">
        <f>VLOOKUP($G354,county_facts!$A:$BB,37,FALSE)</f>
        <v>98110</v>
      </c>
      <c r="AP354">
        <f>VLOOKUP($G354,county_facts!$A:$BB,38,FALSE)</f>
        <v>4</v>
      </c>
      <c r="AQ354">
        <f>VLOOKUP($G354,county_facts!$A:$BB,39,FALSE)</f>
        <v>36468</v>
      </c>
      <c r="AR354">
        <f>VLOOKUP($G354,county_facts!$A:$BB,40,FALSE)</f>
        <v>42712</v>
      </c>
      <c r="AS354">
        <f>VLOOKUP($G354,county_facts!$A:$BB,41,FALSE)</f>
        <v>0.9</v>
      </c>
      <c r="AT354">
        <f>VLOOKUP($G354,county_facts!$A:$BB,42,FALSE)</f>
        <v>0</v>
      </c>
      <c r="AU354">
        <f>VLOOKUP($G354,county_facts!$A:$BB,43,FALSE)</f>
        <v>0</v>
      </c>
      <c r="AV354">
        <f>VLOOKUP($G354,county_facts!$A:$BB,44,FALSE)</f>
        <v>0</v>
      </c>
      <c r="AW354">
        <f>VLOOKUP($G354,county_facts!$A:$BB,45,FALSE)</f>
        <v>0</v>
      </c>
      <c r="AX354">
        <f>VLOOKUP($G354,county_facts!$A:$BB,46,FALSE)</f>
        <v>33.9</v>
      </c>
      <c r="AY354">
        <f>VLOOKUP($G354,county_facts!$A:$BB,47,FALSE)</f>
        <v>397211</v>
      </c>
      <c r="AZ354">
        <f>VLOOKUP($G354,county_facts!$A:$BB,48,FALSE)</f>
        <v>2373072</v>
      </c>
      <c r="BA354">
        <f>VLOOKUP($G354,county_facts!$A:$BB,49,FALSE)</f>
        <v>4589300</v>
      </c>
      <c r="BB354">
        <f>VLOOKUP($G354,county_facts!$A:$BB,50,FALSE)</f>
        <v>18648</v>
      </c>
      <c r="BC354">
        <f>VLOOKUP($G354,county_facts!$A:$BB,51,FALSE)</f>
        <v>626574</v>
      </c>
      <c r="BD354">
        <f>VLOOKUP($G354,county_facts!$A:$BB,52,FALSE)</f>
        <v>390</v>
      </c>
      <c r="BE354">
        <f>VLOOKUP($G354,county_facts!$A:$BB,53,FALSE)</f>
        <v>520.30999999999995</v>
      </c>
      <c r="BF354">
        <f>VLOOKUP($G354,county_facts!$A:$BB,54,FALSE)</f>
        <v>485.1</v>
      </c>
    </row>
    <row r="355" spans="1:58" x14ac:dyDescent="0.3">
      <c r="A355" t="s">
        <v>9</v>
      </c>
      <c r="B355" t="s">
        <v>167</v>
      </c>
      <c r="C355">
        <v>13279</v>
      </c>
      <c r="D355" t="s">
        <v>132</v>
      </c>
      <c r="E355">
        <v>27910</v>
      </c>
      <c r="F355">
        <v>0.47577929099999999</v>
      </c>
      <c r="G355">
        <v>6041</v>
      </c>
      <c r="H355">
        <f>VLOOKUP($G355,county_facts!$A:$BB,4,FALSE)</f>
        <v>260750</v>
      </c>
      <c r="I355">
        <f>VLOOKUP($G355,county_facts!$A:$BB,5,FALSE)</f>
        <v>252409</v>
      </c>
      <c r="J355">
        <f>VLOOKUP($G355,county_facts!$A:$BB,6,FALSE)</f>
        <v>3.3</v>
      </c>
      <c r="K355">
        <f>VLOOKUP($G355,county_facts!$A:$BB,7,FALSE)</f>
        <v>252409</v>
      </c>
      <c r="L355">
        <f>VLOOKUP($G355,county_facts!$A:$BB,8,FALSE)</f>
        <v>4.8</v>
      </c>
      <c r="M355">
        <f>VLOOKUP($G355,county_facts!$A:$BB,9,FALSE)</f>
        <v>20.5</v>
      </c>
      <c r="N355">
        <f>VLOOKUP($G355,county_facts!$A:$BB,10,FALSE)</f>
        <v>19.399999999999999</v>
      </c>
      <c r="O355">
        <f>VLOOKUP($G355,county_facts!$A:$BB,11,FALSE)</f>
        <v>51.2</v>
      </c>
      <c r="P355">
        <f>VLOOKUP($G355,county_facts!$A:$BB,12,FALSE)</f>
        <v>86</v>
      </c>
      <c r="Q355">
        <f>VLOOKUP($G355,county_facts!$A:$BB,13,FALSE)</f>
        <v>2.9</v>
      </c>
      <c r="R355">
        <f>VLOOKUP($G355,county_facts!$A:$BB,14,FALSE)</f>
        <v>1.1000000000000001</v>
      </c>
      <c r="S355">
        <f>VLOOKUP($G355,county_facts!$A:$BB,15,FALSE)</f>
        <v>6.1</v>
      </c>
      <c r="T355">
        <f>VLOOKUP($G355,county_facts!$A:$BB,16,FALSE)</f>
        <v>0.3</v>
      </c>
      <c r="U355">
        <f>VLOOKUP($G355,county_facts!$A:$BB,17,FALSE)</f>
        <v>3.7</v>
      </c>
      <c r="V355">
        <f>VLOOKUP($G355,county_facts!$A:$BB,18,FALSE)</f>
        <v>16</v>
      </c>
      <c r="W355">
        <f>VLOOKUP($G355,county_facts!$A:$BB,19,FALSE)</f>
        <v>72.2</v>
      </c>
      <c r="X355">
        <f>VLOOKUP($G355,county_facts!$A:$BB,20,FALSE)</f>
        <v>85</v>
      </c>
      <c r="Y355">
        <f>VLOOKUP($G355,county_facts!$A:$BB,21,FALSE)</f>
        <v>19</v>
      </c>
      <c r="Z355">
        <f>VLOOKUP($G355,county_facts!$A:$BB,22,FALSE)</f>
        <v>23</v>
      </c>
      <c r="AA355">
        <f>VLOOKUP($G355,county_facts!$A:$BB,23,FALSE)</f>
        <v>92.4</v>
      </c>
      <c r="AB355">
        <f>VLOOKUP($G355,county_facts!$A:$BB,24,FALSE)</f>
        <v>54.6</v>
      </c>
      <c r="AC355">
        <f>VLOOKUP($G355,county_facts!$A:$BB,25,FALSE)</f>
        <v>15439</v>
      </c>
      <c r="AD355">
        <f>VLOOKUP($G355,county_facts!$A:$BB,26,FALSE)</f>
        <v>28.6</v>
      </c>
      <c r="AE355">
        <f>VLOOKUP($G355,county_facts!$A:$BB,27,FALSE)</f>
        <v>112295</v>
      </c>
      <c r="AF355">
        <f>VLOOKUP($G355,county_facts!$A:$BB,28,FALSE)</f>
        <v>62.8</v>
      </c>
      <c r="AG355">
        <f>VLOOKUP($G355,county_facts!$A:$BB,29,FALSE)</f>
        <v>26.9</v>
      </c>
      <c r="AH355">
        <f>VLOOKUP($G355,county_facts!$A:$BB,30,FALSE)</f>
        <v>781900</v>
      </c>
      <c r="AI355">
        <f>VLOOKUP($G355,county_facts!$A:$BB,31,FALSE)</f>
        <v>102912</v>
      </c>
      <c r="AJ355">
        <f>VLOOKUP($G355,county_facts!$A:$BB,32,FALSE)</f>
        <v>2.39</v>
      </c>
      <c r="AK355">
        <f>VLOOKUP($G355,county_facts!$A:$BB,33,FALSE)</f>
        <v>56791</v>
      </c>
      <c r="AL355">
        <f>VLOOKUP($G355,county_facts!$A:$BB,34,FALSE)</f>
        <v>90839</v>
      </c>
      <c r="AM355">
        <f>VLOOKUP($G355,county_facts!$A:$BB,35,FALSE)</f>
        <v>7.7</v>
      </c>
      <c r="AN355">
        <f>VLOOKUP($G355,county_facts!$A:$BB,36,FALSE)</f>
        <v>9654</v>
      </c>
      <c r="AO355">
        <f>VLOOKUP($G355,county_facts!$A:$BB,37,FALSE)</f>
        <v>98110</v>
      </c>
      <c r="AP355">
        <f>VLOOKUP($G355,county_facts!$A:$BB,38,FALSE)</f>
        <v>4</v>
      </c>
      <c r="AQ355">
        <f>VLOOKUP($G355,county_facts!$A:$BB,39,FALSE)</f>
        <v>36468</v>
      </c>
      <c r="AR355">
        <f>VLOOKUP($G355,county_facts!$A:$BB,40,FALSE)</f>
        <v>42712</v>
      </c>
      <c r="AS355">
        <f>VLOOKUP($G355,county_facts!$A:$BB,41,FALSE)</f>
        <v>0.9</v>
      </c>
      <c r="AT355">
        <f>VLOOKUP($G355,county_facts!$A:$BB,42,FALSE)</f>
        <v>0</v>
      </c>
      <c r="AU355">
        <f>VLOOKUP($G355,county_facts!$A:$BB,43,FALSE)</f>
        <v>0</v>
      </c>
      <c r="AV355">
        <f>VLOOKUP($G355,county_facts!$A:$BB,44,FALSE)</f>
        <v>0</v>
      </c>
      <c r="AW355">
        <f>VLOOKUP($G355,county_facts!$A:$BB,45,FALSE)</f>
        <v>0</v>
      </c>
      <c r="AX355">
        <f>VLOOKUP($G355,county_facts!$A:$BB,46,FALSE)</f>
        <v>33.9</v>
      </c>
      <c r="AY355">
        <f>VLOOKUP($G355,county_facts!$A:$BB,47,FALSE)</f>
        <v>397211</v>
      </c>
      <c r="AZ355">
        <f>VLOOKUP($G355,county_facts!$A:$BB,48,FALSE)</f>
        <v>2373072</v>
      </c>
      <c r="BA355">
        <f>VLOOKUP($G355,county_facts!$A:$BB,49,FALSE)</f>
        <v>4589300</v>
      </c>
      <c r="BB355">
        <f>VLOOKUP($G355,county_facts!$A:$BB,50,FALSE)</f>
        <v>18648</v>
      </c>
      <c r="BC355">
        <f>VLOOKUP($G355,county_facts!$A:$BB,51,FALSE)</f>
        <v>626574</v>
      </c>
      <c r="BD355">
        <f>VLOOKUP($G355,county_facts!$A:$BB,52,FALSE)</f>
        <v>390</v>
      </c>
      <c r="BE355">
        <f>VLOOKUP($G355,county_facts!$A:$BB,53,FALSE)</f>
        <v>520.30999999999995</v>
      </c>
      <c r="BF355">
        <f>VLOOKUP($G355,county_facts!$A:$BB,54,FALSE)</f>
        <v>485.1</v>
      </c>
    </row>
    <row r="356" spans="1:58" x14ac:dyDescent="0.3">
      <c r="A356" t="s">
        <v>9</v>
      </c>
      <c r="B356" t="s">
        <v>168</v>
      </c>
      <c r="C356">
        <v>2780</v>
      </c>
      <c r="D356" t="s">
        <v>132</v>
      </c>
      <c r="E356">
        <v>4799</v>
      </c>
      <c r="F356">
        <v>0.57928735200000003</v>
      </c>
      <c r="G356">
        <v>6039</v>
      </c>
      <c r="H356">
        <f>VLOOKUP($G356,county_facts!$A:$BB,4,FALSE)</f>
        <v>154548</v>
      </c>
      <c r="I356">
        <f>VLOOKUP($G356,county_facts!$A:$BB,5,FALSE)</f>
        <v>150865</v>
      </c>
      <c r="J356">
        <f>VLOOKUP($G356,county_facts!$A:$BB,6,FALSE)</f>
        <v>2.4</v>
      </c>
      <c r="K356">
        <f>VLOOKUP($G356,county_facts!$A:$BB,7,FALSE)</f>
        <v>150865</v>
      </c>
      <c r="L356">
        <f>VLOOKUP($G356,county_facts!$A:$BB,8,FALSE)</f>
        <v>7.5</v>
      </c>
      <c r="M356">
        <f>VLOOKUP($G356,county_facts!$A:$BB,9,FALSE)</f>
        <v>27.6</v>
      </c>
      <c r="N356">
        <f>VLOOKUP($G356,county_facts!$A:$BB,10,FALSE)</f>
        <v>12.8</v>
      </c>
      <c r="O356">
        <f>VLOOKUP($G356,county_facts!$A:$BB,11,FALSE)</f>
        <v>51.9</v>
      </c>
      <c r="P356">
        <f>VLOOKUP($G356,county_facts!$A:$BB,12,FALSE)</f>
        <v>86</v>
      </c>
      <c r="Q356">
        <f>VLOOKUP($G356,county_facts!$A:$BB,13,FALSE)</f>
        <v>4.3</v>
      </c>
      <c r="R356">
        <f>VLOOKUP($G356,county_facts!$A:$BB,14,FALSE)</f>
        <v>4.5</v>
      </c>
      <c r="S356">
        <f>VLOOKUP($G356,county_facts!$A:$BB,15,FALSE)</f>
        <v>2.5</v>
      </c>
      <c r="T356">
        <f>VLOOKUP($G356,county_facts!$A:$BB,16,FALSE)</f>
        <v>0.3</v>
      </c>
      <c r="U356">
        <f>VLOOKUP($G356,county_facts!$A:$BB,17,FALSE)</f>
        <v>2.4</v>
      </c>
      <c r="V356">
        <f>VLOOKUP($G356,county_facts!$A:$BB,18,FALSE)</f>
        <v>56.1</v>
      </c>
      <c r="W356">
        <f>VLOOKUP($G356,county_facts!$A:$BB,19,FALSE)</f>
        <v>35.799999999999997</v>
      </c>
      <c r="X356">
        <f>VLOOKUP($G356,county_facts!$A:$BB,20,FALSE)</f>
        <v>87.4</v>
      </c>
      <c r="Y356">
        <f>VLOOKUP($G356,county_facts!$A:$BB,21,FALSE)</f>
        <v>21.5</v>
      </c>
      <c r="Z356">
        <f>VLOOKUP($G356,county_facts!$A:$BB,22,FALSE)</f>
        <v>44.1</v>
      </c>
      <c r="AA356">
        <f>VLOOKUP($G356,county_facts!$A:$BB,23,FALSE)</f>
        <v>68.5</v>
      </c>
      <c r="AB356">
        <f>VLOOKUP($G356,county_facts!$A:$BB,24,FALSE)</f>
        <v>13.6</v>
      </c>
      <c r="AC356">
        <f>VLOOKUP($G356,county_facts!$A:$BB,25,FALSE)</f>
        <v>8266</v>
      </c>
      <c r="AD356">
        <f>VLOOKUP($G356,county_facts!$A:$BB,26,FALSE)</f>
        <v>25.5</v>
      </c>
      <c r="AE356">
        <f>VLOOKUP($G356,county_facts!$A:$BB,27,FALSE)</f>
        <v>49891</v>
      </c>
      <c r="AF356">
        <f>VLOOKUP($G356,county_facts!$A:$BB,28,FALSE)</f>
        <v>60.8</v>
      </c>
      <c r="AG356">
        <f>VLOOKUP($G356,county_facts!$A:$BB,29,FALSE)</f>
        <v>10.6</v>
      </c>
      <c r="AH356">
        <f>VLOOKUP($G356,county_facts!$A:$BB,30,FALSE)</f>
        <v>182000</v>
      </c>
      <c r="AI356">
        <f>VLOOKUP($G356,county_facts!$A:$BB,31,FALSE)</f>
        <v>42516</v>
      </c>
      <c r="AJ356">
        <f>VLOOKUP($G356,county_facts!$A:$BB,32,FALSE)</f>
        <v>3.37</v>
      </c>
      <c r="AK356">
        <f>VLOOKUP($G356,county_facts!$A:$BB,33,FALSE)</f>
        <v>17847</v>
      </c>
      <c r="AL356">
        <f>VLOOKUP($G356,county_facts!$A:$BB,34,FALSE)</f>
        <v>45625</v>
      </c>
      <c r="AM356">
        <f>VLOOKUP($G356,county_facts!$A:$BB,35,FALSE)</f>
        <v>22.8</v>
      </c>
      <c r="AN356">
        <f>VLOOKUP($G356,county_facts!$A:$BB,36,FALSE)</f>
        <v>1883</v>
      </c>
      <c r="AO356">
        <f>VLOOKUP($G356,county_facts!$A:$BB,37,FALSE)</f>
        <v>25438</v>
      </c>
      <c r="AP356">
        <f>VLOOKUP($G356,county_facts!$A:$BB,38,FALSE)</f>
        <v>2.6</v>
      </c>
      <c r="AQ356">
        <f>VLOOKUP($G356,county_facts!$A:$BB,39,FALSE)</f>
        <v>6970</v>
      </c>
      <c r="AR356">
        <f>VLOOKUP($G356,county_facts!$A:$BB,40,FALSE)</f>
        <v>9543</v>
      </c>
      <c r="AS356">
        <f>VLOOKUP($G356,county_facts!$A:$BB,41,FALSE)</f>
        <v>0</v>
      </c>
      <c r="AT356">
        <f>VLOOKUP($G356,county_facts!$A:$BB,42,FALSE)</f>
        <v>0</v>
      </c>
      <c r="AU356">
        <f>VLOOKUP($G356,county_facts!$A:$BB,43,FALSE)</f>
        <v>5.0999999999999996</v>
      </c>
      <c r="AV356">
        <f>VLOOKUP($G356,county_facts!$A:$BB,44,FALSE)</f>
        <v>0</v>
      </c>
      <c r="AW356">
        <f>VLOOKUP($G356,county_facts!$A:$BB,45,FALSE)</f>
        <v>23.7</v>
      </c>
      <c r="AX356">
        <f>VLOOKUP($G356,county_facts!$A:$BB,46,FALSE)</f>
        <v>26.3</v>
      </c>
      <c r="AY356">
        <f>VLOOKUP($G356,county_facts!$A:$BB,47,FALSE)</f>
        <v>1452945</v>
      </c>
      <c r="AZ356">
        <f>VLOOKUP($G356,county_facts!$A:$BB,48,FALSE)</f>
        <v>353109</v>
      </c>
      <c r="BA356">
        <f>VLOOKUP($G356,county_facts!$A:$BB,49,FALSE)</f>
        <v>1010216</v>
      </c>
      <c r="BB356">
        <f>VLOOKUP($G356,county_facts!$A:$BB,50,FALSE)</f>
        <v>6956</v>
      </c>
      <c r="BC356">
        <f>VLOOKUP($G356,county_facts!$A:$BB,51,FALSE)</f>
        <v>125079</v>
      </c>
      <c r="BD356">
        <f>VLOOKUP($G356,county_facts!$A:$BB,52,FALSE)</f>
        <v>214</v>
      </c>
      <c r="BE356">
        <f>VLOOKUP($G356,county_facts!$A:$BB,53,FALSE)</f>
        <v>2137.0700000000002</v>
      </c>
      <c r="BF356">
        <f>VLOOKUP($G356,county_facts!$A:$BB,54,FALSE)</f>
        <v>70.599999999999994</v>
      </c>
    </row>
    <row r="357" spans="1:58" x14ac:dyDescent="0.3">
      <c r="A357" t="s">
        <v>6</v>
      </c>
      <c r="B357" t="s">
        <v>168</v>
      </c>
      <c r="C357">
        <v>2019</v>
      </c>
      <c r="D357" t="s">
        <v>132</v>
      </c>
      <c r="E357">
        <v>4799</v>
      </c>
      <c r="F357">
        <v>0.42071264800000002</v>
      </c>
      <c r="G357">
        <v>6039</v>
      </c>
      <c r="H357">
        <f>VLOOKUP($G357,county_facts!$A:$BB,4,FALSE)</f>
        <v>154548</v>
      </c>
      <c r="I357">
        <f>VLOOKUP($G357,county_facts!$A:$BB,5,FALSE)</f>
        <v>150865</v>
      </c>
      <c r="J357">
        <f>VLOOKUP($G357,county_facts!$A:$BB,6,FALSE)</f>
        <v>2.4</v>
      </c>
      <c r="K357">
        <f>VLOOKUP($G357,county_facts!$A:$BB,7,FALSE)</f>
        <v>150865</v>
      </c>
      <c r="L357">
        <f>VLOOKUP($G357,county_facts!$A:$BB,8,FALSE)</f>
        <v>7.5</v>
      </c>
      <c r="M357">
        <f>VLOOKUP($G357,county_facts!$A:$BB,9,FALSE)</f>
        <v>27.6</v>
      </c>
      <c r="N357">
        <f>VLOOKUP($G357,county_facts!$A:$BB,10,FALSE)</f>
        <v>12.8</v>
      </c>
      <c r="O357">
        <f>VLOOKUP($G357,county_facts!$A:$BB,11,FALSE)</f>
        <v>51.9</v>
      </c>
      <c r="P357">
        <f>VLOOKUP($G357,county_facts!$A:$BB,12,FALSE)</f>
        <v>86</v>
      </c>
      <c r="Q357">
        <f>VLOOKUP($G357,county_facts!$A:$BB,13,FALSE)</f>
        <v>4.3</v>
      </c>
      <c r="R357">
        <f>VLOOKUP($G357,county_facts!$A:$BB,14,FALSE)</f>
        <v>4.5</v>
      </c>
      <c r="S357">
        <f>VLOOKUP($G357,county_facts!$A:$BB,15,FALSE)</f>
        <v>2.5</v>
      </c>
      <c r="T357">
        <f>VLOOKUP($G357,county_facts!$A:$BB,16,FALSE)</f>
        <v>0.3</v>
      </c>
      <c r="U357">
        <f>VLOOKUP($G357,county_facts!$A:$BB,17,FALSE)</f>
        <v>2.4</v>
      </c>
      <c r="V357">
        <f>VLOOKUP($G357,county_facts!$A:$BB,18,FALSE)</f>
        <v>56.1</v>
      </c>
      <c r="W357">
        <f>VLOOKUP($G357,county_facts!$A:$BB,19,FALSE)</f>
        <v>35.799999999999997</v>
      </c>
      <c r="X357">
        <f>VLOOKUP($G357,county_facts!$A:$BB,20,FALSE)</f>
        <v>87.4</v>
      </c>
      <c r="Y357">
        <f>VLOOKUP($G357,county_facts!$A:$BB,21,FALSE)</f>
        <v>21.5</v>
      </c>
      <c r="Z357">
        <f>VLOOKUP($G357,county_facts!$A:$BB,22,FALSE)</f>
        <v>44.1</v>
      </c>
      <c r="AA357">
        <f>VLOOKUP($G357,county_facts!$A:$BB,23,FALSE)</f>
        <v>68.5</v>
      </c>
      <c r="AB357">
        <f>VLOOKUP($G357,county_facts!$A:$BB,24,FALSE)</f>
        <v>13.6</v>
      </c>
      <c r="AC357">
        <f>VLOOKUP($G357,county_facts!$A:$BB,25,FALSE)</f>
        <v>8266</v>
      </c>
      <c r="AD357">
        <f>VLOOKUP($G357,county_facts!$A:$BB,26,FALSE)</f>
        <v>25.5</v>
      </c>
      <c r="AE357">
        <f>VLOOKUP($G357,county_facts!$A:$BB,27,FALSE)</f>
        <v>49891</v>
      </c>
      <c r="AF357">
        <f>VLOOKUP($G357,county_facts!$A:$BB,28,FALSE)</f>
        <v>60.8</v>
      </c>
      <c r="AG357">
        <f>VLOOKUP($G357,county_facts!$A:$BB,29,FALSE)</f>
        <v>10.6</v>
      </c>
      <c r="AH357">
        <f>VLOOKUP($G357,county_facts!$A:$BB,30,FALSE)</f>
        <v>182000</v>
      </c>
      <c r="AI357">
        <f>VLOOKUP($G357,county_facts!$A:$BB,31,FALSE)</f>
        <v>42516</v>
      </c>
      <c r="AJ357">
        <f>VLOOKUP($G357,county_facts!$A:$BB,32,FALSE)</f>
        <v>3.37</v>
      </c>
      <c r="AK357">
        <f>VLOOKUP($G357,county_facts!$A:$BB,33,FALSE)</f>
        <v>17847</v>
      </c>
      <c r="AL357">
        <f>VLOOKUP($G357,county_facts!$A:$BB,34,FALSE)</f>
        <v>45625</v>
      </c>
      <c r="AM357">
        <f>VLOOKUP($G357,county_facts!$A:$BB,35,FALSE)</f>
        <v>22.8</v>
      </c>
      <c r="AN357">
        <f>VLOOKUP($G357,county_facts!$A:$BB,36,FALSE)</f>
        <v>1883</v>
      </c>
      <c r="AO357">
        <f>VLOOKUP($G357,county_facts!$A:$BB,37,FALSE)</f>
        <v>25438</v>
      </c>
      <c r="AP357">
        <f>VLOOKUP($G357,county_facts!$A:$BB,38,FALSE)</f>
        <v>2.6</v>
      </c>
      <c r="AQ357">
        <f>VLOOKUP($G357,county_facts!$A:$BB,39,FALSE)</f>
        <v>6970</v>
      </c>
      <c r="AR357">
        <f>VLOOKUP($G357,county_facts!$A:$BB,40,FALSE)</f>
        <v>9543</v>
      </c>
      <c r="AS357">
        <f>VLOOKUP($G357,county_facts!$A:$BB,41,FALSE)</f>
        <v>0</v>
      </c>
      <c r="AT357">
        <f>VLOOKUP($G357,county_facts!$A:$BB,42,FALSE)</f>
        <v>0</v>
      </c>
      <c r="AU357">
        <f>VLOOKUP($G357,county_facts!$A:$BB,43,FALSE)</f>
        <v>5.0999999999999996</v>
      </c>
      <c r="AV357">
        <f>VLOOKUP($G357,county_facts!$A:$BB,44,FALSE)</f>
        <v>0</v>
      </c>
      <c r="AW357">
        <f>VLOOKUP($G357,county_facts!$A:$BB,45,FALSE)</f>
        <v>23.7</v>
      </c>
      <c r="AX357">
        <f>VLOOKUP($G357,county_facts!$A:$BB,46,FALSE)</f>
        <v>26.3</v>
      </c>
      <c r="AY357">
        <f>VLOOKUP($G357,county_facts!$A:$BB,47,FALSE)</f>
        <v>1452945</v>
      </c>
      <c r="AZ357">
        <f>VLOOKUP($G357,county_facts!$A:$BB,48,FALSE)</f>
        <v>353109</v>
      </c>
      <c r="BA357">
        <f>VLOOKUP($G357,county_facts!$A:$BB,49,FALSE)</f>
        <v>1010216</v>
      </c>
      <c r="BB357">
        <f>VLOOKUP($G357,county_facts!$A:$BB,50,FALSE)</f>
        <v>6956</v>
      </c>
      <c r="BC357">
        <f>VLOOKUP($G357,county_facts!$A:$BB,51,FALSE)</f>
        <v>125079</v>
      </c>
      <c r="BD357">
        <f>VLOOKUP($G357,county_facts!$A:$BB,52,FALSE)</f>
        <v>214</v>
      </c>
      <c r="BE357">
        <f>VLOOKUP($G357,county_facts!$A:$BB,53,FALSE)</f>
        <v>2137.0700000000002</v>
      </c>
      <c r="BF357">
        <f>VLOOKUP($G357,county_facts!$A:$BB,54,FALSE)</f>
        <v>70.599999999999994</v>
      </c>
    </row>
    <row r="358" spans="1:58" x14ac:dyDescent="0.3">
      <c r="A358" t="s">
        <v>9</v>
      </c>
      <c r="B358" t="s">
        <v>169</v>
      </c>
      <c r="C358">
        <v>383832</v>
      </c>
      <c r="D358" t="s">
        <v>132</v>
      </c>
      <c r="E358">
        <v>662053</v>
      </c>
      <c r="F358">
        <v>0.57976023099999996</v>
      </c>
      <c r="G358">
        <v>6037</v>
      </c>
      <c r="H358">
        <f>VLOOKUP($G358,county_facts!$A:$BB,4,FALSE)</f>
        <v>10116705</v>
      </c>
      <c r="I358">
        <f>VLOOKUP($G358,county_facts!$A:$BB,5,FALSE)</f>
        <v>9818664</v>
      </c>
      <c r="J358">
        <f>VLOOKUP($G358,county_facts!$A:$BB,6,FALSE)</f>
        <v>3</v>
      </c>
      <c r="K358">
        <f>VLOOKUP($G358,county_facts!$A:$BB,7,FALSE)</f>
        <v>9818605</v>
      </c>
      <c r="L358">
        <f>VLOOKUP($G358,county_facts!$A:$BB,8,FALSE)</f>
        <v>6.4</v>
      </c>
      <c r="M358">
        <f>VLOOKUP($G358,county_facts!$A:$BB,9,FALSE)</f>
        <v>22.8</v>
      </c>
      <c r="N358">
        <f>VLOOKUP($G358,county_facts!$A:$BB,10,FALSE)</f>
        <v>12.2</v>
      </c>
      <c r="O358">
        <f>VLOOKUP($G358,county_facts!$A:$BB,11,FALSE)</f>
        <v>50.7</v>
      </c>
      <c r="P358">
        <f>VLOOKUP($G358,county_facts!$A:$BB,12,FALSE)</f>
        <v>71.3</v>
      </c>
      <c r="Q358">
        <f>VLOOKUP($G358,county_facts!$A:$BB,13,FALSE)</f>
        <v>9.1999999999999993</v>
      </c>
      <c r="R358">
        <f>VLOOKUP($G358,county_facts!$A:$BB,14,FALSE)</f>
        <v>1.5</v>
      </c>
      <c r="S358">
        <f>VLOOKUP($G358,county_facts!$A:$BB,15,FALSE)</f>
        <v>14.8</v>
      </c>
      <c r="T358">
        <f>VLOOKUP($G358,county_facts!$A:$BB,16,FALSE)</f>
        <v>0.4</v>
      </c>
      <c r="U358">
        <f>VLOOKUP($G358,county_facts!$A:$BB,17,FALSE)</f>
        <v>2.9</v>
      </c>
      <c r="V358">
        <f>VLOOKUP($G358,county_facts!$A:$BB,18,FALSE)</f>
        <v>48.4</v>
      </c>
      <c r="W358">
        <f>VLOOKUP($G358,county_facts!$A:$BB,19,FALSE)</f>
        <v>26.8</v>
      </c>
      <c r="X358">
        <f>VLOOKUP($G358,county_facts!$A:$BB,20,FALSE)</f>
        <v>86.4</v>
      </c>
      <c r="Y358">
        <f>VLOOKUP($G358,county_facts!$A:$BB,21,FALSE)</f>
        <v>35.1</v>
      </c>
      <c r="Z358">
        <f>VLOOKUP($G358,county_facts!$A:$BB,22,FALSE)</f>
        <v>56.8</v>
      </c>
      <c r="AA358">
        <f>VLOOKUP($G358,county_facts!$A:$BB,23,FALSE)</f>
        <v>76.599999999999994</v>
      </c>
      <c r="AB358">
        <f>VLOOKUP($G358,county_facts!$A:$BB,24,FALSE)</f>
        <v>29.7</v>
      </c>
      <c r="AC358">
        <f>VLOOKUP($G358,county_facts!$A:$BB,25,FALSE)</f>
        <v>331642</v>
      </c>
      <c r="AD358">
        <f>VLOOKUP($G358,county_facts!$A:$BB,26,FALSE)</f>
        <v>29.3</v>
      </c>
      <c r="AE358">
        <f>VLOOKUP($G358,county_facts!$A:$BB,27,FALSE)</f>
        <v>3482516</v>
      </c>
      <c r="AF358">
        <f>VLOOKUP($G358,county_facts!$A:$BB,28,FALSE)</f>
        <v>46.9</v>
      </c>
      <c r="AG358">
        <f>VLOOKUP($G358,county_facts!$A:$BB,29,FALSE)</f>
        <v>42.2</v>
      </c>
      <c r="AH358">
        <f>VLOOKUP($G358,county_facts!$A:$BB,30,FALSE)</f>
        <v>420200</v>
      </c>
      <c r="AI358">
        <f>VLOOKUP($G358,county_facts!$A:$BB,31,FALSE)</f>
        <v>3230383</v>
      </c>
      <c r="AJ358">
        <f>VLOOKUP($G358,county_facts!$A:$BB,32,FALSE)</f>
        <v>3.01</v>
      </c>
      <c r="AK358">
        <f>VLOOKUP($G358,county_facts!$A:$BB,33,FALSE)</f>
        <v>27749</v>
      </c>
      <c r="AL358">
        <f>VLOOKUP($G358,county_facts!$A:$BB,34,FALSE)</f>
        <v>55909</v>
      </c>
      <c r="AM358">
        <f>VLOOKUP($G358,county_facts!$A:$BB,35,FALSE)</f>
        <v>17.8</v>
      </c>
      <c r="AN358">
        <f>VLOOKUP($G358,county_facts!$A:$BB,36,FALSE)</f>
        <v>253227</v>
      </c>
      <c r="AO358">
        <f>VLOOKUP($G358,county_facts!$A:$BB,37,FALSE)</f>
        <v>3799831</v>
      </c>
      <c r="AP358">
        <f>VLOOKUP($G358,county_facts!$A:$BB,38,FALSE)</f>
        <v>3.8</v>
      </c>
      <c r="AQ358">
        <f>VLOOKUP($G358,county_facts!$A:$BB,39,FALSE)</f>
        <v>945941</v>
      </c>
      <c r="AR358">
        <f>VLOOKUP($G358,county_facts!$A:$BB,40,FALSE)</f>
        <v>1046940</v>
      </c>
      <c r="AS358">
        <f>VLOOKUP($G358,county_facts!$A:$BB,41,FALSE)</f>
        <v>5.7</v>
      </c>
      <c r="AT358">
        <f>VLOOKUP($G358,county_facts!$A:$BB,42,FALSE)</f>
        <v>1.4</v>
      </c>
      <c r="AU358">
        <f>VLOOKUP($G358,county_facts!$A:$BB,43,FALSE)</f>
        <v>17.5</v>
      </c>
      <c r="AV358">
        <f>VLOOKUP($G358,county_facts!$A:$BB,44,FALSE)</f>
        <v>0.3</v>
      </c>
      <c r="AW358">
        <f>VLOOKUP($G358,county_facts!$A:$BB,45,FALSE)</f>
        <v>21.6</v>
      </c>
      <c r="AX358">
        <f>VLOOKUP($G358,county_facts!$A:$BB,46,FALSE)</f>
        <v>30.2</v>
      </c>
      <c r="AY358">
        <f>VLOOKUP($G358,county_facts!$A:$BB,47,FALSE)</f>
        <v>153343705</v>
      </c>
      <c r="AZ358">
        <f>VLOOKUP($G358,county_facts!$A:$BB,48,FALSE)</f>
        <v>198435837</v>
      </c>
      <c r="BA358">
        <f>VLOOKUP($G358,county_facts!$A:$BB,49,FALSE)</f>
        <v>119111840</v>
      </c>
      <c r="BB358">
        <f>VLOOKUP($G358,county_facts!$A:$BB,50,FALSE)</f>
        <v>12236</v>
      </c>
      <c r="BC358">
        <f>VLOOKUP($G358,county_facts!$A:$BB,51,FALSE)</f>
        <v>20238148</v>
      </c>
      <c r="BD358">
        <f>VLOOKUP($G358,county_facts!$A:$BB,52,FALSE)</f>
        <v>17659</v>
      </c>
      <c r="BE358">
        <f>VLOOKUP($G358,county_facts!$A:$BB,53,FALSE)</f>
        <v>4057.88</v>
      </c>
      <c r="BF358">
        <f>VLOOKUP($G358,county_facts!$A:$BB,54,FALSE)</f>
        <v>2419.6</v>
      </c>
    </row>
    <row r="359" spans="1:58" x14ac:dyDescent="0.3">
      <c r="A359" t="s">
        <v>6</v>
      </c>
      <c r="B359" t="s">
        <v>169</v>
      </c>
      <c r="C359">
        <v>278221</v>
      </c>
      <c r="D359" t="s">
        <v>132</v>
      </c>
      <c r="E359">
        <v>662053</v>
      </c>
      <c r="F359">
        <v>0.42023976899999999</v>
      </c>
      <c r="G359">
        <v>6037</v>
      </c>
      <c r="H359">
        <f>VLOOKUP($G359,county_facts!$A:$BB,4,FALSE)</f>
        <v>10116705</v>
      </c>
      <c r="I359">
        <f>VLOOKUP($G359,county_facts!$A:$BB,5,FALSE)</f>
        <v>9818664</v>
      </c>
      <c r="J359">
        <f>VLOOKUP($G359,county_facts!$A:$BB,6,FALSE)</f>
        <v>3</v>
      </c>
      <c r="K359">
        <f>VLOOKUP($G359,county_facts!$A:$BB,7,FALSE)</f>
        <v>9818605</v>
      </c>
      <c r="L359">
        <f>VLOOKUP($G359,county_facts!$A:$BB,8,FALSE)</f>
        <v>6.4</v>
      </c>
      <c r="M359">
        <f>VLOOKUP($G359,county_facts!$A:$BB,9,FALSE)</f>
        <v>22.8</v>
      </c>
      <c r="N359">
        <f>VLOOKUP($G359,county_facts!$A:$BB,10,FALSE)</f>
        <v>12.2</v>
      </c>
      <c r="O359">
        <f>VLOOKUP($G359,county_facts!$A:$BB,11,FALSE)</f>
        <v>50.7</v>
      </c>
      <c r="P359">
        <f>VLOOKUP($G359,county_facts!$A:$BB,12,FALSE)</f>
        <v>71.3</v>
      </c>
      <c r="Q359">
        <f>VLOOKUP($G359,county_facts!$A:$BB,13,FALSE)</f>
        <v>9.1999999999999993</v>
      </c>
      <c r="R359">
        <f>VLOOKUP($G359,county_facts!$A:$BB,14,FALSE)</f>
        <v>1.5</v>
      </c>
      <c r="S359">
        <f>VLOOKUP($G359,county_facts!$A:$BB,15,FALSE)</f>
        <v>14.8</v>
      </c>
      <c r="T359">
        <f>VLOOKUP($G359,county_facts!$A:$BB,16,FALSE)</f>
        <v>0.4</v>
      </c>
      <c r="U359">
        <f>VLOOKUP($G359,county_facts!$A:$BB,17,FALSE)</f>
        <v>2.9</v>
      </c>
      <c r="V359">
        <f>VLOOKUP($G359,county_facts!$A:$BB,18,FALSE)</f>
        <v>48.4</v>
      </c>
      <c r="W359">
        <f>VLOOKUP($G359,county_facts!$A:$BB,19,FALSE)</f>
        <v>26.8</v>
      </c>
      <c r="X359">
        <f>VLOOKUP($G359,county_facts!$A:$BB,20,FALSE)</f>
        <v>86.4</v>
      </c>
      <c r="Y359">
        <f>VLOOKUP($G359,county_facts!$A:$BB,21,FALSE)</f>
        <v>35.1</v>
      </c>
      <c r="Z359">
        <f>VLOOKUP($G359,county_facts!$A:$BB,22,FALSE)</f>
        <v>56.8</v>
      </c>
      <c r="AA359">
        <f>VLOOKUP($G359,county_facts!$A:$BB,23,FALSE)</f>
        <v>76.599999999999994</v>
      </c>
      <c r="AB359">
        <f>VLOOKUP($G359,county_facts!$A:$BB,24,FALSE)</f>
        <v>29.7</v>
      </c>
      <c r="AC359">
        <f>VLOOKUP($G359,county_facts!$A:$BB,25,FALSE)</f>
        <v>331642</v>
      </c>
      <c r="AD359">
        <f>VLOOKUP($G359,county_facts!$A:$BB,26,FALSE)</f>
        <v>29.3</v>
      </c>
      <c r="AE359">
        <f>VLOOKUP($G359,county_facts!$A:$BB,27,FALSE)</f>
        <v>3482516</v>
      </c>
      <c r="AF359">
        <f>VLOOKUP($G359,county_facts!$A:$BB,28,FALSE)</f>
        <v>46.9</v>
      </c>
      <c r="AG359">
        <f>VLOOKUP($G359,county_facts!$A:$BB,29,FALSE)</f>
        <v>42.2</v>
      </c>
      <c r="AH359">
        <f>VLOOKUP($G359,county_facts!$A:$BB,30,FALSE)</f>
        <v>420200</v>
      </c>
      <c r="AI359">
        <f>VLOOKUP($G359,county_facts!$A:$BB,31,FALSE)</f>
        <v>3230383</v>
      </c>
      <c r="AJ359">
        <f>VLOOKUP($G359,county_facts!$A:$BB,32,FALSE)</f>
        <v>3.01</v>
      </c>
      <c r="AK359">
        <f>VLOOKUP($G359,county_facts!$A:$BB,33,FALSE)</f>
        <v>27749</v>
      </c>
      <c r="AL359">
        <f>VLOOKUP($G359,county_facts!$A:$BB,34,FALSE)</f>
        <v>55909</v>
      </c>
      <c r="AM359">
        <f>VLOOKUP($G359,county_facts!$A:$BB,35,FALSE)</f>
        <v>17.8</v>
      </c>
      <c r="AN359">
        <f>VLOOKUP($G359,county_facts!$A:$BB,36,FALSE)</f>
        <v>253227</v>
      </c>
      <c r="AO359">
        <f>VLOOKUP($G359,county_facts!$A:$BB,37,FALSE)</f>
        <v>3799831</v>
      </c>
      <c r="AP359">
        <f>VLOOKUP($G359,county_facts!$A:$BB,38,FALSE)</f>
        <v>3.8</v>
      </c>
      <c r="AQ359">
        <f>VLOOKUP($G359,county_facts!$A:$BB,39,FALSE)</f>
        <v>945941</v>
      </c>
      <c r="AR359">
        <f>VLOOKUP($G359,county_facts!$A:$BB,40,FALSE)</f>
        <v>1046940</v>
      </c>
      <c r="AS359">
        <f>VLOOKUP($G359,county_facts!$A:$BB,41,FALSE)</f>
        <v>5.7</v>
      </c>
      <c r="AT359">
        <f>VLOOKUP($G359,county_facts!$A:$BB,42,FALSE)</f>
        <v>1.4</v>
      </c>
      <c r="AU359">
        <f>VLOOKUP($G359,county_facts!$A:$BB,43,FALSE)</f>
        <v>17.5</v>
      </c>
      <c r="AV359">
        <f>VLOOKUP($G359,county_facts!$A:$BB,44,FALSE)</f>
        <v>0.3</v>
      </c>
      <c r="AW359">
        <f>VLOOKUP($G359,county_facts!$A:$BB,45,FALSE)</f>
        <v>21.6</v>
      </c>
      <c r="AX359">
        <f>VLOOKUP($G359,county_facts!$A:$BB,46,FALSE)</f>
        <v>30.2</v>
      </c>
      <c r="AY359">
        <f>VLOOKUP($G359,county_facts!$A:$BB,47,FALSE)</f>
        <v>153343705</v>
      </c>
      <c r="AZ359">
        <f>VLOOKUP($G359,county_facts!$A:$BB,48,FALSE)</f>
        <v>198435837</v>
      </c>
      <c r="BA359">
        <f>VLOOKUP($G359,county_facts!$A:$BB,49,FALSE)</f>
        <v>119111840</v>
      </c>
      <c r="BB359">
        <f>VLOOKUP($G359,county_facts!$A:$BB,50,FALSE)</f>
        <v>12236</v>
      </c>
      <c r="BC359">
        <f>VLOOKUP($G359,county_facts!$A:$BB,51,FALSE)</f>
        <v>20238148</v>
      </c>
      <c r="BD359">
        <f>VLOOKUP($G359,county_facts!$A:$BB,52,FALSE)</f>
        <v>17659</v>
      </c>
      <c r="BE359">
        <f>VLOOKUP($G359,county_facts!$A:$BB,53,FALSE)</f>
        <v>4057.88</v>
      </c>
      <c r="BF359">
        <f>VLOOKUP($G359,county_facts!$A:$BB,54,FALSE)</f>
        <v>2419.6</v>
      </c>
    </row>
    <row r="360" spans="1:58" x14ac:dyDescent="0.3">
      <c r="A360" t="s">
        <v>6</v>
      </c>
      <c r="B360" t="s">
        <v>170</v>
      </c>
      <c r="C360">
        <v>447</v>
      </c>
      <c r="D360" t="s">
        <v>132</v>
      </c>
      <c r="E360">
        <v>848</v>
      </c>
      <c r="F360">
        <v>0.52712264200000003</v>
      </c>
      <c r="G360">
        <v>6035</v>
      </c>
      <c r="H360">
        <f>VLOOKUP($G360,county_facts!$A:$BB,4,FALSE)</f>
        <v>31749</v>
      </c>
      <c r="I360">
        <f>VLOOKUP($G360,county_facts!$A:$BB,5,FALSE)</f>
        <v>34895</v>
      </c>
      <c r="J360">
        <f>VLOOKUP($G360,county_facts!$A:$BB,6,FALSE)</f>
        <v>-9</v>
      </c>
      <c r="K360">
        <f>VLOOKUP($G360,county_facts!$A:$BB,7,FALSE)</f>
        <v>34895</v>
      </c>
      <c r="L360">
        <f>VLOOKUP($G360,county_facts!$A:$BB,8,FALSE)</f>
        <v>4.5</v>
      </c>
      <c r="M360">
        <f>VLOOKUP($G360,county_facts!$A:$BB,9,FALSE)</f>
        <v>17</v>
      </c>
      <c r="N360">
        <f>VLOOKUP($G360,county_facts!$A:$BB,10,FALSE)</f>
        <v>12.5</v>
      </c>
      <c r="O360">
        <f>VLOOKUP($G360,county_facts!$A:$BB,11,FALSE)</f>
        <v>36.299999999999997</v>
      </c>
      <c r="P360">
        <f>VLOOKUP($G360,county_facts!$A:$BB,12,FALSE)</f>
        <v>81.599999999999994</v>
      </c>
      <c r="Q360">
        <f>VLOOKUP($G360,county_facts!$A:$BB,13,FALSE)</f>
        <v>8.8000000000000007</v>
      </c>
      <c r="R360">
        <f>VLOOKUP($G360,county_facts!$A:$BB,14,FALSE)</f>
        <v>4.2</v>
      </c>
      <c r="S360">
        <f>VLOOKUP($G360,county_facts!$A:$BB,15,FALSE)</f>
        <v>1.4</v>
      </c>
      <c r="T360">
        <f>VLOOKUP($G360,county_facts!$A:$BB,16,FALSE)</f>
        <v>0.6</v>
      </c>
      <c r="U360">
        <f>VLOOKUP($G360,county_facts!$A:$BB,17,FALSE)</f>
        <v>3.4</v>
      </c>
      <c r="V360">
        <f>VLOOKUP($G360,county_facts!$A:$BB,18,FALSE)</f>
        <v>18.5</v>
      </c>
      <c r="W360">
        <f>VLOOKUP($G360,county_facts!$A:$BB,19,FALSE)</f>
        <v>66</v>
      </c>
      <c r="X360">
        <f>VLOOKUP($G360,county_facts!$A:$BB,20,FALSE)</f>
        <v>71.099999999999994</v>
      </c>
      <c r="Y360">
        <f>VLOOKUP($G360,county_facts!$A:$BB,21,FALSE)</f>
        <v>7</v>
      </c>
      <c r="Z360">
        <f>VLOOKUP($G360,county_facts!$A:$BB,22,FALSE)</f>
        <v>17.7</v>
      </c>
      <c r="AA360">
        <f>VLOOKUP($G360,county_facts!$A:$BB,23,FALSE)</f>
        <v>79.400000000000006</v>
      </c>
      <c r="AB360">
        <f>VLOOKUP($G360,county_facts!$A:$BB,24,FALSE)</f>
        <v>13.1</v>
      </c>
      <c r="AC360">
        <f>VLOOKUP($G360,county_facts!$A:$BB,25,FALSE)</f>
        <v>3119</v>
      </c>
      <c r="AD360">
        <f>VLOOKUP($G360,county_facts!$A:$BB,26,FALSE)</f>
        <v>19.399999999999999</v>
      </c>
      <c r="AE360">
        <f>VLOOKUP($G360,county_facts!$A:$BB,27,FALSE)</f>
        <v>12741</v>
      </c>
      <c r="AF360">
        <f>VLOOKUP($G360,county_facts!$A:$BB,28,FALSE)</f>
        <v>62.9</v>
      </c>
      <c r="AG360">
        <f>VLOOKUP($G360,county_facts!$A:$BB,29,FALSE)</f>
        <v>13.4</v>
      </c>
      <c r="AH360">
        <f>VLOOKUP($G360,county_facts!$A:$BB,30,FALSE)</f>
        <v>185500</v>
      </c>
      <c r="AI360">
        <f>VLOOKUP($G360,county_facts!$A:$BB,31,FALSE)</f>
        <v>9945</v>
      </c>
      <c r="AJ360">
        <f>VLOOKUP($G360,county_facts!$A:$BB,32,FALSE)</f>
        <v>2.36</v>
      </c>
      <c r="AK360">
        <f>VLOOKUP($G360,county_facts!$A:$BB,33,FALSE)</f>
        <v>19931</v>
      </c>
      <c r="AL360">
        <f>VLOOKUP($G360,county_facts!$A:$BB,34,FALSE)</f>
        <v>53107</v>
      </c>
      <c r="AM360">
        <f>VLOOKUP($G360,county_facts!$A:$BB,35,FALSE)</f>
        <v>16.899999999999999</v>
      </c>
      <c r="AN360">
        <f>VLOOKUP($G360,county_facts!$A:$BB,36,FALSE)</f>
        <v>409</v>
      </c>
      <c r="AO360">
        <f>VLOOKUP($G360,county_facts!$A:$BB,37,FALSE)</f>
        <v>3947</v>
      </c>
      <c r="AP360">
        <f>VLOOKUP($G360,county_facts!$A:$BB,38,FALSE)</f>
        <v>12.5</v>
      </c>
      <c r="AQ360">
        <f>VLOOKUP($G360,county_facts!$A:$BB,39,FALSE)</f>
        <v>1031</v>
      </c>
      <c r="AR360">
        <f>VLOOKUP($G360,county_facts!$A:$BB,40,FALSE)</f>
        <v>1829</v>
      </c>
      <c r="AS360">
        <f>VLOOKUP($G360,county_facts!$A:$BB,41,FALSE)</f>
        <v>0</v>
      </c>
      <c r="AT360">
        <f>VLOOKUP($G360,county_facts!$A:$BB,42,FALSE)</f>
        <v>0</v>
      </c>
      <c r="AU360">
        <f>VLOOKUP($G360,county_facts!$A:$BB,43,FALSE)</f>
        <v>0</v>
      </c>
      <c r="AV360">
        <f>VLOOKUP($G360,county_facts!$A:$BB,44,FALSE)</f>
        <v>0</v>
      </c>
      <c r="AW360">
        <f>VLOOKUP($G360,county_facts!$A:$BB,45,FALSE)</f>
        <v>0</v>
      </c>
      <c r="AX360">
        <f>VLOOKUP($G360,county_facts!$A:$BB,46,FALSE)</f>
        <v>20.3</v>
      </c>
      <c r="AY360">
        <f>VLOOKUP($G360,county_facts!$A:$BB,47,FALSE)</f>
        <v>0</v>
      </c>
      <c r="AZ360">
        <f>VLOOKUP($G360,county_facts!$A:$BB,48,FALSE)</f>
        <v>0</v>
      </c>
      <c r="BA360">
        <f>VLOOKUP($G360,county_facts!$A:$BB,49,FALSE)</f>
        <v>260422</v>
      </c>
      <c r="BB360">
        <f>VLOOKUP($G360,county_facts!$A:$BB,50,FALSE)</f>
        <v>7440</v>
      </c>
      <c r="BC360">
        <f>VLOOKUP($G360,county_facts!$A:$BB,51,FALSE)</f>
        <v>29679</v>
      </c>
      <c r="BD360">
        <f>VLOOKUP($G360,county_facts!$A:$BB,52,FALSE)</f>
        <v>6</v>
      </c>
      <c r="BE360">
        <f>VLOOKUP($G360,county_facts!$A:$BB,53,FALSE)</f>
        <v>4541.18</v>
      </c>
      <c r="BF360">
        <f>VLOOKUP($G360,county_facts!$A:$BB,54,FALSE)</f>
        <v>7.7</v>
      </c>
    </row>
    <row r="361" spans="1:58" x14ac:dyDescent="0.3">
      <c r="A361" t="s">
        <v>9</v>
      </c>
      <c r="B361" t="s">
        <v>170</v>
      </c>
      <c r="C361">
        <v>401</v>
      </c>
      <c r="D361" t="s">
        <v>132</v>
      </c>
      <c r="E361">
        <v>848</v>
      </c>
      <c r="F361">
        <v>0.47287735800000003</v>
      </c>
      <c r="G361">
        <v>6035</v>
      </c>
      <c r="H361">
        <f>VLOOKUP($G361,county_facts!$A:$BB,4,FALSE)</f>
        <v>31749</v>
      </c>
      <c r="I361">
        <f>VLOOKUP($G361,county_facts!$A:$BB,5,FALSE)</f>
        <v>34895</v>
      </c>
      <c r="J361">
        <f>VLOOKUP($G361,county_facts!$A:$BB,6,FALSE)</f>
        <v>-9</v>
      </c>
      <c r="K361">
        <f>VLOOKUP($G361,county_facts!$A:$BB,7,FALSE)</f>
        <v>34895</v>
      </c>
      <c r="L361">
        <f>VLOOKUP($G361,county_facts!$A:$BB,8,FALSE)</f>
        <v>4.5</v>
      </c>
      <c r="M361">
        <f>VLOOKUP($G361,county_facts!$A:$BB,9,FALSE)</f>
        <v>17</v>
      </c>
      <c r="N361">
        <f>VLOOKUP($G361,county_facts!$A:$BB,10,FALSE)</f>
        <v>12.5</v>
      </c>
      <c r="O361">
        <f>VLOOKUP($G361,county_facts!$A:$BB,11,FALSE)</f>
        <v>36.299999999999997</v>
      </c>
      <c r="P361">
        <f>VLOOKUP($G361,county_facts!$A:$BB,12,FALSE)</f>
        <v>81.599999999999994</v>
      </c>
      <c r="Q361">
        <f>VLOOKUP($G361,county_facts!$A:$BB,13,FALSE)</f>
        <v>8.8000000000000007</v>
      </c>
      <c r="R361">
        <f>VLOOKUP($G361,county_facts!$A:$BB,14,FALSE)</f>
        <v>4.2</v>
      </c>
      <c r="S361">
        <f>VLOOKUP($G361,county_facts!$A:$BB,15,FALSE)</f>
        <v>1.4</v>
      </c>
      <c r="T361">
        <f>VLOOKUP($G361,county_facts!$A:$BB,16,FALSE)</f>
        <v>0.6</v>
      </c>
      <c r="U361">
        <f>VLOOKUP($G361,county_facts!$A:$BB,17,FALSE)</f>
        <v>3.4</v>
      </c>
      <c r="V361">
        <f>VLOOKUP($G361,county_facts!$A:$BB,18,FALSE)</f>
        <v>18.5</v>
      </c>
      <c r="W361">
        <f>VLOOKUP($G361,county_facts!$A:$BB,19,FALSE)</f>
        <v>66</v>
      </c>
      <c r="X361">
        <f>VLOOKUP($G361,county_facts!$A:$BB,20,FALSE)</f>
        <v>71.099999999999994</v>
      </c>
      <c r="Y361">
        <f>VLOOKUP($G361,county_facts!$A:$BB,21,FALSE)</f>
        <v>7</v>
      </c>
      <c r="Z361">
        <f>VLOOKUP($G361,county_facts!$A:$BB,22,FALSE)</f>
        <v>17.7</v>
      </c>
      <c r="AA361">
        <f>VLOOKUP($G361,county_facts!$A:$BB,23,FALSE)</f>
        <v>79.400000000000006</v>
      </c>
      <c r="AB361">
        <f>VLOOKUP($G361,county_facts!$A:$BB,24,FALSE)</f>
        <v>13.1</v>
      </c>
      <c r="AC361">
        <f>VLOOKUP($G361,county_facts!$A:$BB,25,FALSE)</f>
        <v>3119</v>
      </c>
      <c r="AD361">
        <f>VLOOKUP($G361,county_facts!$A:$BB,26,FALSE)</f>
        <v>19.399999999999999</v>
      </c>
      <c r="AE361">
        <f>VLOOKUP($G361,county_facts!$A:$BB,27,FALSE)</f>
        <v>12741</v>
      </c>
      <c r="AF361">
        <f>VLOOKUP($G361,county_facts!$A:$BB,28,FALSE)</f>
        <v>62.9</v>
      </c>
      <c r="AG361">
        <f>VLOOKUP($G361,county_facts!$A:$BB,29,FALSE)</f>
        <v>13.4</v>
      </c>
      <c r="AH361">
        <f>VLOOKUP($G361,county_facts!$A:$BB,30,FALSE)</f>
        <v>185500</v>
      </c>
      <c r="AI361">
        <f>VLOOKUP($G361,county_facts!$A:$BB,31,FALSE)</f>
        <v>9945</v>
      </c>
      <c r="AJ361">
        <f>VLOOKUP($G361,county_facts!$A:$BB,32,FALSE)</f>
        <v>2.36</v>
      </c>
      <c r="AK361">
        <f>VLOOKUP($G361,county_facts!$A:$BB,33,FALSE)</f>
        <v>19931</v>
      </c>
      <c r="AL361">
        <f>VLOOKUP($G361,county_facts!$A:$BB,34,FALSE)</f>
        <v>53107</v>
      </c>
      <c r="AM361">
        <f>VLOOKUP($G361,county_facts!$A:$BB,35,FALSE)</f>
        <v>16.899999999999999</v>
      </c>
      <c r="AN361">
        <f>VLOOKUP($G361,county_facts!$A:$BB,36,FALSE)</f>
        <v>409</v>
      </c>
      <c r="AO361">
        <f>VLOOKUP($G361,county_facts!$A:$BB,37,FALSE)</f>
        <v>3947</v>
      </c>
      <c r="AP361">
        <f>VLOOKUP($G361,county_facts!$A:$BB,38,FALSE)</f>
        <v>12.5</v>
      </c>
      <c r="AQ361">
        <f>VLOOKUP($G361,county_facts!$A:$BB,39,FALSE)</f>
        <v>1031</v>
      </c>
      <c r="AR361">
        <f>VLOOKUP($G361,county_facts!$A:$BB,40,FALSE)</f>
        <v>1829</v>
      </c>
      <c r="AS361">
        <f>VLOOKUP($G361,county_facts!$A:$BB,41,FALSE)</f>
        <v>0</v>
      </c>
      <c r="AT361">
        <f>VLOOKUP($G361,county_facts!$A:$BB,42,FALSE)</f>
        <v>0</v>
      </c>
      <c r="AU361">
        <f>VLOOKUP($G361,county_facts!$A:$BB,43,FALSE)</f>
        <v>0</v>
      </c>
      <c r="AV361">
        <f>VLOOKUP($G361,county_facts!$A:$BB,44,FALSE)</f>
        <v>0</v>
      </c>
      <c r="AW361">
        <f>VLOOKUP($G361,county_facts!$A:$BB,45,FALSE)</f>
        <v>0</v>
      </c>
      <c r="AX361">
        <f>VLOOKUP($G361,county_facts!$A:$BB,46,FALSE)</f>
        <v>20.3</v>
      </c>
      <c r="AY361">
        <f>VLOOKUP($G361,county_facts!$A:$BB,47,FALSE)</f>
        <v>0</v>
      </c>
      <c r="AZ361">
        <f>VLOOKUP($G361,county_facts!$A:$BB,48,FALSE)</f>
        <v>0</v>
      </c>
      <c r="BA361">
        <f>VLOOKUP($G361,county_facts!$A:$BB,49,FALSE)</f>
        <v>260422</v>
      </c>
      <c r="BB361">
        <f>VLOOKUP($G361,county_facts!$A:$BB,50,FALSE)</f>
        <v>7440</v>
      </c>
      <c r="BC361">
        <f>VLOOKUP($G361,county_facts!$A:$BB,51,FALSE)</f>
        <v>29679</v>
      </c>
      <c r="BD361">
        <f>VLOOKUP($G361,county_facts!$A:$BB,52,FALSE)</f>
        <v>6</v>
      </c>
      <c r="BE361">
        <f>VLOOKUP($G361,county_facts!$A:$BB,53,FALSE)</f>
        <v>4541.18</v>
      </c>
      <c r="BF361">
        <f>VLOOKUP($G361,county_facts!$A:$BB,54,FALSE)</f>
        <v>7.7</v>
      </c>
    </row>
    <row r="362" spans="1:58" x14ac:dyDescent="0.3">
      <c r="A362" t="s">
        <v>9</v>
      </c>
      <c r="B362" t="s">
        <v>171</v>
      </c>
      <c r="C362">
        <v>1088</v>
      </c>
      <c r="D362" t="s">
        <v>132</v>
      </c>
      <c r="E362">
        <v>2110</v>
      </c>
      <c r="F362">
        <v>0.51563981000000003</v>
      </c>
      <c r="G362">
        <v>6033</v>
      </c>
      <c r="H362">
        <f>VLOOKUP($G362,county_facts!$A:$BB,4,FALSE)</f>
        <v>64184</v>
      </c>
      <c r="I362">
        <f>VLOOKUP($G362,county_facts!$A:$BB,5,FALSE)</f>
        <v>64665</v>
      </c>
      <c r="J362">
        <f>VLOOKUP($G362,county_facts!$A:$BB,6,FALSE)</f>
        <v>-0.7</v>
      </c>
      <c r="K362">
        <f>VLOOKUP($G362,county_facts!$A:$BB,7,FALSE)</f>
        <v>64665</v>
      </c>
      <c r="L362">
        <f>VLOOKUP($G362,county_facts!$A:$BB,8,FALSE)</f>
        <v>5.8</v>
      </c>
      <c r="M362">
        <f>VLOOKUP($G362,county_facts!$A:$BB,9,FALSE)</f>
        <v>20.399999999999999</v>
      </c>
      <c r="N362">
        <f>VLOOKUP($G362,county_facts!$A:$BB,10,FALSE)</f>
        <v>20.6</v>
      </c>
      <c r="O362">
        <f>VLOOKUP($G362,county_facts!$A:$BB,11,FALSE)</f>
        <v>50</v>
      </c>
      <c r="P362">
        <f>VLOOKUP($G362,county_facts!$A:$BB,12,FALSE)</f>
        <v>87.7</v>
      </c>
      <c r="Q362">
        <f>VLOOKUP($G362,county_facts!$A:$BB,13,FALSE)</f>
        <v>2.1</v>
      </c>
      <c r="R362">
        <f>VLOOKUP($G362,county_facts!$A:$BB,14,FALSE)</f>
        <v>4.0999999999999996</v>
      </c>
      <c r="S362">
        <f>VLOOKUP($G362,county_facts!$A:$BB,15,FALSE)</f>
        <v>1.4</v>
      </c>
      <c r="T362">
        <f>VLOOKUP($G362,county_facts!$A:$BB,16,FALSE)</f>
        <v>0.3</v>
      </c>
      <c r="U362">
        <f>VLOOKUP($G362,county_facts!$A:$BB,17,FALSE)</f>
        <v>4.5</v>
      </c>
      <c r="V362">
        <f>VLOOKUP($G362,county_facts!$A:$BB,18,FALSE)</f>
        <v>19.100000000000001</v>
      </c>
      <c r="W362">
        <f>VLOOKUP($G362,county_facts!$A:$BB,19,FALSE)</f>
        <v>72.099999999999994</v>
      </c>
      <c r="X362">
        <f>VLOOKUP($G362,county_facts!$A:$BB,20,FALSE)</f>
        <v>80.7</v>
      </c>
      <c r="Y362">
        <f>VLOOKUP($G362,county_facts!$A:$BB,21,FALSE)</f>
        <v>8.6</v>
      </c>
      <c r="Z362">
        <f>VLOOKUP($G362,county_facts!$A:$BB,22,FALSE)</f>
        <v>14.2</v>
      </c>
      <c r="AA362">
        <f>VLOOKUP($G362,county_facts!$A:$BB,23,FALSE)</f>
        <v>85.4</v>
      </c>
      <c r="AB362">
        <f>VLOOKUP($G362,county_facts!$A:$BB,24,FALSE)</f>
        <v>16.2</v>
      </c>
      <c r="AC362">
        <f>VLOOKUP($G362,county_facts!$A:$BB,25,FALSE)</f>
        <v>6777</v>
      </c>
      <c r="AD362">
        <f>VLOOKUP($G362,county_facts!$A:$BB,26,FALSE)</f>
        <v>27.5</v>
      </c>
      <c r="AE362">
        <f>VLOOKUP($G362,county_facts!$A:$BB,27,FALSE)</f>
        <v>35657</v>
      </c>
      <c r="AF362">
        <f>VLOOKUP($G362,county_facts!$A:$BB,28,FALSE)</f>
        <v>62.7</v>
      </c>
      <c r="AG362">
        <f>VLOOKUP($G362,county_facts!$A:$BB,29,FALSE)</f>
        <v>7.7</v>
      </c>
      <c r="AH362">
        <f>VLOOKUP($G362,county_facts!$A:$BB,30,FALSE)</f>
        <v>183600</v>
      </c>
      <c r="AI362">
        <f>VLOOKUP($G362,county_facts!$A:$BB,31,FALSE)</f>
        <v>26505</v>
      </c>
      <c r="AJ362">
        <f>VLOOKUP($G362,county_facts!$A:$BB,32,FALSE)</f>
        <v>2.38</v>
      </c>
      <c r="AK362">
        <f>VLOOKUP($G362,county_facts!$A:$BB,33,FALSE)</f>
        <v>21537</v>
      </c>
      <c r="AL362">
        <f>VLOOKUP($G362,county_facts!$A:$BB,34,FALSE)</f>
        <v>36548</v>
      </c>
      <c r="AM362">
        <f>VLOOKUP($G362,county_facts!$A:$BB,35,FALSE)</f>
        <v>25</v>
      </c>
      <c r="AN362">
        <f>VLOOKUP($G362,county_facts!$A:$BB,36,FALSE)</f>
        <v>1032</v>
      </c>
      <c r="AO362">
        <f>VLOOKUP($G362,county_facts!$A:$BB,37,FALSE)</f>
        <v>9233</v>
      </c>
      <c r="AP362">
        <f>VLOOKUP($G362,county_facts!$A:$BB,38,FALSE)</f>
        <v>1</v>
      </c>
      <c r="AQ362">
        <f>VLOOKUP($G362,county_facts!$A:$BB,39,FALSE)</f>
        <v>3929</v>
      </c>
      <c r="AR362">
        <f>VLOOKUP($G362,county_facts!$A:$BB,40,FALSE)</f>
        <v>4961</v>
      </c>
      <c r="AS362">
        <f>VLOOKUP($G362,county_facts!$A:$BB,41,FALSE)</f>
        <v>0.9</v>
      </c>
      <c r="AT362">
        <f>VLOOKUP($G362,county_facts!$A:$BB,42,FALSE)</f>
        <v>0</v>
      </c>
      <c r="AU362">
        <f>VLOOKUP($G362,county_facts!$A:$BB,43,FALSE)</f>
        <v>0</v>
      </c>
      <c r="AV362">
        <f>VLOOKUP($G362,county_facts!$A:$BB,44,FALSE)</f>
        <v>0</v>
      </c>
      <c r="AW362">
        <f>VLOOKUP($G362,county_facts!$A:$BB,45,FALSE)</f>
        <v>0</v>
      </c>
      <c r="AX362">
        <f>VLOOKUP($G362,county_facts!$A:$BB,46,FALSE)</f>
        <v>31.6</v>
      </c>
      <c r="AY362">
        <f>VLOOKUP($G362,county_facts!$A:$BB,47,FALSE)</f>
        <v>0</v>
      </c>
      <c r="AZ362">
        <f>VLOOKUP($G362,county_facts!$A:$BB,48,FALSE)</f>
        <v>0</v>
      </c>
      <c r="BA362">
        <f>VLOOKUP($G362,county_facts!$A:$BB,49,FALSE)</f>
        <v>557902</v>
      </c>
      <c r="BB362">
        <f>VLOOKUP($G362,county_facts!$A:$BB,50,FALSE)</f>
        <v>8630</v>
      </c>
      <c r="BC362">
        <f>VLOOKUP($G362,county_facts!$A:$BB,51,FALSE)</f>
        <v>68069</v>
      </c>
      <c r="BD362">
        <f>VLOOKUP($G362,county_facts!$A:$BB,52,FALSE)</f>
        <v>45</v>
      </c>
      <c r="BE362">
        <f>VLOOKUP($G362,county_facts!$A:$BB,53,FALSE)</f>
        <v>1256.46</v>
      </c>
      <c r="BF362">
        <f>VLOOKUP($G362,county_facts!$A:$BB,54,FALSE)</f>
        <v>51.5</v>
      </c>
    </row>
    <row r="363" spans="1:58" x14ac:dyDescent="0.3">
      <c r="A363" t="s">
        <v>6</v>
      </c>
      <c r="B363" t="s">
        <v>171</v>
      </c>
      <c r="C363">
        <v>1022</v>
      </c>
      <c r="D363" t="s">
        <v>132</v>
      </c>
      <c r="E363">
        <v>2110</v>
      </c>
      <c r="F363">
        <v>0.48436019000000002</v>
      </c>
      <c r="G363">
        <v>6033</v>
      </c>
      <c r="H363">
        <f>VLOOKUP($G363,county_facts!$A:$BB,4,FALSE)</f>
        <v>64184</v>
      </c>
      <c r="I363">
        <f>VLOOKUP($G363,county_facts!$A:$BB,5,FALSE)</f>
        <v>64665</v>
      </c>
      <c r="J363">
        <f>VLOOKUP($G363,county_facts!$A:$BB,6,FALSE)</f>
        <v>-0.7</v>
      </c>
      <c r="K363">
        <f>VLOOKUP($G363,county_facts!$A:$BB,7,FALSE)</f>
        <v>64665</v>
      </c>
      <c r="L363">
        <f>VLOOKUP($G363,county_facts!$A:$BB,8,FALSE)</f>
        <v>5.8</v>
      </c>
      <c r="M363">
        <f>VLOOKUP($G363,county_facts!$A:$BB,9,FALSE)</f>
        <v>20.399999999999999</v>
      </c>
      <c r="N363">
        <f>VLOOKUP($G363,county_facts!$A:$BB,10,FALSE)</f>
        <v>20.6</v>
      </c>
      <c r="O363">
        <f>VLOOKUP($G363,county_facts!$A:$BB,11,FALSE)</f>
        <v>50</v>
      </c>
      <c r="P363">
        <f>VLOOKUP($G363,county_facts!$A:$BB,12,FALSE)</f>
        <v>87.7</v>
      </c>
      <c r="Q363">
        <f>VLOOKUP($G363,county_facts!$A:$BB,13,FALSE)</f>
        <v>2.1</v>
      </c>
      <c r="R363">
        <f>VLOOKUP($G363,county_facts!$A:$BB,14,FALSE)</f>
        <v>4.0999999999999996</v>
      </c>
      <c r="S363">
        <f>VLOOKUP($G363,county_facts!$A:$BB,15,FALSE)</f>
        <v>1.4</v>
      </c>
      <c r="T363">
        <f>VLOOKUP($G363,county_facts!$A:$BB,16,FALSE)</f>
        <v>0.3</v>
      </c>
      <c r="U363">
        <f>VLOOKUP($G363,county_facts!$A:$BB,17,FALSE)</f>
        <v>4.5</v>
      </c>
      <c r="V363">
        <f>VLOOKUP($G363,county_facts!$A:$BB,18,FALSE)</f>
        <v>19.100000000000001</v>
      </c>
      <c r="W363">
        <f>VLOOKUP($G363,county_facts!$A:$BB,19,FALSE)</f>
        <v>72.099999999999994</v>
      </c>
      <c r="X363">
        <f>VLOOKUP($G363,county_facts!$A:$BB,20,FALSE)</f>
        <v>80.7</v>
      </c>
      <c r="Y363">
        <f>VLOOKUP($G363,county_facts!$A:$BB,21,FALSE)</f>
        <v>8.6</v>
      </c>
      <c r="Z363">
        <f>VLOOKUP($G363,county_facts!$A:$BB,22,FALSE)</f>
        <v>14.2</v>
      </c>
      <c r="AA363">
        <f>VLOOKUP($G363,county_facts!$A:$BB,23,FALSE)</f>
        <v>85.4</v>
      </c>
      <c r="AB363">
        <f>VLOOKUP($G363,county_facts!$A:$BB,24,FALSE)</f>
        <v>16.2</v>
      </c>
      <c r="AC363">
        <f>VLOOKUP($G363,county_facts!$A:$BB,25,FALSE)</f>
        <v>6777</v>
      </c>
      <c r="AD363">
        <f>VLOOKUP($G363,county_facts!$A:$BB,26,FALSE)</f>
        <v>27.5</v>
      </c>
      <c r="AE363">
        <f>VLOOKUP($G363,county_facts!$A:$BB,27,FALSE)</f>
        <v>35657</v>
      </c>
      <c r="AF363">
        <f>VLOOKUP($G363,county_facts!$A:$BB,28,FALSE)</f>
        <v>62.7</v>
      </c>
      <c r="AG363">
        <f>VLOOKUP($G363,county_facts!$A:$BB,29,FALSE)</f>
        <v>7.7</v>
      </c>
      <c r="AH363">
        <f>VLOOKUP($G363,county_facts!$A:$BB,30,FALSE)</f>
        <v>183600</v>
      </c>
      <c r="AI363">
        <f>VLOOKUP($G363,county_facts!$A:$BB,31,FALSE)</f>
        <v>26505</v>
      </c>
      <c r="AJ363">
        <f>VLOOKUP($G363,county_facts!$A:$BB,32,FALSE)</f>
        <v>2.38</v>
      </c>
      <c r="AK363">
        <f>VLOOKUP($G363,county_facts!$A:$BB,33,FALSE)</f>
        <v>21537</v>
      </c>
      <c r="AL363">
        <f>VLOOKUP($G363,county_facts!$A:$BB,34,FALSE)</f>
        <v>36548</v>
      </c>
      <c r="AM363">
        <f>VLOOKUP($G363,county_facts!$A:$BB,35,FALSE)</f>
        <v>25</v>
      </c>
      <c r="AN363">
        <f>VLOOKUP($G363,county_facts!$A:$BB,36,FALSE)</f>
        <v>1032</v>
      </c>
      <c r="AO363">
        <f>VLOOKUP($G363,county_facts!$A:$BB,37,FALSE)</f>
        <v>9233</v>
      </c>
      <c r="AP363">
        <f>VLOOKUP($G363,county_facts!$A:$BB,38,FALSE)</f>
        <v>1</v>
      </c>
      <c r="AQ363">
        <f>VLOOKUP($G363,county_facts!$A:$BB,39,FALSE)</f>
        <v>3929</v>
      </c>
      <c r="AR363">
        <f>VLOOKUP($G363,county_facts!$A:$BB,40,FALSE)</f>
        <v>4961</v>
      </c>
      <c r="AS363">
        <f>VLOOKUP($G363,county_facts!$A:$BB,41,FALSE)</f>
        <v>0.9</v>
      </c>
      <c r="AT363">
        <f>VLOOKUP($G363,county_facts!$A:$BB,42,FALSE)</f>
        <v>0</v>
      </c>
      <c r="AU363">
        <f>VLOOKUP($G363,county_facts!$A:$BB,43,FALSE)</f>
        <v>0</v>
      </c>
      <c r="AV363">
        <f>VLOOKUP($G363,county_facts!$A:$BB,44,FALSE)</f>
        <v>0</v>
      </c>
      <c r="AW363">
        <f>VLOOKUP($G363,county_facts!$A:$BB,45,FALSE)</f>
        <v>0</v>
      </c>
      <c r="AX363">
        <f>VLOOKUP($G363,county_facts!$A:$BB,46,FALSE)</f>
        <v>31.6</v>
      </c>
      <c r="AY363">
        <f>VLOOKUP($G363,county_facts!$A:$BB,47,FALSE)</f>
        <v>0</v>
      </c>
      <c r="AZ363">
        <f>VLOOKUP($G363,county_facts!$A:$BB,48,FALSE)</f>
        <v>0</v>
      </c>
      <c r="BA363">
        <f>VLOOKUP($G363,county_facts!$A:$BB,49,FALSE)</f>
        <v>557902</v>
      </c>
      <c r="BB363">
        <f>VLOOKUP($G363,county_facts!$A:$BB,50,FALSE)</f>
        <v>8630</v>
      </c>
      <c r="BC363">
        <f>VLOOKUP($G363,county_facts!$A:$BB,51,FALSE)</f>
        <v>68069</v>
      </c>
      <c r="BD363">
        <f>VLOOKUP($G363,county_facts!$A:$BB,52,FALSE)</f>
        <v>45</v>
      </c>
      <c r="BE363">
        <f>VLOOKUP($G363,county_facts!$A:$BB,53,FALSE)</f>
        <v>1256.46</v>
      </c>
      <c r="BF363">
        <f>VLOOKUP($G363,county_facts!$A:$BB,54,FALSE)</f>
        <v>51.5</v>
      </c>
    </row>
    <row r="364" spans="1:58" x14ac:dyDescent="0.3">
      <c r="A364" t="s">
        <v>9</v>
      </c>
      <c r="B364" t="s">
        <v>172</v>
      </c>
      <c r="C364">
        <v>997</v>
      </c>
      <c r="D364" t="s">
        <v>132</v>
      </c>
      <c r="E364">
        <v>1950</v>
      </c>
      <c r="F364">
        <v>0.51128205100000002</v>
      </c>
      <c r="G364">
        <v>6031</v>
      </c>
      <c r="H364">
        <f>VLOOKUP($G364,county_facts!$A:$BB,4,FALSE)</f>
        <v>150269</v>
      </c>
      <c r="I364">
        <f>VLOOKUP($G364,county_facts!$A:$BB,5,FALSE)</f>
        <v>152982</v>
      </c>
      <c r="J364">
        <f>VLOOKUP($G364,county_facts!$A:$BB,6,FALSE)</f>
        <v>-1.8</v>
      </c>
      <c r="K364">
        <f>VLOOKUP($G364,county_facts!$A:$BB,7,FALSE)</f>
        <v>152982</v>
      </c>
      <c r="L364">
        <f>VLOOKUP($G364,county_facts!$A:$BB,8,FALSE)</f>
        <v>7.9</v>
      </c>
      <c r="M364">
        <f>VLOOKUP($G364,county_facts!$A:$BB,9,FALSE)</f>
        <v>27.5</v>
      </c>
      <c r="N364">
        <f>VLOOKUP($G364,county_facts!$A:$BB,10,FALSE)</f>
        <v>9.1</v>
      </c>
      <c r="O364">
        <f>VLOOKUP($G364,county_facts!$A:$BB,11,FALSE)</f>
        <v>44.8</v>
      </c>
      <c r="P364">
        <f>VLOOKUP($G364,county_facts!$A:$BB,12,FALSE)</f>
        <v>81.3</v>
      </c>
      <c r="Q364">
        <f>VLOOKUP($G364,county_facts!$A:$BB,13,FALSE)</f>
        <v>7.3</v>
      </c>
      <c r="R364">
        <f>VLOOKUP($G364,county_facts!$A:$BB,14,FALSE)</f>
        <v>3</v>
      </c>
      <c r="S364">
        <f>VLOOKUP($G364,county_facts!$A:$BB,15,FALSE)</f>
        <v>4.4000000000000004</v>
      </c>
      <c r="T364">
        <f>VLOOKUP($G364,county_facts!$A:$BB,16,FALSE)</f>
        <v>0.3</v>
      </c>
      <c r="U364">
        <f>VLOOKUP($G364,county_facts!$A:$BB,17,FALSE)</f>
        <v>3.6</v>
      </c>
      <c r="V364">
        <f>VLOOKUP($G364,county_facts!$A:$BB,18,FALSE)</f>
        <v>53.2</v>
      </c>
      <c r="W364">
        <f>VLOOKUP($G364,county_facts!$A:$BB,19,FALSE)</f>
        <v>33.700000000000003</v>
      </c>
      <c r="X364">
        <f>VLOOKUP($G364,county_facts!$A:$BB,20,FALSE)</f>
        <v>81.099999999999994</v>
      </c>
      <c r="Y364">
        <f>VLOOKUP($G364,county_facts!$A:$BB,21,FALSE)</f>
        <v>20.100000000000001</v>
      </c>
      <c r="Z364">
        <f>VLOOKUP($G364,county_facts!$A:$BB,22,FALSE)</f>
        <v>42.8</v>
      </c>
      <c r="AA364">
        <f>VLOOKUP($G364,county_facts!$A:$BB,23,FALSE)</f>
        <v>71</v>
      </c>
      <c r="AB364">
        <f>VLOOKUP($G364,county_facts!$A:$BB,24,FALSE)</f>
        <v>12.9</v>
      </c>
      <c r="AC364">
        <f>VLOOKUP($G364,county_facts!$A:$BB,25,FALSE)</f>
        <v>10609</v>
      </c>
      <c r="AD364">
        <f>VLOOKUP($G364,county_facts!$A:$BB,26,FALSE)</f>
        <v>21.4</v>
      </c>
      <c r="AE364">
        <f>VLOOKUP($G364,county_facts!$A:$BB,27,FALSE)</f>
        <v>44864</v>
      </c>
      <c r="AF364">
        <f>VLOOKUP($G364,county_facts!$A:$BB,28,FALSE)</f>
        <v>51.8</v>
      </c>
      <c r="AG364">
        <f>VLOOKUP($G364,county_facts!$A:$BB,29,FALSE)</f>
        <v>19.7</v>
      </c>
      <c r="AH364">
        <f>VLOOKUP($G364,county_facts!$A:$BB,30,FALSE)</f>
        <v>176900</v>
      </c>
      <c r="AI364">
        <f>VLOOKUP($G364,county_facts!$A:$BB,31,FALSE)</f>
        <v>40785</v>
      </c>
      <c r="AJ364">
        <f>VLOOKUP($G364,county_facts!$A:$BB,32,FALSE)</f>
        <v>3.28</v>
      </c>
      <c r="AK364">
        <f>VLOOKUP($G364,county_facts!$A:$BB,33,FALSE)</f>
        <v>18429</v>
      </c>
      <c r="AL364">
        <f>VLOOKUP($G364,county_facts!$A:$BB,34,FALSE)</f>
        <v>48133</v>
      </c>
      <c r="AM364">
        <f>VLOOKUP($G364,county_facts!$A:$BB,35,FALSE)</f>
        <v>21</v>
      </c>
      <c r="AN364">
        <f>VLOOKUP($G364,county_facts!$A:$BB,36,FALSE)</f>
        <v>1575</v>
      </c>
      <c r="AO364">
        <f>VLOOKUP($G364,county_facts!$A:$BB,37,FALSE)</f>
        <v>23441</v>
      </c>
      <c r="AP364">
        <f>VLOOKUP($G364,county_facts!$A:$BB,38,FALSE)</f>
        <v>0.6</v>
      </c>
      <c r="AQ364">
        <f>VLOOKUP($G364,county_facts!$A:$BB,39,FALSE)</f>
        <v>4180</v>
      </c>
      <c r="AR364">
        <f>VLOOKUP($G364,county_facts!$A:$BB,40,FALSE)</f>
        <v>6194</v>
      </c>
      <c r="AS364">
        <f>VLOOKUP($G364,county_facts!$A:$BB,41,FALSE)</f>
        <v>0</v>
      </c>
      <c r="AT364">
        <f>VLOOKUP($G364,county_facts!$A:$BB,42,FALSE)</f>
        <v>1.1000000000000001</v>
      </c>
      <c r="AU364">
        <f>VLOOKUP($G364,county_facts!$A:$BB,43,FALSE)</f>
        <v>6.8</v>
      </c>
      <c r="AV364">
        <f>VLOOKUP($G364,county_facts!$A:$BB,44,FALSE)</f>
        <v>0</v>
      </c>
      <c r="AW364">
        <f>VLOOKUP($G364,county_facts!$A:$BB,45,FALSE)</f>
        <v>27.1</v>
      </c>
      <c r="AX364">
        <f>VLOOKUP($G364,county_facts!$A:$BB,46,FALSE)</f>
        <v>35</v>
      </c>
      <c r="AY364">
        <f>VLOOKUP($G364,county_facts!$A:$BB,47,FALSE)</f>
        <v>2107702</v>
      </c>
      <c r="AZ364">
        <f>VLOOKUP($G364,county_facts!$A:$BB,48,FALSE)</f>
        <v>0</v>
      </c>
      <c r="BA364">
        <f>VLOOKUP($G364,county_facts!$A:$BB,49,FALSE)</f>
        <v>1035901</v>
      </c>
      <c r="BB364">
        <f>VLOOKUP($G364,county_facts!$A:$BB,50,FALSE)</f>
        <v>7017</v>
      </c>
      <c r="BC364">
        <f>VLOOKUP($G364,county_facts!$A:$BB,51,FALSE)</f>
        <v>360069</v>
      </c>
      <c r="BD364">
        <f>VLOOKUP($G364,county_facts!$A:$BB,52,FALSE)</f>
        <v>434</v>
      </c>
      <c r="BE364">
        <f>VLOOKUP($G364,county_facts!$A:$BB,53,FALSE)</f>
        <v>1389.42</v>
      </c>
      <c r="BF364">
        <f>VLOOKUP($G364,county_facts!$A:$BB,54,FALSE)</f>
        <v>110.1</v>
      </c>
    </row>
    <row r="365" spans="1:58" x14ac:dyDescent="0.3">
      <c r="A365" t="s">
        <v>6</v>
      </c>
      <c r="B365" t="s">
        <v>172</v>
      </c>
      <c r="C365">
        <v>953</v>
      </c>
      <c r="D365" t="s">
        <v>132</v>
      </c>
      <c r="E365">
        <v>1950</v>
      </c>
      <c r="F365">
        <v>0.48871794899999998</v>
      </c>
      <c r="G365">
        <v>6031</v>
      </c>
      <c r="H365">
        <f>VLOOKUP($G365,county_facts!$A:$BB,4,FALSE)</f>
        <v>150269</v>
      </c>
      <c r="I365">
        <f>VLOOKUP($G365,county_facts!$A:$BB,5,FALSE)</f>
        <v>152982</v>
      </c>
      <c r="J365">
        <f>VLOOKUP($G365,county_facts!$A:$BB,6,FALSE)</f>
        <v>-1.8</v>
      </c>
      <c r="K365">
        <f>VLOOKUP($G365,county_facts!$A:$BB,7,FALSE)</f>
        <v>152982</v>
      </c>
      <c r="L365">
        <f>VLOOKUP($G365,county_facts!$A:$BB,8,FALSE)</f>
        <v>7.9</v>
      </c>
      <c r="M365">
        <f>VLOOKUP($G365,county_facts!$A:$BB,9,FALSE)</f>
        <v>27.5</v>
      </c>
      <c r="N365">
        <f>VLOOKUP($G365,county_facts!$A:$BB,10,FALSE)</f>
        <v>9.1</v>
      </c>
      <c r="O365">
        <f>VLOOKUP($G365,county_facts!$A:$BB,11,FALSE)</f>
        <v>44.8</v>
      </c>
      <c r="P365">
        <f>VLOOKUP($G365,county_facts!$A:$BB,12,FALSE)</f>
        <v>81.3</v>
      </c>
      <c r="Q365">
        <f>VLOOKUP($G365,county_facts!$A:$BB,13,FALSE)</f>
        <v>7.3</v>
      </c>
      <c r="R365">
        <f>VLOOKUP($G365,county_facts!$A:$BB,14,FALSE)</f>
        <v>3</v>
      </c>
      <c r="S365">
        <f>VLOOKUP($G365,county_facts!$A:$BB,15,FALSE)</f>
        <v>4.4000000000000004</v>
      </c>
      <c r="T365">
        <f>VLOOKUP($G365,county_facts!$A:$BB,16,FALSE)</f>
        <v>0.3</v>
      </c>
      <c r="U365">
        <f>VLOOKUP($G365,county_facts!$A:$BB,17,FALSE)</f>
        <v>3.6</v>
      </c>
      <c r="V365">
        <f>VLOOKUP($G365,county_facts!$A:$BB,18,FALSE)</f>
        <v>53.2</v>
      </c>
      <c r="W365">
        <f>VLOOKUP($G365,county_facts!$A:$BB,19,FALSE)</f>
        <v>33.700000000000003</v>
      </c>
      <c r="X365">
        <f>VLOOKUP($G365,county_facts!$A:$BB,20,FALSE)</f>
        <v>81.099999999999994</v>
      </c>
      <c r="Y365">
        <f>VLOOKUP($G365,county_facts!$A:$BB,21,FALSE)</f>
        <v>20.100000000000001</v>
      </c>
      <c r="Z365">
        <f>VLOOKUP($G365,county_facts!$A:$BB,22,FALSE)</f>
        <v>42.8</v>
      </c>
      <c r="AA365">
        <f>VLOOKUP($G365,county_facts!$A:$BB,23,FALSE)</f>
        <v>71</v>
      </c>
      <c r="AB365">
        <f>VLOOKUP($G365,county_facts!$A:$BB,24,FALSE)</f>
        <v>12.9</v>
      </c>
      <c r="AC365">
        <f>VLOOKUP($G365,county_facts!$A:$BB,25,FALSE)</f>
        <v>10609</v>
      </c>
      <c r="AD365">
        <f>VLOOKUP($G365,county_facts!$A:$BB,26,FALSE)</f>
        <v>21.4</v>
      </c>
      <c r="AE365">
        <f>VLOOKUP($G365,county_facts!$A:$BB,27,FALSE)</f>
        <v>44864</v>
      </c>
      <c r="AF365">
        <f>VLOOKUP($G365,county_facts!$A:$BB,28,FALSE)</f>
        <v>51.8</v>
      </c>
      <c r="AG365">
        <f>VLOOKUP($G365,county_facts!$A:$BB,29,FALSE)</f>
        <v>19.7</v>
      </c>
      <c r="AH365">
        <f>VLOOKUP($G365,county_facts!$A:$BB,30,FALSE)</f>
        <v>176900</v>
      </c>
      <c r="AI365">
        <f>VLOOKUP($G365,county_facts!$A:$BB,31,FALSE)</f>
        <v>40785</v>
      </c>
      <c r="AJ365">
        <f>VLOOKUP($G365,county_facts!$A:$BB,32,FALSE)</f>
        <v>3.28</v>
      </c>
      <c r="AK365">
        <f>VLOOKUP($G365,county_facts!$A:$BB,33,FALSE)</f>
        <v>18429</v>
      </c>
      <c r="AL365">
        <f>VLOOKUP($G365,county_facts!$A:$BB,34,FALSE)</f>
        <v>48133</v>
      </c>
      <c r="AM365">
        <f>VLOOKUP($G365,county_facts!$A:$BB,35,FALSE)</f>
        <v>21</v>
      </c>
      <c r="AN365">
        <f>VLOOKUP($G365,county_facts!$A:$BB,36,FALSE)</f>
        <v>1575</v>
      </c>
      <c r="AO365">
        <f>VLOOKUP($G365,county_facts!$A:$BB,37,FALSE)</f>
        <v>23441</v>
      </c>
      <c r="AP365">
        <f>VLOOKUP($G365,county_facts!$A:$BB,38,FALSE)</f>
        <v>0.6</v>
      </c>
      <c r="AQ365">
        <f>VLOOKUP($G365,county_facts!$A:$BB,39,FALSE)</f>
        <v>4180</v>
      </c>
      <c r="AR365">
        <f>VLOOKUP($G365,county_facts!$A:$BB,40,FALSE)</f>
        <v>6194</v>
      </c>
      <c r="AS365">
        <f>VLOOKUP($G365,county_facts!$A:$BB,41,FALSE)</f>
        <v>0</v>
      </c>
      <c r="AT365">
        <f>VLOOKUP($G365,county_facts!$A:$BB,42,FALSE)</f>
        <v>1.1000000000000001</v>
      </c>
      <c r="AU365">
        <f>VLOOKUP($G365,county_facts!$A:$BB,43,FALSE)</f>
        <v>6.8</v>
      </c>
      <c r="AV365">
        <f>VLOOKUP($G365,county_facts!$A:$BB,44,FALSE)</f>
        <v>0</v>
      </c>
      <c r="AW365">
        <f>VLOOKUP($G365,county_facts!$A:$BB,45,FALSE)</f>
        <v>27.1</v>
      </c>
      <c r="AX365">
        <f>VLOOKUP($G365,county_facts!$A:$BB,46,FALSE)</f>
        <v>35</v>
      </c>
      <c r="AY365">
        <f>VLOOKUP($G365,county_facts!$A:$BB,47,FALSE)</f>
        <v>2107702</v>
      </c>
      <c r="AZ365">
        <f>VLOOKUP($G365,county_facts!$A:$BB,48,FALSE)</f>
        <v>0</v>
      </c>
      <c r="BA365">
        <f>VLOOKUP($G365,county_facts!$A:$BB,49,FALSE)</f>
        <v>1035901</v>
      </c>
      <c r="BB365">
        <f>VLOOKUP($G365,county_facts!$A:$BB,50,FALSE)</f>
        <v>7017</v>
      </c>
      <c r="BC365">
        <f>VLOOKUP($G365,county_facts!$A:$BB,51,FALSE)</f>
        <v>360069</v>
      </c>
      <c r="BD365">
        <f>VLOOKUP($G365,county_facts!$A:$BB,52,FALSE)</f>
        <v>434</v>
      </c>
      <c r="BE365">
        <f>VLOOKUP($G365,county_facts!$A:$BB,53,FALSE)</f>
        <v>1389.42</v>
      </c>
      <c r="BF365">
        <f>VLOOKUP($G365,county_facts!$A:$BB,54,FALSE)</f>
        <v>110.1</v>
      </c>
    </row>
    <row r="366" spans="1:58" x14ac:dyDescent="0.3">
      <c r="A366" t="s">
        <v>9</v>
      </c>
      <c r="B366" t="s">
        <v>173</v>
      </c>
      <c r="C366">
        <v>9888</v>
      </c>
      <c r="D366" t="s">
        <v>132</v>
      </c>
      <c r="E366">
        <v>18120</v>
      </c>
      <c r="F366">
        <v>0.54569536399999996</v>
      </c>
      <c r="G366">
        <v>6029</v>
      </c>
      <c r="H366">
        <f>VLOOKUP($G366,county_facts!$A:$BB,4,FALSE)</f>
        <v>874589</v>
      </c>
      <c r="I366">
        <f>VLOOKUP($G366,county_facts!$A:$BB,5,FALSE)</f>
        <v>839631</v>
      </c>
      <c r="J366">
        <f>VLOOKUP($G366,county_facts!$A:$BB,6,FALSE)</f>
        <v>4.2</v>
      </c>
      <c r="K366">
        <f>VLOOKUP($G366,county_facts!$A:$BB,7,FALSE)</f>
        <v>839631</v>
      </c>
      <c r="L366">
        <f>VLOOKUP($G366,county_facts!$A:$BB,8,FALSE)</f>
        <v>8.4</v>
      </c>
      <c r="M366">
        <f>VLOOKUP($G366,county_facts!$A:$BB,9,FALSE)</f>
        <v>29.4</v>
      </c>
      <c r="N366">
        <f>VLOOKUP($G366,county_facts!$A:$BB,10,FALSE)</f>
        <v>9.9</v>
      </c>
      <c r="O366">
        <f>VLOOKUP($G366,county_facts!$A:$BB,11,FALSE)</f>
        <v>48.7</v>
      </c>
      <c r="P366">
        <f>VLOOKUP($G366,county_facts!$A:$BB,12,FALSE)</f>
        <v>82.7</v>
      </c>
      <c r="Q366">
        <f>VLOOKUP($G366,county_facts!$A:$BB,13,FALSE)</f>
        <v>6.3</v>
      </c>
      <c r="R366">
        <f>VLOOKUP($G366,county_facts!$A:$BB,14,FALSE)</f>
        <v>2.6</v>
      </c>
      <c r="S366">
        <f>VLOOKUP($G366,county_facts!$A:$BB,15,FALSE)</f>
        <v>5</v>
      </c>
      <c r="T366">
        <f>VLOOKUP($G366,county_facts!$A:$BB,16,FALSE)</f>
        <v>0.3</v>
      </c>
      <c r="U366">
        <f>VLOOKUP($G366,county_facts!$A:$BB,17,FALSE)</f>
        <v>3</v>
      </c>
      <c r="V366">
        <f>VLOOKUP($G366,county_facts!$A:$BB,18,FALSE)</f>
        <v>51.5</v>
      </c>
      <c r="W366">
        <f>VLOOKUP($G366,county_facts!$A:$BB,19,FALSE)</f>
        <v>36.200000000000003</v>
      </c>
      <c r="X366">
        <f>VLOOKUP($G366,county_facts!$A:$BB,20,FALSE)</f>
        <v>80.400000000000006</v>
      </c>
      <c r="Y366">
        <f>VLOOKUP($G366,county_facts!$A:$BB,21,FALSE)</f>
        <v>20.6</v>
      </c>
      <c r="Z366">
        <f>VLOOKUP($G366,county_facts!$A:$BB,22,FALSE)</f>
        <v>42.1</v>
      </c>
      <c r="AA366">
        <f>VLOOKUP($G366,county_facts!$A:$BB,23,FALSE)</f>
        <v>72.400000000000006</v>
      </c>
      <c r="AB366">
        <f>VLOOKUP($G366,county_facts!$A:$BB,24,FALSE)</f>
        <v>15</v>
      </c>
      <c r="AC366">
        <f>VLOOKUP($G366,county_facts!$A:$BB,25,FALSE)</f>
        <v>44753</v>
      </c>
      <c r="AD366">
        <f>VLOOKUP($G366,county_facts!$A:$BB,26,FALSE)</f>
        <v>23.6</v>
      </c>
      <c r="AE366">
        <f>VLOOKUP($G366,county_facts!$A:$BB,27,FALSE)</f>
        <v>291454</v>
      </c>
      <c r="AF366">
        <f>VLOOKUP($G366,county_facts!$A:$BB,28,FALSE)</f>
        <v>58</v>
      </c>
      <c r="AG366">
        <f>VLOOKUP($G366,county_facts!$A:$BB,29,FALSE)</f>
        <v>18.5</v>
      </c>
      <c r="AH366">
        <f>VLOOKUP($G366,county_facts!$A:$BB,30,FALSE)</f>
        <v>161700</v>
      </c>
      <c r="AI366">
        <f>VLOOKUP($G366,county_facts!$A:$BB,31,FALSE)</f>
        <v>255271</v>
      </c>
      <c r="AJ366">
        <f>VLOOKUP($G366,county_facts!$A:$BB,32,FALSE)</f>
        <v>3.19</v>
      </c>
      <c r="AK366">
        <f>VLOOKUP($G366,county_facts!$A:$BB,33,FALSE)</f>
        <v>20295</v>
      </c>
      <c r="AL366">
        <f>VLOOKUP($G366,county_facts!$A:$BB,34,FALSE)</f>
        <v>48552</v>
      </c>
      <c r="AM366">
        <f>VLOOKUP($G366,county_facts!$A:$BB,35,FALSE)</f>
        <v>22.9</v>
      </c>
      <c r="AN366">
        <f>VLOOKUP($G366,county_facts!$A:$BB,36,FALSE)</f>
        <v>12344</v>
      </c>
      <c r="AO366">
        <f>VLOOKUP($G366,county_facts!$A:$BB,37,FALSE)</f>
        <v>195927</v>
      </c>
      <c r="AP366">
        <f>VLOOKUP($G366,county_facts!$A:$BB,38,FALSE)</f>
        <v>3.1</v>
      </c>
      <c r="AQ366">
        <f>VLOOKUP($G366,county_facts!$A:$BB,39,FALSE)</f>
        <v>43515</v>
      </c>
      <c r="AR366">
        <f>VLOOKUP($G366,county_facts!$A:$BB,40,FALSE)</f>
        <v>53051</v>
      </c>
      <c r="AS366">
        <f>VLOOKUP($G366,county_facts!$A:$BB,41,FALSE)</f>
        <v>4.4000000000000004</v>
      </c>
      <c r="AT366">
        <f>VLOOKUP($G366,county_facts!$A:$BB,42,FALSE)</f>
        <v>2.2999999999999998</v>
      </c>
      <c r="AU366">
        <f>VLOOKUP($G366,county_facts!$A:$BB,43,FALSE)</f>
        <v>0</v>
      </c>
      <c r="AV366">
        <f>VLOOKUP($G366,county_facts!$A:$BB,44,FALSE)</f>
        <v>0.2</v>
      </c>
      <c r="AW366">
        <f>VLOOKUP($G366,county_facts!$A:$BB,45,FALSE)</f>
        <v>24</v>
      </c>
      <c r="AX366">
        <f>VLOOKUP($G366,county_facts!$A:$BB,46,FALSE)</f>
        <v>31.4</v>
      </c>
      <c r="AY366">
        <f>VLOOKUP($G366,county_facts!$A:$BB,47,FALSE)</f>
        <v>9456205</v>
      </c>
      <c r="AZ366">
        <f>VLOOKUP($G366,county_facts!$A:$BB,48,FALSE)</f>
        <v>5730521</v>
      </c>
      <c r="BA366">
        <f>VLOOKUP($G366,county_facts!$A:$BB,49,FALSE)</f>
        <v>7876043</v>
      </c>
      <c r="BB366">
        <f>VLOOKUP($G366,county_facts!$A:$BB,50,FALSE)</f>
        <v>10037</v>
      </c>
      <c r="BC366">
        <f>VLOOKUP($G366,county_facts!$A:$BB,51,FALSE)</f>
        <v>940340</v>
      </c>
      <c r="BD366">
        <f>VLOOKUP($G366,county_facts!$A:$BB,52,FALSE)</f>
        <v>2297</v>
      </c>
      <c r="BE366">
        <f>VLOOKUP($G366,county_facts!$A:$BB,53,FALSE)</f>
        <v>8131.92</v>
      </c>
      <c r="BF366">
        <f>VLOOKUP($G366,county_facts!$A:$BB,54,FALSE)</f>
        <v>103.3</v>
      </c>
    </row>
    <row r="367" spans="1:58" x14ac:dyDescent="0.3">
      <c r="A367" t="s">
        <v>6</v>
      </c>
      <c r="B367" t="s">
        <v>173</v>
      </c>
      <c r="C367">
        <v>8232</v>
      </c>
      <c r="D367" t="s">
        <v>132</v>
      </c>
      <c r="E367">
        <v>18120</v>
      </c>
      <c r="F367">
        <v>0.45430463599999998</v>
      </c>
      <c r="G367">
        <v>6029</v>
      </c>
      <c r="H367">
        <f>VLOOKUP($G367,county_facts!$A:$BB,4,FALSE)</f>
        <v>874589</v>
      </c>
      <c r="I367">
        <f>VLOOKUP($G367,county_facts!$A:$BB,5,FALSE)</f>
        <v>839631</v>
      </c>
      <c r="J367">
        <f>VLOOKUP($G367,county_facts!$A:$BB,6,FALSE)</f>
        <v>4.2</v>
      </c>
      <c r="K367">
        <f>VLOOKUP($G367,county_facts!$A:$BB,7,FALSE)</f>
        <v>839631</v>
      </c>
      <c r="L367">
        <f>VLOOKUP($G367,county_facts!$A:$BB,8,FALSE)</f>
        <v>8.4</v>
      </c>
      <c r="M367">
        <f>VLOOKUP($G367,county_facts!$A:$BB,9,FALSE)</f>
        <v>29.4</v>
      </c>
      <c r="N367">
        <f>VLOOKUP($G367,county_facts!$A:$BB,10,FALSE)</f>
        <v>9.9</v>
      </c>
      <c r="O367">
        <f>VLOOKUP($G367,county_facts!$A:$BB,11,FALSE)</f>
        <v>48.7</v>
      </c>
      <c r="P367">
        <f>VLOOKUP($G367,county_facts!$A:$BB,12,FALSE)</f>
        <v>82.7</v>
      </c>
      <c r="Q367">
        <f>VLOOKUP($G367,county_facts!$A:$BB,13,FALSE)</f>
        <v>6.3</v>
      </c>
      <c r="R367">
        <f>VLOOKUP($G367,county_facts!$A:$BB,14,FALSE)</f>
        <v>2.6</v>
      </c>
      <c r="S367">
        <f>VLOOKUP($G367,county_facts!$A:$BB,15,FALSE)</f>
        <v>5</v>
      </c>
      <c r="T367">
        <f>VLOOKUP($G367,county_facts!$A:$BB,16,FALSE)</f>
        <v>0.3</v>
      </c>
      <c r="U367">
        <f>VLOOKUP($G367,county_facts!$A:$BB,17,FALSE)</f>
        <v>3</v>
      </c>
      <c r="V367">
        <f>VLOOKUP($G367,county_facts!$A:$BB,18,FALSE)</f>
        <v>51.5</v>
      </c>
      <c r="W367">
        <f>VLOOKUP($G367,county_facts!$A:$BB,19,FALSE)</f>
        <v>36.200000000000003</v>
      </c>
      <c r="X367">
        <f>VLOOKUP($G367,county_facts!$A:$BB,20,FALSE)</f>
        <v>80.400000000000006</v>
      </c>
      <c r="Y367">
        <f>VLOOKUP($G367,county_facts!$A:$BB,21,FALSE)</f>
        <v>20.6</v>
      </c>
      <c r="Z367">
        <f>VLOOKUP($G367,county_facts!$A:$BB,22,FALSE)</f>
        <v>42.1</v>
      </c>
      <c r="AA367">
        <f>VLOOKUP($G367,county_facts!$A:$BB,23,FALSE)</f>
        <v>72.400000000000006</v>
      </c>
      <c r="AB367">
        <f>VLOOKUP($G367,county_facts!$A:$BB,24,FALSE)</f>
        <v>15</v>
      </c>
      <c r="AC367">
        <f>VLOOKUP($G367,county_facts!$A:$BB,25,FALSE)</f>
        <v>44753</v>
      </c>
      <c r="AD367">
        <f>VLOOKUP($G367,county_facts!$A:$BB,26,FALSE)</f>
        <v>23.6</v>
      </c>
      <c r="AE367">
        <f>VLOOKUP($G367,county_facts!$A:$BB,27,FALSE)</f>
        <v>291454</v>
      </c>
      <c r="AF367">
        <f>VLOOKUP($G367,county_facts!$A:$BB,28,FALSE)</f>
        <v>58</v>
      </c>
      <c r="AG367">
        <f>VLOOKUP($G367,county_facts!$A:$BB,29,FALSE)</f>
        <v>18.5</v>
      </c>
      <c r="AH367">
        <f>VLOOKUP($G367,county_facts!$A:$BB,30,FALSE)</f>
        <v>161700</v>
      </c>
      <c r="AI367">
        <f>VLOOKUP($G367,county_facts!$A:$BB,31,FALSE)</f>
        <v>255271</v>
      </c>
      <c r="AJ367">
        <f>VLOOKUP($G367,county_facts!$A:$BB,32,FALSE)</f>
        <v>3.19</v>
      </c>
      <c r="AK367">
        <f>VLOOKUP($G367,county_facts!$A:$BB,33,FALSE)</f>
        <v>20295</v>
      </c>
      <c r="AL367">
        <f>VLOOKUP($G367,county_facts!$A:$BB,34,FALSE)</f>
        <v>48552</v>
      </c>
      <c r="AM367">
        <f>VLOOKUP($G367,county_facts!$A:$BB,35,FALSE)</f>
        <v>22.9</v>
      </c>
      <c r="AN367">
        <f>VLOOKUP($G367,county_facts!$A:$BB,36,FALSE)</f>
        <v>12344</v>
      </c>
      <c r="AO367">
        <f>VLOOKUP($G367,county_facts!$A:$BB,37,FALSE)</f>
        <v>195927</v>
      </c>
      <c r="AP367">
        <f>VLOOKUP($G367,county_facts!$A:$BB,38,FALSE)</f>
        <v>3.1</v>
      </c>
      <c r="AQ367">
        <f>VLOOKUP($G367,county_facts!$A:$BB,39,FALSE)</f>
        <v>43515</v>
      </c>
      <c r="AR367">
        <f>VLOOKUP($G367,county_facts!$A:$BB,40,FALSE)</f>
        <v>53051</v>
      </c>
      <c r="AS367">
        <f>VLOOKUP($G367,county_facts!$A:$BB,41,FALSE)</f>
        <v>4.4000000000000004</v>
      </c>
      <c r="AT367">
        <f>VLOOKUP($G367,county_facts!$A:$BB,42,FALSE)</f>
        <v>2.2999999999999998</v>
      </c>
      <c r="AU367">
        <f>VLOOKUP($G367,county_facts!$A:$BB,43,FALSE)</f>
        <v>0</v>
      </c>
      <c r="AV367">
        <f>VLOOKUP($G367,county_facts!$A:$BB,44,FALSE)</f>
        <v>0.2</v>
      </c>
      <c r="AW367">
        <f>VLOOKUP($G367,county_facts!$A:$BB,45,FALSE)</f>
        <v>24</v>
      </c>
      <c r="AX367">
        <f>VLOOKUP($G367,county_facts!$A:$BB,46,FALSE)</f>
        <v>31.4</v>
      </c>
      <c r="AY367">
        <f>VLOOKUP($G367,county_facts!$A:$BB,47,FALSE)</f>
        <v>9456205</v>
      </c>
      <c r="AZ367">
        <f>VLOOKUP($G367,county_facts!$A:$BB,48,FALSE)</f>
        <v>5730521</v>
      </c>
      <c r="BA367">
        <f>VLOOKUP($G367,county_facts!$A:$BB,49,FALSE)</f>
        <v>7876043</v>
      </c>
      <c r="BB367">
        <f>VLOOKUP($G367,county_facts!$A:$BB,50,FALSE)</f>
        <v>10037</v>
      </c>
      <c r="BC367">
        <f>VLOOKUP($G367,county_facts!$A:$BB,51,FALSE)</f>
        <v>940340</v>
      </c>
      <c r="BD367">
        <f>VLOOKUP($G367,county_facts!$A:$BB,52,FALSE)</f>
        <v>2297</v>
      </c>
      <c r="BE367">
        <f>VLOOKUP($G367,county_facts!$A:$BB,53,FALSE)</f>
        <v>8131.92</v>
      </c>
      <c r="BF367">
        <f>VLOOKUP($G367,county_facts!$A:$BB,54,FALSE)</f>
        <v>103.3</v>
      </c>
    </row>
    <row r="368" spans="1:58" x14ac:dyDescent="0.3">
      <c r="A368" t="s">
        <v>9</v>
      </c>
      <c r="B368" t="s">
        <v>174</v>
      </c>
      <c r="C368">
        <v>979</v>
      </c>
      <c r="D368" t="s">
        <v>132</v>
      </c>
      <c r="E368">
        <v>1646</v>
      </c>
      <c r="F368">
        <v>0.59477521300000002</v>
      </c>
      <c r="G368">
        <v>6027</v>
      </c>
      <c r="H368">
        <f>VLOOKUP($G368,county_facts!$A:$BB,4,FALSE)</f>
        <v>18410</v>
      </c>
      <c r="I368">
        <f>VLOOKUP($G368,county_facts!$A:$BB,5,FALSE)</f>
        <v>18546</v>
      </c>
      <c r="J368">
        <f>VLOOKUP($G368,county_facts!$A:$BB,6,FALSE)</f>
        <v>-0.7</v>
      </c>
      <c r="K368">
        <f>VLOOKUP($G368,county_facts!$A:$BB,7,FALSE)</f>
        <v>18546</v>
      </c>
      <c r="L368">
        <f>VLOOKUP($G368,county_facts!$A:$BB,8,FALSE)</f>
        <v>6</v>
      </c>
      <c r="M368">
        <f>VLOOKUP($G368,county_facts!$A:$BB,9,FALSE)</f>
        <v>20.6</v>
      </c>
      <c r="N368">
        <f>VLOOKUP($G368,county_facts!$A:$BB,10,FALSE)</f>
        <v>21.4</v>
      </c>
      <c r="O368">
        <f>VLOOKUP($G368,county_facts!$A:$BB,11,FALSE)</f>
        <v>49.9</v>
      </c>
      <c r="P368">
        <f>VLOOKUP($G368,county_facts!$A:$BB,12,FALSE)</f>
        <v>81.400000000000006</v>
      </c>
      <c r="Q368">
        <f>VLOOKUP($G368,county_facts!$A:$BB,13,FALSE)</f>
        <v>1</v>
      </c>
      <c r="R368">
        <f>VLOOKUP($G368,county_facts!$A:$BB,14,FALSE)</f>
        <v>12.8</v>
      </c>
      <c r="S368">
        <f>VLOOKUP($G368,county_facts!$A:$BB,15,FALSE)</f>
        <v>1.6</v>
      </c>
      <c r="T368">
        <f>VLOOKUP($G368,county_facts!$A:$BB,16,FALSE)</f>
        <v>0.1</v>
      </c>
      <c r="U368">
        <f>VLOOKUP($G368,county_facts!$A:$BB,17,FALSE)</f>
        <v>3.1</v>
      </c>
      <c r="V368">
        <f>VLOOKUP($G368,county_facts!$A:$BB,18,FALSE)</f>
        <v>20.9</v>
      </c>
      <c r="W368">
        <f>VLOOKUP($G368,county_facts!$A:$BB,19,FALSE)</f>
        <v>64.3</v>
      </c>
      <c r="X368">
        <f>VLOOKUP($G368,county_facts!$A:$BB,20,FALSE)</f>
        <v>88.2</v>
      </c>
      <c r="Y368">
        <f>VLOOKUP($G368,county_facts!$A:$BB,21,FALSE)</f>
        <v>10.4</v>
      </c>
      <c r="Z368">
        <f>VLOOKUP($G368,county_facts!$A:$BB,22,FALSE)</f>
        <v>14.9</v>
      </c>
      <c r="AA368">
        <f>VLOOKUP($G368,county_facts!$A:$BB,23,FALSE)</f>
        <v>88.1</v>
      </c>
      <c r="AB368">
        <f>VLOOKUP($G368,county_facts!$A:$BB,24,FALSE)</f>
        <v>21.4</v>
      </c>
      <c r="AC368">
        <f>VLOOKUP($G368,county_facts!$A:$BB,25,FALSE)</f>
        <v>1720</v>
      </c>
      <c r="AD368">
        <f>VLOOKUP($G368,county_facts!$A:$BB,26,FALSE)</f>
        <v>14.8</v>
      </c>
      <c r="AE368">
        <f>VLOOKUP($G368,county_facts!$A:$BB,27,FALSE)</f>
        <v>9513</v>
      </c>
      <c r="AF368">
        <f>VLOOKUP($G368,county_facts!$A:$BB,28,FALSE)</f>
        <v>64.099999999999994</v>
      </c>
      <c r="AG368">
        <f>VLOOKUP($G368,county_facts!$A:$BB,29,FALSE)</f>
        <v>11</v>
      </c>
      <c r="AH368">
        <f>VLOOKUP($G368,county_facts!$A:$BB,30,FALSE)</f>
        <v>236100</v>
      </c>
      <c r="AI368">
        <f>VLOOKUP($G368,county_facts!$A:$BB,31,FALSE)</f>
        <v>7873</v>
      </c>
      <c r="AJ368">
        <f>VLOOKUP($G368,county_facts!$A:$BB,32,FALSE)</f>
        <v>2.2999999999999998</v>
      </c>
      <c r="AK368">
        <f>VLOOKUP($G368,county_facts!$A:$BB,33,FALSE)</f>
        <v>27441</v>
      </c>
      <c r="AL368">
        <f>VLOOKUP($G368,county_facts!$A:$BB,34,FALSE)</f>
        <v>44796</v>
      </c>
      <c r="AM368">
        <f>VLOOKUP($G368,county_facts!$A:$BB,35,FALSE)</f>
        <v>12.8</v>
      </c>
      <c r="AN368">
        <f>VLOOKUP($G368,county_facts!$A:$BB,36,FALSE)</f>
        <v>525</v>
      </c>
      <c r="AO368">
        <f>VLOOKUP($G368,county_facts!$A:$BB,37,FALSE)</f>
        <v>5085</v>
      </c>
      <c r="AP368">
        <f>VLOOKUP($G368,county_facts!$A:$BB,38,FALSE)</f>
        <v>-2.4</v>
      </c>
      <c r="AQ368">
        <f>VLOOKUP($G368,county_facts!$A:$BB,39,FALSE)</f>
        <v>1298</v>
      </c>
      <c r="AR368">
        <f>VLOOKUP($G368,county_facts!$A:$BB,40,FALSE)</f>
        <v>1709</v>
      </c>
      <c r="AS368">
        <f>VLOOKUP($G368,county_facts!$A:$BB,41,FALSE)</f>
        <v>0</v>
      </c>
      <c r="AT368">
        <f>VLOOKUP($G368,county_facts!$A:$BB,42,FALSE)</f>
        <v>0</v>
      </c>
      <c r="AU368">
        <f>VLOOKUP($G368,county_facts!$A:$BB,43,FALSE)</f>
        <v>0</v>
      </c>
      <c r="AV368">
        <f>VLOOKUP($G368,county_facts!$A:$BB,44,FALSE)</f>
        <v>0</v>
      </c>
      <c r="AW368">
        <f>VLOOKUP($G368,county_facts!$A:$BB,45,FALSE)</f>
        <v>0</v>
      </c>
      <c r="AX368">
        <f>VLOOKUP($G368,county_facts!$A:$BB,46,FALSE)</f>
        <v>0</v>
      </c>
      <c r="AY368">
        <f>VLOOKUP($G368,county_facts!$A:$BB,47,FALSE)</f>
        <v>0</v>
      </c>
      <c r="AZ368">
        <f>VLOOKUP($G368,county_facts!$A:$BB,48,FALSE)</f>
        <v>0</v>
      </c>
      <c r="BA368">
        <f>VLOOKUP($G368,county_facts!$A:$BB,49,FALSE)</f>
        <v>241967</v>
      </c>
      <c r="BB368">
        <f>VLOOKUP($G368,county_facts!$A:$BB,50,FALSE)</f>
        <v>13876</v>
      </c>
      <c r="BC368">
        <f>VLOOKUP($G368,county_facts!$A:$BB,51,FALSE)</f>
        <v>91666</v>
      </c>
      <c r="BD368">
        <f>VLOOKUP($G368,county_facts!$A:$BB,52,FALSE)</f>
        <v>7</v>
      </c>
      <c r="BE368">
        <f>VLOOKUP($G368,county_facts!$A:$BB,53,FALSE)</f>
        <v>10180.879999999999</v>
      </c>
      <c r="BF368">
        <f>VLOOKUP($G368,county_facts!$A:$BB,54,FALSE)</f>
        <v>1.8</v>
      </c>
    </row>
    <row r="369" spans="1:58" x14ac:dyDescent="0.3">
      <c r="A369" t="s">
        <v>6</v>
      </c>
      <c r="B369" t="s">
        <v>174</v>
      </c>
      <c r="C369">
        <v>667</v>
      </c>
      <c r="D369" t="s">
        <v>132</v>
      </c>
      <c r="E369">
        <v>1646</v>
      </c>
      <c r="F369">
        <v>0.40522478699999998</v>
      </c>
      <c r="G369">
        <v>6027</v>
      </c>
      <c r="H369">
        <f>VLOOKUP($G369,county_facts!$A:$BB,4,FALSE)</f>
        <v>18410</v>
      </c>
      <c r="I369">
        <f>VLOOKUP($G369,county_facts!$A:$BB,5,FALSE)</f>
        <v>18546</v>
      </c>
      <c r="J369">
        <f>VLOOKUP($G369,county_facts!$A:$BB,6,FALSE)</f>
        <v>-0.7</v>
      </c>
      <c r="K369">
        <f>VLOOKUP($G369,county_facts!$A:$BB,7,FALSE)</f>
        <v>18546</v>
      </c>
      <c r="L369">
        <f>VLOOKUP($G369,county_facts!$A:$BB,8,FALSE)</f>
        <v>6</v>
      </c>
      <c r="M369">
        <f>VLOOKUP($G369,county_facts!$A:$BB,9,FALSE)</f>
        <v>20.6</v>
      </c>
      <c r="N369">
        <f>VLOOKUP($G369,county_facts!$A:$BB,10,FALSE)</f>
        <v>21.4</v>
      </c>
      <c r="O369">
        <f>VLOOKUP($G369,county_facts!$A:$BB,11,FALSE)</f>
        <v>49.9</v>
      </c>
      <c r="P369">
        <f>VLOOKUP($G369,county_facts!$A:$BB,12,FALSE)</f>
        <v>81.400000000000006</v>
      </c>
      <c r="Q369">
        <f>VLOOKUP($G369,county_facts!$A:$BB,13,FALSE)</f>
        <v>1</v>
      </c>
      <c r="R369">
        <f>VLOOKUP($G369,county_facts!$A:$BB,14,FALSE)</f>
        <v>12.8</v>
      </c>
      <c r="S369">
        <f>VLOOKUP($G369,county_facts!$A:$BB,15,FALSE)</f>
        <v>1.6</v>
      </c>
      <c r="T369">
        <f>VLOOKUP($G369,county_facts!$A:$BB,16,FALSE)</f>
        <v>0.1</v>
      </c>
      <c r="U369">
        <f>VLOOKUP($G369,county_facts!$A:$BB,17,FALSE)</f>
        <v>3.1</v>
      </c>
      <c r="V369">
        <f>VLOOKUP($G369,county_facts!$A:$BB,18,FALSE)</f>
        <v>20.9</v>
      </c>
      <c r="W369">
        <f>VLOOKUP($G369,county_facts!$A:$BB,19,FALSE)</f>
        <v>64.3</v>
      </c>
      <c r="X369">
        <f>VLOOKUP($G369,county_facts!$A:$BB,20,FALSE)</f>
        <v>88.2</v>
      </c>
      <c r="Y369">
        <f>VLOOKUP($G369,county_facts!$A:$BB,21,FALSE)</f>
        <v>10.4</v>
      </c>
      <c r="Z369">
        <f>VLOOKUP($G369,county_facts!$A:$BB,22,FALSE)</f>
        <v>14.9</v>
      </c>
      <c r="AA369">
        <f>VLOOKUP($G369,county_facts!$A:$BB,23,FALSE)</f>
        <v>88.1</v>
      </c>
      <c r="AB369">
        <f>VLOOKUP($G369,county_facts!$A:$BB,24,FALSE)</f>
        <v>21.4</v>
      </c>
      <c r="AC369">
        <f>VLOOKUP($G369,county_facts!$A:$BB,25,FALSE)</f>
        <v>1720</v>
      </c>
      <c r="AD369">
        <f>VLOOKUP($G369,county_facts!$A:$BB,26,FALSE)</f>
        <v>14.8</v>
      </c>
      <c r="AE369">
        <f>VLOOKUP($G369,county_facts!$A:$BB,27,FALSE)</f>
        <v>9513</v>
      </c>
      <c r="AF369">
        <f>VLOOKUP($G369,county_facts!$A:$BB,28,FALSE)</f>
        <v>64.099999999999994</v>
      </c>
      <c r="AG369">
        <f>VLOOKUP($G369,county_facts!$A:$BB,29,FALSE)</f>
        <v>11</v>
      </c>
      <c r="AH369">
        <f>VLOOKUP($G369,county_facts!$A:$BB,30,FALSE)</f>
        <v>236100</v>
      </c>
      <c r="AI369">
        <f>VLOOKUP($G369,county_facts!$A:$BB,31,FALSE)</f>
        <v>7873</v>
      </c>
      <c r="AJ369">
        <f>VLOOKUP($G369,county_facts!$A:$BB,32,FALSE)</f>
        <v>2.2999999999999998</v>
      </c>
      <c r="AK369">
        <f>VLOOKUP($G369,county_facts!$A:$BB,33,FALSE)</f>
        <v>27441</v>
      </c>
      <c r="AL369">
        <f>VLOOKUP($G369,county_facts!$A:$BB,34,FALSE)</f>
        <v>44796</v>
      </c>
      <c r="AM369">
        <f>VLOOKUP($G369,county_facts!$A:$BB,35,FALSE)</f>
        <v>12.8</v>
      </c>
      <c r="AN369">
        <f>VLOOKUP($G369,county_facts!$A:$BB,36,FALSE)</f>
        <v>525</v>
      </c>
      <c r="AO369">
        <f>VLOOKUP($G369,county_facts!$A:$BB,37,FALSE)</f>
        <v>5085</v>
      </c>
      <c r="AP369">
        <f>VLOOKUP($G369,county_facts!$A:$BB,38,FALSE)</f>
        <v>-2.4</v>
      </c>
      <c r="AQ369">
        <f>VLOOKUP($G369,county_facts!$A:$BB,39,FALSE)</f>
        <v>1298</v>
      </c>
      <c r="AR369">
        <f>VLOOKUP($G369,county_facts!$A:$BB,40,FALSE)</f>
        <v>1709</v>
      </c>
      <c r="AS369">
        <f>VLOOKUP($G369,county_facts!$A:$BB,41,FALSE)</f>
        <v>0</v>
      </c>
      <c r="AT369">
        <f>VLOOKUP($G369,county_facts!$A:$BB,42,FALSE)</f>
        <v>0</v>
      </c>
      <c r="AU369">
        <f>VLOOKUP($G369,county_facts!$A:$BB,43,FALSE)</f>
        <v>0</v>
      </c>
      <c r="AV369">
        <f>VLOOKUP($G369,county_facts!$A:$BB,44,FALSE)</f>
        <v>0</v>
      </c>
      <c r="AW369">
        <f>VLOOKUP($G369,county_facts!$A:$BB,45,FALSE)</f>
        <v>0</v>
      </c>
      <c r="AX369">
        <f>VLOOKUP($G369,county_facts!$A:$BB,46,FALSE)</f>
        <v>0</v>
      </c>
      <c r="AY369">
        <f>VLOOKUP($G369,county_facts!$A:$BB,47,FALSE)</f>
        <v>0</v>
      </c>
      <c r="AZ369">
        <f>VLOOKUP($G369,county_facts!$A:$BB,48,FALSE)</f>
        <v>0</v>
      </c>
      <c r="BA369">
        <f>VLOOKUP($G369,county_facts!$A:$BB,49,FALSE)</f>
        <v>241967</v>
      </c>
      <c r="BB369">
        <f>VLOOKUP($G369,county_facts!$A:$BB,50,FALSE)</f>
        <v>13876</v>
      </c>
      <c r="BC369">
        <f>VLOOKUP($G369,county_facts!$A:$BB,51,FALSE)</f>
        <v>91666</v>
      </c>
      <c r="BD369">
        <f>VLOOKUP($G369,county_facts!$A:$BB,52,FALSE)</f>
        <v>7</v>
      </c>
      <c r="BE369">
        <f>VLOOKUP($G369,county_facts!$A:$BB,53,FALSE)</f>
        <v>10180.879999999999</v>
      </c>
      <c r="BF369">
        <f>VLOOKUP($G369,county_facts!$A:$BB,54,FALSE)</f>
        <v>1.8</v>
      </c>
    </row>
    <row r="370" spans="1:58" x14ac:dyDescent="0.3">
      <c r="A370" t="s">
        <v>9</v>
      </c>
      <c r="B370" t="s">
        <v>175</v>
      </c>
      <c r="C370">
        <v>3687</v>
      </c>
      <c r="D370" t="s">
        <v>132</v>
      </c>
      <c r="E370">
        <v>6255</v>
      </c>
      <c r="F370">
        <v>0.58944844100000005</v>
      </c>
      <c r="G370">
        <v>6025</v>
      </c>
      <c r="H370">
        <f>VLOOKUP($G370,county_facts!$A:$BB,4,FALSE)</f>
        <v>179091</v>
      </c>
      <c r="I370">
        <f>VLOOKUP($G370,county_facts!$A:$BB,5,FALSE)</f>
        <v>174528</v>
      </c>
      <c r="J370">
        <f>VLOOKUP($G370,county_facts!$A:$BB,6,FALSE)</f>
        <v>2.6</v>
      </c>
      <c r="K370">
        <f>VLOOKUP($G370,county_facts!$A:$BB,7,FALSE)</f>
        <v>174528</v>
      </c>
      <c r="L370">
        <f>VLOOKUP($G370,county_facts!$A:$BB,8,FALSE)</f>
        <v>8.3000000000000007</v>
      </c>
      <c r="M370">
        <f>VLOOKUP($G370,county_facts!$A:$BB,9,FALSE)</f>
        <v>28.5</v>
      </c>
      <c r="N370">
        <f>VLOOKUP($G370,county_facts!$A:$BB,10,FALSE)</f>
        <v>12</v>
      </c>
      <c r="O370">
        <f>VLOOKUP($G370,county_facts!$A:$BB,11,FALSE)</f>
        <v>48.9</v>
      </c>
      <c r="P370">
        <f>VLOOKUP($G370,county_facts!$A:$BB,12,FALSE)</f>
        <v>89.7</v>
      </c>
      <c r="Q370">
        <f>VLOOKUP($G370,county_facts!$A:$BB,13,FALSE)</f>
        <v>3.5</v>
      </c>
      <c r="R370">
        <f>VLOOKUP($G370,county_facts!$A:$BB,14,FALSE)</f>
        <v>2.6</v>
      </c>
      <c r="S370">
        <f>VLOOKUP($G370,county_facts!$A:$BB,15,FALSE)</f>
        <v>2.2999999999999998</v>
      </c>
      <c r="T370">
        <f>VLOOKUP($G370,county_facts!$A:$BB,16,FALSE)</f>
        <v>0.2</v>
      </c>
      <c r="U370">
        <f>VLOOKUP($G370,county_facts!$A:$BB,17,FALSE)</f>
        <v>1.7</v>
      </c>
      <c r="V370">
        <f>VLOOKUP($G370,county_facts!$A:$BB,18,FALSE)</f>
        <v>82.3</v>
      </c>
      <c r="W370">
        <f>VLOOKUP($G370,county_facts!$A:$BB,19,FALSE)</f>
        <v>12.3</v>
      </c>
      <c r="X370">
        <f>VLOOKUP($G370,county_facts!$A:$BB,20,FALSE)</f>
        <v>84</v>
      </c>
      <c r="Y370">
        <f>VLOOKUP($G370,county_facts!$A:$BB,21,FALSE)</f>
        <v>32.299999999999997</v>
      </c>
      <c r="Z370">
        <f>VLOOKUP($G370,county_facts!$A:$BB,22,FALSE)</f>
        <v>74.5</v>
      </c>
      <c r="AA370">
        <f>VLOOKUP($G370,county_facts!$A:$BB,23,FALSE)</f>
        <v>64.5</v>
      </c>
      <c r="AB370">
        <f>VLOOKUP($G370,county_facts!$A:$BB,24,FALSE)</f>
        <v>13.3</v>
      </c>
      <c r="AC370">
        <f>VLOOKUP($G370,county_facts!$A:$BB,25,FALSE)</f>
        <v>6405</v>
      </c>
      <c r="AD370">
        <f>VLOOKUP($G370,county_facts!$A:$BB,26,FALSE)</f>
        <v>20.8</v>
      </c>
      <c r="AE370">
        <f>VLOOKUP($G370,county_facts!$A:$BB,27,FALSE)</f>
        <v>56972</v>
      </c>
      <c r="AF370">
        <f>VLOOKUP($G370,county_facts!$A:$BB,28,FALSE)</f>
        <v>56.4</v>
      </c>
      <c r="AG370">
        <f>VLOOKUP($G370,county_facts!$A:$BB,29,FALSE)</f>
        <v>21.3</v>
      </c>
      <c r="AH370">
        <f>VLOOKUP($G370,county_facts!$A:$BB,30,FALSE)</f>
        <v>147300</v>
      </c>
      <c r="AI370">
        <f>VLOOKUP($G370,county_facts!$A:$BB,31,FALSE)</f>
        <v>48099</v>
      </c>
      <c r="AJ370">
        <f>VLOOKUP($G370,county_facts!$A:$BB,32,FALSE)</f>
        <v>3.42</v>
      </c>
      <c r="AK370">
        <f>VLOOKUP($G370,county_facts!$A:$BB,33,FALSE)</f>
        <v>16763</v>
      </c>
      <c r="AL370">
        <f>VLOOKUP($G370,county_facts!$A:$BB,34,FALSE)</f>
        <v>41807</v>
      </c>
      <c r="AM370">
        <f>VLOOKUP($G370,county_facts!$A:$BB,35,FALSE)</f>
        <v>23.3</v>
      </c>
      <c r="AN370">
        <f>VLOOKUP($G370,county_facts!$A:$BB,36,FALSE)</f>
        <v>2419</v>
      </c>
      <c r="AO370">
        <f>VLOOKUP($G370,county_facts!$A:$BB,37,FALSE)</f>
        <v>31319</v>
      </c>
      <c r="AP370">
        <f>VLOOKUP($G370,county_facts!$A:$BB,38,FALSE)</f>
        <v>3.9</v>
      </c>
      <c r="AQ370">
        <f>VLOOKUP($G370,county_facts!$A:$BB,39,FALSE)</f>
        <v>9691</v>
      </c>
      <c r="AR370">
        <f>VLOOKUP($G370,county_facts!$A:$BB,40,FALSE)</f>
        <v>10129</v>
      </c>
      <c r="AS370">
        <f>VLOOKUP($G370,county_facts!$A:$BB,41,FALSE)</f>
        <v>2.6</v>
      </c>
      <c r="AT370">
        <f>VLOOKUP($G370,county_facts!$A:$BB,42,FALSE)</f>
        <v>2.6</v>
      </c>
      <c r="AU370">
        <f>VLOOKUP($G370,county_facts!$A:$BB,43,FALSE)</f>
        <v>0</v>
      </c>
      <c r="AV370">
        <f>VLOOKUP($G370,county_facts!$A:$BB,44,FALSE)</f>
        <v>0</v>
      </c>
      <c r="AW370">
        <f>VLOOKUP($G370,county_facts!$A:$BB,45,FALSE)</f>
        <v>52.2</v>
      </c>
      <c r="AX370">
        <f>VLOOKUP($G370,county_facts!$A:$BB,46,FALSE)</f>
        <v>28.8</v>
      </c>
      <c r="AY370">
        <f>VLOOKUP($G370,county_facts!$A:$BB,47,FALSE)</f>
        <v>1207866</v>
      </c>
      <c r="AZ370">
        <f>VLOOKUP($G370,county_facts!$A:$BB,48,FALSE)</f>
        <v>0</v>
      </c>
      <c r="BA370">
        <f>VLOOKUP($G370,county_facts!$A:$BB,49,FALSE)</f>
        <v>1727258</v>
      </c>
      <c r="BB370">
        <f>VLOOKUP($G370,county_facts!$A:$BB,50,FALSE)</f>
        <v>10771</v>
      </c>
      <c r="BC370">
        <f>VLOOKUP($G370,county_facts!$A:$BB,51,FALSE)</f>
        <v>167799</v>
      </c>
      <c r="BD370">
        <f>VLOOKUP($G370,county_facts!$A:$BB,52,FALSE)</f>
        <v>246</v>
      </c>
      <c r="BE370">
        <f>VLOOKUP($G370,county_facts!$A:$BB,53,FALSE)</f>
        <v>4176.6000000000004</v>
      </c>
      <c r="BF370">
        <f>VLOOKUP($G370,county_facts!$A:$BB,54,FALSE)</f>
        <v>41.8</v>
      </c>
    </row>
    <row r="371" spans="1:58" x14ac:dyDescent="0.3">
      <c r="A371" t="s">
        <v>6</v>
      </c>
      <c r="B371" t="s">
        <v>175</v>
      </c>
      <c r="C371">
        <v>2568</v>
      </c>
      <c r="D371" t="s">
        <v>132</v>
      </c>
      <c r="E371">
        <v>6255</v>
      </c>
      <c r="F371">
        <v>0.41055155900000001</v>
      </c>
      <c r="G371">
        <v>6025</v>
      </c>
      <c r="H371">
        <f>VLOOKUP($G371,county_facts!$A:$BB,4,FALSE)</f>
        <v>179091</v>
      </c>
      <c r="I371">
        <f>VLOOKUP($G371,county_facts!$A:$BB,5,FALSE)</f>
        <v>174528</v>
      </c>
      <c r="J371">
        <f>VLOOKUP($G371,county_facts!$A:$BB,6,FALSE)</f>
        <v>2.6</v>
      </c>
      <c r="K371">
        <f>VLOOKUP($G371,county_facts!$A:$BB,7,FALSE)</f>
        <v>174528</v>
      </c>
      <c r="L371">
        <f>VLOOKUP($G371,county_facts!$A:$BB,8,FALSE)</f>
        <v>8.3000000000000007</v>
      </c>
      <c r="M371">
        <f>VLOOKUP($G371,county_facts!$A:$BB,9,FALSE)</f>
        <v>28.5</v>
      </c>
      <c r="N371">
        <f>VLOOKUP($G371,county_facts!$A:$BB,10,FALSE)</f>
        <v>12</v>
      </c>
      <c r="O371">
        <f>VLOOKUP($G371,county_facts!$A:$BB,11,FALSE)</f>
        <v>48.9</v>
      </c>
      <c r="P371">
        <f>VLOOKUP($G371,county_facts!$A:$BB,12,FALSE)</f>
        <v>89.7</v>
      </c>
      <c r="Q371">
        <f>VLOOKUP($G371,county_facts!$A:$BB,13,FALSE)</f>
        <v>3.5</v>
      </c>
      <c r="R371">
        <f>VLOOKUP($G371,county_facts!$A:$BB,14,FALSE)</f>
        <v>2.6</v>
      </c>
      <c r="S371">
        <f>VLOOKUP($G371,county_facts!$A:$BB,15,FALSE)</f>
        <v>2.2999999999999998</v>
      </c>
      <c r="T371">
        <f>VLOOKUP($G371,county_facts!$A:$BB,16,FALSE)</f>
        <v>0.2</v>
      </c>
      <c r="U371">
        <f>VLOOKUP($G371,county_facts!$A:$BB,17,FALSE)</f>
        <v>1.7</v>
      </c>
      <c r="V371">
        <f>VLOOKUP($G371,county_facts!$A:$BB,18,FALSE)</f>
        <v>82.3</v>
      </c>
      <c r="W371">
        <f>VLOOKUP($G371,county_facts!$A:$BB,19,FALSE)</f>
        <v>12.3</v>
      </c>
      <c r="X371">
        <f>VLOOKUP($G371,county_facts!$A:$BB,20,FALSE)</f>
        <v>84</v>
      </c>
      <c r="Y371">
        <f>VLOOKUP($G371,county_facts!$A:$BB,21,FALSE)</f>
        <v>32.299999999999997</v>
      </c>
      <c r="Z371">
        <f>VLOOKUP($G371,county_facts!$A:$BB,22,FALSE)</f>
        <v>74.5</v>
      </c>
      <c r="AA371">
        <f>VLOOKUP($G371,county_facts!$A:$BB,23,FALSE)</f>
        <v>64.5</v>
      </c>
      <c r="AB371">
        <f>VLOOKUP($G371,county_facts!$A:$BB,24,FALSE)</f>
        <v>13.3</v>
      </c>
      <c r="AC371">
        <f>VLOOKUP($G371,county_facts!$A:$BB,25,FALSE)</f>
        <v>6405</v>
      </c>
      <c r="AD371">
        <f>VLOOKUP($G371,county_facts!$A:$BB,26,FALSE)</f>
        <v>20.8</v>
      </c>
      <c r="AE371">
        <f>VLOOKUP($G371,county_facts!$A:$BB,27,FALSE)</f>
        <v>56972</v>
      </c>
      <c r="AF371">
        <f>VLOOKUP($G371,county_facts!$A:$BB,28,FALSE)</f>
        <v>56.4</v>
      </c>
      <c r="AG371">
        <f>VLOOKUP($G371,county_facts!$A:$BB,29,FALSE)</f>
        <v>21.3</v>
      </c>
      <c r="AH371">
        <f>VLOOKUP($G371,county_facts!$A:$BB,30,FALSE)</f>
        <v>147300</v>
      </c>
      <c r="AI371">
        <f>VLOOKUP($G371,county_facts!$A:$BB,31,FALSE)</f>
        <v>48099</v>
      </c>
      <c r="AJ371">
        <f>VLOOKUP($G371,county_facts!$A:$BB,32,FALSE)</f>
        <v>3.42</v>
      </c>
      <c r="AK371">
        <f>VLOOKUP($G371,county_facts!$A:$BB,33,FALSE)</f>
        <v>16763</v>
      </c>
      <c r="AL371">
        <f>VLOOKUP($G371,county_facts!$A:$BB,34,FALSE)</f>
        <v>41807</v>
      </c>
      <c r="AM371">
        <f>VLOOKUP($G371,county_facts!$A:$BB,35,FALSE)</f>
        <v>23.3</v>
      </c>
      <c r="AN371">
        <f>VLOOKUP($G371,county_facts!$A:$BB,36,FALSE)</f>
        <v>2419</v>
      </c>
      <c r="AO371">
        <f>VLOOKUP($G371,county_facts!$A:$BB,37,FALSE)</f>
        <v>31319</v>
      </c>
      <c r="AP371">
        <f>VLOOKUP($G371,county_facts!$A:$BB,38,FALSE)</f>
        <v>3.9</v>
      </c>
      <c r="AQ371">
        <f>VLOOKUP($G371,county_facts!$A:$BB,39,FALSE)</f>
        <v>9691</v>
      </c>
      <c r="AR371">
        <f>VLOOKUP($G371,county_facts!$A:$BB,40,FALSE)</f>
        <v>10129</v>
      </c>
      <c r="AS371">
        <f>VLOOKUP($G371,county_facts!$A:$BB,41,FALSE)</f>
        <v>2.6</v>
      </c>
      <c r="AT371">
        <f>VLOOKUP($G371,county_facts!$A:$BB,42,FALSE)</f>
        <v>2.6</v>
      </c>
      <c r="AU371">
        <f>VLOOKUP($G371,county_facts!$A:$BB,43,FALSE)</f>
        <v>0</v>
      </c>
      <c r="AV371">
        <f>VLOOKUP($G371,county_facts!$A:$BB,44,FALSE)</f>
        <v>0</v>
      </c>
      <c r="AW371">
        <f>VLOOKUP($G371,county_facts!$A:$BB,45,FALSE)</f>
        <v>52.2</v>
      </c>
      <c r="AX371">
        <f>VLOOKUP($G371,county_facts!$A:$BB,46,FALSE)</f>
        <v>28.8</v>
      </c>
      <c r="AY371">
        <f>VLOOKUP($G371,county_facts!$A:$BB,47,FALSE)</f>
        <v>1207866</v>
      </c>
      <c r="AZ371">
        <f>VLOOKUP($G371,county_facts!$A:$BB,48,FALSE)</f>
        <v>0</v>
      </c>
      <c r="BA371">
        <f>VLOOKUP($G371,county_facts!$A:$BB,49,FALSE)</f>
        <v>1727258</v>
      </c>
      <c r="BB371">
        <f>VLOOKUP($G371,county_facts!$A:$BB,50,FALSE)</f>
        <v>10771</v>
      </c>
      <c r="BC371">
        <f>VLOOKUP($G371,county_facts!$A:$BB,51,FALSE)</f>
        <v>167799</v>
      </c>
      <c r="BD371">
        <f>VLOOKUP($G371,county_facts!$A:$BB,52,FALSE)</f>
        <v>246</v>
      </c>
      <c r="BE371">
        <f>VLOOKUP($G371,county_facts!$A:$BB,53,FALSE)</f>
        <v>4176.6000000000004</v>
      </c>
      <c r="BF371">
        <f>VLOOKUP($G371,county_facts!$A:$BB,54,FALSE)</f>
        <v>41.8</v>
      </c>
    </row>
    <row r="372" spans="1:58" x14ac:dyDescent="0.3">
      <c r="A372" t="s">
        <v>9</v>
      </c>
      <c r="B372" t="s">
        <v>176</v>
      </c>
      <c r="C372">
        <v>8542</v>
      </c>
      <c r="D372" t="s">
        <v>132</v>
      </c>
      <c r="E372">
        <v>11617</v>
      </c>
      <c r="F372">
        <v>0.73530171300000002</v>
      </c>
      <c r="G372">
        <v>6023</v>
      </c>
      <c r="H372">
        <f>VLOOKUP($G372,county_facts!$A:$BB,4,FALSE)</f>
        <v>134809</v>
      </c>
      <c r="I372">
        <f>VLOOKUP($G372,county_facts!$A:$BB,5,FALSE)</f>
        <v>134623</v>
      </c>
      <c r="J372">
        <f>VLOOKUP($G372,county_facts!$A:$BB,6,FALSE)</f>
        <v>0.1</v>
      </c>
      <c r="K372">
        <f>VLOOKUP($G372,county_facts!$A:$BB,7,FALSE)</f>
        <v>134623</v>
      </c>
      <c r="L372">
        <f>VLOOKUP($G372,county_facts!$A:$BB,8,FALSE)</f>
        <v>5.4</v>
      </c>
      <c r="M372">
        <f>VLOOKUP($G372,county_facts!$A:$BB,9,FALSE)</f>
        <v>19.5</v>
      </c>
      <c r="N372">
        <f>VLOOKUP($G372,county_facts!$A:$BB,10,FALSE)</f>
        <v>15.4</v>
      </c>
      <c r="O372">
        <f>VLOOKUP($G372,county_facts!$A:$BB,11,FALSE)</f>
        <v>50</v>
      </c>
      <c r="P372">
        <f>VLOOKUP($G372,county_facts!$A:$BB,12,FALSE)</f>
        <v>84</v>
      </c>
      <c r="Q372">
        <f>VLOOKUP($G372,county_facts!$A:$BB,13,FALSE)</f>
        <v>1.4</v>
      </c>
      <c r="R372">
        <f>VLOOKUP($G372,county_facts!$A:$BB,14,FALSE)</f>
        <v>6.2</v>
      </c>
      <c r="S372">
        <f>VLOOKUP($G372,county_facts!$A:$BB,15,FALSE)</f>
        <v>2.8</v>
      </c>
      <c r="T372">
        <f>VLOOKUP($G372,county_facts!$A:$BB,16,FALSE)</f>
        <v>0.3</v>
      </c>
      <c r="U372">
        <f>VLOOKUP($G372,county_facts!$A:$BB,17,FALSE)</f>
        <v>5.4</v>
      </c>
      <c r="V372">
        <f>VLOOKUP($G372,county_facts!$A:$BB,18,FALSE)</f>
        <v>10.8</v>
      </c>
      <c r="W372">
        <f>VLOOKUP($G372,county_facts!$A:$BB,19,FALSE)</f>
        <v>75.5</v>
      </c>
      <c r="X372">
        <f>VLOOKUP($G372,county_facts!$A:$BB,20,FALSE)</f>
        <v>81.2</v>
      </c>
      <c r="Y372">
        <f>VLOOKUP($G372,county_facts!$A:$BB,21,FALSE)</f>
        <v>5.7</v>
      </c>
      <c r="Z372">
        <f>VLOOKUP($G372,county_facts!$A:$BB,22,FALSE)</f>
        <v>9.6999999999999993</v>
      </c>
      <c r="AA372">
        <f>VLOOKUP($G372,county_facts!$A:$BB,23,FALSE)</f>
        <v>90.4</v>
      </c>
      <c r="AB372">
        <f>VLOOKUP($G372,county_facts!$A:$BB,24,FALSE)</f>
        <v>27.5</v>
      </c>
      <c r="AC372">
        <f>VLOOKUP($G372,county_facts!$A:$BB,25,FALSE)</f>
        <v>10437</v>
      </c>
      <c r="AD372">
        <f>VLOOKUP($G372,county_facts!$A:$BB,26,FALSE)</f>
        <v>17.5</v>
      </c>
      <c r="AE372">
        <f>VLOOKUP($G372,county_facts!$A:$BB,27,FALSE)</f>
        <v>62348</v>
      </c>
      <c r="AF372">
        <f>VLOOKUP($G372,county_facts!$A:$BB,28,FALSE)</f>
        <v>55.9</v>
      </c>
      <c r="AG372">
        <f>VLOOKUP($G372,county_facts!$A:$BB,29,FALSE)</f>
        <v>19.899999999999999</v>
      </c>
      <c r="AH372">
        <f>VLOOKUP($G372,county_facts!$A:$BB,30,FALSE)</f>
        <v>288300</v>
      </c>
      <c r="AI372">
        <f>VLOOKUP($G372,county_facts!$A:$BB,31,FALSE)</f>
        <v>53296</v>
      </c>
      <c r="AJ372">
        <f>VLOOKUP($G372,county_facts!$A:$BB,32,FALSE)</f>
        <v>2.44</v>
      </c>
      <c r="AK372">
        <f>VLOOKUP($G372,county_facts!$A:$BB,33,FALSE)</f>
        <v>23540</v>
      </c>
      <c r="AL372">
        <f>VLOOKUP($G372,county_facts!$A:$BB,34,FALSE)</f>
        <v>41426</v>
      </c>
      <c r="AM372">
        <f>VLOOKUP($G372,county_facts!$A:$BB,35,FALSE)</f>
        <v>20.399999999999999</v>
      </c>
      <c r="AN372">
        <f>VLOOKUP($G372,county_facts!$A:$BB,36,FALSE)</f>
        <v>3169</v>
      </c>
      <c r="AO372">
        <f>VLOOKUP($G372,county_facts!$A:$BB,37,FALSE)</f>
        <v>32396</v>
      </c>
      <c r="AP372">
        <f>VLOOKUP($G372,county_facts!$A:$BB,38,FALSE)</f>
        <v>0.2</v>
      </c>
      <c r="AQ372">
        <f>VLOOKUP($G372,county_facts!$A:$BB,39,FALSE)</f>
        <v>11071</v>
      </c>
      <c r="AR372">
        <f>VLOOKUP($G372,county_facts!$A:$BB,40,FALSE)</f>
        <v>14689</v>
      </c>
      <c r="AS372">
        <f>VLOOKUP($G372,county_facts!$A:$BB,41,FALSE)</f>
        <v>0</v>
      </c>
      <c r="AT372">
        <f>VLOOKUP($G372,county_facts!$A:$BB,42,FALSE)</f>
        <v>2.9</v>
      </c>
      <c r="AU372">
        <f>VLOOKUP($G372,county_facts!$A:$BB,43,FALSE)</f>
        <v>0</v>
      </c>
      <c r="AV372">
        <f>VLOOKUP($G372,county_facts!$A:$BB,44,FALSE)</f>
        <v>0</v>
      </c>
      <c r="AW372">
        <f>VLOOKUP($G372,county_facts!$A:$BB,45,FALSE)</f>
        <v>0</v>
      </c>
      <c r="AX372">
        <f>VLOOKUP($G372,county_facts!$A:$BB,46,FALSE)</f>
        <v>26.9</v>
      </c>
      <c r="AY372">
        <f>VLOOKUP($G372,county_facts!$A:$BB,47,FALSE)</f>
        <v>877020</v>
      </c>
      <c r="AZ372">
        <f>VLOOKUP($G372,county_facts!$A:$BB,48,FALSE)</f>
        <v>0</v>
      </c>
      <c r="BA372">
        <f>VLOOKUP($G372,county_facts!$A:$BB,49,FALSE)</f>
        <v>1726357</v>
      </c>
      <c r="BB372">
        <f>VLOOKUP($G372,county_facts!$A:$BB,50,FALSE)</f>
        <v>13428</v>
      </c>
      <c r="BC372">
        <f>VLOOKUP($G372,county_facts!$A:$BB,51,FALSE)</f>
        <v>209017</v>
      </c>
      <c r="BD372">
        <f>VLOOKUP($G372,county_facts!$A:$BB,52,FALSE)</f>
        <v>234</v>
      </c>
      <c r="BE372">
        <f>VLOOKUP($G372,county_facts!$A:$BB,53,FALSE)</f>
        <v>3567.99</v>
      </c>
      <c r="BF372">
        <f>VLOOKUP($G372,county_facts!$A:$BB,54,FALSE)</f>
        <v>37.700000000000003</v>
      </c>
    </row>
    <row r="373" spans="1:58" x14ac:dyDescent="0.3">
      <c r="A373" t="s">
        <v>6</v>
      </c>
      <c r="B373" t="s">
        <v>176</v>
      </c>
      <c r="C373">
        <v>3075</v>
      </c>
      <c r="D373" t="s">
        <v>132</v>
      </c>
      <c r="E373">
        <v>11617</v>
      </c>
      <c r="F373">
        <v>0.26469828699999998</v>
      </c>
      <c r="G373">
        <v>6023</v>
      </c>
      <c r="H373">
        <f>VLOOKUP($G373,county_facts!$A:$BB,4,FALSE)</f>
        <v>134809</v>
      </c>
      <c r="I373">
        <f>VLOOKUP($G373,county_facts!$A:$BB,5,FALSE)</f>
        <v>134623</v>
      </c>
      <c r="J373">
        <f>VLOOKUP($G373,county_facts!$A:$BB,6,FALSE)</f>
        <v>0.1</v>
      </c>
      <c r="K373">
        <f>VLOOKUP($G373,county_facts!$A:$BB,7,FALSE)</f>
        <v>134623</v>
      </c>
      <c r="L373">
        <f>VLOOKUP($G373,county_facts!$A:$BB,8,FALSE)</f>
        <v>5.4</v>
      </c>
      <c r="M373">
        <f>VLOOKUP($G373,county_facts!$A:$BB,9,FALSE)</f>
        <v>19.5</v>
      </c>
      <c r="N373">
        <f>VLOOKUP($G373,county_facts!$A:$BB,10,FALSE)</f>
        <v>15.4</v>
      </c>
      <c r="O373">
        <f>VLOOKUP($G373,county_facts!$A:$BB,11,FALSE)</f>
        <v>50</v>
      </c>
      <c r="P373">
        <f>VLOOKUP($G373,county_facts!$A:$BB,12,FALSE)</f>
        <v>84</v>
      </c>
      <c r="Q373">
        <f>VLOOKUP($G373,county_facts!$A:$BB,13,FALSE)</f>
        <v>1.4</v>
      </c>
      <c r="R373">
        <f>VLOOKUP($G373,county_facts!$A:$BB,14,FALSE)</f>
        <v>6.2</v>
      </c>
      <c r="S373">
        <f>VLOOKUP($G373,county_facts!$A:$BB,15,FALSE)</f>
        <v>2.8</v>
      </c>
      <c r="T373">
        <f>VLOOKUP($G373,county_facts!$A:$BB,16,FALSE)</f>
        <v>0.3</v>
      </c>
      <c r="U373">
        <f>VLOOKUP($G373,county_facts!$A:$BB,17,FALSE)</f>
        <v>5.4</v>
      </c>
      <c r="V373">
        <f>VLOOKUP($G373,county_facts!$A:$BB,18,FALSE)</f>
        <v>10.8</v>
      </c>
      <c r="W373">
        <f>VLOOKUP($G373,county_facts!$A:$BB,19,FALSE)</f>
        <v>75.5</v>
      </c>
      <c r="X373">
        <f>VLOOKUP($G373,county_facts!$A:$BB,20,FALSE)</f>
        <v>81.2</v>
      </c>
      <c r="Y373">
        <f>VLOOKUP($G373,county_facts!$A:$BB,21,FALSE)</f>
        <v>5.7</v>
      </c>
      <c r="Z373">
        <f>VLOOKUP($G373,county_facts!$A:$BB,22,FALSE)</f>
        <v>9.6999999999999993</v>
      </c>
      <c r="AA373">
        <f>VLOOKUP($G373,county_facts!$A:$BB,23,FALSE)</f>
        <v>90.4</v>
      </c>
      <c r="AB373">
        <f>VLOOKUP($G373,county_facts!$A:$BB,24,FALSE)</f>
        <v>27.5</v>
      </c>
      <c r="AC373">
        <f>VLOOKUP($G373,county_facts!$A:$BB,25,FALSE)</f>
        <v>10437</v>
      </c>
      <c r="AD373">
        <f>VLOOKUP($G373,county_facts!$A:$BB,26,FALSE)</f>
        <v>17.5</v>
      </c>
      <c r="AE373">
        <f>VLOOKUP($G373,county_facts!$A:$BB,27,FALSE)</f>
        <v>62348</v>
      </c>
      <c r="AF373">
        <f>VLOOKUP($G373,county_facts!$A:$BB,28,FALSE)</f>
        <v>55.9</v>
      </c>
      <c r="AG373">
        <f>VLOOKUP($G373,county_facts!$A:$BB,29,FALSE)</f>
        <v>19.899999999999999</v>
      </c>
      <c r="AH373">
        <f>VLOOKUP($G373,county_facts!$A:$BB,30,FALSE)</f>
        <v>288300</v>
      </c>
      <c r="AI373">
        <f>VLOOKUP($G373,county_facts!$A:$BB,31,FALSE)</f>
        <v>53296</v>
      </c>
      <c r="AJ373">
        <f>VLOOKUP($G373,county_facts!$A:$BB,32,FALSE)</f>
        <v>2.44</v>
      </c>
      <c r="AK373">
        <f>VLOOKUP($G373,county_facts!$A:$BB,33,FALSE)</f>
        <v>23540</v>
      </c>
      <c r="AL373">
        <f>VLOOKUP($G373,county_facts!$A:$BB,34,FALSE)</f>
        <v>41426</v>
      </c>
      <c r="AM373">
        <f>VLOOKUP($G373,county_facts!$A:$BB,35,FALSE)</f>
        <v>20.399999999999999</v>
      </c>
      <c r="AN373">
        <f>VLOOKUP($G373,county_facts!$A:$BB,36,FALSE)</f>
        <v>3169</v>
      </c>
      <c r="AO373">
        <f>VLOOKUP($G373,county_facts!$A:$BB,37,FALSE)</f>
        <v>32396</v>
      </c>
      <c r="AP373">
        <f>VLOOKUP($G373,county_facts!$A:$BB,38,FALSE)</f>
        <v>0.2</v>
      </c>
      <c r="AQ373">
        <f>VLOOKUP($G373,county_facts!$A:$BB,39,FALSE)</f>
        <v>11071</v>
      </c>
      <c r="AR373">
        <f>VLOOKUP($G373,county_facts!$A:$BB,40,FALSE)</f>
        <v>14689</v>
      </c>
      <c r="AS373">
        <f>VLOOKUP($G373,county_facts!$A:$BB,41,FALSE)</f>
        <v>0</v>
      </c>
      <c r="AT373">
        <f>VLOOKUP($G373,county_facts!$A:$BB,42,FALSE)</f>
        <v>2.9</v>
      </c>
      <c r="AU373">
        <f>VLOOKUP($G373,county_facts!$A:$BB,43,FALSE)</f>
        <v>0</v>
      </c>
      <c r="AV373">
        <f>VLOOKUP($G373,county_facts!$A:$BB,44,FALSE)</f>
        <v>0</v>
      </c>
      <c r="AW373">
        <f>VLOOKUP($G373,county_facts!$A:$BB,45,FALSE)</f>
        <v>0</v>
      </c>
      <c r="AX373">
        <f>VLOOKUP($G373,county_facts!$A:$BB,46,FALSE)</f>
        <v>26.9</v>
      </c>
      <c r="AY373">
        <f>VLOOKUP($G373,county_facts!$A:$BB,47,FALSE)</f>
        <v>877020</v>
      </c>
      <c r="AZ373">
        <f>VLOOKUP($G373,county_facts!$A:$BB,48,FALSE)</f>
        <v>0</v>
      </c>
      <c r="BA373">
        <f>VLOOKUP($G373,county_facts!$A:$BB,49,FALSE)</f>
        <v>1726357</v>
      </c>
      <c r="BB373">
        <f>VLOOKUP($G373,county_facts!$A:$BB,50,FALSE)</f>
        <v>13428</v>
      </c>
      <c r="BC373">
        <f>VLOOKUP($G373,county_facts!$A:$BB,51,FALSE)</f>
        <v>209017</v>
      </c>
      <c r="BD373">
        <f>VLOOKUP($G373,county_facts!$A:$BB,52,FALSE)</f>
        <v>234</v>
      </c>
      <c r="BE373">
        <f>VLOOKUP($G373,county_facts!$A:$BB,53,FALSE)</f>
        <v>3567.99</v>
      </c>
      <c r="BF373">
        <f>VLOOKUP($G373,county_facts!$A:$BB,54,FALSE)</f>
        <v>37.700000000000003</v>
      </c>
    </row>
    <row r="374" spans="1:58" x14ac:dyDescent="0.3">
      <c r="A374" t="s">
        <v>9</v>
      </c>
      <c r="B374" t="s">
        <v>177</v>
      </c>
      <c r="C374">
        <v>327</v>
      </c>
      <c r="D374" t="s">
        <v>132</v>
      </c>
      <c r="E374">
        <v>616</v>
      </c>
      <c r="F374">
        <v>0.53084415600000001</v>
      </c>
      <c r="G374">
        <v>6021</v>
      </c>
      <c r="H374">
        <f>VLOOKUP($G374,county_facts!$A:$BB,4,FALSE)</f>
        <v>27955</v>
      </c>
      <c r="I374">
        <f>VLOOKUP($G374,county_facts!$A:$BB,5,FALSE)</f>
        <v>28122</v>
      </c>
      <c r="J374">
        <f>VLOOKUP($G374,county_facts!$A:$BB,6,FALSE)</f>
        <v>-0.6</v>
      </c>
      <c r="K374">
        <f>VLOOKUP($G374,county_facts!$A:$BB,7,FALSE)</f>
        <v>28122</v>
      </c>
      <c r="L374">
        <f>VLOOKUP($G374,county_facts!$A:$BB,8,FALSE)</f>
        <v>7</v>
      </c>
      <c r="M374">
        <f>VLOOKUP($G374,county_facts!$A:$BB,9,FALSE)</f>
        <v>26.7</v>
      </c>
      <c r="N374">
        <f>VLOOKUP($G374,county_facts!$A:$BB,10,FALSE)</f>
        <v>14.9</v>
      </c>
      <c r="O374">
        <f>VLOOKUP($G374,county_facts!$A:$BB,11,FALSE)</f>
        <v>49.6</v>
      </c>
      <c r="P374">
        <f>VLOOKUP($G374,county_facts!$A:$BB,12,FALSE)</f>
        <v>90</v>
      </c>
      <c r="Q374">
        <f>VLOOKUP($G374,county_facts!$A:$BB,13,FALSE)</f>
        <v>1.2</v>
      </c>
      <c r="R374">
        <f>VLOOKUP($G374,county_facts!$A:$BB,14,FALSE)</f>
        <v>2.9</v>
      </c>
      <c r="S374">
        <f>VLOOKUP($G374,county_facts!$A:$BB,15,FALSE)</f>
        <v>3</v>
      </c>
      <c r="T374">
        <f>VLOOKUP($G374,county_facts!$A:$BB,16,FALSE)</f>
        <v>0.2</v>
      </c>
      <c r="U374">
        <f>VLOOKUP($G374,county_facts!$A:$BB,17,FALSE)</f>
        <v>2.7</v>
      </c>
      <c r="V374">
        <f>VLOOKUP($G374,county_facts!$A:$BB,18,FALSE)</f>
        <v>40.4</v>
      </c>
      <c r="W374">
        <f>VLOOKUP($G374,county_facts!$A:$BB,19,FALSE)</f>
        <v>53</v>
      </c>
      <c r="X374">
        <f>VLOOKUP($G374,county_facts!$A:$BB,20,FALSE)</f>
        <v>86.6</v>
      </c>
      <c r="Y374">
        <f>VLOOKUP($G374,county_facts!$A:$BB,21,FALSE)</f>
        <v>17.2</v>
      </c>
      <c r="Z374">
        <f>VLOOKUP($G374,county_facts!$A:$BB,22,FALSE)</f>
        <v>36.1</v>
      </c>
      <c r="AA374">
        <f>VLOOKUP($G374,county_facts!$A:$BB,23,FALSE)</f>
        <v>72.3</v>
      </c>
      <c r="AB374">
        <f>VLOOKUP($G374,county_facts!$A:$BB,24,FALSE)</f>
        <v>14.6</v>
      </c>
      <c r="AC374">
        <f>VLOOKUP($G374,county_facts!$A:$BB,25,FALSE)</f>
        <v>1514</v>
      </c>
      <c r="AD374">
        <f>VLOOKUP($G374,county_facts!$A:$BB,26,FALSE)</f>
        <v>21.8</v>
      </c>
      <c r="AE374">
        <f>VLOOKUP($G374,county_facts!$A:$BB,27,FALSE)</f>
        <v>10917</v>
      </c>
      <c r="AF374">
        <f>VLOOKUP($G374,county_facts!$A:$BB,28,FALSE)</f>
        <v>63.1</v>
      </c>
      <c r="AG374">
        <f>VLOOKUP($G374,county_facts!$A:$BB,29,FALSE)</f>
        <v>13.3</v>
      </c>
      <c r="AH374">
        <f>VLOOKUP($G374,county_facts!$A:$BB,30,FALSE)</f>
        <v>217700</v>
      </c>
      <c r="AI374">
        <f>VLOOKUP($G374,county_facts!$A:$BB,31,FALSE)</f>
        <v>9628</v>
      </c>
      <c r="AJ374">
        <f>VLOOKUP($G374,county_facts!$A:$BB,32,FALSE)</f>
        <v>2.87</v>
      </c>
      <c r="AK374">
        <f>VLOOKUP($G374,county_facts!$A:$BB,33,FALSE)</f>
        <v>22148</v>
      </c>
      <c r="AL374">
        <f>VLOOKUP($G374,county_facts!$A:$BB,34,FALSE)</f>
        <v>43023</v>
      </c>
      <c r="AM374">
        <f>VLOOKUP($G374,county_facts!$A:$BB,35,FALSE)</f>
        <v>18.8</v>
      </c>
      <c r="AN374">
        <f>VLOOKUP($G374,county_facts!$A:$BB,36,FALSE)</f>
        <v>453</v>
      </c>
      <c r="AO374">
        <f>VLOOKUP($G374,county_facts!$A:$BB,37,FALSE)</f>
        <v>4574</v>
      </c>
      <c r="AP374">
        <f>VLOOKUP($G374,county_facts!$A:$BB,38,FALSE)</f>
        <v>0.1</v>
      </c>
      <c r="AQ374">
        <f>VLOOKUP($G374,county_facts!$A:$BB,39,FALSE)</f>
        <v>1353</v>
      </c>
      <c r="AR374">
        <f>VLOOKUP($G374,county_facts!$A:$BB,40,FALSE)</f>
        <v>1903</v>
      </c>
      <c r="AS374">
        <f>VLOOKUP($G374,county_facts!$A:$BB,41,FALSE)</f>
        <v>0</v>
      </c>
      <c r="AT374">
        <f>VLOOKUP($G374,county_facts!$A:$BB,42,FALSE)</f>
        <v>0</v>
      </c>
      <c r="AU374">
        <f>VLOOKUP($G374,county_facts!$A:$BB,43,FALSE)</f>
        <v>0</v>
      </c>
      <c r="AV374">
        <f>VLOOKUP($G374,county_facts!$A:$BB,44,FALSE)</f>
        <v>0</v>
      </c>
      <c r="AW374">
        <f>VLOOKUP($G374,county_facts!$A:$BB,45,FALSE)</f>
        <v>16.600000000000001</v>
      </c>
      <c r="AX374">
        <f>VLOOKUP($G374,county_facts!$A:$BB,46,FALSE)</f>
        <v>26.1</v>
      </c>
      <c r="AY374">
        <f>VLOOKUP($G374,county_facts!$A:$BB,47,FALSE)</f>
        <v>278276</v>
      </c>
      <c r="AZ374">
        <f>VLOOKUP($G374,county_facts!$A:$BB,48,FALSE)</f>
        <v>148410</v>
      </c>
      <c r="BA374">
        <f>VLOOKUP($G374,county_facts!$A:$BB,49,FALSE)</f>
        <v>203958</v>
      </c>
      <c r="BB374">
        <f>VLOOKUP($G374,county_facts!$A:$BB,50,FALSE)</f>
        <v>7320</v>
      </c>
      <c r="BC374">
        <f>VLOOKUP($G374,county_facts!$A:$BB,51,FALSE)</f>
        <v>30980</v>
      </c>
      <c r="BD374">
        <f>VLOOKUP($G374,county_facts!$A:$BB,52,FALSE)</f>
        <v>30</v>
      </c>
      <c r="BE374">
        <f>VLOOKUP($G374,county_facts!$A:$BB,53,FALSE)</f>
        <v>1313.95</v>
      </c>
      <c r="BF374">
        <f>VLOOKUP($G374,county_facts!$A:$BB,54,FALSE)</f>
        <v>21.4</v>
      </c>
    </row>
    <row r="375" spans="1:58" x14ac:dyDescent="0.3">
      <c r="A375" t="s">
        <v>6</v>
      </c>
      <c r="B375" t="s">
        <v>177</v>
      </c>
      <c r="C375">
        <v>289</v>
      </c>
      <c r="D375" t="s">
        <v>132</v>
      </c>
      <c r="E375">
        <v>616</v>
      </c>
      <c r="F375">
        <v>0.46915584399999999</v>
      </c>
      <c r="G375">
        <v>6021</v>
      </c>
      <c r="H375">
        <f>VLOOKUP($G375,county_facts!$A:$BB,4,FALSE)</f>
        <v>27955</v>
      </c>
      <c r="I375">
        <f>VLOOKUP($G375,county_facts!$A:$BB,5,FALSE)</f>
        <v>28122</v>
      </c>
      <c r="J375">
        <f>VLOOKUP($G375,county_facts!$A:$BB,6,FALSE)</f>
        <v>-0.6</v>
      </c>
      <c r="K375">
        <f>VLOOKUP($G375,county_facts!$A:$BB,7,FALSE)</f>
        <v>28122</v>
      </c>
      <c r="L375">
        <f>VLOOKUP($G375,county_facts!$A:$BB,8,FALSE)</f>
        <v>7</v>
      </c>
      <c r="M375">
        <f>VLOOKUP($G375,county_facts!$A:$BB,9,FALSE)</f>
        <v>26.7</v>
      </c>
      <c r="N375">
        <f>VLOOKUP($G375,county_facts!$A:$BB,10,FALSE)</f>
        <v>14.9</v>
      </c>
      <c r="O375">
        <f>VLOOKUP($G375,county_facts!$A:$BB,11,FALSE)</f>
        <v>49.6</v>
      </c>
      <c r="P375">
        <f>VLOOKUP($G375,county_facts!$A:$BB,12,FALSE)</f>
        <v>90</v>
      </c>
      <c r="Q375">
        <f>VLOOKUP($G375,county_facts!$A:$BB,13,FALSE)</f>
        <v>1.2</v>
      </c>
      <c r="R375">
        <f>VLOOKUP($G375,county_facts!$A:$BB,14,FALSE)</f>
        <v>2.9</v>
      </c>
      <c r="S375">
        <f>VLOOKUP($G375,county_facts!$A:$BB,15,FALSE)</f>
        <v>3</v>
      </c>
      <c r="T375">
        <f>VLOOKUP($G375,county_facts!$A:$BB,16,FALSE)</f>
        <v>0.2</v>
      </c>
      <c r="U375">
        <f>VLOOKUP($G375,county_facts!$A:$BB,17,FALSE)</f>
        <v>2.7</v>
      </c>
      <c r="V375">
        <f>VLOOKUP($G375,county_facts!$A:$BB,18,FALSE)</f>
        <v>40.4</v>
      </c>
      <c r="W375">
        <f>VLOOKUP($G375,county_facts!$A:$BB,19,FALSE)</f>
        <v>53</v>
      </c>
      <c r="X375">
        <f>VLOOKUP($G375,county_facts!$A:$BB,20,FALSE)</f>
        <v>86.6</v>
      </c>
      <c r="Y375">
        <f>VLOOKUP($G375,county_facts!$A:$BB,21,FALSE)</f>
        <v>17.2</v>
      </c>
      <c r="Z375">
        <f>VLOOKUP($G375,county_facts!$A:$BB,22,FALSE)</f>
        <v>36.1</v>
      </c>
      <c r="AA375">
        <f>VLOOKUP($G375,county_facts!$A:$BB,23,FALSE)</f>
        <v>72.3</v>
      </c>
      <c r="AB375">
        <f>VLOOKUP($G375,county_facts!$A:$BB,24,FALSE)</f>
        <v>14.6</v>
      </c>
      <c r="AC375">
        <f>VLOOKUP($G375,county_facts!$A:$BB,25,FALSE)</f>
        <v>1514</v>
      </c>
      <c r="AD375">
        <f>VLOOKUP($G375,county_facts!$A:$BB,26,FALSE)</f>
        <v>21.8</v>
      </c>
      <c r="AE375">
        <f>VLOOKUP($G375,county_facts!$A:$BB,27,FALSE)</f>
        <v>10917</v>
      </c>
      <c r="AF375">
        <f>VLOOKUP($G375,county_facts!$A:$BB,28,FALSE)</f>
        <v>63.1</v>
      </c>
      <c r="AG375">
        <f>VLOOKUP($G375,county_facts!$A:$BB,29,FALSE)</f>
        <v>13.3</v>
      </c>
      <c r="AH375">
        <f>VLOOKUP($G375,county_facts!$A:$BB,30,FALSE)</f>
        <v>217700</v>
      </c>
      <c r="AI375">
        <f>VLOOKUP($G375,county_facts!$A:$BB,31,FALSE)</f>
        <v>9628</v>
      </c>
      <c r="AJ375">
        <f>VLOOKUP($G375,county_facts!$A:$BB,32,FALSE)</f>
        <v>2.87</v>
      </c>
      <c r="AK375">
        <f>VLOOKUP($G375,county_facts!$A:$BB,33,FALSE)</f>
        <v>22148</v>
      </c>
      <c r="AL375">
        <f>VLOOKUP($G375,county_facts!$A:$BB,34,FALSE)</f>
        <v>43023</v>
      </c>
      <c r="AM375">
        <f>VLOOKUP($G375,county_facts!$A:$BB,35,FALSE)</f>
        <v>18.8</v>
      </c>
      <c r="AN375">
        <f>VLOOKUP($G375,county_facts!$A:$BB,36,FALSE)</f>
        <v>453</v>
      </c>
      <c r="AO375">
        <f>VLOOKUP($G375,county_facts!$A:$BB,37,FALSE)</f>
        <v>4574</v>
      </c>
      <c r="AP375">
        <f>VLOOKUP($G375,county_facts!$A:$BB,38,FALSE)</f>
        <v>0.1</v>
      </c>
      <c r="AQ375">
        <f>VLOOKUP($G375,county_facts!$A:$BB,39,FALSE)</f>
        <v>1353</v>
      </c>
      <c r="AR375">
        <f>VLOOKUP($G375,county_facts!$A:$BB,40,FALSE)</f>
        <v>1903</v>
      </c>
      <c r="AS375">
        <f>VLOOKUP($G375,county_facts!$A:$BB,41,FALSE)</f>
        <v>0</v>
      </c>
      <c r="AT375">
        <f>VLOOKUP($G375,county_facts!$A:$BB,42,FALSE)</f>
        <v>0</v>
      </c>
      <c r="AU375">
        <f>VLOOKUP($G375,county_facts!$A:$BB,43,FALSE)</f>
        <v>0</v>
      </c>
      <c r="AV375">
        <f>VLOOKUP($G375,county_facts!$A:$BB,44,FALSE)</f>
        <v>0</v>
      </c>
      <c r="AW375">
        <f>VLOOKUP($G375,county_facts!$A:$BB,45,FALSE)</f>
        <v>16.600000000000001</v>
      </c>
      <c r="AX375">
        <f>VLOOKUP($G375,county_facts!$A:$BB,46,FALSE)</f>
        <v>26.1</v>
      </c>
      <c r="AY375">
        <f>VLOOKUP($G375,county_facts!$A:$BB,47,FALSE)</f>
        <v>278276</v>
      </c>
      <c r="AZ375">
        <f>VLOOKUP($G375,county_facts!$A:$BB,48,FALSE)</f>
        <v>148410</v>
      </c>
      <c r="BA375">
        <f>VLOOKUP($G375,county_facts!$A:$BB,49,FALSE)</f>
        <v>203958</v>
      </c>
      <c r="BB375">
        <f>VLOOKUP($G375,county_facts!$A:$BB,50,FALSE)</f>
        <v>7320</v>
      </c>
      <c r="BC375">
        <f>VLOOKUP($G375,county_facts!$A:$BB,51,FALSE)</f>
        <v>30980</v>
      </c>
      <c r="BD375">
        <f>VLOOKUP($G375,county_facts!$A:$BB,52,FALSE)</f>
        <v>30</v>
      </c>
      <c r="BE375">
        <f>VLOOKUP($G375,county_facts!$A:$BB,53,FALSE)</f>
        <v>1313.95</v>
      </c>
      <c r="BF375">
        <f>VLOOKUP($G375,county_facts!$A:$BB,54,FALSE)</f>
        <v>21.4</v>
      </c>
    </row>
    <row r="376" spans="1:58" x14ac:dyDescent="0.3">
      <c r="A376" t="s">
        <v>9</v>
      </c>
      <c r="B376" t="s">
        <v>178</v>
      </c>
      <c r="C376">
        <v>26346</v>
      </c>
      <c r="D376" t="s">
        <v>132</v>
      </c>
      <c r="E376">
        <v>46588</v>
      </c>
      <c r="F376">
        <v>0.56551043199999995</v>
      </c>
      <c r="G376">
        <v>6019</v>
      </c>
      <c r="H376">
        <f>VLOOKUP($G376,county_facts!$A:$BB,4,FALSE)</f>
        <v>965974</v>
      </c>
      <c r="I376">
        <f>VLOOKUP($G376,county_facts!$A:$BB,5,FALSE)</f>
        <v>930452</v>
      </c>
      <c r="J376">
        <f>VLOOKUP($G376,county_facts!$A:$BB,6,FALSE)</f>
        <v>3.8</v>
      </c>
      <c r="K376">
        <f>VLOOKUP($G376,county_facts!$A:$BB,7,FALSE)</f>
        <v>930450</v>
      </c>
      <c r="L376">
        <f>VLOOKUP($G376,county_facts!$A:$BB,8,FALSE)</f>
        <v>8.3000000000000007</v>
      </c>
      <c r="M376">
        <f>VLOOKUP($G376,county_facts!$A:$BB,9,FALSE)</f>
        <v>28.9</v>
      </c>
      <c r="N376">
        <f>VLOOKUP($G376,county_facts!$A:$BB,10,FALSE)</f>
        <v>11.2</v>
      </c>
      <c r="O376">
        <f>VLOOKUP($G376,county_facts!$A:$BB,11,FALSE)</f>
        <v>50.1</v>
      </c>
      <c r="P376">
        <f>VLOOKUP($G376,county_facts!$A:$BB,12,FALSE)</f>
        <v>77.2</v>
      </c>
      <c r="Q376">
        <f>VLOOKUP($G376,county_facts!$A:$BB,13,FALSE)</f>
        <v>5.9</v>
      </c>
      <c r="R376">
        <f>VLOOKUP($G376,county_facts!$A:$BB,14,FALSE)</f>
        <v>3</v>
      </c>
      <c r="S376">
        <f>VLOOKUP($G376,county_facts!$A:$BB,15,FALSE)</f>
        <v>10.7</v>
      </c>
      <c r="T376">
        <f>VLOOKUP($G376,county_facts!$A:$BB,16,FALSE)</f>
        <v>0.3</v>
      </c>
      <c r="U376">
        <f>VLOOKUP($G376,county_facts!$A:$BB,17,FALSE)</f>
        <v>3</v>
      </c>
      <c r="V376">
        <f>VLOOKUP($G376,county_facts!$A:$BB,18,FALSE)</f>
        <v>51.9</v>
      </c>
      <c r="W376">
        <f>VLOOKUP($G376,county_facts!$A:$BB,19,FALSE)</f>
        <v>30.9</v>
      </c>
      <c r="X376">
        <f>VLOOKUP($G376,county_facts!$A:$BB,20,FALSE)</f>
        <v>83.6</v>
      </c>
      <c r="Y376">
        <f>VLOOKUP($G376,county_facts!$A:$BB,21,FALSE)</f>
        <v>21.9</v>
      </c>
      <c r="Z376">
        <f>VLOOKUP($G376,county_facts!$A:$BB,22,FALSE)</f>
        <v>43.7</v>
      </c>
      <c r="AA376">
        <f>VLOOKUP($G376,county_facts!$A:$BB,23,FALSE)</f>
        <v>73.099999999999994</v>
      </c>
      <c r="AB376">
        <f>VLOOKUP($G376,county_facts!$A:$BB,24,FALSE)</f>
        <v>19.600000000000001</v>
      </c>
      <c r="AC376">
        <f>VLOOKUP($G376,county_facts!$A:$BB,25,FALSE)</f>
        <v>42944</v>
      </c>
      <c r="AD376">
        <f>VLOOKUP($G376,county_facts!$A:$BB,26,FALSE)</f>
        <v>22.1</v>
      </c>
      <c r="AE376">
        <f>VLOOKUP($G376,county_facts!$A:$BB,27,FALSE)</f>
        <v>324126</v>
      </c>
      <c r="AF376">
        <f>VLOOKUP($G376,county_facts!$A:$BB,28,FALSE)</f>
        <v>53.8</v>
      </c>
      <c r="AG376">
        <f>VLOOKUP($G376,county_facts!$A:$BB,29,FALSE)</f>
        <v>25.9</v>
      </c>
      <c r="AH376">
        <f>VLOOKUP($G376,county_facts!$A:$BB,30,FALSE)</f>
        <v>195400</v>
      </c>
      <c r="AI376">
        <f>VLOOKUP($G376,county_facts!$A:$BB,31,FALSE)</f>
        <v>289811</v>
      </c>
      <c r="AJ376">
        <f>VLOOKUP($G376,county_facts!$A:$BB,32,FALSE)</f>
        <v>3.18</v>
      </c>
      <c r="AK376">
        <f>VLOOKUP($G376,county_facts!$A:$BB,33,FALSE)</f>
        <v>20208</v>
      </c>
      <c r="AL376">
        <f>VLOOKUP($G376,county_facts!$A:$BB,34,FALSE)</f>
        <v>45563</v>
      </c>
      <c r="AM376">
        <f>VLOOKUP($G376,county_facts!$A:$BB,35,FALSE)</f>
        <v>26</v>
      </c>
      <c r="AN376">
        <f>VLOOKUP($G376,county_facts!$A:$BB,36,FALSE)</f>
        <v>15973</v>
      </c>
      <c r="AO376">
        <f>VLOOKUP($G376,county_facts!$A:$BB,37,FALSE)</f>
        <v>239776</v>
      </c>
      <c r="AP376">
        <f>VLOOKUP($G376,county_facts!$A:$BB,38,FALSE)</f>
        <v>2</v>
      </c>
      <c r="AQ376">
        <f>VLOOKUP($G376,county_facts!$A:$BB,39,FALSE)</f>
        <v>49304</v>
      </c>
      <c r="AR376">
        <f>VLOOKUP($G376,county_facts!$A:$BB,40,FALSE)</f>
        <v>58745</v>
      </c>
      <c r="AS376">
        <f>VLOOKUP($G376,county_facts!$A:$BB,41,FALSE)</f>
        <v>3.9</v>
      </c>
      <c r="AT376">
        <f>VLOOKUP($G376,county_facts!$A:$BB,42,FALSE)</f>
        <v>0</v>
      </c>
      <c r="AU376">
        <f>VLOOKUP($G376,county_facts!$A:$BB,43,FALSE)</f>
        <v>11.3</v>
      </c>
      <c r="AV376">
        <f>VLOOKUP($G376,county_facts!$A:$BB,44,FALSE)</f>
        <v>0</v>
      </c>
      <c r="AW376">
        <f>VLOOKUP($G376,county_facts!$A:$BB,45,FALSE)</f>
        <v>21.4</v>
      </c>
      <c r="AX376">
        <f>VLOOKUP($G376,county_facts!$A:$BB,46,FALSE)</f>
        <v>29.4</v>
      </c>
      <c r="AY376">
        <f>VLOOKUP($G376,county_facts!$A:$BB,47,FALSE)</f>
        <v>7827264</v>
      </c>
      <c r="AZ376">
        <f>VLOOKUP($G376,county_facts!$A:$BB,48,FALSE)</f>
        <v>7846791</v>
      </c>
      <c r="BA376">
        <f>VLOOKUP($G376,county_facts!$A:$BB,49,FALSE)</f>
        <v>9808267</v>
      </c>
      <c r="BB376">
        <f>VLOOKUP($G376,county_facts!$A:$BB,50,FALSE)</f>
        <v>11022</v>
      </c>
      <c r="BC376">
        <f>VLOOKUP($G376,county_facts!$A:$BB,51,FALSE)</f>
        <v>1147177</v>
      </c>
      <c r="BD376">
        <f>VLOOKUP($G376,county_facts!$A:$BB,52,FALSE)</f>
        <v>1892</v>
      </c>
      <c r="BE376">
        <f>VLOOKUP($G376,county_facts!$A:$BB,53,FALSE)</f>
        <v>5957.99</v>
      </c>
      <c r="BF376">
        <f>VLOOKUP($G376,county_facts!$A:$BB,54,FALSE)</f>
        <v>156.19999999999999</v>
      </c>
    </row>
    <row r="377" spans="1:58" x14ac:dyDescent="0.3">
      <c r="A377" t="s">
        <v>6</v>
      </c>
      <c r="B377" t="s">
        <v>178</v>
      </c>
      <c r="C377">
        <v>20242</v>
      </c>
      <c r="D377" t="s">
        <v>132</v>
      </c>
      <c r="E377">
        <v>46588</v>
      </c>
      <c r="F377">
        <v>0.43448956799999999</v>
      </c>
      <c r="G377">
        <v>6019</v>
      </c>
      <c r="H377">
        <f>VLOOKUP($G377,county_facts!$A:$BB,4,FALSE)</f>
        <v>965974</v>
      </c>
      <c r="I377">
        <f>VLOOKUP($G377,county_facts!$A:$BB,5,FALSE)</f>
        <v>930452</v>
      </c>
      <c r="J377">
        <f>VLOOKUP($G377,county_facts!$A:$BB,6,FALSE)</f>
        <v>3.8</v>
      </c>
      <c r="K377">
        <f>VLOOKUP($G377,county_facts!$A:$BB,7,FALSE)</f>
        <v>930450</v>
      </c>
      <c r="L377">
        <f>VLOOKUP($G377,county_facts!$A:$BB,8,FALSE)</f>
        <v>8.3000000000000007</v>
      </c>
      <c r="M377">
        <f>VLOOKUP($G377,county_facts!$A:$BB,9,FALSE)</f>
        <v>28.9</v>
      </c>
      <c r="N377">
        <f>VLOOKUP($G377,county_facts!$A:$BB,10,FALSE)</f>
        <v>11.2</v>
      </c>
      <c r="O377">
        <f>VLOOKUP($G377,county_facts!$A:$BB,11,FALSE)</f>
        <v>50.1</v>
      </c>
      <c r="P377">
        <f>VLOOKUP($G377,county_facts!$A:$BB,12,FALSE)</f>
        <v>77.2</v>
      </c>
      <c r="Q377">
        <f>VLOOKUP($G377,county_facts!$A:$BB,13,FALSE)</f>
        <v>5.9</v>
      </c>
      <c r="R377">
        <f>VLOOKUP($G377,county_facts!$A:$BB,14,FALSE)</f>
        <v>3</v>
      </c>
      <c r="S377">
        <f>VLOOKUP($G377,county_facts!$A:$BB,15,FALSE)</f>
        <v>10.7</v>
      </c>
      <c r="T377">
        <f>VLOOKUP($G377,county_facts!$A:$BB,16,FALSE)</f>
        <v>0.3</v>
      </c>
      <c r="U377">
        <f>VLOOKUP($G377,county_facts!$A:$BB,17,FALSE)</f>
        <v>3</v>
      </c>
      <c r="V377">
        <f>VLOOKUP($G377,county_facts!$A:$BB,18,FALSE)</f>
        <v>51.9</v>
      </c>
      <c r="W377">
        <f>VLOOKUP($G377,county_facts!$A:$BB,19,FALSE)</f>
        <v>30.9</v>
      </c>
      <c r="X377">
        <f>VLOOKUP($G377,county_facts!$A:$BB,20,FALSE)</f>
        <v>83.6</v>
      </c>
      <c r="Y377">
        <f>VLOOKUP($G377,county_facts!$A:$BB,21,FALSE)</f>
        <v>21.9</v>
      </c>
      <c r="Z377">
        <f>VLOOKUP($G377,county_facts!$A:$BB,22,FALSE)</f>
        <v>43.7</v>
      </c>
      <c r="AA377">
        <f>VLOOKUP($G377,county_facts!$A:$BB,23,FALSE)</f>
        <v>73.099999999999994</v>
      </c>
      <c r="AB377">
        <f>VLOOKUP($G377,county_facts!$A:$BB,24,FALSE)</f>
        <v>19.600000000000001</v>
      </c>
      <c r="AC377">
        <f>VLOOKUP($G377,county_facts!$A:$BB,25,FALSE)</f>
        <v>42944</v>
      </c>
      <c r="AD377">
        <f>VLOOKUP($G377,county_facts!$A:$BB,26,FALSE)</f>
        <v>22.1</v>
      </c>
      <c r="AE377">
        <f>VLOOKUP($G377,county_facts!$A:$BB,27,FALSE)</f>
        <v>324126</v>
      </c>
      <c r="AF377">
        <f>VLOOKUP($G377,county_facts!$A:$BB,28,FALSE)</f>
        <v>53.8</v>
      </c>
      <c r="AG377">
        <f>VLOOKUP($G377,county_facts!$A:$BB,29,FALSE)</f>
        <v>25.9</v>
      </c>
      <c r="AH377">
        <f>VLOOKUP($G377,county_facts!$A:$BB,30,FALSE)</f>
        <v>195400</v>
      </c>
      <c r="AI377">
        <f>VLOOKUP($G377,county_facts!$A:$BB,31,FALSE)</f>
        <v>289811</v>
      </c>
      <c r="AJ377">
        <f>VLOOKUP($G377,county_facts!$A:$BB,32,FALSE)</f>
        <v>3.18</v>
      </c>
      <c r="AK377">
        <f>VLOOKUP($G377,county_facts!$A:$BB,33,FALSE)</f>
        <v>20208</v>
      </c>
      <c r="AL377">
        <f>VLOOKUP($G377,county_facts!$A:$BB,34,FALSE)</f>
        <v>45563</v>
      </c>
      <c r="AM377">
        <f>VLOOKUP($G377,county_facts!$A:$BB,35,FALSE)</f>
        <v>26</v>
      </c>
      <c r="AN377">
        <f>VLOOKUP($G377,county_facts!$A:$BB,36,FALSE)</f>
        <v>15973</v>
      </c>
      <c r="AO377">
        <f>VLOOKUP($G377,county_facts!$A:$BB,37,FALSE)</f>
        <v>239776</v>
      </c>
      <c r="AP377">
        <f>VLOOKUP($G377,county_facts!$A:$BB,38,FALSE)</f>
        <v>2</v>
      </c>
      <c r="AQ377">
        <f>VLOOKUP($G377,county_facts!$A:$BB,39,FALSE)</f>
        <v>49304</v>
      </c>
      <c r="AR377">
        <f>VLOOKUP($G377,county_facts!$A:$BB,40,FALSE)</f>
        <v>58745</v>
      </c>
      <c r="AS377">
        <f>VLOOKUP($G377,county_facts!$A:$BB,41,FALSE)</f>
        <v>3.9</v>
      </c>
      <c r="AT377">
        <f>VLOOKUP($G377,county_facts!$A:$BB,42,FALSE)</f>
        <v>0</v>
      </c>
      <c r="AU377">
        <f>VLOOKUP($G377,county_facts!$A:$BB,43,FALSE)</f>
        <v>11.3</v>
      </c>
      <c r="AV377">
        <f>VLOOKUP($G377,county_facts!$A:$BB,44,FALSE)</f>
        <v>0</v>
      </c>
      <c r="AW377">
        <f>VLOOKUP($G377,county_facts!$A:$BB,45,FALSE)</f>
        <v>21.4</v>
      </c>
      <c r="AX377">
        <f>VLOOKUP($G377,county_facts!$A:$BB,46,FALSE)</f>
        <v>29.4</v>
      </c>
      <c r="AY377">
        <f>VLOOKUP($G377,county_facts!$A:$BB,47,FALSE)</f>
        <v>7827264</v>
      </c>
      <c r="AZ377">
        <f>VLOOKUP($G377,county_facts!$A:$BB,48,FALSE)</f>
        <v>7846791</v>
      </c>
      <c r="BA377">
        <f>VLOOKUP($G377,county_facts!$A:$BB,49,FALSE)</f>
        <v>9808267</v>
      </c>
      <c r="BB377">
        <f>VLOOKUP($G377,county_facts!$A:$BB,50,FALSE)</f>
        <v>11022</v>
      </c>
      <c r="BC377">
        <f>VLOOKUP($G377,county_facts!$A:$BB,51,FALSE)</f>
        <v>1147177</v>
      </c>
      <c r="BD377">
        <f>VLOOKUP($G377,county_facts!$A:$BB,52,FALSE)</f>
        <v>1892</v>
      </c>
      <c r="BE377">
        <f>VLOOKUP($G377,county_facts!$A:$BB,53,FALSE)</f>
        <v>5957.99</v>
      </c>
      <c r="BF377">
        <f>VLOOKUP($G377,county_facts!$A:$BB,54,FALSE)</f>
        <v>156.19999999999999</v>
      </c>
    </row>
    <row r="378" spans="1:58" x14ac:dyDescent="0.3">
      <c r="A378" t="s">
        <v>6</v>
      </c>
      <c r="B378" t="s">
        <v>179</v>
      </c>
      <c r="C378">
        <v>8304</v>
      </c>
      <c r="D378" t="s">
        <v>132</v>
      </c>
      <c r="E378">
        <v>15697</v>
      </c>
      <c r="F378">
        <v>0.52901828399999995</v>
      </c>
      <c r="G378">
        <v>6017</v>
      </c>
      <c r="H378">
        <f>VLOOKUP($G378,county_facts!$A:$BB,4,FALSE)</f>
        <v>183087</v>
      </c>
      <c r="I378">
        <f>VLOOKUP($G378,county_facts!$A:$BB,5,FALSE)</f>
        <v>181057</v>
      </c>
      <c r="J378">
        <f>VLOOKUP($G378,county_facts!$A:$BB,6,FALSE)</f>
        <v>1.1000000000000001</v>
      </c>
      <c r="K378">
        <f>VLOOKUP($G378,county_facts!$A:$BB,7,FALSE)</f>
        <v>181058</v>
      </c>
      <c r="L378">
        <f>VLOOKUP($G378,county_facts!$A:$BB,8,FALSE)</f>
        <v>4.4000000000000004</v>
      </c>
      <c r="M378">
        <f>VLOOKUP($G378,county_facts!$A:$BB,9,FALSE)</f>
        <v>20.9</v>
      </c>
      <c r="N378">
        <f>VLOOKUP($G378,county_facts!$A:$BB,10,FALSE)</f>
        <v>18</v>
      </c>
      <c r="O378">
        <f>VLOOKUP($G378,county_facts!$A:$BB,11,FALSE)</f>
        <v>49.9</v>
      </c>
      <c r="P378">
        <f>VLOOKUP($G378,county_facts!$A:$BB,12,FALSE)</f>
        <v>89.8</v>
      </c>
      <c r="Q378">
        <f>VLOOKUP($G378,county_facts!$A:$BB,13,FALSE)</f>
        <v>1</v>
      </c>
      <c r="R378">
        <f>VLOOKUP($G378,county_facts!$A:$BB,14,FALSE)</f>
        <v>1.3</v>
      </c>
      <c r="S378">
        <f>VLOOKUP($G378,county_facts!$A:$BB,15,FALSE)</f>
        <v>4</v>
      </c>
      <c r="T378">
        <f>VLOOKUP($G378,county_facts!$A:$BB,16,FALSE)</f>
        <v>0.2</v>
      </c>
      <c r="U378">
        <f>VLOOKUP($G378,county_facts!$A:$BB,17,FALSE)</f>
        <v>3.6</v>
      </c>
      <c r="V378">
        <f>VLOOKUP($G378,county_facts!$A:$BB,18,FALSE)</f>
        <v>12.7</v>
      </c>
      <c r="W378">
        <f>VLOOKUP($G378,county_facts!$A:$BB,19,FALSE)</f>
        <v>78.7</v>
      </c>
      <c r="X378">
        <f>VLOOKUP($G378,county_facts!$A:$BB,20,FALSE)</f>
        <v>85.5</v>
      </c>
      <c r="Y378">
        <f>VLOOKUP($G378,county_facts!$A:$BB,21,FALSE)</f>
        <v>8.6999999999999993</v>
      </c>
      <c r="Z378">
        <f>VLOOKUP($G378,county_facts!$A:$BB,22,FALSE)</f>
        <v>12.5</v>
      </c>
      <c r="AA378">
        <f>VLOOKUP($G378,county_facts!$A:$BB,23,FALSE)</f>
        <v>93.2</v>
      </c>
      <c r="AB378">
        <f>VLOOKUP($G378,county_facts!$A:$BB,24,FALSE)</f>
        <v>32</v>
      </c>
      <c r="AC378">
        <f>VLOOKUP($G378,county_facts!$A:$BB,25,FALSE)</f>
        <v>16792</v>
      </c>
      <c r="AD378">
        <f>VLOOKUP($G378,county_facts!$A:$BB,26,FALSE)</f>
        <v>28.8</v>
      </c>
      <c r="AE378">
        <f>VLOOKUP($G378,county_facts!$A:$BB,27,FALSE)</f>
        <v>88866</v>
      </c>
      <c r="AF378">
        <f>VLOOKUP($G378,county_facts!$A:$BB,28,FALSE)</f>
        <v>74.8</v>
      </c>
      <c r="AG378">
        <f>VLOOKUP($G378,county_facts!$A:$BB,29,FALSE)</f>
        <v>11.8</v>
      </c>
      <c r="AH378">
        <f>VLOOKUP($G378,county_facts!$A:$BB,30,FALSE)</f>
        <v>359500</v>
      </c>
      <c r="AI378">
        <f>VLOOKUP($G378,county_facts!$A:$BB,31,FALSE)</f>
        <v>67885</v>
      </c>
      <c r="AJ378">
        <f>VLOOKUP($G378,county_facts!$A:$BB,32,FALSE)</f>
        <v>2.64</v>
      </c>
      <c r="AK378">
        <f>VLOOKUP($G378,county_facts!$A:$BB,33,FALSE)</f>
        <v>34884</v>
      </c>
      <c r="AL378">
        <f>VLOOKUP($G378,county_facts!$A:$BB,34,FALSE)</f>
        <v>69297</v>
      </c>
      <c r="AM378">
        <f>VLOOKUP($G378,county_facts!$A:$BB,35,FALSE)</f>
        <v>9</v>
      </c>
      <c r="AN378">
        <f>VLOOKUP($G378,county_facts!$A:$BB,36,FALSE)</f>
        <v>4236</v>
      </c>
      <c r="AO378">
        <f>VLOOKUP($G378,county_facts!$A:$BB,37,FALSE)</f>
        <v>40712</v>
      </c>
      <c r="AP378">
        <f>VLOOKUP($G378,county_facts!$A:$BB,38,FALSE)</f>
        <v>2.2000000000000002</v>
      </c>
      <c r="AQ378">
        <f>VLOOKUP($G378,county_facts!$A:$BB,39,FALSE)</f>
        <v>15627</v>
      </c>
      <c r="AR378">
        <f>VLOOKUP($G378,county_facts!$A:$BB,40,FALSE)</f>
        <v>21265</v>
      </c>
      <c r="AS378">
        <f>VLOOKUP($G378,county_facts!$A:$BB,41,FALSE)</f>
        <v>0</v>
      </c>
      <c r="AT378">
        <f>VLOOKUP($G378,county_facts!$A:$BB,42,FALSE)</f>
        <v>0</v>
      </c>
      <c r="AU378">
        <f>VLOOKUP($G378,county_facts!$A:$BB,43,FALSE)</f>
        <v>2.4</v>
      </c>
      <c r="AV378">
        <f>VLOOKUP($G378,county_facts!$A:$BB,44,FALSE)</f>
        <v>0</v>
      </c>
      <c r="AW378">
        <f>VLOOKUP($G378,county_facts!$A:$BB,45,FALSE)</f>
        <v>6.5</v>
      </c>
      <c r="AX378">
        <f>VLOOKUP($G378,county_facts!$A:$BB,46,FALSE)</f>
        <v>26.9</v>
      </c>
      <c r="AY378">
        <f>VLOOKUP($G378,county_facts!$A:$BB,47,FALSE)</f>
        <v>662228</v>
      </c>
      <c r="AZ378">
        <f>VLOOKUP($G378,county_facts!$A:$BB,48,FALSE)</f>
        <v>363644</v>
      </c>
      <c r="BA378">
        <f>VLOOKUP($G378,county_facts!$A:$BB,49,FALSE)</f>
        <v>1619711</v>
      </c>
      <c r="BB378">
        <f>VLOOKUP($G378,county_facts!$A:$BB,50,FALSE)</f>
        <v>9216</v>
      </c>
      <c r="BC378">
        <f>VLOOKUP($G378,county_facts!$A:$BB,51,FALSE)</f>
        <v>301718</v>
      </c>
      <c r="BD378">
        <f>VLOOKUP($G378,county_facts!$A:$BB,52,FALSE)</f>
        <v>190</v>
      </c>
      <c r="BE378">
        <f>VLOOKUP($G378,county_facts!$A:$BB,53,FALSE)</f>
        <v>1707.88</v>
      </c>
      <c r="BF378">
        <f>VLOOKUP($G378,county_facts!$A:$BB,54,FALSE)</f>
        <v>106</v>
      </c>
    </row>
    <row r="379" spans="1:58" x14ac:dyDescent="0.3">
      <c r="A379" t="s">
        <v>9</v>
      </c>
      <c r="B379" t="s">
        <v>179</v>
      </c>
      <c r="C379">
        <v>7393</v>
      </c>
      <c r="D379" t="s">
        <v>132</v>
      </c>
      <c r="E379">
        <v>15697</v>
      </c>
      <c r="F379">
        <v>0.47098171599999999</v>
      </c>
      <c r="G379">
        <v>6017</v>
      </c>
      <c r="H379">
        <f>VLOOKUP($G379,county_facts!$A:$BB,4,FALSE)</f>
        <v>183087</v>
      </c>
      <c r="I379">
        <f>VLOOKUP($G379,county_facts!$A:$BB,5,FALSE)</f>
        <v>181057</v>
      </c>
      <c r="J379">
        <f>VLOOKUP($G379,county_facts!$A:$BB,6,FALSE)</f>
        <v>1.1000000000000001</v>
      </c>
      <c r="K379">
        <f>VLOOKUP($G379,county_facts!$A:$BB,7,FALSE)</f>
        <v>181058</v>
      </c>
      <c r="L379">
        <f>VLOOKUP($G379,county_facts!$A:$BB,8,FALSE)</f>
        <v>4.4000000000000004</v>
      </c>
      <c r="M379">
        <f>VLOOKUP($G379,county_facts!$A:$BB,9,FALSE)</f>
        <v>20.9</v>
      </c>
      <c r="N379">
        <f>VLOOKUP($G379,county_facts!$A:$BB,10,FALSE)</f>
        <v>18</v>
      </c>
      <c r="O379">
        <f>VLOOKUP($G379,county_facts!$A:$BB,11,FALSE)</f>
        <v>49.9</v>
      </c>
      <c r="P379">
        <f>VLOOKUP($G379,county_facts!$A:$BB,12,FALSE)</f>
        <v>89.8</v>
      </c>
      <c r="Q379">
        <f>VLOOKUP($G379,county_facts!$A:$BB,13,FALSE)</f>
        <v>1</v>
      </c>
      <c r="R379">
        <f>VLOOKUP($G379,county_facts!$A:$BB,14,FALSE)</f>
        <v>1.3</v>
      </c>
      <c r="S379">
        <f>VLOOKUP($G379,county_facts!$A:$BB,15,FALSE)</f>
        <v>4</v>
      </c>
      <c r="T379">
        <f>VLOOKUP($G379,county_facts!$A:$BB,16,FALSE)</f>
        <v>0.2</v>
      </c>
      <c r="U379">
        <f>VLOOKUP($G379,county_facts!$A:$BB,17,FALSE)</f>
        <v>3.6</v>
      </c>
      <c r="V379">
        <f>VLOOKUP($G379,county_facts!$A:$BB,18,FALSE)</f>
        <v>12.7</v>
      </c>
      <c r="W379">
        <f>VLOOKUP($G379,county_facts!$A:$BB,19,FALSE)</f>
        <v>78.7</v>
      </c>
      <c r="X379">
        <f>VLOOKUP($G379,county_facts!$A:$BB,20,FALSE)</f>
        <v>85.5</v>
      </c>
      <c r="Y379">
        <f>VLOOKUP($G379,county_facts!$A:$BB,21,FALSE)</f>
        <v>8.6999999999999993</v>
      </c>
      <c r="Z379">
        <f>VLOOKUP($G379,county_facts!$A:$BB,22,FALSE)</f>
        <v>12.5</v>
      </c>
      <c r="AA379">
        <f>VLOOKUP($G379,county_facts!$A:$BB,23,FALSE)</f>
        <v>93.2</v>
      </c>
      <c r="AB379">
        <f>VLOOKUP($G379,county_facts!$A:$BB,24,FALSE)</f>
        <v>32</v>
      </c>
      <c r="AC379">
        <f>VLOOKUP($G379,county_facts!$A:$BB,25,FALSE)</f>
        <v>16792</v>
      </c>
      <c r="AD379">
        <f>VLOOKUP($G379,county_facts!$A:$BB,26,FALSE)</f>
        <v>28.8</v>
      </c>
      <c r="AE379">
        <f>VLOOKUP($G379,county_facts!$A:$BB,27,FALSE)</f>
        <v>88866</v>
      </c>
      <c r="AF379">
        <f>VLOOKUP($G379,county_facts!$A:$BB,28,FALSE)</f>
        <v>74.8</v>
      </c>
      <c r="AG379">
        <f>VLOOKUP($G379,county_facts!$A:$BB,29,FALSE)</f>
        <v>11.8</v>
      </c>
      <c r="AH379">
        <f>VLOOKUP($G379,county_facts!$A:$BB,30,FALSE)</f>
        <v>359500</v>
      </c>
      <c r="AI379">
        <f>VLOOKUP($G379,county_facts!$A:$BB,31,FALSE)</f>
        <v>67885</v>
      </c>
      <c r="AJ379">
        <f>VLOOKUP($G379,county_facts!$A:$BB,32,FALSE)</f>
        <v>2.64</v>
      </c>
      <c r="AK379">
        <f>VLOOKUP($G379,county_facts!$A:$BB,33,FALSE)</f>
        <v>34884</v>
      </c>
      <c r="AL379">
        <f>VLOOKUP($G379,county_facts!$A:$BB,34,FALSE)</f>
        <v>69297</v>
      </c>
      <c r="AM379">
        <f>VLOOKUP($G379,county_facts!$A:$BB,35,FALSE)</f>
        <v>9</v>
      </c>
      <c r="AN379">
        <f>VLOOKUP($G379,county_facts!$A:$BB,36,FALSE)</f>
        <v>4236</v>
      </c>
      <c r="AO379">
        <f>VLOOKUP($G379,county_facts!$A:$BB,37,FALSE)</f>
        <v>40712</v>
      </c>
      <c r="AP379">
        <f>VLOOKUP($G379,county_facts!$A:$BB,38,FALSE)</f>
        <v>2.2000000000000002</v>
      </c>
      <c r="AQ379">
        <f>VLOOKUP($G379,county_facts!$A:$BB,39,FALSE)</f>
        <v>15627</v>
      </c>
      <c r="AR379">
        <f>VLOOKUP($G379,county_facts!$A:$BB,40,FALSE)</f>
        <v>21265</v>
      </c>
      <c r="AS379">
        <f>VLOOKUP($G379,county_facts!$A:$BB,41,FALSE)</f>
        <v>0</v>
      </c>
      <c r="AT379">
        <f>VLOOKUP($G379,county_facts!$A:$BB,42,FALSE)</f>
        <v>0</v>
      </c>
      <c r="AU379">
        <f>VLOOKUP($G379,county_facts!$A:$BB,43,FALSE)</f>
        <v>2.4</v>
      </c>
      <c r="AV379">
        <f>VLOOKUP($G379,county_facts!$A:$BB,44,FALSE)</f>
        <v>0</v>
      </c>
      <c r="AW379">
        <f>VLOOKUP($G379,county_facts!$A:$BB,45,FALSE)</f>
        <v>6.5</v>
      </c>
      <c r="AX379">
        <f>VLOOKUP($G379,county_facts!$A:$BB,46,FALSE)</f>
        <v>26.9</v>
      </c>
      <c r="AY379">
        <f>VLOOKUP($G379,county_facts!$A:$BB,47,FALSE)</f>
        <v>662228</v>
      </c>
      <c r="AZ379">
        <f>VLOOKUP($G379,county_facts!$A:$BB,48,FALSE)</f>
        <v>363644</v>
      </c>
      <c r="BA379">
        <f>VLOOKUP($G379,county_facts!$A:$BB,49,FALSE)</f>
        <v>1619711</v>
      </c>
      <c r="BB379">
        <f>VLOOKUP($G379,county_facts!$A:$BB,50,FALSE)</f>
        <v>9216</v>
      </c>
      <c r="BC379">
        <f>VLOOKUP($G379,county_facts!$A:$BB,51,FALSE)</f>
        <v>301718</v>
      </c>
      <c r="BD379">
        <f>VLOOKUP($G379,county_facts!$A:$BB,52,FALSE)</f>
        <v>190</v>
      </c>
      <c r="BE379">
        <f>VLOOKUP($G379,county_facts!$A:$BB,53,FALSE)</f>
        <v>1707.88</v>
      </c>
      <c r="BF379">
        <f>VLOOKUP($G379,county_facts!$A:$BB,54,FALSE)</f>
        <v>106</v>
      </c>
    </row>
    <row r="380" spans="1:58" x14ac:dyDescent="0.3">
      <c r="A380" t="s">
        <v>9</v>
      </c>
      <c r="B380" t="s">
        <v>180</v>
      </c>
      <c r="C380">
        <v>932</v>
      </c>
      <c r="D380" t="s">
        <v>132</v>
      </c>
      <c r="E380">
        <v>1572</v>
      </c>
      <c r="F380">
        <v>0.59287531800000004</v>
      </c>
      <c r="G380">
        <v>6015</v>
      </c>
      <c r="H380">
        <f>VLOOKUP($G380,county_facts!$A:$BB,4,FALSE)</f>
        <v>27212</v>
      </c>
      <c r="I380">
        <f>VLOOKUP($G380,county_facts!$A:$BB,5,FALSE)</f>
        <v>28610</v>
      </c>
      <c r="J380">
        <f>VLOOKUP($G380,county_facts!$A:$BB,6,FALSE)</f>
        <v>-4.9000000000000004</v>
      </c>
      <c r="K380">
        <f>VLOOKUP($G380,county_facts!$A:$BB,7,FALSE)</f>
        <v>28610</v>
      </c>
      <c r="L380">
        <f>VLOOKUP($G380,county_facts!$A:$BB,8,FALSE)</f>
        <v>5.8</v>
      </c>
      <c r="M380">
        <f>VLOOKUP($G380,county_facts!$A:$BB,9,FALSE)</f>
        <v>21.2</v>
      </c>
      <c r="N380">
        <f>VLOOKUP($G380,county_facts!$A:$BB,10,FALSE)</f>
        <v>15.6</v>
      </c>
      <c r="O380">
        <f>VLOOKUP($G380,county_facts!$A:$BB,11,FALSE)</f>
        <v>45.2</v>
      </c>
      <c r="P380">
        <f>VLOOKUP($G380,county_facts!$A:$BB,12,FALSE)</f>
        <v>78.599999999999994</v>
      </c>
      <c r="Q380">
        <f>VLOOKUP($G380,county_facts!$A:$BB,13,FALSE)</f>
        <v>3.5</v>
      </c>
      <c r="R380">
        <f>VLOOKUP($G380,county_facts!$A:$BB,14,FALSE)</f>
        <v>9</v>
      </c>
      <c r="S380">
        <f>VLOOKUP($G380,county_facts!$A:$BB,15,FALSE)</f>
        <v>3.7</v>
      </c>
      <c r="T380">
        <f>VLOOKUP($G380,county_facts!$A:$BB,16,FALSE)</f>
        <v>0.2</v>
      </c>
      <c r="U380">
        <f>VLOOKUP($G380,county_facts!$A:$BB,17,FALSE)</f>
        <v>5</v>
      </c>
      <c r="V380">
        <f>VLOOKUP($G380,county_facts!$A:$BB,18,FALSE)</f>
        <v>19</v>
      </c>
      <c r="W380">
        <f>VLOOKUP($G380,county_facts!$A:$BB,19,FALSE)</f>
        <v>63.3</v>
      </c>
      <c r="X380">
        <f>VLOOKUP($G380,county_facts!$A:$BB,20,FALSE)</f>
        <v>78.5</v>
      </c>
      <c r="Y380">
        <f>VLOOKUP($G380,county_facts!$A:$BB,21,FALSE)</f>
        <v>6.5</v>
      </c>
      <c r="Z380">
        <f>VLOOKUP($G380,county_facts!$A:$BB,22,FALSE)</f>
        <v>15.3</v>
      </c>
      <c r="AA380">
        <f>VLOOKUP($G380,county_facts!$A:$BB,23,FALSE)</f>
        <v>79.099999999999994</v>
      </c>
      <c r="AB380">
        <f>VLOOKUP($G380,county_facts!$A:$BB,24,FALSE)</f>
        <v>14</v>
      </c>
      <c r="AC380">
        <f>VLOOKUP($G380,county_facts!$A:$BB,25,FALSE)</f>
        <v>2770</v>
      </c>
      <c r="AD380">
        <f>VLOOKUP($G380,county_facts!$A:$BB,26,FALSE)</f>
        <v>14.2</v>
      </c>
      <c r="AE380">
        <f>VLOOKUP($G380,county_facts!$A:$BB,27,FALSE)</f>
        <v>11336</v>
      </c>
      <c r="AF380">
        <f>VLOOKUP($G380,county_facts!$A:$BB,28,FALSE)</f>
        <v>60.2</v>
      </c>
      <c r="AG380">
        <f>VLOOKUP($G380,county_facts!$A:$BB,29,FALSE)</f>
        <v>12.1</v>
      </c>
      <c r="AH380">
        <f>VLOOKUP($G380,county_facts!$A:$BB,30,FALSE)</f>
        <v>198400</v>
      </c>
      <c r="AI380">
        <f>VLOOKUP($G380,county_facts!$A:$BB,31,FALSE)</f>
        <v>9593</v>
      </c>
      <c r="AJ380">
        <f>VLOOKUP($G380,county_facts!$A:$BB,32,FALSE)</f>
        <v>2.58</v>
      </c>
      <c r="AK380">
        <f>VLOOKUP($G380,county_facts!$A:$BB,33,FALSE)</f>
        <v>19072</v>
      </c>
      <c r="AL380">
        <f>VLOOKUP($G380,county_facts!$A:$BB,34,FALSE)</f>
        <v>37909</v>
      </c>
      <c r="AM380">
        <f>VLOOKUP($G380,county_facts!$A:$BB,35,FALSE)</f>
        <v>21.8</v>
      </c>
      <c r="AN380">
        <f>VLOOKUP($G380,county_facts!$A:$BB,36,FALSE)</f>
        <v>417</v>
      </c>
      <c r="AO380">
        <f>VLOOKUP($G380,county_facts!$A:$BB,37,FALSE)</f>
        <v>3966</v>
      </c>
      <c r="AP380">
        <f>VLOOKUP($G380,county_facts!$A:$BB,38,FALSE)</f>
        <v>-0.1</v>
      </c>
      <c r="AQ380">
        <f>VLOOKUP($G380,county_facts!$A:$BB,39,FALSE)</f>
        <v>1210</v>
      </c>
      <c r="AR380">
        <f>VLOOKUP($G380,county_facts!$A:$BB,40,FALSE)</f>
        <v>1604</v>
      </c>
      <c r="AS380">
        <f>VLOOKUP($G380,county_facts!$A:$BB,41,FALSE)</f>
        <v>0</v>
      </c>
      <c r="AT380">
        <f>VLOOKUP($G380,county_facts!$A:$BB,42,FALSE)</f>
        <v>0</v>
      </c>
      <c r="AU380">
        <f>VLOOKUP($G380,county_facts!$A:$BB,43,FALSE)</f>
        <v>0</v>
      </c>
      <c r="AV380">
        <f>VLOOKUP($G380,county_facts!$A:$BB,44,FALSE)</f>
        <v>0</v>
      </c>
      <c r="AW380">
        <f>VLOOKUP($G380,county_facts!$A:$BB,45,FALSE)</f>
        <v>0</v>
      </c>
      <c r="AX380">
        <f>VLOOKUP($G380,county_facts!$A:$BB,46,FALSE)</f>
        <v>28</v>
      </c>
      <c r="AY380">
        <f>VLOOKUP($G380,county_facts!$A:$BB,47,FALSE)</f>
        <v>0</v>
      </c>
      <c r="AZ380">
        <f>VLOOKUP($G380,county_facts!$A:$BB,48,FALSE)</f>
        <v>0</v>
      </c>
      <c r="BA380">
        <f>VLOOKUP($G380,county_facts!$A:$BB,49,FALSE)</f>
        <v>206291</v>
      </c>
      <c r="BB380">
        <f>VLOOKUP($G380,county_facts!$A:$BB,50,FALSE)</f>
        <v>7176</v>
      </c>
      <c r="BC380">
        <f>VLOOKUP($G380,county_facts!$A:$BB,51,FALSE)</f>
        <v>32195</v>
      </c>
      <c r="BD380">
        <f>VLOOKUP($G380,county_facts!$A:$BB,52,FALSE)</f>
        <v>9</v>
      </c>
      <c r="BE380">
        <f>VLOOKUP($G380,county_facts!$A:$BB,53,FALSE)</f>
        <v>1006.37</v>
      </c>
      <c r="BF380">
        <f>VLOOKUP($G380,county_facts!$A:$BB,54,FALSE)</f>
        <v>28.4</v>
      </c>
    </row>
    <row r="381" spans="1:58" x14ac:dyDescent="0.3">
      <c r="A381" t="s">
        <v>6</v>
      </c>
      <c r="B381" t="s">
        <v>180</v>
      </c>
      <c r="C381">
        <v>640</v>
      </c>
      <c r="D381" t="s">
        <v>132</v>
      </c>
      <c r="E381">
        <v>1572</v>
      </c>
      <c r="F381">
        <v>0.40712468200000002</v>
      </c>
      <c r="G381">
        <v>6015</v>
      </c>
      <c r="H381">
        <f>VLOOKUP($G381,county_facts!$A:$BB,4,FALSE)</f>
        <v>27212</v>
      </c>
      <c r="I381">
        <f>VLOOKUP($G381,county_facts!$A:$BB,5,FALSE)</f>
        <v>28610</v>
      </c>
      <c r="J381">
        <f>VLOOKUP($G381,county_facts!$A:$BB,6,FALSE)</f>
        <v>-4.9000000000000004</v>
      </c>
      <c r="K381">
        <f>VLOOKUP($G381,county_facts!$A:$BB,7,FALSE)</f>
        <v>28610</v>
      </c>
      <c r="L381">
        <f>VLOOKUP($G381,county_facts!$A:$BB,8,FALSE)</f>
        <v>5.8</v>
      </c>
      <c r="M381">
        <f>VLOOKUP($G381,county_facts!$A:$BB,9,FALSE)</f>
        <v>21.2</v>
      </c>
      <c r="N381">
        <f>VLOOKUP($G381,county_facts!$A:$BB,10,FALSE)</f>
        <v>15.6</v>
      </c>
      <c r="O381">
        <f>VLOOKUP($G381,county_facts!$A:$BB,11,FALSE)</f>
        <v>45.2</v>
      </c>
      <c r="P381">
        <f>VLOOKUP($G381,county_facts!$A:$BB,12,FALSE)</f>
        <v>78.599999999999994</v>
      </c>
      <c r="Q381">
        <f>VLOOKUP($G381,county_facts!$A:$BB,13,FALSE)</f>
        <v>3.5</v>
      </c>
      <c r="R381">
        <f>VLOOKUP($G381,county_facts!$A:$BB,14,FALSE)</f>
        <v>9</v>
      </c>
      <c r="S381">
        <f>VLOOKUP($G381,county_facts!$A:$BB,15,FALSE)</f>
        <v>3.7</v>
      </c>
      <c r="T381">
        <f>VLOOKUP($G381,county_facts!$A:$BB,16,FALSE)</f>
        <v>0.2</v>
      </c>
      <c r="U381">
        <f>VLOOKUP($G381,county_facts!$A:$BB,17,FALSE)</f>
        <v>5</v>
      </c>
      <c r="V381">
        <f>VLOOKUP($G381,county_facts!$A:$BB,18,FALSE)</f>
        <v>19</v>
      </c>
      <c r="W381">
        <f>VLOOKUP($G381,county_facts!$A:$BB,19,FALSE)</f>
        <v>63.3</v>
      </c>
      <c r="X381">
        <f>VLOOKUP($G381,county_facts!$A:$BB,20,FALSE)</f>
        <v>78.5</v>
      </c>
      <c r="Y381">
        <f>VLOOKUP($G381,county_facts!$A:$BB,21,FALSE)</f>
        <v>6.5</v>
      </c>
      <c r="Z381">
        <f>VLOOKUP($G381,county_facts!$A:$BB,22,FALSE)</f>
        <v>15.3</v>
      </c>
      <c r="AA381">
        <f>VLOOKUP($G381,county_facts!$A:$BB,23,FALSE)</f>
        <v>79.099999999999994</v>
      </c>
      <c r="AB381">
        <f>VLOOKUP($G381,county_facts!$A:$BB,24,FALSE)</f>
        <v>14</v>
      </c>
      <c r="AC381">
        <f>VLOOKUP($G381,county_facts!$A:$BB,25,FALSE)</f>
        <v>2770</v>
      </c>
      <c r="AD381">
        <f>VLOOKUP($G381,county_facts!$A:$BB,26,FALSE)</f>
        <v>14.2</v>
      </c>
      <c r="AE381">
        <f>VLOOKUP($G381,county_facts!$A:$BB,27,FALSE)</f>
        <v>11336</v>
      </c>
      <c r="AF381">
        <f>VLOOKUP($G381,county_facts!$A:$BB,28,FALSE)</f>
        <v>60.2</v>
      </c>
      <c r="AG381">
        <f>VLOOKUP($G381,county_facts!$A:$BB,29,FALSE)</f>
        <v>12.1</v>
      </c>
      <c r="AH381">
        <f>VLOOKUP($G381,county_facts!$A:$BB,30,FALSE)</f>
        <v>198400</v>
      </c>
      <c r="AI381">
        <f>VLOOKUP($G381,county_facts!$A:$BB,31,FALSE)</f>
        <v>9593</v>
      </c>
      <c r="AJ381">
        <f>VLOOKUP($G381,county_facts!$A:$BB,32,FALSE)</f>
        <v>2.58</v>
      </c>
      <c r="AK381">
        <f>VLOOKUP($G381,county_facts!$A:$BB,33,FALSE)</f>
        <v>19072</v>
      </c>
      <c r="AL381">
        <f>VLOOKUP($G381,county_facts!$A:$BB,34,FALSE)</f>
        <v>37909</v>
      </c>
      <c r="AM381">
        <f>VLOOKUP($G381,county_facts!$A:$BB,35,FALSE)</f>
        <v>21.8</v>
      </c>
      <c r="AN381">
        <f>VLOOKUP($G381,county_facts!$A:$BB,36,FALSE)</f>
        <v>417</v>
      </c>
      <c r="AO381">
        <f>VLOOKUP($G381,county_facts!$A:$BB,37,FALSE)</f>
        <v>3966</v>
      </c>
      <c r="AP381">
        <f>VLOOKUP($G381,county_facts!$A:$BB,38,FALSE)</f>
        <v>-0.1</v>
      </c>
      <c r="AQ381">
        <f>VLOOKUP($G381,county_facts!$A:$BB,39,FALSE)</f>
        <v>1210</v>
      </c>
      <c r="AR381">
        <f>VLOOKUP($G381,county_facts!$A:$BB,40,FALSE)</f>
        <v>1604</v>
      </c>
      <c r="AS381">
        <f>VLOOKUP($G381,county_facts!$A:$BB,41,FALSE)</f>
        <v>0</v>
      </c>
      <c r="AT381">
        <f>VLOOKUP($G381,county_facts!$A:$BB,42,FALSE)</f>
        <v>0</v>
      </c>
      <c r="AU381">
        <f>VLOOKUP($G381,county_facts!$A:$BB,43,FALSE)</f>
        <v>0</v>
      </c>
      <c r="AV381">
        <f>VLOOKUP($G381,county_facts!$A:$BB,44,FALSE)</f>
        <v>0</v>
      </c>
      <c r="AW381">
        <f>VLOOKUP($G381,county_facts!$A:$BB,45,FALSE)</f>
        <v>0</v>
      </c>
      <c r="AX381">
        <f>VLOOKUP($G381,county_facts!$A:$BB,46,FALSE)</f>
        <v>28</v>
      </c>
      <c r="AY381">
        <f>VLOOKUP($G381,county_facts!$A:$BB,47,FALSE)</f>
        <v>0</v>
      </c>
      <c r="AZ381">
        <f>VLOOKUP($G381,county_facts!$A:$BB,48,FALSE)</f>
        <v>0</v>
      </c>
      <c r="BA381">
        <f>VLOOKUP($G381,county_facts!$A:$BB,49,FALSE)</f>
        <v>206291</v>
      </c>
      <c r="BB381">
        <f>VLOOKUP($G381,county_facts!$A:$BB,50,FALSE)</f>
        <v>7176</v>
      </c>
      <c r="BC381">
        <f>VLOOKUP($G381,county_facts!$A:$BB,51,FALSE)</f>
        <v>32195</v>
      </c>
      <c r="BD381">
        <f>VLOOKUP($G381,county_facts!$A:$BB,52,FALSE)</f>
        <v>9</v>
      </c>
      <c r="BE381">
        <f>VLOOKUP($G381,county_facts!$A:$BB,53,FALSE)</f>
        <v>1006.37</v>
      </c>
      <c r="BF381">
        <f>VLOOKUP($G381,county_facts!$A:$BB,54,FALSE)</f>
        <v>28.4</v>
      </c>
    </row>
    <row r="382" spans="1:58" x14ac:dyDescent="0.3">
      <c r="A382" t="s">
        <v>6</v>
      </c>
      <c r="B382" t="s">
        <v>181</v>
      </c>
      <c r="C382">
        <v>58381</v>
      </c>
      <c r="D382" t="s">
        <v>132</v>
      </c>
      <c r="E382">
        <v>110974</v>
      </c>
      <c r="F382">
        <v>0.52607817999999995</v>
      </c>
      <c r="G382">
        <v>6013</v>
      </c>
      <c r="H382">
        <f>VLOOKUP($G382,county_facts!$A:$BB,4,FALSE)</f>
        <v>1111339</v>
      </c>
      <c r="I382">
        <f>VLOOKUP($G382,county_facts!$A:$BB,5,FALSE)</f>
        <v>1049197</v>
      </c>
      <c r="J382">
        <f>VLOOKUP($G382,county_facts!$A:$BB,6,FALSE)</f>
        <v>5.9</v>
      </c>
      <c r="K382">
        <f>VLOOKUP($G382,county_facts!$A:$BB,7,FALSE)</f>
        <v>1049025</v>
      </c>
      <c r="L382">
        <f>VLOOKUP($G382,county_facts!$A:$BB,8,FALSE)</f>
        <v>5.8</v>
      </c>
      <c r="M382">
        <f>VLOOKUP($G382,county_facts!$A:$BB,9,FALSE)</f>
        <v>23.4</v>
      </c>
      <c r="N382">
        <f>VLOOKUP($G382,county_facts!$A:$BB,10,FALSE)</f>
        <v>14.2</v>
      </c>
      <c r="O382">
        <f>VLOOKUP($G382,county_facts!$A:$BB,11,FALSE)</f>
        <v>51.3</v>
      </c>
      <c r="P382">
        <f>VLOOKUP($G382,county_facts!$A:$BB,12,FALSE)</f>
        <v>67.3</v>
      </c>
      <c r="Q382">
        <f>VLOOKUP($G382,county_facts!$A:$BB,13,FALSE)</f>
        <v>9.6</v>
      </c>
      <c r="R382">
        <f>VLOOKUP($G382,county_facts!$A:$BB,14,FALSE)</f>
        <v>1</v>
      </c>
      <c r="S382">
        <f>VLOOKUP($G382,county_facts!$A:$BB,15,FALSE)</f>
        <v>16.399999999999999</v>
      </c>
      <c r="T382">
        <f>VLOOKUP($G382,county_facts!$A:$BB,16,FALSE)</f>
        <v>0.6</v>
      </c>
      <c r="U382">
        <f>VLOOKUP($G382,county_facts!$A:$BB,17,FALSE)</f>
        <v>5.0999999999999996</v>
      </c>
      <c r="V382">
        <f>VLOOKUP($G382,county_facts!$A:$BB,18,FALSE)</f>
        <v>25.2</v>
      </c>
      <c r="W382">
        <f>VLOOKUP($G382,county_facts!$A:$BB,19,FALSE)</f>
        <v>45.6</v>
      </c>
      <c r="X382">
        <f>VLOOKUP($G382,county_facts!$A:$BB,20,FALSE)</f>
        <v>85.3</v>
      </c>
      <c r="Y382">
        <f>VLOOKUP($G382,county_facts!$A:$BB,21,FALSE)</f>
        <v>23.5</v>
      </c>
      <c r="Z382">
        <f>VLOOKUP($G382,county_facts!$A:$BB,22,FALSE)</f>
        <v>33.299999999999997</v>
      </c>
      <c r="AA382">
        <f>VLOOKUP($G382,county_facts!$A:$BB,23,FALSE)</f>
        <v>88.8</v>
      </c>
      <c r="AB382">
        <f>VLOOKUP($G382,county_facts!$A:$BB,24,FALSE)</f>
        <v>39</v>
      </c>
      <c r="AC382">
        <f>VLOOKUP($G382,county_facts!$A:$BB,25,FALSE)</f>
        <v>57474</v>
      </c>
      <c r="AD382">
        <f>VLOOKUP($G382,county_facts!$A:$BB,26,FALSE)</f>
        <v>33.299999999999997</v>
      </c>
      <c r="AE382">
        <f>VLOOKUP($G382,county_facts!$A:$BB,27,FALSE)</f>
        <v>406772</v>
      </c>
      <c r="AF382">
        <f>VLOOKUP($G382,county_facts!$A:$BB,28,FALSE)</f>
        <v>65.900000000000006</v>
      </c>
      <c r="AG382">
        <f>VLOOKUP($G382,county_facts!$A:$BB,29,FALSE)</f>
        <v>23.6</v>
      </c>
      <c r="AH382">
        <f>VLOOKUP($G382,county_facts!$A:$BB,30,FALSE)</f>
        <v>404000</v>
      </c>
      <c r="AI382">
        <f>VLOOKUP($G382,county_facts!$A:$BB,31,FALSE)</f>
        <v>375855</v>
      </c>
      <c r="AJ382">
        <f>VLOOKUP($G382,county_facts!$A:$BB,32,FALSE)</f>
        <v>2.81</v>
      </c>
      <c r="AK382">
        <f>VLOOKUP($G382,county_facts!$A:$BB,33,FALSE)</f>
        <v>38219</v>
      </c>
      <c r="AL382">
        <f>VLOOKUP($G382,county_facts!$A:$BB,34,FALSE)</f>
        <v>78756</v>
      </c>
      <c r="AM382">
        <f>VLOOKUP($G382,county_facts!$A:$BB,35,FALSE)</f>
        <v>10.5</v>
      </c>
      <c r="AN382">
        <f>VLOOKUP($G382,county_facts!$A:$BB,36,FALSE)</f>
        <v>22338</v>
      </c>
      <c r="AO382">
        <f>VLOOKUP($G382,county_facts!$A:$BB,37,FALSE)</f>
        <v>306661</v>
      </c>
      <c r="AP382">
        <f>VLOOKUP($G382,county_facts!$A:$BB,38,FALSE)</f>
        <v>3.5</v>
      </c>
      <c r="AQ382">
        <f>VLOOKUP($G382,county_facts!$A:$BB,39,FALSE)</f>
        <v>82405</v>
      </c>
      <c r="AR382">
        <f>VLOOKUP($G382,county_facts!$A:$BB,40,FALSE)</f>
        <v>95688</v>
      </c>
      <c r="AS382">
        <f>VLOOKUP($G382,county_facts!$A:$BB,41,FALSE)</f>
        <v>4.0999999999999996</v>
      </c>
      <c r="AT382">
        <f>VLOOKUP($G382,county_facts!$A:$BB,42,FALSE)</f>
        <v>1.4</v>
      </c>
      <c r="AU382">
        <f>VLOOKUP($G382,county_facts!$A:$BB,43,FALSE)</f>
        <v>14.8</v>
      </c>
      <c r="AV382">
        <f>VLOOKUP($G382,county_facts!$A:$BB,44,FALSE)</f>
        <v>0.3</v>
      </c>
      <c r="AW382">
        <f>VLOOKUP($G382,county_facts!$A:$BB,45,FALSE)</f>
        <v>10.9</v>
      </c>
      <c r="AX382">
        <f>VLOOKUP($G382,county_facts!$A:$BB,46,FALSE)</f>
        <v>31.2</v>
      </c>
      <c r="AY382">
        <f>VLOOKUP($G382,county_facts!$A:$BB,47,FALSE)</f>
        <v>32021431</v>
      </c>
      <c r="AZ382">
        <f>VLOOKUP($G382,county_facts!$A:$BB,48,FALSE)</f>
        <v>6643987</v>
      </c>
      <c r="BA382">
        <f>VLOOKUP($G382,county_facts!$A:$BB,49,FALSE)</f>
        <v>11763753</v>
      </c>
      <c r="BB382">
        <f>VLOOKUP($G382,county_facts!$A:$BB,50,FALSE)</f>
        <v>11641</v>
      </c>
      <c r="BC382">
        <f>VLOOKUP($G382,county_facts!$A:$BB,51,FALSE)</f>
        <v>1562250</v>
      </c>
      <c r="BD382">
        <f>VLOOKUP($G382,county_facts!$A:$BB,52,FALSE)</f>
        <v>2001</v>
      </c>
      <c r="BE382">
        <f>VLOOKUP($G382,county_facts!$A:$BB,53,FALSE)</f>
        <v>715.94</v>
      </c>
      <c r="BF382">
        <f>VLOOKUP($G382,county_facts!$A:$BB,54,FALSE)</f>
        <v>1465.2</v>
      </c>
    </row>
    <row r="383" spans="1:58" x14ac:dyDescent="0.3">
      <c r="A383" t="s">
        <v>9</v>
      </c>
      <c r="B383" t="s">
        <v>181</v>
      </c>
      <c r="C383">
        <v>52593</v>
      </c>
      <c r="D383" t="s">
        <v>132</v>
      </c>
      <c r="E383">
        <v>110974</v>
      </c>
      <c r="F383">
        <v>0.47392181999999999</v>
      </c>
      <c r="G383">
        <v>6013</v>
      </c>
      <c r="H383">
        <f>VLOOKUP($G383,county_facts!$A:$BB,4,FALSE)</f>
        <v>1111339</v>
      </c>
      <c r="I383">
        <f>VLOOKUP($G383,county_facts!$A:$BB,5,FALSE)</f>
        <v>1049197</v>
      </c>
      <c r="J383">
        <f>VLOOKUP($G383,county_facts!$A:$BB,6,FALSE)</f>
        <v>5.9</v>
      </c>
      <c r="K383">
        <f>VLOOKUP($G383,county_facts!$A:$BB,7,FALSE)</f>
        <v>1049025</v>
      </c>
      <c r="L383">
        <f>VLOOKUP($G383,county_facts!$A:$BB,8,FALSE)</f>
        <v>5.8</v>
      </c>
      <c r="M383">
        <f>VLOOKUP($G383,county_facts!$A:$BB,9,FALSE)</f>
        <v>23.4</v>
      </c>
      <c r="N383">
        <f>VLOOKUP($G383,county_facts!$A:$BB,10,FALSE)</f>
        <v>14.2</v>
      </c>
      <c r="O383">
        <f>VLOOKUP($G383,county_facts!$A:$BB,11,FALSE)</f>
        <v>51.3</v>
      </c>
      <c r="P383">
        <f>VLOOKUP($G383,county_facts!$A:$BB,12,FALSE)</f>
        <v>67.3</v>
      </c>
      <c r="Q383">
        <f>VLOOKUP($G383,county_facts!$A:$BB,13,FALSE)</f>
        <v>9.6</v>
      </c>
      <c r="R383">
        <f>VLOOKUP($G383,county_facts!$A:$BB,14,FALSE)</f>
        <v>1</v>
      </c>
      <c r="S383">
        <f>VLOOKUP($G383,county_facts!$A:$BB,15,FALSE)</f>
        <v>16.399999999999999</v>
      </c>
      <c r="T383">
        <f>VLOOKUP($G383,county_facts!$A:$BB,16,FALSE)</f>
        <v>0.6</v>
      </c>
      <c r="U383">
        <f>VLOOKUP($G383,county_facts!$A:$BB,17,FALSE)</f>
        <v>5.0999999999999996</v>
      </c>
      <c r="V383">
        <f>VLOOKUP($G383,county_facts!$A:$BB,18,FALSE)</f>
        <v>25.2</v>
      </c>
      <c r="W383">
        <f>VLOOKUP($G383,county_facts!$A:$BB,19,FALSE)</f>
        <v>45.6</v>
      </c>
      <c r="X383">
        <f>VLOOKUP($G383,county_facts!$A:$BB,20,FALSE)</f>
        <v>85.3</v>
      </c>
      <c r="Y383">
        <f>VLOOKUP($G383,county_facts!$A:$BB,21,FALSE)</f>
        <v>23.5</v>
      </c>
      <c r="Z383">
        <f>VLOOKUP($G383,county_facts!$A:$BB,22,FALSE)</f>
        <v>33.299999999999997</v>
      </c>
      <c r="AA383">
        <f>VLOOKUP($G383,county_facts!$A:$BB,23,FALSE)</f>
        <v>88.8</v>
      </c>
      <c r="AB383">
        <f>VLOOKUP($G383,county_facts!$A:$BB,24,FALSE)</f>
        <v>39</v>
      </c>
      <c r="AC383">
        <f>VLOOKUP($G383,county_facts!$A:$BB,25,FALSE)</f>
        <v>57474</v>
      </c>
      <c r="AD383">
        <f>VLOOKUP($G383,county_facts!$A:$BB,26,FALSE)</f>
        <v>33.299999999999997</v>
      </c>
      <c r="AE383">
        <f>VLOOKUP($G383,county_facts!$A:$BB,27,FALSE)</f>
        <v>406772</v>
      </c>
      <c r="AF383">
        <f>VLOOKUP($G383,county_facts!$A:$BB,28,FALSE)</f>
        <v>65.900000000000006</v>
      </c>
      <c r="AG383">
        <f>VLOOKUP($G383,county_facts!$A:$BB,29,FALSE)</f>
        <v>23.6</v>
      </c>
      <c r="AH383">
        <f>VLOOKUP($G383,county_facts!$A:$BB,30,FALSE)</f>
        <v>404000</v>
      </c>
      <c r="AI383">
        <f>VLOOKUP($G383,county_facts!$A:$BB,31,FALSE)</f>
        <v>375855</v>
      </c>
      <c r="AJ383">
        <f>VLOOKUP($G383,county_facts!$A:$BB,32,FALSE)</f>
        <v>2.81</v>
      </c>
      <c r="AK383">
        <f>VLOOKUP($G383,county_facts!$A:$BB,33,FALSE)</f>
        <v>38219</v>
      </c>
      <c r="AL383">
        <f>VLOOKUP($G383,county_facts!$A:$BB,34,FALSE)</f>
        <v>78756</v>
      </c>
      <c r="AM383">
        <f>VLOOKUP($G383,county_facts!$A:$BB,35,FALSE)</f>
        <v>10.5</v>
      </c>
      <c r="AN383">
        <f>VLOOKUP($G383,county_facts!$A:$BB,36,FALSE)</f>
        <v>22338</v>
      </c>
      <c r="AO383">
        <f>VLOOKUP($G383,county_facts!$A:$BB,37,FALSE)</f>
        <v>306661</v>
      </c>
      <c r="AP383">
        <f>VLOOKUP($G383,county_facts!$A:$BB,38,FALSE)</f>
        <v>3.5</v>
      </c>
      <c r="AQ383">
        <f>VLOOKUP($G383,county_facts!$A:$BB,39,FALSE)</f>
        <v>82405</v>
      </c>
      <c r="AR383">
        <f>VLOOKUP($G383,county_facts!$A:$BB,40,FALSE)</f>
        <v>95688</v>
      </c>
      <c r="AS383">
        <f>VLOOKUP($G383,county_facts!$A:$BB,41,FALSE)</f>
        <v>4.0999999999999996</v>
      </c>
      <c r="AT383">
        <f>VLOOKUP($G383,county_facts!$A:$BB,42,FALSE)</f>
        <v>1.4</v>
      </c>
      <c r="AU383">
        <f>VLOOKUP($G383,county_facts!$A:$BB,43,FALSE)</f>
        <v>14.8</v>
      </c>
      <c r="AV383">
        <f>VLOOKUP($G383,county_facts!$A:$BB,44,FALSE)</f>
        <v>0.3</v>
      </c>
      <c r="AW383">
        <f>VLOOKUP($G383,county_facts!$A:$BB,45,FALSE)</f>
        <v>10.9</v>
      </c>
      <c r="AX383">
        <f>VLOOKUP($G383,county_facts!$A:$BB,46,FALSE)</f>
        <v>31.2</v>
      </c>
      <c r="AY383">
        <f>VLOOKUP($G383,county_facts!$A:$BB,47,FALSE)</f>
        <v>32021431</v>
      </c>
      <c r="AZ383">
        <f>VLOOKUP($G383,county_facts!$A:$BB,48,FALSE)</f>
        <v>6643987</v>
      </c>
      <c r="BA383">
        <f>VLOOKUP($G383,county_facts!$A:$BB,49,FALSE)</f>
        <v>11763753</v>
      </c>
      <c r="BB383">
        <f>VLOOKUP($G383,county_facts!$A:$BB,50,FALSE)</f>
        <v>11641</v>
      </c>
      <c r="BC383">
        <f>VLOOKUP($G383,county_facts!$A:$BB,51,FALSE)</f>
        <v>1562250</v>
      </c>
      <c r="BD383">
        <f>VLOOKUP($G383,county_facts!$A:$BB,52,FALSE)</f>
        <v>2001</v>
      </c>
      <c r="BE383">
        <f>VLOOKUP($G383,county_facts!$A:$BB,53,FALSE)</f>
        <v>715.94</v>
      </c>
      <c r="BF383">
        <f>VLOOKUP($G383,county_facts!$A:$BB,54,FALSE)</f>
        <v>1465.2</v>
      </c>
    </row>
    <row r="384" spans="1:58" x14ac:dyDescent="0.3">
      <c r="A384" t="s">
        <v>9</v>
      </c>
      <c r="B384" t="s">
        <v>182</v>
      </c>
      <c r="C384">
        <v>401</v>
      </c>
      <c r="D384" t="s">
        <v>132</v>
      </c>
      <c r="E384">
        <v>659</v>
      </c>
      <c r="F384">
        <v>0.60849772400000002</v>
      </c>
      <c r="G384">
        <v>6011</v>
      </c>
      <c r="H384">
        <f>VLOOKUP($G384,county_facts!$A:$BB,4,FALSE)</f>
        <v>21419</v>
      </c>
      <c r="I384">
        <f>VLOOKUP($G384,county_facts!$A:$BB,5,FALSE)</f>
        <v>21419</v>
      </c>
      <c r="J384">
        <f>VLOOKUP($G384,county_facts!$A:$BB,6,FALSE)</f>
        <v>0</v>
      </c>
      <c r="K384">
        <f>VLOOKUP($G384,county_facts!$A:$BB,7,FALSE)</f>
        <v>21419</v>
      </c>
      <c r="L384">
        <f>VLOOKUP($G384,county_facts!$A:$BB,8,FALSE)</f>
        <v>7.4</v>
      </c>
      <c r="M384">
        <f>VLOOKUP($G384,county_facts!$A:$BB,9,FALSE)</f>
        <v>28</v>
      </c>
      <c r="N384">
        <f>VLOOKUP($G384,county_facts!$A:$BB,10,FALSE)</f>
        <v>13.1</v>
      </c>
      <c r="O384">
        <f>VLOOKUP($G384,county_facts!$A:$BB,11,FALSE)</f>
        <v>48.6</v>
      </c>
      <c r="P384">
        <f>VLOOKUP($G384,county_facts!$A:$BB,12,FALSE)</f>
        <v>91.6</v>
      </c>
      <c r="Q384">
        <f>VLOOKUP($G384,county_facts!$A:$BB,13,FALSE)</f>
        <v>1.2</v>
      </c>
      <c r="R384">
        <f>VLOOKUP($G384,county_facts!$A:$BB,14,FALSE)</f>
        <v>2.6</v>
      </c>
      <c r="S384">
        <f>VLOOKUP($G384,county_facts!$A:$BB,15,FALSE)</f>
        <v>1.8</v>
      </c>
      <c r="T384">
        <f>VLOOKUP($G384,county_facts!$A:$BB,16,FALSE)</f>
        <v>0.6</v>
      </c>
      <c r="U384">
        <f>VLOOKUP($G384,county_facts!$A:$BB,17,FALSE)</f>
        <v>2.2999999999999998</v>
      </c>
      <c r="V384">
        <f>VLOOKUP($G384,county_facts!$A:$BB,18,FALSE)</f>
        <v>58.1</v>
      </c>
      <c r="W384">
        <f>VLOOKUP($G384,county_facts!$A:$BB,19,FALSE)</f>
        <v>36.700000000000003</v>
      </c>
      <c r="X384">
        <f>VLOOKUP($G384,county_facts!$A:$BB,20,FALSE)</f>
        <v>82.4</v>
      </c>
      <c r="Y384">
        <f>VLOOKUP($G384,county_facts!$A:$BB,21,FALSE)</f>
        <v>23.3</v>
      </c>
      <c r="Z384">
        <f>VLOOKUP($G384,county_facts!$A:$BB,22,FALSE)</f>
        <v>46.3</v>
      </c>
      <c r="AA384">
        <f>VLOOKUP($G384,county_facts!$A:$BB,23,FALSE)</f>
        <v>69.400000000000006</v>
      </c>
      <c r="AB384">
        <f>VLOOKUP($G384,county_facts!$A:$BB,24,FALSE)</f>
        <v>13.8</v>
      </c>
      <c r="AC384">
        <f>VLOOKUP($G384,county_facts!$A:$BB,25,FALSE)</f>
        <v>1126</v>
      </c>
      <c r="AD384">
        <f>VLOOKUP($G384,county_facts!$A:$BB,26,FALSE)</f>
        <v>21.2</v>
      </c>
      <c r="AE384">
        <f>VLOOKUP($G384,county_facts!$A:$BB,27,FALSE)</f>
        <v>7938</v>
      </c>
      <c r="AF384">
        <f>VLOOKUP($G384,county_facts!$A:$BB,28,FALSE)</f>
        <v>63.3</v>
      </c>
      <c r="AG384">
        <f>VLOOKUP($G384,county_facts!$A:$BB,29,FALSE)</f>
        <v>12</v>
      </c>
      <c r="AH384">
        <f>VLOOKUP($G384,county_facts!$A:$BB,30,FALSE)</f>
        <v>181600</v>
      </c>
      <c r="AI384">
        <f>VLOOKUP($G384,county_facts!$A:$BB,31,FALSE)</f>
        <v>6853</v>
      </c>
      <c r="AJ384">
        <f>VLOOKUP($G384,county_facts!$A:$BB,32,FALSE)</f>
        <v>3.07</v>
      </c>
      <c r="AK384">
        <f>VLOOKUP($G384,county_facts!$A:$BB,33,FALSE)</f>
        <v>21579</v>
      </c>
      <c r="AL384">
        <f>VLOOKUP($G384,county_facts!$A:$BB,34,FALSE)</f>
        <v>52158</v>
      </c>
      <c r="AM384">
        <f>VLOOKUP($G384,county_facts!$A:$BB,35,FALSE)</f>
        <v>12.5</v>
      </c>
      <c r="AN384">
        <f>VLOOKUP($G384,county_facts!$A:$BB,36,FALSE)</f>
        <v>376</v>
      </c>
      <c r="AO384">
        <f>VLOOKUP($G384,county_facts!$A:$BB,37,FALSE)</f>
        <v>3956</v>
      </c>
      <c r="AP384">
        <f>VLOOKUP($G384,county_facts!$A:$BB,38,FALSE)</f>
        <v>1.3</v>
      </c>
      <c r="AQ384">
        <f>VLOOKUP($G384,county_facts!$A:$BB,39,FALSE)</f>
        <v>974</v>
      </c>
      <c r="AR384">
        <f>VLOOKUP($G384,county_facts!$A:$BB,40,FALSE)</f>
        <v>1234</v>
      </c>
      <c r="AS384">
        <f>VLOOKUP($G384,county_facts!$A:$BB,41,FALSE)</f>
        <v>0</v>
      </c>
      <c r="AT384">
        <f>VLOOKUP($G384,county_facts!$A:$BB,42,FALSE)</f>
        <v>0</v>
      </c>
      <c r="AU384">
        <f>VLOOKUP($G384,county_facts!$A:$BB,43,FALSE)</f>
        <v>0</v>
      </c>
      <c r="AV384">
        <f>VLOOKUP($G384,county_facts!$A:$BB,44,FALSE)</f>
        <v>0</v>
      </c>
      <c r="AW384">
        <f>VLOOKUP($G384,county_facts!$A:$BB,45,FALSE)</f>
        <v>0</v>
      </c>
      <c r="AX384">
        <f>VLOOKUP($G384,county_facts!$A:$BB,46,FALSE)</f>
        <v>25.9</v>
      </c>
      <c r="AY384">
        <f>VLOOKUP($G384,county_facts!$A:$BB,47,FALSE)</f>
        <v>288416</v>
      </c>
      <c r="AZ384">
        <f>VLOOKUP($G384,county_facts!$A:$BB,48,FALSE)</f>
        <v>183229</v>
      </c>
      <c r="BA384">
        <f>VLOOKUP($G384,county_facts!$A:$BB,49,FALSE)</f>
        <v>208543</v>
      </c>
      <c r="BB384">
        <f>VLOOKUP($G384,county_facts!$A:$BB,50,FALSE)</f>
        <v>9884</v>
      </c>
      <c r="BC384">
        <f>VLOOKUP($G384,county_facts!$A:$BB,51,FALSE)</f>
        <v>91604</v>
      </c>
      <c r="BD384">
        <f>VLOOKUP($G384,county_facts!$A:$BB,52,FALSE)</f>
        <v>58</v>
      </c>
      <c r="BE384">
        <f>VLOOKUP($G384,county_facts!$A:$BB,53,FALSE)</f>
        <v>1150.73</v>
      </c>
      <c r="BF384">
        <f>VLOOKUP($G384,county_facts!$A:$BB,54,FALSE)</f>
        <v>18.600000000000001</v>
      </c>
    </row>
    <row r="385" spans="1:58" x14ac:dyDescent="0.3">
      <c r="A385" t="s">
        <v>6</v>
      </c>
      <c r="B385" t="s">
        <v>182</v>
      </c>
      <c r="C385">
        <v>258</v>
      </c>
      <c r="D385" t="s">
        <v>132</v>
      </c>
      <c r="E385">
        <v>659</v>
      </c>
      <c r="F385">
        <v>0.39150227599999998</v>
      </c>
      <c r="G385">
        <v>6011</v>
      </c>
      <c r="H385">
        <f>VLOOKUP($G385,county_facts!$A:$BB,4,FALSE)</f>
        <v>21419</v>
      </c>
      <c r="I385">
        <f>VLOOKUP($G385,county_facts!$A:$BB,5,FALSE)</f>
        <v>21419</v>
      </c>
      <c r="J385">
        <f>VLOOKUP($G385,county_facts!$A:$BB,6,FALSE)</f>
        <v>0</v>
      </c>
      <c r="K385">
        <f>VLOOKUP($G385,county_facts!$A:$BB,7,FALSE)</f>
        <v>21419</v>
      </c>
      <c r="L385">
        <f>VLOOKUP($G385,county_facts!$A:$BB,8,FALSE)</f>
        <v>7.4</v>
      </c>
      <c r="M385">
        <f>VLOOKUP($G385,county_facts!$A:$BB,9,FALSE)</f>
        <v>28</v>
      </c>
      <c r="N385">
        <f>VLOOKUP($G385,county_facts!$A:$BB,10,FALSE)</f>
        <v>13.1</v>
      </c>
      <c r="O385">
        <f>VLOOKUP($G385,county_facts!$A:$BB,11,FALSE)</f>
        <v>48.6</v>
      </c>
      <c r="P385">
        <f>VLOOKUP($G385,county_facts!$A:$BB,12,FALSE)</f>
        <v>91.6</v>
      </c>
      <c r="Q385">
        <f>VLOOKUP($G385,county_facts!$A:$BB,13,FALSE)</f>
        <v>1.2</v>
      </c>
      <c r="R385">
        <f>VLOOKUP($G385,county_facts!$A:$BB,14,FALSE)</f>
        <v>2.6</v>
      </c>
      <c r="S385">
        <f>VLOOKUP($G385,county_facts!$A:$BB,15,FALSE)</f>
        <v>1.8</v>
      </c>
      <c r="T385">
        <f>VLOOKUP($G385,county_facts!$A:$BB,16,FALSE)</f>
        <v>0.6</v>
      </c>
      <c r="U385">
        <f>VLOOKUP($G385,county_facts!$A:$BB,17,FALSE)</f>
        <v>2.2999999999999998</v>
      </c>
      <c r="V385">
        <f>VLOOKUP($G385,county_facts!$A:$BB,18,FALSE)</f>
        <v>58.1</v>
      </c>
      <c r="W385">
        <f>VLOOKUP($G385,county_facts!$A:$BB,19,FALSE)</f>
        <v>36.700000000000003</v>
      </c>
      <c r="X385">
        <f>VLOOKUP($G385,county_facts!$A:$BB,20,FALSE)</f>
        <v>82.4</v>
      </c>
      <c r="Y385">
        <f>VLOOKUP($G385,county_facts!$A:$BB,21,FALSE)</f>
        <v>23.3</v>
      </c>
      <c r="Z385">
        <f>VLOOKUP($G385,county_facts!$A:$BB,22,FALSE)</f>
        <v>46.3</v>
      </c>
      <c r="AA385">
        <f>VLOOKUP($G385,county_facts!$A:$BB,23,FALSE)</f>
        <v>69.400000000000006</v>
      </c>
      <c r="AB385">
        <f>VLOOKUP($G385,county_facts!$A:$BB,24,FALSE)</f>
        <v>13.8</v>
      </c>
      <c r="AC385">
        <f>VLOOKUP($G385,county_facts!$A:$BB,25,FALSE)</f>
        <v>1126</v>
      </c>
      <c r="AD385">
        <f>VLOOKUP($G385,county_facts!$A:$BB,26,FALSE)</f>
        <v>21.2</v>
      </c>
      <c r="AE385">
        <f>VLOOKUP($G385,county_facts!$A:$BB,27,FALSE)</f>
        <v>7938</v>
      </c>
      <c r="AF385">
        <f>VLOOKUP($G385,county_facts!$A:$BB,28,FALSE)</f>
        <v>63.3</v>
      </c>
      <c r="AG385">
        <f>VLOOKUP($G385,county_facts!$A:$BB,29,FALSE)</f>
        <v>12</v>
      </c>
      <c r="AH385">
        <f>VLOOKUP($G385,county_facts!$A:$BB,30,FALSE)</f>
        <v>181600</v>
      </c>
      <c r="AI385">
        <f>VLOOKUP($G385,county_facts!$A:$BB,31,FALSE)</f>
        <v>6853</v>
      </c>
      <c r="AJ385">
        <f>VLOOKUP($G385,county_facts!$A:$BB,32,FALSE)</f>
        <v>3.07</v>
      </c>
      <c r="AK385">
        <f>VLOOKUP($G385,county_facts!$A:$BB,33,FALSE)</f>
        <v>21579</v>
      </c>
      <c r="AL385">
        <f>VLOOKUP($G385,county_facts!$A:$BB,34,FALSE)</f>
        <v>52158</v>
      </c>
      <c r="AM385">
        <f>VLOOKUP($G385,county_facts!$A:$BB,35,FALSE)</f>
        <v>12.5</v>
      </c>
      <c r="AN385">
        <f>VLOOKUP($G385,county_facts!$A:$BB,36,FALSE)</f>
        <v>376</v>
      </c>
      <c r="AO385">
        <f>VLOOKUP($G385,county_facts!$A:$BB,37,FALSE)</f>
        <v>3956</v>
      </c>
      <c r="AP385">
        <f>VLOOKUP($G385,county_facts!$A:$BB,38,FALSE)</f>
        <v>1.3</v>
      </c>
      <c r="AQ385">
        <f>VLOOKUP($G385,county_facts!$A:$BB,39,FALSE)</f>
        <v>974</v>
      </c>
      <c r="AR385">
        <f>VLOOKUP($G385,county_facts!$A:$BB,40,FALSE)</f>
        <v>1234</v>
      </c>
      <c r="AS385">
        <f>VLOOKUP($G385,county_facts!$A:$BB,41,FALSE)</f>
        <v>0</v>
      </c>
      <c r="AT385">
        <f>VLOOKUP($G385,county_facts!$A:$BB,42,FALSE)</f>
        <v>0</v>
      </c>
      <c r="AU385">
        <f>VLOOKUP($G385,county_facts!$A:$BB,43,FALSE)</f>
        <v>0</v>
      </c>
      <c r="AV385">
        <f>VLOOKUP($G385,county_facts!$A:$BB,44,FALSE)</f>
        <v>0</v>
      </c>
      <c r="AW385">
        <f>VLOOKUP($G385,county_facts!$A:$BB,45,FALSE)</f>
        <v>0</v>
      </c>
      <c r="AX385">
        <f>VLOOKUP($G385,county_facts!$A:$BB,46,FALSE)</f>
        <v>25.9</v>
      </c>
      <c r="AY385">
        <f>VLOOKUP($G385,county_facts!$A:$BB,47,FALSE)</f>
        <v>288416</v>
      </c>
      <c r="AZ385">
        <f>VLOOKUP($G385,county_facts!$A:$BB,48,FALSE)</f>
        <v>183229</v>
      </c>
      <c r="BA385">
        <f>VLOOKUP($G385,county_facts!$A:$BB,49,FALSE)</f>
        <v>208543</v>
      </c>
      <c r="BB385">
        <f>VLOOKUP($G385,county_facts!$A:$BB,50,FALSE)</f>
        <v>9884</v>
      </c>
      <c r="BC385">
        <f>VLOOKUP($G385,county_facts!$A:$BB,51,FALSE)</f>
        <v>91604</v>
      </c>
      <c r="BD385">
        <f>VLOOKUP($G385,county_facts!$A:$BB,52,FALSE)</f>
        <v>58</v>
      </c>
      <c r="BE385">
        <f>VLOOKUP($G385,county_facts!$A:$BB,53,FALSE)</f>
        <v>1150.73</v>
      </c>
      <c r="BF385">
        <f>VLOOKUP($G385,county_facts!$A:$BB,54,FALSE)</f>
        <v>18.600000000000001</v>
      </c>
    </row>
    <row r="386" spans="1:58" x14ac:dyDescent="0.3">
      <c r="A386" t="s">
        <v>9</v>
      </c>
      <c r="B386" t="s">
        <v>183</v>
      </c>
      <c r="C386">
        <v>1532</v>
      </c>
      <c r="D386" t="s">
        <v>132</v>
      </c>
      <c r="E386">
        <v>3062</v>
      </c>
      <c r="F386">
        <v>0.50032658399999996</v>
      </c>
      <c r="G386">
        <v>6009</v>
      </c>
      <c r="H386">
        <f>VLOOKUP($G386,county_facts!$A:$BB,4,FALSE)</f>
        <v>44624</v>
      </c>
      <c r="I386">
        <f>VLOOKUP($G386,county_facts!$A:$BB,5,FALSE)</f>
        <v>45578</v>
      </c>
      <c r="J386">
        <f>VLOOKUP($G386,county_facts!$A:$BB,6,FALSE)</f>
        <v>-2.1</v>
      </c>
      <c r="K386">
        <f>VLOOKUP($G386,county_facts!$A:$BB,7,FALSE)</f>
        <v>45578</v>
      </c>
      <c r="L386">
        <f>VLOOKUP($G386,county_facts!$A:$BB,8,FALSE)</f>
        <v>3.9</v>
      </c>
      <c r="M386">
        <f>VLOOKUP($G386,county_facts!$A:$BB,9,FALSE)</f>
        <v>17.7</v>
      </c>
      <c r="N386">
        <f>VLOOKUP($G386,county_facts!$A:$BB,10,FALSE)</f>
        <v>25.1</v>
      </c>
      <c r="O386">
        <f>VLOOKUP($G386,county_facts!$A:$BB,11,FALSE)</f>
        <v>50</v>
      </c>
      <c r="P386">
        <f>VLOOKUP($G386,county_facts!$A:$BB,12,FALSE)</f>
        <v>91.9</v>
      </c>
      <c r="Q386">
        <f>VLOOKUP($G386,county_facts!$A:$BB,13,FALSE)</f>
        <v>1</v>
      </c>
      <c r="R386">
        <f>VLOOKUP($G386,county_facts!$A:$BB,14,FALSE)</f>
        <v>1.9</v>
      </c>
      <c r="S386">
        <f>VLOOKUP($G386,county_facts!$A:$BB,15,FALSE)</f>
        <v>1.5</v>
      </c>
      <c r="T386">
        <f>VLOOKUP($G386,county_facts!$A:$BB,16,FALSE)</f>
        <v>0.2</v>
      </c>
      <c r="U386">
        <f>VLOOKUP($G386,county_facts!$A:$BB,17,FALSE)</f>
        <v>3.5</v>
      </c>
      <c r="V386">
        <f>VLOOKUP($G386,county_facts!$A:$BB,18,FALSE)</f>
        <v>11.5</v>
      </c>
      <c r="W386">
        <f>VLOOKUP($G386,county_facts!$A:$BB,19,FALSE)</f>
        <v>82.1</v>
      </c>
      <c r="X386">
        <f>VLOOKUP($G386,county_facts!$A:$BB,20,FALSE)</f>
        <v>89.3</v>
      </c>
      <c r="Y386">
        <f>VLOOKUP($G386,county_facts!$A:$BB,21,FALSE)</f>
        <v>4.2</v>
      </c>
      <c r="Z386">
        <f>VLOOKUP($G386,county_facts!$A:$BB,22,FALSE)</f>
        <v>7</v>
      </c>
      <c r="AA386">
        <f>VLOOKUP($G386,county_facts!$A:$BB,23,FALSE)</f>
        <v>92.8</v>
      </c>
      <c r="AB386">
        <f>VLOOKUP($G386,county_facts!$A:$BB,24,FALSE)</f>
        <v>21.2</v>
      </c>
      <c r="AC386">
        <f>VLOOKUP($G386,county_facts!$A:$BB,25,FALSE)</f>
        <v>5216</v>
      </c>
      <c r="AD386">
        <f>VLOOKUP($G386,county_facts!$A:$BB,26,FALSE)</f>
        <v>35.5</v>
      </c>
      <c r="AE386">
        <f>VLOOKUP($G386,county_facts!$A:$BB,27,FALSE)</f>
        <v>28053</v>
      </c>
      <c r="AF386">
        <f>VLOOKUP($G386,county_facts!$A:$BB,28,FALSE)</f>
        <v>78.400000000000006</v>
      </c>
      <c r="AG386">
        <f>VLOOKUP($G386,county_facts!$A:$BB,29,FALSE)</f>
        <v>4.5999999999999996</v>
      </c>
      <c r="AH386">
        <f>VLOOKUP($G386,county_facts!$A:$BB,30,FALSE)</f>
        <v>254800</v>
      </c>
      <c r="AI386">
        <f>VLOOKUP($G386,county_facts!$A:$BB,31,FALSE)</f>
        <v>18702</v>
      </c>
      <c r="AJ386">
        <f>VLOOKUP($G386,county_facts!$A:$BB,32,FALSE)</f>
        <v>2.38</v>
      </c>
      <c r="AK386">
        <f>VLOOKUP($G386,county_facts!$A:$BB,33,FALSE)</f>
        <v>29329</v>
      </c>
      <c r="AL386">
        <f>VLOOKUP($G386,county_facts!$A:$BB,34,FALSE)</f>
        <v>55295</v>
      </c>
      <c r="AM386">
        <f>VLOOKUP($G386,county_facts!$A:$BB,35,FALSE)</f>
        <v>10.9</v>
      </c>
      <c r="AN386">
        <f>VLOOKUP($G386,county_facts!$A:$BB,36,FALSE)</f>
        <v>881</v>
      </c>
      <c r="AO386">
        <f>VLOOKUP($G386,county_facts!$A:$BB,37,FALSE)</f>
        <v>5729</v>
      </c>
      <c r="AP386">
        <f>VLOOKUP($G386,county_facts!$A:$BB,38,FALSE)</f>
        <v>1.3</v>
      </c>
      <c r="AQ386">
        <f>VLOOKUP($G386,county_facts!$A:$BB,39,FALSE)</f>
        <v>3521</v>
      </c>
      <c r="AR386">
        <f>VLOOKUP($G386,county_facts!$A:$BB,40,FALSE)</f>
        <v>5365</v>
      </c>
      <c r="AS386">
        <f>VLOOKUP($G386,county_facts!$A:$BB,41,FALSE)</f>
        <v>0</v>
      </c>
      <c r="AT386">
        <f>VLOOKUP($G386,county_facts!$A:$BB,42,FALSE)</f>
        <v>0</v>
      </c>
      <c r="AU386">
        <f>VLOOKUP($G386,county_facts!$A:$BB,43,FALSE)</f>
        <v>0</v>
      </c>
      <c r="AV386">
        <f>VLOOKUP($G386,county_facts!$A:$BB,44,FALSE)</f>
        <v>0</v>
      </c>
      <c r="AW386">
        <f>VLOOKUP($G386,county_facts!$A:$BB,45,FALSE)</f>
        <v>0</v>
      </c>
      <c r="AX386">
        <f>VLOOKUP($G386,county_facts!$A:$BB,46,FALSE)</f>
        <v>24.7</v>
      </c>
      <c r="AY386">
        <f>VLOOKUP($G386,county_facts!$A:$BB,47,FALSE)</f>
        <v>0</v>
      </c>
      <c r="AZ386">
        <f>VLOOKUP($G386,county_facts!$A:$BB,48,FALSE)</f>
        <v>24179</v>
      </c>
      <c r="BA386">
        <f>VLOOKUP($G386,county_facts!$A:$BB,49,FALSE)</f>
        <v>292762</v>
      </c>
      <c r="BB386">
        <f>VLOOKUP($G386,county_facts!$A:$BB,50,FALSE)</f>
        <v>6249</v>
      </c>
      <c r="BC386">
        <f>VLOOKUP($G386,county_facts!$A:$BB,51,FALSE)</f>
        <v>42359</v>
      </c>
      <c r="BD386">
        <f>VLOOKUP($G386,county_facts!$A:$BB,52,FALSE)</f>
        <v>70</v>
      </c>
      <c r="BE386">
        <f>VLOOKUP($G386,county_facts!$A:$BB,53,FALSE)</f>
        <v>1020.01</v>
      </c>
      <c r="BF386">
        <f>VLOOKUP($G386,county_facts!$A:$BB,54,FALSE)</f>
        <v>44.7</v>
      </c>
    </row>
    <row r="387" spans="1:58" x14ac:dyDescent="0.3">
      <c r="A387" t="s">
        <v>6</v>
      </c>
      <c r="B387" t="s">
        <v>183</v>
      </c>
      <c r="C387">
        <v>1530</v>
      </c>
      <c r="D387" t="s">
        <v>132</v>
      </c>
      <c r="E387">
        <v>3062</v>
      </c>
      <c r="F387">
        <v>0.49967341599999998</v>
      </c>
      <c r="G387">
        <v>6009</v>
      </c>
      <c r="H387">
        <f>VLOOKUP($G387,county_facts!$A:$BB,4,FALSE)</f>
        <v>44624</v>
      </c>
      <c r="I387">
        <f>VLOOKUP($G387,county_facts!$A:$BB,5,FALSE)</f>
        <v>45578</v>
      </c>
      <c r="J387">
        <f>VLOOKUP($G387,county_facts!$A:$BB,6,FALSE)</f>
        <v>-2.1</v>
      </c>
      <c r="K387">
        <f>VLOOKUP($G387,county_facts!$A:$BB,7,FALSE)</f>
        <v>45578</v>
      </c>
      <c r="L387">
        <f>VLOOKUP($G387,county_facts!$A:$BB,8,FALSE)</f>
        <v>3.9</v>
      </c>
      <c r="M387">
        <f>VLOOKUP($G387,county_facts!$A:$BB,9,FALSE)</f>
        <v>17.7</v>
      </c>
      <c r="N387">
        <f>VLOOKUP($G387,county_facts!$A:$BB,10,FALSE)</f>
        <v>25.1</v>
      </c>
      <c r="O387">
        <f>VLOOKUP($G387,county_facts!$A:$BB,11,FALSE)</f>
        <v>50</v>
      </c>
      <c r="P387">
        <f>VLOOKUP($G387,county_facts!$A:$BB,12,FALSE)</f>
        <v>91.9</v>
      </c>
      <c r="Q387">
        <f>VLOOKUP($G387,county_facts!$A:$BB,13,FALSE)</f>
        <v>1</v>
      </c>
      <c r="R387">
        <f>VLOOKUP($G387,county_facts!$A:$BB,14,FALSE)</f>
        <v>1.9</v>
      </c>
      <c r="S387">
        <f>VLOOKUP($G387,county_facts!$A:$BB,15,FALSE)</f>
        <v>1.5</v>
      </c>
      <c r="T387">
        <f>VLOOKUP($G387,county_facts!$A:$BB,16,FALSE)</f>
        <v>0.2</v>
      </c>
      <c r="U387">
        <f>VLOOKUP($G387,county_facts!$A:$BB,17,FALSE)</f>
        <v>3.5</v>
      </c>
      <c r="V387">
        <f>VLOOKUP($G387,county_facts!$A:$BB,18,FALSE)</f>
        <v>11.5</v>
      </c>
      <c r="W387">
        <f>VLOOKUP($G387,county_facts!$A:$BB,19,FALSE)</f>
        <v>82.1</v>
      </c>
      <c r="X387">
        <f>VLOOKUP($G387,county_facts!$A:$BB,20,FALSE)</f>
        <v>89.3</v>
      </c>
      <c r="Y387">
        <f>VLOOKUP($G387,county_facts!$A:$BB,21,FALSE)</f>
        <v>4.2</v>
      </c>
      <c r="Z387">
        <f>VLOOKUP($G387,county_facts!$A:$BB,22,FALSE)</f>
        <v>7</v>
      </c>
      <c r="AA387">
        <f>VLOOKUP($G387,county_facts!$A:$BB,23,FALSE)</f>
        <v>92.8</v>
      </c>
      <c r="AB387">
        <f>VLOOKUP($G387,county_facts!$A:$BB,24,FALSE)</f>
        <v>21.2</v>
      </c>
      <c r="AC387">
        <f>VLOOKUP($G387,county_facts!$A:$BB,25,FALSE)</f>
        <v>5216</v>
      </c>
      <c r="AD387">
        <f>VLOOKUP($G387,county_facts!$A:$BB,26,FALSE)</f>
        <v>35.5</v>
      </c>
      <c r="AE387">
        <f>VLOOKUP($G387,county_facts!$A:$BB,27,FALSE)</f>
        <v>28053</v>
      </c>
      <c r="AF387">
        <f>VLOOKUP($G387,county_facts!$A:$BB,28,FALSE)</f>
        <v>78.400000000000006</v>
      </c>
      <c r="AG387">
        <f>VLOOKUP($G387,county_facts!$A:$BB,29,FALSE)</f>
        <v>4.5999999999999996</v>
      </c>
      <c r="AH387">
        <f>VLOOKUP($G387,county_facts!$A:$BB,30,FALSE)</f>
        <v>254800</v>
      </c>
      <c r="AI387">
        <f>VLOOKUP($G387,county_facts!$A:$BB,31,FALSE)</f>
        <v>18702</v>
      </c>
      <c r="AJ387">
        <f>VLOOKUP($G387,county_facts!$A:$BB,32,FALSE)</f>
        <v>2.38</v>
      </c>
      <c r="AK387">
        <f>VLOOKUP($G387,county_facts!$A:$BB,33,FALSE)</f>
        <v>29329</v>
      </c>
      <c r="AL387">
        <f>VLOOKUP($G387,county_facts!$A:$BB,34,FALSE)</f>
        <v>55295</v>
      </c>
      <c r="AM387">
        <f>VLOOKUP($G387,county_facts!$A:$BB,35,FALSE)</f>
        <v>10.9</v>
      </c>
      <c r="AN387">
        <f>VLOOKUP($G387,county_facts!$A:$BB,36,FALSE)</f>
        <v>881</v>
      </c>
      <c r="AO387">
        <f>VLOOKUP($G387,county_facts!$A:$BB,37,FALSE)</f>
        <v>5729</v>
      </c>
      <c r="AP387">
        <f>VLOOKUP($G387,county_facts!$A:$BB,38,FALSE)</f>
        <v>1.3</v>
      </c>
      <c r="AQ387">
        <f>VLOOKUP($G387,county_facts!$A:$BB,39,FALSE)</f>
        <v>3521</v>
      </c>
      <c r="AR387">
        <f>VLOOKUP($G387,county_facts!$A:$BB,40,FALSE)</f>
        <v>5365</v>
      </c>
      <c r="AS387">
        <f>VLOOKUP($G387,county_facts!$A:$BB,41,FALSE)</f>
        <v>0</v>
      </c>
      <c r="AT387">
        <f>VLOOKUP($G387,county_facts!$A:$BB,42,FALSE)</f>
        <v>0</v>
      </c>
      <c r="AU387">
        <f>VLOOKUP($G387,county_facts!$A:$BB,43,FALSE)</f>
        <v>0</v>
      </c>
      <c r="AV387">
        <f>VLOOKUP($G387,county_facts!$A:$BB,44,FALSE)</f>
        <v>0</v>
      </c>
      <c r="AW387">
        <f>VLOOKUP($G387,county_facts!$A:$BB,45,FALSE)</f>
        <v>0</v>
      </c>
      <c r="AX387">
        <f>VLOOKUP($G387,county_facts!$A:$BB,46,FALSE)</f>
        <v>24.7</v>
      </c>
      <c r="AY387">
        <f>VLOOKUP($G387,county_facts!$A:$BB,47,FALSE)</f>
        <v>0</v>
      </c>
      <c r="AZ387">
        <f>VLOOKUP($G387,county_facts!$A:$BB,48,FALSE)</f>
        <v>24179</v>
      </c>
      <c r="BA387">
        <f>VLOOKUP($G387,county_facts!$A:$BB,49,FALSE)</f>
        <v>292762</v>
      </c>
      <c r="BB387">
        <f>VLOOKUP($G387,county_facts!$A:$BB,50,FALSE)</f>
        <v>6249</v>
      </c>
      <c r="BC387">
        <f>VLOOKUP($G387,county_facts!$A:$BB,51,FALSE)</f>
        <v>42359</v>
      </c>
      <c r="BD387">
        <f>VLOOKUP($G387,county_facts!$A:$BB,52,FALSE)</f>
        <v>70</v>
      </c>
      <c r="BE387">
        <f>VLOOKUP($G387,county_facts!$A:$BB,53,FALSE)</f>
        <v>1020.01</v>
      </c>
      <c r="BF387">
        <f>VLOOKUP($G387,county_facts!$A:$BB,54,FALSE)</f>
        <v>44.7</v>
      </c>
    </row>
    <row r="388" spans="1:58" x14ac:dyDescent="0.3">
      <c r="A388" t="s">
        <v>9</v>
      </c>
      <c r="B388" t="s">
        <v>184</v>
      </c>
      <c r="C388">
        <v>10383</v>
      </c>
      <c r="D388" t="s">
        <v>132</v>
      </c>
      <c r="E388">
        <v>15948</v>
      </c>
      <c r="F388">
        <v>0.65105342399999999</v>
      </c>
      <c r="G388">
        <v>6007</v>
      </c>
      <c r="H388">
        <f>VLOOKUP($G388,county_facts!$A:$BB,4,FALSE)</f>
        <v>224241</v>
      </c>
      <c r="I388">
        <f>VLOOKUP($G388,county_facts!$A:$BB,5,FALSE)</f>
        <v>220000</v>
      </c>
      <c r="J388">
        <f>VLOOKUP($G388,county_facts!$A:$BB,6,FALSE)</f>
        <v>1.9</v>
      </c>
      <c r="K388">
        <f>VLOOKUP($G388,county_facts!$A:$BB,7,FALSE)</f>
        <v>220000</v>
      </c>
      <c r="L388">
        <f>VLOOKUP($G388,county_facts!$A:$BB,8,FALSE)</f>
        <v>5.4</v>
      </c>
      <c r="M388">
        <f>VLOOKUP($G388,county_facts!$A:$BB,9,FALSE)</f>
        <v>20.2</v>
      </c>
      <c r="N388">
        <f>VLOOKUP($G388,county_facts!$A:$BB,10,FALSE)</f>
        <v>17</v>
      </c>
      <c r="O388">
        <f>VLOOKUP($G388,county_facts!$A:$BB,11,FALSE)</f>
        <v>50.5</v>
      </c>
      <c r="P388">
        <f>VLOOKUP($G388,county_facts!$A:$BB,12,FALSE)</f>
        <v>86.6</v>
      </c>
      <c r="Q388">
        <f>VLOOKUP($G388,county_facts!$A:$BB,13,FALSE)</f>
        <v>1.8</v>
      </c>
      <c r="R388">
        <f>VLOOKUP($G388,county_facts!$A:$BB,14,FALSE)</f>
        <v>2.5</v>
      </c>
      <c r="S388">
        <f>VLOOKUP($G388,county_facts!$A:$BB,15,FALSE)</f>
        <v>4.5999999999999996</v>
      </c>
      <c r="T388">
        <f>VLOOKUP($G388,county_facts!$A:$BB,16,FALSE)</f>
        <v>0.3</v>
      </c>
      <c r="U388">
        <f>VLOOKUP($G388,county_facts!$A:$BB,17,FALSE)</f>
        <v>4.2</v>
      </c>
      <c r="V388">
        <f>VLOOKUP($G388,county_facts!$A:$BB,18,FALSE)</f>
        <v>15.5</v>
      </c>
      <c r="W388">
        <f>VLOOKUP($G388,county_facts!$A:$BB,19,FALSE)</f>
        <v>73.5</v>
      </c>
      <c r="X388">
        <f>VLOOKUP($G388,county_facts!$A:$BB,20,FALSE)</f>
        <v>79.099999999999994</v>
      </c>
      <c r="Y388">
        <f>VLOOKUP($G388,county_facts!$A:$BB,21,FALSE)</f>
        <v>7.5</v>
      </c>
      <c r="Z388">
        <f>VLOOKUP($G388,county_facts!$A:$BB,22,FALSE)</f>
        <v>13.6</v>
      </c>
      <c r="AA388">
        <f>VLOOKUP($G388,county_facts!$A:$BB,23,FALSE)</f>
        <v>87.7</v>
      </c>
      <c r="AB388">
        <f>VLOOKUP($G388,county_facts!$A:$BB,24,FALSE)</f>
        <v>24.4</v>
      </c>
      <c r="AC388">
        <f>VLOOKUP($G388,county_facts!$A:$BB,25,FALSE)</f>
        <v>18453</v>
      </c>
      <c r="AD388">
        <f>VLOOKUP($G388,county_facts!$A:$BB,26,FALSE)</f>
        <v>20.3</v>
      </c>
      <c r="AE388">
        <f>VLOOKUP($G388,county_facts!$A:$BB,27,FALSE)</f>
        <v>97486</v>
      </c>
      <c r="AF388">
        <f>VLOOKUP($G388,county_facts!$A:$BB,28,FALSE)</f>
        <v>60.1</v>
      </c>
      <c r="AG388">
        <f>VLOOKUP($G388,county_facts!$A:$BB,29,FALSE)</f>
        <v>20</v>
      </c>
      <c r="AH388">
        <f>VLOOKUP($G388,county_facts!$A:$BB,30,FALSE)</f>
        <v>225900</v>
      </c>
      <c r="AI388">
        <f>VLOOKUP($G388,county_facts!$A:$BB,31,FALSE)</f>
        <v>84816</v>
      </c>
      <c r="AJ388">
        <f>VLOOKUP($G388,county_facts!$A:$BB,32,FALSE)</f>
        <v>2.5299999999999998</v>
      </c>
      <c r="AK388">
        <f>VLOOKUP($G388,county_facts!$A:$BB,33,FALSE)</f>
        <v>23787</v>
      </c>
      <c r="AL388">
        <f>VLOOKUP($G388,county_facts!$A:$BB,34,FALSE)</f>
        <v>43752</v>
      </c>
      <c r="AM388">
        <f>VLOOKUP($G388,county_facts!$A:$BB,35,FALSE)</f>
        <v>20.399999999999999</v>
      </c>
      <c r="AN388">
        <f>VLOOKUP($G388,county_facts!$A:$BB,36,FALSE)</f>
        <v>4637</v>
      </c>
      <c r="AO388">
        <f>VLOOKUP($G388,county_facts!$A:$BB,37,FALSE)</f>
        <v>56166</v>
      </c>
      <c r="AP388">
        <f>VLOOKUP($G388,county_facts!$A:$BB,38,FALSE)</f>
        <v>4.5999999999999996</v>
      </c>
      <c r="AQ388">
        <f>VLOOKUP($G388,county_facts!$A:$BB,39,FALSE)</f>
        <v>13031</v>
      </c>
      <c r="AR388">
        <f>VLOOKUP($G388,county_facts!$A:$BB,40,FALSE)</f>
        <v>17307</v>
      </c>
      <c r="AS388">
        <f>VLOOKUP($G388,county_facts!$A:$BB,41,FALSE)</f>
        <v>1.2</v>
      </c>
      <c r="AT388">
        <f>VLOOKUP($G388,county_facts!$A:$BB,42,FALSE)</f>
        <v>0</v>
      </c>
      <c r="AU388">
        <f>VLOOKUP($G388,county_facts!$A:$BB,43,FALSE)</f>
        <v>2.7</v>
      </c>
      <c r="AV388">
        <f>VLOOKUP($G388,county_facts!$A:$BB,44,FALSE)</f>
        <v>0</v>
      </c>
      <c r="AW388">
        <f>VLOOKUP($G388,county_facts!$A:$BB,45,FALSE)</f>
        <v>0</v>
      </c>
      <c r="AX388">
        <f>VLOOKUP($G388,county_facts!$A:$BB,46,FALSE)</f>
        <v>30.9</v>
      </c>
      <c r="AY388">
        <f>VLOOKUP($G388,county_facts!$A:$BB,47,FALSE)</f>
        <v>987397</v>
      </c>
      <c r="AZ388">
        <f>VLOOKUP($G388,county_facts!$A:$BB,48,FALSE)</f>
        <v>796397</v>
      </c>
      <c r="BA388">
        <f>VLOOKUP($G388,county_facts!$A:$BB,49,FALSE)</f>
        <v>2400652</v>
      </c>
      <c r="BB388">
        <f>VLOOKUP($G388,county_facts!$A:$BB,50,FALSE)</f>
        <v>11025</v>
      </c>
      <c r="BC388">
        <f>VLOOKUP($G388,county_facts!$A:$BB,51,FALSE)</f>
        <v>355840</v>
      </c>
      <c r="BD388">
        <f>VLOOKUP($G388,county_facts!$A:$BB,52,FALSE)</f>
        <v>550</v>
      </c>
      <c r="BE388">
        <f>VLOOKUP($G388,county_facts!$A:$BB,53,FALSE)</f>
        <v>1636.46</v>
      </c>
      <c r="BF388">
        <f>VLOOKUP($G388,county_facts!$A:$BB,54,FALSE)</f>
        <v>134.4</v>
      </c>
    </row>
    <row r="389" spans="1:58" x14ac:dyDescent="0.3">
      <c r="A389" t="s">
        <v>6</v>
      </c>
      <c r="B389" t="s">
        <v>184</v>
      </c>
      <c r="C389">
        <v>5565</v>
      </c>
      <c r="D389" t="s">
        <v>132</v>
      </c>
      <c r="E389">
        <v>15948</v>
      </c>
      <c r="F389">
        <v>0.34894657600000001</v>
      </c>
      <c r="G389">
        <v>6007</v>
      </c>
      <c r="H389">
        <f>VLOOKUP($G389,county_facts!$A:$BB,4,FALSE)</f>
        <v>224241</v>
      </c>
      <c r="I389">
        <f>VLOOKUP($G389,county_facts!$A:$BB,5,FALSE)</f>
        <v>220000</v>
      </c>
      <c r="J389">
        <f>VLOOKUP($G389,county_facts!$A:$BB,6,FALSE)</f>
        <v>1.9</v>
      </c>
      <c r="K389">
        <f>VLOOKUP($G389,county_facts!$A:$BB,7,FALSE)</f>
        <v>220000</v>
      </c>
      <c r="L389">
        <f>VLOOKUP($G389,county_facts!$A:$BB,8,FALSE)</f>
        <v>5.4</v>
      </c>
      <c r="M389">
        <f>VLOOKUP($G389,county_facts!$A:$BB,9,FALSE)</f>
        <v>20.2</v>
      </c>
      <c r="N389">
        <f>VLOOKUP($G389,county_facts!$A:$BB,10,FALSE)</f>
        <v>17</v>
      </c>
      <c r="O389">
        <f>VLOOKUP($G389,county_facts!$A:$BB,11,FALSE)</f>
        <v>50.5</v>
      </c>
      <c r="P389">
        <f>VLOOKUP($G389,county_facts!$A:$BB,12,FALSE)</f>
        <v>86.6</v>
      </c>
      <c r="Q389">
        <f>VLOOKUP($G389,county_facts!$A:$BB,13,FALSE)</f>
        <v>1.8</v>
      </c>
      <c r="R389">
        <f>VLOOKUP($G389,county_facts!$A:$BB,14,FALSE)</f>
        <v>2.5</v>
      </c>
      <c r="S389">
        <f>VLOOKUP($G389,county_facts!$A:$BB,15,FALSE)</f>
        <v>4.5999999999999996</v>
      </c>
      <c r="T389">
        <f>VLOOKUP($G389,county_facts!$A:$BB,16,FALSE)</f>
        <v>0.3</v>
      </c>
      <c r="U389">
        <f>VLOOKUP($G389,county_facts!$A:$BB,17,FALSE)</f>
        <v>4.2</v>
      </c>
      <c r="V389">
        <f>VLOOKUP($G389,county_facts!$A:$BB,18,FALSE)</f>
        <v>15.5</v>
      </c>
      <c r="W389">
        <f>VLOOKUP($G389,county_facts!$A:$BB,19,FALSE)</f>
        <v>73.5</v>
      </c>
      <c r="X389">
        <f>VLOOKUP($G389,county_facts!$A:$BB,20,FALSE)</f>
        <v>79.099999999999994</v>
      </c>
      <c r="Y389">
        <f>VLOOKUP($G389,county_facts!$A:$BB,21,FALSE)</f>
        <v>7.5</v>
      </c>
      <c r="Z389">
        <f>VLOOKUP($G389,county_facts!$A:$BB,22,FALSE)</f>
        <v>13.6</v>
      </c>
      <c r="AA389">
        <f>VLOOKUP($G389,county_facts!$A:$BB,23,FALSE)</f>
        <v>87.7</v>
      </c>
      <c r="AB389">
        <f>VLOOKUP($G389,county_facts!$A:$BB,24,FALSE)</f>
        <v>24.4</v>
      </c>
      <c r="AC389">
        <f>VLOOKUP($G389,county_facts!$A:$BB,25,FALSE)</f>
        <v>18453</v>
      </c>
      <c r="AD389">
        <f>VLOOKUP($G389,county_facts!$A:$BB,26,FALSE)</f>
        <v>20.3</v>
      </c>
      <c r="AE389">
        <f>VLOOKUP($G389,county_facts!$A:$BB,27,FALSE)</f>
        <v>97486</v>
      </c>
      <c r="AF389">
        <f>VLOOKUP($G389,county_facts!$A:$BB,28,FALSE)</f>
        <v>60.1</v>
      </c>
      <c r="AG389">
        <f>VLOOKUP($G389,county_facts!$A:$BB,29,FALSE)</f>
        <v>20</v>
      </c>
      <c r="AH389">
        <f>VLOOKUP($G389,county_facts!$A:$BB,30,FALSE)</f>
        <v>225900</v>
      </c>
      <c r="AI389">
        <f>VLOOKUP($G389,county_facts!$A:$BB,31,FALSE)</f>
        <v>84816</v>
      </c>
      <c r="AJ389">
        <f>VLOOKUP($G389,county_facts!$A:$BB,32,FALSE)</f>
        <v>2.5299999999999998</v>
      </c>
      <c r="AK389">
        <f>VLOOKUP($G389,county_facts!$A:$BB,33,FALSE)</f>
        <v>23787</v>
      </c>
      <c r="AL389">
        <f>VLOOKUP($G389,county_facts!$A:$BB,34,FALSE)</f>
        <v>43752</v>
      </c>
      <c r="AM389">
        <f>VLOOKUP($G389,county_facts!$A:$BB,35,FALSE)</f>
        <v>20.399999999999999</v>
      </c>
      <c r="AN389">
        <f>VLOOKUP($G389,county_facts!$A:$BB,36,FALSE)</f>
        <v>4637</v>
      </c>
      <c r="AO389">
        <f>VLOOKUP($G389,county_facts!$A:$BB,37,FALSE)</f>
        <v>56166</v>
      </c>
      <c r="AP389">
        <f>VLOOKUP($G389,county_facts!$A:$BB,38,FALSE)</f>
        <v>4.5999999999999996</v>
      </c>
      <c r="AQ389">
        <f>VLOOKUP($G389,county_facts!$A:$BB,39,FALSE)</f>
        <v>13031</v>
      </c>
      <c r="AR389">
        <f>VLOOKUP($G389,county_facts!$A:$BB,40,FALSE)</f>
        <v>17307</v>
      </c>
      <c r="AS389">
        <f>VLOOKUP($G389,county_facts!$A:$BB,41,FALSE)</f>
        <v>1.2</v>
      </c>
      <c r="AT389">
        <f>VLOOKUP($G389,county_facts!$A:$BB,42,FALSE)</f>
        <v>0</v>
      </c>
      <c r="AU389">
        <f>VLOOKUP($G389,county_facts!$A:$BB,43,FALSE)</f>
        <v>2.7</v>
      </c>
      <c r="AV389">
        <f>VLOOKUP($G389,county_facts!$A:$BB,44,FALSE)</f>
        <v>0</v>
      </c>
      <c r="AW389">
        <f>VLOOKUP($G389,county_facts!$A:$BB,45,FALSE)</f>
        <v>0</v>
      </c>
      <c r="AX389">
        <f>VLOOKUP($G389,county_facts!$A:$BB,46,FALSE)</f>
        <v>30.9</v>
      </c>
      <c r="AY389">
        <f>VLOOKUP($G389,county_facts!$A:$BB,47,FALSE)</f>
        <v>987397</v>
      </c>
      <c r="AZ389">
        <f>VLOOKUP($G389,county_facts!$A:$BB,48,FALSE)</f>
        <v>796397</v>
      </c>
      <c r="BA389">
        <f>VLOOKUP($G389,county_facts!$A:$BB,49,FALSE)</f>
        <v>2400652</v>
      </c>
      <c r="BB389">
        <f>VLOOKUP($G389,county_facts!$A:$BB,50,FALSE)</f>
        <v>11025</v>
      </c>
      <c r="BC389">
        <f>VLOOKUP($G389,county_facts!$A:$BB,51,FALSE)</f>
        <v>355840</v>
      </c>
      <c r="BD389">
        <f>VLOOKUP($G389,county_facts!$A:$BB,52,FALSE)</f>
        <v>550</v>
      </c>
      <c r="BE389">
        <f>VLOOKUP($G389,county_facts!$A:$BB,53,FALSE)</f>
        <v>1636.46</v>
      </c>
      <c r="BF389">
        <f>VLOOKUP($G389,county_facts!$A:$BB,54,FALSE)</f>
        <v>134.4</v>
      </c>
    </row>
    <row r="390" spans="1:58" x14ac:dyDescent="0.3">
      <c r="A390" t="s">
        <v>6</v>
      </c>
      <c r="B390" t="s">
        <v>185</v>
      </c>
      <c r="C390">
        <v>1632</v>
      </c>
      <c r="D390" t="s">
        <v>132</v>
      </c>
      <c r="E390">
        <v>2820</v>
      </c>
      <c r="F390">
        <v>0.578723404</v>
      </c>
      <c r="G390">
        <v>6005</v>
      </c>
      <c r="H390">
        <f>VLOOKUP($G390,county_facts!$A:$BB,4,FALSE)</f>
        <v>36742</v>
      </c>
      <c r="I390">
        <f>VLOOKUP($G390,county_facts!$A:$BB,5,FALSE)</f>
        <v>38091</v>
      </c>
      <c r="J390">
        <f>VLOOKUP($G390,county_facts!$A:$BB,6,FALSE)</f>
        <v>-3.5</v>
      </c>
      <c r="K390">
        <f>VLOOKUP($G390,county_facts!$A:$BB,7,FALSE)</f>
        <v>38091</v>
      </c>
      <c r="L390">
        <f>VLOOKUP($G390,county_facts!$A:$BB,8,FALSE)</f>
        <v>3.7</v>
      </c>
      <c r="M390">
        <f>VLOOKUP($G390,county_facts!$A:$BB,9,FALSE)</f>
        <v>15.3</v>
      </c>
      <c r="N390">
        <f>VLOOKUP($G390,county_facts!$A:$BB,10,FALSE)</f>
        <v>25.1</v>
      </c>
      <c r="O390">
        <f>VLOOKUP($G390,county_facts!$A:$BB,11,FALSE)</f>
        <v>46.9</v>
      </c>
      <c r="P390">
        <f>VLOOKUP($G390,county_facts!$A:$BB,12,FALSE)</f>
        <v>90.7</v>
      </c>
      <c r="Q390">
        <f>VLOOKUP($G390,county_facts!$A:$BB,13,FALSE)</f>
        <v>2.1</v>
      </c>
      <c r="R390">
        <f>VLOOKUP($G390,county_facts!$A:$BB,14,FALSE)</f>
        <v>2.2000000000000002</v>
      </c>
      <c r="S390">
        <f>VLOOKUP($G390,county_facts!$A:$BB,15,FALSE)</f>
        <v>1.4</v>
      </c>
      <c r="T390">
        <f>VLOOKUP($G390,county_facts!$A:$BB,16,FALSE)</f>
        <v>0.2</v>
      </c>
      <c r="U390">
        <f>VLOOKUP($G390,county_facts!$A:$BB,17,FALSE)</f>
        <v>3.3</v>
      </c>
      <c r="V390">
        <f>VLOOKUP($G390,county_facts!$A:$BB,18,FALSE)</f>
        <v>13</v>
      </c>
      <c r="W390">
        <f>VLOOKUP($G390,county_facts!$A:$BB,19,FALSE)</f>
        <v>79.599999999999994</v>
      </c>
      <c r="X390">
        <f>VLOOKUP($G390,county_facts!$A:$BB,20,FALSE)</f>
        <v>86.1</v>
      </c>
      <c r="Y390">
        <f>VLOOKUP($G390,county_facts!$A:$BB,21,FALSE)</f>
        <v>5.7</v>
      </c>
      <c r="Z390">
        <f>VLOOKUP($G390,county_facts!$A:$BB,22,FALSE)</f>
        <v>9.6</v>
      </c>
      <c r="AA390">
        <f>VLOOKUP($G390,county_facts!$A:$BB,23,FALSE)</f>
        <v>88.1</v>
      </c>
      <c r="AB390">
        <f>VLOOKUP($G390,county_facts!$A:$BB,24,FALSE)</f>
        <v>19.3</v>
      </c>
      <c r="AC390">
        <f>VLOOKUP($G390,county_facts!$A:$BB,25,FALSE)</f>
        <v>4631</v>
      </c>
      <c r="AD390">
        <f>VLOOKUP($G390,county_facts!$A:$BB,26,FALSE)</f>
        <v>30</v>
      </c>
      <c r="AE390">
        <f>VLOOKUP($G390,county_facts!$A:$BB,27,FALSE)</f>
        <v>18249</v>
      </c>
      <c r="AF390">
        <f>VLOOKUP($G390,county_facts!$A:$BB,28,FALSE)</f>
        <v>76.099999999999994</v>
      </c>
      <c r="AG390">
        <f>VLOOKUP($G390,county_facts!$A:$BB,29,FALSE)</f>
        <v>8.5</v>
      </c>
      <c r="AH390">
        <f>VLOOKUP($G390,county_facts!$A:$BB,30,FALSE)</f>
        <v>270500</v>
      </c>
      <c r="AI390">
        <f>VLOOKUP($G390,county_facts!$A:$BB,31,FALSE)</f>
        <v>14262</v>
      </c>
      <c r="AJ390">
        <f>VLOOKUP($G390,county_facts!$A:$BB,32,FALSE)</f>
        <v>2.3199999999999998</v>
      </c>
      <c r="AK390">
        <f>VLOOKUP($G390,county_facts!$A:$BB,33,FALSE)</f>
        <v>27347</v>
      </c>
      <c r="AL390">
        <f>VLOOKUP($G390,county_facts!$A:$BB,34,FALSE)</f>
        <v>53684</v>
      </c>
      <c r="AM390">
        <f>VLOOKUP($G390,county_facts!$A:$BB,35,FALSE)</f>
        <v>12.6</v>
      </c>
      <c r="AN390">
        <f>VLOOKUP($G390,county_facts!$A:$BB,36,FALSE)</f>
        <v>786</v>
      </c>
      <c r="AO390">
        <f>VLOOKUP($G390,county_facts!$A:$BB,37,FALSE)</f>
        <v>7768</v>
      </c>
      <c r="AP390">
        <f>VLOOKUP($G390,county_facts!$A:$BB,38,FALSE)</f>
        <v>2.9</v>
      </c>
      <c r="AQ390">
        <f>VLOOKUP($G390,county_facts!$A:$BB,39,FALSE)</f>
        <v>2678</v>
      </c>
      <c r="AR390">
        <f>VLOOKUP($G390,county_facts!$A:$BB,40,FALSE)</f>
        <v>3491</v>
      </c>
      <c r="AS390">
        <f>VLOOKUP($G390,county_facts!$A:$BB,41,FALSE)</f>
        <v>0</v>
      </c>
      <c r="AT390">
        <f>VLOOKUP($G390,county_facts!$A:$BB,42,FALSE)</f>
        <v>0</v>
      </c>
      <c r="AU390">
        <f>VLOOKUP($G390,county_facts!$A:$BB,43,FALSE)</f>
        <v>0</v>
      </c>
      <c r="AV390">
        <f>VLOOKUP($G390,county_facts!$A:$BB,44,FALSE)</f>
        <v>0</v>
      </c>
      <c r="AW390">
        <f>VLOOKUP($G390,county_facts!$A:$BB,45,FALSE)</f>
        <v>0</v>
      </c>
      <c r="AX390">
        <f>VLOOKUP($G390,county_facts!$A:$BB,46,FALSE)</f>
        <v>23</v>
      </c>
      <c r="AY390">
        <f>VLOOKUP($G390,county_facts!$A:$BB,47,FALSE)</f>
        <v>142958</v>
      </c>
      <c r="AZ390">
        <f>VLOOKUP($G390,county_facts!$A:$BB,48,FALSE)</f>
        <v>0</v>
      </c>
      <c r="BA390">
        <f>VLOOKUP($G390,county_facts!$A:$BB,49,FALSE)</f>
        <v>1800754</v>
      </c>
      <c r="BB390">
        <f>VLOOKUP($G390,county_facts!$A:$BB,50,FALSE)</f>
        <v>46797</v>
      </c>
      <c r="BC390">
        <f>VLOOKUP($G390,county_facts!$A:$BB,51,FALSE)</f>
        <v>61202</v>
      </c>
      <c r="BD390">
        <f>VLOOKUP($G390,county_facts!$A:$BB,52,FALSE)</f>
        <v>22</v>
      </c>
      <c r="BE390">
        <f>VLOOKUP($G390,county_facts!$A:$BB,53,FALSE)</f>
        <v>594.58000000000004</v>
      </c>
      <c r="BF390">
        <f>VLOOKUP($G390,county_facts!$A:$BB,54,FALSE)</f>
        <v>64.099999999999994</v>
      </c>
    </row>
    <row r="391" spans="1:58" x14ac:dyDescent="0.3">
      <c r="A391" t="s">
        <v>9</v>
      </c>
      <c r="B391" t="s">
        <v>185</v>
      </c>
      <c r="C391">
        <v>1188</v>
      </c>
      <c r="D391" t="s">
        <v>132</v>
      </c>
      <c r="E391">
        <v>2820</v>
      </c>
      <c r="F391">
        <v>0.421276596</v>
      </c>
      <c r="G391">
        <v>6005</v>
      </c>
      <c r="H391">
        <f>VLOOKUP($G391,county_facts!$A:$BB,4,FALSE)</f>
        <v>36742</v>
      </c>
      <c r="I391">
        <f>VLOOKUP($G391,county_facts!$A:$BB,5,FALSE)</f>
        <v>38091</v>
      </c>
      <c r="J391">
        <f>VLOOKUP($G391,county_facts!$A:$BB,6,FALSE)</f>
        <v>-3.5</v>
      </c>
      <c r="K391">
        <f>VLOOKUP($G391,county_facts!$A:$BB,7,FALSE)</f>
        <v>38091</v>
      </c>
      <c r="L391">
        <f>VLOOKUP($G391,county_facts!$A:$BB,8,FALSE)</f>
        <v>3.7</v>
      </c>
      <c r="M391">
        <f>VLOOKUP($G391,county_facts!$A:$BB,9,FALSE)</f>
        <v>15.3</v>
      </c>
      <c r="N391">
        <f>VLOOKUP($G391,county_facts!$A:$BB,10,FALSE)</f>
        <v>25.1</v>
      </c>
      <c r="O391">
        <f>VLOOKUP($G391,county_facts!$A:$BB,11,FALSE)</f>
        <v>46.9</v>
      </c>
      <c r="P391">
        <f>VLOOKUP($G391,county_facts!$A:$BB,12,FALSE)</f>
        <v>90.7</v>
      </c>
      <c r="Q391">
        <f>VLOOKUP($G391,county_facts!$A:$BB,13,FALSE)</f>
        <v>2.1</v>
      </c>
      <c r="R391">
        <f>VLOOKUP($G391,county_facts!$A:$BB,14,FALSE)</f>
        <v>2.2000000000000002</v>
      </c>
      <c r="S391">
        <f>VLOOKUP($G391,county_facts!$A:$BB,15,FALSE)</f>
        <v>1.4</v>
      </c>
      <c r="T391">
        <f>VLOOKUP($G391,county_facts!$A:$BB,16,FALSE)</f>
        <v>0.2</v>
      </c>
      <c r="U391">
        <f>VLOOKUP($G391,county_facts!$A:$BB,17,FALSE)</f>
        <v>3.3</v>
      </c>
      <c r="V391">
        <f>VLOOKUP($G391,county_facts!$A:$BB,18,FALSE)</f>
        <v>13</v>
      </c>
      <c r="W391">
        <f>VLOOKUP($G391,county_facts!$A:$BB,19,FALSE)</f>
        <v>79.599999999999994</v>
      </c>
      <c r="X391">
        <f>VLOOKUP($G391,county_facts!$A:$BB,20,FALSE)</f>
        <v>86.1</v>
      </c>
      <c r="Y391">
        <f>VLOOKUP($G391,county_facts!$A:$BB,21,FALSE)</f>
        <v>5.7</v>
      </c>
      <c r="Z391">
        <f>VLOOKUP($G391,county_facts!$A:$BB,22,FALSE)</f>
        <v>9.6</v>
      </c>
      <c r="AA391">
        <f>VLOOKUP($G391,county_facts!$A:$BB,23,FALSE)</f>
        <v>88.1</v>
      </c>
      <c r="AB391">
        <f>VLOOKUP($G391,county_facts!$A:$BB,24,FALSE)</f>
        <v>19.3</v>
      </c>
      <c r="AC391">
        <f>VLOOKUP($G391,county_facts!$A:$BB,25,FALSE)</f>
        <v>4631</v>
      </c>
      <c r="AD391">
        <f>VLOOKUP($G391,county_facts!$A:$BB,26,FALSE)</f>
        <v>30</v>
      </c>
      <c r="AE391">
        <f>VLOOKUP($G391,county_facts!$A:$BB,27,FALSE)</f>
        <v>18249</v>
      </c>
      <c r="AF391">
        <f>VLOOKUP($G391,county_facts!$A:$BB,28,FALSE)</f>
        <v>76.099999999999994</v>
      </c>
      <c r="AG391">
        <f>VLOOKUP($G391,county_facts!$A:$BB,29,FALSE)</f>
        <v>8.5</v>
      </c>
      <c r="AH391">
        <f>VLOOKUP($G391,county_facts!$A:$BB,30,FALSE)</f>
        <v>270500</v>
      </c>
      <c r="AI391">
        <f>VLOOKUP($G391,county_facts!$A:$BB,31,FALSE)</f>
        <v>14262</v>
      </c>
      <c r="AJ391">
        <f>VLOOKUP($G391,county_facts!$A:$BB,32,FALSE)</f>
        <v>2.3199999999999998</v>
      </c>
      <c r="AK391">
        <f>VLOOKUP($G391,county_facts!$A:$BB,33,FALSE)</f>
        <v>27347</v>
      </c>
      <c r="AL391">
        <f>VLOOKUP($G391,county_facts!$A:$BB,34,FALSE)</f>
        <v>53684</v>
      </c>
      <c r="AM391">
        <f>VLOOKUP($G391,county_facts!$A:$BB,35,FALSE)</f>
        <v>12.6</v>
      </c>
      <c r="AN391">
        <f>VLOOKUP($G391,county_facts!$A:$BB,36,FALSE)</f>
        <v>786</v>
      </c>
      <c r="AO391">
        <f>VLOOKUP($G391,county_facts!$A:$BB,37,FALSE)</f>
        <v>7768</v>
      </c>
      <c r="AP391">
        <f>VLOOKUP($G391,county_facts!$A:$BB,38,FALSE)</f>
        <v>2.9</v>
      </c>
      <c r="AQ391">
        <f>VLOOKUP($G391,county_facts!$A:$BB,39,FALSE)</f>
        <v>2678</v>
      </c>
      <c r="AR391">
        <f>VLOOKUP($G391,county_facts!$A:$BB,40,FALSE)</f>
        <v>3491</v>
      </c>
      <c r="AS391">
        <f>VLOOKUP($G391,county_facts!$A:$BB,41,FALSE)</f>
        <v>0</v>
      </c>
      <c r="AT391">
        <f>VLOOKUP($G391,county_facts!$A:$BB,42,FALSE)</f>
        <v>0</v>
      </c>
      <c r="AU391">
        <f>VLOOKUP($G391,county_facts!$A:$BB,43,FALSE)</f>
        <v>0</v>
      </c>
      <c r="AV391">
        <f>VLOOKUP($G391,county_facts!$A:$BB,44,FALSE)</f>
        <v>0</v>
      </c>
      <c r="AW391">
        <f>VLOOKUP($G391,county_facts!$A:$BB,45,FALSE)</f>
        <v>0</v>
      </c>
      <c r="AX391">
        <f>VLOOKUP($G391,county_facts!$A:$BB,46,FALSE)</f>
        <v>23</v>
      </c>
      <c r="AY391">
        <f>VLOOKUP($G391,county_facts!$A:$BB,47,FALSE)</f>
        <v>142958</v>
      </c>
      <c r="AZ391">
        <f>VLOOKUP($G391,county_facts!$A:$BB,48,FALSE)</f>
        <v>0</v>
      </c>
      <c r="BA391">
        <f>VLOOKUP($G391,county_facts!$A:$BB,49,FALSE)</f>
        <v>1800754</v>
      </c>
      <c r="BB391">
        <f>VLOOKUP($G391,county_facts!$A:$BB,50,FALSE)</f>
        <v>46797</v>
      </c>
      <c r="BC391">
        <f>VLOOKUP($G391,county_facts!$A:$BB,51,FALSE)</f>
        <v>61202</v>
      </c>
      <c r="BD391">
        <f>VLOOKUP($G391,county_facts!$A:$BB,52,FALSE)</f>
        <v>22</v>
      </c>
      <c r="BE391">
        <f>VLOOKUP($G391,county_facts!$A:$BB,53,FALSE)</f>
        <v>594.58000000000004</v>
      </c>
      <c r="BF391">
        <f>VLOOKUP($G391,county_facts!$A:$BB,54,FALSE)</f>
        <v>64.099999999999994</v>
      </c>
    </row>
    <row r="392" spans="1:58" x14ac:dyDescent="0.3">
      <c r="A392" t="s">
        <v>9</v>
      </c>
      <c r="B392" t="s">
        <v>186</v>
      </c>
      <c r="C392">
        <v>81</v>
      </c>
      <c r="D392" t="s">
        <v>132</v>
      </c>
      <c r="E392">
        <v>147</v>
      </c>
      <c r="F392">
        <v>0.55102040799999996</v>
      </c>
      <c r="G392">
        <v>6003</v>
      </c>
      <c r="H392">
        <f>VLOOKUP($G392,county_facts!$A:$BB,4,FALSE)</f>
        <v>1116</v>
      </c>
      <c r="I392">
        <f>VLOOKUP($G392,county_facts!$A:$BB,5,FALSE)</f>
        <v>1175</v>
      </c>
      <c r="J392">
        <f>VLOOKUP($G392,county_facts!$A:$BB,6,FALSE)</f>
        <v>-5</v>
      </c>
      <c r="K392">
        <f>VLOOKUP($G392,county_facts!$A:$BB,7,FALSE)</f>
        <v>1175</v>
      </c>
      <c r="L392">
        <f>VLOOKUP($G392,county_facts!$A:$BB,8,FALSE)</f>
        <v>3.3</v>
      </c>
      <c r="M392">
        <f>VLOOKUP($G392,county_facts!$A:$BB,9,FALSE)</f>
        <v>20</v>
      </c>
      <c r="N392">
        <f>VLOOKUP($G392,county_facts!$A:$BB,10,FALSE)</f>
        <v>21.1</v>
      </c>
      <c r="O392">
        <f>VLOOKUP($G392,county_facts!$A:$BB,11,FALSE)</f>
        <v>48</v>
      </c>
      <c r="P392">
        <f>VLOOKUP($G392,county_facts!$A:$BB,12,FALSE)</f>
        <v>70.3</v>
      </c>
      <c r="Q392">
        <f>VLOOKUP($G392,county_facts!$A:$BB,13,FALSE)</f>
        <v>0.3</v>
      </c>
      <c r="R392">
        <f>VLOOKUP($G392,county_facts!$A:$BB,14,FALSE)</f>
        <v>24.7</v>
      </c>
      <c r="S392">
        <f>VLOOKUP($G392,county_facts!$A:$BB,15,FALSE)</f>
        <v>1.3</v>
      </c>
      <c r="T392">
        <f>VLOOKUP($G392,county_facts!$A:$BB,16,FALSE)</f>
        <v>0</v>
      </c>
      <c r="U392">
        <f>VLOOKUP($G392,county_facts!$A:$BB,17,FALSE)</f>
        <v>3.4</v>
      </c>
      <c r="V392">
        <f>VLOOKUP($G392,county_facts!$A:$BB,18,FALSE)</f>
        <v>9.6</v>
      </c>
      <c r="W392">
        <f>VLOOKUP($G392,county_facts!$A:$BB,19,FALSE)</f>
        <v>64.7</v>
      </c>
      <c r="X392">
        <f>VLOOKUP($G392,county_facts!$A:$BB,20,FALSE)</f>
        <v>84.8</v>
      </c>
      <c r="Y392">
        <f>VLOOKUP($G392,county_facts!$A:$BB,21,FALSE)</f>
        <v>3.8</v>
      </c>
      <c r="Z392">
        <f>VLOOKUP($G392,county_facts!$A:$BB,22,FALSE)</f>
        <v>9.9</v>
      </c>
      <c r="AA392">
        <f>VLOOKUP($G392,county_facts!$A:$BB,23,FALSE)</f>
        <v>90.4</v>
      </c>
      <c r="AB392">
        <f>VLOOKUP($G392,county_facts!$A:$BB,24,FALSE)</f>
        <v>31.2</v>
      </c>
      <c r="AC392">
        <f>VLOOKUP($G392,county_facts!$A:$BB,25,FALSE)</f>
        <v>177</v>
      </c>
      <c r="AD392">
        <f>VLOOKUP($G392,county_facts!$A:$BB,26,FALSE)</f>
        <v>23.7</v>
      </c>
      <c r="AE392">
        <f>VLOOKUP($G392,county_facts!$A:$BB,27,FALSE)</f>
        <v>1765</v>
      </c>
      <c r="AF392">
        <f>VLOOKUP($G392,county_facts!$A:$BB,28,FALSE)</f>
        <v>81.5</v>
      </c>
      <c r="AG392">
        <f>VLOOKUP($G392,county_facts!$A:$BB,29,FALSE)</f>
        <v>35.700000000000003</v>
      </c>
      <c r="AH392">
        <f>VLOOKUP($G392,county_facts!$A:$BB,30,FALSE)</f>
        <v>333600</v>
      </c>
      <c r="AI392">
        <f>VLOOKUP($G392,county_facts!$A:$BB,31,FALSE)</f>
        <v>394</v>
      </c>
      <c r="AJ392">
        <f>VLOOKUP($G392,county_facts!$A:$BB,32,FALSE)</f>
        <v>2.9</v>
      </c>
      <c r="AK392">
        <f>VLOOKUP($G392,county_facts!$A:$BB,33,FALSE)</f>
        <v>25527</v>
      </c>
      <c r="AL392">
        <f>VLOOKUP($G392,county_facts!$A:$BB,34,FALSE)</f>
        <v>58636</v>
      </c>
      <c r="AM392">
        <f>VLOOKUP($G392,county_facts!$A:$BB,35,FALSE)</f>
        <v>16.600000000000001</v>
      </c>
      <c r="AN392">
        <f>VLOOKUP($G392,county_facts!$A:$BB,36,FALSE)</f>
        <v>36</v>
      </c>
      <c r="AO392">
        <f>VLOOKUP($G392,county_facts!$A:$BB,37,FALSE)</f>
        <v>176</v>
      </c>
      <c r="AP392">
        <f>VLOOKUP($G392,county_facts!$A:$BB,38,FALSE)</f>
        <v>-71.5</v>
      </c>
      <c r="AQ392">
        <f>VLOOKUP($G392,county_facts!$A:$BB,39,FALSE)</f>
        <v>101</v>
      </c>
      <c r="AR392">
        <f>VLOOKUP($G392,county_facts!$A:$BB,40,FALSE)</f>
        <v>122</v>
      </c>
      <c r="AS392">
        <f>VLOOKUP($G392,county_facts!$A:$BB,41,FALSE)</f>
        <v>0</v>
      </c>
      <c r="AT392">
        <f>VLOOKUP($G392,county_facts!$A:$BB,42,FALSE)</f>
        <v>0</v>
      </c>
      <c r="AU392">
        <f>VLOOKUP($G392,county_facts!$A:$BB,43,FALSE)</f>
        <v>0</v>
      </c>
      <c r="AV392">
        <f>VLOOKUP($G392,county_facts!$A:$BB,44,FALSE)</f>
        <v>0</v>
      </c>
      <c r="AW392">
        <f>VLOOKUP($G392,county_facts!$A:$BB,45,FALSE)</f>
        <v>0</v>
      </c>
      <c r="AX392">
        <f>VLOOKUP($G392,county_facts!$A:$BB,46,FALSE)</f>
        <v>0</v>
      </c>
      <c r="AY392">
        <f>VLOOKUP($G392,county_facts!$A:$BB,47,FALSE)</f>
        <v>0</v>
      </c>
      <c r="AZ392">
        <f>VLOOKUP($G392,county_facts!$A:$BB,48,FALSE)</f>
        <v>0</v>
      </c>
      <c r="BA392">
        <f>VLOOKUP($G392,county_facts!$A:$BB,49,FALSE)</f>
        <v>0</v>
      </c>
      <c r="BB392">
        <f>VLOOKUP($G392,county_facts!$A:$BB,50,FALSE)</f>
        <v>0</v>
      </c>
      <c r="BC392">
        <f>VLOOKUP($G392,county_facts!$A:$BB,51,FALSE)</f>
        <v>0</v>
      </c>
      <c r="BD392">
        <f>VLOOKUP($G392,county_facts!$A:$BB,52,FALSE)</f>
        <v>3</v>
      </c>
      <c r="BE392">
        <f>VLOOKUP($G392,county_facts!$A:$BB,53,FALSE)</f>
        <v>738.33</v>
      </c>
      <c r="BF392">
        <f>VLOOKUP($G392,county_facts!$A:$BB,54,FALSE)</f>
        <v>1.6</v>
      </c>
    </row>
    <row r="393" spans="1:58" x14ac:dyDescent="0.3">
      <c r="A393" t="s">
        <v>6</v>
      </c>
      <c r="B393" t="s">
        <v>186</v>
      </c>
      <c r="C393">
        <v>66</v>
      </c>
      <c r="D393" t="s">
        <v>132</v>
      </c>
      <c r="E393">
        <v>147</v>
      </c>
      <c r="F393">
        <v>0.44897959199999998</v>
      </c>
      <c r="G393">
        <v>6003</v>
      </c>
      <c r="H393">
        <f>VLOOKUP($G393,county_facts!$A:$BB,4,FALSE)</f>
        <v>1116</v>
      </c>
      <c r="I393">
        <f>VLOOKUP($G393,county_facts!$A:$BB,5,FALSE)</f>
        <v>1175</v>
      </c>
      <c r="J393">
        <f>VLOOKUP($G393,county_facts!$A:$BB,6,FALSE)</f>
        <v>-5</v>
      </c>
      <c r="K393">
        <f>VLOOKUP($G393,county_facts!$A:$BB,7,FALSE)</f>
        <v>1175</v>
      </c>
      <c r="L393">
        <f>VLOOKUP($G393,county_facts!$A:$BB,8,FALSE)</f>
        <v>3.3</v>
      </c>
      <c r="M393">
        <f>VLOOKUP($G393,county_facts!$A:$BB,9,FALSE)</f>
        <v>20</v>
      </c>
      <c r="N393">
        <f>VLOOKUP($G393,county_facts!$A:$BB,10,FALSE)</f>
        <v>21.1</v>
      </c>
      <c r="O393">
        <f>VLOOKUP($G393,county_facts!$A:$BB,11,FALSE)</f>
        <v>48</v>
      </c>
      <c r="P393">
        <f>VLOOKUP($G393,county_facts!$A:$BB,12,FALSE)</f>
        <v>70.3</v>
      </c>
      <c r="Q393">
        <f>VLOOKUP($G393,county_facts!$A:$BB,13,FALSE)</f>
        <v>0.3</v>
      </c>
      <c r="R393">
        <f>VLOOKUP($G393,county_facts!$A:$BB,14,FALSE)</f>
        <v>24.7</v>
      </c>
      <c r="S393">
        <f>VLOOKUP($G393,county_facts!$A:$BB,15,FALSE)</f>
        <v>1.3</v>
      </c>
      <c r="T393">
        <f>VLOOKUP($G393,county_facts!$A:$BB,16,FALSE)</f>
        <v>0</v>
      </c>
      <c r="U393">
        <f>VLOOKUP($G393,county_facts!$A:$BB,17,FALSE)</f>
        <v>3.4</v>
      </c>
      <c r="V393">
        <f>VLOOKUP($G393,county_facts!$A:$BB,18,FALSE)</f>
        <v>9.6</v>
      </c>
      <c r="W393">
        <f>VLOOKUP($G393,county_facts!$A:$BB,19,FALSE)</f>
        <v>64.7</v>
      </c>
      <c r="X393">
        <f>VLOOKUP($G393,county_facts!$A:$BB,20,FALSE)</f>
        <v>84.8</v>
      </c>
      <c r="Y393">
        <f>VLOOKUP($G393,county_facts!$A:$BB,21,FALSE)</f>
        <v>3.8</v>
      </c>
      <c r="Z393">
        <f>VLOOKUP($G393,county_facts!$A:$BB,22,FALSE)</f>
        <v>9.9</v>
      </c>
      <c r="AA393">
        <f>VLOOKUP($G393,county_facts!$A:$BB,23,FALSE)</f>
        <v>90.4</v>
      </c>
      <c r="AB393">
        <f>VLOOKUP($G393,county_facts!$A:$BB,24,FALSE)</f>
        <v>31.2</v>
      </c>
      <c r="AC393">
        <f>VLOOKUP($G393,county_facts!$A:$BB,25,FALSE)</f>
        <v>177</v>
      </c>
      <c r="AD393">
        <f>VLOOKUP($G393,county_facts!$A:$BB,26,FALSE)</f>
        <v>23.7</v>
      </c>
      <c r="AE393">
        <f>VLOOKUP($G393,county_facts!$A:$BB,27,FALSE)</f>
        <v>1765</v>
      </c>
      <c r="AF393">
        <f>VLOOKUP($G393,county_facts!$A:$BB,28,FALSE)</f>
        <v>81.5</v>
      </c>
      <c r="AG393">
        <f>VLOOKUP($G393,county_facts!$A:$BB,29,FALSE)</f>
        <v>35.700000000000003</v>
      </c>
      <c r="AH393">
        <f>VLOOKUP($G393,county_facts!$A:$BB,30,FALSE)</f>
        <v>333600</v>
      </c>
      <c r="AI393">
        <f>VLOOKUP($G393,county_facts!$A:$BB,31,FALSE)</f>
        <v>394</v>
      </c>
      <c r="AJ393">
        <f>VLOOKUP($G393,county_facts!$A:$BB,32,FALSE)</f>
        <v>2.9</v>
      </c>
      <c r="AK393">
        <f>VLOOKUP($G393,county_facts!$A:$BB,33,FALSE)</f>
        <v>25527</v>
      </c>
      <c r="AL393">
        <f>VLOOKUP($G393,county_facts!$A:$BB,34,FALSE)</f>
        <v>58636</v>
      </c>
      <c r="AM393">
        <f>VLOOKUP($G393,county_facts!$A:$BB,35,FALSE)</f>
        <v>16.600000000000001</v>
      </c>
      <c r="AN393">
        <f>VLOOKUP($G393,county_facts!$A:$BB,36,FALSE)</f>
        <v>36</v>
      </c>
      <c r="AO393">
        <f>VLOOKUP($G393,county_facts!$A:$BB,37,FALSE)</f>
        <v>176</v>
      </c>
      <c r="AP393">
        <f>VLOOKUP($G393,county_facts!$A:$BB,38,FALSE)</f>
        <v>-71.5</v>
      </c>
      <c r="AQ393">
        <f>VLOOKUP($G393,county_facts!$A:$BB,39,FALSE)</f>
        <v>101</v>
      </c>
      <c r="AR393">
        <f>VLOOKUP($G393,county_facts!$A:$BB,40,FALSE)</f>
        <v>122</v>
      </c>
      <c r="AS393">
        <f>VLOOKUP($G393,county_facts!$A:$BB,41,FALSE)</f>
        <v>0</v>
      </c>
      <c r="AT393">
        <f>VLOOKUP($G393,county_facts!$A:$BB,42,FALSE)</f>
        <v>0</v>
      </c>
      <c r="AU393">
        <f>VLOOKUP($G393,county_facts!$A:$BB,43,FALSE)</f>
        <v>0</v>
      </c>
      <c r="AV393">
        <f>VLOOKUP($G393,county_facts!$A:$BB,44,FALSE)</f>
        <v>0</v>
      </c>
      <c r="AW393">
        <f>VLOOKUP($G393,county_facts!$A:$BB,45,FALSE)</f>
        <v>0</v>
      </c>
      <c r="AX393">
        <f>VLOOKUP($G393,county_facts!$A:$BB,46,FALSE)</f>
        <v>0</v>
      </c>
      <c r="AY393">
        <f>VLOOKUP($G393,county_facts!$A:$BB,47,FALSE)</f>
        <v>0</v>
      </c>
      <c r="AZ393">
        <f>VLOOKUP($G393,county_facts!$A:$BB,48,FALSE)</f>
        <v>0</v>
      </c>
      <c r="BA393">
        <f>VLOOKUP($G393,county_facts!$A:$BB,49,FALSE)</f>
        <v>0</v>
      </c>
      <c r="BB393">
        <f>VLOOKUP($G393,county_facts!$A:$BB,50,FALSE)</f>
        <v>0</v>
      </c>
      <c r="BC393">
        <f>VLOOKUP($G393,county_facts!$A:$BB,51,FALSE)</f>
        <v>0</v>
      </c>
      <c r="BD393">
        <f>VLOOKUP($G393,county_facts!$A:$BB,52,FALSE)</f>
        <v>3</v>
      </c>
      <c r="BE393">
        <f>VLOOKUP($G393,county_facts!$A:$BB,53,FALSE)</f>
        <v>738.33</v>
      </c>
      <c r="BF393">
        <f>VLOOKUP($G393,county_facts!$A:$BB,54,FALSE)</f>
        <v>1.6</v>
      </c>
    </row>
    <row r="394" spans="1:58" x14ac:dyDescent="0.3">
      <c r="A394" t="s">
        <v>9</v>
      </c>
      <c r="B394" t="s">
        <v>187</v>
      </c>
      <c r="C394">
        <v>47142</v>
      </c>
      <c r="D394" t="s">
        <v>132</v>
      </c>
      <c r="E394">
        <v>80105</v>
      </c>
      <c r="F394">
        <v>0.58850259000000005</v>
      </c>
      <c r="G394">
        <v>6001</v>
      </c>
      <c r="H394">
        <f>VLOOKUP($G394,county_facts!$A:$BB,4,FALSE)</f>
        <v>1610921</v>
      </c>
      <c r="I394">
        <f>VLOOKUP($G394,county_facts!$A:$BB,5,FALSE)</f>
        <v>1510261</v>
      </c>
      <c r="J394">
        <f>VLOOKUP($G394,county_facts!$A:$BB,6,FALSE)</f>
        <v>6.7</v>
      </c>
      <c r="K394">
        <f>VLOOKUP($G394,county_facts!$A:$BB,7,FALSE)</f>
        <v>1510271</v>
      </c>
      <c r="L394">
        <f>VLOOKUP($G394,county_facts!$A:$BB,8,FALSE)</f>
        <v>6.1</v>
      </c>
      <c r="M394">
        <f>VLOOKUP($G394,county_facts!$A:$BB,9,FALSE)</f>
        <v>21.4</v>
      </c>
      <c r="N394">
        <f>VLOOKUP($G394,county_facts!$A:$BB,10,FALSE)</f>
        <v>12.5</v>
      </c>
      <c r="O394">
        <f>VLOOKUP($G394,county_facts!$A:$BB,11,FALSE)</f>
        <v>51</v>
      </c>
      <c r="P394">
        <f>VLOOKUP($G394,county_facts!$A:$BB,12,FALSE)</f>
        <v>51.7</v>
      </c>
      <c r="Q394">
        <f>VLOOKUP($G394,county_facts!$A:$BB,13,FALSE)</f>
        <v>12.1</v>
      </c>
      <c r="R394">
        <f>VLOOKUP($G394,county_facts!$A:$BB,14,FALSE)</f>
        <v>1.1000000000000001</v>
      </c>
      <c r="S394">
        <f>VLOOKUP($G394,county_facts!$A:$BB,15,FALSE)</f>
        <v>28.9</v>
      </c>
      <c r="T394">
        <f>VLOOKUP($G394,county_facts!$A:$BB,16,FALSE)</f>
        <v>1</v>
      </c>
      <c r="U394">
        <f>VLOOKUP($G394,county_facts!$A:$BB,17,FALSE)</f>
        <v>5.2</v>
      </c>
      <c r="V394">
        <f>VLOOKUP($G394,county_facts!$A:$BB,18,FALSE)</f>
        <v>22.7</v>
      </c>
      <c r="W394">
        <f>VLOOKUP($G394,county_facts!$A:$BB,19,FALSE)</f>
        <v>32.799999999999997</v>
      </c>
      <c r="X394">
        <f>VLOOKUP($G394,county_facts!$A:$BB,20,FALSE)</f>
        <v>84.1</v>
      </c>
      <c r="Y394">
        <f>VLOOKUP($G394,county_facts!$A:$BB,21,FALSE)</f>
        <v>30.8</v>
      </c>
      <c r="Z394">
        <f>VLOOKUP($G394,county_facts!$A:$BB,22,FALSE)</f>
        <v>43.1</v>
      </c>
      <c r="AA394">
        <f>VLOOKUP($G394,county_facts!$A:$BB,23,FALSE)</f>
        <v>86.4</v>
      </c>
      <c r="AB394">
        <f>VLOOKUP($G394,county_facts!$A:$BB,24,FALSE)</f>
        <v>41.8</v>
      </c>
      <c r="AC394">
        <f>VLOOKUP($G394,county_facts!$A:$BB,25,FALSE)</f>
        <v>63738</v>
      </c>
      <c r="AD394">
        <f>VLOOKUP($G394,county_facts!$A:$BB,26,FALSE)</f>
        <v>28.8</v>
      </c>
      <c r="AE394">
        <f>VLOOKUP($G394,county_facts!$A:$BB,27,FALSE)</f>
        <v>592355</v>
      </c>
      <c r="AF394">
        <f>VLOOKUP($G394,county_facts!$A:$BB,28,FALSE)</f>
        <v>53.2</v>
      </c>
      <c r="AG394">
        <f>VLOOKUP($G394,county_facts!$A:$BB,29,FALSE)</f>
        <v>38.200000000000003</v>
      </c>
      <c r="AH394">
        <f>VLOOKUP($G394,county_facts!$A:$BB,30,FALSE)</f>
        <v>493800</v>
      </c>
      <c r="AI394">
        <f>VLOOKUP($G394,county_facts!$A:$BB,31,FALSE)</f>
        <v>545071</v>
      </c>
      <c r="AJ394">
        <f>VLOOKUP($G394,county_facts!$A:$BB,32,FALSE)</f>
        <v>2.76</v>
      </c>
      <c r="AK394">
        <f>VLOOKUP($G394,county_facts!$A:$BB,33,FALSE)</f>
        <v>35763</v>
      </c>
      <c r="AL394">
        <f>VLOOKUP($G394,county_facts!$A:$BB,34,FALSE)</f>
        <v>72112</v>
      </c>
      <c r="AM394">
        <f>VLOOKUP($G394,county_facts!$A:$BB,35,FALSE)</f>
        <v>12.5</v>
      </c>
      <c r="AN394">
        <f>VLOOKUP($G394,county_facts!$A:$BB,36,FALSE)</f>
        <v>37108</v>
      </c>
      <c r="AO394">
        <f>VLOOKUP($G394,county_facts!$A:$BB,37,FALSE)</f>
        <v>598309</v>
      </c>
      <c r="AP394">
        <f>VLOOKUP($G394,county_facts!$A:$BB,38,FALSE)</f>
        <v>1.9</v>
      </c>
      <c r="AQ394">
        <f>VLOOKUP($G394,county_facts!$A:$BB,39,FALSE)</f>
        <v>124216</v>
      </c>
      <c r="AR394">
        <f>VLOOKUP($G394,county_facts!$A:$BB,40,FALSE)</f>
        <v>140342</v>
      </c>
      <c r="AS394">
        <f>VLOOKUP($G394,county_facts!$A:$BB,41,FALSE)</f>
        <v>6.8</v>
      </c>
      <c r="AT394">
        <f>VLOOKUP($G394,county_facts!$A:$BB,42,FALSE)</f>
        <v>0</v>
      </c>
      <c r="AU394">
        <f>VLOOKUP($G394,county_facts!$A:$BB,43,FALSE)</f>
        <v>24.4</v>
      </c>
      <c r="AV394">
        <f>VLOOKUP($G394,county_facts!$A:$BB,44,FALSE)</f>
        <v>0</v>
      </c>
      <c r="AW394">
        <f>VLOOKUP($G394,county_facts!$A:$BB,45,FALSE)</f>
        <v>8.9</v>
      </c>
      <c r="AX394">
        <f>VLOOKUP($G394,county_facts!$A:$BB,46,FALSE)</f>
        <v>32.200000000000003</v>
      </c>
      <c r="AY394">
        <f>VLOOKUP($G394,county_facts!$A:$BB,47,FALSE)</f>
        <v>25236865</v>
      </c>
      <c r="AZ394">
        <f>VLOOKUP($G394,county_facts!$A:$BB,48,FALSE)</f>
        <v>35674007</v>
      </c>
      <c r="BA394">
        <f>VLOOKUP($G394,county_facts!$A:$BB,49,FALSE)</f>
        <v>17909054</v>
      </c>
      <c r="BB394">
        <f>VLOOKUP($G394,county_facts!$A:$BB,50,FALSE)</f>
        <v>12359</v>
      </c>
      <c r="BC394">
        <f>VLOOKUP($G394,county_facts!$A:$BB,51,FALSE)</f>
        <v>2807766</v>
      </c>
      <c r="BD394">
        <f>VLOOKUP($G394,county_facts!$A:$BB,52,FALSE)</f>
        <v>3438</v>
      </c>
      <c r="BE394">
        <f>VLOOKUP($G394,county_facts!$A:$BB,53,FALSE)</f>
        <v>739.02</v>
      </c>
      <c r="BF394">
        <f>VLOOKUP($G394,county_facts!$A:$BB,54,FALSE)</f>
        <v>2043.6</v>
      </c>
    </row>
    <row r="395" spans="1:58" x14ac:dyDescent="0.3">
      <c r="A395" t="s">
        <v>6</v>
      </c>
      <c r="B395" t="s">
        <v>187</v>
      </c>
      <c r="C395">
        <v>32963</v>
      </c>
      <c r="D395" t="s">
        <v>132</v>
      </c>
      <c r="E395">
        <v>80105</v>
      </c>
      <c r="F395">
        <v>0.41149741000000001</v>
      </c>
      <c r="G395">
        <v>6001</v>
      </c>
      <c r="H395">
        <f>VLOOKUP($G395,county_facts!$A:$BB,4,FALSE)</f>
        <v>1610921</v>
      </c>
      <c r="I395">
        <f>VLOOKUP($G395,county_facts!$A:$BB,5,FALSE)</f>
        <v>1510261</v>
      </c>
      <c r="J395">
        <f>VLOOKUP($G395,county_facts!$A:$BB,6,FALSE)</f>
        <v>6.7</v>
      </c>
      <c r="K395">
        <f>VLOOKUP($G395,county_facts!$A:$BB,7,FALSE)</f>
        <v>1510271</v>
      </c>
      <c r="L395">
        <f>VLOOKUP($G395,county_facts!$A:$BB,8,FALSE)</f>
        <v>6.1</v>
      </c>
      <c r="M395">
        <f>VLOOKUP($G395,county_facts!$A:$BB,9,FALSE)</f>
        <v>21.4</v>
      </c>
      <c r="N395">
        <f>VLOOKUP($G395,county_facts!$A:$BB,10,FALSE)</f>
        <v>12.5</v>
      </c>
      <c r="O395">
        <f>VLOOKUP($G395,county_facts!$A:$BB,11,FALSE)</f>
        <v>51</v>
      </c>
      <c r="P395">
        <f>VLOOKUP($G395,county_facts!$A:$BB,12,FALSE)</f>
        <v>51.7</v>
      </c>
      <c r="Q395">
        <f>VLOOKUP($G395,county_facts!$A:$BB,13,FALSE)</f>
        <v>12.1</v>
      </c>
      <c r="R395">
        <f>VLOOKUP($G395,county_facts!$A:$BB,14,FALSE)</f>
        <v>1.1000000000000001</v>
      </c>
      <c r="S395">
        <f>VLOOKUP($G395,county_facts!$A:$BB,15,FALSE)</f>
        <v>28.9</v>
      </c>
      <c r="T395">
        <f>VLOOKUP($G395,county_facts!$A:$BB,16,FALSE)</f>
        <v>1</v>
      </c>
      <c r="U395">
        <f>VLOOKUP($G395,county_facts!$A:$BB,17,FALSE)</f>
        <v>5.2</v>
      </c>
      <c r="V395">
        <f>VLOOKUP($G395,county_facts!$A:$BB,18,FALSE)</f>
        <v>22.7</v>
      </c>
      <c r="W395">
        <f>VLOOKUP($G395,county_facts!$A:$BB,19,FALSE)</f>
        <v>32.799999999999997</v>
      </c>
      <c r="X395">
        <f>VLOOKUP($G395,county_facts!$A:$BB,20,FALSE)</f>
        <v>84.1</v>
      </c>
      <c r="Y395">
        <f>VLOOKUP($G395,county_facts!$A:$BB,21,FALSE)</f>
        <v>30.8</v>
      </c>
      <c r="Z395">
        <f>VLOOKUP($G395,county_facts!$A:$BB,22,FALSE)</f>
        <v>43.1</v>
      </c>
      <c r="AA395">
        <f>VLOOKUP($G395,county_facts!$A:$BB,23,FALSE)</f>
        <v>86.4</v>
      </c>
      <c r="AB395">
        <f>VLOOKUP($G395,county_facts!$A:$BB,24,FALSE)</f>
        <v>41.8</v>
      </c>
      <c r="AC395">
        <f>VLOOKUP($G395,county_facts!$A:$BB,25,FALSE)</f>
        <v>63738</v>
      </c>
      <c r="AD395">
        <f>VLOOKUP($G395,county_facts!$A:$BB,26,FALSE)</f>
        <v>28.8</v>
      </c>
      <c r="AE395">
        <f>VLOOKUP($G395,county_facts!$A:$BB,27,FALSE)</f>
        <v>592355</v>
      </c>
      <c r="AF395">
        <f>VLOOKUP($G395,county_facts!$A:$BB,28,FALSE)</f>
        <v>53.2</v>
      </c>
      <c r="AG395">
        <f>VLOOKUP($G395,county_facts!$A:$BB,29,FALSE)</f>
        <v>38.200000000000003</v>
      </c>
      <c r="AH395">
        <f>VLOOKUP($G395,county_facts!$A:$BB,30,FALSE)</f>
        <v>493800</v>
      </c>
      <c r="AI395">
        <f>VLOOKUP($G395,county_facts!$A:$BB,31,FALSE)</f>
        <v>545071</v>
      </c>
      <c r="AJ395">
        <f>VLOOKUP($G395,county_facts!$A:$BB,32,FALSE)</f>
        <v>2.76</v>
      </c>
      <c r="AK395">
        <f>VLOOKUP($G395,county_facts!$A:$BB,33,FALSE)</f>
        <v>35763</v>
      </c>
      <c r="AL395">
        <f>VLOOKUP($G395,county_facts!$A:$BB,34,FALSE)</f>
        <v>72112</v>
      </c>
      <c r="AM395">
        <f>VLOOKUP($G395,county_facts!$A:$BB,35,FALSE)</f>
        <v>12.5</v>
      </c>
      <c r="AN395">
        <f>VLOOKUP($G395,county_facts!$A:$BB,36,FALSE)</f>
        <v>37108</v>
      </c>
      <c r="AO395">
        <f>VLOOKUP($G395,county_facts!$A:$BB,37,FALSE)</f>
        <v>598309</v>
      </c>
      <c r="AP395">
        <f>VLOOKUP($G395,county_facts!$A:$BB,38,FALSE)</f>
        <v>1.9</v>
      </c>
      <c r="AQ395">
        <f>VLOOKUP($G395,county_facts!$A:$BB,39,FALSE)</f>
        <v>124216</v>
      </c>
      <c r="AR395">
        <f>VLOOKUP($G395,county_facts!$A:$BB,40,FALSE)</f>
        <v>140342</v>
      </c>
      <c r="AS395">
        <f>VLOOKUP($G395,county_facts!$A:$BB,41,FALSE)</f>
        <v>6.8</v>
      </c>
      <c r="AT395">
        <f>VLOOKUP($G395,county_facts!$A:$BB,42,FALSE)</f>
        <v>0</v>
      </c>
      <c r="AU395">
        <f>VLOOKUP($G395,county_facts!$A:$BB,43,FALSE)</f>
        <v>24.4</v>
      </c>
      <c r="AV395">
        <f>VLOOKUP($G395,county_facts!$A:$BB,44,FALSE)</f>
        <v>0</v>
      </c>
      <c r="AW395">
        <f>VLOOKUP($G395,county_facts!$A:$BB,45,FALSE)</f>
        <v>8.9</v>
      </c>
      <c r="AX395">
        <f>VLOOKUP($G395,county_facts!$A:$BB,46,FALSE)</f>
        <v>32.200000000000003</v>
      </c>
      <c r="AY395">
        <f>VLOOKUP($G395,county_facts!$A:$BB,47,FALSE)</f>
        <v>25236865</v>
      </c>
      <c r="AZ395">
        <f>VLOOKUP($G395,county_facts!$A:$BB,48,FALSE)</f>
        <v>35674007</v>
      </c>
      <c r="BA395">
        <f>VLOOKUP($G395,county_facts!$A:$BB,49,FALSE)</f>
        <v>17909054</v>
      </c>
      <c r="BB395">
        <f>VLOOKUP($G395,county_facts!$A:$BB,50,FALSE)</f>
        <v>12359</v>
      </c>
      <c r="BC395">
        <f>VLOOKUP($G395,county_facts!$A:$BB,51,FALSE)</f>
        <v>2807766</v>
      </c>
      <c r="BD395">
        <f>VLOOKUP($G395,county_facts!$A:$BB,52,FALSE)</f>
        <v>3438</v>
      </c>
      <c r="BE395">
        <f>VLOOKUP($G395,county_facts!$A:$BB,53,FALSE)</f>
        <v>739.02</v>
      </c>
      <c r="BF395">
        <f>VLOOKUP($G395,county_facts!$A:$BB,54,FALSE)</f>
        <v>2043.6</v>
      </c>
    </row>
    <row r="396" spans="1:58" x14ac:dyDescent="0.3">
      <c r="A396" t="s">
        <v>9</v>
      </c>
      <c r="B396" t="s">
        <v>188</v>
      </c>
      <c r="C396">
        <v>11650</v>
      </c>
      <c r="D396" t="s">
        <v>189</v>
      </c>
      <c r="E396">
        <v>18882</v>
      </c>
      <c r="F396">
        <v>0.61698972600000002</v>
      </c>
      <c r="G396">
        <v>8123</v>
      </c>
      <c r="H396">
        <f>VLOOKUP($G396,county_facts!$A:$BB,4,FALSE)</f>
        <v>277670</v>
      </c>
      <c r="I396">
        <f>VLOOKUP($G396,county_facts!$A:$BB,5,FALSE)</f>
        <v>252837</v>
      </c>
      <c r="J396">
        <f>VLOOKUP($G396,county_facts!$A:$BB,6,FALSE)</f>
        <v>9.8000000000000007</v>
      </c>
      <c r="K396">
        <f>VLOOKUP($G396,county_facts!$A:$BB,7,FALSE)</f>
        <v>252825</v>
      </c>
      <c r="L396">
        <f>VLOOKUP($G396,county_facts!$A:$BB,8,FALSE)</f>
        <v>7.3</v>
      </c>
      <c r="M396">
        <f>VLOOKUP($G396,county_facts!$A:$BB,9,FALSE)</f>
        <v>26.9</v>
      </c>
      <c r="N396">
        <f>VLOOKUP($G396,county_facts!$A:$BB,10,FALSE)</f>
        <v>11.1</v>
      </c>
      <c r="O396">
        <f>VLOOKUP($G396,county_facts!$A:$BB,11,FALSE)</f>
        <v>49.6</v>
      </c>
      <c r="P396">
        <f>VLOOKUP($G396,county_facts!$A:$BB,12,FALSE)</f>
        <v>93.1</v>
      </c>
      <c r="Q396">
        <f>VLOOKUP($G396,county_facts!$A:$BB,13,FALSE)</f>
        <v>1.4</v>
      </c>
      <c r="R396">
        <f>VLOOKUP($G396,county_facts!$A:$BB,14,FALSE)</f>
        <v>1.7</v>
      </c>
      <c r="S396">
        <f>VLOOKUP($G396,county_facts!$A:$BB,15,FALSE)</f>
        <v>1.5</v>
      </c>
      <c r="T396">
        <f>VLOOKUP($G396,county_facts!$A:$BB,16,FALSE)</f>
        <v>0.2</v>
      </c>
      <c r="U396">
        <f>VLOOKUP($G396,county_facts!$A:$BB,17,FALSE)</f>
        <v>2.1</v>
      </c>
      <c r="V396">
        <f>VLOOKUP($G396,county_facts!$A:$BB,18,FALSE)</f>
        <v>28.8</v>
      </c>
      <c r="W396">
        <f>VLOOKUP($G396,county_facts!$A:$BB,19,FALSE)</f>
        <v>66.7</v>
      </c>
      <c r="X396">
        <f>VLOOKUP($G396,county_facts!$A:$BB,20,FALSE)</f>
        <v>80.7</v>
      </c>
      <c r="Y396">
        <f>VLOOKUP($G396,county_facts!$A:$BB,21,FALSE)</f>
        <v>8.5</v>
      </c>
      <c r="Z396">
        <f>VLOOKUP($G396,county_facts!$A:$BB,22,FALSE)</f>
        <v>18.5</v>
      </c>
      <c r="AA396">
        <f>VLOOKUP($G396,county_facts!$A:$BB,23,FALSE)</f>
        <v>85.6</v>
      </c>
      <c r="AB396">
        <f>VLOOKUP($G396,county_facts!$A:$BB,24,FALSE)</f>
        <v>25.9</v>
      </c>
      <c r="AC396">
        <f>VLOOKUP($G396,county_facts!$A:$BB,25,FALSE)</f>
        <v>16805</v>
      </c>
      <c r="AD396">
        <f>VLOOKUP($G396,county_facts!$A:$BB,26,FALSE)</f>
        <v>26.2</v>
      </c>
      <c r="AE396">
        <f>VLOOKUP($G396,county_facts!$A:$BB,27,FALSE)</f>
        <v>100070</v>
      </c>
      <c r="AF396">
        <f>VLOOKUP($G396,county_facts!$A:$BB,28,FALSE)</f>
        <v>70.099999999999994</v>
      </c>
      <c r="AG396">
        <f>VLOOKUP($G396,county_facts!$A:$BB,29,FALSE)</f>
        <v>16.2</v>
      </c>
      <c r="AH396">
        <f>VLOOKUP($G396,county_facts!$A:$BB,30,FALSE)</f>
        <v>191500</v>
      </c>
      <c r="AI396">
        <f>VLOOKUP($G396,county_facts!$A:$BB,31,FALSE)</f>
        <v>90465</v>
      </c>
      <c r="AJ396">
        <f>VLOOKUP($G396,county_facts!$A:$BB,32,FALSE)</f>
        <v>2.79</v>
      </c>
      <c r="AK396">
        <f>VLOOKUP($G396,county_facts!$A:$BB,33,FALSE)</f>
        <v>25468</v>
      </c>
      <c r="AL396">
        <f>VLOOKUP($G396,county_facts!$A:$BB,34,FALSE)</f>
        <v>57180</v>
      </c>
      <c r="AM396">
        <f>VLOOKUP($G396,county_facts!$A:$BB,35,FALSE)</f>
        <v>14.7</v>
      </c>
      <c r="AN396">
        <f>VLOOKUP($G396,county_facts!$A:$BB,36,FALSE)</f>
        <v>5376</v>
      </c>
      <c r="AO396">
        <f>VLOOKUP($G396,county_facts!$A:$BB,37,FALSE)</f>
        <v>71783</v>
      </c>
      <c r="AP396">
        <f>VLOOKUP($G396,county_facts!$A:$BB,38,FALSE)</f>
        <v>2.9</v>
      </c>
      <c r="AQ396">
        <f>VLOOKUP($G396,county_facts!$A:$BB,39,FALSE)</f>
        <v>19020</v>
      </c>
      <c r="AR396">
        <f>VLOOKUP($G396,county_facts!$A:$BB,40,FALSE)</f>
        <v>23024</v>
      </c>
      <c r="AS396">
        <f>VLOOKUP($G396,county_facts!$A:$BB,41,FALSE)</f>
        <v>0.6</v>
      </c>
      <c r="AT396">
        <f>VLOOKUP($G396,county_facts!$A:$BB,42,FALSE)</f>
        <v>1.4</v>
      </c>
      <c r="AU396">
        <f>VLOOKUP($G396,county_facts!$A:$BB,43,FALSE)</f>
        <v>1.5</v>
      </c>
      <c r="AV396">
        <f>VLOOKUP($G396,county_facts!$A:$BB,44,FALSE)</f>
        <v>0</v>
      </c>
      <c r="AW396">
        <f>VLOOKUP($G396,county_facts!$A:$BB,45,FALSE)</f>
        <v>0</v>
      </c>
      <c r="AX396">
        <f>VLOOKUP($G396,county_facts!$A:$BB,46,FALSE)</f>
        <v>25.4</v>
      </c>
      <c r="AY396">
        <f>VLOOKUP($G396,county_facts!$A:$BB,47,FALSE)</f>
        <v>4193672</v>
      </c>
      <c r="AZ396">
        <f>VLOOKUP($G396,county_facts!$A:$BB,48,FALSE)</f>
        <v>0</v>
      </c>
      <c r="BA396">
        <f>VLOOKUP($G396,county_facts!$A:$BB,49,FALSE)</f>
        <v>2246115</v>
      </c>
      <c r="BB396">
        <f>VLOOKUP($G396,county_facts!$A:$BB,50,FALSE)</f>
        <v>9272</v>
      </c>
      <c r="BC396">
        <f>VLOOKUP($G396,county_facts!$A:$BB,51,FALSE)</f>
        <v>217231</v>
      </c>
      <c r="BD396">
        <f>VLOOKUP($G396,county_facts!$A:$BB,52,FALSE)</f>
        <v>2708</v>
      </c>
      <c r="BE396">
        <f>VLOOKUP($G396,county_facts!$A:$BB,53,FALSE)</f>
        <v>3987.24</v>
      </c>
      <c r="BF396">
        <f>VLOOKUP($G396,county_facts!$A:$BB,54,FALSE)</f>
        <v>63.4</v>
      </c>
    </row>
    <row r="397" spans="1:58" x14ac:dyDescent="0.3">
      <c r="A397" t="s">
        <v>6</v>
      </c>
      <c r="B397" t="s">
        <v>188</v>
      </c>
      <c r="C397">
        <v>7232</v>
      </c>
      <c r="D397" t="s">
        <v>189</v>
      </c>
      <c r="E397">
        <v>18882</v>
      </c>
      <c r="F397">
        <v>0.38301027399999998</v>
      </c>
      <c r="G397">
        <v>8123</v>
      </c>
      <c r="H397">
        <f>VLOOKUP($G397,county_facts!$A:$BB,4,FALSE)</f>
        <v>277670</v>
      </c>
      <c r="I397">
        <f>VLOOKUP($G397,county_facts!$A:$BB,5,FALSE)</f>
        <v>252837</v>
      </c>
      <c r="J397">
        <f>VLOOKUP($G397,county_facts!$A:$BB,6,FALSE)</f>
        <v>9.8000000000000007</v>
      </c>
      <c r="K397">
        <f>VLOOKUP($G397,county_facts!$A:$BB,7,FALSE)</f>
        <v>252825</v>
      </c>
      <c r="L397">
        <f>VLOOKUP($G397,county_facts!$A:$BB,8,FALSE)</f>
        <v>7.3</v>
      </c>
      <c r="M397">
        <f>VLOOKUP($G397,county_facts!$A:$BB,9,FALSE)</f>
        <v>26.9</v>
      </c>
      <c r="N397">
        <f>VLOOKUP($G397,county_facts!$A:$BB,10,FALSE)</f>
        <v>11.1</v>
      </c>
      <c r="O397">
        <f>VLOOKUP($G397,county_facts!$A:$BB,11,FALSE)</f>
        <v>49.6</v>
      </c>
      <c r="P397">
        <f>VLOOKUP($G397,county_facts!$A:$BB,12,FALSE)</f>
        <v>93.1</v>
      </c>
      <c r="Q397">
        <f>VLOOKUP($G397,county_facts!$A:$BB,13,FALSE)</f>
        <v>1.4</v>
      </c>
      <c r="R397">
        <f>VLOOKUP($G397,county_facts!$A:$BB,14,FALSE)</f>
        <v>1.7</v>
      </c>
      <c r="S397">
        <f>VLOOKUP($G397,county_facts!$A:$BB,15,FALSE)</f>
        <v>1.5</v>
      </c>
      <c r="T397">
        <f>VLOOKUP($G397,county_facts!$A:$BB,16,FALSE)</f>
        <v>0.2</v>
      </c>
      <c r="U397">
        <f>VLOOKUP($G397,county_facts!$A:$BB,17,FALSE)</f>
        <v>2.1</v>
      </c>
      <c r="V397">
        <f>VLOOKUP($G397,county_facts!$A:$BB,18,FALSE)</f>
        <v>28.8</v>
      </c>
      <c r="W397">
        <f>VLOOKUP($G397,county_facts!$A:$BB,19,FALSE)</f>
        <v>66.7</v>
      </c>
      <c r="X397">
        <f>VLOOKUP($G397,county_facts!$A:$BB,20,FALSE)</f>
        <v>80.7</v>
      </c>
      <c r="Y397">
        <f>VLOOKUP($G397,county_facts!$A:$BB,21,FALSE)</f>
        <v>8.5</v>
      </c>
      <c r="Z397">
        <f>VLOOKUP($G397,county_facts!$A:$BB,22,FALSE)</f>
        <v>18.5</v>
      </c>
      <c r="AA397">
        <f>VLOOKUP($G397,county_facts!$A:$BB,23,FALSE)</f>
        <v>85.6</v>
      </c>
      <c r="AB397">
        <f>VLOOKUP($G397,county_facts!$A:$BB,24,FALSE)</f>
        <v>25.9</v>
      </c>
      <c r="AC397">
        <f>VLOOKUP($G397,county_facts!$A:$BB,25,FALSE)</f>
        <v>16805</v>
      </c>
      <c r="AD397">
        <f>VLOOKUP($G397,county_facts!$A:$BB,26,FALSE)</f>
        <v>26.2</v>
      </c>
      <c r="AE397">
        <f>VLOOKUP($G397,county_facts!$A:$BB,27,FALSE)</f>
        <v>100070</v>
      </c>
      <c r="AF397">
        <f>VLOOKUP($G397,county_facts!$A:$BB,28,FALSE)</f>
        <v>70.099999999999994</v>
      </c>
      <c r="AG397">
        <f>VLOOKUP($G397,county_facts!$A:$BB,29,FALSE)</f>
        <v>16.2</v>
      </c>
      <c r="AH397">
        <f>VLOOKUP($G397,county_facts!$A:$BB,30,FALSE)</f>
        <v>191500</v>
      </c>
      <c r="AI397">
        <f>VLOOKUP($G397,county_facts!$A:$BB,31,FALSE)</f>
        <v>90465</v>
      </c>
      <c r="AJ397">
        <f>VLOOKUP($G397,county_facts!$A:$BB,32,FALSE)</f>
        <v>2.79</v>
      </c>
      <c r="AK397">
        <f>VLOOKUP($G397,county_facts!$A:$BB,33,FALSE)</f>
        <v>25468</v>
      </c>
      <c r="AL397">
        <f>VLOOKUP($G397,county_facts!$A:$BB,34,FALSE)</f>
        <v>57180</v>
      </c>
      <c r="AM397">
        <f>VLOOKUP($G397,county_facts!$A:$BB,35,FALSE)</f>
        <v>14.7</v>
      </c>
      <c r="AN397">
        <f>VLOOKUP($G397,county_facts!$A:$BB,36,FALSE)</f>
        <v>5376</v>
      </c>
      <c r="AO397">
        <f>VLOOKUP($G397,county_facts!$A:$BB,37,FALSE)</f>
        <v>71783</v>
      </c>
      <c r="AP397">
        <f>VLOOKUP($G397,county_facts!$A:$BB,38,FALSE)</f>
        <v>2.9</v>
      </c>
      <c r="AQ397">
        <f>VLOOKUP($G397,county_facts!$A:$BB,39,FALSE)</f>
        <v>19020</v>
      </c>
      <c r="AR397">
        <f>VLOOKUP($G397,county_facts!$A:$BB,40,FALSE)</f>
        <v>23024</v>
      </c>
      <c r="AS397">
        <f>VLOOKUP($G397,county_facts!$A:$BB,41,FALSE)</f>
        <v>0.6</v>
      </c>
      <c r="AT397">
        <f>VLOOKUP($G397,county_facts!$A:$BB,42,FALSE)</f>
        <v>1.4</v>
      </c>
      <c r="AU397">
        <f>VLOOKUP($G397,county_facts!$A:$BB,43,FALSE)</f>
        <v>1.5</v>
      </c>
      <c r="AV397">
        <f>VLOOKUP($G397,county_facts!$A:$BB,44,FALSE)</f>
        <v>0</v>
      </c>
      <c r="AW397">
        <f>VLOOKUP($G397,county_facts!$A:$BB,45,FALSE)</f>
        <v>0</v>
      </c>
      <c r="AX397">
        <f>VLOOKUP($G397,county_facts!$A:$BB,46,FALSE)</f>
        <v>25.4</v>
      </c>
      <c r="AY397">
        <f>VLOOKUP($G397,county_facts!$A:$BB,47,FALSE)</f>
        <v>4193672</v>
      </c>
      <c r="AZ397">
        <f>VLOOKUP($G397,county_facts!$A:$BB,48,FALSE)</f>
        <v>0</v>
      </c>
      <c r="BA397">
        <f>VLOOKUP($G397,county_facts!$A:$BB,49,FALSE)</f>
        <v>2246115</v>
      </c>
      <c r="BB397">
        <f>VLOOKUP($G397,county_facts!$A:$BB,50,FALSE)</f>
        <v>9272</v>
      </c>
      <c r="BC397">
        <f>VLOOKUP($G397,county_facts!$A:$BB,51,FALSE)</f>
        <v>217231</v>
      </c>
      <c r="BD397">
        <f>VLOOKUP($G397,county_facts!$A:$BB,52,FALSE)</f>
        <v>2708</v>
      </c>
      <c r="BE397">
        <f>VLOOKUP($G397,county_facts!$A:$BB,53,FALSE)</f>
        <v>3987.24</v>
      </c>
      <c r="BF397">
        <f>VLOOKUP($G397,county_facts!$A:$BB,54,FALSE)</f>
        <v>63.4</v>
      </c>
    </row>
    <row r="398" spans="1:58" x14ac:dyDescent="0.3">
      <c r="A398" t="s">
        <v>9</v>
      </c>
      <c r="B398" t="s">
        <v>10</v>
      </c>
      <c r="C398">
        <v>62</v>
      </c>
      <c r="D398" t="s">
        <v>189</v>
      </c>
      <c r="E398">
        <v>101</v>
      </c>
      <c r="F398">
        <v>0.61386138599999995</v>
      </c>
      <c r="G398">
        <v>8121</v>
      </c>
      <c r="H398">
        <f>VLOOKUP($G398,county_facts!$A:$BB,4,FALSE)</f>
        <v>4780</v>
      </c>
      <c r="I398">
        <f>VLOOKUP($G398,county_facts!$A:$BB,5,FALSE)</f>
        <v>4814</v>
      </c>
      <c r="J398">
        <f>VLOOKUP($G398,county_facts!$A:$BB,6,FALSE)</f>
        <v>-0.7</v>
      </c>
      <c r="K398">
        <f>VLOOKUP($G398,county_facts!$A:$BB,7,FALSE)</f>
        <v>4814</v>
      </c>
      <c r="L398">
        <f>VLOOKUP($G398,county_facts!$A:$BB,8,FALSE)</f>
        <v>5.0999999999999996</v>
      </c>
      <c r="M398">
        <f>VLOOKUP($G398,county_facts!$A:$BB,9,FALSE)</f>
        <v>22</v>
      </c>
      <c r="N398">
        <f>VLOOKUP($G398,county_facts!$A:$BB,10,FALSE)</f>
        <v>20.8</v>
      </c>
      <c r="O398">
        <f>VLOOKUP($G398,county_facts!$A:$BB,11,FALSE)</f>
        <v>48.5</v>
      </c>
      <c r="P398">
        <f>VLOOKUP($G398,county_facts!$A:$BB,12,FALSE)</f>
        <v>97</v>
      </c>
      <c r="Q398">
        <f>VLOOKUP($G398,county_facts!$A:$BB,13,FALSE)</f>
        <v>0.8</v>
      </c>
      <c r="R398">
        <f>VLOOKUP($G398,county_facts!$A:$BB,14,FALSE)</f>
        <v>0.3</v>
      </c>
      <c r="S398">
        <f>VLOOKUP($G398,county_facts!$A:$BB,15,FALSE)</f>
        <v>0.4</v>
      </c>
      <c r="T398">
        <f>VLOOKUP($G398,county_facts!$A:$BB,16,FALSE)</f>
        <v>0.1</v>
      </c>
      <c r="U398">
        <f>VLOOKUP($G398,county_facts!$A:$BB,17,FALSE)</f>
        <v>1.4</v>
      </c>
      <c r="V398">
        <f>VLOOKUP($G398,county_facts!$A:$BB,18,FALSE)</f>
        <v>9.5</v>
      </c>
      <c r="W398">
        <f>VLOOKUP($G398,county_facts!$A:$BB,19,FALSE)</f>
        <v>88</v>
      </c>
      <c r="X398">
        <f>VLOOKUP($G398,county_facts!$A:$BB,20,FALSE)</f>
        <v>82.2</v>
      </c>
      <c r="Y398">
        <f>VLOOKUP($G398,county_facts!$A:$BB,21,FALSE)</f>
        <v>2.5</v>
      </c>
      <c r="Z398">
        <f>VLOOKUP($G398,county_facts!$A:$BB,22,FALSE)</f>
        <v>5.5</v>
      </c>
      <c r="AA398">
        <f>VLOOKUP($G398,county_facts!$A:$BB,23,FALSE)</f>
        <v>90.4</v>
      </c>
      <c r="AB398">
        <f>VLOOKUP($G398,county_facts!$A:$BB,24,FALSE)</f>
        <v>18.5</v>
      </c>
      <c r="AC398">
        <f>VLOOKUP($G398,county_facts!$A:$BB,25,FALSE)</f>
        <v>433</v>
      </c>
      <c r="AD398">
        <f>VLOOKUP($G398,county_facts!$A:$BB,26,FALSE)</f>
        <v>20.6</v>
      </c>
      <c r="AE398">
        <f>VLOOKUP($G398,county_facts!$A:$BB,27,FALSE)</f>
        <v>2414</v>
      </c>
      <c r="AF398">
        <f>VLOOKUP($G398,county_facts!$A:$BB,28,FALSE)</f>
        <v>73.3</v>
      </c>
      <c r="AG398">
        <f>VLOOKUP($G398,county_facts!$A:$BB,29,FALSE)</f>
        <v>7.2</v>
      </c>
      <c r="AH398">
        <f>VLOOKUP($G398,county_facts!$A:$BB,30,FALSE)</f>
        <v>110500</v>
      </c>
      <c r="AI398">
        <f>VLOOKUP($G398,county_facts!$A:$BB,31,FALSE)</f>
        <v>2019</v>
      </c>
      <c r="AJ398">
        <f>VLOOKUP($G398,county_facts!$A:$BB,32,FALSE)</f>
        <v>2.27</v>
      </c>
      <c r="AK398">
        <f>VLOOKUP($G398,county_facts!$A:$BB,33,FALSE)</f>
        <v>24977</v>
      </c>
      <c r="AL398">
        <f>VLOOKUP($G398,county_facts!$A:$BB,34,FALSE)</f>
        <v>44683</v>
      </c>
      <c r="AM398">
        <f>VLOOKUP($G398,county_facts!$A:$BB,35,FALSE)</f>
        <v>13.1</v>
      </c>
      <c r="AN398">
        <f>VLOOKUP($G398,county_facts!$A:$BB,36,FALSE)</f>
        <v>105</v>
      </c>
      <c r="AO398">
        <f>VLOOKUP($G398,county_facts!$A:$BB,37,FALSE)</f>
        <v>524</v>
      </c>
      <c r="AP398">
        <f>VLOOKUP($G398,county_facts!$A:$BB,38,FALSE)</f>
        <v>2.5</v>
      </c>
      <c r="AQ398">
        <f>VLOOKUP($G398,county_facts!$A:$BB,39,FALSE)</f>
        <v>371</v>
      </c>
      <c r="AR398">
        <f>VLOOKUP($G398,county_facts!$A:$BB,40,FALSE)</f>
        <v>265</v>
      </c>
      <c r="AS398">
        <f>VLOOKUP($G398,county_facts!$A:$BB,41,FALSE)</f>
        <v>0</v>
      </c>
      <c r="AT398">
        <f>VLOOKUP($G398,county_facts!$A:$BB,42,FALSE)</f>
        <v>0</v>
      </c>
      <c r="AU398">
        <f>VLOOKUP($G398,county_facts!$A:$BB,43,FALSE)</f>
        <v>0</v>
      </c>
      <c r="AV398">
        <f>VLOOKUP($G398,county_facts!$A:$BB,44,FALSE)</f>
        <v>0</v>
      </c>
      <c r="AW398">
        <f>VLOOKUP($G398,county_facts!$A:$BB,45,FALSE)</f>
        <v>0</v>
      </c>
      <c r="AX398">
        <f>VLOOKUP($G398,county_facts!$A:$BB,46,FALSE)</f>
        <v>0</v>
      </c>
      <c r="AY398">
        <f>VLOOKUP($G398,county_facts!$A:$BB,47,FALSE)</f>
        <v>0</v>
      </c>
      <c r="AZ398">
        <f>VLOOKUP($G398,county_facts!$A:$BB,48,FALSE)</f>
        <v>42615</v>
      </c>
      <c r="BA398">
        <f>VLOOKUP($G398,county_facts!$A:$BB,49,FALSE)</f>
        <v>23053</v>
      </c>
      <c r="BB398">
        <f>VLOOKUP($G398,county_facts!$A:$BB,50,FALSE)</f>
        <v>5015</v>
      </c>
      <c r="BC398">
        <f>VLOOKUP($G398,county_facts!$A:$BB,51,FALSE)</f>
        <v>1542</v>
      </c>
      <c r="BD398">
        <f>VLOOKUP($G398,county_facts!$A:$BB,52,FALSE)</f>
        <v>5</v>
      </c>
      <c r="BE398">
        <f>VLOOKUP($G398,county_facts!$A:$BB,53,FALSE)</f>
        <v>2518.0300000000002</v>
      </c>
      <c r="BF398">
        <f>VLOOKUP($G398,county_facts!$A:$BB,54,FALSE)</f>
        <v>1.9</v>
      </c>
    </row>
    <row r="399" spans="1:58" x14ac:dyDescent="0.3">
      <c r="A399" t="s">
        <v>6</v>
      </c>
      <c r="B399" t="s">
        <v>10</v>
      </c>
      <c r="C399">
        <v>39</v>
      </c>
      <c r="D399" t="s">
        <v>189</v>
      </c>
      <c r="E399">
        <v>101</v>
      </c>
      <c r="F399">
        <v>0.38613861399999999</v>
      </c>
      <c r="G399">
        <v>8121</v>
      </c>
      <c r="H399">
        <f>VLOOKUP($G399,county_facts!$A:$BB,4,FALSE)</f>
        <v>4780</v>
      </c>
      <c r="I399">
        <f>VLOOKUP($G399,county_facts!$A:$BB,5,FALSE)</f>
        <v>4814</v>
      </c>
      <c r="J399">
        <f>VLOOKUP($G399,county_facts!$A:$BB,6,FALSE)</f>
        <v>-0.7</v>
      </c>
      <c r="K399">
        <f>VLOOKUP($G399,county_facts!$A:$BB,7,FALSE)</f>
        <v>4814</v>
      </c>
      <c r="L399">
        <f>VLOOKUP($G399,county_facts!$A:$BB,8,FALSE)</f>
        <v>5.0999999999999996</v>
      </c>
      <c r="M399">
        <f>VLOOKUP($G399,county_facts!$A:$BB,9,FALSE)</f>
        <v>22</v>
      </c>
      <c r="N399">
        <f>VLOOKUP($G399,county_facts!$A:$BB,10,FALSE)</f>
        <v>20.8</v>
      </c>
      <c r="O399">
        <f>VLOOKUP($G399,county_facts!$A:$BB,11,FALSE)</f>
        <v>48.5</v>
      </c>
      <c r="P399">
        <f>VLOOKUP($G399,county_facts!$A:$BB,12,FALSE)</f>
        <v>97</v>
      </c>
      <c r="Q399">
        <f>VLOOKUP($G399,county_facts!$A:$BB,13,FALSE)</f>
        <v>0.8</v>
      </c>
      <c r="R399">
        <f>VLOOKUP($G399,county_facts!$A:$BB,14,FALSE)</f>
        <v>0.3</v>
      </c>
      <c r="S399">
        <f>VLOOKUP($G399,county_facts!$A:$BB,15,FALSE)</f>
        <v>0.4</v>
      </c>
      <c r="T399">
        <f>VLOOKUP($G399,county_facts!$A:$BB,16,FALSE)</f>
        <v>0.1</v>
      </c>
      <c r="U399">
        <f>VLOOKUP($G399,county_facts!$A:$BB,17,FALSE)</f>
        <v>1.4</v>
      </c>
      <c r="V399">
        <f>VLOOKUP($G399,county_facts!$A:$BB,18,FALSE)</f>
        <v>9.5</v>
      </c>
      <c r="W399">
        <f>VLOOKUP($G399,county_facts!$A:$BB,19,FALSE)</f>
        <v>88</v>
      </c>
      <c r="X399">
        <f>VLOOKUP($G399,county_facts!$A:$BB,20,FALSE)</f>
        <v>82.2</v>
      </c>
      <c r="Y399">
        <f>VLOOKUP($G399,county_facts!$A:$BB,21,FALSE)</f>
        <v>2.5</v>
      </c>
      <c r="Z399">
        <f>VLOOKUP($G399,county_facts!$A:$BB,22,FALSE)</f>
        <v>5.5</v>
      </c>
      <c r="AA399">
        <f>VLOOKUP($G399,county_facts!$A:$BB,23,FALSE)</f>
        <v>90.4</v>
      </c>
      <c r="AB399">
        <f>VLOOKUP($G399,county_facts!$A:$BB,24,FALSE)</f>
        <v>18.5</v>
      </c>
      <c r="AC399">
        <f>VLOOKUP($G399,county_facts!$A:$BB,25,FALSE)</f>
        <v>433</v>
      </c>
      <c r="AD399">
        <f>VLOOKUP($G399,county_facts!$A:$BB,26,FALSE)</f>
        <v>20.6</v>
      </c>
      <c r="AE399">
        <f>VLOOKUP($G399,county_facts!$A:$BB,27,FALSE)</f>
        <v>2414</v>
      </c>
      <c r="AF399">
        <f>VLOOKUP($G399,county_facts!$A:$BB,28,FALSE)</f>
        <v>73.3</v>
      </c>
      <c r="AG399">
        <f>VLOOKUP($G399,county_facts!$A:$BB,29,FALSE)</f>
        <v>7.2</v>
      </c>
      <c r="AH399">
        <f>VLOOKUP($G399,county_facts!$A:$BB,30,FALSE)</f>
        <v>110500</v>
      </c>
      <c r="AI399">
        <f>VLOOKUP($G399,county_facts!$A:$BB,31,FALSE)</f>
        <v>2019</v>
      </c>
      <c r="AJ399">
        <f>VLOOKUP($G399,county_facts!$A:$BB,32,FALSE)</f>
        <v>2.27</v>
      </c>
      <c r="AK399">
        <f>VLOOKUP($G399,county_facts!$A:$BB,33,FALSE)</f>
        <v>24977</v>
      </c>
      <c r="AL399">
        <f>VLOOKUP($G399,county_facts!$A:$BB,34,FALSE)</f>
        <v>44683</v>
      </c>
      <c r="AM399">
        <f>VLOOKUP($G399,county_facts!$A:$BB,35,FALSE)</f>
        <v>13.1</v>
      </c>
      <c r="AN399">
        <f>VLOOKUP($G399,county_facts!$A:$BB,36,FALSE)</f>
        <v>105</v>
      </c>
      <c r="AO399">
        <f>VLOOKUP($G399,county_facts!$A:$BB,37,FALSE)</f>
        <v>524</v>
      </c>
      <c r="AP399">
        <f>VLOOKUP($G399,county_facts!$A:$BB,38,FALSE)</f>
        <v>2.5</v>
      </c>
      <c r="AQ399">
        <f>VLOOKUP($G399,county_facts!$A:$BB,39,FALSE)</f>
        <v>371</v>
      </c>
      <c r="AR399">
        <f>VLOOKUP($G399,county_facts!$A:$BB,40,FALSE)</f>
        <v>265</v>
      </c>
      <c r="AS399">
        <f>VLOOKUP($G399,county_facts!$A:$BB,41,FALSE)</f>
        <v>0</v>
      </c>
      <c r="AT399">
        <f>VLOOKUP($G399,county_facts!$A:$BB,42,FALSE)</f>
        <v>0</v>
      </c>
      <c r="AU399">
        <f>VLOOKUP($G399,county_facts!$A:$BB,43,FALSE)</f>
        <v>0</v>
      </c>
      <c r="AV399">
        <f>VLOOKUP($G399,county_facts!$A:$BB,44,FALSE)</f>
        <v>0</v>
      </c>
      <c r="AW399">
        <f>VLOOKUP($G399,county_facts!$A:$BB,45,FALSE)</f>
        <v>0</v>
      </c>
      <c r="AX399">
        <f>VLOOKUP($G399,county_facts!$A:$BB,46,FALSE)</f>
        <v>0</v>
      </c>
      <c r="AY399">
        <f>VLOOKUP($G399,county_facts!$A:$BB,47,FALSE)</f>
        <v>0</v>
      </c>
      <c r="AZ399">
        <f>VLOOKUP($G399,county_facts!$A:$BB,48,FALSE)</f>
        <v>42615</v>
      </c>
      <c r="BA399">
        <f>VLOOKUP($G399,county_facts!$A:$BB,49,FALSE)</f>
        <v>23053</v>
      </c>
      <c r="BB399">
        <f>VLOOKUP($G399,county_facts!$A:$BB,50,FALSE)</f>
        <v>5015</v>
      </c>
      <c r="BC399">
        <f>VLOOKUP($G399,county_facts!$A:$BB,51,FALSE)</f>
        <v>1542</v>
      </c>
      <c r="BD399">
        <f>VLOOKUP($G399,county_facts!$A:$BB,52,FALSE)</f>
        <v>5</v>
      </c>
      <c r="BE399">
        <f>VLOOKUP($G399,county_facts!$A:$BB,53,FALSE)</f>
        <v>2518.0300000000002</v>
      </c>
      <c r="BF399">
        <f>VLOOKUP($G399,county_facts!$A:$BB,54,FALSE)</f>
        <v>1.9</v>
      </c>
    </row>
    <row r="400" spans="1:58" x14ac:dyDescent="0.3">
      <c r="A400" t="s">
        <v>9</v>
      </c>
      <c r="B400" t="s">
        <v>190</v>
      </c>
      <c r="C400">
        <v>903</v>
      </c>
      <c r="D400" t="s">
        <v>189</v>
      </c>
      <c r="E400">
        <v>1627</v>
      </c>
      <c r="F400">
        <v>0.555009219</v>
      </c>
      <c r="G400">
        <v>8119</v>
      </c>
      <c r="H400">
        <f>VLOOKUP($G400,county_facts!$A:$BB,4,FALSE)</f>
        <v>23389</v>
      </c>
      <c r="I400">
        <f>VLOOKUP($G400,county_facts!$A:$BB,5,FALSE)</f>
        <v>23350</v>
      </c>
      <c r="J400">
        <f>VLOOKUP($G400,county_facts!$A:$BB,6,FALSE)</f>
        <v>0.2</v>
      </c>
      <c r="K400">
        <f>VLOOKUP($G400,county_facts!$A:$BB,7,FALSE)</f>
        <v>23350</v>
      </c>
      <c r="L400">
        <f>VLOOKUP($G400,county_facts!$A:$BB,8,FALSE)</f>
        <v>3.8</v>
      </c>
      <c r="M400">
        <f>VLOOKUP($G400,county_facts!$A:$BB,9,FALSE)</f>
        <v>18.5</v>
      </c>
      <c r="N400">
        <f>VLOOKUP($G400,county_facts!$A:$BB,10,FALSE)</f>
        <v>18</v>
      </c>
      <c r="O400">
        <f>VLOOKUP($G400,county_facts!$A:$BB,11,FALSE)</f>
        <v>49.1</v>
      </c>
      <c r="P400">
        <f>VLOOKUP($G400,county_facts!$A:$BB,12,FALSE)</f>
        <v>94.7</v>
      </c>
      <c r="Q400">
        <f>VLOOKUP($G400,county_facts!$A:$BB,13,FALSE)</f>
        <v>0.7</v>
      </c>
      <c r="R400">
        <f>VLOOKUP($G400,county_facts!$A:$BB,14,FALSE)</f>
        <v>1.2</v>
      </c>
      <c r="S400">
        <f>VLOOKUP($G400,county_facts!$A:$BB,15,FALSE)</f>
        <v>0.9</v>
      </c>
      <c r="T400">
        <f>VLOOKUP($G400,county_facts!$A:$BB,16,FALSE)</f>
        <v>0.1</v>
      </c>
      <c r="U400">
        <f>VLOOKUP($G400,county_facts!$A:$BB,17,FALSE)</f>
        <v>2.4</v>
      </c>
      <c r="V400">
        <f>VLOOKUP($G400,county_facts!$A:$BB,18,FALSE)</f>
        <v>6.2</v>
      </c>
      <c r="W400">
        <f>VLOOKUP($G400,county_facts!$A:$BB,19,FALSE)</f>
        <v>89.6</v>
      </c>
      <c r="X400">
        <f>VLOOKUP($G400,county_facts!$A:$BB,20,FALSE)</f>
        <v>89.9</v>
      </c>
      <c r="Y400">
        <f>VLOOKUP($G400,county_facts!$A:$BB,21,FALSE)</f>
        <v>2.4</v>
      </c>
      <c r="Z400">
        <f>VLOOKUP($G400,county_facts!$A:$BB,22,FALSE)</f>
        <v>5.0999999999999996</v>
      </c>
      <c r="AA400">
        <f>VLOOKUP($G400,county_facts!$A:$BB,23,FALSE)</f>
        <v>93.6</v>
      </c>
      <c r="AB400">
        <f>VLOOKUP($G400,county_facts!$A:$BB,24,FALSE)</f>
        <v>31.6</v>
      </c>
      <c r="AC400">
        <f>VLOOKUP($G400,county_facts!$A:$BB,25,FALSE)</f>
        <v>3349</v>
      </c>
      <c r="AD400">
        <f>VLOOKUP($G400,county_facts!$A:$BB,26,FALSE)</f>
        <v>31.7</v>
      </c>
      <c r="AE400">
        <f>VLOOKUP($G400,county_facts!$A:$BB,27,FALSE)</f>
        <v>12742</v>
      </c>
      <c r="AF400">
        <f>VLOOKUP($G400,county_facts!$A:$BB,28,FALSE)</f>
        <v>81.400000000000006</v>
      </c>
      <c r="AG400">
        <f>VLOOKUP($G400,county_facts!$A:$BB,29,FALSE)</f>
        <v>5.3</v>
      </c>
      <c r="AH400">
        <f>VLOOKUP($G400,county_facts!$A:$BB,30,FALSE)</f>
        <v>226900</v>
      </c>
      <c r="AI400">
        <f>VLOOKUP($G400,county_facts!$A:$BB,31,FALSE)</f>
        <v>9434</v>
      </c>
      <c r="AJ400">
        <f>VLOOKUP($G400,county_facts!$A:$BB,32,FALSE)</f>
        <v>2.44</v>
      </c>
      <c r="AK400">
        <f>VLOOKUP($G400,county_facts!$A:$BB,33,FALSE)</f>
        <v>31075</v>
      </c>
      <c r="AL400">
        <f>VLOOKUP($G400,county_facts!$A:$BB,34,FALSE)</f>
        <v>59040</v>
      </c>
      <c r="AM400">
        <f>VLOOKUP($G400,county_facts!$A:$BB,35,FALSE)</f>
        <v>7</v>
      </c>
      <c r="AN400">
        <f>VLOOKUP($G400,county_facts!$A:$BB,36,FALSE)</f>
        <v>673</v>
      </c>
      <c r="AO400">
        <f>VLOOKUP($G400,county_facts!$A:$BB,37,FALSE)</f>
        <v>5377</v>
      </c>
      <c r="AP400">
        <f>VLOOKUP($G400,county_facts!$A:$BB,38,FALSE)</f>
        <v>7.8</v>
      </c>
      <c r="AQ400">
        <f>VLOOKUP($G400,county_facts!$A:$BB,39,FALSE)</f>
        <v>2388</v>
      </c>
      <c r="AR400">
        <f>VLOOKUP($G400,county_facts!$A:$BB,40,FALSE)</f>
        <v>3429</v>
      </c>
      <c r="AS400">
        <f>VLOOKUP($G400,county_facts!$A:$BB,41,FALSE)</f>
        <v>0</v>
      </c>
      <c r="AT400">
        <f>VLOOKUP($G400,county_facts!$A:$BB,42,FALSE)</f>
        <v>0</v>
      </c>
      <c r="AU400">
        <f>VLOOKUP($G400,county_facts!$A:$BB,43,FALSE)</f>
        <v>0</v>
      </c>
      <c r="AV400">
        <f>VLOOKUP($G400,county_facts!$A:$BB,44,FALSE)</f>
        <v>0</v>
      </c>
      <c r="AW400">
        <f>VLOOKUP($G400,county_facts!$A:$BB,45,FALSE)</f>
        <v>0</v>
      </c>
      <c r="AX400">
        <f>VLOOKUP($G400,county_facts!$A:$BB,46,FALSE)</f>
        <v>31</v>
      </c>
      <c r="AY400">
        <f>VLOOKUP($G400,county_facts!$A:$BB,47,FALSE)</f>
        <v>0</v>
      </c>
      <c r="AZ400">
        <f>VLOOKUP($G400,county_facts!$A:$BB,48,FALSE)</f>
        <v>26287</v>
      </c>
      <c r="BA400">
        <f>VLOOKUP($G400,county_facts!$A:$BB,49,FALSE)</f>
        <v>169017</v>
      </c>
      <c r="BB400">
        <f>VLOOKUP($G400,county_facts!$A:$BB,50,FALSE)</f>
        <v>7771</v>
      </c>
      <c r="BC400">
        <f>VLOOKUP($G400,county_facts!$A:$BB,51,FALSE)</f>
        <v>128005</v>
      </c>
      <c r="BD400">
        <f>VLOOKUP($G400,county_facts!$A:$BB,52,FALSE)</f>
        <v>140</v>
      </c>
      <c r="BE400">
        <f>VLOOKUP($G400,county_facts!$A:$BB,53,FALSE)</f>
        <v>557.05999999999995</v>
      </c>
      <c r="BF400">
        <f>VLOOKUP($G400,county_facts!$A:$BB,54,FALSE)</f>
        <v>41.9</v>
      </c>
    </row>
    <row r="401" spans="1:58" x14ac:dyDescent="0.3">
      <c r="A401" t="s">
        <v>6</v>
      </c>
      <c r="B401" t="s">
        <v>190</v>
      </c>
      <c r="C401">
        <v>724</v>
      </c>
      <c r="D401" t="s">
        <v>189</v>
      </c>
      <c r="E401">
        <v>1627</v>
      </c>
      <c r="F401">
        <v>0.444990781</v>
      </c>
      <c r="G401">
        <v>8119</v>
      </c>
      <c r="H401">
        <f>VLOOKUP($G401,county_facts!$A:$BB,4,FALSE)</f>
        <v>23389</v>
      </c>
      <c r="I401">
        <f>VLOOKUP($G401,county_facts!$A:$BB,5,FALSE)</f>
        <v>23350</v>
      </c>
      <c r="J401">
        <f>VLOOKUP($G401,county_facts!$A:$BB,6,FALSE)</f>
        <v>0.2</v>
      </c>
      <c r="K401">
        <f>VLOOKUP($G401,county_facts!$A:$BB,7,FALSE)</f>
        <v>23350</v>
      </c>
      <c r="L401">
        <f>VLOOKUP($G401,county_facts!$A:$BB,8,FALSE)</f>
        <v>3.8</v>
      </c>
      <c r="M401">
        <f>VLOOKUP($G401,county_facts!$A:$BB,9,FALSE)</f>
        <v>18.5</v>
      </c>
      <c r="N401">
        <f>VLOOKUP($G401,county_facts!$A:$BB,10,FALSE)</f>
        <v>18</v>
      </c>
      <c r="O401">
        <f>VLOOKUP($G401,county_facts!$A:$BB,11,FALSE)</f>
        <v>49.1</v>
      </c>
      <c r="P401">
        <f>VLOOKUP($G401,county_facts!$A:$BB,12,FALSE)</f>
        <v>94.7</v>
      </c>
      <c r="Q401">
        <f>VLOOKUP($G401,county_facts!$A:$BB,13,FALSE)</f>
        <v>0.7</v>
      </c>
      <c r="R401">
        <f>VLOOKUP($G401,county_facts!$A:$BB,14,FALSE)</f>
        <v>1.2</v>
      </c>
      <c r="S401">
        <f>VLOOKUP($G401,county_facts!$A:$BB,15,FALSE)</f>
        <v>0.9</v>
      </c>
      <c r="T401">
        <f>VLOOKUP($G401,county_facts!$A:$BB,16,FALSE)</f>
        <v>0.1</v>
      </c>
      <c r="U401">
        <f>VLOOKUP($G401,county_facts!$A:$BB,17,FALSE)</f>
        <v>2.4</v>
      </c>
      <c r="V401">
        <f>VLOOKUP($G401,county_facts!$A:$BB,18,FALSE)</f>
        <v>6.2</v>
      </c>
      <c r="W401">
        <f>VLOOKUP($G401,county_facts!$A:$BB,19,FALSE)</f>
        <v>89.6</v>
      </c>
      <c r="X401">
        <f>VLOOKUP($G401,county_facts!$A:$BB,20,FALSE)</f>
        <v>89.9</v>
      </c>
      <c r="Y401">
        <f>VLOOKUP($G401,county_facts!$A:$BB,21,FALSE)</f>
        <v>2.4</v>
      </c>
      <c r="Z401">
        <f>VLOOKUP($G401,county_facts!$A:$BB,22,FALSE)</f>
        <v>5.0999999999999996</v>
      </c>
      <c r="AA401">
        <f>VLOOKUP($G401,county_facts!$A:$BB,23,FALSE)</f>
        <v>93.6</v>
      </c>
      <c r="AB401">
        <f>VLOOKUP($G401,county_facts!$A:$BB,24,FALSE)</f>
        <v>31.6</v>
      </c>
      <c r="AC401">
        <f>VLOOKUP($G401,county_facts!$A:$BB,25,FALSE)</f>
        <v>3349</v>
      </c>
      <c r="AD401">
        <f>VLOOKUP($G401,county_facts!$A:$BB,26,FALSE)</f>
        <v>31.7</v>
      </c>
      <c r="AE401">
        <f>VLOOKUP($G401,county_facts!$A:$BB,27,FALSE)</f>
        <v>12742</v>
      </c>
      <c r="AF401">
        <f>VLOOKUP($G401,county_facts!$A:$BB,28,FALSE)</f>
        <v>81.400000000000006</v>
      </c>
      <c r="AG401">
        <f>VLOOKUP($G401,county_facts!$A:$BB,29,FALSE)</f>
        <v>5.3</v>
      </c>
      <c r="AH401">
        <f>VLOOKUP($G401,county_facts!$A:$BB,30,FALSE)</f>
        <v>226900</v>
      </c>
      <c r="AI401">
        <f>VLOOKUP($G401,county_facts!$A:$BB,31,FALSE)</f>
        <v>9434</v>
      </c>
      <c r="AJ401">
        <f>VLOOKUP($G401,county_facts!$A:$BB,32,FALSE)</f>
        <v>2.44</v>
      </c>
      <c r="AK401">
        <f>VLOOKUP($G401,county_facts!$A:$BB,33,FALSE)</f>
        <v>31075</v>
      </c>
      <c r="AL401">
        <f>VLOOKUP($G401,county_facts!$A:$BB,34,FALSE)</f>
        <v>59040</v>
      </c>
      <c r="AM401">
        <f>VLOOKUP($G401,county_facts!$A:$BB,35,FALSE)</f>
        <v>7</v>
      </c>
      <c r="AN401">
        <f>VLOOKUP($G401,county_facts!$A:$BB,36,FALSE)</f>
        <v>673</v>
      </c>
      <c r="AO401">
        <f>VLOOKUP($G401,county_facts!$A:$BB,37,FALSE)</f>
        <v>5377</v>
      </c>
      <c r="AP401">
        <f>VLOOKUP($G401,county_facts!$A:$BB,38,FALSE)</f>
        <v>7.8</v>
      </c>
      <c r="AQ401">
        <f>VLOOKUP($G401,county_facts!$A:$BB,39,FALSE)</f>
        <v>2388</v>
      </c>
      <c r="AR401">
        <f>VLOOKUP($G401,county_facts!$A:$BB,40,FALSE)</f>
        <v>3429</v>
      </c>
      <c r="AS401">
        <f>VLOOKUP($G401,county_facts!$A:$BB,41,FALSE)</f>
        <v>0</v>
      </c>
      <c r="AT401">
        <f>VLOOKUP($G401,county_facts!$A:$BB,42,FALSE)</f>
        <v>0</v>
      </c>
      <c r="AU401">
        <f>VLOOKUP($G401,county_facts!$A:$BB,43,FALSE)</f>
        <v>0</v>
      </c>
      <c r="AV401">
        <f>VLOOKUP($G401,county_facts!$A:$BB,44,FALSE)</f>
        <v>0</v>
      </c>
      <c r="AW401">
        <f>VLOOKUP($G401,county_facts!$A:$BB,45,FALSE)</f>
        <v>0</v>
      </c>
      <c r="AX401">
        <f>VLOOKUP($G401,county_facts!$A:$BB,46,FALSE)</f>
        <v>31</v>
      </c>
      <c r="AY401">
        <f>VLOOKUP($G401,county_facts!$A:$BB,47,FALSE)</f>
        <v>0</v>
      </c>
      <c r="AZ401">
        <f>VLOOKUP($G401,county_facts!$A:$BB,48,FALSE)</f>
        <v>26287</v>
      </c>
      <c r="BA401">
        <f>VLOOKUP($G401,county_facts!$A:$BB,49,FALSE)</f>
        <v>169017</v>
      </c>
      <c r="BB401">
        <f>VLOOKUP($G401,county_facts!$A:$BB,50,FALSE)</f>
        <v>7771</v>
      </c>
      <c r="BC401">
        <f>VLOOKUP($G401,county_facts!$A:$BB,51,FALSE)</f>
        <v>128005</v>
      </c>
      <c r="BD401">
        <f>VLOOKUP($G401,county_facts!$A:$BB,52,FALSE)</f>
        <v>140</v>
      </c>
      <c r="BE401">
        <f>VLOOKUP($G401,county_facts!$A:$BB,53,FALSE)</f>
        <v>557.05999999999995</v>
      </c>
      <c r="BF401">
        <f>VLOOKUP($G401,county_facts!$A:$BB,54,FALSE)</f>
        <v>41.9</v>
      </c>
    </row>
    <row r="402" spans="1:58" x14ac:dyDescent="0.3">
      <c r="A402" t="s">
        <v>9</v>
      </c>
      <c r="B402" t="s">
        <v>191</v>
      </c>
      <c r="C402">
        <v>2230</v>
      </c>
      <c r="D402" t="s">
        <v>189</v>
      </c>
      <c r="E402">
        <v>3849</v>
      </c>
      <c r="F402">
        <v>0.57937126500000002</v>
      </c>
      <c r="G402">
        <v>8117</v>
      </c>
      <c r="H402">
        <f>VLOOKUP($G402,county_facts!$A:$BB,4,FALSE)</f>
        <v>29404</v>
      </c>
      <c r="I402">
        <f>VLOOKUP($G402,county_facts!$A:$BB,5,FALSE)</f>
        <v>27994</v>
      </c>
      <c r="J402">
        <f>VLOOKUP($G402,county_facts!$A:$BB,6,FALSE)</f>
        <v>5</v>
      </c>
      <c r="K402">
        <f>VLOOKUP($G402,county_facts!$A:$BB,7,FALSE)</f>
        <v>27994</v>
      </c>
      <c r="L402">
        <f>VLOOKUP($G402,county_facts!$A:$BB,8,FALSE)</f>
        <v>4.5999999999999996</v>
      </c>
      <c r="M402">
        <f>VLOOKUP($G402,county_facts!$A:$BB,9,FALSE)</f>
        <v>16.3</v>
      </c>
      <c r="N402">
        <f>VLOOKUP($G402,county_facts!$A:$BB,10,FALSE)</f>
        <v>10.8</v>
      </c>
      <c r="O402">
        <f>VLOOKUP($G402,county_facts!$A:$BB,11,FALSE)</f>
        <v>45.9</v>
      </c>
      <c r="P402">
        <f>VLOOKUP($G402,county_facts!$A:$BB,12,FALSE)</f>
        <v>95.4</v>
      </c>
      <c r="Q402">
        <f>VLOOKUP($G402,county_facts!$A:$BB,13,FALSE)</f>
        <v>1</v>
      </c>
      <c r="R402">
        <f>VLOOKUP($G402,county_facts!$A:$BB,14,FALSE)</f>
        <v>1.1000000000000001</v>
      </c>
      <c r="S402">
        <f>VLOOKUP($G402,county_facts!$A:$BB,15,FALSE)</f>
        <v>1</v>
      </c>
      <c r="T402">
        <f>VLOOKUP($G402,county_facts!$A:$BB,16,FALSE)</f>
        <v>0.1</v>
      </c>
      <c r="U402">
        <f>VLOOKUP($G402,county_facts!$A:$BB,17,FALSE)</f>
        <v>1.4</v>
      </c>
      <c r="V402">
        <f>VLOOKUP($G402,county_facts!$A:$BB,18,FALSE)</f>
        <v>14.7</v>
      </c>
      <c r="W402">
        <f>VLOOKUP($G402,county_facts!$A:$BB,19,FALSE)</f>
        <v>82.3</v>
      </c>
      <c r="X402">
        <f>VLOOKUP($G402,county_facts!$A:$BB,20,FALSE)</f>
        <v>79.2</v>
      </c>
      <c r="Y402">
        <f>VLOOKUP($G402,county_facts!$A:$BB,21,FALSE)</f>
        <v>11.9</v>
      </c>
      <c r="Z402">
        <f>VLOOKUP($G402,county_facts!$A:$BB,22,FALSE)</f>
        <v>15.2</v>
      </c>
      <c r="AA402">
        <f>VLOOKUP($G402,county_facts!$A:$BB,23,FALSE)</f>
        <v>95.7</v>
      </c>
      <c r="AB402">
        <f>VLOOKUP($G402,county_facts!$A:$BB,24,FALSE)</f>
        <v>47.7</v>
      </c>
      <c r="AC402">
        <f>VLOOKUP($G402,county_facts!$A:$BB,25,FALSE)</f>
        <v>1417</v>
      </c>
      <c r="AD402">
        <f>VLOOKUP($G402,county_facts!$A:$BB,26,FALSE)</f>
        <v>16.8</v>
      </c>
      <c r="AE402">
        <f>VLOOKUP($G402,county_facts!$A:$BB,27,FALSE)</f>
        <v>30405</v>
      </c>
      <c r="AF402">
        <f>VLOOKUP($G402,county_facts!$A:$BB,28,FALSE)</f>
        <v>65.900000000000006</v>
      </c>
      <c r="AG402">
        <f>VLOOKUP($G402,county_facts!$A:$BB,29,FALSE)</f>
        <v>56.5</v>
      </c>
      <c r="AH402">
        <f>VLOOKUP($G402,county_facts!$A:$BB,30,FALSE)</f>
        <v>460000</v>
      </c>
      <c r="AI402">
        <f>VLOOKUP($G402,county_facts!$A:$BB,31,FALSE)</f>
        <v>11138</v>
      </c>
      <c r="AJ402">
        <f>VLOOKUP($G402,county_facts!$A:$BB,32,FALSE)</f>
        <v>2.48</v>
      </c>
      <c r="AK402">
        <f>VLOOKUP($G402,county_facts!$A:$BB,33,FALSE)</f>
        <v>34025</v>
      </c>
      <c r="AL402">
        <f>VLOOKUP($G402,county_facts!$A:$BB,34,FALSE)</f>
        <v>63697</v>
      </c>
      <c r="AM402">
        <f>VLOOKUP($G402,county_facts!$A:$BB,35,FALSE)</f>
        <v>13.7</v>
      </c>
      <c r="AN402">
        <f>VLOOKUP($G402,county_facts!$A:$BB,36,FALSE)</f>
        <v>2140</v>
      </c>
      <c r="AO402">
        <f>VLOOKUP($G402,county_facts!$A:$BB,37,FALSE)</f>
        <v>18614</v>
      </c>
      <c r="AP402">
        <f>VLOOKUP($G402,county_facts!$A:$BB,38,FALSE)</f>
        <v>2</v>
      </c>
      <c r="AQ402">
        <f>VLOOKUP($G402,county_facts!$A:$BB,39,FALSE)</f>
        <v>4139</v>
      </c>
      <c r="AR402">
        <f>VLOOKUP($G402,county_facts!$A:$BB,40,FALSE)</f>
        <v>5751</v>
      </c>
      <c r="AS402">
        <f>VLOOKUP($G402,county_facts!$A:$BB,41,FALSE)</f>
        <v>0</v>
      </c>
      <c r="AT402">
        <f>VLOOKUP($G402,county_facts!$A:$BB,42,FALSE)</f>
        <v>0</v>
      </c>
      <c r="AU402">
        <f>VLOOKUP($G402,county_facts!$A:$BB,43,FALSE)</f>
        <v>0</v>
      </c>
      <c r="AV402">
        <f>VLOOKUP($G402,county_facts!$A:$BB,44,FALSE)</f>
        <v>0</v>
      </c>
      <c r="AW402">
        <f>VLOOKUP($G402,county_facts!$A:$BB,45,FALSE)</f>
        <v>0</v>
      </c>
      <c r="AX402">
        <f>VLOOKUP($G402,county_facts!$A:$BB,46,FALSE)</f>
        <v>27.5</v>
      </c>
      <c r="AY402">
        <f>VLOOKUP($G402,county_facts!$A:$BB,47,FALSE)</f>
        <v>0</v>
      </c>
      <c r="AZ402">
        <f>VLOOKUP($G402,county_facts!$A:$BB,48,FALSE)</f>
        <v>0</v>
      </c>
      <c r="BA402">
        <f>VLOOKUP($G402,county_facts!$A:$BB,49,FALSE)</f>
        <v>641013</v>
      </c>
      <c r="BB402">
        <f>VLOOKUP($G402,county_facts!$A:$BB,50,FALSE)</f>
        <v>24434</v>
      </c>
      <c r="BC402">
        <f>VLOOKUP($G402,county_facts!$A:$BB,51,FALSE)</f>
        <v>281619</v>
      </c>
      <c r="BD402">
        <f>VLOOKUP($G402,county_facts!$A:$BB,52,FALSE)</f>
        <v>207</v>
      </c>
      <c r="BE402">
        <f>VLOOKUP($G402,county_facts!$A:$BB,53,FALSE)</f>
        <v>608.36</v>
      </c>
      <c r="BF402">
        <f>VLOOKUP($G402,county_facts!$A:$BB,54,FALSE)</f>
        <v>46</v>
      </c>
    </row>
    <row r="403" spans="1:58" x14ac:dyDescent="0.3">
      <c r="A403" t="s">
        <v>6</v>
      </c>
      <c r="B403" t="s">
        <v>191</v>
      </c>
      <c r="C403">
        <v>1619</v>
      </c>
      <c r="D403" t="s">
        <v>189</v>
      </c>
      <c r="E403">
        <v>3849</v>
      </c>
      <c r="F403">
        <v>0.42062873499999998</v>
      </c>
      <c r="G403">
        <v>8117</v>
      </c>
      <c r="H403">
        <f>VLOOKUP($G403,county_facts!$A:$BB,4,FALSE)</f>
        <v>29404</v>
      </c>
      <c r="I403">
        <f>VLOOKUP($G403,county_facts!$A:$BB,5,FALSE)</f>
        <v>27994</v>
      </c>
      <c r="J403">
        <f>VLOOKUP($G403,county_facts!$A:$BB,6,FALSE)</f>
        <v>5</v>
      </c>
      <c r="K403">
        <f>VLOOKUP($G403,county_facts!$A:$BB,7,FALSE)</f>
        <v>27994</v>
      </c>
      <c r="L403">
        <f>VLOOKUP($G403,county_facts!$A:$BB,8,FALSE)</f>
        <v>4.5999999999999996</v>
      </c>
      <c r="M403">
        <f>VLOOKUP($G403,county_facts!$A:$BB,9,FALSE)</f>
        <v>16.3</v>
      </c>
      <c r="N403">
        <f>VLOOKUP($G403,county_facts!$A:$BB,10,FALSE)</f>
        <v>10.8</v>
      </c>
      <c r="O403">
        <f>VLOOKUP($G403,county_facts!$A:$BB,11,FALSE)</f>
        <v>45.9</v>
      </c>
      <c r="P403">
        <f>VLOOKUP($G403,county_facts!$A:$BB,12,FALSE)</f>
        <v>95.4</v>
      </c>
      <c r="Q403">
        <f>VLOOKUP($G403,county_facts!$A:$BB,13,FALSE)</f>
        <v>1</v>
      </c>
      <c r="R403">
        <f>VLOOKUP($G403,county_facts!$A:$BB,14,FALSE)</f>
        <v>1.1000000000000001</v>
      </c>
      <c r="S403">
        <f>VLOOKUP($G403,county_facts!$A:$BB,15,FALSE)</f>
        <v>1</v>
      </c>
      <c r="T403">
        <f>VLOOKUP($G403,county_facts!$A:$BB,16,FALSE)</f>
        <v>0.1</v>
      </c>
      <c r="U403">
        <f>VLOOKUP($G403,county_facts!$A:$BB,17,FALSE)</f>
        <v>1.4</v>
      </c>
      <c r="V403">
        <f>VLOOKUP($G403,county_facts!$A:$BB,18,FALSE)</f>
        <v>14.7</v>
      </c>
      <c r="W403">
        <f>VLOOKUP($G403,county_facts!$A:$BB,19,FALSE)</f>
        <v>82.3</v>
      </c>
      <c r="X403">
        <f>VLOOKUP($G403,county_facts!$A:$BB,20,FALSE)</f>
        <v>79.2</v>
      </c>
      <c r="Y403">
        <f>VLOOKUP($G403,county_facts!$A:$BB,21,FALSE)</f>
        <v>11.9</v>
      </c>
      <c r="Z403">
        <f>VLOOKUP($G403,county_facts!$A:$BB,22,FALSE)</f>
        <v>15.2</v>
      </c>
      <c r="AA403">
        <f>VLOOKUP($G403,county_facts!$A:$BB,23,FALSE)</f>
        <v>95.7</v>
      </c>
      <c r="AB403">
        <f>VLOOKUP($G403,county_facts!$A:$BB,24,FALSE)</f>
        <v>47.7</v>
      </c>
      <c r="AC403">
        <f>VLOOKUP($G403,county_facts!$A:$BB,25,FALSE)</f>
        <v>1417</v>
      </c>
      <c r="AD403">
        <f>VLOOKUP($G403,county_facts!$A:$BB,26,FALSE)</f>
        <v>16.8</v>
      </c>
      <c r="AE403">
        <f>VLOOKUP($G403,county_facts!$A:$BB,27,FALSE)</f>
        <v>30405</v>
      </c>
      <c r="AF403">
        <f>VLOOKUP($G403,county_facts!$A:$BB,28,FALSE)</f>
        <v>65.900000000000006</v>
      </c>
      <c r="AG403">
        <f>VLOOKUP($G403,county_facts!$A:$BB,29,FALSE)</f>
        <v>56.5</v>
      </c>
      <c r="AH403">
        <f>VLOOKUP($G403,county_facts!$A:$BB,30,FALSE)</f>
        <v>460000</v>
      </c>
      <c r="AI403">
        <f>VLOOKUP($G403,county_facts!$A:$BB,31,FALSE)</f>
        <v>11138</v>
      </c>
      <c r="AJ403">
        <f>VLOOKUP($G403,county_facts!$A:$BB,32,FALSE)</f>
        <v>2.48</v>
      </c>
      <c r="AK403">
        <f>VLOOKUP($G403,county_facts!$A:$BB,33,FALSE)</f>
        <v>34025</v>
      </c>
      <c r="AL403">
        <f>VLOOKUP($G403,county_facts!$A:$BB,34,FALSE)</f>
        <v>63697</v>
      </c>
      <c r="AM403">
        <f>VLOOKUP($G403,county_facts!$A:$BB,35,FALSE)</f>
        <v>13.7</v>
      </c>
      <c r="AN403">
        <f>VLOOKUP($G403,county_facts!$A:$BB,36,FALSE)</f>
        <v>2140</v>
      </c>
      <c r="AO403">
        <f>VLOOKUP($G403,county_facts!$A:$BB,37,FALSE)</f>
        <v>18614</v>
      </c>
      <c r="AP403">
        <f>VLOOKUP($G403,county_facts!$A:$BB,38,FALSE)</f>
        <v>2</v>
      </c>
      <c r="AQ403">
        <f>VLOOKUP($G403,county_facts!$A:$BB,39,FALSE)</f>
        <v>4139</v>
      </c>
      <c r="AR403">
        <f>VLOOKUP($G403,county_facts!$A:$BB,40,FALSE)</f>
        <v>5751</v>
      </c>
      <c r="AS403">
        <f>VLOOKUP($G403,county_facts!$A:$BB,41,FALSE)</f>
        <v>0</v>
      </c>
      <c r="AT403">
        <f>VLOOKUP($G403,county_facts!$A:$BB,42,FALSE)</f>
        <v>0</v>
      </c>
      <c r="AU403">
        <f>VLOOKUP($G403,county_facts!$A:$BB,43,FALSE)</f>
        <v>0</v>
      </c>
      <c r="AV403">
        <f>VLOOKUP($G403,county_facts!$A:$BB,44,FALSE)</f>
        <v>0</v>
      </c>
      <c r="AW403">
        <f>VLOOKUP($G403,county_facts!$A:$BB,45,FALSE)</f>
        <v>0</v>
      </c>
      <c r="AX403">
        <f>VLOOKUP($G403,county_facts!$A:$BB,46,FALSE)</f>
        <v>27.5</v>
      </c>
      <c r="AY403">
        <f>VLOOKUP($G403,county_facts!$A:$BB,47,FALSE)</f>
        <v>0</v>
      </c>
      <c r="AZ403">
        <f>VLOOKUP($G403,county_facts!$A:$BB,48,FALSE)</f>
        <v>0</v>
      </c>
      <c r="BA403">
        <f>VLOOKUP($G403,county_facts!$A:$BB,49,FALSE)</f>
        <v>641013</v>
      </c>
      <c r="BB403">
        <f>VLOOKUP($G403,county_facts!$A:$BB,50,FALSE)</f>
        <v>24434</v>
      </c>
      <c r="BC403">
        <f>VLOOKUP($G403,county_facts!$A:$BB,51,FALSE)</f>
        <v>281619</v>
      </c>
      <c r="BD403">
        <f>VLOOKUP($G403,county_facts!$A:$BB,52,FALSE)</f>
        <v>207</v>
      </c>
      <c r="BE403">
        <f>VLOOKUP($G403,county_facts!$A:$BB,53,FALSE)</f>
        <v>608.36</v>
      </c>
      <c r="BF403">
        <f>VLOOKUP($G403,county_facts!$A:$BB,54,FALSE)</f>
        <v>46</v>
      </c>
    </row>
    <row r="404" spans="1:58" x14ac:dyDescent="0.3">
      <c r="A404" t="s">
        <v>9</v>
      </c>
      <c r="B404" t="s">
        <v>192</v>
      </c>
      <c r="C404">
        <v>57</v>
      </c>
      <c r="D404" t="s">
        <v>189</v>
      </c>
      <c r="E404">
        <v>97</v>
      </c>
      <c r="F404">
        <v>0.58762886599999997</v>
      </c>
      <c r="G404">
        <v>8115</v>
      </c>
      <c r="H404">
        <f>VLOOKUP($G404,county_facts!$A:$BB,4,FALSE)</f>
        <v>2348</v>
      </c>
      <c r="I404">
        <f>VLOOKUP($G404,county_facts!$A:$BB,5,FALSE)</f>
        <v>2379</v>
      </c>
      <c r="J404">
        <f>VLOOKUP($G404,county_facts!$A:$BB,6,FALSE)</f>
        <v>-1.3</v>
      </c>
      <c r="K404">
        <f>VLOOKUP($G404,county_facts!$A:$BB,7,FALSE)</f>
        <v>2379</v>
      </c>
      <c r="L404">
        <f>VLOOKUP($G404,county_facts!$A:$BB,8,FALSE)</f>
        <v>5.2</v>
      </c>
      <c r="M404">
        <f>VLOOKUP($G404,county_facts!$A:$BB,9,FALSE)</f>
        <v>20.3</v>
      </c>
      <c r="N404">
        <f>VLOOKUP($G404,county_facts!$A:$BB,10,FALSE)</f>
        <v>24.4</v>
      </c>
      <c r="O404">
        <f>VLOOKUP($G404,county_facts!$A:$BB,11,FALSE)</f>
        <v>50</v>
      </c>
      <c r="P404">
        <f>VLOOKUP($G404,county_facts!$A:$BB,12,FALSE)</f>
        <v>95.4</v>
      </c>
      <c r="Q404">
        <f>VLOOKUP($G404,county_facts!$A:$BB,13,FALSE)</f>
        <v>0.5</v>
      </c>
      <c r="R404">
        <f>VLOOKUP($G404,county_facts!$A:$BB,14,FALSE)</f>
        <v>1</v>
      </c>
      <c r="S404">
        <f>VLOOKUP($G404,county_facts!$A:$BB,15,FALSE)</f>
        <v>1.4</v>
      </c>
      <c r="T404">
        <f>VLOOKUP($G404,county_facts!$A:$BB,16,FALSE)</f>
        <v>0</v>
      </c>
      <c r="U404">
        <f>VLOOKUP($G404,county_facts!$A:$BB,17,FALSE)</f>
        <v>1.7</v>
      </c>
      <c r="V404">
        <f>VLOOKUP($G404,county_facts!$A:$BB,18,FALSE)</f>
        <v>15.1</v>
      </c>
      <c r="W404">
        <f>VLOOKUP($G404,county_facts!$A:$BB,19,FALSE)</f>
        <v>82.1</v>
      </c>
      <c r="X404">
        <f>VLOOKUP($G404,county_facts!$A:$BB,20,FALSE)</f>
        <v>78.5</v>
      </c>
      <c r="Y404">
        <f>VLOOKUP($G404,county_facts!$A:$BB,21,FALSE)</f>
        <v>3.2</v>
      </c>
      <c r="Z404">
        <f>VLOOKUP($G404,county_facts!$A:$BB,22,FALSE)</f>
        <v>10.3</v>
      </c>
      <c r="AA404">
        <f>VLOOKUP($G404,county_facts!$A:$BB,23,FALSE)</f>
        <v>86.8</v>
      </c>
      <c r="AB404">
        <f>VLOOKUP($G404,county_facts!$A:$BB,24,FALSE)</f>
        <v>15</v>
      </c>
      <c r="AC404">
        <f>VLOOKUP($G404,county_facts!$A:$BB,25,FALSE)</f>
        <v>230</v>
      </c>
      <c r="AD404">
        <f>VLOOKUP($G404,county_facts!$A:$BB,26,FALSE)</f>
        <v>18.899999999999999</v>
      </c>
      <c r="AE404">
        <f>VLOOKUP($G404,county_facts!$A:$BB,27,FALSE)</f>
        <v>1408</v>
      </c>
      <c r="AF404">
        <f>VLOOKUP($G404,county_facts!$A:$BB,28,FALSE)</f>
        <v>68.599999999999994</v>
      </c>
      <c r="AG404">
        <f>VLOOKUP($G404,county_facts!$A:$BB,29,FALSE)</f>
        <v>12.9</v>
      </c>
      <c r="AH404">
        <f>VLOOKUP($G404,county_facts!$A:$BB,30,FALSE)</f>
        <v>81400</v>
      </c>
      <c r="AI404">
        <f>VLOOKUP($G404,county_facts!$A:$BB,31,FALSE)</f>
        <v>943</v>
      </c>
      <c r="AJ404">
        <f>VLOOKUP($G404,county_facts!$A:$BB,32,FALSE)</f>
        <v>2.4700000000000002</v>
      </c>
      <c r="AK404">
        <f>VLOOKUP($G404,county_facts!$A:$BB,33,FALSE)</f>
        <v>21536</v>
      </c>
      <c r="AL404">
        <f>VLOOKUP($G404,county_facts!$A:$BB,34,FALSE)</f>
        <v>40221</v>
      </c>
      <c r="AM404">
        <f>VLOOKUP($G404,county_facts!$A:$BB,35,FALSE)</f>
        <v>18.899999999999999</v>
      </c>
      <c r="AN404">
        <f>VLOOKUP($G404,county_facts!$A:$BB,36,FALSE)</f>
        <v>71</v>
      </c>
      <c r="AO404">
        <f>VLOOKUP($G404,county_facts!$A:$BB,37,FALSE)</f>
        <v>510</v>
      </c>
      <c r="AP404">
        <f>VLOOKUP($G404,county_facts!$A:$BB,38,FALSE)</f>
        <v>3.9</v>
      </c>
      <c r="AQ404">
        <f>VLOOKUP($G404,county_facts!$A:$BB,39,FALSE)</f>
        <v>188</v>
      </c>
      <c r="AR404">
        <f>VLOOKUP($G404,county_facts!$A:$BB,40,FALSE)</f>
        <v>282</v>
      </c>
      <c r="AS404">
        <f>VLOOKUP($G404,county_facts!$A:$BB,41,FALSE)</f>
        <v>0</v>
      </c>
      <c r="AT404">
        <f>VLOOKUP($G404,county_facts!$A:$BB,42,FALSE)</f>
        <v>0</v>
      </c>
      <c r="AU404">
        <f>VLOOKUP($G404,county_facts!$A:$BB,43,FALSE)</f>
        <v>0</v>
      </c>
      <c r="AV404">
        <f>VLOOKUP($G404,county_facts!$A:$BB,44,FALSE)</f>
        <v>0</v>
      </c>
      <c r="AW404">
        <f>VLOOKUP($G404,county_facts!$A:$BB,45,FALSE)</f>
        <v>0</v>
      </c>
      <c r="AX404">
        <f>VLOOKUP($G404,county_facts!$A:$BB,46,FALSE)</f>
        <v>0</v>
      </c>
      <c r="AY404">
        <f>VLOOKUP($G404,county_facts!$A:$BB,47,FALSE)</f>
        <v>0</v>
      </c>
      <c r="AZ404">
        <f>VLOOKUP($G404,county_facts!$A:$BB,48,FALSE)</f>
        <v>0</v>
      </c>
      <c r="BA404">
        <f>VLOOKUP($G404,county_facts!$A:$BB,49,FALSE)</f>
        <v>33331</v>
      </c>
      <c r="BB404">
        <f>VLOOKUP($G404,county_facts!$A:$BB,50,FALSE)</f>
        <v>14305</v>
      </c>
      <c r="BC404">
        <f>VLOOKUP($G404,county_facts!$A:$BB,51,FALSE)</f>
        <v>1697</v>
      </c>
      <c r="BD404">
        <f>VLOOKUP($G404,county_facts!$A:$BB,52,FALSE)</f>
        <v>1</v>
      </c>
      <c r="BE404">
        <f>VLOOKUP($G404,county_facts!$A:$BB,53,FALSE)</f>
        <v>548.04</v>
      </c>
      <c r="BF404">
        <f>VLOOKUP($G404,county_facts!$A:$BB,54,FALSE)</f>
        <v>4.3</v>
      </c>
    </row>
    <row r="405" spans="1:58" x14ac:dyDescent="0.3">
      <c r="A405" t="s">
        <v>6</v>
      </c>
      <c r="B405" t="s">
        <v>192</v>
      </c>
      <c r="C405">
        <v>40</v>
      </c>
      <c r="D405" t="s">
        <v>189</v>
      </c>
      <c r="E405">
        <v>97</v>
      </c>
      <c r="F405">
        <v>0.41237113399999997</v>
      </c>
      <c r="G405">
        <v>8115</v>
      </c>
      <c r="H405">
        <f>VLOOKUP($G405,county_facts!$A:$BB,4,FALSE)</f>
        <v>2348</v>
      </c>
      <c r="I405">
        <f>VLOOKUP($G405,county_facts!$A:$BB,5,FALSE)</f>
        <v>2379</v>
      </c>
      <c r="J405">
        <f>VLOOKUP($G405,county_facts!$A:$BB,6,FALSE)</f>
        <v>-1.3</v>
      </c>
      <c r="K405">
        <f>VLOOKUP($G405,county_facts!$A:$BB,7,FALSE)</f>
        <v>2379</v>
      </c>
      <c r="L405">
        <f>VLOOKUP($G405,county_facts!$A:$BB,8,FALSE)</f>
        <v>5.2</v>
      </c>
      <c r="M405">
        <f>VLOOKUP($G405,county_facts!$A:$BB,9,FALSE)</f>
        <v>20.3</v>
      </c>
      <c r="N405">
        <f>VLOOKUP($G405,county_facts!$A:$BB,10,FALSE)</f>
        <v>24.4</v>
      </c>
      <c r="O405">
        <f>VLOOKUP($G405,county_facts!$A:$BB,11,FALSE)</f>
        <v>50</v>
      </c>
      <c r="P405">
        <f>VLOOKUP($G405,county_facts!$A:$BB,12,FALSE)</f>
        <v>95.4</v>
      </c>
      <c r="Q405">
        <f>VLOOKUP($G405,county_facts!$A:$BB,13,FALSE)</f>
        <v>0.5</v>
      </c>
      <c r="R405">
        <f>VLOOKUP($G405,county_facts!$A:$BB,14,FALSE)</f>
        <v>1</v>
      </c>
      <c r="S405">
        <f>VLOOKUP($G405,county_facts!$A:$BB,15,FALSE)</f>
        <v>1.4</v>
      </c>
      <c r="T405">
        <f>VLOOKUP($G405,county_facts!$A:$BB,16,FALSE)</f>
        <v>0</v>
      </c>
      <c r="U405">
        <f>VLOOKUP($G405,county_facts!$A:$BB,17,FALSE)</f>
        <v>1.7</v>
      </c>
      <c r="V405">
        <f>VLOOKUP($G405,county_facts!$A:$BB,18,FALSE)</f>
        <v>15.1</v>
      </c>
      <c r="W405">
        <f>VLOOKUP($G405,county_facts!$A:$BB,19,FALSE)</f>
        <v>82.1</v>
      </c>
      <c r="X405">
        <f>VLOOKUP($G405,county_facts!$A:$BB,20,FALSE)</f>
        <v>78.5</v>
      </c>
      <c r="Y405">
        <f>VLOOKUP($G405,county_facts!$A:$BB,21,FALSE)</f>
        <v>3.2</v>
      </c>
      <c r="Z405">
        <f>VLOOKUP($G405,county_facts!$A:$BB,22,FALSE)</f>
        <v>10.3</v>
      </c>
      <c r="AA405">
        <f>VLOOKUP($G405,county_facts!$A:$BB,23,FALSE)</f>
        <v>86.8</v>
      </c>
      <c r="AB405">
        <f>VLOOKUP($G405,county_facts!$A:$BB,24,FALSE)</f>
        <v>15</v>
      </c>
      <c r="AC405">
        <f>VLOOKUP($G405,county_facts!$A:$BB,25,FALSE)</f>
        <v>230</v>
      </c>
      <c r="AD405">
        <f>VLOOKUP($G405,county_facts!$A:$BB,26,FALSE)</f>
        <v>18.899999999999999</v>
      </c>
      <c r="AE405">
        <f>VLOOKUP($G405,county_facts!$A:$BB,27,FALSE)</f>
        <v>1408</v>
      </c>
      <c r="AF405">
        <f>VLOOKUP($G405,county_facts!$A:$BB,28,FALSE)</f>
        <v>68.599999999999994</v>
      </c>
      <c r="AG405">
        <f>VLOOKUP($G405,county_facts!$A:$BB,29,FALSE)</f>
        <v>12.9</v>
      </c>
      <c r="AH405">
        <f>VLOOKUP($G405,county_facts!$A:$BB,30,FALSE)</f>
        <v>81400</v>
      </c>
      <c r="AI405">
        <f>VLOOKUP($G405,county_facts!$A:$BB,31,FALSE)</f>
        <v>943</v>
      </c>
      <c r="AJ405">
        <f>VLOOKUP($G405,county_facts!$A:$BB,32,FALSE)</f>
        <v>2.4700000000000002</v>
      </c>
      <c r="AK405">
        <f>VLOOKUP($G405,county_facts!$A:$BB,33,FALSE)</f>
        <v>21536</v>
      </c>
      <c r="AL405">
        <f>VLOOKUP($G405,county_facts!$A:$BB,34,FALSE)</f>
        <v>40221</v>
      </c>
      <c r="AM405">
        <f>VLOOKUP($G405,county_facts!$A:$BB,35,FALSE)</f>
        <v>18.899999999999999</v>
      </c>
      <c r="AN405">
        <f>VLOOKUP($G405,county_facts!$A:$BB,36,FALSE)</f>
        <v>71</v>
      </c>
      <c r="AO405">
        <f>VLOOKUP($G405,county_facts!$A:$BB,37,FALSE)</f>
        <v>510</v>
      </c>
      <c r="AP405">
        <f>VLOOKUP($G405,county_facts!$A:$BB,38,FALSE)</f>
        <v>3.9</v>
      </c>
      <c r="AQ405">
        <f>VLOOKUP($G405,county_facts!$A:$BB,39,FALSE)</f>
        <v>188</v>
      </c>
      <c r="AR405">
        <f>VLOOKUP($G405,county_facts!$A:$BB,40,FALSE)</f>
        <v>282</v>
      </c>
      <c r="AS405">
        <f>VLOOKUP($G405,county_facts!$A:$BB,41,FALSE)</f>
        <v>0</v>
      </c>
      <c r="AT405">
        <f>VLOOKUP($G405,county_facts!$A:$BB,42,FALSE)</f>
        <v>0</v>
      </c>
      <c r="AU405">
        <f>VLOOKUP($G405,county_facts!$A:$BB,43,FALSE)</f>
        <v>0</v>
      </c>
      <c r="AV405">
        <f>VLOOKUP($G405,county_facts!$A:$BB,44,FALSE)</f>
        <v>0</v>
      </c>
      <c r="AW405">
        <f>VLOOKUP($G405,county_facts!$A:$BB,45,FALSE)</f>
        <v>0</v>
      </c>
      <c r="AX405">
        <f>VLOOKUP($G405,county_facts!$A:$BB,46,FALSE)</f>
        <v>0</v>
      </c>
      <c r="AY405">
        <f>VLOOKUP($G405,county_facts!$A:$BB,47,FALSE)</f>
        <v>0</v>
      </c>
      <c r="AZ405">
        <f>VLOOKUP($G405,county_facts!$A:$BB,48,FALSE)</f>
        <v>0</v>
      </c>
      <c r="BA405">
        <f>VLOOKUP($G405,county_facts!$A:$BB,49,FALSE)</f>
        <v>33331</v>
      </c>
      <c r="BB405">
        <f>VLOOKUP($G405,county_facts!$A:$BB,50,FALSE)</f>
        <v>14305</v>
      </c>
      <c r="BC405">
        <f>VLOOKUP($G405,county_facts!$A:$BB,51,FALSE)</f>
        <v>1697</v>
      </c>
      <c r="BD405">
        <f>VLOOKUP($G405,county_facts!$A:$BB,52,FALSE)</f>
        <v>1</v>
      </c>
      <c r="BE405">
        <f>VLOOKUP($G405,county_facts!$A:$BB,53,FALSE)</f>
        <v>548.04</v>
      </c>
      <c r="BF405">
        <f>VLOOKUP($G405,county_facts!$A:$BB,54,FALSE)</f>
        <v>4.3</v>
      </c>
    </row>
    <row r="406" spans="1:58" x14ac:dyDescent="0.3">
      <c r="A406" t="s">
        <v>9</v>
      </c>
      <c r="B406" t="s">
        <v>193</v>
      </c>
      <c r="C406">
        <v>1015</v>
      </c>
      <c r="D406" t="s">
        <v>189</v>
      </c>
      <c r="E406">
        <v>1462</v>
      </c>
      <c r="F406">
        <v>0.69425444599999997</v>
      </c>
      <c r="G406">
        <v>8113</v>
      </c>
      <c r="H406">
        <f>VLOOKUP($G406,county_facts!$A:$BB,4,FALSE)</f>
        <v>7840</v>
      </c>
      <c r="I406">
        <f>VLOOKUP($G406,county_facts!$A:$BB,5,FALSE)</f>
        <v>7359</v>
      </c>
      <c r="J406">
        <f>VLOOKUP($G406,county_facts!$A:$BB,6,FALSE)</f>
        <v>6.5</v>
      </c>
      <c r="K406">
        <f>VLOOKUP($G406,county_facts!$A:$BB,7,FALSE)</f>
        <v>7359</v>
      </c>
      <c r="L406">
        <f>VLOOKUP($G406,county_facts!$A:$BB,8,FALSE)</f>
        <v>4.7</v>
      </c>
      <c r="M406">
        <f>VLOOKUP($G406,county_facts!$A:$BB,9,FALSE)</f>
        <v>18.899999999999999</v>
      </c>
      <c r="N406">
        <f>VLOOKUP($G406,county_facts!$A:$BB,10,FALSE)</f>
        <v>10.4</v>
      </c>
      <c r="O406">
        <f>VLOOKUP($G406,county_facts!$A:$BB,11,FALSE)</f>
        <v>46.9</v>
      </c>
      <c r="P406">
        <f>VLOOKUP($G406,county_facts!$A:$BB,12,FALSE)</f>
        <v>95.3</v>
      </c>
      <c r="Q406">
        <f>VLOOKUP($G406,county_facts!$A:$BB,13,FALSE)</f>
        <v>0.7</v>
      </c>
      <c r="R406">
        <f>VLOOKUP($G406,county_facts!$A:$BB,14,FALSE)</f>
        <v>1.4</v>
      </c>
      <c r="S406">
        <f>VLOOKUP($G406,county_facts!$A:$BB,15,FALSE)</f>
        <v>0.9</v>
      </c>
      <c r="T406">
        <f>VLOOKUP($G406,county_facts!$A:$BB,16,FALSE)</f>
        <v>0.1</v>
      </c>
      <c r="U406">
        <f>VLOOKUP($G406,county_facts!$A:$BB,17,FALSE)</f>
        <v>1.6</v>
      </c>
      <c r="V406">
        <f>VLOOKUP($G406,county_facts!$A:$BB,18,FALSE)</f>
        <v>9.6</v>
      </c>
      <c r="W406">
        <f>VLOOKUP($G406,county_facts!$A:$BB,19,FALSE)</f>
        <v>87.1</v>
      </c>
      <c r="X406">
        <f>VLOOKUP($G406,county_facts!$A:$BB,20,FALSE)</f>
        <v>78.8</v>
      </c>
      <c r="Y406">
        <f>VLOOKUP($G406,county_facts!$A:$BB,21,FALSE)</f>
        <v>8.4</v>
      </c>
      <c r="Z406">
        <f>VLOOKUP($G406,county_facts!$A:$BB,22,FALSE)</f>
        <v>10</v>
      </c>
      <c r="AA406">
        <f>VLOOKUP($G406,county_facts!$A:$BB,23,FALSE)</f>
        <v>96.1</v>
      </c>
      <c r="AB406">
        <f>VLOOKUP($G406,county_facts!$A:$BB,24,FALSE)</f>
        <v>53.5</v>
      </c>
      <c r="AC406">
        <f>VLOOKUP($G406,county_facts!$A:$BB,25,FALSE)</f>
        <v>396</v>
      </c>
      <c r="AD406">
        <f>VLOOKUP($G406,county_facts!$A:$BB,26,FALSE)</f>
        <v>19.3</v>
      </c>
      <c r="AE406">
        <f>VLOOKUP($G406,county_facts!$A:$BB,27,FALSE)</f>
        <v>6736</v>
      </c>
      <c r="AF406">
        <f>VLOOKUP($G406,county_facts!$A:$BB,28,FALSE)</f>
        <v>64.400000000000006</v>
      </c>
      <c r="AG406">
        <f>VLOOKUP($G406,county_facts!$A:$BB,29,FALSE)</f>
        <v>41.7</v>
      </c>
      <c r="AH406">
        <f>VLOOKUP($G406,county_facts!$A:$BB,30,FALSE)</f>
        <v>448000</v>
      </c>
      <c r="AI406">
        <f>VLOOKUP($G406,county_facts!$A:$BB,31,FALSE)</f>
        <v>3234</v>
      </c>
      <c r="AJ406">
        <f>VLOOKUP($G406,county_facts!$A:$BB,32,FALSE)</f>
        <v>2.31</v>
      </c>
      <c r="AK406">
        <f>VLOOKUP($G406,county_facts!$A:$BB,33,FALSE)</f>
        <v>40827</v>
      </c>
      <c r="AL406">
        <f>VLOOKUP($G406,county_facts!$A:$BB,34,FALSE)</f>
        <v>63594</v>
      </c>
      <c r="AM406">
        <f>VLOOKUP($G406,county_facts!$A:$BB,35,FALSE)</f>
        <v>10.6</v>
      </c>
      <c r="AN406">
        <f>VLOOKUP($G406,county_facts!$A:$BB,36,FALSE)</f>
        <v>614</v>
      </c>
      <c r="AO406">
        <f>VLOOKUP($G406,county_facts!$A:$BB,37,FALSE)</f>
        <v>4430</v>
      </c>
      <c r="AP406">
        <f>VLOOKUP($G406,county_facts!$A:$BB,38,FALSE)</f>
        <v>3.2</v>
      </c>
      <c r="AQ406">
        <f>VLOOKUP($G406,county_facts!$A:$BB,39,FALSE)</f>
        <v>1660</v>
      </c>
      <c r="AR406">
        <f>VLOOKUP($G406,county_facts!$A:$BB,40,FALSE)</f>
        <v>2294</v>
      </c>
      <c r="AS406">
        <f>VLOOKUP($G406,county_facts!$A:$BB,41,FALSE)</f>
        <v>0</v>
      </c>
      <c r="AT406">
        <f>VLOOKUP($G406,county_facts!$A:$BB,42,FALSE)</f>
        <v>0</v>
      </c>
      <c r="AU406">
        <f>VLOOKUP($G406,county_facts!$A:$BB,43,FALSE)</f>
        <v>0</v>
      </c>
      <c r="AV406">
        <f>VLOOKUP($G406,county_facts!$A:$BB,44,FALSE)</f>
        <v>0</v>
      </c>
      <c r="AW406">
        <f>VLOOKUP($G406,county_facts!$A:$BB,45,FALSE)</f>
        <v>3.1</v>
      </c>
      <c r="AX406">
        <f>VLOOKUP($G406,county_facts!$A:$BB,46,FALSE)</f>
        <v>23.3</v>
      </c>
      <c r="AY406">
        <f>VLOOKUP($G406,county_facts!$A:$BB,47,FALSE)</f>
        <v>0</v>
      </c>
      <c r="AZ406">
        <f>VLOOKUP($G406,county_facts!$A:$BB,48,FALSE)</f>
        <v>0</v>
      </c>
      <c r="BA406">
        <f>VLOOKUP($G406,county_facts!$A:$BB,49,FALSE)</f>
        <v>97815</v>
      </c>
      <c r="BB406">
        <f>VLOOKUP($G406,county_facts!$A:$BB,50,FALSE)</f>
        <v>13114</v>
      </c>
      <c r="BC406">
        <f>VLOOKUP($G406,county_facts!$A:$BB,51,FALSE)</f>
        <v>77135</v>
      </c>
      <c r="BD406">
        <f>VLOOKUP($G406,county_facts!$A:$BB,52,FALSE)</f>
        <v>36</v>
      </c>
      <c r="BE406">
        <f>VLOOKUP($G406,county_facts!$A:$BB,53,FALSE)</f>
        <v>1286.6099999999999</v>
      </c>
      <c r="BF406">
        <f>VLOOKUP($G406,county_facts!$A:$BB,54,FALSE)</f>
        <v>5.7</v>
      </c>
    </row>
    <row r="407" spans="1:58" x14ac:dyDescent="0.3">
      <c r="A407" t="s">
        <v>6</v>
      </c>
      <c r="B407" t="s">
        <v>193</v>
      </c>
      <c r="C407">
        <v>447</v>
      </c>
      <c r="D407" t="s">
        <v>189</v>
      </c>
      <c r="E407">
        <v>1462</v>
      </c>
      <c r="F407">
        <v>0.30574555399999997</v>
      </c>
      <c r="G407">
        <v>8113</v>
      </c>
      <c r="H407">
        <f>VLOOKUP($G407,county_facts!$A:$BB,4,FALSE)</f>
        <v>7840</v>
      </c>
      <c r="I407">
        <f>VLOOKUP($G407,county_facts!$A:$BB,5,FALSE)</f>
        <v>7359</v>
      </c>
      <c r="J407">
        <f>VLOOKUP($G407,county_facts!$A:$BB,6,FALSE)</f>
        <v>6.5</v>
      </c>
      <c r="K407">
        <f>VLOOKUP($G407,county_facts!$A:$BB,7,FALSE)</f>
        <v>7359</v>
      </c>
      <c r="L407">
        <f>VLOOKUP($G407,county_facts!$A:$BB,8,FALSE)</f>
        <v>4.7</v>
      </c>
      <c r="M407">
        <f>VLOOKUP($G407,county_facts!$A:$BB,9,FALSE)</f>
        <v>18.899999999999999</v>
      </c>
      <c r="N407">
        <f>VLOOKUP($G407,county_facts!$A:$BB,10,FALSE)</f>
        <v>10.4</v>
      </c>
      <c r="O407">
        <f>VLOOKUP($G407,county_facts!$A:$BB,11,FALSE)</f>
        <v>46.9</v>
      </c>
      <c r="P407">
        <f>VLOOKUP($G407,county_facts!$A:$BB,12,FALSE)</f>
        <v>95.3</v>
      </c>
      <c r="Q407">
        <f>VLOOKUP($G407,county_facts!$A:$BB,13,FALSE)</f>
        <v>0.7</v>
      </c>
      <c r="R407">
        <f>VLOOKUP($G407,county_facts!$A:$BB,14,FALSE)</f>
        <v>1.4</v>
      </c>
      <c r="S407">
        <f>VLOOKUP($G407,county_facts!$A:$BB,15,FALSE)</f>
        <v>0.9</v>
      </c>
      <c r="T407">
        <f>VLOOKUP($G407,county_facts!$A:$BB,16,FALSE)</f>
        <v>0.1</v>
      </c>
      <c r="U407">
        <f>VLOOKUP($G407,county_facts!$A:$BB,17,FALSE)</f>
        <v>1.6</v>
      </c>
      <c r="V407">
        <f>VLOOKUP($G407,county_facts!$A:$BB,18,FALSE)</f>
        <v>9.6</v>
      </c>
      <c r="W407">
        <f>VLOOKUP($G407,county_facts!$A:$BB,19,FALSE)</f>
        <v>87.1</v>
      </c>
      <c r="X407">
        <f>VLOOKUP($G407,county_facts!$A:$BB,20,FALSE)</f>
        <v>78.8</v>
      </c>
      <c r="Y407">
        <f>VLOOKUP($G407,county_facts!$A:$BB,21,FALSE)</f>
        <v>8.4</v>
      </c>
      <c r="Z407">
        <f>VLOOKUP($G407,county_facts!$A:$BB,22,FALSE)</f>
        <v>10</v>
      </c>
      <c r="AA407">
        <f>VLOOKUP($G407,county_facts!$A:$BB,23,FALSE)</f>
        <v>96.1</v>
      </c>
      <c r="AB407">
        <f>VLOOKUP($G407,county_facts!$A:$BB,24,FALSE)</f>
        <v>53.5</v>
      </c>
      <c r="AC407">
        <f>VLOOKUP($G407,county_facts!$A:$BB,25,FALSE)</f>
        <v>396</v>
      </c>
      <c r="AD407">
        <f>VLOOKUP($G407,county_facts!$A:$BB,26,FALSE)</f>
        <v>19.3</v>
      </c>
      <c r="AE407">
        <f>VLOOKUP($G407,county_facts!$A:$BB,27,FALSE)</f>
        <v>6736</v>
      </c>
      <c r="AF407">
        <f>VLOOKUP($G407,county_facts!$A:$BB,28,FALSE)</f>
        <v>64.400000000000006</v>
      </c>
      <c r="AG407">
        <f>VLOOKUP($G407,county_facts!$A:$BB,29,FALSE)</f>
        <v>41.7</v>
      </c>
      <c r="AH407">
        <f>VLOOKUP($G407,county_facts!$A:$BB,30,FALSE)</f>
        <v>448000</v>
      </c>
      <c r="AI407">
        <f>VLOOKUP($G407,county_facts!$A:$BB,31,FALSE)</f>
        <v>3234</v>
      </c>
      <c r="AJ407">
        <f>VLOOKUP($G407,county_facts!$A:$BB,32,FALSE)</f>
        <v>2.31</v>
      </c>
      <c r="AK407">
        <f>VLOOKUP($G407,county_facts!$A:$BB,33,FALSE)</f>
        <v>40827</v>
      </c>
      <c r="AL407">
        <f>VLOOKUP($G407,county_facts!$A:$BB,34,FALSE)</f>
        <v>63594</v>
      </c>
      <c r="AM407">
        <f>VLOOKUP($G407,county_facts!$A:$BB,35,FALSE)</f>
        <v>10.6</v>
      </c>
      <c r="AN407">
        <f>VLOOKUP($G407,county_facts!$A:$BB,36,FALSE)</f>
        <v>614</v>
      </c>
      <c r="AO407">
        <f>VLOOKUP($G407,county_facts!$A:$BB,37,FALSE)</f>
        <v>4430</v>
      </c>
      <c r="AP407">
        <f>VLOOKUP($G407,county_facts!$A:$BB,38,FALSE)</f>
        <v>3.2</v>
      </c>
      <c r="AQ407">
        <f>VLOOKUP($G407,county_facts!$A:$BB,39,FALSE)</f>
        <v>1660</v>
      </c>
      <c r="AR407">
        <f>VLOOKUP($G407,county_facts!$A:$BB,40,FALSE)</f>
        <v>2294</v>
      </c>
      <c r="AS407">
        <f>VLOOKUP($G407,county_facts!$A:$BB,41,FALSE)</f>
        <v>0</v>
      </c>
      <c r="AT407">
        <f>VLOOKUP($G407,county_facts!$A:$BB,42,FALSE)</f>
        <v>0</v>
      </c>
      <c r="AU407">
        <f>VLOOKUP($G407,county_facts!$A:$BB,43,FALSE)</f>
        <v>0</v>
      </c>
      <c r="AV407">
        <f>VLOOKUP($G407,county_facts!$A:$BB,44,FALSE)</f>
        <v>0</v>
      </c>
      <c r="AW407">
        <f>VLOOKUP($G407,county_facts!$A:$BB,45,FALSE)</f>
        <v>3.1</v>
      </c>
      <c r="AX407">
        <f>VLOOKUP($G407,county_facts!$A:$BB,46,FALSE)</f>
        <v>23.3</v>
      </c>
      <c r="AY407">
        <f>VLOOKUP($G407,county_facts!$A:$BB,47,FALSE)</f>
        <v>0</v>
      </c>
      <c r="AZ407">
        <f>VLOOKUP($G407,county_facts!$A:$BB,48,FALSE)</f>
        <v>0</v>
      </c>
      <c r="BA407">
        <f>VLOOKUP($G407,county_facts!$A:$BB,49,FALSE)</f>
        <v>97815</v>
      </c>
      <c r="BB407">
        <f>VLOOKUP($G407,county_facts!$A:$BB,50,FALSE)</f>
        <v>13114</v>
      </c>
      <c r="BC407">
        <f>VLOOKUP($G407,county_facts!$A:$BB,51,FALSE)</f>
        <v>77135</v>
      </c>
      <c r="BD407">
        <f>VLOOKUP($G407,county_facts!$A:$BB,52,FALSE)</f>
        <v>36</v>
      </c>
      <c r="BE407">
        <f>VLOOKUP($G407,county_facts!$A:$BB,53,FALSE)</f>
        <v>1286.6099999999999</v>
      </c>
      <c r="BF407">
        <f>VLOOKUP($G407,county_facts!$A:$BB,54,FALSE)</f>
        <v>5.7</v>
      </c>
    </row>
    <row r="408" spans="1:58" x14ac:dyDescent="0.3">
      <c r="A408" t="s">
        <v>9</v>
      </c>
      <c r="B408" t="s">
        <v>194</v>
      </c>
      <c r="C408">
        <v>86</v>
      </c>
      <c r="D408" t="s">
        <v>189</v>
      </c>
      <c r="E408">
        <v>120</v>
      </c>
      <c r="F408">
        <v>0.71666666700000003</v>
      </c>
      <c r="G408">
        <v>8111</v>
      </c>
      <c r="H408">
        <f>VLOOKUP($G408,county_facts!$A:$BB,4,FALSE)</f>
        <v>720</v>
      </c>
      <c r="I408">
        <f>VLOOKUP($G408,county_facts!$A:$BB,5,FALSE)</f>
        <v>699</v>
      </c>
      <c r="J408">
        <f>VLOOKUP($G408,county_facts!$A:$BB,6,FALSE)</f>
        <v>3</v>
      </c>
      <c r="K408">
        <f>VLOOKUP($G408,county_facts!$A:$BB,7,FALSE)</f>
        <v>699</v>
      </c>
      <c r="L408">
        <f>VLOOKUP($G408,county_facts!$A:$BB,8,FALSE)</f>
        <v>2.1</v>
      </c>
      <c r="M408">
        <f>VLOOKUP($G408,county_facts!$A:$BB,9,FALSE)</f>
        <v>13.6</v>
      </c>
      <c r="N408">
        <f>VLOOKUP($G408,county_facts!$A:$BB,10,FALSE)</f>
        <v>20.399999999999999</v>
      </c>
      <c r="O408">
        <f>VLOOKUP($G408,county_facts!$A:$BB,11,FALSE)</f>
        <v>43.1</v>
      </c>
      <c r="P408">
        <f>VLOOKUP($G408,county_facts!$A:$BB,12,FALSE)</f>
        <v>94.9</v>
      </c>
      <c r="Q408">
        <f>VLOOKUP($G408,county_facts!$A:$BB,13,FALSE)</f>
        <v>0.1</v>
      </c>
      <c r="R408">
        <f>VLOOKUP($G408,county_facts!$A:$BB,14,FALSE)</f>
        <v>1</v>
      </c>
      <c r="S408">
        <f>VLOOKUP($G408,county_facts!$A:$BB,15,FALSE)</f>
        <v>1.3</v>
      </c>
      <c r="T408">
        <f>VLOOKUP($G408,county_facts!$A:$BB,16,FALSE)</f>
        <v>0</v>
      </c>
      <c r="U408">
        <f>VLOOKUP($G408,county_facts!$A:$BB,17,FALSE)</f>
        <v>2.8</v>
      </c>
      <c r="V408">
        <f>VLOOKUP($G408,county_facts!$A:$BB,18,FALSE)</f>
        <v>14.2</v>
      </c>
      <c r="W408">
        <f>VLOOKUP($G408,county_facts!$A:$BB,19,FALSE)</f>
        <v>82.1</v>
      </c>
      <c r="X408">
        <f>VLOOKUP($G408,county_facts!$A:$BB,20,FALSE)</f>
        <v>83</v>
      </c>
      <c r="Y408">
        <f>VLOOKUP($G408,county_facts!$A:$BB,21,FALSE)</f>
        <v>3.2</v>
      </c>
      <c r="Z408">
        <f>VLOOKUP($G408,county_facts!$A:$BB,22,FALSE)</f>
        <v>5.6</v>
      </c>
      <c r="AA408">
        <f>VLOOKUP($G408,county_facts!$A:$BB,23,FALSE)</f>
        <v>94.4</v>
      </c>
      <c r="AB408">
        <f>VLOOKUP($G408,county_facts!$A:$BB,24,FALSE)</f>
        <v>24.8</v>
      </c>
      <c r="AC408">
        <f>VLOOKUP($G408,county_facts!$A:$BB,25,FALSE)</f>
        <v>60</v>
      </c>
      <c r="AD408">
        <f>VLOOKUP($G408,county_facts!$A:$BB,26,FALSE)</f>
        <v>11.9</v>
      </c>
      <c r="AE408">
        <f>VLOOKUP($G408,county_facts!$A:$BB,27,FALSE)</f>
        <v>757</v>
      </c>
      <c r="AF408">
        <f>VLOOKUP($G408,county_facts!$A:$BB,28,FALSE)</f>
        <v>59.8</v>
      </c>
      <c r="AG408">
        <f>VLOOKUP($G408,county_facts!$A:$BB,29,FALSE)</f>
        <v>31.7</v>
      </c>
      <c r="AH408">
        <f>VLOOKUP($G408,county_facts!$A:$BB,30,FALSE)</f>
        <v>242300</v>
      </c>
      <c r="AI408">
        <f>VLOOKUP($G408,county_facts!$A:$BB,31,FALSE)</f>
        <v>321</v>
      </c>
      <c r="AJ408">
        <f>VLOOKUP($G408,county_facts!$A:$BB,32,FALSE)</f>
        <v>2.0499999999999998</v>
      </c>
      <c r="AK408">
        <f>VLOOKUP($G408,county_facts!$A:$BB,33,FALSE)</f>
        <v>24711</v>
      </c>
      <c r="AL408">
        <f>VLOOKUP($G408,county_facts!$A:$BB,34,FALSE)</f>
        <v>39583</v>
      </c>
      <c r="AM408">
        <f>VLOOKUP($G408,county_facts!$A:$BB,35,FALSE)</f>
        <v>17.100000000000001</v>
      </c>
      <c r="AN408">
        <f>VLOOKUP($G408,county_facts!$A:$BB,36,FALSE)</f>
        <v>68</v>
      </c>
      <c r="AO408">
        <f>VLOOKUP($G408,county_facts!$A:$BB,37,FALSE)</f>
        <v>203</v>
      </c>
      <c r="AP408">
        <f>VLOOKUP($G408,county_facts!$A:$BB,38,FALSE)</f>
        <v>-8.6</v>
      </c>
      <c r="AQ408">
        <f>VLOOKUP($G408,county_facts!$A:$BB,39,FALSE)</f>
        <v>106</v>
      </c>
      <c r="AR408">
        <f>VLOOKUP($G408,county_facts!$A:$BB,40,FALSE)</f>
        <v>0</v>
      </c>
      <c r="AS408">
        <f>VLOOKUP($G408,county_facts!$A:$BB,41,FALSE)</f>
        <v>0</v>
      </c>
      <c r="AT408">
        <f>VLOOKUP($G408,county_facts!$A:$BB,42,FALSE)</f>
        <v>0</v>
      </c>
      <c r="AU408">
        <f>VLOOKUP($G408,county_facts!$A:$BB,43,FALSE)</f>
        <v>0</v>
      </c>
      <c r="AV408">
        <f>VLOOKUP($G408,county_facts!$A:$BB,44,FALSE)</f>
        <v>0</v>
      </c>
      <c r="AW408">
        <f>VLOOKUP($G408,county_facts!$A:$BB,45,FALSE)</f>
        <v>0</v>
      </c>
      <c r="AX408">
        <f>VLOOKUP($G408,county_facts!$A:$BB,46,FALSE)</f>
        <v>0</v>
      </c>
      <c r="AY408">
        <f>VLOOKUP($G408,county_facts!$A:$BB,47,FALSE)</f>
        <v>0</v>
      </c>
      <c r="AZ408">
        <f>VLOOKUP($G408,county_facts!$A:$BB,48,FALSE)</f>
        <v>0</v>
      </c>
      <c r="BA408">
        <f>VLOOKUP($G408,county_facts!$A:$BB,49,FALSE)</f>
        <v>6624</v>
      </c>
      <c r="BB408">
        <f>VLOOKUP($G408,county_facts!$A:$BB,50,FALSE)</f>
        <v>11540</v>
      </c>
      <c r="BC408">
        <f>VLOOKUP($G408,county_facts!$A:$BB,51,FALSE)</f>
        <v>5079</v>
      </c>
      <c r="BD408">
        <f>VLOOKUP($G408,county_facts!$A:$BB,52,FALSE)</f>
        <v>0</v>
      </c>
      <c r="BE408">
        <f>VLOOKUP($G408,county_facts!$A:$BB,53,FALSE)</f>
        <v>387.49</v>
      </c>
      <c r="BF408">
        <f>VLOOKUP($G408,county_facts!$A:$BB,54,FALSE)</f>
        <v>1.8</v>
      </c>
    </row>
    <row r="409" spans="1:58" x14ac:dyDescent="0.3">
      <c r="A409" t="s">
        <v>6</v>
      </c>
      <c r="B409" t="s">
        <v>194</v>
      </c>
      <c r="C409">
        <v>34</v>
      </c>
      <c r="D409" t="s">
        <v>189</v>
      </c>
      <c r="E409">
        <v>120</v>
      </c>
      <c r="F409">
        <v>0.28333333300000002</v>
      </c>
      <c r="G409">
        <v>8111</v>
      </c>
      <c r="H409">
        <f>VLOOKUP($G409,county_facts!$A:$BB,4,FALSE)</f>
        <v>720</v>
      </c>
      <c r="I409">
        <f>VLOOKUP($G409,county_facts!$A:$BB,5,FALSE)</f>
        <v>699</v>
      </c>
      <c r="J409">
        <f>VLOOKUP($G409,county_facts!$A:$BB,6,FALSE)</f>
        <v>3</v>
      </c>
      <c r="K409">
        <f>VLOOKUP($G409,county_facts!$A:$BB,7,FALSE)</f>
        <v>699</v>
      </c>
      <c r="L409">
        <f>VLOOKUP($G409,county_facts!$A:$BB,8,FALSE)</f>
        <v>2.1</v>
      </c>
      <c r="M409">
        <f>VLOOKUP($G409,county_facts!$A:$BB,9,FALSE)</f>
        <v>13.6</v>
      </c>
      <c r="N409">
        <f>VLOOKUP($G409,county_facts!$A:$BB,10,FALSE)</f>
        <v>20.399999999999999</v>
      </c>
      <c r="O409">
        <f>VLOOKUP($G409,county_facts!$A:$BB,11,FALSE)</f>
        <v>43.1</v>
      </c>
      <c r="P409">
        <f>VLOOKUP($G409,county_facts!$A:$BB,12,FALSE)</f>
        <v>94.9</v>
      </c>
      <c r="Q409">
        <f>VLOOKUP($G409,county_facts!$A:$BB,13,FALSE)</f>
        <v>0.1</v>
      </c>
      <c r="R409">
        <f>VLOOKUP($G409,county_facts!$A:$BB,14,FALSE)</f>
        <v>1</v>
      </c>
      <c r="S409">
        <f>VLOOKUP($G409,county_facts!$A:$BB,15,FALSE)</f>
        <v>1.3</v>
      </c>
      <c r="T409">
        <f>VLOOKUP($G409,county_facts!$A:$BB,16,FALSE)</f>
        <v>0</v>
      </c>
      <c r="U409">
        <f>VLOOKUP($G409,county_facts!$A:$BB,17,FALSE)</f>
        <v>2.8</v>
      </c>
      <c r="V409">
        <f>VLOOKUP($G409,county_facts!$A:$BB,18,FALSE)</f>
        <v>14.2</v>
      </c>
      <c r="W409">
        <f>VLOOKUP($G409,county_facts!$A:$BB,19,FALSE)</f>
        <v>82.1</v>
      </c>
      <c r="X409">
        <f>VLOOKUP($G409,county_facts!$A:$BB,20,FALSE)</f>
        <v>83</v>
      </c>
      <c r="Y409">
        <f>VLOOKUP($G409,county_facts!$A:$BB,21,FALSE)</f>
        <v>3.2</v>
      </c>
      <c r="Z409">
        <f>VLOOKUP($G409,county_facts!$A:$BB,22,FALSE)</f>
        <v>5.6</v>
      </c>
      <c r="AA409">
        <f>VLOOKUP($G409,county_facts!$A:$BB,23,FALSE)</f>
        <v>94.4</v>
      </c>
      <c r="AB409">
        <f>VLOOKUP($G409,county_facts!$A:$BB,24,FALSE)</f>
        <v>24.8</v>
      </c>
      <c r="AC409">
        <f>VLOOKUP($G409,county_facts!$A:$BB,25,FALSE)</f>
        <v>60</v>
      </c>
      <c r="AD409">
        <f>VLOOKUP($G409,county_facts!$A:$BB,26,FALSE)</f>
        <v>11.9</v>
      </c>
      <c r="AE409">
        <f>VLOOKUP($G409,county_facts!$A:$BB,27,FALSE)</f>
        <v>757</v>
      </c>
      <c r="AF409">
        <f>VLOOKUP($G409,county_facts!$A:$BB,28,FALSE)</f>
        <v>59.8</v>
      </c>
      <c r="AG409">
        <f>VLOOKUP($G409,county_facts!$A:$BB,29,FALSE)</f>
        <v>31.7</v>
      </c>
      <c r="AH409">
        <f>VLOOKUP($G409,county_facts!$A:$BB,30,FALSE)</f>
        <v>242300</v>
      </c>
      <c r="AI409">
        <f>VLOOKUP($G409,county_facts!$A:$BB,31,FALSE)</f>
        <v>321</v>
      </c>
      <c r="AJ409">
        <f>VLOOKUP($G409,county_facts!$A:$BB,32,FALSE)</f>
        <v>2.0499999999999998</v>
      </c>
      <c r="AK409">
        <f>VLOOKUP($G409,county_facts!$A:$BB,33,FALSE)</f>
        <v>24711</v>
      </c>
      <c r="AL409">
        <f>VLOOKUP($G409,county_facts!$A:$BB,34,FALSE)</f>
        <v>39583</v>
      </c>
      <c r="AM409">
        <f>VLOOKUP($G409,county_facts!$A:$BB,35,FALSE)</f>
        <v>17.100000000000001</v>
      </c>
      <c r="AN409">
        <f>VLOOKUP($G409,county_facts!$A:$BB,36,FALSE)</f>
        <v>68</v>
      </c>
      <c r="AO409">
        <f>VLOOKUP($G409,county_facts!$A:$BB,37,FALSE)</f>
        <v>203</v>
      </c>
      <c r="AP409">
        <f>VLOOKUP($G409,county_facts!$A:$BB,38,FALSE)</f>
        <v>-8.6</v>
      </c>
      <c r="AQ409">
        <f>VLOOKUP($G409,county_facts!$A:$BB,39,FALSE)</f>
        <v>106</v>
      </c>
      <c r="AR409">
        <f>VLOOKUP($G409,county_facts!$A:$BB,40,FALSE)</f>
        <v>0</v>
      </c>
      <c r="AS409">
        <f>VLOOKUP($G409,county_facts!$A:$BB,41,FALSE)</f>
        <v>0</v>
      </c>
      <c r="AT409">
        <f>VLOOKUP($G409,county_facts!$A:$BB,42,FALSE)</f>
        <v>0</v>
      </c>
      <c r="AU409">
        <f>VLOOKUP($G409,county_facts!$A:$BB,43,FALSE)</f>
        <v>0</v>
      </c>
      <c r="AV409">
        <f>VLOOKUP($G409,county_facts!$A:$BB,44,FALSE)</f>
        <v>0</v>
      </c>
      <c r="AW409">
        <f>VLOOKUP($G409,county_facts!$A:$BB,45,FALSE)</f>
        <v>0</v>
      </c>
      <c r="AX409">
        <f>VLOOKUP($G409,county_facts!$A:$BB,46,FALSE)</f>
        <v>0</v>
      </c>
      <c r="AY409">
        <f>VLOOKUP($G409,county_facts!$A:$BB,47,FALSE)</f>
        <v>0</v>
      </c>
      <c r="AZ409">
        <f>VLOOKUP($G409,county_facts!$A:$BB,48,FALSE)</f>
        <v>0</v>
      </c>
      <c r="BA409">
        <f>VLOOKUP($G409,county_facts!$A:$BB,49,FALSE)</f>
        <v>6624</v>
      </c>
      <c r="BB409">
        <f>VLOOKUP($G409,county_facts!$A:$BB,50,FALSE)</f>
        <v>11540</v>
      </c>
      <c r="BC409">
        <f>VLOOKUP($G409,county_facts!$A:$BB,51,FALSE)</f>
        <v>5079</v>
      </c>
      <c r="BD409">
        <f>VLOOKUP($G409,county_facts!$A:$BB,52,FALSE)</f>
        <v>0</v>
      </c>
      <c r="BE409">
        <f>VLOOKUP($G409,county_facts!$A:$BB,53,FALSE)</f>
        <v>387.49</v>
      </c>
      <c r="BF409">
        <f>VLOOKUP($G409,county_facts!$A:$BB,54,FALSE)</f>
        <v>1.8</v>
      </c>
    </row>
    <row r="410" spans="1:58" x14ac:dyDescent="0.3">
      <c r="A410" t="s">
        <v>9</v>
      </c>
      <c r="B410" t="s">
        <v>195</v>
      </c>
      <c r="C410">
        <v>601</v>
      </c>
      <c r="D410" t="s">
        <v>189</v>
      </c>
      <c r="E410">
        <v>778</v>
      </c>
      <c r="F410">
        <v>0.77249357299999999</v>
      </c>
      <c r="G410">
        <v>8109</v>
      </c>
      <c r="H410">
        <f>VLOOKUP($G410,county_facts!$A:$BB,4,FALSE)</f>
        <v>6196</v>
      </c>
      <c r="I410">
        <f>VLOOKUP($G410,county_facts!$A:$BB,5,FALSE)</f>
        <v>6108</v>
      </c>
      <c r="J410">
        <f>VLOOKUP($G410,county_facts!$A:$BB,6,FALSE)</f>
        <v>1.4</v>
      </c>
      <c r="K410">
        <f>VLOOKUP($G410,county_facts!$A:$BB,7,FALSE)</f>
        <v>6108</v>
      </c>
      <c r="L410">
        <f>VLOOKUP($G410,county_facts!$A:$BB,8,FALSE)</f>
        <v>6.4</v>
      </c>
      <c r="M410">
        <f>VLOOKUP($G410,county_facts!$A:$BB,9,FALSE)</f>
        <v>22.5</v>
      </c>
      <c r="N410">
        <f>VLOOKUP($G410,county_facts!$A:$BB,10,FALSE)</f>
        <v>18.899999999999999</v>
      </c>
      <c r="O410">
        <f>VLOOKUP($G410,county_facts!$A:$BB,11,FALSE)</f>
        <v>49.5</v>
      </c>
      <c r="P410">
        <f>VLOOKUP($G410,county_facts!$A:$BB,12,FALSE)</f>
        <v>92.7</v>
      </c>
      <c r="Q410">
        <f>VLOOKUP($G410,county_facts!$A:$BB,13,FALSE)</f>
        <v>0.8</v>
      </c>
      <c r="R410">
        <f>VLOOKUP($G410,county_facts!$A:$BB,14,FALSE)</f>
        <v>3</v>
      </c>
      <c r="S410">
        <f>VLOOKUP($G410,county_facts!$A:$BB,15,FALSE)</f>
        <v>0.9</v>
      </c>
      <c r="T410">
        <f>VLOOKUP($G410,county_facts!$A:$BB,16,FALSE)</f>
        <v>0</v>
      </c>
      <c r="U410">
        <f>VLOOKUP($G410,county_facts!$A:$BB,17,FALSE)</f>
        <v>2.7</v>
      </c>
      <c r="V410">
        <f>VLOOKUP($G410,county_facts!$A:$BB,18,FALSE)</f>
        <v>38.299999999999997</v>
      </c>
      <c r="W410">
        <f>VLOOKUP($G410,county_facts!$A:$BB,19,FALSE)</f>
        <v>57.4</v>
      </c>
      <c r="X410">
        <f>VLOOKUP($G410,county_facts!$A:$BB,20,FALSE)</f>
        <v>87.4</v>
      </c>
      <c r="Y410">
        <f>VLOOKUP($G410,county_facts!$A:$BB,21,FALSE)</f>
        <v>11</v>
      </c>
      <c r="Z410">
        <f>VLOOKUP($G410,county_facts!$A:$BB,22,FALSE)</f>
        <v>34.700000000000003</v>
      </c>
      <c r="AA410">
        <f>VLOOKUP($G410,county_facts!$A:$BB,23,FALSE)</f>
        <v>78</v>
      </c>
      <c r="AB410">
        <f>VLOOKUP($G410,county_facts!$A:$BB,24,FALSE)</f>
        <v>23.8</v>
      </c>
      <c r="AC410">
        <f>VLOOKUP($G410,county_facts!$A:$BB,25,FALSE)</f>
        <v>521</v>
      </c>
      <c r="AD410">
        <f>VLOOKUP($G410,county_facts!$A:$BB,26,FALSE)</f>
        <v>19</v>
      </c>
      <c r="AE410">
        <f>VLOOKUP($G410,county_facts!$A:$BB,27,FALSE)</f>
        <v>3930</v>
      </c>
      <c r="AF410">
        <f>VLOOKUP($G410,county_facts!$A:$BB,28,FALSE)</f>
        <v>66.900000000000006</v>
      </c>
      <c r="AG410">
        <f>VLOOKUP($G410,county_facts!$A:$BB,29,FALSE)</f>
        <v>5.4</v>
      </c>
      <c r="AH410">
        <f>VLOOKUP($G410,county_facts!$A:$BB,30,FALSE)</f>
        <v>135400</v>
      </c>
      <c r="AI410">
        <f>VLOOKUP($G410,county_facts!$A:$BB,31,FALSE)</f>
        <v>2692</v>
      </c>
      <c r="AJ410">
        <f>VLOOKUP($G410,county_facts!$A:$BB,32,FALSE)</f>
        <v>2.29</v>
      </c>
      <c r="AK410">
        <f>VLOOKUP($G410,county_facts!$A:$BB,33,FALSE)</f>
        <v>20726</v>
      </c>
      <c r="AL410">
        <f>VLOOKUP($G410,county_facts!$A:$BB,34,FALSE)</f>
        <v>34600</v>
      </c>
      <c r="AM410">
        <f>VLOOKUP($G410,county_facts!$A:$BB,35,FALSE)</f>
        <v>24.7</v>
      </c>
      <c r="AN410">
        <f>VLOOKUP($G410,county_facts!$A:$BB,36,FALSE)</f>
        <v>117</v>
      </c>
      <c r="AO410">
        <f>VLOOKUP($G410,county_facts!$A:$BB,37,FALSE)</f>
        <v>799</v>
      </c>
      <c r="AP410">
        <f>VLOOKUP($G410,county_facts!$A:$BB,38,FALSE)</f>
        <v>4.5999999999999996</v>
      </c>
      <c r="AQ410">
        <f>VLOOKUP($G410,county_facts!$A:$BB,39,FALSE)</f>
        <v>576</v>
      </c>
      <c r="AR410">
        <f>VLOOKUP($G410,county_facts!$A:$BB,40,FALSE)</f>
        <v>501</v>
      </c>
      <c r="AS410">
        <f>VLOOKUP($G410,county_facts!$A:$BB,41,FALSE)</f>
        <v>0</v>
      </c>
      <c r="AT410">
        <f>VLOOKUP($G410,county_facts!$A:$BB,42,FALSE)</f>
        <v>0</v>
      </c>
      <c r="AU410">
        <f>VLOOKUP($G410,county_facts!$A:$BB,43,FALSE)</f>
        <v>0</v>
      </c>
      <c r="AV410">
        <f>VLOOKUP($G410,county_facts!$A:$BB,44,FALSE)</f>
        <v>0</v>
      </c>
      <c r="AW410">
        <f>VLOOKUP($G410,county_facts!$A:$BB,45,FALSE)</f>
        <v>0</v>
      </c>
      <c r="AX410">
        <f>VLOOKUP($G410,county_facts!$A:$BB,46,FALSE)</f>
        <v>0</v>
      </c>
      <c r="AY410">
        <f>VLOOKUP($G410,county_facts!$A:$BB,47,FALSE)</f>
        <v>0</v>
      </c>
      <c r="AZ410">
        <f>VLOOKUP($G410,county_facts!$A:$BB,48,FALSE)</f>
        <v>57075</v>
      </c>
      <c r="BA410">
        <f>VLOOKUP($G410,county_facts!$A:$BB,49,FALSE)</f>
        <v>20857</v>
      </c>
      <c r="BB410">
        <f>VLOOKUP($G410,county_facts!$A:$BB,50,FALSE)</f>
        <v>3039</v>
      </c>
      <c r="BC410">
        <f>VLOOKUP($G410,county_facts!$A:$BB,51,FALSE)</f>
        <v>0</v>
      </c>
      <c r="BD410">
        <f>VLOOKUP($G410,county_facts!$A:$BB,52,FALSE)</f>
        <v>32</v>
      </c>
      <c r="BE410">
        <f>VLOOKUP($G410,county_facts!$A:$BB,53,FALSE)</f>
        <v>3168.53</v>
      </c>
      <c r="BF410">
        <f>VLOOKUP($G410,county_facts!$A:$BB,54,FALSE)</f>
        <v>1.9</v>
      </c>
    </row>
    <row r="411" spans="1:58" x14ac:dyDescent="0.3">
      <c r="A411" t="s">
        <v>6</v>
      </c>
      <c r="B411" t="s">
        <v>195</v>
      </c>
      <c r="C411">
        <v>177</v>
      </c>
      <c r="D411" t="s">
        <v>189</v>
      </c>
      <c r="E411">
        <v>778</v>
      </c>
      <c r="F411">
        <v>0.22750642700000001</v>
      </c>
      <c r="G411">
        <v>8109</v>
      </c>
      <c r="H411">
        <f>VLOOKUP($G411,county_facts!$A:$BB,4,FALSE)</f>
        <v>6196</v>
      </c>
      <c r="I411">
        <f>VLOOKUP($G411,county_facts!$A:$BB,5,FALSE)</f>
        <v>6108</v>
      </c>
      <c r="J411">
        <f>VLOOKUP($G411,county_facts!$A:$BB,6,FALSE)</f>
        <v>1.4</v>
      </c>
      <c r="K411">
        <f>VLOOKUP($G411,county_facts!$A:$BB,7,FALSE)</f>
        <v>6108</v>
      </c>
      <c r="L411">
        <f>VLOOKUP($G411,county_facts!$A:$BB,8,FALSE)</f>
        <v>6.4</v>
      </c>
      <c r="M411">
        <f>VLOOKUP($G411,county_facts!$A:$BB,9,FALSE)</f>
        <v>22.5</v>
      </c>
      <c r="N411">
        <f>VLOOKUP($G411,county_facts!$A:$BB,10,FALSE)</f>
        <v>18.899999999999999</v>
      </c>
      <c r="O411">
        <f>VLOOKUP($G411,county_facts!$A:$BB,11,FALSE)</f>
        <v>49.5</v>
      </c>
      <c r="P411">
        <f>VLOOKUP($G411,county_facts!$A:$BB,12,FALSE)</f>
        <v>92.7</v>
      </c>
      <c r="Q411">
        <f>VLOOKUP($G411,county_facts!$A:$BB,13,FALSE)</f>
        <v>0.8</v>
      </c>
      <c r="R411">
        <f>VLOOKUP($G411,county_facts!$A:$BB,14,FALSE)</f>
        <v>3</v>
      </c>
      <c r="S411">
        <f>VLOOKUP($G411,county_facts!$A:$BB,15,FALSE)</f>
        <v>0.9</v>
      </c>
      <c r="T411">
        <f>VLOOKUP($G411,county_facts!$A:$BB,16,FALSE)</f>
        <v>0</v>
      </c>
      <c r="U411">
        <f>VLOOKUP($G411,county_facts!$A:$BB,17,FALSE)</f>
        <v>2.7</v>
      </c>
      <c r="V411">
        <f>VLOOKUP($G411,county_facts!$A:$BB,18,FALSE)</f>
        <v>38.299999999999997</v>
      </c>
      <c r="W411">
        <f>VLOOKUP($G411,county_facts!$A:$BB,19,FALSE)</f>
        <v>57.4</v>
      </c>
      <c r="X411">
        <f>VLOOKUP($G411,county_facts!$A:$BB,20,FALSE)</f>
        <v>87.4</v>
      </c>
      <c r="Y411">
        <f>VLOOKUP($G411,county_facts!$A:$BB,21,FALSE)</f>
        <v>11</v>
      </c>
      <c r="Z411">
        <f>VLOOKUP($G411,county_facts!$A:$BB,22,FALSE)</f>
        <v>34.700000000000003</v>
      </c>
      <c r="AA411">
        <f>VLOOKUP($G411,county_facts!$A:$BB,23,FALSE)</f>
        <v>78</v>
      </c>
      <c r="AB411">
        <f>VLOOKUP($G411,county_facts!$A:$BB,24,FALSE)</f>
        <v>23.8</v>
      </c>
      <c r="AC411">
        <f>VLOOKUP($G411,county_facts!$A:$BB,25,FALSE)</f>
        <v>521</v>
      </c>
      <c r="AD411">
        <f>VLOOKUP($G411,county_facts!$A:$BB,26,FALSE)</f>
        <v>19</v>
      </c>
      <c r="AE411">
        <f>VLOOKUP($G411,county_facts!$A:$BB,27,FALSE)</f>
        <v>3930</v>
      </c>
      <c r="AF411">
        <f>VLOOKUP($G411,county_facts!$A:$BB,28,FALSE)</f>
        <v>66.900000000000006</v>
      </c>
      <c r="AG411">
        <f>VLOOKUP($G411,county_facts!$A:$BB,29,FALSE)</f>
        <v>5.4</v>
      </c>
      <c r="AH411">
        <f>VLOOKUP($G411,county_facts!$A:$BB,30,FALSE)</f>
        <v>135400</v>
      </c>
      <c r="AI411">
        <f>VLOOKUP($G411,county_facts!$A:$BB,31,FALSE)</f>
        <v>2692</v>
      </c>
      <c r="AJ411">
        <f>VLOOKUP($G411,county_facts!$A:$BB,32,FALSE)</f>
        <v>2.29</v>
      </c>
      <c r="AK411">
        <f>VLOOKUP($G411,county_facts!$A:$BB,33,FALSE)</f>
        <v>20726</v>
      </c>
      <c r="AL411">
        <f>VLOOKUP($G411,county_facts!$A:$BB,34,FALSE)</f>
        <v>34600</v>
      </c>
      <c r="AM411">
        <f>VLOOKUP($G411,county_facts!$A:$BB,35,FALSE)</f>
        <v>24.7</v>
      </c>
      <c r="AN411">
        <f>VLOOKUP($G411,county_facts!$A:$BB,36,FALSE)</f>
        <v>117</v>
      </c>
      <c r="AO411">
        <f>VLOOKUP($G411,county_facts!$A:$BB,37,FALSE)</f>
        <v>799</v>
      </c>
      <c r="AP411">
        <f>VLOOKUP($G411,county_facts!$A:$BB,38,FALSE)</f>
        <v>4.5999999999999996</v>
      </c>
      <c r="AQ411">
        <f>VLOOKUP($G411,county_facts!$A:$BB,39,FALSE)</f>
        <v>576</v>
      </c>
      <c r="AR411">
        <f>VLOOKUP($G411,county_facts!$A:$BB,40,FALSE)</f>
        <v>501</v>
      </c>
      <c r="AS411">
        <f>VLOOKUP($G411,county_facts!$A:$BB,41,FALSE)</f>
        <v>0</v>
      </c>
      <c r="AT411">
        <f>VLOOKUP($G411,county_facts!$A:$BB,42,FALSE)</f>
        <v>0</v>
      </c>
      <c r="AU411">
        <f>VLOOKUP($G411,county_facts!$A:$BB,43,FALSE)</f>
        <v>0</v>
      </c>
      <c r="AV411">
        <f>VLOOKUP($G411,county_facts!$A:$BB,44,FALSE)</f>
        <v>0</v>
      </c>
      <c r="AW411">
        <f>VLOOKUP($G411,county_facts!$A:$BB,45,FALSE)</f>
        <v>0</v>
      </c>
      <c r="AX411">
        <f>VLOOKUP($G411,county_facts!$A:$BB,46,FALSE)</f>
        <v>0</v>
      </c>
      <c r="AY411">
        <f>VLOOKUP($G411,county_facts!$A:$BB,47,FALSE)</f>
        <v>0</v>
      </c>
      <c r="AZ411">
        <f>VLOOKUP($G411,county_facts!$A:$BB,48,FALSE)</f>
        <v>57075</v>
      </c>
      <c r="BA411">
        <f>VLOOKUP($G411,county_facts!$A:$BB,49,FALSE)</f>
        <v>20857</v>
      </c>
      <c r="BB411">
        <f>VLOOKUP($G411,county_facts!$A:$BB,50,FALSE)</f>
        <v>3039</v>
      </c>
      <c r="BC411">
        <f>VLOOKUP($G411,county_facts!$A:$BB,51,FALSE)</f>
        <v>0</v>
      </c>
      <c r="BD411">
        <f>VLOOKUP($G411,county_facts!$A:$BB,52,FALSE)</f>
        <v>32</v>
      </c>
      <c r="BE411">
        <f>VLOOKUP($G411,county_facts!$A:$BB,53,FALSE)</f>
        <v>3168.53</v>
      </c>
      <c r="BF411">
        <f>VLOOKUP($G411,county_facts!$A:$BB,54,FALSE)</f>
        <v>1.9</v>
      </c>
    </row>
    <row r="412" spans="1:58" x14ac:dyDescent="0.3">
      <c r="A412" t="s">
        <v>9</v>
      </c>
      <c r="B412" t="s">
        <v>196</v>
      </c>
      <c r="C412">
        <v>1817</v>
      </c>
      <c r="D412" t="s">
        <v>189</v>
      </c>
      <c r="E412">
        <v>3290</v>
      </c>
      <c r="F412">
        <v>0.55227963499999999</v>
      </c>
      <c r="G412">
        <v>8107</v>
      </c>
      <c r="H412">
        <f>VLOOKUP($G412,county_facts!$A:$BB,4,FALSE)</f>
        <v>23865</v>
      </c>
      <c r="I412">
        <f>VLOOKUP($G412,county_facts!$A:$BB,5,FALSE)</f>
        <v>23509</v>
      </c>
      <c r="J412">
        <f>VLOOKUP($G412,county_facts!$A:$BB,6,FALSE)</f>
        <v>1.5</v>
      </c>
      <c r="K412">
        <f>VLOOKUP($G412,county_facts!$A:$BB,7,FALSE)</f>
        <v>23509</v>
      </c>
      <c r="L412">
        <f>VLOOKUP($G412,county_facts!$A:$BB,8,FALSE)</f>
        <v>4.4000000000000004</v>
      </c>
      <c r="M412">
        <f>VLOOKUP($G412,county_facts!$A:$BB,9,FALSE)</f>
        <v>19.2</v>
      </c>
      <c r="N412">
        <f>VLOOKUP($G412,county_facts!$A:$BB,10,FALSE)</f>
        <v>12.3</v>
      </c>
      <c r="O412">
        <f>VLOOKUP($G412,county_facts!$A:$BB,11,FALSE)</f>
        <v>47.6</v>
      </c>
      <c r="P412">
        <f>VLOOKUP($G412,county_facts!$A:$BB,12,FALSE)</f>
        <v>96.4</v>
      </c>
      <c r="Q412">
        <f>VLOOKUP($G412,county_facts!$A:$BB,13,FALSE)</f>
        <v>0.6</v>
      </c>
      <c r="R412">
        <f>VLOOKUP($G412,county_facts!$A:$BB,14,FALSE)</f>
        <v>0.6</v>
      </c>
      <c r="S412">
        <f>VLOOKUP($G412,county_facts!$A:$BB,15,FALSE)</f>
        <v>0.8</v>
      </c>
      <c r="T412">
        <f>VLOOKUP($G412,county_facts!$A:$BB,16,FALSE)</f>
        <v>0.1</v>
      </c>
      <c r="U412">
        <f>VLOOKUP($G412,county_facts!$A:$BB,17,FALSE)</f>
        <v>1.5</v>
      </c>
      <c r="V412">
        <f>VLOOKUP($G412,county_facts!$A:$BB,18,FALSE)</f>
        <v>7</v>
      </c>
      <c r="W412">
        <f>VLOOKUP($G412,county_facts!$A:$BB,19,FALSE)</f>
        <v>90.1</v>
      </c>
      <c r="X412">
        <f>VLOOKUP($G412,county_facts!$A:$BB,20,FALSE)</f>
        <v>81.3</v>
      </c>
      <c r="Y412">
        <f>VLOOKUP($G412,county_facts!$A:$BB,21,FALSE)</f>
        <v>3.5</v>
      </c>
      <c r="Z412">
        <f>VLOOKUP($G412,county_facts!$A:$BB,22,FALSE)</f>
        <v>4.7</v>
      </c>
      <c r="AA412">
        <f>VLOOKUP($G412,county_facts!$A:$BB,23,FALSE)</f>
        <v>96.9</v>
      </c>
      <c r="AB412">
        <f>VLOOKUP($G412,county_facts!$A:$BB,24,FALSE)</f>
        <v>48</v>
      </c>
      <c r="AC412">
        <f>VLOOKUP($G412,county_facts!$A:$BB,25,FALSE)</f>
        <v>1171</v>
      </c>
      <c r="AD412">
        <f>VLOOKUP($G412,county_facts!$A:$BB,26,FALSE)</f>
        <v>17.3</v>
      </c>
      <c r="AE412">
        <f>VLOOKUP($G412,county_facts!$A:$BB,27,FALSE)</f>
        <v>16387</v>
      </c>
      <c r="AF412">
        <f>VLOOKUP($G412,county_facts!$A:$BB,28,FALSE)</f>
        <v>70.599999999999994</v>
      </c>
      <c r="AG412">
        <f>VLOOKUP($G412,county_facts!$A:$BB,29,FALSE)</f>
        <v>33</v>
      </c>
      <c r="AH412">
        <f>VLOOKUP($G412,county_facts!$A:$BB,30,FALSE)</f>
        <v>390100</v>
      </c>
      <c r="AI412">
        <f>VLOOKUP($G412,county_facts!$A:$BB,31,FALSE)</f>
        <v>9647</v>
      </c>
      <c r="AJ412">
        <f>VLOOKUP($G412,county_facts!$A:$BB,32,FALSE)</f>
        <v>2.38</v>
      </c>
      <c r="AK412">
        <f>VLOOKUP($G412,county_facts!$A:$BB,33,FALSE)</f>
        <v>34873</v>
      </c>
      <c r="AL412">
        <f>VLOOKUP($G412,county_facts!$A:$BB,34,FALSE)</f>
        <v>62002</v>
      </c>
      <c r="AM412">
        <f>VLOOKUP($G412,county_facts!$A:$BB,35,FALSE)</f>
        <v>9.1</v>
      </c>
      <c r="AN412">
        <f>VLOOKUP($G412,county_facts!$A:$BB,36,FALSE)</f>
        <v>1592</v>
      </c>
      <c r="AO412">
        <f>VLOOKUP($G412,county_facts!$A:$BB,37,FALSE)</f>
        <v>16630</v>
      </c>
      <c r="AP412">
        <f>VLOOKUP($G412,county_facts!$A:$BB,38,FALSE)</f>
        <v>-7.3</v>
      </c>
      <c r="AQ412">
        <f>VLOOKUP($G412,county_facts!$A:$BB,39,FALSE)</f>
        <v>3543</v>
      </c>
      <c r="AR412">
        <f>VLOOKUP($G412,county_facts!$A:$BB,40,FALSE)</f>
        <v>4913</v>
      </c>
      <c r="AS412">
        <f>VLOOKUP($G412,county_facts!$A:$BB,41,FALSE)</f>
        <v>0</v>
      </c>
      <c r="AT412">
        <f>VLOOKUP($G412,county_facts!$A:$BB,42,FALSE)</f>
        <v>0.5</v>
      </c>
      <c r="AU412">
        <f>VLOOKUP($G412,county_facts!$A:$BB,43,FALSE)</f>
        <v>0</v>
      </c>
      <c r="AV412">
        <f>VLOOKUP($G412,county_facts!$A:$BB,44,FALSE)</f>
        <v>0</v>
      </c>
      <c r="AW412">
        <f>VLOOKUP($G412,county_facts!$A:$BB,45,FALSE)</f>
        <v>0</v>
      </c>
      <c r="AX412">
        <f>VLOOKUP($G412,county_facts!$A:$BB,46,FALSE)</f>
        <v>20.3</v>
      </c>
      <c r="AY412">
        <f>VLOOKUP($G412,county_facts!$A:$BB,47,FALSE)</f>
        <v>0</v>
      </c>
      <c r="AZ412">
        <f>VLOOKUP($G412,county_facts!$A:$BB,48,FALSE)</f>
        <v>187821</v>
      </c>
      <c r="BA412">
        <f>VLOOKUP($G412,county_facts!$A:$BB,49,FALSE)</f>
        <v>421473</v>
      </c>
      <c r="BB412">
        <f>VLOOKUP($G412,county_facts!$A:$BB,50,FALSE)</f>
        <v>18866</v>
      </c>
      <c r="BC412">
        <f>VLOOKUP($G412,county_facts!$A:$BB,51,FALSE)</f>
        <v>184368</v>
      </c>
      <c r="BD412">
        <f>VLOOKUP($G412,county_facts!$A:$BB,52,FALSE)</f>
        <v>132</v>
      </c>
      <c r="BE412">
        <f>VLOOKUP($G412,county_facts!$A:$BB,53,FALSE)</f>
        <v>2362.0300000000002</v>
      </c>
      <c r="BF412">
        <f>VLOOKUP($G412,county_facts!$A:$BB,54,FALSE)</f>
        <v>10</v>
      </c>
    </row>
    <row r="413" spans="1:58" x14ac:dyDescent="0.3">
      <c r="A413" t="s">
        <v>6</v>
      </c>
      <c r="B413" t="s">
        <v>196</v>
      </c>
      <c r="C413">
        <v>1473</v>
      </c>
      <c r="D413" t="s">
        <v>189</v>
      </c>
      <c r="E413">
        <v>3290</v>
      </c>
      <c r="F413">
        <v>0.44772036500000001</v>
      </c>
      <c r="G413">
        <v>8107</v>
      </c>
      <c r="H413">
        <f>VLOOKUP($G413,county_facts!$A:$BB,4,FALSE)</f>
        <v>23865</v>
      </c>
      <c r="I413">
        <f>VLOOKUP($G413,county_facts!$A:$BB,5,FALSE)</f>
        <v>23509</v>
      </c>
      <c r="J413">
        <f>VLOOKUP($G413,county_facts!$A:$BB,6,FALSE)</f>
        <v>1.5</v>
      </c>
      <c r="K413">
        <f>VLOOKUP($G413,county_facts!$A:$BB,7,FALSE)</f>
        <v>23509</v>
      </c>
      <c r="L413">
        <f>VLOOKUP($G413,county_facts!$A:$BB,8,FALSE)</f>
        <v>4.4000000000000004</v>
      </c>
      <c r="M413">
        <f>VLOOKUP($G413,county_facts!$A:$BB,9,FALSE)</f>
        <v>19.2</v>
      </c>
      <c r="N413">
        <f>VLOOKUP($G413,county_facts!$A:$BB,10,FALSE)</f>
        <v>12.3</v>
      </c>
      <c r="O413">
        <f>VLOOKUP($G413,county_facts!$A:$BB,11,FALSE)</f>
        <v>47.6</v>
      </c>
      <c r="P413">
        <f>VLOOKUP($G413,county_facts!$A:$BB,12,FALSE)</f>
        <v>96.4</v>
      </c>
      <c r="Q413">
        <f>VLOOKUP($G413,county_facts!$A:$BB,13,FALSE)</f>
        <v>0.6</v>
      </c>
      <c r="R413">
        <f>VLOOKUP($G413,county_facts!$A:$BB,14,FALSE)</f>
        <v>0.6</v>
      </c>
      <c r="S413">
        <f>VLOOKUP($G413,county_facts!$A:$BB,15,FALSE)</f>
        <v>0.8</v>
      </c>
      <c r="T413">
        <f>VLOOKUP($G413,county_facts!$A:$BB,16,FALSE)</f>
        <v>0.1</v>
      </c>
      <c r="U413">
        <f>VLOOKUP($G413,county_facts!$A:$BB,17,FALSE)</f>
        <v>1.5</v>
      </c>
      <c r="V413">
        <f>VLOOKUP($G413,county_facts!$A:$BB,18,FALSE)</f>
        <v>7</v>
      </c>
      <c r="W413">
        <f>VLOOKUP($G413,county_facts!$A:$BB,19,FALSE)</f>
        <v>90.1</v>
      </c>
      <c r="X413">
        <f>VLOOKUP($G413,county_facts!$A:$BB,20,FALSE)</f>
        <v>81.3</v>
      </c>
      <c r="Y413">
        <f>VLOOKUP($G413,county_facts!$A:$BB,21,FALSE)</f>
        <v>3.5</v>
      </c>
      <c r="Z413">
        <f>VLOOKUP($G413,county_facts!$A:$BB,22,FALSE)</f>
        <v>4.7</v>
      </c>
      <c r="AA413">
        <f>VLOOKUP($G413,county_facts!$A:$BB,23,FALSE)</f>
        <v>96.9</v>
      </c>
      <c r="AB413">
        <f>VLOOKUP($G413,county_facts!$A:$BB,24,FALSE)</f>
        <v>48</v>
      </c>
      <c r="AC413">
        <f>VLOOKUP($G413,county_facts!$A:$BB,25,FALSE)</f>
        <v>1171</v>
      </c>
      <c r="AD413">
        <f>VLOOKUP($G413,county_facts!$A:$BB,26,FALSE)</f>
        <v>17.3</v>
      </c>
      <c r="AE413">
        <f>VLOOKUP($G413,county_facts!$A:$BB,27,FALSE)</f>
        <v>16387</v>
      </c>
      <c r="AF413">
        <f>VLOOKUP($G413,county_facts!$A:$BB,28,FALSE)</f>
        <v>70.599999999999994</v>
      </c>
      <c r="AG413">
        <f>VLOOKUP($G413,county_facts!$A:$BB,29,FALSE)</f>
        <v>33</v>
      </c>
      <c r="AH413">
        <f>VLOOKUP($G413,county_facts!$A:$BB,30,FALSE)</f>
        <v>390100</v>
      </c>
      <c r="AI413">
        <f>VLOOKUP($G413,county_facts!$A:$BB,31,FALSE)</f>
        <v>9647</v>
      </c>
      <c r="AJ413">
        <f>VLOOKUP($G413,county_facts!$A:$BB,32,FALSE)</f>
        <v>2.38</v>
      </c>
      <c r="AK413">
        <f>VLOOKUP($G413,county_facts!$A:$BB,33,FALSE)</f>
        <v>34873</v>
      </c>
      <c r="AL413">
        <f>VLOOKUP($G413,county_facts!$A:$BB,34,FALSE)</f>
        <v>62002</v>
      </c>
      <c r="AM413">
        <f>VLOOKUP($G413,county_facts!$A:$BB,35,FALSE)</f>
        <v>9.1</v>
      </c>
      <c r="AN413">
        <f>VLOOKUP($G413,county_facts!$A:$BB,36,FALSE)</f>
        <v>1592</v>
      </c>
      <c r="AO413">
        <f>VLOOKUP($G413,county_facts!$A:$BB,37,FALSE)</f>
        <v>16630</v>
      </c>
      <c r="AP413">
        <f>VLOOKUP($G413,county_facts!$A:$BB,38,FALSE)</f>
        <v>-7.3</v>
      </c>
      <c r="AQ413">
        <f>VLOOKUP($G413,county_facts!$A:$BB,39,FALSE)</f>
        <v>3543</v>
      </c>
      <c r="AR413">
        <f>VLOOKUP($G413,county_facts!$A:$BB,40,FALSE)</f>
        <v>4913</v>
      </c>
      <c r="AS413">
        <f>VLOOKUP($G413,county_facts!$A:$BB,41,FALSE)</f>
        <v>0</v>
      </c>
      <c r="AT413">
        <f>VLOOKUP($G413,county_facts!$A:$BB,42,FALSE)</f>
        <v>0.5</v>
      </c>
      <c r="AU413">
        <f>VLOOKUP($G413,county_facts!$A:$BB,43,FALSE)</f>
        <v>0</v>
      </c>
      <c r="AV413">
        <f>VLOOKUP($G413,county_facts!$A:$BB,44,FALSE)</f>
        <v>0</v>
      </c>
      <c r="AW413">
        <f>VLOOKUP($G413,county_facts!$A:$BB,45,FALSE)</f>
        <v>0</v>
      </c>
      <c r="AX413">
        <f>VLOOKUP($G413,county_facts!$A:$BB,46,FALSE)</f>
        <v>20.3</v>
      </c>
      <c r="AY413">
        <f>VLOOKUP($G413,county_facts!$A:$BB,47,FALSE)</f>
        <v>0</v>
      </c>
      <c r="AZ413">
        <f>VLOOKUP($G413,county_facts!$A:$BB,48,FALSE)</f>
        <v>187821</v>
      </c>
      <c r="BA413">
        <f>VLOOKUP($G413,county_facts!$A:$BB,49,FALSE)</f>
        <v>421473</v>
      </c>
      <c r="BB413">
        <f>VLOOKUP($G413,county_facts!$A:$BB,50,FALSE)</f>
        <v>18866</v>
      </c>
      <c r="BC413">
        <f>VLOOKUP($G413,county_facts!$A:$BB,51,FALSE)</f>
        <v>184368</v>
      </c>
      <c r="BD413">
        <f>VLOOKUP($G413,county_facts!$A:$BB,52,FALSE)</f>
        <v>132</v>
      </c>
      <c r="BE413">
        <f>VLOOKUP($G413,county_facts!$A:$BB,53,FALSE)</f>
        <v>2362.0300000000002</v>
      </c>
      <c r="BF413">
        <f>VLOOKUP($G413,county_facts!$A:$BB,54,FALSE)</f>
        <v>10</v>
      </c>
    </row>
    <row r="414" spans="1:58" x14ac:dyDescent="0.3">
      <c r="A414" t="s">
        <v>9</v>
      </c>
      <c r="B414" t="s">
        <v>197</v>
      </c>
      <c r="C414">
        <v>478</v>
      </c>
      <c r="D414" t="s">
        <v>189</v>
      </c>
      <c r="E414">
        <v>767</v>
      </c>
      <c r="F414">
        <v>0.62320730099999999</v>
      </c>
      <c r="G414">
        <v>8105</v>
      </c>
      <c r="H414">
        <f>VLOOKUP($G414,county_facts!$A:$BB,4,FALSE)</f>
        <v>11607</v>
      </c>
      <c r="I414">
        <f>VLOOKUP($G414,county_facts!$A:$BB,5,FALSE)</f>
        <v>11982</v>
      </c>
      <c r="J414">
        <f>VLOOKUP($G414,county_facts!$A:$BB,6,FALSE)</f>
        <v>-3.1</v>
      </c>
      <c r="K414">
        <f>VLOOKUP($G414,county_facts!$A:$BB,7,FALSE)</f>
        <v>11982</v>
      </c>
      <c r="L414">
        <f>VLOOKUP($G414,county_facts!$A:$BB,8,FALSE)</f>
        <v>6.3</v>
      </c>
      <c r="M414">
        <f>VLOOKUP($G414,county_facts!$A:$BB,9,FALSE)</f>
        <v>23.9</v>
      </c>
      <c r="N414">
        <f>VLOOKUP($G414,county_facts!$A:$BB,10,FALSE)</f>
        <v>18.600000000000001</v>
      </c>
      <c r="O414">
        <f>VLOOKUP($G414,county_facts!$A:$BB,11,FALSE)</f>
        <v>50.1</v>
      </c>
      <c r="P414">
        <f>VLOOKUP($G414,county_facts!$A:$BB,12,FALSE)</f>
        <v>93.4</v>
      </c>
      <c r="Q414">
        <f>VLOOKUP($G414,county_facts!$A:$BB,13,FALSE)</f>
        <v>0.7</v>
      </c>
      <c r="R414">
        <f>VLOOKUP($G414,county_facts!$A:$BB,14,FALSE)</f>
        <v>3.3</v>
      </c>
      <c r="S414">
        <f>VLOOKUP($G414,county_facts!$A:$BB,15,FALSE)</f>
        <v>0.5</v>
      </c>
      <c r="T414">
        <f>VLOOKUP($G414,county_facts!$A:$BB,16,FALSE)</f>
        <v>0</v>
      </c>
      <c r="U414">
        <f>VLOOKUP($G414,county_facts!$A:$BB,17,FALSE)</f>
        <v>2</v>
      </c>
      <c r="V414">
        <f>VLOOKUP($G414,county_facts!$A:$BB,18,FALSE)</f>
        <v>44.2</v>
      </c>
      <c r="W414">
        <f>VLOOKUP($G414,county_facts!$A:$BB,19,FALSE)</f>
        <v>53</v>
      </c>
      <c r="X414">
        <f>VLOOKUP($G414,county_facts!$A:$BB,20,FALSE)</f>
        <v>83.3</v>
      </c>
      <c r="Y414">
        <f>VLOOKUP($G414,county_facts!$A:$BB,21,FALSE)</f>
        <v>7</v>
      </c>
      <c r="Z414">
        <f>VLOOKUP($G414,county_facts!$A:$BB,22,FALSE)</f>
        <v>25</v>
      </c>
      <c r="AA414">
        <f>VLOOKUP($G414,county_facts!$A:$BB,23,FALSE)</f>
        <v>84.1</v>
      </c>
      <c r="AB414">
        <f>VLOOKUP($G414,county_facts!$A:$BB,24,FALSE)</f>
        <v>20.3</v>
      </c>
      <c r="AC414">
        <f>VLOOKUP($G414,county_facts!$A:$BB,25,FALSE)</f>
        <v>1000</v>
      </c>
      <c r="AD414">
        <f>VLOOKUP($G414,county_facts!$A:$BB,26,FALSE)</f>
        <v>19</v>
      </c>
      <c r="AE414">
        <f>VLOOKUP($G414,county_facts!$A:$BB,27,FALSE)</f>
        <v>6617</v>
      </c>
      <c r="AF414">
        <f>VLOOKUP($G414,county_facts!$A:$BB,28,FALSE)</f>
        <v>67.400000000000006</v>
      </c>
      <c r="AG414">
        <f>VLOOKUP($G414,county_facts!$A:$BB,29,FALSE)</f>
        <v>10.1</v>
      </c>
      <c r="AH414">
        <f>VLOOKUP($G414,county_facts!$A:$BB,30,FALSE)</f>
        <v>129500</v>
      </c>
      <c r="AI414">
        <f>VLOOKUP($G414,county_facts!$A:$BB,31,FALSE)</f>
        <v>4722</v>
      </c>
      <c r="AJ414">
        <f>VLOOKUP($G414,county_facts!$A:$BB,32,FALSE)</f>
        <v>2.46</v>
      </c>
      <c r="AK414">
        <f>VLOOKUP($G414,county_facts!$A:$BB,33,FALSE)</f>
        <v>20557</v>
      </c>
      <c r="AL414">
        <f>VLOOKUP($G414,county_facts!$A:$BB,34,FALSE)</f>
        <v>38993</v>
      </c>
      <c r="AM414">
        <f>VLOOKUP($G414,county_facts!$A:$BB,35,FALSE)</f>
        <v>19.2</v>
      </c>
      <c r="AN414">
        <f>VLOOKUP($G414,county_facts!$A:$BB,36,FALSE)</f>
        <v>348</v>
      </c>
      <c r="AO414">
        <f>VLOOKUP($G414,county_facts!$A:$BB,37,FALSE)</f>
        <v>2646</v>
      </c>
      <c r="AP414">
        <f>VLOOKUP($G414,county_facts!$A:$BB,38,FALSE)</f>
        <v>1.8</v>
      </c>
      <c r="AQ414">
        <f>VLOOKUP($G414,county_facts!$A:$BB,39,FALSE)</f>
        <v>1017</v>
      </c>
      <c r="AR414">
        <f>VLOOKUP($G414,county_facts!$A:$BB,40,FALSE)</f>
        <v>1791</v>
      </c>
      <c r="AS414">
        <f>VLOOKUP($G414,county_facts!$A:$BB,41,FALSE)</f>
        <v>0</v>
      </c>
      <c r="AT414">
        <f>VLOOKUP($G414,county_facts!$A:$BB,42,FALSE)</f>
        <v>0</v>
      </c>
      <c r="AU414">
        <f>VLOOKUP($G414,county_facts!$A:$BB,43,FALSE)</f>
        <v>0</v>
      </c>
      <c r="AV414">
        <f>VLOOKUP($G414,county_facts!$A:$BB,44,FALSE)</f>
        <v>0</v>
      </c>
      <c r="AW414">
        <f>VLOOKUP($G414,county_facts!$A:$BB,45,FALSE)</f>
        <v>16.100000000000001</v>
      </c>
      <c r="AX414">
        <f>VLOOKUP($G414,county_facts!$A:$BB,46,FALSE)</f>
        <v>24.6</v>
      </c>
      <c r="AY414">
        <f>VLOOKUP($G414,county_facts!$A:$BB,47,FALSE)</f>
        <v>0</v>
      </c>
      <c r="AZ414">
        <f>VLOOKUP($G414,county_facts!$A:$BB,48,FALSE)</f>
        <v>218177</v>
      </c>
      <c r="BA414">
        <f>VLOOKUP($G414,county_facts!$A:$BB,49,FALSE)</f>
        <v>110165</v>
      </c>
      <c r="BB414">
        <f>VLOOKUP($G414,county_facts!$A:$BB,50,FALSE)</f>
        <v>9480</v>
      </c>
      <c r="BC414">
        <f>VLOOKUP($G414,county_facts!$A:$BB,51,FALSE)</f>
        <v>14191</v>
      </c>
      <c r="BD414">
        <f>VLOOKUP($G414,county_facts!$A:$BB,52,FALSE)</f>
        <v>12</v>
      </c>
      <c r="BE414">
        <f>VLOOKUP($G414,county_facts!$A:$BB,53,FALSE)</f>
        <v>911.96</v>
      </c>
      <c r="BF414">
        <f>VLOOKUP($G414,county_facts!$A:$BB,54,FALSE)</f>
        <v>13.1</v>
      </c>
    </row>
    <row r="415" spans="1:58" x14ac:dyDescent="0.3">
      <c r="A415" t="s">
        <v>6</v>
      </c>
      <c r="B415" t="s">
        <v>197</v>
      </c>
      <c r="C415">
        <v>289</v>
      </c>
      <c r="D415" t="s">
        <v>189</v>
      </c>
      <c r="E415">
        <v>767</v>
      </c>
      <c r="F415">
        <v>0.37679269900000001</v>
      </c>
      <c r="G415">
        <v>8105</v>
      </c>
      <c r="H415">
        <f>VLOOKUP($G415,county_facts!$A:$BB,4,FALSE)</f>
        <v>11607</v>
      </c>
      <c r="I415">
        <f>VLOOKUP($G415,county_facts!$A:$BB,5,FALSE)</f>
        <v>11982</v>
      </c>
      <c r="J415">
        <f>VLOOKUP($G415,county_facts!$A:$BB,6,FALSE)</f>
        <v>-3.1</v>
      </c>
      <c r="K415">
        <f>VLOOKUP($G415,county_facts!$A:$BB,7,FALSE)</f>
        <v>11982</v>
      </c>
      <c r="L415">
        <f>VLOOKUP($G415,county_facts!$A:$BB,8,FALSE)</f>
        <v>6.3</v>
      </c>
      <c r="M415">
        <f>VLOOKUP($G415,county_facts!$A:$BB,9,FALSE)</f>
        <v>23.9</v>
      </c>
      <c r="N415">
        <f>VLOOKUP($G415,county_facts!$A:$BB,10,FALSE)</f>
        <v>18.600000000000001</v>
      </c>
      <c r="O415">
        <f>VLOOKUP($G415,county_facts!$A:$BB,11,FALSE)</f>
        <v>50.1</v>
      </c>
      <c r="P415">
        <f>VLOOKUP($G415,county_facts!$A:$BB,12,FALSE)</f>
        <v>93.4</v>
      </c>
      <c r="Q415">
        <f>VLOOKUP($G415,county_facts!$A:$BB,13,FALSE)</f>
        <v>0.7</v>
      </c>
      <c r="R415">
        <f>VLOOKUP($G415,county_facts!$A:$BB,14,FALSE)</f>
        <v>3.3</v>
      </c>
      <c r="S415">
        <f>VLOOKUP($G415,county_facts!$A:$BB,15,FALSE)</f>
        <v>0.5</v>
      </c>
      <c r="T415">
        <f>VLOOKUP($G415,county_facts!$A:$BB,16,FALSE)</f>
        <v>0</v>
      </c>
      <c r="U415">
        <f>VLOOKUP($G415,county_facts!$A:$BB,17,FALSE)</f>
        <v>2</v>
      </c>
      <c r="V415">
        <f>VLOOKUP($G415,county_facts!$A:$BB,18,FALSE)</f>
        <v>44.2</v>
      </c>
      <c r="W415">
        <f>VLOOKUP($G415,county_facts!$A:$BB,19,FALSE)</f>
        <v>53</v>
      </c>
      <c r="X415">
        <f>VLOOKUP($G415,county_facts!$A:$BB,20,FALSE)</f>
        <v>83.3</v>
      </c>
      <c r="Y415">
        <f>VLOOKUP($G415,county_facts!$A:$BB,21,FALSE)</f>
        <v>7</v>
      </c>
      <c r="Z415">
        <f>VLOOKUP($G415,county_facts!$A:$BB,22,FALSE)</f>
        <v>25</v>
      </c>
      <c r="AA415">
        <f>VLOOKUP($G415,county_facts!$A:$BB,23,FALSE)</f>
        <v>84.1</v>
      </c>
      <c r="AB415">
        <f>VLOOKUP($G415,county_facts!$A:$BB,24,FALSE)</f>
        <v>20.3</v>
      </c>
      <c r="AC415">
        <f>VLOOKUP($G415,county_facts!$A:$BB,25,FALSE)</f>
        <v>1000</v>
      </c>
      <c r="AD415">
        <f>VLOOKUP($G415,county_facts!$A:$BB,26,FALSE)</f>
        <v>19</v>
      </c>
      <c r="AE415">
        <f>VLOOKUP($G415,county_facts!$A:$BB,27,FALSE)</f>
        <v>6617</v>
      </c>
      <c r="AF415">
        <f>VLOOKUP($G415,county_facts!$A:$BB,28,FALSE)</f>
        <v>67.400000000000006</v>
      </c>
      <c r="AG415">
        <f>VLOOKUP($G415,county_facts!$A:$BB,29,FALSE)</f>
        <v>10.1</v>
      </c>
      <c r="AH415">
        <f>VLOOKUP($G415,county_facts!$A:$BB,30,FALSE)</f>
        <v>129500</v>
      </c>
      <c r="AI415">
        <f>VLOOKUP($G415,county_facts!$A:$BB,31,FALSE)</f>
        <v>4722</v>
      </c>
      <c r="AJ415">
        <f>VLOOKUP($G415,county_facts!$A:$BB,32,FALSE)</f>
        <v>2.46</v>
      </c>
      <c r="AK415">
        <f>VLOOKUP($G415,county_facts!$A:$BB,33,FALSE)</f>
        <v>20557</v>
      </c>
      <c r="AL415">
        <f>VLOOKUP($G415,county_facts!$A:$BB,34,FALSE)</f>
        <v>38993</v>
      </c>
      <c r="AM415">
        <f>VLOOKUP($G415,county_facts!$A:$BB,35,FALSE)</f>
        <v>19.2</v>
      </c>
      <c r="AN415">
        <f>VLOOKUP($G415,county_facts!$A:$BB,36,FALSE)</f>
        <v>348</v>
      </c>
      <c r="AO415">
        <f>VLOOKUP($G415,county_facts!$A:$BB,37,FALSE)</f>
        <v>2646</v>
      </c>
      <c r="AP415">
        <f>VLOOKUP($G415,county_facts!$A:$BB,38,FALSE)</f>
        <v>1.8</v>
      </c>
      <c r="AQ415">
        <f>VLOOKUP($G415,county_facts!$A:$BB,39,FALSE)</f>
        <v>1017</v>
      </c>
      <c r="AR415">
        <f>VLOOKUP($G415,county_facts!$A:$BB,40,FALSE)</f>
        <v>1791</v>
      </c>
      <c r="AS415">
        <f>VLOOKUP($G415,county_facts!$A:$BB,41,FALSE)</f>
        <v>0</v>
      </c>
      <c r="AT415">
        <f>VLOOKUP($G415,county_facts!$A:$BB,42,FALSE)</f>
        <v>0</v>
      </c>
      <c r="AU415">
        <f>VLOOKUP($G415,county_facts!$A:$BB,43,FALSE)</f>
        <v>0</v>
      </c>
      <c r="AV415">
        <f>VLOOKUP($G415,county_facts!$A:$BB,44,FALSE)</f>
        <v>0</v>
      </c>
      <c r="AW415">
        <f>VLOOKUP($G415,county_facts!$A:$BB,45,FALSE)</f>
        <v>16.100000000000001</v>
      </c>
      <c r="AX415">
        <f>VLOOKUP($G415,county_facts!$A:$BB,46,FALSE)</f>
        <v>24.6</v>
      </c>
      <c r="AY415">
        <f>VLOOKUP($G415,county_facts!$A:$BB,47,FALSE)</f>
        <v>0</v>
      </c>
      <c r="AZ415">
        <f>VLOOKUP($G415,county_facts!$A:$BB,48,FALSE)</f>
        <v>218177</v>
      </c>
      <c r="BA415">
        <f>VLOOKUP($G415,county_facts!$A:$BB,49,FALSE)</f>
        <v>110165</v>
      </c>
      <c r="BB415">
        <f>VLOOKUP($G415,county_facts!$A:$BB,50,FALSE)</f>
        <v>9480</v>
      </c>
      <c r="BC415">
        <f>VLOOKUP($G415,county_facts!$A:$BB,51,FALSE)</f>
        <v>14191</v>
      </c>
      <c r="BD415">
        <f>VLOOKUP($G415,county_facts!$A:$BB,52,FALSE)</f>
        <v>12</v>
      </c>
      <c r="BE415">
        <f>VLOOKUP($G415,county_facts!$A:$BB,53,FALSE)</f>
        <v>911.96</v>
      </c>
      <c r="BF415">
        <f>VLOOKUP($G415,county_facts!$A:$BB,54,FALSE)</f>
        <v>13.1</v>
      </c>
    </row>
    <row r="416" spans="1:58" x14ac:dyDescent="0.3">
      <c r="A416" t="s">
        <v>9</v>
      </c>
      <c r="B416" t="s">
        <v>198</v>
      </c>
      <c r="C416">
        <v>80</v>
      </c>
      <c r="D416" t="s">
        <v>189</v>
      </c>
      <c r="E416">
        <v>151</v>
      </c>
      <c r="F416">
        <v>0.52980132499999999</v>
      </c>
      <c r="G416">
        <v>8103</v>
      </c>
      <c r="H416">
        <f>VLOOKUP($G416,county_facts!$A:$BB,4,FALSE)</f>
        <v>6707</v>
      </c>
      <c r="I416">
        <f>VLOOKUP($G416,county_facts!$A:$BB,5,FALSE)</f>
        <v>6666</v>
      </c>
      <c r="J416">
        <f>VLOOKUP($G416,county_facts!$A:$BB,6,FALSE)</f>
        <v>0.6</v>
      </c>
      <c r="K416">
        <f>VLOOKUP($G416,county_facts!$A:$BB,7,FALSE)</f>
        <v>6666</v>
      </c>
      <c r="L416">
        <f>VLOOKUP($G416,county_facts!$A:$BB,8,FALSE)</f>
        <v>6.8</v>
      </c>
      <c r="M416">
        <f>VLOOKUP($G416,county_facts!$A:$BB,9,FALSE)</f>
        <v>24.6</v>
      </c>
      <c r="N416">
        <f>VLOOKUP($G416,county_facts!$A:$BB,10,FALSE)</f>
        <v>13.7</v>
      </c>
      <c r="O416">
        <f>VLOOKUP($G416,county_facts!$A:$BB,11,FALSE)</f>
        <v>48.1</v>
      </c>
      <c r="P416">
        <f>VLOOKUP($G416,county_facts!$A:$BB,12,FALSE)</f>
        <v>94.2</v>
      </c>
      <c r="Q416">
        <f>VLOOKUP($G416,county_facts!$A:$BB,13,FALSE)</f>
        <v>1.1000000000000001</v>
      </c>
      <c r="R416">
        <f>VLOOKUP($G416,county_facts!$A:$BB,14,FALSE)</f>
        <v>1.5</v>
      </c>
      <c r="S416">
        <f>VLOOKUP($G416,county_facts!$A:$BB,15,FALSE)</f>
        <v>0.5</v>
      </c>
      <c r="T416">
        <f>VLOOKUP($G416,county_facts!$A:$BB,16,FALSE)</f>
        <v>0.1</v>
      </c>
      <c r="U416">
        <f>VLOOKUP($G416,county_facts!$A:$BB,17,FALSE)</f>
        <v>2.4</v>
      </c>
      <c r="V416">
        <f>VLOOKUP($G416,county_facts!$A:$BB,18,FALSE)</f>
        <v>11.1</v>
      </c>
      <c r="W416">
        <f>VLOOKUP($G416,county_facts!$A:$BB,19,FALSE)</f>
        <v>84.1</v>
      </c>
      <c r="X416">
        <f>VLOOKUP($G416,county_facts!$A:$BB,20,FALSE)</f>
        <v>78.900000000000006</v>
      </c>
      <c r="Y416">
        <f>VLOOKUP($G416,county_facts!$A:$BB,21,FALSE)</f>
        <v>6.8</v>
      </c>
      <c r="Z416">
        <f>VLOOKUP($G416,county_facts!$A:$BB,22,FALSE)</f>
        <v>10</v>
      </c>
      <c r="AA416">
        <f>VLOOKUP($G416,county_facts!$A:$BB,23,FALSE)</f>
        <v>91.3</v>
      </c>
      <c r="AB416">
        <f>VLOOKUP($G416,county_facts!$A:$BB,24,FALSE)</f>
        <v>23.1</v>
      </c>
      <c r="AC416">
        <f>VLOOKUP($G416,county_facts!$A:$BB,25,FALSE)</f>
        <v>556</v>
      </c>
      <c r="AD416">
        <f>VLOOKUP($G416,county_facts!$A:$BB,26,FALSE)</f>
        <v>19.600000000000001</v>
      </c>
      <c r="AE416">
        <f>VLOOKUP($G416,county_facts!$A:$BB,27,FALSE)</f>
        <v>3346</v>
      </c>
      <c r="AF416">
        <f>VLOOKUP($G416,county_facts!$A:$BB,28,FALSE)</f>
        <v>68.8</v>
      </c>
      <c r="AG416">
        <f>VLOOKUP($G416,county_facts!$A:$BB,29,FALSE)</f>
        <v>16.7</v>
      </c>
      <c r="AH416">
        <f>VLOOKUP($G416,county_facts!$A:$BB,30,FALSE)</f>
        <v>200400</v>
      </c>
      <c r="AI416">
        <f>VLOOKUP($G416,county_facts!$A:$BB,31,FALSE)</f>
        <v>2638</v>
      </c>
      <c r="AJ416">
        <f>VLOOKUP($G416,county_facts!$A:$BB,32,FALSE)</f>
        <v>2.2400000000000002</v>
      </c>
      <c r="AK416">
        <f>VLOOKUP($G416,county_facts!$A:$BB,33,FALSE)</f>
        <v>27586</v>
      </c>
      <c r="AL416">
        <f>VLOOKUP($G416,county_facts!$A:$BB,34,FALSE)</f>
        <v>60128</v>
      </c>
      <c r="AM416">
        <f>VLOOKUP($G416,county_facts!$A:$BB,35,FALSE)</f>
        <v>14.9</v>
      </c>
      <c r="AN416">
        <f>VLOOKUP($G416,county_facts!$A:$BB,36,FALSE)</f>
        <v>229</v>
      </c>
      <c r="AO416">
        <f>VLOOKUP($G416,county_facts!$A:$BB,37,FALSE)</f>
        <v>2131</v>
      </c>
      <c r="AP416">
        <f>VLOOKUP($G416,county_facts!$A:$BB,38,FALSE)</f>
        <v>1.2</v>
      </c>
      <c r="AQ416">
        <f>VLOOKUP($G416,county_facts!$A:$BB,39,FALSE)</f>
        <v>576</v>
      </c>
      <c r="AR416">
        <f>VLOOKUP($G416,county_facts!$A:$BB,40,FALSE)</f>
        <v>825</v>
      </c>
      <c r="AS416">
        <f>VLOOKUP($G416,county_facts!$A:$BB,41,FALSE)</f>
        <v>0</v>
      </c>
      <c r="AT416">
        <f>VLOOKUP($G416,county_facts!$A:$BB,42,FALSE)</f>
        <v>0</v>
      </c>
      <c r="AU416">
        <f>VLOOKUP($G416,county_facts!$A:$BB,43,FALSE)</f>
        <v>0</v>
      </c>
      <c r="AV416">
        <f>VLOOKUP($G416,county_facts!$A:$BB,44,FALSE)</f>
        <v>0</v>
      </c>
      <c r="AW416">
        <f>VLOOKUP($G416,county_facts!$A:$BB,45,FALSE)</f>
        <v>0</v>
      </c>
      <c r="AX416">
        <f>VLOOKUP($G416,county_facts!$A:$BB,46,FALSE)</f>
        <v>30.7</v>
      </c>
      <c r="AY416">
        <f>VLOOKUP($G416,county_facts!$A:$BB,47,FALSE)</f>
        <v>0</v>
      </c>
      <c r="AZ416">
        <f>VLOOKUP($G416,county_facts!$A:$BB,48,FALSE)</f>
        <v>0</v>
      </c>
      <c r="BA416">
        <f>VLOOKUP($G416,county_facts!$A:$BB,49,FALSE)</f>
        <v>54732</v>
      </c>
      <c r="BB416">
        <f>VLOOKUP($G416,county_facts!$A:$BB,50,FALSE)</f>
        <v>8831</v>
      </c>
      <c r="BC416">
        <f>VLOOKUP($G416,county_facts!$A:$BB,51,FALSE)</f>
        <v>11303</v>
      </c>
      <c r="BD416">
        <f>VLOOKUP($G416,county_facts!$A:$BB,52,FALSE)</f>
        <v>10</v>
      </c>
      <c r="BE416">
        <f>VLOOKUP($G416,county_facts!$A:$BB,53,FALSE)</f>
        <v>3220.93</v>
      </c>
      <c r="BF416">
        <f>VLOOKUP($G416,county_facts!$A:$BB,54,FALSE)</f>
        <v>2.1</v>
      </c>
    </row>
    <row r="417" spans="1:58" x14ac:dyDescent="0.3">
      <c r="A417" t="s">
        <v>6</v>
      </c>
      <c r="B417" t="s">
        <v>198</v>
      </c>
      <c r="C417">
        <v>71</v>
      </c>
      <c r="D417" t="s">
        <v>189</v>
      </c>
      <c r="E417">
        <v>151</v>
      </c>
      <c r="F417">
        <v>0.47019867500000001</v>
      </c>
      <c r="G417">
        <v>8103</v>
      </c>
      <c r="H417">
        <f>VLOOKUP($G417,county_facts!$A:$BB,4,FALSE)</f>
        <v>6707</v>
      </c>
      <c r="I417">
        <f>VLOOKUP($G417,county_facts!$A:$BB,5,FALSE)</f>
        <v>6666</v>
      </c>
      <c r="J417">
        <f>VLOOKUP($G417,county_facts!$A:$BB,6,FALSE)</f>
        <v>0.6</v>
      </c>
      <c r="K417">
        <f>VLOOKUP($G417,county_facts!$A:$BB,7,FALSE)</f>
        <v>6666</v>
      </c>
      <c r="L417">
        <f>VLOOKUP($G417,county_facts!$A:$BB,8,FALSE)</f>
        <v>6.8</v>
      </c>
      <c r="M417">
        <f>VLOOKUP($G417,county_facts!$A:$BB,9,FALSE)</f>
        <v>24.6</v>
      </c>
      <c r="N417">
        <f>VLOOKUP($G417,county_facts!$A:$BB,10,FALSE)</f>
        <v>13.7</v>
      </c>
      <c r="O417">
        <f>VLOOKUP($G417,county_facts!$A:$BB,11,FALSE)</f>
        <v>48.1</v>
      </c>
      <c r="P417">
        <f>VLOOKUP($G417,county_facts!$A:$BB,12,FALSE)</f>
        <v>94.2</v>
      </c>
      <c r="Q417">
        <f>VLOOKUP($G417,county_facts!$A:$BB,13,FALSE)</f>
        <v>1.1000000000000001</v>
      </c>
      <c r="R417">
        <f>VLOOKUP($G417,county_facts!$A:$BB,14,FALSE)</f>
        <v>1.5</v>
      </c>
      <c r="S417">
        <f>VLOOKUP($G417,county_facts!$A:$BB,15,FALSE)</f>
        <v>0.5</v>
      </c>
      <c r="T417">
        <f>VLOOKUP($G417,county_facts!$A:$BB,16,FALSE)</f>
        <v>0.1</v>
      </c>
      <c r="U417">
        <f>VLOOKUP($G417,county_facts!$A:$BB,17,FALSE)</f>
        <v>2.4</v>
      </c>
      <c r="V417">
        <f>VLOOKUP($G417,county_facts!$A:$BB,18,FALSE)</f>
        <v>11.1</v>
      </c>
      <c r="W417">
        <f>VLOOKUP($G417,county_facts!$A:$BB,19,FALSE)</f>
        <v>84.1</v>
      </c>
      <c r="X417">
        <f>VLOOKUP($G417,county_facts!$A:$BB,20,FALSE)</f>
        <v>78.900000000000006</v>
      </c>
      <c r="Y417">
        <f>VLOOKUP($G417,county_facts!$A:$BB,21,FALSE)</f>
        <v>6.8</v>
      </c>
      <c r="Z417">
        <f>VLOOKUP($G417,county_facts!$A:$BB,22,FALSE)</f>
        <v>10</v>
      </c>
      <c r="AA417">
        <f>VLOOKUP($G417,county_facts!$A:$BB,23,FALSE)</f>
        <v>91.3</v>
      </c>
      <c r="AB417">
        <f>VLOOKUP($G417,county_facts!$A:$BB,24,FALSE)</f>
        <v>23.1</v>
      </c>
      <c r="AC417">
        <f>VLOOKUP($G417,county_facts!$A:$BB,25,FALSE)</f>
        <v>556</v>
      </c>
      <c r="AD417">
        <f>VLOOKUP($G417,county_facts!$A:$BB,26,FALSE)</f>
        <v>19.600000000000001</v>
      </c>
      <c r="AE417">
        <f>VLOOKUP($G417,county_facts!$A:$BB,27,FALSE)</f>
        <v>3346</v>
      </c>
      <c r="AF417">
        <f>VLOOKUP($G417,county_facts!$A:$BB,28,FALSE)</f>
        <v>68.8</v>
      </c>
      <c r="AG417">
        <f>VLOOKUP($G417,county_facts!$A:$BB,29,FALSE)</f>
        <v>16.7</v>
      </c>
      <c r="AH417">
        <f>VLOOKUP($G417,county_facts!$A:$BB,30,FALSE)</f>
        <v>200400</v>
      </c>
      <c r="AI417">
        <f>VLOOKUP($G417,county_facts!$A:$BB,31,FALSE)</f>
        <v>2638</v>
      </c>
      <c r="AJ417">
        <f>VLOOKUP($G417,county_facts!$A:$BB,32,FALSE)</f>
        <v>2.2400000000000002</v>
      </c>
      <c r="AK417">
        <f>VLOOKUP($G417,county_facts!$A:$BB,33,FALSE)</f>
        <v>27586</v>
      </c>
      <c r="AL417">
        <f>VLOOKUP($G417,county_facts!$A:$BB,34,FALSE)</f>
        <v>60128</v>
      </c>
      <c r="AM417">
        <f>VLOOKUP($G417,county_facts!$A:$BB,35,FALSE)</f>
        <v>14.9</v>
      </c>
      <c r="AN417">
        <f>VLOOKUP($G417,county_facts!$A:$BB,36,FALSE)</f>
        <v>229</v>
      </c>
      <c r="AO417">
        <f>VLOOKUP($G417,county_facts!$A:$BB,37,FALSE)</f>
        <v>2131</v>
      </c>
      <c r="AP417">
        <f>VLOOKUP($G417,county_facts!$A:$BB,38,FALSE)</f>
        <v>1.2</v>
      </c>
      <c r="AQ417">
        <f>VLOOKUP($G417,county_facts!$A:$BB,39,FALSE)</f>
        <v>576</v>
      </c>
      <c r="AR417">
        <f>VLOOKUP($G417,county_facts!$A:$BB,40,FALSE)</f>
        <v>825</v>
      </c>
      <c r="AS417">
        <f>VLOOKUP($G417,county_facts!$A:$BB,41,FALSE)</f>
        <v>0</v>
      </c>
      <c r="AT417">
        <f>VLOOKUP($G417,county_facts!$A:$BB,42,FALSE)</f>
        <v>0</v>
      </c>
      <c r="AU417">
        <f>VLOOKUP($G417,county_facts!$A:$BB,43,FALSE)</f>
        <v>0</v>
      </c>
      <c r="AV417">
        <f>VLOOKUP($G417,county_facts!$A:$BB,44,FALSE)</f>
        <v>0</v>
      </c>
      <c r="AW417">
        <f>VLOOKUP($G417,county_facts!$A:$BB,45,FALSE)</f>
        <v>0</v>
      </c>
      <c r="AX417">
        <f>VLOOKUP($G417,county_facts!$A:$BB,46,FALSE)</f>
        <v>30.7</v>
      </c>
      <c r="AY417">
        <f>VLOOKUP($G417,county_facts!$A:$BB,47,FALSE)</f>
        <v>0</v>
      </c>
      <c r="AZ417">
        <f>VLOOKUP($G417,county_facts!$A:$BB,48,FALSE)</f>
        <v>0</v>
      </c>
      <c r="BA417">
        <f>VLOOKUP($G417,county_facts!$A:$BB,49,FALSE)</f>
        <v>54732</v>
      </c>
      <c r="BB417">
        <f>VLOOKUP($G417,county_facts!$A:$BB,50,FALSE)</f>
        <v>8831</v>
      </c>
      <c r="BC417">
        <f>VLOOKUP($G417,county_facts!$A:$BB,51,FALSE)</f>
        <v>11303</v>
      </c>
      <c r="BD417">
        <f>VLOOKUP($G417,county_facts!$A:$BB,52,FALSE)</f>
        <v>10</v>
      </c>
      <c r="BE417">
        <f>VLOOKUP($G417,county_facts!$A:$BB,53,FALSE)</f>
        <v>3220.93</v>
      </c>
      <c r="BF417">
        <f>VLOOKUP($G417,county_facts!$A:$BB,54,FALSE)</f>
        <v>2.1</v>
      </c>
    </row>
    <row r="418" spans="1:58" x14ac:dyDescent="0.3">
      <c r="A418" t="s">
        <v>9</v>
      </c>
      <c r="B418" t="s">
        <v>199</v>
      </c>
      <c r="C418">
        <v>7028</v>
      </c>
      <c r="D418" t="s">
        <v>189</v>
      </c>
      <c r="E418">
        <v>13893</v>
      </c>
      <c r="F418">
        <v>0.50586626400000001</v>
      </c>
      <c r="G418">
        <v>8101</v>
      </c>
      <c r="H418">
        <f>VLOOKUP($G418,county_facts!$A:$BB,4,FALSE)</f>
        <v>161875</v>
      </c>
      <c r="I418">
        <f>VLOOKUP($G418,county_facts!$A:$BB,5,FALSE)</f>
        <v>159063</v>
      </c>
      <c r="J418">
        <f>VLOOKUP($G418,county_facts!$A:$BB,6,FALSE)</f>
        <v>1.8</v>
      </c>
      <c r="K418">
        <f>VLOOKUP($G418,county_facts!$A:$BB,7,FALSE)</f>
        <v>159063</v>
      </c>
      <c r="L418">
        <f>VLOOKUP($G418,county_facts!$A:$BB,8,FALSE)</f>
        <v>6</v>
      </c>
      <c r="M418">
        <f>VLOOKUP($G418,county_facts!$A:$BB,9,FALSE)</f>
        <v>23.2</v>
      </c>
      <c r="N418">
        <f>VLOOKUP($G418,county_facts!$A:$BB,10,FALSE)</f>
        <v>17.100000000000001</v>
      </c>
      <c r="O418">
        <f>VLOOKUP($G418,county_facts!$A:$BB,11,FALSE)</f>
        <v>50.7</v>
      </c>
      <c r="P418">
        <f>VLOOKUP($G418,county_facts!$A:$BB,12,FALSE)</f>
        <v>90.8</v>
      </c>
      <c r="Q418">
        <f>VLOOKUP($G418,county_facts!$A:$BB,13,FALSE)</f>
        <v>2.5</v>
      </c>
      <c r="R418">
        <f>VLOOKUP($G418,county_facts!$A:$BB,14,FALSE)</f>
        <v>3</v>
      </c>
      <c r="S418">
        <f>VLOOKUP($G418,county_facts!$A:$BB,15,FALSE)</f>
        <v>1</v>
      </c>
      <c r="T418">
        <f>VLOOKUP($G418,county_facts!$A:$BB,16,FALSE)</f>
        <v>0.2</v>
      </c>
      <c r="U418">
        <f>VLOOKUP($G418,county_facts!$A:$BB,17,FALSE)</f>
        <v>2.5</v>
      </c>
      <c r="V418">
        <f>VLOOKUP($G418,county_facts!$A:$BB,18,FALSE)</f>
        <v>42.5</v>
      </c>
      <c r="W418">
        <f>VLOOKUP($G418,county_facts!$A:$BB,19,FALSE)</f>
        <v>52.9</v>
      </c>
      <c r="X418">
        <f>VLOOKUP($G418,county_facts!$A:$BB,20,FALSE)</f>
        <v>82.1</v>
      </c>
      <c r="Y418">
        <f>VLOOKUP($G418,county_facts!$A:$BB,21,FALSE)</f>
        <v>4</v>
      </c>
      <c r="Z418">
        <f>VLOOKUP($G418,county_facts!$A:$BB,22,FALSE)</f>
        <v>14.6</v>
      </c>
      <c r="AA418">
        <f>VLOOKUP($G418,county_facts!$A:$BB,23,FALSE)</f>
        <v>87.1</v>
      </c>
      <c r="AB418">
        <f>VLOOKUP($G418,county_facts!$A:$BB,24,FALSE)</f>
        <v>21.5</v>
      </c>
      <c r="AC418">
        <f>VLOOKUP($G418,county_facts!$A:$BB,25,FALSE)</f>
        <v>15351</v>
      </c>
      <c r="AD418">
        <f>VLOOKUP($G418,county_facts!$A:$BB,26,FALSE)</f>
        <v>20.399999999999999</v>
      </c>
      <c r="AE418">
        <f>VLOOKUP($G418,county_facts!$A:$BB,27,FALSE)</f>
        <v>70054</v>
      </c>
      <c r="AF418">
        <f>VLOOKUP($G418,county_facts!$A:$BB,28,FALSE)</f>
        <v>65.7</v>
      </c>
      <c r="AG418">
        <f>VLOOKUP($G418,county_facts!$A:$BB,29,FALSE)</f>
        <v>15</v>
      </c>
      <c r="AH418">
        <f>VLOOKUP($G418,county_facts!$A:$BB,30,FALSE)</f>
        <v>138700</v>
      </c>
      <c r="AI418">
        <f>VLOOKUP($G418,county_facts!$A:$BB,31,FALSE)</f>
        <v>62439</v>
      </c>
      <c r="AJ418">
        <f>VLOOKUP($G418,county_facts!$A:$BB,32,FALSE)</f>
        <v>2.4900000000000002</v>
      </c>
      <c r="AK418">
        <f>VLOOKUP($G418,county_facts!$A:$BB,33,FALSE)</f>
        <v>21940</v>
      </c>
      <c r="AL418">
        <f>VLOOKUP($G418,county_facts!$A:$BB,34,FALSE)</f>
        <v>41777</v>
      </c>
      <c r="AM418">
        <f>VLOOKUP($G418,county_facts!$A:$BB,35,FALSE)</f>
        <v>19.100000000000001</v>
      </c>
      <c r="AN418">
        <f>VLOOKUP($G418,county_facts!$A:$BB,36,FALSE)</f>
        <v>3036</v>
      </c>
      <c r="AO418">
        <f>VLOOKUP($G418,county_facts!$A:$BB,37,FALSE)</f>
        <v>46754</v>
      </c>
      <c r="AP418">
        <f>VLOOKUP($G418,county_facts!$A:$BB,38,FALSE)</f>
        <v>1.4</v>
      </c>
      <c r="AQ418">
        <f>VLOOKUP($G418,county_facts!$A:$BB,39,FALSE)</f>
        <v>7860</v>
      </c>
      <c r="AR418">
        <f>VLOOKUP($G418,county_facts!$A:$BB,40,FALSE)</f>
        <v>10232</v>
      </c>
      <c r="AS418">
        <f>VLOOKUP($G418,county_facts!$A:$BB,41,FALSE)</f>
        <v>0.6</v>
      </c>
      <c r="AT418">
        <f>VLOOKUP($G418,county_facts!$A:$BB,42,FALSE)</f>
        <v>1.5</v>
      </c>
      <c r="AU418">
        <f>VLOOKUP($G418,county_facts!$A:$BB,43,FALSE)</f>
        <v>1.7</v>
      </c>
      <c r="AV418">
        <f>VLOOKUP($G418,county_facts!$A:$BB,44,FALSE)</f>
        <v>0</v>
      </c>
      <c r="AW418">
        <f>VLOOKUP($G418,county_facts!$A:$BB,45,FALSE)</f>
        <v>17.100000000000001</v>
      </c>
      <c r="AX418">
        <f>VLOOKUP($G418,county_facts!$A:$BB,46,FALSE)</f>
        <v>29.1</v>
      </c>
      <c r="AY418">
        <f>VLOOKUP($G418,county_facts!$A:$BB,47,FALSE)</f>
        <v>1705822</v>
      </c>
      <c r="AZ418">
        <f>VLOOKUP($G418,county_facts!$A:$BB,48,FALSE)</f>
        <v>431008</v>
      </c>
      <c r="BA418">
        <f>VLOOKUP($G418,county_facts!$A:$BB,49,FALSE)</f>
        <v>1864599</v>
      </c>
      <c r="BB418">
        <f>VLOOKUP($G418,county_facts!$A:$BB,50,FALSE)</f>
        <v>12080</v>
      </c>
      <c r="BC418">
        <f>VLOOKUP($G418,county_facts!$A:$BB,51,FALSE)</f>
        <v>220852</v>
      </c>
      <c r="BD418">
        <f>VLOOKUP($G418,county_facts!$A:$BB,52,FALSE)</f>
        <v>157</v>
      </c>
      <c r="BE418">
        <f>VLOOKUP($G418,county_facts!$A:$BB,53,FALSE)</f>
        <v>2386.1</v>
      </c>
      <c r="BF418">
        <f>VLOOKUP($G418,county_facts!$A:$BB,54,FALSE)</f>
        <v>66.7</v>
      </c>
    </row>
    <row r="419" spans="1:58" x14ac:dyDescent="0.3">
      <c r="A419" t="s">
        <v>6</v>
      </c>
      <c r="B419" t="s">
        <v>199</v>
      </c>
      <c r="C419">
        <v>6865</v>
      </c>
      <c r="D419" t="s">
        <v>189</v>
      </c>
      <c r="E419">
        <v>13893</v>
      </c>
      <c r="F419">
        <v>0.49413373599999999</v>
      </c>
      <c r="G419">
        <v>8101</v>
      </c>
      <c r="H419">
        <f>VLOOKUP($G419,county_facts!$A:$BB,4,FALSE)</f>
        <v>161875</v>
      </c>
      <c r="I419">
        <f>VLOOKUP($G419,county_facts!$A:$BB,5,FALSE)</f>
        <v>159063</v>
      </c>
      <c r="J419">
        <f>VLOOKUP($G419,county_facts!$A:$BB,6,FALSE)</f>
        <v>1.8</v>
      </c>
      <c r="K419">
        <f>VLOOKUP($G419,county_facts!$A:$BB,7,FALSE)</f>
        <v>159063</v>
      </c>
      <c r="L419">
        <f>VLOOKUP($G419,county_facts!$A:$BB,8,FALSE)</f>
        <v>6</v>
      </c>
      <c r="M419">
        <f>VLOOKUP($G419,county_facts!$A:$BB,9,FALSE)</f>
        <v>23.2</v>
      </c>
      <c r="N419">
        <f>VLOOKUP($G419,county_facts!$A:$BB,10,FALSE)</f>
        <v>17.100000000000001</v>
      </c>
      <c r="O419">
        <f>VLOOKUP($G419,county_facts!$A:$BB,11,FALSE)</f>
        <v>50.7</v>
      </c>
      <c r="P419">
        <f>VLOOKUP($G419,county_facts!$A:$BB,12,FALSE)</f>
        <v>90.8</v>
      </c>
      <c r="Q419">
        <f>VLOOKUP($G419,county_facts!$A:$BB,13,FALSE)</f>
        <v>2.5</v>
      </c>
      <c r="R419">
        <f>VLOOKUP($G419,county_facts!$A:$BB,14,FALSE)</f>
        <v>3</v>
      </c>
      <c r="S419">
        <f>VLOOKUP($G419,county_facts!$A:$BB,15,FALSE)</f>
        <v>1</v>
      </c>
      <c r="T419">
        <f>VLOOKUP($G419,county_facts!$A:$BB,16,FALSE)</f>
        <v>0.2</v>
      </c>
      <c r="U419">
        <f>VLOOKUP($G419,county_facts!$A:$BB,17,FALSE)</f>
        <v>2.5</v>
      </c>
      <c r="V419">
        <f>VLOOKUP($G419,county_facts!$A:$BB,18,FALSE)</f>
        <v>42.5</v>
      </c>
      <c r="W419">
        <f>VLOOKUP($G419,county_facts!$A:$BB,19,FALSE)</f>
        <v>52.9</v>
      </c>
      <c r="X419">
        <f>VLOOKUP($G419,county_facts!$A:$BB,20,FALSE)</f>
        <v>82.1</v>
      </c>
      <c r="Y419">
        <f>VLOOKUP($G419,county_facts!$A:$BB,21,FALSE)</f>
        <v>4</v>
      </c>
      <c r="Z419">
        <f>VLOOKUP($G419,county_facts!$A:$BB,22,FALSE)</f>
        <v>14.6</v>
      </c>
      <c r="AA419">
        <f>VLOOKUP($G419,county_facts!$A:$BB,23,FALSE)</f>
        <v>87.1</v>
      </c>
      <c r="AB419">
        <f>VLOOKUP($G419,county_facts!$A:$BB,24,FALSE)</f>
        <v>21.5</v>
      </c>
      <c r="AC419">
        <f>VLOOKUP($G419,county_facts!$A:$BB,25,FALSE)</f>
        <v>15351</v>
      </c>
      <c r="AD419">
        <f>VLOOKUP($G419,county_facts!$A:$BB,26,FALSE)</f>
        <v>20.399999999999999</v>
      </c>
      <c r="AE419">
        <f>VLOOKUP($G419,county_facts!$A:$BB,27,FALSE)</f>
        <v>70054</v>
      </c>
      <c r="AF419">
        <f>VLOOKUP($G419,county_facts!$A:$BB,28,FALSE)</f>
        <v>65.7</v>
      </c>
      <c r="AG419">
        <f>VLOOKUP($G419,county_facts!$A:$BB,29,FALSE)</f>
        <v>15</v>
      </c>
      <c r="AH419">
        <f>VLOOKUP($G419,county_facts!$A:$BB,30,FALSE)</f>
        <v>138700</v>
      </c>
      <c r="AI419">
        <f>VLOOKUP($G419,county_facts!$A:$BB,31,FALSE)</f>
        <v>62439</v>
      </c>
      <c r="AJ419">
        <f>VLOOKUP($G419,county_facts!$A:$BB,32,FALSE)</f>
        <v>2.4900000000000002</v>
      </c>
      <c r="AK419">
        <f>VLOOKUP($G419,county_facts!$A:$BB,33,FALSE)</f>
        <v>21940</v>
      </c>
      <c r="AL419">
        <f>VLOOKUP($G419,county_facts!$A:$BB,34,FALSE)</f>
        <v>41777</v>
      </c>
      <c r="AM419">
        <f>VLOOKUP($G419,county_facts!$A:$BB,35,FALSE)</f>
        <v>19.100000000000001</v>
      </c>
      <c r="AN419">
        <f>VLOOKUP($G419,county_facts!$A:$BB,36,FALSE)</f>
        <v>3036</v>
      </c>
      <c r="AO419">
        <f>VLOOKUP($G419,county_facts!$A:$BB,37,FALSE)</f>
        <v>46754</v>
      </c>
      <c r="AP419">
        <f>VLOOKUP($G419,county_facts!$A:$BB,38,FALSE)</f>
        <v>1.4</v>
      </c>
      <c r="AQ419">
        <f>VLOOKUP($G419,county_facts!$A:$BB,39,FALSE)</f>
        <v>7860</v>
      </c>
      <c r="AR419">
        <f>VLOOKUP($G419,county_facts!$A:$BB,40,FALSE)</f>
        <v>10232</v>
      </c>
      <c r="AS419">
        <f>VLOOKUP($G419,county_facts!$A:$BB,41,FALSE)</f>
        <v>0.6</v>
      </c>
      <c r="AT419">
        <f>VLOOKUP($G419,county_facts!$A:$BB,42,FALSE)</f>
        <v>1.5</v>
      </c>
      <c r="AU419">
        <f>VLOOKUP($G419,county_facts!$A:$BB,43,FALSE)</f>
        <v>1.7</v>
      </c>
      <c r="AV419">
        <f>VLOOKUP($G419,county_facts!$A:$BB,44,FALSE)</f>
        <v>0</v>
      </c>
      <c r="AW419">
        <f>VLOOKUP($G419,county_facts!$A:$BB,45,FALSE)</f>
        <v>17.100000000000001</v>
      </c>
      <c r="AX419">
        <f>VLOOKUP($G419,county_facts!$A:$BB,46,FALSE)</f>
        <v>29.1</v>
      </c>
      <c r="AY419">
        <f>VLOOKUP($G419,county_facts!$A:$BB,47,FALSE)</f>
        <v>1705822</v>
      </c>
      <c r="AZ419">
        <f>VLOOKUP($G419,county_facts!$A:$BB,48,FALSE)</f>
        <v>431008</v>
      </c>
      <c r="BA419">
        <f>VLOOKUP($G419,county_facts!$A:$BB,49,FALSE)</f>
        <v>1864599</v>
      </c>
      <c r="BB419">
        <f>VLOOKUP($G419,county_facts!$A:$BB,50,FALSE)</f>
        <v>12080</v>
      </c>
      <c r="BC419">
        <f>VLOOKUP($G419,county_facts!$A:$BB,51,FALSE)</f>
        <v>220852</v>
      </c>
      <c r="BD419">
        <f>VLOOKUP($G419,county_facts!$A:$BB,52,FALSE)</f>
        <v>157</v>
      </c>
      <c r="BE419">
        <f>VLOOKUP($G419,county_facts!$A:$BB,53,FALSE)</f>
        <v>2386.1</v>
      </c>
      <c r="BF419">
        <f>VLOOKUP($G419,county_facts!$A:$BB,54,FALSE)</f>
        <v>66.7</v>
      </c>
    </row>
    <row r="420" spans="1:58" x14ac:dyDescent="0.3">
      <c r="A420" t="s">
        <v>9</v>
      </c>
      <c r="B420" t="s">
        <v>200</v>
      </c>
      <c r="C420">
        <v>222</v>
      </c>
      <c r="D420" t="s">
        <v>189</v>
      </c>
      <c r="E420">
        <v>418</v>
      </c>
      <c r="F420">
        <v>0.53110047800000004</v>
      </c>
      <c r="G420">
        <v>8099</v>
      </c>
      <c r="H420">
        <f>VLOOKUP($G420,county_facts!$A:$BB,4,FALSE)</f>
        <v>12034</v>
      </c>
      <c r="I420">
        <f>VLOOKUP($G420,county_facts!$A:$BB,5,FALSE)</f>
        <v>12551</v>
      </c>
      <c r="J420">
        <f>VLOOKUP($G420,county_facts!$A:$BB,6,FALSE)</f>
        <v>-4.0999999999999996</v>
      </c>
      <c r="K420">
        <f>VLOOKUP($G420,county_facts!$A:$BB,7,FALSE)</f>
        <v>12551</v>
      </c>
      <c r="L420">
        <f>VLOOKUP($G420,county_facts!$A:$BB,8,FALSE)</f>
        <v>6.9</v>
      </c>
      <c r="M420">
        <f>VLOOKUP($G420,county_facts!$A:$BB,9,FALSE)</f>
        <v>26.2</v>
      </c>
      <c r="N420">
        <f>VLOOKUP($G420,county_facts!$A:$BB,10,FALSE)</f>
        <v>16.100000000000001</v>
      </c>
      <c r="O420">
        <f>VLOOKUP($G420,county_facts!$A:$BB,11,FALSE)</f>
        <v>49.9</v>
      </c>
      <c r="P420">
        <f>VLOOKUP($G420,county_facts!$A:$BB,12,FALSE)</f>
        <v>95.3</v>
      </c>
      <c r="Q420">
        <f>VLOOKUP($G420,county_facts!$A:$BB,13,FALSE)</f>
        <v>0.8</v>
      </c>
      <c r="R420">
        <f>VLOOKUP($G420,county_facts!$A:$BB,14,FALSE)</f>
        <v>1.8</v>
      </c>
      <c r="S420">
        <f>VLOOKUP($G420,county_facts!$A:$BB,15,FALSE)</f>
        <v>0.4</v>
      </c>
      <c r="T420">
        <f>VLOOKUP($G420,county_facts!$A:$BB,16,FALSE)</f>
        <v>0</v>
      </c>
      <c r="U420">
        <f>VLOOKUP($G420,county_facts!$A:$BB,17,FALSE)</f>
        <v>1.7</v>
      </c>
      <c r="V420">
        <f>VLOOKUP($G420,county_facts!$A:$BB,18,FALSE)</f>
        <v>36.4</v>
      </c>
      <c r="W420">
        <f>VLOOKUP($G420,county_facts!$A:$BB,19,FALSE)</f>
        <v>61</v>
      </c>
      <c r="X420">
        <f>VLOOKUP($G420,county_facts!$A:$BB,20,FALSE)</f>
        <v>80.7</v>
      </c>
      <c r="Y420">
        <f>VLOOKUP($G420,county_facts!$A:$BB,21,FALSE)</f>
        <v>12.5</v>
      </c>
      <c r="Z420">
        <f>VLOOKUP($G420,county_facts!$A:$BB,22,FALSE)</f>
        <v>26.1</v>
      </c>
      <c r="AA420">
        <f>VLOOKUP($G420,county_facts!$A:$BB,23,FALSE)</f>
        <v>79.2</v>
      </c>
      <c r="AB420">
        <f>VLOOKUP($G420,county_facts!$A:$BB,24,FALSE)</f>
        <v>14.1</v>
      </c>
      <c r="AC420">
        <f>VLOOKUP($G420,county_facts!$A:$BB,25,FALSE)</f>
        <v>1010</v>
      </c>
      <c r="AD420">
        <f>VLOOKUP($G420,county_facts!$A:$BB,26,FALSE)</f>
        <v>14.4</v>
      </c>
      <c r="AE420">
        <f>VLOOKUP($G420,county_facts!$A:$BB,27,FALSE)</f>
        <v>5885</v>
      </c>
      <c r="AF420">
        <f>VLOOKUP($G420,county_facts!$A:$BB,28,FALSE)</f>
        <v>65.8</v>
      </c>
      <c r="AG420">
        <f>VLOOKUP($G420,county_facts!$A:$BB,29,FALSE)</f>
        <v>15.2</v>
      </c>
      <c r="AH420">
        <f>VLOOKUP($G420,county_facts!$A:$BB,30,FALSE)</f>
        <v>86100</v>
      </c>
      <c r="AI420">
        <f>VLOOKUP($G420,county_facts!$A:$BB,31,FALSE)</f>
        <v>4935</v>
      </c>
      <c r="AJ420">
        <f>VLOOKUP($G420,county_facts!$A:$BB,32,FALSE)</f>
        <v>2.4500000000000002</v>
      </c>
      <c r="AK420">
        <f>VLOOKUP($G420,county_facts!$A:$BB,33,FALSE)</f>
        <v>18941</v>
      </c>
      <c r="AL420">
        <f>VLOOKUP($G420,county_facts!$A:$BB,34,FALSE)</f>
        <v>34391</v>
      </c>
      <c r="AM420">
        <f>VLOOKUP($G420,county_facts!$A:$BB,35,FALSE)</f>
        <v>23.3</v>
      </c>
      <c r="AN420">
        <f>VLOOKUP($G420,county_facts!$A:$BB,36,FALSE)</f>
        <v>340</v>
      </c>
      <c r="AO420">
        <f>VLOOKUP($G420,county_facts!$A:$BB,37,FALSE)</f>
        <v>2901</v>
      </c>
      <c r="AP420">
        <f>VLOOKUP($G420,county_facts!$A:$BB,38,FALSE)</f>
        <v>1.4</v>
      </c>
      <c r="AQ420">
        <f>VLOOKUP($G420,county_facts!$A:$BB,39,FALSE)</f>
        <v>833</v>
      </c>
      <c r="AR420">
        <f>VLOOKUP($G420,county_facts!$A:$BB,40,FALSE)</f>
        <v>1328</v>
      </c>
      <c r="AS420">
        <f>VLOOKUP($G420,county_facts!$A:$BB,41,FALSE)</f>
        <v>0</v>
      </c>
      <c r="AT420">
        <f>VLOOKUP($G420,county_facts!$A:$BB,42,FALSE)</f>
        <v>0</v>
      </c>
      <c r="AU420">
        <f>VLOOKUP($G420,county_facts!$A:$BB,43,FALSE)</f>
        <v>0</v>
      </c>
      <c r="AV420">
        <f>VLOOKUP($G420,county_facts!$A:$BB,44,FALSE)</f>
        <v>0</v>
      </c>
      <c r="AW420">
        <f>VLOOKUP($G420,county_facts!$A:$BB,45,FALSE)</f>
        <v>0</v>
      </c>
      <c r="AX420">
        <f>VLOOKUP($G420,county_facts!$A:$BB,46,FALSE)</f>
        <v>13.2</v>
      </c>
      <c r="AY420">
        <f>VLOOKUP($G420,county_facts!$A:$BB,47,FALSE)</f>
        <v>0</v>
      </c>
      <c r="AZ420">
        <f>VLOOKUP($G420,county_facts!$A:$BB,48,FALSE)</f>
        <v>81975</v>
      </c>
      <c r="BA420">
        <f>VLOOKUP($G420,county_facts!$A:$BB,49,FALSE)</f>
        <v>146970</v>
      </c>
      <c r="BB420">
        <f>VLOOKUP($G420,county_facts!$A:$BB,50,FALSE)</f>
        <v>11300</v>
      </c>
      <c r="BC420">
        <f>VLOOKUP($G420,county_facts!$A:$BB,51,FALSE)</f>
        <v>16282</v>
      </c>
      <c r="BD420">
        <f>VLOOKUP($G420,county_facts!$A:$BB,52,FALSE)</f>
        <v>1</v>
      </c>
      <c r="BE420">
        <f>VLOOKUP($G420,county_facts!$A:$BB,53,FALSE)</f>
        <v>1638.4</v>
      </c>
      <c r="BF420">
        <f>VLOOKUP($G420,county_facts!$A:$BB,54,FALSE)</f>
        <v>7.7</v>
      </c>
    </row>
    <row r="421" spans="1:58" x14ac:dyDescent="0.3">
      <c r="A421" t="s">
        <v>6</v>
      </c>
      <c r="B421" t="s">
        <v>200</v>
      </c>
      <c r="C421">
        <v>196</v>
      </c>
      <c r="D421" t="s">
        <v>189</v>
      </c>
      <c r="E421">
        <v>418</v>
      </c>
      <c r="F421">
        <v>0.46889952200000001</v>
      </c>
      <c r="G421">
        <v>8099</v>
      </c>
      <c r="H421">
        <f>VLOOKUP($G421,county_facts!$A:$BB,4,FALSE)</f>
        <v>12034</v>
      </c>
      <c r="I421">
        <f>VLOOKUP($G421,county_facts!$A:$BB,5,FALSE)</f>
        <v>12551</v>
      </c>
      <c r="J421">
        <f>VLOOKUP($G421,county_facts!$A:$BB,6,FALSE)</f>
        <v>-4.0999999999999996</v>
      </c>
      <c r="K421">
        <f>VLOOKUP($G421,county_facts!$A:$BB,7,FALSE)</f>
        <v>12551</v>
      </c>
      <c r="L421">
        <f>VLOOKUP($G421,county_facts!$A:$BB,8,FALSE)</f>
        <v>6.9</v>
      </c>
      <c r="M421">
        <f>VLOOKUP($G421,county_facts!$A:$BB,9,FALSE)</f>
        <v>26.2</v>
      </c>
      <c r="N421">
        <f>VLOOKUP($G421,county_facts!$A:$BB,10,FALSE)</f>
        <v>16.100000000000001</v>
      </c>
      <c r="O421">
        <f>VLOOKUP($G421,county_facts!$A:$BB,11,FALSE)</f>
        <v>49.9</v>
      </c>
      <c r="P421">
        <f>VLOOKUP($G421,county_facts!$A:$BB,12,FALSE)</f>
        <v>95.3</v>
      </c>
      <c r="Q421">
        <f>VLOOKUP($G421,county_facts!$A:$BB,13,FALSE)</f>
        <v>0.8</v>
      </c>
      <c r="R421">
        <f>VLOOKUP($G421,county_facts!$A:$BB,14,FALSE)</f>
        <v>1.8</v>
      </c>
      <c r="S421">
        <f>VLOOKUP($G421,county_facts!$A:$BB,15,FALSE)</f>
        <v>0.4</v>
      </c>
      <c r="T421">
        <f>VLOOKUP($G421,county_facts!$A:$BB,16,FALSE)</f>
        <v>0</v>
      </c>
      <c r="U421">
        <f>VLOOKUP($G421,county_facts!$A:$BB,17,FALSE)</f>
        <v>1.7</v>
      </c>
      <c r="V421">
        <f>VLOOKUP($G421,county_facts!$A:$BB,18,FALSE)</f>
        <v>36.4</v>
      </c>
      <c r="W421">
        <f>VLOOKUP($G421,county_facts!$A:$BB,19,FALSE)</f>
        <v>61</v>
      </c>
      <c r="X421">
        <f>VLOOKUP($G421,county_facts!$A:$BB,20,FALSE)</f>
        <v>80.7</v>
      </c>
      <c r="Y421">
        <f>VLOOKUP($G421,county_facts!$A:$BB,21,FALSE)</f>
        <v>12.5</v>
      </c>
      <c r="Z421">
        <f>VLOOKUP($G421,county_facts!$A:$BB,22,FALSE)</f>
        <v>26.1</v>
      </c>
      <c r="AA421">
        <f>VLOOKUP($G421,county_facts!$A:$BB,23,FALSE)</f>
        <v>79.2</v>
      </c>
      <c r="AB421">
        <f>VLOOKUP($G421,county_facts!$A:$BB,24,FALSE)</f>
        <v>14.1</v>
      </c>
      <c r="AC421">
        <f>VLOOKUP($G421,county_facts!$A:$BB,25,FALSE)</f>
        <v>1010</v>
      </c>
      <c r="AD421">
        <f>VLOOKUP($G421,county_facts!$A:$BB,26,FALSE)</f>
        <v>14.4</v>
      </c>
      <c r="AE421">
        <f>VLOOKUP($G421,county_facts!$A:$BB,27,FALSE)</f>
        <v>5885</v>
      </c>
      <c r="AF421">
        <f>VLOOKUP($G421,county_facts!$A:$BB,28,FALSE)</f>
        <v>65.8</v>
      </c>
      <c r="AG421">
        <f>VLOOKUP($G421,county_facts!$A:$BB,29,FALSE)</f>
        <v>15.2</v>
      </c>
      <c r="AH421">
        <f>VLOOKUP($G421,county_facts!$A:$BB,30,FALSE)</f>
        <v>86100</v>
      </c>
      <c r="AI421">
        <f>VLOOKUP($G421,county_facts!$A:$BB,31,FALSE)</f>
        <v>4935</v>
      </c>
      <c r="AJ421">
        <f>VLOOKUP($G421,county_facts!$A:$BB,32,FALSE)</f>
        <v>2.4500000000000002</v>
      </c>
      <c r="AK421">
        <f>VLOOKUP($G421,county_facts!$A:$BB,33,FALSE)</f>
        <v>18941</v>
      </c>
      <c r="AL421">
        <f>VLOOKUP($G421,county_facts!$A:$BB,34,FALSE)</f>
        <v>34391</v>
      </c>
      <c r="AM421">
        <f>VLOOKUP($G421,county_facts!$A:$BB,35,FALSE)</f>
        <v>23.3</v>
      </c>
      <c r="AN421">
        <f>VLOOKUP($G421,county_facts!$A:$BB,36,FALSE)</f>
        <v>340</v>
      </c>
      <c r="AO421">
        <f>VLOOKUP($G421,county_facts!$A:$BB,37,FALSE)</f>
        <v>2901</v>
      </c>
      <c r="AP421">
        <f>VLOOKUP($G421,county_facts!$A:$BB,38,FALSE)</f>
        <v>1.4</v>
      </c>
      <c r="AQ421">
        <f>VLOOKUP($G421,county_facts!$A:$BB,39,FALSE)</f>
        <v>833</v>
      </c>
      <c r="AR421">
        <f>VLOOKUP($G421,county_facts!$A:$BB,40,FALSE)</f>
        <v>1328</v>
      </c>
      <c r="AS421">
        <f>VLOOKUP($G421,county_facts!$A:$BB,41,FALSE)</f>
        <v>0</v>
      </c>
      <c r="AT421">
        <f>VLOOKUP($G421,county_facts!$A:$BB,42,FALSE)</f>
        <v>0</v>
      </c>
      <c r="AU421">
        <f>VLOOKUP($G421,county_facts!$A:$BB,43,FALSE)</f>
        <v>0</v>
      </c>
      <c r="AV421">
        <f>VLOOKUP($G421,county_facts!$A:$BB,44,FALSE)</f>
        <v>0</v>
      </c>
      <c r="AW421">
        <f>VLOOKUP($G421,county_facts!$A:$BB,45,FALSE)</f>
        <v>0</v>
      </c>
      <c r="AX421">
        <f>VLOOKUP($G421,county_facts!$A:$BB,46,FALSE)</f>
        <v>13.2</v>
      </c>
      <c r="AY421">
        <f>VLOOKUP($G421,county_facts!$A:$BB,47,FALSE)</f>
        <v>0</v>
      </c>
      <c r="AZ421">
        <f>VLOOKUP($G421,county_facts!$A:$BB,48,FALSE)</f>
        <v>81975</v>
      </c>
      <c r="BA421">
        <f>VLOOKUP($G421,county_facts!$A:$BB,49,FALSE)</f>
        <v>146970</v>
      </c>
      <c r="BB421">
        <f>VLOOKUP($G421,county_facts!$A:$BB,50,FALSE)</f>
        <v>11300</v>
      </c>
      <c r="BC421">
        <f>VLOOKUP($G421,county_facts!$A:$BB,51,FALSE)</f>
        <v>16282</v>
      </c>
      <c r="BD421">
        <f>VLOOKUP($G421,county_facts!$A:$BB,52,FALSE)</f>
        <v>1</v>
      </c>
      <c r="BE421">
        <f>VLOOKUP($G421,county_facts!$A:$BB,53,FALSE)</f>
        <v>1638.4</v>
      </c>
      <c r="BF421">
        <f>VLOOKUP($G421,county_facts!$A:$BB,54,FALSE)</f>
        <v>7.7</v>
      </c>
    </row>
    <row r="422" spans="1:58" x14ac:dyDescent="0.3">
      <c r="A422" t="s">
        <v>9</v>
      </c>
      <c r="B422" t="s">
        <v>201</v>
      </c>
      <c r="C422">
        <v>1430</v>
      </c>
      <c r="D422" t="s">
        <v>189</v>
      </c>
      <c r="E422">
        <v>2728</v>
      </c>
      <c r="F422">
        <v>0.52419354799999995</v>
      </c>
      <c r="G422">
        <v>8097</v>
      </c>
      <c r="H422">
        <f>VLOOKUP($G422,county_facts!$A:$BB,4,FALSE)</f>
        <v>17626</v>
      </c>
      <c r="I422">
        <f>VLOOKUP($G422,county_facts!$A:$BB,5,FALSE)</f>
        <v>17148</v>
      </c>
      <c r="J422">
        <f>VLOOKUP($G422,county_facts!$A:$BB,6,FALSE)</f>
        <v>2.8</v>
      </c>
      <c r="K422">
        <f>VLOOKUP($G422,county_facts!$A:$BB,7,FALSE)</f>
        <v>17148</v>
      </c>
      <c r="L422">
        <f>VLOOKUP($G422,county_facts!$A:$BB,8,FALSE)</f>
        <v>3.7</v>
      </c>
      <c r="M422">
        <f>VLOOKUP($G422,county_facts!$A:$BB,9,FALSE)</f>
        <v>16.3</v>
      </c>
      <c r="N422">
        <f>VLOOKUP($G422,county_facts!$A:$BB,10,FALSE)</f>
        <v>15.6</v>
      </c>
      <c r="O422">
        <f>VLOOKUP($G422,county_facts!$A:$BB,11,FALSE)</f>
        <v>47.6</v>
      </c>
      <c r="P422">
        <f>VLOOKUP($G422,county_facts!$A:$BB,12,FALSE)</f>
        <v>95.7</v>
      </c>
      <c r="Q422">
        <f>VLOOKUP($G422,county_facts!$A:$BB,13,FALSE)</f>
        <v>0.8</v>
      </c>
      <c r="R422">
        <f>VLOOKUP($G422,county_facts!$A:$BB,14,FALSE)</f>
        <v>0.5</v>
      </c>
      <c r="S422">
        <f>VLOOKUP($G422,county_facts!$A:$BB,15,FALSE)</f>
        <v>1.4</v>
      </c>
      <c r="T422">
        <f>VLOOKUP($G422,county_facts!$A:$BB,16,FALSE)</f>
        <v>0.1</v>
      </c>
      <c r="U422">
        <f>VLOOKUP($G422,county_facts!$A:$BB,17,FALSE)</f>
        <v>1.5</v>
      </c>
      <c r="V422">
        <f>VLOOKUP($G422,county_facts!$A:$BB,18,FALSE)</f>
        <v>9.9</v>
      </c>
      <c r="W422">
        <f>VLOOKUP($G422,county_facts!$A:$BB,19,FALSE)</f>
        <v>86.5</v>
      </c>
      <c r="X422">
        <f>VLOOKUP($G422,county_facts!$A:$BB,20,FALSE)</f>
        <v>84.2</v>
      </c>
      <c r="Y422">
        <f>VLOOKUP($G422,county_facts!$A:$BB,21,FALSE)</f>
        <v>12.2</v>
      </c>
      <c r="Z422">
        <f>VLOOKUP($G422,county_facts!$A:$BB,22,FALSE)</f>
        <v>16.5</v>
      </c>
      <c r="AA422">
        <f>VLOOKUP($G422,county_facts!$A:$BB,23,FALSE)</f>
        <v>96</v>
      </c>
      <c r="AB422">
        <f>VLOOKUP($G422,county_facts!$A:$BB,24,FALSE)</f>
        <v>56.8</v>
      </c>
      <c r="AC422">
        <f>VLOOKUP($G422,county_facts!$A:$BB,25,FALSE)</f>
        <v>950</v>
      </c>
      <c r="AD422">
        <f>VLOOKUP($G422,county_facts!$A:$BB,26,FALSE)</f>
        <v>17</v>
      </c>
      <c r="AE422">
        <f>VLOOKUP($G422,county_facts!$A:$BB,27,FALSE)</f>
        <v>13039</v>
      </c>
      <c r="AF422">
        <f>VLOOKUP($G422,county_facts!$A:$BB,28,FALSE)</f>
        <v>68.7</v>
      </c>
      <c r="AG422">
        <f>VLOOKUP($G422,county_facts!$A:$BB,29,FALSE)</f>
        <v>38.799999999999997</v>
      </c>
      <c r="AH422">
        <f>VLOOKUP($G422,county_facts!$A:$BB,30,FALSE)</f>
        <v>611200</v>
      </c>
      <c r="AI422">
        <f>VLOOKUP($G422,county_facts!$A:$BB,31,FALSE)</f>
        <v>7507</v>
      </c>
      <c r="AJ422">
        <f>VLOOKUP($G422,county_facts!$A:$BB,32,FALSE)</f>
        <v>2.27</v>
      </c>
      <c r="AK422">
        <f>VLOOKUP($G422,county_facts!$A:$BB,33,FALSE)</f>
        <v>51814</v>
      </c>
      <c r="AL422">
        <f>VLOOKUP($G422,county_facts!$A:$BB,34,FALSE)</f>
        <v>72745</v>
      </c>
      <c r="AM422">
        <f>VLOOKUP($G422,county_facts!$A:$BB,35,FALSE)</f>
        <v>10.1</v>
      </c>
      <c r="AN422">
        <f>VLOOKUP($G422,county_facts!$A:$BB,36,FALSE)</f>
        <v>1559</v>
      </c>
      <c r="AO422">
        <f>VLOOKUP($G422,county_facts!$A:$BB,37,FALSE)</f>
        <v>16314</v>
      </c>
      <c r="AP422">
        <f>VLOOKUP($G422,county_facts!$A:$BB,38,FALSE)</f>
        <v>3.1</v>
      </c>
      <c r="AQ422">
        <f>VLOOKUP($G422,county_facts!$A:$BB,39,FALSE)</f>
        <v>3528</v>
      </c>
      <c r="AR422">
        <f>VLOOKUP($G422,county_facts!$A:$BB,40,FALSE)</f>
        <v>5100</v>
      </c>
      <c r="AS422">
        <f>VLOOKUP($G422,county_facts!$A:$BB,41,FALSE)</f>
        <v>0</v>
      </c>
      <c r="AT422">
        <f>VLOOKUP($G422,county_facts!$A:$BB,42,FALSE)</f>
        <v>0</v>
      </c>
      <c r="AU422">
        <f>VLOOKUP($G422,county_facts!$A:$BB,43,FALSE)</f>
        <v>0</v>
      </c>
      <c r="AV422">
        <f>VLOOKUP($G422,county_facts!$A:$BB,44,FALSE)</f>
        <v>0</v>
      </c>
      <c r="AW422">
        <f>VLOOKUP($G422,county_facts!$A:$BB,45,FALSE)</f>
        <v>2.9</v>
      </c>
      <c r="AX422">
        <f>VLOOKUP($G422,county_facts!$A:$BB,46,FALSE)</f>
        <v>26.5</v>
      </c>
      <c r="AY422">
        <f>VLOOKUP($G422,county_facts!$A:$BB,47,FALSE)</f>
        <v>0</v>
      </c>
      <c r="AZ422">
        <f>VLOOKUP($G422,county_facts!$A:$BB,48,FALSE)</f>
        <v>64678</v>
      </c>
      <c r="BA422">
        <f>VLOOKUP($G422,county_facts!$A:$BB,49,FALSE)</f>
        <v>399540</v>
      </c>
      <c r="BB422">
        <f>VLOOKUP($G422,county_facts!$A:$BB,50,FALSE)</f>
        <v>26461</v>
      </c>
      <c r="BC422">
        <f>VLOOKUP($G422,county_facts!$A:$BB,51,FALSE)</f>
        <v>270848</v>
      </c>
      <c r="BD422">
        <f>VLOOKUP($G422,county_facts!$A:$BB,52,FALSE)</f>
        <v>98</v>
      </c>
      <c r="BE422">
        <f>VLOOKUP($G422,county_facts!$A:$BB,53,FALSE)</f>
        <v>970.7</v>
      </c>
      <c r="BF422">
        <f>VLOOKUP($G422,county_facts!$A:$BB,54,FALSE)</f>
        <v>17.7</v>
      </c>
    </row>
    <row r="423" spans="1:58" x14ac:dyDescent="0.3">
      <c r="A423" t="s">
        <v>6</v>
      </c>
      <c r="B423" t="s">
        <v>201</v>
      </c>
      <c r="C423">
        <v>1298</v>
      </c>
      <c r="D423" t="s">
        <v>189</v>
      </c>
      <c r="E423">
        <v>2728</v>
      </c>
      <c r="F423">
        <v>0.47580645199999999</v>
      </c>
      <c r="G423">
        <v>8097</v>
      </c>
      <c r="H423">
        <f>VLOOKUP($G423,county_facts!$A:$BB,4,FALSE)</f>
        <v>17626</v>
      </c>
      <c r="I423">
        <f>VLOOKUP($G423,county_facts!$A:$BB,5,FALSE)</f>
        <v>17148</v>
      </c>
      <c r="J423">
        <f>VLOOKUP($G423,county_facts!$A:$BB,6,FALSE)</f>
        <v>2.8</v>
      </c>
      <c r="K423">
        <f>VLOOKUP($G423,county_facts!$A:$BB,7,FALSE)</f>
        <v>17148</v>
      </c>
      <c r="L423">
        <f>VLOOKUP($G423,county_facts!$A:$BB,8,FALSE)</f>
        <v>3.7</v>
      </c>
      <c r="M423">
        <f>VLOOKUP($G423,county_facts!$A:$BB,9,FALSE)</f>
        <v>16.3</v>
      </c>
      <c r="N423">
        <f>VLOOKUP($G423,county_facts!$A:$BB,10,FALSE)</f>
        <v>15.6</v>
      </c>
      <c r="O423">
        <f>VLOOKUP($G423,county_facts!$A:$BB,11,FALSE)</f>
        <v>47.6</v>
      </c>
      <c r="P423">
        <f>VLOOKUP($G423,county_facts!$A:$BB,12,FALSE)</f>
        <v>95.7</v>
      </c>
      <c r="Q423">
        <f>VLOOKUP($G423,county_facts!$A:$BB,13,FALSE)</f>
        <v>0.8</v>
      </c>
      <c r="R423">
        <f>VLOOKUP($G423,county_facts!$A:$BB,14,FALSE)</f>
        <v>0.5</v>
      </c>
      <c r="S423">
        <f>VLOOKUP($G423,county_facts!$A:$BB,15,FALSE)</f>
        <v>1.4</v>
      </c>
      <c r="T423">
        <f>VLOOKUP($G423,county_facts!$A:$BB,16,FALSE)</f>
        <v>0.1</v>
      </c>
      <c r="U423">
        <f>VLOOKUP($G423,county_facts!$A:$BB,17,FALSE)</f>
        <v>1.5</v>
      </c>
      <c r="V423">
        <f>VLOOKUP($G423,county_facts!$A:$BB,18,FALSE)</f>
        <v>9.9</v>
      </c>
      <c r="W423">
        <f>VLOOKUP($G423,county_facts!$A:$BB,19,FALSE)</f>
        <v>86.5</v>
      </c>
      <c r="X423">
        <f>VLOOKUP($G423,county_facts!$A:$BB,20,FALSE)</f>
        <v>84.2</v>
      </c>
      <c r="Y423">
        <f>VLOOKUP($G423,county_facts!$A:$BB,21,FALSE)</f>
        <v>12.2</v>
      </c>
      <c r="Z423">
        <f>VLOOKUP($G423,county_facts!$A:$BB,22,FALSE)</f>
        <v>16.5</v>
      </c>
      <c r="AA423">
        <f>VLOOKUP($G423,county_facts!$A:$BB,23,FALSE)</f>
        <v>96</v>
      </c>
      <c r="AB423">
        <f>VLOOKUP($G423,county_facts!$A:$BB,24,FALSE)</f>
        <v>56.8</v>
      </c>
      <c r="AC423">
        <f>VLOOKUP($G423,county_facts!$A:$BB,25,FALSE)</f>
        <v>950</v>
      </c>
      <c r="AD423">
        <f>VLOOKUP($G423,county_facts!$A:$BB,26,FALSE)</f>
        <v>17</v>
      </c>
      <c r="AE423">
        <f>VLOOKUP($G423,county_facts!$A:$BB,27,FALSE)</f>
        <v>13039</v>
      </c>
      <c r="AF423">
        <f>VLOOKUP($G423,county_facts!$A:$BB,28,FALSE)</f>
        <v>68.7</v>
      </c>
      <c r="AG423">
        <f>VLOOKUP($G423,county_facts!$A:$BB,29,FALSE)</f>
        <v>38.799999999999997</v>
      </c>
      <c r="AH423">
        <f>VLOOKUP($G423,county_facts!$A:$BB,30,FALSE)</f>
        <v>611200</v>
      </c>
      <c r="AI423">
        <f>VLOOKUP($G423,county_facts!$A:$BB,31,FALSE)</f>
        <v>7507</v>
      </c>
      <c r="AJ423">
        <f>VLOOKUP($G423,county_facts!$A:$BB,32,FALSE)</f>
        <v>2.27</v>
      </c>
      <c r="AK423">
        <f>VLOOKUP($G423,county_facts!$A:$BB,33,FALSE)</f>
        <v>51814</v>
      </c>
      <c r="AL423">
        <f>VLOOKUP($G423,county_facts!$A:$BB,34,FALSE)</f>
        <v>72745</v>
      </c>
      <c r="AM423">
        <f>VLOOKUP($G423,county_facts!$A:$BB,35,FALSE)</f>
        <v>10.1</v>
      </c>
      <c r="AN423">
        <f>VLOOKUP($G423,county_facts!$A:$BB,36,FALSE)</f>
        <v>1559</v>
      </c>
      <c r="AO423">
        <f>VLOOKUP($G423,county_facts!$A:$BB,37,FALSE)</f>
        <v>16314</v>
      </c>
      <c r="AP423">
        <f>VLOOKUP($G423,county_facts!$A:$BB,38,FALSE)</f>
        <v>3.1</v>
      </c>
      <c r="AQ423">
        <f>VLOOKUP($G423,county_facts!$A:$BB,39,FALSE)</f>
        <v>3528</v>
      </c>
      <c r="AR423">
        <f>VLOOKUP($G423,county_facts!$A:$BB,40,FALSE)</f>
        <v>5100</v>
      </c>
      <c r="AS423">
        <f>VLOOKUP($G423,county_facts!$A:$BB,41,FALSE)</f>
        <v>0</v>
      </c>
      <c r="AT423">
        <f>VLOOKUP($G423,county_facts!$A:$BB,42,FALSE)</f>
        <v>0</v>
      </c>
      <c r="AU423">
        <f>VLOOKUP($G423,county_facts!$A:$BB,43,FALSE)</f>
        <v>0</v>
      </c>
      <c r="AV423">
        <f>VLOOKUP($G423,county_facts!$A:$BB,44,FALSE)</f>
        <v>0</v>
      </c>
      <c r="AW423">
        <f>VLOOKUP($G423,county_facts!$A:$BB,45,FALSE)</f>
        <v>2.9</v>
      </c>
      <c r="AX423">
        <f>VLOOKUP($G423,county_facts!$A:$BB,46,FALSE)</f>
        <v>26.5</v>
      </c>
      <c r="AY423">
        <f>VLOOKUP($G423,county_facts!$A:$BB,47,FALSE)</f>
        <v>0</v>
      </c>
      <c r="AZ423">
        <f>VLOOKUP($G423,county_facts!$A:$BB,48,FALSE)</f>
        <v>64678</v>
      </c>
      <c r="BA423">
        <f>VLOOKUP($G423,county_facts!$A:$BB,49,FALSE)</f>
        <v>399540</v>
      </c>
      <c r="BB423">
        <f>VLOOKUP($G423,county_facts!$A:$BB,50,FALSE)</f>
        <v>26461</v>
      </c>
      <c r="BC423">
        <f>VLOOKUP($G423,county_facts!$A:$BB,51,FALSE)</f>
        <v>270848</v>
      </c>
      <c r="BD423">
        <f>VLOOKUP($G423,county_facts!$A:$BB,52,FALSE)</f>
        <v>98</v>
      </c>
      <c r="BE423">
        <f>VLOOKUP($G423,county_facts!$A:$BB,53,FALSE)</f>
        <v>970.7</v>
      </c>
      <c r="BF423">
        <f>VLOOKUP($G423,county_facts!$A:$BB,54,FALSE)</f>
        <v>17.7</v>
      </c>
    </row>
    <row r="424" spans="1:58" x14ac:dyDescent="0.3">
      <c r="A424" t="s">
        <v>6</v>
      </c>
      <c r="B424" t="s">
        <v>92</v>
      </c>
      <c r="C424">
        <v>73</v>
      </c>
      <c r="D424" t="s">
        <v>189</v>
      </c>
      <c r="E424">
        <v>142</v>
      </c>
      <c r="F424">
        <v>0.51408450699999997</v>
      </c>
      <c r="G424">
        <v>8095</v>
      </c>
      <c r="H424">
        <f>VLOOKUP($G424,county_facts!$A:$BB,4,FALSE)</f>
        <v>4363</v>
      </c>
      <c r="I424">
        <f>VLOOKUP($G424,county_facts!$A:$BB,5,FALSE)</f>
        <v>4442</v>
      </c>
      <c r="J424">
        <f>VLOOKUP($G424,county_facts!$A:$BB,6,FALSE)</f>
        <v>-1.8</v>
      </c>
      <c r="K424">
        <f>VLOOKUP($G424,county_facts!$A:$BB,7,FALSE)</f>
        <v>4442</v>
      </c>
      <c r="L424">
        <f>VLOOKUP($G424,county_facts!$A:$BB,8,FALSE)</f>
        <v>6.1</v>
      </c>
      <c r="M424">
        <f>VLOOKUP($G424,county_facts!$A:$BB,9,FALSE)</f>
        <v>24</v>
      </c>
      <c r="N424">
        <f>VLOOKUP($G424,county_facts!$A:$BB,10,FALSE)</f>
        <v>20.8</v>
      </c>
      <c r="O424">
        <f>VLOOKUP($G424,county_facts!$A:$BB,11,FALSE)</f>
        <v>50.4</v>
      </c>
      <c r="P424">
        <f>VLOOKUP($G424,county_facts!$A:$BB,12,FALSE)</f>
        <v>96.1</v>
      </c>
      <c r="Q424">
        <f>VLOOKUP($G424,county_facts!$A:$BB,13,FALSE)</f>
        <v>1</v>
      </c>
      <c r="R424">
        <f>VLOOKUP($G424,county_facts!$A:$BB,14,FALSE)</f>
        <v>0.8</v>
      </c>
      <c r="S424">
        <f>VLOOKUP($G424,county_facts!$A:$BB,15,FALSE)</f>
        <v>0.6</v>
      </c>
      <c r="T424">
        <f>VLOOKUP($G424,county_facts!$A:$BB,16,FALSE)</f>
        <v>0.1</v>
      </c>
      <c r="U424">
        <f>VLOOKUP($G424,county_facts!$A:$BB,17,FALSE)</f>
        <v>1.4</v>
      </c>
      <c r="V424">
        <f>VLOOKUP($G424,county_facts!$A:$BB,18,FALSE)</f>
        <v>20.6</v>
      </c>
      <c r="W424">
        <f>VLOOKUP($G424,county_facts!$A:$BB,19,FALSE)</f>
        <v>76.599999999999994</v>
      </c>
      <c r="X424">
        <f>VLOOKUP($G424,county_facts!$A:$BB,20,FALSE)</f>
        <v>78.400000000000006</v>
      </c>
      <c r="Y424">
        <f>VLOOKUP($G424,county_facts!$A:$BB,21,FALSE)</f>
        <v>12.2</v>
      </c>
      <c r="Z424">
        <f>VLOOKUP($G424,county_facts!$A:$BB,22,FALSE)</f>
        <v>19.8</v>
      </c>
      <c r="AA424">
        <f>VLOOKUP($G424,county_facts!$A:$BB,23,FALSE)</f>
        <v>85.6</v>
      </c>
      <c r="AB424">
        <f>VLOOKUP($G424,county_facts!$A:$BB,24,FALSE)</f>
        <v>16.8</v>
      </c>
      <c r="AC424">
        <f>VLOOKUP($G424,county_facts!$A:$BB,25,FALSE)</f>
        <v>343</v>
      </c>
      <c r="AD424">
        <f>VLOOKUP($G424,county_facts!$A:$BB,26,FALSE)</f>
        <v>13.9</v>
      </c>
      <c r="AE424">
        <f>VLOOKUP($G424,county_facts!$A:$BB,27,FALSE)</f>
        <v>2088</v>
      </c>
      <c r="AF424">
        <f>VLOOKUP($G424,county_facts!$A:$BB,28,FALSE)</f>
        <v>69.2</v>
      </c>
      <c r="AG424">
        <f>VLOOKUP($G424,county_facts!$A:$BB,29,FALSE)</f>
        <v>8.3000000000000007</v>
      </c>
      <c r="AH424">
        <f>VLOOKUP($G424,county_facts!$A:$BB,30,FALSE)</f>
        <v>132700</v>
      </c>
      <c r="AI424">
        <f>VLOOKUP($G424,county_facts!$A:$BB,31,FALSE)</f>
        <v>1668</v>
      </c>
      <c r="AJ424">
        <f>VLOOKUP($G424,county_facts!$A:$BB,32,FALSE)</f>
        <v>2.59</v>
      </c>
      <c r="AK424">
        <f>VLOOKUP($G424,county_facts!$A:$BB,33,FALSE)</f>
        <v>20720</v>
      </c>
      <c r="AL424">
        <f>VLOOKUP($G424,county_facts!$A:$BB,34,FALSE)</f>
        <v>43011</v>
      </c>
      <c r="AM424">
        <f>VLOOKUP($G424,county_facts!$A:$BB,35,FALSE)</f>
        <v>19.899999999999999</v>
      </c>
      <c r="AN424">
        <f>VLOOKUP($G424,county_facts!$A:$BB,36,FALSE)</f>
        <v>135</v>
      </c>
      <c r="AO424">
        <f>VLOOKUP($G424,county_facts!$A:$BB,37,FALSE)</f>
        <v>909</v>
      </c>
      <c r="AP424">
        <f>VLOOKUP($G424,county_facts!$A:$BB,38,FALSE)</f>
        <v>-9.4</v>
      </c>
      <c r="AQ424">
        <f>VLOOKUP($G424,county_facts!$A:$BB,39,FALSE)</f>
        <v>413</v>
      </c>
      <c r="AR424">
        <f>VLOOKUP($G424,county_facts!$A:$BB,40,FALSE)</f>
        <v>324</v>
      </c>
      <c r="AS424">
        <f>VLOOKUP($G424,county_facts!$A:$BB,41,FALSE)</f>
        <v>0</v>
      </c>
      <c r="AT424">
        <f>VLOOKUP($G424,county_facts!$A:$BB,42,FALSE)</f>
        <v>0</v>
      </c>
      <c r="AU424">
        <f>VLOOKUP($G424,county_facts!$A:$BB,43,FALSE)</f>
        <v>0</v>
      </c>
      <c r="AV424">
        <f>VLOOKUP($G424,county_facts!$A:$BB,44,FALSE)</f>
        <v>0</v>
      </c>
      <c r="AW424">
        <f>VLOOKUP($G424,county_facts!$A:$BB,45,FALSE)</f>
        <v>0</v>
      </c>
      <c r="AX424">
        <f>VLOOKUP($G424,county_facts!$A:$BB,46,FALSE)</f>
        <v>27.5</v>
      </c>
      <c r="AY424">
        <f>VLOOKUP($G424,county_facts!$A:$BB,47,FALSE)</f>
        <v>0</v>
      </c>
      <c r="AZ424">
        <f>VLOOKUP($G424,county_facts!$A:$BB,48,FALSE)</f>
        <v>150858</v>
      </c>
      <c r="BA424">
        <f>VLOOKUP($G424,county_facts!$A:$BB,49,FALSE)</f>
        <v>45616</v>
      </c>
      <c r="BB424">
        <f>VLOOKUP($G424,county_facts!$A:$BB,50,FALSE)</f>
        <v>10207</v>
      </c>
      <c r="BC424">
        <f>VLOOKUP($G424,county_facts!$A:$BB,51,FALSE)</f>
        <v>1880</v>
      </c>
      <c r="BD424">
        <f>VLOOKUP($G424,county_facts!$A:$BB,52,FALSE)</f>
        <v>9</v>
      </c>
      <c r="BE424">
        <f>VLOOKUP($G424,county_facts!$A:$BB,53,FALSE)</f>
        <v>687.93</v>
      </c>
      <c r="BF424">
        <f>VLOOKUP($G424,county_facts!$A:$BB,54,FALSE)</f>
        <v>6.5</v>
      </c>
    </row>
    <row r="425" spans="1:58" x14ac:dyDescent="0.3">
      <c r="A425" t="s">
        <v>9</v>
      </c>
      <c r="B425" t="s">
        <v>92</v>
      </c>
      <c r="C425">
        <v>69</v>
      </c>
      <c r="D425" t="s">
        <v>189</v>
      </c>
      <c r="E425">
        <v>142</v>
      </c>
      <c r="F425">
        <v>0.48591549299999998</v>
      </c>
      <c r="G425">
        <v>8095</v>
      </c>
      <c r="H425">
        <f>VLOOKUP($G425,county_facts!$A:$BB,4,FALSE)</f>
        <v>4363</v>
      </c>
      <c r="I425">
        <f>VLOOKUP($G425,county_facts!$A:$BB,5,FALSE)</f>
        <v>4442</v>
      </c>
      <c r="J425">
        <f>VLOOKUP($G425,county_facts!$A:$BB,6,FALSE)</f>
        <v>-1.8</v>
      </c>
      <c r="K425">
        <f>VLOOKUP($G425,county_facts!$A:$BB,7,FALSE)</f>
        <v>4442</v>
      </c>
      <c r="L425">
        <f>VLOOKUP($G425,county_facts!$A:$BB,8,FALSE)</f>
        <v>6.1</v>
      </c>
      <c r="M425">
        <f>VLOOKUP($G425,county_facts!$A:$BB,9,FALSE)</f>
        <v>24</v>
      </c>
      <c r="N425">
        <f>VLOOKUP($G425,county_facts!$A:$BB,10,FALSE)</f>
        <v>20.8</v>
      </c>
      <c r="O425">
        <f>VLOOKUP($G425,county_facts!$A:$BB,11,FALSE)</f>
        <v>50.4</v>
      </c>
      <c r="P425">
        <f>VLOOKUP($G425,county_facts!$A:$BB,12,FALSE)</f>
        <v>96.1</v>
      </c>
      <c r="Q425">
        <f>VLOOKUP($G425,county_facts!$A:$BB,13,FALSE)</f>
        <v>1</v>
      </c>
      <c r="R425">
        <f>VLOOKUP($G425,county_facts!$A:$BB,14,FALSE)</f>
        <v>0.8</v>
      </c>
      <c r="S425">
        <f>VLOOKUP($G425,county_facts!$A:$BB,15,FALSE)</f>
        <v>0.6</v>
      </c>
      <c r="T425">
        <f>VLOOKUP($G425,county_facts!$A:$BB,16,FALSE)</f>
        <v>0.1</v>
      </c>
      <c r="U425">
        <f>VLOOKUP($G425,county_facts!$A:$BB,17,FALSE)</f>
        <v>1.4</v>
      </c>
      <c r="V425">
        <f>VLOOKUP($G425,county_facts!$A:$BB,18,FALSE)</f>
        <v>20.6</v>
      </c>
      <c r="W425">
        <f>VLOOKUP($G425,county_facts!$A:$BB,19,FALSE)</f>
        <v>76.599999999999994</v>
      </c>
      <c r="X425">
        <f>VLOOKUP($G425,county_facts!$A:$BB,20,FALSE)</f>
        <v>78.400000000000006</v>
      </c>
      <c r="Y425">
        <f>VLOOKUP($G425,county_facts!$A:$BB,21,FALSE)</f>
        <v>12.2</v>
      </c>
      <c r="Z425">
        <f>VLOOKUP($G425,county_facts!$A:$BB,22,FALSE)</f>
        <v>19.8</v>
      </c>
      <c r="AA425">
        <f>VLOOKUP($G425,county_facts!$A:$BB,23,FALSE)</f>
        <v>85.6</v>
      </c>
      <c r="AB425">
        <f>VLOOKUP($G425,county_facts!$A:$BB,24,FALSE)</f>
        <v>16.8</v>
      </c>
      <c r="AC425">
        <f>VLOOKUP($G425,county_facts!$A:$BB,25,FALSE)</f>
        <v>343</v>
      </c>
      <c r="AD425">
        <f>VLOOKUP($G425,county_facts!$A:$BB,26,FALSE)</f>
        <v>13.9</v>
      </c>
      <c r="AE425">
        <f>VLOOKUP($G425,county_facts!$A:$BB,27,FALSE)</f>
        <v>2088</v>
      </c>
      <c r="AF425">
        <f>VLOOKUP($G425,county_facts!$A:$BB,28,FALSE)</f>
        <v>69.2</v>
      </c>
      <c r="AG425">
        <f>VLOOKUP($G425,county_facts!$A:$BB,29,FALSE)</f>
        <v>8.3000000000000007</v>
      </c>
      <c r="AH425">
        <f>VLOOKUP($G425,county_facts!$A:$BB,30,FALSE)</f>
        <v>132700</v>
      </c>
      <c r="AI425">
        <f>VLOOKUP($G425,county_facts!$A:$BB,31,FALSE)</f>
        <v>1668</v>
      </c>
      <c r="AJ425">
        <f>VLOOKUP($G425,county_facts!$A:$BB,32,FALSE)</f>
        <v>2.59</v>
      </c>
      <c r="AK425">
        <f>VLOOKUP($G425,county_facts!$A:$BB,33,FALSE)</f>
        <v>20720</v>
      </c>
      <c r="AL425">
        <f>VLOOKUP($G425,county_facts!$A:$BB,34,FALSE)</f>
        <v>43011</v>
      </c>
      <c r="AM425">
        <f>VLOOKUP($G425,county_facts!$A:$BB,35,FALSE)</f>
        <v>19.899999999999999</v>
      </c>
      <c r="AN425">
        <f>VLOOKUP($G425,county_facts!$A:$BB,36,FALSE)</f>
        <v>135</v>
      </c>
      <c r="AO425">
        <f>VLOOKUP($G425,county_facts!$A:$BB,37,FALSE)</f>
        <v>909</v>
      </c>
      <c r="AP425">
        <f>VLOOKUP($G425,county_facts!$A:$BB,38,FALSE)</f>
        <v>-9.4</v>
      </c>
      <c r="AQ425">
        <f>VLOOKUP($G425,county_facts!$A:$BB,39,FALSE)</f>
        <v>413</v>
      </c>
      <c r="AR425">
        <f>VLOOKUP($G425,county_facts!$A:$BB,40,FALSE)</f>
        <v>324</v>
      </c>
      <c r="AS425">
        <f>VLOOKUP($G425,county_facts!$A:$BB,41,FALSE)</f>
        <v>0</v>
      </c>
      <c r="AT425">
        <f>VLOOKUP($G425,county_facts!$A:$BB,42,FALSE)</f>
        <v>0</v>
      </c>
      <c r="AU425">
        <f>VLOOKUP($G425,county_facts!$A:$BB,43,FALSE)</f>
        <v>0</v>
      </c>
      <c r="AV425">
        <f>VLOOKUP($G425,county_facts!$A:$BB,44,FALSE)</f>
        <v>0</v>
      </c>
      <c r="AW425">
        <f>VLOOKUP($G425,county_facts!$A:$BB,45,FALSE)</f>
        <v>0</v>
      </c>
      <c r="AX425">
        <f>VLOOKUP($G425,county_facts!$A:$BB,46,FALSE)</f>
        <v>27.5</v>
      </c>
      <c r="AY425">
        <f>VLOOKUP($G425,county_facts!$A:$BB,47,FALSE)</f>
        <v>0</v>
      </c>
      <c r="AZ425">
        <f>VLOOKUP($G425,county_facts!$A:$BB,48,FALSE)</f>
        <v>150858</v>
      </c>
      <c r="BA425">
        <f>VLOOKUP($G425,county_facts!$A:$BB,49,FALSE)</f>
        <v>45616</v>
      </c>
      <c r="BB425">
        <f>VLOOKUP($G425,county_facts!$A:$BB,50,FALSE)</f>
        <v>10207</v>
      </c>
      <c r="BC425">
        <f>VLOOKUP($G425,county_facts!$A:$BB,51,FALSE)</f>
        <v>1880</v>
      </c>
      <c r="BD425">
        <f>VLOOKUP($G425,county_facts!$A:$BB,52,FALSE)</f>
        <v>9</v>
      </c>
      <c r="BE425">
        <f>VLOOKUP($G425,county_facts!$A:$BB,53,FALSE)</f>
        <v>687.93</v>
      </c>
      <c r="BF425">
        <f>VLOOKUP($G425,county_facts!$A:$BB,54,FALSE)</f>
        <v>6.5</v>
      </c>
    </row>
    <row r="426" spans="1:58" x14ac:dyDescent="0.3">
      <c r="A426" t="s">
        <v>9</v>
      </c>
      <c r="B426" t="s">
        <v>202</v>
      </c>
      <c r="C426">
        <v>974</v>
      </c>
      <c r="D426" t="s">
        <v>189</v>
      </c>
      <c r="E426">
        <v>1528</v>
      </c>
      <c r="F426">
        <v>0.63743455500000001</v>
      </c>
      <c r="G426">
        <v>8093</v>
      </c>
      <c r="H426">
        <f>VLOOKUP($G426,county_facts!$A:$BB,4,FALSE)</f>
        <v>16345</v>
      </c>
      <c r="I426">
        <f>VLOOKUP($G426,county_facts!$A:$BB,5,FALSE)</f>
        <v>16201</v>
      </c>
      <c r="J426">
        <f>VLOOKUP($G426,county_facts!$A:$BB,6,FALSE)</f>
        <v>0.9</v>
      </c>
      <c r="K426">
        <f>VLOOKUP($G426,county_facts!$A:$BB,7,FALSE)</f>
        <v>16206</v>
      </c>
      <c r="L426">
        <f>VLOOKUP($G426,county_facts!$A:$BB,8,FALSE)</f>
        <v>3.7</v>
      </c>
      <c r="M426">
        <f>VLOOKUP($G426,county_facts!$A:$BB,9,FALSE)</f>
        <v>16.7</v>
      </c>
      <c r="N426">
        <f>VLOOKUP($G426,county_facts!$A:$BB,10,FALSE)</f>
        <v>16.2</v>
      </c>
      <c r="O426">
        <f>VLOOKUP($G426,county_facts!$A:$BB,11,FALSE)</f>
        <v>47.3</v>
      </c>
      <c r="P426">
        <f>VLOOKUP($G426,county_facts!$A:$BB,12,FALSE)</f>
        <v>94.6</v>
      </c>
      <c r="Q426">
        <f>VLOOKUP($G426,county_facts!$A:$BB,13,FALSE)</f>
        <v>0.6</v>
      </c>
      <c r="R426">
        <f>VLOOKUP($G426,county_facts!$A:$BB,14,FALSE)</f>
        <v>1.3</v>
      </c>
      <c r="S426">
        <f>VLOOKUP($G426,county_facts!$A:$BB,15,FALSE)</f>
        <v>1.1000000000000001</v>
      </c>
      <c r="T426">
        <f>VLOOKUP($G426,county_facts!$A:$BB,16,FALSE)</f>
        <v>0</v>
      </c>
      <c r="U426">
        <f>VLOOKUP($G426,county_facts!$A:$BB,17,FALSE)</f>
        <v>2.2999999999999998</v>
      </c>
      <c r="V426">
        <f>VLOOKUP($G426,county_facts!$A:$BB,18,FALSE)</f>
        <v>6.2</v>
      </c>
      <c r="W426">
        <f>VLOOKUP($G426,county_facts!$A:$BB,19,FALSE)</f>
        <v>89.5</v>
      </c>
      <c r="X426">
        <f>VLOOKUP($G426,county_facts!$A:$BB,20,FALSE)</f>
        <v>87</v>
      </c>
      <c r="Y426">
        <f>VLOOKUP($G426,county_facts!$A:$BB,21,FALSE)</f>
        <v>3.4</v>
      </c>
      <c r="Z426">
        <f>VLOOKUP($G426,county_facts!$A:$BB,22,FALSE)</f>
        <v>3.8</v>
      </c>
      <c r="AA426">
        <f>VLOOKUP($G426,county_facts!$A:$BB,23,FALSE)</f>
        <v>95.6</v>
      </c>
      <c r="AB426">
        <f>VLOOKUP($G426,county_facts!$A:$BB,24,FALSE)</f>
        <v>32</v>
      </c>
      <c r="AC426">
        <f>VLOOKUP($G426,county_facts!$A:$BB,25,FALSE)</f>
        <v>1992</v>
      </c>
      <c r="AD426">
        <f>VLOOKUP($G426,county_facts!$A:$BB,26,FALSE)</f>
        <v>44.2</v>
      </c>
      <c r="AE426">
        <f>VLOOKUP($G426,county_facts!$A:$BB,27,FALSE)</f>
        <v>14171</v>
      </c>
      <c r="AF426">
        <f>VLOOKUP($G426,county_facts!$A:$BB,28,FALSE)</f>
        <v>88.5</v>
      </c>
      <c r="AG426">
        <f>VLOOKUP($G426,county_facts!$A:$BB,29,FALSE)</f>
        <v>1.2</v>
      </c>
      <c r="AH426">
        <f>VLOOKUP($G426,county_facts!$A:$BB,30,FALSE)</f>
        <v>247300</v>
      </c>
      <c r="AI426">
        <f>VLOOKUP($G426,county_facts!$A:$BB,31,FALSE)</f>
        <v>7038</v>
      </c>
      <c r="AJ426">
        <f>VLOOKUP($G426,county_facts!$A:$BB,32,FALSE)</f>
        <v>2.27</v>
      </c>
      <c r="AK426">
        <f>VLOOKUP($G426,county_facts!$A:$BB,33,FALSE)</f>
        <v>31504</v>
      </c>
      <c r="AL426">
        <f>VLOOKUP($G426,county_facts!$A:$BB,34,FALSE)</f>
        <v>61570</v>
      </c>
      <c r="AM426">
        <f>VLOOKUP($G426,county_facts!$A:$BB,35,FALSE)</f>
        <v>9.1</v>
      </c>
      <c r="AN426">
        <f>VLOOKUP($G426,county_facts!$A:$BB,36,FALSE)</f>
        <v>434</v>
      </c>
      <c r="AO426">
        <f>VLOOKUP($G426,county_facts!$A:$BB,37,FALSE)</f>
        <v>1196</v>
      </c>
      <c r="AP426">
        <f>VLOOKUP($G426,county_facts!$A:$BB,38,FALSE)</f>
        <v>2.2999999999999998</v>
      </c>
      <c r="AQ426">
        <f>VLOOKUP($G426,county_facts!$A:$BB,39,FALSE)</f>
        <v>1720</v>
      </c>
      <c r="AR426">
        <f>VLOOKUP($G426,county_facts!$A:$BB,40,FALSE)</f>
        <v>2313</v>
      </c>
      <c r="AS426">
        <f>VLOOKUP($G426,county_facts!$A:$BB,41,FALSE)</f>
        <v>0</v>
      </c>
      <c r="AT426">
        <f>VLOOKUP($G426,county_facts!$A:$BB,42,FALSE)</f>
        <v>0</v>
      </c>
      <c r="AU426">
        <f>VLOOKUP($G426,county_facts!$A:$BB,43,FALSE)</f>
        <v>0</v>
      </c>
      <c r="AV426">
        <f>VLOOKUP($G426,county_facts!$A:$BB,44,FALSE)</f>
        <v>0</v>
      </c>
      <c r="AW426">
        <f>VLOOKUP($G426,county_facts!$A:$BB,45,FALSE)</f>
        <v>0</v>
      </c>
      <c r="AX426">
        <f>VLOOKUP($G426,county_facts!$A:$BB,46,FALSE)</f>
        <v>28</v>
      </c>
      <c r="AY426">
        <f>VLOOKUP($G426,county_facts!$A:$BB,47,FALSE)</f>
        <v>0</v>
      </c>
      <c r="AZ426">
        <f>VLOOKUP($G426,county_facts!$A:$BB,48,FALSE)</f>
        <v>3435</v>
      </c>
      <c r="BA426">
        <f>VLOOKUP($G426,county_facts!$A:$BB,49,FALSE)</f>
        <v>55409</v>
      </c>
      <c r="BB426">
        <f>VLOOKUP($G426,county_facts!$A:$BB,50,FALSE)</f>
        <v>3266</v>
      </c>
      <c r="BC426">
        <f>VLOOKUP($G426,county_facts!$A:$BB,51,FALSE)</f>
        <v>11083</v>
      </c>
      <c r="BD426">
        <f>VLOOKUP($G426,county_facts!$A:$BB,52,FALSE)</f>
        <v>88</v>
      </c>
      <c r="BE426">
        <f>VLOOKUP($G426,county_facts!$A:$BB,53,FALSE)</f>
        <v>2193.85</v>
      </c>
      <c r="BF426">
        <f>VLOOKUP($G426,county_facts!$A:$BB,54,FALSE)</f>
        <v>7.4</v>
      </c>
    </row>
    <row r="427" spans="1:58" x14ac:dyDescent="0.3">
      <c r="A427" t="s">
        <v>6</v>
      </c>
      <c r="B427" t="s">
        <v>202</v>
      </c>
      <c r="C427">
        <v>554</v>
      </c>
      <c r="D427" t="s">
        <v>189</v>
      </c>
      <c r="E427">
        <v>1528</v>
      </c>
      <c r="F427">
        <v>0.36256544499999999</v>
      </c>
      <c r="G427">
        <v>8093</v>
      </c>
      <c r="H427">
        <f>VLOOKUP($G427,county_facts!$A:$BB,4,FALSE)</f>
        <v>16345</v>
      </c>
      <c r="I427">
        <f>VLOOKUP($G427,county_facts!$A:$BB,5,FALSE)</f>
        <v>16201</v>
      </c>
      <c r="J427">
        <f>VLOOKUP($G427,county_facts!$A:$BB,6,FALSE)</f>
        <v>0.9</v>
      </c>
      <c r="K427">
        <f>VLOOKUP($G427,county_facts!$A:$BB,7,FALSE)</f>
        <v>16206</v>
      </c>
      <c r="L427">
        <f>VLOOKUP($G427,county_facts!$A:$BB,8,FALSE)</f>
        <v>3.7</v>
      </c>
      <c r="M427">
        <f>VLOOKUP($G427,county_facts!$A:$BB,9,FALSE)</f>
        <v>16.7</v>
      </c>
      <c r="N427">
        <f>VLOOKUP($G427,county_facts!$A:$BB,10,FALSE)</f>
        <v>16.2</v>
      </c>
      <c r="O427">
        <f>VLOOKUP($G427,county_facts!$A:$BB,11,FALSE)</f>
        <v>47.3</v>
      </c>
      <c r="P427">
        <f>VLOOKUP($G427,county_facts!$A:$BB,12,FALSE)</f>
        <v>94.6</v>
      </c>
      <c r="Q427">
        <f>VLOOKUP($G427,county_facts!$A:$BB,13,FALSE)</f>
        <v>0.6</v>
      </c>
      <c r="R427">
        <f>VLOOKUP($G427,county_facts!$A:$BB,14,FALSE)</f>
        <v>1.3</v>
      </c>
      <c r="S427">
        <f>VLOOKUP($G427,county_facts!$A:$BB,15,FALSE)</f>
        <v>1.1000000000000001</v>
      </c>
      <c r="T427">
        <f>VLOOKUP($G427,county_facts!$A:$BB,16,FALSE)</f>
        <v>0</v>
      </c>
      <c r="U427">
        <f>VLOOKUP($G427,county_facts!$A:$BB,17,FALSE)</f>
        <v>2.2999999999999998</v>
      </c>
      <c r="V427">
        <f>VLOOKUP($G427,county_facts!$A:$BB,18,FALSE)</f>
        <v>6.2</v>
      </c>
      <c r="W427">
        <f>VLOOKUP($G427,county_facts!$A:$BB,19,FALSE)</f>
        <v>89.5</v>
      </c>
      <c r="X427">
        <f>VLOOKUP($G427,county_facts!$A:$BB,20,FALSE)</f>
        <v>87</v>
      </c>
      <c r="Y427">
        <f>VLOOKUP($G427,county_facts!$A:$BB,21,FALSE)</f>
        <v>3.4</v>
      </c>
      <c r="Z427">
        <f>VLOOKUP($G427,county_facts!$A:$BB,22,FALSE)</f>
        <v>3.8</v>
      </c>
      <c r="AA427">
        <f>VLOOKUP($G427,county_facts!$A:$BB,23,FALSE)</f>
        <v>95.6</v>
      </c>
      <c r="AB427">
        <f>VLOOKUP($G427,county_facts!$A:$BB,24,FALSE)</f>
        <v>32</v>
      </c>
      <c r="AC427">
        <f>VLOOKUP($G427,county_facts!$A:$BB,25,FALSE)</f>
        <v>1992</v>
      </c>
      <c r="AD427">
        <f>VLOOKUP($G427,county_facts!$A:$BB,26,FALSE)</f>
        <v>44.2</v>
      </c>
      <c r="AE427">
        <f>VLOOKUP($G427,county_facts!$A:$BB,27,FALSE)</f>
        <v>14171</v>
      </c>
      <c r="AF427">
        <f>VLOOKUP($G427,county_facts!$A:$BB,28,FALSE)</f>
        <v>88.5</v>
      </c>
      <c r="AG427">
        <f>VLOOKUP($G427,county_facts!$A:$BB,29,FALSE)</f>
        <v>1.2</v>
      </c>
      <c r="AH427">
        <f>VLOOKUP($G427,county_facts!$A:$BB,30,FALSE)</f>
        <v>247300</v>
      </c>
      <c r="AI427">
        <f>VLOOKUP($G427,county_facts!$A:$BB,31,FALSE)</f>
        <v>7038</v>
      </c>
      <c r="AJ427">
        <f>VLOOKUP($G427,county_facts!$A:$BB,32,FALSE)</f>
        <v>2.27</v>
      </c>
      <c r="AK427">
        <f>VLOOKUP($G427,county_facts!$A:$BB,33,FALSE)</f>
        <v>31504</v>
      </c>
      <c r="AL427">
        <f>VLOOKUP($G427,county_facts!$A:$BB,34,FALSE)</f>
        <v>61570</v>
      </c>
      <c r="AM427">
        <f>VLOOKUP($G427,county_facts!$A:$BB,35,FALSE)</f>
        <v>9.1</v>
      </c>
      <c r="AN427">
        <f>VLOOKUP($G427,county_facts!$A:$BB,36,FALSE)</f>
        <v>434</v>
      </c>
      <c r="AO427">
        <f>VLOOKUP($G427,county_facts!$A:$BB,37,FALSE)</f>
        <v>1196</v>
      </c>
      <c r="AP427">
        <f>VLOOKUP($G427,county_facts!$A:$BB,38,FALSE)</f>
        <v>2.2999999999999998</v>
      </c>
      <c r="AQ427">
        <f>VLOOKUP($G427,county_facts!$A:$BB,39,FALSE)</f>
        <v>1720</v>
      </c>
      <c r="AR427">
        <f>VLOOKUP($G427,county_facts!$A:$BB,40,FALSE)</f>
        <v>2313</v>
      </c>
      <c r="AS427">
        <f>VLOOKUP($G427,county_facts!$A:$BB,41,FALSE)</f>
        <v>0</v>
      </c>
      <c r="AT427">
        <f>VLOOKUP($G427,county_facts!$A:$BB,42,FALSE)</f>
        <v>0</v>
      </c>
      <c r="AU427">
        <f>VLOOKUP($G427,county_facts!$A:$BB,43,FALSE)</f>
        <v>0</v>
      </c>
      <c r="AV427">
        <f>VLOOKUP($G427,county_facts!$A:$BB,44,FALSE)</f>
        <v>0</v>
      </c>
      <c r="AW427">
        <f>VLOOKUP($G427,county_facts!$A:$BB,45,FALSE)</f>
        <v>0</v>
      </c>
      <c r="AX427">
        <f>VLOOKUP($G427,county_facts!$A:$BB,46,FALSE)</f>
        <v>28</v>
      </c>
      <c r="AY427">
        <f>VLOOKUP($G427,county_facts!$A:$BB,47,FALSE)</f>
        <v>0</v>
      </c>
      <c r="AZ427">
        <f>VLOOKUP($G427,county_facts!$A:$BB,48,FALSE)</f>
        <v>3435</v>
      </c>
      <c r="BA427">
        <f>VLOOKUP($G427,county_facts!$A:$BB,49,FALSE)</f>
        <v>55409</v>
      </c>
      <c r="BB427">
        <f>VLOOKUP($G427,county_facts!$A:$BB,50,FALSE)</f>
        <v>3266</v>
      </c>
      <c r="BC427">
        <f>VLOOKUP($G427,county_facts!$A:$BB,51,FALSE)</f>
        <v>11083</v>
      </c>
      <c r="BD427">
        <f>VLOOKUP($G427,county_facts!$A:$BB,52,FALSE)</f>
        <v>88</v>
      </c>
      <c r="BE427">
        <f>VLOOKUP($G427,county_facts!$A:$BB,53,FALSE)</f>
        <v>2193.85</v>
      </c>
      <c r="BF427">
        <f>VLOOKUP($G427,county_facts!$A:$BB,54,FALSE)</f>
        <v>7.4</v>
      </c>
    </row>
    <row r="428" spans="1:58" x14ac:dyDescent="0.3">
      <c r="A428" t="s">
        <v>9</v>
      </c>
      <c r="B428" t="s">
        <v>203</v>
      </c>
      <c r="C428">
        <v>499</v>
      </c>
      <c r="D428" t="s">
        <v>189</v>
      </c>
      <c r="E428">
        <v>842</v>
      </c>
      <c r="F428">
        <v>0.59263657999999997</v>
      </c>
      <c r="G428">
        <v>8091</v>
      </c>
      <c r="H428">
        <f>VLOOKUP($G428,county_facts!$A:$BB,4,FALSE)</f>
        <v>4629</v>
      </c>
      <c r="I428">
        <f>VLOOKUP($G428,county_facts!$A:$BB,5,FALSE)</f>
        <v>4434</v>
      </c>
      <c r="J428">
        <f>VLOOKUP($G428,county_facts!$A:$BB,6,FALSE)</f>
        <v>4.4000000000000004</v>
      </c>
      <c r="K428">
        <f>VLOOKUP($G428,county_facts!$A:$BB,7,FALSE)</f>
        <v>4436</v>
      </c>
      <c r="L428">
        <f>VLOOKUP($G428,county_facts!$A:$BB,8,FALSE)</f>
        <v>3.4</v>
      </c>
      <c r="M428">
        <f>VLOOKUP($G428,county_facts!$A:$BB,9,FALSE)</f>
        <v>17</v>
      </c>
      <c r="N428">
        <f>VLOOKUP($G428,county_facts!$A:$BB,10,FALSE)</f>
        <v>24.6</v>
      </c>
      <c r="O428">
        <f>VLOOKUP($G428,county_facts!$A:$BB,11,FALSE)</f>
        <v>50.9</v>
      </c>
      <c r="P428">
        <f>VLOOKUP($G428,county_facts!$A:$BB,12,FALSE)</f>
        <v>96.8</v>
      </c>
      <c r="Q428">
        <f>VLOOKUP($G428,county_facts!$A:$BB,13,FALSE)</f>
        <v>0.2</v>
      </c>
      <c r="R428">
        <f>VLOOKUP($G428,county_facts!$A:$BB,14,FALSE)</f>
        <v>0.5</v>
      </c>
      <c r="S428">
        <f>VLOOKUP($G428,county_facts!$A:$BB,15,FALSE)</f>
        <v>0.6</v>
      </c>
      <c r="T428">
        <f>VLOOKUP($G428,county_facts!$A:$BB,16,FALSE)</f>
        <v>0.1</v>
      </c>
      <c r="U428">
        <f>VLOOKUP($G428,county_facts!$A:$BB,17,FALSE)</f>
        <v>1.8</v>
      </c>
      <c r="V428">
        <f>VLOOKUP($G428,county_facts!$A:$BB,18,FALSE)</f>
        <v>5.5</v>
      </c>
      <c r="W428">
        <f>VLOOKUP($G428,county_facts!$A:$BB,19,FALSE)</f>
        <v>91.9</v>
      </c>
      <c r="X428">
        <f>VLOOKUP($G428,county_facts!$A:$BB,20,FALSE)</f>
        <v>79.8</v>
      </c>
      <c r="Y428">
        <f>VLOOKUP($G428,county_facts!$A:$BB,21,FALSE)</f>
        <v>2.9</v>
      </c>
      <c r="Z428">
        <f>VLOOKUP($G428,county_facts!$A:$BB,22,FALSE)</f>
        <v>6.4</v>
      </c>
      <c r="AA428">
        <f>VLOOKUP($G428,county_facts!$A:$BB,23,FALSE)</f>
        <v>98.4</v>
      </c>
      <c r="AB428">
        <f>VLOOKUP($G428,county_facts!$A:$BB,24,FALSE)</f>
        <v>47.5</v>
      </c>
      <c r="AC428">
        <f>VLOOKUP($G428,county_facts!$A:$BB,25,FALSE)</f>
        <v>551</v>
      </c>
      <c r="AD428">
        <f>VLOOKUP($G428,county_facts!$A:$BB,26,FALSE)</f>
        <v>22.8</v>
      </c>
      <c r="AE428">
        <f>VLOOKUP($G428,county_facts!$A:$BB,27,FALSE)</f>
        <v>3151</v>
      </c>
      <c r="AF428">
        <f>VLOOKUP($G428,county_facts!$A:$BB,28,FALSE)</f>
        <v>75.400000000000006</v>
      </c>
      <c r="AG428">
        <f>VLOOKUP($G428,county_facts!$A:$BB,29,FALSE)</f>
        <v>10.6</v>
      </c>
      <c r="AH428">
        <f>VLOOKUP($G428,county_facts!$A:$BB,30,FALSE)</f>
        <v>383900</v>
      </c>
      <c r="AI428">
        <f>VLOOKUP($G428,county_facts!$A:$BB,31,FALSE)</f>
        <v>1943</v>
      </c>
      <c r="AJ428">
        <f>VLOOKUP($G428,county_facts!$A:$BB,32,FALSE)</f>
        <v>2.2999999999999998</v>
      </c>
      <c r="AK428">
        <f>VLOOKUP($G428,county_facts!$A:$BB,33,FALSE)</f>
        <v>33015</v>
      </c>
      <c r="AL428">
        <f>VLOOKUP($G428,county_facts!$A:$BB,34,FALSE)</f>
        <v>64601</v>
      </c>
      <c r="AM428">
        <f>VLOOKUP($G428,county_facts!$A:$BB,35,FALSE)</f>
        <v>5.6</v>
      </c>
      <c r="AN428">
        <f>VLOOKUP($G428,county_facts!$A:$BB,36,FALSE)</f>
        <v>263</v>
      </c>
      <c r="AO428">
        <f>VLOOKUP($G428,county_facts!$A:$BB,37,FALSE)</f>
        <v>963</v>
      </c>
      <c r="AP428">
        <f>VLOOKUP($G428,county_facts!$A:$BB,38,FALSE)</f>
        <v>4</v>
      </c>
      <c r="AQ428">
        <f>VLOOKUP($G428,county_facts!$A:$BB,39,FALSE)</f>
        <v>873</v>
      </c>
      <c r="AR428">
        <f>VLOOKUP($G428,county_facts!$A:$BB,40,FALSE)</f>
        <v>1117</v>
      </c>
      <c r="AS428">
        <f>VLOOKUP($G428,county_facts!$A:$BB,41,FALSE)</f>
        <v>0</v>
      </c>
      <c r="AT428">
        <f>VLOOKUP($G428,county_facts!$A:$BB,42,FALSE)</f>
        <v>0</v>
      </c>
      <c r="AU428">
        <f>VLOOKUP($G428,county_facts!$A:$BB,43,FALSE)</f>
        <v>0</v>
      </c>
      <c r="AV428">
        <f>VLOOKUP($G428,county_facts!$A:$BB,44,FALSE)</f>
        <v>0</v>
      </c>
      <c r="AW428">
        <f>VLOOKUP($G428,county_facts!$A:$BB,45,FALSE)</f>
        <v>0</v>
      </c>
      <c r="AX428">
        <f>VLOOKUP($G428,county_facts!$A:$BB,46,FALSE)</f>
        <v>26.5</v>
      </c>
      <c r="AY428">
        <f>VLOOKUP($G428,county_facts!$A:$BB,47,FALSE)</f>
        <v>0</v>
      </c>
      <c r="AZ428">
        <f>VLOOKUP($G428,county_facts!$A:$BB,48,FALSE)</f>
        <v>1022</v>
      </c>
      <c r="BA428">
        <f>VLOOKUP($G428,county_facts!$A:$BB,49,FALSE)</f>
        <v>26977</v>
      </c>
      <c r="BB428">
        <f>VLOOKUP($G428,county_facts!$A:$BB,50,FALSE)</f>
        <v>6131</v>
      </c>
      <c r="BC428">
        <f>VLOOKUP($G428,county_facts!$A:$BB,51,FALSE)</f>
        <v>21247</v>
      </c>
      <c r="BD428">
        <f>VLOOKUP($G428,county_facts!$A:$BB,52,FALSE)</f>
        <v>33</v>
      </c>
      <c r="BE428">
        <f>VLOOKUP($G428,county_facts!$A:$BB,53,FALSE)</f>
        <v>541.59</v>
      </c>
      <c r="BF428">
        <f>VLOOKUP($G428,county_facts!$A:$BB,54,FALSE)</f>
        <v>8.1999999999999993</v>
      </c>
    </row>
    <row r="429" spans="1:58" x14ac:dyDescent="0.3">
      <c r="A429" t="s">
        <v>6</v>
      </c>
      <c r="B429" t="s">
        <v>203</v>
      </c>
      <c r="C429">
        <v>343</v>
      </c>
      <c r="D429" t="s">
        <v>189</v>
      </c>
      <c r="E429">
        <v>842</v>
      </c>
      <c r="F429">
        <v>0.40736341999999998</v>
      </c>
      <c r="G429">
        <v>8091</v>
      </c>
      <c r="H429">
        <f>VLOOKUP($G429,county_facts!$A:$BB,4,FALSE)</f>
        <v>4629</v>
      </c>
      <c r="I429">
        <f>VLOOKUP($G429,county_facts!$A:$BB,5,FALSE)</f>
        <v>4434</v>
      </c>
      <c r="J429">
        <f>VLOOKUP($G429,county_facts!$A:$BB,6,FALSE)</f>
        <v>4.4000000000000004</v>
      </c>
      <c r="K429">
        <f>VLOOKUP($G429,county_facts!$A:$BB,7,FALSE)</f>
        <v>4436</v>
      </c>
      <c r="L429">
        <f>VLOOKUP($G429,county_facts!$A:$BB,8,FALSE)</f>
        <v>3.4</v>
      </c>
      <c r="M429">
        <f>VLOOKUP($G429,county_facts!$A:$BB,9,FALSE)</f>
        <v>17</v>
      </c>
      <c r="N429">
        <f>VLOOKUP($G429,county_facts!$A:$BB,10,FALSE)</f>
        <v>24.6</v>
      </c>
      <c r="O429">
        <f>VLOOKUP($G429,county_facts!$A:$BB,11,FALSE)</f>
        <v>50.9</v>
      </c>
      <c r="P429">
        <f>VLOOKUP($G429,county_facts!$A:$BB,12,FALSE)</f>
        <v>96.8</v>
      </c>
      <c r="Q429">
        <f>VLOOKUP($G429,county_facts!$A:$BB,13,FALSE)</f>
        <v>0.2</v>
      </c>
      <c r="R429">
        <f>VLOOKUP($G429,county_facts!$A:$BB,14,FALSE)</f>
        <v>0.5</v>
      </c>
      <c r="S429">
        <f>VLOOKUP($G429,county_facts!$A:$BB,15,FALSE)</f>
        <v>0.6</v>
      </c>
      <c r="T429">
        <f>VLOOKUP($G429,county_facts!$A:$BB,16,FALSE)</f>
        <v>0.1</v>
      </c>
      <c r="U429">
        <f>VLOOKUP($G429,county_facts!$A:$BB,17,FALSE)</f>
        <v>1.8</v>
      </c>
      <c r="V429">
        <f>VLOOKUP($G429,county_facts!$A:$BB,18,FALSE)</f>
        <v>5.5</v>
      </c>
      <c r="W429">
        <f>VLOOKUP($G429,county_facts!$A:$BB,19,FALSE)</f>
        <v>91.9</v>
      </c>
      <c r="X429">
        <f>VLOOKUP($G429,county_facts!$A:$BB,20,FALSE)</f>
        <v>79.8</v>
      </c>
      <c r="Y429">
        <f>VLOOKUP($G429,county_facts!$A:$BB,21,FALSE)</f>
        <v>2.9</v>
      </c>
      <c r="Z429">
        <f>VLOOKUP($G429,county_facts!$A:$BB,22,FALSE)</f>
        <v>6.4</v>
      </c>
      <c r="AA429">
        <f>VLOOKUP($G429,county_facts!$A:$BB,23,FALSE)</f>
        <v>98.4</v>
      </c>
      <c r="AB429">
        <f>VLOOKUP($G429,county_facts!$A:$BB,24,FALSE)</f>
        <v>47.5</v>
      </c>
      <c r="AC429">
        <f>VLOOKUP($G429,county_facts!$A:$BB,25,FALSE)</f>
        <v>551</v>
      </c>
      <c r="AD429">
        <f>VLOOKUP($G429,county_facts!$A:$BB,26,FALSE)</f>
        <v>22.8</v>
      </c>
      <c r="AE429">
        <f>VLOOKUP($G429,county_facts!$A:$BB,27,FALSE)</f>
        <v>3151</v>
      </c>
      <c r="AF429">
        <f>VLOOKUP($G429,county_facts!$A:$BB,28,FALSE)</f>
        <v>75.400000000000006</v>
      </c>
      <c r="AG429">
        <f>VLOOKUP($G429,county_facts!$A:$BB,29,FALSE)</f>
        <v>10.6</v>
      </c>
      <c r="AH429">
        <f>VLOOKUP($G429,county_facts!$A:$BB,30,FALSE)</f>
        <v>383900</v>
      </c>
      <c r="AI429">
        <f>VLOOKUP($G429,county_facts!$A:$BB,31,FALSE)</f>
        <v>1943</v>
      </c>
      <c r="AJ429">
        <f>VLOOKUP($G429,county_facts!$A:$BB,32,FALSE)</f>
        <v>2.2999999999999998</v>
      </c>
      <c r="AK429">
        <f>VLOOKUP($G429,county_facts!$A:$BB,33,FALSE)</f>
        <v>33015</v>
      </c>
      <c r="AL429">
        <f>VLOOKUP($G429,county_facts!$A:$BB,34,FALSE)</f>
        <v>64601</v>
      </c>
      <c r="AM429">
        <f>VLOOKUP($G429,county_facts!$A:$BB,35,FALSE)</f>
        <v>5.6</v>
      </c>
      <c r="AN429">
        <f>VLOOKUP($G429,county_facts!$A:$BB,36,FALSE)</f>
        <v>263</v>
      </c>
      <c r="AO429">
        <f>VLOOKUP($G429,county_facts!$A:$BB,37,FALSE)</f>
        <v>963</v>
      </c>
      <c r="AP429">
        <f>VLOOKUP($G429,county_facts!$A:$BB,38,FALSE)</f>
        <v>4</v>
      </c>
      <c r="AQ429">
        <f>VLOOKUP($G429,county_facts!$A:$BB,39,FALSE)</f>
        <v>873</v>
      </c>
      <c r="AR429">
        <f>VLOOKUP($G429,county_facts!$A:$BB,40,FALSE)</f>
        <v>1117</v>
      </c>
      <c r="AS429">
        <f>VLOOKUP($G429,county_facts!$A:$BB,41,FALSE)</f>
        <v>0</v>
      </c>
      <c r="AT429">
        <f>VLOOKUP($G429,county_facts!$A:$BB,42,FALSE)</f>
        <v>0</v>
      </c>
      <c r="AU429">
        <f>VLOOKUP($G429,county_facts!$A:$BB,43,FALSE)</f>
        <v>0</v>
      </c>
      <c r="AV429">
        <f>VLOOKUP($G429,county_facts!$A:$BB,44,FALSE)</f>
        <v>0</v>
      </c>
      <c r="AW429">
        <f>VLOOKUP($G429,county_facts!$A:$BB,45,FALSE)</f>
        <v>0</v>
      </c>
      <c r="AX429">
        <f>VLOOKUP($G429,county_facts!$A:$BB,46,FALSE)</f>
        <v>26.5</v>
      </c>
      <c r="AY429">
        <f>VLOOKUP($G429,county_facts!$A:$BB,47,FALSE)</f>
        <v>0</v>
      </c>
      <c r="AZ429">
        <f>VLOOKUP($G429,county_facts!$A:$BB,48,FALSE)</f>
        <v>1022</v>
      </c>
      <c r="BA429">
        <f>VLOOKUP($G429,county_facts!$A:$BB,49,FALSE)</f>
        <v>26977</v>
      </c>
      <c r="BB429">
        <f>VLOOKUP($G429,county_facts!$A:$BB,50,FALSE)</f>
        <v>6131</v>
      </c>
      <c r="BC429">
        <f>VLOOKUP($G429,county_facts!$A:$BB,51,FALSE)</f>
        <v>21247</v>
      </c>
      <c r="BD429">
        <f>VLOOKUP($G429,county_facts!$A:$BB,52,FALSE)</f>
        <v>33</v>
      </c>
      <c r="BE429">
        <f>VLOOKUP($G429,county_facts!$A:$BB,53,FALSE)</f>
        <v>541.59</v>
      </c>
      <c r="BF429">
        <f>VLOOKUP($G429,county_facts!$A:$BB,54,FALSE)</f>
        <v>8.1999999999999993</v>
      </c>
    </row>
    <row r="430" spans="1:58" x14ac:dyDescent="0.3">
      <c r="A430" t="s">
        <v>9</v>
      </c>
      <c r="B430" t="s">
        <v>204</v>
      </c>
      <c r="C430">
        <v>657</v>
      </c>
      <c r="D430" t="s">
        <v>189</v>
      </c>
      <c r="E430">
        <v>1182</v>
      </c>
      <c r="F430">
        <v>0.55583756299999998</v>
      </c>
      <c r="G430">
        <v>8089</v>
      </c>
      <c r="H430">
        <f>VLOOKUP($G430,county_facts!$A:$BB,4,FALSE)</f>
        <v>18488</v>
      </c>
      <c r="I430">
        <f>VLOOKUP($G430,county_facts!$A:$BB,5,FALSE)</f>
        <v>18831</v>
      </c>
      <c r="J430">
        <f>VLOOKUP($G430,county_facts!$A:$BB,6,FALSE)</f>
        <v>-1.8</v>
      </c>
      <c r="K430">
        <f>VLOOKUP($G430,county_facts!$A:$BB,7,FALSE)</f>
        <v>18831</v>
      </c>
      <c r="L430">
        <f>VLOOKUP($G430,county_facts!$A:$BB,8,FALSE)</f>
        <v>6.5</v>
      </c>
      <c r="M430">
        <f>VLOOKUP($G430,county_facts!$A:$BB,9,FALSE)</f>
        <v>24.3</v>
      </c>
      <c r="N430">
        <f>VLOOKUP($G430,county_facts!$A:$BB,10,FALSE)</f>
        <v>19</v>
      </c>
      <c r="O430">
        <f>VLOOKUP($G430,county_facts!$A:$BB,11,FALSE)</f>
        <v>50.4</v>
      </c>
      <c r="P430">
        <f>VLOOKUP($G430,county_facts!$A:$BB,12,FALSE)</f>
        <v>91.4</v>
      </c>
      <c r="Q430">
        <f>VLOOKUP($G430,county_facts!$A:$BB,13,FALSE)</f>
        <v>1.2</v>
      </c>
      <c r="R430">
        <f>VLOOKUP($G430,county_facts!$A:$BB,14,FALSE)</f>
        <v>3.6</v>
      </c>
      <c r="S430">
        <f>VLOOKUP($G430,county_facts!$A:$BB,15,FALSE)</f>
        <v>0.9</v>
      </c>
      <c r="T430">
        <f>VLOOKUP($G430,county_facts!$A:$BB,16,FALSE)</f>
        <v>0.2</v>
      </c>
      <c r="U430">
        <f>VLOOKUP($G430,county_facts!$A:$BB,17,FALSE)</f>
        <v>2.7</v>
      </c>
      <c r="V430">
        <f>VLOOKUP($G430,county_facts!$A:$BB,18,FALSE)</f>
        <v>41</v>
      </c>
      <c r="W430">
        <f>VLOOKUP($G430,county_facts!$A:$BB,19,FALSE)</f>
        <v>55.4</v>
      </c>
      <c r="X430">
        <f>VLOOKUP($G430,county_facts!$A:$BB,20,FALSE)</f>
        <v>85.2</v>
      </c>
      <c r="Y430">
        <f>VLOOKUP($G430,county_facts!$A:$BB,21,FALSE)</f>
        <v>4.0999999999999996</v>
      </c>
      <c r="Z430">
        <f>VLOOKUP($G430,county_facts!$A:$BB,22,FALSE)</f>
        <v>18.5</v>
      </c>
      <c r="AA430">
        <f>VLOOKUP($G430,county_facts!$A:$BB,23,FALSE)</f>
        <v>83</v>
      </c>
      <c r="AB430">
        <f>VLOOKUP($G430,county_facts!$A:$BB,24,FALSE)</f>
        <v>15.5</v>
      </c>
      <c r="AC430">
        <f>VLOOKUP($G430,county_facts!$A:$BB,25,FALSE)</f>
        <v>1615</v>
      </c>
      <c r="AD430">
        <f>VLOOKUP($G430,county_facts!$A:$BB,26,FALSE)</f>
        <v>17.5</v>
      </c>
      <c r="AE430">
        <f>VLOOKUP($G430,county_facts!$A:$BB,27,FALSE)</f>
        <v>8881</v>
      </c>
      <c r="AF430">
        <f>VLOOKUP($G430,county_facts!$A:$BB,28,FALSE)</f>
        <v>64.7</v>
      </c>
      <c r="AG430">
        <f>VLOOKUP($G430,county_facts!$A:$BB,29,FALSE)</f>
        <v>13.1</v>
      </c>
      <c r="AH430">
        <f>VLOOKUP($G430,county_facts!$A:$BB,30,FALSE)</f>
        <v>91800</v>
      </c>
      <c r="AI430">
        <f>VLOOKUP($G430,county_facts!$A:$BB,31,FALSE)</f>
        <v>7427</v>
      </c>
      <c r="AJ430">
        <f>VLOOKUP($G430,county_facts!$A:$BB,32,FALSE)</f>
        <v>2.4500000000000002</v>
      </c>
      <c r="AK430">
        <f>VLOOKUP($G430,county_facts!$A:$BB,33,FALSE)</f>
        <v>19078</v>
      </c>
      <c r="AL430">
        <f>VLOOKUP($G430,county_facts!$A:$BB,34,FALSE)</f>
        <v>33848</v>
      </c>
      <c r="AM430">
        <f>VLOOKUP($G430,county_facts!$A:$BB,35,FALSE)</f>
        <v>25.2</v>
      </c>
      <c r="AN430">
        <f>VLOOKUP($G430,county_facts!$A:$BB,36,FALSE)</f>
        <v>442</v>
      </c>
      <c r="AO430">
        <f>VLOOKUP($G430,county_facts!$A:$BB,37,FALSE)</f>
        <v>4256</v>
      </c>
      <c r="AP430">
        <f>VLOOKUP($G430,county_facts!$A:$BB,38,FALSE)</f>
        <v>-4.9000000000000004</v>
      </c>
      <c r="AQ430">
        <f>VLOOKUP($G430,county_facts!$A:$BB,39,FALSE)</f>
        <v>1008</v>
      </c>
      <c r="AR430">
        <f>VLOOKUP($G430,county_facts!$A:$BB,40,FALSE)</f>
        <v>1586</v>
      </c>
      <c r="AS430">
        <f>VLOOKUP($G430,county_facts!$A:$BB,41,FALSE)</f>
        <v>0</v>
      </c>
      <c r="AT430">
        <f>VLOOKUP($G430,county_facts!$A:$BB,42,FALSE)</f>
        <v>0</v>
      </c>
      <c r="AU430">
        <f>VLOOKUP($G430,county_facts!$A:$BB,43,FALSE)</f>
        <v>0</v>
      </c>
      <c r="AV430">
        <f>VLOOKUP($G430,county_facts!$A:$BB,44,FALSE)</f>
        <v>0</v>
      </c>
      <c r="AW430">
        <f>VLOOKUP($G430,county_facts!$A:$BB,45,FALSE)</f>
        <v>12.1</v>
      </c>
      <c r="AX430">
        <f>VLOOKUP($G430,county_facts!$A:$BB,46,FALSE)</f>
        <v>37.299999999999997</v>
      </c>
      <c r="AY430">
        <f>VLOOKUP($G430,county_facts!$A:$BB,47,FALSE)</f>
        <v>0</v>
      </c>
      <c r="AZ430">
        <f>VLOOKUP($G430,county_facts!$A:$BB,48,FALSE)</f>
        <v>59844</v>
      </c>
      <c r="BA430">
        <f>VLOOKUP($G430,county_facts!$A:$BB,49,FALSE)</f>
        <v>171450</v>
      </c>
      <c r="BB430">
        <f>VLOOKUP($G430,county_facts!$A:$BB,50,FALSE)</f>
        <v>9166</v>
      </c>
      <c r="BC430">
        <f>VLOOKUP($G430,county_facts!$A:$BB,51,FALSE)</f>
        <v>20313</v>
      </c>
      <c r="BD430">
        <f>VLOOKUP($G430,county_facts!$A:$BB,52,FALSE)</f>
        <v>2</v>
      </c>
      <c r="BE430">
        <f>VLOOKUP($G430,county_facts!$A:$BB,53,FALSE)</f>
        <v>1261.96</v>
      </c>
      <c r="BF430">
        <f>VLOOKUP($G430,county_facts!$A:$BB,54,FALSE)</f>
        <v>14.9</v>
      </c>
    </row>
    <row r="431" spans="1:58" x14ac:dyDescent="0.3">
      <c r="A431" t="s">
        <v>6</v>
      </c>
      <c r="B431" t="s">
        <v>204</v>
      </c>
      <c r="C431">
        <v>525</v>
      </c>
      <c r="D431" t="s">
        <v>189</v>
      </c>
      <c r="E431">
        <v>1182</v>
      </c>
      <c r="F431">
        <v>0.44416243700000002</v>
      </c>
      <c r="G431">
        <v>8089</v>
      </c>
      <c r="H431">
        <f>VLOOKUP($G431,county_facts!$A:$BB,4,FALSE)</f>
        <v>18488</v>
      </c>
      <c r="I431">
        <f>VLOOKUP($G431,county_facts!$A:$BB,5,FALSE)</f>
        <v>18831</v>
      </c>
      <c r="J431">
        <f>VLOOKUP($G431,county_facts!$A:$BB,6,FALSE)</f>
        <v>-1.8</v>
      </c>
      <c r="K431">
        <f>VLOOKUP($G431,county_facts!$A:$BB,7,FALSE)</f>
        <v>18831</v>
      </c>
      <c r="L431">
        <f>VLOOKUP($G431,county_facts!$A:$BB,8,FALSE)</f>
        <v>6.5</v>
      </c>
      <c r="M431">
        <f>VLOOKUP($G431,county_facts!$A:$BB,9,FALSE)</f>
        <v>24.3</v>
      </c>
      <c r="N431">
        <f>VLOOKUP($G431,county_facts!$A:$BB,10,FALSE)</f>
        <v>19</v>
      </c>
      <c r="O431">
        <f>VLOOKUP($G431,county_facts!$A:$BB,11,FALSE)</f>
        <v>50.4</v>
      </c>
      <c r="P431">
        <f>VLOOKUP($G431,county_facts!$A:$BB,12,FALSE)</f>
        <v>91.4</v>
      </c>
      <c r="Q431">
        <f>VLOOKUP($G431,county_facts!$A:$BB,13,FALSE)</f>
        <v>1.2</v>
      </c>
      <c r="R431">
        <f>VLOOKUP($G431,county_facts!$A:$BB,14,FALSE)</f>
        <v>3.6</v>
      </c>
      <c r="S431">
        <f>VLOOKUP($G431,county_facts!$A:$BB,15,FALSE)</f>
        <v>0.9</v>
      </c>
      <c r="T431">
        <f>VLOOKUP($G431,county_facts!$A:$BB,16,FALSE)</f>
        <v>0.2</v>
      </c>
      <c r="U431">
        <f>VLOOKUP($G431,county_facts!$A:$BB,17,FALSE)</f>
        <v>2.7</v>
      </c>
      <c r="V431">
        <f>VLOOKUP($G431,county_facts!$A:$BB,18,FALSE)</f>
        <v>41</v>
      </c>
      <c r="W431">
        <f>VLOOKUP($G431,county_facts!$A:$BB,19,FALSE)</f>
        <v>55.4</v>
      </c>
      <c r="X431">
        <f>VLOOKUP($G431,county_facts!$A:$BB,20,FALSE)</f>
        <v>85.2</v>
      </c>
      <c r="Y431">
        <f>VLOOKUP($G431,county_facts!$A:$BB,21,FALSE)</f>
        <v>4.0999999999999996</v>
      </c>
      <c r="Z431">
        <f>VLOOKUP($G431,county_facts!$A:$BB,22,FALSE)</f>
        <v>18.5</v>
      </c>
      <c r="AA431">
        <f>VLOOKUP($G431,county_facts!$A:$BB,23,FALSE)</f>
        <v>83</v>
      </c>
      <c r="AB431">
        <f>VLOOKUP($G431,county_facts!$A:$BB,24,FALSE)</f>
        <v>15.5</v>
      </c>
      <c r="AC431">
        <f>VLOOKUP($G431,county_facts!$A:$BB,25,FALSE)</f>
        <v>1615</v>
      </c>
      <c r="AD431">
        <f>VLOOKUP($G431,county_facts!$A:$BB,26,FALSE)</f>
        <v>17.5</v>
      </c>
      <c r="AE431">
        <f>VLOOKUP($G431,county_facts!$A:$BB,27,FALSE)</f>
        <v>8881</v>
      </c>
      <c r="AF431">
        <f>VLOOKUP($G431,county_facts!$A:$BB,28,FALSE)</f>
        <v>64.7</v>
      </c>
      <c r="AG431">
        <f>VLOOKUP($G431,county_facts!$A:$BB,29,FALSE)</f>
        <v>13.1</v>
      </c>
      <c r="AH431">
        <f>VLOOKUP($G431,county_facts!$A:$BB,30,FALSE)</f>
        <v>91800</v>
      </c>
      <c r="AI431">
        <f>VLOOKUP($G431,county_facts!$A:$BB,31,FALSE)</f>
        <v>7427</v>
      </c>
      <c r="AJ431">
        <f>VLOOKUP($G431,county_facts!$A:$BB,32,FALSE)</f>
        <v>2.4500000000000002</v>
      </c>
      <c r="AK431">
        <f>VLOOKUP($G431,county_facts!$A:$BB,33,FALSE)</f>
        <v>19078</v>
      </c>
      <c r="AL431">
        <f>VLOOKUP($G431,county_facts!$A:$BB,34,FALSE)</f>
        <v>33848</v>
      </c>
      <c r="AM431">
        <f>VLOOKUP($G431,county_facts!$A:$BB,35,FALSE)</f>
        <v>25.2</v>
      </c>
      <c r="AN431">
        <f>VLOOKUP($G431,county_facts!$A:$BB,36,FALSE)</f>
        <v>442</v>
      </c>
      <c r="AO431">
        <f>VLOOKUP($G431,county_facts!$A:$BB,37,FALSE)</f>
        <v>4256</v>
      </c>
      <c r="AP431">
        <f>VLOOKUP($G431,county_facts!$A:$BB,38,FALSE)</f>
        <v>-4.9000000000000004</v>
      </c>
      <c r="AQ431">
        <f>VLOOKUP($G431,county_facts!$A:$BB,39,FALSE)</f>
        <v>1008</v>
      </c>
      <c r="AR431">
        <f>VLOOKUP($G431,county_facts!$A:$BB,40,FALSE)</f>
        <v>1586</v>
      </c>
      <c r="AS431">
        <f>VLOOKUP($G431,county_facts!$A:$BB,41,FALSE)</f>
        <v>0</v>
      </c>
      <c r="AT431">
        <f>VLOOKUP($G431,county_facts!$A:$BB,42,FALSE)</f>
        <v>0</v>
      </c>
      <c r="AU431">
        <f>VLOOKUP($G431,county_facts!$A:$BB,43,FALSE)</f>
        <v>0</v>
      </c>
      <c r="AV431">
        <f>VLOOKUP($G431,county_facts!$A:$BB,44,FALSE)</f>
        <v>0</v>
      </c>
      <c r="AW431">
        <f>VLOOKUP($G431,county_facts!$A:$BB,45,FALSE)</f>
        <v>12.1</v>
      </c>
      <c r="AX431">
        <f>VLOOKUP($G431,county_facts!$A:$BB,46,FALSE)</f>
        <v>37.299999999999997</v>
      </c>
      <c r="AY431">
        <f>VLOOKUP($G431,county_facts!$A:$BB,47,FALSE)</f>
        <v>0</v>
      </c>
      <c r="AZ431">
        <f>VLOOKUP($G431,county_facts!$A:$BB,48,FALSE)</f>
        <v>59844</v>
      </c>
      <c r="BA431">
        <f>VLOOKUP($G431,county_facts!$A:$BB,49,FALSE)</f>
        <v>171450</v>
      </c>
      <c r="BB431">
        <f>VLOOKUP($G431,county_facts!$A:$BB,50,FALSE)</f>
        <v>9166</v>
      </c>
      <c r="BC431">
        <f>VLOOKUP($G431,county_facts!$A:$BB,51,FALSE)</f>
        <v>20313</v>
      </c>
      <c r="BD431">
        <f>VLOOKUP($G431,county_facts!$A:$BB,52,FALSE)</f>
        <v>2</v>
      </c>
      <c r="BE431">
        <f>VLOOKUP($G431,county_facts!$A:$BB,53,FALSE)</f>
        <v>1261.96</v>
      </c>
      <c r="BF431">
        <f>VLOOKUP($G431,county_facts!$A:$BB,54,FALSE)</f>
        <v>14.9</v>
      </c>
    </row>
    <row r="432" spans="1:58" x14ac:dyDescent="0.3">
      <c r="A432" t="s">
        <v>9</v>
      </c>
      <c r="B432" t="s">
        <v>23</v>
      </c>
      <c r="C432">
        <v>549</v>
      </c>
      <c r="D432" t="s">
        <v>189</v>
      </c>
      <c r="E432">
        <v>1004</v>
      </c>
      <c r="F432">
        <v>0.54681274899999999</v>
      </c>
      <c r="G432">
        <v>8087</v>
      </c>
      <c r="H432">
        <f>VLOOKUP($G432,county_facts!$A:$BB,4,FALSE)</f>
        <v>28328</v>
      </c>
      <c r="I432">
        <f>VLOOKUP($G432,county_facts!$A:$BB,5,FALSE)</f>
        <v>28159</v>
      </c>
      <c r="J432">
        <f>VLOOKUP($G432,county_facts!$A:$BB,6,FALSE)</f>
        <v>0.6</v>
      </c>
      <c r="K432">
        <f>VLOOKUP($G432,county_facts!$A:$BB,7,FALSE)</f>
        <v>28159</v>
      </c>
      <c r="L432">
        <f>VLOOKUP($G432,county_facts!$A:$BB,8,FALSE)</f>
        <v>7.6</v>
      </c>
      <c r="M432">
        <f>VLOOKUP($G432,county_facts!$A:$BB,9,FALSE)</f>
        <v>26.4</v>
      </c>
      <c r="N432">
        <f>VLOOKUP($G432,county_facts!$A:$BB,10,FALSE)</f>
        <v>15.4</v>
      </c>
      <c r="O432">
        <f>VLOOKUP($G432,county_facts!$A:$BB,11,FALSE)</f>
        <v>50.2</v>
      </c>
      <c r="P432">
        <f>VLOOKUP($G432,county_facts!$A:$BB,12,FALSE)</f>
        <v>92.8</v>
      </c>
      <c r="Q432">
        <f>VLOOKUP($G432,county_facts!$A:$BB,13,FALSE)</f>
        <v>3.1</v>
      </c>
      <c r="R432">
        <f>VLOOKUP($G432,county_facts!$A:$BB,14,FALSE)</f>
        <v>1.6</v>
      </c>
      <c r="S432">
        <f>VLOOKUP($G432,county_facts!$A:$BB,15,FALSE)</f>
        <v>0.7</v>
      </c>
      <c r="T432">
        <f>VLOOKUP($G432,county_facts!$A:$BB,16,FALSE)</f>
        <v>0.3</v>
      </c>
      <c r="U432">
        <f>VLOOKUP($G432,county_facts!$A:$BB,17,FALSE)</f>
        <v>1.5</v>
      </c>
      <c r="V432">
        <f>VLOOKUP($G432,county_facts!$A:$BB,18,FALSE)</f>
        <v>35.299999999999997</v>
      </c>
      <c r="W432">
        <f>VLOOKUP($G432,county_facts!$A:$BB,19,FALSE)</f>
        <v>60.1</v>
      </c>
      <c r="X432">
        <f>VLOOKUP($G432,county_facts!$A:$BB,20,FALSE)</f>
        <v>80.599999999999994</v>
      </c>
      <c r="Y432">
        <f>VLOOKUP($G432,county_facts!$A:$BB,21,FALSE)</f>
        <v>12.6</v>
      </c>
      <c r="Z432">
        <f>VLOOKUP($G432,county_facts!$A:$BB,22,FALSE)</f>
        <v>26.5</v>
      </c>
      <c r="AA432">
        <f>VLOOKUP($G432,county_facts!$A:$BB,23,FALSE)</f>
        <v>78.8</v>
      </c>
      <c r="AB432">
        <f>VLOOKUP($G432,county_facts!$A:$BB,24,FALSE)</f>
        <v>15.1</v>
      </c>
      <c r="AC432">
        <f>VLOOKUP($G432,county_facts!$A:$BB,25,FALSE)</f>
        <v>1638</v>
      </c>
      <c r="AD432">
        <f>VLOOKUP($G432,county_facts!$A:$BB,26,FALSE)</f>
        <v>16.5</v>
      </c>
      <c r="AE432">
        <f>VLOOKUP($G432,county_facts!$A:$BB,27,FALSE)</f>
        <v>11474</v>
      </c>
      <c r="AF432">
        <f>VLOOKUP($G432,county_facts!$A:$BB,28,FALSE)</f>
        <v>63.5</v>
      </c>
      <c r="AG432">
        <f>VLOOKUP($G432,county_facts!$A:$BB,29,FALSE)</f>
        <v>14.8</v>
      </c>
      <c r="AH432">
        <f>VLOOKUP($G432,county_facts!$A:$BB,30,FALSE)</f>
        <v>137000</v>
      </c>
      <c r="AI432">
        <f>VLOOKUP($G432,county_facts!$A:$BB,31,FALSE)</f>
        <v>10446</v>
      </c>
      <c r="AJ432">
        <f>VLOOKUP($G432,county_facts!$A:$BB,32,FALSE)</f>
        <v>2.65</v>
      </c>
      <c r="AK432">
        <f>VLOOKUP($G432,county_facts!$A:$BB,33,FALSE)</f>
        <v>20680</v>
      </c>
      <c r="AL432">
        <f>VLOOKUP($G432,county_facts!$A:$BB,34,FALSE)</f>
        <v>43774</v>
      </c>
      <c r="AM432">
        <f>VLOOKUP($G432,county_facts!$A:$BB,35,FALSE)</f>
        <v>13.3</v>
      </c>
      <c r="AN432">
        <f>VLOOKUP($G432,county_facts!$A:$BB,36,FALSE)</f>
        <v>667</v>
      </c>
      <c r="AO432">
        <f>VLOOKUP($G432,county_facts!$A:$BB,37,FALSE)</f>
        <v>8794</v>
      </c>
      <c r="AP432">
        <f>VLOOKUP($G432,county_facts!$A:$BB,38,FALSE)</f>
        <v>-2.2999999999999998</v>
      </c>
      <c r="AQ432">
        <f>VLOOKUP($G432,county_facts!$A:$BB,39,FALSE)</f>
        <v>1701</v>
      </c>
      <c r="AR432">
        <f>VLOOKUP($G432,county_facts!$A:$BB,40,FALSE)</f>
        <v>2137</v>
      </c>
      <c r="AS432">
        <f>VLOOKUP($G432,county_facts!$A:$BB,41,FALSE)</f>
        <v>0</v>
      </c>
      <c r="AT432">
        <f>VLOOKUP($G432,county_facts!$A:$BB,42,FALSE)</f>
        <v>0</v>
      </c>
      <c r="AU432">
        <f>VLOOKUP($G432,county_facts!$A:$BB,43,FALSE)</f>
        <v>0</v>
      </c>
      <c r="AV432">
        <f>VLOOKUP($G432,county_facts!$A:$BB,44,FALSE)</f>
        <v>0</v>
      </c>
      <c r="AW432">
        <f>VLOOKUP($G432,county_facts!$A:$BB,45,FALSE)</f>
        <v>7.9</v>
      </c>
      <c r="AX432">
        <f>VLOOKUP($G432,county_facts!$A:$BB,46,FALSE)</f>
        <v>24.1</v>
      </c>
      <c r="AY432">
        <f>VLOOKUP($G432,county_facts!$A:$BB,47,FALSE)</f>
        <v>0</v>
      </c>
      <c r="AZ432">
        <f>VLOOKUP($G432,county_facts!$A:$BB,48,FALSE)</f>
        <v>0</v>
      </c>
      <c r="BA432">
        <f>VLOOKUP($G432,county_facts!$A:$BB,49,FALSE)</f>
        <v>232820</v>
      </c>
      <c r="BB432">
        <f>VLOOKUP($G432,county_facts!$A:$BB,50,FALSE)</f>
        <v>8450</v>
      </c>
      <c r="BC432">
        <f>VLOOKUP($G432,county_facts!$A:$BB,51,FALSE)</f>
        <v>27652</v>
      </c>
      <c r="BD432">
        <f>VLOOKUP($G432,county_facts!$A:$BB,52,FALSE)</f>
        <v>20</v>
      </c>
      <c r="BE432">
        <f>VLOOKUP($G432,county_facts!$A:$BB,53,FALSE)</f>
        <v>1280.43</v>
      </c>
      <c r="BF432">
        <f>VLOOKUP($G432,county_facts!$A:$BB,54,FALSE)</f>
        <v>22</v>
      </c>
    </row>
    <row r="433" spans="1:58" x14ac:dyDescent="0.3">
      <c r="A433" t="s">
        <v>6</v>
      </c>
      <c r="B433" t="s">
        <v>23</v>
      </c>
      <c r="C433">
        <v>455</v>
      </c>
      <c r="D433" t="s">
        <v>189</v>
      </c>
      <c r="E433">
        <v>1004</v>
      </c>
      <c r="F433">
        <v>0.45318725100000001</v>
      </c>
      <c r="G433">
        <v>8087</v>
      </c>
      <c r="H433">
        <f>VLOOKUP($G433,county_facts!$A:$BB,4,FALSE)</f>
        <v>28328</v>
      </c>
      <c r="I433">
        <f>VLOOKUP($G433,county_facts!$A:$BB,5,FALSE)</f>
        <v>28159</v>
      </c>
      <c r="J433">
        <f>VLOOKUP($G433,county_facts!$A:$BB,6,FALSE)</f>
        <v>0.6</v>
      </c>
      <c r="K433">
        <f>VLOOKUP($G433,county_facts!$A:$BB,7,FALSE)</f>
        <v>28159</v>
      </c>
      <c r="L433">
        <f>VLOOKUP($G433,county_facts!$A:$BB,8,FALSE)</f>
        <v>7.6</v>
      </c>
      <c r="M433">
        <f>VLOOKUP($G433,county_facts!$A:$BB,9,FALSE)</f>
        <v>26.4</v>
      </c>
      <c r="N433">
        <f>VLOOKUP($G433,county_facts!$A:$BB,10,FALSE)</f>
        <v>15.4</v>
      </c>
      <c r="O433">
        <f>VLOOKUP($G433,county_facts!$A:$BB,11,FALSE)</f>
        <v>50.2</v>
      </c>
      <c r="P433">
        <f>VLOOKUP($G433,county_facts!$A:$BB,12,FALSE)</f>
        <v>92.8</v>
      </c>
      <c r="Q433">
        <f>VLOOKUP($G433,county_facts!$A:$BB,13,FALSE)</f>
        <v>3.1</v>
      </c>
      <c r="R433">
        <f>VLOOKUP($G433,county_facts!$A:$BB,14,FALSE)</f>
        <v>1.6</v>
      </c>
      <c r="S433">
        <f>VLOOKUP($G433,county_facts!$A:$BB,15,FALSE)</f>
        <v>0.7</v>
      </c>
      <c r="T433">
        <f>VLOOKUP($G433,county_facts!$A:$BB,16,FALSE)</f>
        <v>0.3</v>
      </c>
      <c r="U433">
        <f>VLOOKUP($G433,county_facts!$A:$BB,17,FALSE)</f>
        <v>1.5</v>
      </c>
      <c r="V433">
        <f>VLOOKUP($G433,county_facts!$A:$BB,18,FALSE)</f>
        <v>35.299999999999997</v>
      </c>
      <c r="W433">
        <f>VLOOKUP($G433,county_facts!$A:$BB,19,FALSE)</f>
        <v>60.1</v>
      </c>
      <c r="X433">
        <f>VLOOKUP($G433,county_facts!$A:$BB,20,FALSE)</f>
        <v>80.599999999999994</v>
      </c>
      <c r="Y433">
        <f>VLOOKUP($G433,county_facts!$A:$BB,21,FALSE)</f>
        <v>12.6</v>
      </c>
      <c r="Z433">
        <f>VLOOKUP($G433,county_facts!$A:$BB,22,FALSE)</f>
        <v>26.5</v>
      </c>
      <c r="AA433">
        <f>VLOOKUP($G433,county_facts!$A:$BB,23,FALSE)</f>
        <v>78.8</v>
      </c>
      <c r="AB433">
        <f>VLOOKUP($G433,county_facts!$A:$BB,24,FALSE)</f>
        <v>15.1</v>
      </c>
      <c r="AC433">
        <f>VLOOKUP($G433,county_facts!$A:$BB,25,FALSE)</f>
        <v>1638</v>
      </c>
      <c r="AD433">
        <f>VLOOKUP($G433,county_facts!$A:$BB,26,FALSE)</f>
        <v>16.5</v>
      </c>
      <c r="AE433">
        <f>VLOOKUP($G433,county_facts!$A:$BB,27,FALSE)</f>
        <v>11474</v>
      </c>
      <c r="AF433">
        <f>VLOOKUP($G433,county_facts!$A:$BB,28,FALSE)</f>
        <v>63.5</v>
      </c>
      <c r="AG433">
        <f>VLOOKUP($G433,county_facts!$A:$BB,29,FALSE)</f>
        <v>14.8</v>
      </c>
      <c r="AH433">
        <f>VLOOKUP($G433,county_facts!$A:$BB,30,FALSE)</f>
        <v>137000</v>
      </c>
      <c r="AI433">
        <f>VLOOKUP($G433,county_facts!$A:$BB,31,FALSE)</f>
        <v>10446</v>
      </c>
      <c r="AJ433">
        <f>VLOOKUP($G433,county_facts!$A:$BB,32,FALSE)</f>
        <v>2.65</v>
      </c>
      <c r="AK433">
        <f>VLOOKUP($G433,county_facts!$A:$BB,33,FALSE)</f>
        <v>20680</v>
      </c>
      <c r="AL433">
        <f>VLOOKUP($G433,county_facts!$A:$BB,34,FALSE)</f>
        <v>43774</v>
      </c>
      <c r="AM433">
        <f>VLOOKUP($G433,county_facts!$A:$BB,35,FALSE)</f>
        <v>13.3</v>
      </c>
      <c r="AN433">
        <f>VLOOKUP($G433,county_facts!$A:$BB,36,FALSE)</f>
        <v>667</v>
      </c>
      <c r="AO433">
        <f>VLOOKUP($G433,county_facts!$A:$BB,37,FALSE)</f>
        <v>8794</v>
      </c>
      <c r="AP433">
        <f>VLOOKUP($G433,county_facts!$A:$BB,38,FALSE)</f>
        <v>-2.2999999999999998</v>
      </c>
      <c r="AQ433">
        <f>VLOOKUP($G433,county_facts!$A:$BB,39,FALSE)</f>
        <v>1701</v>
      </c>
      <c r="AR433">
        <f>VLOOKUP($G433,county_facts!$A:$BB,40,FALSE)</f>
        <v>2137</v>
      </c>
      <c r="AS433">
        <f>VLOOKUP($G433,county_facts!$A:$BB,41,FALSE)</f>
        <v>0</v>
      </c>
      <c r="AT433">
        <f>VLOOKUP($G433,county_facts!$A:$BB,42,FALSE)</f>
        <v>0</v>
      </c>
      <c r="AU433">
        <f>VLOOKUP($G433,county_facts!$A:$BB,43,FALSE)</f>
        <v>0</v>
      </c>
      <c r="AV433">
        <f>VLOOKUP($G433,county_facts!$A:$BB,44,FALSE)</f>
        <v>0</v>
      </c>
      <c r="AW433">
        <f>VLOOKUP($G433,county_facts!$A:$BB,45,FALSE)</f>
        <v>7.9</v>
      </c>
      <c r="AX433">
        <f>VLOOKUP($G433,county_facts!$A:$BB,46,FALSE)</f>
        <v>24.1</v>
      </c>
      <c r="AY433">
        <f>VLOOKUP($G433,county_facts!$A:$BB,47,FALSE)</f>
        <v>0</v>
      </c>
      <c r="AZ433">
        <f>VLOOKUP($G433,county_facts!$A:$BB,48,FALSE)</f>
        <v>0</v>
      </c>
      <c r="BA433">
        <f>VLOOKUP($G433,county_facts!$A:$BB,49,FALSE)</f>
        <v>232820</v>
      </c>
      <c r="BB433">
        <f>VLOOKUP($G433,county_facts!$A:$BB,50,FALSE)</f>
        <v>8450</v>
      </c>
      <c r="BC433">
        <f>VLOOKUP($G433,county_facts!$A:$BB,51,FALSE)</f>
        <v>27652</v>
      </c>
      <c r="BD433">
        <f>VLOOKUP($G433,county_facts!$A:$BB,52,FALSE)</f>
        <v>20</v>
      </c>
      <c r="BE433">
        <f>VLOOKUP($G433,county_facts!$A:$BB,53,FALSE)</f>
        <v>1280.43</v>
      </c>
      <c r="BF433">
        <f>VLOOKUP($G433,county_facts!$A:$BB,54,FALSE)</f>
        <v>22</v>
      </c>
    </row>
    <row r="434" spans="1:58" x14ac:dyDescent="0.3">
      <c r="A434" t="s">
        <v>9</v>
      </c>
      <c r="B434" t="s">
        <v>205</v>
      </c>
      <c r="C434">
        <v>1169</v>
      </c>
      <c r="D434" t="s">
        <v>189</v>
      </c>
      <c r="E434">
        <v>2309</v>
      </c>
      <c r="F434">
        <v>0.50627977499999999</v>
      </c>
      <c r="G434">
        <v>8085</v>
      </c>
      <c r="H434">
        <f>VLOOKUP($G434,county_facts!$A:$BB,4,FALSE)</f>
        <v>40873</v>
      </c>
      <c r="I434">
        <f>VLOOKUP($G434,county_facts!$A:$BB,5,FALSE)</f>
        <v>41278</v>
      </c>
      <c r="J434">
        <f>VLOOKUP($G434,county_facts!$A:$BB,6,FALSE)</f>
        <v>-1</v>
      </c>
      <c r="K434">
        <f>VLOOKUP($G434,county_facts!$A:$BB,7,FALSE)</f>
        <v>41276</v>
      </c>
      <c r="L434">
        <f>VLOOKUP($G434,county_facts!$A:$BB,8,FALSE)</f>
        <v>5.6</v>
      </c>
      <c r="M434">
        <f>VLOOKUP($G434,county_facts!$A:$BB,9,FALSE)</f>
        <v>22.5</v>
      </c>
      <c r="N434">
        <f>VLOOKUP($G434,county_facts!$A:$BB,10,FALSE)</f>
        <v>21.3</v>
      </c>
      <c r="O434">
        <f>VLOOKUP($G434,county_facts!$A:$BB,11,FALSE)</f>
        <v>50.8</v>
      </c>
      <c r="P434">
        <f>VLOOKUP($G434,county_facts!$A:$BB,12,FALSE)</f>
        <v>94.3</v>
      </c>
      <c r="Q434">
        <f>VLOOKUP($G434,county_facts!$A:$BB,13,FALSE)</f>
        <v>0.7</v>
      </c>
      <c r="R434">
        <f>VLOOKUP($G434,county_facts!$A:$BB,14,FALSE)</f>
        <v>1.8</v>
      </c>
      <c r="S434">
        <f>VLOOKUP($G434,county_facts!$A:$BB,15,FALSE)</f>
        <v>0.8</v>
      </c>
      <c r="T434">
        <f>VLOOKUP($G434,county_facts!$A:$BB,16,FALSE)</f>
        <v>0.3</v>
      </c>
      <c r="U434">
        <f>VLOOKUP($G434,county_facts!$A:$BB,17,FALSE)</f>
        <v>2</v>
      </c>
      <c r="V434">
        <f>VLOOKUP($G434,county_facts!$A:$BB,18,FALSE)</f>
        <v>20.2</v>
      </c>
      <c r="W434">
        <f>VLOOKUP($G434,county_facts!$A:$BB,19,FALSE)</f>
        <v>76.5</v>
      </c>
      <c r="X434">
        <f>VLOOKUP($G434,county_facts!$A:$BB,20,FALSE)</f>
        <v>82.8</v>
      </c>
      <c r="Y434">
        <f>VLOOKUP($G434,county_facts!$A:$BB,21,FALSE)</f>
        <v>7.3</v>
      </c>
      <c r="Z434">
        <f>VLOOKUP($G434,county_facts!$A:$BB,22,FALSE)</f>
        <v>13.3</v>
      </c>
      <c r="AA434">
        <f>VLOOKUP($G434,county_facts!$A:$BB,23,FALSE)</f>
        <v>85.7</v>
      </c>
      <c r="AB434">
        <f>VLOOKUP($G434,county_facts!$A:$BB,24,FALSE)</f>
        <v>24.5</v>
      </c>
      <c r="AC434">
        <f>VLOOKUP($G434,county_facts!$A:$BB,25,FALSE)</f>
        <v>3280</v>
      </c>
      <c r="AD434">
        <f>VLOOKUP($G434,county_facts!$A:$BB,26,FALSE)</f>
        <v>20.3</v>
      </c>
      <c r="AE434">
        <f>VLOOKUP($G434,county_facts!$A:$BB,27,FALSE)</f>
        <v>18338</v>
      </c>
      <c r="AF434">
        <f>VLOOKUP($G434,county_facts!$A:$BB,28,FALSE)</f>
        <v>73.099999999999994</v>
      </c>
      <c r="AG434">
        <f>VLOOKUP($G434,county_facts!$A:$BB,29,FALSE)</f>
        <v>8.6999999999999993</v>
      </c>
      <c r="AH434">
        <f>VLOOKUP($G434,county_facts!$A:$BB,30,FALSE)</f>
        <v>193700</v>
      </c>
      <c r="AI434">
        <f>VLOOKUP($G434,county_facts!$A:$BB,31,FALSE)</f>
        <v>16586</v>
      </c>
      <c r="AJ434">
        <f>VLOOKUP($G434,county_facts!$A:$BB,32,FALSE)</f>
        <v>2.44</v>
      </c>
      <c r="AK434">
        <f>VLOOKUP($G434,county_facts!$A:$BB,33,FALSE)</f>
        <v>22897</v>
      </c>
      <c r="AL434">
        <f>VLOOKUP($G434,county_facts!$A:$BB,34,FALSE)</f>
        <v>45718</v>
      </c>
      <c r="AM434">
        <f>VLOOKUP($G434,county_facts!$A:$BB,35,FALSE)</f>
        <v>16</v>
      </c>
      <c r="AN434">
        <f>VLOOKUP($G434,county_facts!$A:$BB,36,FALSE)</f>
        <v>1270</v>
      </c>
      <c r="AO434">
        <f>VLOOKUP($G434,county_facts!$A:$BB,37,FALSE)</f>
        <v>11253</v>
      </c>
      <c r="AP434">
        <f>VLOOKUP($G434,county_facts!$A:$BB,38,FALSE)</f>
        <v>5.8</v>
      </c>
      <c r="AQ434">
        <f>VLOOKUP($G434,county_facts!$A:$BB,39,FALSE)</f>
        <v>3557</v>
      </c>
      <c r="AR434">
        <f>VLOOKUP($G434,county_facts!$A:$BB,40,FALSE)</f>
        <v>5538</v>
      </c>
      <c r="AS434">
        <f>VLOOKUP($G434,county_facts!$A:$BB,41,FALSE)</f>
        <v>0</v>
      </c>
      <c r="AT434">
        <f>VLOOKUP($G434,county_facts!$A:$BB,42,FALSE)</f>
        <v>0</v>
      </c>
      <c r="AU434">
        <f>VLOOKUP($G434,county_facts!$A:$BB,43,FALSE)</f>
        <v>0</v>
      </c>
      <c r="AV434">
        <f>VLOOKUP($G434,county_facts!$A:$BB,44,FALSE)</f>
        <v>0</v>
      </c>
      <c r="AW434">
        <f>VLOOKUP($G434,county_facts!$A:$BB,45,FALSE)</f>
        <v>5.0999999999999996</v>
      </c>
      <c r="AX434">
        <f>VLOOKUP($G434,county_facts!$A:$BB,46,FALSE)</f>
        <v>29.7</v>
      </c>
      <c r="AY434">
        <f>VLOOKUP($G434,county_facts!$A:$BB,47,FALSE)</f>
        <v>218197</v>
      </c>
      <c r="AZ434">
        <f>VLOOKUP($G434,county_facts!$A:$BB,48,FALSE)</f>
        <v>0</v>
      </c>
      <c r="BA434">
        <f>VLOOKUP($G434,county_facts!$A:$BB,49,FALSE)</f>
        <v>610875</v>
      </c>
      <c r="BB434">
        <f>VLOOKUP($G434,county_facts!$A:$BB,50,FALSE)</f>
        <v>15484</v>
      </c>
      <c r="BC434">
        <f>VLOOKUP($G434,county_facts!$A:$BB,51,FALSE)</f>
        <v>51053</v>
      </c>
      <c r="BD434">
        <f>VLOOKUP($G434,county_facts!$A:$BB,52,FALSE)</f>
        <v>89</v>
      </c>
      <c r="BE434">
        <f>VLOOKUP($G434,county_facts!$A:$BB,53,FALSE)</f>
        <v>2240.6999999999998</v>
      </c>
      <c r="BF434">
        <f>VLOOKUP($G434,county_facts!$A:$BB,54,FALSE)</f>
        <v>18.399999999999999</v>
      </c>
    </row>
    <row r="435" spans="1:58" x14ac:dyDescent="0.3">
      <c r="A435" t="s">
        <v>6</v>
      </c>
      <c r="B435" t="s">
        <v>205</v>
      </c>
      <c r="C435">
        <v>1140</v>
      </c>
      <c r="D435" t="s">
        <v>189</v>
      </c>
      <c r="E435">
        <v>2309</v>
      </c>
      <c r="F435">
        <v>0.49372022500000001</v>
      </c>
      <c r="G435">
        <v>8085</v>
      </c>
      <c r="H435">
        <f>VLOOKUP($G435,county_facts!$A:$BB,4,FALSE)</f>
        <v>40873</v>
      </c>
      <c r="I435">
        <f>VLOOKUP($G435,county_facts!$A:$BB,5,FALSE)</f>
        <v>41278</v>
      </c>
      <c r="J435">
        <f>VLOOKUP($G435,county_facts!$A:$BB,6,FALSE)</f>
        <v>-1</v>
      </c>
      <c r="K435">
        <f>VLOOKUP($G435,county_facts!$A:$BB,7,FALSE)</f>
        <v>41276</v>
      </c>
      <c r="L435">
        <f>VLOOKUP($G435,county_facts!$A:$BB,8,FALSE)</f>
        <v>5.6</v>
      </c>
      <c r="M435">
        <f>VLOOKUP($G435,county_facts!$A:$BB,9,FALSE)</f>
        <v>22.5</v>
      </c>
      <c r="N435">
        <f>VLOOKUP($G435,county_facts!$A:$BB,10,FALSE)</f>
        <v>21.3</v>
      </c>
      <c r="O435">
        <f>VLOOKUP($G435,county_facts!$A:$BB,11,FALSE)</f>
        <v>50.8</v>
      </c>
      <c r="P435">
        <f>VLOOKUP($G435,county_facts!$A:$BB,12,FALSE)</f>
        <v>94.3</v>
      </c>
      <c r="Q435">
        <f>VLOOKUP($G435,county_facts!$A:$BB,13,FALSE)</f>
        <v>0.7</v>
      </c>
      <c r="R435">
        <f>VLOOKUP($G435,county_facts!$A:$BB,14,FALSE)</f>
        <v>1.8</v>
      </c>
      <c r="S435">
        <f>VLOOKUP($G435,county_facts!$A:$BB,15,FALSE)</f>
        <v>0.8</v>
      </c>
      <c r="T435">
        <f>VLOOKUP($G435,county_facts!$A:$BB,16,FALSE)</f>
        <v>0.3</v>
      </c>
      <c r="U435">
        <f>VLOOKUP($G435,county_facts!$A:$BB,17,FALSE)</f>
        <v>2</v>
      </c>
      <c r="V435">
        <f>VLOOKUP($G435,county_facts!$A:$BB,18,FALSE)</f>
        <v>20.2</v>
      </c>
      <c r="W435">
        <f>VLOOKUP($G435,county_facts!$A:$BB,19,FALSE)</f>
        <v>76.5</v>
      </c>
      <c r="X435">
        <f>VLOOKUP($G435,county_facts!$A:$BB,20,FALSE)</f>
        <v>82.8</v>
      </c>
      <c r="Y435">
        <f>VLOOKUP($G435,county_facts!$A:$BB,21,FALSE)</f>
        <v>7.3</v>
      </c>
      <c r="Z435">
        <f>VLOOKUP($G435,county_facts!$A:$BB,22,FALSE)</f>
        <v>13.3</v>
      </c>
      <c r="AA435">
        <f>VLOOKUP($G435,county_facts!$A:$BB,23,FALSE)</f>
        <v>85.7</v>
      </c>
      <c r="AB435">
        <f>VLOOKUP($G435,county_facts!$A:$BB,24,FALSE)</f>
        <v>24.5</v>
      </c>
      <c r="AC435">
        <f>VLOOKUP($G435,county_facts!$A:$BB,25,FALSE)</f>
        <v>3280</v>
      </c>
      <c r="AD435">
        <f>VLOOKUP($G435,county_facts!$A:$BB,26,FALSE)</f>
        <v>20.3</v>
      </c>
      <c r="AE435">
        <f>VLOOKUP($G435,county_facts!$A:$BB,27,FALSE)</f>
        <v>18338</v>
      </c>
      <c r="AF435">
        <f>VLOOKUP($G435,county_facts!$A:$BB,28,FALSE)</f>
        <v>73.099999999999994</v>
      </c>
      <c r="AG435">
        <f>VLOOKUP($G435,county_facts!$A:$BB,29,FALSE)</f>
        <v>8.6999999999999993</v>
      </c>
      <c r="AH435">
        <f>VLOOKUP($G435,county_facts!$A:$BB,30,FALSE)</f>
        <v>193700</v>
      </c>
      <c r="AI435">
        <f>VLOOKUP($G435,county_facts!$A:$BB,31,FALSE)</f>
        <v>16586</v>
      </c>
      <c r="AJ435">
        <f>VLOOKUP($G435,county_facts!$A:$BB,32,FALSE)</f>
        <v>2.44</v>
      </c>
      <c r="AK435">
        <f>VLOOKUP($G435,county_facts!$A:$BB,33,FALSE)</f>
        <v>22897</v>
      </c>
      <c r="AL435">
        <f>VLOOKUP($G435,county_facts!$A:$BB,34,FALSE)</f>
        <v>45718</v>
      </c>
      <c r="AM435">
        <f>VLOOKUP($G435,county_facts!$A:$BB,35,FALSE)</f>
        <v>16</v>
      </c>
      <c r="AN435">
        <f>VLOOKUP($G435,county_facts!$A:$BB,36,FALSE)</f>
        <v>1270</v>
      </c>
      <c r="AO435">
        <f>VLOOKUP($G435,county_facts!$A:$BB,37,FALSE)</f>
        <v>11253</v>
      </c>
      <c r="AP435">
        <f>VLOOKUP($G435,county_facts!$A:$BB,38,FALSE)</f>
        <v>5.8</v>
      </c>
      <c r="AQ435">
        <f>VLOOKUP($G435,county_facts!$A:$BB,39,FALSE)</f>
        <v>3557</v>
      </c>
      <c r="AR435">
        <f>VLOOKUP($G435,county_facts!$A:$BB,40,FALSE)</f>
        <v>5538</v>
      </c>
      <c r="AS435">
        <f>VLOOKUP($G435,county_facts!$A:$BB,41,FALSE)</f>
        <v>0</v>
      </c>
      <c r="AT435">
        <f>VLOOKUP($G435,county_facts!$A:$BB,42,FALSE)</f>
        <v>0</v>
      </c>
      <c r="AU435">
        <f>VLOOKUP($G435,county_facts!$A:$BB,43,FALSE)</f>
        <v>0</v>
      </c>
      <c r="AV435">
        <f>VLOOKUP($G435,county_facts!$A:$BB,44,FALSE)</f>
        <v>0</v>
      </c>
      <c r="AW435">
        <f>VLOOKUP($G435,county_facts!$A:$BB,45,FALSE)</f>
        <v>5.0999999999999996</v>
      </c>
      <c r="AX435">
        <f>VLOOKUP($G435,county_facts!$A:$BB,46,FALSE)</f>
        <v>29.7</v>
      </c>
      <c r="AY435">
        <f>VLOOKUP($G435,county_facts!$A:$BB,47,FALSE)</f>
        <v>218197</v>
      </c>
      <c r="AZ435">
        <f>VLOOKUP($G435,county_facts!$A:$BB,48,FALSE)</f>
        <v>0</v>
      </c>
      <c r="BA435">
        <f>VLOOKUP($G435,county_facts!$A:$BB,49,FALSE)</f>
        <v>610875</v>
      </c>
      <c r="BB435">
        <f>VLOOKUP($G435,county_facts!$A:$BB,50,FALSE)</f>
        <v>15484</v>
      </c>
      <c r="BC435">
        <f>VLOOKUP($G435,county_facts!$A:$BB,51,FALSE)</f>
        <v>51053</v>
      </c>
      <c r="BD435">
        <f>VLOOKUP($G435,county_facts!$A:$BB,52,FALSE)</f>
        <v>89</v>
      </c>
      <c r="BE435">
        <f>VLOOKUP($G435,county_facts!$A:$BB,53,FALSE)</f>
        <v>2240.6999999999998</v>
      </c>
      <c r="BF435">
        <f>VLOOKUP($G435,county_facts!$A:$BB,54,FALSE)</f>
        <v>18.399999999999999</v>
      </c>
    </row>
    <row r="436" spans="1:58" x14ac:dyDescent="0.3">
      <c r="A436" t="s">
        <v>9</v>
      </c>
      <c r="B436" t="s">
        <v>206</v>
      </c>
      <c r="C436">
        <v>1218</v>
      </c>
      <c r="D436" t="s">
        <v>189</v>
      </c>
      <c r="E436">
        <v>1914</v>
      </c>
      <c r="F436">
        <v>0.63636363600000001</v>
      </c>
      <c r="G436">
        <v>8083</v>
      </c>
      <c r="H436">
        <f>VLOOKUP($G436,county_facts!$A:$BB,4,FALSE)</f>
        <v>25772</v>
      </c>
      <c r="I436">
        <f>VLOOKUP($G436,county_facts!$A:$BB,5,FALSE)</f>
        <v>25535</v>
      </c>
      <c r="J436">
        <f>VLOOKUP($G436,county_facts!$A:$BB,6,FALSE)</f>
        <v>0.9</v>
      </c>
      <c r="K436">
        <f>VLOOKUP($G436,county_facts!$A:$BB,7,FALSE)</f>
        <v>25535</v>
      </c>
      <c r="L436">
        <f>VLOOKUP($G436,county_facts!$A:$BB,8,FALSE)</f>
        <v>6.2</v>
      </c>
      <c r="M436">
        <f>VLOOKUP($G436,county_facts!$A:$BB,9,FALSE)</f>
        <v>22.7</v>
      </c>
      <c r="N436">
        <f>VLOOKUP($G436,county_facts!$A:$BB,10,FALSE)</f>
        <v>19.100000000000001</v>
      </c>
      <c r="O436">
        <f>VLOOKUP($G436,county_facts!$A:$BB,11,FALSE)</f>
        <v>50.3</v>
      </c>
      <c r="P436">
        <f>VLOOKUP($G436,county_facts!$A:$BB,12,FALSE)</f>
        <v>83.1</v>
      </c>
      <c r="Q436">
        <f>VLOOKUP($G436,county_facts!$A:$BB,13,FALSE)</f>
        <v>0.5</v>
      </c>
      <c r="R436">
        <f>VLOOKUP($G436,county_facts!$A:$BB,14,FALSE)</f>
        <v>13</v>
      </c>
      <c r="S436">
        <f>VLOOKUP($G436,county_facts!$A:$BB,15,FALSE)</f>
        <v>0.9</v>
      </c>
      <c r="T436">
        <f>VLOOKUP($G436,county_facts!$A:$BB,16,FALSE)</f>
        <v>0.1</v>
      </c>
      <c r="U436">
        <f>VLOOKUP($G436,county_facts!$A:$BB,17,FALSE)</f>
        <v>2.4</v>
      </c>
      <c r="V436">
        <f>VLOOKUP($G436,county_facts!$A:$BB,18,FALSE)</f>
        <v>12.2</v>
      </c>
      <c r="W436">
        <f>VLOOKUP($G436,county_facts!$A:$BB,19,FALSE)</f>
        <v>73.2</v>
      </c>
      <c r="X436">
        <f>VLOOKUP($G436,county_facts!$A:$BB,20,FALSE)</f>
        <v>82</v>
      </c>
      <c r="Y436">
        <f>VLOOKUP($G436,county_facts!$A:$BB,21,FALSE)</f>
        <v>2.2999999999999998</v>
      </c>
      <c r="Z436">
        <f>VLOOKUP($G436,county_facts!$A:$BB,22,FALSE)</f>
        <v>13.4</v>
      </c>
      <c r="AA436">
        <f>VLOOKUP($G436,county_facts!$A:$BB,23,FALSE)</f>
        <v>89.9</v>
      </c>
      <c r="AB436">
        <f>VLOOKUP($G436,county_facts!$A:$BB,24,FALSE)</f>
        <v>27.3</v>
      </c>
      <c r="AC436">
        <f>VLOOKUP($G436,county_facts!$A:$BB,25,FALSE)</f>
        <v>2319</v>
      </c>
      <c r="AD436">
        <f>VLOOKUP($G436,county_facts!$A:$BB,26,FALSE)</f>
        <v>22.6</v>
      </c>
      <c r="AE436">
        <f>VLOOKUP($G436,county_facts!$A:$BB,27,FALSE)</f>
        <v>11981</v>
      </c>
      <c r="AF436">
        <f>VLOOKUP($G436,county_facts!$A:$BB,28,FALSE)</f>
        <v>70.5</v>
      </c>
      <c r="AG436">
        <f>VLOOKUP($G436,county_facts!$A:$BB,29,FALSE)</f>
        <v>8.4</v>
      </c>
      <c r="AH436">
        <f>VLOOKUP($G436,county_facts!$A:$BB,30,FALSE)</f>
        <v>189400</v>
      </c>
      <c r="AI436">
        <f>VLOOKUP($G436,county_facts!$A:$BB,31,FALSE)</f>
        <v>10688</v>
      </c>
      <c r="AJ436">
        <f>VLOOKUP($G436,county_facts!$A:$BB,32,FALSE)</f>
        <v>2.36</v>
      </c>
      <c r="AK436">
        <f>VLOOKUP($G436,county_facts!$A:$BB,33,FALSE)</f>
        <v>23548</v>
      </c>
      <c r="AL436">
        <f>VLOOKUP($G436,county_facts!$A:$BB,34,FALSE)</f>
        <v>43188</v>
      </c>
      <c r="AM436">
        <f>VLOOKUP($G436,county_facts!$A:$BB,35,FALSE)</f>
        <v>19.3</v>
      </c>
      <c r="AN436">
        <f>VLOOKUP($G436,county_facts!$A:$BB,36,FALSE)</f>
        <v>758</v>
      </c>
      <c r="AO436">
        <f>VLOOKUP($G436,county_facts!$A:$BB,37,FALSE)</f>
        <v>6746</v>
      </c>
      <c r="AP436">
        <f>VLOOKUP($G436,county_facts!$A:$BB,38,FALSE)</f>
        <v>0</v>
      </c>
      <c r="AQ436">
        <f>VLOOKUP($G436,county_facts!$A:$BB,39,FALSE)</f>
        <v>2219</v>
      </c>
      <c r="AR436">
        <f>VLOOKUP($G436,county_facts!$A:$BB,40,FALSE)</f>
        <v>3068</v>
      </c>
      <c r="AS436">
        <f>VLOOKUP($G436,county_facts!$A:$BB,41,FALSE)</f>
        <v>0</v>
      </c>
      <c r="AT436">
        <f>VLOOKUP($G436,county_facts!$A:$BB,42,FALSE)</f>
        <v>2.1</v>
      </c>
      <c r="AU436">
        <f>VLOOKUP($G436,county_facts!$A:$BB,43,FALSE)</f>
        <v>0</v>
      </c>
      <c r="AV436">
        <f>VLOOKUP($G436,county_facts!$A:$BB,44,FALSE)</f>
        <v>0</v>
      </c>
      <c r="AW436">
        <f>VLOOKUP($G436,county_facts!$A:$BB,45,FALSE)</f>
        <v>0</v>
      </c>
      <c r="AX436">
        <f>VLOOKUP($G436,county_facts!$A:$BB,46,FALSE)</f>
        <v>31.4</v>
      </c>
      <c r="AY436">
        <f>VLOOKUP($G436,county_facts!$A:$BB,47,FALSE)</f>
        <v>0</v>
      </c>
      <c r="AZ436">
        <f>VLOOKUP($G436,county_facts!$A:$BB,48,FALSE)</f>
        <v>52094</v>
      </c>
      <c r="BA436">
        <f>VLOOKUP($G436,county_facts!$A:$BB,49,FALSE)</f>
        <v>301379</v>
      </c>
      <c r="BB436">
        <f>VLOOKUP($G436,county_facts!$A:$BB,50,FALSE)</f>
        <v>12003</v>
      </c>
      <c r="BC436">
        <f>VLOOKUP($G436,county_facts!$A:$BB,51,FALSE)</f>
        <v>84913</v>
      </c>
      <c r="BD436">
        <f>VLOOKUP($G436,county_facts!$A:$BB,52,FALSE)</f>
        <v>15</v>
      </c>
      <c r="BE436">
        <f>VLOOKUP($G436,county_facts!$A:$BB,53,FALSE)</f>
        <v>2029.53</v>
      </c>
      <c r="BF436">
        <f>VLOOKUP($G436,county_facts!$A:$BB,54,FALSE)</f>
        <v>12.6</v>
      </c>
    </row>
    <row r="437" spans="1:58" x14ac:dyDescent="0.3">
      <c r="A437" t="s">
        <v>6</v>
      </c>
      <c r="B437" t="s">
        <v>206</v>
      </c>
      <c r="C437">
        <v>696</v>
      </c>
      <c r="D437" t="s">
        <v>189</v>
      </c>
      <c r="E437">
        <v>1914</v>
      </c>
      <c r="F437">
        <v>0.36363636399999999</v>
      </c>
      <c r="G437">
        <v>8083</v>
      </c>
      <c r="H437">
        <f>VLOOKUP($G437,county_facts!$A:$BB,4,FALSE)</f>
        <v>25772</v>
      </c>
      <c r="I437">
        <f>VLOOKUP($G437,county_facts!$A:$BB,5,FALSE)</f>
        <v>25535</v>
      </c>
      <c r="J437">
        <f>VLOOKUP($G437,county_facts!$A:$BB,6,FALSE)</f>
        <v>0.9</v>
      </c>
      <c r="K437">
        <f>VLOOKUP($G437,county_facts!$A:$BB,7,FALSE)</f>
        <v>25535</v>
      </c>
      <c r="L437">
        <f>VLOOKUP($G437,county_facts!$A:$BB,8,FALSE)</f>
        <v>6.2</v>
      </c>
      <c r="M437">
        <f>VLOOKUP($G437,county_facts!$A:$BB,9,FALSE)</f>
        <v>22.7</v>
      </c>
      <c r="N437">
        <f>VLOOKUP($G437,county_facts!$A:$BB,10,FALSE)</f>
        <v>19.100000000000001</v>
      </c>
      <c r="O437">
        <f>VLOOKUP($G437,county_facts!$A:$BB,11,FALSE)</f>
        <v>50.3</v>
      </c>
      <c r="P437">
        <f>VLOOKUP($G437,county_facts!$A:$BB,12,FALSE)</f>
        <v>83.1</v>
      </c>
      <c r="Q437">
        <f>VLOOKUP($G437,county_facts!$A:$BB,13,FALSE)</f>
        <v>0.5</v>
      </c>
      <c r="R437">
        <f>VLOOKUP($G437,county_facts!$A:$BB,14,FALSE)</f>
        <v>13</v>
      </c>
      <c r="S437">
        <f>VLOOKUP($G437,county_facts!$A:$BB,15,FALSE)</f>
        <v>0.9</v>
      </c>
      <c r="T437">
        <f>VLOOKUP($G437,county_facts!$A:$BB,16,FALSE)</f>
        <v>0.1</v>
      </c>
      <c r="U437">
        <f>VLOOKUP($G437,county_facts!$A:$BB,17,FALSE)</f>
        <v>2.4</v>
      </c>
      <c r="V437">
        <f>VLOOKUP($G437,county_facts!$A:$BB,18,FALSE)</f>
        <v>12.2</v>
      </c>
      <c r="W437">
        <f>VLOOKUP($G437,county_facts!$A:$BB,19,FALSE)</f>
        <v>73.2</v>
      </c>
      <c r="X437">
        <f>VLOOKUP($G437,county_facts!$A:$BB,20,FALSE)</f>
        <v>82</v>
      </c>
      <c r="Y437">
        <f>VLOOKUP($G437,county_facts!$A:$BB,21,FALSE)</f>
        <v>2.2999999999999998</v>
      </c>
      <c r="Z437">
        <f>VLOOKUP($G437,county_facts!$A:$BB,22,FALSE)</f>
        <v>13.4</v>
      </c>
      <c r="AA437">
        <f>VLOOKUP($G437,county_facts!$A:$BB,23,FALSE)</f>
        <v>89.9</v>
      </c>
      <c r="AB437">
        <f>VLOOKUP($G437,county_facts!$A:$BB,24,FALSE)</f>
        <v>27.3</v>
      </c>
      <c r="AC437">
        <f>VLOOKUP($G437,county_facts!$A:$BB,25,FALSE)</f>
        <v>2319</v>
      </c>
      <c r="AD437">
        <f>VLOOKUP($G437,county_facts!$A:$BB,26,FALSE)</f>
        <v>22.6</v>
      </c>
      <c r="AE437">
        <f>VLOOKUP($G437,county_facts!$A:$BB,27,FALSE)</f>
        <v>11981</v>
      </c>
      <c r="AF437">
        <f>VLOOKUP($G437,county_facts!$A:$BB,28,FALSE)</f>
        <v>70.5</v>
      </c>
      <c r="AG437">
        <f>VLOOKUP($G437,county_facts!$A:$BB,29,FALSE)</f>
        <v>8.4</v>
      </c>
      <c r="AH437">
        <f>VLOOKUP($G437,county_facts!$A:$BB,30,FALSE)</f>
        <v>189400</v>
      </c>
      <c r="AI437">
        <f>VLOOKUP($G437,county_facts!$A:$BB,31,FALSE)</f>
        <v>10688</v>
      </c>
      <c r="AJ437">
        <f>VLOOKUP($G437,county_facts!$A:$BB,32,FALSE)</f>
        <v>2.36</v>
      </c>
      <c r="AK437">
        <f>VLOOKUP($G437,county_facts!$A:$BB,33,FALSE)</f>
        <v>23548</v>
      </c>
      <c r="AL437">
        <f>VLOOKUP($G437,county_facts!$A:$BB,34,FALSE)</f>
        <v>43188</v>
      </c>
      <c r="AM437">
        <f>VLOOKUP($G437,county_facts!$A:$BB,35,FALSE)</f>
        <v>19.3</v>
      </c>
      <c r="AN437">
        <f>VLOOKUP($G437,county_facts!$A:$BB,36,FALSE)</f>
        <v>758</v>
      </c>
      <c r="AO437">
        <f>VLOOKUP($G437,county_facts!$A:$BB,37,FALSE)</f>
        <v>6746</v>
      </c>
      <c r="AP437">
        <f>VLOOKUP($G437,county_facts!$A:$BB,38,FALSE)</f>
        <v>0</v>
      </c>
      <c r="AQ437">
        <f>VLOOKUP($G437,county_facts!$A:$BB,39,FALSE)</f>
        <v>2219</v>
      </c>
      <c r="AR437">
        <f>VLOOKUP($G437,county_facts!$A:$BB,40,FALSE)</f>
        <v>3068</v>
      </c>
      <c r="AS437">
        <f>VLOOKUP($G437,county_facts!$A:$BB,41,FALSE)</f>
        <v>0</v>
      </c>
      <c r="AT437">
        <f>VLOOKUP($G437,county_facts!$A:$BB,42,FALSE)</f>
        <v>2.1</v>
      </c>
      <c r="AU437">
        <f>VLOOKUP($G437,county_facts!$A:$BB,43,FALSE)</f>
        <v>0</v>
      </c>
      <c r="AV437">
        <f>VLOOKUP($G437,county_facts!$A:$BB,44,FALSE)</f>
        <v>0</v>
      </c>
      <c r="AW437">
        <f>VLOOKUP($G437,county_facts!$A:$BB,45,FALSE)</f>
        <v>0</v>
      </c>
      <c r="AX437">
        <f>VLOOKUP($G437,county_facts!$A:$BB,46,FALSE)</f>
        <v>31.4</v>
      </c>
      <c r="AY437">
        <f>VLOOKUP($G437,county_facts!$A:$BB,47,FALSE)</f>
        <v>0</v>
      </c>
      <c r="AZ437">
        <f>VLOOKUP($G437,county_facts!$A:$BB,48,FALSE)</f>
        <v>52094</v>
      </c>
      <c r="BA437">
        <f>VLOOKUP($G437,county_facts!$A:$BB,49,FALSE)</f>
        <v>301379</v>
      </c>
      <c r="BB437">
        <f>VLOOKUP($G437,county_facts!$A:$BB,50,FALSE)</f>
        <v>12003</v>
      </c>
      <c r="BC437">
        <f>VLOOKUP($G437,county_facts!$A:$BB,51,FALSE)</f>
        <v>84913</v>
      </c>
      <c r="BD437">
        <f>VLOOKUP($G437,county_facts!$A:$BB,52,FALSE)</f>
        <v>15</v>
      </c>
      <c r="BE437">
        <f>VLOOKUP($G437,county_facts!$A:$BB,53,FALSE)</f>
        <v>2029.53</v>
      </c>
      <c r="BF437">
        <f>VLOOKUP($G437,county_facts!$A:$BB,54,FALSE)</f>
        <v>12.6</v>
      </c>
    </row>
    <row r="438" spans="1:58" x14ac:dyDescent="0.3">
      <c r="A438" t="s">
        <v>9</v>
      </c>
      <c r="B438" t="s">
        <v>207</v>
      </c>
      <c r="C438">
        <v>201</v>
      </c>
      <c r="D438" t="s">
        <v>189</v>
      </c>
      <c r="E438">
        <v>344</v>
      </c>
      <c r="F438">
        <v>0.58430232599999998</v>
      </c>
      <c r="G438">
        <v>8081</v>
      </c>
      <c r="H438">
        <f>VLOOKUP($G438,county_facts!$A:$BB,4,FALSE)</f>
        <v>12928</v>
      </c>
      <c r="I438">
        <f>VLOOKUP($G438,county_facts!$A:$BB,5,FALSE)</f>
        <v>13795</v>
      </c>
      <c r="J438">
        <f>VLOOKUP($G438,county_facts!$A:$BB,6,FALSE)</f>
        <v>-6.3</v>
      </c>
      <c r="K438">
        <f>VLOOKUP($G438,county_facts!$A:$BB,7,FALSE)</f>
        <v>13795</v>
      </c>
      <c r="L438">
        <f>VLOOKUP($G438,county_facts!$A:$BB,8,FALSE)</f>
        <v>6.9</v>
      </c>
      <c r="M438">
        <f>VLOOKUP($G438,county_facts!$A:$BB,9,FALSE)</f>
        <v>25.9</v>
      </c>
      <c r="N438">
        <f>VLOOKUP($G438,county_facts!$A:$BB,10,FALSE)</f>
        <v>12.9</v>
      </c>
      <c r="O438">
        <f>VLOOKUP($G438,county_facts!$A:$BB,11,FALSE)</f>
        <v>48.1</v>
      </c>
      <c r="P438">
        <f>VLOOKUP($G438,county_facts!$A:$BB,12,FALSE)</f>
        <v>95.2</v>
      </c>
      <c r="Q438">
        <f>VLOOKUP($G438,county_facts!$A:$BB,13,FALSE)</f>
        <v>0.5</v>
      </c>
      <c r="R438">
        <f>VLOOKUP($G438,county_facts!$A:$BB,14,FALSE)</f>
        <v>1.5</v>
      </c>
      <c r="S438">
        <f>VLOOKUP($G438,county_facts!$A:$BB,15,FALSE)</f>
        <v>0.8</v>
      </c>
      <c r="T438">
        <f>VLOOKUP($G438,county_facts!$A:$BB,16,FALSE)</f>
        <v>0.1</v>
      </c>
      <c r="U438">
        <f>VLOOKUP($G438,county_facts!$A:$BB,17,FALSE)</f>
        <v>1.9</v>
      </c>
      <c r="V438">
        <f>VLOOKUP($G438,county_facts!$A:$BB,18,FALSE)</f>
        <v>14.3</v>
      </c>
      <c r="W438">
        <f>VLOOKUP($G438,county_facts!$A:$BB,19,FALSE)</f>
        <v>82.2</v>
      </c>
      <c r="X438">
        <f>VLOOKUP($G438,county_facts!$A:$BB,20,FALSE)</f>
        <v>85.2</v>
      </c>
      <c r="Y438">
        <f>VLOOKUP($G438,county_facts!$A:$BB,21,FALSE)</f>
        <v>5.6</v>
      </c>
      <c r="Z438">
        <f>VLOOKUP($G438,county_facts!$A:$BB,22,FALSE)</f>
        <v>10.5</v>
      </c>
      <c r="AA438">
        <f>VLOOKUP($G438,county_facts!$A:$BB,23,FALSE)</f>
        <v>89.2</v>
      </c>
      <c r="AB438">
        <f>VLOOKUP($G438,county_facts!$A:$BB,24,FALSE)</f>
        <v>15.6</v>
      </c>
      <c r="AC438">
        <f>VLOOKUP($G438,county_facts!$A:$BB,25,FALSE)</f>
        <v>1193</v>
      </c>
      <c r="AD438">
        <f>VLOOKUP($G438,county_facts!$A:$BB,26,FALSE)</f>
        <v>21.8</v>
      </c>
      <c r="AE438">
        <f>VLOOKUP($G438,county_facts!$A:$BB,27,FALSE)</f>
        <v>6162</v>
      </c>
      <c r="AF438">
        <f>VLOOKUP($G438,county_facts!$A:$BB,28,FALSE)</f>
        <v>75.900000000000006</v>
      </c>
      <c r="AG438">
        <f>VLOOKUP($G438,county_facts!$A:$BB,29,FALSE)</f>
        <v>12.1</v>
      </c>
      <c r="AH438">
        <f>VLOOKUP($G438,county_facts!$A:$BB,30,FALSE)</f>
        <v>176500</v>
      </c>
      <c r="AI438">
        <f>VLOOKUP($G438,county_facts!$A:$BB,31,FALSE)</f>
        <v>5062</v>
      </c>
      <c r="AJ438">
        <f>VLOOKUP($G438,county_facts!$A:$BB,32,FALSE)</f>
        <v>2.61</v>
      </c>
      <c r="AK438">
        <f>VLOOKUP($G438,county_facts!$A:$BB,33,FALSE)</f>
        <v>24577</v>
      </c>
      <c r="AL438">
        <f>VLOOKUP($G438,county_facts!$A:$BB,34,FALSE)</f>
        <v>53231</v>
      </c>
      <c r="AM438">
        <f>VLOOKUP($G438,county_facts!$A:$BB,35,FALSE)</f>
        <v>11.5</v>
      </c>
      <c r="AN438">
        <f>VLOOKUP($G438,county_facts!$A:$BB,36,FALSE)</f>
        <v>415</v>
      </c>
      <c r="AO438">
        <f>VLOOKUP($G438,county_facts!$A:$BB,37,FALSE)</f>
        <v>3527</v>
      </c>
      <c r="AP438">
        <f>VLOOKUP($G438,county_facts!$A:$BB,38,FALSE)</f>
        <v>3.5</v>
      </c>
      <c r="AQ438">
        <f>VLOOKUP($G438,county_facts!$A:$BB,39,FALSE)</f>
        <v>951</v>
      </c>
      <c r="AR438">
        <f>VLOOKUP($G438,county_facts!$A:$BB,40,FALSE)</f>
        <v>0</v>
      </c>
      <c r="AS438">
        <f>VLOOKUP($G438,county_facts!$A:$BB,41,FALSE)</f>
        <v>0</v>
      </c>
      <c r="AT438">
        <f>VLOOKUP($G438,county_facts!$A:$BB,42,FALSE)</f>
        <v>0</v>
      </c>
      <c r="AU438">
        <f>VLOOKUP($G438,county_facts!$A:$BB,43,FALSE)</f>
        <v>0</v>
      </c>
      <c r="AV438">
        <f>VLOOKUP($G438,county_facts!$A:$BB,44,FALSE)</f>
        <v>0</v>
      </c>
      <c r="AW438">
        <f>VLOOKUP($G438,county_facts!$A:$BB,45,FALSE)</f>
        <v>0</v>
      </c>
      <c r="AX438">
        <f>VLOOKUP($G438,county_facts!$A:$BB,46,FALSE)</f>
        <v>0</v>
      </c>
      <c r="AY438">
        <f>VLOOKUP($G438,county_facts!$A:$BB,47,FALSE)</f>
        <v>0</v>
      </c>
      <c r="AZ438">
        <f>VLOOKUP($G438,county_facts!$A:$BB,48,FALSE)</f>
        <v>73158</v>
      </c>
      <c r="BA438">
        <f>VLOOKUP($G438,county_facts!$A:$BB,49,FALSE)</f>
        <v>213043</v>
      </c>
      <c r="BB438">
        <f>VLOOKUP($G438,county_facts!$A:$BB,50,FALSE)</f>
        <v>15717</v>
      </c>
      <c r="BC438">
        <f>VLOOKUP($G438,county_facts!$A:$BB,51,FALSE)</f>
        <v>35307</v>
      </c>
      <c r="BD438">
        <f>VLOOKUP($G438,county_facts!$A:$BB,52,FALSE)</f>
        <v>9</v>
      </c>
      <c r="BE438">
        <f>VLOOKUP($G438,county_facts!$A:$BB,53,FALSE)</f>
        <v>4743.29</v>
      </c>
      <c r="BF438">
        <f>VLOOKUP($G438,county_facts!$A:$BB,54,FALSE)</f>
        <v>2.9</v>
      </c>
    </row>
    <row r="439" spans="1:58" x14ac:dyDescent="0.3">
      <c r="A439" t="s">
        <v>6</v>
      </c>
      <c r="B439" t="s">
        <v>207</v>
      </c>
      <c r="C439">
        <v>143</v>
      </c>
      <c r="D439" t="s">
        <v>189</v>
      </c>
      <c r="E439">
        <v>344</v>
      </c>
      <c r="F439">
        <v>0.41569767400000002</v>
      </c>
      <c r="G439">
        <v>8081</v>
      </c>
      <c r="H439">
        <f>VLOOKUP($G439,county_facts!$A:$BB,4,FALSE)</f>
        <v>12928</v>
      </c>
      <c r="I439">
        <f>VLOOKUP($G439,county_facts!$A:$BB,5,FALSE)</f>
        <v>13795</v>
      </c>
      <c r="J439">
        <f>VLOOKUP($G439,county_facts!$A:$BB,6,FALSE)</f>
        <v>-6.3</v>
      </c>
      <c r="K439">
        <f>VLOOKUP($G439,county_facts!$A:$BB,7,FALSE)</f>
        <v>13795</v>
      </c>
      <c r="L439">
        <f>VLOOKUP($G439,county_facts!$A:$BB,8,FALSE)</f>
        <v>6.9</v>
      </c>
      <c r="M439">
        <f>VLOOKUP($G439,county_facts!$A:$BB,9,FALSE)</f>
        <v>25.9</v>
      </c>
      <c r="N439">
        <f>VLOOKUP($G439,county_facts!$A:$BB,10,FALSE)</f>
        <v>12.9</v>
      </c>
      <c r="O439">
        <f>VLOOKUP($G439,county_facts!$A:$BB,11,FALSE)</f>
        <v>48.1</v>
      </c>
      <c r="P439">
        <f>VLOOKUP($G439,county_facts!$A:$BB,12,FALSE)</f>
        <v>95.2</v>
      </c>
      <c r="Q439">
        <f>VLOOKUP($G439,county_facts!$A:$BB,13,FALSE)</f>
        <v>0.5</v>
      </c>
      <c r="R439">
        <f>VLOOKUP($G439,county_facts!$A:$BB,14,FALSE)</f>
        <v>1.5</v>
      </c>
      <c r="S439">
        <f>VLOOKUP($G439,county_facts!$A:$BB,15,FALSE)</f>
        <v>0.8</v>
      </c>
      <c r="T439">
        <f>VLOOKUP($G439,county_facts!$A:$BB,16,FALSE)</f>
        <v>0.1</v>
      </c>
      <c r="U439">
        <f>VLOOKUP($G439,county_facts!$A:$BB,17,FALSE)</f>
        <v>1.9</v>
      </c>
      <c r="V439">
        <f>VLOOKUP($G439,county_facts!$A:$BB,18,FALSE)</f>
        <v>14.3</v>
      </c>
      <c r="W439">
        <f>VLOOKUP($G439,county_facts!$A:$BB,19,FALSE)</f>
        <v>82.2</v>
      </c>
      <c r="X439">
        <f>VLOOKUP($G439,county_facts!$A:$BB,20,FALSE)</f>
        <v>85.2</v>
      </c>
      <c r="Y439">
        <f>VLOOKUP($G439,county_facts!$A:$BB,21,FALSE)</f>
        <v>5.6</v>
      </c>
      <c r="Z439">
        <f>VLOOKUP($G439,county_facts!$A:$BB,22,FALSE)</f>
        <v>10.5</v>
      </c>
      <c r="AA439">
        <f>VLOOKUP($G439,county_facts!$A:$BB,23,FALSE)</f>
        <v>89.2</v>
      </c>
      <c r="AB439">
        <f>VLOOKUP($G439,county_facts!$A:$BB,24,FALSE)</f>
        <v>15.6</v>
      </c>
      <c r="AC439">
        <f>VLOOKUP($G439,county_facts!$A:$BB,25,FALSE)</f>
        <v>1193</v>
      </c>
      <c r="AD439">
        <f>VLOOKUP($G439,county_facts!$A:$BB,26,FALSE)</f>
        <v>21.8</v>
      </c>
      <c r="AE439">
        <f>VLOOKUP($G439,county_facts!$A:$BB,27,FALSE)</f>
        <v>6162</v>
      </c>
      <c r="AF439">
        <f>VLOOKUP($G439,county_facts!$A:$BB,28,FALSE)</f>
        <v>75.900000000000006</v>
      </c>
      <c r="AG439">
        <f>VLOOKUP($G439,county_facts!$A:$BB,29,FALSE)</f>
        <v>12.1</v>
      </c>
      <c r="AH439">
        <f>VLOOKUP($G439,county_facts!$A:$BB,30,FALSE)</f>
        <v>176500</v>
      </c>
      <c r="AI439">
        <f>VLOOKUP($G439,county_facts!$A:$BB,31,FALSE)</f>
        <v>5062</v>
      </c>
      <c r="AJ439">
        <f>VLOOKUP($G439,county_facts!$A:$BB,32,FALSE)</f>
        <v>2.61</v>
      </c>
      <c r="AK439">
        <f>VLOOKUP($G439,county_facts!$A:$BB,33,FALSE)</f>
        <v>24577</v>
      </c>
      <c r="AL439">
        <f>VLOOKUP($G439,county_facts!$A:$BB,34,FALSE)</f>
        <v>53231</v>
      </c>
      <c r="AM439">
        <f>VLOOKUP($G439,county_facts!$A:$BB,35,FALSE)</f>
        <v>11.5</v>
      </c>
      <c r="AN439">
        <f>VLOOKUP($G439,county_facts!$A:$BB,36,FALSE)</f>
        <v>415</v>
      </c>
      <c r="AO439">
        <f>VLOOKUP($G439,county_facts!$A:$BB,37,FALSE)</f>
        <v>3527</v>
      </c>
      <c r="AP439">
        <f>VLOOKUP($G439,county_facts!$A:$BB,38,FALSE)</f>
        <v>3.5</v>
      </c>
      <c r="AQ439">
        <f>VLOOKUP($G439,county_facts!$A:$BB,39,FALSE)</f>
        <v>951</v>
      </c>
      <c r="AR439">
        <f>VLOOKUP($G439,county_facts!$A:$BB,40,FALSE)</f>
        <v>0</v>
      </c>
      <c r="AS439">
        <f>VLOOKUP($G439,county_facts!$A:$BB,41,FALSE)</f>
        <v>0</v>
      </c>
      <c r="AT439">
        <f>VLOOKUP($G439,county_facts!$A:$BB,42,FALSE)</f>
        <v>0</v>
      </c>
      <c r="AU439">
        <f>VLOOKUP($G439,county_facts!$A:$BB,43,FALSE)</f>
        <v>0</v>
      </c>
      <c r="AV439">
        <f>VLOOKUP($G439,county_facts!$A:$BB,44,FALSE)</f>
        <v>0</v>
      </c>
      <c r="AW439">
        <f>VLOOKUP($G439,county_facts!$A:$BB,45,FALSE)</f>
        <v>0</v>
      </c>
      <c r="AX439">
        <f>VLOOKUP($G439,county_facts!$A:$BB,46,FALSE)</f>
        <v>0</v>
      </c>
      <c r="AY439">
        <f>VLOOKUP($G439,county_facts!$A:$BB,47,FALSE)</f>
        <v>0</v>
      </c>
      <c r="AZ439">
        <f>VLOOKUP($G439,county_facts!$A:$BB,48,FALSE)</f>
        <v>73158</v>
      </c>
      <c r="BA439">
        <f>VLOOKUP($G439,county_facts!$A:$BB,49,FALSE)</f>
        <v>213043</v>
      </c>
      <c r="BB439">
        <f>VLOOKUP($G439,county_facts!$A:$BB,50,FALSE)</f>
        <v>15717</v>
      </c>
      <c r="BC439">
        <f>VLOOKUP($G439,county_facts!$A:$BB,51,FALSE)</f>
        <v>35307</v>
      </c>
      <c r="BD439">
        <f>VLOOKUP($G439,county_facts!$A:$BB,52,FALSE)</f>
        <v>9</v>
      </c>
      <c r="BE439">
        <f>VLOOKUP($G439,county_facts!$A:$BB,53,FALSE)</f>
        <v>4743.29</v>
      </c>
      <c r="BF439">
        <f>VLOOKUP($G439,county_facts!$A:$BB,54,FALSE)</f>
        <v>2.9</v>
      </c>
    </row>
    <row r="440" spans="1:58" x14ac:dyDescent="0.3">
      <c r="A440" t="s">
        <v>9</v>
      </c>
      <c r="B440" t="s">
        <v>208</v>
      </c>
      <c r="C440">
        <v>60</v>
      </c>
      <c r="D440" t="s">
        <v>189</v>
      </c>
      <c r="E440">
        <v>108</v>
      </c>
      <c r="F440">
        <v>0.55555555599999995</v>
      </c>
      <c r="G440">
        <v>8079</v>
      </c>
      <c r="H440">
        <f>VLOOKUP($G440,county_facts!$A:$BB,4,FALSE)</f>
        <v>698</v>
      </c>
      <c r="I440">
        <f>VLOOKUP($G440,county_facts!$A:$BB,5,FALSE)</f>
        <v>712</v>
      </c>
      <c r="J440">
        <f>VLOOKUP($G440,county_facts!$A:$BB,6,FALSE)</f>
        <v>-2</v>
      </c>
      <c r="K440">
        <f>VLOOKUP($G440,county_facts!$A:$BB,7,FALSE)</f>
        <v>712</v>
      </c>
      <c r="L440">
        <f>VLOOKUP($G440,county_facts!$A:$BB,8,FALSE)</f>
        <v>4.7</v>
      </c>
      <c r="M440">
        <f>VLOOKUP($G440,county_facts!$A:$BB,9,FALSE)</f>
        <v>12.6</v>
      </c>
      <c r="N440">
        <f>VLOOKUP($G440,county_facts!$A:$BB,10,FALSE)</f>
        <v>26.5</v>
      </c>
      <c r="O440">
        <f>VLOOKUP($G440,county_facts!$A:$BB,11,FALSE)</f>
        <v>47.6</v>
      </c>
      <c r="P440">
        <f>VLOOKUP($G440,county_facts!$A:$BB,12,FALSE)</f>
        <v>97.1</v>
      </c>
      <c r="Q440">
        <f>VLOOKUP($G440,county_facts!$A:$BB,13,FALSE)</f>
        <v>0.4</v>
      </c>
      <c r="R440">
        <f>VLOOKUP($G440,county_facts!$A:$BB,14,FALSE)</f>
        <v>0.9</v>
      </c>
      <c r="S440">
        <f>VLOOKUP($G440,county_facts!$A:$BB,15,FALSE)</f>
        <v>0.4</v>
      </c>
      <c r="T440">
        <f>VLOOKUP($G440,county_facts!$A:$BB,16,FALSE)</f>
        <v>0</v>
      </c>
      <c r="U440">
        <f>VLOOKUP($G440,county_facts!$A:$BB,17,FALSE)</f>
        <v>1.1000000000000001</v>
      </c>
      <c r="V440">
        <f>VLOOKUP($G440,county_facts!$A:$BB,18,FALSE)</f>
        <v>4.4000000000000004</v>
      </c>
      <c r="W440">
        <f>VLOOKUP($G440,county_facts!$A:$BB,19,FALSE)</f>
        <v>92.8</v>
      </c>
      <c r="X440">
        <f>VLOOKUP($G440,county_facts!$A:$BB,20,FALSE)</f>
        <v>92.3</v>
      </c>
      <c r="Y440">
        <f>VLOOKUP($G440,county_facts!$A:$BB,21,FALSE)</f>
        <v>1.1000000000000001</v>
      </c>
      <c r="Z440">
        <f>VLOOKUP($G440,county_facts!$A:$BB,22,FALSE)</f>
        <v>3.2</v>
      </c>
      <c r="AA440">
        <f>VLOOKUP($G440,county_facts!$A:$BB,23,FALSE)</f>
        <v>96.5</v>
      </c>
      <c r="AB440">
        <f>VLOOKUP($G440,county_facts!$A:$BB,24,FALSE)</f>
        <v>39.299999999999997</v>
      </c>
      <c r="AC440">
        <f>VLOOKUP($G440,county_facts!$A:$BB,25,FALSE)</f>
        <v>111</v>
      </c>
      <c r="AD440">
        <f>VLOOKUP($G440,county_facts!$A:$BB,26,FALSE)</f>
        <v>14.6</v>
      </c>
      <c r="AE440">
        <f>VLOOKUP($G440,county_facts!$A:$BB,27,FALSE)</f>
        <v>1225</v>
      </c>
      <c r="AF440">
        <f>VLOOKUP($G440,county_facts!$A:$BB,28,FALSE)</f>
        <v>83.7</v>
      </c>
      <c r="AG440">
        <f>VLOOKUP($G440,county_facts!$A:$BB,29,FALSE)</f>
        <v>0</v>
      </c>
      <c r="AH440">
        <f>VLOOKUP($G440,county_facts!$A:$BB,30,FALSE)</f>
        <v>275000</v>
      </c>
      <c r="AI440">
        <f>VLOOKUP($G440,county_facts!$A:$BB,31,FALSE)</f>
        <v>393</v>
      </c>
      <c r="AJ440">
        <f>VLOOKUP($G440,county_facts!$A:$BB,32,FALSE)</f>
        <v>1.85</v>
      </c>
      <c r="AK440">
        <f>VLOOKUP($G440,county_facts!$A:$BB,33,FALSE)</f>
        <v>42255</v>
      </c>
      <c r="AL440">
        <f>VLOOKUP($G440,county_facts!$A:$BB,34,FALSE)</f>
        <v>47083</v>
      </c>
      <c r="AM440">
        <f>VLOOKUP($G440,county_facts!$A:$BB,35,FALSE)</f>
        <v>6.4</v>
      </c>
      <c r="AN440">
        <f>VLOOKUP($G440,county_facts!$A:$BB,36,FALSE)</f>
        <v>66</v>
      </c>
      <c r="AO440">
        <f>VLOOKUP($G440,county_facts!$A:$BB,37,FALSE)</f>
        <v>220</v>
      </c>
      <c r="AP440">
        <f>VLOOKUP($G440,county_facts!$A:$BB,38,FALSE)</f>
        <v>7.3</v>
      </c>
      <c r="AQ440">
        <f>VLOOKUP($G440,county_facts!$A:$BB,39,FALSE)</f>
        <v>151</v>
      </c>
      <c r="AR440">
        <f>VLOOKUP($G440,county_facts!$A:$BB,40,FALSE)</f>
        <v>510</v>
      </c>
      <c r="AS440">
        <f>VLOOKUP($G440,county_facts!$A:$BB,41,FALSE)</f>
        <v>0</v>
      </c>
      <c r="AT440">
        <f>VLOOKUP($G440,county_facts!$A:$BB,42,FALSE)</f>
        <v>0</v>
      </c>
      <c r="AU440">
        <f>VLOOKUP($G440,county_facts!$A:$BB,43,FALSE)</f>
        <v>0</v>
      </c>
      <c r="AV440">
        <f>VLOOKUP($G440,county_facts!$A:$BB,44,FALSE)</f>
        <v>0</v>
      </c>
      <c r="AW440">
        <f>VLOOKUP($G440,county_facts!$A:$BB,45,FALSE)</f>
        <v>0</v>
      </c>
      <c r="AX440">
        <f>VLOOKUP($G440,county_facts!$A:$BB,46,FALSE)</f>
        <v>0</v>
      </c>
      <c r="AY440">
        <f>VLOOKUP($G440,county_facts!$A:$BB,47,FALSE)</f>
        <v>0</v>
      </c>
      <c r="AZ440">
        <f>VLOOKUP($G440,county_facts!$A:$BB,48,FALSE)</f>
        <v>0</v>
      </c>
      <c r="BA440">
        <f>VLOOKUP($G440,county_facts!$A:$BB,49,FALSE)</f>
        <v>6008</v>
      </c>
      <c r="BB440">
        <f>VLOOKUP($G440,county_facts!$A:$BB,50,FALSE)</f>
        <v>6239</v>
      </c>
      <c r="BC440">
        <f>VLOOKUP($G440,county_facts!$A:$BB,51,FALSE)</f>
        <v>9476</v>
      </c>
      <c r="BD440">
        <f>VLOOKUP($G440,county_facts!$A:$BB,52,FALSE)</f>
        <v>6</v>
      </c>
      <c r="BE440">
        <f>VLOOKUP($G440,county_facts!$A:$BB,53,FALSE)</f>
        <v>875.67</v>
      </c>
      <c r="BF440">
        <f>VLOOKUP($G440,county_facts!$A:$BB,54,FALSE)</f>
        <v>0.8</v>
      </c>
    </row>
    <row r="441" spans="1:58" x14ac:dyDescent="0.3">
      <c r="A441" t="s">
        <v>6</v>
      </c>
      <c r="B441" t="s">
        <v>208</v>
      </c>
      <c r="C441">
        <v>48</v>
      </c>
      <c r="D441" t="s">
        <v>189</v>
      </c>
      <c r="E441">
        <v>108</v>
      </c>
      <c r="F441">
        <v>0.44444444399999999</v>
      </c>
      <c r="G441">
        <v>8079</v>
      </c>
      <c r="H441">
        <f>VLOOKUP($G441,county_facts!$A:$BB,4,FALSE)</f>
        <v>698</v>
      </c>
      <c r="I441">
        <f>VLOOKUP($G441,county_facts!$A:$BB,5,FALSE)</f>
        <v>712</v>
      </c>
      <c r="J441">
        <f>VLOOKUP($G441,county_facts!$A:$BB,6,FALSE)</f>
        <v>-2</v>
      </c>
      <c r="K441">
        <f>VLOOKUP($G441,county_facts!$A:$BB,7,FALSE)</f>
        <v>712</v>
      </c>
      <c r="L441">
        <f>VLOOKUP($G441,county_facts!$A:$BB,8,FALSE)</f>
        <v>4.7</v>
      </c>
      <c r="M441">
        <f>VLOOKUP($G441,county_facts!$A:$BB,9,FALSE)</f>
        <v>12.6</v>
      </c>
      <c r="N441">
        <f>VLOOKUP($G441,county_facts!$A:$BB,10,FALSE)</f>
        <v>26.5</v>
      </c>
      <c r="O441">
        <f>VLOOKUP($G441,county_facts!$A:$BB,11,FALSE)</f>
        <v>47.6</v>
      </c>
      <c r="P441">
        <f>VLOOKUP($G441,county_facts!$A:$BB,12,FALSE)</f>
        <v>97.1</v>
      </c>
      <c r="Q441">
        <f>VLOOKUP($G441,county_facts!$A:$BB,13,FALSE)</f>
        <v>0.4</v>
      </c>
      <c r="R441">
        <f>VLOOKUP($G441,county_facts!$A:$BB,14,FALSE)</f>
        <v>0.9</v>
      </c>
      <c r="S441">
        <f>VLOOKUP($G441,county_facts!$A:$BB,15,FALSE)</f>
        <v>0.4</v>
      </c>
      <c r="T441">
        <f>VLOOKUP($G441,county_facts!$A:$BB,16,FALSE)</f>
        <v>0</v>
      </c>
      <c r="U441">
        <f>VLOOKUP($G441,county_facts!$A:$BB,17,FALSE)</f>
        <v>1.1000000000000001</v>
      </c>
      <c r="V441">
        <f>VLOOKUP($G441,county_facts!$A:$BB,18,FALSE)</f>
        <v>4.4000000000000004</v>
      </c>
      <c r="W441">
        <f>VLOOKUP($G441,county_facts!$A:$BB,19,FALSE)</f>
        <v>92.8</v>
      </c>
      <c r="X441">
        <f>VLOOKUP($G441,county_facts!$A:$BB,20,FALSE)</f>
        <v>92.3</v>
      </c>
      <c r="Y441">
        <f>VLOOKUP($G441,county_facts!$A:$BB,21,FALSE)</f>
        <v>1.1000000000000001</v>
      </c>
      <c r="Z441">
        <f>VLOOKUP($G441,county_facts!$A:$BB,22,FALSE)</f>
        <v>3.2</v>
      </c>
      <c r="AA441">
        <f>VLOOKUP($G441,county_facts!$A:$BB,23,FALSE)</f>
        <v>96.5</v>
      </c>
      <c r="AB441">
        <f>VLOOKUP($G441,county_facts!$A:$BB,24,FALSE)</f>
        <v>39.299999999999997</v>
      </c>
      <c r="AC441">
        <f>VLOOKUP($G441,county_facts!$A:$BB,25,FALSE)</f>
        <v>111</v>
      </c>
      <c r="AD441">
        <f>VLOOKUP($G441,county_facts!$A:$BB,26,FALSE)</f>
        <v>14.6</v>
      </c>
      <c r="AE441">
        <f>VLOOKUP($G441,county_facts!$A:$BB,27,FALSE)</f>
        <v>1225</v>
      </c>
      <c r="AF441">
        <f>VLOOKUP($G441,county_facts!$A:$BB,28,FALSE)</f>
        <v>83.7</v>
      </c>
      <c r="AG441">
        <f>VLOOKUP($G441,county_facts!$A:$BB,29,FALSE)</f>
        <v>0</v>
      </c>
      <c r="AH441">
        <f>VLOOKUP($G441,county_facts!$A:$BB,30,FALSE)</f>
        <v>275000</v>
      </c>
      <c r="AI441">
        <f>VLOOKUP($G441,county_facts!$A:$BB,31,FALSE)</f>
        <v>393</v>
      </c>
      <c r="AJ441">
        <f>VLOOKUP($G441,county_facts!$A:$BB,32,FALSE)</f>
        <v>1.85</v>
      </c>
      <c r="AK441">
        <f>VLOOKUP($G441,county_facts!$A:$BB,33,FALSE)</f>
        <v>42255</v>
      </c>
      <c r="AL441">
        <f>VLOOKUP($G441,county_facts!$A:$BB,34,FALSE)</f>
        <v>47083</v>
      </c>
      <c r="AM441">
        <f>VLOOKUP($G441,county_facts!$A:$BB,35,FALSE)</f>
        <v>6.4</v>
      </c>
      <c r="AN441">
        <f>VLOOKUP($G441,county_facts!$A:$BB,36,FALSE)</f>
        <v>66</v>
      </c>
      <c r="AO441">
        <f>VLOOKUP($G441,county_facts!$A:$BB,37,FALSE)</f>
        <v>220</v>
      </c>
      <c r="AP441">
        <f>VLOOKUP($G441,county_facts!$A:$BB,38,FALSE)</f>
        <v>7.3</v>
      </c>
      <c r="AQ441">
        <f>VLOOKUP($G441,county_facts!$A:$BB,39,FALSE)</f>
        <v>151</v>
      </c>
      <c r="AR441">
        <f>VLOOKUP($G441,county_facts!$A:$BB,40,FALSE)</f>
        <v>510</v>
      </c>
      <c r="AS441">
        <f>VLOOKUP($G441,county_facts!$A:$BB,41,FALSE)</f>
        <v>0</v>
      </c>
      <c r="AT441">
        <f>VLOOKUP($G441,county_facts!$A:$BB,42,FALSE)</f>
        <v>0</v>
      </c>
      <c r="AU441">
        <f>VLOOKUP($G441,county_facts!$A:$BB,43,FALSE)</f>
        <v>0</v>
      </c>
      <c r="AV441">
        <f>VLOOKUP($G441,county_facts!$A:$BB,44,FALSE)</f>
        <v>0</v>
      </c>
      <c r="AW441">
        <f>VLOOKUP($G441,county_facts!$A:$BB,45,FALSE)</f>
        <v>0</v>
      </c>
      <c r="AX441">
        <f>VLOOKUP($G441,county_facts!$A:$BB,46,FALSE)</f>
        <v>0</v>
      </c>
      <c r="AY441">
        <f>VLOOKUP($G441,county_facts!$A:$BB,47,FALSE)</f>
        <v>0</v>
      </c>
      <c r="AZ441">
        <f>VLOOKUP($G441,county_facts!$A:$BB,48,FALSE)</f>
        <v>0</v>
      </c>
      <c r="BA441">
        <f>VLOOKUP($G441,county_facts!$A:$BB,49,FALSE)</f>
        <v>6008</v>
      </c>
      <c r="BB441">
        <f>VLOOKUP($G441,county_facts!$A:$BB,50,FALSE)</f>
        <v>6239</v>
      </c>
      <c r="BC441">
        <f>VLOOKUP($G441,county_facts!$A:$BB,51,FALSE)</f>
        <v>9476</v>
      </c>
      <c r="BD441">
        <f>VLOOKUP($G441,county_facts!$A:$BB,52,FALSE)</f>
        <v>6</v>
      </c>
      <c r="BE441">
        <f>VLOOKUP($G441,county_facts!$A:$BB,53,FALSE)</f>
        <v>875.67</v>
      </c>
      <c r="BF441">
        <f>VLOOKUP($G441,county_facts!$A:$BB,54,FALSE)</f>
        <v>0.8</v>
      </c>
    </row>
    <row r="442" spans="1:58" x14ac:dyDescent="0.3">
      <c r="A442" t="s">
        <v>9</v>
      </c>
      <c r="B442" t="s">
        <v>209</v>
      </c>
      <c r="C442">
        <v>5093</v>
      </c>
      <c r="D442" t="s">
        <v>189</v>
      </c>
      <c r="E442">
        <v>9524</v>
      </c>
      <c r="F442">
        <v>0.53475430499999999</v>
      </c>
      <c r="G442">
        <v>8077</v>
      </c>
      <c r="H442">
        <f>VLOOKUP($G442,county_facts!$A:$BB,4,FALSE)</f>
        <v>148255</v>
      </c>
      <c r="I442">
        <f>VLOOKUP($G442,county_facts!$A:$BB,5,FALSE)</f>
        <v>146723</v>
      </c>
      <c r="J442">
        <f>VLOOKUP($G442,county_facts!$A:$BB,6,FALSE)</f>
        <v>1</v>
      </c>
      <c r="K442">
        <f>VLOOKUP($G442,county_facts!$A:$BB,7,FALSE)</f>
        <v>146723</v>
      </c>
      <c r="L442">
        <f>VLOOKUP($G442,county_facts!$A:$BB,8,FALSE)</f>
        <v>6.3</v>
      </c>
      <c r="M442">
        <f>VLOOKUP($G442,county_facts!$A:$BB,9,FALSE)</f>
        <v>22.4</v>
      </c>
      <c r="N442">
        <f>VLOOKUP($G442,county_facts!$A:$BB,10,FALSE)</f>
        <v>16.899999999999999</v>
      </c>
      <c r="O442">
        <f>VLOOKUP($G442,county_facts!$A:$BB,11,FALSE)</f>
        <v>50.3</v>
      </c>
      <c r="P442">
        <f>VLOOKUP($G442,county_facts!$A:$BB,12,FALSE)</f>
        <v>94.2</v>
      </c>
      <c r="Q442">
        <f>VLOOKUP($G442,county_facts!$A:$BB,13,FALSE)</f>
        <v>1</v>
      </c>
      <c r="R442">
        <f>VLOOKUP($G442,county_facts!$A:$BB,14,FALSE)</f>
        <v>1.5</v>
      </c>
      <c r="S442">
        <f>VLOOKUP($G442,county_facts!$A:$BB,15,FALSE)</f>
        <v>0.9</v>
      </c>
      <c r="T442">
        <f>VLOOKUP($G442,county_facts!$A:$BB,16,FALSE)</f>
        <v>0.1</v>
      </c>
      <c r="U442">
        <f>VLOOKUP($G442,county_facts!$A:$BB,17,FALSE)</f>
        <v>2.2000000000000002</v>
      </c>
      <c r="V442">
        <f>VLOOKUP($G442,county_facts!$A:$BB,18,FALSE)</f>
        <v>14.1</v>
      </c>
      <c r="W442">
        <f>VLOOKUP($G442,county_facts!$A:$BB,19,FALSE)</f>
        <v>82</v>
      </c>
      <c r="X442">
        <f>VLOOKUP($G442,county_facts!$A:$BB,20,FALSE)</f>
        <v>80.900000000000006</v>
      </c>
      <c r="Y442">
        <f>VLOOKUP($G442,county_facts!$A:$BB,21,FALSE)</f>
        <v>4.0999999999999996</v>
      </c>
      <c r="Z442">
        <f>VLOOKUP($G442,county_facts!$A:$BB,22,FALSE)</f>
        <v>8.1999999999999993</v>
      </c>
      <c r="AA442">
        <f>VLOOKUP($G442,county_facts!$A:$BB,23,FALSE)</f>
        <v>89.6</v>
      </c>
      <c r="AB442">
        <f>VLOOKUP($G442,county_facts!$A:$BB,24,FALSE)</f>
        <v>25.7</v>
      </c>
      <c r="AC442">
        <f>VLOOKUP($G442,county_facts!$A:$BB,25,FALSE)</f>
        <v>13870</v>
      </c>
      <c r="AD442">
        <f>VLOOKUP($G442,county_facts!$A:$BB,26,FALSE)</f>
        <v>21.2</v>
      </c>
      <c r="AE442">
        <f>VLOOKUP($G442,county_facts!$A:$BB,27,FALSE)</f>
        <v>63779</v>
      </c>
      <c r="AF442">
        <f>VLOOKUP($G442,county_facts!$A:$BB,28,FALSE)</f>
        <v>71.7</v>
      </c>
      <c r="AG442">
        <f>VLOOKUP($G442,county_facts!$A:$BB,29,FALSE)</f>
        <v>15.1</v>
      </c>
      <c r="AH442">
        <f>VLOOKUP($G442,county_facts!$A:$BB,30,FALSE)</f>
        <v>210100</v>
      </c>
      <c r="AI442">
        <f>VLOOKUP($G442,county_facts!$A:$BB,31,FALSE)</f>
        <v>58598</v>
      </c>
      <c r="AJ442">
        <f>VLOOKUP($G442,county_facts!$A:$BB,32,FALSE)</f>
        <v>2.4500000000000002</v>
      </c>
      <c r="AK442">
        <f>VLOOKUP($G442,county_facts!$A:$BB,33,FALSE)</f>
        <v>26700</v>
      </c>
      <c r="AL442">
        <f>VLOOKUP($G442,county_facts!$A:$BB,34,FALSE)</f>
        <v>49471</v>
      </c>
      <c r="AM442">
        <f>VLOOKUP($G442,county_facts!$A:$BB,35,FALSE)</f>
        <v>14.7</v>
      </c>
      <c r="AN442">
        <f>VLOOKUP($G442,county_facts!$A:$BB,36,FALSE)</f>
        <v>4431</v>
      </c>
      <c r="AO442">
        <f>VLOOKUP($G442,county_facts!$A:$BB,37,FALSE)</f>
        <v>49355</v>
      </c>
      <c r="AP442">
        <f>VLOOKUP($G442,county_facts!$A:$BB,38,FALSE)</f>
        <v>-1.1000000000000001</v>
      </c>
      <c r="AQ442">
        <f>VLOOKUP($G442,county_facts!$A:$BB,39,FALSE)</f>
        <v>11002</v>
      </c>
      <c r="AR442">
        <f>VLOOKUP($G442,county_facts!$A:$BB,40,FALSE)</f>
        <v>16079</v>
      </c>
      <c r="AS442">
        <f>VLOOKUP($G442,county_facts!$A:$BB,41,FALSE)</f>
        <v>0</v>
      </c>
      <c r="AT442">
        <f>VLOOKUP($G442,county_facts!$A:$BB,42,FALSE)</f>
        <v>0.9</v>
      </c>
      <c r="AU442">
        <f>VLOOKUP($G442,county_facts!$A:$BB,43,FALSE)</f>
        <v>0</v>
      </c>
      <c r="AV442">
        <f>VLOOKUP($G442,county_facts!$A:$BB,44,FALSE)</f>
        <v>0</v>
      </c>
      <c r="AW442">
        <f>VLOOKUP($G442,county_facts!$A:$BB,45,FALSE)</f>
        <v>4</v>
      </c>
      <c r="AX442">
        <f>VLOOKUP($G442,county_facts!$A:$BB,46,FALSE)</f>
        <v>26.7</v>
      </c>
      <c r="AY442">
        <f>VLOOKUP($G442,county_facts!$A:$BB,47,FALSE)</f>
        <v>539590</v>
      </c>
      <c r="AZ442">
        <f>VLOOKUP($G442,county_facts!$A:$BB,48,FALSE)</f>
        <v>1179281</v>
      </c>
      <c r="BA442">
        <f>VLOOKUP($G442,county_facts!$A:$BB,49,FALSE)</f>
        <v>2389507</v>
      </c>
      <c r="BB442">
        <f>VLOOKUP($G442,county_facts!$A:$BB,50,FALSE)</f>
        <v>17279</v>
      </c>
      <c r="BC442">
        <f>VLOOKUP($G442,county_facts!$A:$BB,51,FALSE)</f>
        <v>268843</v>
      </c>
      <c r="BD442">
        <f>VLOOKUP($G442,county_facts!$A:$BB,52,FALSE)</f>
        <v>504</v>
      </c>
      <c r="BE442">
        <f>VLOOKUP($G442,county_facts!$A:$BB,53,FALSE)</f>
        <v>3328.97</v>
      </c>
      <c r="BF442">
        <f>VLOOKUP($G442,county_facts!$A:$BB,54,FALSE)</f>
        <v>44.1</v>
      </c>
    </row>
    <row r="443" spans="1:58" x14ac:dyDescent="0.3">
      <c r="A443" t="s">
        <v>6</v>
      </c>
      <c r="B443" t="s">
        <v>209</v>
      </c>
      <c r="C443">
        <v>4431</v>
      </c>
      <c r="D443" t="s">
        <v>189</v>
      </c>
      <c r="E443">
        <v>9524</v>
      </c>
      <c r="F443">
        <v>0.46524569500000001</v>
      </c>
      <c r="G443">
        <v>8077</v>
      </c>
      <c r="H443">
        <f>VLOOKUP($G443,county_facts!$A:$BB,4,FALSE)</f>
        <v>148255</v>
      </c>
      <c r="I443">
        <f>VLOOKUP($G443,county_facts!$A:$BB,5,FALSE)</f>
        <v>146723</v>
      </c>
      <c r="J443">
        <f>VLOOKUP($G443,county_facts!$A:$BB,6,FALSE)</f>
        <v>1</v>
      </c>
      <c r="K443">
        <f>VLOOKUP($G443,county_facts!$A:$BB,7,FALSE)</f>
        <v>146723</v>
      </c>
      <c r="L443">
        <f>VLOOKUP($G443,county_facts!$A:$BB,8,FALSE)</f>
        <v>6.3</v>
      </c>
      <c r="M443">
        <f>VLOOKUP($G443,county_facts!$A:$BB,9,FALSE)</f>
        <v>22.4</v>
      </c>
      <c r="N443">
        <f>VLOOKUP($G443,county_facts!$A:$BB,10,FALSE)</f>
        <v>16.899999999999999</v>
      </c>
      <c r="O443">
        <f>VLOOKUP($G443,county_facts!$A:$BB,11,FALSE)</f>
        <v>50.3</v>
      </c>
      <c r="P443">
        <f>VLOOKUP($G443,county_facts!$A:$BB,12,FALSE)</f>
        <v>94.2</v>
      </c>
      <c r="Q443">
        <f>VLOOKUP($G443,county_facts!$A:$BB,13,FALSE)</f>
        <v>1</v>
      </c>
      <c r="R443">
        <f>VLOOKUP($G443,county_facts!$A:$BB,14,FALSE)</f>
        <v>1.5</v>
      </c>
      <c r="S443">
        <f>VLOOKUP($G443,county_facts!$A:$BB,15,FALSE)</f>
        <v>0.9</v>
      </c>
      <c r="T443">
        <f>VLOOKUP($G443,county_facts!$A:$BB,16,FALSE)</f>
        <v>0.1</v>
      </c>
      <c r="U443">
        <f>VLOOKUP($G443,county_facts!$A:$BB,17,FALSE)</f>
        <v>2.2000000000000002</v>
      </c>
      <c r="V443">
        <f>VLOOKUP($G443,county_facts!$A:$BB,18,FALSE)</f>
        <v>14.1</v>
      </c>
      <c r="W443">
        <f>VLOOKUP($G443,county_facts!$A:$BB,19,FALSE)</f>
        <v>82</v>
      </c>
      <c r="X443">
        <f>VLOOKUP($G443,county_facts!$A:$BB,20,FALSE)</f>
        <v>80.900000000000006</v>
      </c>
      <c r="Y443">
        <f>VLOOKUP($G443,county_facts!$A:$BB,21,FALSE)</f>
        <v>4.0999999999999996</v>
      </c>
      <c r="Z443">
        <f>VLOOKUP($G443,county_facts!$A:$BB,22,FALSE)</f>
        <v>8.1999999999999993</v>
      </c>
      <c r="AA443">
        <f>VLOOKUP($G443,county_facts!$A:$BB,23,FALSE)</f>
        <v>89.6</v>
      </c>
      <c r="AB443">
        <f>VLOOKUP($G443,county_facts!$A:$BB,24,FALSE)</f>
        <v>25.7</v>
      </c>
      <c r="AC443">
        <f>VLOOKUP($G443,county_facts!$A:$BB,25,FALSE)</f>
        <v>13870</v>
      </c>
      <c r="AD443">
        <f>VLOOKUP($G443,county_facts!$A:$BB,26,FALSE)</f>
        <v>21.2</v>
      </c>
      <c r="AE443">
        <f>VLOOKUP($G443,county_facts!$A:$BB,27,FALSE)</f>
        <v>63779</v>
      </c>
      <c r="AF443">
        <f>VLOOKUP($G443,county_facts!$A:$BB,28,FALSE)</f>
        <v>71.7</v>
      </c>
      <c r="AG443">
        <f>VLOOKUP($G443,county_facts!$A:$BB,29,FALSE)</f>
        <v>15.1</v>
      </c>
      <c r="AH443">
        <f>VLOOKUP($G443,county_facts!$A:$BB,30,FALSE)</f>
        <v>210100</v>
      </c>
      <c r="AI443">
        <f>VLOOKUP($G443,county_facts!$A:$BB,31,FALSE)</f>
        <v>58598</v>
      </c>
      <c r="AJ443">
        <f>VLOOKUP($G443,county_facts!$A:$BB,32,FALSE)</f>
        <v>2.4500000000000002</v>
      </c>
      <c r="AK443">
        <f>VLOOKUP($G443,county_facts!$A:$BB,33,FALSE)</f>
        <v>26700</v>
      </c>
      <c r="AL443">
        <f>VLOOKUP($G443,county_facts!$A:$BB,34,FALSE)</f>
        <v>49471</v>
      </c>
      <c r="AM443">
        <f>VLOOKUP($G443,county_facts!$A:$BB,35,FALSE)</f>
        <v>14.7</v>
      </c>
      <c r="AN443">
        <f>VLOOKUP($G443,county_facts!$A:$BB,36,FALSE)</f>
        <v>4431</v>
      </c>
      <c r="AO443">
        <f>VLOOKUP($G443,county_facts!$A:$BB,37,FALSE)</f>
        <v>49355</v>
      </c>
      <c r="AP443">
        <f>VLOOKUP($G443,county_facts!$A:$BB,38,FALSE)</f>
        <v>-1.1000000000000001</v>
      </c>
      <c r="AQ443">
        <f>VLOOKUP($G443,county_facts!$A:$BB,39,FALSE)</f>
        <v>11002</v>
      </c>
      <c r="AR443">
        <f>VLOOKUP($G443,county_facts!$A:$BB,40,FALSE)</f>
        <v>16079</v>
      </c>
      <c r="AS443">
        <f>VLOOKUP($G443,county_facts!$A:$BB,41,FALSE)</f>
        <v>0</v>
      </c>
      <c r="AT443">
        <f>VLOOKUP($G443,county_facts!$A:$BB,42,FALSE)</f>
        <v>0.9</v>
      </c>
      <c r="AU443">
        <f>VLOOKUP($G443,county_facts!$A:$BB,43,FALSE)</f>
        <v>0</v>
      </c>
      <c r="AV443">
        <f>VLOOKUP($G443,county_facts!$A:$BB,44,FALSE)</f>
        <v>0</v>
      </c>
      <c r="AW443">
        <f>VLOOKUP($G443,county_facts!$A:$BB,45,FALSE)</f>
        <v>4</v>
      </c>
      <c r="AX443">
        <f>VLOOKUP($G443,county_facts!$A:$BB,46,FALSE)</f>
        <v>26.7</v>
      </c>
      <c r="AY443">
        <f>VLOOKUP($G443,county_facts!$A:$BB,47,FALSE)</f>
        <v>539590</v>
      </c>
      <c r="AZ443">
        <f>VLOOKUP($G443,county_facts!$A:$BB,48,FALSE)</f>
        <v>1179281</v>
      </c>
      <c r="BA443">
        <f>VLOOKUP($G443,county_facts!$A:$BB,49,FALSE)</f>
        <v>2389507</v>
      </c>
      <c r="BB443">
        <f>VLOOKUP($G443,county_facts!$A:$BB,50,FALSE)</f>
        <v>17279</v>
      </c>
      <c r="BC443">
        <f>VLOOKUP($G443,county_facts!$A:$BB,51,FALSE)</f>
        <v>268843</v>
      </c>
      <c r="BD443">
        <f>VLOOKUP($G443,county_facts!$A:$BB,52,FALSE)</f>
        <v>504</v>
      </c>
      <c r="BE443">
        <f>VLOOKUP($G443,county_facts!$A:$BB,53,FALSE)</f>
        <v>3328.97</v>
      </c>
      <c r="BF443">
        <f>VLOOKUP($G443,county_facts!$A:$BB,54,FALSE)</f>
        <v>44.1</v>
      </c>
    </row>
    <row r="444" spans="1:58" x14ac:dyDescent="0.3">
      <c r="A444" t="s">
        <v>9</v>
      </c>
      <c r="B444" t="s">
        <v>99</v>
      </c>
      <c r="C444">
        <v>381</v>
      </c>
      <c r="D444" t="s">
        <v>189</v>
      </c>
      <c r="E444">
        <v>700</v>
      </c>
      <c r="F444">
        <v>0.54428571400000003</v>
      </c>
      <c r="G444">
        <v>8075</v>
      </c>
      <c r="H444">
        <f>VLOOKUP($G444,county_facts!$A:$BB,4,FALSE)</f>
        <v>22524</v>
      </c>
      <c r="I444">
        <f>VLOOKUP($G444,county_facts!$A:$BB,5,FALSE)</f>
        <v>22709</v>
      </c>
      <c r="J444">
        <f>VLOOKUP($G444,county_facts!$A:$BB,6,FALSE)</f>
        <v>-0.8</v>
      </c>
      <c r="K444">
        <f>VLOOKUP($G444,county_facts!$A:$BB,7,FALSE)</f>
        <v>22709</v>
      </c>
      <c r="L444">
        <f>VLOOKUP($G444,county_facts!$A:$BB,8,FALSE)</f>
        <v>5</v>
      </c>
      <c r="M444">
        <f>VLOOKUP($G444,county_facts!$A:$BB,9,FALSE)</f>
        <v>18.8</v>
      </c>
      <c r="N444">
        <f>VLOOKUP($G444,county_facts!$A:$BB,10,FALSE)</f>
        <v>15.7</v>
      </c>
      <c r="O444">
        <f>VLOOKUP($G444,county_facts!$A:$BB,11,FALSE)</f>
        <v>43.5</v>
      </c>
      <c r="P444">
        <f>VLOOKUP($G444,county_facts!$A:$BB,12,FALSE)</f>
        <v>91.6</v>
      </c>
      <c r="Q444">
        <f>VLOOKUP($G444,county_facts!$A:$BB,13,FALSE)</f>
        <v>4.3</v>
      </c>
      <c r="R444">
        <f>VLOOKUP($G444,county_facts!$A:$BB,14,FALSE)</f>
        <v>1.6</v>
      </c>
      <c r="S444">
        <f>VLOOKUP($G444,county_facts!$A:$BB,15,FALSE)</f>
        <v>0.9</v>
      </c>
      <c r="T444">
        <f>VLOOKUP($G444,county_facts!$A:$BB,16,FALSE)</f>
        <v>0.1</v>
      </c>
      <c r="U444">
        <f>VLOOKUP($G444,county_facts!$A:$BB,17,FALSE)</f>
        <v>1.5</v>
      </c>
      <c r="V444">
        <f>VLOOKUP($G444,county_facts!$A:$BB,18,FALSE)</f>
        <v>16.100000000000001</v>
      </c>
      <c r="W444">
        <f>VLOOKUP($G444,county_facts!$A:$BB,19,FALSE)</f>
        <v>76.900000000000006</v>
      </c>
      <c r="X444">
        <f>VLOOKUP($G444,county_facts!$A:$BB,20,FALSE)</f>
        <v>80.7</v>
      </c>
      <c r="Y444">
        <f>VLOOKUP($G444,county_facts!$A:$BB,21,FALSE)</f>
        <v>5.7</v>
      </c>
      <c r="Z444">
        <f>VLOOKUP($G444,county_facts!$A:$BB,22,FALSE)</f>
        <v>10.5</v>
      </c>
      <c r="AA444">
        <f>VLOOKUP($G444,county_facts!$A:$BB,23,FALSE)</f>
        <v>88.7</v>
      </c>
      <c r="AB444">
        <f>VLOOKUP($G444,county_facts!$A:$BB,24,FALSE)</f>
        <v>15.8</v>
      </c>
      <c r="AC444">
        <f>VLOOKUP($G444,county_facts!$A:$BB,25,FALSE)</f>
        <v>1999</v>
      </c>
      <c r="AD444">
        <f>VLOOKUP($G444,county_facts!$A:$BB,26,FALSE)</f>
        <v>17.100000000000001</v>
      </c>
      <c r="AE444">
        <f>VLOOKUP($G444,county_facts!$A:$BB,27,FALSE)</f>
        <v>8952</v>
      </c>
      <c r="AF444">
        <f>VLOOKUP($G444,county_facts!$A:$BB,28,FALSE)</f>
        <v>69.400000000000006</v>
      </c>
      <c r="AG444">
        <f>VLOOKUP($G444,county_facts!$A:$BB,29,FALSE)</f>
        <v>12</v>
      </c>
      <c r="AH444">
        <f>VLOOKUP($G444,county_facts!$A:$BB,30,FALSE)</f>
        <v>119800</v>
      </c>
      <c r="AI444">
        <f>VLOOKUP($G444,county_facts!$A:$BB,31,FALSE)</f>
        <v>8015</v>
      </c>
      <c r="AJ444">
        <f>VLOOKUP($G444,county_facts!$A:$BB,32,FALSE)</f>
        <v>2.68</v>
      </c>
      <c r="AK444">
        <f>VLOOKUP($G444,county_facts!$A:$BB,33,FALSE)</f>
        <v>22581</v>
      </c>
      <c r="AL444">
        <f>VLOOKUP($G444,county_facts!$A:$BB,34,FALSE)</f>
        <v>40415</v>
      </c>
      <c r="AM444">
        <f>VLOOKUP($G444,county_facts!$A:$BB,35,FALSE)</f>
        <v>17.600000000000001</v>
      </c>
      <c r="AN444">
        <f>VLOOKUP($G444,county_facts!$A:$BB,36,FALSE)</f>
        <v>577</v>
      </c>
      <c r="AO444">
        <f>VLOOKUP($G444,county_facts!$A:$BB,37,FALSE)</f>
        <v>5312</v>
      </c>
      <c r="AP444">
        <f>VLOOKUP($G444,county_facts!$A:$BB,38,FALSE)</f>
        <v>1.7</v>
      </c>
      <c r="AQ444">
        <f>VLOOKUP($G444,county_facts!$A:$BB,39,FALSE)</f>
        <v>1219</v>
      </c>
      <c r="AR444">
        <f>VLOOKUP($G444,county_facts!$A:$BB,40,FALSE)</f>
        <v>1396</v>
      </c>
      <c r="AS444">
        <f>VLOOKUP($G444,county_facts!$A:$BB,41,FALSE)</f>
        <v>0</v>
      </c>
      <c r="AT444">
        <f>VLOOKUP($G444,county_facts!$A:$BB,42,FALSE)</f>
        <v>0</v>
      </c>
      <c r="AU444">
        <f>VLOOKUP($G444,county_facts!$A:$BB,43,FALSE)</f>
        <v>0</v>
      </c>
      <c r="AV444">
        <f>VLOOKUP($G444,county_facts!$A:$BB,44,FALSE)</f>
        <v>0</v>
      </c>
      <c r="AW444">
        <f>VLOOKUP($G444,county_facts!$A:$BB,45,FALSE)</f>
        <v>2.9</v>
      </c>
      <c r="AX444">
        <f>VLOOKUP($G444,county_facts!$A:$BB,46,FALSE)</f>
        <v>21.9</v>
      </c>
      <c r="AY444">
        <f>VLOOKUP($G444,county_facts!$A:$BB,47,FALSE)</f>
        <v>0</v>
      </c>
      <c r="AZ444">
        <f>VLOOKUP($G444,county_facts!$A:$BB,48,FALSE)</f>
        <v>0</v>
      </c>
      <c r="BA444">
        <f>VLOOKUP($G444,county_facts!$A:$BB,49,FALSE)</f>
        <v>281292</v>
      </c>
      <c r="BB444">
        <f>VLOOKUP($G444,county_facts!$A:$BB,50,FALSE)</f>
        <v>13454</v>
      </c>
      <c r="BC444">
        <f>VLOOKUP($G444,county_facts!$A:$BB,51,FALSE)</f>
        <v>23276</v>
      </c>
      <c r="BD444">
        <f>VLOOKUP($G444,county_facts!$A:$BB,52,FALSE)</f>
        <v>19</v>
      </c>
      <c r="BE444">
        <f>VLOOKUP($G444,county_facts!$A:$BB,53,FALSE)</f>
        <v>1838.55</v>
      </c>
      <c r="BF444">
        <f>VLOOKUP($G444,county_facts!$A:$BB,54,FALSE)</f>
        <v>12.4</v>
      </c>
    </row>
    <row r="445" spans="1:58" x14ac:dyDescent="0.3">
      <c r="A445" t="s">
        <v>6</v>
      </c>
      <c r="B445" t="s">
        <v>99</v>
      </c>
      <c r="C445">
        <v>319</v>
      </c>
      <c r="D445" t="s">
        <v>189</v>
      </c>
      <c r="E445">
        <v>700</v>
      </c>
      <c r="F445">
        <v>0.45571428600000002</v>
      </c>
      <c r="G445">
        <v>8075</v>
      </c>
      <c r="H445">
        <f>VLOOKUP($G445,county_facts!$A:$BB,4,FALSE)</f>
        <v>22524</v>
      </c>
      <c r="I445">
        <f>VLOOKUP($G445,county_facts!$A:$BB,5,FALSE)</f>
        <v>22709</v>
      </c>
      <c r="J445">
        <f>VLOOKUP($G445,county_facts!$A:$BB,6,FALSE)</f>
        <v>-0.8</v>
      </c>
      <c r="K445">
        <f>VLOOKUP($G445,county_facts!$A:$BB,7,FALSE)</f>
        <v>22709</v>
      </c>
      <c r="L445">
        <f>VLOOKUP($G445,county_facts!$A:$BB,8,FALSE)</f>
        <v>5</v>
      </c>
      <c r="M445">
        <f>VLOOKUP($G445,county_facts!$A:$BB,9,FALSE)</f>
        <v>18.8</v>
      </c>
      <c r="N445">
        <f>VLOOKUP($G445,county_facts!$A:$BB,10,FALSE)</f>
        <v>15.7</v>
      </c>
      <c r="O445">
        <f>VLOOKUP($G445,county_facts!$A:$BB,11,FALSE)</f>
        <v>43.5</v>
      </c>
      <c r="P445">
        <f>VLOOKUP($G445,county_facts!$A:$BB,12,FALSE)</f>
        <v>91.6</v>
      </c>
      <c r="Q445">
        <f>VLOOKUP($G445,county_facts!$A:$BB,13,FALSE)</f>
        <v>4.3</v>
      </c>
      <c r="R445">
        <f>VLOOKUP($G445,county_facts!$A:$BB,14,FALSE)</f>
        <v>1.6</v>
      </c>
      <c r="S445">
        <f>VLOOKUP($G445,county_facts!$A:$BB,15,FALSE)</f>
        <v>0.9</v>
      </c>
      <c r="T445">
        <f>VLOOKUP($G445,county_facts!$A:$BB,16,FALSE)</f>
        <v>0.1</v>
      </c>
      <c r="U445">
        <f>VLOOKUP($G445,county_facts!$A:$BB,17,FALSE)</f>
        <v>1.5</v>
      </c>
      <c r="V445">
        <f>VLOOKUP($G445,county_facts!$A:$BB,18,FALSE)</f>
        <v>16.100000000000001</v>
      </c>
      <c r="W445">
        <f>VLOOKUP($G445,county_facts!$A:$BB,19,FALSE)</f>
        <v>76.900000000000006</v>
      </c>
      <c r="X445">
        <f>VLOOKUP($G445,county_facts!$A:$BB,20,FALSE)</f>
        <v>80.7</v>
      </c>
      <c r="Y445">
        <f>VLOOKUP($G445,county_facts!$A:$BB,21,FALSE)</f>
        <v>5.7</v>
      </c>
      <c r="Z445">
        <f>VLOOKUP($G445,county_facts!$A:$BB,22,FALSE)</f>
        <v>10.5</v>
      </c>
      <c r="AA445">
        <f>VLOOKUP($G445,county_facts!$A:$BB,23,FALSE)</f>
        <v>88.7</v>
      </c>
      <c r="AB445">
        <f>VLOOKUP($G445,county_facts!$A:$BB,24,FALSE)</f>
        <v>15.8</v>
      </c>
      <c r="AC445">
        <f>VLOOKUP($G445,county_facts!$A:$BB,25,FALSE)</f>
        <v>1999</v>
      </c>
      <c r="AD445">
        <f>VLOOKUP($G445,county_facts!$A:$BB,26,FALSE)</f>
        <v>17.100000000000001</v>
      </c>
      <c r="AE445">
        <f>VLOOKUP($G445,county_facts!$A:$BB,27,FALSE)</f>
        <v>8952</v>
      </c>
      <c r="AF445">
        <f>VLOOKUP($G445,county_facts!$A:$BB,28,FALSE)</f>
        <v>69.400000000000006</v>
      </c>
      <c r="AG445">
        <f>VLOOKUP($G445,county_facts!$A:$BB,29,FALSE)</f>
        <v>12</v>
      </c>
      <c r="AH445">
        <f>VLOOKUP($G445,county_facts!$A:$BB,30,FALSE)</f>
        <v>119800</v>
      </c>
      <c r="AI445">
        <f>VLOOKUP($G445,county_facts!$A:$BB,31,FALSE)</f>
        <v>8015</v>
      </c>
      <c r="AJ445">
        <f>VLOOKUP($G445,county_facts!$A:$BB,32,FALSE)</f>
        <v>2.68</v>
      </c>
      <c r="AK445">
        <f>VLOOKUP($G445,county_facts!$A:$BB,33,FALSE)</f>
        <v>22581</v>
      </c>
      <c r="AL445">
        <f>VLOOKUP($G445,county_facts!$A:$BB,34,FALSE)</f>
        <v>40415</v>
      </c>
      <c r="AM445">
        <f>VLOOKUP($G445,county_facts!$A:$BB,35,FALSE)</f>
        <v>17.600000000000001</v>
      </c>
      <c r="AN445">
        <f>VLOOKUP($G445,county_facts!$A:$BB,36,FALSE)</f>
        <v>577</v>
      </c>
      <c r="AO445">
        <f>VLOOKUP($G445,county_facts!$A:$BB,37,FALSE)</f>
        <v>5312</v>
      </c>
      <c r="AP445">
        <f>VLOOKUP($G445,county_facts!$A:$BB,38,FALSE)</f>
        <v>1.7</v>
      </c>
      <c r="AQ445">
        <f>VLOOKUP($G445,county_facts!$A:$BB,39,FALSE)</f>
        <v>1219</v>
      </c>
      <c r="AR445">
        <f>VLOOKUP($G445,county_facts!$A:$BB,40,FALSE)</f>
        <v>1396</v>
      </c>
      <c r="AS445">
        <f>VLOOKUP($G445,county_facts!$A:$BB,41,FALSE)</f>
        <v>0</v>
      </c>
      <c r="AT445">
        <f>VLOOKUP($G445,county_facts!$A:$BB,42,FALSE)</f>
        <v>0</v>
      </c>
      <c r="AU445">
        <f>VLOOKUP($G445,county_facts!$A:$BB,43,FALSE)</f>
        <v>0</v>
      </c>
      <c r="AV445">
        <f>VLOOKUP($G445,county_facts!$A:$BB,44,FALSE)</f>
        <v>0</v>
      </c>
      <c r="AW445">
        <f>VLOOKUP($G445,county_facts!$A:$BB,45,FALSE)</f>
        <v>2.9</v>
      </c>
      <c r="AX445">
        <f>VLOOKUP($G445,county_facts!$A:$BB,46,FALSE)</f>
        <v>21.9</v>
      </c>
      <c r="AY445">
        <f>VLOOKUP($G445,county_facts!$A:$BB,47,FALSE)</f>
        <v>0</v>
      </c>
      <c r="AZ445">
        <f>VLOOKUP($G445,county_facts!$A:$BB,48,FALSE)</f>
        <v>0</v>
      </c>
      <c r="BA445">
        <f>VLOOKUP($G445,county_facts!$A:$BB,49,FALSE)</f>
        <v>281292</v>
      </c>
      <c r="BB445">
        <f>VLOOKUP($G445,county_facts!$A:$BB,50,FALSE)</f>
        <v>13454</v>
      </c>
      <c r="BC445">
        <f>VLOOKUP($G445,county_facts!$A:$BB,51,FALSE)</f>
        <v>23276</v>
      </c>
      <c r="BD445">
        <f>VLOOKUP($G445,county_facts!$A:$BB,52,FALSE)</f>
        <v>19</v>
      </c>
      <c r="BE445">
        <f>VLOOKUP($G445,county_facts!$A:$BB,53,FALSE)</f>
        <v>1838.55</v>
      </c>
      <c r="BF445">
        <f>VLOOKUP($G445,county_facts!$A:$BB,54,FALSE)</f>
        <v>12.4</v>
      </c>
    </row>
    <row r="446" spans="1:58" x14ac:dyDescent="0.3">
      <c r="A446" t="s">
        <v>9</v>
      </c>
      <c r="B446" t="s">
        <v>101</v>
      </c>
      <c r="C446">
        <v>74</v>
      </c>
      <c r="D446" t="s">
        <v>189</v>
      </c>
      <c r="E446">
        <v>134</v>
      </c>
      <c r="F446">
        <v>0.55223880599999997</v>
      </c>
      <c r="G446">
        <v>8073</v>
      </c>
      <c r="H446">
        <f>VLOOKUP($G446,county_facts!$A:$BB,4,FALSE)</f>
        <v>5510</v>
      </c>
      <c r="I446">
        <f>VLOOKUP($G446,county_facts!$A:$BB,5,FALSE)</f>
        <v>5469</v>
      </c>
      <c r="J446">
        <f>VLOOKUP($G446,county_facts!$A:$BB,6,FALSE)</f>
        <v>0.7</v>
      </c>
      <c r="K446">
        <f>VLOOKUP($G446,county_facts!$A:$BB,7,FALSE)</f>
        <v>5467</v>
      </c>
      <c r="L446">
        <f>VLOOKUP($G446,county_facts!$A:$BB,8,FALSE)</f>
        <v>5.6</v>
      </c>
      <c r="M446">
        <f>VLOOKUP($G446,county_facts!$A:$BB,9,FALSE)</f>
        <v>19.7</v>
      </c>
      <c r="N446">
        <f>VLOOKUP($G446,county_facts!$A:$BB,10,FALSE)</f>
        <v>17.399999999999999</v>
      </c>
      <c r="O446">
        <f>VLOOKUP($G446,county_facts!$A:$BB,11,FALSE)</f>
        <v>40.9</v>
      </c>
      <c r="P446">
        <f>VLOOKUP($G446,county_facts!$A:$BB,12,FALSE)</f>
        <v>90.6</v>
      </c>
      <c r="Q446">
        <f>VLOOKUP($G446,county_facts!$A:$BB,13,FALSE)</f>
        <v>5.6</v>
      </c>
      <c r="R446">
        <f>VLOOKUP($G446,county_facts!$A:$BB,14,FALSE)</f>
        <v>1.1000000000000001</v>
      </c>
      <c r="S446">
        <f>VLOOKUP($G446,county_facts!$A:$BB,15,FALSE)</f>
        <v>1</v>
      </c>
      <c r="T446">
        <f>VLOOKUP($G446,county_facts!$A:$BB,16,FALSE)</f>
        <v>0.1</v>
      </c>
      <c r="U446">
        <f>VLOOKUP($G446,county_facts!$A:$BB,17,FALSE)</f>
        <v>1.7</v>
      </c>
      <c r="V446">
        <f>VLOOKUP($G446,county_facts!$A:$BB,18,FALSE)</f>
        <v>13.4</v>
      </c>
      <c r="W446">
        <f>VLOOKUP($G446,county_facts!$A:$BB,19,FALSE)</f>
        <v>78.400000000000006</v>
      </c>
      <c r="X446">
        <f>VLOOKUP($G446,county_facts!$A:$BB,20,FALSE)</f>
        <v>82.9</v>
      </c>
      <c r="Y446">
        <f>VLOOKUP($G446,county_facts!$A:$BB,21,FALSE)</f>
        <v>5.4</v>
      </c>
      <c r="Z446">
        <f>VLOOKUP($G446,county_facts!$A:$BB,22,FALSE)</f>
        <v>10.9</v>
      </c>
      <c r="AA446">
        <f>VLOOKUP($G446,county_facts!$A:$BB,23,FALSE)</f>
        <v>81.5</v>
      </c>
      <c r="AB446">
        <f>VLOOKUP($G446,county_facts!$A:$BB,24,FALSE)</f>
        <v>15.6</v>
      </c>
      <c r="AC446">
        <f>VLOOKUP($G446,county_facts!$A:$BB,25,FALSE)</f>
        <v>486</v>
      </c>
      <c r="AD446">
        <f>VLOOKUP($G446,county_facts!$A:$BB,26,FALSE)</f>
        <v>18.3</v>
      </c>
      <c r="AE446">
        <f>VLOOKUP($G446,county_facts!$A:$BB,27,FALSE)</f>
        <v>2427</v>
      </c>
      <c r="AF446">
        <f>VLOOKUP($G446,county_facts!$A:$BB,28,FALSE)</f>
        <v>68.3</v>
      </c>
      <c r="AG446">
        <f>VLOOKUP($G446,county_facts!$A:$BB,29,FALSE)</f>
        <v>11.5</v>
      </c>
      <c r="AH446">
        <f>VLOOKUP($G446,county_facts!$A:$BB,30,FALSE)</f>
        <v>115000</v>
      </c>
      <c r="AI446">
        <f>VLOOKUP($G446,county_facts!$A:$BB,31,FALSE)</f>
        <v>1845</v>
      </c>
      <c r="AJ446">
        <f>VLOOKUP($G446,county_facts!$A:$BB,32,FALSE)</f>
        <v>2.11</v>
      </c>
      <c r="AK446">
        <f>VLOOKUP($G446,county_facts!$A:$BB,33,FALSE)</f>
        <v>19703</v>
      </c>
      <c r="AL446">
        <f>VLOOKUP($G446,county_facts!$A:$BB,34,FALSE)</f>
        <v>41910</v>
      </c>
      <c r="AM446">
        <f>VLOOKUP($G446,county_facts!$A:$BB,35,FALSE)</f>
        <v>13.7</v>
      </c>
      <c r="AN446">
        <f>VLOOKUP($G446,county_facts!$A:$BB,36,FALSE)</f>
        <v>123</v>
      </c>
      <c r="AO446">
        <f>VLOOKUP($G446,county_facts!$A:$BB,37,FALSE)</f>
        <v>1114</v>
      </c>
      <c r="AP446">
        <f>VLOOKUP($G446,county_facts!$A:$BB,38,FALSE)</f>
        <v>-1.9</v>
      </c>
      <c r="AQ446">
        <f>VLOOKUP($G446,county_facts!$A:$BB,39,FALSE)</f>
        <v>392</v>
      </c>
      <c r="AR446">
        <f>VLOOKUP($G446,county_facts!$A:$BB,40,FALSE)</f>
        <v>626</v>
      </c>
      <c r="AS446">
        <f>VLOOKUP($G446,county_facts!$A:$BB,41,FALSE)</f>
        <v>0</v>
      </c>
      <c r="AT446">
        <f>VLOOKUP($G446,county_facts!$A:$BB,42,FALSE)</f>
        <v>0</v>
      </c>
      <c r="AU446">
        <f>VLOOKUP($G446,county_facts!$A:$BB,43,FALSE)</f>
        <v>0</v>
      </c>
      <c r="AV446">
        <f>VLOOKUP($G446,county_facts!$A:$BB,44,FALSE)</f>
        <v>0</v>
      </c>
      <c r="AW446">
        <f>VLOOKUP($G446,county_facts!$A:$BB,45,FALSE)</f>
        <v>0</v>
      </c>
      <c r="AX446">
        <f>VLOOKUP($G446,county_facts!$A:$BB,46,FALSE)</f>
        <v>29.4</v>
      </c>
      <c r="AY446">
        <f>VLOOKUP($G446,county_facts!$A:$BB,47,FALSE)</f>
        <v>0</v>
      </c>
      <c r="AZ446">
        <f>VLOOKUP($G446,county_facts!$A:$BB,48,FALSE)</f>
        <v>0</v>
      </c>
      <c r="BA446">
        <f>VLOOKUP($G446,county_facts!$A:$BB,49,FALSE)</f>
        <v>134696</v>
      </c>
      <c r="BB446">
        <f>VLOOKUP($G446,county_facts!$A:$BB,50,FALSE)</f>
        <v>25671</v>
      </c>
      <c r="BC446">
        <f>VLOOKUP($G446,county_facts!$A:$BB,51,FALSE)</f>
        <v>8400</v>
      </c>
      <c r="BD446">
        <f>VLOOKUP($G446,county_facts!$A:$BB,52,FALSE)</f>
        <v>2</v>
      </c>
      <c r="BE446">
        <f>VLOOKUP($G446,county_facts!$A:$BB,53,FALSE)</f>
        <v>2577.63</v>
      </c>
      <c r="BF446">
        <f>VLOOKUP($G446,county_facts!$A:$BB,54,FALSE)</f>
        <v>2.1</v>
      </c>
    </row>
    <row r="447" spans="1:58" x14ac:dyDescent="0.3">
      <c r="A447" t="s">
        <v>6</v>
      </c>
      <c r="B447" t="s">
        <v>101</v>
      </c>
      <c r="C447">
        <v>60</v>
      </c>
      <c r="D447" t="s">
        <v>189</v>
      </c>
      <c r="E447">
        <v>134</v>
      </c>
      <c r="F447">
        <v>0.44776119399999997</v>
      </c>
      <c r="G447">
        <v>8073</v>
      </c>
      <c r="H447">
        <f>VLOOKUP($G447,county_facts!$A:$BB,4,FALSE)</f>
        <v>5510</v>
      </c>
      <c r="I447">
        <f>VLOOKUP($G447,county_facts!$A:$BB,5,FALSE)</f>
        <v>5469</v>
      </c>
      <c r="J447">
        <f>VLOOKUP($G447,county_facts!$A:$BB,6,FALSE)</f>
        <v>0.7</v>
      </c>
      <c r="K447">
        <f>VLOOKUP($G447,county_facts!$A:$BB,7,FALSE)</f>
        <v>5467</v>
      </c>
      <c r="L447">
        <f>VLOOKUP($G447,county_facts!$A:$BB,8,FALSE)</f>
        <v>5.6</v>
      </c>
      <c r="M447">
        <f>VLOOKUP($G447,county_facts!$A:$BB,9,FALSE)</f>
        <v>19.7</v>
      </c>
      <c r="N447">
        <f>VLOOKUP($G447,county_facts!$A:$BB,10,FALSE)</f>
        <v>17.399999999999999</v>
      </c>
      <c r="O447">
        <f>VLOOKUP($G447,county_facts!$A:$BB,11,FALSE)</f>
        <v>40.9</v>
      </c>
      <c r="P447">
        <f>VLOOKUP($G447,county_facts!$A:$BB,12,FALSE)</f>
        <v>90.6</v>
      </c>
      <c r="Q447">
        <f>VLOOKUP($G447,county_facts!$A:$BB,13,FALSE)</f>
        <v>5.6</v>
      </c>
      <c r="R447">
        <f>VLOOKUP($G447,county_facts!$A:$BB,14,FALSE)</f>
        <v>1.1000000000000001</v>
      </c>
      <c r="S447">
        <f>VLOOKUP($G447,county_facts!$A:$BB,15,FALSE)</f>
        <v>1</v>
      </c>
      <c r="T447">
        <f>VLOOKUP($G447,county_facts!$A:$BB,16,FALSE)</f>
        <v>0.1</v>
      </c>
      <c r="U447">
        <f>VLOOKUP($G447,county_facts!$A:$BB,17,FALSE)</f>
        <v>1.7</v>
      </c>
      <c r="V447">
        <f>VLOOKUP($G447,county_facts!$A:$BB,18,FALSE)</f>
        <v>13.4</v>
      </c>
      <c r="W447">
        <f>VLOOKUP($G447,county_facts!$A:$BB,19,FALSE)</f>
        <v>78.400000000000006</v>
      </c>
      <c r="X447">
        <f>VLOOKUP($G447,county_facts!$A:$BB,20,FALSE)</f>
        <v>82.9</v>
      </c>
      <c r="Y447">
        <f>VLOOKUP($G447,county_facts!$A:$BB,21,FALSE)</f>
        <v>5.4</v>
      </c>
      <c r="Z447">
        <f>VLOOKUP($G447,county_facts!$A:$BB,22,FALSE)</f>
        <v>10.9</v>
      </c>
      <c r="AA447">
        <f>VLOOKUP($G447,county_facts!$A:$BB,23,FALSE)</f>
        <v>81.5</v>
      </c>
      <c r="AB447">
        <f>VLOOKUP($G447,county_facts!$A:$BB,24,FALSE)</f>
        <v>15.6</v>
      </c>
      <c r="AC447">
        <f>VLOOKUP($G447,county_facts!$A:$BB,25,FALSE)</f>
        <v>486</v>
      </c>
      <c r="AD447">
        <f>VLOOKUP($G447,county_facts!$A:$BB,26,FALSE)</f>
        <v>18.3</v>
      </c>
      <c r="AE447">
        <f>VLOOKUP($G447,county_facts!$A:$BB,27,FALSE)</f>
        <v>2427</v>
      </c>
      <c r="AF447">
        <f>VLOOKUP($G447,county_facts!$A:$BB,28,FALSE)</f>
        <v>68.3</v>
      </c>
      <c r="AG447">
        <f>VLOOKUP($G447,county_facts!$A:$BB,29,FALSE)</f>
        <v>11.5</v>
      </c>
      <c r="AH447">
        <f>VLOOKUP($G447,county_facts!$A:$BB,30,FALSE)</f>
        <v>115000</v>
      </c>
      <c r="AI447">
        <f>VLOOKUP($G447,county_facts!$A:$BB,31,FALSE)</f>
        <v>1845</v>
      </c>
      <c r="AJ447">
        <f>VLOOKUP($G447,county_facts!$A:$BB,32,FALSE)</f>
        <v>2.11</v>
      </c>
      <c r="AK447">
        <f>VLOOKUP($G447,county_facts!$A:$BB,33,FALSE)</f>
        <v>19703</v>
      </c>
      <c r="AL447">
        <f>VLOOKUP($G447,county_facts!$A:$BB,34,FALSE)</f>
        <v>41910</v>
      </c>
      <c r="AM447">
        <f>VLOOKUP($G447,county_facts!$A:$BB,35,FALSE)</f>
        <v>13.7</v>
      </c>
      <c r="AN447">
        <f>VLOOKUP($G447,county_facts!$A:$BB,36,FALSE)</f>
        <v>123</v>
      </c>
      <c r="AO447">
        <f>VLOOKUP($G447,county_facts!$A:$BB,37,FALSE)</f>
        <v>1114</v>
      </c>
      <c r="AP447">
        <f>VLOOKUP($G447,county_facts!$A:$BB,38,FALSE)</f>
        <v>-1.9</v>
      </c>
      <c r="AQ447">
        <f>VLOOKUP($G447,county_facts!$A:$BB,39,FALSE)</f>
        <v>392</v>
      </c>
      <c r="AR447">
        <f>VLOOKUP($G447,county_facts!$A:$BB,40,FALSE)</f>
        <v>626</v>
      </c>
      <c r="AS447">
        <f>VLOOKUP($G447,county_facts!$A:$BB,41,FALSE)</f>
        <v>0</v>
      </c>
      <c r="AT447">
        <f>VLOOKUP($G447,county_facts!$A:$BB,42,FALSE)</f>
        <v>0</v>
      </c>
      <c r="AU447">
        <f>VLOOKUP($G447,county_facts!$A:$BB,43,FALSE)</f>
        <v>0</v>
      </c>
      <c r="AV447">
        <f>VLOOKUP($G447,county_facts!$A:$BB,44,FALSE)</f>
        <v>0</v>
      </c>
      <c r="AW447">
        <f>VLOOKUP($G447,county_facts!$A:$BB,45,FALSE)</f>
        <v>0</v>
      </c>
      <c r="AX447">
        <f>VLOOKUP($G447,county_facts!$A:$BB,46,FALSE)</f>
        <v>29.4</v>
      </c>
      <c r="AY447">
        <f>VLOOKUP($G447,county_facts!$A:$BB,47,FALSE)</f>
        <v>0</v>
      </c>
      <c r="AZ447">
        <f>VLOOKUP($G447,county_facts!$A:$BB,48,FALSE)</f>
        <v>0</v>
      </c>
      <c r="BA447">
        <f>VLOOKUP($G447,county_facts!$A:$BB,49,FALSE)</f>
        <v>134696</v>
      </c>
      <c r="BB447">
        <f>VLOOKUP($G447,county_facts!$A:$BB,50,FALSE)</f>
        <v>25671</v>
      </c>
      <c r="BC447">
        <f>VLOOKUP($G447,county_facts!$A:$BB,51,FALSE)</f>
        <v>8400</v>
      </c>
      <c r="BD447">
        <f>VLOOKUP($G447,county_facts!$A:$BB,52,FALSE)</f>
        <v>2</v>
      </c>
      <c r="BE447">
        <f>VLOOKUP($G447,county_facts!$A:$BB,53,FALSE)</f>
        <v>2577.63</v>
      </c>
      <c r="BF447">
        <f>VLOOKUP($G447,county_facts!$A:$BB,54,FALSE)</f>
        <v>2.1</v>
      </c>
    </row>
    <row r="448" spans="1:58" x14ac:dyDescent="0.3">
      <c r="A448" t="s">
        <v>9</v>
      </c>
      <c r="B448" t="s">
        <v>210</v>
      </c>
      <c r="C448">
        <v>687</v>
      </c>
      <c r="D448" t="s">
        <v>189</v>
      </c>
      <c r="E448">
        <v>1325</v>
      </c>
      <c r="F448">
        <v>0.51849056599999999</v>
      </c>
      <c r="G448">
        <v>8071</v>
      </c>
      <c r="H448">
        <f>VLOOKUP($G448,county_facts!$A:$BB,4,FALSE)</f>
        <v>14052</v>
      </c>
      <c r="I448">
        <f>VLOOKUP($G448,county_facts!$A:$BB,5,FALSE)</f>
        <v>15507</v>
      </c>
      <c r="J448">
        <f>VLOOKUP($G448,county_facts!$A:$BB,6,FALSE)</f>
        <v>-9.4</v>
      </c>
      <c r="K448">
        <f>VLOOKUP($G448,county_facts!$A:$BB,7,FALSE)</f>
        <v>15507</v>
      </c>
      <c r="L448">
        <f>VLOOKUP($G448,county_facts!$A:$BB,8,FALSE)</f>
        <v>5.0999999999999996</v>
      </c>
      <c r="M448">
        <f>VLOOKUP($G448,county_facts!$A:$BB,9,FALSE)</f>
        <v>19</v>
      </c>
      <c r="N448">
        <f>VLOOKUP($G448,county_facts!$A:$BB,10,FALSE)</f>
        <v>22.3</v>
      </c>
      <c r="O448">
        <f>VLOOKUP($G448,county_facts!$A:$BB,11,FALSE)</f>
        <v>48.4</v>
      </c>
      <c r="P448">
        <f>VLOOKUP($G448,county_facts!$A:$BB,12,FALSE)</f>
        <v>91.4</v>
      </c>
      <c r="Q448">
        <f>VLOOKUP($G448,county_facts!$A:$BB,13,FALSE)</f>
        <v>1.8</v>
      </c>
      <c r="R448">
        <f>VLOOKUP($G448,county_facts!$A:$BB,14,FALSE)</f>
        <v>3.5</v>
      </c>
      <c r="S448">
        <f>VLOOKUP($G448,county_facts!$A:$BB,15,FALSE)</f>
        <v>1.1000000000000001</v>
      </c>
      <c r="T448">
        <f>VLOOKUP($G448,county_facts!$A:$BB,16,FALSE)</f>
        <v>0.1</v>
      </c>
      <c r="U448">
        <f>VLOOKUP($G448,county_facts!$A:$BB,17,FALSE)</f>
        <v>2.1</v>
      </c>
      <c r="V448">
        <f>VLOOKUP($G448,county_facts!$A:$BB,18,FALSE)</f>
        <v>42.5</v>
      </c>
      <c r="W448">
        <f>VLOOKUP($G448,county_facts!$A:$BB,19,FALSE)</f>
        <v>52.7</v>
      </c>
      <c r="X448">
        <f>VLOOKUP($G448,county_facts!$A:$BB,20,FALSE)</f>
        <v>85.2</v>
      </c>
      <c r="Y448">
        <f>VLOOKUP($G448,county_facts!$A:$BB,21,FALSE)</f>
        <v>3.2</v>
      </c>
      <c r="Z448">
        <f>VLOOKUP($G448,county_facts!$A:$BB,22,FALSE)</f>
        <v>14.4</v>
      </c>
      <c r="AA448">
        <f>VLOOKUP($G448,county_facts!$A:$BB,23,FALSE)</f>
        <v>84.3</v>
      </c>
      <c r="AB448">
        <f>VLOOKUP($G448,county_facts!$A:$BB,24,FALSE)</f>
        <v>16.3</v>
      </c>
      <c r="AC448">
        <f>VLOOKUP($G448,county_facts!$A:$BB,25,FALSE)</f>
        <v>1221</v>
      </c>
      <c r="AD448">
        <f>VLOOKUP($G448,county_facts!$A:$BB,26,FALSE)</f>
        <v>21.2</v>
      </c>
      <c r="AE448">
        <f>VLOOKUP($G448,county_facts!$A:$BB,27,FALSE)</f>
        <v>8244</v>
      </c>
      <c r="AF448">
        <f>VLOOKUP($G448,county_facts!$A:$BB,28,FALSE)</f>
        <v>69.400000000000006</v>
      </c>
      <c r="AG448">
        <f>VLOOKUP($G448,county_facts!$A:$BB,29,FALSE)</f>
        <v>10.1</v>
      </c>
      <c r="AH448">
        <f>VLOOKUP($G448,county_facts!$A:$BB,30,FALSE)</f>
        <v>151500</v>
      </c>
      <c r="AI448">
        <f>VLOOKUP($G448,county_facts!$A:$BB,31,FALSE)</f>
        <v>5992</v>
      </c>
      <c r="AJ448">
        <f>VLOOKUP($G448,county_facts!$A:$BB,32,FALSE)</f>
        <v>2.4300000000000002</v>
      </c>
      <c r="AK448">
        <f>VLOOKUP($G448,county_facts!$A:$BB,33,FALSE)</f>
        <v>22180</v>
      </c>
      <c r="AL448">
        <f>VLOOKUP($G448,county_facts!$A:$BB,34,FALSE)</f>
        <v>42261</v>
      </c>
      <c r="AM448">
        <f>VLOOKUP($G448,county_facts!$A:$BB,35,FALSE)</f>
        <v>17.8</v>
      </c>
      <c r="AN448">
        <f>VLOOKUP($G448,county_facts!$A:$BB,36,FALSE)</f>
        <v>371</v>
      </c>
      <c r="AO448">
        <f>VLOOKUP($G448,county_facts!$A:$BB,37,FALSE)</f>
        <v>3228</v>
      </c>
      <c r="AP448">
        <f>VLOOKUP($G448,county_facts!$A:$BB,38,FALSE)</f>
        <v>-8.3000000000000007</v>
      </c>
      <c r="AQ448">
        <f>VLOOKUP($G448,county_facts!$A:$BB,39,FALSE)</f>
        <v>911</v>
      </c>
      <c r="AR448">
        <f>VLOOKUP($G448,county_facts!$A:$BB,40,FALSE)</f>
        <v>1558</v>
      </c>
      <c r="AS448">
        <f>VLOOKUP($G448,county_facts!$A:$BB,41,FALSE)</f>
        <v>0</v>
      </c>
      <c r="AT448">
        <f>VLOOKUP($G448,county_facts!$A:$BB,42,FALSE)</f>
        <v>0</v>
      </c>
      <c r="AU448">
        <f>VLOOKUP($G448,county_facts!$A:$BB,43,FALSE)</f>
        <v>0</v>
      </c>
      <c r="AV448">
        <f>VLOOKUP($G448,county_facts!$A:$BB,44,FALSE)</f>
        <v>0</v>
      </c>
      <c r="AW448">
        <f>VLOOKUP($G448,county_facts!$A:$BB,45,FALSE)</f>
        <v>13</v>
      </c>
      <c r="AX448">
        <f>VLOOKUP($G448,county_facts!$A:$BB,46,FALSE)</f>
        <v>25.9</v>
      </c>
      <c r="AY448">
        <f>VLOOKUP($G448,county_facts!$A:$BB,47,FALSE)</f>
        <v>0</v>
      </c>
      <c r="AZ448">
        <f>VLOOKUP($G448,county_facts!$A:$BB,48,FALSE)</f>
        <v>51612</v>
      </c>
      <c r="BA448">
        <f>VLOOKUP($G448,county_facts!$A:$BB,49,FALSE)</f>
        <v>164359</v>
      </c>
      <c r="BB448">
        <f>VLOOKUP($G448,county_facts!$A:$BB,50,FALSE)</f>
        <v>10393</v>
      </c>
      <c r="BC448">
        <f>VLOOKUP($G448,county_facts!$A:$BB,51,FALSE)</f>
        <v>22369</v>
      </c>
      <c r="BD448">
        <f>VLOOKUP($G448,county_facts!$A:$BB,52,FALSE)</f>
        <v>5</v>
      </c>
      <c r="BE448">
        <f>VLOOKUP($G448,county_facts!$A:$BB,53,FALSE)</f>
        <v>4772.67</v>
      </c>
      <c r="BF448">
        <f>VLOOKUP($G448,county_facts!$A:$BB,54,FALSE)</f>
        <v>3.2</v>
      </c>
    </row>
    <row r="449" spans="1:58" x14ac:dyDescent="0.3">
      <c r="A449" t="s">
        <v>6</v>
      </c>
      <c r="B449" t="s">
        <v>210</v>
      </c>
      <c r="C449">
        <v>638</v>
      </c>
      <c r="D449" t="s">
        <v>189</v>
      </c>
      <c r="E449">
        <v>1325</v>
      </c>
      <c r="F449">
        <v>0.48150943400000001</v>
      </c>
      <c r="G449">
        <v>8071</v>
      </c>
      <c r="H449">
        <f>VLOOKUP($G449,county_facts!$A:$BB,4,FALSE)</f>
        <v>14052</v>
      </c>
      <c r="I449">
        <f>VLOOKUP($G449,county_facts!$A:$BB,5,FALSE)</f>
        <v>15507</v>
      </c>
      <c r="J449">
        <f>VLOOKUP($G449,county_facts!$A:$BB,6,FALSE)</f>
        <v>-9.4</v>
      </c>
      <c r="K449">
        <f>VLOOKUP($G449,county_facts!$A:$BB,7,FALSE)</f>
        <v>15507</v>
      </c>
      <c r="L449">
        <f>VLOOKUP($G449,county_facts!$A:$BB,8,FALSE)</f>
        <v>5.0999999999999996</v>
      </c>
      <c r="M449">
        <f>VLOOKUP($G449,county_facts!$A:$BB,9,FALSE)</f>
        <v>19</v>
      </c>
      <c r="N449">
        <f>VLOOKUP($G449,county_facts!$A:$BB,10,FALSE)</f>
        <v>22.3</v>
      </c>
      <c r="O449">
        <f>VLOOKUP($G449,county_facts!$A:$BB,11,FALSE)</f>
        <v>48.4</v>
      </c>
      <c r="P449">
        <f>VLOOKUP($G449,county_facts!$A:$BB,12,FALSE)</f>
        <v>91.4</v>
      </c>
      <c r="Q449">
        <f>VLOOKUP($G449,county_facts!$A:$BB,13,FALSE)</f>
        <v>1.8</v>
      </c>
      <c r="R449">
        <f>VLOOKUP($G449,county_facts!$A:$BB,14,FALSE)</f>
        <v>3.5</v>
      </c>
      <c r="S449">
        <f>VLOOKUP($G449,county_facts!$A:$BB,15,FALSE)</f>
        <v>1.1000000000000001</v>
      </c>
      <c r="T449">
        <f>VLOOKUP($G449,county_facts!$A:$BB,16,FALSE)</f>
        <v>0.1</v>
      </c>
      <c r="U449">
        <f>VLOOKUP($G449,county_facts!$A:$BB,17,FALSE)</f>
        <v>2.1</v>
      </c>
      <c r="V449">
        <f>VLOOKUP($G449,county_facts!$A:$BB,18,FALSE)</f>
        <v>42.5</v>
      </c>
      <c r="W449">
        <f>VLOOKUP($G449,county_facts!$A:$BB,19,FALSE)</f>
        <v>52.7</v>
      </c>
      <c r="X449">
        <f>VLOOKUP($G449,county_facts!$A:$BB,20,FALSE)</f>
        <v>85.2</v>
      </c>
      <c r="Y449">
        <f>VLOOKUP($G449,county_facts!$A:$BB,21,FALSE)</f>
        <v>3.2</v>
      </c>
      <c r="Z449">
        <f>VLOOKUP($G449,county_facts!$A:$BB,22,FALSE)</f>
        <v>14.4</v>
      </c>
      <c r="AA449">
        <f>VLOOKUP($G449,county_facts!$A:$BB,23,FALSE)</f>
        <v>84.3</v>
      </c>
      <c r="AB449">
        <f>VLOOKUP($G449,county_facts!$A:$BB,24,FALSE)</f>
        <v>16.3</v>
      </c>
      <c r="AC449">
        <f>VLOOKUP($G449,county_facts!$A:$BB,25,FALSE)</f>
        <v>1221</v>
      </c>
      <c r="AD449">
        <f>VLOOKUP($G449,county_facts!$A:$BB,26,FALSE)</f>
        <v>21.2</v>
      </c>
      <c r="AE449">
        <f>VLOOKUP($G449,county_facts!$A:$BB,27,FALSE)</f>
        <v>8244</v>
      </c>
      <c r="AF449">
        <f>VLOOKUP($G449,county_facts!$A:$BB,28,FALSE)</f>
        <v>69.400000000000006</v>
      </c>
      <c r="AG449">
        <f>VLOOKUP($G449,county_facts!$A:$BB,29,FALSE)</f>
        <v>10.1</v>
      </c>
      <c r="AH449">
        <f>VLOOKUP($G449,county_facts!$A:$BB,30,FALSE)</f>
        <v>151500</v>
      </c>
      <c r="AI449">
        <f>VLOOKUP($G449,county_facts!$A:$BB,31,FALSE)</f>
        <v>5992</v>
      </c>
      <c r="AJ449">
        <f>VLOOKUP($G449,county_facts!$A:$BB,32,FALSE)</f>
        <v>2.4300000000000002</v>
      </c>
      <c r="AK449">
        <f>VLOOKUP($G449,county_facts!$A:$BB,33,FALSE)</f>
        <v>22180</v>
      </c>
      <c r="AL449">
        <f>VLOOKUP($G449,county_facts!$A:$BB,34,FALSE)</f>
        <v>42261</v>
      </c>
      <c r="AM449">
        <f>VLOOKUP($G449,county_facts!$A:$BB,35,FALSE)</f>
        <v>17.8</v>
      </c>
      <c r="AN449">
        <f>VLOOKUP($G449,county_facts!$A:$BB,36,FALSE)</f>
        <v>371</v>
      </c>
      <c r="AO449">
        <f>VLOOKUP($G449,county_facts!$A:$BB,37,FALSE)</f>
        <v>3228</v>
      </c>
      <c r="AP449">
        <f>VLOOKUP($G449,county_facts!$A:$BB,38,FALSE)</f>
        <v>-8.3000000000000007</v>
      </c>
      <c r="AQ449">
        <f>VLOOKUP($G449,county_facts!$A:$BB,39,FALSE)</f>
        <v>911</v>
      </c>
      <c r="AR449">
        <f>VLOOKUP($G449,county_facts!$A:$BB,40,FALSE)</f>
        <v>1558</v>
      </c>
      <c r="AS449">
        <f>VLOOKUP($G449,county_facts!$A:$BB,41,FALSE)</f>
        <v>0</v>
      </c>
      <c r="AT449">
        <f>VLOOKUP($G449,county_facts!$A:$BB,42,FALSE)</f>
        <v>0</v>
      </c>
      <c r="AU449">
        <f>VLOOKUP($G449,county_facts!$A:$BB,43,FALSE)</f>
        <v>0</v>
      </c>
      <c r="AV449">
        <f>VLOOKUP($G449,county_facts!$A:$BB,44,FALSE)</f>
        <v>0</v>
      </c>
      <c r="AW449">
        <f>VLOOKUP($G449,county_facts!$A:$BB,45,FALSE)</f>
        <v>13</v>
      </c>
      <c r="AX449">
        <f>VLOOKUP($G449,county_facts!$A:$BB,46,FALSE)</f>
        <v>25.9</v>
      </c>
      <c r="AY449">
        <f>VLOOKUP($G449,county_facts!$A:$BB,47,FALSE)</f>
        <v>0</v>
      </c>
      <c r="AZ449">
        <f>VLOOKUP($G449,county_facts!$A:$BB,48,FALSE)</f>
        <v>51612</v>
      </c>
      <c r="BA449">
        <f>VLOOKUP($G449,county_facts!$A:$BB,49,FALSE)</f>
        <v>164359</v>
      </c>
      <c r="BB449">
        <f>VLOOKUP($G449,county_facts!$A:$BB,50,FALSE)</f>
        <v>10393</v>
      </c>
      <c r="BC449">
        <f>VLOOKUP($G449,county_facts!$A:$BB,51,FALSE)</f>
        <v>22369</v>
      </c>
      <c r="BD449">
        <f>VLOOKUP($G449,county_facts!$A:$BB,52,FALSE)</f>
        <v>5</v>
      </c>
      <c r="BE449">
        <f>VLOOKUP($G449,county_facts!$A:$BB,53,FALSE)</f>
        <v>4772.67</v>
      </c>
      <c r="BF449">
        <f>VLOOKUP($G449,county_facts!$A:$BB,54,FALSE)</f>
        <v>3.2</v>
      </c>
    </row>
    <row r="450" spans="1:58" x14ac:dyDescent="0.3">
      <c r="A450" t="s">
        <v>9</v>
      </c>
      <c r="B450" t="s">
        <v>211</v>
      </c>
      <c r="C450">
        <v>26478</v>
      </c>
      <c r="D450" t="s">
        <v>189</v>
      </c>
      <c r="E450">
        <v>42073</v>
      </c>
      <c r="F450">
        <v>0.62933472800000001</v>
      </c>
      <c r="G450">
        <v>8069</v>
      </c>
      <c r="H450">
        <f>VLOOKUP($G450,county_facts!$A:$BB,4,FALSE)</f>
        <v>324122</v>
      </c>
      <c r="I450">
        <f>VLOOKUP($G450,county_facts!$A:$BB,5,FALSE)</f>
        <v>299630</v>
      </c>
      <c r="J450">
        <f>VLOOKUP($G450,county_facts!$A:$BB,6,FALSE)</f>
        <v>8.1999999999999993</v>
      </c>
      <c r="K450">
        <f>VLOOKUP($G450,county_facts!$A:$BB,7,FALSE)</f>
        <v>299630</v>
      </c>
      <c r="L450">
        <f>VLOOKUP($G450,county_facts!$A:$BB,8,FALSE)</f>
        <v>5.4</v>
      </c>
      <c r="M450">
        <f>VLOOKUP($G450,county_facts!$A:$BB,9,FALSE)</f>
        <v>20.5</v>
      </c>
      <c r="N450">
        <f>VLOOKUP($G450,county_facts!$A:$BB,10,FALSE)</f>
        <v>13.9</v>
      </c>
      <c r="O450">
        <f>VLOOKUP($G450,county_facts!$A:$BB,11,FALSE)</f>
        <v>50.2</v>
      </c>
      <c r="P450">
        <f>VLOOKUP($G450,county_facts!$A:$BB,12,FALSE)</f>
        <v>93.2</v>
      </c>
      <c r="Q450">
        <f>VLOOKUP($G450,county_facts!$A:$BB,13,FALSE)</f>
        <v>1.1000000000000001</v>
      </c>
      <c r="R450">
        <f>VLOOKUP($G450,county_facts!$A:$BB,14,FALSE)</f>
        <v>1</v>
      </c>
      <c r="S450">
        <f>VLOOKUP($G450,county_facts!$A:$BB,15,FALSE)</f>
        <v>2.2000000000000002</v>
      </c>
      <c r="T450">
        <f>VLOOKUP($G450,county_facts!$A:$BB,16,FALSE)</f>
        <v>0.1</v>
      </c>
      <c r="U450">
        <f>VLOOKUP($G450,county_facts!$A:$BB,17,FALSE)</f>
        <v>2.4</v>
      </c>
      <c r="V450">
        <f>VLOOKUP($G450,county_facts!$A:$BB,18,FALSE)</f>
        <v>11.1</v>
      </c>
      <c r="W450">
        <f>VLOOKUP($G450,county_facts!$A:$BB,19,FALSE)</f>
        <v>83.5</v>
      </c>
      <c r="X450">
        <f>VLOOKUP($G450,county_facts!$A:$BB,20,FALSE)</f>
        <v>78.8</v>
      </c>
      <c r="Y450">
        <f>VLOOKUP($G450,county_facts!$A:$BB,21,FALSE)</f>
        <v>5.4</v>
      </c>
      <c r="Z450">
        <f>VLOOKUP($G450,county_facts!$A:$BB,22,FALSE)</f>
        <v>9</v>
      </c>
      <c r="AA450">
        <f>VLOOKUP($G450,county_facts!$A:$BB,23,FALSE)</f>
        <v>94.4</v>
      </c>
      <c r="AB450">
        <f>VLOOKUP($G450,county_facts!$A:$BB,24,FALSE)</f>
        <v>43.8</v>
      </c>
      <c r="AC450">
        <f>VLOOKUP($G450,county_facts!$A:$BB,25,FALSE)</f>
        <v>22809</v>
      </c>
      <c r="AD450">
        <f>VLOOKUP($G450,county_facts!$A:$BB,26,FALSE)</f>
        <v>22.6</v>
      </c>
      <c r="AE450">
        <f>VLOOKUP($G450,county_facts!$A:$BB,27,FALSE)</f>
        <v>138534</v>
      </c>
      <c r="AF450">
        <f>VLOOKUP($G450,county_facts!$A:$BB,28,FALSE)</f>
        <v>65.599999999999994</v>
      </c>
      <c r="AG450">
        <f>VLOOKUP($G450,county_facts!$A:$BB,29,FALSE)</f>
        <v>21.8</v>
      </c>
      <c r="AH450">
        <f>VLOOKUP($G450,county_facts!$A:$BB,30,FALSE)</f>
        <v>247100</v>
      </c>
      <c r="AI450">
        <f>VLOOKUP($G450,county_facts!$A:$BB,31,FALSE)</f>
        <v>121423</v>
      </c>
      <c r="AJ450">
        <f>VLOOKUP($G450,county_facts!$A:$BB,32,FALSE)</f>
        <v>2.4500000000000002</v>
      </c>
      <c r="AK450">
        <f>VLOOKUP($G450,county_facts!$A:$BB,33,FALSE)</f>
        <v>30740</v>
      </c>
      <c r="AL450">
        <f>VLOOKUP($G450,county_facts!$A:$BB,34,FALSE)</f>
        <v>58626</v>
      </c>
      <c r="AM450">
        <f>VLOOKUP($G450,county_facts!$A:$BB,35,FALSE)</f>
        <v>14.1</v>
      </c>
      <c r="AN450">
        <f>VLOOKUP($G450,county_facts!$A:$BB,36,FALSE)</f>
        <v>9723</v>
      </c>
      <c r="AO450">
        <f>VLOOKUP($G450,county_facts!$A:$BB,37,FALSE)</f>
        <v>112150</v>
      </c>
      <c r="AP450">
        <f>VLOOKUP($G450,county_facts!$A:$BB,38,FALSE)</f>
        <v>2</v>
      </c>
      <c r="AQ450">
        <f>VLOOKUP($G450,county_facts!$A:$BB,39,FALSE)</f>
        <v>28499</v>
      </c>
      <c r="AR450">
        <f>VLOOKUP($G450,county_facts!$A:$BB,40,FALSE)</f>
        <v>34660</v>
      </c>
      <c r="AS450">
        <f>VLOOKUP($G450,county_facts!$A:$BB,41,FALSE)</f>
        <v>0.4</v>
      </c>
      <c r="AT450">
        <f>VLOOKUP($G450,county_facts!$A:$BB,42,FALSE)</f>
        <v>0.5</v>
      </c>
      <c r="AU450">
        <f>VLOOKUP($G450,county_facts!$A:$BB,43,FALSE)</f>
        <v>1.8</v>
      </c>
      <c r="AV450">
        <f>VLOOKUP($G450,county_facts!$A:$BB,44,FALSE)</f>
        <v>0</v>
      </c>
      <c r="AW450">
        <f>VLOOKUP($G450,county_facts!$A:$BB,45,FALSE)</f>
        <v>3.6</v>
      </c>
      <c r="AX450">
        <f>VLOOKUP($G450,county_facts!$A:$BB,46,FALSE)</f>
        <v>29.7</v>
      </c>
      <c r="AY450">
        <f>VLOOKUP($G450,county_facts!$A:$BB,47,FALSE)</f>
        <v>3226757</v>
      </c>
      <c r="AZ450">
        <f>VLOOKUP($G450,county_facts!$A:$BB,48,FALSE)</f>
        <v>1265188</v>
      </c>
      <c r="BA450">
        <f>VLOOKUP($G450,county_facts!$A:$BB,49,FALSE)</f>
        <v>3922871</v>
      </c>
      <c r="BB450">
        <f>VLOOKUP($G450,county_facts!$A:$BB,50,FALSE)</f>
        <v>13672</v>
      </c>
      <c r="BC450">
        <f>VLOOKUP($G450,county_facts!$A:$BB,51,FALSE)</f>
        <v>604358</v>
      </c>
      <c r="BD450">
        <f>VLOOKUP($G450,county_facts!$A:$BB,52,FALSE)</f>
        <v>2498</v>
      </c>
      <c r="BE450">
        <f>VLOOKUP($G450,county_facts!$A:$BB,53,FALSE)</f>
        <v>2596</v>
      </c>
      <c r="BF450">
        <f>VLOOKUP($G450,county_facts!$A:$BB,54,FALSE)</f>
        <v>115.4</v>
      </c>
    </row>
    <row r="451" spans="1:58" x14ac:dyDescent="0.3">
      <c r="A451" t="s">
        <v>6</v>
      </c>
      <c r="B451" t="s">
        <v>211</v>
      </c>
      <c r="C451">
        <v>15595</v>
      </c>
      <c r="D451" t="s">
        <v>189</v>
      </c>
      <c r="E451">
        <v>42073</v>
      </c>
      <c r="F451">
        <v>0.37066527199999999</v>
      </c>
      <c r="G451">
        <v>8069</v>
      </c>
      <c r="H451">
        <f>VLOOKUP($G451,county_facts!$A:$BB,4,FALSE)</f>
        <v>324122</v>
      </c>
      <c r="I451">
        <f>VLOOKUP($G451,county_facts!$A:$BB,5,FALSE)</f>
        <v>299630</v>
      </c>
      <c r="J451">
        <f>VLOOKUP($G451,county_facts!$A:$BB,6,FALSE)</f>
        <v>8.1999999999999993</v>
      </c>
      <c r="K451">
        <f>VLOOKUP($G451,county_facts!$A:$BB,7,FALSE)</f>
        <v>299630</v>
      </c>
      <c r="L451">
        <f>VLOOKUP($G451,county_facts!$A:$BB,8,FALSE)</f>
        <v>5.4</v>
      </c>
      <c r="M451">
        <f>VLOOKUP($G451,county_facts!$A:$BB,9,FALSE)</f>
        <v>20.5</v>
      </c>
      <c r="N451">
        <f>VLOOKUP($G451,county_facts!$A:$BB,10,FALSE)</f>
        <v>13.9</v>
      </c>
      <c r="O451">
        <f>VLOOKUP($G451,county_facts!$A:$BB,11,FALSE)</f>
        <v>50.2</v>
      </c>
      <c r="P451">
        <f>VLOOKUP($G451,county_facts!$A:$BB,12,FALSE)</f>
        <v>93.2</v>
      </c>
      <c r="Q451">
        <f>VLOOKUP($G451,county_facts!$A:$BB,13,FALSE)</f>
        <v>1.1000000000000001</v>
      </c>
      <c r="R451">
        <f>VLOOKUP($G451,county_facts!$A:$BB,14,FALSE)</f>
        <v>1</v>
      </c>
      <c r="S451">
        <f>VLOOKUP($G451,county_facts!$A:$BB,15,FALSE)</f>
        <v>2.2000000000000002</v>
      </c>
      <c r="T451">
        <f>VLOOKUP($G451,county_facts!$A:$BB,16,FALSE)</f>
        <v>0.1</v>
      </c>
      <c r="U451">
        <f>VLOOKUP($G451,county_facts!$A:$BB,17,FALSE)</f>
        <v>2.4</v>
      </c>
      <c r="V451">
        <f>VLOOKUP($G451,county_facts!$A:$BB,18,FALSE)</f>
        <v>11.1</v>
      </c>
      <c r="W451">
        <f>VLOOKUP($G451,county_facts!$A:$BB,19,FALSE)</f>
        <v>83.5</v>
      </c>
      <c r="X451">
        <f>VLOOKUP($G451,county_facts!$A:$BB,20,FALSE)</f>
        <v>78.8</v>
      </c>
      <c r="Y451">
        <f>VLOOKUP($G451,county_facts!$A:$BB,21,FALSE)</f>
        <v>5.4</v>
      </c>
      <c r="Z451">
        <f>VLOOKUP($G451,county_facts!$A:$BB,22,FALSE)</f>
        <v>9</v>
      </c>
      <c r="AA451">
        <f>VLOOKUP($G451,county_facts!$A:$BB,23,FALSE)</f>
        <v>94.4</v>
      </c>
      <c r="AB451">
        <f>VLOOKUP($G451,county_facts!$A:$BB,24,FALSE)</f>
        <v>43.8</v>
      </c>
      <c r="AC451">
        <f>VLOOKUP($G451,county_facts!$A:$BB,25,FALSE)</f>
        <v>22809</v>
      </c>
      <c r="AD451">
        <f>VLOOKUP($G451,county_facts!$A:$BB,26,FALSE)</f>
        <v>22.6</v>
      </c>
      <c r="AE451">
        <f>VLOOKUP($G451,county_facts!$A:$BB,27,FALSE)</f>
        <v>138534</v>
      </c>
      <c r="AF451">
        <f>VLOOKUP($G451,county_facts!$A:$BB,28,FALSE)</f>
        <v>65.599999999999994</v>
      </c>
      <c r="AG451">
        <f>VLOOKUP($G451,county_facts!$A:$BB,29,FALSE)</f>
        <v>21.8</v>
      </c>
      <c r="AH451">
        <f>VLOOKUP($G451,county_facts!$A:$BB,30,FALSE)</f>
        <v>247100</v>
      </c>
      <c r="AI451">
        <f>VLOOKUP($G451,county_facts!$A:$BB,31,FALSE)</f>
        <v>121423</v>
      </c>
      <c r="AJ451">
        <f>VLOOKUP($G451,county_facts!$A:$BB,32,FALSE)</f>
        <v>2.4500000000000002</v>
      </c>
      <c r="AK451">
        <f>VLOOKUP($G451,county_facts!$A:$BB,33,FALSE)</f>
        <v>30740</v>
      </c>
      <c r="AL451">
        <f>VLOOKUP($G451,county_facts!$A:$BB,34,FALSE)</f>
        <v>58626</v>
      </c>
      <c r="AM451">
        <f>VLOOKUP($G451,county_facts!$A:$BB,35,FALSE)</f>
        <v>14.1</v>
      </c>
      <c r="AN451">
        <f>VLOOKUP($G451,county_facts!$A:$BB,36,FALSE)</f>
        <v>9723</v>
      </c>
      <c r="AO451">
        <f>VLOOKUP($G451,county_facts!$A:$BB,37,FALSE)</f>
        <v>112150</v>
      </c>
      <c r="AP451">
        <f>VLOOKUP($G451,county_facts!$A:$BB,38,FALSE)</f>
        <v>2</v>
      </c>
      <c r="AQ451">
        <f>VLOOKUP($G451,county_facts!$A:$BB,39,FALSE)</f>
        <v>28499</v>
      </c>
      <c r="AR451">
        <f>VLOOKUP($G451,county_facts!$A:$BB,40,FALSE)</f>
        <v>34660</v>
      </c>
      <c r="AS451">
        <f>VLOOKUP($G451,county_facts!$A:$BB,41,FALSE)</f>
        <v>0.4</v>
      </c>
      <c r="AT451">
        <f>VLOOKUP($G451,county_facts!$A:$BB,42,FALSE)</f>
        <v>0.5</v>
      </c>
      <c r="AU451">
        <f>VLOOKUP($G451,county_facts!$A:$BB,43,FALSE)</f>
        <v>1.8</v>
      </c>
      <c r="AV451">
        <f>VLOOKUP($G451,county_facts!$A:$BB,44,FALSE)</f>
        <v>0</v>
      </c>
      <c r="AW451">
        <f>VLOOKUP($G451,county_facts!$A:$BB,45,FALSE)</f>
        <v>3.6</v>
      </c>
      <c r="AX451">
        <f>VLOOKUP($G451,county_facts!$A:$BB,46,FALSE)</f>
        <v>29.7</v>
      </c>
      <c r="AY451">
        <f>VLOOKUP($G451,county_facts!$A:$BB,47,FALSE)</f>
        <v>3226757</v>
      </c>
      <c r="AZ451">
        <f>VLOOKUP($G451,county_facts!$A:$BB,48,FALSE)</f>
        <v>1265188</v>
      </c>
      <c r="BA451">
        <f>VLOOKUP($G451,county_facts!$A:$BB,49,FALSE)</f>
        <v>3922871</v>
      </c>
      <c r="BB451">
        <f>VLOOKUP($G451,county_facts!$A:$BB,50,FALSE)</f>
        <v>13672</v>
      </c>
      <c r="BC451">
        <f>VLOOKUP($G451,county_facts!$A:$BB,51,FALSE)</f>
        <v>604358</v>
      </c>
      <c r="BD451">
        <f>VLOOKUP($G451,county_facts!$A:$BB,52,FALSE)</f>
        <v>2498</v>
      </c>
      <c r="BE451">
        <f>VLOOKUP($G451,county_facts!$A:$BB,53,FALSE)</f>
        <v>2596</v>
      </c>
      <c r="BF451">
        <f>VLOOKUP($G451,county_facts!$A:$BB,54,FALSE)</f>
        <v>115.4</v>
      </c>
    </row>
    <row r="452" spans="1:58" x14ac:dyDescent="0.3">
      <c r="A452" t="s">
        <v>9</v>
      </c>
      <c r="B452" t="s">
        <v>171</v>
      </c>
      <c r="C452">
        <v>599</v>
      </c>
      <c r="D452" t="s">
        <v>189</v>
      </c>
      <c r="E452">
        <v>885</v>
      </c>
      <c r="F452">
        <v>0.67683615799999997</v>
      </c>
      <c r="G452">
        <v>8065</v>
      </c>
      <c r="H452">
        <f>VLOOKUP($G452,county_facts!$A:$BB,4,FALSE)</f>
        <v>7357</v>
      </c>
      <c r="I452">
        <f>VLOOKUP($G452,county_facts!$A:$BB,5,FALSE)</f>
        <v>7310</v>
      </c>
      <c r="J452">
        <f>VLOOKUP($G452,county_facts!$A:$BB,6,FALSE)</f>
        <v>0.6</v>
      </c>
      <c r="K452">
        <f>VLOOKUP($G452,county_facts!$A:$BB,7,FALSE)</f>
        <v>7310</v>
      </c>
      <c r="L452">
        <f>VLOOKUP($G452,county_facts!$A:$BB,8,FALSE)</f>
        <v>6.5</v>
      </c>
      <c r="M452">
        <f>VLOOKUP($G452,county_facts!$A:$BB,9,FALSE)</f>
        <v>23.1</v>
      </c>
      <c r="N452">
        <f>VLOOKUP($G452,county_facts!$A:$BB,10,FALSE)</f>
        <v>11</v>
      </c>
      <c r="O452">
        <f>VLOOKUP($G452,county_facts!$A:$BB,11,FALSE)</f>
        <v>46.7</v>
      </c>
      <c r="P452">
        <f>VLOOKUP($G452,county_facts!$A:$BB,12,FALSE)</f>
        <v>93.9</v>
      </c>
      <c r="Q452">
        <f>VLOOKUP($G452,county_facts!$A:$BB,13,FALSE)</f>
        <v>0.7</v>
      </c>
      <c r="R452">
        <f>VLOOKUP($G452,county_facts!$A:$BB,14,FALSE)</f>
        <v>2.6</v>
      </c>
      <c r="S452">
        <f>VLOOKUP($G452,county_facts!$A:$BB,15,FALSE)</f>
        <v>0.6</v>
      </c>
      <c r="T452">
        <f>VLOOKUP($G452,county_facts!$A:$BB,16,FALSE)</f>
        <v>0.1</v>
      </c>
      <c r="U452">
        <f>VLOOKUP($G452,county_facts!$A:$BB,17,FALSE)</f>
        <v>2.2000000000000002</v>
      </c>
      <c r="V452">
        <f>VLOOKUP($G452,county_facts!$A:$BB,18,FALSE)</f>
        <v>37.799999999999997</v>
      </c>
      <c r="W452">
        <f>VLOOKUP($G452,county_facts!$A:$BB,19,FALSE)</f>
        <v>59.2</v>
      </c>
      <c r="X452">
        <f>VLOOKUP($G452,county_facts!$A:$BB,20,FALSE)</f>
        <v>75.8</v>
      </c>
      <c r="Y452">
        <f>VLOOKUP($G452,county_facts!$A:$BB,21,FALSE)</f>
        <v>15</v>
      </c>
      <c r="Z452">
        <f>VLOOKUP($G452,county_facts!$A:$BB,22,FALSE)</f>
        <v>28.8</v>
      </c>
      <c r="AA452">
        <f>VLOOKUP($G452,county_facts!$A:$BB,23,FALSE)</f>
        <v>86.8</v>
      </c>
      <c r="AB452">
        <f>VLOOKUP($G452,county_facts!$A:$BB,24,FALSE)</f>
        <v>28.1</v>
      </c>
      <c r="AC452">
        <f>VLOOKUP($G452,county_facts!$A:$BB,25,FALSE)</f>
        <v>516</v>
      </c>
      <c r="AD452">
        <f>VLOOKUP($G452,county_facts!$A:$BB,26,FALSE)</f>
        <v>29.3</v>
      </c>
      <c r="AE452">
        <f>VLOOKUP($G452,county_facts!$A:$BB,27,FALSE)</f>
        <v>4273</v>
      </c>
      <c r="AF452">
        <f>VLOOKUP($G452,county_facts!$A:$BB,28,FALSE)</f>
        <v>65.599999999999994</v>
      </c>
      <c r="AG452">
        <f>VLOOKUP($G452,county_facts!$A:$BB,29,FALSE)</f>
        <v>12.2</v>
      </c>
      <c r="AH452">
        <f>VLOOKUP($G452,county_facts!$A:$BB,30,FALSE)</f>
        <v>164400</v>
      </c>
      <c r="AI452">
        <f>VLOOKUP($G452,county_facts!$A:$BB,31,FALSE)</f>
        <v>3079</v>
      </c>
      <c r="AJ452">
        <f>VLOOKUP($G452,county_facts!$A:$BB,32,FALSE)</f>
        <v>2.33</v>
      </c>
      <c r="AK452">
        <f>VLOOKUP($G452,county_facts!$A:$BB,33,FALSE)</f>
        <v>25029</v>
      </c>
      <c r="AL452">
        <f>VLOOKUP($G452,county_facts!$A:$BB,34,FALSE)</f>
        <v>44610</v>
      </c>
      <c r="AM452">
        <f>VLOOKUP($G452,county_facts!$A:$BB,35,FALSE)</f>
        <v>14.3</v>
      </c>
      <c r="AN452">
        <f>VLOOKUP($G452,county_facts!$A:$BB,36,FALSE)</f>
        <v>205</v>
      </c>
      <c r="AO452">
        <f>VLOOKUP($G452,county_facts!$A:$BB,37,FALSE)</f>
        <v>1226</v>
      </c>
      <c r="AP452">
        <f>VLOOKUP($G452,county_facts!$A:$BB,38,FALSE)</f>
        <v>-1</v>
      </c>
      <c r="AQ452">
        <f>VLOOKUP($G452,county_facts!$A:$BB,39,FALSE)</f>
        <v>608</v>
      </c>
      <c r="AR452">
        <f>VLOOKUP($G452,county_facts!$A:$BB,40,FALSE)</f>
        <v>796</v>
      </c>
      <c r="AS452">
        <f>VLOOKUP($G452,county_facts!$A:$BB,41,FALSE)</f>
        <v>0</v>
      </c>
      <c r="AT452">
        <f>VLOOKUP($G452,county_facts!$A:$BB,42,FALSE)</f>
        <v>0</v>
      </c>
      <c r="AU452">
        <f>VLOOKUP($G452,county_facts!$A:$BB,43,FALSE)</f>
        <v>0</v>
      </c>
      <c r="AV452">
        <f>VLOOKUP($G452,county_facts!$A:$BB,44,FALSE)</f>
        <v>0</v>
      </c>
      <c r="AW452">
        <f>VLOOKUP($G452,county_facts!$A:$BB,45,FALSE)</f>
        <v>0</v>
      </c>
      <c r="AX452">
        <f>VLOOKUP($G452,county_facts!$A:$BB,46,FALSE)</f>
        <v>26.6</v>
      </c>
      <c r="AY452">
        <f>VLOOKUP($G452,county_facts!$A:$BB,47,FALSE)</f>
        <v>0</v>
      </c>
      <c r="AZ452">
        <f>VLOOKUP($G452,county_facts!$A:$BB,48,FALSE)</f>
        <v>0</v>
      </c>
      <c r="BA452">
        <f>VLOOKUP($G452,county_facts!$A:$BB,49,FALSE)</f>
        <v>51369</v>
      </c>
      <c r="BB452">
        <f>VLOOKUP($G452,county_facts!$A:$BB,50,FALSE)</f>
        <v>6540</v>
      </c>
      <c r="BC452">
        <f>VLOOKUP($G452,county_facts!$A:$BB,51,FALSE)</f>
        <v>12573</v>
      </c>
      <c r="BD452">
        <f>VLOOKUP($G452,county_facts!$A:$BB,52,FALSE)</f>
        <v>0</v>
      </c>
      <c r="BE452">
        <f>VLOOKUP($G452,county_facts!$A:$BB,53,FALSE)</f>
        <v>376.91</v>
      </c>
      <c r="BF452">
        <f>VLOOKUP($G452,county_facts!$A:$BB,54,FALSE)</f>
        <v>19.399999999999999</v>
      </c>
    </row>
    <row r="453" spans="1:58" x14ac:dyDescent="0.3">
      <c r="A453" t="s">
        <v>6</v>
      </c>
      <c r="B453" t="s">
        <v>171</v>
      </c>
      <c r="C453">
        <v>286</v>
      </c>
      <c r="D453" t="s">
        <v>189</v>
      </c>
      <c r="E453">
        <v>885</v>
      </c>
      <c r="F453">
        <v>0.32316384199999998</v>
      </c>
      <c r="G453">
        <v>8065</v>
      </c>
      <c r="H453">
        <f>VLOOKUP($G453,county_facts!$A:$BB,4,FALSE)</f>
        <v>7357</v>
      </c>
      <c r="I453">
        <f>VLOOKUP($G453,county_facts!$A:$BB,5,FALSE)</f>
        <v>7310</v>
      </c>
      <c r="J453">
        <f>VLOOKUP($G453,county_facts!$A:$BB,6,FALSE)</f>
        <v>0.6</v>
      </c>
      <c r="K453">
        <f>VLOOKUP($G453,county_facts!$A:$BB,7,FALSE)</f>
        <v>7310</v>
      </c>
      <c r="L453">
        <f>VLOOKUP($G453,county_facts!$A:$BB,8,FALSE)</f>
        <v>6.5</v>
      </c>
      <c r="M453">
        <f>VLOOKUP($G453,county_facts!$A:$BB,9,FALSE)</f>
        <v>23.1</v>
      </c>
      <c r="N453">
        <f>VLOOKUP($G453,county_facts!$A:$BB,10,FALSE)</f>
        <v>11</v>
      </c>
      <c r="O453">
        <f>VLOOKUP($G453,county_facts!$A:$BB,11,FALSE)</f>
        <v>46.7</v>
      </c>
      <c r="P453">
        <f>VLOOKUP($G453,county_facts!$A:$BB,12,FALSE)</f>
        <v>93.9</v>
      </c>
      <c r="Q453">
        <f>VLOOKUP($G453,county_facts!$A:$BB,13,FALSE)</f>
        <v>0.7</v>
      </c>
      <c r="R453">
        <f>VLOOKUP($G453,county_facts!$A:$BB,14,FALSE)</f>
        <v>2.6</v>
      </c>
      <c r="S453">
        <f>VLOOKUP($G453,county_facts!$A:$BB,15,FALSE)</f>
        <v>0.6</v>
      </c>
      <c r="T453">
        <f>VLOOKUP($G453,county_facts!$A:$BB,16,FALSE)</f>
        <v>0.1</v>
      </c>
      <c r="U453">
        <f>VLOOKUP($G453,county_facts!$A:$BB,17,FALSE)</f>
        <v>2.2000000000000002</v>
      </c>
      <c r="V453">
        <f>VLOOKUP($G453,county_facts!$A:$BB,18,FALSE)</f>
        <v>37.799999999999997</v>
      </c>
      <c r="W453">
        <f>VLOOKUP($G453,county_facts!$A:$BB,19,FALSE)</f>
        <v>59.2</v>
      </c>
      <c r="X453">
        <f>VLOOKUP($G453,county_facts!$A:$BB,20,FALSE)</f>
        <v>75.8</v>
      </c>
      <c r="Y453">
        <f>VLOOKUP($G453,county_facts!$A:$BB,21,FALSE)</f>
        <v>15</v>
      </c>
      <c r="Z453">
        <f>VLOOKUP($G453,county_facts!$A:$BB,22,FALSE)</f>
        <v>28.8</v>
      </c>
      <c r="AA453">
        <f>VLOOKUP($G453,county_facts!$A:$BB,23,FALSE)</f>
        <v>86.8</v>
      </c>
      <c r="AB453">
        <f>VLOOKUP($G453,county_facts!$A:$BB,24,FALSE)</f>
        <v>28.1</v>
      </c>
      <c r="AC453">
        <f>VLOOKUP($G453,county_facts!$A:$BB,25,FALSE)</f>
        <v>516</v>
      </c>
      <c r="AD453">
        <f>VLOOKUP($G453,county_facts!$A:$BB,26,FALSE)</f>
        <v>29.3</v>
      </c>
      <c r="AE453">
        <f>VLOOKUP($G453,county_facts!$A:$BB,27,FALSE)</f>
        <v>4273</v>
      </c>
      <c r="AF453">
        <f>VLOOKUP($G453,county_facts!$A:$BB,28,FALSE)</f>
        <v>65.599999999999994</v>
      </c>
      <c r="AG453">
        <f>VLOOKUP($G453,county_facts!$A:$BB,29,FALSE)</f>
        <v>12.2</v>
      </c>
      <c r="AH453">
        <f>VLOOKUP($G453,county_facts!$A:$BB,30,FALSE)</f>
        <v>164400</v>
      </c>
      <c r="AI453">
        <f>VLOOKUP($G453,county_facts!$A:$BB,31,FALSE)</f>
        <v>3079</v>
      </c>
      <c r="AJ453">
        <f>VLOOKUP($G453,county_facts!$A:$BB,32,FALSE)</f>
        <v>2.33</v>
      </c>
      <c r="AK453">
        <f>VLOOKUP($G453,county_facts!$A:$BB,33,FALSE)</f>
        <v>25029</v>
      </c>
      <c r="AL453">
        <f>VLOOKUP($G453,county_facts!$A:$BB,34,FALSE)</f>
        <v>44610</v>
      </c>
      <c r="AM453">
        <f>VLOOKUP($G453,county_facts!$A:$BB,35,FALSE)</f>
        <v>14.3</v>
      </c>
      <c r="AN453">
        <f>VLOOKUP($G453,county_facts!$A:$BB,36,FALSE)</f>
        <v>205</v>
      </c>
      <c r="AO453">
        <f>VLOOKUP($G453,county_facts!$A:$BB,37,FALSE)</f>
        <v>1226</v>
      </c>
      <c r="AP453">
        <f>VLOOKUP($G453,county_facts!$A:$BB,38,FALSE)</f>
        <v>-1</v>
      </c>
      <c r="AQ453">
        <f>VLOOKUP($G453,county_facts!$A:$BB,39,FALSE)</f>
        <v>608</v>
      </c>
      <c r="AR453">
        <f>VLOOKUP($G453,county_facts!$A:$BB,40,FALSE)</f>
        <v>796</v>
      </c>
      <c r="AS453">
        <f>VLOOKUP($G453,county_facts!$A:$BB,41,FALSE)</f>
        <v>0</v>
      </c>
      <c r="AT453">
        <f>VLOOKUP($G453,county_facts!$A:$BB,42,FALSE)</f>
        <v>0</v>
      </c>
      <c r="AU453">
        <f>VLOOKUP($G453,county_facts!$A:$BB,43,FALSE)</f>
        <v>0</v>
      </c>
      <c r="AV453">
        <f>VLOOKUP($G453,county_facts!$A:$BB,44,FALSE)</f>
        <v>0</v>
      </c>
      <c r="AW453">
        <f>VLOOKUP($G453,county_facts!$A:$BB,45,FALSE)</f>
        <v>0</v>
      </c>
      <c r="AX453">
        <f>VLOOKUP($G453,county_facts!$A:$BB,46,FALSE)</f>
        <v>26.6</v>
      </c>
      <c r="AY453">
        <f>VLOOKUP($G453,county_facts!$A:$BB,47,FALSE)</f>
        <v>0</v>
      </c>
      <c r="AZ453">
        <f>VLOOKUP($G453,county_facts!$A:$BB,48,FALSE)</f>
        <v>0</v>
      </c>
      <c r="BA453">
        <f>VLOOKUP($G453,county_facts!$A:$BB,49,FALSE)</f>
        <v>51369</v>
      </c>
      <c r="BB453">
        <f>VLOOKUP($G453,county_facts!$A:$BB,50,FALSE)</f>
        <v>6540</v>
      </c>
      <c r="BC453">
        <f>VLOOKUP($G453,county_facts!$A:$BB,51,FALSE)</f>
        <v>12573</v>
      </c>
      <c r="BD453">
        <f>VLOOKUP($G453,county_facts!$A:$BB,52,FALSE)</f>
        <v>0</v>
      </c>
      <c r="BE453">
        <f>VLOOKUP($G453,county_facts!$A:$BB,53,FALSE)</f>
        <v>376.91</v>
      </c>
      <c r="BF453">
        <f>VLOOKUP($G453,county_facts!$A:$BB,54,FALSE)</f>
        <v>19.399999999999999</v>
      </c>
    </row>
    <row r="454" spans="1:58" x14ac:dyDescent="0.3">
      <c r="A454" t="s">
        <v>9</v>
      </c>
      <c r="B454" t="s">
        <v>212</v>
      </c>
      <c r="C454">
        <v>4337</v>
      </c>
      <c r="D454" t="s">
        <v>189</v>
      </c>
      <c r="E454">
        <v>6959</v>
      </c>
      <c r="F454">
        <v>0.623221727</v>
      </c>
      <c r="G454">
        <v>8067</v>
      </c>
      <c r="H454">
        <f>VLOOKUP($G454,county_facts!$A:$BB,4,FALSE)</f>
        <v>53989</v>
      </c>
      <c r="I454">
        <f>VLOOKUP($G454,county_facts!$A:$BB,5,FALSE)</f>
        <v>51334</v>
      </c>
      <c r="J454">
        <f>VLOOKUP($G454,county_facts!$A:$BB,6,FALSE)</f>
        <v>5.2</v>
      </c>
      <c r="K454">
        <f>VLOOKUP($G454,county_facts!$A:$BB,7,FALSE)</f>
        <v>51334</v>
      </c>
      <c r="L454">
        <f>VLOOKUP($G454,county_facts!$A:$BB,8,FALSE)</f>
        <v>5.0999999999999996</v>
      </c>
      <c r="M454">
        <f>VLOOKUP($G454,county_facts!$A:$BB,9,FALSE)</f>
        <v>19.399999999999999</v>
      </c>
      <c r="N454">
        <f>VLOOKUP($G454,county_facts!$A:$BB,10,FALSE)</f>
        <v>14.2</v>
      </c>
      <c r="O454">
        <f>VLOOKUP($G454,county_facts!$A:$BB,11,FALSE)</f>
        <v>49.2</v>
      </c>
      <c r="P454">
        <f>VLOOKUP($G454,county_facts!$A:$BB,12,FALSE)</f>
        <v>89.2</v>
      </c>
      <c r="Q454">
        <f>VLOOKUP($G454,county_facts!$A:$BB,13,FALSE)</f>
        <v>0.6</v>
      </c>
      <c r="R454">
        <f>VLOOKUP($G454,county_facts!$A:$BB,14,FALSE)</f>
        <v>6.8</v>
      </c>
      <c r="S454">
        <f>VLOOKUP($G454,county_facts!$A:$BB,15,FALSE)</f>
        <v>0.8</v>
      </c>
      <c r="T454">
        <f>VLOOKUP($G454,county_facts!$A:$BB,16,FALSE)</f>
        <v>0.1</v>
      </c>
      <c r="U454">
        <f>VLOOKUP($G454,county_facts!$A:$BB,17,FALSE)</f>
        <v>2.5</v>
      </c>
      <c r="V454">
        <f>VLOOKUP($G454,county_facts!$A:$BB,18,FALSE)</f>
        <v>12.6</v>
      </c>
      <c r="W454">
        <f>VLOOKUP($G454,county_facts!$A:$BB,19,FALSE)</f>
        <v>79.2</v>
      </c>
      <c r="X454">
        <f>VLOOKUP($G454,county_facts!$A:$BB,20,FALSE)</f>
        <v>79.599999999999994</v>
      </c>
      <c r="Y454">
        <f>VLOOKUP($G454,county_facts!$A:$BB,21,FALSE)</f>
        <v>3.5</v>
      </c>
      <c r="Z454">
        <f>VLOOKUP($G454,county_facts!$A:$BB,22,FALSE)</f>
        <v>9.6999999999999993</v>
      </c>
      <c r="AA454">
        <f>VLOOKUP($G454,county_facts!$A:$BB,23,FALSE)</f>
        <v>94.2</v>
      </c>
      <c r="AB454">
        <f>VLOOKUP($G454,county_facts!$A:$BB,24,FALSE)</f>
        <v>41.4</v>
      </c>
      <c r="AC454">
        <f>VLOOKUP($G454,county_facts!$A:$BB,25,FALSE)</f>
        <v>3963</v>
      </c>
      <c r="AD454">
        <f>VLOOKUP($G454,county_facts!$A:$BB,26,FALSE)</f>
        <v>20.5</v>
      </c>
      <c r="AE454">
        <f>VLOOKUP($G454,county_facts!$A:$BB,27,FALSE)</f>
        <v>26475</v>
      </c>
      <c r="AF454">
        <f>VLOOKUP($G454,county_facts!$A:$BB,28,FALSE)</f>
        <v>66.5</v>
      </c>
      <c r="AG454">
        <f>VLOOKUP($G454,county_facts!$A:$BB,29,FALSE)</f>
        <v>17.899999999999999</v>
      </c>
      <c r="AH454">
        <f>VLOOKUP($G454,county_facts!$A:$BB,30,FALSE)</f>
        <v>339400</v>
      </c>
      <c r="AI454">
        <f>VLOOKUP($G454,county_facts!$A:$BB,31,FALSE)</f>
        <v>20947</v>
      </c>
      <c r="AJ454">
        <f>VLOOKUP($G454,county_facts!$A:$BB,32,FALSE)</f>
        <v>2.39</v>
      </c>
      <c r="AK454">
        <f>VLOOKUP($G454,county_facts!$A:$BB,33,FALSE)</f>
        <v>30151</v>
      </c>
      <c r="AL454">
        <f>VLOOKUP($G454,county_facts!$A:$BB,34,FALSE)</f>
        <v>58080</v>
      </c>
      <c r="AM454">
        <f>VLOOKUP($G454,county_facts!$A:$BB,35,FALSE)</f>
        <v>11.4</v>
      </c>
      <c r="AN454">
        <f>VLOOKUP($G454,county_facts!$A:$BB,36,FALSE)</f>
        <v>2296</v>
      </c>
      <c r="AO454">
        <f>VLOOKUP($G454,county_facts!$A:$BB,37,FALSE)</f>
        <v>20661</v>
      </c>
      <c r="AP454">
        <f>VLOOKUP($G454,county_facts!$A:$BB,38,FALSE)</f>
        <v>8</v>
      </c>
      <c r="AQ454">
        <f>VLOOKUP($G454,county_facts!$A:$BB,39,FALSE)</f>
        <v>5970</v>
      </c>
      <c r="AR454">
        <f>VLOOKUP($G454,county_facts!$A:$BB,40,FALSE)</f>
        <v>8231</v>
      </c>
      <c r="AS454">
        <f>VLOOKUP($G454,county_facts!$A:$BB,41,FALSE)</f>
        <v>0</v>
      </c>
      <c r="AT454">
        <f>VLOOKUP($G454,county_facts!$A:$BB,42,FALSE)</f>
        <v>2.2000000000000002</v>
      </c>
      <c r="AU454">
        <f>VLOOKUP($G454,county_facts!$A:$BB,43,FALSE)</f>
        <v>0</v>
      </c>
      <c r="AV454">
        <f>VLOOKUP($G454,county_facts!$A:$BB,44,FALSE)</f>
        <v>0</v>
      </c>
      <c r="AW454">
        <f>VLOOKUP($G454,county_facts!$A:$BB,45,FALSE)</f>
        <v>0</v>
      </c>
      <c r="AX454">
        <f>VLOOKUP($G454,county_facts!$A:$BB,46,FALSE)</f>
        <v>25.9</v>
      </c>
      <c r="AY454">
        <f>VLOOKUP($G454,county_facts!$A:$BB,47,FALSE)</f>
        <v>0</v>
      </c>
      <c r="AZ454">
        <f>VLOOKUP($G454,county_facts!$A:$BB,48,FALSE)</f>
        <v>0</v>
      </c>
      <c r="BA454">
        <f>VLOOKUP($G454,county_facts!$A:$BB,49,FALSE)</f>
        <v>790433</v>
      </c>
      <c r="BB454">
        <f>VLOOKUP($G454,county_facts!$A:$BB,50,FALSE)</f>
        <v>15914</v>
      </c>
      <c r="BC454">
        <f>VLOOKUP($G454,county_facts!$A:$BB,51,FALSE)</f>
        <v>206242</v>
      </c>
      <c r="BD454">
        <f>VLOOKUP($G454,county_facts!$A:$BB,52,FALSE)</f>
        <v>278</v>
      </c>
      <c r="BE454">
        <f>VLOOKUP($G454,county_facts!$A:$BB,53,FALSE)</f>
        <v>1692.08</v>
      </c>
      <c r="BF454">
        <f>VLOOKUP($G454,county_facts!$A:$BB,54,FALSE)</f>
        <v>30.3</v>
      </c>
    </row>
    <row r="455" spans="1:58" x14ac:dyDescent="0.3">
      <c r="A455" t="s">
        <v>6</v>
      </c>
      <c r="B455" t="s">
        <v>212</v>
      </c>
      <c r="C455">
        <v>2622</v>
      </c>
      <c r="D455" t="s">
        <v>189</v>
      </c>
      <c r="E455">
        <v>6959</v>
      </c>
      <c r="F455">
        <v>0.376778273</v>
      </c>
      <c r="G455">
        <v>8067</v>
      </c>
      <c r="H455">
        <f>VLOOKUP($G455,county_facts!$A:$BB,4,FALSE)</f>
        <v>53989</v>
      </c>
      <c r="I455">
        <f>VLOOKUP($G455,county_facts!$A:$BB,5,FALSE)</f>
        <v>51334</v>
      </c>
      <c r="J455">
        <f>VLOOKUP($G455,county_facts!$A:$BB,6,FALSE)</f>
        <v>5.2</v>
      </c>
      <c r="K455">
        <f>VLOOKUP($G455,county_facts!$A:$BB,7,FALSE)</f>
        <v>51334</v>
      </c>
      <c r="L455">
        <f>VLOOKUP($G455,county_facts!$A:$BB,8,FALSE)</f>
        <v>5.0999999999999996</v>
      </c>
      <c r="M455">
        <f>VLOOKUP($G455,county_facts!$A:$BB,9,FALSE)</f>
        <v>19.399999999999999</v>
      </c>
      <c r="N455">
        <f>VLOOKUP($G455,county_facts!$A:$BB,10,FALSE)</f>
        <v>14.2</v>
      </c>
      <c r="O455">
        <f>VLOOKUP($G455,county_facts!$A:$BB,11,FALSE)</f>
        <v>49.2</v>
      </c>
      <c r="P455">
        <f>VLOOKUP($G455,county_facts!$A:$BB,12,FALSE)</f>
        <v>89.2</v>
      </c>
      <c r="Q455">
        <f>VLOOKUP($G455,county_facts!$A:$BB,13,FALSE)</f>
        <v>0.6</v>
      </c>
      <c r="R455">
        <f>VLOOKUP($G455,county_facts!$A:$BB,14,FALSE)</f>
        <v>6.8</v>
      </c>
      <c r="S455">
        <f>VLOOKUP($G455,county_facts!$A:$BB,15,FALSE)</f>
        <v>0.8</v>
      </c>
      <c r="T455">
        <f>VLOOKUP($G455,county_facts!$A:$BB,16,FALSE)</f>
        <v>0.1</v>
      </c>
      <c r="U455">
        <f>VLOOKUP($G455,county_facts!$A:$BB,17,FALSE)</f>
        <v>2.5</v>
      </c>
      <c r="V455">
        <f>VLOOKUP($G455,county_facts!$A:$BB,18,FALSE)</f>
        <v>12.6</v>
      </c>
      <c r="W455">
        <f>VLOOKUP($G455,county_facts!$A:$BB,19,FALSE)</f>
        <v>79.2</v>
      </c>
      <c r="X455">
        <f>VLOOKUP($G455,county_facts!$A:$BB,20,FALSE)</f>
        <v>79.599999999999994</v>
      </c>
      <c r="Y455">
        <f>VLOOKUP($G455,county_facts!$A:$BB,21,FALSE)</f>
        <v>3.5</v>
      </c>
      <c r="Z455">
        <f>VLOOKUP($G455,county_facts!$A:$BB,22,FALSE)</f>
        <v>9.6999999999999993</v>
      </c>
      <c r="AA455">
        <f>VLOOKUP($G455,county_facts!$A:$BB,23,FALSE)</f>
        <v>94.2</v>
      </c>
      <c r="AB455">
        <f>VLOOKUP($G455,county_facts!$A:$BB,24,FALSE)</f>
        <v>41.4</v>
      </c>
      <c r="AC455">
        <f>VLOOKUP($G455,county_facts!$A:$BB,25,FALSE)</f>
        <v>3963</v>
      </c>
      <c r="AD455">
        <f>VLOOKUP($G455,county_facts!$A:$BB,26,FALSE)</f>
        <v>20.5</v>
      </c>
      <c r="AE455">
        <f>VLOOKUP($G455,county_facts!$A:$BB,27,FALSE)</f>
        <v>26475</v>
      </c>
      <c r="AF455">
        <f>VLOOKUP($G455,county_facts!$A:$BB,28,FALSE)</f>
        <v>66.5</v>
      </c>
      <c r="AG455">
        <f>VLOOKUP($G455,county_facts!$A:$BB,29,FALSE)</f>
        <v>17.899999999999999</v>
      </c>
      <c r="AH455">
        <f>VLOOKUP($G455,county_facts!$A:$BB,30,FALSE)</f>
        <v>339400</v>
      </c>
      <c r="AI455">
        <f>VLOOKUP($G455,county_facts!$A:$BB,31,FALSE)</f>
        <v>20947</v>
      </c>
      <c r="AJ455">
        <f>VLOOKUP($G455,county_facts!$A:$BB,32,FALSE)</f>
        <v>2.39</v>
      </c>
      <c r="AK455">
        <f>VLOOKUP($G455,county_facts!$A:$BB,33,FALSE)</f>
        <v>30151</v>
      </c>
      <c r="AL455">
        <f>VLOOKUP($G455,county_facts!$A:$BB,34,FALSE)</f>
        <v>58080</v>
      </c>
      <c r="AM455">
        <f>VLOOKUP($G455,county_facts!$A:$BB,35,FALSE)</f>
        <v>11.4</v>
      </c>
      <c r="AN455">
        <f>VLOOKUP($G455,county_facts!$A:$BB,36,FALSE)</f>
        <v>2296</v>
      </c>
      <c r="AO455">
        <f>VLOOKUP($G455,county_facts!$A:$BB,37,FALSE)</f>
        <v>20661</v>
      </c>
      <c r="AP455">
        <f>VLOOKUP($G455,county_facts!$A:$BB,38,FALSE)</f>
        <v>8</v>
      </c>
      <c r="AQ455">
        <f>VLOOKUP($G455,county_facts!$A:$BB,39,FALSE)</f>
        <v>5970</v>
      </c>
      <c r="AR455">
        <f>VLOOKUP($G455,county_facts!$A:$BB,40,FALSE)</f>
        <v>8231</v>
      </c>
      <c r="AS455">
        <f>VLOOKUP($G455,county_facts!$A:$BB,41,FALSE)</f>
        <v>0</v>
      </c>
      <c r="AT455">
        <f>VLOOKUP($G455,county_facts!$A:$BB,42,FALSE)</f>
        <v>2.2000000000000002</v>
      </c>
      <c r="AU455">
        <f>VLOOKUP($G455,county_facts!$A:$BB,43,FALSE)</f>
        <v>0</v>
      </c>
      <c r="AV455">
        <f>VLOOKUP($G455,county_facts!$A:$BB,44,FALSE)</f>
        <v>0</v>
      </c>
      <c r="AW455">
        <f>VLOOKUP($G455,county_facts!$A:$BB,45,FALSE)</f>
        <v>0</v>
      </c>
      <c r="AX455">
        <f>VLOOKUP($G455,county_facts!$A:$BB,46,FALSE)</f>
        <v>25.9</v>
      </c>
      <c r="AY455">
        <f>VLOOKUP($G455,county_facts!$A:$BB,47,FALSE)</f>
        <v>0</v>
      </c>
      <c r="AZ455">
        <f>VLOOKUP($G455,county_facts!$A:$BB,48,FALSE)</f>
        <v>0</v>
      </c>
      <c r="BA455">
        <f>VLOOKUP($G455,county_facts!$A:$BB,49,FALSE)</f>
        <v>790433</v>
      </c>
      <c r="BB455">
        <f>VLOOKUP($G455,county_facts!$A:$BB,50,FALSE)</f>
        <v>15914</v>
      </c>
      <c r="BC455">
        <f>VLOOKUP($G455,county_facts!$A:$BB,51,FALSE)</f>
        <v>206242</v>
      </c>
      <c r="BD455">
        <f>VLOOKUP($G455,county_facts!$A:$BB,52,FALSE)</f>
        <v>278</v>
      </c>
      <c r="BE455">
        <f>VLOOKUP($G455,county_facts!$A:$BB,53,FALSE)</f>
        <v>1692.08</v>
      </c>
      <c r="BF455">
        <f>VLOOKUP($G455,county_facts!$A:$BB,54,FALSE)</f>
        <v>30.3</v>
      </c>
    </row>
    <row r="456" spans="1:58" x14ac:dyDescent="0.3">
      <c r="A456" t="s">
        <v>9</v>
      </c>
      <c r="B456" t="s">
        <v>213</v>
      </c>
      <c r="C456">
        <v>108</v>
      </c>
      <c r="D456" t="s">
        <v>189</v>
      </c>
      <c r="E456">
        <v>200</v>
      </c>
      <c r="F456">
        <v>0.54</v>
      </c>
      <c r="G456">
        <v>8063</v>
      </c>
      <c r="H456">
        <f>VLOOKUP($G456,county_facts!$A:$BB,4,FALSE)</f>
        <v>8072</v>
      </c>
      <c r="I456">
        <f>VLOOKUP($G456,county_facts!$A:$BB,5,FALSE)</f>
        <v>8270</v>
      </c>
      <c r="J456">
        <f>VLOOKUP($G456,county_facts!$A:$BB,6,FALSE)</f>
        <v>-2.4</v>
      </c>
      <c r="K456">
        <f>VLOOKUP($G456,county_facts!$A:$BB,7,FALSE)</f>
        <v>8270</v>
      </c>
      <c r="L456">
        <f>VLOOKUP($G456,county_facts!$A:$BB,8,FALSE)</f>
        <v>6.2</v>
      </c>
      <c r="M456">
        <f>VLOOKUP($G456,county_facts!$A:$BB,9,FALSE)</f>
        <v>22.5</v>
      </c>
      <c r="N456">
        <f>VLOOKUP($G456,county_facts!$A:$BB,10,FALSE)</f>
        <v>17.2</v>
      </c>
      <c r="O456">
        <f>VLOOKUP($G456,county_facts!$A:$BB,11,FALSE)</f>
        <v>44.8</v>
      </c>
      <c r="P456">
        <f>VLOOKUP($G456,county_facts!$A:$BB,12,FALSE)</f>
        <v>94.1</v>
      </c>
      <c r="Q456">
        <f>VLOOKUP($G456,county_facts!$A:$BB,13,FALSE)</f>
        <v>2.5</v>
      </c>
      <c r="R456">
        <f>VLOOKUP($G456,county_facts!$A:$BB,14,FALSE)</f>
        <v>1.1000000000000001</v>
      </c>
      <c r="S456">
        <f>VLOOKUP($G456,county_facts!$A:$BB,15,FALSE)</f>
        <v>0.6</v>
      </c>
      <c r="T456">
        <f>VLOOKUP($G456,county_facts!$A:$BB,16,FALSE)</f>
        <v>0.2</v>
      </c>
      <c r="U456">
        <f>VLOOKUP($G456,county_facts!$A:$BB,17,FALSE)</f>
        <v>1.5</v>
      </c>
      <c r="V456">
        <f>VLOOKUP($G456,county_facts!$A:$BB,18,FALSE)</f>
        <v>19.3</v>
      </c>
      <c r="W456">
        <f>VLOOKUP($G456,county_facts!$A:$BB,19,FALSE)</f>
        <v>76.099999999999994</v>
      </c>
      <c r="X456">
        <f>VLOOKUP($G456,county_facts!$A:$BB,20,FALSE)</f>
        <v>83.2</v>
      </c>
      <c r="Y456">
        <f>VLOOKUP($G456,county_facts!$A:$BB,21,FALSE)</f>
        <v>9</v>
      </c>
      <c r="Z456">
        <f>VLOOKUP($G456,county_facts!$A:$BB,22,FALSE)</f>
        <v>15.2</v>
      </c>
      <c r="AA456">
        <f>VLOOKUP($G456,county_facts!$A:$BB,23,FALSE)</f>
        <v>84</v>
      </c>
      <c r="AB456">
        <f>VLOOKUP($G456,county_facts!$A:$BB,24,FALSE)</f>
        <v>13.5</v>
      </c>
      <c r="AC456">
        <f>VLOOKUP($G456,county_facts!$A:$BB,25,FALSE)</f>
        <v>799</v>
      </c>
      <c r="AD456">
        <f>VLOOKUP($G456,county_facts!$A:$BB,26,FALSE)</f>
        <v>12.5</v>
      </c>
      <c r="AE456">
        <f>VLOOKUP($G456,county_facts!$A:$BB,27,FALSE)</f>
        <v>3514</v>
      </c>
      <c r="AF456">
        <f>VLOOKUP($G456,county_facts!$A:$BB,28,FALSE)</f>
        <v>65.8</v>
      </c>
      <c r="AG456">
        <f>VLOOKUP($G456,county_facts!$A:$BB,29,FALSE)</f>
        <v>11.2</v>
      </c>
      <c r="AH456">
        <f>VLOOKUP($G456,county_facts!$A:$BB,30,FALSE)</f>
        <v>121600</v>
      </c>
      <c r="AI456">
        <f>VLOOKUP($G456,county_facts!$A:$BB,31,FALSE)</f>
        <v>3046</v>
      </c>
      <c r="AJ456">
        <f>VLOOKUP($G456,county_facts!$A:$BB,32,FALSE)</f>
        <v>2.4300000000000002</v>
      </c>
      <c r="AK456">
        <f>VLOOKUP($G456,county_facts!$A:$BB,33,FALSE)</f>
        <v>21850</v>
      </c>
      <c r="AL456">
        <f>VLOOKUP($G456,county_facts!$A:$BB,34,FALSE)</f>
        <v>44157</v>
      </c>
      <c r="AM456">
        <f>VLOOKUP($G456,county_facts!$A:$BB,35,FALSE)</f>
        <v>13.8</v>
      </c>
      <c r="AN456">
        <f>VLOOKUP($G456,county_facts!$A:$BB,36,FALSE)</f>
        <v>263</v>
      </c>
      <c r="AO456">
        <f>VLOOKUP($G456,county_facts!$A:$BB,37,FALSE)</f>
        <v>1952</v>
      </c>
      <c r="AP456">
        <f>VLOOKUP($G456,county_facts!$A:$BB,38,FALSE)</f>
        <v>0.7</v>
      </c>
      <c r="AQ456">
        <f>VLOOKUP($G456,county_facts!$A:$BB,39,FALSE)</f>
        <v>657</v>
      </c>
      <c r="AR456">
        <f>VLOOKUP($G456,county_facts!$A:$BB,40,FALSE)</f>
        <v>834</v>
      </c>
      <c r="AS456">
        <f>VLOOKUP($G456,county_facts!$A:$BB,41,FALSE)</f>
        <v>0</v>
      </c>
      <c r="AT456">
        <f>VLOOKUP($G456,county_facts!$A:$BB,42,FALSE)</f>
        <v>0</v>
      </c>
      <c r="AU456">
        <f>VLOOKUP($G456,county_facts!$A:$BB,43,FALSE)</f>
        <v>0</v>
      </c>
      <c r="AV456">
        <f>VLOOKUP($G456,county_facts!$A:$BB,44,FALSE)</f>
        <v>0</v>
      </c>
      <c r="AW456">
        <f>VLOOKUP($G456,county_facts!$A:$BB,45,FALSE)</f>
        <v>0</v>
      </c>
      <c r="AX456">
        <f>VLOOKUP($G456,county_facts!$A:$BB,46,FALSE)</f>
        <v>39.299999999999997</v>
      </c>
      <c r="AY456">
        <f>VLOOKUP($G456,county_facts!$A:$BB,47,FALSE)</f>
        <v>0</v>
      </c>
      <c r="AZ456">
        <f>VLOOKUP($G456,county_facts!$A:$BB,48,FALSE)</f>
        <v>166345</v>
      </c>
      <c r="BA456">
        <f>VLOOKUP($G456,county_facts!$A:$BB,49,FALSE)</f>
        <v>84356</v>
      </c>
      <c r="BB456">
        <f>VLOOKUP($G456,county_facts!$A:$BB,50,FALSE)</f>
        <v>10717</v>
      </c>
      <c r="BC456">
        <f>VLOOKUP($G456,county_facts!$A:$BB,51,FALSE)</f>
        <v>10306</v>
      </c>
      <c r="BD456">
        <f>VLOOKUP($G456,county_facts!$A:$BB,52,FALSE)</f>
        <v>2</v>
      </c>
      <c r="BE456">
        <f>VLOOKUP($G456,county_facts!$A:$BB,53,FALSE)</f>
        <v>2160.8200000000002</v>
      </c>
      <c r="BF456">
        <f>VLOOKUP($G456,county_facts!$A:$BB,54,FALSE)</f>
        <v>3.8</v>
      </c>
    </row>
    <row r="457" spans="1:58" x14ac:dyDescent="0.3">
      <c r="A457" t="s">
        <v>6</v>
      </c>
      <c r="B457" t="s">
        <v>213</v>
      </c>
      <c r="C457">
        <v>92</v>
      </c>
      <c r="D457" t="s">
        <v>189</v>
      </c>
      <c r="E457">
        <v>200</v>
      </c>
      <c r="F457">
        <v>0.46</v>
      </c>
      <c r="G457">
        <v>8063</v>
      </c>
      <c r="H457">
        <f>VLOOKUP($G457,county_facts!$A:$BB,4,FALSE)</f>
        <v>8072</v>
      </c>
      <c r="I457">
        <f>VLOOKUP($G457,county_facts!$A:$BB,5,FALSE)</f>
        <v>8270</v>
      </c>
      <c r="J457">
        <f>VLOOKUP($G457,county_facts!$A:$BB,6,FALSE)</f>
        <v>-2.4</v>
      </c>
      <c r="K457">
        <f>VLOOKUP($G457,county_facts!$A:$BB,7,FALSE)</f>
        <v>8270</v>
      </c>
      <c r="L457">
        <f>VLOOKUP($G457,county_facts!$A:$BB,8,FALSE)</f>
        <v>6.2</v>
      </c>
      <c r="M457">
        <f>VLOOKUP($G457,county_facts!$A:$BB,9,FALSE)</f>
        <v>22.5</v>
      </c>
      <c r="N457">
        <f>VLOOKUP($G457,county_facts!$A:$BB,10,FALSE)</f>
        <v>17.2</v>
      </c>
      <c r="O457">
        <f>VLOOKUP($G457,county_facts!$A:$BB,11,FALSE)</f>
        <v>44.8</v>
      </c>
      <c r="P457">
        <f>VLOOKUP($G457,county_facts!$A:$BB,12,FALSE)</f>
        <v>94.1</v>
      </c>
      <c r="Q457">
        <f>VLOOKUP($G457,county_facts!$A:$BB,13,FALSE)</f>
        <v>2.5</v>
      </c>
      <c r="R457">
        <f>VLOOKUP($G457,county_facts!$A:$BB,14,FALSE)</f>
        <v>1.1000000000000001</v>
      </c>
      <c r="S457">
        <f>VLOOKUP($G457,county_facts!$A:$BB,15,FALSE)</f>
        <v>0.6</v>
      </c>
      <c r="T457">
        <f>VLOOKUP($G457,county_facts!$A:$BB,16,FALSE)</f>
        <v>0.2</v>
      </c>
      <c r="U457">
        <f>VLOOKUP($G457,county_facts!$A:$BB,17,FALSE)</f>
        <v>1.5</v>
      </c>
      <c r="V457">
        <f>VLOOKUP($G457,county_facts!$A:$BB,18,FALSE)</f>
        <v>19.3</v>
      </c>
      <c r="W457">
        <f>VLOOKUP($G457,county_facts!$A:$BB,19,FALSE)</f>
        <v>76.099999999999994</v>
      </c>
      <c r="X457">
        <f>VLOOKUP($G457,county_facts!$A:$BB,20,FALSE)</f>
        <v>83.2</v>
      </c>
      <c r="Y457">
        <f>VLOOKUP($G457,county_facts!$A:$BB,21,FALSE)</f>
        <v>9</v>
      </c>
      <c r="Z457">
        <f>VLOOKUP($G457,county_facts!$A:$BB,22,FALSE)</f>
        <v>15.2</v>
      </c>
      <c r="AA457">
        <f>VLOOKUP($G457,county_facts!$A:$BB,23,FALSE)</f>
        <v>84</v>
      </c>
      <c r="AB457">
        <f>VLOOKUP($G457,county_facts!$A:$BB,24,FALSE)</f>
        <v>13.5</v>
      </c>
      <c r="AC457">
        <f>VLOOKUP($G457,county_facts!$A:$BB,25,FALSE)</f>
        <v>799</v>
      </c>
      <c r="AD457">
        <f>VLOOKUP($G457,county_facts!$A:$BB,26,FALSE)</f>
        <v>12.5</v>
      </c>
      <c r="AE457">
        <f>VLOOKUP($G457,county_facts!$A:$BB,27,FALSE)</f>
        <v>3514</v>
      </c>
      <c r="AF457">
        <f>VLOOKUP($G457,county_facts!$A:$BB,28,FALSE)</f>
        <v>65.8</v>
      </c>
      <c r="AG457">
        <f>VLOOKUP($G457,county_facts!$A:$BB,29,FALSE)</f>
        <v>11.2</v>
      </c>
      <c r="AH457">
        <f>VLOOKUP($G457,county_facts!$A:$BB,30,FALSE)</f>
        <v>121600</v>
      </c>
      <c r="AI457">
        <f>VLOOKUP($G457,county_facts!$A:$BB,31,FALSE)</f>
        <v>3046</v>
      </c>
      <c r="AJ457">
        <f>VLOOKUP($G457,county_facts!$A:$BB,32,FALSE)</f>
        <v>2.4300000000000002</v>
      </c>
      <c r="AK457">
        <f>VLOOKUP($G457,county_facts!$A:$BB,33,FALSE)</f>
        <v>21850</v>
      </c>
      <c r="AL457">
        <f>VLOOKUP($G457,county_facts!$A:$BB,34,FALSE)</f>
        <v>44157</v>
      </c>
      <c r="AM457">
        <f>VLOOKUP($G457,county_facts!$A:$BB,35,FALSE)</f>
        <v>13.8</v>
      </c>
      <c r="AN457">
        <f>VLOOKUP($G457,county_facts!$A:$BB,36,FALSE)</f>
        <v>263</v>
      </c>
      <c r="AO457">
        <f>VLOOKUP($G457,county_facts!$A:$BB,37,FALSE)</f>
        <v>1952</v>
      </c>
      <c r="AP457">
        <f>VLOOKUP($G457,county_facts!$A:$BB,38,FALSE)</f>
        <v>0.7</v>
      </c>
      <c r="AQ457">
        <f>VLOOKUP($G457,county_facts!$A:$BB,39,FALSE)</f>
        <v>657</v>
      </c>
      <c r="AR457">
        <f>VLOOKUP($G457,county_facts!$A:$BB,40,FALSE)</f>
        <v>834</v>
      </c>
      <c r="AS457">
        <f>VLOOKUP($G457,county_facts!$A:$BB,41,FALSE)</f>
        <v>0</v>
      </c>
      <c r="AT457">
        <f>VLOOKUP($G457,county_facts!$A:$BB,42,FALSE)</f>
        <v>0</v>
      </c>
      <c r="AU457">
        <f>VLOOKUP($G457,county_facts!$A:$BB,43,FALSE)</f>
        <v>0</v>
      </c>
      <c r="AV457">
        <f>VLOOKUP($G457,county_facts!$A:$BB,44,FALSE)</f>
        <v>0</v>
      </c>
      <c r="AW457">
        <f>VLOOKUP($G457,county_facts!$A:$BB,45,FALSE)</f>
        <v>0</v>
      </c>
      <c r="AX457">
        <f>VLOOKUP($G457,county_facts!$A:$BB,46,FALSE)</f>
        <v>39.299999999999997</v>
      </c>
      <c r="AY457">
        <f>VLOOKUP($G457,county_facts!$A:$BB,47,FALSE)</f>
        <v>0</v>
      </c>
      <c r="AZ457">
        <f>VLOOKUP($G457,county_facts!$A:$BB,48,FALSE)</f>
        <v>166345</v>
      </c>
      <c r="BA457">
        <f>VLOOKUP($G457,county_facts!$A:$BB,49,FALSE)</f>
        <v>84356</v>
      </c>
      <c r="BB457">
        <f>VLOOKUP($G457,county_facts!$A:$BB,50,FALSE)</f>
        <v>10717</v>
      </c>
      <c r="BC457">
        <f>VLOOKUP($G457,county_facts!$A:$BB,51,FALSE)</f>
        <v>10306</v>
      </c>
      <c r="BD457">
        <f>VLOOKUP($G457,county_facts!$A:$BB,52,FALSE)</f>
        <v>2</v>
      </c>
      <c r="BE457">
        <f>VLOOKUP($G457,county_facts!$A:$BB,53,FALSE)</f>
        <v>2160.8200000000002</v>
      </c>
      <c r="BF457">
        <f>VLOOKUP($G457,county_facts!$A:$BB,54,FALSE)</f>
        <v>3.8</v>
      </c>
    </row>
    <row r="458" spans="1:58" x14ac:dyDescent="0.3">
      <c r="A458" t="s">
        <v>6</v>
      </c>
      <c r="B458" t="s">
        <v>214</v>
      </c>
      <c r="C458">
        <v>23</v>
      </c>
      <c r="D458" t="s">
        <v>189</v>
      </c>
      <c r="E458">
        <v>39</v>
      </c>
      <c r="F458">
        <v>0.58974358999999998</v>
      </c>
      <c r="G458">
        <v>8061</v>
      </c>
      <c r="H458">
        <f>VLOOKUP($G458,county_facts!$A:$BB,4,FALSE)</f>
        <v>1402</v>
      </c>
      <c r="I458">
        <f>VLOOKUP($G458,county_facts!$A:$BB,5,FALSE)</f>
        <v>1398</v>
      </c>
      <c r="J458">
        <f>VLOOKUP($G458,county_facts!$A:$BB,6,FALSE)</f>
        <v>0.3</v>
      </c>
      <c r="K458">
        <f>VLOOKUP($G458,county_facts!$A:$BB,7,FALSE)</f>
        <v>1398</v>
      </c>
      <c r="L458">
        <f>VLOOKUP($G458,county_facts!$A:$BB,8,FALSE)</f>
        <v>6.4</v>
      </c>
      <c r="M458">
        <f>VLOOKUP($G458,county_facts!$A:$BB,9,FALSE)</f>
        <v>20.5</v>
      </c>
      <c r="N458">
        <f>VLOOKUP($G458,county_facts!$A:$BB,10,FALSE)</f>
        <v>24.1</v>
      </c>
      <c r="O458">
        <f>VLOOKUP($G458,county_facts!$A:$BB,11,FALSE)</f>
        <v>50.8</v>
      </c>
      <c r="P458">
        <f>VLOOKUP($G458,county_facts!$A:$BB,12,FALSE)</f>
        <v>96.6</v>
      </c>
      <c r="Q458">
        <f>VLOOKUP($G458,county_facts!$A:$BB,13,FALSE)</f>
        <v>0.7</v>
      </c>
      <c r="R458">
        <f>VLOOKUP($G458,county_facts!$A:$BB,14,FALSE)</f>
        <v>0.9</v>
      </c>
      <c r="S458">
        <f>VLOOKUP($G458,county_facts!$A:$BB,15,FALSE)</f>
        <v>0</v>
      </c>
      <c r="T458">
        <f>VLOOKUP($G458,county_facts!$A:$BB,16,FALSE)</f>
        <v>0.3</v>
      </c>
      <c r="U458">
        <f>VLOOKUP($G458,county_facts!$A:$BB,17,FALSE)</f>
        <v>1.5</v>
      </c>
      <c r="V458">
        <f>VLOOKUP($G458,county_facts!$A:$BB,18,FALSE)</f>
        <v>6.3</v>
      </c>
      <c r="W458">
        <f>VLOOKUP($G458,county_facts!$A:$BB,19,FALSE)</f>
        <v>91.4</v>
      </c>
      <c r="X458">
        <f>VLOOKUP($G458,county_facts!$A:$BB,20,FALSE)</f>
        <v>92</v>
      </c>
      <c r="Y458">
        <f>VLOOKUP($G458,county_facts!$A:$BB,21,FALSE)</f>
        <v>2.7</v>
      </c>
      <c r="Z458">
        <f>VLOOKUP($G458,county_facts!$A:$BB,22,FALSE)</f>
        <v>4</v>
      </c>
      <c r="AA458">
        <f>VLOOKUP($G458,county_facts!$A:$BB,23,FALSE)</f>
        <v>92.2</v>
      </c>
      <c r="AB458">
        <f>VLOOKUP($G458,county_facts!$A:$BB,24,FALSE)</f>
        <v>20.6</v>
      </c>
      <c r="AC458">
        <f>VLOOKUP($G458,county_facts!$A:$BB,25,FALSE)</f>
        <v>83</v>
      </c>
      <c r="AD458">
        <f>VLOOKUP($G458,county_facts!$A:$BB,26,FALSE)</f>
        <v>17.2</v>
      </c>
      <c r="AE458">
        <f>VLOOKUP($G458,county_facts!$A:$BB,27,FALSE)</f>
        <v>811</v>
      </c>
      <c r="AF458">
        <f>VLOOKUP($G458,county_facts!$A:$BB,28,FALSE)</f>
        <v>72.8</v>
      </c>
      <c r="AG458">
        <f>VLOOKUP($G458,county_facts!$A:$BB,29,FALSE)</f>
        <v>5.2</v>
      </c>
      <c r="AH458">
        <f>VLOOKUP($G458,county_facts!$A:$BB,30,FALSE)</f>
        <v>79400</v>
      </c>
      <c r="AI458">
        <f>VLOOKUP($G458,county_facts!$A:$BB,31,FALSE)</f>
        <v>559</v>
      </c>
      <c r="AJ458">
        <f>VLOOKUP($G458,county_facts!$A:$BB,32,FALSE)</f>
        <v>2.4900000000000002</v>
      </c>
      <c r="AK458">
        <f>VLOOKUP($G458,county_facts!$A:$BB,33,FALSE)</f>
        <v>22482</v>
      </c>
      <c r="AL458">
        <f>VLOOKUP($G458,county_facts!$A:$BB,34,FALSE)</f>
        <v>40813</v>
      </c>
      <c r="AM458">
        <f>VLOOKUP($G458,county_facts!$A:$BB,35,FALSE)</f>
        <v>17.399999999999999</v>
      </c>
      <c r="AN458">
        <f>VLOOKUP($G458,county_facts!$A:$BB,36,FALSE)</f>
        <v>36</v>
      </c>
      <c r="AO458">
        <f>VLOOKUP($G458,county_facts!$A:$BB,37,FALSE)</f>
        <v>0</v>
      </c>
      <c r="AP458">
        <f>VLOOKUP($G458,county_facts!$A:$BB,38,FALSE)</f>
        <v>0</v>
      </c>
      <c r="AQ458">
        <f>VLOOKUP($G458,county_facts!$A:$BB,39,FALSE)</f>
        <v>145</v>
      </c>
      <c r="AR458">
        <f>VLOOKUP($G458,county_facts!$A:$BB,40,FALSE)</f>
        <v>0</v>
      </c>
      <c r="AS458">
        <f>VLOOKUP($G458,county_facts!$A:$BB,41,FALSE)</f>
        <v>0</v>
      </c>
      <c r="AT458">
        <f>VLOOKUP($G458,county_facts!$A:$BB,42,FALSE)</f>
        <v>0</v>
      </c>
      <c r="AU458">
        <f>VLOOKUP($G458,county_facts!$A:$BB,43,FALSE)</f>
        <v>0</v>
      </c>
      <c r="AV458">
        <f>VLOOKUP($G458,county_facts!$A:$BB,44,FALSE)</f>
        <v>0</v>
      </c>
      <c r="AW458">
        <f>VLOOKUP($G458,county_facts!$A:$BB,45,FALSE)</f>
        <v>0</v>
      </c>
      <c r="AX458">
        <f>VLOOKUP($G458,county_facts!$A:$BB,46,FALSE)</f>
        <v>0</v>
      </c>
      <c r="AY458">
        <f>VLOOKUP($G458,county_facts!$A:$BB,47,FALSE)</f>
        <v>0</v>
      </c>
      <c r="AZ458">
        <f>VLOOKUP($G458,county_facts!$A:$BB,48,FALSE)</f>
        <v>27022</v>
      </c>
      <c r="BA458">
        <f>VLOOKUP($G458,county_facts!$A:$BB,49,FALSE)</f>
        <v>8036</v>
      </c>
      <c r="BB458">
        <f>VLOOKUP($G458,county_facts!$A:$BB,50,FALSE)</f>
        <v>6158</v>
      </c>
      <c r="BC458">
        <f>VLOOKUP($G458,county_facts!$A:$BB,51,FALSE)</f>
        <v>0</v>
      </c>
      <c r="BD458">
        <f>VLOOKUP($G458,county_facts!$A:$BB,52,FALSE)</f>
        <v>0</v>
      </c>
      <c r="BE458">
        <f>VLOOKUP($G458,county_facts!$A:$BB,53,FALSE)</f>
        <v>1767.77</v>
      </c>
      <c r="BF458">
        <f>VLOOKUP($G458,county_facts!$A:$BB,54,FALSE)</f>
        <v>0.8</v>
      </c>
    </row>
    <row r="459" spans="1:58" x14ac:dyDescent="0.3">
      <c r="A459" t="s">
        <v>9</v>
      </c>
      <c r="B459" t="s">
        <v>214</v>
      </c>
      <c r="C459">
        <v>16</v>
      </c>
      <c r="D459" t="s">
        <v>189</v>
      </c>
      <c r="E459">
        <v>39</v>
      </c>
      <c r="F459">
        <v>0.41025641000000002</v>
      </c>
      <c r="G459">
        <v>8061</v>
      </c>
      <c r="H459">
        <f>VLOOKUP($G459,county_facts!$A:$BB,4,FALSE)</f>
        <v>1402</v>
      </c>
      <c r="I459">
        <f>VLOOKUP($G459,county_facts!$A:$BB,5,FALSE)</f>
        <v>1398</v>
      </c>
      <c r="J459">
        <f>VLOOKUP($G459,county_facts!$A:$BB,6,FALSE)</f>
        <v>0.3</v>
      </c>
      <c r="K459">
        <f>VLOOKUP($G459,county_facts!$A:$BB,7,FALSE)</f>
        <v>1398</v>
      </c>
      <c r="L459">
        <f>VLOOKUP($G459,county_facts!$A:$BB,8,FALSE)</f>
        <v>6.4</v>
      </c>
      <c r="M459">
        <f>VLOOKUP($G459,county_facts!$A:$BB,9,FALSE)</f>
        <v>20.5</v>
      </c>
      <c r="N459">
        <f>VLOOKUP($G459,county_facts!$A:$BB,10,FALSE)</f>
        <v>24.1</v>
      </c>
      <c r="O459">
        <f>VLOOKUP($G459,county_facts!$A:$BB,11,FALSE)</f>
        <v>50.8</v>
      </c>
      <c r="P459">
        <f>VLOOKUP($G459,county_facts!$A:$BB,12,FALSE)</f>
        <v>96.6</v>
      </c>
      <c r="Q459">
        <f>VLOOKUP($G459,county_facts!$A:$BB,13,FALSE)</f>
        <v>0.7</v>
      </c>
      <c r="R459">
        <f>VLOOKUP($G459,county_facts!$A:$BB,14,FALSE)</f>
        <v>0.9</v>
      </c>
      <c r="S459">
        <f>VLOOKUP($G459,county_facts!$A:$BB,15,FALSE)</f>
        <v>0</v>
      </c>
      <c r="T459">
        <f>VLOOKUP($G459,county_facts!$A:$BB,16,FALSE)</f>
        <v>0.3</v>
      </c>
      <c r="U459">
        <f>VLOOKUP($G459,county_facts!$A:$BB,17,FALSE)</f>
        <v>1.5</v>
      </c>
      <c r="V459">
        <f>VLOOKUP($G459,county_facts!$A:$BB,18,FALSE)</f>
        <v>6.3</v>
      </c>
      <c r="W459">
        <f>VLOOKUP($G459,county_facts!$A:$BB,19,FALSE)</f>
        <v>91.4</v>
      </c>
      <c r="X459">
        <f>VLOOKUP($G459,county_facts!$A:$BB,20,FALSE)</f>
        <v>92</v>
      </c>
      <c r="Y459">
        <f>VLOOKUP($G459,county_facts!$A:$BB,21,FALSE)</f>
        <v>2.7</v>
      </c>
      <c r="Z459">
        <f>VLOOKUP($G459,county_facts!$A:$BB,22,FALSE)</f>
        <v>4</v>
      </c>
      <c r="AA459">
        <f>VLOOKUP($G459,county_facts!$A:$BB,23,FALSE)</f>
        <v>92.2</v>
      </c>
      <c r="AB459">
        <f>VLOOKUP($G459,county_facts!$A:$BB,24,FALSE)</f>
        <v>20.6</v>
      </c>
      <c r="AC459">
        <f>VLOOKUP($G459,county_facts!$A:$BB,25,FALSE)</f>
        <v>83</v>
      </c>
      <c r="AD459">
        <f>VLOOKUP($G459,county_facts!$A:$BB,26,FALSE)</f>
        <v>17.2</v>
      </c>
      <c r="AE459">
        <f>VLOOKUP($G459,county_facts!$A:$BB,27,FALSE)</f>
        <v>811</v>
      </c>
      <c r="AF459">
        <f>VLOOKUP($G459,county_facts!$A:$BB,28,FALSE)</f>
        <v>72.8</v>
      </c>
      <c r="AG459">
        <f>VLOOKUP($G459,county_facts!$A:$BB,29,FALSE)</f>
        <v>5.2</v>
      </c>
      <c r="AH459">
        <f>VLOOKUP($G459,county_facts!$A:$BB,30,FALSE)</f>
        <v>79400</v>
      </c>
      <c r="AI459">
        <f>VLOOKUP($G459,county_facts!$A:$BB,31,FALSE)</f>
        <v>559</v>
      </c>
      <c r="AJ459">
        <f>VLOOKUP($G459,county_facts!$A:$BB,32,FALSE)</f>
        <v>2.4900000000000002</v>
      </c>
      <c r="AK459">
        <f>VLOOKUP($G459,county_facts!$A:$BB,33,FALSE)</f>
        <v>22482</v>
      </c>
      <c r="AL459">
        <f>VLOOKUP($G459,county_facts!$A:$BB,34,FALSE)</f>
        <v>40813</v>
      </c>
      <c r="AM459">
        <f>VLOOKUP($G459,county_facts!$A:$BB,35,FALSE)</f>
        <v>17.399999999999999</v>
      </c>
      <c r="AN459">
        <f>VLOOKUP($G459,county_facts!$A:$BB,36,FALSE)</f>
        <v>36</v>
      </c>
      <c r="AO459">
        <f>VLOOKUP($G459,county_facts!$A:$BB,37,FALSE)</f>
        <v>0</v>
      </c>
      <c r="AP459">
        <f>VLOOKUP($G459,county_facts!$A:$BB,38,FALSE)</f>
        <v>0</v>
      </c>
      <c r="AQ459">
        <f>VLOOKUP($G459,county_facts!$A:$BB,39,FALSE)</f>
        <v>145</v>
      </c>
      <c r="AR459">
        <f>VLOOKUP($G459,county_facts!$A:$BB,40,FALSE)</f>
        <v>0</v>
      </c>
      <c r="AS459">
        <f>VLOOKUP($G459,county_facts!$A:$BB,41,FALSE)</f>
        <v>0</v>
      </c>
      <c r="AT459">
        <f>VLOOKUP($G459,county_facts!$A:$BB,42,FALSE)</f>
        <v>0</v>
      </c>
      <c r="AU459">
        <f>VLOOKUP($G459,county_facts!$A:$BB,43,FALSE)</f>
        <v>0</v>
      </c>
      <c r="AV459">
        <f>VLOOKUP($G459,county_facts!$A:$BB,44,FALSE)</f>
        <v>0</v>
      </c>
      <c r="AW459">
        <f>VLOOKUP($G459,county_facts!$A:$BB,45,FALSE)</f>
        <v>0</v>
      </c>
      <c r="AX459">
        <f>VLOOKUP($G459,county_facts!$A:$BB,46,FALSE)</f>
        <v>0</v>
      </c>
      <c r="AY459">
        <f>VLOOKUP($G459,county_facts!$A:$BB,47,FALSE)</f>
        <v>0</v>
      </c>
      <c r="AZ459">
        <f>VLOOKUP($G459,county_facts!$A:$BB,48,FALSE)</f>
        <v>27022</v>
      </c>
      <c r="BA459">
        <f>VLOOKUP($G459,county_facts!$A:$BB,49,FALSE)</f>
        <v>8036</v>
      </c>
      <c r="BB459">
        <f>VLOOKUP($G459,county_facts!$A:$BB,50,FALSE)</f>
        <v>6158</v>
      </c>
      <c r="BC459">
        <f>VLOOKUP($G459,county_facts!$A:$BB,51,FALSE)</f>
        <v>0</v>
      </c>
      <c r="BD459">
        <f>VLOOKUP($G459,county_facts!$A:$BB,52,FALSE)</f>
        <v>0</v>
      </c>
      <c r="BE459">
        <f>VLOOKUP($G459,county_facts!$A:$BB,53,FALSE)</f>
        <v>1767.77</v>
      </c>
      <c r="BF459">
        <f>VLOOKUP($G459,county_facts!$A:$BB,54,FALSE)</f>
        <v>0.8</v>
      </c>
    </row>
    <row r="460" spans="1:58" x14ac:dyDescent="0.3">
      <c r="A460" t="s">
        <v>9</v>
      </c>
      <c r="B460" t="s">
        <v>38</v>
      </c>
      <c r="C460">
        <v>42518</v>
      </c>
      <c r="D460" t="s">
        <v>189</v>
      </c>
      <c r="E460">
        <v>71617</v>
      </c>
      <c r="F460">
        <v>0.59368585699999998</v>
      </c>
      <c r="G460">
        <v>8059</v>
      </c>
      <c r="H460">
        <f>VLOOKUP($G460,county_facts!$A:$BB,4,FALSE)</f>
        <v>558503</v>
      </c>
      <c r="I460">
        <f>VLOOKUP($G460,county_facts!$A:$BB,5,FALSE)</f>
        <v>534583</v>
      </c>
      <c r="J460">
        <f>VLOOKUP($G460,county_facts!$A:$BB,6,FALSE)</f>
        <v>4.5</v>
      </c>
      <c r="K460">
        <f>VLOOKUP($G460,county_facts!$A:$BB,7,FALSE)</f>
        <v>534543</v>
      </c>
      <c r="L460">
        <f>VLOOKUP($G460,county_facts!$A:$BB,8,FALSE)</f>
        <v>5.3</v>
      </c>
      <c r="M460">
        <f>VLOOKUP($G460,county_facts!$A:$BB,9,FALSE)</f>
        <v>20.9</v>
      </c>
      <c r="N460">
        <f>VLOOKUP($G460,county_facts!$A:$BB,10,FALSE)</f>
        <v>14.7</v>
      </c>
      <c r="O460">
        <f>VLOOKUP($G460,county_facts!$A:$BB,11,FALSE)</f>
        <v>50.3</v>
      </c>
      <c r="P460">
        <f>VLOOKUP($G460,county_facts!$A:$BB,12,FALSE)</f>
        <v>92.2</v>
      </c>
      <c r="Q460">
        <f>VLOOKUP($G460,county_facts!$A:$BB,13,FALSE)</f>
        <v>1.3</v>
      </c>
      <c r="R460">
        <f>VLOOKUP($G460,county_facts!$A:$BB,14,FALSE)</f>
        <v>1.2</v>
      </c>
      <c r="S460">
        <f>VLOOKUP($G460,county_facts!$A:$BB,15,FALSE)</f>
        <v>2.8</v>
      </c>
      <c r="T460">
        <f>VLOOKUP($G460,county_facts!$A:$BB,16,FALSE)</f>
        <v>0.1</v>
      </c>
      <c r="U460">
        <f>VLOOKUP($G460,county_facts!$A:$BB,17,FALSE)</f>
        <v>2.2999999999999998</v>
      </c>
      <c r="V460">
        <f>VLOOKUP($G460,county_facts!$A:$BB,18,FALSE)</f>
        <v>15.2</v>
      </c>
      <c r="W460">
        <f>VLOOKUP($G460,county_facts!$A:$BB,19,FALSE)</f>
        <v>78.8</v>
      </c>
      <c r="X460">
        <f>VLOOKUP($G460,county_facts!$A:$BB,20,FALSE)</f>
        <v>84.1</v>
      </c>
      <c r="Y460">
        <f>VLOOKUP($G460,county_facts!$A:$BB,21,FALSE)</f>
        <v>6.2</v>
      </c>
      <c r="Z460">
        <f>VLOOKUP($G460,county_facts!$A:$BB,22,FALSE)</f>
        <v>10.3</v>
      </c>
      <c r="AA460">
        <f>VLOOKUP($G460,county_facts!$A:$BB,23,FALSE)</f>
        <v>93.7</v>
      </c>
      <c r="AB460">
        <f>VLOOKUP($G460,county_facts!$A:$BB,24,FALSE)</f>
        <v>40.700000000000003</v>
      </c>
      <c r="AC460">
        <f>VLOOKUP($G460,county_facts!$A:$BB,25,FALSE)</f>
        <v>42215</v>
      </c>
      <c r="AD460">
        <f>VLOOKUP($G460,county_facts!$A:$BB,26,FALSE)</f>
        <v>26.2</v>
      </c>
      <c r="AE460">
        <f>VLOOKUP($G460,county_facts!$A:$BB,27,FALSE)</f>
        <v>233275</v>
      </c>
      <c r="AF460">
        <f>VLOOKUP($G460,county_facts!$A:$BB,28,FALSE)</f>
        <v>70.599999999999994</v>
      </c>
      <c r="AG460">
        <f>VLOOKUP($G460,county_facts!$A:$BB,29,FALSE)</f>
        <v>25.1</v>
      </c>
      <c r="AH460">
        <f>VLOOKUP($G460,county_facts!$A:$BB,30,FALSE)</f>
        <v>262400</v>
      </c>
      <c r="AI460">
        <f>VLOOKUP($G460,county_facts!$A:$BB,31,FALSE)</f>
        <v>219562</v>
      </c>
      <c r="AJ460">
        <f>VLOOKUP($G460,county_facts!$A:$BB,32,FALSE)</f>
        <v>2.42</v>
      </c>
      <c r="AK460">
        <f>VLOOKUP($G460,county_facts!$A:$BB,33,FALSE)</f>
        <v>36087</v>
      </c>
      <c r="AL460">
        <f>VLOOKUP($G460,county_facts!$A:$BB,34,FALSE)</f>
        <v>68984</v>
      </c>
      <c r="AM460">
        <f>VLOOKUP($G460,county_facts!$A:$BB,35,FALSE)</f>
        <v>8.6</v>
      </c>
      <c r="AN460">
        <f>VLOOKUP($G460,county_facts!$A:$BB,36,FALSE)</f>
        <v>16222</v>
      </c>
      <c r="AO460">
        <f>VLOOKUP($G460,county_facts!$A:$BB,37,FALSE)</f>
        <v>188932</v>
      </c>
      <c r="AP460">
        <f>VLOOKUP($G460,county_facts!$A:$BB,38,FALSE)</f>
        <v>0.4</v>
      </c>
      <c r="AQ460">
        <f>VLOOKUP($G460,county_facts!$A:$BB,39,FALSE)</f>
        <v>51004</v>
      </c>
      <c r="AR460">
        <f>VLOOKUP($G460,county_facts!$A:$BB,40,FALSE)</f>
        <v>62249</v>
      </c>
      <c r="AS460">
        <f>VLOOKUP($G460,county_facts!$A:$BB,41,FALSE)</f>
        <v>0.6</v>
      </c>
      <c r="AT460">
        <f>VLOOKUP($G460,county_facts!$A:$BB,42,FALSE)</f>
        <v>0.6</v>
      </c>
      <c r="AU460">
        <f>VLOOKUP($G460,county_facts!$A:$BB,43,FALSE)</f>
        <v>2.7</v>
      </c>
      <c r="AV460">
        <f>VLOOKUP($G460,county_facts!$A:$BB,44,FALSE)</f>
        <v>0</v>
      </c>
      <c r="AW460">
        <f>VLOOKUP($G460,county_facts!$A:$BB,45,FALSE)</f>
        <v>5.2</v>
      </c>
      <c r="AX460">
        <f>VLOOKUP($G460,county_facts!$A:$BB,46,FALSE)</f>
        <v>30.2</v>
      </c>
      <c r="AY460">
        <f>VLOOKUP($G460,county_facts!$A:$BB,47,FALSE)</f>
        <v>6566636</v>
      </c>
      <c r="AZ460">
        <f>VLOOKUP($G460,county_facts!$A:$BB,48,FALSE)</f>
        <v>2514091</v>
      </c>
      <c r="BA460">
        <f>VLOOKUP($G460,county_facts!$A:$BB,49,FALSE)</f>
        <v>7282158</v>
      </c>
      <c r="BB460">
        <f>VLOOKUP($G460,county_facts!$A:$BB,50,FALSE)</f>
        <v>13782</v>
      </c>
      <c r="BC460">
        <f>VLOOKUP($G460,county_facts!$A:$BB,51,FALSE)</f>
        <v>960467</v>
      </c>
      <c r="BD460">
        <f>VLOOKUP($G460,county_facts!$A:$BB,52,FALSE)</f>
        <v>2519</v>
      </c>
      <c r="BE460">
        <f>VLOOKUP($G460,county_facts!$A:$BB,53,FALSE)</f>
        <v>764.21</v>
      </c>
      <c r="BF460">
        <f>VLOOKUP($G460,county_facts!$A:$BB,54,FALSE)</f>
        <v>699.5</v>
      </c>
    </row>
    <row r="461" spans="1:58" x14ac:dyDescent="0.3">
      <c r="A461" t="s">
        <v>6</v>
      </c>
      <c r="B461" t="s">
        <v>38</v>
      </c>
      <c r="C461">
        <v>29099</v>
      </c>
      <c r="D461" t="s">
        <v>189</v>
      </c>
      <c r="E461">
        <v>71617</v>
      </c>
      <c r="F461">
        <v>0.40631414300000002</v>
      </c>
      <c r="G461">
        <v>8059</v>
      </c>
      <c r="H461">
        <f>VLOOKUP($G461,county_facts!$A:$BB,4,FALSE)</f>
        <v>558503</v>
      </c>
      <c r="I461">
        <f>VLOOKUP($G461,county_facts!$A:$BB,5,FALSE)</f>
        <v>534583</v>
      </c>
      <c r="J461">
        <f>VLOOKUP($G461,county_facts!$A:$BB,6,FALSE)</f>
        <v>4.5</v>
      </c>
      <c r="K461">
        <f>VLOOKUP($G461,county_facts!$A:$BB,7,FALSE)</f>
        <v>534543</v>
      </c>
      <c r="L461">
        <f>VLOOKUP($G461,county_facts!$A:$BB,8,FALSE)</f>
        <v>5.3</v>
      </c>
      <c r="M461">
        <f>VLOOKUP($G461,county_facts!$A:$BB,9,FALSE)</f>
        <v>20.9</v>
      </c>
      <c r="N461">
        <f>VLOOKUP($G461,county_facts!$A:$BB,10,FALSE)</f>
        <v>14.7</v>
      </c>
      <c r="O461">
        <f>VLOOKUP($G461,county_facts!$A:$BB,11,FALSE)</f>
        <v>50.3</v>
      </c>
      <c r="P461">
        <f>VLOOKUP($G461,county_facts!$A:$BB,12,FALSE)</f>
        <v>92.2</v>
      </c>
      <c r="Q461">
        <f>VLOOKUP($G461,county_facts!$A:$BB,13,FALSE)</f>
        <v>1.3</v>
      </c>
      <c r="R461">
        <f>VLOOKUP($G461,county_facts!$A:$BB,14,FALSE)</f>
        <v>1.2</v>
      </c>
      <c r="S461">
        <f>VLOOKUP($G461,county_facts!$A:$BB,15,FALSE)</f>
        <v>2.8</v>
      </c>
      <c r="T461">
        <f>VLOOKUP($G461,county_facts!$A:$BB,16,FALSE)</f>
        <v>0.1</v>
      </c>
      <c r="U461">
        <f>VLOOKUP($G461,county_facts!$A:$BB,17,FALSE)</f>
        <v>2.2999999999999998</v>
      </c>
      <c r="V461">
        <f>VLOOKUP($G461,county_facts!$A:$BB,18,FALSE)</f>
        <v>15.2</v>
      </c>
      <c r="W461">
        <f>VLOOKUP($G461,county_facts!$A:$BB,19,FALSE)</f>
        <v>78.8</v>
      </c>
      <c r="X461">
        <f>VLOOKUP($G461,county_facts!$A:$BB,20,FALSE)</f>
        <v>84.1</v>
      </c>
      <c r="Y461">
        <f>VLOOKUP($G461,county_facts!$A:$BB,21,FALSE)</f>
        <v>6.2</v>
      </c>
      <c r="Z461">
        <f>VLOOKUP($G461,county_facts!$A:$BB,22,FALSE)</f>
        <v>10.3</v>
      </c>
      <c r="AA461">
        <f>VLOOKUP($G461,county_facts!$A:$BB,23,FALSE)</f>
        <v>93.7</v>
      </c>
      <c r="AB461">
        <f>VLOOKUP($G461,county_facts!$A:$BB,24,FALSE)</f>
        <v>40.700000000000003</v>
      </c>
      <c r="AC461">
        <f>VLOOKUP($G461,county_facts!$A:$BB,25,FALSE)</f>
        <v>42215</v>
      </c>
      <c r="AD461">
        <f>VLOOKUP($G461,county_facts!$A:$BB,26,FALSE)</f>
        <v>26.2</v>
      </c>
      <c r="AE461">
        <f>VLOOKUP($G461,county_facts!$A:$BB,27,FALSE)</f>
        <v>233275</v>
      </c>
      <c r="AF461">
        <f>VLOOKUP($G461,county_facts!$A:$BB,28,FALSE)</f>
        <v>70.599999999999994</v>
      </c>
      <c r="AG461">
        <f>VLOOKUP($G461,county_facts!$A:$BB,29,FALSE)</f>
        <v>25.1</v>
      </c>
      <c r="AH461">
        <f>VLOOKUP($G461,county_facts!$A:$BB,30,FALSE)</f>
        <v>262400</v>
      </c>
      <c r="AI461">
        <f>VLOOKUP($G461,county_facts!$A:$BB,31,FALSE)</f>
        <v>219562</v>
      </c>
      <c r="AJ461">
        <f>VLOOKUP($G461,county_facts!$A:$BB,32,FALSE)</f>
        <v>2.42</v>
      </c>
      <c r="AK461">
        <f>VLOOKUP($G461,county_facts!$A:$BB,33,FALSE)</f>
        <v>36087</v>
      </c>
      <c r="AL461">
        <f>VLOOKUP($G461,county_facts!$A:$BB,34,FALSE)</f>
        <v>68984</v>
      </c>
      <c r="AM461">
        <f>VLOOKUP($G461,county_facts!$A:$BB,35,FALSE)</f>
        <v>8.6</v>
      </c>
      <c r="AN461">
        <f>VLOOKUP($G461,county_facts!$A:$BB,36,FALSE)</f>
        <v>16222</v>
      </c>
      <c r="AO461">
        <f>VLOOKUP($G461,county_facts!$A:$BB,37,FALSE)</f>
        <v>188932</v>
      </c>
      <c r="AP461">
        <f>VLOOKUP($G461,county_facts!$A:$BB,38,FALSE)</f>
        <v>0.4</v>
      </c>
      <c r="AQ461">
        <f>VLOOKUP($G461,county_facts!$A:$BB,39,FALSE)</f>
        <v>51004</v>
      </c>
      <c r="AR461">
        <f>VLOOKUP($G461,county_facts!$A:$BB,40,FALSE)</f>
        <v>62249</v>
      </c>
      <c r="AS461">
        <f>VLOOKUP($G461,county_facts!$A:$BB,41,FALSE)</f>
        <v>0.6</v>
      </c>
      <c r="AT461">
        <f>VLOOKUP($G461,county_facts!$A:$BB,42,FALSE)</f>
        <v>0.6</v>
      </c>
      <c r="AU461">
        <f>VLOOKUP($G461,county_facts!$A:$BB,43,FALSE)</f>
        <v>2.7</v>
      </c>
      <c r="AV461">
        <f>VLOOKUP($G461,county_facts!$A:$BB,44,FALSE)</f>
        <v>0</v>
      </c>
      <c r="AW461">
        <f>VLOOKUP($G461,county_facts!$A:$BB,45,FALSE)</f>
        <v>5.2</v>
      </c>
      <c r="AX461">
        <f>VLOOKUP($G461,county_facts!$A:$BB,46,FALSE)</f>
        <v>30.2</v>
      </c>
      <c r="AY461">
        <f>VLOOKUP($G461,county_facts!$A:$BB,47,FALSE)</f>
        <v>6566636</v>
      </c>
      <c r="AZ461">
        <f>VLOOKUP($G461,county_facts!$A:$BB,48,FALSE)</f>
        <v>2514091</v>
      </c>
      <c r="BA461">
        <f>VLOOKUP($G461,county_facts!$A:$BB,49,FALSE)</f>
        <v>7282158</v>
      </c>
      <c r="BB461">
        <f>VLOOKUP($G461,county_facts!$A:$BB,50,FALSE)</f>
        <v>13782</v>
      </c>
      <c r="BC461">
        <f>VLOOKUP($G461,county_facts!$A:$BB,51,FALSE)</f>
        <v>960467</v>
      </c>
      <c r="BD461">
        <f>VLOOKUP($G461,county_facts!$A:$BB,52,FALSE)</f>
        <v>2519</v>
      </c>
      <c r="BE461">
        <f>VLOOKUP($G461,county_facts!$A:$BB,53,FALSE)</f>
        <v>764.21</v>
      </c>
      <c r="BF461">
        <f>VLOOKUP($G461,county_facts!$A:$BB,54,FALSE)</f>
        <v>699.5</v>
      </c>
    </row>
    <row r="462" spans="1:58" x14ac:dyDescent="0.3">
      <c r="A462" t="s">
        <v>6</v>
      </c>
      <c r="B462" t="s">
        <v>39</v>
      </c>
      <c r="C462">
        <v>32</v>
      </c>
      <c r="D462" t="s">
        <v>189</v>
      </c>
      <c r="E462">
        <v>58</v>
      </c>
      <c r="F462">
        <v>0.55172413799999998</v>
      </c>
      <c r="G462">
        <v>8057</v>
      </c>
      <c r="H462">
        <f>VLOOKUP($G462,county_facts!$A:$BB,4,FALSE)</f>
        <v>1396</v>
      </c>
      <c r="I462">
        <f>VLOOKUP($G462,county_facts!$A:$BB,5,FALSE)</f>
        <v>1394</v>
      </c>
      <c r="J462">
        <f>VLOOKUP($G462,county_facts!$A:$BB,6,FALSE)</f>
        <v>0.1</v>
      </c>
      <c r="K462">
        <f>VLOOKUP($G462,county_facts!$A:$BB,7,FALSE)</f>
        <v>1394</v>
      </c>
      <c r="L462">
        <f>VLOOKUP($G462,county_facts!$A:$BB,8,FALSE)</f>
        <v>3.4</v>
      </c>
      <c r="M462">
        <f>VLOOKUP($G462,county_facts!$A:$BB,9,FALSE)</f>
        <v>17.8</v>
      </c>
      <c r="N462">
        <f>VLOOKUP($G462,county_facts!$A:$BB,10,FALSE)</f>
        <v>20.9</v>
      </c>
      <c r="O462">
        <f>VLOOKUP($G462,county_facts!$A:$BB,11,FALSE)</f>
        <v>46.7</v>
      </c>
      <c r="P462">
        <f>VLOOKUP($G462,county_facts!$A:$BB,12,FALSE)</f>
        <v>95.9</v>
      </c>
      <c r="Q462">
        <f>VLOOKUP($G462,county_facts!$A:$BB,13,FALSE)</f>
        <v>0.1</v>
      </c>
      <c r="R462">
        <f>VLOOKUP($G462,county_facts!$A:$BB,14,FALSE)</f>
        <v>1.7</v>
      </c>
      <c r="S462">
        <f>VLOOKUP($G462,county_facts!$A:$BB,15,FALSE)</f>
        <v>0.4</v>
      </c>
      <c r="T462">
        <f>VLOOKUP($G462,county_facts!$A:$BB,16,FALSE)</f>
        <v>0</v>
      </c>
      <c r="U462">
        <f>VLOOKUP($G462,county_facts!$A:$BB,17,FALSE)</f>
        <v>1.9</v>
      </c>
      <c r="V462">
        <f>VLOOKUP($G462,county_facts!$A:$BB,18,FALSE)</f>
        <v>11</v>
      </c>
      <c r="W462">
        <f>VLOOKUP($G462,county_facts!$A:$BB,19,FALSE)</f>
        <v>86.3</v>
      </c>
      <c r="X462">
        <f>VLOOKUP($G462,county_facts!$A:$BB,20,FALSE)</f>
        <v>87.8</v>
      </c>
      <c r="Y462">
        <f>VLOOKUP($G462,county_facts!$A:$BB,21,FALSE)</f>
        <v>3</v>
      </c>
      <c r="Z462">
        <f>VLOOKUP($G462,county_facts!$A:$BB,22,FALSE)</f>
        <v>7</v>
      </c>
      <c r="AA462">
        <f>VLOOKUP($G462,county_facts!$A:$BB,23,FALSE)</f>
        <v>88.7</v>
      </c>
      <c r="AB462">
        <f>VLOOKUP($G462,county_facts!$A:$BB,24,FALSE)</f>
        <v>22.2</v>
      </c>
      <c r="AC462">
        <f>VLOOKUP($G462,county_facts!$A:$BB,25,FALSE)</f>
        <v>145</v>
      </c>
      <c r="AD462">
        <f>VLOOKUP($G462,county_facts!$A:$BB,26,FALSE)</f>
        <v>18.899999999999999</v>
      </c>
      <c r="AE462">
        <f>VLOOKUP($G462,county_facts!$A:$BB,27,FALSE)</f>
        <v>1290</v>
      </c>
      <c r="AF462">
        <f>VLOOKUP($G462,county_facts!$A:$BB,28,FALSE)</f>
        <v>72.2</v>
      </c>
      <c r="AG462">
        <f>VLOOKUP($G462,county_facts!$A:$BB,29,FALSE)</f>
        <v>3.5</v>
      </c>
      <c r="AH462">
        <f>VLOOKUP($G462,county_facts!$A:$BB,30,FALSE)</f>
        <v>123200</v>
      </c>
      <c r="AI462">
        <f>VLOOKUP($G462,county_facts!$A:$BB,31,FALSE)</f>
        <v>648</v>
      </c>
      <c r="AJ462">
        <f>VLOOKUP($G462,county_facts!$A:$BB,32,FALSE)</f>
        <v>2.08</v>
      </c>
      <c r="AK462">
        <f>VLOOKUP($G462,county_facts!$A:$BB,33,FALSE)</f>
        <v>25936</v>
      </c>
      <c r="AL462">
        <f>VLOOKUP($G462,county_facts!$A:$BB,34,FALSE)</f>
        <v>43606</v>
      </c>
      <c r="AM462">
        <f>VLOOKUP($G462,county_facts!$A:$BB,35,FALSE)</f>
        <v>8.9</v>
      </c>
      <c r="AN462">
        <f>VLOOKUP($G462,county_facts!$A:$BB,36,FALSE)</f>
        <v>71</v>
      </c>
      <c r="AO462">
        <f>VLOOKUP($G462,county_facts!$A:$BB,37,FALSE)</f>
        <v>279</v>
      </c>
      <c r="AP462">
        <f>VLOOKUP($G462,county_facts!$A:$BB,38,FALSE)</f>
        <v>3.7</v>
      </c>
      <c r="AQ462">
        <f>VLOOKUP($G462,county_facts!$A:$BB,39,FALSE)</f>
        <v>175</v>
      </c>
      <c r="AR462">
        <f>VLOOKUP($G462,county_facts!$A:$BB,40,FALSE)</f>
        <v>127</v>
      </c>
      <c r="AS462">
        <f>VLOOKUP($G462,county_facts!$A:$BB,41,FALSE)</f>
        <v>0</v>
      </c>
      <c r="AT462">
        <f>VLOOKUP($G462,county_facts!$A:$BB,42,FALSE)</f>
        <v>0</v>
      </c>
      <c r="AU462">
        <f>VLOOKUP($G462,county_facts!$A:$BB,43,FALSE)</f>
        <v>0</v>
      </c>
      <c r="AV462">
        <f>VLOOKUP($G462,county_facts!$A:$BB,44,FALSE)</f>
        <v>0</v>
      </c>
      <c r="AW462">
        <f>VLOOKUP($G462,county_facts!$A:$BB,45,FALSE)</f>
        <v>0</v>
      </c>
      <c r="AX462">
        <f>VLOOKUP($G462,county_facts!$A:$BB,46,FALSE)</f>
        <v>0</v>
      </c>
      <c r="AY462">
        <f>VLOOKUP($G462,county_facts!$A:$BB,47,FALSE)</f>
        <v>0</v>
      </c>
      <c r="AZ462">
        <f>VLOOKUP($G462,county_facts!$A:$BB,48,FALSE)</f>
        <v>0</v>
      </c>
      <c r="BA462">
        <f>VLOOKUP($G462,county_facts!$A:$BB,49,FALSE)</f>
        <v>19370</v>
      </c>
      <c r="BB462">
        <f>VLOOKUP($G462,county_facts!$A:$BB,50,FALSE)</f>
        <v>14149</v>
      </c>
      <c r="BC462">
        <f>VLOOKUP($G462,county_facts!$A:$BB,51,FALSE)</f>
        <v>2416</v>
      </c>
      <c r="BD462">
        <f>VLOOKUP($G462,county_facts!$A:$BB,52,FALSE)</f>
        <v>0</v>
      </c>
      <c r="BE462">
        <f>VLOOKUP($G462,county_facts!$A:$BB,53,FALSE)</f>
        <v>1613.72</v>
      </c>
      <c r="BF462">
        <f>VLOOKUP($G462,county_facts!$A:$BB,54,FALSE)</f>
        <v>0.9</v>
      </c>
    </row>
    <row r="463" spans="1:58" x14ac:dyDescent="0.3">
      <c r="A463" t="s">
        <v>9</v>
      </c>
      <c r="B463" t="s">
        <v>39</v>
      </c>
      <c r="C463">
        <v>26</v>
      </c>
      <c r="D463" t="s">
        <v>189</v>
      </c>
      <c r="E463">
        <v>58</v>
      </c>
      <c r="F463">
        <v>0.44827586200000002</v>
      </c>
      <c r="G463">
        <v>8057</v>
      </c>
      <c r="H463">
        <f>VLOOKUP($G463,county_facts!$A:$BB,4,FALSE)</f>
        <v>1396</v>
      </c>
      <c r="I463">
        <f>VLOOKUP($G463,county_facts!$A:$BB,5,FALSE)</f>
        <v>1394</v>
      </c>
      <c r="J463">
        <f>VLOOKUP($G463,county_facts!$A:$BB,6,FALSE)</f>
        <v>0.1</v>
      </c>
      <c r="K463">
        <f>VLOOKUP($G463,county_facts!$A:$BB,7,FALSE)</f>
        <v>1394</v>
      </c>
      <c r="L463">
        <f>VLOOKUP($G463,county_facts!$A:$BB,8,FALSE)</f>
        <v>3.4</v>
      </c>
      <c r="M463">
        <f>VLOOKUP($G463,county_facts!$A:$BB,9,FALSE)</f>
        <v>17.8</v>
      </c>
      <c r="N463">
        <f>VLOOKUP($G463,county_facts!$A:$BB,10,FALSE)</f>
        <v>20.9</v>
      </c>
      <c r="O463">
        <f>VLOOKUP($G463,county_facts!$A:$BB,11,FALSE)</f>
        <v>46.7</v>
      </c>
      <c r="P463">
        <f>VLOOKUP($G463,county_facts!$A:$BB,12,FALSE)</f>
        <v>95.9</v>
      </c>
      <c r="Q463">
        <f>VLOOKUP($G463,county_facts!$A:$BB,13,FALSE)</f>
        <v>0.1</v>
      </c>
      <c r="R463">
        <f>VLOOKUP($G463,county_facts!$A:$BB,14,FALSE)</f>
        <v>1.7</v>
      </c>
      <c r="S463">
        <f>VLOOKUP($G463,county_facts!$A:$BB,15,FALSE)</f>
        <v>0.4</v>
      </c>
      <c r="T463">
        <f>VLOOKUP($G463,county_facts!$A:$BB,16,FALSE)</f>
        <v>0</v>
      </c>
      <c r="U463">
        <f>VLOOKUP($G463,county_facts!$A:$BB,17,FALSE)</f>
        <v>1.9</v>
      </c>
      <c r="V463">
        <f>VLOOKUP($G463,county_facts!$A:$BB,18,FALSE)</f>
        <v>11</v>
      </c>
      <c r="W463">
        <f>VLOOKUP($G463,county_facts!$A:$BB,19,FALSE)</f>
        <v>86.3</v>
      </c>
      <c r="X463">
        <f>VLOOKUP($G463,county_facts!$A:$BB,20,FALSE)</f>
        <v>87.8</v>
      </c>
      <c r="Y463">
        <f>VLOOKUP($G463,county_facts!$A:$BB,21,FALSE)</f>
        <v>3</v>
      </c>
      <c r="Z463">
        <f>VLOOKUP($G463,county_facts!$A:$BB,22,FALSE)</f>
        <v>7</v>
      </c>
      <c r="AA463">
        <f>VLOOKUP($G463,county_facts!$A:$BB,23,FALSE)</f>
        <v>88.7</v>
      </c>
      <c r="AB463">
        <f>VLOOKUP($G463,county_facts!$A:$BB,24,FALSE)</f>
        <v>22.2</v>
      </c>
      <c r="AC463">
        <f>VLOOKUP($G463,county_facts!$A:$BB,25,FALSE)</f>
        <v>145</v>
      </c>
      <c r="AD463">
        <f>VLOOKUP($G463,county_facts!$A:$BB,26,FALSE)</f>
        <v>18.899999999999999</v>
      </c>
      <c r="AE463">
        <f>VLOOKUP($G463,county_facts!$A:$BB,27,FALSE)</f>
        <v>1290</v>
      </c>
      <c r="AF463">
        <f>VLOOKUP($G463,county_facts!$A:$BB,28,FALSE)</f>
        <v>72.2</v>
      </c>
      <c r="AG463">
        <f>VLOOKUP($G463,county_facts!$A:$BB,29,FALSE)</f>
        <v>3.5</v>
      </c>
      <c r="AH463">
        <f>VLOOKUP($G463,county_facts!$A:$BB,30,FALSE)</f>
        <v>123200</v>
      </c>
      <c r="AI463">
        <f>VLOOKUP($G463,county_facts!$A:$BB,31,FALSE)</f>
        <v>648</v>
      </c>
      <c r="AJ463">
        <f>VLOOKUP($G463,county_facts!$A:$BB,32,FALSE)</f>
        <v>2.08</v>
      </c>
      <c r="AK463">
        <f>VLOOKUP($G463,county_facts!$A:$BB,33,FALSE)</f>
        <v>25936</v>
      </c>
      <c r="AL463">
        <f>VLOOKUP($G463,county_facts!$A:$BB,34,FALSE)</f>
        <v>43606</v>
      </c>
      <c r="AM463">
        <f>VLOOKUP($G463,county_facts!$A:$BB,35,FALSE)</f>
        <v>8.9</v>
      </c>
      <c r="AN463">
        <f>VLOOKUP($G463,county_facts!$A:$BB,36,FALSE)</f>
        <v>71</v>
      </c>
      <c r="AO463">
        <f>VLOOKUP($G463,county_facts!$A:$BB,37,FALSE)</f>
        <v>279</v>
      </c>
      <c r="AP463">
        <f>VLOOKUP($G463,county_facts!$A:$BB,38,FALSE)</f>
        <v>3.7</v>
      </c>
      <c r="AQ463">
        <f>VLOOKUP($G463,county_facts!$A:$BB,39,FALSE)</f>
        <v>175</v>
      </c>
      <c r="AR463">
        <f>VLOOKUP($G463,county_facts!$A:$BB,40,FALSE)</f>
        <v>127</v>
      </c>
      <c r="AS463">
        <f>VLOOKUP($G463,county_facts!$A:$BB,41,FALSE)</f>
        <v>0</v>
      </c>
      <c r="AT463">
        <f>VLOOKUP($G463,county_facts!$A:$BB,42,FALSE)</f>
        <v>0</v>
      </c>
      <c r="AU463">
        <f>VLOOKUP($G463,county_facts!$A:$BB,43,FALSE)</f>
        <v>0</v>
      </c>
      <c r="AV463">
        <f>VLOOKUP($G463,county_facts!$A:$BB,44,FALSE)</f>
        <v>0</v>
      </c>
      <c r="AW463">
        <f>VLOOKUP($G463,county_facts!$A:$BB,45,FALSE)</f>
        <v>0</v>
      </c>
      <c r="AX463">
        <f>VLOOKUP($G463,county_facts!$A:$BB,46,FALSE)</f>
        <v>0</v>
      </c>
      <c r="AY463">
        <f>VLOOKUP($G463,county_facts!$A:$BB,47,FALSE)</f>
        <v>0</v>
      </c>
      <c r="AZ463">
        <f>VLOOKUP($G463,county_facts!$A:$BB,48,FALSE)</f>
        <v>0</v>
      </c>
      <c r="BA463">
        <f>VLOOKUP($G463,county_facts!$A:$BB,49,FALSE)</f>
        <v>19370</v>
      </c>
      <c r="BB463">
        <f>VLOOKUP($G463,county_facts!$A:$BB,50,FALSE)</f>
        <v>14149</v>
      </c>
      <c r="BC463">
        <f>VLOOKUP($G463,county_facts!$A:$BB,51,FALSE)</f>
        <v>2416</v>
      </c>
      <c r="BD463">
        <f>VLOOKUP($G463,county_facts!$A:$BB,52,FALSE)</f>
        <v>0</v>
      </c>
      <c r="BE463">
        <f>VLOOKUP($G463,county_facts!$A:$BB,53,FALSE)</f>
        <v>1613.72</v>
      </c>
      <c r="BF463">
        <f>VLOOKUP($G463,county_facts!$A:$BB,54,FALSE)</f>
        <v>0.9</v>
      </c>
    </row>
    <row r="464" spans="1:58" x14ac:dyDescent="0.3">
      <c r="A464" t="s">
        <v>9</v>
      </c>
      <c r="B464" t="s">
        <v>215</v>
      </c>
      <c r="C464">
        <v>477</v>
      </c>
      <c r="D464" t="s">
        <v>189</v>
      </c>
      <c r="E464">
        <v>785</v>
      </c>
      <c r="F464">
        <v>0.60764331199999999</v>
      </c>
      <c r="G464">
        <v>8055</v>
      </c>
      <c r="H464">
        <f>VLOOKUP($G464,county_facts!$A:$BB,4,FALSE)</f>
        <v>6462</v>
      </c>
      <c r="I464">
        <f>VLOOKUP($G464,county_facts!$A:$BB,5,FALSE)</f>
        <v>6711</v>
      </c>
      <c r="J464">
        <f>VLOOKUP($G464,county_facts!$A:$BB,6,FALSE)</f>
        <v>-3.7</v>
      </c>
      <c r="K464">
        <f>VLOOKUP($G464,county_facts!$A:$BB,7,FALSE)</f>
        <v>6711</v>
      </c>
      <c r="L464">
        <f>VLOOKUP($G464,county_facts!$A:$BB,8,FALSE)</f>
        <v>3.8</v>
      </c>
      <c r="M464">
        <f>VLOOKUP($G464,county_facts!$A:$BB,9,FALSE)</f>
        <v>15.5</v>
      </c>
      <c r="N464">
        <f>VLOOKUP($G464,county_facts!$A:$BB,10,FALSE)</f>
        <v>29.7</v>
      </c>
      <c r="O464">
        <f>VLOOKUP($G464,county_facts!$A:$BB,11,FALSE)</f>
        <v>49.6</v>
      </c>
      <c r="P464">
        <f>VLOOKUP($G464,county_facts!$A:$BB,12,FALSE)</f>
        <v>89.3</v>
      </c>
      <c r="Q464">
        <f>VLOOKUP($G464,county_facts!$A:$BB,13,FALSE)</f>
        <v>1</v>
      </c>
      <c r="R464">
        <f>VLOOKUP($G464,county_facts!$A:$BB,14,FALSE)</f>
        <v>5.4</v>
      </c>
      <c r="S464">
        <f>VLOOKUP($G464,county_facts!$A:$BB,15,FALSE)</f>
        <v>1.1000000000000001</v>
      </c>
      <c r="T464">
        <f>VLOOKUP($G464,county_facts!$A:$BB,16,FALSE)</f>
        <v>0.2</v>
      </c>
      <c r="U464">
        <f>VLOOKUP($G464,county_facts!$A:$BB,17,FALSE)</f>
        <v>3</v>
      </c>
      <c r="V464">
        <f>VLOOKUP($G464,county_facts!$A:$BB,18,FALSE)</f>
        <v>34.4</v>
      </c>
      <c r="W464">
        <f>VLOOKUP($G464,county_facts!$A:$BB,19,FALSE)</f>
        <v>61.7</v>
      </c>
      <c r="X464">
        <f>VLOOKUP($G464,county_facts!$A:$BB,20,FALSE)</f>
        <v>81.3</v>
      </c>
      <c r="Y464">
        <f>VLOOKUP($G464,county_facts!$A:$BB,21,FALSE)</f>
        <v>4.8</v>
      </c>
      <c r="Z464">
        <f>VLOOKUP($G464,county_facts!$A:$BB,22,FALSE)</f>
        <v>14.9</v>
      </c>
      <c r="AA464">
        <f>VLOOKUP($G464,county_facts!$A:$BB,23,FALSE)</f>
        <v>84.7</v>
      </c>
      <c r="AB464">
        <f>VLOOKUP($G464,county_facts!$A:$BB,24,FALSE)</f>
        <v>28</v>
      </c>
      <c r="AC464">
        <f>VLOOKUP($G464,county_facts!$A:$BB,25,FALSE)</f>
        <v>832</v>
      </c>
      <c r="AD464">
        <f>VLOOKUP($G464,county_facts!$A:$BB,26,FALSE)</f>
        <v>22.9</v>
      </c>
      <c r="AE464">
        <f>VLOOKUP($G464,county_facts!$A:$BB,27,FALSE)</f>
        <v>5128</v>
      </c>
      <c r="AF464">
        <f>VLOOKUP($G464,county_facts!$A:$BB,28,FALSE)</f>
        <v>72.5</v>
      </c>
      <c r="AG464">
        <f>VLOOKUP($G464,county_facts!$A:$BB,29,FALSE)</f>
        <v>7.5</v>
      </c>
      <c r="AH464">
        <f>VLOOKUP($G464,county_facts!$A:$BB,30,FALSE)</f>
        <v>152400</v>
      </c>
      <c r="AI464">
        <f>VLOOKUP($G464,county_facts!$A:$BB,31,FALSE)</f>
        <v>3059</v>
      </c>
      <c r="AJ464">
        <f>VLOOKUP($G464,county_facts!$A:$BB,32,FALSE)</f>
        <v>2</v>
      </c>
      <c r="AK464">
        <f>VLOOKUP($G464,county_facts!$A:$BB,33,FALSE)</f>
        <v>24058</v>
      </c>
      <c r="AL464">
        <f>VLOOKUP($G464,county_facts!$A:$BB,34,FALSE)</f>
        <v>33298</v>
      </c>
      <c r="AM464">
        <f>VLOOKUP($G464,county_facts!$A:$BB,35,FALSE)</f>
        <v>20.6</v>
      </c>
      <c r="AN464">
        <f>VLOOKUP($G464,county_facts!$A:$BB,36,FALSE)</f>
        <v>156</v>
      </c>
      <c r="AO464">
        <f>VLOOKUP($G464,county_facts!$A:$BB,37,FALSE)</f>
        <v>1188</v>
      </c>
      <c r="AP464">
        <f>VLOOKUP($G464,county_facts!$A:$BB,38,FALSE)</f>
        <v>0.3</v>
      </c>
      <c r="AQ464">
        <f>VLOOKUP($G464,county_facts!$A:$BB,39,FALSE)</f>
        <v>580</v>
      </c>
      <c r="AR464">
        <f>VLOOKUP($G464,county_facts!$A:$BB,40,FALSE)</f>
        <v>938</v>
      </c>
      <c r="AS464">
        <f>VLOOKUP($G464,county_facts!$A:$BB,41,FALSE)</f>
        <v>0</v>
      </c>
      <c r="AT464">
        <f>VLOOKUP($G464,county_facts!$A:$BB,42,FALSE)</f>
        <v>0</v>
      </c>
      <c r="AU464">
        <f>VLOOKUP($G464,county_facts!$A:$BB,43,FALSE)</f>
        <v>0</v>
      </c>
      <c r="AV464">
        <f>VLOOKUP($G464,county_facts!$A:$BB,44,FALSE)</f>
        <v>0</v>
      </c>
      <c r="AW464">
        <f>VLOOKUP($G464,county_facts!$A:$BB,45,FALSE)</f>
        <v>0</v>
      </c>
      <c r="AX464">
        <f>VLOOKUP($G464,county_facts!$A:$BB,46,FALSE)</f>
        <v>0</v>
      </c>
      <c r="AY464">
        <f>VLOOKUP($G464,county_facts!$A:$BB,47,FALSE)</f>
        <v>0</v>
      </c>
      <c r="AZ464">
        <f>VLOOKUP($G464,county_facts!$A:$BB,48,FALSE)</f>
        <v>0</v>
      </c>
      <c r="BA464">
        <f>VLOOKUP($G464,county_facts!$A:$BB,49,FALSE)</f>
        <v>55321</v>
      </c>
      <c r="BB464">
        <f>VLOOKUP($G464,county_facts!$A:$BB,50,FALSE)</f>
        <v>7180</v>
      </c>
      <c r="BC464">
        <f>VLOOKUP($G464,county_facts!$A:$BB,51,FALSE)</f>
        <v>9712</v>
      </c>
      <c r="BD464">
        <f>VLOOKUP($G464,county_facts!$A:$BB,52,FALSE)</f>
        <v>13</v>
      </c>
      <c r="BE464">
        <f>VLOOKUP($G464,county_facts!$A:$BB,53,FALSE)</f>
        <v>1591</v>
      </c>
      <c r="BF464">
        <f>VLOOKUP($G464,county_facts!$A:$BB,54,FALSE)</f>
        <v>4.2</v>
      </c>
    </row>
    <row r="465" spans="1:58" x14ac:dyDescent="0.3">
      <c r="A465" t="s">
        <v>6</v>
      </c>
      <c r="B465" t="s">
        <v>215</v>
      </c>
      <c r="C465">
        <v>308</v>
      </c>
      <c r="D465" t="s">
        <v>189</v>
      </c>
      <c r="E465">
        <v>785</v>
      </c>
      <c r="F465">
        <v>0.39235668800000001</v>
      </c>
      <c r="G465">
        <v>8055</v>
      </c>
      <c r="H465">
        <f>VLOOKUP($G465,county_facts!$A:$BB,4,FALSE)</f>
        <v>6462</v>
      </c>
      <c r="I465">
        <f>VLOOKUP($G465,county_facts!$A:$BB,5,FALSE)</f>
        <v>6711</v>
      </c>
      <c r="J465">
        <f>VLOOKUP($G465,county_facts!$A:$BB,6,FALSE)</f>
        <v>-3.7</v>
      </c>
      <c r="K465">
        <f>VLOOKUP($G465,county_facts!$A:$BB,7,FALSE)</f>
        <v>6711</v>
      </c>
      <c r="L465">
        <f>VLOOKUP($G465,county_facts!$A:$BB,8,FALSE)</f>
        <v>3.8</v>
      </c>
      <c r="M465">
        <f>VLOOKUP($G465,county_facts!$A:$BB,9,FALSE)</f>
        <v>15.5</v>
      </c>
      <c r="N465">
        <f>VLOOKUP($G465,county_facts!$A:$BB,10,FALSE)</f>
        <v>29.7</v>
      </c>
      <c r="O465">
        <f>VLOOKUP($G465,county_facts!$A:$BB,11,FALSE)</f>
        <v>49.6</v>
      </c>
      <c r="P465">
        <f>VLOOKUP($G465,county_facts!$A:$BB,12,FALSE)</f>
        <v>89.3</v>
      </c>
      <c r="Q465">
        <f>VLOOKUP($G465,county_facts!$A:$BB,13,FALSE)</f>
        <v>1</v>
      </c>
      <c r="R465">
        <f>VLOOKUP($G465,county_facts!$A:$BB,14,FALSE)</f>
        <v>5.4</v>
      </c>
      <c r="S465">
        <f>VLOOKUP($G465,county_facts!$A:$BB,15,FALSE)</f>
        <v>1.1000000000000001</v>
      </c>
      <c r="T465">
        <f>VLOOKUP($G465,county_facts!$A:$BB,16,FALSE)</f>
        <v>0.2</v>
      </c>
      <c r="U465">
        <f>VLOOKUP($G465,county_facts!$A:$BB,17,FALSE)</f>
        <v>3</v>
      </c>
      <c r="V465">
        <f>VLOOKUP($G465,county_facts!$A:$BB,18,FALSE)</f>
        <v>34.4</v>
      </c>
      <c r="W465">
        <f>VLOOKUP($G465,county_facts!$A:$BB,19,FALSE)</f>
        <v>61.7</v>
      </c>
      <c r="X465">
        <f>VLOOKUP($G465,county_facts!$A:$BB,20,FALSE)</f>
        <v>81.3</v>
      </c>
      <c r="Y465">
        <f>VLOOKUP($G465,county_facts!$A:$BB,21,FALSE)</f>
        <v>4.8</v>
      </c>
      <c r="Z465">
        <f>VLOOKUP($G465,county_facts!$A:$BB,22,FALSE)</f>
        <v>14.9</v>
      </c>
      <c r="AA465">
        <f>VLOOKUP($G465,county_facts!$A:$BB,23,FALSE)</f>
        <v>84.7</v>
      </c>
      <c r="AB465">
        <f>VLOOKUP($G465,county_facts!$A:$BB,24,FALSE)</f>
        <v>28</v>
      </c>
      <c r="AC465">
        <f>VLOOKUP($G465,county_facts!$A:$BB,25,FALSE)</f>
        <v>832</v>
      </c>
      <c r="AD465">
        <f>VLOOKUP($G465,county_facts!$A:$BB,26,FALSE)</f>
        <v>22.9</v>
      </c>
      <c r="AE465">
        <f>VLOOKUP($G465,county_facts!$A:$BB,27,FALSE)</f>
        <v>5128</v>
      </c>
      <c r="AF465">
        <f>VLOOKUP($G465,county_facts!$A:$BB,28,FALSE)</f>
        <v>72.5</v>
      </c>
      <c r="AG465">
        <f>VLOOKUP($G465,county_facts!$A:$BB,29,FALSE)</f>
        <v>7.5</v>
      </c>
      <c r="AH465">
        <f>VLOOKUP($G465,county_facts!$A:$BB,30,FALSE)</f>
        <v>152400</v>
      </c>
      <c r="AI465">
        <f>VLOOKUP($G465,county_facts!$A:$BB,31,FALSE)</f>
        <v>3059</v>
      </c>
      <c r="AJ465">
        <f>VLOOKUP($G465,county_facts!$A:$BB,32,FALSE)</f>
        <v>2</v>
      </c>
      <c r="AK465">
        <f>VLOOKUP($G465,county_facts!$A:$BB,33,FALSE)</f>
        <v>24058</v>
      </c>
      <c r="AL465">
        <f>VLOOKUP($G465,county_facts!$A:$BB,34,FALSE)</f>
        <v>33298</v>
      </c>
      <c r="AM465">
        <f>VLOOKUP($G465,county_facts!$A:$BB,35,FALSE)</f>
        <v>20.6</v>
      </c>
      <c r="AN465">
        <f>VLOOKUP($G465,county_facts!$A:$BB,36,FALSE)</f>
        <v>156</v>
      </c>
      <c r="AO465">
        <f>VLOOKUP($G465,county_facts!$A:$BB,37,FALSE)</f>
        <v>1188</v>
      </c>
      <c r="AP465">
        <f>VLOOKUP($G465,county_facts!$A:$BB,38,FALSE)</f>
        <v>0.3</v>
      </c>
      <c r="AQ465">
        <f>VLOOKUP($G465,county_facts!$A:$BB,39,FALSE)</f>
        <v>580</v>
      </c>
      <c r="AR465">
        <f>VLOOKUP($G465,county_facts!$A:$BB,40,FALSE)</f>
        <v>938</v>
      </c>
      <c r="AS465">
        <f>VLOOKUP($G465,county_facts!$A:$BB,41,FALSE)</f>
        <v>0</v>
      </c>
      <c r="AT465">
        <f>VLOOKUP($G465,county_facts!$A:$BB,42,FALSE)</f>
        <v>0</v>
      </c>
      <c r="AU465">
        <f>VLOOKUP($G465,county_facts!$A:$BB,43,FALSE)</f>
        <v>0</v>
      </c>
      <c r="AV465">
        <f>VLOOKUP($G465,county_facts!$A:$BB,44,FALSE)</f>
        <v>0</v>
      </c>
      <c r="AW465">
        <f>VLOOKUP($G465,county_facts!$A:$BB,45,FALSE)</f>
        <v>0</v>
      </c>
      <c r="AX465">
        <f>VLOOKUP($G465,county_facts!$A:$BB,46,FALSE)</f>
        <v>0</v>
      </c>
      <c r="AY465">
        <f>VLOOKUP($G465,county_facts!$A:$BB,47,FALSE)</f>
        <v>0</v>
      </c>
      <c r="AZ465">
        <f>VLOOKUP($G465,county_facts!$A:$BB,48,FALSE)</f>
        <v>0</v>
      </c>
      <c r="BA465">
        <f>VLOOKUP($G465,county_facts!$A:$BB,49,FALSE)</f>
        <v>55321</v>
      </c>
      <c r="BB465">
        <f>VLOOKUP($G465,county_facts!$A:$BB,50,FALSE)</f>
        <v>7180</v>
      </c>
      <c r="BC465">
        <f>VLOOKUP($G465,county_facts!$A:$BB,51,FALSE)</f>
        <v>9712</v>
      </c>
      <c r="BD465">
        <f>VLOOKUP($G465,county_facts!$A:$BB,52,FALSE)</f>
        <v>13</v>
      </c>
      <c r="BE465">
        <f>VLOOKUP($G465,county_facts!$A:$BB,53,FALSE)</f>
        <v>1591</v>
      </c>
      <c r="BF465">
        <f>VLOOKUP($G465,county_facts!$A:$BB,54,FALSE)</f>
        <v>4.2</v>
      </c>
    </row>
    <row r="466" spans="1:58" x14ac:dyDescent="0.3">
      <c r="A466" t="s">
        <v>9</v>
      </c>
      <c r="B466" t="s">
        <v>216</v>
      </c>
      <c r="C466">
        <v>36</v>
      </c>
      <c r="D466" t="s">
        <v>189</v>
      </c>
      <c r="E466">
        <v>61</v>
      </c>
      <c r="F466">
        <v>0.590163934</v>
      </c>
      <c r="G466">
        <v>8053</v>
      </c>
      <c r="H466">
        <f>VLOOKUP($G466,county_facts!$A:$BB,4,FALSE)</f>
        <v>786</v>
      </c>
      <c r="I466">
        <f>VLOOKUP($G466,county_facts!$A:$BB,5,FALSE)</f>
        <v>843</v>
      </c>
      <c r="J466">
        <f>VLOOKUP($G466,county_facts!$A:$BB,6,FALSE)</f>
        <v>-6.8</v>
      </c>
      <c r="K466">
        <f>VLOOKUP($G466,county_facts!$A:$BB,7,FALSE)</f>
        <v>843</v>
      </c>
      <c r="L466">
        <f>VLOOKUP($G466,county_facts!$A:$BB,8,FALSE)</f>
        <v>6.2</v>
      </c>
      <c r="M466">
        <f>VLOOKUP($G466,county_facts!$A:$BB,9,FALSE)</f>
        <v>18.7</v>
      </c>
      <c r="N466">
        <f>VLOOKUP($G466,county_facts!$A:$BB,10,FALSE)</f>
        <v>25.7</v>
      </c>
      <c r="O466">
        <f>VLOOKUP($G466,county_facts!$A:$BB,11,FALSE)</f>
        <v>48.2</v>
      </c>
      <c r="P466">
        <f>VLOOKUP($G466,county_facts!$A:$BB,12,FALSE)</f>
        <v>95.9</v>
      </c>
      <c r="Q466">
        <f>VLOOKUP($G466,county_facts!$A:$BB,13,FALSE)</f>
        <v>0.5</v>
      </c>
      <c r="R466">
        <f>VLOOKUP($G466,county_facts!$A:$BB,14,FALSE)</f>
        <v>1.1000000000000001</v>
      </c>
      <c r="S466">
        <f>VLOOKUP($G466,county_facts!$A:$BB,15,FALSE)</f>
        <v>0.6</v>
      </c>
      <c r="T466">
        <f>VLOOKUP($G466,county_facts!$A:$BB,16,FALSE)</f>
        <v>0</v>
      </c>
      <c r="U466">
        <f>VLOOKUP($G466,county_facts!$A:$BB,17,FALSE)</f>
        <v>1.8</v>
      </c>
      <c r="V466">
        <f>VLOOKUP($G466,county_facts!$A:$BB,18,FALSE)</f>
        <v>3.7</v>
      </c>
      <c r="W466">
        <f>VLOOKUP($G466,county_facts!$A:$BB,19,FALSE)</f>
        <v>92.6</v>
      </c>
      <c r="X466">
        <f>VLOOKUP($G466,county_facts!$A:$BB,20,FALSE)</f>
        <v>87.1</v>
      </c>
      <c r="Y466">
        <f>VLOOKUP($G466,county_facts!$A:$BB,21,FALSE)</f>
        <v>1.7</v>
      </c>
      <c r="Z466">
        <f>VLOOKUP($G466,county_facts!$A:$BB,22,FALSE)</f>
        <v>9.1</v>
      </c>
      <c r="AA466">
        <f>VLOOKUP($G466,county_facts!$A:$BB,23,FALSE)</f>
        <v>93.8</v>
      </c>
      <c r="AB466">
        <f>VLOOKUP($G466,county_facts!$A:$BB,24,FALSE)</f>
        <v>42.2</v>
      </c>
      <c r="AC466">
        <f>VLOOKUP($G466,county_facts!$A:$BB,25,FALSE)</f>
        <v>111</v>
      </c>
      <c r="AD466">
        <f>VLOOKUP($G466,county_facts!$A:$BB,26,FALSE)</f>
        <v>8.1999999999999993</v>
      </c>
      <c r="AE466">
        <f>VLOOKUP($G466,county_facts!$A:$BB,27,FALSE)</f>
        <v>1413</v>
      </c>
      <c r="AF466">
        <f>VLOOKUP($G466,county_facts!$A:$BB,28,FALSE)</f>
        <v>78.900000000000006</v>
      </c>
      <c r="AG466">
        <f>VLOOKUP($G466,county_facts!$A:$BB,29,FALSE)</f>
        <v>4.9000000000000004</v>
      </c>
      <c r="AH466">
        <f>VLOOKUP($G466,county_facts!$A:$BB,30,FALSE)</f>
        <v>261700</v>
      </c>
      <c r="AI466">
        <f>VLOOKUP($G466,county_facts!$A:$BB,31,FALSE)</f>
        <v>388</v>
      </c>
      <c r="AJ466">
        <f>VLOOKUP($G466,county_facts!$A:$BB,32,FALSE)</f>
        <v>2.06</v>
      </c>
      <c r="AK466">
        <f>VLOOKUP($G466,county_facts!$A:$BB,33,FALSE)</f>
        <v>36365</v>
      </c>
      <c r="AL466">
        <f>VLOOKUP($G466,county_facts!$A:$BB,34,FALSE)</f>
        <v>56667</v>
      </c>
      <c r="AM466">
        <f>VLOOKUP($G466,county_facts!$A:$BB,35,FALSE)</f>
        <v>5.0999999999999996</v>
      </c>
      <c r="AN466">
        <f>VLOOKUP($G466,county_facts!$A:$BB,36,FALSE)</f>
        <v>75</v>
      </c>
      <c r="AO466">
        <f>VLOOKUP($G466,county_facts!$A:$BB,37,FALSE)</f>
        <v>183</v>
      </c>
      <c r="AP466">
        <f>VLOOKUP($G466,county_facts!$A:$BB,38,FALSE)</f>
        <v>3.4</v>
      </c>
      <c r="AQ466">
        <f>VLOOKUP($G466,county_facts!$A:$BB,39,FALSE)</f>
        <v>167</v>
      </c>
      <c r="AR466">
        <f>VLOOKUP($G466,county_facts!$A:$BB,40,FALSE)</f>
        <v>326</v>
      </c>
      <c r="AS466">
        <f>VLOOKUP($G466,county_facts!$A:$BB,41,FALSE)</f>
        <v>0</v>
      </c>
      <c r="AT466">
        <f>VLOOKUP($G466,county_facts!$A:$BB,42,FALSE)</f>
        <v>0</v>
      </c>
      <c r="AU466">
        <f>VLOOKUP($G466,county_facts!$A:$BB,43,FALSE)</f>
        <v>0</v>
      </c>
      <c r="AV466">
        <f>VLOOKUP($G466,county_facts!$A:$BB,44,FALSE)</f>
        <v>0</v>
      </c>
      <c r="AW466">
        <f>VLOOKUP($G466,county_facts!$A:$BB,45,FALSE)</f>
        <v>0</v>
      </c>
      <c r="AX466">
        <f>VLOOKUP($G466,county_facts!$A:$BB,46,FALSE)</f>
        <v>0</v>
      </c>
      <c r="AY466">
        <f>VLOOKUP($G466,county_facts!$A:$BB,47,FALSE)</f>
        <v>0</v>
      </c>
      <c r="AZ466">
        <f>VLOOKUP($G466,county_facts!$A:$BB,48,FALSE)</f>
        <v>0</v>
      </c>
      <c r="BA466">
        <f>VLOOKUP($G466,county_facts!$A:$BB,49,FALSE)</f>
        <v>7808</v>
      </c>
      <c r="BB466">
        <f>VLOOKUP($G466,county_facts!$A:$BB,50,FALSE)</f>
        <v>9362</v>
      </c>
      <c r="BC466">
        <f>VLOOKUP($G466,county_facts!$A:$BB,51,FALSE)</f>
        <v>3567</v>
      </c>
      <c r="BD466">
        <f>VLOOKUP($G466,county_facts!$A:$BB,52,FALSE)</f>
        <v>6</v>
      </c>
      <c r="BE466">
        <f>VLOOKUP($G466,county_facts!$A:$BB,53,FALSE)</f>
        <v>1117.25</v>
      </c>
      <c r="BF466">
        <f>VLOOKUP($G466,county_facts!$A:$BB,54,FALSE)</f>
        <v>0.8</v>
      </c>
    </row>
    <row r="467" spans="1:58" x14ac:dyDescent="0.3">
      <c r="A467" t="s">
        <v>6</v>
      </c>
      <c r="B467" t="s">
        <v>216</v>
      </c>
      <c r="C467">
        <v>25</v>
      </c>
      <c r="D467" t="s">
        <v>189</v>
      </c>
      <c r="E467">
        <v>61</v>
      </c>
      <c r="F467">
        <v>0.409836066</v>
      </c>
      <c r="G467">
        <v>8053</v>
      </c>
      <c r="H467">
        <f>VLOOKUP($G467,county_facts!$A:$BB,4,FALSE)</f>
        <v>786</v>
      </c>
      <c r="I467">
        <f>VLOOKUP($G467,county_facts!$A:$BB,5,FALSE)</f>
        <v>843</v>
      </c>
      <c r="J467">
        <f>VLOOKUP($G467,county_facts!$A:$BB,6,FALSE)</f>
        <v>-6.8</v>
      </c>
      <c r="K467">
        <f>VLOOKUP($G467,county_facts!$A:$BB,7,FALSE)</f>
        <v>843</v>
      </c>
      <c r="L467">
        <f>VLOOKUP($G467,county_facts!$A:$BB,8,FALSE)</f>
        <v>6.2</v>
      </c>
      <c r="M467">
        <f>VLOOKUP($G467,county_facts!$A:$BB,9,FALSE)</f>
        <v>18.7</v>
      </c>
      <c r="N467">
        <f>VLOOKUP($G467,county_facts!$A:$BB,10,FALSE)</f>
        <v>25.7</v>
      </c>
      <c r="O467">
        <f>VLOOKUP($G467,county_facts!$A:$BB,11,FALSE)</f>
        <v>48.2</v>
      </c>
      <c r="P467">
        <f>VLOOKUP($G467,county_facts!$A:$BB,12,FALSE)</f>
        <v>95.9</v>
      </c>
      <c r="Q467">
        <f>VLOOKUP($G467,county_facts!$A:$BB,13,FALSE)</f>
        <v>0.5</v>
      </c>
      <c r="R467">
        <f>VLOOKUP($G467,county_facts!$A:$BB,14,FALSE)</f>
        <v>1.1000000000000001</v>
      </c>
      <c r="S467">
        <f>VLOOKUP($G467,county_facts!$A:$BB,15,FALSE)</f>
        <v>0.6</v>
      </c>
      <c r="T467">
        <f>VLOOKUP($G467,county_facts!$A:$BB,16,FALSE)</f>
        <v>0</v>
      </c>
      <c r="U467">
        <f>VLOOKUP($G467,county_facts!$A:$BB,17,FALSE)</f>
        <v>1.8</v>
      </c>
      <c r="V467">
        <f>VLOOKUP($G467,county_facts!$A:$BB,18,FALSE)</f>
        <v>3.7</v>
      </c>
      <c r="W467">
        <f>VLOOKUP($G467,county_facts!$A:$BB,19,FALSE)</f>
        <v>92.6</v>
      </c>
      <c r="X467">
        <f>VLOOKUP($G467,county_facts!$A:$BB,20,FALSE)</f>
        <v>87.1</v>
      </c>
      <c r="Y467">
        <f>VLOOKUP($G467,county_facts!$A:$BB,21,FALSE)</f>
        <v>1.7</v>
      </c>
      <c r="Z467">
        <f>VLOOKUP($G467,county_facts!$A:$BB,22,FALSE)</f>
        <v>9.1</v>
      </c>
      <c r="AA467">
        <f>VLOOKUP($G467,county_facts!$A:$BB,23,FALSE)</f>
        <v>93.8</v>
      </c>
      <c r="AB467">
        <f>VLOOKUP($G467,county_facts!$A:$BB,24,FALSE)</f>
        <v>42.2</v>
      </c>
      <c r="AC467">
        <f>VLOOKUP($G467,county_facts!$A:$BB,25,FALSE)</f>
        <v>111</v>
      </c>
      <c r="AD467">
        <f>VLOOKUP($G467,county_facts!$A:$BB,26,FALSE)</f>
        <v>8.1999999999999993</v>
      </c>
      <c r="AE467">
        <f>VLOOKUP($G467,county_facts!$A:$BB,27,FALSE)</f>
        <v>1413</v>
      </c>
      <c r="AF467">
        <f>VLOOKUP($G467,county_facts!$A:$BB,28,FALSE)</f>
        <v>78.900000000000006</v>
      </c>
      <c r="AG467">
        <f>VLOOKUP($G467,county_facts!$A:$BB,29,FALSE)</f>
        <v>4.9000000000000004</v>
      </c>
      <c r="AH467">
        <f>VLOOKUP($G467,county_facts!$A:$BB,30,FALSE)</f>
        <v>261700</v>
      </c>
      <c r="AI467">
        <f>VLOOKUP($G467,county_facts!$A:$BB,31,FALSE)</f>
        <v>388</v>
      </c>
      <c r="AJ467">
        <f>VLOOKUP($G467,county_facts!$A:$BB,32,FALSE)</f>
        <v>2.06</v>
      </c>
      <c r="AK467">
        <f>VLOOKUP($G467,county_facts!$A:$BB,33,FALSE)</f>
        <v>36365</v>
      </c>
      <c r="AL467">
        <f>VLOOKUP($G467,county_facts!$A:$BB,34,FALSE)</f>
        <v>56667</v>
      </c>
      <c r="AM467">
        <f>VLOOKUP($G467,county_facts!$A:$BB,35,FALSE)</f>
        <v>5.0999999999999996</v>
      </c>
      <c r="AN467">
        <f>VLOOKUP($G467,county_facts!$A:$BB,36,FALSE)</f>
        <v>75</v>
      </c>
      <c r="AO467">
        <f>VLOOKUP($G467,county_facts!$A:$BB,37,FALSE)</f>
        <v>183</v>
      </c>
      <c r="AP467">
        <f>VLOOKUP($G467,county_facts!$A:$BB,38,FALSE)</f>
        <v>3.4</v>
      </c>
      <c r="AQ467">
        <f>VLOOKUP($G467,county_facts!$A:$BB,39,FALSE)</f>
        <v>167</v>
      </c>
      <c r="AR467">
        <f>VLOOKUP($G467,county_facts!$A:$BB,40,FALSE)</f>
        <v>326</v>
      </c>
      <c r="AS467">
        <f>VLOOKUP($G467,county_facts!$A:$BB,41,FALSE)</f>
        <v>0</v>
      </c>
      <c r="AT467">
        <f>VLOOKUP($G467,county_facts!$A:$BB,42,FALSE)</f>
        <v>0</v>
      </c>
      <c r="AU467">
        <f>VLOOKUP($G467,county_facts!$A:$BB,43,FALSE)</f>
        <v>0</v>
      </c>
      <c r="AV467">
        <f>VLOOKUP($G467,county_facts!$A:$BB,44,FALSE)</f>
        <v>0</v>
      </c>
      <c r="AW467">
        <f>VLOOKUP($G467,county_facts!$A:$BB,45,FALSE)</f>
        <v>0</v>
      </c>
      <c r="AX467">
        <f>VLOOKUP($G467,county_facts!$A:$BB,46,FALSE)</f>
        <v>0</v>
      </c>
      <c r="AY467">
        <f>VLOOKUP($G467,county_facts!$A:$BB,47,FALSE)</f>
        <v>0</v>
      </c>
      <c r="AZ467">
        <f>VLOOKUP($G467,county_facts!$A:$BB,48,FALSE)</f>
        <v>0</v>
      </c>
      <c r="BA467">
        <f>VLOOKUP($G467,county_facts!$A:$BB,49,FALSE)</f>
        <v>7808</v>
      </c>
      <c r="BB467">
        <f>VLOOKUP($G467,county_facts!$A:$BB,50,FALSE)</f>
        <v>9362</v>
      </c>
      <c r="BC467">
        <f>VLOOKUP($G467,county_facts!$A:$BB,51,FALSE)</f>
        <v>3567</v>
      </c>
      <c r="BD467">
        <f>VLOOKUP($G467,county_facts!$A:$BB,52,FALSE)</f>
        <v>6</v>
      </c>
      <c r="BE467">
        <f>VLOOKUP($G467,county_facts!$A:$BB,53,FALSE)</f>
        <v>1117.25</v>
      </c>
      <c r="BF467">
        <f>VLOOKUP($G467,county_facts!$A:$BB,54,FALSE)</f>
        <v>0.8</v>
      </c>
    </row>
    <row r="468" spans="1:58" x14ac:dyDescent="0.3">
      <c r="A468" t="s">
        <v>9</v>
      </c>
      <c r="B468" t="s">
        <v>217</v>
      </c>
      <c r="C468">
        <v>1858</v>
      </c>
      <c r="D468" t="s">
        <v>189</v>
      </c>
      <c r="E468">
        <v>2576</v>
      </c>
      <c r="F468">
        <v>0.72127329200000001</v>
      </c>
      <c r="G468">
        <v>8051</v>
      </c>
      <c r="H468">
        <f>VLOOKUP($G468,county_facts!$A:$BB,4,FALSE)</f>
        <v>15725</v>
      </c>
      <c r="I468">
        <f>VLOOKUP($G468,county_facts!$A:$BB,5,FALSE)</f>
        <v>15324</v>
      </c>
      <c r="J468">
        <f>VLOOKUP($G468,county_facts!$A:$BB,6,FALSE)</f>
        <v>2.6</v>
      </c>
      <c r="K468">
        <f>VLOOKUP($G468,county_facts!$A:$BB,7,FALSE)</f>
        <v>15324</v>
      </c>
      <c r="L468">
        <f>VLOOKUP($G468,county_facts!$A:$BB,8,FALSE)</f>
        <v>4.8</v>
      </c>
      <c r="M468">
        <f>VLOOKUP($G468,county_facts!$A:$BB,9,FALSE)</f>
        <v>17.899999999999999</v>
      </c>
      <c r="N468">
        <f>VLOOKUP($G468,county_facts!$A:$BB,10,FALSE)</f>
        <v>11.2</v>
      </c>
      <c r="O468">
        <f>VLOOKUP($G468,county_facts!$A:$BB,11,FALSE)</f>
        <v>45.9</v>
      </c>
      <c r="P468">
        <f>VLOOKUP($G468,county_facts!$A:$BB,12,FALSE)</f>
        <v>94.5</v>
      </c>
      <c r="Q468">
        <f>VLOOKUP($G468,county_facts!$A:$BB,13,FALSE)</f>
        <v>0.5</v>
      </c>
      <c r="R468">
        <f>VLOOKUP($G468,county_facts!$A:$BB,14,FALSE)</f>
        <v>2.5</v>
      </c>
      <c r="S468">
        <f>VLOOKUP($G468,county_facts!$A:$BB,15,FALSE)</f>
        <v>0.7</v>
      </c>
      <c r="T468">
        <f>VLOOKUP($G468,county_facts!$A:$BB,16,FALSE)</f>
        <v>0</v>
      </c>
      <c r="U468">
        <f>VLOOKUP($G468,county_facts!$A:$BB,17,FALSE)</f>
        <v>1.8</v>
      </c>
      <c r="V468">
        <f>VLOOKUP($G468,county_facts!$A:$BB,18,FALSE)</f>
        <v>9.3000000000000007</v>
      </c>
      <c r="W468">
        <f>VLOOKUP($G468,county_facts!$A:$BB,19,FALSE)</f>
        <v>87.5</v>
      </c>
      <c r="X468">
        <f>VLOOKUP($G468,county_facts!$A:$BB,20,FALSE)</f>
        <v>73.3</v>
      </c>
      <c r="Y468">
        <f>VLOOKUP($G468,county_facts!$A:$BB,21,FALSE)</f>
        <v>4.3</v>
      </c>
      <c r="Z468">
        <f>VLOOKUP($G468,county_facts!$A:$BB,22,FALSE)</f>
        <v>9.1999999999999993</v>
      </c>
      <c r="AA468">
        <f>VLOOKUP($G468,county_facts!$A:$BB,23,FALSE)</f>
        <v>93.3</v>
      </c>
      <c r="AB468">
        <f>VLOOKUP($G468,county_facts!$A:$BB,24,FALSE)</f>
        <v>54.5</v>
      </c>
      <c r="AC468">
        <f>VLOOKUP($G468,county_facts!$A:$BB,25,FALSE)</f>
        <v>1031</v>
      </c>
      <c r="AD468">
        <f>VLOOKUP($G468,county_facts!$A:$BB,26,FALSE)</f>
        <v>13.4</v>
      </c>
      <c r="AE468">
        <f>VLOOKUP($G468,county_facts!$A:$BB,27,FALSE)</f>
        <v>11574</v>
      </c>
      <c r="AF468">
        <f>VLOOKUP($G468,county_facts!$A:$BB,28,FALSE)</f>
        <v>59.1</v>
      </c>
      <c r="AG468">
        <f>VLOOKUP($G468,county_facts!$A:$BB,29,FALSE)</f>
        <v>28.3</v>
      </c>
      <c r="AH468">
        <f>VLOOKUP($G468,county_facts!$A:$BB,30,FALSE)</f>
        <v>329500</v>
      </c>
      <c r="AI468">
        <f>VLOOKUP($G468,county_facts!$A:$BB,31,FALSE)</f>
        <v>6293</v>
      </c>
      <c r="AJ468">
        <f>VLOOKUP($G468,county_facts!$A:$BB,32,FALSE)</f>
        <v>2.27</v>
      </c>
      <c r="AK468">
        <f>VLOOKUP($G468,county_facts!$A:$BB,33,FALSE)</f>
        <v>27654</v>
      </c>
      <c r="AL468">
        <f>VLOOKUP($G468,county_facts!$A:$BB,34,FALSE)</f>
        <v>52332</v>
      </c>
      <c r="AM468">
        <f>VLOOKUP($G468,county_facts!$A:$BB,35,FALSE)</f>
        <v>17.7</v>
      </c>
      <c r="AN468">
        <f>VLOOKUP($G468,county_facts!$A:$BB,36,FALSE)</f>
        <v>1053</v>
      </c>
      <c r="AO468">
        <f>VLOOKUP($G468,county_facts!$A:$BB,37,FALSE)</f>
        <v>6056</v>
      </c>
      <c r="AP468">
        <f>VLOOKUP($G468,county_facts!$A:$BB,38,FALSE)</f>
        <v>-1.6</v>
      </c>
      <c r="AQ468">
        <f>VLOOKUP($G468,county_facts!$A:$BB,39,FALSE)</f>
        <v>2243</v>
      </c>
      <c r="AR468">
        <f>VLOOKUP($G468,county_facts!$A:$BB,40,FALSE)</f>
        <v>3300</v>
      </c>
      <c r="AS468">
        <f>VLOOKUP($G468,county_facts!$A:$BB,41,FALSE)</f>
        <v>0</v>
      </c>
      <c r="AT468">
        <f>VLOOKUP($G468,county_facts!$A:$BB,42,FALSE)</f>
        <v>0</v>
      </c>
      <c r="AU468">
        <f>VLOOKUP($G468,county_facts!$A:$BB,43,FALSE)</f>
        <v>0</v>
      </c>
      <c r="AV468">
        <f>VLOOKUP($G468,county_facts!$A:$BB,44,FALSE)</f>
        <v>0</v>
      </c>
      <c r="AW468">
        <f>VLOOKUP($G468,county_facts!$A:$BB,45,FALSE)</f>
        <v>0</v>
      </c>
      <c r="AX468">
        <f>VLOOKUP($G468,county_facts!$A:$BB,46,FALSE)</f>
        <v>21.3</v>
      </c>
      <c r="AY468">
        <f>VLOOKUP($G468,county_facts!$A:$BB,47,FALSE)</f>
        <v>0</v>
      </c>
      <c r="AZ468">
        <f>VLOOKUP($G468,county_facts!$A:$BB,48,FALSE)</f>
        <v>0</v>
      </c>
      <c r="BA468">
        <f>VLOOKUP($G468,county_facts!$A:$BB,49,FALSE)</f>
        <v>211576</v>
      </c>
      <c r="BB468">
        <f>VLOOKUP($G468,county_facts!$A:$BB,50,FALSE)</f>
        <v>14116</v>
      </c>
      <c r="BC468">
        <f>VLOOKUP($G468,county_facts!$A:$BB,51,FALSE)</f>
        <v>89685</v>
      </c>
      <c r="BD468">
        <f>VLOOKUP($G468,county_facts!$A:$BB,52,FALSE)</f>
        <v>58</v>
      </c>
      <c r="BE468">
        <f>VLOOKUP($G468,county_facts!$A:$BB,53,FALSE)</f>
        <v>3239.1</v>
      </c>
      <c r="BF468">
        <f>VLOOKUP($G468,county_facts!$A:$BB,54,FALSE)</f>
        <v>4.7</v>
      </c>
    </row>
    <row r="469" spans="1:58" x14ac:dyDescent="0.3">
      <c r="A469" t="s">
        <v>6</v>
      </c>
      <c r="B469" t="s">
        <v>217</v>
      </c>
      <c r="C469">
        <v>718</v>
      </c>
      <c r="D469" t="s">
        <v>189</v>
      </c>
      <c r="E469">
        <v>2576</v>
      </c>
      <c r="F469">
        <v>0.27872670799999999</v>
      </c>
      <c r="G469">
        <v>8051</v>
      </c>
      <c r="H469">
        <f>VLOOKUP($G469,county_facts!$A:$BB,4,FALSE)</f>
        <v>15725</v>
      </c>
      <c r="I469">
        <f>VLOOKUP($G469,county_facts!$A:$BB,5,FALSE)</f>
        <v>15324</v>
      </c>
      <c r="J469">
        <f>VLOOKUP($G469,county_facts!$A:$BB,6,FALSE)</f>
        <v>2.6</v>
      </c>
      <c r="K469">
        <f>VLOOKUP($G469,county_facts!$A:$BB,7,FALSE)</f>
        <v>15324</v>
      </c>
      <c r="L469">
        <f>VLOOKUP($G469,county_facts!$A:$BB,8,FALSE)</f>
        <v>4.8</v>
      </c>
      <c r="M469">
        <f>VLOOKUP($G469,county_facts!$A:$BB,9,FALSE)</f>
        <v>17.899999999999999</v>
      </c>
      <c r="N469">
        <f>VLOOKUP($G469,county_facts!$A:$BB,10,FALSE)</f>
        <v>11.2</v>
      </c>
      <c r="O469">
        <f>VLOOKUP($G469,county_facts!$A:$BB,11,FALSE)</f>
        <v>45.9</v>
      </c>
      <c r="P469">
        <f>VLOOKUP($G469,county_facts!$A:$BB,12,FALSE)</f>
        <v>94.5</v>
      </c>
      <c r="Q469">
        <f>VLOOKUP($G469,county_facts!$A:$BB,13,FALSE)</f>
        <v>0.5</v>
      </c>
      <c r="R469">
        <f>VLOOKUP($G469,county_facts!$A:$BB,14,FALSE)</f>
        <v>2.5</v>
      </c>
      <c r="S469">
        <f>VLOOKUP($G469,county_facts!$A:$BB,15,FALSE)</f>
        <v>0.7</v>
      </c>
      <c r="T469">
        <f>VLOOKUP($G469,county_facts!$A:$BB,16,FALSE)</f>
        <v>0</v>
      </c>
      <c r="U469">
        <f>VLOOKUP($G469,county_facts!$A:$BB,17,FALSE)</f>
        <v>1.8</v>
      </c>
      <c r="V469">
        <f>VLOOKUP($G469,county_facts!$A:$BB,18,FALSE)</f>
        <v>9.3000000000000007</v>
      </c>
      <c r="W469">
        <f>VLOOKUP($G469,county_facts!$A:$BB,19,FALSE)</f>
        <v>87.5</v>
      </c>
      <c r="X469">
        <f>VLOOKUP($G469,county_facts!$A:$BB,20,FALSE)</f>
        <v>73.3</v>
      </c>
      <c r="Y469">
        <f>VLOOKUP($G469,county_facts!$A:$BB,21,FALSE)</f>
        <v>4.3</v>
      </c>
      <c r="Z469">
        <f>VLOOKUP($G469,county_facts!$A:$BB,22,FALSE)</f>
        <v>9.1999999999999993</v>
      </c>
      <c r="AA469">
        <f>VLOOKUP($G469,county_facts!$A:$BB,23,FALSE)</f>
        <v>93.3</v>
      </c>
      <c r="AB469">
        <f>VLOOKUP($G469,county_facts!$A:$BB,24,FALSE)</f>
        <v>54.5</v>
      </c>
      <c r="AC469">
        <f>VLOOKUP($G469,county_facts!$A:$BB,25,FALSE)</f>
        <v>1031</v>
      </c>
      <c r="AD469">
        <f>VLOOKUP($G469,county_facts!$A:$BB,26,FALSE)</f>
        <v>13.4</v>
      </c>
      <c r="AE469">
        <f>VLOOKUP($G469,county_facts!$A:$BB,27,FALSE)</f>
        <v>11574</v>
      </c>
      <c r="AF469">
        <f>VLOOKUP($G469,county_facts!$A:$BB,28,FALSE)</f>
        <v>59.1</v>
      </c>
      <c r="AG469">
        <f>VLOOKUP($G469,county_facts!$A:$BB,29,FALSE)</f>
        <v>28.3</v>
      </c>
      <c r="AH469">
        <f>VLOOKUP($G469,county_facts!$A:$BB,30,FALSE)</f>
        <v>329500</v>
      </c>
      <c r="AI469">
        <f>VLOOKUP($G469,county_facts!$A:$BB,31,FALSE)</f>
        <v>6293</v>
      </c>
      <c r="AJ469">
        <f>VLOOKUP($G469,county_facts!$A:$BB,32,FALSE)</f>
        <v>2.27</v>
      </c>
      <c r="AK469">
        <f>VLOOKUP($G469,county_facts!$A:$BB,33,FALSE)</f>
        <v>27654</v>
      </c>
      <c r="AL469">
        <f>VLOOKUP($G469,county_facts!$A:$BB,34,FALSE)</f>
        <v>52332</v>
      </c>
      <c r="AM469">
        <f>VLOOKUP($G469,county_facts!$A:$BB,35,FALSE)</f>
        <v>17.7</v>
      </c>
      <c r="AN469">
        <f>VLOOKUP($G469,county_facts!$A:$BB,36,FALSE)</f>
        <v>1053</v>
      </c>
      <c r="AO469">
        <f>VLOOKUP($G469,county_facts!$A:$BB,37,FALSE)</f>
        <v>6056</v>
      </c>
      <c r="AP469">
        <f>VLOOKUP($G469,county_facts!$A:$BB,38,FALSE)</f>
        <v>-1.6</v>
      </c>
      <c r="AQ469">
        <f>VLOOKUP($G469,county_facts!$A:$BB,39,FALSE)</f>
        <v>2243</v>
      </c>
      <c r="AR469">
        <f>VLOOKUP($G469,county_facts!$A:$BB,40,FALSE)</f>
        <v>3300</v>
      </c>
      <c r="AS469">
        <f>VLOOKUP($G469,county_facts!$A:$BB,41,FALSE)</f>
        <v>0</v>
      </c>
      <c r="AT469">
        <f>VLOOKUP($G469,county_facts!$A:$BB,42,FALSE)</f>
        <v>0</v>
      </c>
      <c r="AU469">
        <f>VLOOKUP($G469,county_facts!$A:$BB,43,FALSE)</f>
        <v>0</v>
      </c>
      <c r="AV469">
        <f>VLOOKUP($G469,county_facts!$A:$BB,44,FALSE)</f>
        <v>0</v>
      </c>
      <c r="AW469">
        <f>VLOOKUP($G469,county_facts!$A:$BB,45,FALSE)</f>
        <v>0</v>
      </c>
      <c r="AX469">
        <f>VLOOKUP($G469,county_facts!$A:$BB,46,FALSE)</f>
        <v>21.3</v>
      </c>
      <c r="AY469">
        <f>VLOOKUP($G469,county_facts!$A:$BB,47,FALSE)</f>
        <v>0</v>
      </c>
      <c r="AZ469">
        <f>VLOOKUP($G469,county_facts!$A:$BB,48,FALSE)</f>
        <v>0</v>
      </c>
      <c r="BA469">
        <f>VLOOKUP($G469,county_facts!$A:$BB,49,FALSE)</f>
        <v>211576</v>
      </c>
      <c r="BB469">
        <f>VLOOKUP($G469,county_facts!$A:$BB,50,FALSE)</f>
        <v>14116</v>
      </c>
      <c r="BC469">
        <f>VLOOKUP($G469,county_facts!$A:$BB,51,FALSE)</f>
        <v>89685</v>
      </c>
      <c r="BD469">
        <f>VLOOKUP($G469,county_facts!$A:$BB,52,FALSE)</f>
        <v>58</v>
      </c>
      <c r="BE469">
        <f>VLOOKUP($G469,county_facts!$A:$BB,53,FALSE)</f>
        <v>3239.1</v>
      </c>
      <c r="BF469">
        <f>VLOOKUP($G469,county_facts!$A:$BB,54,FALSE)</f>
        <v>4.7</v>
      </c>
    </row>
    <row r="470" spans="1:58" x14ac:dyDescent="0.3">
      <c r="A470" t="s">
        <v>9</v>
      </c>
      <c r="B470" t="s">
        <v>218</v>
      </c>
      <c r="C470">
        <v>839</v>
      </c>
      <c r="D470" t="s">
        <v>189</v>
      </c>
      <c r="E470">
        <v>1383</v>
      </c>
      <c r="F470">
        <v>0.60665220500000006</v>
      </c>
      <c r="G470">
        <v>8049</v>
      </c>
      <c r="H470">
        <f>VLOOKUP($G470,county_facts!$A:$BB,4,FALSE)</f>
        <v>14546</v>
      </c>
      <c r="I470">
        <f>VLOOKUP($G470,county_facts!$A:$BB,5,FALSE)</f>
        <v>14843</v>
      </c>
      <c r="J470">
        <f>VLOOKUP($G470,county_facts!$A:$BB,6,FALSE)</f>
        <v>-2</v>
      </c>
      <c r="K470">
        <f>VLOOKUP($G470,county_facts!$A:$BB,7,FALSE)</f>
        <v>14843</v>
      </c>
      <c r="L470">
        <f>VLOOKUP($G470,county_facts!$A:$BB,8,FALSE)</f>
        <v>4.2</v>
      </c>
      <c r="M470">
        <f>VLOOKUP($G470,county_facts!$A:$BB,9,FALSE)</f>
        <v>18.399999999999999</v>
      </c>
      <c r="N470">
        <f>VLOOKUP($G470,county_facts!$A:$BB,10,FALSE)</f>
        <v>13.9</v>
      </c>
      <c r="O470">
        <f>VLOOKUP($G470,county_facts!$A:$BB,11,FALSE)</f>
        <v>47</v>
      </c>
      <c r="P470">
        <f>VLOOKUP($G470,county_facts!$A:$BB,12,FALSE)</f>
        <v>95.6</v>
      </c>
      <c r="Q470">
        <f>VLOOKUP($G470,county_facts!$A:$BB,13,FALSE)</f>
        <v>0.5</v>
      </c>
      <c r="R470">
        <f>VLOOKUP($G470,county_facts!$A:$BB,14,FALSE)</f>
        <v>0.8</v>
      </c>
      <c r="S470">
        <f>VLOOKUP($G470,county_facts!$A:$BB,15,FALSE)</f>
        <v>0.9</v>
      </c>
      <c r="T470">
        <f>VLOOKUP($G470,county_facts!$A:$BB,16,FALSE)</f>
        <v>0.1</v>
      </c>
      <c r="U470">
        <f>VLOOKUP($G470,county_facts!$A:$BB,17,FALSE)</f>
        <v>2</v>
      </c>
      <c r="V470">
        <f>VLOOKUP($G470,county_facts!$A:$BB,18,FALSE)</f>
        <v>8</v>
      </c>
      <c r="W470">
        <f>VLOOKUP($G470,county_facts!$A:$BB,19,FALSE)</f>
        <v>88.8</v>
      </c>
      <c r="X470">
        <f>VLOOKUP($G470,county_facts!$A:$BB,20,FALSE)</f>
        <v>83.8</v>
      </c>
      <c r="Y470">
        <f>VLOOKUP($G470,county_facts!$A:$BB,21,FALSE)</f>
        <v>4.7</v>
      </c>
      <c r="Z470">
        <f>VLOOKUP($G470,county_facts!$A:$BB,22,FALSE)</f>
        <v>9.6</v>
      </c>
      <c r="AA470">
        <f>VLOOKUP($G470,county_facts!$A:$BB,23,FALSE)</f>
        <v>94.4</v>
      </c>
      <c r="AB470">
        <f>VLOOKUP($G470,county_facts!$A:$BB,24,FALSE)</f>
        <v>32.799999999999997</v>
      </c>
      <c r="AC470">
        <f>VLOOKUP($G470,county_facts!$A:$BB,25,FALSE)</f>
        <v>1467</v>
      </c>
      <c r="AD470">
        <f>VLOOKUP($G470,county_facts!$A:$BB,26,FALSE)</f>
        <v>18.8</v>
      </c>
      <c r="AE470">
        <f>VLOOKUP($G470,county_facts!$A:$BB,27,FALSE)</f>
        <v>16724</v>
      </c>
      <c r="AF470">
        <f>VLOOKUP($G470,county_facts!$A:$BB,28,FALSE)</f>
        <v>74.900000000000006</v>
      </c>
      <c r="AG470">
        <f>VLOOKUP($G470,county_facts!$A:$BB,29,FALSE)</f>
        <v>30.4</v>
      </c>
      <c r="AH470">
        <f>VLOOKUP($G470,county_facts!$A:$BB,30,FALSE)</f>
        <v>282000</v>
      </c>
      <c r="AI470">
        <f>VLOOKUP($G470,county_facts!$A:$BB,31,FALSE)</f>
        <v>5227</v>
      </c>
      <c r="AJ470">
        <f>VLOOKUP($G470,county_facts!$A:$BB,32,FALSE)</f>
        <v>2.72</v>
      </c>
      <c r="AK470">
        <f>VLOOKUP($G470,county_facts!$A:$BB,33,FALSE)</f>
        <v>31684</v>
      </c>
      <c r="AL470">
        <f>VLOOKUP($G470,county_facts!$A:$BB,34,FALSE)</f>
        <v>64664</v>
      </c>
      <c r="AM470">
        <f>VLOOKUP($G470,county_facts!$A:$BB,35,FALSE)</f>
        <v>11.1</v>
      </c>
      <c r="AN470">
        <f>VLOOKUP($G470,county_facts!$A:$BB,36,FALSE)</f>
        <v>797</v>
      </c>
      <c r="AO470">
        <f>VLOOKUP($G470,county_facts!$A:$BB,37,FALSE)</f>
        <v>7582</v>
      </c>
      <c r="AP470">
        <f>VLOOKUP($G470,county_facts!$A:$BB,38,FALSE)</f>
        <v>5.5</v>
      </c>
      <c r="AQ470">
        <f>VLOOKUP($G470,county_facts!$A:$BB,39,FALSE)</f>
        <v>1803</v>
      </c>
      <c r="AR470">
        <f>VLOOKUP($G470,county_facts!$A:$BB,40,FALSE)</f>
        <v>2624</v>
      </c>
      <c r="AS470">
        <f>VLOOKUP($G470,county_facts!$A:$BB,41,FALSE)</f>
        <v>0</v>
      </c>
      <c r="AT470">
        <f>VLOOKUP($G470,county_facts!$A:$BB,42,FALSE)</f>
        <v>0</v>
      </c>
      <c r="AU470">
        <f>VLOOKUP($G470,county_facts!$A:$BB,43,FALSE)</f>
        <v>0</v>
      </c>
      <c r="AV470">
        <f>VLOOKUP($G470,county_facts!$A:$BB,44,FALSE)</f>
        <v>0</v>
      </c>
      <c r="AW470">
        <f>VLOOKUP($G470,county_facts!$A:$BB,45,FALSE)</f>
        <v>0</v>
      </c>
      <c r="AX470">
        <f>VLOOKUP($G470,county_facts!$A:$BB,46,FALSE)</f>
        <v>22.5</v>
      </c>
      <c r="AY470">
        <f>VLOOKUP($G470,county_facts!$A:$BB,47,FALSE)</f>
        <v>0</v>
      </c>
      <c r="AZ470">
        <f>VLOOKUP($G470,county_facts!$A:$BB,48,FALSE)</f>
        <v>5107</v>
      </c>
      <c r="BA470">
        <f>VLOOKUP($G470,county_facts!$A:$BB,49,FALSE)</f>
        <v>193138</v>
      </c>
      <c r="BB470">
        <f>VLOOKUP($G470,county_facts!$A:$BB,50,FALSE)</f>
        <v>14227</v>
      </c>
      <c r="BC470">
        <f>VLOOKUP($G470,county_facts!$A:$BB,51,FALSE)</f>
        <v>73865</v>
      </c>
      <c r="BD470">
        <f>VLOOKUP($G470,county_facts!$A:$BB,52,FALSE)</f>
        <v>137</v>
      </c>
      <c r="BE470">
        <f>VLOOKUP($G470,county_facts!$A:$BB,53,FALSE)</f>
        <v>1846.33</v>
      </c>
      <c r="BF470">
        <f>VLOOKUP($G470,county_facts!$A:$BB,54,FALSE)</f>
        <v>8</v>
      </c>
    </row>
    <row r="471" spans="1:58" x14ac:dyDescent="0.3">
      <c r="A471" t="s">
        <v>6</v>
      </c>
      <c r="B471" t="s">
        <v>218</v>
      </c>
      <c r="C471">
        <v>544</v>
      </c>
      <c r="D471" t="s">
        <v>189</v>
      </c>
      <c r="E471">
        <v>1383</v>
      </c>
      <c r="F471">
        <v>0.393347795</v>
      </c>
      <c r="G471">
        <v>8049</v>
      </c>
      <c r="H471">
        <f>VLOOKUP($G471,county_facts!$A:$BB,4,FALSE)</f>
        <v>14546</v>
      </c>
      <c r="I471">
        <f>VLOOKUP($G471,county_facts!$A:$BB,5,FALSE)</f>
        <v>14843</v>
      </c>
      <c r="J471">
        <f>VLOOKUP($G471,county_facts!$A:$BB,6,FALSE)</f>
        <v>-2</v>
      </c>
      <c r="K471">
        <f>VLOOKUP($G471,county_facts!$A:$BB,7,FALSE)</f>
        <v>14843</v>
      </c>
      <c r="L471">
        <f>VLOOKUP($G471,county_facts!$A:$BB,8,FALSE)</f>
        <v>4.2</v>
      </c>
      <c r="M471">
        <f>VLOOKUP($G471,county_facts!$A:$BB,9,FALSE)</f>
        <v>18.399999999999999</v>
      </c>
      <c r="N471">
        <f>VLOOKUP($G471,county_facts!$A:$BB,10,FALSE)</f>
        <v>13.9</v>
      </c>
      <c r="O471">
        <f>VLOOKUP($G471,county_facts!$A:$BB,11,FALSE)</f>
        <v>47</v>
      </c>
      <c r="P471">
        <f>VLOOKUP($G471,county_facts!$A:$BB,12,FALSE)</f>
        <v>95.6</v>
      </c>
      <c r="Q471">
        <f>VLOOKUP($G471,county_facts!$A:$BB,13,FALSE)</f>
        <v>0.5</v>
      </c>
      <c r="R471">
        <f>VLOOKUP($G471,county_facts!$A:$BB,14,FALSE)</f>
        <v>0.8</v>
      </c>
      <c r="S471">
        <f>VLOOKUP($G471,county_facts!$A:$BB,15,FALSE)</f>
        <v>0.9</v>
      </c>
      <c r="T471">
        <f>VLOOKUP($G471,county_facts!$A:$BB,16,FALSE)</f>
        <v>0.1</v>
      </c>
      <c r="U471">
        <f>VLOOKUP($G471,county_facts!$A:$BB,17,FALSE)</f>
        <v>2</v>
      </c>
      <c r="V471">
        <f>VLOOKUP($G471,county_facts!$A:$BB,18,FALSE)</f>
        <v>8</v>
      </c>
      <c r="W471">
        <f>VLOOKUP($G471,county_facts!$A:$BB,19,FALSE)</f>
        <v>88.8</v>
      </c>
      <c r="X471">
        <f>VLOOKUP($G471,county_facts!$A:$BB,20,FALSE)</f>
        <v>83.8</v>
      </c>
      <c r="Y471">
        <f>VLOOKUP($G471,county_facts!$A:$BB,21,FALSE)</f>
        <v>4.7</v>
      </c>
      <c r="Z471">
        <f>VLOOKUP($G471,county_facts!$A:$BB,22,FALSE)</f>
        <v>9.6</v>
      </c>
      <c r="AA471">
        <f>VLOOKUP($G471,county_facts!$A:$BB,23,FALSE)</f>
        <v>94.4</v>
      </c>
      <c r="AB471">
        <f>VLOOKUP($G471,county_facts!$A:$BB,24,FALSE)</f>
        <v>32.799999999999997</v>
      </c>
      <c r="AC471">
        <f>VLOOKUP($G471,county_facts!$A:$BB,25,FALSE)</f>
        <v>1467</v>
      </c>
      <c r="AD471">
        <f>VLOOKUP($G471,county_facts!$A:$BB,26,FALSE)</f>
        <v>18.8</v>
      </c>
      <c r="AE471">
        <f>VLOOKUP($G471,county_facts!$A:$BB,27,FALSE)</f>
        <v>16724</v>
      </c>
      <c r="AF471">
        <f>VLOOKUP($G471,county_facts!$A:$BB,28,FALSE)</f>
        <v>74.900000000000006</v>
      </c>
      <c r="AG471">
        <f>VLOOKUP($G471,county_facts!$A:$BB,29,FALSE)</f>
        <v>30.4</v>
      </c>
      <c r="AH471">
        <f>VLOOKUP($G471,county_facts!$A:$BB,30,FALSE)</f>
        <v>282000</v>
      </c>
      <c r="AI471">
        <f>VLOOKUP($G471,county_facts!$A:$BB,31,FALSE)</f>
        <v>5227</v>
      </c>
      <c r="AJ471">
        <f>VLOOKUP($G471,county_facts!$A:$BB,32,FALSE)</f>
        <v>2.72</v>
      </c>
      <c r="AK471">
        <f>VLOOKUP($G471,county_facts!$A:$BB,33,FALSE)</f>
        <v>31684</v>
      </c>
      <c r="AL471">
        <f>VLOOKUP($G471,county_facts!$A:$BB,34,FALSE)</f>
        <v>64664</v>
      </c>
      <c r="AM471">
        <f>VLOOKUP($G471,county_facts!$A:$BB,35,FALSE)</f>
        <v>11.1</v>
      </c>
      <c r="AN471">
        <f>VLOOKUP($G471,county_facts!$A:$BB,36,FALSE)</f>
        <v>797</v>
      </c>
      <c r="AO471">
        <f>VLOOKUP($G471,county_facts!$A:$BB,37,FALSE)</f>
        <v>7582</v>
      </c>
      <c r="AP471">
        <f>VLOOKUP($G471,county_facts!$A:$BB,38,FALSE)</f>
        <v>5.5</v>
      </c>
      <c r="AQ471">
        <f>VLOOKUP($G471,county_facts!$A:$BB,39,FALSE)</f>
        <v>1803</v>
      </c>
      <c r="AR471">
        <f>VLOOKUP($G471,county_facts!$A:$BB,40,FALSE)</f>
        <v>2624</v>
      </c>
      <c r="AS471">
        <f>VLOOKUP($G471,county_facts!$A:$BB,41,FALSE)</f>
        <v>0</v>
      </c>
      <c r="AT471">
        <f>VLOOKUP($G471,county_facts!$A:$BB,42,FALSE)</f>
        <v>0</v>
      </c>
      <c r="AU471">
        <f>VLOOKUP($G471,county_facts!$A:$BB,43,FALSE)</f>
        <v>0</v>
      </c>
      <c r="AV471">
        <f>VLOOKUP($G471,county_facts!$A:$BB,44,FALSE)</f>
        <v>0</v>
      </c>
      <c r="AW471">
        <f>VLOOKUP($G471,county_facts!$A:$BB,45,FALSE)</f>
        <v>0</v>
      </c>
      <c r="AX471">
        <f>VLOOKUP($G471,county_facts!$A:$BB,46,FALSE)</f>
        <v>22.5</v>
      </c>
      <c r="AY471">
        <f>VLOOKUP($G471,county_facts!$A:$BB,47,FALSE)</f>
        <v>0</v>
      </c>
      <c r="AZ471">
        <f>VLOOKUP($G471,county_facts!$A:$BB,48,FALSE)</f>
        <v>5107</v>
      </c>
      <c r="BA471">
        <f>VLOOKUP($G471,county_facts!$A:$BB,49,FALSE)</f>
        <v>193138</v>
      </c>
      <c r="BB471">
        <f>VLOOKUP($G471,county_facts!$A:$BB,50,FALSE)</f>
        <v>14227</v>
      </c>
      <c r="BC471">
        <f>VLOOKUP($G471,county_facts!$A:$BB,51,FALSE)</f>
        <v>73865</v>
      </c>
      <c r="BD471">
        <f>VLOOKUP($G471,county_facts!$A:$BB,52,FALSE)</f>
        <v>137</v>
      </c>
      <c r="BE471">
        <f>VLOOKUP($G471,county_facts!$A:$BB,53,FALSE)</f>
        <v>1846.33</v>
      </c>
      <c r="BF471">
        <f>VLOOKUP($G471,county_facts!$A:$BB,54,FALSE)</f>
        <v>8</v>
      </c>
    </row>
    <row r="472" spans="1:58" x14ac:dyDescent="0.3">
      <c r="A472" t="s">
        <v>9</v>
      </c>
      <c r="B472" t="s">
        <v>219</v>
      </c>
      <c r="C472">
        <v>573</v>
      </c>
      <c r="D472" t="s">
        <v>189</v>
      </c>
      <c r="E472">
        <v>800</v>
      </c>
      <c r="F472">
        <v>0.71625000000000005</v>
      </c>
      <c r="G472">
        <v>8047</v>
      </c>
      <c r="H472">
        <f>VLOOKUP($G472,county_facts!$A:$BB,4,FALSE)</f>
        <v>5851</v>
      </c>
      <c r="I472">
        <f>VLOOKUP($G472,county_facts!$A:$BB,5,FALSE)</f>
        <v>5441</v>
      </c>
      <c r="J472">
        <f>VLOOKUP($G472,county_facts!$A:$BB,6,FALSE)</f>
        <v>7.5</v>
      </c>
      <c r="K472">
        <f>VLOOKUP($G472,county_facts!$A:$BB,7,FALSE)</f>
        <v>5441</v>
      </c>
      <c r="L472">
        <f>VLOOKUP($G472,county_facts!$A:$BB,8,FALSE)</f>
        <v>3.8</v>
      </c>
      <c r="M472">
        <f>VLOOKUP($G472,county_facts!$A:$BB,9,FALSE)</f>
        <v>18.7</v>
      </c>
      <c r="N472">
        <f>VLOOKUP($G472,county_facts!$A:$BB,10,FALSE)</f>
        <v>13.2</v>
      </c>
      <c r="O472">
        <f>VLOOKUP($G472,county_facts!$A:$BB,11,FALSE)</f>
        <v>47.3</v>
      </c>
      <c r="P472">
        <f>VLOOKUP($G472,county_facts!$A:$BB,12,FALSE)</f>
        <v>93.1</v>
      </c>
      <c r="Q472">
        <f>VLOOKUP($G472,county_facts!$A:$BB,13,FALSE)</f>
        <v>1.8</v>
      </c>
      <c r="R472">
        <f>VLOOKUP($G472,county_facts!$A:$BB,14,FALSE)</f>
        <v>1.2</v>
      </c>
      <c r="S472">
        <f>VLOOKUP($G472,county_facts!$A:$BB,15,FALSE)</f>
        <v>1.5</v>
      </c>
      <c r="T472">
        <f>VLOOKUP($G472,county_facts!$A:$BB,16,FALSE)</f>
        <v>0.3</v>
      </c>
      <c r="U472">
        <f>VLOOKUP($G472,county_facts!$A:$BB,17,FALSE)</f>
        <v>2.2000000000000002</v>
      </c>
      <c r="V472">
        <f>VLOOKUP($G472,county_facts!$A:$BB,18,FALSE)</f>
        <v>6.4</v>
      </c>
      <c r="W472">
        <f>VLOOKUP($G472,county_facts!$A:$BB,19,FALSE)</f>
        <v>87.4</v>
      </c>
      <c r="X472">
        <f>VLOOKUP($G472,county_facts!$A:$BB,20,FALSE)</f>
        <v>86.5</v>
      </c>
      <c r="Y472">
        <f>VLOOKUP($G472,county_facts!$A:$BB,21,FALSE)</f>
        <v>2.6</v>
      </c>
      <c r="Z472">
        <f>VLOOKUP($G472,county_facts!$A:$BB,22,FALSE)</f>
        <v>4.3</v>
      </c>
      <c r="AA472">
        <f>VLOOKUP($G472,county_facts!$A:$BB,23,FALSE)</f>
        <v>94.4</v>
      </c>
      <c r="AB472">
        <f>VLOOKUP($G472,county_facts!$A:$BB,24,FALSE)</f>
        <v>29.1</v>
      </c>
      <c r="AC472">
        <f>VLOOKUP($G472,county_facts!$A:$BB,25,FALSE)</f>
        <v>722</v>
      </c>
      <c r="AD472">
        <f>VLOOKUP($G472,county_facts!$A:$BB,26,FALSE)</f>
        <v>32</v>
      </c>
      <c r="AE472">
        <f>VLOOKUP($G472,county_facts!$A:$BB,27,FALSE)</f>
        <v>3581</v>
      </c>
      <c r="AF472">
        <f>VLOOKUP($G472,county_facts!$A:$BB,28,FALSE)</f>
        <v>75.5</v>
      </c>
      <c r="AG472">
        <f>VLOOKUP($G472,county_facts!$A:$BB,29,FALSE)</f>
        <v>10.6</v>
      </c>
      <c r="AH472">
        <f>VLOOKUP($G472,county_facts!$A:$BB,30,FALSE)</f>
        <v>281700</v>
      </c>
      <c r="AI472">
        <f>VLOOKUP($G472,county_facts!$A:$BB,31,FALSE)</f>
        <v>2504</v>
      </c>
      <c r="AJ472">
        <f>VLOOKUP($G472,county_facts!$A:$BB,32,FALSE)</f>
        <v>2.16</v>
      </c>
      <c r="AK472">
        <f>VLOOKUP($G472,county_facts!$A:$BB,33,FALSE)</f>
        <v>38022</v>
      </c>
      <c r="AL472">
        <f>VLOOKUP($G472,county_facts!$A:$BB,34,FALSE)</f>
        <v>63885</v>
      </c>
      <c r="AM472">
        <f>VLOOKUP($G472,county_facts!$A:$BB,35,FALSE)</f>
        <v>10.8</v>
      </c>
      <c r="AN472">
        <f>VLOOKUP($G472,county_facts!$A:$BB,36,FALSE)</f>
        <v>111</v>
      </c>
      <c r="AO472">
        <f>VLOOKUP($G472,county_facts!$A:$BB,37,FALSE)</f>
        <v>4970</v>
      </c>
      <c r="AP472">
        <f>VLOOKUP($G472,county_facts!$A:$BB,38,FALSE)</f>
        <v>4.9000000000000004</v>
      </c>
      <c r="AQ472">
        <f>VLOOKUP($G472,county_facts!$A:$BB,39,FALSE)</f>
        <v>493</v>
      </c>
      <c r="AR472">
        <f>VLOOKUP($G472,county_facts!$A:$BB,40,FALSE)</f>
        <v>723</v>
      </c>
      <c r="AS472">
        <f>VLOOKUP($G472,county_facts!$A:$BB,41,FALSE)</f>
        <v>0</v>
      </c>
      <c r="AT472">
        <f>VLOOKUP($G472,county_facts!$A:$BB,42,FALSE)</f>
        <v>0</v>
      </c>
      <c r="AU472">
        <f>VLOOKUP($G472,county_facts!$A:$BB,43,FALSE)</f>
        <v>0</v>
      </c>
      <c r="AV472">
        <f>VLOOKUP($G472,county_facts!$A:$BB,44,FALSE)</f>
        <v>0</v>
      </c>
      <c r="AW472">
        <f>VLOOKUP($G472,county_facts!$A:$BB,45,FALSE)</f>
        <v>0</v>
      </c>
      <c r="AX472">
        <f>VLOOKUP($G472,county_facts!$A:$BB,46,FALSE)</f>
        <v>0</v>
      </c>
      <c r="AY472">
        <f>VLOOKUP($G472,county_facts!$A:$BB,47,FALSE)</f>
        <v>0</v>
      </c>
      <c r="AZ472">
        <f>VLOOKUP($G472,county_facts!$A:$BB,48,FALSE)</f>
        <v>0</v>
      </c>
      <c r="BA472">
        <f>VLOOKUP($G472,county_facts!$A:$BB,49,FALSE)</f>
        <v>3225</v>
      </c>
      <c r="BB472">
        <f>VLOOKUP($G472,county_facts!$A:$BB,50,FALSE)</f>
        <v>636</v>
      </c>
      <c r="BC472">
        <f>VLOOKUP($G472,county_facts!$A:$BB,51,FALSE)</f>
        <v>291507</v>
      </c>
      <c r="BD472">
        <f>VLOOKUP($G472,county_facts!$A:$BB,52,FALSE)</f>
        <v>13</v>
      </c>
      <c r="BE472">
        <f>VLOOKUP($G472,county_facts!$A:$BB,53,FALSE)</f>
        <v>149.9</v>
      </c>
      <c r="BF472">
        <f>VLOOKUP($G472,county_facts!$A:$BB,54,FALSE)</f>
        <v>36.299999999999997</v>
      </c>
    </row>
    <row r="473" spans="1:58" x14ac:dyDescent="0.3">
      <c r="A473" t="s">
        <v>6</v>
      </c>
      <c r="B473" t="s">
        <v>219</v>
      </c>
      <c r="C473">
        <v>227</v>
      </c>
      <c r="D473" t="s">
        <v>189</v>
      </c>
      <c r="E473">
        <v>800</v>
      </c>
      <c r="F473">
        <v>0.28375</v>
      </c>
      <c r="G473">
        <v>8047</v>
      </c>
      <c r="H473">
        <f>VLOOKUP($G473,county_facts!$A:$BB,4,FALSE)</f>
        <v>5851</v>
      </c>
      <c r="I473">
        <f>VLOOKUP($G473,county_facts!$A:$BB,5,FALSE)</f>
        <v>5441</v>
      </c>
      <c r="J473">
        <f>VLOOKUP($G473,county_facts!$A:$BB,6,FALSE)</f>
        <v>7.5</v>
      </c>
      <c r="K473">
        <f>VLOOKUP($G473,county_facts!$A:$BB,7,FALSE)</f>
        <v>5441</v>
      </c>
      <c r="L473">
        <f>VLOOKUP($G473,county_facts!$A:$BB,8,FALSE)</f>
        <v>3.8</v>
      </c>
      <c r="M473">
        <f>VLOOKUP($G473,county_facts!$A:$BB,9,FALSE)</f>
        <v>18.7</v>
      </c>
      <c r="N473">
        <f>VLOOKUP($G473,county_facts!$A:$BB,10,FALSE)</f>
        <v>13.2</v>
      </c>
      <c r="O473">
        <f>VLOOKUP($G473,county_facts!$A:$BB,11,FALSE)</f>
        <v>47.3</v>
      </c>
      <c r="P473">
        <f>VLOOKUP($G473,county_facts!$A:$BB,12,FALSE)</f>
        <v>93.1</v>
      </c>
      <c r="Q473">
        <f>VLOOKUP($G473,county_facts!$A:$BB,13,FALSE)</f>
        <v>1.8</v>
      </c>
      <c r="R473">
        <f>VLOOKUP($G473,county_facts!$A:$BB,14,FALSE)</f>
        <v>1.2</v>
      </c>
      <c r="S473">
        <f>VLOOKUP($G473,county_facts!$A:$BB,15,FALSE)</f>
        <v>1.5</v>
      </c>
      <c r="T473">
        <f>VLOOKUP($G473,county_facts!$A:$BB,16,FALSE)</f>
        <v>0.3</v>
      </c>
      <c r="U473">
        <f>VLOOKUP($G473,county_facts!$A:$BB,17,FALSE)</f>
        <v>2.2000000000000002</v>
      </c>
      <c r="V473">
        <f>VLOOKUP($G473,county_facts!$A:$BB,18,FALSE)</f>
        <v>6.4</v>
      </c>
      <c r="W473">
        <f>VLOOKUP($G473,county_facts!$A:$BB,19,FALSE)</f>
        <v>87.4</v>
      </c>
      <c r="X473">
        <f>VLOOKUP($G473,county_facts!$A:$BB,20,FALSE)</f>
        <v>86.5</v>
      </c>
      <c r="Y473">
        <f>VLOOKUP($G473,county_facts!$A:$BB,21,FALSE)</f>
        <v>2.6</v>
      </c>
      <c r="Z473">
        <f>VLOOKUP($G473,county_facts!$A:$BB,22,FALSE)</f>
        <v>4.3</v>
      </c>
      <c r="AA473">
        <f>VLOOKUP($G473,county_facts!$A:$BB,23,FALSE)</f>
        <v>94.4</v>
      </c>
      <c r="AB473">
        <f>VLOOKUP($G473,county_facts!$A:$BB,24,FALSE)</f>
        <v>29.1</v>
      </c>
      <c r="AC473">
        <f>VLOOKUP($G473,county_facts!$A:$BB,25,FALSE)</f>
        <v>722</v>
      </c>
      <c r="AD473">
        <f>VLOOKUP($G473,county_facts!$A:$BB,26,FALSE)</f>
        <v>32</v>
      </c>
      <c r="AE473">
        <f>VLOOKUP($G473,county_facts!$A:$BB,27,FALSE)</f>
        <v>3581</v>
      </c>
      <c r="AF473">
        <f>VLOOKUP($G473,county_facts!$A:$BB,28,FALSE)</f>
        <v>75.5</v>
      </c>
      <c r="AG473">
        <f>VLOOKUP($G473,county_facts!$A:$BB,29,FALSE)</f>
        <v>10.6</v>
      </c>
      <c r="AH473">
        <f>VLOOKUP($G473,county_facts!$A:$BB,30,FALSE)</f>
        <v>281700</v>
      </c>
      <c r="AI473">
        <f>VLOOKUP($G473,county_facts!$A:$BB,31,FALSE)</f>
        <v>2504</v>
      </c>
      <c r="AJ473">
        <f>VLOOKUP($G473,county_facts!$A:$BB,32,FALSE)</f>
        <v>2.16</v>
      </c>
      <c r="AK473">
        <f>VLOOKUP($G473,county_facts!$A:$BB,33,FALSE)</f>
        <v>38022</v>
      </c>
      <c r="AL473">
        <f>VLOOKUP($G473,county_facts!$A:$BB,34,FALSE)</f>
        <v>63885</v>
      </c>
      <c r="AM473">
        <f>VLOOKUP($G473,county_facts!$A:$BB,35,FALSE)</f>
        <v>10.8</v>
      </c>
      <c r="AN473">
        <f>VLOOKUP($G473,county_facts!$A:$BB,36,FALSE)</f>
        <v>111</v>
      </c>
      <c r="AO473">
        <f>VLOOKUP($G473,county_facts!$A:$BB,37,FALSE)</f>
        <v>4970</v>
      </c>
      <c r="AP473">
        <f>VLOOKUP($G473,county_facts!$A:$BB,38,FALSE)</f>
        <v>4.9000000000000004</v>
      </c>
      <c r="AQ473">
        <f>VLOOKUP($G473,county_facts!$A:$BB,39,FALSE)</f>
        <v>493</v>
      </c>
      <c r="AR473">
        <f>VLOOKUP($G473,county_facts!$A:$BB,40,FALSE)</f>
        <v>723</v>
      </c>
      <c r="AS473">
        <f>VLOOKUP($G473,county_facts!$A:$BB,41,FALSE)</f>
        <v>0</v>
      </c>
      <c r="AT473">
        <f>VLOOKUP($G473,county_facts!$A:$BB,42,FALSE)</f>
        <v>0</v>
      </c>
      <c r="AU473">
        <f>VLOOKUP($G473,county_facts!$A:$BB,43,FALSE)</f>
        <v>0</v>
      </c>
      <c r="AV473">
        <f>VLOOKUP($G473,county_facts!$A:$BB,44,FALSE)</f>
        <v>0</v>
      </c>
      <c r="AW473">
        <f>VLOOKUP($G473,county_facts!$A:$BB,45,FALSE)</f>
        <v>0</v>
      </c>
      <c r="AX473">
        <f>VLOOKUP($G473,county_facts!$A:$BB,46,FALSE)</f>
        <v>0</v>
      </c>
      <c r="AY473">
        <f>VLOOKUP($G473,county_facts!$A:$BB,47,FALSE)</f>
        <v>0</v>
      </c>
      <c r="AZ473">
        <f>VLOOKUP($G473,county_facts!$A:$BB,48,FALSE)</f>
        <v>0</v>
      </c>
      <c r="BA473">
        <f>VLOOKUP($G473,county_facts!$A:$BB,49,FALSE)</f>
        <v>3225</v>
      </c>
      <c r="BB473">
        <f>VLOOKUP($G473,county_facts!$A:$BB,50,FALSE)</f>
        <v>636</v>
      </c>
      <c r="BC473">
        <f>VLOOKUP($G473,county_facts!$A:$BB,51,FALSE)</f>
        <v>291507</v>
      </c>
      <c r="BD473">
        <f>VLOOKUP($G473,county_facts!$A:$BB,52,FALSE)</f>
        <v>13</v>
      </c>
      <c r="BE473">
        <f>VLOOKUP($G473,county_facts!$A:$BB,53,FALSE)</f>
        <v>149.9</v>
      </c>
      <c r="BF473">
        <f>VLOOKUP($G473,county_facts!$A:$BB,54,FALSE)</f>
        <v>36.299999999999997</v>
      </c>
    </row>
    <row r="474" spans="1:58" x14ac:dyDescent="0.3">
      <c r="A474" t="s">
        <v>9</v>
      </c>
      <c r="B474" t="s">
        <v>220</v>
      </c>
      <c r="C474">
        <v>3028</v>
      </c>
      <c r="D474" t="s">
        <v>189</v>
      </c>
      <c r="E474">
        <v>4983</v>
      </c>
      <c r="F474">
        <v>0.60766606499999998</v>
      </c>
      <c r="G474">
        <v>8045</v>
      </c>
      <c r="H474">
        <f>VLOOKUP($G474,county_facts!$A:$BB,4,FALSE)</f>
        <v>57461</v>
      </c>
      <c r="I474">
        <f>VLOOKUP($G474,county_facts!$A:$BB,5,FALSE)</f>
        <v>56389</v>
      </c>
      <c r="J474">
        <f>VLOOKUP($G474,county_facts!$A:$BB,6,FALSE)</f>
        <v>1.9</v>
      </c>
      <c r="K474">
        <f>VLOOKUP($G474,county_facts!$A:$BB,7,FALSE)</f>
        <v>56389</v>
      </c>
      <c r="L474">
        <f>VLOOKUP($G474,county_facts!$A:$BB,8,FALSE)</f>
        <v>7.1</v>
      </c>
      <c r="M474">
        <f>VLOOKUP($G474,county_facts!$A:$BB,9,FALSE)</f>
        <v>25.9</v>
      </c>
      <c r="N474">
        <f>VLOOKUP($G474,county_facts!$A:$BB,10,FALSE)</f>
        <v>10.7</v>
      </c>
      <c r="O474">
        <f>VLOOKUP($G474,county_facts!$A:$BB,11,FALSE)</f>
        <v>48.9</v>
      </c>
      <c r="P474">
        <f>VLOOKUP($G474,county_facts!$A:$BB,12,FALSE)</f>
        <v>94.2</v>
      </c>
      <c r="Q474">
        <f>VLOOKUP($G474,county_facts!$A:$BB,13,FALSE)</f>
        <v>1.2</v>
      </c>
      <c r="R474">
        <f>VLOOKUP($G474,county_facts!$A:$BB,14,FALSE)</f>
        <v>1.8</v>
      </c>
      <c r="S474">
        <f>VLOOKUP($G474,county_facts!$A:$BB,15,FALSE)</f>
        <v>0.8</v>
      </c>
      <c r="T474">
        <f>VLOOKUP($G474,county_facts!$A:$BB,16,FALSE)</f>
        <v>0.2</v>
      </c>
      <c r="U474">
        <f>VLOOKUP($G474,county_facts!$A:$BB,17,FALSE)</f>
        <v>1.9</v>
      </c>
      <c r="V474">
        <f>VLOOKUP($G474,county_facts!$A:$BB,18,FALSE)</f>
        <v>28.1</v>
      </c>
      <c r="W474">
        <f>VLOOKUP($G474,county_facts!$A:$BB,19,FALSE)</f>
        <v>68.8</v>
      </c>
      <c r="X474">
        <f>VLOOKUP($G474,county_facts!$A:$BB,20,FALSE)</f>
        <v>79.2</v>
      </c>
      <c r="Y474">
        <f>VLOOKUP($G474,county_facts!$A:$BB,21,FALSE)</f>
        <v>15</v>
      </c>
      <c r="Z474">
        <f>VLOOKUP($G474,county_facts!$A:$BB,22,FALSE)</f>
        <v>24.8</v>
      </c>
      <c r="AA474">
        <f>VLOOKUP($G474,county_facts!$A:$BB,23,FALSE)</f>
        <v>85.2</v>
      </c>
      <c r="AB474">
        <f>VLOOKUP($G474,county_facts!$A:$BB,24,FALSE)</f>
        <v>26.6</v>
      </c>
      <c r="AC474">
        <f>VLOOKUP($G474,county_facts!$A:$BB,25,FALSE)</f>
        <v>3465</v>
      </c>
      <c r="AD474">
        <f>VLOOKUP($G474,county_facts!$A:$BB,26,FALSE)</f>
        <v>27.5</v>
      </c>
      <c r="AE474">
        <f>VLOOKUP($G474,county_facts!$A:$BB,27,FALSE)</f>
        <v>23361</v>
      </c>
      <c r="AF474">
        <f>VLOOKUP($G474,county_facts!$A:$BB,28,FALSE)</f>
        <v>64.8</v>
      </c>
      <c r="AG474">
        <f>VLOOKUP($G474,county_facts!$A:$BB,29,FALSE)</f>
        <v>20.5</v>
      </c>
      <c r="AH474">
        <f>VLOOKUP($G474,county_facts!$A:$BB,30,FALSE)</f>
        <v>302700</v>
      </c>
      <c r="AI474">
        <f>VLOOKUP($G474,county_facts!$A:$BB,31,FALSE)</f>
        <v>20163</v>
      </c>
      <c r="AJ474">
        <f>VLOOKUP($G474,county_facts!$A:$BB,32,FALSE)</f>
        <v>2.76</v>
      </c>
      <c r="AK474">
        <f>VLOOKUP($G474,county_facts!$A:$BB,33,FALSE)</f>
        <v>26603</v>
      </c>
      <c r="AL474">
        <f>VLOOKUP($G474,county_facts!$A:$BB,34,FALSE)</f>
        <v>57022</v>
      </c>
      <c r="AM474">
        <f>VLOOKUP($G474,county_facts!$A:$BB,35,FALSE)</f>
        <v>11.9</v>
      </c>
      <c r="AN474">
        <f>VLOOKUP($G474,county_facts!$A:$BB,36,FALSE)</f>
        <v>2410</v>
      </c>
      <c r="AO474">
        <f>VLOOKUP($G474,county_facts!$A:$BB,37,FALSE)</f>
        <v>18983</v>
      </c>
      <c r="AP474">
        <f>VLOOKUP($G474,county_facts!$A:$BB,38,FALSE)</f>
        <v>2.8</v>
      </c>
      <c r="AQ474">
        <f>VLOOKUP($G474,county_facts!$A:$BB,39,FALSE)</f>
        <v>5918</v>
      </c>
      <c r="AR474">
        <f>VLOOKUP($G474,county_facts!$A:$BB,40,FALSE)</f>
        <v>8595</v>
      </c>
      <c r="AS474">
        <f>VLOOKUP($G474,county_facts!$A:$BB,41,FALSE)</f>
        <v>0</v>
      </c>
      <c r="AT474">
        <f>VLOOKUP($G474,county_facts!$A:$BB,42,FALSE)</f>
        <v>0.6</v>
      </c>
      <c r="AU474">
        <f>VLOOKUP($G474,county_facts!$A:$BB,43,FALSE)</f>
        <v>0</v>
      </c>
      <c r="AV474">
        <f>VLOOKUP($G474,county_facts!$A:$BB,44,FALSE)</f>
        <v>0</v>
      </c>
      <c r="AW474">
        <f>VLOOKUP($G474,county_facts!$A:$BB,45,FALSE)</f>
        <v>5.7</v>
      </c>
      <c r="AX474">
        <f>VLOOKUP($G474,county_facts!$A:$BB,46,FALSE)</f>
        <v>25.1</v>
      </c>
      <c r="AY474">
        <f>VLOOKUP($G474,county_facts!$A:$BB,47,FALSE)</f>
        <v>0</v>
      </c>
      <c r="AZ474">
        <f>VLOOKUP($G474,county_facts!$A:$BB,48,FALSE)</f>
        <v>442167</v>
      </c>
      <c r="BA474">
        <f>VLOOKUP($G474,county_facts!$A:$BB,49,FALSE)</f>
        <v>1184677</v>
      </c>
      <c r="BB474">
        <f>VLOOKUP($G474,county_facts!$A:$BB,50,FALSE)</f>
        <v>22367</v>
      </c>
      <c r="BC474">
        <f>VLOOKUP($G474,county_facts!$A:$BB,51,FALSE)</f>
        <v>161174</v>
      </c>
      <c r="BD474">
        <f>VLOOKUP($G474,county_facts!$A:$BB,52,FALSE)</f>
        <v>83</v>
      </c>
      <c r="BE474">
        <f>VLOOKUP($G474,county_facts!$A:$BB,53,FALSE)</f>
        <v>2947.56</v>
      </c>
      <c r="BF474">
        <f>VLOOKUP($G474,county_facts!$A:$BB,54,FALSE)</f>
        <v>19.100000000000001</v>
      </c>
    </row>
    <row r="475" spans="1:58" x14ac:dyDescent="0.3">
      <c r="A475" t="s">
        <v>6</v>
      </c>
      <c r="B475" t="s">
        <v>220</v>
      </c>
      <c r="C475">
        <v>1955</v>
      </c>
      <c r="D475" t="s">
        <v>189</v>
      </c>
      <c r="E475">
        <v>4983</v>
      </c>
      <c r="F475">
        <v>0.39233393500000002</v>
      </c>
      <c r="G475">
        <v>8045</v>
      </c>
      <c r="H475">
        <f>VLOOKUP($G475,county_facts!$A:$BB,4,FALSE)</f>
        <v>57461</v>
      </c>
      <c r="I475">
        <f>VLOOKUP($G475,county_facts!$A:$BB,5,FALSE)</f>
        <v>56389</v>
      </c>
      <c r="J475">
        <f>VLOOKUP($G475,county_facts!$A:$BB,6,FALSE)</f>
        <v>1.9</v>
      </c>
      <c r="K475">
        <f>VLOOKUP($G475,county_facts!$A:$BB,7,FALSE)</f>
        <v>56389</v>
      </c>
      <c r="L475">
        <f>VLOOKUP($G475,county_facts!$A:$BB,8,FALSE)</f>
        <v>7.1</v>
      </c>
      <c r="M475">
        <f>VLOOKUP($G475,county_facts!$A:$BB,9,FALSE)</f>
        <v>25.9</v>
      </c>
      <c r="N475">
        <f>VLOOKUP($G475,county_facts!$A:$BB,10,FALSE)</f>
        <v>10.7</v>
      </c>
      <c r="O475">
        <f>VLOOKUP($G475,county_facts!$A:$BB,11,FALSE)</f>
        <v>48.9</v>
      </c>
      <c r="P475">
        <f>VLOOKUP($G475,county_facts!$A:$BB,12,FALSE)</f>
        <v>94.2</v>
      </c>
      <c r="Q475">
        <f>VLOOKUP($G475,county_facts!$A:$BB,13,FALSE)</f>
        <v>1.2</v>
      </c>
      <c r="R475">
        <f>VLOOKUP($G475,county_facts!$A:$BB,14,FALSE)</f>
        <v>1.8</v>
      </c>
      <c r="S475">
        <f>VLOOKUP($G475,county_facts!$A:$BB,15,FALSE)</f>
        <v>0.8</v>
      </c>
      <c r="T475">
        <f>VLOOKUP($G475,county_facts!$A:$BB,16,FALSE)</f>
        <v>0.2</v>
      </c>
      <c r="U475">
        <f>VLOOKUP($G475,county_facts!$A:$BB,17,FALSE)</f>
        <v>1.9</v>
      </c>
      <c r="V475">
        <f>VLOOKUP($G475,county_facts!$A:$BB,18,FALSE)</f>
        <v>28.1</v>
      </c>
      <c r="W475">
        <f>VLOOKUP($G475,county_facts!$A:$BB,19,FALSE)</f>
        <v>68.8</v>
      </c>
      <c r="X475">
        <f>VLOOKUP($G475,county_facts!$A:$BB,20,FALSE)</f>
        <v>79.2</v>
      </c>
      <c r="Y475">
        <f>VLOOKUP($G475,county_facts!$A:$BB,21,FALSE)</f>
        <v>15</v>
      </c>
      <c r="Z475">
        <f>VLOOKUP($G475,county_facts!$A:$BB,22,FALSE)</f>
        <v>24.8</v>
      </c>
      <c r="AA475">
        <f>VLOOKUP($G475,county_facts!$A:$BB,23,FALSE)</f>
        <v>85.2</v>
      </c>
      <c r="AB475">
        <f>VLOOKUP($G475,county_facts!$A:$BB,24,FALSE)</f>
        <v>26.6</v>
      </c>
      <c r="AC475">
        <f>VLOOKUP($G475,county_facts!$A:$BB,25,FALSE)</f>
        <v>3465</v>
      </c>
      <c r="AD475">
        <f>VLOOKUP($G475,county_facts!$A:$BB,26,FALSE)</f>
        <v>27.5</v>
      </c>
      <c r="AE475">
        <f>VLOOKUP($G475,county_facts!$A:$BB,27,FALSE)</f>
        <v>23361</v>
      </c>
      <c r="AF475">
        <f>VLOOKUP($G475,county_facts!$A:$BB,28,FALSE)</f>
        <v>64.8</v>
      </c>
      <c r="AG475">
        <f>VLOOKUP($G475,county_facts!$A:$BB,29,FALSE)</f>
        <v>20.5</v>
      </c>
      <c r="AH475">
        <f>VLOOKUP($G475,county_facts!$A:$BB,30,FALSE)</f>
        <v>302700</v>
      </c>
      <c r="AI475">
        <f>VLOOKUP($G475,county_facts!$A:$BB,31,FALSE)</f>
        <v>20163</v>
      </c>
      <c r="AJ475">
        <f>VLOOKUP($G475,county_facts!$A:$BB,32,FALSE)</f>
        <v>2.76</v>
      </c>
      <c r="AK475">
        <f>VLOOKUP($G475,county_facts!$A:$BB,33,FALSE)</f>
        <v>26603</v>
      </c>
      <c r="AL475">
        <f>VLOOKUP($G475,county_facts!$A:$BB,34,FALSE)</f>
        <v>57022</v>
      </c>
      <c r="AM475">
        <f>VLOOKUP($G475,county_facts!$A:$BB,35,FALSE)</f>
        <v>11.9</v>
      </c>
      <c r="AN475">
        <f>VLOOKUP($G475,county_facts!$A:$BB,36,FALSE)</f>
        <v>2410</v>
      </c>
      <c r="AO475">
        <f>VLOOKUP($G475,county_facts!$A:$BB,37,FALSE)</f>
        <v>18983</v>
      </c>
      <c r="AP475">
        <f>VLOOKUP($G475,county_facts!$A:$BB,38,FALSE)</f>
        <v>2.8</v>
      </c>
      <c r="AQ475">
        <f>VLOOKUP($G475,county_facts!$A:$BB,39,FALSE)</f>
        <v>5918</v>
      </c>
      <c r="AR475">
        <f>VLOOKUP($G475,county_facts!$A:$BB,40,FALSE)</f>
        <v>8595</v>
      </c>
      <c r="AS475">
        <f>VLOOKUP($G475,county_facts!$A:$BB,41,FALSE)</f>
        <v>0</v>
      </c>
      <c r="AT475">
        <f>VLOOKUP($G475,county_facts!$A:$BB,42,FALSE)</f>
        <v>0.6</v>
      </c>
      <c r="AU475">
        <f>VLOOKUP($G475,county_facts!$A:$BB,43,FALSE)</f>
        <v>0</v>
      </c>
      <c r="AV475">
        <f>VLOOKUP($G475,county_facts!$A:$BB,44,FALSE)</f>
        <v>0</v>
      </c>
      <c r="AW475">
        <f>VLOOKUP($G475,county_facts!$A:$BB,45,FALSE)</f>
        <v>5.7</v>
      </c>
      <c r="AX475">
        <f>VLOOKUP($G475,county_facts!$A:$BB,46,FALSE)</f>
        <v>25.1</v>
      </c>
      <c r="AY475">
        <f>VLOOKUP($G475,county_facts!$A:$BB,47,FALSE)</f>
        <v>0</v>
      </c>
      <c r="AZ475">
        <f>VLOOKUP($G475,county_facts!$A:$BB,48,FALSE)</f>
        <v>442167</v>
      </c>
      <c r="BA475">
        <f>VLOOKUP($G475,county_facts!$A:$BB,49,FALSE)</f>
        <v>1184677</v>
      </c>
      <c r="BB475">
        <f>VLOOKUP($G475,county_facts!$A:$BB,50,FALSE)</f>
        <v>22367</v>
      </c>
      <c r="BC475">
        <f>VLOOKUP($G475,county_facts!$A:$BB,51,FALSE)</f>
        <v>161174</v>
      </c>
      <c r="BD475">
        <f>VLOOKUP($G475,county_facts!$A:$BB,52,FALSE)</f>
        <v>83</v>
      </c>
      <c r="BE475">
        <f>VLOOKUP($G475,county_facts!$A:$BB,53,FALSE)</f>
        <v>2947.56</v>
      </c>
      <c r="BF475">
        <f>VLOOKUP($G475,county_facts!$A:$BB,54,FALSE)</f>
        <v>19.100000000000001</v>
      </c>
    </row>
    <row r="476" spans="1:58" x14ac:dyDescent="0.3">
      <c r="A476" t="s">
        <v>9</v>
      </c>
      <c r="B476" t="s">
        <v>221</v>
      </c>
      <c r="C476">
        <v>1194</v>
      </c>
      <c r="D476" t="s">
        <v>189</v>
      </c>
      <c r="E476">
        <v>2259</v>
      </c>
      <c r="F476">
        <v>0.52855245699999998</v>
      </c>
      <c r="G476">
        <v>8043</v>
      </c>
      <c r="H476">
        <f>VLOOKUP($G476,county_facts!$A:$BB,4,FALSE)</f>
        <v>46502</v>
      </c>
      <c r="I476">
        <f>VLOOKUP($G476,county_facts!$A:$BB,5,FALSE)</f>
        <v>46824</v>
      </c>
      <c r="J476">
        <f>VLOOKUP($G476,county_facts!$A:$BB,6,FALSE)</f>
        <v>-0.7</v>
      </c>
      <c r="K476">
        <f>VLOOKUP($G476,county_facts!$A:$BB,7,FALSE)</f>
        <v>46824</v>
      </c>
      <c r="L476">
        <f>VLOOKUP($G476,county_facts!$A:$BB,8,FALSE)</f>
        <v>4</v>
      </c>
      <c r="M476">
        <f>VLOOKUP($G476,county_facts!$A:$BB,9,FALSE)</f>
        <v>16.5</v>
      </c>
      <c r="N476">
        <f>VLOOKUP($G476,county_facts!$A:$BB,10,FALSE)</f>
        <v>20.3</v>
      </c>
      <c r="O476">
        <f>VLOOKUP($G476,county_facts!$A:$BB,11,FALSE)</f>
        <v>42.3</v>
      </c>
      <c r="P476">
        <f>VLOOKUP($G476,county_facts!$A:$BB,12,FALSE)</f>
        <v>91.5</v>
      </c>
      <c r="Q476">
        <f>VLOOKUP($G476,county_facts!$A:$BB,13,FALSE)</f>
        <v>4</v>
      </c>
      <c r="R476">
        <f>VLOOKUP($G476,county_facts!$A:$BB,14,FALSE)</f>
        <v>1.9</v>
      </c>
      <c r="S476">
        <f>VLOOKUP($G476,county_facts!$A:$BB,15,FALSE)</f>
        <v>0.8</v>
      </c>
      <c r="T476">
        <f>VLOOKUP($G476,county_facts!$A:$BB,16,FALSE)</f>
        <v>0.1</v>
      </c>
      <c r="U476">
        <f>VLOOKUP($G476,county_facts!$A:$BB,17,FALSE)</f>
        <v>1.7</v>
      </c>
      <c r="V476">
        <f>VLOOKUP($G476,county_facts!$A:$BB,18,FALSE)</f>
        <v>13</v>
      </c>
      <c r="W476">
        <f>VLOOKUP($G476,county_facts!$A:$BB,19,FALSE)</f>
        <v>79.400000000000006</v>
      </c>
      <c r="X476">
        <f>VLOOKUP($G476,county_facts!$A:$BB,20,FALSE)</f>
        <v>82.9</v>
      </c>
      <c r="Y476">
        <f>VLOOKUP($G476,county_facts!$A:$BB,21,FALSE)</f>
        <v>4</v>
      </c>
      <c r="Z476">
        <f>VLOOKUP($G476,county_facts!$A:$BB,22,FALSE)</f>
        <v>11</v>
      </c>
      <c r="AA476">
        <f>VLOOKUP($G476,county_facts!$A:$BB,23,FALSE)</f>
        <v>84.1</v>
      </c>
      <c r="AB476">
        <f>VLOOKUP($G476,county_facts!$A:$BB,24,FALSE)</f>
        <v>15.6</v>
      </c>
      <c r="AC476">
        <f>VLOOKUP($G476,county_facts!$A:$BB,25,FALSE)</f>
        <v>5491</v>
      </c>
      <c r="AD476">
        <f>VLOOKUP($G476,county_facts!$A:$BB,26,FALSE)</f>
        <v>23.3</v>
      </c>
      <c r="AE476">
        <f>VLOOKUP($G476,county_facts!$A:$BB,27,FALSE)</f>
        <v>19223</v>
      </c>
      <c r="AF476">
        <f>VLOOKUP($G476,county_facts!$A:$BB,28,FALSE)</f>
        <v>70.7</v>
      </c>
      <c r="AG476">
        <f>VLOOKUP($G476,county_facts!$A:$BB,29,FALSE)</f>
        <v>10.9</v>
      </c>
      <c r="AH476">
        <f>VLOOKUP($G476,county_facts!$A:$BB,30,FALSE)</f>
        <v>159500</v>
      </c>
      <c r="AI476">
        <f>VLOOKUP($G476,county_facts!$A:$BB,31,FALSE)</f>
        <v>16938</v>
      </c>
      <c r="AJ476">
        <f>VLOOKUP($G476,county_facts!$A:$BB,32,FALSE)</f>
        <v>2.1</v>
      </c>
      <c r="AK476">
        <f>VLOOKUP($G476,county_facts!$A:$BB,33,FALSE)</f>
        <v>18954</v>
      </c>
      <c r="AL476">
        <f>VLOOKUP($G476,county_facts!$A:$BB,34,FALSE)</f>
        <v>39943</v>
      </c>
      <c r="AM476">
        <f>VLOOKUP($G476,county_facts!$A:$BB,35,FALSE)</f>
        <v>17.600000000000001</v>
      </c>
      <c r="AN476">
        <f>VLOOKUP($G476,county_facts!$A:$BB,36,FALSE)</f>
        <v>821</v>
      </c>
      <c r="AO476">
        <f>VLOOKUP($G476,county_facts!$A:$BB,37,FALSE)</f>
        <v>7420</v>
      </c>
      <c r="AP476">
        <f>VLOOKUP($G476,county_facts!$A:$BB,38,FALSE)</f>
        <v>-2.9</v>
      </c>
      <c r="AQ476">
        <f>VLOOKUP($G476,county_facts!$A:$BB,39,FALSE)</f>
        <v>2692</v>
      </c>
      <c r="AR476">
        <f>VLOOKUP($G476,county_facts!$A:$BB,40,FALSE)</f>
        <v>4110</v>
      </c>
      <c r="AS476">
        <f>VLOOKUP($G476,county_facts!$A:$BB,41,FALSE)</f>
        <v>0</v>
      </c>
      <c r="AT476">
        <f>VLOOKUP($G476,county_facts!$A:$BB,42,FALSE)</f>
        <v>0</v>
      </c>
      <c r="AU476">
        <f>VLOOKUP($G476,county_facts!$A:$BB,43,FALSE)</f>
        <v>0</v>
      </c>
      <c r="AV476">
        <f>VLOOKUP($G476,county_facts!$A:$BB,44,FALSE)</f>
        <v>0</v>
      </c>
      <c r="AW476">
        <f>VLOOKUP($G476,county_facts!$A:$BB,45,FALSE)</f>
        <v>0</v>
      </c>
      <c r="AX476">
        <f>VLOOKUP($G476,county_facts!$A:$BB,46,FALSE)</f>
        <v>26.2</v>
      </c>
      <c r="AY476">
        <f>VLOOKUP($G476,county_facts!$A:$BB,47,FALSE)</f>
        <v>168772</v>
      </c>
      <c r="AZ476">
        <f>VLOOKUP($G476,county_facts!$A:$BB,48,FALSE)</f>
        <v>0</v>
      </c>
      <c r="BA476">
        <f>VLOOKUP($G476,county_facts!$A:$BB,49,FALSE)</f>
        <v>352422</v>
      </c>
      <c r="BB476">
        <f>VLOOKUP($G476,county_facts!$A:$BB,50,FALSE)</f>
        <v>7444</v>
      </c>
      <c r="BC476">
        <f>VLOOKUP($G476,county_facts!$A:$BB,51,FALSE)</f>
        <v>40834</v>
      </c>
      <c r="BD476">
        <f>VLOOKUP($G476,county_facts!$A:$BB,52,FALSE)</f>
        <v>55</v>
      </c>
      <c r="BE476">
        <f>VLOOKUP($G476,county_facts!$A:$BB,53,FALSE)</f>
        <v>1533.07</v>
      </c>
      <c r="BF476">
        <f>VLOOKUP($G476,county_facts!$A:$BB,54,FALSE)</f>
        <v>30.5</v>
      </c>
    </row>
    <row r="477" spans="1:58" x14ac:dyDescent="0.3">
      <c r="A477" t="s">
        <v>6</v>
      </c>
      <c r="B477" t="s">
        <v>221</v>
      </c>
      <c r="C477">
        <v>1065</v>
      </c>
      <c r="D477" t="s">
        <v>189</v>
      </c>
      <c r="E477">
        <v>2259</v>
      </c>
      <c r="F477">
        <v>0.47144754300000002</v>
      </c>
      <c r="G477">
        <v>8043</v>
      </c>
      <c r="H477">
        <f>VLOOKUP($G477,county_facts!$A:$BB,4,FALSE)</f>
        <v>46502</v>
      </c>
      <c r="I477">
        <f>VLOOKUP($G477,county_facts!$A:$BB,5,FALSE)</f>
        <v>46824</v>
      </c>
      <c r="J477">
        <f>VLOOKUP($G477,county_facts!$A:$BB,6,FALSE)</f>
        <v>-0.7</v>
      </c>
      <c r="K477">
        <f>VLOOKUP($G477,county_facts!$A:$BB,7,FALSE)</f>
        <v>46824</v>
      </c>
      <c r="L477">
        <f>VLOOKUP($G477,county_facts!$A:$BB,8,FALSE)</f>
        <v>4</v>
      </c>
      <c r="M477">
        <f>VLOOKUP($G477,county_facts!$A:$BB,9,FALSE)</f>
        <v>16.5</v>
      </c>
      <c r="N477">
        <f>VLOOKUP($G477,county_facts!$A:$BB,10,FALSE)</f>
        <v>20.3</v>
      </c>
      <c r="O477">
        <f>VLOOKUP($G477,county_facts!$A:$BB,11,FALSE)</f>
        <v>42.3</v>
      </c>
      <c r="P477">
        <f>VLOOKUP($G477,county_facts!$A:$BB,12,FALSE)</f>
        <v>91.5</v>
      </c>
      <c r="Q477">
        <f>VLOOKUP($G477,county_facts!$A:$BB,13,FALSE)</f>
        <v>4</v>
      </c>
      <c r="R477">
        <f>VLOOKUP($G477,county_facts!$A:$BB,14,FALSE)</f>
        <v>1.9</v>
      </c>
      <c r="S477">
        <f>VLOOKUP($G477,county_facts!$A:$BB,15,FALSE)</f>
        <v>0.8</v>
      </c>
      <c r="T477">
        <f>VLOOKUP($G477,county_facts!$A:$BB,16,FALSE)</f>
        <v>0.1</v>
      </c>
      <c r="U477">
        <f>VLOOKUP($G477,county_facts!$A:$BB,17,FALSE)</f>
        <v>1.7</v>
      </c>
      <c r="V477">
        <f>VLOOKUP($G477,county_facts!$A:$BB,18,FALSE)</f>
        <v>13</v>
      </c>
      <c r="W477">
        <f>VLOOKUP($G477,county_facts!$A:$BB,19,FALSE)</f>
        <v>79.400000000000006</v>
      </c>
      <c r="X477">
        <f>VLOOKUP($G477,county_facts!$A:$BB,20,FALSE)</f>
        <v>82.9</v>
      </c>
      <c r="Y477">
        <f>VLOOKUP($G477,county_facts!$A:$BB,21,FALSE)</f>
        <v>4</v>
      </c>
      <c r="Z477">
        <f>VLOOKUP($G477,county_facts!$A:$BB,22,FALSE)</f>
        <v>11</v>
      </c>
      <c r="AA477">
        <f>VLOOKUP($G477,county_facts!$A:$BB,23,FALSE)</f>
        <v>84.1</v>
      </c>
      <c r="AB477">
        <f>VLOOKUP($G477,county_facts!$A:$BB,24,FALSE)</f>
        <v>15.6</v>
      </c>
      <c r="AC477">
        <f>VLOOKUP($G477,county_facts!$A:$BB,25,FALSE)</f>
        <v>5491</v>
      </c>
      <c r="AD477">
        <f>VLOOKUP($G477,county_facts!$A:$BB,26,FALSE)</f>
        <v>23.3</v>
      </c>
      <c r="AE477">
        <f>VLOOKUP($G477,county_facts!$A:$BB,27,FALSE)</f>
        <v>19223</v>
      </c>
      <c r="AF477">
        <f>VLOOKUP($G477,county_facts!$A:$BB,28,FALSE)</f>
        <v>70.7</v>
      </c>
      <c r="AG477">
        <f>VLOOKUP($G477,county_facts!$A:$BB,29,FALSE)</f>
        <v>10.9</v>
      </c>
      <c r="AH477">
        <f>VLOOKUP($G477,county_facts!$A:$BB,30,FALSE)</f>
        <v>159500</v>
      </c>
      <c r="AI477">
        <f>VLOOKUP($G477,county_facts!$A:$BB,31,FALSE)</f>
        <v>16938</v>
      </c>
      <c r="AJ477">
        <f>VLOOKUP($G477,county_facts!$A:$BB,32,FALSE)</f>
        <v>2.1</v>
      </c>
      <c r="AK477">
        <f>VLOOKUP($G477,county_facts!$A:$BB,33,FALSE)</f>
        <v>18954</v>
      </c>
      <c r="AL477">
        <f>VLOOKUP($G477,county_facts!$A:$BB,34,FALSE)</f>
        <v>39943</v>
      </c>
      <c r="AM477">
        <f>VLOOKUP($G477,county_facts!$A:$BB,35,FALSE)</f>
        <v>17.600000000000001</v>
      </c>
      <c r="AN477">
        <f>VLOOKUP($G477,county_facts!$A:$BB,36,FALSE)</f>
        <v>821</v>
      </c>
      <c r="AO477">
        <f>VLOOKUP($G477,county_facts!$A:$BB,37,FALSE)</f>
        <v>7420</v>
      </c>
      <c r="AP477">
        <f>VLOOKUP($G477,county_facts!$A:$BB,38,FALSE)</f>
        <v>-2.9</v>
      </c>
      <c r="AQ477">
        <f>VLOOKUP($G477,county_facts!$A:$BB,39,FALSE)</f>
        <v>2692</v>
      </c>
      <c r="AR477">
        <f>VLOOKUP($G477,county_facts!$A:$BB,40,FALSE)</f>
        <v>4110</v>
      </c>
      <c r="AS477">
        <f>VLOOKUP($G477,county_facts!$A:$BB,41,FALSE)</f>
        <v>0</v>
      </c>
      <c r="AT477">
        <f>VLOOKUP($G477,county_facts!$A:$BB,42,FALSE)</f>
        <v>0</v>
      </c>
      <c r="AU477">
        <f>VLOOKUP($G477,county_facts!$A:$BB,43,FALSE)</f>
        <v>0</v>
      </c>
      <c r="AV477">
        <f>VLOOKUP($G477,county_facts!$A:$BB,44,FALSE)</f>
        <v>0</v>
      </c>
      <c r="AW477">
        <f>VLOOKUP($G477,county_facts!$A:$BB,45,FALSE)</f>
        <v>0</v>
      </c>
      <c r="AX477">
        <f>VLOOKUP($G477,county_facts!$A:$BB,46,FALSE)</f>
        <v>26.2</v>
      </c>
      <c r="AY477">
        <f>VLOOKUP($G477,county_facts!$A:$BB,47,FALSE)</f>
        <v>168772</v>
      </c>
      <c r="AZ477">
        <f>VLOOKUP($G477,county_facts!$A:$BB,48,FALSE)</f>
        <v>0</v>
      </c>
      <c r="BA477">
        <f>VLOOKUP($G477,county_facts!$A:$BB,49,FALSE)</f>
        <v>352422</v>
      </c>
      <c r="BB477">
        <f>VLOOKUP($G477,county_facts!$A:$BB,50,FALSE)</f>
        <v>7444</v>
      </c>
      <c r="BC477">
        <f>VLOOKUP($G477,county_facts!$A:$BB,51,FALSE)</f>
        <v>40834</v>
      </c>
      <c r="BD477">
        <f>VLOOKUP($G477,county_facts!$A:$BB,52,FALSE)</f>
        <v>55</v>
      </c>
      <c r="BE477">
        <f>VLOOKUP($G477,county_facts!$A:$BB,53,FALSE)</f>
        <v>1533.07</v>
      </c>
      <c r="BF477">
        <f>VLOOKUP($G477,county_facts!$A:$BB,54,FALSE)</f>
        <v>30.5</v>
      </c>
    </row>
    <row r="478" spans="1:58" x14ac:dyDescent="0.3">
      <c r="A478" t="s">
        <v>9</v>
      </c>
      <c r="B478" t="s">
        <v>222</v>
      </c>
      <c r="C478">
        <v>608</v>
      </c>
      <c r="D478" t="s">
        <v>189</v>
      </c>
      <c r="E478">
        <v>1191</v>
      </c>
      <c r="F478">
        <v>0.510495382</v>
      </c>
      <c r="G478">
        <v>8039</v>
      </c>
      <c r="H478">
        <f>VLOOKUP($G478,county_facts!$A:$BB,4,FALSE)</f>
        <v>24195</v>
      </c>
      <c r="I478">
        <f>VLOOKUP($G478,county_facts!$A:$BB,5,FALSE)</f>
        <v>23086</v>
      </c>
      <c r="J478">
        <f>VLOOKUP($G478,county_facts!$A:$BB,6,FALSE)</f>
        <v>4.8</v>
      </c>
      <c r="K478">
        <f>VLOOKUP($G478,county_facts!$A:$BB,7,FALSE)</f>
        <v>23086</v>
      </c>
      <c r="L478">
        <f>VLOOKUP($G478,county_facts!$A:$BB,8,FALSE)</f>
        <v>3.9</v>
      </c>
      <c r="M478">
        <f>VLOOKUP($G478,county_facts!$A:$BB,9,FALSE)</f>
        <v>22.5</v>
      </c>
      <c r="N478">
        <f>VLOOKUP($G478,county_facts!$A:$BB,10,FALSE)</f>
        <v>13.9</v>
      </c>
      <c r="O478">
        <f>VLOOKUP($G478,county_facts!$A:$BB,11,FALSE)</f>
        <v>49.8</v>
      </c>
      <c r="P478">
        <f>VLOOKUP($G478,county_facts!$A:$BB,12,FALSE)</f>
        <v>95.4</v>
      </c>
      <c r="Q478">
        <f>VLOOKUP($G478,county_facts!$A:$BB,13,FALSE)</f>
        <v>0.8</v>
      </c>
      <c r="R478">
        <f>VLOOKUP($G478,county_facts!$A:$BB,14,FALSE)</f>
        <v>0.8</v>
      </c>
      <c r="S478">
        <f>VLOOKUP($G478,county_facts!$A:$BB,15,FALSE)</f>
        <v>1</v>
      </c>
      <c r="T478">
        <f>VLOOKUP($G478,county_facts!$A:$BB,16,FALSE)</f>
        <v>0.2</v>
      </c>
      <c r="U478">
        <f>VLOOKUP($G478,county_facts!$A:$BB,17,FALSE)</f>
        <v>1.9</v>
      </c>
      <c r="V478">
        <f>VLOOKUP($G478,county_facts!$A:$BB,18,FALSE)</f>
        <v>6.4</v>
      </c>
      <c r="W478">
        <f>VLOOKUP($G478,county_facts!$A:$BB,19,FALSE)</f>
        <v>89.7</v>
      </c>
      <c r="X478">
        <f>VLOOKUP($G478,county_facts!$A:$BB,20,FALSE)</f>
        <v>88.8</v>
      </c>
      <c r="Y478">
        <f>VLOOKUP($G478,county_facts!$A:$BB,21,FALSE)</f>
        <v>4.0999999999999996</v>
      </c>
      <c r="Z478">
        <f>VLOOKUP($G478,county_facts!$A:$BB,22,FALSE)</f>
        <v>5.2</v>
      </c>
      <c r="AA478">
        <f>VLOOKUP($G478,county_facts!$A:$BB,23,FALSE)</f>
        <v>96.6</v>
      </c>
      <c r="AB478">
        <f>VLOOKUP($G478,county_facts!$A:$BB,24,FALSE)</f>
        <v>29.6</v>
      </c>
      <c r="AC478">
        <f>VLOOKUP($G478,county_facts!$A:$BB,25,FALSE)</f>
        <v>2328</v>
      </c>
      <c r="AD478">
        <f>VLOOKUP($G478,county_facts!$A:$BB,26,FALSE)</f>
        <v>41.3</v>
      </c>
      <c r="AE478">
        <f>VLOOKUP($G478,county_facts!$A:$BB,27,FALSE)</f>
        <v>9084</v>
      </c>
      <c r="AF478">
        <f>VLOOKUP($G478,county_facts!$A:$BB,28,FALSE)</f>
        <v>90.4</v>
      </c>
      <c r="AG478">
        <f>VLOOKUP($G478,county_facts!$A:$BB,29,FALSE)</f>
        <v>1.3</v>
      </c>
      <c r="AH478">
        <f>VLOOKUP($G478,county_facts!$A:$BB,30,FALSE)</f>
        <v>333600</v>
      </c>
      <c r="AI478">
        <f>VLOOKUP($G478,county_facts!$A:$BB,31,FALSE)</f>
        <v>8240</v>
      </c>
      <c r="AJ478">
        <f>VLOOKUP($G478,county_facts!$A:$BB,32,FALSE)</f>
        <v>2.81</v>
      </c>
      <c r="AK478">
        <f>VLOOKUP($G478,county_facts!$A:$BB,33,FALSE)</f>
        <v>36077</v>
      </c>
      <c r="AL478">
        <f>VLOOKUP($G478,county_facts!$A:$BB,34,FALSE)</f>
        <v>82118</v>
      </c>
      <c r="AM478">
        <f>VLOOKUP($G478,county_facts!$A:$BB,35,FALSE)</f>
        <v>6.5</v>
      </c>
      <c r="AN478">
        <f>VLOOKUP($G478,county_facts!$A:$BB,36,FALSE)</f>
        <v>564</v>
      </c>
      <c r="AO478">
        <f>VLOOKUP($G478,county_facts!$A:$BB,37,FALSE)</f>
        <v>2271</v>
      </c>
      <c r="AP478">
        <f>VLOOKUP($G478,county_facts!$A:$BB,38,FALSE)</f>
        <v>9</v>
      </c>
      <c r="AQ478">
        <f>VLOOKUP($G478,county_facts!$A:$BB,39,FALSE)</f>
        <v>2629</v>
      </c>
      <c r="AR478">
        <f>VLOOKUP($G478,county_facts!$A:$BB,40,FALSE)</f>
        <v>3269</v>
      </c>
      <c r="AS478">
        <f>VLOOKUP($G478,county_facts!$A:$BB,41,FALSE)</f>
        <v>0</v>
      </c>
      <c r="AT478">
        <f>VLOOKUP($G478,county_facts!$A:$BB,42,FALSE)</f>
        <v>0</v>
      </c>
      <c r="AU478">
        <f>VLOOKUP($G478,county_facts!$A:$BB,43,FALSE)</f>
        <v>0</v>
      </c>
      <c r="AV478">
        <f>VLOOKUP($G478,county_facts!$A:$BB,44,FALSE)</f>
        <v>0</v>
      </c>
      <c r="AW478">
        <f>VLOOKUP($G478,county_facts!$A:$BB,45,FALSE)</f>
        <v>0</v>
      </c>
      <c r="AX478">
        <f>VLOOKUP($G478,county_facts!$A:$BB,46,FALSE)</f>
        <v>26.2</v>
      </c>
      <c r="AY478">
        <f>VLOOKUP($G478,county_facts!$A:$BB,47,FALSE)</f>
        <v>0</v>
      </c>
      <c r="AZ478">
        <f>VLOOKUP($G478,county_facts!$A:$BB,48,FALSE)</f>
        <v>13792</v>
      </c>
      <c r="BA478">
        <f>VLOOKUP($G478,county_facts!$A:$BB,49,FALSE)</f>
        <v>80718</v>
      </c>
      <c r="BB478">
        <f>VLOOKUP($G478,county_facts!$A:$BB,50,FALSE)</f>
        <v>3558</v>
      </c>
      <c r="BC478">
        <f>VLOOKUP($G478,county_facts!$A:$BB,51,FALSE)</f>
        <v>6884</v>
      </c>
      <c r="BD478">
        <f>VLOOKUP($G478,county_facts!$A:$BB,52,FALSE)</f>
        <v>116</v>
      </c>
      <c r="BE478">
        <f>VLOOKUP($G478,county_facts!$A:$BB,53,FALSE)</f>
        <v>1850.85</v>
      </c>
      <c r="BF478">
        <f>VLOOKUP($G478,county_facts!$A:$BB,54,FALSE)</f>
        <v>12.5</v>
      </c>
    </row>
    <row r="479" spans="1:58" x14ac:dyDescent="0.3">
      <c r="A479" t="s">
        <v>6</v>
      </c>
      <c r="B479" t="s">
        <v>222</v>
      </c>
      <c r="C479">
        <v>583</v>
      </c>
      <c r="D479" t="s">
        <v>189</v>
      </c>
      <c r="E479">
        <v>1191</v>
      </c>
      <c r="F479">
        <v>0.489504618</v>
      </c>
      <c r="G479">
        <v>8039</v>
      </c>
      <c r="H479">
        <f>VLOOKUP($G479,county_facts!$A:$BB,4,FALSE)</f>
        <v>24195</v>
      </c>
      <c r="I479">
        <f>VLOOKUP($G479,county_facts!$A:$BB,5,FALSE)</f>
        <v>23086</v>
      </c>
      <c r="J479">
        <f>VLOOKUP($G479,county_facts!$A:$BB,6,FALSE)</f>
        <v>4.8</v>
      </c>
      <c r="K479">
        <f>VLOOKUP($G479,county_facts!$A:$BB,7,FALSE)</f>
        <v>23086</v>
      </c>
      <c r="L479">
        <f>VLOOKUP($G479,county_facts!$A:$BB,8,FALSE)</f>
        <v>3.9</v>
      </c>
      <c r="M479">
        <f>VLOOKUP($G479,county_facts!$A:$BB,9,FALSE)</f>
        <v>22.5</v>
      </c>
      <c r="N479">
        <f>VLOOKUP($G479,county_facts!$A:$BB,10,FALSE)</f>
        <v>13.9</v>
      </c>
      <c r="O479">
        <f>VLOOKUP($G479,county_facts!$A:$BB,11,FALSE)</f>
        <v>49.8</v>
      </c>
      <c r="P479">
        <f>VLOOKUP($G479,county_facts!$A:$BB,12,FALSE)</f>
        <v>95.4</v>
      </c>
      <c r="Q479">
        <f>VLOOKUP($G479,county_facts!$A:$BB,13,FALSE)</f>
        <v>0.8</v>
      </c>
      <c r="R479">
        <f>VLOOKUP($G479,county_facts!$A:$BB,14,FALSE)</f>
        <v>0.8</v>
      </c>
      <c r="S479">
        <f>VLOOKUP($G479,county_facts!$A:$BB,15,FALSE)</f>
        <v>1</v>
      </c>
      <c r="T479">
        <f>VLOOKUP($G479,county_facts!$A:$BB,16,FALSE)</f>
        <v>0.2</v>
      </c>
      <c r="U479">
        <f>VLOOKUP($G479,county_facts!$A:$BB,17,FALSE)</f>
        <v>1.9</v>
      </c>
      <c r="V479">
        <f>VLOOKUP($G479,county_facts!$A:$BB,18,FALSE)</f>
        <v>6.4</v>
      </c>
      <c r="W479">
        <f>VLOOKUP($G479,county_facts!$A:$BB,19,FALSE)</f>
        <v>89.7</v>
      </c>
      <c r="X479">
        <f>VLOOKUP($G479,county_facts!$A:$BB,20,FALSE)</f>
        <v>88.8</v>
      </c>
      <c r="Y479">
        <f>VLOOKUP($G479,county_facts!$A:$BB,21,FALSE)</f>
        <v>4.0999999999999996</v>
      </c>
      <c r="Z479">
        <f>VLOOKUP($G479,county_facts!$A:$BB,22,FALSE)</f>
        <v>5.2</v>
      </c>
      <c r="AA479">
        <f>VLOOKUP($G479,county_facts!$A:$BB,23,FALSE)</f>
        <v>96.6</v>
      </c>
      <c r="AB479">
        <f>VLOOKUP($G479,county_facts!$A:$BB,24,FALSE)</f>
        <v>29.6</v>
      </c>
      <c r="AC479">
        <f>VLOOKUP($G479,county_facts!$A:$BB,25,FALSE)</f>
        <v>2328</v>
      </c>
      <c r="AD479">
        <f>VLOOKUP($G479,county_facts!$A:$BB,26,FALSE)</f>
        <v>41.3</v>
      </c>
      <c r="AE479">
        <f>VLOOKUP($G479,county_facts!$A:$BB,27,FALSE)</f>
        <v>9084</v>
      </c>
      <c r="AF479">
        <f>VLOOKUP($G479,county_facts!$A:$BB,28,FALSE)</f>
        <v>90.4</v>
      </c>
      <c r="AG479">
        <f>VLOOKUP($G479,county_facts!$A:$BB,29,FALSE)</f>
        <v>1.3</v>
      </c>
      <c r="AH479">
        <f>VLOOKUP($G479,county_facts!$A:$BB,30,FALSE)</f>
        <v>333600</v>
      </c>
      <c r="AI479">
        <f>VLOOKUP($G479,county_facts!$A:$BB,31,FALSE)</f>
        <v>8240</v>
      </c>
      <c r="AJ479">
        <f>VLOOKUP($G479,county_facts!$A:$BB,32,FALSE)</f>
        <v>2.81</v>
      </c>
      <c r="AK479">
        <f>VLOOKUP($G479,county_facts!$A:$BB,33,FALSE)</f>
        <v>36077</v>
      </c>
      <c r="AL479">
        <f>VLOOKUP($G479,county_facts!$A:$BB,34,FALSE)</f>
        <v>82118</v>
      </c>
      <c r="AM479">
        <f>VLOOKUP($G479,county_facts!$A:$BB,35,FALSE)</f>
        <v>6.5</v>
      </c>
      <c r="AN479">
        <f>VLOOKUP($G479,county_facts!$A:$BB,36,FALSE)</f>
        <v>564</v>
      </c>
      <c r="AO479">
        <f>VLOOKUP($G479,county_facts!$A:$BB,37,FALSE)</f>
        <v>2271</v>
      </c>
      <c r="AP479">
        <f>VLOOKUP($G479,county_facts!$A:$BB,38,FALSE)</f>
        <v>9</v>
      </c>
      <c r="AQ479">
        <f>VLOOKUP($G479,county_facts!$A:$BB,39,FALSE)</f>
        <v>2629</v>
      </c>
      <c r="AR479">
        <f>VLOOKUP($G479,county_facts!$A:$BB,40,FALSE)</f>
        <v>3269</v>
      </c>
      <c r="AS479">
        <f>VLOOKUP($G479,county_facts!$A:$BB,41,FALSE)</f>
        <v>0</v>
      </c>
      <c r="AT479">
        <f>VLOOKUP($G479,county_facts!$A:$BB,42,FALSE)</f>
        <v>0</v>
      </c>
      <c r="AU479">
        <f>VLOOKUP($G479,county_facts!$A:$BB,43,FALSE)</f>
        <v>0</v>
      </c>
      <c r="AV479">
        <f>VLOOKUP($G479,county_facts!$A:$BB,44,FALSE)</f>
        <v>0</v>
      </c>
      <c r="AW479">
        <f>VLOOKUP($G479,county_facts!$A:$BB,45,FALSE)</f>
        <v>0</v>
      </c>
      <c r="AX479">
        <f>VLOOKUP($G479,county_facts!$A:$BB,46,FALSE)</f>
        <v>26.2</v>
      </c>
      <c r="AY479">
        <f>VLOOKUP($G479,county_facts!$A:$BB,47,FALSE)</f>
        <v>0</v>
      </c>
      <c r="AZ479">
        <f>VLOOKUP($G479,county_facts!$A:$BB,48,FALSE)</f>
        <v>13792</v>
      </c>
      <c r="BA479">
        <f>VLOOKUP($G479,county_facts!$A:$BB,49,FALSE)</f>
        <v>80718</v>
      </c>
      <c r="BB479">
        <f>VLOOKUP($G479,county_facts!$A:$BB,50,FALSE)</f>
        <v>3558</v>
      </c>
      <c r="BC479">
        <f>VLOOKUP($G479,county_facts!$A:$BB,51,FALSE)</f>
        <v>6884</v>
      </c>
      <c r="BD479">
        <f>VLOOKUP($G479,county_facts!$A:$BB,52,FALSE)</f>
        <v>116</v>
      </c>
      <c r="BE479">
        <f>VLOOKUP($G479,county_facts!$A:$BB,53,FALSE)</f>
        <v>1850.85</v>
      </c>
      <c r="BF479">
        <f>VLOOKUP($G479,county_facts!$A:$BB,54,FALSE)</f>
        <v>12.5</v>
      </c>
    </row>
    <row r="480" spans="1:58" x14ac:dyDescent="0.3">
      <c r="A480" t="s">
        <v>9</v>
      </c>
      <c r="B480" t="s">
        <v>223</v>
      </c>
      <c r="C480">
        <v>26119</v>
      </c>
      <c r="D480" t="s">
        <v>189</v>
      </c>
      <c r="E480">
        <v>45315</v>
      </c>
      <c r="F480">
        <v>0.57638750999999999</v>
      </c>
      <c r="G480">
        <v>8041</v>
      </c>
      <c r="H480">
        <f>VLOOKUP($G480,county_facts!$A:$BB,4,FALSE)</f>
        <v>663519</v>
      </c>
      <c r="I480">
        <f>VLOOKUP($G480,county_facts!$A:$BB,5,FALSE)</f>
        <v>622261</v>
      </c>
      <c r="J480">
        <f>VLOOKUP($G480,county_facts!$A:$BB,6,FALSE)</f>
        <v>6.6</v>
      </c>
      <c r="K480">
        <f>VLOOKUP($G480,county_facts!$A:$BB,7,FALSE)</f>
        <v>622263</v>
      </c>
      <c r="L480">
        <f>VLOOKUP($G480,county_facts!$A:$BB,8,FALSE)</f>
        <v>6.9</v>
      </c>
      <c r="M480">
        <f>VLOOKUP($G480,county_facts!$A:$BB,9,FALSE)</f>
        <v>25.1</v>
      </c>
      <c r="N480">
        <f>VLOOKUP($G480,county_facts!$A:$BB,10,FALSE)</f>
        <v>11.5</v>
      </c>
      <c r="O480">
        <f>VLOOKUP($G480,county_facts!$A:$BB,11,FALSE)</f>
        <v>49.6</v>
      </c>
      <c r="P480">
        <f>VLOOKUP($G480,county_facts!$A:$BB,12,FALSE)</f>
        <v>83.7</v>
      </c>
      <c r="Q480">
        <f>VLOOKUP($G480,county_facts!$A:$BB,13,FALSE)</f>
        <v>7</v>
      </c>
      <c r="R480">
        <f>VLOOKUP($G480,county_facts!$A:$BB,14,FALSE)</f>
        <v>1.3</v>
      </c>
      <c r="S480">
        <f>VLOOKUP($G480,county_facts!$A:$BB,15,FALSE)</f>
        <v>3</v>
      </c>
      <c r="T480">
        <f>VLOOKUP($G480,county_facts!$A:$BB,16,FALSE)</f>
        <v>0.4</v>
      </c>
      <c r="U480">
        <f>VLOOKUP($G480,county_facts!$A:$BB,17,FALSE)</f>
        <v>4.5999999999999996</v>
      </c>
      <c r="V480">
        <f>VLOOKUP($G480,county_facts!$A:$BB,18,FALSE)</f>
        <v>16.3</v>
      </c>
      <c r="W480">
        <f>VLOOKUP($G480,county_facts!$A:$BB,19,FALSE)</f>
        <v>70.3</v>
      </c>
      <c r="X480">
        <f>VLOOKUP($G480,county_facts!$A:$BB,20,FALSE)</f>
        <v>77.8</v>
      </c>
      <c r="Y480">
        <f>VLOOKUP($G480,county_facts!$A:$BB,21,FALSE)</f>
        <v>7.2</v>
      </c>
      <c r="Z480">
        <f>VLOOKUP($G480,county_facts!$A:$BB,22,FALSE)</f>
        <v>11.6</v>
      </c>
      <c r="AA480">
        <f>VLOOKUP($G480,county_facts!$A:$BB,23,FALSE)</f>
        <v>93.6</v>
      </c>
      <c r="AB480">
        <f>VLOOKUP($G480,county_facts!$A:$BB,24,FALSE)</f>
        <v>35.200000000000003</v>
      </c>
      <c r="AC480">
        <f>VLOOKUP($G480,county_facts!$A:$BB,25,FALSE)</f>
        <v>81330</v>
      </c>
      <c r="AD480">
        <f>VLOOKUP($G480,county_facts!$A:$BB,26,FALSE)</f>
        <v>21.7</v>
      </c>
      <c r="AE480">
        <f>VLOOKUP($G480,county_facts!$A:$BB,27,FALSE)</f>
        <v>262154</v>
      </c>
      <c r="AF480">
        <f>VLOOKUP($G480,county_facts!$A:$BB,28,FALSE)</f>
        <v>63.7</v>
      </c>
      <c r="AG480">
        <f>VLOOKUP($G480,county_facts!$A:$BB,29,FALSE)</f>
        <v>22.3</v>
      </c>
      <c r="AH480">
        <f>VLOOKUP($G480,county_facts!$A:$BB,30,FALSE)</f>
        <v>213500</v>
      </c>
      <c r="AI480">
        <f>VLOOKUP($G480,county_facts!$A:$BB,31,FALSE)</f>
        <v>237039</v>
      </c>
      <c r="AJ480">
        <f>VLOOKUP($G480,county_facts!$A:$BB,32,FALSE)</f>
        <v>2.6</v>
      </c>
      <c r="AK480">
        <f>VLOOKUP($G480,county_facts!$A:$BB,33,FALSE)</f>
        <v>28867</v>
      </c>
      <c r="AL480">
        <f>VLOOKUP($G480,county_facts!$A:$BB,34,FALSE)</f>
        <v>57125</v>
      </c>
      <c r="AM480">
        <f>VLOOKUP($G480,county_facts!$A:$BB,35,FALSE)</f>
        <v>12.4</v>
      </c>
      <c r="AN480">
        <f>VLOOKUP($G480,county_facts!$A:$BB,36,FALSE)</f>
        <v>16008</v>
      </c>
      <c r="AO480">
        <f>VLOOKUP($G480,county_facts!$A:$BB,37,FALSE)</f>
        <v>221972</v>
      </c>
      <c r="AP480">
        <f>VLOOKUP($G480,county_facts!$A:$BB,38,FALSE)</f>
        <v>3.3</v>
      </c>
      <c r="AQ480">
        <f>VLOOKUP($G480,county_facts!$A:$BB,39,FALSE)</f>
        <v>45032</v>
      </c>
      <c r="AR480">
        <f>VLOOKUP($G480,county_facts!$A:$BB,40,FALSE)</f>
        <v>57475</v>
      </c>
      <c r="AS480">
        <f>VLOOKUP($G480,county_facts!$A:$BB,41,FALSE)</f>
        <v>2.5</v>
      </c>
      <c r="AT480">
        <f>VLOOKUP($G480,county_facts!$A:$BB,42,FALSE)</f>
        <v>0.7</v>
      </c>
      <c r="AU480">
        <f>VLOOKUP($G480,county_facts!$A:$BB,43,FALSE)</f>
        <v>3</v>
      </c>
      <c r="AV480">
        <f>VLOOKUP($G480,county_facts!$A:$BB,44,FALSE)</f>
        <v>0.1</v>
      </c>
      <c r="AW480">
        <f>VLOOKUP($G480,county_facts!$A:$BB,45,FALSE)</f>
        <v>4.9000000000000004</v>
      </c>
      <c r="AX480">
        <f>VLOOKUP($G480,county_facts!$A:$BB,46,FALSE)</f>
        <v>31.4</v>
      </c>
      <c r="AY480">
        <f>VLOOKUP($G480,county_facts!$A:$BB,47,FALSE)</f>
        <v>0</v>
      </c>
      <c r="AZ480">
        <f>VLOOKUP($G480,county_facts!$A:$BB,48,FALSE)</f>
        <v>2810614</v>
      </c>
      <c r="BA480">
        <f>VLOOKUP($G480,county_facts!$A:$BB,49,FALSE)</f>
        <v>7950151</v>
      </c>
      <c r="BB480">
        <f>VLOOKUP($G480,county_facts!$A:$BB,50,FALSE)</f>
        <v>13578</v>
      </c>
      <c r="BC480">
        <f>VLOOKUP($G480,county_facts!$A:$BB,51,FALSE)</f>
        <v>1153810</v>
      </c>
      <c r="BD480">
        <f>VLOOKUP($G480,county_facts!$A:$BB,52,FALSE)</f>
        <v>3533</v>
      </c>
      <c r="BE480">
        <f>VLOOKUP($G480,county_facts!$A:$BB,53,FALSE)</f>
        <v>2126.8000000000002</v>
      </c>
      <c r="BF480">
        <f>VLOOKUP($G480,county_facts!$A:$BB,54,FALSE)</f>
        <v>292.60000000000002</v>
      </c>
    </row>
    <row r="481" spans="1:58" x14ac:dyDescent="0.3">
      <c r="A481" t="s">
        <v>6</v>
      </c>
      <c r="B481" t="s">
        <v>223</v>
      </c>
      <c r="C481">
        <v>19196</v>
      </c>
      <c r="D481" t="s">
        <v>189</v>
      </c>
      <c r="E481">
        <v>45315</v>
      </c>
      <c r="F481">
        <v>0.42361249000000001</v>
      </c>
      <c r="G481">
        <v>8041</v>
      </c>
      <c r="H481">
        <f>VLOOKUP($G481,county_facts!$A:$BB,4,FALSE)</f>
        <v>663519</v>
      </c>
      <c r="I481">
        <f>VLOOKUP($G481,county_facts!$A:$BB,5,FALSE)</f>
        <v>622261</v>
      </c>
      <c r="J481">
        <f>VLOOKUP($G481,county_facts!$A:$BB,6,FALSE)</f>
        <v>6.6</v>
      </c>
      <c r="K481">
        <f>VLOOKUP($G481,county_facts!$A:$BB,7,FALSE)</f>
        <v>622263</v>
      </c>
      <c r="L481">
        <f>VLOOKUP($G481,county_facts!$A:$BB,8,FALSE)</f>
        <v>6.9</v>
      </c>
      <c r="M481">
        <f>VLOOKUP($G481,county_facts!$A:$BB,9,FALSE)</f>
        <v>25.1</v>
      </c>
      <c r="N481">
        <f>VLOOKUP($G481,county_facts!$A:$BB,10,FALSE)</f>
        <v>11.5</v>
      </c>
      <c r="O481">
        <f>VLOOKUP($G481,county_facts!$A:$BB,11,FALSE)</f>
        <v>49.6</v>
      </c>
      <c r="P481">
        <f>VLOOKUP($G481,county_facts!$A:$BB,12,FALSE)</f>
        <v>83.7</v>
      </c>
      <c r="Q481">
        <f>VLOOKUP($G481,county_facts!$A:$BB,13,FALSE)</f>
        <v>7</v>
      </c>
      <c r="R481">
        <f>VLOOKUP($G481,county_facts!$A:$BB,14,FALSE)</f>
        <v>1.3</v>
      </c>
      <c r="S481">
        <f>VLOOKUP($G481,county_facts!$A:$BB,15,FALSE)</f>
        <v>3</v>
      </c>
      <c r="T481">
        <f>VLOOKUP($G481,county_facts!$A:$BB,16,FALSE)</f>
        <v>0.4</v>
      </c>
      <c r="U481">
        <f>VLOOKUP($G481,county_facts!$A:$BB,17,FALSE)</f>
        <v>4.5999999999999996</v>
      </c>
      <c r="V481">
        <f>VLOOKUP($G481,county_facts!$A:$BB,18,FALSE)</f>
        <v>16.3</v>
      </c>
      <c r="W481">
        <f>VLOOKUP($G481,county_facts!$A:$BB,19,FALSE)</f>
        <v>70.3</v>
      </c>
      <c r="X481">
        <f>VLOOKUP($G481,county_facts!$A:$BB,20,FALSE)</f>
        <v>77.8</v>
      </c>
      <c r="Y481">
        <f>VLOOKUP($G481,county_facts!$A:$BB,21,FALSE)</f>
        <v>7.2</v>
      </c>
      <c r="Z481">
        <f>VLOOKUP($G481,county_facts!$A:$BB,22,FALSE)</f>
        <v>11.6</v>
      </c>
      <c r="AA481">
        <f>VLOOKUP($G481,county_facts!$A:$BB,23,FALSE)</f>
        <v>93.6</v>
      </c>
      <c r="AB481">
        <f>VLOOKUP($G481,county_facts!$A:$BB,24,FALSE)</f>
        <v>35.200000000000003</v>
      </c>
      <c r="AC481">
        <f>VLOOKUP($G481,county_facts!$A:$BB,25,FALSE)</f>
        <v>81330</v>
      </c>
      <c r="AD481">
        <f>VLOOKUP($G481,county_facts!$A:$BB,26,FALSE)</f>
        <v>21.7</v>
      </c>
      <c r="AE481">
        <f>VLOOKUP($G481,county_facts!$A:$BB,27,FALSE)</f>
        <v>262154</v>
      </c>
      <c r="AF481">
        <f>VLOOKUP($G481,county_facts!$A:$BB,28,FALSE)</f>
        <v>63.7</v>
      </c>
      <c r="AG481">
        <f>VLOOKUP($G481,county_facts!$A:$BB,29,FALSE)</f>
        <v>22.3</v>
      </c>
      <c r="AH481">
        <f>VLOOKUP($G481,county_facts!$A:$BB,30,FALSE)</f>
        <v>213500</v>
      </c>
      <c r="AI481">
        <f>VLOOKUP($G481,county_facts!$A:$BB,31,FALSE)</f>
        <v>237039</v>
      </c>
      <c r="AJ481">
        <f>VLOOKUP($G481,county_facts!$A:$BB,32,FALSE)</f>
        <v>2.6</v>
      </c>
      <c r="AK481">
        <f>VLOOKUP($G481,county_facts!$A:$BB,33,FALSE)</f>
        <v>28867</v>
      </c>
      <c r="AL481">
        <f>VLOOKUP($G481,county_facts!$A:$BB,34,FALSE)</f>
        <v>57125</v>
      </c>
      <c r="AM481">
        <f>VLOOKUP($G481,county_facts!$A:$BB,35,FALSE)</f>
        <v>12.4</v>
      </c>
      <c r="AN481">
        <f>VLOOKUP($G481,county_facts!$A:$BB,36,FALSE)</f>
        <v>16008</v>
      </c>
      <c r="AO481">
        <f>VLOOKUP($G481,county_facts!$A:$BB,37,FALSE)</f>
        <v>221972</v>
      </c>
      <c r="AP481">
        <f>VLOOKUP($G481,county_facts!$A:$BB,38,FALSE)</f>
        <v>3.3</v>
      </c>
      <c r="AQ481">
        <f>VLOOKUP($G481,county_facts!$A:$BB,39,FALSE)</f>
        <v>45032</v>
      </c>
      <c r="AR481">
        <f>VLOOKUP($G481,county_facts!$A:$BB,40,FALSE)</f>
        <v>57475</v>
      </c>
      <c r="AS481">
        <f>VLOOKUP($G481,county_facts!$A:$BB,41,FALSE)</f>
        <v>2.5</v>
      </c>
      <c r="AT481">
        <f>VLOOKUP($G481,county_facts!$A:$BB,42,FALSE)</f>
        <v>0.7</v>
      </c>
      <c r="AU481">
        <f>VLOOKUP($G481,county_facts!$A:$BB,43,FALSE)</f>
        <v>3</v>
      </c>
      <c r="AV481">
        <f>VLOOKUP($G481,county_facts!$A:$BB,44,FALSE)</f>
        <v>0.1</v>
      </c>
      <c r="AW481">
        <f>VLOOKUP($G481,county_facts!$A:$BB,45,FALSE)</f>
        <v>4.9000000000000004</v>
      </c>
      <c r="AX481">
        <f>VLOOKUP($G481,county_facts!$A:$BB,46,FALSE)</f>
        <v>31.4</v>
      </c>
      <c r="AY481">
        <f>VLOOKUP($G481,county_facts!$A:$BB,47,FALSE)</f>
        <v>0</v>
      </c>
      <c r="AZ481">
        <f>VLOOKUP($G481,county_facts!$A:$BB,48,FALSE)</f>
        <v>2810614</v>
      </c>
      <c r="BA481">
        <f>VLOOKUP($G481,county_facts!$A:$BB,49,FALSE)</f>
        <v>7950151</v>
      </c>
      <c r="BB481">
        <f>VLOOKUP($G481,county_facts!$A:$BB,50,FALSE)</f>
        <v>13578</v>
      </c>
      <c r="BC481">
        <f>VLOOKUP($G481,county_facts!$A:$BB,51,FALSE)</f>
        <v>1153810</v>
      </c>
      <c r="BD481">
        <f>VLOOKUP($G481,county_facts!$A:$BB,52,FALSE)</f>
        <v>3533</v>
      </c>
      <c r="BE481">
        <f>VLOOKUP($G481,county_facts!$A:$BB,53,FALSE)</f>
        <v>2126.8000000000002</v>
      </c>
      <c r="BF481">
        <f>VLOOKUP($G481,county_facts!$A:$BB,54,FALSE)</f>
        <v>292.60000000000002</v>
      </c>
    </row>
    <row r="482" spans="1:58" x14ac:dyDescent="0.3">
      <c r="A482" t="s">
        <v>9</v>
      </c>
      <c r="B482" t="s">
        <v>224</v>
      </c>
      <c r="C482">
        <v>2942</v>
      </c>
      <c r="D482" t="s">
        <v>189</v>
      </c>
      <c r="E482">
        <v>5358</v>
      </c>
      <c r="F482">
        <v>0.54908548000000001</v>
      </c>
      <c r="G482">
        <v>8037</v>
      </c>
      <c r="H482">
        <f>VLOOKUP($G482,county_facts!$A:$BB,4,FALSE)</f>
        <v>52921</v>
      </c>
      <c r="I482">
        <f>VLOOKUP($G482,county_facts!$A:$BB,5,FALSE)</f>
        <v>52197</v>
      </c>
      <c r="J482">
        <f>VLOOKUP($G482,county_facts!$A:$BB,6,FALSE)</f>
        <v>1.4</v>
      </c>
      <c r="K482">
        <f>VLOOKUP($G482,county_facts!$A:$BB,7,FALSE)</f>
        <v>52197</v>
      </c>
      <c r="L482">
        <f>VLOOKUP($G482,county_facts!$A:$BB,8,FALSE)</f>
        <v>6.1</v>
      </c>
      <c r="M482">
        <f>VLOOKUP($G482,county_facts!$A:$BB,9,FALSE)</f>
        <v>23.2</v>
      </c>
      <c r="N482">
        <f>VLOOKUP($G482,county_facts!$A:$BB,10,FALSE)</f>
        <v>8.1</v>
      </c>
      <c r="O482">
        <f>VLOOKUP($G482,county_facts!$A:$BB,11,FALSE)</f>
        <v>47</v>
      </c>
      <c r="P482">
        <f>VLOOKUP($G482,county_facts!$A:$BB,12,FALSE)</f>
        <v>95.1</v>
      </c>
      <c r="Q482">
        <f>VLOOKUP($G482,county_facts!$A:$BB,13,FALSE)</f>
        <v>1</v>
      </c>
      <c r="R482">
        <f>VLOOKUP($G482,county_facts!$A:$BB,14,FALSE)</f>
        <v>1.4</v>
      </c>
      <c r="S482">
        <f>VLOOKUP($G482,county_facts!$A:$BB,15,FALSE)</f>
        <v>1.2</v>
      </c>
      <c r="T482">
        <f>VLOOKUP($G482,county_facts!$A:$BB,16,FALSE)</f>
        <v>0.1</v>
      </c>
      <c r="U482">
        <f>VLOOKUP($G482,county_facts!$A:$BB,17,FALSE)</f>
        <v>1.2</v>
      </c>
      <c r="V482">
        <f>VLOOKUP($G482,county_facts!$A:$BB,18,FALSE)</f>
        <v>30</v>
      </c>
      <c r="W482">
        <f>VLOOKUP($G482,county_facts!$A:$BB,19,FALSE)</f>
        <v>67.099999999999994</v>
      </c>
      <c r="X482">
        <f>VLOOKUP($G482,county_facts!$A:$BB,20,FALSE)</f>
        <v>87.8</v>
      </c>
      <c r="Y482">
        <f>VLOOKUP($G482,county_facts!$A:$BB,21,FALSE)</f>
        <v>19.2</v>
      </c>
      <c r="Z482">
        <f>VLOOKUP($G482,county_facts!$A:$BB,22,FALSE)</f>
        <v>29.6</v>
      </c>
      <c r="AA482">
        <f>VLOOKUP($G482,county_facts!$A:$BB,23,FALSE)</f>
        <v>88.7</v>
      </c>
      <c r="AB482">
        <f>VLOOKUP($G482,county_facts!$A:$BB,24,FALSE)</f>
        <v>47</v>
      </c>
      <c r="AC482">
        <f>VLOOKUP($G482,county_facts!$A:$BB,25,FALSE)</f>
        <v>1763</v>
      </c>
      <c r="AD482">
        <f>VLOOKUP($G482,county_facts!$A:$BB,26,FALSE)</f>
        <v>20</v>
      </c>
      <c r="AE482">
        <f>VLOOKUP($G482,county_facts!$A:$BB,27,FALSE)</f>
        <v>31528</v>
      </c>
      <c r="AF482">
        <f>VLOOKUP($G482,county_facts!$A:$BB,28,FALSE)</f>
        <v>66</v>
      </c>
      <c r="AG482">
        <f>VLOOKUP($G482,county_facts!$A:$BB,29,FALSE)</f>
        <v>38.9</v>
      </c>
      <c r="AH482">
        <f>VLOOKUP($G482,county_facts!$A:$BB,30,FALSE)</f>
        <v>453300</v>
      </c>
      <c r="AI482">
        <f>VLOOKUP($G482,county_facts!$A:$BB,31,FALSE)</f>
        <v>17966</v>
      </c>
      <c r="AJ482">
        <f>VLOOKUP($G482,county_facts!$A:$BB,32,FALSE)</f>
        <v>2.9</v>
      </c>
      <c r="AK482">
        <f>VLOOKUP($G482,county_facts!$A:$BB,33,FALSE)</f>
        <v>39497</v>
      </c>
      <c r="AL482">
        <f>VLOOKUP($G482,county_facts!$A:$BB,34,FALSE)</f>
        <v>74456</v>
      </c>
      <c r="AM482">
        <f>VLOOKUP($G482,county_facts!$A:$BB,35,FALSE)</f>
        <v>10.9</v>
      </c>
      <c r="AN482">
        <f>VLOOKUP($G482,county_facts!$A:$BB,36,FALSE)</f>
        <v>3217</v>
      </c>
      <c r="AO482">
        <f>VLOOKUP($G482,county_facts!$A:$BB,37,FALSE)</f>
        <v>29062</v>
      </c>
      <c r="AP482">
        <f>VLOOKUP($G482,county_facts!$A:$BB,38,FALSE)</f>
        <v>-3.3</v>
      </c>
      <c r="AQ482">
        <f>VLOOKUP($G482,county_facts!$A:$BB,39,FALSE)</f>
        <v>6887</v>
      </c>
      <c r="AR482">
        <f>VLOOKUP($G482,county_facts!$A:$BB,40,FALSE)</f>
        <v>9437</v>
      </c>
      <c r="AS482">
        <f>VLOOKUP($G482,county_facts!$A:$BB,41,FALSE)</f>
        <v>0</v>
      </c>
      <c r="AT482">
        <f>VLOOKUP($G482,county_facts!$A:$BB,42,FALSE)</f>
        <v>1</v>
      </c>
      <c r="AU482">
        <f>VLOOKUP($G482,county_facts!$A:$BB,43,FALSE)</f>
        <v>0</v>
      </c>
      <c r="AV482">
        <f>VLOOKUP($G482,county_facts!$A:$BB,44,FALSE)</f>
        <v>0</v>
      </c>
      <c r="AW482">
        <f>VLOOKUP($G482,county_facts!$A:$BB,45,FALSE)</f>
        <v>3.6</v>
      </c>
      <c r="AX482">
        <f>VLOOKUP($G482,county_facts!$A:$BB,46,FALSE)</f>
        <v>26.3</v>
      </c>
      <c r="AY482">
        <f>VLOOKUP($G482,county_facts!$A:$BB,47,FALSE)</f>
        <v>0</v>
      </c>
      <c r="AZ482">
        <f>VLOOKUP($G482,county_facts!$A:$BB,48,FALSE)</f>
        <v>0</v>
      </c>
      <c r="BA482">
        <f>VLOOKUP($G482,county_facts!$A:$BB,49,FALSE)</f>
        <v>928788</v>
      </c>
      <c r="BB482">
        <f>VLOOKUP($G482,county_facts!$A:$BB,50,FALSE)</f>
        <v>18367</v>
      </c>
      <c r="BC482">
        <f>VLOOKUP($G482,county_facts!$A:$BB,51,FALSE)</f>
        <v>469696</v>
      </c>
      <c r="BD482">
        <f>VLOOKUP($G482,county_facts!$A:$BB,52,FALSE)</f>
        <v>256</v>
      </c>
      <c r="BE482">
        <f>VLOOKUP($G482,county_facts!$A:$BB,53,FALSE)</f>
        <v>1684.53</v>
      </c>
      <c r="BF482">
        <f>VLOOKUP($G482,county_facts!$A:$BB,54,FALSE)</f>
        <v>31</v>
      </c>
    </row>
    <row r="483" spans="1:58" x14ac:dyDescent="0.3">
      <c r="A483" t="s">
        <v>6</v>
      </c>
      <c r="B483" t="s">
        <v>224</v>
      </c>
      <c r="C483">
        <v>2416</v>
      </c>
      <c r="D483" t="s">
        <v>189</v>
      </c>
      <c r="E483">
        <v>5358</v>
      </c>
      <c r="F483">
        <v>0.45091451999999999</v>
      </c>
      <c r="G483">
        <v>8037</v>
      </c>
      <c r="H483">
        <f>VLOOKUP($G483,county_facts!$A:$BB,4,FALSE)</f>
        <v>52921</v>
      </c>
      <c r="I483">
        <f>VLOOKUP($G483,county_facts!$A:$BB,5,FALSE)</f>
        <v>52197</v>
      </c>
      <c r="J483">
        <f>VLOOKUP($G483,county_facts!$A:$BB,6,FALSE)</f>
        <v>1.4</v>
      </c>
      <c r="K483">
        <f>VLOOKUP($G483,county_facts!$A:$BB,7,FALSE)</f>
        <v>52197</v>
      </c>
      <c r="L483">
        <f>VLOOKUP($G483,county_facts!$A:$BB,8,FALSE)</f>
        <v>6.1</v>
      </c>
      <c r="M483">
        <f>VLOOKUP($G483,county_facts!$A:$BB,9,FALSE)</f>
        <v>23.2</v>
      </c>
      <c r="N483">
        <f>VLOOKUP($G483,county_facts!$A:$BB,10,FALSE)</f>
        <v>8.1</v>
      </c>
      <c r="O483">
        <f>VLOOKUP($G483,county_facts!$A:$BB,11,FALSE)</f>
        <v>47</v>
      </c>
      <c r="P483">
        <f>VLOOKUP($G483,county_facts!$A:$BB,12,FALSE)</f>
        <v>95.1</v>
      </c>
      <c r="Q483">
        <f>VLOOKUP($G483,county_facts!$A:$BB,13,FALSE)</f>
        <v>1</v>
      </c>
      <c r="R483">
        <f>VLOOKUP($G483,county_facts!$A:$BB,14,FALSE)</f>
        <v>1.4</v>
      </c>
      <c r="S483">
        <f>VLOOKUP($G483,county_facts!$A:$BB,15,FALSE)</f>
        <v>1.2</v>
      </c>
      <c r="T483">
        <f>VLOOKUP($G483,county_facts!$A:$BB,16,FALSE)</f>
        <v>0.1</v>
      </c>
      <c r="U483">
        <f>VLOOKUP($G483,county_facts!$A:$BB,17,FALSE)</f>
        <v>1.2</v>
      </c>
      <c r="V483">
        <f>VLOOKUP($G483,county_facts!$A:$BB,18,FALSE)</f>
        <v>30</v>
      </c>
      <c r="W483">
        <f>VLOOKUP($G483,county_facts!$A:$BB,19,FALSE)</f>
        <v>67.099999999999994</v>
      </c>
      <c r="X483">
        <f>VLOOKUP($G483,county_facts!$A:$BB,20,FALSE)</f>
        <v>87.8</v>
      </c>
      <c r="Y483">
        <f>VLOOKUP($G483,county_facts!$A:$BB,21,FALSE)</f>
        <v>19.2</v>
      </c>
      <c r="Z483">
        <f>VLOOKUP($G483,county_facts!$A:$BB,22,FALSE)</f>
        <v>29.6</v>
      </c>
      <c r="AA483">
        <f>VLOOKUP($G483,county_facts!$A:$BB,23,FALSE)</f>
        <v>88.7</v>
      </c>
      <c r="AB483">
        <f>VLOOKUP($G483,county_facts!$A:$BB,24,FALSE)</f>
        <v>47</v>
      </c>
      <c r="AC483">
        <f>VLOOKUP($G483,county_facts!$A:$BB,25,FALSE)</f>
        <v>1763</v>
      </c>
      <c r="AD483">
        <f>VLOOKUP($G483,county_facts!$A:$BB,26,FALSE)</f>
        <v>20</v>
      </c>
      <c r="AE483">
        <f>VLOOKUP($G483,county_facts!$A:$BB,27,FALSE)</f>
        <v>31528</v>
      </c>
      <c r="AF483">
        <f>VLOOKUP($G483,county_facts!$A:$BB,28,FALSE)</f>
        <v>66</v>
      </c>
      <c r="AG483">
        <f>VLOOKUP($G483,county_facts!$A:$BB,29,FALSE)</f>
        <v>38.9</v>
      </c>
      <c r="AH483">
        <f>VLOOKUP($G483,county_facts!$A:$BB,30,FALSE)</f>
        <v>453300</v>
      </c>
      <c r="AI483">
        <f>VLOOKUP($G483,county_facts!$A:$BB,31,FALSE)</f>
        <v>17966</v>
      </c>
      <c r="AJ483">
        <f>VLOOKUP($G483,county_facts!$A:$BB,32,FALSE)</f>
        <v>2.9</v>
      </c>
      <c r="AK483">
        <f>VLOOKUP($G483,county_facts!$A:$BB,33,FALSE)</f>
        <v>39497</v>
      </c>
      <c r="AL483">
        <f>VLOOKUP($G483,county_facts!$A:$BB,34,FALSE)</f>
        <v>74456</v>
      </c>
      <c r="AM483">
        <f>VLOOKUP($G483,county_facts!$A:$BB,35,FALSE)</f>
        <v>10.9</v>
      </c>
      <c r="AN483">
        <f>VLOOKUP($G483,county_facts!$A:$BB,36,FALSE)</f>
        <v>3217</v>
      </c>
      <c r="AO483">
        <f>VLOOKUP($G483,county_facts!$A:$BB,37,FALSE)</f>
        <v>29062</v>
      </c>
      <c r="AP483">
        <f>VLOOKUP($G483,county_facts!$A:$BB,38,FALSE)</f>
        <v>-3.3</v>
      </c>
      <c r="AQ483">
        <f>VLOOKUP($G483,county_facts!$A:$BB,39,FALSE)</f>
        <v>6887</v>
      </c>
      <c r="AR483">
        <f>VLOOKUP($G483,county_facts!$A:$BB,40,FALSE)</f>
        <v>9437</v>
      </c>
      <c r="AS483">
        <f>VLOOKUP($G483,county_facts!$A:$BB,41,FALSE)</f>
        <v>0</v>
      </c>
      <c r="AT483">
        <f>VLOOKUP($G483,county_facts!$A:$BB,42,FALSE)</f>
        <v>1</v>
      </c>
      <c r="AU483">
        <f>VLOOKUP($G483,county_facts!$A:$BB,43,FALSE)</f>
        <v>0</v>
      </c>
      <c r="AV483">
        <f>VLOOKUP($G483,county_facts!$A:$BB,44,FALSE)</f>
        <v>0</v>
      </c>
      <c r="AW483">
        <f>VLOOKUP($G483,county_facts!$A:$BB,45,FALSE)</f>
        <v>3.6</v>
      </c>
      <c r="AX483">
        <f>VLOOKUP($G483,county_facts!$A:$BB,46,FALSE)</f>
        <v>26.3</v>
      </c>
      <c r="AY483">
        <f>VLOOKUP($G483,county_facts!$A:$BB,47,FALSE)</f>
        <v>0</v>
      </c>
      <c r="AZ483">
        <f>VLOOKUP($G483,county_facts!$A:$BB,48,FALSE)</f>
        <v>0</v>
      </c>
      <c r="BA483">
        <f>VLOOKUP($G483,county_facts!$A:$BB,49,FALSE)</f>
        <v>928788</v>
      </c>
      <c r="BB483">
        <f>VLOOKUP($G483,county_facts!$A:$BB,50,FALSE)</f>
        <v>18367</v>
      </c>
      <c r="BC483">
        <f>VLOOKUP($G483,county_facts!$A:$BB,51,FALSE)</f>
        <v>469696</v>
      </c>
      <c r="BD483">
        <f>VLOOKUP($G483,county_facts!$A:$BB,52,FALSE)</f>
        <v>256</v>
      </c>
      <c r="BE483">
        <f>VLOOKUP($G483,county_facts!$A:$BB,53,FALSE)</f>
        <v>1684.53</v>
      </c>
      <c r="BF483">
        <f>VLOOKUP($G483,county_facts!$A:$BB,54,FALSE)</f>
        <v>31</v>
      </c>
    </row>
    <row r="484" spans="1:58" x14ac:dyDescent="0.3">
      <c r="A484" t="s">
        <v>6</v>
      </c>
      <c r="B484" t="s">
        <v>225</v>
      </c>
      <c r="C484">
        <v>13702</v>
      </c>
      <c r="D484" t="s">
        <v>189</v>
      </c>
      <c r="E484">
        <v>26636</v>
      </c>
      <c r="F484">
        <v>0.51441657900000004</v>
      </c>
      <c r="G484">
        <v>8035</v>
      </c>
      <c r="H484">
        <f>VLOOKUP($G484,county_facts!$A:$BB,4,FALSE)</f>
        <v>314638</v>
      </c>
      <c r="I484">
        <f>VLOOKUP($G484,county_facts!$A:$BB,5,FALSE)</f>
        <v>285465</v>
      </c>
      <c r="J484">
        <f>VLOOKUP($G484,county_facts!$A:$BB,6,FALSE)</f>
        <v>10.199999999999999</v>
      </c>
      <c r="K484">
        <f>VLOOKUP($G484,county_facts!$A:$BB,7,FALSE)</f>
        <v>285465</v>
      </c>
      <c r="L484">
        <f>VLOOKUP($G484,county_facts!$A:$BB,8,FALSE)</f>
        <v>6.3</v>
      </c>
      <c r="M484">
        <f>VLOOKUP($G484,county_facts!$A:$BB,9,FALSE)</f>
        <v>28.3</v>
      </c>
      <c r="N484">
        <f>VLOOKUP($G484,county_facts!$A:$BB,10,FALSE)</f>
        <v>9.9</v>
      </c>
      <c r="O484">
        <f>VLOOKUP($G484,county_facts!$A:$BB,11,FALSE)</f>
        <v>50.3</v>
      </c>
      <c r="P484">
        <f>VLOOKUP($G484,county_facts!$A:$BB,12,FALSE)</f>
        <v>91.3</v>
      </c>
      <c r="Q484">
        <f>VLOOKUP($G484,county_facts!$A:$BB,13,FALSE)</f>
        <v>1.4</v>
      </c>
      <c r="R484">
        <f>VLOOKUP($G484,county_facts!$A:$BB,14,FALSE)</f>
        <v>0.5</v>
      </c>
      <c r="S484">
        <f>VLOOKUP($G484,county_facts!$A:$BB,15,FALSE)</f>
        <v>4.3</v>
      </c>
      <c r="T484">
        <f>VLOOKUP($G484,county_facts!$A:$BB,16,FALSE)</f>
        <v>0.1</v>
      </c>
      <c r="U484">
        <f>VLOOKUP($G484,county_facts!$A:$BB,17,FALSE)</f>
        <v>2.4</v>
      </c>
      <c r="V484">
        <f>VLOOKUP($G484,county_facts!$A:$BB,18,FALSE)</f>
        <v>8.3000000000000007</v>
      </c>
      <c r="W484">
        <f>VLOOKUP($G484,county_facts!$A:$BB,19,FALSE)</f>
        <v>83.9</v>
      </c>
      <c r="X484">
        <f>VLOOKUP($G484,county_facts!$A:$BB,20,FALSE)</f>
        <v>85.4</v>
      </c>
      <c r="Y484">
        <f>VLOOKUP($G484,county_facts!$A:$BB,21,FALSE)</f>
        <v>6.4</v>
      </c>
      <c r="Z484">
        <f>VLOOKUP($G484,county_facts!$A:$BB,22,FALSE)</f>
        <v>8.8000000000000007</v>
      </c>
      <c r="AA484">
        <f>VLOOKUP($G484,county_facts!$A:$BB,23,FALSE)</f>
        <v>97.5</v>
      </c>
      <c r="AB484">
        <f>VLOOKUP($G484,county_facts!$A:$BB,24,FALSE)</f>
        <v>55.8</v>
      </c>
      <c r="AC484">
        <f>VLOOKUP($G484,county_facts!$A:$BB,25,FALSE)</f>
        <v>19635</v>
      </c>
      <c r="AD484">
        <f>VLOOKUP($G484,county_facts!$A:$BB,26,FALSE)</f>
        <v>27.7</v>
      </c>
      <c r="AE484">
        <f>VLOOKUP($G484,county_facts!$A:$BB,27,FALSE)</f>
        <v>113777</v>
      </c>
      <c r="AF484">
        <f>VLOOKUP($G484,county_facts!$A:$BB,28,FALSE)</f>
        <v>80.900000000000006</v>
      </c>
      <c r="AG484">
        <f>VLOOKUP($G484,county_facts!$A:$BB,29,FALSE)</f>
        <v>15.8</v>
      </c>
      <c r="AH484">
        <f>VLOOKUP($G484,county_facts!$A:$BB,30,FALSE)</f>
        <v>335600</v>
      </c>
      <c r="AI484">
        <f>VLOOKUP($G484,county_facts!$A:$BB,31,FALSE)</f>
        <v>103780</v>
      </c>
      <c r="AJ484">
        <f>VLOOKUP($G484,county_facts!$A:$BB,32,FALSE)</f>
        <v>2.82</v>
      </c>
      <c r="AK484">
        <f>VLOOKUP($G484,county_facts!$A:$BB,33,FALSE)</f>
        <v>43634</v>
      </c>
      <c r="AL484">
        <f>VLOOKUP($G484,county_facts!$A:$BB,34,FALSE)</f>
        <v>101591</v>
      </c>
      <c r="AM484">
        <f>VLOOKUP($G484,county_facts!$A:$BB,35,FALSE)</f>
        <v>3.9</v>
      </c>
      <c r="AN484">
        <f>VLOOKUP($G484,county_facts!$A:$BB,36,FALSE)</f>
        <v>8040</v>
      </c>
      <c r="AO484">
        <f>VLOOKUP($G484,county_facts!$A:$BB,37,FALSE)</f>
        <v>91934</v>
      </c>
      <c r="AP484">
        <f>VLOOKUP($G484,county_facts!$A:$BB,38,FALSE)</f>
        <v>5.2</v>
      </c>
      <c r="AQ484">
        <f>VLOOKUP($G484,county_facts!$A:$BB,39,FALSE)</f>
        <v>28689</v>
      </c>
      <c r="AR484">
        <f>VLOOKUP($G484,county_facts!$A:$BB,40,FALSE)</f>
        <v>32992</v>
      </c>
      <c r="AS484">
        <f>VLOOKUP($G484,county_facts!$A:$BB,41,FALSE)</f>
        <v>0</v>
      </c>
      <c r="AT484">
        <f>VLOOKUP($G484,county_facts!$A:$BB,42,FALSE)</f>
        <v>0</v>
      </c>
      <c r="AU484">
        <f>VLOOKUP($G484,county_facts!$A:$BB,43,FALSE)</f>
        <v>2.4</v>
      </c>
      <c r="AV484">
        <f>VLOOKUP($G484,county_facts!$A:$BB,44,FALSE)</f>
        <v>0</v>
      </c>
      <c r="AW484">
        <f>VLOOKUP($G484,county_facts!$A:$BB,45,FALSE)</f>
        <v>3.1</v>
      </c>
      <c r="AX484">
        <f>VLOOKUP($G484,county_facts!$A:$BB,46,FALSE)</f>
        <v>27.7</v>
      </c>
      <c r="AY484">
        <f>VLOOKUP($G484,county_facts!$A:$BB,47,FALSE)</f>
        <v>1950842</v>
      </c>
      <c r="AZ484">
        <f>VLOOKUP($G484,county_facts!$A:$BB,48,FALSE)</f>
        <v>0</v>
      </c>
      <c r="BA484">
        <f>VLOOKUP($G484,county_facts!$A:$BB,49,FALSE)</f>
        <v>3765450</v>
      </c>
      <c r="BB484">
        <f>VLOOKUP($G484,county_facts!$A:$BB,50,FALSE)</f>
        <v>13846</v>
      </c>
      <c r="BC484">
        <f>VLOOKUP($G484,county_facts!$A:$BB,51,FALSE)</f>
        <v>435099</v>
      </c>
      <c r="BD484">
        <f>VLOOKUP($G484,county_facts!$A:$BB,52,FALSE)</f>
        <v>3230</v>
      </c>
      <c r="BE484">
        <f>VLOOKUP($G484,county_facts!$A:$BB,53,FALSE)</f>
        <v>840.25</v>
      </c>
      <c r="BF484">
        <f>VLOOKUP($G484,county_facts!$A:$BB,54,FALSE)</f>
        <v>339.7</v>
      </c>
    </row>
    <row r="485" spans="1:58" x14ac:dyDescent="0.3">
      <c r="A485" t="s">
        <v>9</v>
      </c>
      <c r="B485" t="s">
        <v>225</v>
      </c>
      <c r="C485">
        <v>12934</v>
      </c>
      <c r="D485" t="s">
        <v>189</v>
      </c>
      <c r="E485">
        <v>26636</v>
      </c>
      <c r="F485">
        <v>0.48558342100000002</v>
      </c>
      <c r="G485">
        <v>8035</v>
      </c>
      <c r="H485">
        <f>VLOOKUP($G485,county_facts!$A:$BB,4,FALSE)</f>
        <v>314638</v>
      </c>
      <c r="I485">
        <f>VLOOKUP($G485,county_facts!$A:$BB,5,FALSE)</f>
        <v>285465</v>
      </c>
      <c r="J485">
        <f>VLOOKUP($G485,county_facts!$A:$BB,6,FALSE)</f>
        <v>10.199999999999999</v>
      </c>
      <c r="K485">
        <f>VLOOKUP($G485,county_facts!$A:$BB,7,FALSE)</f>
        <v>285465</v>
      </c>
      <c r="L485">
        <f>VLOOKUP($G485,county_facts!$A:$BB,8,FALSE)</f>
        <v>6.3</v>
      </c>
      <c r="M485">
        <f>VLOOKUP($G485,county_facts!$A:$BB,9,FALSE)</f>
        <v>28.3</v>
      </c>
      <c r="N485">
        <f>VLOOKUP($G485,county_facts!$A:$BB,10,FALSE)</f>
        <v>9.9</v>
      </c>
      <c r="O485">
        <f>VLOOKUP($G485,county_facts!$A:$BB,11,FALSE)</f>
        <v>50.3</v>
      </c>
      <c r="P485">
        <f>VLOOKUP($G485,county_facts!$A:$BB,12,FALSE)</f>
        <v>91.3</v>
      </c>
      <c r="Q485">
        <f>VLOOKUP($G485,county_facts!$A:$BB,13,FALSE)</f>
        <v>1.4</v>
      </c>
      <c r="R485">
        <f>VLOOKUP($G485,county_facts!$A:$BB,14,FALSE)</f>
        <v>0.5</v>
      </c>
      <c r="S485">
        <f>VLOOKUP($G485,county_facts!$A:$BB,15,FALSE)</f>
        <v>4.3</v>
      </c>
      <c r="T485">
        <f>VLOOKUP($G485,county_facts!$A:$BB,16,FALSE)</f>
        <v>0.1</v>
      </c>
      <c r="U485">
        <f>VLOOKUP($G485,county_facts!$A:$BB,17,FALSE)</f>
        <v>2.4</v>
      </c>
      <c r="V485">
        <f>VLOOKUP($G485,county_facts!$A:$BB,18,FALSE)</f>
        <v>8.3000000000000007</v>
      </c>
      <c r="W485">
        <f>VLOOKUP($G485,county_facts!$A:$BB,19,FALSE)</f>
        <v>83.9</v>
      </c>
      <c r="X485">
        <f>VLOOKUP($G485,county_facts!$A:$BB,20,FALSE)</f>
        <v>85.4</v>
      </c>
      <c r="Y485">
        <f>VLOOKUP($G485,county_facts!$A:$BB,21,FALSE)</f>
        <v>6.4</v>
      </c>
      <c r="Z485">
        <f>VLOOKUP($G485,county_facts!$A:$BB,22,FALSE)</f>
        <v>8.8000000000000007</v>
      </c>
      <c r="AA485">
        <f>VLOOKUP($G485,county_facts!$A:$BB,23,FALSE)</f>
        <v>97.5</v>
      </c>
      <c r="AB485">
        <f>VLOOKUP($G485,county_facts!$A:$BB,24,FALSE)</f>
        <v>55.8</v>
      </c>
      <c r="AC485">
        <f>VLOOKUP($G485,county_facts!$A:$BB,25,FALSE)</f>
        <v>19635</v>
      </c>
      <c r="AD485">
        <f>VLOOKUP($G485,county_facts!$A:$BB,26,FALSE)</f>
        <v>27.7</v>
      </c>
      <c r="AE485">
        <f>VLOOKUP($G485,county_facts!$A:$BB,27,FALSE)</f>
        <v>113777</v>
      </c>
      <c r="AF485">
        <f>VLOOKUP($G485,county_facts!$A:$BB,28,FALSE)</f>
        <v>80.900000000000006</v>
      </c>
      <c r="AG485">
        <f>VLOOKUP($G485,county_facts!$A:$BB,29,FALSE)</f>
        <v>15.8</v>
      </c>
      <c r="AH485">
        <f>VLOOKUP($G485,county_facts!$A:$BB,30,FALSE)</f>
        <v>335600</v>
      </c>
      <c r="AI485">
        <f>VLOOKUP($G485,county_facts!$A:$BB,31,FALSE)</f>
        <v>103780</v>
      </c>
      <c r="AJ485">
        <f>VLOOKUP($G485,county_facts!$A:$BB,32,FALSE)</f>
        <v>2.82</v>
      </c>
      <c r="AK485">
        <f>VLOOKUP($G485,county_facts!$A:$BB,33,FALSE)</f>
        <v>43634</v>
      </c>
      <c r="AL485">
        <f>VLOOKUP($G485,county_facts!$A:$BB,34,FALSE)</f>
        <v>101591</v>
      </c>
      <c r="AM485">
        <f>VLOOKUP($G485,county_facts!$A:$BB,35,FALSE)</f>
        <v>3.9</v>
      </c>
      <c r="AN485">
        <f>VLOOKUP($G485,county_facts!$A:$BB,36,FALSE)</f>
        <v>8040</v>
      </c>
      <c r="AO485">
        <f>VLOOKUP($G485,county_facts!$A:$BB,37,FALSE)</f>
        <v>91934</v>
      </c>
      <c r="AP485">
        <f>VLOOKUP($G485,county_facts!$A:$BB,38,FALSE)</f>
        <v>5.2</v>
      </c>
      <c r="AQ485">
        <f>VLOOKUP($G485,county_facts!$A:$BB,39,FALSE)</f>
        <v>28689</v>
      </c>
      <c r="AR485">
        <f>VLOOKUP($G485,county_facts!$A:$BB,40,FALSE)</f>
        <v>32992</v>
      </c>
      <c r="AS485">
        <f>VLOOKUP($G485,county_facts!$A:$BB,41,FALSE)</f>
        <v>0</v>
      </c>
      <c r="AT485">
        <f>VLOOKUP($G485,county_facts!$A:$BB,42,FALSE)</f>
        <v>0</v>
      </c>
      <c r="AU485">
        <f>VLOOKUP($G485,county_facts!$A:$BB,43,FALSE)</f>
        <v>2.4</v>
      </c>
      <c r="AV485">
        <f>VLOOKUP($G485,county_facts!$A:$BB,44,FALSE)</f>
        <v>0</v>
      </c>
      <c r="AW485">
        <f>VLOOKUP($G485,county_facts!$A:$BB,45,FALSE)</f>
        <v>3.1</v>
      </c>
      <c r="AX485">
        <f>VLOOKUP($G485,county_facts!$A:$BB,46,FALSE)</f>
        <v>27.7</v>
      </c>
      <c r="AY485">
        <f>VLOOKUP($G485,county_facts!$A:$BB,47,FALSE)</f>
        <v>1950842</v>
      </c>
      <c r="AZ485">
        <f>VLOOKUP($G485,county_facts!$A:$BB,48,FALSE)</f>
        <v>0</v>
      </c>
      <c r="BA485">
        <f>VLOOKUP($G485,county_facts!$A:$BB,49,FALSE)</f>
        <v>3765450</v>
      </c>
      <c r="BB485">
        <f>VLOOKUP($G485,county_facts!$A:$BB,50,FALSE)</f>
        <v>13846</v>
      </c>
      <c r="BC485">
        <f>VLOOKUP($G485,county_facts!$A:$BB,51,FALSE)</f>
        <v>435099</v>
      </c>
      <c r="BD485">
        <f>VLOOKUP($G485,county_facts!$A:$BB,52,FALSE)</f>
        <v>3230</v>
      </c>
      <c r="BE485">
        <f>VLOOKUP($G485,county_facts!$A:$BB,53,FALSE)</f>
        <v>840.25</v>
      </c>
      <c r="BF485">
        <f>VLOOKUP($G485,county_facts!$A:$BB,54,FALSE)</f>
        <v>339.7</v>
      </c>
    </row>
    <row r="486" spans="1:58" x14ac:dyDescent="0.3">
      <c r="A486" t="s">
        <v>9</v>
      </c>
      <c r="B486" t="s">
        <v>226</v>
      </c>
      <c r="C486">
        <v>71</v>
      </c>
      <c r="D486" t="s">
        <v>189</v>
      </c>
      <c r="E486">
        <v>109</v>
      </c>
      <c r="F486">
        <v>0.65137614700000002</v>
      </c>
      <c r="G486">
        <v>8033</v>
      </c>
      <c r="H486">
        <f>VLOOKUP($G486,county_facts!$A:$BB,4,FALSE)</f>
        <v>1978</v>
      </c>
      <c r="I486">
        <f>VLOOKUP($G486,county_facts!$A:$BB,5,FALSE)</f>
        <v>2064</v>
      </c>
      <c r="J486">
        <f>VLOOKUP($G486,county_facts!$A:$BB,6,FALSE)</f>
        <v>-4.2</v>
      </c>
      <c r="K486">
        <f>VLOOKUP($G486,county_facts!$A:$BB,7,FALSE)</f>
        <v>2064</v>
      </c>
      <c r="L486">
        <f>VLOOKUP($G486,county_facts!$A:$BB,8,FALSE)</f>
        <v>4.9000000000000004</v>
      </c>
      <c r="M486">
        <f>VLOOKUP($G486,county_facts!$A:$BB,9,FALSE)</f>
        <v>20.399999999999999</v>
      </c>
      <c r="N486">
        <f>VLOOKUP($G486,county_facts!$A:$BB,10,FALSE)</f>
        <v>22</v>
      </c>
      <c r="O486">
        <f>VLOOKUP($G486,county_facts!$A:$BB,11,FALSE)</f>
        <v>48</v>
      </c>
      <c r="P486">
        <f>VLOOKUP($G486,county_facts!$A:$BB,12,FALSE)</f>
        <v>93.2</v>
      </c>
      <c r="Q486">
        <f>VLOOKUP($G486,county_facts!$A:$BB,13,FALSE)</f>
        <v>0.3</v>
      </c>
      <c r="R486">
        <f>VLOOKUP($G486,county_facts!$A:$BB,14,FALSE)</f>
        <v>3.6</v>
      </c>
      <c r="S486">
        <f>VLOOKUP($G486,county_facts!$A:$BB,15,FALSE)</f>
        <v>0.3</v>
      </c>
      <c r="T486">
        <f>VLOOKUP($G486,county_facts!$A:$BB,16,FALSE)</f>
        <v>0.1</v>
      </c>
      <c r="U486">
        <f>VLOOKUP($G486,county_facts!$A:$BB,17,FALSE)</f>
        <v>2.6</v>
      </c>
      <c r="V486">
        <f>VLOOKUP($G486,county_facts!$A:$BB,18,FALSE)</f>
        <v>5.0999999999999996</v>
      </c>
      <c r="W486">
        <f>VLOOKUP($G486,county_facts!$A:$BB,19,FALSE)</f>
        <v>88.6</v>
      </c>
      <c r="X486">
        <f>VLOOKUP($G486,county_facts!$A:$BB,20,FALSE)</f>
        <v>84.4</v>
      </c>
      <c r="Y486">
        <f>VLOOKUP($G486,county_facts!$A:$BB,21,FALSE)</f>
        <v>1.1000000000000001</v>
      </c>
      <c r="Z486">
        <f>VLOOKUP($G486,county_facts!$A:$BB,22,FALSE)</f>
        <v>2.1</v>
      </c>
      <c r="AA486">
        <f>VLOOKUP($G486,county_facts!$A:$BB,23,FALSE)</f>
        <v>88.8</v>
      </c>
      <c r="AB486">
        <f>VLOOKUP($G486,county_facts!$A:$BB,24,FALSE)</f>
        <v>18.399999999999999</v>
      </c>
      <c r="AC486">
        <f>VLOOKUP($G486,county_facts!$A:$BB,25,FALSE)</f>
        <v>169</v>
      </c>
      <c r="AD486">
        <f>VLOOKUP($G486,county_facts!$A:$BB,26,FALSE)</f>
        <v>23</v>
      </c>
      <c r="AE486">
        <f>VLOOKUP($G486,county_facts!$A:$BB,27,FALSE)</f>
        <v>1450</v>
      </c>
      <c r="AF486">
        <f>VLOOKUP($G486,county_facts!$A:$BB,28,FALSE)</f>
        <v>80.8</v>
      </c>
      <c r="AG486">
        <f>VLOOKUP($G486,county_facts!$A:$BB,29,FALSE)</f>
        <v>1.8</v>
      </c>
      <c r="AH486">
        <f>VLOOKUP($G486,county_facts!$A:$BB,30,FALSE)</f>
        <v>121800</v>
      </c>
      <c r="AI486">
        <f>VLOOKUP($G486,county_facts!$A:$BB,31,FALSE)</f>
        <v>780</v>
      </c>
      <c r="AJ486">
        <f>VLOOKUP($G486,county_facts!$A:$BB,32,FALSE)</f>
        <v>2.19</v>
      </c>
      <c r="AK486">
        <f>VLOOKUP($G486,county_facts!$A:$BB,33,FALSE)</f>
        <v>22880</v>
      </c>
      <c r="AL486">
        <f>VLOOKUP($G486,county_facts!$A:$BB,34,FALSE)</f>
        <v>37750</v>
      </c>
      <c r="AM486">
        <f>VLOOKUP($G486,county_facts!$A:$BB,35,FALSE)</f>
        <v>14.9</v>
      </c>
      <c r="AN486">
        <f>VLOOKUP($G486,county_facts!$A:$BB,36,FALSE)</f>
        <v>53</v>
      </c>
      <c r="AO486">
        <f>VLOOKUP($G486,county_facts!$A:$BB,37,FALSE)</f>
        <v>0</v>
      </c>
      <c r="AP486">
        <f>VLOOKUP($G486,county_facts!$A:$BB,38,FALSE)</f>
        <v>0</v>
      </c>
      <c r="AQ486">
        <f>VLOOKUP($G486,county_facts!$A:$BB,39,FALSE)</f>
        <v>149</v>
      </c>
      <c r="AR486">
        <f>VLOOKUP($G486,county_facts!$A:$BB,40,FALSE)</f>
        <v>349</v>
      </c>
      <c r="AS486">
        <f>VLOOKUP($G486,county_facts!$A:$BB,41,FALSE)</f>
        <v>0</v>
      </c>
      <c r="AT486">
        <f>VLOOKUP($G486,county_facts!$A:$BB,42,FALSE)</f>
        <v>0</v>
      </c>
      <c r="AU486">
        <f>VLOOKUP($G486,county_facts!$A:$BB,43,FALSE)</f>
        <v>0</v>
      </c>
      <c r="AV486">
        <f>VLOOKUP($G486,county_facts!$A:$BB,44,FALSE)</f>
        <v>0</v>
      </c>
      <c r="AW486">
        <f>VLOOKUP($G486,county_facts!$A:$BB,45,FALSE)</f>
        <v>0</v>
      </c>
      <c r="AX486">
        <f>VLOOKUP($G486,county_facts!$A:$BB,46,FALSE)</f>
        <v>0</v>
      </c>
      <c r="AY486">
        <f>VLOOKUP($G486,county_facts!$A:$BB,47,FALSE)</f>
        <v>0</v>
      </c>
      <c r="AZ486">
        <f>VLOOKUP($G486,county_facts!$A:$BB,48,FALSE)</f>
        <v>19209</v>
      </c>
      <c r="BA486">
        <f>VLOOKUP($G486,county_facts!$A:$BB,49,FALSE)</f>
        <v>15039</v>
      </c>
      <c r="BB486">
        <f>VLOOKUP($G486,county_facts!$A:$BB,50,FALSE)</f>
        <v>7961</v>
      </c>
      <c r="BC486">
        <f>VLOOKUP($G486,county_facts!$A:$BB,51,FALSE)</f>
        <v>1659</v>
      </c>
      <c r="BD486">
        <f>VLOOKUP($G486,county_facts!$A:$BB,52,FALSE)</f>
        <v>1</v>
      </c>
      <c r="BE486">
        <f>VLOOKUP($G486,county_facts!$A:$BB,53,FALSE)</f>
        <v>1067.05</v>
      </c>
      <c r="BF486">
        <f>VLOOKUP($G486,county_facts!$A:$BB,54,FALSE)</f>
        <v>1.9</v>
      </c>
    </row>
    <row r="487" spans="1:58" x14ac:dyDescent="0.3">
      <c r="A487" t="s">
        <v>6</v>
      </c>
      <c r="B487" t="s">
        <v>226</v>
      </c>
      <c r="C487">
        <v>38</v>
      </c>
      <c r="D487" t="s">
        <v>189</v>
      </c>
      <c r="E487">
        <v>109</v>
      </c>
      <c r="F487">
        <v>0.34862385299999998</v>
      </c>
      <c r="G487">
        <v>8033</v>
      </c>
      <c r="H487">
        <f>VLOOKUP($G487,county_facts!$A:$BB,4,FALSE)</f>
        <v>1978</v>
      </c>
      <c r="I487">
        <f>VLOOKUP($G487,county_facts!$A:$BB,5,FALSE)</f>
        <v>2064</v>
      </c>
      <c r="J487">
        <f>VLOOKUP($G487,county_facts!$A:$BB,6,FALSE)</f>
        <v>-4.2</v>
      </c>
      <c r="K487">
        <f>VLOOKUP($G487,county_facts!$A:$BB,7,FALSE)</f>
        <v>2064</v>
      </c>
      <c r="L487">
        <f>VLOOKUP($G487,county_facts!$A:$BB,8,FALSE)</f>
        <v>4.9000000000000004</v>
      </c>
      <c r="M487">
        <f>VLOOKUP($G487,county_facts!$A:$BB,9,FALSE)</f>
        <v>20.399999999999999</v>
      </c>
      <c r="N487">
        <f>VLOOKUP($G487,county_facts!$A:$BB,10,FALSE)</f>
        <v>22</v>
      </c>
      <c r="O487">
        <f>VLOOKUP($G487,county_facts!$A:$BB,11,FALSE)</f>
        <v>48</v>
      </c>
      <c r="P487">
        <f>VLOOKUP($G487,county_facts!$A:$BB,12,FALSE)</f>
        <v>93.2</v>
      </c>
      <c r="Q487">
        <f>VLOOKUP($G487,county_facts!$A:$BB,13,FALSE)</f>
        <v>0.3</v>
      </c>
      <c r="R487">
        <f>VLOOKUP($G487,county_facts!$A:$BB,14,FALSE)</f>
        <v>3.6</v>
      </c>
      <c r="S487">
        <f>VLOOKUP($G487,county_facts!$A:$BB,15,FALSE)</f>
        <v>0.3</v>
      </c>
      <c r="T487">
        <f>VLOOKUP($G487,county_facts!$A:$BB,16,FALSE)</f>
        <v>0.1</v>
      </c>
      <c r="U487">
        <f>VLOOKUP($G487,county_facts!$A:$BB,17,FALSE)</f>
        <v>2.6</v>
      </c>
      <c r="V487">
        <f>VLOOKUP($G487,county_facts!$A:$BB,18,FALSE)</f>
        <v>5.0999999999999996</v>
      </c>
      <c r="W487">
        <f>VLOOKUP($G487,county_facts!$A:$BB,19,FALSE)</f>
        <v>88.6</v>
      </c>
      <c r="X487">
        <f>VLOOKUP($G487,county_facts!$A:$BB,20,FALSE)</f>
        <v>84.4</v>
      </c>
      <c r="Y487">
        <f>VLOOKUP($G487,county_facts!$A:$BB,21,FALSE)</f>
        <v>1.1000000000000001</v>
      </c>
      <c r="Z487">
        <f>VLOOKUP($G487,county_facts!$A:$BB,22,FALSE)</f>
        <v>2.1</v>
      </c>
      <c r="AA487">
        <f>VLOOKUP($G487,county_facts!$A:$BB,23,FALSE)</f>
        <v>88.8</v>
      </c>
      <c r="AB487">
        <f>VLOOKUP($G487,county_facts!$A:$BB,24,FALSE)</f>
        <v>18.399999999999999</v>
      </c>
      <c r="AC487">
        <f>VLOOKUP($G487,county_facts!$A:$BB,25,FALSE)</f>
        <v>169</v>
      </c>
      <c r="AD487">
        <f>VLOOKUP($G487,county_facts!$A:$BB,26,FALSE)</f>
        <v>23</v>
      </c>
      <c r="AE487">
        <f>VLOOKUP($G487,county_facts!$A:$BB,27,FALSE)</f>
        <v>1450</v>
      </c>
      <c r="AF487">
        <f>VLOOKUP($G487,county_facts!$A:$BB,28,FALSE)</f>
        <v>80.8</v>
      </c>
      <c r="AG487">
        <f>VLOOKUP($G487,county_facts!$A:$BB,29,FALSE)</f>
        <v>1.8</v>
      </c>
      <c r="AH487">
        <f>VLOOKUP($G487,county_facts!$A:$BB,30,FALSE)</f>
        <v>121800</v>
      </c>
      <c r="AI487">
        <f>VLOOKUP($G487,county_facts!$A:$BB,31,FALSE)</f>
        <v>780</v>
      </c>
      <c r="AJ487">
        <f>VLOOKUP($G487,county_facts!$A:$BB,32,FALSE)</f>
        <v>2.19</v>
      </c>
      <c r="AK487">
        <f>VLOOKUP($G487,county_facts!$A:$BB,33,FALSE)</f>
        <v>22880</v>
      </c>
      <c r="AL487">
        <f>VLOOKUP($G487,county_facts!$A:$BB,34,FALSE)</f>
        <v>37750</v>
      </c>
      <c r="AM487">
        <f>VLOOKUP($G487,county_facts!$A:$BB,35,FALSE)</f>
        <v>14.9</v>
      </c>
      <c r="AN487">
        <f>VLOOKUP($G487,county_facts!$A:$BB,36,FALSE)</f>
        <v>53</v>
      </c>
      <c r="AO487">
        <f>VLOOKUP($G487,county_facts!$A:$BB,37,FALSE)</f>
        <v>0</v>
      </c>
      <c r="AP487">
        <f>VLOOKUP($G487,county_facts!$A:$BB,38,FALSE)</f>
        <v>0</v>
      </c>
      <c r="AQ487">
        <f>VLOOKUP($G487,county_facts!$A:$BB,39,FALSE)</f>
        <v>149</v>
      </c>
      <c r="AR487">
        <f>VLOOKUP($G487,county_facts!$A:$BB,40,FALSE)</f>
        <v>349</v>
      </c>
      <c r="AS487">
        <f>VLOOKUP($G487,county_facts!$A:$BB,41,FALSE)</f>
        <v>0</v>
      </c>
      <c r="AT487">
        <f>VLOOKUP($G487,county_facts!$A:$BB,42,FALSE)</f>
        <v>0</v>
      </c>
      <c r="AU487">
        <f>VLOOKUP($G487,county_facts!$A:$BB,43,FALSE)</f>
        <v>0</v>
      </c>
      <c r="AV487">
        <f>VLOOKUP($G487,county_facts!$A:$BB,44,FALSE)</f>
        <v>0</v>
      </c>
      <c r="AW487">
        <f>VLOOKUP($G487,county_facts!$A:$BB,45,FALSE)</f>
        <v>0</v>
      </c>
      <c r="AX487">
        <f>VLOOKUP($G487,county_facts!$A:$BB,46,FALSE)</f>
        <v>0</v>
      </c>
      <c r="AY487">
        <f>VLOOKUP($G487,county_facts!$A:$BB,47,FALSE)</f>
        <v>0</v>
      </c>
      <c r="AZ487">
        <f>VLOOKUP($G487,county_facts!$A:$BB,48,FALSE)</f>
        <v>19209</v>
      </c>
      <c r="BA487">
        <f>VLOOKUP($G487,county_facts!$A:$BB,49,FALSE)</f>
        <v>15039</v>
      </c>
      <c r="BB487">
        <f>VLOOKUP($G487,county_facts!$A:$BB,50,FALSE)</f>
        <v>7961</v>
      </c>
      <c r="BC487">
        <f>VLOOKUP($G487,county_facts!$A:$BB,51,FALSE)</f>
        <v>1659</v>
      </c>
      <c r="BD487">
        <f>VLOOKUP($G487,county_facts!$A:$BB,52,FALSE)</f>
        <v>1</v>
      </c>
      <c r="BE487">
        <f>VLOOKUP($G487,county_facts!$A:$BB,53,FALSE)</f>
        <v>1067.05</v>
      </c>
      <c r="BF487">
        <f>VLOOKUP($G487,county_facts!$A:$BB,54,FALSE)</f>
        <v>1.9</v>
      </c>
    </row>
    <row r="488" spans="1:58" x14ac:dyDescent="0.3">
      <c r="A488" t="s">
        <v>9</v>
      </c>
      <c r="B488" t="s">
        <v>227</v>
      </c>
      <c r="C488">
        <v>54694</v>
      </c>
      <c r="D488" t="s">
        <v>189</v>
      </c>
      <c r="E488">
        <v>85897</v>
      </c>
      <c r="F488">
        <v>0.63673935100000001</v>
      </c>
      <c r="G488">
        <v>8031</v>
      </c>
      <c r="H488">
        <f>VLOOKUP($G488,county_facts!$A:$BB,4,FALSE)</f>
        <v>663862</v>
      </c>
      <c r="I488">
        <f>VLOOKUP($G488,county_facts!$A:$BB,5,FALSE)</f>
        <v>600025</v>
      </c>
      <c r="J488">
        <f>VLOOKUP($G488,county_facts!$A:$BB,6,FALSE)</f>
        <v>10.6</v>
      </c>
      <c r="K488">
        <f>VLOOKUP($G488,county_facts!$A:$BB,7,FALSE)</f>
        <v>600158</v>
      </c>
      <c r="L488">
        <f>VLOOKUP($G488,county_facts!$A:$BB,8,FALSE)</f>
        <v>6.8</v>
      </c>
      <c r="M488">
        <f>VLOOKUP($G488,county_facts!$A:$BB,9,FALSE)</f>
        <v>20.9</v>
      </c>
      <c r="N488">
        <f>VLOOKUP($G488,county_facts!$A:$BB,10,FALSE)</f>
        <v>10.9</v>
      </c>
      <c r="O488">
        <f>VLOOKUP($G488,county_facts!$A:$BB,11,FALSE)</f>
        <v>50</v>
      </c>
      <c r="P488">
        <f>VLOOKUP($G488,county_facts!$A:$BB,12,FALSE)</f>
        <v>80.7</v>
      </c>
      <c r="Q488">
        <f>VLOOKUP($G488,county_facts!$A:$BB,13,FALSE)</f>
        <v>10.199999999999999</v>
      </c>
      <c r="R488">
        <f>VLOOKUP($G488,county_facts!$A:$BB,14,FALSE)</f>
        <v>2</v>
      </c>
      <c r="S488">
        <f>VLOOKUP($G488,county_facts!$A:$BB,15,FALSE)</f>
        <v>3.8</v>
      </c>
      <c r="T488">
        <f>VLOOKUP($G488,county_facts!$A:$BB,16,FALSE)</f>
        <v>0.2</v>
      </c>
      <c r="U488">
        <f>VLOOKUP($G488,county_facts!$A:$BB,17,FALSE)</f>
        <v>3.1</v>
      </c>
      <c r="V488">
        <f>VLOOKUP($G488,county_facts!$A:$BB,18,FALSE)</f>
        <v>30.8</v>
      </c>
      <c r="W488">
        <f>VLOOKUP($G488,county_facts!$A:$BB,19,FALSE)</f>
        <v>53.4</v>
      </c>
      <c r="X488">
        <f>VLOOKUP($G488,county_facts!$A:$BB,20,FALSE)</f>
        <v>77.3</v>
      </c>
      <c r="Y488">
        <f>VLOOKUP($G488,county_facts!$A:$BB,21,FALSE)</f>
        <v>15.8</v>
      </c>
      <c r="Z488">
        <f>VLOOKUP($G488,county_facts!$A:$BB,22,FALSE)</f>
        <v>26.9</v>
      </c>
      <c r="AA488">
        <f>VLOOKUP($G488,county_facts!$A:$BB,23,FALSE)</f>
        <v>85.4</v>
      </c>
      <c r="AB488">
        <f>VLOOKUP($G488,county_facts!$A:$BB,24,FALSE)</f>
        <v>42.9</v>
      </c>
      <c r="AC488">
        <f>VLOOKUP($G488,county_facts!$A:$BB,25,FALSE)</f>
        <v>34001</v>
      </c>
      <c r="AD488">
        <f>VLOOKUP($G488,county_facts!$A:$BB,26,FALSE)</f>
        <v>24.6</v>
      </c>
      <c r="AE488">
        <f>VLOOKUP($G488,county_facts!$A:$BB,27,FALSE)</f>
        <v>298864</v>
      </c>
      <c r="AF488">
        <f>VLOOKUP($G488,county_facts!$A:$BB,28,FALSE)</f>
        <v>50.2</v>
      </c>
      <c r="AG488">
        <f>VLOOKUP($G488,county_facts!$A:$BB,29,FALSE)</f>
        <v>45.7</v>
      </c>
      <c r="AH488">
        <f>VLOOKUP($G488,county_facts!$A:$BB,30,FALSE)</f>
        <v>249100</v>
      </c>
      <c r="AI488">
        <f>VLOOKUP($G488,county_facts!$A:$BB,31,FALSE)</f>
        <v>266069</v>
      </c>
      <c r="AJ488">
        <f>VLOOKUP($G488,county_facts!$A:$BB,32,FALSE)</f>
        <v>2.27</v>
      </c>
      <c r="AK488">
        <f>VLOOKUP($G488,county_facts!$A:$BB,33,FALSE)</f>
        <v>33251</v>
      </c>
      <c r="AL488">
        <f>VLOOKUP($G488,county_facts!$A:$BB,34,FALSE)</f>
        <v>50313</v>
      </c>
      <c r="AM488">
        <f>VLOOKUP($G488,county_facts!$A:$BB,35,FALSE)</f>
        <v>19.100000000000001</v>
      </c>
      <c r="AN488">
        <f>VLOOKUP($G488,county_facts!$A:$BB,36,FALSE)</f>
        <v>22834</v>
      </c>
      <c r="AO488">
        <f>VLOOKUP($G488,county_facts!$A:$BB,37,FALSE)</f>
        <v>399744</v>
      </c>
      <c r="AP488">
        <f>VLOOKUP($G488,county_facts!$A:$BB,38,FALSE)</f>
        <v>2.2000000000000002</v>
      </c>
      <c r="AQ488">
        <f>VLOOKUP($G488,county_facts!$A:$BB,39,FALSE)</f>
        <v>59296</v>
      </c>
      <c r="AR488">
        <f>VLOOKUP($G488,county_facts!$A:$BB,40,FALSE)</f>
        <v>67500</v>
      </c>
      <c r="AS488">
        <f>VLOOKUP($G488,county_facts!$A:$BB,41,FALSE)</f>
        <v>4.3</v>
      </c>
      <c r="AT488">
        <f>VLOOKUP($G488,county_facts!$A:$BB,42,FALSE)</f>
        <v>1.1000000000000001</v>
      </c>
      <c r="AU488">
        <f>VLOOKUP($G488,county_facts!$A:$BB,43,FALSE)</f>
        <v>3.7</v>
      </c>
      <c r="AV488">
        <f>VLOOKUP($G488,county_facts!$A:$BB,44,FALSE)</f>
        <v>0</v>
      </c>
      <c r="AW488">
        <f>VLOOKUP($G488,county_facts!$A:$BB,45,FALSE)</f>
        <v>8.6999999999999993</v>
      </c>
      <c r="AX488">
        <f>VLOOKUP($G488,county_facts!$A:$BB,46,FALSE)</f>
        <v>30.2</v>
      </c>
      <c r="AY488">
        <f>VLOOKUP($G488,county_facts!$A:$BB,47,FALSE)</f>
        <v>5189894</v>
      </c>
      <c r="AZ488">
        <f>VLOOKUP($G488,county_facts!$A:$BB,48,FALSE)</f>
        <v>14920938</v>
      </c>
      <c r="BA488">
        <f>VLOOKUP($G488,county_facts!$A:$BB,49,FALSE)</f>
        <v>6835351</v>
      </c>
      <c r="BB488">
        <f>VLOOKUP($G488,county_facts!$A:$BB,50,FALSE)</f>
        <v>11810</v>
      </c>
      <c r="BC488">
        <f>VLOOKUP($G488,county_facts!$A:$BB,51,FALSE)</f>
        <v>2279048</v>
      </c>
      <c r="BD488">
        <f>VLOOKUP($G488,county_facts!$A:$BB,52,FALSE)</f>
        <v>5958</v>
      </c>
      <c r="BE488">
        <f>VLOOKUP($G488,county_facts!$A:$BB,53,FALSE)</f>
        <v>153</v>
      </c>
      <c r="BF488">
        <f>VLOOKUP($G488,county_facts!$A:$BB,54,FALSE)</f>
        <v>3922.6</v>
      </c>
    </row>
    <row r="489" spans="1:58" x14ac:dyDescent="0.3">
      <c r="A489" t="s">
        <v>6</v>
      </c>
      <c r="B489" t="s">
        <v>227</v>
      </c>
      <c r="C489">
        <v>31203</v>
      </c>
      <c r="D489" t="s">
        <v>189</v>
      </c>
      <c r="E489">
        <v>85897</v>
      </c>
      <c r="F489">
        <v>0.36326064899999999</v>
      </c>
      <c r="G489">
        <v>8031</v>
      </c>
      <c r="H489">
        <f>VLOOKUP($G489,county_facts!$A:$BB,4,FALSE)</f>
        <v>663862</v>
      </c>
      <c r="I489">
        <f>VLOOKUP($G489,county_facts!$A:$BB,5,FALSE)</f>
        <v>600025</v>
      </c>
      <c r="J489">
        <f>VLOOKUP($G489,county_facts!$A:$BB,6,FALSE)</f>
        <v>10.6</v>
      </c>
      <c r="K489">
        <f>VLOOKUP($G489,county_facts!$A:$BB,7,FALSE)</f>
        <v>600158</v>
      </c>
      <c r="L489">
        <f>VLOOKUP($G489,county_facts!$A:$BB,8,FALSE)</f>
        <v>6.8</v>
      </c>
      <c r="M489">
        <f>VLOOKUP($G489,county_facts!$A:$BB,9,FALSE)</f>
        <v>20.9</v>
      </c>
      <c r="N489">
        <f>VLOOKUP($G489,county_facts!$A:$BB,10,FALSE)</f>
        <v>10.9</v>
      </c>
      <c r="O489">
        <f>VLOOKUP($G489,county_facts!$A:$BB,11,FALSE)</f>
        <v>50</v>
      </c>
      <c r="P489">
        <f>VLOOKUP($G489,county_facts!$A:$BB,12,FALSE)</f>
        <v>80.7</v>
      </c>
      <c r="Q489">
        <f>VLOOKUP($G489,county_facts!$A:$BB,13,FALSE)</f>
        <v>10.199999999999999</v>
      </c>
      <c r="R489">
        <f>VLOOKUP($G489,county_facts!$A:$BB,14,FALSE)</f>
        <v>2</v>
      </c>
      <c r="S489">
        <f>VLOOKUP($G489,county_facts!$A:$BB,15,FALSE)</f>
        <v>3.8</v>
      </c>
      <c r="T489">
        <f>VLOOKUP($G489,county_facts!$A:$BB,16,FALSE)</f>
        <v>0.2</v>
      </c>
      <c r="U489">
        <f>VLOOKUP($G489,county_facts!$A:$BB,17,FALSE)</f>
        <v>3.1</v>
      </c>
      <c r="V489">
        <f>VLOOKUP($G489,county_facts!$A:$BB,18,FALSE)</f>
        <v>30.8</v>
      </c>
      <c r="W489">
        <f>VLOOKUP($G489,county_facts!$A:$BB,19,FALSE)</f>
        <v>53.4</v>
      </c>
      <c r="X489">
        <f>VLOOKUP($G489,county_facts!$A:$BB,20,FALSE)</f>
        <v>77.3</v>
      </c>
      <c r="Y489">
        <f>VLOOKUP($G489,county_facts!$A:$BB,21,FALSE)</f>
        <v>15.8</v>
      </c>
      <c r="Z489">
        <f>VLOOKUP($G489,county_facts!$A:$BB,22,FALSE)</f>
        <v>26.9</v>
      </c>
      <c r="AA489">
        <f>VLOOKUP($G489,county_facts!$A:$BB,23,FALSE)</f>
        <v>85.4</v>
      </c>
      <c r="AB489">
        <f>VLOOKUP($G489,county_facts!$A:$BB,24,FALSE)</f>
        <v>42.9</v>
      </c>
      <c r="AC489">
        <f>VLOOKUP($G489,county_facts!$A:$BB,25,FALSE)</f>
        <v>34001</v>
      </c>
      <c r="AD489">
        <f>VLOOKUP($G489,county_facts!$A:$BB,26,FALSE)</f>
        <v>24.6</v>
      </c>
      <c r="AE489">
        <f>VLOOKUP($G489,county_facts!$A:$BB,27,FALSE)</f>
        <v>298864</v>
      </c>
      <c r="AF489">
        <f>VLOOKUP($G489,county_facts!$A:$BB,28,FALSE)</f>
        <v>50.2</v>
      </c>
      <c r="AG489">
        <f>VLOOKUP($G489,county_facts!$A:$BB,29,FALSE)</f>
        <v>45.7</v>
      </c>
      <c r="AH489">
        <f>VLOOKUP($G489,county_facts!$A:$BB,30,FALSE)</f>
        <v>249100</v>
      </c>
      <c r="AI489">
        <f>VLOOKUP($G489,county_facts!$A:$BB,31,FALSE)</f>
        <v>266069</v>
      </c>
      <c r="AJ489">
        <f>VLOOKUP($G489,county_facts!$A:$BB,32,FALSE)</f>
        <v>2.27</v>
      </c>
      <c r="AK489">
        <f>VLOOKUP($G489,county_facts!$A:$BB,33,FALSE)</f>
        <v>33251</v>
      </c>
      <c r="AL489">
        <f>VLOOKUP($G489,county_facts!$A:$BB,34,FALSE)</f>
        <v>50313</v>
      </c>
      <c r="AM489">
        <f>VLOOKUP($G489,county_facts!$A:$BB,35,FALSE)</f>
        <v>19.100000000000001</v>
      </c>
      <c r="AN489">
        <f>VLOOKUP($G489,county_facts!$A:$BB,36,FALSE)</f>
        <v>22834</v>
      </c>
      <c r="AO489">
        <f>VLOOKUP($G489,county_facts!$A:$BB,37,FALSE)</f>
        <v>399744</v>
      </c>
      <c r="AP489">
        <f>VLOOKUP($G489,county_facts!$A:$BB,38,FALSE)</f>
        <v>2.2000000000000002</v>
      </c>
      <c r="AQ489">
        <f>VLOOKUP($G489,county_facts!$A:$BB,39,FALSE)</f>
        <v>59296</v>
      </c>
      <c r="AR489">
        <f>VLOOKUP($G489,county_facts!$A:$BB,40,FALSE)</f>
        <v>67500</v>
      </c>
      <c r="AS489">
        <f>VLOOKUP($G489,county_facts!$A:$BB,41,FALSE)</f>
        <v>4.3</v>
      </c>
      <c r="AT489">
        <f>VLOOKUP($G489,county_facts!$A:$BB,42,FALSE)</f>
        <v>1.1000000000000001</v>
      </c>
      <c r="AU489">
        <f>VLOOKUP($G489,county_facts!$A:$BB,43,FALSE)</f>
        <v>3.7</v>
      </c>
      <c r="AV489">
        <f>VLOOKUP($G489,county_facts!$A:$BB,44,FALSE)</f>
        <v>0</v>
      </c>
      <c r="AW489">
        <f>VLOOKUP($G489,county_facts!$A:$BB,45,FALSE)</f>
        <v>8.6999999999999993</v>
      </c>
      <c r="AX489">
        <f>VLOOKUP($G489,county_facts!$A:$BB,46,FALSE)</f>
        <v>30.2</v>
      </c>
      <c r="AY489">
        <f>VLOOKUP($G489,county_facts!$A:$BB,47,FALSE)</f>
        <v>5189894</v>
      </c>
      <c r="AZ489">
        <f>VLOOKUP($G489,county_facts!$A:$BB,48,FALSE)</f>
        <v>14920938</v>
      </c>
      <c r="BA489">
        <f>VLOOKUP($G489,county_facts!$A:$BB,49,FALSE)</f>
        <v>6835351</v>
      </c>
      <c r="BB489">
        <f>VLOOKUP($G489,county_facts!$A:$BB,50,FALSE)</f>
        <v>11810</v>
      </c>
      <c r="BC489">
        <f>VLOOKUP($G489,county_facts!$A:$BB,51,FALSE)</f>
        <v>2279048</v>
      </c>
      <c r="BD489">
        <f>VLOOKUP($G489,county_facts!$A:$BB,52,FALSE)</f>
        <v>5958</v>
      </c>
      <c r="BE489">
        <f>VLOOKUP($G489,county_facts!$A:$BB,53,FALSE)</f>
        <v>153</v>
      </c>
      <c r="BF489">
        <f>VLOOKUP($G489,county_facts!$A:$BB,54,FALSE)</f>
        <v>3922.6</v>
      </c>
    </row>
    <row r="490" spans="1:58" x14ac:dyDescent="0.3">
      <c r="A490" t="s">
        <v>9</v>
      </c>
      <c r="B490" t="s">
        <v>228</v>
      </c>
      <c r="C490">
        <v>1346</v>
      </c>
      <c r="D490" t="s">
        <v>189</v>
      </c>
      <c r="E490">
        <v>2118</v>
      </c>
      <c r="F490">
        <v>0.63550519400000005</v>
      </c>
      <c r="G490">
        <v>8029</v>
      </c>
      <c r="H490">
        <f>VLOOKUP($G490,county_facts!$A:$BB,4,FALSE)</f>
        <v>29870</v>
      </c>
      <c r="I490">
        <f>VLOOKUP($G490,county_facts!$A:$BB,5,FALSE)</f>
        <v>30952</v>
      </c>
      <c r="J490">
        <f>VLOOKUP($G490,county_facts!$A:$BB,6,FALSE)</f>
        <v>-3.5</v>
      </c>
      <c r="K490">
        <f>VLOOKUP($G490,county_facts!$A:$BB,7,FALSE)</f>
        <v>30952</v>
      </c>
      <c r="L490">
        <f>VLOOKUP($G490,county_facts!$A:$BB,8,FALSE)</f>
        <v>5.0999999999999996</v>
      </c>
      <c r="M490">
        <f>VLOOKUP($G490,county_facts!$A:$BB,9,FALSE)</f>
        <v>20.9</v>
      </c>
      <c r="N490">
        <f>VLOOKUP($G490,county_facts!$A:$BB,10,FALSE)</f>
        <v>23.5</v>
      </c>
      <c r="O490">
        <f>VLOOKUP($G490,county_facts!$A:$BB,11,FALSE)</f>
        <v>50.1</v>
      </c>
      <c r="P490">
        <f>VLOOKUP($G490,county_facts!$A:$BB,12,FALSE)</f>
        <v>95.2</v>
      </c>
      <c r="Q490">
        <f>VLOOKUP($G490,county_facts!$A:$BB,13,FALSE)</f>
        <v>0.7</v>
      </c>
      <c r="R490">
        <f>VLOOKUP($G490,county_facts!$A:$BB,14,FALSE)</f>
        <v>1.3</v>
      </c>
      <c r="S490">
        <f>VLOOKUP($G490,county_facts!$A:$BB,15,FALSE)</f>
        <v>0.8</v>
      </c>
      <c r="T490">
        <f>VLOOKUP($G490,county_facts!$A:$BB,16,FALSE)</f>
        <v>0.1</v>
      </c>
      <c r="U490">
        <f>VLOOKUP($G490,county_facts!$A:$BB,17,FALSE)</f>
        <v>1.8</v>
      </c>
      <c r="V490">
        <f>VLOOKUP($G490,county_facts!$A:$BB,18,FALSE)</f>
        <v>14.7</v>
      </c>
      <c r="W490">
        <f>VLOOKUP($G490,county_facts!$A:$BB,19,FALSE)</f>
        <v>82.2</v>
      </c>
      <c r="X490">
        <f>VLOOKUP($G490,county_facts!$A:$BB,20,FALSE)</f>
        <v>85.6</v>
      </c>
      <c r="Y490">
        <f>VLOOKUP($G490,county_facts!$A:$BB,21,FALSE)</f>
        <v>4.5</v>
      </c>
      <c r="Z490">
        <f>VLOOKUP($G490,county_facts!$A:$BB,22,FALSE)</f>
        <v>9.8000000000000007</v>
      </c>
      <c r="AA490">
        <f>VLOOKUP($G490,county_facts!$A:$BB,23,FALSE)</f>
        <v>87.8</v>
      </c>
      <c r="AB490">
        <f>VLOOKUP($G490,county_facts!$A:$BB,24,FALSE)</f>
        <v>18.3</v>
      </c>
      <c r="AC490">
        <f>VLOOKUP($G490,county_facts!$A:$BB,25,FALSE)</f>
        <v>3493</v>
      </c>
      <c r="AD490">
        <f>VLOOKUP($G490,county_facts!$A:$BB,26,FALSE)</f>
        <v>24.8</v>
      </c>
      <c r="AE490">
        <f>VLOOKUP($G490,county_facts!$A:$BB,27,FALSE)</f>
        <v>14485</v>
      </c>
      <c r="AF490">
        <f>VLOOKUP($G490,county_facts!$A:$BB,28,FALSE)</f>
        <v>75.7</v>
      </c>
      <c r="AG490">
        <f>VLOOKUP($G490,county_facts!$A:$BB,29,FALSE)</f>
        <v>5.7</v>
      </c>
      <c r="AH490">
        <f>VLOOKUP($G490,county_facts!$A:$BB,30,FALSE)</f>
        <v>191200</v>
      </c>
      <c r="AI490">
        <f>VLOOKUP($G490,county_facts!$A:$BB,31,FALSE)</f>
        <v>12671</v>
      </c>
      <c r="AJ490">
        <f>VLOOKUP($G490,county_facts!$A:$BB,32,FALSE)</f>
        <v>2.33</v>
      </c>
      <c r="AK490">
        <f>VLOOKUP($G490,county_facts!$A:$BB,33,FALSE)</f>
        <v>24771</v>
      </c>
      <c r="AL490">
        <f>VLOOKUP($G490,county_facts!$A:$BB,34,FALSE)</f>
        <v>42078</v>
      </c>
      <c r="AM490">
        <f>VLOOKUP($G490,county_facts!$A:$BB,35,FALSE)</f>
        <v>15.5</v>
      </c>
      <c r="AN490">
        <f>VLOOKUP($G490,county_facts!$A:$BB,36,FALSE)</f>
        <v>818</v>
      </c>
      <c r="AO490">
        <f>VLOOKUP($G490,county_facts!$A:$BB,37,FALSE)</f>
        <v>6620</v>
      </c>
      <c r="AP490">
        <f>VLOOKUP($G490,county_facts!$A:$BB,38,FALSE)</f>
        <v>-1.1000000000000001</v>
      </c>
      <c r="AQ490">
        <f>VLOOKUP($G490,county_facts!$A:$BB,39,FALSE)</f>
        <v>2656</v>
      </c>
      <c r="AR490">
        <f>VLOOKUP($G490,county_facts!$A:$BB,40,FALSE)</f>
        <v>4029</v>
      </c>
      <c r="AS490">
        <f>VLOOKUP($G490,county_facts!$A:$BB,41,FALSE)</f>
        <v>0</v>
      </c>
      <c r="AT490">
        <f>VLOOKUP($G490,county_facts!$A:$BB,42,FALSE)</f>
        <v>0</v>
      </c>
      <c r="AU490">
        <f>VLOOKUP($G490,county_facts!$A:$BB,43,FALSE)</f>
        <v>0</v>
      </c>
      <c r="AV490">
        <f>VLOOKUP($G490,county_facts!$A:$BB,44,FALSE)</f>
        <v>0</v>
      </c>
      <c r="AW490">
        <f>VLOOKUP($G490,county_facts!$A:$BB,45,FALSE)</f>
        <v>0</v>
      </c>
      <c r="AX490">
        <f>VLOOKUP($G490,county_facts!$A:$BB,46,FALSE)</f>
        <v>0</v>
      </c>
      <c r="AY490">
        <f>VLOOKUP($G490,county_facts!$A:$BB,47,FALSE)</f>
        <v>141382</v>
      </c>
      <c r="AZ490">
        <f>VLOOKUP($G490,county_facts!$A:$BB,48,FALSE)</f>
        <v>60887</v>
      </c>
      <c r="BA490">
        <f>VLOOKUP($G490,county_facts!$A:$BB,49,FALSE)</f>
        <v>312871</v>
      </c>
      <c r="BB490">
        <f>VLOOKUP($G490,county_facts!$A:$BB,50,FALSE)</f>
        <v>10353</v>
      </c>
      <c r="BC490">
        <f>VLOOKUP($G490,county_facts!$A:$BB,51,FALSE)</f>
        <v>26912</v>
      </c>
      <c r="BD490">
        <f>VLOOKUP($G490,county_facts!$A:$BB,52,FALSE)</f>
        <v>47</v>
      </c>
      <c r="BE490">
        <f>VLOOKUP($G490,county_facts!$A:$BB,53,FALSE)</f>
        <v>1142.05</v>
      </c>
      <c r="BF490">
        <f>VLOOKUP($G490,county_facts!$A:$BB,54,FALSE)</f>
        <v>27.1</v>
      </c>
    </row>
    <row r="491" spans="1:58" x14ac:dyDescent="0.3">
      <c r="A491" t="s">
        <v>6</v>
      </c>
      <c r="B491" t="s">
        <v>228</v>
      </c>
      <c r="C491">
        <v>772</v>
      </c>
      <c r="D491" t="s">
        <v>189</v>
      </c>
      <c r="E491">
        <v>2118</v>
      </c>
      <c r="F491">
        <v>0.364494806</v>
      </c>
      <c r="G491">
        <v>8029</v>
      </c>
      <c r="H491">
        <f>VLOOKUP($G491,county_facts!$A:$BB,4,FALSE)</f>
        <v>29870</v>
      </c>
      <c r="I491">
        <f>VLOOKUP($G491,county_facts!$A:$BB,5,FALSE)</f>
        <v>30952</v>
      </c>
      <c r="J491">
        <f>VLOOKUP($G491,county_facts!$A:$BB,6,FALSE)</f>
        <v>-3.5</v>
      </c>
      <c r="K491">
        <f>VLOOKUP($G491,county_facts!$A:$BB,7,FALSE)</f>
        <v>30952</v>
      </c>
      <c r="L491">
        <f>VLOOKUP($G491,county_facts!$A:$BB,8,FALSE)</f>
        <v>5.0999999999999996</v>
      </c>
      <c r="M491">
        <f>VLOOKUP($G491,county_facts!$A:$BB,9,FALSE)</f>
        <v>20.9</v>
      </c>
      <c r="N491">
        <f>VLOOKUP($G491,county_facts!$A:$BB,10,FALSE)</f>
        <v>23.5</v>
      </c>
      <c r="O491">
        <f>VLOOKUP($G491,county_facts!$A:$BB,11,FALSE)</f>
        <v>50.1</v>
      </c>
      <c r="P491">
        <f>VLOOKUP($G491,county_facts!$A:$BB,12,FALSE)</f>
        <v>95.2</v>
      </c>
      <c r="Q491">
        <f>VLOOKUP($G491,county_facts!$A:$BB,13,FALSE)</f>
        <v>0.7</v>
      </c>
      <c r="R491">
        <f>VLOOKUP($G491,county_facts!$A:$BB,14,FALSE)</f>
        <v>1.3</v>
      </c>
      <c r="S491">
        <f>VLOOKUP($G491,county_facts!$A:$BB,15,FALSE)</f>
        <v>0.8</v>
      </c>
      <c r="T491">
        <f>VLOOKUP($G491,county_facts!$A:$BB,16,FALSE)</f>
        <v>0.1</v>
      </c>
      <c r="U491">
        <f>VLOOKUP($G491,county_facts!$A:$BB,17,FALSE)</f>
        <v>1.8</v>
      </c>
      <c r="V491">
        <f>VLOOKUP($G491,county_facts!$A:$BB,18,FALSE)</f>
        <v>14.7</v>
      </c>
      <c r="W491">
        <f>VLOOKUP($G491,county_facts!$A:$BB,19,FALSE)</f>
        <v>82.2</v>
      </c>
      <c r="X491">
        <f>VLOOKUP($G491,county_facts!$A:$BB,20,FALSE)</f>
        <v>85.6</v>
      </c>
      <c r="Y491">
        <f>VLOOKUP($G491,county_facts!$A:$BB,21,FALSE)</f>
        <v>4.5</v>
      </c>
      <c r="Z491">
        <f>VLOOKUP($G491,county_facts!$A:$BB,22,FALSE)</f>
        <v>9.8000000000000007</v>
      </c>
      <c r="AA491">
        <f>VLOOKUP($G491,county_facts!$A:$BB,23,FALSE)</f>
        <v>87.8</v>
      </c>
      <c r="AB491">
        <f>VLOOKUP($G491,county_facts!$A:$BB,24,FALSE)</f>
        <v>18.3</v>
      </c>
      <c r="AC491">
        <f>VLOOKUP($G491,county_facts!$A:$BB,25,FALSE)</f>
        <v>3493</v>
      </c>
      <c r="AD491">
        <f>VLOOKUP($G491,county_facts!$A:$BB,26,FALSE)</f>
        <v>24.8</v>
      </c>
      <c r="AE491">
        <f>VLOOKUP($G491,county_facts!$A:$BB,27,FALSE)</f>
        <v>14485</v>
      </c>
      <c r="AF491">
        <f>VLOOKUP($G491,county_facts!$A:$BB,28,FALSE)</f>
        <v>75.7</v>
      </c>
      <c r="AG491">
        <f>VLOOKUP($G491,county_facts!$A:$BB,29,FALSE)</f>
        <v>5.7</v>
      </c>
      <c r="AH491">
        <f>VLOOKUP($G491,county_facts!$A:$BB,30,FALSE)</f>
        <v>191200</v>
      </c>
      <c r="AI491">
        <f>VLOOKUP($G491,county_facts!$A:$BB,31,FALSE)</f>
        <v>12671</v>
      </c>
      <c r="AJ491">
        <f>VLOOKUP($G491,county_facts!$A:$BB,32,FALSE)</f>
        <v>2.33</v>
      </c>
      <c r="AK491">
        <f>VLOOKUP($G491,county_facts!$A:$BB,33,FALSE)</f>
        <v>24771</v>
      </c>
      <c r="AL491">
        <f>VLOOKUP($G491,county_facts!$A:$BB,34,FALSE)</f>
        <v>42078</v>
      </c>
      <c r="AM491">
        <f>VLOOKUP($G491,county_facts!$A:$BB,35,FALSE)</f>
        <v>15.5</v>
      </c>
      <c r="AN491">
        <f>VLOOKUP($G491,county_facts!$A:$BB,36,FALSE)</f>
        <v>818</v>
      </c>
      <c r="AO491">
        <f>VLOOKUP($G491,county_facts!$A:$BB,37,FALSE)</f>
        <v>6620</v>
      </c>
      <c r="AP491">
        <f>VLOOKUP($G491,county_facts!$A:$BB,38,FALSE)</f>
        <v>-1.1000000000000001</v>
      </c>
      <c r="AQ491">
        <f>VLOOKUP($G491,county_facts!$A:$BB,39,FALSE)</f>
        <v>2656</v>
      </c>
      <c r="AR491">
        <f>VLOOKUP($G491,county_facts!$A:$BB,40,FALSE)</f>
        <v>4029</v>
      </c>
      <c r="AS491">
        <f>VLOOKUP($G491,county_facts!$A:$BB,41,FALSE)</f>
        <v>0</v>
      </c>
      <c r="AT491">
        <f>VLOOKUP($G491,county_facts!$A:$BB,42,FALSE)</f>
        <v>0</v>
      </c>
      <c r="AU491">
        <f>VLOOKUP($G491,county_facts!$A:$BB,43,FALSE)</f>
        <v>0</v>
      </c>
      <c r="AV491">
        <f>VLOOKUP($G491,county_facts!$A:$BB,44,FALSE)</f>
        <v>0</v>
      </c>
      <c r="AW491">
        <f>VLOOKUP($G491,county_facts!$A:$BB,45,FALSE)</f>
        <v>0</v>
      </c>
      <c r="AX491">
        <f>VLOOKUP($G491,county_facts!$A:$BB,46,FALSE)</f>
        <v>0</v>
      </c>
      <c r="AY491">
        <f>VLOOKUP($G491,county_facts!$A:$BB,47,FALSE)</f>
        <v>141382</v>
      </c>
      <c r="AZ491">
        <f>VLOOKUP($G491,county_facts!$A:$BB,48,FALSE)</f>
        <v>60887</v>
      </c>
      <c r="BA491">
        <f>VLOOKUP($G491,county_facts!$A:$BB,49,FALSE)</f>
        <v>312871</v>
      </c>
      <c r="BB491">
        <f>VLOOKUP($G491,county_facts!$A:$BB,50,FALSE)</f>
        <v>10353</v>
      </c>
      <c r="BC491">
        <f>VLOOKUP($G491,county_facts!$A:$BB,51,FALSE)</f>
        <v>26912</v>
      </c>
      <c r="BD491">
        <f>VLOOKUP($G491,county_facts!$A:$BB,52,FALSE)</f>
        <v>47</v>
      </c>
      <c r="BE491">
        <f>VLOOKUP($G491,county_facts!$A:$BB,53,FALSE)</f>
        <v>1142.05</v>
      </c>
      <c r="BF491">
        <f>VLOOKUP($G491,county_facts!$A:$BB,54,FALSE)</f>
        <v>27.1</v>
      </c>
    </row>
    <row r="492" spans="1:58" x14ac:dyDescent="0.3">
      <c r="A492" t="s">
        <v>6</v>
      </c>
      <c r="B492" t="s">
        <v>229</v>
      </c>
      <c r="C492">
        <v>148</v>
      </c>
      <c r="D492" t="s">
        <v>189</v>
      </c>
      <c r="E492">
        <v>282</v>
      </c>
      <c r="F492">
        <v>0.52482269500000001</v>
      </c>
      <c r="G492">
        <v>8027</v>
      </c>
      <c r="H492">
        <f>VLOOKUP($G492,county_facts!$A:$BB,4,FALSE)</f>
        <v>4361</v>
      </c>
      <c r="I492">
        <f>VLOOKUP($G492,county_facts!$A:$BB,5,FALSE)</f>
        <v>4255</v>
      </c>
      <c r="J492">
        <f>VLOOKUP($G492,county_facts!$A:$BB,6,FALSE)</f>
        <v>2.5</v>
      </c>
      <c r="K492">
        <f>VLOOKUP($G492,county_facts!$A:$BB,7,FALSE)</f>
        <v>4255</v>
      </c>
      <c r="L492">
        <f>VLOOKUP($G492,county_facts!$A:$BB,8,FALSE)</f>
        <v>2.5</v>
      </c>
      <c r="M492">
        <f>VLOOKUP($G492,county_facts!$A:$BB,9,FALSE)</f>
        <v>14.6</v>
      </c>
      <c r="N492">
        <f>VLOOKUP($G492,county_facts!$A:$BB,10,FALSE)</f>
        <v>29</v>
      </c>
      <c r="O492">
        <f>VLOOKUP($G492,county_facts!$A:$BB,11,FALSE)</f>
        <v>49.1</v>
      </c>
      <c r="P492">
        <f>VLOOKUP($G492,county_facts!$A:$BB,12,FALSE)</f>
        <v>95.9</v>
      </c>
      <c r="Q492">
        <f>VLOOKUP($G492,county_facts!$A:$BB,13,FALSE)</f>
        <v>1.2</v>
      </c>
      <c r="R492">
        <f>VLOOKUP($G492,county_facts!$A:$BB,14,FALSE)</f>
        <v>0.8</v>
      </c>
      <c r="S492">
        <f>VLOOKUP($G492,county_facts!$A:$BB,15,FALSE)</f>
        <v>0.6</v>
      </c>
      <c r="T492">
        <f>VLOOKUP($G492,county_facts!$A:$BB,16,FALSE)</f>
        <v>0</v>
      </c>
      <c r="U492">
        <f>VLOOKUP($G492,county_facts!$A:$BB,17,FALSE)</f>
        <v>1.6</v>
      </c>
      <c r="V492">
        <f>VLOOKUP($G492,county_facts!$A:$BB,18,FALSE)</f>
        <v>5.3</v>
      </c>
      <c r="W492">
        <f>VLOOKUP($G492,county_facts!$A:$BB,19,FALSE)</f>
        <v>91.2</v>
      </c>
      <c r="X492">
        <f>VLOOKUP($G492,county_facts!$A:$BB,20,FALSE)</f>
        <v>84.1</v>
      </c>
      <c r="Y492">
        <f>VLOOKUP($G492,county_facts!$A:$BB,21,FALSE)</f>
        <v>2.1</v>
      </c>
      <c r="Z492">
        <f>VLOOKUP($G492,county_facts!$A:$BB,22,FALSE)</f>
        <v>5.9</v>
      </c>
      <c r="AA492">
        <f>VLOOKUP($G492,county_facts!$A:$BB,23,FALSE)</f>
        <v>94.6</v>
      </c>
      <c r="AB492">
        <f>VLOOKUP($G492,county_facts!$A:$BB,24,FALSE)</f>
        <v>32.700000000000003</v>
      </c>
      <c r="AC492">
        <f>VLOOKUP($G492,county_facts!$A:$BB,25,FALSE)</f>
        <v>790</v>
      </c>
      <c r="AD492">
        <f>VLOOKUP($G492,county_facts!$A:$BB,26,FALSE)</f>
        <v>34.700000000000003</v>
      </c>
      <c r="AE492">
        <f>VLOOKUP($G492,county_facts!$A:$BB,27,FALSE)</f>
        <v>4167</v>
      </c>
      <c r="AF492">
        <f>VLOOKUP($G492,county_facts!$A:$BB,28,FALSE)</f>
        <v>80.599999999999994</v>
      </c>
      <c r="AG492">
        <f>VLOOKUP($G492,county_facts!$A:$BB,29,FALSE)</f>
        <v>5.0999999999999996</v>
      </c>
      <c r="AH492">
        <f>VLOOKUP($G492,county_facts!$A:$BB,30,FALSE)</f>
        <v>216200</v>
      </c>
      <c r="AI492">
        <f>VLOOKUP($G492,county_facts!$A:$BB,31,FALSE)</f>
        <v>2048</v>
      </c>
      <c r="AJ492">
        <f>VLOOKUP($G492,county_facts!$A:$BB,32,FALSE)</f>
        <v>2.06</v>
      </c>
      <c r="AK492">
        <f>VLOOKUP($G492,county_facts!$A:$BB,33,FALSE)</f>
        <v>25761</v>
      </c>
      <c r="AL492">
        <f>VLOOKUP($G492,county_facts!$A:$BB,34,FALSE)</f>
        <v>32427</v>
      </c>
      <c r="AM492">
        <f>VLOOKUP($G492,county_facts!$A:$BB,35,FALSE)</f>
        <v>14.6</v>
      </c>
      <c r="AN492">
        <f>VLOOKUP($G492,county_facts!$A:$BB,36,FALSE)</f>
        <v>143</v>
      </c>
      <c r="AO492">
        <f>VLOOKUP($G492,county_facts!$A:$BB,37,FALSE)</f>
        <v>543</v>
      </c>
      <c r="AP492">
        <f>VLOOKUP($G492,county_facts!$A:$BB,38,FALSE)</f>
        <v>7.3</v>
      </c>
      <c r="AQ492">
        <f>VLOOKUP($G492,county_facts!$A:$BB,39,FALSE)</f>
        <v>655</v>
      </c>
      <c r="AR492">
        <f>VLOOKUP($G492,county_facts!$A:$BB,40,FALSE)</f>
        <v>0</v>
      </c>
      <c r="AS492">
        <f>VLOOKUP($G492,county_facts!$A:$BB,41,FALSE)</f>
        <v>0</v>
      </c>
      <c r="AT492">
        <f>VLOOKUP($G492,county_facts!$A:$BB,42,FALSE)</f>
        <v>0</v>
      </c>
      <c r="AU492">
        <f>VLOOKUP($G492,county_facts!$A:$BB,43,FALSE)</f>
        <v>0</v>
      </c>
      <c r="AV492">
        <f>VLOOKUP($G492,county_facts!$A:$BB,44,FALSE)</f>
        <v>0</v>
      </c>
      <c r="AW492">
        <f>VLOOKUP($G492,county_facts!$A:$BB,45,FALSE)</f>
        <v>0</v>
      </c>
      <c r="AX492">
        <f>VLOOKUP($G492,county_facts!$A:$BB,46,FALSE)</f>
        <v>0</v>
      </c>
      <c r="AY492">
        <f>VLOOKUP($G492,county_facts!$A:$BB,47,FALSE)</f>
        <v>0</v>
      </c>
      <c r="AZ492">
        <f>VLOOKUP($G492,county_facts!$A:$BB,48,FALSE)</f>
        <v>0</v>
      </c>
      <c r="BA492">
        <f>VLOOKUP($G492,county_facts!$A:$BB,49,FALSE)</f>
        <v>58746</v>
      </c>
      <c r="BB492">
        <f>VLOOKUP($G492,county_facts!$A:$BB,50,FALSE)</f>
        <v>14820</v>
      </c>
      <c r="BC492">
        <f>VLOOKUP($G492,county_facts!$A:$BB,51,FALSE)</f>
        <v>5545</v>
      </c>
      <c r="BD492">
        <f>VLOOKUP($G492,county_facts!$A:$BB,52,FALSE)</f>
        <v>43</v>
      </c>
      <c r="BE492">
        <f>VLOOKUP($G492,county_facts!$A:$BB,53,FALSE)</f>
        <v>738.63</v>
      </c>
      <c r="BF492">
        <f>VLOOKUP($G492,county_facts!$A:$BB,54,FALSE)</f>
        <v>5.8</v>
      </c>
    </row>
    <row r="493" spans="1:58" x14ac:dyDescent="0.3">
      <c r="A493" t="s">
        <v>9</v>
      </c>
      <c r="B493" t="s">
        <v>229</v>
      </c>
      <c r="C493">
        <v>134</v>
      </c>
      <c r="D493" t="s">
        <v>189</v>
      </c>
      <c r="E493">
        <v>282</v>
      </c>
      <c r="F493">
        <v>0.47517730499999999</v>
      </c>
      <c r="G493">
        <v>8027</v>
      </c>
      <c r="H493">
        <f>VLOOKUP($G493,county_facts!$A:$BB,4,FALSE)</f>
        <v>4361</v>
      </c>
      <c r="I493">
        <f>VLOOKUP($G493,county_facts!$A:$BB,5,FALSE)</f>
        <v>4255</v>
      </c>
      <c r="J493">
        <f>VLOOKUP($G493,county_facts!$A:$BB,6,FALSE)</f>
        <v>2.5</v>
      </c>
      <c r="K493">
        <f>VLOOKUP($G493,county_facts!$A:$BB,7,FALSE)</f>
        <v>4255</v>
      </c>
      <c r="L493">
        <f>VLOOKUP($G493,county_facts!$A:$BB,8,FALSE)</f>
        <v>2.5</v>
      </c>
      <c r="M493">
        <f>VLOOKUP($G493,county_facts!$A:$BB,9,FALSE)</f>
        <v>14.6</v>
      </c>
      <c r="N493">
        <f>VLOOKUP($G493,county_facts!$A:$BB,10,FALSE)</f>
        <v>29</v>
      </c>
      <c r="O493">
        <f>VLOOKUP($G493,county_facts!$A:$BB,11,FALSE)</f>
        <v>49.1</v>
      </c>
      <c r="P493">
        <f>VLOOKUP($G493,county_facts!$A:$BB,12,FALSE)</f>
        <v>95.9</v>
      </c>
      <c r="Q493">
        <f>VLOOKUP($G493,county_facts!$A:$BB,13,FALSE)</f>
        <v>1.2</v>
      </c>
      <c r="R493">
        <f>VLOOKUP($G493,county_facts!$A:$BB,14,FALSE)</f>
        <v>0.8</v>
      </c>
      <c r="S493">
        <f>VLOOKUP($G493,county_facts!$A:$BB,15,FALSE)</f>
        <v>0.6</v>
      </c>
      <c r="T493">
        <f>VLOOKUP($G493,county_facts!$A:$BB,16,FALSE)</f>
        <v>0</v>
      </c>
      <c r="U493">
        <f>VLOOKUP($G493,county_facts!$A:$BB,17,FALSE)</f>
        <v>1.6</v>
      </c>
      <c r="V493">
        <f>VLOOKUP($G493,county_facts!$A:$BB,18,FALSE)</f>
        <v>5.3</v>
      </c>
      <c r="W493">
        <f>VLOOKUP($G493,county_facts!$A:$BB,19,FALSE)</f>
        <v>91.2</v>
      </c>
      <c r="X493">
        <f>VLOOKUP($G493,county_facts!$A:$BB,20,FALSE)</f>
        <v>84.1</v>
      </c>
      <c r="Y493">
        <f>VLOOKUP($G493,county_facts!$A:$BB,21,FALSE)</f>
        <v>2.1</v>
      </c>
      <c r="Z493">
        <f>VLOOKUP($G493,county_facts!$A:$BB,22,FALSE)</f>
        <v>5.9</v>
      </c>
      <c r="AA493">
        <f>VLOOKUP($G493,county_facts!$A:$BB,23,FALSE)</f>
        <v>94.6</v>
      </c>
      <c r="AB493">
        <f>VLOOKUP($G493,county_facts!$A:$BB,24,FALSE)</f>
        <v>32.700000000000003</v>
      </c>
      <c r="AC493">
        <f>VLOOKUP($G493,county_facts!$A:$BB,25,FALSE)</f>
        <v>790</v>
      </c>
      <c r="AD493">
        <f>VLOOKUP($G493,county_facts!$A:$BB,26,FALSE)</f>
        <v>34.700000000000003</v>
      </c>
      <c r="AE493">
        <f>VLOOKUP($G493,county_facts!$A:$BB,27,FALSE)</f>
        <v>4167</v>
      </c>
      <c r="AF493">
        <f>VLOOKUP($G493,county_facts!$A:$BB,28,FALSE)</f>
        <v>80.599999999999994</v>
      </c>
      <c r="AG493">
        <f>VLOOKUP($G493,county_facts!$A:$BB,29,FALSE)</f>
        <v>5.0999999999999996</v>
      </c>
      <c r="AH493">
        <f>VLOOKUP($G493,county_facts!$A:$BB,30,FALSE)</f>
        <v>216200</v>
      </c>
      <c r="AI493">
        <f>VLOOKUP($G493,county_facts!$A:$BB,31,FALSE)</f>
        <v>2048</v>
      </c>
      <c r="AJ493">
        <f>VLOOKUP($G493,county_facts!$A:$BB,32,FALSE)</f>
        <v>2.06</v>
      </c>
      <c r="AK493">
        <f>VLOOKUP($G493,county_facts!$A:$BB,33,FALSE)</f>
        <v>25761</v>
      </c>
      <c r="AL493">
        <f>VLOOKUP($G493,county_facts!$A:$BB,34,FALSE)</f>
        <v>32427</v>
      </c>
      <c r="AM493">
        <f>VLOOKUP($G493,county_facts!$A:$BB,35,FALSE)</f>
        <v>14.6</v>
      </c>
      <c r="AN493">
        <f>VLOOKUP($G493,county_facts!$A:$BB,36,FALSE)</f>
        <v>143</v>
      </c>
      <c r="AO493">
        <f>VLOOKUP($G493,county_facts!$A:$BB,37,FALSE)</f>
        <v>543</v>
      </c>
      <c r="AP493">
        <f>VLOOKUP($G493,county_facts!$A:$BB,38,FALSE)</f>
        <v>7.3</v>
      </c>
      <c r="AQ493">
        <f>VLOOKUP($G493,county_facts!$A:$BB,39,FALSE)</f>
        <v>655</v>
      </c>
      <c r="AR493">
        <f>VLOOKUP($G493,county_facts!$A:$BB,40,FALSE)</f>
        <v>0</v>
      </c>
      <c r="AS493">
        <f>VLOOKUP($G493,county_facts!$A:$BB,41,FALSE)</f>
        <v>0</v>
      </c>
      <c r="AT493">
        <f>VLOOKUP($G493,county_facts!$A:$BB,42,FALSE)</f>
        <v>0</v>
      </c>
      <c r="AU493">
        <f>VLOOKUP($G493,county_facts!$A:$BB,43,FALSE)</f>
        <v>0</v>
      </c>
      <c r="AV493">
        <f>VLOOKUP($G493,county_facts!$A:$BB,44,FALSE)</f>
        <v>0</v>
      </c>
      <c r="AW493">
        <f>VLOOKUP($G493,county_facts!$A:$BB,45,FALSE)</f>
        <v>0</v>
      </c>
      <c r="AX493">
        <f>VLOOKUP($G493,county_facts!$A:$BB,46,FALSE)</f>
        <v>0</v>
      </c>
      <c r="AY493">
        <f>VLOOKUP($G493,county_facts!$A:$BB,47,FALSE)</f>
        <v>0</v>
      </c>
      <c r="AZ493">
        <f>VLOOKUP($G493,county_facts!$A:$BB,48,FALSE)</f>
        <v>0</v>
      </c>
      <c r="BA493">
        <f>VLOOKUP($G493,county_facts!$A:$BB,49,FALSE)</f>
        <v>58746</v>
      </c>
      <c r="BB493">
        <f>VLOOKUP($G493,county_facts!$A:$BB,50,FALSE)</f>
        <v>14820</v>
      </c>
      <c r="BC493">
        <f>VLOOKUP($G493,county_facts!$A:$BB,51,FALSE)</f>
        <v>5545</v>
      </c>
      <c r="BD493">
        <f>VLOOKUP($G493,county_facts!$A:$BB,52,FALSE)</f>
        <v>43</v>
      </c>
      <c r="BE493">
        <f>VLOOKUP($G493,county_facts!$A:$BB,53,FALSE)</f>
        <v>738.63</v>
      </c>
      <c r="BF493">
        <f>VLOOKUP($G493,county_facts!$A:$BB,54,FALSE)</f>
        <v>5.8</v>
      </c>
    </row>
    <row r="494" spans="1:58" x14ac:dyDescent="0.3">
      <c r="A494" t="s">
        <v>6</v>
      </c>
      <c r="B494" t="s">
        <v>230</v>
      </c>
      <c r="C494">
        <v>80</v>
      </c>
      <c r="D494" t="s">
        <v>189</v>
      </c>
      <c r="E494">
        <v>149</v>
      </c>
      <c r="F494">
        <v>0.53691275199999999</v>
      </c>
      <c r="G494">
        <v>8025</v>
      </c>
      <c r="H494">
        <f>VLOOKUP($G494,county_facts!$A:$BB,4,FALSE)</f>
        <v>5360</v>
      </c>
      <c r="I494">
        <f>VLOOKUP($G494,county_facts!$A:$BB,5,FALSE)</f>
        <v>5823</v>
      </c>
      <c r="J494">
        <f>VLOOKUP($G494,county_facts!$A:$BB,6,FALSE)</f>
        <v>-8</v>
      </c>
      <c r="K494">
        <f>VLOOKUP($G494,county_facts!$A:$BB,7,FALSE)</f>
        <v>5823</v>
      </c>
      <c r="L494">
        <f>VLOOKUP($G494,county_facts!$A:$BB,8,FALSE)</f>
        <v>4.3</v>
      </c>
      <c r="M494">
        <f>VLOOKUP($G494,county_facts!$A:$BB,9,FALSE)</f>
        <v>14.3</v>
      </c>
      <c r="N494">
        <f>VLOOKUP($G494,county_facts!$A:$BB,10,FALSE)</f>
        <v>13</v>
      </c>
      <c r="O494">
        <f>VLOOKUP($G494,county_facts!$A:$BB,11,FALSE)</f>
        <v>30.2</v>
      </c>
      <c r="P494">
        <f>VLOOKUP($G494,county_facts!$A:$BB,12,FALSE)</f>
        <v>84</v>
      </c>
      <c r="Q494">
        <f>VLOOKUP($G494,county_facts!$A:$BB,13,FALSE)</f>
        <v>9.3000000000000007</v>
      </c>
      <c r="R494">
        <f>VLOOKUP($G494,county_facts!$A:$BB,14,FALSE)</f>
        <v>3.4</v>
      </c>
      <c r="S494">
        <f>VLOOKUP($G494,county_facts!$A:$BB,15,FALSE)</f>
        <v>1.4</v>
      </c>
      <c r="T494">
        <f>VLOOKUP($G494,county_facts!$A:$BB,16,FALSE)</f>
        <v>0.1</v>
      </c>
      <c r="U494">
        <f>VLOOKUP($G494,county_facts!$A:$BB,17,FALSE)</f>
        <v>1.8</v>
      </c>
      <c r="V494">
        <f>VLOOKUP($G494,county_facts!$A:$BB,18,FALSE)</f>
        <v>30.3</v>
      </c>
      <c r="W494">
        <f>VLOOKUP($G494,county_facts!$A:$BB,19,FALSE)</f>
        <v>56.4</v>
      </c>
      <c r="X494">
        <f>VLOOKUP($G494,county_facts!$A:$BB,20,FALSE)</f>
        <v>86.2</v>
      </c>
      <c r="Y494">
        <f>VLOOKUP($G494,county_facts!$A:$BB,21,FALSE)</f>
        <v>5.7</v>
      </c>
      <c r="Z494">
        <f>VLOOKUP($G494,county_facts!$A:$BB,22,FALSE)</f>
        <v>14.7</v>
      </c>
      <c r="AA494">
        <f>VLOOKUP($G494,county_facts!$A:$BB,23,FALSE)</f>
        <v>75.2</v>
      </c>
      <c r="AB494">
        <f>VLOOKUP($G494,county_facts!$A:$BB,24,FALSE)</f>
        <v>12.3</v>
      </c>
      <c r="AC494">
        <f>VLOOKUP($G494,county_facts!$A:$BB,25,FALSE)</f>
        <v>453</v>
      </c>
      <c r="AD494">
        <f>VLOOKUP($G494,county_facts!$A:$BB,26,FALSE)</f>
        <v>24.1</v>
      </c>
      <c r="AE494">
        <f>VLOOKUP($G494,county_facts!$A:$BB,27,FALSE)</f>
        <v>1547</v>
      </c>
      <c r="AF494">
        <f>VLOOKUP($G494,county_facts!$A:$BB,28,FALSE)</f>
        <v>79.599999999999994</v>
      </c>
      <c r="AG494">
        <f>VLOOKUP($G494,county_facts!$A:$BB,29,FALSE)</f>
        <v>5.7</v>
      </c>
      <c r="AH494">
        <f>VLOOKUP($G494,county_facts!$A:$BB,30,FALSE)</f>
        <v>78800</v>
      </c>
      <c r="AI494">
        <f>VLOOKUP($G494,county_facts!$A:$BB,31,FALSE)</f>
        <v>1173</v>
      </c>
      <c r="AJ494">
        <f>VLOOKUP($G494,county_facts!$A:$BB,32,FALSE)</f>
        <v>3.4</v>
      </c>
      <c r="AK494">
        <f>VLOOKUP($G494,county_facts!$A:$BB,33,FALSE)</f>
        <v>17187</v>
      </c>
      <c r="AL494">
        <f>VLOOKUP($G494,county_facts!$A:$BB,34,FALSE)</f>
        <v>31477</v>
      </c>
      <c r="AM494">
        <f>VLOOKUP($G494,county_facts!$A:$BB,35,FALSE)</f>
        <v>29.1</v>
      </c>
      <c r="AN494">
        <f>VLOOKUP($G494,county_facts!$A:$BB,36,FALSE)</f>
        <v>33</v>
      </c>
      <c r="AO494">
        <f>VLOOKUP($G494,county_facts!$A:$BB,37,FALSE)</f>
        <v>478</v>
      </c>
      <c r="AP494">
        <f>VLOOKUP($G494,county_facts!$A:$BB,38,FALSE)</f>
        <v>-18.3</v>
      </c>
      <c r="AQ494">
        <f>VLOOKUP($G494,county_facts!$A:$BB,39,FALSE)</f>
        <v>163</v>
      </c>
      <c r="AR494">
        <f>VLOOKUP($G494,county_facts!$A:$BB,40,FALSE)</f>
        <v>0</v>
      </c>
      <c r="AS494">
        <f>VLOOKUP($G494,county_facts!$A:$BB,41,FALSE)</f>
        <v>0</v>
      </c>
      <c r="AT494">
        <f>VLOOKUP($G494,county_facts!$A:$BB,42,FALSE)</f>
        <v>0</v>
      </c>
      <c r="AU494">
        <f>VLOOKUP($G494,county_facts!$A:$BB,43,FALSE)</f>
        <v>0</v>
      </c>
      <c r="AV494">
        <f>VLOOKUP($G494,county_facts!$A:$BB,44,FALSE)</f>
        <v>0</v>
      </c>
      <c r="AW494">
        <f>VLOOKUP($G494,county_facts!$A:$BB,45,FALSE)</f>
        <v>0</v>
      </c>
      <c r="AX494">
        <f>VLOOKUP($G494,county_facts!$A:$BB,46,FALSE)</f>
        <v>0</v>
      </c>
      <c r="AY494">
        <f>VLOOKUP($G494,county_facts!$A:$BB,47,FALSE)</f>
        <v>0</v>
      </c>
      <c r="AZ494">
        <f>VLOOKUP($G494,county_facts!$A:$BB,48,FALSE)</f>
        <v>0</v>
      </c>
      <c r="BA494">
        <f>VLOOKUP($G494,county_facts!$A:$BB,49,FALSE)</f>
        <v>15707</v>
      </c>
      <c r="BB494">
        <f>VLOOKUP($G494,county_facts!$A:$BB,50,FALSE)</f>
        <v>2427</v>
      </c>
      <c r="BC494">
        <f>VLOOKUP($G494,county_facts!$A:$BB,51,FALSE)</f>
        <v>0</v>
      </c>
      <c r="BD494">
        <f>VLOOKUP($G494,county_facts!$A:$BB,52,FALSE)</f>
        <v>7</v>
      </c>
      <c r="BE494">
        <f>VLOOKUP($G494,county_facts!$A:$BB,53,FALSE)</f>
        <v>787.42</v>
      </c>
      <c r="BF494">
        <f>VLOOKUP($G494,county_facts!$A:$BB,54,FALSE)</f>
        <v>7.4</v>
      </c>
    </row>
    <row r="495" spans="1:58" x14ac:dyDescent="0.3">
      <c r="A495" t="s">
        <v>9</v>
      </c>
      <c r="B495" t="s">
        <v>230</v>
      </c>
      <c r="C495">
        <v>69</v>
      </c>
      <c r="D495" t="s">
        <v>189</v>
      </c>
      <c r="E495">
        <v>149</v>
      </c>
      <c r="F495">
        <v>0.46308724800000001</v>
      </c>
      <c r="G495">
        <v>8025</v>
      </c>
      <c r="H495">
        <f>VLOOKUP($G495,county_facts!$A:$BB,4,FALSE)</f>
        <v>5360</v>
      </c>
      <c r="I495">
        <f>VLOOKUP($G495,county_facts!$A:$BB,5,FALSE)</f>
        <v>5823</v>
      </c>
      <c r="J495">
        <f>VLOOKUP($G495,county_facts!$A:$BB,6,FALSE)</f>
        <v>-8</v>
      </c>
      <c r="K495">
        <f>VLOOKUP($G495,county_facts!$A:$BB,7,FALSE)</f>
        <v>5823</v>
      </c>
      <c r="L495">
        <f>VLOOKUP($G495,county_facts!$A:$BB,8,FALSE)</f>
        <v>4.3</v>
      </c>
      <c r="M495">
        <f>VLOOKUP($G495,county_facts!$A:$BB,9,FALSE)</f>
        <v>14.3</v>
      </c>
      <c r="N495">
        <f>VLOOKUP($G495,county_facts!$A:$BB,10,FALSE)</f>
        <v>13</v>
      </c>
      <c r="O495">
        <f>VLOOKUP($G495,county_facts!$A:$BB,11,FALSE)</f>
        <v>30.2</v>
      </c>
      <c r="P495">
        <f>VLOOKUP($G495,county_facts!$A:$BB,12,FALSE)</f>
        <v>84</v>
      </c>
      <c r="Q495">
        <f>VLOOKUP($G495,county_facts!$A:$BB,13,FALSE)</f>
        <v>9.3000000000000007</v>
      </c>
      <c r="R495">
        <f>VLOOKUP($G495,county_facts!$A:$BB,14,FALSE)</f>
        <v>3.4</v>
      </c>
      <c r="S495">
        <f>VLOOKUP($G495,county_facts!$A:$BB,15,FALSE)</f>
        <v>1.4</v>
      </c>
      <c r="T495">
        <f>VLOOKUP($G495,county_facts!$A:$BB,16,FALSE)</f>
        <v>0.1</v>
      </c>
      <c r="U495">
        <f>VLOOKUP($G495,county_facts!$A:$BB,17,FALSE)</f>
        <v>1.8</v>
      </c>
      <c r="V495">
        <f>VLOOKUP($G495,county_facts!$A:$BB,18,FALSE)</f>
        <v>30.3</v>
      </c>
      <c r="W495">
        <f>VLOOKUP($G495,county_facts!$A:$BB,19,FALSE)</f>
        <v>56.4</v>
      </c>
      <c r="X495">
        <f>VLOOKUP($G495,county_facts!$A:$BB,20,FALSE)</f>
        <v>86.2</v>
      </c>
      <c r="Y495">
        <f>VLOOKUP($G495,county_facts!$A:$BB,21,FALSE)</f>
        <v>5.7</v>
      </c>
      <c r="Z495">
        <f>VLOOKUP($G495,county_facts!$A:$BB,22,FALSE)</f>
        <v>14.7</v>
      </c>
      <c r="AA495">
        <f>VLOOKUP($G495,county_facts!$A:$BB,23,FALSE)</f>
        <v>75.2</v>
      </c>
      <c r="AB495">
        <f>VLOOKUP($G495,county_facts!$A:$BB,24,FALSE)</f>
        <v>12.3</v>
      </c>
      <c r="AC495">
        <f>VLOOKUP($G495,county_facts!$A:$BB,25,FALSE)</f>
        <v>453</v>
      </c>
      <c r="AD495">
        <f>VLOOKUP($G495,county_facts!$A:$BB,26,FALSE)</f>
        <v>24.1</v>
      </c>
      <c r="AE495">
        <f>VLOOKUP($G495,county_facts!$A:$BB,27,FALSE)</f>
        <v>1547</v>
      </c>
      <c r="AF495">
        <f>VLOOKUP($G495,county_facts!$A:$BB,28,FALSE)</f>
        <v>79.599999999999994</v>
      </c>
      <c r="AG495">
        <f>VLOOKUP($G495,county_facts!$A:$BB,29,FALSE)</f>
        <v>5.7</v>
      </c>
      <c r="AH495">
        <f>VLOOKUP($G495,county_facts!$A:$BB,30,FALSE)</f>
        <v>78800</v>
      </c>
      <c r="AI495">
        <f>VLOOKUP($G495,county_facts!$A:$BB,31,FALSE)</f>
        <v>1173</v>
      </c>
      <c r="AJ495">
        <f>VLOOKUP($G495,county_facts!$A:$BB,32,FALSE)</f>
        <v>3.4</v>
      </c>
      <c r="AK495">
        <f>VLOOKUP($G495,county_facts!$A:$BB,33,FALSE)</f>
        <v>17187</v>
      </c>
      <c r="AL495">
        <f>VLOOKUP($G495,county_facts!$A:$BB,34,FALSE)</f>
        <v>31477</v>
      </c>
      <c r="AM495">
        <f>VLOOKUP($G495,county_facts!$A:$BB,35,FALSE)</f>
        <v>29.1</v>
      </c>
      <c r="AN495">
        <f>VLOOKUP($G495,county_facts!$A:$BB,36,FALSE)</f>
        <v>33</v>
      </c>
      <c r="AO495">
        <f>VLOOKUP($G495,county_facts!$A:$BB,37,FALSE)</f>
        <v>478</v>
      </c>
      <c r="AP495">
        <f>VLOOKUP($G495,county_facts!$A:$BB,38,FALSE)</f>
        <v>-18.3</v>
      </c>
      <c r="AQ495">
        <f>VLOOKUP($G495,county_facts!$A:$BB,39,FALSE)</f>
        <v>163</v>
      </c>
      <c r="AR495">
        <f>VLOOKUP($G495,county_facts!$A:$BB,40,FALSE)</f>
        <v>0</v>
      </c>
      <c r="AS495">
        <f>VLOOKUP($G495,county_facts!$A:$BB,41,FALSE)</f>
        <v>0</v>
      </c>
      <c r="AT495">
        <f>VLOOKUP($G495,county_facts!$A:$BB,42,FALSE)</f>
        <v>0</v>
      </c>
      <c r="AU495">
        <f>VLOOKUP($G495,county_facts!$A:$BB,43,FALSE)</f>
        <v>0</v>
      </c>
      <c r="AV495">
        <f>VLOOKUP($G495,county_facts!$A:$BB,44,FALSE)</f>
        <v>0</v>
      </c>
      <c r="AW495">
        <f>VLOOKUP($G495,county_facts!$A:$BB,45,FALSE)</f>
        <v>0</v>
      </c>
      <c r="AX495">
        <f>VLOOKUP($G495,county_facts!$A:$BB,46,FALSE)</f>
        <v>0</v>
      </c>
      <c r="AY495">
        <f>VLOOKUP($G495,county_facts!$A:$BB,47,FALSE)</f>
        <v>0</v>
      </c>
      <c r="AZ495">
        <f>VLOOKUP($G495,county_facts!$A:$BB,48,FALSE)</f>
        <v>0</v>
      </c>
      <c r="BA495">
        <f>VLOOKUP($G495,county_facts!$A:$BB,49,FALSE)</f>
        <v>15707</v>
      </c>
      <c r="BB495">
        <f>VLOOKUP($G495,county_facts!$A:$BB,50,FALSE)</f>
        <v>2427</v>
      </c>
      <c r="BC495">
        <f>VLOOKUP($G495,county_facts!$A:$BB,51,FALSE)</f>
        <v>0</v>
      </c>
      <c r="BD495">
        <f>VLOOKUP($G495,county_facts!$A:$BB,52,FALSE)</f>
        <v>7</v>
      </c>
      <c r="BE495">
        <f>VLOOKUP($G495,county_facts!$A:$BB,53,FALSE)</f>
        <v>787.42</v>
      </c>
      <c r="BF495">
        <f>VLOOKUP($G495,county_facts!$A:$BB,54,FALSE)</f>
        <v>7.4</v>
      </c>
    </row>
    <row r="496" spans="1:58" x14ac:dyDescent="0.3">
      <c r="A496" t="s">
        <v>9</v>
      </c>
      <c r="B496" t="s">
        <v>231</v>
      </c>
      <c r="C496">
        <v>313</v>
      </c>
      <c r="D496" t="s">
        <v>189</v>
      </c>
      <c r="E496">
        <v>510</v>
      </c>
      <c r="F496">
        <v>0.61372548999999998</v>
      </c>
      <c r="G496">
        <v>8023</v>
      </c>
      <c r="H496">
        <f>VLOOKUP($G496,county_facts!$A:$BB,4,FALSE)</f>
        <v>3568</v>
      </c>
      <c r="I496">
        <f>VLOOKUP($G496,county_facts!$A:$BB,5,FALSE)</f>
        <v>3524</v>
      </c>
      <c r="J496">
        <f>VLOOKUP($G496,county_facts!$A:$BB,6,FALSE)</f>
        <v>1.2</v>
      </c>
      <c r="K496">
        <f>VLOOKUP($G496,county_facts!$A:$BB,7,FALSE)</f>
        <v>3524</v>
      </c>
      <c r="L496">
        <f>VLOOKUP($G496,county_facts!$A:$BB,8,FALSE)</f>
        <v>3.9</v>
      </c>
      <c r="M496">
        <f>VLOOKUP($G496,county_facts!$A:$BB,9,FALSE)</f>
        <v>18.2</v>
      </c>
      <c r="N496">
        <f>VLOOKUP($G496,county_facts!$A:$BB,10,FALSE)</f>
        <v>25.8</v>
      </c>
      <c r="O496">
        <f>VLOOKUP($G496,county_facts!$A:$BB,11,FALSE)</f>
        <v>47.6</v>
      </c>
      <c r="P496">
        <f>VLOOKUP($G496,county_facts!$A:$BB,12,FALSE)</f>
        <v>88.3</v>
      </c>
      <c r="Q496">
        <f>VLOOKUP($G496,county_facts!$A:$BB,13,FALSE)</f>
        <v>1.9</v>
      </c>
      <c r="R496">
        <f>VLOOKUP($G496,county_facts!$A:$BB,14,FALSE)</f>
        <v>5.6</v>
      </c>
      <c r="S496">
        <f>VLOOKUP($G496,county_facts!$A:$BB,15,FALSE)</f>
        <v>1.4</v>
      </c>
      <c r="T496">
        <f>VLOOKUP($G496,county_facts!$A:$BB,16,FALSE)</f>
        <v>0.4</v>
      </c>
      <c r="U496">
        <f>VLOOKUP($G496,county_facts!$A:$BB,17,FALSE)</f>
        <v>2.4</v>
      </c>
      <c r="V496">
        <f>VLOOKUP($G496,county_facts!$A:$BB,18,FALSE)</f>
        <v>64.3</v>
      </c>
      <c r="W496">
        <f>VLOOKUP($G496,county_facts!$A:$BB,19,FALSE)</f>
        <v>32</v>
      </c>
      <c r="X496">
        <f>VLOOKUP($G496,county_facts!$A:$BB,20,FALSE)</f>
        <v>91.9</v>
      </c>
      <c r="Y496">
        <f>VLOOKUP($G496,county_facts!$A:$BB,21,FALSE)</f>
        <v>10.3</v>
      </c>
      <c r="Z496">
        <f>VLOOKUP($G496,county_facts!$A:$BB,22,FALSE)</f>
        <v>50.1</v>
      </c>
      <c r="AA496">
        <f>VLOOKUP($G496,county_facts!$A:$BB,23,FALSE)</f>
        <v>76.5</v>
      </c>
      <c r="AB496">
        <f>VLOOKUP($G496,county_facts!$A:$BB,24,FALSE)</f>
        <v>19.5</v>
      </c>
      <c r="AC496">
        <f>VLOOKUP($G496,county_facts!$A:$BB,25,FALSE)</f>
        <v>445</v>
      </c>
      <c r="AD496">
        <f>VLOOKUP($G496,county_facts!$A:$BB,26,FALSE)</f>
        <v>20.100000000000001</v>
      </c>
      <c r="AE496">
        <f>VLOOKUP($G496,county_facts!$A:$BB,27,FALSE)</f>
        <v>2686</v>
      </c>
      <c r="AF496">
        <f>VLOOKUP($G496,county_facts!$A:$BB,28,FALSE)</f>
        <v>79.599999999999994</v>
      </c>
      <c r="AG496">
        <f>VLOOKUP($G496,county_facts!$A:$BB,29,FALSE)</f>
        <v>2.4</v>
      </c>
      <c r="AH496">
        <f>VLOOKUP($G496,county_facts!$A:$BB,30,FALSE)</f>
        <v>93800</v>
      </c>
      <c r="AI496">
        <f>VLOOKUP($G496,county_facts!$A:$BB,31,FALSE)</f>
        <v>1361</v>
      </c>
      <c r="AJ496">
        <f>VLOOKUP($G496,county_facts!$A:$BB,32,FALSE)</f>
        <v>2.61</v>
      </c>
      <c r="AK496">
        <f>VLOOKUP($G496,county_facts!$A:$BB,33,FALSE)</f>
        <v>20742</v>
      </c>
      <c r="AL496">
        <f>VLOOKUP($G496,county_facts!$A:$BB,34,FALSE)</f>
        <v>29145</v>
      </c>
      <c r="AM496">
        <f>VLOOKUP($G496,county_facts!$A:$BB,35,FALSE)</f>
        <v>22.2</v>
      </c>
      <c r="AN496">
        <f>VLOOKUP($G496,county_facts!$A:$BB,36,FALSE)</f>
        <v>42</v>
      </c>
      <c r="AO496">
        <f>VLOOKUP($G496,county_facts!$A:$BB,37,FALSE)</f>
        <v>255</v>
      </c>
      <c r="AP496">
        <f>VLOOKUP($G496,county_facts!$A:$BB,38,FALSE)</f>
        <v>19.7</v>
      </c>
      <c r="AQ496">
        <f>VLOOKUP($G496,county_facts!$A:$BB,39,FALSE)</f>
        <v>241</v>
      </c>
      <c r="AR496">
        <f>VLOOKUP($G496,county_facts!$A:$BB,40,FALSE)</f>
        <v>370</v>
      </c>
      <c r="AS496">
        <f>VLOOKUP($G496,county_facts!$A:$BB,41,FALSE)</f>
        <v>0</v>
      </c>
      <c r="AT496">
        <f>VLOOKUP($G496,county_facts!$A:$BB,42,FALSE)</f>
        <v>0</v>
      </c>
      <c r="AU496">
        <f>VLOOKUP($G496,county_facts!$A:$BB,43,FALSE)</f>
        <v>0</v>
      </c>
      <c r="AV496">
        <f>VLOOKUP($G496,county_facts!$A:$BB,44,FALSE)</f>
        <v>0</v>
      </c>
      <c r="AW496">
        <f>VLOOKUP($G496,county_facts!$A:$BB,45,FALSE)</f>
        <v>0</v>
      </c>
      <c r="AX496">
        <f>VLOOKUP($G496,county_facts!$A:$BB,46,FALSE)</f>
        <v>0</v>
      </c>
      <c r="AY496">
        <f>VLOOKUP($G496,county_facts!$A:$BB,47,FALSE)</f>
        <v>0</v>
      </c>
      <c r="AZ496">
        <f>VLOOKUP($G496,county_facts!$A:$BB,48,FALSE)</f>
        <v>0</v>
      </c>
      <c r="BA496">
        <f>VLOOKUP($G496,county_facts!$A:$BB,49,FALSE)</f>
        <v>5702</v>
      </c>
      <c r="BB496">
        <f>VLOOKUP($G496,county_facts!$A:$BB,50,FALSE)</f>
        <v>1726</v>
      </c>
      <c r="BC496">
        <f>VLOOKUP($G496,county_facts!$A:$BB,51,FALSE)</f>
        <v>0</v>
      </c>
      <c r="BD496">
        <f>VLOOKUP($G496,county_facts!$A:$BB,52,FALSE)</f>
        <v>30</v>
      </c>
      <c r="BE496">
        <f>VLOOKUP($G496,county_facts!$A:$BB,53,FALSE)</f>
        <v>1226.95</v>
      </c>
      <c r="BF496">
        <f>VLOOKUP($G496,county_facts!$A:$BB,54,FALSE)</f>
        <v>2.9</v>
      </c>
    </row>
    <row r="497" spans="1:58" x14ac:dyDescent="0.3">
      <c r="A497" t="s">
        <v>6</v>
      </c>
      <c r="B497" t="s">
        <v>231</v>
      </c>
      <c r="C497">
        <v>197</v>
      </c>
      <c r="D497" t="s">
        <v>189</v>
      </c>
      <c r="E497">
        <v>510</v>
      </c>
      <c r="F497">
        <v>0.38627451000000002</v>
      </c>
      <c r="G497">
        <v>8023</v>
      </c>
      <c r="H497">
        <f>VLOOKUP($G497,county_facts!$A:$BB,4,FALSE)</f>
        <v>3568</v>
      </c>
      <c r="I497">
        <f>VLOOKUP($G497,county_facts!$A:$BB,5,FALSE)</f>
        <v>3524</v>
      </c>
      <c r="J497">
        <f>VLOOKUP($G497,county_facts!$A:$BB,6,FALSE)</f>
        <v>1.2</v>
      </c>
      <c r="K497">
        <f>VLOOKUP($G497,county_facts!$A:$BB,7,FALSE)</f>
        <v>3524</v>
      </c>
      <c r="L497">
        <f>VLOOKUP($G497,county_facts!$A:$BB,8,FALSE)</f>
        <v>3.9</v>
      </c>
      <c r="M497">
        <f>VLOOKUP($G497,county_facts!$A:$BB,9,FALSE)</f>
        <v>18.2</v>
      </c>
      <c r="N497">
        <f>VLOOKUP($G497,county_facts!$A:$BB,10,FALSE)</f>
        <v>25.8</v>
      </c>
      <c r="O497">
        <f>VLOOKUP($G497,county_facts!$A:$BB,11,FALSE)</f>
        <v>47.6</v>
      </c>
      <c r="P497">
        <f>VLOOKUP($G497,county_facts!$A:$BB,12,FALSE)</f>
        <v>88.3</v>
      </c>
      <c r="Q497">
        <f>VLOOKUP($G497,county_facts!$A:$BB,13,FALSE)</f>
        <v>1.9</v>
      </c>
      <c r="R497">
        <f>VLOOKUP($G497,county_facts!$A:$BB,14,FALSE)</f>
        <v>5.6</v>
      </c>
      <c r="S497">
        <f>VLOOKUP($G497,county_facts!$A:$BB,15,FALSE)</f>
        <v>1.4</v>
      </c>
      <c r="T497">
        <f>VLOOKUP($G497,county_facts!$A:$BB,16,FALSE)</f>
        <v>0.4</v>
      </c>
      <c r="U497">
        <f>VLOOKUP($G497,county_facts!$A:$BB,17,FALSE)</f>
        <v>2.4</v>
      </c>
      <c r="V497">
        <f>VLOOKUP($G497,county_facts!$A:$BB,18,FALSE)</f>
        <v>64.3</v>
      </c>
      <c r="W497">
        <f>VLOOKUP($G497,county_facts!$A:$BB,19,FALSE)</f>
        <v>32</v>
      </c>
      <c r="X497">
        <f>VLOOKUP($G497,county_facts!$A:$BB,20,FALSE)</f>
        <v>91.9</v>
      </c>
      <c r="Y497">
        <f>VLOOKUP($G497,county_facts!$A:$BB,21,FALSE)</f>
        <v>10.3</v>
      </c>
      <c r="Z497">
        <f>VLOOKUP($G497,county_facts!$A:$BB,22,FALSE)</f>
        <v>50.1</v>
      </c>
      <c r="AA497">
        <f>VLOOKUP($G497,county_facts!$A:$BB,23,FALSE)</f>
        <v>76.5</v>
      </c>
      <c r="AB497">
        <f>VLOOKUP($G497,county_facts!$A:$BB,24,FALSE)</f>
        <v>19.5</v>
      </c>
      <c r="AC497">
        <f>VLOOKUP($G497,county_facts!$A:$BB,25,FALSE)</f>
        <v>445</v>
      </c>
      <c r="AD497">
        <f>VLOOKUP($G497,county_facts!$A:$BB,26,FALSE)</f>
        <v>20.100000000000001</v>
      </c>
      <c r="AE497">
        <f>VLOOKUP($G497,county_facts!$A:$BB,27,FALSE)</f>
        <v>2686</v>
      </c>
      <c r="AF497">
        <f>VLOOKUP($G497,county_facts!$A:$BB,28,FALSE)</f>
        <v>79.599999999999994</v>
      </c>
      <c r="AG497">
        <f>VLOOKUP($G497,county_facts!$A:$BB,29,FALSE)</f>
        <v>2.4</v>
      </c>
      <c r="AH497">
        <f>VLOOKUP($G497,county_facts!$A:$BB,30,FALSE)</f>
        <v>93800</v>
      </c>
      <c r="AI497">
        <f>VLOOKUP($G497,county_facts!$A:$BB,31,FALSE)</f>
        <v>1361</v>
      </c>
      <c r="AJ497">
        <f>VLOOKUP($G497,county_facts!$A:$BB,32,FALSE)</f>
        <v>2.61</v>
      </c>
      <c r="AK497">
        <f>VLOOKUP($G497,county_facts!$A:$BB,33,FALSE)</f>
        <v>20742</v>
      </c>
      <c r="AL497">
        <f>VLOOKUP($G497,county_facts!$A:$BB,34,FALSE)</f>
        <v>29145</v>
      </c>
      <c r="AM497">
        <f>VLOOKUP($G497,county_facts!$A:$BB,35,FALSE)</f>
        <v>22.2</v>
      </c>
      <c r="AN497">
        <f>VLOOKUP($G497,county_facts!$A:$BB,36,FALSE)</f>
        <v>42</v>
      </c>
      <c r="AO497">
        <f>VLOOKUP($G497,county_facts!$A:$BB,37,FALSE)</f>
        <v>255</v>
      </c>
      <c r="AP497">
        <f>VLOOKUP($G497,county_facts!$A:$BB,38,FALSE)</f>
        <v>19.7</v>
      </c>
      <c r="AQ497">
        <f>VLOOKUP($G497,county_facts!$A:$BB,39,FALSE)</f>
        <v>241</v>
      </c>
      <c r="AR497">
        <f>VLOOKUP($G497,county_facts!$A:$BB,40,FALSE)</f>
        <v>370</v>
      </c>
      <c r="AS497">
        <f>VLOOKUP($G497,county_facts!$A:$BB,41,FALSE)</f>
        <v>0</v>
      </c>
      <c r="AT497">
        <f>VLOOKUP($G497,county_facts!$A:$BB,42,FALSE)</f>
        <v>0</v>
      </c>
      <c r="AU497">
        <f>VLOOKUP($G497,county_facts!$A:$BB,43,FALSE)</f>
        <v>0</v>
      </c>
      <c r="AV497">
        <f>VLOOKUP($G497,county_facts!$A:$BB,44,FALSE)</f>
        <v>0</v>
      </c>
      <c r="AW497">
        <f>VLOOKUP($G497,county_facts!$A:$BB,45,FALSE)</f>
        <v>0</v>
      </c>
      <c r="AX497">
        <f>VLOOKUP($G497,county_facts!$A:$BB,46,FALSE)</f>
        <v>0</v>
      </c>
      <c r="AY497">
        <f>VLOOKUP($G497,county_facts!$A:$BB,47,FALSE)</f>
        <v>0</v>
      </c>
      <c r="AZ497">
        <f>VLOOKUP($G497,county_facts!$A:$BB,48,FALSE)</f>
        <v>0</v>
      </c>
      <c r="BA497">
        <f>VLOOKUP($G497,county_facts!$A:$BB,49,FALSE)</f>
        <v>5702</v>
      </c>
      <c r="BB497">
        <f>VLOOKUP($G497,county_facts!$A:$BB,50,FALSE)</f>
        <v>1726</v>
      </c>
      <c r="BC497">
        <f>VLOOKUP($G497,county_facts!$A:$BB,51,FALSE)</f>
        <v>0</v>
      </c>
      <c r="BD497">
        <f>VLOOKUP($G497,county_facts!$A:$BB,52,FALSE)</f>
        <v>30</v>
      </c>
      <c r="BE497">
        <f>VLOOKUP($G497,county_facts!$A:$BB,53,FALSE)</f>
        <v>1226.95</v>
      </c>
      <c r="BF497">
        <f>VLOOKUP($G497,county_facts!$A:$BB,54,FALSE)</f>
        <v>2.9</v>
      </c>
    </row>
    <row r="498" spans="1:58" x14ac:dyDescent="0.3">
      <c r="A498" t="s">
        <v>9</v>
      </c>
      <c r="B498" t="s">
        <v>232</v>
      </c>
      <c r="C498">
        <v>472</v>
      </c>
      <c r="D498" t="s">
        <v>189</v>
      </c>
      <c r="E498">
        <v>856</v>
      </c>
      <c r="F498">
        <v>0.55140186899999999</v>
      </c>
      <c r="G498">
        <v>8021</v>
      </c>
      <c r="H498">
        <f>VLOOKUP($G498,county_facts!$A:$BB,4,FALSE)</f>
        <v>8265</v>
      </c>
      <c r="I498">
        <f>VLOOKUP($G498,county_facts!$A:$BB,5,FALSE)</f>
        <v>8256</v>
      </c>
      <c r="J498">
        <f>VLOOKUP($G498,county_facts!$A:$BB,6,FALSE)</f>
        <v>0.1</v>
      </c>
      <c r="K498">
        <f>VLOOKUP($G498,county_facts!$A:$BB,7,FALSE)</f>
        <v>8256</v>
      </c>
      <c r="L498">
        <f>VLOOKUP($G498,county_facts!$A:$BB,8,FALSE)</f>
        <v>6.5</v>
      </c>
      <c r="M498">
        <f>VLOOKUP($G498,county_facts!$A:$BB,9,FALSE)</f>
        <v>27.1</v>
      </c>
      <c r="N498">
        <f>VLOOKUP($G498,county_facts!$A:$BB,10,FALSE)</f>
        <v>17.399999999999999</v>
      </c>
      <c r="O498">
        <f>VLOOKUP($G498,county_facts!$A:$BB,11,FALSE)</f>
        <v>50.2</v>
      </c>
      <c r="P498">
        <f>VLOOKUP($G498,county_facts!$A:$BB,12,FALSE)</f>
        <v>92.5</v>
      </c>
      <c r="Q498">
        <f>VLOOKUP($G498,county_facts!$A:$BB,13,FALSE)</f>
        <v>0.7</v>
      </c>
      <c r="R498">
        <f>VLOOKUP($G498,county_facts!$A:$BB,14,FALSE)</f>
        <v>3.7</v>
      </c>
      <c r="S498">
        <f>VLOOKUP($G498,county_facts!$A:$BB,15,FALSE)</f>
        <v>0.6</v>
      </c>
      <c r="T498">
        <f>VLOOKUP($G498,county_facts!$A:$BB,16,FALSE)</f>
        <v>0.2</v>
      </c>
      <c r="U498">
        <f>VLOOKUP($G498,county_facts!$A:$BB,17,FALSE)</f>
        <v>2.2999999999999998</v>
      </c>
      <c r="V498">
        <f>VLOOKUP($G498,county_facts!$A:$BB,18,FALSE)</f>
        <v>54.1</v>
      </c>
      <c r="W498">
        <f>VLOOKUP($G498,county_facts!$A:$BB,19,FALSE)</f>
        <v>43.5</v>
      </c>
      <c r="X498">
        <f>VLOOKUP($G498,county_facts!$A:$BB,20,FALSE)</f>
        <v>90.1</v>
      </c>
      <c r="Y498">
        <f>VLOOKUP($G498,county_facts!$A:$BB,21,FALSE)</f>
        <v>3.1</v>
      </c>
      <c r="Z498">
        <f>VLOOKUP($G498,county_facts!$A:$BB,22,FALSE)</f>
        <v>34.5</v>
      </c>
      <c r="AA498">
        <f>VLOOKUP($G498,county_facts!$A:$BB,23,FALSE)</f>
        <v>82.6</v>
      </c>
      <c r="AB498">
        <f>VLOOKUP($G498,county_facts!$A:$BB,24,FALSE)</f>
        <v>19.100000000000001</v>
      </c>
      <c r="AC498">
        <f>VLOOKUP($G498,county_facts!$A:$BB,25,FALSE)</f>
        <v>502</v>
      </c>
      <c r="AD498">
        <f>VLOOKUP($G498,county_facts!$A:$BB,26,FALSE)</f>
        <v>24.3</v>
      </c>
      <c r="AE498">
        <f>VLOOKUP($G498,county_facts!$A:$BB,27,FALSE)</f>
        <v>4293</v>
      </c>
      <c r="AF498">
        <f>VLOOKUP($G498,county_facts!$A:$BB,28,FALSE)</f>
        <v>77.3</v>
      </c>
      <c r="AG498">
        <f>VLOOKUP($G498,county_facts!$A:$BB,29,FALSE)</f>
        <v>5.7</v>
      </c>
      <c r="AH498">
        <f>VLOOKUP($G498,county_facts!$A:$BB,30,FALSE)</f>
        <v>109700</v>
      </c>
      <c r="AI498">
        <f>VLOOKUP($G498,county_facts!$A:$BB,31,FALSE)</f>
        <v>3099</v>
      </c>
      <c r="AJ498">
        <f>VLOOKUP($G498,county_facts!$A:$BB,32,FALSE)</f>
        <v>2.64</v>
      </c>
      <c r="AK498">
        <f>VLOOKUP($G498,county_facts!$A:$BB,33,FALSE)</f>
        <v>17316</v>
      </c>
      <c r="AL498">
        <f>VLOOKUP($G498,county_facts!$A:$BB,34,FALSE)</f>
        <v>34526</v>
      </c>
      <c r="AM498">
        <f>VLOOKUP($G498,county_facts!$A:$BB,35,FALSE)</f>
        <v>19.399999999999999</v>
      </c>
      <c r="AN498">
        <f>VLOOKUP($G498,county_facts!$A:$BB,36,FALSE)</f>
        <v>106</v>
      </c>
      <c r="AO498">
        <f>VLOOKUP($G498,county_facts!$A:$BB,37,FALSE)</f>
        <v>697</v>
      </c>
      <c r="AP498">
        <f>VLOOKUP($G498,county_facts!$A:$BB,38,FALSE)</f>
        <v>2.2000000000000002</v>
      </c>
      <c r="AQ498">
        <f>VLOOKUP($G498,county_facts!$A:$BB,39,FALSE)</f>
        <v>623</v>
      </c>
      <c r="AR498">
        <f>VLOOKUP($G498,county_facts!$A:$BB,40,FALSE)</f>
        <v>893</v>
      </c>
      <c r="AS498">
        <f>VLOOKUP($G498,county_facts!$A:$BB,41,FALSE)</f>
        <v>0</v>
      </c>
      <c r="AT498">
        <f>VLOOKUP($G498,county_facts!$A:$BB,42,FALSE)</f>
        <v>0</v>
      </c>
      <c r="AU498">
        <f>VLOOKUP($G498,county_facts!$A:$BB,43,FALSE)</f>
        <v>0</v>
      </c>
      <c r="AV498">
        <f>VLOOKUP($G498,county_facts!$A:$BB,44,FALSE)</f>
        <v>0</v>
      </c>
      <c r="AW498">
        <f>VLOOKUP($G498,county_facts!$A:$BB,45,FALSE)</f>
        <v>0</v>
      </c>
      <c r="AX498">
        <f>VLOOKUP($G498,county_facts!$A:$BB,46,FALSE)</f>
        <v>0</v>
      </c>
      <c r="AY498">
        <f>VLOOKUP($G498,county_facts!$A:$BB,47,FALSE)</f>
        <v>0</v>
      </c>
      <c r="AZ498">
        <f>VLOOKUP($G498,county_facts!$A:$BB,48,FALSE)</f>
        <v>3595</v>
      </c>
      <c r="BA498">
        <f>VLOOKUP($G498,county_facts!$A:$BB,49,FALSE)</f>
        <v>33081</v>
      </c>
      <c r="BB498">
        <f>VLOOKUP($G498,county_facts!$A:$BB,50,FALSE)</f>
        <v>4132</v>
      </c>
      <c r="BC498">
        <f>VLOOKUP($G498,county_facts!$A:$BB,51,FALSE)</f>
        <v>4499</v>
      </c>
      <c r="BD498">
        <f>VLOOKUP($G498,county_facts!$A:$BB,52,FALSE)</f>
        <v>13</v>
      </c>
      <c r="BE498">
        <f>VLOOKUP($G498,county_facts!$A:$BB,53,FALSE)</f>
        <v>1287.3900000000001</v>
      </c>
      <c r="BF498">
        <f>VLOOKUP($G498,county_facts!$A:$BB,54,FALSE)</f>
        <v>6.4</v>
      </c>
    </row>
    <row r="499" spans="1:58" x14ac:dyDescent="0.3">
      <c r="A499" t="s">
        <v>6</v>
      </c>
      <c r="B499" t="s">
        <v>232</v>
      </c>
      <c r="C499">
        <v>384</v>
      </c>
      <c r="D499" t="s">
        <v>189</v>
      </c>
      <c r="E499">
        <v>856</v>
      </c>
      <c r="F499">
        <v>0.44859813100000001</v>
      </c>
      <c r="G499">
        <v>8021</v>
      </c>
      <c r="H499">
        <f>VLOOKUP($G499,county_facts!$A:$BB,4,FALSE)</f>
        <v>8265</v>
      </c>
      <c r="I499">
        <f>VLOOKUP($G499,county_facts!$A:$BB,5,FALSE)</f>
        <v>8256</v>
      </c>
      <c r="J499">
        <f>VLOOKUP($G499,county_facts!$A:$BB,6,FALSE)</f>
        <v>0.1</v>
      </c>
      <c r="K499">
        <f>VLOOKUP($G499,county_facts!$A:$BB,7,FALSE)</f>
        <v>8256</v>
      </c>
      <c r="L499">
        <f>VLOOKUP($G499,county_facts!$A:$BB,8,FALSE)</f>
        <v>6.5</v>
      </c>
      <c r="M499">
        <f>VLOOKUP($G499,county_facts!$A:$BB,9,FALSE)</f>
        <v>27.1</v>
      </c>
      <c r="N499">
        <f>VLOOKUP($G499,county_facts!$A:$BB,10,FALSE)</f>
        <v>17.399999999999999</v>
      </c>
      <c r="O499">
        <f>VLOOKUP($G499,county_facts!$A:$BB,11,FALSE)</f>
        <v>50.2</v>
      </c>
      <c r="P499">
        <f>VLOOKUP($G499,county_facts!$A:$BB,12,FALSE)</f>
        <v>92.5</v>
      </c>
      <c r="Q499">
        <f>VLOOKUP($G499,county_facts!$A:$BB,13,FALSE)</f>
        <v>0.7</v>
      </c>
      <c r="R499">
        <f>VLOOKUP($G499,county_facts!$A:$BB,14,FALSE)</f>
        <v>3.7</v>
      </c>
      <c r="S499">
        <f>VLOOKUP($G499,county_facts!$A:$BB,15,FALSE)</f>
        <v>0.6</v>
      </c>
      <c r="T499">
        <f>VLOOKUP($G499,county_facts!$A:$BB,16,FALSE)</f>
        <v>0.2</v>
      </c>
      <c r="U499">
        <f>VLOOKUP($G499,county_facts!$A:$BB,17,FALSE)</f>
        <v>2.2999999999999998</v>
      </c>
      <c r="V499">
        <f>VLOOKUP($G499,county_facts!$A:$BB,18,FALSE)</f>
        <v>54.1</v>
      </c>
      <c r="W499">
        <f>VLOOKUP($G499,county_facts!$A:$BB,19,FALSE)</f>
        <v>43.5</v>
      </c>
      <c r="X499">
        <f>VLOOKUP($G499,county_facts!$A:$BB,20,FALSE)</f>
        <v>90.1</v>
      </c>
      <c r="Y499">
        <f>VLOOKUP($G499,county_facts!$A:$BB,21,FALSE)</f>
        <v>3.1</v>
      </c>
      <c r="Z499">
        <f>VLOOKUP($G499,county_facts!$A:$BB,22,FALSE)</f>
        <v>34.5</v>
      </c>
      <c r="AA499">
        <f>VLOOKUP($G499,county_facts!$A:$BB,23,FALSE)</f>
        <v>82.6</v>
      </c>
      <c r="AB499">
        <f>VLOOKUP($G499,county_facts!$A:$BB,24,FALSE)</f>
        <v>19.100000000000001</v>
      </c>
      <c r="AC499">
        <f>VLOOKUP($G499,county_facts!$A:$BB,25,FALSE)</f>
        <v>502</v>
      </c>
      <c r="AD499">
        <f>VLOOKUP($G499,county_facts!$A:$BB,26,FALSE)</f>
        <v>24.3</v>
      </c>
      <c r="AE499">
        <f>VLOOKUP($G499,county_facts!$A:$BB,27,FALSE)</f>
        <v>4293</v>
      </c>
      <c r="AF499">
        <f>VLOOKUP($G499,county_facts!$A:$BB,28,FALSE)</f>
        <v>77.3</v>
      </c>
      <c r="AG499">
        <f>VLOOKUP($G499,county_facts!$A:$BB,29,FALSE)</f>
        <v>5.7</v>
      </c>
      <c r="AH499">
        <f>VLOOKUP($G499,county_facts!$A:$BB,30,FALSE)</f>
        <v>109700</v>
      </c>
      <c r="AI499">
        <f>VLOOKUP($G499,county_facts!$A:$BB,31,FALSE)</f>
        <v>3099</v>
      </c>
      <c r="AJ499">
        <f>VLOOKUP($G499,county_facts!$A:$BB,32,FALSE)</f>
        <v>2.64</v>
      </c>
      <c r="AK499">
        <f>VLOOKUP($G499,county_facts!$A:$BB,33,FALSE)</f>
        <v>17316</v>
      </c>
      <c r="AL499">
        <f>VLOOKUP($G499,county_facts!$A:$BB,34,FALSE)</f>
        <v>34526</v>
      </c>
      <c r="AM499">
        <f>VLOOKUP($G499,county_facts!$A:$BB,35,FALSE)</f>
        <v>19.399999999999999</v>
      </c>
      <c r="AN499">
        <f>VLOOKUP($G499,county_facts!$A:$BB,36,FALSE)</f>
        <v>106</v>
      </c>
      <c r="AO499">
        <f>VLOOKUP($G499,county_facts!$A:$BB,37,FALSE)</f>
        <v>697</v>
      </c>
      <c r="AP499">
        <f>VLOOKUP($G499,county_facts!$A:$BB,38,FALSE)</f>
        <v>2.2000000000000002</v>
      </c>
      <c r="AQ499">
        <f>VLOOKUP($G499,county_facts!$A:$BB,39,FALSE)</f>
        <v>623</v>
      </c>
      <c r="AR499">
        <f>VLOOKUP($G499,county_facts!$A:$BB,40,FALSE)</f>
        <v>893</v>
      </c>
      <c r="AS499">
        <f>VLOOKUP($G499,county_facts!$A:$BB,41,FALSE)</f>
        <v>0</v>
      </c>
      <c r="AT499">
        <f>VLOOKUP($G499,county_facts!$A:$BB,42,FALSE)</f>
        <v>0</v>
      </c>
      <c r="AU499">
        <f>VLOOKUP($G499,county_facts!$A:$BB,43,FALSE)</f>
        <v>0</v>
      </c>
      <c r="AV499">
        <f>VLOOKUP($G499,county_facts!$A:$BB,44,FALSE)</f>
        <v>0</v>
      </c>
      <c r="AW499">
        <f>VLOOKUP($G499,county_facts!$A:$BB,45,FALSE)</f>
        <v>0</v>
      </c>
      <c r="AX499">
        <f>VLOOKUP($G499,county_facts!$A:$BB,46,FALSE)</f>
        <v>0</v>
      </c>
      <c r="AY499">
        <f>VLOOKUP($G499,county_facts!$A:$BB,47,FALSE)</f>
        <v>0</v>
      </c>
      <c r="AZ499">
        <f>VLOOKUP($G499,county_facts!$A:$BB,48,FALSE)</f>
        <v>3595</v>
      </c>
      <c r="BA499">
        <f>VLOOKUP($G499,county_facts!$A:$BB,49,FALSE)</f>
        <v>33081</v>
      </c>
      <c r="BB499">
        <f>VLOOKUP($G499,county_facts!$A:$BB,50,FALSE)</f>
        <v>4132</v>
      </c>
      <c r="BC499">
        <f>VLOOKUP($G499,county_facts!$A:$BB,51,FALSE)</f>
        <v>4499</v>
      </c>
      <c r="BD499">
        <f>VLOOKUP($G499,county_facts!$A:$BB,52,FALSE)</f>
        <v>13</v>
      </c>
      <c r="BE499">
        <f>VLOOKUP($G499,county_facts!$A:$BB,53,FALSE)</f>
        <v>1287.3900000000001</v>
      </c>
      <c r="BF499">
        <f>VLOOKUP($G499,county_facts!$A:$BB,54,FALSE)</f>
        <v>6.4</v>
      </c>
    </row>
    <row r="500" spans="1:58" x14ac:dyDescent="0.3">
      <c r="A500" t="s">
        <v>9</v>
      </c>
      <c r="B500" t="s">
        <v>233</v>
      </c>
      <c r="C500">
        <v>709</v>
      </c>
      <c r="D500" t="s">
        <v>189</v>
      </c>
      <c r="E500">
        <v>1178</v>
      </c>
      <c r="F500">
        <v>0.60186757199999996</v>
      </c>
      <c r="G500">
        <v>8019</v>
      </c>
      <c r="H500">
        <f>VLOOKUP($G500,county_facts!$A:$BB,4,FALSE)</f>
        <v>9187</v>
      </c>
      <c r="I500">
        <f>VLOOKUP($G500,county_facts!$A:$BB,5,FALSE)</f>
        <v>9088</v>
      </c>
      <c r="J500">
        <f>VLOOKUP($G500,county_facts!$A:$BB,6,FALSE)</f>
        <v>1.1000000000000001</v>
      </c>
      <c r="K500">
        <f>VLOOKUP($G500,county_facts!$A:$BB,7,FALSE)</f>
        <v>9088</v>
      </c>
      <c r="L500">
        <f>VLOOKUP($G500,county_facts!$A:$BB,8,FALSE)</f>
        <v>3.8</v>
      </c>
      <c r="M500">
        <f>VLOOKUP($G500,county_facts!$A:$BB,9,FALSE)</f>
        <v>15.4</v>
      </c>
      <c r="N500">
        <f>VLOOKUP($G500,county_facts!$A:$BB,10,FALSE)</f>
        <v>17.899999999999999</v>
      </c>
      <c r="O500">
        <f>VLOOKUP($G500,county_facts!$A:$BB,11,FALSE)</f>
        <v>48</v>
      </c>
      <c r="P500">
        <f>VLOOKUP($G500,county_facts!$A:$BB,12,FALSE)</f>
        <v>95.3</v>
      </c>
      <c r="Q500">
        <f>VLOOKUP($G500,county_facts!$A:$BB,13,FALSE)</f>
        <v>0.9</v>
      </c>
      <c r="R500">
        <f>VLOOKUP($G500,county_facts!$A:$BB,14,FALSE)</f>
        <v>1.2</v>
      </c>
      <c r="S500">
        <f>VLOOKUP($G500,county_facts!$A:$BB,15,FALSE)</f>
        <v>0.8</v>
      </c>
      <c r="T500">
        <f>VLOOKUP($G500,county_facts!$A:$BB,16,FALSE)</f>
        <v>0.1</v>
      </c>
      <c r="U500">
        <f>VLOOKUP($G500,county_facts!$A:$BB,17,FALSE)</f>
        <v>1.6</v>
      </c>
      <c r="V500">
        <f>VLOOKUP($G500,county_facts!$A:$BB,18,FALSE)</f>
        <v>5.5</v>
      </c>
      <c r="W500">
        <f>VLOOKUP($G500,county_facts!$A:$BB,19,FALSE)</f>
        <v>90.7</v>
      </c>
      <c r="X500">
        <f>VLOOKUP($G500,county_facts!$A:$BB,20,FALSE)</f>
        <v>88.6</v>
      </c>
      <c r="Y500">
        <f>VLOOKUP($G500,county_facts!$A:$BB,21,FALSE)</f>
        <v>4</v>
      </c>
      <c r="Z500">
        <f>VLOOKUP($G500,county_facts!$A:$BB,22,FALSE)</f>
        <v>4.3</v>
      </c>
      <c r="AA500">
        <f>VLOOKUP($G500,county_facts!$A:$BB,23,FALSE)</f>
        <v>96.6</v>
      </c>
      <c r="AB500">
        <f>VLOOKUP($G500,county_facts!$A:$BB,24,FALSE)</f>
        <v>39.799999999999997</v>
      </c>
      <c r="AC500">
        <f>VLOOKUP($G500,county_facts!$A:$BB,25,FALSE)</f>
        <v>903</v>
      </c>
      <c r="AD500">
        <f>VLOOKUP($G500,county_facts!$A:$BB,26,FALSE)</f>
        <v>32.6</v>
      </c>
      <c r="AE500">
        <f>VLOOKUP($G500,county_facts!$A:$BB,27,FALSE)</f>
        <v>5690</v>
      </c>
      <c r="AF500">
        <f>VLOOKUP($G500,county_facts!$A:$BB,28,FALSE)</f>
        <v>81.3</v>
      </c>
      <c r="AG500">
        <f>VLOOKUP($G500,county_facts!$A:$BB,29,FALSE)</f>
        <v>10.5</v>
      </c>
      <c r="AH500">
        <f>VLOOKUP($G500,county_facts!$A:$BB,30,FALSE)</f>
        <v>268500</v>
      </c>
      <c r="AI500">
        <f>VLOOKUP($G500,county_facts!$A:$BB,31,FALSE)</f>
        <v>4024</v>
      </c>
      <c r="AJ500">
        <f>VLOOKUP($G500,county_facts!$A:$BB,32,FALSE)</f>
        <v>2.21</v>
      </c>
      <c r="AK500">
        <f>VLOOKUP($G500,county_facts!$A:$BB,33,FALSE)</f>
        <v>41716</v>
      </c>
      <c r="AL500">
        <f>VLOOKUP($G500,county_facts!$A:$BB,34,FALSE)</f>
        <v>67259</v>
      </c>
      <c r="AM500">
        <f>VLOOKUP($G500,county_facts!$A:$BB,35,FALSE)</f>
        <v>10.199999999999999</v>
      </c>
      <c r="AN500">
        <f>VLOOKUP($G500,county_facts!$A:$BB,36,FALSE)</f>
        <v>327</v>
      </c>
      <c r="AO500">
        <f>VLOOKUP($G500,county_facts!$A:$BB,37,FALSE)</f>
        <v>2574</v>
      </c>
      <c r="AP500">
        <f>VLOOKUP($G500,county_facts!$A:$BB,38,FALSE)</f>
        <v>5.4</v>
      </c>
      <c r="AQ500">
        <f>VLOOKUP($G500,county_facts!$A:$BB,39,FALSE)</f>
        <v>978</v>
      </c>
      <c r="AR500">
        <f>VLOOKUP($G500,county_facts!$A:$BB,40,FALSE)</f>
        <v>1193</v>
      </c>
      <c r="AS500">
        <f>VLOOKUP($G500,county_facts!$A:$BB,41,FALSE)</f>
        <v>0</v>
      </c>
      <c r="AT500">
        <f>VLOOKUP($G500,county_facts!$A:$BB,42,FALSE)</f>
        <v>0</v>
      </c>
      <c r="AU500">
        <f>VLOOKUP($G500,county_facts!$A:$BB,43,FALSE)</f>
        <v>0</v>
      </c>
      <c r="AV500">
        <f>VLOOKUP($G500,county_facts!$A:$BB,44,FALSE)</f>
        <v>0</v>
      </c>
      <c r="AW500">
        <f>VLOOKUP($G500,county_facts!$A:$BB,45,FALSE)</f>
        <v>0</v>
      </c>
      <c r="AX500">
        <f>VLOOKUP($G500,county_facts!$A:$BB,46,FALSE)</f>
        <v>0</v>
      </c>
      <c r="AY500">
        <f>VLOOKUP($G500,county_facts!$A:$BB,47,FALSE)</f>
        <v>0</v>
      </c>
      <c r="AZ500">
        <f>VLOOKUP($G500,county_facts!$A:$BB,48,FALSE)</f>
        <v>6955</v>
      </c>
      <c r="BA500">
        <f>VLOOKUP($G500,county_facts!$A:$BB,49,FALSE)</f>
        <v>73119</v>
      </c>
      <c r="BB500">
        <f>VLOOKUP($G500,county_facts!$A:$BB,50,FALSE)</f>
        <v>8185</v>
      </c>
      <c r="BC500">
        <f>VLOOKUP($G500,county_facts!$A:$BB,51,FALSE)</f>
        <v>25036</v>
      </c>
      <c r="BD500">
        <f>VLOOKUP($G500,county_facts!$A:$BB,52,FALSE)</f>
        <v>11</v>
      </c>
      <c r="BE500">
        <f>VLOOKUP($G500,county_facts!$A:$BB,53,FALSE)</f>
        <v>395.23</v>
      </c>
      <c r="BF500">
        <f>VLOOKUP($G500,county_facts!$A:$BB,54,FALSE)</f>
        <v>23</v>
      </c>
    </row>
    <row r="501" spans="1:58" x14ac:dyDescent="0.3">
      <c r="A501" t="s">
        <v>6</v>
      </c>
      <c r="B501" t="s">
        <v>233</v>
      </c>
      <c r="C501">
        <v>469</v>
      </c>
      <c r="D501" t="s">
        <v>189</v>
      </c>
      <c r="E501">
        <v>1178</v>
      </c>
      <c r="F501">
        <v>0.39813242799999998</v>
      </c>
      <c r="G501">
        <v>8019</v>
      </c>
      <c r="H501">
        <f>VLOOKUP($G501,county_facts!$A:$BB,4,FALSE)</f>
        <v>9187</v>
      </c>
      <c r="I501">
        <f>VLOOKUP($G501,county_facts!$A:$BB,5,FALSE)</f>
        <v>9088</v>
      </c>
      <c r="J501">
        <f>VLOOKUP($G501,county_facts!$A:$BB,6,FALSE)</f>
        <v>1.1000000000000001</v>
      </c>
      <c r="K501">
        <f>VLOOKUP($G501,county_facts!$A:$BB,7,FALSE)</f>
        <v>9088</v>
      </c>
      <c r="L501">
        <f>VLOOKUP($G501,county_facts!$A:$BB,8,FALSE)</f>
        <v>3.8</v>
      </c>
      <c r="M501">
        <f>VLOOKUP($G501,county_facts!$A:$BB,9,FALSE)</f>
        <v>15.4</v>
      </c>
      <c r="N501">
        <f>VLOOKUP($G501,county_facts!$A:$BB,10,FALSE)</f>
        <v>17.899999999999999</v>
      </c>
      <c r="O501">
        <f>VLOOKUP($G501,county_facts!$A:$BB,11,FALSE)</f>
        <v>48</v>
      </c>
      <c r="P501">
        <f>VLOOKUP($G501,county_facts!$A:$BB,12,FALSE)</f>
        <v>95.3</v>
      </c>
      <c r="Q501">
        <f>VLOOKUP($G501,county_facts!$A:$BB,13,FALSE)</f>
        <v>0.9</v>
      </c>
      <c r="R501">
        <f>VLOOKUP($G501,county_facts!$A:$BB,14,FALSE)</f>
        <v>1.2</v>
      </c>
      <c r="S501">
        <f>VLOOKUP($G501,county_facts!$A:$BB,15,FALSE)</f>
        <v>0.8</v>
      </c>
      <c r="T501">
        <f>VLOOKUP($G501,county_facts!$A:$BB,16,FALSE)</f>
        <v>0.1</v>
      </c>
      <c r="U501">
        <f>VLOOKUP($G501,county_facts!$A:$BB,17,FALSE)</f>
        <v>1.6</v>
      </c>
      <c r="V501">
        <f>VLOOKUP($G501,county_facts!$A:$BB,18,FALSE)</f>
        <v>5.5</v>
      </c>
      <c r="W501">
        <f>VLOOKUP($G501,county_facts!$A:$BB,19,FALSE)</f>
        <v>90.7</v>
      </c>
      <c r="X501">
        <f>VLOOKUP($G501,county_facts!$A:$BB,20,FALSE)</f>
        <v>88.6</v>
      </c>
      <c r="Y501">
        <f>VLOOKUP($G501,county_facts!$A:$BB,21,FALSE)</f>
        <v>4</v>
      </c>
      <c r="Z501">
        <f>VLOOKUP($G501,county_facts!$A:$BB,22,FALSE)</f>
        <v>4.3</v>
      </c>
      <c r="AA501">
        <f>VLOOKUP($G501,county_facts!$A:$BB,23,FALSE)</f>
        <v>96.6</v>
      </c>
      <c r="AB501">
        <f>VLOOKUP($G501,county_facts!$A:$BB,24,FALSE)</f>
        <v>39.799999999999997</v>
      </c>
      <c r="AC501">
        <f>VLOOKUP($G501,county_facts!$A:$BB,25,FALSE)</f>
        <v>903</v>
      </c>
      <c r="AD501">
        <f>VLOOKUP($G501,county_facts!$A:$BB,26,FALSE)</f>
        <v>32.6</v>
      </c>
      <c r="AE501">
        <f>VLOOKUP($G501,county_facts!$A:$BB,27,FALSE)</f>
        <v>5690</v>
      </c>
      <c r="AF501">
        <f>VLOOKUP($G501,county_facts!$A:$BB,28,FALSE)</f>
        <v>81.3</v>
      </c>
      <c r="AG501">
        <f>VLOOKUP($G501,county_facts!$A:$BB,29,FALSE)</f>
        <v>10.5</v>
      </c>
      <c r="AH501">
        <f>VLOOKUP($G501,county_facts!$A:$BB,30,FALSE)</f>
        <v>268500</v>
      </c>
      <c r="AI501">
        <f>VLOOKUP($G501,county_facts!$A:$BB,31,FALSE)</f>
        <v>4024</v>
      </c>
      <c r="AJ501">
        <f>VLOOKUP($G501,county_facts!$A:$BB,32,FALSE)</f>
        <v>2.21</v>
      </c>
      <c r="AK501">
        <f>VLOOKUP($G501,county_facts!$A:$BB,33,FALSE)</f>
        <v>41716</v>
      </c>
      <c r="AL501">
        <f>VLOOKUP($G501,county_facts!$A:$BB,34,FALSE)</f>
        <v>67259</v>
      </c>
      <c r="AM501">
        <f>VLOOKUP($G501,county_facts!$A:$BB,35,FALSE)</f>
        <v>10.199999999999999</v>
      </c>
      <c r="AN501">
        <f>VLOOKUP($G501,county_facts!$A:$BB,36,FALSE)</f>
        <v>327</v>
      </c>
      <c r="AO501">
        <f>VLOOKUP($G501,county_facts!$A:$BB,37,FALSE)</f>
        <v>2574</v>
      </c>
      <c r="AP501">
        <f>VLOOKUP($G501,county_facts!$A:$BB,38,FALSE)</f>
        <v>5.4</v>
      </c>
      <c r="AQ501">
        <f>VLOOKUP($G501,county_facts!$A:$BB,39,FALSE)</f>
        <v>978</v>
      </c>
      <c r="AR501">
        <f>VLOOKUP($G501,county_facts!$A:$BB,40,FALSE)</f>
        <v>1193</v>
      </c>
      <c r="AS501">
        <f>VLOOKUP($G501,county_facts!$A:$BB,41,FALSE)</f>
        <v>0</v>
      </c>
      <c r="AT501">
        <f>VLOOKUP($G501,county_facts!$A:$BB,42,FALSE)</f>
        <v>0</v>
      </c>
      <c r="AU501">
        <f>VLOOKUP($G501,county_facts!$A:$BB,43,FALSE)</f>
        <v>0</v>
      </c>
      <c r="AV501">
        <f>VLOOKUP($G501,county_facts!$A:$BB,44,FALSE)</f>
        <v>0</v>
      </c>
      <c r="AW501">
        <f>VLOOKUP($G501,county_facts!$A:$BB,45,FALSE)</f>
        <v>0</v>
      </c>
      <c r="AX501">
        <f>VLOOKUP($G501,county_facts!$A:$BB,46,FALSE)</f>
        <v>0</v>
      </c>
      <c r="AY501">
        <f>VLOOKUP($G501,county_facts!$A:$BB,47,FALSE)</f>
        <v>0</v>
      </c>
      <c r="AZ501">
        <f>VLOOKUP($G501,county_facts!$A:$BB,48,FALSE)</f>
        <v>6955</v>
      </c>
      <c r="BA501">
        <f>VLOOKUP($G501,county_facts!$A:$BB,49,FALSE)</f>
        <v>73119</v>
      </c>
      <c r="BB501">
        <f>VLOOKUP($G501,county_facts!$A:$BB,50,FALSE)</f>
        <v>8185</v>
      </c>
      <c r="BC501">
        <f>VLOOKUP($G501,county_facts!$A:$BB,51,FALSE)</f>
        <v>25036</v>
      </c>
      <c r="BD501">
        <f>VLOOKUP($G501,county_facts!$A:$BB,52,FALSE)</f>
        <v>11</v>
      </c>
      <c r="BE501">
        <f>VLOOKUP($G501,county_facts!$A:$BB,53,FALSE)</f>
        <v>395.23</v>
      </c>
      <c r="BF501">
        <f>VLOOKUP($G501,county_facts!$A:$BB,54,FALSE)</f>
        <v>23</v>
      </c>
    </row>
    <row r="502" spans="1:58" x14ac:dyDescent="0.3">
      <c r="A502" t="s">
        <v>6</v>
      </c>
      <c r="B502" t="s">
        <v>234</v>
      </c>
      <c r="C502">
        <v>21</v>
      </c>
      <c r="D502" t="s">
        <v>189</v>
      </c>
      <c r="E502">
        <v>34</v>
      </c>
      <c r="F502">
        <v>0.61764705900000005</v>
      </c>
      <c r="G502">
        <v>8017</v>
      </c>
      <c r="H502">
        <f>VLOOKUP($G502,county_facts!$A:$BB,4,FALSE)</f>
        <v>1871</v>
      </c>
      <c r="I502">
        <f>VLOOKUP($G502,county_facts!$A:$BB,5,FALSE)</f>
        <v>1836</v>
      </c>
      <c r="J502">
        <f>VLOOKUP($G502,county_facts!$A:$BB,6,FALSE)</f>
        <v>1.9</v>
      </c>
      <c r="K502">
        <f>VLOOKUP($G502,county_facts!$A:$BB,7,FALSE)</f>
        <v>1836</v>
      </c>
      <c r="L502">
        <f>VLOOKUP($G502,county_facts!$A:$BB,8,FALSE)</f>
        <v>8.3000000000000007</v>
      </c>
      <c r="M502">
        <f>VLOOKUP($G502,county_facts!$A:$BB,9,FALSE)</f>
        <v>25</v>
      </c>
      <c r="N502">
        <f>VLOOKUP($G502,county_facts!$A:$BB,10,FALSE)</f>
        <v>18.2</v>
      </c>
      <c r="O502">
        <f>VLOOKUP($G502,county_facts!$A:$BB,11,FALSE)</f>
        <v>48.5</v>
      </c>
      <c r="P502">
        <f>VLOOKUP($G502,county_facts!$A:$BB,12,FALSE)</f>
        <v>96.3</v>
      </c>
      <c r="Q502">
        <f>VLOOKUP($G502,county_facts!$A:$BB,13,FALSE)</f>
        <v>0.7</v>
      </c>
      <c r="R502">
        <f>VLOOKUP($G502,county_facts!$A:$BB,14,FALSE)</f>
        <v>1.3</v>
      </c>
      <c r="S502">
        <f>VLOOKUP($G502,county_facts!$A:$BB,15,FALSE)</f>
        <v>0.6</v>
      </c>
      <c r="T502">
        <f>VLOOKUP($G502,county_facts!$A:$BB,16,FALSE)</f>
        <v>0.1</v>
      </c>
      <c r="U502">
        <f>VLOOKUP($G502,county_facts!$A:$BB,17,FALSE)</f>
        <v>1</v>
      </c>
      <c r="V502">
        <f>VLOOKUP($G502,county_facts!$A:$BB,18,FALSE)</f>
        <v>12.7</v>
      </c>
      <c r="W502">
        <f>VLOOKUP($G502,county_facts!$A:$BB,19,FALSE)</f>
        <v>84.3</v>
      </c>
      <c r="X502">
        <f>VLOOKUP($G502,county_facts!$A:$BB,20,FALSE)</f>
        <v>86</v>
      </c>
      <c r="Y502">
        <f>VLOOKUP($G502,county_facts!$A:$BB,21,FALSE)</f>
        <v>8.5</v>
      </c>
      <c r="Z502">
        <f>VLOOKUP($G502,county_facts!$A:$BB,22,FALSE)</f>
        <v>11.4</v>
      </c>
      <c r="AA502">
        <f>VLOOKUP($G502,county_facts!$A:$BB,23,FALSE)</f>
        <v>87</v>
      </c>
      <c r="AB502">
        <f>VLOOKUP($G502,county_facts!$A:$BB,24,FALSE)</f>
        <v>21.3</v>
      </c>
      <c r="AC502">
        <f>VLOOKUP($G502,county_facts!$A:$BB,25,FALSE)</f>
        <v>137</v>
      </c>
      <c r="AD502">
        <f>VLOOKUP($G502,county_facts!$A:$BB,26,FALSE)</f>
        <v>13</v>
      </c>
      <c r="AE502">
        <f>VLOOKUP($G502,county_facts!$A:$BB,27,FALSE)</f>
        <v>970</v>
      </c>
      <c r="AF502">
        <f>VLOOKUP($G502,county_facts!$A:$BB,28,FALSE)</f>
        <v>76.5</v>
      </c>
      <c r="AG502">
        <f>VLOOKUP($G502,county_facts!$A:$BB,29,FALSE)</f>
        <v>5</v>
      </c>
      <c r="AH502">
        <f>VLOOKUP($G502,county_facts!$A:$BB,30,FALSE)</f>
        <v>81700</v>
      </c>
      <c r="AI502">
        <f>VLOOKUP($G502,county_facts!$A:$BB,31,FALSE)</f>
        <v>839</v>
      </c>
      <c r="AJ502">
        <f>VLOOKUP($G502,county_facts!$A:$BB,32,FALSE)</f>
        <v>2.5499999999999998</v>
      </c>
      <c r="AK502">
        <f>VLOOKUP($G502,county_facts!$A:$BB,33,FALSE)</f>
        <v>23647</v>
      </c>
      <c r="AL502">
        <f>VLOOKUP($G502,county_facts!$A:$BB,34,FALSE)</f>
        <v>51641</v>
      </c>
      <c r="AM502">
        <f>VLOOKUP($G502,county_facts!$A:$BB,35,FALSE)</f>
        <v>7.2</v>
      </c>
      <c r="AN502">
        <f>VLOOKUP($G502,county_facts!$A:$BB,36,FALSE)</f>
        <v>58</v>
      </c>
      <c r="AO502">
        <f>VLOOKUP($G502,county_facts!$A:$BB,37,FALSE)</f>
        <v>745</v>
      </c>
      <c r="AP502">
        <f>VLOOKUP($G502,county_facts!$A:$BB,38,FALSE)</f>
        <v>9.9</v>
      </c>
      <c r="AQ502">
        <f>VLOOKUP($G502,county_facts!$A:$BB,39,FALSE)</f>
        <v>197</v>
      </c>
      <c r="AR502">
        <f>VLOOKUP($G502,county_facts!$A:$BB,40,FALSE)</f>
        <v>304</v>
      </c>
      <c r="AS502">
        <f>VLOOKUP($G502,county_facts!$A:$BB,41,FALSE)</f>
        <v>0</v>
      </c>
      <c r="AT502">
        <f>VLOOKUP($G502,county_facts!$A:$BB,42,FALSE)</f>
        <v>0</v>
      </c>
      <c r="AU502">
        <f>VLOOKUP($G502,county_facts!$A:$BB,43,FALSE)</f>
        <v>0</v>
      </c>
      <c r="AV502">
        <f>VLOOKUP($G502,county_facts!$A:$BB,44,FALSE)</f>
        <v>0</v>
      </c>
      <c r="AW502">
        <f>VLOOKUP($G502,county_facts!$A:$BB,45,FALSE)</f>
        <v>0</v>
      </c>
      <c r="AX502">
        <f>VLOOKUP($G502,county_facts!$A:$BB,46,FALSE)</f>
        <v>0</v>
      </c>
      <c r="AY502">
        <f>VLOOKUP($G502,county_facts!$A:$BB,47,FALSE)</f>
        <v>0</v>
      </c>
      <c r="AZ502">
        <f>VLOOKUP($G502,county_facts!$A:$BB,48,FALSE)</f>
        <v>51173</v>
      </c>
      <c r="BA502">
        <f>VLOOKUP($G502,county_facts!$A:$BB,49,FALSE)</f>
        <v>12958</v>
      </c>
      <c r="BB502">
        <f>VLOOKUP($G502,county_facts!$A:$BB,50,FALSE)</f>
        <v>7276</v>
      </c>
      <c r="BC502">
        <f>VLOOKUP($G502,county_facts!$A:$BB,51,FALSE)</f>
        <v>407</v>
      </c>
      <c r="BD502">
        <f>VLOOKUP($G502,county_facts!$A:$BB,52,FALSE)</f>
        <v>1</v>
      </c>
      <c r="BE502">
        <f>VLOOKUP($G502,county_facts!$A:$BB,53,FALSE)</f>
        <v>1778.28</v>
      </c>
      <c r="BF502">
        <f>VLOOKUP($G502,county_facts!$A:$BB,54,FALSE)</f>
        <v>1</v>
      </c>
    </row>
    <row r="503" spans="1:58" x14ac:dyDescent="0.3">
      <c r="A503" t="s">
        <v>9</v>
      </c>
      <c r="B503" t="s">
        <v>234</v>
      </c>
      <c r="C503">
        <v>13</v>
      </c>
      <c r="D503" t="s">
        <v>189</v>
      </c>
      <c r="E503">
        <v>34</v>
      </c>
      <c r="F503">
        <v>0.382352941</v>
      </c>
      <c r="G503">
        <v>8017</v>
      </c>
      <c r="H503">
        <f>VLOOKUP($G503,county_facts!$A:$BB,4,FALSE)</f>
        <v>1871</v>
      </c>
      <c r="I503">
        <f>VLOOKUP($G503,county_facts!$A:$BB,5,FALSE)</f>
        <v>1836</v>
      </c>
      <c r="J503">
        <f>VLOOKUP($G503,county_facts!$A:$BB,6,FALSE)</f>
        <v>1.9</v>
      </c>
      <c r="K503">
        <f>VLOOKUP($G503,county_facts!$A:$BB,7,FALSE)</f>
        <v>1836</v>
      </c>
      <c r="L503">
        <f>VLOOKUP($G503,county_facts!$A:$BB,8,FALSE)</f>
        <v>8.3000000000000007</v>
      </c>
      <c r="M503">
        <f>VLOOKUP($G503,county_facts!$A:$BB,9,FALSE)</f>
        <v>25</v>
      </c>
      <c r="N503">
        <f>VLOOKUP($G503,county_facts!$A:$BB,10,FALSE)</f>
        <v>18.2</v>
      </c>
      <c r="O503">
        <f>VLOOKUP($G503,county_facts!$A:$BB,11,FALSE)</f>
        <v>48.5</v>
      </c>
      <c r="P503">
        <f>VLOOKUP($G503,county_facts!$A:$BB,12,FALSE)</f>
        <v>96.3</v>
      </c>
      <c r="Q503">
        <f>VLOOKUP($G503,county_facts!$A:$BB,13,FALSE)</f>
        <v>0.7</v>
      </c>
      <c r="R503">
        <f>VLOOKUP($G503,county_facts!$A:$BB,14,FALSE)</f>
        <v>1.3</v>
      </c>
      <c r="S503">
        <f>VLOOKUP($G503,county_facts!$A:$BB,15,FALSE)</f>
        <v>0.6</v>
      </c>
      <c r="T503">
        <f>VLOOKUP($G503,county_facts!$A:$BB,16,FALSE)</f>
        <v>0.1</v>
      </c>
      <c r="U503">
        <f>VLOOKUP($G503,county_facts!$A:$BB,17,FALSE)</f>
        <v>1</v>
      </c>
      <c r="V503">
        <f>VLOOKUP($G503,county_facts!$A:$BB,18,FALSE)</f>
        <v>12.7</v>
      </c>
      <c r="W503">
        <f>VLOOKUP($G503,county_facts!$A:$BB,19,FALSE)</f>
        <v>84.3</v>
      </c>
      <c r="X503">
        <f>VLOOKUP($G503,county_facts!$A:$BB,20,FALSE)</f>
        <v>86</v>
      </c>
      <c r="Y503">
        <f>VLOOKUP($G503,county_facts!$A:$BB,21,FALSE)</f>
        <v>8.5</v>
      </c>
      <c r="Z503">
        <f>VLOOKUP($G503,county_facts!$A:$BB,22,FALSE)</f>
        <v>11.4</v>
      </c>
      <c r="AA503">
        <f>VLOOKUP($G503,county_facts!$A:$BB,23,FALSE)</f>
        <v>87</v>
      </c>
      <c r="AB503">
        <f>VLOOKUP($G503,county_facts!$A:$BB,24,FALSE)</f>
        <v>21.3</v>
      </c>
      <c r="AC503">
        <f>VLOOKUP($G503,county_facts!$A:$BB,25,FALSE)</f>
        <v>137</v>
      </c>
      <c r="AD503">
        <f>VLOOKUP($G503,county_facts!$A:$BB,26,FALSE)</f>
        <v>13</v>
      </c>
      <c r="AE503">
        <f>VLOOKUP($G503,county_facts!$A:$BB,27,FALSE)</f>
        <v>970</v>
      </c>
      <c r="AF503">
        <f>VLOOKUP($G503,county_facts!$A:$BB,28,FALSE)</f>
        <v>76.5</v>
      </c>
      <c r="AG503">
        <f>VLOOKUP($G503,county_facts!$A:$BB,29,FALSE)</f>
        <v>5</v>
      </c>
      <c r="AH503">
        <f>VLOOKUP($G503,county_facts!$A:$BB,30,FALSE)</f>
        <v>81700</v>
      </c>
      <c r="AI503">
        <f>VLOOKUP($G503,county_facts!$A:$BB,31,FALSE)</f>
        <v>839</v>
      </c>
      <c r="AJ503">
        <f>VLOOKUP($G503,county_facts!$A:$BB,32,FALSE)</f>
        <v>2.5499999999999998</v>
      </c>
      <c r="AK503">
        <f>VLOOKUP($G503,county_facts!$A:$BB,33,FALSE)</f>
        <v>23647</v>
      </c>
      <c r="AL503">
        <f>VLOOKUP($G503,county_facts!$A:$BB,34,FALSE)</f>
        <v>51641</v>
      </c>
      <c r="AM503">
        <f>VLOOKUP($G503,county_facts!$A:$BB,35,FALSE)</f>
        <v>7.2</v>
      </c>
      <c r="AN503">
        <f>VLOOKUP($G503,county_facts!$A:$BB,36,FALSE)</f>
        <v>58</v>
      </c>
      <c r="AO503">
        <f>VLOOKUP($G503,county_facts!$A:$BB,37,FALSE)</f>
        <v>745</v>
      </c>
      <c r="AP503">
        <f>VLOOKUP($G503,county_facts!$A:$BB,38,FALSE)</f>
        <v>9.9</v>
      </c>
      <c r="AQ503">
        <f>VLOOKUP($G503,county_facts!$A:$BB,39,FALSE)</f>
        <v>197</v>
      </c>
      <c r="AR503">
        <f>VLOOKUP($G503,county_facts!$A:$BB,40,FALSE)</f>
        <v>304</v>
      </c>
      <c r="AS503">
        <f>VLOOKUP($G503,county_facts!$A:$BB,41,FALSE)</f>
        <v>0</v>
      </c>
      <c r="AT503">
        <f>VLOOKUP($G503,county_facts!$A:$BB,42,FALSE)</f>
        <v>0</v>
      </c>
      <c r="AU503">
        <f>VLOOKUP($G503,county_facts!$A:$BB,43,FALSE)</f>
        <v>0</v>
      </c>
      <c r="AV503">
        <f>VLOOKUP($G503,county_facts!$A:$BB,44,FALSE)</f>
        <v>0</v>
      </c>
      <c r="AW503">
        <f>VLOOKUP($G503,county_facts!$A:$BB,45,FALSE)</f>
        <v>0</v>
      </c>
      <c r="AX503">
        <f>VLOOKUP($G503,county_facts!$A:$BB,46,FALSE)</f>
        <v>0</v>
      </c>
      <c r="AY503">
        <f>VLOOKUP($G503,county_facts!$A:$BB,47,FALSE)</f>
        <v>0</v>
      </c>
      <c r="AZ503">
        <f>VLOOKUP($G503,county_facts!$A:$BB,48,FALSE)</f>
        <v>51173</v>
      </c>
      <c r="BA503">
        <f>VLOOKUP($G503,county_facts!$A:$BB,49,FALSE)</f>
        <v>12958</v>
      </c>
      <c r="BB503">
        <f>VLOOKUP($G503,county_facts!$A:$BB,50,FALSE)</f>
        <v>7276</v>
      </c>
      <c r="BC503">
        <f>VLOOKUP($G503,county_facts!$A:$BB,51,FALSE)</f>
        <v>407</v>
      </c>
      <c r="BD503">
        <f>VLOOKUP($G503,county_facts!$A:$BB,52,FALSE)</f>
        <v>1</v>
      </c>
      <c r="BE503">
        <f>VLOOKUP($G503,county_facts!$A:$BB,53,FALSE)</f>
        <v>1778.28</v>
      </c>
      <c r="BF503">
        <f>VLOOKUP($G503,county_facts!$A:$BB,54,FALSE)</f>
        <v>1</v>
      </c>
    </row>
    <row r="504" spans="1:58" x14ac:dyDescent="0.3">
      <c r="A504" t="s">
        <v>9</v>
      </c>
      <c r="B504" t="s">
        <v>235</v>
      </c>
      <c r="C504">
        <v>1494</v>
      </c>
      <c r="D504" t="s">
        <v>189</v>
      </c>
      <c r="E504">
        <v>2531</v>
      </c>
      <c r="F504">
        <v>0.59028052200000003</v>
      </c>
      <c r="G504">
        <v>8015</v>
      </c>
      <c r="H504">
        <f>VLOOKUP($G504,county_facts!$A:$BB,4,FALSE)</f>
        <v>18363</v>
      </c>
      <c r="I504">
        <f>VLOOKUP($G504,county_facts!$A:$BB,5,FALSE)</f>
        <v>17809</v>
      </c>
      <c r="J504">
        <f>VLOOKUP($G504,county_facts!$A:$BB,6,FALSE)</f>
        <v>3.1</v>
      </c>
      <c r="K504">
        <f>VLOOKUP($G504,county_facts!$A:$BB,7,FALSE)</f>
        <v>17809</v>
      </c>
      <c r="L504">
        <f>VLOOKUP($G504,county_facts!$A:$BB,8,FALSE)</f>
        <v>4</v>
      </c>
      <c r="M504">
        <f>VLOOKUP($G504,county_facts!$A:$BB,9,FALSE)</f>
        <v>15.8</v>
      </c>
      <c r="N504">
        <f>VLOOKUP($G504,county_facts!$A:$BB,10,FALSE)</f>
        <v>23</v>
      </c>
      <c r="O504">
        <f>VLOOKUP($G504,county_facts!$A:$BB,11,FALSE)</f>
        <v>47.2</v>
      </c>
      <c r="P504">
        <f>VLOOKUP($G504,county_facts!$A:$BB,12,FALSE)</f>
        <v>94.4</v>
      </c>
      <c r="Q504">
        <f>VLOOKUP($G504,county_facts!$A:$BB,13,FALSE)</f>
        <v>1.7</v>
      </c>
      <c r="R504">
        <f>VLOOKUP($G504,county_facts!$A:$BB,14,FALSE)</f>
        <v>1.5</v>
      </c>
      <c r="S504">
        <f>VLOOKUP($G504,county_facts!$A:$BB,15,FALSE)</f>
        <v>0.8</v>
      </c>
      <c r="T504">
        <f>VLOOKUP($G504,county_facts!$A:$BB,16,FALSE)</f>
        <v>0.1</v>
      </c>
      <c r="U504">
        <f>VLOOKUP($G504,county_facts!$A:$BB,17,FALSE)</f>
        <v>1.5</v>
      </c>
      <c r="V504">
        <f>VLOOKUP($G504,county_facts!$A:$BB,18,FALSE)</f>
        <v>10.199999999999999</v>
      </c>
      <c r="W504">
        <f>VLOOKUP($G504,county_facts!$A:$BB,19,FALSE)</f>
        <v>85.4</v>
      </c>
      <c r="X504">
        <f>VLOOKUP($G504,county_facts!$A:$BB,20,FALSE)</f>
        <v>86.7</v>
      </c>
      <c r="Y504">
        <f>VLOOKUP($G504,county_facts!$A:$BB,21,FALSE)</f>
        <v>3.5</v>
      </c>
      <c r="Z504">
        <f>VLOOKUP($G504,county_facts!$A:$BB,22,FALSE)</f>
        <v>6.3</v>
      </c>
      <c r="AA504">
        <f>VLOOKUP($G504,county_facts!$A:$BB,23,FALSE)</f>
        <v>91.1</v>
      </c>
      <c r="AB504">
        <f>VLOOKUP($G504,county_facts!$A:$BB,24,FALSE)</f>
        <v>33.9</v>
      </c>
      <c r="AC504">
        <f>VLOOKUP($G504,county_facts!$A:$BB,25,FALSE)</f>
        <v>2264</v>
      </c>
      <c r="AD504">
        <f>VLOOKUP($G504,county_facts!$A:$BB,26,FALSE)</f>
        <v>14.9</v>
      </c>
      <c r="AE504">
        <f>VLOOKUP($G504,county_facts!$A:$BB,27,FALSE)</f>
        <v>10319</v>
      </c>
      <c r="AF504">
        <f>VLOOKUP($G504,county_facts!$A:$BB,28,FALSE)</f>
        <v>76.2</v>
      </c>
      <c r="AG504">
        <f>VLOOKUP($G504,county_facts!$A:$BB,29,FALSE)</f>
        <v>8.3000000000000007</v>
      </c>
      <c r="AH504">
        <f>VLOOKUP($G504,county_facts!$A:$BB,30,FALSE)</f>
        <v>262300</v>
      </c>
      <c r="AI504">
        <f>VLOOKUP($G504,county_facts!$A:$BB,31,FALSE)</f>
        <v>7832</v>
      </c>
      <c r="AJ504">
        <f>VLOOKUP($G504,county_facts!$A:$BB,32,FALSE)</f>
        <v>2.15</v>
      </c>
      <c r="AK504">
        <f>VLOOKUP($G504,county_facts!$A:$BB,33,FALSE)</f>
        <v>27182</v>
      </c>
      <c r="AL504">
        <f>VLOOKUP($G504,county_facts!$A:$BB,34,FALSE)</f>
        <v>46504</v>
      </c>
      <c r="AM504">
        <f>VLOOKUP($G504,county_facts!$A:$BB,35,FALSE)</f>
        <v>8</v>
      </c>
      <c r="AN504">
        <f>VLOOKUP($G504,county_facts!$A:$BB,36,FALSE)</f>
        <v>860</v>
      </c>
      <c r="AO504">
        <f>VLOOKUP($G504,county_facts!$A:$BB,37,FALSE)</f>
        <v>5367</v>
      </c>
      <c r="AP504">
        <f>VLOOKUP($G504,county_facts!$A:$BB,38,FALSE)</f>
        <v>-3.6</v>
      </c>
      <c r="AQ504">
        <f>VLOOKUP($G504,county_facts!$A:$BB,39,FALSE)</f>
        <v>2113</v>
      </c>
      <c r="AR504">
        <f>VLOOKUP($G504,county_facts!$A:$BB,40,FALSE)</f>
        <v>3369</v>
      </c>
      <c r="AS504">
        <f>VLOOKUP($G504,county_facts!$A:$BB,41,FALSE)</f>
        <v>0</v>
      </c>
      <c r="AT504">
        <f>VLOOKUP($G504,county_facts!$A:$BB,42,FALSE)</f>
        <v>0</v>
      </c>
      <c r="AU504">
        <f>VLOOKUP($G504,county_facts!$A:$BB,43,FALSE)</f>
        <v>0</v>
      </c>
      <c r="AV504">
        <f>VLOOKUP($G504,county_facts!$A:$BB,44,FALSE)</f>
        <v>0</v>
      </c>
      <c r="AW504">
        <f>VLOOKUP($G504,county_facts!$A:$BB,45,FALSE)</f>
        <v>4</v>
      </c>
      <c r="AX504">
        <f>VLOOKUP($G504,county_facts!$A:$BB,46,FALSE)</f>
        <v>27.8</v>
      </c>
      <c r="AY504">
        <f>VLOOKUP($G504,county_facts!$A:$BB,47,FALSE)</f>
        <v>0</v>
      </c>
      <c r="AZ504">
        <f>VLOOKUP($G504,county_facts!$A:$BB,48,FALSE)</f>
        <v>23550</v>
      </c>
      <c r="BA504">
        <f>VLOOKUP($G504,county_facts!$A:$BB,49,FALSE)</f>
        <v>252573</v>
      </c>
      <c r="BB504">
        <f>VLOOKUP($G504,county_facts!$A:$BB,50,FALSE)</f>
        <v>14982</v>
      </c>
      <c r="BC504">
        <f>VLOOKUP($G504,county_facts!$A:$BB,51,FALSE)</f>
        <v>49240</v>
      </c>
      <c r="BD504">
        <f>VLOOKUP($G504,county_facts!$A:$BB,52,FALSE)</f>
        <v>105</v>
      </c>
      <c r="BE504">
        <f>VLOOKUP($G504,county_facts!$A:$BB,53,FALSE)</f>
        <v>1013.4</v>
      </c>
      <c r="BF504">
        <f>VLOOKUP($G504,county_facts!$A:$BB,54,FALSE)</f>
        <v>17.600000000000001</v>
      </c>
    </row>
    <row r="505" spans="1:58" x14ac:dyDescent="0.3">
      <c r="A505" t="s">
        <v>6</v>
      </c>
      <c r="B505" t="s">
        <v>235</v>
      </c>
      <c r="C505">
        <v>1037</v>
      </c>
      <c r="D505" t="s">
        <v>189</v>
      </c>
      <c r="E505">
        <v>2531</v>
      </c>
      <c r="F505">
        <v>0.40971947800000003</v>
      </c>
      <c r="G505">
        <v>8015</v>
      </c>
      <c r="H505">
        <f>VLOOKUP($G505,county_facts!$A:$BB,4,FALSE)</f>
        <v>18363</v>
      </c>
      <c r="I505">
        <f>VLOOKUP($G505,county_facts!$A:$BB,5,FALSE)</f>
        <v>17809</v>
      </c>
      <c r="J505">
        <f>VLOOKUP($G505,county_facts!$A:$BB,6,FALSE)</f>
        <v>3.1</v>
      </c>
      <c r="K505">
        <f>VLOOKUP($G505,county_facts!$A:$BB,7,FALSE)</f>
        <v>17809</v>
      </c>
      <c r="L505">
        <f>VLOOKUP($G505,county_facts!$A:$BB,8,FALSE)</f>
        <v>4</v>
      </c>
      <c r="M505">
        <f>VLOOKUP($G505,county_facts!$A:$BB,9,FALSE)</f>
        <v>15.8</v>
      </c>
      <c r="N505">
        <f>VLOOKUP($G505,county_facts!$A:$BB,10,FALSE)</f>
        <v>23</v>
      </c>
      <c r="O505">
        <f>VLOOKUP($G505,county_facts!$A:$BB,11,FALSE)</f>
        <v>47.2</v>
      </c>
      <c r="P505">
        <f>VLOOKUP($G505,county_facts!$A:$BB,12,FALSE)</f>
        <v>94.4</v>
      </c>
      <c r="Q505">
        <f>VLOOKUP($G505,county_facts!$A:$BB,13,FALSE)</f>
        <v>1.7</v>
      </c>
      <c r="R505">
        <f>VLOOKUP($G505,county_facts!$A:$BB,14,FALSE)</f>
        <v>1.5</v>
      </c>
      <c r="S505">
        <f>VLOOKUP($G505,county_facts!$A:$BB,15,FALSE)</f>
        <v>0.8</v>
      </c>
      <c r="T505">
        <f>VLOOKUP($G505,county_facts!$A:$BB,16,FALSE)</f>
        <v>0.1</v>
      </c>
      <c r="U505">
        <f>VLOOKUP($G505,county_facts!$A:$BB,17,FALSE)</f>
        <v>1.5</v>
      </c>
      <c r="V505">
        <f>VLOOKUP($G505,county_facts!$A:$BB,18,FALSE)</f>
        <v>10.199999999999999</v>
      </c>
      <c r="W505">
        <f>VLOOKUP($G505,county_facts!$A:$BB,19,FALSE)</f>
        <v>85.4</v>
      </c>
      <c r="X505">
        <f>VLOOKUP($G505,county_facts!$A:$BB,20,FALSE)</f>
        <v>86.7</v>
      </c>
      <c r="Y505">
        <f>VLOOKUP($G505,county_facts!$A:$BB,21,FALSE)</f>
        <v>3.5</v>
      </c>
      <c r="Z505">
        <f>VLOOKUP($G505,county_facts!$A:$BB,22,FALSE)</f>
        <v>6.3</v>
      </c>
      <c r="AA505">
        <f>VLOOKUP($G505,county_facts!$A:$BB,23,FALSE)</f>
        <v>91.1</v>
      </c>
      <c r="AB505">
        <f>VLOOKUP($G505,county_facts!$A:$BB,24,FALSE)</f>
        <v>33.9</v>
      </c>
      <c r="AC505">
        <f>VLOOKUP($G505,county_facts!$A:$BB,25,FALSE)</f>
        <v>2264</v>
      </c>
      <c r="AD505">
        <f>VLOOKUP($G505,county_facts!$A:$BB,26,FALSE)</f>
        <v>14.9</v>
      </c>
      <c r="AE505">
        <f>VLOOKUP($G505,county_facts!$A:$BB,27,FALSE)</f>
        <v>10319</v>
      </c>
      <c r="AF505">
        <f>VLOOKUP($G505,county_facts!$A:$BB,28,FALSE)</f>
        <v>76.2</v>
      </c>
      <c r="AG505">
        <f>VLOOKUP($G505,county_facts!$A:$BB,29,FALSE)</f>
        <v>8.3000000000000007</v>
      </c>
      <c r="AH505">
        <f>VLOOKUP($G505,county_facts!$A:$BB,30,FALSE)</f>
        <v>262300</v>
      </c>
      <c r="AI505">
        <f>VLOOKUP($G505,county_facts!$A:$BB,31,FALSE)</f>
        <v>7832</v>
      </c>
      <c r="AJ505">
        <f>VLOOKUP($G505,county_facts!$A:$BB,32,FALSE)</f>
        <v>2.15</v>
      </c>
      <c r="AK505">
        <f>VLOOKUP($G505,county_facts!$A:$BB,33,FALSE)</f>
        <v>27182</v>
      </c>
      <c r="AL505">
        <f>VLOOKUP($G505,county_facts!$A:$BB,34,FALSE)</f>
        <v>46504</v>
      </c>
      <c r="AM505">
        <f>VLOOKUP($G505,county_facts!$A:$BB,35,FALSE)</f>
        <v>8</v>
      </c>
      <c r="AN505">
        <f>VLOOKUP($G505,county_facts!$A:$BB,36,FALSE)</f>
        <v>860</v>
      </c>
      <c r="AO505">
        <f>VLOOKUP($G505,county_facts!$A:$BB,37,FALSE)</f>
        <v>5367</v>
      </c>
      <c r="AP505">
        <f>VLOOKUP($G505,county_facts!$A:$BB,38,FALSE)</f>
        <v>-3.6</v>
      </c>
      <c r="AQ505">
        <f>VLOOKUP($G505,county_facts!$A:$BB,39,FALSE)</f>
        <v>2113</v>
      </c>
      <c r="AR505">
        <f>VLOOKUP($G505,county_facts!$A:$BB,40,FALSE)</f>
        <v>3369</v>
      </c>
      <c r="AS505">
        <f>VLOOKUP($G505,county_facts!$A:$BB,41,FALSE)</f>
        <v>0</v>
      </c>
      <c r="AT505">
        <f>VLOOKUP($G505,county_facts!$A:$BB,42,FALSE)</f>
        <v>0</v>
      </c>
      <c r="AU505">
        <f>VLOOKUP($G505,county_facts!$A:$BB,43,FALSE)</f>
        <v>0</v>
      </c>
      <c r="AV505">
        <f>VLOOKUP($G505,county_facts!$A:$BB,44,FALSE)</f>
        <v>0</v>
      </c>
      <c r="AW505">
        <f>VLOOKUP($G505,county_facts!$A:$BB,45,FALSE)</f>
        <v>4</v>
      </c>
      <c r="AX505">
        <f>VLOOKUP($G505,county_facts!$A:$BB,46,FALSE)</f>
        <v>27.8</v>
      </c>
      <c r="AY505">
        <f>VLOOKUP($G505,county_facts!$A:$BB,47,FALSE)</f>
        <v>0</v>
      </c>
      <c r="AZ505">
        <f>VLOOKUP($G505,county_facts!$A:$BB,48,FALSE)</f>
        <v>23550</v>
      </c>
      <c r="BA505">
        <f>VLOOKUP($G505,county_facts!$A:$BB,49,FALSE)</f>
        <v>252573</v>
      </c>
      <c r="BB505">
        <f>VLOOKUP($G505,county_facts!$A:$BB,50,FALSE)</f>
        <v>14982</v>
      </c>
      <c r="BC505">
        <f>VLOOKUP($G505,county_facts!$A:$BB,51,FALSE)</f>
        <v>49240</v>
      </c>
      <c r="BD505">
        <f>VLOOKUP($G505,county_facts!$A:$BB,52,FALSE)</f>
        <v>105</v>
      </c>
      <c r="BE505">
        <f>VLOOKUP($G505,county_facts!$A:$BB,53,FALSE)</f>
        <v>1013.4</v>
      </c>
      <c r="BF505">
        <f>VLOOKUP($G505,county_facts!$A:$BB,54,FALSE)</f>
        <v>17.600000000000001</v>
      </c>
    </row>
    <row r="506" spans="1:58" x14ac:dyDescent="0.3">
      <c r="A506" t="s">
        <v>9</v>
      </c>
      <c r="B506" t="s">
        <v>236</v>
      </c>
      <c r="C506">
        <v>5420</v>
      </c>
      <c r="D506" t="s">
        <v>189</v>
      </c>
      <c r="E506">
        <v>9525</v>
      </c>
      <c r="F506">
        <v>0.56902887099999999</v>
      </c>
      <c r="G506">
        <v>8014</v>
      </c>
      <c r="H506">
        <f>VLOOKUP($G506,county_facts!$A:$BB,4,FALSE)</f>
        <v>62138</v>
      </c>
      <c r="I506">
        <f>VLOOKUP($G506,county_facts!$A:$BB,5,FALSE)</f>
        <v>55860</v>
      </c>
      <c r="J506">
        <f>VLOOKUP($G506,county_facts!$A:$BB,6,FALSE)</f>
        <v>11.2</v>
      </c>
      <c r="K506">
        <f>VLOOKUP($G506,county_facts!$A:$BB,7,FALSE)</f>
        <v>55889</v>
      </c>
      <c r="L506">
        <f>VLOOKUP($G506,county_facts!$A:$BB,8,FALSE)</f>
        <v>6</v>
      </c>
      <c r="M506">
        <f>VLOOKUP($G506,county_facts!$A:$BB,9,FALSE)</f>
        <v>24.7</v>
      </c>
      <c r="N506">
        <f>VLOOKUP($G506,county_facts!$A:$BB,10,FALSE)</f>
        <v>12.2</v>
      </c>
      <c r="O506">
        <f>VLOOKUP($G506,county_facts!$A:$BB,11,FALSE)</f>
        <v>50.4</v>
      </c>
      <c r="P506">
        <f>VLOOKUP($G506,county_facts!$A:$BB,12,FALSE)</f>
        <v>88.8</v>
      </c>
      <c r="Q506">
        <f>VLOOKUP($G506,county_facts!$A:$BB,13,FALSE)</f>
        <v>1.4</v>
      </c>
      <c r="R506">
        <f>VLOOKUP($G506,county_facts!$A:$BB,14,FALSE)</f>
        <v>0.8</v>
      </c>
      <c r="S506">
        <f>VLOOKUP($G506,county_facts!$A:$BB,15,FALSE)</f>
        <v>6.3</v>
      </c>
      <c r="T506">
        <f>VLOOKUP($G506,county_facts!$A:$BB,16,FALSE)</f>
        <v>0.1</v>
      </c>
      <c r="U506">
        <f>VLOOKUP($G506,county_facts!$A:$BB,17,FALSE)</f>
        <v>2.5</v>
      </c>
      <c r="V506">
        <f>VLOOKUP($G506,county_facts!$A:$BB,18,FALSE)</f>
        <v>12</v>
      </c>
      <c r="W506">
        <f>VLOOKUP($G506,county_facts!$A:$BB,19,FALSE)</f>
        <v>78</v>
      </c>
      <c r="X506">
        <f>VLOOKUP($G506,county_facts!$A:$BB,20,FALSE)</f>
        <v>81.099999999999994</v>
      </c>
      <c r="Y506">
        <f>VLOOKUP($G506,county_facts!$A:$BB,21,FALSE)</f>
        <v>8.6</v>
      </c>
      <c r="Z506">
        <f>VLOOKUP($G506,county_facts!$A:$BB,22,FALSE)</f>
        <v>13.8</v>
      </c>
      <c r="AA506">
        <f>VLOOKUP($G506,county_facts!$A:$BB,23,FALSE)</f>
        <v>94.9</v>
      </c>
      <c r="AB506">
        <f>VLOOKUP($G506,county_facts!$A:$BB,24,FALSE)</f>
        <v>47.5</v>
      </c>
      <c r="AC506">
        <f>VLOOKUP($G506,county_facts!$A:$BB,25,FALSE)</f>
        <v>3824</v>
      </c>
      <c r="AD506">
        <f>VLOOKUP($G506,county_facts!$A:$BB,26,FALSE)</f>
        <v>26.2</v>
      </c>
      <c r="AE506">
        <f>VLOOKUP($G506,county_facts!$A:$BB,27,FALSE)</f>
        <v>25900</v>
      </c>
      <c r="AF506">
        <f>VLOOKUP($G506,county_facts!$A:$BB,28,FALSE)</f>
        <v>68.3</v>
      </c>
      <c r="AG506">
        <f>VLOOKUP($G506,county_facts!$A:$BB,29,FALSE)</f>
        <v>25</v>
      </c>
      <c r="AH506">
        <f>VLOOKUP($G506,county_facts!$A:$BB,30,FALSE)</f>
        <v>275900</v>
      </c>
      <c r="AI506">
        <f>VLOOKUP($G506,county_facts!$A:$BB,31,FALSE)</f>
        <v>22016</v>
      </c>
      <c r="AJ506">
        <f>VLOOKUP($G506,county_facts!$A:$BB,32,FALSE)</f>
        <v>2.59</v>
      </c>
      <c r="AK506">
        <f>VLOOKUP($G506,county_facts!$A:$BB,33,FALSE)</f>
        <v>37442</v>
      </c>
      <c r="AL506">
        <f>VLOOKUP($G506,county_facts!$A:$BB,34,FALSE)</f>
        <v>77998</v>
      </c>
      <c r="AM506">
        <f>VLOOKUP($G506,county_facts!$A:$BB,35,FALSE)</f>
        <v>7.1</v>
      </c>
      <c r="AN506">
        <f>VLOOKUP($G506,county_facts!$A:$BB,36,FALSE)</f>
        <v>1810</v>
      </c>
      <c r="AO506">
        <f>VLOOKUP($G506,county_facts!$A:$BB,37,FALSE)</f>
        <v>33426</v>
      </c>
      <c r="AP506">
        <f>VLOOKUP($G506,county_facts!$A:$BB,38,FALSE)</f>
        <v>7.1</v>
      </c>
      <c r="AQ506">
        <f>VLOOKUP($G506,county_facts!$A:$BB,39,FALSE)</f>
        <v>5010</v>
      </c>
      <c r="AR506">
        <f>VLOOKUP($G506,county_facts!$A:$BB,40,FALSE)</f>
        <v>6284</v>
      </c>
      <c r="AS506">
        <f>VLOOKUP($G506,county_facts!$A:$BB,41,FALSE)</f>
        <v>1.3</v>
      </c>
      <c r="AT506">
        <f>VLOOKUP($G506,county_facts!$A:$BB,42,FALSE)</f>
        <v>0</v>
      </c>
      <c r="AU506">
        <f>VLOOKUP($G506,county_facts!$A:$BB,43,FALSE)</f>
        <v>3.9</v>
      </c>
      <c r="AV506">
        <f>VLOOKUP($G506,county_facts!$A:$BB,44,FALSE)</f>
        <v>0</v>
      </c>
      <c r="AW506">
        <f>VLOOKUP($G506,county_facts!$A:$BB,45,FALSE)</f>
        <v>2</v>
      </c>
      <c r="AX506">
        <f>VLOOKUP($G506,county_facts!$A:$BB,46,FALSE)</f>
        <v>0</v>
      </c>
      <c r="AY506">
        <f>VLOOKUP($G506,county_facts!$A:$BB,47,FALSE)</f>
        <v>2255472</v>
      </c>
      <c r="AZ506">
        <f>VLOOKUP($G506,county_facts!$A:$BB,48,FALSE)</f>
        <v>0</v>
      </c>
      <c r="BA506">
        <f>VLOOKUP($G506,county_facts!$A:$BB,49,FALSE)</f>
        <v>1139808</v>
      </c>
      <c r="BB506">
        <f>VLOOKUP($G506,county_facts!$A:$BB,50,FALSE)</f>
        <v>21240</v>
      </c>
      <c r="BC506">
        <f>VLOOKUP($G506,county_facts!$A:$BB,51,FALSE)</f>
        <v>163445</v>
      </c>
      <c r="BD506">
        <f>VLOOKUP($G506,county_facts!$A:$BB,52,FALSE)</f>
        <v>820</v>
      </c>
      <c r="BE506">
        <f>VLOOKUP($G506,county_facts!$A:$BB,53,FALSE)</f>
        <v>33.03</v>
      </c>
      <c r="BF506">
        <f>VLOOKUP($G506,county_facts!$A:$BB,54,FALSE)</f>
        <v>1691.9</v>
      </c>
    </row>
    <row r="507" spans="1:58" x14ac:dyDescent="0.3">
      <c r="A507" t="s">
        <v>6</v>
      </c>
      <c r="B507" t="s">
        <v>236</v>
      </c>
      <c r="C507">
        <v>4105</v>
      </c>
      <c r="D507" t="s">
        <v>189</v>
      </c>
      <c r="E507">
        <v>9525</v>
      </c>
      <c r="F507">
        <v>0.43097112900000001</v>
      </c>
      <c r="G507">
        <v>8014</v>
      </c>
      <c r="H507">
        <f>VLOOKUP($G507,county_facts!$A:$BB,4,FALSE)</f>
        <v>62138</v>
      </c>
      <c r="I507">
        <f>VLOOKUP($G507,county_facts!$A:$BB,5,FALSE)</f>
        <v>55860</v>
      </c>
      <c r="J507">
        <f>VLOOKUP($G507,county_facts!$A:$BB,6,FALSE)</f>
        <v>11.2</v>
      </c>
      <c r="K507">
        <f>VLOOKUP($G507,county_facts!$A:$BB,7,FALSE)</f>
        <v>55889</v>
      </c>
      <c r="L507">
        <f>VLOOKUP($G507,county_facts!$A:$BB,8,FALSE)</f>
        <v>6</v>
      </c>
      <c r="M507">
        <f>VLOOKUP($G507,county_facts!$A:$BB,9,FALSE)</f>
        <v>24.7</v>
      </c>
      <c r="N507">
        <f>VLOOKUP($G507,county_facts!$A:$BB,10,FALSE)</f>
        <v>12.2</v>
      </c>
      <c r="O507">
        <f>VLOOKUP($G507,county_facts!$A:$BB,11,FALSE)</f>
        <v>50.4</v>
      </c>
      <c r="P507">
        <f>VLOOKUP($G507,county_facts!$A:$BB,12,FALSE)</f>
        <v>88.8</v>
      </c>
      <c r="Q507">
        <f>VLOOKUP($G507,county_facts!$A:$BB,13,FALSE)</f>
        <v>1.4</v>
      </c>
      <c r="R507">
        <f>VLOOKUP($G507,county_facts!$A:$BB,14,FALSE)</f>
        <v>0.8</v>
      </c>
      <c r="S507">
        <f>VLOOKUP($G507,county_facts!$A:$BB,15,FALSE)</f>
        <v>6.3</v>
      </c>
      <c r="T507">
        <f>VLOOKUP($G507,county_facts!$A:$BB,16,FALSE)</f>
        <v>0.1</v>
      </c>
      <c r="U507">
        <f>VLOOKUP($G507,county_facts!$A:$BB,17,FALSE)</f>
        <v>2.5</v>
      </c>
      <c r="V507">
        <f>VLOOKUP($G507,county_facts!$A:$BB,18,FALSE)</f>
        <v>12</v>
      </c>
      <c r="W507">
        <f>VLOOKUP($G507,county_facts!$A:$BB,19,FALSE)</f>
        <v>78</v>
      </c>
      <c r="X507">
        <f>VLOOKUP($G507,county_facts!$A:$BB,20,FALSE)</f>
        <v>81.099999999999994</v>
      </c>
      <c r="Y507">
        <f>VLOOKUP($G507,county_facts!$A:$BB,21,FALSE)</f>
        <v>8.6</v>
      </c>
      <c r="Z507">
        <f>VLOOKUP($G507,county_facts!$A:$BB,22,FALSE)</f>
        <v>13.8</v>
      </c>
      <c r="AA507">
        <f>VLOOKUP($G507,county_facts!$A:$BB,23,FALSE)</f>
        <v>94.9</v>
      </c>
      <c r="AB507">
        <f>VLOOKUP($G507,county_facts!$A:$BB,24,FALSE)</f>
        <v>47.5</v>
      </c>
      <c r="AC507">
        <f>VLOOKUP($G507,county_facts!$A:$BB,25,FALSE)</f>
        <v>3824</v>
      </c>
      <c r="AD507">
        <f>VLOOKUP($G507,county_facts!$A:$BB,26,FALSE)</f>
        <v>26.2</v>
      </c>
      <c r="AE507">
        <f>VLOOKUP($G507,county_facts!$A:$BB,27,FALSE)</f>
        <v>25900</v>
      </c>
      <c r="AF507">
        <f>VLOOKUP($G507,county_facts!$A:$BB,28,FALSE)</f>
        <v>68.3</v>
      </c>
      <c r="AG507">
        <f>VLOOKUP($G507,county_facts!$A:$BB,29,FALSE)</f>
        <v>25</v>
      </c>
      <c r="AH507">
        <f>VLOOKUP($G507,county_facts!$A:$BB,30,FALSE)</f>
        <v>275900</v>
      </c>
      <c r="AI507">
        <f>VLOOKUP($G507,county_facts!$A:$BB,31,FALSE)</f>
        <v>22016</v>
      </c>
      <c r="AJ507">
        <f>VLOOKUP($G507,county_facts!$A:$BB,32,FALSE)</f>
        <v>2.59</v>
      </c>
      <c r="AK507">
        <f>VLOOKUP($G507,county_facts!$A:$BB,33,FALSE)</f>
        <v>37442</v>
      </c>
      <c r="AL507">
        <f>VLOOKUP($G507,county_facts!$A:$BB,34,FALSE)</f>
        <v>77998</v>
      </c>
      <c r="AM507">
        <f>VLOOKUP($G507,county_facts!$A:$BB,35,FALSE)</f>
        <v>7.1</v>
      </c>
      <c r="AN507">
        <f>VLOOKUP($G507,county_facts!$A:$BB,36,FALSE)</f>
        <v>1810</v>
      </c>
      <c r="AO507">
        <f>VLOOKUP($G507,county_facts!$A:$BB,37,FALSE)</f>
        <v>33426</v>
      </c>
      <c r="AP507">
        <f>VLOOKUP($G507,county_facts!$A:$BB,38,FALSE)</f>
        <v>7.1</v>
      </c>
      <c r="AQ507">
        <f>VLOOKUP($G507,county_facts!$A:$BB,39,FALSE)</f>
        <v>5010</v>
      </c>
      <c r="AR507">
        <f>VLOOKUP($G507,county_facts!$A:$BB,40,FALSE)</f>
        <v>6284</v>
      </c>
      <c r="AS507">
        <f>VLOOKUP($G507,county_facts!$A:$BB,41,FALSE)</f>
        <v>1.3</v>
      </c>
      <c r="AT507">
        <f>VLOOKUP($G507,county_facts!$A:$BB,42,FALSE)</f>
        <v>0</v>
      </c>
      <c r="AU507">
        <f>VLOOKUP($G507,county_facts!$A:$BB,43,FALSE)</f>
        <v>3.9</v>
      </c>
      <c r="AV507">
        <f>VLOOKUP($G507,county_facts!$A:$BB,44,FALSE)</f>
        <v>0</v>
      </c>
      <c r="AW507">
        <f>VLOOKUP($G507,county_facts!$A:$BB,45,FALSE)</f>
        <v>2</v>
      </c>
      <c r="AX507">
        <f>VLOOKUP($G507,county_facts!$A:$BB,46,FALSE)</f>
        <v>0</v>
      </c>
      <c r="AY507">
        <f>VLOOKUP($G507,county_facts!$A:$BB,47,FALSE)</f>
        <v>2255472</v>
      </c>
      <c r="AZ507">
        <f>VLOOKUP($G507,county_facts!$A:$BB,48,FALSE)</f>
        <v>0</v>
      </c>
      <c r="BA507">
        <f>VLOOKUP($G507,county_facts!$A:$BB,49,FALSE)</f>
        <v>1139808</v>
      </c>
      <c r="BB507">
        <f>VLOOKUP($G507,county_facts!$A:$BB,50,FALSE)</f>
        <v>21240</v>
      </c>
      <c r="BC507">
        <f>VLOOKUP($G507,county_facts!$A:$BB,51,FALSE)</f>
        <v>163445</v>
      </c>
      <c r="BD507">
        <f>VLOOKUP($G507,county_facts!$A:$BB,52,FALSE)</f>
        <v>820</v>
      </c>
      <c r="BE507">
        <f>VLOOKUP($G507,county_facts!$A:$BB,53,FALSE)</f>
        <v>33.03</v>
      </c>
      <c r="BF507">
        <f>VLOOKUP($G507,county_facts!$A:$BB,54,FALSE)</f>
        <v>1691.9</v>
      </c>
    </row>
    <row r="508" spans="1:58" x14ac:dyDescent="0.3">
      <c r="A508" t="s">
        <v>9</v>
      </c>
      <c r="B508" t="s">
        <v>237</v>
      </c>
      <c r="C508">
        <v>34929</v>
      </c>
      <c r="D508" t="s">
        <v>189</v>
      </c>
      <c r="E508">
        <v>56549</v>
      </c>
      <c r="F508">
        <v>0.61767670500000005</v>
      </c>
      <c r="G508">
        <v>8013</v>
      </c>
      <c r="H508">
        <f>VLOOKUP($G508,county_facts!$A:$BB,4,FALSE)</f>
        <v>313333</v>
      </c>
      <c r="I508">
        <f>VLOOKUP($G508,county_facts!$A:$BB,5,FALSE)</f>
        <v>294571</v>
      </c>
      <c r="J508">
        <f>VLOOKUP($G508,county_facts!$A:$BB,6,FALSE)</f>
        <v>6.4</v>
      </c>
      <c r="K508">
        <f>VLOOKUP($G508,county_facts!$A:$BB,7,FALSE)</f>
        <v>294567</v>
      </c>
      <c r="L508">
        <f>VLOOKUP($G508,county_facts!$A:$BB,8,FALSE)</f>
        <v>5</v>
      </c>
      <c r="M508">
        <f>VLOOKUP($G508,county_facts!$A:$BB,9,FALSE)</f>
        <v>20.3</v>
      </c>
      <c r="N508">
        <f>VLOOKUP($G508,county_facts!$A:$BB,10,FALSE)</f>
        <v>12.2</v>
      </c>
      <c r="O508">
        <f>VLOOKUP($G508,county_facts!$A:$BB,11,FALSE)</f>
        <v>49.8</v>
      </c>
      <c r="P508">
        <f>VLOOKUP($G508,county_facts!$A:$BB,12,FALSE)</f>
        <v>90.8</v>
      </c>
      <c r="Q508">
        <f>VLOOKUP($G508,county_facts!$A:$BB,13,FALSE)</f>
        <v>1.1000000000000001</v>
      </c>
      <c r="R508">
        <f>VLOOKUP($G508,county_facts!$A:$BB,14,FALSE)</f>
        <v>0.8</v>
      </c>
      <c r="S508">
        <f>VLOOKUP($G508,county_facts!$A:$BB,15,FALSE)</f>
        <v>4.5</v>
      </c>
      <c r="T508">
        <f>VLOOKUP($G508,county_facts!$A:$BB,16,FALSE)</f>
        <v>0.1</v>
      </c>
      <c r="U508">
        <f>VLOOKUP($G508,county_facts!$A:$BB,17,FALSE)</f>
        <v>2.6</v>
      </c>
      <c r="V508">
        <f>VLOOKUP($G508,county_facts!$A:$BB,18,FALSE)</f>
        <v>13.8</v>
      </c>
      <c r="W508">
        <f>VLOOKUP($G508,county_facts!$A:$BB,19,FALSE)</f>
        <v>78.3</v>
      </c>
      <c r="X508">
        <f>VLOOKUP($G508,county_facts!$A:$BB,20,FALSE)</f>
        <v>76.2</v>
      </c>
      <c r="Y508">
        <f>VLOOKUP($G508,county_facts!$A:$BB,21,FALSE)</f>
        <v>10.9</v>
      </c>
      <c r="Z508">
        <f>VLOOKUP($G508,county_facts!$A:$BB,22,FALSE)</f>
        <v>16.5</v>
      </c>
      <c r="AA508">
        <f>VLOOKUP($G508,county_facts!$A:$BB,23,FALSE)</f>
        <v>93.9</v>
      </c>
      <c r="AB508">
        <f>VLOOKUP($G508,county_facts!$A:$BB,24,FALSE)</f>
        <v>58.3</v>
      </c>
      <c r="AC508">
        <f>VLOOKUP($G508,county_facts!$A:$BB,25,FALSE)</f>
        <v>15432</v>
      </c>
      <c r="AD508">
        <f>VLOOKUP($G508,county_facts!$A:$BB,26,FALSE)</f>
        <v>22.7</v>
      </c>
      <c r="AE508">
        <f>VLOOKUP($G508,county_facts!$A:$BB,27,FALSE)</f>
        <v>130938</v>
      </c>
      <c r="AF508">
        <f>VLOOKUP($G508,county_facts!$A:$BB,28,FALSE)</f>
        <v>63.1</v>
      </c>
      <c r="AG508">
        <f>VLOOKUP($G508,county_facts!$A:$BB,29,FALSE)</f>
        <v>28.9</v>
      </c>
      <c r="AH508">
        <f>VLOOKUP($G508,county_facts!$A:$BB,30,FALSE)</f>
        <v>350900</v>
      </c>
      <c r="AI508">
        <f>VLOOKUP($G508,county_facts!$A:$BB,31,FALSE)</f>
        <v>120521</v>
      </c>
      <c r="AJ508">
        <f>VLOOKUP($G508,county_facts!$A:$BB,32,FALSE)</f>
        <v>2.42</v>
      </c>
      <c r="AK508">
        <f>VLOOKUP($G508,county_facts!$A:$BB,33,FALSE)</f>
        <v>38011</v>
      </c>
      <c r="AL508">
        <f>VLOOKUP($G508,county_facts!$A:$BB,34,FALSE)</f>
        <v>67956</v>
      </c>
      <c r="AM508">
        <f>VLOOKUP($G508,county_facts!$A:$BB,35,FALSE)</f>
        <v>14.2</v>
      </c>
      <c r="AN508">
        <f>VLOOKUP($G508,county_facts!$A:$BB,36,FALSE)</f>
        <v>11696</v>
      </c>
      <c r="AO508">
        <f>VLOOKUP($G508,county_facts!$A:$BB,37,FALSE)</f>
        <v>139136</v>
      </c>
      <c r="AP508">
        <f>VLOOKUP($G508,county_facts!$A:$BB,38,FALSE)</f>
        <v>0.9</v>
      </c>
      <c r="AQ508">
        <f>VLOOKUP($G508,county_facts!$A:$BB,39,FALSE)</f>
        <v>35710</v>
      </c>
      <c r="AR508">
        <f>VLOOKUP($G508,county_facts!$A:$BB,40,FALSE)</f>
        <v>42506</v>
      </c>
      <c r="AS508">
        <f>VLOOKUP($G508,county_facts!$A:$BB,41,FALSE)</f>
        <v>0.5</v>
      </c>
      <c r="AT508">
        <f>VLOOKUP($G508,county_facts!$A:$BB,42,FALSE)</f>
        <v>0.5</v>
      </c>
      <c r="AU508">
        <f>VLOOKUP($G508,county_facts!$A:$BB,43,FALSE)</f>
        <v>2.4</v>
      </c>
      <c r="AV508">
        <f>VLOOKUP($G508,county_facts!$A:$BB,44,FALSE)</f>
        <v>0</v>
      </c>
      <c r="AW508">
        <f>VLOOKUP($G508,county_facts!$A:$BB,45,FALSE)</f>
        <v>3.5</v>
      </c>
      <c r="AX508">
        <f>VLOOKUP($G508,county_facts!$A:$BB,46,FALSE)</f>
        <v>30.2</v>
      </c>
      <c r="AY508">
        <f>VLOOKUP($G508,county_facts!$A:$BB,47,FALSE)</f>
        <v>3855872</v>
      </c>
      <c r="AZ508">
        <f>VLOOKUP($G508,county_facts!$A:$BB,48,FALSE)</f>
        <v>2782109</v>
      </c>
      <c r="BA508">
        <f>VLOOKUP($G508,county_facts!$A:$BB,49,FALSE)</f>
        <v>4039254</v>
      </c>
      <c r="BB508">
        <f>VLOOKUP($G508,county_facts!$A:$BB,50,FALSE)</f>
        <v>13660</v>
      </c>
      <c r="BC508">
        <f>VLOOKUP($G508,county_facts!$A:$BB,51,FALSE)</f>
        <v>668939</v>
      </c>
      <c r="BD508">
        <f>VLOOKUP($G508,county_facts!$A:$BB,52,FALSE)</f>
        <v>1371</v>
      </c>
      <c r="BE508">
        <f>VLOOKUP($G508,county_facts!$A:$BB,53,FALSE)</f>
        <v>726.29</v>
      </c>
      <c r="BF508">
        <f>VLOOKUP($G508,county_facts!$A:$BB,54,FALSE)</f>
        <v>405.6</v>
      </c>
    </row>
    <row r="509" spans="1:58" x14ac:dyDescent="0.3">
      <c r="A509" t="s">
        <v>6</v>
      </c>
      <c r="B509" t="s">
        <v>237</v>
      </c>
      <c r="C509">
        <v>21620</v>
      </c>
      <c r="D509" t="s">
        <v>189</v>
      </c>
      <c r="E509">
        <v>56549</v>
      </c>
      <c r="F509">
        <v>0.38232329500000001</v>
      </c>
      <c r="G509">
        <v>8013</v>
      </c>
      <c r="H509">
        <f>VLOOKUP($G509,county_facts!$A:$BB,4,FALSE)</f>
        <v>313333</v>
      </c>
      <c r="I509">
        <f>VLOOKUP($G509,county_facts!$A:$BB,5,FALSE)</f>
        <v>294571</v>
      </c>
      <c r="J509">
        <f>VLOOKUP($G509,county_facts!$A:$BB,6,FALSE)</f>
        <v>6.4</v>
      </c>
      <c r="K509">
        <f>VLOOKUP($G509,county_facts!$A:$BB,7,FALSE)</f>
        <v>294567</v>
      </c>
      <c r="L509">
        <f>VLOOKUP($G509,county_facts!$A:$BB,8,FALSE)</f>
        <v>5</v>
      </c>
      <c r="M509">
        <f>VLOOKUP($G509,county_facts!$A:$BB,9,FALSE)</f>
        <v>20.3</v>
      </c>
      <c r="N509">
        <f>VLOOKUP($G509,county_facts!$A:$BB,10,FALSE)</f>
        <v>12.2</v>
      </c>
      <c r="O509">
        <f>VLOOKUP($G509,county_facts!$A:$BB,11,FALSE)</f>
        <v>49.8</v>
      </c>
      <c r="P509">
        <f>VLOOKUP($G509,county_facts!$A:$BB,12,FALSE)</f>
        <v>90.8</v>
      </c>
      <c r="Q509">
        <f>VLOOKUP($G509,county_facts!$A:$BB,13,FALSE)</f>
        <v>1.1000000000000001</v>
      </c>
      <c r="R509">
        <f>VLOOKUP($G509,county_facts!$A:$BB,14,FALSE)</f>
        <v>0.8</v>
      </c>
      <c r="S509">
        <f>VLOOKUP($G509,county_facts!$A:$BB,15,FALSE)</f>
        <v>4.5</v>
      </c>
      <c r="T509">
        <f>VLOOKUP($G509,county_facts!$A:$BB,16,FALSE)</f>
        <v>0.1</v>
      </c>
      <c r="U509">
        <f>VLOOKUP($G509,county_facts!$A:$BB,17,FALSE)</f>
        <v>2.6</v>
      </c>
      <c r="V509">
        <f>VLOOKUP($G509,county_facts!$A:$BB,18,FALSE)</f>
        <v>13.8</v>
      </c>
      <c r="W509">
        <f>VLOOKUP($G509,county_facts!$A:$BB,19,FALSE)</f>
        <v>78.3</v>
      </c>
      <c r="X509">
        <f>VLOOKUP($G509,county_facts!$A:$BB,20,FALSE)</f>
        <v>76.2</v>
      </c>
      <c r="Y509">
        <f>VLOOKUP($G509,county_facts!$A:$BB,21,FALSE)</f>
        <v>10.9</v>
      </c>
      <c r="Z509">
        <f>VLOOKUP($G509,county_facts!$A:$BB,22,FALSE)</f>
        <v>16.5</v>
      </c>
      <c r="AA509">
        <f>VLOOKUP($G509,county_facts!$A:$BB,23,FALSE)</f>
        <v>93.9</v>
      </c>
      <c r="AB509">
        <f>VLOOKUP($G509,county_facts!$A:$BB,24,FALSE)</f>
        <v>58.3</v>
      </c>
      <c r="AC509">
        <f>VLOOKUP($G509,county_facts!$A:$BB,25,FALSE)</f>
        <v>15432</v>
      </c>
      <c r="AD509">
        <f>VLOOKUP($G509,county_facts!$A:$BB,26,FALSE)</f>
        <v>22.7</v>
      </c>
      <c r="AE509">
        <f>VLOOKUP($G509,county_facts!$A:$BB,27,FALSE)</f>
        <v>130938</v>
      </c>
      <c r="AF509">
        <f>VLOOKUP($G509,county_facts!$A:$BB,28,FALSE)</f>
        <v>63.1</v>
      </c>
      <c r="AG509">
        <f>VLOOKUP($G509,county_facts!$A:$BB,29,FALSE)</f>
        <v>28.9</v>
      </c>
      <c r="AH509">
        <f>VLOOKUP($G509,county_facts!$A:$BB,30,FALSE)</f>
        <v>350900</v>
      </c>
      <c r="AI509">
        <f>VLOOKUP($G509,county_facts!$A:$BB,31,FALSE)</f>
        <v>120521</v>
      </c>
      <c r="AJ509">
        <f>VLOOKUP($G509,county_facts!$A:$BB,32,FALSE)</f>
        <v>2.42</v>
      </c>
      <c r="AK509">
        <f>VLOOKUP($G509,county_facts!$A:$BB,33,FALSE)</f>
        <v>38011</v>
      </c>
      <c r="AL509">
        <f>VLOOKUP($G509,county_facts!$A:$BB,34,FALSE)</f>
        <v>67956</v>
      </c>
      <c r="AM509">
        <f>VLOOKUP($G509,county_facts!$A:$BB,35,FALSE)</f>
        <v>14.2</v>
      </c>
      <c r="AN509">
        <f>VLOOKUP($G509,county_facts!$A:$BB,36,FALSE)</f>
        <v>11696</v>
      </c>
      <c r="AO509">
        <f>VLOOKUP($G509,county_facts!$A:$BB,37,FALSE)</f>
        <v>139136</v>
      </c>
      <c r="AP509">
        <f>VLOOKUP($G509,county_facts!$A:$BB,38,FALSE)</f>
        <v>0.9</v>
      </c>
      <c r="AQ509">
        <f>VLOOKUP($G509,county_facts!$A:$BB,39,FALSE)</f>
        <v>35710</v>
      </c>
      <c r="AR509">
        <f>VLOOKUP($G509,county_facts!$A:$BB,40,FALSE)</f>
        <v>42506</v>
      </c>
      <c r="AS509">
        <f>VLOOKUP($G509,county_facts!$A:$BB,41,FALSE)</f>
        <v>0.5</v>
      </c>
      <c r="AT509">
        <f>VLOOKUP($G509,county_facts!$A:$BB,42,FALSE)</f>
        <v>0.5</v>
      </c>
      <c r="AU509">
        <f>VLOOKUP($G509,county_facts!$A:$BB,43,FALSE)</f>
        <v>2.4</v>
      </c>
      <c r="AV509">
        <f>VLOOKUP($G509,county_facts!$A:$BB,44,FALSE)</f>
        <v>0</v>
      </c>
      <c r="AW509">
        <f>VLOOKUP($G509,county_facts!$A:$BB,45,FALSE)</f>
        <v>3.5</v>
      </c>
      <c r="AX509">
        <f>VLOOKUP($G509,county_facts!$A:$BB,46,FALSE)</f>
        <v>30.2</v>
      </c>
      <c r="AY509">
        <f>VLOOKUP($G509,county_facts!$A:$BB,47,FALSE)</f>
        <v>3855872</v>
      </c>
      <c r="AZ509">
        <f>VLOOKUP($G509,county_facts!$A:$BB,48,FALSE)</f>
        <v>2782109</v>
      </c>
      <c r="BA509">
        <f>VLOOKUP($G509,county_facts!$A:$BB,49,FALSE)</f>
        <v>4039254</v>
      </c>
      <c r="BB509">
        <f>VLOOKUP($G509,county_facts!$A:$BB,50,FALSE)</f>
        <v>13660</v>
      </c>
      <c r="BC509">
        <f>VLOOKUP($G509,county_facts!$A:$BB,51,FALSE)</f>
        <v>668939</v>
      </c>
      <c r="BD509">
        <f>VLOOKUP($G509,county_facts!$A:$BB,52,FALSE)</f>
        <v>1371</v>
      </c>
      <c r="BE509">
        <f>VLOOKUP($G509,county_facts!$A:$BB,53,FALSE)</f>
        <v>726.29</v>
      </c>
      <c r="BF509">
        <f>VLOOKUP($G509,county_facts!$A:$BB,54,FALSE)</f>
        <v>405.6</v>
      </c>
    </row>
    <row r="510" spans="1:58" x14ac:dyDescent="0.3">
      <c r="A510" t="s">
        <v>9</v>
      </c>
      <c r="B510" t="s">
        <v>238</v>
      </c>
      <c r="C510">
        <v>151</v>
      </c>
      <c r="D510" t="s">
        <v>189</v>
      </c>
      <c r="E510">
        <v>256</v>
      </c>
      <c r="F510">
        <v>0.58984375</v>
      </c>
      <c r="G510">
        <v>8011</v>
      </c>
      <c r="H510">
        <f>VLOOKUP($G510,county_facts!$A:$BB,4,FALSE)</f>
        <v>5630</v>
      </c>
      <c r="I510">
        <f>VLOOKUP($G510,county_facts!$A:$BB,5,FALSE)</f>
        <v>6499</v>
      </c>
      <c r="J510">
        <f>VLOOKUP($G510,county_facts!$A:$BB,6,FALSE)</f>
        <v>-13.4</v>
      </c>
      <c r="K510">
        <f>VLOOKUP($G510,county_facts!$A:$BB,7,FALSE)</f>
        <v>6499</v>
      </c>
      <c r="L510">
        <f>VLOOKUP($G510,county_facts!$A:$BB,8,FALSE)</f>
        <v>3.7</v>
      </c>
      <c r="M510">
        <f>VLOOKUP($G510,county_facts!$A:$BB,9,FALSE)</f>
        <v>16.2</v>
      </c>
      <c r="N510">
        <f>VLOOKUP($G510,county_facts!$A:$BB,10,FALSE)</f>
        <v>16.899999999999999</v>
      </c>
      <c r="O510">
        <f>VLOOKUP($G510,county_facts!$A:$BB,11,FALSE)</f>
        <v>35.6</v>
      </c>
      <c r="P510">
        <f>VLOOKUP($G510,county_facts!$A:$BB,12,FALSE)</f>
        <v>86.5</v>
      </c>
      <c r="Q510">
        <f>VLOOKUP($G510,county_facts!$A:$BB,13,FALSE)</f>
        <v>7.2</v>
      </c>
      <c r="R510">
        <f>VLOOKUP($G510,county_facts!$A:$BB,14,FALSE)</f>
        <v>3.2</v>
      </c>
      <c r="S510">
        <f>VLOOKUP($G510,county_facts!$A:$BB,15,FALSE)</f>
        <v>1.3</v>
      </c>
      <c r="T510">
        <f>VLOOKUP($G510,county_facts!$A:$BB,16,FALSE)</f>
        <v>0.1</v>
      </c>
      <c r="U510">
        <f>VLOOKUP($G510,county_facts!$A:$BB,17,FALSE)</f>
        <v>1.7</v>
      </c>
      <c r="V510">
        <f>VLOOKUP($G510,county_facts!$A:$BB,18,FALSE)</f>
        <v>31.8</v>
      </c>
      <c r="W510">
        <f>VLOOKUP($G510,county_facts!$A:$BB,19,FALSE)</f>
        <v>58</v>
      </c>
      <c r="X510">
        <f>VLOOKUP($G510,county_facts!$A:$BB,20,FALSE)</f>
        <v>85.6</v>
      </c>
      <c r="Y510">
        <f>VLOOKUP($G510,county_facts!$A:$BB,21,FALSE)</f>
        <v>5.9</v>
      </c>
      <c r="Z510">
        <f>VLOOKUP($G510,county_facts!$A:$BB,22,FALSE)</f>
        <v>17.8</v>
      </c>
      <c r="AA510">
        <f>VLOOKUP($G510,county_facts!$A:$BB,23,FALSE)</f>
        <v>79.400000000000006</v>
      </c>
      <c r="AB510">
        <f>VLOOKUP($G510,county_facts!$A:$BB,24,FALSE)</f>
        <v>8.8000000000000007</v>
      </c>
      <c r="AC510">
        <f>VLOOKUP($G510,county_facts!$A:$BB,25,FALSE)</f>
        <v>614</v>
      </c>
      <c r="AD510">
        <f>VLOOKUP($G510,county_facts!$A:$BB,26,FALSE)</f>
        <v>17.7</v>
      </c>
      <c r="AE510">
        <f>VLOOKUP($G510,county_facts!$A:$BB,27,FALSE)</f>
        <v>2217</v>
      </c>
      <c r="AF510">
        <f>VLOOKUP($G510,county_facts!$A:$BB,28,FALSE)</f>
        <v>63.5</v>
      </c>
      <c r="AG510">
        <f>VLOOKUP($G510,county_facts!$A:$BB,29,FALSE)</f>
        <v>5.0999999999999996</v>
      </c>
      <c r="AH510">
        <f>VLOOKUP($G510,county_facts!$A:$BB,30,FALSE)</f>
        <v>75500</v>
      </c>
      <c r="AI510">
        <f>VLOOKUP($G510,county_facts!$A:$BB,31,FALSE)</f>
        <v>1873</v>
      </c>
      <c r="AJ510">
        <f>VLOOKUP($G510,county_facts!$A:$BB,32,FALSE)</f>
        <v>2.17</v>
      </c>
      <c r="AK510">
        <f>VLOOKUP($G510,county_facts!$A:$BB,33,FALSE)</f>
        <v>15081</v>
      </c>
      <c r="AL510">
        <f>VLOOKUP($G510,county_facts!$A:$BB,34,FALSE)</f>
        <v>37340</v>
      </c>
      <c r="AM510">
        <f>VLOOKUP($G510,county_facts!$A:$BB,35,FALSE)</f>
        <v>19.100000000000001</v>
      </c>
      <c r="AN510">
        <f>VLOOKUP($G510,county_facts!$A:$BB,36,FALSE)</f>
        <v>57</v>
      </c>
      <c r="AO510">
        <f>VLOOKUP($G510,county_facts!$A:$BB,37,FALSE)</f>
        <v>551</v>
      </c>
      <c r="AP510">
        <f>VLOOKUP($G510,county_facts!$A:$BB,38,FALSE)</f>
        <v>-1.8</v>
      </c>
      <c r="AQ510">
        <f>VLOOKUP($G510,county_facts!$A:$BB,39,FALSE)</f>
        <v>219</v>
      </c>
      <c r="AR510">
        <f>VLOOKUP($G510,county_facts!$A:$BB,40,FALSE)</f>
        <v>331</v>
      </c>
      <c r="AS510">
        <f>VLOOKUP($G510,county_facts!$A:$BB,41,FALSE)</f>
        <v>0</v>
      </c>
      <c r="AT510">
        <f>VLOOKUP($G510,county_facts!$A:$BB,42,FALSE)</f>
        <v>0</v>
      </c>
      <c r="AU510">
        <f>VLOOKUP($G510,county_facts!$A:$BB,43,FALSE)</f>
        <v>0</v>
      </c>
      <c r="AV510">
        <f>VLOOKUP($G510,county_facts!$A:$BB,44,FALSE)</f>
        <v>0</v>
      </c>
      <c r="AW510">
        <f>VLOOKUP($G510,county_facts!$A:$BB,45,FALSE)</f>
        <v>0</v>
      </c>
      <c r="AX510">
        <f>VLOOKUP($G510,county_facts!$A:$BB,46,FALSE)</f>
        <v>0</v>
      </c>
      <c r="AY510">
        <f>VLOOKUP($G510,county_facts!$A:$BB,47,FALSE)</f>
        <v>0</v>
      </c>
      <c r="AZ510">
        <f>VLOOKUP($G510,county_facts!$A:$BB,48,FALSE)</f>
        <v>0</v>
      </c>
      <c r="BA510">
        <f>VLOOKUP($G510,county_facts!$A:$BB,49,FALSE)</f>
        <v>16419</v>
      </c>
      <c r="BB510">
        <f>VLOOKUP($G510,county_facts!$A:$BB,50,FALSE)</f>
        <v>2838</v>
      </c>
      <c r="BC510">
        <f>VLOOKUP($G510,county_facts!$A:$BB,51,FALSE)</f>
        <v>2990</v>
      </c>
      <c r="BD510">
        <f>VLOOKUP($G510,county_facts!$A:$BB,52,FALSE)</f>
        <v>0</v>
      </c>
      <c r="BE510">
        <f>VLOOKUP($G510,county_facts!$A:$BB,53,FALSE)</f>
        <v>1512.86</v>
      </c>
      <c r="BF510">
        <f>VLOOKUP($G510,county_facts!$A:$BB,54,FALSE)</f>
        <v>4.3</v>
      </c>
    </row>
    <row r="511" spans="1:58" x14ac:dyDescent="0.3">
      <c r="A511" t="s">
        <v>6</v>
      </c>
      <c r="B511" t="s">
        <v>238</v>
      </c>
      <c r="C511">
        <v>105</v>
      </c>
      <c r="D511" t="s">
        <v>189</v>
      </c>
      <c r="E511">
        <v>256</v>
      </c>
      <c r="F511">
        <v>0.41015625</v>
      </c>
      <c r="G511">
        <v>8011</v>
      </c>
      <c r="H511">
        <f>VLOOKUP($G511,county_facts!$A:$BB,4,FALSE)</f>
        <v>5630</v>
      </c>
      <c r="I511">
        <f>VLOOKUP($G511,county_facts!$A:$BB,5,FALSE)</f>
        <v>6499</v>
      </c>
      <c r="J511">
        <f>VLOOKUP($G511,county_facts!$A:$BB,6,FALSE)</f>
        <v>-13.4</v>
      </c>
      <c r="K511">
        <f>VLOOKUP($G511,county_facts!$A:$BB,7,FALSE)</f>
        <v>6499</v>
      </c>
      <c r="L511">
        <f>VLOOKUP($G511,county_facts!$A:$BB,8,FALSE)</f>
        <v>3.7</v>
      </c>
      <c r="M511">
        <f>VLOOKUP($G511,county_facts!$A:$BB,9,FALSE)</f>
        <v>16.2</v>
      </c>
      <c r="N511">
        <f>VLOOKUP($G511,county_facts!$A:$BB,10,FALSE)</f>
        <v>16.899999999999999</v>
      </c>
      <c r="O511">
        <f>VLOOKUP($G511,county_facts!$A:$BB,11,FALSE)</f>
        <v>35.6</v>
      </c>
      <c r="P511">
        <f>VLOOKUP($G511,county_facts!$A:$BB,12,FALSE)</f>
        <v>86.5</v>
      </c>
      <c r="Q511">
        <f>VLOOKUP($G511,county_facts!$A:$BB,13,FALSE)</f>
        <v>7.2</v>
      </c>
      <c r="R511">
        <f>VLOOKUP($G511,county_facts!$A:$BB,14,FALSE)</f>
        <v>3.2</v>
      </c>
      <c r="S511">
        <f>VLOOKUP($G511,county_facts!$A:$BB,15,FALSE)</f>
        <v>1.3</v>
      </c>
      <c r="T511">
        <f>VLOOKUP($G511,county_facts!$A:$BB,16,FALSE)</f>
        <v>0.1</v>
      </c>
      <c r="U511">
        <f>VLOOKUP($G511,county_facts!$A:$BB,17,FALSE)</f>
        <v>1.7</v>
      </c>
      <c r="V511">
        <f>VLOOKUP($G511,county_facts!$A:$BB,18,FALSE)</f>
        <v>31.8</v>
      </c>
      <c r="W511">
        <f>VLOOKUP($G511,county_facts!$A:$BB,19,FALSE)</f>
        <v>58</v>
      </c>
      <c r="X511">
        <f>VLOOKUP($G511,county_facts!$A:$BB,20,FALSE)</f>
        <v>85.6</v>
      </c>
      <c r="Y511">
        <f>VLOOKUP($G511,county_facts!$A:$BB,21,FALSE)</f>
        <v>5.9</v>
      </c>
      <c r="Z511">
        <f>VLOOKUP($G511,county_facts!$A:$BB,22,FALSE)</f>
        <v>17.8</v>
      </c>
      <c r="AA511">
        <f>VLOOKUP($G511,county_facts!$A:$BB,23,FALSE)</f>
        <v>79.400000000000006</v>
      </c>
      <c r="AB511">
        <f>VLOOKUP($G511,county_facts!$A:$BB,24,FALSE)</f>
        <v>8.8000000000000007</v>
      </c>
      <c r="AC511">
        <f>VLOOKUP($G511,county_facts!$A:$BB,25,FALSE)</f>
        <v>614</v>
      </c>
      <c r="AD511">
        <f>VLOOKUP($G511,county_facts!$A:$BB,26,FALSE)</f>
        <v>17.7</v>
      </c>
      <c r="AE511">
        <f>VLOOKUP($G511,county_facts!$A:$BB,27,FALSE)</f>
        <v>2217</v>
      </c>
      <c r="AF511">
        <f>VLOOKUP($G511,county_facts!$A:$BB,28,FALSE)</f>
        <v>63.5</v>
      </c>
      <c r="AG511">
        <f>VLOOKUP($G511,county_facts!$A:$BB,29,FALSE)</f>
        <v>5.0999999999999996</v>
      </c>
      <c r="AH511">
        <f>VLOOKUP($G511,county_facts!$A:$BB,30,FALSE)</f>
        <v>75500</v>
      </c>
      <c r="AI511">
        <f>VLOOKUP($G511,county_facts!$A:$BB,31,FALSE)</f>
        <v>1873</v>
      </c>
      <c r="AJ511">
        <f>VLOOKUP($G511,county_facts!$A:$BB,32,FALSE)</f>
        <v>2.17</v>
      </c>
      <c r="AK511">
        <f>VLOOKUP($G511,county_facts!$A:$BB,33,FALSE)</f>
        <v>15081</v>
      </c>
      <c r="AL511">
        <f>VLOOKUP($G511,county_facts!$A:$BB,34,FALSE)</f>
        <v>37340</v>
      </c>
      <c r="AM511">
        <f>VLOOKUP($G511,county_facts!$A:$BB,35,FALSE)</f>
        <v>19.100000000000001</v>
      </c>
      <c r="AN511">
        <f>VLOOKUP($G511,county_facts!$A:$BB,36,FALSE)</f>
        <v>57</v>
      </c>
      <c r="AO511">
        <f>VLOOKUP($G511,county_facts!$A:$BB,37,FALSE)</f>
        <v>551</v>
      </c>
      <c r="AP511">
        <f>VLOOKUP($G511,county_facts!$A:$BB,38,FALSE)</f>
        <v>-1.8</v>
      </c>
      <c r="AQ511">
        <f>VLOOKUP($G511,county_facts!$A:$BB,39,FALSE)</f>
        <v>219</v>
      </c>
      <c r="AR511">
        <f>VLOOKUP($G511,county_facts!$A:$BB,40,FALSE)</f>
        <v>331</v>
      </c>
      <c r="AS511">
        <f>VLOOKUP($G511,county_facts!$A:$BB,41,FALSE)</f>
        <v>0</v>
      </c>
      <c r="AT511">
        <f>VLOOKUP($G511,county_facts!$A:$BB,42,FALSE)</f>
        <v>0</v>
      </c>
      <c r="AU511">
        <f>VLOOKUP($G511,county_facts!$A:$BB,43,FALSE)</f>
        <v>0</v>
      </c>
      <c r="AV511">
        <f>VLOOKUP($G511,county_facts!$A:$BB,44,FALSE)</f>
        <v>0</v>
      </c>
      <c r="AW511">
        <f>VLOOKUP($G511,county_facts!$A:$BB,45,FALSE)</f>
        <v>0</v>
      </c>
      <c r="AX511">
        <f>VLOOKUP($G511,county_facts!$A:$BB,46,FALSE)</f>
        <v>0</v>
      </c>
      <c r="AY511">
        <f>VLOOKUP($G511,county_facts!$A:$BB,47,FALSE)</f>
        <v>0</v>
      </c>
      <c r="AZ511">
        <f>VLOOKUP($G511,county_facts!$A:$BB,48,FALSE)</f>
        <v>0</v>
      </c>
      <c r="BA511">
        <f>VLOOKUP($G511,county_facts!$A:$BB,49,FALSE)</f>
        <v>16419</v>
      </c>
      <c r="BB511">
        <f>VLOOKUP($G511,county_facts!$A:$BB,50,FALSE)</f>
        <v>2838</v>
      </c>
      <c r="BC511">
        <f>VLOOKUP($G511,county_facts!$A:$BB,51,FALSE)</f>
        <v>2990</v>
      </c>
      <c r="BD511">
        <f>VLOOKUP($G511,county_facts!$A:$BB,52,FALSE)</f>
        <v>0</v>
      </c>
      <c r="BE511">
        <f>VLOOKUP($G511,county_facts!$A:$BB,53,FALSE)</f>
        <v>1512.86</v>
      </c>
      <c r="BF511">
        <f>VLOOKUP($G511,county_facts!$A:$BB,54,FALSE)</f>
        <v>4.3</v>
      </c>
    </row>
    <row r="512" spans="1:58" x14ac:dyDescent="0.3">
      <c r="A512" t="s">
        <v>6</v>
      </c>
      <c r="B512" t="s">
        <v>239</v>
      </c>
      <c r="C512">
        <v>67</v>
      </c>
      <c r="D512" t="s">
        <v>189</v>
      </c>
      <c r="E512">
        <v>127</v>
      </c>
      <c r="F512">
        <v>0.527559055</v>
      </c>
      <c r="G512">
        <v>8009</v>
      </c>
      <c r="H512">
        <f>VLOOKUP($G512,county_facts!$A:$BB,4,FALSE)</f>
        <v>3645</v>
      </c>
      <c r="I512">
        <f>VLOOKUP($G512,county_facts!$A:$BB,5,FALSE)</f>
        <v>3788</v>
      </c>
      <c r="J512">
        <f>VLOOKUP($G512,county_facts!$A:$BB,6,FALSE)</f>
        <v>-3.8</v>
      </c>
      <c r="K512">
        <f>VLOOKUP($G512,county_facts!$A:$BB,7,FALSE)</f>
        <v>3788</v>
      </c>
      <c r="L512">
        <f>VLOOKUP($G512,county_facts!$A:$BB,8,FALSE)</f>
        <v>6.6</v>
      </c>
      <c r="M512">
        <f>VLOOKUP($G512,county_facts!$A:$BB,9,FALSE)</f>
        <v>21.3</v>
      </c>
      <c r="N512">
        <f>VLOOKUP($G512,county_facts!$A:$BB,10,FALSE)</f>
        <v>25.7</v>
      </c>
      <c r="O512">
        <f>VLOOKUP($G512,county_facts!$A:$BB,11,FALSE)</f>
        <v>50.1</v>
      </c>
      <c r="P512">
        <f>VLOOKUP($G512,county_facts!$A:$BB,12,FALSE)</f>
        <v>94.4</v>
      </c>
      <c r="Q512">
        <f>VLOOKUP($G512,county_facts!$A:$BB,13,FALSE)</f>
        <v>1.1000000000000001</v>
      </c>
      <c r="R512">
        <f>VLOOKUP($G512,county_facts!$A:$BB,14,FALSE)</f>
        <v>2</v>
      </c>
      <c r="S512">
        <f>VLOOKUP($G512,county_facts!$A:$BB,15,FALSE)</f>
        <v>0.4</v>
      </c>
      <c r="T512">
        <f>VLOOKUP($G512,county_facts!$A:$BB,16,FALSE)</f>
        <v>0</v>
      </c>
      <c r="U512">
        <f>VLOOKUP($G512,county_facts!$A:$BB,17,FALSE)</f>
        <v>2.1</v>
      </c>
      <c r="V512">
        <f>VLOOKUP($G512,county_facts!$A:$BB,18,FALSE)</f>
        <v>10.5</v>
      </c>
      <c r="W512">
        <f>VLOOKUP($G512,county_facts!$A:$BB,19,FALSE)</f>
        <v>85.5</v>
      </c>
      <c r="X512">
        <f>VLOOKUP($G512,county_facts!$A:$BB,20,FALSE)</f>
        <v>88.9</v>
      </c>
      <c r="Y512">
        <f>VLOOKUP($G512,county_facts!$A:$BB,21,FALSE)</f>
        <v>2.8</v>
      </c>
      <c r="Z512">
        <f>VLOOKUP($G512,county_facts!$A:$BB,22,FALSE)</f>
        <v>5.2</v>
      </c>
      <c r="AA512">
        <f>VLOOKUP($G512,county_facts!$A:$BB,23,FALSE)</f>
        <v>87.3</v>
      </c>
      <c r="AB512">
        <f>VLOOKUP($G512,county_facts!$A:$BB,24,FALSE)</f>
        <v>17.2</v>
      </c>
      <c r="AC512">
        <f>VLOOKUP($G512,county_facts!$A:$BB,25,FALSE)</f>
        <v>330</v>
      </c>
      <c r="AD512">
        <f>VLOOKUP($G512,county_facts!$A:$BB,26,FALSE)</f>
        <v>12.6</v>
      </c>
      <c r="AE512">
        <f>VLOOKUP($G512,county_facts!$A:$BB,27,FALSE)</f>
        <v>2232</v>
      </c>
      <c r="AF512">
        <f>VLOOKUP($G512,county_facts!$A:$BB,28,FALSE)</f>
        <v>74.400000000000006</v>
      </c>
      <c r="AG512">
        <f>VLOOKUP($G512,county_facts!$A:$BB,29,FALSE)</f>
        <v>4.0999999999999996</v>
      </c>
      <c r="AH512">
        <f>VLOOKUP($G512,county_facts!$A:$BB,30,FALSE)</f>
        <v>73500</v>
      </c>
      <c r="AI512">
        <f>VLOOKUP($G512,county_facts!$A:$BB,31,FALSE)</f>
        <v>1651</v>
      </c>
      <c r="AJ512">
        <f>VLOOKUP($G512,county_facts!$A:$BB,32,FALSE)</f>
        <v>2.2000000000000002</v>
      </c>
      <c r="AK512">
        <f>VLOOKUP($G512,county_facts!$A:$BB,33,FALSE)</f>
        <v>22318</v>
      </c>
      <c r="AL512">
        <f>VLOOKUP($G512,county_facts!$A:$BB,34,FALSE)</f>
        <v>38829</v>
      </c>
      <c r="AM512">
        <f>VLOOKUP($G512,county_facts!$A:$BB,35,FALSE)</f>
        <v>15.2</v>
      </c>
      <c r="AN512">
        <f>VLOOKUP($G512,county_facts!$A:$BB,36,FALSE)</f>
        <v>90</v>
      </c>
      <c r="AO512">
        <f>VLOOKUP($G512,county_facts!$A:$BB,37,FALSE)</f>
        <v>525</v>
      </c>
      <c r="AP512">
        <f>VLOOKUP($G512,county_facts!$A:$BB,38,FALSE)</f>
        <v>-5.4</v>
      </c>
      <c r="AQ512">
        <f>VLOOKUP($G512,county_facts!$A:$BB,39,FALSE)</f>
        <v>363</v>
      </c>
      <c r="AR512">
        <f>VLOOKUP($G512,county_facts!$A:$BB,40,FALSE)</f>
        <v>0</v>
      </c>
      <c r="AS512">
        <f>VLOOKUP($G512,county_facts!$A:$BB,41,FALSE)</f>
        <v>0</v>
      </c>
      <c r="AT512">
        <f>VLOOKUP($G512,county_facts!$A:$BB,42,FALSE)</f>
        <v>0</v>
      </c>
      <c r="AU512">
        <f>VLOOKUP($G512,county_facts!$A:$BB,43,FALSE)</f>
        <v>0</v>
      </c>
      <c r="AV512">
        <f>VLOOKUP($G512,county_facts!$A:$BB,44,FALSE)</f>
        <v>0</v>
      </c>
      <c r="AW512">
        <f>VLOOKUP($G512,county_facts!$A:$BB,45,FALSE)</f>
        <v>0</v>
      </c>
      <c r="AX512">
        <f>VLOOKUP($G512,county_facts!$A:$BB,46,FALSE)</f>
        <v>0</v>
      </c>
      <c r="AY512">
        <f>VLOOKUP($G512,county_facts!$A:$BB,47,FALSE)</f>
        <v>0</v>
      </c>
      <c r="AZ512">
        <f>VLOOKUP($G512,county_facts!$A:$BB,48,FALSE)</f>
        <v>52654</v>
      </c>
      <c r="BA512">
        <f>VLOOKUP($G512,county_facts!$A:$BB,49,FALSE)</f>
        <v>32910</v>
      </c>
      <c r="BB512">
        <f>VLOOKUP($G512,county_facts!$A:$BB,50,FALSE)</f>
        <v>8570</v>
      </c>
      <c r="BC512">
        <f>VLOOKUP($G512,county_facts!$A:$BB,51,FALSE)</f>
        <v>0</v>
      </c>
      <c r="BD512">
        <f>VLOOKUP($G512,county_facts!$A:$BB,52,FALSE)</f>
        <v>0</v>
      </c>
      <c r="BE512">
        <f>VLOOKUP($G512,county_facts!$A:$BB,53,FALSE)</f>
        <v>2554.9699999999998</v>
      </c>
      <c r="BF512">
        <f>VLOOKUP($G512,county_facts!$A:$BB,54,FALSE)</f>
        <v>1.5</v>
      </c>
    </row>
    <row r="513" spans="1:58" x14ac:dyDescent="0.3">
      <c r="A513" t="s">
        <v>9</v>
      </c>
      <c r="B513" t="s">
        <v>239</v>
      </c>
      <c r="C513">
        <v>60</v>
      </c>
      <c r="D513" t="s">
        <v>189</v>
      </c>
      <c r="E513">
        <v>127</v>
      </c>
      <c r="F513">
        <v>0.472440945</v>
      </c>
      <c r="G513">
        <v>8009</v>
      </c>
      <c r="H513">
        <f>VLOOKUP($G513,county_facts!$A:$BB,4,FALSE)</f>
        <v>3645</v>
      </c>
      <c r="I513">
        <f>VLOOKUP($G513,county_facts!$A:$BB,5,FALSE)</f>
        <v>3788</v>
      </c>
      <c r="J513">
        <f>VLOOKUP($G513,county_facts!$A:$BB,6,FALSE)</f>
        <v>-3.8</v>
      </c>
      <c r="K513">
        <f>VLOOKUP($G513,county_facts!$A:$BB,7,FALSE)</f>
        <v>3788</v>
      </c>
      <c r="L513">
        <f>VLOOKUP($G513,county_facts!$A:$BB,8,FALSE)</f>
        <v>6.6</v>
      </c>
      <c r="M513">
        <f>VLOOKUP($G513,county_facts!$A:$BB,9,FALSE)</f>
        <v>21.3</v>
      </c>
      <c r="N513">
        <f>VLOOKUP($G513,county_facts!$A:$BB,10,FALSE)</f>
        <v>25.7</v>
      </c>
      <c r="O513">
        <f>VLOOKUP($G513,county_facts!$A:$BB,11,FALSE)</f>
        <v>50.1</v>
      </c>
      <c r="P513">
        <f>VLOOKUP($G513,county_facts!$A:$BB,12,FALSE)</f>
        <v>94.4</v>
      </c>
      <c r="Q513">
        <f>VLOOKUP($G513,county_facts!$A:$BB,13,FALSE)</f>
        <v>1.1000000000000001</v>
      </c>
      <c r="R513">
        <f>VLOOKUP($G513,county_facts!$A:$BB,14,FALSE)</f>
        <v>2</v>
      </c>
      <c r="S513">
        <f>VLOOKUP($G513,county_facts!$A:$BB,15,FALSE)</f>
        <v>0.4</v>
      </c>
      <c r="T513">
        <f>VLOOKUP($G513,county_facts!$A:$BB,16,FALSE)</f>
        <v>0</v>
      </c>
      <c r="U513">
        <f>VLOOKUP($G513,county_facts!$A:$BB,17,FALSE)</f>
        <v>2.1</v>
      </c>
      <c r="V513">
        <f>VLOOKUP($G513,county_facts!$A:$BB,18,FALSE)</f>
        <v>10.5</v>
      </c>
      <c r="W513">
        <f>VLOOKUP($G513,county_facts!$A:$BB,19,FALSE)</f>
        <v>85.5</v>
      </c>
      <c r="X513">
        <f>VLOOKUP($G513,county_facts!$A:$BB,20,FALSE)</f>
        <v>88.9</v>
      </c>
      <c r="Y513">
        <f>VLOOKUP($G513,county_facts!$A:$BB,21,FALSE)</f>
        <v>2.8</v>
      </c>
      <c r="Z513">
        <f>VLOOKUP($G513,county_facts!$A:$BB,22,FALSE)</f>
        <v>5.2</v>
      </c>
      <c r="AA513">
        <f>VLOOKUP($G513,county_facts!$A:$BB,23,FALSE)</f>
        <v>87.3</v>
      </c>
      <c r="AB513">
        <f>VLOOKUP($G513,county_facts!$A:$BB,24,FALSE)</f>
        <v>17.2</v>
      </c>
      <c r="AC513">
        <f>VLOOKUP($G513,county_facts!$A:$BB,25,FALSE)</f>
        <v>330</v>
      </c>
      <c r="AD513">
        <f>VLOOKUP($G513,county_facts!$A:$BB,26,FALSE)</f>
        <v>12.6</v>
      </c>
      <c r="AE513">
        <f>VLOOKUP($G513,county_facts!$A:$BB,27,FALSE)</f>
        <v>2232</v>
      </c>
      <c r="AF513">
        <f>VLOOKUP($G513,county_facts!$A:$BB,28,FALSE)</f>
        <v>74.400000000000006</v>
      </c>
      <c r="AG513">
        <f>VLOOKUP($G513,county_facts!$A:$BB,29,FALSE)</f>
        <v>4.0999999999999996</v>
      </c>
      <c r="AH513">
        <f>VLOOKUP($G513,county_facts!$A:$BB,30,FALSE)</f>
        <v>73500</v>
      </c>
      <c r="AI513">
        <f>VLOOKUP($G513,county_facts!$A:$BB,31,FALSE)</f>
        <v>1651</v>
      </c>
      <c r="AJ513">
        <f>VLOOKUP($G513,county_facts!$A:$BB,32,FALSE)</f>
        <v>2.2000000000000002</v>
      </c>
      <c r="AK513">
        <f>VLOOKUP($G513,county_facts!$A:$BB,33,FALSE)</f>
        <v>22318</v>
      </c>
      <c r="AL513">
        <f>VLOOKUP($G513,county_facts!$A:$BB,34,FALSE)</f>
        <v>38829</v>
      </c>
      <c r="AM513">
        <f>VLOOKUP($G513,county_facts!$A:$BB,35,FALSE)</f>
        <v>15.2</v>
      </c>
      <c r="AN513">
        <f>VLOOKUP($G513,county_facts!$A:$BB,36,FALSE)</f>
        <v>90</v>
      </c>
      <c r="AO513">
        <f>VLOOKUP($G513,county_facts!$A:$BB,37,FALSE)</f>
        <v>525</v>
      </c>
      <c r="AP513">
        <f>VLOOKUP($G513,county_facts!$A:$BB,38,FALSE)</f>
        <v>-5.4</v>
      </c>
      <c r="AQ513">
        <f>VLOOKUP($G513,county_facts!$A:$BB,39,FALSE)</f>
        <v>363</v>
      </c>
      <c r="AR513">
        <f>VLOOKUP($G513,county_facts!$A:$BB,40,FALSE)</f>
        <v>0</v>
      </c>
      <c r="AS513">
        <f>VLOOKUP($G513,county_facts!$A:$BB,41,FALSE)</f>
        <v>0</v>
      </c>
      <c r="AT513">
        <f>VLOOKUP($G513,county_facts!$A:$BB,42,FALSE)</f>
        <v>0</v>
      </c>
      <c r="AU513">
        <f>VLOOKUP($G513,county_facts!$A:$BB,43,FALSE)</f>
        <v>0</v>
      </c>
      <c r="AV513">
        <f>VLOOKUP($G513,county_facts!$A:$BB,44,FALSE)</f>
        <v>0</v>
      </c>
      <c r="AW513">
        <f>VLOOKUP($G513,county_facts!$A:$BB,45,FALSE)</f>
        <v>0</v>
      </c>
      <c r="AX513">
        <f>VLOOKUP($G513,county_facts!$A:$BB,46,FALSE)</f>
        <v>0</v>
      </c>
      <c r="AY513">
        <f>VLOOKUP($G513,county_facts!$A:$BB,47,FALSE)</f>
        <v>0</v>
      </c>
      <c r="AZ513">
        <f>VLOOKUP($G513,county_facts!$A:$BB,48,FALSE)</f>
        <v>52654</v>
      </c>
      <c r="BA513">
        <f>VLOOKUP($G513,county_facts!$A:$BB,49,FALSE)</f>
        <v>32910</v>
      </c>
      <c r="BB513">
        <f>VLOOKUP($G513,county_facts!$A:$BB,50,FALSE)</f>
        <v>8570</v>
      </c>
      <c r="BC513">
        <f>VLOOKUP($G513,county_facts!$A:$BB,51,FALSE)</f>
        <v>0</v>
      </c>
      <c r="BD513">
        <f>VLOOKUP($G513,county_facts!$A:$BB,52,FALSE)</f>
        <v>0</v>
      </c>
      <c r="BE513">
        <f>VLOOKUP($G513,county_facts!$A:$BB,53,FALSE)</f>
        <v>2554.9699999999998</v>
      </c>
      <c r="BF513">
        <f>VLOOKUP($G513,county_facts!$A:$BB,54,FALSE)</f>
        <v>1.5</v>
      </c>
    </row>
    <row r="514" spans="1:58" x14ac:dyDescent="0.3">
      <c r="A514" t="s">
        <v>9</v>
      </c>
      <c r="B514" t="s">
        <v>240</v>
      </c>
      <c r="C514">
        <v>639</v>
      </c>
      <c r="D514" t="s">
        <v>189</v>
      </c>
      <c r="E514">
        <v>1096</v>
      </c>
      <c r="F514">
        <v>0.583029197</v>
      </c>
      <c r="G514">
        <v>8007</v>
      </c>
      <c r="H514">
        <f>VLOOKUP($G514,county_facts!$A:$BB,4,FALSE)</f>
        <v>12244</v>
      </c>
      <c r="I514">
        <f>VLOOKUP($G514,county_facts!$A:$BB,5,FALSE)</f>
        <v>12084</v>
      </c>
      <c r="J514">
        <f>VLOOKUP($G514,county_facts!$A:$BB,6,FALSE)</f>
        <v>1.3</v>
      </c>
      <c r="K514">
        <f>VLOOKUP($G514,county_facts!$A:$BB,7,FALSE)</f>
        <v>12084</v>
      </c>
      <c r="L514">
        <f>VLOOKUP($G514,county_facts!$A:$BB,8,FALSE)</f>
        <v>4.9000000000000004</v>
      </c>
      <c r="M514">
        <f>VLOOKUP($G514,county_facts!$A:$BB,9,FALSE)</f>
        <v>18.3</v>
      </c>
      <c r="N514">
        <f>VLOOKUP($G514,county_facts!$A:$BB,10,FALSE)</f>
        <v>22.9</v>
      </c>
      <c r="O514">
        <f>VLOOKUP($G514,county_facts!$A:$BB,11,FALSE)</f>
        <v>49.9</v>
      </c>
      <c r="P514">
        <f>VLOOKUP($G514,county_facts!$A:$BB,12,FALSE)</f>
        <v>92.7</v>
      </c>
      <c r="Q514">
        <f>VLOOKUP($G514,county_facts!$A:$BB,13,FALSE)</f>
        <v>0.5</v>
      </c>
      <c r="R514">
        <f>VLOOKUP($G514,county_facts!$A:$BB,14,FALSE)</f>
        <v>3.3</v>
      </c>
      <c r="S514">
        <f>VLOOKUP($G514,county_facts!$A:$BB,15,FALSE)</f>
        <v>1.1000000000000001</v>
      </c>
      <c r="T514">
        <f>VLOOKUP($G514,county_facts!$A:$BB,16,FALSE)</f>
        <v>0.1</v>
      </c>
      <c r="U514">
        <f>VLOOKUP($G514,county_facts!$A:$BB,17,FALSE)</f>
        <v>2.4</v>
      </c>
      <c r="V514">
        <f>VLOOKUP($G514,county_facts!$A:$BB,18,FALSE)</f>
        <v>18.600000000000001</v>
      </c>
      <c r="W514">
        <f>VLOOKUP($G514,county_facts!$A:$BB,19,FALSE)</f>
        <v>76.900000000000006</v>
      </c>
      <c r="X514">
        <f>VLOOKUP($G514,county_facts!$A:$BB,20,FALSE)</f>
        <v>87.7</v>
      </c>
      <c r="Y514">
        <f>VLOOKUP($G514,county_facts!$A:$BB,21,FALSE)</f>
        <v>3.3</v>
      </c>
      <c r="Z514">
        <f>VLOOKUP($G514,county_facts!$A:$BB,22,FALSE)</f>
        <v>10.7</v>
      </c>
      <c r="AA514">
        <f>VLOOKUP($G514,county_facts!$A:$BB,23,FALSE)</f>
        <v>91.7</v>
      </c>
      <c r="AB514">
        <f>VLOOKUP($G514,county_facts!$A:$BB,24,FALSE)</f>
        <v>32.9</v>
      </c>
      <c r="AC514">
        <f>VLOOKUP($G514,county_facts!$A:$BB,25,FALSE)</f>
        <v>1162</v>
      </c>
      <c r="AD514">
        <f>VLOOKUP($G514,county_facts!$A:$BB,26,FALSE)</f>
        <v>19.600000000000001</v>
      </c>
      <c r="AE514">
        <f>VLOOKUP($G514,county_facts!$A:$BB,27,FALSE)</f>
        <v>8943</v>
      </c>
      <c r="AF514">
        <f>VLOOKUP($G514,county_facts!$A:$BB,28,FALSE)</f>
        <v>73.7</v>
      </c>
      <c r="AG514">
        <f>VLOOKUP($G514,county_facts!$A:$BB,29,FALSE)</f>
        <v>12.6</v>
      </c>
      <c r="AH514">
        <f>VLOOKUP($G514,county_facts!$A:$BB,30,FALSE)</f>
        <v>279700</v>
      </c>
      <c r="AI514">
        <f>VLOOKUP($G514,county_facts!$A:$BB,31,FALSE)</f>
        <v>4881</v>
      </c>
      <c r="AJ514">
        <f>VLOOKUP($G514,county_facts!$A:$BB,32,FALSE)</f>
        <v>2.4500000000000002</v>
      </c>
      <c r="AK514">
        <f>VLOOKUP($G514,county_facts!$A:$BB,33,FALSE)</f>
        <v>29793</v>
      </c>
      <c r="AL514">
        <f>VLOOKUP($G514,county_facts!$A:$BB,34,FALSE)</f>
        <v>48933</v>
      </c>
      <c r="AM514">
        <f>VLOOKUP($G514,county_facts!$A:$BB,35,FALSE)</f>
        <v>9.6999999999999993</v>
      </c>
      <c r="AN514">
        <f>VLOOKUP($G514,county_facts!$A:$BB,36,FALSE)</f>
        <v>490</v>
      </c>
      <c r="AO514">
        <f>VLOOKUP($G514,county_facts!$A:$BB,37,FALSE)</f>
        <v>2965</v>
      </c>
      <c r="AP514">
        <f>VLOOKUP($G514,county_facts!$A:$BB,38,FALSE)</f>
        <v>8.1</v>
      </c>
      <c r="AQ514">
        <f>VLOOKUP($G514,county_facts!$A:$BB,39,FALSE)</f>
        <v>1892</v>
      </c>
      <c r="AR514">
        <f>VLOOKUP($G514,county_facts!$A:$BB,40,FALSE)</f>
        <v>2521</v>
      </c>
      <c r="AS514">
        <f>VLOOKUP($G514,county_facts!$A:$BB,41,FALSE)</f>
        <v>0</v>
      </c>
      <c r="AT514">
        <f>VLOOKUP($G514,county_facts!$A:$BB,42,FALSE)</f>
        <v>0</v>
      </c>
      <c r="AU514">
        <f>VLOOKUP($G514,county_facts!$A:$BB,43,FALSE)</f>
        <v>0</v>
      </c>
      <c r="AV514">
        <f>VLOOKUP($G514,county_facts!$A:$BB,44,FALSE)</f>
        <v>0</v>
      </c>
      <c r="AW514">
        <f>VLOOKUP($G514,county_facts!$A:$BB,45,FALSE)</f>
        <v>0</v>
      </c>
      <c r="AX514">
        <f>VLOOKUP($G514,county_facts!$A:$BB,46,FALSE)</f>
        <v>17.399999999999999</v>
      </c>
      <c r="AY514">
        <f>VLOOKUP($G514,county_facts!$A:$BB,47,FALSE)</f>
        <v>0</v>
      </c>
      <c r="AZ514">
        <f>VLOOKUP($G514,county_facts!$A:$BB,48,FALSE)</f>
        <v>8772</v>
      </c>
      <c r="BA514">
        <f>VLOOKUP($G514,county_facts!$A:$BB,49,FALSE)</f>
        <v>142696</v>
      </c>
      <c r="BB514">
        <f>VLOOKUP($G514,county_facts!$A:$BB,50,FALSE)</f>
        <v>11435</v>
      </c>
      <c r="BC514">
        <f>VLOOKUP($G514,county_facts!$A:$BB,51,FALSE)</f>
        <v>33162</v>
      </c>
      <c r="BD514">
        <f>VLOOKUP($G514,county_facts!$A:$BB,52,FALSE)</f>
        <v>75</v>
      </c>
      <c r="BE514">
        <f>VLOOKUP($G514,county_facts!$A:$BB,53,FALSE)</f>
        <v>1350.18</v>
      </c>
      <c r="BF514">
        <f>VLOOKUP($G514,county_facts!$A:$BB,54,FALSE)</f>
        <v>8.9</v>
      </c>
    </row>
    <row r="515" spans="1:58" x14ac:dyDescent="0.3">
      <c r="A515" t="s">
        <v>6</v>
      </c>
      <c r="B515" t="s">
        <v>240</v>
      </c>
      <c r="C515">
        <v>457</v>
      </c>
      <c r="D515" t="s">
        <v>189</v>
      </c>
      <c r="E515">
        <v>1096</v>
      </c>
      <c r="F515">
        <v>0.416970803</v>
      </c>
      <c r="G515">
        <v>8007</v>
      </c>
      <c r="H515">
        <f>VLOOKUP($G515,county_facts!$A:$BB,4,FALSE)</f>
        <v>12244</v>
      </c>
      <c r="I515">
        <f>VLOOKUP($G515,county_facts!$A:$BB,5,FALSE)</f>
        <v>12084</v>
      </c>
      <c r="J515">
        <f>VLOOKUP($G515,county_facts!$A:$BB,6,FALSE)</f>
        <v>1.3</v>
      </c>
      <c r="K515">
        <f>VLOOKUP($G515,county_facts!$A:$BB,7,FALSE)</f>
        <v>12084</v>
      </c>
      <c r="L515">
        <f>VLOOKUP($G515,county_facts!$A:$BB,8,FALSE)</f>
        <v>4.9000000000000004</v>
      </c>
      <c r="M515">
        <f>VLOOKUP($G515,county_facts!$A:$BB,9,FALSE)</f>
        <v>18.3</v>
      </c>
      <c r="N515">
        <f>VLOOKUP($G515,county_facts!$A:$BB,10,FALSE)</f>
        <v>22.9</v>
      </c>
      <c r="O515">
        <f>VLOOKUP($G515,county_facts!$A:$BB,11,FALSE)</f>
        <v>49.9</v>
      </c>
      <c r="P515">
        <f>VLOOKUP($G515,county_facts!$A:$BB,12,FALSE)</f>
        <v>92.7</v>
      </c>
      <c r="Q515">
        <f>VLOOKUP($G515,county_facts!$A:$BB,13,FALSE)</f>
        <v>0.5</v>
      </c>
      <c r="R515">
        <f>VLOOKUP($G515,county_facts!$A:$BB,14,FALSE)</f>
        <v>3.3</v>
      </c>
      <c r="S515">
        <f>VLOOKUP($G515,county_facts!$A:$BB,15,FALSE)</f>
        <v>1.1000000000000001</v>
      </c>
      <c r="T515">
        <f>VLOOKUP($G515,county_facts!$A:$BB,16,FALSE)</f>
        <v>0.1</v>
      </c>
      <c r="U515">
        <f>VLOOKUP($G515,county_facts!$A:$BB,17,FALSE)</f>
        <v>2.4</v>
      </c>
      <c r="V515">
        <f>VLOOKUP($G515,county_facts!$A:$BB,18,FALSE)</f>
        <v>18.600000000000001</v>
      </c>
      <c r="W515">
        <f>VLOOKUP($G515,county_facts!$A:$BB,19,FALSE)</f>
        <v>76.900000000000006</v>
      </c>
      <c r="X515">
        <f>VLOOKUP($G515,county_facts!$A:$BB,20,FALSE)</f>
        <v>87.7</v>
      </c>
      <c r="Y515">
        <f>VLOOKUP($G515,county_facts!$A:$BB,21,FALSE)</f>
        <v>3.3</v>
      </c>
      <c r="Z515">
        <f>VLOOKUP($G515,county_facts!$A:$BB,22,FALSE)</f>
        <v>10.7</v>
      </c>
      <c r="AA515">
        <f>VLOOKUP($G515,county_facts!$A:$BB,23,FALSE)</f>
        <v>91.7</v>
      </c>
      <c r="AB515">
        <f>VLOOKUP($G515,county_facts!$A:$BB,24,FALSE)</f>
        <v>32.9</v>
      </c>
      <c r="AC515">
        <f>VLOOKUP($G515,county_facts!$A:$BB,25,FALSE)</f>
        <v>1162</v>
      </c>
      <c r="AD515">
        <f>VLOOKUP($G515,county_facts!$A:$BB,26,FALSE)</f>
        <v>19.600000000000001</v>
      </c>
      <c r="AE515">
        <f>VLOOKUP($G515,county_facts!$A:$BB,27,FALSE)</f>
        <v>8943</v>
      </c>
      <c r="AF515">
        <f>VLOOKUP($G515,county_facts!$A:$BB,28,FALSE)</f>
        <v>73.7</v>
      </c>
      <c r="AG515">
        <f>VLOOKUP($G515,county_facts!$A:$BB,29,FALSE)</f>
        <v>12.6</v>
      </c>
      <c r="AH515">
        <f>VLOOKUP($G515,county_facts!$A:$BB,30,FALSE)</f>
        <v>279700</v>
      </c>
      <c r="AI515">
        <f>VLOOKUP($G515,county_facts!$A:$BB,31,FALSE)</f>
        <v>4881</v>
      </c>
      <c r="AJ515">
        <f>VLOOKUP($G515,county_facts!$A:$BB,32,FALSE)</f>
        <v>2.4500000000000002</v>
      </c>
      <c r="AK515">
        <f>VLOOKUP($G515,county_facts!$A:$BB,33,FALSE)</f>
        <v>29793</v>
      </c>
      <c r="AL515">
        <f>VLOOKUP($G515,county_facts!$A:$BB,34,FALSE)</f>
        <v>48933</v>
      </c>
      <c r="AM515">
        <f>VLOOKUP($G515,county_facts!$A:$BB,35,FALSE)</f>
        <v>9.6999999999999993</v>
      </c>
      <c r="AN515">
        <f>VLOOKUP($G515,county_facts!$A:$BB,36,FALSE)</f>
        <v>490</v>
      </c>
      <c r="AO515">
        <f>VLOOKUP($G515,county_facts!$A:$BB,37,FALSE)</f>
        <v>2965</v>
      </c>
      <c r="AP515">
        <f>VLOOKUP($G515,county_facts!$A:$BB,38,FALSE)</f>
        <v>8.1</v>
      </c>
      <c r="AQ515">
        <f>VLOOKUP($G515,county_facts!$A:$BB,39,FALSE)</f>
        <v>1892</v>
      </c>
      <c r="AR515">
        <f>VLOOKUP($G515,county_facts!$A:$BB,40,FALSE)</f>
        <v>2521</v>
      </c>
      <c r="AS515">
        <f>VLOOKUP($G515,county_facts!$A:$BB,41,FALSE)</f>
        <v>0</v>
      </c>
      <c r="AT515">
        <f>VLOOKUP($G515,county_facts!$A:$BB,42,FALSE)</f>
        <v>0</v>
      </c>
      <c r="AU515">
        <f>VLOOKUP($G515,county_facts!$A:$BB,43,FALSE)</f>
        <v>0</v>
      </c>
      <c r="AV515">
        <f>VLOOKUP($G515,county_facts!$A:$BB,44,FALSE)</f>
        <v>0</v>
      </c>
      <c r="AW515">
        <f>VLOOKUP($G515,county_facts!$A:$BB,45,FALSE)</f>
        <v>0</v>
      </c>
      <c r="AX515">
        <f>VLOOKUP($G515,county_facts!$A:$BB,46,FALSE)</f>
        <v>17.399999999999999</v>
      </c>
      <c r="AY515">
        <f>VLOOKUP($G515,county_facts!$A:$BB,47,FALSE)</f>
        <v>0</v>
      </c>
      <c r="AZ515">
        <f>VLOOKUP($G515,county_facts!$A:$BB,48,FALSE)</f>
        <v>8772</v>
      </c>
      <c r="BA515">
        <f>VLOOKUP($G515,county_facts!$A:$BB,49,FALSE)</f>
        <v>142696</v>
      </c>
      <c r="BB515">
        <f>VLOOKUP($G515,county_facts!$A:$BB,50,FALSE)</f>
        <v>11435</v>
      </c>
      <c r="BC515">
        <f>VLOOKUP($G515,county_facts!$A:$BB,51,FALSE)</f>
        <v>33162</v>
      </c>
      <c r="BD515">
        <f>VLOOKUP($G515,county_facts!$A:$BB,52,FALSE)</f>
        <v>75</v>
      </c>
      <c r="BE515">
        <f>VLOOKUP($G515,county_facts!$A:$BB,53,FALSE)</f>
        <v>1350.18</v>
      </c>
      <c r="BF515">
        <f>VLOOKUP($G515,county_facts!$A:$BB,54,FALSE)</f>
        <v>8.9</v>
      </c>
    </row>
    <row r="516" spans="1:58" x14ac:dyDescent="0.3">
      <c r="A516" t="s">
        <v>9</v>
      </c>
      <c r="B516" t="s">
        <v>241</v>
      </c>
      <c r="C516">
        <v>36749</v>
      </c>
      <c r="D516" t="s">
        <v>189</v>
      </c>
      <c r="E516">
        <v>63334</v>
      </c>
      <c r="F516">
        <v>0.58024126099999995</v>
      </c>
      <c r="G516">
        <v>8005</v>
      </c>
      <c r="H516">
        <f>VLOOKUP($G516,county_facts!$A:$BB,4,FALSE)</f>
        <v>618821</v>
      </c>
      <c r="I516">
        <f>VLOOKUP($G516,county_facts!$A:$BB,5,FALSE)</f>
        <v>572158</v>
      </c>
      <c r="J516">
        <f>VLOOKUP($G516,county_facts!$A:$BB,6,FALSE)</f>
        <v>8.1999999999999993</v>
      </c>
      <c r="K516">
        <f>VLOOKUP($G516,county_facts!$A:$BB,7,FALSE)</f>
        <v>572003</v>
      </c>
      <c r="L516">
        <f>VLOOKUP($G516,county_facts!$A:$BB,8,FALSE)</f>
        <v>6.5</v>
      </c>
      <c r="M516">
        <f>VLOOKUP($G516,county_facts!$A:$BB,9,FALSE)</f>
        <v>24.5</v>
      </c>
      <c r="N516">
        <f>VLOOKUP($G516,county_facts!$A:$BB,10,FALSE)</f>
        <v>11.9</v>
      </c>
      <c r="O516">
        <f>VLOOKUP($G516,county_facts!$A:$BB,11,FALSE)</f>
        <v>50.7</v>
      </c>
      <c r="P516">
        <f>VLOOKUP($G516,county_facts!$A:$BB,12,FALSE)</f>
        <v>78.3</v>
      </c>
      <c r="Q516">
        <f>VLOOKUP($G516,county_facts!$A:$BB,13,FALSE)</f>
        <v>10.9</v>
      </c>
      <c r="R516">
        <f>VLOOKUP($G516,county_facts!$A:$BB,14,FALSE)</f>
        <v>1.1000000000000001</v>
      </c>
      <c r="S516">
        <f>VLOOKUP($G516,county_facts!$A:$BB,15,FALSE)</f>
        <v>5.6</v>
      </c>
      <c r="T516">
        <f>VLOOKUP($G516,county_facts!$A:$BB,16,FALSE)</f>
        <v>0.2</v>
      </c>
      <c r="U516">
        <f>VLOOKUP($G516,county_facts!$A:$BB,17,FALSE)</f>
        <v>3.7</v>
      </c>
      <c r="V516">
        <f>VLOOKUP($G516,county_facts!$A:$BB,18,FALSE)</f>
        <v>18.8</v>
      </c>
      <c r="W516">
        <f>VLOOKUP($G516,county_facts!$A:$BB,19,FALSE)</f>
        <v>62.1</v>
      </c>
      <c r="X516">
        <f>VLOOKUP($G516,county_facts!$A:$BB,20,FALSE)</f>
        <v>80.599999999999994</v>
      </c>
      <c r="Y516">
        <f>VLOOKUP($G516,county_facts!$A:$BB,21,FALSE)</f>
        <v>14.9</v>
      </c>
      <c r="Z516">
        <f>VLOOKUP($G516,county_facts!$A:$BB,22,FALSE)</f>
        <v>22.1</v>
      </c>
      <c r="AA516">
        <f>VLOOKUP($G516,county_facts!$A:$BB,23,FALSE)</f>
        <v>91.4</v>
      </c>
      <c r="AB516">
        <f>VLOOKUP($G516,county_facts!$A:$BB,24,FALSE)</f>
        <v>38.799999999999997</v>
      </c>
      <c r="AC516">
        <f>VLOOKUP($G516,county_facts!$A:$BB,25,FALSE)</f>
        <v>42954</v>
      </c>
      <c r="AD516">
        <f>VLOOKUP($G516,county_facts!$A:$BB,26,FALSE)</f>
        <v>26.9</v>
      </c>
      <c r="AE516">
        <f>VLOOKUP($G516,county_facts!$A:$BB,27,FALSE)</f>
        <v>243745</v>
      </c>
      <c r="AF516">
        <f>VLOOKUP($G516,county_facts!$A:$BB,28,FALSE)</f>
        <v>62.7</v>
      </c>
      <c r="AG516">
        <f>VLOOKUP($G516,county_facts!$A:$BB,29,FALSE)</f>
        <v>34.4</v>
      </c>
      <c r="AH516">
        <f>VLOOKUP($G516,county_facts!$A:$BB,30,FALSE)</f>
        <v>230700</v>
      </c>
      <c r="AI516">
        <f>VLOOKUP($G516,county_facts!$A:$BB,31,FALSE)</f>
        <v>225552</v>
      </c>
      <c r="AJ516">
        <f>VLOOKUP($G516,county_facts!$A:$BB,32,FALSE)</f>
        <v>2.58</v>
      </c>
      <c r="AK516">
        <f>VLOOKUP($G516,county_facts!$A:$BB,33,FALSE)</f>
        <v>32595</v>
      </c>
      <c r="AL516">
        <f>VLOOKUP($G516,county_facts!$A:$BB,34,FALSE)</f>
        <v>60651</v>
      </c>
      <c r="AM516">
        <f>VLOOKUP($G516,county_facts!$A:$BB,35,FALSE)</f>
        <v>12.1</v>
      </c>
      <c r="AN516">
        <f>VLOOKUP($G516,county_facts!$A:$BB,36,FALSE)</f>
        <v>17284</v>
      </c>
      <c r="AO516">
        <f>VLOOKUP($G516,county_facts!$A:$BB,37,FALSE)</f>
        <v>259423</v>
      </c>
      <c r="AP516">
        <f>VLOOKUP($G516,county_facts!$A:$BB,38,FALSE)</f>
        <v>5.3</v>
      </c>
      <c r="AQ516">
        <f>VLOOKUP($G516,county_facts!$A:$BB,39,FALSE)</f>
        <v>50623</v>
      </c>
      <c r="AR516">
        <f>VLOOKUP($G516,county_facts!$A:$BB,40,FALSE)</f>
        <v>61951</v>
      </c>
      <c r="AS516">
        <f>VLOOKUP($G516,county_facts!$A:$BB,41,FALSE)</f>
        <v>4.0999999999999996</v>
      </c>
      <c r="AT516">
        <f>VLOOKUP($G516,county_facts!$A:$BB,42,FALSE)</f>
        <v>0.8</v>
      </c>
      <c r="AU516">
        <f>VLOOKUP($G516,county_facts!$A:$BB,43,FALSE)</f>
        <v>5.2</v>
      </c>
      <c r="AV516">
        <f>VLOOKUP($G516,county_facts!$A:$BB,44,FALSE)</f>
        <v>0.1</v>
      </c>
      <c r="AW516">
        <f>VLOOKUP($G516,county_facts!$A:$BB,45,FALSE)</f>
        <v>6.2</v>
      </c>
      <c r="AX516">
        <f>VLOOKUP($G516,county_facts!$A:$BB,46,FALSE)</f>
        <v>28.4</v>
      </c>
      <c r="AY516">
        <f>VLOOKUP($G516,county_facts!$A:$BB,47,FALSE)</f>
        <v>2042979</v>
      </c>
      <c r="AZ516">
        <f>VLOOKUP($G516,county_facts!$A:$BB,48,FALSE)</f>
        <v>5774128</v>
      </c>
      <c r="BA516">
        <f>VLOOKUP($G516,county_facts!$A:$BB,49,FALSE)</f>
        <v>9931962</v>
      </c>
      <c r="BB516">
        <f>VLOOKUP($G516,county_facts!$A:$BB,50,FALSE)</f>
        <v>18277</v>
      </c>
      <c r="BC516">
        <f>VLOOKUP($G516,county_facts!$A:$BB,51,FALSE)</f>
        <v>1008531</v>
      </c>
      <c r="BD516">
        <f>VLOOKUP($G516,county_facts!$A:$BB,52,FALSE)</f>
        <v>1897</v>
      </c>
      <c r="BE516">
        <f>VLOOKUP($G516,county_facts!$A:$BB,53,FALSE)</f>
        <v>798.1</v>
      </c>
      <c r="BF516">
        <f>VLOOKUP($G516,county_facts!$A:$BB,54,FALSE)</f>
        <v>716.7</v>
      </c>
    </row>
    <row r="517" spans="1:58" x14ac:dyDescent="0.3">
      <c r="A517" t="s">
        <v>6</v>
      </c>
      <c r="B517" t="s">
        <v>241</v>
      </c>
      <c r="C517">
        <v>26585</v>
      </c>
      <c r="D517" t="s">
        <v>189</v>
      </c>
      <c r="E517">
        <v>63334</v>
      </c>
      <c r="F517">
        <v>0.41975873899999999</v>
      </c>
      <c r="G517">
        <v>8005</v>
      </c>
      <c r="H517">
        <f>VLOOKUP($G517,county_facts!$A:$BB,4,FALSE)</f>
        <v>618821</v>
      </c>
      <c r="I517">
        <f>VLOOKUP($G517,county_facts!$A:$BB,5,FALSE)</f>
        <v>572158</v>
      </c>
      <c r="J517">
        <f>VLOOKUP($G517,county_facts!$A:$BB,6,FALSE)</f>
        <v>8.1999999999999993</v>
      </c>
      <c r="K517">
        <f>VLOOKUP($G517,county_facts!$A:$BB,7,FALSE)</f>
        <v>572003</v>
      </c>
      <c r="L517">
        <f>VLOOKUP($G517,county_facts!$A:$BB,8,FALSE)</f>
        <v>6.5</v>
      </c>
      <c r="M517">
        <f>VLOOKUP($G517,county_facts!$A:$BB,9,FALSE)</f>
        <v>24.5</v>
      </c>
      <c r="N517">
        <f>VLOOKUP($G517,county_facts!$A:$BB,10,FALSE)</f>
        <v>11.9</v>
      </c>
      <c r="O517">
        <f>VLOOKUP($G517,county_facts!$A:$BB,11,FALSE)</f>
        <v>50.7</v>
      </c>
      <c r="P517">
        <f>VLOOKUP($G517,county_facts!$A:$BB,12,FALSE)</f>
        <v>78.3</v>
      </c>
      <c r="Q517">
        <f>VLOOKUP($G517,county_facts!$A:$BB,13,FALSE)</f>
        <v>10.9</v>
      </c>
      <c r="R517">
        <f>VLOOKUP($G517,county_facts!$A:$BB,14,FALSE)</f>
        <v>1.1000000000000001</v>
      </c>
      <c r="S517">
        <f>VLOOKUP($G517,county_facts!$A:$BB,15,FALSE)</f>
        <v>5.6</v>
      </c>
      <c r="T517">
        <f>VLOOKUP($G517,county_facts!$A:$BB,16,FALSE)</f>
        <v>0.2</v>
      </c>
      <c r="U517">
        <f>VLOOKUP($G517,county_facts!$A:$BB,17,FALSE)</f>
        <v>3.7</v>
      </c>
      <c r="V517">
        <f>VLOOKUP($G517,county_facts!$A:$BB,18,FALSE)</f>
        <v>18.8</v>
      </c>
      <c r="W517">
        <f>VLOOKUP($G517,county_facts!$A:$BB,19,FALSE)</f>
        <v>62.1</v>
      </c>
      <c r="X517">
        <f>VLOOKUP($G517,county_facts!$A:$BB,20,FALSE)</f>
        <v>80.599999999999994</v>
      </c>
      <c r="Y517">
        <f>VLOOKUP($G517,county_facts!$A:$BB,21,FALSE)</f>
        <v>14.9</v>
      </c>
      <c r="Z517">
        <f>VLOOKUP($G517,county_facts!$A:$BB,22,FALSE)</f>
        <v>22.1</v>
      </c>
      <c r="AA517">
        <f>VLOOKUP($G517,county_facts!$A:$BB,23,FALSE)</f>
        <v>91.4</v>
      </c>
      <c r="AB517">
        <f>VLOOKUP($G517,county_facts!$A:$BB,24,FALSE)</f>
        <v>38.799999999999997</v>
      </c>
      <c r="AC517">
        <f>VLOOKUP($G517,county_facts!$A:$BB,25,FALSE)</f>
        <v>42954</v>
      </c>
      <c r="AD517">
        <f>VLOOKUP($G517,county_facts!$A:$BB,26,FALSE)</f>
        <v>26.9</v>
      </c>
      <c r="AE517">
        <f>VLOOKUP($G517,county_facts!$A:$BB,27,FALSE)</f>
        <v>243745</v>
      </c>
      <c r="AF517">
        <f>VLOOKUP($G517,county_facts!$A:$BB,28,FALSE)</f>
        <v>62.7</v>
      </c>
      <c r="AG517">
        <f>VLOOKUP($G517,county_facts!$A:$BB,29,FALSE)</f>
        <v>34.4</v>
      </c>
      <c r="AH517">
        <f>VLOOKUP($G517,county_facts!$A:$BB,30,FALSE)</f>
        <v>230700</v>
      </c>
      <c r="AI517">
        <f>VLOOKUP($G517,county_facts!$A:$BB,31,FALSE)</f>
        <v>225552</v>
      </c>
      <c r="AJ517">
        <f>VLOOKUP($G517,county_facts!$A:$BB,32,FALSE)</f>
        <v>2.58</v>
      </c>
      <c r="AK517">
        <f>VLOOKUP($G517,county_facts!$A:$BB,33,FALSE)</f>
        <v>32595</v>
      </c>
      <c r="AL517">
        <f>VLOOKUP($G517,county_facts!$A:$BB,34,FALSE)</f>
        <v>60651</v>
      </c>
      <c r="AM517">
        <f>VLOOKUP($G517,county_facts!$A:$BB,35,FALSE)</f>
        <v>12.1</v>
      </c>
      <c r="AN517">
        <f>VLOOKUP($G517,county_facts!$A:$BB,36,FALSE)</f>
        <v>17284</v>
      </c>
      <c r="AO517">
        <f>VLOOKUP($G517,county_facts!$A:$BB,37,FALSE)</f>
        <v>259423</v>
      </c>
      <c r="AP517">
        <f>VLOOKUP($G517,county_facts!$A:$BB,38,FALSE)</f>
        <v>5.3</v>
      </c>
      <c r="AQ517">
        <f>VLOOKUP($G517,county_facts!$A:$BB,39,FALSE)</f>
        <v>50623</v>
      </c>
      <c r="AR517">
        <f>VLOOKUP($G517,county_facts!$A:$BB,40,FALSE)</f>
        <v>61951</v>
      </c>
      <c r="AS517">
        <f>VLOOKUP($G517,county_facts!$A:$BB,41,FALSE)</f>
        <v>4.0999999999999996</v>
      </c>
      <c r="AT517">
        <f>VLOOKUP($G517,county_facts!$A:$BB,42,FALSE)</f>
        <v>0.8</v>
      </c>
      <c r="AU517">
        <f>VLOOKUP($G517,county_facts!$A:$BB,43,FALSE)</f>
        <v>5.2</v>
      </c>
      <c r="AV517">
        <f>VLOOKUP($G517,county_facts!$A:$BB,44,FALSE)</f>
        <v>0.1</v>
      </c>
      <c r="AW517">
        <f>VLOOKUP($G517,county_facts!$A:$BB,45,FALSE)</f>
        <v>6.2</v>
      </c>
      <c r="AX517">
        <f>VLOOKUP($G517,county_facts!$A:$BB,46,FALSE)</f>
        <v>28.4</v>
      </c>
      <c r="AY517">
        <f>VLOOKUP($G517,county_facts!$A:$BB,47,FALSE)</f>
        <v>2042979</v>
      </c>
      <c r="AZ517">
        <f>VLOOKUP($G517,county_facts!$A:$BB,48,FALSE)</f>
        <v>5774128</v>
      </c>
      <c r="BA517">
        <f>VLOOKUP($G517,county_facts!$A:$BB,49,FALSE)</f>
        <v>9931962</v>
      </c>
      <c r="BB517">
        <f>VLOOKUP($G517,county_facts!$A:$BB,50,FALSE)</f>
        <v>18277</v>
      </c>
      <c r="BC517">
        <f>VLOOKUP($G517,county_facts!$A:$BB,51,FALSE)</f>
        <v>1008531</v>
      </c>
      <c r="BD517">
        <f>VLOOKUP($G517,county_facts!$A:$BB,52,FALSE)</f>
        <v>1897</v>
      </c>
      <c r="BE517">
        <f>VLOOKUP($G517,county_facts!$A:$BB,53,FALSE)</f>
        <v>798.1</v>
      </c>
      <c r="BF517">
        <f>VLOOKUP($G517,county_facts!$A:$BB,54,FALSE)</f>
        <v>716.7</v>
      </c>
    </row>
    <row r="518" spans="1:58" x14ac:dyDescent="0.3">
      <c r="A518" t="s">
        <v>9</v>
      </c>
      <c r="B518" t="s">
        <v>242</v>
      </c>
      <c r="C518">
        <v>919</v>
      </c>
      <c r="D518" t="s">
        <v>189</v>
      </c>
      <c r="E518">
        <v>1381</v>
      </c>
      <c r="F518">
        <v>0.66545981200000004</v>
      </c>
      <c r="G518">
        <v>8003</v>
      </c>
      <c r="H518">
        <f>VLOOKUP($G518,county_facts!$A:$BB,4,FALSE)</f>
        <v>16177</v>
      </c>
      <c r="I518">
        <f>VLOOKUP($G518,county_facts!$A:$BB,5,FALSE)</f>
        <v>15445</v>
      </c>
      <c r="J518">
        <f>VLOOKUP($G518,county_facts!$A:$BB,6,FALSE)</f>
        <v>4.7</v>
      </c>
      <c r="K518">
        <f>VLOOKUP($G518,county_facts!$A:$BB,7,FALSE)</f>
        <v>15445</v>
      </c>
      <c r="L518">
        <f>VLOOKUP($G518,county_facts!$A:$BB,8,FALSE)</f>
        <v>7.7</v>
      </c>
      <c r="M518">
        <f>VLOOKUP($G518,county_facts!$A:$BB,9,FALSE)</f>
        <v>23.9</v>
      </c>
      <c r="N518">
        <f>VLOOKUP($G518,county_facts!$A:$BB,10,FALSE)</f>
        <v>12.6</v>
      </c>
      <c r="O518">
        <f>VLOOKUP($G518,county_facts!$A:$BB,11,FALSE)</f>
        <v>49.6</v>
      </c>
      <c r="P518">
        <f>VLOOKUP($G518,county_facts!$A:$BB,12,FALSE)</f>
        <v>87.8</v>
      </c>
      <c r="Q518">
        <f>VLOOKUP($G518,county_facts!$A:$BB,13,FALSE)</f>
        <v>1.9</v>
      </c>
      <c r="R518">
        <f>VLOOKUP($G518,county_facts!$A:$BB,14,FALSE)</f>
        <v>5.5</v>
      </c>
      <c r="S518">
        <f>VLOOKUP($G518,county_facts!$A:$BB,15,FALSE)</f>
        <v>1.6</v>
      </c>
      <c r="T518">
        <f>VLOOKUP($G518,county_facts!$A:$BB,16,FALSE)</f>
        <v>0.3</v>
      </c>
      <c r="U518">
        <f>VLOOKUP($G518,county_facts!$A:$BB,17,FALSE)</f>
        <v>3</v>
      </c>
      <c r="V518">
        <f>VLOOKUP($G518,county_facts!$A:$BB,18,FALSE)</f>
        <v>45.5</v>
      </c>
      <c r="W518">
        <f>VLOOKUP($G518,county_facts!$A:$BB,19,FALSE)</f>
        <v>49.5</v>
      </c>
      <c r="X518">
        <f>VLOOKUP($G518,county_facts!$A:$BB,20,FALSE)</f>
        <v>78.599999999999994</v>
      </c>
      <c r="Y518">
        <f>VLOOKUP($G518,county_facts!$A:$BB,21,FALSE)</f>
        <v>6.7</v>
      </c>
      <c r="Z518">
        <f>VLOOKUP($G518,county_facts!$A:$BB,22,FALSE)</f>
        <v>22.6</v>
      </c>
      <c r="AA518">
        <f>VLOOKUP($G518,county_facts!$A:$BB,23,FALSE)</f>
        <v>84.7</v>
      </c>
      <c r="AB518">
        <f>VLOOKUP($G518,county_facts!$A:$BB,24,FALSE)</f>
        <v>24.2</v>
      </c>
      <c r="AC518">
        <f>VLOOKUP($G518,county_facts!$A:$BB,25,FALSE)</f>
        <v>1121</v>
      </c>
      <c r="AD518">
        <f>VLOOKUP($G518,county_facts!$A:$BB,26,FALSE)</f>
        <v>15</v>
      </c>
      <c r="AE518">
        <f>VLOOKUP($G518,county_facts!$A:$BB,27,FALSE)</f>
        <v>6684</v>
      </c>
      <c r="AF518">
        <f>VLOOKUP($G518,county_facts!$A:$BB,28,FALSE)</f>
        <v>61.5</v>
      </c>
      <c r="AG518">
        <f>VLOOKUP($G518,county_facts!$A:$BB,29,FALSE)</f>
        <v>17.5</v>
      </c>
      <c r="AH518">
        <f>VLOOKUP($G518,county_facts!$A:$BB,30,FALSE)</f>
        <v>137300</v>
      </c>
      <c r="AI518">
        <f>VLOOKUP($G518,county_facts!$A:$BB,31,FALSE)</f>
        <v>5891</v>
      </c>
      <c r="AJ518">
        <f>VLOOKUP($G518,county_facts!$A:$BB,32,FALSE)</f>
        <v>2.5099999999999998</v>
      </c>
      <c r="AK518">
        <f>VLOOKUP($G518,county_facts!$A:$BB,33,FALSE)</f>
        <v>19487</v>
      </c>
      <c r="AL518">
        <f>VLOOKUP($G518,county_facts!$A:$BB,34,FALSE)</f>
        <v>34520</v>
      </c>
      <c r="AM518">
        <f>VLOOKUP($G518,county_facts!$A:$BB,35,FALSE)</f>
        <v>26.5</v>
      </c>
      <c r="AN518">
        <f>VLOOKUP($G518,county_facts!$A:$BB,36,FALSE)</f>
        <v>475</v>
      </c>
      <c r="AO518">
        <f>VLOOKUP($G518,county_facts!$A:$BB,37,FALSE)</f>
        <v>5383</v>
      </c>
      <c r="AP518">
        <f>VLOOKUP($G518,county_facts!$A:$BB,38,FALSE)</f>
        <v>-2.7</v>
      </c>
      <c r="AQ518">
        <f>VLOOKUP($G518,county_facts!$A:$BB,39,FALSE)</f>
        <v>1096</v>
      </c>
      <c r="AR518">
        <f>VLOOKUP($G518,county_facts!$A:$BB,40,FALSE)</f>
        <v>1341</v>
      </c>
      <c r="AS518">
        <f>VLOOKUP($G518,county_facts!$A:$BB,41,FALSE)</f>
        <v>0</v>
      </c>
      <c r="AT518">
        <f>VLOOKUP($G518,county_facts!$A:$BB,42,FALSE)</f>
        <v>0</v>
      </c>
      <c r="AU518">
        <f>VLOOKUP($G518,county_facts!$A:$BB,43,FALSE)</f>
        <v>0</v>
      </c>
      <c r="AV518">
        <f>VLOOKUP($G518,county_facts!$A:$BB,44,FALSE)</f>
        <v>0</v>
      </c>
      <c r="AW518">
        <f>VLOOKUP($G518,county_facts!$A:$BB,45,FALSE)</f>
        <v>19.399999999999999</v>
      </c>
      <c r="AX518">
        <f>VLOOKUP($G518,county_facts!$A:$BB,46,FALSE)</f>
        <v>25.4</v>
      </c>
      <c r="AY518">
        <f>VLOOKUP($G518,county_facts!$A:$BB,47,FALSE)</f>
        <v>0</v>
      </c>
      <c r="AZ518">
        <f>VLOOKUP($G518,county_facts!$A:$BB,48,FALSE)</f>
        <v>85315</v>
      </c>
      <c r="BA518">
        <f>VLOOKUP($G518,county_facts!$A:$BB,49,FALSE)</f>
        <v>262997</v>
      </c>
      <c r="BB518">
        <f>VLOOKUP($G518,county_facts!$A:$BB,50,FALSE)</f>
        <v>17193</v>
      </c>
      <c r="BC518">
        <f>VLOOKUP($G518,county_facts!$A:$BB,51,FALSE)</f>
        <v>30297</v>
      </c>
      <c r="BD518">
        <f>VLOOKUP($G518,county_facts!$A:$BB,52,FALSE)</f>
        <v>52</v>
      </c>
      <c r="BE518">
        <f>VLOOKUP($G518,county_facts!$A:$BB,53,FALSE)</f>
        <v>722.64</v>
      </c>
      <c r="BF518">
        <f>VLOOKUP($G518,county_facts!$A:$BB,54,FALSE)</f>
        <v>21.4</v>
      </c>
    </row>
    <row r="519" spans="1:58" x14ac:dyDescent="0.3">
      <c r="A519" t="s">
        <v>6</v>
      </c>
      <c r="B519" t="s">
        <v>242</v>
      </c>
      <c r="C519">
        <v>462</v>
      </c>
      <c r="D519" t="s">
        <v>189</v>
      </c>
      <c r="E519">
        <v>1381</v>
      </c>
      <c r="F519">
        <v>0.33454018800000002</v>
      </c>
      <c r="G519">
        <v>8003</v>
      </c>
      <c r="H519">
        <f>VLOOKUP($G519,county_facts!$A:$BB,4,FALSE)</f>
        <v>16177</v>
      </c>
      <c r="I519">
        <f>VLOOKUP($G519,county_facts!$A:$BB,5,FALSE)</f>
        <v>15445</v>
      </c>
      <c r="J519">
        <f>VLOOKUP($G519,county_facts!$A:$BB,6,FALSE)</f>
        <v>4.7</v>
      </c>
      <c r="K519">
        <f>VLOOKUP($G519,county_facts!$A:$BB,7,FALSE)</f>
        <v>15445</v>
      </c>
      <c r="L519">
        <f>VLOOKUP($G519,county_facts!$A:$BB,8,FALSE)</f>
        <v>7.7</v>
      </c>
      <c r="M519">
        <f>VLOOKUP($G519,county_facts!$A:$BB,9,FALSE)</f>
        <v>23.9</v>
      </c>
      <c r="N519">
        <f>VLOOKUP($G519,county_facts!$A:$BB,10,FALSE)</f>
        <v>12.6</v>
      </c>
      <c r="O519">
        <f>VLOOKUP($G519,county_facts!$A:$BB,11,FALSE)</f>
        <v>49.6</v>
      </c>
      <c r="P519">
        <f>VLOOKUP($G519,county_facts!$A:$BB,12,FALSE)</f>
        <v>87.8</v>
      </c>
      <c r="Q519">
        <f>VLOOKUP($G519,county_facts!$A:$BB,13,FALSE)</f>
        <v>1.9</v>
      </c>
      <c r="R519">
        <f>VLOOKUP($G519,county_facts!$A:$BB,14,FALSE)</f>
        <v>5.5</v>
      </c>
      <c r="S519">
        <f>VLOOKUP($G519,county_facts!$A:$BB,15,FALSE)</f>
        <v>1.6</v>
      </c>
      <c r="T519">
        <f>VLOOKUP($G519,county_facts!$A:$BB,16,FALSE)</f>
        <v>0.3</v>
      </c>
      <c r="U519">
        <f>VLOOKUP($G519,county_facts!$A:$BB,17,FALSE)</f>
        <v>3</v>
      </c>
      <c r="V519">
        <f>VLOOKUP($G519,county_facts!$A:$BB,18,FALSE)</f>
        <v>45.5</v>
      </c>
      <c r="W519">
        <f>VLOOKUP($G519,county_facts!$A:$BB,19,FALSE)</f>
        <v>49.5</v>
      </c>
      <c r="X519">
        <f>VLOOKUP($G519,county_facts!$A:$BB,20,FALSE)</f>
        <v>78.599999999999994</v>
      </c>
      <c r="Y519">
        <f>VLOOKUP($G519,county_facts!$A:$BB,21,FALSE)</f>
        <v>6.7</v>
      </c>
      <c r="Z519">
        <f>VLOOKUP($G519,county_facts!$A:$BB,22,FALSE)</f>
        <v>22.6</v>
      </c>
      <c r="AA519">
        <f>VLOOKUP($G519,county_facts!$A:$BB,23,FALSE)</f>
        <v>84.7</v>
      </c>
      <c r="AB519">
        <f>VLOOKUP($G519,county_facts!$A:$BB,24,FALSE)</f>
        <v>24.2</v>
      </c>
      <c r="AC519">
        <f>VLOOKUP($G519,county_facts!$A:$BB,25,FALSE)</f>
        <v>1121</v>
      </c>
      <c r="AD519">
        <f>VLOOKUP($G519,county_facts!$A:$BB,26,FALSE)</f>
        <v>15</v>
      </c>
      <c r="AE519">
        <f>VLOOKUP($G519,county_facts!$A:$BB,27,FALSE)</f>
        <v>6684</v>
      </c>
      <c r="AF519">
        <f>VLOOKUP($G519,county_facts!$A:$BB,28,FALSE)</f>
        <v>61.5</v>
      </c>
      <c r="AG519">
        <f>VLOOKUP($G519,county_facts!$A:$BB,29,FALSE)</f>
        <v>17.5</v>
      </c>
      <c r="AH519">
        <f>VLOOKUP($G519,county_facts!$A:$BB,30,FALSE)</f>
        <v>137300</v>
      </c>
      <c r="AI519">
        <f>VLOOKUP($G519,county_facts!$A:$BB,31,FALSE)</f>
        <v>5891</v>
      </c>
      <c r="AJ519">
        <f>VLOOKUP($G519,county_facts!$A:$BB,32,FALSE)</f>
        <v>2.5099999999999998</v>
      </c>
      <c r="AK519">
        <f>VLOOKUP($G519,county_facts!$A:$BB,33,FALSE)</f>
        <v>19487</v>
      </c>
      <c r="AL519">
        <f>VLOOKUP($G519,county_facts!$A:$BB,34,FALSE)</f>
        <v>34520</v>
      </c>
      <c r="AM519">
        <f>VLOOKUP($G519,county_facts!$A:$BB,35,FALSE)</f>
        <v>26.5</v>
      </c>
      <c r="AN519">
        <f>VLOOKUP($G519,county_facts!$A:$BB,36,FALSE)</f>
        <v>475</v>
      </c>
      <c r="AO519">
        <f>VLOOKUP($G519,county_facts!$A:$BB,37,FALSE)</f>
        <v>5383</v>
      </c>
      <c r="AP519">
        <f>VLOOKUP($G519,county_facts!$A:$BB,38,FALSE)</f>
        <v>-2.7</v>
      </c>
      <c r="AQ519">
        <f>VLOOKUP($G519,county_facts!$A:$BB,39,FALSE)</f>
        <v>1096</v>
      </c>
      <c r="AR519">
        <f>VLOOKUP($G519,county_facts!$A:$BB,40,FALSE)</f>
        <v>1341</v>
      </c>
      <c r="AS519">
        <f>VLOOKUP($G519,county_facts!$A:$BB,41,FALSE)</f>
        <v>0</v>
      </c>
      <c r="AT519">
        <f>VLOOKUP($G519,county_facts!$A:$BB,42,FALSE)</f>
        <v>0</v>
      </c>
      <c r="AU519">
        <f>VLOOKUP($G519,county_facts!$A:$BB,43,FALSE)</f>
        <v>0</v>
      </c>
      <c r="AV519">
        <f>VLOOKUP($G519,county_facts!$A:$BB,44,FALSE)</f>
        <v>0</v>
      </c>
      <c r="AW519">
        <f>VLOOKUP($G519,county_facts!$A:$BB,45,FALSE)</f>
        <v>19.399999999999999</v>
      </c>
      <c r="AX519">
        <f>VLOOKUP($G519,county_facts!$A:$BB,46,FALSE)</f>
        <v>25.4</v>
      </c>
      <c r="AY519">
        <f>VLOOKUP($G519,county_facts!$A:$BB,47,FALSE)</f>
        <v>0</v>
      </c>
      <c r="AZ519">
        <f>VLOOKUP($G519,county_facts!$A:$BB,48,FALSE)</f>
        <v>85315</v>
      </c>
      <c r="BA519">
        <f>VLOOKUP($G519,county_facts!$A:$BB,49,FALSE)</f>
        <v>262997</v>
      </c>
      <c r="BB519">
        <f>VLOOKUP($G519,county_facts!$A:$BB,50,FALSE)</f>
        <v>17193</v>
      </c>
      <c r="BC519">
        <f>VLOOKUP($G519,county_facts!$A:$BB,51,FALSE)</f>
        <v>30297</v>
      </c>
      <c r="BD519">
        <f>VLOOKUP($G519,county_facts!$A:$BB,52,FALSE)</f>
        <v>52</v>
      </c>
      <c r="BE519">
        <f>VLOOKUP($G519,county_facts!$A:$BB,53,FALSE)</f>
        <v>722.64</v>
      </c>
      <c r="BF519">
        <f>VLOOKUP($G519,county_facts!$A:$BB,54,FALSE)</f>
        <v>21.4</v>
      </c>
    </row>
    <row r="520" spans="1:58" x14ac:dyDescent="0.3">
      <c r="A520" t="s">
        <v>9</v>
      </c>
      <c r="B520" t="s">
        <v>243</v>
      </c>
      <c r="C520">
        <v>26928</v>
      </c>
      <c r="D520" t="s">
        <v>189</v>
      </c>
      <c r="E520">
        <v>41405</v>
      </c>
      <c r="F520">
        <v>0.650356237</v>
      </c>
      <c r="G520">
        <v>8001</v>
      </c>
      <c r="H520">
        <f>VLOOKUP($G520,county_facts!$A:$BB,4,FALSE)</f>
        <v>480718</v>
      </c>
      <c r="I520">
        <f>VLOOKUP($G520,county_facts!$A:$BB,5,FALSE)</f>
        <v>441687</v>
      </c>
      <c r="J520">
        <f>VLOOKUP($G520,county_facts!$A:$BB,6,FALSE)</f>
        <v>8.8000000000000007</v>
      </c>
      <c r="K520">
        <f>VLOOKUP($G520,county_facts!$A:$BB,7,FALSE)</f>
        <v>441603</v>
      </c>
      <c r="L520">
        <f>VLOOKUP($G520,county_facts!$A:$BB,8,FALSE)</f>
        <v>7.6</v>
      </c>
      <c r="M520">
        <f>VLOOKUP($G520,county_facts!$A:$BB,9,FALSE)</f>
        <v>27.7</v>
      </c>
      <c r="N520">
        <f>VLOOKUP($G520,county_facts!$A:$BB,10,FALSE)</f>
        <v>9.6</v>
      </c>
      <c r="O520">
        <f>VLOOKUP($G520,county_facts!$A:$BB,11,FALSE)</f>
        <v>49.6</v>
      </c>
      <c r="P520">
        <f>VLOOKUP($G520,county_facts!$A:$BB,12,FALSE)</f>
        <v>87</v>
      </c>
      <c r="Q520">
        <f>VLOOKUP($G520,county_facts!$A:$BB,13,FALSE)</f>
        <v>3.7</v>
      </c>
      <c r="R520">
        <f>VLOOKUP($G520,county_facts!$A:$BB,14,FALSE)</f>
        <v>2.1</v>
      </c>
      <c r="S520">
        <f>VLOOKUP($G520,county_facts!$A:$BB,15,FALSE)</f>
        <v>4.0999999999999996</v>
      </c>
      <c r="T520">
        <f>VLOOKUP($G520,county_facts!$A:$BB,16,FALSE)</f>
        <v>0.2</v>
      </c>
      <c r="U520">
        <f>VLOOKUP($G520,county_facts!$A:$BB,17,FALSE)</f>
        <v>2.9</v>
      </c>
      <c r="V520">
        <f>VLOOKUP($G520,county_facts!$A:$BB,18,FALSE)</f>
        <v>38.799999999999997</v>
      </c>
      <c r="W520">
        <f>VLOOKUP($G520,county_facts!$A:$BB,19,FALSE)</f>
        <v>51.9</v>
      </c>
      <c r="X520">
        <f>VLOOKUP($G520,county_facts!$A:$BB,20,FALSE)</f>
        <v>82.4</v>
      </c>
      <c r="Y520">
        <f>VLOOKUP($G520,county_facts!$A:$BB,21,FALSE)</f>
        <v>14.9</v>
      </c>
      <c r="Z520">
        <f>VLOOKUP($G520,county_facts!$A:$BB,22,FALSE)</f>
        <v>28.4</v>
      </c>
      <c r="AA520">
        <f>VLOOKUP($G520,county_facts!$A:$BB,23,FALSE)</f>
        <v>81.400000000000006</v>
      </c>
      <c r="AB520">
        <f>VLOOKUP($G520,county_facts!$A:$BB,24,FALSE)</f>
        <v>20.9</v>
      </c>
      <c r="AC520">
        <f>VLOOKUP($G520,county_facts!$A:$BB,25,FALSE)</f>
        <v>27662</v>
      </c>
      <c r="AD520">
        <f>VLOOKUP($G520,county_facts!$A:$BB,26,FALSE)</f>
        <v>28.4</v>
      </c>
      <c r="AE520">
        <f>VLOOKUP($G520,county_facts!$A:$BB,27,FALSE)</f>
        <v>166243</v>
      </c>
      <c r="AF520">
        <f>VLOOKUP($G520,county_facts!$A:$BB,28,FALSE)</f>
        <v>65.599999999999994</v>
      </c>
      <c r="AG520">
        <f>VLOOKUP($G520,county_facts!$A:$BB,29,FALSE)</f>
        <v>23.9</v>
      </c>
      <c r="AH520">
        <f>VLOOKUP($G520,county_facts!$A:$BB,30,FALSE)</f>
        <v>186600</v>
      </c>
      <c r="AI520">
        <f>VLOOKUP($G520,county_facts!$A:$BB,31,FALSE)</f>
        <v>152803</v>
      </c>
      <c r="AJ520">
        <f>VLOOKUP($G520,county_facts!$A:$BB,32,FALSE)</f>
        <v>2.93</v>
      </c>
      <c r="AK520">
        <f>VLOOKUP($G520,county_facts!$A:$BB,33,FALSE)</f>
        <v>24195</v>
      </c>
      <c r="AL520">
        <f>VLOOKUP($G520,county_facts!$A:$BB,34,FALSE)</f>
        <v>56270</v>
      </c>
      <c r="AM520">
        <f>VLOOKUP($G520,county_facts!$A:$BB,35,FALSE)</f>
        <v>14.2</v>
      </c>
      <c r="AN520">
        <f>VLOOKUP($G520,county_facts!$A:$BB,36,FALSE)</f>
        <v>8559</v>
      </c>
      <c r="AO520">
        <f>VLOOKUP($G520,county_facts!$A:$BB,37,FALSE)</f>
        <v>137849</v>
      </c>
      <c r="AP520">
        <f>VLOOKUP($G520,county_facts!$A:$BB,38,FALSE)</f>
        <v>3</v>
      </c>
      <c r="AQ520">
        <f>VLOOKUP($G520,county_facts!$A:$BB,39,FALSE)</f>
        <v>28546</v>
      </c>
      <c r="AR520">
        <f>VLOOKUP($G520,county_facts!$A:$BB,40,FALSE)</f>
        <v>32777</v>
      </c>
      <c r="AS520">
        <f>VLOOKUP($G520,county_facts!$A:$BB,41,FALSE)</f>
        <v>1.6</v>
      </c>
      <c r="AT520">
        <f>VLOOKUP($G520,county_facts!$A:$BB,42,FALSE)</f>
        <v>0</v>
      </c>
      <c r="AU520">
        <f>VLOOKUP($G520,county_facts!$A:$BB,43,FALSE)</f>
        <v>3.8</v>
      </c>
      <c r="AV520">
        <f>VLOOKUP($G520,county_facts!$A:$BB,44,FALSE)</f>
        <v>0</v>
      </c>
      <c r="AW520">
        <f>VLOOKUP($G520,county_facts!$A:$BB,45,FALSE)</f>
        <v>14</v>
      </c>
      <c r="AX520">
        <f>VLOOKUP($G520,county_facts!$A:$BB,46,FALSE)</f>
        <v>29.8</v>
      </c>
      <c r="AY520">
        <f>VLOOKUP($G520,county_facts!$A:$BB,47,FALSE)</f>
        <v>6161531</v>
      </c>
      <c r="AZ520">
        <f>VLOOKUP($G520,county_facts!$A:$BB,48,FALSE)</f>
        <v>11193392</v>
      </c>
      <c r="BA520">
        <f>VLOOKUP($G520,county_facts!$A:$BB,49,FALSE)</f>
        <v>4848908</v>
      </c>
      <c r="BB520">
        <f>VLOOKUP($G520,county_facts!$A:$BB,50,FALSE)</f>
        <v>11556</v>
      </c>
      <c r="BC520">
        <f>VLOOKUP($G520,county_facts!$A:$BB,51,FALSE)</f>
        <v>578044</v>
      </c>
      <c r="BD520">
        <f>VLOOKUP($G520,county_facts!$A:$BB,52,FALSE)</f>
        <v>1115</v>
      </c>
      <c r="BE520">
        <f>VLOOKUP($G520,county_facts!$A:$BB,53,FALSE)</f>
        <v>1167.6500000000001</v>
      </c>
      <c r="BF520">
        <f>VLOOKUP($G520,county_facts!$A:$BB,54,FALSE)</f>
        <v>378.2</v>
      </c>
    </row>
    <row r="521" spans="1:58" x14ac:dyDescent="0.3">
      <c r="A521" t="s">
        <v>6</v>
      </c>
      <c r="B521" t="s">
        <v>243</v>
      </c>
      <c r="C521">
        <v>14477</v>
      </c>
      <c r="D521" t="s">
        <v>189</v>
      </c>
      <c r="E521">
        <v>41405</v>
      </c>
      <c r="F521">
        <v>0.349643763</v>
      </c>
      <c r="G521">
        <v>8001</v>
      </c>
      <c r="H521">
        <f>VLOOKUP($G521,county_facts!$A:$BB,4,FALSE)</f>
        <v>480718</v>
      </c>
      <c r="I521">
        <f>VLOOKUP($G521,county_facts!$A:$BB,5,FALSE)</f>
        <v>441687</v>
      </c>
      <c r="J521">
        <f>VLOOKUP($G521,county_facts!$A:$BB,6,FALSE)</f>
        <v>8.8000000000000007</v>
      </c>
      <c r="K521">
        <f>VLOOKUP($G521,county_facts!$A:$BB,7,FALSE)</f>
        <v>441603</v>
      </c>
      <c r="L521">
        <f>VLOOKUP($G521,county_facts!$A:$BB,8,FALSE)</f>
        <v>7.6</v>
      </c>
      <c r="M521">
        <f>VLOOKUP($G521,county_facts!$A:$BB,9,FALSE)</f>
        <v>27.7</v>
      </c>
      <c r="N521">
        <f>VLOOKUP($G521,county_facts!$A:$BB,10,FALSE)</f>
        <v>9.6</v>
      </c>
      <c r="O521">
        <f>VLOOKUP($G521,county_facts!$A:$BB,11,FALSE)</f>
        <v>49.6</v>
      </c>
      <c r="P521">
        <f>VLOOKUP($G521,county_facts!$A:$BB,12,FALSE)</f>
        <v>87</v>
      </c>
      <c r="Q521">
        <f>VLOOKUP($G521,county_facts!$A:$BB,13,FALSE)</f>
        <v>3.7</v>
      </c>
      <c r="R521">
        <f>VLOOKUP($G521,county_facts!$A:$BB,14,FALSE)</f>
        <v>2.1</v>
      </c>
      <c r="S521">
        <f>VLOOKUP($G521,county_facts!$A:$BB,15,FALSE)</f>
        <v>4.0999999999999996</v>
      </c>
      <c r="T521">
        <f>VLOOKUP($G521,county_facts!$A:$BB,16,FALSE)</f>
        <v>0.2</v>
      </c>
      <c r="U521">
        <f>VLOOKUP($G521,county_facts!$A:$BB,17,FALSE)</f>
        <v>2.9</v>
      </c>
      <c r="V521">
        <f>VLOOKUP($G521,county_facts!$A:$BB,18,FALSE)</f>
        <v>38.799999999999997</v>
      </c>
      <c r="W521">
        <f>VLOOKUP($G521,county_facts!$A:$BB,19,FALSE)</f>
        <v>51.9</v>
      </c>
      <c r="X521">
        <f>VLOOKUP($G521,county_facts!$A:$BB,20,FALSE)</f>
        <v>82.4</v>
      </c>
      <c r="Y521">
        <f>VLOOKUP($G521,county_facts!$A:$BB,21,FALSE)</f>
        <v>14.9</v>
      </c>
      <c r="Z521">
        <f>VLOOKUP($G521,county_facts!$A:$BB,22,FALSE)</f>
        <v>28.4</v>
      </c>
      <c r="AA521">
        <f>VLOOKUP($G521,county_facts!$A:$BB,23,FALSE)</f>
        <v>81.400000000000006</v>
      </c>
      <c r="AB521">
        <f>VLOOKUP($G521,county_facts!$A:$BB,24,FALSE)</f>
        <v>20.9</v>
      </c>
      <c r="AC521">
        <f>VLOOKUP($G521,county_facts!$A:$BB,25,FALSE)</f>
        <v>27662</v>
      </c>
      <c r="AD521">
        <f>VLOOKUP($G521,county_facts!$A:$BB,26,FALSE)</f>
        <v>28.4</v>
      </c>
      <c r="AE521">
        <f>VLOOKUP($G521,county_facts!$A:$BB,27,FALSE)</f>
        <v>166243</v>
      </c>
      <c r="AF521">
        <f>VLOOKUP($G521,county_facts!$A:$BB,28,FALSE)</f>
        <v>65.599999999999994</v>
      </c>
      <c r="AG521">
        <f>VLOOKUP($G521,county_facts!$A:$BB,29,FALSE)</f>
        <v>23.9</v>
      </c>
      <c r="AH521">
        <f>VLOOKUP($G521,county_facts!$A:$BB,30,FALSE)</f>
        <v>186600</v>
      </c>
      <c r="AI521">
        <f>VLOOKUP($G521,county_facts!$A:$BB,31,FALSE)</f>
        <v>152803</v>
      </c>
      <c r="AJ521">
        <f>VLOOKUP($G521,county_facts!$A:$BB,32,FALSE)</f>
        <v>2.93</v>
      </c>
      <c r="AK521">
        <f>VLOOKUP($G521,county_facts!$A:$BB,33,FALSE)</f>
        <v>24195</v>
      </c>
      <c r="AL521">
        <f>VLOOKUP($G521,county_facts!$A:$BB,34,FALSE)</f>
        <v>56270</v>
      </c>
      <c r="AM521">
        <f>VLOOKUP($G521,county_facts!$A:$BB,35,FALSE)</f>
        <v>14.2</v>
      </c>
      <c r="AN521">
        <f>VLOOKUP($G521,county_facts!$A:$BB,36,FALSE)</f>
        <v>8559</v>
      </c>
      <c r="AO521">
        <f>VLOOKUP($G521,county_facts!$A:$BB,37,FALSE)</f>
        <v>137849</v>
      </c>
      <c r="AP521">
        <f>VLOOKUP($G521,county_facts!$A:$BB,38,FALSE)</f>
        <v>3</v>
      </c>
      <c r="AQ521">
        <f>VLOOKUP($G521,county_facts!$A:$BB,39,FALSE)</f>
        <v>28546</v>
      </c>
      <c r="AR521">
        <f>VLOOKUP($G521,county_facts!$A:$BB,40,FALSE)</f>
        <v>32777</v>
      </c>
      <c r="AS521">
        <f>VLOOKUP($G521,county_facts!$A:$BB,41,FALSE)</f>
        <v>1.6</v>
      </c>
      <c r="AT521">
        <f>VLOOKUP($G521,county_facts!$A:$BB,42,FALSE)</f>
        <v>0</v>
      </c>
      <c r="AU521">
        <f>VLOOKUP($G521,county_facts!$A:$BB,43,FALSE)</f>
        <v>3.8</v>
      </c>
      <c r="AV521">
        <f>VLOOKUP($G521,county_facts!$A:$BB,44,FALSE)</f>
        <v>0</v>
      </c>
      <c r="AW521">
        <f>VLOOKUP($G521,county_facts!$A:$BB,45,FALSE)</f>
        <v>14</v>
      </c>
      <c r="AX521">
        <f>VLOOKUP($G521,county_facts!$A:$BB,46,FALSE)</f>
        <v>29.8</v>
      </c>
      <c r="AY521">
        <f>VLOOKUP($G521,county_facts!$A:$BB,47,FALSE)</f>
        <v>6161531</v>
      </c>
      <c r="AZ521">
        <f>VLOOKUP($G521,county_facts!$A:$BB,48,FALSE)</f>
        <v>11193392</v>
      </c>
      <c r="BA521">
        <f>VLOOKUP($G521,county_facts!$A:$BB,49,FALSE)</f>
        <v>4848908</v>
      </c>
      <c r="BB521">
        <f>VLOOKUP($G521,county_facts!$A:$BB,50,FALSE)</f>
        <v>11556</v>
      </c>
      <c r="BC521">
        <f>VLOOKUP($G521,county_facts!$A:$BB,51,FALSE)</f>
        <v>578044</v>
      </c>
      <c r="BD521">
        <f>VLOOKUP($G521,county_facts!$A:$BB,52,FALSE)</f>
        <v>1115</v>
      </c>
      <c r="BE521">
        <f>VLOOKUP($G521,county_facts!$A:$BB,53,FALSE)</f>
        <v>1167.6500000000001</v>
      </c>
      <c r="BF521">
        <f>VLOOKUP($G521,county_facts!$A:$BB,54,FALSE)</f>
        <v>378.2</v>
      </c>
    </row>
    <row r="522" spans="1:58" x14ac:dyDescent="0.3">
      <c r="A522" t="s">
        <v>9</v>
      </c>
      <c r="B522" t="s">
        <v>244</v>
      </c>
      <c r="C522">
        <v>87</v>
      </c>
      <c r="D522" t="s">
        <v>245</v>
      </c>
      <c r="E522">
        <v>160</v>
      </c>
      <c r="F522">
        <v>0.54374999999999996</v>
      </c>
      <c r="G522">
        <v>19195</v>
      </c>
      <c r="H522">
        <f>VLOOKUP($G522,county_facts!$A:$BB,4,FALSE)</f>
        <v>7624</v>
      </c>
      <c r="I522">
        <f>VLOOKUP($G522,county_facts!$A:$BB,5,FALSE)</f>
        <v>7598</v>
      </c>
      <c r="J522">
        <f>VLOOKUP($G522,county_facts!$A:$BB,6,FALSE)</f>
        <v>0.3</v>
      </c>
      <c r="K522">
        <f>VLOOKUP($G522,county_facts!$A:$BB,7,FALSE)</f>
        <v>7598</v>
      </c>
      <c r="L522">
        <f>VLOOKUP($G522,county_facts!$A:$BB,8,FALSE)</f>
        <v>5.0999999999999996</v>
      </c>
      <c r="M522">
        <f>VLOOKUP($G522,county_facts!$A:$BB,9,FALSE)</f>
        <v>21.7</v>
      </c>
      <c r="N522">
        <f>VLOOKUP($G522,county_facts!$A:$BB,10,FALSE)</f>
        <v>19.8</v>
      </c>
      <c r="O522">
        <f>VLOOKUP($G522,county_facts!$A:$BB,11,FALSE)</f>
        <v>50.2</v>
      </c>
      <c r="P522">
        <f>VLOOKUP($G522,county_facts!$A:$BB,12,FALSE)</f>
        <v>97.3</v>
      </c>
      <c r="Q522">
        <f>VLOOKUP($G522,county_facts!$A:$BB,13,FALSE)</f>
        <v>0.9</v>
      </c>
      <c r="R522">
        <f>VLOOKUP($G522,county_facts!$A:$BB,14,FALSE)</f>
        <v>0.3</v>
      </c>
      <c r="S522">
        <f>VLOOKUP($G522,county_facts!$A:$BB,15,FALSE)</f>
        <v>0.5</v>
      </c>
      <c r="T522">
        <f>VLOOKUP($G522,county_facts!$A:$BB,16,FALSE)</f>
        <v>0</v>
      </c>
      <c r="U522">
        <f>VLOOKUP($G522,county_facts!$A:$BB,17,FALSE)</f>
        <v>1</v>
      </c>
      <c r="V522">
        <f>VLOOKUP($G522,county_facts!$A:$BB,18,FALSE)</f>
        <v>2.7</v>
      </c>
      <c r="W522">
        <f>VLOOKUP($G522,county_facts!$A:$BB,19,FALSE)</f>
        <v>95</v>
      </c>
      <c r="X522">
        <f>VLOOKUP($G522,county_facts!$A:$BB,20,FALSE)</f>
        <v>91.6</v>
      </c>
      <c r="Y522">
        <f>VLOOKUP($G522,county_facts!$A:$BB,21,FALSE)</f>
        <v>1.1000000000000001</v>
      </c>
      <c r="Z522">
        <f>VLOOKUP($G522,county_facts!$A:$BB,22,FALSE)</f>
        <v>2.7</v>
      </c>
      <c r="AA522">
        <f>VLOOKUP($G522,county_facts!$A:$BB,23,FALSE)</f>
        <v>92.5</v>
      </c>
      <c r="AB522">
        <f>VLOOKUP($G522,county_facts!$A:$BB,24,FALSE)</f>
        <v>16.3</v>
      </c>
      <c r="AC522">
        <f>VLOOKUP($G522,county_facts!$A:$BB,25,FALSE)</f>
        <v>706</v>
      </c>
      <c r="AD522">
        <f>VLOOKUP($G522,county_facts!$A:$BB,26,FALSE)</f>
        <v>20.100000000000001</v>
      </c>
      <c r="AE522">
        <f>VLOOKUP($G522,county_facts!$A:$BB,27,FALSE)</f>
        <v>3523</v>
      </c>
      <c r="AF522">
        <f>VLOOKUP($G522,county_facts!$A:$BB,28,FALSE)</f>
        <v>81.099999999999994</v>
      </c>
      <c r="AG522">
        <f>VLOOKUP($G522,county_facts!$A:$BB,29,FALSE)</f>
        <v>7.1</v>
      </c>
      <c r="AH522">
        <f>VLOOKUP($G522,county_facts!$A:$BB,30,FALSE)</f>
        <v>96900</v>
      </c>
      <c r="AI522">
        <f>VLOOKUP($G522,county_facts!$A:$BB,31,FALSE)</f>
        <v>3197</v>
      </c>
      <c r="AJ522">
        <f>VLOOKUP($G522,county_facts!$A:$BB,32,FALSE)</f>
        <v>2.33</v>
      </c>
      <c r="AK522">
        <f>VLOOKUP($G522,county_facts!$A:$BB,33,FALSE)</f>
        <v>26187</v>
      </c>
      <c r="AL522">
        <f>VLOOKUP($G522,county_facts!$A:$BB,34,FALSE)</f>
        <v>50476</v>
      </c>
      <c r="AM522">
        <f>VLOOKUP($G522,county_facts!$A:$BB,35,FALSE)</f>
        <v>11.5</v>
      </c>
      <c r="AN522">
        <f>VLOOKUP($G522,county_facts!$A:$BB,36,FALSE)</f>
        <v>172</v>
      </c>
      <c r="AO522">
        <f>VLOOKUP($G522,county_facts!$A:$BB,37,FALSE)</f>
        <v>1790</v>
      </c>
      <c r="AP522">
        <f>VLOOKUP($G522,county_facts!$A:$BB,38,FALSE)</f>
        <v>-3.7</v>
      </c>
      <c r="AQ522">
        <f>VLOOKUP($G522,county_facts!$A:$BB,39,FALSE)</f>
        <v>530</v>
      </c>
      <c r="AR522">
        <f>VLOOKUP($G522,county_facts!$A:$BB,40,FALSE)</f>
        <v>432</v>
      </c>
      <c r="AS522">
        <f>VLOOKUP($G522,county_facts!$A:$BB,41,FALSE)</f>
        <v>0</v>
      </c>
      <c r="AT522">
        <f>VLOOKUP($G522,county_facts!$A:$BB,42,FALSE)</f>
        <v>0</v>
      </c>
      <c r="AU522">
        <f>VLOOKUP($G522,county_facts!$A:$BB,43,FALSE)</f>
        <v>0</v>
      </c>
      <c r="AV522">
        <f>VLOOKUP($G522,county_facts!$A:$BB,44,FALSE)</f>
        <v>0</v>
      </c>
      <c r="AW522">
        <f>VLOOKUP($G522,county_facts!$A:$BB,45,FALSE)</f>
        <v>0</v>
      </c>
      <c r="AX522">
        <f>VLOOKUP($G522,county_facts!$A:$BB,46,FALSE)</f>
        <v>28.2</v>
      </c>
      <c r="AY522">
        <f>VLOOKUP($G522,county_facts!$A:$BB,47,FALSE)</f>
        <v>248922</v>
      </c>
      <c r="AZ522">
        <f>VLOOKUP($G522,county_facts!$A:$BB,48,FALSE)</f>
        <v>0</v>
      </c>
      <c r="BA522">
        <f>VLOOKUP($G522,county_facts!$A:$BB,49,FALSE)</f>
        <v>28655</v>
      </c>
      <c r="BB522">
        <f>VLOOKUP($G522,county_facts!$A:$BB,50,FALSE)</f>
        <v>3759</v>
      </c>
      <c r="BC522">
        <f>VLOOKUP($G522,county_facts!$A:$BB,51,FALSE)</f>
        <v>4736</v>
      </c>
      <c r="BD522">
        <f>VLOOKUP($G522,county_facts!$A:$BB,52,FALSE)</f>
        <v>4</v>
      </c>
      <c r="BE522">
        <f>VLOOKUP($G522,county_facts!$A:$BB,53,FALSE)</f>
        <v>400.12</v>
      </c>
      <c r="BF522">
        <f>VLOOKUP($G522,county_facts!$A:$BB,54,FALSE)</f>
        <v>19</v>
      </c>
    </row>
    <row r="523" spans="1:58" x14ac:dyDescent="0.3">
      <c r="A523" t="s">
        <v>6</v>
      </c>
      <c r="B523" t="s">
        <v>244</v>
      </c>
      <c r="C523">
        <v>73</v>
      </c>
      <c r="D523" t="s">
        <v>245</v>
      </c>
      <c r="E523">
        <v>160</v>
      </c>
      <c r="F523">
        <v>0.45624999999999999</v>
      </c>
      <c r="G523">
        <v>19195</v>
      </c>
      <c r="H523">
        <f>VLOOKUP($G523,county_facts!$A:$BB,4,FALSE)</f>
        <v>7624</v>
      </c>
      <c r="I523">
        <f>VLOOKUP($G523,county_facts!$A:$BB,5,FALSE)</f>
        <v>7598</v>
      </c>
      <c r="J523">
        <f>VLOOKUP($G523,county_facts!$A:$BB,6,FALSE)</f>
        <v>0.3</v>
      </c>
      <c r="K523">
        <f>VLOOKUP($G523,county_facts!$A:$BB,7,FALSE)</f>
        <v>7598</v>
      </c>
      <c r="L523">
        <f>VLOOKUP($G523,county_facts!$A:$BB,8,FALSE)</f>
        <v>5.0999999999999996</v>
      </c>
      <c r="M523">
        <f>VLOOKUP($G523,county_facts!$A:$BB,9,FALSE)</f>
        <v>21.7</v>
      </c>
      <c r="N523">
        <f>VLOOKUP($G523,county_facts!$A:$BB,10,FALSE)</f>
        <v>19.8</v>
      </c>
      <c r="O523">
        <f>VLOOKUP($G523,county_facts!$A:$BB,11,FALSE)</f>
        <v>50.2</v>
      </c>
      <c r="P523">
        <f>VLOOKUP($G523,county_facts!$A:$BB,12,FALSE)</f>
        <v>97.3</v>
      </c>
      <c r="Q523">
        <f>VLOOKUP($G523,county_facts!$A:$BB,13,FALSE)</f>
        <v>0.9</v>
      </c>
      <c r="R523">
        <f>VLOOKUP($G523,county_facts!$A:$BB,14,FALSE)</f>
        <v>0.3</v>
      </c>
      <c r="S523">
        <f>VLOOKUP($G523,county_facts!$A:$BB,15,FALSE)</f>
        <v>0.5</v>
      </c>
      <c r="T523">
        <f>VLOOKUP($G523,county_facts!$A:$BB,16,FALSE)</f>
        <v>0</v>
      </c>
      <c r="U523">
        <f>VLOOKUP($G523,county_facts!$A:$BB,17,FALSE)</f>
        <v>1</v>
      </c>
      <c r="V523">
        <f>VLOOKUP($G523,county_facts!$A:$BB,18,FALSE)</f>
        <v>2.7</v>
      </c>
      <c r="W523">
        <f>VLOOKUP($G523,county_facts!$A:$BB,19,FALSE)</f>
        <v>95</v>
      </c>
      <c r="X523">
        <f>VLOOKUP($G523,county_facts!$A:$BB,20,FALSE)</f>
        <v>91.6</v>
      </c>
      <c r="Y523">
        <f>VLOOKUP($G523,county_facts!$A:$BB,21,FALSE)</f>
        <v>1.1000000000000001</v>
      </c>
      <c r="Z523">
        <f>VLOOKUP($G523,county_facts!$A:$BB,22,FALSE)</f>
        <v>2.7</v>
      </c>
      <c r="AA523">
        <f>VLOOKUP($G523,county_facts!$A:$BB,23,FALSE)</f>
        <v>92.5</v>
      </c>
      <c r="AB523">
        <f>VLOOKUP($G523,county_facts!$A:$BB,24,FALSE)</f>
        <v>16.3</v>
      </c>
      <c r="AC523">
        <f>VLOOKUP($G523,county_facts!$A:$BB,25,FALSE)</f>
        <v>706</v>
      </c>
      <c r="AD523">
        <f>VLOOKUP($G523,county_facts!$A:$BB,26,FALSE)</f>
        <v>20.100000000000001</v>
      </c>
      <c r="AE523">
        <f>VLOOKUP($G523,county_facts!$A:$BB,27,FALSE)</f>
        <v>3523</v>
      </c>
      <c r="AF523">
        <f>VLOOKUP($G523,county_facts!$A:$BB,28,FALSE)</f>
        <v>81.099999999999994</v>
      </c>
      <c r="AG523">
        <f>VLOOKUP($G523,county_facts!$A:$BB,29,FALSE)</f>
        <v>7.1</v>
      </c>
      <c r="AH523">
        <f>VLOOKUP($G523,county_facts!$A:$BB,30,FALSE)</f>
        <v>96900</v>
      </c>
      <c r="AI523">
        <f>VLOOKUP($G523,county_facts!$A:$BB,31,FALSE)</f>
        <v>3197</v>
      </c>
      <c r="AJ523">
        <f>VLOOKUP($G523,county_facts!$A:$BB,32,FALSE)</f>
        <v>2.33</v>
      </c>
      <c r="AK523">
        <f>VLOOKUP($G523,county_facts!$A:$BB,33,FALSE)</f>
        <v>26187</v>
      </c>
      <c r="AL523">
        <f>VLOOKUP($G523,county_facts!$A:$BB,34,FALSE)</f>
        <v>50476</v>
      </c>
      <c r="AM523">
        <f>VLOOKUP($G523,county_facts!$A:$BB,35,FALSE)</f>
        <v>11.5</v>
      </c>
      <c r="AN523">
        <f>VLOOKUP($G523,county_facts!$A:$BB,36,FALSE)</f>
        <v>172</v>
      </c>
      <c r="AO523">
        <f>VLOOKUP($G523,county_facts!$A:$BB,37,FALSE)</f>
        <v>1790</v>
      </c>
      <c r="AP523">
        <f>VLOOKUP($G523,county_facts!$A:$BB,38,FALSE)</f>
        <v>-3.7</v>
      </c>
      <c r="AQ523">
        <f>VLOOKUP($G523,county_facts!$A:$BB,39,FALSE)</f>
        <v>530</v>
      </c>
      <c r="AR523">
        <f>VLOOKUP($G523,county_facts!$A:$BB,40,FALSE)</f>
        <v>432</v>
      </c>
      <c r="AS523">
        <f>VLOOKUP($G523,county_facts!$A:$BB,41,FALSE)</f>
        <v>0</v>
      </c>
      <c r="AT523">
        <f>VLOOKUP($G523,county_facts!$A:$BB,42,FALSE)</f>
        <v>0</v>
      </c>
      <c r="AU523">
        <f>VLOOKUP($G523,county_facts!$A:$BB,43,FALSE)</f>
        <v>0</v>
      </c>
      <c r="AV523">
        <f>VLOOKUP($G523,county_facts!$A:$BB,44,FALSE)</f>
        <v>0</v>
      </c>
      <c r="AW523">
        <f>VLOOKUP($G523,county_facts!$A:$BB,45,FALSE)</f>
        <v>0</v>
      </c>
      <c r="AX523">
        <f>VLOOKUP($G523,county_facts!$A:$BB,46,FALSE)</f>
        <v>28.2</v>
      </c>
      <c r="AY523">
        <f>VLOOKUP($G523,county_facts!$A:$BB,47,FALSE)</f>
        <v>248922</v>
      </c>
      <c r="AZ523">
        <f>VLOOKUP($G523,county_facts!$A:$BB,48,FALSE)</f>
        <v>0</v>
      </c>
      <c r="BA523">
        <f>VLOOKUP($G523,county_facts!$A:$BB,49,FALSE)</f>
        <v>28655</v>
      </c>
      <c r="BB523">
        <f>VLOOKUP($G523,county_facts!$A:$BB,50,FALSE)</f>
        <v>3759</v>
      </c>
      <c r="BC523">
        <f>VLOOKUP($G523,county_facts!$A:$BB,51,FALSE)</f>
        <v>4736</v>
      </c>
      <c r="BD523">
        <f>VLOOKUP($G523,county_facts!$A:$BB,52,FALSE)</f>
        <v>4</v>
      </c>
      <c r="BE523">
        <f>VLOOKUP($G523,county_facts!$A:$BB,53,FALSE)</f>
        <v>400.12</v>
      </c>
      <c r="BF523">
        <f>VLOOKUP($G523,county_facts!$A:$BB,54,FALSE)</f>
        <v>19</v>
      </c>
    </row>
    <row r="524" spans="1:58" x14ac:dyDescent="0.3">
      <c r="A524" t="s">
        <v>9</v>
      </c>
      <c r="B524" t="s">
        <v>246</v>
      </c>
      <c r="C524">
        <v>1742</v>
      </c>
      <c r="D524" t="s">
        <v>245</v>
      </c>
      <c r="E524">
        <v>2953</v>
      </c>
      <c r="F524">
        <v>0.58990856800000002</v>
      </c>
      <c r="G524">
        <v>19193</v>
      </c>
      <c r="H524">
        <f>VLOOKUP($G524,county_facts!$A:$BB,4,FALSE)</f>
        <v>102271</v>
      </c>
      <c r="I524">
        <f>VLOOKUP($G524,county_facts!$A:$BB,5,FALSE)</f>
        <v>102177</v>
      </c>
      <c r="J524">
        <f>VLOOKUP($G524,county_facts!$A:$BB,6,FALSE)</f>
        <v>0.1</v>
      </c>
      <c r="K524">
        <f>VLOOKUP($G524,county_facts!$A:$BB,7,FALSE)</f>
        <v>102172</v>
      </c>
      <c r="L524">
        <f>VLOOKUP($G524,county_facts!$A:$BB,8,FALSE)</f>
        <v>7.3</v>
      </c>
      <c r="M524">
        <f>VLOOKUP($G524,county_facts!$A:$BB,9,FALSE)</f>
        <v>26</v>
      </c>
      <c r="N524">
        <f>VLOOKUP($G524,county_facts!$A:$BB,10,FALSE)</f>
        <v>13.8</v>
      </c>
      <c r="O524">
        <f>VLOOKUP($G524,county_facts!$A:$BB,11,FALSE)</f>
        <v>50.5</v>
      </c>
      <c r="P524">
        <f>VLOOKUP($G524,county_facts!$A:$BB,12,FALSE)</f>
        <v>88.9</v>
      </c>
      <c r="Q524">
        <f>VLOOKUP($G524,county_facts!$A:$BB,13,FALSE)</f>
        <v>2.8</v>
      </c>
      <c r="R524">
        <f>VLOOKUP($G524,county_facts!$A:$BB,14,FALSE)</f>
        <v>2.6</v>
      </c>
      <c r="S524">
        <f>VLOOKUP($G524,county_facts!$A:$BB,15,FALSE)</f>
        <v>2.7</v>
      </c>
      <c r="T524">
        <f>VLOOKUP($G524,county_facts!$A:$BB,16,FALSE)</f>
        <v>0.2</v>
      </c>
      <c r="U524">
        <f>VLOOKUP($G524,county_facts!$A:$BB,17,FALSE)</f>
        <v>2.8</v>
      </c>
      <c r="V524">
        <f>VLOOKUP($G524,county_facts!$A:$BB,18,FALSE)</f>
        <v>15.2</v>
      </c>
      <c r="W524">
        <f>VLOOKUP($G524,county_facts!$A:$BB,19,FALSE)</f>
        <v>75.7</v>
      </c>
      <c r="X524">
        <f>VLOOKUP($G524,county_facts!$A:$BB,20,FALSE)</f>
        <v>82.8</v>
      </c>
      <c r="Y524">
        <f>VLOOKUP($G524,county_facts!$A:$BB,21,FALSE)</f>
        <v>8.3000000000000007</v>
      </c>
      <c r="Z524">
        <f>VLOOKUP($G524,county_facts!$A:$BB,22,FALSE)</f>
        <v>14.7</v>
      </c>
      <c r="AA524">
        <f>VLOOKUP($G524,county_facts!$A:$BB,23,FALSE)</f>
        <v>85.4</v>
      </c>
      <c r="AB524">
        <f>VLOOKUP($G524,county_facts!$A:$BB,24,FALSE)</f>
        <v>20.3</v>
      </c>
      <c r="AC524">
        <f>VLOOKUP($G524,county_facts!$A:$BB,25,FALSE)</f>
        <v>7107</v>
      </c>
      <c r="AD524">
        <f>VLOOKUP($G524,county_facts!$A:$BB,26,FALSE)</f>
        <v>17.7</v>
      </c>
      <c r="AE524">
        <f>VLOOKUP($G524,county_facts!$A:$BB,27,FALSE)</f>
        <v>41510</v>
      </c>
      <c r="AF524">
        <f>VLOOKUP($G524,county_facts!$A:$BB,28,FALSE)</f>
        <v>67.7</v>
      </c>
      <c r="AG524">
        <f>VLOOKUP($G524,county_facts!$A:$BB,29,FALSE)</f>
        <v>19.100000000000001</v>
      </c>
      <c r="AH524">
        <f>VLOOKUP($G524,county_facts!$A:$BB,30,FALSE)</f>
        <v>97900</v>
      </c>
      <c r="AI524">
        <f>VLOOKUP($G524,county_facts!$A:$BB,31,FALSE)</f>
        <v>38654</v>
      </c>
      <c r="AJ524">
        <f>VLOOKUP($G524,county_facts!$A:$BB,32,FALSE)</f>
        <v>2.57</v>
      </c>
      <c r="AK524">
        <f>VLOOKUP($G524,county_facts!$A:$BB,33,FALSE)</f>
        <v>23269</v>
      </c>
      <c r="AL524">
        <f>VLOOKUP($G524,county_facts!$A:$BB,34,FALSE)</f>
        <v>45856</v>
      </c>
      <c r="AM524">
        <f>VLOOKUP($G524,county_facts!$A:$BB,35,FALSE)</f>
        <v>15.7</v>
      </c>
      <c r="AN524">
        <f>VLOOKUP($G524,county_facts!$A:$BB,36,FALSE)</f>
        <v>2692</v>
      </c>
      <c r="AO524">
        <f>VLOOKUP($G524,county_facts!$A:$BB,37,FALSE)</f>
        <v>45624</v>
      </c>
      <c r="AP524">
        <f>VLOOKUP($G524,county_facts!$A:$BB,38,FALSE)</f>
        <v>1.2</v>
      </c>
      <c r="AQ524">
        <f>VLOOKUP($G524,county_facts!$A:$BB,39,FALSE)</f>
        <v>5654</v>
      </c>
      <c r="AR524">
        <f>VLOOKUP($G524,county_facts!$A:$BB,40,FALSE)</f>
        <v>7392</v>
      </c>
      <c r="AS524">
        <f>VLOOKUP($G524,county_facts!$A:$BB,41,FALSE)</f>
        <v>0.9</v>
      </c>
      <c r="AT524">
        <f>VLOOKUP($G524,county_facts!$A:$BB,42,FALSE)</f>
        <v>0</v>
      </c>
      <c r="AU524">
        <f>VLOOKUP($G524,county_facts!$A:$BB,43,FALSE)</f>
        <v>0.9</v>
      </c>
      <c r="AV524">
        <f>VLOOKUP($G524,county_facts!$A:$BB,44,FALSE)</f>
        <v>0</v>
      </c>
      <c r="AW524">
        <f>VLOOKUP($G524,county_facts!$A:$BB,45,FALSE)</f>
        <v>2</v>
      </c>
      <c r="AX524">
        <f>VLOOKUP($G524,county_facts!$A:$BB,46,FALSE)</f>
        <v>25.8</v>
      </c>
      <c r="AY524">
        <f>VLOOKUP($G524,county_facts!$A:$BB,47,FALSE)</f>
        <v>2827480</v>
      </c>
      <c r="AZ524">
        <f>VLOOKUP($G524,county_facts!$A:$BB,48,FALSE)</f>
        <v>1739995</v>
      </c>
      <c r="BA524">
        <f>VLOOKUP($G524,county_facts!$A:$BB,49,FALSE)</f>
        <v>1511955</v>
      </c>
      <c r="BB524">
        <f>VLOOKUP($G524,county_facts!$A:$BB,50,FALSE)</f>
        <v>14913</v>
      </c>
      <c r="BC524">
        <f>VLOOKUP($G524,county_facts!$A:$BB,51,FALSE)</f>
        <v>158358</v>
      </c>
      <c r="BD524">
        <f>VLOOKUP($G524,county_facts!$A:$BB,52,FALSE)</f>
        <v>151</v>
      </c>
      <c r="BE524">
        <f>VLOOKUP($G524,county_facts!$A:$BB,53,FALSE)</f>
        <v>872.83</v>
      </c>
      <c r="BF524">
        <f>VLOOKUP($G524,county_facts!$A:$BB,54,FALSE)</f>
        <v>117.1</v>
      </c>
    </row>
    <row r="525" spans="1:58" x14ac:dyDescent="0.3">
      <c r="A525" t="s">
        <v>6</v>
      </c>
      <c r="B525" t="s">
        <v>246</v>
      </c>
      <c r="C525">
        <v>1211</v>
      </c>
      <c r="D525" t="s">
        <v>245</v>
      </c>
      <c r="E525">
        <v>2953</v>
      </c>
      <c r="F525">
        <v>0.41009143199999998</v>
      </c>
      <c r="G525">
        <v>19193</v>
      </c>
      <c r="H525">
        <f>VLOOKUP($G525,county_facts!$A:$BB,4,FALSE)</f>
        <v>102271</v>
      </c>
      <c r="I525">
        <f>VLOOKUP($G525,county_facts!$A:$BB,5,FALSE)</f>
        <v>102177</v>
      </c>
      <c r="J525">
        <f>VLOOKUP($G525,county_facts!$A:$BB,6,FALSE)</f>
        <v>0.1</v>
      </c>
      <c r="K525">
        <f>VLOOKUP($G525,county_facts!$A:$BB,7,FALSE)</f>
        <v>102172</v>
      </c>
      <c r="L525">
        <f>VLOOKUP($G525,county_facts!$A:$BB,8,FALSE)</f>
        <v>7.3</v>
      </c>
      <c r="M525">
        <f>VLOOKUP($G525,county_facts!$A:$BB,9,FALSE)</f>
        <v>26</v>
      </c>
      <c r="N525">
        <f>VLOOKUP($G525,county_facts!$A:$BB,10,FALSE)</f>
        <v>13.8</v>
      </c>
      <c r="O525">
        <f>VLOOKUP($G525,county_facts!$A:$BB,11,FALSE)</f>
        <v>50.5</v>
      </c>
      <c r="P525">
        <f>VLOOKUP($G525,county_facts!$A:$BB,12,FALSE)</f>
        <v>88.9</v>
      </c>
      <c r="Q525">
        <f>VLOOKUP($G525,county_facts!$A:$BB,13,FALSE)</f>
        <v>2.8</v>
      </c>
      <c r="R525">
        <f>VLOOKUP($G525,county_facts!$A:$BB,14,FALSE)</f>
        <v>2.6</v>
      </c>
      <c r="S525">
        <f>VLOOKUP($G525,county_facts!$A:$BB,15,FALSE)</f>
        <v>2.7</v>
      </c>
      <c r="T525">
        <f>VLOOKUP($G525,county_facts!$A:$BB,16,FALSE)</f>
        <v>0.2</v>
      </c>
      <c r="U525">
        <f>VLOOKUP($G525,county_facts!$A:$BB,17,FALSE)</f>
        <v>2.8</v>
      </c>
      <c r="V525">
        <f>VLOOKUP($G525,county_facts!$A:$BB,18,FALSE)</f>
        <v>15.2</v>
      </c>
      <c r="W525">
        <f>VLOOKUP($G525,county_facts!$A:$BB,19,FALSE)</f>
        <v>75.7</v>
      </c>
      <c r="X525">
        <f>VLOOKUP($G525,county_facts!$A:$BB,20,FALSE)</f>
        <v>82.8</v>
      </c>
      <c r="Y525">
        <f>VLOOKUP($G525,county_facts!$A:$BB,21,FALSE)</f>
        <v>8.3000000000000007</v>
      </c>
      <c r="Z525">
        <f>VLOOKUP($G525,county_facts!$A:$BB,22,FALSE)</f>
        <v>14.7</v>
      </c>
      <c r="AA525">
        <f>VLOOKUP($G525,county_facts!$A:$BB,23,FALSE)</f>
        <v>85.4</v>
      </c>
      <c r="AB525">
        <f>VLOOKUP($G525,county_facts!$A:$BB,24,FALSE)</f>
        <v>20.3</v>
      </c>
      <c r="AC525">
        <f>VLOOKUP($G525,county_facts!$A:$BB,25,FALSE)</f>
        <v>7107</v>
      </c>
      <c r="AD525">
        <f>VLOOKUP($G525,county_facts!$A:$BB,26,FALSE)</f>
        <v>17.7</v>
      </c>
      <c r="AE525">
        <f>VLOOKUP($G525,county_facts!$A:$BB,27,FALSE)</f>
        <v>41510</v>
      </c>
      <c r="AF525">
        <f>VLOOKUP($G525,county_facts!$A:$BB,28,FALSE)</f>
        <v>67.7</v>
      </c>
      <c r="AG525">
        <f>VLOOKUP($G525,county_facts!$A:$BB,29,FALSE)</f>
        <v>19.100000000000001</v>
      </c>
      <c r="AH525">
        <f>VLOOKUP($G525,county_facts!$A:$BB,30,FALSE)</f>
        <v>97900</v>
      </c>
      <c r="AI525">
        <f>VLOOKUP($G525,county_facts!$A:$BB,31,FALSE)</f>
        <v>38654</v>
      </c>
      <c r="AJ525">
        <f>VLOOKUP($G525,county_facts!$A:$BB,32,FALSE)</f>
        <v>2.57</v>
      </c>
      <c r="AK525">
        <f>VLOOKUP($G525,county_facts!$A:$BB,33,FALSE)</f>
        <v>23269</v>
      </c>
      <c r="AL525">
        <f>VLOOKUP($G525,county_facts!$A:$BB,34,FALSE)</f>
        <v>45856</v>
      </c>
      <c r="AM525">
        <f>VLOOKUP($G525,county_facts!$A:$BB,35,FALSE)</f>
        <v>15.7</v>
      </c>
      <c r="AN525">
        <f>VLOOKUP($G525,county_facts!$A:$BB,36,FALSE)</f>
        <v>2692</v>
      </c>
      <c r="AO525">
        <f>VLOOKUP($G525,county_facts!$A:$BB,37,FALSE)</f>
        <v>45624</v>
      </c>
      <c r="AP525">
        <f>VLOOKUP($G525,county_facts!$A:$BB,38,FALSE)</f>
        <v>1.2</v>
      </c>
      <c r="AQ525">
        <f>VLOOKUP($G525,county_facts!$A:$BB,39,FALSE)</f>
        <v>5654</v>
      </c>
      <c r="AR525">
        <f>VLOOKUP($G525,county_facts!$A:$BB,40,FALSE)</f>
        <v>7392</v>
      </c>
      <c r="AS525">
        <f>VLOOKUP($G525,county_facts!$A:$BB,41,FALSE)</f>
        <v>0.9</v>
      </c>
      <c r="AT525">
        <f>VLOOKUP($G525,county_facts!$A:$BB,42,FALSE)</f>
        <v>0</v>
      </c>
      <c r="AU525">
        <f>VLOOKUP($G525,county_facts!$A:$BB,43,FALSE)</f>
        <v>0.9</v>
      </c>
      <c r="AV525">
        <f>VLOOKUP($G525,county_facts!$A:$BB,44,FALSE)</f>
        <v>0</v>
      </c>
      <c r="AW525">
        <f>VLOOKUP($G525,county_facts!$A:$BB,45,FALSE)</f>
        <v>2</v>
      </c>
      <c r="AX525">
        <f>VLOOKUP($G525,county_facts!$A:$BB,46,FALSE)</f>
        <v>25.8</v>
      </c>
      <c r="AY525">
        <f>VLOOKUP($G525,county_facts!$A:$BB,47,FALSE)</f>
        <v>2827480</v>
      </c>
      <c r="AZ525">
        <f>VLOOKUP($G525,county_facts!$A:$BB,48,FALSE)</f>
        <v>1739995</v>
      </c>
      <c r="BA525">
        <f>VLOOKUP($G525,county_facts!$A:$BB,49,FALSE)</f>
        <v>1511955</v>
      </c>
      <c r="BB525">
        <f>VLOOKUP($G525,county_facts!$A:$BB,50,FALSE)</f>
        <v>14913</v>
      </c>
      <c r="BC525">
        <f>VLOOKUP($G525,county_facts!$A:$BB,51,FALSE)</f>
        <v>158358</v>
      </c>
      <c r="BD525">
        <f>VLOOKUP($G525,county_facts!$A:$BB,52,FALSE)</f>
        <v>151</v>
      </c>
      <c r="BE525">
        <f>VLOOKUP($G525,county_facts!$A:$BB,53,FALSE)</f>
        <v>872.83</v>
      </c>
      <c r="BF525">
        <f>VLOOKUP($G525,county_facts!$A:$BB,54,FALSE)</f>
        <v>117.1</v>
      </c>
    </row>
    <row r="526" spans="1:58" x14ac:dyDescent="0.3">
      <c r="A526" t="s">
        <v>9</v>
      </c>
      <c r="B526" t="s">
        <v>247</v>
      </c>
      <c r="C526">
        <v>333</v>
      </c>
      <c r="D526" t="s">
        <v>245</v>
      </c>
      <c r="E526">
        <v>397</v>
      </c>
      <c r="F526">
        <v>0.83879093199999999</v>
      </c>
      <c r="G526">
        <v>19191</v>
      </c>
      <c r="H526">
        <f>VLOOKUP($G526,county_facts!$A:$BB,4,FALSE)</f>
        <v>20768</v>
      </c>
      <c r="I526">
        <f>VLOOKUP($G526,county_facts!$A:$BB,5,FALSE)</f>
        <v>21058</v>
      </c>
      <c r="J526">
        <f>VLOOKUP($G526,county_facts!$A:$BB,6,FALSE)</f>
        <v>-1.4</v>
      </c>
      <c r="K526">
        <f>VLOOKUP($G526,county_facts!$A:$BB,7,FALSE)</f>
        <v>21056</v>
      </c>
      <c r="L526">
        <f>VLOOKUP($G526,county_facts!$A:$BB,8,FALSE)</f>
        <v>4.3</v>
      </c>
      <c r="M526">
        <f>VLOOKUP($G526,county_facts!$A:$BB,9,FALSE)</f>
        <v>18.899999999999999</v>
      </c>
      <c r="N526">
        <f>VLOOKUP($G526,county_facts!$A:$BB,10,FALSE)</f>
        <v>18.100000000000001</v>
      </c>
      <c r="O526">
        <f>VLOOKUP($G526,county_facts!$A:$BB,11,FALSE)</f>
        <v>50.5</v>
      </c>
      <c r="P526">
        <f>VLOOKUP($G526,county_facts!$A:$BB,12,FALSE)</f>
        <v>97</v>
      </c>
      <c r="Q526">
        <f>VLOOKUP($G526,county_facts!$A:$BB,13,FALSE)</f>
        <v>0.8</v>
      </c>
      <c r="R526">
        <f>VLOOKUP($G526,county_facts!$A:$BB,14,FALSE)</f>
        <v>0.1</v>
      </c>
      <c r="S526">
        <f>VLOOKUP($G526,county_facts!$A:$BB,15,FALSE)</f>
        <v>1.2</v>
      </c>
      <c r="T526">
        <f>VLOOKUP($G526,county_facts!$A:$BB,16,FALSE)</f>
        <v>0</v>
      </c>
      <c r="U526">
        <f>VLOOKUP($G526,county_facts!$A:$BB,17,FALSE)</f>
        <v>0.8</v>
      </c>
      <c r="V526">
        <f>VLOOKUP($G526,county_facts!$A:$BB,18,FALSE)</f>
        <v>2.1</v>
      </c>
      <c r="W526">
        <f>VLOOKUP($G526,county_facts!$A:$BB,19,FALSE)</f>
        <v>95.2</v>
      </c>
      <c r="X526">
        <f>VLOOKUP($G526,county_facts!$A:$BB,20,FALSE)</f>
        <v>87</v>
      </c>
      <c r="Y526">
        <f>VLOOKUP($G526,county_facts!$A:$BB,21,FALSE)</f>
        <v>2.1</v>
      </c>
      <c r="Z526">
        <f>VLOOKUP($G526,county_facts!$A:$BB,22,FALSE)</f>
        <v>3.6</v>
      </c>
      <c r="AA526">
        <f>VLOOKUP($G526,county_facts!$A:$BB,23,FALSE)</f>
        <v>93.8</v>
      </c>
      <c r="AB526">
        <f>VLOOKUP($G526,county_facts!$A:$BB,24,FALSE)</f>
        <v>26.5</v>
      </c>
      <c r="AC526">
        <f>VLOOKUP($G526,county_facts!$A:$BB,25,FALSE)</f>
        <v>1485</v>
      </c>
      <c r="AD526">
        <f>VLOOKUP($G526,county_facts!$A:$BB,26,FALSE)</f>
        <v>16.2</v>
      </c>
      <c r="AE526">
        <f>VLOOKUP($G526,county_facts!$A:$BB,27,FALSE)</f>
        <v>8813</v>
      </c>
      <c r="AF526">
        <f>VLOOKUP($G526,county_facts!$A:$BB,28,FALSE)</f>
        <v>77.3</v>
      </c>
      <c r="AG526">
        <f>VLOOKUP($G526,county_facts!$A:$BB,29,FALSE)</f>
        <v>12.8</v>
      </c>
      <c r="AH526">
        <f>VLOOKUP($G526,county_facts!$A:$BB,30,FALSE)</f>
        <v>151500</v>
      </c>
      <c r="AI526">
        <f>VLOOKUP($G526,county_facts!$A:$BB,31,FALSE)</f>
        <v>8042</v>
      </c>
      <c r="AJ526">
        <f>VLOOKUP($G526,county_facts!$A:$BB,32,FALSE)</f>
        <v>2.3199999999999998</v>
      </c>
      <c r="AK526">
        <f>VLOOKUP($G526,county_facts!$A:$BB,33,FALSE)</f>
        <v>25062</v>
      </c>
      <c r="AL526">
        <f>VLOOKUP($G526,county_facts!$A:$BB,34,FALSE)</f>
        <v>53122</v>
      </c>
      <c r="AM526">
        <f>VLOOKUP($G526,county_facts!$A:$BB,35,FALSE)</f>
        <v>8.4</v>
      </c>
      <c r="AN526">
        <f>VLOOKUP($G526,county_facts!$A:$BB,36,FALSE)</f>
        <v>619</v>
      </c>
      <c r="AO526">
        <f>VLOOKUP($G526,county_facts!$A:$BB,37,FALSE)</f>
        <v>9585</v>
      </c>
      <c r="AP526">
        <f>VLOOKUP($G526,county_facts!$A:$BB,38,FALSE)</f>
        <v>-2.1</v>
      </c>
      <c r="AQ526">
        <f>VLOOKUP($G526,county_facts!$A:$BB,39,FALSE)</f>
        <v>1859</v>
      </c>
      <c r="AR526">
        <f>VLOOKUP($G526,county_facts!$A:$BB,40,FALSE)</f>
        <v>2878</v>
      </c>
      <c r="AS526">
        <f>VLOOKUP($G526,county_facts!$A:$BB,41,FALSE)</f>
        <v>0</v>
      </c>
      <c r="AT526">
        <f>VLOOKUP($G526,county_facts!$A:$BB,42,FALSE)</f>
        <v>0</v>
      </c>
      <c r="AU526">
        <f>VLOOKUP($G526,county_facts!$A:$BB,43,FALSE)</f>
        <v>0</v>
      </c>
      <c r="AV526">
        <f>VLOOKUP($G526,county_facts!$A:$BB,44,FALSE)</f>
        <v>0</v>
      </c>
      <c r="AW526">
        <f>VLOOKUP($G526,county_facts!$A:$BB,45,FALSE)</f>
        <v>0</v>
      </c>
      <c r="AX526">
        <f>VLOOKUP($G526,county_facts!$A:$BB,46,FALSE)</f>
        <v>25.6</v>
      </c>
      <c r="AY526">
        <f>VLOOKUP($G526,county_facts!$A:$BB,47,FALSE)</f>
        <v>288679</v>
      </c>
      <c r="AZ526">
        <f>VLOOKUP($G526,county_facts!$A:$BB,48,FALSE)</f>
        <v>167268</v>
      </c>
      <c r="BA526">
        <f>VLOOKUP($G526,county_facts!$A:$BB,49,FALSE)</f>
        <v>289636</v>
      </c>
      <c r="BB526">
        <f>VLOOKUP($G526,county_facts!$A:$BB,50,FALSE)</f>
        <v>13909</v>
      </c>
      <c r="BC526">
        <f>VLOOKUP($G526,county_facts!$A:$BB,51,FALSE)</f>
        <v>21459</v>
      </c>
      <c r="BD526">
        <f>VLOOKUP($G526,county_facts!$A:$BB,52,FALSE)</f>
        <v>47</v>
      </c>
      <c r="BE526">
        <f>VLOOKUP($G526,county_facts!$A:$BB,53,FALSE)</f>
        <v>689.87</v>
      </c>
      <c r="BF526">
        <f>VLOOKUP($G526,county_facts!$A:$BB,54,FALSE)</f>
        <v>30.5</v>
      </c>
    </row>
    <row r="527" spans="1:58" x14ac:dyDescent="0.3">
      <c r="A527" t="s">
        <v>6</v>
      </c>
      <c r="B527" t="s">
        <v>247</v>
      </c>
      <c r="C527">
        <v>64</v>
      </c>
      <c r="D527" t="s">
        <v>245</v>
      </c>
      <c r="E527">
        <v>397</v>
      </c>
      <c r="F527">
        <v>0.16120906800000001</v>
      </c>
      <c r="G527">
        <v>19191</v>
      </c>
      <c r="H527">
        <f>VLOOKUP($G527,county_facts!$A:$BB,4,FALSE)</f>
        <v>20768</v>
      </c>
      <c r="I527">
        <f>VLOOKUP($G527,county_facts!$A:$BB,5,FALSE)</f>
        <v>21058</v>
      </c>
      <c r="J527">
        <f>VLOOKUP($G527,county_facts!$A:$BB,6,FALSE)</f>
        <v>-1.4</v>
      </c>
      <c r="K527">
        <f>VLOOKUP($G527,county_facts!$A:$BB,7,FALSE)</f>
        <v>21056</v>
      </c>
      <c r="L527">
        <f>VLOOKUP($G527,county_facts!$A:$BB,8,FALSE)</f>
        <v>4.3</v>
      </c>
      <c r="M527">
        <f>VLOOKUP($G527,county_facts!$A:$BB,9,FALSE)</f>
        <v>18.899999999999999</v>
      </c>
      <c r="N527">
        <f>VLOOKUP($G527,county_facts!$A:$BB,10,FALSE)</f>
        <v>18.100000000000001</v>
      </c>
      <c r="O527">
        <f>VLOOKUP($G527,county_facts!$A:$BB,11,FALSE)</f>
        <v>50.5</v>
      </c>
      <c r="P527">
        <f>VLOOKUP($G527,county_facts!$A:$BB,12,FALSE)</f>
        <v>97</v>
      </c>
      <c r="Q527">
        <f>VLOOKUP($G527,county_facts!$A:$BB,13,FALSE)</f>
        <v>0.8</v>
      </c>
      <c r="R527">
        <f>VLOOKUP($G527,county_facts!$A:$BB,14,FALSE)</f>
        <v>0.1</v>
      </c>
      <c r="S527">
        <f>VLOOKUP($G527,county_facts!$A:$BB,15,FALSE)</f>
        <v>1.2</v>
      </c>
      <c r="T527">
        <f>VLOOKUP($G527,county_facts!$A:$BB,16,FALSE)</f>
        <v>0</v>
      </c>
      <c r="U527">
        <f>VLOOKUP($G527,county_facts!$A:$BB,17,FALSE)</f>
        <v>0.8</v>
      </c>
      <c r="V527">
        <f>VLOOKUP($G527,county_facts!$A:$BB,18,FALSE)</f>
        <v>2.1</v>
      </c>
      <c r="W527">
        <f>VLOOKUP($G527,county_facts!$A:$BB,19,FALSE)</f>
        <v>95.2</v>
      </c>
      <c r="X527">
        <f>VLOOKUP($G527,county_facts!$A:$BB,20,FALSE)</f>
        <v>87</v>
      </c>
      <c r="Y527">
        <f>VLOOKUP($G527,county_facts!$A:$BB,21,FALSE)</f>
        <v>2.1</v>
      </c>
      <c r="Z527">
        <f>VLOOKUP($G527,county_facts!$A:$BB,22,FALSE)</f>
        <v>3.6</v>
      </c>
      <c r="AA527">
        <f>VLOOKUP($G527,county_facts!$A:$BB,23,FALSE)</f>
        <v>93.8</v>
      </c>
      <c r="AB527">
        <f>VLOOKUP($G527,county_facts!$A:$BB,24,FALSE)</f>
        <v>26.5</v>
      </c>
      <c r="AC527">
        <f>VLOOKUP($G527,county_facts!$A:$BB,25,FALSE)</f>
        <v>1485</v>
      </c>
      <c r="AD527">
        <f>VLOOKUP($G527,county_facts!$A:$BB,26,FALSE)</f>
        <v>16.2</v>
      </c>
      <c r="AE527">
        <f>VLOOKUP($G527,county_facts!$A:$BB,27,FALSE)</f>
        <v>8813</v>
      </c>
      <c r="AF527">
        <f>VLOOKUP($G527,county_facts!$A:$BB,28,FALSE)</f>
        <v>77.3</v>
      </c>
      <c r="AG527">
        <f>VLOOKUP($G527,county_facts!$A:$BB,29,FALSE)</f>
        <v>12.8</v>
      </c>
      <c r="AH527">
        <f>VLOOKUP($G527,county_facts!$A:$BB,30,FALSE)</f>
        <v>151500</v>
      </c>
      <c r="AI527">
        <f>VLOOKUP($G527,county_facts!$A:$BB,31,FALSE)</f>
        <v>8042</v>
      </c>
      <c r="AJ527">
        <f>VLOOKUP($G527,county_facts!$A:$BB,32,FALSE)</f>
        <v>2.3199999999999998</v>
      </c>
      <c r="AK527">
        <f>VLOOKUP($G527,county_facts!$A:$BB,33,FALSE)</f>
        <v>25062</v>
      </c>
      <c r="AL527">
        <f>VLOOKUP($G527,county_facts!$A:$BB,34,FALSE)</f>
        <v>53122</v>
      </c>
      <c r="AM527">
        <f>VLOOKUP($G527,county_facts!$A:$BB,35,FALSE)</f>
        <v>8.4</v>
      </c>
      <c r="AN527">
        <f>VLOOKUP($G527,county_facts!$A:$BB,36,FALSE)</f>
        <v>619</v>
      </c>
      <c r="AO527">
        <f>VLOOKUP($G527,county_facts!$A:$BB,37,FALSE)</f>
        <v>9585</v>
      </c>
      <c r="AP527">
        <f>VLOOKUP($G527,county_facts!$A:$BB,38,FALSE)</f>
        <v>-2.1</v>
      </c>
      <c r="AQ527">
        <f>VLOOKUP($G527,county_facts!$A:$BB,39,FALSE)</f>
        <v>1859</v>
      </c>
      <c r="AR527">
        <f>VLOOKUP($G527,county_facts!$A:$BB,40,FALSE)</f>
        <v>2878</v>
      </c>
      <c r="AS527">
        <f>VLOOKUP($G527,county_facts!$A:$BB,41,FALSE)</f>
        <v>0</v>
      </c>
      <c r="AT527">
        <f>VLOOKUP($G527,county_facts!$A:$BB,42,FALSE)</f>
        <v>0</v>
      </c>
      <c r="AU527">
        <f>VLOOKUP($G527,county_facts!$A:$BB,43,FALSE)</f>
        <v>0</v>
      </c>
      <c r="AV527">
        <f>VLOOKUP($G527,county_facts!$A:$BB,44,FALSE)</f>
        <v>0</v>
      </c>
      <c r="AW527">
        <f>VLOOKUP($G527,county_facts!$A:$BB,45,FALSE)</f>
        <v>0</v>
      </c>
      <c r="AX527">
        <f>VLOOKUP($G527,county_facts!$A:$BB,46,FALSE)</f>
        <v>25.6</v>
      </c>
      <c r="AY527">
        <f>VLOOKUP($G527,county_facts!$A:$BB,47,FALSE)</f>
        <v>288679</v>
      </c>
      <c r="AZ527">
        <f>VLOOKUP($G527,county_facts!$A:$BB,48,FALSE)</f>
        <v>167268</v>
      </c>
      <c r="BA527">
        <f>VLOOKUP($G527,county_facts!$A:$BB,49,FALSE)</f>
        <v>289636</v>
      </c>
      <c r="BB527">
        <f>VLOOKUP($G527,county_facts!$A:$BB,50,FALSE)</f>
        <v>13909</v>
      </c>
      <c r="BC527">
        <f>VLOOKUP($G527,county_facts!$A:$BB,51,FALSE)</f>
        <v>21459</v>
      </c>
      <c r="BD527">
        <f>VLOOKUP($G527,county_facts!$A:$BB,52,FALSE)</f>
        <v>47</v>
      </c>
      <c r="BE527">
        <f>VLOOKUP($G527,county_facts!$A:$BB,53,FALSE)</f>
        <v>689.87</v>
      </c>
      <c r="BF527">
        <f>VLOOKUP($G527,county_facts!$A:$BB,54,FALSE)</f>
        <v>30.5</v>
      </c>
    </row>
    <row r="528" spans="1:58" x14ac:dyDescent="0.3">
      <c r="A528" t="s">
        <v>9</v>
      </c>
      <c r="B528" t="s">
        <v>248</v>
      </c>
      <c r="C528">
        <v>90</v>
      </c>
      <c r="D528" t="s">
        <v>245</v>
      </c>
      <c r="E528">
        <v>150</v>
      </c>
      <c r="F528">
        <v>0.6</v>
      </c>
      <c r="G528">
        <v>19189</v>
      </c>
      <c r="H528">
        <f>VLOOKUP($G528,county_facts!$A:$BB,4,FALSE)</f>
        <v>10559</v>
      </c>
      <c r="I528">
        <f>VLOOKUP($G528,county_facts!$A:$BB,5,FALSE)</f>
        <v>10866</v>
      </c>
      <c r="J528">
        <f>VLOOKUP($G528,county_facts!$A:$BB,6,FALSE)</f>
        <v>-2.8</v>
      </c>
      <c r="K528">
        <f>VLOOKUP($G528,county_facts!$A:$BB,7,FALSE)</f>
        <v>10866</v>
      </c>
      <c r="L528">
        <f>VLOOKUP($G528,county_facts!$A:$BB,8,FALSE)</f>
        <v>5.2</v>
      </c>
      <c r="M528">
        <f>VLOOKUP($G528,county_facts!$A:$BB,9,FALSE)</f>
        <v>21.4</v>
      </c>
      <c r="N528">
        <f>VLOOKUP($G528,county_facts!$A:$BB,10,FALSE)</f>
        <v>20.399999999999999</v>
      </c>
      <c r="O528">
        <f>VLOOKUP($G528,county_facts!$A:$BB,11,FALSE)</f>
        <v>51.4</v>
      </c>
      <c r="P528">
        <f>VLOOKUP($G528,county_facts!$A:$BB,12,FALSE)</f>
        <v>96</v>
      </c>
      <c r="Q528">
        <f>VLOOKUP($G528,county_facts!$A:$BB,13,FALSE)</f>
        <v>1.4</v>
      </c>
      <c r="R528">
        <f>VLOOKUP($G528,county_facts!$A:$BB,14,FALSE)</f>
        <v>0.3</v>
      </c>
      <c r="S528">
        <f>VLOOKUP($G528,county_facts!$A:$BB,15,FALSE)</f>
        <v>1</v>
      </c>
      <c r="T528">
        <f>VLOOKUP($G528,county_facts!$A:$BB,16,FALSE)</f>
        <v>0</v>
      </c>
      <c r="U528">
        <f>VLOOKUP($G528,county_facts!$A:$BB,17,FALSE)</f>
        <v>1.3</v>
      </c>
      <c r="V528">
        <f>VLOOKUP($G528,county_facts!$A:$BB,18,FALSE)</f>
        <v>3.9</v>
      </c>
      <c r="W528">
        <f>VLOOKUP($G528,county_facts!$A:$BB,19,FALSE)</f>
        <v>92.5</v>
      </c>
      <c r="X528">
        <f>VLOOKUP($G528,county_facts!$A:$BB,20,FALSE)</f>
        <v>88</v>
      </c>
      <c r="Y528">
        <f>VLOOKUP($G528,county_facts!$A:$BB,21,FALSE)</f>
        <v>3.2</v>
      </c>
      <c r="Z528">
        <f>VLOOKUP($G528,county_facts!$A:$BB,22,FALSE)</f>
        <v>6</v>
      </c>
      <c r="AA528">
        <f>VLOOKUP($G528,county_facts!$A:$BB,23,FALSE)</f>
        <v>91.9</v>
      </c>
      <c r="AB528">
        <f>VLOOKUP($G528,county_facts!$A:$BB,24,FALSE)</f>
        <v>18.600000000000001</v>
      </c>
      <c r="AC528">
        <f>VLOOKUP($G528,county_facts!$A:$BB,25,FALSE)</f>
        <v>835</v>
      </c>
      <c r="AD528">
        <f>VLOOKUP($G528,county_facts!$A:$BB,26,FALSE)</f>
        <v>16.3</v>
      </c>
      <c r="AE528">
        <f>VLOOKUP($G528,county_facts!$A:$BB,27,FALSE)</f>
        <v>5183</v>
      </c>
      <c r="AF528">
        <f>VLOOKUP($G528,county_facts!$A:$BB,28,FALSE)</f>
        <v>76.099999999999994</v>
      </c>
      <c r="AG528">
        <f>VLOOKUP($G528,county_facts!$A:$BB,29,FALSE)</f>
        <v>15.3</v>
      </c>
      <c r="AH528">
        <f>VLOOKUP($G528,county_facts!$A:$BB,30,FALSE)</f>
        <v>91900</v>
      </c>
      <c r="AI528">
        <f>VLOOKUP($G528,county_facts!$A:$BB,31,FALSE)</f>
        <v>4591</v>
      </c>
      <c r="AJ528">
        <f>VLOOKUP($G528,county_facts!$A:$BB,32,FALSE)</f>
        <v>2.23</v>
      </c>
      <c r="AK528">
        <f>VLOOKUP($G528,county_facts!$A:$BB,33,FALSE)</f>
        <v>24547</v>
      </c>
      <c r="AL528">
        <f>VLOOKUP($G528,county_facts!$A:$BB,34,FALSE)</f>
        <v>45603</v>
      </c>
      <c r="AM528">
        <f>VLOOKUP($G528,county_facts!$A:$BB,35,FALSE)</f>
        <v>11.4</v>
      </c>
      <c r="AN528">
        <f>VLOOKUP($G528,county_facts!$A:$BB,36,FALSE)</f>
        <v>329</v>
      </c>
      <c r="AO528">
        <f>VLOOKUP($G528,county_facts!$A:$BB,37,FALSE)</f>
        <v>6152</v>
      </c>
      <c r="AP528">
        <f>VLOOKUP($G528,county_facts!$A:$BB,38,FALSE)</f>
        <v>8.3000000000000007</v>
      </c>
      <c r="AQ528">
        <f>VLOOKUP($G528,county_facts!$A:$BB,39,FALSE)</f>
        <v>794</v>
      </c>
      <c r="AR528">
        <f>VLOOKUP($G528,county_facts!$A:$BB,40,FALSE)</f>
        <v>1102</v>
      </c>
      <c r="AS528">
        <f>VLOOKUP($G528,county_facts!$A:$BB,41,FALSE)</f>
        <v>0</v>
      </c>
      <c r="AT528">
        <f>VLOOKUP($G528,county_facts!$A:$BB,42,FALSE)</f>
        <v>0</v>
      </c>
      <c r="AU528">
        <f>VLOOKUP($G528,county_facts!$A:$BB,43,FALSE)</f>
        <v>0</v>
      </c>
      <c r="AV528">
        <f>VLOOKUP($G528,county_facts!$A:$BB,44,FALSE)</f>
        <v>0</v>
      </c>
      <c r="AW528">
        <f>VLOOKUP($G528,county_facts!$A:$BB,45,FALSE)</f>
        <v>0</v>
      </c>
      <c r="AX528">
        <f>VLOOKUP($G528,county_facts!$A:$BB,46,FALSE)</f>
        <v>14.3</v>
      </c>
      <c r="AY528">
        <f>VLOOKUP($G528,county_facts!$A:$BB,47,FALSE)</f>
        <v>1094325</v>
      </c>
      <c r="AZ528">
        <f>VLOOKUP($G528,county_facts!$A:$BB,48,FALSE)</f>
        <v>169959</v>
      </c>
      <c r="BA528">
        <f>VLOOKUP($G528,county_facts!$A:$BB,49,FALSE)</f>
        <v>114958</v>
      </c>
      <c r="BB528">
        <f>VLOOKUP($G528,county_facts!$A:$BB,50,FALSE)</f>
        <v>10672</v>
      </c>
      <c r="BC528">
        <f>VLOOKUP($G528,county_facts!$A:$BB,51,FALSE)</f>
        <v>6386</v>
      </c>
      <c r="BD528">
        <f>VLOOKUP($G528,county_facts!$A:$BB,52,FALSE)</f>
        <v>6</v>
      </c>
      <c r="BE528">
        <f>VLOOKUP($G528,county_facts!$A:$BB,53,FALSE)</f>
        <v>400.49</v>
      </c>
      <c r="BF528">
        <f>VLOOKUP($G528,county_facts!$A:$BB,54,FALSE)</f>
        <v>27.1</v>
      </c>
    </row>
    <row r="529" spans="1:58" x14ac:dyDescent="0.3">
      <c r="A529" t="s">
        <v>6</v>
      </c>
      <c r="B529" t="s">
        <v>248</v>
      </c>
      <c r="C529">
        <v>60</v>
      </c>
      <c r="D529" t="s">
        <v>245</v>
      </c>
      <c r="E529">
        <v>150</v>
      </c>
      <c r="F529">
        <v>0.4</v>
      </c>
      <c r="G529">
        <v>19189</v>
      </c>
      <c r="H529">
        <f>VLOOKUP($G529,county_facts!$A:$BB,4,FALSE)</f>
        <v>10559</v>
      </c>
      <c r="I529">
        <f>VLOOKUP($G529,county_facts!$A:$BB,5,FALSE)</f>
        <v>10866</v>
      </c>
      <c r="J529">
        <f>VLOOKUP($G529,county_facts!$A:$BB,6,FALSE)</f>
        <v>-2.8</v>
      </c>
      <c r="K529">
        <f>VLOOKUP($G529,county_facts!$A:$BB,7,FALSE)</f>
        <v>10866</v>
      </c>
      <c r="L529">
        <f>VLOOKUP($G529,county_facts!$A:$BB,8,FALSE)</f>
        <v>5.2</v>
      </c>
      <c r="M529">
        <f>VLOOKUP($G529,county_facts!$A:$BB,9,FALSE)</f>
        <v>21.4</v>
      </c>
      <c r="N529">
        <f>VLOOKUP($G529,county_facts!$A:$BB,10,FALSE)</f>
        <v>20.399999999999999</v>
      </c>
      <c r="O529">
        <f>VLOOKUP($G529,county_facts!$A:$BB,11,FALSE)</f>
        <v>51.4</v>
      </c>
      <c r="P529">
        <f>VLOOKUP($G529,county_facts!$A:$BB,12,FALSE)</f>
        <v>96</v>
      </c>
      <c r="Q529">
        <f>VLOOKUP($G529,county_facts!$A:$BB,13,FALSE)</f>
        <v>1.4</v>
      </c>
      <c r="R529">
        <f>VLOOKUP($G529,county_facts!$A:$BB,14,FALSE)</f>
        <v>0.3</v>
      </c>
      <c r="S529">
        <f>VLOOKUP($G529,county_facts!$A:$BB,15,FALSE)</f>
        <v>1</v>
      </c>
      <c r="T529">
        <f>VLOOKUP($G529,county_facts!$A:$BB,16,FALSE)</f>
        <v>0</v>
      </c>
      <c r="U529">
        <f>VLOOKUP($G529,county_facts!$A:$BB,17,FALSE)</f>
        <v>1.3</v>
      </c>
      <c r="V529">
        <f>VLOOKUP($G529,county_facts!$A:$BB,18,FALSE)</f>
        <v>3.9</v>
      </c>
      <c r="W529">
        <f>VLOOKUP($G529,county_facts!$A:$BB,19,FALSE)</f>
        <v>92.5</v>
      </c>
      <c r="X529">
        <f>VLOOKUP($G529,county_facts!$A:$BB,20,FALSE)</f>
        <v>88</v>
      </c>
      <c r="Y529">
        <f>VLOOKUP($G529,county_facts!$A:$BB,21,FALSE)</f>
        <v>3.2</v>
      </c>
      <c r="Z529">
        <f>VLOOKUP($G529,county_facts!$A:$BB,22,FALSE)</f>
        <v>6</v>
      </c>
      <c r="AA529">
        <f>VLOOKUP($G529,county_facts!$A:$BB,23,FALSE)</f>
        <v>91.9</v>
      </c>
      <c r="AB529">
        <f>VLOOKUP($G529,county_facts!$A:$BB,24,FALSE)</f>
        <v>18.600000000000001</v>
      </c>
      <c r="AC529">
        <f>VLOOKUP($G529,county_facts!$A:$BB,25,FALSE)</f>
        <v>835</v>
      </c>
      <c r="AD529">
        <f>VLOOKUP($G529,county_facts!$A:$BB,26,FALSE)</f>
        <v>16.3</v>
      </c>
      <c r="AE529">
        <f>VLOOKUP($G529,county_facts!$A:$BB,27,FALSE)</f>
        <v>5183</v>
      </c>
      <c r="AF529">
        <f>VLOOKUP($G529,county_facts!$A:$BB,28,FALSE)</f>
        <v>76.099999999999994</v>
      </c>
      <c r="AG529">
        <f>VLOOKUP($G529,county_facts!$A:$BB,29,FALSE)</f>
        <v>15.3</v>
      </c>
      <c r="AH529">
        <f>VLOOKUP($G529,county_facts!$A:$BB,30,FALSE)</f>
        <v>91900</v>
      </c>
      <c r="AI529">
        <f>VLOOKUP($G529,county_facts!$A:$BB,31,FALSE)</f>
        <v>4591</v>
      </c>
      <c r="AJ529">
        <f>VLOOKUP($G529,county_facts!$A:$BB,32,FALSE)</f>
        <v>2.23</v>
      </c>
      <c r="AK529">
        <f>VLOOKUP($G529,county_facts!$A:$BB,33,FALSE)</f>
        <v>24547</v>
      </c>
      <c r="AL529">
        <f>VLOOKUP($G529,county_facts!$A:$BB,34,FALSE)</f>
        <v>45603</v>
      </c>
      <c r="AM529">
        <f>VLOOKUP($G529,county_facts!$A:$BB,35,FALSE)</f>
        <v>11.4</v>
      </c>
      <c r="AN529">
        <f>VLOOKUP($G529,county_facts!$A:$BB,36,FALSE)</f>
        <v>329</v>
      </c>
      <c r="AO529">
        <f>VLOOKUP($G529,county_facts!$A:$BB,37,FALSE)</f>
        <v>6152</v>
      </c>
      <c r="AP529">
        <f>VLOOKUP($G529,county_facts!$A:$BB,38,FALSE)</f>
        <v>8.3000000000000007</v>
      </c>
      <c r="AQ529">
        <f>VLOOKUP($G529,county_facts!$A:$BB,39,FALSE)</f>
        <v>794</v>
      </c>
      <c r="AR529">
        <f>VLOOKUP($G529,county_facts!$A:$BB,40,FALSE)</f>
        <v>1102</v>
      </c>
      <c r="AS529">
        <f>VLOOKUP($G529,county_facts!$A:$BB,41,FALSE)</f>
        <v>0</v>
      </c>
      <c r="AT529">
        <f>VLOOKUP($G529,county_facts!$A:$BB,42,FALSE)</f>
        <v>0</v>
      </c>
      <c r="AU529">
        <f>VLOOKUP($G529,county_facts!$A:$BB,43,FALSE)</f>
        <v>0</v>
      </c>
      <c r="AV529">
        <f>VLOOKUP($G529,county_facts!$A:$BB,44,FALSE)</f>
        <v>0</v>
      </c>
      <c r="AW529">
        <f>VLOOKUP($G529,county_facts!$A:$BB,45,FALSE)</f>
        <v>0</v>
      </c>
      <c r="AX529">
        <f>VLOOKUP($G529,county_facts!$A:$BB,46,FALSE)</f>
        <v>14.3</v>
      </c>
      <c r="AY529">
        <f>VLOOKUP($G529,county_facts!$A:$BB,47,FALSE)</f>
        <v>1094325</v>
      </c>
      <c r="AZ529">
        <f>VLOOKUP($G529,county_facts!$A:$BB,48,FALSE)</f>
        <v>169959</v>
      </c>
      <c r="BA529">
        <f>VLOOKUP($G529,county_facts!$A:$BB,49,FALSE)</f>
        <v>114958</v>
      </c>
      <c r="BB529">
        <f>VLOOKUP($G529,county_facts!$A:$BB,50,FALSE)</f>
        <v>10672</v>
      </c>
      <c r="BC529">
        <f>VLOOKUP($G529,county_facts!$A:$BB,51,FALSE)</f>
        <v>6386</v>
      </c>
      <c r="BD529">
        <f>VLOOKUP($G529,county_facts!$A:$BB,52,FALSE)</f>
        <v>6</v>
      </c>
      <c r="BE529">
        <f>VLOOKUP($G529,county_facts!$A:$BB,53,FALSE)</f>
        <v>400.49</v>
      </c>
      <c r="BF529">
        <f>VLOOKUP($G529,county_facts!$A:$BB,54,FALSE)</f>
        <v>27.1</v>
      </c>
    </row>
    <row r="530" spans="1:58" x14ac:dyDescent="0.3">
      <c r="A530" t="s">
        <v>6</v>
      </c>
      <c r="B530" t="s">
        <v>249</v>
      </c>
      <c r="C530">
        <v>467</v>
      </c>
      <c r="D530" t="s">
        <v>245</v>
      </c>
      <c r="E530">
        <v>884</v>
      </c>
      <c r="F530">
        <v>0.52828054300000005</v>
      </c>
      <c r="G530">
        <v>19187</v>
      </c>
      <c r="H530">
        <f>VLOOKUP($G530,county_facts!$A:$BB,4,FALSE)</f>
        <v>36955</v>
      </c>
      <c r="I530">
        <f>VLOOKUP($G530,county_facts!$A:$BB,5,FALSE)</f>
        <v>38013</v>
      </c>
      <c r="J530">
        <f>VLOOKUP($G530,county_facts!$A:$BB,6,FALSE)</f>
        <v>-2.8</v>
      </c>
      <c r="K530">
        <f>VLOOKUP($G530,county_facts!$A:$BB,7,FALSE)</f>
        <v>38013</v>
      </c>
      <c r="L530">
        <f>VLOOKUP($G530,county_facts!$A:$BB,8,FALSE)</f>
        <v>5.8</v>
      </c>
      <c r="M530">
        <f>VLOOKUP($G530,county_facts!$A:$BB,9,FALSE)</f>
        <v>21.4</v>
      </c>
      <c r="N530">
        <f>VLOOKUP($G530,county_facts!$A:$BB,10,FALSE)</f>
        <v>17.2</v>
      </c>
      <c r="O530">
        <f>VLOOKUP($G530,county_facts!$A:$BB,11,FALSE)</f>
        <v>48.2</v>
      </c>
      <c r="P530">
        <f>VLOOKUP($G530,county_facts!$A:$BB,12,FALSE)</f>
        <v>92.7</v>
      </c>
      <c r="Q530">
        <f>VLOOKUP($G530,county_facts!$A:$BB,13,FALSE)</f>
        <v>4.2</v>
      </c>
      <c r="R530">
        <f>VLOOKUP($G530,county_facts!$A:$BB,14,FALSE)</f>
        <v>0.4</v>
      </c>
      <c r="S530">
        <f>VLOOKUP($G530,county_facts!$A:$BB,15,FALSE)</f>
        <v>0.9</v>
      </c>
      <c r="T530">
        <f>VLOOKUP($G530,county_facts!$A:$BB,16,FALSE)</f>
        <v>0</v>
      </c>
      <c r="U530">
        <f>VLOOKUP($G530,county_facts!$A:$BB,17,FALSE)</f>
        <v>1.8</v>
      </c>
      <c r="V530">
        <f>VLOOKUP($G530,county_facts!$A:$BB,18,FALSE)</f>
        <v>4.3</v>
      </c>
      <c r="W530">
        <f>VLOOKUP($G530,county_facts!$A:$BB,19,FALSE)</f>
        <v>88.8</v>
      </c>
      <c r="X530">
        <f>VLOOKUP($G530,county_facts!$A:$BB,20,FALSE)</f>
        <v>84</v>
      </c>
      <c r="Y530">
        <f>VLOOKUP($G530,county_facts!$A:$BB,21,FALSE)</f>
        <v>2.2000000000000002</v>
      </c>
      <c r="Z530">
        <f>VLOOKUP($G530,county_facts!$A:$BB,22,FALSE)</f>
        <v>3.3</v>
      </c>
      <c r="AA530">
        <f>VLOOKUP($G530,county_facts!$A:$BB,23,FALSE)</f>
        <v>88.8</v>
      </c>
      <c r="AB530">
        <f>VLOOKUP($G530,county_facts!$A:$BB,24,FALSE)</f>
        <v>19.2</v>
      </c>
      <c r="AC530">
        <f>VLOOKUP($G530,county_facts!$A:$BB,25,FALSE)</f>
        <v>3109</v>
      </c>
      <c r="AD530">
        <f>VLOOKUP($G530,county_facts!$A:$BB,26,FALSE)</f>
        <v>15.4</v>
      </c>
      <c r="AE530">
        <f>VLOOKUP($G530,county_facts!$A:$BB,27,FALSE)</f>
        <v>17035</v>
      </c>
      <c r="AF530">
        <f>VLOOKUP($G530,county_facts!$A:$BB,28,FALSE)</f>
        <v>68.5</v>
      </c>
      <c r="AG530">
        <f>VLOOKUP($G530,county_facts!$A:$BB,29,FALSE)</f>
        <v>18.5</v>
      </c>
      <c r="AH530">
        <f>VLOOKUP($G530,county_facts!$A:$BB,30,FALSE)</f>
        <v>84300</v>
      </c>
      <c r="AI530">
        <f>VLOOKUP($G530,county_facts!$A:$BB,31,FALSE)</f>
        <v>15458</v>
      </c>
      <c r="AJ530">
        <f>VLOOKUP($G530,county_facts!$A:$BB,32,FALSE)</f>
        <v>2.2799999999999998</v>
      </c>
      <c r="AK530">
        <f>VLOOKUP($G530,county_facts!$A:$BB,33,FALSE)</f>
        <v>24203</v>
      </c>
      <c r="AL530">
        <f>VLOOKUP($G530,county_facts!$A:$BB,34,FALSE)</f>
        <v>41624</v>
      </c>
      <c r="AM530">
        <f>VLOOKUP($G530,county_facts!$A:$BB,35,FALSE)</f>
        <v>15.8</v>
      </c>
      <c r="AN530">
        <f>VLOOKUP($G530,county_facts!$A:$BB,36,FALSE)</f>
        <v>1032</v>
      </c>
      <c r="AO530">
        <f>VLOOKUP($G530,county_facts!$A:$BB,37,FALSE)</f>
        <v>15629</v>
      </c>
      <c r="AP530">
        <f>VLOOKUP($G530,county_facts!$A:$BB,38,FALSE)</f>
        <v>2.1</v>
      </c>
      <c r="AQ530">
        <f>VLOOKUP($G530,county_facts!$A:$BB,39,FALSE)</f>
        <v>2082</v>
      </c>
      <c r="AR530">
        <f>VLOOKUP($G530,county_facts!$A:$BB,40,FALSE)</f>
        <v>2884</v>
      </c>
      <c r="AS530">
        <f>VLOOKUP($G530,county_facts!$A:$BB,41,FALSE)</f>
        <v>0</v>
      </c>
      <c r="AT530">
        <f>VLOOKUP($G530,county_facts!$A:$BB,42,FALSE)</f>
        <v>0</v>
      </c>
      <c r="AU530">
        <f>VLOOKUP($G530,county_facts!$A:$BB,43,FALSE)</f>
        <v>0</v>
      </c>
      <c r="AV530">
        <f>VLOOKUP($G530,county_facts!$A:$BB,44,FALSE)</f>
        <v>0</v>
      </c>
      <c r="AW530">
        <f>VLOOKUP($G530,county_facts!$A:$BB,45,FALSE)</f>
        <v>0</v>
      </c>
      <c r="AX530">
        <f>VLOOKUP($G530,county_facts!$A:$BB,46,FALSE)</f>
        <v>0</v>
      </c>
      <c r="AY530">
        <f>VLOOKUP($G530,county_facts!$A:$BB,47,FALSE)</f>
        <v>1909417</v>
      </c>
      <c r="AZ530">
        <f>VLOOKUP($G530,county_facts!$A:$BB,48,FALSE)</f>
        <v>0</v>
      </c>
      <c r="BA530">
        <f>VLOOKUP($G530,county_facts!$A:$BB,49,FALSE)</f>
        <v>577547</v>
      </c>
      <c r="BB530">
        <f>VLOOKUP($G530,county_facts!$A:$BB,50,FALSE)</f>
        <v>15022</v>
      </c>
      <c r="BC530">
        <f>VLOOKUP($G530,county_facts!$A:$BB,51,FALSE)</f>
        <v>61910</v>
      </c>
      <c r="BD530">
        <f>VLOOKUP($G530,county_facts!$A:$BB,52,FALSE)</f>
        <v>20</v>
      </c>
      <c r="BE530">
        <f>VLOOKUP($G530,county_facts!$A:$BB,53,FALSE)</f>
        <v>715.62</v>
      </c>
      <c r="BF530">
        <f>VLOOKUP($G530,county_facts!$A:$BB,54,FALSE)</f>
        <v>53.1</v>
      </c>
    </row>
    <row r="531" spans="1:58" x14ac:dyDescent="0.3">
      <c r="A531" t="s">
        <v>9</v>
      </c>
      <c r="B531" t="s">
        <v>249</v>
      </c>
      <c r="C531">
        <v>417</v>
      </c>
      <c r="D531" t="s">
        <v>245</v>
      </c>
      <c r="E531">
        <v>884</v>
      </c>
      <c r="F531">
        <v>0.47171945700000001</v>
      </c>
      <c r="G531">
        <v>19187</v>
      </c>
      <c r="H531">
        <f>VLOOKUP($G531,county_facts!$A:$BB,4,FALSE)</f>
        <v>36955</v>
      </c>
      <c r="I531">
        <f>VLOOKUP($G531,county_facts!$A:$BB,5,FALSE)</f>
        <v>38013</v>
      </c>
      <c r="J531">
        <f>VLOOKUP($G531,county_facts!$A:$BB,6,FALSE)</f>
        <v>-2.8</v>
      </c>
      <c r="K531">
        <f>VLOOKUP($G531,county_facts!$A:$BB,7,FALSE)</f>
        <v>38013</v>
      </c>
      <c r="L531">
        <f>VLOOKUP($G531,county_facts!$A:$BB,8,FALSE)</f>
        <v>5.8</v>
      </c>
      <c r="M531">
        <f>VLOOKUP($G531,county_facts!$A:$BB,9,FALSE)</f>
        <v>21.4</v>
      </c>
      <c r="N531">
        <f>VLOOKUP($G531,county_facts!$A:$BB,10,FALSE)</f>
        <v>17.2</v>
      </c>
      <c r="O531">
        <f>VLOOKUP($G531,county_facts!$A:$BB,11,FALSE)</f>
        <v>48.2</v>
      </c>
      <c r="P531">
        <f>VLOOKUP($G531,county_facts!$A:$BB,12,FALSE)</f>
        <v>92.7</v>
      </c>
      <c r="Q531">
        <f>VLOOKUP($G531,county_facts!$A:$BB,13,FALSE)</f>
        <v>4.2</v>
      </c>
      <c r="R531">
        <f>VLOOKUP($G531,county_facts!$A:$BB,14,FALSE)</f>
        <v>0.4</v>
      </c>
      <c r="S531">
        <f>VLOOKUP($G531,county_facts!$A:$BB,15,FALSE)</f>
        <v>0.9</v>
      </c>
      <c r="T531">
        <f>VLOOKUP($G531,county_facts!$A:$BB,16,FALSE)</f>
        <v>0</v>
      </c>
      <c r="U531">
        <f>VLOOKUP($G531,county_facts!$A:$BB,17,FALSE)</f>
        <v>1.8</v>
      </c>
      <c r="V531">
        <f>VLOOKUP($G531,county_facts!$A:$BB,18,FALSE)</f>
        <v>4.3</v>
      </c>
      <c r="W531">
        <f>VLOOKUP($G531,county_facts!$A:$BB,19,FALSE)</f>
        <v>88.8</v>
      </c>
      <c r="X531">
        <f>VLOOKUP($G531,county_facts!$A:$BB,20,FALSE)</f>
        <v>84</v>
      </c>
      <c r="Y531">
        <f>VLOOKUP($G531,county_facts!$A:$BB,21,FALSE)</f>
        <v>2.2000000000000002</v>
      </c>
      <c r="Z531">
        <f>VLOOKUP($G531,county_facts!$A:$BB,22,FALSE)</f>
        <v>3.3</v>
      </c>
      <c r="AA531">
        <f>VLOOKUP($G531,county_facts!$A:$BB,23,FALSE)</f>
        <v>88.8</v>
      </c>
      <c r="AB531">
        <f>VLOOKUP($G531,county_facts!$A:$BB,24,FALSE)</f>
        <v>19.2</v>
      </c>
      <c r="AC531">
        <f>VLOOKUP($G531,county_facts!$A:$BB,25,FALSE)</f>
        <v>3109</v>
      </c>
      <c r="AD531">
        <f>VLOOKUP($G531,county_facts!$A:$BB,26,FALSE)</f>
        <v>15.4</v>
      </c>
      <c r="AE531">
        <f>VLOOKUP($G531,county_facts!$A:$BB,27,FALSE)</f>
        <v>17035</v>
      </c>
      <c r="AF531">
        <f>VLOOKUP($G531,county_facts!$A:$BB,28,FALSE)</f>
        <v>68.5</v>
      </c>
      <c r="AG531">
        <f>VLOOKUP($G531,county_facts!$A:$BB,29,FALSE)</f>
        <v>18.5</v>
      </c>
      <c r="AH531">
        <f>VLOOKUP($G531,county_facts!$A:$BB,30,FALSE)</f>
        <v>84300</v>
      </c>
      <c r="AI531">
        <f>VLOOKUP($G531,county_facts!$A:$BB,31,FALSE)</f>
        <v>15458</v>
      </c>
      <c r="AJ531">
        <f>VLOOKUP($G531,county_facts!$A:$BB,32,FALSE)</f>
        <v>2.2799999999999998</v>
      </c>
      <c r="AK531">
        <f>VLOOKUP($G531,county_facts!$A:$BB,33,FALSE)</f>
        <v>24203</v>
      </c>
      <c r="AL531">
        <f>VLOOKUP($G531,county_facts!$A:$BB,34,FALSE)</f>
        <v>41624</v>
      </c>
      <c r="AM531">
        <f>VLOOKUP($G531,county_facts!$A:$BB,35,FALSE)</f>
        <v>15.8</v>
      </c>
      <c r="AN531">
        <f>VLOOKUP($G531,county_facts!$A:$BB,36,FALSE)</f>
        <v>1032</v>
      </c>
      <c r="AO531">
        <f>VLOOKUP($G531,county_facts!$A:$BB,37,FALSE)</f>
        <v>15629</v>
      </c>
      <c r="AP531">
        <f>VLOOKUP($G531,county_facts!$A:$BB,38,FALSE)</f>
        <v>2.1</v>
      </c>
      <c r="AQ531">
        <f>VLOOKUP($G531,county_facts!$A:$BB,39,FALSE)</f>
        <v>2082</v>
      </c>
      <c r="AR531">
        <f>VLOOKUP($G531,county_facts!$A:$BB,40,FALSE)</f>
        <v>2884</v>
      </c>
      <c r="AS531">
        <f>VLOOKUP($G531,county_facts!$A:$BB,41,FALSE)</f>
        <v>0</v>
      </c>
      <c r="AT531">
        <f>VLOOKUP($G531,county_facts!$A:$BB,42,FALSE)</f>
        <v>0</v>
      </c>
      <c r="AU531">
        <f>VLOOKUP($G531,county_facts!$A:$BB,43,FALSE)</f>
        <v>0</v>
      </c>
      <c r="AV531">
        <f>VLOOKUP($G531,county_facts!$A:$BB,44,FALSE)</f>
        <v>0</v>
      </c>
      <c r="AW531">
        <f>VLOOKUP($G531,county_facts!$A:$BB,45,FALSE)</f>
        <v>0</v>
      </c>
      <c r="AX531">
        <f>VLOOKUP($G531,county_facts!$A:$BB,46,FALSE)</f>
        <v>0</v>
      </c>
      <c r="AY531">
        <f>VLOOKUP($G531,county_facts!$A:$BB,47,FALSE)</f>
        <v>1909417</v>
      </c>
      <c r="AZ531">
        <f>VLOOKUP($G531,county_facts!$A:$BB,48,FALSE)</f>
        <v>0</v>
      </c>
      <c r="BA531">
        <f>VLOOKUP($G531,county_facts!$A:$BB,49,FALSE)</f>
        <v>577547</v>
      </c>
      <c r="BB531">
        <f>VLOOKUP($G531,county_facts!$A:$BB,50,FALSE)</f>
        <v>15022</v>
      </c>
      <c r="BC531">
        <f>VLOOKUP($G531,county_facts!$A:$BB,51,FALSE)</f>
        <v>61910</v>
      </c>
      <c r="BD531">
        <f>VLOOKUP($G531,county_facts!$A:$BB,52,FALSE)</f>
        <v>20</v>
      </c>
      <c r="BE531">
        <f>VLOOKUP($G531,county_facts!$A:$BB,53,FALSE)</f>
        <v>715.62</v>
      </c>
      <c r="BF531">
        <f>VLOOKUP($G531,county_facts!$A:$BB,54,FALSE)</f>
        <v>53.1</v>
      </c>
    </row>
    <row r="532" spans="1:58" x14ac:dyDescent="0.3">
      <c r="A532" t="s">
        <v>9</v>
      </c>
      <c r="B532" t="s">
        <v>250</v>
      </c>
      <c r="C532">
        <v>52</v>
      </c>
      <c r="D532" t="s">
        <v>245</v>
      </c>
      <c r="E532">
        <v>90</v>
      </c>
      <c r="F532">
        <v>0.57777777799999996</v>
      </c>
      <c r="G532">
        <v>19185</v>
      </c>
      <c r="H532">
        <f>VLOOKUP($G532,county_facts!$A:$BB,4,FALSE)</f>
        <v>6395</v>
      </c>
      <c r="I532">
        <f>VLOOKUP($G532,county_facts!$A:$BB,5,FALSE)</f>
        <v>6403</v>
      </c>
      <c r="J532">
        <f>VLOOKUP($G532,county_facts!$A:$BB,6,FALSE)</f>
        <v>-0.1</v>
      </c>
      <c r="K532">
        <f>VLOOKUP($G532,county_facts!$A:$BB,7,FALSE)</f>
        <v>6403</v>
      </c>
      <c r="L532">
        <f>VLOOKUP($G532,county_facts!$A:$BB,8,FALSE)</f>
        <v>7</v>
      </c>
      <c r="M532">
        <f>VLOOKUP($G532,county_facts!$A:$BB,9,FALSE)</f>
        <v>24.2</v>
      </c>
      <c r="N532">
        <f>VLOOKUP($G532,county_facts!$A:$BB,10,FALSE)</f>
        <v>22.3</v>
      </c>
      <c r="O532">
        <f>VLOOKUP($G532,county_facts!$A:$BB,11,FALSE)</f>
        <v>51.6</v>
      </c>
      <c r="P532">
        <f>VLOOKUP($G532,county_facts!$A:$BB,12,FALSE)</f>
        <v>97.6</v>
      </c>
      <c r="Q532">
        <f>VLOOKUP($G532,county_facts!$A:$BB,13,FALSE)</f>
        <v>0.7</v>
      </c>
      <c r="R532">
        <f>VLOOKUP($G532,county_facts!$A:$BB,14,FALSE)</f>
        <v>0.3</v>
      </c>
      <c r="S532">
        <f>VLOOKUP($G532,county_facts!$A:$BB,15,FALSE)</f>
        <v>0.4</v>
      </c>
      <c r="T532">
        <f>VLOOKUP($G532,county_facts!$A:$BB,16,FALSE)</f>
        <v>0</v>
      </c>
      <c r="U532">
        <f>VLOOKUP($G532,county_facts!$A:$BB,17,FALSE)</f>
        <v>1</v>
      </c>
      <c r="V532">
        <f>VLOOKUP($G532,county_facts!$A:$BB,18,FALSE)</f>
        <v>1.7</v>
      </c>
      <c r="W532">
        <f>VLOOKUP($G532,county_facts!$A:$BB,19,FALSE)</f>
        <v>96.2</v>
      </c>
      <c r="X532">
        <f>VLOOKUP($G532,county_facts!$A:$BB,20,FALSE)</f>
        <v>87.6</v>
      </c>
      <c r="Y532">
        <f>VLOOKUP($G532,county_facts!$A:$BB,21,FALSE)</f>
        <v>0.8</v>
      </c>
      <c r="Z532">
        <f>VLOOKUP($G532,county_facts!$A:$BB,22,FALSE)</f>
        <v>2.4</v>
      </c>
      <c r="AA532">
        <f>VLOOKUP($G532,county_facts!$A:$BB,23,FALSE)</f>
        <v>88.4</v>
      </c>
      <c r="AB532">
        <f>VLOOKUP($G532,county_facts!$A:$BB,24,FALSE)</f>
        <v>14.1</v>
      </c>
      <c r="AC532">
        <f>VLOOKUP($G532,county_facts!$A:$BB,25,FALSE)</f>
        <v>569</v>
      </c>
      <c r="AD532">
        <f>VLOOKUP($G532,county_facts!$A:$BB,26,FALSE)</f>
        <v>25.2</v>
      </c>
      <c r="AE532">
        <f>VLOOKUP($G532,county_facts!$A:$BB,27,FALSE)</f>
        <v>3181</v>
      </c>
      <c r="AF532">
        <f>VLOOKUP($G532,county_facts!$A:$BB,28,FALSE)</f>
        <v>82.7</v>
      </c>
      <c r="AG532">
        <f>VLOOKUP($G532,county_facts!$A:$BB,29,FALSE)</f>
        <v>6.9</v>
      </c>
      <c r="AH532">
        <f>VLOOKUP($G532,county_facts!$A:$BB,30,FALSE)</f>
        <v>62300</v>
      </c>
      <c r="AI532">
        <f>VLOOKUP($G532,county_facts!$A:$BB,31,FALSE)</f>
        <v>2589</v>
      </c>
      <c r="AJ532">
        <f>VLOOKUP($G532,county_facts!$A:$BB,32,FALSE)</f>
        <v>2.42</v>
      </c>
      <c r="AK532">
        <f>VLOOKUP($G532,county_facts!$A:$BB,33,FALSE)</f>
        <v>22127</v>
      </c>
      <c r="AL532">
        <f>VLOOKUP($G532,county_facts!$A:$BB,34,FALSE)</f>
        <v>40024</v>
      </c>
      <c r="AM532">
        <f>VLOOKUP($G532,county_facts!$A:$BB,35,FALSE)</f>
        <v>12.4</v>
      </c>
      <c r="AN532">
        <f>VLOOKUP($G532,county_facts!$A:$BB,36,FALSE)</f>
        <v>146</v>
      </c>
      <c r="AO532">
        <f>VLOOKUP($G532,county_facts!$A:$BB,37,FALSE)</f>
        <v>1381</v>
      </c>
      <c r="AP532">
        <f>VLOOKUP($G532,county_facts!$A:$BB,38,FALSE)</f>
        <v>-0.1</v>
      </c>
      <c r="AQ532">
        <f>VLOOKUP($G532,county_facts!$A:$BB,39,FALSE)</f>
        <v>523</v>
      </c>
      <c r="AR532">
        <f>VLOOKUP($G532,county_facts!$A:$BB,40,FALSE)</f>
        <v>483</v>
      </c>
      <c r="AS532">
        <f>VLOOKUP($G532,county_facts!$A:$BB,41,FALSE)</f>
        <v>0</v>
      </c>
      <c r="AT532">
        <f>VLOOKUP($G532,county_facts!$A:$BB,42,FALSE)</f>
        <v>0</v>
      </c>
      <c r="AU532">
        <f>VLOOKUP($G532,county_facts!$A:$BB,43,FALSE)</f>
        <v>0</v>
      </c>
      <c r="AV532">
        <f>VLOOKUP($G532,county_facts!$A:$BB,44,FALSE)</f>
        <v>0</v>
      </c>
      <c r="AW532">
        <f>VLOOKUP($G532,county_facts!$A:$BB,45,FALSE)</f>
        <v>0</v>
      </c>
      <c r="AX532">
        <f>VLOOKUP($G532,county_facts!$A:$BB,46,FALSE)</f>
        <v>0</v>
      </c>
      <c r="AY532">
        <f>VLOOKUP($G532,county_facts!$A:$BB,47,FALSE)</f>
        <v>0</v>
      </c>
      <c r="AZ532">
        <f>VLOOKUP($G532,county_facts!$A:$BB,48,FALSE)</f>
        <v>27010</v>
      </c>
      <c r="BA532">
        <f>VLOOKUP($G532,county_facts!$A:$BB,49,FALSE)</f>
        <v>49159</v>
      </c>
      <c r="BB532">
        <f>VLOOKUP($G532,county_facts!$A:$BB,50,FALSE)</f>
        <v>7824</v>
      </c>
      <c r="BC532">
        <f>VLOOKUP($G532,county_facts!$A:$BB,51,FALSE)</f>
        <v>0</v>
      </c>
      <c r="BD532">
        <f>VLOOKUP($G532,county_facts!$A:$BB,52,FALSE)</f>
        <v>0</v>
      </c>
      <c r="BE532">
        <f>VLOOKUP($G532,county_facts!$A:$BB,53,FALSE)</f>
        <v>525.44000000000005</v>
      </c>
      <c r="BF532">
        <f>VLOOKUP($G532,county_facts!$A:$BB,54,FALSE)</f>
        <v>12.2</v>
      </c>
    </row>
    <row r="533" spans="1:58" x14ac:dyDescent="0.3">
      <c r="A533" t="s">
        <v>6</v>
      </c>
      <c r="B533" t="s">
        <v>250</v>
      </c>
      <c r="C533">
        <v>38</v>
      </c>
      <c r="D533" t="s">
        <v>245</v>
      </c>
      <c r="E533">
        <v>90</v>
      </c>
      <c r="F533">
        <v>0.42222222199999998</v>
      </c>
      <c r="G533">
        <v>19185</v>
      </c>
      <c r="H533">
        <f>VLOOKUP($G533,county_facts!$A:$BB,4,FALSE)</f>
        <v>6395</v>
      </c>
      <c r="I533">
        <f>VLOOKUP($G533,county_facts!$A:$BB,5,FALSE)</f>
        <v>6403</v>
      </c>
      <c r="J533">
        <f>VLOOKUP($G533,county_facts!$A:$BB,6,FALSE)</f>
        <v>-0.1</v>
      </c>
      <c r="K533">
        <f>VLOOKUP($G533,county_facts!$A:$BB,7,FALSE)</f>
        <v>6403</v>
      </c>
      <c r="L533">
        <f>VLOOKUP($G533,county_facts!$A:$BB,8,FALSE)</f>
        <v>7</v>
      </c>
      <c r="M533">
        <f>VLOOKUP($G533,county_facts!$A:$BB,9,FALSE)</f>
        <v>24.2</v>
      </c>
      <c r="N533">
        <f>VLOOKUP($G533,county_facts!$A:$BB,10,FALSE)</f>
        <v>22.3</v>
      </c>
      <c r="O533">
        <f>VLOOKUP($G533,county_facts!$A:$BB,11,FALSE)</f>
        <v>51.6</v>
      </c>
      <c r="P533">
        <f>VLOOKUP($G533,county_facts!$A:$BB,12,FALSE)</f>
        <v>97.6</v>
      </c>
      <c r="Q533">
        <f>VLOOKUP($G533,county_facts!$A:$BB,13,FALSE)</f>
        <v>0.7</v>
      </c>
      <c r="R533">
        <f>VLOOKUP($G533,county_facts!$A:$BB,14,FALSE)</f>
        <v>0.3</v>
      </c>
      <c r="S533">
        <f>VLOOKUP($G533,county_facts!$A:$BB,15,FALSE)</f>
        <v>0.4</v>
      </c>
      <c r="T533">
        <f>VLOOKUP($G533,county_facts!$A:$BB,16,FALSE)</f>
        <v>0</v>
      </c>
      <c r="U533">
        <f>VLOOKUP($G533,county_facts!$A:$BB,17,FALSE)</f>
        <v>1</v>
      </c>
      <c r="V533">
        <f>VLOOKUP($G533,county_facts!$A:$BB,18,FALSE)</f>
        <v>1.7</v>
      </c>
      <c r="W533">
        <f>VLOOKUP($G533,county_facts!$A:$BB,19,FALSE)</f>
        <v>96.2</v>
      </c>
      <c r="X533">
        <f>VLOOKUP($G533,county_facts!$A:$BB,20,FALSE)</f>
        <v>87.6</v>
      </c>
      <c r="Y533">
        <f>VLOOKUP($G533,county_facts!$A:$BB,21,FALSE)</f>
        <v>0.8</v>
      </c>
      <c r="Z533">
        <f>VLOOKUP($G533,county_facts!$A:$BB,22,FALSE)</f>
        <v>2.4</v>
      </c>
      <c r="AA533">
        <f>VLOOKUP($G533,county_facts!$A:$BB,23,FALSE)</f>
        <v>88.4</v>
      </c>
      <c r="AB533">
        <f>VLOOKUP($G533,county_facts!$A:$BB,24,FALSE)</f>
        <v>14.1</v>
      </c>
      <c r="AC533">
        <f>VLOOKUP($G533,county_facts!$A:$BB,25,FALSE)</f>
        <v>569</v>
      </c>
      <c r="AD533">
        <f>VLOOKUP($G533,county_facts!$A:$BB,26,FALSE)</f>
        <v>25.2</v>
      </c>
      <c r="AE533">
        <f>VLOOKUP($G533,county_facts!$A:$BB,27,FALSE)</f>
        <v>3181</v>
      </c>
      <c r="AF533">
        <f>VLOOKUP($G533,county_facts!$A:$BB,28,FALSE)</f>
        <v>82.7</v>
      </c>
      <c r="AG533">
        <f>VLOOKUP($G533,county_facts!$A:$BB,29,FALSE)</f>
        <v>6.9</v>
      </c>
      <c r="AH533">
        <f>VLOOKUP($G533,county_facts!$A:$BB,30,FALSE)</f>
        <v>62300</v>
      </c>
      <c r="AI533">
        <f>VLOOKUP($G533,county_facts!$A:$BB,31,FALSE)</f>
        <v>2589</v>
      </c>
      <c r="AJ533">
        <f>VLOOKUP($G533,county_facts!$A:$BB,32,FALSE)</f>
        <v>2.42</v>
      </c>
      <c r="AK533">
        <f>VLOOKUP($G533,county_facts!$A:$BB,33,FALSE)</f>
        <v>22127</v>
      </c>
      <c r="AL533">
        <f>VLOOKUP($G533,county_facts!$A:$BB,34,FALSE)</f>
        <v>40024</v>
      </c>
      <c r="AM533">
        <f>VLOOKUP($G533,county_facts!$A:$BB,35,FALSE)</f>
        <v>12.4</v>
      </c>
      <c r="AN533">
        <f>VLOOKUP($G533,county_facts!$A:$BB,36,FALSE)</f>
        <v>146</v>
      </c>
      <c r="AO533">
        <f>VLOOKUP($G533,county_facts!$A:$BB,37,FALSE)</f>
        <v>1381</v>
      </c>
      <c r="AP533">
        <f>VLOOKUP($G533,county_facts!$A:$BB,38,FALSE)</f>
        <v>-0.1</v>
      </c>
      <c r="AQ533">
        <f>VLOOKUP($G533,county_facts!$A:$BB,39,FALSE)</f>
        <v>523</v>
      </c>
      <c r="AR533">
        <f>VLOOKUP($G533,county_facts!$A:$BB,40,FALSE)</f>
        <v>483</v>
      </c>
      <c r="AS533">
        <f>VLOOKUP($G533,county_facts!$A:$BB,41,FALSE)</f>
        <v>0</v>
      </c>
      <c r="AT533">
        <f>VLOOKUP($G533,county_facts!$A:$BB,42,FALSE)</f>
        <v>0</v>
      </c>
      <c r="AU533">
        <f>VLOOKUP($G533,county_facts!$A:$BB,43,FALSE)</f>
        <v>0</v>
      </c>
      <c r="AV533">
        <f>VLOOKUP($G533,county_facts!$A:$BB,44,FALSE)</f>
        <v>0</v>
      </c>
      <c r="AW533">
        <f>VLOOKUP($G533,county_facts!$A:$BB,45,FALSE)</f>
        <v>0</v>
      </c>
      <c r="AX533">
        <f>VLOOKUP($G533,county_facts!$A:$BB,46,FALSE)</f>
        <v>0</v>
      </c>
      <c r="AY533">
        <f>VLOOKUP($G533,county_facts!$A:$BB,47,FALSE)</f>
        <v>0</v>
      </c>
      <c r="AZ533">
        <f>VLOOKUP($G533,county_facts!$A:$BB,48,FALSE)</f>
        <v>27010</v>
      </c>
      <c r="BA533">
        <f>VLOOKUP($G533,county_facts!$A:$BB,49,FALSE)</f>
        <v>49159</v>
      </c>
      <c r="BB533">
        <f>VLOOKUP($G533,county_facts!$A:$BB,50,FALSE)</f>
        <v>7824</v>
      </c>
      <c r="BC533">
        <f>VLOOKUP($G533,county_facts!$A:$BB,51,FALSE)</f>
        <v>0</v>
      </c>
      <c r="BD533">
        <f>VLOOKUP($G533,county_facts!$A:$BB,52,FALSE)</f>
        <v>0</v>
      </c>
      <c r="BE533">
        <f>VLOOKUP($G533,county_facts!$A:$BB,53,FALSE)</f>
        <v>525.44000000000005</v>
      </c>
      <c r="BF533">
        <f>VLOOKUP($G533,county_facts!$A:$BB,54,FALSE)</f>
        <v>12.2</v>
      </c>
    </row>
    <row r="534" spans="1:58" x14ac:dyDescent="0.3">
      <c r="A534" t="s">
        <v>9</v>
      </c>
      <c r="B534" t="s">
        <v>10</v>
      </c>
      <c r="C534">
        <v>371</v>
      </c>
      <c r="D534" t="s">
        <v>245</v>
      </c>
      <c r="E534">
        <v>557</v>
      </c>
      <c r="F534">
        <v>0.66606822300000001</v>
      </c>
      <c r="G534">
        <v>19183</v>
      </c>
      <c r="H534">
        <f>VLOOKUP($G534,county_facts!$A:$BB,4,FALSE)</f>
        <v>22070</v>
      </c>
      <c r="I534">
        <f>VLOOKUP($G534,county_facts!$A:$BB,5,FALSE)</f>
        <v>21704</v>
      </c>
      <c r="J534">
        <f>VLOOKUP($G534,county_facts!$A:$BB,6,FALSE)</f>
        <v>1.7</v>
      </c>
      <c r="K534">
        <f>VLOOKUP($G534,county_facts!$A:$BB,7,FALSE)</f>
        <v>21704</v>
      </c>
      <c r="L534">
        <f>VLOOKUP($G534,county_facts!$A:$BB,8,FALSE)</f>
        <v>6.6</v>
      </c>
      <c r="M534">
        <f>VLOOKUP($G534,county_facts!$A:$BB,9,FALSE)</f>
        <v>24.8</v>
      </c>
      <c r="N534">
        <f>VLOOKUP($G534,county_facts!$A:$BB,10,FALSE)</f>
        <v>18.5</v>
      </c>
      <c r="O534">
        <f>VLOOKUP($G534,county_facts!$A:$BB,11,FALSE)</f>
        <v>50.8</v>
      </c>
      <c r="P534">
        <f>VLOOKUP($G534,county_facts!$A:$BB,12,FALSE)</f>
        <v>96.9</v>
      </c>
      <c r="Q534">
        <f>VLOOKUP($G534,county_facts!$A:$BB,13,FALSE)</f>
        <v>0.9</v>
      </c>
      <c r="R534">
        <f>VLOOKUP($G534,county_facts!$A:$BB,14,FALSE)</f>
        <v>0.3</v>
      </c>
      <c r="S534">
        <f>VLOOKUP($G534,county_facts!$A:$BB,15,FALSE)</f>
        <v>0.5</v>
      </c>
      <c r="T534">
        <f>VLOOKUP($G534,county_facts!$A:$BB,16,FALSE)</f>
        <v>0.1</v>
      </c>
      <c r="U534">
        <f>VLOOKUP($G534,county_facts!$A:$BB,17,FALSE)</f>
        <v>1.2</v>
      </c>
      <c r="V534">
        <f>VLOOKUP($G534,county_facts!$A:$BB,18,FALSE)</f>
        <v>5.6</v>
      </c>
      <c r="W534">
        <f>VLOOKUP($G534,county_facts!$A:$BB,19,FALSE)</f>
        <v>91.7</v>
      </c>
      <c r="X534">
        <f>VLOOKUP($G534,county_facts!$A:$BB,20,FALSE)</f>
        <v>88.1</v>
      </c>
      <c r="Y534">
        <f>VLOOKUP($G534,county_facts!$A:$BB,21,FALSE)</f>
        <v>2.7</v>
      </c>
      <c r="Z534">
        <f>VLOOKUP($G534,county_facts!$A:$BB,22,FALSE)</f>
        <v>8.6999999999999993</v>
      </c>
      <c r="AA534">
        <f>VLOOKUP($G534,county_facts!$A:$BB,23,FALSE)</f>
        <v>89.5</v>
      </c>
      <c r="AB534">
        <f>VLOOKUP($G534,county_facts!$A:$BB,24,FALSE)</f>
        <v>20.8</v>
      </c>
      <c r="AC534">
        <f>VLOOKUP($G534,county_facts!$A:$BB,25,FALSE)</f>
        <v>1573</v>
      </c>
      <c r="AD534">
        <f>VLOOKUP($G534,county_facts!$A:$BB,26,FALSE)</f>
        <v>21.1</v>
      </c>
      <c r="AE534">
        <f>VLOOKUP($G534,county_facts!$A:$BB,27,FALSE)</f>
        <v>9540</v>
      </c>
      <c r="AF534">
        <f>VLOOKUP($G534,county_facts!$A:$BB,28,FALSE)</f>
        <v>75.7</v>
      </c>
      <c r="AG534">
        <f>VLOOKUP($G534,county_facts!$A:$BB,29,FALSE)</f>
        <v>14.2</v>
      </c>
      <c r="AH534">
        <f>VLOOKUP($G534,county_facts!$A:$BB,30,FALSE)</f>
        <v>121800</v>
      </c>
      <c r="AI534">
        <f>VLOOKUP($G534,county_facts!$A:$BB,31,FALSE)</f>
        <v>8948</v>
      </c>
      <c r="AJ534">
        <f>VLOOKUP($G534,county_facts!$A:$BB,32,FALSE)</f>
        <v>2.4</v>
      </c>
      <c r="AK534">
        <f>VLOOKUP($G534,county_facts!$A:$BB,33,FALSE)</f>
        <v>26459</v>
      </c>
      <c r="AL534">
        <f>VLOOKUP($G534,county_facts!$A:$BB,34,FALSE)</f>
        <v>54554</v>
      </c>
      <c r="AM534">
        <f>VLOOKUP($G534,county_facts!$A:$BB,35,FALSE)</f>
        <v>9.8000000000000007</v>
      </c>
      <c r="AN534">
        <f>VLOOKUP($G534,county_facts!$A:$BB,36,FALSE)</f>
        <v>705</v>
      </c>
      <c r="AO534">
        <f>VLOOKUP($G534,county_facts!$A:$BB,37,FALSE)</f>
        <v>6828</v>
      </c>
      <c r="AP534">
        <f>VLOOKUP($G534,county_facts!$A:$BB,38,FALSE)</f>
        <v>0.3</v>
      </c>
      <c r="AQ534">
        <f>VLOOKUP($G534,county_facts!$A:$BB,39,FALSE)</f>
        <v>1780</v>
      </c>
      <c r="AR534">
        <f>VLOOKUP($G534,county_facts!$A:$BB,40,FALSE)</f>
        <v>2559</v>
      </c>
      <c r="AS534">
        <f>VLOOKUP($G534,county_facts!$A:$BB,41,FALSE)</f>
        <v>0</v>
      </c>
      <c r="AT534">
        <f>VLOOKUP($G534,county_facts!$A:$BB,42,FALSE)</f>
        <v>0</v>
      </c>
      <c r="AU534">
        <f>VLOOKUP($G534,county_facts!$A:$BB,43,FALSE)</f>
        <v>0</v>
      </c>
      <c r="AV534">
        <f>VLOOKUP($G534,county_facts!$A:$BB,44,FALSE)</f>
        <v>0</v>
      </c>
      <c r="AW534">
        <f>VLOOKUP($G534,county_facts!$A:$BB,45,FALSE)</f>
        <v>0</v>
      </c>
      <c r="AX534">
        <f>VLOOKUP($G534,county_facts!$A:$BB,46,FALSE)</f>
        <v>15.9</v>
      </c>
      <c r="AY534">
        <f>VLOOKUP($G534,county_facts!$A:$BB,47,FALSE)</f>
        <v>0</v>
      </c>
      <c r="AZ534">
        <f>VLOOKUP($G534,county_facts!$A:$BB,48,FALSE)</f>
        <v>185719</v>
      </c>
      <c r="BA534">
        <f>VLOOKUP($G534,county_facts!$A:$BB,49,FALSE)</f>
        <v>195045</v>
      </c>
      <c r="BB534">
        <f>VLOOKUP($G534,county_facts!$A:$BB,50,FALSE)</f>
        <v>9221</v>
      </c>
      <c r="BC534">
        <f>VLOOKUP($G534,county_facts!$A:$BB,51,FALSE)</f>
        <v>114716</v>
      </c>
      <c r="BD534">
        <f>VLOOKUP($G534,county_facts!$A:$BB,52,FALSE)</f>
        <v>24</v>
      </c>
      <c r="BE534">
        <f>VLOOKUP($G534,county_facts!$A:$BB,53,FALSE)</f>
        <v>568.84</v>
      </c>
      <c r="BF534">
        <f>VLOOKUP($G534,county_facts!$A:$BB,54,FALSE)</f>
        <v>38.200000000000003</v>
      </c>
    </row>
    <row r="535" spans="1:58" x14ac:dyDescent="0.3">
      <c r="A535" t="s">
        <v>6</v>
      </c>
      <c r="B535" t="s">
        <v>10</v>
      </c>
      <c r="C535">
        <v>186</v>
      </c>
      <c r="D535" t="s">
        <v>245</v>
      </c>
      <c r="E535">
        <v>557</v>
      </c>
      <c r="F535">
        <v>0.33393177699999999</v>
      </c>
      <c r="G535">
        <v>19183</v>
      </c>
      <c r="H535">
        <f>VLOOKUP($G535,county_facts!$A:$BB,4,FALSE)</f>
        <v>22070</v>
      </c>
      <c r="I535">
        <f>VLOOKUP($G535,county_facts!$A:$BB,5,FALSE)</f>
        <v>21704</v>
      </c>
      <c r="J535">
        <f>VLOOKUP($G535,county_facts!$A:$BB,6,FALSE)</f>
        <v>1.7</v>
      </c>
      <c r="K535">
        <f>VLOOKUP($G535,county_facts!$A:$BB,7,FALSE)</f>
        <v>21704</v>
      </c>
      <c r="L535">
        <f>VLOOKUP($G535,county_facts!$A:$BB,8,FALSE)</f>
        <v>6.6</v>
      </c>
      <c r="M535">
        <f>VLOOKUP($G535,county_facts!$A:$BB,9,FALSE)</f>
        <v>24.8</v>
      </c>
      <c r="N535">
        <f>VLOOKUP($G535,county_facts!$A:$BB,10,FALSE)</f>
        <v>18.5</v>
      </c>
      <c r="O535">
        <f>VLOOKUP($G535,county_facts!$A:$BB,11,FALSE)</f>
        <v>50.8</v>
      </c>
      <c r="P535">
        <f>VLOOKUP($G535,county_facts!$A:$BB,12,FALSE)</f>
        <v>96.9</v>
      </c>
      <c r="Q535">
        <f>VLOOKUP($G535,county_facts!$A:$BB,13,FALSE)</f>
        <v>0.9</v>
      </c>
      <c r="R535">
        <f>VLOOKUP($G535,county_facts!$A:$BB,14,FALSE)</f>
        <v>0.3</v>
      </c>
      <c r="S535">
        <f>VLOOKUP($G535,county_facts!$A:$BB,15,FALSE)</f>
        <v>0.5</v>
      </c>
      <c r="T535">
        <f>VLOOKUP($G535,county_facts!$A:$BB,16,FALSE)</f>
        <v>0.1</v>
      </c>
      <c r="U535">
        <f>VLOOKUP($G535,county_facts!$A:$BB,17,FALSE)</f>
        <v>1.2</v>
      </c>
      <c r="V535">
        <f>VLOOKUP($G535,county_facts!$A:$BB,18,FALSE)</f>
        <v>5.6</v>
      </c>
      <c r="W535">
        <f>VLOOKUP($G535,county_facts!$A:$BB,19,FALSE)</f>
        <v>91.7</v>
      </c>
      <c r="X535">
        <f>VLOOKUP($G535,county_facts!$A:$BB,20,FALSE)</f>
        <v>88.1</v>
      </c>
      <c r="Y535">
        <f>VLOOKUP($G535,county_facts!$A:$BB,21,FALSE)</f>
        <v>2.7</v>
      </c>
      <c r="Z535">
        <f>VLOOKUP($G535,county_facts!$A:$BB,22,FALSE)</f>
        <v>8.6999999999999993</v>
      </c>
      <c r="AA535">
        <f>VLOOKUP($G535,county_facts!$A:$BB,23,FALSE)</f>
        <v>89.5</v>
      </c>
      <c r="AB535">
        <f>VLOOKUP($G535,county_facts!$A:$BB,24,FALSE)</f>
        <v>20.8</v>
      </c>
      <c r="AC535">
        <f>VLOOKUP($G535,county_facts!$A:$BB,25,FALSE)</f>
        <v>1573</v>
      </c>
      <c r="AD535">
        <f>VLOOKUP($G535,county_facts!$A:$BB,26,FALSE)</f>
        <v>21.1</v>
      </c>
      <c r="AE535">
        <f>VLOOKUP($G535,county_facts!$A:$BB,27,FALSE)</f>
        <v>9540</v>
      </c>
      <c r="AF535">
        <f>VLOOKUP($G535,county_facts!$A:$BB,28,FALSE)</f>
        <v>75.7</v>
      </c>
      <c r="AG535">
        <f>VLOOKUP($G535,county_facts!$A:$BB,29,FALSE)</f>
        <v>14.2</v>
      </c>
      <c r="AH535">
        <f>VLOOKUP($G535,county_facts!$A:$BB,30,FALSE)</f>
        <v>121800</v>
      </c>
      <c r="AI535">
        <f>VLOOKUP($G535,county_facts!$A:$BB,31,FALSE)</f>
        <v>8948</v>
      </c>
      <c r="AJ535">
        <f>VLOOKUP($G535,county_facts!$A:$BB,32,FALSE)</f>
        <v>2.4</v>
      </c>
      <c r="AK535">
        <f>VLOOKUP($G535,county_facts!$A:$BB,33,FALSE)</f>
        <v>26459</v>
      </c>
      <c r="AL535">
        <f>VLOOKUP($G535,county_facts!$A:$BB,34,FALSE)</f>
        <v>54554</v>
      </c>
      <c r="AM535">
        <f>VLOOKUP($G535,county_facts!$A:$BB,35,FALSE)</f>
        <v>9.8000000000000007</v>
      </c>
      <c r="AN535">
        <f>VLOOKUP($G535,county_facts!$A:$BB,36,FALSE)</f>
        <v>705</v>
      </c>
      <c r="AO535">
        <f>VLOOKUP($G535,county_facts!$A:$BB,37,FALSE)</f>
        <v>6828</v>
      </c>
      <c r="AP535">
        <f>VLOOKUP($G535,county_facts!$A:$BB,38,FALSE)</f>
        <v>0.3</v>
      </c>
      <c r="AQ535">
        <f>VLOOKUP($G535,county_facts!$A:$BB,39,FALSE)</f>
        <v>1780</v>
      </c>
      <c r="AR535">
        <f>VLOOKUP($G535,county_facts!$A:$BB,40,FALSE)</f>
        <v>2559</v>
      </c>
      <c r="AS535">
        <f>VLOOKUP($G535,county_facts!$A:$BB,41,FALSE)</f>
        <v>0</v>
      </c>
      <c r="AT535">
        <f>VLOOKUP($G535,county_facts!$A:$BB,42,FALSE)</f>
        <v>0</v>
      </c>
      <c r="AU535">
        <f>VLOOKUP($G535,county_facts!$A:$BB,43,FALSE)</f>
        <v>0</v>
      </c>
      <c r="AV535">
        <f>VLOOKUP($G535,county_facts!$A:$BB,44,FALSE)</f>
        <v>0</v>
      </c>
      <c r="AW535">
        <f>VLOOKUP($G535,county_facts!$A:$BB,45,FALSE)</f>
        <v>0</v>
      </c>
      <c r="AX535">
        <f>VLOOKUP($G535,county_facts!$A:$BB,46,FALSE)</f>
        <v>15.9</v>
      </c>
      <c r="AY535">
        <f>VLOOKUP($G535,county_facts!$A:$BB,47,FALSE)</f>
        <v>0</v>
      </c>
      <c r="AZ535">
        <f>VLOOKUP($G535,county_facts!$A:$BB,48,FALSE)</f>
        <v>185719</v>
      </c>
      <c r="BA535">
        <f>VLOOKUP($G535,county_facts!$A:$BB,49,FALSE)</f>
        <v>195045</v>
      </c>
      <c r="BB535">
        <f>VLOOKUP($G535,county_facts!$A:$BB,50,FALSE)</f>
        <v>9221</v>
      </c>
      <c r="BC535">
        <f>VLOOKUP($G535,county_facts!$A:$BB,51,FALSE)</f>
        <v>114716</v>
      </c>
      <c r="BD535">
        <f>VLOOKUP($G535,county_facts!$A:$BB,52,FALSE)</f>
        <v>24</v>
      </c>
      <c r="BE535">
        <f>VLOOKUP($G535,county_facts!$A:$BB,53,FALSE)</f>
        <v>568.84</v>
      </c>
      <c r="BF535">
        <f>VLOOKUP($G535,county_facts!$A:$BB,54,FALSE)</f>
        <v>38.200000000000003</v>
      </c>
    </row>
    <row r="536" spans="1:58" x14ac:dyDescent="0.3">
      <c r="A536" t="s">
        <v>9</v>
      </c>
      <c r="B536" t="s">
        <v>251</v>
      </c>
      <c r="C536">
        <v>607</v>
      </c>
      <c r="D536" t="s">
        <v>245</v>
      </c>
      <c r="E536">
        <v>1120</v>
      </c>
      <c r="F536">
        <v>0.54196428600000002</v>
      </c>
      <c r="G536">
        <v>19181</v>
      </c>
      <c r="H536">
        <f>VLOOKUP($G536,county_facts!$A:$BB,4,FALSE)</f>
        <v>47956</v>
      </c>
      <c r="I536">
        <f>VLOOKUP($G536,county_facts!$A:$BB,5,FALSE)</f>
        <v>46228</v>
      </c>
      <c r="J536">
        <f>VLOOKUP($G536,county_facts!$A:$BB,6,FALSE)</f>
        <v>3.7</v>
      </c>
      <c r="K536">
        <f>VLOOKUP($G536,county_facts!$A:$BB,7,FALSE)</f>
        <v>46225</v>
      </c>
      <c r="L536">
        <f>VLOOKUP($G536,county_facts!$A:$BB,8,FALSE)</f>
        <v>6</v>
      </c>
      <c r="M536">
        <f>VLOOKUP($G536,county_facts!$A:$BB,9,FALSE)</f>
        <v>25.2</v>
      </c>
      <c r="N536">
        <f>VLOOKUP($G536,county_facts!$A:$BB,10,FALSE)</f>
        <v>14.9</v>
      </c>
      <c r="O536">
        <f>VLOOKUP($G536,county_facts!$A:$BB,11,FALSE)</f>
        <v>50.8</v>
      </c>
      <c r="P536">
        <f>VLOOKUP($G536,county_facts!$A:$BB,12,FALSE)</f>
        <v>97.2</v>
      </c>
      <c r="Q536">
        <f>VLOOKUP($G536,county_facts!$A:$BB,13,FALSE)</f>
        <v>0.7</v>
      </c>
      <c r="R536">
        <f>VLOOKUP($G536,county_facts!$A:$BB,14,FALSE)</f>
        <v>0.3</v>
      </c>
      <c r="S536">
        <f>VLOOKUP($G536,county_facts!$A:$BB,15,FALSE)</f>
        <v>0.6</v>
      </c>
      <c r="T536">
        <f>VLOOKUP($G536,county_facts!$A:$BB,16,FALSE)</f>
        <v>0.1</v>
      </c>
      <c r="U536">
        <f>VLOOKUP($G536,county_facts!$A:$BB,17,FALSE)</f>
        <v>1.1000000000000001</v>
      </c>
      <c r="V536">
        <f>VLOOKUP($G536,county_facts!$A:$BB,18,FALSE)</f>
        <v>2.5</v>
      </c>
      <c r="W536">
        <f>VLOOKUP($G536,county_facts!$A:$BB,19,FALSE)</f>
        <v>94.9</v>
      </c>
      <c r="X536">
        <f>VLOOKUP($G536,county_facts!$A:$BB,20,FALSE)</f>
        <v>85.2</v>
      </c>
      <c r="Y536">
        <f>VLOOKUP($G536,county_facts!$A:$BB,21,FALSE)</f>
        <v>1.2</v>
      </c>
      <c r="Z536">
        <f>VLOOKUP($G536,county_facts!$A:$BB,22,FALSE)</f>
        <v>2.2000000000000002</v>
      </c>
      <c r="AA536">
        <f>VLOOKUP($G536,county_facts!$A:$BB,23,FALSE)</f>
        <v>95.3</v>
      </c>
      <c r="AB536">
        <f>VLOOKUP($G536,county_facts!$A:$BB,24,FALSE)</f>
        <v>26.7</v>
      </c>
      <c r="AC536">
        <f>VLOOKUP($G536,county_facts!$A:$BB,25,FALSE)</f>
        <v>3826</v>
      </c>
      <c r="AD536">
        <f>VLOOKUP($G536,county_facts!$A:$BB,26,FALSE)</f>
        <v>24.8</v>
      </c>
      <c r="AE536">
        <f>VLOOKUP($G536,county_facts!$A:$BB,27,FALSE)</f>
        <v>19162</v>
      </c>
      <c r="AF536">
        <f>VLOOKUP($G536,county_facts!$A:$BB,28,FALSE)</f>
        <v>78.7</v>
      </c>
      <c r="AG536">
        <f>VLOOKUP($G536,county_facts!$A:$BB,29,FALSE)</f>
        <v>13.6</v>
      </c>
      <c r="AH536">
        <f>VLOOKUP($G536,county_facts!$A:$BB,30,FALSE)</f>
        <v>154100</v>
      </c>
      <c r="AI536">
        <f>VLOOKUP($G536,county_facts!$A:$BB,31,FALSE)</f>
        <v>17378</v>
      </c>
      <c r="AJ536">
        <f>VLOOKUP($G536,county_facts!$A:$BB,32,FALSE)</f>
        <v>2.58</v>
      </c>
      <c r="AK536">
        <f>VLOOKUP($G536,county_facts!$A:$BB,33,FALSE)</f>
        <v>29088</v>
      </c>
      <c r="AL536">
        <f>VLOOKUP($G536,county_facts!$A:$BB,34,FALSE)</f>
        <v>62535</v>
      </c>
      <c r="AM536">
        <f>VLOOKUP($G536,county_facts!$A:$BB,35,FALSE)</f>
        <v>7.3</v>
      </c>
      <c r="AN536">
        <f>VLOOKUP($G536,county_facts!$A:$BB,36,FALSE)</f>
        <v>773</v>
      </c>
      <c r="AO536">
        <f>VLOOKUP($G536,county_facts!$A:$BB,37,FALSE)</f>
        <v>7742</v>
      </c>
      <c r="AP536">
        <f>VLOOKUP($G536,county_facts!$A:$BB,38,FALSE)</f>
        <v>-1.4</v>
      </c>
      <c r="AQ536">
        <f>VLOOKUP($G536,county_facts!$A:$BB,39,FALSE)</f>
        <v>3431</v>
      </c>
      <c r="AR536">
        <f>VLOOKUP($G536,county_facts!$A:$BB,40,FALSE)</f>
        <v>4047</v>
      </c>
      <c r="AS536">
        <f>VLOOKUP($G536,county_facts!$A:$BB,41,FALSE)</f>
        <v>0</v>
      </c>
      <c r="AT536">
        <f>VLOOKUP($G536,county_facts!$A:$BB,42,FALSE)</f>
        <v>0</v>
      </c>
      <c r="AU536">
        <f>VLOOKUP($G536,county_facts!$A:$BB,43,FALSE)</f>
        <v>0</v>
      </c>
      <c r="AV536">
        <f>VLOOKUP($G536,county_facts!$A:$BB,44,FALSE)</f>
        <v>0</v>
      </c>
      <c r="AW536">
        <f>VLOOKUP($G536,county_facts!$A:$BB,45,FALSE)</f>
        <v>0</v>
      </c>
      <c r="AX536">
        <f>VLOOKUP($G536,county_facts!$A:$BB,46,FALSE)</f>
        <v>26</v>
      </c>
      <c r="AY536">
        <f>VLOOKUP($G536,county_facts!$A:$BB,47,FALSE)</f>
        <v>0</v>
      </c>
      <c r="AZ536">
        <f>VLOOKUP($G536,county_facts!$A:$BB,48,FALSE)</f>
        <v>628117</v>
      </c>
      <c r="BA536">
        <f>VLOOKUP($G536,county_facts!$A:$BB,49,FALSE)</f>
        <v>328428</v>
      </c>
      <c r="BB536">
        <f>VLOOKUP($G536,county_facts!$A:$BB,50,FALSE)</f>
        <v>7415</v>
      </c>
      <c r="BC536">
        <f>VLOOKUP($G536,county_facts!$A:$BB,51,FALSE)</f>
        <v>25116</v>
      </c>
      <c r="BD536">
        <f>VLOOKUP($G536,county_facts!$A:$BB,52,FALSE)</f>
        <v>360</v>
      </c>
      <c r="BE536">
        <f>VLOOKUP($G536,county_facts!$A:$BB,53,FALSE)</f>
        <v>569.83000000000004</v>
      </c>
      <c r="BF536">
        <f>VLOOKUP($G536,county_facts!$A:$BB,54,FALSE)</f>
        <v>81.099999999999994</v>
      </c>
    </row>
    <row r="537" spans="1:58" x14ac:dyDescent="0.3">
      <c r="A537" t="s">
        <v>6</v>
      </c>
      <c r="B537" t="s">
        <v>251</v>
      </c>
      <c r="C537">
        <v>513</v>
      </c>
      <c r="D537" t="s">
        <v>245</v>
      </c>
      <c r="E537">
        <v>1120</v>
      </c>
      <c r="F537">
        <v>0.45803571399999998</v>
      </c>
      <c r="G537">
        <v>19181</v>
      </c>
      <c r="H537">
        <f>VLOOKUP($G537,county_facts!$A:$BB,4,FALSE)</f>
        <v>47956</v>
      </c>
      <c r="I537">
        <f>VLOOKUP($G537,county_facts!$A:$BB,5,FALSE)</f>
        <v>46228</v>
      </c>
      <c r="J537">
        <f>VLOOKUP($G537,county_facts!$A:$BB,6,FALSE)</f>
        <v>3.7</v>
      </c>
      <c r="K537">
        <f>VLOOKUP($G537,county_facts!$A:$BB,7,FALSE)</f>
        <v>46225</v>
      </c>
      <c r="L537">
        <f>VLOOKUP($G537,county_facts!$A:$BB,8,FALSE)</f>
        <v>6</v>
      </c>
      <c r="M537">
        <f>VLOOKUP($G537,county_facts!$A:$BB,9,FALSE)</f>
        <v>25.2</v>
      </c>
      <c r="N537">
        <f>VLOOKUP($G537,county_facts!$A:$BB,10,FALSE)</f>
        <v>14.9</v>
      </c>
      <c r="O537">
        <f>VLOOKUP($G537,county_facts!$A:$BB,11,FALSE)</f>
        <v>50.8</v>
      </c>
      <c r="P537">
        <f>VLOOKUP($G537,county_facts!$A:$BB,12,FALSE)</f>
        <v>97.2</v>
      </c>
      <c r="Q537">
        <f>VLOOKUP($G537,county_facts!$A:$BB,13,FALSE)</f>
        <v>0.7</v>
      </c>
      <c r="R537">
        <f>VLOOKUP($G537,county_facts!$A:$BB,14,FALSE)</f>
        <v>0.3</v>
      </c>
      <c r="S537">
        <f>VLOOKUP($G537,county_facts!$A:$BB,15,FALSE)</f>
        <v>0.6</v>
      </c>
      <c r="T537">
        <f>VLOOKUP($G537,county_facts!$A:$BB,16,FALSE)</f>
        <v>0.1</v>
      </c>
      <c r="U537">
        <f>VLOOKUP($G537,county_facts!$A:$BB,17,FALSE)</f>
        <v>1.1000000000000001</v>
      </c>
      <c r="V537">
        <f>VLOOKUP($G537,county_facts!$A:$BB,18,FALSE)</f>
        <v>2.5</v>
      </c>
      <c r="W537">
        <f>VLOOKUP($G537,county_facts!$A:$BB,19,FALSE)</f>
        <v>94.9</v>
      </c>
      <c r="X537">
        <f>VLOOKUP($G537,county_facts!$A:$BB,20,FALSE)</f>
        <v>85.2</v>
      </c>
      <c r="Y537">
        <f>VLOOKUP($G537,county_facts!$A:$BB,21,FALSE)</f>
        <v>1.2</v>
      </c>
      <c r="Z537">
        <f>VLOOKUP($G537,county_facts!$A:$BB,22,FALSE)</f>
        <v>2.2000000000000002</v>
      </c>
      <c r="AA537">
        <f>VLOOKUP($G537,county_facts!$A:$BB,23,FALSE)</f>
        <v>95.3</v>
      </c>
      <c r="AB537">
        <f>VLOOKUP($G537,county_facts!$A:$BB,24,FALSE)</f>
        <v>26.7</v>
      </c>
      <c r="AC537">
        <f>VLOOKUP($G537,county_facts!$A:$BB,25,FALSE)</f>
        <v>3826</v>
      </c>
      <c r="AD537">
        <f>VLOOKUP($G537,county_facts!$A:$BB,26,FALSE)</f>
        <v>24.8</v>
      </c>
      <c r="AE537">
        <f>VLOOKUP($G537,county_facts!$A:$BB,27,FALSE)</f>
        <v>19162</v>
      </c>
      <c r="AF537">
        <f>VLOOKUP($G537,county_facts!$A:$BB,28,FALSE)</f>
        <v>78.7</v>
      </c>
      <c r="AG537">
        <f>VLOOKUP($G537,county_facts!$A:$BB,29,FALSE)</f>
        <v>13.6</v>
      </c>
      <c r="AH537">
        <f>VLOOKUP($G537,county_facts!$A:$BB,30,FALSE)</f>
        <v>154100</v>
      </c>
      <c r="AI537">
        <f>VLOOKUP($G537,county_facts!$A:$BB,31,FALSE)</f>
        <v>17378</v>
      </c>
      <c r="AJ537">
        <f>VLOOKUP($G537,county_facts!$A:$BB,32,FALSE)</f>
        <v>2.58</v>
      </c>
      <c r="AK537">
        <f>VLOOKUP($G537,county_facts!$A:$BB,33,FALSE)</f>
        <v>29088</v>
      </c>
      <c r="AL537">
        <f>VLOOKUP($G537,county_facts!$A:$BB,34,FALSE)</f>
        <v>62535</v>
      </c>
      <c r="AM537">
        <f>VLOOKUP($G537,county_facts!$A:$BB,35,FALSE)</f>
        <v>7.3</v>
      </c>
      <c r="AN537">
        <f>VLOOKUP($G537,county_facts!$A:$BB,36,FALSE)</f>
        <v>773</v>
      </c>
      <c r="AO537">
        <f>VLOOKUP($G537,county_facts!$A:$BB,37,FALSE)</f>
        <v>7742</v>
      </c>
      <c r="AP537">
        <f>VLOOKUP($G537,county_facts!$A:$BB,38,FALSE)</f>
        <v>-1.4</v>
      </c>
      <c r="AQ537">
        <f>VLOOKUP($G537,county_facts!$A:$BB,39,FALSE)</f>
        <v>3431</v>
      </c>
      <c r="AR537">
        <f>VLOOKUP($G537,county_facts!$A:$BB,40,FALSE)</f>
        <v>4047</v>
      </c>
      <c r="AS537">
        <f>VLOOKUP($G537,county_facts!$A:$BB,41,FALSE)</f>
        <v>0</v>
      </c>
      <c r="AT537">
        <f>VLOOKUP($G537,county_facts!$A:$BB,42,FALSE)</f>
        <v>0</v>
      </c>
      <c r="AU537">
        <f>VLOOKUP($G537,county_facts!$A:$BB,43,FALSE)</f>
        <v>0</v>
      </c>
      <c r="AV537">
        <f>VLOOKUP($G537,county_facts!$A:$BB,44,FALSE)</f>
        <v>0</v>
      </c>
      <c r="AW537">
        <f>VLOOKUP($G537,county_facts!$A:$BB,45,FALSE)</f>
        <v>0</v>
      </c>
      <c r="AX537">
        <f>VLOOKUP($G537,county_facts!$A:$BB,46,FALSE)</f>
        <v>26</v>
      </c>
      <c r="AY537">
        <f>VLOOKUP($G537,county_facts!$A:$BB,47,FALSE)</f>
        <v>0</v>
      </c>
      <c r="AZ537">
        <f>VLOOKUP($G537,county_facts!$A:$BB,48,FALSE)</f>
        <v>628117</v>
      </c>
      <c r="BA537">
        <f>VLOOKUP($G537,county_facts!$A:$BB,49,FALSE)</f>
        <v>328428</v>
      </c>
      <c r="BB537">
        <f>VLOOKUP($G537,county_facts!$A:$BB,50,FALSE)</f>
        <v>7415</v>
      </c>
      <c r="BC537">
        <f>VLOOKUP($G537,county_facts!$A:$BB,51,FALSE)</f>
        <v>25116</v>
      </c>
      <c r="BD537">
        <f>VLOOKUP($G537,county_facts!$A:$BB,52,FALSE)</f>
        <v>360</v>
      </c>
      <c r="BE537">
        <f>VLOOKUP($G537,county_facts!$A:$BB,53,FALSE)</f>
        <v>569.83000000000004</v>
      </c>
      <c r="BF537">
        <f>VLOOKUP($G537,county_facts!$A:$BB,54,FALSE)</f>
        <v>81.099999999999994</v>
      </c>
    </row>
    <row r="538" spans="1:58" x14ac:dyDescent="0.3">
      <c r="A538" t="s">
        <v>9</v>
      </c>
      <c r="B538" t="s">
        <v>252</v>
      </c>
      <c r="C538">
        <v>531</v>
      </c>
      <c r="D538" t="s">
        <v>245</v>
      </c>
      <c r="E538">
        <v>927</v>
      </c>
      <c r="F538">
        <v>0.57281553399999996</v>
      </c>
      <c r="G538">
        <v>19179</v>
      </c>
      <c r="H538">
        <f>VLOOKUP($G538,county_facts!$A:$BB,4,FALSE)</f>
        <v>35212</v>
      </c>
      <c r="I538">
        <f>VLOOKUP($G538,county_facts!$A:$BB,5,FALSE)</f>
        <v>35625</v>
      </c>
      <c r="J538">
        <f>VLOOKUP($G538,county_facts!$A:$BB,6,FALSE)</f>
        <v>-1.2</v>
      </c>
      <c r="K538">
        <f>VLOOKUP($G538,county_facts!$A:$BB,7,FALSE)</f>
        <v>35625</v>
      </c>
      <c r="L538">
        <f>VLOOKUP($G538,county_facts!$A:$BB,8,FALSE)</f>
        <v>6</v>
      </c>
      <c r="M538">
        <f>VLOOKUP($G538,county_facts!$A:$BB,9,FALSE)</f>
        <v>22.4</v>
      </c>
      <c r="N538">
        <f>VLOOKUP($G538,county_facts!$A:$BB,10,FALSE)</f>
        <v>17</v>
      </c>
      <c r="O538">
        <f>VLOOKUP($G538,county_facts!$A:$BB,11,FALSE)</f>
        <v>50.6</v>
      </c>
      <c r="P538">
        <f>VLOOKUP($G538,county_facts!$A:$BB,12,FALSE)</f>
        <v>94.4</v>
      </c>
      <c r="Q538">
        <f>VLOOKUP($G538,county_facts!$A:$BB,13,FALSE)</f>
        <v>2.2000000000000002</v>
      </c>
      <c r="R538">
        <f>VLOOKUP($G538,county_facts!$A:$BB,14,FALSE)</f>
        <v>0.8</v>
      </c>
      <c r="S538">
        <f>VLOOKUP($G538,county_facts!$A:$BB,15,FALSE)</f>
        <v>0.9</v>
      </c>
      <c r="T538">
        <f>VLOOKUP($G538,county_facts!$A:$BB,16,FALSE)</f>
        <v>0.2</v>
      </c>
      <c r="U538">
        <f>VLOOKUP($G538,county_facts!$A:$BB,17,FALSE)</f>
        <v>1.3</v>
      </c>
      <c r="V538">
        <f>VLOOKUP($G538,county_facts!$A:$BB,18,FALSE)</f>
        <v>10</v>
      </c>
      <c r="W538">
        <f>VLOOKUP($G538,county_facts!$A:$BB,19,FALSE)</f>
        <v>85.4</v>
      </c>
      <c r="X538">
        <f>VLOOKUP($G538,county_facts!$A:$BB,20,FALSE)</f>
        <v>84.9</v>
      </c>
      <c r="Y538">
        <f>VLOOKUP($G538,county_facts!$A:$BB,21,FALSE)</f>
        <v>6.8</v>
      </c>
      <c r="Z538">
        <f>VLOOKUP($G538,county_facts!$A:$BB,22,FALSE)</f>
        <v>10.5</v>
      </c>
      <c r="AA538">
        <f>VLOOKUP($G538,county_facts!$A:$BB,23,FALSE)</f>
        <v>84.6</v>
      </c>
      <c r="AB538">
        <f>VLOOKUP($G538,county_facts!$A:$BB,24,FALSE)</f>
        <v>16.2</v>
      </c>
      <c r="AC538">
        <f>VLOOKUP($G538,county_facts!$A:$BB,25,FALSE)</f>
        <v>2638</v>
      </c>
      <c r="AD538">
        <f>VLOOKUP($G538,county_facts!$A:$BB,26,FALSE)</f>
        <v>17.399999999999999</v>
      </c>
      <c r="AE538">
        <f>VLOOKUP($G538,county_facts!$A:$BB,27,FALSE)</f>
        <v>16019</v>
      </c>
      <c r="AF538">
        <f>VLOOKUP($G538,county_facts!$A:$BB,28,FALSE)</f>
        <v>72.8</v>
      </c>
      <c r="AG538">
        <f>VLOOKUP($G538,county_facts!$A:$BB,29,FALSE)</f>
        <v>14.4</v>
      </c>
      <c r="AH538">
        <f>VLOOKUP($G538,county_facts!$A:$BB,30,FALSE)</f>
        <v>78800</v>
      </c>
      <c r="AI538">
        <f>VLOOKUP($G538,county_facts!$A:$BB,31,FALSE)</f>
        <v>14534</v>
      </c>
      <c r="AJ538">
        <f>VLOOKUP($G538,county_facts!$A:$BB,32,FALSE)</f>
        <v>2.38</v>
      </c>
      <c r="AK538">
        <f>VLOOKUP($G538,county_facts!$A:$BB,33,FALSE)</f>
        <v>22699</v>
      </c>
      <c r="AL538">
        <f>VLOOKUP($G538,county_facts!$A:$BB,34,FALSE)</f>
        <v>41425</v>
      </c>
      <c r="AM538">
        <f>VLOOKUP($G538,county_facts!$A:$BB,35,FALSE)</f>
        <v>19.100000000000001</v>
      </c>
      <c r="AN538">
        <f>VLOOKUP($G538,county_facts!$A:$BB,36,FALSE)</f>
        <v>758</v>
      </c>
      <c r="AO538">
        <f>VLOOKUP($G538,county_facts!$A:$BB,37,FALSE)</f>
        <v>14912</v>
      </c>
      <c r="AP538">
        <f>VLOOKUP($G538,county_facts!$A:$BB,38,FALSE)</f>
        <v>4.9000000000000004</v>
      </c>
      <c r="AQ538">
        <f>VLOOKUP($G538,county_facts!$A:$BB,39,FALSE)</f>
        <v>1763</v>
      </c>
      <c r="AR538">
        <f>VLOOKUP($G538,county_facts!$A:$BB,40,FALSE)</f>
        <v>2850</v>
      </c>
      <c r="AS538">
        <f>VLOOKUP($G538,county_facts!$A:$BB,41,FALSE)</f>
        <v>0</v>
      </c>
      <c r="AT538">
        <f>VLOOKUP($G538,county_facts!$A:$BB,42,FALSE)</f>
        <v>0</v>
      </c>
      <c r="AU538">
        <f>VLOOKUP($G538,county_facts!$A:$BB,43,FALSE)</f>
        <v>0</v>
      </c>
      <c r="AV538">
        <f>VLOOKUP($G538,county_facts!$A:$BB,44,FALSE)</f>
        <v>0</v>
      </c>
      <c r="AW538">
        <f>VLOOKUP($G538,county_facts!$A:$BB,45,FALSE)</f>
        <v>0</v>
      </c>
      <c r="AX538">
        <f>VLOOKUP($G538,county_facts!$A:$BB,46,FALSE)</f>
        <v>19.100000000000001</v>
      </c>
      <c r="AY538">
        <f>VLOOKUP($G538,county_facts!$A:$BB,47,FALSE)</f>
        <v>1840383</v>
      </c>
      <c r="AZ538">
        <f>VLOOKUP($G538,county_facts!$A:$BB,48,FALSE)</f>
        <v>0</v>
      </c>
      <c r="BA538">
        <f>VLOOKUP($G538,county_facts!$A:$BB,49,FALSE)</f>
        <v>500711</v>
      </c>
      <c r="BB538">
        <f>VLOOKUP($G538,county_facts!$A:$BB,50,FALSE)</f>
        <v>14167</v>
      </c>
      <c r="BC538">
        <f>VLOOKUP($G538,county_facts!$A:$BB,51,FALSE)</f>
        <v>41514</v>
      </c>
      <c r="BD538">
        <f>VLOOKUP($G538,county_facts!$A:$BB,52,FALSE)</f>
        <v>22</v>
      </c>
      <c r="BE538">
        <f>VLOOKUP($G538,county_facts!$A:$BB,53,FALSE)</f>
        <v>431.83</v>
      </c>
      <c r="BF538">
        <f>VLOOKUP($G538,county_facts!$A:$BB,54,FALSE)</f>
        <v>82.5</v>
      </c>
    </row>
    <row r="539" spans="1:58" x14ac:dyDescent="0.3">
      <c r="A539" t="s">
        <v>6</v>
      </c>
      <c r="B539" t="s">
        <v>252</v>
      </c>
      <c r="C539">
        <v>396</v>
      </c>
      <c r="D539" t="s">
        <v>245</v>
      </c>
      <c r="E539">
        <v>927</v>
      </c>
      <c r="F539">
        <v>0.42718446599999998</v>
      </c>
      <c r="G539">
        <v>19179</v>
      </c>
      <c r="H539">
        <f>VLOOKUP($G539,county_facts!$A:$BB,4,FALSE)</f>
        <v>35212</v>
      </c>
      <c r="I539">
        <f>VLOOKUP($G539,county_facts!$A:$BB,5,FALSE)</f>
        <v>35625</v>
      </c>
      <c r="J539">
        <f>VLOOKUP($G539,county_facts!$A:$BB,6,FALSE)</f>
        <v>-1.2</v>
      </c>
      <c r="K539">
        <f>VLOOKUP($G539,county_facts!$A:$BB,7,FALSE)</f>
        <v>35625</v>
      </c>
      <c r="L539">
        <f>VLOOKUP($G539,county_facts!$A:$BB,8,FALSE)</f>
        <v>6</v>
      </c>
      <c r="M539">
        <f>VLOOKUP($G539,county_facts!$A:$BB,9,FALSE)</f>
        <v>22.4</v>
      </c>
      <c r="N539">
        <f>VLOOKUP($G539,county_facts!$A:$BB,10,FALSE)</f>
        <v>17</v>
      </c>
      <c r="O539">
        <f>VLOOKUP($G539,county_facts!$A:$BB,11,FALSE)</f>
        <v>50.6</v>
      </c>
      <c r="P539">
        <f>VLOOKUP($G539,county_facts!$A:$BB,12,FALSE)</f>
        <v>94.4</v>
      </c>
      <c r="Q539">
        <f>VLOOKUP($G539,county_facts!$A:$BB,13,FALSE)</f>
        <v>2.2000000000000002</v>
      </c>
      <c r="R539">
        <f>VLOOKUP($G539,county_facts!$A:$BB,14,FALSE)</f>
        <v>0.8</v>
      </c>
      <c r="S539">
        <f>VLOOKUP($G539,county_facts!$A:$BB,15,FALSE)</f>
        <v>0.9</v>
      </c>
      <c r="T539">
        <f>VLOOKUP($G539,county_facts!$A:$BB,16,FALSE)</f>
        <v>0.2</v>
      </c>
      <c r="U539">
        <f>VLOOKUP($G539,county_facts!$A:$BB,17,FALSE)</f>
        <v>1.3</v>
      </c>
      <c r="V539">
        <f>VLOOKUP($G539,county_facts!$A:$BB,18,FALSE)</f>
        <v>10</v>
      </c>
      <c r="W539">
        <f>VLOOKUP($G539,county_facts!$A:$BB,19,FALSE)</f>
        <v>85.4</v>
      </c>
      <c r="X539">
        <f>VLOOKUP($G539,county_facts!$A:$BB,20,FALSE)</f>
        <v>84.9</v>
      </c>
      <c r="Y539">
        <f>VLOOKUP($G539,county_facts!$A:$BB,21,FALSE)</f>
        <v>6.8</v>
      </c>
      <c r="Z539">
        <f>VLOOKUP($G539,county_facts!$A:$BB,22,FALSE)</f>
        <v>10.5</v>
      </c>
      <c r="AA539">
        <f>VLOOKUP($G539,county_facts!$A:$BB,23,FALSE)</f>
        <v>84.6</v>
      </c>
      <c r="AB539">
        <f>VLOOKUP($G539,county_facts!$A:$BB,24,FALSE)</f>
        <v>16.2</v>
      </c>
      <c r="AC539">
        <f>VLOOKUP($G539,county_facts!$A:$BB,25,FALSE)</f>
        <v>2638</v>
      </c>
      <c r="AD539">
        <f>VLOOKUP($G539,county_facts!$A:$BB,26,FALSE)</f>
        <v>17.399999999999999</v>
      </c>
      <c r="AE539">
        <f>VLOOKUP($G539,county_facts!$A:$BB,27,FALSE)</f>
        <v>16019</v>
      </c>
      <c r="AF539">
        <f>VLOOKUP($G539,county_facts!$A:$BB,28,FALSE)</f>
        <v>72.8</v>
      </c>
      <c r="AG539">
        <f>VLOOKUP($G539,county_facts!$A:$BB,29,FALSE)</f>
        <v>14.4</v>
      </c>
      <c r="AH539">
        <f>VLOOKUP($G539,county_facts!$A:$BB,30,FALSE)</f>
        <v>78800</v>
      </c>
      <c r="AI539">
        <f>VLOOKUP($G539,county_facts!$A:$BB,31,FALSE)</f>
        <v>14534</v>
      </c>
      <c r="AJ539">
        <f>VLOOKUP($G539,county_facts!$A:$BB,32,FALSE)</f>
        <v>2.38</v>
      </c>
      <c r="AK539">
        <f>VLOOKUP($G539,county_facts!$A:$BB,33,FALSE)</f>
        <v>22699</v>
      </c>
      <c r="AL539">
        <f>VLOOKUP($G539,county_facts!$A:$BB,34,FALSE)</f>
        <v>41425</v>
      </c>
      <c r="AM539">
        <f>VLOOKUP($G539,county_facts!$A:$BB,35,FALSE)</f>
        <v>19.100000000000001</v>
      </c>
      <c r="AN539">
        <f>VLOOKUP($G539,county_facts!$A:$BB,36,FALSE)</f>
        <v>758</v>
      </c>
      <c r="AO539">
        <f>VLOOKUP($G539,county_facts!$A:$BB,37,FALSE)</f>
        <v>14912</v>
      </c>
      <c r="AP539">
        <f>VLOOKUP($G539,county_facts!$A:$BB,38,FALSE)</f>
        <v>4.9000000000000004</v>
      </c>
      <c r="AQ539">
        <f>VLOOKUP($G539,county_facts!$A:$BB,39,FALSE)</f>
        <v>1763</v>
      </c>
      <c r="AR539">
        <f>VLOOKUP($G539,county_facts!$A:$BB,40,FALSE)</f>
        <v>2850</v>
      </c>
      <c r="AS539">
        <f>VLOOKUP($G539,county_facts!$A:$BB,41,FALSE)</f>
        <v>0</v>
      </c>
      <c r="AT539">
        <f>VLOOKUP($G539,county_facts!$A:$BB,42,FALSE)</f>
        <v>0</v>
      </c>
      <c r="AU539">
        <f>VLOOKUP($G539,county_facts!$A:$BB,43,FALSE)</f>
        <v>0</v>
      </c>
      <c r="AV539">
        <f>VLOOKUP($G539,county_facts!$A:$BB,44,FALSE)</f>
        <v>0</v>
      </c>
      <c r="AW539">
        <f>VLOOKUP($G539,county_facts!$A:$BB,45,FALSE)</f>
        <v>0</v>
      </c>
      <c r="AX539">
        <f>VLOOKUP($G539,county_facts!$A:$BB,46,FALSE)</f>
        <v>19.100000000000001</v>
      </c>
      <c r="AY539">
        <f>VLOOKUP($G539,county_facts!$A:$BB,47,FALSE)</f>
        <v>1840383</v>
      </c>
      <c r="AZ539">
        <f>VLOOKUP($G539,county_facts!$A:$BB,48,FALSE)</f>
        <v>0</v>
      </c>
      <c r="BA539">
        <f>VLOOKUP($G539,county_facts!$A:$BB,49,FALSE)</f>
        <v>500711</v>
      </c>
      <c r="BB539">
        <f>VLOOKUP($G539,county_facts!$A:$BB,50,FALSE)</f>
        <v>14167</v>
      </c>
      <c r="BC539">
        <f>VLOOKUP($G539,county_facts!$A:$BB,51,FALSE)</f>
        <v>41514</v>
      </c>
      <c r="BD539">
        <f>VLOOKUP($G539,county_facts!$A:$BB,52,FALSE)</f>
        <v>22</v>
      </c>
      <c r="BE539">
        <f>VLOOKUP($G539,county_facts!$A:$BB,53,FALSE)</f>
        <v>431.83</v>
      </c>
      <c r="BF539">
        <f>VLOOKUP($G539,county_facts!$A:$BB,54,FALSE)</f>
        <v>82.5</v>
      </c>
    </row>
    <row r="540" spans="1:58" x14ac:dyDescent="0.3">
      <c r="A540" t="s">
        <v>9</v>
      </c>
      <c r="B540" t="s">
        <v>77</v>
      </c>
      <c r="C540">
        <v>70</v>
      </c>
      <c r="D540" t="s">
        <v>245</v>
      </c>
      <c r="E540">
        <v>120</v>
      </c>
      <c r="F540">
        <v>0.58333333300000001</v>
      </c>
      <c r="G540">
        <v>19177</v>
      </c>
      <c r="H540">
        <f>VLOOKUP($G540,county_facts!$A:$BB,4,FALSE)</f>
        <v>7468</v>
      </c>
      <c r="I540">
        <f>VLOOKUP($G540,county_facts!$A:$BB,5,FALSE)</f>
        <v>7570</v>
      </c>
      <c r="J540">
        <f>VLOOKUP($G540,county_facts!$A:$BB,6,FALSE)</f>
        <v>-1.3</v>
      </c>
      <c r="K540">
        <f>VLOOKUP($G540,county_facts!$A:$BB,7,FALSE)</f>
        <v>7570</v>
      </c>
      <c r="L540">
        <f>VLOOKUP($G540,county_facts!$A:$BB,8,FALSE)</f>
        <v>6.7</v>
      </c>
      <c r="M540">
        <f>VLOOKUP($G540,county_facts!$A:$BB,9,FALSE)</f>
        <v>23.3</v>
      </c>
      <c r="N540">
        <f>VLOOKUP($G540,county_facts!$A:$BB,10,FALSE)</f>
        <v>20.8</v>
      </c>
      <c r="O540">
        <f>VLOOKUP($G540,county_facts!$A:$BB,11,FALSE)</f>
        <v>49.2</v>
      </c>
      <c r="P540">
        <f>VLOOKUP($G540,county_facts!$A:$BB,12,FALSE)</f>
        <v>98.1</v>
      </c>
      <c r="Q540">
        <f>VLOOKUP($G540,county_facts!$A:$BB,13,FALSE)</f>
        <v>0.3</v>
      </c>
      <c r="R540">
        <f>VLOOKUP($G540,county_facts!$A:$BB,14,FALSE)</f>
        <v>0.2</v>
      </c>
      <c r="S540">
        <f>VLOOKUP($G540,county_facts!$A:$BB,15,FALSE)</f>
        <v>0.5</v>
      </c>
      <c r="T540">
        <f>VLOOKUP($G540,county_facts!$A:$BB,16,FALSE)</f>
        <v>0</v>
      </c>
      <c r="U540">
        <f>VLOOKUP($G540,county_facts!$A:$BB,17,FALSE)</f>
        <v>0.9</v>
      </c>
      <c r="V540">
        <f>VLOOKUP($G540,county_facts!$A:$BB,18,FALSE)</f>
        <v>1.3</v>
      </c>
      <c r="W540">
        <f>VLOOKUP($G540,county_facts!$A:$BB,19,FALSE)</f>
        <v>96.9</v>
      </c>
      <c r="X540">
        <f>VLOOKUP($G540,county_facts!$A:$BB,20,FALSE)</f>
        <v>89.4</v>
      </c>
      <c r="Y540">
        <f>VLOOKUP($G540,county_facts!$A:$BB,21,FALSE)</f>
        <v>0.8</v>
      </c>
      <c r="Z540">
        <f>VLOOKUP($G540,county_facts!$A:$BB,22,FALSE)</f>
        <v>5.2</v>
      </c>
      <c r="AA540">
        <f>VLOOKUP($G540,county_facts!$A:$BB,23,FALSE)</f>
        <v>87.2</v>
      </c>
      <c r="AB540">
        <f>VLOOKUP($G540,county_facts!$A:$BB,24,FALSE)</f>
        <v>14.4</v>
      </c>
      <c r="AC540">
        <f>VLOOKUP($G540,county_facts!$A:$BB,25,FALSE)</f>
        <v>668</v>
      </c>
      <c r="AD540">
        <f>VLOOKUP($G540,county_facts!$A:$BB,26,FALSE)</f>
        <v>23.4</v>
      </c>
      <c r="AE540">
        <f>VLOOKUP($G540,county_facts!$A:$BB,27,FALSE)</f>
        <v>3623</v>
      </c>
      <c r="AF540">
        <f>VLOOKUP($G540,county_facts!$A:$BB,28,FALSE)</f>
        <v>85.8</v>
      </c>
      <c r="AG540">
        <f>VLOOKUP($G540,county_facts!$A:$BB,29,FALSE)</f>
        <v>6.1</v>
      </c>
      <c r="AH540">
        <f>VLOOKUP($G540,county_facts!$A:$BB,30,FALSE)</f>
        <v>69700</v>
      </c>
      <c r="AI540">
        <f>VLOOKUP($G540,county_facts!$A:$BB,31,FALSE)</f>
        <v>3023</v>
      </c>
      <c r="AJ540">
        <f>VLOOKUP($G540,county_facts!$A:$BB,32,FALSE)</f>
        <v>2.4500000000000002</v>
      </c>
      <c r="AK540">
        <f>VLOOKUP($G540,county_facts!$A:$BB,33,FALSE)</f>
        <v>21368</v>
      </c>
      <c r="AL540">
        <f>VLOOKUP($G540,county_facts!$A:$BB,34,FALSE)</f>
        <v>43181</v>
      </c>
      <c r="AM540">
        <f>VLOOKUP($G540,county_facts!$A:$BB,35,FALSE)</f>
        <v>16.5</v>
      </c>
      <c r="AN540">
        <f>VLOOKUP($G540,county_facts!$A:$BB,36,FALSE)</f>
        <v>155</v>
      </c>
      <c r="AO540">
        <f>VLOOKUP($G540,county_facts!$A:$BB,37,FALSE)</f>
        <v>1859</v>
      </c>
      <c r="AP540">
        <f>VLOOKUP($G540,county_facts!$A:$BB,38,FALSE)</f>
        <v>-5.8</v>
      </c>
      <c r="AQ540">
        <f>VLOOKUP($G540,county_facts!$A:$BB,39,FALSE)</f>
        <v>660</v>
      </c>
      <c r="AR540">
        <f>VLOOKUP($G540,county_facts!$A:$BB,40,FALSE)</f>
        <v>0</v>
      </c>
      <c r="AS540">
        <f>VLOOKUP($G540,county_facts!$A:$BB,41,FALSE)</f>
        <v>0</v>
      </c>
      <c r="AT540">
        <f>VLOOKUP($G540,county_facts!$A:$BB,42,FALSE)</f>
        <v>0</v>
      </c>
      <c r="AU540">
        <f>VLOOKUP($G540,county_facts!$A:$BB,43,FALSE)</f>
        <v>0</v>
      </c>
      <c r="AV540">
        <f>VLOOKUP($G540,county_facts!$A:$BB,44,FALSE)</f>
        <v>0</v>
      </c>
      <c r="AW540">
        <f>VLOOKUP($G540,county_facts!$A:$BB,45,FALSE)</f>
        <v>0</v>
      </c>
      <c r="AX540">
        <f>VLOOKUP($G540,county_facts!$A:$BB,46,FALSE)</f>
        <v>0</v>
      </c>
      <c r="AY540">
        <f>VLOOKUP($G540,county_facts!$A:$BB,47,FALSE)</f>
        <v>0</v>
      </c>
      <c r="AZ540">
        <f>VLOOKUP($G540,county_facts!$A:$BB,48,FALSE)</f>
        <v>0</v>
      </c>
      <c r="BA540">
        <f>VLOOKUP($G540,county_facts!$A:$BB,49,FALSE)</f>
        <v>36920</v>
      </c>
      <c r="BB540">
        <f>VLOOKUP($G540,county_facts!$A:$BB,50,FALSE)</f>
        <v>4810</v>
      </c>
      <c r="BC540">
        <f>VLOOKUP($G540,county_facts!$A:$BB,51,FALSE)</f>
        <v>0</v>
      </c>
      <c r="BD540">
        <f>VLOOKUP($G540,county_facts!$A:$BB,52,FALSE)</f>
        <v>0</v>
      </c>
      <c r="BE540">
        <f>VLOOKUP($G540,county_facts!$A:$BB,53,FALSE)</f>
        <v>484.79</v>
      </c>
      <c r="BF540">
        <f>VLOOKUP($G540,county_facts!$A:$BB,54,FALSE)</f>
        <v>15.6</v>
      </c>
    </row>
    <row r="541" spans="1:58" x14ac:dyDescent="0.3">
      <c r="A541" t="s">
        <v>6</v>
      </c>
      <c r="B541" t="s">
        <v>77</v>
      </c>
      <c r="C541">
        <v>50</v>
      </c>
      <c r="D541" t="s">
        <v>245</v>
      </c>
      <c r="E541">
        <v>120</v>
      </c>
      <c r="F541">
        <v>0.41666666699999999</v>
      </c>
      <c r="G541">
        <v>19177</v>
      </c>
      <c r="H541">
        <f>VLOOKUP($G541,county_facts!$A:$BB,4,FALSE)</f>
        <v>7468</v>
      </c>
      <c r="I541">
        <f>VLOOKUP($G541,county_facts!$A:$BB,5,FALSE)</f>
        <v>7570</v>
      </c>
      <c r="J541">
        <f>VLOOKUP($G541,county_facts!$A:$BB,6,FALSE)</f>
        <v>-1.3</v>
      </c>
      <c r="K541">
        <f>VLOOKUP($G541,county_facts!$A:$BB,7,FALSE)</f>
        <v>7570</v>
      </c>
      <c r="L541">
        <f>VLOOKUP($G541,county_facts!$A:$BB,8,FALSE)</f>
        <v>6.7</v>
      </c>
      <c r="M541">
        <f>VLOOKUP($G541,county_facts!$A:$BB,9,FALSE)</f>
        <v>23.3</v>
      </c>
      <c r="N541">
        <f>VLOOKUP($G541,county_facts!$A:$BB,10,FALSE)</f>
        <v>20.8</v>
      </c>
      <c r="O541">
        <f>VLOOKUP($G541,county_facts!$A:$BB,11,FALSE)</f>
        <v>49.2</v>
      </c>
      <c r="P541">
        <f>VLOOKUP($G541,county_facts!$A:$BB,12,FALSE)</f>
        <v>98.1</v>
      </c>
      <c r="Q541">
        <f>VLOOKUP($G541,county_facts!$A:$BB,13,FALSE)</f>
        <v>0.3</v>
      </c>
      <c r="R541">
        <f>VLOOKUP($G541,county_facts!$A:$BB,14,FALSE)</f>
        <v>0.2</v>
      </c>
      <c r="S541">
        <f>VLOOKUP($G541,county_facts!$A:$BB,15,FALSE)</f>
        <v>0.5</v>
      </c>
      <c r="T541">
        <f>VLOOKUP($G541,county_facts!$A:$BB,16,FALSE)</f>
        <v>0</v>
      </c>
      <c r="U541">
        <f>VLOOKUP($G541,county_facts!$A:$BB,17,FALSE)</f>
        <v>0.9</v>
      </c>
      <c r="V541">
        <f>VLOOKUP($G541,county_facts!$A:$BB,18,FALSE)</f>
        <v>1.3</v>
      </c>
      <c r="W541">
        <f>VLOOKUP($G541,county_facts!$A:$BB,19,FALSE)</f>
        <v>96.9</v>
      </c>
      <c r="X541">
        <f>VLOOKUP($G541,county_facts!$A:$BB,20,FALSE)</f>
        <v>89.4</v>
      </c>
      <c r="Y541">
        <f>VLOOKUP($G541,county_facts!$A:$BB,21,FALSE)</f>
        <v>0.8</v>
      </c>
      <c r="Z541">
        <f>VLOOKUP($G541,county_facts!$A:$BB,22,FALSE)</f>
        <v>5.2</v>
      </c>
      <c r="AA541">
        <f>VLOOKUP($G541,county_facts!$A:$BB,23,FALSE)</f>
        <v>87.2</v>
      </c>
      <c r="AB541">
        <f>VLOOKUP($G541,county_facts!$A:$BB,24,FALSE)</f>
        <v>14.4</v>
      </c>
      <c r="AC541">
        <f>VLOOKUP($G541,county_facts!$A:$BB,25,FALSE)</f>
        <v>668</v>
      </c>
      <c r="AD541">
        <f>VLOOKUP($G541,county_facts!$A:$BB,26,FALSE)</f>
        <v>23.4</v>
      </c>
      <c r="AE541">
        <f>VLOOKUP($G541,county_facts!$A:$BB,27,FALSE)</f>
        <v>3623</v>
      </c>
      <c r="AF541">
        <f>VLOOKUP($G541,county_facts!$A:$BB,28,FALSE)</f>
        <v>85.8</v>
      </c>
      <c r="AG541">
        <f>VLOOKUP($G541,county_facts!$A:$BB,29,FALSE)</f>
        <v>6.1</v>
      </c>
      <c r="AH541">
        <f>VLOOKUP($G541,county_facts!$A:$BB,30,FALSE)</f>
        <v>69700</v>
      </c>
      <c r="AI541">
        <f>VLOOKUP($G541,county_facts!$A:$BB,31,FALSE)</f>
        <v>3023</v>
      </c>
      <c r="AJ541">
        <f>VLOOKUP($G541,county_facts!$A:$BB,32,FALSE)</f>
        <v>2.4500000000000002</v>
      </c>
      <c r="AK541">
        <f>VLOOKUP($G541,county_facts!$A:$BB,33,FALSE)</f>
        <v>21368</v>
      </c>
      <c r="AL541">
        <f>VLOOKUP($G541,county_facts!$A:$BB,34,FALSE)</f>
        <v>43181</v>
      </c>
      <c r="AM541">
        <f>VLOOKUP($G541,county_facts!$A:$BB,35,FALSE)</f>
        <v>16.5</v>
      </c>
      <c r="AN541">
        <f>VLOOKUP($G541,county_facts!$A:$BB,36,FALSE)</f>
        <v>155</v>
      </c>
      <c r="AO541">
        <f>VLOOKUP($G541,county_facts!$A:$BB,37,FALSE)</f>
        <v>1859</v>
      </c>
      <c r="AP541">
        <f>VLOOKUP($G541,county_facts!$A:$BB,38,FALSE)</f>
        <v>-5.8</v>
      </c>
      <c r="AQ541">
        <f>VLOOKUP($G541,county_facts!$A:$BB,39,FALSE)</f>
        <v>660</v>
      </c>
      <c r="AR541">
        <f>VLOOKUP($G541,county_facts!$A:$BB,40,FALSE)</f>
        <v>0</v>
      </c>
      <c r="AS541">
        <f>VLOOKUP($G541,county_facts!$A:$BB,41,FALSE)</f>
        <v>0</v>
      </c>
      <c r="AT541">
        <f>VLOOKUP($G541,county_facts!$A:$BB,42,FALSE)</f>
        <v>0</v>
      </c>
      <c r="AU541">
        <f>VLOOKUP($G541,county_facts!$A:$BB,43,FALSE)</f>
        <v>0</v>
      </c>
      <c r="AV541">
        <f>VLOOKUP($G541,county_facts!$A:$BB,44,FALSE)</f>
        <v>0</v>
      </c>
      <c r="AW541">
        <f>VLOOKUP($G541,county_facts!$A:$BB,45,FALSE)</f>
        <v>0</v>
      </c>
      <c r="AX541">
        <f>VLOOKUP($G541,county_facts!$A:$BB,46,FALSE)</f>
        <v>0</v>
      </c>
      <c r="AY541">
        <f>VLOOKUP($G541,county_facts!$A:$BB,47,FALSE)</f>
        <v>0</v>
      </c>
      <c r="AZ541">
        <f>VLOOKUP($G541,county_facts!$A:$BB,48,FALSE)</f>
        <v>0</v>
      </c>
      <c r="BA541">
        <f>VLOOKUP($G541,county_facts!$A:$BB,49,FALSE)</f>
        <v>36920</v>
      </c>
      <c r="BB541">
        <f>VLOOKUP($G541,county_facts!$A:$BB,50,FALSE)</f>
        <v>4810</v>
      </c>
      <c r="BC541">
        <f>VLOOKUP($G541,county_facts!$A:$BB,51,FALSE)</f>
        <v>0</v>
      </c>
      <c r="BD541">
        <f>VLOOKUP($G541,county_facts!$A:$BB,52,FALSE)</f>
        <v>0</v>
      </c>
      <c r="BE541">
        <f>VLOOKUP($G541,county_facts!$A:$BB,53,FALSE)</f>
        <v>484.79</v>
      </c>
      <c r="BF541">
        <f>VLOOKUP($G541,county_facts!$A:$BB,54,FALSE)</f>
        <v>15.6</v>
      </c>
    </row>
    <row r="542" spans="1:58" x14ac:dyDescent="0.3">
      <c r="A542" t="s">
        <v>9</v>
      </c>
      <c r="B542" t="s">
        <v>78</v>
      </c>
      <c r="C542">
        <v>195</v>
      </c>
      <c r="D542" t="s">
        <v>245</v>
      </c>
      <c r="E542">
        <v>270</v>
      </c>
      <c r="F542">
        <v>0.72222222199999997</v>
      </c>
      <c r="G542">
        <v>19175</v>
      </c>
      <c r="H542">
        <f>VLOOKUP($G542,county_facts!$A:$BB,4,FALSE)</f>
        <v>12516</v>
      </c>
      <c r="I542">
        <f>VLOOKUP($G542,county_facts!$A:$BB,5,FALSE)</f>
        <v>12534</v>
      </c>
      <c r="J542">
        <f>VLOOKUP($G542,county_facts!$A:$BB,6,FALSE)</f>
        <v>-0.1</v>
      </c>
      <c r="K542">
        <f>VLOOKUP($G542,county_facts!$A:$BB,7,FALSE)</f>
        <v>12534</v>
      </c>
      <c r="L542">
        <f>VLOOKUP($G542,county_facts!$A:$BB,8,FALSE)</f>
        <v>6.1</v>
      </c>
      <c r="M542">
        <f>VLOOKUP($G542,county_facts!$A:$BB,9,FALSE)</f>
        <v>23.1</v>
      </c>
      <c r="N542">
        <f>VLOOKUP($G542,county_facts!$A:$BB,10,FALSE)</f>
        <v>18.899999999999999</v>
      </c>
      <c r="O542">
        <f>VLOOKUP($G542,county_facts!$A:$BB,11,FALSE)</f>
        <v>51.3</v>
      </c>
      <c r="P542">
        <f>VLOOKUP($G542,county_facts!$A:$BB,12,FALSE)</f>
        <v>97.1</v>
      </c>
      <c r="Q542">
        <f>VLOOKUP($G542,county_facts!$A:$BB,13,FALSE)</f>
        <v>1</v>
      </c>
      <c r="R542">
        <f>VLOOKUP($G542,county_facts!$A:$BB,14,FALSE)</f>
        <v>0.3</v>
      </c>
      <c r="S542">
        <f>VLOOKUP($G542,county_facts!$A:$BB,15,FALSE)</f>
        <v>0.6</v>
      </c>
      <c r="T542">
        <f>VLOOKUP($G542,county_facts!$A:$BB,16,FALSE)</f>
        <v>0</v>
      </c>
      <c r="U542">
        <f>VLOOKUP($G542,county_facts!$A:$BB,17,FALSE)</f>
        <v>1</v>
      </c>
      <c r="V542">
        <f>VLOOKUP($G542,county_facts!$A:$BB,18,FALSE)</f>
        <v>2.8</v>
      </c>
      <c r="W542">
        <f>VLOOKUP($G542,county_facts!$A:$BB,19,FALSE)</f>
        <v>94.6</v>
      </c>
      <c r="X542">
        <f>VLOOKUP($G542,county_facts!$A:$BB,20,FALSE)</f>
        <v>88.7</v>
      </c>
      <c r="Y542">
        <f>VLOOKUP($G542,county_facts!$A:$BB,21,FALSE)</f>
        <v>1</v>
      </c>
      <c r="Z542">
        <f>VLOOKUP($G542,county_facts!$A:$BB,22,FALSE)</f>
        <v>2</v>
      </c>
      <c r="AA542">
        <f>VLOOKUP($G542,county_facts!$A:$BB,23,FALSE)</f>
        <v>91.5</v>
      </c>
      <c r="AB542">
        <f>VLOOKUP($G542,county_facts!$A:$BB,24,FALSE)</f>
        <v>16.5</v>
      </c>
      <c r="AC542">
        <f>VLOOKUP($G542,county_facts!$A:$BB,25,FALSE)</f>
        <v>1014</v>
      </c>
      <c r="AD542">
        <f>VLOOKUP($G542,county_facts!$A:$BB,26,FALSE)</f>
        <v>15</v>
      </c>
      <c r="AE542">
        <f>VLOOKUP($G542,county_facts!$A:$BB,27,FALSE)</f>
        <v>5907</v>
      </c>
      <c r="AF542">
        <f>VLOOKUP($G542,county_facts!$A:$BB,28,FALSE)</f>
        <v>73.2</v>
      </c>
      <c r="AG542">
        <f>VLOOKUP($G542,county_facts!$A:$BB,29,FALSE)</f>
        <v>12</v>
      </c>
      <c r="AH542">
        <f>VLOOKUP($G542,county_facts!$A:$BB,30,FALSE)</f>
        <v>91600</v>
      </c>
      <c r="AI542">
        <f>VLOOKUP($G542,county_facts!$A:$BB,31,FALSE)</f>
        <v>5339</v>
      </c>
      <c r="AJ542">
        <f>VLOOKUP($G542,county_facts!$A:$BB,32,FALSE)</f>
        <v>2.29</v>
      </c>
      <c r="AK542">
        <f>VLOOKUP($G542,county_facts!$A:$BB,33,FALSE)</f>
        <v>23007</v>
      </c>
      <c r="AL542">
        <f>VLOOKUP($G542,county_facts!$A:$BB,34,FALSE)</f>
        <v>44838</v>
      </c>
      <c r="AM542">
        <f>VLOOKUP($G542,county_facts!$A:$BB,35,FALSE)</f>
        <v>16.100000000000001</v>
      </c>
      <c r="AN542">
        <f>VLOOKUP($G542,county_facts!$A:$BB,36,FALSE)</f>
        <v>334</v>
      </c>
      <c r="AO542">
        <f>VLOOKUP($G542,county_facts!$A:$BB,37,FALSE)</f>
        <v>5025</v>
      </c>
      <c r="AP542">
        <f>VLOOKUP($G542,county_facts!$A:$BB,38,FALSE)</f>
        <v>-6.8</v>
      </c>
      <c r="AQ542">
        <f>VLOOKUP($G542,county_facts!$A:$BB,39,FALSE)</f>
        <v>800</v>
      </c>
      <c r="AR542">
        <f>VLOOKUP($G542,county_facts!$A:$BB,40,FALSE)</f>
        <v>0</v>
      </c>
      <c r="AS542">
        <f>VLOOKUP($G542,county_facts!$A:$BB,41,FALSE)</f>
        <v>0</v>
      </c>
      <c r="AT542">
        <f>VLOOKUP($G542,county_facts!$A:$BB,42,FALSE)</f>
        <v>0</v>
      </c>
      <c r="AU542">
        <f>VLOOKUP($G542,county_facts!$A:$BB,43,FALSE)</f>
        <v>0</v>
      </c>
      <c r="AV542">
        <f>VLOOKUP($G542,county_facts!$A:$BB,44,FALSE)</f>
        <v>0</v>
      </c>
      <c r="AW542">
        <f>VLOOKUP($G542,county_facts!$A:$BB,45,FALSE)</f>
        <v>0</v>
      </c>
      <c r="AX542">
        <f>VLOOKUP($G542,county_facts!$A:$BB,46,FALSE)</f>
        <v>0</v>
      </c>
      <c r="AY542">
        <f>VLOOKUP($G542,county_facts!$A:$BB,47,FALSE)</f>
        <v>214327</v>
      </c>
      <c r="AZ542">
        <f>VLOOKUP($G542,county_facts!$A:$BB,48,FALSE)</f>
        <v>384667</v>
      </c>
      <c r="BA542">
        <f>VLOOKUP($G542,county_facts!$A:$BB,49,FALSE)</f>
        <v>153754</v>
      </c>
      <c r="BB542">
        <f>VLOOKUP($G542,county_facts!$A:$BB,50,FALSE)</f>
        <v>12759</v>
      </c>
      <c r="BC542">
        <f>VLOOKUP($G542,county_facts!$A:$BB,51,FALSE)</f>
        <v>11160</v>
      </c>
      <c r="BD542">
        <f>VLOOKUP($G542,county_facts!$A:$BB,52,FALSE)</f>
        <v>7</v>
      </c>
      <c r="BE542">
        <f>VLOOKUP($G542,county_facts!$A:$BB,53,FALSE)</f>
        <v>423.65</v>
      </c>
      <c r="BF542">
        <f>VLOOKUP($G542,county_facts!$A:$BB,54,FALSE)</f>
        <v>29.6</v>
      </c>
    </row>
    <row r="543" spans="1:58" x14ac:dyDescent="0.3">
      <c r="A543" t="s">
        <v>6</v>
      </c>
      <c r="B543" t="s">
        <v>78</v>
      </c>
      <c r="C543">
        <v>75</v>
      </c>
      <c r="D543" t="s">
        <v>245</v>
      </c>
      <c r="E543">
        <v>270</v>
      </c>
      <c r="F543">
        <v>0.27777777799999998</v>
      </c>
      <c r="G543">
        <v>19175</v>
      </c>
      <c r="H543">
        <f>VLOOKUP($G543,county_facts!$A:$BB,4,FALSE)</f>
        <v>12516</v>
      </c>
      <c r="I543">
        <f>VLOOKUP($G543,county_facts!$A:$BB,5,FALSE)</f>
        <v>12534</v>
      </c>
      <c r="J543">
        <f>VLOOKUP($G543,county_facts!$A:$BB,6,FALSE)</f>
        <v>-0.1</v>
      </c>
      <c r="K543">
        <f>VLOOKUP($G543,county_facts!$A:$BB,7,FALSE)</f>
        <v>12534</v>
      </c>
      <c r="L543">
        <f>VLOOKUP($G543,county_facts!$A:$BB,8,FALSE)</f>
        <v>6.1</v>
      </c>
      <c r="M543">
        <f>VLOOKUP($G543,county_facts!$A:$BB,9,FALSE)</f>
        <v>23.1</v>
      </c>
      <c r="N543">
        <f>VLOOKUP($G543,county_facts!$A:$BB,10,FALSE)</f>
        <v>18.899999999999999</v>
      </c>
      <c r="O543">
        <f>VLOOKUP($G543,county_facts!$A:$BB,11,FALSE)</f>
        <v>51.3</v>
      </c>
      <c r="P543">
        <f>VLOOKUP($G543,county_facts!$A:$BB,12,FALSE)</f>
        <v>97.1</v>
      </c>
      <c r="Q543">
        <f>VLOOKUP($G543,county_facts!$A:$BB,13,FALSE)</f>
        <v>1</v>
      </c>
      <c r="R543">
        <f>VLOOKUP($G543,county_facts!$A:$BB,14,FALSE)</f>
        <v>0.3</v>
      </c>
      <c r="S543">
        <f>VLOOKUP($G543,county_facts!$A:$BB,15,FALSE)</f>
        <v>0.6</v>
      </c>
      <c r="T543">
        <f>VLOOKUP($G543,county_facts!$A:$BB,16,FALSE)</f>
        <v>0</v>
      </c>
      <c r="U543">
        <f>VLOOKUP($G543,county_facts!$A:$BB,17,FALSE)</f>
        <v>1</v>
      </c>
      <c r="V543">
        <f>VLOOKUP($G543,county_facts!$A:$BB,18,FALSE)</f>
        <v>2.8</v>
      </c>
      <c r="W543">
        <f>VLOOKUP($G543,county_facts!$A:$BB,19,FALSE)</f>
        <v>94.6</v>
      </c>
      <c r="X543">
        <f>VLOOKUP($G543,county_facts!$A:$BB,20,FALSE)</f>
        <v>88.7</v>
      </c>
      <c r="Y543">
        <f>VLOOKUP($G543,county_facts!$A:$BB,21,FALSE)</f>
        <v>1</v>
      </c>
      <c r="Z543">
        <f>VLOOKUP($G543,county_facts!$A:$BB,22,FALSE)</f>
        <v>2</v>
      </c>
      <c r="AA543">
        <f>VLOOKUP($G543,county_facts!$A:$BB,23,FALSE)</f>
        <v>91.5</v>
      </c>
      <c r="AB543">
        <f>VLOOKUP($G543,county_facts!$A:$BB,24,FALSE)</f>
        <v>16.5</v>
      </c>
      <c r="AC543">
        <f>VLOOKUP($G543,county_facts!$A:$BB,25,FALSE)</f>
        <v>1014</v>
      </c>
      <c r="AD543">
        <f>VLOOKUP($G543,county_facts!$A:$BB,26,FALSE)</f>
        <v>15</v>
      </c>
      <c r="AE543">
        <f>VLOOKUP($G543,county_facts!$A:$BB,27,FALSE)</f>
        <v>5907</v>
      </c>
      <c r="AF543">
        <f>VLOOKUP($G543,county_facts!$A:$BB,28,FALSE)</f>
        <v>73.2</v>
      </c>
      <c r="AG543">
        <f>VLOOKUP($G543,county_facts!$A:$BB,29,FALSE)</f>
        <v>12</v>
      </c>
      <c r="AH543">
        <f>VLOOKUP($G543,county_facts!$A:$BB,30,FALSE)</f>
        <v>91600</v>
      </c>
      <c r="AI543">
        <f>VLOOKUP($G543,county_facts!$A:$BB,31,FALSE)</f>
        <v>5339</v>
      </c>
      <c r="AJ543">
        <f>VLOOKUP($G543,county_facts!$A:$BB,32,FALSE)</f>
        <v>2.29</v>
      </c>
      <c r="AK543">
        <f>VLOOKUP($G543,county_facts!$A:$BB,33,FALSE)</f>
        <v>23007</v>
      </c>
      <c r="AL543">
        <f>VLOOKUP($G543,county_facts!$A:$BB,34,FALSE)</f>
        <v>44838</v>
      </c>
      <c r="AM543">
        <f>VLOOKUP($G543,county_facts!$A:$BB,35,FALSE)</f>
        <v>16.100000000000001</v>
      </c>
      <c r="AN543">
        <f>VLOOKUP($G543,county_facts!$A:$BB,36,FALSE)</f>
        <v>334</v>
      </c>
      <c r="AO543">
        <f>VLOOKUP($G543,county_facts!$A:$BB,37,FALSE)</f>
        <v>5025</v>
      </c>
      <c r="AP543">
        <f>VLOOKUP($G543,county_facts!$A:$BB,38,FALSE)</f>
        <v>-6.8</v>
      </c>
      <c r="AQ543">
        <f>VLOOKUP($G543,county_facts!$A:$BB,39,FALSE)</f>
        <v>800</v>
      </c>
      <c r="AR543">
        <f>VLOOKUP($G543,county_facts!$A:$BB,40,FALSE)</f>
        <v>0</v>
      </c>
      <c r="AS543">
        <f>VLOOKUP($G543,county_facts!$A:$BB,41,FALSE)</f>
        <v>0</v>
      </c>
      <c r="AT543">
        <f>VLOOKUP($G543,county_facts!$A:$BB,42,FALSE)</f>
        <v>0</v>
      </c>
      <c r="AU543">
        <f>VLOOKUP($G543,county_facts!$A:$BB,43,FALSE)</f>
        <v>0</v>
      </c>
      <c r="AV543">
        <f>VLOOKUP($G543,county_facts!$A:$BB,44,FALSE)</f>
        <v>0</v>
      </c>
      <c r="AW543">
        <f>VLOOKUP($G543,county_facts!$A:$BB,45,FALSE)</f>
        <v>0</v>
      </c>
      <c r="AX543">
        <f>VLOOKUP($G543,county_facts!$A:$BB,46,FALSE)</f>
        <v>0</v>
      </c>
      <c r="AY543">
        <f>VLOOKUP($G543,county_facts!$A:$BB,47,FALSE)</f>
        <v>214327</v>
      </c>
      <c r="AZ543">
        <f>VLOOKUP($G543,county_facts!$A:$BB,48,FALSE)</f>
        <v>384667</v>
      </c>
      <c r="BA543">
        <f>VLOOKUP($G543,county_facts!$A:$BB,49,FALSE)</f>
        <v>153754</v>
      </c>
      <c r="BB543">
        <f>VLOOKUP($G543,county_facts!$A:$BB,50,FALSE)</f>
        <v>12759</v>
      </c>
      <c r="BC543">
        <f>VLOOKUP($G543,county_facts!$A:$BB,51,FALSE)</f>
        <v>11160</v>
      </c>
      <c r="BD543">
        <f>VLOOKUP($G543,county_facts!$A:$BB,52,FALSE)</f>
        <v>7</v>
      </c>
      <c r="BE543">
        <f>VLOOKUP($G543,county_facts!$A:$BB,53,FALSE)</f>
        <v>423.65</v>
      </c>
      <c r="BF543">
        <f>VLOOKUP($G543,county_facts!$A:$BB,54,FALSE)</f>
        <v>29.6</v>
      </c>
    </row>
    <row r="544" spans="1:58" x14ac:dyDescent="0.3">
      <c r="A544" t="s">
        <v>6</v>
      </c>
      <c r="B544" t="s">
        <v>253</v>
      </c>
      <c r="C544">
        <v>60</v>
      </c>
      <c r="D544" t="s">
        <v>245</v>
      </c>
      <c r="E544">
        <v>110</v>
      </c>
      <c r="F544">
        <v>0.54545454500000001</v>
      </c>
      <c r="G544">
        <v>19173</v>
      </c>
      <c r="H544">
        <f>VLOOKUP($G544,county_facts!$A:$BB,4,FALSE)</f>
        <v>6143</v>
      </c>
      <c r="I544">
        <f>VLOOKUP($G544,county_facts!$A:$BB,5,FALSE)</f>
        <v>6317</v>
      </c>
      <c r="J544">
        <f>VLOOKUP($G544,county_facts!$A:$BB,6,FALSE)</f>
        <v>-2.8</v>
      </c>
      <c r="K544">
        <f>VLOOKUP($G544,county_facts!$A:$BB,7,FALSE)</f>
        <v>6317</v>
      </c>
      <c r="L544">
        <f>VLOOKUP($G544,county_facts!$A:$BB,8,FALSE)</f>
        <v>6.3</v>
      </c>
      <c r="M544">
        <f>VLOOKUP($G544,county_facts!$A:$BB,9,FALSE)</f>
        <v>23.1</v>
      </c>
      <c r="N544">
        <f>VLOOKUP($G544,county_facts!$A:$BB,10,FALSE)</f>
        <v>21.1</v>
      </c>
      <c r="O544">
        <f>VLOOKUP($G544,county_facts!$A:$BB,11,FALSE)</f>
        <v>49.3</v>
      </c>
      <c r="P544">
        <f>VLOOKUP($G544,county_facts!$A:$BB,12,FALSE)</f>
        <v>98.2</v>
      </c>
      <c r="Q544">
        <f>VLOOKUP($G544,county_facts!$A:$BB,13,FALSE)</f>
        <v>0.4</v>
      </c>
      <c r="R544">
        <f>VLOOKUP($G544,county_facts!$A:$BB,14,FALSE)</f>
        <v>0.3</v>
      </c>
      <c r="S544">
        <f>VLOOKUP($G544,county_facts!$A:$BB,15,FALSE)</f>
        <v>0.3</v>
      </c>
      <c r="T544">
        <f>VLOOKUP($G544,county_facts!$A:$BB,16,FALSE)</f>
        <v>0.1</v>
      </c>
      <c r="U544">
        <f>VLOOKUP($G544,county_facts!$A:$BB,17,FALSE)</f>
        <v>0.8</v>
      </c>
      <c r="V544">
        <f>VLOOKUP($G544,county_facts!$A:$BB,18,FALSE)</f>
        <v>7.5</v>
      </c>
      <c r="W544">
        <f>VLOOKUP($G544,county_facts!$A:$BB,19,FALSE)</f>
        <v>91</v>
      </c>
      <c r="X544">
        <f>VLOOKUP($G544,county_facts!$A:$BB,20,FALSE)</f>
        <v>89.9</v>
      </c>
      <c r="Y544">
        <f>VLOOKUP($G544,county_facts!$A:$BB,21,FALSE)</f>
        <v>3.4</v>
      </c>
      <c r="Z544">
        <f>VLOOKUP($G544,county_facts!$A:$BB,22,FALSE)</f>
        <v>8.1</v>
      </c>
      <c r="AA544">
        <f>VLOOKUP($G544,county_facts!$A:$BB,23,FALSE)</f>
        <v>90</v>
      </c>
      <c r="AB544">
        <f>VLOOKUP($G544,county_facts!$A:$BB,24,FALSE)</f>
        <v>13.8</v>
      </c>
      <c r="AC544">
        <f>VLOOKUP($G544,county_facts!$A:$BB,25,FALSE)</f>
        <v>511</v>
      </c>
      <c r="AD544">
        <f>VLOOKUP($G544,county_facts!$A:$BB,26,FALSE)</f>
        <v>21</v>
      </c>
      <c r="AE544">
        <f>VLOOKUP($G544,county_facts!$A:$BB,27,FALSE)</f>
        <v>3091</v>
      </c>
      <c r="AF544">
        <f>VLOOKUP($G544,county_facts!$A:$BB,28,FALSE)</f>
        <v>76.2</v>
      </c>
      <c r="AG544">
        <f>VLOOKUP($G544,county_facts!$A:$BB,29,FALSE)</f>
        <v>7.1</v>
      </c>
      <c r="AH544">
        <f>VLOOKUP($G544,county_facts!$A:$BB,30,FALSE)</f>
        <v>66400</v>
      </c>
      <c r="AI544">
        <f>VLOOKUP($G544,county_facts!$A:$BB,31,FALSE)</f>
        <v>2764</v>
      </c>
      <c r="AJ544">
        <f>VLOOKUP($G544,county_facts!$A:$BB,32,FALSE)</f>
        <v>2.2200000000000002</v>
      </c>
      <c r="AK544">
        <f>VLOOKUP($G544,county_facts!$A:$BB,33,FALSE)</f>
        <v>23793</v>
      </c>
      <c r="AL544">
        <f>VLOOKUP($G544,county_facts!$A:$BB,34,FALSE)</f>
        <v>43804</v>
      </c>
      <c r="AM544">
        <f>VLOOKUP($G544,county_facts!$A:$BB,35,FALSE)</f>
        <v>14.5</v>
      </c>
      <c r="AN544">
        <f>VLOOKUP($G544,county_facts!$A:$BB,36,FALSE)</f>
        <v>134</v>
      </c>
      <c r="AO544">
        <f>VLOOKUP($G544,county_facts!$A:$BB,37,FALSE)</f>
        <v>1594</v>
      </c>
      <c r="AP544">
        <f>VLOOKUP($G544,county_facts!$A:$BB,38,FALSE)</f>
        <v>1.9</v>
      </c>
      <c r="AQ544">
        <f>VLOOKUP($G544,county_facts!$A:$BB,39,FALSE)</f>
        <v>556</v>
      </c>
      <c r="AR544">
        <f>VLOOKUP($G544,county_facts!$A:$BB,40,FALSE)</f>
        <v>722</v>
      </c>
      <c r="AS544">
        <f>VLOOKUP($G544,county_facts!$A:$BB,41,FALSE)</f>
        <v>0</v>
      </c>
      <c r="AT544">
        <f>VLOOKUP($G544,county_facts!$A:$BB,42,FALSE)</f>
        <v>0</v>
      </c>
      <c r="AU544">
        <f>VLOOKUP($G544,county_facts!$A:$BB,43,FALSE)</f>
        <v>0</v>
      </c>
      <c r="AV544">
        <f>VLOOKUP($G544,county_facts!$A:$BB,44,FALSE)</f>
        <v>0</v>
      </c>
      <c r="AW544">
        <f>VLOOKUP($G544,county_facts!$A:$BB,45,FALSE)</f>
        <v>0</v>
      </c>
      <c r="AX544">
        <f>VLOOKUP($G544,county_facts!$A:$BB,46,FALSE)</f>
        <v>0</v>
      </c>
      <c r="AY544">
        <f>VLOOKUP($G544,county_facts!$A:$BB,47,FALSE)</f>
        <v>0</v>
      </c>
      <c r="AZ544">
        <f>VLOOKUP($G544,county_facts!$A:$BB,48,FALSE)</f>
        <v>40979</v>
      </c>
      <c r="BA544">
        <f>VLOOKUP($G544,county_facts!$A:$BB,49,FALSE)</f>
        <v>25098</v>
      </c>
      <c r="BB544">
        <f>VLOOKUP($G544,county_facts!$A:$BB,50,FALSE)</f>
        <v>3906</v>
      </c>
      <c r="BC544">
        <f>VLOOKUP($G544,county_facts!$A:$BB,51,FALSE)</f>
        <v>0</v>
      </c>
      <c r="BD544">
        <f>VLOOKUP($G544,county_facts!$A:$BB,52,FALSE)</f>
        <v>4</v>
      </c>
      <c r="BE544">
        <f>VLOOKUP($G544,county_facts!$A:$BB,53,FALSE)</f>
        <v>531.9</v>
      </c>
      <c r="BF544">
        <f>VLOOKUP($G544,county_facts!$A:$BB,54,FALSE)</f>
        <v>11.9</v>
      </c>
    </row>
    <row r="545" spans="1:58" x14ac:dyDescent="0.3">
      <c r="A545" t="s">
        <v>9</v>
      </c>
      <c r="B545" t="s">
        <v>253</v>
      </c>
      <c r="C545">
        <v>50</v>
      </c>
      <c r="D545" t="s">
        <v>245</v>
      </c>
      <c r="E545">
        <v>110</v>
      </c>
      <c r="F545">
        <v>0.45454545499999999</v>
      </c>
      <c r="G545">
        <v>19173</v>
      </c>
      <c r="H545">
        <f>VLOOKUP($G545,county_facts!$A:$BB,4,FALSE)</f>
        <v>6143</v>
      </c>
      <c r="I545">
        <f>VLOOKUP($G545,county_facts!$A:$BB,5,FALSE)</f>
        <v>6317</v>
      </c>
      <c r="J545">
        <f>VLOOKUP($G545,county_facts!$A:$BB,6,FALSE)</f>
        <v>-2.8</v>
      </c>
      <c r="K545">
        <f>VLOOKUP($G545,county_facts!$A:$BB,7,FALSE)</f>
        <v>6317</v>
      </c>
      <c r="L545">
        <f>VLOOKUP($G545,county_facts!$A:$BB,8,FALSE)</f>
        <v>6.3</v>
      </c>
      <c r="M545">
        <f>VLOOKUP($G545,county_facts!$A:$BB,9,FALSE)</f>
        <v>23.1</v>
      </c>
      <c r="N545">
        <f>VLOOKUP($G545,county_facts!$A:$BB,10,FALSE)</f>
        <v>21.1</v>
      </c>
      <c r="O545">
        <f>VLOOKUP($G545,county_facts!$A:$BB,11,FALSE)</f>
        <v>49.3</v>
      </c>
      <c r="P545">
        <f>VLOOKUP($G545,county_facts!$A:$BB,12,FALSE)</f>
        <v>98.2</v>
      </c>
      <c r="Q545">
        <f>VLOOKUP($G545,county_facts!$A:$BB,13,FALSE)</f>
        <v>0.4</v>
      </c>
      <c r="R545">
        <f>VLOOKUP($G545,county_facts!$A:$BB,14,FALSE)</f>
        <v>0.3</v>
      </c>
      <c r="S545">
        <f>VLOOKUP($G545,county_facts!$A:$BB,15,FALSE)</f>
        <v>0.3</v>
      </c>
      <c r="T545">
        <f>VLOOKUP($G545,county_facts!$A:$BB,16,FALSE)</f>
        <v>0.1</v>
      </c>
      <c r="U545">
        <f>VLOOKUP($G545,county_facts!$A:$BB,17,FALSE)</f>
        <v>0.8</v>
      </c>
      <c r="V545">
        <f>VLOOKUP($G545,county_facts!$A:$BB,18,FALSE)</f>
        <v>7.5</v>
      </c>
      <c r="W545">
        <f>VLOOKUP($G545,county_facts!$A:$BB,19,FALSE)</f>
        <v>91</v>
      </c>
      <c r="X545">
        <f>VLOOKUP($G545,county_facts!$A:$BB,20,FALSE)</f>
        <v>89.9</v>
      </c>
      <c r="Y545">
        <f>VLOOKUP($G545,county_facts!$A:$BB,21,FALSE)</f>
        <v>3.4</v>
      </c>
      <c r="Z545">
        <f>VLOOKUP($G545,county_facts!$A:$BB,22,FALSE)</f>
        <v>8.1</v>
      </c>
      <c r="AA545">
        <f>VLOOKUP($G545,county_facts!$A:$BB,23,FALSE)</f>
        <v>90</v>
      </c>
      <c r="AB545">
        <f>VLOOKUP($G545,county_facts!$A:$BB,24,FALSE)</f>
        <v>13.8</v>
      </c>
      <c r="AC545">
        <f>VLOOKUP($G545,county_facts!$A:$BB,25,FALSE)</f>
        <v>511</v>
      </c>
      <c r="AD545">
        <f>VLOOKUP($G545,county_facts!$A:$BB,26,FALSE)</f>
        <v>21</v>
      </c>
      <c r="AE545">
        <f>VLOOKUP($G545,county_facts!$A:$BB,27,FALSE)</f>
        <v>3091</v>
      </c>
      <c r="AF545">
        <f>VLOOKUP($G545,county_facts!$A:$BB,28,FALSE)</f>
        <v>76.2</v>
      </c>
      <c r="AG545">
        <f>VLOOKUP($G545,county_facts!$A:$BB,29,FALSE)</f>
        <v>7.1</v>
      </c>
      <c r="AH545">
        <f>VLOOKUP($G545,county_facts!$A:$BB,30,FALSE)</f>
        <v>66400</v>
      </c>
      <c r="AI545">
        <f>VLOOKUP($G545,county_facts!$A:$BB,31,FALSE)</f>
        <v>2764</v>
      </c>
      <c r="AJ545">
        <f>VLOOKUP($G545,county_facts!$A:$BB,32,FALSE)</f>
        <v>2.2200000000000002</v>
      </c>
      <c r="AK545">
        <f>VLOOKUP($G545,county_facts!$A:$BB,33,FALSE)</f>
        <v>23793</v>
      </c>
      <c r="AL545">
        <f>VLOOKUP($G545,county_facts!$A:$BB,34,FALSE)</f>
        <v>43804</v>
      </c>
      <c r="AM545">
        <f>VLOOKUP($G545,county_facts!$A:$BB,35,FALSE)</f>
        <v>14.5</v>
      </c>
      <c r="AN545">
        <f>VLOOKUP($G545,county_facts!$A:$BB,36,FALSE)</f>
        <v>134</v>
      </c>
      <c r="AO545">
        <f>VLOOKUP($G545,county_facts!$A:$BB,37,FALSE)</f>
        <v>1594</v>
      </c>
      <c r="AP545">
        <f>VLOOKUP($G545,county_facts!$A:$BB,38,FALSE)</f>
        <v>1.9</v>
      </c>
      <c r="AQ545">
        <f>VLOOKUP($G545,county_facts!$A:$BB,39,FALSE)</f>
        <v>556</v>
      </c>
      <c r="AR545">
        <f>VLOOKUP($G545,county_facts!$A:$BB,40,FALSE)</f>
        <v>722</v>
      </c>
      <c r="AS545">
        <f>VLOOKUP($G545,county_facts!$A:$BB,41,FALSE)</f>
        <v>0</v>
      </c>
      <c r="AT545">
        <f>VLOOKUP($G545,county_facts!$A:$BB,42,FALSE)</f>
        <v>0</v>
      </c>
      <c r="AU545">
        <f>VLOOKUP($G545,county_facts!$A:$BB,43,FALSE)</f>
        <v>0</v>
      </c>
      <c r="AV545">
        <f>VLOOKUP($G545,county_facts!$A:$BB,44,FALSE)</f>
        <v>0</v>
      </c>
      <c r="AW545">
        <f>VLOOKUP($G545,county_facts!$A:$BB,45,FALSE)</f>
        <v>0</v>
      </c>
      <c r="AX545">
        <f>VLOOKUP($G545,county_facts!$A:$BB,46,FALSE)</f>
        <v>0</v>
      </c>
      <c r="AY545">
        <f>VLOOKUP($G545,county_facts!$A:$BB,47,FALSE)</f>
        <v>0</v>
      </c>
      <c r="AZ545">
        <f>VLOOKUP($G545,county_facts!$A:$BB,48,FALSE)</f>
        <v>40979</v>
      </c>
      <c r="BA545">
        <f>VLOOKUP($G545,county_facts!$A:$BB,49,FALSE)</f>
        <v>25098</v>
      </c>
      <c r="BB545">
        <f>VLOOKUP($G545,county_facts!$A:$BB,50,FALSE)</f>
        <v>3906</v>
      </c>
      <c r="BC545">
        <f>VLOOKUP($G545,county_facts!$A:$BB,51,FALSE)</f>
        <v>0</v>
      </c>
      <c r="BD545">
        <f>VLOOKUP($G545,county_facts!$A:$BB,52,FALSE)</f>
        <v>4</v>
      </c>
      <c r="BE545">
        <f>VLOOKUP($G545,county_facts!$A:$BB,53,FALSE)</f>
        <v>531.9</v>
      </c>
      <c r="BF545">
        <f>VLOOKUP($G545,county_facts!$A:$BB,54,FALSE)</f>
        <v>11.9</v>
      </c>
    </row>
    <row r="546" spans="1:58" x14ac:dyDescent="0.3">
      <c r="A546" t="s">
        <v>9</v>
      </c>
      <c r="B546" t="s">
        <v>254</v>
      </c>
      <c r="C546">
        <v>324</v>
      </c>
      <c r="D546" t="s">
        <v>245</v>
      </c>
      <c r="E546">
        <v>557</v>
      </c>
      <c r="F546">
        <v>0.58168761199999997</v>
      </c>
      <c r="G546">
        <v>19171</v>
      </c>
      <c r="H546">
        <f>VLOOKUP($G546,county_facts!$A:$BB,4,FALSE)</f>
        <v>17451</v>
      </c>
      <c r="I546">
        <f>VLOOKUP($G546,county_facts!$A:$BB,5,FALSE)</f>
        <v>17767</v>
      </c>
      <c r="J546">
        <f>VLOOKUP($G546,county_facts!$A:$BB,6,FALSE)</f>
        <v>-1.8</v>
      </c>
      <c r="K546">
        <f>VLOOKUP($G546,county_facts!$A:$BB,7,FALSE)</f>
        <v>17767</v>
      </c>
      <c r="L546">
        <f>VLOOKUP($G546,county_facts!$A:$BB,8,FALSE)</f>
        <v>6</v>
      </c>
      <c r="M546">
        <f>VLOOKUP($G546,county_facts!$A:$BB,9,FALSE)</f>
        <v>24.1</v>
      </c>
      <c r="N546">
        <f>VLOOKUP($G546,county_facts!$A:$BB,10,FALSE)</f>
        <v>19.2</v>
      </c>
      <c r="O546">
        <f>VLOOKUP($G546,county_facts!$A:$BB,11,FALSE)</f>
        <v>50.9</v>
      </c>
      <c r="P546">
        <f>VLOOKUP($G546,county_facts!$A:$BB,12,FALSE)</f>
        <v>88.3</v>
      </c>
      <c r="Q546">
        <f>VLOOKUP($G546,county_facts!$A:$BB,13,FALSE)</f>
        <v>0.6</v>
      </c>
      <c r="R546">
        <f>VLOOKUP($G546,county_facts!$A:$BB,14,FALSE)</f>
        <v>8</v>
      </c>
      <c r="S546">
        <f>VLOOKUP($G546,county_facts!$A:$BB,15,FALSE)</f>
        <v>0.4</v>
      </c>
      <c r="T546">
        <f>VLOOKUP($G546,county_facts!$A:$BB,16,FALSE)</f>
        <v>0.1</v>
      </c>
      <c r="U546">
        <f>VLOOKUP($G546,county_facts!$A:$BB,17,FALSE)</f>
        <v>2.6</v>
      </c>
      <c r="V546">
        <f>VLOOKUP($G546,county_facts!$A:$BB,18,FALSE)</f>
        <v>8.4</v>
      </c>
      <c r="W546">
        <f>VLOOKUP($G546,county_facts!$A:$BB,19,FALSE)</f>
        <v>82.7</v>
      </c>
      <c r="X546">
        <f>VLOOKUP($G546,county_facts!$A:$BB,20,FALSE)</f>
        <v>91.2</v>
      </c>
      <c r="Y546">
        <f>VLOOKUP($G546,county_facts!$A:$BB,21,FALSE)</f>
        <v>2.8</v>
      </c>
      <c r="Z546">
        <f>VLOOKUP($G546,county_facts!$A:$BB,22,FALSE)</f>
        <v>10.5</v>
      </c>
      <c r="AA546">
        <f>VLOOKUP($G546,county_facts!$A:$BB,23,FALSE)</f>
        <v>89.9</v>
      </c>
      <c r="AB546">
        <f>VLOOKUP($G546,county_facts!$A:$BB,24,FALSE)</f>
        <v>16.100000000000001</v>
      </c>
      <c r="AC546">
        <f>VLOOKUP($G546,county_facts!$A:$BB,25,FALSE)</f>
        <v>1496</v>
      </c>
      <c r="AD546">
        <f>VLOOKUP($G546,county_facts!$A:$BB,26,FALSE)</f>
        <v>21.6</v>
      </c>
      <c r="AE546">
        <f>VLOOKUP($G546,county_facts!$A:$BB,27,FALSE)</f>
        <v>7753</v>
      </c>
      <c r="AF546">
        <f>VLOOKUP($G546,county_facts!$A:$BB,28,FALSE)</f>
        <v>74.7</v>
      </c>
      <c r="AG546">
        <f>VLOOKUP($G546,county_facts!$A:$BB,29,FALSE)</f>
        <v>8.5</v>
      </c>
      <c r="AH546">
        <f>VLOOKUP($G546,county_facts!$A:$BB,30,FALSE)</f>
        <v>101300</v>
      </c>
      <c r="AI546">
        <f>VLOOKUP($G546,county_facts!$A:$BB,31,FALSE)</f>
        <v>6794</v>
      </c>
      <c r="AJ546">
        <f>VLOOKUP($G546,county_facts!$A:$BB,32,FALSE)</f>
        <v>2.5299999999999998</v>
      </c>
      <c r="AK546">
        <f>VLOOKUP($G546,county_facts!$A:$BB,33,FALSE)</f>
        <v>25311</v>
      </c>
      <c r="AL546">
        <f>VLOOKUP($G546,county_facts!$A:$BB,34,FALSE)</f>
        <v>51670</v>
      </c>
      <c r="AM546">
        <f>VLOOKUP($G546,county_facts!$A:$BB,35,FALSE)</f>
        <v>11.5</v>
      </c>
      <c r="AN546">
        <f>VLOOKUP($G546,county_facts!$A:$BB,36,FALSE)</f>
        <v>341</v>
      </c>
      <c r="AO546">
        <f>VLOOKUP($G546,county_facts!$A:$BB,37,FALSE)</f>
        <v>3564</v>
      </c>
      <c r="AP546">
        <f>VLOOKUP($G546,county_facts!$A:$BB,38,FALSE)</f>
        <v>-0.1</v>
      </c>
      <c r="AQ546">
        <f>VLOOKUP($G546,county_facts!$A:$BB,39,FALSE)</f>
        <v>1130</v>
      </c>
      <c r="AR546">
        <f>VLOOKUP($G546,county_facts!$A:$BB,40,FALSE)</f>
        <v>0</v>
      </c>
      <c r="AS546">
        <f>VLOOKUP($G546,county_facts!$A:$BB,41,FALSE)</f>
        <v>0</v>
      </c>
      <c r="AT546">
        <f>VLOOKUP($G546,county_facts!$A:$BB,42,FALSE)</f>
        <v>0</v>
      </c>
      <c r="AU546">
        <f>VLOOKUP($G546,county_facts!$A:$BB,43,FALSE)</f>
        <v>0</v>
      </c>
      <c r="AV546">
        <f>VLOOKUP($G546,county_facts!$A:$BB,44,FALSE)</f>
        <v>0</v>
      </c>
      <c r="AW546">
        <f>VLOOKUP($G546,county_facts!$A:$BB,45,FALSE)</f>
        <v>0</v>
      </c>
      <c r="AX546">
        <f>VLOOKUP($G546,county_facts!$A:$BB,46,FALSE)</f>
        <v>0</v>
      </c>
      <c r="AY546">
        <f>VLOOKUP($G546,county_facts!$A:$BB,47,FALSE)</f>
        <v>0</v>
      </c>
      <c r="AZ546">
        <f>VLOOKUP($G546,county_facts!$A:$BB,48,FALSE)</f>
        <v>154880</v>
      </c>
      <c r="BA546">
        <f>VLOOKUP($G546,county_facts!$A:$BB,49,FALSE)</f>
        <v>112481</v>
      </c>
      <c r="BB546">
        <f>VLOOKUP($G546,county_facts!$A:$BB,50,FALSE)</f>
        <v>6366</v>
      </c>
      <c r="BC546">
        <f>VLOOKUP($G546,county_facts!$A:$BB,51,FALSE)</f>
        <v>0</v>
      </c>
      <c r="BD546">
        <f>VLOOKUP($G546,county_facts!$A:$BB,52,FALSE)</f>
        <v>17</v>
      </c>
      <c r="BE546">
        <f>VLOOKUP($G546,county_facts!$A:$BB,53,FALSE)</f>
        <v>721.01</v>
      </c>
      <c r="BF546">
        <f>VLOOKUP($G546,county_facts!$A:$BB,54,FALSE)</f>
        <v>24.6</v>
      </c>
    </row>
    <row r="547" spans="1:58" x14ac:dyDescent="0.3">
      <c r="A547" t="s">
        <v>6</v>
      </c>
      <c r="B547" t="s">
        <v>254</v>
      </c>
      <c r="C547">
        <v>233</v>
      </c>
      <c r="D547" t="s">
        <v>245</v>
      </c>
      <c r="E547">
        <v>557</v>
      </c>
      <c r="F547">
        <v>0.41831238799999998</v>
      </c>
      <c r="G547">
        <v>19171</v>
      </c>
      <c r="H547">
        <f>VLOOKUP($G547,county_facts!$A:$BB,4,FALSE)</f>
        <v>17451</v>
      </c>
      <c r="I547">
        <f>VLOOKUP($G547,county_facts!$A:$BB,5,FALSE)</f>
        <v>17767</v>
      </c>
      <c r="J547">
        <f>VLOOKUP($G547,county_facts!$A:$BB,6,FALSE)</f>
        <v>-1.8</v>
      </c>
      <c r="K547">
        <f>VLOOKUP($G547,county_facts!$A:$BB,7,FALSE)</f>
        <v>17767</v>
      </c>
      <c r="L547">
        <f>VLOOKUP($G547,county_facts!$A:$BB,8,FALSE)</f>
        <v>6</v>
      </c>
      <c r="M547">
        <f>VLOOKUP($G547,county_facts!$A:$BB,9,FALSE)</f>
        <v>24.1</v>
      </c>
      <c r="N547">
        <f>VLOOKUP($G547,county_facts!$A:$BB,10,FALSE)</f>
        <v>19.2</v>
      </c>
      <c r="O547">
        <f>VLOOKUP($G547,county_facts!$A:$BB,11,FALSE)</f>
        <v>50.9</v>
      </c>
      <c r="P547">
        <f>VLOOKUP($G547,county_facts!$A:$BB,12,FALSE)</f>
        <v>88.3</v>
      </c>
      <c r="Q547">
        <f>VLOOKUP($G547,county_facts!$A:$BB,13,FALSE)</f>
        <v>0.6</v>
      </c>
      <c r="R547">
        <f>VLOOKUP($G547,county_facts!$A:$BB,14,FALSE)</f>
        <v>8</v>
      </c>
      <c r="S547">
        <f>VLOOKUP($G547,county_facts!$A:$BB,15,FALSE)</f>
        <v>0.4</v>
      </c>
      <c r="T547">
        <f>VLOOKUP($G547,county_facts!$A:$BB,16,FALSE)</f>
        <v>0.1</v>
      </c>
      <c r="U547">
        <f>VLOOKUP($G547,county_facts!$A:$BB,17,FALSE)</f>
        <v>2.6</v>
      </c>
      <c r="V547">
        <f>VLOOKUP($G547,county_facts!$A:$BB,18,FALSE)</f>
        <v>8.4</v>
      </c>
      <c r="W547">
        <f>VLOOKUP($G547,county_facts!$A:$BB,19,FALSE)</f>
        <v>82.7</v>
      </c>
      <c r="X547">
        <f>VLOOKUP($G547,county_facts!$A:$BB,20,FALSE)</f>
        <v>91.2</v>
      </c>
      <c r="Y547">
        <f>VLOOKUP($G547,county_facts!$A:$BB,21,FALSE)</f>
        <v>2.8</v>
      </c>
      <c r="Z547">
        <f>VLOOKUP($G547,county_facts!$A:$BB,22,FALSE)</f>
        <v>10.5</v>
      </c>
      <c r="AA547">
        <f>VLOOKUP($G547,county_facts!$A:$BB,23,FALSE)</f>
        <v>89.9</v>
      </c>
      <c r="AB547">
        <f>VLOOKUP($G547,county_facts!$A:$BB,24,FALSE)</f>
        <v>16.100000000000001</v>
      </c>
      <c r="AC547">
        <f>VLOOKUP($G547,county_facts!$A:$BB,25,FALSE)</f>
        <v>1496</v>
      </c>
      <c r="AD547">
        <f>VLOOKUP($G547,county_facts!$A:$BB,26,FALSE)</f>
        <v>21.6</v>
      </c>
      <c r="AE547">
        <f>VLOOKUP($G547,county_facts!$A:$BB,27,FALSE)</f>
        <v>7753</v>
      </c>
      <c r="AF547">
        <f>VLOOKUP($G547,county_facts!$A:$BB,28,FALSE)</f>
        <v>74.7</v>
      </c>
      <c r="AG547">
        <f>VLOOKUP($G547,county_facts!$A:$BB,29,FALSE)</f>
        <v>8.5</v>
      </c>
      <c r="AH547">
        <f>VLOOKUP($G547,county_facts!$A:$BB,30,FALSE)</f>
        <v>101300</v>
      </c>
      <c r="AI547">
        <f>VLOOKUP($G547,county_facts!$A:$BB,31,FALSE)</f>
        <v>6794</v>
      </c>
      <c r="AJ547">
        <f>VLOOKUP($G547,county_facts!$A:$BB,32,FALSE)</f>
        <v>2.5299999999999998</v>
      </c>
      <c r="AK547">
        <f>VLOOKUP($G547,county_facts!$A:$BB,33,FALSE)</f>
        <v>25311</v>
      </c>
      <c r="AL547">
        <f>VLOOKUP($G547,county_facts!$A:$BB,34,FALSE)</f>
        <v>51670</v>
      </c>
      <c r="AM547">
        <f>VLOOKUP($G547,county_facts!$A:$BB,35,FALSE)</f>
        <v>11.5</v>
      </c>
      <c r="AN547">
        <f>VLOOKUP($G547,county_facts!$A:$BB,36,FALSE)</f>
        <v>341</v>
      </c>
      <c r="AO547">
        <f>VLOOKUP($G547,county_facts!$A:$BB,37,FALSE)</f>
        <v>3564</v>
      </c>
      <c r="AP547">
        <f>VLOOKUP($G547,county_facts!$A:$BB,38,FALSE)</f>
        <v>-0.1</v>
      </c>
      <c r="AQ547">
        <f>VLOOKUP($G547,county_facts!$A:$BB,39,FALSE)</f>
        <v>1130</v>
      </c>
      <c r="AR547">
        <f>VLOOKUP($G547,county_facts!$A:$BB,40,FALSE)</f>
        <v>0</v>
      </c>
      <c r="AS547">
        <f>VLOOKUP($G547,county_facts!$A:$BB,41,FALSE)</f>
        <v>0</v>
      </c>
      <c r="AT547">
        <f>VLOOKUP($G547,county_facts!$A:$BB,42,FALSE)</f>
        <v>0</v>
      </c>
      <c r="AU547">
        <f>VLOOKUP($G547,county_facts!$A:$BB,43,FALSE)</f>
        <v>0</v>
      </c>
      <c r="AV547">
        <f>VLOOKUP($G547,county_facts!$A:$BB,44,FALSE)</f>
        <v>0</v>
      </c>
      <c r="AW547">
        <f>VLOOKUP($G547,county_facts!$A:$BB,45,FALSE)</f>
        <v>0</v>
      </c>
      <c r="AX547">
        <f>VLOOKUP($G547,county_facts!$A:$BB,46,FALSE)</f>
        <v>0</v>
      </c>
      <c r="AY547">
        <f>VLOOKUP($G547,county_facts!$A:$BB,47,FALSE)</f>
        <v>0</v>
      </c>
      <c r="AZ547">
        <f>VLOOKUP($G547,county_facts!$A:$BB,48,FALSE)</f>
        <v>154880</v>
      </c>
      <c r="BA547">
        <f>VLOOKUP($G547,county_facts!$A:$BB,49,FALSE)</f>
        <v>112481</v>
      </c>
      <c r="BB547">
        <f>VLOOKUP($G547,county_facts!$A:$BB,50,FALSE)</f>
        <v>6366</v>
      </c>
      <c r="BC547">
        <f>VLOOKUP($G547,county_facts!$A:$BB,51,FALSE)</f>
        <v>0</v>
      </c>
      <c r="BD547">
        <f>VLOOKUP($G547,county_facts!$A:$BB,52,FALSE)</f>
        <v>17</v>
      </c>
      <c r="BE547">
        <f>VLOOKUP($G547,county_facts!$A:$BB,53,FALSE)</f>
        <v>721.01</v>
      </c>
      <c r="BF547">
        <f>VLOOKUP($G547,county_facts!$A:$BB,54,FALSE)</f>
        <v>24.6</v>
      </c>
    </row>
    <row r="548" spans="1:58" x14ac:dyDescent="0.3">
      <c r="A548" t="s">
        <v>9</v>
      </c>
      <c r="B548" t="s">
        <v>255</v>
      </c>
      <c r="C548">
        <v>2448</v>
      </c>
      <c r="D548" t="s">
        <v>245</v>
      </c>
      <c r="E548">
        <v>2738</v>
      </c>
      <c r="F548">
        <v>0.89408327200000004</v>
      </c>
      <c r="G548">
        <v>19169</v>
      </c>
      <c r="H548">
        <f>VLOOKUP($G548,county_facts!$A:$BB,4,FALSE)</f>
        <v>94073</v>
      </c>
      <c r="I548">
        <f>VLOOKUP($G548,county_facts!$A:$BB,5,FALSE)</f>
        <v>89542</v>
      </c>
      <c r="J548">
        <f>VLOOKUP($G548,county_facts!$A:$BB,6,FALSE)</f>
        <v>5.0999999999999996</v>
      </c>
      <c r="K548">
        <f>VLOOKUP($G548,county_facts!$A:$BB,7,FALSE)</f>
        <v>89542</v>
      </c>
      <c r="L548">
        <f>VLOOKUP($G548,county_facts!$A:$BB,8,FALSE)</f>
        <v>4.9000000000000004</v>
      </c>
      <c r="M548">
        <f>VLOOKUP($G548,county_facts!$A:$BB,9,FALSE)</f>
        <v>17.100000000000001</v>
      </c>
      <c r="N548">
        <f>VLOOKUP($G548,county_facts!$A:$BB,10,FALSE)</f>
        <v>10.7</v>
      </c>
      <c r="O548">
        <f>VLOOKUP($G548,county_facts!$A:$BB,11,FALSE)</f>
        <v>48.1</v>
      </c>
      <c r="P548">
        <f>VLOOKUP($G548,county_facts!$A:$BB,12,FALSE)</f>
        <v>88.2</v>
      </c>
      <c r="Q548">
        <f>VLOOKUP($G548,county_facts!$A:$BB,13,FALSE)</f>
        <v>2.8</v>
      </c>
      <c r="R548">
        <f>VLOOKUP($G548,county_facts!$A:$BB,14,FALSE)</f>
        <v>0.3</v>
      </c>
      <c r="S548">
        <f>VLOOKUP($G548,county_facts!$A:$BB,15,FALSE)</f>
        <v>7</v>
      </c>
      <c r="T548">
        <f>VLOOKUP($G548,county_facts!$A:$BB,16,FALSE)</f>
        <v>0</v>
      </c>
      <c r="U548">
        <f>VLOOKUP($G548,county_facts!$A:$BB,17,FALSE)</f>
        <v>1.7</v>
      </c>
      <c r="V548">
        <f>VLOOKUP($G548,county_facts!$A:$BB,18,FALSE)</f>
        <v>3.1</v>
      </c>
      <c r="W548">
        <f>VLOOKUP($G548,county_facts!$A:$BB,19,FALSE)</f>
        <v>85.5</v>
      </c>
      <c r="X548">
        <f>VLOOKUP($G548,county_facts!$A:$BB,20,FALSE)</f>
        <v>67.8</v>
      </c>
      <c r="Y548">
        <f>VLOOKUP($G548,county_facts!$A:$BB,21,FALSE)</f>
        <v>8.3000000000000007</v>
      </c>
      <c r="Z548">
        <f>VLOOKUP($G548,county_facts!$A:$BB,22,FALSE)</f>
        <v>9.3000000000000007</v>
      </c>
      <c r="AA548">
        <f>VLOOKUP($G548,county_facts!$A:$BB,23,FALSE)</f>
        <v>95.5</v>
      </c>
      <c r="AB548">
        <f>VLOOKUP($G548,county_facts!$A:$BB,24,FALSE)</f>
        <v>47.7</v>
      </c>
      <c r="AC548">
        <f>VLOOKUP($G548,county_facts!$A:$BB,25,FALSE)</f>
        <v>4787</v>
      </c>
      <c r="AD548">
        <f>VLOOKUP($G548,county_facts!$A:$BB,26,FALSE)</f>
        <v>17.8</v>
      </c>
      <c r="AE548">
        <f>VLOOKUP($G548,county_facts!$A:$BB,27,FALSE)</f>
        <v>38103</v>
      </c>
      <c r="AF548">
        <f>VLOOKUP($G548,county_facts!$A:$BB,28,FALSE)</f>
        <v>55</v>
      </c>
      <c r="AG548">
        <f>VLOOKUP($G548,county_facts!$A:$BB,29,FALSE)</f>
        <v>37.200000000000003</v>
      </c>
      <c r="AH548">
        <f>VLOOKUP($G548,county_facts!$A:$BB,30,FALSE)</f>
        <v>162200</v>
      </c>
      <c r="AI548">
        <f>VLOOKUP($G548,county_facts!$A:$BB,31,FALSE)</f>
        <v>35196</v>
      </c>
      <c r="AJ548">
        <f>VLOOKUP($G548,county_facts!$A:$BB,32,FALSE)</f>
        <v>2.34</v>
      </c>
      <c r="AK548">
        <f>VLOOKUP($G548,county_facts!$A:$BB,33,FALSE)</f>
        <v>25986</v>
      </c>
      <c r="AL548">
        <f>VLOOKUP($G548,county_facts!$A:$BB,34,FALSE)</f>
        <v>50516</v>
      </c>
      <c r="AM548">
        <f>VLOOKUP($G548,county_facts!$A:$BB,35,FALSE)</f>
        <v>20.9</v>
      </c>
      <c r="AN548">
        <f>VLOOKUP($G548,county_facts!$A:$BB,36,FALSE)</f>
        <v>2006</v>
      </c>
      <c r="AO548">
        <f>VLOOKUP($G548,county_facts!$A:$BB,37,FALSE)</f>
        <v>30774</v>
      </c>
      <c r="AP548">
        <f>VLOOKUP($G548,county_facts!$A:$BB,38,FALSE)</f>
        <v>3.6</v>
      </c>
      <c r="AQ548">
        <f>VLOOKUP($G548,county_facts!$A:$BB,39,FALSE)</f>
        <v>5377</v>
      </c>
      <c r="AR548">
        <f>VLOOKUP($G548,county_facts!$A:$BB,40,FALSE)</f>
        <v>7365</v>
      </c>
      <c r="AS548">
        <f>VLOOKUP($G548,county_facts!$A:$BB,41,FALSE)</f>
        <v>0</v>
      </c>
      <c r="AT548">
        <f>VLOOKUP($G548,county_facts!$A:$BB,42,FALSE)</f>
        <v>0</v>
      </c>
      <c r="AU548">
        <f>VLOOKUP($G548,county_facts!$A:$BB,43,FALSE)</f>
        <v>2.1</v>
      </c>
      <c r="AV548">
        <f>VLOOKUP($G548,county_facts!$A:$BB,44,FALSE)</f>
        <v>0</v>
      </c>
      <c r="AW548">
        <f>VLOOKUP($G548,county_facts!$A:$BB,45,FALSE)</f>
        <v>0</v>
      </c>
      <c r="AX548">
        <f>VLOOKUP($G548,county_facts!$A:$BB,46,FALSE)</f>
        <v>23.6</v>
      </c>
      <c r="AY548">
        <f>VLOOKUP($G548,county_facts!$A:$BB,47,FALSE)</f>
        <v>1970829</v>
      </c>
      <c r="AZ548">
        <f>VLOOKUP($G548,county_facts!$A:$BB,48,FALSE)</f>
        <v>432009</v>
      </c>
      <c r="BA548">
        <f>VLOOKUP($G548,county_facts!$A:$BB,49,FALSE)</f>
        <v>968345</v>
      </c>
      <c r="BB548">
        <f>VLOOKUP($G548,county_facts!$A:$BB,50,FALSE)</f>
        <v>11361</v>
      </c>
      <c r="BC548">
        <f>VLOOKUP($G548,county_facts!$A:$BB,51,FALSE)</f>
        <v>151011</v>
      </c>
      <c r="BD548">
        <f>VLOOKUP($G548,county_facts!$A:$BB,52,FALSE)</f>
        <v>539</v>
      </c>
      <c r="BE548">
        <f>VLOOKUP($G548,county_facts!$A:$BB,53,FALSE)</f>
        <v>572.82000000000005</v>
      </c>
      <c r="BF548">
        <f>VLOOKUP($G548,county_facts!$A:$BB,54,FALSE)</f>
        <v>156.30000000000001</v>
      </c>
    </row>
    <row r="549" spans="1:58" x14ac:dyDescent="0.3">
      <c r="A549" t="s">
        <v>6</v>
      </c>
      <c r="B549" t="s">
        <v>255</v>
      </c>
      <c r="C549">
        <v>290</v>
      </c>
      <c r="D549" t="s">
        <v>245</v>
      </c>
      <c r="E549">
        <v>2738</v>
      </c>
      <c r="F549">
        <v>0.105916728</v>
      </c>
      <c r="G549">
        <v>19169</v>
      </c>
      <c r="H549">
        <f>VLOOKUP($G549,county_facts!$A:$BB,4,FALSE)</f>
        <v>94073</v>
      </c>
      <c r="I549">
        <f>VLOOKUP($G549,county_facts!$A:$BB,5,FALSE)</f>
        <v>89542</v>
      </c>
      <c r="J549">
        <f>VLOOKUP($G549,county_facts!$A:$BB,6,FALSE)</f>
        <v>5.0999999999999996</v>
      </c>
      <c r="K549">
        <f>VLOOKUP($G549,county_facts!$A:$BB,7,FALSE)</f>
        <v>89542</v>
      </c>
      <c r="L549">
        <f>VLOOKUP($G549,county_facts!$A:$BB,8,FALSE)</f>
        <v>4.9000000000000004</v>
      </c>
      <c r="M549">
        <f>VLOOKUP($G549,county_facts!$A:$BB,9,FALSE)</f>
        <v>17.100000000000001</v>
      </c>
      <c r="N549">
        <f>VLOOKUP($G549,county_facts!$A:$BB,10,FALSE)</f>
        <v>10.7</v>
      </c>
      <c r="O549">
        <f>VLOOKUP($G549,county_facts!$A:$BB,11,FALSE)</f>
        <v>48.1</v>
      </c>
      <c r="P549">
        <f>VLOOKUP($G549,county_facts!$A:$BB,12,FALSE)</f>
        <v>88.2</v>
      </c>
      <c r="Q549">
        <f>VLOOKUP($G549,county_facts!$A:$BB,13,FALSE)</f>
        <v>2.8</v>
      </c>
      <c r="R549">
        <f>VLOOKUP($G549,county_facts!$A:$BB,14,FALSE)</f>
        <v>0.3</v>
      </c>
      <c r="S549">
        <f>VLOOKUP($G549,county_facts!$A:$BB,15,FALSE)</f>
        <v>7</v>
      </c>
      <c r="T549">
        <f>VLOOKUP($G549,county_facts!$A:$BB,16,FALSE)</f>
        <v>0</v>
      </c>
      <c r="U549">
        <f>VLOOKUP($G549,county_facts!$A:$BB,17,FALSE)</f>
        <v>1.7</v>
      </c>
      <c r="V549">
        <f>VLOOKUP($G549,county_facts!$A:$BB,18,FALSE)</f>
        <v>3.1</v>
      </c>
      <c r="W549">
        <f>VLOOKUP($G549,county_facts!$A:$BB,19,FALSE)</f>
        <v>85.5</v>
      </c>
      <c r="X549">
        <f>VLOOKUP($G549,county_facts!$A:$BB,20,FALSE)</f>
        <v>67.8</v>
      </c>
      <c r="Y549">
        <f>VLOOKUP($G549,county_facts!$A:$BB,21,FALSE)</f>
        <v>8.3000000000000007</v>
      </c>
      <c r="Z549">
        <f>VLOOKUP($G549,county_facts!$A:$BB,22,FALSE)</f>
        <v>9.3000000000000007</v>
      </c>
      <c r="AA549">
        <f>VLOOKUP($G549,county_facts!$A:$BB,23,FALSE)</f>
        <v>95.5</v>
      </c>
      <c r="AB549">
        <f>VLOOKUP($G549,county_facts!$A:$BB,24,FALSE)</f>
        <v>47.7</v>
      </c>
      <c r="AC549">
        <f>VLOOKUP($G549,county_facts!$A:$BB,25,FALSE)</f>
        <v>4787</v>
      </c>
      <c r="AD549">
        <f>VLOOKUP($G549,county_facts!$A:$BB,26,FALSE)</f>
        <v>17.8</v>
      </c>
      <c r="AE549">
        <f>VLOOKUP($G549,county_facts!$A:$BB,27,FALSE)</f>
        <v>38103</v>
      </c>
      <c r="AF549">
        <f>VLOOKUP($G549,county_facts!$A:$BB,28,FALSE)</f>
        <v>55</v>
      </c>
      <c r="AG549">
        <f>VLOOKUP($G549,county_facts!$A:$BB,29,FALSE)</f>
        <v>37.200000000000003</v>
      </c>
      <c r="AH549">
        <f>VLOOKUP($G549,county_facts!$A:$BB,30,FALSE)</f>
        <v>162200</v>
      </c>
      <c r="AI549">
        <f>VLOOKUP($G549,county_facts!$A:$BB,31,FALSE)</f>
        <v>35196</v>
      </c>
      <c r="AJ549">
        <f>VLOOKUP($G549,county_facts!$A:$BB,32,FALSE)</f>
        <v>2.34</v>
      </c>
      <c r="AK549">
        <f>VLOOKUP($G549,county_facts!$A:$BB,33,FALSE)</f>
        <v>25986</v>
      </c>
      <c r="AL549">
        <f>VLOOKUP($G549,county_facts!$A:$BB,34,FALSE)</f>
        <v>50516</v>
      </c>
      <c r="AM549">
        <f>VLOOKUP($G549,county_facts!$A:$BB,35,FALSE)</f>
        <v>20.9</v>
      </c>
      <c r="AN549">
        <f>VLOOKUP($G549,county_facts!$A:$BB,36,FALSE)</f>
        <v>2006</v>
      </c>
      <c r="AO549">
        <f>VLOOKUP($G549,county_facts!$A:$BB,37,FALSE)</f>
        <v>30774</v>
      </c>
      <c r="AP549">
        <f>VLOOKUP($G549,county_facts!$A:$BB,38,FALSE)</f>
        <v>3.6</v>
      </c>
      <c r="AQ549">
        <f>VLOOKUP($G549,county_facts!$A:$BB,39,FALSE)</f>
        <v>5377</v>
      </c>
      <c r="AR549">
        <f>VLOOKUP($G549,county_facts!$A:$BB,40,FALSE)</f>
        <v>7365</v>
      </c>
      <c r="AS549">
        <f>VLOOKUP($G549,county_facts!$A:$BB,41,FALSE)</f>
        <v>0</v>
      </c>
      <c r="AT549">
        <f>VLOOKUP($G549,county_facts!$A:$BB,42,FALSE)</f>
        <v>0</v>
      </c>
      <c r="AU549">
        <f>VLOOKUP($G549,county_facts!$A:$BB,43,FALSE)</f>
        <v>2.1</v>
      </c>
      <c r="AV549">
        <f>VLOOKUP($G549,county_facts!$A:$BB,44,FALSE)</f>
        <v>0</v>
      </c>
      <c r="AW549">
        <f>VLOOKUP($G549,county_facts!$A:$BB,45,FALSE)</f>
        <v>0</v>
      </c>
      <c r="AX549">
        <f>VLOOKUP($G549,county_facts!$A:$BB,46,FALSE)</f>
        <v>23.6</v>
      </c>
      <c r="AY549">
        <f>VLOOKUP($G549,county_facts!$A:$BB,47,FALSE)</f>
        <v>1970829</v>
      </c>
      <c r="AZ549">
        <f>VLOOKUP($G549,county_facts!$A:$BB,48,FALSE)</f>
        <v>432009</v>
      </c>
      <c r="BA549">
        <f>VLOOKUP($G549,county_facts!$A:$BB,49,FALSE)</f>
        <v>968345</v>
      </c>
      <c r="BB549">
        <f>VLOOKUP($G549,county_facts!$A:$BB,50,FALSE)</f>
        <v>11361</v>
      </c>
      <c r="BC549">
        <f>VLOOKUP($G549,county_facts!$A:$BB,51,FALSE)</f>
        <v>151011</v>
      </c>
      <c r="BD549">
        <f>VLOOKUP($G549,county_facts!$A:$BB,52,FALSE)</f>
        <v>539</v>
      </c>
      <c r="BE549">
        <f>VLOOKUP($G549,county_facts!$A:$BB,53,FALSE)</f>
        <v>572.82000000000005</v>
      </c>
      <c r="BF549">
        <f>VLOOKUP($G549,county_facts!$A:$BB,54,FALSE)</f>
        <v>156.30000000000001</v>
      </c>
    </row>
    <row r="550" spans="1:58" x14ac:dyDescent="0.3">
      <c r="A550" t="s">
        <v>9</v>
      </c>
      <c r="B550" t="s">
        <v>256</v>
      </c>
      <c r="C550">
        <v>131</v>
      </c>
      <c r="D550" t="s">
        <v>245</v>
      </c>
      <c r="E550">
        <v>210</v>
      </c>
      <c r="F550">
        <v>0.623809524</v>
      </c>
      <c r="G550">
        <v>19167</v>
      </c>
      <c r="H550">
        <f>VLOOKUP($G550,county_facts!$A:$BB,4,FALSE)</f>
        <v>34681</v>
      </c>
      <c r="I550">
        <f>VLOOKUP($G550,county_facts!$A:$BB,5,FALSE)</f>
        <v>33704</v>
      </c>
      <c r="J550">
        <f>VLOOKUP($G550,county_facts!$A:$BB,6,FALSE)</f>
        <v>2.9</v>
      </c>
      <c r="K550">
        <f>VLOOKUP($G550,county_facts!$A:$BB,7,FALSE)</f>
        <v>33704</v>
      </c>
      <c r="L550">
        <f>VLOOKUP($G550,county_facts!$A:$BB,8,FALSE)</f>
        <v>7.4</v>
      </c>
      <c r="M550">
        <f>VLOOKUP($G550,county_facts!$A:$BB,9,FALSE)</f>
        <v>26.9</v>
      </c>
      <c r="N550">
        <f>VLOOKUP($G550,county_facts!$A:$BB,10,FALSE)</f>
        <v>14.5</v>
      </c>
      <c r="O550">
        <f>VLOOKUP($G550,county_facts!$A:$BB,11,FALSE)</f>
        <v>49.8</v>
      </c>
      <c r="P550">
        <f>VLOOKUP($G550,county_facts!$A:$BB,12,FALSE)</f>
        <v>96.6</v>
      </c>
      <c r="Q550">
        <f>VLOOKUP($G550,county_facts!$A:$BB,13,FALSE)</f>
        <v>1</v>
      </c>
      <c r="R550">
        <f>VLOOKUP($G550,county_facts!$A:$BB,14,FALSE)</f>
        <v>0.5</v>
      </c>
      <c r="S550">
        <f>VLOOKUP($G550,county_facts!$A:$BB,15,FALSE)</f>
        <v>1.1000000000000001</v>
      </c>
      <c r="T550">
        <f>VLOOKUP($G550,county_facts!$A:$BB,16,FALSE)</f>
        <v>0</v>
      </c>
      <c r="U550">
        <f>VLOOKUP($G550,county_facts!$A:$BB,17,FALSE)</f>
        <v>0.7</v>
      </c>
      <c r="V550">
        <f>VLOOKUP($G550,county_facts!$A:$BB,18,FALSE)</f>
        <v>9.8000000000000007</v>
      </c>
      <c r="W550">
        <f>VLOOKUP($G550,county_facts!$A:$BB,19,FALSE)</f>
        <v>87.9</v>
      </c>
      <c r="X550">
        <f>VLOOKUP($G550,county_facts!$A:$BB,20,FALSE)</f>
        <v>85.9</v>
      </c>
      <c r="Y550">
        <f>VLOOKUP($G550,county_facts!$A:$BB,21,FALSE)</f>
        <v>6.3</v>
      </c>
      <c r="Z550">
        <f>VLOOKUP($G550,county_facts!$A:$BB,22,FALSE)</f>
        <v>9.5</v>
      </c>
      <c r="AA550">
        <f>VLOOKUP($G550,county_facts!$A:$BB,23,FALSE)</f>
        <v>88.6</v>
      </c>
      <c r="AB550">
        <f>VLOOKUP($G550,county_facts!$A:$BB,24,FALSE)</f>
        <v>23.4</v>
      </c>
      <c r="AC550">
        <f>VLOOKUP($G550,county_facts!$A:$BB,25,FALSE)</f>
        <v>1830</v>
      </c>
      <c r="AD550">
        <f>VLOOKUP($G550,county_facts!$A:$BB,26,FALSE)</f>
        <v>12.8</v>
      </c>
      <c r="AE550">
        <f>VLOOKUP($G550,county_facts!$A:$BB,27,FALSE)</f>
        <v>12582</v>
      </c>
      <c r="AF550">
        <f>VLOOKUP($G550,county_facts!$A:$BB,28,FALSE)</f>
        <v>80</v>
      </c>
      <c r="AG550">
        <f>VLOOKUP($G550,county_facts!$A:$BB,29,FALSE)</f>
        <v>10.199999999999999</v>
      </c>
      <c r="AH550">
        <f>VLOOKUP($G550,county_facts!$A:$BB,30,FALSE)</f>
        <v>131200</v>
      </c>
      <c r="AI550">
        <f>VLOOKUP($G550,county_facts!$A:$BB,31,FALSE)</f>
        <v>11623</v>
      </c>
      <c r="AJ550">
        <f>VLOOKUP($G550,county_facts!$A:$BB,32,FALSE)</f>
        <v>2.72</v>
      </c>
      <c r="AK550">
        <f>VLOOKUP($G550,county_facts!$A:$BB,33,FALSE)</f>
        <v>24324</v>
      </c>
      <c r="AL550">
        <f>VLOOKUP($G550,county_facts!$A:$BB,34,FALSE)</f>
        <v>57227</v>
      </c>
      <c r="AM550">
        <f>VLOOKUP($G550,county_facts!$A:$BB,35,FALSE)</f>
        <v>8.1999999999999993</v>
      </c>
      <c r="AN550">
        <f>VLOOKUP($G550,county_facts!$A:$BB,36,FALSE)</f>
        <v>1233</v>
      </c>
      <c r="AO550">
        <f>VLOOKUP($G550,county_facts!$A:$BB,37,FALSE)</f>
        <v>17949</v>
      </c>
      <c r="AP550">
        <f>VLOOKUP($G550,county_facts!$A:$BB,38,FALSE)</f>
        <v>-0.3</v>
      </c>
      <c r="AQ550">
        <f>VLOOKUP($G550,county_facts!$A:$BB,39,FALSE)</f>
        <v>2577</v>
      </c>
      <c r="AR550">
        <f>VLOOKUP($G550,county_facts!$A:$BB,40,FALSE)</f>
        <v>3659</v>
      </c>
      <c r="AS550">
        <f>VLOOKUP($G550,county_facts!$A:$BB,41,FALSE)</f>
        <v>0</v>
      </c>
      <c r="AT550">
        <f>VLOOKUP($G550,county_facts!$A:$BB,42,FALSE)</f>
        <v>0</v>
      </c>
      <c r="AU550">
        <f>VLOOKUP($G550,county_facts!$A:$BB,43,FALSE)</f>
        <v>0</v>
      </c>
      <c r="AV550">
        <f>VLOOKUP($G550,county_facts!$A:$BB,44,FALSE)</f>
        <v>0</v>
      </c>
      <c r="AW550">
        <f>VLOOKUP($G550,county_facts!$A:$BB,45,FALSE)</f>
        <v>0</v>
      </c>
      <c r="AX550">
        <f>VLOOKUP($G550,county_facts!$A:$BB,46,FALSE)</f>
        <v>18.3</v>
      </c>
      <c r="AY550">
        <f>VLOOKUP($G550,county_facts!$A:$BB,47,FALSE)</f>
        <v>1152404</v>
      </c>
      <c r="AZ550">
        <f>VLOOKUP($G550,county_facts!$A:$BB,48,FALSE)</f>
        <v>753139</v>
      </c>
      <c r="BA550">
        <f>VLOOKUP($G550,county_facts!$A:$BB,49,FALSE)</f>
        <v>394422</v>
      </c>
      <c r="BB550">
        <f>VLOOKUP($G550,county_facts!$A:$BB,50,FALSE)</f>
        <v>12319</v>
      </c>
      <c r="BC550">
        <f>VLOOKUP($G550,county_facts!$A:$BB,51,FALSE)</f>
        <v>31746</v>
      </c>
      <c r="BD550">
        <f>VLOOKUP($G550,county_facts!$A:$BB,52,FALSE)</f>
        <v>112</v>
      </c>
      <c r="BE550">
        <f>VLOOKUP($G550,county_facts!$A:$BB,53,FALSE)</f>
        <v>768.33</v>
      </c>
      <c r="BF550">
        <f>VLOOKUP($G550,county_facts!$A:$BB,54,FALSE)</f>
        <v>43.9</v>
      </c>
    </row>
    <row r="551" spans="1:58" x14ac:dyDescent="0.3">
      <c r="A551" t="s">
        <v>6</v>
      </c>
      <c r="B551" t="s">
        <v>256</v>
      </c>
      <c r="C551">
        <v>79</v>
      </c>
      <c r="D551" t="s">
        <v>245</v>
      </c>
      <c r="E551">
        <v>210</v>
      </c>
      <c r="F551">
        <v>0.376190476</v>
      </c>
      <c r="G551">
        <v>19167</v>
      </c>
      <c r="H551">
        <f>VLOOKUP($G551,county_facts!$A:$BB,4,FALSE)</f>
        <v>34681</v>
      </c>
      <c r="I551">
        <f>VLOOKUP($G551,county_facts!$A:$BB,5,FALSE)</f>
        <v>33704</v>
      </c>
      <c r="J551">
        <f>VLOOKUP($G551,county_facts!$A:$BB,6,FALSE)</f>
        <v>2.9</v>
      </c>
      <c r="K551">
        <f>VLOOKUP($G551,county_facts!$A:$BB,7,FALSE)</f>
        <v>33704</v>
      </c>
      <c r="L551">
        <f>VLOOKUP($G551,county_facts!$A:$BB,8,FALSE)</f>
        <v>7.4</v>
      </c>
      <c r="M551">
        <f>VLOOKUP($G551,county_facts!$A:$BB,9,FALSE)</f>
        <v>26.9</v>
      </c>
      <c r="N551">
        <f>VLOOKUP($G551,county_facts!$A:$BB,10,FALSE)</f>
        <v>14.5</v>
      </c>
      <c r="O551">
        <f>VLOOKUP($G551,county_facts!$A:$BB,11,FALSE)</f>
        <v>49.8</v>
      </c>
      <c r="P551">
        <f>VLOOKUP($G551,county_facts!$A:$BB,12,FALSE)</f>
        <v>96.6</v>
      </c>
      <c r="Q551">
        <f>VLOOKUP($G551,county_facts!$A:$BB,13,FALSE)</f>
        <v>1</v>
      </c>
      <c r="R551">
        <f>VLOOKUP($G551,county_facts!$A:$BB,14,FALSE)</f>
        <v>0.5</v>
      </c>
      <c r="S551">
        <f>VLOOKUP($G551,county_facts!$A:$BB,15,FALSE)</f>
        <v>1.1000000000000001</v>
      </c>
      <c r="T551">
        <f>VLOOKUP($G551,county_facts!$A:$BB,16,FALSE)</f>
        <v>0</v>
      </c>
      <c r="U551">
        <f>VLOOKUP($G551,county_facts!$A:$BB,17,FALSE)</f>
        <v>0.7</v>
      </c>
      <c r="V551">
        <f>VLOOKUP($G551,county_facts!$A:$BB,18,FALSE)</f>
        <v>9.8000000000000007</v>
      </c>
      <c r="W551">
        <f>VLOOKUP($G551,county_facts!$A:$BB,19,FALSE)</f>
        <v>87.9</v>
      </c>
      <c r="X551">
        <f>VLOOKUP($G551,county_facts!$A:$BB,20,FALSE)</f>
        <v>85.9</v>
      </c>
      <c r="Y551">
        <f>VLOOKUP($G551,county_facts!$A:$BB,21,FALSE)</f>
        <v>6.3</v>
      </c>
      <c r="Z551">
        <f>VLOOKUP($G551,county_facts!$A:$BB,22,FALSE)</f>
        <v>9.5</v>
      </c>
      <c r="AA551">
        <f>VLOOKUP($G551,county_facts!$A:$BB,23,FALSE)</f>
        <v>88.6</v>
      </c>
      <c r="AB551">
        <f>VLOOKUP($G551,county_facts!$A:$BB,24,FALSE)</f>
        <v>23.4</v>
      </c>
      <c r="AC551">
        <f>VLOOKUP($G551,county_facts!$A:$BB,25,FALSE)</f>
        <v>1830</v>
      </c>
      <c r="AD551">
        <f>VLOOKUP($G551,county_facts!$A:$BB,26,FALSE)</f>
        <v>12.8</v>
      </c>
      <c r="AE551">
        <f>VLOOKUP($G551,county_facts!$A:$BB,27,FALSE)</f>
        <v>12582</v>
      </c>
      <c r="AF551">
        <f>VLOOKUP($G551,county_facts!$A:$BB,28,FALSE)</f>
        <v>80</v>
      </c>
      <c r="AG551">
        <f>VLOOKUP($G551,county_facts!$A:$BB,29,FALSE)</f>
        <v>10.199999999999999</v>
      </c>
      <c r="AH551">
        <f>VLOOKUP($G551,county_facts!$A:$BB,30,FALSE)</f>
        <v>131200</v>
      </c>
      <c r="AI551">
        <f>VLOOKUP($G551,county_facts!$A:$BB,31,FALSE)</f>
        <v>11623</v>
      </c>
      <c r="AJ551">
        <f>VLOOKUP($G551,county_facts!$A:$BB,32,FALSE)</f>
        <v>2.72</v>
      </c>
      <c r="AK551">
        <f>VLOOKUP($G551,county_facts!$A:$BB,33,FALSE)</f>
        <v>24324</v>
      </c>
      <c r="AL551">
        <f>VLOOKUP($G551,county_facts!$A:$BB,34,FALSE)</f>
        <v>57227</v>
      </c>
      <c r="AM551">
        <f>VLOOKUP($G551,county_facts!$A:$BB,35,FALSE)</f>
        <v>8.1999999999999993</v>
      </c>
      <c r="AN551">
        <f>VLOOKUP($G551,county_facts!$A:$BB,36,FALSE)</f>
        <v>1233</v>
      </c>
      <c r="AO551">
        <f>VLOOKUP($G551,county_facts!$A:$BB,37,FALSE)</f>
        <v>17949</v>
      </c>
      <c r="AP551">
        <f>VLOOKUP($G551,county_facts!$A:$BB,38,FALSE)</f>
        <v>-0.3</v>
      </c>
      <c r="AQ551">
        <f>VLOOKUP($G551,county_facts!$A:$BB,39,FALSE)</f>
        <v>2577</v>
      </c>
      <c r="AR551">
        <f>VLOOKUP($G551,county_facts!$A:$BB,40,FALSE)</f>
        <v>3659</v>
      </c>
      <c r="AS551">
        <f>VLOOKUP($G551,county_facts!$A:$BB,41,FALSE)</f>
        <v>0</v>
      </c>
      <c r="AT551">
        <f>VLOOKUP($G551,county_facts!$A:$BB,42,FALSE)</f>
        <v>0</v>
      </c>
      <c r="AU551">
        <f>VLOOKUP($G551,county_facts!$A:$BB,43,FALSE)</f>
        <v>0</v>
      </c>
      <c r="AV551">
        <f>VLOOKUP($G551,county_facts!$A:$BB,44,FALSE)</f>
        <v>0</v>
      </c>
      <c r="AW551">
        <f>VLOOKUP($G551,county_facts!$A:$BB,45,FALSE)</f>
        <v>0</v>
      </c>
      <c r="AX551">
        <f>VLOOKUP($G551,county_facts!$A:$BB,46,FALSE)</f>
        <v>18.3</v>
      </c>
      <c r="AY551">
        <f>VLOOKUP($G551,county_facts!$A:$BB,47,FALSE)</f>
        <v>1152404</v>
      </c>
      <c r="AZ551">
        <f>VLOOKUP($G551,county_facts!$A:$BB,48,FALSE)</f>
        <v>753139</v>
      </c>
      <c r="BA551">
        <f>VLOOKUP($G551,county_facts!$A:$BB,49,FALSE)</f>
        <v>394422</v>
      </c>
      <c r="BB551">
        <f>VLOOKUP($G551,county_facts!$A:$BB,50,FALSE)</f>
        <v>12319</v>
      </c>
      <c r="BC551">
        <f>VLOOKUP($G551,county_facts!$A:$BB,51,FALSE)</f>
        <v>31746</v>
      </c>
      <c r="BD551">
        <f>VLOOKUP($G551,county_facts!$A:$BB,52,FALSE)</f>
        <v>112</v>
      </c>
      <c r="BE551">
        <f>VLOOKUP($G551,county_facts!$A:$BB,53,FALSE)</f>
        <v>768.33</v>
      </c>
      <c r="BF551">
        <f>VLOOKUP($G551,county_facts!$A:$BB,54,FALSE)</f>
        <v>43.9</v>
      </c>
    </row>
    <row r="552" spans="1:58" x14ac:dyDescent="0.3">
      <c r="A552" t="s">
        <v>9</v>
      </c>
      <c r="B552" t="s">
        <v>17</v>
      </c>
      <c r="C552">
        <v>75</v>
      </c>
      <c r="D552" t="s">
        <v>245</v>
      </c>
      <c r="E552">
        <v>150</v>
      </c>
      <c r="F552">
        <v>0.5</v>
      </c>
      <c r="G552">
        <v>19165</v>
      </c>
      <c r="H552">
        <f>VLOOKUP($G552,county_facts!$A:$BB,4,FALSE)</f>
        <v>11948</v>
      </c>
      <c r="I552">
        <f>VLOOKUP($G552,county_facts!$A:$BB,5,FALSE)</f>
        <v>12167</v>
      </c>
      <c r="J552">
        <f>VLOOKUP($G552,county_facts!$A:$BB,6,FALSE)</f>
        <v>-1.8</v>
      </c>
      <c r="K552">
        <f>VLOOKUP($G552,county_facts!$A:$BB,7,FALSE)</f>
        <v>12167</v>
      </c>
      <c r="L552">
        <f>VLOOKUP($G552,county_facts!$A:$BB,8,FALSE)</f>
        <v>5.6</v>
      </c>
      <c r="M552">
        <f>VLOOKUP($G552,county_facts!$A:$BB,9,FALSE)</f>
        <v>22.7</v>
      </c>
      <c r="N552">
        <f>VLOOKUP($G552,county_facts!$A:$BB,10,FALSE)</f>
        <v>22.4</v>
      </c>
      <c r="O552">
        <f>VLOOKUP($G552,county_facts!$A:$BB,11,FALSE)</f>
        <v>50.8</v>
      </c>
      <c r="P552">
        <f>VLOOKUP($G552,county_facts!$A:$BB,12,FALSE)</f>
        <v>97.7</v>
      </c>
      <c r="Q552">
        <f>VLOOKUP($G552,county_facts!$A:$BB,13,FALSE)</f>
        <v>0.5</v>
      </c>
      <c r="R552">
        <f>VLOOKUP($G552,county_facts!$A:$BB,14,FALSE)</f>
        <v>0.4</v>
      </c>
      <c r="S552">
        <f>VLOOKUP($G552,county_facts!$A:$BB,15,FALSE)</f>
        <v>0.4</v>
      </c>
      <c r="T552">
        <f>VLOOKUP($G552,county_facts!$A:$BB,16,FALSE)</f>
        <v>0.1</v>
      </c>
      <c r="U552">
        <f>VLOOKUP($G552,county_facts!$A:$BB,17,FALSE)</f>
        <v>0.8</v>
      </c>
      <c r="V552">
        <f>VLOOKUP($G552,county_facts!$A:$BB,18,FALSE)</f>
        <v>2.2999999999999998</v>
      </c>
      <c r="W552">
        <f>VLOOKUP($G552,county_facts!$A:$BB,19,FALSE)</f>
        <v>95.6</v>
      </c>
      <c r="X552">
        <f>VLOOKUP($G552,county_facts!$A:$BB,20,FALSE)</f>
        <v>90.1</v>
      </c>
      <c r="Y552">
        <f>VLOOKUP($G552,county_facts!$A:$BB,21,FALSE)</f>
        <v>2</v>
      </c>
      <c r="Z552">
        <f>VLOOKUP($G552,county_facts!$A:$BB,22,FALSE)</f>
        <v>2.8</v>
      </c>
      <c r="AA552">
        <f>VLOOKUP($G552,county_facts!$A:$BB,23,FALSE)</f>
        <v>90.9</v>
      </c>
      <c r="AB552">
        <f>VLOOKUP($G552,county_facts!$A:$BB,24,FALSE)</f>
        <v>18.2</v>
      </c>
      <c r="AC552">
        <f>VLOOKUP($G552,county_facts!$A:$BB,25,FALSE)</f>
        <v>1041</v>
      </c>
      <c r="AD552">
        <f>VLOOKUP($G552,county_facts!$A:$BB,26,FALSE)</f>
        <v>18.5</v>
      </c>
      <c r="AE552">
        <f>VLOOKUP($G552,county_facts!$A:$BB,27,FALSE)</f>
        <v>5561</v>
      </c>
      <c r="AF552">
        <f>VLOOKUP($G552,county_facts!$A:$BB,28,FALSE)</f>
        <v>77.7</v>
      </c>
      <c r="AG552">
        <f>VLOOKUP($G552,county_facts!$A:$BB,29,FALSE)</f>
        <v>11</v>
      </c>
      <c r="AH552">
        <f>VLOOKUP($G552,county_facts!$A:$BB,30,FALSE)</f>
        <v>104700</v>
      </c>
      <c r="AI552">
        <f>VLOOKUP($G552,county_facts!$A:$BB,31,FALSE)</f>
        <v>5083</v>
      </c>
      <c r="AJ552">
        <f>VLOOKUP($G552,county_facts!$A:$BB,32,FALSE)</f>
        <v>2.33</v>
      </c>
      <c r="AK552">
        <f>VLOOKUP($G552,county_facts!$A:$BB,33,FALSE)</f>
        <v>26387</v>
      </c>
      <c r="AL552">
        <f>VLOOKUP($G552,county_facts!$A:$BB,34,FALSE)</f>
        <v>48783</v>
      </c>
      <c r="AM552">
        <f>VLOOKUP($G552,county_facts!$A:$BB,35,FALSE)</f>
        <v>10.8</v>
      </c>
      <c r="AN552">
        <f>VLOOKUP($G552,county_facts!$A:$BB,36,FALSE)</f>
        <v>398</v>
      </c>
      <c r="AO552">
        <f>VLOOKUP($G552,county_facts!$A:$BB,37,FALSE)</f>
        <v>5209</v>
      </c>
      <c r="AP552">
        <f>VLOOKUP($G552,county_facts!$A:$BB,38,FALSE)</f>
        <v>-1.4</v>
      </c>
      <c r="AQ552">
        <f>VLOOKUP($G552,county_facts!$A:$BB,39,FALSE)</f>
        <v>972</v>
      </c>
      <c r="AR552">
        <f>VLOOKUP($G552,county_facts!$A:$BB,40,FALSE)</f>
        <v>1388</v>
      </c>
      <c r="AS552">
        <f>VLOOKUP($G552,county_facts!$A:$BB,41,FALSE)</f>
        <v>0</v>
      </c>
      <c r="AT552">
        <f>VLOOKUP($G552,county_facts!$A:$BB,42,FALSE)</f>
        <v>0</v>
      </c>
      <c r="AU552">
        <f>VLOOKUP($G552,county_facts!$A:$BB,43,FALSE)</f>
        <v>0</v>
      </c>
      <c r="AV552">
        <f>VLOOKUP($G552,county_facts!$A:$BB,44,FALSE)</f>
        <v>0</v>
      </c>
      <c r="AW552">
        <f>VLOOKUP($G552,county_facts!$A:$BB,45,FALSE)</f>
        <v>0</v>
      </c>
      <c r="AX552">
        <f>VLOOKUP($G552,county_facts!$A:$BB,46,FALSE)</f>
        <v>19.5</v>
      </c>
      <c r="AY552">
        <f>VLOOKUP($G552,county_facts!$A:$BB,47,FALSE)</f>
        <v>0</v>
      </c>
      <c r="AZ552">
        <f>VLOOKUP($G552,county_facts!$A:$BB,48,FALSE)</f>
        <v>158609</v>
      </c>
      <c r="BA552">
        <f>VLOOKUP($G552,county_facts!$A:$BB,49,FALSE)</f>
        <v>135125</v>
      </c>
      <c r="BB552">
        <f>VLOOKUP($G552,county_facts!$A:$BB,50,FALSE)</f>
        <v>10996</v>
      </c>
      <c r="BC552">
        <f>VLOOKUP($G552,county_facts!$A:$BB,51,FALSE)</f>
        <v>8692</v>
      </c>
      <c r="BD552">
        <f>VLOOKUP($G552,county_facts!$A:$BB,52,FALSE)</f>
        <v>16</v>
      </c>
      <c r="BE552">
        <f>VLOOKUP($G552,county_facts!$A:$BB,53,FALSE)</f>
        <v>590.78</v>
      </c>
      <c r="BF552">
        <f>VLOOKUP($G552,county_facts!$A:$BB,54,FALSE)</f>
        <v>20.6</v>
      </c>
    </row>
    <row r="553" spans="1:58" x14ac:dyDescent="0.3">
      <c r="A553" t="s">
        <v>6</v>
      </c>
      <c r="B553" t="s">
        <v>17</v>
      </c>
      <c r="C553">
        <v>75</v>
      </c>
      <c r="D553" t="s">
        <v>245</v>
      </c>
      <c r="E553">
        <v>150</v>
      </c>
      <c r="F553">
        <v>0.5</v>
      </c>
      <c r="G553">
        <v>19165</v>
      </c>
      <c r="H553">
        <f>VLOOKUP($G553,county_facts!$A:$BB,4,FALSE)</f>
        <v>11948</v>
      </c>
      <c r="I553">
        <f>VLOOKUP($G553,county_facts!$A:$BB,5,FALSE)</f>
        <v>12167</v>
      </c>
      <c r="J553">
        <f>VLOOKUP($G553,county_facts!$A:$BB,6,FALSE)</f>
        <v>-1.8</v>
      </c>
      <c r="K553">
        <f>VLOOKUP($G553,county_facts!$A:$BB,7,FALSE)</f>
        <v>12167</v>
      </c>
      <c r="L553">
        <f>VLOOKUP($G553,county_facts!$A:$BB,8,FALSE)</f>
        <v>5.6</v>
      </c>
      <c r="M553">
        <f>VLOOKUP($G553,county_facts!$A:$BB,9,FALSE)</f>
        <v>22.7</v>
      </c>
      <c r="N553">
        <f>VLOOKUP($G553,county_facts!$A:$BB,10,FALSE)</f>
        <v>22.4</v>
      </c>
      <c r="O553">
        <f>VLOOKUP($G553,county_facts!$A:$BB,11,FALSE)</f>
        <v>50.8</v>
      </c>
      <c r="P553">
        <f>VLOOKUP($G553,county_facts!$A:$BB,12,FALSE)</f>
        <v>97.7</v>
      </c>
      <c r="Q553">
        <f>VLOOKUP($G553,county_facts!$A:$BB,13,FALSE)</f>
        <v>0.5</v>
      </c>
      <c r="R553">
        <f>VLOOKUP($G553,county_facts!$A:$BB,14,FALSE)</f>
        <v>0.4</v>
      </c>
      <c r="S553">
        <f>VLOOKUP($G553,county_facts!$A:$BB,15,FALSE)</f>
        <v>0.4</v>
      </c>
      <c r="T553">
        <f>VLOOKUP($G553,county_facts!$A:$BB,16,FALSE)</f>
        <v>0.1</v>
      </c>
      <c r="U553">
        <f>VLOOKUP($G553,county_facts!$A:$BB,17,FALSE)</f>
        <v>0.8</v>
      </c>
      <c r="V553">
        <f>VLOOKUP($G553,county_facts!$A:$BB,18,FALSE)</f>
        <v>2.2999999999999998</v>
      </c>
      <c r="W553">
        <f>VLOOKUP($G553,county_facts!$A:$BB,19,FALSE)</f>
        <v>95.6</v>
      </c>
      <c r="X553">
        <f>VLOOKUP($G553,county_facts!$A:$BB,20,FALSE)</f>
        <v>90.1</v>
      </c>
      <c r="Y553">
        <f>VLOOKUP($G553,county_facts!$A:$BB,21,FALSE)</f>
        <v>2</v>
      </c>
      <c r="Z553">
        <f>VLOOKUP($G553,county_facts!$A:$BB,22,FALSE)</f>
        <v>2.8</v>
      </c>
      <c r="AA553">
        <f>VLOOKUP($G553,county_facts!$A:$BB,23,FALSE)</f>
        <v>90.9</v>
      </c>
      <c r="AB553">
        <f>VLOOKUP($G553,county_facts!$A:$BB,24,FALSE)</f>
        <v>18.2</v>
      </c>
      <c r="AC553">
        <f>VLOOKUP($G553,county_facts!$A:$BB,25,FALSE)</f>
        <v>1041</v>
      </c>
      <c r="AD553">
        <f>VLOOKUP($G553,county_facts!$A:$BB,26,FALSE)</f>
        <v>18.5</v>
      </c>
      <c r="AE553">
        <f>VLOOKUP($G553,county_facts!$A:$BB,27,FALSE)</f>
        <v>5561</v>
      </c>
      <c r="AF553">
        <f>VLOOKUP($G553,county_facts!$A:$BB,28,FALSE)</f>
        <v>77.7</v>
      </c>
      <c r="AG553">
        <f>VLOOKUP($G553,county_facts!$A:$BB,29,FALSE)</f>
        <v>11</v>
      </c>
      <c r="AH553">
        <f>VLOOKUP($G553,county_facts!$A:$BB,30,FALSE)</f>
        <v>104700</v>
      </c>
      <c r="AI553">
        <f>VLOOKUP($G553,county_facts!$A:$BB,31,FALSE)</f>
        <v>5083</v>
      </c>
      <c r="AJ553">
        <f>VLOOKUP($G553,county_facts!$A:$BB,32,FALSE)</f>
        <v>2.33</v>
      </c>
      <c r="AK553">
        <f>VLOOKUP($G553,county_facts!$A:$BB,33,FALSE)</f>
        <v>26387</v>
      </c>
      <c r="AL553">
        <f>VLOOKUP($G553,county_facts!$A:$BB,34,FALSE)</f>
        <v>48783</v>
      </c>
      <c r="AM553">
        <f>VLOOKUP($G553,county_facts!$A:$BB,35,FALSE)</f>
        <v>10.8</v>
      </c>
      <c r="AN553">
        <f>VLOOKUP($G553,county_facts!$A:$BB,36,FALSE)</f>
        <v>398</v>
      </c>
      <c r="AO553">
        <f>VLOOKUP($G553,county_facts!$A:$BB,37,FALSE)</f>
        <v>5209</v>
      </c>
      <c r="AP553">
        <f>VLOOKUP($G553,county_facts!$A:$BB,38,FALSE)</f>
        <v>-1.4</v>
      </c>
      <c r="AQ553">
        <f>VLOOKUP($G553,county_facts!$A:$BB,39,FALSE)</f>
        <v>972</v>
      </c>
      <c r="AR553">
        <f>VLOOKUP($G553,county_facts!$A:$BB,40,FALSE)</f>
        <v>1388</v>
      </c>
      <c r="AS553">
        <f>VLOOKUP($G553,county_facts!$A:$BB,41,FALSE)</f>
        <v>0</v>
      </c>
      <c r="AT553">
        <f>VLOOKUP($G553,county_facts!$A:$BB,42,FALSE)</f>
        <v>0</v>
      </c>
      <c r="AU553">
        <f>VLOOKUP($G553,county_facts!$A:$BB,43,FALSE)</f>
        <v>0</v>
      </c>
      <c r="AV553">
        <f>VLOOKUP($G553,county_facts!$A:$BB,44,FALSE)</f>
        <v>0</v>
      </c>
      <c r="AW553">
        <f>VLOOKUP($G553,county_facts!$A:$BB,45,FALSE)</f>
        <v>0</v>
      </c>
      <c r="AX553">
        <f>VLOOKUP($G553,county_facts!$A:$BB,46,FALSE)</f>
        <v>19.5</v>
      </c>
      <c r="AY553">
        <f>VLOOKUP($G553,county_facts!$A:$BB,47,FALSE)</f>
        <v>0</v>
      </c>
      <c r="AZ553">
        <f>VLOOKUP($G553,county_facts!$A:$BB,48,FALSE)</f>
        <v>158609</v>
      </c>
      <c r="BA553">
        <f>VLOOKUP($G553,county_facts!$A:$BB,49,FALSE)</f>
        <v>135125</v>
      </c>
      <c r="BB553">
        <f>VLOOKUP($G553,county_facts!$A:$BB,50,FALSE)</f>
        <v>10996</v>
      </c>
      <c r="BC553">
        <f>VLOOKUP($G553,county_facts!$A:$BB,51,FALSE)</f>
        <v>8692</v>
      </c>
      <c r="BD553">
        <f>VLOOKUP($G553,county_facts!$A:$BB,52,FALSE)</f>
        <v>16</v>
      </c>
      <c r="BE553">
        <f>VLOOKUP($G553,county_facts!$A:$BB,53,FALSE)</f>
        <v>590.78</v>
      </c>
      <c r="BF553">
        <f>VLOOKUP($G553,county_facts!$A:$BB,54,FALSE)</f>
        <v>20.6</v>
      </c>
    </row>
    <row r="554" spans="1:58" x14ac:dyDescent="0.3">
      <c r="A554" t="s">
        <v>9</v>
      </c>
      <c r="B554" t="s">
        <v>85</v>
      </c>
      <c r="C554">
        <v>3389</v>
      </c>
      <c r="D554" t="s">
        <v>245</v>
      </c>
      <c r="E554">
        <v>5290</v>
      </c>
      <c r="F554">
        <v>0.64064272200000005</v>
      </c>
      <c r="G554">
        <v>19163</v>
      </c>
      <c r="H554">
        <f>VLOOKUP($G554,county_facts!$A:$BB,4,FALSE)</f>
        <v>171387</v>
      </c>
      <c r="I554">
        <f>VLOOKUP($G554,county_facts!$A:$BB,5,FALSE)</f>
        <v>165224</v>
      </c>
      <c r="J554">
        <f>VLOOKUP($G554,county_facts!$A:$BB,6,FALSE)</f>
        <v>3.7</v>
      </c>
      <c r="K554">
        <f>VLOOKUP($G554,county_facts!$A:$BB,7,FALSE)</f>
        <v>165224</v>
      </c>
      <c r="L554">
        <f>VLOOKUP($G554,county_facts!$A:$BB,8,FALSE)</f>
        <v>6.6</v>
      </c>
      <c r="M554">
        <f>VLOOKUP($G554,county_facts!$A:$BB,9,FALSE)</f>
        <v>24.1</v>
      </c>
      <c r="N554">
        <f>VLOOKUP($G554,county_facts!$A:$BB,10,FALSE)</f>
        <v>14.4</v>
      </c>
      <c r="O554">
        <f>VLOOKUP($G554,county_facts!$A:$BB,11,FALSE)</f>
        <v>51</v>
      </c>
      <c r="P554">
        <f>VLOOKUP($G554,county_facts!$A:$BB,12,FALSE)</f>
        <v>86.7</v>
      </c>
      <c r="Q554">
        <f>VLOOKUP($G554,county_facts!$A:$BB,13,FALSE)</f>
        <v>7.5</v>
      </c>
      <c r="R554">
        <f>VLOOKUP($G554,county_facts!$A:$BB,14,FALSE)</f>
        <v>0.4</v>
      </c>
      <c r="S554">
        <f>VLOOKUP($G554,county_facts!$A:$BB,15,FALSE)</f>
        <v>2.5</v>
      </c>
      <c r="T554">
        <f>VLOOKUP($G554,county_facts!$A:$BB,16,FALSE)</f>
        <v>0.1</v>
      </c>
      <c r="U554">
        <f>VLOOKUP($G554,county_facts!$A:$BB,17,FALSE)</f>
        <v>2.8</v>
      </c>
      <c r="V554">
        <f>VLOOKUP($G554,county_facts!$A:$BB,18,FALSE)</f>
        <v>6.3</v>
      </c>
      <c r="W554">
        <f>VLOOKUP($G554,county_facts!$A:$BB,19,FALSE)</f>
        <v>81.3</v>
      </c>
      <c r="X554">
        <f>VLOOKUP($G554,county_facts!$A:$BB,20,FALSE)</f>
        <v>86.3</v>
      </c>
      <c r="Y554">
        <f>VLOOKUP($G554,county_facts!$A:$BB,21,FALSE)</f>
        <v>3.4</v>
      </c>
      <c r="Z554">
        <f>VLOOKUP($G554,county_facts!$A:$BB,22,FALSE)</f>
        <v>5.6</v>
      </c>
      <c r="AA554">
        <f>VLOOKUP($G554,county_facts!$A:$BB,23,FALSE)</f>
        <v>92.3</v>
      </c>
      <c r="AB554">
        <f>VLOOKUP($G554,county_facts!$A:$BB,24,FALSE)</f>
        <v>31.6</v>
      </c>
      <c r="AC554">
        <f>VLOOKUP($G554,county_facts!$A:$BB,25,FALSE)</f>
        <v>12299</v>
      </c>
      <c r="AD554">
        <f>VLOOKUP($G554,county_facts!$A:$BB,26,FALSE)</f>
        <v>18</v>
      </c>
      <c r="AE554">
        <f>VLOOKUP($G554,county_facts!$A:$BB,27,FALSE)</f>
        <v>73040</v>
      </c>
      <c r="AF554">
        <f>VLOOKUP($G554,county_facts!$A:$BB,28,FALSE)</f>
        <v>69</v>
      </c>
      <c r="AG554">
        <f>VLOOKUP($G554,county_facts!$A:$BB,29,FALSE)</f>
        <v>24.8</v>
      </c>
      <c r="AH554">
        <f>VLOOKUP($G554,county_facts!$A:$BB,30,FALSE)</f>
        <v>143600</v>
      </c>
      <c r="AI554">
        <f>VLOOKUP($G554,county_facts!$A:$BB,31,FALSE)</f>
        <v>67049</v>
      </c>
      <c r="AJ554">
        <f>VLOOKUP($G554,county_facts!$A:$BB,32,FALSE)</f>
        <v>2.44</v>
      </c>
      <c r="AK554">
        <f>VLOOKUP($G554,county_facts!$A:$BB,33,FALSE)</f>
        <v>28948</v>
      </c>
      <c r="AL554">
        <f>VLOOKUP($G554,county_facts!$A:$BB,34,FALSE)</f>
        <v>52735</v>
      </c>
      <c r="AM554">
        <f>VLOOKUP($G554,county_facts!$A:$BB,35,FALSE)</f>
        <v>13.1</v>
      </c>
      <c r="AN554">
        <f>VLOOKUP($G554,county_facts!$A:$BB,36,FALSE)</f>
        <v>4408</v>
      </c>
      <c r="AO554">
        <f>VLOOKUP($G554,county_facts!$A:$BB,37,FALSE)</f>
        <v>82196</v>
      </c>
      <c r="AP554">
        <f>VLOOKUP($G554,county_facts!$A:$BB,38,FALSE)</f>
        <v>2.6</v>
      </c>
      <c r="AQ554">
        <f>VLOOKUP($G554,county_facts!$A:$BB,39,FALSE)</f>
        <v>10040</v>
      </c>
      <c r="AR554">
        <f>VLOOKUP($G554,county_facts!$A:$BB,40,FALSE)</f>
        <v>14132</v>
      </c>
      <c r="AS554">
        <f>VLOOKUP($G554,county_facts!$A:$BB,41,FALSE)</f>
        <v>0</v>
      </c>
      <c r="AT554">
        <f>VLOOKUP($G554,county_facts!$A:$BB,42,FALSE)</f>
        <v>0.3</v>
      </c>
      <c r="AU554">
        <f>VLOOKUP($G554,county_facts!$A:$BB,43,FALSE)</f>
        <v>0</v>
      </c>
      <c r="AV554">
        <f>VLOOKUP($G554,county_facts!$A:$BB,44,FALSE)</f>
        <v>0</v>
      </c>
      <c r="AW554">
        <f>VLOOKUP($G554,county_facts!$A:$BB,45,FALSE)</f>
        <v>1.3</v>
      </c>
      <c r="AX554">
        <f>VLOOKUP($G554,county_facts!$A:$BB,46,FALSE)</f>
        <v>27</v>
      </c>
      <c r="AY554">
        <f>VLOOKUP($G554,county_facts!$A:$BB,47,FALSE)</f>
        <v>5745095</v>
      </c>
      <c r="AZ554">
        <f>VLOOKUP($G554,county_facts!$A:$BB,48,FALSE)</f>
        <v>0</v>
      </c>
      <c r="BA554">
        <f>VLOOKUP($G554,county_facts!$A:$BB,49,FALSE)</f>
        <v>2852978</v>
      </c>
      <c r="BB554">
        <f>VLOOKUP($G554,county_facts!$A:$BB,50,FALSE)</f>
        <v>17574</v>
      </c>
      <c r="BC554">
        <f>VLOOKUP($G554,county_facts!$A:$BB,51,FALSE)</f>
        <v>423931</v>
      </c>
      <c r="BD554">
        <f>VLOOKUP($G554,county_facts!$A:$BB,52,FALSE)</f>
        <v>365</v>
      </c>
      <c r="BE554">
        <f>VLOOKUP($G554,county_facts!$A:$BB,53,FALSE)</f>
        <v>458.09</v>
      </c>
      <c r="BF554">
        <f>VLOOKUP($G554,county_facts!$A:$BB,54,FALSE)</f>
        <v>360.7</v>
      </c>
    </row>
    <row r="555" spans="1:58" x14ac:dyDescent="0.3">
      <c r="A555" t="s">
        <v>6</v>
      </c>
      <c r="B555" t="s">
        <v>85</v>
      </c>
      <c r="C555">
        <v>1901</v>
      </c>
      <c r="D555" t="s">
        <v>245</v>
      </c>
      <c r="E555">
        <v>5290</v>
      </c>
      <c r="F555">
        <v>0.359357278</v>
      </c>
      <c r="G555">
        <v>19163</v>
      </c>
      <c r="H555">
        <f>VLOOKUP($G555,county_facts!$A:$BB,4,FALSE)</f>
        <v>171387</v>
      </c>
      <c r="I555">
        <f>VLOOKUP($G555,county_facts!$A:$BB,5,FALSE)</f>
        <v>165224</v>
      </c>
      <c r="J555">
        <f>VLOOKUP($G555,county_facts!$A:$BB,6,FALSE)</f>
        <v>3.7</v>
      </c>
      <c r="K555">
        <f>VLOOKUP($G555,county_facts!$A:$BB,7,FALSE)</f>
        <v>165224</v>
      </c>
      <c r="L555">
        <f>VLOOKUP($G555,county_facts!$A:$BB,8,FALSE)</f>
        <v>6.6</v>
      </c>
      <c r="M555">
        <f>VLOOKUP($G555,county_facts!$A:$BB,9,FALSE)</f>
        <v>24.1</v>
      </c>
      <c r="N555">
        <f>VLOOKUP($G555,county_facts!$A:$BB,10,FALSE)</f>
        <v>14.4</v>
      </c>
      <c r="O555">
        <f>VLOOKUP($G555,county_facts!$A:$BB,11,FALSE)</f>
        <v>51</v>
      </c>
      <c r="P555">
        <f>VLOOKUP($G555,county_facts!$A:$BB,12,FALSE)</f>
        <v>86.7</v>
      </c>
      <c r="Q555">
        <f>VLOOKUP($G555,county_facts!$A:$BB,13,FALSE)</f>
        <v>7.5</v>
      </c>
      <c r="R555">
        <f>VLOOKUP($G555,county_facts!$A:$BB,14,FALSE)</f>
        <v>0.4</v>
      </c>
      <c r="S555">
        <f>VLOOKUP($G555,county_facts!$A:$BB,15,FALSE)</f>
        <v>2.5</v>
      </c>
      <c r="T555">
        <f>VLOOKUP($G555,county_facts!$A:$BB,16,FALSE)</f>
        <v>0.1</v>
      </c>
      <c r="U555">
        <f>VLOOKUP($G555,county_facts!$A:$BB,17,FALSE)</f>
        <v>2.8</v>
      </c>
      <c r="V555">
        <f>VLOOKUP($G555,county_facts!$A:$BB,18,FALSE)</f>
        <v>6.3</v>
      </c>
      <c r="W555">
        <f>VLOOKUP($G555,county_facts!$A:$BB,19,FALSE)</f>
        <v>81.3</v>
      </c>
      <c r="X555">
        <f>VLOOKUP($G555,county_facts!$A:$BB,20,FALSE)</f>
        <v>86.3</v>
      </c>
      <c r="Y555">
        <f>VLOOKUP($G555,county_facts!$A:$BB,21,FALSE)</f>
        <v>3.4</v>
      </c>
      <c r="Z555">
        <f>VLOOKUP($G555,county_facts!$A:$BB,22,FALSE)</f>
        <v>5.6</v>
      </c>
      <c r="AA555">
        <f>VLOOKUP($G555,county_facts!$A:$BB,23,FALSE)</f>
        <v>92.3</v>
      </c>
      <c r="AB555">
        <f>VLOOKUP($G555,county_facts!$A:$BB,24,FALSE)</f>
        <v>31.6</v>
      </c>
      <c r="AC555">
        <f>VLOOKUP($G555,county_facts!$A:$BB,25,FALSE)</f>
        <v>12299</v>
      </c>
      <c r="AD555">
        <f>VLOOKUP($G555,county_facts!$A:$BB,26,FALSE)</f>
        <v>18</v>
      </c>
      <c r="AE555">
        <f>VLOOKUP($G555,county_facts!$A:$BB,27,FALSE)</f>
        <v>73040</v>
      </c>
      <c r="AF555">
        <f>VLOOKUP($G555,county_facts!$A:$BB,28,FALSE)</f>
        <v>69</v>
      </c>
      <c r="AG555">
        <f>VLOOKUP($G555,county_facts!$A:$BB,29,FALSE)</f>
        <v>24.8</v>
      </c>
      <c r="AH555">
        <f>VLOOKUP($G555,county_facts!$A:$BB,30,FALSE)</f>
        <v>143600</v>
      </c>
      <c r="AI555">
        <f>VLOOKUP($G555,county_facts!$A:$BB,31,FALSE)</f>
        <v>67049</v>
      </c>
      <c r="AJ555">
        <f>VLOOKUP($G555,county_facts!$A:$BB,32,FALSE)</f>
        <v>2.44</v>
      </c>
      <c r="AK555">
        <f>VLOOKUP($G555,county_facts!$A:$BB,33,FALSE)</f>
        <v>28948</v>
      </c>
      <c r="AL555">
        <f>VLOOKUP($G555,county_facts!$A:$BB,34,FALSE)</f>
        <v>52735</v>
      </c>
      <c r="AM555">
        <f>VLOOKUP($G555,county_facts!$A:$BB,35,FALSE)</f>
        <v>13.1</v>
      </c>
      <c r="AN555">
        <f>VLOOKUP($G555,county_facts!$A:$BB,36,FALSE)</f>
        <v>4408</v>
      </c>
      <c r="AO555">
        <f>VLOOKUP($G555,county_facts!$A:$BB,37,FALSE)</f>
        <v>82196</v>
      </c>
      <c r="AP555">
        <f>VLOOKUP($G555,county_facts!$A:$BB,38,FALSE)</f>
        <v>2.6</v>
      </c>
      <c r="AQ555">
        <f>VLOOKUP($G555,county_facts!$A:$BB,39,FALSE)</f>
        <v>10040</v>
      </c>
      <c r="AR555">
        <f>VLOOKUP($G555,county_facts!$A:$BB,40,FALSE)</f>
        <v>14132</v>
      </c>
      <c r="AS555">
        <f>VLOOKUP($G555,county_facts!$A:$BB,41,FALSE)</f>
        <v>0</v>
      </c>
      <c r="AT555">
        <f>VLOOKUP($G555,county_facts!$A:$BB,42,FALSE)</f>
        <v>0.3</v>
      </c>
      <c r="AU555">
        <f>VLOOKUP($G555,county_facts!$A:$BB,43,FALSE)</f>
        <v>0</v>
      </c>
      <c r="AV555">
        <f>VLOOKUP($G555,county_facts!$A:$BB,44,FALSE)</f>
        <v>0</v>
      </c>
      <c r="AW555">
        <f>VLOOKUP($G555,county_facts!$A:$BB,45,FALSE)</f>
        <v>1.3</v>
      </c>
      <c r="AX555">
        <f>VLOOKUP($G555,county_facts!$A:$BB,46,FALSE)</f>
        <v>27</v>
      </c>
      <c r="AY555">
        <f>VLOOKUP($G555,county_facts!$A:$BB,47,FALSE)</f>
        <v>5745095</v>
      </c>
      <c r="AZ555">
        <f>VLOOKUP($G555,county_facts!$A:$BB,48,FALSE)</f>
        <v>0</v>
      </c>
      <c r="BA555">
        <f>VLOOKUP($G555,county_facts!$A:$BB,49,FALSE)</f>
        <v>2852978</v>
      </c>
      <c r="BB555">
        <f>VLOOKUP($G555,county_facts!$A:$BB,50,FALSE)</f>
        <v>17574</v>
      </c>
      <c r="BC555">
        <f>VLOOKUP($G555,county_facts!$A:$BB,51,FALSE)</f>
        <v>423931</v>
      </c>
      <c r="BD555">
        <f>VLOOKUP($G555,county_facts!$A:$BB,52,FALSE)</f>
        <v>365</v>
      </c>
      <c r="BE555">
        <f>VLOOKUP($G555,county_facts!$A:$BB,53,FALSE)</f>
        <v>458.09</v>
      </c>
      <c r="BF555">
        <f>VLOOKUP($G555,county_facts!$A:$BB,54,FALSE)</f>
        <v>360.7</v>
      </c>
    </row>
    <row r="556" spans="1:58" x14ac:dyDescent="0.3">
      <c r="A556" t="s">
        <v>9</v>
      </c>
      <c r="B556" t="s">
        <v>257</v>
      </c>
      <c r="C556">
        <v>93</v>
      </c>
      <c r="D556" t="s">
        <v>245</v>
      </c>
      <c r="E556">
        <v>146</v>
      </c>
      <c r="F556">
        <v>0.63698630099999998</v>
      </c>
      <c r="G556">
        <v>19161</v>
      </c>
      <c r="H556">
        <f>VLOOKUP($G556,county_facts!$A:$BB,4,FALSE)</f>
        <v>10035</v>
      </c>
      <c r="I556">
        <f>VLOOKUP($G556,county_facts!$A:$BB,5,FALSE)</f>
        <v>10350</v>
      </c>
      <c r="J556">
        <f>VLOOKUP($G556,county_facts!$A:$BB,6,FALSE)</f>
        <v>-3</v>
      </c>
      <c r="K556">
        <f>VLOOKUP($G556,county_facts!$A:$BB,7,FALSE)</f>
        <v>10350</v>
      </c>
      <c r="L556">
        <f>VLOOKUP($G556,county_facts!$A:$BB,8,FALSE)</f>
        <v>5.4</v>
      </c>
      <c r="M556">
        <f>VLOOKUP($G556,county_facts!$A:$BB,9,FALSE)</f>
        <v>22</v>
      </c>
      <c r="N556">
        <f>VLOOKUP($G556,county_facts!$A:$BB,10,FALSE)</f>
        <v>22.3</v>
      </c>
      <c r="O556">
        <f>VLOOKUP($G556,county_facts!$A:$BB,11,FALSE)</f>
        <v>50.9</v>
      </c>
      <c r="P556">
        <f>VLOOKUP($G556,county_facts!$A:$BB,12,FALSE)</f>
        <v>98.2</v>
      </c>
      <c r="Q556">
        <f>VLOOKUP($G556,county_facts!$A:$BB,13,FALSE)</f>
        <v>0.3</v>
      </c>
      <c r="R556">
        <f>VLOOKUP($G556,county_facts!$A:$BB,14,FALSE)</f>
        <v>0.2</v>
      </c>
      <c r="S556">
        <f>VLOOKUP($G556,county_facts!$A:$BB,15,FALSE)</f>
        <v>0.4</v>
      </c>
      <c r="T556">
        <f>VLOOKUP($G556,county_facts!$A:$BB,16,FALSE)</f>
        <v>0.1</v>
      </c>
      <c r="U556">
        <f>VLOOKUP($G556,county_facts!$A:$BB,17,FALSE)</f>
        <v>0.9</v>
      </c>
      <c r="V556">
        <f>VLOOKUP($G556,county_facts!$A:$BB,18,FALSE)</f>
        <v>2.8</v>
      </c>
      <c r="W556">
        <f>VLOOKUP($G556,county_facts!$A:$BB,19,FALSE)</f>
        <v>95.7</v>
      </c>
      <c r="X556">
        <f>VLOOKUP($G556,county_facts!$A:$BB,20,FALSE)</f>
        <v>89.3</v>
      </c>
      <c r="Y556">
        <f>VLOOKUP($G556,county_facts!$A:$BB,21,FALSE)</f>
        <v>1.2</v>
      </c>
      <c r="Z556">
        <f>VLOOKUP($G556,county_facts!$A:$BB,22,FALSE)</f>
        <v>2.8</v>
      </c>
      <c r="AA556">
        <f>VLOOKUP($G556,county_facts!$A:$BB,23,FALSE)</f>
        <v>91.4</v>
      </c>
      <c r="AB556">
        <f>VLOOKUP($G556,county_facts!$A:$BB,24,FALSE)</f>
        <v>19.100000000000001</v>
      </c>
      <c r="AC556">
        <f>VLOOKUP($G556,county_facts!$A:$BB,25,FALSE)</f>
        <v>943</v>
      </c>
      <c r="AD556">
        <f>VLOOKUP($G556,county_facts!$A:$BB,26,FALSE)</f>
        <v>17.7</v>
      </c>
      <c r="AE556">
        <f>VLOOKUP($G556,county_facts!$A:$BB,27,FALSE)</f>
        <v>5407</v>
      </c>
      <c r="AF556">
        <f>VLOOKUP($G556,county_facts!$A:$BB,28,FALSE)</f>
        <v>81.400000000000006</v>
      </c>
      <c r="AG556">
        <f>VLOOKUP($G556,county_facts!$A:$BB,29,FALSE)</f>
        <v>8.1999999999999993</v>
      </c>
      <c r="AH556">
        <f>VLOOKUP($G556,county_facts!$A:$BB,30,FALSE)</f>
        <v>79700</v>
      </c>
      <c r="AI556">
        <f>VLOOKUP($G556,county_facts!$A:$BB,31,FALSE)</f>
        <v>4435</v>
      </c>
      <c r="AJ556">
        <f>VLOOKUP($G556,county_facts!$A:$BB,32,FALSE)</f>
        <v>2.25</v>
      </c>
      <c r="AK556">
        <f>VLOOKUP($G556,county_facts!$A:$BB,33,FALSE)</f>
        <v>26350</v>
      </c>
      <c r="AL556">
        <f>VLOOKUP($G556,county_facts!$A:$BB,34,FALSE)</f>
        <v>48093</v>
      </c>
      <c r="AM556">
        <f>VLOOKUP($G556,county_facts!$A:$BB,35,FALSE)</f>
        <v>8.6999999999999993</v>
      </c>
      <c r="AN556">
        <f>VLOOKUP($G556,county_facts!$A:$BB,36,FALSE)</f>
        <v>353</v>
      </c>
      <c r="AO556">
        <f>VLOOKUP($G556,county_facts!$A:$BB,37,FALSE)</f>
        <v>2624</v>
      </c>
      <c r="AP556">
        <f>VLOOKUP($G556,county_facts!$A:$BB,38,FALSE)</f>
        <v>-0.1</v>
      </c>
      <c r="AQ556">
        <f>VLOOKUP($G556,county_facts!$A:$BB,39,FALSE)</f>
        <v>845</v>
      </c>
      <c r="AR556">
        <f>VLOOKUP($G556,county_facts!$A:$BB,40,FALSE)</f>
        <v>1187</v>
      </c>
      <c r="AS556">
        <f>VLOOKUP($G556,county_facts!$A:$BB,41,FALSE)</f>
        <v>0</v>
      </c>
      <c r="AT556">
        <f>VLOOKUP($G556,county_facts!$A:$BB,42,FALSE)</f>
        <v>0</v>
      </c>
      <c r="AU556">
        <f>VLOOKUP($G556,county_facts!$A:$BB,43,FALSE)</f>
        <v>0</v>
      </c>
      <c r="AV556">
        <f>VLOOKUP($G556,county_facts!$A:$BB,44,FALSE)</f>
        <v>0</v>
      </c>
      <c r="AW556">
        <f>VLOOKUP($G556,county_facts!$A:$BB,45,FALSE)</f>
        <v>0</v>
      </c>
      <c r="AX556">
        <f>VLOOKUP($G556,county_facts!$A:$BB,46,FALSE)</f>
        <v>21.5</v>
      </c>
      <c r="AY556">
        <f>VLOOKUP($G556,county_facts!$A:$BB,47,FALSE)</f>
        <v>0</v>
      </c>
      <c r="AZ556">
        <f>VLOOKUP($G556,county_facts!$A:$BB,48,FALSE)</f>
        <v>164976</v>
      </c>
      <c r="BA556">
        <f>VLOOKUP($G556,county_facts!$A:$BB,49,FALSE)</f>
        <v>92468</v>
      </c>
      <c r="BB556">
        <f>VLOOKUP($G556,county_facts!$A:$BB,50,FALSE)</f>
        <v>8983</v>
      </c>
      <c r="BC556">
        <f>VLOOKUP($G556,county_facts!$A:$BB,51,FALSE)</f>
        <v>0</v>
      </c>
      <c r="BD556">
        <f>VLOOKUP($G556,county_facts!$A:$BB,52,FALSE)</f>
        <v>5</v>
      </c>
      <c r="BE556">
        <f>VLOOKUP($G556,county_facts!$A:$BB,53,FALSE)</f>
        <v>575.01</v>
      </c>
      <c r="BF556">
        <f>VLOOKUP($G556,county_facts!$A:$BB,54,FALSE)</f>
        <v>18</v>
      </c>
    </row>
    <row r="557" spans="1:58" x14ac:dyDescent="0.3">
      <c r="A557" t="s">
        <v>6</v>
      </c>
      <c r="B557" t="s">
        <v>257</v>
      </c>
      <c r="C557">
        <v>53</v>
      </c>
      <c r="D557" t="s">
        <v>245</v>
      </c>
      <c r="E557">
        <v>146</v>
      </c>
      <c r="F557">
        <v>0.36301369900000002</v>
      </c>
      <c r="G557">
        <v>19161</v>
      </c>
      <c r="H557">
        <f>VLOOKUP($G557,county_facts!$A:$BB,4,FALSE)</f>
        <v>10035</v>
      </c>
      <c r="I557">
        <f>VLOOKUP($G557,county_facts!$A:$BB,5,FALSE)</f>
        <v>10350</v>
      </c>
      <c r="J557">
        <f>VLOOKUP($G557,county_facts!$A:$BB,6,FALSE)</f>
        <v>-3</v>
      </c>
      <c r="K557">
        <f>VLOOKUP($G557,county_facts!$A:$BB,7,FALSE)</f>
        <v>10350</v>
      </c>
      <c r="L557">
        <f>VLOOKUP($G557,county_facts!$A:$BB,8,FALSE)</f>
        <v>5.4</v>
      </c>
      <c r="M557">
        <f>VLOOKUP($G557,county_facts!$A:$BB,9,FALSE)</f>
        <v>22</v>
      </c>
      <c r="N557">
        <f>VLOOKUP($G557,county_facts!$A:$BB,10,FALSE)</f>
        <v>22.3</v>
      </c>
      <c r="O557">
        <f>VLOOKUP($G557,county_facts!$A:$BB,11,FALSE)</f>
        <v>50.9</v>
      </c>
      <c r="P557">
        <f>VLOOKUP($G557,county_facts!$A:$BB,12,FALSE)</f>
        <v>98.2</v>
      </c>
      <c r="Q557">
        <f>VLOOKUP($G557,county_facts!$A:$BB,13,FALSE)</f>
        <v>0.3</v>
      </c>
      <c r="R557">
        <f>VLOOKUP($G557,county_facts!$A:$BB,14,FALSE)</f>
        <v>0.2</v>
      </c>
      <c r="S557">
        <f>VLOOKUP($G557,county_facts!$A:$BB,15,FALSE)</f>
        <v>0.4</v>
      </c>
      <c r="T557">
        <f>VLOOKUP($G557,county_facts!$A:$BB,16,FALSE)</f>
        <v>0.1</v>
      </c>
      <c r="U557">
        <f>VLOOKUP($G557,county_facts!$A:$BB,17,FALSE)</f>
        <v>0.9</v>
      </c>
      <c r="V557">
        <f>VLOOKUP($G557,county_facts!$A:$BB,18,FALSE)</f>
        <v>2.8</v>
      </c>
      <c r="W557">
        <f>VLOOKUP($G557,county_facts!$A:$BB,19,FALSE)</f>
        <v>95.7</v>
      </c>
      <c r="X557">
        <f>VLOOKUP($G557,county_facts!$A:$BB,20,FALSE)</f>
        <v>89.3</v>
      </c>
      <c r="Y557">
        <f>VLOOKUP($G557,county_facts!$A:$BB,21,FALSE)</f>
        <v>1.2</v>
      </c>
      <c r="Z557">
        <f>VLOOKUP($G557,county_facts!$A:$BB,22,FALSE)</f>
        <v>2.8</v>
      </c>
      <c r="AA557">
        <f>VLOOKUP($G557,county_facts!$A:$BB,23,FALSE)</f>
        <v>91.4</v>
      </c>
      <c r="AB557">
        <f>VLOOKUP($G557,county_facts!$A:$BB,24,FALSE)</f>
        <v>19.100000000000001</v>
      </c>
      <c r="AC557">
        <f>VLOOKUP($G557,county_facts!$A:$BB,25,FALSE)</f>
        <v>943</v>
      </c>
      <c r="AD557">
        <f>VLOOKUP($G557,county_facts!$A:$BB,26,FALSE)</f>
        <v>17.7</v>
      </c>
      <c r="AE557">
        <f>VLOOKUP($G557,county_facts!$A:$BB,27,FALSE)</f>
        <v>5407</v>
      </c>
      <c r="AF557">
        <f>VLOOKUP($G557,county_facts!$A:$BB,28,FALSE)</f>
        <v>81.400000000000006</v>
      </c>
      <c r="AG557">
        <f>VLOOKUP($G557,county_facts!$A:$BB,29,FALSE)</f>
        <v>8.1999999999999993</v>
      </c>
      <c r="AH557">
        <f>VLOOKUP($G557,county_facts!$A:$BB,30,FALSE)</f>
        <v>79700</v>
      </c>
      <c r="AI557">
        <f>VLOOKUP($G557,county_facts!$A:$BB,31,FALSE)</f>
        <v>4435</v>
      </c>
      <c r="AJ557">
        <f>VLOOKUP($G557,county_facts!$A:$BB,32,FALSE)</f>
        <v>2.25</v>
      </c>
      <c r="AK557">
        <f>VLOOKUP($G557,county_facts!$A:$BB,33,FALSE)</f>
        <v>26350</v>
      </c>
      <c r="AL557">
        <f>VLOOKUP($G557,county_facts!$A:$BB,34,FALSE)</f>
        <v>48093</v>
      </c>
      <c r="AM557">
        <f>VLOOKUP($G557,county_facts!$A:$BB,35,FALSE)</f>
        <v>8.6999999999999993</v>
      </c>
      <c r="AN557">
        <f>VLOOKUP($G557,county_facts!$A:$BB,36,FALSE)</f>
        <v>353</v>
      </c>
      <c r="AO557">
        <f>VLOOKUP($G557,county_facts!$A:$BB,37,FALSE)</f>
        <v>2624</v>
      </c>
      <c r="AP557">
        <f>VLOOKUP($G557,county_facts!$A:$BB,38,FALSE)</f>
        <v>-0.1</v>
      </c>
      <c r="AQ557">
        <f>VLOOKUP($G557,county_facts!$A:$BB,39,FALSE)</f>
        <v>845</v>
      </c>
      <c r="AR557">
        <f>VLOOKUP($G557,county_facts!$A:$BB,40,FALSE)</f>
        <v>1187</v>
      </c>
      <c r="AS557">
        <f>VLOOKUP($G557,county_facts!$A:$BB,41,FALSE)</f>
        <v>0</v>
      </c>
      <c r="AT557">
        <f>VLOOKUP($G557,county_facts!$A:$BB,42,FALSE)</f>
        <v>0</v>
      </c>
      <c r="AU557">
        <f>VLOOKUP($G557,county_facts!$A:$BB,43,FALSE)</f>
        <v>0</v>
      </c>
      <c r="AV557">
        <f>VLOOKUP($G557,county_facts!$A:$BB,44,FALSE)</f>
        <v>0</v>
      </c>
      <c r="AW557">
        <f>VLOOKUP($G557,county_facts!$A:$BB,45,FALSE)</f>
        <v>0</v>
      </c>
      <c r="AX557">
        <f>VLOOKUP($G557,county_facts!$A:$BB,46,FALSE)</f>
        <v>21.5</v>
      </c>
      <c r="AY557">
        <f>VLOOKUP($G557,county_facts!$A:$BB,47,FALSE)</f>
        <v>0</v>
      </c>
      <c r="AZ557">
        <f>VLOOKUP($G557,county_facts!$A:$BB,48,FALSE)</f>
        <v>164976</v>
      </c>
      <c r="BA557">
        <f>VLOOKUP($G557,county_facts!$A:$BB,49,FALSE)</f>
        <v>92468</v>
      </c>
      <c r="BB557">
        <f>VLOOKUP($G557,county_facts!$A:$BB,50,FALSE)</f>
        <v>8983</v>
      </c>
      <c r="BC557">
        <f>VLOOKUP($G557,county_facts!$A:$BB,51,FALSE)</f>
        <v>0</v>
      </c>
      <c r="BD557">
        <f>VLOOKUP($G557,county_facts!$A:$BB,52,FALSE)</f>
        <v>5</v>
      </c>
      <c r="BE557">
        <f>VLOOKUP($G557,county_facts!$A:$BB,53,FALSE)</f>
        <v>575.01</v>
      </c>
      <c r="BF557">
        <f>VLOOKUP($G557,county_facts!$A:$BB,54,FALSE)</f>
        <v>18</v>
      </c>
    </row>
    <row r="558" spans="1:58" x14ac:dyDescent="0.3">
      <c r="A558" t="s">
        <v>6</v>
      </c>
      <c r="B558" t="s">
        <v>258</v>
      </c>
      <c r="C558">
        <v>101</v>
      </c>
      <c r="D558" t="s">
        <v>245</v>
      </c>
      <c r="E558">
        <v>120</v>
      </c>
      <c r="F558">
        <v>0.84166666700000003</v>
      </c>
      <c r="G558">
        <v>19159</v>
      </c>
      <c r="H558">
        <f>VLOOKUP($G558,county_facts!$A:$BB,4,FALSE)</f>
        <v>5051</v>
      </c>
      <c r="I558">
        <f>VLOOKUP($G558,county_facts!$A:$BB,5,FALSE)</f>
        <v>5131</v>
      </c>
      <c r="J558">
        <f>VLOOKUP($G558,county_facts!$A:$BB,6,FALSE)</f>
        <v>-1.6</v>
      </c>
      <c r="K558">
        <f>VLOOKUP($G558,county_facts!$A:$BB,7,FALSE)</f>
        <v>5131</v>
      </c>
      <c r="L558">
        <f>VLOOKUP($G558,county_facts!$A:$BB,8,FALSE)</f>
        <v>5.8</v>
      </c>
      <c r="M558">
        <f>VLOOKUP($G558,county_facts!$A:$BB,9,FALSE)</f>
        <v>23.3</v>
      </c>
      <c r="N558">
        <f>VLOOKUP($G558,county_facts!$A:$BB,10,FALSE)</f>
        <v>25.3</v>
      </c>
      <c r="O558">
        <f>VLOOKUP($G558,county_facts!$A:$BB,11,FALSE)</f>
        <v>50.8</v>
      </c>
      <c r="P558">
        <f>VLOOKUP($G558,county_facts!$A:$BB,12,FALSE)</f>
        <v>98.1</v>
      </c>
      <c r="Q558">
        <f>VLOOKUP($G558,county_facts!$A:$BB,13,FALSE)</f>
        <v>0.4</v>
      </c>
      <c r="R558">
        <f>VLOOKUP($G558,county_facts!$A:$BB,14,FALSE)</f>
        <v>0.3</v>
      </c>
      <c r="S558">
        <f>VLOOKUP($G558,county_facts!$A:$BB,15,FALSE)</f>
        <v>0.4</v>
      </c>
      <c r="T558">
        <f>VLOOKUP($G558,county_facts!$A:$BB,16,FALSE)</f>
        <v>0.1</v>
      </c>
      <c r="U558">
        <f>VLOOKUP($G558,county_facts!$A:$BB,17,FALSE)</f>
        <v>0.8</v>
      </c>
      <c r="V558">
        <f>VLOOKUP($G558,county_facts!$A:$BB,18,FALSE)</f>
        <v>2</v>
      </c>
      <c r="W558">
        <f>VLOOKUP($G558,county_facts!$A:$BB,19,FALSE)</f>
        <v>96.4</v>
      </c>
      <c r="X558">
        <f>VLOOKUP($G558,county_facts!$A:$BB,20,FALSE)</f>
        <v>91</v>
      </c>
      <c r="Y558">
        <f>VLOOKUP($G558,county_facts!$A:$BB,21,FALSE)</f>
        <v>0.7</v>
      </c>
      <c r="Z558">
        <f>VLOOKUP($G558,county_facts!$A:$BB,22,FALSE)</f>
        <v>10</v>
      </c>
      <c r="AA558">
        <f>VLOOKUP($G558,county_facts!$A:$BB,23,FALSE)</f>
        <v>88.5</v>
      </c>
      <c r="AB558">
        <f>VLOOKUP($G558,county_facts!$A:$BB,24,FALSE)</f>
        <v>17.600000000000001</v>
      </c>
      <c r="AC558">
        <f>VLOOKUP($G558,county_facts!$A:$BB,25,FALSE)</f>
        <v>401</v>
      </c>
      <c r="AD558">
        <f>VLOOKUP($G558,county_facts!$A:$BB,26,FALSE)</f>
        <v>18</v>
      </c>
      <c r="AE558">
        <f>VLOOKUP($G558,county_facts!$A:$BB,27,FALSE)</f>
        <v>2605</v>
      </c>
      <c r="AF558">
        <f>VLOOKUP($G558,county_facts!$A:$BB,28,FALSE)</f>
        <v>76.5</v>
      </c>
      <c r="AG558">
        <f>VLOOKUP($G558,county_facts!$A:$BB,29,FALSE)</f>
        <v>5.7</v>
      </c>
      <c r="AH558">
        <f>VLOOKUP($G558,county_facts!$A:$BB,30,FALSE)</f>
        <v>78500</v>
      </c>
      <c r="AI558">
        <f>VLOOKUP($G558,county_facts!$A:$BB,31,FALSE)</f>
        <v>2074</v>
      </c>
      <c r="AJ558">
        <f>VLOOKUP($G558,county_facts!$A:$BB,32,FALSE)</f>
        <v>2.39</v>
      </c>
      <c r="AK558">
        <f>VLOOKUP($G558,county_facts!$A:$BB,33,FALSE)</f>
        <v>23324</v>
      </c>
      <c r="AL558">
        <f>VLOOKUP($G558,county_facts!$A:$BB,34,FALSE)</f>
        <v>44551</v>
      </c>
      <c r="AM558">
        <f>VLOOKUP($G558,county_facts!$A:$BB,35,FALSE)</f>
        <v>13.1</v>
      </c>
      <c r="AN558">
        <f>VLOOKUP($G558,county_facts!$A:$BB,36,FALSE)</f>
        <v>144</v>
      </c>
      <c r="AO558">
        <f>VLOOKUP($G558,county_facts!$A:$BB,37,FALSE)</f>
        <v>1022</v>
      </c>
      <c r="AP558">
        <f>VLOOKUP($G558,county_facts!$A:$BB,38,FALSE)</f>
        <v>3.9</v>
      </c>
      <c r="AQ558">
        <f>VLOOKUP($G558,county_facts!$A:$BB,39,FALSE)</f>
        <v>470</v>
      </c>
      <c r="AR558">
        <f>VLOOKUP($G558,county_facts!$A:$BB,40,FALSE)</f>
        <v>553</v>
      </c>
      <c r="AS558">
        <f>VLOOKUP($G558,county_facts!$A:$BB,41,FALSE)</f>
        <v>0</v>
      </c>
      <c r="AT558">
        <f>VLOOKUP($G558,county_facts!$A:$BB,42,FALSE)</f>
        <v>0</v>
      </c>
      <c r="AU558">
        <f>VLOOKUP($G558,county_facts!$A:$BB,43,FALSE)</f>
        <v>0</v>
      </c>
      <c r="AV558">
        <f>VLOOKUP($G558,county_facts!$A:$BB,44,FALSE)</f>
        <v>0</v>
      </c>
      <c r="AW558">
        <f>VLOOKUP($G558,county_facts!$A:$BB,45,FALSE)</f>
        <v>0</v>
      </c>
      <c r="AX558">
        <f>VLOOKUP($G558,county_facts!$A:$BB,46,FALSE)</f>
        <v>12.1</v>
      </c>
      <c r="AY558">
        <f>VLOOKUP($G558,county_facts!$A:$BB,47,FALSE)</f>
        <v>0</v>
      </c>
      <c r="AZ558">
        <f>VLOOKUP($G558,county_facts!$A:$BB,48,FALSE)</f>
        <v>26024</v>
      </c>
      <c r="BA558">
        <f>VLOOKUP($G558,county_facts!$A:$BB,49,FALSE)</f>
        <v>63578</v>
      </c>
      <c r="BB558">
        <f>VLOOKUP($G558,county_facts!$A:$BB,50,FALSE)</f>
        <v>12562</v>
      </c>
      <c r="BC558">
        <f>VLOOKUP($G558,county_facts!$A:$BB,51,FALSE)</f>
        <v>0</v>
      </c>
      <c r="BD558">
        <f>VLOOKUP($G558,county_facts!$A:$BB,52,FALSE)</f>
        <v>2</v>
      </c>
      <c r="BE558">
        <f>VLOOKUP($G558,county_facts!$A:$BB,53,FALSE)</f>
        <v>535.5</v>
      </c>
      <c r="BF558">
        <f>VLOOKUP($G558,county_facts!$A:$BB,54,FALSE)</f>
        <v>9.6</v>
      </c>
    </row>
    <row r="559" spans="1:58" x14ac:dyDescent="0.3">
      <c r="A559" t="s">
        <v>9</v>
      </c>
      <c r="B559" t="s">
        <v>258</v>
      </c>
      <c r="C559">
        <v>19</v>
      </c>
      <c r="D559" t="s">
        <v>245</v>
      </c>
      <c r="E559">
        <v>120</v>
      </c>
      <c r="F559">
        <v>0.15833333299999999</v>
      </c>
      <c r="G559">
        <v>19159</v>
      </c>
      <c r="H559">
        <f>VLOOKUP($G559,county_facts!$A:$BB,4,FALSE)</f>
        <v>5051</v>
      </c>
      <c r="I559">
        <f>VLOOKUP($G559,county_facts!$A:$BB,5,FALSE)</f>
        <v>5131</v>
      </c>
      <c r="J559">
        <f>VLOOKUP($G559,county_facts!$A:$BB,6,FALSE)</f>
        <v>-1.6</v>
      </c>
      <c r="K559">
        <f>VLOOKUP($G559,county_facts!$A:$BB,7,FALSE)</f>
        <v>5131</v>
      </c>
      <c r="L559">
        <f>VLOOKUP($G559,county_facts!$A:$BB,8,FALSE)</f>
        <v>5.8</v>
      </c>
      <c r="M559">
        <f>VLOOKUP($G559,county_facts!$A:$BB,9,FALSE)</f>
        <v>23.3</v>
      </c>
      <c r="N559">
        <f>VLOOKUP($G559,county_facts!$A:$BB,10,FALSE)</f>
        <v>25.3</v>
      </c>
      <c r="O559">
        <f>VLOOKUP($G559,county_facts!$A:$BB,11,FALSE)</f>
        <v>50.8</v>
      </c>
      <c r="P559">
        <f>VLOOKUP($G559,county_facts!$A:$BB,12,FALSE)</f>
        <v>98.1</v>
      </c>
      <c r="Q559">
        <f>VLOOKUP($G559,county_facts!$A:$BB,13,FALSE)</f>
        <v>0.4</v>
      </c>
      <c r="R559">
        <f>VLOOKUP($G559,county_facts!$A:$BB,14,FALSE)</f>
        <v>0.3</v>
      </c>
      <c r="S559">
        <f>VLOOKUP($G559,county_facts!$A:$BB,15,FALSE)</f>
        <v>0.4</v>
      </c>
      <c r="T559">
        <f>VLOOKUP($G559,county_facts!$A:$BB,16,FALSE)</f>
        <v>0.1</v>
      </c>
      <c r="U559">
        <f>VLOOKUP($G559,county_facts!$A:$BB,17,FALSE)</f>
        <v>0.8</v>
      </c>
      <c r="V559">
        <f>VLOOKUP($G559,county_facts!$A:$BB,18,FALSE)</f>
        <v>2</v>
      </c>
      <c r="W559">
        <f>VLOOKUP($G559,county_facts!$A:$BB,19,FALSE)</f>
        <v>96.4</v>
      </c>
      <c r="X559">
        <f>VLOOKUP($G559,county_facts!$A:$BB,20,FALSE)</f>
        <v>91</v>
      </c>
      <c r="Y559">
        <f>VLOOKUP($G559,county_facts!$A:$BB,21,FALSE)</f>
        <v>0.7</v>
      </c>
      <c r="Z559">
        <f>VLOOKUP($G559,county_facts!$A:$BB,22,FALSE)</f>
        <v>10</v>
      </c>
      <c r="AA559">
        <f>VLOOKUP($G559,county_facts!$A:$BB,23,FALSE)</f>
        <v>88.5</v>
      </c>
      <c r="AB559">
        <f>VLOOKUP($G559,county_facts!$A:$BB,24,FALSE)</f>
        <v>17.600000000000001</v>
      </c>
      <c r="AC559">
        <f>VLOOKUP($G559,county_facts!$A:$BB,25,FALSE)</f>
        <v>401</v>
      </c>
      <c r="AD559">
        <f>VLOOKUP($G559,county_facts!$A:$BB,26,FALSE)</f>
        <v>18</v>
      </c>
      <c r="AE559">
        <f>VLOOKUP($G559,county_facts!$A:$BB,27,FALSE)</f>
        <v>2605</v>
      </c>
      <c r="AF559">
        <f>VLOOKUP($G559,county_facts!$A:$BB,28,FALSE)</f>
        <v>76.5</v>
      </c>
      <c r="AG559">
        <f>VLOOKUP($G559,county_facts!$A:$BB,29,FALSE)</f>
        <v>5.7</v>
      </c>
      <c r="AH559">
        <f>VLOOKUP($G559,county_facts!$A:$BB,30,FALSE)</f>
        <v>78500</v>
      </c>
      <c r="AI559">
        <f>VLOOKUP($G559,county_facts!$A:$BB,31,FALSE)</f>
        <v>2074</v>
      </c>
      <c r="AJ559">
        <f>VLOOKUP($G559,county_facts!$A:$BB,32,FALSE)</f>
        <v>2.39</v>
      </c>
      <c r="AK559">
        <f>VLOOKUP($G559,county_facts!$A:$BB,33,FALSE)</f>
        <v>23324</v>
      </c>
      <c r="AL559">
        <f>VLOOKUP($G559,county_facts!$A:$BB,34,FALSE)</f>
        <v>44551</v>
      </c>
      <c r="AM559">
        <f>VLOOKUP($G559,county_facts!$A:$BB,35,FALSE)</f>
        <v>13.1</v>
      </c>
      <c r="AN559">
        <f>VLOOKUP($G559,county_facts!$A:$BB,36,FALSE)</f>
        <v>144</v>
      </c>
      <c r="AO559">
        <f>VLOOKUP($G559,county_facts!$A:$BB,37,FALSE)</f>
        <v>1022</v>
      </c>
      <c r="AP559">
        <f>VLOOKUP($G559,county_facts!$A:$BB,38,FALSE)</f>
        <v>3.9</v>
      </c>
      <c r="AQ559">
        <f>VLOOKUP($G559,county_facts!$A:$BB,39,FALSE)</f>
        <v>470</v>
      </c>
      <c r="AR559">
        <f>VLOOKUP($G559,county_facts!$A:$BB,40,FALSE)</f>
        <v>553</v>
      </c>
      <c r="AS559">
        <f>VLOOKUP($G559,county_facts!$A:$BB,41,FALSE)</f>
        <v>0</v>
      </c>
      <c r="AT559">
        <f>VLOOKUP($G559,county_facts!$A:$BB,42,FALSE)</f>
        <v>0</v>
      </c>
      <c r="AU559">
        <f>VLOOKUP($G559,county_facts!$A:$BB,43,FALSE)</f>
        <v>0</v>
      </c>
      <c r="AV559">
        <f>VLOOKUP($G559,county_facts!$A:$BB,44,FALSE)</f>
        <v>0</v>
      </c>
      <c r="AW559">
        <f>VLOOKUP($G559,county_facts!$A:$BB,45,FALSE)</f>
        <v>0</v>
      </c>
      <c r="AX559">
        <f>VLOOKUP($G559,county_facts!$A:$BB,46,FALSE)</f>
        <v>12.1</v>
      </c>
      <c r="AY559">
        <f>VLOOKUP($G559,county_facts!$A:$BB,47,FALSE)</f>
        <v>0</v>
      </c>
      <c r="AZ559">
        <f>VLOOKUP($G559,county_facts!$A:$BB,48,FALSE)</f>
        <v>26024</v>
      </c>
      <c r="BA559">
        <f>VLOOKUP($G559,county_facts!$A:$BB,49,FALSE)</f>
        <v>63578</v>
      </c>
      <c r="BB559">
        <f>VLOOKUP($G559,county_facts!$A:$BB,50,FALSE)</f>
        <v>12562</v>
      </c>
      <c r="BC559">
        <f>VLOOKUP($G559,county_facts!$A:$BB,51,FALSE)</f>
        <v>0</v>
      </c>
      <c r="BD559">
        <f>VLOOKUP($G559,county_facts!$A:$BB,52,FALSE)</f>
        <v>2</v>
      </c>
      <c r="BE559">
        <f>VLOOKUP($G559,county_facts!$A:$BB,53,FALSE)</f>
        <v>535.5</v>
      </c>
      <c r="BF559">
        <f>VLOOKUP($G559,county_facts!$A:$BB,54,FALSE)</f>
        <v>9.6</v>
      </c>
    </row>
    <row r="560" spans="1:58" x14ac:dyDescent="0.3">
      <c r="A560" t="s">
        <v>9</v>
      </c>
      <c r="B560" t="s">
        <v>259</v>
      </c>
      <c r="C560">
        <v>504</v>
      </c>
      <c r="D560" t="s">
        <v>245</v>
      </c>
      <c r="E560">
        <v>560</v>
      </c>
      <c r="F560">
        <v>0.9</v>
      </c>
      <c r="G560">
        <v>19157</v>
      </c>
      <c r="H560">
        <f>VLOOKUP($G560,county_facts!$A:$BB,4,FALSE)</f>
        <v>18668</v>
      </c>
      <c r="I560">
        <f>VLOOKUP($G560,county_facts!$A:$BB,5,FALSE)</f>
        <v>18914</v>
      </c>
      <c r="J560">
        <f>VLOOKUP($G560,county_facts!$A:$BB,6,FALSE)</f>
        <v>-1.3</v>
      </c>
      <c r="K560">
        <f>VLOOKUP($G560,county_facts!$A:$BB,7,FALSE)</f>
        <v>18914</v>
      </c>
      <c r="L560">
        <f>VLOOKUP($G560,county_facts!$A:$BB,8,FALSE)</f>
        <v>5.2</v>
      </c>
      <c r="M560">
        <f>VLOOKUP($G560,county_facts!$A:$BB,9,FALSE)</f>
        <v>20.399999999999999</v>
      </c>
      <c r="N560">
        <f>VLOOKUP($G560,county_facts!$A:$BB,10,FALSE)</f>
        <v>19.2</v>
      </c>
      <c r="O560">
        <f>VLOOKUP($G560,county_facts!$A:$BB,11,FALSE)</f>
        <v>51.1</v>
      </c>
      <c r="P560">
        <f>VLOOKUP($G560,county_facts!$A:$BB,12,FALSE)</f>
        <v>94.8</v>
      </c>
      <c r="Q560">
        <f>VLOOKUP($G560,county_facts!$A:$BB,13,FALSE)</f>
        <v>1.4</v>
      </c>
      <c r="R560">
        <f>VLOOKUP($G560,county_facts!$A:$BB,14,FALSE)</f>
        <v>0.3</v>
      </c>
      <c r="S560">
        <f>VLOOKUP($G560,county_facts!$A:$BB,15,FALSE)</f>
        <v>1.8</v>
      </c>
      <c r="T560">
        <f>VLOOKUP($G560,county_facts!$A:$BB,16,FALSE)</f>
        <v>0.1</v>
      </c>
      <c r="U560">
        <f>VLOOKUP($G560,county_facts!$A:$BB,17,FALSE)</f>
        <v>1.5</v>
      </c>
      <c r="V560">
        <f>VLOOKUP($G560,county_facts!$A:$BB,18,FALSE)</f>
        <v>3</v>
      </c>
      <c r="W560">
        <f>VLOOKUP($G560,county_facts!$A:$BB,19,FALSE)</f>
        <v>92.2</v>
      </c>
      <c r="X560">
        <f>VLOOKUP($G560,county_facts!$A:$BB,20,FALSE)</f>
        <v>83.2</v>
      </c>
      <c r="Y560">
        <f>VLOOKUP($G560,county_facts!$A:$BB,21,FALSE)</f>
        <v>3.1</v>
      </c>
      <c r="Z560">
        <f>VLOOKUP($G560,county_facts!$A:$BB,22,FALSE)</f>
        <v>4.5999999999999996</v>
      </c>
      <c r="AA560">
        <f>VLOOKUP($G560,county_facts!$A:$BB,23,FALSE)</f>
        <v>92.6</v>
      </c>
      <c r="AB560">
        <f>VLOOKUP($G560,county_facts!$A:$BB,24,FALSE)</f>
        <v>24.1</v>
      </c>
      <c r="AC560">
        <f>VLOOKUP($G560,county_facts!$A:$BB,25,FALSE)</f>
        <v>1296</v>
      </c>
      <c r="AD560">
        <f>VLOOKUP($G560,county_facts!$A:$BB,26,FALSE)</f>
        <v>17</v>
      </c>
      <c r="AE560">
        <f>VLOOKUP($G560,county_facts!$A:$BB,27,FALSE)</f>
        <v>8953</v>
      </c>
      <c r="AF560">
        <f>VLOOKUP($G560,county_facts!$A:$BB,28,FALSE)</f>
        <v>72.900000000000006</v>
      </c>
      <c r="AG560">
        <f>VLOOKUP($G560,county_facts!$A:$BB,29,FALSE)</f>
        <v>15</v>
      </c>
      <c r="AH560">
        <f>VLOOKUP($G560,county_facts!$A:$BB,30,FALSE)</f>
        <v>117600</v>
      </c>
      <c r="AI560">
        <f>VLOOKUP($G560,county_facts!$A:$BB,31,FALSE)</f>
        <v>7488</v>
      </c>
      <c r="AJ560">
        <f>VLOOKUP($G560,county_facts!$A:$BB,32,FALSE)</f>
        <v>2.2799999999999998</v>
      </c>
      <c r="AK560">
        <f>VLOOKUP($G560,county_facts!$A:$BB,33,FALSE)</f>
        <v>25318</v>
      </c>
      <c r="AL560">
        <f>VLOOKUP($G560,county_facts!$A:$BB,34,FALSE)</f>
        <v>50349</v>
      </c>
      <c r="AM560">
        <f>VLOOKUP($G560,county_facts!$A:$BB,35,FALSE)</f>
        <v>12.8</v>
      </c>
      <c r="AN560">
        <f>VLOOKUP($G560,county_facts!$A:$BB,36,FALSE)</f>
        <v>549</v>
      </c>
      <c r="AO560">
        <f>VLOOKUP($G560,county_facts!$A:$BB,37,FALSE)</f>
        <v>9458</v>
      </c>
      <c r="AP560">
        <f>VLOOKUP($G560,county_facts!$A:$BB,38,FALSE)</f>
        <v>2.9</v>
      </c>
      <c r="AQ560">
        <f>VLOOKUP($G560,county_facts!$A:$BB,39,FALSE)</f>
        <v>1275</v>
      </c>
      <c r="AR560">
        <f>VLOOKUP($G560,county_facts!$A:$BB,40,FALSE)</f>
        <v>1781</v>
      </c>
      <c r="AS560">
        <f>VLOOKUP($G560,county_facts!$A:$BB,41,FALSE)</f>
        <v>0</v>
      </c>
      <c r="AT560">
        <f>VLOOKUP($G560,county_facts!$A:$BB,42,FALSE)</f>
        <v>0</v>
      </c>
      <c r="AU560">
        <f>VLOOKUP($G560,county_facts!$A:$BB,43,FALSE)</f>
        <v>0</v>
      </c>
      <c r="AV560">
        <f>VLOOKUP($G560,county_facts!$A:$BB,44,FALSE)</f>
        <v>0</v>
      </c>
      <c r="AW560">
        <f>VLOOKUP($G560,county_facts!$A:$BB,45,FALSE)</f>
        <v>0</v>
      </c>
      <c r="AX560">
        <f>VLOOKUP($G560,county_facts!$A:$BB,46,FALSE)</f>
        <v>21.4</v>
      </c>
      <c r="AY560">
        <f>VLOOKUP($G560,county_facts!$A:$BB,47,FALSE)</f>
        <v>462194</v>
      </c>
      <c r="AZ560">
        <f>VLOOKUP($G560,county_facts!$A:$BB,48,FALSE)</f>
        <v>118099</v>
      </c>
      <c r="BA560">
        <f>VLOOKUP($G560,county_facts!$A:$BB,49,FALSE)</f>
        <v>241342</v>
      </c>
      <c r="BB560">
        <f>VLOOKUP($G560,county_facts!$A:$BB,50,FALSE)</f>
        <v>12932</v>
      </c>
      <c r="BC560">
        <f>VLOOKUP($G560,county_facts!$A:$BB,51,FALSE)</f>
        <v>17021</v>
      </c>
      <c r="BD560">
        <f>VLOOKUP($G560,county_facts!$A:$BB,52,FALSE)</f>
        <v>123</v>
      </c>
      <c r="BE560">
        <f>VLOOKUP($G560,county_facts!$A:$BB,53,FALSE)</f>
        <v>584.92999999999995</v>
      </c>
      <c r="BF560">
        <f>VLOOKUP($G560,county_facts!$A:$BB,54,FALSE)</f>
        <v>32.299999999999997</v>
      </c>
    </row>
    <row r="561" spans="1:58" x14ac:dyDescent="0.3">
      <c r="A561" t="s">
        <v>6</v>
      </c>
      <c r="B561" t="s">
        <v>259</v>
      </c>
      <c r="C561">
        <v>56</v>
      </c>
      <c r="D561" t="s">
        <v>245</v>
      </c>
      <c r="E561">
        <v>560</v>
      </c>
      <c r="F561">
        <v>0.1</v>
      </c>
      <c r="G561">
        <v>19157</v>
      </c>
      <c r="H561">
        <f>VLOOKUP($G561,county_facts!$A:$BB,4,FALSE)</f>
        <v>18668</v>
      </c>
      <c r="I561">
        <f>VLOOKUP($G561,county_facts!$A:$BB,5,FALSE)</f>
        <v>18914</v>
      </c>
      <c r="J561">
        <f>VLOOKUP($G561,county_facts!$A:$BB,6,FALSE)</f>
        <v>-1.3</v>
      </c>
      <c r="K561">
        <f>VLOOKUP($G561,county_facts!$A:$BB,7,FALSE)</f>
        <v>18914</v>
      </c>
      <c r="L561">
        <f>VLOOKUP($G561,county_facts!$A:$BB,8,FALSE)</f>
        <v>5.2</v>
      </c>
      <c r="M561">
        <f>VLOOKUP($G561,county_facts!$A:$BB,9,FALSE)</f>
        <v>20.399999999999999</v>
      </c>
      <c r="N561">
        <f>VLOOKUP($G561,county_facts!$A:$BB,10,FALSE)</f>
        <v>19.2</v>
      </c>
      <c r="O561">
        <f>VLOOKUP($G561,county_facts!$A:$BB,11,FALSE)</f>
        <v>51.1</v>
      </c>
      <c r="P561">
        <f>VLOOKUP($G561,county_facts!$A:$BB,12,FALSE)</f>
        <v>94.8</v>
      </c>
      <c r="Q561">
        <f>VLOOKUP($G561,county_facts!$A:$BB,13,FALSE)</f>
        <v>1.4</v>
      </c>
      <c r="R561">
        <f>VLOOKUP($G561,county_facts!$A:$BB,14,FALSE)</f>
        <v>0.3</v>
      </c>
      <c r="S561">
        <f>VLOOKUP($G561,county_facts!$A:$BB,15,FALSE)</f>
        <v>1.8</v>
      </c>
      <c r="T561">
        <f>VLOOKUP($G561,county_facts!$A:$BB,16,FALSE)</f>
        <v>0.1</v>
      </c>
      <c r="U561">
        <f>VLOOKUP($G561,county_facts!$A:$BB,17,FALSE)</f>
        <v>1.5</v>
      </c>
      <c r="V561">
        <f>VLOOKUP($G561,county_facts!$A:$BB,18,FALSE)</f>
        <v>3</v>
      </c>
      <c r="W561">
        <f>VLOOKUP($G561,county_facts!$A:$BB,19,FALSE)</f>
        <v>92.2</v>
      </c>
      <c r="X561">
        <f>VLOOKUP($G561,county_facts!$A:$BB,20,FALSE)</f>
        <v>83.2</v>
      </c>
      <c r="Y561">
        <f>VLOOKUP($G561,county_facts!$A:$BB,21,FALSE)</f>
        <v>3.1</v>
      </c>
      <c r="Z561">
        <f>VLOOKUP($G561,county_facts!$A:$BB,22,FALSE)</f>
        <v>4.5999999999999996</v>
      </c>
      <c r="AA561">
        <f>VLOOKUP($G561,county_facts!$A:$BB,23,FALSE)</f>
        <v>92.6</v>
      </c>
      <c r="AB561">
        <f>VLOOKUP($G561,county_facts!$A:$BB,24,FALSE)</f>
        <v>24.1</v>
      </c>
      <c r="AC561">
        <f>VLOOKUP($G561,county_facts!$A:$BB,25,FALSE)</f>
        <v>1296</v>
      </c>
      <c r="AD561">
        <f>VLOOKUP($G561,county_facts!$A:$BB,26,FALSE)</f>
        <v>17</v>
      </c>
      <c r="AE561">
        <f>VLOOKUP($G561,county_facts!$A:$BB,27,FALSE)</f>
        <v>8953</v>
      </c>
      <c r="AF561">
        <f>VLOOKUP($G561,county_facts!$A:$BB,28,FALSE)</f>
        <v>72.900000000000006</v>
      </c>
      <c r="AG561">
        <f>VLOOKUP($G561,county_facts!$A:$BB,29,FALSE)</f>
        <v>15</v>
      </c>
      <c r="AH561">
        <f>VLOOKUP($G561,county_facts!$A:$BB,30,FALSE)</f>
        <v>117600</v>
      </c>
      <c r="AI561">
        <f>VLOOKUP($G561,county_facts!$A:$BB,31,FALSE)</f>
        <v>7488</v>
      </c>
      <c r="AJ561">
        <f>VLOOKUP($G561,county_facts!$A:$BB,32,FALSE)</f>
        <v>2.2799999999999998</v>
      </c>
      <c r="AK561">
        <f>VLOOKUP($G561,county_facts!$A:$BB,33,FALSE)</f>
        <v>25318</v>
      </c>
      <c r="AL561">
        <f>VLOOKUP($G561,county_facts!$A:$BB,34,FALSE)</f>
        <v>50349</v>
      </c>
      <c r="AM561">
        <f>VLOOKUP($G561,county_facts!$A:$BB,35,FALSE)</f>
        <v>12.8</v>
      </c>
      <c r="AN561">
        <f>VLOOKUP($G561,county_facts!$A:$BB,36,FALSE)</f>
        <v>549</v>
      </c>
      <c r="AO561">
        <f>VLOOKUP($G561,county_facts!$A:$BB,37,FALSE)</f>
        <v>9458</v>
      </c>
      <c r="AP561">
        <f>VLOOKUP($G561,county_facts!$A:$BB,38,FALSE)</f>
        <v>2.9</v>
      </c>
      <c r="AQ561">
        <f>VLOOKUP($G561,county_facts!$A:$BB,39,FALSE)</f>
        <v>1275</v>
      </c>
      <c r="AR561">
        <f>VLOOKUP($G561,county_facts!$A:$BB,40,FALSE)</f>
        <v>1781</v>
      </c>
      <c r="AS561">
        <f>VLOOKUP($G561,county_facts!$A:$BB,41,FALSE)</f>
        <v>0</v>
      </c>
      <c r="AT561">
        <f>VLOOKUP($G561,county_facts!$A:$BB,42,FALSE)</f>
        <v>0</v>
      </c>
      <c r="AU561">
        <f>VLOOKUP($G561,county_facts!$A:$BB,43,FALSE)</f>
        <v>0</v>
      </c>
      <c r="AV561">
        <f>VLOOKUP($G561,county_facts!$A:$BB,44,FALSE)</f>
        <v>0</v>
      </c>
      <c r="AW561">
        <f>VLOOKUP($G561,county_facts!$A:$BB,45,FALSE)</f>
        <v>0</v>
      </c>
      <c r="AX561">
        <f>VLOOKUP($G561,county_facts!$A:$BB,46,FALSE)</f>
        <v>21.4</v>
      </c>
      <c r="AY561">
        <f>VLOOKUP($G561,county_facts!$A:$BB,47,FALSE)</f>
        <v>462194</v>
      </c>
      <c r="AZ561">
        <f>VLOOKUP($G561,county_facts!$A:$BB,48,FALSE)</f>
        <v>118099</v>
      </c>
      <c r="BA561">
        <f>VLOOKUP($G561,county_facts!$A:$BB,49,FALSE)</f>
        <v>241342</v>
      </c>
      <c r="BB561">
        <f>VLOOKUP($G561,county_facts!$A:$BB,50,FALSE)</f>
        <v>12932</v>
      </c>
      <c r="BC561">
        <f>VLOOKUP($G561,county_facts!$A:$BB,51,FALSE)</f>
        <v>17021</v>
      </c>
      <c r="BD561">
        <f>VLOOKUP($G561,county_facts!$A:$BB,52,FALSE)</f>
        <v>123</v>
      </c>
      <c r="BE561">
        <f>VLOOKUP($G561,county_facts!$A:$BB,53,FALSE)</f>
        <v>584.92999999999995</v>
      </c>
      <c r="BF561">
        <f>VLOOKUP($G561,county_facts!$A:$BB,54,FALSE)</f>
        <v>32.299999999999997</v>
      </c>
    </row>
    <row r="562" spans="1:58" x14ac:dyDescent="0.3">
      <c r="A562" t="s">
        <v>9</v>
      </c>
      <c r="B562" t="s">
        <v>260</v>
      </c>
      <c r="C562">
        <v>1272</v>
      </c>
      <c r="D562" t="s">
        <v>245</v>
      </c>
      <c r="E562">
        <v>1932</v>
      </c>
      <c r="F562">
        <v>0.65838509300000003</v>
      </c>
      <c r="G562">
        <v>19155</v>
      </c>
      <c r="H562">
        <f>VLOOKUP($G562,county_facts!$A:$BB,4,FALSE)</f>
        <v>93128</v>
      </c>
      <c r="I562">
        <f>VLOOKUP($G562,county_facts!$A:$BB,5,FALSE)</f>
        <v>93149</v>
      </c>
      <c r="J562">
        <f>VLOOKUP($G562,county_facts!$A:$BB,6,FALSE)</f>
        <v>0</v>
      </c>
      <c r="K562">
        <f>VLOOKUP($G562,county_facts!$A:$BB,7,FALSE)</f>
        <v>93158</v>
      </c>
      <c r="L562">
        <f>VLOOKUP($G562,county_facts!$A:$BB,8,FALSE)</f>
        <v>6.5</v>
      </c>
      <c r="M562">
        <f>VLOOKUP($G562,county_facts!$A:$BB,9,FALSE)</f>
        <v>23.7</v>
      </c>
      <c r="N562">
        <f>VLOOKUP($G562,county_facts!$A:$BB,10,FALSE)</f>
        <v>15.7</v>
      </c>
      <c r="O562">
        <f>VLOOKUP($G562,county_facts!$A:$BB,11,FALSE)</f>
        <v>50.9</v>
      </c>
      <c r="P562">
        <f>VLOOKUP($G562,county_facts!$A:$BB,12,FALSE)</f>
        <v>95.2</v>
      </c>
      <c r="Q562">
        <f>VLOOKUP($G562,county_facts!$A:$BB,13,FALSE)</f>
        <v>1.6</v>
      </c>
      <c r="R562">
        <f>VLOOKUP($G562,county_facts!$A:$BB,14,FALSE)</f>
        <v>0.7</v>
      </c>
      <c r="S562">
        <f>VLOOKUP($G562,county_facts!$A:$BB,15,FALSE)</f>
        <v>0.8</v>
      </c>
      <c r="T562">
        <f>VLOOKUP($G562,county_facts!$A:$BB,16,FALSE)</f>
        <v>0.1</v>
      </c>
      <c r="U562">
        <f>VLOOKUP($G562,county_facts!$A:$BB,17,FALSE)</f>
        <v>1.7</v>
      </c>
      <c r="V562">
        <f>VLOOKUP($G562,county_facts!$A:$BB,18,FALSE)</f>
        <v>7.2</v>
      </c>
      <c r="W562">
        <f>VLOOKUP($G562,county_facts!$A:$BB,19,FALSE)</f>
        <v>88.7</v>
      </c>
      <c r="X562">
        <f>VLOOKUP($G562,county_facts!$A:$BB,20,FALSE)</f>
        <v>85.1</v>
      </c>
      <c r="Y562">
        <f>VLOOKUP($G562,county_facts!$A:$BB,21,FALSE)</f>
        <v>3.3</v>
      </c>
      <c r="Z562">
        <f>VLOOKUP($G562,county_facts!$A:$BB,22,FALSE)</f>
        <v>6.2</v>
      </c>
      <c r="AA562">
        <f>VLOOKUP($G562,county_facts!$A:$BB,23,FALSE)</f>
        <v>89.3</v>
      </c>
      <c r="AB562">
        <f>VLOOKUP($G562,county_facts!$A:$BB,24,FALSE)</f>
        <v>19.100000000000001</v>
      </c>
      <c r="AC562">
        <f>VLOOKUP($G562,county_facts!$A:$BB,25,FALSE)</f>
        <v>7373</v>
      </c>
      <c r="AD562">
        <f>VLOOKUP($G562,county_facts!$A:$BB,26,FALSE)</f>
        <v>20.8</v>
      </c>
      <c r="AE562">
        <f>VLOOKUP($G562,county_facts!$A:$BB,27,FALSE)</f>
        <v>39589</v>
      </c>
      <c r="AF562">
        <f>VLOOKUP($G562,county_facts!$A:$BB,28,FALSE)</f>
        <v>70.2</v>
      </c>
      <c r="AG562">
        <f>VLOOKUP($G562,county_facts!$A:$BB,29,FALSE)</f>
        <v>18.7</v>
      </c>
      <c r="AH562">
        <f>VLOOKUP($G562,county_facts!$A:$BB,30,FALSE)</f>
        <v>126300</v>
      </c>
      <c r="AI562">
        <f>VLOOKUP($G562,county_facts!$A:$BB,31,FALSE)</f>
        <v>36460</v>
      </c>
      <c r="AJ562">
        <f>VLOOKUP($G562,county_facts!$A:$BB,32,FALSE)</f>
        <v>2.4900000000000002</v>
      </c>
      <c r="AK562">
        <f>VLOOKUP($G562,county_facts!$A:$BB,33,FALSE)</f>
        <v>25847</v>
      </c>
      <c r="AL562">
        <f>VLOOKUP($G562,county_facts!$A:$BB,34,FALSE)</f>
        <v>51304</v>
      </c>
      <c r="AM562">
        <f>VLOOKUP($G562,county_facts!$A:$BB,35,FALSE)</f>
        <v>13.8</v>
      </c>
      <c r="AN562">
        <f>VLOOKUP($G562,county_facts!$A:$BB,36,FALSE)</f>
        <v>1986</v>
      </c>
      <c r="AO562">
        <f>VLOOKUP($G562,county_facts!$A:$BB,37,FALSE)</f>
        <v>30845</v>
      </c>
      <c r="AP562">
        <f>VLOOKUP($G562,county_facts!$A:$BB,38,FALSE)</f>
        <v>-3.1</v>
      </c>
      <c r="AQ562">
        <f>VLOOKUP($G562,county_facts!$A:$BB,39,FALSE)</f>
        <v>4975</v>
      </c>
      <c r="AR562">
        <f>VLOOKUP($G562,county_facts!$A:$BB,40,FALSE)</f>
        <v>7088</v>
      </c>
      <c r="AS562">
        <f>VLOOKUP($G562,county_facts!$A:$BB,41,FALSE)</f>
        <v>0</v>
      </c>
      <c r="AT562">
        <f>VLOOKUP($G562,county_facts!$A:$BB,42,FALSE)</f>
        <v>0</v>
      </c>
      <c r="AU562">
        <f>VLOOKUP($G562,county_facts!$A:$BB,43,FALSE)</f>
        <v>0</v>
      </c>
      <c r="AV562">
        <f>VLOOKUP($G562,county_facts!$A:$BB,44,FALSE)</f>
        <v>0</v>
      </c>
      <c r="AW562">
        <f>VLOOKUP($G562,county_facts!$A:$BB,45,FALSE)</f>
        <v>1.2</v>
      </c>
      <c r="AX562">
        <f>VLOOKUP($G562,county_facts!$A:$BB,46,FALSE)</f>
        <v>24.1</v>
      </c>
      <c r="AY562">
        <f>VLOOKUP($G562,county_facts!$A:$BB,47,FALSE)</f>
        <v>0</v>
      </c>
      <c r="AZ562">
        <f>VLOOKUP($G562,county_facts!$A:$BB,48,FALSE)</f>
        <v>2256650</v>
      </c>
      <c r="BA562">
        <f>VLOOKUP($G562,county_facts!$A:$BB,49,FALSE)</f>
        <v>1503395</v>
      </c>
      <c r="BB562">
        <f>VLOOKUP($G562,county_facts!$A:$BB,50,FALSE)</f>
        <v>16784</v>
      </c>
      <c r="BC562">
        <f>VLOOKUP($G562,county_facts!$A:$BB,51,FALSE)</f>
        <v>451451</v>
      </c>
      <c r="BD562">
        <f>VLOOKUP($G562,county_facts!$A:$BB,52,FALSE)</f>
        <v>122</v>
      </c>
      <c r="BE562">
        <f>VLOOKUP($G562,county_facts!$A:$BB,53,FALSE)</f>
        <v>950.28</v>
      </c>
      <c r="BF562">
        <f>VLOOKUP($G562,county_facts!$A:$BB,54,FALSE)</f>
        <v>98</v>
      </c>
    </row>
    <row r="563" spans="1:58" x14ac:dyDescent="0.3">
      <c r="A563" t="s">
        <v>6</v>
      </c>
      <c r="B563" t="s">
        <v>260</v>
      </c>
      <c r="C563">
        <v>660</v>
      </c>
      <c r="D563" t="s">
        <v>245</v>
      </c>
      <c r="E563">
        <v>1932</v>
      </c>
      <c r="F563">
        <v>0.34161490700000002</v>
      </c>
      <c r="G563">
        <v>19155</v>
      </c>
      <c r="H563">
        <f>VLOOKUP($G563,county_facts!$A:$BB,4,FALSE)</f>
        <v>93128</v>
      </c>
      <c r="I563">
        <f>VLOOKUP($G563,county_facts!$A:$BB,5,FALSE)</f>
        <v>93149</v>
      </c>
      <c r="J563">
        <f>VLOOKUP($G563,county_facts!$A:$BB,6,FALSE)</f>
        <v>0</v>
      </c>
      <c r="K563">
        <f>VLOOKUP($G563,county_facts!$A:$BB,7,FALSE)</f>
        <v>93158</v>
      </c>
      <c r="L563">
        <f>VLOOKUP($G563,county_facts!$A:$BB,8,FALSE)</f>
        <v>6.5</v>
      </c>
      <c r="M563">
        <f>VLOOKUP($G563,county_facts!$A:$BB,9,FALSE)</f>
        <v>23.7</v>
      </c>
      <c r="N563">
        <f>VLOOKUP($G563,county_facts!$A:$BB,10,FALSE)</f>
        <v>15.7</v>
      </c>
      <c r="O563">
        <f>VLOOKUP($G563,county_facts!$A:$BB,11,FALSE)</f>
        <v>50.9</v>
      </c>
      <c r="P563">
        <f>VLOOKUP($G563,county_facts!$A:$BB,12,FALSE)</f>
        <v>95.2</v>
      </c>
      <c r="Q563">
        <f>VLOOKUP($G563,county_facts!$A:$BB,13,FALSE)</f>
        <v>1.6</v>
      </c>
      <c r="R563">
        <f>VLOOKUP($G563,county_facts!$A:$BB,14,FALSE)</f>
        <v>0.7</v>
      </c>
      <c r="S563">
        <f>VLOOKUP($G563,county_facts!$A:$BB,15,FALSE)</f>
        <v>0.8</v>
      </c>
      <c r="T563">
        <f>VLOOKUP($G563,county_facts!$A:$BB,16,FALSE)</f>
        <v>0.1</v>
      </c>
      <c r="U563">
        <f>VLOOKUP($G563,county_facts!$A:$BB,17,FALSE)</f>
        <v>1.7</v>
      </c>
      <c r="V563">
        <f>VLOOKUP($G563,county_facts!$A:$BB,18,FALSE)</f>
        <v>7.2</v>
      </c>
      <c r="W563">
        <f>VLOOKUP($G563,county_facts!$A:$BB,19,FALSE)</f>
        <v>88.7</v>
      </c>
      <c r="X563">
        <f>VLOOKUP($G563,county_facts!$A:$BB,20,FALSE)</f>
        <v>85.1</v>
      </c>
      <c r="Y563">
        <f>VLOOKUP($G563,county_facts!$A:$BB,21,FALSE)</f>
        <v>3.3</v>
      </c>
      <c r="Z563">
        <f>VLOOKUP($G563,county_facts!$A:$BB,22,FALSE)</f>
        <v>6.2</v>
      </c>
      <c r="AA563">
        <f>VLOOKUP($G563,county_facts!$A:$BB,23,FALSE)</f>
        <v>89.3</v>
      </c>
      <c r="AB563">
        <f>VLOOKUP($G563,county_facts!$A:$BB,24,FALSE)</f>
        <v>19.100000000000001</v>
      </c>
      <c r="AC563">
        <f>VLOOKUP($G563,county_facts!$A:$BB,25,FALSE)</f>
        <v>7373</v>
      </c>
      <c r="AD563">
        <f>VLOOKUP($G563,county_facts!$A:$BB,26,FALSE)</f>
        <v>20.8</v>
      </c>
      <c r="AE563">
        <f>VLOOKUP($G563,county_facts!$A:$BB,27,FALSE)</f>
        <v>39589</v>
      </c>
      <c r="AF563">
        <f>VLOOKUP($G563,county_facts!$A:$BB,28,FALSE)</f>
        <v>70.2</v>
      </c>
      <c r="AG563">
        <f>VLOOKUP($G563,county_facts!$A:$BB,29,FALSE)</f>
        <v>18.7</v>
      </c>
      <c r="AH563">
        <f>VLOOKUP($G563,county_facts!$A:$BB,30,FALSE)</f>
        <v>126300</v>
      </c>
      <c r="AI563">
        <f>VLOOKUP($G563,county_facts!$A:$BB,31,FALSE)</f>
        <v>36460</v>
      </c>
      <c r="AJ563">
        <f>VLOOKUP($G563,county_facts!$A:$BB,32,FALSE)</f>
        <v>2.4900000000000002</v>
      </c>
      <c r="AK563">
        <f>VLOOKUP($G563,county_facts!$A:$BB,33,FALSE)</f>
        <v>25847</v>
      </c>
      <c r="AL563">
        <f>VLOOKUP($G563,county_facts!$A:$BB,34,FALSE)</f>
        <v>51304</v>
      </c>
      <c r="AM563">
        <f>VLOOKUP($G563,county_facts!$A:$BB,35,FALSE)</f>
        <v>13.8</v>
      </c>
      <c r="AN563">
        <f>VLOOKUP($G563,county_facts!$A:$BB,36,FALSE)</f>
        <v>1986</v>
      </c>
      <c r="AO563">
        <f>VLOOKUP($G563,county_facts!$A:$BB,37,FALSE)</f>
        <v>30845</v>
      </c>
      <c r="AP563">
        <f>VLOOKUP($G563,county_facts!$A:$BB,38,FALSE)</f>
        <v>-3.1</v>
      </c>
      <c r="AQ563">
        <f>VLOOKUP($G563,county_facts!$A:$BB,39,FALSE)</f>
        <v>4975</v>
      </c>
      <c r="AR563">
        <f>VLOOKUP($G563,county_facts!$A:$BB,40,FALSE)</f>
        <v>7088</v>
      </c>
      <c r="AS563">
        <f>VLOOKUP($G563,county_facts!$A:$BB,41,FALSE)</f>
        <v>0</v>
      </c>
      <c r="AT563">
        <f>VLOOKUP($G563,county_facts!$A:$BB,42,FALSE)</f>
        <v>0</v>
      </c>
      <c r="AU563">
        <f>VLOOKUP($G563,county_facts!$A:$BB,43,FALSE)</f>
        <v>0</v>
      </c>
      <c r="AV563">
        <f>VLOOKUP($G563,county_facts!$A:$BB,44,FALSE)</f>
        <v>0</v>
      </c>
      <c r="AW563">
        <f>VLOOKUP($G563,county_facts!$A:$BB,45,FALSE)</f>
        <v>1.2</v>
      </c>
      <c r="AX563">
        <f>VLOOKUP($G563,county_facts!$A:$BB,46,FALSE)</f>
        <v>24.1</v>
      </c>
      <c r="AY563">
        <f>VLOOKUP($G563,county_facts!$A:$BB,47,FALSE)</f>
        <v>0</v>
      </c>
      <c r="AZ563">
        <f>VLOOKUP($G563,county_facts!$A:$BB,48,FALSE)</f>
        <v>2256650</v>
      </c>
      <c r="BA563">
        <f>VLOOKUP($G563,county_facts!$A:$BB,49,FALSE)</f>
        <v>1503395</v>
      </c>
      <c r="BB563">
        <f>VLOOKUP($G563,county_facts!$A:$BB,50,FALSE)</f>
        <v>16784</v>
      </c>
      <c r="BC563">
        <f>VLOOKUP($G563,county_facts!$A:$BB,51,FALSE)</f>
        <v>451451</v>
      </c>
      <c r="BD563">
        <f>VLOOKUP($G563,county_facts!$A:$BB,52,FALSE)</f>
        <v>122</v>
      </c>
      <c r="BE563">
        <f>VLOOKUP($G563,county_facts!$A:$BB,53,FALSE)</f>
        <v>950.28</v>
      </c>
      <c r="BF563">
        <f>VLOOKUP($G563,county_facts!$A:$BB,54,FALSE)</f>
        <v>98</v>
      </c>
    </row>
    <row r="564" spans="1:58" x14ac:dyDescent="0.3">
      <c r="A564" t="s">
        <v>9</v>
      </c>
      <c r="B564" t="s">
        <v>90</v>
      </c>
      <c r="C564">
        <v>10772</v>
      </c>
      <c r="D564" t="s">
        <v>245</v>
      </c>
      <c r="E564">
        <v>16312</v>
      </c>
      <c r="F564">
        <v>0.66037273200000002</v>
      </c>
      <c r="G564">
        <v>19153</v>
      </c>
      <c r="H564">
        <f>VLOOKUP($G564,county_facts!$A:$BB,4,FALSE)</f>
        <v>459862</v>
      </c>
      <c r="I564">
        <f>VLOOKUP($G564,county_facts!$A:$BB,5,FALSE)</f>
        <v>430635</v>
      </c>
      <c r="J564">
        <f>VLOOKUP($G564,county_facts!$A:$BB,6,FALSE)</f>
        <v>6.8</v>
      </c>
      <c r="K564">
        <f>VLOOKUP($G564,county_facts!$A:$BB,7,FALSE)</f>
        <v>430640</v>
      </c>
      <c r="L564">
        <f>VLOOKUP($G564,county_facts!$A:$BB,8,FALSE)</f>
        <v>7.2</v>
      </c>
      <c r="M564">
        <f>VLOOKUP($G564,county_facts!$A:$BB,9,FALSE)</f>
        <v>25.2</v>
      </c>
      <c r="N564">
        <f>VLOOKUP($G564,county_facts!$A:$BB,10,FALSE)</f>
        <v>11.7</v>
      </c>
      <c r="O564">
        <f>VLOOKUP($G564,county_facts!$A:$BB,11,FALSE)</f>
        <v>50.8</v>
      </c>
      <c r="P564">
        <f>VLOOKUP($G564,county_facts!$A:$BB,12,FALSE)</f>
        <v>86.5</v>
      </c>
      <c r="Q564">
        <f>VLOOKUP($G564,county_facts!$A:$BB,13,FALSE)</f>
        <v>6.7</v>
      </c>
      <c r="R564">
        <f>VLOOKUP($G564,county_facts!$A:$BB,14,FALSE)</f>
        <v>0.4</v>
      </c>
      <c r="S564">
        <f>VLOOKUP($G564,county_facts!$A:$BB,15,FALSE)</f>
        <v>4.2</v>
      </c>
      <c r="T564">
        <f>VLOOKUP($G564,county_facts!$A:$BB,16,FALSE)</f>
        <v>0.1</v>
      </c>
      <c r="U564">
        <f>VLOOKUP($G564,county_facts!$A:$BB,17,FALSE)</f>
        <v>2.2000000000000002</v>
      </c>
      <c r="V564">
        <f>VLOOKUP($G564,county_facts!$A:$BB,18,FALSE)</f>
        <v>8</v>
      </c>
      <c r="W564">
        <f>VLOOKUP($G564,county_facts!$A:$BB,19,FALSE)</f>
        <v>79.2</v>
      </c>
      <c r="X564">
        <f>VLOOKUP($G564,county_facts!$A:$BB,20,FALSE)</f>
        <v>82.2</v>
      </c>
      <c r="Y564">
        <f>VLOOKUP($G564,county_facts!$A:$BB,21,FALSE)</f>
        <v>8.5</v>
      </c>
      <c r="Z564">
        <f>VLOOKUP($G564,county_facts!$A:$BB,22,FALSE)</f>
        <v>12.5</v>
      </c>
      <c r="AA564">
        <f>VLOOKUP($G564,county_facts!$A:$BB,23,FALSE)</f>
        <v>91.8</v>
      </c>
      <c r="AB564">
        <f>VLOOKUP($G564,county_facts!$A:$BB,24,FALSE)</f>
        <v>34.9</v>
      </c>
      <c r="AC564">
        <f>VLOOKUP($G564,county_facts!$A:$BB,25,FALSE)</f>
        <v>26762</v>
      </c>
      <c r="AD564">
        <f>VLOOKUP($G564,county_facts!$A:$BB,26,FALSE)</f>
        <v>19</v>
      </c>
      <c r="AE564">
        <f>VLOOKUP($G564,county_facts!$A:$BB,27,FALSE)</f>
        <v>192980</v>
      </c>
      <c r="AF564">
        <f>VLOOKUP($G564,county_facts!$A:$BB,28,FALSE)</f>
        <v>69.2</v>
      </c>
      <c r="AG564">
        <f>VLOOKUP($G564,county_facts!$A:$BB,29,FALSE)</f>
        <v>23.7</v>
      </c>
      <c r="AH564">
        <f>VLOOKUP($G564,county_facts!$A:$BB,30,FALSE)</f>
        <v>154400</v>
      </c>
      <c r="AI564">
        <f>VLOOKUP($G564,county_facts!$A:$BB,31,FALSE)</f>
        <v>173164</v>
      </c>
      <c r="AJ564">
        <f>VLOOKUP($G564,county_facts!$A:$BB,32,FALSE)</f>
        <v>2.48</v>
      </c>
      <c r="AK564">
        <f>VLOOKUP($G564,county_facts!$A:$BB,33,FALSE)</f>
        <v>30442</v>
      </c>
      <c r="AL564">
        <f>VLOOKUP($G564,county_facts!$A:$BB,34,FALSE)</f>
        <v>59018</v>
      </c>
      <c r="AM564">
        <f>VLOOKUP($G564,county_facts!$A:$BB,35,FALSE)</f>
        <v>11.8</v>
      </c>
      <c r="AN564">
        <f>VLOOKUP($G564,county_facts!$A:$BB,36,FALSE)</f>
        <v>11914</v>
      </c>
      <c r="AO564">
        <f>VLOOKUP($G564,county_facts!$A:$BB,37,FALSE)</f>
        <v>243983</v>
      </c>
      <c r="AP564">
        <f>VLOOKUP($G564,county_facts!$A:$BB,38,FALSE)</f>
        <v>2</v>
      </c>
      <c r="AQ564">
        <f>VLOOKUP($G564,county_facts!$A:$BB,39,FALSE)</f>
        <v>30761</v>
      </c>
      <c r="AR564">
        <f>VLOOKUP($G564,county_facts!$A:$BB,40,FALSE)</f>
        <v>37950</v>
      </c>
      <c r="AS564">
        <f>VLOOKUP($G564,county_facts!$A:$BB,41,FALSE)</f>
        <v>1.9</v>
      </c>
      <c r="AT564">
        <f>VLOOKUP($G564,county_facts!$A:$BB,42,FALSE)</f>
        <v>0.3</v>
      </c>
      <c r="AU564">
        <f>VLOOKUP($G564,county_facts!$A:$BB,43,FALSE)</f>
        <v>2.1</v>
      </c>
      <c r="AV564">
        <f>VLOOKUP($G564,county_facts!$A:$BB,44,FALSE)</f>
        <v>0.1</v>
      </c>
      <c r="AW564">
        <f>VLOOKUP($G564,county_facts!$A:$BB,45,FALSE)</f>
        <v>1.8</v>
      </c>
      <c r="AX564">
        <f>VLOOKUP($G564,county_facts!$A:$BB,46,FALSE)</f>
        <v>28</v>
      </c>
      <c r="AY564">
        <f>VLOOKUP($G564,county_facts!$A:$BB,47,FALSE)</f>
        <v>7519907</v>
      </c>
      <c r="AZ564">
        <f>VLOOKUP($G564,county_facts!$A:$BB,48,FALSE)</f>
        <v>6697167</v>
      </c>
      <c r="BA564">
        <f>VLOOKUP($G564,county_facts!$A:$BB,49,FALSE)</f>
        <v>6714418</v>
      </c>
      <c r="BB564">
        <f>VLOOKUP($G564,county_facts!$A:$BB,50,FALSE)</f>
        <v>16130</v>
      </c>
      <c r="BC564">
        <f>VLOOKUP($G564,county_facts!$A:$BB,51,FALSE)</f>
        <v>825244</v>
      </c>
      <c r="BD564">
        <f>VLOOKUP($G564,county_facts!$A:$BB,52,FALSE)</f>
        <v>3350</v>
      </c>
      <c r="BE564">
        <f>VLOOKUP($G564,county_facts!$A:$BB,53,FALSE)</f>
        <v>573.79999999999995</v>
      </c>
      <c r="BF564">
        <f>VLOOKUP($G564,county_facts!$A:$BB,54,FALSE)</f>
        <v>750.5</v>
      </c>
    </row>
    <row r="565" spans="1:58" x14ac:dyDescent="0.3">
      <c r="A565" t="s">
        <v>6</v>
      </c>
      <c r="B565" t="s">
        <v>90</v>
      </c>
      <c r="C565">
        <v>5540</v>
      </c>
      <c r="D565" t="s">
        <v>245</v>
      </c>
      <c r="E565">
        <v>16312</v>
      </c>
      <c r="F565">
        <v>0.33962726799999998</v>
      </c>
      <c r="G565">
        <v>19153</v>
      </c>
      <c r="H565">
        <f>VLOOKUP($G565,county_facts!$A:$BB,4,FALSE)</f>
        <v>459862</v>
      </c>
      <c r="I565">
        <f>VLOOKUP($G565,county_facts!$A:$BB,5,FALSE)</f>
        <v>430635</v>
      </c>
      <c r="J565">
        <f>VLOOKUP($G565,county_facts!$A:$BB,6,FALSE)</f>
        <v>6.8</v>
      </c>
      <c r="K565">
        <f>VLOOKUP($G565,county_facts!$A:$BB,7,FALSE)</f>
        <v>430640</v>
      </c>
      <c r="L565">
        <f>VLOOKUP($G565,county_facts!$A:$BB,8,FALSE)</f>
        <v>7.2</v>
      </c>
      <c r="M565">
        <f>VLOOKUP($G565,county_facts!$A:$BB,9,FALSE)</f>
        <v>25.2</v>
      </c>
      <c r="N565">
        <f>VLOOKUP($G565,county_facts!$A:$BB,10,FALSE)</f>
        <v>11.7</v>
      </c>
      <c r="O565">
        <f>VLOOKUP($G565,county_facts!$A:$BB,11,FALSE)</f>
        <v>50.8</v>
      </c>
      <c r="P565">
        <f>VLOOKUP($G565,county_facts!$A:$BB,12,FALSE)</f>
        <v>86.5</v>
      </c>
      <c r="Q565">
        <f>VLOOKUP($G565,county_facts!$A:$BB,13,FALSE)</f>
        <v>6.7</v>
      </c>
      <c r="R565">
        <f>VLOOKUP($G565,county_facts!$A:$BB,14,FALSE)</f>
        <v>0.4</v>
      </c>
      <c r="S565">
        <f>VLOOKUP($G565,county_facts!$A:$BB,15,FALSE)</f>
        <v>4.2</v>
      </c>
      <c r="T565">
        <f>VLOOKUP($G565,county_facts!$A:$BB,16,FALSE)</f>
        <v>0.1</v>
      </c>
      <c r="U565">
        <f>VLOOKUP($G565,county_facts!$A:$BB,17,FALSE)</f>
        <v>2.2000000000000002</v>
      </c>
      <c r="V565">
        <f>VLOOKUP($G565,county_facts!$A:$BB,18,FALSE)</f>
        <v>8</v>
      </c>
      <c r="W565">
        <f>VLOOKUP($G565,county_facts!$A:$BB,19,FALSE)</f>
        <v>79.2</v>
      </c>
      <c r="X565">
        <f>VLOOKUP($G565,county_facts!$A:$BB,20,FALSE)</f>
        <v>82.2</v>
      </c>
      <c r="Y565">
        <f>VLOOKUP($G565,county_facts!$A:$BB,21,FALSE)</f>
        <v>8.5</v>
      </c>
      <c r="Z565">
        <f>VLOOKUP($G565,county_facts!$A:$BB,22,FALSE)</f>
        <v>12.5</v>
      </c>
      <c r="AA565">
        <f>VLOOKUP($G565,county_facts!$A:$BB,23,FALSE)</f>
        <v>91.8</v>
      </c>
      <c r="AB565">
        <f>VLOOKUP($G565,county_facts!$A:$BB,24,FALSE)</f>
        <v>34.9</v>
      </c>
      <c r="AC565">
        <f>VLOOKUP($G565,county_facts!$A:$BB,25,FALSE)</f>
        <v>26762</v>
      </c>
      <c r="AD565">
        <f>VLOOKUP($G565,county_facts!$A:$BB,26,FALSE)</f>
        <v>19</v>
      </c>
      <c r="AE565">
        <f>VLOOKUP($G565,county_facts!$A:$BB,27,FALSE)</f>
        <v>192980</v>
      </c>
      <c r="AF565">
        <f>VLOOKUP($G565,county_facts!$A:$BB,28,FALSE)</f>
        <v>69.2</v>
      </c>
      <c r="AG565">
        <f>VLOOKUP($G565,county_facts!$A:$BB,29,FALSE)</f>
        <v>23.7</v>
      </c>
      <c r="AH565">
        <f>VLOOKUP($G565,county_facts!$A:$BB,30,FALSE)</f>
        <v>154400</v>
      </c>
      <c r="AI565">
        <f>VLOOKUP($G565,county_facts!$A:$BB,31,FALSE)</f>
        <v>173164</v>
      </c>
      <c r="AJ565">
        <f>VLOOKUP($G565,county_facts!$A:$BB,32,FALSE)</f>
        <v>2.48</v>
      </c>
      <c r="AK565">
        <f>VLOOKUP($G565,county_facts!$A:$BB,33,FALSE)</f>
        <v>30442</v>
      </c>
      <c r="AL565">
        <f>VLOOKUP($G565,county_facts!$A:$BB,34,FALSE)</f>
        <v>59018</v>
      </c>
      <c r="AM565">
        <f>VLOOKUP($G565,county_facts!$A:$BB,35,FALSE)</f>
        <v>11.8</v>
      </c>
      <c r="AN565">
        <f>VLOOKUP($G565,county_facts!$A:$BB,36,FALSE)</f>
        <v>11914</v>
      </c>
      <c r="AO565">
        <f>VLOOKUP($G565,county_facts!$A:$BB,37,FALSE)</f>
        <v>243983</v>
      </c>
      <c r="AP565">
        <f>VLOOKUP($G565,county_facts!$A:$BB,38,FALSE)</f>
        <v>2</v>
      </c>
      <c r="AQ565">
        <f>VLOOKUP($G565,county_facts!$A:$BB,39,FALSE)</f>
        <v>30761</v>
      </c>
      <c r="AR565">
        <f>VLOOKUP($G565,county_facts!$A:$BB,40,FALSE)</f>
        <v>37950</v>
      </c>
      <c r="AS565">
        <f>VLOOKUP($G565,county_facts!$A:$BB,41,FALSE)</f>
        <v>1.9</v>
      </c>
      <c r="AT565">
        <f>VLOOKUP($G565,county_facts!$A:$BB,42,FALSE)</f>
        <v>0.3</v>
      </c>
      <c r="AU565">
        <f>VLOOKUP($G565,county_facts!$A:$BB,43,FALSE)</f>
        <v>2.1</v>
      </c>
      <c r="AV565">
        <f>VLOOKUP($G565,county_facts!$A:$BB,44,FALSE)</f>
        <v>0.1</v>
      </c>
      <c r="AW565">
        <f>VLOOKUP($G565,county_facts!$A:$BB,45,FALSE)</f>
        <v>1.8</v>
      </c>
      <c r="AX565">
        <f>VLOOKUP($G565,county_facts!$A:$BB,46,FALSE)</f>
        <v>28</v>
      </c>
      <c r="AY565">
        <f>VLOOKUP($G565,county_facts!$A:$BB,47,FALSE)</f>
        <v>7519907</v>
      </c>
      <c r="AZ565">
        <f>VLOOKUP($G565,county_facts!$A:$BB,48,FALSE)</f>
        <v>6697167</v>
      </c>
      <c r="BA565">
        <f>VLOOKUP($G565,county_facts!$A:$BB,49,FALSE)</f>
        <v>6714418</v>
      </c>
      <c r="BB565">
        <f>VLOOKUP($G565,county_facts!$A:$BB,50,FALSE)</f>
        <v>16130</v>
      </c>
      <c r="BC565">
        <f>VLOOKUP($G565,county_facts!$A:$BB,51,FALSE)</f>
        <v>825244</v>
      </c>
      <c r="BD565">
        <f>VLOOKUP($G565,county_facts!$A:$BB,52,FALSE)</f>
        <v>3350</v>
      </c>
      <c r="BE565">
        <f>VLOOKUP($G565,county_facts!$A:$BB,53,FALSE)</f>
        <v>573.79999999999995</v>
      </c>
      <c r="BF565">
        <f>VLOOKUP($G565,county_facts!$A:$BB,54,FALSE)</f>
        <v>750.5</v>
      </c>
    </row>
    <row r="566" spans="1:58" x14ac:dyDescent="0.3">
      <c r="A566" t="s">
        <v>6</v>
      </c>
      <c r="B566" t="s">
        <v>261</v>
      </c>
      <c r="C566">
        <v>66</v>
      </c>
      <c r="D566" t="s">
        <v>245</v>
      </c>
      <c r="E566">
        <v>96</v>
      </c>
      <c r="F566">
        <v>0.6875</v>
      </c>
      <c r="G566">
        <v>19151</v>
      </c>
      <c r="H566">
        <f>VLOOKUP($G566,county_facts!$A:$BB,4,FALSE)</f>
        <v>7138</v>
      </c>
      <c r="I566">
        <f>VLOOKUP($G566,county_facts!$A:$BB,5,FALSE)</f>
        <v>7310</v>
      </c>
      <c r="J566">
        <f>VLOOKUP($G566,county_facts!$A:$BB,6,FALSE)</f>
        <v>-2.4</v>
      </c>
      <c r="K566">
        <f>VLOOKUP($G566,county_facts!$A:$BB,7,FALSE)</f>
        <v>7310</v>
      </c>
      <c r="L566">
        <f>VLOOKUP($G566,county_facts!$A:$BB,8,FALSE)</f>
        <v>5.7</v>
      </c>
      <c r="M566">
        <f>VLOOKUP($G566,county_facts!$A:$BB,9,FALSE)</f>
        <v>22.6</v>
      </c>
      <c r="N566">
        <f>VLOOKUP($G566,county_facts!$A:$BB,10,FALSE)</f>
        <v>22.3</v>
      </c>
      <c r="O566">
        <f>VLOOKUP($G566,county_facts!$A:$BB,11,FALSE)</f>
        <v>50.2</v>
      </c>
      <c r="P566">
        <f>VLOOKUP($G566,county_facts!$A:$BB,12,FALSE)</f>
        <v>96.9</v>
      </c>
      <c r="Q566">
        <f>VLOOKUP($G566,county_facts!$A:$BB,13,FALSE)</f>
        <v>0.9</v>
      </c>
      <c r="R566">
        <f>VLOOKUP($G566,county_facts!$A:$BB,14,FALSE)</f>
        <v>0.5</v>
      </c>
      <c r="S566">
        <f>VLOOKUP($G566,county_facts!$A:$BB,15,FALSE)</f>
        <v>0.2</v>
      </c>
      <c r="T566">
        <f>VLOOKUP($G566,county_facts!$A:$BB,16,FALSE)</f>
        <v>0.2</v>
      </c>
      <c r="U566">
        <f>VLOOKUP($G566,county_facts!$A:$BB,17,FALSE)</f>
        <v>1.2</v>
      </c>
      <c r="V566">
        <f>VLOOKUP($G566,county_facts!$A:$BB,18,FALSE)</f>
        <v>3.4</v>
      </c>
      <c r="W566">
        <f>VLOOKUP($G566,county_facts!$A:$BB,19,FALSE)</f>
        <v>94</v>
      </c>
      <c r="X566">
        <f>VLOOKUP($G566,county_facts!$A:$BB,20,FALSE)</f>
        <v>88.8</v>
      </c>
      <c r="Y566">
        <f>VLOOKUP($G566,county_facts!$A:$BB,21,FALSE)</f>
        <v>1.8</v>
      </c>
      <c r="Z566">
        <f>VLOOKUP($G566,county_facts!$A:$BB,22,FALSE)</f>
        <v>2.5</v>
      </c>
      <c r="AA566">
        <f>VLOOKUP($G566,county_facts!$A:$BB,23,FALSE)</f>
        <v>92.6</v>
      </c>
      <c r="AB566">
        <f>VLOOKUP($G566,county_facts!$A:$BB,24,FALSE)</f>
        <v>17.8</v>
      </c>
      <c r="AC566">
        <f>VLOOKUP($G566,county_facts!$A:$BB,25,FALSE)</f>
        <v>668</v>
      </c>
      <c r="AD566">
        <f>VLOOKUP($G566,county_facts!$A:$BB,26,FALSE)</f>
        <v>17.7</v>
      </c>
      <c r="AE566">
        <f>VLOOKUP($G566,county_facts!$A:$BB,27,FALSE)</f>
        <v>3771</v>
      </c>
      <c r="AF566">
        <f>VLOOKUP($G566,county_facts!$A:$BB,28,FALSE)</f>
        <v>79.400000000000006</v>
      </c>
      <c r="AG566">
        <f>VLOOKUP($G566,county_facts!$A:$BB,29,FALSE)</f>
        <v>7.1</v>
      </c>
      <c r="AH566">
        <f>VLOOKUP($G566,county_facts!$A:$BB,30,FALSE)</f>
        <v>60600</v>
      </c>
      <c r="AI566">
        <f>VLOOKUP($G566,county_facts!$A:$BB,31,FALSE)</f>
        <v>3227</v>
      </c>
      <c r="AJ566">
        <f>VLOOKUP($G566,county_facts!$A:$BB,32,FALSE)</f>
        <v>2.19</v>
      </c>
      <c r="AK566">
        <f>VLOOKUP($G566,county_facts!$A:$BB,33,FALSE)</f>
        <v>25556</v>
      </c>
      <c r="AL566">
        <f>VLOOKUP($G566,county_facts!$A:$BB,34,FALSE)</f>
        <v>44073</v>
      </c>
      <c r="AM566">
        <f>VLOOKUP($G566,county_facts!$A:$BB,35,FALSE)</f>
        <v>14.2</v>
      </c>
      <c r="AN566">
        <f>VLOOKUP($G566,county_facts!$A:$BB,36,FALSE)</f>
        <v>222</v>
      </c>
      <c r="AO566">
        <f>VLOOKUP($G566,county_facts!$A:$BB,37,FALSE)</f>
        <v>2021</v>
      </c>
      <c r="AP566">
        <f>VLOOKUP($G566,county_facts!$A:$BB,38,FALSE)</f>
        <v>-1.8</v>
      </c>
      <c r="AQ566">
        <f>VLOOKUP($G566,county_facts!$A:$BB,39,FALSE)</f>
        <v>539</v>
      </c>
      <c r="AR566">
        <f>VLOOKUP($G566,county_facts!$A:$BB,40,FALSE)</f>
        <v>764</v>
      </c>
      <c r="AS566">
        <f>VLOOKUP($G566,county_facts!$A:$BB,41,FALSE)</f>
        <v>0</v>
      </c>
      <c r="AT566">
        <f>VLOOKUP($G566,county_facts!$A:$BB,42,FALSE)</f>
        <v>0</v>
      </c>
      <c r="AU566">
        <f>VLOOKUP($G566,county_facts!$A:$BB,43,FALSE)</f>
        <v>0</v>
      </c>
      <c r="AV566">
        <f>VLOOKUP($G566,county_facts!$A:$BB,44,FALSE)</f>
        <v>0</v>
      </c>
      <c r="AW566">
        <f>VLOOKUP($G566,county_facts!$A:$BB,45,FALSE)</f>
        <v>0</v>
      </c>
      <c r="AX566">
        <f>VLOOKUP($G566,county_facts!$A:$BB,46,FALSE)</f>
        <v>0</v>
      </c>
      <c r="AY566">
        <f>VLOOKUP($G566,county_facts!$A:$BB,47,FALSE)</f>
        <v>0</v>
      </c>
      <c r="AZ566">
        <f>VLOOKUP($G566,county_facts!$A:$BB,48,FALSE)</f>
        <v>86944</v>
      </c>
      <c r="BA566">
        <f>VLOOKUP($G566,county_facts!$A:$BB,49,FALSE)</f>
        <v>79888</v>
      </c>
      <c r="BB566">
        <f>VLOOKUP($G566,county_facts!$A:$BB,50,FALSE)</f>
        <v>10492</v>
      </c>
      <c r="BC566">
        <f>VLOOKUP($G566,county_facts!$A:$BB,51,FALSE)</f>
        <v>0</v>
      </c>
      <c r="BD566">
        <f>VLOOKUP($G566,county_facts!$A:$BB,52,FALSE)</f>
        <v>4</v>
      </c>
      <c r="BE566">
        <f>VLOOKUP($G566,county_facts!$A:$BB,53,FALSE)</f>
        <v>577.24</v>
      </c>
      <c r="BF566">
        <f>VLOOKUP($G566,county_facts!$A:$BB,54,FALSE)</f>
        <v>12.7</v>
      </c>
    </row>
    <row r="567" spans="1:58" x14ac:dyDescent="0.3">
      <c r="A567" t="s">
        <v>9</v>
      </c>
      <c r="B567" t="s">
        <v>261</v>
      </c>
      <c r="C567">
        <v>30</v>
      </c>
      <c r="D567" t="s">
        <v>245</v>
      </c>
      <c r="E567">
        <v>96</v>
      </c>
      <c r="F567">
        <v>0.3125</v>
      </c>
      <c r="G567">
        <v>19151</v>
      </c>
      <c r="H567">
        <f>VLOOKUP($G567,county_facts!$A:$BB,4,FALSE)</f>
        <v>7138</v>
      </c>
      <c r="I567">
        <f>VLOOKUP($G567,county_facts!$A:$BB,5,FALSE)</f>
        <v>7310</v>
      </c>
      <c r="J567">
        <f>VLOOKUP($G567,county_facts!$A:$BB,6,FALSE)</f>
        <v>-2.4</v>
      </c>
      <c r="K567">
        <f>VLOOKUP($G567,county_facts!$A:$BB,7,FALSE)</f>
        <v>7310</v>
      </c>
      <c r="L567">
        <f>VLOOKUP($G567,county_facts!$A:$BB,8,FALSE)</f>
        <v>5.7</v>
      </c>
      <c r="M567">
        <f>VLOOKUP($G567,county_facts!$A:$BB,9,FALSE)</f>
        <v>22.6</v>
      </c>
      <c r="N567">
        <f>VLOOKUP($G567,county_facts!$A:$BB,10,FALSE)</f>
        <v>22.3</v>
      </c>
      <c r="O567">
        <f>VLOOKUP($G567,county_facts!$A:$BB,11,FALSE)</f>
        <v>50.2</v>
      </c>
      <c r="P567">
        <f>VLOOKUP($G567,county_facts!$A:$BB,12,FALSE)</f>
        <v>96.9</v>
      </c>
      <c r="Q567">
        <f>VLOOKUP($G567,county_facts!$A:$BB,13,FALSE)</f>
        <v>0.9</v>
      </c>
      <c r="R567">
        <f>VLOOKUP($G567,county_facts!$A:$BB,14,FALSE)</f>
        <v>0.5</v>
      </c>
      <c r="S567">
        <f>VLOOKUP($G567,county_facts!$A:$BB,15,FALSE)</f>
        <v>0.2</v>
      </c>
      <c r="T567">
        <f>VLOOKUP($G567,county_facts!$A:$BB,16,FALSE)</f>
        <v>0.2</v>
      </c>
      <c r="U567">
        <f>VLOOKUP($G567,county_facts!$A:$BB,17,FALSE)</f>
        <v>1.2</v>
      </c>
      <c r="V567">
        <f>VLOOKUP($G567,county_facts!$A:$BB,18,FALSE)</f>
        <v>3.4</v>
      </c>
      <c r="W567">
        <f>VLOOKUP($G567,county_facts!$A:$BB,19,FALSE)</f>
        <v>94</v>
      </c>
      <c r="X567">
        <f>VLOOKUP($G567,county_facts!$A:$BB,20,FALSE)</f>
        <v>88.8</v>
      </c>
      <c r="Y567">
        <f>VLOOKUP($G567,county_facts!$A:$BB,21,FALSE)</f>
        <v>1.8</v>
      </c>
      <c r="Z567">
        <f>VLOOKUP($G567,county_facts!$A:$BB,22,FALSE)</f>
        <v>2.5</v>
      </c>
      <c r="AA567">
        <f>VLOOKUP($G567,county_facts!$A:$BB,23,FALSE)</f>
        <v>92.6</v>
      </c>
      <c r="AB567">
        <f>VLOOKUP($G567,county_facts!$A:$BB,24,FALSE)</f>
        <v>17.8</v>
      </c>
      <c r="AC567">
        <f>VLOOKUP($G567,county_facts!$A:$BB,25,FALSE)</f>
        <v>668</v>
      </c>
      <c r="AD567">
        <f>VLOOKUP($G567,county_facts!$A:$BB,26,FALSE)</f>
        <v>17.7</v>
      </c>
      <c r="AE567">
        <f>VLOOKUP($G567,county_facts!$A:$BB,27,FALSE)</f>
        <v>3771</v>
      </c>
      <c r="AF567">
        <f>VLOOKUP($G567,county_facts!$A:$BB,28,FALSE)</f>
        <v>79.400000000000006</v>
      </c>
      <c r="AG567">
        <f>VLOOKUP($G567,county_facts!$A:$BB,29,FALSE)</f>
        <v>7.1</v>
      </c>
      <c r="AH567">
        <f>VLOOKUP($G567,county_facts!$A:$BB,30,FALSE)</f>
        <v>60600</v>
      </c>
      <c r="AI567">
        <f>VLOOKUP($G567,county_facts!$A:$BB,31,FALSE)</f>
        <v>3227</v>
      </c>
      <c r="AJ567">
        <f>VLOOKUP($G567,county_facts!$A:$BB,32,FALSE)</f>
        <v>2.19</v>
      </c>
      <c r="AK567">
        <f>VLOOKUP($G567,county_facts!$A:$BB,33,FALSE)</f>
        <v>25556</v>
      </c>
      <c r="AL567">
        <f>VLOOKUP($G567,county_facts!$A:$BB,34,FALSE)</f>
        <v>44073</v>
      </c>
      <c r="AM567">
        <f>VLOOKUP($G567,county_facts!$A:$BB,35,FALSE)</f>
        <v>14.2</v>
      </c>
      <c r="AN567">
        <f>VLOOKUP($G567,county_facts!$A:$BB,36,FALSE)</f>
        <v>222</v>
      </c>
      <c r="AO567">
        <f>VLOOKUP($G567,county_facts!$A:$BB,37,FALSE)</f>
        <v>2021</v>
      </c>
      <c r="AP567">
        <f>VLOOKUP($G567,county_facts!$A:$BB,38,FALSE)</f>
        <v>-1.8</v>
      </c>
      <c r="AQ567">
        <f>VLOOKUP($G567,county_facts!$A:$BB,39,FALSE)</f>
        <v>539</v>
      </c>
      <c r="AR567">
        <f>VLOOKUP($G567,county_facts!$A:$BB,40,FALSE)</f>
        <v>764</v>
      </c>
      <c r="AS567">
        <f>VLOOKUP($G567,county_facts!$A:$BB,41,FALSE)</f>
        <v>0</v>
      </c>
      <c r="AT567">
        <f>VLOOKUP($G567,county_facts!$A:$BB,42,FALSE)</f>
        <v>0</v>
      </c>
      <c r="AU567">
        <f>VLOOKUP($G567,county_facts!$A:$BB,43,FALSE)</f>
        <v>0</v>
      </c>
      <c r="AV567">
        <f>VLOOKUP($G567,county_facts!$A:$BB,44,FALSE)</f>
        <v>0</v>
      </c>
      <c r="AW567">
        <f>VLOOKUP($G567,county_facts!$A:$BB,45,FALSE)</f>
        <v>0</v>
      </c>
      <c r="AX567">
        <f>VLOOKUP($G567,county_facts!$A:$BB,46,FALSE)</f>
        <v>0</v>
      </c>
      <c r="AY567">
        <f>VLOOKUP($G567,county_facts!$A:$BB,47,FALSE)</f>
        <v>0</v>
      </c>
      <c r="AZ567">
        <f>VLOOKUP($G567,county_facts!$A:$BB,48,FALSE)</f>
        <v>86944</v>
      </c>
      <c r="BA567">
        <f>VLOOKUP($G567,county_facts!$A:$BB,49,FALSE)</f>
        <v>79888</v>
      </c>
      <c r="BB567">
        <f>VLOOKUP($G567,county_facts!$A:$BB,50,FALSE)</f>
        <v>10492</v>
      </c>
      <c r="BC567">
        <f>VLOOKUP($G567,county_facts!$A:$BB,51,FALSE)</f>
        <v>0</v>
      </c>
      <c r="BD567">
        <f>VLOOKUP($G567,county_facts!$A:$BB,52,FALSE)</f>
        <v>4</v>
      </c>
      <c r="BE567">
        <f>VLOOKUP($G567,county_facts!$A:$BB,53,FALSE)</f>
        <v>577.24</v>
      </c>
      <c r="BF567">
        <f>VLOOKUP($G567,county_facts!$A:$BB,54,FALSE)</f>
        <v>12.7</v>
      </c>
    </row>
    <row r="568" spans="1:58" x14ac:dyDescent="0.3">
      <c r="A568" t="s">
        <v>6</v>
      </c>
      <c r="B568" t="s">
        <v>262</v>
      </c>
      <c r="C568">
        <v>225</v>
      </c>
      <c r="D568" t="s">
        <v>245</v>
      </c>
      <c r="E568">
        <v>427</v>
      </c>
      <c r="F568">
        <v>0.52693208400000002</v>
      </c>
      <c r="G568">
        <v>19149</v>
      </c>
      <c r="H568">
        <f>VLOOKUP($G568,county_facts!$A:$BB,4,FALSE)</f>
        <v>24874</v>
      </c>
      <c r="I568">
        <f>VLOOKUP($G568,county_facts!$A:$BB,5,FALSE)</f>
        <v>24981</v>
      </c>
      <c r="J568">
        <f>VLOOKUP($G568,county_facts!$A:$BB,6,FALSE)</f>
        <v>-0.4</v>
      </c>
      <c r="K568">
        <f>VLOOKUP($G568,county_facts!$A:$BB,7,FALSE)</f>
        <v>24986</v>
      </c>
      <c r="L568">
        <f>VLOOKUP($G568,county_facts!$A:$BB,8,FALSE)</f>
        <v>5.9</v>
      </c>
      <c r="M568">
        <f>VLOOKUP($G568,county_facts!$A:$BB,9,FALSE)</f>
        <v>25.1</v>
      </c>
      <c r="N568">
        <f>VLOOKUP($G568,county_facts!$A:$BB,10,FALSE)</f>
        <v>17.600000000000001</v>
      </c>
      <c r="O568">
        <f>VLOOKUP($G568,county_facts!$A:$BB,11,FALSE)</f>
        <v>50.3</v>
      </c>
      <c r="P568">
        <f>VLOOKUP($G568,county_facts!$A:$BB,12,FALSE)</f>
        <v>97.2</v>
      </c>
      <c r="Q568">
        <f>VLOOKUP($G568,county_facts!$A:$BB,13,FALSE)</f>
        <v>0.5</v>
      </c>
      <c r="R568">
        <f>VLOOKUP($G568,county_facts!$A:$BB,14,FALSE)</f>
        <v>0.5</v>
      </c>
      <c r="S568">
        <f>VLOOKUP($G568,county_facts!$A:$BB,15,FALSE)</f>
        <v>0.6</v>
      </c>
      <c r="T568">
        <f>VLOOKUP($G568,county_facts!$A:$BB,16,FALSE)</f>
        <v>0.1</v>
      </c>
      <c r="U568">
        <f>VLOOKUP($G568,county_facts!$A:$BB,17,FALSE)</f>
        <v>1</v>
      </c>
      <c r="V568">
        <f>VLOOKUP($G568,county_facts!$A:$BB,18,FALSE)</f>
        <v>4.0999999999999996</v>
      </c>
      <c r="W568">
        <f>VLOOKUP($G568,county_facts!$A:$BB,19,FALSE)</f>
        <v>93.6</v>
      </c>
      <c r="X568">
        <f>VLOOKUP($G568,county_facts!$A:$BB,20,FALSE)</f>
        <v>89.2</v>
      </c>
      <c r="Y568">
        <f>VLOOKUP($G568,county_facts!$A:$BB,21,FALSE)</f>
        <v>1.8</v>
      </c>
      <c r="Z568">
        <f>VLOOKUP($G568,county_facts!$A:$BB,22,FALSE)</f>
        <v>4.9000000000000004</v>
      </c>
      <c r="AA568">
        <f>VLOOKUP($G568,county_facts!$A:$BB,23,FALSE)</f>
        <v>92.5</v>
      </c>
      <c r="AB568">
        <f>VLOOKUP($G568,county_facts!$A:$BB,24,FALSE)</f>
        <v>20.9</v>
      </c>
      <c r="AC568">
        <f>VLOOKUP($G568,county_facts!$A:$BB,25,FALSE)</f>
        <v>2025</v>
      </c>
      <c r="AD568">
        <f>VLOOKUP($G568,county_facts!$A:$BB,26,FALSE)</f>
        <v>17.100000000000001</v>
      </c>
      <c r="AE568">
        <f>VLOOKUP($G568,county_facts!$A:$BB,27,FALSE)</f>
        <v>10668</v>
      </c>
      <c r="AF568">
        <f>VLOOKUP($G568,county_facts!$A:$BB,28,FALSE)</f>
        <v>79.3</v>
      </c>
      <c r="AG568">
        <f>VLOOKUP($G568,county_facts!$A:$BB,29,FALSE)</f>
        <v>9.4</v>
      </c>
      <c r="AH568">
        <f>VLOOKUP($G568,county_facts!$A:$BB,30,FALSE)</f>
        <v>129800</v>
      </c>
      <c r="AI568">
        <f>VLOOKUP($G568,county_facts!$A:$BB,31,FALSE)</f>
        <v>9867</v>
      </c>
      <c r="AJ568">
        <f>VLOOKUP($G568,county_facts!$A:$BB,32,FALSE)</f>
        <v>2.4900000000000002</v>
      </c>
      <c r="AK568">
        <f>VLOOKUP($G568,county_facts!$A:$BB,33,FALSE)</f>
        <v>27942</v>
      </c>
      <c r="AL568">
        <f>VLOOKUP($G568,county_facts!$A:$BB,34,FALSE)</f>
        <v>58888</v>
      </c>
      <c r="AM568">
        <f>VLOOKUP($G568,county_facts!$A:$BB,35,FALSE)</f>
        <v>6.4</v>
      </c>
      <c r="AN568">
        <f>VLOOKUP($G568,county_facts!$A:$BB,36,FALSE)</f>
        <v>703</v>
      </c>
      <c r="AO568">
        <f>VLOOKUP($G568,county_facts!$A:$BB,37,FALSE)</f>
        <v>9761</v>
      </c>
      <c r="AP568">
        <f>VLOOKUP($G568,county_facts!$A:$BB,38,FALSE)</f>
        <v>0.4</v>
      </c>
      <c r="AQ568">
        <f>VLOOKUP($G568,county_facts!$A:$BB,39,FALSE)</f>
        <v>1700</v>
      </c>
      <c r="AR568">
        <f>VLOOKUP($G568,county_facts!$A:$BB,40,FALSE)</f>
        <v>2137</v>
      </c>
      <c r="AS568">
        <f>VLOOKUP($G568,county_facts!$A:$BB,41,FALSE)</f>
        <v>0</v>
      </c>
      <c r="AT568">
        <f>VLOOKUP($G568,county_facts!$A:$BB,42,FALSE)</f>
        <v>0</v>
      </c>
      <c r="AU568">
        <f>VLOOKUP($G568,county_facts!$A:$BB,43,FALSE)</f>
        <v>0</v>
      </c>
      <c r="AV568">
        <f>VLOOKUP($G568,county_facts!$A:$BB,44,FALSE)</f>
        <v>0</v>
      </c>
      <c r="AW568">
        <f>VLOOKUP($G568,county_facts!$A:$BB,45,FALSE)</f>
        <v>0</v>
      </c>
      <c r="AX568">
        <f>VLOOKUP($G568,county_facts!$A:$BB,46,FALSE)</f>
        <v>0</v>
      </c>
      <c r="AY568">
        <f>VLOOKUP($G568,county_facts!$A:$BB,47,FALSE)</f>
        <v>0</v>
      </c>
      <c r="AZ568">
        <f>VLOOKUP($G568,county_facts!$A:$BB,48,FALSE)</f>
        <v>243010</v>
      </c>
      <c r="BA568">
        <f>VLOOKUP($G568,county_facts!$A:$BB,49,FALSE)</f>
        <v>299650</v>
      </c>
      <c r="BB568">
        <f>VLOOKUP($G568,county_facts!$A:$BB,50,FALSE)</f>
        <v>12330</v>
      </c>
      <c r="BC568">
        <f>VLOOKUP($G568,county_facts!$A:$BB,51,FALSE)</f>
        <v>21970</v>
      </c>
      <c r="BD568">
        <f>VLOOKUP($G568,county_facts!$A:$BB,52,FALSE)</f>
        <v>37</v>
      </c>
      <c r="BE568">
        <f>VLOOKUP($G568,county_facts!$A:$BB,53,FALSE)</f>
        <v>862.89</v>
      </c>
      <c r="BF568">
        <f>VLOOKUP($G568,county_facts!$A:$BB,54,FALSE)</f>
        <v>29</v>
      </c>
    </row>
    <row r="569" spans="1:58" x14ac:dyDescent="0.3">
      <c r="A569" t="s">
        <v>9</v>
      </c>
      <c r="B569" t="s">
        <v>262</v>
      </c>
      <c r="C569">
        <v>202</v>
      </c>
      <c r="D569" t="s">
        <v>245</v>
      </c>
      <c r="E569">
        <v>427</v>
      </c>
      <c r="F569">
        <v>0.47306791599999998</v>
      </c>
      <c r="G569">
        <v>19149</v>
      </c>
      <c r="H569">
        <f>VLOOKUP($G569,county_facts!$A:$BB,4,FALSE)</f>
        <v>24874</v>
      </c>
      <c r="I569">
        <f>VLOOKUP($G569,county_facts!$A:$BB,5,FALSE)</f>
        <v>24981</v>
      </c>
      <c r="J569">
        <f>VLOOKUP($G569,county_facts!$A:$BB,6,FALSE)</f>
        <v>-0.4</v>
      </c>
      <c r="K569">
        <f>VLOOKUP($G569,county_facts!$A:$BB,7,FALSE)</f>
        <v>24986</v>
      </c>
      <c r="L569">
        <f>VLOOKUP($G569,county_facts!$A:$BB,8,FALSE)</f>
        <v>5.9</v>
      </c>
      <c r="M569">
        <f>VLOOKUP($G569,county_facts!$A:$BB,9,FALSE)</f>
        <v>25.1</v>
      </c>
      <c r="N569">
        <f>VLOOKUP($G569,county_facts!$A:$BB,10,FALSE)</f>
        <v>17.600000000000001</v>
      </c>
      <c r="O569">
        <f>VLOOKUP($G569,county_facts!$A:$BB,11,FALSE)</f>
        <v>50.3</v>
      </c>
      <c r="P569">
        <f>VLOOKUP($G569,county_facts!$A:$BB,12,FALSE)</f>
        <v>97.2</v>
      </c>
      <c r="Q569">
        <f>VLOOKUP($G569,county_facts!$A:$BB,13,FALSE)</f>
        <v>0.5</v>
      </c>
      <c r="R569">
        <f>VLOOKUP($G569,county_facts!$A:$BB,14,FALSE)</f>
        <v>0.5</v>
      </c>
      <c r="S569">
        <f>VLOOKUP($G569,county_facts!$A:$BB,15,FALSE)</f>
        <v>0.6</v>
      </c>
      <c r="T569">
        <f>VLOOKUP($G569,county_facts!$A:$BB,16,FALSE)</f>
        <v>0.1</v>
      </c>
      <c r="U569">
        <f>VLOOKUP($G569,county_facts!$A:$BB,17,FALSE)</f>
        <v>1</v>
      </c>
      <c r="V569">
        <f>VLOOKUP($G569,county_facts!$A:$BB,18,FALSE)</f>
        <v>4.0999999999999996</v>
      </c>
      <c r="W569">
        <f>VLOOKUP($G569,county_facts!$A:$BB,19,FALSE)</f>
        <v>93.6</v>
      </c>
      <c r="X569">
        <f>VLOOKUP($G569,county_facts!$A:$BB,20,FALSE)</f>
        <v>89.2</v>
      </c>
      <c r="Y569">
        <f>VLOOKUP($G569,county_facts!$A:$BB,21,FALSE)</f>
        <v>1.8</v>
      </c>
      <c r="Z569">
        <f>VLOOKUP($G569,county_facts!$A:$BB,22,FALSE)</f>
        <v>4.9000000000000004</v>
      </c>
      <c r="AA569">
        <f>VLOOKUP($G569,county_facts!$A:$BB,23,FALSE)</f>
        <v>92.5</v>
      </c>
      <c r="AB569">
        <f>VLOOKUP($G569,county_facts!$A:$BB,24,FALSE)</f>
        <v>20.9</v>
      </c>
      <c r="AC569">
        <f>VLOOKUP($G569,county_facts!$A:$BB,25,FALSE)</f>
        <v>2025</v>
      </c>
      <c r="AD569">
        <f>VLOOKUP($G569,county_facts!$A:$BB,26,FALSE)</f>
        <v>17.100000000000001</v>
      </c>
      <c r="AE569">
        <f>VLOOKUP($G569,county_facts!$A:$BB,27,FALSE)</f>
        <v>10668</v>
      </c>
      <c r="AF569">
        <f>VLOOKUP($G569,county_facts!$A:$BB,28,FALSE)</f>
        <v>79.3</v>
      </c>
      <c r="AG569">
        <f>VLOOKUP($G569,county_facts!$A:$BB,29,FALSE)</f>
        <v>9.4</v>
      </c>
      <c r="AH569">
        <f>VLOOKUP($G569,county_facts!$A:$BB,30,FALSE)</f>
        <v>129800</v>
      </c>
      <c r="AI569">
        <f>VLOOKUP($G569,county_facts!$A:$BB,31,FALSE)</f>
        <v>9867</v>
      </c>
      <c r="AJ569">
        <f>VLOOKUP($G569,county_facts!$A:$BB,32,FALSE)</f>
        <v>2.4900000000000002</v>
      </c>
      <c r="AK569">
        <f>VLOOKUP($G569,county_facts!$A:$BB,33,FALSE)</f>
        <v>27942</v>
      </c>
      <c r="AL569">
        <f>VLOOKUP($G569,county_facts!$A:$BB,34,FALSE)</f>
        <v>58888</v>
      </c>
      <c r="AM569">
        <f>VLOOKUP($G569,county_facts!$A:$BB,35,FALSE)</f>
        <v>6.4</v>
      </c>
      <c r="AN569">
        <f>VLOOKUP($G569,county_facts!$A:$BB,36,FALSE)</f>
        <v>703</v>
      </c>
      <c r="AO569">
        <f>VLOOKUP($G569,county_facts!$A:$BB,37,FALSE)</f>
        <v>9761</v>
      </c>
      <c r="AP569">
        <f>VLOOKUP($G569,county_facts!$A:$BB,38,FALSE)</f>
        <v>0.4</v>
      </c>
      <c r="AQ569">
        <f>VLOOKUP($G569,county_facts!$A:$BB,39,FALSE)</f>
        <v>1700</v>
      </c>
      <c r="AR569">
        <f>VLOOKUP($G569,county_facts!$A:$BB,40,FALSE)</f>
        <v>2137</v>
      </c>
      <c r="AS569">
        <f>VLOOKUP($G569,county_facts!$A:$BB,41,FALSE)</f>
        <v>0</v>
      </c>
      <c r="AT569">
        <f>VLOOKUP($G569,county_facts!$A:$BB,42,FALSE)</f>
        <v>0</v>
      </c>
      <c r="AU569">
        <f>VLOOKUP($G569,county_facts!$A:$BB,43,FALSE)</f>
        <v>0</v>
      </c>
      <c r="AV569">
        <f>VLOOKUP($G569,county_facts!$A:$BB,44,FALSE)</f>
        <v>0</v>
      </c>
      <c r="AW569">
        <f>VLOOKUP($G569,county_facts!$A:$BB,45,FALSE)</f>
        <v>0</v>
      </c>
      <c r="AX569">
        <f>VLOOKUP($G569,county_facts!$A:$BB,46,FALSE)</f>
        <v>0</v>
      </c>
      <c r="AY569">
        <f>VLOOKUP($G569,county_facts!$A:$BB,47,FALSE)</f>
        <v>0</v>
      </c>
      <c r="AZ569">
        <f>VLOOKUP($G569,county_facts!$A:$BB,48,FALSE)</f>
        <v>243010</v>
      </c>
      <c r="BA569">
        <f>VLOOKUP($G569,county_facts!$A:$BB,49,FALSE)</f>
        <v>299650</v>
      </c>
      <c r="BB569">
        <f>VLOOKUP($G569,county_facts!$A:$BB,50,FALSE)</f>
        <v>12330</v>
      </c>
      <c r="BC569">
        <f>VLOOKUP($G569,county_facts!$A:$BB,51,FALSE)</f>
        <v>21970</v>
      </c>
      <c r="BD569">
        <f>VLOOKUP($G569,county_facts!$A:$BB,52,FALSE)</f>
        <v>37</v>
      </c>
      <c r="BE569">
        <f>VLOOKUP($G569,county_facts!$A:$BB,53,FALSE)</f>
        <v>862.89</v>
      </c>
      <c r="BF569">
        <f>VLOOKUP($G569,county_facts!$A:$BB,54,FALSE)</f>
        <v>29</v>
      </c>
    </row>
    <row r="570" spans="1:58" x14ac:dyDescent="0.3">
      <c r="A570" t="s">
        <v>6</v>
      </c>
      <c r="B570" t="s">
        <v>263</v>
      </c>
      <c r="C570">
        <v>167</v>
      </c>
      <c r="D570" t="s">
        <v>245</v>
      </c>
      <c r="E570">
        <v>259</v>
      </c>
      <c r="F570">
        <v>0.64478764499999996</v>
      </c>
      <c r="G570">
        <v>19147</v>
      </c>
      <c r="H570">
        <f>VLOOKUP($G570,county_facts!$A:$BB,4,FALSE)</f>
        <v>9099</v>
      </c>
      <c r="I570">
        <f>VLOOKUP($G570,county_facts!$A:$BB,5,FALSE)</f>
        <v>9421</v>
      </c>
      <c r="J570">
        <f>VLOOKUP($G570,county_facts!$A:$BB,6,FALSE)</f>
        <v>-3.4</v>
      </c>
      <c r="K570">
        <f>VLOOKUP($G570,county_facts!$A:$BB,7,FALSE)</f>
        <v>9421</v>
      </c>
      <c r="L570">
        <f>VLOOKUP($G570,county_facts!$A:$BB,8,FALSE)</f>
        <v>5.9</v>
      </c>
      <c r="M570">
        <f>VLOOKUP($G570,county_facts!$A:$BB,9,FALSE)</f>
        <v>22</v>
      </c>
      <c r="N570">
        <f>VLOOKUP($G570,county_facts!$A:$BB,10,FALSE)</f>
        <v>21.4</v>
      </c>
      <c r="O570">
        <f>VLOOKUP($G570,county_facts!$A:$BB,11,FALSE)</f>
        <v>50.3</v>
      </c>
      <c r="P570">
        <f>VLOOKUP($G570,county_facts!$A:$BB,12,FALSE)</f>
        <v>97</v>
      </c>
      <c r="Q570">
        <f>VLOOKUP($G570,county_facts!$A:$BB,13,FALSE)</f>
        <v>0.9</v>
      </c>
      <c r="R570">
        <f>VLOOKUP($G570,county_facts!$A:$BB,14,FALSE)</f>
        <v>0.4</v>
      </c>
      <c r="S570">
        <f>VLOOKUP($G570,county_facts!$A:$BB,15,FALSE)</f>
        <v>0.5</v>
      </c>
      <c r="T570">
        <f>VLOOKUP($G570,county_facts!$A:$BB,16,FALSE)</f>
        <v>0.1</v>
      </c>
      <c r="U570">
        <f>VLOOKUP($G570,county_facts!$A:$BB,17,FALSE)</f>
        <v>1.1000000000000001</v>
      </c>
      <c r="V570">
        <f>VLOOKUP($G570,county_facts!$A:$BB,18,FALSE)</f>
        <v>2.1</v>
      </c>
      <c r="W570">
        <f>VLOOKUP($G570,county_facts!$A:$BB,19,FALSE)</f>
        <v>95.2</v>
      </c>
      <c r="X570">
        <f>VLOOKUP($G570,county_facts!$A:$BB,20,FALSE)</f>
        <v>88.8</v>
      </c>
      <c r="Y570">
        <f>VLOOKUP($G570,county_facts!$A:$BB,21,FALSE)</f>
        <v>1.3</v>
      </c>
      <c r="Z570">
        <f>VLOOKUP($G570,county_facts!$A:$BB,22,FALSE)</f>
        <v>2.1</v>
      </c>
      <c r="AA570">
        <f>VLOOKUP($G570,county_facts!$A:$BB,23,FALSE)</f>
        <v>90</v>
      </c>
      <c r="AB570">
        <f>VLOOKUP($G570,county_facts!$A:$BB,24,FALSE)</f>
        <v>16.5</v>
      </c>
      <c r="AC570">
        <f>VLOOKUP($G570,county_facts!$A:$BB,25,FALSE)</f>
        <v>782</v>
      </c>
      <c r="AD570">
        <f>VLOOKUP($G570,county_facts!$A:$BB,26,FALSE)</f>
        <v>16.899999999999999</v>
      </c>
      <c r="AE570">
        <f>VLOOKUP($G570,county_facts!$A:$BB,27,FALSE)</f>
        <v>4617</v>
      </c>
      <c r="AF570">
        <f>VLOOKUP($G570,county_facts!$A:$BB,28,FALSE)</f>
        <v>77.2</v>
      </c>
      <c r="AG570">
        <f>VLOOKUP($G570,county_facts!$A:$BB,29,FALSE)</f>
        <v>12</v>
      </c>
      <c r="AH570">
        <f>VLOOKUP($G570,county_facts!$A:$BB,30,FALSE)</f>
        <v>83400</v>
      </c>
      <c r="AI570">
        <f>VLOOKUP($G570,county_facts!$A:$BB,31,FALSE)</f>
        <v>3948</v>
      </c>
      <c r="AJ570">
        <f>VLOOKUP($G570,county_facts!$A:$BB,32,FALSE)</f>
        <v>2.2799999999999998</v>
      </c>
      <c r="AK570">
        <f>VLOOKUP($G570,county_facts!$A:$BB,33,FALSE)</f>
        <v>25055</v>
      </c>
      <c r="AL570">
        <f>VLOOKUP($G570,county_facts!$A:$BB,34,FALSE)</f>
        <v>44663</v>
      </c>
      <c r="AM570">
        <f>VLOOKUP($G570,county_facts!$A:$BB,35,FALSE)</f>
        <v>9.1999999999999993</v>
      </c>
      <c r="AN570">
        <f>VLOOKUP($G570,county_facts!$A:$BB,36,FALSE)</f>
        <v>278</v>
      </c>
      <c r="AO570">
        <f>VLOOKUP($G570,county_facts!$A:$BB,37,FALSE)</f>
        <v>2802</v>
      </c>
      <c r="AP570">
        <f>VLOOKUP($G570,county_facts!$A:$BB,38,FALSE)</f>
        <v>0.5</v>
      </c>
      <c r="AQ570">
        <f>VLOOKUP($G570,county_facts!$A:$BB,39,FALSE)</f>
        <v>733</v>
      </c>
      <c r="AR570">
        <f>VLOOKUP($G570,county_facts!$A:$BB,40,FALSE)</f>
        <v>937</v>
      </c>
      <c r="AS570">
        <f>VLOOKUP($G570,county_facts!$A:$BB,41,FALSE)</f>
        <v>0</v>
      </c>
      <c r="AT570">
        <f>VLOOKUP($G570,county_facts!$A:$BB,42,FALSE)</f>
        <v>0</v>
      </c>
      <c r="AU570">
        <f>VLOOKUP($G570,county_facts!$A:$BB,43,FALSE)</f>
        <v>0</v>
      </c>
      <c r="AV570">
        <f>VLOOKUP($G570,county_facts!$A:$BB,44,FALSE)</f>
        <v>0</v>
      </c>
      <c r="AW570">
        <f>VLOOKUP($G570,county_facts!$A:$BB,45,FALSE)</f>
        <v>0</v>
      </c>
      <c r="AX570">
        <f>VLOOKUP($G570,county_facts!$A:$BB,46,FALSE)</f>
        <v>0</v>
      </c>
      <c r="AY570">
        <f>VLOOKUP($G570,county_facts!$A:$BB,47,FALSE)</f>
        <v>401373</v>
      </c>
      <c r="AZ570">
        <f>VLOOKUP($G570,county_facts!$A:$BB,48,FALSE)</f>
        <v>132484</v>
      </c>
      <c r="BA570">
        <f>VLOOKUP($G570,county_facts!$A:$BB,49,FALSE)</f>
        <v>65829</v>
      </c>
      <c r="BB570">
        <f>VLOOKUP($G570,county_facts!$A:$BB,50,FALSE)</f>
        <v>6988</v>
      </c>
      <c r="BC570">
        <f>VLOOKUP($G570,county_facts!$A:$BB,51,FALSE)</f>
        <v>34628</v>
      </c>
      <c r="BD570">
        <f>VLOOKUP($G570,county_facts!$A:$BB,52,FALSE)</f>
        <v>2</v>
      </c>
      <c r="BE570">
        <f>VLOOKUP($G570,county_facts!$A:$BB,53,FALSE)</f>
        <v>563.84</v>
      </c>
      <c r="BF570">
        <f>VLOOKUP($G570,county_facts!$A:$BB,54,FALSE)</f>
        <v>16.7</v>
      </c>
    </row>
    <row r="571" spans="1:58" x14ac:dyDescent="0.3">
      <c r="A571" t="s">
        <v>9</v>
      </c>
      <c r="B571" t="s">
        <v>263</v>
      </c>
      <c r="C571">
        <v>92</v>
      </c>
      <c r="D571" t="s">
        <v>245</v>
      </c>
      <c r="E571">
        <v>259</v>
      </c>
      <c r="F571">
        <v>0.35521235499999998</v>
      </c>
      <c r="G571">
        <v>19147</v>
      </c>
      <c r="H571">
        <f>VLOOKUP($G571,county_facts!$A:$BB,4,FALSE)</f>
        <v>9099</v>
      </c>
      <c r="I571">
        <f>VLOOKUP($G571,county_facts!$A:$BB,5,FALSE)</f>
        <v>9421</v>
      </c>
      <c r="J571">
        <f>VLOOKUP($G571,county_facts!$A:$BB,6,FALSE)</f>
        <v>-3.4</v>
      </c>
      <c r="K571">
        <f>VLOOKUP($G571,county_facts!$A:$BB,7,FALSE)</f>
        <v>9421</v>
      </c>
      <c r="L571">
        <f>VLOOKUP($G571,county_facts!$A:$BB,8,FALSE)</f>
        <v>5.9</v>
      </c>
      <c r="M571">
        <f>VLOOKUP($G571,county_facts!$A:$BB,9,FALSE)</f>
        <v>22</v>
      </c>
      <c r="N571">
        <f>VLOOKUP($G571,county_facts!$A:$BB,10,FALSE)</f>
        <v>21.4</v>
      </c>
      <c r="O571">
        <f>VLOOKUP($G571,county_facts!$A:$BB,11,FALSE)</f>
        <v>50.3</v>
      </c>
      <c r="P571">
        <f>VLOOKUP($G571,county_facts!$A:$BB,12,FALSE)</f>
        <v>97</v>
      </c>
      <c r="Q571">
        <f>VLOOKUP($G571,county_facts!$A:$BB,13,FALSE)</f>
        <v>0.9</v>
      </c>
      <c r="R571">
        <f>VLOOKUP($G571,county_facts!$A:$BB,14,FALSE)</f>
        <v>0.4</v>
      </c>
      <c r="S571">
        <f>VLOOKUP($G571,county_facts!$A:$BB,15,FALSE)</f>
        <v>0.5</v>
      </c>
      <c r="T571">
        <f>VLOOKUP($G571,county_facts!$A:$BB,16,FALSE)</f>
        <v>0.1</v>
      </c>
      <c r="U571">
        <f>VLOOKUP($G571,county_facts!$A:$BB,17,FALSE)</f>
        <v>1.1000000000000001</v>
      </c>
      <c r="V571">
        <f>VLOOKUP($G571,county_facts!$A:$BB,18,FALSE)</f>
        <v>2.1</v>
      </c>
      <c r="W571">
        <f>VLOOKUP($G571,county_facts!$A:$BB,19,FALSE)</f>
        <v>95.2</v>
      </c>
      <c r="X571">
        <f>VLOOKUP($G571,county_facts!$A:$BB,20,FALSE)</f>
        <v>88.8</v>
      </c>
      <c r="Y571">
        <f>VLOOKUP($G571,county_facts!$A:$BB,21,FALSE)</f>
        <v>1.3</v>
      </c>
      <c r="Z571">
        <f>VLOOKUP($G571,county_facts!$A:$BB,22,FALSE)</f>
        <v>2.1</v>
      </c>
      <c r="AA571">
        <f>VLOOKUP($G571,county_facts!$A:$BB,23,FALSE)</f>
        <v>90</v>
      </c>
      <c r="AB571">
        <f>VLOOKUP($G571,county_facts!$A:$BB,24,FALSE)</f>
        <v>16.5</v>
      </c>
      <c r="AC571">
        <f>VLOOKUP($G571,county_facts!$A:$BB,25,FALSE)</f>
        <v>782</v>
      </c>
      <c r="AD571">
        <f>VLOOKUP($G571,county_facts!$A:$BB,26,FALSE)</f>
        <v>16.899999999999999</v>
      </c>
      <c r="AE571">
        <f>VLOOKUP($G571,county_facts!$A:$BB,27,FALSE)</f>
        <v>4617</v>
      </c>
      <c r="AF571">
        <f>VLOOKUP($G571,county_facts!$A:$BB,28,FALSE)</f>
        <v>77.2</v>
      </c>
      <c r="AG571">
        <f>VLOOKUP($G571,county_facts!$A:$BB,29,FALSE)</f>
        <v>12</v>
      </c>
      <c r="AH571">
        <f>VLOOKUP($G571,county_facts!$A:$BB,30,FALSE)</f>
        <v>83400</v>
      </c>
      <c r="AI571">
        <f>VLOOKUP($G571,county_facts!$A:$BB,31,FALSE)</f>
        <v>3948</v>
      </c>
      <c r="AJ571">
        <f>VLOOKUP($G571,county_facts!$A:$BB,32,FALSE)</f>
        <v>2.2799999999999998</v>
      </c>
      <c r="AK571">
        <f>VLOOKUP($G571,county_facts!$A:$BB,33,FALSE)</f>
        <v>25055</v>
      </c>
      <c r="AL571">
        <f>VLOOKUP($G571,county_facts!$A:$BB,34,FALSE)</f>
        <v>44663</v>
      </c>
      <c r="AM571">
        <f>VLOOKUP($G571,county_facts!$A:$BB,35,FALSE)</f>
        <v>9.1999999999999993</v>
      </c>
      <c r="AN571">
        <f>VLOOKUP($G571,county_facts!$A:$BB,36,FALSE)</f>
        <v>278</v>
      </c>
      <c r="AO571">
        <f>VLOOKUP($G571,county_facts!$A:$BB,37,FALSE)</f>
        <v>2802</v>
      </c>
      <c r="AP571">
        <f>VLOOKUP($G571,county_facts!$A:$BB,38,FALSE)</f>
        <v>0.5</v>
      </c>
      <c r="AQ571">
        <f>VLOOKUP($G571,county_facts!$A:$BB,39,FALSE)</f>
        <v>733</v>
      </c>
      <c r="AR571">
        <f>VLOOKUP($G571,county_facts!$A:$BB,40,FALSE)</f>
        <v>937</v>
      </c>
      <c r="AS571">
        <f>VLOOKUP($G571,county_facts!$A:$BB,41,FALSE)</f>
        <v>0</v>
      </c>
      <c r="AT571">
        <f>VLOOKUP($G571,county_facts!$A:$BB,42,FALSE)</f>
        <v>0</v>
      </c>
      <c r="AU571">
        <f>VLOOKUP($G571,county_facts!$A:$BB,43,FALSE)</f>
        <v>0</v>
      </c>
      <c r="AV571">
        <f>VLOOKUP($G571,county_facts!$A:$BB,44,FALSE)</f>
        <v>0</v>
      </c>
      <c r="AW571">
        <f>VLOOKUP($G571,county_facts!$A:$BB,45,FALSE)</f>
        <v>0</v>
      </c>
      <c r="AX571">
        <f>VLOOKUP($G571,county_facts!$A:$BB,46,FALSE)</f>
        <v>0</v>
      </c>
      <c r="AY571">
        <f>VLOOKUP($G571,county_facts!$A:$BB,47,FALSE)</f>
        <v>401373</v>
      </c>
      <c r="AZ571">
        <f>VLOOKUP($G571,county_facts!$A:$BB,48,FALSE)</f>
        <v>132484</v>
      </c>
      <c r="BA571">
        <f>VLOOKUP($G571,county_facts!$A:$BB,49,FALSE)</f>
        <v>65829</v>
      </c>
      <c r="BB571">
        <f>VLOOKUP($G571,county_facts!$A:$BB,50,FALSE)</f>
        <v>6988</v>
      </c>
      <c r="BC571">
        <f>VLOOKUP($G571,county_facts!$A:$BB,51,FALSE)</f>
        <v>34628</v>
      </c>
      <c r="BD571">
        <f>VLOOKUP($G571,county_facts!$A:$BB,52,FALSE)</f>
        <v>2</v>
      </c>
      <c r="BE571">
        <f>VLOOKUP($G571,county_facts!$A:$BB,53,FALSE)</f>
        <v>563.84</v>
      </c>
      <c r="BF571">
        <f>VLOOKUP($G571,county_facts!$A:$BB,54,FALSE)</f>
        <v>16.7</v>
      </c>
    </row>
    <row r="572" spans="1:58" x14ac:dyDescent="0.3">
      <c r="A572" t="s">
        <v>9</v>
      </c>
      <c r="B572" t="s">
        <v>264</v>
      </c>
      <c r="C572">
        <v>168</v>
      </c>
      <c r="D572" t="s">
        <v>245</v>
      </c>
      <c r="E572">
        <v>256</v>
      </c>
      <c r="F572">
        <v>0.65625</v>
      </c>
      <c r="G572">
        <v>19145</v>
      </c>
      <c r="H572">
        <f>VLOOKUP($G572,county_facts!$A:$BB,4,FALSE)</f>
        <v>15496</v>
      </c>
      <c r="I572">
        <f>VLOOKUP($G572,county_facts!$A:$BB,5,FALSE)</f>
        <v>15943</v>
      </c>
      <c r="J572">
        <f>VLOOKUP($G572,county_facts!$A:$BB,6,FALSE)</f>
        <v>-2.8</v>
      </c>
      <c r="K572">
        <f>VLOOKUP($G572,county_facts!$A:$BB,7,FALSE)</f>
        <v>15932</v>
      </c>
      <c r="L572">
        <f>VLOOKUP($G572,county_facts!$A:$BB,8,FALSE)</f>
        <v>5.6</v>
      </c>
      <c r="M572">
        <f>VLOOKUP($G572,county_facts!$A:$BB,9,FALSE)</f>
        <v>20.6</v>
      </c>
      <c r="N572">
        <f>VLOOKUP($G572,county_facts!$A:$BB,10,FALSE)</f>
        <v>20.8</v>
      </c>
      <c r="O572">
        <f>VLOOKUP($G572,county_facts!$A:$BB,11,FALSE)</f>
        <v>47.8</v>
      </c>
      <c r="P572">
        <f>VLOOKUP($G572,county_facts!$A:$BB,12,FALSE)</f>
        <v>94.2</v>
      </c>
      <c r="Q572">
        <f>VLOOKUP($G572,county_facts!$A:$BB,13,FALSE)</f>
        <v>2.4</v>
      </c>
      <c r="R572">
        <f>VLOOKUP($G572,county_facts!$A:$BB,14,FALSE)</f>
        <v>0.7</v>
      </c>
      <c r="S572">
        <f>VLOOKUP($G572,county_facts!$A:$BB,15,FALSE)</f>
        <v>1.2</v>
      </c>
      <c r="T572">
        <f>VLOOKUP($G572,county_facts!$A:$BB,16,FALSE)</f>
        <v>0.1</v>
      </c>
      <c r="U572">
        <f>VLOOKUP($G572,county_facts!$A:$BB,17,FALSE)</f>
        <v>1.4</v>
      </c>
      <c r="V572">
        <f>VLOOKUP($G572,county_facts!$A:$BB,18,FALSE)</f>
        <v>2.9</v>
      </c>
      <c r="W572">
        <f>VLOOKUP($G572,county_facts!$A:$BB,19,FALSE)</f>
        <v>91.7</v>
      </c>
      <c r="X572">
        <f>VLOOKUP($G572,county_facts!$A:$BB,20,FALSE)</f>
        <v>81.400000000000006</v>
      </c>
      <c r="Y572">
        <f>VLOOKUP($G572,county_facts!$A:$BB,21,FALSE)</f>
        <v>2</v>
      </c>
      <c r="Z572">
        <f>VLOOKUP($G572,county_facts!$A:$BB,22,FALSE)</f>
        <v>3.4</v>
      </c>
      <c r="AA572">
        <f>VLOOKUP($G572,county_facts!$A:$BB,23,FALSE)</f>
        <v>89.3</v>
      </c>
      <c r="AB572">
        <f>VLOOKUP($G572,county_facts!$A:$BB,24,FALSE)</f>
        <v>17.399999999999999</v>
      </c>
      <c r="AC572">
        <f>VLOOKUP($G572,county_facts!$A:$BB,25,FALSE)</f>
        <v>1590</v>
      </c>
      <c r="AD572">
        <f>VLOOKUP($G572,county_facts!$A:$BB,26,FALSE)</f>
        <v>16.399999999999999</v>
      </c>
      <c r="AE572">
        <f>VLOOKUP($G572,county_facts!$A:$BB,27,FALSE)</f>
        <v>7186</v>
      </c>
      <c r="AF572">
        <f>VLOOKUP($G572,county_facts!$A:$BB,28,FALSE)</f>
        <v>73.2</v>
      </c>
      <c r="AG572">
        <f>VLOOKUP($G572,county_facts!$A:$BB,29,FALSE)</f>
        <v>11.4</v>
      </c>
      <c r="AH572">
        <f>VLOOKUP($G572,county_facts!$A:$BB,30,FALSE)</f>
        <v>77700</v>
      </c>
      <c r="AI572">
        <f>VLOOKUP($G572,county_facts!$A:$BB,31,FALSE)</f>
        <v>6415</v>
      </c>
      <c r="AJ572">
        <f>VLOOKUP($G572,county_facts!$A:$BB,32,FALSE)</f>
        <v>2.27</v>
      </c>
      <c r="AK572">
        <f>VLOOKUP($G572,county_facts!$A:$BB,33,FALSE)</f>
        <v>23496</v>
      </c>
      <c r="AL572">
        <f>VLOOKUP($G572,county_facts!$A:$BB,34,FALSE)</f>
        <v>43010</v>
      </c>
      <c r="AM572">
        <f>VLOOKUP($G572,county_facts!$A:$BB,35,FALSE)</f>
        <v>13.9</v>
      </c>
      <c r="AN572">
        <f>VLOOKUP($G572,county_facts!$A:$BB,36,FALSE)</f>
        <v>416</v>
      </c>
      <c r="AO572">
        <f>VLOOKUP($G572,county_facts!$A:$BB,37,FALSE)</f>
        <v>5313</v>
      </c>
      <c r="AP572">
        <f>VLOOKUP($G572,county_facts!$A:$BB,38,FALSE)</f>
        <v>0.3</v>
      </c>
      <c r="AQ572">
        <f>VLOOKUP($G572,county_facts!$A:$BB,39,FALSE)</f>
        <v>919</v>
      </c>
      <c r="AR572">
        <f>VLOOKUP($G572,county_facts!$A:$BB,40,FALSE)</f>
        <v>1305</v>
      </c>
      <c r="AS572">
        <f>VLOOKUP($G572,county_facts!$A:$BB,41,FALSE)</f>
        <v>0</v>
      </c>
      <c r="AT572">
        <f>VLOOKUP($G572,county_facts!$A:$BB,42,FALSE)</f>
        <v>0</v>
      </c>
      <c r="AU572">
        <f>VLOOKUP($G572,county_facts!$A:$BB,43,FALSE)</f>
        <v>0</v>
      </c>
      <c r="AV572">
        <f>VLOOKUP($G572,county_facts!$A:$BB,44,FALSE)</f>
        <v>0</v>
      </c>
      <c r="AW572">
        <f>VLOOKUP($G572,county_facts!$A:$BB,45,FALSE)</f>
        <v>0</v>
      </c>
      <c r="AX572">
        <f>VLOOKUP($G572,county_facts!$A:$BB,46,FALSE)</f>
        <v>20.2</v>
      </c>
      <c r="AY572">
        <f>VLOOKUP($G572,county_facts!$A:$BB,47,FALSE)</f>
        <v>348217</v>
      </c>
      <c r="AZ572">
        <f>VLOOKUP($G572,county_facts!$A:$BB,48,FALSE)</f>
        <v>116438</v>
      </c>
      <c r="BA572">
        <f>VLOOKUP($G572,county_facts!$A:$BB,49,FALSE)</f>
        <v>163001</v>
      </c>
      <c r="BB572">
        <f>VLOOKUP($G572,county_facts!$A:$BB,50,FALSE)</f>
        <v>10243</v>
      </c>
      <c r="BC572">
        <f>VLOOKUP($G572,county_facts!$A:$BB,51,FALSE)</f>
        <v>12573</v>
      </c>
      <c r="BD572">
        <f>VLOOKUP($G572,county_facts!$A:$BB,52,FALSE)</f>
        <v>11</v>
      </c>
      <c r="BE572">
        <f>VLOOKUP($G572,county_facts!$A:$BB,53,FALSE)</f>
        <v>534.94000000000005</v>
      </c>
      <c r="BF572">
        <f>VLOOKUP($G572,county_facts!$A:$BB,54,FALSE)</f>
        <v>29.8</v>
      </c>
    </row>
    <row r="573" spans="1:58" x14ac:dyDescent="0.3">
      <c r="A573" t="s">
        <v>6</v>
      </c>
      <c r="B573" t="s">
        <v>264</v>
      </c>
      <c r="C573">
        <v>88</v>
      </c>
      <c r="D573" t="s">
        <v>245</v>
      </c>
      <c r="E573">
        <v>256</v>
      </c>
      <c r="F573">
        <v>0.34375</v>
      </c>
      <c r="G573">
        <v>19145</v>
      </c>
      <c r="H573">
        <f>VLOOKUP($G573,county_facts!$A:$BB,4,FALSE)</f>
        <v>15496</v>
      </c>
      <c r="I573">
        <f>VLOOKUP($G573,county_facts!$A:$BB,5,FALSE)</f>
        <v>15943</v>
      </c>
      <c r="J573">
        <f>VLOOKUP($G573,county_facts!$A:$BB,6,FALSE)</f>
        <v>-2.8</v>
      </c>
      <c r="K573">
        <f>VLOOKUP($G573,county_facts!$A:$BB,7,FALSE)</f>
        <v>15932</v>
      </c>
      <c r="L573">
        <f>VLOOKUP($G573,county_facts!$A:$BB,8,FALSE)</f>
        <v>5.6</v>
      </c>
      <c r="M573">
        <f>VLOOKUP($G573,county_facts!$A:$BB,9,FALSE)</f>
        <v>20.6</v>
      </c>
      <c r="N573">
        <f>VLOOKUP($G573,county_facts!$A:$BB,10,FALSE)</f>
        <v>20.8</v>
      </c>
      <c r="O573">
        <f>VLOOKUP($G573,county_facts!$A:$BB,11,FALSE)</f>
        <v>47.8</v>
      </c>
      <c r="P573">
        <f>VLOOKUP($G573,county_facts!$A:$BB,12,FALSE)</f>
        <v>94.2</v>
      </c>
      <c r="Q573">
        <f>VLOOKUP($G573,county_facts!$A:$BB,13,FALSE)</f>
        <v>2.4</v>
      </c>
      <c r="R573">
        <f>VLOOKUP($G573,county_facts!$A:$BB,14,FALSE)</f>
        <v>0.7</v>
      </c>
      <c r="S573">
        <f>VLOOKUP($G573,county_facts!$A:$BB,15,FALSE)</f>
        <v>1.2</v>
      </c>
      <c r="T573">
        <f>VLOOKUP($G573,county_facts!$A:$BB,16,FALSE)</f>
        <v>0.1</v>
      </c>
      <c r="U573">
        <f>VLOOKUP($G573,county_facts!$A:$BB,17,FALSE)</f>
        <v>1.4</v>
      </c>
      <c r="V573">
        <f>VLOOKUP($G573,county_facts!$A:$BB,18,FALSE)</f>
        <v>2.9</v>
      </c>
      <c r="W573">
        <f>VLOOKUP($G573,county_facts!$A:$BB,19,FALSE)</f>
        <v>91.7</v>
      </c>
      <c r="X573">
        <f>VLOOKUP($G573,county_facts!$A:$BB,20,FALSE)</f>
        <v>81.400000000000006</v>
      </c>
      <c r="Y573">
        <f>VLOOKUP($G573,county_facts!$A:$BB,21,FALSE)</f>
        <v>2</v>
      </c>
      <c r="Z573">
        <f>VLOOKUP($G573,county_facts!$A:$BB,22,FALSE)</f>
        <v>3.4</v>
      </c>
      <c r="AA573">
        <f>VLOOKUP($G573,county_facts!$A:$BB,23,FALSE)</f>
        <v>89.3</v>
      </c>
      <c r="AB573">
        <f>VLOOKUP($G573,county_facts!$A:$BB,24,FALSE)</f>
        <v>17.399999999999999</v>
      </c>
      <c r="AC573">
        <f>VLOOKUP($G573,county_facts!$A:$BB,25,FALSE)</f>
        <v>1590</v>
      </c>
      <c r="AD573">
        <f>VLOOKUP($G573,county_facts!$A:$BB,26,FALSE)</f>
        <v>16.399999999999999</v>
      </c>
      <c r="AE573">
        <f>VLOOKUP($G573,county_facts!$A:$BB,27,FALSE)</f>
        <v>7186</v>
      </c>
      <c r="AF573">
        <f>VLOOKUP($G573,county_facts!$A:$BB,28,FALSE)</f>
        <v>73.2</v>
      </c>
      <c r="AG573">
        <f>VLOOKUP($G573,county_facts!$A:$BB,29,FALSE)</f>
        <v>11.4</v>
      </c>
      <c r="AH573">
        <f>VLOOKUP($G573,county_facts!$A:$BB,30,FALSE)</f>
        <v>77700</v>
      </c>
      <c r="AI573">
        <f>VLOOKUP($G573,county_facts!$A:$BB,31,FALSE)</f>
        <v>6415</v>
      </c>
      <c r="AJ573">
        <f>VLOOKUP($G573,county_facts!$A:$BB,32,FALSE)</f>
        <v>2.27</v>
      </c>
      <c r="AK573">
        <f>VLOOKUP($G573,county_facts!$A:$BB,33,FALSE)</f>
        <v>23496</v>
      </c>
      <c r="AL573">
        <f>VLOOKUP($G573,county_facts!$A:$BB,34,FALSE)</f>
        <v>43010</v>
      </c>
      <c r="AM573">
        <f>VLOOKUP($G573,county_facts!$A:$BB,35,FALSE)</f>
        <v>13.9</v>
      </c>
      <c r="AN573">
        <f>VLOOKUP($G573,county_facts!$A:$BB,36,FALSE)</f>
        <v>416</v>
      </c>
      <c r="AO573">
        <f>VLOOKUP($G573,county_facts!$A:$BB,37,FALSE)</f>
        <v>5313</v>
      </c>
      <c r="AP573">
        <f>VLOOKUP($G573,county_facts!$A:$BB,38,FALSE)</f>
        <v>0.3</v>
      </c>
      <c r="AQ573">
        <f>VLOOKUP($G573,county_facts!$A:$BB,39,FALSE)</f>
        <v>919</v>
      </c>
      <c r="AR573">
        <f>VLOOKUP($G573,county_facts!$A:$BB,40,FALSE)</f>
        <v>1305</v>
      </c>
      <c r="AS573">
        <f>VLOOKUP($G573,county_facts!$A:$BB,41,FALSE)</f>
        <v>0</v>
      </c>
      <c r="AT573">
        <f>VLOOKUP($G573,county_facts!$A:$BB,42,FALSE)</f>
        <v>0</v>
      </c>
      <c r="AU573">
        <f>VLOOKUP($G573,county_facts!$A:$BB,43,FALSE)</f>
        <v>0</v>
      </c>
      <c r="AV573">
        <f>VLOOKUP($G573,county_facts!$A:$BB,44,FALSE)</f>
        <v>0</v>
      </c>
      <c r="AW573">
        <f>VLOOKUP($G573,county_facts!$A:$BB,45,FALSE)</f>
        <v>0</v>
      </c>
      <c r="AX573">
        <f>VLOOKUP($G573,county_facts!$A:$BB,46,FALSE)</f>
        <v>20.2</v>
      </c>
      <c r="AY573">
        <f>VLOOKUP($G573,county_facts!$A:$BB,47,FALSE)</f>
        <v>348217</v>
      </c>
      <c r="AZ573">
        <f>VLOOKUP($G573,county_facts!$A:$BB,48,FALSE)</f>
        <v>116438</v>
      </c>
      <c r="BA573">
        <f>VLOOKUP($G573,county_facts!$A:$BB,49,FALSE)</f>
        <v>163001</v>
      </c>
      <c r="BB573">
        <f>VLOOKUP($G573,county_facts!$A:$BB,50,FALSE)</f>
        <v>10243</v>
      </c>
      <c r="BC573">
        <f>VLOOKUP($G573,county_facts!$A:$BB,51,FALSE)</f>
        <v>12573</v>
      </c>
      <c r="BD573">
        <f>VLOOKUP($G573,county_facts!$A:$BB,52,FALSE)</f>
        <v>11</v>
      </c>
      <c r="BE573">
        <f>VLOOKUP($G573,county_facts!$A:$BB,53,FALSE)</f>
        <v>534.94000000000005</v>
      </c>
      <c r="BF573">
        <f>VLOOKUP($G573,county_facts!$A:$BB,54,FALSE)</f>
        <v>29.8</v>
      </c>
    </row>
    <row r="574" spans="1:58" x14ac:dyDescent="0.3">
      <c r="A574" t="s">
        <v>9</v>
      </c>
      <c r="B574" t="s">
        <v>265</v>
      </c>
      <c r="C574">
        <v>50</v>
      </c>
      <c r="D574" t="s">
        <v>245</v>
      </c>
      <c r="E574">
        <v>100</v>
      </c>
      <c r="F574">
        <v>0.5</v>
      </c>
      <c r="G574">
        <v>19143</v>
      </c>
      <c r="H574">
        <f>VLOOKUP($G574,county_facts!$A:$BB,4,FALSE)</f>
        <v>6218</v>
      </c>
      <c r="I574">
        <f>VLOOKUP($G574,county_facts!$A:$BB,5,FALSE)</f>
        <v>6462</v>
      </c>
      <c r="J574">
        <f>VLOOKUP($G574,county_facts!$A:$BB,6,FALSE)</f>
        <v>-3.8</v>
      </c>
      <c r="K574">
        <f>VLOOKUP($G574,county_facts!$A:$BB,7,FALSE)</f>
        <v>6462</v>
      </c>
      <c r="L574">
        <f>VLOOKUP($G574,county_facts!$A:$BB,8,FALSE)</f>
        <v>6</v>
      </c>
      <c r="M574">
        <f>VLOOKUP($G574,county_facts!$A:$BB,9,FALSE)</f>
        <v>23.2</v>
      </c>
      <c r="N574">
        <f>VLOOKUP($G574,county_facts!$A:$BB,10,FALSE)</f>
        <v>20.2</v>
      </c>
      <c r="O574">
        <f>VLOOKUP($G574,county_facts!$A:$BB,11,FALSE)</f>
        <v>49.4</v>
      </c>
      <c r="P574">
        <f>VLOOKUP($G574,county_facts!$A:$BB,12,FALSE)</f>
        <v>97.5</v>
      </c>
      <c r="Q574">
        <f>VLOOKUP($G574,county_facts!$A:$BB,13,FALSE)</f>
        <v>0.4</v>
      </c>
      <c r="R574">
        <f>VLOOKUP($G574,county_facts!$A:$BB,14,FALSE)</f>
        <v>0.4</v>
      </c>
      <c r="S574">
        <f>VLOOKUP($G574,county_facts!$A:$BB,15,FALSE)</f>
        <v>0.6</v>
      </c>
      <c r="T574">
        <f>VLOOKUP($G574,county_facts!$A:$BB,16,FALSE)</f>
        <v>0.1</v>
      </c>
      <c r="U574">
        <f>VLOOKUP($G574,county_facts!$A:$BB,17,FALSE)</f>
        <v>1</v>
      </c>
      <c r="V574">
        <f>VLOOKUP($G574,county_facts!$A:$BB,18,FALSE)</f>
        <v>6.8</v>
      </c>
      <c r="W574">
        <f>VLOOKUP($G574,county_facts!$A:$BB,19,FALSE)</f>
        <v>91.3</v>
      </c>
      <c r="X574">
        <f>VLOOKUP($G574,county_facts!$A:$BB,20,FALSE)</f>
        <v>87</v>
      </c>
      <c r="Y574">
        <f>VLOOKUP($G574,county_facts!$A:$BB,21,FALSE)</f>
        <v>4.5</v>
      </c>
      <c r="Z574">
        <f>VLOOKUP($G574,county_facts!$A:$BB,22,FALSE)</f>
        <v>6.4</v>
      </c>
      <c r="AA574">
        <f>VLOOKUP($G574,county_facts!$A:$BB,23,FALSE)</f>
        <v>86.3</v>
      </c>
      <c r="AB574">
        <f>VLOOKUP($G574,county_facts!$A:$BB,24,FALSE)</f>
        <v>15.6</v>
      </c>
      <c r="AC574">
        <f>VLOOKUP($G574,county_facts!$A:$BB,25,FALSE)</f>
        <v>493</v>
      </c>
      <c r="AD574">
        <f>VLOOKUP($G574,county_facts!$A:$BB,26,FALSE)</f>
        <v>18.899999999999999</v>
      </c>
      <c r="AE574">
        <f>VLOOKUP($G574,county_facts!$A:$BB,27,FALSE)</f>
        <v>2968</v>
      </c>
      <c r="AF574">
        <f>VLOOKUP($G574,county_facts!$A:$BB,28,FALSE)</f>
        <v>74.900000000000006</v>
      </c>
      <c r="AG574">
        <f>VLOOKUP($G574,county_facts!$A:$BB,29,FALSE)</f>
        <v>5</v>
      </c>
      <c r="AH574">
        <f>VLOOKUP($G574,county_facts!$A:$BB,30,FALSE)</f>
        <v>75600</v>
      </c>
      <c r="AI574">
        <f>VLOOKUP($G574,county_facts!$A:$BB,31,FALSE)</f>
        <v>2676</v>
      </c>
      <c r="AJ574">
        <f>VLOOKUP($G574,county_facts!$A:$BB,32,FALSE)</f>
        <v>2.33</v>
      </c>
      <c r="AK574">
        <f>VLOOKUP($G574,county_facts!$A:$BB,33,FALSE)</f>
        <v>24653</v>
      </c>
      <c r="AL574">
        <f>VLOOKUP($G574,county_facts!$A:$BB,34,FALSE)</f>
        <v>48659</v>
      </c>
      <c r="AM574">
        <f>VLOOKUP($G574,county_facts!$A:$BB,35,FALSE)</f>
        <v>8.6</v>
      </c>
      <c r="AN574">
        <f>VLOOKUP($G574,county_facts!$A:$BB,36,FALSE)</f>
        <v>183</v>
      </c>
      <c r="AO574">
        <f>VLOOKUP($G574,county_facts!$A:$BB,37,FALSE)</f>
        <v>1526</v>
      </c>
      <c r="AP574">
        <f>VLOOKUP($G574,county_facts!$A:$BB,38,FALSE)</f>
        <v>3.2</v>
      </c>
      <c r="AQ574">
        <f>VLOOKUP($G574,county_facts!$A:$BB,39,FALSE)</f>
        <v>468</v>
      </c>
      <c r="AR574">
        <f>VLOOKUP($G574,county_facts!$A:$BB,40,FALSE)</f>
        <v>566</v>
      </c>
      <c r="AS574">
        <f>VLOOKUP($G574,county_facts!$A:$BB,41,FALSE)</f>
        <v>0</v>
      </c>
      <c r="AT574">
        <f>VLOOKUP($G574,county_facts!$A:$BB,42,FALSE)</f>
        <v>0</v>
      </c>
      <c r="AU574">
        <f>VLOOKUP($G574,county_facts!$A:$BB,43,FALSE)</f>
        <v>0</v>
      </c>
      <c r="AV574">
        <f>VLOOKUP($G574,county_facts!$A:$BB,44,FALSE)</f>
        <v>0</v>
      </c>
      <c r="AW574">
        <f>VLOOKUP($G574,county_facts!$A:$BB,45,FALSE)</f>
        <v>0</v>
      </c>
      <c r="AX574">
        <f>VLOOKUP($G574,county_facts!$A:$BB,46,FALSE)</f>
        <v>0</v>
      </c>
      <c r="AY574">
        <f>VLOOKUP($G574,county_facts!$A:$BB,47,FALSE)</f>
        <v>0</v>
      </c>
      <c r="AZ574">
        <f>VLOOKUP($G574,county_facts!$A:$BB,48,FALSE)</f>
        <v>0</v>
      </c>
      <c r="BA574">
        <f>VLOOKUP($G574,county_facts!$A:$BB,49,FALSE)</f>
        <v>40538</v>
      </c>
      <c r="BB574">
        <f>VLOOKUP($G574,county_facts!$A:$BB,50,FALSE)</f>
        <v>6291</v>
      </c>
      <c r="BC574">
        <f>VLOOKUP($G574,county_facts!$A:$BB,51,FALSE)</f>
        <v>0</v>
      </c>
      <c r="BD574">
        <f>VLOOKUP($G574,county_facts!$A:$BB,52,FALSE)</f>
        <v>1</v>
      </c>
      <c r="BE574">
        <f>VLOOKUP($G574,county_facts!$A:$BB,53,FALSE)</f>
        <v>398.68</v>
      </c>
      <c r="BF574">
        <f>VLOOKUP($G574,county_facts!$A:$BB,54,FALSE)</f>
        <v>16.2</v>
      </c>
    </row>
    <row r="575" spans="1:58" x14ac:dyDescent="0.3">
      <c r="A575" t="s">
        <v>6</v>
      </c>
      <c r="B575" t="s">
        <v>265</v>
      </c>
      <c r="C575">
        <v>50</v>
      </c>
      <c r="D575" t="s">
        <v>245</v>
      </c>
      <c r="E575">
        <v>100</v>
      </c>
      <c r="F575">
        <v>0.5</v>
      </c>
      <c r="G575">
        <v>19143</v>
      </c>
      <c r="H575">
        <f>VLOOKUP($G575,county_facts!$A:$BB,4,FALSE)</f>
        <v>6218</v>
      </c>
      <c r="I575">
        <f>VLOOKUP($G575,county_facts!$A:$BB,5,FALSE)</f>
        <v>6462</v>
      </c>
      <c r="J575">
        <f>VLOOKUP($G575,county_facts!$A:$BB,6,FALSE)</f>
        <v>-3.8</v>
      </c>
      <c r="K575">
        <f>VLOOKUP($G575,county_facts!$A:$BB,7,FALSE)</f>
        <v>6462</v>
      </c>
      <c r="L575">
        <f>VLOOKUP($G575,county_facts!$A:$BB,8,FALSE)</f>
        <v>6</v>
      </c>
      <c r="M575">
        <f>VLOOKUP($G575,county_facts!$A:$BB,9,FALSE)</f>
        <v>23.2</v>
      </c>
      <c r="N575">
        <f>VLOOKUP($G575,county_facts!$A:$BB,10,FALSE)</f>
        <v>20.2</v>
      </c>
      <c r="O575">
        <f>VLOOKUP($G575,county_facts!$A:$BB,11,FALSE)</f>
        <v>49.4</v>
      </c>
      <c r="P575">
        <f>VLOOKUP($G575,county_facts!$A:$BB,12,FALSE)</f>
        <v>97.5</v>
      </c>
      <c r="Q575">
        <f>VLOOKUP($G575,county_facts!$A:$BB,13,FALSE)</f>
        <v>0.4</v>
      </c>
      <c r="R575">
        <f>VLOOKUP($G575,county_facts!$A:$BB,14,FALSE)</f>
        <v>0.4</v>
      </c>
      <c r="S575">
        <f>VLOOKUP($G575,county_facts!$A:$BB,15,FALSE)</f>
        <v>0.6</v>
      </c>
      <c r="T575">
        <f>VLOOKUP($G575,county_facts!$A:$BB,16,FALSE)</f>
        <v>0.1</v>
      </c>
      <c r="U575">
        <f>VLOOKUP($G575,county_facts!$A:$BB,17,FALSE)</f>
        <v>1</v>
      </c>
      <c r="V575">
        <f>VLOOKUP($G575,county_facts!$A:$BB,18,FALSE)</f>
        <v>6.8</v>
      </c>
      <c r="W575">
        <f>VLOOKUP($G575,county_facts!$A:$BB,19,FALSE)</f>
        <v>91.3</v>
      </c>
      <c r="X575">
        <f>VLOOKUP($G575,county_facts!$A:$BB,20,FALSE)</f>
        <v>87</v>
      </c>
      <c r="Y575">
        <f>VLOOKUP($G575,county_facts!$A:$BB,21,FALSE)</f>
        <v>4.5</v>
      </c>
      <c r="Z575">
        <f>VLOOKUP($G575,county_facts!$A:$BB,22,FALSE)</f>
        <v>6.4</v>
      </c>
      <c r="AA575">
        <f>VLOOKUP($G575,county_facts!$A:$BB,23,FALSE)</f>
        <v>86.3</v>
      </c>
      <c r="AB575">
        <f>VLOOKUP($G575,county_facts!$A:$BB,24,FALSE)</f>
        <v>15.6</v>
      </c>
      <c r="AC575">
        <f>VLOOKUP($G575,county_facts!$A:$BB,25,FALSE)</f>
        <v>493</v>
      </c>
      <c r="AD575">
        <f>VLOOKUP($G575,county_facts!$A:$BB,26,FALSE)</f>
        <v>18.899999999999999</v>
      </c>
      <c r="AE575">
        <f>VLOOKUP($G575,county_facts!$A:$BB,27,FALSE)</f>
        <v>2968</v>
      </c>
      <c r="AF575">
        <f>VLOOKUP($G575,county_facts!$A:$BB,28,FALSE)</f>
        <v>74.900000000000006</v>
      </c>
      <c r="AG575">
        <f>VLOOKUP($G575,county_facts!$A:$BB,29,FALSE)</f>
        <v>5</v>
      </c>
      <c r="AH575">
        <f>VLOOKUP($G575,county_facts!$A:$BB,30,FALSE)</f>
        <v>75600</v>
      </c>
      <c r="AI575">
        <f>VLOOKUP($G575,county_facts!$A:$BB,31,FALSE)</f>
        <v>2676</v>
      </c>
      <c r="AJ575">
        <f>VLOOKUP($G575,county_facts!$A:$BB,32,FALSE)</f>
        <v>2.33</v>
      </c>
      <c r="AK575">
        <f>VLOOKUP($G575,county_facts!$A:$BB,33,FALSE)</f>
        <v>24653</v>
      </c>
      <c r="AL575">
        <f>VLOOKUP($G575,county_facts!$A:$BB,34,FALSE)</f>
        <v>48659</v>
      </c>
      <c r="AM575">
        <f>VLOOKUP($G575,county_facts!$A:$BB,35,FALSE)</f>
        <v>8.6</v>
      </c>
      <c r="AN575">
        <f>VLOOKUP($G575,county_facts!$A:$BB,36,FALSE)</f>
        <v>183</v>
      </c>
      <c r="AO575">
        <f>VLOOKUP($G575,county_facts!$A:$BB,37,FALSE)</f>
        <v>1526</v>
      </c>
      <c r="AP575">
        <f>VLOOKUP($G575,county_facts!$A:$BB,38,FALSE)</f>
        <v>3.2</v>
      </c>
      <c r="AQ575">
        <f>VLOOKUP($G575,county_facts!$A:$BB,39,FALSE)</f>
        <v>468</v>
      </c>
      <c r="AR575">
        <f>VLOOKUP($G575,county_facts!$A:$BB,40,FALSE)</f>
        <v>566</v>
      </c>
      <c r="AS575">
        <f>VLOOKUP($G575,county_facts!$A:$BB,41,FALSE)</f>
        <v>0</v>
      </c>
      <c r="AT575">
        <f>VLOOKUP($G575,county_facts!$A:$BB,42,FALSE)</f>
        <v>0</v>
      </c>
      <c r="AU575">
        <f>VLOOKUP($G575,county_facts!$A:$BB,43,FALSE)</f>
        <v>0</v>
      </c>
      <c r="AV575">
        <f>VLOOKUP($G575,county_facts!$A:$BB,44,FALSE)</f>
        <v>0</v>
      </c>
      <c r="AW575">
        <f>VLOOKUP($G575,county_facts!$A:$BB,45,FALSE)</f>
        <v>0</v>
      </c>
      <c r="AX575">
        <f>VLOOKUP($G575,county_facts!$A:$BB,46,FALSE)</f>
        <v>0</v>
      </c>
      <c r="AY575">
        <f>VLOOKUP($G575,county_facts!$A:$BB,47,FALSE)</f>
        <v>0</v>
      </c>
      <c r="AZ575">
        <f>VLOOKUP($G575,county_facts!$A:$BB,48,FALSE)</f>
        <v>0</v>
      </c>
      <c r="BA575">
        <f>VLOOKUP($G575,county_facts!$A:$BB,49,FALSE)</f>
        <v>40538</v>
      </c>
      <c r="BB575">
        <f>VLOOKUP($G575,county_facts!$A:$BB,50,FALSE)</f>
        <v>6291</v>
      </c>
      <c r="BC575">
        <f>VLOOKUP($G575,county_facts!$A:$BB,51,FALSE)</f>
        <v>0</v>
      </c>
      <c r="BD575">
        <f>VLOOKUP($G575,county_facts!$A:$BB,52,FALSE)</f>
        <v>1</v>
      </c>
      <c r="BE575">
        <f>VLOOKUP($G575,county_facts!$A:$BB,53,FALSE)</f>
        <v>398.68</v>
      </c>
      <c r="BF575">
        <f>VLOOKUP($G575,county_facts!$A:$BB,54,FALSE)</f>
        <v>16.2</v>
      </c>
    </row>
    <row r="576" spans="1:58" x14ac:dyDescent="0.3">
      <c r="A576" t="s">
        <v>6</v>
      </c>
      <c r="B576" t="s">
        <v>1403</v>
      </c>
      <c r="C576">
        <v>87</v>
      </c>
      <c r="D576" t="s">
        <v>245</v>
      </c>
      <c r="E576">
        <v>152</v>
      </c>
      <c r="F576">
        <v>0.57236842099999996</v>
      </c>
      <c r="G576">
        <v>19141</v>
      </c>
      <c r="H576">
        <f>VLOOKUP($G576,county_facts!$A:$BB,4,FALSE)</f>
        <v>14056</v>
      </c>
      <c r="I576">
        <f>VLOOKUP($G576,county_facts!$A:$BB,5,FALSE)</f>
        <v>14398</v>
      </c>
      <c r="J576">
        <f>VLOOKUP($G576,county_facts!$A:$BB,6,FALSE)</f>
        <v>-2.4</v>
      </c>
      <c r="K576">
        <f>VLOOKUP($G576,county_facts!$A:$BB,7,FALSE)</f>
        <v>14398</v>
      </c>
      <c r="L576">
        <f>VLOOKUP($G576,county_facts!$A:$BB,8,FALSE)</f>
        <v>6</v>
      </c>
      <c r="M576">
        <f>VLOOKUP($G576,county_facts!$A:$BB,9,FALSE)</f>
        <v>23.6</v>
      </c>
      <c r="N576">
        <f>VLOOKUP($G576,county_facts!$A:$BB,10,FALSE)</f>
        <v>20.6</v>
      </c>
      <c r="O576">
        <f>VLOOKUP($G576,county_facts!$A:$BB,11,FALSE)</f>
        <v>49.8</v>
      </c>
      <c r="P576">
        <f>VLOOKUP($G576,county_facts!$A:$BB,12,FALSE)</f>
        <v>97.1</v>
      </c>
      <c r="Q576">
        <f>VLOOKUP($G576,county_facts!$A:$BB,13,FALSE)</f>
        <v>0.9</v>
      </c>
      <c r="R576">
        <f>VLOOKUP($G576,county_facts!$A:$BB,14,FALSE)</f>
        <v>0.2</v>
      </c>
      <c r="S576">
        <f>VLOOKUP($G576,county_facts!$A:$BB,15,FALSE)</f>
        <v>0.7</v>
      </c>
      <c r="T576">
        <f>VLOOKUP($G576,county_facts!$A:$BB,16,FALSE)</f>
        <v>0</v>
      </c>
      <c r="U576">
        <f>VLOOKUP($G576,county_facts!$A:$BB,17,FALSE)</f>
        <v>0.9</v>
      </c>
      <c r="V576">
        <f>VLOOKUP($G576,county_facts!$A:$BB,18,FALSE)</f>
        <v>4.5</v>
      </c>
      <c r="W576">
        <f>VLOOKUP($G576,county_facts!$A:$BB,19,FALSE)</f>
        <v>93.3</v>
      </c>
      <c r="X576">
        <f>VLOOKUP($G576,county_facts!$A:$BB,20,FALSE)</f>
        <v>86.3</v>
      </c>
      <c r="Y576">
        <f>VLOOKUP($G576,county_facts!$A:$BB,21,FALSE)</f>
        <v>2.8</v>
      </c>
      <c r="Z576">
        <f>VLOOKUP($G576,county_facts!$A:$BB,22,FALSE)</f>
        <v>4.5</v>
      </c>
      <c r="AA576">
        <f>VLOOKUP($G576,county_facts!$A:$BB,23,FALSE)</f>
        <v>91.1</v>
      </c>
      <c r="AB576">
        <f>VLOOKUP($G576,county_facts!$A:$BB,24,FALSE)</f>
        <v>18.899999999999999</v>
      </c>
      <c r="AC576">
        <f>VLOOKUP($G576,county_facts!$A:$BB,25,FALSE)</f>
        <v>1117</v>
      </c>
      <c r="AD576">
        <f>VLOOKUP($G576,county_facts!$A:$BB,26,FALSE)</f>
        <v>16.7</v>
      </c>
      <c r="AE576">
        <f>VLOOKUP($G576,county_facts!$A:$BB,27,FALSE)</f>
        <v>6635</v>
      </c>
      <c r="AF576">
        <f>VLOOKUP($G576,county_facts!$A:$BB,28,FALSE)</f>
        <v>74.900000000000006</v>
      </c>
      <c r="AG576">
        <f>VLOOKUP($G576,county_facts!$A:$BB,29,FALSE)</f>
        <v>16.3</v>
      </c>
      <c r="AH576">
        <f>VLOOKUP($G576,county_facts!$A:$BB,30,FALSE)</f>
        <v>93000</v>
      </c>
      <c r="AI576">
        <f>VLOOKUP($G576,county_facts!$A:$BB,31,FALSE)</f>
        <v>6098</v>
      </c>
      <c r="AJ576">
        <f>VLOOKUP($G576,county_facts!$A:$BB,32,FALSE)</f>
        <v>2.27</v>
      </c>
      <c r="AK576">
        <f>VLOOKUP($G576,county_facts!$A:$BB,33,FALSE)</f>
        <v>28086</v>
      </c>
      <c r="AL576">
        <f>VLOOKUP($G576,county_facts!$A:$BB,34,FALSE)</f>
        <v>48185</v>
      </c>
      <c r="AM576">
        <f>VLOOKUP($G576,county_facts!$A:$BB,35,FALSE)</f>
        <v>11.3</v>
      </c>
      <c r="AN576">
        <f>VLOOKUP($G576,county_facts!$A:$BB,36,FALSE)</f>
        <v>506</v>
      </c>
      <c r="AO576">
        <f>VLOOKUP($G576,county_facts!$A:$BB,37,FALSE)</f>
        <v>5345</v>
      </c>
      <c r="AP576">
        <f>VLOOKUP($G576,county_facts!$A:$BB,38,FALSE)</f>
        <v>1.3</v>
      </c>
      <c r="AQ576">
        <f>VLOOKUP($G576,county_facts!$A:$BB,39,FALSE)</f>
        <v>984</v>
      </c>
      <c r="AR576">
        <f>VLOOKUP($G576,county_facts!$A:$BB,40,FALSE)</f>
        <v>1337</v>
      </c>
      <c r="AS576">
        <f>VLOOKUP($G576,county_facts!$A:$BB,41,FALSE)</f>
        <v>0</v>
      </c>
      <c r="AT576">
        <f>VLOOKUP($G576,county_facts!$A:$BB,42,FALSE)</f>
        <v>0</v>
      </c>
      <c r="AU576">
        <f>VLOOKUP($G576,county_facts!$A:$BB,43,FALSE)</f>
        <v>0</v>
      </c>
      <c r="AV576">
        <f>VLOOKUP($G576,county_facts!$A:$BB,44,FALSE)</f>
        <v>0</v>
      </c>
      <c r="AW576">
        <f>VLOOKUP($G576,county_facts!$A:$BB,45,FALSE)</f>
        <v>0</v>
      </c>
      <c r="AX576">
        <f>VLOOKUP($G576,county_facts!$A:$BB,46,FALSE)</f>
        <v>21.5</v>
      </c>
      <c r="AY576">
        <f>VLOOKUP($G576,county_facts!$A:$BB,47,FALSE)</f>
        <v>304999</v>
      </c>
      <c r="AZ576">
        <f>VLOOKUP($G576,county_facts!$A:$BB,48,FALSE)</f>
        <v>322652</v>
      </c>
      <c r="BA576">
        <f>VLOOKUP($G576,county_facts!$A:$BB,49,FALSE)</f>
        <v>169740</v>
      </c>
      <c r="BB576">
        <f>VLOOKUP($G576,county_facts!$A:$BB,50,FALSE)</f>
        <v>12093</v>
      </c>
      <c r="BC576">
        <f>VLOOKUP($G576,county_facts!$A:$BB,51,FALSE)</f>
        <v>9778</v>
      </c>
      <c r="BD576">
        <f>VLOOKUP($G576,county_facts!$A:$BB,52,FALSE)</f>
        <v>22</v>
      </c>
      <c r="BE576">
        <f>VLOOKUP($G576,county_facts!$A:$BB,53,FALSE)</f>
        <v>573.04</v>
      </c>
      <c r="BF576">
        <f>VLOOKUP($G576,county_facts!$A:$BB,54,FALSE)</f>
        <v>25.1</v>
      </c>
    </row>
    <row r="577" spans="1:58" x14ac:dyDescent="0.3">
      <c r="A577" t="s">
        <v>9</v>
      </c>
      <c r="B577" t="s">
        <v>1403</v>
      </c>
      <c r="C577">
        <v>65</v>
      </c>
      <c r="D577" t="s">
        <v>245</v>
      </c>
      <c r="E577">
        <v>152</v>
      </c>
      <c r="F577">
        <v>0.42763157899999998</v>
      </c>
      <c r="G577">
        <v>19141</v>
      </c>
      <c r="H577">
        <f>VLOOKUP($G577,county_facts!$A:$BB,4,FALSE)</f>
        <v>14056</v>
      </c>
      <c r="I577">
        <f>VLOOKUP($G577,county_facts!$A:$BB,5,FALSE)</f>
        <v>14398</v>
      </c>
      <c r="J577">
        <f>VLOOKUP($G577,county_facts!$A:$BB,6,FALSE)</f>
        <v>-2.4</v>
      </c>
      <c r="K577">
        <f>VLOOKUP($G577,county_facts!$A:$BB,7,FALSE)</f>
        <v>14398</v>
      </c>
      <c r="L577">
        <f>VLOOKUP($G577,county_facts!$A:$BB,8,FALSE)</f>
        <v>6</v>
      </c>
      <c r="M577">
        <f>VLOOKUP($G577,county_facts!$A:$BB,9,FALSE)</f>
        <v>23.6</v>
      </c>
      <c r="N577">
        <f>VLOOKUP($G577,county_facts!$A:$BB,10,FALSE)</f>
        <v>20.6</v>
      </c>
      <c r="O577">
        <f>VLOOKUP($G577,county_facts!$A:$BB,11,FALSE)</f>
        <v>49.8</v>
      </c>
      <c r="P577">
        <f>VLOOKUP($G577,county_facts!$A:$BB,12,FALSE)</f>
        <v>97.1</v>
      </c>
      <c r="Q577">
        <f>VLOOKUP($G577,county_facts!$A:$BB,13,FALSE)</f>
        <v>0.9</v>
      </c>
      <c r="R577">
        <f>VLOOKUP($G577,county_facts!$A:$BB,14,FALSE)</f>
        <v>0.2</v>
      </c>
      <c r="S577">
        <f>VLOOKUP($G577,county_facts!$A:$BB,15,FALSE)</f>
        <v>0.7</v>
      </c>
      <c r="T577">
        <f>VLOOKUP($G577,county_facts!$A:$BB,16,FALSE)</f>
        <v>0</v>
      </c>
      <c r="U577">
        <f>VLOOKUP($G577,county_facts!$A:$BB,17,FALSE)</f>
        <v>0.9</v>
      </c>
      <c r="V577">
        <f>VLOOKUP($G577,county_facts!$A:$BB,18,FALSE)</f>
        <v>4.5</v>
      </c>
      <c r="W577">
        <f>VLOOKUP($G577,county_facts!$A:$BB,19,FALSE)</f>
        <v>93.3</v>
      </c>
      <c r="X577">
        <f>VLOOKUP($G577,county_facts!$A:$BB,20,FALSE)</f>
        <v>86.3</v>
      </c>
      <c r="Y577">
        <f>VLOOKUP($G577,county_facts!$A:$BB,21,FALSE)</f>
        <v>2.8</v>
      </c>
      <c r="Z577">
        <f>VLOOKUP($G577,county_facts!$A:$BB,22,FALSE)</f>
        <v>4.5</v>
      </c>
      <c r="AA577">
        <f>VLOOKUP($G577,county_facts!$A:$BB,23,FALSE)</f>
        <v>91.1</v>
      </c>
      <c r="AB577">
        <f>VLOOKUP($G577,county_facts!$A:$BB,24,FALSE)</f>
        <v>18.899999999999999</v>
      </c>
      <c r="AC577">
        <f>VLOOKUP($G577,county_facts!$A:$BB,25,FALSE)</f>
        <v>1117</v>
      </c>
      <c r="AD577">
        <f>VLOOKUP($G577,county_facts!$A:$BB,26,FALSE)</f>
        <v>16.7</v>
      </c>
      <c r="AE577">
        <f>VLOOKUP($G577,county_facts!$A:$BB,27,FALSE)</f>
        <v>6635</v>
      </c>
      <c r="AF577">
        <f>VLOOKUP($G577,county_facts!$A:$BB,28,FALSE)</f>
        <v>74.900000000000006</v>
      </c>
      <c r="AG577">
        <f>VLOOKUP($G577,county_facts!$A:$BB,29,FALSE)</f>
        <v>16.3</v>
      </c>
      <c r="AH577">
        <f>VLOOKUP($G577,county_facts!$A:$BB,30,FALSE)</f>
        <v>93000</v>
      </c>
      <c r="AI577">
        <f>VLOOKUP($G577,county_facts!$A:$BB,31,FALSE)</f>
        <v>6098</v>
      </c>
      <c r="AJ577">
        <f>VLOOKUP($G577,county_facts!$A:$BB,32,FALSE)</f>
        <v>2.27</v>
      </c>
      <c r="AK577">
        <f>VLOOKUP($G577,county_facts!$A:$BB,33,FALSE)</f>
        <v>28086</v>
      </c>
      <c r="AL577">
        <f>VLOOKUP($G577,county_facts!$A:$BB,34,FALSE)</f>
        <v>48185</v>
      </c>
      <c r="AM577">
        <f>VLOOKUP($G577,county_facts!$A:$BB,35,FALSE)</f>
        <v>11.3</v>
      </c>
      <c r="AN577">
        <f>VLOOKUP($G577,county_facts!$A:$BB,36,FALSE)</f>
        <v>506</v>
      </c>
      <c r="AO577">
        <f>VLOOKUP($G577,county_facts!$A:$BB,37,FALSE)</f>
        <v>5345</v>
      </c>
      <c r="AP577">
        <f>VLOOKUP($G577,county_facts!$A:$BB,38,FALSE)</f>
        <v>1.3</v>
      </c>
      <c r="AQ577">
        <f>VLOOKUP($G577,county_facts!$A:$BB,39,FALSE)</f>
        <v>984</v>
      </c>
      <c r="AR577">
        <f>VLOOKUP($G577,county_facts!$A:$BB,40,FALSE)</f>
        <v>1337</v>
      </c>
      <c r="AS577">
        <f>VLOOKUP($G577,county_facts!$A:$BB,41,FALSE)</f>
        <v>0</v>
      </c>
      <c r="AT577">
        <f>VLOOKUP($G577,county_facts!$A:$BB,42,FALSE)</f>
        <v>0</v>
      </c>
      <c r="AU577">
        <f>VLOOKUP($G577,county_facts!$A:$BB,43,FALSE)</f>
        <v>0</v>
      </c>
      <c r="AV577">
        <f>VLOOKUP($G577,county_facts!$A:$BB,44,FALSE)</f>
        <v>0</v>
      </c>
      <c r="AW577">
        <f>VLOOKUP($G577,county_facts!$A:$BB,45,FALSE)</f>
        <v>0</v>
      </c>
      <c r="AX577">
        <f>VLOOKUP($G577,county_facts!$A:$BB,46,FALSE)</f>
        <v>21.5</v>
      </c>
      <c r="AY577">
        <f>VLOOKUP($G577,county_facts!$A:$BB,47,FALSE)</f>
        <v>304999</v>
      </c>
      <c r="AZ577">
        <f>VLOOKUP($G577,county_facts!$A:$BB,48,FALSE)</f>
        <v>322652</v>
      </c>
      <c r="BA577">
        <f>VLOOKUP($G577,county_facts!$A:$BB,49,FALSE)</f>
        <v>169740</v>
      </c>
      <c r="BB577">
        <f>VLOOKUP($G577,county_facts!$A:$BB,50,FALSE)</f>
        <v>12093</v>
      </c>
      <c r="BC577">
        <f>VLOOKUP($G577,county_facts!$A:$BB,51,FALSE)</f>
        <v>9778</v>
      </c>
      <c r="BD577">
        <f>VLOOKUP($G577,county_facts!$A:$BB,52,FALSE)</f>
        <v>22</v>
      </c>
      <c r="BE577">
        <f>VLOOKUP($G577,county_facts!$A:$BB,53,FALSE)</f>
        <v>573.04</v>
      </c>
      <c r="BF577">
        <f>VLOOKUP($G577,county_facts!$A:$BB,54,FALSE)</f>
        <v>25.1</v>
      </c>
    </row>
    <row r="578" spans="1:58" x14ac:dyDescent="0.3">
      <c r="A578" t="s">
        <v>9</v>
      </c>
      <c r="B578" t="s">
        <v>266</v>
      </c>
      <c r="C578">
        <v>867</v>
      </c>
      <c r="D578" t="s">
        <v>245</v>
      </c>
      <c r="E578">
        <v>1284</v>
      </c>
      <c r="F578">
        <v>0.67523364500000005</v>
      </c>
      <c r="G578">
        <v>19139</v>
      </c>
      <c r="H578">
        <f>VLOOKUP($G578,county_facts!$A:$BB,4,FALSE)</f>
        <v>42903</v>
      </c>
      <c r="I578">
        <f>VLOOKUP($G578,county_facts!$A:$BB,5,FALSE)</f>
        <v>42747</v>
      </c>
      <c r="J578">
        <f>VLOOKUP($G578,county_facts!$A:$BB,6,FALSE)</f>
        <v>0.4</v>
      </c>
      <c r="K578">
        <f>VLOOKUP($G578,county_facts!$A:$BB,7,FALSE)</f>
        <v>42745</v>
      </c>
      <c r="L578">
        <f>VLOOKUP($G578,county_facts!$A:$BB,8,FALSE)</f>
        <v>6.7</v>
      </c>
      <c r="M578">
        <f>VLOOKUP($G578,county_facts!$A:$BB,9,FALSE)</f>
        <v>25.4</v>
      </c>
      <c r="N578">
        <f>VLOOKUP($G578,county_facts!$A:$BB,10,FALSE)</f>
        <v>15</v>
      </c>
      <c r="O578">
        <f>VLOOKUP($G578,county_facts!$A:$BB,11,FALSE)</f>
        <v>50.2</v>
      </c>
      <c r="P578">
        <f>VLOOKUP($G578,county_facts!$A:$BB,12,FALSE)</f>
        <v>94.6</v>
      </c>
      <c r="Q578">
        <f>VLOOKUP($G578,county_facts!$A:$BB,13,FALSE)</f>
        <v>2.2000000000000002</v>
      </c>
      <c r="R578">
        <f>VLOOKUP($G578,county_facts!$A:$BB,14,FALSE)</f>
        <v>0.6</v>
      </c>
      <c r="S578">
        <f>VLOOKUP($G578,county_facts!$A:$BB,15,FALSE)</f>
        <v>1.1000000000000001</v>
      </c>
      <c r="T578">
        <f>VLOOKUP($G578,county_facts!$A:$BB,16,FALSE)</f>
        <v>0</v>
      </c>
      <c r="U578">
        <f>VLOOKUP($G578,county_facts!$A:$BB,17,FALSE)</f>
        <v>1.4</v>
      </c>
      <c r="V578">
        <f>VLOOKUP($G578,county_facts!$A:$BB,18,FALSE)</f>
        <v>17.2</v>
      </c>
      <c r="W578">
        <f>VLOOKUP($G578,county_facts!$A:$BB,19,FALSE)</f>
        <v>78.5</v>
      </c>
      <c r="X578">
        <f>VLOOKUP($G578,county_facts!$A:$BB,20,FALSE)</f>
        <v>88.1</v>
      </c>
      <c r="Y578">
        <f>VLOOKUP($G578,county_facts!$A:$BB,21,FALSE)</f>
        <v>6</v>
      </c>
      <c r="Z578">
        <f>VLOOKUP($G578,county_facts!$A:$BB,22,FALSE)</f>
        <v>14.4</v>
      </c>
      <c r="AA578">
        <f>VLOOKUP($G578,county_facts!$A:$BB,23,FALSE)</f>
        <v>84.6</v>
      </c>
      <c r="AB578">
        <f>VLOOKUP($G578,county_facts!$A:$BB,24,FALSE)</f>
        <v>16.2</v>
      </c>
      <c r="AC578">
        <f>VLOOKUP($G578,county_facts!$A:$BB,25,FALSE)</f>
        <v>2866</v>
      </c>
      <c r="AD578">
        <f>VLOOKUP($G578,county_facts!$A:$BB,26,FALSE)</f>
        <v>18</v>
      </c>
      <c r="AE578">
        <f>VLOOKUP($G578,county_facts!$A:$BB,27,FALSE)</f>
        <v>17996</v>
      </c>
      <c r="AF578">
        <f>VLOOKUP($G578,county_facts!$A:$BB,28,FALSE)</f>
        <v>74.900000000000006</v>
      </c>
      <c r="AG578">
        <f>VLOOKUP($G578,county_facts!$A:$BB,29,FALSE)</f>
        <v>15.4</v>
      </c>
      <c r="AH578">
        <f>VLOOKUP($G578,county_facts!$A:$BB,30,FALSE)</f>
        <v>124400</v>
      </c>
      <c r="AI578">
        <f>VLOOKUP($G578,county_facts!$A:$BB,31,FALSE)</f>
        <v>16410</v>
      </c>
      <c r="AJ578">
        <f>VLOOKUP($G578,county_facts!$A:$BB,32,FALSE)</f>
        <v>2.58</v>
      </c>
      <c r="AK578">
        <f>VLOOKUP($G578,county_facts!$A:$BB,33,FALSE)</f>
        <v>25038</v>
      </c>
      <c r="AL578">
        <f>VLOOKUP($G578,county_facts!$A:$BB,34,FALSE)</f>
        <v>51425</v>
      </c>
      <c r="AM578">
        <f>VLOOKUP($G578,county_facts!$A:$BB,35,FALSE)</f>
        <v>14.4</v>
      </c>
      <c r="AN578">
        <f>VLOOKUP($G578,county_facts!$A:$BB,36,FALSE)</f>
        <v>940</v>
      </c>
      <c r="AO578">
        <f>VLOOKUP($G578,county_facts!$A:$BB,37,FALSE)</f>
        <v>19720</v>
      </c>
      <c r="AP578">
        <f>VLOOKUP($G578,county_facts!$A:$BB,38,FALSE)</f>
        <v>1</v>
      </c>
      <c r="AQ578">
        <f>VLOOKUP($G578,county_facts!$A:$BB,39,FALSE)</f>
        <v>2085</v>
      </c>
      <c r="AR578">
        <f>VLOOKUP($G578,county_facts!$A:$BB,40,FALSE)</f>
        <v>3523</v>
      </c>
      <c r="AS578">
        <f>VLOOKUP($G578,county_facts!$A:$BB,41,FALSE)</f>
        <v>0.8</v>
      </c>
      <c r="AT578">
        <f>VLOOKUP($G578,county_facts!$A:$BB,42,FALSE)</f>
        <v>0</v>
      </c>
      <c r="AU578">
        <f>VLOOKUP($G578,county_facts!$A:$BB,43,FALSE)</f>
        <v>0</v>
      </c>
      <c r="AV578">
        <f>VLOOKUP($G578,county_facts!$A:$BB,44,FALSE)</f>
        <v>0</v>
      </c>
      <c r="AW578">
        <f>VLOOKUP($G578,county_facts!$A:$BB,45,FALSE)</f>
        <v>3.3</v>
      </c>
      <c r="AX578">
        <f>VLOOKUP($G578,county_facts!$A:$BB,46,FALSE)</f>
        <v>32.1</v>
      </c>
      <c r="AY578">
        <f>VLOOKUP($G578,county_facts!$A:$BB,47,FALSE)</f>
        <v>0</v>
      </c>
      <c r="AZ578">
        <f>VLOOKUP($G578,county_facts!$A:$BB,48,FALSE)</f>
        <v>377484</v>
      </c>
      <c r="BA578">
        <f>VLOOKUP($G578,county_facts!$A:$BB,49,FALSE)</f>
        <v>448581</v>
      </c>
      <c r="BB578">
        <f>VLOOKUP($G578,county_facts!$A:$BB,50,FALSE)</f>
        <v>10566</v>
      </c>
      <c r="BC578">
        <f>VLOOKUP($G578,county_facts!$A:$BB,51,FALSE)</f>
        <v>44245</v>
      </c>
      <c r="BD578">
        <f>VLOOKUP($G578,county_facts!$A:$BB,52,FALSE)</f>
        <v>51</v>
      </c>
      <c r="BE578">
        <f>VLOOKUP($G578,county_facts!$A:$BB,53,FALSE)</f>
        <v>437.47</v>
      </c>
      <c r="BF578">
        <f>VLOOKUP($G578,county_facts!$A:$BB,54,FALSE)</f>
        <v>97.7</v>
      </c>
    </row>
    <row r="579" spans="1:58" x14ac:dyDescent="0.3">
      <c r="A579" t="s">
        <v>6</v>
      </c>
      <c r="B579" t="s">
        <v>266</v>
      </c>
      <c r="C579">
        <v>417</v>
      </c>
      <c r="D579" t="s">
        <v>245</v>
      </c>
      <c r="E579">
        <v>1284</v>
      </c>
      <c r="F579">
        <v>0.32476635500000001</v>
      </c>
      <c r="G579">
        <v>19139</v>
      </c>
      <c r="H579">
        <f>VLOOKUP($G579,county_facts!$A:$BB,4,FALSE)</f>
        <v>42903</v>
      </c>
      <c r="I579">
        <f>VLOOKUP($G579,county_facts!$A:$BB,5,FALSE)</f>
        <v>42747</v>
      </c>
      <c r="J579">
        <f>VLOOKUP($G579,county_facts!$A:$BB,6,FALSE)</f>
        <v>0.4</v>
      </c>
      <c r="K579">
        <f>VLOOKUP($G579,county_facts!$A:$BB,7,FALSE)</f>
        <v>42745</v>
      </c>
      <c r="L579">
        <f>VLOOKUP($G579,county_facts!$A:$BB,8,FALSE)</f>
        <v>6.7</v>
      </c>
      <c r="M579">
        <f>VLOOKUP($G579,county_facts!$A:$BB,9,FALSE)</f>
        <v>25.4</v>
      </c>
      <c r="N579">
        <f>VLOOKUP($G579,county_facts!$A:$BB,10,FALSE)</f>
        <v>15</v>
      </c>
      <c r="O579">
        <f>VLOOKUP($G579,county_facts!$A:$BB,11,FALSE)</f>
        <v>50.2</v>
      </c>
      <c r="P579">
        <f>VLOOKUP($G579,county_facts!$A:$BB,12,FALSE)</f>
        <v>94.6</v>
      </c>
      <c r="Q579">
        <f>VLOOKUP($G579,county_facts!$A:$BB,13,FALSE)</f>
        <v>2.2000000000000002</v>
      </c>
      <c r="R579">
        <f>VLOOKUP($G579,county_facts!$A:$BB,14,FALSE)</f>
        <v>0.6</v>
      </c>
      <c r="S579">
        <f>VLOOKUP($G579,county_facts!$A:$BB,15,FALSE)</f>
        <v>1.1000000000000001</v>
      </c>
      <c r="T579">
        <f>VLOOKUP($G579,county_facts!$A:$BB,16,FALSE)</f>
        <v>0</v>
      </c>
      <c r="U579">
        <f>VLOOKUP($G579,county_facts!$A:$BB,17,FALSE)</f>
        <v>1.4</v>
      </c>
      <c r="V579">
        <f>VLOOKUP($G579,county_facts!$A:$BB,18,FALSE)</f>
        <v>17.2</v>
      </c>
      <c r="W579">
        <f>VLOOKUP($G579,county_facts!$A:$BB,19,FALSE)</f>
        <v>78.5</v>
      </c>
      <c r="X579">
        <f>VLOOKUP($G579,county_facts!$A:$BB,20,FALSE)</f>
        <v>88.1</v>
      </c>
      <c r="Y579">
        <f>VLOOKUP($G579,county_facts!$A:$BB,21,FALSE)</f>
        <v>6</v>
      </c>
      <c r="Z579">
        <f>VLOOKUP($G579,county_facts!$A:$BB,22,FALSE)</f>
        <v>14.4</v>
      </c>
      <c r="AA579">
        <f>VLOOKUP($G579,county_facts!$A:$BB,23,FALSE)</f>
        <v>84.6</v>
      </c>
      <c r="AB579">
        <f>VLOOKUP($G579,county_facts!$A:$BB,24,FALSE)</f>
        <v>16.2</v>
      </c>
      <c r="AC579">
        <f>VLOOKUP($G579,county_facts!$A:$BB,25,FALSE)</f>
        <v>2866</v>
      </c>
      <c r="AD579">
        <f>VLOOKUP($G579,county_facts!$A:$BB,26,FALSE)</f>
        <v>18</v>
      </c>
      <c r="AE579">
        <f>VLOOKUP($G579,county_facts!$A:$BB,27,FALSE)</f>
        <v>17996</v>
      </c>
      <c r="AF579">
        <f>VLOOKUP($G579,county_facts!$A:$BB,28,FALSE)</f>
        <v>74.900000000000006</v>
      </c>
      <c r="AG579">
        <f>VLOOKUP($G579,county_facts!$A:$BB,29,FALSE)</f>
        <v>15.4</v>
      </c>
      <c r="AH579">
        <f>VLOOKUP($G579,county_facts!$A:$BB,30,FALSE)</f>
        <v>124400</v>
      </c>
      <c r="AI579">
        <f>VLOOKUP($G579,county_facts!$A:$BB,31,FALSE)</f>
        <v>16410</v>
      </c>
      <c r="AJ579">
        <f>VLOOKUP($G579,county_facts!$A:$BB,32,FALSE)</f>
        <v>2.58</v>
      </c>
      <c r="AK579">
        <f>VLOOKUP($G579,county_facts!$A:$BB,33,FALSE)</f>
        <v>25038</v>
      </c>
      <c r="AL579">
        <f>VLOOKUP($G579,county_facts!$A:$BB,34,FALSE)</f>
        <v>51425</v>
      </c>
      <c r="AM579">
        <f>VLOOKUP($G579,county_facts!$A:$BB,35,FALSE)</f>
        <v>14.4</v>
      </c>
      <c r="AN579">
        <f>VLOOKUP($G579,county_facts!$A:$BB,36,FALSE)</f>
        <v>940</v>
      </c>
      <c r="AO579">
        <f>VLOOKUP($G579,county_facts!$A:$BB,37,FALSE)</f>
        <v>19720</v>
      </c>
      <c r="AP579">
        <f>VLOOKUP($G579,county_facts!$A:$BB,38,FALSE)</f>
        <v>1</v>
      </c>
      <c r="AQ579">
        <f>VLOOKUP($G579,county_facts!$A:$BB,39,FALSE)</f>
        <v>2085</v>
      </c>
      <c r="AR579">
        <f>VLOOKUP($G579,county_facts!$A:$BB,40,FALSE)</f>
        <v>3523</v>
      </c>
      <c r="AS579">
        <f>VLOOKUP($G579,county_facts!$A:$BB,41,FALSE)</f>
        <v>0.8</v>
      </c>
      <c r="AT579">
        <f>VLOOKUP($G579,county_facts!$A:$BB,42,FALSE)</f>
        <v>0</v>
      </c>
      <c r="AU579">
        <f>VLOOKUP($G579,county_facts!$A:$BB,43,FALSE)</f>
        <v>0</v>
      </c>
      <c r="AV579">
        <f>VLOOKUP($G579,county_facts!$A:$BB,44,FALSE)</f>
        <v>0</v>
      </c>
      <c r="AW579">
        <f>VLOOKUP($G579,county_facts!$A:$BB,45,FALSE)</f>
        <v>3.3</v>
      </c>
      <c r="AX579">
        <f>VLOOKUP($G579,county_facts!$A:$BB,46,FALSE)</f>
        <v>32.1</v>
      </c>
      <c r="AY579">
        <f>VLOOKUP($G579,county_facts!$A:$BB,47,FALSE)</f>
        <v>0</v>
      </c>
      <c r="AZ579">
        <f>VLOOKUP($G579,county_facts!$A:$BB,48,FALSE)</f>
        <v>377484</v>
      </c>
      <c r="BA579">
        <f>VLOOKUP($G579,county_facts!$A:$BB,49,FALSE)</f>
        <v>448581</v>
      </c>
      <c r="BB579">
        <f>VLOOKUP($G579,county_facts!$A:$BB,50,FALSE)</f>
        <v>10566</v>
      </c>
      <c r="BC579">
        <f>VLOOKUP($G579,county_facts!$A:$BB,51,FALSE)</f>
        <v>44245</v>
      </c>
      <c r="BD579">
        <f>VLOOKUP($G579,county_facts!$A:$BB,52,FALSE)</f>
        <v>51</v>
      </c>
      <c r="BE579">
        <f>VLOOKUP($G579,county_facts!$A:$BB,53,FALSE)</f>
        <v>437.47</v>
      </c>
      <c r="BF579">
        <f>VLOOKUP($G579,county_facts!$A:$BB,54,FALSE)</f>
        <v>97.7</v>
      </c>
    </row>
    <row r="580" spans="1:58" x14ac:dyDescent="0.3">
      <c r="A580" t="s">
        <v>9</v>
      </c>
      <c r="B580" t="s">
        <v>24</v>
      </c>
      <c r="C580">
        <v>88</v>
      </c>
      <c r="D580" t="s">
        <v>245</v>
      </c>
      <c r="E580">
        <v>160</v>
      </c>
      <c r="F580">
        <v>0.55000000000000004</v>
      </c>
      <c r="G580">
        <v>19137</v>
      </c>
      <c r="H580">
        <f>VLOOKUP($G580,county_facts!$A:$BB,4,FALSE)</f>
        <v>10421</v>
      </c>
      <c r="I580">
        <f>VLOOKUP($G580,county_facts!$A:$BB,5,FALSE)</f>
        <v>10740</v>
      </c>
      <c r="J580">
        <f>VLOOKUP($G580,county_facts!$A:$BB,6,FALSE)</f>
        <v>-3</v>
      </c>
      <c r="K580">
        <f>VLOOKUP($G580,county_facts!$A:$BB,7,FALSE)</f>
        <v>10740</v>
      </c>
      <c r="L580">
        <f>VLOOKUP($G580,county_facts!$A:$BB,8,FALSE)</f>
        <v>5.7</v>
      </c>
      <c r="M580">
        <f>VLOOKUP($G580,county_facts!$A:$BB,9,FALSE)</f>
        <v>22.6</v>
      </c>
      <c r="N580">
        <f>VLOOKUP($G580,county_facts!$A:$BB,10,FALSE)</f>
        <v>20.8</v>
      </c>
      <c r="O580">
        <f>VLOOKUP($G580,county_facts!$A:$BB,11,FALSE)</f>
        <v>51.1</v>
      </c>
      <c r="P580">
        <f>VLOOKUP($G580,county_facts!$A:$BB,12,FALSE)</f>
        <v>97.7</v>
      </c>
      <c r="Q580">
        <f>VLOOKUP($G580,county_facts!$A:$BB,13,FALSE)</f>
        <v>0.4</v>
      </c>
      <c r="R580">
        <f>VLOOKUP($G580,county_facts!$A:$BB,14,FALSE)</f>
        <v>0.5</v>
      </c>
      <c r="S580">
        <f>VLOOKUP($G580,county_facts!$A:$BB,15,FALSE)</f>
        <v>0.4</v>
      </c>
      <c r="T580">
        <f>VLOOKUP($G580,county_facts!$A:$BB,16,FALSE)</f>
        <v>0</v>
      </c>
      <c r="U580">
        <f>VLOOKUP($G580,county_facts!$A:$BB,17,FALSE)</f>
        <v>1</v>
      </c>
      <c r="V580">
        <f>VLOOKUP($G580,county_facts!$A:$BB,18,FALSE)</f>
        <v>3.5</v>
      </c>
      <c r="W580">
        <f>VLOOKUP($G580,county_facts!$A:$BB,19,FALSE)</f>
        <v>94.5</v>
      </c>
      <c r="X580">
        <f>VLOOKUP($G580,county_facts!$A:$BB,20,FALSE)</f>
        <v>88.3</v>
      </c>
      <c r="Y580">
        <f>VLOOKUP($G580,county_facts!$A:$BB,21,FALSE)</f>
        <v>1.3</v>
      </c>
      <c r="Z580">
        <f>VLOOKUP($G580,county_facts!$A:$BB,22,FALSE)</f>
        <v>3.2</v>
      </c>
      <c r="AA580">
        <f>VLOOKUP($G580,county_facts!$A:$BB,23,FALSE)</f>
        <v>87.4</v>
      </c>
      <c r="AB580">
        <f>VLOOKUP($G580,county_facts!$A:$BB,24,FALSE)</f>
        <v>15.1</v>
      </c>
      <c r="AC580">
        <f>VLOOKUP($G580,county_facts!$A:$BB,25,FALSE)</f>
        <v>897</v>
      </c>
      <c r="AD580">
        <f>VLOOKUP($G580,county_facts!$A:$BB,26,FALSE)</f>
        <v>18.7</v>
      </c>
      <c r="AE580">
        <f>VLOOKUP($G580,county_facts!$A:$BB,27,FALSE)</f>
        <v>5200</v>
      </c>
      <c r="AF580">
        <f>VLOOKUP($G580,county_facts!$A:$BB,28,FALSE)</f>
        <v>71.8</v>
      </c>
      <c r="AG580">
        <f>VLOOKUP($G580,county_facts!$A:$BB,29,FALSE)</f>
        <v>13.1</v>
      </c>
      <c r="AH580">
        <f>VLOOKUP($G580,county_facts!$A:$BB,30,FALSE)</f>
        <v>79600</v>
      </c>
      <c r="AI580">
        <f>VLOOKUP($G580,county_facts!$A:$BB,31,FALSE)</f>
        <v>4553</v>
      </c>
      <c r="AJ580">
        <f>VLOOKUP($G580,county_facts!$A:$BB,32,FALSE)</f>
        <v>2.2799999999999998</v>
      </c>
      <c r="AK580">
        <f>VLOOKUP($G580,county_facts!$A:$BB,33,FALSE)</f>
        <v>22868</v>
      </c>
      <c r="AL580">
        <f>VLOOKUP($G580,county_facts!$A:$BB,34,FALSE)</f>
        <v>44281</v>
      </c>
      <c r="AM580">
        <f>VLOOKUP($G580,county_facts!$A:$BB,35,FALSE)</f>
        <v>16.100000000000001</v>
      </c>
      <c r="AN580">
        <f>VLOOKUP($G580,county_facts!$A:$BB,36,FALSE)</f>
        <v>308</v>
      </c>
      <c r="AO580">
        <f>VLOOKUP($G580,county_facts!$A:$BB,37,FALSE)</f>
        <v>3056</v>
      </c>
      <c r="AP580">
        <f>VLOOKUP($G580,county_facts!$A:$BB,38,FALSE)</f>
        <v>1.7</v>
      </c>
      <c r="AQ580">
        <f>VLOOKUP($G580,county_facts!$A:$BB,39,FALSE)</f>
        <v>731</v>
      </c>
      <c r="AR580">
        <f>VLOOKUP($G580,county_facts!$A:$BB,40,FALSE)</f>
        <v>952</v>
      </c>
      <c r="AS580">
        <f>VLOOKUP($G580,county_facts!$A:$BB,41,FALSE)</f>
        <v>0</v>
      </c>
      <c r="AT580">
        <f>VLOOKUP($G580,county_facts!$A:$BB,42,FALSE)</f>
        <v>0</v>
      </c>
      <c r="AU580">
        <f>VLOOKUP($G580,county_facts!$A:$BB,43,FALSE)</f>
        <v>0</v>
      </c>
      <c r="AV580">
        <f>VLOOKUP($G580,county_facts!$A:$BB,44,FALSE)</f>
        <v>0</v>
      </c>
      <c r="AW580">
        <f>VLOOKUP($G580,county_facts!$A:$BB,45,FALSE)</f>
        <v>0</v>
      </c>
      <c r="AX580">
        <f>VLOOKUP($G580,county_facts!$A:$BB,46,FALSE)</f>
        <v>14.3</v>
      </c>
      <c r="AY580">
        <f>VLOOKUP($G580,county_facts!$A:$BB,47,FALSE)</f>
        <v>180839</v>
      </c>
      <c r="AZ580">
        <f>VLOOKUP($G580,county_facts!$A:$BB,48,FALSE)</f>
        <v>150731</v>
      </c>
      <c r="BA580">
        <f>VLOOKUP($G580,county_facts!$A:$BB,49,FALSE)</f>
        <v>88288</v>
      </c>
      <c r="BB580">
        <f>VLOOKUP($G580,county_facts!$A:$BB,50,FALSE)</f>
        <v>8071</v>
      </c>
      <c r="BC580">
        <f>VLOOKUP($G580,county_facts!$A:$BB,51,FALSE)</f>
        <v>7599</v>
      </c>
      <c r="BD580">
        <f>VLOOKUP($G580,county_facts!$A:$BB,52,FALSE)</f>
        <v>13</v>
      </c>
      <c r="BE580">
        <f>VLOOKUP($G580,county_facts!$A:$BB,53,FALSE)</f>
        <v>424.1</v>
      </c>
      <c r="BF580">
        <f>VLOOKUP($G580,county_facts!$A:$BB,54,FALSE)</f>
        <v>25.3</v>
      </c>
    </row>
    <row r="581" spans="1:58" x14ac:dyDescent="0.3">
      <c r="A581" t="s">
        <v>6</v>
      </c>
      <c r="B581" t="s">
        <v>24</v>
      </c>
      <c r="C581">
        <v>72</v>
      </c>
      <c r="D581" t="s">
        <v>245</v>
      </c>
      <c r="E581">
        <v>160</v>
      </c>
      <c r="F581">
        <v>0.45</v>
      </c>
      <c r="G581">
        <v>19137</v>
      </c>
      <c r="H581">
        <f>VLOOKUP($G581,county_facts!$A:$BB,4,FALSE)</f>
        <v>10421</v>
      </c>
      <c r="I581">
        <f>VLOOKUP($G581,county_facts!$A:$BB,5,FALSE)</f>
        <v>10740</v>
      </c>
      <c r="J581">
        <f>VLOOKUP($G581,county_facts!$A:$BB,6,FALSE)</f>
        <v>-3</v>
      </c>
      <c r="K581">
        <f>VLOOKUP($G581,county_facts!$A:$BB,7,FALSE)</f>
        <v>10740</v>
      </c>
      <c r="L581">
        <f>VLOOKUP($G581,county_facts!$A:$BB,8,FALSE)</f>
        <v>5.7</v>
      </c>
      <c r="M581">
        <f>VLOOKUP($G581,county_facts!$A:$BB,9,FALSE)</f>
        <v>22.6</v>
      </c>
      <c r="N581">
        <f>VLOOKUP($G581,county_facts!$A:$BB,10,FALSE)</f>
        <v>20.8</v>
      </c>
      <c r="O581">
        <f>VLOOKUP($G581,county_facts!$A:$BB,11,FALSE)</f>
        <v>51.1</v>
      </c>
      <c r="P581">
        <f>VLOOKUP($G581,county_facts!$A:$BB,12,FALSE)</f>
        <v>97.7</v>
      </c>
      <c r="Q581">
        <f>VLOOKUP($G581,county_facts!$A:$BB,13,FALSE)</f>
        <v>0.4</v>
      </c>
      <c r="R581">
        <f>VLOOKUP($G581,county_facts!$A:$BB,14,FALSE)</f>
        <v>0.5</v>
      </c>
      <c r="S581">
        <f>VLOOKUP($G581,county_facts!$A:$BB,15,FALSE)</f>
        <v>0.4</v>
      </c>
      <c r="T581">
        <f>VLOOKUP($G581,county_facts!$A:$BB,16,FALSE)</f>
        <v>0</v>
      </c>
      <c r="U581">
        <f>VLOOKUP($G581,county_facts!$A:$BB,17,FALSE)</f>
        <v>1</v>
      </c>
      <c r="V581">
        <f>VLOOKUP($G581,county_facts!$A:$BB,18,FALSE)</f>
        <v>3.5</v>
      </c>
      <c r="W581">
        <f>VLOOKUP($G581,county_facts!$A:$BB,19,FALSE)</f>
        <v>94.5</v>
      </c>
      <c r="X581">
        <f>VLOOKUP($G581,county_facts!$A:$BB,20,FALSE)</f>
        <v>88.3</v>
      </c>
      <c r="Y581">
        <f>VLOOKUP($G581,county_facts!$A:$BB,21,FALSE)</f>
        <v>1.3</v>
      </c>
      <c r="Z581">
        <f>VLOOKUP($G581,county_facts!$A:$BB,22,FALSE)</f>
        <v>3.2</v>
      </c>
      <c r="AA581">
        <f>VLOOKUP($G581,county_facts!$A:$BB,23,FALSE)</f>
        <v>87.4</v>
      </c>
      <c r="AB581">
        <f>VLOOKUP($G581,county_facts!$A:$BB,24,FALSE)</f>
        <v>15.1</v>
      </c>
      <c r="AC581">
        <f>VLOOKUP($G581,county_facts!$A:$BB,25,FALSE)</f>
        <v>897</v>
      </c>
      <c r="AD581">
        <f>VLOOKUP($G581,county_facts!$A:$BB,26,FALSE)</f>
        <v>18.7</v>
      </c>
      <c r="AE581">
        <f>VLOOKUP($G581,county_facts!$A:$BB,27,FALSE)</f>
        <v>5200</v>
      </c>
      <c r="AF581">
        <f>VLOOKUP($G581,county_facts!$A:$BB,28,FALSE)</f>
        <v>71.8</v>
      </c>
      <c r="AG581">
        <f>VLOOKUP($G581,county_facts!$A:$BB,29,FALSE)</f>
        <v>13.1</v>
      </c>
      <c r="AH581">
        <f>VLOOKUP($G581,county_facts!$A:$BB,30,FALSE)</f>
        <v>79600</v>
      </c>
      <c r="AI581">
        <f>VLOOKUP($G581,county_facts!$A:$BB,31,FALSE)</f>
        <v>4553</v>
      </c>
      <c r="AJ581">
        <f>VLOOKUP($G581,county_facts!$A:$BB,32,FALSE)</f>
        <v>2.2799999999999998</v>
      </c>
      <c r="AK581">
        <f>VLOOKUP($G581,county_facts!$A:$BB,33,FALSE)</f>
        <v>22868</v>
      </c>
      <c r="AL581">
        <f>VLOOKUP($G581,county_facts!$A:$BB,34,FALSE)</f>
        <v>44281</v>
      </c>
      <c r="AM581">
        <f>VLOOKUP($G581,county_facts!$A:$BB,35,FALSE)</f>
        <v>16.100000000000001</v>
      </c>
      <c r="AN581">
        <f>VLOOKUP($G581,county_facts!$A:$BB,36,FALSE)</f>
        <v>308</v>
      </c>
      <c r="AO581">
        <f>VLOOKUP($G581,county_facts!$A:$BB,37,FALSE)</f>
        <v>3056</v>
      </c>
      <c r="AP581">
        <f>VLOOKUP($G581,county_facts!$A:$BB,38,FALSE)</f>
        <v>1.7</v>
      </c>
      <c r="AQ581">
        <f>VLOOKUP($G581,county_facts!$A:$BB,39,FALSE)</f>
        <v>731</v>
      </c>
      <c r="AR581">
        <f>VLOOKUP($G581,county_facts!$A:$BB,40,FALSE)</f>
        <v>952</v>
      </c>
      <c r="AS581">
        <f>VLOOKUP($G581,county_facts!$A:$BB,41,FALSE)</f>
        <v>0</v>
      </c>
      <c r="AT581">
        <f>VLOOKUP($G581,county_facts!$A:$BB,42,FALSE)</f>
        <v>0</v>
      </c>
      <c r="AU581">
        <f>VLOOKUP($G581,county_facts!$A:$BB,43,FALSE)</f>
        <v>0</v>
      </c>
      <c r="AV581">
        <f>VLOOKUP($G581,county_facts!$A:$BB,44,FALSE)</f>
        <v>0</v>
      </c>
      <c r="AW581">
        <f>VLOOKUP($G581,county_facts!$A:$BB,45,FALSE)</f>
        <v>0</v>
      </c>
      <c r="AX581">
        <f>VLOOKUP($G581,county_facts!$A:$BB,46,FALSE)</f>
        <v>14.3</v>
      </c>
      <c r="AY581">
        <f>VLOOKUP($G581,county_facts!$A:$BB,47,FALSE)</f>
        <v>180839</v>
      </c>
      <c r="AZ581">
        <f>VLOOKUP($G581,county_facts!$A:$BB,48,FALSE)</f>
        <v>150731</v>
      </c>
      <c r="BA581">
        <f>VLOOKUP($G581,county_facts!$A:$BB,49,FALSE)</f>
        <v>88288</v>
      </c>
      <c r="BB581">
        <f>VLOOKUP($G581,county_facts!$A:$BB,50,FALSE)</f>
        <v>8071</v>
      </c>
      <c r="BC581">
        <f>VLOOKUP($G581,county_facts!$A:$BB,51,FALSE)</f>
        <v>7599</v>
      </c>
      <c r="BD581">
        <f>VLOOKUP($G581,county_facts!$A:$BB,52,FALSE)</f>
        <v>13</v>
      </c>
      <c r="BE581">
        <f>VLOOKUP($G581,county_facts!$A:$BB,53,FALSE)</f>
        <v>424.1</v>
      </c>
      <c r="BF581">
        <f>VLOOKUP($G581,county_facts!$A:$BB,54,FALSE)</f>
        <v>25.3</v>
      </c>
    </row>
    <row r="582" spans="1:58" x14ac:dyDescent="0.3">
      <c r="A582" t="s">
        <v>6</v>
      </c>
      <c r="B582" t="s">
        <v>25</v>
      </c>
      <c r="C582">
        <v>60</v>
      </c>
      <c r="D582" t="s">
        <v>245</v>
      </c>
      <c r="E582">
        <v>115</v>
      </c>
      <c r="F582">
        <v>0.52173913000000005</v>
      </c>
      <c r="G582">
        <v>19135</v>
      </c>
      <c r="H582">
        <f>VLOOKUP($G582,county_facts!$A:$BB,4,FALSE)</f>
        <v>8001</v>
      </c>
      <c r="I582">
        <f>VLOOKUP($G582,county_facts!$A:$BB,5,FALSE)</f>
        <v>7970</v>
      </c>
      <c r="J582">
        <f>VLOOKUP($G582,county_facts!$A:$BB,6,FALSE)</f>
        <v>0.4</v>
      </c>
      <c r="K582">
        <f>VLOOKUP($G582,county_facts!$A:$BB,7,FALSE)</f>
        <v>7970</v>
      </c>
      <c r="L582">
        <f>VLOOKUP($G582,county_facts!$A:$BB,8,FALSE)</f>
        <v>5.5</v>
      </c>
      <c r="M582">
        <f>VLOOKUP($G582,county_facts!$A:$BB,9,FALSE)</f>
        <v>23.6</v>
      </c>
      <c r="N582">
        <f>VLOOKUP($G582,county_facts!$A:$BB,10,FALSE)</f>
        <v>19</v>
      </c>
      <c r="O582">
        <f>VLOOKUP($G582,county_facts!$A:$BB,11,FALSE)</f>
        <v>49.8</v>
      </c>
      <c r="P582">
        <f>VLOOKUP($G582,county_facts!$A:$BB,12,FALSE)</f>
        <v>97.3</v>
      </c>
      <c r="Q582">
        <f>VLOOKUP($G582,county_facts!$A:$BB,13,FALSE)</f>
        <v>0.6</v>
      </c>
      <c r="R582">
        <f>VLOOKUP($G582,county_facts!$A:$BB,14,FALSE)</f>
        <v>0.1</v>
      </c>
      <c r="S582">
        <f>VLOOKUP($G582,county_facts!$A:$BB,15,FALSE)</f>
        <v>0.8</v>
      </c>
      <c r="T582">
        <f>VLOOKUP($G582,county_facts!$A:$BB,16,FALSE)</f>
        <v>0</v>
      </c>
      <c r="U582">
        <f>VLOOKUP($G582,county_facts!$A:$BB,17,FALSE)</f>
        <v>1.2</v>
      </c>
      <c r="V582">
        <f>VLOOKUP($G582,county_facts!$A:$BB,18,FALSE)</f>
        <v>2.4</v>
      </c>
      <c r="W582">
        <f>VLOOKUP($G582,county_facts!$A:$BB,19,FALSE)</f>
        <v>95.2</v>
      </c>
      <c r="X582">
        <f>VLOOKUP($G582,county_facts!$A:$BB,20,FALSE)</f>
        <v>84.8</v>
      </c>
      <c r="Y582">
        <f>VLOOKUP($G582,county_facts!$A:$BB,21,FALSE)</f>
        <v>4.3</v>
      </c>
      <c r="Z582">
        <f>VLOOKUP($G582,county_facts!$A:$BB,22,FALSE)</f>
        <v>5.0999999999999996</v>
      </c>
      <c r="AA582">
        <f>VLOOKUP($G582,county_facts!$A:$BB,23,FALSE)</f>
        <v>86.7</v>
      </c>
      <c r="AB582">
        <f>VLOOKUP($G582,county_facts!$A:$BB,24,FALSE)</f>
        <v>19.3</v>
      </c>
      <c r="AC582">
        <f>VLOOKUP($G582,county_facts!$A:$BB,25,FALSE)</f>
        <v>645</v>
      </c>
      <c r="AD582">
        <f>VLOOKUP($G582,county_facts!$A:$BB,26,FALSE)</f>
        <v>25.1</v>
      </c>
      <c r="AE582">
        <f>VLOOKUP($G582,county_facts!$A:$BB,27,FALSE)</f>
        <v>3892</v>
      </c>
      <c r="AF582">
        <f>VLOOKUP($G582,county_facts!$A:$BB,28,FALSE)</f>
        <v>75.5</v>
      </c>
      <c r="AG582">
        <f>VLOOKUP($G582,county_facts!$A:$BB,29,FALSE)</f>
        <v>7.9</v>
      </c>
      <c r="AH582">
        <f>VLOOKUP($G582,county_facts!$A:$BB,30,FALSE)</f>
        <v>95200</v>
      </c>
      <c r="AI582">
        <f>VLOOKUP($G582,county_facts!$A:$BB,31,FALSE)</f>
        <v>3361</v>
      </c>
      <c r="AJ582">
        <f>VLOOKUP($G582,county_facts!$A:$BB,32,FALSE)</f>
        <v>2.34</v>
      </c>
      <c r="AK582">
        <f>VLOOKUP($G582,county_facts!$A:$BB,33,FALSE)</f>
        <v>24508</v>
      </c>
      <c r="AL582">
        <f>VLOOKUP($G582,county_facts!$A:$BB,34,FALSE)</f>
        <v>45997</v>
      </c>
      <c r="AM582">
        <f>VLOOKUP($G582,county_facts!$A:$BB,35,FALSE)</f>
        <v>11.8</v>
      </c>
      <c r="AN582">
        <f>VLOOKUP($G582,county_facts!$A:$BB,36,FALSE)</f>
        <v>173</v>
      </c>
      <c r="AO582">
        <f>VLOOKUP($G582,county_facts!$A:$BB,37,FALSE)</f>
        <v>1895</v>
      </c>
      <c r="AP582">
        <f>VLOOKUP($G582,county_facts!$A:$BB,38,FALSE)</f>
        <v>1.8</v>
      </c>
      <c r="AQ582">
        <f>VLOOKUP($G582,county_facts!$A:$BB,39,FALSE)</f>
        <v>553</v>
      </c>
      <c r="AR582">
        <f>VLOOKUP($G582,county_facts!$A:$BB,40,FALSE)</f>
        <v>521</v>
      </c>
      <c r="AS582">
        <f>VLOOKUP($G582,county_facts!$A:$BB,41,FALSE)</f>
        <v>0</v>
      </c>
      <c r="AT582">
        <f>VLOOKUP($G582,county_facts!$A:$BB,42,FALSE)</f>
        <v>0</v>
      </c>
      <c r="AU582">
        <f>VLOOKUP($G582,county_facts!$A:$BB,43,FALSE)</f>
        <v>0</v>
      </c>
      <c r="AV582">
        <f>VLOOKUP($G582,county_facts!$A:$BB,44,FALSE)</f>
        <v>0</v>
      </c>
      <c r="AW582">
        <f>VLOOKUP($G582,county_facts!$A:$BB,45,FALSE)</f>
        <v>0</v>
      </c>
      <c r="AX582">
        <f>VLOOKUP($G582,county_facts!$A:$BB,46,FALSE)</f>
        <v>21.1</v>
      </c>
      <c r="AY582">
        <f>VLOOKUP($G582,county_facts!$A:$BB,47,FALSE)</f>
        <v>0</v>
      </c>
      <c r="AZ582">
        <f>VLOOKUP($G582,county_facts!$A:$BB,48,FALSE)</f>
        <v>46184</v>
      </c>
      <c r="BA582">
        <f>VLOOKUP($G582,county_facts!$A:$BB,49,FALSE)</f>
        <v>62488</v>
      </c>
      <c r="BB582">
        <f>VLOOKUP($G582,county_facts!$A:$BB,50,FALSE)</f>
        <v>8256</v>
      </c>
      <c r="BC582">
        <f>VLOOKUP($G582,county_facts!$A:$BB,51,FALSE)</f>
        <v>0</v>
      </c>
      <c r="BD582">
        <f>VLOOKUP($G582,county_facts!$A:$BB,52,FALSE)</f>
        <v>82</v>
      </c>
      <c r="BE582">
        <f>VLOOKUP($G582,county_facts!$A:$BB,53,FALSE)</f>
        <v>433.72</v>
      </c>
      <c r="BF582">
        <f>VLOOKUP($G582,county_facts!$A:$BB,54,FALSE)</f>
        <v>18.399999999999999</v>
      </c>
    </row>
    <row r="583" spans="1:58" x14ac:dyDescent="0.3">
      <c r="A583" t="s">
        <v>9</v>
      </c>
      <c r="B583" t="s">
        <v>25</v>
      </c>
      <c r="C583">
        <v>55</v>
      </c>
      <c r="D583" t="s">
        <v>245</v>
      </c>
      <c r="E583">
        <v>115</v>
      </c>
      <c r="F583">
        <v>0.47826087</v>
      </c>
      <c r="G583">
        <v>19135</v>
      </c>
      <c r="H583">
        <f>VLOOKUP($G583,county_facts!$A:$BB,4,FALSE)</f>
        <v>8001</v>
      </c>
      <c r="I583">
        <f>VLOOKUP($G583,county_facts!$A:$BB,5,FALSE)</f>
        <v>7970</v>
      </c>
      <c r="J583">
        <f>VLOOKUP($G583,county_facts!$A:$BB,6,FALSE)</f>
        <v>0.4</v>
      </c>
      <c r="K583">
        <f>VLOOKUP($G583,county_facts!$A:$BB,7,FALSE)</f>
        <v>7970</v>
      </c>
      <c r="L583">
        <f>VLOOKUP($G583,county_facts!$A:$BB,8,FALSE)</f>
        <v>5.5</v>
      </c>
      <c r="M583">
        <f>VLOOKUP($G583,county_facts!$A:$BB,9,FALSE)</f>
        <v>23.6</v>
      </c>
      <c r="N583">
        <f>VLOOKUP($G583,county_facts!$A:$BB,10,FALSE)</f>
        <v>19</v>
      </c>
      <c r="O583">
        <f>VLOOKUP($G583,county_facts!$A:$BB,11,FALSE)</f>
        <v>49.8</v>
      </c>
      <c r="P583">
        <f>VLOOKUP($G583,county_facts!$A:$BB,12,FALSE)</f>
        <v>97.3</v>
      </c>
      <c r="Q583">
        <f>VLOOKUP($G583,county_facts!$A:$BB,13,FALSE)</f>
        <v>0.6</v>
      </c>
      <c r="R583">
        <f>VLOOKUP($G583,county_facts!$A:$BB,14,FALSE)</f>
        <v>0.1</v>
      </c>
      <c r="S583">
        <f>VLOOKUP($G583,county_facts!$A:$BB,15,FALSE)</f>
        <v>0.8</v>
      </c>
      <c r="T583">
        <f>VLOOKUP($G583,county_facts!$A:$BB,16,FALSE)</f>
        <v>0</v>
      </c>
      <c r="U583">
        <f>VLOOKUP($G583,county_facts!$A:$BB,17,FALSE)</f>
        <v>1.2</v>
      </c>
      <c r="V583">
        <f>VLOOKUP($G583,county_facts!$A:$BB,18,FALSE)</f>
        <v>2.4</v>
      </c>
      <c r="W583">
        <f>VLOOKUP($G583,county_facts!$A:$BB,19,FALSE)</f>
        <v>95.2</v>
      </c>
      <c r="X583">
        <f>VLOOKUP($G583,county_facts!$A:$BB,20,FALSE)</f>
        <v>84.8</v>
      </c>
      <c r="Y583">
        <f>VLOOKUP($G583,county_facts!$A:$BB,21,FALSE)</f>
        <v>4.3</v>
      </c>
      <c r="Z583">
        <f>VLOOKUP($G583,county_facts!$A:$BB,22,FALSE)</f>
        <v>5.0999999999999996</v>
      </c>
      <c r="AA583">
        <f>VLOOKUP($G583,county_facts!$A:$BB,23,FALSE)</f>
        <v>86.7</v>
      </c>
      <c r="AB583">
        <f>VLOOKUP($G583,county_facts!$A:$BB,24,FALSE)</f>
        <v>19.3</v>
      </c>
      <c r="AC583">
        <f>VLOOKUP($G583,county_facts!$A:$BB,25,FALSE)</f>
        <v>645</v>
      </c>
      <c r="AD583">
        <f>VLOOKUP($G583,county_facts!$A:$BB,26,FALSE)</f>
        <v>25.1</v>
      </c>
      <c r="AE583">
        <f>VLOOKUP($G583,county_facts!$A:$BB,27,FALSE)</f>
        <v>3892</v>
      </c>
      <c r="AF583">
        <f>VLOOKUP($G583,county_facts!$A:$BB,28,FALSE)</f>
        <v>75.5</v>
      </c>
      <c r="AG583">
        <f>VLOOKUP($G583,county_facts!$A:$BB,29,FALSE)</f>
        <v>7.9</v>
      </c>
      <c r="AH583">
        <f>VLOOKUP($G583,county_facts!$A:$BB,30,FALSE)</f>
        <v>95200</v>
      </c>
      <c r="AI583">
        <f>VLOOKUP($G583,county_facts!$A:$BB,31,FALSE)</f>
        <v>3361</v>
      </c>
      <c r="AJ583">
        <f>VLOOKUP($G583,county_facts!$A:$BB,32,FALSE)</f>
        <v>2.34</v>
      </c>
      <c r="AK583">
        <f>VLOOKUP($G583,county_facts!$A:$BB,33,FALSE)</f>
        <v>24508</v>
      </c>
      <c r="AL583">
        <f>VLOOKUP($G583,county_facts!$A:$BB,34,FALSE)</f>
        <v>45997</v>
      </c>
      <c r="AM583">
        <f>VLOOKUP($G583,county_facts!$A:$BB,35,FALSE)</f>
        <v>11.8</v>
      </c>
      <c r="AN583">
        <f>VLOOKUP($G583,county_facts!$A:$BB,36,FALSE)</f>
        <v>173</v>
      </c>
      <c r="AO583">
        <f>VLOOKUP($G583,county_facts!$A:$BB,37,FALSE)</f>
        <v>1895</v>
      </c>
      <c r="AP583">
        <f>VLOOKUP($G583,county_facts!$A:$BB,38,FALSE)</f>
        <v>1.8</v>
      </c>
      <c r="AQ583">
        <f>VLOOKUP($G583,county_facts!$A:$BB,39,FALSE)</f>
        <v>553</v>
      </c>
      <c r="AR583">
        <f>VLOOKUP($G583,county_facts!$A:$BB,40,FALSE)</f>
        <v>521</v>
      </c>
      <c r="AS583">
        <f>VLOOKUP($G583,county_facts!$A:$BB,41,FALSE)</f>
        <v>0</v>
      </c>
      <c r="AT583">
        <f>VLOOKUP($G583,county_facts!$A:$BB,42,FALSE)</f>
        <v>0</v>
      </c>
      <c r="AU583">
        <f>VLOOKUP($G583,county_facts!$A:$BB,43,FALSE)</f>
        <v>0</v>
      </c>
      <c r="AV583">
        <f>VLOOKUP($G583,county_facts!$A:$BB,44,FALSE)</f>
        <v>0</v>
      </c>
      <c r="AW583">
        <f>VLOOKUP($G583,county_facts!$A:$BB,45,FALSE)</f>
        <v>0</v>
      </c>
      <c r="AX583">
        <f>VLOOKUP($G583,county_facts!$A:$BB,46,FALSE)</f>
        <v>21.1</v>
      </c>
      <c r="AY583">
        <f>VLOOKUP($G583,county_facts!$A:$BB,47,FALSE)</f>
        <v>0</v>
      </c>
      <c r="AZ583">
        <f>VLOOKUP($G583,county_facts!$A:$BB,48,FALSE)</f>
        <v>46184</v>
      </c>
      <c r="BA583">
        <f>VLOOKUP($G583,county_facts!$A:$BB,49,FALSE)</f>
        <v>62488</v>
      </c>
      <c r="BB583">
        <f>VLOOKUP($G583,county_facts!$A:$BB,50,FALSE)</f>
        <v>8256</v>
      </c>
      <c r="BC583">
        <f>VLOOKUP($G583,county_facts!$A:$BB,51,FALSE)</f>
        <v>0</v>
      </c>
      <c r="BD583">
        <f>VLOOKUP($G583,county_facts!$A:$BB,52,FALSE)</f>
        <v>82</v>
      </c>
      <c r="BE583">
        <f>VLOOKUP($G583,county_facts!$A:$BB,53,FALSE)</f>
        <v>433.72</v>
      </c>
      <c r="BF583">
        <f>VLOOKUP($G583,county_facts!$A:$BB,54,FALSE)</f>
        <v>18.399999999999999</v>
      </c>
    </row>
    <row r="584" spans="1:58" x14ac:dyDescent="0.3">
      <c r="A584" t="s">
        <v>6</v>
      </c>
      <c r="B584" t="s">
        <v>267</v>
      </c>
      <c r="C584">
        <v>75</v>
      </c>
      <c r="D584" t="s">
        <v>245</v>
      </c>
      <c r="E584">
        <v>140</v>
      </c>
      <c r="F584">
        <v>0.53571428600000004</v>
      </c>
      <c r="G584">
        <v>19133</v>
      </c>
      <c r="H584">
        <f>VLOOKUP($G584,county_facts!$A:$BB,4,FALSE)</f>
        <v>8996</v>
      </c>
      <c r="I584">
        <f>VLOOKUP($G584,county_facts!$A:$BB,5,FALSE)</f>
        <v>9243</v>
      </c>
      <c r="J584">
        <f>VLOOKUP($G584,county_facts!$A:$BB,6,FALSE)</f>
        <v>-2.7</v>
      </c>
      <c r="K584">
        <f>VLOOKUP($G584,county_facts!$A:$BB,7,FALSE)</f>
        <v>9243</v>
      </c>
      <c r="L584">
        <f>VLOOKUP($G584,county_facts!$A:$BB,8,FALSE)</f>
        <v>5.0999999999999996</v>
      </c>
      <c r="M584">
        <f>VLOOKUP($G584,county_facts!$A:$BB,9,FALSE)</f>
        <v>21.4</v>
      </c>
      <c r="N584">
        <f>VLOOKUP($G584,county_facts!$A:$BB,10,FALSE)</f>
        <v>24.6</v>
      </c>
      <c r="O584">
        <f>VLOOKUP($G584,county_facts!$A:$BB,11,FALSE)</f>
        <v>50.6</v>
      </c>
      <c r="P584">
        <f>VLOOKUP($G584,county_facts!$A:$BB,12,FALSE)</f>
        <v>97</v>
      </c>
      <c r="Q584">
        <f>VLOOKUP($G584,county_facts!$A:$BB,13,FALSE)</f>
        <v>0.5</v>
      </c>
      <c r="R584">
        <f>VLOOKUP($G584,county_facts!$A:$BB,14,FALSE)</f>
        <v>1.1000000000000001</v>
      </c>
      <c r="S584">
        <f>VLOOKUP($G584,county_facts!$A:$BB,15,FALSE)</f>
        <v>0.3</v>
      </c>
      <c r="T584">
        <f>VLOOKUP($G584,county_facts!$A:$BB,16,FALSE)</f>
        <v>0.1</v>
      </c>
      <c r="U584">
        <f>VLOOKUP($G584,county_facts!$A:$BB,17,FALSE)</f>
        <v>1</v>
      </c>
      <c r="V584">
        <f>VLOOKUP($G584,county_facts!$A:$BB,18,FALSE)</f>
        <v>2</v>
      </c>
      <c r="W584">
        <f>VLOOKUP($G584,county_facts!$A:$BB,19,FALSE)</f>
        <v>95.2</v>
      </c>
      <c r="X584">
        <f>VLOOKUP($G584,county_facts!$A:$BB,20,FALSE)</f>
        <v>88.4</v>
      </c>
      <c r="Y584">
        <f>VLOOKUP($G584,county_facts!$A:$BB,21,FALSE)</f>
        <v>0.9</v>
      </c>
      <c r="Z584">
        <f>VLOOKUP($G584,county_facts!$A:$BB,22,FALSE)</f>
        <v>2.6</v>
      </c>
      <c r="AA584">
        <f>VLOOKUP($G584,county_facts!$A:$BB,23,FALSE)</f>
        <v>89.7</v>
      </c>
      <c r="AB584">
        <f>VLOOKUP($G584,county_facts!$A:$BB,24,FALSE)</f>
        <v>14.3</v>
      </c>
      <c r="AC584">
        <f>VLOOKUP($G584,county_facts!$A:$BB,25,FALSE)</f>
        <v>965</v>
      </c>
      <c r="AD584">
        <f>VLOOKUP($G584,county_facts!$A:$BB,26,FALSE)</f>
        <v>21.3</v>
      </c>
      <c r="AE584">
        <f>VLOOKUP($G584,county_facts!$A:$BB,27,FALSE)</f>
        <v>4715</v>
      </c>
      <c r="AF584">
        <f>VLOOKUP($G584,county_facts!$A:$BB,28,FALSE)</f>
        <v>70.7</v>
      </c>
      <c r="AG584">
        <f>VLOOKUP($G584,county_facts!$A:$BB,29,FALSE)</f>
        <v>11.3</v>
      </c>
      <c r="AH584">
        <f>VLOOKUP($G584,county_facts!$A:$BB,30,FALSE)</f>
        <v>77800</v>
      </c>
      <c r="AI584">
        <f>VLOOKUP($G584,county_facts!$A:$BB,31,FALSE)</f>
        <v>3981</v>
      </c>
      <c r="AJ584">
        <f>VLOOKUP($G584,county_facts!$A:$BB,32,FALSE)</f>
        <v>2.2599999999999998</v>
      </c>
      <c r="AK584">
        <f>VLOOKUP($G584,county_facts!$A:$BB,33,FALSE)</f>
        <v>24557</v>
      </c>
      <c r="AL584">
        <f>VLOOKUP($G584,county_facts!$A:$BB,34,FALSE)</f>
        <v>42025</v>
      </c>
      <c r="AM584">
        <f>VLOOKUP($G584,county_facts!$A:$BB,35,FALSE)</f>
        <v>9</v>
      </c>
      <c r="AN584">
        <f>VLOOKUP($G584,county_facts!$A:$BB,36,FALSE)</f>
        <v>233</v>
      </c>
      <c r="AO584">
        <f>VLOOKUP($G584,county_facts!$A:$BB,37,FALSE)</f>
        <v>2086</v>
      </c>
      <c r="AP584">
        <f>VLOOKUP($G584,county_facts!$A:$BB,38,FALSE)</f>
        <v>5.2</v>
      </c>
      <c r="AQ584">
        <f>VLOOKUP($G584,county_facts!$A:$BB,39,FALSE)</f>
        <v>646</v>
      </c>
      <c r="AR584">
        <f>VLOOKUP($G584,county_facts!$A:$BB,40,FALSE)</f>
        <v>829</v>
      </c>
      <c r="AS584">
        <f>VLOOKUP($G584,county_facts!$A:$BB,41,FALSE)</f>
        <v>0</v>
      </c>
      <c r="AT584">
        <f>VLOOKUP($G584,county_facts!$A:$BB,42,FALSE)</f>
        <v>0</v>
      </c>
      <c r="AU584">
        <f>VLOOKUP($G584,county_facts!$A:$BB,43,FALSE)</f>
        <v>0</v>
      </c>
      <c r="AV584">
        <f>VLOOKUP($G584,county_facts!$A:$BB,44,FALSE)</f>
        <v>0</v>
      </c>
      <c r="AW584">
        <f>VLOOKUP($G584,county_facts!$A:$BB,45,FALSE)</f>
        <v>0</v>
      </c>
      <c r="AX584">
        <f>VLOOKUP($G584,county_facts!$A:$BB,46,FALSE)</f>
        <v>16.399999999999999</v>
      </c>
      <c r="AY584">
        <f>VLOOKUP($G584,county_facts!$A:$BB,47,FALSE)</f>
        <v>0</v>
      </c>
      <c r="AZ584">
        <f>VLOOKUP($G584,county_facts!$A:$BB,48,FALSE)</f>
        <v>77612</v>
      </c>
      <c r="BA584">
        <f>VLOOKUP($G584,county_facts!$A:$BB,49,FALSE)</f>
        <v>99152</v>
      </c>
      <c r="BB584">
        <f>VLOOKUP($G584,county_facts!$A:$BB,50,FALSE)</f>
        <v>10868</v>
      </c>
      <c r="BC584">
        <f>VLOOKUP($G584,county_facts!$A:$BB,51,FALSE)</f>
        <v>7234</v>
      </c>
      <c r="BD584">
        <f>VLOOKUP($G584,county_facts!$A:$BB,52,FALSE)</f>
        <v>7</v>
      </c>
      <c r="BE584">
        <f>VLOOKUP($G584,county_facts!$A:$BB,53,FALSE)</f>
        <v>694.07</v>
      </c>
      <c r="BF584">
        <f>VLOOKUP($G584,county_facts!$A:$BB,54,FALSE)</f>
        <v>13.3</v>
      </c>
    </row>
    <row r="585" spans="1:58" x14ac:dyDescent="0.3">
      <c r="A585" t="s">
        <v>9</v>
      </c>
      <c r="B585" t="s">
        <v>267</v>
      </c>
      <c r="C585">
        <v>65</v>
      </c>
      <c r="D585" t="s">
        <v>245</v>
      </c>
      <c r="E585">
        <v>140</v>
      </c>
      <c r="F585">
        <v>0.46428571400000002</v>
      </c>
      <c r="G585">
        <v>19133</v>
      </c>
      <c r="H585">
        <f>VLOOKUP($G585,county_facts!$A:$BB,4,FALSE)</f>
        <v>8996</v>
      </c>
      <c r="I585">
        <f>VLOOKUP($G585,county_facts!$A:$BB,5,FALSE)</f>
        <v>9243</v>
      </c>
      <c r="J585">
        <f>VLOOKUP($G585,county_facts!$A:$BB,6,FALSE)</f>
        <v>-2.7</v>
      </c>
      <c r="K585">
        <f>VLOOKUP($G585,county_facts!$A:$BB,7,FALSE)</f>
        <v>9243</v>
      </c>
      <c r="L585">
        <f>VLOOKUP($G585,county_facts!$A:$BB,8,FALSE)</f>
        <v>5.0999999999999996</v>
      </c>
      <c r="M585">
        <f>VLOOKUP($G585,county_facts!$A:$BB,9,FALSE)</f>
        <v>21.4</v>
      </c>
      <c r="N585">
        <f>VLOOKUP($G585,county_facts!$A:$BB,10,FALSE)</f>
        <v>24.6</v>
      </c>
      <c r="O585">
        <f>VLOOKUP($G585,county_facts!$A:$BB,11,FALSE)</f>
        <v>50.6</v>
      </c>
      <c r="P585">
        <f>VLOOKUP($G585,county_facts!$A:$BB,12,FALSE)</f>
        <v>97</v>
      </c>
      <c r="Q585">
        <f>VLOOKUP($G585,county_facts!$A:$BB,13,FALSE)</f>
        <v>0.5</v>
      </c>
      <c r="R585">
        <f>VLOOKUP($G585,county_facts!$A:$BB,14,FALSE)</f>
        <v>1.1000000000000001</v>
      </c>
      <c r="S585">
        <f>VLOOKUP($G585,county_facts!$A:$BB,15,FALSE)</f>
        <v>0.3</v>
      </c>
      <c r="T585">
        <f>VLOOKUP($G585,county_facts!$A:$BB,16,FALSE)</f>
        <v>0.1</v>
      </c>
      <c r="U585">
        <f>VLOOKUP($G585,county_facts!$A:$BB,17,FALSE)</f>
        <v>1</v>
      </c>
      <c r="V585">
        <f>VLOOKUP($G585,county_facts!$A:$BB,18,FALSE)</f>
        <v>2</v>
      </c>
      <c r="W585">
        <f>VLOOKUP($G585,county_facts!$A:$BB,19,FALSE)</f>
        <v>95.2</v>
      </c>
      <c r="X585">
        <f>VLOOKUP($G585,county_facts!$A:$BB,20,FALSE)</f>
        <v>88.4</v>
      </c>
      <c r="Y585">
        <f>VLOOKUP($G585,county_facts!$A:$BB,21,FALSE)</f>
        <v>0.9</v>
      </c>
      <c r="Z585">
        <f>VLOOKUP($G585,county_facts!$A:$BB,22,FALSE)</f>
        <v>2.6</v>
      </c>
      <c r="AA585">
        <f>VLOOKUP($G585,county_facts!$A:$BB,23,FALSE)</f>
        <v>89.7</v>
      </c>
      <c r="AB585">
        <f>VLOOKUP($G585,county_facts!$A:$BB,24,FALSE)</f>
        <v>14.3</v>
      </c>
      <c r="AC585">
        <f>VLOOKUP($G585,county_facts!$A:$BB,25,FALSE)</f>
        <v>965</v>
      </c>
      <c r="AD585">
        <f>VLOOKUP($G585,county_facts!$A:$BB,26,FALSE)</f>
        <v>21.3</v>
      </c>
      <c r="AE585">
        <f>VLOOKUP($G585,county_facts!$A:$BB,27,FALSE)</f>
        <v>4715</v>
      </c>
      <c r="AF585">
        <f>VLOOKUP($G585,county_facts!$A:$BB,28,FALSE)</f>
        <v>70.7</v>
      </c>
      <c r="AG585">
        <f>VLOOKUP($G585,county_facts!$A:$BB,29,FALSE)</f>
        <v>11.3</v>
      </c>
      <c r="AH585">
        <f>VLOOKUP($G585,county_facts!$A:$BB,30,FALSE)</f>
        <v>77800</v>
      </c>
      <c r="AI585">
        <f>VLOOKUP($G585,county_facts!$A:$BB,31,FALSE)</f>
        <v>3981</v>
      </c>
      <c r="AJ585">
        <f>VLOOKUP($G585,county_facts!$A:$BB,32,FALSE)</f>
        <v>2.2599999999999998</v>
      </c>
      <c r="AK585">
        <f>VLOOKUP($G585,county_facts!$A:$BB,33,FALSE)</f>
        <v>24557</v>
      </c>
      <c r="AL585">
        <f>VLOOKUP($G585,county_facts!$A:$BB,34,FALSE)</f>
        <v>42025</v>
      </c>
      <c r="AM585">
        <f>VLOOKUP($G585,county_facts!$A:$BB,35,FALSE)</f>
        <v>9</v>
      </c>
      <c r="AN585">
        <f>VLOOKUP($G585,county_facts!$A:$BB,36,FALSE)</f>
        <v>233</v>
      </c>
      <c r="AO585">
        <f>VLOOKUP($G585,county_facts!$A:$BB,37,FALSE)</f>
        <v>2086</v>
      </c>
      <c r="AP585">
        <f>VLOOKUP($G585,county_facts!$A:$BB,38,FALSE)</f>
        <v>5.2</v>
      </c>
      <c r="AQ585">
        <f>VLOOKUP($G585,county_facts!$A:$BB,39,FALSE)</f>
        <v>646</v>
      </c>
      <c r="AR585">
        <f>VLOOKUP($G585,county_facts!$A:$BB,40,FALSE)</f>
        <v>829</v>
      </c>
      <c r="AS585">
        <f>VLOOKUP($G585,county_facts!$A:$BB,41,FALSE)</f>
        <v>0</v>
      </c>
      <c r="AT585">
        <f>VLOOKUP($G585,county_facts!$A:$BB,42,FALSE)</f>
        <v>0</v>
      </c>
      <c r="AU585">
        <f>VLOOKUP($G585,county_facts!$A:$BB,43,FALSE)</f>
        <v>0</v>
      </c>
      <c r="AV585">
        <f>VLOOKUP($G585,county_facts!$A:$BB,44,FALSE)</f>
        <v>0</v>
      </c>
      <c r="AW585">
        <f>VLOOKUP($G585,county_facts!$A:$BB,45,FALSE)</f>
        <v>0</v>
      </c>
      <c r="AX585">
        <f>VLOOKUP($G585,county_facts!$A:$BB,46,FALSE)</f>
        <v>16.399999999999999</v>
      </c>
      <c r="AY585">
        <f>VLOOKUP($G585,county_facts!$A:$BB,47,FALSE)</f>
        <v>0</v>
      </c>
      <c r="AZ585">
        <f>VLOOKUP($G585,county_facts!$A:$BB,48,FALSE)</f>
        <v>77612</v>
      </c>
      <c r="BA585">
        <f>VLOOKUP($G585,county_facts!$A:$BB,49,FALSE)</f>
        <v>99152</v>
      </c>
      <c r="BB585">
        <f>VLOOKUP($G585,county_facts!$A:$BB,50,FALSE)</f>
        <v>10868</v>
      </c>
      <c r="BC585">
        <f>VLOOKUP($G585,county_facts!$A:$BB,51,FALSE)</f>
        <v>7234</v>
      </c>
      <c r="BD585">
        <f>VLOOKUP($G585,county_facts!$A:$BB,52,FALSE)</f>
        <v>7</v>
      </c>
      <c r="BE585">
        <f>VLOOKUP($G585,county_facts!$A:$BB,53,FALSE)</f>
        <v>694.07</v>
      </c>
      <c r="BF585">
        <f>VLOOKUP($G585,county_facts!$A:$BB,54,FALSE)</f>
        <v>13.3</v>
      </c>
    </row>
    <row r="586" spans="1:58" x14ac:dyDescent="0.3">
      <c r="A586" t="s">
        <v>6</v>
      </c>
      <c r="B586" t="s">
        <v>268</v>
      </c>
      <c r="C586">
        <v>105</v>
      </c>
      <c r="D586" t="s">
        <v>245</v>
      </c>
      <c r="E586">
        <v>165</v>
      </c>
      <c r="F586">
        <v>0.63636363600000001</v>
      </c>
      <c r="G586">
        <v>19131</v>
      </c>
      <c r="H586">
        <f>VLOOKUP($G586,county_facts!$A:$BB,4,FALSE)</f>
        <v>10779</v>
      </c>
      <c r="I586">
        <f>VLOOKUP($G586,county_facts!$A:$BB,5,FALSE)</f>
        <v>10772</v>
      </c>
      <c r="J586">
        <f>VLOOKUP($G586,county_facts!$A:$BB,6,FALSE)</f>
        <v>0.1</v>
      </c>
      <c r="K586">
        <f>VLOOKUP($G586,county_facts!$A:$BB,7,FALSE)</f>
        <v>10776</v>
      </c>
      <c r="L586">
        <f>VLOOKUP($G586,county_facts!$A:$BB,8,FALSE)</f>
        <v>5.6</v>
      </c>
      <c r="M586">
        <f>VLOOKUP($G586,county_facts!$A:$BB,9,FALSE)</f>
        <v>23.9</v>
      </c>
      <c r="N586">
        <f>VLOOKUP($G586,county_facts!$A:$BB,10,FALSE)</f>
        <v>21.5</v>
      </c>
      <c r="O586">
        <f>VLOOKUP($G586,county_facts!$A:$BB,11,FALSE)</f>
        <v>50.5</v>
      </c>
      <c r="P586">
        <f>VLOOKUP($G586,county_facts!$A:$BB,12,FALSE)</f>
        <v>98.3</v>
      </c>
      <c r="Q586">
        <f>VLOOKUP($G586,county_facts!$A:$BB,13,FALSE)</f>
        <v>0.6</v>
      </c>
      <c r="R586">
        <f>VLOOKUP($G586,county_facts!$A:$BB,14,FALSE)</f>
        <v>0.1</v>
      </c>
      <c r="S586">
        <f>VLOOKUP($G586,county_facts!$A:$BB,15,FALSE)</f>
        <v>0.3</v>
      </c>
      <c r="T586">
        <f>VLOOKUP($G586,county_facts!$A:$BB,16,FALSE)</f>
        <v>0</v>
      </c>
      <c r="U586">
        <f>VLOOKUP($G586,county_facts!$A:$BB,17,FALSE)</f>
        <v>0.7</v>
      </c>
      <c r="V586">
        <f>VLOOKUP($G586,county_facts!$A:$BB,18,FALSE)</f>
        <v>1.2</v>
      </c>
      <c r="W586">
        <f>VLOOKUP($G586,county_facts!$A:$BB,19,FALSE)</f>
        <v>97.2</v>
      </c>
      <c r="X586">
        <f>VLOOKUP($G586,county_facts!$A:$BB,20,FALSE)</f>
        <v>91.9</v>
      </c>
      <c r="Y586">
        <f>VLOOKUP($G586,county_facts!$A:$BB,21,FALSE)</f>
        <v>1.4</v>
      </c>
      <c r="Z586">
        <f>VLOOKUP($G586,county_facts!$A:$BB,22,FALSE)</f>
        <v>5.5</v>
      </c>
      <c r="AA586">
        <f>VLOOKUP($G586,county_facts!$A:$BB,23,FALSE)</f>
        <v>91</v>
      </c>
      <c r="AB586">
        <f>VLOOKUP($G586,county_facts!$A:$BB,24,FALSE)</f>
        <v>15.7</v>
      </c>
      <c r="AC586">
        <f>VLOOKUP($G586,county_facts!$A:$BB,25,FALSE)</f>
        <v>895</v>
      </c>
      <c r="AD586">
        <f>VLOOKUP($G586,county_facts!$A:$BB,26,FALSE)</f>
        <v>16.600000000000001</v>
      </c>
      <c r="AE586">
        <f>VLOOKUP($G586,county_facts!$A:$BB,27,FALSE)</f>
        <v>4916</v>
      </c>
      <c r="AF586">
        <f>VLOOKUP($G586,county_facts!$A:$BB,28,FALSE)</f>
        <v>81.400000000000006</v>
      </c>
      <c r="AG586">
        <f>VLOOKUP($G586,county_facts!$A:$BB,29,FALSE)</f>
        <v>6.5</v>
      </c>
      <c r="AH586">
        <f>VLOOKUP($G586,county_facts!$A:$BB,30,FALSE)</f>
        <v>108100</v>
      </c>
      <c r="AI586">
        <f>VLOOKUP($G586,county_facts!$A:$BB,31,FALSE)</f>
        <v>4389</v>
      </c>
      <c r="AJ586">
        <f>VLOOKUP($G586,county_facts!$A:$BB,32,FALSE)</f>
        <v>2.39</v>
      </c>
      <c r="AK586">
        <f>VLOOKUP($G586,county_facts!$A:$BB,33,FALSE)</f>
        <v>24518</v>
      </c>
      <c r="AL586">
        <f>VLOOKUP($G586,county_facts!$A:$BB,34,FALSE)</f>
        <v>51078</v>
      </c>
      <c r="AM586">
        <f>VLOOKUP($G586,county_facts!$A:$BB,35,FALSE)</f>
        <v>7.1</v>
      </c>
      <c r="AN586">
        <f>VLOOKUP($G586,county_facts!$A:$BB,36,FALSE)</f>
        <v>326</v>
      </c>
      <c r="AO586">
        <f>VLOOKUP($G586,county_facts!$A:$BB,37,FALSE)</f>
        <v>3097</v>
      </c>
      <c r="AP586">
        <f>VLOOKUP($G586,county_facts!$A:$BB,38,FALSE)</f>
        <v>-3.1</v>
      </c>
      <c r="AQ586">
        <f>VLOOKUP($G586,county_facts!$A:$BB,39,FALSE)</f>
        <v>864</v>
      </c>
      <c r="AR586">
        <f>VLOOKUP($G586,county_facts!$A:$BB,40,FALSE)</f>
        <v>1225</v>
      </c>
      <c r="AS586">
        <f>VLOOKUP($G586,county_facts!$A:$BB,41,FALSE)</f>
        <v>0</v>
      </c>
      <c r="AT586">
        <f>VLOOKUP($G586,county_facts!$A:$BB,42,FALSE)</f>
        <v>0</v>
      </c>
      <c r="AU586">
        <f>VLOOKUP($G586,county_facts!$A:$BB,43,FALSE)</f>
        <v>0</v>
      </c>
      <c r="AV586">
        <f>VLOOKUP($G586,county_facts!$A:$BB,44,FALSE)</f>
        <v>0</v>
      </c>
      <c r="AW586">
        <f>VLOOKUP($G586,county_facts!$A:$BB,45,FALSE)</f>
        <v>0</v>
      </c>
      <c r="AX586">
        <f>VLOOKUP($G586,county_facts!$A:$BB,46,FALSE)</f>
        <v>0</v>
      </c>
      <c r="AY586">
        <f>VLOOKUP($G586,county_facts!$A:$BB,47,FALSE)</f>
        <v>252014</v>
      </c>
      <c r="AZ586">
        <f>VLOOKUP($G586,county_facts!$A:$BB,48,FALSE)</f>
        <v>228655</v>
      </c>
      <c r="BA586">
        <f>VLOOKUP($G586,county_facts!$A:$BB,49,FALSE)</f>
        <v>93053</v>
      </c>
      <c r="BB586">
        <f>VLOOKUP($G586,county_facts!$A:$BB,50,FALSE)</f>
        <v>8627</v>
      </c>
      <c r="BC586">
        <f>VLOOKUP($G586,county_facts!$A:$BB,51,FALSE)</f>
        <v>5070</v>
      </c>
      <c r="BD586">
        <f>VLOOKUP($G586,county_facts!$A:$BB,52,FALSE)</f>
        <v>25</v>
      </c>
      <c r="BE586">
        <f>VLOOKUP($G586,county_facts!$A:$BB,53,FALSE)</f>
        <v>469.13</v>
      </c>
      <c r="BF586">
        <f>VLOOKUP($G586,county_facts!$A:$BB,54,FALSE)</f>
        <v>23</v>
      </c>
    </row>
    <row r="587" spans="1:58" x14ac:dyDescent="0.3">
      <c r="A587" t="s">
        <v>9</v>
      </c>
      <c r="B587" t="s">
        <v>268</v>
      </c>
      <c r="C587">
        <v>60</v>
      </c>
      <c r="D587" t="s">
        <v>245</v>
      </c>
      <c r="E587">
        <v>165</v>
      </c>
      <c r="F587">
        <v>0.36363636399999999</v>
      </c>
      <c r="G587">
        <v>19131</v>
      </c>
      <c r="H587">
        <f>VLOOKUP($G587,county_facts!$A:$BB,4,FALSE)</f>
        <v>10779</v>
      </c>
      <c r="I587">
        <f>VLOOKUP($G587,county_facts!$A:$BB,5,FALSE)</f>
        <v>10772</v>
      </c>
      <c r="J587">
        <f>VLOOKUP($G587,county_facts!$A:$BB,6,FALSE)</f>
        <v>0.1</v>
      </c>
      <c r="K587">
        <f>VLOOKUP($G587,county_facts!$A:$BB,7,FALSE)</f>
        <v>10776</v>
      </c>
      <c r="L587">
        <f>VLOOKUP($G587,county_facts!$A:$BB,8,FALSE)</f>
        <v>5.6</v>
      </c>
      <c r="M587">
        <f>VLOOKUP($G587,county_facts!$A:$BB,9,FALSE)</f>
        <v>23.9</v>
      </c>
      <c r="N587">
        <f>VLOOKUP($G587,county_facts!$A:$BB,10,FALSE)</f>
        <v>21.5</v>
      </c>
      <c r="O587">
        <f>VLOOKUP($G587,county_facts!$A:$BB,11,FALSE)</f>
        <v>50.5</v>
      </c>
      <c r="P587">
        <f>VLOOKUP($G587,county_facts!$A:$BB,12,FALSE)</f>
        <v>98.3</v>
      </c>
      <c r="Q587">
        <f>VLOOKUP($G587,county_facts!$A:$BB,13,FALSE)</f>
        <v>0.6</v>
      </c>
      <c r="R587">
        <f>VLOOKUP($G587,county_facts!$A:$BB,14,FALSE)</f>
        <v>0.1</v>
      </c>
      <c r="S587">
        <f>VLOOKUP($G587,county_facts!$A:$BB,15,FALSE)</f>
        <v>0.3</v>
      </c>
      <c r="T587">
        <f>VLOOKUP($G587,county_facts!$A:$BB,16,FALSE)</f>
        <v>0</v>
      </c>
      <c r="U587">
        <f>VLOOKUP($G587,county_facts!$A:$BB,17,FALSE)</f>
        <v>0.7</v>
      </c>
      <c r="V587">
        <f>VLOOKUP($G587,county_facts!$A:$BB,18,FALSE)</f>
        <v>1.2</v>
      </c>
      <c r="W587">
        <f>VLOOKUP($G587,county_facts!$A:$BB,19,FALSE)</f>
        <v>97.2</v>
      </c>
      <c r="X587">
        <f>VLOOKUP($G587,county_facts!$A:$BB,20,FALSE)</f>
        <v>91.9</v>
      </c>
      <c r="Y587">
        <f>VLOOKUP($G587,county_facts!$A:$BB,21,FALSE)</f>
        <v>1.4</v>
      </c>
      <c r="Z587">
        <f>VLOOKUP($G587,county_facts!$A:$BB,22,FALSE)</f>
        <v>5.5</v>
      </c>
      <c r="AA587">
        <f>VLOOKUP($G587,county_facts!$A:$BB,23,FALSE)</f>
        <v>91</v>
      </c>
      <c r="AB587">
        <f>VLOOKUP($G587,county_facts!$A:$BB,24,FALSE)</f>
        <v>15.7</v>
      </c>
      <c r="AC587">
        <f>VLOOKUP($G587,county_facts!$A:$BB,25,FALSE)</f>
        <v>895</v>
      </c>
      <c r="AD587">
        <f>VLOOKUP($G587,county_facts!$A:$BB,26,FALSE)</f>
        <v>16.600000000000001</v>
      </c>
      <c r="AE587">
        <f>VLOOKUP($G587,county_facts!$A:$BB,27,FALSE)</f>
        <v>4916</v>
      </c>
      <c r="AF587">
        <f>VLOOKUP($G587,county_facts!$A:$BB,28,FALSE)</f>
        <v>81.400000000000006</v>
      </c>
      <c r="AG587">
        <f>VLOOKUP($G587,county_facts!$A:$BB,29,FALSE)</f>
        <v>6.5</v>
      </c>
      <c r="AH587">
        <f>VLOOKUP($G587,county_facts!$A:$BB,30,FALSE)</f>
        <v>108100</v>
      </c>
      <c r="AI587">
        <f>VLOOKUP($G587,county_facts!$A:$BB,31,FALSE)</f>
        <v>4389</v>
      </c>
      <c r="AJ587">
        <f>VLOOKUP($G587,county_facts!$A:$BB,32,FALSE)</f>
        <v>2.39</v>
      </c>
      <c r="AK587">
        <f>VLOOKUP($G587,county_facts!$A:$BB,33,FALSE)</f>
        <v>24518</v>
      </c>
      <c r="AL587">
        <f>VLOOKUP($G587,county_facts!$A:$BB,34,FALSE)</f>
        <v>51078</v>
      </c>
      <c r="AM587">
        <f>VLOOKUP($G587,county_facts!$A:$BB,35,FALSE)</f>
        <v>7.1</v>
      </c>
      <c r="AN587">
        <f>VLOOKUP($G587,county_facts!$A:$BB,36,FALSE)</f>
        <v>326</v>
      </c>
      <c r="AO587">
        <f>VLOOKUP($G587,county_facts!$A:$BB,37,FALSE)</f>
        <v>3097</v>
      </c>
      <c r="AP587">
        <f>VLOOKUP($G587,county_facts!$A:$BB,38,FALSE)</f>
        <v>-3.1</v>
      </c>
      <c r="AQ587">
        <f>VLOOKUP($G587,county_facts!$A:$BB,39,FALSE)</f>
        <v>864</v>
      </c>
      <c r="AR587">
        <f>VLOOKUP($G587,county_facts!$A:$BB,40,FALSE)</f>
        <v>1225</v>
      </c>
      <c r="AS587">
        <f>VLOOKUP($G587,county_facts!$A:$BB,41,FALSE)</f>
        <v>0</v>
      </c>
      <c r="AT587">
        <f>VLOOKUP($G587,county_facts!$A:$BB,42,FALSE)</f>
        <v>0</v>
      </c>
      <c r="AU587">
        <f>VLOOKUP($G587,county_facts!$A:$BB,43,FALSE)</f>
        <v>0</v>
      </c>
      <c r="AV587">
        <f>VLOOKUP($G587,county_facts!$A:$BB,44,FALSE)</f>
        <v>0</v>
      </c>
      <c r="AW587">
        <f>VLOOKUP($G587,county_facts!$A:$BB,45,FALSE)</f>
        <v>0</v>
      </c>
      <c r="AX587">
        <f>VLOOKUP($G587,county_facts!$A:$BB,46,FALSE)</f>
        <v>0</v>
      </c>
      <c r="AY587">
        <f>VLOOKUP($G587,county_facts!$A:$BB,47,FALSE)</f>
        <v>252014</v>
      </c>
      <c r="AZ587">
        <f>VLOOKUP($G587,county_facts!$A:$BB,48,FALSE)</f>
        <v>228655</v>
      </c>
      <c r="BA587">
        <f>VLOOKUP($G587,county_facts!$A:$BB,49,FALSE)</f>
        <v>93053</v>
      </c>
      <c r="BB587">
        <f>VLOOKUP($G587,county_facts!$A:$BB,50,FALSE)</f>
        <v>8627</v>
      </c>
      <c r="BC587">
        <f>VLOOKUP($G587,county_facts!$A:$BB,51,FALSE)</f>
        <v>5070</v>
      </c>
      <c r="BD587">
        <f>VLOOKUP($G587,county_facts!$A:$BB,52,FALSE)</f>
        <v>25</v>
      </c>
      <c r="BE587">
        <f>VLOOKUP($G587,county_facts!$A:$BB,53,FALSE)</f>
        <v>469.13</v>
      </c>
      <c r="BF587">
        <f>VLOOKUP($G587,county_facts!$A:$BB,54,FALSE)</f>
        <v>23</v>
      </c>
    </row>
    <row r="588" spans="1:58" x14ac:dyDescent="0.3">
      <c r="A588" t="s">
        <v>9</v>
      </c>
      <c r="B588" t="s">
        <v>269</v>
      </c>
      <c r="C588">
        <v>171</v>
      </c>
      <c r="D588" t="s">
        <v>245</v>
      </c>
      <c r="E588">
        <v>295</v>
      </c>
      <c r="F588">
        <v>0.57966101699999995</v>
      </c>
      <c r="G588">
        <v>19129</v>
      </c>
      <c r="H588">
        <f>VLOOKUP($G588,county_facts!$A:$BB,4,FALSE)</f>
        <v>14831</v>
      </c>
      <c r="I588">
        <f>VLOOKUP($G588,county_facts!$A:$BB,5,FALSE)</f>
        <v>15059</v>
      </c>
      <c r="J588">
        <f>VLOOKUP($G588,county_facts!$A:$BB,6,FALSE)</f>
        <v>-1.5</v>
      </c>
      <c r="K588">
        <f>VLOOKUP($G588,county_facts!$A:$BB,7,FALSE)</f>
        <v>15059</v>
      </c>
      <c r="L588">
        <f>VLOOKUP($G588,county_facts!$A:$BB,8,FALSE)</f>
        <v>5.7</v>
      </c>
      <c r="M588">
        <f>VLOOKUP($G588,county_facts!$A:$BB,9,FALSE)</f>
        <v>24.2</v>
      </c>
      <c r="N588">
        <f>VLOOKUP($G588,county_facts!$A:$BB,10,FALSE)</f>
        <v>15.8</v>
      </c>
      <c r="O588">
        <f>VLOOKUP($G588,county_facts!$A:$BB,11,FALSE)</f>
        <v>49.9</v>
      </c>
      <c r="P588">
        <f>VLOOKUP($G588,county_facts!$A:$BB,12,FALSE)</f>
        <v>96.9</v>
      </c>
      <c r="Q588">
        <f>VLOOKUP($G588,county_facts!$A:$BB,13,FALSE)</f>
        <v>0.6</v>
      </c>
      <c r="R588">
        <f>VLOOKUP($G588,county_facts!$A:$BB,14,FALSE)</f>
        <v>0.5</v>
      </c>
      <c r="S588">
        <f>VLOOKUP($G588,county_facts!$A:$BB,15,FALSE)</f>
        <v>0.7</v>
      </c>
      <c r="T588">
        <f>VLOOKUP($G588,county_facts!$A:$BB,16,FALSE)</f>
        <v>0.1</v>
      </c>
      <c r="U588">
        <f>VLOOKUP($G588,county_facts!$A:$BB,17,FALSE)</f>
        <v>1.3</v>
      </c>
      <c r="V588">
        <f>VLOOKUP($G588,county_facts!$A:$BB,18,FALSE)</f>
        <v>2.6</v>
      </c>
      <c r="W588">
        <f>VLOOKUP($G588,county_facts!$A:$BB,19,FALSE)</f>
        <v>94.5</v>
      </c>
      <c r="X588">
        <f>VLOOKUP($G588,county_facts!$A:$BB,20,FALSE)</f>
        <v>90</v>
      </c>
      <c r="Y588">
        <f>VLOOKUP($G588,county_facts!$A:$BB,21,FALSE)</f>
        <v>0.8</v>
      </c>
      <c r="Z588">
        <f>VLOOKUP($G588,county_facts!$A:$BB,22,FALSE)</f>
        <v>2.4</v>
      </c>
      <c r="AA588">
        <f>VLOOKUP($G588,county_facts!$A:$BB,23,FALSE)</f>
        <v>92.1</v>
      </c>
      <c r="AB588">
        <f>VLOOKUP($G588,county_facts!$A:$BB,24,FALSE)</f>
        <v>24</v>
      </c>
      <c r="AC588">
        <f>VLOOKUP($G588,county_facts!$A:$BB,25,FALSE)</f>
        <v>1347</v>
      </c>
      <c r="AD588">
        <f>VLOOKUP($G588,county_facts!$A:$BB,26,FALSE)</f>
        <v>25.2</v>
      </c>
      <c r="AE588">
        <f>VLOOKUP($G588,county_facts!$A:$BB,27,FALSE)</f>
        <v>6088</v>
      </c>
      <c r="AF588">
        <f>VLOOKUP($G588,county_facts!$A:$BB,28,FALSE)</f>
        <v>83.7</v>
      </c>
      <c r="AG588">
        <f>VLOOKUP($G588,county_facts!$A:$BB,29,FALSE)</f>
        <v>9</v>
      </c>
      <c r="AH588">
        <f>VLOOKUP($G588,county_facts!$A:$BB,30,FALSE)</f>
        <v>149400</v>
      </c>
      <c r="AI588">
        <f>VLOOKUP($G588,county_facts!$A:$BB,31,FALSE)</f>
        <v>5375</v>
      </c>
      <c r="AJ588">
        <f>VLOOKUP($G588,county_facts!$A:$BB,32,FALSE)</f>
        <v>2.67</v>
      </c>
      <c r="AK588">
        <f>VLOOKUP($G588,county_facts!$A:$BB,33,FALSE)</f>
        <v>27101</v>
      </c>
      <c r="AL588">
        <f>VLOOKUP($G588,county_facts!$A:$BB,34,FALSE)</f>
        <v>63076</v>
      </c>
      <c r="AM588">
        <f>VLOOKUP($G588,county_facts!$A:$BB,35,FALSE)</f>
        <v>7</v>
      </c>
      <c r="AN588">
        <f>VLOOKUP($G588,county_facts!$A:$BB,36,FALSE)</f>
        <v>294</v>
      </c>
      <c r="AO588">
        <f>VLOOKUP($G588,county_facts!$A:$BB,37,FALSE)</f>
        <v>2089</v>
      </c>
      <c r="AP588">
        <f>VLOOKUP($G588,county_facts!$A:$BB,38,FALSE)</f>
        <v>-3.4</v>
      </c>
      <c r="AQ588">
        <f>VLOOKUP($G588,county_facts!$A:$BB,39,FALSE)</f>
        <v>926</v>
      </c>
      <c r="AR588">
        <f>VLOOKUP($G588,county_facts!$A:$BB,40,FALSE)</f>
        <v>1101</v>
      </c>
      <c r="AS588">
        <f>VLOOKUP($G588,county_facts!$A:$BB,41,FALSE)</f>
        <v>0</v>
      </c>
      <c r="AT588">
        <f>VLOOKUP($G588,county_facts!$A:$BB,42,FALSE)</f>
        <v>0</v>
      </c>
      <c r="AU588">
        <f>VLOOKUP($G588,county_facts!$A:$BB,43,FALSE)</f>
        <v>0</v>
      </c>
      <c r="AV588">
        <f>VLOOKUP($G588,county_facts!$A:$BB,44,FALSE)</f>
        <v>0</v>
      </c>
      <c r="AW588">
        <f>VLOOKUP($G588,county_facts!$A:$BB,45,FALSE)</f>
        <v>0</v>
      </c>
      <c r="AX588">
        <f>VLOOKUP($G588,county_facts!$A:$BB,46,FALSE)</f>
        <v>32.700000000000003</v>
      </c>
      <c r="AY588">
        <f>VLOOKUP($G588,county_facts!$A:$BB,47,FALSE)</f>
        <v>0</v>
      </c>
      <c r="AZ588">
        <f>VLOOKUP($G588,county_facts!$A:$BB,48,FALSE)</f>
        <v>23046</v>
      </c>
      <c r="BA588">
        <f>VLOOKUP($G588,county_facts!$A:$BB,49,FALSE)</f>
        <v>78569</v>
      </c>
      <c r="BB588">
        <f>VLOOKUP($G588,county_facts!$A:$BB,50,FALSE)</f>
        <v>5187</v>
      </c>
      <c r="BC588">
        <f>VLOOKUP($G588,county_facts!$A:$BB,51,FALSE)</f>
        <v>5388</v>
      </c>
      <c r="BD588">
        <f>VLOOKUP($G588,county_facts!$A:$BB,52,FALSE)</f>
        <v>3</v>
      </c>
      <c r="BE588">
        <f>VLOOKUP($G588,county_facts!$A:$BB,53,FALSE)</f>
        <v>437.44</v>
      </c>
      <c r="BF588">
        <f>VLOOKUP($G588,county_facts!$A:$BB,54,FALSE)</f>
        <v>34.4</v>
      </c>
    </row>
    <row r="589" spans="1:58" x14ac:dyDescent="0.3">
      <c r="A589" t="s">
        <v>6</v>
      </c>
      <c r="B589" t="s">
        <v>269</v>
      </c>
      <c r="C589">
        <v>124</v>
      </c>
      <c r="D589" t="s">
        <v>245</v>
      </c>
      <c r="E589">
        <v>295</v>
      </c>
      <c r="F589">
        <v>0.420338983</v>
      </c>
      <c r="G589">
        <v>19129</v>
      </c>
      <c r="H589">
        <f>VLOOKUP($G589,county_facts!$A:$BB,4,FALSE)</f>
        <v>14831</v>
      </c>
      <c r="I589">
        <f>VLOOKUP($G589,county_facts!$A:$BB,5,FALSE)</f>
        <v>15059</v>
      </c>
      <c r="J589">
        <f>VLOOKUP($G589,county_facts!$A:$BB,6,FALSE)</f>
        <v>-1.5</v>
      </c>
      <c r="K589">
        <f>VLOOKUP($G589,county_facts!$A:$BB,7,FALSE)</f>
        <v>15059</v>
      </c>
      <c r="L589">
        <f>VLOOKUP($G589,county_facts!$A:$BB,8,FALSE)</f>
        <v>5.7</v>
      </c>
      <c r="M589">
        <f>VLOOKUP($G589,county_facts!$A:$BB,9,FALSE)</f>
        <v>24.2</v>
      </c>
      <c r="N589">
        <f>VLOOKUP($G589,county_facts!$A:$BB,10,FALSE)</f>
        <v>15.8</v>
      </c>
      <c r="O589">
        <f>VLOOKUP($G589,county_facts!$A:$BB,11,FALSE)</f>
        <v>49.9</v>
      </c>
      <c r="P589">
        <f>VLOOKUP($G589,county_facts!$A:$BB,12,FALSE)</f>
        <v>96.9</v>
      </c>
      <c r="Q589">
        <f>VLOOKUP($G589,county_facts!$A:$BB,13,FALSE)</f>
        <v>0.6</v>
      </c>
      <c r="R589">
        <f>VLOOKUP($G589,county_facts!$A:$BB,14,FALSE)</f>
        <v>0.5</v>
      </c>
      <c r="S589">
        <f>VLOOKUP($G589,county_facts!$A:$BB,15,FALSE)</f>
        <v>0.7</v>
      </c>
      <c r="T589">
        <f>VLOOKUP($G589,county_facts!$A:$BB,16,FALSE)</f>
        <v>0.1</v>
      </c>
      <c r="U589">
        <f>VLOOKUP($G589,county_facts!$A:$BB,17,FALSE)</f>
        <v>1.3</v>
      </c>
      <c r="V589">
        <f>VLOOKUP($G589,county_facts!$A:$BB,18,FALSE)</f>
        <v>2.6</v>
      </c>
      <c r="W589">
        <f>VLOOKUP($G589,county_facts!$A:$BB,19,FALSE)</f>
        <v>94.5</v>
      </c>
      <c r="X589">
        <f>VLOOKUP($G589,county_facts!$A:$BB,20,FALSE)</f>
        <v>90</v>
      </c>
      <c r="Y589">
        <f>VLOOKUP($G589,county_facts!$A:$BB,21,FALSE)</f>
        <v>0.8</v>
      </c>
      <c r="Z589">
        <f>VLOOKUP($G589,county_facts!$A:$BB,22,FALSE)</f>
        <v>2.4</v>
      </c>
      <c r="AA589">
        <f>VLOOKUP($G589,county_facts!$A:$BB,23,FALSE)</f>
        <v>92.1</v>
      </c>
      <c r="AB589">
        <f>VLOOKUP($G589,county_facts!$A:$BB,24,FALSE)</f>
        <v>24</v>
      </c>
      <c r="AC589">
        <f>VLOOKUP($G589,county_facts!$A:$BB,25,FALSE)</f>
        <v>1347</v>
      </c>
      <c r="AD589">
        <f>VLOOKUP($G589,county_facts!$A:$BB,26,FALSE)</f>
        <v>25.2</v>
      </c>
      <c r="AE589">
        <f>VLOOKUP($G589,county_facts!$A:$BB,27,FALSE)</f>
        <v>6088</v>
      </c>
      <c r="AF589">
        <f>VLOOKUP($G589,county_facts!$A:$BB,28,FALSE)</f>
        <v>83.7</v>
      </c>
      <c r="AG589">
        <f>VLOOKUP($G589,county_facts!$A:$BB,29,FALSE)</f>
        <v>9</v>
      </c>
      <c r="AH589">
        <f>VLOOKUP($G589,county_facts!$A:$BB,30,FALSE)</f>
        <v>149400</v>
      </c>
      <c r="AI589">
        <f>VLOOKUP($G589,county_facts!$A:$BB,31,FALSE)</f>
        <v>5375</v>
      </c>
      <c r="AJ589">
        <f>VLOOKUP($G589,county_facts!$A:$BB,32,FALSE)</f>
        <v>2.67</v>
      </c>
      <c r="AK589">
        <f>VLOOKUP($G589,county_facts!$A:$BB,33,FALSE)</f>
        <v>27101</v>
      </c>
      <c r="AL589">
        <f>VLOOKUP($G589,county_facts!$A:$BB,34,FALSE)</f>
        <v>63076</v>
      </c>
      <c r="AM589">
        <f>VLOOKUP($G589,county_facts!$A:$BB,35,FALSE)</f>
        <v>7</v>
      </c>
      <c r="AN589">
        <f>VLOOKUP($G589,county_facts!$A:$BB,36,FALSE)</f>
        <v>294</v>
      </c>
      <c r="AO589">
        <f>VLOOKUP($G589,county_facts!$A:$BB,37,FALSE)</f>
        <v>2089</v>
      </c>
      <c r="AP589">
        <f>VLOOKUP($G589,county_facts!$A:$BB,38,FALSE)</f>
        <v>-3.4</v>
      </c>
      <c r="AQ589">
        <f>VLOOKUP($G589,county_facts!$A:$BB,39,FALSE)</f>
        <v>926</v>
      </c>
      <c r="AR589">
        <f>VLOOKUP($G589,county_facts!$A:$BB,40,FALSE)</f>
        <v>1101</v>
      </c>
      <c r="AS589">
        <f>VLOOKUP($G589,county_facts!$A:$BB,41,FALSE)</f>
        <v>0</v>
      </c>
      <c r="AT589">
        <f>VLOOKUP($G589,county_facts!$A:$BB,42,FALSE)</f>
        <v>0</v>
      </c>
      <c r="AU589">
        <f>VLOOKUP($G589,county_facts!$A:$BB,43,FALSE)</f>
        <v>0</v>
      </c>
      <c r="AV589">
        <f>VLOOKUP($G589,county_facts!$A:$BB,44,FALSE)</f>
        <v>0</v>
      </c>
      <c r="AW589">
        <f>VLOOKUP($G589,county_facts!$A:$BB,45,FALSE)</f>
        <v>0</v>
      </c>
      <c r="AX589">
        <f>VLOOKUP($G589,county_facts!$A:$BB,46,FALSE)</f>
        <v>32.700000000000003</v>
      </c>
      <c r="AY589">
        <f>VLOOKUP($G589,county_facts!$A:$BB,47,FALSE)</f>
        <v>0</v>
      </c>
      <c r="AZ589">
        <f>VLOOKUP($G589,county_facts!$A:$BB,48,FALSE)</f>
        <v>23046</v>
      </c>
      <c r="BA589">
        <f>VLOOKUP($G589,county_facts!$A:$BB,49,FALSE)</f>
        <v>78569</v>
      </c>
      <c r="BB589">
        <f>VLOOKUP($G589,county_facts!$A:$BB,50,FALSE)</f>
        <v>5187</v>
      </c>
      <c r="BC589">
        <f>VLOOKUP($G589,county_facts!$A:$BB,51,FALSE)</f>
        <v>5388</v>
      </c>
      <c r="BD589">
        <f>VLOOKUP($G589,county_facts!$A:$BB,52,FALSE)</f>
        <v>3</v>
      </c>
      <c r="BE589">
        <f>VLOOKUP($G589,county_facts!$A:$BB,53,FALSE)</f>
        <v>437.44</v>
      </c>
      <c r="BF589">
        <f>VLOOKUP($G589,county_facts!$A:$BB,54,FALSE)</f>
        <v>34.4</v>
      </c>
    </row>
    <row r="590" spans="1:58" x14ac:dyDescent="0.3">
      <c r="A590" t="s">
        <v>9</v>
      </c>
      <c r="B590" t="s">
        <v>27</v>
      </c>
      <c r="C590">
        <v>816</v>
      </c>
      <c r="D590" t="s">
        <v>245</v>
      </c>
      <c r="E590">
        <v>1328</v>
      </c>
      <c r="F590">
        <v>0.61445783099999995</v>
      </c>
      <c r="G590">
        <v>19127</v>
      </c>
      <c r="H590">
        <f>VLOOKUP($G590,county_facts!$A:$BB,4,FALSE)</f>
        <v>40866</v>
      </c>
      <c r="I590">
        <f>VLOOKUP($G590,county_facts!$A:$BB,5,FALSE)</f>
        <v>40648</v>
      </c>
      <c r="J590">
        <f>VLOOKUP($G590,county_facts!$A:$BB,6,FALSE)</f>
        <v>0.5</v>
      </c>
      <c r="K590">
        <f>VLOOKUP($G590,county_facts!$A:$BB,7,FALSE)</f>
        <v>40648</v>
      </c>
      <c r="L590">
        <f>VLOOKUP($G590,county_facts!$A:$BB,8,FALSE)</f>
        <v>7</v>
      </c>
      <c r="M590">
        <f>VLOOKUP($G590,county_facts!$A:$BB,9,FALSE)</f>
        <v>24.9</v>
      </c>
      <c r="N590">
        <f>VLOOKUP($G590,county_facts!$A:$BB,10,FALSE)</f>
        <v>17.5</v>
      </c>
      <c r="O590">
        <f>VLOOKUP($G590,county_facts!$A:$BB,11,FALSE)</f>
        <v>49.5</v>
      </c>
      <c r="P590">
        <f>VLOOKUP($G590,county_facts!$A:$BB,12,FALSE)</f>
        <v>92.4</v>
      </c>
      <c r="Q590">
        <f>VLOOKUP($G590,county_facts!$A:$BB,13,FALSE)</f>
        <v>2</v>
      </c>
      <c r="R590">
        <f>VLOOKUP($G590,county_facts!$A:$BB,14,FALSE)</f>
        <v>0.8</v>
      </c>
      <c r="S590">
        <f>VLOOKUP($G590,county_facts!$A:$BB,15,FALSE)</f>
        <v>2.8</v>
      </c>
      <c r="T590">
        <f>VLOOKUP($G590,county_facts!$A:$BB,16,FALSE)</f>
        <v>0.2</v>
      </c>
      <c r="U590">
        <f>VLOOKUP($G590,county_facts!$A:$BB,17,FALSE)</f>
        <v>1.8</v>
      </c>
      <c r="V590">
        <f>VLOOKUP($G590,county_facts!$A:$BB,18,FALSE)</f>
        <v>19.899999999999999</v>
      </c>
      <c r="W590">
        <f>VLOOKUP($G590,county_facts!$A:$BB,19,FALSE)</f>
        <v>73.900000000000006</v>
      </c>
      <c r="X590">
        <f>VLOOKUP($G590,county_facts!$A:$BB,20,FALSE)</f>
        <v>86</v>
      </c>
      <c r="Y590">
        <f>VLOOKUP($G590,county_facts!$A:$BB,21,FALSE)</f>
        <v>12.1</v>
      </c>
      <c r="Z590">
        <f>VLOOKUP($G590,county_facts!$A:$BB,22,FALSE)</f>
        <v>18.399999999999999</v>
      </c>
      <c r="AA590">
        <f>VLOOKUP($G590,county_facts!$A:$BB,23,FALSE)</f>
        <v>85.2</v>
      </c>
      <c r="AB590">
        <f>VLOOKUP($G590,county_facts!$A:$BB,24,FALSE)</f>
        <v>19.3</v>
      </c>
      <c r="AC590">
        <f>VLOOKUP($G590,county_facts!$A:$BB,25,FALSE)</f>
        <v>3538</v>
      </c>
      <c r="AD590">
        <f>VLOOKUP($G590,county_facts!$A:$BB,26,FALSE)</f>
        <v>17.3</v>
      </c>
      <c r="AE590">
        <f>VLOOKUP($G590,county_facts!$A:$BB,27,FALSE)</f>
        <v>16718</v>
      </c>
      <c r="AF590">
        <f>VLOOKUP($G590,county_facts!$A:$BB,28,FALSE)</f>
        <v>73.400000000000006</v>
      </c>
      <c r="AG590">
        <f>VLOOKUP($G590,county_facts!$A:$BB,29,FALSE)</f>
        <v>17.100000000000001</v>
      </c>
      <c r="AH590">
        <f>VLOOKUP($G590,county_facts!$A:$BB,30,FALSE)</f>
        <v>105400</v>
      </c>
      <c r="AI590">
        <f>VLOOKUP($G590,county_facts!$A:$BB,31,FALSE)</f>
        <v>15350</v>
      </c>
      <c r="AJ590">
        <f>VLOOKUP($G590,county_facts!$A:$BB,32,FALSE)</f>
        <v>2.58</v>
      </c>
      <c r="AK590">
        <f>VLOOKUP($G590,county_facts!$A:$BB,33,FALSE)</f>
        <v>24117</v>
      </c>
      <c r="AL590">
        <f>VLOOKUP($G590,county_facts!$A:$BB,34,FALSE)</f>
        <v>51555</v>
      </c>
      <c r="AM590">
        <f>VLOOKUP($G590,county_facts!$A:$BB,35,FALSE)</f>
        <v>12.1</v>
      </c>
      <c r="AN590">
        <f>VLOOKUP($G590,county_facts!$A:$BB,36,FALSE)</f>
        <v>792</v>
      </c>
      <c r="AO590">
        <f>VLOOKUP($G590,county_facts!$A:$BB,37,FALSE)</f>
        <v>14459</v>
      </c>
      <c r="AP590">
        <f>VLOOKUP($G590,county_facts!$A:$BB,38,FALSE)</f>
        <v>-0.1</v>
      </c>
      <c r="AQ590">
        <f>VLOOKUP($G590,county_facts!$A:$BB,39,FALSE)</f>
        <v>1875</v>
      </c>
      <c r="AR590">
        <f>VLOOKUP($G590,county_facts!$A:$BB,40,FALSE)</f>
        <v>2532</v>
      </c>
      <c r="AS590">
        <f>VLOOKUP($G590,county_facts!$A:$BB,41,FALSE)</f>
        <v>0</v>
      </c>
      <c r="AT590">
        <f>VLOOKUP($G590,county_facts!$A:$BB,42,FALSE)</f>
        <v>0</v>
      </c>
      <c r="AU590">
        <f>VLOOKUP($G590,county_facts!$A:$BB,43,FALSE)</f>
        <v>0</v>
      </c>
      <c r="AV590">
        <f>VLOOKUP($G590,county_facts!$A:$BB,44,FALSE)</f>
        <v>0</v>
      </c>
      <c r="AW590">
        <f>VLOOKUP($G590,county_facts!$A:$BB,45,FALSE)</f>
        <v>0</v>
      </c>
      <c r="AX590">
        <f>VLOOKUP($G590,county_facts!$A:$BB,46,FALSE)</f>
        <v>28.8</v>
      </c>
      <c r="AY590">
        <f>VLOOKUP($G590,county_facts!$A:$BB,47,FALSE)</f>
        <v>1848040</v>
      </c>
      <c r="AZ590">
        <f>VLOOKUP($G590,county_facts!$A:$BB,48,FALSE)</f>
        <v>298112</v>
      </c>
      <c r="BA590">
        <f>VLOOKUP($G590,county_facts!$A:$BB,49,FALSE)</f>
        <v>407694</v>
      </c>
      <c r="BB590">
        <f>VLOOKUP($G590,county_facts!$A:$BB,50,FALSE)</f>
        <v>10434</v>
      </c>
      <c r="BC590">
        <f>VLOOKUP($G590,county_facts!$A:$BB,51,FALSE)</f>
        <v>40400</v>
      </c>
      <c r="BD590">
        <f>VLOOKUP($G590,county_facts!$A:$BB,52,FALSE)</f>
        <v>10</v>
      </c>
      <c r="BE590">
        <f>VLOOKUP($G590,county_facts!$A:$BB,53,FALSE)</f>
        <v>572.5</v>
      </c>
      <c r="BF590">
        <f>VLOOKUP($G590,county_facts!$A:$BB,54,FALSE)</f>
        <v>71</v>
      </c>
    </row>
    <row r="591" spans="1:58" x14ac:dyDescent="0.3">
      <c r="A591" t="s">
        <v>6</v>
      </c>
      <c r="B591" t="s">
        <v>27</v>
      </c>
      <c r="C591">
        <v>512</v>
      </c>
      <c r="D591" t="s">
        <v>245</v>
      </c>
      <c r="E591">
        <v>1328</v>
      </c>
      <c r="F591">
        <v>0.38554216899999999</v>
      </c>
      <c r="G591">
        <v>19127</v>
      </c>
      <c r="H591">
        <f>VLOOKUP($G591,county_facts!$A:$BB,4,FALSE)</f>
        <v>40866</v>
      </c>
      <c r="I591">
        <f>VLOOKUP($G591,county_facts!$A:$BB,5,FALSE)</f>
        <v>40648</v>
      </c>
      <c r="J591">
        <f>VLOOKUP($G591,county_facts!$A:$BB,6,FALSE)</f>
        <v>0.5</v>
      </c>
      <c r="K591">
        <f>VLOOKUP($G591,county_facts!$A:$BB,7,FALSE)</f>
        <v>40648</v>
      </c>
      <c r="L591">
        <f>VLOOKUP($G591,county_facts!$A:$BB,8,FALSE)</f>
        <v>7</v>
      </c>
      <c r="M591">
        <f>VLOOKUP($G591,county_facts!$A:$BB,9,FALSE)</f>
        <v>24.9</v>
      </c>
      <c r="N591">
        <f>VLOOKUP($G591,county_facts!$A:$BB,10,FALSE)</f>
        <v>17.5</v>
      </c>
      <c r="O591">
        <f>VLOOKUP($G591,county_facts!$A:$BB,11,FALSE)</f>
        <v>49.5</v>
      </c>
      <c r="P591">
        <f>VLOOKUP($G591,county_facts!$A:$BB,12,FALSE)</f>
        <v>92.4</v>
      </c>
      <c r="Q591">
        <f>VLOOKUP($G591,county_facts!$A:$BB,13,FALSE)</f>
        <v>2</v>
      </c>
      <c r="R591">
        <f>VLOOKUP($G591,county_facts!$A:$BB,14,FALSE)</f>
        <v>0.8</v>
      </c>
      <c r="S591">
        <f>VLOOKUP($G591,county_facts!$A:$BB,15,FALSE)</f>
        <v>2.8</v>
      </c>
      <c r="T591">
        <f>VLOOKUP($G591,county_facts!$A:$BB,16,FALSE)</f>
        <v>0.2</v>
      </c>
      <c r="U591">
        <f>VLOOKUP($G591,county_facts!$A:$BB,17,FALSE)</f>
        <v>1.8</v>
      </c>
      <c r="V591">
        <f>VLOOKUP($G591,county_facts!$A:$BB,18,FALSE)</f>
        <v>19.899999999999999</v>
      </c>
      <c r="W591">
        <f>VLOOKUP($G591,county_facts!$A:$BB,19,FALSE)</f>
        <v>73.900000000000006</v>
      </c>
      <c r="X591">
        <f>VLOOKUP($G591,county_facts!$A:$BB,20,FALSE)</f>
        <v>86</v>
      </c>
      <c r="Y591">
        <f>VLOOKUP($G591,county_facts!$A:$BB,21,FALSE)</f>
        <v>12.1</v>
      </c>
      <c r="Z591">
        <f>VLOOKUP($G591,county_facts!$A:$BB,22,FALSE)</f>
        <v>18.399999999999999</v>
      </c>
      <c r="AA591">
        <f>VLOOKUP($G591,county_facts!$A:$BB,23,FALSE)</f>
        <v>85.2</v>
      </c>
      <c r="AB591">
        <f>VLOOKUP($G591,county_facts!$A:$BB,24,FALSE)</f>
        <v>19.3</v>
      </c>
      <c r="AC591">
        <f>VLOOKUP($G591,county_facts!$A:$BB,25,FALSE)</f>
        <v>3538</v>
      </c>
      <c r="AD591">
        <f>VLOOKUP($G591,county_facts!$A:$BB,26,FALSE)</f>
        <v>17.3</v>
      </c>
      <c r="AE591">
        <f>VLOOKUP($G591,county_facts!$A:$BB,27,FALSE)</f>
        <v>16718</v>
      </c>
      <c r="AF591">
        <f>VLOOKUP($G591,county_facts!$A:$BB,28,FALSE)</f>
        <v>73.400000000000006</v>
      </c>
      <c r="AG591">
        <f>VLOOKUP($G591,county_facts!$A:$BB,29,FALSE)</f>
        <v>17.100000000000001</v>
      </c>
      <c r="AH591">
        <f>VLOOKUP($G591,county_facts!$A:$BB,30,FALSE)</f>
        <v>105400</v>
      </c>
      <c r="AI591">
        <f>VLOOKUP($G591,county_facts!$A:$BB,31,FALSE)</f>
        <v>15350</v>
      </c>
      <c r="AJ591">
        <f>VLOOKUP($G591,county_facts!$A:$BB,32,FALSE)</f>
        <v>2.58</v>
      </c>
      <c r="AK591">
        <f>VLOOKUP($G591,county_facts!$A:$BB,33,FALSE)</f>
        <v>24117</v>
      </c>
      <c r="AL591">
        <f>VLOOKUP($G591,county_facts!$A:$BB,34,FALSE)</f>
        <v>51555</v>
      </c>
      <c r="AM591">
        <f>VLOOKUP($G591,county_facts!$A:$BB,35,FALSE)</f>
        <v>12.1</v>
      </c>
      <c r="AN591">
        <f>VLOOKUP($G591,county_facts!$A:$BB,36,FALSE)</f>
        <v>792</v>
      </c>
      <c r="AO591">
        <f>VLOOKUP($G591,county_facts!$A:$BB,37,FALSE)</f>
        <v>14459</v>
      </c>
      <c r="AP591">
        <f>VLOOKUP($G591,county_facts!$A:$BB,38,FALSE)</f>
        <v>-0.1</v>
      </c>
      <c r="AQ591">
        <f>VLOOKUP($G591,county_facts!$A:$BB,39,FALSE)</f>
        <v>1875</v>
      </c>
      <c r="AR591">
        <f>VLOOKUP($G591,county_facts!$A:$BB,40,FALSE)</f>
        <v>2532</v>
      </c>
      <c r="AS591">
        <f>VLOOKUP($G591,county_facts!$A:$BB,41,FALSE)</f>
        <v>0</v>
      </c>
      <c r="AT591">
        <f>VLOOKUP($G591,county_facts!$A:$BB,42,FALSE)</f>
        <v>0</v>
      </c>
      <c r="AU591">
        <f>VLOOKUP($G591,county_facts!$A:$BB,43,FALSE)</f>
        <v>0</v>
      </c>
      <c r="AV591">
        <f>VLOOKUP($G591,county_facts!$A:$BB,44,FALSE)</f>
        <v>0</v>
      </c>
      <c r="AW591">
        <f>VLOOKUP($G591,county_facts!$A:$BB,45,FALSE)</f>
        <v>0</v>
      </c>
      <c r="AX591">
        <f>VLOOKUP($G591,county_facts!$A:$BB,46,FALSE)</f>
        <v>28.8</v>
      </c>
      <c r="AY591">
        <f>VLOOKUP($G591,county_facts!$A:$BB,47,FALSE)</f>
        <v>1848040</v>
      </c>
      <c r="AZ591">
        <f>VLOOKUP($G591,county_facts!$A:$BB,48,FALSE)</f>
        <v>298112</v>
      </c>
      <c r="BA591">
        <f>VLOOKUP($G591,county_facts!$A:$BB,49,FALSE)</f>
        <v>407694</v>
      </c>
      <c r="BB591">
        <f>VLOOKUP($G591,county_facts!$A:$BB,50,FALSE)</f>
        <v>10434</v>
      </c>
      <c r="BC591">
        <f>VLOOKUP($G591,county_facts!$A:$BB,51,FALSE)</f>
        <v>40400</v>
      </c>
      <c r="BD591">
        <f>VLOOKUP($G591,county_facts!$A:$BB,52,FALSE)</f>
        <v>10</v>
      </c>
      <c r="BE591">
        <f>VLOOKUP($G591,county_facts!$A:$BB,53,FALSE)</f>
        <v>572.5</v>
      </c>
      <c r="BF591">
        <f>VLOOKUP($G591,county_facts!$A:$BB,54,FALSE)</f>
        <v>71</v>
      </c>
    </row>
    <row r="592" spans="1:58" x14ac:dyDescent="0.3">
      <c r="A592" t="s">
        <v>9</v>
      </c>
      <c r="B592" t="s">
        <v>28</v>
      </c>
      <c r="C592">
        <v>342</v>
      </c>
      <c r="D592" t="s">
        <v>245</v>
      </c>
      <c r="E592">
        <v>558</v>
      </c>
      <c r="F592">
        <v>0.61290322600000002</v>
      </c>
      <c r="G592">
        <v>19125</v>
      </c>
      <c r="H592">
        <f>VLOOKUP($G592,county_facts!$A:$BB,4,FALSE)</f>
        <v>33365</v>
      </c>
      <c r="I592">
        <f>VLOOKUP($G592,county_facts!$A:$BB,5,FALSE)</f>
        <v>33309</v>
      </c>
      <c r="J592">
        <f>VLOOKUP($G592,county_facts!$A:$BB,6,FALSE)</f>
        <v>0.2</v>
      </c>
      <c r="K592">
        <f>VLOOKUP($G592,county_facts!$A:$BB,7,FALSE)</f>
        <v>33309</v>
      </c>
      <c r="L592">
        <f>VLOOKUP($G592,county_facts!$A:$BB,8,FALSE)</f>
        <v>6.1</v>
      </c>
      <c r="M592">
        <f>VLOOKUP($G592,county_facts!$A:$BB,9,FALSE)</f>
        <v>24.1</v>
      </c>
      <c r="N592">
        <f>VLOOKUP($G592,county_facts!$A:$BB,10,FALSE)</f>
        <v>16.399999999999999</v>
      </c>
      <c r="O592">
        <f>VLOOKUP($G592,county_facts!$A:$BB,11,FALSE)</f>
        <v>50.1</v>
      </c>
      <c r="P592">
        <f>VLOOKUP($G592,county_facts!$A:$BB,12,FALSE)</f>
        <v>96.3</v>
      </c>
      <c r="Q592">
        <f>VLOOKUP($G592,county_facts!$A:$BB,13,FALSE)</f>
        <v>1</v>
      </c>
      <c r="R592">
        <f>VLOOKUP($G592,county_facts!$A:$BB,14,FALSE)</f>
        <v>0.2</v>
      </c>
      <c r="S592">
        <f>VLOOKUP($G592,county_facts!$A:$BB,15,FALSE)</f>
        <v>1.4</v>
      </c>
      <c r="T592">
        <f>VLOOKUP($G592,county_facts!$A:$BB,16,FALSE)</f>
        <v>0</v>
      </c>
      <c r="U592">
        <f>VLOOKUP($G592,county_facts!$A:$BB,17,FALSE)</f>
        <v>1</v>
      </c>
      <c r="V592">
        <f>VLOOKUP($G592,county_facts!$A:$BB,18,FALSE)</f>
        <v>1.9</v>
      </c>
      <c r="W592">
        <f>VLOOKUP($G592,county_facts!$A:$BB,19,FALSE)</f>
        <v>94.7</v>
      </c>
      <c r="X592">
        <f>VLOOKUP($G592,county_facts!$A:$BB,20,FALSE)</f>
        <v>83.6</v>
      </c>
      <c r="Y592">
        <f>VLOOKUP($G592,county_facts!$A:$BB,21,FALSE)</f>
        <v>2.2999999999999998</v>
      </c>
      <c r="Z592">
        <f>VLOOKUP($G592,county_facts!$A:$BB,22,FALSE)</f>
        <v>2.9</v>
      </c>
      <c r="AA592">
        <f>VLOOKUP($G592,county_facts!$A:$BB,23,FALSE)</f>
        <v>92.4</v>
      </c>
      <c r="AB592">
        <f>VLOOKUP($G592,county_facts!$A:$BB,24,FALSE)</f>
        <v>25</v>
      </c>
      <c r="AC592">
        <f>VLOOKUP($G592,county_facts!$A:$BB,25,FALSE)</f>
        <v>2484</v>
      </c>
      <c r="AD592">
        <f>VLOOKUP($G592,county_facts!$A:$BB,26,FALSE)</f>
        <v>20.3</v>
      </c>
      <c r="AE592">
        <f>VLOOKUP($G592,county_facts!$A:$BB,27,FALSE)</f>
        <v>13984</v>
      </c>
      <c r="AF592">
        <f>VLOOKUP($G592,county_facts!$A:$BB,28,FALSE)</f>
        <v>75.8</v>
      </c>
      <c r="AG592">
        <f>VLOOKUP($G592,county_facts!$A:$BB,29,FALSE)</f>
        <v>13.9</v>
      </c>
      <c r="AH592">
        <f>VLOOKUP($G592,county_facts!$A:$BB,30,FALSE)</f>
        <v>132000</v>
      </c>
      <c r="AI592">
        <f>VLOOKUP($G592,county_facts!$A:$BB,31,FALSE)</f>
        <v>12691</v>
      </c>
      <c r="AJ592">
        <f>VLOOKUP($G592,county_facts!$A:$BB,32,FALSE)</f>
        <v>2.48</v>
      </c>
      <c r="AK592">
        <f>VLOOKUP($G592,county_facts!$A:$BB,33,FALSE)</f>
        <v>25477</v>
      </c>
      <c r="AL592">
        <f>VLOOKUP($G592,county_facts!$A:$BB,34,FALSE)</f>
        <v>54723</v>
      </c>
      <c r="AM592">
        <f>VLOOKUP($G592,county_facts!$A:$BB,35,FALSE)</f>
        <v>9.1999999999999993</v>
      </c>
      <c r="AN592">
        <f>VLOOKUP($G592,county_facts!$A:$BB,36,FALSE)</f>
        <v>810</v>
      </c>
      <c r="AO592">
        <f>VLOOKUP($G592,county_facts!$A:$BB,37,FALSE)</f>
        <v>15685</v>
      </c>
      <c r="AP592">
        <f>VLOOKUP($G592,county_facts!$A:$BB,38,FALSE)</f>
        <v>1.1000000000000001</v>
      </c>
      <c r="AQ592">
        <f>VLOOKUP($G592,county_facts!$A:$BB,39,FALSE)</f>
        <v>2134</v>
      </c>
      <c r="AR592">
        <f>VLOOKUP($G592,county_facts!$A:$BB,40,FALSE)</f>
        <v>3254</v>
      </c>
      <c r="AS592">
        <f>VLOOKUP($G592,county_facts!$A:$BB,41,FALSE)</f>
        <v>0</v>
      </c>
      <c r="AT592">
        <f>VLOOKUP($G592,county_facts!$A:$BB,42,FALSE)</f>
        <v>0</v>
      </c>
      <c r="AU592">
        <f>VLOOKUP($G592,county_facts!$A:$BB,43,FALSE)</f>
        <v>0</v>
      </c>
      <c r="AV592">
        <f>VLOOKUP($G592,county_facts!$A:$BB,44,FALSE)</f>
        <v>0</v>
      </c>
      <c r="AW592">
        <f>VLOOKUP($G592,county_facts!$A:$BB,45,FALSE)</f>
        <v>0</v>
      </c>
      <c r="AX592">
        <f>VLOOKUP($G592,county_facts!$A:$BB,46,FALSE)</f>
        <v>20</v>
      </c>
      <c r="AY592">
        <f>VLOOKUP($G592,county_facts!$A:$BB,47,FALSE)</f>
        <v>1856906</v>
      </c>
      <c r="AZ592">
        <f>VLOOKUP($G592,county_facts!$A:$BB,48,FALSE)</f>
        <v>0</v>
      </c>
      <c r="BA592">
        <f>VLOOKUP($G592,county_facts!$A:$BB,49,FALSE)</f>
        <v>333092</v>
      </c>
      <c r="BB592">
        <f>VLOOKUP($G592,county_facts!$A:$BB,50,FALSE)</f>
        <v>10201</v>
      </c>
      <c r="BC592">
        <f>VLOOKUP($G592,county_facts!$A:$BB,51,FALSE)</f>
        <v>28951</v>
      </c>
      <c r="BD592">
        <f>VLOOKUP($G592,county_facts!$A:$BB,52,FALSE)</f>
        <v>125</v>
      </c>
      <c r="BE592">
        <f>VLOOKUP($G592,county_facts!$A:$BB,53,FALSE)</f>
        <v>554.53</v>
      </c>
      <c r="BF592">
        <f>VLOOKUP($G592,county_facts!$A:$BB,54,FALSE)</f>
        <v>60.1</v>
      </c>
    </row>
    <row r="593" spans="1:58" x14ac:dyDescent="0.3">
      <c r="A593" t="s">
        <v>6</v>
      </c>
      <c r="B593" t="s">
        <v>28</v>
      </c>
      <c r="C593">
        <v>216</v>
      </c>
      <c r="D593" t="s">
        <v>245</v>
      </c>
      <c r="E593">
        <v>558</v>
      </c>
      <c r="F593">
        <v>0.38709677399999998</v>
      </c>
      <c r="G593">
        <v>19125</v>
      </c>
      <c r="H593">
        <f>VLOOKUP($G593,county_facts!$A:$BB,4,FALSE)</f>
        <v>33365</v>
      </c>
      <c r="I593">
        <f>VLOOKUP($G593,county_facts!$A:$BB,5,FALSE)</f>
        <v>33309</v>
      </c>
      <c r="J593">
        <f>VLOOKUP($G593,county_facts!$A:$BB,6,FALSE)</f>
        <v>0.2</v>
      </c>
      <c r="K593">
        <f>VLOOKUP($G593,county_facts!$A:$BB,7,FALSE)</f>
        <v>33309</v>
      </c>
      <c r="L593">
        <f>VLOOKUP($G593,county_facts!$A:$BB,8,FALSE)</f>
        <v>6.1</v>
      </c>
      <c r="M593">
        <f>VLOOKUP($G593,county_facts!$A:$BB,9,FALSE)</f>
        <v>24.1</v>
      </c>
      <c r="N593">
        <f>VLOOKUP($G593,county_facts!$A:$BB,10,FALSE)</f>
        <v>16.399999999999999</v>
      </c>
      <c r="O593">
        <f>VLOOKUP($G593,county_facts!$A:$BB,11,FALSE)</f>
        <v>50.1</v>
      </c>
      <c r="P593">
        <f>VLOOKUP($G593,county_facts!$A:$BB,12,FALSE)</f>
        <v>96.3</v>
      </c>
      <c r="Q593">
        <f>VLOOKUP($G593,county_facts!$A:$BB,13,FALSE)</f>
        <v>1</v>
      </c>
      <c r="R593">
        <f>VLOOKUP($G593,county_facts!$A:$BB,14,FALSE)</f>
        <v>0.2</v>
      </c>
      <c r="S593">
        <f>VLOOKUP($G593,county_facts!$A:$BB,15,FALSE)</f>
        <v>1.4</v>
      </c>
      <c r="T593">
        <f>VLOOKUP($G593,county_facts!$A:$BB,16,FALSE)</f>
        <v>0</v>
      </c>
      <c r="U593">
        <f>VLOOKUP($G593,county_facts!$A:$BB,17,FALSE)</f>
        <v>1</v>
      </c>
      <c r="V593">
        <f>VLOOKUP($G593,county_facts!$A:$BB,18,FALSE)</f>
        <v>1.9</v>
      </c>
      <c r="W593">
        <f>VLOOKUP($G593,county_facts!$A:$BB,19,FALSE)</f>
        <v>94.7</v>
      </c>
      <c r="X593">
        <f>VLOOKUP($G593,county_facts!$A:$BB,20,FALSE)</f>
        <v>83.6</v>
      </c>
      <c r="Y593">
        <f>VLOOKUP($G593,county_facts!$A:$BB,21,FALSE)</f>
        <v>2.2999999999999998</v>
      </c>
      <c r="Z593">
        <f>VLOOKUP($G593,county_facts!$A:$BB,22,FALSE)</f>
        <v>2.9</v>
      </c>
      <c r="AA593">
        <f>VLOOKUP($G593,county_facts!$A:$BB,23,FALSE)</f>
        <v>92.4</v>
      </c>
      <c r="AB593">
        <f>VLOOKUP($G593,county_facts!$A:$BB,24,FALSE)</f>
        <v>25</v>
      </c>
      <c r="AC593">
        <f>VLOOKUP($G593,county_facts!$A:$BB,25,FALSE)</f>
        <v>2484</v>
      </c>
      <c r="AD593">
        <f>VLOOKUP($G593,county_facts!$A:$BB,26,FALSE)</f>
        <v>20.3</v>
      </c>
      <c r="AE593">
        <f>VLOOKUP($G593,county_facts!$A:$BB,27,FALSE)</f>
        <v>13984</v>
      </c>
      <c r="AF593">
        <f>VLOOKUP($G593,county_facts!$A:$BB,28,FALSE)</f>
        <v>75.8</v>
      </c>
      <c r="AG593">
        <f>VLOOKUP($G593,county_facts!$A:$BB,29,FALSE)</f>
        <v>13.9</v>
      </c>
      <c r="AH593">
        <f>VLOOKUP($G593,county_facts!$A:$BB,30,FALSE)</f>
        <v>132000</v>
      </c>
      <c r="AI593">
        <f>VLOOKUP($G593,county_facts!$A:$BB,31,FALSE)</f>
        <v>12691</v>
      </c>
      <c r="AJ593">
        <f>VLOOKUP($G593,county_facts!$A:$BB,32,FALSE)</f>
        <v>2.48</v>
      </c>
      <c r="AK593">
        <f>VLOOKUP($G593,county_facts!$A:$BB,33,FALSE)</f>
        <v>25477</v>
      </c>
      <c r="AL593">
        <f>VLOOKUP($G593,county_facts!$A:$BB,34,FALSE)</f>
        <v>54723</v>
      </c>
      <c r="AM593">
        <f>VLOOKUP($G593,county_facts!$A:$BB,35,FALSE)</f>
        <v>9.1999999999999993</v>
      </c>
      <c r="AN593">
        <f>VLOOKUP($G593,county_facts!$A:$BB,36,FALSE)</f>
        <v>810</v>
      </c>
      <c r="AO593">
        <f>VLOOKUP($G593,county_facts!$A:$BB,37,FALSE)</f>
        <v>15685</v>
      </c>
      <c r="AP593">
        <f>VLOOKUP($G593,county_facts!$A:$BB,38,FALSE)</f>
        <v>1.1000000000000001</v>
      </c>
      <c r="AQ593">
        <f>VLOOKUP($G593,county_facts!$A:$BB,39,FALSE)</f>
        <v>2134</v>
      </c>
      <c r="AR593">
        <f>VLOOKUP($G593,county_facts!$A:$BB,40,FALSE)</f>
        <v>3254</v>
      </c>
      <c r="AS593">
        <f>VLOOKUP($G593,county_facts!$A:$BB,41,FALSE)</f>
        <v>0</v>
      </c>
      <c r="AT593">
        <f>VLOOKUP($G593,county_facts!$A:$BB,42,FALSE)</f>
        <v>0</v>
      </c>
      <c r="AU593">
        <f>VLOOKUP($G593,county_facts!$A:$BB,43,FALSE)</f>
        <v>0</v>
      </c>
      <c r="AV593">
        <f>VLOOKUP($G593,county_facts!$A:$BB,44,FALSE)</f>
        <v>0</v>
      </c>
      <c r="AW593">
        <f>VLOOKUP($G593,county_facts!$A:$BB,45,FALSE)</f>
        <v>0</v>
      </c>
      <c r="AX593">
        <f>VLOOKUP($G593,county_facts!$A:$BB,46,FALSE)</f>
        <v>20</v>
      </c>
      <c r="AY593">
        <f>VLOOKUP($G593,county_facts!$A:$BB,47,FALSE)</f>
        <v>1856906</v>
      </c>
      <c r="AZ593">
        <f>VLOOKUP($G593,county_facts!$A:$BB,48,FALSE)</f>
        <v>0</v>
      </c>
      <c r="BA593">
        <f>VLOOKUP($G593,county_facts!$A:$BB,49,FALSE)</f>
        <v>333092</v>
      </c>
      <c r="BB593">
        <f>VLOOKUP($G593,county_facts!$A:$BB,50,FALSE)</f>
        <v>10201</v>
      </c>
      <c r="BC593">
        <f>VLOOKUP($G593,county_facts!$A:$BB,51,FALSE)</f>
        <v>28951</v>
      </c>
      <c r="BD593">
        <f>VLOOKUP($G593,county_facts!$A:$BB,52,FALSE)</f>
        <v>125</v>
      </c>
      <c r="BE593">
        <f>VLOOKUP($G593,county_facts!$A:$BB,53,FALSE)</f>
        <v>554.53</v>
      </c>
      <c r="BF593">
        <f>VLOOKUP($G593,county_facts!$A:$BB,54,FALSE)</f>
        <v>60.1</v>
      </c>
    </row>
    <row r="594" spans="1:58" x14ac:dyDescent="0.3">
      <c r="A594" t="s">
        <v>9</v>
      </c>
      <c r="B594" t="s">
        <v>270</v>
      </c>
      <c r="C594">
        <v>208</v>
      </c>
      <c r="D594" t="s">
        <v>245</v>
      </c>
      <c r="E594">
        <v>320</v>
      </c>
      <c r="F594">
        <v>0.65</v>
      </c>
      <c r="G594">
        <v>19123</v>
      </c>
      <c r="H594">
        <f>VLOOKUP($G594,county_facts!$A:$BB,4,FALSE)</f>
        <v>22370</v>
      </c>
      <c r="I594">
        <f>VLOOKUP($G594,county_facts!$A:$BB,5,FALSE)</f>
        <v>22381</v>
      </c>
      <c r="J594">
        <f>VLOOKUP($G594,county_facts!$A:$BB,6,FALSE)</f>
        <v>0</v>
      </c>
      <c r="K594">
        <f>VLOOKUP($G594,county_facts!$A:$BB,7,FALSE)</f>
        <v>22381</v>
      </c>
      <c r="L594">
        <f>VLOOKUP($G594,county_facts!$A:$BB,8,FALSE)</f>
        <v>6.1</v>
      </c>
      <c r="M594">
        <f>VLOOKUP($G594,county_facts!$A:$BB,9,FALSE)</f>
        <v>23.7</v>
      </c>
      <c r="N594">
        <f>VLOOKUP($G594,county_facts!$A:$BB,10,FALSE)</f>
        <v>16.899999999999999</v>
      </c>
      <c r="O594">
        <f>VLOOKUP($G594,county_facts!$A:$BB,11,FALSE)</f>
        <v>49.6</v>
      </c>
      <c r="P594">
        <f>VLOOKUP($G594,county_facts!$A:$BB,12,FALSE)</f>
        <v>95.9</v>
      </c>
      <c r="Q594">
        <f>VLOOKUP($G594,county_facts!$A:$BB,13,FALSE)</f>
        <v>1.3</v>
      </c>
      <c r="R594">
        <f>VLOOKUP($G594,county_facts!$A:$BB,14,FALSE)</f>
        <v>0.4</v>
      </c>
      <c r="S594">
        <f>VLOOKUP($G594,county_facts!$A:$BB,15,FALSE)</f>
        <v>1.2</v>
      </c>
      <c r="T594">
        <f>VLOOKUP($G594,county_facts!$A:$BB,16,FALSE)</f>
        <v>0</v>
      </c>
      <c r="U594">
        <f>VLOOKUP($G594,county_facts!$A:$BB,17,FALSE)</f>
        <v>1.1000000000000001</v>
      </c>
      <c r="V594">
        <f>VLOOKUP($G594,county_facts!$A:$BB,18,FALSE)</f>
        <v>1.9</v>
      </c>
      <c r="W594">
        <f>VLOOKUP($G594,county_facts!$A:$BB,19,FALSE)</f>
        <v>94.3</v>
      </c>
      <c r="X594">
        <f>VLOOKUP($G594,county_facts!$A:$BB,20,FALSE)</f>
        <v>84.7</v>
      </c>
      <c r="Y594">
        <f>VLOOKUP($G594,county_facts!$A:$BB,21,FALSE)</f>
        <v>1.5</v>
      </c>
      <c r="Z594">
        <f>VLOOKUP($G594,county_facts!$A:$BB,22,FALSE)</f>
        <v>2.4</v>
      </c>
      <c r="AA594">
        <f>VLOOKUP($G594,county_facts!$A:$BB,23,FALSE)</f>
        <v>90.5</v>
      </c>
      <c r="AB594">
        <f>VLOOKUP($G594,county_facts!$A:$BB,24,FALSE)</f>
        <v>21.5</v>
      </c>
      <c r="AC594">
        <f>VLOOKUP($G594,county_facts!$A:$BB,25,FALSE)</f>
        <v>1481</v>
      </c>
      <c r="AD594">
        <f>VLOOKUP($G594,county_facts!$A:$BB,26,FALSE)</f>
        <v>17.899999999999999</v>
      </c>
      <c r="AE594">
        <f>VLOOKUP($G594,county_facts!$A:$BB,27,FALSE)</f>
        <v>9726</v>
      </c>
      <c r="AF594">
        <f>VLOOKUP($G594,county_facts!$A:$BB,28,FALSE)</f>
        <v>70.5</v>
      </c>
      <c r="AG594">
        <f>VLOOKUP($G594,county_facts!$A:$BB,29,FALSE)</f>
        <v>14.1</v>
      </c>
      <c r="AH594">
        <f>VLOOKUP($G594,county_facts!$A:$BB,30,FALSE)</f>
        <v>100900</v>
      </c>
      <c r="AI594">
        <f>VLOOKUP($G594,county_facts!$A:$BB,31,FALSE)</f>
        <v>9073</v>
      </c>
      <c r="AJ594">
        <f>VLOOKUP($G594,county_facts!$A:$BB,32,FALSE)</f>
        <v>2.4</v>
      </c>
      <c r="AK594">
        <f>VLOOKUP($G594,county_facts!$A:$BB,33,FALSE)</f>
        <v>23788</v>
      </c>
      <c r="AL594">
        <f>VLOOKUP($G594,county_facts!$A:$BB,34,FALSE)</f>
        <v>47967</v>
      </c>
      <c r="AM594">
        <f>VLOOKUP($G594,county_facts!$A:$BB,35,FALSE)</f>
        <v>15.9</v>
      </c>
      <c r="AN594">
        <f>VLOOKUP($G594,county_facts!$A:$BB,36,FALSE)</f>
        <v>576</v>
      </c>
      <c r="AO594">
        <f>VLOOKUP($G594,county_facts!$A:$BB,37,FALSE)</f>
        <v>6881</v>
      </c>
      <c r="AP594">
        <f>VLOOKUP($G594,county_facts!$A:$BB,38,FALSE)</f>
        <v>0.3</v>
      </c>
      <c r="AQ594">
        <f>VLOOKUP($G594,county_facts!$A:$BB,39,FALSE)</f>
        <v>1442</v>
      </c>
      <c r="AR594">
        <f>VLOOKUP($G594,county_facts!$A:$BB,40,FALSE)</f>
        <v>1977</v>
      </c>
      <c r="AS594">
        <f>VLOOKUP($G594,county_facts!$A:$BB,41,FALSE)</f>
        <v>0</v>
      </c>
      <c r="AT594">
        <f>VLOOKUP($G594,county_facts!$A:$BB,42,FALSE)</f>
        <v>0</v>
      </c>
      <c r="AU594">
        <f>VLOOKUP($G594,county_facts!$A:$BB,43,FALSE)</f>
        <v>0</v>
      </c>
      <c r="AV594">
        <f>VLOOKUP($G594,county_facts!$A:$BB,44,FALSE)</f>
        <v>0</v>
      </c>
      <c r="AW594">
        <f>VLOOKUP($G594,county_facts!$A:$BB,45,FALSE)</f>
        <v>0</v>
      </c>
      <c r="AX594">
        <f>VLOOKUP($G594,county_facts!$A:$BB,46,FALSE)</f>
        <v>25.4</v>
      </c>
      <c r="AY594">
        <f>VLOOKUP($G594,county_facts!$A:$BB,47,FALSE)</f>
        <v>1618526</v>
      </c>
      <c r="AZ594">
        <f>VLOOKUP($G594,county_facts!$A:$BB,48,FALSE)</f>
        <v>0</v>
      </c>
      <c r="BA594">
        <f>VLOOKUP($G594,county_facts!$A:$BB,49,FALSE)</f>
        <v>242911</v>
      </c>
      <c r="BB594">
        <f>VLOOKUP($G594,county_facts!$A:$BB,50,FALSE)</f>
        <v>10995</v>
      </c>
      <c r="BC594">
        <f>VLOOKUP($G594,county_facts!$A:$BB,51,FALSE)</f>
        <v>16819</v>
      </c>
      <c r="BD594">
        <f>VLOOKUP($G594,county_facts!$A:$BB,52,FALSE)</f>
        <v>64</v>
      </c>
      <c r="BE594">
        <f>VLOOKUP($G594,county_facts!$A:$BB,53,FALSE)</f>
        <v>570.86</v>
      </c>
      <c r="BF594">
        <f>VLOOKUP($G594,county_facts!$A:$BB,54,FALSE)</f>
        <v>39.200000000000003</v>
      </c>
    </row>
    <row r="595" spans="1:58" x14ac:dyDescent="0.3">
      <c r="A595" t="s">
        <v>6</v>
      </c>
      <c r="B595" t="s">
        <v>270</v>
      </c>
      <c r="C595">
        <v>112</v>
      </c>
      <c r="D595" t="s">
        <v>245</v>
      </c>
      <c r="E595">
        <v>320</v>
      </c>
      <c r="F595">
        <v>0.35</v>
      </c>
      <c r="G595">
        <v>19123</v>
      </c>
      <c r="H595">
        <f>VLOOKUP($G595,county_facts!$A:$BB,4,FALSE)</f>
        <v>22370</v>
      </c>
      <c r="I595">
        <f>VLOOKUP($G595,county_facts!$A:$BB,5,FALSE)</f>
        <v>22381</v>
      </c>
      <c r="J595">
        <f>VLOOKUP($G595,county_facts!$A:$BB,6,FALSE)</f>
        <v>0</v>
      </c>
      <c r="K595">
        <f>VLOOKUP($G595,county_facts!$A:$BB,7,FALSE)</f>
        <v>22381</v>
      </c>
      <c r="L595">
        <f>VLOOKUP($G595,county_facts!$A:$BB,8,FALSE)</f>
        <v>6.1</v>
      </c>
      <c r="M595">
        <f>VLOOKUP($G595,county_facts!$A:$BB,9,FALSE)</f>
        <v>23.7</v>
      </c>
      <c r="N595">
        <f>VLOOKUP($G595,county_facts!$A:$BB,10,FALSE)</f>
        <v>16.899999999999999</v>
      </c>
      <c r="O595">
        <f>VLOOKUP($G595,county_facts!$A:$BB,11,FALSE)</f>
        <v>49.6</v>
      </c>
      <c r="P595">
        <f>VLOOKUP($G595,county_facts!$A:$BB,12,FALSE)</f>
        <v>95.9</v>
      </c>
      <c r="Q595">
        <f>VLOOKUP($G595,county_facts!$A:$BB,13,FALSE)</f>
        <v>1.3</v>
      </c>
      <c r="R595">
        <f>VLOOKUP($G595,county_facts!$A:$BB,14,FALSE)</f>
        <v>0.4</v>
      </c>
      <c r="S595">
        <f>VLOOKUP($G595,county_facts!$A:$BB,15,FALSE)</f>
        <v>1.2</v>
      </c>
      <c r="T595">
        <f>VLOOKUP($G595,county_facts!$A:$BB,16,FALSE)</f>
        <v>0</v>
      </c>
      <c r="U595">
        <f>VLOOKUP($G595,county_facts!$A:$BB,17,FALSE)</f>
        <v>1.1000000000000001</v>
      </c>
      <c r="V595">
        <f>VLOOKUP($G595,county_facts!$A:$BB,18,FALSE)</f>
        <v>1.9</v>
      </c>
      <c r="W595">
        <f>VLOOKUP($G595,county_facts!$A:$BB,19,FALSE)</f>
        <v>94.3</v>
      </c>
      <c r="X595">
        <f>VLOOKUP($G595,county_facts!$A:$BB,20,FALSE)</f>
        <v>84.7</v>
      </c>
      <c r="Y595">
        <f>VLOOKUP($G595,county_facts!$A:$BB,21,FALSE)</f>
        <v>1.5</v>
      </c>
      <c r="Z595">
        <f>VLOOKUP($G595,county_facts!$A:$BB,22,FALSE)</f>
        <v>2.4</v>
      </c>
      <c r="AA595">
        <f>VLOOKUP($G595,county_facts!$A:$BB,23,FALSE)</f>
        <v>90.5</v>
      </c>
      <c r="AB595">
        <f>VLOOKUP($G595,county_facts!$A:$BB,24,FALSE)</f>
        <v>21.5</v>
      </c>
      <c r="AC595">
        <f>VLOOKUP($G595,county_facts!$A:$BB,25,FALSE)</f>
        <v>1481</v>
      </c>
      <c r="AD595">
        <f>VLOOKUP($G595,county_facts!$A:$BB,26,FALSE)</f>
        <v>17.899999999999999</v>
      </c>
      <c r="AE595">
        <f>VLOOKUP($G595,county_facts!$A:$BB,27,FALSE)</f>
        <v>9726</v>
      </c>
      <c r="AF595">
        <f>VLOOKUP($G595,county_facts!$A:$BB,28,FALSE)</f>
        <v>70.5</v>
      </c>
      <c r="AG595">
        <f>VLOOKUP($G595,county_facts!$A:$BB,29,FALSE)</f>
        <v>14.1</v>
      </c>
      <c r="AH595">
        <f>VLOOKUP($G595,county_facts!$A:$BB,30,FALSE)</f>
        <v>100900</v>
      </c>
      <c r="AI595">
        <f>VLOOKUP($G595,county_facts!$A:$BB,31,FALSE)</f>
        <v>9073</v>
      </c>
      <c r="AJ595">
        <f>VLOOKUP($G595,county_facts!$A:$BB,32,FALSE)</f>
        <v>2.4</v>
      </c>
      <c r="AK595">
        <f>VLOOKUP($G595,county_facts!$A:$BB,33,FALSE)</f>
        <v>23788</v>
      </c>
      <c r="AL595">
        <f>VLOOKUP($G595,county_facts!$A:$BB,34,FALSE)</f>
        <v>47967</v>
      </c>
      <c r="AM595">
        <f>VLOOKUP($G595,county_facts!$A:$BB,35,FALSE)</f>
        <v>15.9</v>
      </c>
      <c r="AN595">
        <f>VLOOKUP($G595,county_facts!$A:$BB,36,FALSE)</f>
        <v>576</v>
      </c>
      <c r="AO595">
        <f>VLOOKUP($G595,county_facts!$A:$BB,37,FALSE)</f>
        <v>6881</v>
      </c>
      <c r="AP595">
        <f>VLOOKUP($G595,county_facts!$A:$BB,38,FALSE)</f>
        <v>0.3</v>
      </c>
      <c r="AQ595">
        <f>VLOOKUP($G595,county_facts!$A:$BB,39,FALSE)</f>
        <v>1442</v>
      </c>
      <c r="AR595">
        <f>VLOOKUP($G595,county_facts!$A:$BB,40,FALSE)</f>
        <v>1977</v>
      </c>
      <c r="AS595">
        <f>VLOOKUP($G595,county_facts!$A:$BB,41,FALSE)</f>
        <v>0</v>
      </c>
      <c r="AT595">
        <f>VLOOKUP($G595,county_facts!$A:$BB,42,FALSE)</f>
        <v>0</v>
      </c>
      <c r="AU595">
        <f>VLOOKUP($G595,county_facts!$A:$BB,43,FALSE)</f>
        <v>0</v>
      </c>
      <c r="AV595">
        <f>VLOOKUP($G595,county_facts!$A:$BB,44,FALSE)</f>
        <v>0</v>
      </c>
      <c r="AW595">
        <f>VLOOKUP($G595,county_facts!$A:$BB,45,FALSE)</f>
        <v>0</v>
      </c>
      <c r="AX595">
        <f>VLOOKUP($G595,county_facts!$A:$BB,46,FALSE)</f>
        <v>25.4</v>
      </c>
      <c r="AY595">
        <f>VLOOKUP($G595,county_facts!$A:$BB,47,FALSE)</f>
        <v>1618526</v>
      </c>
      <c r="AZ595">
        <f>VLOOKUP($G595,county_facts!$A:$BB,48,FALSE)</f>
        <v>0</v>
      </c>
      <c r="BA595">
        <f>VLOOKUP($G595,county_facts!$A:$BB,49,FALSE)</f>
        <v>242911</v>
      </c>
      <c r="BB595">
        <f>VLOOKUP($G595,county_facts!$A:$BB,50,FALSE)</f>
        <v>10995</v>
      </c>
      <c r="BC595">
        <f>VLOOKUP($G595,county_facts!$A:$BB,51,FALSE)</f>
        <v>16819</v>
      </c>
      <c r="BD595">
        <f>VLOOKUP($G595,county_facts!$A:$BB,52,FALSE)</f>
        <v>64</v>
      </c>
      <c r="BE595">
        <f>VLOOKUP($G595,county_facts!$A:$BB,53,FALSE)</f>
        <v>570.86</v>
      </c>
      <c r="BF595">
        <f>VLOOKUP($G595,county_facts!$A:$BB,54,FALSE)</f>
        <v>39.200000000000003</v>
      </c>
    </row>
    <row r="596" spans="1:58" x14ac:dyDescent="0.3">
      <c r="A596" t="s">
        <v>6</v>
      </c>
      <c r="B596" t="s">
        <v>30</v>
      </c>
      <c r="C596">
        <v>168</v>
      </c>
      <c r="D596" t="s">
        <v>245</v>
      </c>
      <c r="E596">
        <v>288</v>
      </c>
      <c r="F596">
        <v>0.58333333300000001</v>
      </c>
      <c r="G596">
        <v>19121</v>
      </c>
      <c r="H596">
        <f>VLOOKUP($G596,county_facts!$A:$BB,4,FALSE)</f>
        <v>15609</v>
      </c>
      <c r="I596">
        <f>VLOOKUP($G596,county_facts!$A:$BB,5,FALSE)</f>
        <v>15679</v>
      </c>
      <c r="J596">
        <f>VLOOKUP($G596,county_facts!$A:$BB,6,FALSE)</f>
        <v>-0.4</v>
      </c>
      <c r="K596">
        <f>VLOOKUP($G596,county_facts!$A:$BB,7,FALSE)</f>
        <v>15679</v>
      </c>
      <c r="L596">
        <f>VLOOKUP($G596,county_facts!$A:$BB,8,FALSE)</f>
        <v>5.8</v>
      </c>
      <c r="M596">
        <f>VLOOKUP($G596,county_facts!$A:$BB,9,FALSE)</f>
        <v>26</v>
      </c>
      <c r="N596">
        <f>VLOOKUP($G596,county_facts!$A:$BB,10,FALSE)</f>
        <v>16.3</v>
      </c>
      <c r="O596">
        <f>VLOOKUP($G596,county_facts!$A:$BB,11,FALSE)</f>
        <v>50.2</v>
      </c>
      <c r="P596">
        <f>VLOOKUP($G596,county_facts!$A:$BB,12,FALSE)</f>
        <v>97.6</v>
      </c>
      <c r="Q596">
        <f>VLOOKUP($G596,county_facts!$A:$BB,13,FALSE)</f>
        <v>0.5</v>
      </c>
      <c r="R596">
        <f>VLOOKUP($G596,county_facts!$A:$BB,14,FALSE)</f>
        <v>0.4</v>
      </c>
      <c r="S596">
        <f>VLOOKUP($G596,county_facts!$A:$BB,15,FALSE)</f>
        <v>0.5</v>
      </c>
      <c r="T596">
        <f>VLOOKUP($G596,county_facts!$A:$BB,16,FALSE)</f>
        <v>0</v>
      </c>
      <c r="U596">
        <f>VLOOKUP($G596,county_facts!$A:$BB,17,FALSE)</f>
        <v>1</v>
      </c>
      <c r="V596">
        <f>VLOOKUP($G596,county_facts!$A:$BB,18,FALSE)</f>
        <v>1.5</v>
      </c>
      <c r="W596">
        <f>VLOOKUP($G596,county_facts!$A:$BB,19,FALSE)</f>
        <v>96.4</v>
      </c>
      <c r="X596">
        <f>VLOOKUP($G596,county_facts!$A:$BB,20,FALSE)</f>
        <v>89.3</v>
      </c>
      <c r="Y596">
        <f>VLOOKUP($G596,county_facts!$A:$BB,21,FALSE)</f>
        <v>1.4</v>
      </c>
      <c r="Z596">
        <f>VLOOKUP($G596,county_facts!$A:$BB,22,FALSE)</f>
        <v>1.8</v>
      </c>
      <c r="AA596">
        <f>VLOOKUP($G596,county_facts!$A:$BB,23,FALSE)</f>
        <v>94.2</v>
      </c>
      <c r="AB596">
        <f>VLOOKUP($G596,county_facts!$A:$BB,24,FALSE)</f>
        <v>21.5</v>
      </c>
      <c r="AC596">
        <f>VLOOKUP($G596,county_facts!$A:$BB,25,FALSE)</f>
        <v>1365</v>
      </c>
      <c r="AD596">
        <f>VLOOKUP($G596,county_facts!$A:$BB,26,FALSE)</f>
        <v>26.5</v>
      </c>
      <c r="AE596">
        <f>VLOOKUP($G596,county_facts!$A:$BB,27,FALSE)</f>
        <v>6684</v>
      </c>
      <c r="AF596">
        <f>VLOOKUP($G596,county_facts!$A:$BB,28,FALSE)</f>
        <v>76.8</v>
      </c>
      <c r="AG596">
        <f>VLOOKUP($G596,county_facts!$A:$BB,29,FALSE)</f>
        <v>10.8</v>
      </c>
      <c r="AH596">
        <f>VLOOKUP($G596,county_facts!$A:$BB,30,FALSE)</f>
        <v>160700</v>
      </c>
      <c r="AI596">
        <f>VLOOKUP($G596,county_facts!$A:$BB,31,FALSE)</f>
        <v>6092</v>
      </c>
      <c r="AJ596">
        <f>VLOOKUP($G596,county_facts!$A:$BB,32,FALSE)</f>
        <v>2.52</v>
      </c>
      <c r="AK596">
        <f>VLOOKUP($G596,county_facts!$A:$BB,33,FALSE)</f>
        <v>27685</v>
      </c>
      <c r="AL596">
        <f>VLOOKUP($G596,county_facts!$A:$BB,34,FALSE)</f>
        <v>57581</v>
      </c>
      <c r="AM596">
        <f>VLOOKUP($G596,county_facts!$A:$BB,35,FALSE)</f>
        <v>8.9</v>
      </c>
      <c r="AN596">
        <f>VLOOKUP($G596,county_facts!$A:$BB,36,FALSE)</f>
        <v>354</v>
      </c>
      <c r="AO596">
        <f>VLOOKUP($G596,county_facts!$A:$BB,37,FALSE)</f>
        <v>2450</v>
      </c>
      <c r="AP596">
        <f>VLOOKUP($G596,county_facts!$A:$BB,38,FALSE)</f>
        <v>-6.8</v>
      </c>
      <c r="AQ596">
        <f>VLOOKUP($G596,county_facts!$A:$BB,39,FALSE)</f>
        <v>1271</v>
      </c>
      <c r="AR596">
        <f>VLOOKUP($G596,county_facts!$A:$BB,40,FALSE)</f>
        <v>1304</v>
      </c>
      <c r="AS596">
        <f>VLOOKUP($G596,county_facts!$A:$BB,41,FALSE)</f>
        <v>0</v>
      </c>
      <c r="AT596">
        <f>VLOOKUP($G596,county_facts!$A:$BB,42,FALSE)</f>
        <v>0</v>
      </c>
      <c r="AU596">
        <f>VLOOKUP($G596,county_facts!$A:$BB,43,FALSE)</f>
        <v>0</v>
      </c>
      <c r="AV596">
        <f>VLOOKUP($G596,county_facts!$A:$BB,44,FALSE)</f>
        <v>0</v>
      </c>
      <c r="AW596">
        <f>VLOOKUP($G596,county_facts!$A:$BB,45,FALSE)</f>
        <v>0</v>
      </c>
      <c r="AX596">
        <f>VLOOKUP($G596,county_facts!$A:$BB,46,FALSE)</f>
        <v>30.5</v>
      </c>
      <c r="AY596">
        <f>VLOOKUP($G596,county_facts!$A:$BB,47,FALSE)</f>
        <v>0</v>
      </c>
      <c r="AZ596">
        <f>VLOOKUP($G596,county_facts!$A:$BB,48,FALSE)</f>
        <v>0</v>
      </c>
      <c r="BA596">
        <f>VLOOKUP($G596,county_facts!$A:$BB,49,FALSE)</f>
        <v>80594</v>
      </c>
      <c r="BB596">
        <f>VLOOKUP($G596,county_facts!$A:$BB,50,FALSE)</f>
        <v>5253</v>
      </c>
      <c r="BC596">
        <f>VLOOKUP($G596,county_facts!$A:$BB,51,FALSE)</f>
        <v>7596</v>
      </c>
      <c r="BD596">
        <f>VLOOKUP($G596,county_facts!$A:$BB,52,FALSE)</f>
        <v>55</v>
      </c>
      <c r="BE596">
        <f>VLOOKUP($G596,county_facts!$A:$BB,53,FALSE)</f>
        <v>561.01</v>
      </c>
      <c r="BF596">
        <f>VLOOKUP($G596,county_facts!$A:$BB,54,FALSE)</f>
        <v>27.9</v>
      </c>
    </row>
    <row r="597" spans="1:58" x14ac:dyDescent="0.3">
      <c r="A597" t="s">
        <v>9</v>
      </c>
      <c r="B597" t="s">
        <v>30</v>
      </c>
      <c r="C597">
        <v>120</v>
      </c>
      <c r="D597" t="s">
        <v>245</v>
      </c>
      <c r="E597">
        <v>288</v>
      </c>
      <c r="F597">
        <v>0.41666666699999999</v>
      </c>
      <c r="G597">
        <v>19121</v>
      </c>
      <c r="H597">
        <f>VLOOKUP($G597,county_facts!$A:$BB,4,FALSE)</f>
        <v>15609</v>
      </c>
      <c r="I597">
        <f>VLOOKUP($G597,county_facts!$A:$BB,5,FALSE)</f>
        <v>15679</v>
      </c>
      <c r="J597">
        <f>VLOOKUP($G597,county_facts!$A:$BB,6,FALSE)</f>
        <v>-0.4</v>
      </c>
      <c r="K597">
        <f>VLOOKUP($G597,county_facts!$A:$BB,7,FALSE)</f>
        <v>15679</v>
      </c>
      <c r="L597">
        <f>VLOOKUP($G597,county_facts!$A:$BB,8,FALSE)</f>
        <v>5.8</v>
      </c>
      <c r="M597">
        <f>VLOOKUP($G597,county_facts!$A:$BB,9,FALSE)</f>
        <v>26</v>
      </c>
      <c r="N597">
        <f>VLOOKUP($G597,county_facts!$A:$BB,10,FALSE)</f>
        <v>16.3</v>
      </c>
      <c r="O597">
        <f>VLOOKUP($G597,county_facts!$A:$BB,11,FALSE)</f>
        <v>50.2</v>
      </c>
      <c r="P597">
        <f>VLOOKUP($G597,county_facts!$A:$BB,12,FALSE)</f>
        <v>97.6</v>
      </c>
      <c r="Q597">
        <f>VLOOKUP($G597,county_facts!$A:$BB,13,FALSE)</f>
        <v>0.5</v>
      </c>
      <c r="R597">
        <f>VLOOKUP($G597,county_facts!$A:$BB,14,FALSE)</f>
        <v>0.4</v>
      </c>
      <c r="S597">
        <f>VLOOKUP($G597,county_facts!$A:$BB,15,FALSE)</f>
        <v>0.5</v>
      </c>
      <c r="T597">
        <f>VLOOKUP($G597,county_facts!$A:$BB,16,FALSE)</f>
        <v>0</v>
      </c>
      <c r="U597">
        <f>VLOOKUP($G597,county_facts!$A:$BB,17,FALSE)</f>
        <v>1</v>
      </c>
      <c r="V597">
        <f>VLOOKUP($G597,county_facts!$A:$BB,18,FALSE)</f>
        <v>1.5</v>
      </c>
      <c r="W597">
        <f>VLOOKUP($G597,county_facts!$A:$BB,19,FALSE)</f>
        <v>96.4</v>
      </c>
      <c r="X597">
        <f>VLOOKUP($G597,county_facts!$A:$BB,20,FALSE)</f>
        <v>89.3</v>
      </c>
      <c r="Y597">
        <f>VLOOKUP($G597,county_facts!$A:$BB,21,FALSE)</f>
        <v>1.4</v>
      </c>
      <c r="Z597">
        <f>VLOOKUP($G597,county_facts!$A:$BB,22,FALSE)</f>
        <v>1.8</v>
      </c>
      <c r="AA597">
        <f>VLOOKUP($G597,county_facts!$A:$BB,23,FALSE)</f>
        <v>94.2</v>
      </c>
      <c r="AB597">
        <f>VLOOKUP($G597,county_facts!$A:$BB,24,FALSE)</f>
        <v>21.5</v>
      </c>
      <c r="AC597">
        <f>VLOOKUP($G597,county_facts!$A:$BB,25,FALSE)</f>
        <v>1365</v>
      </c>
      <c r="AD597">
        <f>VLOOKUP($G597,county_facts!$A:$BB,26,FALSE)</f>
        <v>26.5</v>
      </c>
      <c r="AE597">
        <f>VLOOKUP($G597,county_facts!$A:$BB,27,FALSE)</f>
        <v>6684</v>
      </c>
      <c r="AF597">
        <f>VLOOKUP($G597,county_facts!$A:$BB,28,FALSE)</f>
        <v>76.8</v>
      </c>
      <c r="AG597">
        <f>VLOOKUP($G597,county_facts!$A:$BB,29,FALSE)</f>
        <v>10.8</v>
      </c>
      <c r="AH597">
        <f>VLOOKUP($G597,county_facts!$A:$BB,30,FALSE)</f>
        <v>160700</v>
      </c>
      <c r="AI597">
        <f>VLOOKUP($G597,county_facts!$A:$BB,31,FALSE)</f>
        <v>6092</v>
      </c>
      <c r="AJ597">
        <f>VLOOKUP($G597,county_facts!$A:$BB,32,FALSE)</f>
        <v>2.52</v>
      </c>
      <c r="AK597">
        <f>VLOOKUP($G597,county_facts!$A:$BB,33,FALSE)</f>
        <v>27685</v>
      </c>
      <c r="AL597">
        <f>VLOOKUP($G597,county_facts!$A:$BB,34,FALSE)</f>
        <v>57581</v>
      </c>
      <c r="AM597">
        <f>VLOOKUP($G597,county_facts!$A:$BB,35,FALSE)</f>
        <v>8.9</v>
      </c>
      <c r="AN597">
        <f>VLOOKUP($G597,county_facts!$A:$BB,36,FALSE)</f>
        <v>354</v>
      </c>
      <c r="AO597">
        <f>VLOOKUP($G597,county_facts!$A:$BB,37,FALSE)</f>
        <v>2450</v>
      </c>
      <c r="AP597">
        <f>VLOOKUP($G597,county_facts!$A:$BB,38,FALSE)</f>
        <v>-6.8</v>
      </c>
      <c r="AQ597">
        <f>VLOOKUP($G597,county_facts!$A:$BB,39,FALSE)</f>
        <v>1271</v>
      </c>
      <c r="AR597">
        <f>VLOOKUP($G597,county_facts!$A:$BB,40,FALSE)</f>
        <v>1304</v>
      </c>
      <c r="AS597">
        <f>VLOOKUP($G597,county_facts!$A:$BB,41,FALSE)</f>
        <v>0</v>
      </c>
      <c r="AT597">
        <f>VLOOKUP($G597,county_facts!$A:$BB,42,FALSE)</f>
        <v>0</v>
      </c>
      <c r="AU597">
        <f>VLOOKUP($G597,county_facts!$A:$BB,43,FALSE)</f>
        <v>0</v>
      </c>
      <c r="AV597">
        <f>VLOOKUP($G597,county_facts!$A:$BB,44,FALSE)</f>
        <v>0</v>
      </c>
      <c r="AW597">
        <f>VLOOKUP($G597,county_facts!$A:$BB,45,FALSE)</f>
        <v>0</v>
      </c>
      <c r="AX597">
        <f>VLOOKUP($G597,county_facts!$A:$BB,46,FALSE)</f>
        <v>30.5</v>
      </c>
      <c r="AY597">
        <f>VLOOKUP($G597,county_facts!$A:$BB,47,FALSE)</f>
        <v>0</v>
      </c>
      <c r="AZ597">
        <f>VLOOKUP($G597,county_facts!$A:$BB,48,FALSE)</f>
        <v>0</v>
      </c>
      <c r="BA597">
        <f>VLOOKUP($G597,county_facts!$A:$BB,49,FALSE)</f>
        <v>80594</v>
      </c>
      <c r="BB597">
        <f>VLOOKUP($G597,county_facts!$A:$BB,50,FALSE)</f>
        <v>5253</v>
      </c>
      <c r="BC597">
        <f>VLOOKUP($G597,county_facts!$A:$BB,51,FALSE)</f>
        <v>7596</v>
      </c>
      <c r="BD597">
        <f>VLOOKUP($G597,county_facts!$A:$BB,52,FALSE)</f>
        <v>55</v>
      </c>
      <c r="BE597">
        <f>VLOOKUP($G597,county_facts!$A:$BB,53,FALSE)</f>
        <v>561.01</v>
      </c>
      <c r="BF597">
        <f>VLOOKUP($G597,county_facts!$A:$BB,54,FALSE)</f>
        <v>27.9</v>
      </c>
    </row>
    <row r="598" spans="1:58" x14ac:dyDescent="0.3">
      <c r="A598" t="s">
        <v>9</v>
      </c>
      <c r="B598" t="s">
        <v>271</v>
      </c>
      <c r="C598">
        <v>50</v>
      </c>
      <c r="D598" t="s">
        <v>245</v>
      </c>
      <c r="E598">
        <v>100</v>
      </c>
      <c r="F598">
        <v>0.5</v>
      </c>
      <c r="G598">
        <v>19119</v>
      </c>
      <c r="H598">
        <f>VLOOKUP($G598,county_facts!$A:$BB,4,FALSE)</f>
        <v>11683</v>
      </c>
      <c r="I598">
        <f>VLOOKUP($G598,county_facts!$A:$BB,5,FALSE)</f>
        <v>11581</v>
      </c>
      <c r="J598">
        <f>VLOOKUP($G598,county_facts!$A:$BB,6,FALSE)</f>
        <v>0.9</v>
      </c>
      <c r="K598">
        <f>VLOOKUP($G598,county_facts!$A:$BB,7,FALSE)</f>
        <v>11581</v>
      </c>
      <c r="L598">
        <f>VLOOKUP($G598,county_facts!$A:$BB,8,FALSE)</f>
        <v>7.3</v>
      </c>
      <c r="M598">
        <f>VLOOKUP($G598,county_facts!$A:$BB,9,FALSE)</f>
        <v>28.1</v>
      </c>
      <c r="N598">
        <f>VLOOKUP($G598,county_facts!$A:$BB,10,FALSE)</f>
        <v>16.899999999999999</v>
      </c>
      <c r="O598">
        <f>VLOOKUP($G598,county_facts!$A:$BB,11,FALSE)</f>
        <v>49.8</v>
      </c>
      <c r="P598">
        <f>VLOOKUP($G598,county_facts!$A:$BB,12,FALSE)</f>
        <v>98.3</v>
      </c>
      <c r="Q598">
        <f>VLOOKUP($G598,county_facts!$A:$BB,13,FALSE)</f>
        <v>0.3</v>
      </c>
      <c r="R598">
        <f>VLOOKUP($G598,county_facts!$A:$BB,14,FALSE)</f>
        <v>0.3</v>
      </c>
      <c r="S598">
        <f>VLOOKUP($G598,county_facts!$A:$BB,15,FALSE)</f>
        <v>0.3</v>
      </c>
      <c r="T598">
        <f>VLOOKUP($G598,county_facts!$A:$BB,16,FALSE)</f>
        <v>0.1</v>
      </c>
      <c r="U598">
        <f>VLOOKUP($G598,county_facts!$A:$BB,17,FALSE)</f>
        <v>0.7</v>
      </c>
      <c r="V598">
        <f>VLOOKUP($G598,county_facts!$A:$BB,18,FALSE)</f>
        <v>2.7</v>
      </c>
      <c r="W598">
        <f>VLOOKUP($G598,county_facts!$A:$BB,19,FALSE)</f>
        <v>95.9</v>
      </c>
      <c r="X598">
        <f>VLOOKUP($G598,county_facts!$A:$BB,20,FALSE)</f>
        <v>92.5</v>
      </c>
      <c r="Y598">
        <f>VLOOKUP($G598,county_facts!$A:$BB,21,FALSE)</f>
        <v>1.1000000000000001</v>
      </c>
      <c r="Z598">
        <f>VLOOKUP($G598,county_facts!$A:$BB,22,FALSE)</f>
        <v>2</v>
      </c>
      <c r="AA598">
        <f>VLOOKUP($G598,county_facts!$A:$BB,23,FALSE)</f>
        <v>89.1</v>
      </c>
      <c r="AB598">
        <f>VLOOKUP($G598,county_facts!$A:$BB,24,FALSE)</f>
        <v>17.600000000000001</v>
      </c>
      <c r="AC598">
        <f>VLOOKUP($G598,county_facts!$A:$BB,25,FALSE)</f>
        <v>689</v>
      </c>
      <c r="AD598">
        <f>VLOOKUP($G598,county_facts!$A:$BB,26,FALSE)</f>
        <v>18.100000000000001</v>
      </c>
      <c r="AE598">
        <f>VLOOKUP($G598,county_facts!$A:$BB,27,FALSE)</f>
        <v>4965</v>
      </c>
      <c r="AF598">
        <f>VLOOKUP($G598,county_facts!$A:$BB,28,FALSE)</f>
        <v>82.3</v>
      </c>
      <c r="AG598">
        <f>VLOOKUP($G598,county_facts!$A:$BB,29,FALSE)</f>
        <v>5.5</v>
      </c>
      <c r="AH598">
        <f>VLOOKUP($G598,county_facts!$A:$BB,30,FALSE)</f>
        <v>105700</v>
      </c>
      <c r="AI598">
        <f>VLOOKUP($G598,county_facts!$A:$BB,31,FALSE)</f>
        <v>4425</v>
      </c>
      <c r="AJ598">
        <f>VLOOKUP($G598,county_facts!$A:$BB,32,FALSE)</f>
        <v>2.6</v>
      </c>
      <c r="AK598">
        <f>VLOOKUP($G598,county_facts!$A:$BB,33,FALSE)</f>
        <v>23683</v>
      </c>
      <c r="AL598">
        <f>VLOOKUP($G598,county_facts!$A:$BB,34,FALSE)</f>
        <v>52152</v>
      </c>
      <c r="AM598">
        <f>VLOOKUP($G598,county_facts!$A:$BB,35,FALSE)</f>
        <v>8</v>
      </c>
      <c r="AN598">
        <f>VLOOKUP($G598,county_facts!$A:$BB,36,FALSE)</f>
        <v>389</v>
      </c>
      <c r="AO598">
        <f>VLOOKUP($G598,county_facts!$A:$BB,37,FALSE)</f>
        <v>3344</v>
      </c>
      <c r="AP598">
        <f>VLOOKUP($G598,county_facts!$A:$BB,38,FALSE)</f>
        <v>-2.2000000000000002</v>
      </c>
      <c r="AQ598">
        <f>VLOOKUP($G598,county_facts!$A:$BB,39,FALSE)</f>
        <v>983</v>
      </c>
      <c r="AR598">
        <f>VLOOKUP($G598,county_facts!$A:$BB,40,FALSE)</f>
        <v>1328</v>
      </c>
      <c r="AS598">
        <f>VLOOKUP($G598,county_facts!$A:$BB,41,FALSE)</f>
        <v>0</v>
      </c>
      <c r="AT598">
        <f>VLOOKUP($G598,county_facts!$A:$BB,42,FALSE)</f>
        <v>0</v>
      </c>
      <c r="AU598">
        <f>VLOOKUP($G598,county_facts!$A:$BB,43,FALSE)</f>
        <v>0</v>
      </c>
      <c r="AV598">
        <f>VLOOKUP($G598,county_facts!$A:$BB,44,FALSE)</f>
        <v>0</v>
      </c>
      <c r="AW598">
        <f>VLOOKUP($G598,county_facts!$A:$BB,45,FALSE)</f>
        <v>0</v>
      </c>
      <c r="AX598">
        <f>VLOOKUP($G598,county_facts!$A:$BB,46,FALSE)</f>
        <v>13.2</v>
      </c>
      <c r="AY598">
        <f>VLOOKUP($G598,county_facts!$A:$BB,47,FALSE)</f>
        <v>100917</v>
      </c>
      <c r="AZ598">
        <f>VLOOKUP($G598,county_facts!$A:$BB,48,FALSE)</f>
        <v>215272</v>
      </c>
      <c r="BA598">
        <f>VLOOKUP($G598,county_facts!$A:$BB,49,FALSE)</f>
        <v>91091</v>
      </c>
      <c r="BB598">
        <f>VLOOKUP($G598,county_facts!$A:$BB,50,FALSE)</f>
        <v>8113</v>
      </c>
      <c r="BC598">
        <f>VLOOKUP($G598,county_facts!$A:$BB,51,FALSE)</f>
        <v>0</v>
      </c>
      <c r="BD598">
        <f>VLOOKUP($G598,county_facts!$A:$BB,52,FALSE)</f>
        <v>55</v>
      </c>
      <c r="BE598">
        <f>VLOOKUP($G598,county_facts!$A:$BB,53,FALSE)</f>
        <v>587.65</v>
      </c>
      <c r="BF598">
        <f>VLOOKUP($G598,county_facts!$A:$BB,54,FALSE)</f>
        <v>19.7</v>
      </c>
    </row>
    <row r="599" spans="1:58" x14ac:dyDescent="0.3">
      <c r="A599" t="s">
        <v>6</v>
      </c>
      <c r="B599" t="s">
        <v>271</v>
      </c>
      <c r="C599">
        <v>50</v>
      </c>
      <c r="D599" t="s">
        <v>245</v>
      </c>
      <c r="E599">
        <v>100</v>
      </c>
      <c r="F599">
        <v>0.5</v>
      </c>
      <c r="G599">
        <v>19119</v>
      </c>
      <c r="H599">
        <f>VLOOKUP($G599,county_facts!$A:$BB,4,FALSE)</f>
        <v>11683</v>
      </c>
      <c r="I599">
        <f>VLOOKUP($G599,county_facts!$A:$BB,5,FALSE)</f>
        <v>11581</v>
      </c>
      <c r="J599">
        <f>VLOOKUP($G599,county_facts!$A:$BB,6,FALSE)</f>
        <v>0.9</v>
      </c>
      <c r="K599">
        <f>VLOOKUP($G599,county_facts!$A:$BB,7,FALSE)</f>
        <v>11581</v>
      </c>
      <c r="L599">
        <f>VLOOKUP($G599,county_facts!$A:$BB,8,FALSE)</f>
        <v>7.3</v>
      </c>
      <c r="M599">
        <f>VLOOKUP($G599,county_facts!$A:$BB,9,FALSE)</f>
        <v>28.1</v>
      </c>
      <c r="N599">
        <f>VLOOKUP($G599,county_facts!$A:$BB,10,FALSE)</f>
        <v>16.899999999999999</v>
      </c>
      <c r="O599">
        <f>VLOOKUP($G599,county_facts!$A:$BB,11,FALSE)</f>
        <v>49.8</v>
      </c>
      <c r="P599">
        <f>VLOOKUP($G599,county_facts!$A:$BB,12,FALSE)</f>
        <v>98.3</v>
      </c>
      <c r="Q599">
        <f>VLOOKUP($G599,county_facts!$A:$BB,13,FALSE)</f>
        <v>0.3</v>
      </c>
      <c r="R599">
        <f>VLOOKUP($G599,county_facts!$A:$BB,14,FALSE)</f>
        <v>0.3</v>
      </c>
      <c r="S599">
        <f>VLOOKUP($G599,county_facts!$A:$BB,15,FALSE)</f>
        <v>0.3</v>
      </c>
      <c r="T599">
        <f>VLOOKUP($G599,county_facts!$A:$BB,16,FALSE)</f>
        <v>0.1</v>
      </c>
      <c r="U599">
        <f>VLOOKUP($G599,county_facts!$A:$BB,17,FALSE)</f>
        <v>0.7</v>
      </c>
      <c r="V599">
        <f>VLOOKUP($G599,county_facts!$A:$BB,18,FALSE)</f>
        <v>2.7</v>
      </c>
      <c r="W599">
        <f>VLOOKUP($G599,county_facts!$A:$BB,19,FALSE)</f>
        <v>95.9</v>
      </c>
      <c r="X599">
        <f>VLOOKUP($G599,county_facts!$A:$BB,20,FALSE)</f>
        <v>92.5</v>
      </c>
      <c r="Y599">
        <f>VLOOKUP($G599,county_facts!$A:$BB,21,FALSE)</f>
        <v>1.1000000000000001</v>
      </c>
      <c r="Z599">
        <f>VLOOKUP($G599,county_facts!$A:$BB,22,FALSE)</f>
        <v>2</v>
      </c>
      <c r="AA599">
        <f>VLOOKUP($G599,county_facts!$A:$BB,23,FALSE)</f>
        <v>89.1</v>
      </c>
      <c r="AB599">
        <f>VLOOKUP($G599,county_facts!$A:$BB,24,FALSE)</f>
        <v>17.600000000000001</v>
      </c>
      <c r="AC599">
        <f>VLOOKUP($G599,county_facts!$A:$BB,25,FALSE)</f>
        <v>689</v>
      </c>
      <c r="AD599">
        <f>VLOOKUP($G599,county_facts!$A:$BB,26,FALSE)</f>
        <v>18.100000000000001</v>
      </c>
      <c r="AE599">
        <f>VLOOKUP($G599,county_facts!$A:$BB,27,FALSE)</f>
        <v>4965</v>
      </c>
      <c r="AF599">
        <f>VLOOKUP($G599,county_facts!$A:$BB,28,FALSE)</f>
        <v>82.3</v>
      </c>
      <c r="AG599">
        <f>VLOOKUP($G599,county_facts!$A:$BB,29,FALSE)</f>
        <v>5.5</v>
      </c>
      <c r="AH599">
        <f>VLOOKUP($G599,county_facts!$A:$BB,30,FALSE)</f>
        <v>105700</v>
      </c>
      <c r="AI599">
        <f>VLOOKUP($G599,county_facts!$A:$BB,31,FALSE)</f>
        <v>4425</v>
      </c>
      <c r="AJ599">
        <f>VLOOKUP($G599,county_facts!$A:$BB,32,FALSE)</f>
        <v>2.6</v>
      </c>
      <c r="AK599">
        <f>VLOOKUP($G599,county_facts!$A:$BB,33,FALSE)</f>
        <v>23683</v>
      </c>
      <c r="AL599">
        <f>VLOOKUP($G599,county_facts!$A:$BB,34,FALSE)</f>
        <v>52152</v>
      </c>
      <c r="AM599">
        <f>VLOOKUP($G599,county_facts!$A:$BB,35,FALSE)</f>
        <v>8</v>
      </c>
      <c r="AN599">
        <f>VLOOKUP($G599,county_facts!$A:$BB,36,FALSE)</f>
        <v>389</v>
      </c>
      <c r="AO599">
        <f>VLOOKUP($G599,county_facts!$A:$BB,37,FALSE)</f>
        <v>3344</v>
      </c>
      <c r="AP599">
        <f>VLOOKUP($G599,county_facts!$A:$BB,38,FALSE)</f>
        <v>-2.2000000000000002</v>
      </c>
      <c r="AQ599">
        <f>VLOOKUP($G599,county_facts!$A:$BB,39,FALSE)</f>
        <v>983</v>
      </c>
      <c r="AR599">
        <f>VLOOKUP($G599,county_facts!$A:$BB,40,FALSE)</f>
        <v>1328</v>
      </c>
      <c r="AS599">
        <f>VLOOKUP($G599,county_facts!$A:$BB,41,FALSE)</f>
        <v>0</v>
      </c>
      <c r="AT599">
        <f>VLOOKUP($G599,county_facts!$A:$BB,42,FALSE)</f>
        <v>0</v>
      </c>
      <c r="AU599">
        <f>VLOOKUP($G599,county_facts!$A:$BB,43,FALSE)</f>
        <v>0</v>
      </c>
      <c r="AV599">
        <f>VLOOKUP($G599,county_facts!$A:$BB,44,FALSE)</f>
        <v>0</v>
      </c>
      <c r="AW599">
        <f>VLOOKUP($G599,county_facts!$A:$BB,45,FALSE)</f>
        <v>0</v>
      </c>
      <c r="AX599">
        <f>VLOOKUP($G599,county_facts!$A:$BB,46,FALSE)</f>
        <v>13.2</v>
      </c>
      <c r="AY599">
        <f>VLOOKUP($G599,county_facts!$A:$BB,47,FALSE)</f>
        <v>100917</v>
      </c>
      <c r="AZ599">
        <f>VLOOKUP($G599,county_facts!$A:$BB,48,FALSE)</f>
        <v>215272</v>
      </c>
      <c r="BA599">
        <f>VLOOKUP($G599,county_facts!$A:$BB,49,FALSE)</f>
        <v>91091</v>
      </c>
      <c r="BB599">
        <f>VLOOKUP($G599,county_facts!$A:$BB,50,FALSE)</f>
        <v>8113</v>
      </c>
      <c r="BC599">
        <f>VLOOKUP($G599,county_facts!$A:$BB,51,FALSE)</f>
        <v>0</v>
      </c>
      <c r="BD599">
        <f>VLOOKUP($G599,county_facts!$A:$BB,52,FALSE)</f>
        <v>55</v>
      </c>
      <c r="BE599">
        <f>VLOOKUP($G599,county_facts!$A:$BB,53,FALSE)</f>
        <v>587.65</v>
      </c>
      <c r="BF599">
        <f>VLOOKUP($G599,county_facts!$A:$BB,54,FALSE)</f>
        <v>19.7</v>
      </c>
    </row>
    <row r="600" spans="1:58" x14ac:dyDescent="0.3">
      <c r="A600" t="s">
        <v>6</v>
      </c>
      <c r="B600" t="s">
        <v>272</v>
      </c>
      <c r="C600">
        <v>124</v>
      </c>
      <c r="D600" t="s">
        <v>245</v>
      </c>
      <c r="E600">
        <v>211</v>
      </c>
      <c r="F600">
        <v>0.58767772500000004</v>
      </c>
      <c r="G600">
        <v>19117</v>
      </c>
      <c r="H600">
        <f>VLOOKUP($G600,county_facts!$A:$BB,4,FALSE)</f>
        <v>8701</v>
      </c>
      <c r="I600">
        <f>VLOOKUP($G600,county_facts!$A:$BB,5,FALSE)</f>
        <v>8898</v>
      </c>
      <c r="J600">
        <f>VLOOKUP($G600,county_facts!$A:$BB,6,FALSE)</f>
        <v>-2.2000000000000002</v>
      </c>
      <c r="K600">
        <f>VLOOKUP($G600,county_facts!$A:$BB,7,FALSE)</f>
        <v>8898</v>
      </c>
      <c r="L600">
        <f>VLOOKUP($G600,county_facts!$A:$BB,8,FALSE)</f>
        <v>5.6</v>
      </c>
      <c r="M600">
        <f>VLOOKUP($G600,county_facts!$A:$BB,9,FALSE)</f>
        <v>23.3</v>
      </c>
      <c r="N600">
        <f>VLOOKUP($G600,county_facts!$A:$BB,10,FALSE)</f>
        <v>21</v>
      </c>
      <c r="O600">
        <f>VLOOKUP($G600,county_facts!$A:$BB,11,FALSE)</f>
        <v>49.6</v>
      </c>
      <c r="P600">
        <f>VLOOKUP($G600,county_facts!$A:$BB,12,FALSE)</f>
        <v>98.5</v>
      </c>
      <c r="Q600">
        <f>VLOOKUP($G600,county_facts!$A:$BB,13,FALSE)</f>
        <v>0.3</v>
      </c>
      <c r="R600">
        <f>VLOOKUP($G600,county_facts!$A:$BB,14,FALSE)</f>
        <v>0.2</v>
      </c>
      <c r="S600">
        <f>VLOOKUP($G600,county_facts!$A:$BB,15,FALSE)</f>
        <v>0.3</v>
      </c>
      <c r="T600">
        <f>VLOOKUP($G600,county_facts!$A:$BB,16,FALSE)</f>
        <v>0</v>
      </c>
      <c r="U600">
        <f>VLOOKUP($G600,county_facts!$A:$BB,17,FALSE)</f>
        <v>0.7</v>
      </c>
      <c r="V600">
        <f>VLOOKUP($G600,county_facts!$A:$BB,18,FALSE)</f>
        <v>1.3</v>
      </c>
      <c r="W600">
        <f>VLOOKUP($G600,county_facts!$A:$BB,19,FALSE)</f>
        <v>97.3</v>
      </c>
      <c r="X600">
        <f>VLOOKUP($G600,county_facts!$A:$BB,20,FALSE)</f>
        <v>86</v>
      </c>
      <c r="Y600">
        <f>VLOOKUP($G600,county_facts!$A:$BB,21,FALSE)</f>
        <v>5.8</v>
      </c>
      <c r="Z600">
        <f>VLOOKUP($G600,county_facts!$A:$BB,22,FALSE)</f>
        <v>10.199999999999999</v>
      </c>
      <c r="AA600">
        <f>VLOOKUP($G600,county_facts!$A:$BB,23,FALSE)</f>
        <v>89.9</v>
      </c>
      <c r="AB600">
        <f>VLOOKUP($G600,county_facts!$A:$BB,24,FALSE)</f>
        <v>11.3</v>
      </c>
      <c r="AC600">
        <f>VLOOKUP($G600,county_facts!$A:$BB,25,FALSE)</f>
        <v>656</v>
      </c>
      <c r="AD600">
        <f>VLOOKUP($G600,county_facts!$A:$BB,26,FALSE)</f>
        <v>24.1</v>
      </c>
      <c r="AE600">
        <f>VLOOKUP($G600,county_facts!$A:$BB,27,FALSE)</f>
        <v>4204</v>
      </c>
      <c r="AF600">
        <f>VLOOKUP($G600,county_facts!$A:$BB,28,FALSE)</f>
        <v>77.5</v>
      </c>
      <c r="AG600">
        <f>VLOOKUP($G600,county_facts!$A:$BB,29,FALSE)</f>
        <v>9.1</v>
      </c>
      <c r="AH600">
        <f>VLOOKUP($G600,county_facts!$A:$BB,30,FALSE)</f>
        <v>82700</v>
      </c>
      <c r="AI600">
        <f>VLOOKUP($G600,county_facts!$A:$BB,31,FALSE)</f>
        <v>3734</v>
      </c>
      <c r="AJ600">
        <f>VLOOKUP($G600,county_facts!$A:$BB,32,FALSE)</f>
        <v>2.3199999999999998</v>
      </c>
      <c r="AK600">
        <f>VLOOKUP($G600,county_facts!$A:$BB,33,FALSE)</f>
        <v>21126</v>
      </c>
      <c r="AL600">
        <f>VLOOKUP($G600,county_facts!$A:$BB,34,FALSE)</f>
        <v>43288</v>
      </c>
      <c r="AM600">
        <f>VLOOKUP($G600,county_facts!$A:$BB,35,FALSE)</f>
        <v>17</v>
      </c>
      <c r="AN600">
        <f>VLOOKUP($G600,county_facts!$A:$BB,36,FALSE)</f>
        <v>179</v>
      </c>
      <c r="AO600">
        <f>VLOOKUP($G600,county_facts!$A:$BB,37,FALSE)</f>
        <v>2772</v>
      </c>
      <c r="AP600">
        <f>VLOOKUP($G600,county_facts!$A:$BB,38,FALSE)</f>
        <v>0.5</v>
      </c>
      <c r="AQ600">
        <f>VLOOKUP($G600,county_facts!$A:$BB,39,FALSE)</f>
        <v>622</v>
      </c>
      <c r="AR600">
        <f>VLOOKUP($G600,county_facts!$A:$BB,40,FALSE)</f>
        <v>788</v>
      </c>
      <c r="AS600">
        <f>VLOOKUP($G600,county_facts!$A:$BB,41,FALSE)</f>
        <v>0</v>
      </c>
      <c r="AT600">
        <f>VLOOKUP($G600,county_facts!$A:$BB,42,FALSE)</f>
        <v>0</v>
      </c>
      <c r="AU600">
        <f>VLOOKUP($G600,county_facts!$A:$BB,43,FALSE)</f>
        <v>0</v>
      </c>
      <c r="AV600">
        <f>VLOOKUP($G600,county_facts!$A:$BB,44,FALSE)</f>
        <v>0</v>
      </c>
      <c r="AW600">
        <f>VLOOKUP($G600,county_facts!$A:$BB,45,FALSE)</f>
        <v>0</v>
      </c>
      <c r="AX600">
        <f>VLOOKUP($G600,county_facts!$A:$BB,46,FALSE)</f>
        <v>0</v>
      </c>
      <c r="AY600">
        <f>VLOOKUP($G600,county_facts!$A:$BB,47,FALSE)</f>
        <v>0</v>
      </c>
      <c r="AZ600">
        <f>VLOOKUP($G600,county_facts!$A:$BB,48,FALSE)</f>
        <v>1472</v>
      </c>
      <c r="BA600">
        <f>VLOOKUP($G600,county_facts!$A:$BB,49,FALSE)</f>
        <v>84344</v>
      </c>
      <c r="BB600">
        <f>VLOOKUP($G600,county_facts!$A:$BB,50,FALSE)</f>
        <v>8919</v>
      </c>
      <c r="BC600">
        <f>VLOOKUP($G600,county_facts!$A:$BB,51,FALSE)</f>
        <v>0</v>
      </c>
      <c r="BD600">
        <f>VLOOKUP($G600,county_facts!$A:$BB,52,FALSE)</f>
        <v>3</v>
      </c>
      <c r="BE600">
        <f>VLOOKUP($G600,county_facts!$A:$BB,53,FALSE)</f>
        <v>430.59</v>
      </c>
      <c r="BF600">
        <f>VLOOKUP($G600,county_facts!$A:$BB,54,FALSE)</f>
        <v>20.7</v>
      </c>
    </row>
    <row r="601" spans="1:58" x14ac:dyDescent="0.3">
      <c r="A601" t="s">
        <v>9</v>
      </c>
      <c r="B601" t="s">
        <v>272</v>
      </c>
      <c r="C601">
        <v>87</v>
      </c>
      <c r="D601" t="s">
        <v>245</v>
      </c>
      <c r="E601">
        <v>211</v>
      </c>
      <c r="F601">
        <v>0.41232227500000002</v>
      </c>
      <c r="G601">
        <v>19117</v>
      </c>
      <c r="H601">
        <f>VLOOKUP($G601,county_facts!$A:$BB,4,FALSE)</f>
        <v>8701</v>
      </c>
      <c r="I601">
        <f>VLOOKUP($G601,county_facts!$A:$BB,5,FALSE)</f>
        <v>8898</v>
      </c>
      <c r="J601">
        <f>VLOOKUP($G601,county_facts!$A:$BB,6,FALSE)</f>
        <v>-2.2000000000000002</v>
      </c>
      <c r="K601">
        <f>VLOOKUP($G601,county_facts!$A:$BB,7,FALSE)</f>
        <v>8898</v>
      </c>
      <c r="L601">
        <f>VLOOKUP($G601,county_facts!$A:$BB,8,FALSE)</f>
        <v>5.6</v>
      </c>
      <c r="M601">
        <f>VLOOKUP($G601,county_facts!$A:$BB,9,FALSE)</f>
        <v>23.3</v>
      </c>
      <c r="N601">
        <f>VLOOKUP($G601,county_facts!$A:$BB,10,FALSE)</f>
        <v>21</v>
      </c>
      <c r="O601">
        <f>VLOOKUP($G601,county_facts!$A:$BB,11,FALSE)</f>
        <v>49.6</v>
      </c>
      <c r="P601">
        <f>VLOOKUP($G601,county_facts!$A:$BB,12,FALSE)</f>
        <v>98.5</v>
      </c>
      <c r="Q601">
        <f>VLOOKUP($G601,county_facts!$A:$BB,13,FALSE)</f>
        <v>0.3</v>
      </c>
      <c r="R601">
        <f>VLOOKUP($G601,county_facts!$A:$BB,14,FALSE)</f>
        <v>0.2</v>
      </c>
      <c r="S601">
        <f>VLOOKUP($G601,county_facts!$A:$BB,15,FALSE)</f>
        <v>0.3</v>
      </c>
      <c r="T601">
        <f>VLOOKUP($G601,county_facts!$A:$BB,16,FALSE)</f>
        <v>0</v>
      </c>
      <c r="U601">
        <f>VLOOKUP($G601,county_facts!$A:$BB,17,FALSE)</f>
        <v>0.7</v>
      </c>
      <c r="V601">
        <f>VLOOKUP($G601,county_facts!$A:$BB,18,FALSE)</f>
        <v>1.3</v>
      </c>
      <c r="W601">
        <f>VLOOKUP($G601,county_facts!$A:$BB,19,FALSE)</f>
        <v>97.3</v>
      </c>
      <c r="X601">
        <f>VLOOKUP($G601,county_facts!$A:$BB,20,FALSE)</f>
        <v>86</v>
      </c>
      <c r="Y601">
        <f>VLOOKUP($G601,county_facts!$A:$BB,21,FALSE)</f>
        <v>5.8</v>
      </c>
      <c r="Z601">
        <f>VLOOKUP($G601,county_facts!$A:$BB,22,FALSE)</f>
        <v>10.199999999999999</v>
      </c>
      <c r="AA601">
        <f>VLOOKUP($G601,county_facts!$A:$BB,23,FALSE)</f>
        <v>89.9</v>
      </c>
      <c r="AB601">
        <f>VLOOKUP($G601,county_facts!$A:$BB,24,FALSE)</f>
        <v>11.3</v>
      </c>
      <c r="AC601">
        <f>VLOOKUP($G601,county_facts!$A:$BB,25,FALSE)</f>
        <v>656</v>
      </c>
      <c r="AD601">
        <f>VLOOKUP($G601,county_facts!$A:$BB,26,FALSE)</f>
        <v>24.1</v>
      </c>
      <c r="AE601">
        <f>VLOOKUP($G601,county_facts!$A:$BB,27,FALSE)</f>
        <v>4204</v>
      </c>
      <c r="AF601">
        <f>VLOOKUP($G601,county_facts!$A:$BB,28,FALSE)</f>
        <v>77.5</v>
      </c>
      <c r="AG601">
        <f>VLOOKUP($G601,county_facts!$A:$BB,29,FALSE)</f>
        <v>9.1</v>
      </c>
      <c r="AH601">
        <f>VLOOKUP($G601,county_facts!$A:$BB,30,FALSE)</f>
        <v>82700</v>
      </c>
      <c r="AI601">
        <f>VLOOKUP($G601,county_facts!$A:$BB,31,FALSE)</f>
        <v>3734</v>
      </c>
      <c r="AJ601">
        <f>VLOOKUP($G601,county_facts!$A:$BB,32,FALSE)</f>
        <v>2.3199999999999998</v>
      </c>
      <c r="AK601">
        <f>VLOOKUP($G601,county_facts!$A:$BB,33,FALSE)</f>
        <v>21126</v>
      </c>
      <c r="AL601">
        <f>VLOOKUP($G601,county_facts!$A:$BB,34,FALSE)</f>
        <v>43288</v>
      </c>
      <c r="AM601">
        <f>VLOOKUP($G601,county_facts!$A:$BB,35,FALSE)</f>
        <v>17</v>
      </c>
      <c r="AN601">
        <f>VLOOKUP($G601,county_facts!$A:$BB,36,FALSE)</f>
        <v>179</v>
      </c>
      <c r="AO601">
        <f>VLOOKUP($G601,county_facts!$A:$BB,37,FALSE)</f>
        <v>2772</v>
      </c>
      <c r="AP601">
        <f>VLOOKUP($G601,county_facts!$A:$BB,38,FALSE)</f>
        <v>0.5</v>
      </c>
      <c r="AQ601">
        <f>VLOOKUP($G601,county_facts!$A:$BB,39,FALSE)</f>
        <v>622</v>
      </c>
      <c r="AR601">
        <f>VLOOKUP($G601,county_facts!$A:$BB,40,FALSE)</f>
        <v>788</v>
      </c>
      <c r="AS601">
        <f>VLOOKUP($G601,county_facts!$A:$BB,41,FALSE)</f>
        <v>0</v>
      </c>
      <c r="AT601">
        <f>VLOOKUP($G601,county_facts!$A:$BB,42,FALSE)</f>
        <v>0</v>
      </c>
      <c r="AU601">
        <f>VLOOKUP($G601,county_facts!$A:$BB,43,FALSE)</f>
        <v>0</v>
      </c>
      <c r="AV601">
        <f>VLOOKUP($G601,county_facts!$A:$BB,44,FALSE)</f>
        <v>0</v>
      </c>
      <c r="AW601">
        <f>VLOOKUP($G601,county_facts!$A:$BB,45,FALSE)</f>
        <v>0</v>
      </c>
      <c r="AX601">
        <f>VLOOKUP($G601,county_facts!$A:$BB,46,FALSE)</f>
        <v>0</v>
      </c>
      <c r="AY601">
        <f>VLOOKUP($G601,county_facts!$A:$BB,47,FALSE)</f>
        <v>0</v>
      </c>
      <c r="AZ601">
        <f>VLOOKUP($G601,county_facts!$A:$BB,48,FALSE)</f>
        <v>1472</v>
      </c>
      <c r="BA601">
        <f>VLOOKUP($G601,county_facts!$A:$BB,49,FALSE)</f>
        <v>84344</v>
      </c>
      <c r="BB601">
        <f>VLOOKUP($G601,county_facts!$A:$BB,50,FALSE)</f>
        <v>8919</v>
      </c>
      <c r="BC601">
        <f>VLOOKUP($G601,county_facts!$A:$BB,51,FALSE)</f>
        <v>0</v>
      </c>
      <c r="BD601">
        <f>VLOOKUP($G601,county_facts!$A:$BB,52,FALSE)</f>
        <v>3</v>
      </c>
      <c r="BE601">
        <f>VLOOKUP($G601,county_facts!$A:$BB,53,FALSE)</f>
        <v>430.59</v>
      </c>
      <c r="BF601">
        <f>VLOOKUP($G601,county_facts!$A:$BB,54,FALSE)</f>
        <v>20.7</v>
      </c>
    </row>
    <row r="602" spans="1:58" x14ac:dyDescent="0.3">
      <c r="A602" t="s">
        <v>9</v>
      </c>
      <c r="B602" t="s">
        <v>273</v>
      </c>
      <c r="C602">
        <v>120</v>
      </c>
      <c r="D602" t="s">
        <v>245</v>
      </c>
      <c r="E602">
        <v>220</v>
      </c>
      <c r="F602">
        <v>0.54545454500000001</v>
      </c>
      <c r="G602">
        <v>19115</v>
      </c>
      <c r="H602">
        <f>VLOOKUP($G602,county_facts!$A:$BB,4,FALSE)</f>
        <v>11161</v>
      </c>
      <c r="I602">
        <f>VLOOKUP($G602,county_facts!$A:$BB,5,FALSE)</f>
        <v>11387</v>
      </c>
      <c r="J602">
        <f>VLOOKUP($G602,county_facts!$A:$BB,6,FALSE)</f>
        <v>-2</v>
      </c>
      <c r="K602">
        <f>VLOOKUP($G602,county_facts!$A:$BB,7,FALSE)</f>
        <v>11387</v>
      </c>
      <c r="L602">
        <f>VLOOKUP($G602,county_facts!$A:$BB,8,FALSE)</f>
        <v>5.3</v>
      </c>
      <c r="M602">
        <f>VLOOKUP($G602,county_facts!$A:$BB,9,FALSE)</f>
        <v>23.2</v>
      </c>
      <c r="N602">
        <f>VLOOKUP($G602,county_facts!$A:$BB,10,FALSE)</f>
        <v>16.600000000000001</v>
      </c>
      <c r="O602">
        <f>VLOOKUP($G602,county_facts!$A:$BB,11,FALSE)</f>
        <v>49.3</v>
      </c>
      <c r="P602">
        <f>VLOOKUP($G602,county_facts!$A:$BB,12,FALSE)</f>
        <v>95.1</v>
      </c>
      <c r="Q602">
        <f>VLOOKUP($G602,county_facts!$A:$BB,13,FALSE)</f>
        <v>1</v>
      </c>
      <c r="R602">
        <f>VLOOKUP($G602,county_facts!$A:$BB,14,FALSE)</f>
        <v>0.5</v>
      </c>
      <c r="S602">
        <f>VLOOKUP($G602,county_facts!$A:$BB,15,FALSE)</f>
        <v>2.1</v>
      </c>
      <c r="T602">
        <f>VLOOKUP($G602,county_facts!$A:$BB,16,FALSE)</f>
        <v>0.2</v>
      </c>
      <c r="U602">
        <f>VLOOKUP($G602,county_facts!$A:$BB,17,FALSE)</f>
        <v>1.2</v>
      </c>
      <c r="V602">
        <f>VLOOKUP($G602,county_facts!$A:$BB,18,FALSE)</f>
        <v>16.2</v>
      </c>
      <c r="W602">
        <f>VLOOKUP($G602,county_facts!$A:$BB,19,FALSE)</f>
        <v>79.8</v>
      </c>
      <c r="X602">
        <f>VLOOKUP($G602,county_facts!$A:$BB,20,FALSE)</f>
        <v>90.3</v>
      </c>
      <c r="Y602">
        <f>VLOOKUP($G602,county_facts!$A:$BB,21,FALSE)</f>
        <v>8.1</v>
      </c>
      <c r="Z602">
        <f>VLOOKUP($G602,county_facts!$A:$BB,22,FALSE)</f>
        <v>15</v>
      </c>
      <c r="AA602">
        <f>VLOOKUP($G602,county_facts!$A:$BB,23,FALSE)</f>
        <v>83.3</v>
      </c>
      <c r="AB602">
        <f>VLOOKUP($G602,county_facts!$A:$BB,24,FALSE)</f>
        <v>13.5</v>
      </c>
      <c r="AC602">
        <f>VLOOKUP($G602,county_facts!$A:$BB,25,FALSE)</f>
        <v>815</v>
      </c>
      <c r="AD602">
        <f>VLOOKUP($G602,county_facts!$A:$BB,26,FALSE)</f>
        <v>23</v>
      </c>
      <c r="AE602">
        <f>VLOOKUP($G602,county_facts!$A:$BB,27,FALSE)</f>
        <v>5006</v>
      </c>
      <c r="AF602">
        <f>VLOOKUP($G602,county_facts!$A:$BB,28,FALSE)</f>
        <v>78.599999999999994</v>
      </c>
      <c r="AG602">
        <f>VLOOKUP($G602,county_facts!$A:$BB,29,FALSE)</f>
        <v>7.3</v>
      </c>
      <c r="AH602">
        <f>VLOOKUP($G602,county_facts!$A:$BB,30,FALSE)</f>
        <v>95400</v>
      </c>
      <c r="AI602">
        <f>VLOOKUP($G602,county_facts!$A:$BB,31,FALSE)</f>
        <v>4381</v>
      </c>
      <c r="AJ602">
        <f>VLOOKUP($G602,county_facts!$A:$BB,32,FALSE)</f>
        <v>2.56</v>
      </c>
      <c r="AK602">
        <f>VLOOKUP($G602,county_facts!$A:$BB,33,FALSE)</f>
        <v>24272</v>
      </c>
      <c r="AL602">
        <f>VLOOKUP($G602,county_facts!$A:$BB,34,FALSE)</f>
        <v>50583</v>
      </c>
      <c r="AM602">
        <f>VLOOKUP($G602,county_facts!$A:$BB,35,FALSE)</f>
        <v>12.2</v>
      </c>
      <c r="AN602">
        <f>VLOOKUP($G602,county_facts!$A:$BB,36,FALSE)</f>
        <v>217</v>
      </c>
      <c r="AO602">
        <f>VLOOKUP($G602,county_facts!$A:$BB,37,FALSE)</f>
        <v>2887</v>
      </c>
      <c r="AP602">
        <f>VLOOKUP($G602,county_facts!$A:$BB,38,FALSE)</f>
        <v>1.3</v>
      </c>
      <c r="AQ602">
        <f>VLOOKUP($G602,county_facts!$A:$BB,39,FALSE)</f>
        <v>621</v>
      </c>
      <c r="AR602">
        <f>VLOOKUP($G602,county_facts!$A:$BB,40,FALSE)</f>
        <v>941</v>
      </c>
      <c r="AS602">
        <f>VLOOKUP($G602,county_facts!$A:$BB,41,FALSE)</f>
        <v>0</v>
      </c>
      <c r="AT602">
        <f>VLOOKUP($G602,county_facts!$A:$BB,42,FALSE)</f>
        <v>0</v>
      </c>
      <c r="AU602">
        <f>VLOOKUP($G602,county_facts!$A:$BB,43,FALSE)</f>
        <v>0</v>
      </c>
      <c r="AV602">
        <f>VLOOKUP($G602,county_facts!$A:$BB,44,FALSE)</f>
        <v>0</v>
      </c>
      <c r="AW602">
        <f>VLOOKUP($G602,county_facts!$A:$BB,45,FALSE)</f>
        <v>0</v>
      </c>
      <c r="AX602">
        <f>VLOOKUP($G602,county_facts!$A:$BB,46,FALSE)</f>
        <v>0</v>
      </c>
      <c r="AY602">
        <f>VLOOKUP($G602,county_facts!$A:$BB,47,FALSE)</f>
        <v>0</v>
      </c>
      <c r="AZ602">
        <f>VLOOKUP($G602,county_facts!$A:$BB,48,FALSE)</f>
        <v>0</v>
      </c>
      <c r="BA602">
        <f>VLOOKUP($G602,county_facts!$A:$BB,49,FALSE)</f>
        <v>56465</v>
      </c>
      <c r="BB602">
        <f>VLOOKUP($G602,county_facts!$A:$BB,50,FALSE)</f>
        <v>4798</v>
      </c>
      <c r="BC602">
        <f>VLOOKUP($G602,county_facts!$A:$BB,51,FALSE)</f>
        <v>4530</v>
      </c>
      <c r="BD602">
        <f>VLOOKUP($G602,county_facts!$A:$BB,52,FALSE)</f>
        <v>9</v>
      </c>
      <c r="BE602">
        <f>VLOOKUP($G602,county_facts!$A:$BB,53,FALSE)</f>
        <v>401.77</v>
      </c>
      <c r="BF602">
        <f>VLOOKUP($G602,county_facts!$A:$BB,54,FALSE)</f>
        <v>28.3</v>
      </c>
    </row>
    <row r="603" spans="1:58" x14ac:dyDescent="0.3">
      <c r="A603" t="s">
        <v>6</v>
      </c>
      <c r="B603" t="s">
        <v>273</v>
      </c>
      <c r="C603">
        <v>100</v>
      </c>
      <c r="D603" t="s">
        <v>245</v>
      </c>
      <c r="E603">
        <v>220</v>
      </c>
      <c r="F603">
        <v>0.45454545499999999</v>
      </c>
      <c r="G603">
        <v>19115</v>
      </c>
      <c r="H603">
        <f>VLOOKUP($G603,county_facts!$A:$BB,4,FALSE)</f>
        <v>11161</v>
      </c>
      <c r="I603">
        <f>VLOOKUP($G603,county_facts!$A:$BB,5,FALSE)</f>
        <v>11387</v>
      </c>
      <c r="J603">
        <f>VLOOKUP($G603,county_facts!$A:$BB,6,FALSE)</f>
        <v>-2</v>
      </c>
      <c r="K603">
        <f>VLOOKUP($G603,county_facts!$A:$BB,7,FALSE)</f>
        <v>11387</v>
      </c>
      <c r="L603">
        <f>VLOOKUP($G603,county_facts!$A:$BB,8,FALSE)</f>
        <v>5.3</v>
      </c>
      <c r="M603">
        <f>VLOOKUP($G603,county_facts!$A:$BB,9,FALSE)</f>
        <v>23.2</v>
      </c>
      <c r="N603">
        <f>VLOOKUP($G603,county_facts!$A:$BB,10,FALSE)</f>
        <v>16.600000000000001</v>
      </c>
      <c r="O603">
        <f>VLOOKUP($G603,county_facts!$A:$BB,11,FALSE)</f>
        <v>49.3</v>
      </c>
      <c r="P603">
        <f>VLOOKUP($G603,county_facts!$A:$BB,12,FALSE)</f>
        <v>95.1</v>
      </c>
      <c r="Q603">
        <f>VLOOKUP($G603,county_facts!$A:$BB,13,FALSE)</f>
        <v>1</v>
      </c>
      <c r="R603">
        <f>VLOOKUP($G603,county_facts!$A:$BB,14,FALSE)</f>
        <v>0.5</v>
      </c>
      <c r="S603">
        <f>VLOOKUP($G603,county_facts!$A:$BB,15,FALSE)</f>
        <v>2.1</v>
      </c>
      <c r="T603">
        <f>VLOOKUP($G603,county_facts!$A:$BB,16,FALSE)</f>
        <v>0.2</v>
      </c>
      <c r="U603">
        <f>VLOOKUP($G603,county_facts!$A:$BB,17,FALSE)</f>
        <v>1.2</v>
      </c>
      <c r="V603">
        <f>VLOOKUP($G603,county_facts!$A:$BB,18,FALSE)</f>
        <v>16.2</v>
      </c>
      <c r="W603">
        <f>VLOOKUP($G603,county_facts!$A:$BB,19,FALSE)</f>
        <v>79.8</v>
      </c>
      <c r="X603">
        <f>VLOOKUP($G603,county_facts!$A:$BB,20,FALSE)</f>
        <v>90.3</v>
      </c>
      <c r="Y603">
        <f>VLOOKUP($G603,county_facts!$A:$BB,21,FALSE)</f>
        <v>8.1</v>
      </c>
      <c r="Z603">
        <f>VLOOKUP($G603,county_facts!$A:$BB,22,FALSE)</f>
        <v>15</v>
      </c>
      <c r="AA603">
        <f>VLOOKUP($G603,county_facts!$A:$BB,23,FALSE)</f>
        <v>83.3</v>
      </c>
      <c r="AB603">
        <f>VLOOKUP($G603,county_facts!$A:$BB,24,FALSE)</f>
        <v>13.5</v>
      </c>
      <c r="AC603">
        <f>VLOOKUP($G603,county_facts!$A:$BB,25,FALSE)</f>
        <v>815</v>
      </c>
      <c r="AD603">
        <f>VLOOKUP($G603,county_facts!$A:$BB,26,FALSE)</f>
        <v>23</v>
      </c>
      <c r="AE603">
        <f>VLOOKUP($G603,county_facts!$A:$BB,27,FALSE)</f>
        <v>5006</v>
      </c>
      <c r="AF603">
        <f>VLOOKUP($G603,county_facts!$A:$BB,28,FALSE)</f>
        <v>78.599999999999994</v>
      </c>
      <c r="AG603">
        <f>VLOOKUP($G603,county_facts!$A:$BB,29,FALSE)</f>
        <v>7.3</v>
      </c>
      <c r="AH603">
        <f>VLOOKUP($G603,county_facts!$A:$BB,30,FALSE)</f>
        <v>95400</v>
      </c>
      <c r="AI603">
        <f>VLOOKUP($G603,county_facts!$A:$BB,31,FALSE)</f>
        <v>4381</v>
      </c>
      <c r="AJ603">
        <f>VLOOKUP($G603,county_facts!$A:$BB,32,FALSE)</f>
        <v>2.56</v>
      </c>
      <c r="AK603">
        <f>VLOOKUP($G603,county_facts!$A:$BB,33,FALSE)</f>
        <v>24272</v>
      </c>
      <c r="AL603">
        <f>VLOOKUP($G603,county_facts!$A:$BB,34,FALSE)</f>
        <v>50583</v>
      </c>
      <c r="AM603">
        <f>VLOOKUP($G603,county_facts!$A:$BB,35,FALSE)</f>
        <v>12.2</v>
      </c>
      <c r="AN603">
        <f>VLOOKUP($G603,county_facts!$A:$BB,36,FALSE)</f>
        <v>217</v>
      </c>
      <c r="AO603">
        <f>VLOOKUP($G603,county_facts!$A:$BB,37,FALSE)</f>
        <v>2887</v>
      </c>
      <c r="AP603">
        <f>VLOOKUP($G603,county_facts!$A:$BB,38,FALSE)</f>
        <v>1.3</v>
      </c>
      <c r="AQ603">
        <f>VLOOKUP($G603,county_facts!$A:$BB,39,FALSE)</f>
        <v>621</v>
      </c>
      <c r="AR603">
        <f>VLOOKUP($G603,county_facts!$A:$BB,40,FALSE)</f>
        <v>941</v>
      </c>
      <c r="AS603">
        <f>VLOOKUP($G603,county_facts!$A:$BB,41,FALSE)</f>
        <v>0</v>
      </c>
      <c r="AT603">
        <f>VLOOKUP($G603,county_facts!$A:$BB,42,FALSE)</f>
        <v>0</v>
      </c>
      <c r="AU603">
        <f>VLOOKUP($G603,county_facts!$A:$BB,43,FALSE)</f>
        <v>0</v>
      </c>
      <c r="AV603">
        <f>VLOOKUP($G603,county_facts!$A:$BB,44,FALSE)</f>
        <v>0</v>
      </c>
      <c r="AW603">
        <f>VLOOKUP($G603,county_facts!$A:$BB,45,FALSE)</f>
        <v>0</v>
      </c>
      <c r="AX603">
        <f>VLOOKUP($G603,county_facts!$A:$BB,46,FALSE)</f>
        <v>0</v>
      </c>
      <c r="AY603">
        <f>VLOOKUP($G603,county_facts!$A:$BB,47,FALSE)</f>
        <v>0</v>
      </c>
      <c r="AZ603">
        <f>VLOOKUP($G603,county_facts!$A:$BB,48,FALSE)</f>
        <v>0</v>
      </c>
      <c r="BA603">
        <f>VLOOKUP($G603,county_facts!$A:$BB,49,FALSE)</f>
        <v>56465</v>
      </c>
      <c r="BB603">
        <f>VLOOKUP($G603,county_facts!$A:$BB,50,FALSE)</f>
        <v>4798</v>
      </c>
      <c r="BC603">
        <f>VLOOKUP($G603,county_facts!$A:$BB,51,FALSE)</f>
        <v>4530</v>
      </c>
      <c r="BD603">
        <f>VLOOKUP($G603,county_facts!$A:$BB,52,FALSE)</f>
        <v>9</v>
      </c>
      <c r="BE603">
        <f>VLOOKUP($G603,county_facts!$A:$BB,53,FALSE)</f>
        <v>401.77</v>
      </c>
      <c r="BF603">
        <f>VLOOKUP($G603,county_facts!$A:$BB,54,FALSE)</f>
        <v>28.3</v>
      </c>
    </row>
    <row r="604" spans="1:58" x14ac:dyDescent="0.3">
      <c r="A604" t="s">
        <v>9</v>
      </c>
      <c r="B604" t="s">
        <v>274</v>
      </c>
      <c r="C604">
        <v>5362</v>
      </c>
      <c r="D604" t="s">
        <v>245</v>
      </c>
      <c r="E604">
        <v>8263</v>
      </c>
      <c r="F604">
        <v>0.64891685799999999</v>
      </c>
      <c r="G604">
        <v>19113</v>
      </c>
      <c r="H604">
        <f>VLOOKUP($G604,county_facts!$A:$BB,4,FALSE)</f>
        <v>217751</v>
      </c>
      <c r="I604">
        <f>VLOOKUP($G604,county_facts!$A:$BB,5,FALSE)</f>
        <v>211226</v>
      </c>
      <c r="J604">
        <f>VLOOKUP($G604,county_facts!$A:$BB,6,FALSE)</f>
        <v>3.1</v>
      </c>
      <c r="K604">
        <f>VLOOKUP($G604,county_facts!$A:$BB,7,FALSE)</f>
        <v>211226</v>
      </c>
      <c r="L604">
        <f>VLOOKUP($G604,county_facts!$A:$BB,8,FALSE)</f>
        <v>6.3</v>
      </c>
      <c r="M604">
        <f>VLOOKUP($G604,county_facts!$A:$BB,9,FALSE)</f>
        <v>23.8</v>
      </c>
      <c r="N604">
        <f>VLOOKUP($G604,county_facts!$A:$BB,10,FALSE)</f>
        <v>14.3</v>
      </c>
      <c r="O604">
        <f>VLOOKUP($G604,county_facts!$A:$BB,11,FALSE)</f>
        <v>50.6</v>
      </c>
      <c r="P604">
        <f>VLOOKUP($G604,county_facts!$A:$BB,12,FALSE)</f>
        <v>90.6</v>
      </c>
      <c r="Q604">
        <f>VLOOKUP($G604,county_facts!$A:$BB,13,FALSE)</f>
        <v>4.5</v>
      </c>
      <c r="R604">
        <f>VLOOKUP($G604,county_facts!$A:$BB,14,FALSE)</f>
        <v>0.3</v>
      </c>
      <c r="S604">
        <f>VLOOKUP($G604,county_facts!$A:$BB,15,FALSE)</f>
        <v>2.2000000000000002</v>
      </c>
      <c r="T604">
        <f>VLOOKUP($G604,county_facts!$A:$BB,16,FALSE)</f>
        <v>0.1</v>
      </c>
      <c r="U604">
        <f>VLOOKUP($G604,county_facts!$A:$BB,17,FALSE)</f>
        <v>2.4</v>
      </c>
      <c r="V604">
        <f>VLOOKUP($G604,county_facts!$A:$BB,18,FALSE)</f>
        <v>2.9</v>
      </c>
      <c r="W604">
        <f>VLOOKUP($G604,county_facts!$A:$BB,19,FALSE)</f>
        <v>88.1</v>
      </c>
      <c r="X604">
        <f>VLOOKUP($G604,county_facts!$A:$BB,20,FALSE)</f>
        <v>84.1</v>
      </c>
      <c r="Y604">
        <f>VLOOKUP($G604,county_facts!$A:$BB,21,FALSE)</f>
        <v>2.9</v>
      </c>
      <c r="Z604">
        <f>VLOOKUP($G604,county_facts!$A:$BB,22,FALSE)</f>
        <v>4.7</v>
      </c>
      <c r="AA604">
        <f>VLOOKUP($G604,county_facts!$A:$BB,23,FALSE)</f>
        <v>93.8</v>
      </c>
      <c r="AB604">
        <f>VLOOKUP($G604,county_facts!$A:$BB,24,FALSE)</f>
        <v>31.2</v>
      </c>
      <c r="AC604">
        <f>VLOOKUP($G604,county_facts!$A:$BB,25,FALSE)</f>
        <v>16870</v>
      </c>
      <c r="AD604">
        <f>VLOOKUP($G604,county_facts!$A:$BB,26,FALSE)</f>
        <v>18.5</v>
      </c>
      <c r="AE604">
        <f>VLOOKUP($G604,county_facts!$A:$BB,27,FALSE)</f>
        <v>94663</v>
      </c>
      <c r="AF604">
        <f>VLOOKUP($G604,county_facts!$A:$BB,28,FALSE)</f>
        <v>73</v>
      </c>
      <c r="AG604">
        <f>VLOOKUP($G604,county_facts!$A:$BB,29,FALSE)</f>
        <v>24.3</v>
      </c>
      <c r="AH604">
        <f>VLOOKUP($G604,county_facts!$A:$BB,30,FALSE)</f>
        <v>144300</v>
      </c>
      <c r="AI604">
        <f>VLOOKUP($G604,county_facts!$A:$BB,31,FALSE)</f>
        <v>86052</v>
      </c>
      <c r="AJ604">
        <f>VLOOKUP($G604,county_facts!$A:$BB,32,FALSE)</f>
        <v>2.42</v>
      </c>
      <c r="AK604">
        <f>VLOOKUP($G604,county_facts!$A:$BB,33,FALSE)</f>
        <v>29943</v>
      </c>
      <c r="AL604">
        <f>VLOOKUP($G604,county_facts!$A:$BB,34,FALSE)</f>
        <v>57260</v>
      </c>
      <c r="AM604">
        <f>VLOOKUP($G604,county_facts!$A:$BB,35,FALSE)</f>
        <v>9.6999999999999993</v>
      </c>
      <c r="AN604">
        <f>VLOOKUP($G604,county_facts!$A:$BB,36,FALSE)</f>
        <v>5415</v>
      </c>
      <c r="AO604">
        <f>VLOOKUP($G604,county_facts!$A:$BB,37,FALSE)</f>
        <v>115744</v>
      </c>
      <c r="AP604">
        <f>VLOOKUP($G604,county_facts!$A:$BB,38,FALSE)</f>
        <v>0.9</v>
      </c>
      <c r="AQ604">
        <f>VLOOKUP($G604,county_facts!$A:$BB,39,FALSE)</f>
        <v>12912</v>
      </c>
      <c r="AR604">
        <f>VLOOKUP($G604,county_facts!$A:$BB,40,FALSE)</f>
        <v>16967</v>
      </c>
      <c r="AS604">
        <f>VLOOKUP($G604,county_facts!$A:$BB,41,FALSE)</f>
        <v>0.7</v>
      </c>
      <c r="AT604">
        <f>VLOOKUP($G604,county_facts!$A:$BB,42,FALSE)</f>
        <v>0</v>
      </c>
      <c r="AU604">
        <f>VLOOKUP($G604,county_facts!$A:$BB,43,FALSE)</f>
        <v>0</v>
      </c>
      <c r="AV604">
        <f>VLOOKUP($G604,county_facts!$A:$BB,44,FALSE)</f>
        <v>0</v>
      </c>
      <c r="AW604">
        <f>VLOOKUP($G604,county_facts!$A:$BB,45,FALSE)</f>
        <v>0.6</v>
      </c>
      <c r="AX604">
        <f>VLOOKUP($G604,county_facts!$A:$BB,46,FALSE)</f>
        <v>27.1</v>
      </c>
      <c r="AY604">
        <f>VLOOKUP($G604,county_facts!$A:$BB,47,FALSE)</f>
        <v>8229178</v>
      </c>
      <c r="AZ604">
        <f>VLOOKUP($G604,county_facts!$A:$BB,48,FALSE)</f>
        <v>2506126</v>
      </c>
      <c r="BA604">
        <f>VLOOKUP($G604,county_facts!$A:$BB,49,FALSE)</f>
        <v>3592845</v>
      </c>
      <c r="BB604">
        <f>VLOOKUP($G604,county_facts!$A:$BB,50,FALSE)</f>
        <v>17502</v>
      </c>
      <c r="BC604">
        <f>VLOOKUP($G604,county_facts!$A:$BB,51,FALSE)</f>
        <v>353610</v>
      </c>
      <c r="BD604">
        <f>VLOOKUP($G604,county_facts!$A:$BB,52,FALSE)</f>
        <v>838</v>
      </c>
      <c r="BE604">
        <f>VLOOKUP($G604,county_facts!$A:$BB,53,FALSE)</f>
        <v>716.88</v>
      </c>
      <c r="BF604">
        <f>VLOOKUP($G604,county_facts!$A:$BB,54,FALSE)</f>
        <v>294.60000000000002</v>
      </c>
    </row>
    <row r="605" spans="1:58" x14ac:dyDescent="0.3">
      <c r="A605" t="s">
        <v>6</v>
      </c>
      <c r="B605" t="s">
        <v>274</v>
      </c>
      <c r="C605">
        <v>2901</v>
      </c>
      <c r="D605" t="s">
        <v>245</v>
      </c>
      <c r="E605">
        <v>8263</v>
      </c>
      <c r="F605">
        <v>0.35108314200000001</v>
      </c>
      <c r="G605">
        <v>19113</v>
      </c>
      <c r="H605">
        <f>VLOOKUP($G605,county_facts!$A:$BB,4,FALSE)</f>
        <v>217751</v>
      </c>
      <c r="I605">
        <f>VLOOKUP($G605,county_facts!$A:$BB,5,FALSE)</f>
        <v>211226</v>
      </c>
      <c r="J605">
        <f>VLOOKUP($G605,county_facts!$A:$BB,6,FALSE)</f>
        <v>3.1</v>
      </c>
      <c r="K605">
        <f>VLOOKUP($G605,county_facts!$A:$BB,7,FALSE)</f>
        <v>211226</v>
      </c>
      <c r="L605">
        <f>VLOOKUP($G605,county_facts!$A:$BB,8,FALSE)</f>
        <v>6.3</v>
      </c>
      <c r="M605">
        <f>VLOOKUP($G605,county_facts!$A:$BB,9,FALSE)</f>
        <v>23.8</v>
      </c>
      <c r="N605">
        <f>VLOOKUP($G605,county_facts!$A:$BB,10,FALSE)</f>
        <v>14.3</v>
      </c>
      <c r="O605">
        <f>VLOOKUP($G605,county_facts!$A:$BB,11,FALSE)</f>
        <v>50.6</v>
      </c>
      <c r="P605">
        <f>VLOOKUP($G605,county_facts!$A:$BB,12,FALSE)</f>
        <v>90.6</v>
      </c>
      <c r="Q605">
        <f>VLOOKUP($G605,county_facts!$A:$BB,13,FALSE)</f>
        <v>4.5</v>
      </c>
      <c r="R605">
        <f>VLOOKUP($G605,county_facts!$A:$BB,14,FALSE)</f>
        <v>0.3</v>
      </c>
      <c r="S605">
        <f>VLOOKUP($G605,county_facts!$A:$BB,15,FALSE)</f>
        <v>2.2000000000000002</v>
      </c>
      <c r="T605">
        <f>VLOOKUP($G605,county_facts!$A:$BB,16,FALSE)</f>
        <v>0.1</v>
      </c>
      <c r="U605">
        <f>VLOOKUP($G605,county_facts!$A:$BB,17,FALSE)</f>
        <v>2.4</v>
      </c>
      <c r="V605">
        <f>VLOOKUP($G605,county_facts!$A:$BB,18,FALSE)</f>
        <v>2.9</v>
      </c>
      <c r="W605">
        <f>VLOOKUP($G605,county_facts!$A:$BB,19,FALSE)</f>
        <v>88.1</v>
      </c>
      <c r="X605">
        <f>VLOOKUP($G605,county_facts!$A:$BB,20,FALSE)</f>
        <v>84.1</v>
      </c>
      <c r="Y605">
        <f>VLOOKUP($G605,county_facts!$A:$BB,21,FALSE)</f>
        <v>2.9</v>
      </c>
      <c r="Z605">
        <f>VLOOKUP($G605,county_facts!$A:$BB,22,FALSE)</f>
        <v>4.7</v>
      </c>
      <c r="AA605">
        <f>VLOOKUP($G605,county_facts!$A:$BB,23,FALSE)</f>
        <v>93.8</v>
      </c>
      <c r="AB605">
        <f>VLOOKUP($G605,county_facts!$A:$BB,24,FALSE)</f>
        <v>31.2</v>
      </c>
      <c r="AC605">
        <f>VLOOKUP($G605,county_facts!$A:$BB,25,FALSE)</f>
        <v>16870</v>
      </c>
      <c r="AD605">
        <f>VLOOKUP($G605,county_facts!$A:$BB,26,FALSE)</f>
        <v>18.5</v>
      </c>
      <c r="AE605">
        <f>VLOOKUP($G605,county_facts!$A:$BB,27,FALSE)</f>
        <v>94663</v>
      </c>
      <c r="AF605">
        <f>VLOOKUP($G605,county_facts!$A:$BB,28,FALSE)</f>
        <v>73</v>
      </c>
      <c r="AG605">
        <f>VLOOKUP($G605,county_facts!$A:$BB,29,FALSE)</f>
        <v>24.3</v>
      </c>
      <c r="AH605">
        <f>VLOOKUP($G605,county_facts!$A:$BB,30,FALSE)</f>
        <v>144300</v>
      </c>
      <c r="AI605">
        <f>VLOOKUP($G605,county_facts!$A:$BB,31,FALSE)</f>
        <v>86052</v>
      </c>
      <c r="AJ605">
        <f>VLOOKUP($G605,county_facts!$A:$BB,32,FALSE)</f>
        <v>2.42</v>
      </c>
      <c r="AK605">
        <f>VLOOKUP($G605,county_facts!$A:$BB,33,FALSE)</f>
        <v>29943</v>
      </c>
      <c r="AL605">
        <f>VLOOKUP($G605,county_facts!$A:$BB,34,FALSE)</f>
        <v>57260</v>
      </c>
      <c r="AM605">
        <f>VLOOKUP($G605,county_facts!$A:$BB,35,FALSE)</f>
        <v>9.6999999999999993</v>
      </c>
      <c r="AN605">
        <f>VLOOKUP($G605,county_facts!$A:$BB,36,FALSE)</f>
        <v>5415</v>
      </c>
      <c r="AO605">
        <f>VLOOKUP($G605,county_facts!$A:$BB,37,FALSE)</f>
        <v>115744</v>
      </c>
      <c r="AP605">
        <f>VLOOKUP($G605,county_facts!$A:$BB,38,FALSE)</f>
        <v>0.9</v>
      </c>
      <c r="AQ605">
        <f>VLOOKUP($G605,county_facts!$A:$BB,39,FALSE)</f>
        <v>12912</v>
      </c>
      <c r="AR605">
        <f>VLOOKUP($G605,county_facts!$A:$BB,40,FALSE)</f>
        <v>16967</v>
      </c>
      <c r="AS605">
        <f>VLOOKUP($G605,county_facts!$A:$BB,41,FALSE)</f>
        <v>0.7</v>
      </c>
      <c r="AT605">
        <f>VLOOKUP($G605,county_facts!$A:$BB,42,FALSE)</f>
        <v>0</v>
      </c>
      <c r="AU605">
        <f>VLOOKUP($G605,county_facts!$A:$BB,43,FALSE)</f>
        <v>0</v>
      </c>
      <c r="AV605">
        <f>VLOOKUP($G605,county_facts!$A:$BB,44,FALSE)</f>
        <v>0</v>
      </c>
      <c r="AW605">
        <f>VLOOKUP($G605,county_facts!$A:$BB,45,FALSE)</f>
        <v>0.6</v>
      </c>
      <c r="AX605">
        <f>VLOOKUP($G605,county_facts!$A:$BB,46,FALSE)</f>
        <v>27.1</v>
      </c>
      <c r="AY605">
        <f>VLOOKUP($G605,county_facts!$A:$BB,47,FALSE)</f>
        <v>8229178</v>
      </c>
      <c r="AZ605">
        <f>VLOOKUP($G605,county_facts!$A:$BB,48,FALSE)</f>
        <v>2506126</v>
      </c>
      <c r="BA605">
        <f>VLOOKUP($G605,county_facts!$A:$BB,49,FALSE)</f>
        <v>3592845</v>
      </c>
      <c r="BB605">
        <f>VLOOKUP($G605,county_facts!$A:$BB,50,FALSE)</f>
        <v>17502</v>
      </c>
      <c r="BC605">
        <f>VLOOKUP($G605,county_facts!$A:$BB,51,FALSE)</f>
        <v>353610</v>
      </c>
      <c r="BD605">
        <f>VLOOKUP($G605,county_facts!$A:$BB,52,FALSE)</f>
        <v>838</v>
      </c>
      <c r="BE605">
        <f>VLOOKUP($G605,county_facts!$A:$BB,53,FALSE)</f>
        <v>716.88</v>
      </c>
      <c r="BF605">
        <f>VLOOKUP($G605,county_facts!$A:$BB,54,FALSE)</f>
        <v>294.60000000000002</v>
      </c>
    </row>
    <row r="606" spans="1:58" x14ac:dyDescent="0.3">
      <c r="A606" t="s">
        <v>6</v>
      </c>
      <c r="B606" t="s">
        <v>34</v>
      </c>
      <c r="C606">
        <v>532</v>
      </c>
      <c r="D606" t="s">
        <v>245</v>
      </c>
      <c r="E606">
        <v>966</v>
      </c>
      <c r="F606">
        <v>0.55072463800000004</v>
      </c>
      <c r="G606">
        <v>19111</v>
      </c>
      <c r="H606">
        <f>VLOOKUP($G606,county_facts!$A:$BB,4,FALSE)</f>
        <v>35286</v>
      </c>
      <c r="I606">
        <f>VLOOKUP($G606,county_facts!$A:$BB,5,FALSE)</f>
        <v>35862</v>
      </c>
      <c r="J606">
        <f>VLOOKUP($G606,county_facts!$A:$BB,6,FALSE)</f>
        <v>-1.6</v>
      </c>
      <c r="K606">
        <f>VLOOKUP($G606,county_facts!$A:$BB,7,FALSE)</f>
        <v>35862</v>
      </c>
      <c r="L606">
        <f>VLOOKUP($G606,county_facts!$A:$BB,8,FALSE)</f>
        <v>6.2</v>
      </c>
      <c r="M606">
        <f>VLOOKUP($G606,county_facts!$A:$BB,9,FALSE)</f>
        <v>21.6</v>
      </c>
      <c r="N606">
        <f>VLOOKUP($G606,county_facts!$A:$BB,10,FALSE)</f>
        <v>18.600000000000001</v>
      </c>
      <c r="O606">
        <f>VLOOKUP($G606,county_facts!$A:$BB,11,FALSE)</f>
        <v>50.1</v>
      </c>
      <c r="P606">
        <f>VLOOKUP($G606,county_facts!$A:$BB,12,FALSE)</f>
        <v>94</v>
      </c>
      <c r="Q606">
        <f>VLOOKUP($G606,county_facts!$A:$BB,13,FALSE)</f>
        <v>3.1</v>
      </c>
      <c r="R606">
        <f>VLOOKUP($G606,county_facts!$A:$BB,14,FALSE)</f>
        <v>0.3</v>
      </c>
      <c r="S606">
        <f>VLOOKUP($G606,county_facts!$A:$BB,15,FALSE)</f>
        <v>0.6</v>
      </c>
      <c r="T606">
        <f>VLOOKUP($G606,county_facts!$A:$BB,16,FALSE)</f>
        <v>0</v>
      </c>
      <c r="U606">
        <f>VLOOKUP($G606,county_facts!$A:$BB,17,FALSE)</f>
        <v>2</v>
      </c>
      <c r="V606">
        <f>VLOOKUP($G606,county_facts!$A:$BB,18,FALSE)</f>
        <v>3.4</v>
      </c>
      <c r="W606">
        <f>VLOOKUP($G606,county_facts!$A:$BB,19,FALSE)</f>
        <v>91</v>
      </c>
      <c r="X606">
        <f>VLOOKUP($G606,county_facts!$A:$BB,20,FALSE)</f>
        <v>89.2</v>
      </c>
      <c r="Y606">
        <f>VLOOKUP($G606,county_facts!$A:$BB,21,FALSE)</f>
        <v>2</v>
      </c>
      <c r="Z606">
        <f>VLOOKUP($G606,county_facts!$A:$BB,22,FALSE)</f>
        <v>2.7</v>
      </c>
      <c r="AA606">
        <f>VLOOKUP($G606,county_facts!$A:$BB,23,FALSE)</f>
        <v>90</v>
      </c>
      <c r="AB606">
        <f>VLOOKUP($G606,county_facts!$A:$BB,24,FALSE)</f>
        <v>15.8</v>
      </c>
      <c r="AC606">
        <f>VLOOKUP($G606,county_facts!$A:$BB,25,FALSE)</f>
        <v>3552</v>
      </c>
      <c r="AD606">
        <f>VLOOKUP($G606,county_facts!$A:$BB,26,FALSE)</f>
        <v>17.899999999999999</v>
      </c>
      <c r="AE606">
        <f>VLOOKUP($G606,county_facts!$A:$BB,27,FALSE)</f>
        <v>16173</v>
      </c>
      <c r="AF606">
        <f>VLOOKUP($G606,county_facts!$A:$BB,28,FALSE)</f>
        <v>73.900000000000006</v>
      </c>
      <c r="AG606">
        <f>VLOOKUP($G606,county_facts!$A:$BB,29,FALSE)</f>
        <v>13.5</v>
      </c>
      <c r="AH606">
        <f>VLOOKUP($G606,county_facts!$A:$BB,30,FALSE)</f>
        <v>83100</v>
      </c>
      <c r="AI606">
        <f>VLOOKUP($G606,county_facts!$A:$BB,31,FALSE)</f>
        <v>14241</v>
      </c>
      <c r="AJ606">
        <f>VLOOKUP($G606,county_facts!$A:$BB,32,FALSE)</f>
        <v>2.44</v>
      </c>
      <c r="AK606">
        <f>VLOOKUP($G606,county_facts!$A:$BB,33,FALSE)</f>
        <v>22649</v>
      </c>
      <c r="AL606">
        <f>VLOOKUP($G606,county_facts!$A:$BB,34,FALSE)</f>
        <v>42469</v>
      </c>
      <c r="AM606">
        <f>VLOOKUP($G606,county_facts!$A:$BB,35,FALSE)</f>
        <v>15.1</v>
      </c>
      <c r="AN606">
        <f>VLOOKUP($G606,county_facts!$A:$BB,36,FALSE)</f>
        <v>912</v>
      </c>
      <c r="AO606">
        <f>VLOOKUP($G606,county_facts!$A:$BB,37,FALSE)</f>
        <v>13010</v>
      </c>
      <c r="AP606">
        <f>VLOOKUP($G606,county_facts!$A:$BB,38,FALSE)</f>
        <v>-1.4</v>
      </c>
      <c r="AQ606">
        <f>VLOOKUP($G606,county_facts!$A:$BB,39,FALSE)</f>
        <v>1914</v>
      </c>
      <c r="AR606">
        <f>VLOOKUP($G606,county_facts!$A:$BB,40,FALSE)</f>
        <v>2661</v>
      </c>
      <c r="AS606">
        <f>VLOOKUP($G606,county_facts!$A:$BB,41,FALSE)</f>
        <v>0</v>
      </c>
      <c r="AT606">
        <f>VLOOKUP($G606,county_facts!$A:$BB,42,FALSE)</f>
        <v>0</v>
      </c>
      <c r="AU606">
        <f>VLOOKUP($G606,county_facts!$A:$BB,43,FALSE)</f>
        <v>2.2999999999999998</v>
      </c>
      <c r="AV606">
        <f>VLOOKUP($G606,county_facts!$A:$BB,44,FALSE)</f>
        <v>0</v>
      </c>
      <c r="AW606">
        <f>VLOOKUP($G606,county_facts!$A:$BB,45,FALSE)</f>
        <v>0</v>
      </c>
      <c r="AX606">
        <f>VLOOKUP($G606,county_facts!$A:$BB,46,FALSE)</f>
        <v>27.8</v>
      </c>
      <c r="AY606">
        <f>VLOOKUP($G606,county_facts!$A:$BB,47,FALSE)</f>
        <v>0</v>
      </c>
      <c r="AZ606">
        <f>VLOOKUP($G606,county_facts!$A:$BB,48,FALSE)</f>
        <v>396254</v>
      </c>
      <c r="BA606">
        <f>VLOOKUP($G606,county_facts!$A:$BB,49,FALSE)</f>
        <v>420758</v>
      </c>
      <c r="BB606">
        <f>VLOOKUP($G606,county_facts!$A:$BB,50,FALSE)</f>
        <v>11745</v>
      </c>
      <c r="BC606">
        <f>VLOOKUP($G606,county_facts!$A:$BB,51,FALSE)</f>
        <v>36970</v>
      </c>
      <c r="BD606">
        <f>VLOOKUP($G606,county_facts!$A:$BB,52,FALSE)</f>
        <v>22</v>
      </c>
      <c r="BE606">
        <f>VLOOKUP($G606,county_facts!$A:$BB,53,FALSE)</f>
        <v>517.52</v>
      </c>
      <c r="BF606">
        <f>VLOOKUP($G606,county_facts!$A:$BB,54,FALSE)</f>
        <v>69.3</v>
      </c>
    </row>
    <row r="607" spans="1:58" x14ac:dyDescent="0.3">
      <c r="A607" t="s">
        <v>9</v>
      </c>
      <c r="B607" t="s">
        <v>34</v>
      </c>
      <c r="C607">
        <v>434</v>
      </c>
      <c r="D607" t="s">
        <v>245</v>
      </c>
      <c r="E607">
        <v>966</v>
      </c>
      <c r="F607">
        <v>0.44927536200000001</v>
      </c>
      <c r="G607">
        <v>19111</v>
      </c>
      <c r="H607">
        <f>VLOOKUP($G607,county_facts!$A:$BB,4,FALSE)</f>
        <v>35286</v>
      </c>
      <c r="I607">
        <f>VLOOKUP($G607,county_facts!$A:$BB,5,FALSE)</f>
        <v>35862</v>
      </c>
      <c r="J607">
        <f>VLOOKUP($G607,county_facts!$A:$BB,6,FALSE)</f>
        <v>-1.6</v>
      </c>
      <c r="K607">
        <f>VLOOKUP($G607,county_facts!$A:$BB,7,FALSE)</f>
        <v>35862</v>
      </c>
      <c r="L607">
        <f>VLOOKUP($G607,county_facts!$A:$BB,8,FALSE)</f>
        <v>6.2</v>
      </c>
      <c r="M607">
        <f>VLOOKUP($G607,county_facts!$A:$BB,9,FALSE)</f>
        <v>21.6</v>
      </c>
      <c r="N607">
        <f>VLOOKUP($G607,county_facts!$A:$BB,10,FALSE)</f>
        <v>18.600000000000001</v>
      </c>
      <c r="O607">
        <f>VLOOKUP($G607,county_facts!$A:$BB,11,FALSE)</f>
        <v>50.1</v>
      </c>
      <c r="P607">
        <f>VLOOKUP($G607,county_facts!$A:$BB,12,FALSE)</f>
        <v>94</v>
      </c>
      <c r="Q607">
        <f>VLOOKUP($G607,county_facts!$A:$BB,13,FALSE)</f>
        <v>3.1</v>
      </c>
      <c r="R607">
        <f>VLOOKUP($G607,county_facts!$A:$BB,14,FALSE)</f>
        <v>0.3</v>
      </c>
      <c r="S607">
        <f>VLOOKUP($G607,county_facts!$A:$BB,15,FALSE)</f>
        <v>0.6</v>
      </c>
      <c r="T607">
        <f>VLOOKUP($G607,county_facts!$A:$BB,16,FALSE)</f>
        <v>0</v>
      </c>
      <c r="U607">
        <f>VLOOKUP($G607,county_facts!$A:$BB,17,FALSE)</f>
        <v>2</v>
      </c>
      <c r="V607">
        <f>VLOOKUP($G607,county_facts!$A:$BB,18,FALSE)</f>
        <v>3.4</v>
      </c>
      <c r="W607">
        <f>VLOOKUP($G607,county_facts!$A:$BB,19,FALSE)</f>
        <v>91</v>
      </c>
      <c r="X607">
        <f>VLOOKUP($G607,county_facts!$A:$BB,20,FALSE)</f>
        <v>89.2</v>
      </c>
      <c r="Y607">
        <f>VLOOKUP($G607,county_facts!$A:$BB,21,FALSE)</f>
        <v>2</v>
      </c>
      <c r="Z607">
        <f>VLOOKUP($G607,county_facts!$A:$BB,22,FALSE)</f>
        <v>2.7</v>
      </c>
      <c r="AA607">
        <f>VLOOKUP($G607,county_facts!$A:$BB,23,FALSE)</f>
        <v>90</v>
      </c>
      <c r="AB607">
        <f>VLOOKUP($G607,county_facts!$A:$BB,24,FALSE)</f>
        <v>15.8</v>
      </c>
      <c r="AC607">
        <f>VLOOKUP($G607,county_facts!$A:$BB,25,FALSE)</f>
        <v>3552</v>
      </c>
      <c r="AD607">
        <f>VLOOKUP($G607,county_facts!$A:$BB,26,FALSE)</f>
        <v>17.899999999999999</v>
      </c>
      <c r="AE607">
        <f>VLOOKUP($G607,county_facts!$A:$BB,27,FALSE)</f>
        <v>16173</v>
      </c>
      <c r="AF607">
        <f>VLOOKUP($G607,county_facts!$A:$BB,28,FALSE)</f>
        <v>73.900000000000006</v>
      </c>
      <c r="AG607">
        <f>VLOOKUP($G607,county_facts!$A:$BB,29,FALSE)</f>
        <v>13.5</v>
      </c>
      <c r="AH607">
        <f>VLOOKUP($G607,county_facts!$A:$BB,30,FALSE)</f>
        <v>83100</v>
      </c>
      <c r="AI607">
        <f>VLOOKUP($G607,county_facts!$A:$BB,31,FALSE)</f>
        <v>14241</v>
      </c>
      <c r="AJ607">
        <f>VLOOKUP($G607,county_facts!$A:$BB,32,FALSE)</f>
        <v>2.44</v>
      </c>
      <c r="AK607">
        <f>VLOOKUP($G607,county_facts!$A:$BB,33,FALSE)</f>
        <v>22649</v>
      </c>
      <c r="AL607">
        <f>VLOOKUP($G607,county_facts!$A:$BB,34,FALSE)</f>
        <v>42469</v>
      </c>
      <c r="AM607">
        <f>VLOOKUP($G607,county_facts!$A:$BB,35,FALSE)</f>
        <v>15.1</v>
      </c>
      <c r="AN607">
        <f>VLOOKUP($G607,county_facts!$A:$BB,36,FALSE)</f>
        <v>912</v>
      </c>
      <c r="AO607">
        <f>VLOOKUP($G607,county_facts!$A:$BB,37,FALSE)</f>
        <v>13010</v>
      </c>
      <c r="AP607">
        <f>VLOOKUP($G607,county_facts!$A:$BB,38,FALSE)</f>
        <v>-1.4</v>
      </c>
      <c r="AQ607">
        <f>VLOOKUP($G607,county_facts!$A:$BB,39,FALSE)</f>
        <v>1914</v>
      </c>
      <c r="AR607">
        <f>VLOOKUP($G607,county_facts!$A:$BB,40,FALSE)</f>
        <v>2661</v>
      </c>
      <c r="AS607">
        <f>VLOOKUP($G607,county_facts!$A:$BB,41,FALSE)</f>
        <v>0</v>
      </c>
      <c r="AT607">
        <f>VLOOKUP($G607,county_facts!$A:$BB,42,FALSE)</f>
        <v>0</v>
      </c>
      <c r="AU607">
        <f>VLOOKUP($G607,county_facts!$A:$BB,43,FALSE)</f>
        <v>2.2999999999999998</v>
      </c>
      <c r="AV607">
        <f>VLOOKUP($G607,county_facts!$A:$BB,44,FALSE)</f>
        <v>0</v>
      </c>
      <c r="AW607">
        <f>VLOOKUP($G607,county_facts!$A:$BB,45,FALSE)</f>
        <v>0</v>
      </c>
      <c r="AX607">
        <f>VLOOKUP($G607,county_facts!$A:$BB,46,FALSE)</f>
        <v>27.8</v>
      </c>
      <c r="AY607">
        <f>VLOOKUP($G607,county_facts!$A:$BB,47,FALSE)</f>
        <v>0</v>
      </c>
      <c r="AZ607">
        <f>VLOOKUP($G607,county_facts!$A:$BB,48,FALSE)</f>
        <v>396254</v>
      </c>
      <c r="BA607">
        <f>VLOOKUP($G607,county_facts!$A:$BB,49,FALSE)</f>
        <v>420758</v>
      </c>
      <c r="BB607">
        <f>VLOOKUP($G607,county_facts!$A:$BB,50,FALSE)</f>
        <v>11745</v>
      </c>
      <c r="BC607">
        <f>VLOOKUP($G607,county_facts!$A:$BB,51,FALSE)</f>
        <v>36970</v>
      </c>
      <c r="BD607">
        <f>VLOOKUP($G607,county_facts!$A:$BB,52,FALSE)</f>
        <v>22</v>
      </c>
      <c r="BE607">
        <f>VLOOKUP($G607,county_facts!$A:$BB,53,FALSE)</f>
        <v>517.52</v>
      </c>
      <c r="BF607">
        <f>VLOOKUP($G607,county_facts!$A:$BB,54,FALSE)</f>
        <v>69.3</v>
      </c>
    </row>
    <row r="608" spans="1:58" x14ac:dyDescent="0.3">
      <c r="A608" t="s">
        <v>6</v>
      </c>
      <c r="B608" t="s">
        <v>275</v>
      </c>
      <c r="C608">
        <v>213</v>
      </c>
      <c r="D608" t="s">
        <v>245</v>
      </c>
      <c r="E608">
        <v>275</v>
      </c>
      <c r="F608">
        <v>0.77454545500000005</v>
      </c>
      <c r="G608">
        <v>19109</v>
      </c>
      <c r="H608">
        <f>VLOOKUP($G608,county_facts!$A:$BB,4,FALSE)</f>
        <v>15222</v>
      </c>
      <c r="I608">
        <f>VLOOKUP($G608,county_facts!$A:$BB,5,FALSE)</f>
        <v>15543</v>
      </c>
      <c r="J608">
        <f>VLOOKUP($G608,county_facts!$A:$BB,6,FALSE)</f>
        <v>-2.1</v>
      </c>
      <c r="K608">
        <f>VLOOKUP($G608,county_facts!$A:$BB,7,FALSE)</f>
        <v>15543</v>
      </c>
      <c r="L608">
        <f>VLOOKUP($G608,county_facts!$A:$BB,8,FALSE)</f>
        <v>5.5</v>
      </c>
      <c r="M608">
        <f>VLOOKUP($G608,county_facts!$A:$BB,9,FALSE)</f>
        <v>21.9</v>
      </c>
      <c r="N608">
        <f>VLOOKUP($G608,county_facts!$A:$BB,10,FALSE)</f>
        <v>22.5</v>
      </c>
      <c r="O608">
        <f>VLOOKUP($G608,county_facts!$A:$BB,11,FALSE)</f>
        <v>49.8</v>
      </c>
      <c r="P608">
        <f>VLOOKUP($G608,county_facts!$A:$BB,12,FALSE)</f>
        <v>97.7</v>
      </c>
      <c r="Q608">
        <f>VLOOKUP($G608,county_facts!$A:$BB,13,FALSE)</f>
        <v>0.6</v>
      </c>
      <c r="R608">
        <f>VLOOKUP($G608,county_facts!$A:$BB,14,FALSE)</f>
        <v>0.3</v>
      </c>
      <c r="S608">
        <f>VLOOKUP($G608,county_facts!$A:$BB,15,FALSE)</f>
        <v>0.5</v>
      </c>
      <c r="T608">
        <f>VLOOKUP($G608,county_facts!$A:$BB,16,FALSE)</f>
        <v>0</v>
      </c>
      <c r="U608">
        <f>VLOOKUP($G608,county_facts!$A:$BB,17,FALSE)</f>
        <v>0.8</v>
      </c>
      <c r="V608">
        <f>VLOOKUP($G608,county_facts!$A:$BB,18,FALSE)</f>
        <v>2</v>
      </c>
      <c r="W608">
        <f>VLOOKUP($G608,county_facts!$A:$BB,19,FALSE)</f>
        <v>96.1</v>
      </c>
      <c r="X608">
        <f>VLOOKUP($G608,county_facts!$A:$BB,20,FALSE)</f>
        <v>90.5</v>
      </c>
      <c r="Y608">
        <f>VLOOKUP($G608,county_facts!$A:$BB,21,FALSE)</f>
        <v>1</v>
      </c>
      <c r="Z608">
        <f>VLOOKUP($G608,county_facts!$A:$BB,22,FALSE)</f>
        <v>2.4</v>
      </c>
      <c r="AA608">
        <f>VLOOKUP($G608,county_facts!$A:$BB,23,FALSE)</f>
        <v>92.2</v>
      </c>
      <c r="AB608">
        <f>VLOOKUP($G608,county_facts!$A:$BB,24,FALSE)</f>
        <v>18.3</v>
      </c>
      <c r="AC608">
        <f>VLOOKUP($G608,county_facts!$A:$BB,25,FALSE)</f>
        <v>1433</v>
      </c>
      <c r="AD608">
        <f>VLOOKUP($G608,county_facts!$A:$BB,26,FALSE)</f>
        <v>15.5</v>
      </c>
      <c r="AE608">
        <f>VLOOKUP($G608,county_facts!$A:$BB,27,FALSE)</f>
        <v>7481</v>
      </c>
      <c r="AF608">
        <f>VLOOKUP($G608,county_facts!$A:$BB,28,FALSE)</f>
        <v>80.5</v>
      </c>
      <c r="AG608">
        <f>VLOOKUP($G608,county_facts!$A:$BB,29,FALSE)</f>
        <v>10.7</v>
      </c>
      <c r="AH608">
        <f>VLOOKUP($G608,county_facts!$A:$BB,30,FALSE)</f>
        <v>91100</v>
      </c>
      <c r="AI608">
        <f>VLOOKUP($G608,county_facts!$A:$BB,31,FALSE)</f>
        <v>6728</v>
      </c>
      <c r="AJ608">
        <f>VLOOKUP($G608,county_facts!$A:$BB,32,FALSE)</f>
        <v>2.25</v>
      </c>
      <c r="AK608">
        <f>VLOOKUP($G608,county_facts!$A:$BB,33,FALSE)</f>
        <v>29127</v>
      </c>
      <c r="AL608">
        <f>VLOOKUP($G608,county_facts!$A:$BB,34,FALSE)</f>
        <v>51812</v>
      </c>
      <c r="AM608">
        <f>VLOOKUP($G608,county_facts!$A:$BB,35,FALSE)</f>
        <v>8.6999999999999993</v>
      </c>
      <c r="AN608">
        <f>VLOOKUP($G608,county_facts!$A:$BB,36,FALSE)</f>
        <v>571</v>
      </c>
      <c r="AO608">
        <f>VLOOKUP($G608,county_facts!$A:$BB,37,FALSE)</f>
        <v>5699</v>
      </c>
      <c r="AP608">
        <f>VLOOKUP($G608,county_facts!$A:$BB,38,FALSE)</f>
        <v>2.7</v>
      </c>
      <c r="AQ608">
        <f>VLOOKUP($G608,county_facts!$A:$BB,39,FALSE)</f>
        <v>1401</v>
      </c>
      <c r="AR608">
        <f>VLOOKUP($G608,county_facts!$A:$BB,40,FALSE)</f>
        <v>1822</v>
      </c>
      <c r="AS608">
        <f>VLOOKUP($G608,county_facts!$A:$BB,41,FALSE)</f>
        <v>0</v>
      </c>
      <c r="AT608">
        <f>VLOOKUP($G608,county_facts!$A:$BB,42,FALSE)</f>
        <v>0</v>
      </c>
      <c r="AU608">
        <f>VLOOKUP($G608,county_facts!$A:$BB,43,FALSE)</f>
        <v>0</v>
      </c>
      <c r="AV608">
        <f>VLOOKUP($G608,county_facts!$A:$BB,44,FALSE)</f>
        <v>0</v>
      </c>
      <c r="AW608">
        <f>VLOOKUP($G608,county_facts!$A:$BB,45,FALSE)</f>
        <v>0</v>
      </c>
      <c r="AX608">
        <f>VLOOKUP($G608,county_facts!$A:$BB,46,FALSE)</f>
        <v>25.8</v>
      </c>
      <c r="AY608">
        <f>VLOOKUP($G608,county_facts!$A:$BB,47,FALSE)</f>
        <v>474756</v>
      </c>
      <c r="AZ608">
        <f>VLOOKUP($G608,county_facts!$A:$BB,48,FALSE)</f>
        <v>318352</v>
      </c>
      <c r="BA608">
        <f>VLOOKUP($G608,county_facts!$A:$BB,49,FALSE)</f>
        <v>195827</v>
      </c>
      <c r="BB608">
        <f>VLOOKUP($G608,county_facts!$A:$BB,50,FALSE)</f>
        <v>12670</v>
      </c>
      <c r="BC608">
        <f>VLOOKUP($G608,county_facts!$A:$BB,51,FALSE)</f>
        <v>11502</v>
      </c>
      <c r="BD608">
        <f>VLOOKUP($G608,county_facts!$A:$BB,52,FALSE)</f>
        <v>19</v>
      </c>
      <c r="BE608">
        <f>VLOOKUP($G608,county_facts!$A:$BB,53,FALSE)</f>
        <v>972.72</v>
      </c>
      <c r="BF608">
        <f>VLOOKUP($G608,county_facts!$A:$BB,54,FALSE)</f>
        <v>16</v>
      </c>
    </row>
    <row r="609" spans="1:58" x14ac:dyDescent="0.3">
      <c r="A609" t="s">
        <v>9</v>
      </c>
      <c r="B609" t="s">
        <v>275</v>
      </c>
      <c r="C609">
        <v>62</v>
      </c>
      <c r="D609" t="s">
        <v>245</v>
      </c>
      <c r="E609">
        <v>275</v>
      </c>
      <c r="F609">
        <v>0.22545454500000001</v>
      </c>
      <c r="G609">
        <v>19109</v>
      </c>
      <c r="H609">
        <f>VLOOKUP($G609,county_facts!$A:$BB,4,FALSE)</f>
        <v>15222</v>
      </c>
      <c r="I609">
        <f>VLOOKUP($G609,county_facts!$A:$BB,5,FALSE)</f>
        <v>15543</v>
      </c>
      <c r="J609">
        <f>VLOOKUP($G609,county_facts!$A:$BB,6,FALSE)</f>
        <v>-2.1</v>
      </c>
      <c r="K609">
        <f>VLOOKUP($G609,county_facts!$A:$BB,7,FALSE)</f>
        <v>15543</v>
      </c>
      <c r="L609">
        <f>VLOOKUP($G609,county_facts!$A:$BB,8,FALSE)</f>
        <v>5.5</v>
      </c>
      <c r="M609">
        <f>VLOOKUP($G609,county_facts!$A:$BB,9,FALSE)</f>
        <v>21.9</v>
      </c>
      <c r="N609">
        <f>VLOOKUP($G609,county_facts!$A:$BB,10,FALSE)</f>
        <v>22.5</v>
      </c>
      <c r="O609">
        <f>VLOOKUP($G609,county_facts!$A:$BB,11,FALSE)</f>
        <v>49.8</v>
      </c>
      <c r="P609">
        <f>VLOOKUP($G609,county_facts!$A:$BB,12,FALSE)</f>
        <v>97.7</v>
      </c>
      <c r="Q609">
        <f>VLOOKUP($G609,county_facts!$A:$BB,13,FALSE)</f>
        <v>0.6</v>
      </c>
      <c r="R609">
        <f>VLOOKUP($G609,county_facts!$A:$BB,14,FALSE)</f>
        <v>0.3</v>
      </c>
      <c r="S609">
        <f>VLOOKUP($G609,county_facts!$A:$BB,15,FALSE)</f>
        <v>0.5</v>
      </c>
      <c r="T609">
        <f>VLOOKUP($G609,county_facts!$A:$BB,16,FALSE)</f>
        <v>0</v>
      </c>
      <c r="U609">
        <f>VLOOKUP($G609,county_facts!$A:$BB,17,FALSE)</f>
        <v>0.8</v>
      </c>
      <c r="V609">
        <f>VLOOKUP($G609,county_facts!$A:$BB,18,FALSE)</f>
        <v>2</v>
      </c>
      <c r="W609">
        <f>VLOOKUP($G609,county_facts!$A:$BB,19,FALSE)</f>
        <v>96.1</v>
      </c>
      <c r="X609">
        <f>VLOOKUP($G609,county_facts!$A:$BB,20,FALSE)</f>
        <v>90.5</v>
      </c>
      <c r="Y609">
        <f>VLOOKUP($G609,county_facts!$A:$BB,21,FALSE)</f>
        <v>1</v>
      </c>
      <c r="Z609">
        <f>VLOOKUP($G609,county_facts!$A:$BB,22,FALSE)</f>
        <v>2.4</v>
      </c>
      <c r="AA609">
        <f>VLOOKUP($G609,county_facts!$A:$BB,23,FALSE)</f>
        <v>92.2</v>
      </c>
      <c r="AB609">
        <f>VLOOKUP($G609,county_facts!$A:$BB,24,FALSE)</f>
        <v>18.3</v>
      </c>
      <c r="AC609">
        <f>VLOOKUP($G609,county_facts!$A:$BB,25,FALSE)</f>
        <v>1433</v>
      </c>
      <c r="AD609">
        <f>VLOOKUP($G609,county_facts!$A:$BB,26,FALSE)</f>
        <v>15.5</v>
      </c>
      <c r="AE609">
        <f>VLOOKUP($G609,county_facts!$A:$BB,27,FALSE)</f>
        <v>7481</v>
      </c>
      <c r="AF609">
        <f>VLOOKUP($G609,county_facts!$A:$BB,28,FALSE)</f>
        <v>80.5</v>
      </c>
      <c r="AG609">
        <f>VLOOKUP($G609,county_facts!$A:$BB,29,FALSE)</f>
        <v>10.7</v>
      </c>
      <c r="AH609">
        <f>VLOOKUP($G609,county_facts!$A:$BB,30,FALSE)</f>
        <v>91100</v>
      </c>
      <c r="AI609">
        <f>VLOOKUP($G609,county_facts!$A:$BB,31,FALSE)</f>
        <v>6728</v>
      </c>
      <c r="AJ609">
        <f>VLOOKUP($G609,county_facts!$A:$BB,32,FALSE)</f>
        <v>2.25</v>
      </c>
      <c r="AK609">
        <f>VLOOKUP($G609,county_facts!$A:$BB,33,FALSE)</f>
        <v>29127</v>
      </c>
      <c r="AL609">
        <f>VLOOKUP($G609,county_facts!$A:$BB,34,FALSE)</f>
        <v>51812</v>
      </c>
      <c r="AM609">
        <f>VLOOKUP($G609,county_facts!$A:$BB,35,FALSE)</f>
        <v>8.6999999999999993</v>
      </c>
      <c r="AN609">
        <f>VLOOKUP($G609,county_facts!$A:$BB,36,FALSE)</f>
        <v>571</v>
      </c>
      <c r="AO609">
        <f>VLOOKUP($G609,county_facts!$A:$BB,37,FALSE)</f>
        <v>5699</v>
      </c>
      <c r="AP609">
        <f>VLOOKUP($G609,county_facts!$A:$BB,38,FALSE)</f>
        <v>2.7</v>
      </c>
      <c r="AQ609">
        <f>VLOOKUP($G609,county_facts!$A:$BB,39,FALSE)</f>
        <v>1401</v>
      </c>
      <c r="AR609">
        <f>VLOOKUP($G609,county_facts!$A:$BB,40,FALSE)</f>
        <v>1822</v>
      </c>
      <c r="AS609">
        <f>VLOOKUP($G609,county_facts!$A:$BB,41,FALSE)</f>
        <v>0</v>
      </c>
      <c r="AT609">
        <f>VLOOKUP($G609,county_facts!$A:$BB,42,FALSE)</f>
        <v>0</v>
      </c>
      <c r="AU609">
        <f>VLOOKUP($G609,county_facts!$A:$BB,43,FALSE)</f>
        <v>0</v>
      </c>
      <c r="AV609">
        <f>VLOOKUP($G609,county_facts!$A:$BB,44,FALSE)</f>
        <v>0</v>
      </c>
      <c r="AW609">
        <f>VLOOKUP($G609,county_facts!$A:$BB,45,FALSE)</f>
        <v>0</v>
      </c>
      <c r="AX609">
        <f>VLOOKUP($G609,county_facts!$A:$BB,46,FALSE)</f>
        <v>25.8</v>
      </c>
      <c r="AY609">
        <f>VLOOKUP($G609,county_facts!$A:$BB,47,FALSE)</f>
        <v>474756</v>
      </c>
      <c r="AZ609">
        <f>VLOOKUP($G609,county_facts!$A:$BB,48,FALSE)</f>
        <v>318352</v>
      </c>
      <c r="BA609">
        <f>VLOOKUP($G609,county_facts!$A:$BB,49,FALSE)</f>
        <v>195827</v>
      </c>
      <c r="BB609">
        <f>VLOOKUP($G609,county_facts!$A:$BB,50,FALSE)</f>
        <v>12670</v>
      </c>
      <c r="BC609">
        <f>VLOOKUP($G609,county_facts!$A:$BB,51,FALSE)</f>
        <v>11502</v>
      </c>
      <c r="BD609">
        <f>VLOOKUP($G609,county_facts!$A:$BB,52,FALSE)</f>
        <v>19</v>
      </c>
      <c r="BE609">
        <f>VLOOKUP($G609,county_facts!$A:$BB,53,FALSE)</f>
        <v>972.72</v>
      </c>
      <c r="BF609">
        <f>VLOOKUP($G609,county_facts!$A:$BB,54,FALSE)</f>
        <v>16</v>
      </c>
    </row>
    <row r="610" spans="1:58" x14ac:dyDescent="0.3">
      <c r="A610" t="s">
        <v>9</v>
      </c>
      <c r="B610" t="s">
        <v>276</v>
      </c>
      <c r="C610">
        <v>91</v>
      </c>
      <c r="D610" t="s">
        <v>245</v>
      </c>
      <c r="E610">
        <v>148</v>
      </c>
      <c r="F610">
        <v>0.61486486500000004</v>
      </c>
      <c r="G610">
        <v>19107</v>
      </c>
      <c r="H610">
        <f>VLOOKUP($G610,county_facts!$A:$BB,4,FALSE)</f>
        <v>10231</v>
      </c>
      <c r="I610">
        <f>VLOOKUP($G610,county_facts!$A:$BB,5,FALSE)</f>
        <v>10511</v>
      </c>
      <c r="J610">
        <f>VLOOKUP($G610,county_facts!$A:$BB,6,FALSE)</f>
        <v>-2.7</v>
      </c>
      <c r="K610">
        <f>VLOOKUP($G610,county_facts!$A:$BB,7,FALSE)</f>
        <v>10511</v>
      </c>
      <c r="L610">
        <f>VLOOKUP($G610,county_facts!$A:$BB,8,FALSE)</f>
        <v>6.3</v>
      </c>
      <c r="M610">
        <f>VLOOKUP($G610,county_facts!$A:$BB,9,FALSE)</f>
        <v>23.2</v>
      </c>
      <c r="N610">
        <f>VLOOKUP($G610,county_facts!$A:$BB,10,FALSE)</f>
        <v>20.100000000000001</v>
      </c>
      <c r="O610">
        <f>VLOOKUP($G610,county_facts!$A:$BB,11,FALSE)</f>
        <v>49.8</v>
      </c>
      <c r="P610">
        <f>VLOOKUP($G610,county_facts!$A:$BB,12,FALSE)</f>
        <v>98.3</v>
      </c>
      <c r="Q610">
        <f>VLOOKUP($G610,county_facts!$A:$BB,13,FALSE)</f>
        <v>0.5</v>
      </c>
      <c r="R610">
        <f>VLOOKUP($G610,county_facts!$A:$BB,14,FALSE)</f>
        <v>0.2</v>
      </c>
      <c r="S610">
        <f>VLOOKUP($G610,county_facts!$A:$BB,15,FALSE)</f>
        <v>0.2</v>
      </c>
      <c r="T610">
        <f>VLOOKUP($G610,county_facts!$A:$BB,16,FALSE)</f>
        <v>0</v>
      </c>
      <c r="U610">
        <f>VLOOKUP($G610,county_facts!$A:$BB,17,FALSE)</f>
        <v>0.8</v>
      </c>
      <c r="V610">
        <f>VLOOKUP($G610,county_facts!$A:$BB,18,FALSE)</f>
        <v>1.6</v>
      </c>
      <c r="W610">
        <f>VLOOKUP($G610,county_facts!$A:$BB,19,FALSE)</f>
        <v>96.8</v>
      </c>
      <c r="X610">
        <f>VLOOKUP($G610,county_facts!$A:$BB,20,FALSE)</f>
        <v>89.8</v>
      </c>
      <c r="Y610">
        <f>VLOOKUP($G610,county_facts!$A:$BB,21,FALSE)</f>
        <v>0.5</v>
      </c>
      <c r="Z610">
        <f>VLOOKUP($G610,county_facts!$A:$BB,22,FALSE)</f>
        <v>1.8</v>
      </c>
      <c r="AA610">
        <f>VLOOKUP($G610,county_facts!$A:$BB,23,FALSE)</f>
        <v>88.2</v>
      </c>
      <c r="AB610">
        <f>VLOOKUP($G610,county_facts!$A:$BB,24,FALSE)</f>
        <v>13.4</v>
      </c>
      <c r="AC610">
        <f>VLOOKUP($G610,county_facts!$A:$BB,25,FALSE)</f>
        <v>788</v>
      </c>
      <c r="AD610">
        <f>VLOOKUP($G610,county_facts!$A:$BB,26,FALSE)</f>
        <v>24</v>
      </c>
      <c r="AE610">
        <f>VLOOKUP($G610,county_facts!$A:$BB,27,FALSE)</f>
        <v>4886</v>
      </c>
      <c r="AF610">
        <f>VLOOKUP($G610,county_facts!$A:$BB,28,FALSE)</f>
        <v>80.599999999999994</v>
      </c>
      <c r="AG610">
        <f>VLOOKUP($G610,county_facts!$A:$BB,29,FALSE)</f>
        <v>8.3000000000000007</v>
      </c>
      <c r="AH610">
        <f>VLOOKUP($G610,county_facts!$A:$BB,30,FALSE)</f>
        <v>75700</v>
      </c>
      <c r="AI610">
        <f>VLOOKUP($G610,county_facts!$A:$BB,31,FALSE)</f>
        <v>4354</v>
      </c>
      <c r="AJ610">
        <f>VLOOKUP($G610,county_facts!$A:$BB,32,FALSE)</f>
        <v>2.36</v>
      </c>
      <c r="AK610">
        <f>VLOOKUP($G610,county_facts!$A:$BB,33,FALSE)</f>
        <v>22243</v>
      </c>
      <c r="AL610">
        <f>VLOOKUP($G610,county_facts!$A:$BB,34,FALSE)</f>
        <v>42167</v>
      </c>
      <c r="AM610">
        <f>VLOOKUP($G610,county_facts!$A:$BB,35,FALSE)</f>
        <v>13.2</v>
      </c>
      <c r="AN610">
        <f>VLOOKUP($G610,county_facts!$A:$BB,36,FALSE)</f>
        <v>250</v>
      </c>
      <c r="AO610">
        <f>VLOOKUP($G610,county_facts!$A:$BB,37,FALSE)</f>
        <v>1685</v>
      </c>
      <c r="AP610">
        <f>VLOOKUP($G610,county_facts!$A:$BB,38,FALSE)</f>
        <v>-10.1</v>
      </c>
      <c r="AQ610">
        <f>VLOOKUP($G610,county_facts!$A:$BB,39,FALSE)</f>
        <v>705</v>
      </c>
      <c r="AR610">
        <f>VLOOKUP($G610,county_facts!$A:$BB,40,FALSE)</f>
        <v>1099</v>
      </c>
      <c r="AS610">
        <f>VLOOKUP($G610,county_facts!$A:$BB,41,FALSE)</f>
        <v>0</v>
      </c>
      <c r="AT610">
        <f>VLOOKUP($G610,county_facts!$A:$BB,42,FALSE)</f>
        <v>0</v>
      </c>
      <c r="AU610">
        <f>VLOOKUP($G610,county_facts!$A:$BB,43,FALSE)</f>
        <v>0</v>
      </c>
      <c r="AV610">
        <f>VLOOKUP($G610,county_facts!$A:$BB,44,FALSE)</f>
        <v>0</v>
      </c>
      <c r="AW610">
        <f>VLOOKUP($G610,county_facts!$A:$BB,45,FALSE)</f>
        <v>0</v>
      </c>
      <c r="AX610">
        <f>VLOOKUP($G610,county_facts!$A:$BB,46,FALSE)</f>
        <v>21.6</v>
      </c>
      <c r="AY610">
        <f>VLOOKUP($G610,county_facts!$A:$BB,47,FALSE)</f>
        <v>0</v>
      </c>
      <c r="AZ610">
        <f>VLOOKUP($G610,county_facts!$A:$BB,48,FALSE)</f>
        <v>122304</v>
      </c>
      <c r="BA610">
        <f>VLOOKUP($G610,county_facts!$A:$BB,49,FALSE)</f>
        <v>66877</v>
      </c>
      <c r="BB610">
        <f>VLOOKUP($G610,county_facts!$A:$BB,50,FALSE)</f>
        <v>6236</v>
      </c>
      <c r="BC610">
        <f>VLOOKUP($G610,county_facts!$A:$BB,51,FALSE)</f>
        <v>0</v>
      </c>
      <c r="BD610">
        <f>VLOOKUP($G610,county_facts!$A:$BB,52,FALSE)</f>
        <v>0</v>
      </c>
      <c r="BE610">
        <f>VLOOKUP($G610,county_facts!$A:$BB,53,FALSE)</f>
        <v>579.17999999999995</v>
      </c>
      <c r="BF610">
        <f>VLOOKUP($G610,county_facts!$A:$BB,54,FALSE)</f>
        <v>18.100000000000001</v>
      </c>
    </row>
    <row r="611" spans="1:58" x14ac:dyDescent="0.3">
      <c r="A611" t="s">
        <v>6</v>
      </c>
      <c r="B611" t="s">
        <v>276</v>
      </c>
      <c r="C611">
        <v>57</v>
      </c>
      <c r="D611" t="s">
        <v>245</v>
      </c>
      <c r="E611">
        <v>148</v>
      </c>
      <c r="F611">
        <v>0.38513513500000002</v>
      </c>
      <c r="G611">
        <v>19107</v>
      </c>
      <c r="H611">
        <f>VLOOKUP($G611,county_facts!$A:$BB,4,FALSE)</f>
        <v>10231</v>
      </c>
      <c r="I611">
        <f>VLOOKUP($G611,county_facts!$A:$BB,5,FALSE)</f>
        <v>10511</v>
      </c>
      <c r="J611">
        <f>VLOOKUP($G611,county_facts!$A:$BB,6,FALSE)</f>
        <v>-2.7</v>
      </c>
      <c r="K611">
        <f>VLOOKUP($G611,county_facts!$A:$BB,7,FALSE)</f>
        <v>10511</v>
      </c>
      <c r="L611">
        <f>VLOOKUP($G611,county_facts!$A:$BB,8,FALSE)</f>
        <v>6.3</v>
      </c>
      <c r="M611">
        <f>VLOOKUP($G611,county_facts!$A:$BB,9,FALSE)</f>
        <v>23.2</v>
      </c>
      <c r="N611">
        <f>VLOOKUP($G611,county_facts!$A:$BB,10,FALSE)</f>
        <v>20.100000000000001</v>
      </c>
      <c r="O611">
        <f>VLOOKUP($G611,county_facts!$A:$BB,11,FALSE)</f>
        <v>49.8</v>
      </c>
      <c r="P611">
        <f>VLOOKUP($G611,county_facts!$A:$BB,12,FALSE)</f>
        <v>98.3</v>
      </c>
      <c r="Q611">
        <f>VLOOKUP($G611,county_facts!$A:$BB,13,FALSE)</f>
        <v>0.5</v>
      </c>
      <c r="R611">
        <f>VLOOKUP($G611,county_facts!$A:$BB,14,FALSE)</f>
        <v>0.2</v>
      </c>
      <c r="S611">
        <f>VLOOKUP($G611,county_facts!$A:$BB,15,FALSE)</f>
        <v>0.2</v>
      </c>
      <c r="T611">
        <f>VLOOKUP($G611,county_facts!$A:$BB,16,FALSE)</f>
        <v>0</v>
      </c>
      <c r="U611">
        <f>VLOOKUP($G611,county_facts!$A:$BB,17,FALSE)</f>
        <v>0.8</v>
      </c>
      <c r="V611">
        <f>VLOOKUP($G611,county_facts!$A:$BB,18,FALSE)</f>
        <v>1.6</v>
      </c>
      <c r="W611">
        <f>VLOOKUP($G611,county_facts!$A:$BB,19,FALSE)</f>
        <v>96.8</v>
      </c>
      <c r="X611">
        <f>VLOOKUP($G611,county_facts!$A:$BB,20,FALSE)</f>
        <v>89.8</v>
      </c>
      <c r="Y611">
        <f>VLOOKUP($G611,county_facts!$A:$BB,21,FALSE)</f>
        <v>0.5</v>
      </c>
      <c r="Z611">
        <f>VLOOKUP($G611,county_facts!$A:$BB,22,FALSE)</f>
        <v>1.8</v>
      </c>
      <c r="AA611">
        <f>VLOOKUP($G611,county_facts!$A:$BB,23,FALSE)</f>
        <v>88.2</v>
      </c>
      <c r="AB611">
        <f>VLOOKUP($G611,county_facts!$A:$BB,24,FALSE)</f>
        <v>13.4</v>
      </c>
      <c r="AC611">
        <f>VLOOKUP($G611,county_facts!$A:$BB,25,FALSE)</f>
        <v>788</v>
      </c>
      <c r="AD611">
        <f>VLOOKUP($G611,county_facts!$A:$BB,26,FALSE)</f>
        <v>24</v>
      </c>
      <c r="AE611">
        <f>VLOOKUP($G611,county_facts!$A:$BB,27,FALSE)</f>
        <v>4886</v>
      </c>
      <c r="AF611">
        <f>VLOOKUP($G611,county_facts!$A:$BB,28,FALSE)</f>
        <v>80.599999999999994</v>
      </c>
      <c r="AG611">
        <f>VLOOKUP($G611,county_facts!$A:$BB,29,FALSE)</f>
        <v>8.3000000000000007</v>
      </c>
      <c r="AH611">
        <f>VLOOKUP($G611,county_facts!$A:$BB,30,FALSE)</f>
        <v>75700</v>
      </c>
      <c r="AI611">
        <f>VLOOKUP($G611,county_facts!$A:$BB,31,FALSE)</f>
        <v>4354</v>
      </c>
      <c r="AJ611">
        <f>VLOOKUP($G611,county_facts!$A:$BB,32,FALSE)</f>
        <v>2.36</v>
      </c>
      <c r="AK611">
        <f>VLOOKUP($G611,county_facts!$A:$BB,33,FALSE)</f>
        <v>22243</v>
      </c>
      <c r="AL611">
        <f>VLOOKUP($G611,county_facts!$A:$BB,34,FALSE)</f>
        <v>42167</v>
      </c>
      <c r="AM611">
        <f>VLOOKUP($G611,county_facts!$A:$BB,35,FALSE)</f>
        <v>13.2</v>
      </c>
      <c r="AN611">
        <f>VLOOKUP($G611,county_facts!$A:$BB,36,FALSE)</f>
        <v>250</v>
      </c>
      <c r="AO611">
        <f>VLOOKUP($G611,county_facts!$A:$BB,37,FALSE)</f>
        <v>1685</v>
      </c>
      <c r="AP611">
        <f>VLOOKUP($G611,county_facts!$A:$BB,38,FALSE)</f>
        <v>-10.1</v>
      </c>
      <c r="AQ611">
        <f>VLOOKUP($G611,county_facts!$A:$BB,39,FALSE)</f>
        <v>705</v>
      </c>
      <c r="AR611">
        <f>VLOOKUP($G611,county_facts!$A:$BB,40,FALSE)</f>
        <v>1099</v>
      </c>
      <c r="AS611">
        <f>VLOOKUP($G611,county_facts!$A:$BB,41,FALSE)</f>
        <v>0</v>
      </c>
      <c r="AT611">
        <f>VLOOKUP($G611,county_facts!$A:$BB,42,FALSE)</f>
        <v>0</v>
      </c>
      <c r="AU611">
        <f>VLOOKUP($G611,county_facts!$A:$BB,43,FALSE)</f>
        <v>0</v>
      </c>
      <c r="AV611">
        <f>VLOOKUP($G611,county_facts!$A:$BB,44,FALSE)</f>
        <v>0</v>
      </c>
      <c r="AW611">
        <f>VLOOKUP($G611,county_facts!$A:$BB,45,FALSE)</f>
        <v>0</v>
      </c>
      <c r="AX611">
        <f>VLOOKUP($G611,county_facts!$A:$BB,46,FALSE)</f>
        <v>21.6</v>
      </c>
      <c r="AY611">
        <f>VLOOKUP($G611,county_facts!$A:$BB,47,FALSE)</f>
        <v>0</v>
      </c>
      <c r="AZ611">
        <f>VLOOKUP($G611,county_facts!$A:$BB,48,FALSE)</f>
        <v>122304</v>
      </c>
      <c r="BA611">
        <f>VLOOKUP($G611,county_facts!$A:$BB,49,FALSE)</f>
        <v>66877</v>
      </c>
      <c r="BB611">
        <f>VLOOKUP($G611,county_facts!$A:$BB,50,FALSE)</f>
        <v>6236</v>
      </c>
      <c r="BC611">
        <f>VLOOKUP($G611,county_facts!$A:$BB,51,FALSE)</f>
        <v>0</v>
      </c>
      <c r="BD611">
        <f>VLOOKUP($G611,county_facts!$A:$BB,52,FALSE)</f>
        <v>0</v>
      </c>
      <c r="BE611">
        <f>VLOOKUP($G611,county_facts!$A:$BB,53,FALSE)</f>
        <v>579.17999999999995</v>
      </c>
      <c r="BF611">
        <f>VLOOKUP($G611,county_facts!$A:$BB,54,FALSE)</f>
        <v>18.100000000000001</v>
      </c>
    </row>
    <row r="612" spans="1:58" x14ac:dyDescent="0.3">
      <c r="A612" t="s">
        <v>9</v>
      </c>
      <c r="B612" t="s">
        <v>277</v>
      </c>
      <c r="C612">
        <v>256</v>
      </c>
      <c r="D612" t="s">
        <v>245</v>
      </c>
      <c r="E612">
        <v>512</v>
      </c>
      <c r="F612">
        <v>0.5</v>
      </c>
      <c r="G612">
        <v>19105</v>
      </c>
      <c r="H612">
        <f>VLOOKUP($G612,county_facts!$A:$BB,4,FALSE)</f>
        <v>20454</v>
      </c>
      <c r="I612">
        <f>VLOOKUP($G612,county_facts!$A:$BB,5,FALSE)</f>
        <v>20638</v>
      </c>
      <c r="J612">
        <f>VLOOKUP($G612,county_facts!$A:$BB,6,FALSE)</f>
        <v>-0.9</v>
      </c>
      <c r="K612">
        <f>VLOOKUP($G612,county_facts!$A:$BB,7,FALSE)</f>
        <v>20638</v>
      </c>
      <c r="L612">
        <f>VLOOKUP($G612,county_facts!$A:$BB,8,FALSE)</f>
        <v>5.2</v>
      </c>
      <c r="M612">
        <f>VLOOKUP($G612,county_facts!$A:$BB,9,FALSE)</f>
        <v>21.8</v>
      </c>
      <c r="N612">
        <f>VLOOKUP($G612,county_facts!$A:$BB,10,FALSE)</f>
        <v>18.5</v>
      </c>
      <c r="O612">
        <f>VLOOKUP($G612,county_facts!$A:$BB,11,FALSE)</f>
        <v>48.1</v>
      </c>
      <c r="P612">
        <f>VLOOKUP($G612,county_facts!$A:$BB,12,FALSE)</f>
        <v>96.2</v>
      </c>
      <c r="Q612">
        <f>VLOOKUP($G612,county_facts!$A:$BB,13,FALSE)</f>
        <v>2.2999999999999998</v>
      </c>
      <c r="R612">
        <f>VLOOKUP($G612,county_facts!$A:$BB,14,FALSE)</f>
        <v>0.3</v>
      </c>
      <c r="S612">
        <f>VLOOKUP($G612,county_facts!$A:$BB,15,FALSE)</f>
        <v>0.6</v>
      </c>
      <c r="T612">
        <f>VLOOKUP($G612,county_facts!$A:$BB,16,FALSE)</f>
        <v>0</v>
      </c>
      <c r="U612">
        <f>VLOOKUP($G612,county_facts!$A:$BB,17,FALSE)</f>
        <v>0.7</v>
      </c>
      <c r="V612">
        <f>VLOOKUP($G612,county_facts!$A:$BB,18,FALSE)</f>
        <v>1.6</v>
      </c>
      <c r="W612">
        <f>VLOOKUP($G612,county_facts!$A:$BB,19,FALSE)</f>
        <v>94.7</v>
      </c>
      <c r="X612">
        <f>VLOOKUP($G612,county_facts!$A:$BB,20,FALSE)</f>
        <v>87.9</v>
      </c>
      <c r="Y612">
        <f>VLOOKUP($G612,county_facts!$A:$BB,21,FALSE)</f>
        <v>1</v>
      </c>
      <c r="Z612">
        <f>VLOOKUP($G612,county_facts!$A:$BB,22,FALSE)</f>
        <v>2.8</v>
      </c>
      <c r="AA612">
        <f>VLOOKUP($G612,county_facts!$A:$BB,23,FALSE)</f>
        <v>91.4</v>
      </c>
      <c r="AB612">
        <f>VLOOKUP($G612,county_facts!$A:$BB,24,FALSE)</f>
        <v>17.2</v>
      </c>
      <c r="AC612">
        <f>VLOOKUP($G612,county_facts!$A:$BB,25,FALSE)</f>
        <v>1948</v>
      </c>
      <c r="AD612">
        <f>VLOOKUP($G612,county_facts!$A:$BB,26,FALSE)</f>
        <v>24.3</v>
      </c>
      <c r="AE612">
        <f>VLOOKUP($G612,county_facts!$A:$BB,27,FALSE)</f>
        <v>8907</v>
      </c>
      <c r="AF612">
        <f>VLOOKUP($G612,county_facts!$A:$BB,28,FALSE)</f>
        <v>80.2</v>
      </c>
      <c r="AG612">
        <f>VLOOKUP($G612,county_facts!$A:$BB,29,FALSE)</f>
        <v>12.2</v>
      </c>
      <c r="AH612">
        <f>VLOOKUP($G612,county_facts!$A:$BB,30,FALSE)</f>
        <v>122100</v>
      </c>
      <c r="AI612">
        <f>VLOOKUP($G612,county_facts!$A:$BB,31,FALSE)</f>
        <v>8063</v>
      </c>
      <c r="AJ612">
        <f>VLOOKUP($G612,county_facts!$A:$BB,32,FALSE)</f>
        <v>2.38</v>
      </c>
      <c r="AK612">
        <f>VLOOKUP($G612,county_facts!$A:$BB,33,FALSE)</f>
        <v>26762</v>
      </c>
      <c r="AL612">
        <f>VLOOKUP($G612,county_facts!$A:$BB,34,FALSE)</f>
        <v>55041</v>
      </c>
      <c r="AM612">
        <f>VLOOKUP($G612,county_facts!$A:$BB,35,FALSE)</f>
        <v>8.3000000000000007</v>
      </c>
      <c r="AN612">
        <f>VLOOKUP($G612,county_facts!$A:$BB,36,FALSE)</f>
        <v>503</v>
      </c>
      <c r="AO612">
        <f>VLOOKUP($G612,county_facts!$A:$BB,37,FALSE)</f>
        <v>4877</v>
      </c>
      <c r="AP612">
        <f>VLOOKUP($G612,county_facts!$A:$BB,38,FALSE)</f>
        <v>0.5</v>
      </c>
      <c r="AQ612">
        <f>VLOOKUP($G612,county_facts!$A:$BB,39,FALSE)</f>
        <v>1346</v>
      </c>
      <c r="AR612">
        <f>VLOOKUP($G612,county_facts!$A:$BB,40,FALSE)</f>
        <v>2193</v>
      </c>
      <c r="AS612">
        <f>VLOOKUP($G612,county_facts!$A:$BB,41,FALSE)</f>
        <v>0</v>
      </c>
      <c r="AT612">
        <f>VLOOKUP($G612,county_facts!$A:$BB,42,FALSE)</f>
        <v>0</v>
      </c>
      <c r="AU612">
        <f>VLOOKUP($G612,county_facts!$A:$BB,43,FALSE)</f>
        <v>0</v>
      </c>
      <c r="AV612">
        <f>VLOOKUP($G612,county_facts!$A:$BB,44,FALSE)</f>
        <v>0</v>
      </c>
      <c r="AW612">
        <f>VLOOKUP($G612,county_facts!$A:$BB,45,FALSE)</f>
        <v>0</v>
      </c>
      <c r="AX612">
        <f>VLOOKUP($G612,county_facts!$A:$BB,46,FALSE)</f>
        <v>29.9</v>
      </c>
      <c r="AY612">
        <f>VLOOKUP($G612,county_facts!$A:$BB,47,FALSE)</f>
        <v>180765</v>
      </c>
      <c r="AZ612">
        <f>VLOOKUP($G612,county_facts!$A:$BB,48,FALSE)</f>
        <v>144654</v>
      </c>
      <c r="BA612">
        <f>VLOOKUP($G612,county_facts!$A:$BB,49,FALSE)</f>
        <v>257667</v>
      </c>
      <c r="BB612">
        <f>VLOOKUP($G612,county_facts!$A:$BB,50,FALSE)</f>
        <v>12629</v>
      </c>
      <c r="BC612">
        <f>VLOOKUP($G612,county_facts!$A:$BB,51,FALSE)</f>
        <v>9765</v>
      </c>
      <c r="BD612">
        <f>VLOOKUP($G612,county_facts!$A:$BB,52,FALSE)</f>
        <v>15</v>
      </c>
      <c r="BE612">
        <f>VLOOKUP($G612,county_facts!$A:$BB,53,FALSE)</f>
        <v>575.62</v>
      </c>
      <c r="BF612">
        <f>VLOOKUP($G612,county_facts!$A:$BB,54,FALSE)</f>
        <v>35.9</v>
      </c>
    </row>
    <row r="613" spans="1:58" x14ac:dyDescent="0.3">
      <c r="A613" t="s">
        <v>6</v>
      </c>
      <c r="B613" t="s">
        <v>277</v>
      </c>
      <c r="C613">
        <v>256</v>
      </c>
      <c r="D613" t="s">
        <v>245</v>
      </c>
      <c r="E613">
        <v>512</v>
      </c>
      <c r="F613">
        <v>0.5</v>
      </c>
      <c r="G613">
        <v>19105</v>
      </c>
      <c r="H613">
        <f>VLOOKUP($G613,county_facts!$A:$BB,4,FALSE)</f>
        <v>20454</v>
      </c>
      <c r="I613">
        <f>VLOOKUP($G613,county_facts!$A:$BB,5,FALSE)</f>
        <v>20638</v>
      </c>
      <c r="J613">
        <f>VLOOKUP($G613,county_facts!$A:$BB,6,FALSE)</f>
        <v>-0.9</v>
      </c>
      <c r="K613">
        <f>VLOOKUP($G613,county_facts!$A:$BB,7,FALSE)</f>
        <v>20638</v>
      </c>
      <c r="L613">
        <f>VLOOKUP($G613,county_facts!$A:$BB,8,FALSE)</f>
        <v>5.2</v>
      </c>
      <c r="M613">
        <f>VLOOKUP($G613,county_facts!$A:$BB,9,FALSE)</f>
        <v>21.8</v>
      </c>
      <c r="N613">
        <f>VLOOKUP($G613,county_facts!$A:$BB,10,FALSE)</f>
        <v>18.5</v>
      </c>
      <c r="O613">
        <f>VLOOKUP($G613,county_facts!$A:$BB,11,FALSE)</f>
        <v>48.1</v>
      </c>
      <c r="P613">
        <f>VLOOKUP($G613,county_facts!$A:$BB,12,FALSE)</f>
        <v>96.2</v>
      </c>
      <c r="Q613">
        <f>VLOOKUP($G613,county_facts!$A:$BB,13,FALSE)</f>
        <v>2.2999999999999998</v>
      </c>
      <c r="R613">
        <f>VLOOKUP($G613,county_facts!$A:$BB,14,FALSE)</f>
        <v>0.3</v>
      </c>
      <c r="S613">
        <f>VLOOKUP($G613,county_facts!$A:$BB,15,FALSE)</f>
        <v>0.6</v>
      </c>
      <c r="T613">
        <f>VLOOKUP($G613,county_facts!$A:$BB,16,FALSE)</f>
        <v>0</v>
      </c>
      <c r="U613">
        <f>VLOOKUP($G613,county_facts!$A:$BB,17,FALSE)</f>
        <v>0.7</v>
      </c>
      <c r="V613">
        <f>VLOOKUP($G613,county_facts!$A:$BB,18,FALSE)</f>
        <v>1.6</v>
      </c>
      <c r="W613">
        <f>VLOOKUP($G613,county_facts!$A:$BB,19,FALSE)</f>
        <v>94.7</v>
      </c>
      <c r="X613">
        <f>VLOOKUP($G613,county_facts!$A:$BB,20,FALSE)</f>
        <v>87.9</v>
      </c>
      <c r="Y613">
        <f>VLOOKUP($G613,county_facts!$A:$BB,21,FALSE)</f>
        <v>1</v>
      </c>
      <c r="Z613">
        <f>VLOOKUP($G613,county_facts!$A:$BB,22,FALSE)</f>
        <v>2.8</v>
      </c>
      <c r="AA613">
        <f>VLOOKUP($G613,county_facts!$A:$BB,23,FALSE)</f>
        <v>91.4</v>
      </c>
      <c r="AB613">
        <f>VLOOKUP($G613,county_facts!$A:$BB,24,FALSE)</f>
        <v>17.2</v>
      </c>
      <c r="AC613">
        <f>VLOOKUP($G613,county_facts!$A:$BB,25,FALSE)</f>
        <v>1948</v>
      </c>
      <c r="AD613">
        <f>VLOOKUP($G613,county_facts!$A:$BB,26,FALSE)</f>
        <v>24.3</v>
      </c>
      <c r="AE613">
        <f>VLOOKUP($G613,county_facts!$A:$BB,27,FALSE)</f>
        <v>8907</v>
      </c>
      <c r="AF613">
        <f>VLOOKUP($G613,county_facts!$A:$BB,28,FALSE)</f>
        <v>80.2</v>
      </c>
      <c r="AG613">
        <f>VLOOKUP($G613,county_facts!$A:$BB,29,FALSE)</f>
        <v>12.2</v>
      </c>
      <c r="AH613">
        <f>VLOOKUP($G613,county_facts!$A:$BB,30,FALSE)</f>
        <v>122100</v>
      </c>
      <c r="AI613">
        <f>VLOOKUP($G613,county_facts!$A:$BB,31,FALSE)</f>
        <v>8063</v>
      </c>
      <c r="AJ613">
        <f>VLOOKUP($G613,county_facts!$A:$BB,32,FALSE)</f>
        <v>2.38</v>
      </c>
      <c r="AK613">
        <f>VLOOKUP($G613,county_facts!$A:$BB,33,FALSE)</f>
        <v>26762</v>
      </c>
      <c r="AL613">
        <f>VLOOKUP($G613,county_facts!$A:$BB,34,FALSE)</f>
        <v>55041</v>
      </c>
      <c r="AM613">
        <f>VLOOKUP($G613,county_facts!$A:$BB,35,FALSE)</f>
        <v>8.3000000000000007</v>
      </c>
      <c r="AN613">
        <f>VLOOKUP($G613,county_facts!$A:$BB,36,FALSE)</f>
        <v>503</v>
      </c>
      <c r="AO613">
        <f>VLOOKUP($G613,county_facts!$A:$BB,37,FALSE)</f>
        <v>4877</v>
      </c>
      <c r="AP613">
        <f>VLOOKUP($G613,county_facts!$A:$BB,38,FALSE)</f>
        <v>0.5</v>
      </c>
      <c r="AQ613">
        <f>VLOOKUP($G613,county_facts!$A:$BB,39,FALSE)</f>
        <v>1346</v>
      </c>
      <c r="AR613">
        <f>VLOOKUP($G613,county_facts!$A:$BB,40,FALSE)</f>
        <v>2193</v>
      </c>
      <c r="AS613">
        <f>VLOOKUP($G613,county_facts!$A:$BB,41,FALSE)</f>
        <v>0</v>
      </c>
      <c r="AT613">
        <f>VLOOKUP($G613,county_facts!$A:$BB,42,FALSE)</f>
        <v>0</v>
      </c>
      <c r="AU613">
        <f>VLOOKUP($G613,county_facts!$A:$BB,43,FALSE)</f>
        <v>0</v>
      </c>
      <c r="AV613">
        <f>VLOOKUP($G613,county_facts!$A:$BB,44,FALSE)</f>
        <v>0</v>
      </c>
      <c r="AW613">
        <f>VLOOKUP($G613,county_facts!$A:$BB,45,FALSE)</f>
        <v>0</v>
      </c>
      <c r="AX613">
        <f>VLOOKUP($G613,county_facts!$A:$BB,46,FALSE)</f>
        <v>29.9</v>
      </c>
      <c r="AY613">
        <f>VLOOKUP($G613,county_facts!$A:$BB,47,FALSE)</f>
        <v>180765</v>
      </c>
      <c r="AZ613">
        <f>VLOOKUP($G613,county_facts!$A:$BB,48,FALSE)</f>
        <v>144654</v>
      </c>
      <c r="BA613">
        <f>VLOOKUP($G613,county_facts!$A:$BB,49,FALSE)</f>
        <v>257667</v>
      </c>
      <c r="BB613">
        <f>VLOOKUP($G613,county_facts!$A:$BB,50,FALSE)</f>
        <v>12629</v>
      </c>
      <c r="BC613">
        <f>VLOOKUP($G613,county_facts!$A:$BB,51,FALSE)</f>
        <v>9765</v>
      </c>
      <c r="BD613">
        <f>VLOOKUP($G613,county_facts!$A:$BB,52,FALSE)</f>
        <v>15</v>
      </c>
      <c r="BE613">
        <f>VLOOKUP($G613,county_facts!$A:$BB,53,FALSE)</f>
        <v>575.62</v>
      </c>
      <c r="BF613">
        <f>VLOOKUP($G613,county_facts!$A:$BB,54,FALSE)</f>
        <v>35.9</v>
      </c>
    </row>
    <row r="614" spans="1:58" x14ac:dyDescent="0.3">
      <c r="A614" t="s">
        <v>9</v>
      </c>
      <c r="B614" t="s">
        <v>103</v>
      </c>
      <c r="C614">
        <v>5265</v>
      </c>
      <c r="D614" t="s">
        <v>245</v>
      </c>
      <c r="E614">
        <v>5791</v>
      </c>
      <c r="F614">
        <v>0.90916940099999999</v>
      </c>
      <c r="G614">
        <v>19103</v>
      </c>
      <c r="H614">
        <f>VLOOKUP($G614,county_facts!$A:$BB,4,FALSE)</f>
        <v>142287</v>
      </c>
      <c r="I614">
        <f>VLOOKUP($G614,county_facts!$A:$BB,5,FALSE)</f>
        <v>130882</v>
      </c>
      <c r="J614">
        <f>VLOOKUP($G614,county_facts!$A:$BB,6,FALSE)</f>
        <v>8.6999999999999993</v>
      </c>
      <c r="K614">
        <f>VLOOKUP($G614,county_facts!$A:$BB,7,FALSE)</f>
        <v>130882</v>
      </c>
      <c r="L614">
        <f>VLOOKUP($G614,county_facts!$A:$BB,8,FALSE)</f>
        <v>6.2</v>
      </c>
      <c r="M614">
        <f>VLOOKUP($G614,county_facts!$A:$BB,9,FALSE)</f>
        <v>20.399999999999999</v>
      </c>
      <c r="N614">
        <f>VLOOKUP($G614,county_facts!$A:$BB,10,FALSE)</f>
        <v>9.9</v>
      </c>
      <c r="O614">
        <f>VLOOKUP($G614,county_facts!$A:$BB,11,FALSE)</f>
        <v>50.2</v>
      </c>
      <c r="P614">
        <f>VLOOKUP($G614,county_facts!$A:$BB,12,FALSE)</f>
        <v>85.4</v>
      </c>
      <c r="Q614">
        <f>VLOOKUP($G614,county_facts!$A:$BB,13,FALSE)</f>
        <v>5.9</v>
      </c>
      <c r="R614">
        <f>VLOOKUP($G614,county_facts!$A:$BB,14,FALSE)</f>
        <v>0.3</v>
      </c>
      <c r="S614">
        <f>VLOOKUP($G614,county_facts!$A:$BB,15,FALSE)</f>
        <v>6</v>
      </c>
      <c r="T614">
        <f>VLOOKUP($G614,county_facts!$A:$BB,16,FALSE)</f>
        <v>0</v>
      </c>
      <c r="U614">
        <f>VLOOKUP($G614,county_facts!$A:$BB,17,FALSE)</f>
        <v>2.4</v>
      </c>
      <c r="V614">
        <f>VLOOKUP($G614,county_facts!$A:$BB,18,FALSE)</f>
        <v>5.5</v>
      </c>
      <c r="W614">
        <f>VLOOKUP($G614,county_facts!$A:$BB,19,FALSE)</f>
        <v>80.599999999999994</v>
      </c>
      <c r="X614">
        <f>VLOOKUP($G614,county_facts!$A:$BB,20,FALSE)</f>
        <v>73.400000000000006</v>
      </c>
      <c r="Y614">
        <f>VLOOKUP($G614,county_facts!$A:$BB,21,FALSE)</f>
        <v>9.3000000000000007</v>
      </c>
      <c r="Z614">
        <f>VLOOKUP($G614,county_facts!$A:$BB,22,FALSE)</f>
        <v>13.3</v>
      </c>
      <c r="AA614">
        <f>VLOOKUP($G614,county_facts!$A:$BB,23,FALSE)</f>
        <v>94.8</v>
      </c>
      <c r="AB614">
        <f>VLOOKUP($G614,county_facts!$A:$BB,24,FALSE)</f>
        <v>51.1</v>
      </c>
      <c r="AC614">
        <f>VLOOKUP($G614,county_facts!$A:$BB,25,FALSE)</f>
        <v>6630</v>
      </c>
      <c r="AD614">
        <f>VLOOKUP($G614,county_facts!$A:$BB,26,FALSE)</f>
        <v>18.2</v>
      </c>
      <c r="AE614">
        <f>VLOOKUP($G614,county_facts!$A:$BB,27,FALSE)</f>
        <v>58783</v>
      </c>
      <c r="AF614">
        <f>VLOOKUP($G614,county_facts!$A:$BB,28,FALSE)</f>
        <v>59.7</v>
      </c>
      <c r="AG614">
        <f>VLOOKUP($G614,county_facts!$A:$BB,29,FALSE)</f>
        <v>34.799999999999997</v>
      </c>
      <c r="AH614">
        <f>VLOOKUP($G614,county_facts!$A:$BB,30,FALSE)</f>
        <v>186000</v>
      </c>
      <c r="AI614">
        <f>VLOOKUP($G614,county_facts!$A:$BB,31,FALSE)</f>
        <v>54005</v>
      </c>
      <c r="AJ614">
        <f>VLOOKUP($G614,county_facts!$A:$BB,32,FALSE)</f>
        <v>2.33</v>
      </c>
      <c r="AK614">
        <f>VLOOKUP($G614,county_facts!$A:$BB,33,FALSE)</f>
        <v>29592</v>
      </c>
      <c r="AL614">
        <f>VLOOKUP($G614,county_facts!$A:$BB,34,FALSE)</f>
        <v>53424</v>
      </c>
      <c r="AM614">
        <f>VLOOKUP($G614,county_facts!$A:$BB,35,FALSE)</f>
        <v>17.7</v>
      </c>
      <c r="AN614">
        <f>VLOOKUP($G614,county_facts!$A:$BB,36,FALSE)</f>
        <v>3186</v>
      </c>
      <c r="AO614">
        <f>VLOOKUP($G614,county_facts!$A:$BB,37,FALSE)</f>
        <v>59466</v>
      </c>
      <c r="AP614">
        <f>VLOOKUP($G614,county_facts!$A:$BB,38,FALSE)</f>
        <v>3.6</v>
      </c>
      <c r="AQ614">
        <f>VLOOKUP($G614,county_facts!$A:$BB,39,FALSE)</f>
        <v>8843</v>
      </c>
      <c r="AR614">
        <f>VLOOKUP($G614,county_facts!$A:$BB,40,FALSE)</f>
        <v>9323</v>
      </c>
      <c r="AS614">
        <f>VLOOKUP($G614,county_facts!$A:$BB,41,FALSE)</f>
        <v>1.8</v>
      </c>
      <c r="AT614">
        <f>VLOOKUP($G614,county_facts!$A:$BB,42,FALSE)</f>
        <v>0</v>
      </c>
      <c r="AU614">
        <f>VLOOKUP($G614,county_facts!$A:$BB,43,FALSE)</f>
        <v>2.4</v>
      </c>
      <c r="AV614">
        <f>VLOOKUP($G614,county_facts!$A:$BB,44,FALSE)</f>
        <v>0</v>
      </c>
      <c r="AW614">
        <f>VLOOKUP($G614,county_facts!$A:$BB,45,FALSE)</f>
        <v>1.6</v>
      </c>
      <c r="AX614">
        <f>VLOOKUP($G614,county_facts!$A:$BB,46,FALSE)</f>
        <v>26.7</v>
      </c>
      <c r="AY614">
        <f>VLOOKUP($G614,county_facts!$A:$BB,47,FALSE)</f>
        <v>0</v>
      </c>
      <c r="AZ614">
        <f>VLOOKUP($G614,county_facts!$A:$BB,48,FALSE)</f>
        <v>567646</v>
      </c>
      <c r="BA614">
        <f>VLOOKUP($G614,county_facts!$A:$BB,49,FALSE)</f>
        <v>1653057</v>
      </c>
      <c r="BB614">
        <f>VLOOKUP($G614,county_facts!$A:$BB,50,FALSE)</f>
        <v>13168</v>
      </c>
      <c r="BC614">
        <f>VLOOKUP($G614,county_facts!$A:$BB,51,FALSE)</f>
        <v>258762</v>
      </c>
      <c r="BD614">
        <f>VLOOKUP($G614,county_facts!$A:$BB,52,FALSE)</f>
        <v>1080</v>
      </c>
      <c r="BE614">
        <f>VLOOKUP($G614,county_facts!$A:$BB,53,FALSE)</f>
        <v>614.04</v>
      </c>
      <c r="BF614">
        <f>VLOOKUP($G614,county_facts!$A:$BB,54,FALSE)</f>
        <v>213.1</v>
      </c>
    </row>
    <row r="615" spans="1:58" x14ac:dyDescent="0.3">
      <c r="A615" t="s">
        <v>6</v>
      </c>
      <c r="B615" t="s">
        <v>103</v>
      </c>
      <c r="C615">
        <v>526</v>
      </c>
      <c r="D615" t="s">
        <v>245</v>
      </c>
      <c r="E615">
        <v>5791</v>
      </c>
      <c r="F615">
        <v>9.0830598999999998E-2</v>
      </c>
      <c r="G615">
        <v>19103</v>
      </c>
      <c r="H615">
        <f>VLOOKUP($G615,county_facts!$A:$BB,4,FALSE)</f>
        <v>142287</v>
      </c>
      <c r="I615">
        <f>VLOOKUP($G615,county_facts!$A:$BB,5,FALSE)</f>
        <v>130882</v>
      </c>
      <c r="J615">
        <f>VLOOKUP($G615,county_facts!$A:$BB,6,FALSE)</f>
        <v>8.6999999999999993</v>
      </c>
      <c r="K615">
        <f>VLOOKUP($G615,county_facts!$A:$BB,7,FALSE)</f>
        <v>130882</v>
      </c>
      <c r="L615">
        <f>VLOOKUP($G615,county_facts!$A:$BB,8,FALSE)</f>
        <v>6.2</v>
      </c>
      <c r="M615">
        <f>VLOOKUP($G615,county_facts!$A:$BB,9,FALSE)</f>
        <v>20.399999999999999</v>
      </c>
      <c r="N615">
        <f>VLOOKUP($G615,county_facts!$A:$BB,10,FALSE)</f>
        <v>9.9</v>
      </c>
      <c r="O615">
        <f>VLOOKUP($G615,county_facts!$A:$BB,11,FALSE)</f>
        <v>50.2</v>
      </c>
      <c r="P615">
        <f>VLOOKUP($G615,county_facts!$A:$BB,12,FALSE)</f>
        <v>85.4</v>
      </c>
      <c r="Q615">
        <f>VLOOKUP($G615,county_facts!$A:$BB,13,FALSE)</f>
        <v>5.9</v>
      </c>
      <c r="R615">
        <f>VLOOKUP($G615,county_facts!$A:$BB,14,FALSE)</f>
        <v>0.3</v>
      </c>
      <c r="S615">
        <f>VLOOKUP($G615,county_facts!$A:$BB,15,FALSE)</f>
        <v>6</v>
      </c>
      <c r="T615">
        <f>VLOOKUP($G615,county_facts!$A:$BB,16,FALSE)</f>
        <v>0</v>
      </c>
      <c r="U615">
        <f>VLOOKUP($G615,county_facts!$A:$BB,17,FALSE)</f>
        <v>2.4</v>
      </c>
      <c r="V615">
        <f>VLOOKUP($G615,county_facts!$A:$BB,18,FALSE)</f>
        <v>5.5</v>
      </c>
      <c r="W615">
        <f>VLOOKUP($G615,county_facts!$A:$BB,19,FALSE)</f>
        <v>80.599999999999994</v>
      </c>
      <c r="X615">
        <f>VLOOKUP($G615,county_facts!$A:$BB,20,FALSE)</f>
        <v>73.400000000000006</v>
      </c>
      <c r="Y615">
        <f>VLOOKUP($G615,county_facts!$A:$BB,21,FALSE)</f>
        <v>9.3000000000000007</v>
      </c>
      <c r="Z615">
        <f>VLOOKUP($G615,county_facts!$A:$BB,22,FALSE)</f>
        <v>13.3</v>
      </c>
      <c r="AA615">
        <f>VLOOKUP($G615,county_facts!$A:$BB,23,FALSE)</f>
        <v>94.8</v>
      </c>
      <c r="AB615">
        <f>VLOOKUP($G615,county_facts!$A:$BB,24,FALSE)</f>
        <v>51.1</v>
      </c>
      <c r="AC615">
        <f>VLOOKUP($G615,county_facts!$A:$BB,25,FALSE)</f>
        <v>6630</v>
      </c>
      <c r="AD615">
        <f>VLOOKUP($G615,county_facts!$A:$BB,26,FALSE)</f>
        <v>18.2</v>
      </c>
      <c r="AE615">
        <f>VLOOKUP($G615,county_facts!$A:$BB,27,FALSE)</f>
        <v>58783</v>
      </c>
      <c r="AF615">
        <f>VLOOKUP($G615,county_facts!$A:$BB,28,FALSE)</f>
        <v>59.7</v>
      </c>
      <c r="AG615">
        <f>VLOOKUP($G615,county_facts!$A:$BB,29,FALSE)</f>
        <v>34.799999999999997</v>
      </c>
      <c r="AH615">
        <f>VLOOKUP($G615,county_facts!$A:$BB,30,FALSE)</f>
        <v>186000</v>
      </c>
      <c r="AI615">
        <f>VLOOKUP($G615,county_facts!$A:$BB,31,FALSE)</f>
        <v>54005</v>
      </c>
      <c r="AJ615">
        <f>VLOOKUP($G615,county_facts!$A:$BB,32,FALSE)</f>
        <v>2.33</v>
      </c>
      <c r="AK615">
        <f>VLOOKUP($G615,county_facts!$A:$BB,33,FALSE)</f>
        <v>29592</v>
      </c>
      <c r="AL615">
        <f>VLOOKUP($G615,county_facts!$A:$BB,34,FALSE)</f>
        <v>53424</v>
      </c>
      <c r="AM615">
        <f>VLOOKUP($G615,county_facts!$A:$BB,35,FALSE)</f>
        <v>17.7</v>
      </c>
      <c r="AN615">
        <f>VLOOKUP($G615,county_facts!$A:$BB,36,FALSE)</f>
        <v>3186</v>
      </c>
      <c r="AO615">
        <f>VLOOKUP($G615,county_facts!$A:$BB,37,FALSE)</f>
        <v>59466</v>
      </c>
      <c r="AP615">
        <f>VLOOKUP($G615,county_facts!$A:$BB,38,FALSE)</f>
        <v>3.6</v>
      </c>
      <c r="AQ615">
        <f>VLOOKUP($G615,county_facts!$A:$BB,39,FALSE)</f>
        <v>8843</v>
      </c>
      <c r="AR615">
        <f>VLOOKUP($G615,county_facts!$A:$BB,40,FALSE)</f>
        <v>9323</v>
      </c>
      <c r="AS615">
        <f>VLOOKUP($G615,county_facts!$A:$BB,41,FALSE)</f>
        <v>1.8</v>
      </c>
      <c r="AT615">
        <f>VLOOKUP($G615,county_facts!$A:$BB,42,FALSE)</f>
        <v>0</v>
      </c>
      <c r="AU615">
        <f>VLOOKUP($G615,county_facts!$A:$BB,43,FALSE)</f>
        <v>2.4</v>
      </c>
      <c r="AV615">
        <f>VLOOKUP($G615,county_facts!$A:$BB,44,FALSE)</f>
        <v>0</v>
      </c>
      <c r="AW615">
        <f>VLOOKUP($G615,county_facts!$A:$BB,45,FALSE)</f>
        <v>1.6</v>
      </c>
      <c r="AX615">
        <f>VLOOKUP($G615,county_facts!$A:$BB,46,FALSE)</f>
        <v>26.7</v>
      </c>
      <c r="AY615">
        <f>VLOOKUP($G615,county_facts!$A:$BB,47,FALSE)</f>
        <v>0</v>
      </c>
      <c r="AZ615">
        <f>VLOOKUP($G615,county_facts!$A:$BB,48,FALSE)</f>
        <v>567646</v>
      </c>
      <c r="BA615">
        <f>VLOOKUP($G615,county_facts!$A:$BB,49,FALSE)</f>
        <v>1653057</v>
      </c>
      <c r="BB615">
        <f>VLOOKUP($G615,county_facts!$A:$BB,50,FALSE)</f>
        <v>13168</v>
      </c>
      <c r="BC615">
        <f>VLOOKUP($G615,county_facts!$A:$BB,51,FALSE)</f>
        <v>258762</v>
      </c>
      <c r="BD615">
        <f>VLOOKUP($G615,county_facts!$A:$BB,52,FALSE)</f>
        <v>1080</v>
      </c>
      <c r="BE615">
        <f>VLOOKUP($G615,county_facts!$A:$BB,53,FALSE)</f>
        <v>614.04</v>
      </c>
      <c r="BF615">
        <f>VLOOKUP($G615,county_facts!$A:$BB,54,FALSE)</f>
        <v>213.1</v>
      </c>
    </row>
    <row r="616" spans="1:58" x14ac:dyDescent="0.3">
      <c r="A616" t="s">
        <v>9</v>
      </c>
      <c r="B616" t="s">
        <v>38</v>
      </c>
      <c r="C616">
        <v>589</v>
      </c>
      <c r="D616" t="s">
        <v>245</v>
      </c>
      <c r="E616">
        <v>654</v>
      </c>
      <c r="F616">
        <v>0.90061162100000003</v>
      </c>
      <c r="G616">
        <v>19101</v>
      </c>
      <c r="H616">
        <f>VLOOKUP($G616,county_facts!$A:$BB,4,FALSE)</f>
        <v>17325</v>
      </c>
      <c r="I616">
        <f>VLOOKUP($G616,county_facts!$A:$BB,5,FALSE)</f>
        <v>16843</v>
      </c>
      <c r="J616">
        <f>VLOOKUP($G616,county_facts!$A:$BB,6,FALSE)</f>
        <v>2.9</v>
      </c>
      <c r="K616">
        <f>VLOOKUP($G616,county_facts!$A:$BB,7,FALSE)</f>
        <v>16843</v>
      </c>
      <c r="L616">
        <f>VLOOKUP($G616,county_facts!$A:$BB,8,FALSE)</f>
        <v>4.3</v>
      </c>
      <c r="M616">
        <f>VLOOKUP($G616,county_facts!$A:$BB,9,FALSE)</f>
        <v>16.8</v>
      </c>
      <c r="N616">
        <f>VLOOKUP($G616,county_facts!$A:$BB,10,FALSE)</f>
        <v>18.8</v>
      </c>
      <c r="O616">
        <f>VLOOKUP($G616,county_facts!$A:$BB,11,FALSE)</f>
        <v>46.1</v>
      </c>
      <c r="P616">
        <f>VLOOKUP($G616,county_facts!$A:$BB,12,FALSE)</f>
        <v>85.6</v>
      </c>
      <c r="Q616">
        <f>VLOOKUP($G616,county_facts!$A:$BB,13,FALSE)</f>
        <v>1.9</v>
      </c>
      <c r="R616">
        <f>VLOOKUP($G616,county_facts!$A:$BB,14,FALSE)</f>
        <v>0.3</v>
      </c>
      <c r="S616">
        <f>VLOOKUP($G616,county_facts!$A:$BB,15,FALSE)</f>
        <v>10.8</v>
      </c>
      <c r="T616">
        <f>VLOOKUP($G616,county_facts!$A:$BB,16,FALSE)</f>
        <v>0.1</v>
      </c>
      <c r="U616">
        <f>VLOOKUP($G616,county_facts!$A:$BB,17,FALSE)</f>
        <v>1.5</v>
      </c>
      <c r="V616">
        <f>VLOOKUP($G616,county_facts!$A:$BB,18,FALSE)</f>
        <v>2.9</v>
      </c>
      <c r="W616">
        <f>VLOOKUP($G616,county_facts!$A:$BB,19,FALSE)</f>
        <v>83.1</v>
      </c>
      <c r="X616">
        <f>VLOOKUP($G616,county_facts!$A:$BB,20,FALSE)</f>
        <v>87.9</v>
      </c>
      <c r="Y616">
        <f>VLOOKUP($G616,county_facts!$A:$BB,21,FALSE)</f>
        <v>12</v>
      </c>
      <c r="Z616">
        <f>VLOOKUP($G616,county_facts!$A:$BB,22,FALSE)</f>
        <v>11.1</v>
      </c>
      <c r="AA616">
        <f>VLOOKUP($G616,county_facts!$A:$BB,23,FALSE)</f>
        <v>95</v>
      </c>
      <c r="AB616">
        <f>VLOOKUP($G616,county_facts!$A:$BB,24,FALSE)</f>
        <v>31.2</v>
      </c>
      <c r="AC616">
        <f>VLOOKUP($G616,county_facts!$A:$BB,25,FALSE)</f>
        <v>1561</v>
      </c>
      <c r="AD616">
        <f>VLOOKUP($G616,county_facts!$A:$BB,26,FALSE)</f>
        <v>14.7</v>
      </c>
      <c r="AE616">
        <f>VLOOKUP($G616,county_facts!$A:$BB,27,FALSE)</f>
        <v>7542</v>
      </c>
      <c r="AF616">
        <f>VLOOKUP($G616,county_facts!$A:$BB,28,FALSE)</f>
        <v>71.900000000000006</v>
      </c>
      <c r="AG616">
        <f>VLOOKUP($G616,county_facts!$A:$BB,29,FALSE)</f>
        <v>15.4</v>
      </c>
      <c r="AH616">
        <f>VLOOKUP($G616,county_facts!$A:$BB,30,FALSE)</f>
        <v>92400</v>
      </c>
      <c r="AI616">
        <f>VLOOKUP($G616,county_facts!$A:$BB,31,FALSE)</f>
        <v>6919</v>
      </c>
      <c r="AJ616">
        <f>VLOOKUP($G616,county_facts!$A:$BB,32,FALSE)</f>
        <v>2.21</v>
      </c>
      <c r="AK616">
        <f>VLOOKUP($G616,county_facts!$A:$BB,33,FALSE)</f>
        <v>27593</v>
      </c>
      <c r="AL616">
        <f>VLOOKUP($G616,county_facts!$A:$BB,34,FALSE)</f>
        <v>48814</v>
      </c>
      <c r="AM616">
        <f>VLOOKUP($G616,county_facts!$A:$BB,35,FALSE)</f>
        <v>12.4</v>
      </c>
      <c r="AN616">
        <f>VLOOKUP($G616,county_facts!$A:$BB,36,FALSE)</f>
        <v>670</v>
      </c>
      <c r="AO616">
        <f>VLOOKUP($G616,county_facts!$A:$BB,37,FALSE)</f>
        <v>6855</v>
      </c>
      <c r="AP616">
        <f>VLOOKUP($G616,county_facts!$A:$BB,38,FALSE)</f>
        <v>0.2</v>
      </c>
      <c r="AQ616">
        <f>VLOOKUP($G616,county_facts!$A:$BB,39,FALSE)</f>
        <v>1927</v>
      </c>
      <c r="AR616">
        <f>VLOOKUP($G616,county_facts!$A:$BB,40,FALSE)</f>
        <v>2308</v>
      </c>
      <c r="AS616">
        <f>VLOOKUP($G616,county_facts!$A:$BB,41,FALSE)</f>
        <v>0</v>
      </c>
      <c r="AT616">
        <f>VLOOKUP($G616,county_facts!$A:$BB,42,FALSE)</f>
        <v>0</v>
      </c>
      <c r="AU616">
        <f>VLOOKUP($G616,county_facts!$A:$BB,43,FALSE)</f>
        <v>0</v>
      </c>
      <c r="AV616">
        <f>VLOOKUP($G616,county_facts!$A:$BB,44,FALSE)</f>
        <v>0</v>
      </c>
      <c r="AW616">
        <f>VLOOKUP($G616,county_facts!$A:$BB,45,FALSE)</f>
        <v>0</v>
      </c>
      <c r="AX616">
        <f>VLOOKUP($G616,county_facts!$A:$BB,46,FALSE)</f>
        <v>0</v>
      </c>
      <c r="AY616">
        <f>VLOOKUP($G616,county_facts!$A:$BB,47,FALSE)</f>
        <v>246631</v>
      </c>
      <c r="AZ616">
        <f>VLOOKUP($G616,county_facts!$A:$BB,48,FALSE)</f>
        <v>114630</v>
      </c>
      <c r="BA616">
        <f>VLOOKUP($G616,county_facts!$A:$BB,49,FALSE)</f>
        <v>333485</v>
      </c>
      <c r="BB616">
        <f>VLOOKUP($G616,county_facts!$A:$BB,50,FALSE)</f>
        <v>21471</v>
      </c>
      <c r="BC616">
        <f>VLOOKUP($G616,county_facts!$A:$BB,51,FALSE)</f>
        <v>16610</v>
      </c>
      <c r="BD616">
        <f>VLOOKUP($G616,county_facts!$A:$BB,52,FALSE)</f>
        <v>14</v>
      </c>
      <c r="BE616">
        <f>VLOOKUP($G616,county_facts!$A:$BB,53,FALSE)</f>
        <v>435.51</v>
      </c>
      <c r="BF616">
        <f>VLOOKUP($G616,county_facts!$A:$BB,54,FALSE)</f>
        <v>38.700000000000003</v>
      </c>
    </row>
    <row r="617" spans="1:58" x14ac:dyDescent="0.3">
      <c r="A617" t="s">
        <v>6</v>
      </c>
      <c r="B617" t="s">
        <v>38</v>
      </c>
      <c r="C617">
        <v>65</v>
      </c>
      <c r="D617" t="s">
        <v>245</v>
      </c>
      <c r="E617">
        <v>654</v>
      </c>
      <c r="F617">
        <v>9.9388378999999999E-2</v>
      </c>
      <c r="G617">
        <v>19101</v>
      </c>
      <c r="H617">
        <f>VLOOKUP($G617,county_facts!$A:$BB,4,FALSE)</f>
        <v>17325</v>
      </c>
      <c r="I617">
        <f>VLOOKUP($G617,county_facts!$A:$BB,5,FALSE)</f>
        <v>16843</v>
      </c>
      <c r="J617">
        <f>VLOOKUP($G617,county_facts!$A:$BB,6,FALSE)</f>
        <v>2.9</v>
      </c>
      <c r="K617">
        <f>VLOOKUP($G617,county_facts!$A:$BB,7,FALSE)</f>
        <v>16843</v>
      </c>
      <c r="L617">
        <f>VLOOKUP($G617,county_facts!$A:$BB,8,FALSE)</f>
        <v>4.3</v>
      </c>
      <c r="M617">
        <f>VLOOKUP($G617,county_facts!$A:$BB,9,FALSE)</f>
        <v>16.8</v>
      </c>
      <c r="N617">
        <f>VLOOKUP($G617,county_facts!$A:$BB,10,FALSE)</f>
        <v>18.8</v>
      </c>
      <c r="O617">
        <f>VLOOKUP($G617,county_facts!$A:$BB,11,FALSE)</f>
        <v>46.1</v>
      </c>
      <c r="P617">
        <f>VLOOKUP($G617,county_facts!$A:$BB,12,FALSE)</f>
        <v>85.6</v>
      </c>
      <c r="Q617">
        <f>VLOOKUP($G617,county_facts!$A:$BB,13,FALSE)</f>
        <v>1.9</v>
      </c>
      <c r="R617">
        <f>VLOOKUP($G617,county_facts!$A:$BB,14,FALSE)</f>
        <v>0.3</v>
      </c>
      <c r="S617">
        <f>VLOOKUP($G617,county_facts!$A:$BB,15,FALSE)</f>
        <v>10.8</v>
      </c>
      <c r="T617">
        <f>VLOOKUP($G617,county_facts!$A:$BB,16,FALSE)</f>
        <v>0.1</v>
      </c>
      <c r="U617">
        <f>VLOOKUP($G617,county_facts!$A:$BB,17,FALSE)</f>
        <v>1.5</v>
      </c>
      <c r="V617">
        <f>VLOOKUP($G617,county_facts!$A:$BB,18,FALSE)</f>
        <v>2.9</v>
      </c>
      <c r="W617">
        <f>VLOOKUP($G617,county_facts!$A:$BB,19,FALSE)</f>
        <v>83.1</v>
      </c>
      <c r="X617">
        <f>VLOOKUP($G617,county_facts!$A:$BB,20,FALSE)</f>
        <v>87.9</v>
      </c>
      <c r="Y617">
        <f>VLOOKUP($G617,county_facts!$A:$BB,21,FALSE)</f>
        <v>12</v>
      </c>
      <c r="Z617">
        <f>VLOOKUP($G617,county_facts!$A:$BB,22,FALSE)</f>
        <v>11.1</v>
      </c>
      <c r="AA617">
        <f>VLOOKUP($G617,county_facts!$A:$BB,23,FALSE)</f>
        <v>95</v>
      </c>
      <c r="AB617">
        <f>VLOOKUP($G617,county_facts!$A:$BB,24,FALSE)</f>
        <v>31.2</v>
      </c>
      <c r="AC617">
        <f>VLOOKUP($G617,county_facts!$A:$BB,25,FALSE)</f>
        <v>1561</v>
      </c>
      <c r="AD617">
        <f>VLOOKUP($G617,county_facts!$A:$BB,26,FALSE)</f>
        <v>14.7</v>
      </c>
      <c r="AE617">
        <f>VLOOKUP($G617,county_facts!$A:$BB,27,FALSE)</f>
        <v>7542</v>
      </c>
      <c r="AF617">
        <f>VLOOKUP($G617,county_facts!$A:$BB,28,FALSE)</f>
        <v>71.900000000000006</v>
      </c>
      <c r="AG617">
        <f>VLOOKUP($G617,county_facts!$A:$BB,29,FALSE)</f>
        <v>15.4</v>
      </c>
      <c r="AH617">
        <f>VLOOKUP($G617,county_facts!$A:$BB,30,FALSE)</f>
        <v>92400</v>
      </c>
      <c r="AI617">
        <f>VLOOKUP($G617,county_facts!$A:$BB,31,FALSE)</f>
        <v>6919</v>
      </c>
      <c r="AJ617">
        <f>VLOOKUP($G617,county_facts!$A:$BB,32,FALSE)</f>
        <v>2.21</v>
      </c>
      <c r="AK617">
        <f>VLOOKUP($G617,county_facts!$A:$BB,33,FALSE)</f>
        <v>27593</v>
      </c>
      <c r="AL617">
        <f>VLOOKUP($G617,county_facts!$A:$BB,34,FALSE)</f>
        <v>48814</v>
      </c>
      <c r="AM617">
        <f>VLOOKUP($G617,county_facts!$A:$BB,35,FALSE)</f>
        <v>12.4</v>
      </c>
      <c r="AN617">
        <f>VLOOKUP($G617,county_facts!$A:$BB,36,FALSE)</f>
        <v>670</v>
      </c>
      <c r="AO617">
        <f>VLOOKUP($G617,county_facts!$A:$BB,37,FALSE)</f>
        <v>6855</v>
      </c>
      <c r="AP617">
        <f>VLOOKUP($G617,county_facts!$A:$BB,38,FALSE)</f>
        <v>0.2</v>
      </c>
      <c r="AQ617">
        <f>VLOOKUP($G617,county_facts!$A:$BB,39,FALSE)</f>
        <v>1927</v>
      </c>
      <c r="AR617">
        <f>VLOOKUP($G617,county_facts!$A:$BB,40,FALSE)</f>
        <v>2308</v>
      </c>
      <c r="AS617">
        <f>VLOOKUP($G617,county_facts!$A:$BB,41,FALSE)</f>
        <v>0</v>
      </c>
      <c r="AT617">
        <f>VLOOKUP($G617,county_facts!$A:$BB,42,FALSE)</f>
        <v>0</v>
      </c>
      <c r="AU617">
        <f>VLOOKUP($G617,county_facts!$A:$BB,43,FALSE)</f>
        <v>0</v>
      </c>
      <c r="AV617">
        <f>VLOOKUP($G617,county_facts!$A:$BB,44,FALSE)</f>
        <v>0</v>
      </c>
      <c r="AW617">
        <f>VLOOKUP($G617,county_facts!$A:$BB,45,FALSE)</f>
        <v>0</v>
      </c>
      <c r="AX617">
        <f>VLOOKUP($G617,county_facts!$A:$BB,46,FALSE)</f>
        <v>0</v>
      </c>
      <c r="AY617">
        <f>VLOOKUP($G617,county_facts!$A:$BB,47,FALSE)</f>
        <v>246631</v>
      </c>
      <c r="AZ617">
        <f>VLOOKUP($G617,county_facts!$A:$BB,48,FALSE)</f>
        <v>114630</v>
      </c>
      <c r="BA617">
        <f>VLOOKUP($G617,county_facts!$A:$BB,49,FALSE)</f>
        <v>333485</v>
      </c>
      <c r="BB617">
        <f>VLOOKUP($G617,county_facts!$A:$BB,50,FALSE)</f>
        <v>21471</v>
      </c>
      <c r="BC617">
        <f>VLOOKUP($G617,county_facts!$A:$BB,51,FALSE)</f>
        <v>16610</v>
      </c>
      <c r="BD617">
        <f>VLOOKUP($G617,county_facts!$A:$BB,52,FALSE)</f>
        <v>14</v>
      </c>
      <c r="BE617">
        <f>VLOOKUP($G617,county_facts!$A:$BB,53,FALSE)</f>
        <v>435.51</v>
      </c>
      <c r="BF617">
        <f>VLOOKUP($G617,county_facts!$A:$BB,54,FALSE)</f>
        <v>38.700000000000003</v>
      </c>
    </row>
    <row r="618" spans="1:58" x14ac:dyDescent="0.3">
      <c r="A618" t="s">
        <v>9</v>
      </c>
      <c r="B618" t="s">
        <v>278</v>
      </c>
      <c r="C618">
        <v>506</v>
      </c>
      <c r="D618" t="s">
        <v>245</v>
      </c>
      <c r="E618">
        <v>966</v>
      </c>
      <c r="F618">
        <v>0.52380952400000003</v>
      </c>
      <c r="G618">
        <v>19099</v>
      </c>
      <c r="H618">
        <f>VLOOKUP($G618,county_facts!$A:$BB,4,FALSE)</f>
        <v>36872</v>
      </c>
      <c r="I618">
        <f>VLOOKUP($G618,county_facts!$A:$BB,5,FALSE)</f>
        <v>36842</v>
      </c>
      <c r="J618">
        <f>VLOOKUP($G618,county_facts!$A:$BB,6,FALSE)</f>
        <v>0.1</v>
      </c>
      <c r="K618">
        <f>VLOOKUP($G618,county_facts!$A:$BB,7,FALSE)</f>
        <v>36842</v>
      </c>
      <c r="L618">
        <f>VLOOKUP($G618,county_facts!$A:$BB,8,FALSE)</f>
        <v>5.5</v>
      </c>
      <c r="M618">
        <f>VLOOKUP($G618,county_facts!$A:$BB,9,FALSE)</f>
        <v>22.5</v>
      </c>
      <c r="N618">
        <f>VLOOKUP($G618,county_facts!$A:$BB,10,FALSE)</f>
        <v>18</v>
      </c>
      <c r="O618">
        <f>VLOOKUP($G618,county_facts!$A:$BB,11,FALSE)</f>
        <v>49</v>
      </c>
      <c r="P618">
        <f>VLOOKUP($G618,county_facts!$A:$BB,12,FALSE)</f>
        <v>96</v>
      </c>
      <c r="Q618">
        <f>VLOOKUP($G618,county_facts!$A:$BB,13,FALSE)</f>
        <v>1.9</v>
      </c>
      <c r="R618">
        <f>VLOOKUP($G618,county_facts!$A:$BB,14,FALSE)</f>
        <v>0.4</v>
      </c>
      <c r="S618">
        <f>VLOOKUP($G618,county_facts!$A:$BB,15,FALSE)</f>
        <v>0.6</v>
      </c>
      <c r="T618">
        <f>VLOOKUP($G618,county_facts!$A:$BB,16,FALSE)</f>
        <v>0</v>
      </c>
      <c r="U618">
        <f>VLOOKUP($G618,county_facts!$A:$BB,17,FALSE)</f>
        <v>1</v>
      </c>
      <c r="V618">
        <f>VLOOKUP($G618,county_facts!$A:$BB,18,FALSE)</f>
        <v>1.9</v>
      </c>
      <c r="W618">
        <f>VLOOKUP($G618,county_facts!$A:$BB,19,FALSE)</f>
        <v>94.3</v>
      </c>
      <c r="X618">
        <f>VLOOKUP($G618,county_facts!$A:$BB,20,FALSE)</f>
        <v>85.2</v>
      </c>
      <c r="Y618">
        <f>VLOOKUP($G618,county_facts!$A:$BB,21,FALSE)</f>
        <v>1.1000000000000001</v>
      </c>
      <c r="Z618">
        <f>VLOOKUP($G618,county_facts!$A:$BB,22,FALSE)</f>
        <v>2.7</v>
      </c>
      <c r="AA618">
        <f>VLOOKUP($G618,county_facts!$A:$BB,23,FALSE)</f>
        <v>91.5</v>
      </c>
      <c r="AB618">
        <f>VLOOKUP($G618,county_facts!$A:$BB,24,FALSE)</f>
        <v>17.8</v>
      </c>
      <c r="AC618">
        <f>VLOOKUP($G618,county_facts!$A:$BB,25,FALSE)</f>
        <v>2818</v>
      </c>
      <c r="AD618">
        <f>VLOOKUP($G618,county_facts!$A:$BB,26,FALSE)</f>
        <v>22</v>
      </c>
      <c r="AE618">
        <f>VLOOKUP($G618,county_facts!$A:$BB,27,FALSE)</f>
        <v>16160</v>
      </c>
      <c r="AF618">
        <f>VLOOKUP($G618,county_facts!$A:$BB,28,FALSE)</f>
        <v>71.3</v>
      </c>
      <c r="AG618">
        <f>VLOOKUP($G618,county_facts!$A:$BB,29,FALSE)</f>
        <v>16.8</v>
      </c>
      <c r="AH618">
        <f>VLOOKUP($G618,county_facts!$A:$BB,30,FALSE)</f>
        <v>113100</v>
      </c>
      <c r="AI618">
        <f>VLOOKUP($G618,county_facts!$A:$BB,31,FALSE)</f>
        <v>14826</v>
      </c>
      <c r="AJ618">
        <f>VLOOKUP($G618,county_facts!$A:$BB,32,FALSE)</f>
        <v>2.34</v>
      </c>
      <c r="AK618">
        <f>VLOOKUP($G618,county_facts!$A:$BB,33,FALSE)</f>
        <v>24905</v>
      </c>
      <c r="AL618">
        <f>VLOOKUP($G618,county_facts!$A:$BB,34,FALSE)</f>
        <v>50513</v>
      </c>
      <c r="AM618">
        <f>VLOOKUP($G618,county_facts!$A:$BB,35,FALSE)</f>
        <v>11.8</v>
      </c>
      <c r="AN618">
        <f>VLOOKUP($G618,county_facts!$A:$BB,36,FALSE)</f>
        <v>746</v>
      </c>
      <c r="AO618">
        <f>VLOOKUP($G618,county_facts!$A:$BB,37,FALSE)</f>
        <v>8706</v>
      </c>
      <c r="AP618">
        <f>VLOOKUP($G618,county_facts!$A:$BB,38,FALSE)</f>
        <v>4.7</v>
      </c>
      <c r="AQ618">
        <f>VLOOKUP($G618,county_facts!$A:$BB,39,FALSE)</f>
        <v>2261</v>
      </c>
      <c r="AR618">
        <f>VLOOKUP($G618,county_facts!$A:$BB,40,FALSE)</f>
        <v>2847</v>
      </c>
      <c r="AS618">
        <f>VLOOKUP($G618,county_facts!$A:$BB,41,FALSE)</f>
        <v>0</v>
      </c>
      <c r="AT618">
        <f>VLOOKUP($G618,county_facts!$A:$BB,42,FALSE)</f>
        <v>0</v>
      </c>
      <c r="AU618">
        <f>VLOOKUP($G618,county_facts!$A:$BB,43,FALSE)</f>
        <v>0</v>
      </c>
      <c r="AV618">
        <f>VLOOKUP($G618,county_facts!$A:$BB,44,FALSE)</f>
        <v>0</v>
      </c>
      <c r="AW618">
        <f>VLOOKUP($G618,county_facts!$A:$BB,45,FALSE)</f>
        <v>0</v>
      </c>
      <c r="AX618">
        <f>VLOOKUP($G618,county_facts!$A:$BB,46,FALSE)</f>
        <v>20.9</v>
      </c>
      <c r="AY618">
        <f>VLOOKUP($G618,county_facts!$A:$BB,47,FALSE)</f>
        <v>170755</v>
      </c>
      <c r="AZ618">
        <f>VLOOKUP($G618,county_facts!$A:$BB,48,FALSE)</f>
        <v>0</v>
      </c>
      <c r="BA618">
        <f>VLOOKUP($G618,county_facts!$A:$BB,49,FALSE)</f>
        <v>273960</v>
      </c>
      <c r="BB618">
        <f>VLOOKUP($G618,county_facts!$A:$BB,50,FALSE)</f>
        <v>7492</v>
      </c>
      <c r="BC618">
        <f>VLOOKUP($G618,county_facts!$A:$BB,51,FALSE)</f>
        <v>30110</v>
      </c>
      <c r="BD618">
        <f>VLOOKUP($G618,county_facts!$A:$BB,52,FALSE)</f>
        <v>33</v>
      </c>
      <c r="BE618">
        <f>VLOOKUP($G618,county_facts!$A:$BB,53,FALSE)</f>
        <v>730.42</v>
      </c>
      <c r="BF618">
        <f>VLOOKUP($G618,county_facts!$A:$BB,54,FALSE)</f>
        <v>50.4</v>
      </c>
    </row>
    <row r="619" spans="1:58" x14ac:dyDescent="0.3">
      <c r="A619" t="s">
        <v>6</v>
      </c>
      <c r="B619" t="s">
        <v>278</v>
      </c>
      <c r="C619">
        <v>460</v>
      </c>
      <c r="D619" t="s">
        <v>245</v>
      </c>
      <c r="E619">
        <v>966</v>
      </c>
      <c r="F619">
        <v>0.47619047599999997</v>
      </c>
      <c r="G619">
        <v>19099</v>
      </c>
      <c r="H619">
        <f>VLOOKUP($G619,county_facts!$A:$BB,4,FALSE)</f>
        <v>36872</v>
      </c>
      <c r="I619">
        <f>VLOOKUP($G619,county_facts!$A:$BB,5,FALSE)</f>
        <v>36842</v>
      </c>
      <c r="J619">
        <f>VLOOKUP($G619,county_facts!$A:$BB,6,FALSE)</f>
        <v>0.1</v>
      </c>
      <c r="K619">
        <f>VLOOKUP($G619,county_facts!$A:$BB,7,FALSE)</f>
        <v>36842</v>
      </c>
      <c r="L619">
        <f>VLOOKUP($G619,county_facts!$A:$BB,8,FALSE)</f>
        <v>5.5</v>
      </c>
      <c r="M619">
        <f>VLOOKUP($G619,county_facts!$A:$BB,9,FALSE)</f>
        <v>22.5</v>
      </c>
      <c r="N619">
        <f>VLOOKUP($G619,county_facts!$A:$BB,10,FALSE)</f>
        <v>18</v>
      </c>
      <c r="O619">
        <f>VLOOKUP($G619,county_facts!$A:$BB,11,FALSE)</f>
        <v>49</v>
      </c>
      <c r="P619">
        <f>VLOOKUP($G619,county_facts!$A:$BB,12,FALSE)</f>
        <v>96</v>
      </c>
      <c r="Q619">
        <f>VLOOKUP($G619,county_facts!$A:$BB,13,FALSE)</f>
        <v>1.9</v>
      </c>
      <c r="R619">
        <f>VLOOKUP($G619,county_facts!$A:$BB,14,FALSE)</f>
        <v>0.4</v>
      </c>
      <c r="S619">
        <f>VLOOKUP($G619,county_facts!$A:$BB,15,FALSE)</f>
        <v>0.6</v>
      </c>
      <c r="T619">
        <f>VLOOKUP($G619,county_facts!$A:$BB,16,FALSE)</f>
        <v>0</v>
      </c>
      <c r="U619">
        <f>VLOOKUP($G619,county_facts!$A:$BB,17,FALSE)</f>
        <v>1</v>
      </c>
      <c r="V619">
        <f>VLOOKUP($G619,county_facts!$A:$BB,18,FALSE)</f>
        <v>1.9</v>
      </c>
      <c r="W619">
        <f>VLOOKUP($G619,county_facts!$A:$BB,19,FALSE)</f>
        <v>94.3</v>
      </c>
      <c r="X619">
        <f>VLOOKUP($G619,county_facts!$A:$BB,20,FALSE)</f>
        <v>85.2</v>
      </c>
      <c r="Y619">
        <f>VLOOKUP($G619,county_facts!$A:$BB,21,FALSE)</f>
        <v>1.1000000000000001</v>
      </c>
      <c r="Z619">
        <f>VLOOKUP($G619,county_facts!$A:$BB,22,FALSE)</f>
        <v>2.7</v>
      </c>
      <c r="AA619">
        <f>VLOOKUP($G619,county_facts!$A:$BB,23,FALSE)</f>
        <v>91.5</v>
      </c>
      <c r="AB619">
        <f>VLOOKUP($G619,county_facts!$A:$BB,24,FALSE)</f>
        <v>17.8</v>
      </c>
      <c r="AC619">
        <f>VLOOKUP($G619,county_facts!$A:$BB,25,FALSE)</f>
        <v>2818</v>
      </c>
      <c r="AD619">
        <f>VLOOKUP($G619,county_facts!$A:$BB,26,FALSE)</f>
        <v>22</v>
      </c>
      <c r="AE619">
        <f>VLOOKUP($G619,county_facts!$A:$BB,27,FALSE)</f>
        <v>16160</v>
      </c>
      <c r="AF619">
        <f>VLOOKUP($G619,county_facts!$A:$BB,28,FALSE)</f>
        <v>71.3</v>
      </c>
      <c r="AG619">
        <f>VLOOKUP($G619,county_facts!$A:$BB,29,FALSE)</f>
        <v>16.8</v>
      </c>
      <c r="AH619">
        <f>VLOOKUP($G619,county_facts!$A:$BB,30,FALSE)</f>
        <v>113100</v>
      </c>
      <c r="AI619">
        <f>VLOOKUP($G619,county_facts!$A:$BB,31,FALSE)</f>
        <v>14826</v>
      </c>
      <c r="AJ619">
        <f>VLOOKUP($G619,county_facts!$A:$BB,32,FALSE)</f>
        <v>2.34</v>
      </c>
      <c r="AK619">
        <f>VLOOKUP($G619,county_facts!$A:$BB,33,FALSE)</f>
        <v>24905</v>
      </c>
      <c r="AL619">
        <f>VLOOKUP($G619,county_facts!$A:$BB,34,FALSE)</f>
        <v>50513</v>
      </c>
      <c r="AM619">
        <f>VLOOKUP($G619,county_facts!$A:$BB,35,FALSE)</f>
        <v>11.8</v>
      </c>
      <c r="AN619">
        <f>VLOOKUP($G619,county_facts!$A:$BB,36,FALSE)</f>
        <v>746</v>
      </c>
      <c r="AO619">
        <f>VLOOKUP($G619,county_facts!$A:$BB,37,FALSE)</f>
        <v>8706</v>
      </c>
      <c r="AP619">
        <f>VLOOKUP($G619,county_facts!$A:$BB,38,FALSE)</f>
        <v>4.7</v>
      </c>
      <c r="AQ619">
        <f>VLOOKUP($G619,county_facts!$A:$BB,39,FALSE)</f>
        <v>2261</v>
      </c>
      <c r="AR619">
        <f>VLOOKUP($G619,county_facts!$A:$BB,40,FALSE)</f>
        <v>2847</v>
      </c>
      <c r="AS619">
        <f>VLOOKUP($G619,county_facts!$A:$BB,41,FALSE)</f>
        <v>0</v>
      </c>
      <c r="AT619">
        <f>VLOOKUP($G619,county_facts!$A:$BB,42,FALSE)</f>
        <v>0</v>
      </c>
      <c r="AU619">
        <f>VLOOKUP($G619,county_facts!$A:$BB,43,FALSE)</f>
        <v>0</v>
      </c>
      <c r="AV619">
        <f>VLOOKUP($G619,county_facts!$A:$BB,44,FALSE)</f>
        <v>0</v>
      </c>
      <c r="AW619">
        <f>VLOOKUP($G619,county_facts!$A:$BB,45,FALSE)</f>
        <v>0</v>
      </c>
      <c r="AX619">
        <f>VLOOKUP($G619,county_facts!$A:$BB,46,FALSE)</f>
        <v>20.9</v>
      </c>
      <c r="AY619">
        <f>VLOOKUP($G619,county_facts!$A:$BB,47,FALSE)</f>
        <v>170755</v>
      </c>
      <c r="AZ619">
        <f>VLOOKUP($G619,county_facts!$A:$BB,48,FALSE)</f>
        <v>0</v>
      </c>
      <c r="BA619">
        <f>VLOOKUP($G619,county_facts!$A:$BB,49,FALSE)</f>
        <v>273960</v>
      </c>
      <c r="BB619">
        <f>VLOOKUP($G619,county_facts!$A:$BB,50,FALSE)</f>
        <v>7492</v>
      </c>
      <c r="BC619">
        <f>VLOOKUP($G619,county_facts!$A:$BB,51,FALSE)</f>
        <v>30110</v>
      </c>
      <c r="BD619">
        <f>VLOOKUP($G619,county_facts!$A:$BB,52,FALSE)</f>
        <v>33</v>
      </c>
      <c r="BE619">
        <f>VLOOKUP($G619,county_facts!$A:$BB,53,FALSE)</f>
        <v>730.42</v>
      </c>
      <c r="BF619">
        <f>VLOOKUP($G619,county_facts!$A:$BB,54,FALSE)</f>
        <v>50.4</v>
      </c>
    </row>
    <row r="620" spans="1:58" x14ac:dyDescent="0.3">
      <c r="A620" t="s">
        <v>6</v>
      </c>
      <c r="B620" t="s">
        <v>39</v>
      </c>
      <c r="C620">
        <v>309</v>
      </c>
      <c r="D620" t="s">
        <v>245</v>
      </c>
      <c r="E620">
        <v>446</v>
      </c>
      <c r="F620">
        <v>0.69282511199999997</v>
      </c>
      <c r="G620">
        <v>19097</v>
      </c>
      <c r="H620">
        <f>VLOOKUP($G620,county_facts!$A:$BB,4,FALSE)</f>
        <v>19482</v>
      </c>
      <c r="I620">
        <f>VLOOKUP($G620,county_facts!$A:$BB,5,FALSE)</f>
        <v>19848</v>
      </c>
      <c r="J620">
        <f>VLOOKUP($G620,county_facts!$A:$BB,6,FALSE)</f>
        <v>-1.8</v>
      </c>
      <c r="K620">
        <f>VLOOKUP($G620,county_facts!$A:$BB,7,FALSE)</f>
        <v>19848</v>
      </c>
      <c r="L620">
        <f>VLOOKUP($G620,county_facts!$A:$BB,8,FALSE)</f>
        <v>5.4</v>
      </c>
      <c r="M620">
        <f>VLOOKUP($G620,county_facts!$A:$BB,9,FALSE)</f>
        <v>22.3</v>
      </c>
      <c r="N620">
        <f>VLOOKUP($G620,county_facts!$A:$BB,10,FALSE)</f>
        <v>19.8</v>
      </c>
      <c r="O620">
        <f>VLOOKUP($G620,county_facts!$A:$BB,11,FALSE)</f>
        <v>50.3</v>
      </c>
      <c r="P620">
        <f>VLOOKUP($G620,county_facts!$A:$BB,12,FALSE)</f>
        <v>96.9</v>
      </c>
      <c r="Q620">
        <f>VLOOKUP($G620,county_facts!$A:$BB,13,FALSE)</f>
        <v>0.6</v>
      </c>
      <c r="R620">
        <f>VLOOKUP($G620,county_facts!$A:$BB,14,FALSE)</f>
        <v>0.3</v>
      </c>
      <c r="S620">
        <f>VLOOKUP($G620,county_facts!$A:$BB,15,FALSE)</f>
        <v>0.4</v>
      </c>
      <c r="T620">
        <f>VLOOKUP($G620,county_facts!$A:$BB,16,FALSE)</f>
        <v>0.7</v>
      </c>
      <c r="U620">
        <f>VLOOKUP($G620,county_facts!$A:$BB,17,FALSE)</f>
        <v>1.1000000000000001</v>
      </c>
      <c r="V620">
        <f>VLOOKUP($G620,county_facts!$A:$BB,18,FALSE)</f>
        <v>1.3</v>
      </c>
      <c r="W620">
        <f>VLOOKUP($G620,county_facts!$A:$BB,19,FALSE)</f>
        <v>95.8</v>
      </c>
      <c r="X620">
        <f>VLOOKUP($G620,county_facts!$A:$BB,20,FALSE)</f>
        <v>88.9</v>
      </c>
      <c r="Y620">
        <f>VLOOKUP($G620,county_facts!$A:$BB,21,FALSE)</f>
        <v>0.8</v>
      </c>
      <c r="Z620">
        <f>VLOOKUP($G620,county_facts!$A:$BB,22,FALSE)</f>
        <v>2.2999999999999998</v>
      </c>
      <c r="AA620">
        <f>VLOOKUP($G620,county_facts!$A:$BB,23,FALSE)</f>
        <v>89.2</v>
      </c>
      <c r="AB620">
        <f>VLOOKUP($G620,county_facts!$A:$BB,24,FALSE)</f>
        <v>14.5</v>
      </c>
      <c r="AC620">
        <f>VLOOKUP($G620,county_facts!$A:$BB,25,FALSE)</f>
        <v>1788</v>
      </c>
      <c r="AD620">
        <f>VLOOKUP($G620,county_facts!$A:$BB,26,FALSE)</f>
        <v>23.2</v>
      </c>
      <c r="AE620">
        <f>VLOOKUP($G620,county_facts!$A:$BB,27,FALSE)</f>
        <v>9458</v>
      </c>
      <c r="AF620">
        <f>VLOOKUP($G620,county_facts!$A:$BB,28,FALSE)</f>
        <v>76.2</v>
      </c>
      <c r="AG620">
        <f>VLOOKUP($G620,county_facts!$A:$BB,29,FALSE)</f>
        <v>11.3</v>
      </c>
      <c r="AH620">
        <f>VLOOKUP($G620,county_facts!$A:$BB,30,FALSE)</f>
        <v>110000</v>
      </c>
      <c r="AI620">
        <f>VLOOKUP($G620,county_facts!$A:$BB,31,FALSE)</f>
        <v>8479</v>
      </c>
      <c r="AJ620">
        <f>VLOOKUP($G620,county_facts!$A:$BB,32,FALSE)</f>
        <v>2.2999999999999998</v>
      </c>
      <c r="AK620">
        <f>VLOOKUP($G620,county_facts!$A:$BB,33,FALSE)</f>
        <v>24493</v>
      </c>
      <c r="AL620">
        <f>VLOOKUP($G620,county_facts!$A:$BB,34,FALSE)</f>
        <v>46467</v>
      </c>
      <c r="AM620">
        <f>VLOOKUP($G620,county_facts!$A:$BB,35,FALSE)</f>
        <v>10.5</v>
      </c>
      <c r="AN620">
        <f>VLOOKUP($G620,county_facts!$A:$BB,36,FALSE)</f>
        <v>545</v>
      </c>
      <c r="AO620">
        <f>VLOOKUP($G620,county_facts!$A:$BB,37,FALSE)</f>
        <v>4892</v>
      </c>
      <c r="AP620">
        <f>VLOOKUP($G620,county_facts!$A:$BB,38,FALSE)</f>
        <v>0.1</v>
      </c>
      <c r="AQ620">
        <f>VLOOKUP($G620,county_facts!$A:$BB,39,FALSE)</f>
        <v>1515</v>
      </c>
      <c r="AR620">
        <f>VLOOKUP($G620,county_facts!$A:$BB,40,FALSE)</f>
        <v>2345</v>
      </c>
      <c r="AS620">
        <f>VLOOKUP($G620,county_facts!$A:$BB,41,FALSE)</f>
        <v>0</v>
      </c>
      <c r="AT620">
        <f>VLOOKUP($G620,county_facts!$A:$BB,42,FALSE)</f>
        <v>0</v>
      </c>
      <c r="AU620">
        <f>VLOOKUP($G620,county_facts!$A:$BB,43,FALSE)</f>
        <v>0</v>
      </c>
      <c r="AV620">
        <f>VLOOKUP($G620,county_facts!$A:$BB,44,FALSE)</f>
        <v>0</v>
      </c>
      <c r="AW620">
        <f>VLOOKUP($G620,county_facts!$A:$BB,45,FALSE)</f>
        <v>0</v>
      </c>
      <c r="AX620">
        <f>VLOOKUP($G620,county_facts!$A:$BB,46,FALSE)</f>
        <v>21.3</v>
      </c>
      <c r="AY620">
        <f>VLOOKUP($G620,county_facts!$A:$BB,47,FALSE)</f>
        <v>247956</v>
      </c>
      <c r="AZ620">
        <f>VLOOKUP($G620,county_facts!$A:$BB,48,FALSE)</f>
        <v>109127</v>
      </c>
      <c r="BA620">
        <f>VLOOKUP($G620,county_facts!$A:$BB,49,FALSE)</f>
        <v>209951</v>
      </c>
      <c r="BB620">
        <f>VLOOKUP($G620,county_facts!$A:$BB,50,FALSE)</f>
        <v>10547</v>
      </c>
      <c r="BC620">
        <f>VLOOKUP($G620,county_facts!$A:$BB,51,FALSE)</f>
        <v>14490</v>
      </c>
      <c r="BD620">
        <f>VLOOKUP($G620,county_facts!$A:$BB,52,FALSE)</f>
        <v>35</v>
      </c>
      <c r="BE620">
        <f>VLOOKUP($G620,county_facts!$A:$BB,53,FALSE)</f>
        <v>636.04</v>
      </c>
      <c r="BF620">
        <f>VLOOKUP($G620,county_facts!$A:$BB,54,FALSE)</f>
        <v>31.2</v>
      </c>
    </row>
    <row r="621" spans="1:58" x14ac:dyDescent="0.3">
      <c r="A621" t="s">
        <v>9</v>
      </c>
      <c r="B621" t="s">
        <v>39</v>
      </c>
      <c r="C621">
        <v>137</v>
      </c>
      <c r="D621" t="s">
        <v>245</v>
      </c>
      <c r="E621">
        <v>446</v>
      </c>
      <c r="F621">
        <v>0.30717488799999998</v>
      </c>
      <c r="G621">
        <v>19097</v>
      </c>
      <c r="H621">
        <f>VLOOKUP($G621,county_facts!$A:$BB,4,FALSE)</f>
        <v>19482</v>
      </c>
      <c r="I621">
        <f>VLOOKUP($G621,county_facts!$A:$BB,5,FALSE)</f>
        <v>19848</v>
      </c>
      <c r="J621">
        <f>VLOOKUP($G621,county_facts!$A:$BB,6,FALSE)</f>
        <v>-1.8</v>
      </c>
      <c r="K621">
        <f>VLOOKUP($G621,county_facts!$A:$BB,7,FALSE)</f>
        <v>19848</v>
      </c>
      <c r="L621">
        <f>VLOOKUP($G621,county_facts!$A:$BB,8,FALSE)</f>
        <v>5.4</v>
      </c>
      <c r="M621">
        <f>VLOOKUP($G621,county_facts!$A:$BB,9,FALSE)</f>
        <v>22.3</v>
      </c>
      <c r="N621">
        <f>VLOOKUP($G621,county_facts!$A:$BB,10,FALSE)</f>
        <v>19.8</v>
      </c>
      <c r="O621">
        <f>VLOOKUP($G621,county_facts!$A:$BB,11,FALSE)</f>
        <v>50.3</v>
      </c>
      <c r="P621">
        <f>VLOOKUP($G621,county_facts!$A:$BB,12,FALSE)</f>
        <v>96.9</v>
      </c>
      <c r="Q621">
        <f>VLOOKUP($G621,county_facts!$A:$BB,13,FALSE)</f>
        <v>0.6</v>
      </c>
      <c r="R621">
        <f>VLOOKUP($G621,county_facts!$A:$BB,14,FALSE)</f>
        <v>0.3</v>
      </c>
      <c r="S621">
        <f>VLOOKUP($G621,county_facts!$A:$BB,15,FALSE)</f>
        <v>0.4</v>
      </c>
      <c r="T621">
        <f>VLOOKUP($G621,county_facts!$A:$BB,16,FALSE)</f>
        <v>0.7</v>
      </c>
      <c r="U621">
        <f>VLOOKUP($G621,county_facts!$A:$BB,17,FALSE)</f>
        <v>1.1000000000000001</v>
      </c>
      <c r="V621">
        <f>VLOOKUP($G621,county_facts!$A:$BB,18,FALSE)</f>
        <v>1.3</v>
      </c>
      <c r="W621">
        <f>VLOOKUP($G621,county_facts!$A:$BB,19,FALSE)</f>
        <v>95.8</v>
      </c>
      <c r="X621">
        <f>VLOOKUP($G621,county_facts!$A:$BB,20,FALSE)</f>
        <v>88.9</v>
      </c>
      <c r="Y621">
        <f>VLOOKUP($G621,county_facts!$A:$BB,21,FALSE)</f>
        <v>0.8</v>
      </c>
      <c r="Z621">
        <f>VLOOKUP($G621,county_facts!$A:$BB,22,FALSE)</f>
        <v>2.2999999999999998</v>
      </c>
      <c r="AA621">
        <f>VLOOKUP($G621,county_facts!$A:$BB,23,FALSE)</f>
        <v>89.2</v>
      </c>
      <c r="AB621">
        <f>VLOOKUP($G621,county_facts!$A:$BB,24,FALSE)</f>
        <v>14.5</v>
      </c>
      <c r="AC621">
        <f>VLOOKUP($G621,county_facts!$A:$BB,25,FALSE)</f>
        <v>1788</v>
      </c>
      <c r="AD621">
        <f>VLOOKUP($G621,county_facts!$A:$BB,26,FALSE)</f>
        <v>23.2</v>
      </c>
      <c r="AE621">
        <f>VLOOKUP($G621,county_facts!$A:$BB,27,FALSE)</f>
        <v>9458</v>
      </c>
      <c r="AF621">
        <f>VLOOKUP($G621,county_facts!$A:$BB,28,FALSE)</f>
        <v>76.2</v>
      </c>
      <c r="AG621">
        <f>VLOOKUP($G621,county_facts!$A:$BB,29,FALSE)</f>
        <v>11.3</v>
      </c>
      <c r="AH621">
        <f>VLOOKUP($G621,county_facts!$A:$BB,30,FALSE)</f>
        <v>110000</v>
      </c>
      <c r="AI621">
        <f>VLOOKUP($G621,county_facts!$A:$BB,31,FALSE)</f>
        <v>8479</v>
      </c>
      <c r="AJ621">
        <f>VLOOKUP($G621,county_facts!$A:$BB,32,FALSE)</f>
        <v>2.2999999999999998</v>
      </c>
      <c r="AK621">
        <f>VLOOKUP($G621,county_facts!$A:$BB,33,FALSE)</f>
        <v>24493</v>
      </c>
      <c r="AL621">
        <f>VLOOKUP($G621,county_facts!$A:$BB,34,FALSE)</f>
        <v>46467</v>
      </c>
      <c r="AM621">
        <f>VLOOKUP($G621,county_facts!$A:$BB,35,FALSE)</f>
        <v>10.5</v>
      </c>
      <c r="AN621">
        <f>VLOOKUP($G621,county_facts!$A:$BB,36,FALSE)</f>
        <v>545</v>
      </c>
      <c r="AO621">
        <f>VLOOKUP($G621,county_facts!$A:$BB,37,FALSE)</f>
        <v>4892</v>
      </c>
      <c r="AP621">
        <f>VLOOKUP($G621,county_facts!$A:$BB,38,FALSE)</f>
        <v>0.1</v>
      </c>
      <c r="AQ621">
        <f>VLOOKUP($G621,county_facts!$A:$BB,39,FALSE)</f>
        <v>1515</v>
      </c>
      <c r="AR621">
        <f>VLOOKUP($G621,county_facts!$A:$BB,40,FALSE)</f>
        <v>2345</v>
      </c>
      <c r="AS621">
        <f>VLOOKUP($G621,county_facts!$A:$BB,41,FALSE)</f>
        <v>0</v>
      </c>
      <c r="AT621">
        <f>VLOOKUP($G621,county_facts!$A:$BB,42,FALSE)</f>
        <v>0</v>
      </c>
      <c r="AU621">
        <f>VLOOKUP($G621,county_facts!$A:$BB,43,FALSE)</f>
        <v>0</v>
      </c>
      <c r="AV621">
        <f>VLOOKUP($G621,county_facts!$A:$BB,44,FALSE)</f>
        <v>0</v>
      </c>
      <c r="AW621">
        <f>VLOOKUP($G621,county_facts!$A:$BB,45,FALSE)</f>
        <v>0</v>
      </c>
      <c r="AX621">
        <f>VLOOKUP($G621,county_facts!$A:$BB,46,FALSE)</f>
        <v>21.3</v>
      </c>
      <c r="AY621">
        <f>VLOOKUP($G621,county_facts!$A:$BB,47,FALSE)</f>
        <v>247956</v>
      </c>
      <c r="AZ621">
        <f>VLOOKUP($G621,county_facts!$A:$BB,48,FALSE)</f>
        <v>109127</v>
      </c>
      <c r="BA621">
        <f>VLOOKUP($G621,county_facts!$A:$BB,49,FALSE)</f>
        <v>209951</v>
      </c>
      <c r="BB621">
        <f>VLOOKUP($G621,county_facts!$A:$BB,50,FALSE)</f>
        <v>10547</v>
      </c>
      <c r="BC621">
        <f>VLOOKUP($G621,county_facts!$A:$BB,51,FALSE)</f>
        <v>14490</v>
      </c>
      <c r="BD621">
        <f>VLOOKUP($G621,county_facts!$A:$BB,52,FALSE)</f>
        <v>35</v>
      </c>
      <c r="BE621">
        <f>VLOOKUP($G621,county_facts!$A:$BB,53,FALSE)</f>
        <v>636.04</v>
      </c>
      <c r="BF621">
        <f>VLOOKUP($G621,county_facts!$A:$BB,54,FALSE)</f>
        <v>31.2</v>
      </c>
    </row>
    <row r="622" spans="1:58" x14ac:dyDescent="0.3">
      <c r="A622" t="s">
        <v>9</v>
      </c>
      <c r="B622" t="s">
        <v>279</v>
      </c>
      <c r="C622">
        <v>240</v>
      </c>
      <c r="D622" t="s">
        <v>245</v>
      </c>
      <c r="E622">
        <v>440</v>
      </c>
      <c r="F622">
        <v>0.54545454500000001</v>
      </c>
      <c r="G622">
        <v>19095</v>
      </c>
      <c r="H622">
        <f>VLOOKUP($G622,county_facts!$A:$BB,4,FALSE)</f>
        <v>16375</v>
      </c>
      <c r="I622">
        <f>VLOOKUP($G622,county_facts!$A:$BB,5,FALSE)</f>
        <v>16355</v>
      </c>
      <c r="J622">
        <f>VLOOKUP($G622,county_facts!$A:$BB,6,FALSE)</f>
        <v>0.1</v>
      </c>
      <c r="K622">
        <f>VLOOKUP($G622,county_facts!$A:$BB,7,FALSE)</f>
        <v>16355</v>
      </c>
      <c r="L622">
        <f>VLOOKUP($G622,county_facts!$A:$BB,8,FALSE)</f>
        <v>5.9</v>
      </c>
      <c r="M622">
        <f>VLOOKUP($G622,county_facts!$A:$BB,9,FALSE)</f>
        <v>23.3</v>
      </c>
      <c r="N622">
        <f>VLOOKUP($G622,county_facts!$A:$BB,10,FALSE)</f>
        <v>18</v>
      </c>
      <c r="O622">
        <f>VLOOKUP($G622,county_facts!$A:$BB,11,FALSE)</f>
        <v>50.5</v>
      </c>
      <c r="P622">
        <f>VLOOKUP($G622,county_facts!$A:$BB,12,FALSE)</f>
        <v>97.9</v>
      </c>
      <c r="Q622">
        <f>VLOOKUP($G622,county_facts!$A:$BB,13,FALSE)</f>
        <v>0.7</v>
      </c>
      <c r="R622">
        <f>VLOOKUP($G622,county_facts!$A:$BB,14,FALSE)</f>
        <v>0.2</v>
      </c>
      <c r="S622">
        <f>VLOOKUP($G622,county_facts!$A:$BB,15,FALSE)</f>
        <v>0.4</v>
      </c>
      <c r="T622">
        <f>VLOOKUP($G622,county_facts!$A:$BB,16,FALSE)</f>
        <v>0</v>
      </c>
      <c r="U622">
        <f>VLOOKUP($G622,county_facts!$A:$BB,17,FALSE)</f>
        <v>0.8</v>
      </c>
      <c r="V622">
        <f>VLOOKUP($G622,county_facts!$A:$BB,18,FALSE)</f>
        <v>2.5</v>
      </c>
      <c r="W622">
        <f>VLOOKUP($G622,county_facts!$A:$BB,19,FALSE)</f>
        <v>95.7</v>
      </c>
      <c r="X622">
        <f>VLOOKUP($G622,county_facts!$A:$BB,20,FALSE)</f>
        <v>87.1</v>
      </c>
      <c r="Y622">
        <f>VLOOKUP($G622,county_facts!$A:$BB,21,FALSE)</f>
        <v>1.4</v>
      </c>
      <c r="Z622">
        <f>VLOOKUP($G622,county_facts!$A:$BB,22,FALSE)</f>
        <v>3.7</v>
      </c>
      <c r="AA622">
        <f>VLOOKUP($G622,county_facts!$A:$BB,23,FALSE)</f>
        <v>93.2</v>
      </c>
      <c r="AB622">
        <f>VLOOKUP($G622,county_facts!$A:$BB,24,FALSE)</f>
        <v>21</v>
      </c>
      <c r="AC622">
        <f>VLOOKUP($G622,county_facts!$A:$BB,25,FALSE)</f>
        <v>1044</v>
      </c>
      <c r="AD622">
        <f>VLOOKUP($G622,county_facts!$A:$BB,26,FALSE)</f>
        <v>22.5</v>
      </c>
      <c r="AE622">
        <f>VLOOKUP($G622,county_facts!$A:$BB,27,FALSE)</f>
        <v>7267</v>
      </c>
      <c r="AF622">
        <f>VLOOKUP($G622,county_facts!$A:$BB,28,FALSE)</f>
        <v>79.7</v>
      </c>
      <c r="AG622">
        <f>VLOOKUP($G622,county_facts!$A:$BB,29,FALSE)</f>
        <v>13.1</v>
      </c>
      <c r="AH622">
        <f>VLOOKUP($G622,county_facts!$A:$BB,30,FALSE)</f>
        <v>138000</v>
      </c>
      <c r="AI622">
        <f>VLOOKUP($G622,county_facts!$A:$BB,31,FALSE)</f>
        <v>6745</v>
      </c>
      <c r="AJ622">
        <f>VLOOKUP($G622,county_facts!$A:$BB,32,FALSE)</f>
        <v>2.37</v>
      </c>
      <c r="AK622">
        <f>VLOOKUP($G622,county_facts!$A:$BB,33,FALSE)</f>
        <v>28068</v>
      </c>
      <c r="AL622">
        <f>VLOOKUP($G622,county_facts!$A:$BB,34,FALSE)</f>
        <v>58008</v>
      </c>
      <c r="AM622">
        <f>VLOOKUP($G622,county_facts!$A:$BB,35,FALSE)</f>
        <v>10.9</v>
      </c>
      <c r="AN622">
        <f>VLOOKUP($G622,county_facts!$A:$BB,36,FALSE)</f>
        <v>487</v>
      </c>
      <c r="AO622">
        <f>VLOOKUP($G622,county_facts!$A:$BB,37,FALSE)</f>
        <v>7775</v>
      </c>
      <c r="AP622">
        <f>VLOOKUP($G622,county_facts!$A:$BB,38,FALSE)</f>
        <v>1.5</v>
      </c>
      <c r="AQ622">
        <f>VLOOKUP($G622,county_facts!$A:$BB,39,FALSE)</f>
        <v>1241</v>
      </c>
      <c r="AR622">
        <f>VLOOKUP($G622,county_facts!$A:$BB,40,FALSE)</f>
        <v>1264</v>
      </c>
      <c r="AS622">
        <f>VLOOKUP($G622,county_facts!$A:$BB,41,FALSE)</f>
        <v>0</v>
      </c>
      <c r="AT622">
        <f>VLOOKUP($G622,county_facts!$A:$BB,42,FALSE)</f>
        <v>0</v>
      </c>
      <c r="AU622">
        <f>VLOOKUP($G622,county_facts!$A:$BB,43,FALSE)</f>
        <v>0</v>
      </c>
      <c r="AV622">
        <f>VLOOKUP($G622,county_facts!$A:$BB,44,FALSE)</f>
        <v>0</v>
      </c>
      <c r="AW622">
        <f>VLOOKUP($G622,county_facts!$A:$BB,45,FALSE)</f>
        <v>0</v>
      </c>
      <c r="AX622">
        <f>VLOOKUP($G622,county_facts!$A:$BB,46,FALSE)</f>
        <v>24.1</v>
      </c>
      <c r="AY622">
        <f>VLOOKUP($G622,county_facts!$A:$BB,47,FALSE)</f>
        <v>1478930</v>
      </c>
      <c r="AZ622">
        <f>VLOOKUP($G622,county_facts!$A:$BB,48,FALSE)</f>
        <v>80218</v>
      </c>
      <c r="BA622">
        <f>VLOOKUP($G622,county_facts!$A:$BB,49,FALSE)</f>
        <v>213413</v>
      </c>
      <c r="BB622">
        <f>VLOOKUP($G622,county_facts!$A:$BB,50,FALSE)</f>
        <v>13512</v>
      </c>
      <c r="BC622">
        <f>VLOOKUP($G622,county_facts!$A:$BB,51,FALSE)</f>
        <v>25049</v>
      </c>
      <c r="BD622">
        <f>VLOOKUP($G622,county_facts!$A:$BB,52,FALSE)</f>
        <v>23</v>
      </c>
      <c r="BE622">
        <f>VLOOKUP($G622,county_facts!$A:$BB,53,FALSE)</f>
        <v>586.46</v>
      </c>
      <c r="BF622">
        <f>VLOOKUP($G622,county_facts!$A:$BB,54,FALSE)</f>
        <v>27.9</v>
      </c>
    </row>
    <row r="623" spans="1:58" x14ac:dyDescent="0.3">
      <c r="A623" t="s">
        <v>6</v>
      </c>
      <c r="B623" t="s">
        <v>279</v>
      </c>
      <c r="C623">
        <v>200</v>
      </c>
      <c r="D623" t="s">
        <v>245</v>
      </c>
      <c r="E623">
        <v>440</v>
      </c>
      <c r="F623">
        <v>0.45454545499999999</v>
      </c>
      <c r="G623">
        <v>19095</v>
      </c>
      <c r="H623">
        <f>VLOOKUP($G623,county_facts!$A:$BB,4,FALSE)</f>
        <v>16375</v>
      </c>
      <c r="I623">
        <f>VLOOKUP($G623,county_facts!$A:$BB,5,FALSE)</f>
        <v>16355</v>
      </c>
      <c r="J623">
        <f>VLOOKUP($G623,county_facts!$A:$BB,6,FALSE)</f>
        <v>0.1</v>
      </c>
      <c r="K623">
        <f>VLOOKUP($G623,county_facts!$A:$BB,7,FALSE)</f>
        <v>16355</v>
      </c>
      <c r="L623">
        <f>VLOOKUP($G623,county_facts!$A:$BB,8,FALSE)</f>
        <v>5.9</v>
      </c>
      <c r="M623">
        <f>VLOOKUP($G623,county_facts!$A:$BB,9,FALSE)</f>
        <v>23.3</v>
      </c>
      <c r="N623">
        <f>VLOOKUP($G623,county_facts!$A:$BB,10,FALSE)</f>
        <v>18</v>
      </c>
      <c r="O623">
        <f>VLOOKUP($G623,county_facts!$A:$BB,11,FALSE)</f>
        <v>50.5</v>
      </c>
      <c r="P623">
        <f>VLOOKUP($G623,county_facts!$A:$BB,12,FALSE)</f>
        <v>97.9</v>
      </c>
      <c r="Q623">
        <f>VLOOKUP($G623,county_facts!$A:$BB,13,FALSE)</f>
        <v>0.7</v>
      </c>
      <c r="R623">
        <f>VLOOKUP($G623,county_facts!$A:$BB,14,FALSE)</f>
        <v>0.2</v>
      </c>
      <c r="S623">
        <f>VLOOKUP($G623,county_facts!$A:$BB,15,FALSE)</f>
        <v>0.4</v>
      </c>
      <c r="T623">
        <f>VLOOKUP($G623,county_facts!$A:$BB,16,FALSE)</f>
        <v>0</v>
      </c>
      <c r="U623">
        <f>VLOOKUP($G623,county_facts!$A:$BB,17,FALSE)</f>
        <v>0.8</v>
      </c>
      <c r="V623">
        <f>VLOOKUP($G623,county_facts!$A:$BB,18,FALSE)</f>
        <v>2.5</v>
      </c>
      <c r="W623">
        <f>VLOOKUP($G623,county_facts!$A:$BB,19,FALSE)</f>
        <v>95.7</v>
      </c>
      <c r="X623">
        <f>VLOOKUP($G623,county_facts!$A:$BB,20,FALSE)</f>
        <v>87.1</v>
      </c>
      <c r="Y623">
        <f>VLOOKUP($G623,county_facts!$A:$BB,21,FALSE)</f>
        <v>1.4</v>
      </c>
      <c r="Z623">
        <f>VLOOKUP($G623,county_facts!$A:$BB,22,FALSE)</f>
        <v>3.7</v>
      </c>
      <c r="AA623">
        <f>VLOOKUP($G623,county_facts!$A:$BB,23,FALSE)</f>
        <v>93.2</v>
      </c>
      <c r="AB623">
        <f>VLOOKUP($G623,county_facts!$A:$BB,24,FALSE)</f>
        <v>21</v>
      </c>
      <c r="AC623">
        <f>VLOOKUP($G623,county_facts!$A:$BB,25,FALSE)</f>
        <v>1044</v>
      </c>
      <c r="AD623">
        <f>VLOOKUP($G623,county_facts!$A:$BB,26,FALSE)</f>
        <v>22.5</v>
      </c>
      <c r="AE623">
        <f>VLOOKUP($G623,county_facts!$A:$BB,27,FALSE)</f>
        <v>7267</v>
      </c>
      <c r="AF623">
        <f>VLOOKUP($G623,county_facts!$A:$BB,28,FALSE)</f>
        <v>79.7</v>
      </c>
      <c r="AG623">
        <f>VLOOKUP($G623,county_facts!$A:$BB,29,FALSE)</f>
        <v>13.1</v>
      </c>
      <c r="AH623">
        <f>VLOOKUP($G623,county_facts!$A:$BB,30,FALSE)</f>
        <v>138000</v>
      </c>
      <c r="AI623">
        <f>VLOOKUP($G623,county_facts!$A:$BB,31,FALSE)</f>
        <v>6745</v>
      </c>
      <c r="AJ623">
        <f>VLOOKUP($G623,county_facts!$A:$BB,32,FALSE)</f>
        <v>2.37</v>
      </c>
      <c r="AK623">
        <f>VLOOKUP($G623,county_facts!$A:$BB,33,FALSE)</f>
        <v>28068</v>
      </c>
      <c r="AL623">
        <f>VLOOKUP($G623,county_facts!$A:$BB,34,FALSE)</f>
        <v>58008</v>
      </c>
      <c r="AM623">
        <f>VLOOKUP($G623,county_facts!$A:$BB,35,FALSE)</f>
        <v>10.9</v>
      </c>
      <c r="AN623">
        <f>VLOOKUP($G623,county_facts!$A:$BB,36,FALSE)</f>
        <v>487</v>
      </c>
      <c r="AO623">
        <f>VLOOKUP($G623,county_facts!$A:$BB,37,FALSE)</f>
        <v>7775</v>
      </c>
      <c r="AP623">
        <f>VLOOKUP($G623,county_facts!$A:$BB,38,FALSE)</f>
        <v>1.5</v>
      </c>
      <c r="AQ623">
        <f>VLOOKUP($G623,county_facts!$A:$BB,39,FALSE)</f>
        <v>1241</v>
      </c>
      <c r="AR623">
        <f>VLOOKUP($G623,county_facts!$A:$BB,40,FALSE)</f>
        <v>1264</v>
      </c>
      <c r="AS623">
        <f>VLOOKUP($G623,county_facts!$A:$BB,41,FALSE)</f>
        <v>0</v>
      </c>
      <c r="AT623">
        <f>VLOOKUP($G623,county_facts!$A:$BB,42,FALSE)</f>
        <v>0</v>
      </c>
      <c r="AU623">
        <f>VLOOKUP($G623,county_facts!$A:$BB,43,FALSE)</f>
        <v>0</v>
      </c>
      <c r="AV623">
        <f>VLOOKUP($G623,county_facts!$A:$BB,44,FALSE)</f>
        <v>0</v>
      </c>
      <c r="AW623">
        <f>VLOOKUP($G623,county_facts!$A:$BB,45,FALSE)</f>
        <v>0</v>
      </c>
      <c r="AX623">
        <f>VLOOKUP($G623,county_facts!$A:$BB,46,FALSE)</f>
        <v>24.1</v>
      </c>
      <c r="AY623">
        <f>VLOOKUP($G623,county_facts!$A:$BB,47,FALSE)</f>
        <v>1478930</v>
      </c>
      <c r="AZ623">
        <f>VLOOKUP($G623,county_facts!$A:$BB,48,FALSE)</f>
        <v>80218</v>
      </c>
      <c r="BA623">
        <f>VLOOKUP($G623,county_facts!$A:$BB,49,FALSE)</f>
        <v>213413</v>
      </c>
      <c r="BB623">
        <f>VLOOKUP($G623,county_facts!$A:$BB,50,FALSE)</f>
        <v>13512</v>
      </c>
      <c r="BC623">
        <f>VLOOKUP($G623,county_facts!$A:$BB,51,FALSE)</f>
        <v>25049</v>
      </c>
      <c r="BD623">
        <f>VLOOKUP($G623,county_facts!$A:$BB,52,FALSE)</f>
        <v>23</v>
      </c>
      <c r="BE623">
        <f>VLOOKUP($G623,county_facts!$A:$BB,53,FALSE)</f>
        <v>586.46</v>
      </c>
      <c r="BF623">
        <f>VLOOKUP($G623,county_facts!$A:$BB,54,FALSE)</f>
        <v>27.9</v>
      </c>
    </row>
    <row r="624" spans="1:58" x14ac:dyDescent="0.3">
      <c r="A624" t="s">
        <v>6</v>
      </c>
      <c r="B624" t="s">
        <v>280</v>
      </c>
      <c r="C624">
        <v>90</v>
      </c>
      <c r="D624" t="s">
        <v>245</v>
      </c>
      <c r="E624">
        <v>135</v>
      </c>
      <c r="F624">
        <v>0.66666666699999999</v>
      </c>
      <c r="G624">
        <v>19093</v>
      </c>
      <c r="H624">
        <f>VLOOKUP($G624,county_facts!$A:$BB,4,FALSE)</f>
        <v>7042</v>
      </c>
      <c r="I624">
        <f>VLOOKUP($G624,county_facts!$A:$BB,5,FALSE)</f>
        <v>7089</v>
      </c>
      <c r="J624">
        <f>VLOOKUP($G624,county_facts!$A:$BB,6,FALSE)</f>
        <v>-0.7</v>
      </c>
      <c r="K624">
        <f>VLOOKUP($G624,county_facts!$A:$BB,7,FALSE)</f>
        <v>7089</v>
      </c>
      <c r="L624">
        <f>VLOOKUP($G624,county_facts!$A:$BB,8,FALSE)</f>
        <v>7.1</v>
      </c>
      <c r="M624">
        <f>VLOOKUP($G624,county_facts!$A:$BB,9,FALSE)</f>
        <v>23.8</v>
      </c>
      <c r="N624">
        <f>VLOOKUP($G624,county_facts!$A:$BB,10,FALSE)</f>
        <v>21.6</v>
      </c>
      <c r="O624">
        <f>VLOOKUP($G624,county_facts!$A:$BB,11,FALSE)</f>
        <v>50.1</v>
      </c>
      <c r="P624">
        <f>VLOOKUP($G624,county_facts!$A:$BB,12,FALSE)</f>
        <v>97.8</v>
      </c>
      <c r="Q624">
        <f>VLOOKUP($G624,county_facts!$A:$BB,13,FALSE)</f>
        <v>0.4</v>
      </c>
      <c r="R624">
        <f>VLOOKUP($G624,county_facts!$A:$BB,14,FALSE)</f>
        <v>0.4</v>
      </c>
      <c r="S624">
        <f>VLOOKUP($G624,county_facts!$A:$BB,15,FALSE)</f>
        <v>0.4</v>
      </c>
      <c r="T624">
        <f>VLOOKUP($G624,county_facts!$A:$BB,16,FALSE)</f>
        <v>0</v>
      </c>
      <c r="U624">
        <f>VLOOKUP($G624,county_facts!$A:$BB,17,FALSE)</f>
        <v>1</v>
      </c>
      <c r="V624">
        <f>VLOOKUP($G624,county_facts!$A:$BB,18,FALSE)</f>
        <v>2</v>
      </c>
      <c r="W624">
        <f>VLOOKUP($G624,county_facts!$A:$BB,19,FALSE)</f>
        <v>95.8</v>
      </c>
      <c r="X624">
        <f>VLOOKUP($G624,county_facts!$A:$BB,20,FALSE)</f>
        <v>89.8</v>
      </c>
      <c r="Y624">
        <f>VLOOKUP($G624,county_facts!$A:$BB,21,FALSE)</f>
        <v>0.5</v>
      </c>
      <c r="Z624">
        <f>VLOOKUP($G624,county_facts!$A:$BB,22,FALSE)</f>
        <v>2.8</v>
      </c>
      <c r="AA624">
        <f>VLOOKUP($G624,county_facts!$A:$BB,23,FALSE)</f>
        <v>89.4</v>
      </c>
      <c r="AB624">
        <f>VLOOKUP($G624,county_facts!$A:$BB,24,FALSE)</f>
        <v>19.600000000000001</v>
      </c>
      <c r="AC624">
        <f>VLOOKUP($G624,county_facts!$A:$BB,25,FALSE)</f>
        <v>626</v>
      </c>
      <c r="AD624">
        <f>VLOOKUP($G624,county_facts!$A:$BB,26,FALSE)</f>
        <v>15.7</v>
      </c>
      <c r="AE624">
        <f>VLOOKUP($G624,county_facts!$A:$BB,27,FALSE)</f>
        <v>3430</v>
      </c>
      <c r="AF624">
        <f>VLOOKUP($G624,county_facts!$A:$BB,28,FALSE)</f>
        <v>73.3</v>
      </c>
      <c r="AG624">
        <f>VLOOKUP($G624,county_facts!$A:$BB,29,FALSE)</f>
        <v>14.2</v>
      </c>
      <c r="AH624">
        <f>VLOOKUP($G624,county_facts!$A:$BB,30,FALSE)</f>
        <v>76400</v>
      </c>
      <c r="AI624">
        <f>VLOOKUP($G624,county_facts!$A:$BB,31,FALSE)</f>
        <v>3182</v>
      </c>
      <c r="AJ624">
        <f>VLOOKUP($G624,county_facts!$A:$BB,32,FALSE)</f>
        <v>2.19</v>
      </c>
      <c r="AK624">
        <f>VLOOKUP($G624,county_facts!$A:$BB,33,FALSE)</f>
        <v>25869</v>
      </c>
      <c r="AL624">
        <f>VLOOKUP($G624,county_facts!$A:$BB,34,FALSE)</f>
        <v>43449</v>
      </c>
      <c r="AM624">
        <f>VLOOKUP($G624,county_facts!$A:$BB,35,FALSE)</f>
        <v>14.4</v>
      </c>
      <c r="AN624">
        <f>VLOOKUP($G624,county_facts!$A:$BB,36,FALSE)</f>
        <v>248</v>
      </c>
      <c r="AO624">
        <f>VLOOKUP($G624,county_facts!$A:$BB,37,FALSE)</f>
        <v>2865</v>
      </c>
      <c r="AP624">
        <f>VLOOKUP($G624,county_facts!$A:$BB,38,FALSE)</f>
        <v>0.3</v>
      </c>
      <c r="AQ624">
        <f>VLOOKUP($G624,county_facts!$A:$BB,39,FALSE)</f>
        <v>560</v>
      </c>
      <c r="AR624">
        <f>VLOOKUP($G624,county_facts!$A:$BB,40,FALSE)</f>
        <v>956</v>
      </c>
      <c r="AS624">
        <f>VLOOKUP($G624,county_facts!$A:$BB,41,FALSE)</f>
        <v>0</v>
      </c>
      <c r="AT624">
        <f>VLOOKUP($G624,county_facts!$A:$BB,42,FALSE)</f>
        <v>0</v>
      </c>
      <c r="AU624">
        <f>VLOOKUP($G624,county_facts!$A:$BB,43,FALSE)</f>
        <v>0</v>
      </c>
      <c r="AV624">
        <f>VLOOKUP($G624,county_facts!$A:$BB,44,FALSE)</f>
        <v>0</v>
      </c>
      <c r="AW624">
        <f>VLOOKUP($G624,county_facts!$A:$BB,45,FALSE)</f>
        <v>0</v>
      </c>
      <c r="AX624">
        <f>VLOOKUP($G624,county_facts!$A:$BB,46,FALSE)</f>
        <v>19.399999999999999</v>
      </c>
      <c r="AY624">
        <f>VLOOKUP($G624,county_facts!$A:$BB,47,FALSE)</f>
        <v>372971</v>
      </c>
      <c r="AZ624">
        <f>VLOOKUP($G624,county_facts!$A:$BB,48,FALSE)</f>
        <v>147075</v>
      </c>
      <c r="BA624">
        <f>VLOOKUP($G624,county_facts!$A:$BB,49,FALSE)</f>
        <v>61131</v>
      </c>
      <c r="BB624">
        <f>VLOOKUP($G624,county_facts!$A:$BB,50,FALSE)</f>
        <v>8758</v>
      </c>
      <c r="BC624">
        <f>VLOOKUP($G624,county_facts!$A:$BB,51,FALSE)</f>
        <v>0</v>
      </c>
      <c r="BD624">
        <f>VLOOKUP($G624,county_facts!$A:$BB,52,FALSE)</f>
        <v>11</v>
      </c>
      <c r="BE624">
        <f>VLOOKUP($G624,county_facts!$A:$BB,53,FALSE)</f>
        <v>431.51</v>
      </c>
      <c r="BF624">
        <f>VLOOKUP($G624,county_facts!$A:$BB,54,FALSE)</f>
        <v>16.399999999999999</v>
      </c>
    </row>
    <row r="625" spans="1:58" x14ac:dyDescent="0.3">
      <c r="A625" t="s">
        <v>9</v>
      </c>
      <c r="B625" t="s">
        <v>280</v>
      </c>
      <c r="C625">
        <v>45</v>
      </c>
      <c r="D625" t="s">
        <v>245</v>
      </c>
      <c r="E625">
        <v>135</v>
      </c>
      <c r="F625">
        <v>0.33333333300000001</v>
      </c>
      <c r="G625">
        <v>19093</v>
      </c>
      <c r="H625">
        <f>VLOOKUP($G625,county_facts!$A:$BB,4,FALSE)</f>
        <v>7042</v>
      </c>
      <c r="I625">
        <f>VLOOKUP($G625,county_facts!$A:$BB,5,FALSE)</f>
        <v>7089</v>
      </c>
      <c r="J625">
        <f>VLOOKUP($G625,county_facts!$A:$BB,6,FALSE)</f>
        <v>-0.7</v>
      </c>
      <c r="K625">
        <f>VLOOKUP($G625,county_facts!$A:$BB,7,FALSE)</f>
        <v>7089</v>
      </c>
      <c r="L625">
        <f>VLOOKUP($G625,county_facts!$A:$BB,8,FALSE)</f>
        <v>7.1</v>
      </c>
      <c r="M625">
        <f>VLOOKUP($G625,county_facts!$A:$BB,9,FALSE)</f>
        <v>23.8</v>
      </c>
      <c r="N625">
        <f>VLOOKUP($G625,county_facts!$A:$BB,10,FALSE)</f>
        <v>21.6</v>
      </c>
      <c r="O625">
        <f>VLOOKUP($G625,county_facts!$A:$BB,11,FALSE)</f>
        <v>50.1</v>
      </c>
      <c r="P625">
        <f>VLOOKUP($G625,county_facts!$A:$BB,12,FALSE)</f>
        <v>97.8</v>
      </c>
      <c r="Q625">
        <f>VLOOKUP($G625,county_facts!$A:$BB,13,FALSE)</f>
        <v>0.4</v>
      </c>
      <c r="R625">
        <f>VLOOKUP($G625,county_facts!$A:$BB,14,FALSE)</f>
        <v>0.4</v>
      </c>
      <c r="S625">
        <f>VLOOKUP($G625,county_facts!$A:$BB,15,FALSE)</f>
        <v>0.4</v>
      </c>
      <c r="T625">
        <f>VLOOKUP($G625,county_facts!$A:$BB,16,FALSE)</f>
        <v>0</v>
      </c>
      <c r="U625">
        <f>VLOOKUP($G625,county_facts!$A:$BB,17,FALSE)</f>
        <v>1</v>
      </c>
      <c r="V625">
        <f>VLOOKUP($G625,county_facts!$A:$BB,18,FALSE)</f>
        <v>2</v>
      </c>
      <c r="W625">
        <f>VLOOKUP($G625,county_facts!$A:$BB,19,FALSE)</f>
        <v>95.8</v>
      </c>
      <c r="X625">
        <f>VLOOKUP($G625,county_facts!$A:$BB,20,FALSE)</f>
        <v>89.8</v>
      </c>
      <c r="Y625">
        <f>VLOOKUP($G625,county_facts!$A:$BB,21,FALSE)</f>
        <v>0.5</v>
      </c>
      <c r="Z625">
        <f>VLOOKUP($G625,county_facts!$A:$BB,22,FALSE)</f>
        <v>2.8</v>
      </c>
      <c r="AA625">
        <f>VLOOKUP($G625,county_facts!$A:$BB,23,FALSE)</f>
        <v>89.4</v>
      </c>
      <c r="AB625">
        <f>VLOOKUP($G625,county_facts!$A:$BB,24,FALSE)</f>
        <v>19.600000000000001</v>
      </c>
      <c r="AC625">
        <f>VLOOKUP($G625,county_facts!$A:$BB,25,FALSE)</f>
        <v>626</v>
      </c>
      <c r="AD625">
        <f>VLOOKUP($G625,county_facts!$A:$BB,26,FALSE)</f>
        <v>15.7</v>
      </c>
      <c r="AE625">
        <f>VLOOKUP($G625,county_facts!$A:$BB,27,FALSE)</f>
        <v>3430</v>
      </c>
      <c r="AF625">
        <f>VLOOKUP($G625,county_facts!$A:$BB,28,FALSE)</f>
        <v>73.3</v>
      </c>
      <c r="AG625">
        <f>VLOOKUP($G625,county_facts!$A:$BB,29,FALSE)</f>
        <v>14.2</v>
      </c>
      <c r="AH625">
        <f>VLOOKUP($G625,county_facts!$A:$BB,30,FALSE)</f>
        <v>76400</v>
      </c>
      <c r="AI625">
        <f>VLOOKUP($G625,county_facts!$A:$BB,31,FALSE)</f>
        <v>3182</v>
      </c>
      <c r="AJ625">
        <f>VLOOKUP($G625,county_facts!$A:$BB,32,FALSE)</f>
        <v>2.19</v>
      </c>
      <c r="AK625">
        <f>VLOOKUP($G625,county_facts!$A:$BB,33,FALSE)</f>
        <v>25869</v>
      </c>
      <c r="AL625">
        <f>VLOOKUP($G625,county_facts!$A:$BB,34,FALSE)</f>
        <v>43449</v>
      </c>
      <c r="AM625">
        <f>VLOOKUP($G625,county_facts!$A:$BB,35,FALSE)</f>
        <v>14.4</v>
      </c>
      <c r="AN625">
        <f>VLOOKUP($G625,county_facts!$A:$BB,36,FALSE)</f>
        <v>248</v>
      </c>
      <c r="AO625">
        <f>VLOOKUP($G625,county_facts!$A:$BB,37,FALSE)</f>
        <v>2865</v>
      </c>
      <c r="AP625">
        <f>VLOOKUP($G625,county_facts!$A:$BB,38,FALSE)</f>
        <v>0.3</v>
      </c>
      <c r="AQ625">
        <f>VLOOKUP($G625,county_facts!$A:$BB,39,FALSE)</f>
        <v>560</v>
      </c>
      <c r="AR625">
        <f>VLOOKUP($G625,county_facts!$A:$BB,40,FALSE)</f>
        <v>956</v>
      </c>
      <c r="AS625">
        <f>VLOOKUP($G625,county_facts!$A:$BB,41,FALSE)</f>
        <v>0</v>
      </c>
      <c r="AT625">
        <f>VLOOKUP($G625,county_facts!$A:$BB,42,FALSE)</f>
        <v>0</v>
      </c>
      <c r="AU625">
        <f>VLOOKUP($G625,county_facts!$A:$BB,43,FALSE)</f>
        <v>0</v>
      </c>
      <c r="AV625">
        <f>VLOOKUP($G625,county_facts!$A:$BB,44,FALSE)</f>
        <v>0</v>
      </c>
      <c r="AW625">
        <f>VLOOKUP($G625,county_facts!$A:$BB,45,FALSE)</f>
        <v>0</v>
      </c>
      <c r="AX625">
        <f>VLOOKUP($G625,county_facts!$A:$BB,46,FALSE)</f>
        <v>19.399999999999999</v>
      </c>
      <c r="AY625">
        <f>VLOOKUP($G625,county_facts!$A:$BB,47,FALSE)</f>
        <v>372971</v>
      </c>
      <c r="AZ625">
        <f>VLOOKUP($G625,county_facts!$A:$BB,48,FALSE)</f>
        <v>147075</v>
      </c>
      <c r="BA625">
        <f>VLOOKUP($G625,county_facts!$A:$BB,49,FALSE)</f>
        <v>61131</v>
      </c>
      <c r="BB625">
        <f>VLOOKUP($G625,county_facts!$A:$BB,50,FALSE)</f>
        <v>8758</v>
      </c>
      <c r="BC625">
        <f>VLOOKUP($G625,county_facts!$A:$BB,51,FALSE)</f>
        <v>0</v>
      </c>
      <c r="BD625">
        <f>VLOOKUP($G625,county_facts!$A:$BB,52,FALSE)</f>
        <v>11</v>
      </c>
      <c r="BE625">
        <f>VLOOKUP($G625,county_facts!$A:$BB,53,FALSE)</f>
        <v>431.51</v>
      </c>
      <c r="BF625">
        <f>VLOOKUP($G625,county_facts!$A:$BB,54,FALSE)</f>
        <v>16.399999999999999</v>
      </c>
    </row>
    <row r="626" spans="1:58" x14ac:dyDescent="0.3">
      <c r="A626" t="s">
        <v>6</v>
      </c>
      <c r="B626" t="s">
        <v>176</v>
      </c>
      <c r="C626">
        <v>124</v>
      </c>
      <c r="D626" t="s">
        <v>245</v>
      </c>
      <c r="E626">
        <v>160</v>
      </c>
      <c r="F626">
        <v>0.77500000000000002</v>
      </c>
      <c r="G626">
        <v>19091</v>
      </c>
      <c r="H626">
        <f>VLOOKUP($G626,county_facts!$A:$BB,4,FALSE)</f>
        <v>9640</v>
      </c>
      <c r="I626">
        <f>VLOOKUP($G626,county_facts!$A:$BB,5,FALSE)</f>
        <v>9814</v>
      </c>
      <c r="J626">
        <f>VLOOKUP($G626,county_facts!$A:$BB,6,FALSE)</f>
        <v>-1.8</v>
      </c>
      <c r="K626">
        <f>VLOOKUP($G626,county_facts!$A:$BB,7,FALSE)</f>
        <v>9815</v>
      </c>
      <c r="L626">
        <f>VLOOKUP($G626,county_facts!$A:$BB,8,FALSE)</f>
        <v>5.5</v>
      </c>
      <c r="M626">
        <f>VLOOKUP($G626,county_facts!$A:$BB,9,FALSE)</f>
        <v>22.9</v>
      </c>
      <c r="N626">
        <f>VLOOKUP($G626,county_facts!$A:$BB,10,FALSE)</f>
        <v>20.3</v>
      </c>
      <c r="O626">
        <f>VLOOKUP($G626,county_facts!$A:$BB,11,FALSE)</f>
        <v>51</v>
      </c>
      <c r="P626">
        <f>VLOOKUP($G626,county_facts!$A:$BB,12,FALSE)</f>
        <v>97.7</v>
      </c>
      <c r="Q626">
        <f>VLOOKUP($G626,county_facts!$A:$BB,13,FALSE)</f>
        <v>0.7</v>
      </c>
      <c r="R626">
        <f>VLOOKUP($G626,county_facts!$A:$BB,14,FALSE)</f>
        <v>0.2</v>
      </c>
      <c r="S626">
        <f>VLOOKUP($G626,county_facts!$A:$BB,15,FALSE)</f>
        <v>0.4</v>
      </c>
      <c r="T626">
        <f>VLOOKUP($G626,county_facts!$A:$BB,16,FALSE)</f>
        <v>0</v>
      </c>
      <c r="U626">
        <f>VLOOKUP($G626,county_facts!$A:$BB,17,FALSE)</f>
        <v>1</v>
      </c>
      <c r="V626">
        <f>VLOOKUP($G626,county_facts!$A:$BB,18,FALSE)</f>
        <v>4</v>
      </c>
      <c r="W626">
        <f>VLOOKUP($G626,county_facts!$A:$BB,19,FALSE)</f>
        <v>94.1</v>
      </c>
      <c r="X626">
        <f>VLOOKUP($G626,county_facts!$A:$BB,20,FALSE)</f>
        <v>87.3</v>
      </c>
      <c r="Y626">
        <f>VLOOKUP($G626,county_facts!$A:$BB,21,FALSE)</f>
        <v>2</v>
      </c>
      <c r="Z626">
        <f>VLOOKUP($G626,county_facts!$A:$BB,22,FALSE)</f>
        <v>3.2</v>
      </c>
      <c r="AA626">
        <f>VLOOKUP($G626,county_facts!$A:$BB,23,FALSE)</f>
        <v>90.5</v>
      </c>
      <c r="AB626">
        <f>VLOOKUP($G626,county_facts!$A:$BB,24,FALSE)</f>
        <v>18.2</v>
      </c>
      <c r="AC626">
        <f>VLOOKUP($G626,county_facts!$A:$BB,25,FALSE)</f>
        <v>934</v>
      </c>
      <c r="AD626">
        <f>VLOOKUP($G626,county_facts!$A:$BB,26,FALSE)</f>
        <v>17.2</v>
      </c>
      <c r="AE626">
        <f>VLOOKUP($G626,county_facts!$A:$BB,27,FALSE)</f>
        <v>4684</v>
      </c>
      <c r="AF626">
        <f>VLOOKUP($G626,county_facts!$A:$BB,28,FALSE)</f>
        <v>76.7</v>
      </c>
      <c r="AG626">
        <f>VLOOKUP($G626,county_facts!$A:$BB,29,FALSE)</f>
        <v>11.7</v>
      </c>
      <c r="AH626">
        <f>VLOOKUP($G626,county_facts!$A:$BB,30,FALSE)</f>
        <v>84900</v>
      </c>
      <c r="AI626">
        <f>VLOOKUP($G626,county_facts!$A:$BB,31,FALSE)</f>
        <v>4222</v>
      </c>
      <c r="AJ626">
        <f>VLOOKUP($G626,county_facts!$A:$BB,32,FALSE)</f>
        <v>2.2799999999999998</v>
      </c>
      <c r="AK626">
        <f>VLOOKUP($G626,county_facts!$A:$BB,33,FALSE)</f>
        <v>26746</v>
      </c>
      <c r="AL626">
        <f>VLOOKUP($G626,county_facts!$A:$BB,34,FALSE)</f>
        <v>47897</v>
      </c>
      <c r="AM626">
        <f>VLOOKUP($G626,county_facts!$A:$BB,35,FALSE)</f>
        <v>10.199999999999999</v>
      </c>
      <c r="AN626">
        <f>VLOOKUP($G626,county_facts!$A:$BB,36,FALSE)</f>
        <v>324</v>
      </c>
      <c r="AO626">
        <f>VLOOKUP($G626,county_facts!$A:$BB,37,FALSE)</f>
        <v>3394</v>
      </c>
      <c r="AP626">
        <f>VLOOKUP($G626,county_facts!$A:$BB,38,FALSE)</f>
        <v>-0.1</v>
      </c>
      <c r="AQ626">
        <f>VLOOKUP($G626,county_facts!$A:$BB,39,FALSE)</f>
        <v>724</v>
      </c>
      <c r="AR626">
        <f>VLOOKUP($G626,county_facts!$A:$BB,40,FALSE)</f>
        <v>1151</v>
      </c>
      <c r="AS626">
        <f>VLOOKUP($G626,county_facts!$A:$BB,41,FALSE)</f>
        <v>0</v>
      </c>
      <c r="AT626">
        <f>VLOOKUP($G626,county_facts!$A:$BB,42,FALSE)</f>
        <v>0</v>
      </c>
      <c r="AU626">
        <f>VLOOKUP($G626,county_facts!$A:$BB,43,FALSE)</f>
        <v>0</v>
      </c>
      <c r="AV626">
        <f>VLOOKUP($G626,county_facts!$A:$BB,44,FALSE)</f>
        <v>0</v>
      </c>
      <c r="AW626">
        <f>VLOOKUP($G626,county_facts!$A:$BB,45,FALSE)</f>
        <v>0</v>
      </c>
      <c r="AX626">
        <f>VLOOKUP($G626,county_facts!$A:$BB,46,FALSE)</f>
        <v>24.8</v>
      </c>
      <c r="AY626">
        <f>VLOOKUP($G626,county_facts!$A:$BB,47,FALSE)</f>
        <v>289818</v>
      </c>
      <c r="AZ626">
        <f>VLOOKUP($G626,county_facts!$A:$BB,48,FALSE)</f>
        <v>183078</v>
      </c>
      <c r="BA626">
        <f>VLOOKUP($G626,county_facts!$A:$BB,49,FALSE)</f>
        <v>82011</v>
      </c>
      <c r="BB626">
        <f>VLOOKUP($G626,county_facts!$A:$BB,50,FALSE)</f>
        <v>8520</v>
      </c>
      <c r="BC626">
        <f>VLOOKUP($G626,county_facts!$A:$BB,51,FALSE)</f>
        <v>7477</v>
      </c>
      <c r="BD626">
        <f>VLOOKUP($G626,county_facts!$A:$BB,52,FALSE)</f>
        <v>24</v>
      </c>
      <c r="BE626">
        <f>VLOOKUP($G626,county_facts!$A:$BB,53,FALSE)</f>
        <v>434.35</v>
      </c>
      <c r="BF626">
        <f>VLOOKUP($G626,county_facts!$A:$BB,54,FALSE)</f>
        <v>22.6</v>
      </c>
    </row>
    <row r="627" spans="1:58" x14ac:dyDescent="0.3">
      <c r="A627" t="s">
        <v>9</v>
      </c>
      <c r="B627" t="s">
        <v>176</v>
      </c>
      <c r="C627">
        <v>36</v>
      </c>
      <c r="D627" t="s">
        <v>245</v>
      </c>
      <c r="E627">
        <v>160</v>
      </c>
      <c r="F627">
        <v>0.22500000000000001</v>
      </c>
      <c r="G627">
        <v>19091</v>
      </c>
      <c r="H627">
        <f>VLOOKUP($G627,county_facts!$A:$BB,4,FALSE)</f>
        <v>9640</v>
      </c>
      <c r="I627">
        <f>VLOOKUP($G627,county_facts!$A:$BB,5,FALSE)</f>
        <v>9814</v>
      </c>
      <c r="J627">
        <f>VLOOKUP($G627,county_facts!$A:$BB,6,FALSE)</f>
        <v>-1.8</v>
      </c>
      <c r="K627">
        <f>VLOOKUP($G627,county_facts!$A:$BB,7,FALSE)</f>
        <v>9815</v>
      </c>
      <c r="L627">
        <f>VLOOKUP($G627,county_facts!$A:$BB,8,FALSE)</f>
        <v>5.5</v>
      </c>
      <c r="M627">
        <f>VLOOKUP($G627,county_facts!$A:$BB,9,FALSE)</f>
        <v>22.9</v>
      </c>
      <c r="N627">
        <f>VLOOKUP($G627,county_facts!$A:$BB,10,FALSE)</f>
        <v>20.3</v>
      </c>
      <c r="O627">
        <f>VLOOKUP($G627,county_facts!$A:$BB,11,FALSE)</f>
        <v>51</v>
      </c>
      <c r="P627">
        <f>VLOOKUP($G627,county_facts!$A:$BB,12,FALSE)</f>
        <v>97.7</v>
      </c>
      <c r="Q627">
        <f>VLOOKUP($G627,county_facts!$A:$BB,13,FALSE)</f>
        <v>0.7</v>
      </c>
      <c r="R627">
        <f>VLOOKUP($G627,county_facts!$A:$BB,14,FALSE)</f>
        <v>0.2</v>
      </c>
      <c r="S627">
        <f>VLOOKUP($G627,county_facts!$A:$BB,15,FALSE)</f>
        <v>0.4</v>
      </c>
      <c r="T627">
        <f>VLOOKUP($G627,county_facts!$A:$BB,16,FALSE)</f>
        <v>0</v>
      </c>
      <c r="U627">
        <f>VLOOKUP($G627,county_facts!$A:$BB,17,FALSE)</f>
        <v>1</v>
      </c>
      <c r="V627">
        <f>VLOOKUP($G627,county_facts!$A:$BB,18,FALSE)</f>
        <v>4</v>
      </c>
      <c r="W627">
        <f>VLOOKUP($G627,county_facts!$A:$BB,19,FALSE)</f>
        <v>94.1</v>
      </c>
      <c r="X627">
        <f>VLOOKUP($G627,county_facts!$A:$BB,20,FALSE)</f>
        <v>87.3</v>
      </c>
      <c r="Y627">
        <f>VLOOKUP($G627,county_facts!$A:$BB,21,FALSE)</f>
        <v>2</v>
      </c>
      <c r="Z627">
        <f>VLOOKUP($G627,county_facts!$A:$BB,22,FALSE)</f>
        <v>3.2</v>
      </c>
      <c r="AA627">
        <f>VLOOKUP($G627,county_facts!$A:$BB,23,FALSE)</f>
        <v>90.5</v>
      </c>
      <c r="AB627">
        <f>VLOOKUP($G627,county_facts!$A:$BB,24,FALSE)</f>
        <v>18.2</v>
      </c>
      <c r="AC627">
        <f>VLOOKUP($G627,county_facts!$A:$BB,25,FALSE)</f>
        <v>934</v>
      </c>
      <c r="AD627">
        <f>VLOOKUP($G627,county_facts!$A:$BB,26,FALSE)</f>
        <v>17.2</v>
      </c>
      <c r="AE627">
        <f>VLOOKUP($G627,county_facts!$A:$BB,27,FALSE)</f>
        <v>4684</v>
      </c>
      <c r="AF627">
        <f>VLOOKUP($G627,county_facts!$A:$BB,28,FALSE)</f>
        <v>76.7</v>
      </c>
      <c r="AG627">
        <f>VLOOKUP($G627,county_facts!$A:$BB,29,FALSE)</f>
        <v>11.7</v>
      </c>
      <c r="AH627">
        <f>VLOOKUP($G627,county_facts!$A:$BB,30,FALSE)</f>
        <v>84900</v>
      </c>
      <c r="AI627">
        <f>VLOOKUP($G627,county_facts!$A:$BB,31,FALSE)</f>
        <v>4222</v>
      </c>
      <c r="AJ627">
        <f>VLOOKUP($G627,county_facts!$A:$BB,32,FALSE)</f>
        <v>2.2799999999999998</v>
      </c>
      <c r="AK627">
        <f>VLOOKUP($G627,county_facts!$A:$BB,33,FALSE)</f>
        <v>26746</v>
      </c>
      <c r="AL627">
        <f>VLOOKUP($G627,county_facts!$A:$BB,34,FALSE)</f>
        <v>47897</v>
      </c>
      <c r="AM627">
        <f>VLOOKUP($G627,county_facts!$A:$BB,35,FALSE)</f>
        <v>10.199999999999999</v>
      </c>
      <c r="AN627">
        <f>VLOOKUP($G627,county_facts!$A:$BB,36,FALSE)</f>
        <v>324</v>
      </c>
      <c r="AO627">
        <f>VLOOKUP($G627,county_facts!$A:$BB,37,FALSE)</f>
        <v>3394</v>
      </c>
      <c r="AP627">
        <f>VLOOKUP($G627,county_facts!$A:$BB,38,FALSE)</f>
        <v>-0.1</v>
      </c>
      <c r="AQ627">
        <f>VLOOKUP($G627,county_facts!$A:$BB,39,FALSE)</f>
        <v>724</v>
      </c>
      <c r="AR627">
        <f>VLOOKUP($G627,county_facts!$A:$BB,40,FALSE)</f>
        <v>1151</v>
      </c>
      <c r="AS627">
        <f>VLOOKUP($G627,county_facts!$A:$BB,41,FALSE)</f>
        <v>0</v>
      </c>
      <c r="AT627">
        <f>VLOOKUP($G627,county_facts!$A:$BB,42,FALSE)</f>
        <v>0</v>
      </c>
      <c r="AU627">
        <f>VLOOKUP($G627,county_facts!$A:$BB,43,FALSE)</f>
        <v>0</v>
      </c>
      <c r="AV627">
        <f>VLOOKUP($G627,county_facts!$A:$BB,44,FALSE)</f>
        <v>0</v>
      </c>
      <c r="AW627">
        <f>VLOOKUP($G627,county_facts!$A:$BB,45,FALSE)</f>
        <v>0</v>
      </c>
      <c r="AX627">
        <f>VLOOKUP($G627,county_facts!$A:$BB,46,FALSE)</f>
        <v>24.8</v>
      </c>
      <c r="AY627">
        <f>VLOOKUP($G627,county_facts!$A:$BB,47,FALSE)</f>
        <v>289818</v>
      </c>
      <c r="AZ627">
        <f>VLOOKUP($G627,county_facts!$A:$BB,48,FALSE)</f>
        <v>183078</v>
      </c>
      <c r="BA627">
        <f>VLOOKUP($G627,county_facts!$A:$BB,49,FALSE)</f>
        <v>82011</v>
      </c>
      <c r="BB627">
        <f>VLOOKUP($G627,county_facts!$A:$BB,50,FALSE)</f>
        <v>8520</v>
      </c>
      <c r="BC627">
        <f>VLOOKUP($G627,county_facts!$A:$BB,51,FALSE)</f>
        <v>7477</v>
      </c>
      <c r="BD627">
        <f>VLOOKUP($G627,county_facts!$A:$BB,52,FALSE)</f>
        <v>24</v>
      </c>
      <c r="BE627">
        <f>VLOOKUP($G627,county_facts!$A:$BB,53,FALSE)</f>
        <v>434.35</v>
      </c>
      <c r="BF627">
        <f>VLOOKUP($G627,county_facts!$A:$BB,54,FALSE)</f>
        <v>22.6</v>
      </c>
    </row>
    <row r="628" spans="1:58" x14ac:dyDescent="0.3">
      <c r="A628" t="s">
        <v>6</v>
      </c>
      <c r="B628" t="s">
        <v>106</v>
      </c>
      <c r="C628">
        <v>100</v>
      </c>
      <c r="D628" t="s">
        <v>245</v>
      </c>
      <c r="E628">
        <v>186</v>
      </c>
      <c r="F628">
        <v>0.53763440900000004</v>
      </c>
      <c r="G628">
        <v>19089</v>
      </c>
      <c r="H628">
        <f>VLOOKUP($G628,county_facts!$A:$BB,4,FALSE)</f>
        <v>9449</v>
      </c>
      <c r="I628">
        <f>VLOOKUP($G628,county_facts!$A:$BB,5,FALSE)</f>
        <v>9566</v>
      </c>
      <c r="J628">
        <f>VLOOKUP($G628,county_facts!$A:$BB,6,FALSE)</f>
        <v>-1.2</v>
      </c>
      <c r="K628">
        <f>VLOOKUP($G628,county_facts!$A:$BB,7,FALSE)</f>
        <v>9566</v>
      </c>
      <c r="L628">
        <f>VLOOKUP($G628,county_facts!$A:$BB,8,FALSE)</f>
        <v>6.8</v>
      </c>
      <c r="M628">
        <f>VLOOKUP($G628,county_facts!$A:$BB,9,FALSE)</f>
        <v>25.2</v>
      </c>
      <c r="N628">
        <f>VLOOKUP($G628,county_facts!$A:$BB,10,FALSE)</f>
        <v>19.7</v>
      </c>
      <c r="O628">
        <f>VLOOKUP($G628,county_facts!$A:$BB,11,FALSE)</f>
        <v>50.2</v>
      </c>
      <c r="P628">
        <f>VLOOKUP($G628,county_facts!$A:$BB,12,FALSE)</f>
        <v>97.8</v>
      </c>
      <c r="Q628">
        <f>VLOOKUP($G628,county_facts!$A:$BB,13,FALSE)</f>
        <v>0.8</v>
      </c>
      <c r="R628">
        <f>VLOOKUP($G628,county_facts!$A:$BB,14,FALSE)</f>
        <v>0.2</v>
      </c>
      <c r="S628">
        <f>VLOOKUP($G628,county_facts!$A:$BB,15,FALSE)</f>
        <v>0.3</v>
      </c>
      <c r="T628">
        <f>VLOOKUP($G628,county_facts!$A:$BB,16,FALSE)</f>
        <v>0.1</v>
      </c>
      <c r="U628">
        <f>VLOOKUP($G628,county_facts!$A:$BB,17,FALSE)</f>
        <v>0.9</v>
      </c>
      <c r="V628">
        <f>VLOOKUP($G628,county_facts!$A:$BB,18,FALSE)</f>
        <v>1.4</v>
      </c>
      <c r="W628">
        <f>VLOOKUP($G628,county_facts!$A:$BB,19,FALSE)</f>
        <v>96.5</v>
      </c>
      <c r="X628">
        <f>VLOOKUP($G628,county_facts!$A:$BB,20,FALSE)</f>
        <v>88.6</v>
      </c>
      <c r="Y628">
        <f>VLOOKUP($G628,county_facts!$A:$BB,21,FALSE)</f>
        <v>1.1000000000000001</v>
      </c>
      <c r="Z628">
        <f>VLOOKUP($G628,county_facts!$A:$BB,22,FALSE)</f>
        <v>6</v>
      </c>
      <c r="AA628">
        <f>VLOOKUP($G628,county_facts!$A:$BB,23,FALSE)</f>
        <v>87.1</v>
      </c>
      <c r="AB628">
        <f>VLOOKUP($G628,county_facts!$A:$BB,24,FALSE)</f>
        <v>11.6</v>
      </c>
      <c r="AC628">
        <f>VLOOKUP($G628,county_facts!$A:$BB,25,FALSE)</f>
        <v>694</v>
      </c>
      <c r="AD628">
        <f>VLOOKUP($G628,county_facts!$A:$BB,26,FALSE)</f>
        <v>17.600000000000001</v>
      </c>
      <c r="AE628">
        <f>VLOOKUP($G628,county_facts!$A:$BB,27,FALSE)</f>
        <v>4365</v>
      </c>
      <c r="AF628">
        <f>VLOOKUP($G628,county_facts!$A:$BB,28,FALSE)</f>
        <v>79.8</v>
      </c>
      <c r="AG628">
        <f>VLOOKUP($G628,county_facts!$A:$BB,29,FALSE)</f>
        <v>7.9</v>
      </c>
      <c r="AH628">
        <f>VLOOKUP($G628,county_facts!$A:$BB,30,FALSE)</f>
        <v>91800</v>
      </c>
      <c r="AI628">
        <f>VLOOKUP($G628,county_facts!$A:$BB,31,FALSE)</f>
        <v>3884</v>
      </c>
      <c r="AJ628">
        <f>VLOOKUP($G628,county_facts!$A:$BB,32,FALSE)</f>
        <v>2.39</v>
      </c>
      <c r="AK628">
        <f>VLOOKUP($G628,county_facts!$A:$BB,33,FALSE)</f>
        <v>24286</v>
      </c>
      <c r="AL628">
        <f>VLOOKUP($G628,county_facts!$A:$BB,34,FALSE)</f>
        <v>46429</v>
      </c>
      <c r="AM628">
        <f>VLOOKUP($G628,county_facts!$A:$BB,35,FALSE)</f>
        <v>11.6</v>
      </c>
      <c r="AN628">
        <f>VLOOKUP($G628,county_facts!$A:$BB,36,FALSE)</f>
        <v>256</v>
      </c>
      <c r="AO628">
        <f>VLOOKUP($G628,county_facts!$A:$BB,37,FALSE)</f>
        <v>2808</v>
      </c>
      <c r="AP628">
        <f>VLOOKUP($G628,county_facts!$A:$BB,38,FALSE)</f>
        <v>-4.7</v>
      </c>
      <c r="AQ628">
        <f>VLOOKUP($G628,county_facts!$A:$BB,39,FALSE)</f>
        <v>829</v>
      </c>
      <c r="AR628">
        <f>VLOOKUP($G628,county_facts!$A:$BB,40,FALSE)</f>
        <v>1115</v>
      </c>
      <c r="AS628">
        <f>VLOOKUP($G628,county_facts!$A:$BB,41,FALSE)</f>
        <v>0</v>
      </c>
      <c r="AT628">
        <f>VLOOKUP($G628,county_facts!$A:$BB,42,FALSE)</f>
        <v>0</v>
      </c>
      <c r="AU628">
        <f>VLOOKUP($G628,county_facts!$A:$BB,43,FALSE)</f>
        <v>0</v>
      </c>
      <c r="AV628">
        <f>VLOOKUP($G628,county_facts!$A:$BB,44,FALSE)</f>
        <v>0</v>
      </c>
      <c r="AW628">
        <f>VLOOKUP($G628,county_facts!$A:$BB,45,FALSE)</f>
        <v>0</v>
      </c>
      <c r="AX628">
        <f>VLOOKUP($G628,county_facts!$A:$BB,46,FALSE)</f>
        <v>0</v>
      </c>
      <c r="AY628">
        <f>VLOOKUP($G628,county_facts!$A:$BB,47,FALSE)</f>
        <v>272970</v>
      </c>
      <c r="AZ628">
        <f>VLOOKUP($G628,county_facts!$A:$BB,48,FALSE)</f>
        <v>143611</v>
      </c>
      <c r="BA628">
        <f>VLOOKUP($G628,county_facts!$A:$BB,49,FALSE)</f>
        <v>83186</v>
      </c>
      <c r="BB628">
        <f>VLOOKUP($G628,county_facts!$A:$BB,50,FALSE)</f>
        <v>8789</v>
      </c>
      <c r="BC628">
        <f>VLOOKUP($G628,county_facts!$A:$BB,51,FALSE)</f>
        <v>4842</v>
      </c>
      <c r="BD628">
        <f>VLOOKUP($G628,county_facts!$A:$BB,52,FALSE)</f>
        <v>1</v>
      </c>
      <c r="BE628">
        <f>VLOOKUP($G628,county_facts!$A:$BB,53,FALSE)</f>
        <v>473.25</v>
      </c>
      <c r="BF628">
        <f>VLOOKUP($G628,county_facts!$A:$BB,54,FALSE)</f>
        <v>20.2</v>
      </c>
    </row>
    <row r="629" spans="1:58" x14ac:dyDescent="0.3">
      <c r="A629" t="s">
        <v>9</v>
      </c>
      <c r="B629" t="s">
        <v>106</v>
      </c>
      <c r="C629">
        <v>86</v>
      </c>
      <c r="D629" t="s">
        <v>245</v>
      </c>
      <c r="E629">
        <v>186</v>
      </c>
      <c r="F629">
        <v>0.46236559100000002</v>
      </c>
      <c r="G629">
        <v>19089</v>
      </c>
      <c r="H629">
        <f>VLOOKUP($G629,county_facts!$A:$BB,4,FALSE)</f>
        <v>9449</v>
      </c>
      <c r="I629">
        <f>VLOOKUP($G629,county_facts!$A:$BB,5,FALSE)</f>
        <v>9566</v>
      </c>
      <c r="J629">
        <f>VLOOKUP($G629,county_facts!$A:$BB,6,FALSE)</f>
        <v>-1.2</v>
      </c>
      <c r="K629">
        <f>VLOOKUP($G629,county_facts!$A:$BB,7,FALSE)</f>
        <v>9566</v>
      </c>
      <c r="L629">
        <f>VLOOKUP($G629,county_facts!$A:$BB,8,FALSE)</f>
        <v>6.8</v>
      </c>
      <c r="M629">
        <f>VLOOKUP($G629,county_facts!$A:$BB,9,FALSE)</f>
        <v>25.2</v>
      </c>
      <c r="N629">
        <f>VLOOKUP($G629,county_facts!$A:$BB,10,FALSE)</f>
        <v>19.7</v>
      </c>
      <c r="O629">
        <f>VLOOKUP($G629,county_facts!$A:$BB,11,FALSE)</f>
        <v>50.2</v>
      </c>
      <c r="P629">
        <f>VLOOKUP($G629,county_facts!$A:$BB,12,FALSE)</f>
        <v>97.8</v>
      </c>
      <c r="Q629">
        <f>VLOOKUP($G629,county_facts!$A:$BB,13,FALSE)</f>
        <v>0.8</v>
      </c>
      <c r="R629">
        <f>VLOOKUP($G629,county_facts!$A:$BB,14,FALSE)</f>
        <v>0.2</v>
      </c>
      <c r="S629">
        <f>VLOOKUP($G629,county_facts!$A:$BB,15,FALSE)</f>
        <v>0.3</v>
      </c>
      <c r="T629">
        <f>VLOOKUP($G629,county_facts!$A:$BB,16,FALSE)</f>
        <v>0.1</v>
      </c>
      <c r="U629">
        <f>VLOOKUP($G629,county_facts!$A:$BB,17,FALSE)</f>
        <v>0.9</v>
      </c>
      <c r="V629">
        <f>VLOOKUP($G629,county_facts!$A:$BB,18,FALSE)</f>
        <v>1.4</v>
      </c>
      <c r="W629">
        <f>VLOOKUP($G629,county_facts!$A:$BB,19,FALSE)</f>
        <v>96.5</v>
      </c>
      <c r="X629">
        <f>VLOOKUP($G629,county_facts!$A:$BB,20,FALSE)</f>
        <v>88.6</v>
      </c>
      <c r="Y629">
        <f>VLOOKUP($G629,county_facts!$A:$BB,21,FALSE)</f>
        <v>1.1000000000000001</v>
      </c>
      <c r="Z629">
        <f>VLOOKUP($G629,county_facts!$A:$BB,22,FALSE)</f>
        <v>6</v>
      </c>
      <c r="AA629">
        <f>VLOOKUP($G629,county_facts!$A:$BB,23,FALSE)</f>
        <v>87.1</v>
      </c>
      <c r="AB629">
        <f>VLOOKUP($G629,county_facts!$A:$BB,24,FALSE)</f>
        <v>11.6</v>
      </c>
      <c r="AC629">
        <f>VLOOKUP($G629,county_facts!$A:$BB,25,FALSE)</f>
        <v>694</v>
      </c>
      <c r="AD629">
        <f>VLOOKUP($G629,county_facts!$A:$BB,26,FALSE)</f>
        <v>17.600000000000001</v>
      </c>
      <c r="AE629">
        <f>VLOOKUP($G629,county_facts!$A:$BB,27,FALSE)</f>
        <v>4365</v>
      </c>
      <c r="AF629">
        <f>VLOOKUP($G629,county_facts!$A:$BB,28,FALSE)</f>
        <v>79.8</v>
      </c>
      <c r="AG629">
        <f>VLOOKUP($G629,county_facts!$A:$BB,29,FALSE)</f>
        <v>7.9</v>
      </c>
      <c r="AH629">
        <f>VLOOKUP($G629,county_facts!$A:$BB,30,FALSE)</f>
        <v>91800</v>
      </c>
      <c r="AI629">
        <f>VLOOKUP($G629,county_facts!$A:$BB,31,FALSE)</f>
        <v>3884</v>
      </c>
      <c r="AJ629">
        <f>VLOOKUP($G629,county_facts!$A:$BB,32,FALSE)</f>
        <v>2.39</v>
      </c>
      <c r="AK629">
        <f>VLOOKUP($G629,county_facts!$A:$BB,33,FALSE)</f>
        <v>24286</v>
      </c>
      <c r="AL629">
        <f>VLOOKUP($G629,county_facts!$A:$BB,34,FALSE)</f>
        <v>46429</v>
      </c>
      <c r="AM629">
        <f>VLOOKUP($G629,county_facts!$A:$BB,35,FALSE)</f>
        <v>11.6</v>
      </c>
      <c r="AN629">
        <f>VLOOKUP($G629,county_facts!$A:$BB,36,FALSE)</f>
        <v>256</v>
      </c>
      <c r="AO629">
        <f>VLOOKUP($G629,county_facts!$A:$BB,37,FALSE)</f>
        <v>2808</v>
      </c>
      <c r="AP629">
        <f>VLOOKUP($G629,county_facts!$A:$BB,38,FALSE)</f>
        <v>-4.7</v>
      </c>
      <c r="AQ629">
        <f>VLOOKUP($G629,county_facts!$A:$BB,39,FALSE)</f>
        <v>829</v>
      </c>
      <c r="AR629">
        <f>VLOOKUP($G629,county_facts!$A:$BB,40,FALSE)</f>
        <v>1115</v>
      </c>
      <c r="AS629">
        <f>VLOOKUP($G629,county_facts!$A:$BB,41,FALSE)</f>
        <v>0</v>
      </c>
      <c r="AT629">
        <f>VLOOKUP($G629,county_facts!$A:$BB,42,FALSE)</f>
        <v>0</v>
      </c>
      <c r="AU629">
        <f>VLOOKUP($G629,county_facts!$A:$BB,43,FALSE)</f>
        <v>0</v>
      </c>
      <c r="AV629">
        <f>VLOOKUP($G629,county_facts!$A:$BB,44,FALSE)</f>
        <v>0</v>
      </c>
      <c r="AW629">
        <f>VLOOKUP($G629,county_facts!$A:$BB,45,FALSE)</f>
        <v>0</v>
      </c>
      <c r="AX629">
        <f>VLOOKUP($G629,county_facts!$A:$BB,46,FALSE)</f>
        <v>0</v>
      </c>
      <c r="AY629">
        <f>VLOOKUP($G629,county_facts!$A:$BB,47,FALSE)</f>
        <v>272970</v>
      </c>
      <c r="AZ629">
        <f>VLOOKUP($G629,county_facts!$A:$BB,48,FALSE)</f>
        <v>143611</v>
      </c>
      <c r="BA629">
        <f>VLOOKUP($G629,county_facts!$A:$BB,49,FALSE)</f>
        <v>83186</v>
      </c>
      <c r="BB629">
        <f>VLOOKUP($G629,county_facts!$A:$BB,50,FALSE)</f>
        <v>8789</v>
      </c>
      <c r="BC629">
        <f>VLOOKUP($G629,county_facts!$A:$BB,51,FALSE)</f>
        <v>4842</v>
      </c>
      <c r="BD629">
        <f>VLOOKUP($G629,county_facts!$A:$BB,52,FALSE)</f>
        <v>1</v>
      </c>
      <c r="BE629">
        <f>VLOOKUP($G629,county_facts!$A:$BB,53,FALSE)</f>
        <v>473.25</v>
      </c>
      <c r="BF629">
        <f>VLOOKUP($G629,county_facts!$A:$BB,54,FALSE)</f>
        <v>20.2</v>
      </c>
    </row>
    <row r="630" spans="1:58" x14ac:dyDescent="0.3">
      <c r="A630" t="s">
        <v>9</v>
      </c>
      <c r="B630" t="s">
        <v>41</v>
      </c>
      <c r="C630">
        <v>233</v>
      </c>
      <c r="D630" t="s">
        <v>245</v>
      </c>
      <c r="E630">
        <v>400</v>
      </c>
      <c r="F630">
        <v>0.58250000000000002</v>
      </c>
      <c r="G630">
        <v>19087</v>
      </c>
      <c r="H630">
        <f>VLOOKUP($G630,county_facts!$A:$BB,4,FALSE)</f>
        <v>20217</v>
      </c>
      <c r="I630">
        <f>VLOOKUP($G630,county_facts!$A:$BB,5,FALSE)</f>
        <v>20145</v>
      </c>
      <c r="J630">
        <f>VLOOKUP($G630,county_facts!$A:$BB,6,FALSE)</f>
        <v>0.4</v>
      </c>
      <c r="K630">
        <f>VLOOKUP($G630,county_facts!$A:$BB,7,FALSE)</f>
        <v>20145</v>
      </c>
      <c r="L630">
        <f>VLOOKUP($G630,county_facts!$A:$BB,8,FALSE)</f>
        <v>5.9</v>
      </c>
      <c r="M630">
        <f>VLOOKUP($G630,county_facts!$A:$BB,9,FALSE)</f>
        <v>22.3</v>
      </c>
      <c r="N630">
        <f>VLOOKUP($G630,county_facts!$A:$BB,10,FALSE)</f>
        <v>17.600000000000001</v>
      </c>
      <c r="O630">
        <f>VLOOKUP($G630,county_facts!$A:$BB,11,FALSE)</f>
        <v>48.8</v>
      </c>
      <c r="P630">
        <f>VLOOKUP($G630,county_facts!$A:$BB,12,FALSE)</f>
        <v>92.4</v>
      </c>
      <c r="Q630">
        <f>VLOOKUP($G630,county_facts!$A:$BB,13,FALSE)</f>
        <v>2.6</v>
      </c>
      <c r="R630">
        <f>VLOOKUP($G630,county_facts!$A:$BB,14,FALSE)</f>
        <v>0.3</v>
      </c>
      <c r="S630">
        <f>VLOOKUP($G630,county_facts!$A:$BB,15,FALSE)</f>
        <v>2.9</v>
      </c>
      <c r="T630">
        <f>VLOOKUP($G630,county_facts!$A:$BB,16,FALSE)</f>
        <v>0.1</v>
      </c>
      <c r="U630">
        <f>VLOOKUP($G630,county_facts!$A:$BB,17,FALSE)</f>
        <v>1.6</v>
      </c>
      <c r="V630">
        <f>VLOOKUP($G630,county_facts!$A:$BB,18,FALSE)</f>
        <v>4.7</v>
      </c>
      <c r="W630">
        <f>VLOOKUP($G630,county_facts!$A:$BB,19,FALSE)</f>
        <v>88.2</v>
      </c>
      <c r="X630">
        <f>VLOOKUP($G630,county_facts!$A:$BB,20,FALSE)</f>
        <v>87.1</v>
      </c>
      <c r="Y630">
        <f>VLOOKUP($G630,county_facts!$A:$BB,21,FALSE)</f>
        <v>3.3</v>
      </c>
      <c r="Z630">
        <f>VLOOKUP($G630,county_facts!$A:$BB,22,FALSE)</f>
        <v>4.4000000000000004</v>
      </c>
      <c r="AA630">
        <f>VLOOKUP($G630,county_facts!$A:$BB,23,FALSE)</f>
        <v>91.3</v>
      </c>
      <c r="AB630">
        <f>VLOOKUP($G630,county_facts!$A:$BB,24,FALSE)</f>
        <v>20</v>
      </c>
      <c r="AC630">
        <f>VLOOKUP($G630,county_facts!$A:$BB,25,FALSE)</f>
        <v>1575</v>
      </c>
      <c r="AD630">
        <f>VLOOKUP($G630,county_facts!$A:$BB,26,FALSE)</f>
        <v>18.5</v>
      </c>
      <c r="AE630">
        <f>VLOOKUP($G630,county_facts!$A:$BB,27,FALSE)</f>
        <v>8274</v>
      </c>
      <c r="AF630">
        <f>VLOOKUP($G630,county_facts!$A:$BB,28,FALSE)</f>
        <v>74</v>
      </c>
      <c r="AG630">
        <f>VLOOKUP($G630,county_facts!$A:$BB,29,FALSE)</f>
        <v>14.9</v>
      </c>
      <c r="AH630">
        <f>VLOOKUP($G630,county_facts!$A:$BB,30,FALSE)</f>
        <v>103700</v>
      </c>
      <c r="AI630">
        <f>VLOOKUP($G630,county_facts!$A:$BB,31,FALSE)</f>
        <v>7493</v>
      </c>
      <c r="AJ630">
        <f>VLOOKUP($G630,county_facts!$A:$BB,32,FALSE)</f>
        <v>2.5299999999999998</v>
      </c>
      <c r="AK630">
        <f>VLOOKUP($G630,county_facts!$A:$BB,33,FALSE)</f>
        <v>22687</v>
      </c>
      <c r="AL630">
        <f>VLOOKUP($G630,county_facts!$A:$BB,34,FALSE)</f>
        <v>46376</v>
      </c>
      <c r="AM630">
        <f>VLOOKUP($G630,county_facts!$A:$BB,35,FALSE)</f>
        <v>17.899999999999999</v>
      </c>
      <c r="AN630">
        <f>VLOOKUP($G630,county_facts!$A:$BB,36,FALSE)</f>
        <v>514</v>
      </c>
      <c r="AO630">
        <f>VLOOKUP($G630,county_facts!$A:$BB,37,FALSE)</f>
        <v>7980</v>
      </c>
      <c r="AP630">
        <f>VLOOKUP($G630,county_facts!$A:$BB,38,FALSE)</f>
        <v>-38.799999999999997</v>
      </c>
      <c r="AQ630">
        <f>VLOOKUP($G630,county_facts!$A:$BB,39,FALSE)</f>
        <v>1336</v>
      </c>
      <c r="AR630">
        <f>VLOOKUP($G630,county_facts!$A:$BB,40,FALSE)</f>
        <v>1547</v>
      </c>
      <c r="AS630">
        <f>VLOOKUP($G630,county_facts!$A:$BB,41,FALSE)</f>
        <v>0</v>
      </c>
      <c r="AT630">
        <f>VLOOKUP($G630,county_facts!$A:$BB,42,FALSE)</f>
        <v>0</v>
      </c>
      <c r="AU630">
        <f>VLOOKUP($G630,county_facts!$A:$BB,43,FALSE)</f>
        <v>0</v>
      </c>
      <c r="AV630">
        <f>VLOOKUP($G630,county_facts!$A:$BB,44,FALSE)</f>
        <v>0</v>
      </c>
      <c r="AW630">
        <f>VLOOKUP($G630,county_facts!$A:$BB,45,FALSE)</f>
        <v>0</v>
      </c>
      <c r="AX630">
        <f>VLOOKUP($G630,county_facts!$A:$BB,46,FALSE)</f>
        <v>23.4</v>
      </c>
      <c r="AY630">
        <f>VLOOKUP($G630,county_facts!$A:$BB,47,FALSE)</f>
        <v>889862</v>
      </c>
      <c r="AZ630">
        <f>VLOOKUP($G630,county_facts!$A:$BB,48,FALSE)</f>
        <v>90587</v>
      </c>
      <c r="BA630">
        <f>VLOOKUP($G630,county_facts!$A:$BB,49,FALSE)</f>
        <v>214737</v>
      </c>
      <c r="BB630">
        <f>VLOOKUP($G630,county_facts!$A:$BB,50,FALSE)</f>
        <v>10665</v>
      </c>
      <c r="BC630">
        <f>VLOOKUP($G630,county_facts!$A:$BB,51,FALSE)</f>
        <v>22246</v>
      </c>
      <c r="BD630">
        <f>VLOOKUP($G630,county_facts!$A:$BB,52,FALSE)</f>
        <v>20</v>
      </c>
      <c r="BE630">
        <f>VLOOKUP($G630,county_facts!$A:$BB,53,FALSE)</f>
        <v>434.33</v>
      </c>
      <c r="BF630">
        <f>VLOOKUP($G630,county_facts!$A:$BB,54,FALSE)</f>
        <v>46.4</v>
      </c>
    </row>
    <row r="631" spans="1:58" x14ac:dyDescent="0.3">
      <c r="A631" t="s">
        <v>6</v>
      </c>
      <c r="B631" t="s">
        <v>41</v>
      </c>
      <c r="C631">
        <v>167</v>
      </c>
      <c r="D631" t="s">
        <v>245</v>
      </c>
      <c r="E631">
        <v>400</v>
      </c>
      <c r="F631">
        <v>0.41749999999999998</v>
      </c>
      <c r="G631">
        <v>19087</v>
      </c>
      <c r="H631">
        <f>VLOOKUP($G631,county_facts!$A:$BB,4,FALSE)</f>
        <v>20217</v>
      </c>
      <c r="I631">
        <f>VLOOKUP($G631,county_facts!$A:$BB,5,FALSE)</f>
        <v>20145</v>
      </c>
      <c r="J631">
        <f>VLOOKUP($G631,county_facts!$A:$BB,6,FALSE)</f>
        <v>0.4</v>
      </c>
      <c r="K631">
        <f>VLOOKUP($G631,county_facts!$A:$BB,7,FALSE)</f>
        <v>20145</v>
      </c>
      <c r="L631">
        <f>VLOOKUP($G631,county_facts!$A:$BB,8,FALSE)</f>
        <v>5.9</v>
      </c>
      <c r="M631">
        <f>VLOOKUP($G631,county_facts!$A:$BB,9,FALSE)</f>
        <v>22.3</v>
      </c>
      <c r="N631">
        <f>VLOOKUP($G631,county_facts!$A:$BB,10,FALSE)</f>
        <v>17.600000000000001</v>
      </c>
      <c r="O631">
        <f>VLOOKUP($G631,county_facts!$A:$BB,11,FALSE)</f>
        <v>48.8</v>
      </c>
      <c r="P631">
        <f>VLOOKUP($G631,county_facts!$A:$BB,12,FALSE)</f>
        <v>92.4</v>
      </c>
      <c r="Q631">
        <f>VLOOKUP($G631,county_facts!$A:$BB,13,FALSE)</f>
        <v>2.6</v>
      </c>
      <c r="R631">
        <f>VLOOKUP($G631,county_facts!$A:$BB,14,FALSE)</f>
        <v>0.3</v>
      </c>
      <c r="S631">
        <f>VLOOKUP($G631,county_facts!$A:$BB,15,FALSE)</f>
        <v>2.9</v>
      </c>
      <c r="T631">
        <f>VLOOKUP($G631,county_facts!$A:$BB,16,FALSE)</f>
        <v>0.1</v>
      </c>
      <c r="U631">
        <f>VLOOKUP($G631,county_facts!$A:$BB,17,FALSE)</f>
        <v>1.6</v>
      </c>
      <c r="V631">
        <f>VLOOKUP($G631,county_facts!$A:$BB,18,FALSE)</f>
        <v>4.7</v>
      </c>
      <c r="W631">
        <f>VLOOKUP($G631,county_facts!$A:$BB,19,FALSE)</f>
        <v>88.2</v>
      </c>
      <c r="X631">
        <f>VLOOKUP($G631,county_facts!$A:$BB,20,FALSE)</f>
        <v>87.1</v>
      </c>
      <c r="Y631">
        <f>VLOOKUP($G631,county_facts!$A:$BB,21,FALSE)</f>
        <v>3.3</v>
      </c>
      <c r="Z631">
        <f>VLOOKUP($G631,county_facts!$A:$BB,22,FALSE)</f>
        <v>4.4000000000000004</v>
      </c>
      <c r="AA631">
        <f>VLOOKUP($G631,county_facts!$A:$BB,23,FALSE)</f>
        <v>91.3</v>
      </c>
      <c r="AB631">
        <f>VLOOKUP($G631,county_facts!$A:$BB,24,FALSE)</f>
        <v>20</v>
      </c>
      <c r="AC631">
        <f>VLOOKUP($G631,county_facts!$A:$BB,25,FALSE)</f>
        <v>1575</v>
      </c>
      <c r="AD631">
        <f>VLOOKUP($G631,county_facts!$A:$BB,26,FALSE)</f>
        <v>18.5</v>
      </c>
      <c r="AE631">
        <f>VLOOKUP($G631,county_facts!$A:$BB,27,FALSE)</f>
        <v>8274</v>
      </c>
      <c r="AF631">
        <f>VLOOKUP($G631,county_facts!$A:$BB,28,FALSE)</f>
        <v>74</v>
      </c>
      <c r="AG631">
        <f>VLOOKUP($G631,county_facts!$A:$BB,29,FALSE)</f>
        <v>14.9</v>
      </c>
      <c r="AH631">
        <f>VLOOKUP($G631,county_facts!$A:$BB,30,FALSE)</f>
        <v>103700</v>
      </c>
      <c r="AI631">
        <f>VLOOKUP($G631,county_facts!$A:$BB,31,FALSE)</f>
        <v>7493</v>
      </c>
      <c r="AJ631">
        <f>VLOOKUP($G631,county_facts!$A:$BB,32,FALSE)</f>
        <v>2.5299999999999998</v>
      </c>
      <c r="AK631">
        <f>VLOOKUP($G631,county_facts!$A:$BB,33,FALSE)</f>
        <v>22687</v>
      </c>
      <c r="AL631">
        <f>VLOOKUP($G631,county_facts!$A:$BB,34,FALSE)</f>
        <v>46376</v>
      </c>
      <c r="AM631">
        <f>VLOOKUP($G631,county_facts!$A:$BB,35,FALSE)</f>
        <v>17.899999999999999</v>
      </c>
      <c r="AN631">
        <f>VLOOKUP($G631,county_facts!$A:$BB,36,FALSE)</f>
        <v>514</v>
      </c>
      <c r="AO631">
        <f>VLOOKUP($G631,county_facts!$A:$BB,37,FALSE)</f>
        <v>7980</v>
      </c>
      <c r="AP631">
        <f>VLOOKUP($G631,county_facts!$A:$BB,38,FALSE)</f>
        <v>-38.799999999999997</v>
      </c>
      <c r="AQ631">
        <f>VLOOKUP($G631,county_facts!$A:$BB,39,FALSE)</f>
        <v>1336</v>
      </c>
      <c r="AR631">
        <f>VLOOKUP($G631,county_facts!$A:$BB,40,FALSE)</f>
        <v>1547</v>
      </c>
      <c r="AS631">
        <f>VLOOKUP($G631,county_facts!$A:$BB,41,FALSE)</f>
        <v>0</v>
      </c>
      <c r="AT631">
        <f>VLOOKUP($G631,county_facts!$A:$BB,42,FALSE)</f>
        <v>0</v>
      </c>
      <c r="AU631">
        <f>VLOOKUP($G631,county_facts!$A:$BB,43,FALSE)</f>
        <v>0</v>
      </c>
      <c r="AV631">
        <f>VLOOKUP($G631,county_facts!$A:$BB,44,FALSE)</f>
        <v>0</v>
      </c>
      <c r="AW631">
        <f>VLOOKUP($G631,county_facts!$A:$BB,45,FALSE)</f>
        <v>0</v>
      </c>
      <c r="AX631">
        <f>VLOOKUP($G631,county_facts!$A:$BB,46,FALSE)</f>
        <v>23.4</v>
      </c>
      <c r="AY631">
        <f>VLOOKUP($G631,county_facts!$A:$BB,47,FALSE)</f>
        <v>889862</v>
      </c>
      <c r="AZ631">
        <f>VLOOKUP($G631,county_facts!$A:$BB,48,FALSE)</f>
        <v>90587</v>
      </c>
      <c r="BA631">
        <f>VLOOKUP($G631,county_facts!$A:$BB,49,FALSE)</f>
        <v>214737</v>
      </c>
      <c r="BB631">
        <f>VLOOKUP($G631,county_facts!$A:$BB,50,FALSE)</f>
        <v>10665</v>
      </c>
      <c r="BC631">
        <f>VLOOKUP($G631,county_facts!$A:$BB,51,FALSE)</f>
        <v>22246</v>
      </c>
      <c r="BD631">
        <f>VLOOKUP($G631,county_facts!$A:$BB,52,FALSE)</f>
        <v>20</v>
      </c>
      <c r="BE631">
        <f>VLOOKUP($G631,county_facts!$A:$BB,53,FALSE)</f>
        <v>434.33</v>
      </c>
      <c r="BF631">
        <f>VLOOKUP($G631,county_facts!$A:$BB,54,FALSE)</f>
        <v>46.4</v>
      </c>
    </row>
    <row r="632" spans="1:58" x14ac:dyDescent="0.3">
      <c r="A632" t="s">
        <v>9</v>
      </c>
      <c r="B632" t="s">
        <v>281</v>
      </c>
      <c r="C632">
        <v>196</v>
      </c>
      <c r="D632" t="s">
        <v>245</v>
      </c>
      <c r="E632">
        <v>336</v>
      </c>
      <c r="F632">
        <v>0.58333333300000001</v>
      </c>
      <c r="G632">
        <v>19085</v>
      </c>
      <c r="H632">
        <f>VLOOKUP($G632,county_facts!$A:$BB,4,FALSE)</f>
        <v>14324</v>
      </c>
      <c r="I632">
        <f>VLOOKUP($G632,county_facts!$A:$BB,5,FALSE)</f>
        <v>14937</v>
      </c>
      <c r="J632">
        <f>VLOOKUP($G632,county_facts!$A:$BB,6,FALSE)</f>
        <v>-4.0999999999999996</v>
      </c>
      <c r="K632">
        <f>VLOOKUP($G632,county_facts!$A:$BB,7,FALSE)</f>
        <v>14928</v>
      </c>
      <c r="L632">
        <f>VLOOKUP($G632,county_facts!$A:$BB,8,FALSE)</f>
        <v>5.5</v>
      </c>
      <c r="M632">
        <f>VLOOKUP($G632,county_facts!$A:$BB,9,FALSE)</f>
        <v>22.6</v>
      </c>
      <c r="N632">
        <f>VLOOKUP($G632,county_facts!$A:$BB,10,FALSE)</f>
        <v>19.100000000000001</v>
      </c>
      <c r="O632">
        <f>VLOOKUP($G632,county_facts!$A:$BB,11,FALSE)</f>
        <v>50.3</v>
      </c>
      <c r="P632">
        <f>VLOOKUP($G632,county_facts!$A:$BB,12,FALSE)</f>
        <v>97.9</v>
      </c>
      <c r="Q632">
        <f>VLOOKUP($G632,county_facts!$A:$BB,13,FALSE)</f>
        <v>0.4</v>
      </c>
      <c r="R632">
        <f>VLOOKUP($G632,county_facts!$A:$BB,14,FALSE)</f>
        <v>0.3</v>
      </c>
      <c r="S632">
        <f>VLOOKUP($G632,county_facts!$A:$BB,15,FALSE)</f>
        <v>0.4</v>
      </c>
      <c r="T632">
        <f>VLOOKUP($G632,county_facts!$A:$BB,16,FALSE)</f>
        <v>0</v>
      </c>
      <c r="U632">
        <f>VLOOKUP($G632,county_facts!$A:$BB,17,FALSE)</f>
        <v>1</v>
      </c>
      <c r="V632">
        <f>VLOOKUP($G632,county_facts!$A:$BB,18,FALSE)</f>
        <v>1.4</v>
      </c>
      <c r="W632">
        <f>VLOOKUP($G632,county_facts!$A:$BB,19,FALSE)</f>
        <v>96.7</v>
      </c>
      <c r="X632">
        <f>VLOOKUP($G632,county_facts!$A:$BB,20,FALSE)</f>
        <v>89.6</v>
      </c>
      <c r="Y632">
        <f>VLOOKUP($G632,county_facts!$A:$BB,21,FALSE)</f>
        <v>0.9</v>
      </c>
      <c r="Z632">
        <f>VLOOKUP($G632,county_facts!$A:$BB,22,FALSE)</f>
        <v>1.8</v>
      </c>
      <c r="AA632">
        <f>VLOOKUP($G632,county_facts!$A:$BB,23,FALSE)</f>
        <v>91.1</v>
      </c>
      <c r="AB632">
        <f>VLOOKUP($G632,county_facts!$A:$BB,24,FALSE)</f>
        <v>17.7</v>
      </c>
      <c r="AC632">
        <f>VLOOKUP($G632,county_facts!$A:$BB,25,FALSE)</f>
        <v>1099</v>
      </c>
      <c r="AD632">
        <f>VLOOKUP($G632,county_facts!$A:$BB,26,FALSE)</f>
        <v>25.8</v>
      </c>
      <c r="AE632">
        <f>VLOOKUP($G632,county_facts!$A:$BB,27,FALSE)</f>
        <v>6747</v>
      </c>
      <c r="AF632">
        <f>VLOOKUP($G632,county_facts!$A:$BB,28,FALSE)</f>
        <v>77.2</v>
      </c>
      <c r="AG632">
        <f>VLOOKUP($G632,county_facts!$A:$BB,29,FALSE)</f>
        <v>9.1</v>
      </c>
      <c r="AH632">
        <f>VLOOKUP($G632,county_facts!$A:$BB,30,FALSE)</f>
        <v>108200</v>
      </c>
      <c r="AI632">
        <f>VLOOKUP($G632,county_facts!$A:$BB,31,FALSE)</f>
        <v>5996</v>
      </c>
      <c r="AJ632">
        <f>VLOOKUP($G632,county_facts!$A:$BB,32,FALSE)</f>
        <v>2.41</v>
      </c>
      <c r="AK632">
        <f>VLOOKUP($G632,county_facts!$A:$BB,33,FALSE)</f>
        <v>26184</v>
      </c>
      <c r="AL632">
        <f>VLOOKUP($G632,county_facts!$A:$BB,34,FALSE)</f>
        <v>54583</v>
      </c>
      <c r="AM632">
        <f>VLOOKUP($G632,county_facts!$A:$BB,35,FALSE)</f>
        <v>9.6</v>
      </c>
      <c r="AN632">
        <f>VLOOKUP($G632,county_facts!$A:$BB,36,FALSE)</f>
        <v>357</v>
      </c>
      <c r="AO632">
        <f>VLOOKUP($G632,county_facts!$A:$BB,37,FALSE)</f>
        <v>3060</v>
      </c>
      <c r="AP632">
        <f>VLOOKUP($G632,county_facts!$A:$BB,38,FALSE)</f>
        <v>-3.5</v>
      </c>
      <c r="AQ632">
        <f>VLOOKUP($G632,county_facts!$A:$BB,39,FALSE)</f>
        <v>1037</v>
      </c>
      <c r="AR632">
        <f>VLOOKUP($G632,county_facts!$A:$BB,40,FALSE)</f>
        <v>1378</v>
      </c>
      <c r="AS632">
        <f>VLOOKUP($G632,county_facts!$A:$BB,41,FALSE)</f>
        <v>0</v>
      </c>
      <c r="AT632">
        <f>VLOOKUP($G632,county_facts!$A:$BB,42,FALSE)</f>
        <v>0</v>
      </c>
      <c r="AU632">
        <f>VLOOKUP($G632,county_facts!$A:$BB,43,FALSE)</f>
        <v>0</v>
      </c>
      <c r="AV632">
        <f>VLOOKUP($G632,county_facts!$A:$BB,44,FALSE)</f>
        <v>0</v>
      </c>
      <c r="AW632">
        <f>VLOOKUP($G632,county_facts!$A:$BB,45,FALSE)</f>
        <v>0</v>
      </c>
      <c r="AX632">
        <f>VLOOKUP($G632,county_facts!$A:$BB,46,FALSE)</f>
        <v>19.2</v>
      </c>
      <c r="AY632">
        <f>VLOOKUP($G632,county_facts!$A:$BB,47,FALSE)</f>
        <v>0</v>
      </c>
      <c r="AZ632">
        <f>VLOOKUP($G632,county_facts!$A:$BB,48,FALSE)</f>
        <v>130170</v>
      </c>
      <c r="BA632">
        <f>VLOOKUP($G632,county_facts!$A:$BB,49,FALSE)</f>
        <v>100916</v>
      </c>
      <c r="BB632">
        <f>VLOOKUP($G632,county_facts!$A:$BB,50,FALSE)</f>
        <v>6546</v>
      </c>
      <c r="BC632">
        <f>VLOOKUP($G632,county_facts!$A:$BB,51,FALSE)</f>
        <v>10399</v>
      </c>
      <c r="BD632">
        <f>VLOOKUP($G632,county_facts!$A:$BB,52,FALSE)</f>
        <v>29</v>
      </c>
      <c r="BE632">
        <f>VLOOKUP($G632,county_facts!$A:$BB,53,FALSE)</f>
        <v>696.85</v>
      </c>
      <c r="BF632">
        <f>VLOOKUP($G632,county_facts!$A:$BB,54,FALSE)</f>
        <v>21.4</v>
      </c>
    </row>
    <row r="633" spans="1:58" x14ac:dyDescent="0.3">
      <c r="A633" t="s">
        <v>6</v>
      </c>
      <c r="B633" t="s">
        <v>281</v>
      </c>
      <c r="C633">
        <v>140</v>
      </c>
      <c r="D633" t="s">
        <v>245</v>
      </c>
      <c r="E633">
        <v>336</v>
      </c>
      <c r="F633">
        <v>0.41666666699999999</v>
      </c>
      <c r="G633">
        <v>19085</v>
      </c>
      <c r="H633">
        <f>VLOOKUP($G633,county_facts!$A:$BB,4,FALSE)</f>
        <v>14324</v>
      </c>
      <c r="I633">
        <f>VLOOKUP($G633,county_facts!$A:$BB,5,FALSE)</f>
        <v>14937</v>
      </c>
      <c r="J633">
        <f>VLOOKUP($G633,county_facts!$A:$BB,6,FALSE)</f>
        <v>-4.0999999999999996</v>
      </c>
      <c r="K633">
        <f>VLOOKUP($G633,county_facts!$A:$BB,7,FALSE)</f>
        <v>14928</v>
      </c>
      <c r="L633">
        <f>VLOOKUP($G633,county_facts!$A:$BB,8,FALSE)</f>
        <v>5.5</v>
      </c>
      <c r="M633">
        <f>VLOOKUP($G633,county_facts!$A:$BB,9,FALSE)</f>
        <v>22.6</v>
      </c>
      <c r="N633">
        <f>VLOOKUP($G633,county_facts!$A:$BB,10,FALSE)</f>
        <v>19.100000000000001</v>
      </c>
      <c r="O633">
        <f>VLOOKUP($G633,county_facts!$A:$BB,11,FALSE)</f>
        <v>50.3</v>
      </c>
      <c r="P633">
        <f>VLOOKUP($G633,county_facts!$A:$BB,12,FALSE)</f>
        <v>97.9</v>
      </c>
      <c r="Q633">
        <f>VLOOKUP($G633,county_facts!$A:$BB,13,FALSE)</f>
        <v>0.4</v>
      </c>
      <c r="R633">
        <f>VLOOKUP($G633,county_facts!$A:$BB,14,FALSE)</f>
        <v>0.3</v>
      </c>
      <c r="S633">
        <f>VLOOKUP($G633,county_facts!$A:$BB,15,FALSE)</f>
        <v>0.4</v>
      </c>
      <c r="T633">
        <f>VLOOKUP($G633,county_facts!$A:$BB,16,FALSE)</f>
        <v>0</v>
      </c>
      <c r="U633">
        <f>VLOOKUP($G633,county_facts!$A:$BB,17,FALSE)</f>
        <v>1</v>
      </c>
      <c r="V633">
        <f>VLOOKUP($G633,county_facts!$A:$BB,18,FALSE)</f>
        <v>1.4</v>
      </c>
      <c r="W633">
        <f>VLOOKUP($G633,county_facts!$A:$BB,19,FALSE)</f>
        <v>96.7</v>
      </c>
      <c r="X633">
        <f>VLOOKUP($G633,county_facts!$A:$BB,20,FALSE)</f>
        <v>89.6</v>
      </c>
      <c r="Y633">
        <f>VLOOKUP($G633,county_facts!$A:$BB,21,FALSE)</f>
        <v>0.9</v>
      </c>
      <c r="Z633">
        <f>VLOOKUP($G633,county_facts!$A:$BB,22,FALSE)</f>
        <v>1.8</v>
      </c>
      <c r="AA633">
        <f>VLOOKUP($G633,county_facts!$A:$BB,23,FALSE)</f>
        <v>91.1</v>
      </c>
      <c r="AB633">
        <f>VLOOKUP($G633,county_facts!$A:$BB,24,FALSE)</f>
        <v>17.7</v>
      </c>
      <c r="AC633">
        <f>VLOOKUP($G633,county_facts!$A:$BB,25,FALSE)</f>
        <v>1099</v>
      </c>
      <c r="AD633">
        <f>VLOOKUP($G633,county_facts!$A:$BB,26,FALSE)</f>
        <v>25.8</v>
      </c>
      <c r="AE633">
        <f>VLOOKUP($G633,county_facts!$A:$BB,27,FALSE)</f>
        <v>6747</v>
      </c>
      <c r="AF633">
        <f>VLOOKUP($G633,county_facts!$A:$BB,28,FALSE)</f>
        <v>77.2</v>
      </c>
      <c r="AG633">
        <f>VLOOKUP($G633,county_facts!$A:$BB,29,FALSE)</f>
        <v>9.1</v>
      </c>
      <c r="AH633">
        <f>VLOOKUP($G633,county_facts!$A:$BB,30,FALSE)</f>
        <v>108200</v>
      </c>
      <c r="AI633">
        <f>VLOOKUP($G633,county_facts!$A:$BB,31,FALSE)</f>
        <v>5996</v>
      </c>
      <c r="AJ633">
        <f>VLOOKUP($G633,county_facts!$A:$BB,32,FALSE)</f>
        <v>2.41</v>
      </c>
      <c r="AK633">
        <f>VLOOKUP($G633,county_facts!$A:$BB,33,FALSE)</f>
        <v>26184</v>
      </c>
      <c r="AL633">
        <f>VLOOKUP($G633,county_facts!$A:$BB,34,FALSE)</f>
        <v>54583</v>
      </c>
      <c r="AM633">
        <f>VLOOKUP($G633,county_facts!$A:$BB,35,FALSE)</f>
        <v>9.6</v>
      </c>
      <c r="AN633">
        <f>VLOOKUP($G633,county_facts!$A:$BB,36,FALSE)</f>
        <v>357</v>
      </c>
      <c r="AO633">
        <f>VLOOKUP($G633,county_facts!$A:$BB,37,FALSE)</f>
        <v>3060</v>
      </c>
      <c r="AP633">
        <f>VLOOKUP($G633,county_facts!$A:$BB,38,FALSE)</f>
        <v>-3.5</v>
      </c>
      <c r="AQ633">
        <f>VLOOKUP($G633,county_facts!$A:$BB,39,FALSE)</f>
        <v>1037</v>
      </c>
      <c r="AR633">
        <f>VLOOKUP($G633,county_facts!$A:$BB,40,FALSE)</f>
        <v>1378</v>
      </c>
      <c r="AS633">
        <f>VLOOKUP($G633,county_facts!$A:$BB,41,FALSE)</f>
        <v>0</v>
      </c>
      <c r="AT633">
        <f>VLOOKUP($G633,county_facts!$A:$BB,42,FALSE)</f>
        <v>0</v>
      </c>
      <c r="AU633">
        <f>VLOOKUP($G633,county_facts!$A:$BB,43,FALSE)</f>
        <v>0</v>
      </c>
      <c r="AV633">
        <f>VLOOKUP($G633,county_facts!$A:$BB,44,FALSE)</f>
        <v>0</v>
      </c>
      <c r="AW633">
        <f>VLOOKUP($G633,county_facts!$A:$BB,45,FALSE)</f>
        <v>0</v>
      </c>
      <c r="AX633">
        <f>VLOOKUP($G633,county_facts!$A:$BB,46,FALSE)</f>
        <v>19.2</v>
      </c>
      <c r="AY633">
        <f>VLOOKUP($G633,county_facts!$A:$BB,47,FALSE)</f>
        <v>0</v>
      </c>
      <c r="AZ633">
        <f>VLOOKUP($G633,county_facts!$A:$BB,48,FALSE)</f>
        <v>130170</v>
      </c>
      <c r="BA633">
        <f>VLOOKUP($G633,county_facts!$A:$BB,49,FALSE)</f>
        <v>100916</v>
      </c>
      <c r="BB633">
        <f>VLOOKUP($G633,county_facts!$A:$BB,50,FALSE)</f>
        <v>6546</v>
      </c>
      <c r="BC633">
        <f>VLOOKUP($G633,county_facts!$A:$BB,51,FALSE)</f>
        <v>10399</v>
      </c>
      <c r="BD633">
        <f>VLOOKUP($G633,county_facts!$A:$BB,52,FALSE)</f>
        <v>29</v>
      </c>
      <c r="BE633">
        <f>VLOOKUP($G633,county_facts!$A:$BB,53,FALSE)</f>
        <v>696.85</v>
      </c>
      <c r="BF633">
        <f>VLOOKUP($G633,county_facts!$A:$BB,54,FALSE)</f>
        <v>21.4</v>
      </c>
    </row>
    <row r="634" spans="1:58" x14ac:dyDescent="0.3">
      <c r="A634" t="s">
        <v>6</v>
      </c>
      <c r="B634" t="s">
        <v>282</v>
      </c>
      <c r="C634">
        <v>158</v>
      </c>
      <c r="D634" t="s">
        <v>245</v>
      </c>
      <c r="E634">
        <v>295</v>
      </c>
      <c r="F634">
        <v>0.53559321999999998</v>
      </c>
      <c r="G634">
        <v>19083</v>
      </c>
      <c r="H634">
        <f>VLOOKUP($G634,county_facts!$A:$BB,4,FALSE)</f>
        <v>17311</v>
      </c>
      <c r="I634">
        <f>VLOOKUP($G634,county_facts!$A:$BB,5,FALSE)</f>
        <v>17534</v>
      </c>
      <c r="J634">
        <f>VLOOKUP($G634,county_facts!$A:$BB,6,FALSE)</f>
        <v>-1.3</v>
      </c>
      <c r="K634">
        <f>VLOOKUP($G634,county_facts!$A:$BB,7,FALSE)</f>
        <v>17534</v>
      </c>
      <c r="L634">
        <f>VLOOKUP($G634,county_facts!$A:$BB,8,FALSE)</f>
        <v>5.2</v>
      </c>
      <c r="M634">
        <f>VLOOKUP($G634,county_facts!$A:$BB,9,FALSE)</f>
        <v>21</v>
      </c>
      <c r="N634">
        <f>VLOOKUP($G634,county_facts!$A:$BB,10,FALSE)</f>
        <v>21.2</v>
      </c>
      <c r="O634">
        <f>VLOOKUP($G634,county_facts!$A:$BB,11,FALSE)</f>
        <v>50</v>
      </c>
      <c r="P634">
        <f>VLOOKUP($G634,county_facts!$A:$BB,12,FALSE)</f>
        <v>96.3</v>
      </c>
      <c r="Q634">
        <f>VLOOKUP($G634,county_facts!$A:$BB,13,FALSE)</f>
        <v>1.5</v>
      </c>
      <c r="R634">
        <f>VLOOKUP($G634,county_facts!$A:$BB,14,FALSE)</f>
        <v>0.3</v>
      </c>
      <c r="S634">
        <f>VLOOKUP($G634,county_facts!$A:$BB,15,FALSE)</f>
        <v>0.6</v>
      </c>
      <c r="T634">
        <f>VLOOKUP($G634,county_facts!$A:$BB,16,FALSE)</f>
        <v>0</v>
      </c>
      <c r="U634">
        <f>VLOOKUP($G634,county_facts!$A:$BB,17,FALSE)</f>
        <v>1.3</v>
      </c>
      <c r="V634">
        <f>VLOOKUP($G634,county_facts!$A:$BB,18,FALSE)</f>
        <v>4.0999999999999996</v>
      </c>
      <c r="W634">
        <f>VLOOKUP($G634,county_facts!$A:$BB,19,FALSE)</f>
        <v>92.6</v>
      </c>
      <c r="X634">
        <f>VLOOKUP($G634,county_facts!$A:$BB,20,FALSE)</f>
        <v>88.8</v>
      </c>
      <c r="Y634">
        <f>VLOOKUP($G634,county_facts!$A:$BB,21,FALSE)</f>
        <v>2.5</v>
      </c>
      <c r="Z634">
        <f>VLOOKUP($G634,county_facts!$A:$BB,22,FALSE)</f>
        <v>4</v>
      </c>
      <c r="AA634">
        <f>VLOOKUP($G634,county_facts!$A:$BB,23,FALSE)</f>
        <v>91.7</v>
      </c>
      <c r="AB634">
        <f>VLOOKUP($G634,county_facts!$A:$BB,24,FALSE)</f>
        <v>19.7</v>
      </c>
      <c r="AC634">
        <f>VLOOKUP($G634,county_facts!$A:$BB,25,FALSE)</f>
        <v>1485</v>
      </c>
      <c r="AD634">
        <f>VLOOKUP($G634,county_facts!$A:$BB,26,FALSE)</f>
        <v>17.7</v>
      </c>
      <c r="AE634">
        <f>VLOOKUP($G634,county_facts!$A:$BB,27,FALSE)</f>
        <v>8175</v>
      </c>
      <c r="AF634">
        <f>VLOOKUP($G634,county_facts!$A:$BB,28,FALSE)</f>
        <v>74.400000000000006</v>
      </c>
      <c r="AG634">
        <f>VLOOKUP($G634,county_facts!$A:$BB,29,FALSE)</f>
        <v>14</v>
      </c>
      <c r="AH634">
        <f>VLOOKUP($G634,county_facts!$A:$BB,30,FALSE)</f>
        <v>89900</v>
      </c>
      <c r="AI634">
        <f>VLOOKUP($G634,county_facts!$A:$BB,31,FALSE)</f>
        <v>7061</v>
      </c>
      <c r="AJ634">
        <f>VLOOKUP($G634,county_facts!$A:$BB,32,FALSE)</f>
        <v>2.35</v>
      </c>
      <c r="AK634">
        <f>VLOOKUP($G634,county_facts!$A:$BB,33,FALSE)</f>
        <v>25153</v>
      </c>
      <c r="AL634">
        <f>VLOOKUP($G634,county_facts!$A:$BB,34,FALSE)</f>
        <v>49342</v>
      </c>
      <c r="AM634">
        <f>VLOOKUP($G634,county_facts!$A:$BB,35,FALSE)</f>
        <v>8.6</v>
      </c>
      <c r="AN634">
        <f>VLOOKUP($G634,county_facts!$A:$BB,36,FALSE)</f>
        <v>565</v>
      </c>
      <c r="AO634">
        <f>VLOOKUP($G634,county_facts!$A:$BB,37,FALSE)</f>
        <v>5394</v>
      </c>
      <c r="AP634">
        <f>VLOOKUP($G634,county_facts!$A:$BB,38,FALSE)</f>
        <v>-1.7</v>
      </c>
      <c r="AQ634">
        <f>VLOOKUP($G634,county_facts!$A:$BB,39,FALSE)</f>
        <v>1290</v>
      </c>
      <c r="AR634">
        <f>VLOOKUP($G634,county_facts!$A:$BB,40,FALSE)</f>
        <v>1812</v>
      </c>
      <c r="AS634">
        <f>VLOOKUP($G634,county_facts!$A:$BB,41,FALSE)</f>
        <v>0</v>
      </c>
      <c r="AT634">
        <f>VLOOKUP($G634,county_facts!$A:$BB,42,FALSE)</f>
        <v>0</v>
      </c>
      <c r="AU634">
        <f>VLOOKUP($G634,county_facts!$A:$BB,43,FALSE)</f>
        <v>0</v>
      </c>
      <c r="AV634">
        <f>VLOOKUP($G634,county_facts!$A:$BB,44,FALSE)</f>
        <v>0</v>
      </c>
      <c r="AW634">
        <f>VLOOKUP($G634,county_facts!$A:$BB,45,FALSE)</f>
        <v>0</v>
      </c>
      <c r="AX634">
        <f>VLOOKUP($G634,county_facts!$A:$BB,46,FALSE)</f>
        <v>21</v>
      </c>
      <c r="AY634">
        <f>VLOOKUP($G634,county_facts!$A:$BB,47,FALSE)</f>
        <v>743136</v>
      </c>
      <c r="AZ634">
        <f>VLOOKUP($G634,county_facts!$A:$BB,48,FALSE)</f>
        <v>1191033</v>
      </c>
      <c r="BA634">
        <f>VLOOKUP($G634,county_facts!$A:$BB,49,FALSE)</f>
        <v>161778</v>
      </c>
      <c r="BB634">
        <f>VLOOKUP($G634,county_facts!$A:$BB,50,FALSE)</f>
        <v>9242</v>
      </c>
      <c r="BC634">
        <f>VLOOKUP($G634,county_facts!$A:$BB,51,FALSE)</f>
        <v>11447</v>
      </c>
      <c r="BD634">
        <f>VLOOKUP($G634,county_facts!$A:$BB,52,FALSE)</f>
        <v>7</v>
      </c>
      <c r="BE634">
        <f>VLOOKUP($G634,county_facts!$A:$BB,53,FALSE)</f>
        <v>569.30999999999995</v>
      </c>
      <c r="BF634">
        <f>VLOOKUP($G634,county_facts!$A:$BB,54,FALSE)</f>
        <v>30.8</v>
      </c>
    </row>
    <row r="635" spans="1:58" x14ac:dyDescent="0.3">
      <c r="A635" t="s">
        <v>9</v>
      </c>
      <c r="B635" t="s">
        <v>282</v>
      </c>
      <c r="C635">
        <v>137</v>
      </c>
      <c r="D635" t="s">
        <v>245</v>
      </c>
      <c r="E635">
        <v>295</v>
      </c>
      <c r="F635">
        <v>0.46440678000000002</v>
      </c>
      <c r="G635">
        <v>19083</v>
      </c>
      <c r="H635">
        <f>VLOOKUP($G635,county_facts!$A:$BB,4,FALSE)</f>
        <v>17311</v>
      </c>
      <c r="I635">
        <f>VLOOKUP($G635,county_facts!$A:$BB,5,FALSE)</f>
        <v>17534</v>
      </c>
      <c r="J635">
        <f>VLOOKUP($G635,county_facts!$A:$BB,6,FALSE)</f>
        <v>-1.3</v>
      </c>
      <c r="K635">
        <f>VLOOKUP($G635,county_facts!$A:$BB,7,FALSE)</f>
        <v>17534</v>
      </c>
      <c r="L635">
        <f>VLOOKUP($G635,county_facts!$A:$BB,8,FALSE)</f>
        <v>5.2</v>
      </c>
      <c r="M635">
        <f>VLOOKUP($G635,county_facts!$A:$BB,9,FALSE)</f>
        <v>21</v>
      </c>
      <c r="N635">
        <f>VLOOKUP($G635,county_facts!$A:$BB,10,FALSE)</f>
        <v>21.2</v>
      </c>
      <c r="O635">
        <f>VLOOKUP($G635,county_facts!$A:$BB,11,FALSE)</f>
        <v>50</v>
      </c>
      <c r="P635">
        <f>VLOOKUP($G635,county_facts!$A:$BB,12,FALSE)</f>
        <v>96.3</v>
      </c>
      <c r="Q635">
        <f>VLOOKUP($G635,county_facts!$A:$BB,13,FALSE)</f>
        <v>1.5</v>
      </c>
      <c r="R635">
        <f>VLOOKUP($G635,county_facts!$A:$BB,14,FALSE)</f>
        <v>0.3</v>
      </c>
      <c r="S635">
        <f>VLOOKUP($G635,county_facts!$A:$BB,15,FALSE)</f>
        <v>0.6</v>
      </c>
      <c r="T635">
        <f>VLOOKUP($G635,county_facts!$A:$BB,16,FALSE)</f>
        <v>0</v>
      </c>
      <c r="U635">
        <f>VLOOKUP($G635,county_facts!$A:$BB,17,FALSE)</f>
        <v>1.3</v>
      </c>
      <c r="V635">
        <f>VLOOKUP($G635,county_facts!$A:$BB,18,FALSE)</f>
        <v>4.0999999999999996</v>
      </c>
      <c r="W635">
        <f>VLOOKUP($G635,county_facts!$A:$BB,19,FALSE)</f>
        <v>92.6</v>
      </c>
      <c r="X635">
        <f>VLOOKUP($G635,county_facts!$A:$BB,20,FALSE)</f>
        <v>88.8</v>
      </c>
      <c r="Y635">
        <f>VLOOKUP($G635,county_facts!$A:$BB,21,FALSE)</f>
        <v>2.5</v>
      </c>
      <c r="Z635">
        <f>VLOOKUP($G635,county_facts!$A:$BB,22,FALSE)</f>
        <v>4</v>
      </c>
      <c r="AA635">
        <f>VLOOKUP($G635,county_facts!$A:$BB,23,FALSE)</f>
        <v>91.7</v>
      </c>
      <c r="AB635">
        <f>VLOOKUP($G635,county_facts!$A:$BB,24,FALSE)</f>
        <v>19.7</v>
      </c>
      <c r="AC635">
        <f>VLOOKUP($G635,county_facts!$A:$BB,25,FALSE)</f>
        <v>1485</v>
      </c>
      <c r="AD635">
        <f>VLOOKUP($G635,county_facts!$A:$BB,26,FALSE)</f>
        <v>17.7</v>
      </c>
      <c r="AE635">
        <f>VLOOKUP($G635,county_facts!$A:$BB,27,FALSE)</f>
        <v>8175</v>
      </c>
      <c r="AF635">
        <f>VLOOKUP($G635,county_facts!$A:$BB,28,FALSE)</f>
        <v>74.400000000000006</v>
      </c>
      <c r="AG635">
        <f>VLOOKUP($G635,county_facts!$A:$BB,29,FALSE)</f>
        <v>14</v>
      </c>
      <c r="AH635">
        <f>VLOOKUP($G635,county_facts!$A:$BB,30,FALSE)</f>
        <v>89900</v>
      </c>
      <c r="AI635">
        <f>VLOOKUP($G635,county_facts!$A:$BB,31,FALSE)</f>
        <v>7061</v>
      </c>
      <c r="AJ635">
        <f>VLOOKUP($G635,county_facts!$A:$BB,32,FALSE)</f>
        <v>2.35</v>
      </c>
      <c r="AK635">
        <f>VLOOKUP($G635,county_facts!$A:$BB,33,FALSE)</f>
        <v>25153</v>
      </c>
      <c r="AL635">
        <f>VLOOKUP($G635,county_facts!$A:$BB,34,FALSE)</f>
        <v>49342</v>
      </c>
      <c r="AM635">
        <f>VLOOKUP($G635,county_facts!$A:$BB,35,FALSE)</f>
        <v>8.6</v>
      </c>
      <c r="AN635">
        <f>VLOOKUP($G635,county_facts!$A:$BB,36,FALSE)</f>
        <v>565</v>
      </c>
      <c r="AO635">
        <f>VLOOKUP($G635,county_facts!$A:$BB,37,FALSE)</f>
        <v>5394</v>
      </c>
      <c r="AP635">
        <f>VLOOKUP($G635,county_facts!$A:$BB,38,FALSE)</f>
        <v>-1.7</v>
      </c>
      <c r="AQ635">
        <f>VLOOKUP($G635,county_facts!$A:$BB,39,FALSE)</f>
        <v>1290</v>
      </c>
      <c r="AR635">
        <f>VLOOKUP($G635,county_facts!$A:$BB,40,FALSE)</f>
        <v>1812</v>
      </c>
      <c r="AS635">
        <f>VLOOKUP($G635,county_facts!$A:$BB,41,FALSE)</f>
        <v>0</v>
      </c>
      <c r="AT635">
        <f>VLOOKUP($G635,county_facts!$A:$BB,42,FALSE)</f>
        <v>0</v>
      </c>
      <c r="AU635">
        <f>VLOOKUP($G635,county_facts!$A:$BB,43,FALSE)</f>
        <v>0</v>
      </c>
      <c r="AV635">
        <f>VLOOKUP($G635,county_facts!$A:$BB,44,FALSE)</f>
        <v>0</v>
      </c>
      <c r="AW635">
        <f>VLOOKUP($G635,county_facts!$A:$BB,45,FALSE)</f>
        <v>0</v>
      </c>
      <c r="AX635">
        <f>VLOOKUP($G635,county_facts!$A:$BB,46,FALSE)</f>
        <v>21</v>
      </c>
      <c r="AY635">
        <f>VLOOKUP($G635,county_facts!$A:$BB,47,FALSE)</f>
        <v>743136</v>
      </c>
      <c r="AZ635">
        <f>VLOOKUP($G635,county_facts!$A:$BB,48,FALSE)</f>
        <v>1191033</v>
      </c>
      <c r="BA635">
        <f>VLOOKUP($G635,county_facts!$A:$BB,49,FALSE)</f>
        <v>161778</v>
      </c>
      <c r="BB635">
        <f>VLOOKUP($G635,county_facts!$A:$BB,50,FALSE)</f>
        <v>9242</v>
      </c>
      <c r="BC635">
        <f>VLOOKUP($G635,county_facts!$A:$BB,51,FALSE)</f>
        <v>11447</v>
      </c>
      <c r="BD635">
        <f>VLOOKUP($G635,county_facts!$A:$BB,52,FALSE)</f>
        <v>7</v>
      </c>
      <c r="BE635">
        <f>VLOOKUP($G635,county_facts!$A:$BB,53,FALSE)</f>
        <v>569.30999999999995</v>
      </c>
      <c r="BF635">
        <f>VLOOKUP($G635,county_facts!$A:$BB,54,FALSE)</f>
        <v>30.8</v>
      </c>
    </row>
    <row r="636" spans="1:58" x14ac:dyDescent="0.3">
      <c r="A636" t="s">
        <v>9</v>
      </c>
      <c r="B636" t="s">
        <v>283</v>
      </c>
      <c r="C636">
        <v>90</v>
      </c>
      <c r="D636" t="s">
        <v>245</v>
      </c>
      <c r="E636">
        <v>170</v>
      </c>
      <c r="F636">
        <v>0.52941176499999998</v>
      </c>
      <c r="G636">
        <v>19081</v>
      </c>
      <c r="H636">
        <f>VLOOKUP($G636,county_facts!$A:$BB,4,FALSE)</f>
        <v>11027</v>
      </c>
      <c r="I636">
        <f>VLOOKUP($G636,county_facts!$A:$BB,5,FALSE)</f>
        <v>11341</v>
      </c>
      <c r="J636">
        <f>VLOOKUP($G636,county_facts!$A:$BB,6,FALSE)</f>
        <v>-2.8</v>
      </c>
      <c r="K636">
        <f>VLOOKUP($G636,county_facts!$A:$BB,7,FALSE)</f>
        <v>11341</v>
      </c>
      <c r="L636">
        <f>VLOOKUP($G636,county_facts!$A:$BB,8,FALSE)</f>
        <v>5.4</v>
      </c>
      <c r="M636">
        <f>VLOOKUP($G636,county_facts!$A:$BB,9,FALSE)</f>
        <v>22.7</v>
      </c>
      <c r="N636">
        <f>VLOOKUP($G636,county_facts!$A:$BB,10,FALSE)</f>
        <v>20.2</v>
      </c>
      <c r="O636">
        <f>VLOOKUP($G636,county_facts!$A:$BB,11,FALSE)</f>
        <v>49.8</v>
      </c>
      <c r="P636">
        <f>VLOOKUP($G636,county_facts!$A:$BB,12,FALSE)</f>
        <v>97.5</v>
      </c>
      <c r="Q636">
        <f>VLOOKUP($G636,county_facts!$A:$BB,13,FALSE)</f>
        <v>0.7</v>
      </c>
      <c r="R636">
        <f>VLOOKUP($G636,county_facts!$A:$BB,14,FALSE)</f>
        <v>0.3</v>
      </c>
      <c r="S636">
        <f>VLOOKUP($G636,county_facts!$A:$BB,15,FALSE)</f>
        <v>0.5</v>
      </c>
      <c r="T636">
        <f>VLOOKUP($G636,county_facts!$A:$BB,16,FALSE)</f>
        <v>0</v>
      </c>
      <c r="U636">
        <f>VLOOKUP($G636,county_facts!$A:$BB,17,FALSE)</f>
        <v>1</v>
      </c>
      <c r="V636">
        <f>VLOOKUP($G636,county_facts!$A:$BB,18,FALSE)</f>
        <v>3.5</v>
      </c>
      <c r="W636">
        <f>VLOOKUP($G636,county_facts!$A:$BB,19,FALSE)</f>
        <v>94.1</v>
      </c>
      <c r="X636">
        <f>VLOOKUP($G636,county_facts!$A:$BB,20,FALSE)</f>
        <v>88.5</v>
      </c>
      <c r="Y636">
        <f>VLOOKUP($G636,county_facts!$A:$BB,21,FALSE)</f>
        <v>1.8</v>
      </c>
      <c r="Z636">
        <f>VLOOKUP($G636,county_facts!$A:$BB,22,FALSE)</f>
        <v>2.9</v>
      </c>
      <c r="AA636">
        <f>VLOOKUP($G636,county_facts!$A:$BB,23,FALSE)</f>
        <v>90.7</v>
      </c>
      <c r="AB636">
        <f>VLOOKUP($G636,county_facts!$A:$BB,24,FALSE)</f>
        <v>16.600000000000001</v>
      </c>
      <c r="AC636">
        <f>VLOOKUP($G636,county_facts!$A:$BB,25,FALSE)</f>
        <v>798</v>
      </c>
      <c r="AD636">
        <f>VLOOKUP($G636,county_facts!$A:$BB,26,FALSE)</f>
        <v>20.8</v>
      </c>
      <c r="AE636">
        <f>VLOOKUP($G636,county_facts!$A:$BB,27,FALSE)</f>
        <v>5308</v>
      </c>
      <c r="AF636">
        <f>VLOOKUP($G636,county_facts!$A:$BB,28,FALSE)</f>
        <v>80.099999999999994</v>
      </c>
      <c r="AG636">
        <f>VLOOKUP($G636,county_facts!$A:$BB,29,FALSE)</f>
        <v>9.6</v>
      </c>
      <c r="AH636">
        <f>VLOOKUP($G636,county_facts!$A:$BB,30,FALSE)</f>
        <v>85300</v>
      </c>
      <c r="AI636">
        <f>VLOOKUP($G636,county_facts!$A:$BB,31,FALSE)</f>
        <v>4648</v>
      </c>
      <c r="AJ636">
        <f>VLOOKUP($G636,county_facts!$A:$BB,32,FALSE)</f>
        <v>2.37</v>
      </c>
      <c r="AK636">
        <f>VLOOKUP($G636,county_facts!$A:$BB,33,FALSE)</f>
        <v>25814</v>
      </c>
      <c r="AL636">
        <f>VLOOKUP($G636,county_facts!$A:$BB,34,FALSE)</f>
        <v>50105</v>
      </c>
      <c r="AM636">
        <f>VLOOKUP($G636,county_facts!$A:$BB,35,FALSE)</f>
        <v>10.4</v>
      </c>
      <c r="AN636">
        <f>VLOOKUP($G636,county_facts!$A:$BB,36,FALSE)</f>
        <v>309</v>
      </c>
      <c r="AO636">
        <f>VLOOKUP($G636,county_facts!$A:$BB,37,FALSE)</f>
        <v>3197</v>
      </c>
      <c r="AP636">
        <f>VLOOKUP($G636,county_facts!$A:$BB,38,FALSE)</f>
        <v>0.5</v>
      </c>
      <c r="AQ636">
        <f>VLOOKUP($G636,county_facts!$A:$BB,39,FALSE)</f>
        <v>839</v>
      </c>
      <c r="AR636">
        <f>VLOOKUP($G636,county_facts!$A:$BB,40,FALSE)</f>
        <v>1275</v>
      </c>
      <c r="AS636">
        <f>VLOOKUP($G636,county_facts!$A:$BB,41,FALSE)</f>
        <v>0</v>
      </c>
      <c r="AT636">
        <f>VLOOKUP($G636,county_facts!$A:$BB,42,FALSE)</f>
        <v>0</v>
      </c>
      <c r="AU636">
        <f>VLOOKUP($G636,county_facts!$A:$BB,43,FALSE)</f>
        <v>0</v>
      </c>
      <c r="AV636">
        <f>VLOOKUP($G636,county_facts!$A:$BB,44,FALSE)</f>
        <v>0</v>
      </c>
      <c r="AW636">
        <f>VLOOKUP($G636,county_facts!$A:$BB,45,FALSE)</f>
        <v>0</v>
      </c>
      <c r="AX636">
        <f>VLOOKUP($G636,county_facts!$A:$BB,46,FALSE)</f>
        <v>0</v>
      </c>
      <c r="AY636">
        <f>VLOOKUP($G636,county_facts!$A:$BB,47,FALSE)</f>
        <v>266775</v>
      </c>
      <c r="AZ636">
        <f>VLOOKUP($G636,county_facts!$A:$BB,48,FALSE)</f>
        <v>171681</v>
      </c>
      <c r="BA636">
        <f>VLOOKUP($G636,county_facts!$A:$BB,49,FALSE)</f>
        <v>119314</v>
      </c>
      <c r="BB636">
        <f>VLOOKUP($G636,county_facts!$A:$BB,50,FALSE)</f>
        <v>10549</v>
      </c>
      <c r="BC636">
        <f>VLOOKUP($G636,county_facts!$A:$BB,51,FALSE)</f>
        <v>4144</v>
      </c>
      <c r="BD636">
        <f>VLOOKUP($G636,county_facts!$A:$BB,52,FALSE)</f>
        <v>20</v>
      </c>
      <c r="BE636">
        <f>VLOOKUP($G636,county_facts!$A:$BB,53,FALSE)</f>
        <v>571.01</v>
      </c>
      <c r="BF636">
        <f>VLOOKUP($G636,county_facts!$A:$BB,54,FALSE)</f>
        <v>19.899999999999999</v>
      </c>
    </row>
    <row r="637" spans="1:58" x14ac:dyDescent="0.3">
      <c r="A637" t="s">
        <v>6</v>
      </c>
      <c r="B637" t="s">
        <v>283</v>
      </c>
      <c r="C637">
        <v>80</v>
      </c>
      <c r="D637" t="s">
        <v>245</v>
      </c>
      <c r="E637">
        <v>170</v>
      </c>
      <c r="F637">
        <v>0.47058823500000002</v>
      </c>
      <c r="G637">
        <v>19081</v>
      </c>
      <c r="H637">
        <f>VLOOKUP($G637,county_facts!$A:$BB,4,FALSE)</f>
        <v>11027</v>
      </c>
      <c r="I637">
        <f>VLOOKUP($G637,county_facts!$A:$BB,5,FALSE)</f>
        <v>11341</v>
      </c>
      <c r="J637">
        <f>VLOOKUP($G637,county_facts!$A:$BB,6,FALSE)</f>
        <v>-2.8</v>
      </c>
      <c r="K637">
        <f>VLOOKUP($G637,county_facts!$A:$BB,7,FALSE)</f>
        <v>11341</v>
      </c>
      <c r="L637">
        <f>VLOOKUP($G637,county_facts!$A:$BB,8,FALSE)</f>
        <v>5.4</v>
      </c>
      <c r="M637">
        <f>VLOOKUP($G637,county_facts!$A:$BB,9,FALSE)</f>
        <v>22.7</v>
      </c>
      <c r="N637">
        <f>VLOOKUP($G637,county_facts!$A:$BB,10,FALSE)</f>
        <v>20.2</v>
      </c>
      <c r="O637">
        <f>VLOOKUP($G637,county_facts!$A:$BB,11,FALSE)</f>
        <v>49.8</v>
      </c>
      <c r="P637">
        <f>VLOOKUP($G637,county_facts!$A:$BB,12,FALSE)</f>
        <v>97.5</v>
      </c>
      <c r="Q637">
        <f>VLOOKUP($G637,county_facts!$A:$BB,13,FALSE)</f>
        <v>0.7</v>
      </c>
      <c r="R637">
        <f>VLOOKUP($G637,county_facts!$A:$BB,14,FALSE)</f>
        <v>0.3</v>
      </c>
      <c r="S637">
        <f>VLOOKUP($G637,county_facts!$A:$BB,15,FALSE)</f>
        <v>0.5</v>
      </c>
      <c r="T637">
        <f>VLOOKUP($G637,county_facts!$A:$BB,16,FALSE)</f>
        <v>0</v>
      </c>
      <c r="U637">
        <f>VLOOKUP($G637,county_facts!$A:$BB,17,FALSE)</f>
        <v>1</v>
      </c>
      <c r="V637">
        <f>VLOOKUP($G637,county_facts!$A:$BB,18,FALSE)</f>
        <v>3.5</v>
      </c>
      <c r="W637">
        <f>VLOOKUP($G637,county_facts!$A:$BB,19,FALSE)</f>
        <v>94.1</v>
      </c>
      <c r="X637">
        <f>VLOOKUP($G637,county_facts!$A:$BB,20,FALSE)</f>
        <v>88.5</v>
      </c>
      <c r="Y637">
        <f>VLOOKUP($G637,county_facts!$A:$BB,21,FALSE)</f>
        <v>1.8</v>
      </c>
      <c r="Z637">
        <f>VLOOKUP($G637,county_facts!$A:$BB,22,FALSE)</f>
        <v>2.9</v>
      </c>
      <c r="AA637">
        <f>VLOOKUP($G637,county_facts!$A:$BB,23,FALSE)</f>
        <v>90.7</v>
      </c>
      <c r="AB637">
        <f>VLOOKUP($G637,county_facts!$A:$BB,24,FALSE)</f>
        <v>16.600000000000001</v>
      </c>
      <c r="AC637">
        <f>VLOOKUP($G637,county_facts!$A:$BB,25,FALSE)</f>
        <v>798</v>
      </c>
      <c r="AD637">
        <f>VLOOKUP($G637,county_facts!$A:$BB,26,FALSE)</f>
        <v>20.8</v>
      </c>
      <c r="AE637">
        <f>VLOOKUP($G637,county_facts!$A:$BB,27,FALSE)</f>
        <v>5308</v>
      </c>
      <c r="AF637">
        <f>VLOOKUP($G637,county_facts!$A:$BB,28,FALSE)</f>
        <v>80.099999999999994</v>
      </c>
      <c r="AG637">
        <f>VLOOKUP($G637,county_facts!$A:$BB,29,FALSE)</f>
        <v>9.6</v>
      </c>
      <c r="AH637">
        <f>VLOOKUP($G637,county_facts!$A:$BB,30,FALSE)</f>
        <v>85300</v>
      </c>
      <c r="AI637">
        <f>VLOOKUP($G637,county_facts!$A:$BB,31,FALSE)</f>
        <v>4648</v>
      </c>
      <c r="AJ637">
        <f>VLOOKUP($G637,county_facts!$A:$BB,32,FALSE)</f>
        <v>2.37</v>
      </c>
      <c r="AK637">
        <f>VLOOKUP($G637,county_facts!$A:$BB,33,FALSE)</f>
        <v>25814</v>
      </c>
      <c r="AL637">
        <f>VLOOKUP($G637,county_facts!$A:$BB,34,FALSE)</f>
        <v>50105</v>
      </c>
      <c r="AM637">
        <f>VLOOKUP($G637,county_facts!$A:$BB,35,FALSE)</f>
        <v>10.4</v>
      </c>
      <c r="AN637">
        <f>VLOOKUP($G637,county_facts!$A:$BB,36,FALSE)</f>
        <v>309</v>
      </c>
      <c r="AO637">
        <f>VLOOKUP($G637,county_facts!$A:$BB,37,FALSE)</f>
        <v>3197</v>
      </c>
      <c r="AP637">
        <f>VLOOKUP($G637,county_facts!$A:$BB,38,FALSE)</f>
        <v>0.5</v>
      </c>
      <c r="AQ637">
        <f>VLOOKUP($G637,county_facts!$A:$BB,39,FALSE)</f>
        <v>839</v>
      </c>
      <c r="AR637">
        <f>VLOOKUP($G637,county_facts!$A:$BB,40,FALSE)</f>
        <v>1275</v>
      </c>
      <c r="AS637">
        <f>VLOOKUP($G637,county_facts!$A:$BB,41,FALSE)</f>
        <v>0</v>
      </c>
      <c r="AT637">
        <f>VLOOKUP($G637,county_facts!$A:$BB,42,FALSE)</f>
        <v>0</v>
      </c>
      <c r="AU637">
        <f>VLOOKUP($G637,county_facts!$A:$BB,43,FALSE)</f>
        <v>0</v>
      </c>
      <c r="AV637">
        <f>VLOOKUP($G637,county_facts!$A:$BB,44,FALSE)</f>
        <v>0</v>
      </c>
      <c r="AW637">
        <f>VLOOKUP($G637,county_facts!$A:$BB,45,FALSE)</f>
        <v>0</v>
      </c>
      <c r="AX637">
        <f>VLOOKUP($G637,county_facts!$A:$BB,46,FALSE)</f>
        <v>0</v>
      </c>
      <c r="AY637">
        <f>VLOOKUP($G637,county_facts!$A:$BB,47,FALSE)</f>
        <v>266775</v>
      </c>
      <c r="AZ637">
        <f>VLOOKUP($G637,county_facts!$A:$BB,48,FALSE)</f>
        <v>171681</v>
      </c>
      <c r="BA637">
        <f>VLOOKUP($G637,county_facts!$A:$BB,49,FALSE)</f>
        <v>119314</v>
      </c>
      <c r="BB637">
        <f>VLOOKUP($G637,county_facts!$A:$BB,50,FALSE)</f>
        <v>10549</v>
      </c>
      <c r="BC637">
        <f>VLOOKUP($G637,county_facts!$A:$BB,51,FALSE)</f>
        <v>4144</v>
      </c>
      <c r="BD637">
        <f>VLOOKUP($G637,county_facts!$A:$BB,52,FALSE)</f>
        <v>20</v>
      </c>
      <c r="BE637">
        <f>VLOOKUP($G637,county_facts!$A:$BB,53,FALSE)</f>
        <v>571.01</v>
      </c>
      <c r="BF637">
        <f>VLOOKUP($G637,county_facts!$A:$BB,54,FALSE)</f>
        <v>19.899999999999999</v>
      </c>
    </row>
    <row r="638" spans="1:58" x14ac:dyDescent="0.3">
      <c r="A638" t="s">
        <v>6</v>
      </c>
      <c r="B638" t="s">
        <v>284</v>
      </c>
      <c r="C638">
        <v>190</v>
      </c>
      <c r="D638" t="s">
        <v>245</v>
      </c>
      <c r="E638">
        <v>340</v>
      </c>
      <c r="F638">
        <v>0.55882352899999999</v>
      </c>
      <c r="G638">
        <v>19079</v>
      </c>
      <c r="H638">
        <f>VLOOKUP($G638,county_facts!$A:$BB,4,FALSE)</f>
        <v>15117</v>
      </c>
      <c r="I638">
        <f>VLOOKUP($G638,county_facts!$A:$BB,5,FALSE)</f>
        <v>15673</v>
      </c>
      <c r="J638">
        <f>VLOOKUP($G638,county_facts!$A:$BB,6,FALSE)</f>
        <v>-3.5</v>
      </c>
      <c r="K638">
        <f>VLOOKUP($G638,county_facts!$A:$BB,7,FALSE)</f>
        <v>15673</v>
      </c>
      <c r="L638">
        <f>VLOOKUP($G638,county_facts!$A:$BB,8,FALSE)</f>
        <v>5.6</v>
      </c>
      <c r="M638">
        <f>VLOOKUP($G638,county_facts!$A:$BB,9,FALSE)</f>
        <v>23</v>
      </c>
      <c r="N638">
        <f>VLOOKUP($G638,county_facts!$A:$BB,10,FALSE)</f>
        <v>19.399999999999999</v>
      </c>
      <c r="O638">
        <f>VLOOKUP($G638,county_facts!$A:$BB,11,FALSE)</f>
        <v>50.7</v>
      </c>
      <c r="P638">
        <f>VLOOKUP($G638,county_facts!$A:$BB,12,FALSE)</f>
        <v>95.4</v>
      </c>
      <c r="Q638">
        <f>VLOOKUP($G638,county_facts!$A:$BB,13,FALSE)</f>
        <v>0.8</v>
      </c>
      <c r="R638">
        <f>VLOOKUP($G638,county_facts!$A:$BB,14,FALSE)</f>
        <v>0.4</v>
      </c>
      <c r="S638">
        <f>VLOOKUP($G638,county_facts!$A:$BB,15,FALSE)</f>
        <v>2.1</v>
      </c>
      <c r="T638">
        <f>VLOOKUP($G638,county_facts!$A:$BB,16,FALSE)</f>
        <v>0</v>
      </c>
      <c r="U638">
        <f>VLOOKUP($G638,county_facts!$A:$BB,17,FALSE)</f>
        <v>1.3</v>
      </c>
      <c r="V638">
        <f>VLOOKUP($G638,county_facts!$A:$BB,18,FALSE)</f>
        <v>5.4</v>
      </c>
      <c r="W638">
        <f>VLOOKUP($G638,county_facts!$A:$BB,19,FALSE)</f>
        <v>90.6</v>
      </c>
      <c r="X638">
        <f>VLOOKUP($G638,county_facts!$A:$BB,20,FALSE)</f>
        <v>85</v>
      </c>
      <c r="Y638">
        <f>VLOOKUP($G638,county_facts!$A:$BB,21,FALSE)</f>
        <v>2.2000000000000002</v>
      </c>
      <c r="Z638">
        <f>VLOOKUP($G638,county_facts!$A:$BB,22,FALSE)</f>
        <v>6</v>
      </c>
      <c r="AA638">
        <f>VLOOKUP($G638,county_facts!$A:$BB,23,FALSE)</f>
        <v>89.7</v>
      </c>
      <c r="AB638">
        <f>VLOOKUP($G638,county_facts!$A:$BB,24,FALSE)</f>
        <v>18</v>
      </c>
      <c r="AC638">
        <f>VLOOKUP($G638,county_facts!$A:$BB,25,FALSE)</f>
        <v>1323</v>
      </c>
      <c r="AD638">
        <f>VLOOKUP($G638,county_facts!$A:$BB,26,FALSE)</f>
        <v>17.600000000000001</v>
      </c>
      <c r="AE638">
        <f>VLOOKUP($G638,county_facts!$A:$BB,27,FALSE)</f>
        <v>7184</v>
      </c>
      <c r="AF638">
        <f>VLOOKUP($G638,county_facts!$A:$BB,28,FALSE)</f>
        <v>71</v>
      </c>
      <c r="AG638">
        <f>VLOOKUP($G638,county_facts!$A:$BB,29,FALSE)</f>
        <v>15.7</v>
      </c>
      <c r="AH638">
        <f>VLOOKUP($G638,county_facts!$A:$BB,30,FALSE)</f>
        <v>91400</v>
      </c>
      <c r="AI638">
        <f>VLOOKUP($G638,county_facts!$A:$BB,31,FALSE)</f>
        <v>6395</v>
      </c>
      <c r="AJ638">
        <f>VLOOKUP($G638,county_facts!$A:$BB,32,FALSE)</f>
        <v>2.39</v>
      </c>
      <c r="AK638">
        <f>VLOOKUP($G638,county_facts!$A:$BB,33,FALSE)</f>
        <v>24510</v>
      </c>
      <c r="AL638">
        <f>VLOOKUP($G638,county_facts!$A:$BB,34,FALSE)</f>
        <v>43589</v>
      </c>
      <c r="AM638">
        <f>VLOOKUP($G638,county_facts!$A:$BB,35,FALSE)</f>
        <v>12.3</v>
      </c>
      <c r="AN638">
        <f>VLOOKUP($G638,county_facts!$A:$BB,36,FALSE)</f>
        <v>383</v>
      </c>
      <c r="AO638">
        <f>VLOOKUP($G638,county_facts!$A:$BB,37,FALSE)</f>
        <v>4304</v>
      </c>
      <c r="AP638">
        <f>VLOOKUP($G638,county_facts!$A:$BB,38,FALSE)</f>
        <v>0.5</v>
      </c>
      <c r="AQ638">
        <f>VLOOKUP($G638,county_facts!$A:$BB,39,FALSE)</f>
        <v>1059</v>
      </c>
      <c r="AR638">
        <f>VLOOKUP($G638,county_facts!$A:$BB,40,FALSE)</f>
        <v>1551</v>
      </c>
      <c r="AS638">
        <f>VLOOKUP($G638,county_facts!$A:$BB,41,FALSE)</f>
        <v>0</v>
      </c>
      <c r="AT638">
        <f>VLOOKUP($G638,county_facts!$A:$BB,42,FALSE)</f>
        <v>0</v>
      </c>
      <c r="AU638">
        <f>VLOOKUP($G638,county_facts!$A:$BB,43,FALSE)</f>
        <v>0</v>
      </c>
      <c r="AV638">
        <f>VLOOKUP($G638,county_facts!$A:$BB,44,FALSE)</f>
        <v>0</v>
      </c>
      <c r="AW638">
        <f>VLOOKUP($G638,county_facts!$A:$BB,45,FALSE)</f>
        <v>0</v>
      </c>
      <c r="AX638">
        <f>VLOOKUP($G638,county_facts!$A:$BB,46,FALSE)</f>
        <v>23.9</v>
      </c>
      <c r="AY638">
        <f>VLOOKUP($G638,county_facts!$A:$BB,47,FALSE)</f>
        <v>1162374</v>
      </c>
      <c r="AZ638">
        <f>VLOOKUP($G638,county_facts!$A:$BB,48,FALSE)</f>
        <v>558307</v>
      </c>
      <c r="BA638">
        <f>VLOOKUP($G638,county_facts!$A:$BB,49,FALSE)</f>
        <v>149277</v>
      </c>
      <c r="BB638">
        <f>VLOOKUP($G638,county_facts!$A:$BB,50,FALSE)</f>
        <v>9607</v>
      </c>
      <c r="BC638">
        <f>VLOOKUP($G638,county_facts!$A:$BB,51,FALSE)</f>
        <v>12245</v>
      </c>
      <c r="BD638">
        <f>VLOOKUP($G638,county_facts!$A:$BB,52,FALSE)</f>
        <v>5</v>
      </c>
      <c r="BE638">
        <f>VLOOKUP($G638,county_facts!$A:$BB,53,FALSE)</f>
        <v>576.75</v>
      </c>
      <c r="BF638">
        <f>VLOOKUP($G638,county_facts!$A:$BB,54,FALSE)</f>
        <v>27.2</v>
      </c>
    </row>
    <row r="639" spans="1:58" x14ac:dyDescent="0.3">
      <c r="A639" t="s">
        <v>9</v>
      </c>
      <c r="B639" t="s">
        <v>284</v>
      </c>
      <c r="C639">
        <v>150</v>
      </c>
      <c r="D639" t="s">
        <v>245</v>
      </c>
      <c r="E639">
        <v>340</v>
      </c>
      <c r="F639">
        <v>0.44117647100000001</v>
      </c>
      <c r="G639">
        <v>19079</v>
      </c>
      <c r="H639">
        <f>VLOOKUP($G639,county_facts!$A:$BB,4,FALSE)</f>
        <v>15117</v>
      </c>
      <c r="I639">
        <f>VLOOKUP($G639,county_facts!$A:$BB,5,FALSE)</f>
        <v>15673</v>
      </c>
      <c r="J639">
        <f>VLOOKUP($G639,county_facts!$A:$BB,6,FALSE)</f>
        <v>-3.5</v>
      </c>
      <c r="K639">
        <f>VLOOKUP($G639,county_facts!$A:$BB,7,FALSE)</f>
        <v>15673</v>
      </c>
      <c r="L639">
        <f>VLOOKUP($G639,county_facts!$A:$BB,8,FALSE)</f>
        <v>5.6</v>
      </c>
      <c r="M639">
        <f>VLOOKUP($G639,county_facts!$A:$BB,9,FALSE)</f>
        <v>23</v>
      </c>
      <c r="N639">
        <f>VLOOKUP($G639,county_facts!$A:$BB,10,FALSE)</f>
        <v>19.399999999999999</v>
      </c>
      <c r="O639">
        <f>VLOOKUP($G639,county_facts!$A:$BB,11,FALSE)</f>
        <v>50.7</v>
      </c>
      <c r="P639">
        <f>VLOOKUP($G639,county_facts!$A:$BB,12,FALSE)</f>
        <v>95.4</v>
      </c>
      <c r="Q639">
        <f>VLOOKUP($G639,county_facts!$A:$BB,13,FALSE)</f>
        <v>0.8</v>
      </c>
      <c r="R639">
        <f>VLOOKUP($G639,county_facts!$A:$BB,14,FALSE)</f>
        <v>0.4</v>
      </c>
      <c r="S639">
        <f>VLOOKUP($G639,county_facts!$A:$BB,15,FALSE)</f>
        <v>2.1</v>
      </c>
      <c r="T639">
        <f>VLOOKUP($G639,county_facts!$A:$BB,16,FALSE)</f>
        <v>0</v>
      </c>
      <c r="U639">
        <f>VLOOKUP($G639,county_facts!$A:$BB,17,FALSE)</f>
        <v>1.3</v>
      </c>
      <c r="V639">
        <f>VLOOKUP($G639,county_facts!$A:$BB,18,FALSE)</f>
        <v>5.4</v>
      </c>
      <c r="W639">
        <f>VLOOKUP($G639,county_facts!$A:$BB,19,FALSE)</f>
        <v>90.6</v>
      </c>
      <c r="X639">
        <f>VLOOKUP($G639,county_facts!$A:$BB,20,FALSE)</f>
        <v>85</v>
      </c>
      <c r="Y639">
        <f>VLOOKUP($G639,county_facts!$A:$BB,21,FALSE)</f>
        <v>2.2000000000000002</v>
      </c>
      <c r="Z639">
        <f>VLOOKUP($G639,county_facts!$A:$BB,22,FALSE)</f>
        <v>6</v>
      </c>
      <c r="AA639">
        <f>VLOOKUP($G639,county_facts!$A:$BB,23,FALSE)</f>
        <v>89.7</v>
      </c>
      <c r="AB639">
        <f>VLOOKUP($G639,county_facts!$A:$BB,24,FALSE)</f>
        <v>18</v>
      </c>
      <c r="AC639">
        <f>VLOOKUP($G639,county_facts!$A:$BB,25,FALSE)</f>
        <v>1323</v>
      </c>
      <c r="AD639">
        <f>VLOOKUP($G639,county_facts!$A:$BB,26,FALSE)</f>
        <v>17.600000000000001</v>
      </c>
      <c r="AE639">
        <f>VLOOKUP($G639,county_facts!$A:$BB,27,FALSE)</f>
        <v>7184</v>
      </c>
      <c r="AF639">
        <f>VLOOKUP($G639,county_facts!$A:$BB,28,FALSE)</f>
        <v>71</v>
      </c>
      <c r="AG639">
        <f>VLOOKUP($G639,county_facts!$A:$BB,29,FALSE)</f>
        <v>15.7</v>
      </c>
      <c r="AH639">
        <f>VLOOKUP($G639,county_facts!$A:$BB,30,FALSE)</f>
        <v>91400</v>
      </c>
      <c r="AI639">
        <f>VLOOKUP($G639,county_facts!$A:$BB,31,FALSE)</f>
        <v>6395</v>
      </c>
      <c r="AJ639">
        <f>VLOOKUP($G639,county_facts!$A:$BB,32,FALSE)</f>
        <v>2.39</v>
      </c>
      <c r="AK639">
        <f>VLOOKUP($G639,county_facts!$A:$BB,33,FALSE)</f>
        <v>24510</v>
      </c>
      <c r="AL639">
        <f>VLOOKUP($G639,county_facts!$A:$BB,34,FALSE)</f>
        <v>43589</v>
      </c>
      <c r="AM639">
        <f>VLOOKUP($G639,county_facts!$A:$BB,35,FALSE)</f>
        <v>12.3</v>
      </c>
      <c r="AN639">
        <f>VLOOKUP($G639,county_facts!$A:$BB,36,FALSE)</f>
        <v>383</v>
      </c>
      <c r="AO639">
        <f>VLOOKUP($G639,county_facts!$A:$BB,37,FALSE)</f>
        <v>4304</v>
      </c>
      <c r="AP639">
        <f>VLOOKUP($G639,county_facts!$A:$BB,38,FALSE)</f>
        <v>0.5</v>
      </c>
      <c r="AQ639">
        <f>VLOOKUP($G639,county_facts!$A:$BB,39,FALSE)</f>
        <v>1059</v>
      </c>
      <c r="AR639">
        <f>VLOOKUP($G639,county_facts!$A:$BB,40,FALSE)</f>
        <v>1551</v>
      </c>
      <c r="AS639">
        <f>VLOOKUP($G639,county_facts!$A:$BB,41,FALSE)</f>
        <v>0</v>
      </c>
      <c r="AT639">
        <f>VLOOKUP($G639,county_facts!$A:$BB,42,FALSE)</f>
        <v>0</v>
      </c>
      <c r="AU639">
        <f>VLOOKUP($G639,county_facts!$A:$BB,43,FALSE)</f>
        <v>0</v>
      </c>
      <c r="AV639">
        <f>VLOOKUP($G639,county_facts!$A:$BB,44,FALSE)</f>
        <v>0</v>
      </c>
      <c r="AW639">
        <f>VLOOKUP($G639,county_facts!$A:$BB,45,FALSE)</f>
        <v>0</v>
      </c>
      <c r="AX639">
        <f>VLOOKUP($G639,county_facts!$A:$BB,46,FALSE)</f>
        <v>23.9</v>
      </c>
      <c r="AY639">
        <f>VLOOKUP($G639,county_facts!$A:$BB,47,FALSE)</f>
        <v>1162374</v>
      </c>
      <c r="AZ639">
        <f>VLOOKUP($G639,county_facts!$A:$BB,48,FALSE)</f>
        <v>558307</v>
      </c>
      <c r="BA639">
        <f>VLOOKUP($G639,county_facts!$A:$BB,49,FALSE)</f>
        <v>149277</v>
      </c>
      <c r="BB639">
        <f>VLOOKUP($G639,county_facts!$A:$BB,50,FALSE)</f>
        <v>9607</v>
      </c>
      <c r="BC639">
        <f>VLOOKUP($G639,county_facts!$A:$BB,51,FALSE)</f>
        <v>12245</v>
      </c>
      <c r="BD639">
        <f>VLOOKUP($G639,county_facts!$A:$BB,52,FALSE)</f>
        <v>5</v>
      </c>
      <c r="BE639">
        <f>VLOOKUP($G639,county_facts!$A:$BB,53,FALSE)</f>
        <v>576.75</v>
      </c>
      <c r="BF639">
        <f>VLOOKUP($G639,county_facts!$A:$BB,54,FALSE)</f>
        <v>27.2</v>
      </c>
    </row>
    <row r="640" spans="1:58" x14ac:dyDescent="0.3">
      <c r="A640" t="s">
        <v>6</v>
      </c>
      <c r="B640" t="s">
        <v>285</v>
      </c>
      <c r="C640">
        <v>69</v>
      </c>
      <c r="D640" t="s">
        <v>245</v>
      </c>
      <c r="E640">
        <v>129</v>
      </c>
      <c r="F640">
        <v>0.53488372100000003</v>
      </c>
      <c r="G640">
        <v>19077</v>
      </c>
      <c r="H640">
        <f>VLOOKUP($G640,county_facts!$A:$BB,4,FALSE)</f>
        <v>10722</v>
      </c>
      <c r="I640">
        <f>VLOOKUP($G640,county_facts!$A:$BB,5,FALSE)</f>
        <v>10954</v>
      </c>
      <c r="J640">
        <f>VLOOKUP($G640,county_facts!$A:$BB,6,FALSE)</f>
        <v>-2.1</v>
      </c>
      <c r="K640">
        <f>VLOOKUP($G640,county_facts!$A:$BB,7,FALSE)</f>
        <v>10954</v>
      </c>
      <c r="L640">
        <f>VLOOKUP($G640,county_facts!$A:$BB,8,FALSE)</f>
        <v>5.3</v>
      </c>
      <c r="M640">
        <f>VLOOKUP($G640,county_facts!$A:$BB,9,FALSE)</f>
        <v>22.2</v>
      </c>
      <c r="N640">
        <f>VLOOKUP($G640,county_facts!$A:$BB,10,FALSE)</f>
        <v>21.7</v>
      </c>
      <c r="O640">
        <f>VLOOKUP($G640,county_facts!$A:$BB,11,FALSE)</f>
        <v>50.2</v>
      </c>
      <c r="P640">
        <f>VLOOKUP($G640,county_facts!$A:$BB,12,FALSE)</f>
        <v>98</v>
      </c>
      <c r="Q640">
        <f>VLOOKUP($G640,county_facts!$A:$BB,13,FALSE)</f>
        <v>0.3</v>
      </c>
      <c r="R640">
        <f>VLOOKUP($G640,county_facts!$A:$BB,14,FALSE)</f>
        <v>0.3</v>
      </c>
      <c r="S640">
        <f>VLOOKUP($G640,county_facts!$A:$BB,15,FALSE)</f>
        <v>0.4</v>
      </c>
      <c r="T640">
        <f>VLOOKUP($G640,county_facts!$A:$BB,16,FALSE)</f>
        <v>0</v>
      </c>
      <c r="U640">
        <f>VLOOKUP($G640,county_facts!$A:$BB,17,FALSE)</f>
        <v>1</v>
      </c>
      <c r="V640">
        <f>VLOOKUP($G640,county_facts!$A:$BB,18,FALSE)</f>
        <v>2.2999999999999998</v>
      </c>
      <c r="W640">
        <f>VLOOKUP($G640,county_facts!$A:$BB,19,FALSE)</f>
        <v>95.8</v>
      </c>
      <c r="X640">
        <f>VLOOKUP($G640,county_facts!$A:$BB,20,FALSE)</f>
        <v>90.9</v>
      </c>
      <c r="Y640">
        <f>VLOOKUP($G640,county_facts!$A:$BB,21,FALSE)</f>
        <v>1.1000000000000001</v>
      </c>
      <c r="Z640">
        <f>VLOOKUP($G640,county_facts!$A:$BB,22,FALSE)</f>
        <v>2.1</v>
      </c>
      <c r="AA640">
        <f>VLOOKUP($G640,county_facts!$A:$BB,23,FALSE)</f>
        <v>91.4</v>
      </c>
      <c r="AB640">
        <f>VLOOKUP($G640,county_facts!$A:$BB,24,FALSE)</f>
        <v>17.100000000000001</v>
      </c>
      <c r="AC640">
        <f>VLOOKUP($G640,county_facts!$A:$BB,25,FALSE)</f>
        <v>898</v>
      </c>
      <c r="AD640">
        <f>VLOOKUP($G640,county_facts!$A:$BB,26,FALSE)</f>
        <v>27.3</v>
      </c>
      <c r="AE640">
        <f>VLOOKUP($G640,county_facts!$A:$BB,27,FALSE)</f>
        <v>5749</v>
      </c>
      <c r="AF640">
        <f>VLOOKUP($G640,county_facts!$A:$BB,28,FALSE)</f>
        <v>80.400000000000006</v>
      </c>
      <c r="AG640">
        <f>VLOOKUP($G640,county_facts!$A:$BB,29,FALSE)</f>
        <v>8.4</v>
      </c>
      <c r="AH640">
        <f>VLOOKUP($G640,county_facts!$A:$BB,30,FALSE)</f>
        <v>97100</v>
      </c>
      <c r="AI640">
        <f>VLOOKUP($G640,county_facts!$A:$BB,31,FALSE)</f>
        <v>4641</v>
      </c>
      <c r="AJ640">
        <f>VLOOKUP($G640,county_facts!$A:$BB,32,FALSE)</f>
        <v>2.29</v>
      </c>
      <c r="AK640">
        <f>VLOOKUP($G640,county_facts!$A:$BB,33,FALSE)</f>
        <v>28030</v>
      </c>
      <c r="AL640">
        <f>VLOOKUP($G640,county_facts!$A:$BB,34,FALSE)</f>
        <v>50609</v>
      </c>
      <c r="AM640">
        <f>VLOOKUP($G640,county_facts!$A:$BB,35,FALSE)</f>
        <v>10.3</v>
      </c>
      <c r="AN640">
        <f>VLOOKUP($G640,county_facts!$A:$BB,36,FALSE)</f>
        <v>323</v>
      </c>
      <c r="AO640">
        <f>VLOOKUP($G640,county_facts!$A:$BB,37,FALSE)</f>
        <v>2650</v>
      </c>
      <c r="AP640">
        <f>VLOOKUP($G640,county_facts!$A:$BB,38,FALSE)</f>
        <v>0</v>
      </c>
      <c r="AQ640">
        <f>VLOOKUP($G640,county_facts!$A:$BB,39,FALSE)</f>
        <v>1015</v>
      </c>
      <c r="AR640">
        <f>VLOOKUP($G640,county_facts!$A:$BB,40,FALSE)</f>
        <v>1129</v>
      </c>
      <c r="AS640">
        <f>VLOOKUP($G640,county_facts!$A:$BB,41,FALSE)</f>
        <v>0</v>
      </c>
      <c r="AT640">
        <f>VLOOKUP($G640,county_facts!$A:$BB,42,FALSE)</f>
        <v>0</v>
      </c>
      <c r="AU640">
        <f>VLOOKUP($G640,county_facts!$A:$BB,43,FALSE)</f>
        <v>0</v>
      </c>
      <c r="AV640">
        <f>VLOOKUP($G640,county_facts!$A:$BB,44,FALSE)</f>
        <v>0</v>
      </c>
      <c r="AW640">
        <f>VLOOKUP($G640,county_facts!$A:$BB,45,FALSE)</f>
        <v>0</v>
      </c>
      <c r="AX640">
        <f>VLOOKUP($G640,county_facts!$A:$BB,46,FALSE)</f>
        <v>0</v>
      </c>
      <c r="AY640">
        <f>VLOOKUP($G640,county_facts!$A:$BB,47,FALSE)</f>
        <v>0</v>
      </c>
      <c r="AZ640">
        <f>VLOOKUP($G640,county_facts!$A:$BB,48,FALSE)</f>
        <v>0</v>
      </c>
      <c r="BA640">
        <f>VLOOKUP($G640,county_facts!$A:$BB,49,FALSE)</f>
        <v>91301</v>
      </c>
      <c r="BB640">
        <f>VLOOKUP($G640,county_facts!$A:$BB,50,FALSE)</f>
        <v>8262</v>
      </c>
      <c r="BC640">
        <f>VLOOKUP($G640,county_facts!$A:$BB,51,FALSE)</f>
        <v>8345</v>
      </c>
      <c r="BD640">
        <f>VLOOKUP($G640,county_facts!$A:$BB,52,FALSE)</f>
        <v>10</v>
      </c>
      <c r="BE640">
        <f>VLOOKUP($G640,county_facts!$A:$BB,53,FALSE)</f>
        <v>590.62</v>
      </c>
      <c r="BF640">
        <f>VLOOKUP($G640,county_facts!$A:$BB,54,FALSE)</f>
        <v>18.5</v>
      </c>
    </row>
    <row r="641" spans="1:58" x14ac:dyDescent="0.3">
      <c r="A641" t="s">
        <v>9</v>
      </c>
      <c r="B641" t="s">
        <v>285</v>
      </c>
      <c r="C641">
        <v>60</v>
      </c>
      <c r="D641" t="s">
        <v>245</v>
      </c>
      <c r="E641">
        <v>129</v>
      </c>
      <c r="F641">
        <v>0.46511627900000002</v>
      </c>
      <c r="G641">
        <v>19077</v>
      </c>
      <c r="H641">
        <f>VLOOKUP($G641,county_facts!$A:$BB,4,FALSE)</f>
        <v>10722</v>
      </c>
      <c r="I641">
        <f>VLOOKUP($G641,county_facts!$A:$BB,5,FALSE)</f>
        <v>10954</v>
      </c>
      <c r="J641">
        <f>VLOOKUP($G641,county_facts!$A:$BB,6,FALSE)</f>
        <v>-2.1</v>
      </c>
      <c r="K641">
        <f>VLOOKUP($G641,county_facts!$A:$BB,7,FALSE)</f>
        <v>10954</v>
      </c>
      <c r="L641">
        <f>VLOOKUP($G641,county_facts!$A:$BB,8,FALSE)</f>
        <v>5.3</v>
      </c>
      <c r="M641">
        <f>VLOOKUP($G641,county_facts!$A:$BB,9,FALSE)</f>
        <v>22.2</v>
      </c>
      <c r="N641">
        <f>VLOOKUP($G641,county_facts!$A:$BB,10,FALSE)</f>
        <v>21.7</v>
      </c>
      <c r="O641">
        <f>VLOOKUP($G641,county_facts!$A:$BB,11,FALSE)</f>
        <v>50.2</v>
      </c>
      <c r="P641">
        <f>VLOOKUP($G641,county_facts!$A:$BB,12,FALSE)</f>
        <v>98</v>
      </c>
      <c r="Q641">
        <f>VLOOKUP($G641,county_facts!$A:$BB,13,FALSE)</f>
        <v>0.3</v>
      </c>
      <c r="R641">
        <f>VLOOKUP($G641,county_facts!$A:$BB,14,FALSE)</f>
        <v>0.3</v>
      </c>
      <c r="S641">
        <f>VLOOKUP($G641,county_facts!$A:$BB,15,FALSE)</f>
        <v>0.4</v>
      </c>
      <c r="T641">
        <f>VLOOKUP($G641,county_facts!$A:$BB,16,FALSE)</f>
        <v>0</v>
      </c>
      <c r="U641">
        <f>VLOOKUP($G641,county_facts!$A:$BB,17,FALSE)</f>
        <v>1</v>
      </c>
      <c r="V641">
        <f>VLOOKUP($G641,county_facts!$A:$BB,18,FALSE)</f>
        <v>2.2999999999999998</v>
      </c>
      <c r="W641">
        <f>VLOOKUP($G641,county_facts!$A:$BB,19,FALSE)</f>
        <v>95.8</v>
      </c>
      <c r="X641">
        <f>VLOOKUP($G641,county_facts!$A:$BB,20,FALSE)</f>
        <v>90.9</v>
      </c>
      <c r="Y641">
        <f>VLOOKUP($G641,county_facts!$A:$BB,21,FALSE)</f>
        <v>1.1000000000000001</v>
      </c>
      <c r="Z641">
        <f>VLOOKUP($G641,county_facts!$A:$BB,22,FALSE)</f>
        <v>2.1</v>
      </c>
      <c r="AA641">
        <f>VLOOKUP($G641,county_facts!$A:$BB,23,FALSE)</f>
        <v>91.4</v>
      </c>
      <c r="AB641">
        <f>VLOOKUP($G641,county_facts!$A:$BB,24,FALSE)</f>
        <v>17.100000000000001</v>
      </c>
      <c r="AC641">
        <f>VLOOKUP($G641,county_facts!$A:$BB,25,FALSE)</f>
        <v>898</v>
      </c>
      <c r="AD641">
        <f>VLOOKUP($G641,county_facts!$A:$BB,26,FALSE)</f>
        <v>27.3</v>
      </c>
      <c r="AE641">
        <f>VLOOKUP($G641,county_facts!$A:$BB,27,FALSE)</f>
        <v>5749</v>
      </c>
      <c r="AF641">
        <f>VLOOKUP($G641,county_facts!$A:$BB,28,FALSE)</f>
        <v>80.400000000000006</v>
      </c>
      <c r="AG641">
        <f>VLOOKUP($G641,county_facts!$A:$BB,29,FALSE)</f>
        <v>8.4</v>
      </c>
      <c r="AH641">
        <f>VLOOKUP($G641,county_facts!$A:$BB,30,FALSE)</f>
        <v>97100</v>
      </c>
      <c r="AI641">
        <f>VLOOKUP($G641,county_facts!$A:$BB,31,FALSE)</f>
        <v>4641</v>
      </c>
      <c r="AJ641">
        <f>VLOOKUP($G641,county_facts!$A:$BB,32,FALSE)</f>
        <v>2.29</v>
      </c>
      <c r="AK641">
        <f>VLOOKUP($G641,county_facts!$A:$BB,33,FALSE)</f>
        <v>28030</v>
      </c>
      <c r="AL641">
        <f>VLOOKUP($G641,county_facts!$A:$BB,34,FALSE)</f>
        <v>50609</v>
      </c>
      <c r="AM641">
        <f>VLOOKUP($G641,county_facts!$A:$BB,35,FALSE)</f>
        <v>10.3</v>
      </c>
      <c r="AN641">
        <f>VLOOKUP($G641,county_facts!$A:$BB,36,FALSE)</f>
        <v>323</v>
      </c>
      <c r="AO641">
        <f>VLOOKUP($G641,county_facts!$A:$BB,37,FALSE)</f>
        <v>2650</v>
      </c>
      <c r="AP641">
        <f>VLOOKUP($G641,county_facts!$A:$BB,38,FALSE)</f>
        <v>0</v>
      </c>
      <c r="AQ641">
        <f>VLOOKUP($G641,county_facts!$A:$BB,39,FALSE)</f>
        <v>1015</v>
      </c>
      <c r="AR641">
        <f>VLOOKUP($G641,county_facts!$A:$BB,40,FALSE)</f>
        <v>1129</v>
      </c>
      <c r="AS641">
        <f>VLOOKUP($G641,county_facts!$A:$BB,41,FALSE)</f>
        <v>0</v>
      </c>
      <c r="AT641">
        <f>VLOOKUP($G641,county_facts!$A:$BB,42,FALSE)</f>
        <v>0</v>
      </c>
      <c r="AU641">
        <f>VLOOKUP($G641,county_facts!$A:$BB,43,FALSE)</f>
        <v>0</v>
      </c>
      <c r="AV641">
        <f>VLOOKUP($G641,county_facts!$A:$BB,44,FALSE)</f>
        <v>0</v>
      </c>
      <c r="AW641">
        <f>VLOOKUP($G641,county_facts!$A:$BB,45,FALSE)</f>
        <v>0</v>
      </c>
      <c r="AX641">
        <f>VLOOKUP($G641,county_facts!$A:$BB,46,FALSE)</f>
        <v>0</v>
      </c>
      <c r="AY641">
        <f>VLOOKUP($G641,county_facts!$A:$BB,47,FALSE)</f>
        <v>0</v>
      </c>
      <c r="AZ641">
        <f>VLOOKUP($G641,county_facts!$A:$BB,48,FALSE)</f>
        <v>0</v>
      </c>
      <c r="BA641">
        <f>VLOOKUP($G641,county_facts!$A:$BB,49,FALSE)</f>
        <v>91301</v>
      </c>
      <c r="BB641">
        <f>VLOOKUP($G641,county_facts!$A:$BB,50,FALSE)</f>
        <v>8262</v>
      </c>
      <c r="BC641">
        <f>VLOOKUP($G641,county_facts!$A:$BB,51,FALSE)</f>
        <v>8345</v>
      </c>
      <c r="BD641">
        <f>VLOOKUP($G641,county_facts!$A:$BB,52,FALSE)</f>
        <v>10</v>
      </c>
      <c r="BE641">
        <f>VLOOKUP($G641,county_facts!$A:$BB,53,FALSE)</f>
        <v>590.62</v>
      </c>
      <c r="BF641">
        <f>VLOOKUP($G641,county_facts!$A:$BB,54,FALSE)</f>
        <v>18.5</v>
      </c>
    </row>
    <row r="642" spans="1:58" x14ac:dyDescent="0.3">
      <c r="A642" t="s">
        <v>9</v>
      </c>
      <c r="B642" t="s">
        <v>286</v>
      </c>
      <c r="C642">
        <v>130</v>
      </c>
      <c r="D642" t="s">
        <v>245</v>
      </c>
      <c r="E642">
        <v>250</v>
      </c>
      <c r="F642">
        <v>0.52</v>
      </c>
      <c r="G642">
        <v>19075</v>
      </c>
      <c r="H642">
        <f>VLOOKUP($G642,county_facts!$A:$BB,4,FALSE)</f>
        <v>12375</v>
      </c>
      <c r="I642">
        <f>VLOOKUP($G642,county_facts!$A:$BB,5,FALSE)</f>
        <v>12453</v>
      </c>
      <c r="J642">
        <f>VLOOKUP($G642,county_facts!$A:$BB,6,FALSE)</f>
        <v>-0.6</v>
      </c>
      <c r="K642">
        <f>VLOOKUP($G642,county_facts!$A:$BB,7,FALSE)</f>
        <v>12453</v>
      </c>
      <c r="L642">
        <f>VLOOKUP($G642,county_facts!$A:$BB,8,FALSE)</f>
        <v>6</v>
      </c>
      <c r="M642">
        <f>VLOOKUP($G642,county_facts!$A:$BB,9,FALSE)</f>
        <v>23.4</v>
      </c>
      <c r="N642">
        <f>VLOOKUP($G642,county_facts!$A:$BB,10,FALSE)</f>
        <v>19.8</v>
      </c>
      <c r="O642">
        <f>VLOOKUP($G642,county_facts!$A:$BB,11,FALSE)</f>
        <v>50.9</v>
      </c>
      <c r="P642">
        <f>VLOOKUP($G642,county_facts!$A:$BB,12,FALSE)</f>
        <v>98.3</v>
      </c>
      <c r="Q642">
        <f>VLOOKUP($G642,county_facts!$A:$BB,13,FALSE)</f>
        <v>0.5</v>
      </c>
      <c r="R642">
        <f>VLOOKUP($G642,county_facts!$A:$BB,14,FALSE)</f>
        <v>0.1</v>
      </c>
      <c r="S642">
        <f>VLOOKUP($G642,county_facts!$A:$BB,15,FALSE)</f>
        <v>0.3</v>
      </c>
      <c r="T642">
        <f>VLOOKUP($G642,county_facts!$A:$BB,16,FALSE)</f>
        <v>0.1</v>
      </c>
      <c r="U642">
        <f>VLOOKUP($G642,county_facts!$A:$BB,17,FALSE)</f>
        <v>0.8</v>
      </c>
      <c r="V642">
        <f>VLOOKUP($G642,county_facts!$A:$BB,18,FALSE)</f>
        <v>1.2</v>
      </c>
      <c r="W642">
        <f>VLOOKUP($G642,county_facts!$A:$BB,19,FALSE)</f>
        <v>97.1</v>
      </c>
      <c r="X642">
        <f>VLOOKUP($G642,county_facts!$A:$BB,20,FALSE)</f>
        <v>92</v>
      </c>
      <c r="Y642">
        <f>VLOOKUP($G642,county_facts!$A:$BB,21,FALSE)</f>
        <v>0.4</v>
      </c>
      <c r="Z642">
        <f>VLOOKUP($G642,county_facts!$A:$BB,22,FALSE)</f>
        <v>2.2999999999999998</v>
      </c>
      <c r="AA642">
        <f>VLOOKUP($G642,county_facts!$A:$BB,23,FALSE)</f>
        <v>93.9</v>
      </c>
      <c r="AB642">
        <f>VLOOKUP($G642,county_facts!$A:$BB,24,FALSE)</f>
        <v>20.7</v>
      </c>
      <c r="AC642">
        <f>VLOOKUP($G642,county_facts!$A:$BB,25,FALSE)</f>
        <v>894</v>
      </c>
      <c r="AD642">
        <f>VLOOKUP($G642,county_facts!$A:$BB,26,FALSE)</f>
        <v>20.7</v>
      </c>
      <c r="AE642">
        <f>VLOOKUP($G642,county_facts!$A:$BB,27,FALSE)</f>
        <v>5549</v>
      </c>
      <c r="AF642">
        <f>VLOOKUP($G642,county_facts!$A:$BB,28,FALSE)</f>
        <v>81.900000000000006</v>
      </c>
      <c r="AG642">
        <f>VLOOKUP($G642,county_facts!$A:$BB,29,FALSE)</f>
        <v>9.1999999999999993</v>
      </c>
      <c r="AH642">
        <f>VLOOKUP($G642,county_facts!$A:$BB,30,FALSE)</f>
        <v>123700</v>
      </c>
      <c r="AI642">
        <f>VLOOKUP($G642,county_facts!$A:$BB,31,FALSE)</f>
        <v>5073</v>
      </c>
      <c r="AJ642">
        <f>VLOOKUP($G642,county_facts!$A:$BB,32,FALSE)</f>
        <v>2.42</v>
      </c>
      <c r="AK642">
        <f>VLOOKUP($G642,county_facts!$A:$BB,33,FALSE)</f>
        <v>31164</v>
      </c>
      <c r="AL642">
        <f>VLOOKUP($G642,county_facts!$A:$BB,34,FALSE)</f>
        <v>56827</v>
      </c>
      <c r="AM642">
        <f>VLOOKUP($G642,county_facts!$A:$BB,35,FALSE)</f>
        <v>7</v>
      </c>
      <c r="AN642">
        <f>VLOOKUP($G642,county_facts!$A:$BB,36,FALSE)</f>
        <v>308</v>
      </c>
      <c r="AO642">
        <f>VLOOKUP($G642,county_facts!$A:$BB,37,FALSE)</f>
        <v>3285</v>
      </c>
      <c r="AP642">
        <f>VLOOKUP($G642,county_facts!$A:$BB,38,FALSE)</f>
        <v>5</v>
      </c>
      <c r="AQ642">
        <f>VLOOKUP($G642,county_facts!$A:$BB,39,FALSE)</f>
        <v>836</v>
      </c>
      <c r="AR642">
        <f>VLOOKUP($G642,county_facts!$A:$BB,40,FALSE)</f>
        <v>0</v>
      </c>
      <c r="AS642">
        <f>VLOOKUP($G642,county_facts!$A:$BB,41,FALSE)</f>
        <v>0</v>
      </c>
      <c r="AT642">
        <f>VLOOKUP($G642,county_facts!$A:$BB,42,FALSE)</f>
        <v>0</v>
      </c>
      <c r="AU642">
        <f>VLOOKUP($G642,county_facts!$A:$BB,43,FALSE)</f>
        <v>0</v>
      </c>
      <c r="AV642">
        <f>VLOOKUP($G642,county_facts!$A:$BB,44,FALSE)</f>
        <v>0</v>
      </c>
      <c r="AW642">
        <f>VLOOKUP($G642,county_facts!$A:$BB,45,FALSE)</f>
        <v>0</v>
      </c>
      <c r="AX642">
        <f>VLOOKUP($G642,county_facts!$A:$BB,46,FALSE)</f>
        <v>0</v>
      </c>
      <c r="AY642">
        <f>VLOOKUP($G642,county_facts!$A:$BB,47,FALSE)</f>
        <v>143848</v>
      </c>
      <c r="AZ642">
        <f>VLOOKUP($G642,county_facts!$A:$BB,48,FALSE)</f>
        <v>269850</v>
      </c>
      <c r="BA642">
        <f>VLOOKUP($G642,county_facts!$A:$BB,49,FALSE)</f>
        <v>109363</v>
      </c>
      <c r="BB642">
        <f>VLOOKUP($G642,county_facts!$A:$BB,50,FALSE)</f>
        <v>9049</v>
      </c>
      <c r="BC642">
        <f>VLOOKUP($G642,county_facts!$A:$BB,51,FALSE)</f>
        <v>4346</v>
      </c>
      <c r="BD642">
        <f>VLOOKUP($G642,county_facts!$A:$BB,52,FALSE)</f>
        <v>19</v>
      </c>
      <c r="BE642">
        <f>VLOOKUP($G642,county_facts!$A:$BB,53,FALSE)</f>
        <v>501.86</v>
      </c>
      <c r="BF642">
        <f>VLOOKUP($G642,county_facts!$A:$BB,54,FALSE)</f>
        <v>24.8</v>
      </c>
    </row>
    <row r="643" spans="1:58" x14ac:dyDescent="0.3">
      <c r="A643" t="s">
        <v>6</v>
      </c>
      <c r="B643" t="s">
        <v>286</v>
      </c>
      <c r="C643">
        <v>120</v>
      </c>
      <c r="D643" t="s">
        <v>245</v>
      </c>
      <c r="E643">
        <v>250</v>
      </c>
      <c r="F643">
        <v>0.48</v>
      </c>
      <c r="G643">
        <v>19075</v>
      </c>
      <c r="H643">
        <f>VLOOKUP($G643,county_facts!$A:$BB,4,FALSE)</f>
        <v>12375</v>
      </c>
      <c r="I643">
        <f>VLOOKUP($G643,county_facts!$A:$BB,5,FALSE)</f>
        <v>12453</v>
      </c>
      <c r="J643">
        <f>VLOOKUP($G643,county_facts!$A:$BB,6,FALSE)</f>
        <v>-0.6</v>
      </c>
      <c r="K643">
        <f>VLOOKUP($G643,county_facts!$A:$BB,7,FALSE)</f>
        <v>12453</v>
      </c>
      <c r="L643">
        <f>VLOOKUP($G643,county_facts!$A:$BB,8,FALSE)</f>
        <v>6</v>
      </c>
      <c r="M643">
        <f>VLOOKUP($G643,county_facts!$A:$BB,9,FALSE)</f>
        <v>23.4</v>
      </c>
      <c r="N643">
        <f>VLOOKUP($G643,county_facts!$A:$BB,10,FALSE)</f>
        <v>19.8</v>
      </c>
      <c r="O643">
        <f>VLOOKUP($G643,county_facts!$A:$BB,11,FALSE)</f>
        <v>50.9</v>
      </c>
      <c r="P643">
        <f>VLOOKUP($G643,county_facts!$A:$BB,12,FALSE)</f>
        <v>98.3</v>
      </c>
      <c r="Q643">
        <f>VLOOKUP($G643,county_facts!$A:$BB,13,FALSE)</f>
        <v>0.5</v>
      </c>
      <c r="R643">
        <f>VLOOKUP($G643,county_facts!$A:$BB,14,FALSE)</f>
        <v>0.1</v>
      </c>
      <c r="S643">
        <f>VLOOKUP($G643,county_facts!$A:$BB,15,FALSE)</f>
        <v>0.3</v>
      </c>
      <c r="T643">
        <f>VLOOKUP($G643,county_facts!$A:$BB,16,FALSE)</f>
        <v>0.1</v>
      </c>
      <c r="U643">
        <f>VLOOKUP($G643,county_facts!$A:$BB,17,FALSE)</f>
        <v>0.8</v>
      </c>
      <c r="V643">
        <f>VLOOKUP($G643,county_facts!$A:$BB,18,FALSE)</f>
        <v>1.2</v>
      </c>
      <c r="W643">
        <f>VLOOKUP($G643,county_facts!$A:$BB,19,FALSE)</f>
        <v>97.1</v>
      </c>
      <c r="X643">
        <f>VLOOKUP($G643,county_facts!$A:$BB,20,FALSE)</f>
        <v>92</v>
      </c>
      <c r="Y643">
        <f>VLOOKUP($G643,county_facts!$A:$BB,21,FALSE)</f>
        <v>0.4</v>
      </c>
      <c r="Z643">
        <f>VLOOKUP($G643,county_facts!$A:$BB,22,FALSE)</f>
        <v>2.2999999999999998</v>
      </c>
      <c r="AA643">
        <f>VLOOKUP($G643,county_facts!$A:$BB,23,FALSE)</f>
        <v>93.9</v>
      </c>
      <c r="AB643">
        <f>VLOOKUP($G643,county_facts!$A:$BB,24,FALSE)</f>
        <v>20.7</v>
      </c>
      <c r="AC643">
        <f>VLOOKUP($G643,county_facts!$A:$BB,25,FALSE)</f>
        <v>894</v>
      </c>
      <c r="AD643">
        <f>VLOOKUP($G643,county_facts!$A:$BB,26,FALSE)</f>
        <v>20.7</v>
      </c>
      <c r="AE643">
        <f>VLOOKUP($G643,county_facts!$A:$BB,27,FALSE)</f>
        <v>5549</v>
      </c>
      <c r="AF643">
        <f>VLOOKUP($G643,county_facts!$A:$BB,28,FALSE)</f>
        <v>81.900000000000006</v>
      </c>
      <c r="AG643">
        <f>VLOOKUP($G643,county_facts!$A:$BB,29,FALSE)</f>
        <v>9.1999999999999993</v>
      </c>
      <c r="AH643">
        <f>VLOOKUP($G643,county_facts!$A:$BB,30,FALSE)</f>
        <v>123700</v>
      </c>
      <c r="AI643">
        <f>VLOOKUP($G643,county_facts!$A:$BB,31,FALSE)</f>
        <v>5073</v>
      </c>
      <c r="AJ643">
        <f>VLOOKUP($G643,county_facts!$A:$BB,32,FALSE)</f>
        <v>2.42</v>
      </c>
      <c r="AK643">
        <f>VLOOKUP($G643,county_facts!$A:$BB,33,FALSE)</f>
        <v>31164</v>
      </c>
      <c r="AL643">
        <f>VLOOKUP($G643,county_facts!$A:$BB,34,FALSE)</f>
        <v>56827</v>
      </c>
      <c r="AM643">
        <f>VLOOKUP($G643,county_facts!$A:$BB,35,FALSE)</f>
        <v>7</v>
      </c>
      <c r="AN643">
        <f>VLOOKUP($G643,county_facts!$A:$BB,36,FALSE)</f>
        <v>308</v>
      </c>
      <c r="AO643">
        <f>VLOOKUP($G643,county_facts!$A:$BB,37,FALSE)</f>
        <v>3285</v>
      </c>
      <c r="AP643">
        <f>VLOOKUP($G643,county_facts!$A:$BB,38,FALSE)</f>
        <v>5</v>
      </c>
      <c r="AQ643">
        <f>VLOOKUP($G643,county_facts!$A:$BB,39,FALSE)</f>
        <v>836</v>
      </c>
      <c r="AR643">
        <f>VLOOKUP($G643,county_facts!$A:$BB,40,FALSE)</f>
        <v>0</v>
      </c>
      <c r="AS643">
        <f>VLOOKUP($G643,county_facts!$A:$BB,41,FALSE)</f>
        <v>0</v>
      </c>
      <c r="AT643">
        <f>VLOOKUP($G643,county_facts!$A:$BB,42,FALSE)</f>
        <v>0</v>
      </c>
      <c r="AU643">
        <f>VLOOKUP($G643,county_facts!$A:$BB,43,FALSE)</f>
        <v>0</v>
      </c>
      <c r="AV643">
        <f>VLOOKUP($G643,county_facts!$A:$BB,44,FALSE)</f>
        <v>0</v>
      </c>
      <c r="AW643">
        <f>VLOOKUP($G643,county_facts!$A:$BB,45,FALSE)</f>
        <v>0</v>
      </c>
      <c r="AX643">
        <f>VLOOKUP($G643,county_facts!$A:$BB,46,FALSE)</f>
        <v>0</v>
      </c>
      <c r="AY643">
        <f>VLOOKUP($G643,county_facts!$A:$BB,47,FALSE)</f>
        <v>143848</v>
      </c>
      <c r="AZ643">
        <f>VLOOKUP($G643,county_facts!$A:$BB,48,FALSE)</f>
        <v>269850</v>
      </c>
      <c r="BA643">
        <f>VLOOKUP($G643,county_facts!$A:$BB,49,FALSE)</f>
        <v>109363</v>
      </c>
      <c r="BB643">
        <f>VLOOKUP($G643,county_facts!$A:$BB,50,FALSE)</f>
        <v>9049</v>
      </c>
      <c r="BC643">
        <f>VLOOKUP($G643,county_facts!$A:$BB,51,FALSE)</f>
        <v>4346</v>
      </c>
      <c r="BD643">
        <f>VLOOKUP($G643,county_facts!$A:$BB,52,FALSE)</f>
        <v>19</v>
      </c>
      <c r="BE643">
        <f>VLOOKUP($G643,county_facts!$A:$BB,53,FALSE)</f>
        <v>501.86</v>
      </c>
      <c r="BF643">
        <f>VLOOKUP($G643,county_facts!$A:$BB,54,FALSE)</f>
        <v>24.8</v>
      </c>
    </row>
    <row r="644" spans="1:58" x14ac:dyDescent="0.3">
      <c r="A644" t="s">
        <v>9</v>
      </c>
      <c r="B644" t="s">
        <v>43</v>
      </c>
      <c r="C644">
        <v>180</v>
      </c>
      <c r="D644" t="s">
        <v>245</v>
      </c>
      <c r="E644">
        <v>252</v>
      </c>
      <c r="F644">
        <v>0.71428571399999996</v>
      </c>
      <c r="G644">
        <v>19073</v>
      </c>
      <c r="H644">
        <f>VLOOKUP($G644,county_facts!$A:$BB,4,FALSE)</f>
        <v>9200</v>
      </c>
      <c r="I644">
        <f>VLOOKUP($G644,county_facts!$A:$BB,5,FALSE)</f>
        <v>9337</v>
      </c>
      <c r="J644">
        <f>VLOOKUP($G644,county_facts!$A:$BB,6,FALSE)</f>
        <v>-1.5</v>
      </c>
      <c r="K644">
        <f>VLOOKUP($G644,county_facts!$A:$BB,7,FALSE)</f>
        <v>9336</v>
      </c>
      <c r="L644">
        <f>VLOOKUP($G644,county_facts!$A:$BB,8,FALSE)</f>
        <v>5.3</v>
      </c>
      <c r="M644">
        <f>VLOOKUP($G644,county_facts!$A:$BB,9,FALSE)</f>
        <v>22.9</v>
      </c>
      <c r="N644">
        <f>VLOOKUP($G644,county_facts!$A:$BB,10,FALSE)</f>
        <v>21.4</v>
      </c>
      <c r="O644">
        <f>VLOOKUP($G644,county_facts!$A:$BB,11,FALSE)</f>
        <v>51.1</v>
      </c>
      <c r="P644">
        <f>VLOOKUP($G644,county_facts!$A:$BB,12,FALSE)</f>
        <v>97.4</v>
      </c>
      <c r="Q644">
        <f>VLOOKUP($G644,county_facts!$A:$BB,13,FALSE)</f>
        <v>0.6</v>
      </c>
      <c r="R644">
        <f>VLOOKUP($G644,county_facts!$A:$BB,14,FALSE)</f>
        <v>0.4</v>
      </c>
      <c r="S644">
        <f>VLOOKUP($G644,county_facts!$A:$BB,15,FALSE)</f>
        <v>0.4</v>
      </c>
      <c r="T644">
        <f>VLOOKUP($G644,county_facts!$A:$BB,16,FALSE)</f>
        <v>0</v>
      </c>
      <c r="U644">
        <f>VLOOKUP($G644,county_facts!$A:$BB,17,FALSE)</f>
        <v>1.2</v>
      </c>
      <c r="V644">
        <f>VLOOKUP($G644,county_facts!$A:$BB,18,FALSE)</f>
        <v>2.9</v>
      </c>
      <c r="W644">
        <f>VLOOKUP($G644,county_facts!$A:$BB,19,FALSE)</f>
        <v>94.8</v>
      </c>
      <c r="X644">
        <f>VLOOKUP($G644,county_facts!$A:$BB,20,FALSE)</f>
        <v>86.4</v>
      </c>
      <c r="Y644">
        <f>VLOOKUP($G644,county_facts!$A:$BB,21,FALSE)</f>
        <v>1.2</v>
      </c>
      <c r="Z644">
        <f>VLOOKUP($G644,county_facts!$A:$BB,22,FALSE)</f>
        <v>1.9</v>
      </c>
      <c r="AA644">
        <f>VLOOKUP($G644,county_facts!$A:$BB,23,FALSE)</f>
        <v>88.8</v>
      </c>
      <c r="AB644">
        <f>VLOOKUP($G644,county_facts!$A:$BB,24,FALSE)</f>
        <v>17.399999999999999</v>
      </c>
      <c r="AC644">
        <f>VLOOKUP($G644,county_facts!$A:$BB,25,FALSE)</f>
        <v>821</v>
      </c>
      <c r="AD644">
        <f>VLOOKUP($G644,county_facts!$A:$BB,26,FALSE)</f>
        <v>18.8</v>
      </c>
      <c r="AE644">
        <f>VLOOKUP($G644,county_facts!$A:$BB,27,FALSE)</f>
        <v>4533</v>
      </c>
      <c r="AF644">
        <f>VLOOKUP($G644,county_facts!$A:$BB,28,FALSE)</f>
        <v>76</v>
      </c>
      <c r="AG644">
        <f>VLOOKUP($G644,county_facts!$A:$BB,29,FALSE)</f>
        <v>10.8</v>
      </c>
      <c r="AH644">
        <f>VLOOKUP($G644,county_facts!$A:$BB,30,FALSE)</f>
        <v>78200</v>
      </c>
      <c r="AI644">
        <f>VLOOKUP($G644,county_facts!$A:$BB,31,FALSE)</f>
        <v>3969</v>
      </c>
      <c r="AJ644">
        <f>VLOOKUP($G644,county_facts!$A:$BB,32,FALSE)</f>
        <v>2.29</v>
      </c>
      <c r="AK644">
        <f>VLOOKUP($G644,county_facts!$A:$BB,33,FALSE)</f>
        <v>26205</v>
      </c>
      <c r="AL644">
        <f>VLOOKUP($G644,county_facts!$A:$BB,34,FALSE)</f>
        <v>45865</v>
      </c>
      <c r="AM644">
        <f>VLOOKUP($G644,county_facts!$A:$BB,35,FALSE)</f>
        <v>13</v>
      </c>
      <c r="AN644">
        <f>VLOOKUP($G644,county_facts!$A:$BB,36,FALSE)</f>
        <v>261</v>
      </c>
      <c r="AO644">
        <f>VLOOKUP($G644,county_facts!$A:$BB,37,FALSE)</f>
        <v>2697</v>
      </c>
      <c r="AP644">
        <f>VLOOKUP($G644,county_facts!$A:$BB,38,FALSE)</f>
        <v>-2.4</v>
      </c>
      <c r="AQ644">
        <f>VLOOKUP($G644,county_facts!$A:$BB,39,FALSE)</f>
        <v>716</v>
      </c>
      <c r="AR644">
        <f>VLOOKUP($G644,county_facts!$A:$BB,40,FALSE)</f>
        <v>746</v>
      </c>
      <c r="AS644">
        <f>VLOOKUP($G644,county_facts!$A:$BB,41,FALSE)</f>
        <v>0</v>
      </c>
      <c r="AT644">
        <f>VLOOKUP($G644,county_facts!$A:$BB,42,FALSE)</f>
        <v>0</v>
      </c>
      <c r="AU644">
        <f>VLOOKUP($G644,county_facts!$A:$BB,43,FALSE)</f>
        <v>0</v>
      </c>
      <c r="AV644">
        <f>VLOOKUP($G644,county_facts!$A:$BB,44,FALSE)</f>
        <v>0</v>
      </c>
      <c r="AW644">
        <f>VLOOKUP($G644,county_facts!$A:$BB,45,FALSE)</f>
        <v>0</v>
      </c>
      <c r="AX644">
        <f>VLOOKUP($G644,county_facts!$A:$BB,46,FALSE)</f>
        <v>23.1</v>
      </c>
      <c r="AY644">
        <f>VLOOKUP($G644,county_facts!$A:$BB,47,FALSE)</f>
        <v>0</v>
      </c>
      <c r="AZ644">
        <f>VLOOKUP($G644,county_facts!$A:$BB,48,FALSE)</f>
        <v>144862</v>
      </c>
      <c r="BA644">
        <f>VLOOKUP($G644,county_facts!$A:$BB,49,FALSE)</f>
        <v>87923</v>
      </c>
      <c r="BB644">
        <f>VLOOKUP($G644,county_facts!$A:$BB,50,FALSE)</f>
        <v>9258</v>
      </c>
      <c r="BC644">
        <f>VLOOKUP($G644,county_facts!$A:$BB,51,FALSE)</f>
        <v>3859</v>
      </c>
      <c r="BD644">
        <f>VLOOKUP($G644,county_facts!$A:$BB,52,FALSE)</f>
        <v>6</v>
      </c>
      <c r="BE644">
        <f>VLOOKUP($G644,county_facts!$A:$BB,53,FALSE)</f>
        <v>569.57000000000005</v>
      </c>
      <c r="BF644">
        <f>VLOOKUP($G644,county_facts!$A:$BB,54,FALSE)</f>
        <v>16.399999999999999</v>
      </c>
    </row>
    <row r="645" spans="1:58" x14ac:dyDescent="0.3">
      <c r="A645" t="s">
        <v>6</v>
      </c>
      <c r="B645" t="s">
        <v>43</v>
      </c>
      <c r="C645">
        <v>72</v>
      </c>
      <c r="D645" t="s">
        <v>245</v>
      </c>
      <c r="E645">
        <v>252</v>
      </c>
      <c r="F645">
        <v>0.28571428599999998</v>
      </c>
      <c r="G645">
        <v>19073</v>
      </c>
      <c r="H645">
        <f>VLOOKUP($G645,county_facts!$A:$BB,4,FALSE)</f>
        <v>9200</v>
      </c>
      <c r="I645">
        <f>VLOOKUP($G645,county_facts!$A:$BB,5,FALSE)</f>
        <v>9337</v>
      </c>
      <c r="J645">
        <f>VLOOKUP($G645,county_facts!$A:$BB,6,FALSE)</f>
        <v>-1.5</v>
      </c>
      <c r="K645">
        <f>VLOOKUP($G645,county_facts!$A:$BB,7,FALSE)</f>
        <v>9336</v>
      </c>
      <c r="L645">
        <f>VLOOKUP($G645,county_facts!$A:$BB,8,FALSE)</f>
        <v>5.3</v>
      </c>
      <c r="M645">
        <f>VLOOKUP($G645,county_facts!$A:$BB,9,FALSE)</f>
        <v>22.9</v>
      </c>
      <c r="N645">
        <f>VLOOKUP($G645,county_facts!$A:$BB,10,FALSE)</f>
        <v>21.4</v>
      </c>
      <c r="O645">
        <f>VLOOKUP($G645,county_facts!$A:$BB,11,FALSE)</f>
        <v>51.1</v>
      </c>
      <c r="P645">
        <f>VLOOKUP($G645,county_facts!$A:$BB,12,FALSE)</f>
        <v>97.4</v>
      </c>
      <c r="Q645">
        <f>VLOOKUP($G645,county_facts!$A:$BB,13,FALSE)</f>
        <v>0.6</v>
      </c>
      <c r="R645">
        <f>VLOOKUP($G645,county_facts!$A:$BB,14,FALSE)</f>
        <v>0.4</v>
      </c>
      <c r="S645">
        <f>VLOOKUP($G645,county_facts!$A:$BB,15,FALSE)</f>
        <v>0.4</v>
      </c>
      <c r="T645">
        <f>VLOOKUP($G645,county_facts!$A:$BB,16,FALSE)</f>
        <v>0</v>
      </c>
      <c r="U645">
        <f>VLOOKUP($G645,county_facts!$A:$BB,17,FALSE)</f>
        <v>1.2</v>
      </c>
      <c r="V645">
        <f>VLOOKUP($G645,county_facts!$A:$BB,18,FALSE)</f>
        <v>2.9</v>
      </c>
      <c r="W645">
        <f>VLOOKUP($G645,county_facts!$A:$BB,19,FALSE)</f>
        <v>94.8</v>
      </c>
      <c r="X645">
        <f>VLOOKUP($G645,county_facts!$A:$BB,20,FALSE)</f>
        <v>86.4</v>
      </c>
      <c r="Y645">
        <f>VLOOKUP($G645,county_facts!$A:$BB,21,FALSE)</f>
        <v>1.2</v>
      </c>
      <c r="Z645">
        <f>VLOOKUP($G645,county_facts!$A:$BB,22,FALSE)</f>
        <v>1.9</v>
      </c>
      <c r="AA645">
        <f>VLOOKUP($G645,county_facts!$A:$BB,23,FALSE)</f>
        <v>88.8</v>
      </c>
      <c r="AB645">
        <f>VLOOKUP($G645,county_facts!$A:$BB,24,FALSE)</f>
        <v>17.399999999999999</v>
      </c>
      <c r="AC645">
        <f>VLOOKUP($G645,county_facts!$A:$BB,25,FALSE)</f>
        <v>821</v>
      </c>
      <c r="AD645">
        <f>VLOOKUP($G645,county_facts!$A:$BB,26,FALSE)</f>
        <v>18.8</v>
      </c>
      <c r="AE645">
        <f>VLOOKUP($G645,county_facts!$A:$BB,27,FALSE)</f>
        <v>4533</v>
      </c>
      <c r="AF645">
        <f>VLOOKUP($G645,county_facts!$A:$BB,28,FALSE)</f>
        <v>76</v>
      </c>
      <c r="AG645">
        <f>VLOOKUP($G645,county_facts!$A:$BB,29,FALSE)</f>
        <v>10.8</v>
      </c>
      <c r="AH645">
        <f>VLOOKUP($G645,county_facts!$A:$BB,30,FALSE)</f>
        <v>78200</v>
      </c>
      <c r="AI645">
        <f>VLOOKUP($G645,county_facts!$A:$BB,31,FALSE)</f>
        <v>3969</v>
      </c>
      <c r="AJ645">
        <f>VLOOKUP($G645,county_facts!$A:$BB,32,FALSE)</f>
        <v>2.29</v>
      </c>
      <c r="AK645">
        <f>VLOOKUP($G645,county_facts!$A:$BB,33,FALSE)</f>
        <v>26205</v>
      </c>
      <c r="AL645">
        <f>VLOOKUP($G645,county_facts!$A:$BB,34,FALSE)</f>
        <v>45865</v>
      </c>
      <c r="AM645">
        <f>VLOOKUP($G645,county_facts!$A:$BB,35,FALSE)</f>
        <v>13</v>
      </c>
      <c r="AN645">
        <f>VLOOKUP($G645,county_facts!$A:$BB,36,FALSE)</f>
        <v>261</v>
      </c>
      <c r="AO645">
        <f>VLOOKUP($G645,county_facts!$A:$BB,37,FALSE)</f>
        <v>2697</v>
      </c>
      <c r="AP645">
        <f>VLOOKUP($G645,county_facts!$A:$BB,38,FALSE)</f>
        <v>-2.4</v>
      </c>
      <c r="AQ645">
        <f>VLOOKUP($G645,county_facts!$A:$BB,39,FALSE)</f>
        <v>716</v>
      </c>
      <c r="AR645">
        <f>VLOOKUP($G645,county_facts!$A:$BB,40,FALSE)</f>
        <v>746</v>
      </c>
      <c r="AS645">
        <f>VLOOKUP($G645,county_facts!$A:$BB,41,FALSE)</f>
        <v>0</v>
      </c>
      <c r="AT645">
        <f>VLOOKUP($G645,county_facts!$A:$BB,42,FALSE)</f>
        <v>0</v>
      </c>
      <c r="AU645">
        <f>VLOOKUP($G645,county_facts!$A:$BB,43,FALSE)</f>
        <v>0</v>
      </c>
      <c r="AV645">
        <f>VLOOKUP($G645,county_facts!$A:$BB,44,FALSE)</f>
        <v>0</v>
      </c>
      <c r="AW645">
        <f>VLOOKUP($G645,county_facts!$A:$BB,45,FALSE)</f>
        <v>0</v>
      </c>
      <c r="AX645">
        <f>VLOOKUP($G645,county_facts!$A:$BB,46,FALSE)</f>
        <v>23.1</v>
      </c>
      <c r="AY645">
        <f>VLOOKUP($G645,county_facts!$A:$BB,47,FALSE)</f>
        <v>0</v>
      </c>
      <c r="AZ645">
        <f>VLOOKUP($G645,county_facts!$A:$BB,48,FALSE)</f>
        <v>144862</v>
      </c>
      <c r="BA645">
        <f>VLOOKUP($G645,county_facts!$A:$BB,49,FALSE)</f>
        <v>87923</v>
      </c>
      <c r="BB645">
        <f>VLOOKUP($G645,county_facts!$A:$BB,50,FALSE)</f>
        <v>9258</v>
      </c>
      <c r="BC645">
        <f>VLOOKUP($G645,county_facts!$A:$BB,51,FALSE)</f>
        <v>3859</v>
      </c>
      <c r="BD645">
        <f>VLOOKUP($G645,county_facts!$A:$BB,52,FALSE)</f>
        <v>6</v>
      </c>
      <c r="BE645">
        <f>VLOOKUP($G645,county_facts!$A:$BB,53,FALSE)</f>
        <v>569.57000000000005</v>
      </c>
      <c r="BF645">
        <f>VLOOKUP($G645,county_facts!$A:$BB,54,FALSE)</f>
        <v>16.399999999999999</v>
      </c>
    </row>
    <row r="646" spans="1:58" x14ac:dyDescent="0.3">
      <c r="A646" t="s">
        <v>9</v>
      </c>
      <c r="B646" t="s">
        <v>221</v>
      </c>
      <c r="C646">
        <v>75</v>
      </c>
      <c r="D646" t="s">
        <v>245</v>
      </c>
      <c r="E646">
        <v>143</v>
      </c>
      <c r="F646">
        <v>0.52447552399999997</v>
      </c>
      <c r="G646">
        <v>19071</v>
      </c>
      <c r="H646">
        <f>VLOOKUP($G646,county_facts!$A:$BB,4,FALSE)</f>
        <v>7022</v>
      </c>
      <c r="I646">
        <f>VLOOKUP($G646,county_facts!$A:$BB,5,FALSE)</f>
        <v>7441</v>
      </c>
      <c r="J646">
        <f>VLOOKUP($G646,county_facts!$A:$BB,6,FALSE)</f>
        <v>-5.6</v>
      </c>
      <c r="K646">
        <f>VLOOKUP($G646,county_facts!$A:$BB,7,FALSE)</f>
        <v>7441</v>
      </c>
      <c r="L646">
        <f>VLOOKUP($G646,county_facts!$A:$BB,8,FALSE)</f>
        <v>5.4</v>
      </c>
      <c r="M646">
        <f>VLOOKUP($G646,county_facts!$A:$BB,9,FALSE)</f>
        <v>22</v>
      </c>
      <c r="N646">
        <f>VLOOKUP($G646,county_facts!$A:$BB,10,FALSE)</f>
        <v>21.6</v>
      </c>
      <c r="O646">
        <f>VLOOKUP($G646,county_facts!$A:$BB,11,FALSE)</f>
        <v>50.6</v>
      </c>
      <c r="P646">
        <f>VLOOKUP($G646,county_facts!$A:$BB,12,FALSE)</f>
        <v>97.6</v>
      </c>
      <c r="Q646">
        <f>VLOOKUP($G646,county_facts!$A:$BB,13,FALSE)</f>
        <v>0.7</v>
      </c>
      <c r="R646">
        <f>VLOOKUP($G646,county_facts!$A:$BB,14,FALSE)</f>
        <v>0.2</v>
      </c>
      <c r="S646">
        <f>VLOOKUP($G646,county_facts!$A:$BB,15,FALSE)</f>
        <v>0.3</v>
      </c>
      <c r="T646">
        <f>VLOOKUP($G646,county_facts!$A:$BB,16,FALSE)</f>
        <v>0</v>
      </c>
      <c r="U646">
        <f>VLOOKUP($G646,county_facts!$A:$BB,17,FALSE)</f>
        <v>1.1000000000000001</v>
      </c>
      <c r="V646">
        <f>VLOOKUP($G646,county_facts!$A:$BB,18,FALSE)</f>
        <v>2.6</v>
      </c>
      <c r="W646">
        <f>VLOOKUP($G646,county_facts!$A:$BB,19,FALSE)</f>
        <v>95.3</v>
      </c>
      <c r="X646">
        <f>VLOOKUP($G646,county_facts!$A:$BB,20,FALSE)</f>
        <v>89.5</v>
      </c>
      <c r="Y646">
        <f>VLOOKUP($G646,county_facts!$A:$BB,21,FALSE)</f>
        <v>0.7</v>
      </c>
      <c r="Z646">
        <f>VLOOKUP($G646,county_facts!$A:$BB,22,FALSE)</f>
        <v>1.5</v>
      </c>
      <c r="AA646">
        <f>VLOOKUP($G646,county_facts!$A:$BB,23,FALSE)</f>
        <v>91.7</v>
      </c>
      <c r="AB646">
        <f>VLOOKUP($G646,county_facts!$A:$BB,24,FALSE)</f>
        <v>20.5</v>
      </c>
      <c r="AC646">
        <f>VLOOKUP($G646,county_facts!$A:$BB,25,FALSE)</f>
        <v>776</v>
      </c>
      <c r="AD646">
        <f>VLOOKUP($G646,county_facts!$A:$BB,26,FALSE)</f>
        <v>22.7</v>
      </c>
      <c r="AE646">
        <f>VLOOKUP($G646,county_facts!$A:$BB,27,FALSE)</f>
        <v>3445</v>
      </c>
      <c r="AF646">
        <f>VLOOKUP($G646,county_facts!$A:$BB,28,FALSE)</f>
        <v>77.5</v>
      </c>
      <c r="AG646">
        <f>VLOOKUP($G646,county_facts!$A:$BB,29,FALSE)</f>
        <v>5.7</v>
      </c>
      <c r="AH646">
        <f>VLOOKUP($G646,county_facts!$A:$BB,30,FALSE)</f>
        <v>94100</v>
      </c>
      <c r="AI646">
        <f>VLOOKUP($G646,county_facts!$A:$BB,31,FALSE)</f>
        <v>2965</v>
      </c>
      <c r="AJ646">
        <f>VLOOKUP($G646,county_facts!$A:$BB,32,FALSE)</f>
        <v>2.4</v>
      </c>
      <c r="AK646">
        <f>VLOOKUP($G646,county_facts!$A:$BB,33,FALSE)</f>
        <v>26930</v>
      </c>
      <c r="AL646">
        <f>VLOOKUP($G646,county_facts!$A:$BB,34,FALSE)</f>
        <v>50520</v>
      </c>
      <c r="AM646">
        <f>VLOOKUP($G646,county_facts!$A:$BB,35,FALSE)</f>
        <v>10.199999999999999</v>
      </c>
      <c r="AN646">
        <f>VLOOKUP($G646,county_facts!$A:$BB,36,FALSE)</f>
        <v>187</v>
      </c>
      <c r="AO646">
        <f>VLOOKUP($G646,county_facts!$A:$BB,37,FALSE)</f>
        <v>2210</v>
      </c>
      <c r="AP646">
        <f>VLOOKUP($G646,county_facts!$A:$BB,38,FALSE)</f>
        <v>-1.2</v>
      </c>
      <c r="AQ646">
        <f>VLOOKUP($G646,county_facts!$A:$BB,39,FALSE)</f>
        <v>517</v>
      </c>
      <c r="AR646">
        <f>VLOOKUP($G646,county_facts!$A:$BB,40,FALSE)</f>
        <v>588</v>
      </c>
      <c r="AS646">
        <f>VLOOKUP($G646,county_facts!$A:$BB,41,FALSE)</f>
        <v>0</v>
      </c>
      <c r="AT646">
        <f>VLOOKUP($G646,county_facts!$A:$BB,42,FALSE)</f>
        <v>0</v>
      </c>
      <c r="AU646">
        <f>VLOOKUP($G646,county_facts!$A:$BB,43,FALSE)</f>
        <v>0</v>
      </c>
      <c r="AV646">
        <f>VLOOKUP($G646,county_facts!$A:$BB,44,FALSE)</f>
        <v>0</v>
      </c>
      <c r="AW646">
        <f>VLOOKUP($G646,county_facts!$A:$BB,45,FALSE)</f>
        <v>0</v>
      </c>
      <c r="AX646">
        <f>VLOOKUP($G646,county_facts!$A:$BB,46,FALSE)</f>
        <v>0</v>
      </c>
      <c r="AY646">
        <f>VLOOKUP($G646,county_facts!$A:$BB,47,FALSE)</f>
        <v>0</v>
      </c>
      <c r="AZ646">
        <f>VLOOKUP($G646,county_facts!$A:$BB,48,FALSE)</f>
        <v>105476</v>
      </c>
      <c r="BA646">
        <f>VLOOKUP($G646,county_facts!$A:$BB,49,FALSE)</f>
        <v>102932</v>
      </c>
      <c r="BB646">
        <f>VLOOKUP($G646,county_facts!$A:$BB,50,FALSE)</f>
        <v>13599</v>
      </c>
      <c r="BC646">
        <f>VLOOKUP($G646,county_facts!$A:$BB,51,FALSE)</f>
        <v>14804</v>
      </c>
      <c r="BD646">
        <f>VLOOKUP($G646,county_facts!$A:$BB,52,FALSE)</f>
        <v>10</v>
      </c>
      <c r="BE646">
        <f>VLOOKUP($G646,county_facts!$A:$BB,53,FALSE)</f>
        <v>511.15</v>
      </c>
      <c r="BF646">
        <f>VLOOKUP($G646,county_facts!$A:$BB,54,FALSE)</f>
        <v>14.6</v>
      </c>
    </row>
    <row r="647" spans="1:58" x14ac:dyDescent="0.3">
      <c r="A647" t="s">
        <v>6</v>
      </c>
      <c r="B647" t="s">
        <v>221</v>
      </c>
      <c r="C647">
        <v>68</v>
      </c>
      <c r="D647" t="s">
        <v>245</v>
      </c>
      <c r="E647">
        <v>143</v>
      </c>
      <c r="F647">
        <v>0.47552447599999997</v>
      </c>
      <c r="G647">
        <v>19071</v>
      </c>
      <c r="H647">
        <f>VLOOKUP($G647,county_facts!$A:$BB,4,FALSE)</f>
        <v>7022</v>
      </c>
      <c r="I647">
        <f>VLOOKUP($G647,county_facts!$A:$BB,5,FALSE)</f>
        <v>7441</v>
      </c>
      <c r="J647">
        <f>VLOOKUP($G647,county_facts!$A:$BB,6,FALSE)</f>
        <v>-5.6</v>
      </c>
      <c r="K647">
        <f>VLOOKUP($G647,county_facts!$A:$BB,7,FALSE)</f>
        <v>7441</v>
      </c>
      <c r="L647">
        <f>VLOOKUP($G647,county_facts!$A:$BB,8,FALSE)</f>
        <v>5.4</v>
      </c>
      <c r="M647">
        <f>VLOOKUP($G647,county_facts!$A:$BB,9,FALSE)</f>
        <v>22</v>
      </c>
      <c r="N647">
        <f>VLOOKUP($G647,county_facts!$A:$BB,10,FALSE)</f>
        <v>21.6</v>
      </c>
      <c r="O647">
        <f>VLOOKUP($G647,county_facts!$A:$BB,11,FALSE)</f>
        <v>50.6</v>
      </c>
      <c r="P647">
        <f>VLOOKUP($G647,county_facts!$A:$BB,12,FALSE)</f>
        <v>97.6</v>
      </c>
      <c r="Q647">
        <f>VLOOKUP($G647,county_facts!$A:$BB,13,FALSE)</f>
        <v>0.7</v>
      </c>
      <c r="R647">
        <f>VLOOKUP($G647,county_facts!$A:$BB,14,FALSE)</f>
        <v>0.2</v>
      </c>
      <c r="S647">
        <f>VLOOKUP($G647,county_facts!$A:$BB,15,FALSE)</f>
        <v>0.3</v>
      </c>
      <c r="T647">
        <f>VLOOKUP($G647,county_facts!$A:$BB,16,FALSE)</f>
        <v>0</v>
      </c>
      <c r="U647">
        <f>VLOOKUP($G647,county_facts!$A:$BB,17,FALSE)</f>
        <v>1.1000000000000001</v>
      </c>
      <c r="V647">
        <f>VLOOKUP($G647,county_facts!$A:$BB,18,FALSE)</f>
        <v>2.6</v>
      </c>
      <c r="W647">
        <f>VLOOKUP($G647,county_facts!$A:$BB,19,FALSE)</f>
        <v>95.3</v>
      </c>
      <c r="X647">
        <f>VLOOKUP($G647,county_facts!$A:$BB,20,FALSE)</f>
        <v>89.5</v>
      </c>
      <c r="Y647">
        <f>VLOOKUP($G647,county_facts!$A:$BB,21,FALSE)</f>
        <v>0.7</v>
      </c>
      <c r="Z647">
        <f>VLOOKUP($G647,county_facts!$A:$BB,22,FALSE)</f>
        <v>1.5</v>
      </c>
      <c r="AA647">
        <f>VLOOKUP($G647,county_facts!$A:$BB,23,FALSE)</f>
        <v>91.7</v>
      </c>
      <c r="AB647">
        <f>VLOOKUP($G647,county_facts!$A:$BB,24,FALSE)</f>
        <v>20.5</v>
      </c>
      <c r="AC647">
        <f>VLOOKUP($G647,county_facts!$A:$BB,25,FALSE)</f>
        <v>776</v>
      </c>
      <c r="AD647">
        <f>VLOOKUP($G647,county_facts!$A:$BB,26,FALSE)</f>
        <v>22.7</v>
      </c>
      <c r="AE647">
        <f>VLOOKUP($G647,county_facts!$A:$BB,27,FALSE)</f>
        <v>3445</v>
      </c>
      <c r="AF647">
        <f>VLOOKUP($G647,county_facts!$A:$BB,28,FALSE)</f>
        <v>77.5</v>
      </c>
      <c r="AG647">
        <f>VLOOKUP($G647,county_facts!$A:$BB,29,FALSE)</f>
        <v>5.7</v>
      </c>
      <c r="AH647">
        <f>VLOOKUP($G647,county_facts!$A:$BB,30,FALSE)</f>
        <v>94100</v>
      </c>
      <c r="AI647">
        <f>VLOOKUP($G647,county_facts!$A:$BB,31,FALSE)</f>
        <v>2965</v>
      </c>
      <c r="AJ647">
        <f>VLOOKUP($G647,county_facts!$A:$BB,32,FALSE)</f>
        <v>2.4</v>
      </c>
      <c r="AK647">
        <f>VLOOKUP($G647,county_facts!$A:$BB,33,FALSE)</f>
        <v>26930</v>
      </c>
      <c r="AL647">
        <f>VLOOKUP($G647,county_facts!$A:$BB,34,FALSE)</f>
        <v>50520</v>
      </c>
      <c r="AM647">
        <f>VLOOKUP($G647,county_facts!$A:$BB,35,FALSE)</f>
        <v>10.199999999999999</v>
      </c>
      <c r="AN647">
        <f>VLOOKUP($G647,county_facts!$A:$BB,36,FALSE)</f>
        <v>187</v>
      </c>
      <c r="AO647">
        <f>VLOOKUP($G647,county_facts!$A:$BB,37,FALSE)</f>
        <v>2210</v>
      </c>
      <c r="AP647">
        <f>VLOOKUP($G647,county_facts!$A:$BB,38,FALSE)</f>
        <v>-1.2</v>
      </c>
      <c r="AQ647">
        <f>VLOOKUP($G647,county_facts!$A:$BB,39,FALSE)</f>
        <v>517</v>
      </c>
      <c r="AR647">
        <f>VLOOKUP($G647,county_facts!$A:$BB,40,FALSE)</f>
        <v>588</v>
      </c>
      <c r="AS647">
        <f>VLOOKUP($G647,county_facts!$A:$BB,41,FALSE)</f>
        <v>0</v>
      </c>
      <c r="AT647">
        <f>VLOOKUP($G647,county_facts!$A:$BB,42,FALSE)</f>
        <v>0</v>
      </c>
      <c r="AU647">
        <f>VLOOKUP($G647,county_facts!$A:$BB,43,FALSE)</f>
        <v>0</v>
      </c>
      <c r="AV647">
        <f>VLOOKUP($G647,county_facts!$A:$BB,44,FALSE)</f>
        <v>0</v>
      </c>
      <c r="AW647">
        <f>VLOOKUP($G647,county_facts!$A:$BB,45,FALSE)</f>
        <v>0</v>
      </c>
      <c r="AX647">
        <f>VLOOKUP($G647,county_facts!$A:$BB,46,FALSE)</f>
        <v>0</v>
      </c>
      <c r="AY647">
        <f>VLOOKUP($G647,county_facts!$A:$BB,47,FALSE)</f>
        <v>0</v>
      </c>
      <c r="AZ647">
        <f>VLOOKUP($G647,county_facts!$A:$BB,48,FALSE)</f>
        <v>105476</v>
      </c>
      <c r="BA647">
        <f>VLOOKUP($G647,county_facts!$A:$BB,49,FALSE)</f>
        <v>102932</v>
      </c>
      <c r="BB647">
        <f>VLOOKUP($G647,county_facts!$A:$BB,50,FALSE)</f>
        <v>13599</v>
      </c>
      <c r="BC647">
        <f>VLOOKUP($G647,county_facts!$A:$BB,51,FALSE)</f>
        <v>14804</v>
      </c>
      <c r="BD647">
        <f>VLOOKUP($G647,county_facts!$A:$BB,52,FALSE)</f>
        <v>10</v>
      </c>
      <c r="BE647">
        <f>VLOOKUP($G647,county_facts!$A:$BB,53,FALSE)</f>
        <v>511.15</v>
      </c>
      <c r="BF647">
        <f>VLOOKUP($G647,county_facts!$A:$BB,54,FALSE)</f>
        <v>14.6</v>
      </c>
    </row>
    <row r="648" spans="1:58" x14ac:dyDescent="0.3">
      <c r="A648" t="s">
        <v>9</v>
      </c>
      <c r="B648" t="s">
        <v>45</v>
      </c>
      <c r="C648">
        <v>128</v>
      </c>
      <c r="D648" t="s">
        <v>245</v>
      </c>
      <c r="E648">
        <v>228</v>
      </c>
      <c r="F648">
        <v>0.56140350900000002</v>
      </c>
      <c r="G648">
        <v>19069</v>
      </c>
      <c r="H648">
        <f>VLOOKUP($G648,county_facts!$A:$BB,4,FALSE)</f>
        <v>10436</v>
      </c>
      <c r="I648">
        <f>VLOOKUP($G648,county_facts!$A:$BB,5,FALSE)</f>
        <v>10680</v>
      </c>
      <c r="J648">
        <f>VLOOKUP($G648,county_facts!$A:$BB,6,FALSE)</f>
        <v>-2.2999999999999998</v>
      </c>
      <c r="K648">
        <f>VLOOKUP($G648,county_facts!$A:$BB,7,FALSE)</f>
        <v>10680</v>
      </c>
      <c r="L648">
        <f>VLOOKUP($G648,county_facts!$A:$BB,8,FALSE)</f>
        <v>5.7</v>
      </c>
      <c r="M648">
        <f>VLOOKUP($G648,county_facts!$A:$BB,9,FALSE)</f>
        <v>22.8</v>
      </c>
      <c r="N648">
        <f>VLOOKUP($G648,county_facts!$A:$BB,10,FALSE)</f>
        <v>20.100000000000001</v>
      </c>
      <c r="O648">
        <f>VLOOKUP($G648,county_facts!$A:$BB,11,FALSE)</f>
        <v>49.8</v>
      </c>
      <c r="P648">
        <f>VLOOKUP($G648,county_facts!$A:$BB,12,FALSE)</f>
        <v>96.7</v>
      </c>
      <c r="Q648">
        <f>VLOOKUP($G648,county_facts!$A:$BB,13,FALSE)</f>
        <v>0.9</v>
      </c>
      <c r="R648">
        <f>VLOOKUP($G648,county_facts!$A:$BB,14,FALSE)</f>
        <v>0.5</v>
      </c>
      <c r="S648">
        <f>VLOOKUP($G648,county_facts!$A:$BB,15,FALSE)</f>
        <v>0.7</v>
      </c>
      <c r="T648">
        <f>VLOOKUP($G648,county_facts!$A:$BB,16,FALSE)</f>
        <v>0.1</v>
      </c>
      <c r="U648">
        <f>VLOOKUP($G648,county_facts!$A:$BB,17,FALSE)</f>
        <v>1.2</v>
      </c>
      <c r="V648">
        <f>VLOOKUP($G648,county_facts!$A:$BB,18,FALSE)</f>
        <v>11.8</v>
      </c>
      <c r="W648">
        <f>VLOOKUP($G648,county_facts!$A:$BB,19,FALSE)</f>
        <v>86.2</v>
      </c>
      <c r="X648">
        <f>VLOOKUP($G648,county_facts!$A:$BB,20,FALSE)</f>
        <v>89.6</v>
      </c>
      <c r="Y648">
        <f>VLOOKUP($G648,county_facts!$A:$BB,21,FALSE)</f>
        <v>5</v>
      </c>
      <c r="Z648">
        <f>VLOOKUP($G648,county_facts!$A:$BB,22,FALSE)</f>
        <v>10.1</v>
      </c>
      <c r="AA648">
        <f>VLOOKUP($G648,county_facts!$A:$BB,23,FALSE)</f>
        <v>85.2</v>
      </c>
      <c r="AB648">
        <f>VLOOKUP($G648,county_facts!$A:$BB,24,FALSE)</f>
        <v>15.1</v>
      </c>
      <c r="AC648">
        <f>VLOOKUP($G648,county_facts!$A:$BB,25,FALSE)</f>
        <v>809</v>
      </c>
      <c r="AD648">
        <f>VLOOKUP($G648,county_facts!$A:$BB,26,FALSE)</f>
        <v>19.399999999999999</v>
      </c>
      <c r="AE648">
        <f>VLOOKUP($G648,county_facts!$A:$BB,27,FALSE)</f>
        <v>4860</v>
      </c>
      <c r="AF648">
        <f>VLOOKUP($G648,county_facts!$A:$BB,28,FALSE)</f>
        <v>73.7</v>
      </c>
      <c r="AG648">
        <f>VLOOKUP($G648,county_facts!$A:$BB,29,FALSE)</f>
        <v>10.8</v>
      </c>
      <c r="AH648">
        <f>VLOOKUP($G648,county_facts!$A:$BB,30,FALSE)</f>
        <v>87500</v>
      </c>
      <c r="AI648">
        <f>VLOOKUP($G648,county_facts!$A:$BB,31,FALSE)</f>
        <v>4358</v>
      </c>
      <c r="AJ648">
        <f>VLOOKUP($G648,county_facts!$A:$BB,32,FALSE)</f>
        <v>2.4</v>
      </c>
      <c r="AK648">
        <f>VLOOKUP($G648,county_facts!$A:$BB,33,FALSE)</f>
        <v>26102</v>
      </c>
      <c r="AL648">
        <f>VLOOKUP($G648,county_facts!$A:$BB,34,FALSE)</f>
        <v>48355</v>
      </c>
      <c r="AM648">
        <f>VLOOKUP($G648,county_facts!$A:$BB,35,FALSE)</f>
        <v>11.1</v>
      </c>
      <c r="AN648">
        <f>VLOOKUP($G648,county_facts!$A:$BB,36,FALSE)</f>
        <v>334</v>
      </c>
      <c r="AO648">
        <f>VLOOKUP($G648,county_facts!$A:$BB,37,FALSE)</f>
        <v>3131</v>
      </c>
      <c r="AP648">
        <f>VLOOKUP($G648,county_facts!$A:$BB,38,FALSE)</f>
        <v>2.2999999999999998</v>
      </c>
      <c r="AQ648">
        <f>VLOOKUP($G648,county_facts!$A:$BB,39,FALSE)</f>
        <v>795</v>
      </c>
      <c r="AR648">
        <f>VLOOKUP($G648,county_facts!$A:$BB,40,FALSE)</f>
        <v>1385</v>
      </c>
      <c r="AS648">
        <f>VLOOKUP($G648,county_facts!$A:$BB,41,FALSE)</f>
        <v>0</v>
      </c>
      <c r="AT648">
        <f>VLOOKUP($G648,county_facts!$A:$BB,42,FALSE)</f>
        <v>0</v>
      </c>
      <c r="AU648">
        <f>VLOOKUP($G648,county_facts!$A:$BB,43,FALSE)</f>
        <v>0</v>
      </c>
      <c r="AV648">
        <f>VLOOKUP($G648,county_facts!$A:$BB,44,FALSE)</f>
        <v>0</v>
      </c>
      <c r="AW648">
        <f>VLOOKUP($G648,county_facts!$A:$BB,45,FALSE)</f>
        <v>0</v>
      </c>
      <c r="AX648">
        <f>VLOOKUP($G648,county_facts!$A:$BB,46,FALSE)</f>
        <v>19.399999999999999</v>
      </c>
      <c r="AY648">
        <f>VLOOKUP($G648,county_facts!$A:$BB,47,FALSE)</f>
        <v>260008</v>
      </c>
      <c r="AZ648">
        <f>VLOOKUP($G648,county_facts!$A:$BB,48,FALSE)</f>
        <v>154569</v>
      </c>
      <c r="BA648">
        <f>VLOOKUP($G648,county_facts!$A:$BB,49,FALSE)</f>
        <v>65933</v>
      </c>
      <c r="BB648">
        <f>VLOOKUP($G648,county_facts!$A:$BB,50,FALSE)</f>
        <v>6207</v>
      </c>
      <c r="BC648">
        <f>VLOOKUP($G648,county_facts!$A:$BB,51,FALSE)</f>
        <v>4424</v>
      </c>
      <c r="BD648">
        <f>VLOOKUP($G648,county_facts!$A:$BB,52,FALSE)</f>
        <v>3</v>
      </c>
      <c r="BE648">
        <f>VLOOKUP($G648,county_facts!$A:$BB,53,FALSE)</f>
        <v>581.97</v>
      </c>
      <c r="BF648">
        <f>VLOOKUP($G648,county_facts!$A:$BB,54,FALSE)</f>
        <v>18.399999999999999</v>
      </c>
    </row>
    <row r="649" spans="1:58" x14ac:dyDescent="0.3">
      <c r="A649" t="s">
        <v>6</v>
      </c>
      <c r="B649" t="s">
        <v>45</v>
      </c>
      <c r="C649">
        <v>100</v>
      </c>
      <c r="D649" t="s">
        <v>245</v>
      </c>
      <c r="E649">
        <v>228</v>
      </c>
      <c r="F649">
        <v>0.43859649099999998</v>
      </c>
      <c r="G649">
        <v>19069</v>
      </c>
      <c r="H649">
        <f>VLOOKUP($G649,county_facts!$A:$BB,4,FALSE)</f>
        <v>10436</v>
      </c>
      <c r="I649">
        <f>VLOOKUP($G649,county_facts!$A:$BB,5,FALSE)</f>
        <v>10680</v>
      </c>
      <c r="J649">
        <f>VLOOKUP($G649,county_facts!$A:$BB,6,FALSE)</f>
        <v>-2.2999999999999998</v>
      </c>
      <c r="K649">
        <f>VLOOKUP($G649,county_facts!$A:$BB,7,FALSE)</f>
        <v>10680</v>
      </c>
      <c r="L649">
        <f>VLOOKUP($G649,county_facts!$A:$BB,8,FALSE)</f>
        <v>5.7</v>
      </c>
      <c r="M649">
        <f>VLOOKUP($G649,county_facts!$A:$BB,9,FALSE)</f>
        <v>22.8</v>
      </c>
      <c r="N649">
        <f>VLOOKUP($G649,county_facts!$A:$BB,10,FALSE)</f>
        <v>20.100000000000001</v>
      </c>
      <c r="O649">
        <f>VLOOKUP($G649,county_facts!$A:$BB,11,FALSE)</f>
        <v>49.8</v>
      </c>
      <c r="P649">
        <f>VLOOKUP($G649,county_facts!$A:$BB,12,FALSE)</f>
        <v>96.7</v>
      </c>
      <c r="Q649">
        <f>VLOOKUP($G649,county_facts!$A:$BB,13,FALSE)</f>
        <v>0.9</v>
      </c>
      <c r="R649">
        <f>VLOOKUP($G649,county_facts!$A:$BB,14,FALSE)</f>
        <v>0.5</v>
      </c>
      <c r="S649">
        <f>VLOOKUP($G649,county_facts!$A:$BB,15,FALSE)</f>
        <v>0.7</v>
      </c>
      <c r="T649">
        <f>VLOOKUP($G649,county_facts!$A:$BB,16,FALSE)</f>
        <v>0.1</v>
      </c>
      <c r="U649">
        <f>VLOOKUP($G649,county_facts!$A:$BB,17,FALSE)</f>
        <v>1.2</v>
      </c>
      <c r="V649">
        <f>VLOOKUP($G649,county_facts!$A:$BB,18,FALSE)</f>
        <v>11.8</v>
      </c>
      <c r="W649">
        <f>VLOOKUP($G649,county_facts!$A:$BB,19,FALSE)</f>
        <v>86.2</v>
      </c>
      <c r="X649">
        <f>VLOOKUP($G649,county_facts!$A:$BB,20,FALSE)</f>
        <v>89.6</v>
      </c>
      <c r="Y649">
        <f>VLOOKUP($G649,county_facts!$A:$BB,21,FALSE)</f>
        <v>5</v>
      </c>
      <c r="Z649">
        <f>VLOOKUP($G649,county_facts!$A:$BB,22,FALSE)</f>
        <v>10.1</v>
      </c>
      <c r="AA649">
        <f>VLOOKUP($G649,county_facts!$A:$BB,23,FALSE)</f>
        <v>85.2</v>
      </c>
      <c r="AB649">
        <f>VLOOKUP($G649,county_facts!$A:$BB,24,FALSE)</f>
        <v>15.1</v>
      </c>
      <c r="AC649">
        <f>VLOOKUP($G649,county_facts!$A:$BB,25,FALSE)</f>
        <v>809</v>
      </c>
      <c r="AD649">
        <f>VLOOKUP($G649,county_facts!$A:$BB,26,FALSE)</f>
        <v>19.399999999999999</v>
      </c>
      <c r="AE649">
        <f>VLOOKUP($G649,county_facts!$A:$BB,27,FALSE)</f>
        <v>4860</v>
      </c>
      <c r="AF649">
        <f>VLOOKUP($G649,county_facts!$A:$BB,28,FALSE)</f>
        <v>73.7</v>
      </c>
      <c r="AG649">
        <f>VLOOKUP($G649,county_facts!$A:$BB,29,FALSE)</f>
        <v>10.8</v>
      </c>
      <c r="AH649">
        <f>VLOOKUP($G649,county_facts!$A:$BB,30,FALSE)</f>
        <v>87500</v>
      </c>
      <c r="AI649">
        <f>VLOOKUP($G649,county_facts!$A:$BB,31,FALSE)</f>
        <v>4358</v>
      </c>
      <c r="AJ649">
        <f>VLOOKUP($G649,county_facts!$A:$BB,32,FALSE)</f>
        <v>2.4</v>
      </c>
      <c r="AK649">
        <f>VLOOKUP($G649,county_facts!$A:$BB,33,FALSE)</f>
        <v>26102</v>
      </c>
      <c r="AL649">
        <f>VLOOKUP($G649,county_facts!$A:$BB,34,FALSE)</f>
        <v>48355</v>
      </c>
      <c r="AM649">
        <f>VLOOKUP($G649,county_facts!$A:$BB,35,FALSE)</f>
        <v>11.1</v>
      </c>
      <c r="AN649">
        <f>VLOOKUP($G649,county_facts!$A:$BB,36,FALSE)</f>
        <v>334</v>
      </c>
      <c r="AO649">
        <f>VLOOKUP($G649,county_facts!$A:$BB,37,FALSE)</f>
        <v>3131</v>
      </c>
      <c r="AP649">
        <f>VLOOKUP($G649,county_facts!$A:$BB,38,FALSE)</f>
        <v>2.2999999999999998</v>
      </c>
      <c r="AQ649">
        <f>VLOOKUP($G649,county_facts!$A:$BB,39,FALSE)</f>
        <v>795</v>
      </c>
      <c r="AR649">
        <f>VLOOKUP($G649,county_facts!$A:$BB,40,FALSE)</f>
        <v>1385</v>
      </c>
      <c r="AS649">
        <f>VLOOKUP($G649,county_facts!$A:$BB,41,FALSE)</f>
        <v>0</v>
      </c>
      <c r="AT649">
        <f>VLOOKUP($G649,county_facts!$A:$BB,42,FALSE)</f>
        <v>0</v>
      </c>
      <c r="AU649">
        <f>VLOOKUP($G649,county_facts!$A:$BB,43,FALSE)</f>
        <v>0</v>
      </c>
      <c r="AV649">
        <f>VLOOKUP($G649,county_facts!$A:$BB,44,FALSE)</f>
        <v>0</v>
      </c>
      <c r="AW649">
        <f>VLOOKUP($G649,county_facts!$A:$BB,45,FALSE)</f>
        <v>0</v>
      </c>
      <c r="AX649">
        <f>VLOOKUP($G649,county_facts!$A:$BB,46,FALSE)</f>
        <v>19.399999999999999</v>
      </c>
      <c r="AY649">
        <f>VLOOKUP($G649,county_facts!$A:$BB,47,FALSE)</f>
        <v>260008</v>
      </c>
      <c r="AZ649">
        <f>VLOOKUP($G649,county_facts!$A:$BB,48,FALSE)</f>
        <v>154569</v>
      </c>
      <c r="BA649">
        <f>VLOOKUP($G649,county_facts!$A:$BB,49,FALSE)</f>
        <v>65933</v>
      </c>
      <c r="BB649">
        <f>VLOOKUP($G649,county_facts!$A:$BB,50,FALSE)</f>
        <v>6207</v>
      </c>
      <c r="BC649">
        <f>VLOOKUP($G649,county_facts!$A:$BB,51,FALSE)</f>
        <v>4424</v>
      </c>
      <c r="BD649">
        <f>VLOOKUP($G649,county_facts!$A:$BB,52,FALSE)</f>
        <v>3</v>
      </c>
      <c r="BE649">
        <f>VLOOKUP($G649,county_facts!$A:$BB,53,FALSE)</f>
        <v>581.97</v>
      </c>
      <c r="BF649">
        <f>VLOOKUP($G649,county_facts!$A:$BB,54,FALSE)</f>
        <v>18.399999999999999</v>
      </c>
    </row>
    <row r="650" spans="1:58" x14ac:dyDescent="0.3">
      <c r="A650" t="s">
        <v>6</v>
      </c>
      <c r="B650" t="s">
        <v>287</v>
      </c>
      <c r="C650">
        <v>222</v>
      </c>
      <c r="D650" t="s">
        <v>245</v>
      </c>
      <c r="E650">
        <v>378</v>
      </c>
      <c r="F650">
        <v>0.58730158700000001</v>
      </c>
      <c r="G650">
        <v>19067</v>
      </c>
      <c r="H650">
        <f>VLOOKUP($G650,county_facts!$A:$BB,4,FALSE)</f>
        <v>16077</v>
      </c>
      <c r="I650">
        <f>VLOOKUP($G650,county_facts!$A:$BB,5,FALSE)</f>
        <v>16303</v>
      </c>
      <c r="J650">
        <f>VLOOKUP($G650,county_facts!$A:$BB,6,FALSE)</f>
        <v>-1.4</v>
      </c>
      <c r="K650">
        <f>VLOOKUP($G650,county_facts!$A:$BB,7,FALSE)</f>
        <v>16303</v>
      </c>
      <c r="L650">
        <f>VLOOKUP($G650,county_facts!$A:$BB,8,FALSE)</f>
        <v>5.7</v>
      </c>
      <c r="M650">
        <f>VLOOKUP($G650,county_facts!$A:$BB,9,FALSE)</f>
        <v>23.1</v>
      </c>
      <c r="N650">
        <f>VLOOKUP($G650,county_facts!$A:$BB,10,FALSE)</f>
        <v>20.7</v>
      </c>
      <c r="O650">
        <f>VLOOKUP($G650,county_facts!$A:$BB,11,FALSE)</f>
        <v>50.9</v>
      </c>
      <c r="P650">
        <f>VLOOKUP($G650,county_facts!$A:$BB,12,FALSE)</f>
        <v>95</v>
      </c>
      <c r="Q650">
        <f>VLOOKUP($G650,county_facts!$A:$BB,13,FALSE)</f>
        <v>2</v>
      </c>
      <c r="R650">
        <f>VLOOKUP($G650,county_facts!$A:$BB,14,FALSE)</f>
        <v>0.3</v>
      </c>
      <c r="S650">
        <f>VLOOKUP($G650,county_facts!$A:$BB,15,FALSE)</f>
        <v>1.7</v>
      </c>
      <c r="T650">
        <f>VLOOKUP($G650,county_facts!$A:$BB,16,FALSE)</f>
        <v>0.1</v>
      </c>
      <c r="U650">
        <f>VLOOKUP($G650,county_facts!$A:$BB,17,FALSE)</f>
        <v>0.9</v>
      </c>
      <c r="V650">
        <f>VLOOKUP($G650,county_facts!$A:$BB,18,FALSE)</f>
        <v>2.2999999999999998</v>
      </c>
      <c r="W650">
        <f>VLOOKUP($G650,county_facts!$A:$BB,19,FALSE)</f>
        <v>93.1</v>
      </c>
      <c r="X650">
        <f>VLOOKUP($G650,county_facts!$A:$BB,20,FALSE)</f>
        <v>88.1</v>
      </c>
      <c r="Y650">
        <f>VLOOKUP($G650,county_facts!$A:$BB,21,FALSE)</f>
        <v>1.4</v>
      </c>
      <c r="Z650">
        <f>VLOOKUP($G650,county_facts!$A:$BB,22,FALSE)</f>
        <v>5.0999999999999996</v>
      </c>
      <c r="AA650">
        <f>VLOOKUP($G650,county_facts!$A:$BB,23,FALSE)</f>
        <v>90.5</v>
      </c>
      <c r="AB650">
        <f>VLOOKUP($G650,county_facts!$A:$BB,24,FALSE)</f>
        <v>15.9</v>
      </c>
      <c r="AC650">
        <f>VLOOKUP($G650,county_facts!$A:$BB,25,FALSE)</f>
        <v>1523</v>
      </c>
      <c r="AD650">
        <f>VLOOKUP($G650,county_facts!$A:$BB,26,FALSE)</f>
        <v>19.600000000000001</v>
      </c>
      <c r="AE650">
        <f>VLOOKUP($G650,county_facts!$A:$BB,27,FALSE)</f>
        <v>7516</v>
      </c>
      <c r="AF650">
        <f>VLOOKUP($G650,county_facts!$A:$BB,28,FALSE)</f>
        <v>72.900000000000006</v>
      </c>
      <c r="AG650">
        <f>VLOOKUP($G650,county_facts!$A:$BB,29,FALSE)</f>
        <v>10.8</v>
      </c>
      <c r="AH650">
        <f>VLOOKUP($G650,county_facts!$A:$BB,30,FALSE)</f>
        <v>90200</v>
      </c>
      <c r="AI650">
        <f>VLOOKUP($G650,county_facts!$A:$BB,31,FALSE)</f>
        <v>7007</v>
      </c>
      <c r="AJ650">
        <f>VLOOKUP($G650,county_facts!$A:$BB,32,FALSE)</f>
        <v>2.2599999999999998</v>
      </c>
      <c r="AK650">
        <f>VLOOKUP($G650,county_facts!$A:$BB,33,FALSE)</f>
        <v>24590</v>
      </c>
      <c r="AL650">
        <f>VLOOKUP($G650,county_facts!$A:$BB,34,FALSE)</f>
        <v>43826</v>
      </c>
      <c r="AM650">
        <f>VLOOKUP($G650,county_facts!$A:$BB,35,FALSE)</f>
        <v>12.6</v>
      </c>
      <c r="AN650">
        <f>VLOOKUP($G650,county_facts!$A:$BB,36,FALSE)</f>
        <v>414</v>
      </c>
      <c r="AO650">
        <f>VLOOKUP($G650,county_facts!$A:$BB,37,FALSE)</f>
        <v>4552</v>
      </c>
      <c r="AP650">
        <f>VLOOKUP($G650,county_facts!$A:$BB,38,FALSE)</f>
        <v>5.4</v>
      </c>
      <c r="AQ650">
        <f>VLOOKUP($G650,county_facts!$A:$BB,39,FALSE)</f>
        <v>1202</v>
      </c>
      <c r="AR650">
        <f>VLOOKUP($G650,county_facts!$A:$BB,40,FALSE)</f>
        <v>1159</v>
      </c>
      <c r="AS650">
        <f>VLOOKUP($G650,county_facts!$A:$BB,41,FALSE)</f>
        <v>0</v>
      </c>
      <c r="AT650">
        <f>VLOOKUP($G650,county_facts!$A:$BB,42,FALSE)</f>
        <v>0</v>
      </c>
      <c r="AU650">
        <f>VLOOKUP($G650,county_facts!$A:$BB,43,FALSE)</f>
        <v>0</v>
      </c>
      <c r="AV650">
        <f>VLOOKUP($G650,county_facts!$A:$BB,44,FALSE)</f>
        <v>0</v>
      </c>
      <c r="AW650">
        <f>VLOOKUP($G650,county_facts!$A:$BB,45,FALSE)</f>
        <v>0</v>
      </c>
      <c r="AX650">
        <f>VLOOKUP($G650,county_facts!$A:$BB,46,FALSE)</f>
        <v>0</v>
      </c>
      <c r="AY650">
        <f>VLOOKUP($G650,county_facts!$A:$BB,47,FALSE)</f>
        <v>461397</v>
      </c>
      <c r="AZ650">
        <f>VLOOKUP($G650,county_facts!$A:$BB,48,FALSE)</f>
        <v>121913</v>
      </c>
      <c r="BA650">
        <f>VLOOKUP($G650,county_facts!$A:$BB,49,FALSE)</f>
        <v>149138</v>
      </c>
      <c r="BB650">
        <f>VLOOKUP($G650,county_facts!$A:$BB,50,FALSE)</f>
        <v>9192</v>
      </c>
      <c r="BC650">
        <f>VLOOKUP($G650,county_facts!$A:$BB,51,FALSE)</f>
        <v>13656</v>
      </c>
      <c r="BD650">
        <f>VLOOKUP($G650,county_facts!$A:$BB,52,FALSE)</f>
        <v>21</v>
      </c>
      <c r="BE650">
        <f>VLOOKUP($G650,county_facts!$A:$BB,53,FALSE)</f>
        <v>500.63</v>
      </c>
      <c r="BF650">
        <f>VLOOKUP($G650,county_facts!$A:$BB,54,FALSE)</f>
        <v>32.6</v>
      </c>
    </row>
    <row r="651" spans="1:58" x14ac:dyDescent="0.3">
      <c r="A651" t="s">
        <v>9</v>
      </c>
      <c r="B651" t="s">
        <v>287</v>
      </c>
      <c r="C651">
        <v>156</v>
      </c>
      <c r="D651" t="s">
        <v>245</v>
      </c>
      <c r="E651">
        <v>378</v>
      </c>
      <c r="F651">
        <v>0.41269841299999999</v>
      </c>
      <c r="G651">
        <v>19067</v>
      </c>
      <c r="H651">
        <f>VLOOKUP($G651,county_facts!$A:$BB,4,FALSE)</f>
        <v>16077</v>
      </c>
      <c r="I651">
        <f>VLOOKUP($G651,county_facts!$A:$BB,5,FALSE)</f>
        <v>16303</v>
      </c>
      <c r="J651">
        <f>VLOOKUP($G651,county_facts!$A:$BB,6,FALSE)</f>
        <v>-1.4</v>
      </c>
      <c r="K651">
        <f>VLOOKUP($G651,county_facts!$A:$BB,7,FALSE)</f>
        <v>16303</v>
      </c>
      <c r="L651">
        <f>VLOOKUP($G651,county_facts!$A:$BB,8,FALSE)</f>
        <v>5.7</v>
      </c>
      <c r="M651">
        <f>VLOOKUP($G651,county_facts!$A:$BB,9,FALSE)</f>
        <v>23.1</v>
      </c>
      <c r="N651">
        <f>VLOOKUP($G651,county_facts!$A:$BB,10,FALSE)</f>
        <v>20.7</v>
      </c>
      <c r="O651">
        <f>VLOOKUP($G651,county_facts!$A:$BB,11,FALSE)</f>
        <v>50.9</v>
      </c>
      <c r="P651">
        <f>VLOOKUP($G651,county_facts!$A:$BB,12,FALSE)</f>
        <v>95</v>
      </c>
      <c r="Q651">
        <f>VLOOKUP($G651,county_facts!$A:$BB,13,FALSE)</f>
        <v>2</v>
      </c>
      <c r="R651">
        <f>VLOOKUP($G651,county_facts!$A:$BB,14,FALSE)</f>
        <v>0.3</v>
      </c>
      <c r="S651">
        <f>VLOOKUP($G651,county_facts!$A:$BB,15,FALSE)</f>
        <v>1.7</v>
      </c>
      <c r="T651">
        <f>VLOOKUP($G651,county_facts!$A:$BB,16,FALSE)</f>
        <v>0.1</v>
      </c>
      <c r="U651">
        <f>VLOOKUP($G651,county_facts!$A:$BB,17,FALSE)</f>
        <v>0.9</v>
      </c>
      <c r="V651">
        <f>VLOOKUP($G651,county_facts!$A:$BB,18,FALSE)</f>
        <v>2.2999999999999998</v>
      </c>
      <c r="W651">
        <f>VLOOKUP($G651,county_facts!$A:$BB,19,FALSE)</f>
        <v>93.1</v>
      </c>
      <c r="X651">
        <f>VLOOKUP($G651,county_facts!$A:$BB,20,FALSE)</f>
        <v>88.1</v>
      </c>
      <c r="Y651">
        <f>VLOOKUP($G651,county_facts!$A:$BB,21,FALSE)</f>
        <v>1.4</v>
      </c>
      <c r="Z651">
        <f>VLOOKUP($G651,county_facts!$A:$BB,22,FALSE)</f>
        <v>5.0999999999999996</v>
      </c>
      <c r="AA651">
        <f>VLOOKUP($G651,county_facts!$A:$BB,23,FALSE)</f>
        <v>90.5</v>
      </c>
      <c r="AB651">
        <f>VLOOKUP($G651,county_facts!$A:$BB,24,FALSE)</f>
        <v>15.9</v>
      </c>
      <c r="AC651">
        <f>VLOOKUP($G651,county_facts!$A:$BB,25,FALSE)</f>
        <v>1523</v>
      </c>
      <c r="AD651">
        <f>VLOOKUP($G651,county_facts!$A:$BB,26,FALSE)</f>
        <v>19.600000000000001</v>
      </c>
      <c r="AE651">
        <f>VLOOKUP($G651,county_facts!$A:$BB,27,FALSE)</f>
        <v>7516</v>
      </c>
      <c r="AF651">
        <f>VLOOKUP($G651,county_facts!$A:$BB,28,FALSE)</f>
        <v>72.900000000000006</v>
      </c>
      <c r="AG651">
        <f>VLOOKUP($G651,county_facts!$A:$BB,29,FALSE)</f>
        <v>10.8</v>
      </c>
      <c r="AH651">
        <f>VLOOKUP($G651,county_facts!$A:$BB,30,FALSE)</f>
        <v>90200</v>
      </c>
      <c r="AI651">
        <f>VLOOKUP($G651,county_facts!$A:$BB,31,FALSE)</f>
        <v>7007</v>
      </c>
      <c r="AJ651">
        <f>VLOOKUP($G651,county_facts!$A:$BB,32,FALSE)</f>
        <v>2.2599999999999998</v>
      </c>
      <c r="AK651">
        <f>VLOOKUP($G651,county_facts!$A:$BB,33,FALSE)</f>
        <v>24590</v>
      </c>
      <c r="AL651">
        <f>VLOOKUP($G651,county_facts!$A:$BB,34,FALSE)</f>
        <v>43826</v>
      </c>
      <c r="AM651">
        <f>VLOOKUP($G651,county_facts!$A:$BB,35,FALSE)</f>
        <v>12.6</v>
      </c>
      <c r="AN651">
        <f>VLOOKUP($G651,county_facts!$A:$BB,36,FALSE)</f>
        <v>414</v>
      </c>
      <c r="AO651">
        <f>VLOOKUP($G651,county_facts!$A:$BB,37,FALSE)</f>
        <v>4552</v>
      </c>
      <c r="AP651">
        <f>VLOOKUP($G651,county_facts!$A:$BB,38,FALSE)</f>
        <v>5.4</v>
      </c>
      <c r="AQ651">
        <f>VLOOKUP($G651,county_facts!$A:$BB,39,FALSE)</f>
        <v>1202</v>
      </c>
      <c r="AR651">
        <f>VLOOKUP($G651,county_facts!$A:$BB,40,FALSE)</f>
        <v>1159</v>
      </c>
      <c r="AS651">
        <f>VLOOKUP($G651,county_facts!$A:$BB,41,FALSE)</f>
        <v>0</v>
      </c>
      <c r="AT651">
        <f>VLOOKUP($G651,county_facts!$A:$BB,42,FALSE)</f>
        <v>0</v>
      </c>
      <c r="AU651">
        <f>VLOOKUP($G651,county_facts!$A:$BB,43,FALSE)</f>
        <v>0</v>
      </c>
      <c r="AV651">
        <f>VLOOKUP($G651,county_facts!$A:$BB,44,FALSE)</f>
        <v>0</v>
      </c>
      <c r="AW651">
        <f>VLOOKUP($G651,county_facts!$A:$BB,45,FALSE)</f>
        <v>0</v>
      </c>
      <c r="AX651">
        <f>VLOOKUP($G651,county_facts!$A:$BB,46,FALSE)</f>
        <v>0</v>
      </c>
      <c r="AY651">
        <f>VLOOKUP($G651,county_facts!$A:$BB,47,FALSE)</f>
        <v>461397</v>
      </c>
      <c r="AZ651">
        <f>VLOOKUP($G651,county_facts!$A:$BB,48,FALSE)</f>
        <v>121913</v>
      </c>
      <c r="BA651">
        <f>VLOOKUP($G651,county_facts!$A:$BB,49,FALSE)</f>
        <v>149138</v>
      </c>
      <c r="BB651">
        <f>VLOOKUP($G651,county_facts!$A:$BB,50,FALSE)</f>
        <v>9192</v>
      </c>
      <c r="BC651">
        <f>VLOOKUP($G651,county_facts!$A:$BB,51,FALSE)</f>
        <v>13656</v>
      </c>
      <c r="BD651">
        <f>VLOOKUP($G651,county_facts!$A:$BB,52,FALSE)</f>
        <v>21</v>
      </c>
      <c r="BE651">
        <f>VLOOKUP($G651,county_facts!$A:$BB,53,FALSE)</f>
        <v>500.63</v>
      </c>
      <c r="BF651">
        <f>VLOOKUP($G651,county_facts!$A:$BB,54,FALSE)</f>
        <v>32.6</v>
      </c>
    </row>
    <row r="652" spans="1:58" x14ac:dyDescent="0.3">
      <c r="A652" t="s">
        <v>6</v>
      </c>
      <c r="B652" t="s">
        <v>46</v>
      </c>
      <c r="C652">
        <v>276</v>
      </c>
      <c r="D652" t="s">
        <v>245</v>
      </c>
      <c r="E652">
        <v>456</v>
      </c>
      <c r="F652">
        <v>0.60526315799999997</v>
      </c>
      <c r="G652">
        <v>19065</v>
      </c>
      <c r="H652">
        <f>VLOOKUP($G652,county_facts!$A:$BB,4,FALSE)</f>
        <v>20343</v>
      </c>
      <c r="I652">
        <f>VLOOKUP($G652,county_facts!$A:$BB,5,FALSE)</f>
        <v>20880</v>
      </c>
      <c r="J652">
        <f>VLOOKUP($G652,county_facts!$A:$BB,6,FALSE)</f>
        <v>-2.6</v>
      </c>
      <c r="K652">
        <f>VLOOKUP($G652,county_facts!$A:$BB,7,FALSE)</f>
        <v>20880</v>
      </c>
      <c r="L652">
        <f>VLOOKUP($G652,county_facts!$A:$BB,8,FALSE)</f>
        <v>5.8</v>
      </c>
      <c r="M652">
        <f>VLOOKUP($G652,county_facts!$A:$BB,9,FALSE)</f>
        <v>21.2</v>
      </c>
      <c r="N652">
        <f>VLOOKUP($G652,county_facts!$A:$BB,10,FALSE)</f>
        <v>20.399999999999999</v>
      </c>
      <c r="O652">
        <f>VLOOKUP($G652,county_facts!$A:$BB,11,FALSE)</f>
        <v>49.9</v>
      </c>
      <c r="P652">
        <f>VLOOKUP($G652,county_facts!$A:$BB,12,FALSE)</f>
        <v>96.6</v>
      </c>
      <c r="Q652">
        <f>VLOOKUP($G652,county_facts!$A:$BB,13,FALSE)</f>
        <v>1.2</v>
      </c>
      <c r="R652">
        <f>VLOOKUP($G652,county_facts!$A:$BB,14,FALSE)</f>
        <v>0.2</v>
      </c>
      <c r="S652">
        <f>VLOOKUP($G652,county_facts!$A:$BB,15,FALSE)</f>
        <v>0.8</v>
      </c>
      <c r="T652">
        <f>VLOOKUP($G652,county_facts!$A:$BB,16,FALSE)</f>
        <v>0.1</v>
      </c>
      <c r="U652">
        <f>VLOOKUP($G652,county_facts!$A:$BB,17,FALSE)</f>
        <v>1.1000000000000001</v>
      </c>
      <c r="V652">
        <f>VLOOKUP($G652,county_facts!$A:$BB,18,FALSE)</f>
        <v>2.2000000000000002</v>
      </c>
      <c r="W652">
        <f>VLOOKUP($G652,county_facts!$A:$BB,19,FALSE)</f>
        <v>94.6</v>
      </c>
      <c r="X652">
        <f>VLOOKUP($G652,county_facts!$A:$BB,20,FALSE)</f>
        <v>87.1</v>
      </c>
      <c r="Y652">
        <f>VLOOKUP($G652,county_facts!$A:$BB,21,FALSE)</f>
        <v>0.9</v>
      </c>
      <c r="Z652">
        <f>VLOOKUP($G652,county_facts!$A:$BB,22,FALSE)</f>
        <v>2.6</v>
      </c>
      <c r="AA652">
        <f>VLOOKUP($G652,county_facts!$A:$BB,23,FALSE)</f>
        <v>88.9</v>
      </c>
      <c r="AB652">
        <f>VLOOKUP($G652,county_facts!$A:$BB,24,FALSE)</f>
        <v>18.399999999999999</v>
      </c>
      <c r="AC652">
        <f>VLOOKUP($G652,county_facts!$A:$BB,25,FALSE)</f>
        <v>1717</v>
      </c>
      <c r="AD652">
        <f>VLOOKUP($G652,county_facts!$A:$BB,26,FALSE)</f>
        <v>21.1</v>
      </c>
      <c r="AE652">
        <f>VLOOKUP($G652,county_facts!$A:$BB,27,FALSE)</f>
        <v>9522</v>
      </c>
      <c r="AF652">
        <f>VLOOKUP($G652,county_facts!$A:$BB,28,FALSE)</f>
        <v>77.599999999999994</v>
      </c>
      <c r="AG652">
        <f>VLOOKUP($G652,county_facts!$A:$BB,29,FALSE)</f>
        <v>10.3</v>
      </c>
      <c r="AH652">
        <f>VLOOKUP($G652,county_facts!$A:$BB,30,FALSE)</f>
        <v>85400</v>
      </c>
      <c r="AI652">
        <f>VLOOKUP($G652,county_facts!$A:$BB,31,FALSE)</f>
        <v>8328</v>
      </c>
      <c r="AJ652">
        <f>VLOOKUP($G652,county_facts!$A:$BB,32,FALSE)</f>
        <v>2.4</v>
      </c>
      <c r="AK652">
        <f>VLOOKUP($G652,county_facts!$A:$BB,33,FALSE)</f>
        <v>23391</v>
      </c>
      <c r="AL652">
        <f>VLOOKUP($G652,county_facts!$A:$BB,34,FALSE)</f>
        <v>45542</v>
      </c>
      <c r="AM652">
        <f>VLOOKUP($G652,county_facts!$A:$BB,35,FALSE)</f>
        <v>11.5</v>
      </c>
      <c r="AN652">
        <f>VLOOKUP($G652,county_facts!$A:$BB,36,FALSE)</f>
        <v>553</v>
      </c>
      <c r="AO652">
        <f>VLOOKUP($G652,county_facts!$A:$BB,37,FALSE)</f>
        <v>6298</v>
      </c>
      <c r="AP652">
        <f>VLOOKUP($G652,county_facts!$A:$BB,38,FALSE)</f>
        <v>0.6</v>
      </c>
      <c r="AQ652">
        <f>VLOOKUP($G652,county_facts!$A:$BB,39,FALSE)</f>
        <v>1412</v>
      </c>
      <c r="AR652">
        <f>VLOOKUP($G652,county_facts!$A:$BB,40,FALSE)</f>
        <v>1891</v>
      </c>
      <c r="AS652">
        <f>VLOOKUP($G652,county_facts!$A:$BB,41,FALSE)</f>
        <v>0</v>
      </c>
      <c r="AT652">
        <f>VLOOKUP($G652,county_facts!$A:$BB,42,FALSE)</f>
        <v>0</v>
      </c>
      <c r="AU652">
        <f>VLOOKUP($G652,county_facts!$A:$BB,43,FALSE)</f>
        <v>0</v>
      </c>
      <c r="AV652">
        <f>VLOOKUP($G652,county_facts!$A:$BB,44,FALSE)</f>
        <v>0</v>
      </c>
      <c r="AW652">
        <f>VLOOKUP($G652,county_facts!$A:$BB,45,FALSE)</f>
        <v>0</v>
      </c>
      <c r="AX652">
        <f>VLOOKUP($G652,county_facts!$A:$BB,46,FALSE)</f>
        <v>0</v>
      </c>
      <c r="AY652">
        <f>VLOOKUP($G652,county_facts!$A:$BB,47,FALSE)</f>
        <v>157746</v>
      </c>
      <c r="AZ652">
        <f>VLOOKUP($G652,county_facts!$A:$BB,48,FALSE)</f>
        <v>304189</v>
      </c>
      <c r="BA652">
        <f>VLOOKUP($G652,county_facts!$A:$BB,49,FALSE)</f>
        <v>157244</v>
      </c>
      <c r="BB652">
        <f>VLOOKUP($G652,county_facts!$A:$BB,50,FALSE)</f>
        <v>7716</v>
      </c>
      <c r="BC652">
        <f>VLOOKUP($G652,county_facts!$A:$BB,51,FALSE)</f>
        <v>14582</v>
      </c>
      <c r="BD652">
        <f>VLOOKUP($G652,county_facts!$A:$BB,52,FALSE)</f>
        <v>24</v>
      </c>
      <c r="BE652">
        <f>VLOOKUP($G652,county_facts!$A:$BB,53,FALSE)</f>
        <v>730.81</v>
      </c>
      <c r="BF652">
        <f>VLOOKUP($G652,county_facts!$A:$BB,54,FALSE)</f>
        <v>28.6</v>
      </c>
    </row>
    <row r="653" spans="1:58" x14ac:dyDescent="0.3">
      <c r="A653" t="s">
        <v>9</v>
      </c>
      <c r="B653" t="s">
        <v>46</v>
      </c>
      <c r="C653">
        <v>180</v>
      </c>
      <c r="D653" t="s">
        <v>245</v>
      </c>
      <c r="E653">
        <v>456</v>
      </c>
      <c r="F653">
        <v>0.39473684199999998</v>
      </c>
      <c r="G653">
        <v>19065</v>
      </c>
      <c r="H653">
        <f>VLOOKUP($G653,county_facts!$A:$BB,4,FALSE)</f>
        <v>20343</v>
      </c>
      <c r="I653">
        <f>VLOOKUP($G653,county_facts!$A:$BB,5,FALSE)</f>
        <v>20880</v>
      </c>
      <c r="J653">
        <f>VLOOKUP($G653,county_facts!$A:$BB,6,FALSE)</f>
        <v>-2.6</v>
      </c>
      <c r="K653">
        <f>VLOOKUP($G653,county_facts!$A:$BB,7,FALSE)</f>
        <v>20880</v>
      </c>
      <c r="L653">
        <f>VLOOKUP($G653,county_facts!$A:$BB,8,FALSE)</f>
        <v>5.8</v>
      </c>
      <c r="M653">
        <f>VLOOKUP($G653,county_facts!$A:$BB,9,FALSE)</f>
        <v>21.2</v>
      </c>
      <c r="N653">
        <f>VLOOKUP($G653,county_facts!$A:$BB,10,FALSE)</f>
        <v>20.399999999999999</v>
      </c>
      <c r="O653">
        <f>VLOOKUP($G653,county_facts!$A:$BB,11,FALSE)</f>
        <v>49.9</v>
      </c>
      <c r="P653">
        <f>VLOOKUP($G653,county_facts!$A:$BB,12,FALSE)</f>
        <v>96.6</v>
      </c>
      <c r="Q653">
        <f>VLOOKUP($G653,county_facts!$A:$BB,13,FALSE)</f>
        <v>1.2</v>
      </c>
      <c r="R653">
        <f>VLOOKUP($G653,county_facts!$A:$BB,14,FALSE)</f>
        <v>0.2</v>
      </c>
      <c r="S653">
        <f>VLOOKUP($G653,county_facts!$A:$BB,15,FALSE)</f>
        <v>0.8</v>
      </c>
      <c r="T653">
        <f>VLOOKUP($G653,county_facts!$A:$BB,16,FALSE)</f>
        <v>0.1</v>
      </c>
      <c r="U653">
        <f>VLOOKUP($G653,county_facts!$A:$BB,17,FALSE)</f>
        <v>1.1000000000000001</v>
      </c>
      <c r="V653">
        <f>VLOOKUP($G653,county_facts!$A:$BB,18,FALSE)</f>
        <v>2.2000000000000002</v>
      </c>
      <c r="W653">
        <f>VLOOKUP($G653,county_facts!$A:$BB,19,FALSE)</f>
        <v>94.6</v>
      </c>
      <c r="X653">
        <f>VLOOKUP($G653,county_facts!$A:$BB,20,FALSE)</f>
        <v>87.1</v>
      </c>
      <c r="Y653">
        <f>VLOOKUP($G653,county_facts!$A:$BB,21,FALSE)</f>
        <v>0.9</v>
      </c>
      <c r="Z653">
        <f>VLOOKUP($G653,county_facts!$A:$BB,22,FALSE)</f>
        <v>2.6</v>
      </c>
      <c r="AA653">
        <f>VLOOKUP($G653,county_facts!$A:$BB,23,FALSE)</f>
        <v>88.9</v>
      </c>
      <c r="AB653">
        <f>VLOOKUP($G653,county_facts!$A:$BB,24,FALSE)</f>
        <v>18.399999999999999</v>
      </c>
      <c r="AC653">
        <f>VLOOKUP($G653,county_facts!$A:$BB,25,FALSE)</f>
        <v>1717</v>
      </c>
      <c r="AD653">
        <f>VLOOKUP($G653,county_facts!$A:$BB,26,FALSE)</f>
        <v>21.1</v>
      </c>
      <c r="AE653">
        <f>VLOOKUP($G653,county_facts!$A:$BB,27,FALSE)</f>
        <v>9522</v>
      </c>
      <c r="AF653">
        <f>VLOOKUP($G653,county_facts!$A:$BB,28,FALSE)</f>
        <v>77.599999999999994</v>
      </c>
      <c r="AG653">
        <f>VLOOKUP($G653,county_facts!$A:$BB,29,FALSE)</f>
        <v>10.3</v>
      </c>
      <c r="AH653">
        <f>VLOOKUP($G653,county_facts!$A:$BB,30,FALSE)</f>
        <v>85400</v>
      </c>
      <c r="AI653">
        <f>VLOOKUP($G653,county_facts!$A:$BB,31,FALSE)</f>
        <v>8328</v>
      </c>
      <c r="AJ653">
        <f>VLOOKUP($G653,county_facts!$A:$BB,32,FALSE)</f>
        <v>2.4</v>
      </c>
      <c r="AK653">
        <f>VLOOKUP($G653,county_facts!$A:$BB,33,FALSE)</f>
        <v>23391</v>
      </c>
      <c r="AL653">
        <f>VLOOKUP($G653,county_facts!$A:$BB,34,FALSE)</f>
        <v>45542</v>
      </c>
      <c r="AM653">
        <f>VLOOKUP($G653,county_facts!$A:$BB,35,FALSE)</f>
        <v>11.5</v>
      </c>
      <c r="AN653">
        <f>VLOOKUP($G653,county_facts!$A:$BB,36,FALSE)</f>
        <v>553</v>
      </c>
      <c r="AO653">
        <f>VLOOKUP($G653,county_facts!$A:$BB,37,FALSE)</f>
        <v>6298</v>
      </c>
      <c r="AP653">
        <f>VLOOKUP($G653,county_facts!$A:$BB,38,FALSE)</f>
        <v>0.6</v>
      </c>
      <c r="AQ653">
        <f>VLOOKUP($G653,county_facts!$A:$BB,39,FALSE)</f>
        <v>1412</v>
      </c>
      <c r="AR653">
        <f>VLOOKUP($G653,county_facts!$A:$BB,40,FALSE)</f>
        <v>1891</v>
      </c>
      <c r="AS653">
        <f>VLOOKUP($G653,county_facts!$A:$BB,41,FALSE)</f>
        <v>0</v>
      </c>
      <c r="AT653">
        <f>VLOOKUP($G653,county_facts!$A:$BB,42,FALSE)</f>
        <v>0</v>
      </c>
      <c r="AU653">
        <f>VLOOKUP($G653,county_facts!$A:$BB,43,FALSE)</f>
        <v>0</v>
      </c>
      <c r="AV653">
        <f>VLOOKUP($G653,county_facts!$A:$BB,44,FALSE)</f>
        <v>0</v>
      </c>
      <c r="AW653">
        <f>VLOOKUP($G653,county_facts!$A:$BB,45,FALSE)</f>
        <v>0</v>
      </c>
      <c r="AX653">
        <f>VLOOKUP($G653,county_facts!$A:$BB,46,FALSE)</f>
        <v>0</v>
      </c>
      <c r="AY653">
        <f>VLOOKUP($G653,county_facts!$A:$BB,47,FALSE)</f>
        <v>157746</v>
      </c>
      <c r="AZ653">
        <f>VLOOKUP($G653,county_facts!$A:$BB,48,FALSE)</f>
        <v>304189</v>
      </c>
      <c r="BA653">
        <f>VLOOKUP($G653,county_facts!$A:$BB,49,FALSE)</f>
        <v>157244</v>
      </c>
      <c r="BB653">
        <f>VLOOKUP($G653,county_facts!$A:$BB,50,FALSE)</f>
        <v>7716</v>
      </c>
      <c r="BC653">
        <f>VLOOKUP($G653,county_facts!$A:$BB,51,FALSE)</f>
        <v>14582</v>
      </c>
      <c r="BD653">
        <f>VLOOKUP($G653,county_facts!$A:$BB,52,FALSE)</f>
        <v>24</v>
      </c>
      <c r="BE653">
        <f>VLOOKUP($G653,county_facts!$A:$BB,53,FALSE)</f>
        <v>730.81</v>
      </c>
      <c r="BF653">
        <f>VLOOKUP($G653,county_facts!$A:$BB,54,FALSE)</f>
        <v>28.6</v>
      </c>
    </row>
    <row r="654" spans="1:58" x14ac:dyDescent="0.3">
      <c r="A654" t="s">
        <v>9</v>
      </c>
      <c r="B654" t="s">
        <v>288</v>
      </c>
      <c r="C654">
        <v>80</v>
      </c>
      <c r="D654" t="s">
        <v>245</v>
      </c>
      <c r="E654">
        <v>149</v>
      </c>
      <c r="F654">
        <v>0.53691275199999999</v>
      </c>
      <c r="G654">
        <v>19063</v>
      </c>
      <c r="H654">
        <f>VLOOKUP($G654,county_facts!$A:$BB,4,FALSE)</f>
        <v>9990</v>
      </c>
      <c r="I654">
        <f>VLOOKUP($G654,county_facts!$A:$BB,5,FALSE)</f>
        <v>10302</v>
      </c>
      <c r="J654">
        <f>VLOOKUP($G654,county_facts!$A:$BB,6,FALSE)</f>
        <v>-3</v>
      </c>
      <c r="K654">
        <f>VLOOKUP($G654,county_facts!$A:$BB,7,FALSE)</f>
        <v>10302</v>
      </c>
      <c r="L654">
        <f>VLOOKUP($G654,county_facts!$A:$BB,8,FALSE)</f>
        <v>5.6</v>
      </c>
      <c r="M654">
        <f>VLOOKUP($G654,county_facts!$A:$BB,9,FALSE)</f>
        <v>21.6</v>
      </c>
      <c r="N654">
        <f>VLOOKUP($G654,county_facts!$A:$BB,10,FALSE)</f>
        <v>19.2</v>
      </c>
      <c r="O654">
        <f>VLOOKUP($G654,county_facts!$A:$BB,11,FALSE)</f>
        <v>49.3</v>
      </c>
      <c r="P654">
        <f>VLOOKUP($G654,county_facts!$A:$BB,12,FALSE)</f>
        <v>93.8</v>
      </c>
      <c r="Q654">
        <f>VLOOKUP($G654,county_facts!$A:$BB,13,FALSE)</f>
        <v>1</v>
      </c>
      <c r="R654">
        <f>VLOOKUP($G654,county_facts!$A:$BB,14,FALSE)</f>
        <v>1.5</v>
      </c>
      <c r="S654">
        <f>VLOOKUP($G654,county_facts!$A:$BB,15,FALSE)</f>
        <v>0.6</v>
      </c>
      <c r="T654">
        <f>VLOOKUP($G654,county_facts!$A:$BB,16,FALSE)</f>
        <v>0.1</v>
      </c>
      <c r="U654">
        <f>VLOOKUP($G654,county_facts!$A:$BB,17,FALSE)</f>
        <v>3</v>
      </c>
      <c r="V654">
        <f>VLOOKUP($G654,county_facts!$A:$BB,18,FALSE)</f>
        <v>10.4</v>
      </c>
      <c r="W654">
        <f>VLOOKUP($G654,county_facts!$A:$BB,19,FALSE)</f>
        <v>86.9</v>
      </c>
      <c r="X654">
        <f>VLOOKUP($G654,county_facts!$A:$BB,20,FALSE)</f>
        <v>85.5</v>
      </c>
      <c r="Y654">
        <f>VLOOKUP($G654,county_facts!$A:$BB,21,FALSE)</f>
        <v>5.0999999999999996</v>
      </c>
      <c r="Z654">
        <f>VLOOKUP($G654,county_facts!$A:$BB,22,FALSE)</f>
        <v>8</v>
      </c>
      <c r="AA654">
        <f>VLOOKUP($G654,county_facts!$A:$BB,23,FALSE)</f>
        <v>88.4</v>
      </c>
      <c r="AB654">
        <f>VLOOKUP($G654,county_facts!$A:$BB,24,FALSE)</f>
        <v>15.3</v>
      </c>
      <c r="AC654">
        <f>VLOOKUP($G654,county_facts!$A:$BB,25,FALSE)</f>
        <v>770</v>
      </c>
      <c r="AD654">
        <f>VLOOKUP($G654,county_facts!$A:$BB,26,FALSE)</f>
        <v>16.399999999999999</v>
      </c>
      <c r="AE654">
        <f>VLOOKUP($G654,county_facts!$A:$BB,27,FALSE)</f>
        <v>4752</v>
      </c>
      <c r="AF654">
        <f>VLOOKUP($G654,county_facts!$A:$BB,28,FALSE)</f>
        <v>79.8</v>
      </c>
      <c r="AG654">
        <f>VLOOKUP($G654,county_facts!$A:$BB,29,FALSE)</f>
        <v>9.1999999999999993</v>
      </c>
      <c r="AH654">
        <f>VLOOKUP($G654,county_facts!$A:$BB,30,FALSE)</f>
        <v>82200</v>
      </c>
      <c r="AI654">
        <f>VLOOKUP($G654,county_facts!$A:$BB,31,FALSE)</f>
        <v>4119</v>
      </c>
      <c r="AJ654">
        <f>VLOOKUP($G654,county_facts!$A:$BB,32,FALSE)</f>
        <v>2.31</v>
      </c>
      <c r="AK654">
        <f>VLOOKUP($G654,county_facts!$A:$BB,33,FALSE)</f>
        <v>27908</v>
      </c>
      <c r="AL654">
        <f>VLOOKUP($G654,county_facts!$A:$BB,34,FALSE)</f>
        <v>48601</v>
      </c>
      <c r="AM654">
        <f>VLOOKUP($G654,county_facts!$A:$BB,35,FALSE)</f>
        <v>12.5</v>
      </c>
      <c r="AN654">
        <f>VLOOKUP($G654,county_facts!$A:$BB,36,FALSE)</f>
        <v>317</v>
      </c>
      <c r="AO654">
        <f>VLOOKUP($G654,county_facts!$A:$BB,37,FALSE)</f>
        <v>3639</v>
      </c>
      <c r="AP654">
        <f>VLOOKUP($G654,county_facts!$A:$BB,38,FALSE)</f>
        <v>-3.1</v>
      </c>
      <c r="AQ654">
        <f>VLOOKUP($G654,county_facts!$A:$BB,39,FALSE)</f>
        <v>720</v>
      </c>
      <c r="AR654">
        <f>VLOOKUP($G654,county_facts!$A:$BB,40,FALSE)</f>
        <v>791</v>
      </c>
      <c r="AS654">
        <f>VLOOKUP($G654,county_facts!$A:$BB,41,FALSE)</f>
        <v>0</v>
      </c>
      <c r="AT654">
        <f>VLOOKUP($G654,county_facts!$A:$BB,42,FALSE)</f>
        <v>0</v>
      </c>
      <c r="AU654">
        <f>VLOOKUP($G654,county_facts!$A:$BB,43,FALSE)</f>
        <v>0</v>
      </c>
      <c r="AV654">
        <f>VLOOKUP($G654,county_facts!$A:$BB,44,FALSE)</f>
        <v>0</v>
      </c>
      <c r="AW654">
        <f>VLOOKUP($G654,county_facts!$A:$BB,45,FALSE)</f>
        <v>0</v>
      </c>
      <c r="AX654">
        <f>VLOOKUP($G654,county_facts!$A:$BB,46,FALSE)</f>
        <v>0</v>
      </c>
      <c r="AY654">
        <f>VLOOKUP($G654,county_facts!$A:$BB,47,FALSE)</f>
        <v>331366</v>
      </c>
      <c r="AZ654">
        <f>VLOOKUP($G654,county_facts!$A:$BB,48,FALSE)</f>
        <v>103865</v>
      </c>
      <c r="BA654">
        <f>VLOOKUP($G654,county_facts!$A:$BB,49,FALSE)</f>
        <v>92665</v>
      </c>
      <c r="BB654">
        <f>VLOOKUP($G654,county_facts!$A:$BB,50,FALSE)</f>
        <v>8961</v>
      </c>
      <c r="BC654">
        <f>VLOOKUP($G654,county_facts!$A:$BB,51,FALSE)</f>
        <v>7910</v>
      </c>
      <c r="BD654">
        <f>VLOOKUP($G654,county_facts!$A:$BB,52,FALSE)</f>
        <v>48</v>
      </c>
      <c r="BE654">
        <f>VLOOKUP($G654,county_facts!$A:$BB,53,FALSE)</f>
        <v>395.88</v>
      </c>
      <c r="BF654">
        <f>VLOOKUP($G654,county_facts!$A:$BB,54,FALSE)</f>
        <v>26</v>
      </c>
    </row>
    <row r="655" spans="1:58" x14ac:dyDescent="0.3">
      <c r="A655" t="s">
        <v>6</v>
      </c>
      <c r="B655" t="s">
        <v>288</v>
      </c>
      <c r="C655">
        <v>69</v>
      </c>
      <c r="D655" t="s">
        <v>245</v>
      </c>
      <c r="E655">
        <v>149</v>
      </c>
      <c r="F655">
        <v>0.46308724800000001</v>
      </c>
      <c r="G655">
        <v>19063</v>
      </c>
      <c r="H655">
        <f>VLOOKUP($G655,county_facts!$A:$BB,4,FALSE)</f>
        <v>9990</v>
      </c>
      <c r="I655">
        <f>VLOOKUP($G655,county_facts!$A:$BB,5,FALSE)</f>
        <v>10302</v>
      </c>
      <c r="J655">
        <f>VLOOKUP($G655,county_facts!$A:$BB,6,FALSE)</f>
        <v>-3</v>
      </c>
      <c r="K655">
        <f>VLOOKUP($G655,county_facts!$A:$BB,7,FALSE)</f>
        <v>10302</v>
      </c>
      <c r="L655">
        <f>VLOOKUP($G655,county_facts!$A:$BB,8,FALSE)</f>
        <v>5.6</v>
      </c>
      <c r="M655">
        <f>VLOOKUP($G655,county_facts!$A:$BB,9,FALSE)</f>
        <v>21.6</v>
      </c>
      <c r="N655">
        <f>VLOOKUP($G655,county_facts!$A:$BB,10,FALSE)</f>
        <v>19.2</v>
      </c>
      <c r="O655">
        <f>VLOOKUP($G655,county_facts!$A:$BB,11,FALSE)</f>
        <v>49.3</v>
      </c>
      <c r="P655">
        <f>VLOOKUP($G655,county_facts!$A:$BB,12,FALSE)</f>
        <v>93.8</v>
      </c>
      <c r="Q655">
        <f>VLOOKUP($G655,county_facts!$A:$BB,13,FALSE)</f>
        <v>1</v>
      </c>
      <c r="R655">
        <f>VLOOKUP($G655,county_facts!$A:$BB,14,FALSE)</f>
        <v>1.5</v>
      </c>
      <c r="S655">
        <f>VLOOKUP($G655,county_facts!$A:$BB,15,FALSE)</f>
        <v>0.6</v>
      </c>
      <c r="T655">
        <f>VLOOKUP($G655,county_facts!$A:$BB,16,FALSE)</f>
        <v>0.1</v>
      </c>
      <c r="U655">
        <f>VLOOKUP($G655,county_facts!$A:$BB,17,FALSE)</f>
        <v>3</v>
      </c>
      <c r="V655">
        <f>VLOOKUP($G655,county_facts!$A:$BB,18,FALSE)</f>
        <v>10.4</v>
      </c>
      <c r="W655">
        <f>VLOOKUP($G655,county_facts!$A:$BB,19,FALSE)</f>
        <v>86.9</v>
      </c>
      <c r="X655">
        <f>VLOOKUP($G655,county_facts!$A:$BB,20,FALSE)</f>
        <v>85.5</v>
      </c>
      <c r="Y655">
        <f>VLOOKUP($G655,county_facts!$A:$BB,21,FALSE)</f>
        <v>5.0999999999999996</v>
      </c>
      <c r="Z655">
        <f>VLOOKUP($G655,county_facts!$A:$BB,22,FALSE)</f>
        <v>8</v>
      </c>
      <c r="AA655">
        <f>VLOOKUP($G655,county_facts!$A:$BB,23,FALSE)</f>
        <v>88.4</v>
      </c>
      <c r="AB655">
        <f>VLOOKUP($G655,county_facts!$A:$BB,24,FALSE)</f>
        <v>15.3</v>
      </c>
      <c r="AC655">
        <f>VLOOKUP($G655,county_facts!$A:$BB,25,FALSE)</f>
        <v>770</v>
      </c>
      <c r="AD655">
        <f>VLOOKUP($G655,county_facts!$A:$BB,26,FALSE)</f>
        <v>16.399999999999999</v>
      </c>
      <c r="AE655">
        <f>VLOOKUP($G655,county_facts!$A:$BB,27,FALSE)</f>
        <v>4752</v>
      </c>
      <c r="AF655">
        <f>VLOOKUP($G655,county_facts!$A:$BB,28,FALSE)</f>
        <v>79.8</v>
      </c>
      <c r="AG655">
        <f>VLOOKUP($G655,county_facts!$A:$BB,29,FALSE)</f>
        <v>9.1999999999999993</v>
      </c>
      <c r="AH655">
        <f>VLOOKUP($G655,county_facts!$A:$BB,30,FALSE)</f>
        <v>82200</v>
      </c>
      <c r="AI655">
        <f>VLOOKUP($G655,county_facts!$A:$BB,31,FALSE)</f>
        <v>4119</v>
      </c>
      <c r="AJ655">
        <f>VLOOKUP($G655,county_facts!$A:$BB,32,FALSE)</f>
        <v>2.31</v>
      </c>
      <c r="AK655">
        <f>VLOOKUP($G655,county_facts!$A:$BB,33,FALSE)</f>
        <v>27908</v>
      </c>
      <c r="AL655">
        <f>VLOOKUP($G655,county_facts!$A:$BB,34,FALSE)</f>
        <v>48601</v>
      </c>
      <c r="AM655">
        <f>VLOOKUP($G655,county_facts!$A:$BB,35,FALSE)</f>
        <v>12.5</v>
      </c>
      <c r="AN655">
        <f>VLOOKUP($G655,county_facts!$A:$BB,36,FALSE)</f>
        <v>317</v>
      </c>
      <c r="AO655">
        <f>VLOOKUP($G655,county_facts!$A:$BB,37,FALSE)</f>
        <v>3639</v>
      </c>
      <c r="AP655">
        <f>VLOOKUP($G655,county_facts!$A:$BB,38,FALSE)</f>
        <v>-3.1</v>
      </c>
      <c r="AQ655">
        <f>VLOOKUP($G655,county_facts!$A:$BB,39,FALSE)</f>
        <v>720</v>
      </c>
      <c r="AR655">
        <f>VLOOKUP($G655,county_facts!$A:$BB,40,FALSE)</f>
        <v>791</v>
      </c>
      <c r="AS655">
        <f>VLOOKUP($G655,county_facts!$A:$BB,41,FALSE)</f>
        <v>0</v>
      </c>
      <c r="AT655">
        <f>VLOOKUP($G655,county_facts!$A:$BB,42,FALSE)</f>
        <v>0</v>
      </c>
      <c r="AU655">
        <f>VLOOKUP($G655,county_facts!$A:$BB,43,FALSE)</f>
        <v>0</v>
      </c>
      <c r="AV655">
        <f>VLOOKUP($G655,county_facts!$A:$BB,44,FALSE)</f>
        <v>0</v>
      </c>
      <c r="AW655">
        <f>VLOOKUP($G655,county_facts!$A:$BB,45,FALSE)</f>
        <v>0</v>
      </c>
      <c r="AX655">
        <f>VLOOKUP($G655,county_facts!$A:$BB,46,FALSE)</f>
        <v>0</v>
      </c>
      <c r="AY655">
        <f>VLOOKUP($G655,county_facts!$A:$BB,47,FALSE)</f>
        <v>331366</v>
      </c>
      <c r="AZ655">
        <f>VLOOKUP($G655,county_facts!$A:$BB,48,FALSE)</f>
        <v>103865</v>
      </c>
      <c r="BA655">
        <f>VLOOKUP($G655,county_facts!$A:$BB,49,FALSE)</f>
        <v>92665</v>
      </c>
      <c r="BB655">
        <f>VLOOKUP($G655,county_facts!$A:$BB,50,FALSE)</f>
        <v>8961</v>
      </c>
      <c r="BC655">
        <f>VLOOKUP($G655,county_facts!$A:$BB,51,FALSE)</f>
        <v>7910</v>
      </c>
      <c r="BD655">
        <f>VLOOKUP($G655,county_facts!$A:$BB,52,FALSE)</f>
        <v>48</v>
      </c>
      <c r="BE655">
        <f>VLOOKUP($G655,county_facts!$A:$BB,53,FALSE)</f>
        <v>395.88</v>
      </c>
      <c r="BF655">
        <f>VLOOKUP($G655,county_facts!$A:$BB,54,FALSE)</f>
        <v>26</v>
      </c>
    </row>
    <row r="656" spans="1:58" x14ac:dyDescent="0.3">
      <c r="A656" t="s">
        <v>6</v>
      </c>
      <c r="B656" t="s">
        <v>289</v>
      </c>
      <c r="C656">
        <v>1707</v>
      </c>
      <c r="D656" t="s">
        <v>245</v>
      </c>
      <c r="E656">
        <v>3360</v>
      </c>
      <c r="F656">
        <v>0.50803571400000003</v>
      </c>
      <c r="G656">
        <v>19061</v>
      </c>
      <c r="H656">
        <f>VLOOKUP($G656,county_facts!$A:$BB,4,FALSE)</f>
        <v>96370</v>
      </c>
      <c r="I656">
        <f>VLOOKUP($G656,county_facts!$A:$BB,5,FALSE)</f>
        <v>93653</v>
      </c>
      <c r="J656">
        <f>VLOOKUP($G656,county_facts!$A:$BB,6,FALSE)</f>
        <v>2.9</v>
      </c>
      <c r="K656">
        <f>VLOOKUP($G656,county_facts!$A:$BB,7,FALSE)</f>
        <v>93653</v>
      </c>
      <c r="L656">
        <f>VLOOKUP($G656,county_facts!$A:$BB,8,FALSE)</f>
        <v>6.1</v>
      </c>
      <c r="M656">
        <f>VLOOKUP($G656,county_facts!$A:$BB,9,FALSE)</f>
        <v>23.1</v>
      </c>
      <c r="N656">
        <f>VLOOKUP($G656,county_facts!$A:$BB,10,FALSE)</f>
        <v>16.2</v>
      </c>
      <c r="O656">
        <f>VLOOKUP($G656,county_facts!$A:$BB,11,FALSE)</f>
        <v>50.6</v>
      </c>
      <c r="P656">
        <f>VLOOKUP($G656,county_facts!$A:$BB,12,FALSE)</f>
        <v>93.7</v>
      </c>
      <c r="Q656">
        <f>VLOOKUP($G656,county_facts!$A:$BB,13,FALSE)</f>
        <v>3</v>
      </c>
      <c r="R656">
        <f>VLOOKUP($G656,county_facts!$A:$BB,14,FALSE)</f>
        <v>0.2</v>
      </c>
      <c r="S656">
        <f>VLOOKUP($G656,county_facts!$A:$BB,15,FALSE)</f>
        <v>1.4</v>
      </c>
      <c r="T656">
        <f>VLOOKUP($G656,county_facts!$A:$BB,16,FALSE)</f>
        <v>0.3</v>
      </c>
      <c r="U656">
        <f>VLOOKUP($G656,county_facts!$A:$BB,17,FALSE)</f>
        <v>1.4</v>
      </c>
      <c r="V656">
        <f>VLOOKUP($G656,county_facts!$A:$BB,18,FALSE)</f>
        <v>2.2000000000000002</v>
      </c>
      <c r="W656">
        <f>VLOOKUP($G656,county_facts!$A:$BB,19,FALSE)</f>
        <v>91.9</v>
      </c>
      <c r="X656">
        <f>VLOOKUP($G656,county_facts!$A:$BB,20,FALSE)</f>
        <v>86.4</v>
      </c>
      <c r="Y656">
        <f>VLOOKUP($G656,county_facts!$A:$BB,21,FALSE)</f>
        <v>1.9</v>
      </c>
      <c r="Z656">
        <f>VLOOKUP($G656,county_facts!$A:$BB,22,FALSE)</f>
        <v>3.1</v>
      </c>
      <c r="AA656">
        <f>VLOOKUP($G656,county_facts!$A:$BB,23,FALSE)</f>
        <v>91.4</v>
      </c>
      <c r="AB656">
        <f>VLOOKUP($G656,county_facts!$A:$BB,24,FALSE)</f>
        <v>27.1</v>
      </c>
      <c r="AC656">
        <f>VLOOKUP($G656,county_facts!$A:$BB,25,FALSE)</f>
        <v>7057</v>
      </c>
      <c r="AD656">
        <f>VLOOKUP($G656,county_facts!$A:$BB,26,FALSE)</f>
        <v>17.3</v>
      </c>
      <c r="AE656">
        <f>VLOOKUP($G656,county_facts!$A:$BB,27,FALSE)</f>
        <v>40369</v>
      </c>
      <c r="AF656">
        <f>VLOOKUP($G656,county_facts!$A:$BB,28,FALSE)</f>
        <v>73</v>
      </c>
      <c r="AG656">
        <f>VLOOKUP($G656,county_facts!$A:$BB,29,FALSE)</f>
        <v>22</v>
      </c>
      <c r="AH656">
        <f>VLOOKUP($G656,county_facts!$A:$BB,30,FALSE)</f>
        <v>145900</v>
      </c>
      <c r="AI656">
        <f>VLOOKUP($G656,county_facts!$A:$BB,31,FALSE)</f>
        <v>37366</v>
      </c>
      <c r="AJ656">
        <f>VLOOKUP($G656,county_facts!$A:$BB,32,FALSE)</f>
        <v>2.41</v>
      </c>
      <c r="AK656">
        <f>VLOOKUP($G656,county_facts!$A:$BB,33,FALSE)</f>
        <v>26254</v>
      </c>
      <c r="AL656">
        <f>VLOOKUP($G656,county_facts!$A:$BB,34,FALSE)</f>
        <v>51475</v>
      </c>
      <c r="AM656">
        <f>VLOOKUP($G656,county_facts!$A:$BB,35,FALSE)</f>
        <v>10.9</v>
      </c>
      <c r="AN656">
        <f>VLOOKUP($G656,county_facts!$A:$BB,36,FALSE)</f>
        <v>2772</v>
      </c>
      <c r="AO656">
        <f>VLOOKUP($G656,county_facts!$A:$BB,37,FALSE)</f>
        <v>53122</v>
      </c>
      <c r="AP656">
        <f>VLOOKUP($G656,county_facts!$A:$BB,38,FALSE)</f>
        <v>0.3</v>
      </c>
      <c r="AQ656">
        <f>VLOOKUP($G656,county_facts!$A:$BB,39,FALSE)</f>
        <v>6130</v>
      </c>
      <c r="AR656">
        <f>VLOOKUP($G656,county_facts!$A:$BB,40,FALSE)</f>
        <v>8102</v>
      </c>
      <c r="AS656">
        <f>VLOOKUP($G656,county_facts!$A:$BB,41,FALSE)</f>
        <v>1.1000000000000001</v>
      </c>
      <c r="AT656">
        <f>VLOOKUP($G656,county_facts!$A:$BB,42,FALSE)</f>
        <v>0</v>
      </c>
      <c r="AU656">
        <f>VLOOKUP($G656,county_facts!$A:$BB,43,FALSE)</f>
        <v>0.7</v>
      </c>
      <c r="AV656">
        <f>VLOOKUP($G656,county_facts!$A:$BB,44,FALSE)</f>
        <v>0</v>
      </c>
      <c r="AW656">
        <f>VLOOKUP($G656,county_facts!$A:$BB,45,FALSE)</f>
        <v>0</v>
      </c>
      <c r="AX656">
        <f>VLOOKUP($G656,county_facts!$A:$BB,46,FALSE)</f>
        <v>21.7</v>
      </c>
      <c r="AY656">
        <f>VLOOKUP($G656,county_facts!$A:$BB,47,FALSE)</f>
        <v>4711245</v>
      </c>
      <c r="AZ656">
        <f>VLOOKUP($G656,county_facts!$A:$BB,48,FALSE)</f>
        <v>1847726</v>
      </c>
      <c r="BA656">
        <f>VLOOKUP($G656,county_facts!$A:$BB,49,FALSE)</f>
        <v>1433461</v>
      </c>
      <c r="BB656">
        <f>VLOOKUP($G656,county_facts!$A:$BB,50,FALSE)</f>
        <v>15538</v>
      </c>
      <c r="BC656">
        <f>VLOOKUP($G656,county_facts!$A:$BB,51,FALSE)</f>
        <v>145685</v>
      </c>
      <c r="BD656">
        <f>VLOOKUP($G656,county_facts!$A:$BB,52,FALSE)</f>
        <v>276</v>
      </c>
      <c r="BE656">
        <f>VLOOKUP($G656,county_facts!$A:$BB,53,FALSE)</f>
        <v>608.30999999999995</v>
      </c>
      <c r="BF656">
        <f>VLOOKUP($G656,county_facts!$A:$BB,54,FALSE)</f>
        <v>154</v>
      </c>
    </row>
    <row r="657" spans="1:58" x14ac:dyDescent="0.3">
      <c r="A657" t="s">
        <v>9</v>
      </c>
      <c r="B657" t="s">
        <v>289</v>
      </c>
      <c r="C657">
        <v>1653</v>
      </c>
      <c r="D657" t="s">
        <v>245</v>
      </c>
      <c r="E657">
        <v>3360</v>
      </c>
      <c r="F657">
        <v>0.49196428599999997</v>
      </c>
      <c r="G657">
        <v>19061</v>
      </c>
      <c r="H657">
        <f>VLOOKUP($G657,county_facts!$A:$BB,4,FALSE)</f>
        <v>96370</v>
      </c>
      <c r="I657">
        <f>VLOOKUP($G657,county_facts!$A:$BB,5,FALSE)</f>
        <v>93653</v>
      </c>
      <c r="J657">
        <f>VLOOKUP($G657,county_facts!$A:$BB,6,FALSE)</f>
        <v>2.9</v>
      </c>
      <c r="K657">
        <f>VLOOKUP($G657,county_facts!$A:$BB,7,FALSE)</f>
        <v>93653</v>
      </c>
      <c r="L657">
        <f>VLOOKUP($G657,county_facts!$A:$BB,8,FALSE)</f>
        <v>6.1</v>
      </c>
      <c r="M657">
        <f>VLOOKUP($G657,county_facts!$A:$BB,9,FALSE)</f>
        <v>23.1</v>
      </c>
      <c r="N657">
        <f>VLOOKUP($G657,county_facts!$A:$BB,10,FALSE)</f>
        <v>16.2</v>
      </c>
      <c r="O657">
        <f>VLOOKUP($G657,county_facts!$A:$BB,11,FALSE)</f>
        <v>50.6</v>
      </c>
      <c r="P657">
        <f>VLOOKUP($G657,county_facts!$A:$BB,12,FALSE)</f>
        <v>93.7</v>
      </c>
      <c r="Q657">
        <f>VLOOKUP($G657,county_facts!$A:$BB,13,FALSE)</f>
        <v>3</v>
      </c>
      <c r="R657">
        <f>VLOOKUP($G657,county_facts!$A:$BB,14,FALSE)</f>
        <v>0.2</v>
      </c>
      <c r="S657">
        <f>VLOOKUP($G657,county_facts!$A:$BB,15,FALSE)</f>
        <v>1.4</v>
      </c>
      <c r="T657">
        <f>VLOOKUP($G657,county_facts!$A:$BB,16,FALSE)</f>
        <v>0.3</v>
      </c>
      <c r="U657">
        <f>VLOOKUP($G657,county_facts!$A:$BB,17,FALSE)</f>
        <v>1.4</v>
      </c>
      <c r="V657">
        <f>VLOOKUP($G657,county_facts!$A:$BB,18,FALSE)</f>
        <v>2.2000000000000002</v>
      </c>
      <c r="W657">
        <f>VLOOKUP($G657,county_facts!$A:$BB,19,FALSE)</f>
        <v>91.9</v>
      </c>
      <c r="X657">
        <f>VLOOKUP($G657,county_facts!$A:$BB,20,FALSE)</f>
        <v>86.4</v>
      </c>
      <c r="Y657">
        <f>VLOOKUP($G657,county_facts!$A:$BB,21,FALSE)</f>
        <v>1.9</v>
      </c>
      <c r="Z657">
        <f>VLOOKUP($G657,county_facts!$A:$BB,22,FALSE)</f>
        <v>3.1</v>
      </c>
      <c r="AA657">
        <f>VLOOKUP($G657,county_facts!$A:$BB,23,FALSE)</f>
        <v>91.4</v>
      </c>
      <c r="AB657">
        <f>VLOOKUP($G657,county_facts!$A:$BB,24,FALSE)</f>
        <v>27.1</v>
      </c>
      <c r="AC657">
        <f>VLOOKUP($G657,county_facts!$A:$BB,25,FALSE)</f>
        <v>7057</v>
      </c>
      <c r="AD657">
        <f>VLOOKUP($G657,county_facts!$A:$BB,26,FALSE)</f>
        <v>17.3</v>
      </c>
      <c r="AE657">
        <f>VLOOKUP($G657,county_facts!$A:$BB,27,FALSE)</f>
        <v>40369</v>
      </c>
      <c r="AF657">
        <f>VLOOKUP($G657,county_facts!$A:$BB,28,FALSE)</f>
        <v>73</v>
      </c>
      <c r="AG657">
        <f>VLOOKUP($G657,county_facts!$A:$BB,29,FALSE)</f>
        <v>22</v>
      </c>
      <c r="AH657">
        <f>VLOOKUP($G657,county_facts!$A:$BB,30,FALSE)</f>
        <v>145900</v>
      </c>
      <c r="AI657">
        <f>VLOOKUP($G657,county_facts!$A:$BB,31,FALSE)</f>
        <v>37366</v>
      </c>
      <c r="AJ657">
        <f>VLOOKUP($G657,county_facts!$A:$BB,32,FALSE)</f>
        <v>2.41</v>
      </c>
      <c r="AK657">
        <f>VLOOKUP($G657,county_facts!$A:$BB,33,FALSE)</f>
        <v>26254</v>
      </c>
      <c r="AL657">
        <f>VLOOKUP($G657,county_facts!$A:$BB,34,FALSE)</f>
        <v>51475</v>
      </c>
      <c r="AM657">
        <f>VLOOKUP($G657,county_facts!$A:$BB,35,FALSE)</f>
        <v>10.9</v>
      </c>
      <c r="AN657">
        <f>VLOOKUP($G657,county_facts!$A:$BB,36,FALSE)</f>
        <v>2772</v>
      </c>
      <c r="AO657">
        <f>VLOOKUP($G657,county_facts!$A:$BB,37,FALSE)</f>
        <v>53122</v>
      </c>
      <c r="AP657">
        <f>VLOOKUP($G657,county_facts!$A:$BB,38,FALSE)</f>
        <v>0.3</v>
      </c>
      <c r="AQ657">
        <f>VLOOKUP($G657,county_facts!$A:$BB,39,FALSE)</f>
        <v>6130</v>
      </c>
      <c r="AR657">
        <f>VLOOKUP($G657,county_facts!$A:$BB,40,FALSE)</f>
        <v>8102</v>
      </c>
      <c r="AS657">
        <f>VLOOKUP($G657,county_facts!$A:$BB,41,FALSE)</f>
        <v>1.1000000000000001</v>
      </c>
      <c r="AT657">
        <f>VLOOKUP($G657,county_facts!$A:$BB,42,FALSE)</f>
        <v>0</v>
      </c>
      <c r="AU657">
        <f>VLOOKUP($G657,county_facts!$A:$BB,43,FALSE)</f>
        <v>0.7</v>
      </c>
      <c r="AV657">
        <f>VLOOKUP($G657,county_facts!$A:$BB,44,FALSE)</f>
        <v>0</v>
      </c>
      <c r="AW657">
        <f>VLOOKUP($G657,county_facts!$A:$BB,45,FALSE)</f>
        <v>0</v>
      </c>
      <c r="AX657">
        <f>VLOOKUP($G657,county_facts!$A:$BB,46,FALSE)</f>
        <v>21.7</v>
      </c>
      <c r="AY657">
        <f>VLOOKUP($G657,county_facts!$A:$BB,47,FALSE)</f>
        <v>4711245</v>
      </c>
      <c r="AZ657">
        <f>VLOOKUP($G657,county_facts!$A:$BB,48,FALSE)</f>
        <v>1847726</v>
      </c>
      <c r="BA657">
        <f>VLOOKUP($G657,county_facts!$A:$BB,49,FALSE)</f>
        <v>1433461</v>
      </c>
      <c r="BB657">
        <f>VLOOKUP($G657,county_facts!$A:$BB,50,FALSE)</f>
        <v>15538</v>
      </c>
      <c r="BC657">
        <f>VLOOKUP($G657,county_facts!$A:$BB,51,FALSE)</f>
        <v>145685</v>
      </c>
      <c r="BD657">
        <f>VLOOKUP($G657,county_facts!$A:$BB,52,FALSE)</f>
        <v>276</v>
      </c>
      <c r="BE657">
        <f>VLOOKUP($G657,county_facts!$A:$BB,53,FALSE)</f>
        <v>608.30999999999995</v>
      </c>
      <c r="BF657">
        <f>VLOOKUP($G657,county_facts!$A:$BB,54,FALSE)</f>
        <v>154</v>
      </c>
    </row>
    <row r="658" spans="1:58" x14ac:dyDescent="0.3">
      <c r="A658" t="s">
        <v>6</v>
      </c>
      <c r="B658" t="s">
        <v>290</v>
      </c>
      <c r="C658">
        <v>225</v>
      </c>
      <c r="D658" t="s">
        <v>245</v>
      </c>
      <c r="E658">
        <v>425</v>
      </c>
      <c r="F658">
        <v>0.52941176499999998</v>
      </c>
      <c r="G658">
        <v>19059</v>
      </c>
      <c r="H658">
        <f>VLOOKUP($G658,county_facts!$A:$BB,4,FALSE)</f>
        <v>16935</v>
      </c>
      <c r="I658">
        <f>VLOOKUP($G658,county_facts!$A:$BB,5,FALSE)</f>
        <v>16667</v>
      </c>
      <c r="J658">
        <f>VLOOKUP($G658,county_facts!$A:$BB,6,FALSE)</f>
        <v>1.6</v>
      </c>
      <c r="K658">
        <f>VLOOKUP($G658,county_facts!$A:$BB,7,FALSE)</f>
        <v>16667</v>
      </c>
      <c r="L658">
        <f>VLOOKUP($G658,county_facts!$A:$BB,8,FALSE)</f>
        <v>4.9000000000000004</v>
      </c>
      <c r="M658">
        <f>VLOOKUP($G658,county_facts!$A:$BB,9,FALSE)</f>
        <v>19.100000000000001</v>
      </c>
      <c r="N658">
        <f>VLOOKUP($G658,county_facts!$A:$BB,10,FALSE)</f>
        <v>24.2</v>
      </c>
      <c r="O658">
        <f>VLOOKUP($G658,county_facts!$A:$BB,11,FALSE)</f>
        <v>50.2</v>
      </c>
      <c r="P658">
        <f>VLOOKUP($G658,county_facts!$A:$BB,12,FALSE)</f>
        <v>97.9</v>
      </c>
      <c r="Q658">
        <f>VLOOKUP($G658,county_facts!$A:$BB,13,FALSE)</f>
        <v>0.4</v>
      </c>
      <c r="R658">
        <f>VLOOKUP($G658,county_facts!$A:$BB,14,FALSE)</f>
        <v>0.3</v>
      </c>
      <c r="S658">
        <f>VLOOKUP($G658,county_facts!$A:$BB,15,FALSE)</f>
        <v>0.6</v>
      </c>
      <c r="T658">
        <f>VLOOKUP($G658,county_facts!$A:$BB,16,FALSE)</f>
        <v>0</v>
      </c>
      <c r="U658">
        <f>VLOOKUP($G658,county_facts!$A:$BB,17,FALSE)</f>
        <v>0.9</v>
      </c>
      <c r="V658">
        <f>VLOOKUP($G658,county_facts!$A:$BB,18,FALSE)</f>
        <v>1.7</v>
      </c>
      <c r="W658">
        <f>VLOOKUP($G658,county_facts!$A:$BB,19,FALSE)</f>
        <v>96.4</v>
      </c>
      <c r="X658">
        <f>VLOOKUP($G658,county_facts!$A:$BB,20,FALSE)</f>
        <v>85.9</v>
      </c>
      <c r="Y658">
        <f>VLOOKUP($G658,county_facts!$A:$BB,21,FALSE)</f>
        <v>1</v>
      </c>
      <c r="Z658">
        <f>VLOOKUP($G658,county_facts!$A:$BB,22,FALSE)</f>
        <v>1.9</v>
      </c>
      <c r="AA658">
        <f>VLOOKUP($G658,county_facts!$A:$BB,23,FALSE)</f>
        <v>93.3</v>
      </c>
      <c r="AB658">
        <f>VLOOKUP($G658,county_facts!$A:$BB,24,FALSE)</f>
        <v>25.4</v>
      </c>
      <c r="AC658">
        <f>VLOOKUP($G658,county_facts!$A:$BB,25,FALSE)</f>
        <v>1737</v>
      </c>
      <c r="AD658">
        <f>VLOOKUP($G658,county_facts!$A:$BB,26,FALSE)</f>
        <v>16.7</v>
      </c>
      <c r="AE658">
        <f>VLOOKUP($G658,county_facts!$A:$BB,27,FALSE)</f>
        <v>13191</v>
      </c>
      <c r="AF658">
        <f>VLOOKUP($G658,county_facts!$A:$BB,28,FALSE)</f>
        <v>75.599999999999994</v>
      </c>
      <c r="AG658">
        <f>VLOOKUP($G658,county_facts!$A:$BB,29,FALSE)</f>
        <v>15.1</v>
      </c>
      <c r="AH658">
        <f>VLOOKUP($G658,county_facts!$A:$BB,30,FALSE)</f>
        <v>159700</v>
      </c>
      <c r="AI658">
        <f>VLOOKUP($G658,county_facts!$A:$BB,31,FALSE)</f>
        <v>7981</v>
      </c>
      <c r="AJ658">
        <f>VLOOKUP($G658,county_facts!$A:$BB,32,FALSE)</f>
        <v>2.0699999999999998</v>
      </c>
      <c r="AK658">
        <f>VLOOKUP($G658,county_facts!$A:$BB,33,FALSE)</f>
        <v>31790</v>
      </c>
      <c r="AL658">
        <f>VLOOKUP($G658,county_facts!$A:$BB,34,FALSE)</f>
        <v>56136</v>
      </c>
      <c r="AM658">
        <f>VLOOKUP($G658,county_facts!$A:$BB,35,FALSE)</f>
        <v>7.8</v>
      </c>
      <c r="AN658">
        <f>VLOOKUP($G658,county_facts!$A:$BB,36,FALSE)</f>
        <v>770</v>
      </c>
      <c r="AO658">
        <f>VLOOKUP($G658,county_facts!$A:$BB,37,FALSE)</f>
        <v>6877</v>
      </c>
      <c r="AP658">
        <f>VLOOKUP($G658,county_facts!$A:$BB,38,FALSE)</f>
        <v>7.1</v>
      </c>
      <c r="AQ658">
        <f>VLOOKUP($G658,county_facts!$A:$BB,39,FALSE)</f>
        <v>1818</v>
      </c>
      <c r="AR658">
        <f>VLOOKUP($G658,county_facts!$A:$BB,40,FALSE)</f>
        <v>2088</v>
      </c>
      <c r="AS658">
        <f>VLOOKUP($G658,county_facts!$A:$BB,41,FALSE)</f>
        <v>0</v>
      </c>
      <c r="AT658">
        <f>VLOOKUP($G658,county_facts!$A:$BB,42,FALSE)</f>
        <v>0</v>
      </c>
      <c r="AU658">
        <f>VLOOKUP($G658,county_facts!$A:$BB,43,FALSE)</f>
        <v>0</v>
      </c>
      <c r="AV658">
        <f>VLOOKUP($G658,county_facts!$A:$BB,44,FALSE)</f>
        <v>0</v>
      </c>
      <c r="AW658">
        <f>VLOOKUP($G658,county_facts!$A:$BB,45,FALSE)</f>
        <v>0</v>
      </c>
      <c r="AX658">
        <f>VLOOKUP($G658,county_facts!$A:$BB,46,FALSE)</f>
        <v>25.6</v>
      </c>
      <c r="AY658">
        <f>VLOOKUP($G658,county_facts!$A:$BB,47,FALSE)</f>
        <v>647529</v>
      </c>
      <c r="AZ658">
        <f>VLOOKUP($G658,county_facts!$A:$BB,48,FALSE)</f>
        <v>0</v>
      </c>
      <c r="BA658">
        <f>VLOOKUP($G658,county_facts!$A:$BB,49,FALSE)</f>
        <v>255190</v>
      </c>
      <c r="BB658">
        <f>VLOOKUP($G658,county_facts!$A:$BB,50,FALSE)</f>
        <v>15386</v>
      </c>
      <c r="BC658">
        <f>VLOOKUP($G658,county_facts!$A:$BB,51,FALSE)</f>
        <v>54611</v>
      </c>
      <c r="BD658">
        <f>VLOOKUP($G658,county_facts!$A:$BB,52,FALSE)</f>
        <v>134</v>
      </c>
      <c r="BE658">
        <f>VLOOKUP($G658,county_facts!$A:$BB,53,FALSE)</f>
        <v>380.61</v>
      </c>
      <c r="BF658">
        <f>VLOOKUP($G658,county_facts!$A:$BB,54,FALSE)</f>
        <v>43.8</v>
      </c>
    </row>
    <row r="659" spans="1:58" x14ac:dyDescent="0.3">
      <c r="A659" t="s">
        <v>9</v>
      </c>
      <c r="B659" t="s">
        <v>290</v>
      </c>
      <c r="C659">
        <v>200</v>
      </c>
      <c r="D659" t="s">
        <v>245</v>
      </c>
      <c r="E659">
        <v>425</v>
      </c>
      <c r="F659">
        <v>0.47058823500000002</v>
      </c>
      <c r="G659">
        <v>19059</v>
      </c>
      <c r="H659">
        <f>VLOOKUP($G659,county_facts!$A:$BB,4,FALSE)</f>
        <v>16935</v>
      </c>
      <c r="I659">
        <f>VLOOKUP($G659,county_facts!$A:$BB,5,FALSE)</f>
        <v>16667</v>
      </c>
      <c r="J659">
        <f>VLOOKUP($G659,county_facts!$A:$BB,6,FALSE)</f>
        <v>1.6</v>
      </c>
      <c r="K659">
        <f>VLOOKUP($G659,county_facts!$A:$BB,7,FALSE)</f>
        <v>16667</v>
      </c>
      <c r="L659">
        <f>VLOOKUP($G659,county_facts!$A:$BB,8,FALSE)</f>
        <v>4.9000000000000004</v>
      </c>
      <c r="M659">
        <f>VLOOKUP($G659,county_facts!$A:$BB,9,FALSE)</f>
        <v>19.100000000000001</v>
      </c>
      <c r="N659">
        <f>VLOOKUP($G659,county_facts!$A:$BB,10,FALSE)</f>
        <v>24.2</v>
      </c>
      <c r="O659">
        <f>VLOOKUP($G659,county_facts!$A:$BB,11,FALSE)</f>
        <v>50.2</v>
      </c>
      <c r="P659">
        <f>VLOOKUP($G659,county_facts!$A:$BB,12,FALSE)</f>
        <v>97.9</v>
      </c>
      <c r="Q659">
        <f>VLOOKUP($G659,county_facts!$A:$BB,13,FALSE)</f>
        <v>0.4</v>
      </c>
      <c r="R659">
        <f>VLOOKUP($G659,county_facts!$A:$BB,14,FALSE)</f>
        <v>0.3</v>
      </c>
      <c r="S659">
        <f>VLOOKUP($G659,county_facts!$A:$BB,15,FALSE)</f>
        <v>0.6</v>
      </c>
      <c r="T659">
        <f>VLOOKUP($G659,county_facts!$A:$BB,16,FALSE)</f>
        <v>0</v>
      </c>
      <c r="U659">
        <f>VLOOKUP($G659,county_facts!$A:$BB,17,FALSE)</f>
        <v>0.9</v>
      </c>
      <c r="V659">
        <f>VLOOKUP($G659,county_facts!$A:$BB,18,FALSE)</f>
        <v>1.7</v>
      </c>
      <c r="W659">
        <f>VLOOKUP($G659,county_facts!$A:$BB,19,FALSE)</f>
        <v>96.4</v>
      </c>
      <c r="X659">
        <f>VLOOKUP($G659,county_facts!$A:$BB,20,FALSE)</f>
        <v>85.9</v>
      </c>
      <c r="Y659">
        <f>VLOOKUP($G659,county_facts!$A:$BB,21,FALSE)</f>
        <v>1</v>
      </c>
      <c r="Z659">
        <f>VLOOKUP($G659,county_facts!$A:$BB,22,FALSE)</f>
        <v>1.9</v>
      </c>
      <c r="AA659">
        <f>VLOOKUP($G659,county_facts!$A:$BB,23,FALSE)</f>
        <v>93.3</v>
      </c>
      <c r="AB659">
        <f>VLOOKUP($G659,county_facts!$A:$BB,24,FALSE)</f>
        <v>25.4</v>
      </c>
      <c r="AC659">
        <f>VLOOKUP($G659,county_facts!$A:$BB,25,FALSE)</f>
        <v>1737</v>
      </c>
      <c r="AD659">
        <f>VLOOKUP($G659,county_facts!$A:$BB,26,FALSE)</f>
        <v>16.7</v>
      </c>
      <c r="AE659">
        <f>VLOOKUP($G659,county_facts!$A:$BB,27,FALSE)</f>
        <v>13191</v>
      </c>
      <c r="AF659">
        <f>VLOOKUP($G659,county_facts!$A:$BB,28,FALSE)</f>
        <v>75.599999999999994</v>
      </c>
      <c r="AG659">
        <f>VLOOKUP($G659,county_facts!$A:$BB,29,FALSE)</f>
        <v>15.1</v>
      </c>
      <c r="AH659">
        <f>VLOOKUP($G659,county_facts!$A:$BB,30,FALSE)</f>
        <v>159700</v>
      </c>
      <c r="AI659">
        <f>VLOOKUP($G659,county_facts!$A:$BB,31,FALSE)</f>
        <v>7981</v>
      </c>
      <c r="AJ659">
        <f>VLOOKUP($G659,county_facts!$A:$BB,32,FALSE)</f>
        <v>2.0699999999999998</v>
      </c>
      <c r="AK659">
        <f>VLOOKUP($G659,county_facts!$A:$BB,33,FALSE)</f>
        <v>31790</v>
      </c>
      <c r="AL659">
        <f>VLOOKUP($G659,county_facts!$A:$BB,34,FALSE)</f>
        <v>56136</v>
      </c>
      <c r="AM659">
        <f>VLOOKUP($G659,county_facts!$A:$BB,35,FALSE)</f>
        <v>7.8</v>
      </c>
      <c r="AN659">
        <f>VLOOKUP($G659,county_facts!$A:$BB,36,FALSE)</f>
        <v>770</v>
      </c>
      <c r="AO659">
        <f>VLOOKUP($G659,county_facts!$A:$BB,37,FALSE)</f>
        <v>6877</v>
      </c>
      <c r="AP659">
        <f>VLOOKUP($G659,county_facts!$A:$BB,38,FALSE)</f>
        <v>7.1</v>
      </c>
      <c r="AQ659">
        <f>VLOOKUP($G659,county_facts!$A:$BB,39,FALSE)</f>
        <v>1818</v>
      </c>
      <c r="AR659">
        <f>VLOOKUP($G659,county_facts!$A:$BB,40,FALSE)</f>
        <v>2088</v>
      </c>
      <c r="AS659">
        <f>VLOOKUP($G659,county_facts!$A:$BB,41,FALSE)</f>
        <v>0</v>
      </c>
      <c r="AT659">
        <f>VLOOKUP($G659,county_facts!$A:$BB,42,FALSE)</f>
        <v>0</v>
      </c>
      <c r="AU659">
        <f>VLOOKUP($G659,county_facts!$A:$BB,43,FALSE)</f>
        <v>0</v>
      </c>
      <c r="AV659">
        <f>VLOOKUP($G659,county_facts!$A:$BB,44,FALSE)</f>
        <v>0</v>
      </c>
      <c r="AW659">
        <f>VLOOKUP($G659,county_facts!$A:$BB,45,FALSE)</f>
        <v>0</v>
      </c>
      <c r="AX659">
        <f>VLOOKUP($G659,county_facts!$A:$BB,46,FALSE)</f>
        <v>25.6</v>
      </c>
      <c r="AY659">
        <f>VLOOKUP($G659,county_facts!$A:$BB,47,FALSE)</f>
        <v>647529</v>
      </c>
      <c r="AZ659">
        <f>VLOOKUP($G659,county_facts!$A:$BB,48,FALSE)</f>
        <v>0</v>
      </c>
      <c r="BA659">
        <f>VLOOKUP($G659,county_facts!$A:$BB,49,FALSE)</f>
        <v>255190</v>
      </c>
      <c r="BB659">
        <f>VLOOKUP($G659,county_facts!$A:$BB,50,FALSE)</f>
        <v>15386</v>
      </c>
      <c r="BC659">
        <f>VLOOKUP($G659,county_facts!$A:$BB,51,FALSE)</f>
        <v>54611</v>
      </c>
      <c r="BD659">
        <f>VLOOKUP($G659,county_facts!$A:$BB,52,FALSE)</f>
        <v>134</v>
      </c>
      <c r="BE659">
        <f>VLOOKUP($G659,county_facts!$A:$BB,53,FALSE)</f>
        <v>380.61</v>
      </c>
      <c r="BF659">
        <f>VLOOKUP($G659,county_facts!$A:$BB,54,FALSE)</f>
        <v>43.8</v>
      </c>
    </row>
    <row r="660" spans="1:58" x14ac:dyDescent="0.3">
      <c r="A660" t="s">
        <v>9</v>
      </c>
      <c r="B660" t="s">
        <v>291</v>
      </c>
      <c r="C660">
        <v>648</v>
      </c>
      <c r="D660" t="s">
        <v>245</v>
      </c>
      <c r="E660">
        <v>1152</v>
      </c>
      <c r="F660">
        <v>0.5625</v>
      </c>
      <c r="G660">
        <v>19057</v>
      </c>
      <c r="H660">
        <f>VLOOKUP($G660,county_facts!$A:$BB,4,FALSE)</f>
        <v>40255</v>
      </c>
      <c r="I660">
        <f>VLOOKUP($G660,county_facts!$A:$BB,5,FALSE)</f>
        <v>40325</v>
      </c>
      <c r="J660">
        <f>VLOOKUP($G660,county_facts!$A:$BB,6,FALSE)</f>
        <v>-0.2</v>
      </c>
      <c r="K660">
        <f>VLOOKUP($G660,county_facts!$A:$BB,7,FALSE)</f>
        <v>40325</v>
      </c>
      <c r="L660">
        <f>VLOOKUP($G660,county_facts!$A:$BB,8,FALSE)</f>
        <v>6</v>
      </c>
      <c r="M660">
        <f>VLOOKUP($G660,county_facts!$A:$BB,9,FALSE)</f>
        <v>23</v>
      </c>
      <c r="N660">
        <f>VLOOKUP($G660,county_facts!$A:$BB,10,FALSE)</f>
        <v>18.8</v>
      </c>
      <c r="O660">
        <f>VLOOKUP($G660,county_facts!$A:$BB,11,FALSE)</f>
        <v>50.9</v>
      </c>
      <c r="P660">
        <f>VLOOKUP($G660,county_facts!$A:$BB,12,FALSE)</f>
        <v>90.4</v>
      </c>
      <c r="Q660">
        <f>VLOOKUP($G660,county_facts!$A:$BB,13,FALSE)</f>
        <v>5.9</v>
      </c>
      <c r="R660">
        <f>VLOOKUP($G660,county_facts!$A:$BB,14,FALSE)</f>
        <v>0.3</v>
      </c>
      <c r="S660">
        <f>VLOOKUP($G660,county_facts!$A:$BB,15,FALSE)</f>
        <v>0.9</v>
      </c>
      <c r="T660">
        <f>VLOOKUP($G660,county_facts!$A:$BB,16,FALSE)</f>
        <v>0.1</v>
      </c>
      <c r="U660">
        <f>VLOOKUP($G660,county_facts!$A:$BB,17,FALSE)</f>
        <v>2.5</v>
      </c>
      <c r="V660">
        <f>VLOOKUP($G660,county_facts!$A:$BB,18,FALSE)</f>
        <v>2.9</v>
      </c>
      <c r="W660">
        <f>VLOOKUP($G660,county_facts!$A:$BB,19,FALSE)</f>
        <v>88</v>
      </c>
      <c r="X660">
        <f>VLOOKUP($G660,county_facts!$A:$BB,20,FALSE)</f>
        <v>86.9</v>
      </c>
      <c r="Y660">
        <f>VLOOKUP($G660,county_facts!$A:$BB,21,FALSE)</f>
        <v>1.5</v>
      </c>
      <c r="Z660">
        <f>VLOOKUP($G660,county_facts!$A:$BB,22,FALSE)</f>
        <v>2.6</v>
      </c>
      <c r="AA660">
        <f>VLOOKUP($G660,county_facts!$A:$BB,23,FALSE)</f>
        <v>91.1</v>
      </c>
      <c r="AB660">
        <f>VLOOKUP($G660,county_facts!$A:$BB,24,FALSE)</f>
        <v>18.899999999999999</v>
      </c>
      <c r="AC660">
        <f>VLOOKUP($G660,county_facts!$A:$BB,25,FALSE)</f>
        <v>3575</v>
      </c>
      <c r="AD660">
        <f>VLOOKUP($G660,county_facts!$A:$BB,26,FALSE)</f>
        <v>15.9</v>
      </c>
      <c r="AE660">
        <f>VLOOKUP($G660,county_facts!$A:$BB,27,FALSE)</f>
        <v>18463</v>
      </c>
      <c r="AF660">
        <f>VLOOKUP($G660,county_facts!$A:$BB,28,FALSE)</f>
        <v>73.099999999999994</v>
      </c>
      <c r="AG660">
        <f>VLOOKUP($G660,county_facts!$A:$BB,29,FALSE)</f>
        <v>16.2</v>
      </c>
      <c r="AH660">
        <f>VLOOKUP($G660,county_facts!$A:$BB,30,FALSE)</f>
        <v>93900</v>
      </c>
      <c r="AI660">
        <f>VLOOKUP($G660,county_facts!$A:$BB,31,FALSE)</f>
        <v>16993</v>
      </c>
      <c r="AJ660">
        <f>VLOOKUP($G660,county_facts!$A:$BB,32,FALSE)</f>
        <v>2.33</v>
      </c>
      <c r="AK660">
        <f>VLOOKUP($G660,county_facts!$A:$BB,33,FALSE)</f>
        <v>24408</v>
      </c>
      <c r="AL660">
        <f>VLOOKUP($G660,county_facts!$A:$BB,34,FALSE)</f>
        <v>42451</v>
      </c>
      <c r="AM660">
        <f>VLOOKUP($G660,county_facts!$A:$BB,35,FALSE)</f>
        <v>13.8</v>
      </c>
      <c r="AN660">
        <f>VLOOKUP($G660,county_facts!$A:$BB,36,FALSE)</f>
        <v>1107</v>
      </c>
      <c r="AO660">
        <f>VLOOKUP($G660,county_facts!$A:$BB,37,FALSE)</f>
        <v>19430</v>
      </c>
      <c r="AP660">
        <f>VLOOKUP($G660,county_facts!$A:$BB,38,FALSE)</f>
        <v>1.1000000000000001</v>
      </c>
      <c r="AQ660">
        <f>VLOOKUP($G660,county_facts!$A:$BB,39,FALSE)</f>
        <v>2359</v>
      </c>
      <c r="AR660">
        <f>VLOOKUP($G660,county_facts!$A:$BB,40,FALSE)</f>
        <v>3407</v>
      </c>
      <c r="AS660">
        <f>VLOOKUP($G660,county_facts!$A:$BB,41,FALSE)</f>
        <v>0.9</v>
      </c>
      <c r="AT660">
        <f>VLOOKUP($G660,county_facts!$A:$BB,42,FALSE)</f>
        <v>0</v>
      </c>
      <c r="AU660">
        <f>VLOOKUP($G660,county_facts!$A:$BB,43,FALSE)</f>
        <v>0</v>
      </c>
      <c r="AV660">
        <f>VLOOKUP($G660,county_facts!$A:$BB,44,FALSE)</f>
        <v>0</v>
      </c>
      <c r="AW660">
        <f>VLOOKUP($G660,county_facts!$A:$BB,45,FALSE)</f>
        <v>0</v>
      </c>
      <c r="AX660">
        <f>VLOOKUP($G660,county_facts!$A:$BB,46,FALSE)</f>
        <v>26</v>
      </c>
      <c r="AY660">
        <f>VLOOKUP($G660,county_facts!$A:$BB,47,FALSE)</f>
        <v>0</v>
      </c>
      <c r="AZ660">
        <f>VLOOKUP($G660,county_facts!$A:$BB,48,FALSE)</f>
        <v>0</v>
      </c>
      <c r="BA660">
        <f>VLOOKUP($G660,county_facts!$A:$BB,49,FALSE)</f>
        <v>616900</v>
      </c>
      <c r="BB660">
        <f>VLOOKUP($G660,county_facts!$A:$BB,50,FALSE)</f>
        <v>15182</v>
      </c>
      <c r="BC660">
        <f>VLOOKUP($G660,county_facts!$A:$BB,51,FALSE)</f>
        <v>68773</v>
      </c>
      <c r="BD660">
        <f>VLOOKUP($G660,county_facts!$A:$BB,52,FALSE)</f>
        <v>41</v>
      </c>
      <c r="BE660">
        <f>VLOOKUP($G660,county_facts!$A:$BB,53,FALSE)</f>
        <v>416.12</v>
      </c>
      <c r="BF660">
        <f>VLOOKUP($G660,county_facts!$A:$BB,54,FALSE)</f>
        <v>96.9</v>
      </c>
    </row>
    <row r="661" spans="1:58" x14ac:dyDescent="0.3">
      <c r="A661" t="s">
        <v>6</v>
      </c>
      <c r="B661" t="s">
        <v>291</v>
      </c>
      <c r="C661">
        <v>504</v>
      </c>
      <c r="D661" t="s">
        <v>245</v>
      </c>
      <c r="E661">
        <v>1152</v>
      </c>
      <c r="F661">
        <v>0.4375</v>
      </c>
      <c r="G661">
        <v>19057</v>
      </c>
      <c r="H661">
        <f>VLOOKUP($G661,county_facts!$A:$BB,4,FALSE)</f>
        <v>40255</v>
      </c>
      <c r="I661">
        <f>VLOOKUP($G661,county_facts!$A:$BB,5,FALSE)</f>
        <v>40325</v>
      </c>
      <c r="J661">
        <f>VLOOKUP($G661,county_facts!$A:$BB,6,FALSE)</f>
        <v>-0.2</v>
      </c>
      <c r="K661">
        <f>VLOOKUP($G661,county_facts!$A:$BB,7,FALSE)</f>
        <v>40325</v>
      </c>
      <c r="L661">
        <f>VLOOKUP($G661,county_facts!$A:$BB,8,FALSE)</f>
        <v>6</v>
      </c>
      <c r="M661">
        <f>VLOOKUP($G661,county_facts!$A:$BB,9,FALSE)</f>
        <v>23</v>
      </c>
      <c r="N661">
        <f>VLOOKUP($G661,county_facts!$A:$BB,10,FALSE)</f>
        <v>18.8</v>
      </c>
      <c r="O661">
        <f>VLOOKUP($G661,county_facts!$A:$BB,11,FALSE)</f>
        <v>50.9</v>
      </c>
      <c r="P661">
        <f>VLOOKUP($G661,county_facts!$A:$BB,12,FALSE)</f>
        <v>90.4</v>
      </c>
      <c r="Q661">
        <f>VLOOKUP($G661,county_facts!$A:$BB,13,FALSE)</f>
        <v>5.9</v>
      </c>
      <c r="R661">
        <f>VLOOKUP($G661,county_facts!$A:$BB,14,FALSE)</f>
        <v>0.3</v>
      </c>
      <c r="S661">
        <f>VLOOKUP($G661,county_facts!$A:$BB,15,FALSE)</f>
        <v>0.9</v>
      </c>
      <c r="T661">
        <f>VLOOKUP($G661,county_facts!$A:$BB,16,FALSE)</f>
        <v>0.1</v>
      </c>
      <c r="U661">
        <f>VLOOKUP($G661,county_facts!$A:$BB,17,FALSE)</f>
        <v>2.5</v>
      </c>
      <c r="V661">
        <f>VLOOKUP($G661,county_facts!$A:$BB,18,FALSE)</f>
        <v>2.9</v>
      </c>
      <c r="W661">
        <f>VLOOKUP($G661,county_facts!$A:$BB,19,FALSE)</f>
        <v>88</v>
      </c>
      <c r="X661">
        <f>VLOOKUP($G661,county_facts!$A:$BB,20,FALSE)</f>
        <v>86.9</v>
      </c>
      <c r="Y661">
        <f>VLOOKUP($G661,county_facts!$A:$BB,21,FALSE)</f>
        <v>1.5</v>
      </c>
      <c r="Z661">
        <f>VLOOKUP($G661,county_facts!$A:$BB,22,FALSE)</f>
        <v>2.6</v>
      </c>
      <c r="AA661">
        <f>VLOOKUP($G661,county_facts!$A:$BB,23,FALSE)</f>
        <v>91.1</v>
      </c>
      <c r="AB661">
        <f>VLOOKUP($G661,county_facts!$A:$BB,24,FALSE)</f>
        <v>18.899999999999999</v>
      </c>
      <c r="AC661">
        <f>VLOOKUP($G661,county_facts!$A:$BB,25,FALSE)</f>
        <v>3575</v>
      </c>
      <c r="AD661">
        <f>VLOOKUP($G661,county_facts!$A:$BB,26,FALSE)</f>
        <v>15.9</v>
      </c>
      <c r="AE661">
        <f>VLOOKUP($G661,county_facts!$A:$BB,27,FALSE)</f>
        <v>18463</v>
      </c>
      <c r="AF661">
        <f>VLOOKUP($G661,county_facts!$A:$BB,28,FALSE)</f>
        <v>73.099999999999994</v>
      </c>
      <c r="AG661">
        <f>VLOOKUP($G661,county_facts!$A:$BB,29,FALSE)</f>
        <v>16.2</v>
      </c>
      <c r="AH661">
        <f>VLOOKUP($G661,county_facts!$A:$BB,30,FALSE)</f>
        <v>93900</v>
      </c>
      <c r="AI661">
        <f>VLOOKUP($G661,county_facts!$A:$BB,31,FALSE)</f>
        <v>16993</v>
      </c>
      <c r="AJ661">
        <f>VLOOKUP($G661,county_facts!$A:$BB,32,FALSE)</f>
        <v>2.33</v>
      </c>
      <c r="AK661">
        <f>VLOOKUP($G661,county_facts!$A:$BB,33,FALSE)</f>
        <v>24408</v>
      </c>
      <c r="AL661">
        <f>VLOOKUP($G661,county_facts!$A:$BB,34,FALSE)</f>
        <v>42451</v>
      </c>
      <c r="AM661">
        <f>VLOOKUP($G661,county_facts!$A:$BB,35,FALSE)</f>
        <v>13.8</v>
      </c>
      <c r="AN661">
        <f>VLOOKUP($G661,county_facts!$A:$BB,36,FALSE)</f>
        <v>1107</v>
      </c>
      <c r="AO661">
        <f>VLOOKUP($G661,county_facts!$A:$BB,37,FALSE)</f>
        <v>19430</v>
      </c>
      <c r="AP661">
        <f>VLOOKUP($G661,county_facts!$A:$BB,38,FALSE)</f>
        <v>1.1000000000000001</v>
      </c>
      <c r="AQ661">
        <f>VLOOKUP($G661,county_facts!$A:$BB,39,FALSE)</f>
        <v>2359</v>
      </c>
      <c r="AR661">
        <f>VLOOKUP($G661,county_facts!$A:$BB,40,FALSE)</f>
        <v>3407</v>
      </c>
      <c r="AS661">
        <f>VLOOKUP($G661,county_facts!$A:$BB,41,FALSE)</f>
        <v>0.9</v>
      </c>
      <c r="AT661">
        <f>VLOOKUP($G661,county_facts!$A:$BB,42,FALSE)</f>
        <v>0</v>
      </c>
      <c r="AU661">
        <f>VLOOKUP($G661,county_facts!$A:$BB,43,FALSE)</f>
        <v>0</v>
      </c>
      <c r="AV661">
        <f>VLOOKUP($G661,county_facts!$A:$BB,44,FALSE)</f>
        <v>0</v>
      </c>
      <c r="AW661">
        <f>VLOOKUP($G661,county_facts!$A:$BB,45,FALSE)</f>
        <v>0</v>
      </c>
      <c r="AX661">
        <f>VLOOKUP($G661,county_facts!$A:$BB,46,FALSE)</f>
        <v>26</v>
      </c>
      <c r="AY661">
        <f>VLOOKUP($G661,county_facts!$A:$BB,47,FALSE)</f>
        <v>0</v>
      </c>
      <c r="AZ661">
        <f>VLOOKUP($G661,county_facts!$A:$BB,48,FALSE)</f>
        <v>0</v>
      </c>
      <c r="BA661">
        <f>VLOOKUP($G661,county_facts!$A:$BB,49,FALSE)</f>
        <v>616900</v>
      </c>
      <c r="BB661">
        <f>VLOOKUP($G661,county_facts!$A:$BB,50,FALSE)</f>
        <v>15182</v>
      </c>
      <c r="BC661">
        <f>VLOOKUP($G661,county_facts!$A:$BB,51,FALSE)</f>
        <v>68773</v>
      </c>
      <c r="BD661">
        <f>VLOOKUP($G661,county_facts!$A:$BB,52,FALSE)</f>
        <v>41</v>
      </c>
      <c r="BE661">
        <f>VLOOKUP($G661,county_facts!$A:$BB,53,FALSE)</f>
        <v>416.12</v>
      </c>
      <c r="BF661">
        <f>VLOOKUP($G661,county_facts!$A:$BB,54,FALSE)</f>
        <v>96.9</v>
      </c>
    </row>
    <row r="662" spans="1:58" x14ac:dyDescent="0.3">
      <c r="A662" t="s">
        <v>6</v>
      </c>
      <c r="B662" t="s">
        <v>292</v>
      </c>
      <c r="C662">
        <v>188</v>
      </c>
      <c r="D662" t="s">
        <v>245</v>
      </c>
      <c r="E662">
        <v>226</v>
      </c>
      <c r="F662">
        <v>0.83185840700000002</v>
      </c>
      <c r="G662">
        <v>19055</v>
      </c>
      <c r="H662">
        <f>VLOOKUP($G662,county_facts!$A:$BB,4,FALSE)</f>
        <v>17398</v>
      </c>
      <c r="I662">
        <f>VLOOKUP($G662,county_facts!$A:$BB,5,FALSE)</f>
        <v>17764</v>
      </c>
      <c r="J662">
        <f>VLOOKUP($G662,county_facts!$A:$BB,6,FALSE)</f>
        <v>-2.1</v>
      </c>
      <c r="K662">
        <f>VLOOKUP($G662,county_facts!$A:$BB,7,FALSE)</f>
        <v>17764</v>
      </c>
      <c r="L662">
        <f>VLOOKUP($G662,county_facts!$A:$BB,8,FALSE)</f>
        <v>5.7</v>
      </c>
      <c r="M662">
        <f>VLOOKUP($G662,county_facts!$A:$BB,9,FALSE)</f>
        <v>23.8</v>
      </c>
      <c r="N662">
        <f>VLOOKUP($G662,county_facts!$A:$BB,10,FALSE)</f>
        <v>18.100000000000001</v>
      </c>
      <c r="O662">
        <f>VLOOKUP($G662,county_facts!$A:$BB,11,FALSE)</f>
        <v>50</v>
      </c>
      <c r="P662">
        <f>VLOOKUP($G662,county_facts!$A:$BB,12,FALSE)</f>
        <v>98.4</v>
      </c>
      <c r="Q662">
        <f>VLOOKUP($G662,county_facts!$A:$BB,13,FALSE)</f>
        <v>0.4</v>
      </c>
      <c r="R662">
        <f>VLOOKUP($G662,county_facts!$A:$BB,14,FALSE)</f>
        <v>0.1</v>
      </c>
      <c r="S662">
        <f>VLOOKUP($G662,county_facts!$A:$BB,15,FALSE)</f>
        <v>0.3</v>
      </c>
      <c r="T662">
        <f>VLOOKUP($G662,county_facts!$A:$BB,16,FALSE)</f>
        <v>0</v>
      </c>
      <c r="U662">
        <f>VLOOKUP($G662,county_facts!$A:$BB,17,FALSE)</f>
        <v>0.7</v>
      </c>
      <c r="V662">
        <f>VLOOKUP($G662,county_facts!$A:$BB,18,FALSE)</f>
        <v>1.1000000000000001</v>
      </c>
      <c r="W662">
        <f>VLOOKUP($G662,county_facts!$A:$BB,19,FALSE)</f>
        <v>97.4</v>
      </c>
      <c r="X662">
        <f>VLOOKUP($G662,county_facts!$A:$BB,20,FALSE)</f>
        <v>89.8</v>
      </c>
      <c r="Y662">
        <f>VLOOKUP($G662,county_facts!$A:$BB,21,FALSE)</f>
        <v>0.8</v>
      </c>
      <c r="Z662">
        <f>VLOOKUP($G662,county_facts!$A:$BB,22,FALSE)</f>
        <v>2.2999999999999998</v>
      </c>
      <c r="AA662">
        <f>VLOOKUP($G662,county_facts!$A:$BB,23,FALSE)</f>
        <v>91</v>
      </c>
      <c r="AB662">
        <f>VLOOKUP($G662,county_facts!$A:$BB,24,FALSE)</f>
        <v>15.5</v>
      </c>
      <c r="AC662">
        <f>VLOOKUP($G662,county_facts!$A:$BB,25,FALSE)</f>
        <v>1200</v>
      </c>
      <c r="AD662">
        <f>VLOOKUP($G662,county_facts!$A:$BB,26,FALSE)</f>
        <v>22</v>
      </c>
      <c r="AE662">
        <f>VLOOKUP($G662,county_facts!$A:$BB,27,FALSE)</f>
        <v>8026</v>
      </c>
      <c r="AF662">
        <f>VLOOKUP($G662,county_facts!$A:$BB,28,FALSE)</f>
        <v>78.8</v>
      </c>
      <c r="AG662">
        <f>VLOOKUP($G662,county_facts!$A:$BB,29,FALSE)</f>
        <v>8.1</v>
      </c>
      <c r="AH662">
        <f>VLOOKUP($G662,county_facts!$A:$BB,30,FALSE)</f>
        <v>125300</v>
      </c>
      <c r="AI662">
        <f>VLOOKUP($G662,county_facts!$A:$BB,31,FALSE)</f>
        <v>7129</v>
      </c>
      <c r="AJ662">
        <f>VLOOKUP($G662,county_facts!$A:$BB,32,FALSE)</f>
        <v>2.44</v>
      </c>
      <c r="AK662">
        <f>VLOOKUP($G662,county_facts!$A:$BB,33,FALSE)</f>
        <v>26261</v>
      </c>
      <c r="AL662">
        <f>VLOOKUP($G662,county_facts!$A:$BB,34,FALSE)</f>
        <v>54076</v>
      </c>
      <c r="AM662">
        <f>VLOOKUP($G662,county_facts!$A:$BB,35,FALSE)</f>
        <v>8.4</v>
      </c>
      <c r="AN662">
        <f>VLOOKUP($G662,county_facts!$A:$BB,36,FALSE)</f>
        <v>496</v>
      </c>
      <c r="AO662">
        <f>VLOOKUP($G662,county_facts!$A:$BB,37,FALSE)</f>
        <v>5725</v>
      </c>
      <c r="AP662">
        <f>VLOOKUP($G662,county_facts!$A:$BB,38,FALSE)</f>
        <v>3.6</v>
      </c>
      <c r="AQ662">
        <f>VLOOKUP($G662,county_facts!$A:$BB,39,FALSE)</f>
        <v>1312</v>
      </c>
      <c r="AR662">
        <f>VLOOKUP($G662,county_facts!$A:$BB,40,FALSE)</f>
        <v>1568</v>
      </c>
      <c r="AS662">
        <f>VLOOKUP($G662,county_facts!$A:$BB,41,FALSE)</f>
        <v>0</v>
      </c>
      <c r="AT662">
        <f>VLOOKUP($G662,county_facts!$A:$BB,42,FALSE)</f>
        <v>0</v>
      </c>
      <c r="AU662">
        <f>VLOOKUP($G662,county_facts!$A:$BB,43,FALSE)</f>
        <v>0</v>
      </c>
      <c r="AV662">
        <f>VLOOKUP($G662,county_facts!$A:$BB,44,FALSE)</f>
        <v>0</v>
      </c>
      <c r="AW662">
        <f>VLOOKUP($G662,county_facts!$A:$BB,45,FALSE)</f>
        <v>0</v>
      </c>
      <c r="AX662">
        <f>VLOOKUP($G662,county_facts!$A:$BB,46,FALSE)</f>
        <v>29.5</v>
      </c>
      <c r="AY662">
        <f>VLOOKUP($G662,county_facts!$A:$BB,47,FALSE)</f>
        <v>326438</v>
      </c>
      <c r="AZ662">
        <f>VLOOKUP($G662,county_facts!$A:$BB,48,FALSE)</f>
        <v>302380</v>
      </c>
      <c r="BA662">
        <f>VLOOKUP($G662,county_facts!$A:$BB,49,FALSE)</f>
        <v>171404</v>
      </c>
      <c r="BB662">
        <f>VLOOKUP($G662,county_facts!$A:$BB,50,FALSE)</f>
        <v>9791</v>
      </c>
      <c r="BC662">
        <f>VLOOKUP($G662,county_facts!$A:$BB,51,FALSE)</f>
        <v>9038</v>
      </c>
      <c r="BD662">
        <f>VLOOKUP($G662,county_facts!$A:$BB,52,FALSE)</f>
        <v>5</v>
      </c>
      <c r="BE662">
        <f>VLOOKUP($G662,county_facts!$A:$BB,53,FALSE)</f>
        <v>577.76</v>
      </c>
      <c r="BF662">
        <f>VLOOKUP($G662,county_facts!$A:$BB,54,FALSE)</f>
        <v>30.7</v>
      </c>
    </row>
    <row r="663" spans="1:58" x14ac:dyDescent="0.3">
      <c r="A663" t="s">
        <v>9</v>
      </c>
      <c r="B663" t="s">
        <v>292</v>
      </c>
      <c r="C663">
        <v>38</v>
      </c>
      <c r="D663" t="s">
        <v>245</v>
      </c>
      <c r="E663">
        <v>226</v>
      </c>
      <c r="F663">
        <v>0.16814159300000001</v>
      </c>
      <c r="G663">
        <v>19055</v>
      </c>
      <c r="H663">
        <f>VLOOKUP($G663,county_facts!$A:$BB,4,FALSE)</f>
        <v>17398</v>
      </c>
      <c r="I663">
        <f>VLOOKUP($G663,county_facts!$A:$BB,5,FALSE)</f>
        <v>17764</v>
      </c>
      <c r="J663">
        <f>VLOOKUP($G663,county_facts!$A:$BB,6,FALSE)</f>
        <v>-2.1</v>
      </c>
      <c r="K663">
        <f>VLOOKUP($G663,county_facts!$A:$BB,7,FALSE)</f>
        <v>17764</v>
      </c>
      <c r="L663">
        <f>VLOOKUP($G663,county_facts!$A:$BB,8,FALSE)</f>
        <v>5.7</v>
      </c>
      <c r="M663">
        <f>VLOOKUP($G663,county_facts!$A:$BB,9,FALSE)</f>
        <v>23.8</v>
      </c>
      <c r="N663">
        <f>VLOOKUP($G663,county_facts!$A:$BB,10,FALSE)</f>
        <v>18.100000000000001</v>
      </c>
      <c r="O663">
        <f>VLOOKUP($G663,county_facts!$A:$BB,11,FALSE)</f>
        <v>50</v>
      </c>
      <c r="P663">
        <f>VLOOKUP($G663,county_facts!$A:$BB,12,FALSE)</f>
        <v>98.4</v>
      </c>
      <c r="Q663">
        <f>VLOOKUP($G663,county_facts!$A:$BB,13,FALSE)</f>
        <v>0.4</v>
      </c>
      <c r="R663">
        <f>VLOOKUP($G663,county_facts!$A:$BB,14,FALSE)</f>
        <v>0.1</v>
      </c>
      <c r="S663">
        <f>VLOOKUP($G663,county_facts!$A:$BB,15,FALSE)</f>
        <v>0.3</v>
      </c>
      <c r="T663">
        <f>VLOOKUP($G663,county_facts!$A:$BB,16,FALSE)</f>
        <v>0</v>
      </c>
      <c r="U663">
        <f>VLOOKUP($G663,county_facts!$A:$BB,17,FALSE)</f>
        <v>0.7</v>
      </c>
      <c r="V663">
        <f>VLOOKUP($G663,county_facts!$A:$BB,18,FALSE)</f>
        <v>1.1000000000000001</v>
      </c>
      <c r="W663">
        <f>VLOOKUP($G663,county_facts!$A:$BB,19,FALSE)</f>
        <v>97.4</v>
      </c>
      <c r="X663">
        <f>VLOOKUP($G663,county_facts!$A:$BB,20,FALSE)</f>
        <v>89.8</v>
      </c>
      <c r="Y663">
        <f>VLOOKUP($G663,county_facts!$A:$BB,21,FALSE)</f>
        <v>0.8</v>
      </c>
      <c r="Z663">
        <f>VLOOKUP($G663,county_facts!$A:$BB,22,FALSE)</f>
        <v>2.2999999999999998</v>
      </c>
      <c r="AA663">
        <f>VLOOKUP($G663,county_facts!$A:$BB,23,FALSE)</f>
        <v>91</v>
      </c>
      <c r="AB663">
        <f>VLOOKUP($G663,county_facts!$A:$BB,24,FALSE)</f>
        <v>15.5</v>
      </c>
      <c r="AC663">
        <f>VLOOKUP($G663,county_facts!$A:$BB,25,FALSE)</f>
        <v>1200</v>
      </c>
      <c r="AD663">
        <f>VLOOKUP($G663,county_facts!$A:$BB,26,FALSE)</f>
        <v>22</v>
      </c>
      <c r="AE663">
        <f>VLOOKUP($G663,county_facts!$A:$BB,27,FALSE)</f>
        <v>8026</v>
      </c>
      <c r="AF663">
        <f>VLOOKUP($G663,county_facts!$A:$BB,28,FALSE)</f>
        <v>78.8</v>
      </c>
      <c r="AG663">
        <f>VLOOKUP($G663,county_facts!$A:$BB,29,FALSE)</f>
        <v>8.1</v>
      </c>
      <c r="AH663">
        <f>VLOOKUP($G663,county_facts!$A:$BB,30,FALSE)</f>
        <v>125300</v>
      </c>
      <c r="AI663">
        <f>VLOOKUP($G663,county_facts!$A:$BB,31,FALSE)</f>
        <v>7129</v>
      </c>
      <c r="AJ663">
        <f>VLOOKUP($G663,county_facts!$A:$BB,32,FALSE)</f>
        <v>2.44</v>
      </c>
      <c r="AK663">
        <f>VLOOKUP($G663,county_facts!$A:$BB,33,FALSE)</f>
        <v>26261</v>
      </c>
      <c r="AL663">
        <f>VLOOKUP($G663,county_facts!$A:$BB,34,FALSE)</f>
        <v>54076</v>
      </c>
      <c r="AM663">
        <f>VLOOKUP($G663,county_facts!$A:$BB,35,FALSE)</f>
        <v>8.4</v>
      </c>
      <c r="AN663">
        <f>VLOOKUP($G663,county_facts!$A:$BB,36,FALSE)</f>
        <v>496</v>
      </c>
      <c r="AO663">
        <f>VLOOKUP($G663,county_facts!$A:$BB,37,FALSE)</f>
        <v>5725</v>
      </c>
      <c r="AP663">
        <f>VLOOKUP($G663,county_facts!$A:$BB,38,FALSE)</f>
        <v>3.6</v>
      </c>
      <c r="AQ663">
        <f>VLOOKUP($G663,county_facts!$A:$BB,39,FALSE)</f>
        <v>1312</v>
      </c>
      <c r="AR663">
        <f>VLOOKUP($G663,county_facts!$A:$BB,40,FALSE)</f>
        <v>1568</v>
      </c>
      <c r="AS663">
        <f>VLOOKUP($G663,county_facts!$A:$BB,41,FALSE)</f>
        <v>0</v>
      </c>
      <c r="AT663">
        <f>VLOOKUP($G663,county_facts!$A:$BB,42,FALSE)</f>
        <v>0</v>
      </c>
      <c r="AU663">
        <f>VLOOKUP($G663,county_facts!$A:$BB,43,FALSE)</f>
        <v>0</v>
      </c>
      <c r="AV663">
        <f>VLOOKUP($G663,county_facts!$A:$BB,44,FALSE)</f>
        <v>0</v>
      </c>
      <c r="AW663">
        <f>VLOOKUP($G663,county_facts!$A:$BB,45,FALSE)</f>
        <v>0</v>
      </c>
      <c r="AX663">
        <f>VLOOKUP($G663,county_facts!$A:$BB,46,FALSE)</f>
        <v>29.5</v>
      </c>
      <c r="AY663">
        <f>VLOOKUP($G663,county_facts!$A:$BB,47,FALSE)</f>
        <v>326438</v>
      </c>
      <c r="AZ663">
        <f>VLOOKUP($G663,county_facts!$A:$BB,48,FALSE)</f>
        <v>302380</v>
      </c>
      <c r="BA663">
        <f>VLOOKUP($G663,county_facts!$A:$BB,49,FALSE)</f>
        <v>171404</v>
      </c>
      <c r="BB663">
        <f>VLOOKUP($G663,county_facts!$A:$BB,50,FALSE)</f>
        <v>9791</v>
      </c>
      <c r="BC663">
        <f>VLOOKUP($G663,county_facts!$A:$BB,51,FALSE)</f>
        <v>9038</v>
      </c>
      <c r="BD663">
        <f>VLOOKUP($G663,county_facts!$A:$BB,52,FALSE)</f>
        <v>5</v>
      </c>
      <c r="BE663">
        <f>VLOOKUP($G663,county_facts!$A:$BB,53,FALSE)</f>
        <v>577.76</v>
      </c>
      <c r="BF663">
        <f>VLOOKUP($G663,county_facts!$A:$BB,54,FALSE)</f>
        <v>30.7</v>
      </c>
    </row>
    <row r="664" spans="1:58" x14ac:dyDescent="0.3">
      <c r="A664" t="s">
        <v>9</v>
      </c>
      <c r="B664" t="s">
        <v>293</v>
      </c>
      <c r="C664">
        <v>89</v>
      </c>
      <c r="D664" t="s">
        <v>245</v>
      </c>
      <c r="E664">
        <v>141</v>
      </c>
      <c r="F664">
        <v>0.63120567400000005</v>
      </c>
      <c r="G664">
        <v>19053</v>
      </c>
      <c r="H664">
        <f>VLOOKUP($G664,county_facts!$A:$BB,4,FALSE)</f>
        <v>8263</v>
      </c>
      <c r="I664">
        <f>VLOOKUP($G664,county_facts!$A:$BB,5,FALSE)</f>
        <v>8457</v>
      </c>
      <c r="J664">
        <f>VLOOKUP($G664,county_facts!$A:$BB,6,FALSE)</f>
        <v>-2.2999999999999998</v>
      </c>
      <c r="K664">
        <f>VLOOKUP($G664,county_facts!$A:$BB,7,FALSE)</f>
        <v>8457</v>
      </c>
      <c r="L664">
        <f>VLOOKUP($G664,county_facts!$A:$BB,8,FALSE)</f>
        <v>5.0999999999999996</v>
      </c>
      <c r="M664">
        <f>VLOOKUP($G664,county_facts!$A:$BB,9,FALSE)</f>
        <v>21.8</v>
      </c>
      <c r="N664">
        <f>VLOOKUP($G664,county_facts!$A:$BB,10,FALSE)</f>
        <v>18.3</v>
      </c>
      <c r="O664">
        <f>VLOOKUP($G664,county_facts!$A:$BB,11,FALSE)</f>
        <v>49.8</v>
      </c>
      <c r="P664">
        <f>VLOOKUP($G664,county_facts!$A:$BB,12,FALSE)</f>
        <v>95.3</v>
      </c>
      <c r="Q664">
        <f>VLOOKUP($G664,county_facts!$A:$BB,13,FALSE)</f>
        <v>2</v>
      </c>
      <c r="R664">
        <f>VLOOKUP($G664,county_facts!$A:$BB,14,FALSE)</f>
        <v>0.5</v>
      </c>
      <c r="S664">
        <f>VLOOKUP($G664,county_facts!$A:$BB,15,FALSE)</f>
        <v>0.9</v>
      </c>
      <c r="T664">
        <f>VLOOKUP($G664,county_facts!$A:$BB,16,FALSE)</f>
        <v>0.2</v>
      </c>
      <c r="U664">
        <f>VLOOKUP($G664,county_facts!$A:$BB,17,FALSE)</f>
        <v>1.2</v>
      </c>
      <c r="V664">
        <f>VLOOKUP($G664,county_facts!$A:$BB,18,FALSE)</f>
        <v>2.6</v>
      </c>
      <c r="W664">
        <f>VLOOKUP($G664,county_facts!$A:$BB,19,FALSE)</f>
        <v>93</v>
      </c>
      <c r="X664">
        <f>VLOOKUP($G664,county_facts!$A:$BB,20,FALSE)</f>
        <v>80.5</v>
      </c>
      <c r="Y664">
        <f>VLOOKUP($G664,county_facts!$A:$BB,21,FALSE)</f>
        <v>1.5</v>
      </c>
      <c r="Z664">
        <f>VLOOKUP($G664,county_facts!$A:$BB,22,FALSE)</f>
        <v>5.9</v>
      </c>
      <c r="AA664">
        <f>VLOOKUP($G664,county_facts!$A:$BB,23,FALSE)</f>
        <v>85</v>
      </c>
      <c r="AB664">
        <f>VLOOKUP($G664,county_facts!$A:$BB,24,FALSE)</f>
        <v>18.399999999999999</v>
      </c>
      <c r="AC664">
        <f>VLOOKUP($G664,county_facts!$A:$BB,25,FALSE)</f>
        <v>612</v>
      </c>
      <c r="AD664">
        <f>VLOOKUP($G664,county_facts!$A:$BB,26,FALSE)</f>
        <v>21</v>
      </c>
      <c r="AE664">
        <f>VLOOKUP($G664,county_facts!$A:$BB,27,FALSE)</f>
        <v>3847</v>
      </c>
      <c r="AF664">
        <f>VLOOKUP($G664,county_facts!$A:$BB,28,FALSE)</f>
        <v>70.099999999999994</v>
      </c>
      <c r="AG664">
        <f>VLOOKUP($G664,county_facts!$A:$BB,29,FALSE)</f>
        <v>14.1</v>
      </c>
      <c r="AH664">
        <f>VLOOKUP($G664,county_facts!$A:$BB,30,FALSE)</f>
        <v>77700</v>
      </c>
      <c r="AI664">
        <f>VLOOKUP($G664,county_facts!$A:$BB,31,FALSE)</f>
        <v>3106</v>
      </c>
      <c r="AJ664">
        <f>VLOOKUP($G664,county_facts!$A:$BB,32,FALSE)</f>
        <v>2.4300000000000002</v>
      </c>
      <c r="AK664">
        <f>VLOOKUP($G664,county_facts!$A:$BB,33,FALSE)</f>
        <v>18845</v>
      </c>
      <c r="AL664">
        <f>VLOOKUP($G664,county_facts!$A:$BB,34,FALSE)</f>
        <v>36326</v>
      </c>
      <c r="AM664">
        <f>VLOOKUP($G664,county_facts!$A:$BB,35,FALSE)</f>
        <v>19.5</v>
      </c>
      <c r="AN664">
        <f>VLOOKUP($G664,county_facts!$A:$BB,36,FALSE)</f>
        <v>130</v>
      </c>
      <c r="AO664">
        <f>VLOOKUP($G664,county_facts!$A:$BB,37,FALSE)</f>
        <v>1697</v>
      </c>
      <c r="AP664">
        <f>VLOOKUP($G664,county_facts!$A:$BB,38,FALSE)</f>
        <v>-3.2</v>
      </c>
      <c r="AQ664">
        <f>VLOOKUP($G664,county_facts!$A:$BB,39,FALSE)</f>
        <v>655</v>
      </c>
      <c r="AR664">
        <f>VLOOKUP($G664,county_facts!$A:$BB,40,FALSE)</f>
        <v>869</v>
      </c>
      <c r="AS664">
        <f>VLOOKUP($G664,county_facts!$A:$BB,41,FALSE)</f>
        <v>0</v>
      </c>
      <c r="AT664">
        <f>VLOOKUP($G664,county_facts!$A:$BB,42,FALSE)</f>
        <v>0</v>
      </c>
      <c r="AU664">
        <f>VLOOKUP($G664,county_facts!$A:$BB,43,FALSE)</f>
        <v>0</v>
      </c>
      <c r="AV664">
        <f>VLOOKUP($G664,county_facts!$A:$BB,44,FALSE)</f>
        <v>0</v>
      </c>
      <c r="AW664">
        <f>VLOOKUP($G664,county_facts!$A:$BB,45,FALSE)</f>
        <v>0</v>
      </c>
      <c r="AX664">
        <f>VLOOKUP($G664,county_facts!$A:$BB,46,FALSE)</f>
        <v>0</v>
      </c>
      <c r="AY664">
        <f>VLOOKUP($G664,county_facts!$A:$BB,47,FALSE)</f>
        <v>0</v>
      </c>
      <c r="AZ664">
        <f>VLOOKUP($G664,county_facts!$A:$BB,48,FALSE)</f>
        <v>76650</v>
      </c>
      <c r="BA664">
        <f>VLOOKUP($G664,county_facts!$A:$BB,49,FALSE)</f>
        <v>39590</v>
      </c>
      <c r="BB664">
        <f>VLOOKUP($G664,county_facts!$A:$BB,50,FALSE)</f>
        <v>4746</v>
      </c>
      <c r="BC664">
        <f>VLOOKUP($G664,county_facts!$A:$BB,51,FALSE)</f>
        <v>4323</v>
      </c>
      <c r="BD664">
        <f>VLOOKUP($G664,county_facts!$A:$BB,52,FALSE)</f>
        <v>2</v>
      </c>
      <c r="BE664">
        <f>VLOOKUP($G664,county_facts!$A:$BB,53,FALSE)</f>
        <v>531.88</v>
      </c>
      <c r="BF664">
        <f>VLOOKUP($G664,county_facts!$A:$BB,54,FALSE)</f>
        <v>15.9</v>
      </c>
    </row>
    <row r="665" spans="1:58" x14ac:dyDescent="0.3">
      <c r="A665" t="s">
        <v>6</v>
      </c>
      <c r="B665" t="s">
        <v>293</v>
      </c>
      <c r="C665">
        <v>52</v>
      </c>
      <c r="D665" t="s">
        <v>245</v>
      </c>
      <c r="E665">
        <v>141</v>
      </c>
      <c r="F665">
        <v>0.36879432600000001</v>
      </c>
      <c r="G665">
        <v>19053</v>
      </c>
      <c r="H665">
        <f>VLOOKUP($G665,county_facts!$A:$BB,4,FALSE)</f>
        <v>8263</v>
      </c>
      <c r="I665">
        <f>VLOOKUP($G665,county_facts!$A:$BB,5,FALSE)</f>
        <v>8457</v>
      </c>
      <c r="J665">
        <f>VLOOKUP($G665,county_facts!$A:$BB,6,FALSE)</f>
        <v>-2.2999999999999998</v>
      </c>
      <c r="K665">
        <f>VLOOKUP($G665,county_facts!$A:$BB,7,FALSE)</f>
        <v>8457</v>
      </c>
      <c r="L665">
        <f>VLOOKUP($G665,county_facts!$A:$BB,8,FALSE)</f>
        <v>5.0999999999999996</v>
      </c>
      <c r="M665">
        <f>VLOOKUP($G665,county_facts!$A:$BB,9,FALSE)</f>
        <v>21.8</v>
      </c>
      <c r="N665">
        <f>VLOOKUP($G665,county_facts!$A:$BB,10,FALSE)</f>
        <v>18.3</v>
      </c>
      <c r="O665">
        <f>VLOOKUP($G665,county_facts!$A:$BB,11,FALSE)</f>
        <v>49.8</v>
      </c>
      <c r="P665">
        <f>VLOOKUP($G665,county_facts!$A:$BB,12,FALSE)</f>
        <v>95.3</v>
      </c>
      <c r="Q665">
        <f>VLOOKUP($G665,county_facts!$A:$BB,13,FALSE)</f>
        <v>2</v>
      </c>
      <c r="R665">
        <f>VLOOKUP($G665,county_facts!$A:$BB,14,FALSE)</f>
        <v>0.5</v>
      </c>
      <c r="S665">
        <f>VLOOKUP($G665,county_facts!$A:$BB,15,FALSE)</f>
        <v>0.9</v>
      </c>
      <c r="T665">
        <f>VLOOKUP($G665,county_facts!$A:$BB,16,FALSE)</f>
        <v>0.2</v>
      </c>
      <c r="U665">
        <f>VLOOKUP($G665,county_facts!$A:$BB,17,FALSE)</f>
        <v>1.2</v>
      </c>
      <c r="V665">
        <f>VLOOKUP($G665,county_facts!$A:$BB,18,FALSE)</f>
        <v>2.6</v>
      </c>
      <c r="W665">
        <f>VLOOKUP($G665,county_facts!$A:$BB,19,FALSE)</f>
        <v>93</v>
      </c>
      <c r="X665">
        <f>VLOOKUP($G665,county_facts!$A:$BB,20,FALSE)</f>
        <v>80.5</v>
      </c>
      <c r="Y665">
        <f>VLOOKUP($G665,county_facts!$A:$BB,21,FALSE)</f>
        <v>1.5</v>
      </c>
      <c r="Z665">
        <f>VLOOKUP($G665,county_facts!$A:$BB,22,FALSE)</f>
        <v>5.9</v>
      </c>
      <c r="AA665">
        <f>VLOOKUP($G665,county_facts!$A:$BB,23,FALSE)</f>
        <v>85</v>
      </c>
      <c r="AB665">
        <f>VLOOKUP($G665,county_facts!$A:$BB,24,FALSE)</f>
        <v>18.399999999999999</v>
      </c>
      <c r="AC665">
        <f>VLOOKUP($G665,county_facts!$A:$BB,25,FALSE)</f>
        <v>612</v>
      </c>
      <c r="AD665">
        <f>VLOOKUP($G665,county_facts!$A:$BB,26,FALSE)</f>
        <v>21</v>
      </c>
      <c r="AE665">
        <f>VLOOKUP($G665,county_facts!$A:$BB,27,FALSE)</f>
        <v>3847</v>
      </c>
      <c r="AF665">
        <f>VLOOKUP($G665,county_facts!$A:$BB,28,FALSE)</f>
        <v>70.099999999999994</v>
      </c>
      <c r="AG665">
        <f>VLOOKUP($G665,county_facts!$A:$BB,29,FALSE)</f>
        <v>14.1</v>
      </c>
      <c r="AH665">
        <f>VLOOKUP($G665,county_facts!$A:$BB,30,FALSE)</f>
        <v>77700</v>
      </c>
      <c r="AI665">
        <f>VLOOKUP($G665,county_facts!$A:$BB,31,FALSE)</f>
        <v>3106</v>
      </c>
      <c r="AJ665">
        <f>VLOOKUP($G665,county_facts!$A:$BB,32,FALSE)</f>
        <v>2.4300000000000002</v>
      </c>
      <c r="AK665">
        <f>VLOOKUP($G665,county_facts!$A:$BB,33,FALSE)</f>
        <v>18845</v>
      </c>
      <c r="AL665">
        <f>VLOOKUP($G665,county_facts!$A:$BB,34,FALSE)</f>
        <v>36326</v>
      </c>
      <c r="AM665">
        <f>VLOOKUP($G665,county_facts!$A:$BB,35,FALSE)</f>
        <v>19.5</v>
      </c>
      <c r="AN665">
        <f>VLOOKUP($G665,county_facts!$A:$BB,36,FALSE)</f>
        <v>130</v>
      </c>
      <c r="AO665">
        <f>VLOOKUP($G665,county_facts!$A:$BB,37,FALSE)</f>
        <v>1697</v>
      </c>
      <c r="AP665">
        <f>VLOOKUP($G665,county_facts!$A:$BB,38,FALSE)</f>
        <v>-3.2</v>
      </c>
      <c r="AQ665">
        <f>VLOOKUP($G665,county_facts!$A:$BB,39,FALSE)</f>
        <v>655</v>
      </c>
      <c r="AR665">
        <f>VLOOKUP($G665,county_facts!$A:$BB,40,FALSE)</f>
        <v>869</v>
      </c>
      <c r="AS665">
        <f>VLOOKUP($G665,county_facts!$A:$BB,41,FALSE)</f>
        <v>0</v>
      </c>
      <c r="AT665">
        <f>VLOOKUP($G665,county_facts!$A:$BB,42,FALSE)</f>
        <v>0</v>
      </c>
      <c r="AU665">
        <f>VLOOKUP($G665,county_facts!$A:$BB,43,FALSE)</f>
        <v>0</v>
      </c>
      <c r="AV665">
        <f>VLOOKUP($G665,county_facts!$A:$BB,44,FALSE)</f>
        <v>0</v>
      </c>
      <c r="AW665">
        <f>VLOOKUP($G665,county_facts!$A:$BB,45,FALSE)</f>
        <v>0</v>
      </c>
      <c r="AX665">
        <f>VLOOKUP($G665,county_facts!$A:$BB,46,FALSE)</f>
        <v>0</v>
      </c>
      <c r="AY665">
        <f>VLOOKUP($G665,county_facts!$A:$BB,47,FALSE)</f>
        <v>0</v>
      </c>
      <c r="AZ665">
        <f>VLOOKUP($G665,county_facts!$A:$BB,48,FALSE)</f>
        <v>76650</v>
      </c>
      <c r="BA665">
        <f>VLOOKUP($G665,county_facts!$A:$BB,49,FALSE)</f>
        <v>39590</v>
      </c>
      <c r="BB665">
        <f>VLOOKUP($G665,county_facts!$A:$BB,50,FALSE)</f>
        <v>4746</v>
      </c>
      <c r="BC665">
        <f>VLOOKUP($G665,county_facts!$A:$BB,51,FALSE)</f>
        <v>4323</v>
      </c>
      <c r="BD665">
        <f>VLOOKUP($G665,county_facts!$A:$BB,52,FALSE)</f>
        <v>2</v>
      </c>
      <c r="BE665">
        <f>VLOOKUP($G665,county_facts!$A:$BB,53,FALSE)</f>
        <v>531.88</v>
      </c>
      <c r="BF665">
        <f>VLOOKUP($G665,county_facts!$A:$BB,54,FALSE)</f>
        <v>15.9</v>
      </c>
    </row>
    <row r="666" spans="1:58" x14ac:dyDescent="0.3">
      <c r="A666" t="s">
        <v>6</v>
      </c>
      <c r="B666" t="s">
        <v>294</v>
      </c>
      <c r="C666">
        <v>84</v>
      </c>
      <c r="D666" t="s">
        <v>245</v>
      </c>
      <c r="E666">
        <v>120</v>
      </c>
      <c r="F666">
        <v>0.7</v>
      </c>
      <c r="G666">
        <v>19051</v>
      </c>
      <c r="H666">
        <f>VLOOKUP($G666,county_facts!$A:$BB,4,FALSE)</f>
        <v>8781</v>
      </c>
      <c r="I666">
        <f>VLOOKUP($G666,county_facts!$A:$BB,5,FALSE)</f>
        <v>8753</v>
      </c>
      <c r="J666">
        <f>VLOOKUP($G666,county_facts!$A:$BB,6,FALSE)</f>
        <v>0.3</v>
      </c>
      <c r="K666">
        <f>VLOOKUP($G666,county_facts!$A:$BB,7,FALSE)</f>
        <v>8753</v>
      </c>
      <c r="L666">
        <f>VLOOKUP($G666,county_facts!$A:$BB,8,FALSE)</f>
        <v>8</v>
      </c>
      <c r="M666">
        <f>VLOOKUP($G666,county_facts!$A:$BB,9,FALSE)</f>
        <v>28.9</v>
      </c>
      <c r="N666">
        <f>VLOOKUP($G666,county_facts!$A:$BB,10,FALSE)</f>
        <v>17.5</v>
      </c>
      <c r="O666">
        <f>VLOOKUP($G666,county_facts!$A:$BB,11,FALSE)</f>
        <v>50.6</v>
      </c>
      <c r="P666">
        <f>VLOOKUP($G666,county_facts!$A:$BB,12,FALSE)</f>
        <v>98.3</v>
      </c>
      <c r="Q666">
        <f>VLOOKUP($G666,county_facts!$A:$BB,13,FALSE)</f>
        <v>0.2</v>
      </c>
      <c r="R666">
        <f>VLOOKUP($G666,county_facts!$A:$BB,14,FALSE)</f>
        <v>0.2</v>
      </c>
      <c r="S666">
        <f>VLOOKUP($G666,county_facts!$A:$BB,15,FALSE)</f>
        <v>0.3</v>
      </c>
      <c r="T666">
        <f>VLOOKUP($G666,county_facts!$A:$BB,16,FALSE)</f>
        <v>0</v>
      </c>
      <c r="U666">
        <f>VLOOKUP($G666,county_facts!$A:$BB,17,FALSE)</f>
        <v>0.9</v>
      </c>
      <c r="V666">
        <f>VLOOKUP($G666,county_facts!$A:$BB,18,FALSE)</f>
        <v>1.2</v>
      </c>
      <c r="W666">
        <f>VLOOKUP($G666,county_facts!$A:$BB,19,FALSE)</f>
        <v>97.2</v>
      </c>
      <c r="X666">
        <f>VLOOKUP($G666,county_facts!$A:$BB,20,FALSE)</f>
        <v>89.3</v>
      </c>
      <c r="Y666">
        <f>VLOOKUP($G666,county_facts!$A:$BB,21,FALSE)</f>
        <v>0.8</v>
      </c>
      <c r="Z666">
        <f>VLOOKUP($G666,county_facts!$A:$BB,22,FALSE)</f>
        <v>14.4</v>
      </c>
      <c r="AA666">
        <f>VLOOKUP($G666,county_facts!$A:$BB,23,FALSE)</f>
        <v>85.5</v>
      </c>
      <c r="AB666">
        <f>VLOOKUP($G666,county_facts!$A:$BB,24,FALSE)</f>
        <v>16.399999999999999</v>
      </c>
      <c r="AC666">
        <f>VLOOKUP($G666,county_facts!$A:$BB,25,FALSE)</f>
        <v>717</v>
      </c>
      <c r="AD666">
        <f>VLOOKUP($G666,county_facts!$A:$BB,26,FALSE)</f>
        <v>22.8</v>
      </c>
      <c r="AE666">
        <f>VLOOKUP($G666,county_facts!$A:$BB,27,FALSE)</f>
        <v>3578</v>
      </c>
      <c r="AF666">
        <f>VLOOKUP($G666,county_facts!$A:$BB,28,FALSE)</f>
        <v>80.2</v>
      </c>
      <c r="AG666">
        <f>VLOOKUP($G666,county_facts!$A:$BB,29,FALSE)</f>
        <v>6.4</v>
      </c>
      <c r="AH666">
        <f>VLOOKUP($G666,county_facts!$A:$BB,30,FALSE)</f>
        <v>99700</v>
      </c>
      <c r="AI666">
        <f>VLOOKUP($G666,county_facts!$A:$BB,31,FALSE)</f>
        <v>3115</v>
      </c>
      <c r="AJ666">
        <f>VLOOKUP($G666,county_facts!$A:$BB,32,FALSE)</f>
        <v>2.76</v>
      </c>
      <c r="AK666">
        <f>VLOOKUP($G666,county_facts!$A:$BB,33,FALSE)</f>
        <v>22210</v>
      </c>
      <c r="AL666">
        <f>VLOOKUP($G666,county_facts!$A:$BB,34,FALSE)</f>
        <v>45040</v>
      </c>
      <c r="AM666">
        <f>VLOOKUP($G666,county_facts!$A:$BB,35,FALSE)</f>
        <v>21.2</v>
      </c>
      <c r="AN666">
        <f>VLOOKUP($G666,county_facts!$A:$BB,36,FALSE)</f>
        <v>170</v>
      </c>
      <c r="AO666">
        <f>VLOOKUP($G666,county_facts!$A:$BB,37,FALSE)</f>
        <v>1451</v>
      </c>
      <c r="AP666">
        <f>VLOOKUP($G666,county_facts!$A:$BB,38,FALSE)</f>
        <v>2.4</v>
      </c>
      <c r="AQ666">
        <f>VLOOKUP($G666,county_facts!$A:$BB,39,FALSE)</f>
        <v>748</v>
      </c>
      <c r="AR666">
        <f>VLOOKUP($G666,county_facts!$A:$BB,40,FALSE)</f>
        <v>848</v>
      </c>
      <c r="AS666">
        <f>VLOOKUP($G666,county_facts!$A:$BB,41,FALSE)</f>
        <v>0</v>
      </c>
      <c r="AT666">
        <f>VLOOKUP($G666,county_facts!$A:$BB,42,FALSE)</f>
        <v>0</v>
      </c>
      <c r="AU666">
        <f>VLOOKUP($G666,county_facts!$A:$BB,43,FALSE)</f>
        <v>0</v>
      </c>
      <c r="AV666">
        <f>VLOOKUP($G666,county_facts!$A:$BB,44,FALSE)</f>
        <v>0</v>
      </c>
      <c r="AW666">
        <f>VLOOKUP($G666,county_facts!$A:$BB,45,FALSE)</f>
        <v>0</v>
      </c>
      <c r="AX666">
        <f>VLOOKUP($G666,county_facts!$A:$BB,46,FALSE)</f>
        <v>0</v>
      </c>
      <c r="AY666">
        <f>VLOOKUP($G666,county_facts!$A:$BB,47,FALSE)</f>
        <v>0</v>
      </c>
      <c r="AZ666">
        <f>VLOOKUP($G666,county_facts!$A:$BB,48,FALSE)</f>
        <v>17902</v>
      </c>
      <c r="BA666">
        <f>VLOOKUP($G666,county_facts!$A:$BB,49,FALSE)</f>
        <v>71612</v>
      </c>
      <c r="BB666">
        <f>VLOOKUP($G666,county_facts!$A:$BB,50,FALSE)</f>
        <v>8351</v>
      </c>
      <c r="BC666">
        <f>VLOOKUP($G666,county_facts!$A:$BB,51,FALSE)</f>
        <v>3054</v>
      </c>
      <c r="BD666">
        <f>VLOOKUP($G666,county_facts!$A:$BB,52,FALSE)</f>
        <v>4</v>
      </c>
      <c r="BE666">
        <f>VLOOKUP($G666,county_facts!$A:$BB,53,FALSE)</f>
        <v>502.19</v>
      </c>
      <c r="BF666">
        <f>VLOOKUP($G666,county_facts!$A:$BB,54,FALSE)</f>
        <v>17.399999999999999</v>
      </c>
    </row>
    <row r="667" spans="1:58" x14ac:dyDescent="0.3">
      <c r="A667" t="s">
        <v>9</v>
      </c>
      <c r="B667" t="s">
        <v>294</v>
      </c>
      <c r="C667">
        <v>36</v>
      </c>
      <c r="D667" t="s">
        <v>245</v>
      </c>
      <c r="E667">
        <v>120</v>
      </c>
      <c r="F667">
        <v>0.3</v>
      </c>
      <c r="G667">
        <v>19051</v>
      </c>
      <c r="H667">
        <f>VLOOKUP($G667,county_facts!$A:$BB,4,FALSE)</f>
        <v>8781</v>
      </c>
      <c r="I667">
        <f>VLOOKUP($G667,county_facts!$A:$BB,5,FALSE)</f>
        <v>8753</v>
      </c>
      <c r="J667">
        <f>VLOOKUP($G667,county_facts!$A:$BB,6,FALSE)</f>
        <v>0.3</v>
      </c>
      <c r="K667">
        <f>VLOOKUP($G667,county_facts!$A:$BB,7,FALSE)</f>
        <v>8753</v>
      </c>
      <c r="L667">
        <f>VLOOKUP($G667,county_facts!$A:$BB,8,FALSE)</f>
        <v>8</v>
      </c>
      <c r="M667">
        <f>VLOOKUP($G667,county_facts!$A:$BB,9,FALSE)</f>
        <v>28.9</v>
      </c>
      <c r="N667">
        <f>VLOOKUP($G667,county_facts!$A:$BB,10,FALSE)</f>
        <v>17.5</v>
      </c>
      <c r="O667">
        <f>VLOOKUP($G667,county_facts!$A:$BB,11,FALSE)</f>
        <v>50.6</v>
      </c>
      <c r="P667">
        <f>VLOOKUP($G667,county_facts!$A:$BB,12,FALSE)</f>
        <v>98.3</v>
      </c>
      <c r="Q667">
        <f>VLOOKUP($G667,county_facts!$A:$BB,13,FALSE)</f>
        <v>0.2</v>
      </c>
      <c r="R667">
        <f>VLOOKUP($G667,county_facts!$A:$BB,14,FALSE)</f>
        <v>0.2</v>
      </c>
      <c r="S667">
        <f>VLOOKUP($G667,county_facts!$A:$BB,15,FALSE)</f>
        <v>0.3</v>
      </c>
      <c r="T667">
        <f>VLOOKUP($G667,county_facts!$A:$BB,16,FALSE)</f>
        <v>0</v>
      </c>
      <c r="U667">
        <f>VLOOKUP($G667,county_facts!$A:$BB,17,FALSE)</f>
        <v>0.9</v>
      </c>
      <c r="V667">
        <f>VLOOKUP($G667,county_facts!$A:$BB,18,FALSE)</f>
        <v>1.2</v>
      </c>
      <c r="W667">
        <f>VLOOKUP($G667,county_facts!$A:$BB,19,FALSE)</f>
        <v>97.2</v>
      </c>
      <c r="X667">
        <f>VLOOKUP($G667,county_facts!$A:$BB,20,FALSE)</f>
        <v>89.3</v>
      </c>
      <c r="Y667">
        <f>VLOOKUP($G667,county_facts!$A:$BB,21,FALSE)</f>
        <v>0.8</v>
      </c>
      <c r="Z667">
        <f>VLOOKUP($G667,county_facts!$A:$BB,22,FALSE)</f>
        <v>14.4</v>
      </c>
      <c r="AA667">
        <f>VLOOKUP($G667,county_facts!$A:$BB,23,FALSE)</f>
        <v>85.5</v>
      </c>
      <c r="AB667">
        <f>VLOOKUP($G667,county_facts!$A:$BB,24,FALSE)</f>
        <v>16.399999999999999</v>
      </c>
      <c r="AC667">
        <f>VLOOKUP($G667,county_facts!$A:$BB,25,FALSE)</f>
        <v>717</v>
      </c>
      <c r="AD667">
        <f>VLOOKUP($G667,county_facts!$A:$BB,26,FALSE)</f>
        <v>22.8</v>
      </c>
      <c r="AE667">
        <f>VLOOKUP($G667,county_facts!$A:$BB,27,FALSE)</f>
        <v>3578</v>
      </c>
      <c r="AF667">
        <f>VLOOKUP($G667,county_facts!$A:$BB,28,FALSE)</f>
        <v>80.2</v>
      </c>
      <c r="AG667">
        <f>VLOOKUP($G667,county_facts!$A:$BB,29,FALSE)</f>
        <v>6.4</v>
      </c>
      <c r="AH667">
        <f>VLOOKUP($G667,county_facts!$A:$BB,30,FALSE)</f>
        <v>99700</v>
      </c>
      <c r="AI667">
        <f>VLOOKUP($G667,county_facts!$A:$BB,31,FALSE)</f>
        <v>3115</v>
      </c>
      <c r="AJ667">
        <f>VLOOKUP($G667,county_facts!$A:$BB,32,FALSE)</f>
        <v>2.76</v>
      </c>
      <c r="AK667">
        <f>VLOOKUP($G667,county_facts!$A:$BB,33,FALSE)</f>
        <v>22210</v>
      </c>
      <c r="AL667">
        <f>VLOOKUP($G667,county_facts!$A:$BB,34,FALSE)</f>
        <v>45040</v>
      </c>
      <c r="AM667">
        <f>VLOOKUP($G667,county_facts!$A:$BB,35,FALSE)</f>
        <v>21.2</v>
      </c>
      <c r="AN667">
        <f>VLOOKUP($G667,county_facts!$A:$BB,36,FALSE)</f>
        <v>170</v>
      </c>
      <c r="AO667">
        <f>VLOOKUP($G667,county_facts!$A:$BB,37,FALSE)</f>
        <v>1451</v>
      </c>
      <c r="AP667">
        <f>VLOOKUP($G667,county_facts!$A:$BB,38,FALSE)</f>
        <v>2.4</v>
      </c>
      <c r="AQ667">
        <f>VLOOKUP($G667,county_facts!$A:$BB,39,FALSE)</f>
        <v>748</v>
      </c>
      <c r="AR667">
        <f>VLOOKUP($G667,county_facts!$A:$BB,40,FALSE)</f>
        <v>848</v>
      </c>
      <c r="AS667">
        <f>VLOOKUP($G667,county_facts!$A:$BB,41,FALSE)</f>
        <v>0</v>
      </c>
      <c r="AT667">
        <f>VLOOKUP($G667,county_facts!$A:$BB,42,FALSE)</f>
        <v>0</v>
      </c>
      <c r="AU667">
        <f>VLOOKUP($G667,county_facts!$A:$BB,43,FALSE)</f>
        <v>0</v>
      </c>
      <c r="AV667">
        <f>VLOOKUP($G667,county_facts!$A:$BB,44,FALSE)</f>
        <v>0</v>
      </c>
      <c r="AW667">
        <f>VLOOKUP($G667,county_facts!$A:$BB,45,FALSE)</f>
        <v>0</v>
      </c>
      <c r="AX667">
        <f>VLOOKUP($G667,county_facts!$A:$BB,46,FALSE)</f>
        <v>0</v>
      </c>
      <c r="AY667">
        <f>VLOOKUP($G667,county_facts!$A:$BB,47,FALSE)</f>
        <v>0</v>
      </c>
      <c r="AZ667">
        <f>VLOOKUP($G667,county_facts!$A:$BB,48,FALSE)</f>
        <v>17902</v>
      </c>
      <c r="BA667">
        <f>VLOOKUP($G667,county_facts!$A:$BB,49,FALSE)</f>
        <v>71612</v>
      </c>
      <c r="BB667">
        <f>VLOOKUP($G667,county_facts!$A:$BB,50,FALSE)</f>
        <v>8351</v>
      </c>
      <c r="BC667">
        <f>VLOOKUP($G667,county_facts!$A:$BB,51,FALSE)</f>
        <v>3054</v>
      </c>
      <c r="BD667">
        <f>VLOOKUP($G667,county_facts!$A:$BB,52,FALSE)</f>
        <v>4</v>
      </c>
      <c r="BE667">
        <f>VLOOKUP($G667,county_facts!$A:$BB,53,FALSE)</f>
        <v>502.19</v>
      </c>
      <c r="BF667">
        <f>VLOOKUP($G667,county_facts!$A:$BB,54,FALSE)</f>
        <v>17.399999999999999</v>
      </c>
    </row>
    <row r="668" spans="1:58" x14ac:dyDescent="0.3">
      <c r="A668" t="s">
        <v>6</v>
      </c>
      <c r="B668" t="s">
        <v>50</v>
      </c>
      <c r="C668">
        <v>1160</v>
      </c>
      <c r="D668" t="s">
        <v>245</v>
      </c>
      <c r="E668">
        <v>1989</v>
      </c>
      <c r="F668">
        <v>0.58320764199999997</v>
      </c>
      <c r="G668">
        <v>19049</v>
      </c>
      <c r="H668">
        <f>VLOOKUP($G668,county_facts!$A:$BB,4,FALSE)</f>
        <v>77400</v>
      </c>
      <c r="I668">
        <f>VLOOKUP($G668,county_facts!$A:$BB,5,FALSE)</f>
        <v>66137</v>
      </c>
      <c r="J668">
        <f>VLOOKUP($G668,county_facts!$A:$BB,6,FALSE)</f>
        <v>17</v>
      </c>
      <c r="K668">
        <f>VLOOKUP($G668,county_facts!$A:$BB,7,FALSE)</f>
        <v>66135</v>
      </c>
      <c r="L668">
        <f>VLOOKUP($G668,county_facts!$A:$BB,8,FALSE)</f>
        <v>8.1999999999999993</v>
      </c>
      <c r="M668">
        <f>VLOOKUP($G668,county_facts!$A:$BB,9,FALSE)</f>
        <v>28.6</v>
      </c>
      <c r="N668">
        <f>VLOOKUP($G668,county_facts!$A:$BB,10,FALSE)</f>
        <v>11.2</v>
      </c>
      <c r="O668">
        <f>VLOOKUP($G668,county_facts!$A:$BB,11,FALSE)</f>
        <v>51</v>
      </c>
      <c r="P668">
        <f>VLOOKUP($G668,county_facts!$A:$BB,12,FALSE)</f>
        <v>92.7</v>
      </c>
      <c r="Q668">
        <f>VLOOKUP($G668,county_facts!$A:$BB,13,FALSE)</f>
        <v>1.8</v>
      </c>
      <c r="R668">
        <f>VLOOKUP($G668,county_facts!$A:$BB,14,FALSE)</f>
        <v>0.4</v>
      </c>
      <c r="S668">
        <f>VLOOKUP($G668,county_facts!$A:$BB,15,FALSE)</f>
        <v>3.6</v>
      </c>
      <c r="T668">
        <f>VLOOKUP($G668,county_facts!$A:$BB,16,FALSE)</f>
        <v>0.1</v>
      </c>
      <c r="U668">
        <f>VLOOKUP($G668,county_facts!$A:$BB,17,FALSE)</f>
        <v>1.4</v>
      </c>
      <c r="V668">
        <f>VLOOKUP($G668,county_facts!$A:$BB,18,FALSE)</f>
        <v>6.3</v>
      </c>
      <c r="W668">
        <f>VLOOKUP($G668,county_facts!$A:$BB,19,FALSE)</f>
        <v>87</v>
      </c>
      <c r="X668">
        <f>VLOOKUP($G668,county_facts!$A:$BB,20,FALSE)</f>
        <v>86.9</v>
      </c>
      <c r="Y668">
        <f>VLOOKUP($G668,county_facts!$A:$BB,21,FALSE)</f>
        <v>6.6</v>
      </c>
      <c r="Z668">
        <f>VLOOKUP($G668,county_facts!$A:$BB,22,FALSE)</f>
        <v>8.6</v>
      </c>
      <c r="AA668">
        <f>VLOOKUP($G668,county_facts!$A:$BB,23,FALSE)</f>
        <v>94.4</v>
      </c>
      <c r="AB668">
        <f>VLOOKUP($G668,county_facts!$A:$BB,24,FALSE)</f>
        <v>43.6</v>
      </c>
      <c r="AC668">
        <f>VLOOKUP($G668,county_facts!$A:$BB,25,FALSE)</f>
        <v>3902</v>
      </c>
      <c r="AD668">
        <f>VLOOKUP($G668,county_facts!$A:$BB,26,FALSE)</f>
        <v>20.5</v>
      </c>
      <c r="AE668">
        <f>VLOOKUP($G668,county_facts!$A:$BB,27,FALSE)</f>
        <v>29884</v>
      </c>
      <c r="AF668">
        <f>VLOOKUP($G668,county_facts!$A:$BB,28,FALSE)</f>
        <v>77.400000000000006</v>
      </c>
      <c r="AG668">
        <f>VLOOKUP($G668,county_facts!$A:$BB,29,FALSE)</f>
        <v>17.5</v>
      </c>
      <c r="AH668">
        <f>VLOOKUP($G668,county_facts!$A:$BB,30,FALSE)</f>
        <v>184100</v>
      </c>
      <c r="AI668">
        <f>VLOOKUP($G668,county_facts!$A:$BB,31,FALSE)</f>
        <v>26262</v>
      </c>
      <c r="AJ668">
        <f>VLOOKUP($G668,county_facts!$A:$BB,32,FALSE)</f>
        <v>2.63</v>
      </c>
      <c r="AK668">
        <f>VLOOKUP($G668,county_facts!$A:$BB,33,FALSE)</f>
        <v>35844</v>
      </c>
      <c r="AL668">
        <f>VLOOKUP($G668,county_facts!$A:$BB,34,FALSE)</f>
        <v>73847</v>
      </c>
      <c r="AM668">
        <f>VLOOKUP($G668,county_facts!$A:$BB,35,FALSE)</f>
        <v>6.4</v>
      </c>
      <c r="AN668">
        <f>VLOOKUP($G668,county_facts!$A:$BB,36,FALSE)</f>
        <v>1718</v>
      </c>
      <c r="AO668">
        <f>VLOOKUP($G668,county_facts!$A:$BB,37,FALSE)</f>
        <v>34419</v>
      </c>
      <c r="AP668">
        <f>VLOOKUP($G668,county_facts!$A:$BB,38,FALSE)</f>
        <v>1.1000000000000001</v>
      </c>
      <c r="AQ668">
        <f>VLOOKUP($G668,county_facts!$A:$BB,39,FALSE)</f>
        <v>5486</v>
      </c>
      <c r="AR668">
        <f>VLOOKUP($G668,county_facts!$A:$BB,40,FALSE)</f>
        <v>6613</v>
      </c>
      <c r="AS668">
        <f>VLOOKUP($G668,county_facts!$A:$BB,41,FALSE)</f>
        <v>0.6</v>
      </c>
      <c r="AT668">
        <f>VLOOKUP($G668,county_facts!$A:$BB,42,FALSE)</f>
        <v>0</v>
      </c>
      <c r="AU668">
        <f>VLOOKUP($G668,county_facts!$A:$BB,43,FALSE)</f>
        <v>2.2000000000000002</v>
      </c>
      <c r="AV668">
        <f>VLOOKUP($G668,county_facts!$A:$BB,44,FALSE)</f>
        <v>0</v>
      </c>
      <c r="AW668">
        <f>VLOOKUP($G668,county_facts!$A:$BB,45,FALSE)</f>
        <v>1.1000000000000001</v>
      </c>
      <c r="AX668">
        <f>VLOOKUP($G668,county_facts!$A:$BB,46,FALSE)</f>
        <v>19.899999999999999</v>
      </c>
      <c r="AY668">
        <f>VLOOKUP($G668,county_facts!$A:$BB,47,FALSE)</f>
        <v>574183</v>
      </c>
      <c r="AZ668">
        <f>VLOOKUP($G668,county_facts!$A:$BB,48,FALSE)</f>
        <v>218271</v>
      </c>
      <c r="BA668">
        <f>VLOOKUP($G668,county_facts!$A:$BB,49,FALSE)</f>
        <v>905710</v>
      </c>
      <c r="BB668">
        <f>VLOOKUP($G668,county_facts!$A:$BB,50,FALSE)</f>
        <v>15813</v>
      </c>
      <c r="BC668">
        <f>VLOOKUP($G668,county_facts!$A:$BB,51,FALSE)</f>
        <v>110369</v>
      </c>
      <c r="BD668">
        <f>VLOOKUP($G668,county_facts!$A:$BB,52,FALSE)</f>
        <v>661</v>
      </c>
      <c r="BE668">
        <f>VLOOKUP($G668,county_facts!$A:$BB,53,FALSE)</f>
        <v>588.45000000000005</v>
      </c>
      <c r="BF668">
        <f>VLOOKUP($G668,county_facts!$A:$BB,54,FALSE)</f>
        <v>112.4</v>
      </c>
    </row>
    <row r="669" spans="1:58" x14ac:dyDescent="0.3">
      <c r="A669" t="s">
        <v>9</v>
      </c>
      <c r="B669" t="s">
        <v>50</v>
      </c>
      <c r="C669">
        <v>829</v>
      </c>
      <c r="D669" t="s">
        <v>245</v>
      </c>
      <c r="E669">
        <v>1989</v>
      </c>
      <c r="F669">
        <v>0.41679235799999997</v>
      </c>
      <c r="G669">
        <v>19049</v>
      </c>
      <c r="H669">
        <f>VLOOKUP($G669,county_facts!$A:$BB,4,FALSE)</f>
        <v>77400</v>
      </c>
      <c r="I669">
        <f>VLOOKUP($G669,county_facts!$A:$BB,5,FALSE)</f>
        <v>66137</v>
      </c>
      <c r="J669">
        <f>VLOOKUP($G669,county_facts!$A:$BB,6,FALSE)</f>
        <v>17</v>
      </c>
      <c r="K669">
        <f>VLOOKUP($G669,county_facts!$A:$BB,7,FALSE)</f>
        <v>66135</v>
      </c>
      <c r="L669">
        <f>VLOOKUP($G669,county_facts!$A:$BB,8,FALSE)</f>
        <v>8.1999999999999993</v>
      </c>
      <c r="M669">
        <f>VLOOKUP($G669,county_facts!$A:$BB,9,FALSE)</f>
        <v>28.6</v>
      </c>
      <c r="N669">
        <f>VLOOKUP($G669,county_facts!$A:$BB,10,FALSE)</f>
        <v>11.2</v>
      </c>
      <c r="O669">
        <f>VLOOKUP($G669,county_facts!$A:$BB,11,FALSE)</f>
        <v>51</v>
      </c>
      <c r="P669">
        <f>VLOOKUP($G669,county_facts!$A:$BB,12,FALSE)</f>
        <v>92.7</v>
      </c>
      <c r="Q669">
        <f>VLOOKUP($G669,county_facts!$A:$BB,13,FALSE)</f>
        <v>1.8</v>
      </c>
      <c r="R669">
        <f>VLOOKUP($G669,county_facts!$A:$BB,14,FALSE)</f>
        <v>0.4</v>
      </c>
      <c r="S669">
        <f>VLOOKUP($G669,county_facts!$A:$BB,15,FALSE)</f>
        <v>3.6</v>
      </c>
      <c r="T669">
        <f>VLOOKUP($G669,county_facts!$A:$BB,16,FALSE)</f>
        <v>0.1</v>
      </c>
      <c r="U669">
        <f>VLOOKUP($G669,county_facts!$A:$BB,17,FALSE)</f>
        <v>1.4</v>
      </c>
      <c r="V669">
        <f>VLOOKUP($G669,county_facts!$A:$BB,18,FALSE)</f>
        <v>6.3</v>
      </c>
      <c r="W669">
        <f>VLOOKUP($G669,county_facts!$A:$BB,19,FALSE)</f>
        <v>87</v>
      </c>
      <c r="X669">
        <f>VLOOKUP($G669,county_facts!$A:$BB,20,FALSE)</f>
        <v>86.9</v>
      </c>
      <c r="Y669">
        <f>VLOOKUP($G669,county_facts!$A:$BB,21,FALSE)</f>
        <v>6.6</v>
      </c>
      <c r="Z669">
        <f>VLOOKUP($G669,county_facts!$A:$BB,22,FALSE)</f>
        <v>8.6</v>
      </c>
      <c r="AA669">
        <f>VLOOKUP($G669,county_facts!$A:$BB,23,FALSE)</f>
        <v>94.4</v>
      </c>
      <c r="AB669">
        <f>VLOOKUP($G669,county_facts!$A:$BB,24,FALSE)</f>
        <v>43.6</v>
      </c>
      <c r="AC669">
        <f>VLOOKUP($G669,county_facts!$A:$BB,25,FALSE)</f>
        <v>3902</v>
      </c>
      <c r="AD669">
        <f>VLOOKUP($G669,county_facts!$A:$BB,26,FALSE)</f>
        <v>20.5</v>
      </c>
      <c r="AE669">
        <f>VLOOKUP($G669,county_facts!$A:$BB,27,FALSE)</f>
        <v>29884</v>
      </c>
      <c r="AF669">
        <f>VLOOKUP($G669,county_facts!$A:$BB,28,FALSE)</f>
        <v>77.400000000000006</v>
      </c>
      <c r="AG669">
        <f>VLOOKUP($G669,county_facts!$A:$BB,29,FALSE)</f>
        <v>17.5</v>
      </c>
      <c r="AH669">
        <f>VLOOKUP($G669,county_facts!$A:$BB,30,FALSE)</f>
        <v>184100</v>
      </c>
      <c r="AI669">
        <f>VLOOKUP($G669,county_facts!$A:$BB,31,FALSE)</f>
        <v>26262</v>
      </c>
      <c r="AJ669">
        <f>VLOOKUP($G669,county_facts!$A:$BB,32,FALSE)</f>
        <v>2.63</v>
      </c>
      <c r="AK669">
        <f>VLOOKUP($G669,county_facts!$A:$BB,33,FALSE)</f>
        <v>35844</v>
      </c>
      <c r="AL669">
        <f>VLOOKUP($G669,county_facts!$A:$BB,34,FALSE)</f>
        <v>73847</v>
      </c>
      <c r="AM669">
        <f>VLOOKUP($G669,county_facts!$A:$BB,35,FALSE)</f>
        <v>6.4</v>
      </c>
      <c r="AN669">
        <f>VLOOKUP($G669,county_facts!$A:$BB,36,FALSE)</f>
        <v>1718</v>
      </c>
      <c r="AO669">
        <f>VLOOKUP($G669,county_facts!$A:$BB,37,FALSE)</f>
        <v>34419</v>
      </c>
      <c r="AP669">
        <f>VLOOKUP($G669,county_facts!$A:$BB,38,FALSE)</f>
        <v>1.1000000000000001</v>
      </c>
      <c r="AQ669">
        <f>VLOOKUP($G669,county_facts!$A:$BB,39,FALSE)</f>
        <v>5486</v>
      </c>
      <c r="AR669">
        <f>VLOOKUP($G669,county_facts!$A:$BB,40,FALSE)</f>
        <v>6613</v>
      </c>
      <c r="AS669">
        <f>VLOOKUP($G669,county_facts!$A:$BB,41,FALSE)</f>
        <v>0.6</v>
      </c>
      <c r="AT669">
        <f>VLOOKUP($G669,county_facts!$A:$BB,42,FALSE)</f>
        <v>0</v>
      </c>
      <c r="AU669">
        <f>VLOOKUP($G669,county_facts!$A:$BB,43,FALSE)</f>
        <v>2.2000000000000002</v>
      </c>
      <c r="AV669">
        <f>VLOOKUP($G669,county_facts!$A:$BB,44,FALSE)</f>
        <v>0</v>
      </c>
      <c r="AW669">
        <f>VLOOKUP($G669,county_facts!$A:$BB,45,FALSE)</f>
        <v>1.1000000000000001</v>
      </c>
      <c r="AX669">
        <f>VLOOKUP($G669,county_facts!$A:$BB,46,FALSE)</f>
        <v>19.899999999999999</v>
      </c>
      <c r="AY669">
        <f>VLOOKUP($G669,county_facts!$A:$BB,47,FALSE)</f>
        <v>574183</v>
      </c>
      <c r="AZ669">
        <f>VLOOKUP($G669,county_facts!$A:$BB,48,FALSE)</f>
        <v>218271</v>
      </c>
      <c r="BA669">
        <f>VLOOKUP($G669,county_facts!$A:$BB,49,FALSE)</f>
        <v>905710</v>
      </c>
      <c r="BB669">
        <f>VLOOKUP($G669,county_facts!$A:$BB,50,FALSE)</f>
        <v>15813</v>
      </c>
      <c r="BC669">
        <f>VLOOKUP($G669,county_facts!$A:$BB,51,FALSE)</f>
        <v>110369</v>
      </c>
      <c r="BD669">
        <f>VLOOKUP($G669,county_facts!$A:$BB,52,FALSE)</f>
        <v>661</v>
      </c>
      <c r="BE669">
        <f>VLOOKUP($G669,county_facts!$A:$BB,53,FALSE)</f>
        <v>588.45000000000005</v>
      </c>
      <c r="BF669">
        <f>VLOOKUP($G669,county_facts!$A:$BB,54,FALSE)</f>
        <v>112.4</v>
      </c>
    </row>
    <row r="670" spans="1:58" x14ac:dyDescent="0.3">
      <c r="A670" t="s">
        <v>6</v>
      </c>
      <c r="B670" t="s">
        <v>117</v>
      </c>
      <c r="C670">
        <v>240</v>
      </c>
      <c r="D670" t="s">
        <v>245</v>
      </c>
      <c r="E670">
        <v>390</v>
      </c>
      <c r="F670">
        <v>0.61538461499999997</v>
      </c>
      <c r="G670">
        <v>19047</v>
      </c>
      <c r="H670">
        <f>VLOOKUP($G670,county_facts!$A:$BB,4,FALSE)</f>
        <v>17228</v>
      </c>
      <c r="I670">
        <f>VLOOKUP($G670,county_facts!$A:$BB,5,FALSE)</f>
        <v>17096</v>
      </c>
      <c r="J670">
        <f>VLOOKUP($G670,county_facts!$A:$BB,6,FALSE)</f>
        <v>0.8</v>
      </c>
      <c r="K670">
        <f>VLOOKUP($G670,county_facts!$A:$BB,7,FALSE)</f>
        <v>17096</v>
      </c>
      <c r="L670">
        <f>VLOOKUP($G670,county_facts!$A:$BB,8,FALSE)</f>
        <v>7.2</v>
      </c>
      <c r="M670">
        <f>VLOOKUP($G670,county_facts!$A:$BB,9,FALSE)</f>
        <v>25.5</v>
      </c>
      <c r="N670">
        <f>VLOOKUP($G670,county_facts!$A:$BB,10,FALSE)</f>
        <v>16.899999999999999</v>
      </c>
      <c r="O670">
        <f>VLOOKUP($G670,county_facts!$A:$BB,11,FALSE)</f>
        <v>49</v>
      </c>
      <c r="P670">
        <f>VLOOKUP($G670,county_facts!$A:$BB,12,FALSE)</f>
        <v>93.8</v>
      </c>
      <c r="Q670">
        <f>VLOOKUP($G670,county_facts!$A:$BB,13,FALSE)</f>
        <v>2.2999999999999998</v>
      </c>
      <c r="R670">
        <f>VLOOKUP($G670,county_facts!$A:$BB,14,FALSE)</f>
        <v>1.2</v>
      </c>
      <c r="S670">
        <f>VLOOKUP($G670,county_facts!$A:$BB,15,FALSE)</f>
        <v>1.7</v>
      </c>
      <c r="T670">
        <f>VLOOKUP($G670,county_facts!$A:$BB,16,FALSE)</f>
        <v>0.2</v>
      </c>
      <c r="U670">
        <f>VLOOKUP($G670,county_facts!$A:$BB,17,FALSE)</f>
        <v>0.8</v>
      </c>
      <c r="V670">
        <f>VLOOKUP($G670,county_facts!$A:$BB,18,FALSE)</f>
        <v>27.3</v>
      </c>
      <c r="W670">
        <f>VLOOKUP($G670,county_facts!$A:$BB,19,FALSE)</f>
        <v>68.5</v>
      </c>
      <c r="X670">
        <f>VLOOKUP($G670,county_facts!$A:$BB,20,FALSE)</f>
        <v>88.2</v>
      </c>
      <c r="Y670">
        <f>VLOOKUP($G670,county_facts!$A:$BB,21,FALSE)</f>
        <v>12.8</v>
      </c>
      <c r="Z670">
        <f>VLOOKUP($G670,county_facts!$A:$BB,22,FALSE)</f>
        <v>22.5</v>
      </c>
      <c r="AA670">
        <f>VLOOKUP($G670,county_facts!$A:$BB,23,FALSE)</f>
        <v>78.900000000000006</v>
      </c>
      <c r="AB670">
        <f>VLOOKUP($G670,county_facts!$A:$BB,24,FALSE)</f>
        <v>14.7</v>
      </c>
      <c r="AC670">
        <f>VLOOKUP($G670,county_facts!$A:$BB,25,FALSE)</f>
        <v>1161</v>
      </c>
      <c r="AD670">
        <f>VLOOKUP($G670,county_facts!$A:$BB,26,FALSE)</f>
        <v>15.1</v>
      </c>
      <c r="AE670">
        <f>VLOOKUP($G670,county_facts!$A:$BB,27,FALSE)</f>
        <v>6985</v>
      </c>
      <c r="AF670">
        <f>VLOOKUP($G670,county_facts!$A:$BB,28,FALSE)</f>
        <v>75.900000000000006</v>
      </c>
      <c r="AG670">
        <f>VLOOKUP($G670,county_facts!$A:$BB,29,FALSE)</f>
        <v>11.8</v>
      </c>
      <c r="AH670">
        <f>VLOOKUP($G670,county_facts!$A:$BB,30,FALSE)</f>
        <v>83100</v>
      </c>
      <c r="AI670">
        <f>VLOOKUP($G670,county_facts!$A:$BB,31,FALSE)</f>
        <v>6300</v>
      </c>
      <c r="AJ670">
        <f>VLOOKUP($G670,county_facts!$A:$BB,32,FALSE)</f>
        <v>2.65</v>
      </c>
      <c r="AK670">
        <f>VLOOKUP($G670,county_facts!$A:$BB,33,FALSE)</f>
        <v>22748</v>
      </c>
      <c r="AL670">
        <f>VLOOKUP($G670,county_facts!$A:$BB,34,FALSE)</f>
        <v>46548</v>
      </c>
      <c r="AM670">
        <f>VLOOKUP($G670,county_facts!$A:$BB,35,FALSE)</f>
        <v>15.8</v>
      </c>
      <c r="AN670">
        <f>VLOOKUP($G670,county_facts!$A:$BB,36,FALSE)</f>
        <v>460</v>
      </c>
      <c r="AO670">
        <f>VLOOKUP($G670,county_facts!$A:$BB,37,FALSE)</f>
        <v>6534</v>
      </c>
      <c r="AP670">
        <f>VLOOKUP($G670,county_facts!$A:$BB,38,FALSE)</f>
        <v>2.5</v>
      </c>
      <c r="AQ670">
        <f>VLOOKUP($G670,county_facts!$A:$BB,39,FALSE)</f>
        <v>924</v>
      </c>
      <c r="AR670">
        <f>VLOOKUP($G670,county_facts!$A:$BB,40,FALSE)</f>
        <v>1394</v>
      </c>
      <c r="AS670">
        <f>VLOOKUP($G670,county_facts!$A:$BB,41,FALSE)</f>
        <v>0</v>
      </c>
      <c r="AT670">
        <f>VLOOKUP($G670,county_facts!$A:$BB,42,FALSE)</f>
        <v>0</v>
      </c>
      <c r="AU670">
        <f>VLOOKUP($G670,county_facts!$A:$BB,43,FALSE)</f>
        <v>0</v>
      </c>
      <c r="AV670">
        <f>VLOOKUP($G670,county_facts!$A:$BB,44,FALSE)</f>
        <v>0</v>
      </c>
      <c r="AW670">
        <f>VLOOKUP($G670,county_facts!$A:$BB,45,FALSE)</f>
        <v>0</v>
      </c>
      <c r="AX670">
        <f>VLOOKUP($G670,county_facts!$A:$BB,46,FALSE)</f>
        <v>27.8</v>
      </c>
      <c r="AY670">
        <f>VLOOKUP($G670,county_facts!$A:$BB,47,FALSE)</f>
        <v>1266847</v>
      </c>
      <c r="AZ670">
        <f>VLOOKUP($G670,county_facts!$A:$BB,48,FALSE)</f>
        <v>121956</v>
      </c>
      <c r="BA670">
        <f>VLOOKUP($G670,county_facts!$A:$BB,49,FALSE)</f>
        <v>162386</v>
      </c>
      <c r="BB670">
        <f>VLOOKUP($G670,county_facts!$A:$BB,50,FALSE)</f>
        <v>9840</v>
      </c>
      <c r="BC670">
        <f>VLOOKUP($G670,county_facts!$A:$BB,51,FALSE)</f>
        <v>12931</v>
      </c>
      <c r="BD670">
        <f>VLOOKUP($G670,county_facts!$A:$BB,52,FALSE)</f>
        <v>11</v>
      </c>
      <c r="BE670">
        <f>VLOOKUP($G670,county_facts!$A:$BB,53,FALSE)</f>
        <v>714.19</v>
      </c>
      <c r="BF670">
        <f>VLOOKUP($G670,county_facts!$A:$BB,54,FALSE)</f>
        <v>23.9</v>
      </c>
    </row>
    <row r="671" spans="1:58" x14ac:dyDescent="0.3">
      <c r="A671" t="s">
        <v>9</v>
      </c>
      <c r="B671" t="s">
        <v>117</v>
      </c>
      <c r="C671">
        <v>150</v>
      </c>
      <c r="D671" t="s">
        <v>245</v>
      </c>
      <c r="E671">
        <v>390</v>
      </c>
      <c r="F671">
        <v>0.38461538499999998</v>
      </c>
      <c r="G671">
        <v>19047</v>
      </c>
      <c r="H671">
        <f>VLOOKUP($G671,county_facts!$A:$BB,4,FALSE)</f>
        <v>17228</v>
      </c>
      <c r="I671">
        <f>VLOOKUP($G671,county_facts!$A:$BB,5,FALSE)</f>
        <v>17096</v>
      </c>
      <c r="J671">
        <f>VLOOKUP($G671,county_facts!$A:$BB,6,FALSE)</f>
        <v>0.8</v>
      </c>
      <c r="K671">
        <f>VLOOKUP($G671,county_facts!$A:$BB,7,FALSE)</f>
        <v>17096</v>
      </c>
      <c r="L671">
        <f>VLOOKUP($G671,county_facts!$A:$BB,8,FALSE)</f>
        <v>7.2</v>
      </c>
      <c r="M671">
        <f>VLOOKUP($G671,county_facts!$A:$BB,9,FALSE)</f>
        <v>25.5</v>
      </c>
      <c r="N671">
        <f>VLOOKUP($G671,county_facts!$A:$BB,10,FALSE)</f>
        <v>16.899999999999999</v>
      </c>
      <c r="O671">
        <f>VLOOKUP($G671,county_facts!$A:$BB,11,FALSE)</f>
        <v>49</v>
      </c>
      <c r="P671">
        <f>VLOOKUP($G671,county_facts!$A:$BB,12,FALSE)</f>
        <v>93.8</v>
      </c>
      <c r="Q671">
        <f>VLOOKUP($G671,county_facts!$A:$BB,13,FALSE)</f>
        <v>2.2999999999999998</v>
      </c>
      <c r="R671">
        <f>VLOOKUP($G671,county_facts!$A:$BB,14,FALSE)</f>
        <v>1.2</v>
      </c>
      <c r="S671">
        <f>VLOOKUP($G671,county_facts!$A:$BB,15,FALSE)</f>
        <v>1.7</v>
      </c>
      <c r="T671">
        <f>VLOOKUP($G671,county_facts!$A:$BB,16,FALSE)</f>
        <v>0.2</v>
      </c>
      <c r="U671">
        <f>VLOOKUP($G671,county_facts!$A:$BB,17,FALSE)</f>
        <v>0.8</v>
      </c>
      <c r="V671">
        <f>VLOOKUP($G671,county_facts!$A:$BB,18,FALSE)</f>
        <v>27.3</v>
      </c>
      <c r="W671">
        <f>VLOOKUP($G671,county_facts!$A:$BB,19,FALSE)</f>
        <v>68.5</v>
      </c>
      <c r="X671">
        <f>VLOOKUP($G671,county_facts!$A:$BB,20,FALSE)</f>
        <v>88.2</v>
      </c>
      <c r="Y671">
        <f>VLOOKUP($G671,county_facts!$A:$BB,21,FALSE)</f>
        <v>12.8</v>
      </c>
      <c r="Z671">
        <f>VLOOKUP($G671,county_facts!$A:$BB,22,FALSE)</f>
        <v>22.5</v>
      </c>
      <c r="AA671">
        <f>VLOOKUP($G671,county_facts!$A:$BB,23,FALSE)</f>
        <v>78.900000000000006</v>
      </c>
      <c r="AB671">
        <f>VLOOKUP($G671,county_facts!$A:$BB,24,FALSE)</f>
        <v>14.7</v>
      </c>
      <c r="AC671">
        <f>VLOOKUP($G671,county_facts!$A:$BB,25,FALSE)</f>
        <v>1161</v>
      </c>
      <c r="AD671">
        <f>VLOOKUP($G671,county_facts!$A:$BB,26,FALSE)</f>
        <v>15.1</v>
      </c>
      <c r="AE671">
        <f>VLOOKUP($G671,county_facts!$A:$BB,27,FALSE)</f>
        <v>6985</v>
      </c>
      <c r="AF671">
        <f>VLOOKUP($G671,county_facts!$A:$BB,28,FALSE)</f>
        <v>75.900000000000006</v>
      </c>
      <c r="AG671">
        <f>VLOOKUP($G671,county_facts!$A:$BB,29,FALSE)</f>
        <v>11.8</v>
      </c>
      <c r="AH671">
        <f>VLOOKUP($G671,county_facts!$A:$BB,30,FALSE)</f>
        <v>83100</v>
      </c>
      <c r="AI671">
        <f>VLOOKUP($G671,county_facts!$A:$BB,31,FALSE)</f>
        <v>6300</v>
      </c>
      <c r="AJ671">
        <f>VLOOKUP($G671,county_facts!$A:$BB,32,FALSE)</f>
        <v>2.65</v>
      </c>
      <c r="AK671">
        <f>VLOOKUP($G671,county_facts!$A:$BB,33,FALSE)</f>
        <v>22748</v>
      </c>
      <c r="AL671">
        <f>VLOOKUP($G671,county_facts!$A:$BB,34,FALSE)</f>
        <v>46548</v>
      </c>
      <c r="AM671">
        <f>VLOOKUP($G671,county_facts!$A:$BB,35,FALSE)</f>
        <v>15.8</v>
      </c>
      <c r="AN671">
        <f>VLOOKUP($G671,county_facts!$A:$BB,36,FALSE)</f>
        <v>460</v>
      </c>
      <c r="AO671">
        <f>VLOOKUP($G671,county_facts!$A:$BB,37,FALSE)</f>
        <v>6534</v>
      </c>
      <c r="AP671">
        <f>VLOOKUP($G671,county_facts!$A:$BB,38,FALSE)</f>
        <v>2.5</v>
      </c>
      <c r="AQ671">
        <f>VLOOKUP($G671,county_facts!$A:$BB,39,FALSE)</f>
        <v>924</v>
      </c>
      <c r="AR671">
        <f>VLOOKUP($G671,county_facts!$A:$BB,40,FALSE)</f>
        <v>1394</v>
      </c>
      <c r="AS671">
        <f>VLOOKUP($G671,county_facts!$A:$BB,41,FALSE)</f>
        <v>0</v>
      </c>
      <c r="AT671">
        <f>VLOOKUP($G671,county_facts!$A:$BB,42,FALSE)</f>
        <v>0</v>
      </c>
      <c r="AU671">
        <f>VLOOKUP($G671,county_facts!$A:$BB,43,FALSE)</f>
        <v>0</v>
      </c>
      <c r="AV671">
        <f>VLOOKUP($G671,county_facts!$A:$BB,44,FALSE)</f>
        <v>0</v>
      </c>
      <c r="AW671">
        <f>VLOOKUP($G671,county_facts!$A:$BB,45,FALSE)</f>
        <v>0</v>
      </c>
      <c r="AX671">
        <f>VLOOKUP($G671,county_facts!$A:$BB,46,FALSE)</f>
        <v>27.8</v>
      </c>
      <c r="AY671">
        <f>VLOOKUP($G671,county_facts!$A:$BB,47,FALSE)</f>
        <v>1266847</v>
      </c>
      <c r="AZ671">
        <f>VLOOKUP($G671,county_facts!$A:$BB,48,FALSE)</f>
        <v>121956</v>
      </c>
      <c r="BA671">
        <f>VLOOKUP($G671,county_facts!$A:$BB,49,FALSE)</f>
        <v>162386</v>
      </c>
      <c r="BB671">
        <f>VLOOKUP($G671,county_facts!$A:$BB,50,FALSE)</f>
        <v>9840</v>
      </c>
      <c r="BC671">
        <f>VLOOKUP($G671,county_facts!$A:$BB,51,FALSE)</f>
        <v>12931</v>
      </c>
      <c r="BD671">
        <f>VLOOKUP($G671,county_facts!$A:$BB,52,FALSE)</f>
        <v>11</v>
      </c>
      <c r="BE671">
        <f>VLOOKUP($G671,county_facts!$A:$BB,53,FALSE)</f>
        <v>714.19</v>
      </c>
      <c r="BF671">
        <f>VLOOKUP($G671,county_facts!$A:$BB,54,FALSE)</f>
        <v>23.9</v>
      </c>
    </row>
    <row r="672" spans="1:58" x14ac:dyDescent="0.3">
      <c r="A672" t="s">
        <v>9</v>
      </c>
      <c r="B672" t="s">
        <v>295</v>
      </c>
      <c r="C672">
        <v>775</v>
      </c>
      <c r="D672" t="s">
        <v>245</v>
      </c>
      <c r="E672">
        <v>1550</v>
      </c>
      <c r="F672">
        <v>0.5</v>
      </c>
      <c r="G672">
        <v>19045</v>
      </c>
      <c r="H672">
        <f>VLOOKUP($G672,county_facts!$A:$BB,4,FALSE)</f>
        <v>48051</v>
      </c>
      <c r="I672">
        <f>VLOOKUP($G672,county_facts!$A:$BB,5,FALSE)</f>
        <v>49116</v>
      </c>
      <c r="J672">
        <f>VLOOKUP($G672,county_facts!$A:$BB,6,FALSE)</f>
        <v>-2.2000000000000002</v>
      </c>
      <c r="K672">
        <f>VLOOKUP($G672,county_facts!$A:$BB,7,FALSE)</f>
        <v>49116</v>
      </c>
      <c r="L672">
        <f>VLOOKUP($G672,county_facts!$A:$BB,8,FALSE)</f>
        <v>6.1</v>
      </c>
      <c r="M672">
        <f>VLOOKUP($G672,county_facts!$A:$BB,9,FALSE)</f>
        <v>22.7</v>
      </c>
      <c r="N672">
        <f>VLOOKUP($G672,county_facts!$A:$BB,10,FALSE)</f>
        <v>18.3</v>
      </c>
      <c r="O672">
        <f>VLOOKUP($G672,county_facts!$A:$BB,11,FALSE)</f>
        <v>50.9</v>
      </c>
      <c r="P672">
        <f>VLOOKUP($G672,county_facts!$A:$BB,12,FALSE)</f>
        <v>94</v>
      </c>
      <c r="Q672">
        <f>VLOOKUP($G672,county_facts!$A:$BB,13,FALSE)</f>
        <v>3.2</v>
      </c>
      <c r="R672">
        <f>VLOOKUP($G672,county_facts!$A:$BB,14,FALSE)</f>
        <v>0.3</v>
      </c>
      <c r="S672">
        <f>VLOOKUP($G672,county_facts!$A:$BB,15,FALSE)</f>
        <v>0.6</v>
      </c>
      <c r="T672">
        <f>VLOOKUP($G672,county_facts!$A:$BB,16,FALSE)</f>
        <v>0</v>
      </c>
      <c r="U672">
        <f>VLOOKUP($G672,county_facts!$A:$BB,17,FALSE)</f>
        <v>1.8</v>
      </c>
      <c r="V672">
        <f>VLOOKUP($G672,county_facts!$A:$BB,18,FALSE)</f>
        <v>2.9</v>
      </c>
      <c r="W672">
        <f>VLOOKUP($G672,county_facts!$A:$BB,19,FALSE)</f>
        <v>91.5</v>
      </c>
      <c r="X672">
        <f>VLOOKUP($G672,county_facts!$A:$BB,20,FALSE)</f>
        <v>87.7</v>
      </c>
      <c r="Y672">
        <f>VLOOKUP($G672,county_facts!$A:$BB,21,FALSE)</f>
        <v>1.5</v>
      </c>
      <c r="Z672">
        <f>VLOOKUP($G672,county_facts!$A:$BB,22,FALSE)</f>
        <v>2.2999999999999998</v>
      </c>
      <c r="AA672">
        <f>VLOOKUP($G672,county_facts!$A:$BB,23,FALSE)</f>
        <v>90</v>
      </c>
      <c r="AB672">
        <f>VLOOKUP($G672,county_facts!$A:$BB,24,FALSE)</f>
        <v>17.7</v>
      </c>
      <c r="AC672">
        <f>VLOOKUP($G672,county_facts!$A:$BB,25,FALSE)</f>
        <v>4259</v>
      </c>
      <c r="AD672">
        <f>VLOOKUP($G672,county_facts!$A:$BB,26,FALSE)</f>
        <v>19.2</v>
      </c>
      <c r="AE672">
        <f>VLOOKUP($G672,county_facts!$A:$BB,27,FALSE)</f>
        <v>21792</v>
      </c>
      <c r="AF672">
        <f>VLOOKUP($G672,county_facts!$A:$BB,28,FALSE)</f>
        <v>74.400000000000006</v>
      </c>
      <c r="AG672">
        <f>VLOOKUP($G672,county_facts!$A:$BB,29,FALSE)</f>
        <v>16.8</v>
      </c>
      <c r="AH672">
        <f>VLOOKUP($G672,county_facts!$A:$BB,30,FALSE)</f>
        <v>110300</v>
      </c>
      <c r="AI672">
        <f>VLOOKUP($G672,county_facts!$A:$BB,31,FALSE)</f>
        <v>20008</v>
      </c>
      <c r="AJ672">
        <f>VLOOKUP($G672,county_facts!$A:$BB,32,FALSE)</f>
        <v>2.4</v>
      </c>
      <c r="AK672">
        <f>VLOOKUP($G672,county_facts!$A:$BB,33,FALSE)</f>
        <v>25966</v>
      </c>
      <c r="AL672">
        <f>VLOOKUP($G672,county_facts!$A:$BB,34,FALSE)</f>
        <v>49559</v>
      </c>
      <c r="AM672">
        <f>VLOOKUP($G672,county_facts!$A:$BB,35,FALSE)</f>
        <v>14</v>
      </c>
      <c r="AN672">
        <f>VLOOKUP($G672,county_facts!$A:$BB,36,FALSE)</f>
        <v>1181</v>
      </c>
      <c r="AO672">
        <f>VLOOKUP($G672,county_facts!$A:$BB,37,FALSE)</f>
        <v>27036</v>
      </c>
      <c r="AP672">
        <f>VLOOKUP($G672,county_facts!$A:$BB,38,FALSE)</f>
        <v>1.2</v>
      </c>
      <c r="AQ672">
        <f>VLOOKUP($G672,county_facts!$A:$BB,39,FALSE)</f>
        <v>2677</v>
      </c>
      <c r="AR672">
        <f>VLOOKUP($G672,county_facts!$A:$BB,40,FALSE)</f>
        <v>3491</v>
      </c>
      <c r="AS672">
        <f>VLOOKUP($G672,county_facts!$A:$BB,41,FALSE)</f>
        <v>0</v>
      </c>
      <c r="AT672">
        <f>VLOOKUP($G672,county_facts!$A:$BB,42,FALSE)</f>
        <v>0</v>
      </c>
      <c r="AU672">
        <f>VLOOKUP($G672,county_facts!$A:$BB,43,FALSE)</f>
        <v>0.9</v>
      </c>
      <c r="AV672">
        <f>VLOOKUP($G672,county_facts!$A:$BB,44,FALSE)</f>
        <v>0</v>
      </c>
      <c r="AW672">
        <f>VLOOKUP($G672,county_facts!$A:$BB,45,FALSE)</f>
        <v>0</v>
      </c>
      <c r="AX672">
        <f>VLOOKUP($G672,county_facts!$A:$BB,46,FALSE)</f>
        <v>0</v>
      </c>
      <c r="AY672">
        <f>VLOOKUP($G672,county_facts!$A:$BB,47,FALSE)</f>
        <v>3914945</v>
      </c>
      <c r="AZ672">
        <f>VLOOKUP($G672,county_facts!$A:$BB,48,FALSE)</f>
        <v>190114</v>
      </c>
      <c r="BA672">
        <f>VLOOKUP($G672,county_facts!$A:$BB,49,FALSE)</f>
        <v>635654</v>
      </c>
      <c r="BB672">
        <f>VLOOKUP($G672,county_facts!$A:$BB,50,FALSE)</f>
        <v>12950</v>
      </c>
      <c r="BC672">
        <f>VLOOKUP($G672,county_facts!$A:$BB,51,FALSE)</f>
        <v>54058</v>
      </c>
      <c r="BD672">
        <f>VLOOKUP($G672,county_facts!$A:$BB,52,FALSE)</f>
        <v>102</v>
      </c>
      <c r="BE672">
        <f>VLOOKUP($G672,county_facts!$A:$BB,53,FALSE)</f>
        <v>694.92</v>
      </c>
      <c r="BF672">
        <f>VLOOKUP($G672,county_facts!$A:$BB,54,FALSE)</f>
        <v>70.7</v>
      </c>
    </row>
    <row r="673" spans="1:58" x14ac:dyDescent="0.3">
      <c r="A673" t="s">
        <v>6</v>
      </c>
      <c r="B673" t="s">
        <v>295</v>
      </c>
      <c r="C673">
        <v>775</v>
      </c>
      <c r="D673" t="s">
        <v>245</v>
      </c>
      <c r="E673">
        <v>1550</v>
      </c>
      <c r="F673">
        <v>0.5</v>
      </c>
      <c r="G673">
        <v>19045</v>
      </c>
      <c r="H673">
        <f>VLOOKUP($G673,county_facts!$A:$BB,4,FALSE)</f>
        <v>48051</v>
      </c>
      <c r="I673">
        <f>VLOOKUP($G673,county_facts!$A:$BB,5,FALSE)</f>
        <v>49116</v>
      </c>
      <c r="J673">
        <f>VLOOKUP($G673,county_facts!$A:$BB,6,FALSE)</f>
        <v>-2.2000000000000002</v>
      </c>
      <c r="K673">
        <f>VLOOKUP($G673,county_facts!$A:$BB,7,FALSE)</f>
        <v>49116</v>
      </c>
      <c r="L673">
        <f>VLOOKUP($G673,county_facts!$A:$BB,8,FALSE)</f>
        <v>6.1</v>
      </c>
      <c r="M673">
        <f>VLOOKUP($G673,county_facts!$A:$BB,9,FALSE)</f>
        <v>22.7</v>
      </c>
      <c r="N673">
        <f>VLOOKUP($G673,county_facts!$A:$BB,10,FALSE)</f>
        <v>18.3</v>
      </c>
      <c r="O673">
        <f>VLOOKUP($G673,county_facts!$A:$BB,11,FALSE)</f>
        <v>50.9</v>
      </c>
      <c r="P673">
        <f>VLOOKUP($G673,county_facts!$A:$BB,12,FALSE)</f>
        <v>94</v>
      </c>
      <c r="Q673">
        <f>VLOOKUP($G673,county_facts!$A:$BB,13,FALSE)</f>
        <v>3.2</v>
      </c>
      <c r="R673">
        <f>VLOOKUP($G673,county_facts!$A:$BB,14,FALSE)</f>
        <v>0.3</v>
      </c>
      <c r="S673">
        <f>VLOOKUP($G673,county_facts!$A:$BB,15,FALSE)</f>
        <v>0.6</v>
      </c>
      <c r="T673">
        <f>VLOOKUP($G673,county_facts!$A:$BB,16,FALSE)</f>
        <v>0</v>
      </c>
      <c r="U673">
        <f>VLOOKUP($G673,county_facts!$A:$BB,17,FALSE)</f>
        <v>1.8</v>
      </c>
      <c r="V673">
        <f>VLOOKUP($G673,county_facts!$A:$BB,18,FALSE)</f>
        <v>2.9</v>
      </c>
      <c r="W673">
        <f>VLOOKUP($G673,county_facts!$A:$BB,19,FALSE)</f>
        <v>91.5</v>
      </c>
      <c r="X673">
        <f>VLOOKUP($G673,county_facts!$A:$BB,20,FALSE)</f>
        <v>87.7</v>
      </c>
      <c r="Y673">
        <f>VLOOKUP($G673,county_facts!$A:$BB,21,FALSE)</f>
        <v>1.5</v>
      </c>
      <c r="Z673">
        <f>VLOOKUP($G673,county_facts!$A:$BB,22,FALSE)</f>
        <v>2.2999999999999998</v>
      </c>
      <c r="AA673">
        <f>VLOOKUP($G673,county_facts!$A:$BB,23,FALSE)</f>
        <v>90</v>
      </c>
      <c r="AB673">
        <f>VLOOKUP($G673,county_facts!$A:$BB,24,FALSE)</f>
        <v>17.7</v>
      </c>
      <c r="AC673">
        <f>VLOOKUP($G673,county_facts!$A:$BB,25,FALSE)</f>
        <v>4259</v>
      </c>
      <c r="AD673">
        <f>VLOOKUP($G673,county_facts!$A:$BB,26,FALSE)</f>
        <v>19.2</v>
      </c>
      <c r="AE673">
        <f>VLOOKUP($G673,county_facts!$A:$BB,27,FALSE)</f>
        <v>21792</v>
      </c>
      <c r="AF673">
        <f>VLOOKUP($G673,county_facts!$A:$BB,28,FALSE)</f>
        <v>74.400000000000006</v>
      </c>
      <c r="AG673">
        <f>VLOOKUP($G673,county_facts!$A:$BB,29,FALSE)</f>
        <v>16.8</v>
      </c>
      <c r="AH673">
        <f>VLOOKUP($G673,county_facts!$A:$BB,30,FALSE)</f>
        <v>110300</v>
      </c>
      <c r="AI673">
        <f>VLOOKUP($G673,county_facts!$A:$BB,31,FALSE)</f>
        <v>20008</v>
      </c>
      <c r="AJ673">
        <f>VLOOKUP($G673,county_facts!$A:$BB,32,FALSE)</f>
        <v>2.4</v>
      </c>
      <c r="AK673">
        <f>VLOOKUP($G673,county_facts!$A:$BB,33,FALSE)</f>
        <v>25966</v>
      </c>
      <c r="AL673">
        <f>VLOOKUP($G673,county_facts!$A:$BB,34,FALSE)</f>
        <v>49559</v>
      </c>
      <c r="AM673">
        <f>VLOOKUP($G673,county_facts!$A:$BB,35,FALSE)</f>
        <v>14</v>
      </c>
      <c r="AN673">
        <f>VLOOKUP($G673,county_facts!$A:$BB,36,FALSE)</f>
        <v>1181</v>
      </c>
      <c r="AO673">
        <f>VLOOKUP($G673,county_facts!$A:$BB,37,FALSE)</f>
        <v>27036</v>
      </c>
      <c r="AP673">
        <f>VLOOKUP($G673,county_facts!$A:$BB,38,FALSE)</f>
        <v>1.2</v>
      </c>
      <c r="AQ673">
        <f>VLOOKUP($G673,county_facts!$A:$BB,39,FALSE)</f>
        <v>2677</v>
      </c>
      <c r="AR673">
        <f>VLOOKUP($G673,county_facts!$A:$BB,40,FALSE)</f>
        <v>3491</v>
      </c>
      <c r="AS673">
        <f>VLOOKUP($G673,county_facts!$A:$BB,41,FALSE)</f>
        <v>0</v>
      </c>
      <c r="AT673">
        <f>VLOOKUP($G673,county_facts!$A:$BB,42,FALSE)</f>
        <v>0</v>
      </c>
      <c r="AU673">
        <f>VLOOKUP($G673,county_facts!$A:$BB,43,FALSE)</f>
        <v>0.9</v>
      </c>
      <c r="AV673">
        <f>VLOOKUP($G673,county_facts!$A:$BB,44,FALSE)</f>
        <v>0</v>
      </c>
      <c r="AW673">
        <f>VLOOKUP($G673,county_facts!$A:$BB,45,FALSE)</f>
        <v>0</v>
      </c>
      <c r="AX673">
        <f>VLOOKUP($G673,county_facts!$A:$BB,46,FALSE)</f>
        <v>0</v>
      </c>
      <c r="AY673">
        <f>VLOOKUP($G673,county_facts!$A:$BB,47,FALSE)</f>
        <v>3914945</v>
      </c>
      <c r="AZ673">
        <f>VLOOKUP($G673,county_facts!$A:$BB,48,FALSE)</f>
        <v>190114</v>
      </c>
      <c r="BA673">
        <f>VLOOKUP($G673,county_facts!$A:$BB,49,FALSE)</f>
        <v>635654</v>
      </c>
      <c r="BB673">
        <f>VLOOKUP($G673,county_facts!$A:$BB,50,FALSE)</f>
        <v>12950</v>
      </c>
      <c r="BC673">
        <f>VLOOKUP($G673,county_facts!$A:$BB,51,FALSE)</f>
        <v>54058</v>
      </c>
      <c r="BD673">
        <f>VLOOKUP($G673,county_facts!$A:$BB,52,FALSE)</f>
        <v>102</v>
      </c>
      <c r="BE673">
        <f>VLOOKUP($G673,county_facts!$A:$BB,53,FALSE)</f>
        <v>694.92</v>
      </c>
      <c r="BF673">
        <f>VLOOKUP($G673,county_facts!$A:$BB,54,FALSE)</f>
        <v>70.7</v>
      </c>
    </row>
    <row r="674" spans="1:58" x14ac:dyDescent="0.3">
      <c r="A674" t="s">
        <v>9</v>
      </c>
      <c r="B674" t="s">
        <v>296</v>
      </c>
      <c r="C674">
        <v>183</v>
      </c>
      <c r="D674" t="s">
        <v>245</v>
      </c>
      <c r="E674">
        <v>350</v>
      </c>
      <c r="F674">
        <v>0.52285714299999997</v>
      </c>
      <c r="G674">
        <v>19043</v>
      </c>
      <c r="H674">
        <f>VLOOKUP($G674,county_facts!$A:$BB,4,FALSE)</f>
        <v>17692</v>
      </c>
      <c r="I674">
        <f>VLOOKUP($G674,county_facts!$A:$BB,5,FALSE)</f>
        <v>18129</v>
      </c>
      <c r="J674">
        <f>VLOOKUP($G674,county_facts!$A:$BB,6,FALSE)</f>
        <v>-2.4</v>
      </c>
      <c r="K674">
        <f>VLOOKUP($G674,county_facts!$A:$BB,7,FALSE)</f>
        <v>18129</v>
      </c>
      <c r="L674">
        <f>VLOOKUP($G674,county_facts!$A:$BB,8,FALSE)</f>
        <v>5.7</v>
      </c>
      <c r="M674">
        <f>VLOOKUP($G674,county_facts!$A:$BB,9,FALSE)</f>
        <v>22.2</v>
      </c>
      <c r="N674">
        <f>VLOOKUP($G674,county_facts!$A:$BB,10,FALSE)</f>
        <v>20.9</v>
      </c>
      <c r="O674">
        <f>VLOOKUP($G674,county_facts!$A:$BB,11,FALSE)</f>
        <v>49.7</v>
      </c>
      <c r="P674">
        <f>VLOOKUP($G674,county_facts!$A:$BB,12,FALSE)</f>
        <v>97.9</v>
      </c>
      <c r="Q674">
        <f>VLOOKUP($G674,county_facts!$A:$BB,13,FALSE)</f>
        <v>0.7</v>
      </c>
      <c r="R674">
        <f>VLOOKUP($G674,county_facts!$A:$BB,14,FALSE)</f>
        <v>0.1</v>
      </c>
      <c r="S674">
        <f>VLOOKUP($G674,county_facts!$A:$BB,15,FALSE)</f>
        <v>0.3</v>
      </c>
      <c r="T674">
        <f>VLOOKUP($G674,county_facts!$A:$BB,16,FALSE)</f>
        <v>0.1</v>
      </c>
      <c r="U674">
        <f>VLOOKUP($G674,county_facts!$A:$BB,17,FALSE)</f>
        <v>0.8</v>
      </c>
      <c r="V674">
        <f>VLOOKUP($G674,county_facts!$A:$BB,18,FALSE)</f>
        <v>1.9</v>
      </c>
      <c r="W674">
        <f>VLOOKUP($G674,county_facts!$A:$BB,19,FALSE)</f>
        <v>96.2</v>
      </c>
      <c r="X674">
        <f>VLOOKUP($G674,county_facts!$A:$BB,20,FALSE)</f>
        <v>87.6</v>
      </c>
      <c r="Y674">
        <f>VLOOKUP($G674,county_facts!$A:$BB,21,FALSE)</f>
        <v>1.4</v>
      </c>
      <c r="Z674">
        <f>VLOOKUP($G674,county_facts!$A:$BB,22,FALSE)</f>
        <v>3.4</v>
      </c>
      <c r="AA674">
        <f>VLOOKUP($G674,county_facts!$A:$BB,23,FALSE)</f>
        <v>91.6</v>
      </c>
      <c r="AB674">
        <f>VLOOKUP($G674,county_facts!$A:$BB,24,FALSE)</f>
        <v>15.5</v>
      </c>
      <c r="AC674">
        <f>VLOOKUP($G674,county_facts!$A:$BB,25,FALSE)</f>
        <v>1575</v>
      </c>
      <c r="AD674">
        <f>VLOOKUP($G674,county_facts!$A:$BB,26,FALSE)</f>
        <v>21.4</v>
      </c>
      <c r="AE674">
        <f>VLOOKUP($G674,county_facts!$A:$BB,27,FALSE)</f>
        <v>9032</v>
      </c>
      <c r="AF674">
        <f>VLOOKUP($G674,county_facts!$A:$BB,28,FALSE)</f>
        <v>78.2</v>
      </c>
      <c r="AG674">
        <f>VLOOKUP($G674,county_facts!$A:$BB,29,FALSE)</f>
        <v>11.2</v>
      </c>
      <c r="AH674">
        <f>VLOOKUP($G674,county_facts!$A:$BB,30,FALSE)</f>
        <v>102400</v>
      </c>
      <c r="AI674">
        <f>VLOOKUP($G674,county_facts!$A:$BB,31,FALSE)</f>
        <v>7707</v>
      </c>
      <c r="AJ674">
        <f>VLOOKUP($G674,county_facts!$A:$BB,32,FALSE)</f>
        <v>2.29</v>
      </c>
      <c r="AK674">
        <f>VLOOKUP($G674,county_facts!$A:$BB,33,FALSE)</f>
        <v>25074</v>
      </c>
      <c r="AL674">
        <f>VLOOKUP($G674,county_facts!$A:$BB,34,FALSE)</f>
        <v>47494</v>
      </c>
      <c r="AM674">
        <f>VLOOKUP($G674,county_facts!$A:$BB,35,FALSE)</f>
        <v>12.5</v>
      </c>
      <c r="AN674">
        <f>VLOOKUP($G674,county_facts!$A:$BB,36,FALSE)</f>
        <v>537</v>
      </c>
      <c r="AO674">
        <f>VLOOKUP($G674,county_facts!$A:$BB,37,FALSE)</f>
        <v>4851</v>
      </c>
      <c r="AP674">
        <f>VLOOKUP($G674,county_facts!$A:$BB,38,FALSE)</f>
        <v>-5.9</v>
      </c>
      <c r="AQ674">
        <f>VLOOKUP($G674,county_facts!$A:$BB,39,FALSE)</f>
        <v>1382</v>
      </c>
      <c r="AR674">
        <f>VLOOKUP($G674,county_facts!$A:$BB,40,FALSE)</f>
        <v>1725</v>
      </c>
      <c r="AS674">
        <f>VLOOKUP($G674,county_facts!$A:$BB,41,FALSE)</f>
        <v>0</v>
      </c>
      <c r="AT674">
        <f>VLOOKUP($G674,county_facts!$A:$BB,42,FALSE)</f>
        <v>0</v>
      </c>
      <c r="AU674">
        <f>VLOOKUP($G674,county_facts!$A:$BB,43,FALSE)</f>
        <v>0</v>
      </c>
      <c r="AV674">
        <f>VLOOKUP($G674,county_facts!$A:$BB,44,FALSE)</f>
        <v>0</v>
      </c>
      <c r="AW674">
        <f>VLOOKUP($G674,county_facts!$A:$BB,45,FALSE)</f>
        <v>0</v>
      </c>
      <c r="AX674">
        <f>VLOOKUP($G674,county_facts!$A:$BB,46,FALSE)</f>
        <v>0</v>
      </c>
      <c r="AY674">
        <f>VLOOKUP($G674,county_facts!$A:$BB,47,FALSE)</f>
        <v>206396</v>
      </c>
      <c r="AZ674">
        <f>VLOOKUP($G674,county_facts!$A:$BB,48,FALSE)</f>
        <v>564637</v>
      </c>
      <c r="BA674">
        <f>VLOOKUP($G674,county_facts!$A:$BB,49,FALSE)</f>
        <v>163572</v>
      </c>
      <c r="BB674">
        <f>VLOOKUP($G674,county_facts!$A:$BB,50,FALSE)</f>
        <v>9249</v>
      </c>
      <c r="BC674">
        <f>VLOOKUP($G674,county_facts!$A:$BB,51,FALSE)</f>
        <v>53722</v>
      </c>
      <c r="BD674">
        <f>VLOOKUP($G674,county_facts!$A:$BB,52,FALSE)</f>
        <v>28</v>
      </c>
      <c r="BE674">
        <f>VLOOKUP($G674,county_facts!$A:$BB,53,FALSE)</f>
        <v>778.54</v>
      </c>
      <c r="BF674">
        <f>VLOOKUP($G674,county_facts!$A:$BB,54,FALSE)</f>
        <v>23.3</v>
      </c>
    </row>
    <row r="675" spans="1:58" x14ac:dyDescent="0.3">
      <c r="A675" t="s">
        <v>6</v>
      </c>
      <c r="B675" t="s">
        <v>296</v>
      </c>
      <c r="C675">
        <v>167</v>
      </c>
      <c r="D675" t="s">
        <v>245</v>
      </c>
      <c r="E675">
        <v>350</v>
      </c>
      <c r="F675">
        <v>0.47714285699999998</v>
      </c>
      <c r="G675">
        <v>19043</v>
      </c>
      <c r="H675">
        <f>VLOOKUP($G675,county_facts!$A:$BB,4,FALSE)</f>
        <v>17692</v>
      </c>
      <c r="I675">
        <f>VLOOKUP($G675,county_facts!$A:$BB,5,FALSE)</f>
        <v>18129</v>
      </c>
      <c r="J675">
        <f>VLOOKUP($G675,county_facts!$A:$BB,6,FALSE)</f>
        <v>-2.4</v>
      </c>
      <c r="K675">
        <f>VLOOKUP($G675,county_facts!$A:$BB,7,FALSE)</f>
        <v>18129</v>
      </c>
      <c r="L675">
        <f>VLOOKUP($G675,county_facts!$A:$BB,8,FALSE)</f>
        <v>5.7</v>
      </c>
      <c r="M675">
        <f>VLOOKUP($G675,county_facts!$A:$BB,9,FALSE)</f>
        <v>22.2</v>
      </c>
      <c r="N675">
        <f>VLOOKUP($G675,county_facts!$A:$BB,10,FALSE)</f>
        <v>20.9</v>
      </c>
      <c r="O675">
        <f>VLOOKUP($G675,county_facts!$A:$BB,11,FALSE)</f>
        <v>49.7</v>
      </c>
      <c r="P675">
        <f>VLOOKUP($G675,county_facts!$A:$BB,12,FALSE)</f>
        <v>97.9</v>
      </c>
      <c r="Q675">
        <f>VLOOKUP($G675,county_facts!$A:$BB,13,FALSE)</f>
        <v>0.7</v>
      </c>
      <c r="R675">
        <f>VLOOKUP($G675,county_facts!$A:$BB,14,FALSE)</f>
        <v>0.1</v>
      </c>
      <c r="S675">
        <f>VLOOKUP($G675,county_facts!$A:$BB,15,FALSE)</f>
        <v>0.3</v>
      </c>
      <c r="T675">
        <f>VLOOKUP($G675,county_facts!$A:$BB,16,FALSE)</f>
        <v>0.1</v>
      </c>
      <c r="U675">
        <f>VLOOKUP($G675,county_facts!$A:$BB,17,FALSE)</f>
        <v>0.8</v>
      </c>
      <c r="V675">
        <f>VLOOKUP($G675,county_facts!$A:$BB,18,FALSE)</f>
        <v>1.9</v>
      </c>
      <c r="W675">
        <f>VLOOKUP($G675,county_facts!$A:$BB,19,FALSE)</f>
        <v>96.2</v>
      </c>
      <c r="X675">
        <f>VLOOKUP($G675,county_facts!$A:$BB,20,FALSE)</f>
        <v>87.6</v>
      </c>
      <c r="Y675">
        <f>VLOOKUP($G675,county_facts!$A:$BB,21,FALSE)</f>
        <v>1.4</v>
      </c>
      <c r="Z675">
        <f>VLOOKUP($G675,county_facts!$A:$BB,22,FALSE)</f>
        <v>3.4</v>
      </c>
      <c r="AA675">
        <f>VLOOKUP($G675,county_facts!$A:$BB,23,FALSE)</f>
        <v>91.6</v>
      </c>
      <c r="AB675">
        <f>VLOOKUP($G675,county_facts!$A:$BB,24,FALSE)</f>
        <v>15.5</v>
      </c>
      <c r="AC675">
        <f>VLOOKUP($G675,county_facts!$A:$BB,25,FALSE)</f>
        <v>1575</v>
      </c>
      <c r="AD675">
        <f>VLOOKUP($G675,county_facts!$A:$BB,26,FALSE)</f>
        <v>21.4</v>
      </c>
      <c r="AE675">
        <f>VLOOKUP($G675,county_facts!$A:$BB,27,FALSE)</f>
        <v>9032</v>
      </c>
      <c r="AF675">
        <f>VLOOKUP($G675,county_facts!$A:$BB,28,FALSE)</f>
        <v>78.2</v>
      </c>
      <c r="AG675">
        <f>VLOOKUP($G675,county_facts!$A:$BB,29,FALSE)</f>
        <v>11.2</v>
      </c>
      <c r="AH675">
        <f>VLOOKUP($G675,county_facts!$A:$BB,30,FALSE)</f>
        <v>102400</v>
      </c>
      <c r="AI675">
        <f>VLOOKUP($G675,county_facts!$A:$BB,31,FALSE)</f>
        <v>7707</v>
      </c>
      <c r="AJ675">
        <f>VLOOKUP($G675,county_facts!$A:$BB,32,FALSE)</f>
        <v>2.29</v>
      </c>
      <c r="AK675">
        <f>VLOOKUP($G675,county_facts!$A:$BB,33,FALSE)</f>
        <v>25074</v>
      </c>
      <c r="AL675">
        <f>VLOOKUP($G675,county_facts!$A:$BB,34,FALSE)</f>
        <v>47494</v>
      </c>
      <c r="AM675">
        <f>VLOOKUP($G675,county_facts!$A:$BB,35,FALSE)</f>
        <v>12.5</v>
      </c>
      <c r="AN675">
        <f>VLOOKUP($G675,county_facts!$A:$BB,36,FALSE)</f>
        <v>537</v>
      </c>
      <c r="AO675">
        <f>VLOOKUP($G675,county_facts!$A:$BB,37,FALSE)</f>
        <v>4851</v>
      </c>
      <c r="AP675">
        <f>VLOOKUP($G675,county_facts!$A:$BB,38,FALSE)</f>
        <v>-5.9</v>
      </c>
      <c r="AQ675">
        <f>VLOOKUP($G675,county_facts!$A:$BB,39,FALSE)</f>
        <v>1382</v>
      </c>
      <c r="AR675">
        <f>VLOOKUP($G675,county_facts!$A:$BB,40,FALSE)</f>
        <v>1725</v>
      </c>
      <c r="AS675">
        <f>VLOOKUP($G675,county_facts!$A:$BB,41,FALSE)</f>
        <v>0</v>
      </c>
      <c r="AT675">
        <f>VLOOKUP($G675,county_facts!$A:$BB,42,FALSE)</f>
        <v>0</v>
      </c>
      <c r="AU675">
        <f>VLOOKUP($G675,county_facts!$A:$BB,43,FALSE)</f>
        <v>0</v>
      </c>
      <c r="AV675">
        <f>VLOOKUP($G675,county_facts!$A:$BB,44,FALSE)</f>
        <v>0</v>
      </c>
      <c r="AW675">
        <f>VLOOKUP($G675,county_facts!$A:$BB,45,FALSE)</f>
        <v>0</v>
      </c>
      <c r="AX675">
        <f>VLOOKUP($G675,county_facts!$A:$BB,46,FALSE)</f>
        <v>0</v>
      </c>
      <c r="AY675">
        <f>VLOOKUP($G675,county_facts!$A:$BB,47,FALSE)</f>
        <v>206396</v>
      </c>
      <c r="AZ675">
        <f>VLOOKUP($G675,county_facts!$A:$BB,48,FALSE)</f>
        <v>564637</v>
      </c>
      <c r="BA675">
        <f>VLOOKUP($G675,county_facts!$A:$BB,49,FALSE)</f>
        <v>163572</v>
      </c>
      <c r="BB675">
        <f>VLOOKUP($G675,county_facts!$A:$BB,50,FALSE)</f>
        <v>9249</v>
      </c>
      <c r="BC675">
        <f>VLOOKUP($G675,county_facts!$A:$BB,51,FALSE)</f>
        <v>53722</v>
      </c>
      <c r="BD675">
        <f>VLOOKUP($G675,county_facts!$A:$BB,52,FALSE)</f>
        <v>28</v>
      </c>
      <c r="BE675">
        <f>VLOOKUP($G675,county_facts!$A:$BB,53,FALSE)</f>
        <v>778.54</v>
      </c>
      <c r="BF675">
        <f>VLOOKUP($G675,county_facts!$A:$BB,54,FALSE)</f>
        <v>23.3</v>
      </c>
    </row>
    <row r="676" spans="1:58" x14ac:dyDescent="0.3">
      <c r="A676" t="s">
        <v>6</v>
      </c>
      <c r="B676" t="s">
        <v>60</v>
      </c>
      <c r="C676">
        <v>216</v>
      </c>
      <c r="D676" t="s">
        <v>245</v>
      </c>
      <c r="E676">
        <v>376</v>
      </c>
      <c r="F676">
        <v>0.57446808500000002</v>
      </c>
      <c r="G676">
        <v>19041</v>
      </c>
      <c r="H676">
        <f>VLOOKUP($G676,county_facts!$A:$BB,4,FALSE)</f>
        <v>16515</v>
      </c>
      <c r="I676">
        <f>VLOOKUP($G676,county_facts!$A:$BB,5,FALSE)</f>
        <v>16667</v>
      </c>
      <c r="J676">
        <f>VLOOKUP($G676,county_facts!$A:$BB,6,FALSE)</f>
        <v>-0.9</v>
      </c>
      <c r="K676">
        <f>VLOOKUP($G676,county_facts!$A:$BB,7,FALSE)</f>
        <v>16667</v>
      </c>
      <c r="L676">
        <f>VLOOKUP($G676,county_facts!$A:$BB,8,FALSE)</f>
        <v>5.7</v>
      </c>
      <c r="M676">
        <f>VLOOKUP($G676,county_facts!$A:$BB,9,FALSE)</f>
        <v>22.8</v>
      </c>
      <c r="N676">
        <f>VLOOKUP($G676,county_facts!$A:$BB,10,FALSE)</f>
        <v>19.600000000000001</v>
      </c>
      <c r="O676">
        <f>VLOOKUP($G676,county_facts!$A:$BB,11,FALSE)</f>
        <v>50.9</v>
      </c>
      <c r="P676">
        <f>VLOOKUP($G676,county_facts!$A:$BB,12,FALSE)</f>
        <v>97.3</v>
      </c>
      <c r="Q676">
        <f>VLOOKUP($G676,county_facts!$A:$BB,13,FALSE)</f>
        <v>0.7</v>
      </c>
      <c r="R676">
        <f>VLOOKUP($G676,county_facts!$A:$BB,14,FALSE)</f>
        <v>0.3</v>
      </c>
      <c r="S676">
        <f>VLOOKUP($G676,county_facts!$A:$BB,15,FALSE)</f>
        <v>0.7</v>
      </c>
      <c r="T676">
        <f>VLOOKUP($G676,county_facts!$A:$BB,16,FALSE)</f>
        <v>0</v>
      </c>
      <c r="U676">
        <f>VLOOKUP($G676,county_facts!$A:$BB,17,FALSE)</f>
        <v>1</v>
      </c>
      <c r="V676">
        <f>VLOOKUP($G676,county_facts!$A:$BB,18,FALSE)</f>
        <v>3.2</v>
      </c>
      <c r="W676">
        <f>VLOOKUP($G676,county_facts!$A:$BB,19,FALSE)</f>
        <v>94.3</v>
      </c>
      <c r="X676">
        <f>VLOOKUP($G676,county_facts!$A:$BB,20,FALSE)</f>
        <v>87.8</v>
      </c>
      <c r="Y676">
        <f>VLOOKUP($G676,county_facts!$A:$BB,21,FALSE)</f>
        <v>2.2000000000000002</v>
      </c>
      <c r="Z676">
        <f>VLOOKUP($G676,county_facts!$A:$BB,22,FALSE)</f>
        <v>3.7</v>
      </c>
      <c r="AA676">
        <f>VLOOKUP($G676,county_facts!$A:$BB,23,FALSE)</f>
        <v>93.1</v>
      </c>
      <c r="AB676">
        <f>VLOOKUP($G676,county_facts!$A:$BB,24,FALSE)</f>
        <v>18.399999999999999</v>
      </c>
      <c r="AC676">
        <f>VLOOKUP($G676,county_facts!$A:$BB,25,FALSE)</f>
        <v>1360</v>
      </c>
      <c r="AD676">
        <f>VLOOKUP($G676,county_facts!$A:$BB,26,FALSE)</f>
        <v>15.2</v>
      </c>
      <c r="AE676">
        <f>VLOOKUP($G676,county_facts!$A:$BB,27,FALSE)</f>
        <v>8112</v>
      </c>
      <c r="AF676">
        <f>VLOOKUP($G676,county_facts!$A:$BB,28,FALSE)</f>
        <v>74.2</v>
      </c>
      <c r="AG676">
        <f>VLOOKUP($G676,county_facts!$A:$BB,29,FALSE)</f>
        <v>19.2</v>
      </c>
      <c r="AH676">
        <f>VLOOKUP($G676,county_facts!$A:$BB,30,FALSE)</f>
        <v>105400</v>
      </c>
      <c r="AI676">
        <f>VLOOKUP($G676,county_facts!$A:$BB,31,FALSE)</f>
        <v>7148</v>
      </c>
      <c r="AJ676">
        <f>VLOOKUP($G676,county_facts!$A:$BB,32,FALSE)</f>
        <v>2.2799999999999998</v>
      </c>
      <c r="AK676">
        <f>VLOOKUP($G676,county_facts!$A:$BB,33,FALSE)</f>
        <v>29060</v>
      </c>
      <c r="AL676">
        <f>VLOOKUP($G676,county_facts!$A:$BB,34,FALSE)</f>
        <v>49035</v>
      </c>
      <c r="AM676">
        <f>VLOOKUP($G676,county_facts!$A:$BB,35,FALSE)</f>
        <v>8.9</v>
      </c>
      <c r="AN676">
        <f>VLOOKUP($G676,county_facts!$A:$BB,36,FALSE)</f>
        <v>608</v>
      </c>
      <c r="AO676">
        <f>VLOOKUP($G676,county_facts!$A:$BB,37,FALSE)</f>
        <v>7313</v>
      </c>
      <c r="AP676">
        <f>VLOOKUP($G676,county_facts!$A:$BB,38,FALSE)</f>
        <v>-4.3</v>
      </c>
      <c r="AQ676">
        <f>VLOOKUP($G676,county_facts!$A:$BB,39,FALSE)</f>
        <v>1305</v>
      </c>
      <c r="AR676">
        <f>VLOOKUP($G676,county_facts!$A:$BB,40,FALSE)</f>
        <v>2262</v>
      </c>
      <c r="AS676">
        <f>VLOOKUP($G676,county_facts!$A:$BB,41,FALSE)</f>
        <v>0</v>
      </c>
      <c r="AT676">
        <f>VLOOKUP($G676,county_facts!$A:$BB,42,FALSE)</f>
        <v>0</v>
      </c>
      <c r="AU676">
        <f>VLOOKUP($G676,county_facts!$A:$BB,43,FALSE)</f>
        <v>0</v>
      </c>
      <c r="AV676">
        <f>VLOOKUP($G676,county_facts!$A:$BB,44,FALSE)</f>
        <v>0</v>
      </c>
      <c r="AW676">
        <f>VLOOKUP($G676,county_facts!$A:$BB,45,FALSE)</f>
        <v>0</v>
      </c>
      <c r="AX676">
        <f>VLOOKUP($G676,county_facts!$A:$BB,46,FALSE)</f>
        <v>24.3</v>
      </c>
      <c r="AY676">
        <f>VLOOKUP($G676,county_facts!$A:$BB,47,FALSE)</f>
        <v>0</v>
      </c>
      <c r="AZ676">
        <f>VLOOKUP($G676,county_facts!$A:$BB,48,FALSE)</f>
        <v>425115</v>
      </c>
      <c r="BA676">
        <f>VLOOKUP($G676,county_facts!$A:$BB,49,FALSE)</f>
        <v>298664</v>
      </c>
      <c r="BB676">
        <f>VLOOKUP($G676,county_facts!$A:$BB,50,FALSE)</f>
        <v>17960</v>
      </c>
      <c r="BC676">
        <f>VLOOKUP($G676,county_facts!$A:$BB,51,FALSE)</f>
        <v>23407</v>
      </c>
      <c r="BD676">
        <f>VLOOKUP($G676,county_facts!$A:$BB,52,FALSE)</f>
        <v>14</v>
      </c>
      <c r="BE676">
        <f>VLOOKUP($G676,county_facts!$A:$BB,53,FALSE)</f>
        <v>567.24</v>
      </c>
      <c r="BF676">
        <f>VLOOKUP($G676,county_facts!$A:$BB,54,FALSE)</f>
        <v>29.4</v>
      </c>
    </row>
    <row r="677" spans="1:58" x14ac:dyDescent="0.3">
      <c r="A677" t="s">
        <v>9</v>
      </c>
      <c r="B677" t="s">
        <v>60</v>
      </c>
      <c r="C677">
        <v>160</v>
      </c>
      <c r="D677" t="s">
        <v>245</v>
      </c>
      <c r="E677">
        <v>376</v>
      </c>
      <c r="F677">
        <v>0.42553191499999998</v>
      </c>
      <c r="G677">
        <v>19041</v>
      </c>
      <c r="H677">
        <f>VLOOKUP($G677,county_facts!$A:$BB,4,FALSE)</f>
        <v>16515</v>
      </c>
      <c r="I677">
        <f>VLOOKUP($G677,county_facts!$A:$BB,5,FALSE)</f>
        <v>16667</v>
      </c>
      <c r="J677">
        <f>VLOOKUP($G677,county_facts!$A:$BB,6,FALSE)</f>
        <v>-0.9</v>
      </c>
      <c r="K677">
        <f>VLOOKUP($G677,county_facts!$A:$BB,7,FALSE)</f>
        <v>16667</v>
      </c>
      <c r="L677">
        <f>VLOOKUP($G677,county_facts!$A:$BB,8,FALSE)</f>
        <v>5.7</v>
      </c>
      <c r="M677">
        <f>VLOOKUP($G677,county_facts!$A:$BB,9,FALSE)</f>
        <v>22.8</v>
      </c>
      <c r="N677">
        <f>VLOOKUP($G677,county_facts!$A:$BB,10,FALSE)</f>
        <v>19.600000000000001</v>
      </c>
      <c r="O677">
        <f>VLOOKUP($G677,county_facts!$A:$BB,11,FALSE)</f>
        <v>50.9</v>
      </c>
      <c r="P677">
        <f>VLOOKUP($G677,county_facts!$A:$BB,12,FALSE)</f>
        <v>97.3</v>
      </c>
      <c r="Q677">
        <f>VLOOKUP($G677,county_facts!$A:$BB,13,FALSE)</f>
        <v>0.7</v>
      </c>
      <c r="R677">
        <f>VLOOKUP($G677,county_facts!$A:$BB,14,FALSE)</f>
        <v>0.3</v>
      </c>
      <c r="S677">
        <f>VLOOKUP($G677,county_facts!$A:$BB,15,FALSE)</f>
        <v>0.7</v>
      </c>
      <c r="T677">
        <f>VLOOKUP($G677,county_facts!$A:$BB,16,FALSE)</f>
        <v>0</v>
      </c>
      <c r="U677">
        <f>VLOOKUP($G677,county_facts!$A:$BB,17,FALSE)</f>
        <v>1</v>
      </c>
      <c r="V677">
        <f>VLOOKUP($G677,county_facts!$A:$BB,18,FALSE)</f>
        <v>3.2</v>
      </c>
      <c r="W677">
        <f>VLOOKUP($G677,county_facts!$A:$BB,19,FALSE)</f>
        <v>94.3</v>
      </c>
      <c r="X677">
        <f>VLOOKUP($G677,county_facts!$A:$BB,20,FALSE)</f>
        <v>87.8</v>
      </c>
      <c r="Y677">
        <f>VLOOKUP($G677,county_facts!$A:$BB,21,FALSE)</f>
        <v>2.2000000000000002</v>
      </c>
      <c r="Z677">
        <f>VLOOKUP($G677,county_facts!$A:$BB,22,FALSE)</f>
        <v>3.7</v>
      </c>
      <c r="AA677">
        <f>VLOOKUP($G677,county_facts!$A:$BB,23,FALSE)</f>
        <v>93.1</v>
      </c>
      <c r="AB677">
        <f>VLOOKUP($G677,county_facts!$A:$BB,24,FALSE)</f>
        <v>18.399999999999999</v>
      </c>
      <c r="AC677">
        <f>VLOOKUP($G677,county_facts!$A:$BB,25,FALSE)</f>
        <v>1360</v>
      </c>
      <c r="AD677">
        <f>VLOOKUP($G677,county_facts!$A:$BB,26,FALSE)</f>
        <v>15.2</v>
      </c>
      <c r="AE677">
        <f>VLOOKUP($G677,county_facts!$A:$BB,27,FALSE)</f>
        <v>8112</v>
      </c>
      <c r="AF677">
        <f>VLOOKUP($G677,county_facts!$A:$BB,28,FALSE)</f>
        <v>74.2</v>
      </c>
      <c r="AG677">
        <f>VLOOKUP($G677,county_facts!$A:$BB,29,FALSE)</f>
        <v>19.2</v>
      </c>
      <c r="AH677">
        <f>VLOOKUP($G677,county_facts!$A:$BB,30,FALSE)</f>
        <v>105400</v>
      </c>
      <c r="AI677">
        <f>VLOOKUP($G677,county_facts!$A:$BB,31,FALSE)</f>
        <v>7148</v>
      </c>
      <c r="AJ677">
        <f>VLOOKUP($G677,county_facts!$A:$BB,32,FALSE)</f>
        <v>2.2799999999999998</v>
      </c>
      <c r="AK677">
        <f>VLOOKUP($G677,county_facts!$A:$BB,33,FALSE)</f>
        <v>29060</v>
      </c>
      <c r="AL677">
        <f>VLOOKUP($G677,county_facts!$A:$BB,34,FALSE)</f>
        <v>49035</v>
      </c>
      <c r="AM677">
        <f>VLOOKUP($G677,county_facts!$A:$BB,35,FALSE)</f>
        <v>8.9</v>
      </c>
      <c r="AN677">
        <f>VLOOKUP($G677,county_facts!$A:$BB,36,FALSE)</f>
        <v>608</v>
      </c>
      <c r="AO677">
        <f>VLOOKUP($G677,county_facts!$A:$BB,37,FALSE)</f>
        <v>7313</v>
      </c>
      <c r="AP677">
        <f>VLOOKUP($G677,county_facts!$A:$BB,38,FALSE)</f>
        <v>-4.3</v>
      </c>
      <c r="AQ677">
        <f>VLOOKUP($G677,county_facts!$A:$BB,39,FALSE)</f>
        <v>1305</v>
      </c>
      <c r="AR677">
        <f>VLOOKUP($G677,county_facts!$A:$BB,40,FALSE)</f>
        <v>2262</v>
      </c>
      <c r="AS677">
        <f>VLOOKUP($G677,county_facts!$A:$BB,41,FALSE)</f>
        <v>0</v>
      </c>
      <c r="AT677">
        <f>VLOOKUP($G677,county_facts!$A:$BB,42,FALSE)</f>
        <v>0</v>
      </c>
      <c r="AU677">
        <f>VLOOKUP($G677,county_facts!$A:$BB,43,FALSE)</f>
        <v>0</v>
      </c>
      <c r="AV677">
        <f>VLOOKUP($G677,county_facts!$A:$BB,44,FALSE)</f>
        <v>0</v>
      </c>
      <c r="AW677">
        <f>VLOOKUP($G677,county_facts!$A:$BB,45,FALSE)</f>
        <v>0</v>
      </c>
      <c r="AX677">
        <f>VLOOKUP($G677,county_facts!$A:$BB,46,FALSE)</f>
        <v>24.3</v>
      </c>
      <c r="AY677">
        <f>VLOOKUP($G677,county_facts!$A:$BB,47,FALSE)</f>
        <v>0</v>
      </c>
      <c r="AZ677">
        <f>VLOOKUP($G677,county_facts!$A:$BB,48,FALSE)</f>
        <v>425115</v>
      </c>
      <c r="BA677">
        <f>VLOOKUP($G677,county_facts!$A:$BB,49,FALSE)</f>
        <v>298664</v>
      </c>
      <c r="BB677">
        <f>VLOOKUP($G677,county_facts!$A:$BB,50,FALSE)</f>
        <v>17960</v>
      </c>
      <c r="BC677">
        <f>VLOOKUP($G677,county_facts!$A:$BB,51,FALSE)</f>
        <v>23407</v>
      </c>
      <c r="BD677">
        <f>VLOOKUP($G677,county_facts!$A:$BB,52,FALSE)</f>
        <v>14</v>
      </c>
      <c r="BE677">
        <f>VLOOKUP($G677,county_facts!$A:$BB,53,FALSE)</f>
        <v>567.24</v>
      </c>
      <c r="BF677">
        <f>VLOOKUP($G677,county_facts!$A:$BB,54,FALSE)</f>
        <v>29.4</v>
      </c>
    </row>
    <row r="678" spans="1:58" x14ac:dyDescent="0.3">
      <c r="A678" t="s">
        <v>9</v>
      </c>
      <c r="B678" t="s">
        <v>61</v>
      </c>
      <c r="C678">
        <v>88</v>
      </c>
      <c r="D678" t="s">
        <v>245</v>
      </c>
      <c r="E678">
        <v>144</v>
      </c>
      <c r="F678">
        <v>0.61111111100000004</v>
      </c>
      <c r="G678">
        <v>19039</v>
      </c>
      <c r="H678">
        <f>VLOOKUP($G678,county_facts!$A:$BB,4,FALSE)</f>
        <v>9217</v>
      </c>
      <c r="I678">
        <f>VLOOKUP($G678,county_facts!$A:$BB,5,FALSE)</f>
        <v>9286</v>
      </c>
      <c r="J678">
        <f>VLOOKUP($G678,county_facts!$A:$BB,6,FALSE)</f>
        <v>-0.7</v>
      </c>
      <c r="K678">
        <f>VLOOKUP($G678,county_facts!$A:$BB,7,FALSE)</f>
        <v>9286</v>
      </c>
      <c r="L678">
        <f>VLOOKUP($G678,county_facts!$A:$BB,8,FALSE)</f>
        <v>6.5</v>
      </c>
      <c r="M678">
        <f>VLOOKUP($G678,county_facts!$A:$BB,9,FALSE)</f>
        <v>24.3</v>
      </c>
      <c r="N678">
        <f>VLOOKUP($G678,county_facts!$A:$BB,10,FALSE)</f>
        <v>17.600000000000001</v>
      </c>
      <c r="O678">
        <f>VLOOKUP($G678,county_facts!$A:$BB,11,FALSE)</f>
        <v>49.8</v>
      </c>
      <c r="P678">
        <f>VLOOKUP($G678,county_facts!$A:$BB,12,FALSE)</f>
        <v>96.4</v>
      </c>
      <c r="Q678">
        <f>VLOOKUP($G678,county_facts!$A:$BB,13,FALSE)</f>
        <v>0.9</v>
      </c>
      <c r="R678">
        <f>VLOOKUP($G678,county_facts!$A:$BB,14,FALSE)</f>
        <v>0.7</v>
      </c>
      <c r="S678">
        <f>VLOOKUP($G678,county_facts!$A:$BB,15,FALSE)</f>
        <v>0.7</v>
      </c>
      <c r="T678">
        <f>VLOOKUP($G678,county_facts!$A:$BB,16,FALSE)</f>
        <v>0.1</v>
      </c>
      <c r="U678">
        <f>VLOOKUP($G678,county_facts!$A:$BB,17,FALSE)</f>
        <v>1.3</v>
      </c>
      <c r="V678">
        <f>VLOOKUP($G678,county_facts!$A:$BB,18,FALSE)</f>
        <v>12.1</v>
      </c>
      <c r="W678">
        <f>VLOOKUP($G678,county_facts!$A:$BB,19,FALSE)</f>
        <v>85.2</v>
      </c>
      <c r="X678">
        <f>VLOOKUP($G678,county_facts!$A:$BB,20,FALSE)</f>
        <v>88.2</v>
      </c>
      <c r="Y678">
        <f>VLOOKUP($G678,county_facts!$A:$BB,21,FALSE)</f>
        <v>5.5</v>
      </c>
      <c r="Z678">
        <f>VLOOKUP($G678,county_facts!$A:$BB,22,FALSE)</f>
        <v>8.8000000000000007</v>
      </c>
      <c r="AA678">
        <f>VLOOKUP($G678,county_facts!$A:$BB,23,FALSE)</f>
        <v>87.3</v>
      </c>
      <c r="AB678">
        <f>VLOOKUP($G678,county_facts!$A:$BB,24,FALSE)</f>
        <v>14.3</v>
      </c>
      <c r="AC678">
        <f>VLOOKUP($G678,county_facts!$A:$BB,25,FALSE)</f>
        <v>695</v>
      </c>
      <c r="AD678">
        <f>VLOOKUP($G678,county_facts!$A:$BB,26,FALSE)</f>
        <v>21.9</v>
      </c>
      <c r="AE678">
        <f>VLOOKUP($G678,county_facts!$A:$BB,27,FALSE)</f>
        <v>4132</v>
      </c>
      <c r="AF678">
        <f>VLOOKUP($G678,county_facts!$A:$BB,28,FALSE)</f>
        <v>71</v>
      </c>
      <c r="AG678">
        <f>VLOOKUP($G678,county_facts!$A:$BB,29,FALSE)</f>
        <v>9.1999999999999993</v>
      </c>
      <c r="AH678">
        <f>VLOOKUP($G678,county_facts!$A:$BB,30,FALSE)</f>
        <v>84900</v>
      </c>
      <c r="AI678">
        <f>VLOOKUP($G678,county_facts!$A:$BB,31,FALSE)</f>
        <v>3672</v>
      </c>
      <c r="AJ678">
        <f>VLOOKUP($G678,county_facts!$A:$BB,32,FALSE)</f>
        <v>2.4900000000000002</v>
      </c>
      <c r="AK678">
        <f>VLOOKUP($G678,county_facts!$A:$BB,33,FALSE)</f>
        <v>23472</v>
      </c>
      <c r="AL678">
        <f>VLOOKUP($G678,county_facts!$A:$BB,34,FALSE)</f>
        <v>43216</v>
      </c>
      <c r="AM678">
        <f>VLOOKUP($G678,county_facts!$A:$BB,35,FALSE)</f>
        <v>13.7</v>
      </c>
      <c r="AN678">
        <f>VLOOKUP($G678,county_facts!$A:$BB,36,FALSE)</f>
        <v>189</v>
      </c>
      <c r="AO678">
        <f>VLOOKUP($G678,county_facts!$A:$BB,37,FALSE)</f>
        <v>3154</v>
      </c>
      <c r="AP678">
        <f>VLOOKUP($G678,county_facts!$A:$BB,38,FALSE)</f>
        <v>-3.1</v>
      </c>
      <c r="AQ678">
        <f>VLOOKUP($G678,county_facts!$A:$BB,39,FALSE)</f>
        <v>598</v>
      </c>
      <c r="AR678">
        <f>VLOOKUP($G678,county_facts!$A:$BB,40,FALSE)</f>
        <v>752</v>
      </c>
      <c r="AS678">
        <f>VLOOKUP($G678,county_facts!$A:$BB,41,FALSE)</f>
        <v>0</v>
      </c>
      <c r="AT678">
        <f>VLOOKUP($G678,county_facts!$A:$BB,42,FALSE)</f>
        <v>0</v>
      </c>
      <c r="AU678">
        <f>VLOOKUP($G678,county_facts!$A:$BB,43,FALSE)</f>
        <v>0</v>
      </c>
      <c r="AV678">
        <f>VLOOKUP($G678,county_facts!$A:$BB,44,FALSE)</f>
        <v>0</v>
      </c>
      <c r="AW678">
        <f>VLOOKUP($G678,county_facts!$A:$BB,45,FALSE)</f>
        <v>0</v>
      </c>
      <c r="AX678">
        <f>VLOOKUP($G678,county_facts!$A:$BB,46,FALSE)</f>
        <v>22.5</v>
      </c>
      <c r="AY678">
        <f>VLOOKUP($G678,county_facts!$A:$BB,47,FALSE)</f>
        <v>416569</v>
      </c>
      <c r="AZ678">
        <f>VLOOKUP($G678,county_facts!$A:$BB,48,FALSE)</f>
        <v>6297</v>
      </c>
      <c r="BA678">
        <f>VLOOKUP($G678,county_facts!$A:$BB,49,FALSE)</f>
        <v>95388</v>
      </c>
      <c r="BB678">
        <f>VLOOKUP($G678,county_facts!$A:$BB,50,FALSE)</f>
        <v>10579</v>
      </c>
      <c r="BC678">
        <f>VLOOKUP($G678,county_facts!$A:$BB,51,FALSE)</f>
        <v>84923</v>
      </c>
      <c r="BD678">
        <f>VLOOKUP($G678,county_facts!$A:$BB,52,FALSE)</f>
        <v>1</v>
      </c>
      <c r="BE678">
        <f>VLOOKUP($G678,county_facts!$A:$BB,53,FALSE)</f>
        <v>431.17</v>
      </c>
      <c r="BF678">
        <f>VLOOKUP($G678,county_facts!$A:$BB,54,FALSE)</f>
        <v>21.5</v>
      </c>
    </row>
    <row r="679" spans="1:58" x14ac:dyDescent="0.3">
      <c r="A679" t="s">
        <v>6</v>
      </c>
      <c r="B679" t="s">
        <v>61</v>
      </c>
      <c r="C679">
        <v>56</v>
      </c>
      <c r="D679" t="s">
        <v>245</v>
      </c>
      <c r="E679">
        <v>144</v>
      </c>
      <c r="F679">
        <v>0.38888888900000002</v>
      </c>
      <c r="G679">
        <v>19039</v>
      </c>
      <c r="H679">
        <f>VLOOKUP($G679,county_facts!$A:$BB,4,FALSE)</f>
        <v>9217</v>
      </c>
      <c r="I679">
        <f>VLOOKUP($G679,county_facts!$A:$BB,5,FALSE)</f>
        <v>9286</v>
      </c>
      <c r="J679">
        <f>VLOOKUP($G679,county_facts!$A:$BB,6,FALSE)</f>
        <v>-0.7</v>
      </c>
      <c r="K679">
        <f>VLOOKUP($G679,county_facts!$A:$BB,7,FALSE)</f>
        <v>9286</v>
      </c>
      <c r="L679">
        <f>VLOOKUP($G679,county_facts!$A:$BB,8,FALSE)</f>
        <v>6.5</v>
      </c>
      <c r="M679">
        <f>VLOOKUP($G679,county_facts!$A:$BB,9,FALSE)</f>
        <v>24.3</v>
      </c>
      <c r="N679">
        <f>VLOOKUP($G679,county_facts!$A:$BB,10,FALSE)</f>
        <v>17.600000000000001</v>
      </c>
      <c r="O679">
        <f>VLOOKUP($G679,county_facts!$A:$BB,11,FALSE)</f>
        <v>49.8</v>
      </c>
      <c r="P679">
        <f>VLOOKUP($G679,county_facts!$A:$BB,12,FALSE)</f>
        <v>96.4</v>
      </c>
      <c r="Q679">
        <f>VLOOKUP($G679,county_facts!$A:$BB,13,FALSE)</f>
        <v>0.9</v>
      </c>
      <c r="R679">
        <f>VLOOKUP($G679,county_facts!$A:$BB,14,FALSE)</f>
        <v>0.7</v>
      </c>
      <c r="S679">
        <f>VLOOKUP($G679,county_facts!$A:$BB,15,FALSE)</f>
        <v>0.7</v>
      </c>
      <c r="T679">
        <f>VLOOKUP($G679,county_facts!$A:$BB,16,FALSE)</f>
        <v>0.1</v>
      </c>
      <c r="U679">
        <f>VLOOKUP($G679,county_facts!$A:$BB,17,FALSE)</f>
        <v>1.3</v>
      </c>
      <c r="V679">
        <f>VLOOKUP($G679,county_facts!$A:$BB,18,FALSE)</f>
        <v>12.1</v>
      </c>
      <c r="W679">
        <f>VLOOKUP($G679,county_facts!$A:$BB,19,FALSE)</f>
        <v>85.2</v>
      </c>
      <c r="X679">
        <f>VLOOKUP($G679,county_facts!$A:$BB,20,FALSE)</f>
        <v>88.2</v>
      </c>
      <c r="Y679">
        <f>VLOOKUP($G679,county_facts!$A:$BB,21,FALSE)</f>
        <v>5.5</v>
      </c>
      <c r="Z679">
        <f>VLOOKUP($G679,county_facts!$A:$BB,22,FALSE)</f>
        <v>8.8000000000000007</v>
      </c>
      <c r="AA679">
        <f>VLOOKUP($G679,county_facts!$A:$BB,23,FALSE)</f>
        <v>87.3</v>
      </c>
      <c r="AB679">
        <f>VLOOKUP($G679,county_facts!$A:$BB,24,FALSE)</f>
        <v>14.3</v>
      </c>
      <c r="AC679">
        <f>VLOOKUP($G679,county_facts!$A:$BB,25,FALSE)</f>
        <v>695</v>
      </c>
      <c r="AD679">
        <f>VLOOKUP($G679,county_facts!$A:$BB,26,FALSE)</f>
        <v>21.9</v>
      </c>
      <c r="AE679">
        <f>VLOOKUP($G679,county_facts!$A:$BB,27,FALSE)</f>
        <v>4132</v>
      </c>
      <c r="AF679">
        <f>VLOOKUP($G679,county_facts!$A:$BB,28,FALSE)</f>
        <v>71</v>
      </c>
      <c r="AG679">
        <f>VLOOKUP($G679,county_facts!$A:$BB,29,FALSE)</f>
        <v>9.1999999999999993</v>
      </c>
      <c r="AH679">
        <f>VLOOKUP($G679,county_facts!$A:$BB,30,FALSE)</f>
        <v>84900</v>
      </c>
      <c r="AI679">
        <f>VLOOKUP($G679,county_facts!$A:$BB,31,FALSE)</f>
        <v>3672</v>
      </c>
      <c r="AJ679">
        <f>VLOOKUP($G679,county_facts!$A:$BB,32,FALSE)</f>
        <v>2.4900000000000002</v>
      </c>
      <c r="AK679">
        <f>VLOOKUP($G679,county_facts!$A:$BB,33,FALSE)</f>
        <v>23472</v>
      </c>
      <c r="AL679">
        <f>VLOOKUP($G679,county_facts!$A:$BB,34,FALSE)</f>
        <v>43216</v>
      </c>
      <c r="AM679">
        <f>VLOOKUP($G679,county_facts!$A:$BB,35,FALSE)</f>
        <v>13.7</v>
      </c>
      <c r="AN679">
        <f>VLOOKUP($G679,county_facts!$A:$BB,36,FALSE)</f>
        <v>189</v>
      </c>
      <c r="AO679">
        <f>VLOOKUP($G679,county_facts!$A:$BB,37,FALSE)</f>
        <v>3154</v>
      </c>
      <c r="AP679">
        <f>VLOOKUP($G679,county_facts!$A:$BB,38,FALSE)</f>
        <v>-3.1</v>
      </c>
      <c r="AQ679">
        <f>VLOOKUP($G679,county_facts!$A:$BB,39,FALSE)</f>
        <v>598</v>
      </c>
      <c r="AR679">
        <f>VLOOKUP($G679,county_facts!$A:$BB,40,FALSE)</f>
        <v>752</v>
      </c>
      <c r="AS679">
        <f>VLOOKUP($G679,county_facts!$A:$BB,41,FALSE)</f>
        <v>0</v>
      </c>
      <c r="AT679">
        <f>VLOOKUP($G679,county_facts!$A:$BB,42,FALSE)</f>
        <v>0</v>
      </c>
      <c r="AU679">
        <f>VLOOKUP($G679,county_facts!$A:$BB,43,FALSE)</f>
        <v>0</v>
      </c>
      <c r="AV679">
        <f>VLOOKUP($G679,county_facts!$A:$BB,44,FALSE)</f>
        <v>0</v>
      </c>
      <c r="AW679">
        <f>VLOOKUP($G679,county_facts!$A:$BB,45,FALSE)</f>
        <v>0</v>
      </c>
      <c r="AX679">
        <f>VLOOKUP($G679,county_facts!$A:$BB,46,FALSE)</f>
        <v>22.5</v>
      </c>
      <c r="AY679">
        <f>VLOOKUP($G679,county_facts!$A:$BB,47,FALSE)</f>
        <v>416569</v>
      </c>
      <c r="AZ679">
        <f>VLOOKUP($G679,county_facts!$A:$BB,48,FALSE)</f>
        <v>6297</v>
      </c>
      <c r="BA679">
        <f>VLOOKUP($G679,county_facts!$A:$BB,49,FALSE)</f>
        <v>95388</v>
      </c>
      <c r="BB679">
        <f>VLOOKUP($G679,county_facts!$A:$BB,50,FALSE)</f>
        <v>10579</v>
      </c>
      <c r="BC679">
        <f>VLOOKUP($G679,county_facts!$A:$BB,51,FALSE)</f>
        <v>84923</v>
      </c>
      <c r="BD679">
        <f>VLOOKUP($G679,county_facts!$A:$BB,52,FALSE)</f>
        <v>1</v>
      </c>
      <c r="BE679">
        <f>VLOOKUP($G679,county_facts!$A:$BB,53,FALSE)</f>
        <v>431.17</v>
      </c>
      <c r="BF679">
        <f>VLOOKUP($G679,county_facts!$A:$BB,54,FALSE)</f>
        <v>21.5</v>
      </c>
    </row>
    <row r="680" spans="1:58" x14ac:dyDescent="0.3">
      <c r="A680" t="s">
        <v>6</v>
      </c>
      <c r="B680" t="s">
        <v>297</v>
      </c>
      <c r="C680">
        <v>154</v>
      </c>
      <c r="D680" t="s">
        <v>245</v>
      </c>
      <c r="E680">
        <v>203</v>
      </c>
      <c r="F680">
        <v>0.75862068999999999</v>
      </c>
      <c r="G680">
        <v>19037</v>
      </c>
      <c r="H680">
        <f>VLOOKUP($G680,county_facts!$A:$BB,4,FALSE)</f>
        <v>12264</v>
      </c>
      <c r="I680">
        <f>VLOOKUP($G680,county_facts!$A:$BB,5,FALSE)</f>
        <v>12439</v>
      </c>
      <c r="J680">
        <f>VLOOKUP($G680,county_facts!$A:$BB,6,FALSE)</f>
        <v>-1.4</v>
      </c>
      <c r="K680">
        <f>VLOOKUP($G680,county_facts!$A:$BB,7,FALSE)</f>
        <v>12439</v>
      </c>
      <c r="L680">
        <f>VLOOKUP($G680,county_facts!$A:$BB,8,FALSE)</f>
        <v>6.1</v>
      </c>
      <c r="M680">
        <f>VLOOKUP($G680,county_facts!$A:$BB,9,FALSE)</f>
        <v>23.8</v>
      </c>
      <c r="N680">
        <f>VLOOKUP($G680,county_facts!$A:$BB,10,FALSE)</f>
        <v>19.399999999999999</v>
      </c>
      <c r="O680">
        <f>VLOOKUP($G680,county_facts!$A:$BB,11,FALSE)</f>
        <v>50</v>
      </c>
      <c r="P680">
        <f>VLOOKUP($G680,county_facts!$A:$BB,12,FALSE)</f>
        <v>98.3</v>
      </c>
      <c r="Q680">
        <f>VLOOKUP($G680,county_facts!$A:$BB,13,FALSE)</f>
        <v>0.6</v>
      </c>
      <c r="R680">
        <f>VLOOKUP($G680,county_facts!$A:$BB,14,FALSE)</f>
        <v>0.1</v>
      </c>
      <c r="S680">
        <f>VLOOKUP($G680,county_facts!$A:$BB,15,FALSE)</f>
        <v>0.3</v>
      </c>
      <c r="T680">
        <f>VLOOKUP($G680,county_facts!$A:$BB,16,FALSE)</f>
        <v>0</v>
      </c>
      <c r="U680">
        <f>VLOOKUP($G680,county_facts!$A:$BB,17,FALSE)</f>
        <v>0.7</v>
      </c>
      <c r="V680">
        <f>VLOOKUP($G680,county_facts!$A:$BB,18,FALSE)</f>
        <v>2.2999999999999998</v>
      </c>
      <c r="W680">
        <f>VLOOKUP($G680,county_facts!$A:$BB,19,FALSE)</f>
        <v>96.2</v>
      </c>
      <c r="X680">
        <f>VLOOKUP($G680,county_facts!$A:$BB,20,FALSE)</f>
        <v>91.6</v>
      </c>
      <c r="Y680">
        <f>VLOOKUP($G680,county_facts!$A:$BB,21,FALSE)</f>
        <v>1.8</v>
      </c>
      <c r="Z680">
        <f>VLOOKUP($G680,county_facts!$A:$BB,22,FALSE)</f>
        <v>4.2</v>
      </c>
      <c r="AA680">
        <f>VLOOKUP($G680,county_facts!$A:$BB,23,FALSE)</f>
        <v>88.8</v>
      </c>
      <c r="AB680">
        <f>VLOOKUP($G680,county_facts!$A:$BB,24,FALSE)</f>
        <v>13.8</v>
      </c>
      <c r="AC680">
        <f>VLOOKUP($G680,county_facts!$A:$BB,25,FALSE)</f>
        <v>1116</v>
      </c>
      <c r="AD680">
        <f>VLOOKUP($G680,county_facts!$A:$BB,26,FALSE)</f>
        <v>21.3</v>
      </c>
      <c r="AE680">
        <f>VLOOKUP($G680,county_facts!$A:$BB,27,FALSE)</f>
        <v>5664</v>
      </c>
      <c r="AF680">
        <f>VLOOKUP($G680,county_facts!$A:$BB,28,FALSE)</f>
        <v>80.099999999999994</v>
      </c>
      <c r="AG680">
        <f>VLOOKUP($G680,county_facts!$A:$BB,29,FALSE)</f>
        <v>10</v>
      </c>
      <c r="AH680">
        <f>VLOOKUP($G680,county_facts!$A:$BB,30,FALSE)</f>
        <v>95900</v>
      </c>
      <c r="AI680">
        <f>VLOOKUP($G680,county_facts!$A:$BB,31,FALSE)</f>
        <v>5364</v>
      </c>
      <c r="AJ680">
        <f>VLOOKUP($G680,county_facts!$A:$BB,32,FALSE)</f>
        <v>2.27</v>
      </c>
      <c r="AK680">
        <f>VLOOKUP($G680,county_facts!$A:$BB,33,FALSE)</f>
        <v>24139</v>
      </c>
      <c r="AL680">
        <f>VLOOKUP($G680,county_facts!$A:$BB,34,FALSE)</f>
        <v>43971</v>
      </c>
      <c r="AM680">
        <f>VLOOKUP($G680,county_facts!$A:$BB,35,FALSE)</f>
        <v>10.3</v>
      </c>
      <c r="AN680">
        <f>VLOOKUP($G680,county_facts!$A:$BB,36,FALSE)</f>
        <v>418</v>
      </c>
      <c r="AO680">
        <f>VLOOKUP($G680,county_facts!$A:$BB,37,FALSE)</f>
        <v>3942</v>
      </c>
      <c r="AP680">
        <f>VLOOKUP($G680,county_facts!$A:$BB,38,FALSE)</f>
        <v>0.8</v>
      </c>
      <c r="AQ680">
        <f>VLOOKUP($G680,county_facts!$A:$BB,39,FALSE)</f>
        <v>954</v>
      </c>
      <c r="AR680">
        <f>VLOOKUP($G680,county_facts!$A:$BB,40,FALSE)</f>
        <v>1078</v>
      </c>
      <c r="AS680">
        <f>VLOOKUP($G680,county_facts!$A:$BB,41,FALSE)</f>
        <v>0</v>
      </c>
      <c r="AT680">
        <f>VLOOKUP($G680,county_facts!$A:$BB,42,FALSE)</f>
        <v>0</v>
      </c>
      <c r="AU680">
        <f>VLOOKUP($G680,county_facts!$A:$BB,43,FALSE)</f>
        <v>0</v>
      </c>
      <c r="AV680">
        <f>VLOOKUP($G680,county_facts!$A:$BB,44,FALSE)</f>
        <v>0</v>
      </c>
      <c r="AW680">
        <f>VLOOKUP($G680,county_facts!$A:$BB,45,FALSE)</f>
        <v>0</v>
      </c>
      <c r="AX680">
        <f>VLOOKUP($G680,county_facts!$A:$BB,46,FALSE)</f>
        <v>16.399999999999999</v>
      </c>
      <c r="AY680">
        <f>VLOOKUP($G680,county_facts!$A:$BB,47,FALSE)</f>
        <v>278276</v>
      </c>
      <c r="AZ680">
        <f>VLOOKUP($G680,county_facts!$A:$BB,48,FALSE)</f>
        <v>210062</v>
      </c>
      <c r="BA680">
        <f>VLOOKUP($G680,county_facts!$A:$BB,49,FALSE)</f>
        <v>103931</v>
      </c>
      <c r="BB680">
        <f>VLOOKUP($G680,county_facts!$A:$BB,50,FALSE)</f>
        <v>8537</v>
      </c>
      <c r="BC680">
        <f>VLOOKUP($G680,county_facts!$A:$BB,51,FALSE)</f>
        <v>7433</v>
      </c>
      <c r="BD680">
        <f>VLOOKUP($G680,county_facts!$A:$BB,52,FALSE)</f>
        <v>5</v>
      </c>
      <c r="BE680">
        <f>VLOOKUP($G680,county_facts!$A:$BB,53,FALSE)</f>
        <v>504.38</v>
      </c>
      <c r="BF680">
        <f>VLOOKUP($G680,county_facts!$A:$BB,54,FALSE)</f>
        <v>24.7</v>
      </c>
    </row>
    <row r="681" spans="1:58" x14ac:dyDescent="0.3">
      <c r="A681" t="s">
        <v>9</v>
      </c>
      <c r="B681" t="s">
        <v>297</v>
      </c>
      <c r="C681">
        <v>49</v>
      </c>
      <c r="D681" t="s">
        <v>245</v>
      </c>
      <c r="E681">
        <v>203</v>
      </c>
      <c r="F681">
        <v>0.24137931000000001</v>
      </c>
      <c r="G681">
        <v>19037</v>
      </c>
      <c r="H681">
        <f>VLOOKUP($G681,county_facts!$A:$BB,4,FALSE)</f>
        <v>12264</v>
      </c>
      <c r="I681">
        <f>VLOOKUP($G681,county_facts!$A:$BB,5,FALSE)</f>
        <v>12439</v>
      </c>
      <c r="J681">
        <f>VLOOKUP($G681,county_facts!$A:$BB,6,FALSE)</f>
        <v>-1.4</v>
      </c>
      <c r="K681">
        <f>VLOOKUP($G681,county_facts!$A:$BB,7,FALSE)</f>
        <v>12439</v>
      </c>
      <c r="L681">
        <f>VLOOKUP($G681,county_facts!$A:$BB,8,FALSE)</f>
        <v>6.1</v>
      </c>
      <c r="M681">
        <f>VLOOKUP($G681,county_facts!$A:$BB,9,FALSE)</f>
        <v>23.8</v>
      </c>
      <c r="N681">
        <f>VLOOKUP($G681,county_facts!$A:$BB,10,FALSE)</f>
        <v>19.399999999999999</v>
      </c>
      <c r="O681">
        <f>VLOOKUP($G681,county_facts!$A:$BB,11,FALSE)</f>
        <v>50</v>
      </c>
      <c r="P681">
        <f>VLOOKUP($G681,county_facts!$A:$BB,12,FALSE)</f>
        <v>98.3</v>
      </c>
      <c r="Q681">
        <f>VLOOKUP($G681,county_facts!$A:$BB,13,FALSE)</f>
        <v>0.6</v>
      </c>
      <c r="R681">
        <f>VLOOKUP($G681,county_facts!$A:$BB,14,FALSE)</f>
        <v>0.1</v>
      </c>
      <c r="S681">
        <f>VLOOKUP($G681,county_facts!$A:$BB,15,FALSE)</f>
        <v>0.3</v>
      </c>
      <c r="T681">
        <f>VLOOKUP($G681,county_facts!$A:$BB,16,FALSE)</f>
        <v>0</v>
      </c>
      <c r="U681">
        <f>VLOOKUP($G681,county_facts!$A:$BB,17,FALSE)</f>
        <v>0.7</v>
      </c>
      <c r="V681">
        <f>VLOOKUP($G681,county_facts!$A:$BB,18,FALSE)</f>
        <v>2.2999999999999998</v>
      </c>
      <c r="W681">
        <f>VLOOKUP($G681,county_facts!$A:$BB,19,FALSE)</f>
        <v>96.2</v>
      </c>
      <c r="X681">
        <f>VLOOKUP($G681,county_facts!$A:$BB,20,FALSE)</f>
        <v>91.6</v>
      </c>
      <c r="Y681">
        <f>VLOOKUP($G681,county_facts!$A:$BB,21,FALSE)</f>
        <v>1.8</v>
      </c>
      <c r="Z681">
        <f>VLOOKUP($G681,county_facts!$A:$BB,22,FALSE)</f>
        <v>4.2</v>
      </c>
      <c r="AA681">
        <f>VLOOKUP($G681,county_facts!$A:$BB,23,FALSE)</f>
        <v>88.8</v>
      </c>
      <c r="AB681">
        <f>VLOOKUP($G681,county_facts!$A:$BB,24,FALSE)</f>
        <v>13.8</v>
      </c>
      <c r="AC681">
        <f>VLOOKUP($G681,county_facts!$A:$BB,25,FALSE)</f>
        <v>1116</v>
      </c>
      <c r="AD681">
        <f>VLOOKUP($G681,county_facts!$A:$BB,26,FALSE)</f>
        <v>21.3</v>
      </c>
      <c r="AE681">
        <f>VLOOKUP($G681,county_facts!$A:$BB,27,FALSE)</f>
        <v>5664</v>
      </c>
      <c r="AF681">
        <f>VLOOKUP($G681,county_facts!$A:$BB,28,FALSE)</f>
        <v>80.099999999999994</v>
      </c>
      <c r="AG681">
        <f>VLOOKUP($G681,county_facts!$A:$BB,29,FALSE)</f>
        <v>10</v>
      </c>
      <c r="AH681">
        <f>VLOOKUP($G681,county_facts!$A:$BB,30,FALSE)</f>
        <v>95900</v>
      </c>
      <c r="AI681">
        <f>VLOOKUP($G681,county_facts!$A:$BB,31,FALSE)</f>
        <v>5364</v>
      </c>
      <c r="AJ681">
        <f>VLOOKUP($G681,county_facts!$A:$BB,32,FALSE)</f>
        <v>2.27</v>
      </c>
      <c r="AK681">
        <f>VLOOKUP($G681,county_facts!$A:$BB,33,FALSE)</f>
        <v>24139</v>
      </c>
      <c r="AL681">
        <f>VLOOKUP($G681,county_facts!$A:$BB,34,FALSE)</f>
        <v>43971</v>
      </c>
      <c r="AM681">
        <f>VLOOKUP($G681,county_facts!$A:$BB,35,FALSE)</f>
        <v>10.3</v>
      </c>
      <c r="AN681">
        <f>VLOOKUP($G681,county_facts!$A:$BB,36,FALSE)</f>
        <v>418</v>
      </c>
      <c r="AO681">
        <f>VLOOKUP($G681,county_facts!$A:$BB,37,FALSE)</f>
        <v>3942</v>
      </c>
      <c r="AP681">
        <f>VLOOKUP($G681,county_facts!$A:$BB,38,FALSE)</f>
        <v>0.8</v>
      </c>
      <c r="AQ681">
        <f>VLOOKUP($G681,county_facts!$A:$BB,39,FALSE)</f>
        <v>954</v>
      </c>
      <c r="AR681">
        <f>VLOOKUP($G681,county_facts!$A:$BB,40,FALSE)</f>
        <v>1078</v>
      </c>
      <c r="AS681">
        <f>VLOOKUP($G681,county_facts!$A:$BB,41,FALSE)</f>
        <v>0</v>
      </c>
      <c r="AT681">
        <f>VLOOKUP($G681,county_facts!$A:$BB,42,FALSE)</f>
        <v>0</v>
      </c>
      <c r="AU681">
        <f>VLOOKUP($G681,county_facts!$A:$BB,43,FALSE)</f>
        <v>0</v>
      </c>
      <c r="AV681">
        <f>VLOOKUP($G681,county_facts!$A:$BB,44,FALSE)</f>
        <v>0</v>
      </c>
      <c r="AW681">
        <f>VLOOKUP($G681,county_facts!$A:$BB,45,FALSE)</f>
        <v>0</v>
      </c>
      <c r="AX681">
        <f>VLOOKUP($G681,county_facts!$A:$BB,46,FALSE)</f>
        <v>16.399999999999999</v>
      </c>
      <c r="AY681">
        <f>VLOOKUP($G681,county_facts!$A:$BB,47,FALSE)</f>
        <v>278276</v>
      </c>
      <c r="AZ681">
        <f>VLOOKUP($G681,county_facts!$A:$BB,48,FALSE)</f>
        <v>210062</v>
      </c>
      <c r="BA681">
        <f>VLOOKUP($G681,county_facts!$A:$BB,49,FALSE)</f>
        <v>103931</v>
      </c>
      <c r="BB681">
        <f>VLOOKUP($G681,county_facts!$A:$BB,50,FALSE)</f>
        <v>8537</v>
      </c>
      <c r="BC681">
        <f>VLOOKUP($G681,county_facts!$A:$BB,51,FALSE)</f>
        <v>7433</v>
      </c>
      <c r="BD681">
        <f>VLOOKUP($G681,county_facts!$A:$BB,52,FALSE)</f>
        <v>5</v>
      </c>
      <c r="BE681">
        <f>VLOOKUP($G681,county_facts!$A:$BB,53,FALSE)</f>
        <v>504.38</v>
      </c>
      <c r="BF681">
        <f>VLOOKUP($G681,county_facts!$A:$BB,54,FALSE)</f>
        <v>24.7</v>
      </c>
    </row>
    <row r="682" spans="1:58" x14ac:dyDescent="0.3">
      <c r="A682" t="s">
        <v>9</v>
      </c>
      <c r="B682" t="s">
        <v>64</v>
      </c>
      <c r="C682">
        <v>164</v>
      </c>
      <c r="D682" t="s">
        <v>245</v>
      </c>
      <c r="E682">
        <v>317</v>
      </c>
      <c r="F682">
        <v>0.51735015799999995</v>
      </c>
      <c r="G682">
        <v>19035</v>
      </c>
      <c r="H682">
        <f>VLOOKUP($G682,county_facts!$A:$BB,4,FALSE)</f>
        <v>11836</v>
      </c>
      <c r="I682">
        <f>VLOOKUP($G682,county_facts!$A:$BB,5,FALSE)</f>
        <v>12072</v>
      </c>
      <c r="J682">
        <f>VLOOKUP($G682,county_facts!$A:$BB,6,FALSE)</f>
        <v>-2</v>
      </c>
      <c r="K682">
        <f>VLOOKUP($G682,county_facts!$A:$BB,7,FALSE)</f>
        <v>12072</v>
      </c>
      <c r="L682">
        <f>VLOOKUP($G682,county_facts!$A:$BB,8,FALSE)</f>
        <v>6</v>
      </c>
      <c r="M682">
        <f>VLOOKUP($G682,county_facts!$A:$BB,9,FALSE)</f>
        <v>21</v>
      </c>
      <c r="N682">
        <f>VLOOKUP($G682,county_facts!$A:$BB,10,FALSE)</f>
        <v>22.4</v>
      </c>
      <c r="O682">
        <f>VLOOKUP($G682,county_facts!$A:$BB,11,FALSE)</f>
        <v>50.4</v>
      </c>
      <c r="P682">
        <f>VLOOKUP($G682,county_facts!$A:$BB,12,FALSE)</f>
        <v>97</v>
      </c>
      <c r="Q682">
        <f>VLOOKUP($G682,county_facts!$A:$BB,13,FALSE)</f>
        <v>0.9</v>
      </c>
      <c r="R682">
        <f>VLOOKUP($G682,county_facts!$A:$BB,14,FALSE)</f>
        <v>0.3</v>
      </c>
      <c r="S682">
        <f>VLOOKUP($G682,county_facts!$A:$BB,15,FALSE)</f>
        <v>0.6</v>
      </c>
      <c r="T682">
        <f>VLOOKUP($G682,county_facts!$A:$BB,16,FALSE)</f>
        <v>0.2</v>
      </c>
      <c r="U682">
        <f>VLOOKUP($G682,county_facts!$A:$BB,17,FALSE)</f>
        <v>1</v>
      </c>
      <c r="V682">
        <f>VLOOKUP($G682,county_facts!$A:$BB,18,FALSE)</f>
        <v>3.2</v>
      </c>
      <c r="W682">
        <f>VLOOKUP($G682,county_facts!$A:$BB,19,FALSE)</f>
        <v>94.2</v>
      </c>
      <c r="X682">
        <f>VLOOKUP($G682,county_facts!$A:$BB,20,FALSE)</f>
        <v>86.9</v>
      </c>
      <c r="Y682">
        <f>VLOOKUP($G682,county_facts!$A:$BB,21,FALSE)</f>
        <v>0.9</v>
      </c>
      <c r="Z682">
        <f>VLOOKUP($G682,county_facts!$A:$BB,22,FALSE)</f>
        <v>3.2</v>
      </c>
      <c r="AA682">
        <f>VLOOKUP($G682,county_facts!$A:$BB,23,FALSE)</f>
        <v>91.6</v>
      </c>
      <c r="AB682">
        <f>VLOOKUP($G682,county_facts!$A:$BB,24,FALSE)</f>
        <v>19.600000000000001</v>
      </c>
      <c r="AC682">
        <f>VLOOKUP($G682,county_facts!$A:$BB,25,FALSE)</f>
        <v>1163</v>
      </c>
      <c r="AD682">
        <f>VLOOKUP($G682,county_facts!$A:$BB,26,FALSE)</f>
        <v>15.3</v>
      </c>
      <c r="AE682">
        <f>VLOOKUP($G682,county_facts!$A:$BB,27,FALSE)</f>
        <v>5791</v>
      </c>
      <c r="AF682">
        <f>VLOOKUP($G682,county_facts!$A:$BB,28,FALSE)</f>
        <v>74.900000000000006</v>
      </c>
      <c r="AG682">
        <f>VLOOKUP($G682,county_facts!$A:$BB,29,FALSE)</f>
        <v>12.8</v>
      </c>
      <c r="AH682">
        <f>VLOOKUP($G682,county_facts!$A:$BB,30,FALSE)</f>
        <v>80200</v>
      </c>
      <c r="AI682">
        <f>VLOOKUP($G682,county_facts!$A:$BB,31,FALSE)</f>
        <v>5354</v>
      </c>
      <c r="AJ682">
        <f>VLOOKUP($G682,county_facts!$A:$BB,32,FALSE)</f>
        <v>2.17</v>
      </c>
      <c r="AK682">
        <f>VLOOKUP($G682,county_facts!$A:$BB,33,FALSE)</f>
        <v>26330</v>
      </c>
      <c r="AL682">
        <f>VLOOKUP($G682,county_facts!$A:$BB,34,FALSE)</f>
        <v>48977</v>
      </c>
      <c r="AM682">
        <f>VLOOKUP($G682,county_facts!$A:$BB,35,FALSE)</f>
        <v>9.6999999999999993</v>
      </c>
      <c r="AN682">
        <f>VLOOKUP($G682,county_facts!$A:$BB,36,FALSE)</f>
        <v>354</v>
      </c>
      <c r="AO682">
        <f>VLOOKUP($G682,county_facts!$A:$BB,37,FALSE)</f>
        <v>4379</v>
      </c>
      <c r="AP682">
        <f>VLOOKUP($G682,county_facts!$A:$BB,38,FALSE)</f>
        <v>-3.2</v>
      </c>
      <c r="AQ682">
        <f>VLOOKUP($G682,county_facts!$A:$BB,39,FALSE)</f>
        <v>812</v>
      </c>
      <c r="AR682">
        <f>VLOOKUP($G682,county_facts!$A:$BB,40,FALSE)</f>
        <v>796</v>
      </c>
      <c r="AS682">
        <f>VLOOKUP($G682,county_facts!$A:$BB,41,FALSE)</f>
        <v>0</v>
      </c>
      <c r="AT682">
        <f>VLOOKUP($G682,county_facts!$A:$BB,42,FALSE)</f>
        <v>0</v>
      </c>
      <c r="AU682">
        <f>VLOOKUP($G682,county_facts!$A:$BB,43,FALSE)</f>
        <v>0</v>
      </c>
      <c r="AV682">
        <f>VLOOKUP($G682,county_facts!$A:$BB,44,FALSE)</f>
        <v>0</v>
      </c>
      <c r="AW682">
        <f>VLOOKUP($G682,county_facts!$A:$BB,45,FALSE)</f>
        <v>0</v>
      </c>
      <c r="AX682">
        <f>VLOOKUP($G682,county_facts!$A:$BB,46,FALSE)</f>
        <v>0</v>
      </c>
      <c r="AY682">
        <f>VLOOKUP($G682,county_facts!$A:$BB,47,FALSE)</f>
        <v>279270</v>
      </c>
      <c r="AZ682">
        <f>VLOOKUP($G682,county_facts!$A:$BB,48,FALSE)</f>
        <v>114673</v>
      </c>
      <c r="BA682">
        <f>VLOOKUP($G682,county_facts!$A:$BB,49,FALSE)</f>
        <v>139445</v>
      </c>
      <c r="BB682">
        <f>VLOOKUP($G682,county_facts!$A:$BB,50,FALSE)</f>
        <v>11935</v>
      </c>
      <c r="BC682">
        <f>VLOOKUP($G682,county_facts!$A:$BB,51,FALSE)</f>
        <v>8706</v>
      </c>
      <c r="BD682">
        <f>VLOOKUP($G682,county_facts!$A:$BB,52,FALSE)</f>
        <v>6</v>
      </c>
      <c r="BE682">
        <f>VLOOKUP($G682,county_facts!$A:$BB,53,FALSE)</f>
        <v>576.91</v>
      </c>
      <c r="BF682">
        <f>VLOOKUP($G682,county_facts!$A:$BB,54,FALSE)</f>
        <v>20.9</v>
      </c>
    </row>
    <row r="683" spans="1:58" x14ac:dyDescent="0.3">
      <c r="A683" t="s">
        <v>6</v>
      </c>
      <c r="B683" t="s">
        <v>64</v>
      </c>
      <c r="C683">
        <v>153</v>
      </c>
      <c r="D683" t="s">
        <v>245</v>
      </c>
      <c r="E683">
        <v>317</v>
      </c>
      <c r="F683">
        <v>0.482649842</v>
      </c>
      <c r="G683">
        <v>19035</v>
      </c>
      <c r="H683">
        <f>VLOOKUP($G683,county_facts!$A:$BB,4,FALSE)</f>
        <v>11836</v>
      </c>
      <c r="I683">
        <f>VLOOKUP($G683,county_facts!$A:$BB,5,FALSE)</f>
        <v>12072</v>
      </c>
      <c r="J683">
        <f>VLOOKUP($G683,county_facts!$A:$BB,6,FALSE)</f>
        <v>-2</v>
      </c>
      <c r="K683">
        <f>VLOOKUP($G683,county_facts!$A:$BB,7,FALSE)</f>
        <v>12072</v>
      </c>
      <c r="L683">
        <f>VLOOKUP($G683,county_facts!$A:$BB,8,FALSE)</f>
        <v>6</v>
      </c>
      <c r="M683">
        <f>VLOOKUP($G683,county_facts!$A:$BB,9,FALSE)</f>
        <v>21</v>
      </c>
      <c r="N683">
        <f>VLOOKUP($G683,county_facts!$A:$BB,10,FALSE)</f>
        <v>22.4</v>
      </c>
      <c r="O683">
        <f>VLOOKUP($G683,county_facts!$A:$BB,11,FALSE)</f>
        <v>50.4</v>
      </c>
      <c r="P683">
        <f>VLOOKUP($G683,county_facts!$A:$BB,12,FALSE)</f>
        <v>97</v>
      </c>
      <c r="Q683">
        <f>VLOOKUP($G683,county_facts!$A:$BB,13,FALSE)</f>
        <v>0.9</v>
      </c>
      <c r="R683">
        <f>VLOOKUP($G683,county_facts!$A:$BB,14,FALSE)</f>
        <v>0.3</v>
      </c>
      <c r="S683">
        <f>VLOOKUP($G683,county_facts!$A:$BB,15,FALSE)</f>
        <v>0.6</v>
      </c>
      <c r="T683">
        <f>VLOOKUP($G683,county_facts!$A:$BB,16,FALSE)</f>
        <v>0.2</v>
      </c>
      <c r="U683">
        <f>VLOOKUP($G683,county_facts!$A:$BB,17,FALSE)</f>
        <v>1</v>
      </c>
      <c r="V683">
        <f>VLOOKUP($G683,county_facts!$A:$BB,18,FALSE)</f>
        <v>3.2</v>
      </c>
      <c r="W683">
        <f>VLOOKUP($G683,county_facts!$A:$BB,19,FALSE)</f>
        <v>94.2</v>
      </c>
      <c r="X683">
        <f>VLOOKUP($G683,county_facts!$A:$BB,20,FALSE)</f>
        <v>86.9</v>
      </c>
      <c r="Y683">
        <f>VLOOKUP($G683,county_facts!$A:$BB,21,FALSE)</f>
        <v>0.9</v>
      </c>
      <c r="Z683">
        <f>VLOOKUP($G683,county_facts!$A:$BB,22,FALSE)</f>
        <v>3.2</v>
      </c>
      <c r="AA683">
        <f>VLOOKUP($G683,county_facts!$A:$BB,23,FALSE)</f>
        <v>91.6</v>
      </c>
      <c r="AB683">
        <f>VLOOKUP($G683,county_facts!$A:$BB,24,FALSE)</f>
        <v>19.600000000000001</v>
      </c>
      <c r="AC683">
        <f>VLOOKUP($G683,county_facts!$A:$BB,25,FALSE)</f>
        <v>1163</v>
      </c>
      <c r="AD683">
        <f>VLOOKUP($G683,county_facts!$A:$BB,26,FALSE)</f>
        <v>15.3</v>
      </c>
      <c r="AE683">
        <f>VLOOKUP($G683,county_facts!$A:$BB,27,FALSE)</f>
        <v>5791</v>
      </c>
      <c r="AF683">
        <f>VLOOKUP($G683,county_facts!$A:$BB,28,FALSE)</f>
        <v>74.900000000000006</v>
      </c>
      <c r="AG683">
        <f>VLOOKUP($G683,county_facts!$A:$BB,29,FALSE)</f>
        <v>12.8</v>
      </c>
      <c r="AH683">
        <f>VLOOKUP($G683,county_facts!$A:$BB,30,FALSE)</f>
        <v>80200</v>
      </c>
      <c r="AI683">
        <f>VLOOKUP($G683,county_facts!$A:$BB,31,FALSE)</f>
        <v>5354</v>
      </c>
      <c r="AJ683">
        <f>VLOOKUP($G683,county_facts!$A:$BB,32,FALSE)</f>
        <v>2.17</v>
      </c>
      <c r="AK683">
        <f>VLOOKUP($G683,county_facts!$A:$BB,33,FALSE)</f>
        <v>26330</v>
      </c>
      <c r="AL683">
        <f>VLOOKUP($G683,county_facts!$A:$BB,34,FALSE)</f>
        <v>48977</v>
      </c>
      <c r="AM683">
        <f>VLOOKUP($G683,county_facts!$A:$BB,35,FALSE)</f>
        <v>9.6999999999999993</v>
      </c>
      <c r="AN683">
        <f>VLOOKUP($G683,county_facts!$A:$BB,36,FALSE)</f>
        <v>354</v>
      </c>
      <c r="AO683">
        <f>VLOOKUP($G683,county_facts!$A:$BB,37,FALSE)</f>
        <v>4379</v>
      </c>
      <c r="AP683">
        <f>VLOOKUP($G683,county_facts!$A:$BB,38,FALSE)</f>
        <v>-3.2</v>
      </c>
      <c r="AQ683">
        <f>VLOOKUP($G683,county_facts!$A:$BB,39,FALSE)</f>
        <v>812</v>
      </c>
      <c r="AR683">
        <f>VLOOKUP($G683,county_facts!$A:$BB,40,FALSE)</f>
        <v>796</v>
      </c>
      <c r="AS683">
        <f>VLOOKUP($G683,county_facts!$A:$BB,41,FALSE)</f>
        <v>0</v>
      </c>
      <c r="AT683">
        <f>VLOOKUP($G683,county_facts!$A:$BB,42,FALSE)</f>
        <v>0</v>
      </c>
      <c r="AU683">
        <f>VLOOKUP($G683,county_facts!$A:$BB,43,FALSE)</f>
        <v>0</v>
      </c>
      <c r="AV683">
        <f>VLOOKUP($G683,county_facts!$A:$BB,44,FALSE)</f>
        <v>0</v>
      </c>
      <c r="AW683">
        <f>VLOOKUP($G683,county_facts!$A:$BB,45,FALSE)</f>
        <v>0</v>
      </c>
      <c r="AX683">
        <f>VLOOKUP($G683,county_facts!$A:$BB,46,FALSE)</f>
        <v>0</v>
      </c>
      <c r="AY683">
        <f>VLOOKUP($G683,county_facts!$A:$BB,47,FALSE)</f>
        <v>279270</v>
      </c>
      <c r="AZ683">
        <f>VLOOKUP($G683,county_facts!$A:$BB,48,FALSE)</f>
        <v>114673</v>
      </c>
      <c r="BA683">
        <f>VLOOKUP($G683,county_facts!$A:$BB,49,FALSE)</f>
        <v>139445</v>
      </c>
      <c r="BB683">
        <f>VLOOKUP($G683,county_facts!$A:$BB,50,FALSE)</f>
        <v>11935</v>
      </c>
      <c r="BC683">
        <f>VLOOKUP($G683,county_facts!$A:$BB,51,FALSE)</f>
        <v>8706</v>
      </c>
      <c r="BD683">
        <f>VLOOKUP($G683,county_facts!$A:$BB,52,FALSE)</f>
        <v>6</v>
      </c>
      <c r="BE683">
        <f>VLOOKUP($G683,county_facts!$A:$BB,53,FALSE)</f>
        <v>576.91</v>
      </c>
      <c r="BF683">
        <f>VLOOKUP($G683,county_facts!$A:$BB,54,FALSE)</f>
        <v>20.9</v>
      </c>
    </row>
    <row r="684" spans="1:58" x14ac:dyDescent="0.3">
      <c r="A684" t="s">
        <v>9</v>
      </c>
      <c r="B684" t="s">
        <v>298</v>
      </c>
      <c r="C684">
        <v>673</v>
      </c>
      <c r="D684" t="s">
        <v>245</v>
      </c>
      <c r="E684">
        <v>1222</v>
      </c>
      <c r="F684">
        <v>0.55073649800000002</v>
      </c>
      <c r="G684">
        <v>19033</v>
      </c>
      <c r="H684">
        <f>VLOOKUP($G684,county_facts!$A:$BB,4,FALSE)</f>
        <v>43254</v>
      </c>
      <c r="I684">
        <f>VLOOKUP($G684,county_facts!$A:$BB,5,FALSE)</f>
        <v>44151</v>
      </c>
      <c r="J684">
        <f>VLOOKUP($G684,county_facts!$A:$BB,6,FALSE)</f>
        <v>-2</v>
      </c>
      <c r="K684">
        <f>VLOOKUP($G684,county_facts!$A:$BB,7,FALSE)</f>
        <v>44151</v>
      </c>
      <c r="L684">
        <f>VLOOKUP($G684,county_facts!$A:$BB,8,FALSE)</f>
        <v>5.6</v>
      </c>
      <c r="M684">
        <f>VLOOKUP($G684,county_facts!$A:$BB,9,FALSE)</f>
        <v>20.5</v>
      </c>
      <c r="N684">
        <f>VLOOKUP($G684,county_facts!$A:$BB,10,FALSE)</f>
        <v>19.7</v>
      </c>
      <c r="O684">
        <f>VLOOKUP($G684,county_facts!$A:$BB,11,FALSE)</f>
        <v>51</v>
      </c>
      <c r="P684">
        <f>VLOOKUP($G684,county_facts!$A:$BB,12,FALSE)</f>
        <v>95.7</v>
      </c>
      <c r="Q684">
        <f>VLOOKUP($G684,county_facts!$A:$BB,13,FALSE)</f>
        <v>1.4</v>
      </c>
      <c r="R684">
        <f>VLOOKUP($G684,county_facts!$A:$BB,14,FALSE)</f>
        <v>0.3</v>
      </c>
      <c r="S684">
        <f>VLOOKUP($G684,county_facts!$A:$BB,15,FALSE)</f>
        <v>1.1000000000000001</v>
      </c>
      <c r="T684">
        <f>VLOOKUP($G684,county_facts!$A:$BB,16,FALSE)</f>
        <v>0</v>
      </c>
      <c r="U684">
        <f>VLOOKUP($G684,county_facts!$A:$BB,17,FALSE)</f>
        <v>1.5</v>
      </c>
      <c r="V684">
        <f>VLOOKUP($G684,county_facts!$A:$BB,18,FALSE)</f>
        <v>4.3</v>
      </c>
      <c r="W684">
        <f>VLOOKUP($G684,county_facts!$A:$BB,19,FALSE)</f>
        <v>91.6</v>
      </c>
      <c r="X684">
        <f>VLOOKUP($G684,county_facts!$A:$BB,20,FALSE)</f>
        <v>87.6</v>
      </c>
      <c r="Y684">
        <f>VLOOKUP($G684,county_facts!$A:$BB,21,FALSE)</f>
        <v>2.1</v>
      </c>
      <c r="Z684">
        <f>VLOOKUP($G684,county_facts!$A:$BB,22,FALSE)</f>
        <v>3.8</v>
      </c>
      <c r="AA684">
        <f>VLOOKUP($G684,county_facts!$A:$BB,23,FALSE)</f>
        <v>92</v>
      </c>
      <c r="AB684">
        <f>VLOOKUP($G684,county_facts!$A:$BB,24,FALSE)</f>
        <v>21</v>
      </c>
      <c r="AC684">
        <f>VLOOKUP($G684,county_facts!$A:$BB,25,FALSE)</f>
        <v>3999</v>
      </c>
      <c r="AD684">
        <f>VLOOKUP($G684,county_facts!$A:$BB,26,FALSE)</f>
        <v>15.7</v>
      </c>
      <c r="AE684">
        <f>VLOOKUP($G684,county_facts!$A:$BB,27,FALSE)</f>
        <v>22238</v>
      </c>
      <c r="AF684">
        <f>VLOOKUP($G684,county_facts!$A:$BB,28,FALSE)</f>
        <v>71.599999999999994</v>
      </c>
      <c r="AG684">
        <f>VLOOKUP($G684,county_facts!$A:$BB,29,FALSE)</f>
        <v>16.8</v>
      </c>
      <c r="AH684">
        <f>VLOOKUP($G684,county_facts!$A:$BB,30,FALSE)</f>
        <v>110800</v>
      </c>
      <c r="AI684">
        <f>VLOOKUP($G684,county_facts!$A:$BB,31,FALSE)</f>
        <v>19967</v>
      </c>
      <c r="AJ684">
        <f>VLOOKUP($G684,county_facts!$A:$BB,32,FALSE)</f>
        <v>2.14</v>
      </c>
      <c r="AK684">
        <f>VLOOKUP($G684,county_facts!$A:$BB,33,FALSE)</f>
        <v>27291</v>
      </c>
      <c r="AL684">
        <f>VLOOKUP($G684,county_facts!$A:$BB,34,FALSE)</f>
        <v>44795</v>
      </c>
      <c r="AM684">
        <f>VLOOKUP($G684,county_facts!$A:$BB,35,FALSE)</f>
        <v>13.2</v>
      </c>
      <c r="AN684">
        <f>VLOOKUP($G684,county_facts!$A:$BB,36,FALSE)</f>
        <v>1399</v>
      </c>
      <c r="AO684">
        <f>VLOOKUP($G684,county_facts!$A:$BB,37,FALSE)</f>
        <v>20910</v>
      </c>
      <c r="AP684">
        <f>VLOOKUP($G684,county_facts!$A:$BB,38,FALSE)</f>
        <v>-3.4</v>
      </c>
      <c r="AQ684">
        <f>VLOOKUP($G684,county_facts!$A:$BB,39,FALSE)</f>
        <v>3031</v>
      </c>
      <c r="AR684">
        <f>VLOOKUP($G684,county_facts!$A:$BB,40,FALSE)</f>
        <v>3952</v>
      </c>
      <c r="AS684">
        <f>VLOOKUP($G684,county_facts!$A:$BB,41,FALSE)</f>
        <v>0</v>
      </c>
      <c r="AT684">
        <f>VLOOKUP($G684,county_facts!$A:$BB,42,FALSE)</f>
        <v>0</v>
      </c>
      <c r="AU684">
        <f>VLOOKUP($G684,county_facts!$A:$BB,43,FALSE)</f>
        <v>0</v>
      </c>
      <c r="AV684">
        <f>VLOOKUP($G684,county_facts!$A:$BB,44,FALSE)</f>
        <v>0</v>
      </c>
      <c r="AW684">
        <f>VLOOKUP($G684,county_facts!$A:$BB,45,FALSE)</f>
        <v>1.8</v>
      </c>
      <c r="AX684">
        <f>VLOOKUP($G684,county_facts!$A:$BB,46,FALSE)</f>
        <v>22.2</v>
      </c>
      <c r="AY684">
        <f>VLOOKUP($G684,county_facts!$A:$BB,47,FALSE)</f>
        <v>1357504</v>
      </c>
      <c r="AZ684">
        <f>VLOOKUP($G684,county_facts!$A:$BB,48,FALSE)</f>
        <v>650482</v>
      </c>
      <c r="BA684">
        <f>VLOOKUP($G684,county_facts!$A:$BB,49,FALSE)</f>
        <v>887071</v>
      </c>
      <c r="BB684">
        <f>VLOOKUP($G684,county_facts!$A:$BB,50,FALSE)</f>
        <v>20200</v>
      </c>
      <c r="BC684">
        <f>VLOOKUP($G684,county_facts!$A:$BB,51,FALSE)</f>
        <v>83915</v>
      </c>
      <c r="BD684">
        <f>VLOOKUP($G684,county_facts!$A:$BB,52,FALSE)</f>
        <v>86</v>
      </c>
      <c r="BE684">
        <f>VLOOKUP($G684,county_facts!$A:$BB,53,FALSE)</f>
        <v>568.30999999999995</v>
      </c>
      <c r="BF684">
        <f>VLOOKUP($G684,county_facts!$A:$BB,54,FALSE)</f>
        <v>77.7</v>
      </c>
    </row>
    <row r="685" spans="1:58" x14ac:dyDescent="0.3">
      <c r="A685" t="s">
        <v>6</v>
      </c>
      <c r="B685" t="s">
        <v>298</v>
      </c>
      <c r="C685">
        <v>549</v>
      </c>
      <c r="D685" t="s">
        <v>245</v>
      </c>
      <c r="E685">
        <v>1222</v>
      </c>
      <c r="F685">
        <v>0.44926350199999998</v>
      </c>
      <c r="G685">
        <v>19033</v>
      </c>
      <c r="H685">
        <f>VLOOKUP($G685,county_facts!$A:$BB,4,FALSE)</f>
        <v>43254</v>
      </c>
      <c r="I685">
        <f>VLOOKUP($G685,county_facts!$A:$BB,5,FALSE)</f>
        <v>44151</v>
      </c>
      <c r="J685">
        <f>VLOOKUP($G685,county_facts!$A:$BB,6,FALSE)</f>
        <v>-2</v>
      </c>
      <c r="K685">
        <f>VLOOKUP($G685,county_facts!$A:$BB,7,FALSE)</f>
        <v>44151</v>
      </c>
      <c r="L685">
        <f>VLOOKUP($G685,county_facts!$A:$BB,8,FALSE)</f>
        <v>5.6</v>
      </c>
      <c r="M685">
        <f>VLOOKUP($G685,county_facts!$A:$BB,9,FALSE)</f>
        <v>20.5</v>
      </c>
      <c r="N685">
        <f>VLOOKUP($G685,county_facts!$A:$BB,10,FALSE)</f>
        <v>19.7</v>
      </c>
      <c r="O685">
        <f>VLOOKUP($G685,county_facts!$A:$BB,11,FALSE)</f>
        <v>51</v>
      </c>
      <c r="P685">
        <f>VLOOKUP($G685,county_facts!$A:$BB,12,FALSE)</f>
        <v>95.7</v>
      </c>
      <c r="Q685">
        <f>VLOOKUP($G685,county_facts!$A:$BB,13,FALSE)</f>
        <v>1.4</v>
      </c>
      <c r="R685">
        <f>VLOOKUP($G685,county_facts!$A:$BB,14,FALSE)</f>
        <v>0.3</v>
      </c>
      <c r="S685">
        <f>VLOOKUP($G685,county_facts!$A:$BB,15,FALSE)</f>
        <v>1.1000000000000001</v>
      </c>
      <c r="T685">
        <f>VLOOKUP($G685,county_facts!$A:$BB,16,FALSE)</f>
        <v>0</v>
      </c>
      <c r="U685">
        <f>VLOOKUP($G685,county_facts!$A:$BB,17,FALSE)</f>
        <v>1.5</v>
      </c>
      <c r="V685">
        <f>VLOOKUP($G685,county_facts!$A:$BB,18,FALSE)</f>
        <v>4.3</v>
      </c>
      <c r="W685">
        <f>VLOOKUP($G685,county_facts!$A:$BB,19,FALSE)</f>
        <v>91.6</v>
      </c>
      <c r="X685">
        <f>VLOOKUP($G685,county_facts!$A:$BB,20,FALSE)</f>
        <v>87.6</v>
      </c>
      <c r="Y685">
        <f>VLOOKUP($G685,county_facts!$A:$BB,21,FALSE)</f>
        <v>2.1</v>
      </c>
      <c r="Z685">
        <f>VLOOKUP($G685,county_facts!$A:$BB,22,FALSE)</f>
        <v>3.8</v>
      </c>
      <c r="AA685">
        <f>VLOOKUP($G685,county_facts!$A:$BB,23,FALSE)</f>
        <v>92</v>
      </c>
      <c r="AB685">
        <f>VLOOKUP($G685,county_facts!$A:$BB,24,FALSE)</f>
        <v>21</v>
      </c>
      <c r="AC685">
        <f>VLOOKUP($G685,county_facts!$A:$BB,25,FALSE)</f>
        <v>3999</v>
      </c>
      <c r="AD685">
        <f>VLOOKUP($G685,county_facts!$A:$BB,26,FALSE)</f>
        <v>15.7</v>
      </c>
      <c r="AE685">
        <f>VLOOKUP($G685,county_facts!$A:$BB,27,FALSE)</f>
        <v>22238</v>
      </c>
      <c r="AF685">
        <f>VLOOKUP($G685,county_facts!$A:$BB,28,FALSE)</f>
        <v>71.599999999999994</v>
      </c>
      <c r="AG685">
        <f>VLOOKUP($G685,county_facts!$A:$BB,29,FALSE)</f>
        <v>16.8</v>
      </c>
      <c r="AH685">
        <f>VLOOKUP($G685,county_facts!$A:$BB,30,FALSE)</f>
        <v>110800</v>
      </c>
      <c r="AI685">
        <f>VLOOKUP($G685,county_facts!$A:$BB,31,FALSE)</f>
        <v>19967</v>
      </c>
      <c r="AJ685">
        <f>VLOOKUP($G685,county_facts!$A:$BB,32,FALSE)</f>
        <v>2.14</v>
      </c>
      <c r="AK685">
        <f>VLOOKUP($G685,county_facts!$A:$BB,33,FALSE)</f>
        <v>27291</v>
      </c>
      <c r="AL685">
        <f>VLOOKUP($G685,county_facts!$A:$BB,34,FALSE)</f>
        <v>44795</v>
      </c>
      <c r="AM685">
        <f>VLOOKUP($G685,county_facts!$A:$BB,35,FALSE)</f>
        <v>13.2</v>
      </c>
      <c r="AN685">
        <f>VLOOKUP($G685,county_facts!$A:$BB,36,FALSE)</f>
        <v>1399</v>
      </c>
      <c r="AO685">
        <f>VLOOKUP($G685,county_facts!$A:$BB,37,FALSE)</f>
        <v>20910</v>
      </c>
      <c r="AP685">
        <f>VLOOKUP($G685,county_facts!$A:$BB,38,FALSE)</f>
        <v>-3.4</v>
      </c>
      <c r="AQ685">
        <f>VLOOKUP($G685,county_facts!$A:$BB,39,FALSE)</f>
        <v>3031</v>
      </c>
      <c r="AR685">
        <f>VLOOKUP($G685,county_facts!$A:$BB,40,FALSE)</f>
        <v>3952</v>
      </c>
      <c r="AS685">
        <f>VLOOKUP($G685,county_facts!$A:$BB,41,FALSE)</f>
        <v>0</v>
      </c>
      <c r="AT685">
        <f>VLOOKUP($G685,county_facts!$A:$BB,42,FALSE)</f>
        <v>0</v>
      </c>
      <c r="AU685">
        <f>VLOOKUP($G685,county_facts!$A:$BB,43,FALSE)</f>
        <v>0</v>
      </c>
      <c r="AV685">
        <f>VLOOKUP($G685,county_facts!$A:$BB,44,FALSE)</f>
        <v>0</v>
      </c>
      <c r="AW685">
        <f>VLOOKUP($G685,county_facts!$A:$BB,45,FALSE)</f>
        <v>1.8</v>
      </c>
      <c r="AX685">
        <f>VLOOKUP($G685,county_facts!$A:$BB,46,FALSE)</f>
        <v>22.2</v>
      </c>
      <c r="AY685">
        <f>VLOOKUP($G685,county_facts!$A:$BB,47,FALSE)</f>
        <v>1357504</v>
      </c>
      <c r="AZ685">
        <f>VLOOKUP($G685,county_facts!$A:$BB,48,FALSE)</f>
        <v>650482</v>
      </c>
      <c r="BA685">
        <f>VLOOKUP($G685,county_facts!$A:$BB,49,FALSE)</f>
        <v>887071</v>
      </c>
      <c r="BB685">
        <f>VLOOKUP($G685,county_facts!$A:$BB,50,FALSE)</f>
        <v>20200</v>
      </c>
      <c r="BC685">
        <f>VLOOKUP($G685,county_facts!$A:$BB,51,FALSE)</f>
        <v>83915</v>
      </c>
      <c r="BD685">
        <f>VLOOKUP($G685,county_facts!$A:$BB,52,FALSE)</f>
        <v>86</v>
      </c>
      <c r="BE685">
        <f>VLOOKUP($G685,county_facts!$A:$BB,53,FALSE)</f>
        <v>568.30999999999995</v>
      </c>
      <c r="BF685">
        <f>VLOOKUP($G685,county_facts!$A:$BB,54,FALSE)</f>
        <v>77.7</v>
      </c>
    </row>
    <row r="686" spans="1:58" x14ac:dyDescent="0.3">
      <c r="A686" t="s">
        <v>9</v>
      </c>
      <c r="B686" t="s">
        <v>299</v>
      </c>
      <c r="C686">
        <v>274</v>
      </c>
      <c r="D686" t="s">
        <v>245</v>
      </c>
      <c r="E686">
        <v>428</v>
      </c>
      <c r="F686">
        <v>0.64018691599999999</v>
      </c>
      <c r="G686">
        <v>19031</v>
      </c>
      <c r="H686">
        <f>VLOOKUP($G686,county_facts!$A:$BB,4,FALSE)</f>
        <v>18411</v>
      </c>
      <c r="I686">
        <f>VLOOKUP($G686,county_facts!$A:$BB,5,FALSE)</f>
        <v>18497</v>
      </c>
      <c r="J686">
        <f>VLOOKUP($G686,county_facts!$A:$BB,6,FALSE)</f>
        <v>-0.5</v>
      </c>
      <c r="K686">
        <f>VLOOKUP($G686,county_facts!$A:$BB,7,FALSE)</f>
        <v>18499</v>
      </c>
      <c r="L686">
        <f>VLOOKUP($G686,county_facts!$A:$BB,8,FALSE)</f>
        <v>5.0999999999999996</v>
      </c>
      <c r="M686">
        <f>VLOOKUP($G686,county_facts!$A:$BB,9,FALSE)</f>
        <v>22.9</v>
      </c>
      <c r="N686">
        <f>VLOOKUP($G686,county_facts!$A:$BB,10,FALSE)</f>
        <v>18.399999999999999</v>
      </c>
      <c r="O686">
        <f>VLOOKUP($G686,county_facts!$A:$BB,11,FALSE)</f>
        <v>50.5</v>
      </c>
      <c r="P686">
        <f>VLOOKUP($G686,county_facts!$A:$BB,12,FALSE)</f>
        <v>97.4</v>
      </c>
      <c r="Q686">
        <f>VLOOKUP($G686,county_facts!$A:$BB,13,FALSE)</f>
        <v>0.5</v>
      </c>
      <c r="R686">
        <f>VLOOKUP($G686,county_facts!$A:$BB,14,FALSE)</f>
        <v>0.2</v>
      </c>
      <c r="S686">
        <f>VLOOKUP($G686,county_facts!$A:$BB,15,FALSE)</f>
        <v>0.7</v>
      </c>
      <c r="T686">
        <f>VLOOKUP($G686,county_facts!$A:$BB,16,FALSE)</f>
        <v>0</v>
      </c>
      <c r="U686">
        <f>VLOOKUP($G686,county_facts!$A:$BB,17,FALSE)</f>
        <v>1.1000000000000001</v>
      </c>
      <c r="V686">
        <f>VLOOKUP($G686,county_facts!$A:$BB,18,FALSE)</f>
        <v>1.8</v>
      </c>
      <c r="W686">
        <f>VLOOKUP($G686,county_facts!$A:$BB,19,FALSE)</f>
        <v>95.9</v>
      </c>
      <c r="X686">
        <f>VLOOKUP($G686,county_facts!$A:$BB,20,FALSE)</f>
        <v>89.3</v>
      </c>
      <c r="Y686">
        <f>VLOOKUP($G686,county_facts!$A:$BB,21,FALSE)</f>
        <v>1.3</v>
      </c>
      <c r="Z686">
        <f>VLOOKUP($G686,county_facts!$A:$BB,22,FALSE)</f>
        <v>2.9</v>
      </c>
      <c r="AA686">
        <f>VLOOKUP($G686,county_facts!$A:$BB,23,FALSE)</f>
        <v>92.1</v>
      </c>
      <c r="AB686">
        <f>VLOOKUP($G686,county_facts!$A:$BB,24,FALSE)</f>
        <v>19.5</v>
      </c>
      <c r="AC686">
        <f>VLOOKUP($G686,county_facts!$A:$BB,25,FALSE)</f>
        <v>1620</v>
      </c>
      <c r="AD686">
        <f>VLOOKUP($G686,county_facts!$A:$BB,26,FALSE)</f>
        <v>25.2</v>
      </c>
      <c r="AE686">
        <f>VLOOKUP($G686,county_facts!$A:$BB,27,FALSE)</f>
        <v>8116</v>
      </c>
      <c r="AF686">
        <f>VLOOKUP($G686,county_facts!$A:$BB,28,FALSE)</f>
        <v>78.8</v>
      </c>
      <c r="AG686">
        <f>VLOOKUP($G686,county_facts!$A:$BB,29,FALSE)</f>
        <v>9</v>
      </c>
      <c r="AH686">
        <f>VLOOKUP($G686,county_facts!$A:$BB,30,FALSE)</f>
        <v>132800</v>
      </c>
      <c r="AI686">
        <f>VLOOKUP($G686,county_facts!$A:$BB,31,FALSE)</f>
        <v>7665</v>
      </c>
      <c r="AJ686">
        <f>VLOOKUP($G686,county_facts!$A:$BB,32,FALSE)</f>
        <v>2.37</v>
      </c>
      <c r="AK686">
        <f>VLOOKUP($G686,county_facts!$A:$BB,33,FALSE)</f>
        <v>26567</v>
      </c>
      <c r="AL686">
        <f>VLOOKUP($G686,county_facts!$A:$BB,34,FALSE)</f>
        <v>58088</v>
      </c>
      <c r="AM686">
        <f>VLOOKUP($G686,county_facts!$A:$BB,35,FALSE)</f>
        <v>8</v>
      </c>
      <c r="AN686">
        <f>VLOOKUP($G686,county_facts!$A:$BB,36,FALSE)</f>
        <v>465</v>
      </c>
      <c r="AO686">
        <f>VLOOKUP($G686,county_facts!$A:$BB,37,FALSE)</f>
        <v>4282</v>
      </c>
      <c r="AP686">
        <f>VLOOKUP($G686,county_facts!$A:$BB,38,FALSE)</f>
        <v>-2.4</v>
      </c>
      <c r="AQ686">
        <f>VLOOKUP($G686,county_facts!$A:$BB,39,FALSE)</f>
        <v>1258</v>
      </c>
      <c r="AR686">
        <f>VLOOKUP($G686,county_facts!$A:$BB,40,FALSE)</f>
        <v>0</v>
      </c>
      <c r="AS686">
        <f>VLOOKUP($G686,county_facts!$A:$BB,41,FALSE)</f>
        <v>0</v>
      </c>
      <c r="AT686">
        <f>VLOOKUP($G686,county_facts!$A:$BB,42,FALSE)</f>
        <v>0</v>
      </c>
      <c r="AU686">
        <f>VLOOKUP($G686,county_facts!$A:$BB,43,FALSE)</f>
        <v>0</v>
      </c>
      <c r="AV686">
        <f>VLOOKUP($G686,county_facts!$A:$BB,44,FALSE)</f>
        <v>0</v>
      </c>
      <c r="AW686">
        <f>VLOOKUP($G686,county_facts!$A:$BB,45,FALSE)</f>
        <v>0</v>
      </c>
      <c r="AX686">
        <f>VLOOKUP($G686,county_facts!$A:$BB,46,FALSE)</f>
        <v>0</v>
      </c>
      <c r="AY686">
        <f>VLOOKUP($G686,county_facts!$A:$BB,47,FALSE)</f>
        <v>178789</v>
      </c>
      <c r="AZ686">
        <f>VLOOKUP($G686,county_facts!$A:$BB,48,FALSE)</f>
        <v>221842</v>
      </c>
      <c r="BA686">
        <f>VLOOKUP($G686,county_facts!$A:$BB,49,FALSE)</f>
        <v>131334</v>
      </c>
      <c r="BB686">
        <f>VLOOKUP($G686,county_facts!$A:$BB,50,FALSE)</f>
        <v>7317</v>
      </c>
      <c r="BC686">
        <f>VLOOKUP($G686,county_facts!$A:$BB,51,FALSE)</f>
        <v>9509</v>
      </c>
      <c r="BD686">
        <f>VLOOKUP($G686,county_facts!$A:$BB,52,FALSE)</f>
        <v>29</v>
      </c>
      <c r="BE686">
        <f>VLOOKUP($G686,county_facts!$A:$BB,53,FALSE)</f>
        <v>579.44000000000005</v>
      </c>
      <c r="BF686">
        <f>VLOOKUP($G686,county_facts!$A:$BB,54,FALSE)</f>
        <v>31.9</v>
      </c>
    </row>
    <row r="687" spans="1:58" x14ac:dyDescent="0.3">
      <c r="A687" t="s">
        <v>6</v>
      </c>
      <c r="B687" t="s">
        <v>299</v>
      </c>
      <c r="C687">
        <v>154</v>
      </c>
      <c r="D687" t="s">
        <v>245</v>
      </c>
      <c r="E687">
        <v>428</v>
      </c>
      <c r="F687">
        <v>0.35981308400000001</v>
      </c>
      <c r="G687">
        <v>19031</v>
      </c>
      <c r="H687">
        <f>VLOOKUP($G687,county_facts!$A:$BB,4,FALSE)</f>
        <v>18411</v>
      </c>
      <c r="I687">
        <f>VLOOKUP($G687,county_facts!$A:$BB,5,FALSE)</f>
        <v>18497</v>
      </c>
      <c r="J687">
        <f>VLOOKUP($G687,county_facts!$A:$BB,6,FALSE)</f>
        <v>-0.5</v>
      </c>
      <c r="K687">
        <f>VLOOKUP($G687,county_facts!$A:$BB,7,FALSE)</f>
        <v>18499</v>
      </c>
      <c r="L687">
        <f>VLOOKUP($G687,county_facts!$A:$BB,8,FALSE)</f>
        <v>5.0999999999999996</v>
      </c>
      <c r="M687">
        <f>VLOOKUP($G687,county_facts!$A:$BB,9,FALSE)</f>
        <v>22.9</v>
      </c>
      <c r="N687">
        <f>VLOOKUP($G687,county_facts!$A:$BB,10,FALSE)</f>
        <v>18.399999999999999</v>
      </c>
      <c r="O687">
        <f>VLOOKUP($G687,county_facts!$A:$BB,11,FALSE)</f>
        <v>50.5</v>
      </c>
      <c r="P687">
        <f>VLOOKUP($G687,county_facts!$A:$BB,12,FALSE)</f>
        <v>97.4</v>
      </c>
      <c r="Q687">
        <f>VLOOKUP($G687,county_facts!$A:$BB,13,FALSE)</f>
        <v>0.5</v>
      </c>
      <c r="R687">
        <f>VLOOKUP($G687,county_facts!$A:$BB,14,FALSE)</f>
        <v>0.2</v>
      </c>
      <c r="S687">
        <f>VLOOKUP($G687,county_facts!$A:$BB,15,FALSE)</f>
        <v>0.7</v>
      </c>
      <c r="T687">
        <f>VLOOKUP($G687,county_facts!$A:$BB,16,FALSE)</f>
        <v>0</v>
      </c>
      <c r="U687">
        <f>VLOOKUP($G687,county_facts!$A:$BB,17,FALSE)</f>
        <v>1.1000000000000001</v>
      </c>
      <c r="V687">
        <f>VLOOKUP($G687,county_facts!$A:$BB,18,FALSE)</f>
        <v>1.8</v>
      </c>
      <c r="W687">
        <f>VLOOKUP($G687,county_facts!$A:$BB,19,FALSE)</f>
        <v>95.9</v>
      </c>
      <c r="X687">
        <f>VLOOKUP($G687,county_facts!$A:$BB,20,FALSE)</f>
        <v>89.3</v>
      </c>
      <c r="Y687">
        <f>VLOOKUP($G687,county_facts!$A:$BB,21,FALSE)</f>
        <v>1.3</v>
      </c>
      <c r="Z687">
        <f>VLOOKUP($G687,county_facts!$A:$BB,22,FALSE)</f>
        <v>2.9</v>
      </c>
      <c r="AA687">
        <f>VLOOKUP($G687,county_facts!$A:$BB,23,FALSE)</f>
        <v>92.1</v>
      </c>
      <c r="AB687">
        <f>VLOOKUP($G687,county_facts!$A:$BB,24,FALSE)</f>
        <v>19.5</v>
      </c>
      <c r="AC687">
        <f>VLOOKUP($G687,county_facts!$A:$BB,25,FALSE)</f>
        <v>1620</v>
      </c>
      <c r="AD687">
        <f>VLOOKUP($G687,county_facts!$A:$BB,26,FALSE)</f>
        <v>25.2</v>
      </c>
      <c r="AE687">
        <f>VLOOKUP($G687,county_facts!$A:$BB,27,FALSE)</f>
        <v>8116</v>
      </c>
      <c r="AF687">
        <f>VLOOKUP($G687,county_facts!$A:$BB,28,FALSE)</f>
        <v>78.8</v>
      </c>
      <c r="AG687">
        <f>VLOOKUP($G687,county_facts!$A:$BB,29,FALSE)</f>
        <v>9</v>
      </c>
      <c r="AH687">
        <f>VLOOKUP($G687,county_facts!$A:$BB,30,FALSE)</f>
        <v>132800</v>
      </c>
      <c r="AI687">
        <f>VLOOKUP($G687,county_facts!$A:$BB,31,FALSE)</f>
        <v>7665</v>
      </c>
      <c r="AJ687">
        <f>VLOOKUP($G687,county_facts!$A:$BB,32,FALSE)</f>
        <v>2.37</v>
      </c>
      <c r="AK687">
        <f>VLOOKUP($G687,county_facts!$A:$BB,33,FALSE)</f>
        <v>26567</v>
      </c>
      <c r="AL687">
        <f>VLOOKUP($G687,county_facts!$A:$BB,34,FALSE)</f>
        <v>58088</v>
      </c>
      <c r="AM687">
        <f>VLOOKUP($G687,county_facts!$A:$BB,35,FALSE)</f>
        <v>8</v>
      </c>
      <c r="AN687">
        <f>VLOOKUP($G687,county_facts!$A:$BB,36,FALSE)</f>
        <v>465</v>
      </c>
      <c r="AO687">
        <f>VLOOKUP($G687,county_facts!$A:$BB,37,FALSE)</f>
        <v>4282</v>
      </c>
      <c r="AP687">
        <f>VLOOKUP($G687,county_facts!$A:$BB,38,FALSE)</f>
        <v>-2.4</v>
      </c>
      <c r="AQ687">
        <f>VLOOKUP($G687,county_facts!$A:$BB,39,FALSE)</f>
        <v>1258</v>
      </c>
      <c r="AR687">
        <f>VLOOKUP($G687,county_facts!$A:$BB,40,FALSE)</f>
        <v>0</v>
      </c>
      <c r="AS687">
        <f>VLOOKUP($G687,county_facts!$A:$BB,41,FALSE)</f>
        <v>0</v>
      </c>
      <c r="AT687">
        <f>VLOOKUP($G687,county_facts!$A:$BB,42,FALSE)</f>
        <v>0</v>
      </c>
      <c r="AU687">
        <f>VLOOKUP($G687,county_facts!$A:$BB,43,FALSE)</f>
        <v>0</v>
      </c>
      <c r="AV687">
        <f>VLOOKUP($G687,county_facts!$A:$BB,44,FALSE)</f>
        <v>0</v>
      </c>
      <c r="AW687">
        <f>VLOOKUP($G687,county_facts!$A:$BB,45,FALSE)</f>
        <v>0</v>
      </c>
      <c r="AX687">
        <f>VLOOKUP($G687,county_facts!$A:$BB,46,FALSE)</f>
        <v>0</v>
      </c>
      <c r="AY687">
        <f>VLOOKUP($G687,county_facts!$A:$BB,47,FALSE)</f>
        <v>178789</v>
      </c>
      <c r="AZ687">
        <f>VLOOKUP($G687,county_facts!$A:$BB,48,FALSE)</f>
        <v>221842</v>
      </c>
      <c r="BA687">
        <f>VLOOKUP($G687,county_facts!$A:$BB,49,FALSE)</f>
        <v>131334</v>
      </c>
      <c r="BB687">
        <f>VLOOKUP($G687,county_facts!$A:$BB,50,FALSE)</f>
        <v>7317</v>
      </c>
      <c r="BC687">
        <f>VLOOKUP($G687,county_facts!$A:$BB,51,FALSE)</f>
        <v>9509</v>
      </c>
      <c r="BD687">
        <f>VLOOKUP($G687,county_facts!$A:$BB,52,FALSE)</f>
        <v>29</v>
      </c>
      <c r="BE687">
        <f>VLOOKUP($G687,county_facts!$A:$BB,53,FALSE)</f>
        <v>579.44000000000005</v>
      </c>
      <c r="BF687">
        <f>VLOOKUP($G687,county_facts!$A:$BB,54,FALSE)</f>
        <v>31.9</v>
      </c>
    </row>
    <row r="688" spans="1:58" x14ac:dyDescent="0.3">
      <c r="A688" t="s">
        <v>6</v>
      </c>
      <c r="B688" t="s">
        <v>300</v>
      </c>
      <c r="C688">
        <v>132</v>
      </c>
      <c r="D688" t="s">
        <v>245</v>
      </c>
      <c r="E688">
        <v>216</v>
      </c>
      <c r="F688">
        <v>0.61111111100000004</v>
      </c>
      <c r="G688">
        <v>19029</v>
      </c>
      <c r="H688">
        <f>VLOOKUP($G688,county_facts!$A:$BB,4,FALSE)</f>
        <v>13448</v>
      </c>
      <c r="I688">
        <f>VLOOKUP($G688,county_facts!$A:$BB,5,FALSE)</f>
        <v>13956</v>
      </c>
      <c r="J688">
        <f>VLOOKUP($G688,county_facts!$A:$BB,6,FALSE)</f>
        <v>-3.6</v>
      </c>
      <c r="K688">
        <f>VLOOKUP($G688,county_facts!$A:$BB,7,FALSE)</f>
        <v>13956</v>
      </c>
      <c r="L688">
        <f>VLOOKUP($G688,county_facts!$A:$BB,8,FALSE)</f>
        <v>5.7</v>
      </c>
      <c r="M688">
        <f>VLOOKUP($G688,county_facts!$A:$BB,9,FALSE)</f>
        <v>22.6</v>
      </c>
      <c r="N688">
        <f>VLOOKUP($G688,county_facts!$A:$BB,10,FALSE)</f>
        <v>21.5</v>
      </c>
      <c r="O688">
        <f>VLOOKUP($G688,county_facts!$A:$BB,11,FALSE)</f>
        <v>50.7</v>
      </c>
      <c r="P688">
        <f>VLOOKUP($G688,county_facts!$A:$BB,12,FALSE)</f>
        <v>97.6</v>
      </c>
      <c r="Q688">
        <f>VLOOKUP($G688,county_facts!$A:$BB,13,FALSE)</f>
        <v>0.5</v>
      </c>
      <c r="R688">
        <f>VLOOKUP($G688,county_facts!$A:$BB,14,FALSE)</f>
        <v>0.5</v>
      </c>
      <c r="S688">
        <f>VLOOKUP($G688,county_facts!$A:$BB,15,FALSE)</f>
        <v>0.3</v>
      </c>
      <c r="T688">
        <f>VLOOKUP($G688,county_facts!$A:$BB,16,FALSE)</f>
        <v>0.4</v>
      </c>
      <c r="U688">
        <f>VLOOKUP($G688,county_facts!$A:$BB,17,FALSE)</f>
        <v>0.8</v>
      </c>
      <c r="V688">
        <f>VLOOKUP($G688,county_facts!$A:$BB,18,FALSE)</f>
        <v>2.4</v>
      </c>
      <c r="W688">
        <f>VLOOKUP($G688,county_facts!$A:$BB,19,FALSE)</f>
        <v>95.7</v>
      </c>
      <c r="X688">
        <f>VLOOKUP($G688,county_facts!$A:$BB,20,FALSE)</f>
        <v>88.5</v>
      </c>
      <c r="Y688">
        <f>VLOOKUP($G688,county_facts!$A:$BB,21,FALSE)</f>
        <v>1</v>
      </c>
      <c r="Z688">
        <f>VLOOKUP($G688,county_facts!$A:$BB,22,FALSE)</f>
        <v>2.5</v>
      </c>
      <c r="AA688">
        <f>VLOOKUP($G688,county_facts!$A:$BB,23,FALSE)</f>
        <v>92.8</v>
      </c>
      <c r="AB688">
        <f>VLOOKUP($G688,county_facts!$A:$BB,24,FALSE)</f>
        <v>19</v>
      </c>
      <c r="AC688">
        <f>VLOOKUP($G688,county_facts!$A:$BB,25,FALSE)</f>
        <v>1155</v>
      </c>
      <c r="AD688">
        <f>VLOOKUP($G688,county_facts!$A:$BB,26,FALSE)</f>
        <v>17.3</v>
      </c>
      <c r="AE688">
        <f>VLOOKUP($G688,county_facts!$A:$BB,27,FALSE)</f>
        <v>6564</v>
      </c>
      <c r="AF688">
        <f>VLOOKUP($G688,county_facts!$A:$BB,28,FALSE)</f>
        <v>71.8</v>
      </c>
      <c r="AG688">
        <f>VLOOKUP($G688,county_facts!$A:$BB,29,FALSE)</f>
        <v>16</v>
      </c>
      <c r="AH688">
        <f>VLOOKUP($G688,county_facts!$A:$BB,30,FALSE)</f>
        <v>88100</v>
      </c>
      <c r="AI688">
        <f>VLOOKUP($G688,county_facts!$A:$BB,31,FALSE)</f>
        <v>6081</v>
      </c>
      <c r="AJ688">
        <f>VLOOKUP($G688,county_facts!$A:$BB,32,FALSE)</f>
        <v>2.21</v>
      </c>
      <c r="AK688">
        <f>VLOOKUP($G688,county_facts!$A:$BB,33,FALSE)</f>
        <v>25448</v>
      </c>
      <c r="AL688">
        <f>VLOOKUP($G688,county_facts!$A:$BB,34,FALSE)</f>
        <v>43481</v>
      </c>
      <c r="AM688">
        <f>VLOOKUP($G688,county_facts!$A:$BB,35,FALSE)</f>
        <v>11.4</v>
      </c>
      <c r="AN688">
        <f>VLOOKUP($G688,county_facts!$A:$BB,36,FALSE)</f>
        <v>478</v>
      </c>
      <c r="AO688">
        <f>VLOOKUP($G688,county_facts!$A:$BB,37,FALSE)</f>
        <v>4709</v>
      </c>
      <c r="AP688">
        <f>VLOOKUP($G688,county_facts!$A:$BB,38,FALSE)</f>
        <v>-2.1</v>
      </c>
      <c r="AQ688">
        <f>VLOOKUP($G688,county_facts!$A:$BB,39,FALSE)</f>
        <v>1179</v>
      </c>
      <c r="AR688">
        <f>VLOOKUP($G688,county_facts!$A:$BB,40,FALSE)</f>
        <v>1682</v>
      </c>
      <c r="AS688">
        <f>VLOOKUP($G688,county_facts!$A:$BB,41,FALSE)</f>
        <v>0</v>
      </c>
      <c r="AT688">
        <f>VLOOKUP($G688,county_facts!$A:$BB,42,FALSE)</f>
        <v>0</v>
      </c>
      <c r="AU688">
        <f>VLOOKUP($G688,county_facts!$A:$BB,43,FALSE)</f>
        <v>0</v>
      </c>
      <c r="AV688">
        <f>VLOOKUP($G688,county_facts!$A:$BB,44,FALSE)</f>
        <v>0</v>
      </c>
      <c r="AW688">
        <f>VLOOKUP($G688,county_facts!$A:$BB,45,FALSE)</f>
        <v>0</v>
      </c>
      <c r="AX688">
        <f>VLOOKUP($G688,county_facts!$A:$BB,46,FALSE)</f>
        <v>0</v>
      </c>
      <c r="AY688">
        <f>VLOOKUP($G688,county_facts!$A:$BB,47,FALSE)</f>
        <v>0</v>
      </c>
      <c r="AZ688">
        <f>VLOOKUP($G688,county_facts!$A:$BB,48,FALSE)</f>
        <v>151451</v>
      </c>
      <c r="BA688">
        <f>VLOOKUP($G688,county_facts!$A:$BB,49,FALSE)</f>
        <v>178171</v>
      </c>
      <c r="BB688">
        <f>VLOOKUP($G688,county_facts!$A:$BB,50,FALSE)</f>
        <v>12846</v>
      </c>
      <c r="BC688">
        <f>VLOOKUP($G688,county_facts!$A:$BB,51,FALSE)</f>
        <v>11638</v>
      </c>
      <c r="BD688">
        <f>VLOOKUP($G688,county_facts!$A:$BB,52,FALSE)</f>
        <v>12</v>
      </c>
      <c r="BE688">
        <f>VLOOKUP($G688,county_facts!$A:$BB,53,FALSE)</f>
        <v>564.27</v>
      </c>
      <c r="BF688">
        <f>VLOOKUP($G688,county_facts!$A:$BB,54,FALSE)</f>
        <v>24.7</v>
      </c>
    </row>
    <row r="689" spans="1:58" x14ac:dyDescent="0.3">
      <c r="A689" t="s">
        <v>9</v>
      </c>
      <c r="B689" t="s">
        <v>300</v>
      </c>
      <c r="C689">
        <v>84</v>
      </c>
      <c r="D689" t="s">
        <v>245</v>
      </c>
      <c r="E689">
        <v>216</v>
      </c>
      <c r="F689">
        <v>0.38888888900000002</v>
      </c>
      <c r="G689">
        <v>19029</v>
      </c>
      <c r="H689">
        <f>VLOOKUP($G689,county_facts!$A:$BB,4,FALSE)</f>
        <v>13448</v>
      </c>
      <c r="I689">
        <f>VLOOKUP($G689,county_facts!$A:$BB,5,FALSE)</f>
        <v>13956</v>
      </c>
      <c r="J689">
        <f>VLOOKUP($G689,county_facts!$A:$BB,6,FALSE)</f>
        <v>-3.6</v>
      </c>
      <c r="K689">
        <f>VLOOKUP($G689,county_facts!$A:$BB,7,FALSE)</f>
        <v>13956</v>
      </c>
      <c r="L689">
        <f>VLOOKUP($G689,county_facts!$A:$BB,8,FALSE)</f>
        <v>5.7</v>
      </c>
      <c r="M689">
        <f>VLOOKUP($G689,county_facts!$A:$BB,9,FALSE)</f>
        <v>22.6</v>
      </c>
      <c r="N689">
        <f>VLOOKUP($G689,county_facts!$A:$BB,10,FALSE)</f>
        <v>21.5</v>
      </c>
      <c r="O689">
        <f>VLOOKUP($G689,county_facts!$A:$BB,11,FALSE)</f>
        <v>50.7</v>
      </c>
      <c r="P689">
        <f>VLOOKUP($G689,county_facts!$A:$BB,12,FALSE)</f>
        <v>97.6</v>
      </c>
      <c r="Q689">
        <f>VLOOKUP($G689,county_facts!$A:$BB,13,FALSE)</f>
        <v>0.5</v>
      </c>
      <c r="R689">
        <f>VLOOKUP($G689,county_facts!$A:$BB,14,FALSE)</f>
        <v>0.5</v>
      </c>
      <c r="S689">
        <f>VLOOKUP($G689,county_facts!$A:$BB,15,FALSE)</f>
        <v>0.3</v>
      </c>
      <c r="T689">
        <f>VLOOKUP($G689,county_facts!$A:$BB,16,FALSE)</f>
        <v>0.4</v>
      </c>
      <c r="U689">
        <f>VLOOKUP($G689,county_facts!$A:$BB,17,FALSE)</f>
        <v>0.8</v>
      </c>
      <c r="V689">
        <f>VLOOKUP($G689,county_facts!$A:$BB,18,FALSE)</f>
        <v>2.4</v>
      </c>
      <c r="W689">
        <f>VLOOKUP($G689,county_facts!$A:$BB,19,FALSE)</f>
        <v>95.7</v>
      </c>
      <c r="X689">
        <f>VLOOKUP($G689,county_facts!$A:$BB,20,FALSE)</f>
        <v>88.5</v>
      </c>
      <c r="Y689">
        <f>VLOOKUP($G689,county_facts!$A:$BB,21,FALSE)</f>
        <v>1</v>
      </c>
      <c r="Z689">
        <f>VLOOKUP($G689,county_facts!$A:$BB,22,FALSE)</f>
        <v>2.5</v>
      </c>
      <c r="AA689">
        <f>VLOOKUP($G689,county_facts!$A:$BB,23,FALSE)</f>
        <v>92.8</v>
      </c>
      <c r="AB689">
        <f>VLOOKUP($G689,county_facts!$A:$BB,24,FALSE)</f>
        <v>19</v>
      </c>
      <c r="AC689">
        <f>VLOOKUP($G689,county_facts!$A:$BB,25,FALSE)</f>
        <v>1155</v>
      </c>
      <c r="AD689">
        <f>VLOOKUP($G689,county_facts!$A:$BB,26,FALSE)</f>
        <v>17.3</v>
      </c>
      <c r="AE689">
        <f>VLOOKUP($G689,county_facts!$A:$BB,27,FALSE)</f>
        <v>6564</v>
      </c>
      <c r="AF689">
        <f>VLOOKUP($G689,county_facts!$A:$BB,28,FALSE)</f>
        <v>71.8</v>
      </c>
      <c r="AG689">
        <f>VLOOKUP($G689,county_facts!$A:$BB,29,FALSE)</f>
        <v>16</v>
      </c>
      <c r="AH689">
        <f>VLOOKUP($G689,county_facts!$A:$BB,30,FALSE)</f>
        <v>88100</v>
      </c>
      <c r="AI689">
        <f>VLOOKUP($G689,county_facts!$A:$BB,31,FALSE)</f>
        <v>6081</v>
      </c>
      <c r="AJ689">
        <f>VLOOKUP($G689,county_facts!$A:$BB,32,FALSE)</f>
        <v>2.21</v>
      </c>
      <c r="AK689">
        <f>VLOOKUP($G689,county_facts!$A:$BB,33,FALSE)</f>
        <v>25448</v>
      </c>
      <c r="AL689">
        <f>VLOOKUP($G689,county_facts!$A:$BB,34,FALSE)</f>
        <v>43481</v>
      </c>
      <c r="AM689">
        <f>VLOOKUP($G689,county_facts!$A:$BB,35,FALSE)</f>
        <v>11.4</v>
      </c>
      <c r="AN689">
        <f>VLOOKUP($G689,county_facts!$A:$BB,36,FALSE)</f>
        <v>478</v>
      </c>
      <c r="AO689">
        <f>VLOOKUP($G689,county_facts!$A:$BB,37,FALSE)</f>
        <v>4709</v>
      </c>
      <c r="AP689">
        <f>VLOOKUP($G689,county_facts!$A:$BB,38,FALSE)</f>
        <v>-2.1</v>
      </c>
      <c r="AQ689">
        <f>VLOOKUP($G689,county_facts!$A:$BB,39,FALSE)</f>
        <v>1179</v>
      </c>
      <c r="AR689">
        <f>VLOOKUP($G689,county_facts!$A:$BB,40,FALSE)</f>
        <v>1682</v>
      </c>
      <c r="AS689">
        <f>VLOOKUP($G689,county_facts!$A:$BB,41,FALSE)</f>
        <v>0</v>
      </c>
      <c r="AT689">
        <f>VLOOKUP($G689,county_facts!$A:$BB,42,FALSE)</f>
        <v>0</v>
      </c>
      <c r="AU689">
        <f>VLOOKUP($G689,county_facts!$A:$BB,43,FALSE)</f>
        <v>0</v>
      </c>
      <c r="AV689">
        <f>VLOOKUP($G689,county_facts!$A:$BB,44,FALSE)</f>
        <v>0</v>
      </c>
      <c r="AW689">
        <f>VLOOKUP($G689,county_facts!$A:$BB,45,FALSE)</f>
        <v>0</v>
      </c>
      <c r="AX689">
        <f>VLOOKUP($G689,county_facts!$A:$BB,46,FALSE)</f>
        <v>0</v>
      </c>
      <c r="AY689">
        <f>VLOOKUP($G689,county_facts!$A:$BB,47,FALSE)</f>
        <v>0</v>
      </c>
      <c r="AZ689">
        <f>VLOOKUP($G689,county_facts!$A:$BB,48,FALSE)</f>
        <v>151451</v>
      </c>
      <c r="BA689">
        <f>VLOOKUP($G689,county_facts!$A:$BB,49,FALSE)</f>
        <v>178171</v>
      </c>
      <c r="BB689">
        <f>VLOOKUP($G689,county_facts!$A:$BB,50,FALSE)</f>
        <v>12846</v>
      </c>
      <c r="BC689">
        <f>VLOOKUP($G689,county_facts!$A:$BB,51,FALSE)</f>
        <v>11638</v>
      </c>
      <c r="BD689">
        <f>VLOOKUP($G689,county_facts!$A:$BB,52,FALSE)</f>
        <v>12</v>
      </c>
      <c r="BE689">
        <f>VLOOKUP($G689,county_facts!$A:$BB,53,FALSE)</f>
        <v>564.27</v>
      </c>
      <c r="BF689">
        <f>VLOOKUP($G689,county_facts!$A:$BB,54,FALSE)</f>
        <v>24.7</v>
      </c>
    </row>
    <row r="690" spans="1:58" x14ac:dyDescent="0.3">
      <c r="A690" t="s">
        <v>6</v>
      </c>
      <c r="B690" t="s">
        <v>124</v>
      </c>
      <c r="C690">
        <v>275</v>
      </c>
      <c r="D690" t="s">
        <v>245</v>
      </c>
      <c r="E690">
        <v>418</v>
      </c>
      <c r="F690">
        <v>0.65789473700000001</v>
      </c>
      <c r="G690">
        <v>19027</v>
      </c>
      <c r="H690">
        <f>VLOOKUP($G690,county_facts!$A:$BB,4,FALSE)</f>
        <v>20562</v>
      </c>
      <c r="I690">
        <f>VLOOKUP($G690,county_facts!$A:$BB,5,FALSE)</f>
        <v>20816</v>
      </c>
      <c r="J690">
        <f>VLOOKUP($G690,county_facts!$A:$BB,6,FALSE)</f>
        <v>-1.2</v>
      </c>
      <c r="K690">
        <f>VLOOKUP($G690,county_facts!$A:$BB,7,FALSE)</f>
        <v>20816</v>
      </c>
      <c r="L690">
        <f>VLOOKUP($G690,county_facts!$A:$BB,8,FALSE)</f>
        <v>6.5</v>
      </c>
      <c r="M690">
        <f>VLOOKUP($G690,county_facts!$A:$BB,9,FALSE)</f>
        <v>24.1</v>
      </c>
      <c r="N690">
        <f>VLOOKUP($G690,county_facts!$A:$BB,10,FALSE)</f>
        <v>19.2</v>
      </c>
      <c r="O690">
        <f>VLOOKUP($G690,county_facts!$A:$BB,11,FALSE)</f>
        <v>51.4</v>
      </c>
      <c r="P690">
        <f>VLOOKUP($G690,county_facts!$A:$BB,12,FALSE)</f>
        <v>97.5</v>
      </c>
      <c r="Q690">
        <f>VLOOKUP($G690,county_facts!$A:$BB,13,FALSE)</f>
        <v>0.8</v>
      </c>
      <c r="R690">
        <f>VLOOKUP($G690,county_facts!$A:$BB,14,FALSE)</f>
        <v>0.3</v>
      </c>
      <c r="S690">
        <f>VLOOKUP($G690,county_facts!$A:$BB,15,FALSE)</f>
        <v>0.5</v>
      </c>
      <c r="T690">
        <f>VLOOKUP($G690,county_facts!$A:$BB,16,FALSE)</f>
        <v>0</v>
      </c>
      <c r="U690">
        <f>VLOOKUP($G690,county_facts!$A:$BB,17,FALSE)</f>
        <v>0.9</v>
      </c>
      <c r="V690">
        <f>VLOOKUP($G690,county_facts!$A:$BB,18,FALSE)</f>
        <v>2.2999999999999998</v>
      </c>
      <c r="W690">
        <f>VLOOKUP($G690,county_facts!$A:$BB,19,FALSE)</f>
        <v>95.5</v>
      </c>
      <c r="X690">
        <f>VLOOKUP($G690,county_facts!$A:$BB,20,FALSE)</f>
        <v>87.3</v>
      </c>
      <c r="Y690">
        <f>VLOOKUP($G690,county_facts!$A:$BB,21,FALSE)</f>
        <v>0.8</v>
      </c>
      <c r="Z690">
        <f>VLOOKUP($G690,county_facts!$A:$BB,22,FALSE)</f>
        <v>2.7</v>
      </c>
      <c r="AA690">
        <f>VLOOKUP($G690,county_facts!$A:$BB,23,FALSE)</f>
        <v>91.3</v>
      </c>
      <c r="AB690">
        <f>VLOOKUP($G690,county_facts!$A:$BB,24,FALSE)</f>
        <v>18.8</v>
      </c>
      <c r="AC690">
        <f>VLOOKUP($G690,county_facts!$A:$BB,25,FALSE)</f>
        <v>1447</v>
      </c>
      <c r="AD690">
        <f>VLOOKUP($G690,county_facts!$A:$BB,26,FALSE)</f>
        <v>14.1</v>
      </c>
      <c r="AE690">
        <f>VLOOKUP($G690,county_facts!$A:$BB,27,FALSE)</f>
        <v>9419</v>
      </c>
      <c r="AF690">
        <f>VLOOKUP($G690,county_facts!$A:$BB,28,FALSE)</f>
        <v>75.400000000000006</v>
      </c>
      <c r="AG690">
        <f>VLOOKUP($G690,county_facts!$A:$BB,29,FALSE)</f>
        <v>14.5</v>
      </c>
      <c r="AH690">
        <f>VLOOKUP($G690,county_facts!$A:$BB,30,FALSE)</f>
        <v>105700</v>
      </c>
      <c r="AI690">
        <f>VLOOKUP($G690,county_facts!$A:$BB,31,FALSE)</f>
        <v>8626</v>
      </c>
      <c r="AJ690">
        <f>VLOOKUP($G690,county_facts!$A:$BB,32,FALSE)</f>
        <v>2.35</v>
      </c>
      <c r="AK690">
        <f>VLOOKUP($G690,county_facts!$A:$BB,33,FALSE)</f>
        <v>25430</v>
      </c>
      <c r="AL690">
        <f>VLOOKUP($G690,county_facts!$A:$BB,34,FALSE)</f>
        <v>48361</v>
      </c>
      <c r="AM690">
        <f>VLOOKUP($G690,county_facts!$A:$BB,35,FALSE)</f>
        <v>9.6</v>
      </c>
      <c r="AN690">
        <f>VLOOKUP($G690,county_facts!$A:$BB,36,FALSE)</f>
        <v>879</v>
      </c>
      <c r="AO690">
        <f>VLOOKUP($G690,county_facts!$A:$BB,37,FALSE)</f>
        <v>10604</v>
      </c>
      <c r="AP690">
        <f>VLOOKUP($G690,county_facts!$A:$BB,38,FALSE)</f>
        <v>-0.8</v>
      </c>
      <c r="AQ690">
        <f>VLOOKUP($G690,county_facts!$A:$BB,39,FALSE)</f>
        <v>1856</v>
      </c>
      <c r="AR690">
        <f>VLOOKUP($G690,county_facts!$A:$BB,40,FALSE)</f>
        <v>2755</v>
      </c>
      <c r="AS690">
        <f>VLOOKUP($G690,county_facts!$A:$BB,41,FALSE)</f>
        <v>0</v>
      </c>
      <c r="AT690">
        <f>VLOOKUP($G690,county_facts!$A:$BB,42,FALSE)</f>
        <v>0</v>
      </c>
      <c r="AU690">
        <f>VLOOKUP($G690,county_facts!$A:$BB,43,FALSE)</f>
        <v>0</v>
      </c>
      <c r="AV690">
        <f>VLOOKUP($G690,county_facts!$A:$BB,44,FALSE)</f>
        <v>0</v>
      </c>
      <c r="AW690">
        <f>VLOOKUP($G690,county_facts!$A:$BB,45,FALSE)</f>
        <v>0</v>
      </c>
      <c r="AX690">
        <f>VLOOKUP($G690,county_facts!$A:$BB,46,FALSE)</f>
        <v>23.7</v>
      </c>
      <c r="AY690">
        <f>VLOOKUP($G690,county_facts!$A:$BB,47,FALSE)</f>
        <v>794027</v>
      </c>
      <c r="AZ690">
        <f>VLOOKUP($G690,county_facts!$A:$BB,48,FALSE)</f>
        <v>1350539</v>
      </c>
      <c r="BA690">
        <f>VLOOKUP($G690,county_facts!$A:$BB,49,FALSE)</f>
        <v>298050</v>
      </c>
      <c r="BB690">
        <f>VLOOKUP($G690,county_facts!$A:$BB,50,FALSE)</f>
        <v>14338</v>
      </c>
      <c r="BC690">
        <f>VLOOKUP($G690,county_facts!$A:$BB,51,FALSE)</f>
        <v>20787</v>
      </c>
      <c r="BD690">
        <f>VLOOKUP($G690,county_facts!$A:$BB,52,FALSE)</f>
        <v>26</v>
      </c>
      <c r="BE690">
        <f>VLOOKUP($G690,county_facts!$A:$BB,53,FALSE)</f>
        <v>569.44000000000005</v>
      </c>
      <c r="BF690">
        <f>VLOOKUP($G690,county_facts!$A:$BB,54,FALSE)</f>
        <v>36.6</v>
      </c>
    </row>
    <row r="691" spans="1:58" x14ac:dyDescent="0.3">
      <c r="A691" t="s">
        <v>9</v>
      </c>
      <c r="B691" t="s">
        <v>124</v>
      </c>
      <c r="C691">
        <v>143</v>
      </c>
      <c r="D691" t="s">
        <v>245</v>
      </c>
      <c r="E691">
        <v>418</v>
      </c>
      <c r="F691">
        <v>0.34210526299999999</v>
      </c>
      <c r="G691">
        <v>19027</v>
      </c>
      <c r="H691">
        <f>VLOOKUP($G691,county_facts!$A:$BB,4,FALSE)</f>
        <v>20562</v>
      </c>
      <c r="I691">
        <f>VLOOKUP($G691,county_facts!$A:$BB,5,FALSE)</f>
        <v>20816</v>
      </c>
      <c r="J691">
        <f>VLOOKUP($G691,county_facts!$A:$BB,6,FALSE)</f>
        <v>-1.2</v>
      </c>
      <c r="K691">
        <f>VLOOKUP($G691,county_facts!$A:$BB,7,FALSE)</f>
        <v>20816</v>
      </c>
      <c r="L691">
        <f>VLOOKUP($G691,county_facts!$A:$BB,8,FALSE)</f>
        <v>6.5</v>
      </c>
      <c r="M691">
        <f>VLOOKUP($G691,county_facts!$A:$BB,9,FALSE)</f>
        <v>24.1</v>
      </c>
      <c r="N691">
        <f>VLOOKUP($G691,county_facts!$A:$BB,10,FALSE)</f>
        <v>19.2</v>
      </c>
      <c r="O691">
        <f>VLOOKUP($G691,county_facts!$A:$BB,11,FALSE)</f>
        <v>51.4</v>
      </c>
      <c r="P691">
        <f>VLOOKUP($G691,county_facts!$A:$BB,12,FALSE)</f>
        <v>97.5</v>
      </c>
      <c r="Q691">
        <f>VLOOKUP($G691,county_facts!$A:$BB,13,FALSE)</f>
        <v>0.8</v>
      </c>
      <c r="R691">
        <f>VLOOKUP($G691,county_facts!$A:$BB,14,FALSE)</f>
        <v>0.3</v>
      </c>
      <c r="S691">
        <f>VLOOKUP($G691,county_facts!$A:$BB,15,FALSE)</f>
        <v>0.5</v>
      </c>
      <c r="T691">
        <f>VLOOKUP($G691,county_facts!$A:$BB,16,FALSE)</f>
        <v>0</v>
      </c>
      <c r="U691">
        <f>VLOOKUP($G691,county_facts!$A:$BB,17,FALSE)</f>
        <v>0.9</v>
      </c>
      <c r="V691">
        <f>VLOOKUP($G691,county_facts!$A:$BB,18,FALSE)</f>
        <v>2.2999999999999998</v>
      </c>
      <c r="W691">
        <f>VLOOKUP($G691,county_facts!$A:$BB,19,FALSE)</f>
        <v>95.5</v>
      </c>
      <c r="X691">
        <f>VLOOKUP($G691,county_facts!$A:$BB,20,FALSE)</f>
        <v>87.3</v>
      </c>
      <c r="Y691">
        <f>VLOOKUP($G691,county_facts!$A:$BB,21,FALSE)</f>
        <v>0.8</v>
      </c>
      <c r="Z691">
        <f>VLOOKUP($G691,county_facts!$A:$BB,22,FALSE)</f>
        <v>2.7</v>
      </c>
      <c r="AA691">
        <f>VLOOKUP($G691,county_facts!$A:$BB,23,FALSE)</f>
        <v>91.3</v>
      </c>
      <c r="AB691">
        <f>VLOOKUP($G691,county_facts!$A:$BB,24,FALSE)</f>
        <v>18.8</v>
      </c>
      <c r="AC691">
        <f>VLOOKUP($G691,county_facts!$A:$BB,25,FALSE)</f>
        <v>1447</v>
      </c>
      <c r="AD691">
        <f>VLOOKUP($G691,county_facts!$A:$BB,26,FALSE)</f>
        <v>14.1</v>
      </c>
      <c r="AE691">
        <f>VLOOKUP($G691,county_facts!$A:$BB,27,FALSE)</f>
        <v>9419</v>
      </c>
      <c r="AF691">
        <f>VLOOKUP($G691,county_facts!$A:$BB,28,FALSE)</f>
        <v>75.400000000000006</v>
      </c>
      <c r="AG691">
        <f>VLOOKUP($G691,county_facts!$A:$BB,29,FALSE)</f>
        <v>14.5</v>
      </c>
      <c r="AH691">
        <f>VLOOKUP($G691,county_facts!$A:$BB,30,FALSE)</f>
        <v>105700</v>
      </c>
      <c r="AI691">
        <f>VLOOKUP($G691,county_facts!$A:$BB,31,FALSE)</f>
        <v>8626</v>
      </c>
      <c r="AJ691">
        <f>VLOOKUP($G691,county_facts!$A:$BB,32,FALSE)</f>
        <v>2.35</v>
      </c>
      <c r="AK691">
        <f>VLOOKUP($G691,county_facts!$A:$BB,33,FALSE)</f>
        <v>25430</v>
      </c>
      <c r="AL691">
        <f>VLOOKUP($G691,county_facts!$A:$BB,34,FALSE)</f>
        <v>48361</v>
      </c>
      <c r="AM691">
        <f>VLOOKUP($G691,county_facts!$A:$BB,35,FALSE)</f>
        <v>9.6</v>
      </c>
      <c r="AN691">
        <f>VLOOKUP($G691,county_facts!$A:$BB,36,FALSE)</f>
        <v>879</v>
      </c>
      <c r="AO691">
        <f>VLOOKUP($G691,county_facts!$A:$BB,37,FALSE)</f>
        <v>10604</v>
      </c>
      <c r="AP691">
        <f>VLOOKUP($G691,county_facts!$A:$BB,38,FALSE)</f>
        <v>-0.8</v>
      </c>
      <c r="AQ691">
        <f>VLOOKUP($G691,county_facts!$A:$BB,39,FALSE)</f>
        <v>1856</v>
      </c>
      <c r="AR691">
        <f>VLOOKUP($G691,county_facts!$A:$BB,40,FALSE)</f>
        <v>2755</v>
      </c>
      <c r="AS691">
        <f>VLOOKUP($G691,county_facts!$A:$BB,41,FALSE)</f>
        <v>0</v>
      </c>
      <c r="AT691">
        <f>VLOOKUP($G691,county_facts!$A:$BB,42,FALSE)</f>
        <v>0</v>
      </c>
      <c r="AU691">
        <f>VLOOKUP($G691,county_facts!$A:$BB,43,FALSE)</f>
        <v>0</v>
      </c>
      <c r="AV691">
        <f>VLOOKUP($G691,county_facts!$A:$BB,44,FALSE)</f>
        <v>0</v>
      </c>
      <c r="AW691">
        <f>VLOOKUP($G691,county_facts!$A:$BB,45,FALSE)</f>
        <v>0</v>
      </c>
      <c r="AX691">
        <f>VLOOKUP($G691,county_facts!$A:$BB,46,FALSE)</f>
        <v>23.7</v>
      </c>
      <c r="AY691">
        <f>VLOOKUP($G691,county_facts!$A:$BB,47,FALSE)</f>
        <v>794027</v>
      </c>
      <c r="AZ691">
        <f>VLOOKUP($G691,county_facts!$A:$BB,48,FALSE)</f>
        <v>1350539</v>
      </c>
      <c r="BA691">
        <f>VLOOKUP($G691,county_facts!$A:$BB,49,FALSE)</f>
        <v>298050</v>
      </c>
      <c r="BB691">
        <f>VLOOKUP($G691,county_facts!$A:$BB,50,FALSE)</f>
        <v>14338</v>
      </c>
      <c r="BC691">
        <f>VLOOKUP($G691,county_facts!$A:$BB,51,FALSE)</f>
        <v>20787</v>
      </c>
      <c r="BD691">
        <f>VLOOKUP($G691,county_facts!$A:$BB,52,FALSE)</f>
        <v>26</v>
      </c>
      <c r="BE691">
        <f>VLOOKUP($G691,county_facts!$A:$BB,53,FALSE)</f>
        <v>569.44000000000005</v>
      </c>
      <c r="BF691">
        <f>VLOOKUP($G691,county_facts!$A:$BB,54,FALSE)</f>
        <v>36.6</v>
      </c>
    </row>
    <row r="692" spans="1:58" x14ac:dyDescent="0.3">
      <c r="A692" t="s">
        <v>6</v>
      </c>
      <c r="B692" t="s">
        <v>66</v>
      </c>
      <c r="C692">
        <v>100</v>
      </c>
      <c r="D692" t="s">
        <v>245</v>
      </c>
      <c r="E692">
        <v>175</v>
      </c>
      <c r="F692">
        <v>0.571428571</v>
      </c>
      <c r="G692">
        <v>19025</v>
      </c>
      <c r="H692">
        <f>VLOOKUP($G692,county_facts!$A:$BB,4,FALSE)</f>
        <v>9866</v>
      </c>
      <c r="I692">
        <f>VLOOKUP($G692,county_facts!$A:$BB,5,FALSE)</f>
        <v>10177</v>
      </c>
      <c r="J692">
        <f>VLOOKUP($G692,county_facts!$A:$BB,6,FALSE)</f>
        <v>-3.1</v>
      </c>
      <c r="K692">
        <f>VLOOKUP($G692,county_facts!$A:$BB,7,FALSE)</f>
        <v>9670</v>
      </c>
      <c r="L692">
        <f>VLOOKUP($G692,county_facts!$A:$BB,8,FALSE)</f>
        <v>5.6</v>
      </c>
      <c r="M692">
        <f>VLOOKUP($G692,county_facts!$A:$BB,9,FALSE)</f>
        <v>20.6</v>
      </c>
      <c r="N692">
        <f>VLOOKUP($G692,county_facts!$A:$BB,10,FALSE)</f>
        <v>22.3</v>
      </c>
      <c r="O692">
        <f>VLOOKUP($G692,county_facts!$A:$BB,11,FALSE)</f>
        <v>48.6</v>
      </c>
      <c r="P692">
        <f>VLOOKUP($G692,county_facts!$A:$BB,12,FALSE)</f>
        <v>96.4</v>
      </c>
      <c r="Q692">
        <f>VLOOKUP($G692,county_facts!$A:$BB,13,FALSE)</f>
        <v>1.9</v>
      </c>
      <c r="R692">
        <f>VLOOKUP($G692,county_facts!$A:$BB,14,FALSE)</f>
        <v>0.4</v>
      </c>
      <c r="S692">
        <f>VLOOKUP($G692,county_facts!$A:$BB,15,FALSE)</f>
        <v>0.3</v>
      </c>
      <c r="T692">
        <f>VLOOKUP($G692,county_facts!$A:$BB,16,FALSE)</f>
        <v>0</v>
      </c>
      <c r="U692">
        <f>VLOOKUP($G692,county_facts!$A:$BB,17,FALSE)</f>
        <v>0.9</v>
      </c>
      <c r="V692">
        <f>VLOOKUP($G692,county_facts!$A:$BB,18,FALSE)</f>
        <v>2</v>
      </c>
      <c r="W692">
        <f>VLOOKUP($G692,county_facts!$A:$BB,19,FALSE)</f>
        <v>94.6</v>
      </c>
      <c r="X692">
        <f>VLOOKUP($G692,county_facts!$A:$BB,20,FALSE)</f>
        <v>83.8</v>
      </c>
      <c r="Y692">
        <f>VLOOKUP($G692,county_facts!$A:$BB,21,FALSE)</f>
        <v>0.7</v>
      </c>
      <c r="Z692">
        <f>VLOOKUP($G692,county_facts!$A:$BB,22,FALSE)</f>
        <v>1.9</v>
      </c>
      <c r="AA692">
        <f>VLOOKUP($G692,county_facts!$A:$BB,23,FALSE)</f>
        <v>90.5</v>
      </c>
      <c r="AB692">
        <f>VLOOKUP($G692,county_facts!$A:$BB,24,FALSE)</f>
        <v>19.100000000000001</v>
      </c>
      <c r="AC692">
        <f>VLOOKUP($G692,county_facts!$A:$BB,25,FALSE)</f>
        <v>928</v>
      </c>
      <c r="AD692">
        <f>VLOOKUP($G692,county_facts!$A:$BB,26,FALSE)</f>
        <v>19.600000000000001</v>
      </c>
      <c r="AE692">
        <f>VLOOKUP($G692,county_facts!$A:$BB,27,FALSE)</f>
        <v>5088</v>
      </c>
      <c r="AF692">
        <f>VLOOKUP($G692,county_facts!$A:$BB,28,FALSE)</f>
        <v>79</v>
      </c>
      <c r="AG692">
        <f>VLOOKUP($G692,county_facts!$A:$BB,29,FALSE)</f>
        <v>9.9</v>
      </c>
      <c r="AH692">
        <f>VLOOKUP($G692,county_facts!$A:$BB,30,FALSE)</f>
        <v>72200</v>
      </c>
      <c r="AI692">
        <f>VLOOKUP($G692,county_facts!$A:$BB,31,FALSE)</f>
        <v>4356</v>
      </c>
      <c r="AJ692">
        <f>VLOOKUP($G692,county_facts!$A:$BB,32,FALSE)</f>
        <v>2.15</v>
      </c>
      <c r="AK692">
        <f>VLOOKUP($G692,county_facts!$A:$BB,33,FALSE)</f>
        <v>25766</v>
      </c>
      <c r="AL692">
        <f>VLOOKUP($G692,county_facts!$A:$BB,34,FALSE)</f>
        <v>44484</v>
      </c>
      <c r="AM692">
        <f>VLOOKUP($G692,county_facts!$A:$BB,35,FALSE)</f>
        <v>13.4</v>
      </c>
      <c r="AN692">
        <f>VLOOKUP($G692,county_facts!$A:$BB,36,FALSE)</f>
        <v>284</v>
      </c>
      <c r="AO692">
        <f>VLOOKUP($G692,county_facts!$A:$BB,37,FALSE)</f>
        <v>2197</v>
      </c>
      <c r="AP692">
        <f>VLOOKUP($G692,county_facts!$A:$BB,38,FALSE)</f>
        <v>-2.7</v>
      </c>
      <c r="AQ692">
        <f>VLOOKUP($G692,county_facts!$A:$BB,39,FALSE)</f>
        <v>732</v>
      </c>
      <c r="AR692">
        <f>VLOOKUP($G692,county_facts!$A:$BB,40,FALSE)</f>
        <v>846</v>
      </c>
      <c r="AS692">
        <f>VLOOKUP($G692,county_facts!$A:$BB,41,FALSE)</f>
        <v>0</v>
      </c>
      <c r="AT692">
        <f>VLOOKUP($G692,county_facts!$A:$BB,42,FALSE)</f>
        <v>0</v>
      </c>
      <c r="AU692">
        <f>VLOOKUP($G692,county_facts!$A:$BB,43,FALSE)</f>
        <v>0</v>
      </c>
      <c r="AV692">
        <f>VLOOKUP($G692,county_facts!$A:$BB,44,FALSE)</f>
        <v>0</v>
      </c>
      <c r="AW692">
        <f>VLOOKUP($G692,county_facts!$A:$BB,45,FALSE)</f>
        <v>0</v>
      </c>
      <c r="AX692">
        <f>VLOOKUP($G692,county_facts!$A:$BB,46,FALSE)</f>
        <v>0</v>
      </c>
      <c r="AY692">
        <f>VLOOKUP($G692,county_facts!$A:$BB,47,FALSE)</f>
        <v>0</v>
      </c>
      <c r="AZ692">
        <f>VLOOKUP($G692,county_facts!$A:$BB,48,FALSE)</f>
        <v>200683</v>
      </c>
      <c r="BA692">
        <f>VLOOKUP($G692,county_facts!$A:$BB,49,FALSE)</f>
        <v>103509</v>
      </c>
      <c r="BB692">
        <f>VLOOKUP($G692,county_facts!$A:$BB,50,FALSE)</f>
        <v>10402</v>
      </c>
      <c r="BC692">
        <f>VLOOKUP($G692,county_facts!$A:$BB,51,FALSE)</f>
        <v>0</v>
      </c>
      <c r="BD692">
        <f>VLOOKUP($G692,county_facts!$A:$BB,52,FALSE)</f>
        <v>12</v>
      </c>
      <c r="BE692">
        <f>VLOOKUP($G692,county_facts!$A:$BB,53,FALSE)</f>
        <v>569.97</v>
      </c>
      <c r="BF692">
        <f>VLOOKUP($G692,county_facts!$A:$BB,54,FALSE)</f>
        <v>17</v>
      </c>
    </row>
    <row r="693" spans="1:58" x14ac:dyDescent="0.3">
      <c r="A693" t="s">
        <v>9</v>
      </c>
      <c r="B693" t="s">
        <v>66</v>
      </c>
      <c r="C693">
        <v>75</v>
      </c>
      <c r="D693" t="s">
        <v>245</v>
      </c>
      <c r="E693">
        <v>175</v>
      </c>
      <c r="F693">
        <v>0.428571429</v>
      </c>
      <c r="G693">
        <v>19025</v>
      </c>
      <c r="H693">
        <f>VLOOKUP($G693,county_facts!$A:$BB,4,FALSE)</f>
        <v>9866</v>
      </c>
      <c r="I693">
        <f>VLOOKUP($G693,county_facts!$A:$BB,5,FALSE)</f>
        <v>10177</v>
      </c>
      <c r="J693">
        <f>VLOOKUP($G693,county_facts!$A:$BB,6,FALSE)</f>
        <v>-3.1</v>
      </c>
      <c r="K693">
        <f>VLOOKUP($G693,county_facts!$A:$BB,7,FALSE)</f>
        <v>9670</v>
      </c>
      <c r="L693">
        <f>VLOOKUP($G693,county_facts!$A:$BB,8,FALSE)</f>
        <v>5.6</v>
      </c>
      <c r="M693">
        <f>VLOOKUP($G693,county_facts!$A:$BB,9,FALSE)</f>
        <v>20.6</v>
      </c>
      <c r="N693">
        <f>VLOOKUP($G693,county_facts!$A:$BB,10,FALSE)</f>
        <v>22.3</v>
      </c>
      <c r="O693">
        <f>VLOOKUP($G693,county_facts!$A:$BB,11,FALSE)</f>
        <v>48.6</v>
      </c>
      <c r="P693">
        <f>VLOOKUP($G693,county_facts!$A:$BB,12,FALSE)</f>
        <v>96.4</v>
      </c>
      <c r="Q693">
        <f>VLOOKUP($G693,county_facts!$A:$BB,13,FALSE)</f>
        <v>1.9</v>
      </c>
      <c r="R693">
        <f>VLOOKUP($G693,county_facts!$A:$BB,14,FALSE)</f>
        <v>0.4</v>
      </c>
      <c r="S693">
        <f>VLOOKUP($G693,county_facts!$A:$BB,15,FALSE)</f>
        <v>0.3</v>
      </c>
      <c r="T693">
        <f>VLOOKUP($G693,county_facts!$A:$BB,16,FALSE)</f>
        <v>0</v>
      </c>
      <c r="U693">
        <f>VLOOKUP($G693,county_facts!$A:$BB,17,FALSE)</f>
        <v>0.9</v>
      </c>
      <c r="V693">
        <f>VLOOKUP($G693,county_facts!$A:$BB,18,FALSE)</f>
        <v>2</v>
      </c>
      <c r="W693">
        <f>VLOOKUP($G693,county_facts!$A:$BB,19,FALSE)</f>
        <v>94.6</v>
      </c>
      <c r="X693">
        <f>VLOOKUP($G693,county_facts!$A:$BB,20,FALSE)</f>
        <v>83.8</v>
      </c>
      <c r="Y693">
        <f>VLOOKUP($G693,county_facts!$A:$BB,21,FALSE)</f>
        <v>0.7</v>
      </c>
      <c r="Z693">
        <f>VLOOKUP($G693,county_facts!$A:$BB,22,FALSE)</f>
        <v>1.9</v>
      </c>
      <c r="AA693">
        <f>VLOOKUP($G693,county_facts!$A:$BB,23,FALSE)</f>
        <v>90.5</v>
      </c>
      <c r="AB693">
        <f>VLOOKUP($G693,county_facts!$A:$BB,24,FALSE)</f>
        <v>19.100000000000001</v>
      </c>
      <c r="AC693">
        <f>VLOOKUP($G693,county_facts!$A:$BB,25,FALSE)</f>
        <v>928</v>
      </c>
      <c r="AD693">
        <f>VLOOKUP($G693,county_facts!$A:$BB,26,FALSE)</f>
        <v>19.600000000000001</v>
      </c>
      <c r="AE693">
        <f>VLOOKUP($G693,county_facts!$A:$BB,27,FALSE)</f>
        <v>5088</v>
      </c>
      <c r="AF693">
        <f>VLOOKUP($G693,county_facts!$A:$BB,28,FALSE)</f>
        <v>79</v>
      </c>
      <c r="AG693">
        <f>VLOOKUP($G693,county_facts!$A:$BB,29,FALSE)</f>
        <v>9.9</v>
      </c>
      <c r="AH693">
        <f>VLOOKUP($G693,county_facts!$A:$BB,30,FALSE)</f>
        <v>72200</v>
      </c>
      <c r="AI693">
        <f>VLOOKUP($G693,county_facts!$A:$BB,31,FALSE)</f>
        <v>4356</v>
      </c>
      <c r="AJ693">
        <f>VLOOKUP($G693,county_facts!$A:$BB,32,FALSE)</f>
        <v>2.15</v>
      </c>
      <c r="AK693">
        <f>VLOOKUP($G693,county_facts!$A:$BB,33,FALSE)</f>
        <v>25766</v>
      </c>
      <c r="AL693">
        <f>VLOOKUP($G693,county_facts!$A:$BB,34,FALSE)</f>
        <v>44484</v>
      </c>
      <c r="AM693">
        <f>VLOOKUP($G693,county_facts!$A:$BB,35,FALSE)</f>
        <v>13.4</v>
      </c>
      <c r="AN693">
        <f>VLOOKUP($G693,county_facts!$A:$BB,36,FALSE)</f>
        <v>284</v>
      </c>
      <c r="AO693">
        <f>VLOOKUP($G693,county_facts!$A:$BB,37,FALSE)</f>
        <v>2197</v>
      </c>
      <c r="AP693">
        <f>VLOOKUP($G693,county_facts!$A:$BB,38,FALSE)</f>
        <v>-2.7</v>
      </c>
      <c r="AQ693">
        <f>VLOOKUP($G693,county_facts!$A:$BB,39,FALSE)</f>
        <v>732</v>
      </c>
      <c r="AR693">
        <f>VLOOKUP($G693,county_facts!$A:$BB,40,FALSE)</f>
        <v>846</v>
      </c>
      <c r="AS693">
        <f>VLOOKUP($G693,county_facts!$A:$BB,41,FALSE)</f>
        <v>0</v>
      </c>
      <c r="AT693">
        <f>VLOOKUP($G693,county_facts!$A:$BB,42,FALSE)</f>
        <v>0</v>
      </c>
      <c r="AU693">
        <f>VLOOKUP($G693,county_facts!$A:$BB,43,FALSE)</f>
        <v>0</v>
      </c>
      <c r="AV693">
        <f>VLOOKUP($G693,county_facts!$A:$BB,44,FALSE)</f>
        <v>0</v>
      </c>
      <c r="AW693">
        <f>VLOOKUP($G693,county_facts!$A:$BB,45,FALSE)</f>
        <v>0</v>
      </c>
      <c r="AX693">
        <f>VLOOKUP($G693,county_facts!$A:$BB,46,FALSE)</f>
        <v>0</v>
      </c>
      <c r="AY693">
        <f>VLOOKUP($G693,county_facts!$A:$BB,47,FALSE)</f>
        <v>0</v>
      </c>
      <c r="AZ693">
        <f>VLOOKUP($G693,county_facts!$A:$BB,48,FALSE)</f>
        <v>200683</v>
      </c>
      <c r="BA693">
        <f>VLOOKUP($G693,county_facts!$A:$BB,49,FALSE)</f>
        <v>103509</v>
      </c>
      <c r="BB693">
        <f>VLOOKUP($G693,county_facts!$A:$BB,50,FALSE)</f>
        <v>10402</v>
      </c>
      <c r="BC693">
        <f>VLOOKUP($G693,county_facts!$A:$BB,51,FALSE)</f>
        <v>0</v>
      </c>
      <c r="BD693">
        <f>VLOOKUP($G693,county_facts!$A:$BB,52,FALSE)</f>
        <v>12</v>
      </c>
      <c r="BE693">
        <f>VLOOKUP($G693,county_facts!$A:$BB,53,FALSE)</f>
        <v>569.97</v>
      </c>
      <c r="BF693">
        <f>VLOOKUP($G693,county_facts!$A:$BB,54,FALSE)</f>
        <v>17</v>
      </c>
    </row>
    <row r="694" spans="1:58" x14ac:dyDescent="0.3">
      <c r="A694" t="s">
        <v>9</v>
      </c>
      <c r="B694" t="s">
        <v>67</v>
      </c>
      <c r="C694">
        <v>175</v>
      </c>
      <c r="D694" t="s">
        <v>245</v>
      </c>
      <c r="E694">
        <v>315</v>
      </c>
      <c r="F694">
        <v>0.55555555599999995</v>
      </c>
      <c r="G694">
        <v>19023</v>
      </c>
      <c r="H694">
        <f>VLOOKUP($G694,county_facts!$A:$BB,4,FALSE)</f>
        <v>15006</v>
      </c>
      <c r="I694">
        <f>VLOOKUP($G694,county_facts!$A:$BB,5,FALSE)</f>
        <v>14867</v>
      </c>
      <c r="J694">
        <f>VLOOKUP($G694,county_facts!$A:$BB,6,FALSE)</f>
        <v>0.9</v>
      </c>
      <c r="K694">
        <f>VLOOKUP($G694,county_facts!$A:$BB,7,FALSE)</f>
        <v>14867</v>
      </c>
      <c r="L694">
        <f>VLOOKUP($G694,county_facts!$A:$BB,8,FALSE)</f>
        <v>6.1</v>
      </c>
      <c r="M694">
        <f>VLOOKUP($G694,county_facts!$A:$BB,9,FALSE)</f>
        <v>23.6</v>
      </c>
      <c r="N694">
        <f>VLOOKUP($G694,county_facts!$A:$BB,10,FALSE)</f>
        <v>21</v>
      </c>
      <c r="O694">
        <f>VLOOKUP($G694,county_facts!$A:$BB,11,FALSE)</f>
        <v>50.5</v>
      </c>
      <c r="P694">
        <f>VLOOKUP($G694,county_facts!$A:$BB,12,FALSE)</f>
        <v>98.1</v>
      </c>
      <c r="Q694">
        <f>VLOOKUP($G694,county_facts!$A:$BB,13,FALSE)</f>
        <v>0.3</v>
      </c>
      <c r="R694">
        <f>VLOOKUP($G694,county_facts!$A:$BB,14,FALSE)</f>
        <v>0.1</v>
      </c>
      <c r="S694">
        <f>VLOOKUP($G694,county_facts!$A:$BB,15,FALSE)</f>
        <v>0.4</v>
      </c>
      <c r="T694">
        <f>VLOOKUP($G694,county_facts!$A:$BB,16,FALSE)</f>
        <v>0</v>
      </c>
      <c r="U694">
        <f>VLOOKUP($G694,county_facts!$A:$BB,17,FALSE)</f>
        <v>0.9</v>
      </c>
      <c r="V694">
        <f>VLOOKUP($G694,county_facts!$A:$BB,18,FALSE)</f>
        <v>1.1000000000000001</v>
      </c>
      <c r="W694">
        <f>VLOOKUP($G694,county_facts!$A:$BB,19,FALSE)</f>
        <v>97.1</v>
      </c>
      <c r="X694">
        <f>VLOOKUP($G694,county_facts!$A:$BB,20,FALSE)</f>
        <v>91.1</v>
      </c>
      <c r="Y694">
        <f>VLOOKUP($G694,county_facts!$A:$BB,21,FALSE)</f>
        <v>0.6</v>
      </c>
      <c r="Z694">
        <f>VLOOKUP($G694,county_facts!$A:$BB,22,FALSE)</f>
        <v>2</v>
      </c>
      <c r="AA694">
        <f>VLOOKUP($G694,county_facts!$A:$BB,23,FALSE)</f>
        <v>90.9</v>
      </c>
      <c r="AB694">
        <f>VLOOKUP($G694,county_facts!$A:$BB,24,FALSE)</f>
        <v>15</v>
      </c>
      <c r="AC694">
        <f>VLOOKUP($G694,county_facts!$A:$BB,25,FALSE)</f>
        <v>1007</v>
      </c>
      <c r="AD694">
        <f>VLOOKUP($G694,county_facts!$A:$BB,26,FALSE)</f>
        <v>22.9</v>
      </c>
      <c r="AE694">
        <f>VLOOKUP($G694,county_facts!$A:$BB,27,FALSE)</f>
        <v>6731</v>
      </c>
      <c r="AF694">
        <f>VLOOKUP($G694,county_facts!$A:$BB,28,FALSE)</f>
        <v>79.599999999999994</v>
      </c>
      <c r="AG694">
        <f>VLOOKUP($G694,county_facts!$A:$BB,29,FALSE)</f>
        <v>7.8</v>
      </c>
      <c r="AH694">
        <f>VLOOKUP($G694,county_facts!$A:$BB,30,FALSE)</f>
        <v>100400</v>
      </c>
      <c r="AI694">
        <f>VLOOKUP($G694,county_facts!$A:$BB,31,FALSE)</f>
        <v>6189</v>
      </c>
      <c r="AJ694">
        <f>VLOOKUP($G694,county_facts!$A:$BB,32,FALSE)</f>
        <v>2.37</v>
      </c>
      <c r="AK694">
        <f>VLOOKUP($G694,county_facts!$A:$BB,33,FALSE)</f>
        <v>25269</v>
      </c>
      <c r="AL694">
        <f>VLOOKUP($G694,county_facts!$A:$BB,34,FALSE)</f>
        <v>52026</v>
      </c>
      <c r="AM694">
        <f>VLOOKUP($G694,county_facts!$A:$BB,35,FALSE)</f>
        <v>9.8000000000000007</v>
      </c>
      <c r="AN694">
        <f>VLOOKUP($G694,county_facts!$A:$BB,36,FALSE)</f>
        <v>333</v>
      </c>
      <c r="AO694">
        <f>VLOOKUP($G694,county_facts!$A:$BB,37,FALSE)</f>
        <v>2594</v>
      </c>
      <c r="AP694">
        <f>VLOOKUP($G694,county_facts!$A:$BB,38,FALSE)</f>
        <v>-7.5</v>
      </c>
      <c r="AQ694">
        <f>VLOOKUP($G694,county_facts!$A:$BB,39,FALSE)</f>
        <v>1115</v>
      </c>
      <c r="AR694">
        <f>VLOOKUP($G694,county_facts!$A:$BB,40,FALSE)</f>
        <v>0</v>
      </c>
      <c r="AS694">
        <f>VLOOKUP($G694,county_facts!$A:$BB,41,FALSE)</f>
        <v>0</v>
      </c>
      <c r="AT694">
        <f>VLOOKUP($G694,county_facts!$A:$BB,42,FALSE)</f>
        <v>0</v>
      </c>
      <c r="AU694">
        <f>VLOOKUP($G694,county_facts!$A:$BB,43,FALSE)</f>
        <v>0</v>
      </c>
      <c r="AV694">
        <f>VLOOKUP($G694,county_facts!$A:$BB,44,FALSE)</f>
        <v>0</v>
      </c>
      <c r="AW694">
        <f>VLOOKUP($G694,county_facts!$A:$BB,45,FALSE)</f>
        <v>0</v>
      </c>
      <c r="AX694">
        <f>VLOOKUP($G694,county_facts!$A:$BB,46,FALSE)</f>
        <v>0</v>
      </c>
      <c r="AY694">
        <f>VLOOKUP($G694,county_facts!$A:$BB,47,FALSE)</f>
        <v>0</v>
      </c>
      <c r="AZ694">
        <f>VLOOKUP($G694,county_facts!$A:$BB,48,FALSE)</f>
        <v>288359</v>
      </c>
      <c r="BA694">
        <f>VLOOKUP($G694,county_facts!$A:$BB,49,FALSE)</f>
        <v>79082</v>
      </c>
      <c r="BB694">
        <f>VLOOKUP($G694,county_facts!$A:$BB,50,FALSE)</f>
        <v>5407</v>
      </c>
      <c r="BC694">
        <f>VLOOKUP($G694,county_facts!$A:$BB,51,FALSE)</f>
        <v>0</v>
      </c>
      <c r="BD694">
        <f>VLOOKUP($G694,county_facts!$A:$BB,52,FALSE)</f>
        <v>21</v>
      </c>
      <c r="BE694">
        <f>VLOOKUP($G694,county_facts!$A:$BB,53,FALSE)</f>
        <v>580.13</v>
      </c>
      <c r="BF694">
        <f>VLOOKUP($G694,county_facts!$A:$BB,54,FALSE)</f>
        <v>25.6</v>
      </c>
    </row>
    <row r="695" spans="1:58" x14ac:dyDescent="0.3">
      <c r="A695" t="s">
        <v>6</v>
      </c>
      <c r="B695" t="s">
        <v>67</v>
      </c>
      <c r="C695">
        <v>140</v>
      </c>
      <c r="D695" t="s">
        <v>245</v>
      </c>
      <c r="E695">
        <v>315</v>
      </c>
      <c r="F695">
        <v>0.44444444399999999</v>
      </c>
      <c r="G695">
        <v>19023</v>
      </c>
      <c r="H695">
        <f>VLOOKUP($G695,county_facts!$A:$BB,4,FALSE)</f>
        <v>15006</v>
      </c>
      <c r="I695">
        <f>VLOOKUP($G695,county_facts!$A:$BB,5,FALSE)</f>
        <v>14867</v>
      </c>
      <c r="J695">
        <f>VLOOKUP($G695,county_facts!$A:$BB,6,FALSE)</f>
        <v>0.9</v>
      </c>
      <c r="K695">
        <f>VLOOKUP($G695,county_facts!$A:$BB,7,FALSE)</f>
        <v>14867</v>
      </c>
      <c r="L695">
        <f>VLOOKUP($G695,county_facts!$A:$BB,8,FALSE)</f>
        <v>6.1</v>
      </c>
      <c r="M695">
        <f>VLOOKUP($G695,county_facts!$A:$BB,9,FALSE)</f>
        <v>23.6</v>
      </c>
      <c r="N695">
        <f>VLOOKUP($G695,county_facts!$A:$BB,10,FALSE)</f>
        <v>21</v>
      </c>
      <c r="O695">
        <f>VLOOKUP($G695,county_facts!$A:$BB,11,FALSE)</f>
        <v>50.5</v>
      </c>
      <c r="P695">
        <f>VLOOKUP($G695,county_facts!$A:$BB,12,FALSE)</f>
        <v>98.1</v>
      </c>
      <c r="Q695">
        <f>VLOOKUP($G695,county_facts!$A:$BB,13,FALSE)</f>
        <v>0.3</v>
      </c>
      <c r="R695">
        <f>VLOOKUP($G695,county_facts!$A:$BB,14,FALSE)</f>
        <v>0.1</v>
      </c>
      <c r="S695">
        <f>VLOOKUP($G695,county_facts!$A:$BB,15,FALSE)</f>
        <v>0.4</v>
      </c>
      <c r="T695">
        <f>VLOOKUP($G695,county_facts!$A:$BB,16,FALSE)</f>
        <v>0</v>
      </c>
      <c r="U695">
        <f>VLOOKUP($G695,county_facts!$A:$BB,17,FALSE)</f>
        <v>0.9</v>
      </c>
      <c r="V695">
        <f>VLOOKUP($G695,county_facts!$A:$BB,18,FALSE)</f>
        <v>1.1000000000000001</v>
      </c>
      <c r="W695">
        <f>VLOOKUP($G695,county_facts!$A:$BB,19,FALSE)</f>
        <v>97.1</v>
      </c>
      <c r="X695">
        <f>VLOOKUP($G695,county_facts!$A:$BB,20,FALSE)</f>
        <v>91.1</v>
      </c>
      <c r="Y695">
        <f>VLOOKUP($G695,county_facts!$A:$BB,21,FALSE)</f>
        <v>0.6</v>
      </c>
      <c r="Z695">
        <f>VLOOKUP($G695,county_facts!$A:$BB,22,FALSE)</f>
        <v>2</v>
      </c>
      <c r="AA695">
        <f>VLOOKUP($G695,county_facts!$A:$BB,23,FALSE)</f>
        <v>90.9</v>
      </c>
      <c r="AB695">
        <f>VLOOKUP($G695,county_facts!$A:$BB,24,FALSE)</f>
        <v>15</v>
      </c>
      <c r="AC695">
        <f>VLOOKUP($G695,county_facts!$A:$BB,25,FALSE)</f>
        <v>1007</v>
      </c>
      <c r="AD695">
        <f>VLOOKUP($G695,county_facts!$A:$BB,26,FALSE)</f>
        <v>22.9</v>
      </c>
      <c r="AE695">
        <f>VLOOKUP($G695,county_facts!$A:$BB,27,FALSE)</f>
        <v>6731</v>
      </c>
      <c r="AF695">
        <f>VLOOKUP($G695,county_facts!$A:$BB,28,FALSE)</f>
        <v>79.599999999999994</v>
      </c>
      <c r="AG695">
        <f>VLOOKUP($G695,county_facts!$A:$BB,29,FALSE)</f>
        <v>7.8</v>
      </c>
      <c r="AH695">
        <f>VLOOKUP($G695,county_facts!$A:$BB,30,FALSE)</f>
        <v>100400</v>
      </c>
      <c r="AI695">
        <f>VLOOKUP($G695,county_facts!$A:$BB,31,FALSE)</f>
        <v>6189</v>
      </c>
      <c r="AJ695">
        <f>VLOOKUP($G695,county_facts!$A:$BB,32,FALSE)</f>
        <v>2.37</v>
      </c>
      <c r="AK695">
        <f>VLOOKUP($G695,county_facts!$A:$BB,33,FALSE)</f>
        <v>25269</v>
      </c>
      <c r="AL695">
        <f>VLOOKUP($G695,county_facts!$A:$BB,34,FALSE)</f>
        <v>52026</v>
      </c>
      <c r="AM695">
        <f>VLOOKUP($G695,county_facts!$A:$BB,35,FALSE)</f>
        <v>9.8000000000000007</v>
      </c>
      <c r="AN695">
        <f>VLOOKUP($G695,county_facts!$A:$BB,36,FALSE)</f>
        <v>333</v>
      </c>
      <c r="AO695">
        <f>VLOOKUP($G695,county_facts!$A:$BB,37,FALSE)</f>
        <v>2594</v>
      </c>
      <c r="AP695">
        <f>VLOOKUP($G695,county_facts!$A:$BB,38,FALSE)</f>
        <v>-7.5</v>
      </c>
      <c r="AQ695">
        <f>VLOOKUP($G695,county_facts!$A:$BB,39,FALSE)</f>
        <v>1115</v>
      </c>
      <c r="AR695">
        <f>VLOOKUP($G695,county_facts!$A:$BB,40,FALSE)</f>
        <v>0</v>
      </c>
      <c r="AS695">
        <f>VLOOKUP($G695,county_facts!$A:$BB,41,FALSE)</f>
        <v>0</v>
      </c>
      <c r="AT695">
        <f>VLOOKUP($G695,county_facts!$A:$BB,42,FALSE)</f>
        <v>0</v>
      </c>
      <c r="AU695">
        <f>VLOOKUP($G695,county_facts!$A:$BB,43,FALSE)</f>
        <v>0</v>
      </c>
      <c r="AV695">
        <f>VLOOKUP($G695,county_facts!$A:$BB,44,FALSE)</f>
        <v>0</v>
      </c>
      <c r="AW695">
        <f>VLOOKUP($G695,county_facts!$A:$BB,45,FALSE)</f>
        <v>0</v>
      </c>
      <c r="AX695">
        <f>VLOOKUP($G695,county_facts!$A:$BB,46,FALSE)</f>
        <v>0</v>
      </c>
      <c r="AY695">
        <f>VLOOKUP($G695,county_facts!$A:$BB,47,FALSE)</f>
        <v>0</v>
      </c>
      <c r="AZ695">
        <f>VLOOKUP($G695,county_facts!$A:$BB,48,FALSE)</f>
        <v>288359</v>
      </c>
      <c r="BA695">
        <f>VLOOKUP($G695,county_facts!$A:$BB,49,FALSE)</f>
        <v>79082</v>
      </c>
      <c r="BB695">
        <f>VLOOKUP($G695,county_facts!$A:$BB,50,FALSE)</f>
        <v>5407</v>
      </c>
      <c r="BC695">
        <f>VLOOKUP($G695,county_facts!$A:$BB,51,FALSE)</f>
        <v>0</v>
      </c>
      <c r="BD695">
        <f>VLOOKUP($G695,county_facts!$A:$BB,52,FALSE)</f>
        <v>21</v>
      </c>
      <c r="BE695">
        <f>VLOOKUP($G695,county_facts!$A:$BB,53,FALSE)</f>
        <v>580.13</v>
      </c>
      <c r="BF695">
        <f>VLOOKUP($G695,county_facts!$A:$BB,54,FALSE)</f>
        <v>25.6</v>
      </c>
    </row>
    <row r="696" spans="1:58" x14ac:dyDescent="0.3">
      <c r="A696" t="s">
        <v>9</v>
      </c>
      <c r="B696" t="s">
        <v>301</v>
      </c>
      <c r="C696">
        <v>240</v>
      </c>
      <c r="D696" t="s">
        <v>245</v>
      </c>
      <c r="E696">
        <v>420</v>
      </c>
      <c r="F696">
        <v>0.571428571</v>
      </c>
      <c r="G696">
        <v>19021</v>
      </c>
      <c r="H696">
        <f>VLOOKUP($G696,county_facts!$A:$BB,4,FALSE)</f>
        <v>20578</v>
      </c>
      <c r="I696">
        <f>VLOOKUP($G696,county_facts!$A:$BB,5,FALSE)</f>
        <v>20260</v>
      </c>
      <c r="J696">
        <f>VLOOKUP($G696,county_facts!$A:$BB,6,FALSE)</f>
        <v>1.6</v>
      </c>
      <c r="K696">
        <f>VLOOKUP($G696,county_facts!$A:$BB,7,FALSE)</f>
        <v>20260</v>
      </c>
      <c r="L696">
        <f>VLOOKUP($G696,county_facts!$A:$BB,8,FALSE)</f>
        <v>7.3</v>
      </c>
      <c r="M696">
        <f>VLOOKUP($G696,county_facts!$A:$BB,9,FALSE)</f>
        <v>25.3</v>
      </c>
      <c r="N696">
        <f>VLOOKUP($G696,county_facts!$A:$BB,10,FALSE)</f>
        <v>14.6</v>
      </c>
      <c r="O696">
        <f>VLOOKUP($G696,county_facts!$A:$BB,11,FALSE)</f>
        <v>49.4</v>
      </c>
      <c r="P696">
        <f>VLOOKUP($G696,county_facts!$A:$BB,12,FALSE)</f>
        <v>85.9</v>
      </c>
      <c r="Q696">
        <f>VLOOKUP($G696,county_facts!$A:$BB,13,FALSE)</f>
        <v>2.9</v>
      </c>
      <c r="R696">
        <f>VLOOKUP($G696,county_facts!$A:$BB,14,FALSE)</f>
        <v>0.6</v>
      </c>
      <c r="S696">
        <f>VLOOKUP($G696,county_facts!$A:$BB,15,FALSE)</f>
        <v>8.4</v>
      </c>
      <c r="T696">
        <f>VLOOKUP($G696,county_facts!$A:$BB,16,FALSE)</f>
        <v>0.9</v>
      </c>
      <c r="U696">
        <f>VLOOKUP($G696,county_facts!$A:$BB,17,FALSE)</f>
        <v>1.2</v>
      </c>
      <c r="V696">
        <f>VLOOKUP($G696,county_facts!$A:$BB,18,FALSE)</f>
        <v>24.8</v>
      </c>
      <c r="W696">
        <f>VLOOKUP($G696,county_facts!$A:$BB,19,FALSE)</f>
        <v>62.6</v>
      </c>
      <c r="X696">
        <f>VLOOKUP($G696,county_facts!$A:$BB,20,FALSE)</f>
        <v>82.7</v>
      </c>
      <c r="Y696">
        <f>VLOOKUP($G696,county_facts!$A:$BB,21,FALSE)</f>
        <v>18.600000000000001</v>
      </c>
      <c r="Z696">
        <f>VLOOKUP($G696,county_facts!$A:$BB,22,FALSE)</f>
        <v>29.5</v>
      </c>
      <c r="AA696">
        <f>VLOOKUP($G696,county_facts!$A:$BB,23,FALSE)</f>
        <v>78.7</v>
      </c>
      <c r="AB696">
        <f>VLOOKUP($G696,county_facts!$A:$BB,24,FALSE)</f>
        <v>20</v>
      </c>
      <c r="AC696">
        <f>VLOOKUP($G696,county_facts!$A:$BB,25,FALSE)</f>
        <v>1207</v>
      </c>
      <c r="AD696">
        <f>VLOOKUP($G696,county_facts!$A:$BB,26,FALSE)</f>
        <v>13.7</v>
      </c>
      <c r="AE696">
        <f>VLOOKUP($G696,county_facts!$A:$BB,27,FALSE)</f>
        <v>8299</v>
      </c>
      <c r="AF696">
        <f>VLOOKUP($G696,county_facts!$A:$BB,28,FALSE)</f>
        <v>68</v>
      </c>
      <c r="AG696">
        <f>VLOOKUP($G696,county_facts!$A:$BB,29,FALSE)</f>
        <v>17.899999999999999</v>
      </c>
      <c r="AH696">
        <f>VLOOKUP($G696,county_facts!$A:$BB,30,FALSE)</f>
        <v>97700</v>
      </c>
      <c r="AI696">
        <f>VLOOKUP($G696,county_facts!$A:$BB,31,FALSE)</f>
        <v>7615</v>
      </c>
      <c r="AJ696">
        <f>VLOOKUP($G696,county_facts!$A:$BB,32,FALSE)</f>
        <v>2.5299999999999998</v>
      </c>
      <c r="AK696">
        <f>VLOOKUP($G696,county_facts!$A:$BB,33,FALSE)</f>
        <v>22899</v>
      </c>
      <c r="AL696">
        <f>VLOOKUP($G696,county_facts!$A:$BB,34,FALSE)</f>
        <v>46951</v>
      </c>
      <c r="AM696">
        <f>VLOOKUP($G696,county_facts!$A:$BB,35,FALSE)</f>
        <v>12.8</v>
      </c>
      <c r="AN696">
        <f>VLOOKUP($G696,county_facts!$A:$BB,36,FALSE)</f>
        <v>556</v>
      </c>
      <c r="AO696">
        <f>VLOOKUP($G696,county_facts!$A:$BB,37,FALSE)</f>
        <v>9218</v>
      </c>
      <c r="AP696">
        <f>VLOOKUP($G696,county_facts!$A:$BB,38,FALSE)</f>
        <v>3.4</v>
      </c>
      <c r="AQ696">
        <f>VLOOKUP($G696,county_facts!$A:$BB,39,FALSE)</f>
        <v>1260</v>
      </c>
      <c r="AR696">
        <f>VLOOKUP($G696,county_facts!$A:$BB,40,FALSE)</f>
        <v>1704</v>
      </c>
      <c r="AS696">
        <f>VLOOKUP($G696,county_facts!$A:$BB,41,FALSE)</f>
        <v>0</v>
      </c>
      <c r="AT696">
        <f>VLOOKUP($G696,county_facts!$A:$BB,42,FALSE)</f>
        <v>0</v>
      </c>
      <c r="AU696">
        <f>VLOOKUP($G696,county_facts!$A:$BB,43,FALSE)</f>
        <v>0</v>
      </c>
      <c r="AV696">
        <f>VLOOKUP($G696,county_facts!$A:$BB,44,FALSE)</f>
        <v>0</v>
      </c>
      <c r="AW696">
        <f>VLOOKUP($G696,county_facts!$A:$BB,45,FALSE)</f>
        <v>0</v>
      </c>
      <c r="AX696">
        <f>VLOOKUP($G696,county_facts!$A:$BB,46,FALSE)</f>
        <v>26.6</v>
      </c>
      <c r="AY696">
        <f>VLOOKUP($G696,county_facts!$A:$BB,47,FALSE)</f>
        <v>1578035</v>
      </c>
      <c r="AZ696">
        <f>VLOOKUP($G696,county_facts!$A:$BB,48,FALSE)</f>
        <v>0</v>
      </c>
      <c r="BA696">
        <f>VLOOKUP($G696,county_facts!$A:$BB,49,FALSE)</f>
        <v>260846</v>
      </c>
      <c r="BB696">
        <f>VLOOKUP($G696,county_facts!$A:$BB,50,FALSE)</f>
        <v>13408</v>
      </c>
      <c r="BC696">
        <f>VLOOKUP($G696,county_facts!$A:$BB,51,FALSE)</f>
        <v>25523</v>
      </c>
      <c r="BD696">
        <f>VLOOKUP($G696,county_facts!$A:$BB,52,FALSE)</f>
        <v>8</v>
      </c>
      <c r="BE696">
        <f>VLOOKUP($G696,county_facts!$A:$BB,53,FALSE)</f>
        <v>574.91999999999996</v>
      </c>
      <c r="BF696">
        <f>VLOOKUP($G696,county_facts!$A:$BB,54,FALSE)</f>
        <v>35.200000000000003</v>
      </c>
    </row>
    <row r="697" spans="1:58" x14ac:dyDescent="0.3">
      <c r="A697" t="s">
        <v>6</v>
      </c>
      <c r="B697" t="s">
        <v>301</v>
      </c>
      <c r="C697">
        <v>180</v>
      </c>
      <c r="D697" t="s">
        <v>245</v>
      </c>
      <c r="E697">
        <v>420</v>
      </c>
      <c r="F697">
        <v>0.428571429</v>
      </c>
      <c r="G697">
        <v>19021</v>
      </c>
      <c r="H697">
        <f>VLOOKUP($G697,county_facts!$A:$BB,4,FALSE)</f>
        <v>20578</v>
      </c>
      <c r="I697">
        <f>VLOOKUP($G697,county_facts!$A:$BB,5,FALSE)</f>
        <v>20260</v>
      </c>
      <c r="J697">
        <f>VLOOKUP($G697,county_facts!$A:$BB,6,FALSE)</f>
        <v>1.6</v>
      </c>
      <c r="K697">
        <f>VLOOKUP($G697,county_facts!$A:$BB,7,FALSE)</f>
        <v>20260</v>
      </c>
      <c r="L697">
        <f>VLOOKUP($G697,county_facts!$A:$BB,8,FALSE)</f>
        <v>7.3</v>
      </c>
      <c r="M697">
        <f>VLOOKUP($G697,county_facts!$A:$BB,9,FALSE)</f>
        <v>25.3</v>
      </c>
      <c r="N697">
        <f>VLOOKUP($G697,county_facts!$A:$BB,10,FALSE)</f>
        <v>14.6</v>
      </c>
      <c r="O697">
        <f>VLOOKUP($G697,county_facts!$A:$BB,11,FALSE)</f>
        <v>49.4</v>
      </c>
      <c r="P697">
        <f>VLOOKUP($G697,county_facts!$A:$BB,12,FALSE)</f>
        <v>85.9</v>
      </c>
      <c r="Q697">
        <f>VLOOKUP($G697,county_facts!$A:$BB,13,FALSE)</f>
        <v>2.9</v>
      </c>
      <c r="R697">
        <f>VLOOKUP($G697,county_facts!$A:$BB,14,FALSE)</f>
        <v>0.6</v>
      </c>
      <c r="S697">
        <f>VLOOKUP($G697,county_facts!$A:$BB,15,FALSE)</f>
        <v>8.4</v>
      </c>
      <c r="T697">
        <f>VLOOKUP($G697,county_facts!$A:$BB,16,FALSE)</f>
        <v>0.9</v>
      </c>
      <c r="U697">
        <f>VLOOKUP($G697,county_facts!$A:$BB,17,FALSE)</f>
        <v>1.2</v>
      </c>
      <c r="V697">
        <f>VLOOKUP($G697,county_facts!$A:$BB,18,FALSE)</f>
        <v>24.8</v>
      </c>
      <c r="W697">
        <f>VLOOKUP($G697,county_facts!$A:$BB,19,FALSE)</f>
        <v>62.6</v>
      </c>
      <c r="X697">
        <f>VLOOKUP($G697,county_facts!$A:$BB,20,FALSE)</f>
        <v>82.7</v>
      </c>
      <c r="Y697">
        <f>VLOOKUP($G697,county_facts!$A:$BB,21,FALSE)</f>
        <v>18.600000000000001</v>
      </c>
      <c r="Z697">
        <f>VLOOKUP($G697,county_facts!$A:$BB,22,FALSE)</f>
        <v>29.5</v>
      </c>
      <c r="AA697">
        <f>VLOOKUP($G697,county_facts!$A:$BB,23,FALSE)</f>
        <v>78.7</v>
      </c>
      <c r="AB697">
        <f>VLOOKUP($G697,county_facts!$A:$BB,24,FALSE)</f>
        <v>20</v>
      </c>
      <c r="AC697">
        <f>VLOOKUP($G697,county_facts!$A:$BB,25,FALSE)</f>
        <v>1207</v>
      </c>
      <c r="AD697">
        <f>VLOOKUP($G697,county_facts!$A:$BB,26,FALSE)</f>
        <v>13.7</v>
      </c>
      <c r="AE697">
        <f>VLOOKUP($G697,county_facts!$A:$BB,27,FALSE)</f>
        <v>8299</v>
      </c>
      <c r="AF697">
        <f>VLOOKUP($G697,county_facts!$A:$BB,28,FALSE)</f>
        <v>68</v>
      </c>
      <c r="AG697">
        <f>VLOOKUP($G697,county_facts!$A:$BB,29,FALSE)</f>
        <v>17.899999999999999</v>
      </c>
      <c r="AH697">
        <f>VLOOKUP($G697,county_facts!$A:$BB,30,FALSE)</f>
        <v>97700</v>
      </c>
      <c r="AI697">
        <f>VLOOKUP($G697,county_facts!$A:$BB,31,FALSE)</f>
        <v>7615</v>
      </c>
      <c r="AJ697">
        <f>VLOOKUP($G697,county_facts!$A:$BB,32,FALSE)</f>
        <v>2.5299999999999998</v>
      </c>
      <c r="AK697">
        <f>VLOOKUP($G697,county_facts!$A:$BB,33,FALSE)</f>
        <v>22899</v>
      </c>
      <c r="AL697">
        <f>VLOOKUP($G697,county_facts!$A:$BB,34,FALSE)</f>
        <v>46951</v>
      </c>
      <c r="AM697">
        <f>VLOOKUP($G697,county_facts!$A:$BB,35,FALSE)</f>
        <v>12.8</v>
      </c>
      <c r="AN697">
        <f>VLOOKUP($G697,county_facts!$A:$BB,36,FALSE)</f>
        <v>556</v>
      </c>
      <c r="AO697">
        <f>VLOOKUP($G697,county_facts!$A:$BB,37,FALSE)</f>
        <v>9218</v>
      </c>
      <c r="AP697">
        <f>VLOOKUP($G697,county_facts!$A:$BB,38,FALSE)</f>
        <v>3.4</v>
      </c>
      <c r="AQ697">
        <f>VLOOKUP($G697,county_facts!$A:$BB,39,FALSE)</f>
        <v>1260</v>
      </c>
      <c r="AR697">
        <f>VLOOKUP($G697,county_facts!$A:$BB,40,FALSE)</f>
        <v>1704</v>
      </c>
      <c r="AS697">
        <f>VLOOKUP($G697,county_facts!$A:$BB,41,FALSE)</f>
        <v>0</v>
      </c>
      <c r="AT697">
        <f>VLOOKUP($G697,county_facts!$A:$BB,42,FALSE)</f>
        <v>0</v>
      </c>
      <c r="AU697">
        <f>VLOOKUP($G697,county_facts!$A:$BB,43,FALSE)</f>
        <v>0</v>
      </c>
      <c r="AV697">
        <f>VLOOKUP($G697,county_facts!$A:$BB,44,FALSE)</f>
        <v>0</v>
      </c>
      <c r="AW697">
        <f>VLOOKUP($G697,county_facts!$A:$BB,45,FALSE)</f>
        <v>0</v>
      </c>
      <c r="AX697">
        <f>VLOOKUP($G697,county_facts!$A:$BB,46,FALSE)</f>
        <v>26.6</v>
      </c>
      <c r="AY697">
        <f>VLOOKUP($G697,county_facts!$A:$BB,47,FALSE)</f>
        <v>1578035</v>
      </c>
      <c r="AZ697">
        <f>VLOOKUP($G697,county_facts!$A:$BB,48,FALSE)</f>
        <v>0</v>
      </c>
      <c r="BA697">
        <f>VLOOKUP($G697,county_facts!$A:$BB,49,FALSE)</f>
        <v>260846</v>
      </c>
      <c r="BB697">
        <f>VLOOKUP($G697,county_facts!$A:$BB,50,FALSE)</f>
        <v>13408</v>
      </c>
      <c r="BC697">
        <f>VLOOKUP($G697,county_facts!$A:$BB,51,FALSE)</f>
        <v>25523</v>
      </c>
      <c r="BD697">
        <f>VLOOKUP($G697,county_facts!$A:$BB,52,FALSE)</f>
        <v>8</v>
      </c>
      <c r="BE697">
        <f>VLOOKUP($G697,county_facts!$A:$BB,53,FALSE)</f>
        <v>574.91999999999996</v>
      </c>
      <c r="BF697">
        <f>VLOOKUP($G697,county_facts!$A:$BB,54,FALSE)</f>
        <v>35.200000000000003</v>
      </c>
    </row>
    <row r="698" spans="1:58" x14ac:dyDescent="0.3">
      <c r="A698" t="s">
        <v>6</v>
      </c>
      <c r="B698" t="s">
        <v>302</v>
      </c>
      <c r="C698">
        <v>383</v>
      </c>
      <c r="D698" t="s">
        <v>245</v>
      </c>
      <c r="E698">
        <v>533</v>
      </c>
      <c r="F698">
        <v>0.71857410899999996</v>
      </c>
      <c r="G698">
        <v>19019</v>
      </c>
      <c r="H698">
        <f>VLOOKUP($G698,county_facts!$A:$BB,4,FALSE)</f>
        <v>21038</v>
      </c>
      <c r="I698">
        <f>VLOOKUP($G698,county_facts!$A:$BB,5,FALSE)</f>
        <v>20958</v>
      </c>
      <c r="J698">
        <f>VLOOKUP($G698,county_facts!$A:$BB,6,FALSE)</f>
        <v>0.4</v>
      </c>
      <c r="K698">
        <f>VLOOKUP($G698,county_facts!$A:$BB,7,FALSE)</f>
        <v>20958</v>
      </c>
      <c r="L698">
        <f>VLOOKUP($G698,county_facts!$A:$BB,8,FALSE)</f>
        <v>6.8</v>
      </c>
      <c r="M698">
        <f>VLOOKUP($G698,county_facts!$A:$BB,9,FALSE)</f>
        <v>26.6</v>
      </c>
      <c r="N698">
        <f>VLOOKUP($G698,county_facts!$A:$BB,10,FALSE)</f>
        <v>16.2</v>
      </c>
      <c r="O698">
        <f>VLOOKUP($G698,county_facts!$A:$BB,11,FALSE)</f>
        <v>50.2</v>
      </c>
      <c r="P698">
        <f>VLOOKUP($G698,county_facts!$A:$BB,12,FALSE)</f>
        <v>97.8</v>
      </c>
      <c r="Q698">
        <f>VLOOKUP($G698,county_facts!$A:$BB,13,FALSE)</f>
        <v>0.5</v>
      </c>
      <c r="R698">
        <f>VLOOKUP($G698,county_facts!$A:$BB,14,FALSE)</f>
        <v>0.2</v>
      </c>
      <c r="S698">
        <f>VLOOKUP($G698,county_facts!$A:$BB,15,FALSE)</f>
        <v>0.4</v>
      </c>
      <c r="T698">
        <f>VLOOKUP($G698,county_facts!$A:$BB,16,FALSE)</f>
        <v>0</v>
      </c>
      <c r="U698">
        <f>VLOOKUP($G698,county_facts!$A:$BB,17,FALSE)</f>
        <v>1</v>
      </c>
      <c r="V698">
        <f>VLOOKUP($G698,county_facts!$A:$BB,18,FALSE)</f>
        <v>1.4</v>
      </c>
      <c r="W698">
        <f>VLOOKUP($G698,county_facts!$A:$BB,19,FALSE)</f>
        <v>96.6</v>
      </c>
      <c r="X698">
        <f>VLOOKUP($G698,county_facts!$A:$BB,20,FALSE)</f>
        <v>91</v>
      </c>
      <c r="Y698">
        <f>VLOOKUP($G698,county_facts!$A:$BB,21,FALSE)</f>
        <v>1</v>
      </c>
      <c r="Z698">
        <f>VLOOKUP($G698,county_facts!$A:$BB,22,FALSE)</f>
        <v>6</v>
      </c>
      <c r="AA698">
        <f>VLOOKUP($G698,county_facts!$A:$BB,23,FALSE)</f>
        <v>90.6</v>
      </c>
      <c r="AB698">
        <f>VLOOKUP($G698,county_facts!$A:$BB,24,FALSE)</f>
        <v>17.100000000000001</v>
      </c>
      <c r="AC698">
        <f>VLOOKUP($G698,county_facts!$A:$BB,25,FALSE)</f>
        <v>1511</v>
      </c>
      <c r="AD698">
        <f>VLOOKUP($G698,county_facts!$A:$BB,26,FALSE)</f>
        <v>20.9</v>
      </c>
      <c r="AE698">
        <f>VLOOKUP($G698,county_facts!$A:$BB,27,FALSE)</f>
        <v>8990</v>
      </c>
      <c r="AF698">
        <f>VLOOKUP($G698,county_facts!$A:$BB,28,FALSE)</f>
        <v>78.099999999999994</v>
      </c>
      <c r="AG698">
        <f>VLOOKUP($G698,county_facts!$A:$BB,29,FALSE)</f>
        <v>7.8</v>
      </c>
      <c r="AH698">
        <f>VLOOKUP($G698,county_facts!$A:$BB,30,FALSE)</f>
        <v>122200</v>
      </c>
      <c r="AI698">
        <f>VLOOKUP($G698,county_facts!$A:$BB,31,FALSE)</f>
        <v>8187</v>
      </c>
      <c r="AJ698">
        <f>VLOOKUP($G698,county_facts!$A:$BB,32,FALSE)</f>
        <v>2.52</v>
      </c>
      <c r="AK698">
        <f>VLOOKUP($G698,county_facts!$A:$BB,33,FALSE)</f>
        <v>27038</v>
      </c>
      <c r="AL698">
        <f>VLOOKUP($G698,county_facts!$A:$BB,34,FALSE)</f>
        <v>55553</v>
      </c>
      <c r="AM698">
        <f>VLOOKUP($G698,county_facts!$A:$BB,35,FALSE)</f>
        <v>9.9</v>
      </c>
      <c r="AN698">
        <f>VLOOKUP($G698,county_facts!$A:$BB,36,FALSE)</f>
        <v>490</v>
      </c>
      <c r="AO698">
        <f>VLOOKUP($G698,county_facts!$A:$BB,37,FALSE)</f>
        <v>5218</v>
      </c>
      <c r="AP698">
        <f>VLOOKUP($G698,county_facts!$A:$BB,38,FALSE)</f>
        <v>1.1000000000000001</v>
      </c>
      <c r="AQ698">
        <f>VLOOKUP($G698,county_facts!$A:$BB,39,FALSE)</f>
        <v>1508</v>
      </c>
      <c r="AR698">
        <f>VLOOKUP($G698,county_facts!$A:$BB,40,FALSE)</f>
        <v>1874</v>
      </c>
      <c r="AS698">
        <f>VLOOKUP($G698,county_facts!$A:$BB,41,FALSE)</f>
        <v>0</v>
      </c>
      <c r="AT698">
        <f>VLOOKUP($G698,county_facts!$A:$BB,42,FALSE)</f>
        <v>0</v>
      </c>
      <c r="AU698">
        <f>VLOOKUP($G698,county_facts!$A:$BB,43,FALSE)</f>
        <v>0</v>
      </c>
      <c r="AV698">
        <f>VLOOKUP($G698,county_facts!$A:$BB,44,FALSE)</f>
        <v>0</v>
      </c>
      <c r="AW698">
        <f>VLOOKUP($G698,county_facts!$A:$BB,45,FALSE)</f>
        <v>0</v>
      </c>
      <c r="AX698">
        <f>VLOOKUP($G698,county_facts!$A:$BB,46,FALSE)</f>
        <v>18</v>
      </c>
      <c r="AY698">
        <f>VLOOKUP($G698,county_facts!$A:$BB,47,FALSE)</f>
        <v>640836</v>
      </c>
      <c r="AZ698">
        <f>VLOOKUP($G698,county_facts!$A:$BB,48,FALSE)</f>
        <v>624511</v>
      </c>
      <c r="BA698">
        <f>VLOOKUP($G698,county_facts!$A:$BB,49,FALSE)</f>
        <v>214820</v>
      </c>
      <c r="BB698">
        <f>VLOOKUP($G698,county_facts!$A:$BB,50,FALSE)</f>
        <v>10242</v>
      </c>
      <c r="BC698">
        <f>VLOOKUP($G698,county_facts!$A:$BB,51,FALSE)</f>
        <v>11530</v>
      </c>
      <c r="BD698">
        <f>VLOOKUP($G698,county_facts!$A:$BB,52,FALSE)</f>
        <v>27</v>
      </c>
      <c r="BE698">
        <f>VLOOKUP($G698,county_facts!$A:$BB,53,FALSE)</f>
        <v>571.02</v>
      </c>
      <c r="BF698">
        <f>VLOOKUP($G698,county_facts!$A:$BB,54,FALSE)</f>
        <v>36.700000000000003</v>
      </c>
    </row>
    <row r="699" spans="1:58" x14ac:dyDescent="0.3">
      <c r="A699" t="s">
        <v>9</v>
      </c>
      <c r="B699" t="s">
        <v>302</v>
      </c>
      <c r="C699">
        <v>150</v>
      </c>
      <c r="D699" t="s">
        <v>245</v>
      </c>
      <c r="E699">
        <v>533</v>
      </c>
      <c r="F699">
        <v>0.28142589099999998</v>
      </c>
      <c r="G699">
        <v>19019</v>
      </c>
      <c r="H699">
        <f>VLOOKUP($G699,county_facts!$A:$BB,4,FALSE)</f>
        <v>21038</v>
      </c>
      <c r="I699">
        <f>VLOOKUP($G699,county_facts!$A:$BB,5,FALSE)</f>
        <v>20958</v>
      </c>
      <c r="J699">
        <f>VLOOKUP($G699,county_facts!$A:$BB,6,FALSE)</f>
        <v>0.4</v>
      </c>
      <c r="K699">
        <f>VLOOKUP($G699,county_facts!$A:$BB,7,FALSE)</f>
        <v>20958</v>
      </c>
      <c r="L699">
        <f>VLOOKUP($G699,county_facts!$A:$BB,8,FALSE)</f>
        <v>6.8</v>
      </c>
      <c r="M699">
        <f>VLOOKUP($G699,county_facts!$A:$BB,9,FALSE)</f>
        <v>26.6</v>
      </c>
      <c r="N699">
        <f>VLOOKUP($G699,county_facts!$A:$BB,10,FALSE)</f>
        <v>16.2</v>
      </c>
      <c r="O699">
        <f>VLOOKUP($G699,county_facts!$A:$BB,11,FALSE)</f>
        <v>50.2</v>
      </c>
      <c r="P699">
        <f>VLOOKUP($G699,county_facts!$A:$BB,12,FALSE)</f>
        <v>97.8</v>
      </c>
      <c r="Q699">
        <f>VLOOKUP($G699,county_facts!$A:$BB,13,FALSE)</f>
        <v>0.5</v>
      </c>
      <c r="R699">
        <f>VLOOKUP($G699,county_facts!$A:$BB,14,FALSE)</f>
        <v>0.2</v>
      </c>
      <c r="S699">
        <f>VLOOKUP($G699,county_facts!$A:$BB,15,FALSE)</f>
        <v>0.4</v>
      </c>
      <c r="T699">
        <f>VLOOKUP($G699,county_facts!$A:$BB,16,FALSE)</f>
        <v>0</v>
      </c>
      <c r="U699">
        <f>VLOOKUP($G699,county_facts!$A:$BB,17,FALSE)</f>
        <v>1</v>
      </c>
      <c r="V699">
        <f>VLOOKUP($G699,county_facts!$A:$BB,18,FALSE)</f>
        <v>1.4</v>
      </c>
      <c r="W699">
        <f>VLOOKUP($G699,county_facts!$A:$BB,19,FALSE)</f>
        <v>96.6</v>
      </c>
      <c r="X699">
        <f>VLOOKUP($G699,county_facts!$A:$BB,20,FALSE)</f>
        <v>91</v>
      </c>
      <c r="Y699">
        <f>VLOOKUP($G699,county_facts!$A:$BB,21,FALSE)</f>
        <v>1</v>
      </c>
      <c r="Z699">
        <f>VLOOKUP($G699,county_facts!$A:$BB,22,FALSE)</f>
        <v>6</v>
      </c>
      <c r="AA699">
        <f>VLOOKUP($G699,county_facts!$A:$BB,23,FALSE)</f>
        <v>90.6</v>
      </c>
      <c r="AB699">
        <f>VLOOKUP($G699,county_facts!$A:$BB,24,FALSE)</f>
        <v>17.100000000000001</v>
      </c>
      <c r="AC699">
        <f>VLOOKUP($G699,county_facts!$A:$BB,25,FALSE)</f>
        <v>1511</v>
      </c>
      <c r="AD699">
        <f>VLOOKUP($G699,county_facts!$A:$BB,26,FALSE)</f>
        <v>20.9</v>
      </c>
      <c r="AE699">
        <f>VLOOKUP($G699,county_facts!$A:$BB,27,FALSE)</f>
        <v>8990</v>
      </c>
      <c r="AF699">
        <f>VLOOKUP($G699,county_facts!$A:$BB,28,FALSE)</f>
        <v>78.099999999999994</v>
      </c>
      <c r="AG699">
        <f>VLOOKUP($G699,county_facts!$A:$BB,29,FALSE)</f>
        <v>7.8</v>
      </c>
      <c r="AH699">
        <f>VLOOKUP($G699,county_facts!$A:$BB,30,FALSE)</f>
        <v>122200</v>
      </c>
      <c r="AI699">
        <f>VLOOKUP($G699,county_facts!$A:$BB,31,FALSE)</f>
        <v>8187</v>
      </c>
      <c r="AJ699">
        <f>VLOOKUP($G699,county_facts!$A:$BB,32,FALSE)</f>
        <v>2.52</v>
      </c>
      <c r="AK699">
        <f>VLOOKUP($G699,county_facts!$A:$BB,33,FALSE)</f>
        <v>27038</v>
      </c>
      <c r="AL699">
        <f>VLOOKUP($G699,county_facts!$A:$BB,34,FALSE)</f>
        <v>55553</v>
      </c>
      <c r="AM699">
        <f>VLOOKUP($G699,county_facts!$A:$BB,35,FALSE)</f>
        <v>9.9</v>
      </c>
      <c r="AN699">
        <f>VLOOKUP($G699,county_facts!$A:$BB,36,FALSE)</f>
        <v>490</v>
      </c>
      <c r="AO699">
        <f>VLOOKUP($G699,county_facts!$A:$BB,37,FALSE)</f>
        <v>5218</v>
      </c>
      <c r="AP699">
        <f>VLOOKUP($G699,county_facts!$A:$BB,38,FALSE)</f>
        <v>1.1000000000000001</v>
      </c>
      <c r="AQ699">
        <f>VLOOKUP($G699,county_facts!$A:$BB,39,FALSE)</f>
        <v>1508</v>
      </c>
      <c r="AR699">
        <f>VLOOKUP($G699,county_facts!$A:$BB,40,FALSE)</f>
        <v>1874</v>
      </c>
      <c r="AS699">
        <f>VLOOKUP($G699,county_facts!$A:$BB,41,FALSE)</f>
        <v>0</v>
      </c>
      <c r="AT699">
        <f>VLOOKUP($G699,county_facts!$A:$BB,42,FALSE)</f>
        <v>0</v>
      </c>
      <c r="AU699">
        <f>VLOOKUP($G699,county_facts!$A:$BB,43,FALSE)</f>
        <v>0</v>
      </c>
      <c r="AV699">
        <f>VLOOKUP($G699,county_facts!$A:$BB,44,FALSE)</f>
        <v>0</v>
      </c>
      <c r="AW699">
        <f>VLOOKUP($G699,county_facts!$A:$BB,45,FALSE)</f>
        <v>0</v>
      </c>
      <c r="AX699">
        <f>VLOOKUP($G699,county_facts!$A:$BB,46,FALSE)</f>
        <v>18</v>
      </c>
      <c r="AY699">
        <f>VLOOKUP($G699,county_facts!$A:$BB,47,FALSE)</f>
        <v>640836</v>
      </c>
      <c r="AZ699">
        <f>VLOOKUP($G699,county_facts!$A:$BB,48,FALSE)</f>
        <v>624511</v>
      </c>
      <c r="BA699">
        <f>VLOOKUP($G699,county_facts!$A:$BB,49,FALSE)</f>
        <v>214820</v>
      </c>
      <c r="BB699">
        <f>VLOOKUP($G699,county_facts!$A:$BB,50,FALSE)</f>
        <v>10242</v>
      </c>
      <c r="BC699">
        <f>VLOOKUP($G699,county_facts!$A:$BB,51,FALSE)</f>
        <v>11530</v>
      </c>
      <c r="BD699">
        <f>VLOOKUP($G699,county_facts!$A:$BB,52,FALSE)</f>
        <v>27</v>
      </c>
      <c r="BE699">
        <f>VLOOKUP($G699,county_facts!$A:$BB,53,FALSE)</f>
        <v>571.02</v>
      </c>
      <c r="BF699">
        <f>VLOOKUP($G699,county_facts!$A:$BB,54,FALSE)</f>
        <v>36.700000000000003</v>
      </c>
    </row>
    <row r="700" spans="1:58" x14ac:dyDescent="0.3">
      <c r="A700" t="s">
        <v>6</v>
      </c>
      <c r="B700" t="s">
        <v>303</v>
      </c>
      <c r="C700">
        <v>317</v>
      </c>
      <c r="D700" t="s">
        <v>245</v>
      </c>
      <c r="E700">
        <v>476</v>
      </c>
      <c r="F700">
        <v>0.66596638699999999</v>
      </c>
      <c r="G700">
        <v>19017</v>
      </c>
      <c r="H700">
        <f>VLOOKUP($G700,county_facts!$A:$BB,4,FALSE)</f>
        <v>24721</v>
      </c>
      <c r="I700">
        <f>VLOOKUP($G700,county_facts!$A:$BB,5,FALSE)</f>
        <v>24276</v>
      </c>
      <c r="J700">
        <f>VLOOKUP($G700,county_facts!$A:$BB,6,FALSE)</f>
        <v>1.8</v>
      </c>
      <c r="K700">
        <f>VLOOKUP($G700,county_facts!$A:$BB,7,FALSE)</f>
        <v>24276</v>
      </c>
      <c r="L700">
        <f>VLOOKUP($G700,county_facts!$A:$BB,8,FALSE)</f>
        <v>5.0999999999999996</v>
      </c>
      <c r="M700">
        <f>VLOOKUP($G700,county_facts!$A:$BB,9,FALSE)</f>
        <v>21.8</v>
      </c>
      <c r="N700">
        <f>VLOOKUP($G700,county_facts!$A:$BB,10,FALSE)</f>
        <v>18.399999999999999</v>
      </c>
      <c r="O700">
        <f>VLOOKUP($G700,county_facts!$A:$BB,11,FALSE)</f>
        <v>50.8</v>
      </c>
      <c r="P700">
        <f>VLOOKUP($G700,county_facts!$A:$BB,12,FALSE)</f>
        <v>97</v>
      </c>
      <c r="Q700">
        <f>VLOOKUP($G700,county_facts!$A:$BB,13,FALSE)</f>
        <v>1</v>
      </c>
      <c r="R700">
        <f>VLOOKUP($G700,county_facts!$A:$BB,14,FALSE)</f>
        <v>0.1</v>
      </c>
      <c r="S700">
        <f>VLOOKUP($G700,county_facts!$A:$BB,15,FALSE)</f>
        <v>0.9</v>
      </c>
      <c r="T700">
        <f>VLOOKUP($G700,county_facts!$A:$BB,16,FALSE)</f>
        <v>0</v>
      </c>
      <c r="U700">
        <f>VLOOKUP($G700,county_facts!$A:$BB,17,FALSE)</f>
        <v>1</v>
      </c>
      <c r="V700">
        <f>VLOOKUP($G700,county_facts!$A:$BB,18,FALSE)</f>
        <v>1.4</v>
      </c>
      <c r="W700">
        <f>VLOOKUP($G700,county_facts!$A:$BB,19,FALSE)</f>
        <v>95.8</v>
      </c>
      <c r="X700">
        <f>VLOOKUP($G700,county_facts!$A:$BB,20,FALSE)</f>
        <v>87.5</v>
      </c>
      <c r="Y700">
        <f>VLOOKUP($G700,county_facts!$A:$BB,21,FALSE)</f>
        <v>0.6</v>
      </c>
      <c r="Z700">
        <f>VLOOKUP($G700,county_facts!$A:$BB,22,FALSE)</f>
        <v>2.2000000000000002</v>
      </c>
      <c r="AA700">
        <f>VLOOKUP($G700,county_facts!$A:$BB,23,FALSE)</f>
        <v>93.8</v>
      </c>
      <c r="AB700">
        <f>VLOOKUP($G700,county_facts!$A:$BB,24,FALSE)</f>
        <v>28.3</v>
      </c>
      <c r="AC700">
        <f>VLOOKUP($G700,county_facts!$A:$BB,25,FALSE)</f>
        <v>1914</v>
      </c>
      <c r="AD700">
        <f>VLOOKUP($G700,county_facts!$A:$BB,26,FALSE)</f>
        <v>19.2</v>
      </c>
      <c r="AE700">
        <f>VLOOKUP($G700,county_facts!$A:$BB,27,FALSE)</f>
        <v>10136</v>
      </c>
      <c r="AF700">
        <f>VLOOKUP($G700,county_facts!$A:$BB,28,FALSE)</f>
        <v>81.3</v>
      </c>
      <c r="AG700">
        <f>VLOOKUP($G700,county_facts!$A:$BB,29,FALSE)</f>
        <v>12.8</v>
      </c>
      <c r="AH700">
        <f>VLOOKUP($G700,county_facts!$A:$BB,30,FALSE)</f>
        <v>145300</v>
      </c>
      <c r="AI700">
        <f>VLOOKUP($G700,county_facts!$A:$BB,31,FALSE)</f>
        <v>9258</v>
      </c>
      <c r="AJ700">
        <f>VLOOKUP($G700,county_facts!$A:$BB,32,FALSE)</f>
        <v>2.46</v>
      </c>
      <c r="AK700">
        <f>VLOOKUP($G700,county_facts!$A:$BB,33,FALSE)</f>
        <v>28727</v>
      </c>
      <c r="AL700">
        <f>VLOOKUP($G700,county_facts!$A:$BB,34,FALSE)</f>
        <v>61216</v>
      </c>
      <c r="AM700">
        <f>VLOOKUP($G700,county_facts!$A:$BB,35,FALSE)</f>
        <v>7.3</v>
      </c>
      <c r="AN700">
        <f>VLOOKUP($G700,county_facts!$A:$BB,36,FALSE)</f>
        <v>607</v>
      </c>
      <c r="AO700">
        <f>VLOOKUP($G700,county_facts!$A:$BB,37,FALSE)</f>
        <v>9369</v>
      </c>
      <c r="AP700">
        <f>VLOOKUP($G700,county_facts!$A:$BB,38,FALSE)</f>
        <v>6.7</v>
      </c>
      <c r="AQ700">
        <f>VLOOKUP($G700,county_facts!$A:$BB,39,FALSE)</f>
        <v>1591</v>
      </c>
      <c r="AR700">
        <f>VLOOKUP($G700,county_facts!$A:$BB,40,FALSE)</f>
        <v>2419</v>
      </c>
      <c r="AS700">
        <f>VLOOKUP($G700,county_facts!$A:$BB,41,FALSE)</f>
        <v>0</v>
      </c>
      <c r="AT700">
        <f>VLOOKUP($G700,county_facts!$A:$BB,42,FALSE)</f>
        <v>0</v>
      </c>
      <c r="AU700">
        <f>VLOOKUP($G700,county_facts!$A:$BB,43,FALSE)</f>
        <v>0</v>
      </c>
      <c r="AV700">
        <f>VLOOKUP($G700,county_facts!$A:$BB,44,FALSE)</f>
        <v>0</v>
      </c>
      <c r="AW700">
        <f>VLOOKUP($G700,county_facts!$A:$BB,45,FALSE)</f>
        <v>0</v>
      </c>
      <c r="AX700">
        <f>VLOOKUP($G700,county_facts!$A:$BB,46,FALSE)</f>
        <v>30.5</v>
      </c>
      <c r="AY700">
        <f>VLOOKUP($G700,county_facts!$A:$BB,47,FALSE)</f>
        <v>699712</v>
      </c>
      <c r="AZ700">
        <f>VLOOKUP($G700,county_facts!$A:$BB,48,FALSE)</f>
        <v>105620</v>
      </c>
      <c r="BA700">
        <f>VLOOKUP($G700,county_facts!$A:$BB,49,FALSE)</f>
        <v>268428</v>
      </c>
      <c r="BB700">
        <f>VLOOKUP($G700,county_facts!$A:$BB,50,FALSE)</f>
        <v>11358</v>
      </c>
      <c r="BC700">
        <f>VLOOKUP($G700,county_facts!$A:$BB,51,FALSE)</f>
        <v>16655</v>
      </c>
      <c r="BD700">
        <f>VLOOKUP($G700,county_facts!$A:$BB,52,FALSE)</f>
        <v>74</v>
      </c>
      <c r="BE700">
        <f>VLOOKUP($G700,county_facts!$A:$BB,53,FALSE)</f>
        <v>435.48</v>
      </c>
      <c r="BF700">
        <f>VLOOKUP($G700,county_facts!$A:$BB,54,FALSE)</f>
        <v>55.7</v>
      </c>
    </row>
    <row r="701" spans="1:58" x14ac:dyDescent="0.3">
      <c r="A701" t="s">
        <v>9</v>
      </c>
      <c r="B701" t="s">
        <v>303</v>
      </c>
      <c r="C701">
        <v>159</v>
      </c>
      <c r="D701" t="s">
        <v>245</v>
      </c>
      <c r="E701">
        <v>476</v>
      </c>
      <c r="F701">
        <v>0.33403361300000001</v>
      </c>
      <c r="G701">
        <v>19017</v>
      </c>
      <c r="H701">
        <f>VLOOKUP($G701,county_facts!$A:$BB,4,FALSE)</f>
        <v>24721</v>
      </c>
      <c r="I701">
        <f>VLOOKUP($G701,county_facts!$A:$BB,5,FALSE)</f>
        <v>24276</v>
      </c>
      <c r="J701">
        <f>VLOOKUP($G701,county_facts!$A:$BB,6,FALSE)</f>
        <v>1.8</v>
      </c>
      <c r="K701">
        <f>VLOOKUP($G701,county_facts!$A:$BB,7,FALSE)</f>
        <v>24276</v>
      </c>
      <c r="L701">
        <f>VLOOKUP($G701,county_facts!$A:$BB,8,FALSE)</f>
        <v>5.0999999999999996</v>
      </c>
      <c r="M701">
        <f>VLOOKUP($G701,county_facts!$A:$BB,9,FALSE)</f>
        <v>21.8</v>
      </c>
      <c r="N701">
        <f>VLOOKUP($G701,county_facts!$A:$BB,10,FALSE)</f>
        <v>18.399999999999999</v>
      </c>
      <c r="O701">
        <f>VLOOKUP($G701,county_facts!$A:$BB,11,FALSE)</f>
        <v>50.8</v>
      </c>
      <c r="P701">
        <f>VLOOKUP($G701,county_facts!$A:$BB,12,FALSE)</f>
        <v>97</v>
      </c>
      <c r="Q701">
        <f>VLOOKUP($G701,county_facts!$A:$BB,13,FALSE)</f>
        <v>1</v>
      </c>
      <c r="R701">
        <f>VLOOKUP($G701,county_facts!$A:$BB,14,FALSE)</f>
        <v>0.1</v>
      </c>
      <c r="S701">
        <f>VLOOKUP($G701,county_facts!$A:$BB,15,FALSE)</f>
        <v>0.9</v>
      </c>
      <c r="T701">
        <f>VLOOKUP($G701,county_facts!$A:$BB,16,FALSE)</f>
        <v>0</v>
      </c>
      <c r="U701">
        <f>VLOOKUP($G701,county_facts!$A:$BB,17,FALSE)</f>
        <v>1</v>
      </c>
      <c r="V701">
        <f>VLOOKUP($G701,county_facts!$A:$BB,18,FALSE)</f>
        <v>1.4</v>
      </c>
      <c r="W701">
        <f>VLOOKUP($G701,county_facts!$A:$BB,19,FALSE)</f>
        <v>95.8</v>
      </c>
      <c r="X701">
        <f>VLOOKUP($G701,county_facts!$A:$BB,20,FALSE)</f>
        <v>87.5</v>
      </c>
      <c r="Y701">
        <f>VLOOKUP($G701,county_facts!$A:$BB,21,FALSE)</f>
        <v>0.6</v>
      </c>
      <c r="Z701">
        <f>VLOOKUP($G701,county_facts!$A:$BB,22,FALSE)</f>
        <v>2.2000000000000002</v>
      </c>
      <c r="AA701">
        <f>VLOOKUP($G701,county_facts!$A:$BB,23,FALSE)</f>
        <v>93.8</v>
      </c>
      <c r="AB701">
        <f>VLOOKUP($G701,county_facts!$A:$BB,24,FALSE)</f>
        <v>28.3</v>
      </c>
      <c r="AC701">
        <f>VLOOKUP($G701,county_facts!$A:$BB,25,FALSE)</f>
        <v>1914</v>
      </c>
      <c r="AD701">
        <f>VLOOKUP($G701,county_facts!$A:$BB,26,FALSE)</f>
        <v>19.2</v>
      </c>
      <c r="AE701">
        <f>VLOOKUP($G701,county_facts!$A:$BB,27,FALSE)</f>
        <v>10136</v>
      </c>
      <c r="AF701">
        <f>VLOOKUP($G701,county_facts!$A:$BB,28,FALSE)</f>
        <v>81.3</v>
      </c>
      <c r="AG701">
        <f>VLOOKUP($G701,county_facts!$A:$BB,29,FALSE)</f>
        <v>12.8</v>
      </c>
      <c r="AH701">
        <f>VLOOKUP($G701,county_facts!$A:$BB,30,FALSE)</f>
        <v>145300</v>
      </c>
      <c r="AI701">
        <f>VLOOKUP($G701,county_facts!$A:$BB,31,FALSE)</f>
        <v>9258</v>
      </c>
      <c r="AJ701">
        <f>VLOOKUP($G701,county_facts!$A:$BB,32,FALSE)</f>
        <v>2.46</v>
      </c>
      <c r="AK701">
        <f>VLOOKUP($G701,county_facts!$A:$BB,33,FALSE)</f>
        <v>28727</v>
      </c>
      <c r="AL701">
        <f>VLOOKUP($G701,county_facts!$A:$BB,34,FALSE)</f>
        <v>61216</v>
      </c>
      <c r="AM701">
        <f>VLOOKUP($G701,county_facts!$A:$BB,35,FALSE)</f>
        <v>7.3</v>
      </c>
      <c r="AN701">
        <f>VLOOKUP($G701,county_facts!$A:$BB,36,FALSE)</f>
        <v>607</v>
      </c>
      <c r="AO701">
        <f>VLOOKUP($G701,county_facts!$A:$BB,37,FALSE)</f>
        <v>9369</v>
      </c>
      <c r="AP701">
        <f>VLOOKUP($G701,county_facts!$A:$BB,38,FALSE)</f>
        <v>6.7</v>
      </c>
      <c r="AQ701">
        <f>VLOOKUP($G701,county_facts!$A:$BB,39,FALSE)</f>
        <v>1591</v>
      </c>
      <c r="AR701">
        <f>VLOOKUP($G701,county_facts!$A:$BB,40,FALSE)</f>
        <v>2419</v>
      </c>
      <c r="AS701">
        <f>VLOOKUP($G701,county_facts!$A:$BB,41,FALSE)</f>
        <v>0</v>
      </c>
      <c r="AT701">
        <f>VLOOKUP($G701,county_facts!$A:$BB,42,FALSE)</f>
        <v>0</v>
      </c>
      <c r="AU701">
        <f>VLOOKUP($G701,county_facts!$A:$BB,43,FALSE)</f>
        <v>0</v>
      </c>
      <c r="AV701">
        <f>VLOOKUP($G701,county_facts!$A:$BB,44,FALSE)</f>
        <v>0</v>
      </c>
      <c r="AW701">
        <f>VLOOKUP($G701,county_facts!$A:$BB,45,FALSE)</f>
        <v>0</v>
      </c>
      <c r="AX701">
        <f>VLOOKUP($G701,county_facts!$A:$BB,46,FALSE)</f>
        <v>30.5</v>
      </c>
      <c r="AY701">
        <f>VLOOKUP($G701,county_facts!$A:$BB,47,FALSE)</f>
        <v>699712</v>
      </c>
      <c r="AZ701">
        <f>VLOOKUP($G701,county_facts!$A:$BB,48,FALSE)</f>
        <v>105620</v>
      </c>
      <c r="BA701">
        <f>VLOOKUP($G701,county_facts!$A:$BB,49,FALSE)</f>
        <v>268428</v>
      </c>
      <c r="BB701">
        <f>VLOOKUP($G701,county_facts!$A:$BB,50,FALSE)</f>
        <v>11358</v>
      </c>
      <c r="BC701">
        <f>VLOOKUP($G701,county_facts!$A:$BB,51,FALSE)</f>
        <v>16655</v>
      </c>
      <c r="BD701">
        <f>VLOOKUP($G701,county_facts!$A:$BB,52,FALSE)</f>
        <v>74</v>
      </c>
      <c r="BE701">
        <f>VLOOKUP($G701,county_facts!$A:$BB,53,FALSE)</f>
        <v>435.48</v>
      </c>
      <c r="BF701">
        <f>VLOOKUP($G701,county_facts!$A:$BB,54,FALSE)</f>
        <v>55.7</v>
      </c>
    </row>
    <row r="702" spans="1:58" x14ac:dyDescent="0.3">
      <c r="A702" t="s">
        <v>9</v>
      </c>
      <c r="B702" t="s">
        <v>126</v>
      </c>
      <c r="C702">
        <v>532</v>
      </c>
      <c r="D702" t="s">
        <v>245</v>
      </c>
      <c r="E702">
        <v>684</v>
      </c>
      <c r="F702">
        <v>0.77777777800000003</v>
      </c>
      <c r="G702">
        <v>19015</v>
      </c>
      <c r="H702">
        <f>VLOOKUP($G702,county_facts!$A:$BB,4,FALSE)</f>
        <v>26433</v>
      </c>
      <c r="I702">
        <f>VLOOKUP($G702,county_facts!$A:$BB,5,FALSE)</f>
        <v>26306</v>
      </c>
      <c r="J702">
        <f>VLOOKUP($G702,county_facts!$A:$BB,6,FALSE)</f>
        <v>0.5</v>
      </c>
      <c r="K702">
        <f>VLOOKUP($G702,county_facts!$A:$BB,7,FALSE)</f>
        <v>26306</v>
      </c>
      <c r="L702">
        <f>VLOOKUP($G702,county_facts!$A:$BB,8,FALSE)</f>
        <v>5.6</v>
      </c>
      <c r="M702">
        <f>VLOOKUP($G702,county_facts!$A:$BB,9,FALSE)</f>
        <v>22.7</v>
      </c>
      <c r="N702">
        <f>VLOOKUP($G702,county_facts!$A:$BB,10,FALSE)</f>
        <v>17</v>
      </c>
      <c r="O702">
        <f>VLOOKUP($G702,county_facts!$A:$BB,11,FALSE)</f>
        <v>49.7</v>
      </c>
      <c r="P702">
        <f>VLOOKUP($G702,county_facts!$A:$BB,12,FALSE)</f>
        <v>96.8</v>
      </c>
      <c r="Q702">
        <f>VLOOKUP($G702,county_facts!$A:$BB,13,FALSE)</f>
        <v>1.2</v>
      </c>
      <c r="R702">
        <f>VLOOKUP($G702,county_facts!$A:$BB,14,FALSE)</f>
        <v>0.4</v>
      </c>
      <c r="S702">
        <f>VLOOKUP($G702,county_facts!$A:$BB,15,FALSE)</f>
        <v>0.5</v>
      </c>
      <c r="T702">
        <f>VLOOKUP($G702,county_facts!$A:$BB,16,FALSE)</f>
        <v>0</v>
      </c>
      <c r="U702">
        <f>VLOOKUP($G702,county_facts!$A:$BB,17,FALSE)</f>
        <v>1.1000000000000001</v>
      </c>
      <c r="V702">
        <f>VLOOKUP($G702,county_facts!$A:$BB,18,FALSE)</f>
        <v>2.4</v>
      </c>
      <c r="W702">
        <f>VLOOKUP($G702,county_facts!$A:$BB,19,FALSE)</f>
        <v>94.6</v>
      </c>
      <c r="X702">
        <f>VLOOKUP($G702,county_facts!$A:$BB,20,FALSE)</f>
        <v>85.3</v>
      </c>
      <c r="Y702">
        <f>VLOOKUP($G702,county_facts!$A:$BB,21,FALSE)</f>
        <v>0.9</v>
      </c>
      <c r="Z702">
        <f>VLOOKUP($G702,county_facts!$A:$BB,22,FALSE)</f>
        <v>2.9</v>
      </c>
      <c r="AA702">
        <f>VLOOKUP($G702,county_facts!$A:$BB,23,FALSE)</f>
        <v>92</v>
      </c>
      <c r="AB702">
        <f>VLOOKUP($G702,county_facts!$A:$BB,24,FALSE)</f>
        <v>20.3</v>
      </c>
      <c r="AC702">
        <f>VLOOKUP($G702,county_facts!$A:$BB,25,FALSE)</f>
        <v>2277</v>
      </c>
      <c r="AD702">
        <f>VLOOKUP($G702,county_facts!$A:$BB,26,FALSE)</f>
        <v>21.1</v>
      </c>
      <c r="AE702">
        <f>VLOOKUP($G702,county_facts!$A:$BB,27,FALSE)</f>
        <v>11793</v>
      </c>
      <c r="AF702">
        <f>VLOOKUP($G702,county_facts!$A:$BB,28,FALSE)</f>
        <v>75.599999999999994</v>
      </c>
      <c r="AG702">
        <f>VLOOKUP($G702,county_facts!$A:$BB,29,FALSE)</f>
        <v>14.9</v>
      </c>
      <c r="AH702">
        <f>VLOOKUP($G702,county_facts!$A:$BB,30,FALSE)</f>
        <v>117300</v>
      </c>
      <c r="AI702">
        <f>VLOOKUP($G702,county_facts!$A:$BB,31,FALSE)</f>
        <v>10574</v>
      </c>
      <c r="AJ702">
        <f>VLOOKUP($G702,county_facts!$A:$BB,32,FALSE)</f>
        <v>2.41</v>
      </c>
      <c r="AK702">
        <f>VLOOKUP($G702,county_facts!$A:$BB,33,FALSE)</f>
        <v>27149</v>
      </c>
      <c r="AL702">
        <f>VLOOKUP($G702,county_facts!$A:$BB,34,FALSE)</f>
        <v>51826</v>
      </c>
      <c r="AM702">
        <f>VLOOKUP($G702,county_facts!$A:$BB,35,FALSE)</f>
        <v>10.1</v>
      </c>
      <c r="AN702">
        <f>VLOOKUP($G702,county_facts!$A:$BB,36,FALSE)</f>
        <v>553</v>
      </c>
      <c r="AO702">
        <f>VLOOKUP($G702,county_facts!$A:$BB,37,FALSE)</f>
        <v>6824</v>
      </c>
      <c r="AP702">
        <f>VLOOKUP($G702,county_facts!$A:$BB,38,FALSE)</f>
        <v>2</v>
      </c>
      <c r="AQ702">
        <f>VLOOKUP($G702,county_facts!$A:$BB,39,FALSE)</f>
        <v>1747</v>
      </c>
      <c r="AR702">
        <f>VLOOKUP($G702,county_facts!$A:$BB,40,FALSE)</f>
        <v>2180</v>
      </c>
      <c r="AS702">
        <f>VLOOKUP($G702,county_facts!$A:$BB,41,FALSE)</f>
        <v>0</v>
      </c>
      <c r="AT702">
        <f>VLOOKUP($G702,county_facts!$A:$BB,42,FALSE)</f>
        <v>0</v>
      </c>
      <c r="AU702">
        <f>VLOOKUP($G702,county_facts!$A:$BB,43,FALSE)</f>
        <v>0</v>
      </c>
      <c r="AV702">
        <f>VLOOKUP($G702,county_facts!$A:$BB,44,FALSE)</f>
        <v>0</v>
      </c>
      <c r="AW702">
        <f>VLOOKUP($G702,county_facts!$A:$BB,45,FALSE)</f>
        <v>0</v>
      </c>
      <c r="AX702">
        <f>VLOOKUP($G702,county_facts!$A:$BB,46,FALSE)</f>
        <v>0</v>
      </c>
      <c r="AY702">
        <f>VLOOKUP($G702,county_facts!$A:$BB,47,FALSE)</f>
        <v>161292</v>
      </c>
      <c r="AZ702">
        <f>VLOOKUP($G702,county_facts!$A:$BB,48,FALSE)</f>
        <v>0</v>
      </c>
      <c r="BA702">
        <f>VLOOKUP($G702,county_facts!$A:$BB,49,FALSE)</f>
        <v>210610</v>
      </c>
      <c r="BB702">
        <f>VLOOKUP($G702,county_facts!$A:$BB,50,FALSE)</f>
        <v>8009</v>
      </c>
      <c r="BC702">
        <f>VLOOKUP($G702,county_facts!$A:$BB,51,FALSE)</f>
        <v>16172</v>
      </c>
      <c r="BD702">
        <f>VLOOKUP($G702,county_facts!$A:$BB,52,FALSE)</f>
        <v>44</v>
      </c>
      <c r="BE702">
        <f>VLOOKUP($G702,county_facts!$A:$BB,53,FALSE)</f>
        <v>571.57000000000005</v>
      </c>
      <c r="BF702">
        <f>VLOOKUP($G702,county_facts!$A:$BB,54,FALSE)</f>
        <v>46</v>
      </c>
    </row>
    <row r="703" spans="1:58" x14ac:dyDescent="0.3">
      <c r="A703" t="s">
        <v>6</v>
      </c>
      <c r="B703" t="s">
        <v>126</v>
      </c>
      <c r="C703">
        <v>152</v>
      </c>
      <c r="D703" t="s">
        <v>245</v>
      </c>
      <c r="E703">
        <v>684</v>
      </c>
      <c r="F703">
        <v>0.222222222</v>
      </c>
      <c r="G703">
        <v>19015</v>
      </c>
      <c r="H703">
        <f>VLOOKUP($G703,county_facts!$A:$BB,4,FALSE)</f>
        <v>26433</v>
      </c>
      <c r="I703">
        <f>VLOOKUP($G703,county_facts!$A:$BB,5,FALSE)</f>
        <v>26306</v>
      </c>
      <c r="J703">
        <f>VLOOKUP($G703,county_facts!$A:$BB,6,FALSE)</f>
        <v>0.5</v>
      </c>
      <c r="K703">
        <f>VLOOKUP($G703,county_facts!$A:$BB,7,FALSE)</f>
        <v>26306</v>
      </c>
      <c r="L703">
        <f>VLOOKUP($G703,county_facts!$A:$BB,8,FALSE)</f>
        <v>5.6</v>
      </c>
      <c r="M703">
        <f>VLOOKUP($G703,county_facts!$A:$BB,9,FALSE)</f>
        <v>22.7</v>
      </c>
      <c r="N703">
        <f>VLOOKUP($G703,county_facts!$A:$BB,10,FALSE)</f>
        <v>17</v>
      </c>
      <c r="O703">
        <f>VLOOKUP($G703,county_facts!$A:$BB,11,FALSE)</f>
        <v>49.7</v>
      </c>
      <c r="P703">
        <f>VLOOKUP($G703,county_facts!$A:$BB,12,FALSE)</f>
        <v>96.8</v>
      </c>
      <c r="Q703">
        <f>VLOOKUP($G703,county_facts!$A:$BB,13,FALSE)</f>
        <v>1.2</v>
      </c>
      <c r="R703">
        <f>VLOOKUP($G703,county_facts!$A:$BB,14,FALSE)</f>
        <v>0.4</v>
      </c>
      <c r="S703">
        <f>VLOOKUP($G703,county_facts!$A:$BB,15,FALSE)</f>
        <v>0.5</v>
      </c>
      <c r="T703">
        <f>VLOOKUP($G703,county_facts!$A:$BB,16,FALSE)</f>
        <v>0</v>
      </c>
      <c r="U703">
        <f>VLOOKUP($G703,county_facts!$A:$BB,17,FALSE)</f>
        <v>1.1000000000000001</v>
      </c>
      <c r="V703">
        <f>VLOOKUP($G703,county_facts!$A:$BB,18,FALSE)</f>
        <v>2.4</v>
      </c>
      <c r="W703">
        <f>VLOOKUP($G703,county_facts!$A:$BB,19,FALSE)</f>
        <v>94.6</v>
      </c>
      <c r="X703">
        <f>VLOOKUP($G703,county_facts!$A:$BB,20,FALSE)</f>
        <v>85.3</v>
      </c>
      <c r="Y703">
        <f>VLOOKUP($G703,county_facts!$A:$BB,21,FALSE)</f>
        <v>0.9</v>
      </c>
      <c r="Z703">
        <f>VLOOKUP($G703,county_facts!$A:$BB,22,FALSE)</f>
        <v>2.9</v>
      </c>
      <c r="AA703">
        <f>VLOOKUP($G703,county_facts!$A:$BB,23,FALSE)</f>
        <v>92</v>
      </c>
      <c r="AB703">
        <f>VLOOKUP($G703,county_facts!$A:$BB,24,FALSE)</f>
        <v>20.3</v>
      </c>
      <c r="AC703">
        <f>VLOOKUP($G703,county_facts!$A:$BB,25,FALSE)</f>
        <v>2277</v>
      </c>
      <c r="AD703">
        <f>VLOOKUP($G703,county_facts!$A:$BB,26,FALSE)</f>
        <v>21.1</v>
      </c>
      <c r="AE703">
        <f>VLOOKUP($G703,county_facts!$A:$BB,27,FALSE)</f>
        <v>11793</v>
      </c>
      <c r="AF703">
        <f>VLOOKUP($G703,county_facts!$A:$BB,28,FALSE)</f>
        <v>75.599999999999994</v>
      </c>
      <c r="AG703">
        <f>VLOOKUP($G703,county_facts!$A:$BB,29,FALSE)</f>
        <v>14.9</v>
      </c>
      <c r="AH703">
        <f>VLOOKUP($G703,county_facts!$A:$BB,30,FALSE)</f>
        <v>117300</v>
      </c>
      <c r="AI703">
        <f>VLOOKUP($G703,county_facts!$A:$BB,31,FALSE)</f>
        <v>10574</v>
      </c>
      <c r="AJ703">
        <f>VLOOKUP($G703,county_facts!$A:$BB,32,FALSE)</f>
        <v>2.41</v>
      </c>
      <c r="AK703">
        <f>VLOOKUP($G703,county_facts!$A:$BB,33,FALSE)</f>
        <v>27149</v>
      </c>
      <c r="AL703">
        <f>VLOOKUP($G703,county_facts!$A:$BB,34,FALSE)</f>
        <v>51826</v>
      </c>
      <c r="AM703">
        <f>VLOOKUP($G703,county_facts!$A:$BB,35,FALSE)</f>
        <v>10.1</v>
      </c>
      <c r="AN703">
        <f>VLOOKUP($G703,county_facts!$A:$BB,36,FALSE)</f>
        <v>553</v>
      </c>
      <c r="AO703">
        <f>VLOOKUP($G703,county_facts!$A:$BB,37,FALSE)</f>
        <v>6824</v>
      </c>
      <c r="AP703">
        <f>VLOOKUP($G703,county_facts!$A:$BB,38,FALSE)</f>
        <v>2</v>
      </c>
      <c r="AQ703">
        <f>VLOOKUP($G703,county_facts!$A:$BB,39,FALSE)</f>
        <v>1747</v>
      </c>
      <c r="AR703">
        <f>VLOOKUP($G703,county_facts!$A:$BB,40,FALSE)</f>
        <v>2180</v>
      </c>
      <c r="AS703">
        <f>VLOOKUP($G703,county_facts!$A:$BB,41,FALSE)</f>
        <v>0</v>
      </c>
      <c r="AT703">
        <f>VLOOKUP($G703,county_facts!$A:$BB,42,FALSE)</f>
        <v>0</v>
      </c>
      <c r="AU703">
        <f>VLOOKUP($G703,county_facts!$A:$BB,43,FALSE)</f>
        <v>0</v>
      </c>
      <c r="AV703">
        <f>VLOOKUP($G703,county_facts!$A:$BB,44,FALSE)</f>
        <v>0</v>
      </c>
      <c r="AW703">
        <f>VLOOKUP($G703,county_facts!$A:$BB,45,FALSE)</f>
        <v>0</v>
      </c>
      <c r="AX703">
        <f>VLOOKUP($G703,county_facts!$A:$BB,46,FALSE)</f>
        <v>0</v>
      </c>
      <c r="AY703">
        <f>VLOOKUP($G703,county_facts!$A:$BB,47,FALSE)</f>
        <v>161292</v>
      </c>
      <c r="AZ703">
        <f>VLOOKUP($G703,county_facts!$A:$BB,48,FALSE)</f>
        <v>0</v>
      </c>
      <c r="BA703">
        <f>VLOOKUP($G703,county_facts!$A:$BB,49,FALSE)</f>
        <v>210610</v>
      </c>
      <c r="BB703">
        <f>VLOOKUP($G703,county_facts!$A:$BB,50,FALSE)</f>
        <v>8009</v>
      </c>
      <c r="BC703">
        <f>VLOOKUP($G703,county_facts!$A:$BB,51,FALSE)</f>
        <v>16172</v>
      </c>
      <c r="BD703">
        <f>VLOOKUP($G703,county_facts!$A:$BB,52,FALSE)</f>
        <v>44</v>
      </c>
      <c r="BE703">
        <f>VLOOKUP($G703,county_facts!$A:$BB,53,FALSE)</f>
        <v>571.57000000000005</v>
      </c>
      <c r="BF703">
        <f>VLOOKUP($G703,county_facts!$A:$BB,54,FALSE)</f>
        <v>46</v>
      </c>
    </row>
    <row r="704" spans="1:58" x14ac:dyDescent="0.3">
      <c r="A704" t="s">
        <v>9</v>
      </c>
      <c r="B704" t="s">
        <v>304</v>
      </c>
      <c r="C704">
        <v>3171</v>
      </c>
      <c r="D704" t="s">
        <v>245</v>
      </c>
      <c r="E704">
        <v>4928</v>
      </c>
      <c r="F704">
        <v>0.643465909</v>
      </c>
      <c r="G704">
        <v>19013</v>
      </c>
      <c r="H704">
        <f>VLOOKUP($G704,county_facts!$A:$BB,4,FALSE)</f>
        <v>132897</v>
      </c>
      <c r="I704">
        <f>VLOOKUP($G704,county_facts!$A:$BB,5,FALSE)</f>
        <v>131090</v>
      </c>
      <c r="J704">
        <f>VLOOKUP($G704,county_facts!$A:$BB,6,FALSE)</f>
        <v>1.4</v>
      </c>
      <c r="K704">
        <f>VLOOKUP($G704,county_facts!$A:$BB,7,FALSE)</f>
        <v>131090</v>
      </c>
      <c r="L704">
        <f>VLOOKUP($G704,county_facts!$A:$BB,8,FALSE)</f>
        <v>6.1</v>
      </c>
      <c r="M704">
        <f>VLOOKUP($G704,county_facts!$A:$BB,9,FALSE)</f>
        <v>21.5</v>
      </c>
      <c r="N704">
        <f>VLOOKUP($G704,county_facts!$A:$BB,10,FALSE)</f>
        <v>14.8</v>
      </c>
      <c r="O704">
        <f>VLOOKUP($G704,county_facts!$A:$BB,11,FALSE)</f>
        <v>51.1</v>
      </c>
      <c r="P704">
        <f>VLOOKUP($G704,county_facts!$A:$BB,12,FALSE)</f>
        <v>86.2</v>
      </c>
      <c r="Q704">
        <f>VLOOKUP($G704,county_facts!$A:$BB,13,FALSE)</f>
        <v>9</v>
      </c>
      <c r="R704">
        <f>VLOOKUP($G704,county_facts!$A:$BB,14,FALSE)</f>
        <v>0.3</v>
      </c>
      <c r="S704">
        <f>VLOOKUP($G704,county_facts!$A:$BB,15,FALSE)</f>
        <v>2</v>
      </c>
      <c r="T704">
        <f>VLOOKUP($G704,county_facts!$A:$BB,16,FALSE)</f>
        <v>0.2</v>
      </c>
      <c r="U704">
        <f>VLOOKUP($G704,county_facts!$A:$BB,17,FALSE)</f>
        <v>2.2000000000000002</v>
      </c>
      <c r="V704">
        <f>VLOOKUP($G704,county_facts!$A:$BB,18,FALSE)</f>
        <v>4.2</v>
      </c>
      <c r="W704">
        <f>VLOOKUP($G704,county_facts!$A:$BB,19,FALSE)</f>
        <v>82.7</v>
      </c>
      <c r="X704">
        <f>VLOOKUP($G704,county_facts!$A:$BB,20,FALSE)</f>
        <v>82.9</v>
      </c>
      <c r="Y704">
        <f>VLOOKUP($G704,county_facts!$A:$BB,21,FALSE)</f>
        <v>4.8</v>
      </c>
      <c r="Z704">
        <f>VLOOKUP($G704,county_facts!$A:$BB,22,FALSE)</f>
        <v>7.7</v>
      </c>
      <c r="AA704">
        <f>VLOOKUP($G704,county_facts!$A:$BB,23,FALSE)</f>
        <v>89.5</v>
      </c>
      <c r="AB704">
        <f>VLOOKUP($G704,county_facts!$A:$BB,24,FALSE)</f>
        <v>25.3</v>
      </c>
      <c r="AC704">
        <f>VLOOKUP($G704,county_facts!$A:$BB,25,FALSE)</f>
        <v>9095</v>
      </c>
      <c r="AD704">
        <f>VLOOKUP($G704,county_facts!$A:$BB,26,FALSE)</f>
        <v>15.8</v>
      </c>
      <c r="AE704">
        <f>VLOOKUP($G704,county_facts!$A:$BB,27,FALSE)</f>
        <v>56890</v>
      </c>
      <c r="AF704">
        <f>VLOOKUP($G704,county_facts!$A:$BB,28,FALSE)</f>
        <v>67.8</v>
      </c>
      <c r="AG704">
        <f>VLOOKUP($G704,county_facts!$A:$BB,29,FALSE)</f>
        <v>24.1</v>
      </c>
      <c r="AH704">
        <f>VLOOKUP($G704,county_facts!$A:$BB,30,FALSE)</f>
        <v>123600</v>
      </c>
      <c r="AI704">
        <f>VLOOKUP($G704,county_facts!$A:$BB,31,FALSE)</f>
        <v>52276</v>
      </c>
      <c r="AJ704">
        <f>VLOOKUP($G704,county_facts!$A:$BB,32,FALSE)</f>
        <v>2.4</v>
      </c>
      <c r="AK704">
        <f>VLOOKUP($G704,county_facts!$A:$BB,33,FALSE)</f>
        <v>24273</v>
      </c>
      <c r="AL704">
        <f>VLOOKUP($G704,county_facts!$A:$BB,34,FALSE)</f>
        <v>45747</v>
      </c>
      <c r="AM704">
        <f>VLOOKUP($G704,county_facts!$A:$BB,35,FALSE)</f>
        <v>17</v>
      </c>
      <c r="AN704">
        <f>VLOOKUP($G704,county_facts!$A:$BB,36,FALSE)</f>
        <v>3203</v>
      </c>
      <c r="AO704">
        <f>VLOOKUP($G704,county_facts!$A:$BB,37,FALSE)</f>
        <v>68753</v>
      </c>
      <c r="AP704">
        <f>VLOOKUP($G704,county_facts!$A:$BB,38,FALSE)</f>
        <v>2.4</v>
      </c>
      <c r="AQ704">
        <f>VLOOKUP($G704,county_facts!$A:$BB,39,FALSE)</f>
        <v>7189</v>
      </c>
      <c r="AR704">
        <f>VLOOKUP($G704,county_facts!$A:$BB,40,FALSE)</f>
        <v>9739</v>
      </c>
      <c r="AS704">
        <f>VLOOKUP($G704,county_facts!$A:$BB,41,FALSE)</f>
        <v>4.0999999999999996</v>
      </c>
      <c r="AT704">
        <f>VLOOKUP($G704,county_facts!$A:$BB,42,FALSE)</f>
        <v>0</v>
      </c>
      <c r="AU704">
        <f>VLOOKUP($G704,county_facts!$A:$BB,43,FALSE)</f>
        <v>0</v>
      </c>
      <c r="AV704">
        <f>VLOOKUP($G704,county_facts!$A:$BB,44,FALSE)</f>
        <v>0</v>
      </c>
      <c r="AW704">
        <f>VLOOKUP($G704,county_facts!$A:$BB,45,FALSE)</f>
        <v>0.6</v>
      </c>
      <c r="AX704">
        <f>VLOOKUP($G704,county_facts!$A:$BB,46,FALSE)</f>
        <v>29.1</v>
      </c>
      <c r="AY704">
        <f>VLOOKUP($G704,county_facts!$A:$BB,47,FALSE)</f>
        <v>5880301</v>
      </c>
      <c r="AZ704">
        <f>VLOOKUP($G704,county_facts!$A:$BB,48,FALSE)</f>
        <v>1278450</v>
      </c>
      <c r="BA704">
        <f>VLOOKUP($G704,county_facts!$A:$BB,49,FALSE)</f>
        <v>1929430</v>
      </c>
      <c r="BB704">
        <f>VLOOKUP($G704,county_facts!$A:$BB,50,FALSE)</f>
        <v>15224</v>
      </c>
      <c r="BC704">
        <f>VLOOKUP($G704,county_facts!$A:$BB,51,FALSE)</f>
        <v>194601</v>
      </c>
      <c r="BD704">
        <f>VLOOKUP($G704,county_facts!$A:$BB,52,FALSE)</f>
        <v>314</v>
      </c>
      <c r="BE704">
        <f>VLOOKUP($G704,county_facts!$A:$BB,53,FALSE)</f>
        <v>565.77</v>
      </c>
      <c r="BF704">
        <f>VLOOKUP($G704,county_facts!$A:$BB,54,FALSE)</f>
        <v>231.7</v>
      </c>
    </row>
    <row r="705" spans="1:58" x14ac:dyDescent="0.3">
      <c r="A705" t="s">
        <v>6</v>
      </c>
      <c r="B705" t="s">
        <v>304</v>
      </c>
      <c r="C705">
        <v>1757</v>
      </c>
      <c r="D705" t="s">
        <v>245</v>
      </c>
      <c r="E705">
        <v>4928</v>
      </c>
      <c r="F705">
        <v>0.356534091</v>
      </c>
      <c r="G705">
        <v>19013</v>
      </c>
      <c r="H705">
        <f>VLOOKUP($G705,county_facts!$A:$BB,4,FALSE)</f>
        <v>132897</v>
      </c>
      <c r="I705">
        <f>VLOOKUP($G705,county_facts!$A:$BB,5,FALSE)</f>
        <v>131090</v>
      </c>
      <c r="J705">
        <f>VLOOKUP($G705,county_facts!$A:$BB,6,FALSE)</f>
        <v>1.4</v>
      </c>
      <c r="K705">
        <f>VLOOKUP($G705,county_facts!$A:$BB,7,FALSE)</f>
        <v>131090</v>
      </c>
      <c r="L705">
        <f>VLOOKUP($G705,county_facts!$A:$BB,8,FALSE)</f>
        <v>6.1</v>
      </c>
      <c r="M705">
        <f>VLOOKUP($G705,county_facts!$A:$BB,9,FALSE)</f>
        <v>21.5</v>
      </c>
      <c r="N705">
        <f>VLOOKUP($G705,county_facts!$A:$BB,10,FALSE)</f>
        <v>14.8</v>
      </c>
      <c r="O705">
        <f>VLOOKUP($G705,county_facts!$A:$BB,11,FALSE)</f>
        <v>51.1</v>
      </c>
      <c r="P705">
        <f>VLOOKUP($G705,county_facts!$A:$BB,12,FALSE)</f>
        <v>86.2</v>
      </c>
      <c r="Q705">
        <f>VLOOKUP($G705,county_facts!$A:$BB,13,FALSE)</f>
        <v>9</v>
      </c>
      <c r="R705">
        <f>VLOOKUP($G705,county_facts!$A:$BB,14,FALSE)</f>
        <v>0.3</v>
      </c>
      <c r="S705">
        <f>VLOOKUP($G705,county_facts!$A:$BB,15,FALSE)</f>
        <v>2</v>
      </c>
      <c r="T705">
        <f>VLOOKUP($G705,county_facts!$A:$BB,16,FALSE)</f>
        <v>0.2</v>
      </c>
      <c r="U705">
        <f>VLOOKUP($G705,county_facts!$A:$BB,17,FALSE)</f>
        <v>2.2000000000000002</v>
      </c>
      <c r="V705">
        <f>VLOOKUP($G705,county_facts!$A:$BB,18,FALSE)</f>
        <v>4.2</v>
      </c>
      <c r="W705">
        <f>VLOOKUP($G705,county_facts!$A:$BB,19,FALSE)</f>
        <v>82.7</v>
      </c>
      <c r="X705">
        <f>VLOOKUP($G705,county_facts!$A:$BB,20,FALSE)</f>
        <v>82.9</v>
      </c>
      <c r="Y705">
        <f>VLOOKUP($G705,county_facts!$A:$BB,21,FALSE)</f>
        <v>4.8</v>
      </c>
      <c r="Z705">
        <f>VLOOKUP($G705,county_facts!$A:$BB,22,FALSE)</f>
        <v>7.7</v>
      </c>
      <c r="AA705">
        <f>VLOOKUP($G705,county_facts!$A:$BB,23,FALSE)</f>
        <v>89.5</v>
      </c>
      <c r="AB705">
        <f>VLOOKUP($G705,county_facts!$A:$BB,24,FALSE)</f>
        <v>25.3</v>
      </c>
      <c r="AC705">
        <f>VLOOKUP($G705,county_facts!$A:$BB,25,FALSE)</f>
        <v>9095</v>
      </c>
      <c r="AD705">
        <f>VLOOKUP($G705,county_facts!$A:$BB,26,FALSE)</f>
        <v>15.8</v>
      </c>
      <c r="AE705">
        <f>VLOOKUP($G705,county_facts!$A:$BB,27,FALSE)</f>
        <v>56890</v>
      </c>
      <c r="AF705">
        <f>VLOOKUP($G705,county_facts!$A:$BB,28,FALSE)</f>
        <v>67.8</v>
      </c>
      <c r="AG705">
        <f>VLOOKUP($G705,county_facts!$A:$BB,29,FALSE)</f>
        <v>24.1</v>
      </c>
      <c r="AH705">
        <f>VLOOKUP($G705,county_facts!$A:$BB,30,FALSE)</f>
        <v>123600</v>
      </c>
      <c r="AI705">
        <f>VLOOKUP($G705,county_facts!$A:$BB,31,FALSE)</f>
        <v>52276</v>
      </c>
      <c r="AJ705">
        <f>VLOOKUP($G705,county_facts!$A:$BB,32,FALSE)</f>
        <v>2.4</v>
      </c>
      <c r="AK705">
        <f>VLOOKUP($G705,county_facts!$A:$BB,33,FALSE)</f>
        <v>24273</v>
      </c>
      <c r="AL705">
        <f>VLOOKUP($G705,county_facts!$A:$BB,34,FALSE)</f>
        <v>45747</v>
      </c>
      <c r="AM705">
        <f>VLOOKUP($G705,county_facts!$A:$BB,35,FALSE)</f>
        <v>17</v>
      </c>
      <c r="AN705">
        <f>VLOOKUP($G705,county_facts!$A:$BB,36,FALSE)</f>
        <v>3203</v>
      </c>
      <c r="AO705">
        <f>VLOOKUP($G705,county_facts!$A:$BB,37,FALSE)</f>
        <v>68753</v>
      </c>
      <c r="AP705">
        <f>VLOOKUP($G705,county_facts!$A:$BB,38,FALSE)</f>
        <v>2.4</v>
      </c>
      <c r="AQ705">
        <f>VLOOKUP($G705,county_facts!$A:$BB,39,FALSE)</f>
        <v>7189</v>
      </c>
      <c r="AR705">
        <f>VLOOKUP($G705,county_facts!$A:$BB,40,FALSE)</f>
        <v>9739</v>
      </c>
      <c r="AS705">
        <f>VLOOKUP($G705,county_facts!$A:$BB,41,FALSE)</f>
        <v>4.0999999999999996</v>
      </c>
      <c r="AT705">
        <f>VLOOKUP($G705,county_facts!$A:$BB,42,FALSE)</f>
        <v>0</v>
      </c>
      <c r="AU705">
        <f>VLOOKUP($G705,county_facts!$A:$BB,43,FALSE)</f>
        <v>0</v>
      </c>
      <c r="AV705">
        <f>VLOOKUP($G705,county_facts!$A:$BB,44,FALSE)</f>
        <v>0</v>
      </c>
      <c r="AW705">
        <f>VLOOKUP($G705,county_facts!$A:$BB,45,FALSE)</f>
        <v>0.6</v>
      </c>
      <c r="AX705">
        <f>VLOOKUP($G705,county_facts!$A:$BB,46,FALSE)</f>
        <v>29.1</v>
      </c>
      <c r="AY705">
        <f>VLOOKUP($G705,county_facts!$A:$BB,47,FALSE)</f>
        <v>5880301</v>
      </c>
      <c r="AZ705">
        <f>VLOOKUP($G705,county_facts!$A:$BB,48,FALSE)</f>
        <v>1278450</v>
      </c>
      <c r="BA705">
        <f>VLOOKUP($G705,county_facts!$A:$BB,49,FALSE)</f>
        <v>1929430</v>
      </c>
      <c r="BB705">
        <f>VLOOKUP($G705,county_facts!$A:$BB,50,FALSE)</f>
        <v>15224</v>
      </c>
      <c r="BC705">
        <f>VLOOKUP($G705,county_facts!$A:$BB,51,FALSE)</f>
        <v>194601</v>
      </c>
      <c r="BD705">
        <f>VLOOKUP($G705,county_facts!$A:$BB,52,FALSE)</f>
        <v>314</v>
      </c>
      <c r="BE705">
        <f>VLOOKUP($G705,county_facts!$A:$BB,53,FALSE)</f>
        <v>565.77</v>
      </c>
      <c r="BF705">
        <f>VLOOKUP($G705,county_facts!$A:$BB,54,FALSE)</f>
        <v>231.7</v>
      </c>
    </row>
    <row r="706" spans="1:58" x14ac:dyDescent="0.3">
      <c r="A706" t="s">
        <v>6</v>
      </c>
      <c r="B706" t="s">
        <v>127</v>
      </c>
      <c r="C706">
        <v>465</v>
      </c>
      <c r="D706" t="s">
        <v>245</v>
      </c>
      <c r="E706">
        <v>817</v>
      </c>
      <c r="F706">
        <v>0.56915544699999998</v>
      </c>
      <c r="G706">
        <v>19011</v>
      </c>
      <c r="H706">
        <f>VLOOKUP($G706,county_facts!$A:$BB,4,FALSE)</f>
        <v>25680</v>
      </c>
      <c r="I706">
        <f>VLOOKUP($G706,county_facts!$A:$BB,5,FALSE)</f>
        <v>26076</v>
      </c>
      <c r="J706">
        <f>VLOOKUP($G706,county_facts!$A:$BB,6,FALSE)</f>
        <v>-1.5</v>
      </c>
      <c r="K706">
        <f>VLOOKUP($G706,county_facts!$A:$BB,7,FALSE)</f>
        <v>26076</v>
      </c>
      <c r="L706">
        <f>VLOOKUP($G706,county_facts!$A:$BB,8,FALSE)</f>
        <v>5.7</v>
      </c>
      <c r="M706">
        <f>VLOOKUP($G706,county_facts!$A:$BB,9,FALSE)</f>
        <v>23.8</v>
      </c>
      <c r="N706">
        <f>VLOOKUP($G706,county_facts!$A:$BB,10,FALSE)</f>
        <v>16.899999999999999</v>
      </c>
      <c r="O706">
        <f>VLOOKUP($G706,county_facts!$A:$BB,11,FALSE)</f>
        <v>50.3</v>
      </c>
      <c r="P706">
        <f>VLOOKUP($G706,county_facts!$A:$BB,12,FALSE)</f>
        <v>97.9</v>
      </c>
      <c r="Q706">
        <f>VLOOKUP($G706,county_facts!$A:$BB,13,FALSE)</f>
        <v>0.6</v>
      </c>
      <c r="R706">
        <f>VLOOKUP($G706,county_facts!$A:$BB,14,FALSE)</f>
        <v>0.2</v>
      </c>
      <c r="S706">
        <f>VLOOKUP($G706,county_facts!$A:$BB,15,FALSE)</f>
        <v>0.3</v>
      </c>
      <c r="T706">
        <f>VLOOKUP($G706,county_facts!$A:$BB,16,FALSE)</f>
        <v>0</v>
      </c>
      <c r="U706">
        <f>VLOOKUP($G706,county_facts!$A:$BB,17,FALSE)</f>
        <v>1</v>
      </c>
      <c r="V706">
        <f>VLOOKUP($G706,county_facts!$A:$BB,18,FALSE)</f>
        <v>1.3</v>
      </c>
      <c r="W706">
        <f>VLOOKUP($G706,county_facts!$A:$BB,19,FALSE)</f>
        <v>96.7</v>
      </c>
      <c r="X706">
        <f>VLOOKUP($G706,county_facts!$A:$BB,20,FALSE)</f>
        <v>92.6</v>
      </c>
      <c r="Y706">
        <f>VLOOKUP($G706,county_facts!$A:$BB,21,FALSE)</f>
        <v>1.1000000000000001</v>
      </c>
      <c r="Z706">
        <f>VLOOKUP($G706,county_facts!$A:$BB,22,FALSE)</f>
        <v>2</v>
      </c>
      <c r="AA706">
        <f>VLOOKUP($G706,county_facts!$A:$BB,23,FALSE)</f>
        <v>91.9</v>
      </c>
      <c r="AB706">
        <f>VLOOKUP($G706,county_facts!$A:$BB,24,FALSE)</f>
        <v>18.8</v>
      </c>
      <c r="AC706">
        <f>VLOOKUP($G706,county_facts!$A:$BB,25,FALSE)</f>
        <v>2160</v>
      </c>
      <c r="AD706">
        <f>VLOOKUP($G706,county_facts!$A:$BB,26,FALSE)</f>
        <v>23.7</v>
      </c>
      <c r="AE706">
        <f>VLOOKUP($G706,county_facts!$A:$BB,27,FALSE)</f>
        <v>11079</v>
      </c>
      <c r="AF706">
        <f>VLOOKUP($G706,county_facts!$A:$BB,28,FALSE)</f>
        <v>80.400000000000006</v>
      </c>
      <c r="AG706">
        <f>VLOOKUP($G706,county_facts!$A:$BB,29,FALSE)</f>
        <v>8.4</v>
      </c>
      <c r="AH706">
        <f>VLOOKUP($G706,county_facts!$A:$BB,30,FALSE)</f>
        <v>131500</v>
      </c>
      <c r="AI706">
        <f>VLOOKUP($G706,county_facts!$A:$BB,31,FALSE)</f>
        <v>10079</v>
      </c>
      <c r="AJ706">
        <f>VLOOKUP($G706,county_facts!$A:$BB,32,FALSE)</f>
        <v>2.5499999999999998</v>
      </c>
      <c r="AK706">
        <f>VLOOKUP($G706,county_facts!$A:$BB,33,FALSE)</f>
        <v>26624</v>
      </c>
      <c r="AL706">
        <f>VLOOKUP($G706,county_facts!$A:$BB,34,FALSE)</f>
        <v>56669</v>
      </c>
      <c r="AM706">
        <f>VLOOKUP($G706,county_facts!$A:$BB,35,FALSE)</f>
        <v>8.4</v>
      </c>
      <c r="AN706">
        <f>VLOOKUP($G706,county_facts!$A:$BB,36,FALSE)</f>
        <v>566</v>
      </c>
      <c r="AO706">
        <f>VLOOKUP($G706,county_facts!$A:$BB,37,FALSE)</f>
        <v>4366</v>
      </c>
      <c r="AP706">
        <f>VLOOKUP($G706,county_facts!$A:$BB,38,FALSE)</f>
        <v>-1.8</v>
      </c>
      <c r="AQ706">
        <f>VLOOKUP($G706,county_facts!$A:$BB,39,FALSE)</f>
        <v>1828</v>
      </c>
      <c r="AR706">
        <f>VLOOKUP($G706,county_facts!$A:$BB,40,FALSE)</f>
        <v>2420</v>
      </c>
      <c r="AS706">
        <f>VLOOKUP($G706,county_facts!$A:$BB,41,FALSE)</f>
        <v>0</v>
      </c>
      <c r="AT706">
        <f>VLOOKUP($G706,county_facts!$A:$BB,42,FALSE)</f>
        <v>0</v>
      </c>
      <c r="AU706">
        <f>VLOOKUP($G706,county_facts!$A:$BB,43,FALSE)</f>
        <v>0</v>
      </c>
      <c r="AV706">
        <f>VLOOKUP($G706,county_facts!$A:$BB,44,FALSE)</f>
        <v>0</v>
      </c>
      <c r="AW706">
        <f>VLOOKUP($G706,county_facts!$A:$BB,45,FALSE)</f>
        <v>0</v>
      </c>
      <c r="AX706">
        <f>VLOOKUP($G706,county_facts!$A:$BB,46,FALSE)</f>
        <v>31.2</v>
      </c>
      <c r="AY706">
        <f>VLOOKUP($G706,county_facts!$A:$BB,47,FALSE)</f>
        <v>176791</v>
      </c>
      <c r="AZ706">
        <f>VLOOKUP($G706,county_facts!$A:$BB,48,FALSE)</f>
        <v>213218</v>
      </c>
      <c r="BA706">
        <f>VLOOKUP($G706,county_facts!$A:$BB,49,FALSE)</f>
        <v>176434</v>
      </c>
      <c r="BB706">
        <f>VLOOKUP($G706,county_facts!$A:$BB,50,FALSE)</f>
        <v>6645</v>
      </c>
      <c r="BC706">
        <f>VLOOKUP($G706,county_facts!$A:$BB,51,FALSE)</f>
        <v>9616</v>
      </c>
      <c r="BD706">
        <f>VLOOKUP($G706,county_facts!$A:$BB,52,FALSE)</f>
        <v>28</v>
      </c>
      <c r="BE706">
        <f>VLOOKUP($G706,county_facts!$A:$BB,53,FALSE)</f>
        <v>716.27</v>
      </c>
      <c r="BF706">
        <f>VLOOKUP($G706,county_facts!$A:$BB,54,FALSE)</f>
        <v>36.4</v>
      </c>
    </row>
    <row r="707" spans="1:58" x14ac:dyDescent="0.3">
      <c r="A707" t="s">
        <v>9</v>
      </c>
      <c r="B707" t="s">
        <v>127</v>
      </c>
      <c r="C707">
        <v>352</v>
      </c>
      <c r="D707" t="s">
        <v>245</v>
      </c>
      <c r="E707">
        <v>817</v>
      </c>
      <c r="F707">
        <v>0.43084455300000002</v>
      </c>
      <c r="G707">
        <v>19011</v>
      </c>
      <c r="H707">
        <f>VLOOKUP($G707,county_facts!$A:$BB,4,FALSE)</f>
        <v>25680</v>
      </c>
      <c r="I707">
        <f>VLOOKUP($G707,county_facts!$A:$BB,5,FALSE)</f>
        <v>26076</v>
      </c>
      <c r="J707">
        <f>VLOOKUP($G707,county_facts!$A:$BB,6,FALSE)</f>
        <v>-1.5</v>
      </c>
      <c r="K707">
        <f>VLOOKUP($G707,county_facts!$A:$BB,7,FALSE)</f>
        <v>26076</v>
      </c>
      <c r="L707">
        <f>VLOOKUP($G707,county_facts!$A:$BB,8,FALSE)</f>
        <v>5.7</v>
      </c>
      <c r="M707">
        <f>VLOOKUP($G707,county_facts!$A:$BB,9,FALSE)</f>
        <v>23.8</v>
      </c>
      <c r="N707">
        <f>VLOOKUP($G707,county_facts!$A:$BB,10,FALSE)</f>
        <v>16.899999999999999</v>
      </c>
      <c r="O707">
        <f>VLOOKUP($G707,county_facts!$A:$BB,11,FALSE)</f>
        <v>50.3</v>
      </c>
      <c r="P707">
        <f>VLOOKUP($G707,county_facts!$A:$BB,12,FALSE)</f>
        <v>97.9</v>
      </c>
      <c r="Q707">
        <f>VLOOKUP($G707,county_facts!$A:$BB,13,FALSE)</f>
        <v>0.6</v>
      </c>
      <c r="R707">
        <f>VLOOKUP($G707,county_facts!$A:$BB,14,FALSE)</f>
        <v>0.2</v>
      </c>
      <c r="S707">
        <f>VLOOKUP($G707,county_facts!$A:$BB,15,FALSE)</f>
        <v>0.3</v>
      </c>
      <c r="T707">
        <f>VLOOKUP($G707,county_facts!$A:$BB,16,FALSE)</f>
        <v>0</v>
      </c>
      <c r="U707">
        <f>VLOOKUP($G707,county_facts!$A:$BB,17,FALSE)</f>
        <v>1</v>
      </c>
      <c r="V707">
        <f>VLOOKUP($G707,county_facts!$A:$BB,18,FALSE)</f>
        <v>1.3</v>
      </c>
      <c r="W707">
        <f>VLOOKUP($G707,county_facts!$A:$BB,19,FALSE)</f>
        <v>96.7</v>
      </c>
      <c r="X707">
        <f>VLOOKUP($G707,county_facts!$A:$BB,20,FALSE)</f>
        <v>92.6</v>
      </c>
      <c r="Y707">
        <f>VLOOKUP($G707,county_facts!$A:$BB,21,FALSE)</f>
        <v>1.1000000000000001</v>
      </c>
      <c r="Z707">
        <f>VLOOKUP($G707,county_facts!$A:$BB,22,FALSE)</f>
        <v>2</v>
      </c>
      <c r="AA707">
        <f>VLOOKUP($G707,county_facts!$A:$BB,23,FALSE)</f>
        <v>91.9</v>
      </c>
      <c r="AB707">
        <f>VLOOKUP($G707,county_facts!$A:$BB,24,FALSE)</f>
        <v>18.8</v>
      </c>
      <c r="AC707">
        <f>VLOOKUP($G707,county_facts!$A:$BB,25,FALSE)</f>
        <v>2160</v>
      </c>
      <c r="AD707">
        <f>VLOOKUP($G707,county_facts!$A:$BB,26,FALSE)</f>
        <v>23.7</v>
      </c>
      <c r="AE707">
        <f>VLOOKUP($G707,county_facts!$A:$BB,27,FALSE)</f>
        <v>11079</v>
      </c>
      <c r="AF707">
        <f>VLOOKUP($G707,county_facts!$A:$BB,28,FALSE)</f>
        <v>80.400000000000006</v>
      </c>
      <c r="AG707">
        <f>VLOOKUP($G707,county_facts!$A:$BB,29,FALSE)</f>
        <v>8.4</v>
      </c>
      <c r="AH707">
        <f>VLOOKUP($G707,county_facts!$A:$BB,30,FALSE)</f>
        <v>131500</v>
      </c>
      <c r="AI707">
        <f>VLOOKUP($G707,county_facts!$A:$BB,31,FALSE)</f>
        <v>10079</v>
      </c>
      <c r="AJ707">
        <f>VLOOKUP($G707,county_facts!$A:$BB,32,FALSE)</f>
        <v>2.5499999999999998</v>
      </c>
      <c r="AK707">
        <f>VLOOKUP($G707,county_facts!$A:$BB,33,FALSE)</f>
        <v>26624</v>
      </c>
      <c r="AL707">
        <f>VLOOKUP($G707,county_facts!$A:$BB,34,FALSE)</f>
        <v>56669</v>
      </c>
      <c r="AM707">
        <f>VLOOKUP($G707,county_facts!$A:$BB,35,FALSE)</f>
        <v>8.4</v>
      </c>
      <c r="AN707">
        <f>VLOOKUP($G707,county_facts!$A:$BB,36,FALSE)</f>
        <v>566</v>
      </c>
      <c r="AO707">
        <f>VLOOKUP($G707,county_facts!$A:$BB,37,FALSE)</f>
        <v>4366</v>
      </c>
      <c r="AP707">
        <f>VLOOKUP($G707,county_facts!$A:$BB,38,FALSE)</f>
        <v>-1.8</v>
      </c>
      <c r="AQ707">
        <f>VLOOKUP($G707,county_facts!$A:$BB,39,FALSE)</f>
        <v>1828</v>
      </c>
      <c r="AR707">
        <f>VLOOKUP($G707,county_facts!$A:$BB,40,FALSE)</f>
        <v>2420</v>
      </c>
      <c r="AS707">
        <f>VLOOKUP($G707,county_facts!$A:$BB,41,FALSE)</f>
        <v>0</v>
      </c>
      <c r="AT707">
        <f>VLOOKUP($G707,county_facts!$A:$BB,42,FALSE)</f>
        <v>0</v>
      </c>
      <c r="AU707">
        <f>VLOOKUP($G707,county_facts!$A:$BB,43,FALSE)</f>
        <v>0</v>
      </c>
      <c r="AV707">
        <f>VLOOKUP($G707,county_facts!$A:$BB,44,FALSE)</f>
        <v>0</v>
      </c>
      <c r="AW707">
        <f>VLOOKUP($G707,county_facts!$A:$BB,45,FALSE)</f>
        <v>0</v>
      </c>
      <c r="AX707">
        <f>VLOOKUP($G707,county_facts!$A:$BB,46,FALSE)</f>
        <v>31.2</v>
      </c>
      <c r="AY707">
        <f>VLOOKUP($G707,county_facts!$A:$BB,47,FALSE)</f>
        <v>176791</v>
      </c>
      <c r="AZ707">
        <f>VLOOKUP($G707,county_facts!$A:$BB,48,FALSE)</f>
        <v>213218</v>
      </c>
      <c r="BA707">
        <f>VLOOKUP($G707,county_facts!$A:$BB,49,FALSE)</f>
        <v>176434</v>
      </c>
      <c r="BB707">
        <f>VLOOKUP($G707,county_facts!$A:$BB,50,FALSE)</f>
        <v>6645</v>
      </c>
      <c r="BC707">
        <f>VLOOKUP($G707,county_facts!$A:$BB,51,FALSE)</f>
        <v>9616</v>
      </c>
      <c r="BD707">
        <f>VLOOKUP($G707,county_facts!$A:$BB,52,FALSE)</f>
        <v>28</v>
      </c>
      <c r="BE707">
        <f>VLOOKUP($G707,county_facts!$A:$BB,53,FALSE)</f>
        <v>716.27</v>
      </c>
      <c r="BF707">
        <f>VLOOKUP($G707,county_facts!$A:$BB,54,FALSE)</f>
        <v>36.4</v>
      </c>
    </row>
    <row r="708" spans="1:58" x14ac:dyDescent="0.3">
      <c r="A708" t="s">
        <v>6</v>
      </c>
      <c r="B708" t="s">
        <v>305</v>
      </c>
      <c r="C708">
        <v>90</v>
      </c>
      <c r="D708" t="s">
        <v>245</v>
      </c>
      <c r="E708">
        <v>140</v>
      </c>
      <c r="F708">
        <v>0.64285714299999996</v>
      </c>
      <c r="G708">
        <v>19009</v>
      </c>
      <c r="H708">
        <f>VLOOKUP($G708,county_facts!$A:$BB,4,FALSE)</f>
        <v>5794</v>
      </c>
      <c r="I708">
        <f>VLOOKUP($G708,county_facts!$A:$BB,5,FALSE)</f>
        <v>6119</v>
      </c>
      <c r="J708">
        <f>VLOOKUP($G708,county_facts!$A:$BB,6,FALSE)</f>
        <v>-5.3</v>
      </c>
      <c r="K708">
        <f>VLOOKUP($G708,county_facts!$A:$BB,7,FALSE)</f>
        <v>6119</v>
      </c>
      <c r="L708">
        <f>VLOOKUP($G708,county_facts!$A:$BB,8,FALSE)</f>
        <v>4.5999999999999996</v>
      </c>
      <c r="M708">
        <f>VLOOKUP($G708,county_facts!$A:$BB,9,FALSE)</f>
        <v>20.2</v>
      </c>
      <c r="N708">
        <f>VLOOKUP($G708,county_facts!$A:$BB,10,FALSE)</f>
        <v>24.3</v>
      </c>
      <c r="O708">
        <f>VLOOKUP($G708,county_facts!$A:$BB,11,FALSE)</f>
        <v>51.6</v>
      </c>
      <c r="P708">
        <f>VLOOKUP($G708,county_facts!$A:$BB,12,FALSE)</f>
        <v>98.2</v>
      </c>
      <c r="Q708">
        <f>VLOOKUP($G708,county_facts!$A:$BB,13,FALSE)</f>
        <v>0.4</v>
      </c>
      <c r="R708">
        <f>VLOOKUP($G708,county_facts!$A:$BB,14,FALSE)</f>
        <v>0.2</v>
      </c>
      <c r="S708">
        <f>VLOOKUP($G708,county_facts!$A:$BB,15,FALSE)</f>
        <v>0.5</v>
      </c>
      <c r="T708">
        <f>VLOOKUP($G708,county_facts!$A:$BB,16,FALSE)</f>
        <v>0</v>
      </c>
      <c r="U708">
        <f>VLOOKUP($G708,county_facts!$A:$BB,17,FALSE)</f>
        <v>0.7</v>
      </c>
      <c r="V708">
        <f>VLOOKUP($G708,county_facts!$A:$BB,18,FALSE)</f>
        <v>1.1000000000000001</v>
      </c>
      <c r="W708">
        <f>VLOOKUP($G708,county_facts!$A:$BB,19,FALSE)</f>
        <v>97.3</v>
      </c>
      <c r="X708">
        <f>VLOOKUP($G708,county_facts!$A:$BB,20,FALSE)</f>
        <v>89.9</v>
      </c>
      <c r="Y708">
        <f>VLOOKUP($G708,county_facts!$A:$BB,21,FALSE)</f>
        <v>0.6</v>
      </c>
      <c r="Z708">
        <f>VLOOKUP($G708,county_facts!$A:$BB,22,FALSE)</f>
        <v>1.2</v>
      </c>
      <c r="AA708">
        <f>VLOOKUP($G708,county_facts!$A:$BB,23,FALSE)</f>
        <v>90.3</v>
      </c>
      <c r="AB708">
        <f>VLOOKUP($G708,county_facts!$A:$BB,24,FALSE)</f>
        <v>16.600000000000001</v>
      </c>
      <c r="AC708">
        <f>VLOOKUP($G708,county_facts!$A:$BB,25,FALSE)</f>
        <v>557</v>
      </c>
      <c r="AD708">
        <f>VLOOKUP($G708,county_facts!$A:$BB,26,FALSE)</f>
        <v>18.2</v>
      </c>
      <c r="AE708">
        <f>VLOOKUP($G708,county_facts!$A:$BB,27,FALSE)</f>
        <v>2997</v>
      </c>
      <c r="AF708">
        <f>VLOOKUP($G708,county_facts!$A:$BB,28,FALSE)</f>
        <v>80.400000000000006</v>
      </c>
      <c r="AG708">
        <f>VLOOKUP($G708,county_facts!$A:$BB,29,FALSE)</f>
        <v>7.4</v>
      </c>
      <c r="AH708">
        <f>VLOOKUP($G708,county_facts!$A:$BB,30,FALSE)</f>
        <v>71100</v>
      </c>
      <c r="AI708">
        <f>VLOOKUP($G708,county_facts!$A:$BB,31,FALSE)</f>
        <v>2684</v>
      </c>
      <c r="AJ708">
        <f>VLOOKUP($G708,county_facts!$A:$BB,32,FALSE)</f>
        <v>2.1800000000000002</v>
      </c>
      <c r="AK708">
        <f>VLOOKUP($G708,county_facts!$A:$BB,33,FALSE)</f>
        <v>30919</v>
      </c>
      <c r="AL708">
        <f>VLOOKUP($G708,county_facts!$A:$BB,34,FALSE)</f>
        <v>48313</v>
      </c>
      <c r="AM708">
        <f>VLOOKUP($G708,county_facts!$A:$BB,35,FALSE)</f>
        <v>9.5</v>
      </c>
      <c r="AN708">
        <f>VLOOKUP($G708,county_facts!$A:$BB,36,FALSE)</f>
        <v>181</v>
      </c>
      <c r="AO708">
        <f>VLOOKUP($G708,county_facts!$A:$BB,37,FALSE)</f>
        <v>1176</v>
      </c>
      <c r="AP708">
        <f>VLOOKUP($G708,county_facts!$A:$BB,38,FALSE)</f>
        <v>-0.3</v>
      </c>
      <c r="AQ708">
        <f>VLOOKUP($G708,county_facts!$A:$BB,39,FALSE)</f>
        <v>494</v>
      </c>
      <c r="AR708">
        <f>VLOOKUP($G708,county_facts!$A:$BB,40,FALSE)</f>
        <v>456</v>
      </c>
      <c r="AS708">
        <f>VLOOKUP($G708,county_facts!$A:$BB,41,FALSE)</f>
        <v>0</v>
      </c>
      <c r="AT708">
        <f>VLOOKUP($G708,county_facts!$A:$BB,42,FALSE)</f>
        <v>0</v>
      </c>
      <c r="AU708">
        <f>VLOOKUP($G708,county_facts!$A:$BB,43,FALSE)</f>
        <v>0</v>
      </c>
      <c r="AV708">
        <f>VLOOKUP($G708,county_facts!$A:$BB,44,FALSE)</f>
        <v>0</v>
      </c>
      <c r="AW708">
        <f>VLOOKUP($G708,county_facts!$A:$BB,45,FALSE)</f>
        <v>0</v>
      </c>
      <c r="AX708">
        <f>VLOOKUP($G708,county_facts!$A:$BB,46,FALSE)</f>
        <v>0</v>
      </c>
      <c r="AY708">
        <f>VLOOKUP($G708,county_facts!$A:$BB,47,FALSE)</f>
        <v>0</v>
      </c>
      <c r="AZ708">
        <f>VLOOKUP($G708,county_facts!$A:$BB,48,FALSE)</f>
        <v>47778</v>
      </c>
      <c r="BA708">
        <f>VLOOKUP($G708,county_facts!$A:$BB,49,FALSE)</f>
        <v>37302</v>
      </c>
      <c r="BB708">
        <f>VLOOKUP($G708,county_facts!$A:$BB,50,FALSE)</f>
        <v>6083</v>
      </c>
      <c r="BC708">
        <f>VLOOKUP($G708,county_facts!$A:$BB,51,FALSE)</f>
        <v>0</v>
      </c>
      <c r="BD708">
        <f>VLOOKUP($G708,county_facts!$A:$BB,52,FALSE)</f>
        <v>5</v>
      </c>
      <c r="BE708">
        <f>VLOOKUP($G708,county_facts!$A:$BB,53,FALSE)</f>
        <v>442.96</v>
      </c>
      <c r="BF708">
        <f>VLOOKUP($G708,county_facts!$A:$BB,54,FALSE)</f>
        <v>13.8</v>
      </c>
    </row>
    <row r="709" spans="1:58" x14ac:dyDescent="0.3">
      <c r="A709" t="s">
        <v>9</v>
      </c>
      <c r="B709" t="s">
        <v>305</v>
      </c>
      <c r="C709">
        <v>50</v>
      </c>
      <c r="D709" t="s">
        <v>245</v>
      </c>
      <c r="E709">
        <v>140</v>
      </c>
      <c r="F709">
        <v>0.35714285699999998</v>
      </c>
      <c r="G709">
        <v>19009</v>
      </c>
      <c r="H709">
        <f>VLOOKUP($G709,county_facts!$A:$BB,4,FALSE)</f>
        <v>5794</v>
      </c>
      <c r="I709">
        <f>VLOOKUP($G709,county_facts!$A:$BB,5,FALSE)</f>
        <v>6119</v>
      </c>
      <c r="J709">
        <f>VLOOKUP($G709,county_facts!$A:$BB,6,FALSE)</f>
        <v>-5.3</v>
      </c>
      <c r="K709">
        <f>VLOOKUP($G709,county_facts!$A:$BB,7,FALSE)</f>
        <v>6119</v>
      </c>
      <c r="L709">
        <f>VLOOKUP($G709,county_facts!$A:$BB,8,FALSE)</f>
        <v>4.5999999999999996</v>
      </c>
      <c r="M709">
        <f>VLOOKUP($G709,county_facts!$A:$BB,9,FALSE)</f>
        <v>20.2</v>
      </c>
      <c r="N709">
        <f>VLOOKUP($G709,county_facts!$A:$BB,10,FALSE)</f>
        <v>24.3</v>
      </c>
      <c r="O709">
        <f>VLOOKUP($G709,county_facts!$A:$BB,11,FALSE)</f>
        <v>51.6</v>
      </c>
      <c r="P709">
        <f>VLOOKUP($G709,county_facts!$A:$BB,12,FALSE)</f>
        <v>98.2</v>
      </c>
      <c r="Q709">
        <f>VLOOKUP($G709,county_facts!$A:$BB,13,FALSE)</f>
        <v>0.4</v>
      </c>
      <c r="R709">
        <f>VLOOKUP($G709,county_facts!$A:$BB,14,FALSE)</f>
        <v>0.2</v>
      </c>
      <c r="S709">
        <f>VLOOKUP($G709,county_facts!$A:$BB,15,FALSE)</f>
        <v>0.5</v>
      </c>
      <c r="T709">
        <f>VLOOKUP($G709,county_facts!$A:$BB,16,FALSE)</f>
        <v>0</v>
      </c>
      <c r="U709">
        <f>VLOOKUP($G709,county_facts!$A:$BB,17,FALSE)</f>
        <v>0.7</v>
      </c>
      <c r="V709">
        <f>VLOOKUP($G709,county_facts!$A:$BB,18,FALSE)</f>
        <v>1.1000000000000001</v>
      </c>
      <c r="W709">
        <f>VLOOKUP($G709,county_facts!$A:$BB,19,FALSE)</f>
        <v>97.3</v>
      </c>
      <c r="X709">
        <f>VLOOKUP($G709,county_facts!$A:$BB,20,FALSE)</f>
        <v>89.9</v>
      </c>
      <c r="Y709">
        <f>VLOOKUP($G709,county_facts!$A:$BB,21,FALSE)</f>
        <v>0.6</v>
      </c>
      <c r="Z709">
        <f>VLOOKUP($G709,county_facts!$A:$BB,22,FALSE)</f>
        <v>1.2</v>
      </c>
      <c r="AA709">
        <f>VLOOKUP($G709,county_facts!$A:$BB,23,FALSE)</f>
        <v>90.3</v>
      </c>
      <c r="AB709">
        <f>VLOOKUP($G709,county_facts!$A:$BB,24,FALSE)</f>
        <v>16.600000000000001</v>
      </c>
      <c r="AC709">
        <f>VLOOKUP($G709,county_facts!$A:$BB,25,FALSE)</f>
        <v>557</v>
      </c>
      <c r="AD709">
        <f>VLOOKUP($G709,county_facts!$A:$BB,26,FALSE)</f>
        <v>18.2</v>
      </c>
      <c r="AE709">
        <f>VLOOKUP($G709,county_facts!$A:$BB,27,FALSE)</f>
        <v>2997</v>
      </c>
      <c r="AF709">
        <f>VLOOKUP($G709,county_facts!$A:$BB,28,FALSE)</f>
        <v>80.400000000000006</v>
      </c>
      <c r="AG709">
        <f>VLOOKUP($G709,county_facts!$A:$BB,29,FALSE)</f>
        <v>7.4</v>
      </c>
      <c r="AH709">
        <f>VLOOKUP($G709,county_facts!$A:$BB,30,FALSE)</f>
        <v>71100</v>
      </c>
      <c r="AI709">
        <f>VLOOKUP($G709,county_facts!$A:$BB,31,FALSE)</f>
        <v>2684</v>
      </c>
      <c r="AJ709">
        <f>VLOOKUP($G709,county_facts!$A:$BB,32,FALSE)</f>
        <v>2.1800000000000002</v>
      </c>
      <c r="AK709">
        <f>VLOOKUP($G709,county_facts!$A:$BB,33,FALSE)</f>
        <v>30919</v>
      </c>
      <c r="AL709">
        <f>VLOOKUP($G709,county_facts!$A:$BB,34,FALSE)</f>
        <v>48313</v>
      </c>
      <c r="AM709">
        <f>VLOOKUP($G709,county_facts!$A:$BB,35,FALSE)</f>
        <v>9.5</v>
      </c>
      <c r="AN709">
        <f>VLOOKUP($G709,county_facts!$A:$BB,36,FALSE)</f>
        <v>181</v>
      </c>
      <c r="AO709">
        <f>VLOOKUP($G709,county_facts!$A:$BB,37,FALSE)</f>
        <v>1176</v>
      </c>
      <c r="AP709">
        <f>VLOOKUP($G709,county_facts!$A:$BB,38,FALSE)</f>
        <v>-0.3</v>
      </c>
      <c r="AQ709">
        <f>VLOOKUP($G709,county_facts!$A:$BB,39,FALSE)</f>
        <v>494</v>
      </c>
      <c r="AR709">
        <f>VLOOKUP($G709,county_facts!$A:$BB,40,FALSE)</f>
        <v>456</v>
      </c>
      <c r="AS709">
        <f>VLOOKUP($G709,county_facts!$A:$BB,41,FALSE)</f>
        <v>0</v>
      </c>
      <c r="AT709">
        <f>VLOOKUP($G709,county_facts!$A:$BB,42,FALSE)</f>
        <v>0</v>
      </c>
      <c r="AU709">
        <f>VLOOKUP($G709,county_facts!$A:$BB,43,FALSE)</f>
        <v>0</v>
      </c>
      <c r="AV709">
        <f>VLOOKUP($G709,county_facts!$A:$BB,44,FALSE)</f>
        <v>0</v>
      </c>
      <c r="AW709">
        <f>VLOOKUP($G709,county_facts!$A:$BB,45,FALSE)</f>
        <v>0</v>
      </c>
      <c r="AX709">
        <f>VLOOKUP($G709,county_facts!$A:$BB,46,FALSE)</f>
        <v>0</v>
      </c>
      <c r="AY709">
        <f>VLOOKUP($G709,county_facts!$A:$BB,47,FALSE)</f>
        <v>0</v>
      </c>
      <c r="AZ709">
        <f>VLOOKUP($G709,county_facts!$A:$BB,48,FALSE)</f>
        <v>47778</v>
      </c>
      <c r="BA709">
        <f>VLOOKUP($G709,county_facts!$A:$BB,49,FALSE)</f>
        <v>37302</v>
      </c>
      <c r="BB709">
        <f>VLOOKUP($G709,county_facts!$A:$BB,50,FALSE)</f>
        <v>6083</v>
      </c>
      <c r="BC709">
        <f>VLOOKUP($G709,county_facts!$A:$BB,51,FALSE)</f>
        <v>0</v>
      </c>
      <c r="BD709">
        <f>VLOOKUP($G709,county_facts!$A:$BB,52,FALSE)</f>
        <v>5</v>
      </c>
      <c r="BE709">
        <f>VLOOKUP($G709,county_facts!$A:$BB,53,FALSE)</f>
        <v>442.96</v>
      </c>
      <c r="BF709">
        <f>VLOOKUP($G709,county_facts!$A:$BB,54,FALSE)</f>
        <v>13.8</v>
      </c>
    </row>
    <row r="710" spans="1:58" x14ac:dyDescent="0.3">
      <c r="A710" t="s">
        <v>6</v>
      </c>
      <c r="B710" t="s">
        <v>306</v>
      </c>
      <c r="C710">
        <v>176</v>
      </c>
      <c r="D710" t="s">
        <v>245</v>
      </c>
      <c r="E710">
        <v>280</v>
      </c>
      <c r="F710">
        <v>0.62857142899999996</v>
      </c>
      <c r="G710">
        <v>19007</v>
      </c>
      <c r="H710">
        <f>VLOOKUP($G710,county_facts!$A:$BB,4,FALSE)</f>
        <v>12661</v>
      </c>
      <c r="I710">
        <f>VLOOKUP($G710,county_facts!$A:$BB,5,FALSE)</f>
        <v>12887</v>
      </c>
      <c r="J710">
        <f>VLOOKUP($G710,county_facts!$A:$BB,6,FALSE)</f>
        <v>-1.8</v>
      </c>
      <c r="K710">
        <f>VLOOKUP($G710,county_facts!$A:$BB,7,FALSE)</f>
        <v>12887</v>
      </c>
      <c r="L710">
        <f>VLOOKUP($G710,county_facts!$A:$BB,8,FALSE)</f>
        <v>6</v>
      </c>
      <c r="M710">
        <f>VLOOKUP($G710,county_facts!$A:$BB,9,FALSE)</f>
        <v>22.4</v>
      </c>
      <c r="N710">
        <f>VLOOKUP($G710,county_facts!$A:$BB,10,FALSE)</f>
        <v>21.4</v>
      </c>
      <c r="O710">
        <f>VLOOKUP($G710,county_facts!$A:$BB,11,FALSE)</f>
        <v>50.6</v>
      </c>
      <c r="P710">
        <f>VLOOKUP($G710,county_facts!$A:$BB,12,FALSE)</f>
        <v>97.4</v>
      </c>
      <c r="Q710">
        <f>VLOOKUP($G710,county_facts!$A:$BB,13,FALSE)</f>
        <v>0.7</v>
      </c>
      <c r="R710">
        <f>VLOOKUP($G710,county_facts!$A:$BB,14,FALSE)</f>
        <v>0.3</v>
      </c>
      <c r="S710">
        <f>VLOOKUP($G710,county_facts!$A:$BB,15,FALSE)</f>
        <v>0.4</v>
      </c>
      <c r="T710">
        <f>VLOOKUP($G710,county_facts!$A:$BB,16,FALSE)</f>
        <v>0.1</v>
      </c>
      <c r="U710">
        <f>VLOOKUP($G710,county_facts!$A:$BB,17,FALSE)</f>
        <v>1.2</v>
      </c>
      <c r="V710">
        <f>VLOOKUP($G710,county_facts!$A:$BB,18,FALSE)</f>
        <v>1.5</v>
      </c>
      <c r="W710">
        <f>VLOOKUP($G710,county_facts!$A:$BB,19,FALSE)</f>
        <v>96.2</v>
      </c>
      <c r="X710">
        <f>VLOOKUP($G710,county_facts!$A:$BB,20,FALSE)</f>
        <v>86.6</v>
      </c>
      <c r="Y710">
        <f>VLOOKUP($G710,county_facts!$A:$BB,21,FALSE)</f>
        <v>1</v>
      </c>
      <c r="Z710">
        <f>VLOOKUP($G710,county_facts!$A:$BB,22,FALSE)</f>
        <v>2.2999999999999998</v>
      </c>
      <c r="AA710">
        <f>VLOOKUP($G710,county_facts!$A:$BB,23,FALSE)</f>
        <v>88.3</v>
      </c>
      <c r="AB710">
        <f>VLOOKUP($G710,county_facts!$A:$BB,24,FALSE)</f>
        <v>18.3</v>
      </c>
      <c r="AC710">
        <f>VLOOKUP($G710,county_facts!$A:$BB,25,FALSE)</f>
        <v>1045</v>
      </c>
      <c r="AD710">
        <f>VLOOKUP($G710,county_facts!$A:$BB,26,FALSE)</f>
        <v>19</v>
      </c>
      <c r="AE710">
        <f>VLOOKUP($G710,county_facts!$A:$BB,27,FALSE)</f>
        <v>6578</v>
      </c>
      <c r="AF710">
        <f>VLOOKUP($G710,county_facts!$A:$BB,28,FALSE)</f>
        <v>72.5</v>
      </c>
      <c r="AG710">
        <f>VLOOKUP($G710,county_facts!$A:$BB,29,FALSE)</f>
        <v>12</v>
      </c>
      <c r="AH710">
        <f>VLOOKUP($G710,county_facts!$A:$BB,30,FALSE)</f>
        <v>77600</v>
      </c>
      <c r="AI710">
        <f>VLOOKUP($G710,county_facts!$A:$BB,31,FALSE)</f>
        <v>5534</v>
      </c>
      <c r="AJ710">
        <f>VLOOKUP($G710,county_facts!$A:$BB,32,FALSE)</f>
        <v>2.2799999999999998</v>
      </c>
      <c r="AK710">
        <f>VLOOKUP($G710,county_facts!$A:$BB,33,FALSE)</f>
        <v>21599</v>
      </c>
      <c r="AL710">
        <f>VLOOKUP($G710,county_facts!$A:$BB,34,FALSE)</f>
        <v>39208</v>
      </c>
      <c r="AM710">
        <f>VLOOKUP($G710,county_facts!$A:$BB,35,FALSE)</f>
        <v>15.2</v>
      </c>
      <c r="AN710">
        <f>VLOOKUP($G710,county_facts!$A:$BB,36,FALSE)</f>
        <v>312</v>
      </c>
      <c r="AO710">
        <f>VLOOKUP($G710,county_facts!$A:$BB,37,FALSE)</f>
        <v>3437</v>
      </c>
      <c r="AP710">
        <f>VLOOKUP($G710,county_facts!$A:$BB,38,FALSE)</f>
        <v>4.3</v>
      </c>
      <c r="AQ710">
        <f>VLOOKUP($G710,county_facts!$A:$BB,39,FALSE)</f>
        <v>919</v>
      </c>
      <c r="AR710">
        <f>VLOOKUP($G710,county_facts!$A:$BB,40,FALSE)</f>
        <v>1428</v>
      </c>
      <c r="AS710">
        <f>VLOOKUP($G710,county_facts!$A:$BB,41,FALSE)</f>
        <v>0</v>
      </c>
      <c r="AT710">
        <f>VLOOKUP($G710,county_facts!$A:$BB,42,FALSE)</f>
        <v>0</v>
      </c>
      <c r="AU710">
        <f>VLOOKUP($G710,county_facts!$A:$BB,43,FALSE)</f>
        <v>0</v>
      </c>
      <c r="AV710">
        <f>VLOOKUP($G710,county_facts!$A:$BB,44,FALSE)</f>
        <v>0</v>
      </c>
      <c r="AW710">
        <f>VLOOKUP($G710,county_facts!$A:$BB,45,FALSE)</f>
        <v>0</v>
      </c>
      <c r="AX710">
        <f>VLOOKUP($G710,county_facts!$A:$BB,46,FALSE)</f>
        <v>0</v>
      </c>
      <c r="AY710">
        <f>VLOOKUP($G710,county_facts!$A:$BB,47,FALSE)</f>
        <v>151576</v>
      </c>
      <c r="AZ710">
        <f>VLOOKUP($G710,county_facts!$A:$BB,48,FALSE)</f>
        <v>23061</v>
      </c>
      <c r="BA710">
        <f>VLOOKUP($G710,county_facts!$A:$BB,49,FALSE)</f>
        <v>133534</v>
      </c>
      <c r="BB710">
        <f>VLOOKUP($G710,county_facts!$A:$BB,50,FALSE)</f>
        <v>10331</v>
      </c>
      <c r="BC710">
        <f>VLOOKUP($G710,county_facts!$A:$BB,51,FALSE)</f>
        <v>7996</v>
      </c>
      <c r="BD710">
        <f>VLOOKUP($G710,county_facts!$A:$BB,52,FALSE)</f>
        <v>6</v>
      </c>
      <c r="BE710">
        <f>VLOOKUP($G710,county_facts!$A:$BB,53,FALSE)</f>
        <v>497.29</v>
      </c>
      <c r="BF710">
        <f>VLOOKUP($G710,county_facts!$A:$BB,54,FALSE)</f>
        <v>25.9</v>
      </c>
    </row>
    <row r="711" spans="1:58" x14ac:dyDescent="0.3">
      <c r="A711" t="s">
        <v>9</v>
      </c>
      <c r="B711" t="s">
        <v>306</v>
      </c>
      <c r="C711">
        <v>104</v>
      </c>
      <c r="D711" t="s">
        <v>245</v>
      </c>
      <c r="E711">
        <v>280</v>
      </c>
      <c r="F711">
        <v>0.37142857099999999</v>
      </c>
      <c r="G711">
        <v>19007</v>
      </c>
      <c r="H711">
        <f>VLOOKUP($G711,county_facts!$A:$BB,4,FALSE)</f>
        <v>12661</v>
      </c>
      <c r="I711">
        <f>VLOOKUP($G711,county_facts!$A:$BB,5,FALSE)</f>
        <v>12887</v>
      </c>
      <c r="J711">
        <f>VLOOKUP($G711,county_facts!$A:$BB,6,FALSE)</f>
        <v>-1.8</v>
      </c>
      <c r="K711">
        <f>VLOOKUP($G711,county_facts!$A:$BB,7,FALSE)</f>
        <v>12887</v>
      </c>
      <c r="L711">
        <f>VLOOKUP($G711,county_facts!$A:$BB,8,FALSE)</f>
        <v>6</v>
      </c>
      <c r="M711">
        <f>VLOOKUP($G711,county_facts!$A:$BB,9,FALSE)</f>
        <v>22.4</v>
      </c>
      <c r="N711">
        <f>VLOOKUP($G711,county_facts!$A:$BB,10,FALSE)</f>
        <v>21.4</v>
      </c>
      <c r="O711">
        <f>VLOOKUP($G711,county_facts!$A:$BB,11,FALSE)</f>
        <v>50.6</v>
      </c>
      <c r="P711">
        <f>VLOOKUP($G711,county_facts!$A:$BB,12,FALSE)</f>
        <v>97.4</v>
      </c>
      <c r="Q711">
        <f>VLOOKUP($G711,county_facts!$A:$BB,13,FALSE)</f>
        <v>0.7</v>
      </c>
      <c r="R711">
        <f>VLOOKUP($G711,county_facts!$A:$BB,14,FALSE)</f>
        <v>0.3</v>
      </c>
      <c r="S711">
        <f>VLOOKUP($G711,county_facts!$A:$BB,15,FALSE)</f>
        <v>0.4</v>
      </c>
      <c r="T711">
        <f>VLOOKUP($G711,county_facts!$A:$BB,16,FALSE)</f>
        <v>0.1</v>
      </c>
      <c r="U711">
        <f>VLOOKUP($G711,county_facts!$A:$BB,17,FALSE)</f>
        <v>1.2</v>
      </c>
      <c r="V711">
        <f>VLOOKUP($G711,county_facts!$A:$BB,18,FALSE)</f>
        <v>1.5</v>
      </c>
      <c r="W711">
        <f>VLOOKUP($G711,county_facts!$A:$BB,19,FALSE)</f>
        <v>96.2</v>
      </c>
      <c r="X711">
        <f>VLOOKUP($G711,county_facts!$A:$BB,20,FALSE)</f>
        <v>86.6</v>
      </c>
      <c r="Y711">
        <f>VLOOKUP($G711,county_facts!$A:$BB,21,FALSE)</f>
        <v>1</v>
      </c>
      <c r="Z711">
        <f>VLOOKUP($G711,county_facts!$A:$BB,22,FALSE)</f>
        <v>2.2999999999999998</v>
      </c>
      <c r="AA711">
        <f>VLOOKUP($G711,county_facts!$A:$BB,23,FALSE)</f>
        <v>88.3</v>
      </c>
      <c r="AB711">
        <f>VLOOKUP($G711,county_facts!$A:$BB,24,FALSE)</f>
        <v>18.3</v>
      </c>
      <c r="AC711">
        <f>VLOOKUP($G711,county_facts!$A:$BB,25,FALSE)</f>
        <v>1045</v>
      </c>
      <c r="AD711">
        <f>VLOOKUP($G711,county_facts!$A:$BB,26,FALSE)</f>
        <v>19</v>
      </c>
      <c r="AE711">
        <f>VLOOKUP($G711,county_facts!$A:$BB,27,FALSE)</f>
        <v>6578</v>
      </c>
      <c r="AF711">
        <f>VLOOKUP($G711,county_facts!$A:$BB,28,FALSE)</f>
        <v>72.5</v>
      </c>
      <c r="AG711">
        <f>VLOOKUP($G711,county_facts!$A:$BB,29,FALSE)</f>
        <v>12</v>
      </c>
      <c r="AH711">
        <f>VLOOKUP($G711,county_facts!$A:$BB,30,FALSE)</f>
        <v>77600</v>
      </c>
      <c r="AI711">
        <f>VLOOKUP($G711,county_facts!$A:$BB,31,FALSE)</f>
        <v>5534</v>
      </c>
      <c r="AJ711">
        <f>VLOOKUP($G711,county_facts!$A:$BB,32,FALSE)</f>
        <v>2.2799999999999998</v>
      </c>
      <c r="AK711">
        <f>VLOOKUP($G711,county_facts!$A:$BB,33,FALSE)</f>
        <v>21599</v>
      </c>
      <c r="AL711">
        <f>VLOOKUP($G711,county_facts!$A:$BB,34,FALSE)</f>
        <v>39208</v>
      </c>
      <c r="AM711">
        <f>VLOOKUP($G711,county_facts!$A:$BB,35,FALSE)</f>
        <v>15.2</v>
      </c>
      <c r="AN711">
        <f>VLOOKUP($G711,county_facts!$A:$BB,36,FALSE)</f>
        <v>312</v>
      </c>
      <c r="AO711">
        <f>VLOOKUP($G711,county_facts!$A:$BB,37,FALSE)</f>
        <v>3437</v>
      </c>
      <c r="AP711">
        <f>VLOOKUP($G711,county_facts!$A:$BB,38,FALSE)</f>
        <v>4.3</v>
      </c>
      <c r="AQ711">
        <f>VLOOKUP($G711,county_facts!$A:$BB,39,FALSE)</f>
        <v>919</v>
      </c>
      <c r="AR711">
        <f>VLOOKUP($G711,county_facts!$A:$BB,40,FALSE)</f>
        <v>1428</v>
      </c>
      <c r="AS711">
        <f>VLOOKUP($G711,county_facts!$A:$BB,41,FALSE)</f>
        <v>0</v>
      </c>
      <c r="AT711">
        <f>VLOOKUP($G711,county_facts!$A:$BB,42,FALSE)</f>
        <v>0</v>
      </c>
      <c r="AU711">
        <f>VLOOKUP($G711,county_facts!$A:$BB,43,FALSE)</f>
        <v>0</v>
      </c>
      <c r="AV711">
        <f>VLOOKUP($G711,county_facts!$A:$BB,44,FALSE)</f>
        <v>0</v>
      </c>
      <c r="AW711">
        <f>VLOOKUP($G711,county_facts!$A:$BB,45,FALSE)</f>
        <v>0</v>
      </c>
      <c r="AX711">
        <f>VLOOKUP($G711,county_facts!$A:$BB,46,FALSE)</f>
        <v>0</v>
      </c>
      <c r="AY711">
        <f>VLOOKUP($G711,county_facts!$A:$BB,47,FALSE)</f>
        <v>151576</v>
      </c>
      <c r="AZ711">
        <f>VLOOKUP($G711,county_facts!$A:$BB,48,FALSE)</f>
        <v>23061</v>
      </c>
      <c r="BA711">
        <f>VLOOKUP($G711,county_facts!$A:$BB,49,FALSE)</f>
        <v>133534</v>
      </c>
      <c r="BB711">
        <f>VLOOKUP($G711,county_facts!$A:$BB,50,FALSE)</f>
        <v>10331</v>
      </c>
      <c r="BC711">
        <f>VLOOKUP($G711,county_facts!$A:$BB,51,FALSE)</f>
        <v>7996</v>
      </c>
      <c r="BD711">
        <f>VLOOKUP($G711,county_facts!$A:$BB,52,FALSE)</f>
        <v>6</v>
      </c>
      <c r="BE711">
        <f>VLOOKUP($G711,county_facts!$A:$BB,53,FALSE)</f>
        <v>497.29</v>
      </c>
      <c r="BF711">
        <f>VLOOKUP($G711,county_facts!$A:$BB,54,FALSE)</f>
        <v>25.9</v>
      </c>
    </row>
    <row r="712" spans="1:58" x14ac:dyDescent="0.3">
      <c r="A712" t="s">
        <v>9</v>
      </c>
      <c r="B712" t="s">
        <v>307</v>
      </c>
      <c r="C712">
        <v>109</v>
      </c>
      <c r="D712" t="s">
        <v>245</v>
      </c>
      <c r="E712">
        <v>210</v>
      </c>
      <c r="F712">
        <v>0.51904761899999996</v>
      </c>
      <c r="G712">
        <v>19005</v>
      </c>
      <c r="H712">
        <f>VLOOKUP($G712,county_facts!$A:$BB,4,FALSE)</f>
        <v>14038</v>
      </c>
      <c r="I712">
        <f>VLOOKUP($G712,county_facts!$A:$BB,5,FALSE)</f>
        <v>14328</v>
      </c>
      <c r="J712">
        <f>VLOOKUP($G712,county_facts!$A:$BB,6,FALSE)</f>
        <v>-2</v>
      </c>
      <c r="K712">
        <f>VLOOKUP($G712,county_facts!$A:$BB,7,FALSE)</f>
        <v>14330</v>
      </c>
      <c r="L712">
        <f>VLOOKUP($G712,county_facts!$A:$BB,8,FALSE)</f>
        <v>6.1</v>
      </c>
      <c r="M712">
        <f>VLOOKUP($G712,county_facts!$A:$BB,9,FALSE)</f>
        <v>22.5</v>
      </c>
      <c r="N712">
        <f>VLOOKUP($G712,county_facts!$A:$BB,10,FALSE)</f>
        <v>21.3</v>
      </c>
      <c r="O712">
        <f>VLOOKUP($G712,county_facts!$A:$BB,11,FALSE)</f>
        <v>48.8</v>
      </c>
      <c r="P712">
        <f>VLOOKUP($G712,county_facts!$A:$BB,12,FALSE)</f>
        <v>96.4</v>
      </c>
      <c r="Q712">
        <f>VLOOKUP($G712,county_facts!$A:$BB,13,FALSE)</f>
        <v>1.4</v>
      </c>
      <c r="R712">
        <f>VLOOKUP($G712,county_facts!$A:$BB,14,FALSE)</f>
        <v>0.6</v>
      </c>
      <c r="S712">
        <f>VLOOKUP($G712,county_facts!$A:$BB,15,FALSE)</f>
        <v>0.5</v>
      </c>
      <c r="T712">
        <f>VLOOKUP($G712,county_facts!$A:$BB,16,FALSE)</f>
        <v>0.3</v>
      </c>
      <c r="U712">
        <f>VLOOKUP($G712,county_facts!$A:$BB,17,FALSE)</f>
        <v>0.9</v>
      </c>
      <c r="V712">
        <f>VLOOKUP($G712,county_facts!$A:$BB,18,FALSE)</f>
        <v>5.7</v>
      </c>
      <c r="W712">
        <f>VLOOKUP($G712,county_facts!$A:$BB,19,FALSE)</f>
        <v>91.5</v>
      </c>
      <c r="X712">
        <f>VLOOKUP($G712,county_facts!$A:$BB,20,FALSE)</f>
        <v>87.3</v>
      </c>
      <c r="Y712">
        <f>VLOOKUP($G712,county_facts!$A:$BB,21,FALSE)</f>
        <v>4.3</v>
      </c>
      <c r="Z712">
        <f>VLOOKUP($G712,county_facts!$A:$BB,22,FALSE)</f>
        <v>8</v>
      </c>
      <c r="AA712">
        <f>VLOOKUP($G712,county_facts!$A:$BB,23,FALSE)</f>
        <v>89</v>
      </c>
      <c r="AB712">
        <f>VLOOKUP($G712,county_facts!$A:$BB,24,FALSE)</f>
        <v>14.9</v>
      </c>
      <c r="AC712">
        <f>VLOOKUP($G712,county_facts!$A:$BB,25,FALSE)</f>
        <v>1282</v>
      </c>
      <c r="AD712">
        <f>VLOOKUP($G712,county_facts!$A:$BB,26,FALSE)</f>
        <v>23.6</v>
      </c>
      <c r="AE712">
        <f>VLOOKUP($G712,county_facts!$A:$BB,27,FALSE)</f>
        <v>7650</v>
      </c>
      <c r="AF712">
        <f>VLOOKUP($G712,county_facts!$A:$BB,28,FALSE)</f>
        <v>79.5</v>
      </c>
      <c r="AG712">
        <f>VLOOKUP($G712,county_facts!$A:$BB,29,FALSE)</f>
        <v>9.3000000000000007</v>
      </c>
      <c r="AH712">
        <f>VLOOKUP($G712,county_facts!$A:$BB,30,FALSE)</f>
        <v>114400</v>
      </c>
      <c r="AI712">
        <f>VLOOKUP($G712,county_facts!$A:$BB,31,FALSE)</f>
        <v>5862</v>
      </c>
      <c r="AJ712">
        <f>VLOOKUP($G712,county_facts!$A:$BB,32,FALSE)</f>
        <v>2.36</v>
      </c>
      <c r="AK712">
        <f>VLOOKUP($G712,county_facts!$A:$BB,33,FALSE)</f>
        <v>24926</v>
      </c>
      <c r="AL712">
        <f>VLOOKUP($G712,county_facts!$A:$BB,34,FALSE)</f>
        <v>48831</v>
      </c>
      <c r="AM712">
        <f>VLOOKUP($G712,county_facts!$A:$BB,35,FALSE)</f>
        <v>12.6</v>
      </c>
      <c r="AN712">
        <f>VLOOKUP($G712,county_facts!$A:$BB,36,FALSE)</f>
        <v>396</v>
      </c>
      <c r="AO712">
        <f>VLOOKUP($G712,county_facts!$A:$BB,37,FALSE)</f>
        <v>4517</v>
      </c>
      <c r="AP712">
        <f>VLOOKUP($G712,county_facts!$A:$BB,38,FALSE)</f>
        <v>7</v>
      </c>
      <c r="AQ712">
        <f>VLOOKUP($G712,county_facts!$A:$BB,39,FALSE)</f>
        <v>1179</v>
      </c>
      <c r="AR712">
        <f>VLOOKUP($G712,county_facts!$A:$BB,40,FALSE)</f>
        <v>1648</v>
      </c>
      <c r="AS712">
        <f>VLOOKUP($G712,county_facts!$A:$BB,41,FALSE)</f>
        <v>0</v>
      </c>
      <c r="AT712">
        <f>VLOOKUP($G712,county_facts!$A:$BB,42,FALSE)</f>
        <v>0</v>
      </c>
      <c r="AU712">
        <f>VLOOKUP($G712,county_facts!$A:$BB,43,FALSE)</f>
        <v>0</v>
      </c>
      <c r="AV712">
        <f>VLOOKUP($G712,county_facts!$A:$BB,44,FALSE)</f>
        <v>0</v>
      </c>
      <c r="AW712">
        <f>VLOOKUP($G712,county_facts!$A:$BB,45,FALSE)</f>
        <v>0</v>
      </c>
      <c r="AX712">
        <f>VLOOKUP($G712,county_facts!$A:$BB,46,FALSE)</f>
        <v>22.8</v>
      </c>
      <c r="AY712">
        <f>VLOOKUP($G712,county_facts!$A:$BB,47,FALSE)</f>
        <v>0</v>
      </c>
      <c r="AZ712">
        <f>VLOOKUP($G712,county_facts!$A:$BB,48,FALSE)</f>
        <v>154490</v>
      </c>
      <c r="BA712">
        <f>VLOOKUP($G712,county_facts!$A:$BB,49,FALSE)</f>
        <v>128662</v>
      </c>
      <c r="BB712">
        <f>VLOOKUP($G712,county_facts!$A:$BB,50,FALSE)</f>
        <v>8922</v>
      </c>
      <c r="BC712">
        <f>VLOOKUP($G712,county_facts!$A:$BB,51,FALSE)</f>
        <v>8456</v>
      </c>
      <c r="BD712">
        <f>VLOOKUP($G712,county_facts!$A:$BB,52,FALSE)</f>
        <v>41</v>
      </c>
      <c r="BE712">
        <f>VLOOKUP($G712,county_facts!$A:$BB,53,FALSE)</f>
        <v>639.08000000000004</v>
      </c>
      <c r="BF712">
        <f>VLOOKUP($G712,county_facts!$A:$BB,54,FALSE)</f>
        <v>22.4</v>
      </c>
    </row>
    <row r="713" spans="1:58" x14ac:dyDescent="0.3">
      <c r="A713" t="s">
        <v>6</v>
      </c>
      <c r="B713" t="s">
        <v>307</v>
      </c>
      <c r="C713">
        <v>101</v>
      </c>
      <c r="D713" t="s">
        <v>245</v>
      </c>
      <c r="E713">
        <v>210</v>
      </c>
      <c r="F713">
        <v>0.48095238099999998</v>
      </c>
      <c r="G713">
        <v>19005</v>
      </c>
      <c r="H713">
        <f>VLOOKUP($G713,county_facts!$A:$BB,4,FALSE)</f>
        <v>14038</v>
      </c>
      <c r="I713">
        <f>VLOOKUP($G713,county_facts!$A:$BB,5,FALSE)</f>
        <v>14328</v>
      </c>
      <c r="J713">
        <f>VLOOKUP($G713,county_facts!$A:$BB,6,FALSE)</f>
        <v>-2</v>
      </c>
      <c r="K713">
        <f>VLOOKUP($G713,county_facts!$A:$BB,7,FALSE)</f>
        <v>14330</v>
      </c>
      <c r="L713">
        <f>VLOOKUP($G713,county_facts!$A:$BB,8,FALSE)</f>
        <v>6.1</v>
      </c>
      <c r="M713">
        <f>VLOOKUP($G713,county_facts!$A:$BB,9,FALSE)</f>
        <v>22.5</v>
      </c>
      <c r="N713">
        <f>VLOOKUP($G713,county_facts!$A:$BB,10,FALSE)</f>
        <v>21.3</v>
      </c>
      <c r="O713">
        <f>VLOOKUP($G713,county_facts!$A:$BB,11,FALSE)</f>
        <v>48.8</v>
      </c>
      <c r="P713">
        <f>VLOOKUP($G713,county_facts!$A:$BB,12,FALSE)</f>
        <v>96.4</v>
      </c>
      <c r="Q713">
        <f>VLOOKUP($G713,county_facts!$A:$BB,13,FALSE)</f>
        <v>1.4</v>
      </c>
      <c r="R713">
        <f>VLOOKUP($G713,county_facts!$A:$BB,14,FALSE)</f>
        <v>0.6</v>
      </c>
      <c r="S713">
        <f>VLOOKUP($G713,county_facts!$A:$BB,15,FALSE)</f>
        <v>0.5</v>
      </c>
      <c r="T713">
        <f>VLOOKUP($G713,county_facts!$A:$BB,16,FALSE)</f>
        <v>0.3</v>
      </c>
      <c r="U713">
        <f>VLOOKUP($G713,county_facts!$A:$BB,17,FALSE)</f>
        <v>0.9</v>
      </c>
      <c r="V713">
        <f>VLOOKUP($G713,county_facts!$A:$BB,18,FALSE)</f>
        <v>5.7</v>
      </c>
      <c r="W713">
        <f>VLOOKUP($G713,county_facts!$A:$BB,19,FALSE)</f>
        <v>91.5</v>
      </c>
      <c r="X713">
        <f>VLOOKUP($G713,county_facts!$A:$BB,20,FALSE)</f>
        <v>87.3</v>
      </c>
      <c r="Y713">
        <f>VLOOKUP($G713,county_facts!$A:$BB,21,FALSE)</f>
        <v>4.3</v>
      </c>
      <c r="Z713">
        <f>VLOOKUP($G713,county_facts!$A:$BB,22,FALSE)</f>
        <v>8</v>
      </c>
      <c r="AA713">
        <f>VLOOKUP($G713,county_facts!$A:$BB,23,FALSE)</f>
        <v>89</v>
      </c>
      <c r="AB713">
        <f>VLOOKUP($G713,county_facts!$A:$BB,24,FALSE)</f>
        <v>14.9</v>
      </c>
      <c r="AC713">
        <f>VLOOKUP($G713,county_facts!$A:$BB,25,FALSE)</f>
        <v>1282</v>
      </c>
      <c r="AD713">
        <f>VLOOKUP($G713,county_facts!$A:$BB,26,FALSE)</f>
        <v>23.6</v>
      </c>
      <c r="AE713">
        <f>VLOOKUP($G713,county_facts!$A:$BB,27,FALSE)</f>
        <v>7650</v>
      </c>
      <c r="AF713">
        <f>VLOOKUP($G713,county_facts!$A:$BB,28,FALSE)</f>
        <v>79.5</v>
      </c>
      <c r="AG713">
        <f>VLOOKUP($G713,county_facts!$A:$BB,29,FALSE)</f>
        <v>9.3000000000000007</v>
      </c>
      <c r="AH713">
        <f>VLOOKUP($G713,county_facts!$A:$BB,30,FALSE)</f>
        <v>114400</v>
      </c>
      <c r="AI713">
        <f>VLOOKUP($G713,county_facts!$A:$BB,31,FALSE)</f>
        <v>5862</v>
      </c>
      <c r="AJ713">
        <f>VLOOKUP($G713,county_facts!$A:$BB,32,FALSE)</f>
        <v>2.36</v>
      </c>
      <c r="AK713">
        <f>VLOOKUP($G713,county_facts!$A:$BB,33,FALSE)</f>
        <v>24926</v>
      </c>
      <c r="AL713">
        <f>VLOOKUP($G713,county_facts!$A:$BB,34,FALSE)</f>
        <v>48831</v>
      </c>
      <c r="AM713">
        <f>VLOOKUP($G713,county_facts!$A:$BB,35,FALSE)</f>
        <v>12.6</v>
      </c>
      <c r="AN713">
        <f>VLOOKUP($G713,county_facts!$A:$BB,36,FALSE)</f>
        <v>396</v>
      </c>
      <c r="AO713">
        <f>VLOOKUP($G713,county_facts!$A:$BB,37,FALSE)</f>
        <v>4517</v>
      </c>
      <c r="AP713">
        <f>VLOOKUP($G713,county_facts!$A:$BB,38,FALSE)</f>
        <v>7</v>
      </c>
      <c r="AQ713">
        <f>VLOOKUP($G713,county_facts!$A:$BB,39,FALSE)</f>
        <v>1179</v>
      </c>
      <c r="AR713">
        <f>VLOOKUP($G713,county_facts!$A:$BB,40,FALSE)</f>
        <v>1648</v>
      </c>
      <c r="AS713">
        <f>VLOOKUP($G713,county_facts!$A:$BB,41,FALSE)</f>
        <v>0</v>
      </c>
      <c r="AT713">
        <f>VLOOKUP($G713,county_facts!$A:$BB,42,FALSE)</f>
        <v>0</v>
      </c>
      <c r="AU713">
        <f>VLOOKUP($G713,county_facts!$A:$BB,43,FALSE)</f>
        <v>0</v>
      </c>
      <c r="AV713">
        <f>VLOOKUP($G713,county_facts!$A:$BB,44,FALSE)</f>
        <v>0</v>
      </c>
      <c r="AW713">
        <f>VLOOKUP($G713,county_facts!$A:$BB,45,FALSE)</f>
        <v>0</v>
      </c>
      <c r="AX713">
        <f>VLOOKUP($G713,county_facts!$A:$BB,46,FALSE)</f>
        <v>22.8</v>
      </c>
      <c r="AY713">
        <f>VLOOKUP($G713,county_facts!$A:$BB,47,FALSE)</f>
        <v>0</v>
      </c>
      <c r="AZ713">
        <f>VLOOKUP($G713,county_facts!$A:$BB,48,FALSE)</f>
        <v>154490</v>
      </c>
      <c r="BA713">
        <f>VLOOKUP($G713,county_facts!$A:$BB,49,FALSE)</f>
        <v>128662</v>
      </c>
      <c r="BB713">
        <f>VLOOKUP($G713,county_facts!$A:$BB,50,FALSE)</f>
        <v>8922</v>
      </c>
      <c r="BC713">
        <f>VLOOKUP($G713,county_facts!$A:$BB,51,FALSE)</f>
        <v>8456</v>
      </c>
      <c r="BD713">
        <f>VLOOKUP($G713,county_facts!$A:$BB,52,FALSE)</f>
        <v>41</v>
      </c>
      <c r="BE713">
        <f>VLOOKUP($G713,county_facts!$A:$BB,53,FALSE)</f>
        <v>639.08000000000004</v>
      </c>
      <c r="BF713">
        <f>VLOOKUP($G713,county_facts!$A:$BB,54,FALSE)</f>
        <v>22.4</v>
      </c>
    </row>
    <row r="714" spans="1:58" x14ac:dyDescent="0.3">
      <c r="A714" t="s">
        <v>6</v>
      </c>
      <c r="B714" t="s">
        <v>243</v>
      </c>
      <c r="C714">
        <v>77</v>
      </c>
      <c r="D714" t="s">
        <v>245</v>
      </c>
      <c r="E714">
        <v>128</v>
      </c>
      <c r="F714">
        <v>0.6015625</v>
      </c>
      <c r="G714">
        <v>19003</v>
      </c>
      <c r="H714">
        <f>VLOOKUP($G714,county_facts!$A:$BB,4,FALSE)</f>
        <v>3875</v>
      </c>
      <c r="I714">
        <f>VLOOKUP($G714,county_facts!$A:$BB,5,FALSE)</f>
        <v>4029</v>
      </c>
      <c r="J714">
        <f>VLOOKUP($G714,county_facts!$A:$BB,6,FALSE)</f>
        <v>-3.8</v>
      </c>
      <c r="K714">
        <f>VLOOKUP($G714,county_facts!$A:$BB,7,FALSE)</f>
        <v>4029</v>
      </c>
      <c r="L714">
        <f>VLOOKUP($G714,county_facts!$A:$BB,8,FALSE)</f>
        <v>6.5</v>
      </c>
      <c r="M714">
        <f>VLOOKUP($G714,county_facts!$A:$BB,9,FALSE)</f>
        <v>21.4</v>
      </c>
      <c r="N714">
        <f>VLOOKUP($G714,county_facts!$A:$BB,10,FALSE)</f>
        <v>22</v>
      </c>
      <c r="O714">
        <f>VLOOKUP($G714,county_facts!$A:$BB,11,FALSE)</f>
        <v>49.9</v>
      </c>
      <c r="P714">
        <f>VLOOKUP($G714,county_facts!$A:$BB,12,FALSE)</f>
        <v>97.8</v>
      </c>
      <c r="Q714">
        <f>VLOOKUP($G714,county_facts!$A:$BB,13,FALSE)</f>
        <v>0.4</v>
      </c>
      <c r="R714">
        <f>VLOOKUP($G714,county_facts!$A:$BB,14,FALSE)</f>
        <v>0.4</v>
      </c>
      <c r="S714">
        <f>VLOOKUP($G714,county_facts!$A:$BB,15,FALSE)</f>
        <v>0.6</v>
      </c>
      <c r="T714">
        <f>VLOOKUP($G714,county_facts!$A:$BB,16,FALSE)</f>
        <v>0</v>
      </c>
      <c r="U714">
        <f>VLOOKUP($G714,county_facts!$A:$BB,17,FALSE)</f>
        <v>0.7</v>
      </c>
      <c r="V714">
        <f>VLOOKUP($G714,county_facts!$A:$BB,18,FALSE)</f>
        <v>1.1000000000000001</v>
      </c>
      <c r="W714">
        <f>VLOOKUP($G714,county_facts!$A:$BB,19,FALSE)</f>
        <v>96.9</v>
      </c>
      <c r="X714">
        <f>VLOOKUP($G714,county_facts!$A:$BB,20,FALSE)</f>
        <v>87.6</v>
      </c>
      <c r="Y714">
        <f>VLOOKUP($G714,county_facts!$A:$BB,21,FALSE)</f>
        <v>0.6</v>
      </c>
      <c r="Z714">
        <f>VLOOKUP($G714,county_facts!$A:$BB,22,FALSE)</f>
        <v>1.2</v>
      </c>
      <c r="AA714">
        <f>VLOOKUP($G714,county_facts!$A:$BB,23,FALSE)</f>
        <v>90.4</v>
      </c>
      <c r="AB714">
        <f>VLOOKUP($G714,county_facts!$A:$BB,24,FALSE)</f>
        <v>13.7</v>
      </c>
      <c r="AC714">
        <f>VLOOKUP($G714,county_facts!$A:$BB,25,FALSE)</f>
        <v>353</v>
      </c>
      <c r="AD714">
        <f>VLOOKUP($G714,county_facts!$A:$BB,26,FALSE)</f>
        <v>21.2</v>
      </c>
      <c r="AE714">
        <f>VLOOKUP($G714,county_facts!$A:$BB,27,FALSE)</f>
        <v>2010</v>
      </c>
      <c r="AF714">
        <f>VLOOKUP($G714,county_facts!$A:$BB,28,FALSE)</f>
        <v>78.5</v>
      </c>
      <c r="AG714">
        <f>VLOOKUP($G714,county_facts!$A:$BB,29,FALSE)</f>
        <v>4.7</v>
      </c>
      <c r="AH714">
        <f>VLOOKUP($G714,county_facts!$A:$BB,30,FALSE)</f>
        <v>85200</v>
      </c>
      <c r="AI714">
        <f>VLOOKUP($G714,county_facts!$A:$BB,31,FALSE)</f>
        <v>1745</v>
      </c>
      <c r="AJ714">
        <f>VLOOKUP($G714,county_facts!$A:$BB,32,FALSE)</f>
        <v>2.2000000000000002</v>
      </c>
      <c r="AK714">
        <f>VLOOKUP($G714,county_facts!$A:$BB,33,FALSE)</f>
        <v>23707</v>
      </c>
      <c r="AL714">
        <f>VLOOKUP($G714,county_facts!$A:$BB,34,FALSE)</f>
        <v>45871</v>
      </c>
      <c r="AM714">
        <f>VLOOKUP($G714,county_facts!$A:$BB,35,FALSE)</f>
        <v>11.3</v>
      </c>
      <c r="AN714">
        <f>VLOOKUP($G714,county_facts!$A:$BB,36,FALSE)</f>
        <v>118</v>
      </c>
      <c r="AO714">
        <f>VLOOKUP($G714,county_facts!$A:$BB,37,FALSE)</f>
        <v>884</v>
      </c>
      <c r="AP714">
        <f>VLOOKUP($G714,county_facts!$A:$BB,38,FALSE)</f>
        <v>1</v>
      </c>
      <c r="AQ714">
        <f>VLOOKUP($G714,county_facts!$A:$BB,39,FALSE)</f>
        <v>321</v>
      </c>
      <c r="AR714">
        <f>VLOOKUP($G714,county_facts!$A:$BB,40,FALSE)</f>
        <v>443</v>
      </c>
      <c r="AS714">
        <f>VLOOKUP($G714,county_facts!$A:$BB,41,FALSE)</f>
        <v>0</v>
      </c>
      <c r="AT714">
        <f>VLOOKUP($G714,county_facts!$A:$BB,42,FALSE)</f>
        <v>0</v>
      </c>
      <c r="AU714">
        <f>VLOOKUP($G714,county_facts!$A:$BB,43,FALSE)</f>
        <v>0</v>
      </c>
      <c r="AV714">
        <f>VLOOKUP($G714,county_facts!$A:$BB,44,FALSE)</f>
        <v>0</v>
      </c>
      <c r="AW714">
        <f>VLOOKUP($G714,county_facts!$A:$BB,45,FALSE)</f>
        <v>0</v>
      </c>
      <c r="AX714">
        <f>VLOOKUP($G714,county_facts!$A:$BB,46,FALSE)</f>
        <v>0</v>
      </c>
      <c r="AY714">
        <f>VLOOKUP($G714,county_facts!$A:$BB,47,FALSE)</f>
        <v>0</v>
      </c>
      <c r="AZ714">
        <f>VLOOKUP($G714,county_facts!$A:$BB,48,FALSE)</f>
        <v>14217</v>
      </c>
      <c r="BA714">
        <f>VLOOKUP($G714,county_facts!$A:$BB,49,FALSE)</f>
        <v>32586</v>
      </c>
      <c r="BB714">
        <f>VLOOKUP($G714,county_facts!$A:$BB,50,FALSE)</f>
        <v>7950</v>
      </c>
      <c r="BC714">
        <f>VLOOKUP($G714,county_facts!$A:$BB,51,FALSE)</f>
        <v>0</v>
      </c>
      <c r="BD714">
        <f>VLOOKUP($G714,county_facts!$A:$BB,52,FALSE)</f>
        <v>1</v>
      </c>
      <c r="BE714">
        <f>VLOOKUP($G714,county_facts!$A:$BB,53,FALSE)</f>
        <v>423.44</v>
      </c>
      <c r="BF714">
        <f>VLOOKUP($G714,county_facts!$A:$BB,54,FALSE)</f>
        <v>9.5</v>
      </c>
    </row>
    <row r="715" spans="1:58" x14ac:dyDescent="0.3">
      <c r="A715" t="s">
        <v>9</v>
      </c>
      <c r="B715" t="s">
        <v>243</v>
      </c>
      <c r="C715">
        <v>51</v>
      </c>
      <c r="D715" t="s">
        <v>245</v>
      </c>
      <c r="E715">
        <v>128</v>
      </c>
      <c r="F715">
        <v>0.3984375</v>
      </c>
      <c r="G715">
        <v>19003</v>
      </c>
      <c r="H715">
        <f>VLOOKUP($G715,county_facts!$A:$BB,4,FALSE)</f>
        <v>3875</v>
      </c>
      <c r="I715">
        <f>VLOOKUP($G715,county_facts!$A:$BB,5,FALSE)</f>
        <v>4029</v>
      </c>
      <c r="J715">
        <f>VLOOKUP($G715,county_facts!$A:$BB,6,FALSE)</f>
        <v>-3.8</v>
      </c>
      <c r="K715">
        <f>VLOOKUP($G715,county_facts!$A:$BB,7,FALSE)</f>
        <v>4029</v>
      </c>
      <c r="L715">
        <f>VLOOKUP($G715,county_facts!$A:$BB,8,FALSE)</f>
        <v>6.5</v>
      </c>
      <c r="M715">
        <f>VLOOKUP($G715,county_facts!$A:$BB,9,FALSE)</f>
        <v>21.4</v>
      </c>
      <c r="N715">
        <f>VLOOKUP($G715,county_facts!$A:$BB,10,FALSE)</f>
        <v>22</v>
      </c>
      <c r="O715">
        <f>VLOOKUP($G715,county_facts!$A:$BB,11,FALSE)</f>
        <v>49.9</v>
      </c>
      <c r="P715">
        <f>VLOOKUP($G715,county_facts!$A:$BB,12,FALSE)</f>
        <v>97.8</v>
      </c>
      <c r="Q715">
        <f>VLOOKUP($G715,county_facts!$A:$BB,13,FALSE)</f>
        <v>0.4</v>
      </c>
      <c r="R715">
        <f>VLOOKUP($G715,county_facts!$A:$BB,14,FALSE)</f>
        <v>0.4</v>
      </c>
      <c r="S715">
        <f>VLOOKUP($G715,county_facts!$A:$BB,15,FALSE)</f>
        <v>0.6</v>
      </c>
      <c r="T715">
        <f>VLOOKUP($G715,county_facts!$A:$BB,16,FALSE)</f>
        <v>0</v>
      </c>
      <c r="U715">
        <f>VLOOKUP($G715,county_facts!$A:$BB,17,FALSE)</f>
        <v>0.7</v>
      </c>
      <c r="V715">
        <f>VLOOKUP($G715,county_facts!$A:$BB,18,FALSE)</f>
        <v>1.1000000000000001</v>
      </c>
      <c r="W715">
        <f>VLOOKUP($G715,county_facts!$A:$BB,19,FALSE)</f>
        <v>96.9</v>
      </c>
      <c r="X715">
        <f>VLOOKUP($G715,county_facts!$A:$BB,20,FALSE)</f>
        <v>87.6</v>
      </c>
      <c r="Y715">
        <f>VLOOKUP($G715,county_facts!$A:$BB,21,FALSE)</f>
        <v>0.6</v>
      </c>
      <c r="Z715">
        <f>VLOOKUP($G715,county_facts!$A:$BB,22,FALSE)</f>
        <v>1.2</v>
      </c>
      <c r="AA715">
        <f>VLOOKUP($G715,county_facts!$A:$BB,23,FALSE)</f>
        <v>90.4</v>
      </c>
      <c r="AB715">
        <f>VLOOKUP($G715,county_facts!$A:$BB,24,FALSE)</f>
        <v>13.7</v>
      </c>
      <c r="AC715">
        <f>VLOOKUP($G715,county_facts!$A:$BB,25,FALSE)</f>
        <v>353</v>
      </c>
      <c r="AD715">
        <f>VLOOKUP($G715,county_facts!$A:$BB,26,FALSE)</f>
        <v>21.2</v>
      </c>
      <c r="AE715">
        <f>VLOOKUP($G715,county_facts!$A:$BB,27,FALSE)</f>
        <v>2010</v>
      </c>
      <c r="AF715">
        <f>VLOOKUP($G715,county_facts!$A:$BB,28,FALSE)</f>
        <v>78.5</v>
      </c>
      <c r="AG715">
        <f>VLOOKUP($G715,county_facts!$A:$BB,29,FALSE)</f>
        <v>4.7</v>
      </c>
      <c r="AH715">
        <f>VLOOKUP($G715,county_facts!$A:$BB,30,FALSE)</f>
        <v>85200</v>
      </c>
      <c r="AI715">
        <f>VLOOKUP($G715,county_facts!$A:$BB,31,FALSE)</f>
        <v>1745</v>
      </c>
      <c r="AJ715">
        <f>VLOOKUP($G715,county_facts!$A:$BB,32,FALSE)</f>
        <v>2.2000000000000002</v>
      </c>
      <c r="AK715">
        <f>VLOOKUP($G715,county_facts!$A:$BB,33,FALSE)</f>
        <v>23707</v>
      </c>
      <c r="AL715">
        <f>VLOOKUP($G715,county_facts!$A:$BB,34,FALSE)</f>
        <v>45871</v>
      </c>
      <c r="AM715">
        <f>VLOOKUP($G715,county_facts!$A:$BB,35,FALSE)</f>
        <v>11.3</v>
      </c>
      <c r="AN715">
        <f>VLOOKUP($G715,county_facts!$A:$BB,36,FALSE)</f>
        <v>118</v>
      </c>
      <c r="AO715">
        <f>VLOOKUP($G715,county_facts!$A:$BB,37,FALSE)</f>
        <v>884</v>
      </c>
      <c r="AP715">
        <f>VLOOKUP($G715,county_facts!$A:$BB,38,FALSE)</f>
        <v>1</v>
      </c>
      <c r="AQ715">
        <f>VLOOKUP($G715,county_facts!$A:$BB,39,FALSE)</f>
        <v>321</v>
      </c>
      <c r="AR715">
        <f>VLOOKUP($G715,county_facts!$A:$BB,40,FALSE)</f>
        <v>443</v>
      </c>
      <c r="AS715">
        <f>VLOOKUP($G715,county_facts!$A:$BB,41,FALSE)</f>
        <v>0</v>
      </c>
      <c r="AT715">
        <f>VLOOKUP($G715,county_facts!$A:$BB,42,FALSE)</f>
        <v>0</v>
      </c>
      <c r="AU715">
        <f>VLOOKUP($G715,county_facts!$A:$BB,43,FALSE)</f>
        <v>0</v>
      </c>
      <c r="AV715">
        <f>VLOOKUP($G715,county_facts!$A:$BB,44,FALSE)</f>
        <v>0</v>
      </c>
      <c r="AW715">
        <f>VLOOKUP($G715,county_facts!$A:$BB,45,FALSE)</f>
        <v>0</v>
      </c>
      <c r="AX715">
        <f>VLOOKUP($G715,county_facts!$A:$BB,46,FALSE)</f>
        <v>0</v>
      </c>
      <c r="AY715">
        <f>VLOOKUP($G715,county_facts!$A:$BB,47,FALSE)</f>
        <v>0</v>
      </c>
      <c r="AZ715">
        <f>VLOOKUP($G715,county_facts!$A:$BB,48,FALSE)</f>
        <v>14217</v>
      </c>
      <c r="BA715">
        <f>VLOOKUP($G715,county_facts!$A:$BB,49,FALSE)</f>
        <v>32586</v>
      </c>
      <c r="BB715">
        <f>VLOOKUP($G715,county_facts!$A:$BB,50,FALSE)</f>
        <v>7950</v>
      </c>
      <c r="BC715">
        <f>VLOOKUP($G715,county_facts!$A:$BB,51,FALSE)</f>
        <v>0</v>
      </c>
      <c r="BD715">
        <f>VLOOKUP($G715,county_facts!$A:$BB,52,FALSE)</f>
        <v>1</v>
      </c>
      <c r="BE715">
        <f>VLOOKUP($G715,county_facts!$A:$BB,53,FALSE)</f>
        <v>423.44</v>
      </c>
      <c r="BF715">
        <f>VLOOKUP($G715,county_facts!$A:$BB,54,FALSE)</f>
        <v>9.5</v>
      </c>
    </row>
    <row r="716" spans="1:58" x14ac:dyDescent="0.3">
      <c r="A716" t="s">
        <v>9</v>
      </c>
      <c r="B716" t="s">
        <v>308</v>
      </c>
      <c r="C716">
        <v>102</v>
      </c>
      <c r="D716" t="s">
        <v>245</v>
      </c>
      <c r="E716">
        <v>141</v>
      </c>
      <c r="F716">
        <v>0.72340425500000005</v>
      </c>
      <c r="G716">
        <v>19001</v>
      </c>
      <c r="H716">
        <f>VLOOKUP($G716,county_facts!$A:$BB,4,FALSE)</f>
        <v>7454</v>
      </c>
      <c r="I716">
        <f>VLOOKUP($G716,county_facts!$A:$BB,5,FALSE)</f>
        <v>7682</v>
      </c>
      <c r="J716">
        <f>VLOOKUP($G716,county_facts!$A:$BB,6,FALSE)</f>
        <v>-3</v>
      </c>
      <c r="K716">
        <f>VLOOKUP($G716,county_facts!$A:$BB,7,FALSE)</f>
        <v>7682</v>
      </c>
      <c r="L716">
        <f>VLOOKUP($G716,county_facts!$A:$BB,8,FALSE)</f>
        <v>4.8</v>
      </c>
      <c r="M716">
        <f>VLOOKUP($G716,county_facts!$A:$BB,9,FALSE)</f>
        <v>22.1</v>
      </c>
      <c r="N716">
        <f>VLOOKUP($G716,county_facts!$A:$BB,10,FALSE)</f>
        <v>22.1</v>
      </c>
      <c r="O716">
        <f>VLOOKUP($G716,county_facts!$A:$BB,11,FALSE)</f>
        <v>50.9</v>
      </c>
      <c r="P716">
        <f>VLOOKUP($G716,county_facts!$A:$BB,12,FALSE)</f>
        <v>98.2</v>
      </c>
      <c r="Q716">
        <f>VLOOKUP($G716,county_facts!$A:$BB,13,FALSE)</f>
        <v>0.4</v>
      </c>
      <c r="R716">
        <f>VLOOKUP($G716,county_facts!$A:$BB,14,FALSE)</f>
        <v>0.2</v>
      </c>
      <c r="S716">
        <f>VLOOKUP($G716,county_facts!$A:$BB,15,FALSE)</f>
        <v>0.5</v>
      </c>
      <c r="T716">
        <f>VLOOKUP($G716,county_facts!$A:$BB,16,FALSE)</f>
        <v>0</v>
      </c>
      <c r="U716">
        <f>VLOOKUP($G716,county_facts!$A:$BB,17,FALSE)</f>
        <v>0.8</v>
      </c>
      <c r="V716">
        <f>VLOOKUP($G716,county_facts!$A:$BB,18,FALSE)</f>
        <v>1.7</v>
      </c>
      <c r="W716">
        <f>VLOOKUP($G716,county_facts!$A:$BB,19,FALSE)</f>
        <v>96.8</v>
      </c>
      <c r="X716">
        <f>VLOOKUP($G716,county_facts!$A:$BB,20,FALSE)</f>
        <v>89.9</v>
      </c>
      <c r="Y716">
        <f>VLOOKUP($G716,county_facts!$A:$BB,21,FALSE)</f>
        <v>1.1000000000000001</v>
      </c>
      <c r="Z716">
        <f>VLOOKUP($G716,county_facts!$A:$BB,22,FALSE)</f>
        <v>1.1000000000000001</v>
      </c>
      <c r="AA716">
        <f>VLOOKUP($G716,county_facts!$A:$BB,23,FALSE)</f>
        <v>90.7</v>
      </c>
      <c r="AB716">
        <f>VLOOKUP($G716,county_facts!$A:$BB,24,FALSE)</f>
        <v>16.3</v>
      </c>
      <c r="AC716">
        <f>VLOOKUP($G716,county_facts!$A:$BB,25,FALSE)</f>
        <v>790</v>
      </c>
      <c r="AD716">
        <f>VLOOKUP($G716,county_facts!$A:$BB,26,FALSE)</f>
        <v>22.7</v>
      </c>
      <c r="AE716">
        <f>VLOOKUP($G716,county_facts!$A:$BB,27,FALSE)</f>
        <v>3674</v>
      </c>
      <c r="AF716">
        <f>VLOOKUP($G716,county_facts!$A:$BB,28,FALSE)</f>
        <v>77.099999999999994</v>
      </c>
      <c r="AG716">
        <f>VLOOKUP($G716,county_facts!$A:$BB,29,FALSE)</f>
        <v>9.3000000000000007</v>
      </c>
      <c r="AH716">
        <f>VLOOKUP($G716,county_facts!$A:$BB,30,FALSE)</f>
        <v>90900</v>
      </c>
      <c r="AI716">
        <f>VLOOKUP($G716,county_facts!$A:$BB,31,FALSE)</f>
        <v>3295</v>
      </c>
      <c r="AJ716">
        <f>VLOOKUP($G716,county_facts!$A:$BB,32,FALSE)</f>
        <v>2.2599999999999998</v>
      </c>
      <c r="AK716">
        <f>VLOOKUP($G716,county_facts!$A:$BB,33,FALSE)</f>
        <v>25564</v>
      </c>
      <c r="AL716">
        <f>VLOOKUP($G716,county_facts!$A:$BB,34,FALSE)</f>
        <v>47892</v>
      </c>
      <c r="AM716">
        <f>VLOOKUP($G716,county_facts!$A:$BB,35,FALSE)</f>
        <v>9.5</v>
      </c>
      <c r="AN716">
        <f>VLOOKUP($G716,county_facts!$A:$BB,36,FALSE)</f>
        <v>187</v>
      </c>
      <c r="AO716">
        <f>VLOOKUP($G716,county_facts!$A:$BB,37,FALSE)</f>
        <v>1663</v>
      </c>
      <c r="AP716">
        <f>VLOOKUP($G716,county_facts!$A:$BB,38,FALSE)</f>
        <v>-0.2</v>
      </c>
      <c r="AQ716">
        <f>VLOOKUP($G716,county_facts!$A:$BB,39,FALSE)</f>
        <v>626</v>
      </c>
      <c r="AR716">
        <f>VLOOKUP($G716,county_facts!$A:$BB,40,FALSE)</f>
        <v>745</v>
      </c>
      <c r="AS716">
        <f>VLOOKUP($G716,county_facts!$A:$BB,41,FALSE)</f>
        <v>0</v>
      </c>
      <c r="AT716">
        <f>VLOOKUP($G716,county_facts!$A:$BB,42,FALSE)</f>
        <v>0</v>
      </c>
      <c r="AU716">
        <f>VLOOKUP($G716,county_facts!$A:$BB,43,FALSE)</f>
        <v>0</v>
      </c>
      <c r="AV716">
        <f>VLOOKUP($G716,county_facts!$A:$BB,44,FALSE)</f>
        <v>0</v>
      </c>
      <c r="AW716">
        <f>VLOOKUP($G716,county_facts!$A:$BB,45,FALSE)</f>
        <v>0</v>
      </c>
      <c r="AX716">
        <f>VLOOKUP($G716,county_facts!$A:$BB,46,FALSE)</f>
        <v>0</v>
      </c>
      <c r="AY716">
        <f>VLOOKUP($G716,county_facts!$A:$BB,47,FALSE)</f>
        <v>0</v>
      </c>
      <c r="AZ716">
        <f>VLOOKUP($G716,county_facts!$A:$BB,48,FALSE)</f>
        <v>29361</v>
      </c>
      <c r="BA716">
        <f>VLOOKUP($G716,county_facts!$A:$BB,49,FALSE)</f>
        <v>49644</v>
      </c>
      <c r="BB716">
        <f>VLOOKUP($G716,county_facts!$A:$BB,50,FALSE)</f>
        <v>6546</v>
      </c>
      <c r="BC716">
        <f>VLOOKUP($G716,county_facts!$A:$BB,51,FALSE)</f>
        <v>4128</v>
      </c>
      <c r="BD716">
        <f>VLOOKUP($G716,county_facts!$A:$BB,52,FALSE)</f>
        <v>8</v>
      </c>
      <c r="BE716">
        <f>VLOOKUP($G716,county_facts!$A:$BB,53,FALSE)</f>
        <v>569.27</v>
      </c>
      <c r="BF716">
        <f>VLOOKUP($G716,county_facts!$A:$BB,54,FALSE)</f>
        <v>13.5</v>
      </c>
    </row>
    <row r="717" spans="1:58" x14ac:dyDescent="0.3">
      <c r="A717" t="s">
        <v>6</v>
      </c>
      <c r="B717" t="s">
        <v>308</v>
      </c>
      <c r="C717">
        <v>39</v>
      </c>
      <c r="D717" t="s">
        <v>245</v>
      </c>
      <c r="E717">
        <v>141</v>
      </c>
      <c r="F717">
        <v>0.276595745</v>
      </c>
      <c r="G717">
        <v>19001</v>
      </c>
      <c r="H717">
        <f>VLOOKUP($G717,county_facts!$A:$BB,4,FALSE)</f>
        <v>7454</v>
      </c>
      <c r="I717">
        <f>VLOOKUP($G717,county_facts!$A:$BB,5,FALSE)</f>
        <v>7682</v>
      </c>
      <c r="J717">
        <f>VLOOKUP($G717,county_facts!$A:$BB,6,FALSE)</f>
        <v>-3</v>
      </c>
      <c r="K717">
        <f>VLOOKUP($G717,county_facts!$A:$BB,7,FALSE)</f>
        <v>7682</v>
      </c>
      <c r="L717">
        <f>VLOOKUP($G717,county_facts!$A:$BB,8,FALSE)</f>
        <v>4.8</v>
      </c>
      <c r="M717">
        <f>VLOOKUP($G717,county_facts!$A:$BB,9,FALSE)</f>
        <v>22.1</v>
      </c>
      <c r="N717">
        <f>VLOOKUP($G717,county_facts!$A:$BB,10,FALSE)</f>
        <v>22.1</v>
      </c>
      <c r="O717">
        <f>VLOOKUP($G717,county_facts!$A:$BB,11,FALSE)</f>
        <v>50.9</v>
      </c>
      <c r="P717">
        <f>VLOOKUP($G717,county_facts!$A:$BB,12,FALSE)</f>
        <v>98.2</v>
      </c>
      <c r="Q717">
        <f>VLOOKUP($G717,county_facts!$A:$BB,13,FALSE)</f>
        <v>0.4</v>
      </c>
      <c r="R717">
        <f>VLOOKUP($G717,county_facts!$A:$BB,14,FALSE)</f>
        <v>0.2</v>
      </c>
      <c r="S717">
        <f>VLOOKUP($G717,county_facts!$A:$BB,15,FALSE)</f>
        <v>0.5</v>
      </c>
      <c r="T717">
        <f>VLOOKUP($G717,county_facts!$A:$BB,16,FALSE)</f>
        <v>0</v>
      </c>
      <c r="U717">
        <f>VLOOKUP($G717,county_facts!$A:$BB,17,FALSE)</f>
        <v>0.8</v>
      </c>
      <c r="V717">
        <f>VLOOKUP($G717,county_facts!$A:$BB,18,FALSE)</f>
        <v>1.7</v>
      </c>
      <c r="W717">
        <f>VLOOKUP($G717,county_facts!$A:$BB,19,FALSE)</f>
        <v>96.8</v>
      </c>
      <c r="X717">
        <f>VLOOKUP($G717,county_facts!$A:$BB,20,FALSE)</f>
        <v>89.9</v>
      </c>
      <c r="Y717">
        <f>VLOOKUP($G717,county_facts!$A:$BB,21,FALSE)</f>
        <v>1.1000000000000001</v>
      </c>
      <c r="Z717">
        <f>VLOOKUP($G717,county_facts!$A:$BB,22,FALSE)</f>
        <v>1.1000000000000001</v>
      </c>
      <c r="AA717">
        <f>VLOOKUP($G717,county_facts!$A:$BB,23,FALSE)</f>
        <v>90.7</v>
      </c>
      <c r="AB717">
        <f>VLOOKUP($G717,county_facts!$A:$BB,24,FALSE)</f>
        <v>16.3</v>
      </c>
      <c r="AC717">
        <f>VLOOKUP($G717,county_facts!$A:$BB,25,FALSE)</f>
        <v>790</v>
      </c>
      <c r="AD717">
        <f>VLOOKUP($G717,county_facts!$A:$BB,26,FALSE)</f>
        <v>22.7</v>
      </c>
      <c r="AE717">
        <f>VLOOKUP($G717,county_facts!$A:$BB,27,FALSE)</f>
        <v>3674</v>
      </c>
      <c r="AF717">
        <f>VLOOKUP($G717,county_facts!$A:$BB,28,FALSE)</f>
        <v>77.099999999999994</v>
      </c>
      <c r="AG717">
        <f>VLOOKUP($G717,county_facts!$A:$BB,29,FALSE)</f>
        <v>9.3000000000000007</v>
      </c>
      <c r="AH717">
        <f>VLOOKUP($G717,county_facts!$A:$BB,30,FALSE)</f>
        <v>90900</v>
      </c>
      <c r="AI717">
        <f>VLOOKUP($G717,county_facts!$A:$BB,31,FALSE)</f>
        <v>3295</v>
      </c>
      <c r="AJ717">
        <f>VLOOKUP($G717,county_facts!$A:$BB,32,FALSE)</f>
        <v>2.2599999999999998</v>
      </c>
      <c r="AK717">
        <f>VLOOKUP($G717,county_facts!$A:$BB,33,FALSE)</f>
        <v>25564</v>
      </c>
      <c r="AL717">
        <f>VLOOKUP($G717,county_facts!$A:$BB,34,FALSE)</f>
        <v>47892</v>
      </c>
      <c r="AM717">
        <f>VLOOKUP($G717,county_facts!$A:$BB,35,FALSE)</f>
        <v>9.5</v>
      </c>
      <c r="AN717">
        <f>VLOOKUP($G717,county_facts!$A:$BB,36,FALSE)</f>
        <v>187</v>
      </c>
      <c r="AO717">
        <f>VLOOKUP($G717,county_facts!$A:$BB,37,FALSE)</f>
        <v>1663</v>
      </c>
      <c r="AP717">
        <f>VLOOKUP($G717,county_facts!$A:$BB,38,FALSE)</f>
        <v>-0.2</v>
      </c>
      <c r="AQ717">
        <f>VLOOKUP($G717,county_facts!$A:$BB,39,FALSE)</f>
        <v>626</v>
      </c>
      <c r="AR717">
        <f>VLOOKUP($G717,county_facts!$A:$BB,40,FALSE)</f>
        <v>745</v>
      </c>
      <c r="AS717">
        <f>VLOOKUP($G717,county_facts!$A:$BB,41,FALSE)</f>
        <v>0</v>
      </c>
      <c r="AT717">
        <f>VLOOKUP($G717,county_facts!$A:$BB,42,FALSE)</f>
        <v>0</v>
      </c>
      <c r="AU717">
        <f>VLOOKUP($G717,county_facts!$A:$BB,43,FALSE)</f>
        <v>0</v>
      </c>
      <c r="AV717">
        <f>VLOOKUP($G717,county_facts!$A:$BB,44,FALSE)</f>
        <v>0</v>
      </c>
      <c r="AW717">
        <f>VLOOKUP($G717,county_facts!$A:$BB,45,FALSE)</f>
        <v>0</v>
      </c>
      <c r="AX717">
        <f>VLOOKUP($G717,county_facts!$A:$BB,46,FALSE)</f>
        <v>0</v>
      </c>
      <c r="AY717">
        <f>VLOOKUP($G717,county_facts!$A:$BB,47,FALSE)</f>
        <v>0</v>
      </c>
      <c r="AZ717">
        <f>VLOOKUP($G717,county_facts!$A:$BB,48,FALSE)</f>
        <v>29361</v>
      </c>
      <c r="BA717">
        <f>VLOOKUP($G717,county_facts!$A:$BB,49,FALSE)</f>
        <v>49644</v>
      </c>
      <c r="BB717">
        <f>VLOOKUP($G717,county_facts!$A:$BB,50,FALSE)</f>
        <v>6546</v>
      </c>
      <c r="BC717">
        <f>VLOOKUP($G717,county_facts!$A:$BB,51,FALSE)</f>
        <v>4128</v>
      </c>
      <c r="BD717">
        <f>VLOOKUP($G717,county_facts!$A:$BB,52,FALSE)</f>
        <v>8</v>
      </c>
      <c r="BE717">
        <f>VLOOKUP($G717,county_facts!$A:$BB,53,FALSE)</f>
        <v>569.27</v>
      </c>
      <c r="BF717">
        <f>VLOOKUP($G717,county_facts!$A:$BB,54,FALSE)</f>
        <v>13.5</v>
      </c>
    </row>
    <row r="718" spans="1:58" x14ac:dyDescent="0.3">
      <c r="A718" t="s">
        <v>6</v>
      </c>
      <c r="B718" t="s">
        <v>309</v>
      </c>
      <c r="C718">
        <v>4294</v>
      </c>
      <c r="D718" t="s">
        <v>310</v>
      </c>
      <c r="E718">
        <v>6347</v>
      </c>
      <c r="F718">
        <v>0.67654009800000003</v>
      </c>
      <c r="G718">
        <v>27171</v>
      </c>
      <c r="H718">
        <f>VLOOKUP($G718,county_facts!$A:$BB,4,FALSE)</f>
        <v>129918</v>
      </c>
      <c r="I718">
        <f>VLOOKUP($G718,county_facts!$A:$BB,5,FALSE)</f>
        <v>124700</v>
      </c>
      <c r="J718">
        <f>VLOOKUP($G718,county_facts!$A:$BB,6,FALSE)</f>
        <v>4.2</v>
      </c>
      <c r="K718">
        <f>VLOOKUP($G718,county_facts!$A:$BB,7,FALSE)</f>
        <v>124700</v>
      </c>
      <c r="L718">
        <f>VLOOKUP($G718,county_facts!$A:$BB,8,FALSE)</f>
        <v>7.4</v>
      </c>
      <c r="M718">
        <f>VLOOKUP($G718,county_facts!$A:$BB,9,FALSE)</f>
        <v>28.7</v>
      </c>
      <c r="N718">
        <f>VLOOKUP($G718,county_facts!$A:$BB,10,FALSE)</f>
        <v>11.2</v>
      </c>
      <c r="O718">
        <f>VLOOKUP($G718,county_facts!$A:$BB,11,FALSE)</f>
        <v>49.7</v>
      </c>
      <c r="P718">
        <f>VLOOKUP($G718,county_facts!$A:$BB,12,FALSE)</f>
        <v>95.5</v>
      </c>
      <c r="Q718">
        <f>VLOOKUP($G718,county_facts!$A:$BB,13,FALSE)</f>
        <v>1.2</v>
      </c>
      <c r="R718">
        <f>VLOOKUP($G718,county_facts!$A:$BB,14,FALSE)</f>
        <v>0.4</v>
      </c>
      <c r="S718">
        <f>VLOOKUP($G718,county_facts!$A:$BB,15,FALSE)</f>
        <v>1.3</v>
      </c>
      <c r="T718">
        <f>VLOOKUP($G718,county_facts!$A:$BB,16,FALSE)</f>
        <v>0</v>
      </c>
      <c r="U718">
        <f>VLOOKUP($G718,county_facts!$A:$BB,17,FALSE)</f>
        <v>1.6</v>
      </c>
      <c r="V718">
        <f>VLOOKUP($G718,county_facts!$A:$BB,18,FALSE)</f>
        <v>2.7</v>
      </c>
      <c r="W718">
        <f>VLOOKUP($G718,county_facts!$A:$BB,19,FALSE)</f>
        <v>93.1</v>
      </c>
      <c r="X718">
        <f>VLOOKUP($G718,county_facts!$A:$BB,20,FALSE)</f>
        <v>89.3</v>
      </c>
      <c r="Y718">
        <f>VLOOKUP($G718,county_facts!$A:$BB,21,FALSE)</f>
        <v>3</v>
      </c>
      <c r="Z718">
        <f>VLOOKUP($G718,county_facts!$A:$BB,22,FALSE)</f>
        <v>4.4000000000000004</v>
      </c>
      <c r="AA718">
        <f>VLOOKUP($G718,county_facts!$A:$BB,23,FALSE)</f>
        <v>93.5</v>
      </c>
      <c r="AB718">
        <f>VLOOKUP($G718,county_facts!$A:$BB,24,FALSE)</f>
        <v>26.5</v>
      </c>
      <c r="AC718">
        <f>VLOOKUP($G718,county_facts!$A:$BB,25,FALSE)</f>
        <v>7961</v>
      </c>
      <c r="AD718">
        <f>VLOOKUP($G718,county_facts!$A:$BB,26,FALSE)</f>
        <v>30.1</v>
      </c>
      <c r="AE718">
        <f>VLOOKUP($G718,county_facts!$A:$BB,27,FALSE)</f>
        <v>49902</v>
      </c>
      <c r="AF718">
        <f>VLOOKUP($G718,county_facts!$A:$BB,28,FALSE)</f>
        <v>83.9</v>
      </c>
      <c r="AG718">
        <f>VLOOKUP($G718,county_facts!$A:$BB,29,FALSE)</f>
        <v>8.5</v>
      </c>
      <c r="AH718">
        <f>VLOOKUP($G718,county_facts!$A:$BB,30,FALSE)</f>
        <v>195000</v>
      </c>
      <c r="AI718">
        <f>VLOOKUP($G718,county_facts!$A:$BB,31,FALSE)</f>
        <v>44983</v>
      </c>
      <c r="AJ718">
        <f>VLOOKUP($G718,county_facts!$A:$BB,32,FALSE)</f>
        <v>2.78</v>
      </c>
      <c r="AK718">
        <f>VLOOKUP($G718,county_facts!$A:$BB,33,FALSE)</f>
        <v>29623</v>
      </c>
      <c r="AL718">
        <f>VLOOKUP($G718,county_facts!$A:$BB,34,FALSE)</f>
        <v>71598</v>
      </c>
      <c r="AM718">
        <f>VLOOKUP($G718,county_facts!$A:$BB,35,FALSE)</f>
        <v>6.5</v>
      </c>
      <c r="AN718">
        <f>VLOOKUP($G718,county_facts!$A:$BB,36,FALSE)</f>
        <v>3145</v>
      </c>
      <c r="AO718">
        <f>VLOOKUP($G718,county_facts!$A:$BB,37,FALSE)</f>
        <v>34120</v>
      </c>
      <c r="AP718">
        <f>VLOOKUP($G718,county_facts!$A:$BB,38,FALSE)</f>
        <v>2.5</v>
      </c>
      <c r="AQ718">
        <f>VLOOKUP($G718,county_facts!$A:$BB,39,FALSE)</f>
        <v>9447</v>
      </c>
      <c r="AR718">
        <f>VLOOKUP($G718,county_facts!$A:$BB,40,FALSE)</f>
        <v>13118</v>
      </c>
      <c r="AS718">
        <f>VLOOKUP($G718,county_facts!$A:$BB,41,FALSE)</f>
        <v>0</v>
      </c>
      <c r="AT718">
        <f>VLOOKUP($G718,county_facts!$A:$BB,42,FALSE)</f>
        <v>0</v>
      </c>
      <c r="AU718">
        <f>VLOOKUP($G718,county_facts!$A:$BB,43,FALSE)</f>
        <v>1</v>
      </c>
      <c r="AV718">
        <f>VLOOKUP($G718,county_facts!$A:$BB,44,FALSE)</f>
        <v>0</v>
      </c>
      <c r="AW718">
        <f>VLOOKUP($G718,county_facts!$A:$BB,45,FALSE)</f>
        <v>0.5</v>
      </c>
      <c r="AX718">
        <f>VLOOKUP($G718,county_facts!$A:$BB,46,FALSE)</f>
        <v>24</v>
      </c>
      <c r="AY718">
        <f>VLOOKUP($G718,county_facts!$A:$BB,47,FALSE)</f>
        <v>1124571</v>
      </c>
      <c r="AZ718">
        <f>VLOOKUP($G718,county_facts!$A:$BB,48,FALSE)</f>
        <v>440743</v>
      </c>
      <c r="BA718">
        <f>VLOOKUP($G718,county_facts!$A:$BB,49,FALSE)</f>
        <v>1458815</v>
      </c>
      <c r="BB718">
        <f>VLOOKUP($G718,county_facts!$A:$BB,50,FALSE)</f>
        <v>12448</v>
      </c>
      <c r="BC718">
        <f>VLOOKUP($G718,county_facts!$A:$BB,51,FALSE)</f>
        <v>106702</v>
      </c>
      <c r="BD718">
        <f>VLOOKUP($G718,county_facts!$A:$BB,52,FALSE)</f>
        <v>550</v>
      </c>
      <c r="BE718">
        <f>VLOOKUP($G718,county_facts!$A:$BB,53,FALSE)</f>
        <v>661.46</v>
      </c>
      <c r="BF718">
        <f>VLOOKUP($G718,county_facts!$A:$BB,54,FALSE)</f>
        <v>188.5</v>
      </c>
    </row>
    <row r="719" spans="1:58" x14ac:dyDescent="0.3">
      <c r="A719" t="s">
        <v>9</v>
      </c>
      <c r="B719" t="s">
        <v>309</v>
      </c>
      <c r="C719">
        <v>2053</v>
      </c>
      <c r="D719" t="s">
        <v>310</v>
      </c>
      <c r="E719">
        <v>6347</v>
      </c>
      <c r="F719">
        <v>0.32345990200000002</v>
      </c>
      <c r="G719">
        <v>27171</v>
      </c>
      <c r="H719">
        <f>VLOOKUP($G719,county_facts!$A:$BB,4,FALSE)</f>
        <v>129918</v>
      </c>
      <c r="I719">
        <f>VLOOKUP($G719,county_facts!$A:$BB,5,FALSE)</f>
        <v>124700</v>
      </c>
      <c r="J719">
        <f>VLOOKUP($G719,county_facts!$A:$BB,6,FALSE)</f>
        <v>4.2</v>
      </c>
      <c r="K719">
        <f>VLOOKUP($G719,county_facts!$A:$BB,7,FALSE)</f>
        <v>124700</v>
      </c>
      <c r="L719">
        <f>VLOOKUP($G719,county_facts!$A:$BB,8,FALSE)</f>
        <v>7.4</v>
      </c>
      <c r="M719">
        <f>VLOOKUP($G719,county_facts!$A:$BB,9,FALSE)</f>
        <v>28.7</v>
      </c>
      <c r="N719">
        <f>VLOOKUP($G719,county_facts!$A:$BB,10,FALSE)</f>
        <v>11.2</v>
      </c>
      <c r="O719">
        <f>VLOOKUP($G719,county_facts!$A:$BB,11,FALSE)</f>
        <v>49.7</v>
      </c>
      <c r="P719">
        <f>VLOOKUP($G719,county_facts!$A:$BB,12,FALSE)</f>
        <v>95.5</v>
      </c>
      <c r="Q719">
        <f>VLOOKUP($G719,county_facts!$A:$BB,13,FALSE)</f>
        <v>1.2</v>
      </c>
      <c r="R719">
        <f>VLOOKUP($G719,county_facts!$A:$BB,14,FALSE)</f>
        <v>0.4</v>
      </c>
      <c r="S719">
        <f>VLOOKUP($G719,county_facts!$A:$BB,15,FALSE)</f>
        <v>1.3</v>
      </c>
      <c r="T719">
        <f>VLOOKUP($G719,county_facts!$A:$BB,16,FALSE)</f>
        <v>0</v>
      </c>
      <c r="U719">
        <f>VLOOKUP($G719,county_facts!$A:$BB,17,FALSE)</f>
        <v>1.6</v>
      </c>
      <c r="V719">
        <f>VLOOKUP($G719,county_facts!$A:$BB,18,FALSE)</f>
        <v>2.7</v>
      </c>
      <c r="W719">
        <f>VLOOKUP($G719,county_facts!$A:$BB,19,FALSE)</f>
        <v>93.1</v>
      </c>
      <c r="X719">
        <f>VLOOKUP($G719,county_facts!$A:$BB,20,FALSE)</f>
        <v>89.3</v>
      </c>
      <c r="Y719">
        <f>VLOOKUP($G719,county_facts!$A:$BB,21,FALSE)</f>
        <v>3</v>
      </c>
      <c r="Z719">
        <f>VLOOKUP($G719,county_facts!$A:$BB,22,FALSE)</f>
        <v>4.4000000000000004</v>
      </c>
      <c r="AA719">
        <f>VLOOKUP($G719,county_facts!$A:$BB,23,FALSE)</f>
        <v>93.5</v>
      </c>
      <c r="AB719">
        <f>VLOOKUP($G719,county_facts!$A:$BB,24,FALSE)</f>
        <v>26.5</v>
      </c>
      <c r="AC719">
        <f>VLOOKUP($G719,county_facts!$A:$BB,25,FALSE)</f>
        <v>7961</v>
      </c>
      <c r="AD719">
        <f>VLOOKUP($G719,county_facts!$A:$BB,26,FALSE)</f>
        <v>30.1</v>
      </c>
      <c r="AE719">
        <f>VLOOKUP($G719,county_facts!$A:$BB,27,FALSE)</f>
        <v>49902</v>
      </c>
      <c r="AF719">
        <f>VLOOKUP($G719,county_facts!$A:$BB,28,FALSE)</f>
        <v>83.9</v>
      </c>
      <c r="AG719">
        <f>VLOOKUP($G719,county_facts!$A:$BB,29,FALSE)</f>
        <v>8.5</v>
      </c>
      <c r="AH719">
        <f>VLOOKUP($G719,county_facts!$A:$BB,30,FALSE)</f>
        <v>195000</v>
      </c>
      <c r="AI719">
        <f>VLOOKUP($G719,county_facts!$A:$BB,31,FALSE)</f>
        <v>44983</v>
      </c>
      <c r="AJ719">
        <f>VLOOKUP($G719,county_facts!$A:$BB,32,FALSE)</f>
        <v>2.78</v>
      </c>
      <c r="AK719">
        <f>VLOOKUP($G719,county_facts!$A:$BB,33,FALSE)</f>
        <v>29623</v>
      </c>
      <c r="AL719">
        <f>VLOOKUP($G719,county_facts!$A:$BB,34,FALSE)</f>
        <v>71598</v>
      </c>
      <c r="AM719">
        <f>VLOOKUP($G719,county_facts!$A:$BB,35,FALSE)</f>
        <v>6.5</v>
      </c>
      <c r="AN719">
        <f>VLOOKUP($G719,county_facts!$A:$BB,36,FALSE)</f>
        <v>3145</v>
      </c>
      <c r="AO719">
        <f>VLOOKUP($G719,county_facts!$A:$BB,37,FALSE)</f>
        <v>34120</v>
      </c>
      <c r="AP719">
        <f>VLOOKUP($G719,county_facts!$A:$BB,38,FALSE)</f>
        <v>2.5</v>
      </c>
      <c r="AQ719">
        <f>VLOOKUP($G719,county_facts!$A:$BB,39,FALSE)</f>
        <v>9447</v>
      </c>
      <c r="AR719">
        <f>VLOOKUP($G719,county_facts!$A:$BB,40,FALSE)</f>
        <v>13118</v>
      </c>
      <c r="AS719">
        <f>VLOOKUP($G719,county_facts!$A:$BB,41,FALSE)</f>
        <v>0</v>
      </c>
      <c r="AT719">
        <f>VLOOKUP($G719,county_facts!$A:$BB,42,FALSE)</f>
        <v>0</v>
      </c>
      <c r="AU719">
        <f>VLOOKUP($G719,county_facts!$A:$BB,43,FALSE)</f>
        <v>1</v>
      </c>
      <c r="AV719">
        <f>VLOOKUP($G719,county_facts!$A:$BB,44,FALSE)</f>
        <v>0</v>
      </c>
      <c r="AW719">
        <f>VLOOKUP($G719,county_facts!$A:$BB,45,FALSE)</f>
        <v>0.5</v>
      </c>
      <c r="AX719">
        <f>VLOOKUP($G719,county_facts!$A:$BB,46,FALSE)</f>
        <v>24</v>
      </c>
      <c r="AY719">
        <f>VLOOKUP($G719,county_facts!$A:$BB,47,FALSE)</f>
        <v>1124571</v>
      </c>
      <c r="AZ719">
        <f>VLOOKUP($G719,county_facts!$A:$BB,48,FALSE)</f>
        <v>440743</v>
      </c>
      <c r="BA719">
        <f>VLOOKUP($G719,county_facts!$A:$BB,49,FALSE)</f>
        <v>1458815</v>
      </c>
      <c r="BB719">
        <f>VLOOKUP($G719,county_facts!$A:$BB,50,FALSE)</f>
        <v>12448</v>
      </c>
      <c r="BC719">
        <f>VLOOKUP($G719,county_facts!$A:$BB,51,FALSE)</f>
        <v>106702</v>
      </c>
      <c r="BD719">
        <f>VLOOKUP($G719,county_facts!$A:$BB,52,FALSE)</f>
        <v>550</v>
      </c>
      <c r="BE719">
        <f>VLOOKUP($G719,county_facts!$A:$BB,53,FALSE)</f>
        <v>661.46</v>
      </c>
      <c r="BF719">
        <f>VLOOKUP($G719,county_facts!$A:$BB,54,FALSE)</f>
        <v>188.5</v>
      </c>
    </row>
    <row r="720" spans="1:58" x14ac:dyDescent="0.3">
      <c r="A720" t="s">
        <v>6</v>
      </c>
      <c r="B720" t="s">
        <v>311</v>
      </c>
      <c r="C720">
        <v>2221</v>
      </c>
      <c r="D720" t="s">
        <v>310</v>
      </c>
      <c r="E720">
        <v>4137</v>
      </c>
      <c r="F720">
        <v>0.53686246100000001</v>
      </c>
      <c r="G720">
        <v>27169</v>
      </c>
      <c r="H720">
        <f>VLOOKUP($G720,county_facts!$A:$BB,4,FALSE)</f>
        <v>51097</v>
      </c>
      <c r="I720">
        <f>VLOOKUP($G720,county_facts!$A:$BB,5,FALSE)</f>
        <v>51461</v>
      </c>
      <c r="J720">
        <f>VLOOKUP($G720,county_facts!$A:$BB,6,FALSE)</f>
        <v>-0.7</v>
      </c>
      <c r="K720">
        <f>VLOOKUP($G720,county_facts!$A:$BB,7,FALSE)</f>
        <v>51461</v>
      </c>
      <c r="L720">
        <f>VLOOKUP($G720,county_facts!$A:$BB,8,FALSE)</f>
        <v>4.4000000000000004</v>
      </c>
      <c r="M720">
        <f>VLOOKUP($G720,county_facts!$A:$BB,9,FALSE)</f>
        <v>18.3</v>
      </c>
      <c r="N720">
        <f>VLOOKUP($G720,county_facts!$A:$BB,10,FALSE)</f>
        <v>15.1</v>
      </c>
      <c r="O720">
        <f>VLOOKUP($G720,county_facts!$A:$BB,11,FALSE)</f>
        <v>50.6</v>
      </c>
      <c r="P720">
        <f>VLOOKUP($G720,county_facts!$A:$BB,12,FALSE)</f>
        <v>94.4</v>
      </c>
      <c r="Q720">
        <f>VLOOKUP($G720,county_facts!$A:$BB,13,FALSE)</f>
        <v>1.5</v>
      </c>
      <c r="R720">
        <f>VLOOKUP($G720,county_facts!$A:$BB,14,FALSE)</f>
        <v>0.3</v>
      </c>
      <c r="S720">
        <f>VLOOKUP($G720,county_facts!$A:$BB,15,FALSE)</f>
        <v>2.6</v>
      </c>
      <c r="T720">
        <f>VLOOKUP($G720,county_facts!$A:$BB,16,FALSE)</f>
        <v>0</v>
      </c>
      <c r="U720">
        <f>VLOOKUP($G720,county_facts!$A:$BB,17,FALSE)</f>
        <v>1.2</v>
      </c>
      <c r="V720">
        <f>VLOOKUP($G720,county_facts!$A:$BB,18,FALSE)</f>
        <v>2.7</v>
      </c>
      <c r="W720">
        <f>VLOOKUP($G720,county_facts!$A:$BB,19,FALSE)</f>
        <v>92</v>
      </c>
      <c r="X720">
        <f>VLOOKUP($G720,county_facts!$A:$BB,20,FALSE)</f>
        <v>84.3</v>
      </c>
      <c r="Y720">
        <f>VLOOKUP($G720,county_facts!$A:$BB,21,FALSE)</f>
        <v>3.6</v>
      </c>
      <c r="Z720">
        <f>VLOOKUP($G720,county_facts!$A:$BB,22,FALSE)</f>
        <v>6.2</v>
      </c>
      <c r="AA720">
        <f>VLOOKUP($G720,county_facts!$A:$BB,23,FALSE)</f>
        <v>89.9</v>
      </c>
      <c r="AB720">
        <f>VLOOKUP($G720,county_facts!$A:$BB,24,FALSE)</f>
        <v>26.8</v>
      </c>
      <c r="AC720">
        <f>VLOOKUP($G720,county_facts!$A:$BB,25,FALSE)</f>
        <v>2989</v>
      </c>
      <c r="AD720">
        <f>VLOOKUP($G720,county_facts!$A:$BB,26,FALSE)</f>
        <v>17.100000000000001</v>
      </c>
      <c r="AE720">
        <f>VLOOKUP($G720,county_facts!$A:$BB,27,FALSE)</f>
        <v>20922</v>
      </c>
      <c r="AF720">
        <f>VLOOKUP($G720,county_facts!$A:$BB,28,FALSE)</f>
        <v>71.599999999999994</v>
      </c>
      <c r="AG720">
        <f>VLOOKUP($G720,county_facts!$A:$BB,29,FALSE)</f>
        <v>22.5</v>
      </c>
      <c r="AH720">
        <f>VLOOKUP($G720,county_facts!$A:$BB,30,FALSE)</f>
        <v>158000</v>
      </c>
      <c r="AI720">
        <f>VLOOKUP($G720,county_facts!$A:$BB,31,FALSE)</f>
        <v>18957</v>
      </c>
      <c r="AJ720">
        <f>VLOOKUP($G720,county_facts!$A:$BB,32,FALSE)</f>
        <v>2.48</v>
      </c>
      <c r="AK720">
        <f>VLOOKUP($G720,county_facts!$A:$BB,33,FALSE)</f>
        <v>23421</v>
      </c>
      <c r="AL720">
        <f>VLOOKUP($G720,county_facts!$A:$BB,34,FALSE)</f>
        <v>47468</v>
      </c>
      <c r="AM720">
        <f>VLOOKUP($G720,county_facts!$A:$BB,35,FALSE)</f>
        <v>15</v>
      </c>
      <c r="AN720">
        <f>VLOOKUP($G720,county_facts!$A:$BB,36,FALSE)</f>
        <v>1188</v>
      </c>
      <c r="AO720">
        <f>VLOOKUP($G720,county_facts!$A:$BB,37,FALSE)</f>
        <v>22233</v>
      </c>
      <c r="AP720">
        <f>VLOOKUP($G720,county_facts!$A:$BB,38,FALSE)</f>
        <v>2.8</v>
      </c>
      <c r="AQ720">
        <f>VLOOKUP($G720,county_facts!$A:$BB,39,FALSE)</f>
        <v>2841</v>
      </c>
      <c r="AR720">
        <f>VLOOKUP($G720,county_facts!$A:$BB,40,FALSE)</f>
        <v>3551</v>
      </c>
      <c r="AS720">
        <f>VLOOKUP($G720,county_facts!$A:$BB,41,FALSE)</f>
        <v>1.5</v>
      </c>
      <c r="AT720">
        <f>VLOOKUP($G720,county_facts!$A:$BB,42,FALSE)</f>
        <v>0</v>
      </c>
      <c r="AU720">
        <f>VLOOKUP($G720,county_facts!$A:$BB,43,FALSE)</f>
        <v>0</v>
      </c>
      <c r="AV720">
        <f>VLOOKUP($G720,county_facts!$A:$BB,44,FALSE)</f>
        <v>0</v>
      </c>
      <c r="AW720">
        <f>VLOOKUP($G720,county_facts!$A:$BB,45,FALSE)</f>
        <v>0</v>
      </c>
      <c r="AX720">
        <f>VLOOKUP($G720,county_facts!$A:$BB,46,FALSE)</f>
        <v>19.899999999999999</v>
      </c>
      <c r="AY720">
        <f>VLOOKUP($G720,county_facts!$A:$BB,47,FALSE)</f>
        <v>1711138</v>
      </c>
      <c r="AZ720">
        <f>VLOOKUP($G720,county_facts!$A:$BB,48,FALSE)</f>
        <v>0</v>
      </c>
      <c r="BA720">
        <f>VLOOKUP($G720,county_facts!$A:$BB,49,FALSE)</f>
        <v>666138</v>
      </c>
      <c r="BB720">
        <f>VLOOKUP($G720,county_facts!$A:$BB,50,FALSE)</f>
        <v>13403</v>
      </c>
      <c r="BC720">
        <f>VLOOKUP($G720,county_facts!$A:$BB,51,FALSE)</f>
        <v>65402</v>
      </c>
      <c r="BD720">
        <f>VLOOKUP($G720,county_facts!$A:$BB,52,FALSE)</f>
        <v>109</v>
      </c>
      <c r="BE720">
        <f>VLOOKUP($G720,county_facts!$A:$BB,53,FALSE)</f>
        <v>626.21</v>
      </c>
      <c r="BF720">
        <f>VLOOKUP($G720,county_facts!$A:$BB,54,FALSE)</f>
        <v>82.2</v>
      </c>
    </row>
    <row r="721" spans="1:58" x14ac:dyDescent="0.3">
      <c r="A721" t="s">
        <v>9</v>
      </c>
      <c r="B721" t="s">
        <v>311</v>
      </c>
      <c r="C721">
        <v>1916</v>
      </c>
      <c r="D721" t="s">
        <v>310</v>
      </c>
      <c r="E721">
        <v>4137</v>
      </c>
      <c r="F721">
        <v>0.46313753899999999</v>
      </c>
      <c r="G721">
        <v>27169</v>
      </c>
      <c r="H721">
        <f>VLOOKUP($G721,county_facts!$A:$BB,4,FALSE)</f>
        <v>51097</v>
      </c>
      <c r="I721">
        <f>VLOOKUP($G721,county_facts!$A:$BB,5,FALSE)</f>
        <v>51461</v>
      </c>
      <c r="J721">
        <f>VLOOKUP($G721,county_facts!$A:$BB,6,FALSE)</f>
        <v>-0.7</v>
      </c>
      <c r="K721">
        <f>VLOOKUP($G721,county_facts!$A:$BB,7,FALSE)</f>
        <v>51461</v>
      </c>
      <c r="L721">
        <f>VLOOKUP($G721,county_facts!$A:$BB,8,FALSE)</f>
        <v>4.4000000000000004</v>
      </c>
      <c r="M721">
        <f>VLOOKUP($G721,county_facts!$A:$BB,9,FALSE)</f>
        <v>18.3</v>
      </c>
      <c r="N721">
        <f>VLOOKUP($G721,county_facts!$A:$BB,10,FALSE)</f>
        <v>15.1</v>
      </c>
      <c r="O721">
        <f>VLOOKUP($G721,county_facts!$A:$BB,11,FALSE)</f>
        <v>50.6</v>
      </c>
      <c r="P721">
        <f>VLOOKUP($G721,county_facts!$A:$BB,12,FALSE)</f>
        <v>94.4</v>
      </c>
      <c r="Q721">
        <f>VLOOKUP($G721,county_facts!$A:$BB,13,FALSE)</f>
        <v>1.5</v>
      </c>
      <c r="R721">
        <f>VLOOKUP($G721,county_facts!$A:$BB,14,FALSE)</f>
        <v>0.3</v>
      </c>
      <c r="S721">
        <f>VLOOKUP($G721,county_facts!$A:$BB,15,FALSE)</f>
        <v>2.6</v>
      </c>
      <c r="T721">
        <f>VLOOKUP($G721,county_facts!$A:$BB,16,FALSE)</f>
        <v>0</v>
      </c>
      <c r="U721">
        <f>VLOOKUP($G721,county_facts!$A:$BB,17,FALSE)</f>
        <v>1.2</v>
      </c>
      <c r="V721">
        <f>VLOOKUP($G721,county_facts!$A:$BB,18,FALSE)</f>
        <v>2.7</v>
      </c>
      <c r="W721">
        <f>VLOOKUP($G721,county_facts!$A:$BB,19,FALSE)</f>
        <v>92</v>
      </c>
      <c r="X721">
        <f>VLOOKUP($G721,county_facts!$A:$BB,20,FALSE)</f>
        <v>84.3</v>
      </c>
      <c r="Y721">
        <f>VLOOKUP($G721,county_facts!$A:$BB,21,FALSE)</f>
        <v>3.6</v>
      </c>
      <c r="Z721">
        <f>VLOOKUP($G721,county_facts!$A:$BB,22,FALSE)</f>
        <v>6.2</v>
      </c>
      <c r="AA721">
        <f>VLOOKUP($G721,county_facts!$A:$BB,23,FALSE)</f>
        <v>89.9</v>
      </c>
      <c r="AB721">
        <f>VLOOKUP($G721,county_facts!$A:$BB,24,FALSE)</f>
        <v>26.8</v>
      </c>
      <c r="AC721">
        <f>VLOOKUP($G721,county_facts!$A:$BB,25,FALSE)</f>
        <v>2989</v>
      </c>
      <c r="AD721">
        <f>VLOOKUP($G721,county_facts!$A:$BB,26,FALSE)</f>
        <v>17.100000000000001</v>
      </c>
      <c r="AE721">
        <f>VLOOKUP($G721,county_facts!$A:$BB,27,FALSE)</f>
        <v>20922</v>
      </c>
      <c r="AF721">
        <f>VLOOKUP($G721,county_facts!$A:$BB,28,FALSE)</f>
        <v>71.599999999999994</v>
      </c>
      <c r="AG721">
        <f>VLOOKUP($G721,county_facts!$A:$BB,29,FALSE)</f>
        <v>22.5</v>
      </c>
      <c r="AH721">
        <f>VLOOKUP($G721,county_facts!$A:$BB,30,FALSE)</f>
        <v>158000</v>
      </c>
      <c r="AI721">
        <f>VLOOKUP($G721,county_facts!$A:$BB,31,FALSE)</f>
        <v>18957</v>
      </c>
      <c r="AJ721">
        <f>VLOOKUP($G721,county_facts!$A:$BB,32,FALSE)</f>
        <v>2.48</v>
      </c>
      <c r="AK721">
        <f>VLOOKUP($G721,county_facts!$A:$BB,33,FALSE)</f>
        <v>23421</v>
      </c>
      <c r="AL721">
        <f>VLOOKUP($G721,county_facts!$A:$BB,34,FALSE)</f>
        <v>47468</v>
      </c>
      <c r="AM721">
        <f>VLOOKUP($G721,county_facts!$A:$BB,35,FALSE)</f>
        <v>15</v>
      </c>
      <c r="AN721">
        <f>VLOOKUP($G721,county_facts!$A:$BB,36,FALSE)</f>
        <v>1188</v>
      </c>
      <c r="AO721">
        <f>VLOOKUP($G721,county_facts!$A:$BB,37,FALSE)</f>
        <v>22233</v>
      </c>
      <c r="AP721">
        <f>VLOOKUP($G721,county_facts!$A:$BB,38,FALSE)</f>
        <v>2.8</v>
      </c>
      <c r="AQ721">
        <f>VLOOKUP($G721,county_facts!$A:$BB,39,FALSE)</f>
        <v>2841</v>
      </c>
      <c r="AR721">
        <f>VLOOKUP($G721,county_facts!$A:$BB,40,FALSE)</f>
        <v>3551</v>
      </c>
      <c r="AS721">
        <f>VLOOKUP($G721,county_facts!$A:$BB,41,FALSE)</f>
        <v>1.5</v>
      </c>
      <c r="AT721">
        <f>VLOOKUP($G721,county_facts!$A:$BB,42,FALSE)</f>
        <v>0</v>
      </c>
      <c r="AU721">
        <f>VLOOKUP($G721,county_facts!$A:$BB,43,FALSE)</f>
        <v>0</v>
      </c>
      <c r="AV721">
        <f>VLOOKUP($G721,county_facts!$A:$BB,44,FALSE)</f>
        <v>0</v>
      </c>
      <c r="AW721">
        <f>VLOOKUP($G721,county_facts!$A:$BB,45,FALSE)</f>
        <v>0</v>
      </c>
      <c r="AX721">
        <f>VLOOKUP($G721,county_facts!$A:$BB,46,FALSE)</f>
        <v>19.899999999999999</v>
      </c>
      <c r="AY721">
        <f>VLOOKUP($G721,county_facts!$A:$BB,47,FALSE)</f>
        <v>1711138</v>
      </c>
      <c r="AZ721">
        <f>VLOOKUP($G721,county_facts!$A:$BB,48,FALSE)</f>
        <v>0</v>
      </c>
      <c r="BA721">
        <f>VLOOKUP($G721,county_facts!$A:$BB,49,FALSE)</f>
        <v>666138</v>
      </c>
      <c r="BB721">
        <f>VLOOKUP($G721,county_facts!$A:$BB,50,FALSE)</f>
        <v>13403</v>
      </c>
      <c r="BC721">
        <f>VLOOKUP($G721,county_facts!$A:$BB,51,FALSE)</f>
        <v>65402</v>
      </c>
      <c r="BD721">
        <f>VLOOKUP($G721,county_facts!$A:$BB,52,FALSE)</f>
        <v>109</v>
      </c>
      <c r="BE721">
        <f>VLOOKUP($G721,county_facts!$A:$BB,53,FALSE)</f>
        <v>626.21</v>
      </c>
      <c r="BF721">
        <f>VLOOKUP($G721,county_facts!$A:$BB,54,FALSE)</f>
        <v>82.2</v>
      </c>
    </row>
    <row r="722" spans="1:58" x14ac:dyDescent="0.3">
      <c r="A722" t="s">
        <v>6</v>
      </c>
      <c r="B722" t="s">
        <v>312</v>
      </c>
      <c r="C722">
        <v>130</v>
      </c>
      <c r="D722" t="s">
        <v>310</v>
      </c>
      <c r="E722">
        <v>185</v>
      </c>
      <c r="F722">
        <v>0.70270270300000004</v>
      </c>
      <c r="G722">
        <v>27167</v>
      </c>
      <c r="H722">
        <f>VLOOKUP($G722,county_facts!$A:$BB,4,FALSE)</f>
        <v>6495</v>
      </c>
      <c r="I722">
        <f>VLOOKUP($G722,county_facts!$A:$BB,5,FALSE)</f>
        <v>6576</v>
      </c>
      <c r="J722">
        <f>VLOOKUP($G722,county_facts!$A:$BB,6,FALSE)</f>
        <v>-1.2</v>
      </c>
      <c r="K722">
        <f>VLOOKUP($G722,county_facts!$A:$BB,7,FALSE)</f>
        <v>6576</v>
      </c>
      <c r="L722">
        <f>VLOOKUP($G722,county_facts!$A:$BB,8,FALSE)</f>
        <v>5.8</v>
      </c>
      <c r="M722">
        <f>VLOOKUP($G722,county_facts!$A:$BB,9,FALSE)</f>
        <v>23</v>
      </c>
      <c r="N722">
        <f>VLOOKUP($G722,county_facts!$A:$BB,10,FALSE)</f>
        <v>18.100000000000001</v>
      </c>
      <c r="O722">
        <f>VLOOKUP($G722,county_facts!$A:$BB,11,FALSE)</f>
        <v>48.9</v>
      </c>
      <c r="P722">
        <f>VLOOKUP($G722,county_facts!$A:$BB,12,FALSE)</f>
        <v>96.6</v>
      </c>
      <c r="Q722">
        <f>VLOOKUP($G722,county_facts!$A:$BB,13,FALSE)</f>
        <v>0.4</v>
      </c>
      <c r="R722">
        <f>VLOOKUP($G722,county_facts!$A:$BB,14,FALSE)</f>
        <v>1.4</v>
      </c>
      <c r="S722">
        <f>VLOOKUP($G722,county_facts!$A:$BB,15,FALSE)</f>
        <v>0.4</v>
      </c>
      <c r="T722">
        <f>VLOOKUP($G722,county_facts!$A:$BB,16,FALSE)</f>
        <v>0</v>
      </c>
      <c r="U722">
        <f>VLOOKUP($G722,county_facts!$A:$BB,17,FALSE)</f>
        <v>1.2</v>
      </c>
      <c r="V722">
        <f>VLOOKUP($G722,county_facts!$A:$BB,18,FALSE)</f>
        <v>2.4</v>
      </c>
      <c r="W722">
        <f>VLOOKUP($G722,county_facts!$A:$BB,19,FALSE)</f>
        <v>94.5</v>
      </c>
      <c r="X722">
        <f>VLOOKUP($G722,county_facts!$A:$BB,20,FALSE)</f>
        <v>89.5</v>
      </c>
      <c r="Y722">
        <f>VLOOKUP($G722,county_facts!$A:$BB,21,FALSE)</f>
        <v>0.5</v>
      </c>
      <c r="Z722">
        <f>VLOOKUP($G722,county_facts!$A:$BB,22,FALSE)</f>
        <v>3</v>
      </c>
      <c r="AA722">
        <f>VLOOKUP($G722,county_facts!$A:$BB,23,FALSE)</f>
        <v>90.1</v>
      </c>
      <c r="AB722">
        <f>VLOOKUP($G722,county_facts!$A:$BB,24,FALSE)</f>
        <v>16.5</v>
      </c>
      <c r="AC722">
        <f>VLOOKUP($G722,county_facts!$A:$BB,25,FALSE)</f>
        <v>556</v>
      </c>
      <c r="AD722">
        <f>VLOOKUP($G722,county_facts!$A:$BB,26,FALSE)</f>
        <v>17.3</v>
      </c>
      <c r="AE722">
        <f>VLOOKUP($G722,county_facts!$A:$BB,27,FALSE)</f>
        <v>3073</v>
      </c>
      <c r="AF722">
        <f>VLOOKUP($G722,county_facts!$A:$BB,28,FALSE)</f>
        <v>77.3</v>
      </c>
      <c r="AG722">
        <f>VLOOKUP($G722,county_facts!$A:$BB,29,FALSE)</f>
        <v>14.5</v>
      </c>
      <c r="AH722">
        <f>VLOOKUP($G722,county_facts!$A:$BB,30,FALSE)</f>
        <v>107300</v>
      </c>
      <c r="AI722">
        <f>VLOOKUP($G722,county_facts!$A:$BB,31,FALSE)</f>
        <v>2685</v>
      </c>
      <c r="AJ722">
        <f>VLOOKUP($G722,county_facts!$A:$BB,32,FALSE)</f>
        <v>2.39</v>
      </c>
      <c r="AK722">
        <f>VLOOKUP($G722,county_facts!$A:$BB,33,FALSE)</f>
        <v>25148</v>
      </c>
      <c r="AL722">
        <f>VLOOKUP($G722,county_facts!$A:$BB,34,FALSE)</f>
        <v>50507</v>
      </c>
      <c r="AM722">
        <f>VLOOKUP($G722,county_facts!$A:$BB,35,FALSE)</f>
        <v>9.1999999999999993</v>
      </c>
      <c r="AN722">
        <f>VLOOKUP($G722,county_facts!$A:$BB,36,FALSE)</f>
        <v>170</v>
      </c>
      <c r="AO722">
        <f>VLOOKUP($G722,county_facts!$A:$BB,37,FALSE)</f>
        <v>1932</v>
      </c>
      <c r="AP722">
        <f>VLOOKUP($G722,county_facts!$A:$BB,38,FALSE)</f>
        <v>-7.2</v>
      </c>
      <c r="AQ722">
        <f>VLOOKUP($G722,county_facts!$A:$BB,39,FALSE)</f>
        <v>474</v>
      </c>
      <c r="AR722">
        <f>VLOOKUP($G722,county_facts!$A:$BB,40,FALSE)</f>
        <v>615</v>
      </c>
      <c r="AS722">
        <f>VLOOKUP($G722,county_facts!$A:$BB,41,FALSE)</f>
        <v>0</v>
      </c>
      <c r="AT722">
        <f>VLOOKUP($G722,county_facts!$A:$BB,42,FALSE)</f>
        <v>0</v>
      </c>
      <c r="AU722">
        <f>VLOOKUP($G722,county_facts!$A:$BB,43,FALSE)</f>
        <v>0</v>
      </c>
      <c r="AV722">
        <f>VLOOKUP($G722,county_facts!$A:$BB,44,FALSE)</f>
        <v>0</v>
      </c>
      <c r="AW722">
        <f>VLOOKUP($G722,county_facts!$A:$BB,45,FALSE)</f>
        <v>0</v>
      </c>
      <c r="AX722">
        <f>VLOOKUP($G722,county_facts!$A:$BB,46,FALSE)</f>
        <v>0</v>
      </c>
      <c r="AY722">
        <f>VLOOKUP($G722,county_facts!$A:$BB,47,FALSE)</f>
        <v>0</v>
      </c>
      <c r="AZ722">
        <f>VLOOKUP($G722,county_facts!$A:$BB,48,FALSE)</f>
        <v>0</v>
      </c>
      <c r="BA722">
        <f>VLOOKUP($G722,county_facts!$A:$BB,49,FALSE)</f>
        <v>56267</v>
      </c>
      <c r="BB722">
        <f>VLOOKUP($G722,county_facts!$A:$BB,50,FALSE)</f>
        <v>8675</v>
      </c>
      <c r="BC722">
        <f>VLOOKUP($G722,county_facts!$A:$BB,51,FALSE)</f>
        <v>5102</v>
      </c>
      <c r="BD722">
        <f>VLOOKUP($G722,county_facts!$A:$BB,52,FALSE)</f>
        <v>12</v>
      </c>
      <c r="BE722">
        <f>VLOOKUP($G722,county_facts!$A:$BB,53,FALSE)</f>
        <v>750.96</v>
      </c>
      <c r="BF722">
        <f>VLOOKUP($G722,county_facts!$A:$BB,54,FALSE)</f>
        <v>8.8000000000000007</v>
      </c>
    </row>
    <row r="723" spans="1:58" x14ac:dyDescent="0.3">
      <c r="A723" t="s">
        <v>9</v>
      </c>
      <c r="B723" t="s">
        <v>312</v>
      </c>
      <c r="C723">
        <v>55</v>
      </c>
      <c r="D723" t="s">
        <v>310</v>
      </c>
      <c r="E723">
        <v>185</v>
      </c>
      <c r="F723">
        <v>0.29729729700000002</v>
      </c>
      <c r="G723">
        <v>27167</v>
      </c>
      <c r="H723">
        <f>VLOOKUP($G723,county_facts!$A:$BB,4,FALSE)</f>
        <v>6495</v>
      </c>
      <c r="I723">
        <f>VLOOKUP($G723,county_facts!$A:$BB,5,FALSE)</f>
        <v>6576</v>
      </c>
      <c r="J723">
        <f>VLOOKUP($G723,county_facts!$A:$BB,6,FALSE)</f>
        <v>-1.2</v>
      </c>
      <c r="K723">
        <f>VLOOKUP($G723,county_facts!$A:$BB,7,FALSE)</f>
        <v>6576</v>
      </c>
      <c r="L723">
        <f>VLOOKUP($G723,county_facts!$A:$BB,8,FALSE)</f>
        <v>5.8</v>
      </c>
      <c r="M723">
        <f>VLOOKUP($G723,county_facts!$A:$BB,9,FALSE)</f>
        <v>23</v>
      </c>
      <c r="N723">
        <f>VLOOKUP($G723,county_facts!$A:$BB,10,FALSE)</f>
        <v>18.100000000000001</v>
      </c>
      <c r="O723">
        <f>VLOOKUP($G723,county_facts!$A:$BB,11,FALSE)</f>
        <v>48.9</v>
      </c>
      <c r="P723">
        <f>VLOOKUP($G723,county_facts!$A:$BB,12,FALSE)</f>
        <v>96.6</v>
      </c>
      <c r="Q723">
        <f>VLOOKUP($G723,county_facts!$A:$BB,13,FALSE)</f>
        <v>0.4</v>
      </c>
      <c r="R723">
        <f>VLOOKUP($G723,county_facts!$A:$BB,14,FALSE)</f>
        <v>1.4</v>
      </c>
      <c r="S723">
        <f>VLOOKUP($G723,county_facts!$A:$BB,15,FALSE)</f>
        <v>0.4</v>
      </c>
      <c r="T723">
        <f>VLOOKUP($G723,county_facts!$A:$BB,16,FALSE)</f>
        <v>0</v>
      </c>
      <c r="U723">
        <f>VLOOKUP($G723,county_facts!$A:$BB,17,FALSE)</f>
        <v>1.2</v>
      </c>
      <c r="V723">
        <f>VLOOKUP($G723,county_facts!$A:$BB,18,FALSE)</f>
        <v>2.4</v>
      </c>
      <c r="W723">
        <f>VLOOKUP($G723,county_facts!$A:$BB,19,FALSE)</f>
        <v>94.5</v>
      </c>
      <c r="X723">
        <f>VLOOKUP($G723,county_facts!$A:$BB,20,FALSE)</f>
        <v>89.5</v>
      </c>
      <c r="Y723">
        <f>VLOOKUP($G723,county_facts!$A:$BB,21,FALSE)</f>
        <v>0.5</v>
      </c>
      <c r="Z723">
        <f>VLOOKUP($G723,county_facts!$A:$BB,22,FALSE)</f>
        <v>3</v>
      </c>
      <c r="AA723">
        <f>VLOOKUP($G723,county_facts!$A:$BB,23,FALSE)</f>
        <v>90.1</v>
      </c>
      <c r="AB723">
        <f>VLOOKUP($G723,county_facts!$A:$BB,24,FALSE)</f>
        <v>16.5</v>
      </c>
      <c r="AC723">
        <f>VLOOKUP($G723,county_facts!$A:$BB,25,FALSE)</f>
        <v>556</v>
      </c>
      <c r="AD723">
        <f>VLOOKUP($G723,county_facts!$A:$BB,26,FALSE)</f>
        <v>17.3</v>
      </c>
      <c r="AE723">
        <f>VLOOKUP($G723,county_facts!$A:$BB,27,FALSE)</f>
        <v>3073</v>
      </c>
      <c r="AF723">
        <f>VLOOKUP($G723,county_facts!$A:$BB,28,FALSE)</f>
        <v>77.3</v>
      </c>
      <c r="AG723">
        <f>VLOOKUP($G723,county_facts!$A:$BB,29,FALSE)</f>
        <v>14.5</v>
      </c>
      <c r="AH723">
        <f>VLOOKUP($G723,county_facts!$A:$BB,30,FALSE)</f>
        <v>107300</v>
      </c>
      <c r="AI723">
        <f>VLOOKUP($G723,county_facts!$A:$BB,31,FALSE)</f>
        <v>2685</v>
      </c>
      <c r="AJ723">
        <f>VLOOKUP($G723,county_facts!$A:$BB,32,FALSE)</f>
        <v>2.39</v>
      </c>
      <c r="AK723">
        <f>VLOOKUP($G723,county_facts!$A:$BB,33,FALSE)</f>
        <v>25148</v>
      </c>
      <c r="AL723">
        <f>VLOOKUP($G723,county_facts!$A:$BB,34,FALSE)</f>
        <v>50507</v>
      </c>
      <c r="AM723">
        <f>VLOOKUP($G723,county_facts!$A:$BB,35,FALSE)</f>
        <v>9.1999999999999993</v>
      </c>
      <c r="AN723">
        <f>VLOOKUP($G723,county_facts!$A:$BB,36,FALSE)</f>
        <v>170</v>
      </c>
      <c r="AO723">
        <f>VLOOKUP($G723,county_facts!$A:$BB,37,FALSE)</f>
        <v>1932</v>
      </c>
      <c r="AP723">
        <f>VLOOKUP($G723,county_facts!$A:$BB,38,FALSE)</f>
        <v>-7.2</v>
      </c>
      <c r="AQ723">
        <f>VLOOKUP($G723,county_facts!$A:$BB,39,FALSE)</f>
        <v>474</v>
      </c>
      <c r="AR723">
        <f>VLOOKUP($G723,county_facts!$A:$BB,40,FALSE)</f>
        <v>615</v>
      </c>
      <c r="AS723">
        <f>VLOOKUP($G723,county_facts!$A:$BB,41,FALSE)</f>
        <v>0</v>
      </c>
      <c r="AT723">
        <f>VLOOKUP($G723,county_facts!$A:$BB,42,FALSE)</f>
        <v>0</v>
      </c>
      <c r="AU723">
        <f>VLOOKUP($G723,county_facts!$A:$BB,43,FALSE)</f>
        <v>0</v>
      </c>
      <c r="AV723">
        <f>VLOOKUP($G723,county_facts!$A:$BB,44,FALSE)</f>
        <v>0</v>
      </c>
      <c r="AW723">
        <f>VLOOKUP($G723,county_facts!$A:$BB,45,FALSE)</f>
        <v>0</v>
      </c>
      <c r="AX723">
        <f>VLOOKUP($G723,county_facts!$A:$BB,46,FALSE)</f>
        <v>0</v>
      </c>
      <c r="AY723">
        <f>VLOOKUP($G723,county_facts!$A:$BB,47,FALSE)</f>
        <v>0</v>
      </c>
      <c r="AZ723">
        <f>VLOOKUP($G723,county_facts!$A:$BB,48,FALSE)</f>
        <v>0</v>
      </c>
      <c r="BA723">
        <f>VLOOKUP($G723,county_facts!$A:$BB,49,FALSE)</f>
        <v>56267</v>
      </c>
      <c r="BB723">
        <f>VLOOKUP($G723,county_facts!$A:$BB,50,FALSE)</f>
        <v>8675</v>
      </c>
      <c r="BC723">
        <f>VLOOKUP($G723,county_facts!$A:$BB,51,FALSE)</f>
        <v>5102</v>
      </c>
      <c r="BD723">
        <f>VLOOKUP($G723,county_facts!$A:$BB,52,FALSE)</f>
        <v>12</v>
      </c>
      <c r="BE723">
        <f>VLOOKUP($G723,county_facts!$A:$BB,53,FALSE)</f>
        <v>750.96</v>
      </c>
      <c r="BF723">
        <f>VLOOKUP($G723,county_facts!$A:$BB,54,FALSE)</f>
        <v>8.8000000000000007</v>
      </c>
    </row>
    <row r="724" spans="1:58" x14ac:dyDescent="0.3">
      <c r="A724" t="s">
        <v>6</v>
      </c>
      <c r="B724" t="s">
        <v>313</v>
      </c>
      <c r="C724">
        <v>251</v>
      </c>
      <c r="D724" t="s">
        <v>310</v>
      </c>
      <c r="E724">
        <v>392</v>
      </c>
      <c r="F724">
        <v>0.64030612200000003</v>
      </c>
      <c r="G724">
        <v>27165</v>
      </c>
      <c r="H724">
        <f>VLOOKUP($G724,county_facts!$A:$BB,4,FALSE)</f>
        <v>11083</v>
      </c>
      <c r="I724">
        <f>VLOOKUP($G724,county_facts!$A:$BB,5,FALSE)</f>
        <v>11211</v>
      </c>
      <c r="J724">
        <f>VLOOKUP($G724,county_facts!$A:$BB,6,FALSE)</f>
        <v>-1.1000000000000001</v>
      </c>
      <c r="K724">
        <f>VLOOKUP($G724,county_facts!$A:$BB,7,FALSE)</f>
        <v>11211</v>
      </c>
      <c r="L724">
        <f>VLOOKUP($G724,county_facts!$A:$BB,8,FALSE)</f>
        <v>6.8</v>
      </c>
      <c r="M724">
        <f>VLOOKUP($G724,county_facts!$A:$BB,9,FALSE)</f>
        <v>24.7</v>
      </c>
      <c r="N724">
        <f>VLOOKUP($G724,county_facts!$A:$BB,10,FALSE)</f>
        <v>19.2</v>
      </c>
      <c r="O724">
        <f>VLOOKUP($G724,county_facts!$A:$BB,11,FALSE)</f>
        <v>50.3</v>
      </c>
      <c r="P724">
        <f>VLOOKUP($G724,county_facts!$A:$BB,12,FALSE)</f>
        <v>94.8</v>
      </c>
      <c r="Q724">
        <f>VLOOKUP($G724,county_facts!$A:$BB,13,FALSE)</f>
        <v>1.7</v>
      </c>
      <c r="R724">
        <f>VLOOKUP($G724,county_facts!$A:$BB,14,FALSE)</f>
        <v>1.3</v>
      </c>
      <c r="S724">
        <f>VLOOKUP($G724,county_facts!$A:$BB,15,FALSE)</f>
        <v>1.2</v>
      </c>
      <c r="T724">
        <f>VLOOKUP($G724,county_facts!$A:$BB,16,FALSE)</f>
        <v>0.1</v>
      </c>
      <c r="U724">
        <f>VLOOKUP($G724,county_facts!$A:$BB,17,FALSE)</f>
        <v>0.9</v>
      </c>
      <c r="V724">
        <f>VLOOKUP($G724,county_facts!$A:$BB,18,FALSE)</f>
        <v>22.9</v>
      </c>
      <c r="W724">
        <f>VLOOKUP($G724,county_facts!$A:$BB,19,FALSE)</f>
        <v>74.5</v>
      </c>
      <c r="X724">
        <f>VLOOKUP($G724,county_facts!$A:$BB,20,FALSE)</f>
        <v>92.9</v>
      </c>
      <c r="Y724">
        <f>VLOOKUP($G724,county_facts!$A:$BB,21,FALSE)</f>
        <v>11.5</v>
      </c>
      <c r="Z724">
        <f>VLOOKUP($G724,county_facts!$A:$BB,22,FALSE)</f>
        <v>20.8</v>
      </c>
      <c r="AA724">
        <f>VLOOKUP($G724,county_facts!$A:$BB,23,FALSE)</f>
        <v>84.5</v>
      </c>
      <c r="AB724">
        <f>VLOOKUP($G724,county_facts!$A:$BB,24,FALSE)</f>
        <v>15.9</v>
      </c>
      <c r="AC724">
        <f>VLOOKUP($G724,county_facts!$A:$BB,25,FALSE)</f>
        <v>864</v>
      </c>
      <c r="AD724">
        <f>VLOOKUP($G724,county_facts!$A:$BB,26,FALSE)</f>
        <v>19.100000000000001</v>
      </c>
      <c r="AE724">
        <f>VLOOKUP($G724,county_facts!$A:$BB,27,FALSE)</f>
        <v>5038</v>
      </c>
      <c r="AF724">
        <f>VLOOKUP($G724,county_facts!$A:$BB,28,FALSE)</f>
        <v>74.5</v>
      </c>
      <c r="AG724">
        <f>VLOOKUP($G724,county_facts!$A:$BB,29,FALSE)</f>
        <v>14.7</v>
      </c>
      <c r="AH724">
        <f>VLOOKUP($G724,county_facts!$A:$BB,30,FALSE)</f>
        <v>95700</v>
      </c>
      <c r="AI724">
        <f>VLOOKUP($G724,county_facts!$A:$BB,31,FALSE)</f>
        <v>4445</v>
      </c>
      <c r="AJ724">
        <f>VLOOKUP($G724,county_facts!$A:$BB,32,FALSE)</f>
        <v>2.48</v>
      </c>
      <c r="AK724">
        <f>VLOOKUP($G724,county_facts!$A:$BB,33,FALSE)</f>
        <v>25635</v>
      </c>
      <c r="AL724">
        <f>VLOOKUP($G724,county_facts!$A:$BB,34,FALSE)</f>
        <v>49698</v>
      </c>
      <c r="AM724">
        <f>VLOOKUP($G724,county_facts!$A:$BB,35,FALSE)</f>
        <v>10.8</v>
      </c>
      <c r="AN724">
        <f>VLOOKUP($G724,county_facts!$A:$BB,36,FALSE)</f>
        <v>289</v>
      </c>
      <c r="AO724">
        <f>VLOOKUP($G724,county_facts!$A:$BB,37,FALSE)</f>
        <v>3568</v>
      </c>
      <c r="AP724">
        <f>VLOOKUP($G724,county_facts!$A:$BB,38,FALSE)</f>
        <v>0.2</v>
      </c>
      <c r="AQ724">
        <f>VLOOKUP($G724,county_facts!$A:$BB,39,FALSE)</f>
        <v>720</v>
      </c>
      <c r="AR724">
        <f>VLOOKUP($G724,county_facts!$A:$BB,40,FALSE)</f>
        <v>863</v>
      </c>
      <c r="AS724">
        <f>VLOOKUP($G724,county_facts!$A:$BB,41,FALSE)</f>
        <v>0</v>
      </c>
      <c r="AT724">
        <f>VLOOKUP($G724,county_facts!$A:$BB,42,FALSE)</f>
        <v>0</v>
      </c>
      <c r="AU724">
        <f>VLOOKUP($G724,county_facts!$A:$BB,43,FALSE)</f>
        <v>0</v>
      </c>
      <c r="AV724">
        <f>VLOOKUP($G724,county_facts!$A:$BB,44,FALSE)</f>
        <v>0</v>
      </c>
      <c r="AW724">
        <f>VLOOKUP($G724,county_facts!$A:$BB,45,FALSE)</f>
        <v>0</v>
      </c>
      <c r="AX724">
        <f>VLOOKUP($G724,county_facts!$A:$BB,46,FALSE)</f>
        <v>0</v>
      </c>
      <c r="AY724">
        <f>VLOOKUP($G724,county_facts!$A:$BB,47,FALSE)</f>
        <v>327529</v>
      </c>
      <c r="AZ724">
        <f>VLOOKUP($G724,county_facts!$A:$BB,48,FALSE)</f>
        <v>145890</v>
      </c>
      <c r="BA724">
        <f>VLOOKUP($G724,county_facts!$A:$BB,49,FALSE)</f>
        <v>70359</v>
      </c>
      <c r="BB724">
        <f>VLOOKUP($G724,county_facts!$A:$BB,50,FALSE)</f>
        <v>6402</v>
      </c>
      <c r="BC724">
        <f>VLOOKUP($G724,county_facts!$A:$BB,51,FALSE)</f>
        <v>9103</v>
      </c>
      <c r="BD724">
        <f>VLOOKUP($G724,county_facts!$A:$BB,52,FALSE)</f>
        <v>6</v>
      </c>
      <c r="BE724">
        <f>VLOOKUP($G724,county_facts!$A:$BB,53,FALSE)</f>
        <v>434.95</v>
      </c>
      <c r="BF724">
        <f>VLOOKUP($G724,county_facts!$A:$BB,54,FALSE)</f>
        <v>25.8</v>
      </c>
    </row>
    <row r="725" spans="1:58" x14ac:dyDescent="0.3">
      <c r="A725" t="s">
        <v>9</v>
      </c>
      <c r="B725" t="s">
        <v>313</v>
      </c>
      <c r="C725">
        <v>141</v>
      </c>
      <c r="D725" t="s">
        <v>310</v>
      </c>
      <c r="E725">
        <v>392</v>
      </c>
      <c r="F725">
        <v>0.35969387800000002</v>
      </c>
      <c r="G725">
        <v>27165</v>
      </c>
      <c r="H725">
        <f>VLOOKUP($G725,county_facts!$A:$BB,4,FALSE)</f>
        <v>11083</v>
      </c>
      <c r="I725">
        <f>VLOOKUP($G725,county_facts!$A:$BB,5,FALSE)</f>
        <v>11211</v>
      </c>
      <c r="J725">
        <f>VLOOKUP($G725,county_facts!$A:$BB,6,FALSE)</f>
        <v>-1.1000000000000001</v>
      </c>
      <c r="K725">
        <f>VLOOKUP($G725,county_facts!$A:$BB,7,FALSE)</f>
        <v>11211</v>
      </c>
      <c r="L725">
        <f>VLOOKUP($G725,county_facts!$A:$BB,8,FALSE)</f>
        <v>6.8</v>
      </c>
      <c r="M725">
        <f>VLOOKUP($G725,county_facts!$A:$BB,9,FALSE)</f>
        <v>24.7</v>
      </c>
      <c r="N725">
        <f>VLOOKUP($G725,county_facts!$A:$BB,10,FALSE)</f>
        <v>19.2</v>
      </c>
      <c r="O725">
        <f>VLOOKUP($G725,county_facts!$A:$BB,11,FALSE)</f>
        <v>50.3</v>
      </c>
      <c r="P725">
        <f>VLOOKUP($G725,county_facts!$A:$BB,12,FALSE)</f>
        <v>94.8</v>
      </c>
      <c r="Q725">
        <f>VLOOKUP($G725,county_facts!$A:$BB,13,FALSE)</f>
        <v>1.7</v>
      </c>
      <c r="R725">
        <f>VLOOKUP($G725,county_facts!$A:$BB,14,FALSE)</f>
        <v>1.3</v>
      </c>
      <c r="S725">
        <f>VLOOKUP($G725,county_facts!$A:$BB,15,FALSE)</f>
        <v>1.2</v>
      </c>
      <c r="T725">
        <f>VLOOKUP($G725,county_facts!$A:$BB,16,FALSE)</f>
        <v>0.1</v>
      </c>
      <c r="U725">
        <f>VLOOKUP($G725,county_facts!$A:$BB,17,FALSE)</f>
        <v>0.9</v>
      </c>
      <c r="V725">
        <f>VLOOKUP($G725,county_facts!$A:$BB,18,FALSE)</f>
        <v>22.9</v>
      </c>
      <c r="W725">
        <f>VLOOKUP($G725,county_facts!$A:$BB,19,FALSE)</f>
        <v>74.5</v>
      </c>
      <c r="X725">
        <f>VLOOKUP($G725,county_facts!$A:$BB,20,FALSE)</f>
        <v>92.9</v>
      </c>
      <c r="Y725">
        <f>VLOOKUP($G725,county_facts!$A:$BB,21,FALSE)</f>
        <v>11.5</v>
      </c>
      <c r="Z725">
        <f>VLOOKUP($G725,county_facts!$A:$BB,22,FALSE)</f>
        <v>20.8</v>
      </c>
      <c r="AA725">
        <f>VLOOKUP($G725,county_facts!$A:$BB,23,FALSE)</f>
        <v>84.5</v>
      </c>
      <c r="AB725">
        <f>VLOOKUP($G725,county_facts!$A:$BB,24,FALSE)</f>
        <v>15.9</v>
      </c>
      <c r="AC725">
        <f>VLOOKUP($G725,county_facts!$A:$BB,25,FALSE)</f>
        <v>864</v>
      </c>
      <c r="AD725">
        <f>VLOOKUP($G725,county_facts!$A:$BB,26,FALSE)</f>
        <v>19.100000000000001</v>
      </c>
      <c r="AE725">
        <f>VLOOKUP($G725,county_facts!$A:$BB,27,FALSE)</f>
        <v>5038</v>
      </c>
      <c r="AF725">
        <f>VLOOKUP($G725,county_facts!$A:$BB,28,FALSE)</f>
        <v>74.5</v>
      </c>
      <c r="AG725">
        <f>VLOOKUP($G725,county_facts!$A:$BB,29,FALSE)</f>
        <v>14.7</v>
      </c>
      <c r="AH725">
        <f>VLOOKUP($G725,county_facts!$A:$BB,30,FALSE)</f>
        <v>95700</v>
      </c>
      <c r="AI725">
        <f>VLOOKUP($G725,county_facts!$A:$BB,31,FALSE)</f>
        <v>4445</v>
      </c>
      <c r="AJ725">
        <f>VLOOKUP($G725,county_facts!$A:$BB,32,FALSE)</f>
        <v>2.48</v>
      </c>
      <c r="AK725">
        <f>VLOOKUP($G725,county_facts!$A:$BB,33,FALSE)</f>
        <v>25635</v>
      </c>
      <c r="AL725">
        <f>VLOOKUP($G725,county_facts!$A:$BB,34,FALSE)</f>
        <v>49698</v>
      </c>
      <c r="AM725">
        <f>VLOOKUP($G725,county_facts!$A:$BB,35,FALSE)</f>
        <v>10.8</v>
      </c>
      <c r="AN725">
        <f>VLOOKUP($G725,county_facts!$A:$BB,36,FALSE)</f>
        <v>289</v>
      </c>
      <c r="AO725">
        <f>VLOOKUP($G725,county_facts!$A:$BB,37,FALSE)</f>
        <v>3568</v>
      </c>
      <c r="AP725">
        <f>VLOOKUP($G725,county_facts!$A:$BB,38,FALSE)</f>
        <v>0.2</v>
      </c>
      <c r="AQ725">
        <f>VLOOKUP($G725,county_facts!$A:$BB,39,FALSE)</f>
        <v>720</v>
      </c>
      <c r="AR725">
        <f>VLOOKUP($G725,county_facts!$A:$BB,40,FALSE)</f>
        <v>863</v>
      </c>
      <c r="AS725">
        <f>VLOOKUP($G725,county_facts!$A:$BB,41,FALSE)</f>
        <v>0</v>
      </c>
      <c r="AT725">
        <f>VLOOKUP($G725,county_facts!$A:$BB,42,FALSE)</f>
        <v>0</v>
      </c>
      <c r="AU725">
        <f>VLOOKUP($G725,county_facts!$A:$BB,43,FALSE)</f>
        <v>0</v>
      </c>
      <c r="AV725">
        <f>VLOOKUP($G725,county_facts!$A:$BB,44,FALSE)</f>
        <v>0</v>
      </c>
      <c r="AW725">
        <f>VLOOKUP($G725,county_facts!$A:$BB,45,FALSE)</f>
        <v>0</v>
      </c>
      <c r="AX725">
        <f>VLOOKUP($G725,county_facts!$A:$BB,46,FALSE)</f>
        <v>0</v>
      </c>
      <c r="AY725">
        <f>VLOOKUP($G725,county_facts!$A:$BB,47,FALSE)</f>
        <v>327529</v>
      </c>
      <c r="AZ725">
        <f>VLOOKUP($G725,county_facts!$A:$BB,48,FALSE)</f>
        <v>145890</v>
      </c>
      <c r="BA725">
        <f>VLOOKUP($G725,county_facts!$A:$BB,49,FALSE)</f>
        <v>70359</v>
      </c>
      <c r="BB725">
        <f>VLOOKUP($G725,county_facts!$A:$BB,50,FALSE)</f>
        <v>6402</v>
      </c>
      <c r="BC725">
        <f>VLOOKUP($G725,county_facts!$A:$BB,51,FALSE)</f>
        <v>9103</v>
      </c>
      <c r="BD725">
        <f>VLOOKUP($G725,county_facts!$A:$BB,52,FALSE)</f>
        <v>6</v>
      </c>
      <c r="BE725">
        <f>VLOOKUP($G725,county_facts!$A:$BB,53,FALSE)</f>
        <v>434.95</v>
      </c>
      <c r="BF725">
        <f>VLOOKUP($G725,county_facts!$A:$BB,54,FALSE)</f>
        <v>25.8</v>
      </c>
    </row>
    <row r="726" spans="1:58" x14ac:dyDescent="0.3">
      <c r="A726" t="s">
        <v>6</v>
      </c>
      <c r="B726" t="s">
        <v>10</v>
      </c>
      <c r="C726">
        <v>16269</v>
      </c>
      <c r="D726" t="s">
        <v>310</v>
      </c>
      <c r="E726">
        <v>25096</v>
      </c>
      <c r="F726">
        <v>0.64827064099999998</v>
      </c>
      <c r="G726">
        <v>27163</v>
      </c>
      <c r="H726">
        <f>VLOOKUP($G726,county_facts!$A:$BB,4,FALSE)</f>
        <v>249283</v>
      </c>
      <c r="I726">
        <f>VLOOKUP($G726,county_facts!$A:$BB,5,FALSE)</f>
        <v>238134</v>
      </c>
      <c r="J726">
        <f>VLOOKUP($G726,county_facts!$A:$BB,6,FALSE)</f>
        <v>4.7</v>
      </c>
      <c r="K726">
        <f>VLOOKUP($G726,county_facts!$A:$BB,7,FALSE)</f>
        <v>238136</v>
      </c>
      <c r="L726">
        <f>VLOOKUP($G726,county_facts!$A:$BB,8,FALSE)</f>
        <v>6.1</v>
      </c>
      <c r="M726">
        <f>VLOOKUP($G726,county_facts!$A:$BB,9,FALSE)</f>
        <v>25.2</v>
      </c>
      <c r="N726">
        <f>VLOOKUP($G726,county_facts!$A:$BB,10,FALSE)</f>
        <v>12.8</v>
      </c>
      <c r="O726">
        <f>VLOOKUP($G726,county_facts!$A:$BB,11,FALSE)</f>
        <v>50.5</v>
      </c>
      <c r="P726">
        <f>VLOOKUP($G726,county_facts!$A:$BB,12,FALSE)</f>
        <v>87.4</v>
      </c>
      <c r="Q726">
        <f>VLOOKUP($G726,county_facts!$A:$BB,13,FALSE)</f>
        <v>4.3</v>
      </c>
      <c r="R726">
        <f>VLOOKUP($G726,county_facts!$A:$BB,14,FALSE)</f>
        <v>0.5</v>
      </c>
      <c r="S726">
        <f>VLOOKUP($G726,county_facts!$A:$BB,15,FALSE)</f>
        <v>5.5</v>
      </c>
      <c r="T726">
        <f>VLOOKUP($G726,county_facts!$A:$BB,16,FALSE)</f>
        <v>0.1</v>
      </c>
      <c r="U726">
        <f>VLOOKUP($G726,county_facts!$A:$BB,17,FALSE)</f>
        <v>2.1</v>
      </c>
      <c r="V726">
        <f>VLOOKUP($G726,county_facts!$A:$BB,18,FALSE)</f>
        <v>3.8</v>
      </c>
      <c r="W726">
        <f>VLOOKUP($G726,county_facts!$A:$BB,19,FALSE)</f>
        <v>84.1</v>
      </c>
      <c r="X726">
        <f>VLOOKUP($G726,county_facts!$A:$BB,20,FALSE)</f>
        <v>89.3</v>
      </c>
      <c r="Y726">
        <f>VLOOKUP($G726,county_facts!$A:$BB,21,FALSE)</f>
        <v>6.2</v>
      </c>
      <c r="Z726">
        <f>VLOOKUP($G726,county_facts!$A:$BB,22,FALSE)</f>
        <v>9.3000000000000007</v>
      </c>
      <c r="AA726">
        <f>VLOOKUP($G726,county_facts!$A:$BB,23,FALSE)</f>
        <v>95.9</v>
      </c>
      <c r="AB726">
        <f>VLOOKUP($G726,county_facts!$A:$BB,24,FALSE)</f>
        <v>40.5</v>
      </c>
      <c r="AC726">
        <f>VLOOKUP($G726,county_facts!$A:$BB,25,FALSE)</f>
        <v>15920</v>
      </c>
      <c r="AD726">
        <f>VLOOKUP($G726,county_facts!$A:$BB,26,FALSE)</f>
        <v>25.2</v>
      </c>
      <c r="AE726">
        <f>VLOOKUP($G726,county_facts!$A:$BB,27,FALSE)</f>
        <v>95667</v>
      </c>
      <c r="AF726">
        <f>VLOOKUP($G726,county_facts!$A:$BB,28,FALSE)</f>
        <v>81.3</v>
      </c>
      <c r="AG726">
        <f>VLOOKUP($G726,county_facts!$A:$BB,29,FALSE)</f>
        <v>14.4</v>
      </c>
      <c r="AH726">
        <f>VLOOKUP($G726,county_facts!$A:$BB,30,FALSE)</f>
        <v>241900</v>
      </c>
      <c r="AI726">
        <f>VLOOKUP($G726,county_facts!$A:$BB,31,FALSE)</f>
        <v>88947</v>
      </c>
      <c r="AJ726">
        <f>VLOOKUP($G726,county_facts!$A:$BB,32,FALSE)</f>
        <v>2.68</v>
      </c>
      <c r="AK726">
        <f>VLOOKUP($G726,county_facts!$A:$BB,33,FALSE)</f>
        <v>36706</v>
      </c>
      <c r="AL726">
        <f>VLOOKUP($G726,county_facts!$A:$BB,34,FALSE)</f>
        <v>81540</v>
      </c>
      <c r="AM726">
        <f>VLOOKUP($G726,county_facts!$A:$BB,35,FALSE)</f>
        <v>5.7</v>
      </c>
      <c r="AN726">
        <f>VLOOKUP($G726,county_facts!$A:$BB,36,FALSE)</f>
        <v>5519</v>
      </c>
      <c r="AO726">
        <f>VLOOKUP($G726,county_facts!$A:$BB,37,FALSE)</f>
        <v>72791</v>
      </c>
      <c r="AP726">
        <f>VLOOKUP($G726,county_facts!$A:$BB,38,FALSE)</f>
        <v>2</v>
      </c>
      <c r="AQ726">
        <f>VLOOKUP($G726,county_facts!$A:$BB,39,FALSE)</f>
        <v>17472</v>
      </c>
      <c r="AR726">
        <f>VLOOKUP($G726,county_facts!$A:$BB,40,FALSE)</f>
        <v>20974</v>
      </c>
      <c r="AS726">
        <f>VLOOKUP($G726,county_facts!$A:$BB,41,FALSE)</f>
        <v>1.5</v>
      </c>
      <c r="AT726">
        <f>VLOOKUP($G726,county_facts!$A:$BB,42,FALSE)</f>
        <v>0.3</v>
      </c>
      <c r="AU726">
        <f>VLOOKUP($G726,county_facts!$A:$BB,43,FALSE)</f>
        <v>3.8</v>
      </c>
      <c r="AV726">
        <f>VLOOKUP($G726,county_facts!$A:$BB,44,FALSE)</f>
        <v>0</v>
      </c>
      <c r="AW726">
        <f>VLOOKUP($G726,county_facts!$A:$BB,45,FALSE)</f>
        <v>1.1000000000000001</v>
      </c>
      <c r="AX726">
        <f>VLOOKUP($G726,county_facts!$A:$BB,46,FALSE)</f>
        <v>28.9</v>
      </c>
      <c r="AY726">
        <f>VLOOKUP($G726,county_facts!$A:$BB,47,FALSE)</f>
        <v>5751832</v>
      </c>
      <c r="AZ726">
        <f>VLOOKUP($G726,county_facts!$A:$BB,48,FALSE)</f>
        <v>1743551</v>
      </c>
      <c r="BA726">
        <f>VLOOKUP($G726,county_facts!$A:$BB,49,FALSE)</f>
        <v>2690704</v>
      </c>
      <c r="BB726">
        <f>VLOOKUP($G726,county_facts!$A:$BB,50,FALSE)</f>
        <v>11886</v>
      </c>
      <c r="BC726">
        <f>VLOOKUP($G726,county_facts!$A:$BB,51,FALSE)</f>
        <v>340899</v>
      </c>
      <c r="BD726">
        <f>VLOOKUP($G726,county_facts!$A:$BB,52,FALSE)</f>
        <v>752</v>
      </c>
      <c r="BE726">
        <f>VLOOKUP($G726,county_facts!$A:$BB,53,FALSE)</f>
        <v>384.28</v>
      </c>
      <c r="BF726">
        <f>VLOOKUP($G726,county_facts!$A:$BB,54,FALSE)</f>
        <v>619.70000000000005</v>
      </c>
    </row>
    <row r="727" spans="1:58" x14ac:dyDescent="0.3">
      <c r="A727" t="s">
        <v>9</v>
      </c>
      <c r="B727" t="s">
        <v>10</v>
      </c>
      <c r="C727">
        <v>8827</v>
      </c>
      <c r="D727" t="s">
        <v>310</v>
      </c>
      <c r="E727">
        <v>25096</v>
      </c>
      <c r="F727">
        <v>0.35172935900000002</v>
      </c>
      <c r="G727">
        <v>27163</v>
      </c>
      <c r="H727">
        <f>VLOOKUP($G727,county_facts!$A:$BB,4,FALSE)</f>
        <v>249283</v>
      </c>
      <c r="I727">
        <f>VLOOKUP($G727,county_facts!$A:$BB,5,FALSE)</f>
        <v>238134</v>
      </c>
      <c r="J727">
        <f>VLOOKUP($G727,county_facts!$A:$BB,6,FALSE)</f>
        <v>4.7</v>
      </c>
      <c r="K727">
        <f>VLOOKUP($G727,county_facts!$A:$BB,7,FALSE)</f>
        <v>238136</v>
      </c>
      <c r="L727">
        <f>VLOOKUP($G727,county_facts!$A:$BB,8,FALSE)</f>
        <v>6.1</v>
      </c>
      <c r="M727">
        <f>VLOOKUP($G727,county_facts!$A:$BB,9,FALSE)</f>
        <v>25.2</v>
      </c>
      <c r="N727">
        <f>VLOOKUP($G727,county_facts!$A:$BB,10,FALSE)</f>
        <v>12.8</v>
      </c>
      <c r="O727">
        <f>VLOOKUP($G727,county_facts!$A:$BB,11,FALSE)</f>
        <v>50.5</v>
      </c>
      <c r="P727">
        <f>VLOOKUP($G727,county_facts!$A:$BB,12,FALSE)</f>
        <v>87.4</v>
      </c>
      <c r="Q727">
        <f>VLOOKUP($G727,county_facts!$A:$BB,13,FALSE)</f>
        <v>4.3</v>
      </c>
      <c r="R727">
        <f>VLOOKUP($G727,county_facts!$A:$BB,14,FALSE)</f>
        <v>0.5</v>
      </c>
      <c r="S727">
        <f>VLOOKUP($G727,county_facts!$A:$BB,15,FALSE)</f>
        <v>5.5</v>
      </c>
      <c r="T727">
        <f>VLOOKUP($G727,county_facts!$A:$BB,16,FALSE)</f>
        <v>0.1</v>
      </c>
      <c r="U727">
        <f>VLOOKUP($G727,county_facts!$A:$BB,17,FALSE)</f>
        <v>2.1</v>
      </c>
      <c r="V727">
        <f>VLOOKUP($G727,county_facts!$A:$BB,18,FALSE)</f>
        <v>3.8</v>
      </c>
      <c r="W727">
        <f>VLOOKUP($G727,county_facts!$A:$BB,19,FALSE)</f>
        <v>84.1</v>
      </c>
      <c r="X727">
        <f>VLOOKUP($G727,county_facts!$A:$BB,20,FALSE)</f>
        <v>89.3</v>
      </c>
      <c r="Y727">
        <f>VLOOKUP($G727,county_facts!$A:$BB,21,FALSE)</f>
        <v>6.2</v>
      </c>
      <c r="Z727">
        <f>VLOOKUP($G727,county_facts!$A:$BB,22,FALSE)</f>
        <v>9.3000000000000007</v>
      </c>
      <c r="AA727">
        <f>VLOOKUP($G727,county_facts!$A:$BB,23,FALSE)</f>
        <v>95.9</v>
      </c>
      <c r="AB727">
        <f>VLOOKUP($G727,county_facts!$A:$BB,24,FALSE)</f>
        <v>40.5</v>
      </c>
      <c r="AC727">
        <f>VLOOKUP($G727,county_facts!$A:$BB,25,FALSE)</f>
        <v>15920</v>
      </c>
      <c r="AD727">
        <f>VLOOKUP($G727,county_facts!$A:$BB,26,FALSE)</f>
        <v>25.2</v>
      </c>
      <c r="AE727">
        <f>VLOOKUP($G727,county_facts!$A:$BB,27,FALSE)</f>
        <v>95667</v>
      </c>
      <c r="AF727">
        <f>VLOOKUP($G727,county_facts!$A:$BB,28,FALSE)</f>
        <v>81.3</v>
      </c>
      <c r="AG727">
        <f>VLOOKUP($G727,county_facts!$A:$BB,29,FALSE)</f>
        <v>14.4</v>
      </c>
      <c r="AH727">
        <f>VLOOKUP($G727,county_facts!$A:$BB,30,FALSE)</f>
        <v>241900</v>
      </c>
      <c r="AI727">
        <f>VLOOKUP($G727,county_facts!$A:$BB,31,FALSE)</f>
        <v>88947</v>
      </c>
      <c r="AJ727">
        <f>VLOOKUP($G727,county_facts!$A:$BB,32,FALSE)</f>
        <v>2.68</v>
      </c>
      <c r="AK727">
        <f>VLOOKUP($G727,county_facts!$A:$BB,33,FALSE)</f>
        <v>36706</v>
      </c>
      <c r="AL727">
        <f>VLOOKUP($G727,county_facts!$A:$BB,34,FALSE)</f>
        <v>81540</v>
      </c>
      <c r="AM727">
        <f>VLOOKUP($G727,county_facts!$A:$BB,35,FALSE)</f>
        <v>5.7</v>
      </c>
      <c r="AN727">
        <f>VLOOKUP($G727,county_facts!$A:$BB,36,FALSE)</f>
        <v>5519</v>
      </c>
      <c r="AO727">
        <f>VLOOKUP($G727,county_facts!$A:$BB,37,FALSE)</f>
        <v>72791</v>
      </c>
      <c r="AP727">
        <f>VLOOKUP($G727,county_facts!$A:$BB,38,FALSE)</f>
        <v>2</v>
      </c>
      <c r="AQ727">
        <f>VLOOKUP($G727,county_facts!$A:$BB,39,FALSE)</f>
        <v>17472</v>
      </c>
      <c r="AR727">
        <f>VLOOKUP($G727,county_facts!$A:$BB,40,FALSE)</f>
        <v>20974</v>
      </c>
      <c r="AS727">
        <f>VLOOKUP($G727,county_facts!$A:$BB,41,FALSE)</f>
        <v>1.5</v>
      </c>
      <c r="AT727">
        <f>VLOOKUP($G727,county_facts!$A:$BB,42,FALSE)</f>
        <v>0.3</v>
      </c>
      <c r="AU727">
        <f>VLOOKUP($G727,county_facts!$A:$BB,43,FALSE)</f>
        <v>3.8</v>
      </c>
      <c r="AV727">
        <f>VLOOKUP($G727,county_facts!$A:$BB,44,FALSE)</f>
        <v>0</v>
      </c>
      <c r="AW727">
        <f>VLOOKUP($G727,county_facts!$A:$BB,45,FALSE)</f>
        <v>1.1000000000000001</v>
      </c>
      <c r="AX727">
        <f>VLOOKUP($G727,county_facts!$A:$BB,46,FALSE)</f>
        <v>28.9</v>
      </c>
      <c r="AY727">
        <f>VLOOKUP($G727,county_facts!$A:$BB,47,FALSE)</f>
        <v>5751832</v>
      </c>
      <c r="AZ727">
        <f>VLOOKUP($G727,county_facts!$A:$BB,48,FALSE)</f>
        <v>1743551</v>
      </c>
      <c r="BA727">
        <f>VLOOKUP($G727,county_facts!$A:$BB,49,FALSE)</f>
        <v>2690704</v>
      </c>
      <c r="BB727">
        <f>VLOOKUP($G727,county_facts!$A:$BB,50,FALSE)</f>
        <v>11886</v>
      </c>
      <c r="BC727">
        <f>VLOOKUP($G727,county_facts!$A:$BB,51,FALSE)</f>
        <v>340899</v>
      </c>
      <c r="BD727">
        <f>VLOOKUP($G727,county_facts!$A:$BB,52,FALSE)</f>
        <v>752</v>
      </c>
      <c r="BE727">
        <f>VLOOKUP($G727,county_facts!$A:$BB,53,FALSE)</f>
        <v>384.28</v>
      </c>
      <c r="BF727">
        <f>VLOOKUP($G727,county_facts!$A:$BB,54,FALSE)</f>
        <v>619.70000000000005</v>
      </c>
    </row>
    <row r="728" spans="1:58" x14ac:dyDescent="0.3">
      <c r="A728" t="s">
        <v>6</v>
      </c>
      <c r="B728" t="s">
        <v>314</v>
      </c>
      <c r="C728">
        <v>616</v>
      </c>
      <c r="D728" t="s">
        <v>310</v>
      </c>
      <c r="E728">
        <v>898</v>
      </c>
      <c r="F728">
        <v>0.68596882000000003</v>
      </c>
      <c r="G728">
        <v>27161</v>
      </c>
      <c r="H728">
        <f>VLOOKUP($G728,county_facts!$A:$BB,4,FALSE)</f>
        <v>19025</v>
      </c>
      <c r="I728">
        <f>VLOOKUP($G728,county_facts!$A:$BB,5,FALSE)</f>
        <v>19136</v>
      </c>
      <c r="J728">
        <f>VLOOKUP($G728,county_facts!$A:$BB,6,FALSE)</f>
        <v>-0.6</v>
      </c>
      <c r="K728">
        <f>VLOOKUP($G728,county_facts!$A:$BB,7,FALSE)</f>
        <v>19136</v>
      </c>
      <c r="L728">
        <f>VLOOKUP($G728,county_facts!$A:$BB,8,FALSE)</f>
        <v>6</v>
      </c>
      <c r="M728">
        <f>VLOOKUP($G728,county_facts!$A:$BB,9,FALSE)</f>
        <v>23.3</v>
      </c>
      <c r="N728">
        <f>VLOOKUP($G728,county_facts!$A:$BB,10,FALSE)</f>
        <v>16.2</v>
      </c>
      <c r="O728">
        <f>VLOOKUP($G728,county_facts!$A:$BB,11,FALSE)</f>
        <v>52.7</v>
      </c>
      <c r="P728">
        <f>VLOOKUP($G728,county_facts!$A:$BB,12,FALSE)</f>
        <v>94.4</v>
      </c>
      <c r="Q728">
        <f>VLOOKUP($G728,county_facts!$A:$BB,13,FALSE)</f>
        <v>2.5</v>
      </c>
      <c r="R728">
        <f>VLOOKUP($G728,county_facts!$A:$BB,14,FALSE)</f>
        <v>0.9</v>
      </c>
      <c r="S728">
        <f>VLOOKUP($G728,county_facts!$A:$BB,15,FALSE)</f>
        <v>0.9</v>
      </c>
      <c r="T728">
        <f>VLOOKUP($G728,county_facts!$A:$BB,16,FALSE)</f>
        <v>0</v>
      </c>
      <c r="U728">
        <f>VLOOKUP($G728,county_facts!$A:$BB,17,FALSE)</f>
        <v>1.3</v>
      </c>
      <c r="V728">
        <f>VLOOKUP($G728,county_facts!$A:$BB,18,FALSE)</f>
        <v>5.7</v>
      </c>
      <c r="W728">
        <f>VLOOKUP($G728,county_facts!$A:$BB,19,FALSE)</f>
        <v>89.2</v>
      </c>
      <c r="X728">
        <f>VLOOKUP($G728,county_facts!$A:$BB,20,FALSE)</f>
        <v>88.2</v>
      </c>
      <c r="Y728">
        <f>VLOOKUP($G728,county_facts!$A:$BB,21,FALSE)</f>
        <v>3.1</v>
      </c>
      <c r="Z728">
        <f>VLOOKUP($G728,county_facts!$A:$BB,22,FALSE)</f>
        <v>6.4</v>
      </c>
      <c r="AA728">
        <f>VLOOKUP($G728,county_facts!$A:$BB,23,FALSE)</f>
        <v>91.6</v>
      </c>
      <c r="AB728">
        <f>VLOOKUP($G728,county_facts!$A:$BB,24,FALSE)</f>
        <v>18.8</v>
      </c>
      <c r="AC728">
        <f>VLOOKUP($G728,county_facts!$A:$BB,25,FALSE)</f>
        <v>1445</v>
      </c>
      <c r="AD728">
        <f>VLOOKUP($G728,county_facts!$A:$BB,26,FALSE)</f>
        <v>18.899999999999999</v>
      </c>
      <c r="AE728">
        <f>VLOOKUP($G728,county_facts!$A:$BB,27,FALSE)</f>
        <v>7920</v>
      </c>
      <c r="AF728">
        <f>VLOOKUP($G728,county_facts!$A:$BB,28,FALSE)</f>
        <v>77.3</v>
      </c>
      <c r="AG728">
        <f>VLOOKUP($G728,county_facts!$A:$BB,29,FALSE)</f>
        <v>16.3</v>
      </c>
      <c r="AH728">
        <f>VLOOKUP($G728,county_facts!$A:$BB,30,FALSE)</f>
        <v>142700</v>
      </c>
      <c r="AI728">
        <f>VLOOKUP($G728,county_facts!$A:$BB,31,FALSE)</f>
        <v>7328</v>
      </c>
      <c r="AJ728">
        <f>VLOOKUP($G728,county_facts!$A:$BB,32,FALSE)</f>
        <v>2.44</v>
      </c>
      <c r="AK728">
        <f>VLOOKUP($G728,county_facts!$A:$BB,33,FALSE)</f>
        <v>25723</v>
      </c>
      <c r="AL728">
        <f>VLOOKUP($G728,county_facts!$A:$BB,34,FALSE)</f>
        <v>53657</v>
      </c>
      <c r="AM728">
        <f>VLOOKUP($G728,county_facts!$A:$BB,35,FALSE)</f>
        <v>9.4</v>
      </c>
      <c r="AN728">
        <f>VLOOKUP($G728,county_facts!$A:$BB,36,FALSE)</f>
        <v>468</v>
      </c>
      <c r="AO728">
        <f>VLOOKUP($G728,county_facts!$A:$BB,37,FALSE)</f>
        <v>5790</v>
      </c>
      <c r="AP728">
        <f>VLOOKUP($G728,county_facts!$A:$BB,38,FALSE)</f>
        <v>-11.8</v>
      </c>
      <c r="AQ728">
        <f>VLOOKUP($G728,county_facts!$A:$BB,39,FALSE)</f>
        <v>1190</v>
      </c>
      <c r="AR728">
        <f>VLOOKUP($G728,county_facts!$A:$BB,40,FALSE)</f>
        <v>1824</v>
      </c>
      <c r="AS728">
        <f>VLOOKUP($G728,county_facts!$A:$BB,41,FALSE)</f>
        <v>0</v>
      </c>
      <c r="AT728">
        <f>VLOOKUP($G728,county_facts!$A:$BB,42,FALSE)</f>
        <v>0</v>
      </c>
      <c r="AU728">
        <f>VLOOKUP($G728,county_facts!$A:$BB,43,FALSE)</f>
        <v>0</v>
      </c>
      <c r="AV728">
        <f>VLOOKUP($G728,county_facts!$A:$BB,44,FALSE)</f>
        <v>0</v>
      </c>
      <c r="AW728">
        <f>VLOOKUP($G728,county_facts!$A:$BB,45,FALSE)</f>
        <v>0</v>
      </c>
      <c r="AX728">
        <f>VLOOKUP($G728,county_facts!$A:$BB,46,FALSE)</f>
        <v>21.1</v>
      </c>
      <c r="AY728">
        <f>VLOOKUP($G728,county_facts!$A:$BB,47,FALSE)</f>
        <v>633876</v>
      </c>
      <c r="AZ728">
        <f>VLOOKUP($G728,county_facts!$A:$BB,48,FALSE)</f>
        <v>105217</v>
      </c>
      <c r="BA728">
        <f>VLOOKUP($G728,county_facts!$A:$BB,49,FALSE)</f>
        <v>163649</v>
      </c>
      <c r="BB728">
        <f>VLOOKUP($G728,county_facts!$A:$BB,50,FALSE)</f>
        <v>8424</v>
      </c>
      <c r="BC728">
        <f>VLOOKUP($G728,county_facts!$A:$BB,51,FALSE)</f>
        <v>13502</v>
      </c>
      <c r="BD728">
        <f>VLOOKUP($G728,county_facts!$A:$BB,52,FALSE)</f>
        <v>15</v>
      </c>
      <c r="BE728">
        <f>VLOOKUP($G728,county_facts!$A:$BB,53,FALSE)</f>
        <v>423.36</v>
      </c>
      <c r="BF728">
        <f>VLOOKUP($G728,county_facts!$A:$BB,54,FALSE)</f>
        <v>45.2</v>
      </c>
    </row>
    <row r="729" spans="1:58" x14ac:dyDescent="0.3">
      <c r="A729" t="s">
        <v>9</v>
      </c>
      <c r="B729" t="s">
        <v>314</v>
      </c>
      <c r="C729">
        <v>282</v>
      </c>
      <c r="D729" t="s">
        <v>310</v>
      </c>
      <c r="E729">
        <v>898</v>
      </c>
      <c r="F729">
        <v>0.31403118000000002</v>
      </c>
      <c r="G729">
        <v>27161</v>
      </c>
      <c r="H729">
        <f>VLOOKUP($G729,county_facts!$A:$BB,4,FALSE)</f>
        <v>19025</v>
      </c>
      <c r="I729">
        <f>VLOOKUP($G729,county_facts!$A:$BB,5,FALSE)</f>
        <v>19136</v>
      </c>
      <c r="J729">
        <f>VLOOKUP($G729,county_facts!$A:$BB,6,FALSE)</f>
        <v>-0.6</v>
      </c>
      <c r="K729">
        <f>VLOOKUP($G729,county_facts!$A:$BB,7,FALSE)</f>
        <v>19136</v>
      </c>
      <c r="L729">
        <f>VLOOKUP($G729,county_facts!$A:$BB,8,FALSE)</f>
        <v>6</v>
      </c>
      <c r="M729">
        <f>VLOOKUP($G729,county_facts!$A:$BB,9,FALSE)</f>
        <v>23.3</v>
      </c>
      <c r="N729">
        <f>VLOOKUP($G729,county_facts!$A:$BB,10,FALSE)</f>
        <v>16.2</v>
      </c>
      <c r="O729">
        <f>VLOOKUP($G729,county_facts!$A:$BB,11,FALSE)</f>
        <v>52.7</v>
      </c>
      <c r="P729">
        <f>VLOOKUP($G729,county_facts!$A:$BB,12,FALSE)</f>
        <v>94.4</v>
      </c>
      <c r="Q729">
        <f>VLOOKUP($G729,county_facts!$A:$BB,13,FALSE)</f>
        <v>2.5</v>
      </c>
      <c r="R729">
        <f>VLOOKUP($G729,county_facts!$A:$BB,14,FALSE)</f>
        <v>0.9</v>
      </c>
      <c r="S729">
        <f>VLOOKUP($G729,county_facts!$A:$BB,15,FALSE)</f>
        <v>0.9</v>
      </c>
      <c r="T729">
        <f>VLOOKUP($G729,county_facts!$A:$BB,16,FALSE)</f>
        <v>0</v>
      </c>
      <c r="U729">
        <f>VLOOKUP($G729,county_facts!$A:$BB,17,FALSE)</f>
        <v>1.3</v>
      </c>
      <c r="V729">
        <f>VLOOKUP($G729,county_facts!$A:$BB,18,FALSE)</f>
        <v>5.7</v>
      </c>
      <c r="W729">
        <f>VLOOKUP($G729,county_facts!$A:$BB,19,FALSE)</f>
        <v>89.2</v>
      </c>
      <c r="X729">
        <f>VLOOKUP($G729,county_facts!$A:$BB,20,FALSE)</f>
        <v>88.2</v>
      </c>
      <c r="Y729">
        <f>VLOOKUP($G729,county_facts!$A:$BB,21,FALSE)</f>
        <v>3.1</v>
      </c>
      <c r="Z729">
        <f>VLOOKUP($G729,county_facts!$A:$BB,22,FALSE)</f>
        <v>6.4</v>
      </c>
      <c r="AA729">
        <f>VLOOKUP($G729,county_facts!$A:$BB,23,FALSE)</f>
        <v>91.6</v>
      </c>
      <c r="AB729">
        <f>VLOOKUP($G729,county_facts!$A:$BB,24,FALSE)</f>
        <v>18.8</v>
      </c>
      <c r="AC729">
        <f>VLOOKUP($G729,county_facts!$A:$BB,25,FALSE)</f>
        <v>1445</v>
      </c>
      <c r="AD729">
        <f>VLOOKUP($G729,county_facts!$A:$BB,26,FALSE)</f>
        <v>18.899999999999999</v>
      </c>
      <c r="AE729">
        <f>VLOOKUP($G729,county_facts!$A:$BB,27,FALSE)</f>
        <v>7920</v>
      </c>
      <c r="AF729">
        <f>VLOOKUP($G729,county_facts!$A:$BB,28,FALSE)</f>
        <v>77.3</v>
      </c>
      <c r="AG729">
        <f>VLOOKUP($G729,county_facts!$A:$BB,29,FALSE)</f>
        <v>16.3</v>
      </c>
      <c r="AH729">
        <f>VLOOKUP($G729,county_facts!$A:$BB,30,FALSE)</f>
        <v>142700</v>
      </c>
      <c r="AI729">
        <f>VLOOKUP($G729,county_facts!$A:$BB,31,FALSE)</f>
        <v>7328</v>
      </c>
      <c r="AJ729">
        <f>VLOOKUP($G729,county_facts!$A:$BB,32,FALSE)</f>
        <v>2.44</v>
      </c>
      <c r="AK729">
        <f>VLOOKUP($G729,county_facts!$A:$BB,33,FALSE)</f>
        <v>25723</v>
      </c>
      <c r="AL729">
        <f>VLOOKUP($G729,county_facts!$A:$BB,34,FALSE)</f>
        <v>53657</v>
      </c>
      <c r="AM729">
        <f>VLOOKUP($G729,county_facts!$A:$BB,35,FALSE)</f>
        <v>9.4</v>
      </c>
      <c r="AN729">
        <f>VLOOKUP($G729,county_facts!$A:$BB,36,FALSE)</f>
        <v>468</v>
      </c>
      <c r="AO729">
        <f>VLOOKUP($G729,county_facts!$A:$BB,37,FALSE)</f>
        <v>5790</v>
      </c>
      <c r="AP729">
        <f>VLOOKUP($G729,county_facts!$A:$BB,38,FALSE)</f>
        <v>-11.8</v>
      </c>
      <c r="AQ729">
        <f>VLOOKUP($G729,county_facts!$A:$BB,39,FALSE)</f>
        <v>1190</v>
      </c>
      <c r="AR729">
        <f>VLOOKUP($G729,county_facts!$A:$BB,40,FALSE)</f>
        <v>1824</v>
      </c>
      <c r="AS729">
        <f>VLOOKUP($G729,county_facts!$A:$BB,41,FALSE)</f>
        <v>0</v>
      </c>
      <c r="AT729">
        <f>VLOOKUP($G729,county_facts!$A:$BB,42,FALSE)</f>
        <v>0</v>
      </c>
      <c r="AU729">
        <f>VLOOKUP($G729,county_facts!$A:$BB,43,FALSE)</f>
        <v>0</v>
      </c>
      <c r="AV729">
        <f>VLOOKUP($G729,county_facts!$A:$BB,44,FALSE)</f>
        <v>0</v>
      </c>
      <c r="AW729">
        <f>VLOOKUP($G729,county_facts!$A:$BB,45,FALSE)</f>
        <v>0</v>
      </c>
      <c r="AX729">
        <f>VLOOKUP($G729,county_facts!$A:$BB,46,FALSE)</f>
        <v>21.1</v>
      </c>
      <c r="AY729">
        <f>VLOOKUP($G729,county_facts!$A:$BB,47,FALSE)</f>
        <v>633876</v>
      </c>
      <c r="AZ729">
        <f>VLOOKUP($G729,county_facts!$A:$BB,48,FALSE)</f>
        <v>105217</v>
      </c>
      <c r="BA729">
        <f>VLOOKUP($G729,county_facts!$A:$BB,49,FALSE)</f>
        <v>163649</v>
      </c>
      <c r="BB729">
        <f>VLOOKUP($G729,county_facts!$A:$BB,50,FALSE)</f>
        <v>8424</v>
      </c>
      <c r="BC729">
        <f>VLOOKUP($G729,county_facts!$A:$BB,51,FALSE)</f>
        <v>13502</v>
      </c>
      <c r="BD729">
        <f>VLOOKUP($G729,county_facts!$A:$BB,52,FALSE)</f>
        <v>15</v>
      </c>
      <c r="BE729">
        <f>VLOOKUP($G729,county_facts!$A:$BB,53,FALSE)</f>
        <v>423.36</v>
      </c>
      <c r="BF729">
        <f>VLOOKUP($G729,county_facts!$A:$BB,54,FALSE)</f>
        <v>45.2</v>
      </c>
    </row>
    <row r="730" spans="1:58" x14ac:dyDescent="0.3">
      <c r="A730" t="s">
        <v>6</v>
      </c>
      <c r="B730" t="s">
        <v>315</v>
      </c>
      <c r="C730">
        <v>328</v>
      </c>
      <c r="D730" t="s">
        <v>310</v>
      </c>
      <c r="E730">
        <v>497</v>
      </c>
      <c r="F730">
        <v>0.65995975900000003</v>
      </c>
      <c r="G730">
        <v>27159</v>
      </c>
      <c r="H730">
        <f>VLOOKUP($G730,county_facts!$A:$BB,4,FALSE)</f>
        <v>13757</v>
      </c>
      <c r="I730">
        <f>VLOOKUP($G730,county_facts!$A:$BB,5,FALSE)</f>
        <v>13843</v>
      </c>
      <c r="J730">
        <f>VLOOKUP($G730,county_facts!$A:$BB,6,FALSE)</f>
        <v>-0.6</v>
      </c>
      <c r="K730">
        <f>VLOOKUP($G730,county_facts!$A:$BB,7,FALSE)</f>
        <v>13843</v>
      </c>
      <c r="L730">
        <f>VLOOKUP($G730,county_facts!$A:$BB,8,FALSE)</f>
        <v>6.2</v>
      </c>
      <c r="M730">
        <f>VLOOKUP($G730,county_facts!$A:$BB,9,FALSE)</f>
        <v>24</v>
      </c>
      <c r="N730">
        <f>VLOOKUP($G730,county_facts!$A:$BB,10,FALSE)</f>
        <v>21.6</v>
      </c>
      <c r="O730">
        <f>VLOOKUP($G730,county_facts!$A:$BB,11,FALSE)</f>
        <v>50.4</v>
      </c>
      <c r="P730">
        <f>VLOOKUP($G730,county_facts!$A:$BB,12,FALSE)</f>
        <v>96.2</v>
      </c>
      <c r="Q730">
        <f>VLOOKUP($G730,county_facts!$A:$BB,13,FALSE)</f>
        <v>1</v>
      </c>
      <c r="R730">
        <f>VLOOKUP($G730,county_facts!$A:$BB,14,FALSE)</f>
        <v>0.7</v>
      </c>
      <c r="S730">
        <f>VLOOKUP($G730,county_facts!$A:$BB,15,FALSE)</f>
        <v>0.4</v>
      </c>
      <c r="T730">
        <f>VLOOKUP($G730,county_facts!$A:$BB,16,FALSE)</f>
        <v>0</v>
      </c>
      <c r="U730">
        <f>VLOOKUP($G730,county_facts!$A:$BB,17,FALSE)</f>
        <v>1.7</v>
      </c>
      <c r="V730">
        <f>VLOOKUP($G730,county_facts!$A:$BB,18,FALSE)</f>
        <v>1.7</v>
      </c>
      <c r="W730">
        <f>VLOOKUP($G730,county_facts!$A:$BB,19,FALSE)</f>
        <v>94.8</v>
      </c>
      <c r="X730">
        <f>VLOOKUP($G730,county_facts!$A:$BB,20,FALSE)</f>
        <v>87.6</v>
      </c>
      <c r="Y730">
        <f>VLOOKUP($G730,county_facts!$A:$BB,21,FALSE)</f>
        <v>1</v>
      </c>
      <c r="Z730">
        <f>VLOOKUP($G730,county_facts!$A:$BB,22,FALSE)</f>
        <v>4</v>
      </c>
      <c r="AA730">
        <f>VLOOKUP($G730,county_facts!$A:$BB,23,FALSE)</f>
        <v>88.4</v>
      </c>
      <c r="AB730">
        <f>VLOOKUP($G730,county_facts!$A:$BB,24,FALSE)</f>
        <v>13.6</v>
      </c>
      <c r="AC730">
        <f>VLOOKUP($G730,county_facts!$A:$BB,25,FALSE)</f>
        <v>1222</v>
      </c>
      <c r="AD730">
        <f>VLOOKUP($G730,county_facts!$A:$BB,26,FALSE)</f>
        <v>22</v>
      </c>
      <c r="AE730">
        <f>VLOOKUP($G730,county_facts!$A:$BB,27,FALSE)</f>
        <v>6982</v>
      </c>
      <c r="AF730">
        <f>VLOOKUP($G730,county_facts!$A:$BB,28,FALSE)</f>
        <v>75.2</v>
      </c>
      <c r="AG730">
        <f>VLOOKUP($G730,county_facts!$A:$BB,29,FALSE)</f>
        <v>10.7</v>
      </c>
      <c r="AH730">
        <f>VLOOKUP($G730,county_facts!$A:$BB,30,FALSE)</f>
        <v>114600</v>
      </c>
      <c r="AI730">
        <f>VLOOKUP($G730,county_facts!$A:$BB,31,FALSE)</f>
        <v>5830</v>
      </c>
      <c r="AJ730">
        <f>VLOOKUP($G730,county_facts!$A:$BB,32,FALSE)</f>
        <v>2.2999999999999998</v>
      </c>
      <c r="AK730">
        <f>VLOOKUP($G730,county_facts!$A:$BB,33,FALSE)</f>
        <v>20329</v>
      </c>
      <c r="AL730">
        <f>VLOOKUP($G730,county_facts!$A:$BB,34,FALSE)</f>
        <v>36928</v>
      </c>
      <c r="AM730">
        <f>VLOOKUP($G730,county_facts!$A:$BB,35,FALSE)</f>
        <v>16.899999999999999</v>
      </c>
      <c r="AN730">
        <f>VLOOKUP($G730,county_facts!$A:$BB,36,FALSE)</f>
        <v>394</v>
      </c>
      <c r="AO730">
        <f>VLOOKUP($G730,county_facts!$A:$BB,37,FALSE)</f>
        <v>3846</v>
      </c>
      <c r="AP730">
        <f>VLOOKUP($G730,county_facts!$A:$BB,38,FALSE)</f>
        <v>-0.2</v>
      </c>
      <c r="AQ730">
        <f>VLOOKUP($G730,county_facts!$A:$BB,39,FALSE)</f>
        <v>1012</v>
      </c>
      <c r="AR730">
        <f>VLOOKUP($G730,county_facts!$A:$BB,40,FALSE)</f>
        <v>1735</v>
      </c>
      <c r="AS730">
        <f>VLOOKUP($G730,county_facts!$A:$BB,41,FALSE)</f>
        <v>0</v>
      </c>
      <c r="AT730">
        <f>VLOOKUP($G730,county_facts!$A:$BB,42,FALSE)</f>
        <v>0</v>
      </c>
      <c r="AU730">
        <f>VLOOKUP($G730,county_facts!$A:$BB,43,FALSE)</f>
        <v>0</v>
      </c>
      <c r="AV730">
        <f>VLOOKUP($G730,county_facts!$A:$BB,44,FALSE)</f>
        <v>0</v>
      </c>
      <c r="AW730">
        <f>VLOOKUP($G730,county_facts!$A:$BB,45,FALSE)</f>
        <v>0</v>
      </c>
      <c r="AX730">
        <f>VLOOKUP($G730,county_facts!$A:$BB,46,FALSE)</f>
        <v>0</v>
      </c>
      <c r="AY730">
        <f>VLOOKUP($G730,county_facts!$A:$BB,47,FALSE)</f>
        <v>0</v>
      </c>
      <c r="AZ730">
        <f>VLOOKUP($G730,county_facts!$A:$BB,48,FALSE)</f>
        <v>243381</v>
      </c>
      <c r="BA730">
        <f>VLOOKUP($G730,county_facts!$A:$BB,49,FALSE)</f>
        <v>177697</v>
      </c>
      <c r="BB730">
        <f>VLOOKUP($G730,county_facts!$A:$BB,50,FALSE)</f>
        <v>13284</v>
      </c>
      <c r="BC730">
        <f>VLOOKUP($G730,county_facts!$A:$BB,51,FALSE)</f>
        <v>10906</v>
      </c>
      <c r="BD730">
        <f>VLOOKUP($G730,county_facts!$A:$BB,52,FALSE)</f>
        <v>45</v>
      </c>
      <c r="BE730">
        <f>VLOOKUP($G730,county_facts!$A:$BB,53,FALSE)</f>
        <v>536.27</v>
      </c>
      <c r="BF730">
        <f>VLOOKUP($G730,county_facts!$A:$BB,54,FALSE)</f>
        <v>25.8</v>
      </c>
    </row>
    <row r="731" spans="1:58" x14ac:dyDescent="0.3">
      <c r="A731" t="s">
        <v>9</v>
      </c>
      <c r="B731" t="s">
        <v>315</v>
      </c>
      <c r="C731">
        <v>169</v>
      </c>
      <c r="D731" t="s">
        <v>310</v>
      </c>
      <c r="E731">
        <v>497</v>
      </c>
      <c r="F731">
        <v>0.34004024100000002</v>
      </c>
      <c r="G731">
        <v>27159</v>
      </c>
      <c r="H731">
        <f>VLOOKUP($G731,county_facts!$A:$BB,4,FALSE)</f>
        <v>13757</v>
      </c>
      <c r="I731">
        <f>VLOOKUP($G731,county_facts!$A:$BB,5,FALSE)</f>
        <v>13843</v>
      </c>
      <c r="J731">
        <f>VLOOKUP($G731,county_facts!$A:$BB,6,FALSE)</f>
        <v>-0.6</v>
      </c>
      <c r="K731">
        <f>VLOOKUP($G731,county_facts!$A:$BB,7,FALSE)</f>
        <v>13843</v>
      </c>
      <c r="L731">
        <f>VLOOKUP($G731,county_facts!$A:$BB,8,FALSE)</f>
        <v>6.2</v>
      </c>
      <c r="M731">
        <f>VLOOKUP($G731,county_facts!$A:$BB,9,FALSE)</f>
        <v>24</v>
      </c>
      <c r="N731">
        <f>VLOOKUP($G731,county_facts!$A:$BB,10,FALSE)</f>
        <v>21.6</v>
      </c>
      <c r="O731">
        <f>VLOOKUP($G731,county_facts!$A:$BB,11,FALSE)</f>
        <v>50.4</v>
      </c>
      <c r="P731">
        <f>VLOOKUP($G731,county_facts!$A:$BB,12,FALSE)</f>
        <v>96.2</v>
      </c>
      <c r="Q731">
        <f>VLOOKUP($G731,county_facts!$A:$BB,13,FALSE)</f>
        <v>1</v>
      </c>
      <c r="R731">
        <f>VLOOKUP($G731,county_facts!$A:$BB,14,FALSE)</f>
        <v>0.7</v>
      </c>
      <c r="S731">
        <f>VLOOKUP($G731,county_facts!$A:$BB,15,FALSE)</f>
        <v>0.4</v>
      </c>
      <c r="T731">
        <f>VLOOKUP($G731,county_facts!$A:$BB,16,FALSE)</f>
        <v>0</v>
      </c>
      <c r="U731">
        <f>VLOOKUP($G731,county_facts!$A:$BB,17,FALSE)</f>
        <v>1.7</v>
      </c>
      <c r="V731">
        <f>VLOOKUP($G731,county_facts!$A:$BB,18,FALSE)</f>
        <v>1.7</v>
      </c>
      <c r="W731">
        <f>VLOOKUP($G731,county_facts!$A:$BB,19,FALSE)</f>
        <v>94.8</v>
      </c>
      <c r="X731">
        <f>VLOOKUP($G731,county_facts!$A:$BB,20,FALSE)</f>
        <v>87.6</v>
      </c>
      <c r="Y731">
        <f>VLOOKUP($G731,county_facts!$A:$BB,21,FALSE)</f>
        <v>1</v>
      </c>
      <c r="Z731">
        <f>VLOOKUP($G731,county_facts!$A:$BB,22,FALSE)</f>
        <v>4</v>
      </c>
      <c r="AA731">
        <f>VLOOKUP($G731,county_facts!$A:$BB,23,FALSE)</f>
        <v>88.4</v>
      </c>
      <c r="AB731">
        <f>VLOOKUP($G731,county_facts!$A:$BB,24,FALSE)</f>
        <v>13.6</v>
      </c>
      <c r="AC731">
        <f>VLOOKUP($G731,county_facts!$A:$BB,25,FALSE)</f>
        <v>1222</v>
      </c>
      <c r="AD731">
        <f>VLOOKUP($G731,county_facts!$A:$BB,26,FALSE)</f>
        <v>22</v>
      </c>
      <c r="AE731">
        <f>VLOOKUP($G731,county_facts!$A:$BB,27,FALSE)</f>
        <v>6982</v>
      </c>
      <c r="AF731">
        <f>VLOOKUP($G731,county_facts!$A:$BB,28,FALSE)</f>
        <v>75.2</v>
      </c>
      <c r="AG731">
        <f>VLOOKUP($G731,county_facts!$A:$BB,29,FALSE)</f>
        <v>10.7</v>
      </c>
      <c r="AH731">
        <f>VLOOKUP($G731,county_facts!$A:$BB,30,FALSE)</f>
        <v>114600</v>
      </c>
      <c r="AI731">
        <f>VLOOKUP($G731,county_facts!$A:$BB,31,FALSE)</f>
        <v>5830</v>
      </c>
      <c r="AJ731">
        <f>VLOOKUP($G731,county_facts!$A:$BB,32,FALSE)</f>
        <v>2.2999999999999998</v>
      </c>
      <c r="AK731">
        <f>VLOOKUP($G731,county_facts!$A:$BB,33,FALSE)</f>
        <v>20329</v>
      </c>
      <c r="AL731">
        <f>VLOOKUP($G731,county_facts!$A:$BB,34,FALSE)</f>
        <v>36928</v>
      </c>
      <c r="AM731">
        <f>VLOOKUP($G731,county_facts!$A:$BB,35,FALSE)</f>
        <v>16.899999999999999</v>
      </c>
      <c r="AN731">
        <f>VLOOKUP($G731,county_facts!$A:$BB,36,FALSE)</f>
        <v>394</v>
      </c>
      <c r="AO731">
        <f>VLOOKUP($G731,county_facts!$A:$BB,37,FALSE)</f>
        <v>3846</v>
      </c>
      <c r="AP731">
        <f>VLOOKUP($G731,county_facts!$A:$BB,38,FALSE)</f>
        <v>-0.2</v>
      </c>
      <c r="AQ731">
        <f>VLOOKUP($G731,county_facts!$A:$BB,39,FALSE)</f>
        <v>1012</v>
      </c>
      <c r="AR731">
        <f>VLOOKUP($G731,county_facts!$A:$BB,40,FALSE)</f>
        <v>1735</v>
      </c>
      <c r="AS731">
        <f>VLOOKUP($G731,county_facts!$A:$BB,41,FALSE)</f>
        <v>0</v>
      </c>
      <c r="AT731">
        <f>VLOOKUP($G731,county_facts!$A:$BB,42,FALSE)</f>
        <v>0</v>
      </c>
      <c r="AU731">
        <f>VLOOKUP($G731,county_facts!$A:$BB,43,FALSE)</f>
        <v>0</v>
      </c>
      <c r="AV731">
        <f>VLOOKUP($G731,county_facts!$A:$BB,44,FALSE)</f>
        <v>0</v>
      </c>
      <c r="AW731">
        <f>VLOOKUP($G731,county_facts!$A:$BB,45,FALSE)</f>
        <v>0</v>
      </c>
      <c r="AX731">
        <f>VLOOKUP($G731,county_facts!$A:$BB,46,FALSE)</f>
        <v>0</v>
      </c>
      <c r="AY731">
        <f>VLOOKUP($G731,county_facts!$A:$BB,47,FALSE)</f>
        <v>0</v>
      </c>
      <c r="AZ731">
        <f>VLOOKUP($G731,county_facts!$A:$BB,48,FALSE)</f>
        <v>243381</v>
      </c>
      <c r="BA731">
        <f>VLOOKUP($G731,county_facts!$A:$BB,49,FALSE)</f>
        <v>177697</v>
      </c>
      <c r="BB731">
        <f>VLOOKUP($G731,county_facts!$A:$BB,50,FALSE)</f>
        <v>13284</v>
      </c>
      <c r="BC731">
        <f>VLOOKUP($G731,county_facts!$A:$BB,51,FALSE)</f>
        <v>10906</v>
      </c>
      <c r="BD731">
        <f>VLOOKUP($G731,county_facts!$A:$BB,52,FALSE)</f>
        <v>45</v>
      </c>
      <c r="BE731">
        <f>VLOOKUP($G731,county_facts!$A:$BB,53,FALSE)</f>
        <v>536.27</v>
      </c>
      <c r="BF731">
        <f>VLOOKUP($G731,county_facts!$A:$BB,54,FALSE)</f>
        <v>25.8</v>
      </c>
    </row>
    <row r="732" spans="1:58" x14ac:dyDescent="0.3">
      <c r="A732" t="s">
        <v>6</v>
      </c>
      <c r="B732" t="s">
        <v>316</v>
      </c>
      <c r="C732">
        <v>841</v>
      </c>
      <c r="D732" t="s">
        <v>310</v>
      </c>
      <c r="E732">
        <v>1191</v>
      </c>
      <c r="F732">
        <v>0.70612930299999999</v>
      </c>
      <c r="G732">
        <v>27157</v>
      </c>
      <c r="H732">
        <f>VLOOKUP($G732,county_facts!$A:$BB,4,FALSE)</f>
        <v>21362</v>
      </c>
      <c r="I732">
        <f>VLOOKUP($G732,county_facts!$A:$BB,5,FALSE)</f>
        <v>21664</v>
      </c>
      <c r="J732">
        <f>VLOOKUP($G732,county_facts!$A:$BB,6,FALSE)</f>
        <v>-1.4</v>
      </c>
      <c r="K732">
        <f>VLOOKUP($G732,county_facts!$A:$BB,7,FALSE)</f>
        <v>21676</v>
      </c>
      <c r="L732">
        <f>VLOOKUP($G732,county_facts!$A:$BB,8,FALSE)</f>
        <v>6</v>
      </c>
      <c r="M732">
        <f>VLOOKUP($G732,county_facts!$A:$BB,9,FALSE)</f>
        <v>22.3</v>
      </c>
      <c r="N732">
        <f>VLOOKUP($G732,county_facts!$A:$BB,10,FALSE)</f>
        <v>18.7</v>
      </c>
      <c r="O732">
        <f>VLOOKUP($G732,county_facts!$A:$BB,11,FALSE)</f>
        <v>50.2</v>
      </c>
      <c r="P732">
        <f>VLOOKUP($G732,county_facts!$A:$BB,12,FALSE)</f>
        <v>97.5</v>
      </c>
      <c r="Q732">
        <f>VLOOKUP($G732,county_facts!$A:$BB,13,FALSE)</f>
        <v>0.6</v>
      </c>
      <c r="R732">
        <f>VLOOKUP($G732,county_facts!$A:$BB,14,FALSE)</f>
        <v>0.3</v>
      </c>
      <c r="S732">
        <f>VLOOKUP($G732,county_facts!$A:$BB,15,FALSE)</f>
        <v>0.6</v>
      </c>
      <c r="T732">
        <f>VLOOKUP($G732,county_facts!$A:$BB,16,FALSE)</f>
        <v>0</v>
      </c>
      <c r="U732">
        <f>VLOOKUP($G732,county_facts!$A:$BB,17,FALSE)</f>
        <v>1</v>
      </c>
      <c r="V732">
        <f>VLOOKUP($G732,county_facts!$A:$BB,18,FALSE)</f>
        <v>3</v>
      </c>
      <c r="W732">
        <f>VLOOKUP($G732,county_facts!$A:$BB,19,FALSE)</f>
        <v>94.9</v>
      </c>
      <c r="X732">
        <f>VLOOKUP($G732,county_facts!$A:$BB,20,FALSE)</f>
        <v>90.6</v>
      </c>
      <c r="Y732">
        <f>VLOOKUP($G732,county_facts!$A:$BB,21,FALSE)</f>
        <v>1.4</v>
      </c>
      <c r="Z732">
        <f>VLOOKUP($G732,county_facts!$A:$BB,22,FALSE)</f>
        <v>3</v>
      </c>
      <c r="AA732">
        <f>VLOOKUP($G732,county_facts!$A:$BB,23,FALSE)</f>
        <v>92.7</v>
      </c>
      <c r="AB732">
        <f>VLOOKUP($G732,county_facts!$A:$BB,24,FALSE)</f>
        <v>20</v>
      </c>
      <c r="AC732">
        <f>VLOOKUP($G732,county_facts!$A:$BB,25,FALSE)</f>
        <v>1949</v>
      </c>
      <c r="AD732">
        <f>VLOOKUP($G732,county_facts!$A:$BB,26,FALSE)</f>
        <v>22.5</v>
      </c>
      <c r="AE732">
        <f>VLOOKUP($G732,county_facts!$A:$BB,27,FALSE)</f>
        <v>10036</v>
      </c>
      <c r="AF732">
        <f>VLOOKUP($G732,county_facts!$A:$BB,28,FALSE)</f>
        <v>82.4</v>
      </c>
      <c r="AG732">
        <f>VLOOKUP($G732,county_facts!$A:$BB,29,FALSE)</f>
        <v>10.4</v>
      </c>
      <c r="AH732">
        <f>VLOOKUP($G732,county_facts!$A:$BB,30,FALSE)</f>
        <v>154000</v>
      </c>
      <c r="AI732">
        <f>VLOOKUP($G732,county_facts!$A:$BB,31,FALSE)</f>
        <v>8890</v>
      </c>
      <c r="AJ732">
        <f>VLOOKUP($G732,county_facts!$A:$BB,32,FALSE)</f>
        <v>2.39</v>
      </c>
      <c r="AK732">
        <f>VLOOKUP($G732,county_facts!$A:$BB,33,FALSE)</f>
        <v>28282</v>
      </c>
      <c r="AL732">
        <f>VLOOKUP($G732,county_facts!$A:$BB,34,FALSE)</f>
        <v>53057</v>
      </c>
      <c r="AM732">
        <f>VLOOKUP($G732,county_facts!$A:$BB,35,FALSE)</f>
        <v>8.3000000000000007</v>
      </c>
      <c r="AN732">
        <f>VLOOKUP($G732,county_facts!$A:$BB,36,FALSE)</f>
        <v>573</v>
      </c>
      <c r="AO732">
        <f>VLOOKUP($G732,county_facts!$A:$BB,37,FALSE)</f>
        <v>5837</v>
      </c>
      <c r="AP732">
        <f>VLOOKUP($G732,county_facts!$A:$BB,38,FALSE)</f>
        <v>-0.9</v>
      </c>
      <c r="AQ732">
        <f>VLOOKUP($G732,county_facts!$A:$BB,39,FALSE)</f>
        <v>1517</v>
      </c>
      <c r="AR732">
        <f>VLOOKUP($G732,county_facts!$A:$BB,40,FALSE)</f>
        <v>2293</v>
      </c>
      <c r="AS732">
        <f>VLOOKUP($G732,county_facts!$A:$BB,41,FALSE)</f>
        <v>0</v>
      </c>
      <c r="AT732">
        <f>VLOOKUP($G732,county_facts!$A:$BB,42,FALSE)</f>
        <v>0</v>
      </c>
      <c r="AU732">
        <f>VLOOKUP($G732,county_facts!$A:$BB,43,FALSE)</f>
        <v>0</v>
      </c>
      <c r="AV732">
        <f>VLOOKUP($G732,county_facts!$A:$BB,44,FALSE)</f>
        <v>0</v>
      </c>
      <c r="AW732">
        <f>VLOOKUP($G732,county_facts!$A:$BB,45,FALSE)</f>
        <v>0</v>
      </c>
      <c r="AX732">
        <f>VLOOKUP($G732,county_facts!$A:$BB,46,FALSE)</f>
        <v>18.5</v>
      </c>
      <c r="AY732">
        <f>VLOOKUP($G732,county_facts!$A:$BB,47,FALSE)</f>
        <v>0</v>
      </c>
      <c r="AZ732">
        <f>VLOOKUP($G732,county_facts!$A:$BB,48,FALSE)</f>
        <v>92168</v>
      </c>
      <c r="BA732">
        <f>VLOOKUP($G732,county_facts!$A:$BB,49,FALSE)</f>
        <v>210766</v>
      </c>
      <c r="BB732">
        <f>VLOOKUP($G732,county_facts!$A:$BB,50,FALSE)</f>
        <v>9685</v>
      </c>
      <c r="BC732">
        <f>VLOOKUP($G732,county_facts!$A:$BB,51,FALSE)</f>
        <v>16992</v>
      </c>
      <c r="BD732">
        <f>VLOOKUP($G732,county_facts!$A:$BB,52,FALSE)</f>
        <v>97</v>
      </c>
      <c r="BE732">
        <f>VLOOKUP($G732,county_facts!$A:$BB,53,FALSE)</f>
        <v>522.98</v>
      </c>
      <c r="BF732">
        <f>VLOOKUP($G732,county_facts!$A:$BB,54,FALSE)</f>
        <v>41.4</v>
      </c>
    </row>
    <row r="733" spans="1:58" x14ac:dyDescent="0.3">
      <c r="A733" t="s">
        <v>9</v>
      </c>
      <c r="B733" t="s">
        <v>316</v>
      </c>
      <c r="C733">
        <v>350</v>
      </c>
      <c r="D733" t="s">
        <v>310</v>
      </c>
      <c r="E733">
        <v>1191</v>
      </c>
      <c r="F733">
        <v>0.29387069700000001</v>
      </c>
      <c r="G733">
        <v>27157</v>
      </c>
      <c r="H733">
        <f>VLOOKUP($G733,county_facts!$A:$BB,4,FALSE)</f>
        <v>21362</v>
      </c>
      <c r="I733">
        <f>VLOOKUP($G733,county_facts!$A:$BB,5,FALSE)</f>
        <v>21664</v>
      </c>
      <c r="J733">
        <f>VLOOKUP($G733,county_facts!$A:$BB,6,FALSE)</f>
        <v>-1.4</v>
      </c>
      <c r="K733">
        <f>VLOOKUP($G733,county_facts!$A:$BB,7,FALSE)</f>
        <v>21676</v>
      </c>
      <c r="L733">
        <f>VLOOKUP($G733,county_facts!$A:$BB,8,FALSE)</f>
        <v>6</v>
      </c>
      <c r="M733">
        <f>VLOOKUP($G733,county_facts!$A:$BB,9,FALSE)</f>
        <v>22.3</v>
      </c>
      <c r="N733">
        <f>VLOOKUP($G733,county_facts!$A:$BB,10,FALSE)</f>
        <v>18.7</v>
      </c>
      <c r="O733">
        <f>VLOOKUP($G733,county_facts!$A:$BB,11,FALSE)</f>
        <v>50.2</v>
      </c>
      <c r="P733">
        <f>VLOOKUP($G733,county_facts!$A:$BB,12,FALSE)</f>
        <v>97.5</v>
      </c>
      <c r="Q733">
        <f>VLOOKUP($G733,county_facts!$A:$BB,13,FALSE)</f>
        <v>0.6</v>
      </c>
      <c r="R733">
        <f>VLOOKUP($G733,county_facts!$A:$BB,14,FALSE)</f>
        <v>0.3</v>
      </c>
      <c r="S733">
        <f>VLOOKUP($G733,county_facts!$A:$BB,15,FALSE)</f>
        <v>0.6</v>
      </c>
      <c r="T733">
        <f>VLOOKUP($G733,county_facts!$A:$BB,16,FALSE)</f>
        <v>0</v>
      </c>
      <c r="U733">
        <f>VLOOKUP($G733,county_facts!$A:$BB,17,FALSE)</f>
        <v>1</v>
      </c>
      <c r="V733">
        <f>VLOOKUP($G733,county_facts!$A:$BB,18,FALSE)</f>
        <v>3</v>
      </c>
      <c r="W733">
        <f>VLOOKUP($G733,county_facts!$A:$BB,19,FALSE)</f>
        <v>94.9</v>
      </c>
      <c r="X733">
        <f>VLOOKUP($G733,county_facts!$A:$BB,20,FALSE)</f>
        <v>90.6</v>
      </c>
      <c r="Y733">
        <f>VLOOKUP($G733,county_facts!$A:$BB,21,FALSE)</f>
        <v>1.4</v>
      </c>
      <c r="Z733">
        <f>VLOOKUP($G733,county_facts!$A:$BB,22,FALSE)</f>
        <v>3</v>
      </c>
      <c r="AA733">
        <f>VLOOKUP($G733,county_facts!$A:$BB,23,FALSE)</f>
        <v>92.7</v>
      </c>
      <c r="AB733">
        <f>VLOOKUP($G733,county_facts!$A:$BB,24,FALSE)</f>
        <v>20</v>
      </c>
      <c r="AC733">
        <f>VLOOKUP($G733,county_facts!$A:$BB,25,FALSE)</f>
        <v>1949</v>
      </c>
      <c r="AD733">
        <f>VLOOKUP($G733,county_facts!$A:$BB,26,FALSE)</f>
        <v>22.5</v>
      </c>
      <c r="AE733">
        <f>VLOOKUP($G733,county_facts!$A:$BB,27,FALSE)</f>
        <v>10036</v>
      </c>
      <c r="AF733">
        <f>VLOOKUP($G733,county_facts!$A:$BB,28,FALSE)</f>
        <v>82.4</v>
      </c>
      <c r="AG733">
        <f>VLOOKUP($G733,county_facts!$A:$BB,29,FALSE)</f>
        <v>10.4</v>
      </c>
      <c r="AH733">
        <f>VLOOKUP($G733,county_facts!$A:$BB,30,FALSE)</f>
        <v>154000</v>
      </c>
      <c r="AI733">
        <f>VLOOKUP($G733,county_facts!$A:$BB,31,FALSE)</f>
        <v>8890</v>
      </c>
      <c r="AJ733">
        <f>VLOOKUP($G733,county_facts!$A:$BB,32,FALSE)</f>
        <v>2.39</v>
      </c>
      <c r="AK733">
        <f>VLOOKUP($G733,county_facts!$A:$BB,33,FALSE)</f>
        <v>28282</v>
      </c>
      <c r="AL733">
        <f>VLOOKUP($G733,county_facts!$A:$BB,34,FALSE)</f>
        <v>53057</v>
      </c>
      <c r="AM733">
        <f>VLOOKUP($G733,county_facts!$A:$BB,35,FALSE)</f>
        <v>8.3000000000000007</v>
      </c>
      <c r="AN733">
        <f>VLOOKUP($G733,county_facts!$A:$BB,36,FALSE)</f>
        <v>573</v>
      </c>
      <c r="AO733">
        <f>VLOOKUP($G733,county_facts!$A:$BB,37,FALSE)</f>
        <v>5837</v>
      </c>
      <c r="AP733">
        <f>VLOOKUP($G733,county_facts!$A:$BB,38,FALSE)</f>
        <v>-0.9</v>
      </c>
      <c r="AQ733">
        <f>VLOOKUP($G733,county_facts!$A:$BB,39,FALSE)</f>
        <v>1517</v>
      </c>
      <c r="AR733">
        <f>VLOOKUP($G733,county_facts!$A:$BB,40,FALSE)</f>
        <v>2293</v>
      </c>
      <c r="AS733">
        <f>VLOOKUP($G733,county_facts!$A:$BB,41,FALSE)</f>
        <v>0</v>
      </c>
      <c r="AT733">
        <f>VLOOKUP($G733,county_facts!$A:$BB,42,FALSE)</f>
        <v>0</v>
      </c>
      <c r="AU733">
        <f>VLOOKUP($G733,county_facts!$A:$BB,43,FALSE)</f>
        <v>0</v>
      </c>
      <c r="AV733">
        <f>VLOOKUP($G733,county_facts!$A:$BB,44,FALSE)</f>
        <v>0</v>
      </c>
      <c r="AW733">
        <f>VLOOKUP($G733,county_facts!$A:$BB,45,FALSE)</f>
        <v>0</v>
      </c>
      <c r="AX733">
        <f>VLOOKUP($G733,county_facts!$A:$BB,46,FALSE)</f>
        <v>18.5</v>
      </c>
      <c r="AY733">
        <f>VLOOKUP($G733,county_facts!$A:$BB,47,FALSE)</f>
        <v>0</v>
      </c>
      <c r="AZ733">
        <f>VLOOKUP($G733,county_facts!$A:$BB,48,FALSE)</f>
        <v>92168</v>
      </c>
      <c r="BA733">
        <f>VLOOKUP($G733,county_facts!$A:$BB,49,FALSE)</f>
        <v>210766</v>
      </c>
      <c r="BB733">
        <f>VLOOKUP($G733,county_facts!$A:$BB,50,FALSE)</f>
        <v>9685</v>
      </c>
      <c r="BC733">
        <f>VLOOKUP($G733,county_facts!$A:$BB,51,FALSE)</f>
        <v>16992</v>
      </c>
      <c r="BD733">
        <f>VLOOKUP($G733,county_facts!$A:$BB,52,FALSE)</f>
        <v>97</v>
      </c>
      <c r="BE733">
        <f>VLOOKUP($G733,county_facts!$A:$BB,53,FALSE)</f>
        <v>522.98</v>
      </c>
      <c r="BF733">
        <f>VLOOKUP($G733,county_facts!$A:$BB,54,FALSE)</f>
        <v>41.4</v>
      </c>
    </row>
    <row r="734" spans="1:58" x14ac:dyDescent="0.3">
      <c r="A734" t="s">
        <v>6</v>
      </c>
      <c r="B734" t="s">
        <v>317</v>
      </c>
      <c r="C734">
        <v>110</v>
      </c>
      <c r="D734" t="s">
        <v>310</v>
      </c>
      <c r="E734">
        <v>148</v>
      </c>
      <c r="F734">
        <v>0.743243243</v>
      </c>
      <c r="G734">
        <v>27155</v>
      </c>
      <c r="H734">
        <f>VLOOKUP($G734,county_facts!$A:$BB,4,FALSE)</f>
        <v>3387</v>
      </c>
      <c r="I734">
        <f>VLOOKUP($G734,county_facts!$A:$BB,5,FALSE)</f>
        <v>3558</v>
      </c>
      <c r="J734">
        <f>VLOOKUP($G734,county_facts!$A:$BB,6,FALSE)</f>
        <v>-4.8</v>
      </c>
      <c r="K734">
        <f>VLOOKUP($G734,county_facts!$A:$BB,7,FALSE)</f>
        <v>3558</v>
      </c>
      <c r="L734">
        <f>VLOOKUP($G734,county_facts!$A:$BB,8,FALSE)</f>
        <v>4.8</v>
      </c>
      <c r="M734">
        <f>VLOOKUP($G734,county_facts!$A:$BB,9,FALSE)</f>
        <v>20.7</v>
      </c>
      <c r="N734">
        <f>VLOOKUP($G734,county_facts!$A:$BB,10,FALSE)</f>
        <v>25.7</v>
      </c>
      <c r="O734">
        <f>VLOOKUP($G734,county_facts!$A:$BB,11,FALSE)</f>
        <v>50.3</v>
      </c>
      <c r="P734">
        <f>VLOOKUP($G734,county_facts!$A:$BB,12,FALSE)</f>
        <v>92.4</v>
      </c>
      <c r="Q734">
        <f>VLOOKUP($G734,county_facts!$A:$BB,13,FALSE)</f>
        <v>0.5</v>
      </c>
      <c r="R734">
        <f>VLOOKUP($G734,county_facts!$A:$BB,14,FALSE)</f>
        <v>4.8</v>
      </c>
      <c r="S734">
        <f>VLOOKUP($G734,county_facts!$A:$BB,15,FALSE)</f>
        <v>0.1</v>
      </c>
      <c r="T734">
        <f>VLOOKUP($G734,county_facts!$A:$BB,16,FALSE)</f>
        <v>0.1</v>
      </c>
      <c r="U734">
        <f>VLOOKUP($G734,county_facts!$A:$BB,17,FALSE)</f>
        <v>2</v>
      </c>
      <c r="V734">
        <f>VLOOKUP($G734,county_facts!$A:$BB,18,FALSE)</f>
        <v>1.9</v>
      </c>
      <c r="W734">
        <f>VLOOKUP($G734,county_facts!$A:$BB,19,FALSE)</f>
        <v>91.1</v>
      </c>
      <c r="X734">
        <f>VLOOKUP($G734,county_facts!$A:$BB,20,FALSE)</f>
        <v>90.7</v>
      </c>
      <c r="Y734">
        <f>VLOOKUP($G734,county_facts!$A:$BB,21,FALSE)</f>
        <v>1.3</v>
      </c>
      <c r="Z734">
        <f>VLOOKUP($G734,county_facts!$A:$BB,22,FALSE)</f>
        <v>3.6</v>
      </c>
      <c r="AA734">
        <f>VLOOKUP($G734,county_facts!$A:$BB,23,FALSE)</f>
        <v>89.5</v>
      </c>
      <c r="AB734">
        <f>VLOOKUP($G734,county_facts!$A:$BB,24,FALSE)</f>
        <v>15.1</v>
      </c>
      <c r="AC734">
        <f>VLOOKUP($G734,county_facts!$A:$BB,25,FALSE)</f>
        <v>384</v>
      </c>
      <c r="AD734">
        <f>VLOOKUP($G734,county_facts!$A:$BB,26,FALSE)</f>
        <v>14.6</v>
      </c>
      <c r="AE734">
        <f>VLOOKUP($G734,county_facts!$A:$BB,27,FALSE)</f>
        <v>2075</v>
      </c>
      <c r="AF734">
        <f>VLOOKUP($G734,county_facts!$A:$BB,28,FALSE)</f>
        <v>81.400000000000006</v>
      </c>
      <c r="AG734">
        <f>VLOOKUP($G734,county_facts!$A:$BB,29,FALSE)</f>
        <v>11.7</v>
      </c>
      <c r="AH734">
        <f>VLOOKUP($G734,county_facts!$A:$BB,30,FALSE)</f>
        <v>66400</v>
      </c>
      <c r="AI734">
        <f>VLOOKUP($G734,county_facts!$A:$BB,31,FALSE)</f>
        <v>1510</v>
      </c>
      <c r="AJ734">
        <f>VLOOKUP($G734,county_facts!$A:$BB,32,FALSE)</f>
        <v>2.2599999999999998</v>
      </c>
      <c r="AK734">
        <f>VLOOKUP($G734,county_facts!$A:$BB,33,FALSE)</f>
        <v>28030</v>
      </c>
      <c r="AL734">
        <f>VLOOKUP($G734,county_facts!$A:$BB,34,FALSE)</f>
        <v>45714</v>
      </c>
      <c r="AM734">
        <f>VLOOKUP($G734,county_facts!$A:$BB,35,FALSE)</f>
        <v>9</v>
      </c>
      <c r="AN734">
        <f>VLOOKUP($G734,county_facts!$A:$BB,36,FALSE)</f>
        <v>122</v>
      </c>
      <c r="AO734">
        <f>VLOOKUP($G734,county_facts!$A:$BB,37,FALSE)</f>
        <v>862</v>
      </c>
      <c r="AP734">
        <f>VLOOKUP($G734,county_facts!$A:$BB,38,FALSE)</f>
        <v>0.1</v>
      </c>
      <c r="AQ734">
        <f>VLOOKUP($G734,county_facts!$A:$BB,39,FALSE)</f>
        <v>261</v>
      </c>
      <c r="AR734">
        <f>VLOOKUP($G734,county_facts!$A:$BB,40,FALSE)</f>
        <v>229</v>
      </c>
      <c r="AS734">
        <f>VLOOKUP($G734,county_facts!$A:$BB,41,FALSE)</f>
        <v>0</v>
      </c>
      <c r="AT734">
        <f>VLOOKUP($G734,county_facts!$A:$BB,42,FALSE)</f>
        <v>0</v>
      </c>
      <c r="AU734">
        <f>VLOOKUP($G734,county_facts!$A:$BB,43,FALSE)</f>
        <v>0</v>
      </c>
      <c r="AV734">
        <f>VLOOKUP($G734,county_facts!$A:$BB,44,FALSE)</f>
        <v>0</v>
      </c>
      <c r="AW734">
        <f>VLOOKUP($G734,county_facts!$A:$BB,45,FALSE)</f>
        <v>0</v>
      </c>
      <c r="AX734">
        <f>VLOOKUP($G734,county_facts!$A:$BB,46,FALSE)</f>
        <v>0</v>
      </c>
      <c r="AY734">
        <f>VLOOKUP($G734,county_facts!$A:$BB,47,FALSE)</f>
        <v>0</v>
      </c>
      <c r="AZ734">
        <f>VLOOKUP($G734,county_facts!$A:$BB,48,FALSE)</f>
        <v>82559</v>
      </c>
      <c r="BA734">
        <f>VLOOKUP($G734,county_facts!$A:$BB,49,FALSE)</f>
        <v>45484</v>
      </c>
      <c r="BB734">
        <f>VLOOKUP($G734,county_facts!$A:$BB,50,FALSE)</f>
        <v>12380</v>
      </c>
      <c r="BC734">
        <f>VLOOKUP($G734,county_facts!$A:$BB,51,FALSE)</f>
        <v>0</v>
      </c>
      <c r="BD734">
        <f>VLOOKUP($G734,county_facts!$A:$BB,52,FALSE)</f>
        <v>7</v>
      </c>
      <c r="BE734">
        <f>VLOOKUP($G734,county_facts!$A:$BB,53,FALSE)</f>
        <v>573.9</v>
      </c>
      <c r="BF734">
        <f>VLOOKUP($G734,county_facts!$A:$BB,54,FALSE)</f>
        <v>6.2</v>
      </c>
    </row>
    <row r="735" spans="1:58" x14ac:dyDescent="0.3">
      <c r="A735" t="s">
        <v>9</v>
      </c>
      <c r="B735" t="s">
        <v>317</v>
      </c>
      <c r="C735">
        <v>38</v>
      </c>
      <c r="D735" t="s">
        <v>310</v>
      </c>
      <c r="E735">
        <v>148</v>
      </c>
      <c r="F735">
        <v>0.256756757</v>
      </c>
      <c r="G735">
        <v>27155</v>
      </c>
      <c r="H735">
        <f>VLOOKUP($G735,county_facts!$A:$BB,4,FALSE)</f>
        <v>3387</v>
      </c>
      <c r="I735">
        <f>VLOOKUP($G735,county_facts!$A:$BB,5,FALSE)</f>
        <v>3558</v>
      </c>
      <c r="J735">
        <f>VLOOKUP($G735,county_facts!$A:$BB,6,FALSE)</f>
        <v>-4.8</v>
      </c>
      <c r="K735">
        <f>VLOOKUP($G735,county_facts!$A:$BB,7,FALSE)</f>
        <v>3558</v>
      </c>
      <c r="L735">
        <f>VLOOKUP($G735,county_facts!$A:$BB,8,FALSE)</f>
        <v>4.8</v>
      </c>
      <c r="M735">
        <f>VLOOKUP($G735,county_facts!$A:$BB,9,FALSE)</f>
        <v>20.7</v>
      </c>
      <c r="N735">
        <f>VLOOKUP($G735,county_facts!$A:$BB,10,FALSE)</f>
        <v>25.7</v>
      </c>
      <c r="O735">
        <f>VLOOKUP($G735,county_facts!$A:$BB,11,FALSE)</f>
        <v>50.3</v>
      </c>
      <c r="P735">
        <f>VLOOKUP($G735,county_facts!$A:$BB,12,FALSE)</f>
        <v>92.4</v>
      </c>
      <c r="Q735">
        <f>VLOOKUP($G735,county_facts!$A:$BB,13,FALSE)</f>
        <v>0.5</v>
      </c>
      <c r="R735">
        <f>VLOOKUP($G735,county_facts!$A:$BB,14,FALSE)</f>
        <v>4.8</v>
      </c>
      <c r="S735">
        <f>VLOOKUP($G735,county_facts!$A:$BB,15,FALSE)</f>
        <v>0.1</v>
      </c>
      <c r="T735">
        <f>VLOOKUP($G735,county_facts!$A:$BB,16,FALSE)</f>
        <v>0.1</v>
      </c>
      <c r="U735">
        <f>VLOOKUP($G735,county_facts!$A:$BB,17,FALSE)</f>
        <v>2</v>
      </c>
      <c r="V735">
        <f>VLOOKUP($G735,county_facts!$A:$BB,18,FALSE)</f>
        <v>1.9</v>
      </c>
      <c r="W735">
        <f>VLOOKUP($G735,county_facts!$A:$BB,19,FALSE)</f>
        <v>91.1</v>
      </c>
      <c r="X735">
        <f>VLOOKUP($G735,county_facts!$A:$BB,20,FALSE)</f>
        <v>90.7</v>
      </c>
      <c r="Y735">
        <f>VLOOKUP($G735,county_facts!$A:$BB,21,FALSE)</f>
        <v>1.3</v>
      </c>
      <c r="Z735">
        <f>VLOOKUP($G735,county_facts!$A:$BB,22,FALSE)</f>
        <v>3.6</v>
      </c>
      <c r="AA735">
        <f>VLOOKUP($G735,county_facts!$A:$BB,23,FALSE)</f>
        <v>89.5</v>
      </c>
      <c r="AB735">
        <f>VLOOKUP($G735,county_facts!$A:$BB,24,FALSE)</f>
        <v>15.1</v>
      </c>
      <c r="AC735">
        <f>VLOOKUP($G735,county_facts!$A:$BB,25,FALSE)</f>
        <v>384</v>
      </c>
      <c r="AD735">
        <f>VLOOKUP($G735,county_facts!$A:$BB,26,FALSE)</f>
        <v>14.6</v>
      </c>
      <c r="AE735">
        <f>VLOOKUP($G735,county_facts!$A:$BB,27,FALSE)</f>
        <v>2075</v>
      </c>
      <c r="AF735">
        <f>VLOOKUP($G735,county_facts!$A:$BB,28,FALSE)</f>
        <v>81.400000000000006</v>
      </c>
      <c r="AG735">
        <f>VLOOKUP($G735,county_facts!$A:$BB,29,FALSE)</f>
        <v>11.7</v>
      </c>
      <c r="AH735">
        <f>VLOOKUP($G735,county_facts!$A:$BB,30,FALSE)</f>
        <v>66400</v>
      </c>
      <c r="AI735">
        <f>VLOOKUP($G735,county_facts!$A:$BB,31,FALSE)</f>
        <v>1510</v>
      </c>
      <c r="AJ735">
        <f>VLOOKUP($G735,county_facts!$A:$BB,32,FALSE)</f>
        <v>2.2599999999999998</v>
      </c>
      <c r="AK735">
        <f>VLOOKUP($G735,county_facts!$A:$BB,33,FALSE)</f>
        <v>28030</v>
      </c>
      <c r="AL735">
        <f>VLOOKUP($G735,county_facts!$A:$BB,34,FALSE)</f>
        <v>45714</v>
      </c>
      <c r="AM735">
        <f>VLOOKUP($G735,county_facts!$A:$BB,35,FALSE)</f>
        <v>9</v>
      </c>
      <c r="AN735">
        <f>VLOOKUP($G735,county_facts!$A:$BB,36,FALSE)</f>
        <v>122</v>
      </c>
      <c r="AO735">
        <f>VLOOKUP($G735,county_facts!$A:$BB,37,FALSE)</f>
        <v>862</v>
      </c>
      <c r="AP735">
        <f>VLOOKUP($G735,county_facts!$A:$BB,38,FALSE)</f>
        <v>0.1</v>
      </c>
      <c r="AQ735">
        <f>VLOOKUP($G735,county_facts!$A:$BB,39,FALSE)</f>
        <v>261</v>
      </c>
      <c r="AR735">
        <f>VLOOKUP($G735,county_facts!$A:$BB,40,FALSE)</f>
        <v>229</v>
      </c>
      <c r="AS735">
        <f>VLOOKUP($G735,county_facts!$A:$BB,41,FALSE)</f>
        <v>0</v>
      </c>
      <c r="AT735">
        <f>VLOOKUP($G735,county_facts!$A:$BB,42,FALSE)</f>
        <v>0</v>
      </c>
      <c r="AU735">
        <f>VLOOKUP($G735,county_facts!$A:$BB,43,FALSE)</f>
        <v>0</v>
      </c>
      <c r="AV735">
        <f>VLOOKUP($G735,county_facts!$A:$BB,44,FALSE)</f>
        <v>0</v>
      </c>
      <c r="AW735">
        <f>VLOOKUP($G735,county_facts!$A:$BB,45,FALSE)</f>
        <v>0</v>
      </c>
      <c r="AX735">
        <f>VLOOKUP($G735,county_facts!$A:$BB,46,FALSE)</f>
        <v>0</v>
      </c>
      <c r="AY735">
        <f>VLOOKUP($G735,county_facts!$A:$BB,47,FALSE)</f>
        <v>0</v>
      </c>
      <c r="AZ735">
        <f>VLOOKUP($G735,county_facts!$A:$BB,48,FALSE)</f>
        <v>82559</v>
      </c>
      <c r="BA735">
        <f>VLOOKUP($G735,county_facts!$A:$BB,49,FALSE)</f>
        <v>45484</v>
      </c>
      <c r="BB735">
        <f>VLOOKUP($G735,county_facts!$A:$BB,50,FALSE)</f>
        <v>12380</v>
      </c>
      <c r="BC735">
        <f>VLOOKUP($G735,county_facts!$A:$BB,51,FALSE)</f>
        <v>0</v>
      </c>
      <c r="BD735">
        <f>VLOOKUP($G735,county_facts!$A:$BB,52,FALSE)</f>
        <v>7</v>
      </c>
      <c r="BE735">
        <f>VLOOKUP($G735,county_facts!$A:$BB,53,FALSE)</f>
        <v>573.9</v>
      </c>
      <c r="BF735">
        <f>VLOOKUP($G735,county_facts!$A:$BB,54,FALSE)</f>
        <v>6.2</v>
      </c>
    </row>
    <row r="736" spans="1:58" x14ac:dyDescent="0.3">
      <c r="A736" t="s">
        <v>6</v>
      </c>
      <c r="B736" t="s">
        <v>318</v>
      </c>
      <c r="C736">
        <v>605</v>
      </c>
      <c r="D736" t="s">
        <v>310</v>
      </c>
      <c r="E736">
        <v>844</v>
      </c>
      <c r="F736">
        <v>0.71682464499999998</v>
      </c>
      <c r="G736">
        <v>27153</v>
      </c>
      <c r="H736">
        <f>VLOOKUP($G736,county_facts!$A:$BB,4,FALSE)</f>
        <v>24264</v>
      </c>
      <c r="I736">
        <f>VLOOKUP($G736,county_facts!$A:$BB,5,FALSE)</f>
        <v>24895</v>
      </c>
      <c r="J736">
        <f>VLOOKUP($G736,county_facts!$A:$BB,6,FALSE)</f>
        <v>-2.5</v>
      </c>
      <c r="K736">
        <f>VLOOKUP($G736,county_facts!$A:$BB,7,FALSE)</f>
        <v>24895</v>
      </c>
      <c r="L736">
        <f>VLOOKUP($G736,county_facts!$A:$BB,8,FALSE)</f>
        <v>6.9</v>
      </c>
      <c r="M736">
        <f>VLOOKUP($G736,county_facts!$A:$BB,9,FALSE)</f>
        <v>24</v>
      </c>
      <c r="N736">
        <f>VLOOKUP($G736,county_facts!$A:$BB,10,FALSE)</f>
        <v>19.2</v>
      </c>
      <c r="O736">
        <f>VLOOKUP($G736,county_facts!$A:$BB,11,FALSE)</f>
        <v>48.8</v>
      </c>
      <c r="P736">
        <f>VLOOKUP($G736,county_facts!$A:$BB,12,FALSE)</f>
        <v>96.8</v>
      </c>
      <c r="Q736">
        <f>VLOOKUP($G736,county_facts!$A:$BB,13,FALSE)</f>
        <v>0.5</v>
      </c>
      <c r="R736">
        <f>VLOOKUP($G736,county_facts!$A:$BB,14,FALSE)</f>
        <v>0.5</v>
      </c>
      <c r="S736">
        <f>VLOOKUP($G736,county_facts!$A:$BB,15,FALSE)</f>
        <v>0.6</v>
      </c>
      <c r="T736">
        <f>VLOOKUP($G736,county_facts!$A:$BB,16,FALSE)</f>
        <v>0.2</v>
      </c>
      <c r="U736">
        <f>VLOOKUP($G736,county_facts!$A:$BB,17,FALSE)</f>
        <v>1.4</v>
      </c>
      <c r="V736">
        <f>VLOOKUP($G736,county_facts!$A:$BB,18,FALSE)</f>
        <v>5.5</v>
      </c>
      <c r="W736">
        <f>VLOOKUP($G736,county_facts!$A:$BB,19,FALSE)</f>
        <v>91.8</v>
      </c>
      <c r="X736">
        <f>VLOOKUP($G736,county_facts!$A:$BB,20,FALSE)</f>
        <v>89.9</v>
      </c>
      <c r="Y736">
        <f>VLOOKUP($G736,county_facts!$A:$BB,21,FALSE)</f>
        <v>3.4</v>
      </c>
      <c r="Z736">
        <f>VLOOKUP($G736,county_facts!$A:$BB,22,FALSE)</f>
        <v>7.9</v>
      </c>
      <c r="AA736">
        <f>VLOOKUP($G736,county_facts!$A:$BB,23,FALSE)</f>
        <v>86.2</v>
      </c>
      <c r="AB736">
        <f>VLOOKUP($G736,county_facts!$A:$BB,24,FALSE)</f>
        <v>12.6</v>
      </c>
      <c r="AC736">
        <f>VLOOKUP($G736,county_facts!$A:$BB,25,FALSE)</f>
        <v>2035</v>
      </c>
      <c r="AD736">
        <f>VLOOKUP($G736,county_facts!$A:$BB,26,FALSE)</f>
        <v>23.3</v>
      </c>
      <c r="AE736">
        <f>VLOOKUP($G736,county_facts!$A:$BB,27,FALSE)</f>
        <v>12954</v>
      </c>
      <c r="AF736">
        <f>VLOOKUP($G736,county_facts!$A:$BB,28,FALSE)</f>
        <v>83</v>
      </c>
      <c r="AG736">
        <f>VLOOKUP($G736,county_facts!$A:$BB,29,FALSE)</f>
        <v>6.5</v>
      </c>
      <c r="AH736">
        <f>VLOOKUP($G736,county_facts!$A:$BB,30,FALSE)</f>
        <v>130000</v>
      </c>
      <c r="AI736">
        <f>VLOOKUP($G736,county_facts!$A:$BB,31,FALSE)</f>
        <v>9904</v>
      </c>
      <c r="AJ736">
        <f>VLOOKUP($G736,county_facts!$A:$BB,32,FALSE)</f>
        <v>2.4500000000000002</v>
      </c>
      <c r="AK736">
        <f>VLOOKUP($G736,county_facts!$A:$BB,33,FALSE)</f>
        <v>22383</v>
      </c>
      <c r="AL736">
        <f>VLOOKUP($G736,county_facts!$A:$BB,34,FALSE)</f>
        <v>45000</v>
      </c>
      <c r="AM736">
        <f>VLOOKUP($G736,county_facts!$A:$BB,35,FALSE)</f>
        <v>15.7</v>
      </c>
      <c r="AN736">
        <f>VLOOKUP($G736,county_facts!$A:$BB,36,FALSE)</f>
        <v>559</v>
      </c>
      <c r="AO736">
        <f>VLOOKUP($G736,county_facts!$A:$BB,37,FALSE)</f>
        <v>5774</v>
      </c>
      <c r="AP736">
        <f>VLOOKUP($G736,county_facts!$A:$BB,38,FALSE)</f>
        <v>2.7</v>
      </c>
      <c r="AQ736">
        <f>VLOOKUP($G736,county_facts!$A:$BB,39,FALSE)</f>
        <v>1649</v>
      </c>
      <c r="AR736">
        <f>VLOOKUP($G736,county_facts!$A:$BB,40,FALSE)</f>
        <v>2203</v>
      </c>
      <c r="AS736">
        <f>VLOOKUP($G736,county_facts!$A:$BB,41,FALSE)</f>
        <v>0</v>
      </c>
      <c r="AT736">
        <f>VLOOKUP($G736,county_facts!$A:$BB,42,FALSE)</f>
        <v>0</v>
      </c>
      <c r="AU736">
        <f>VLOOKUP($G736,county_facts!$A:$BB,43,FALSE)</f>
        <v>0</v>
      </c>
      <c r="AV736">
        <f>VLOOKUP($G736,county_facts!$A:$BB,44,FALSE)</f>
        <v>0</v>
      </c>
      <c r="AW736">
        <f>VLOOKUP($G736,county_facts!$A:$BB,45,FALSE)</f>
        <v>0</v>
      </c>
      <c r="AX736">
        <f>VLOOKUP($G736,county_facts!$A:$BB,46,FALSE)</f>
        <v>0</v>
      </c>
      <c r="AY736">
        <f>VLOOKUP($G736,county_facts!$A:$BB,47,FALSE)</f>
        <v>648116</v>
      </c>
      <c r="AZ736">
        <f>VLOOKUP($G736,county_facts!$A:$BB,48,FALSE)</f>
        <v>17986</v>
      </c>
      <c r="BA736">
        <f>VLOOKUP($G736,county_facts!$A:$BB,49,FALSE)</f>
        <v>160034</v>
      </c>
      <c r="BB736">
        <f>VLOOKUP($G736,county_facts!$A:$BB,50,FALSE)</f>
        <v>6664</v>
      </c>
      <c r="BC736">
        <f>VLOOKUP($G736,county_facts!$A:$BB,51,FALSE)</f>
        <v>15083</v>
      </c>
      <c r="BD736">
        <f>VLOOKUP($G736,county_facts!$A:$BB,52,FALSE)</f>
        <v>68</v>
      </c>
      <c r="BE736">
        <f>VLOOKUP($G736,county_facts!$A:$BB,53,FALSE)</f>
        <v>944.98</v>
      </c>
      <c r="BF736">
        <f>VLOOKUP($G736,county_facts!$A:$BB,54,FALSE)</f>
        <v>26.3</v>
      </c>
    </row>
    <row r="737" spans="1:58" x14ac:dyDescent="0.3">
      <c r="A737" t="s">
        <v>9</v>
      </c>
      <c r="B737" t="s">
        <v>318</v>
      </c>
      <c r="C737">
        <v>239</v>
      </c>
      <c r="D737" t="s">
        <v>310</v>
      </c>
      <c r="E737">
        <v>844</v>
      </c>
      <c r="F737">
        <v>0.28317535500000002</v>
      </c>
      <c r="G737">
        <v>27153</v>
      </c>
      <c r="H737">
        <f>VLOOKUP($G737,county_facts!$A:$BB,4,FALSE)</f>
        <v>24264</v>
      </c>
      <c r="I737">
        <f>VLOOKUP($G737,county_facts!$A:$BB,5,FALSE)</f>
        <v>24895</v>
      </c>
      <c r="J737">
        <f>VLOOKUP($G737,county_facts!$A:$BB,6,FALSE)</f>
        <v>-2.5</v>
      </c>
      <c r="K737">
        <f>VLOOKUP($G737,county_facts!$A:$BB,7,FALSE)</f>
        <v>24895</v>
      </c>
      <c r="L737">
        <f>VLOOKUP($G737,county_facts!$A:$BB,8,FALSE)</f>
        <v>6.9</v>
      </c>
      <c r="M737">
        <f>VLOOKUP($G737,county_facts!$A:$BB,9,FALSE)</f>
        <v>24</v>
      </c>
      <c r="N737">
        <f>VLOOKUP($G737,county_facts!$A:$BB,10,FALSE)</f>
        <v>19.2</v>
      </c>
      <c r="O737">
        <f>VLOOKUP($G737,county_facts!$A:$BB,11,FALSE)</f>
        <v>48.8</v>
      </c>
      <c r="P737">
        <f>VLOOKUP($G737,county_facts!$A:$BB,12,FALSE)</f>
        <v>96.8</v>
      </c>
      <c r="Q737">
        <f>VLOOKUP($G737,county_facts!$A:$BB,13,FALSE)</f>
        <v>0.5</v>
      </c>
      <c r="R737">
        <f>VLOOKUP($G737,county_facts!$A:$BB,14,FALSE)</f>
        <v>0.5</v>
      </c>
      <c r="S737">
        <f>VLOOKUP($G737,county_facts!$A:$BB,15,FALSE)</f>
        <v>0.6</v>
      </c>
      <c r="T737">
        <f>VLOOKUP($G737,county_facts!$A:$BB,16,FALSE)</f>
        <v>0.2</v>
      </c>
      <c r="U737">
        <f>VLOOKUP($G737,county_facts!$A:$BB,17,FALSE)</f>
        <v>1.4</v>
      </c>
      <c r="V737">
        <f>VLOOKUP($G737,county_facts!$A:$BB,18,FALSE)</f>
        <v>5.5</v>
      </c>
      <c r="W737">
        <f>VLOOKUP($G737,county_facts!$A:$BB,19,FALSE)</f>
        <v>91.8</v>
      </c>
      <c r="X737">
        <f>VLOOKUP($G737,county_facts!$A:$BB,20,FALSE)</f>
        <v>89.9</v>
      </c>
      <c r="Y737">
        <f>VLOOKUP($G737,county_facts!$A:$BB,21,FALSE)</f>
        <v>3.4</v>
      </c>
      <c r="Z737">
        <f>VLOOKUP($G737,county_facts!$A:$BB,22,FALSE)</f>
        <v>7.9</v>
      </c>
      <c r="AA737">
        <f>VLOOKUP($G737,county_facts!$A:$BB,23,FALSE)</f>
        <v>86.2</v>
      </c>
      <c r="AB737">
        <f>VLOOKUP($G737,county_facts!$A:$BB,24,FALSE)</f>
        <v>12.6</v>
      </c>
      <c r="AC737">
        <f>VLOOKUP($G737,county_facts!$A:$BB,25,FALSE)</f>
        <v>2035</v>
      </c>
      <c r="AD737">
        <f>VLOOKUP($G737,county_facts!$A:$BB,26,FALSE)</f>
        <v>23.3</v>
      </c>
      <c r="AE737">
        <f>VLOOKUP($G737,county_facts!$A:$BB,27,FALSE)</f>
        <v>12954</v>
      </c>
      <c r="AF737">
        <f>VLOOKUP($G737,county_facts!$A:$BB,28,FALSE)</f>
        <v>83</v>
      </c>
      <c r="AG737">
        <f>VLOOKUP($G737,county_facts!$A:$BB,29,FALSE)</f>
        <v>6.5</v>
      </c>
      <c r="AH737">
        <f>VLOOKUP($G737,county_facts!$A:$BB,30,FALSE)</f>
        <v>130000</v>
      </c>
      <c r="AI737">
        <f>VLOOKUP($G737,county_facts!$A:$BB,31,FALSE)</f>
        <v>9904</v>
      </c>
      <c r="AJ737">
        <f>VLOOKUP($G737,county_facts!$A:$BB,32,FALSE)</f>
        <v>2.4500000000000002</v>
      </c>
      <c r="AK737">
        <f>VLOOKUP($G737,county_facts!$A:$BB,33,FALSE)</f>
        <v>22383</v>
      </c>
      <c r="AL737">
        <f>VLOOKUP($G737,county_facts!$A:$BB,34,FALSE)</f>
        <v>45000</v>
      </c>
      <c r="AM737">
        <f>VLOOKUP($G737,county_facts!$A:$BB,35,FALSE)</f>
        <v>15.7</v>
      </c>
      <c r="AN737">
        <f>VLOOKUP($G737,county_facts!$A:$BB,36,FALSE)</f>
        <v>559</v>
      </c>
      <c r="AO737">
        <f>VLOOKUP($G737,county_facts!$A:$BB,37,FALSE)</f>
        <v>5774</v>
      </c>
      <c r="AP737">
        <f>VLOOKUP($G737,county_facts!$A:$BB,38,FALSE)</f>
        <v>2.7</v>
      </c>
      <c r="AQ737">
        <f>VLOOKUP($G737,county_facts!$A:$BB,39,FALSE)</f>
        <v>1649</v>
      </c>
      <c r="AR737">
        <f>VLOOKUP($G737,county_facts!$A:$BB,40,FALSE)</f>
        <v>2203</v>
      </c>
      <c r="AS737">
        <f>VLOOKUP($G737,county_facts!$A:$BB,41,FALSE)</f>
        <v>0</v>
      </c>
      <c r="AT737">
        <f>VLOOKUP($G737,county_facts!$A:$BB,42,FALSE)</f>
        <v>0</v>
      </c>
      <c r="AU737">
        <f>VLOOKUP($G737,county_facts!$A:$BB,43,FALSE)</f>
        <v>0</v>
      </c>
      <c r="AV737">
        <f>VLOOKUP($G737,county_facts!$A:$BB,44,FALSE)</f>
        <v>0</v>
      </c>
      <c r="AW737">
        <f>VLOOKUP($G737,county_facts!$A:$BB,45,FALSE)</f>
        <v>0</v>
      </c>
      <c r="AX737">
        <f>VLOOKUP($G737,county_facts!$A:$BB,46,FALSE)</f>
        <v>0</v>
      </c>
      <c r="AY737">
        <f>VLOOKUP($G737,county_facts!$A:$BB,47,FALSE)</f>
        <v>648116</v>
      </c>
      <c r="AZ737">
        <f>VLOOKUP($G737,county_facts!$A:$BB,48,FALSE)</f>
        <v>17986</v>
      </c>
      <c r="BA737">
        <f>VLOOKUP($G737,county_facts!$A:$BB,49,FALSE)</f>
        <v>160034</v>
      </c>
      <c r="BB737">
        <f>VLOOKUP($G737,county_facts!$A:$BB,50,FALSE)</f>
        <v>6664</v>
      </c>
      <c r="BC737">
        <f>VLOOKUP($G737,county_facts!$A:$BB,51,FALSE)</f>
        <v>15083</v>
      </c>
      <c r="BD737">
        <f>VLOOKUP($G737,county_facts!$A:$BB,52,FALSE)</f>
        <v>68</v>
      </c>
      <c r="BE737">
        <f>VLOOKUP($G737,county_facts!$A:$BB,53,FALSE)</f>
        <v>944.98</v>
      </c>
      <c r="BF737">
        <f>VLOOKUP($G737,county_facts!$A:$BB,54,FALSE)</f>
        <v>26.3</v>
      </c>
    </row>
    <row r="738" spans="1:58" x14ac:dyDescent="0.3">
      <c r="A738" t="s">
        <v>6</v>
      </c>
      <c r="B738" t="s">
        <v>319</v>
      </c>
      <c r="C738">
        <v>302</v>
      </c>
      <c r="D738" t="s">
        <v>310</v>
      </c>
      <c r="E738">
        <v>419</v>
      </c>
      <c r="F738">
        <v>0.72076372300000002</v>
      </c>
      <c r="G738">
        <v>27151</v>
      </c>
      <c r="H738">
        <f>VLOOKUP($G738,county_facts!$A:$BB,4,FALSE)</f>
        <v>9436</v>
      </c>
      <c r="I738">
        <f>VLOOKUP($G738,county_facts!$A:$BB,5,FALSE)</f>
        <v>9783</v>
      </c>
      <c r="J738">
        <f>VLOOKUP($G738,county_facts!$A:$BB,6,FALSE)</f>
        <v>-3.5</v>
      </c>
      <c r="K738">
        <f>VLOOKUP($G738,county_facts!$A:$BB,7,FALSE)</f>
        <v>9783</v>
      </c>
      <c r="L738">
        <f>VLOOKUP($G738,county_facts!$A:$BB,8,FALSE)</f>
        <v>6</v>
      </c>
      <c r="M738">
        <f>VLOOKUP($G738,county_facts!$A:$BB,9,FALSE)</f>
        <v>21.6</v>
      </c>
      <c r="N738">
        <f>VLOOKUP($G738,county_facts!$A:$BB,10,FALSE)</f>
        <v>21.4</v>
      </c>
      <c r="O738">
        <f>VLOOKUP($G738,county_facts!$A:$BB,11,FALSE)</f>
        <v>49.4</v>
      </c>
      <c r="P738">
        <f>VLOOKUP($G738,county_facts!$A:$BB,12,FALSE)</f>
        <v>96.9</v>
      </c>
      <c r="Q738">
        <f>VLOOKUP($G738,county_facts!$A:$BB,13,FALSE)</f>
        <v>0.8</v>
      </c>
      <c r="R738">
        <f>VLOOKUP($G738,county_facts!$A:$BB,14,FALSE)</f>
        <v>0.6</v>
      </c>
      <c r="S738">
        <f>VLOOKUP($G738,county_facts!$A:$BB,15,FALSE)</f>
        <v>0.3</v>
      </c>
      <c r="T738">
        <f>VLOOKUP($G738,county_facts!$A:$BB,16,FALSE)</f>
        <v>0.2</v>
      </c>
      <c r="U738">
        <f>VLOOKUP($G738,county_facts!$A:$BB,17,FALSE)</f>
        <v>1.2</v>
      </c>
      <c r="V738">
        <f>VLOOKUP($G738,county_facts!$A:$BB,18,FALSE)</f>
        <v>4</v>
      </c>
      <c r="W738">
        <f>VLOOKUP($G738,county_facts!$A:$BB,19,FALSE)</f>
        <v>93.5</v>
      </c>
      <c r="X738">
        <f>VLOOKUP($G738,county_facts!$A:$BB,20,FALSE)</f>
        <v>89.4</v>
      </c>
      <c r="Y738">
        <f>VLOOKUP($G738,county_facts!$A:$BB,21,FALSE)</f>
        <v>2</v>
      </c>
      <c r="Z738">
        <f>VLOOKUP($G738,county_facts!$A:$BB,22,FALSE)</f>
        <v>4.5</v>
      </c>
      <c r="AA738">
        <f>VLOOKUP($G738,county_facts!$A:$BB,23,FALSE)</f>
        <v>88.4</v>
      </c>
      <c r="AB738">
        <f>VLOOKUP($G738,county_facts!$A:$BB,24,FALSE)</f>
        <v>17</v>
      </c>
      <c r="AC738">
        <f>VLOOKUP($G738,county_facts!$A:$BB,25,FALSE)</f>
        <v>844</v>
      </c>
      <c r="AD738">
        <f>VLOOKUP($G738,county_facts!$A:$BB,26,FALSE)</f>
        <v>16.3</v>
      </c>
      <c r="AE738">
        <f>VLOOKUP($G738,county_facts!$A:$BB,27,FALSE)</f>
        <v>4817</v>
      </c>
      <c r="AF738">
        <f>VLOOKUP($G738,county_facts!$A:$BB,28,FALSE)</f>
        <v>73.5</v>
      </c>
      <c r="AG738">
        <f>VLOOKUP($G738,county_facts!$A:$BB,29,FALSE)</f>
        <v>15</v>
      </c>
      <c r="AH738">
        <f>VLOOKUP($G738,county_facts!$A:$BB,30,FALSE)</f>
        <v>91700</v>
      </c>
      <c r="AI738">
        <f>VLOOKUP($G738,county_facts!$A:$BB,31,FALSE)</f>
        <v>4315</v>
      </c>
      <c r="AJ738">
        <f>VLOOKUP($G738,county_facts!$A:$BB,32,FALSE)</f>
        <v>2.19</v>
      </c>
      <c r="AK738">
        <f>VLOOKUP($G738,county_facts!$A:$BB,33,FALSE)</f>
        <v>25750</v>
      </c>
      <c r="AL738">
        <f>VLOOKUP($G738,county_facts!$A:$BB,34,FALSE)</f>
        <v>48026</v>
      </c>
      <c r="AM738">
        <f>VLOOKUP($G738,county_facts!$A:$BB,35,FALSE)</f>
        <v>9.8000000000000007</v>
      </c>
      <c r="AN738">
        <f>VLOOKUP($G738,county_facts!$A:$BB,36,FALSE)</f>
        <v>306</v>
      </c>
      <c r="AO738">
        <f>VLOOKUP($G738,county_facts!$A:$BB,37,FALSE)</f>
        <v>3342</v>
      </c>
      <c r="AP738">
        <f>VLOOKUP($G738,county_facts!$A:$BB,38,FALSE)</f>
        <v>1.1000000000000001</v>
      </c>
      <c r="AQ738">
        <f>VLOOKUP($G738,county_facts!$A:$BB,39,FALSE)</f>
        <v>689</v>
      </c>
      <c r="AR738">
        <f>VLOOKUP($G738,county_facts!$A:$BB,40,FALSE)</f>
        <v>832</v>
      </c>
      <c r="AS738">
        <f>VLOOKUP($G738,county_facts!$A:$BB,41,FALSE)</f>
        <v>0</v>
      </c>
      <c r="AT738">
        <f>VLOOKUP($G738,county_facts!$A:$BB,42,FALSE)</f>
        <v>0</v>
      </c>
      <c r="AU738">
        <f>VLOOKUP($G738,county_facts!$A:$BB,43,FALSE)</f>
        <v>0</v>
      </c>
      <c r="AV738">
        <f>VLOOKUP($G738,county_facts!$A:$BB,44,FALSE)</f>
        <v>0</v>
      </c>
      <c r="AW738">
        <f>VLOOKUP($G738,county_facts!$A:$BB,45,FALSE)</f>
        <v>0</v>
      </c>
      <c r="AX738">
        <f>VLOOKUP($G738,county_facts!$A:$BB,46,FALSE)</f>
        <v>0</v>
      </c>
      <c r="AY738">
        <f>VLOOKUP($G738,county_facts!$A:$BB,47,FALSE)</f>
        <v>0</v>
      </c>
      <c r="AZ738">
        <f>VLOOKUP($G738,county_facts!$A:$BB,48,FALSE)</f>
        <v>665620</v>
      </c>
      <c r="BA738">
        <f>VLOOKUP($G738,county_facts!$A:$BB,49,FALSE)</f>
        <v>80615</v>
      </c>
      <c r="BB738">
        <f>VLOOKUP($G738,county_facts!$A:$BB,50,FALSE)</f>
        <v>7272</v>
      </c>
      <c r="BC738">
        <f>VLOOKUP($G738,county_facts!$A:$BB,51,FALSE)</f>
        <v>0</v>
      </c>
      <c r="BD738">
        <f>VLOOKUP($G738,county_facts!$A:$BB,52,FALSE)</f>
        <v>10</v>
      </c>
      <c r="BE738">
        <f>VLOOKUP($G738,county_facts!$A:$BB,53,FALSE)</f>
        <v>742.08</v>
      </c>
      <c r="BF738">
        <f>VLOOKUP($G738,county_facts!$A:$BB,54,FALSE)</f>
        <v>13.2</v>
      </c>
    </row>
    <row r="739" spans="1:58" x14ac:dyDescent="0.3">
      <c r="A739" t="s">
        <v>9</v>
      </c>
      <c r="B739" t="s">
        <v>319</v>
      </c>
      <c r="C739">
        <v>117</v>
      </c>
      <c r="D739" t="s">
        <v>310</v>
      </c>
      <c r="E739">
        <v>419</v>
      </c>
      <c r="F739">
        <v>0.27923627699999998</v>
      </c>
      <c r="G739">
        <v>27151</v>
      </c>
      <c r="H739">
        <f>VLOOKUP($G739,county_facts!$A:$BB,4,FALSE)</f>
        <v>9436</v>
      </c>
      <c r="I739">
        <f>VLOOKUP($G739,county_facts!$A:$BB,5,FALSE)</f>
        <v>9783</v>
      </c>
      <c r="J739">
        <f>VLOOKUP($G739,county_facts!$A:$BB,6,FALSE)</f>
        <v>-3.5</v>
      </c>
      <c r="K739">
        <f>VLOOKUP($G739,county_facts!$A:$BB,7,FALSE)</f>
        <v>9783</v>
      </c>
      <c r="L739">
        <f>VLOOKUP($G739,county_facts!$A:$BB,8,FALSE)</f>
        <v>6</v>
      </c>
      <c r="M739">
        <f>VLOOKUP($G739,county_facts!$A:$BB,9,FALSE)</f>
        <v>21.6</v>
      </c>
      <c r="N739">
        <f>VLOOKUP($G739,county_facts!$A:$BB,10,FALSE)</f>
        <v>21.4</v>
      </c>
      <c r="O739">
        <f>VLOOKUP($G739,county_facts!$A:$BB,11,FALSE)</f>
        <v>49.4</v>
      </c>
      <c r="P739">
        <f>VLOOKUP($G739,county_facts!$A:$BB,12,FALSE)</f>
        <v>96.9</v>
      </c>
      <c r="Q739">
        <f>VLOOKUP($G739,county_facts!$A:$BB,13,FALSE)</f>
        <v>0.8</v>
      </c>
      <c r="R739">
        <f>VLOOKUP($G739,county_facts!$A:$BB,14,FALSE)</f>
        <v>0.6</v>
      </c>
      <c r="S739">
        <f>VLOOKUP($G739,county_facts!$A:$BB,15,FALSE)</f>
        <v>0.3</v>
      </c>
      <c r="T739">
        <f>VLOOKUP($G739,county_facts!$A:$BB,16,FALSE)</f>
        <v>0.2</v>
      </c>
      <c r="U739">
        <f>VLOOKUP($G739,county_facts!$A:$BB,17,FALSE)</f>
        <v>1.2</v>
      </c>
      <c r="V739">
        <f>VLOOKUP($G739,county_facts!$A:$BB,18,FALSE)</f>
        <v>4</v>
      </c>
      <c r="W739">
        <f>VLOOKUP($G739,county_facts!$A:$BB,19,FALSE)</f>
        <v>93.5</v>
      </c>
      <c r="X739">
        <f>VLOOKUP($G739,county_facts!$A:$BB,20,FALSE)</f>
        <v>89.4</v>
      </c>
      <c r="Y739">
        <f>VLOOKUP($G739,county_facts!$A:$BB,21,FALSE)</f>
        <v>2</v>
      </c>
      <c r="Z739">
        <f>VLOOKUP($G739,county_facts!$A:$BB,22,FALSE)</f>
        <v>4.5</v>
      </c>
      <c r="AA739">
        <f>VLOOKUP($G739,county_facts!$A:$BB,23,FALSE)</f>
        <v>88.4</v>
      </c>
      <c r="AB739">
        <f>VLOOKUP($G739,county_facts!$A:$BB,24,FALSE)</f>
        <v>17</v>
      </c>
      <c r="AC739">
        <f>VLOOKUP($G739,county_facts!$A:$BB,25,FALSE)</f>
        <v>844</v>
      </c>
      <c r="AD739">
        <f>VLOOKUP($G739,county_facts!$A:$BB,26,FALSE)</f>
        <v>16.3</v>
      </c>
      <c r="AE739">
        <f>VLOOKUP($G739,county_facts!$A:$BB,27,FALSE)</f>
        <v>4817</v>
      </c>
      <c r="AF739">
        <f>VLOOKUP($G739,county_facts!$A:$BB,28,FALSE)</f>
        <v>73.5</v>
      </c>
      <c r="AG739">
        <f>VLOOKUP($G739,county_facts!$A:$BB,29,FALSE)</f>
        <v>15</v>
      </c>
      <c r="AH739">
        <f>VLOOKUP($G739,county_facts!$A:$BB,30,FALSE)</f>
        <v>91700</v>
      </c>
      <c r="AI739">
        <f>VLOOKUP($G739,county_facts!$A:$BB,31,FALSE)</f>
        <v>4315</v>
      </c>
      <c r="AJ739">
        <f>VLOOKUP($G739,county_facts!$A:$BB,32,FALSE)</f>
        <v>2.19</v>
      </c>
      <c r="AK739">
        <f>VLOOKUP($G739,county_facts!$A:$BB,33,FALSE)</f>
        <v>25750</v>
      </c>
      <c r="AL739">
        <f>VLOOKUP($G739,county_facts!$A:$BB,34,FALSE)</f>
        <v>48026</v>
      </c>
      <c r="AM739">
        <f>VLOOKUP($G739,county_facts!$A:$BB,35,FALSE)</f>
        <v>9.8000000000000007</v>
      </c>
      <c r="AN739">
        <f>VLOOKUP($G739,county_facts!$A:$BB,36,FALSE)</f>
        <v>306</v>
      </c>
      <c r="AO739">
        <f>VLOOKUP($G739,county_facts!$A:$BB,37,FALSE)</f>
        <v>3342</v>
      </c>
      <c r="AP739">
        <f>VLOOKUP($G739,county_facts!$A:$BB,38,FALSE)</f>
        <v>1.1000000000000001</v>
      </c>
      <c r="AQ739">
        <f>VLOOKUP($G739,county_facts!$A:$BB,39,FALSE)</f>
        <v>689</v>
      </c>
      <c r="AR739">
        <f>VLOOKUP($G739,county_facts!$A:$BB,40,FALSE)</f>
        <v>832</v>
      </c>
      <c r="AS739">
        <f>VLOOKUP($G739,county_facts!$A:$BB,41,FALSE)</f>
        <v>0</v>
      </c>
      <c r="AT739">
        <f>VLOOKUP($G739,county_facts!$A:$BB,42,FALSE)</f>
        <v>0</v>
      </c>
      <c r="AU739">
        <f>VLOOKUP($G739,county_facts!$A:$BB,43,FALSE)</f>
        <v>0</v>
      </c>
      <c r="AV739">
        <f>VLOOKUP($G739,county_facts!$A:$BB,44,FALSE)</f>
        <v>0</v>
      </c>
      <c r="AW739">
        <f>VLOOKUP($G739,county_facts!$A:$BB,45,FALSE)</f>
        <v>0</v>
      </c>
      <c r="AX739">
        <f>VLOOKUP($G739,county_facts!$A:$BB,46,FALSE)</f>
        <v>0</v>
      </c>
      <c r="AY739">
        <f>VLOOKUP($G739,county_facts!$A:$BB,47,FALSE)</f>
        <v>0</v>
      </c>
      <c r="AZ739">
        <f>VLOOKUP($G739,county_facts!$A:$BB,48,FALSE)</f>
        <v>665620</v>
      </c>
      <c r="BA739">
        <f>VLOOKUP($G739,county_facts!$A:$BB,49,FALSE)</f>
        <v>80615</v>
      </c>
      <c r="BB739">
        <f>VLOOKUP($G739,county_facts!$A:$BB,50,FALSE)</f>
        <v>7272</v>
      </c>
      <c r="BC739">
        <f>VLOOKUP($G739,county_facts!$A:$BB,51,FALSE)</f>
        <v>0</v>
      </c>
      <c r="BD739">
        <f>VLOOKUP($G739,county_facts!$A:$BB,52,FALSE)</f>
        <v>10</v>
      </c>
      <c r="BE739">
        <f>VLOOKUP($G739,county_facts!$A:$BB,53,FALSE)</f>
        <v>742.08</v>
      </c>
      <c r="BF739">
        <f>VLOOKUP($G739,county_facts!$A:$BB,54,FALSE)</f>
        <v>13.2</v>
      </c>
    </row>
    <row r="740" spans="1:58" x14ac:dyDescent="0.3">
      <c r="A740" t="s">
        <v>9</v>
      </c>
      <c r="B740" t="s">
        <v>320</v>
      </c>
      <c r="C740">
        <v>370</v>
      </c>
      <c r="D740" t="s">
        <v>310</v>
      </c>
      <c r="E740">
        <v>597</v>
      </c>
      <c r="F740">
        <v>0.61976549400000003</v>
      </c>
      <c r="G740">
        <v>27149</v>
      </c>
      <c r="H740">
        <f>VLOOKUP($G740,county_facts!$A:$BB,4,FALSE)</f>
        <v>9800</v>
      </c>
      <c r="I740">
        <f>VLOOKUP($G740,county_facts!$A:$BB,5,FALSE)</f>
        <v>9726</v>
      </c>
      <c r="J740">
        <f>VLOOKUP($G740,county_facts!$A:$BB,6,FALSE)</f>
        <v>0.8</v>
      </c>
      <c r="K740">
        <f>VLOOKUP($G740,county_facts!$A:$BB,7,FALSE)</f>
        <v>9726</v>
      </c>
      <c r="L740">
        <f>VLOOKUP($G740,county_facts!$A:$BB,8,FALSE)</f>
        <v>5.3</v>
      </c>
      <c r="M740">
        <f>VLOOKUP($G740,county_facts!$A:$BB,9,FALSE)</f>
        <v>20.9</v>
      </c>
      <c r="N740">
        <f>VLOOKUP($G740,county_facts!$A:$BB,10,FALSE)</f>
        <v>16.3</v>
      </c>
      <c r="O740">
        <f>VLOOKUP($G740,county_facts!$A:$BB,11,FALSE)</f>
        <v>50.3</v>
      </c>
      <c r="P740">
        <f>VLOOKUP($G740,county_facts!$A:$BB,12,FALSE)</f>
        <v>93.4</v>
      </c>
      <c r="Q740">
        <f>VLOOKUP($G740,county_facts!$A:$BB,13,FALSE)</f>
        <v>1.3</v>
      </c>
      <c r="R740">
        <f>VLOOKUP($G740,county_facts!$A:$BB,14,FALSE)</f>
        <v>1.4</v>
      </c>
      <c r="S740">
        <f>VLOOKUP($G740,county_facts!$A:$BB,15,FALSE)</f>
        <v>1.8</v>
      </c>
      <c r="T740">
        <f>VLOOKUP($G740,county_facts!$A:$BB,16,FALSE)</f>
        <v>0.1</v>
      </c>
      <c r="U740">
        <f>VLOOKUP($G740,county_facts!$A:$BB,17,FALSE)</f>
        <v>2</v>
      </c>
      <c r="V740">
        <f>VLOOKUP($G740,county_facts!$A:$BB,18,FALSE)</f>
        <v>4.2</v>
      </c>
      <c r="W740">
        <f>VLOOKUP($G740,county_facts!$A:$BB,19,FALSE)</f>
        <v>89.9</v>
      </c>
      <c r="X740">
        <f>VLOOKUP($G740,county_facts!$A:$BB,20,FALSE)</f>
        <v>79</v>
      </c>
      <c r="Y740">
        <f>VLOOKUP($G740,county_facts!$A:$BB,21,FALSE)</f>
        <v>3</v>
      </c>
      <c r="Z740">
        <f>VLOOKUP($G740,county_facts!$A:$BB,22,FALSE)</f>
        <v>5.0999999999999996</v>
      </c>
      <c r="AA740">
        <f>VLOOKUP($G740,county_facts!$A:$BB,23,FALSE)</f>
        <v>91.6</v>
      </c>
      <c r="AB740">
        <f>VLOOKUP($G740,county_facts!$A:$BB,24,FALSE)</f>
        <v>27.5</v>
      </c>
      <c r="AC740">
        <f>VLOOKUP($G740,county_facts!$A:$BB,25,FALSE)</f>
        <v>634</v>
      </c>
      <c r="AD740">
        <f>VLOOKUP($G740,county_facts!$A:$BB,26,FALSE)</f>
        <v>12.1</v>
      </c>
      <c r="AE740">
        <f>VLOOKUP($G740,county_facts!$A:$BB,27,FALSE)</f>
        <v>4157</v>
      </c>
      <c r="AF740">
        <f>VLOOKUP($G740,county_facts!$A:$BB,28,FALSE)</f>
        <v>69.8</v>
      </c>
      <c r="AG740">
        <f>VLOOKUP($G740,county_facts!$A:$BB,29,FALSE)</f>
        <v>19.5</v>
      </c>
      <c r="AH740">
        <f>VLOOKUP($G740,county_facts!$A:$BB,30,FALSE)</f>
        <v>127500</v>
      </c>
      <c r="AI740">
        <f>VLOOKUP($G740,county_facts!$A:$BB,31,FALSE)</f>
        <v>3700</v>
      </c>
      <c r="AJ740">
        <f>VLOOKUP($G740,county_facts!$A:$BB,32,FALSE)</f>
        <v>2.4500000000000002</v>
      </c>
      <c r="AK740">
        <f>VLOOKUP($G740,county_facts!$A:$BB,33,FALSE)</f>
        <v>28746</v>
      </c>
      <c r="AL740">
        <f>VLOOKUP($G740,county_facts!$A:$BB,34,FALSE)</f>
        <v>54206</v>
      </c>
      <c r="AM740">
        <f>VLOOKUP($G740,county_facts!$A:$BB,35,FALSE)</f>
        <v>15.4</v>
      </c>
      <c r="AN740">
        <f>VLOOKUP($G740,county_facts!$A:$BB,36,FALSE)</f>
        <v>334</v>
      </c>
      <c r="AO740">
        <f>VLOOKUP($G740,county_facts!$A:$BB,37,FALSE)</f>
        <v>4258</v>
      </c>
      <c r="AP740">
        <f>VLOOKUP($G740,county_facts!$A:$BB,38,FALSE)</f>
        <v>2.6</v>
      </c>
      <c r="AQ740">
        <f>VLOOKUP($G740,county_facts!$A:$BB,39,FALSE)</f>
        <v>627</v>
      </c>
      <c r="AR740">
        <f>VLOOKUP($G740,county_facts!$A:$BB,40,FALSE)</f>
        <v>690</v>
      </c>
      <c r="AS740">
        <f>VLOOKUP($G740,county_facts!$A:$BB,41,FALSE)</f>
        <v>0</v>
      </c>
      <c r="AT740">
        <f>VLOOKUP($G740,county_facts!$A:$BB,42,FALSE)</f>
        <v>0</v>
      </c>
      <c r="AU740">
        <f>VLOOKUP($G740,county_facts!$A:$BB,43,FALSE)</f>
        <v>0</v>
      </c>
      <c r="AV740">
        <f>VLOOKUP($G740,county_facts!$A:$BB,44,FALSE)</f>
        <v>0</v>
      </c>
      <c r="AW740">
        <f>VLOOKUP($G740,county_facts!$A:$BB,45,FALSE)</f>
        <v>0</v>
      </c>
      <c r="AX740">
        <f>VLOOKUP($G740,county_facts!$A:$BB,46,FALSE)</f>
        <v>25.2</v>
      </c>
      <c r="AY740">
        <f>VLOOKUP($G740,county_facts!$A:$BB,47,FALSE)</f>
        <v>192904</v>
      </c>
      <c r="AZ740">
        <f>VLOOKUP($G740,county_facts!$A:$BB,48,FALSE)</f>
        <v>130767</v>
      </c>
      <c r="BA740">
        <f>VLOOKUP($G740,county_facts!$A:$BB,49,FALSE)</f>
        <v>170056</v>
      </c>
      <c r="BB740">
        <f>VLOOKUP($G740,county_facts!$A:$BB,50,FALSE)</f>
        <v>17786</v>
      </c>
      <c r="BC740">
        <f>VLOOKUP($G740,county_facts!$A:$BB,51,FALSE)</f>
        <v>11685</v>
      </c>
      <c r="BD740">
        <f>VLOOKUP($G740,county_facts!$A:$BB,52,FALSE)</f>
        <v>14</v>
      </c>
      <c r="BE740">
        <f>VLOOKUP($G740,county_facts!$A:$BB,53,FALSE)</f>
        <v>563.6</v>
      </c>
      <c r="BF740">
        <f>VLOOKUP($G740,county_facts!$A:$BB,54,FALSE)</f>
        <v>17.3</v>
      </c>
    </row>
    <row r="741" spans="1:58" x14ac:dyDescent="0.3">
      <c r="A741" t="s">
        <v>6</v>
      </c>
      <c r="B741" t="s">
        <v>320</v>
      </c>
      <c r="C741">
        <v>227</v>
      </c>
      <c r="D741" t="s">
        <v>310</v>
      </c>
      <c r="E741">
        <v>597</v>
      </c>
      <c r="F741">
        <v>0.38023450600000003</v>
      </c>
      <c r="G741">
        <v>27149</v>
      </c>
      <c r="H741">
        <f>VLOOKUP($G741,county_facts!$A:$BB,4,FALSE)</f>
        <v>9800</v>
      </c>
      <c r="I741">
        <f>VLOOKUP($G741,county_facts!$A:$BB,5,FALSE)</f>
        <v>9726</v>
      </c>
      <c r="J741">
        <f>VLOOKUP($G741,county_facts!$A:$BB,6,FALSE)</f>
        <v>0.8</v>
      </c>
      <c r="K741">
        <f>VLOOKUP($G741,county_facts!$A:$BB,7,FALSE)</f>
        <v>9726</v>
      </c>
      <c r="L741">
        <f>VLOOKUP($G741,county_facts!$A:$BB,8,FALSE)</f>
        <v>5.3</v>
      </c>
      <c r="M741">
        <f>VLOOKUP($G741,county_facts!$A:$BB,9,FALSE)</f>
        <v>20.9</v>
      </c>
      <c r="N741">
        <f>VLOOKUP($G741,county_facts!$A:$BB,10,FALSE)</f>
        <v>16.3</v>
      </c>
      <c r="O741">
        <f>VLOOKUP($G741,county_facts!$A:$BB,11,FALSE)</f>
        <v>50.3</v>
      </c>
      <c r="P741">
        <f>VLOOKUP($G741,county_facts!$A:$BB,12,FALSE)</f>
        <v>93.4</v>
      </c>
      <c r="Q741">
        <f>VLOOKUP($G741,county_facts!$A:$BB,13,FALSE)</f>
        <v>1.3</v>
      </c>
      <c r="R741">
        <f>VLOOKUP($G741,county_facts!$A:$BB,14,FALSE)</f>
        <v>1.4</v>
      </c>
      <c r="S741">
        <f>VLOOKUP($G741,county_facts!$A:$BB,15,FALSE)</f>
        <v>1.8</v>
      </c>
      <c r="T741">
        <f>VLOOKUP($G741,county_facts!$A:$BB,16,FALSE)</f>
        <v>0.1</v>
      </c>
      <c r="U741">
        <f>VLOOKUP($G741,county_facts!$A:$BB,17,FALSE)</f>
        <v>2</v>
      </c>
      <c r="V741">
        <f>VLOOKUP($G741,county_facts!$A:$BB,18,FALSE)</f>
        <v>4.2</v>
      </c>
      <c r="W741">
        <f>VLOOKUP($G741,county_facts!$A:$BB,19,FALSE)</f>
        <v>89.9</v>
      </c>
      <c r="X741">
        <f>VLOOKUP($G741,county_facts!$A:$BB,20,FALSE)</f>
        <v>79</v>
      </c>
      <c r="Y741">
        <f>VLOOKUP($G741,county_facts!$A:$BB,21,FALSE)</f>
        <v>3</v>
      </c>
      <c r="Z741">
        <f>VLOOKUP($G741,county_facts!$A:$BB,22,FALSE)</f>
        <v>5.0999999999999996</v>
      </c>
      <c r="AA741">
        <f>VLOOKUP($G741,county_facts!$A:$BB,23,FALSE)</f>
        <v>91.6</v>
      </c>
      <c r="AB741">
        <f>VLOOKUP($G741,county_facts!$A:$BB,24,FALSE)</f>
        <v>27.5</v>
      </c>
      <c r="AC741">
        <f>VLOOKUP($G741,county_facts!$A:$BB,25,FALSE)</f>
        <v>634</v>
      </c>
      <c r="AD741">
        <f>VLOOKUP($G741,county_facts!$A:$BB,26,FALSE)</f>
        <v>12.1</v>
      </c>
      <c r="AE741">
        <f>VLOOKUP($G741,county_facts!$A:$BB,27,FALSE)</f>
        <v>4157</v>
      </c>
      <c r="AF741">
        <f>VLOOKUP($G741,county_facts!$A:$BB,28,FALSE)</f>
        <v>69.8</v>
      </c>
      <c r="AG741">
        <f>VLOOKUP($G741,county_facts!$A:$BB,29,FALSE)</f>
        <v>19.5</v>
      </c>
      <c r="AH741">
        <f>VLOOKUP($G741,county_facts!$A:$BB,30,FALSE)</f>
        <v>127500</v>
      </c>
      <c r="AI741">
        <f>VLOOKUP($G741,county_facts!$A:$BB,31,FALSE)</f>
        <v>3700</v>
      </c>
      <c r="AJ741">
        <f>VLOOKUP($G741,county_facts!$A:$BB,32,FALSE)</f>
        <v>2.4500000000000002</v>
      </c>
      <c r="AK741">
        <f>VLOOKUP($G741,county_facts!$A:$BB,33,FALSE)</f>
        <v>28746</v>
      </c>
      <c r="AL741">
        <f>VLOOKUP($G741,county_facts!$A:$BB,34,FALSE)</f>
        <v>54206</v>
      </c>
      <c r="AM741">
        <f>VLOOKUP($G741,county_facts!$A:$BB,35,FALSE)</f>
        <v>15.4</v>
      </c>
      <c r="AN741">
        <f>VLOOKUP($G741,county_facts!$A:$BB,36,FALSE)</f>
        <v>334</v>
      </c>
      <c r="AO741">
        <f>VLOOKUP($G741,county_facts!$A:$BB,37,FALSE)</f>
        <v>4258</v>
      </c>
      <c r="AP741">
        <f>VLOOKUP($G741,county_facts!$A:$BB,38,FALSE)</f>
        <v>2.6</v>
      </c>
      <c r="AQ741">
        <f>VLOOKUP($G741,county_facts!$A:$BB,39,FALSE)</f>
        <v>627</v>
      </c>
      <c r="AR741">
        <f>VLOOKUP($G741,county_facts!$A:$BB,40,FALSE)</f>
        <v>690</v>
      </c>
      <c r="AS741">
        <f>VLOOKUP($G741,county_facts!$A:$BB,41,FALSE)</f>
        <v>0</v>
      </c>
      <c r="AT741">
        <f>VLOOKUP($G741,county_facts!$A:$BB,42,FALSE)</f>
        <v>0</v>
      </c>
      <c r="AU741">
        <f>VLOOKUP($G741,county_facts!$A:$BB,43,FALSE)</f>
        <v>0</v>
      </c>
      <c r="AV741">
        <f>VLOOKUP($G741,county_facts!$A:$BB,44,FALSE)</f>
        <v>0</v>
      </c>
      <c r="AW741">
        <f>VLOOKUP($G741,county_facts!$A:$BB,45,FALSE)</f>
        <v>0</v>
      </c>
      <c r="AX741">
        <f>VLOOKUP($G741,county_facts!$A:$BB,46,FALSE)</f>
        <v>25.2</v>
      </c>
      <c r="AY741">
        <f>VLOOKUP($G741,county_facts!$A:$BB,47,FALSE)</f>
        <v>192904</v>
      </c>
      <c r="AZ741">
        <f>VLOOKUP($G741,county_facts!$A:$BB,48,FALSE)</f>
        <v>130767</v>
      </c>
      <c r="BA741">
        <f>VLOOKUP($G741,county_facts!$A:$BB,49,FALSE)</f>
        <v>170056</v>
      </c>
      <c r="BB741">
        <f>VLOOKUP($G741,county_facts!$A:$BB,50,FALSE)</f>
        <v>17786</v>
      </c>
      <c r="BC741">
        <f>VLOOKUP($G741,county_facts!$A:$BB,51,FALSE)</f>
        <v>11685</v>
      </c>
      <c r="BD741">
        <f>VLOOKUP($G741,county_facts!$A:$BB,52,FALSE)</f>
        <v>14</v>
      </c>
      <c r="BE741">
        <f>VLOOKUP($G741,county_facts!$A:$BB,53,FALSE)</f>
        <v>563.6</v>
      </c>
      <c r="BF741">
        <f>VLOOKUP($G741,county_facts!$A:$BB,54,FALSE)</f>
        <v>17.3</v>
      </c>
    </row>
    <row r="742" spans="1:58" x14ac:dyDescent="0.3">
      <c r="A742" t="s">
        <v>6</v>
      </c>
      <c r="B742" t="s">
        <v>321</v>
      </c>
      <c r="C742">
        <v>1142</v>
      </c>
      <c r="D742" t="s">
        <v>310</v>
      </c>
      <c r="E742">
        <v>1813</v>
      </c>
      <c r="F742">
        <v>0.62989520099999996</v>
      </c>
      <c r="G742">
        <v>27147</v>
      </c>
      <c r="H742">
        <f>VLOOKUP($G742,county_facts!$A:$BB,4,FALSE)</f>
        <v>36573</v>
      </c>
      <c r="I742">
        <f>VLOOKUP($G742,county_facts!$A:$BB,5,FALSE)</f>
        <v>36576</v>
      </c>
      <c r="J742">
        <f>VLOOKUP($G742,county_facts!$A:$BB,6,FALSE)</f>
        <v>0</v>
      </c>
      <c r="K742">
        <f>VLOOKUP($G742,county_facts!$A:$BB,7,FALSE)</f>
        <v>36576</v>
      </c>
      <c r="L742">
        <f>VLOOKUP($G742,county_facts!$A:$BB,8,FALSE)</f>
        <v>6.7</v>
      </c>
      <c r="M742">
        <f>VLOOKUP($G742,county_facts!$A:$BB,9,FALSE)</f>
        <v>25.2</v>
      </c>
      <c r="N742">
        <f>VLOOKUP($G742,county_facts!$A:$BB,10,FALSE)</f>
        <v>16</v>
      </c>
      <c r="O742">
        <f>VLOOKUP($G742,county_facts!$A:$BB,11,FALSE)</f>
        <v>50.7</v>
      </c>
      <c r="P742">
        <f>VLOOKUP($G742,county_facts!$A:$BB,12,FALSE)</f>
        <v>94.7</v>
      </c>
      <c r="Q742">
        <f>VLOOKUP($G742,county_facts!$A:$BB,13,FALSE)</f>
        <v>2.7</v>
      </c>
      <c r="R742">
        <f>VLOOKUP($G742,county_facts!$A:$BB,14,FALSE)</f>
        <v>0.4</v>
      </c>
      <c r="S742">
        <f>VLOOKUP($G742,county_facts!$A:$BB,15,FALSE)</f>
        <v>0.9</v>
      </c>
      <c r="T742">
        <f>VLOOKUP($G742,county_facts!$A:$BB,16,FALSE)</f>
        <v>0</v>
      </c>
      <c r="U742">
        <f>VLOOKUP($G742,county_facts!$A:$BB,17,FALSE)</f>
        <v>1.3</v>
      </c>
      <c r="V742">
        <f>VLOOKUP($G742,county_facts!$A:$BB,18,FALSE)</f>
        <v>7.5</v>
      </c>
      <c r="W742">
        <f>VLOOKUP($G742,county_facts!$A:$BB,19,FALSE)</f>
        <v>87.7</v>
      </c>
      <c r="X742">
        <f>VLOOKUP($G742,county_facts!$A:$BB,20,FALSE)</f>
        <v>86.8</v>
      </c>
      <c r="Y742">
        <f>VLOOKUP($G742,county_facts!$A:$BB,21,FALSE)</f>
        <v>4</v>
      </c>
      <c r="Z742">
        <f>VLOOKUP($G742,county_facts!$A:$BB,22,FALSE)</f>
        <v>8.1</v>
      </c>
      <c r="AA742">
        <f>VLOOKUP($G742,county_facts!$A:$BB,23,FALSE)</f>
        <v>92.4</v>
      </c>
      <c r="AB742">
        <f>VLOOKUP($G742,county_facts!$A:$BB,24,FALSE)</f>
        <v>24.9</v>
      </c>
      <c r="AC742">
        <f>VLOOKUP($G742,county_facts!$A:$BB,25,FALSE)</f>
        <v>2630</v>
      </c>
      <c r="AD742">
        <f>VLOOKUP($G742,county_facts!$A:$BB,26,FALSE)</f>
        <v>17.3</v>
      </c>
      <c r="AE742">
        <f>VLOOKUP($G742,county_facts!$A:$BB,27,FALSE)</f>
        <v>15409</v>
      </c>
      <c r="AF742">
        <f>VLOOKUP($G742,county_facts!$A:$BB,28,FALSE)</f>
        <v>76.7</v>
      </c>
      <c r="AG742">
        <f>VLOOKUP($G742,county_facts!$A:$BB,29,FALSE)</f>
        <v>16.3</v>
      </c>
      <c r="AH742">
        <f>VLOOKUP($G742,county_facts!$A:$BB,30,FALSE)</f>
        <v>155400</v>
      </c>
      <c r="AI742">
        <f>VLOOKUP($G742,county_facts!$A:$BB,31,FALSE)</f>
        <v>14354</v>
      </c>
      <c r="AJ742">
        <f>VLOOKUP($G742,county_facts!$A:$BB,32,FALSE)</f>
        <v>2.5</v>
      </c>
      <c r="AK742">
        <f>VLOOKUP($G742,county_facts!$A:$BB,33,FALSE)</f>
        <v>27259</v>
      </c>
      <c r="AL742">
        <f>VLOOKUP($G742,county_facts!$A:$BB,34,FALSE)</f>
        <v>56480</v>
      </c>
      <c r="AM742">
        <f>VLOOKUP($G742,county_facts!$A:$BB,35,FALSE)</f>
        <v>10.3</v>
      </c>
      <c r="AN742">
        <f>VLOOKUP($G742,county_facts!$A:$BB,36,FALSE)</f>
        <v>1003</v>
      </c>
      <c r="AO742">
        <f>VLOOKUP($G742,county_facts!$A:$BB,37,FALSE)</f>
        <v>19808</v>
      </c>
      <c r="AP742">
        <f>VLOOKUP($G742,county_facts!$A:$BB,38,FALSE)</f>
        <v>6.2</v>
      </c>
      <c r="AQ742">
        <f>VLOOKUP($G742,county_facts!$A:$BB,39,FALSE)</f>
        <v>2359</v>
      </c>
      <c r="AR742">
        <f>VLOOKUP($G742,county_facts!$A:$BB,40,FALSE)</f>
        <v>3689</v>
      </c>
      <c r="AS742">
        <f>VLOOKUP($G742,county_facts!$A:$BB,41,FALSE)</f>
        <v>0</v>
      </c>
      <c r="AT742">
        <f>VLOOKUP($G742,county_facts!$A:$BB,42,FALSE)</f>
        <v>0</v>
      </c>
      <c r="AU742">
        <f>VLOOKUP($G742,county_facts!$A:$BB,43,FALSE)</f>
        <v>0</v>
      </c>
      <c r="AV742">
        <f>VLOOKUP($G742,county_facts!$A:$BB,44,FALSE)</f>
        <v>0</v>
      </c>
      <c r="AW742">
        <f>VLOOKUP($G742,county_facts!$A:$BB,45,FALSE)</f>
        <v>0</v>
      </c>
      <c r="AX742">
        <f>VLOOKUP($G742,county_facts!$A:$BB,46,FALSE)</f>
        <v>28.4</v>
      </c>
      <c r="AY742">
        <f>VLOOKUP($G742,county_facts!$A:$BB,47,FALSE)</f>
        <v>1485036</v>
      </c>
      <c r="AZ742">
        <f>VLOOKUP($G742,county_facts!$A:$BB,48,FALSE)</f>
        <v>323486</v>
      </c>
      <c r="BA742">
        <f>VLOOKUP($G742,county_facts!$A:$BB,49,FALSE)</f>
        <v>543894</v>
      </c>
      <c r="BB742">
        <f>VLOOKUP($G742,county_facts!$A:$BB,50,FALSE)</f>
        <v>14959</v>
      </c>
      <c r="BC742">
        <f>VLOOKUP($G742,county_facts!$A:$BB,51,FALSE)</f>
        <v>67718</v>
      </c>
      <c r="BD742">
        <f>VLOOKUP($G742,county_facts!$A:$BB,52,FALSE)</f>
        <v>49</v>
      </c>
      <c r="BE742">
        <f>VLOOKUP($G742,county_facts!$A:$BB,53,FALSE)</f>
        <v>429.65</v>
      </c>
      <c r="BF742">
        <f>VLOOKUP($G742,county_facts!$A:$BB,54,FALSE)</f>
        <v>85.1</v>
      </c>
    </row>
    <row r="743" spans="1:58" x14ac:dyDescent="0.3">
      <c r="A743" t="s">
        <v>9</v>
      </c>
      <c r="B743" t="s">
        <v>321</v>
      </c>
      <c r="C743">
        <v>671</v>
      </c>
      <c r="D743" t="s">
        <v>310</v>
      </c>
      <c r="E743">
        <v>1813</v>
      </c>
      <c r="F743">
        <v>0.37010479899999998</v>
      </c>
      <c r="G743">
        <v>27147</v>
      </c>
      <c r="H743">
        <f>VLOOKUP($G743,county_facts!$A:$BB,4,FALSE)</f>
        <v>36573</v>
      </c>
      <c r="I743">
        <f>VLOOKUP($G743,county_facts!$A:$BB,5,FALSE)</f>
        <v>36576</v>
      </c>
      <c r="J743">
        <f>VLOOKUP($G743,county_facts!$A:$BB,6,FALSE)</f>
        <v>0</v>
      </c>
      <c r="K743">
        <f>VLOOKUP($G743,county_facts!$A:$BB,7,FALSE)</f>
        <v>36576</v>
      </c>
      <c r="L743">
        <f>VLOOKUP($G743,county_facts!$A:$BB,8,FALSE)</f>
        <v>6.7</v>
      </c>
      <c r="M743">
        <f>VLOOKUP($G743,county_facts!$A:$BB,9,FALSE)</f>
        <v>25.2</v>
      </c>
      <c r="N743">
        <f>VLOOKUP($G743,county_facts!$A:$BB,10,FALSE)</f>
        <v>16</v>
      </c>
      <c r="O743">
        <f>VLOOKUP($G743,county_facts!$A:$BB,11,FALSE)</f>
        <v>50.7</v>
      </c>
      <c r="P743">
        <f>VLOOKUP($G743,county_facts!$A:$BB,12,FALSE)</f>
        <v>94.7</v>
      </c>
      <c r="Q743">
        <f>VLOOKUP($G743,county_facts!$A:$BB,13,FALSE)</f>
        <v>2.7</v>
      </c>
      <c r="R743">
        <f>VLOOKUP($G743,county_facts!$A:$BB,14,FALSE)</f>
        <v>0.4</v>
      </c>
      <c r="S743">
        <f>VLOOKUP($G743,county_facts!$A:$BB,15,FALSE)</f>
        <v>0.9</v>
      </c>
      <c r="T743">
        <f>VLOOKUP($G743,county_facts!$A:$BB,16,FALSE)</f>
        <v>0</v>
      </c>
      <c r="U743">
        <f>VLOOKUP($G743,county_facts!$A:$BB,17,FALSE)</f>
        <v>1.3</v>
      </c>
      <c r="V743">
        <f>VLOOKUP($G743,county_facts!$A:$BB,18,FALSE)</f>
        <v>7.5</v>
      </c>
      <c r="W743">
        <f>VLOOKUP($G743,county_facts!$A:$BB,19,FALSE)</f>
        <v>87.7</v>
      </c>
      <c r="X743">
        <f>VLOOKUP($G743,county_facts!$A:$BB,20,FALSE)</f>
        <v>86.8</v>
      </c>
      <c r="Y743">
        <f>VLOOKUP($G743,county_facts!$A:$BB,21,FALSE)</f>
        <v>4</v>
      </c>
      <c r="Z743">
        <f>VLOOKUP($G743,county_facts!$A:$BB,22,FALSE)</f>
        <v>8.1</v>
      </c>
      <c r="AA743">
        <f>VLOOKUP($G743,county_facts!$A:$BB,23,FALSE)</f>
        <v>92.4</v>
      </c>
      <c r="AB743">
        <f>VLOOKUP($G743,county_facts!$A:$BB,24,FALSE)</f>
        <v>24.9</v>
      </c>
      <c r="AC743">
        <f>VLOOKUP($G743,county_facts!$A:$BB,25,FALSE)</f>
        <v>2630</v>
      </c>
      <c r="AD743">
        <f>VLOOKUP($G743,county_facts!$A:$BB,26,FALSE)</f>
        <v>17.3</v>
      </c>
      <c r="AE743">
        <f>VLOOKUP($G743,county_facts!$A:$BB,27,FALSE)</f>
        <v>15409</v>
      </c>
      <c r="AF743">
        <f>VLOOKUP($G743,county_facts!$A:$BB,28,FALSE)</f>
        <v>76.7</v>
      </c>
      <c r="AG743">
        <f>VLOOKUP($G743,county_facts!$A:$BB,29,FALSE)</f>
        <v>16.3</v>
      </c>
      <c r="AH743">
        <f>VLOOKUP($G743,county_facts!$A:$BB,30,FALSE)</f>
        <v>155400</v>
      </c>
      <c r="AI743">
        <f>VLOOKUP($G743,county_facts!$A:$BB,31,FALSE)</f>
        <v>14354</v>
      </c>
      <c r="AJ743">
        <f>VLOOKUP($G743,county_facts!$A:$BB,32,FALSE)</f>
        <v>2.5</v>
      </c>
      <c r="AK743">
        <f>VLOOKUP($G743,county_facts!$A:$BB,33,FALSE)</f>
        <v>27259</v>
      </c>
      <c r="AL743">
        <f>VLOOKUP($G743,county_facts!$A:$BB,34,FALSE)</f>
        <v>56480</v>
      </c>
      <c r="AM743">
        <f>VLOOKUP($G743,county_facts!$A:$BB,35,FALSE)</f>
        <v>10.3</v>
      </c>
      <c r="AN743">
        <f>VLOOKUP($G743,county_facts!$A:$BB,36,FALSE)</f>
        <v>1003</v>
      </c>
      <c r="AO743">
        <f>VLOOKUP($G743,county_facts!$A:$BB,37,FALSE)</f>
        <v>19808</v>
      </c>
      <c r="AP743">
        <f>VLOOKUP($G743,county_facts!$A:$BB,38,FALSE)</f>
        <v>6.2</v>
      </c>
      <c r="AQ743">
        <f>VLOOKUP($G743,county_facts!$A:$BB,39,FALSE)</f>
        <v>2359</v>
      </c>
      <c r="AR743">
        <f>VLOOKUP($G743,county_facts!$A:$BB,40,FALSE)</f>
        <v>3689</v>
      </c>
      <c r="AS743">
        <f>VLOOKUP($G743,county_facts!$A:$BB,41,FALSE)</f>
        <v>0</v>
      </c>
      <c r="AT743">
        <f>VLOOKUP($G743,county_facts!$A:$BB,42,FALSE)</f>
        <v>0</v>
      </c>
      <c r="AU743">
        <f>VLOOKUP($G743,county_facts!$A:$BB,43,FALSE)</f>
        <v>0</v>
      </c>
      <c r="AV743">
        <f>VLOOKUP($G743,county_facts!$A:$BB,44,FALSE)</f>
        <v>0</v>
      </c>
      <c r="AW743">
        <f>VLOOKUP($G743,county_facts!$A:$BB,45,FALSE)</f>
        <v>0</v>
      </c>
      <c r="AX743">
        <f>VLOOKUP($G743,county_facts!$A:$BB,46,FALSE)</f>
        <v>28.4</v>
      </c>
      <c r="AY743">
        <f>VLOOKUP($G743,county_facts!$A:$BB,47,FALSE)</f>
        <v>1485036</v>
      </c>
      <c r="AZ743">
        <f>VLOOKUP($G743,county_facts!$A:$BB,48,FALSE)</f>
        <v>323486</v>
      </c>
      <c r="BA743">
        <f>VLOOKUP($G743,county_facts!$A:$BB,49,FALSE)</f>
        <v>543894</v>
      </c>
      <c r="BB743">
        <f>VLOOKUP($G743,county_facts!$A:$BB,50,FALSE)</f>
        <v>14959</v>
      </c>
      <c r="BC743">
        <f>VLOOKUP($G743,county_facts!$A:$BB,51,FALSE)</f>
        <v>67718</v>
      </c>
      <c r="BD743">
        <f>VLOOKUP($G743,county_facts!$A:$BB,52,FALSE)</f>
        <v>49</v>
      </c>
      <c r="BE743">
        <f>VLOOKUP($G743,county_facts!$A:$BB,53,FALSE)</f>
        <v>429.65</v>
      </c>
      <c r="BF743">
        <f>VLOOKUP($G743,county_facts!$A:$BB,54,FALSE)</f>
        <v>85.1</v>
      </c>
    </row>
    <row r="744" spans="1:58" x14ac:dyDescent="0.3">
      <c r="A744" t="s">
        <v>6</v>
      </c>
      <c r="B744" t="s">
        <v>322</v>
      </c>
      <c r="C744">
        <v>4205</v>
      </c>
      <c r="D744" t="s">
        <v>310</v>
      </c>
      <c r="E744">
        <v>7560</v>
      </c>
      <c r="F744">
        <v>0.55621693100000003</v>
      </c>
      <c r="G744">
        <v>27145</v>
      </c>
      <c r="H744">
        <f>VLOOKUP($G744,county_facts!$A:$BB,4,FALSE)</f>
        <v>152912</v>
      </c>
      <c r="I744">
        <f>VLOOKUP($G744,county_facts!$A:$BB,5,FALSE)</f>
        <v>150642</v>
      </c>
      <c r="J744">
        <f>VLOOKUP($G744,county_facts!$A:$BB,6,FALSE)</f>
        <v>1.5</v>
      </c>
      <c r="K744">
        <f>VLOOKUP($G744,county_facts!$A:$BB,7,FALSE)</f>
        <v>150642</v>
      </c>
      <c r="L744">
        <f>VLOOKUP($G744,county_facts!$A:$BB,8,FALSE)</f>
        <v>6.1</v>
      </c>
      <c r="M744">
        <f>VLOOKUP($G744,county_facts!$A:$BB,9,FALSE)</f>
        <v>22.7</v>
      </c>
      <c r="N744">
        <f>VLOOKUP($G744,county_facts!$A:$BB,10,FALSE)</f>
        <v>13.5</v>
      </c>
      <c r="O744">
        <f>VLOOKUP($G744,county_facts!$A:$BB,11,FALSE)</f>
        <v>49.6</v>
      </c>
      <c r="P744">
        <f>VLOOKUP($G744,county_facts!$A:$BB,12,FALSE)</f>
        <v>91.9</v>
      </c>
      <c r="Q744">
        <f>VLOOKUP($G744,county_facts!$A:$BB,13,FALSE)</f>
        <v>3.9</v>
      </c>
      <c r="R744">
        <f>VLOOKUP($G744,county_facts!$A:$BB,14,FALSE)</f>
        <v>0.4</v>
      </c>
      <c r="S744">
        <f>VLOOKUP($G744,county_facts!$A:$BB,15,FALSE)</f>
        <v>2.2000000000000002</v>
      </c>
      <c r="T744">
        <f>VLOOKUP($G744,county_facts!$A:$BB,16,FALSE)</f>
        <v>0.1</v>
      </c>
      <c r="U744">
        <f>VLOOKUP($G744,county_facts!$A:$BB,17,FALSE)</f>
        <v>1.6</v>
      </c>
      <c r="V744">
        <f>VLOOKUP($G744,county_facts!$A:$BB,18,FALSE)</f>
        <v>3.1</v>
      </c>
      <c r="W744">
        <f>VLOOKUP($G744,county_facts!$A:$BB,19,FALSE)</f>
        <v>89.2</v>
      </c>
      <c r="X744">
        <f>VLOOKUP($G744,county_facts!$A:$BB,20,FALSE)</f>
        <v>80.3</v>
      </c>
      <c r="Y744">
        <f>VLOOKUP($G744,county_facts!$A:$BB,21,FALSE)</f>
        <v>4.0999999999999996</v>
      </c>
      <c r="Z744">
        <f>VLOOKUP($G744,county_facts!$A:$BB,22,FALSE)</f>
        <v>6.9</v>
      </c>
      <c r="AA744">
        <f>VLOOKUP($G744,county_facts!$A:$BB,23,FALSE)</f>
        <v>91</v>
      </c>
      <c r="AB744">
        <f>VLOOKUP($G744,county_facts!$A:$BB,24,FALSE)</f>
        <v>24.6</v>
      </c>
      <c r="AC744">
        <f>VLOOKUP($G744,county_facts!$A:$BB,25,FALSE)</f>
        <v>11313</v>
      </c>
      <c r="AD744">
        <f>VLOOKUP($G744,county_facts!$A:$BB,26,FALSE)</f>
        <v>20.399999999999999</v>
      </c>
      <c r="AE744">
        <f>VLOOKUP($G744,county_facts!$A:$BB,27,FALSE)</f>
        <v>62907</v>
      </c>
      <c r="AF744">
        <f>VLOOKUP($G744,county_facts!$A:$BB,28,FALSE)</f>
        <v>71.8</v>
      </c>
      <c r="AG744">
        <f>VLOOKUP($G744,county_facts!$A:$BB,29,FALSE)</f>
        <v>20.9</v>
      </c>
      <c r="AH744">
        <f>VLOOKUP($G744,county_facts!$A:$BB,30,FALSE)</f>
        <v>167600</v>
      </c>
      <c r="AI744">
        <f>VLOOKUP($G744,county_facts!$A:$BB,31,FALSE)</f>
        <v>56737</v>
      </c>
      <c r="AJ744">
        <f>VLOOKUP($G744,county_facts!$A:$BB,32,FALSE)</f>
        <v>2.5099999999999998</v>
      </c>
      <c r="AK744">
        <f>VLOOKUP($G744,county_facts!$A:$BB,33,FALSE)</f>
        <v>26065</v>
      </c>
      <c r="AL744">
        <f>VLOOKUP($G744,county_facts!$A:$BB,34,FALSE)</f>
        <v>54551</v>
      </c>
      <c r="AM744">
        <f>VLOOKUP($G744,county_facts!$A:$BB,35,FALSE)</f>
        <v>13.1</v>
      </c>
      <c r="AN744">
        <f>VLOOKUP($G744,county_facts!$A:$BB,36,FALSE)</f>
        <v>4331</v>
      </c>
      <c r="AO744">
        <f>VLOOKUP($G744,county_facts!$A:$BB,37,FALSE)</f>
        <v>76385</v>
      </c>
      <c r="AP744">
        <f>VLOOKUP($G744,county_facts!$A:$BB,38,FALSE)</f>
        <v>0.5</v>
      </c>
      <c r="AQ744">
        <f>VLOOKUP($G744,county_facts!$A:$BB,39,FALSE)</f>
        <v>10267</v>
      </c>
      <c r="AR744">
        <f>VLOOKUP($G744,county_facts!$A:$BB,40,FALSE)</f>
        <v>13481</v>
      </c>
      <c r="AS744">
        <f>VLOOKUP($G744,county_facts!$A:$BB,41,FALSE)</f>
        <v>0</v>
      </c>
      <c r="AT744">
        <f>VLOOKUP($G744,county_facts!$A:$BB,42,FALSE)</f>
        <v>0</v>
      </c>
      <c r="AU744">
        <f>VLOOKUP($G744,county_facts!$A:$BB,43,FALSE)</f>
        <v>1</v>
      </c>
      <c r="AV744">
        <f>VLOOKUP($G744,county_facts!$A:$BB,44,FALSE)</f>
        <v>0</v>
      </c>
      <c r="AW744">
        <f>VLOOKUP($G744,county_facts!$A:$BB,45,FALSE)</f>
        <v>0</v>
      </c>
      <c r="AX744">
        <f>VLOOKUP($G744,county_facts!$A:$BB,46,FALSE)</f>
        <v>21.6</v>
      </c>
      <c r="AY744">
        <f>VLOOKUP($G744,county_facts!$A:$BB,47,FALSE)</f>
        <v>3745535</v>
      </c>
      <c r="AZ744">
        <f>VLOOKUP($G744,county_facts!$A:$BB,48,FALSE)</f>
        <v>1813571</v>
      </c>
      <c r="BA744">
        <f>VLOOKUP($G744,county_facts!$A:$BB,49,FALSE)</f>
        <v>2423575</v>
      </c>
      <c r="BB744">
        <f>VLOOKUP($G744,county_facts!$A:$BB,50,FALSE)</f>
        <v>16539</v>
      </c>
      <c r="BC744">
        <f>VLOOKUP($G744,county_facts!$A:$BB,51,FALSE)</f>
        <v>251180</v>
      </c>
      <c r="BD744">
        <f>VLOOKUP($G744,county_facts!$A:$BB,52,FALSE)</f>
        <v>479</v>
      </c>
      <c r="BE744">
        <f>VLOOKUP($G744,county_facts!$A:$BB,53,FALSE)</f>
        <v>1343.13</v>
      </c>
      <c r="BF744">
        <f>VLOOKUP($G744,county_facts!$A:$BB,54,FALSE)</f>
        <v>112.2</v>
      </c>
    </row>
    <row r="745" spans="1:58" x14ac:dyDescent="0.3">
      <c r="A745" t="s">
        <v>9</v>
      </c>
      <c r="B745" t="s">
        <v>322</v>
      </c>
      <c r="C745">
        <v>3355</v>
      </c>
      <c r="D745" t="s">
        <v>310</v>
      </c>
      <c r="E745">
        <v>7560</v>
      </c>
      <c r="F745">
        <v>0.44378306899999997</v>
      </c>
      <c r="G745">
        <v>27145</v>
      </c>
      <c r="H745">
        <f>VLOOKUP($G745,county_facts!$A:$BB,4,FALSE)</f>
        <v>152912</v>
      </c>
      <c r="I745">
        <f>VLOOKUP($G745,county_facts!$A:$BB,5,FALSE)</f>
        <v>150642</v>
      </c>
      <c r="J745">
        <f>VLOOKUP($G745,county_facts!$A:$BB,6,FALSE)</f>
        <v>1.5</v>
      </c>
      <c r="K745">
        <f>VLOOKUP($G745,county_facts!$A:$BB,7,FALSE)</f>
        <v>150642</v>
      </c>
      <c r="L745">
        <f>VLOOKUP($G745,county_facts!$A:$BB,8,FALSE)</f>
        <v>6.1</v>
      </c>
      <c r="M745">
        <f>VLOOKUP($G745,county_facts!$A:$BB,9,FALSE)</f>
        <v>22.7</v>
      </c>
      <c r="N745">
        <f>VLOOKUP($G745,county_facts!$A:$BB,10,FALSE)</f>
        <v>13.5</v>
      </c>
      <c r="O745">
        <f>VLOOKUP($G745,county_facts!$A:$BB,11,FALSE)</f>
        <v>49.6</v>
      </c>
      <c r="P745">
        <f>VLOOKUP($G745,county_facts!$A:$BB,12,FALSE)</f>
        <v>91.9</v>
      </c>
      <c r="Q745">
        <f>VLOOKUP($G745,county_facts!$A:$BB,13,FALSE)</f>
        <v>3.9</v>
      </c>
      <c r="R745">
        <f>VLOOKUP($G745,county_facts!$A:$BB,14,FALSE)</f>
        <v>0.4</v>
      </c>
      <c r="S745">
        <f>VLOOKUP($G745,county_facts!$A:$BB,15,FALSE)</f>
        <v>2.2000000000000002</v>
      </c>
      <c r="T745">
        <f>VLOOKUP($G745,county_facts!$A:$BB,16,FALSE)</f>
        <v>0.1</v>
      </c>
      <c r="U745">
        <f>VLOOKUP($G745,county_facts!$A:$BB,17,FALSE)</f>
        <v>1.6</v>
      </c>
      <c r="V745">
        <f>VLOOKUP($G745,county_facts!$A:$BB,18,FALSE)</f>
        <v>3.1</v>
      </c>
      <c r="W745">
        <f>VLOOKUP($G745,county_facts!$A:$BB,19,FALSE)</f>
        <v>89.2</v>
      </c>
      <c r="X745">
        <f>VLOOKUP($G745,county_facts!$A:$BB,20,FALSE)</f>
        <v>80.3</v>
      </c>
      <c r="Y745">
        <f>VLOOKUP($G745,county_facts!$A:$BB,21,FALSE)</f>
        <v>4.0999999999999996</v>
      </c>
      <c r="Z745">
        <f>VLOOKUP($G745,county_facts!$A:$BB,22,FALSE)</f>
        <v>6.9</v>
      </c>
      <c r="AA745">
        <f>VLOOKUP($G745,county_facts!$A:$BB,23,FALSE)</f>
        <v>91</v>
      </c>
      <c r="AB745">
        <f>VLOOKUP($G745,county_facts!$A:$BB,24,FALSE)</f>
        <v>24.6</v>
      </c>
      <c r="AC745">
        <f>VLOOKUP($G745,county_facts!$A:$BB,25,FALSE)</f>
        <v>11313</v>
      </c>
      <c r="AD745">
        <f>VLOOKUP($G745,county_facts!$A:$BB,26,FALSE)</f>
        <v>20.399999999999999</v>
      </c>
      <c r="AE745">
        <f>VLOOKUP($G745,county_facts!$A:$BB,27,FALSE)</f>
        <v>62907</v>
      </c>
      <c r="AF745">
        <f>VLOOKUP($G745,county_facts!$A:$BB,28,FALSE)</f>
        <v>71.8</v>
      </c>
      <c r="AG745">
        <f>VLOOKUP($G745,county_facts!$A:$BB,29,FALSE)</f>
        <v>20.9</v>
      </c>
      <c r="AH745">
        <f>VLOOKUP($G745,county_facts!$A:$BB,30,FALSE)</f>
        <v>167600</v>
      </c>
      <c r="AI745">
        <f>VLOOKUP($G745,county_facts!$A:$BB,31,FALSE)</f>
        <v>56737</v>
      </c>
      <c r="AJ745">
        <f>VLOOKUP($G745,county_facts!$A:$BB,32,FALSE)</f>
        <v>2.5099999999999998</v>
      </c>
      <c r="AK745">
        <f>VLOOKUP($G745,county_facts!$A:$BB,33,FALSE)</f>
        <v>26065</v>
      </c>
      <c r="AL745">
        <f>VLOOKUP($G745,county_facts!$A:$BB,34,FALSE)</f>
        <v>54551</v>
      </c>
      <c r="AM745">
        <f>VLOOKUP($G745,county_facts!$A:$BB,35,FALSE)</f>
        <v>13.1</v>
      </c>
      <c r="AN745">
        <f>VLOOKUP($G745,county_facts!$A:$BB,36,FALSE)</f>
        <v>4331</v>
      </c>
      <c r="AO745">
        <f>VLOOKUP($G745,county_facts!$A:$BB,37,FALSE)</f>
        <v>76385</v>
      </c>
      <c r="AP745">
        <f>VLOOKUP($G745,county_facts!$A:$BB,38,FALSE)</f>
        <v>0.5</v>
      </c>
      <c r="AQ745">
        <f>VLOOKUP($G745,county_facts!$A:$BB,39,FALSE)</f>
        <v>10267</v>
      </c>
      <c r="AR745">
        <f>VLOOKUP($G745,county_facts!$A:$BB,40,FALSE)</f>
        <v>13481</v>
      </c>
      <c r="AS745">
        <f>VLOOKUP($G745,county_facts!$A:$BB,41,FALSE)</f>
        <v>0</v>
      </c>
      <c r="AT745">
        <f>VLOOKUP($G745,county_facts!$A:$BB,42,FALSE)</f>
        <v>0</v>
      </c>
      <c r="AU745">
        <f>VLOOKUP($G745,county_facts!$A:$BB,43,FALSE)</f>
        <v>1</v>
      </c>
      <c r="AV745">
        <f>VLOOKUP($G745,county_facts!$A:$BB,44,FALSE)</f>
        <v>0</v>
      </c>
      <c r="AW745">
        <f>VLOOKUP($G745,county_facts!$A:$BB,45,FALSE)</f>
        <v>0</v>
      </c>
      <c r="AX745">
        <f>VLOOKUP($G745,county_facts!$A:$BB,46,FALSE)</f>
        <v>21.6</v>
      </c>
      <c r="AY745">
        <f>VLOOKUP($G745,county_facts!$A:$BB,47,FALSE)</f>
        <v>3745535</v>
      </c>
      <c r="AZ745">
        <f>VLOOKUP($G745,county_facts!$A:$BB,48,FALSE)</f>
        <v>1813571</v>
      </c>
      <c r="BA745">
        <f>VLOOKUP($G745,county_facts!$A:$BB,49,FALSE)</f>
        <v>2423575</v>
      </c>
      <c r="BB745">
        <f>VLOOKUP($G745,county_facts!$A:$BB,50,FALSE)</f>
        <v>16539</v>
      </c>
      <c r="BC745">
        <f>VLOOKUP($G745,county_facts!$A:$BB,51,FALSE)</f>
        <v>251180</v>
      </c>
      <c r="BD745">
        <f>VLOOKUP($G745,county_facts!$A:$BB,52,FALSE)</f>
        <v>479</v>
      </c>
      <c r="BE745">
        <f>VLOOKUP($G745,county_facts!$A:$BB,53,FALSE)</f>
        <v>1343.13</v>
      </c>
      <c r="BF745">
        <f>VLOOKUP($G745,county_facts!$A:$BB,54,FALSE)</f>
        <v>112.2</v>
      </c>
    </row>
    <row r="746" spans="1:58" x14ac:dyDescent="0.3">
      <c r="A746" t="s">
        <v>6</v>
      </c>
      <c r="B746" t="s">
        <v>323</v>
      </c>
      <c r="C746">
        <v>14008</v>
      </c>
      <c r="D746" t="s">
        <v>310</v>
      </c>
      <c r="E746">
        <v>24155</v>
      </c>
      <c r="F746">
        <v>0.57992134100000003</v>
      </c>
      <c r="G746">
        <v>27137</v>
      </c>
      <c r="H746">
        <f>VLOOKUP($G746,county_facts!$A:$BB,4,FALSE)</f>
        <v>200949</v>
      </c>
      <c r="I746">
        <f>VLOOKUP($G746,county_facts!$A:$BB,5,FALSE)</f>
        <v>200226</v>
      </c>
      <c r="J746">
        <f>VLOOKUP($G746,county_facts!$A:$BB,6,FALSE)</f>
        <v>0.4</v>
      </c>
      <c r="K746">
        <f>VLOOKUP($G746,county_facts!$A:$BB,7,FALSE)</f>
        <v>200226</v>
      </c>
      <c r="L746">
        <f>VLOOKUP($G746,county_facts!$A:$BB,8,FALSE)</f>
        <v>5.2</v>
      </c>
      <c r="M746">
        <f>VLOOKUP($G746,county_facts!$A:$BB,9,FALSE)</f>
        <v>19.3</v>
      </c>
      <c r="N746">
        <f>VLOOKUP($G746,county_facts!$A:$BB,10,FALSE)</f>
        <v>17.2</v>
      </c>
      <c r="O746">
        <f>VLOOKUP($G746,county_facts!$A:$BB,11,FALSE)</f>
        <v>49.7</v>
      </c>
      <c r="P746">
        <f>VLOOKUP($G746,county_facts!$A:$BB,12,FALSE)</f>
        <v>92.6</v>
      </c>
      <c r="Q746">
        <f>VLOOKUP($G746,county_facts!$A:$BB,13,FALSE)</f>
        <v>1.6</v>
      </c>
      <c r="R746">
        <f>VLOOKUP($G746,county_facts!$A:$BB,14,FALSE)</f>
        <v>2.2999999999999998</v>
      </c>
      <c r="S746">
        <f>VLOOKUP($G746,county_facts!$A:$BB,15,FALSE)</f>
        <v>1.1000000000000001</v>
      </c>
      <c r="T746">
        <f>VLOOKUP($G746,county_facts!$A:$BB,16,FALSE)</f>
        <v>0</v>
      </c>
      <c r="U746">
        <f>VLOOKUP($G746,county_facts!$A:$BB,17,FALSE)</f>
        <v>2.2999999999999998</v>
      </c>
      <c r="V746">
        <f>VLOOKUP($G746,county_facts!$A:$BB,18,FALSE)</f>
        <v>1.5</v>
      </c>
      <c r="W746">
        <f>VLOOKUP($G746,county_facts!$A:$BB,19,FALSE)</f>
        <v>91.5</v>
      </c>
      <c r="X746">
        <f>VLOOKUP($G746,county_facts!$A:$BB,20,FALSE)</f>
        <v>83</v>
      </c>
      <c r="Y746">
        <f>VLOOKUP($G746,county_facts!$A:$BB,21,FALSE)</f>
        <v>2.1</v>
      </c>
      <c r="Z746">
        <f>VLOOKUP($G746,county_facts!$A:$BB,22,FALSE)</f>
        <v>4.0999999999999996</v>
      </c>
      <c r="AA746">
        <f>VLOOKUP($G746,county_facts!$A:$BB,23,FALSE)</f>
        <v>92.9</v>
      </c>
      <c r="AB746">
        <f>VLOOKUP($G746,county_facts!$A:$BB,24,FALSE)</f>
        <v>26.1</v>
      </c>
      <c r="AC746">
        <f>VLOOKUP($G746,county_facts!$A:$BB,25,FALSE)</f>
        <v>17723</v>
      </c>
      <c r="AD746">
        <f>VLOOKUP($G746,county_facts!$A:$BB,26,FALSE)</f>
        <v>19.5</v>
      </c>
      <c r="AE746">
        <f>VLOOKUP($G746,county_facts!$A:$BB,27,FALSE)</f>
        <v>103218</v>
      </c>
      <c r="AF746">
        <f>VLOOKUP($G746,county_facts!$A:$BB,28,FALSE)</f>
        <v>71.3</v>
      </c>
      <c r="AG746">
        <f>VLOOKUP($G746,county_facts!$A:$BB,29,FALSE)</f>
        <v>19.899999999999999</v>
      </c>
      <c r="AH746">
        <f>VLOOKUP($G746,county_facts!$A:$BB,30,FALSE)</f>
        <v>137500</v>
      </c>
      <c r="AI746">
        <f>VLOOKUP($G746,county_facts!$A:$BB,31,FALSE)</f>
        <v>85238</v>
      </c>
      <c r="AJ746">
        <f>VLOOKUP($G746,county_facts!$A:$BB,32,FALSE)</f>
        <v>2.2400000000000002</v>
      </c>
      <c r="AK746">
        <f>VLOOKUP($G746,county_facts!$A:$BB,33,FALSE)</f>
        <v>25946</v>
      </c>
      <c r="AL746">
        <f>VLOOKUP($G746,county_facts!$A:$BB,34,FALSE)</f>
        <v>46517</v>
      </c>
      <c r="AM746">
        <f>VLOOKUP($G746,county_facts!$A:$BB,35,FALSE)</f>
        <v>16.399999999999999</v>
      </c>
      <c r="AN746">
        <f>VLOOKUP($G746,county_facts!$A:$BB,36,FALSE)</f>
        <v>5305</v>
      </c>
      <c r="AO746">
        <f>VLOOKUP($G746,county_facts!$A:$BB,37,FALSE)</f>
        <v>85426</v>
      </c>
      <c r="AP746">
        <f>VLOOKUP($G746,county_facts!$A:$BB,38,FALSE)</f>
        <v>1</v>
      </c>
      <c r="AQ746">
        <f>VLOOKUP($G746,county_facts!$A:$BB,39,FALSE)</f>
        <v>11401</v>
      </c>
      <c r="AR746">
        <f>VLOOKUP($G746,county_facts!$A:$BB,40,FALSE)</f>
        <v>16970</v>
      </c>
      <c r="AS746">
        <f>VLOOKUP($G746,county_facts!$A:$BB,41,FALSE)</f>
        <v>0.9</v>
      </c>
      <c r="AT746">
        <f>VLOOKUP($G746,county_facts!$A:$BB,42,FALSE)</f>
        <v>0</v>
      </c>
      <c r="AU746">
        <f>VLOOKUP($G746,county_facts!$A:$BB,43,FALSE)</f>
        <v>1.1000000000000001</v>
      </c>
      <c r="AV746">
        <f>VLOOKUP($G746,county_facts!$A:$BB,44,FALSE)</f>
        <v>0</v>
      </c>
      <c r="AW746">
        <f>VLOOKUP($G746,county_facts!$A:$BB,45,FALSE)</f>
        <v>0</v>
      </c>
      <c r="AX746">
        <f>VLOOKUP($G746,county_facts!$A:$BB,46,FALSE)</f>
        <v>25.5</v>
      </c>
      <c r="AY746">
        <f>VLOOKUP($G746,county_facts!$A:$BB,47,FALSE)</f>
        <v>0</v>
      </c>
      <c r="AZ746">
        <f>VLOOKUP($G746,county_facts!$A:$BB,48,FALSE)</f>
        <v>1128194</v>
      </c>
      <c r="BA746">
        <f>VLOOKUP($G746,county_facts!$A:$BB,49,FALSE)</f>
        <v>2760528</v>
      </c>
      <c r="BB746">
        <f>VLOOKUP($G746,county_facts!$A:$BB,50,FALSE)</f>
        <v>14051</v>
      </c>
      <c r="BC746">
        <f>VLOOKUP($G746,county_facts!$A:$BB,51,FALSE)</f>
        <v>498616</v>
      </c>
      <c r="BD746">
        <f>VLOOKUP($G746,county_facts!$A:$BB,52,FALSE)</f>
        <v>466</v>
      </c>
      <c r="BE746">
        <f>VLOOKUP($G746,county_facts!$A:$BB,53,FALSE)</f>
        <v>6247.4</v>
      </c>
      <c r="BF746">
        <f>VLOOKUP($G746,county_facts!$A:$BB,54,FALSE)</f>
        <v>32</v>
      </c>
    </row>
    <row r="747" spans="1:58" x14ac:dyDescent="0.3">
      <c r="A747" t="s">
        <v>9</v>
      </c>
      <c r="B747" t="s">
        <v>323</v>
      </c>
      <c r="C747">
        <v>10147</v>
      </c>
      <c r="D747" t="s">
        <v>310</v>
      </c>
      <c r="E747">
        <v>24155</v>
      </c>
      <c r="F747">
        <v>0.42007865900000002</v>
      </c>
      <c r="G747">
        <v>27137</v>
      </c>
      <c r="H747">
        <f>VLOOKUP($G747,county_facts!$A:$BB,4,FALSE)</f>
        <v>200949</v>
      </c>
      <c r="I747">
        <f>VLOOKUP($G747,county_facts!$A:$BB,5,FALSE)</f>
        <v>200226</v>
      </c>
      <c r="J747">
        <f>VLOOKUP($G747,county_facts!$A:$BB,6,FALSE)</f>
        <v>0.4</v>
      </c>
      <c r="K747">
        <f>VLOOKUP($G747,county_facts!$A:$BB,7,FALSE)</f>
        <v>200226</v>
      </c>
      <c r="L747">
        <f>VLOOKUP($G747,county_facts!$A:$BB,8,FALSE)</f>
        <v>5.2</v>
      </c>
      <c r="M747">
        <f>VLOOKUP($G747,county_facts!$A:$BB,9,FALSE)</f>
        <v>19.3</v>
      </c>
      <c r="N747">
        <f>VLOOKUP($G747,county_facts!$A:$BB,10,FALSE)</f>
        <v>17.2</v>
      </c>
      <c r="O747">
        <f>VLOOKUP($G747,county_facts!$A:$BB,11,FALSE)</f>
        <v>49.7</v>
      </c>
      <c r="P747">
        <f>VLOOKUP($G747,county_facts!$A:$BB,12,FALSE)</f>
        <v>92.6</v>
      </c>
      <c r="Q747">
        <f>VLOOKUP($G747,county_facts!$A:$BB,13,FALSE)</f>
        <v>1.6</v>
      </c>
      <c r="R747">
        <f>VLOOKUP($G747,county_facts!$A:$BB,14,FALSE)</f>
        <v>2.2999999999999998</v>
      </c>
      <c r="S747">
        <f>VLOOKUP($G747,county_facts!$A:$BB,15,FALSE)</f>
        <v>1.1000000000000001</v>
      </c>
      <c r="T747">
        <f>VLOOKUP($G747,county_facts!$A:$BB,16,FALSE)</f>
        <v>0</v>
      </c>
      <c r="U747">
        <f>VLOOKUP($G747,county_facts!$A:$BB,17,FALSE)</f>
        <v>2.2999999999999998</v>
      </c>
      <c r="V747">
        <f>VLOOKUP($G747,county_facts!$A:$BB,18,FALSE)</f>
        <v>1.5</v>
      </c>
      <c r="W747">
        <f>VLOOKUP($G747,county_facts!$A:$BB,19,FALSE)</f>
        <v>91.5</v>
      </c>
      <c r="X747">
        <f>VLOOKUP($G747,county_facts!$A:$BB,20,FALSE)</f>
        <v>83</v>
      </c>
      <c r="Y747">
        <f>VLOOKUP($G747,county_facts!$A:$BB,21,FALSE)</f>
        <v>2.1</v>
      </c>
      <c r="Z747">
        <f>VLOOKUP($G747,county_facts!$A:$BB,22,FALSE)</f>
        <v>4.0999999999999996</v>
      </c>
      <c r="AA747">
        <f>VLOOKUP($G747,county_facts!$A:$BB,23,FALSE)</f>
        <v>92.9</v>
      </c>
      <c r="AB747">
        <f>VLOOKUP($G747,county_facts!$A:$BB,24,FALSE)</f>
        <v>26.1</v>
      </c>
      <c r="AC747">
        <f>VLOOKUP($G747,county_facts!$A:$BB,25,FALSE)</f>
        <v>17723</v>
      </c>
      <c r="AD747">
        <f>VLOOKUP($G747,county_facts!$A:$BB,26,FALSE)</f>
        <v>19.5</v>
      </c>
      <c r="AE747">
        <f>VLOOKUP($G747,county_facts!$A:$BB,27,FALSE)</f>
        <v>103218</v>
      </c>
      <c r="AF747">
        <f>VLOOKUP($G747,county_facts!$A:$BB,28,FALSE)</f>
        <v>71.3</v>
      </c>
      <c r="AG747">
        <f>VLOOKUP($G747,county_facts!$A:$BB,29,FALSE)</f>
        <v>19.899999999999999</v>
      </c>
      <c r="AH747">
        <f>VLOOKUP($G747,county_facts!$A:$BB,30,FALSE)</f>
        <v>137500</v>
      </c>
      <c r="AI747">
        <f>VLOOKUP($G747,county_facts!$A:$BB,31,FALSE)</f>
        <v>85238</v>
      </c>
      <c r="AJ747">
        <f>VLOOKUP($G747,county_facts!$A:$BB,32,FALSE)</f>
        <v>2.2400000000000002</v>
      </c>
      <c r="AK747">
        <f>VLOOKUP($G747,county_facts!$A:$BB,33,FALSE)</f>
        <v>25946</v>
      </c>
      <c r="AL747">
        <f>VLOOKUP($G747,county_facts!$A:$BB,34,FALSE)</f>
        <v>46517</v>
      </c>
      <c r="AM747">
        <f>VLOOKUP($G747,county_facts!$A:$BB,35,FALSE)</f>
        <v>16.399999999999999</v>
      </c>
      <c r="AN747">
        <f>VLOOKUP($G747,county_facts!$A:$BB,36,FALSE)</f>
        <v>5305</v>
      </c>
      <c r="AO747">
        <f>VLOOKUP($G747,county_facts!$A:$BB,37,FALSE)</f>
        <v>85426</v>
      </c>
      <c r="AP747">
        <f>VLOOKUP($G747,county_facts!$A:$BB,38,FALSE)</f>
        <v>1</v>
      </c>
      <c r="AQ747">
        <f>VLOOKUP($G747,county_facts!$A:$BB,39,FALSE)</f>
        <v>11401</v>
      </c>
      <c r="AR747">
        <f>VLOOKUP($G747,county_facts!$A:$BB,40,FALSE)</f>
        <v>16970</v>
      </c>
      <c r="AS747">
        <f>VLOOKUP($G747,county_facts!$A:$BB,41,FALSE)</f>
        <v>0.9</v>
      </c>
      <c r="AT747">
        <f>VLOOKUP($G747,county_facts!$A:$BB,42,FALSE)</f>
        <v>0</v>
      </c>
      <c r="AU747">
        <f>VLOOKUP($G747,county_facts!$A:$BB,43,FALSE)</f>
        <v>1.1000000000000001</v>
      </c>
      <c r="AV747">
        <f>VLOOKUP($G747,county_facts!$A:$BB,44,FALSE)</f>
        <v>0</v>
      </c>
      <c r="AW747">
        <f>VLOOKUP($G747,county_facts!$A:$BB,45,FALSE)</f>
        <v>0</v>
      </c>
      <c r="AX747">
        <f>VLOOKUP($G747,county_facts!$A:$BB,46,FALSE)</f>
        <v>25.5</v>
      </c>
      <c r="AY747">
        <f>VLOOKUP($G747,county_facts!$A:$BB,47,FALSE)</f>
        <v>0</v>
      </c>
      <c r="AZ747">
        <f>VLOOKUP($G747,county_facts!$A:$BB,48,FALSE)</f>
        <v>1128194</v>
      </c>
      <c r="BA747">
        <f>VLOOKUP($G747,county_facts!$A:$BB,49,FALSE)</f>
        <v>2760528</v>
      </c>
      <c r="BB747">
        <f>VLOOKUP($G747,county_facts!$A:$BB,50,FALSE)</f>
        <v>14051</v>
      </c>
      <c r="BC747">
        <f>VLOOKUP($G747,county_facts!$A:$BB,51,FALSE)</f>
        <v>498616</v>
      </c>
      <c r="BD747">
        <f>VLOOKUP($G747,county_facts!$A:$BB,52,FALSE)</f>
        <v>466</v>
      </c>
      <c r="BE747">
        <f>VLOOKUP($G747,county_facts!$A:$BB,53,FALSE)</f>
        <v>6247.4</v>
      </c>
      <c r="BF747">
        <f>VLOOKUP($G747,county_facts!$A:$BB,54,FALSE)</f>
        <v>32</v>
      </c>
    </row>
    <row r="748" spans="1:58" x14ac:dyDescent="0.3">
      <c r="A748" t="s">
        <v>6</v>
      </c>
      <c r="B748" t="s">
        <v>324</v>
      </c>
      <c r="C748">
        <v>328</v>
      </c>
      <c r="D748" t="s">
        <v>310</v>
      </c>
      <c r="E748">
        <v>463</v>
      </c>
      <c r="F748">
        <v>0.70842332600000002</v>
      </c>
      <c r="G748">
        <v>27143</v>
      </c>
      <c r="H748">
        <f>VLOOKUP($G748,county_facts!$A:$BB,4,FALSE)</f>
        <v>14918</v>
      </c>
      <c r="I748">
        <f>VLOOKUP($G748,county_facts!$A:$BB,5,FALSE)</f>
        <v>15226</v>
      </c>
      <c r="J748">
        <f>VLOOKUP($G748,county_facts!$A:$BB,6,FALSE)</f>
        <v>-2</v>
      </c>
      <c r="K748">
        <f>VLOOKUP($G748,county_facts!$A:$BB,7,FALSE)</f>
        <v>15226</v>
      </c>
      <c r="L748">
        <f>VLOOKUP($G748,county_facts!$A:$BB,8,FALSE)</f>
        <v>6</v>
      </c>
      <c r="M748">
        <f>VLOOKUP($G748,county_facts!$A:$BB,9,FALSE)</f>
        <v>24.6</v>
      </c>
      <c r="N748">
        <f>VLOOKUP($G748,county_facts!$A:$BB,10,FALSE)</f>
        <v>17.5</v>
      </c>
      <c r="O748">
        <f>VLOOKUP($G748,county_facts!$A:$BB,11,FALSE)</f>
        <v>49.7</v>
      </c>
      <c r="P748">
        <f>VLOOKUP($G748,county_facts!$A:$BB,12,FALSE)</f>
        <v>97</v>
      </c>
      <c r="Q748">
        <f>VLOOKUP($G748,county_facts!$A:$BB,13,FALSE)</f>
        <v>0.6</v>
      </c>
      <c r="R748">
        <f>VLOOKUP($G748,county_facts!$A:$BB,14,FALSE)</f>
        <v>0.4</v>
      </c>
      <c r="S748">
        <f>VLOOKUP($G748,county_facts!$A:$BB,15,FALSE)</f>
        <v>0.6</v>
      </c>
      <c r="T748">
        <f>VLOOKUP($G748,county_facts!$A:$BB,16,FALSE)</f>
        <v>0</v>
      </c>
      <c r="U748">
        <f>VLOOKUP($G748,county_facts!$A:$BB,17,FALSE)</f>
        <v>1.3</v>
      </c>
      <c r="V748">
        <f>VLOOKUP($G748,county_facts!$A:$BB,18,FALSE)</f>
        <v>8.5</v>
      </c>
      <c r="W748">
        <f>VLOOKUP($G748,county_facts!$A:$BB,19,FALSE)</f>
        <v>89.3</v>
      </c>
      <c r="X748">
        <f>VLOOKUP($G748,county_facts!$A:$BB,20,FALSE)</f>
        <v>89.7</v>
      </c>
      <c r="Y748">
        <f>VLOOKUP($G748,county_facts!$A:$BB,21,FALSE)</f>
        <v>3.6</v>
      </c>
      <c r="Z748">
        <f>VLOOKUP($G748,county_facts!$A:$BB,22,FALSE)</f>
        <v>8.5</v>
      </c>
      <c r="AA748">
        <f>VLOOKUP($G748,county_facts!$A:$BB,23,FALSE)</f>
        <v>88.4</v>
      </c>
      <c r="AB748">
        <f>VLOOKUP($G748,county_facts!$A:$BB,24,FALSE)</f>
        <v>14.5</v>
      </c>
      <c r="AC748">
        <f>VLOOKUP($G748,county_facts!$A:$BB,25,FALSE)</f>
        <v>964</v>
      </c>
      <c r="AD748">
        <f>VLOOKUP($G748,county_facts!$A:$BB,26,FALSE)</f>
        <v>24.5</v>
      </c>
      <c r="AE748">
        <f>VLOOKUP($G748,county_facts!$A:$BB,27,FALSE)</f>
        <v>6551</v>
      </c>
      <c r="AF748">
        <f>VLOOKUP($G748,county_facts!$A:$BB,28,FALSE)</f>
        <v>79.2</v>
      </c>
      <c r="AG748">
        <f>VLOOKUP($G748,county_facts!$A:$BB,29,FALSE)</f>
        <v>10.7</v>
      </c>
      <c r="AH748">
        <f>VLOOKUP($G748,county_facts!$A:$BB,30,FALSE)</f>
        <v>136900</v>
      </c>
      <c r="AI748">
        <f>VLOOKUP($G748,county_facts!$A:$BB,31,FALSE)</f>
        <v>6090</v>
      </c>
      <c r="AJ748">
        <f>VLOOKUP($G748,county_facts!$A:$BB,32,FALSE)</f>
        <v>2.4300000000000002</v>
      </c>
      <c r="AK748">
        <f>VLOOKUP($G748,county_facts!$A:$BB,33,FALSE)</f>
        <v>25789</v>
      </c>
      <c r="AL748">
        <f>VLOOKUP($G748,county_facts!$A:$BB,34,FALSE)</f>
        <v>54017</v>
      </c>
      <c r="AM748">
        <f>VLOOKUP($G748,county_facts!$A:$BB,35,FALSE)</f>
        <v>11.8</v>
      </c>
      <c r="AN748">
        <f>VLOOKUP($G748,county_facts!$A:$BB,36,FALSE)</f>
        <v>360</v>
      </c>
      <c r="AO748">
        <f>VLOOKUP($G748,county_facts!$A:$BB,37,FALSE)</f>
        <v>3510</v>
      </c>
      <c r="AP748">
        <f>VLOOKUP($G748,county_facts!$A:$BB,38,FALSE)</f>
        <v>8.1</v>
      </c>
      <c r="AQ748">
        <f>VLOOKUP($G748,county_facts!$A:$BB,39,FALSE)</f>
        <v>1062</v>
      </c>
      <c r="AR748">
        <f>VLOOKUP($G748,county_facts!$A:$BB,40,FALSE)</f>
        <v>1326</v>
      </c>
      <c r="AS748">
        <f>VLOOKUP($G748,county_facts!$A:$BB,41,FALSE)</f>
        <v>0</v>
      </c>
      <c r="AT748">
        <f>VLOOKUP($G748,county_facts!$A:$BB,42,FALSE)</f>
        <v>0</v>
      </c>
      <c r="AU748">
        <f>VLOOKUP($G748,county_facts!$A:$BB,43,FALSE)</f>
        <v>0</v>
      </c>
      <c r="AV748">
        <f>VLOOKUP($G748,county_facts!$A:$BB,44,FALSE)</f>
        <v>0</v>
      </c>
      <c r="AW748">
        <f>VLOOKUP($G748,county_facts!$A:$BB,45,FALSE)</f>
        <v>0</v>
      </c>
      <c r="AX748">
        <f>VLOOKUP($G748,county_facts!$A:$BB,46,FALSE)</f>
        <v>0</v>
      </c>
      <c r="AY748">
        <f>VLOOKUP($G748,county_facts!$A:$BB,47,FALSE)</f>
        <v>548531</v>
      </c>
      <c r="AZ748">
        <f>VLOOKUP($G748,county_facts!$A:$BB,48,FALSE)</f>
        <v>69261</v>
      </c>
      <c r="BA748">
        <f>VLOOKUP($G748,county_facts!$A:$BB,49,FALSE)</f>
        <v>75457</v>
      </c>
      <c r="BB748">
        <f>VLOOKUP($G748,county_facts!$A:$BB,50,FALSE)</f>
        <v>5011</v>
      </c>
      <c r="BC748">
        <f>VLOOKUP($G748,county_facts!$A:$BB,51,FALSE)</f>
        <v>0</v>
      </c>
      <c r="BD748">
        <f>VLOOKUP($G748,county_facts!$A:$BB,52,FALSE)</f>
        <v>17</v>
      </c>
      <c r="BE748">
        <f>VLOOKUP($G748,county_facts!$A:$BB,53,FALSE)</f>
        <v>588.78</v>
      </c>
      <c r="BF748">
        <f>VLOOKUP($G748,county_facts!$A:$BB,54,FALSE)</f>
        <v>25.9</v>
      </c>
    </row>
    <row r="749" spans="1:58" x14ac:dyDescent="0.3">
      <c r="A749" t="s">
        <v>9</v>
      </c>
      <c r="B749" t="s">
        <v>324</v>
      </c>
      <c r="C749">
        <v>135</v>
      </c>
      <c r="D749" t="s">
        <v>310</v>
      </c>
      <c r="E749">
        <v>463</v>
      </c>
      <c r="F749">
        <v>0.29157667399999998</v>
      </c>
      <c r="G749">
        <v>27143</v>
      </c>
      <c r="H749">
        <f>VLOOKUP($G749,county_facts!$A:$BB,4,FALSE)</f>
        <v>14918</v>
      </c>
      <c r="I749">
        <f>VLOOKUP($G749,county_facts!$A:$BB,5,FALSE)</f>
        <v>15226</v>
      </c>
      <c r="J749">
        <f>VLOOKUP($G749,county_facts!$A:$BB,6,FALSE)</f>
        <v>-2</v>
      </c>
      <c r="K749">
        <f>VLOOKUP($G749,county_facts!$A:$BB,7,FALSE)</f>
        <v>15226</v>
      </c>
      <c r="L749">
        <f>VLOOKUP($G749,county_facts!$A:$BB,8,FALSE)</f>
        <v>6</v>
      </c>
      <c r="M749">
        <f>VLOOKUP($G749,county_facts!$A:$BB,9,FALSE)</f>
        <v>24.6</v>
      </c>
      <c r="N749">
        <f>VLOOKUP($G749,county_facts!$A:$BB,10,FALSE)</f>
        <v>17.5</v>
      </c>
      <c r="O749">
        <f>VLOOKUP($G749,county_facts!$A:$BB,11,FALSE)</f>
        <v>49.7</v>
      </c>
      <c r="P749">
        <f>VLOOKUP($G749,county_facts!$A:$BB,12,FALSE)</f>
        <v>97</v>
      </c>
      <c r="Q749">
        <f>VLOOKUP($G749,county_facts!$A:$BB,13,FALSE)</f>
        <v>0.6</v>
      </c>
      <c r="R749">
        <f>VLOOKUP($G749,county_facts!$A:$BB,14,FALSE)</f>
        <v>0.4</v>
      </c>
      <c r="S749">
        <f>VLOOKUP($G749,county_facts!$A:$BB,15,FALSE)</f>
        <v>0.6</v>
      </c>
      <c r="T749">
        <f>VLOOKUP($G749,county_facts!$A:$BB,16,FALSE)</f>
        <v>0</v>
      </c>
      <c r="U749">
        <f>VLOOKUP($G749,county_facts!$A:$BB,17,FALSE)</f>
        <v>1.3</v>
      </c>
      <c r="V749">
        <f>VLOOKUP($G749,county_facts!$A:$BB,18,FALSE)</f>
        <v>8.5</v>
      </c>
      <c r="W749">
        <f>VLOOKUP($G749,county_facts!$A:$BB,19,FALSE)</f>
        <v>89.3</v>
      </c>
      <c r="X749">
        <f>VLOOKUP($G749,county_facts!$A:$BB,20,FALSE)</f>
        <v>89.7</v>
      </c>
      <c r="Y749">
        <f>VLOOKUP($G749,county_facts!$A:$BB,21,FALSE)</f>
        <v>3.6</v>
      </c>
      <c r="Z749">
        <f>VLOOKUP($G749,county_facts!$A:$BB,22,FALSE)</f>
        <v>8.5</v>
      </c>
      <c r="AA749">
        <f>VLOOKUP($G749,county_facts!$A:$BB,23,FALSE)</f>
        <v>88.4</v>
      </c>
      <c r="AB749">
        <f>VLOOKUP($G749,county_facts!$A:$BB,24,FALSE)</f>
        <v>14.5</v>
      </c>
      <c r="AC749">
        <f>VLOOKUP($G749,county_facts!$A:$BB,25,FALSE)</f>
        <v>964</v>
      </c>
      <c r="AD749">
        <f>VLOOKUP($G749,county_facts!$A:$BB,26,FALSE)</f>
        <v>24.5</v>
      </c>
      <c r="AE749">
        <f>VLOOKUP($G749,county_facts!$A:$BB,27,FALSE)</f>
        <v>6551</v>
      </c>
      <c r="AF749">
        <f>VLOOKUP($G749,county_facts!$A:$BB,28,FALSE)</f>
        <v>79.2</v>
      </c>
      <c r="AG749">
        <f>VLOOKUP($G749,county_facts!$A:$BB,29,FALSE)</f>
        <v>10.7</v>
      </c>
      <c r="AH749">
        <f>VLOOKUP($G749,county_facts!$A:$BB,30,FALSE)</f>
        <v>136900</v>
      </c>
      <c r="AI749">
        <f>VLOOKUP($G749,county_facts!$A:$BB,31,FALSE)</f>
        <v>6090</v>
      </c>
      <c r="AJ749">
        <f>VLOOKUP($G749,county_facts!$A:$BB,32,FALSE)</f>
        <v>2.4300000000000002</v>
      </c>
      <c r="AK749">
        <f>VLOOKUP($G749,county_facts!$A:$BB,33,FALSE)</f>
        <v>25789</v>
      </c>
      <c r="AL749">
        <f>VLOOKUP($G749,county_facts!$A:$BB,34,FALSE)</f>
        <v>54017</v>
      </c>
      <c r="AM749">
        <f>VLOOKUP($G749,county_facts!$A:$BB,35,FALSE)</f>
        <v>11.8</v>
      </c>
      <c r="AN749">
        <f>VLOOKUP($G749,county_facts!$A:$BB,36,FALSE)</f>
        <v>360</v>
      </c>
      <c r="AO749">
        <f>VLOOKUP($G749,county_facts!$A:$BB,37,FALSE)</f>
        <v>3510</v>
      </c>
      <c r="AP749">
        <f>VLOOKUP($G749,county_facts!$A:$BB,38,FALSE)</f>
        <v>8.1</v>
      </c>
      <c r="AQ749">
        <f>VLOOKUP($G749,county_facts!$A:$BB,39,FALSE)</f>
        <v>1062</v>
      </c>
      <c r="AR749">
        <f>VLOOKUP($G749,county_facts!$A:$BB,40,FALSE)</f>
        <v>1326</v>
      </c>
      <c r="AS749">
        <f>VLOOKUP($G749,county_facts!$A:$BB,41,FALSE)</f>
        <v>0</v>
      </c>
      <c r="AT749">
        <f>VLOOKUP($G749,county_facts!$A:$BB,42,FALSE)</f>
        <v>0</v>
      </c>
      <c r="AU749">
        <f>VLOOKUP($G749,county_facts!$A:$BB,43,FALSE)</f>
        <v>0</v>
      </c>
      <c r="AV749">
        <f>VLOOKUP($G749,county_facts!$A:$BB,44,FALSE)</f>
        <v>0</v>
      </c>
      <c r="AW749">
        <f>VLOOKUP($G749,county_facts!$A:$BB,45,FALSE)</f>
        <v>0</v>
      </c>
      <c r="AX749">
        <f>VLOOKUP($G749,county_facts!$A:$BB,46,FALSE)</f>
        <v>0</v>
      </c>
      <c r="AY749">
        <f>VLOOKUP($G749,county_facts!$A:$BB,47,FALSE)</f>
        <v>548531</v>
      </c>
      <c r="AZ749">
        <f>VLOOKUP($G749,county_facts!$A:$BB,48,FALSE)</f>
        <v>69261</v>
      </c>
      <c r="BA749">
        <f>VLOOKUP($G749,county_facts!$A:$BB,49,FALSE)</f>
        <v>75457</v>
      </c>
      <c r="BB749">
        <f>VLOOKUP($G749,county_facts!$A:$BB,50,FALSE)</f>
        <v>5011</v>
      </c>
      <c r="BC749">
        <f>VLOOKUP($G749,county_facts!$A:$BB,51,FALSE)</f>
        <v>0</v>
      </c>
      <c r="BD749">
        <f>VLOOKUP($G749,county_facts!$A:$BB,52,FALSE)</f>
        <v>17</v>
      </c>
      <c r="BE749">
        <f>VLOOKUP($G749,county_facts!$A:$BB,53,FALSE)</f>
        <v>588.78</v>
      </c>
      <c r="BF749">
        <f>VLOOKUP($G749,county_facts!$A:$BB,54,FALSE)</f>
        <v>25.9</v>
      </c>
    </row>
    <row r="750" spans="1:58" x14ac:dyDescent="0.3">
      <c r="A750" t="s">
        <v>6</v>
      </c>
      <c r="B750" t="s">
        <v>325</v>
      </c>
      <c r="C750">
        <v>2794</v>
      </c>
      <c r="D750" t="s">
        <v>310</v>
      </c>
      <c r="E750">
        <v>4435</v>
      </c>
      <c r="F750">
        <v>0.629988726</v>
      </c>
      <c r="G750">
        <v>27141</v>
      </c>
      <c r="H750">
        <f>VLOOKUP($G750,county_facts!$A:$BB,4,FALSE)</f>
        <v>91126</v>
      </c>
      <c r="I750">
        <f>VLOOKUP($G750,county_facts!$A:$BB,5,FALSE)</f>
        <v>88499</v>
      </c>
      <c r="J750">
        <f>VLOOKUP($G750,county_facts!$A:$BB,6,FALSE)</f>
        <v>3</v>
      </c>
      <c r="K750">
        <f>VLOOKUP($G750,county_facts!$A:$BB,7,FALSE)</f>
        <v>88499</v>
      </c>
      <c r="L750">
        <f>VLOOKUP($G750,county_facts!$A:$BB,8,FALSE)</f>
        <v>6.8</v>
      </c>
      <c r="M750">
        <f>VLOOKUP($G750,county_facts!$A:$BB,9,FALSE)</f>
        <v>27.3</v>
      </c>
      <c r="N750">
        <f>VLOOKUP($G750,county_facts!$A:$BB,10,FALSE)</f>
        <v>10.199999999999999</v>
      </c>
      <c r="O750">
        <f>VLOOKUP($G750,county_facts!$A:$BB,11,FALSE)</f>
        <v>48.8</v>
      </c>
      <c r="P750">
        <f>VLOOKUP($G750,county_facts!$A:$BB,12,FALSE)</f>
        <v>94.4</v>
      </c>
      <c r="Q750">
        <f>VLOOKUP($G750,county_facts!$A:$BB,13,FALSE)</f>
        <v>2.1</v>
      </c>
      <c r="R750">
        <f>VLOOKUP($G750,county_facts!$A:$BB,14,FALSE)</f>
        <v>0.6</v>
      </c>
      <c r="S750">
        <f>VLOOKUP($G750,county_facts!$A:$BB,15,FALSE)</f>
        <v>1.2</v>
      </c>
      <c r="T750">
        <f>VLOOKUP($G750,county_facts!$A:$BB,16,FALSE)</f>
        <v>0</v>
      </c>
      <c r="U750">
        <f>VLOOKUP($G750,county_facts!$A:$BB,17,FALSE)</f>
        <v>1.7</v>
      </c>
      <c r="V750">
        <f>VLOOKUP($G750,county_facts!$A:$BB,18,FALSE)</f>
        <v>2.5</v>
      </c>
      <c r="W750">
        <f>VLOOKUP($G750,county_facts!$A:$BB,19,FALSE)</f>
        <v>92.3</v>
      </c>
      <c r="X750">
        <f>VLOOKUP($G750,county_facts!$A:$BB,20,FALSE)</f>
        <v>85.7</v>
      </c>
      <c r="Y750">
        <f>VLOOKUP($G750,county_facts!$A:$BB,21,FALSE)</f>
        <v>2.8</v>
      </c>
      <c r="Z750">
        <f>VLOOKUP($G750,county_facts!$A:$BB,22,FALSE)</f>
        <v>4.2</v>
      </c>
      <c r="AA750">
        <f>VLOOKUP($G750,county_facts!$A:$BB,23,FALSE)</f>
        <v>93.2</v>
      </c>
      <c r="AB750">
        <f>VLOOKUP($G750,county_facts!$A:$BB,24,FALSE)</f>
        <v>25.1</v>
      </c>
      <c r="AC750">
        <f>VLOOKUP($G750,county_facts!$A:$BB,25,FALSE)</f>
        <v>5761</v>
      </c>
      <c r="AD750">
        <f>VLOOKUP($G750,county_facts!$A:$BB,26,FALSE)</f>
        <v>32</v>
      </c>
      <c r="AE750">
        <f>VLOOKUP($G750,county_facts!$A:$BB,27,FALSE)</f>
        <v>32872</v>
      </c>
      <c r="AF750">
        <f>VLOOKUP($G750,county_facts!$A:$BB,28,FALSE)</f>
        <v>81.900000000000006</v>
      </c>
      <c r="AG750">
        <f>VLOOKUP($G750,county_facts!$A:$BB,29,FALSE)</f>
        <v>11.3</v>
      </c>
      <c r="AH750">
        <f>VLOOKUP($G750,county_facts!$A:$BB,30,FALSE)</f>
        <v>193400</v>
      </c>
      <c r="AI750">
        <f>VLOOKUP($G750,county_facts!$A:$BB,31,FALSE)</f>
        <v>29948</v>
      </c>
      <c r="AJ750">
        <f>VLOOKUP($G750,county_facts!$A:$BB,32,FALSE)</f>
        <v>2.91</v>
      </c>
      <c r="AK750">
        <f>VLOOKUP($G750,county_facts!$A:$BB,33,FALSE)</f>
        <v>28071</v>
      </c>
      <c r="AL750">
        <f>VLOOKUP($G750,county_facts!$A:$BB,34,FALSE)</f>
        <v>73098</v>
      </c>
      <c r="AM750">
        <f>VLOOKUP($G750,county_facts!$A:$BB,35,FALSE)</f>
        <v>7.8</v>
      </c>
      <c r="AN750">
        <f>VLOOKUP($G750,county_facts!$A:$BB,36,FALSE)</f>
        <v>1905</v>
      </c>
      <c r="AO750">
        <f>VLOOKUP($G750,county_facts!$A:$BB,37,FALSE)</f>
        <v>20677</v>
      </c>
      <c r="AP750">
        <f>VLOOKUP($G750,county_facts!$A:$BB,38,FALSE)</f>
        <v>5.2</v>
      </c>
      <c r="AQ750">
        <f>VLOOKUP($G750,county_facts!$A:$BB,39,FALSE)</f>
        <v>6363</v>
      </c>
      <c r="AR750">
        <f>VLOOKUP($G750,county_facts!$A:$BB,40,FALSE)</f>
        <v>8937</v>
      </c>
      <c r="AS750">
        <f>VLOOKUP($G750,county_facts!$A:$BB,41,FALSE)</f>
        <v>0</v>
      </c>
      <c r="AT750">
        <f>VLOOKUP($G750,county_facts!$A:$BB,42,FALSE)</f>
        <v>0</v>
      </c>
      <c r="AU750">
        <f>VLOOKUP($G750,county_facts!$A:$BB,43,FALSE)</f>
        <v>1.1000000000000001</v>
      </c>
      <c r="AV750">
        <f>VLOOKUP($G750,county_facts!$A:$BB,44,FALSE)</f>
        <v>0</v>
      </c>
      <c r="AW750">
        <f>VLOOKUP($G750,county_facts!$A:$BB,45,FALSE)</f>
        <v>0</v>
      </c>
      <c r="AX750">
        <f>VLOOKUP($G750,county_facts!$A:$BB,46,FALSE)</f>
        <v>24.5</v>
      </c>
      <c r="AY750">
        <f>VLOOKUP($G750,county_facts!$A:$BB,47,FALSE)</f>
        <v>683259</v>
      </c>
      <c r="AZ750">
        <f>VLOOKUP($G750,county_facts!$A:$BB,48,FALSE)</f>
        <v>231733</v>
      </c>
      <c r="BA750">
        <f>VLOOKUP($G750,county_facts!$A:$BB,49,FALSE)</f>
        <v>844316</v>
      </c>
      <c r="BB750">
        <f>VLOOKUP($G750,county_facts!$A:$BB,50,FALSE)</f>
        <v>9845</v>
      </c>
      <c r="BC750">
        <f>VLOOKUP($G750,county_facts!$A:$BB,51,FALSE)</f>
        <v>75305</v>
      </c>
      <c r="BD750">
        <f>VLOOKUP($G750,county_facts!$A:$BB,52,FALSE)</f>
        <v>245</v>
      </c>
      <c r="BE750">
        <f>VLOOKUP($G750,county_facts!$A:$BB,53,FALSE)</f>
        <v>432.92</v>
      </c>
      <c r="BF750">
        <f>VLOOKUP($G750,county_facts!$A:$BB,54,FALSE)</f>
        <v>204.4</v>
      </c>
    </row>
    <row r="751" spans="1:58" x14ac:dyDescent="0.3">
      <c r="A751" t="s">
        <v>9</v>
      </c>
      <c r="B751" t="s">
        <v>325</v>
      </c>
      <c r="C751">
        <v>1641</v>
      </c>
      <c r="D751" t="s">
        <v>310</v>
      </c>
      <c r="E751">
        <v>4435</v>
      </c>
      <c r="F751">
        <v>0.370011274</v>
      </c>
      <c r="G751">
        <v>27141</v>
      </c>
      <c r="H751">
        <f>VLOOKUP($G751,county_facts!$A:$BB,4,FALSE)</f>
        <v>91126</v>
      </c>
      <c r="I751">
        <f>VLOOKUP($G751,county_facts!$A:$BB,5,FALSE)</f>
        <v>88499</v>
      </c>
      <c r="J751">
        <f>VLOOKUP($G751,county_facts!$A:$BB,6,FALSE)</f>
        <v>3</v>
      </c>
      <c r="K751">
        <f>VLOOKUP($G751,county_facts!$A:$BB,7,FALSE)</f>
        <v>88499</v>
      </c>
      <c r="L751">
        <f>VLOOKUP($G751,county_facts!$A:$BB,8,FALSE)</f>
        <v>6.8</v>
      </c>
      <c r="M751">
        <f>VLOOKUP($G751,county_facts!$A:$BB,9,FALSE)</f>
        <v>27.3</v>
      </c>
      <c r="N751">
        <f>VLOOKUP($G751,county_facts!$A:$BB,10,FALSE)</f>
        <v>10.199999999999999</v>
      </c>
      <c r="O751">
        <f>VLOOKUP($G751,county_facts!$A:$BB,11,FALSE)</f>
        <v>48.8</v>
      </c>
      <c r="P751">
        <f>VLOOKUP($G751,county_facts!$A:$BB,12,FALSE)</f>
        <v>94.4</v>
      </c>
      <c r="Q751">
        <f>VLOOKUP($G751,county_facts!$A:$BB,13,FALSE)</f>
        <v>2.1</v>
      </c>
      <c r="R751">
        <f>VLOOKUP($G751,county_facts!$A:$BB,14,FALSE)</f>
        <v>0.6</v>
      </c>
      <c r="S751">
        <f>VLOOKUP($G751,county_facts!$A:$BB,15,FALSE)</f>
        <v>1.2</v>
      </c>
      <c r="T751">
        <f>VLOOKUP($G751,county_facts!$A:$BB,16,FALSE)</f>
        <v>0</v>
      </c>
      <c r="U751">
        <f>VLOOKUP($G751,county_facts!$A:$BB,17,FALSE)</f>
        <v>1.7</v>
      </c>
      <c r="V751">
        <f>VLOOKUP($G751,county_facts!$A:$BB,18,FALSE)</f>
        <v>2.5</v>
      </c>
      <c r="W751">
        <f>VLOOKUP($G751,county_facts!$A:$BB,19,FALSE)</f>
        <v>92.3</v>
      </c>
      <c r="X751">
        <f>VLOOKUP($G751,county_facts!$A:$BB,20,FALSE)</f>
        <v>85.7</v>
      </c>
      <c r="Y751">
        <f>VLOOKUP($G751,county_facts!$A:$BB,21,FALSE)</f>
        <v>2.8</v>
      </c>
      <c r="Z751">
        <f>VLOOKUP($G751,county_facts!$A:$BB,22,FALSE)</f>
        <v>4.2</v>
      </c>
      <c r="AA751">
        <f>VLOOKUP($G751,county_facts!$A:$BB,23,FALSE)</f>
        <v>93.2</v>
      </c>
      <c r="AB751">
        <f>VLOOKUP($G751,county_facts!$A:$BB,24,FALSE)</f>
        <v>25.1</v>
      </c>
      <c r="AC751">
        <f>VLOOKUP($G751,county_facts!$A:$BB,25,FALSE)</f>
        <v>5761</v>
      </c>
      <c r="AD751">
        <f>VLOOKUP($G751,county_facts!$A:$BB,26,FALSE)</f>
        <v>32</v>
      </c>
      <c r="AE751">
        <f>VLOOKUP($G751,county_facts!$A:$BB,27,FALSE)</f>
        <v>32872</v>
      </c>
      <c r="AF751">
        <f>VLOOKUP($G751,county_facts!$A:$BB,28,FALSE)</f>
        <v>81.900000000000006</v>
      </c>
      <c r="AG751">
        <f>VLOOKUP($G751,county_facts!$A:$BB,29,FALSE)</f>
        <v>11.3</v>
      </c>
      <c r="AH751">
        <f>VLOOKUP($G751,county_facts!$A:$BB,30,FALSE)</f>
        <v>193400</v>
      </c>
      <c r="AI751">
        <f>VLOOKUP($G751,county_facts!$A:$BB,31,FALSE)</f>
        <v>29948</v>
      </c>
      <c r="AJ751">
        <f>VLOOKUP($G751,county_facts!$A:$BB,32,FALSE)</f>
        <v>2.91</v>
      </c>
      <c r="AK751">
        <f>VLOOKUP($G751,county_facts!$A:$BB,33,FALSE)</f>
        <v>28071</v>
      </c>
      <c r="AL751">
        <f>VLOOKUP($G751,county_facts!$A:$BB,34,FALSE)</f>
        <v>73098</v>
      </c>
      <c r="AM751">
        <f>VLOOKUP($G751,county_facts!$A:$BB,35,FALSE)</f>
        <v>7.8</v>
      </c>
      <c r="AN751">
        <f>VLOOKUP($G751,county_facts!$A:$BB,36,FALSE)</f>
        <v>1905</v>
      </c>
      <c r="AO751">
        <f>VLOOKUP($G751,county_facts!$A:$BB,37,FALSE)</f>
        <v>20677</v>
      </c>
      <c r="AP751">
        <f>VLOOKUP($G751,county_facts!$A:$BB,38,FALSE)</f>
        <v>5.2</v>
      </c>
      <c r="AQ751">
        <f>VLOOKUP($G751,county_facts!$A:$BB,39,FALSE)</f>
        <v>6363</v>
      </c>
      <c r="AR751">
        <f>VLOOKUP($G751,county_facts!$A:$BB,40,FALSE)</f>
        <v>8937</v>
      </c>
      <c r="AS751">
        <f>VLOOKUP($G751,county_facts!$A:$BB,41,FALSE)</f>
        <v>0</v>
      </c>
      <c r="AT751">
        <f>VLOOKUP($G751,county_facts!$A:$BB,42,FALSE)</f>
        <v>0</v>
      </c>
      <c r="AU751">
        <f>VLOOKUP($G751,county_facts!$A:$BB,43,FALSE)</f>
        <v>1.1000000000000001</v>
      </c>
      <c r="AV751">
        <f>VLOOKUP($G751,county_facts!$A:$BB,44,FALSE)</f>
        <v>0</v>
      </c>
      <c r="AW751">
        <f>VLOOKUP($G751,county_facts!$A:$BB,45,FALSE)</f>
        <v>0</v>
      </c>
      <c r="AX751">
        <f>VLOOKUP($G751,county_facts!$A:$BB,46,FALSE)</f>
        <v>24.5</v>
      </c>
      <c r="AY751">
        <f>VLOOKUP($G751,county_facts!$A:$BB,47,FALSE)</f>
        <v>683259</v>
      </c>
      <c r="AZ751">
        <f>VLOOKUP($G751,county_facts!$A:$BB,48,FALSE)</f>
        <v>231733</v>
      </c>
      <c r="BA751">
        <f>VLOOKUP($G751,county_facts!$A:$BB,49,FALSE)</f>
        <v>844316</v>
      </c>
      <c r="BB751">
        <f>VLOOKUP($G751,county_facts!$A:$BB,50,FALSE)</f>
        <v>9845</v>
      </c>
      <c r="BC751">
        <f>VLOOKUP($G751,county_facts!$A:$BB,51,FALSE)</f>
        <v>75305</v>
      </c>
      <c r="BD751">
        <f>VLOOKUP($G751,county_facts!$A:$BB,52,FALSE)</f>
        <v>245</v>
      </c>
      <c r="BE751">
        <f>VLOOKUP($G751,county_facts!$A:$BB,53,FALSE)</f>
        <v>432.92</v>
      </c>
      <c r="BF751">
        <f>VLOOKUP($G751,county_facts!$A:$BB,54,FALSE)</f>
        <v>204.4</v>
      </c>
    </row>
    <row r="752" spans="1:58" x14ac:dyDescent="0.3">
      <c r="A752" t="s">
        <v>6</v>
      </c>
      <c r="B752" t="s">
        <v>85</v>
      </c>
      <c r="C752">
        <v>5821</v>
      </c>
      <c r="D752" t="s">
        <v>310</v>
      </c>
      <c r="E752">
        <v>9365</v>
      </c>
      <c r="F752">
        <v>0.62156967399999996</v>
      </c>
      <c r="G752">
        <v>27139</v>
      </c>
      <c r="H752">
        <f>VLOOKUP($G752,county_facts!$A:$BB,4,FALSE)</f>
        <v>139672</v>
      </c>
      <c r="I752">
        <f>VLOOKUP($G752,county_facts!$A:$BB,5,FALSE)</f>
        <v>129928</v>
      </c>
      <c r="J752">
        <f>VLOOKUP($G752,county_facts!$A:$BB,6,FALSE)</f>
        <v>7.5</v>
      </c>
      <c r="K752">
        <f>VLOOKUP($G752,county_facts!$A:$BB,7,FALSE)</f>
        <v>129928</v>
      </c>
      <c r="L752">
        <f>VLOOKUP($G752,county_facts!$A:$BB,8,FALSE)</f>
        <v>7.4</v>
      </c>
      <c r="M752">
        <f>VLOOKUP($G752,county_facts!$A:$BB,9,FALSE)</f>
        <v>28.8</v>
      </c>
      <c r="N752">
        <f>VLOOKUP($G752,county_facts!$A:$BB,10,FALSE)</f>
        <v>9.3000000000000007</v>
      </c>
      <c r="O752">
        <f>VLOOKUP($G752,county_facts!$A:$BB,11,FALSE)</f>
        <v>50.2</v>
      </c>
      <c r="P752">
        <f>VLOOKUP($G752,county_facts!$A:$BB,12,FALSE)</f>
        <v>87</v>
      </c>
      <c r="Q752">
        <f>VLOOKUP($G752,county_facts!$A:$BB,13,FALSE)</f>
        <v>3.6</v>
      </c>
      <c r="R752">
        <f>VLOOKUP($G752,county_facts!$A:$BB,14,FALSE)</f>
        <v>1.1000000000000001</v>
      </c>
      <c r="S752">
        <f>VLOOKUP($G752,county_facts!$A:$BB,15,FALSE)</f>
        <v>6.2</v>
      </c>
      <c r="T752">
        <f>VLOOKUP($G752,county_facts!$A:$BB,16,FALSE)</f>
        <v>0.1</v>
      </c>
      <c r="U752">
        <f>VLOOKUP($G752,county_facts!$A:$BB,17,FALSE)</f>
        <v>2.1</v>
      </c>
      <c r="V752">
        <f>VLOOKUP($G752,county_facts!$A:$BB,18,FALSE)</f>
        <v>4.8</v>
      </c>
      <c r="W752">
        <f>VLOOKUP($G752,county_facts!$A:$BB,19,FALSE)</f>
        <v>82.9</v>
      </c>
      <c r="X752">
        <f>VLOOKUP($G752,county_facts!$A:$BB,20,FALSE)</f>
        <v>89.7</v>
      </c>
      <c r="Y752">
        <f>VLOOKUP($G752,county_facts!$A:$BB,21,FALSE)</f>
        <v>8.6</v>
      </c>
      <c r="Z752">
        <f>VLOOKUP($G752,county_facts!$A:$BB,22,FALSE)</f>
        <v>11.8</v>
      </c>
      <c r="AA752">
        <f>VLOOKUP($G752,county_facts!$A:$BB,23,FALSE)</f>
        <v>94.6</v>
      </c>
      <c r="AB752">
        <f>VLOOKUP($G752,county_facts!$A:$BB,24,FALSE)</f>
        <v>38</v>
      </c>
      <c r="AC752">
        <f>VLOOKUP($G752,county_facts!$A:$BB,25,FALSE)</f>
        <v>7268</v>
      </c>
      <c r="AD752">
        <f>VLOOKUP($G752,county_facts!$A:$BB,26,FALSE)</f>
        <v>26.7</v>
      </c>
      <c r="AE752">
        <f>VLOOKUP($G752,county_facts!$A:$BB,27,FALSE)</f>
        <v>49184</v>
      </c>
      <c r="AF752">
        <f>VLOOKUP($G752,county_facts!$A:$BB,28,FALSE)</f>
        <v>84.8</v>
      </c>
      <c r="AG752">
        <f>VLOOKUP($G752,county_facts!$A:$BB,29,FALSE)</f>
        <v>9.1999999999999993</v>
      </c>
      <c r="AH752">
        <f>VLOOKUP($G752,county_facts!$A:$BB,30,FALSE)</f>
        <v>244400</v>
      </c>
      <c r="AI752">
        <f>VLOOKUP($G752,county_facts!$A:$BB,31,FALSE)</f>
        <v>45630</v>
      </c>
      <c r="AJ752">
        <f>VLOOKUP($G752,county_facts!$A:$BB,32,FALSE)</f>
        <v>2.89</v>
      </c>
      <c r="AK752">
        <f>VLOOKUP($G752,county_facts!$A:$BB,33,FALSE)</f>
        <v>35467</v>
      </c>
      <c r="AL752">
        <f>VLOOKUP($G752,county_facts!$A:$BB,34,FALSE)</f>
        <v>86112</v>
      </c>
      <c r="AM752">
        <f>VLOOKUP($G752,county_facts!$A:$BB,35,FALSE)</f>
        <v>5.5</v>
      </c>
      <c r="AN752">
        <f>VLOOKUP($G752,county_facts!$A:$BB,36,FALSE)</f>
        <v>3214</v>
      </c>
      <c r="AO752">
        <f>VLOOKUP($G752,county_facts!$A:$BB,37,FALSE)</f>
        <v>40780</v>
      </c>
      <c r="AP752">
        <f>VLOOKUP($G752,county_facts!$A:$BB,38,FALSE)</f>
        <v>3</v>
      </c>
      <c r="AQ752">
        <f>VLOOKUP($G752,county_facts!$A:$BB,39,FALSE)</f>
        <v>10136</v>
      </c>
      <c r="AR752">
        <f>VLOOKUP($G752,county_facts!$A:$BB,40,FALSE)</f>
        <v>12029</v>
      </c>
      <c r="AS752">
        <f>VLOOKUP($G752,county_facts!$A:$BB,41,FALSE)</f>
        <v>1.5</v>
      </c>
      <c r="AT752">
        <f>VLOOKUP($G752,county_facts!$A:$BB,42,FALSE)</f>
        <v>0.4</v>
      </c>
      <c r="AU752">
        <f>VLOOKUP($G752,county_facts!$A:$BB,43,FALSE)</f>
        <v>3</v>
      </c>
      <c r="AV752">
        <f>VLOOKUP($G752,county_facts!$A:$BB,44,FALSE)</f>
        <v>0</v>
      </c>
      <c r="AW752">
        <f>VLOOKUP($G752,county_facts!$A:$BB,45,FALSE)</f>
        <v>1</v>
      </c>
      <c r="AX752">
        <f>VLOOKUP($G752,county_facts!$A:$BB,46,FALSE)</f>
        <v>30.1</v>
      </c>
      <c r="AY752">
        <f>VLOOKUP($G752,county_facts!$A:$BB,47,FALSE)</f>
        <v>1924968</v>
      </c>
      <c r="AZ752">
        <f>VLOOKUP($G752,county_facts!$A:$BB,48,FALSE)</f>
        <v>1300774</v>
      </c>
      <c r="BA752">
        <f>VLOOKUP($G752,county_facts!$A:$BB,49,FALSE)</f>
        <v>1169699</v>
      </c>
      <c r="BB752">
        <f>VLOOKUP($G752,county_facts!$A:$BB,50,FALSE)</f>
        <v>9270</v>
      </c>
      <c r="BC752">
        <f>VLOOKUP($G752,county_facts!$A:$BB,51,FALSE)</f>
        <v>527464</v>
      </c>
      <c r="BD752">
        <f>VLOOKUP($G752,county_facts!$A:$BB,52,FALSE)</f>
        <v>894</v>
      </c>
      <c r="BE752">
        <f>VLOOKUP($G752,county_facts!$A:$BB,53,FALSE)</f>
        <v>356.48</v>
      </c>
      <c r="BF752">
        <f>VLOOKUP($G752,county_facts!$A:$BB,54,FALSE)</f>
        <v>364.5</v>
      </c>
    </row>
    <row r="753" spans="1:58" x14ac:dyDescent="0.3">
      <c r="A753" t="s">
        <v>9</v>
      </c>
      <c r="B753" t="s">
        <v>85</v>
      </c>
      <c r="C753">
        <v>3544</v>
      </c>
      <c r="D753" t="s">
        <v>310</v>
      </c>
      <c r="E753">
        <v>9365</v>
      </c>
      <c r="F753">
        <v>0.37843032599999998</v>
      </c>
      <c r="G753">
        <v>27139</v>
      </c>
      <c r="H753">
        <f>VLOOKUP($G753,county_facts!$A:$BB,4,FALSE)</f>
        <v>139672</v>
      </c>
      <c r="I753">
        <f>VLOOKUP($G753,county_facts!$A:$BB,5,FALSE)</f>
        <v>129928</v>
      </c>
      <c r="J753">
        <f>VLOOKUP($G753,county_facts!$A:$BB,6,FALSE)</f>
        <v>7.5</v>
      </c>
      <c r="K753">
        <f>VLOOKUP($G753,county_facts!$A:$BB,7,FALSE)</f>
        <v>129928</v>
      </c>
      <c r="L753">
        <f>VLOOKUP($G753,county_facts!$A:$BB,8,FALSE)</f>
        <v>7.4</v>
      </c>
      <c r="M753">
        <f>VLOOKUP($G753,county_facts!$A:$BB,9,FALSE)</f>
        <v>28.8</v>
      </c>
      <c r="N753">
        <f>VLOOKUP($G753,county_facts!$A:$BB,10,FALSE)</f>
        <v>9.3000000000000007</v>
      </c>
      <c r="O753">
        <f>VLOOKUP($G753,county_facts!$A:$BB,11,FALSE)</f>
        <v>50.2</v>
      </c>
      <c r="P753">
        <f>VLOOKUP($G753,county_facts!$A:$BB,12,FALSE)</f>
        <v>87</v>
      </c>
      <c r="Q753">
        <f>VLOOKUP($G753,county_facts!$A:$BB,13,FALSE)</f>
        <v>3.6</v>
      </c>
      <c r="R753">
        <f>VLOOKUP($G753,county_facts!$A:$BB,14,FALSE)</f>
        <v>1.1000000000000001</v>
      </c>
      <c r="S753">
        <f>VLOOKUP($G753,county_facts!$A:$BB,15,FALSE)</f>
        <v>6.2</v>
      </c>
      <c r="T753">
        <f>VLOOKUP($G753,county_facts!$A:$BB,16,FALSE)</f>
        <v>0.1</v>
      </c>
      <c r="U753">
        <f>VLOOKUP($G753,county_facts!$A:$BB,17,FALSE)</f>
        <v>2.1</v>
      </c>
      <c r="V753">
        <f>VLOOKUP($G753,county_facts!$A:$BB,18,FALSE)</f>
        <v>4.8</v>
      </c>
      <c r="W753">
        <f>VLOOKUP($G753,county_facts!$A:$BB,19,FALSE)</f>
        <v>82.9</v>
      </c>
      <c r="X753">
        <f>VLOOKUP($G753,county_facts!$A:$BB,20,FALSE)</f>
        <v>89.7</v>
      </c>
      <c r="Y753">
        <f>VLOOKUP($G753,county_facts!$A:$BB,21,FALSE)</f>
        <v>8.6</v>
      </c>
      <c r="Z753">
        <f>VLOOKUP($G753,county_facts!$A:$BB,22,FALSE)</f>
        <v>11.8</v>
      </c>
      <c r="AA753">
        <f>VLOOKUP($G753,county_facts!$A:$BB,23,FALSE)</f>
        <v>94.6</v>
      </c>
      <c r="AB753">
        <f>VLOOKUP($G753,county_facts!$A:$BB,24,FALSE)</f>
        <v>38</v>
      </c>
      <c r="AC753">
        <f>VLOOKUP($G753,county_facts!$A:$BB,25,FALSE)</f>
        <v>7268</v>
      </c>
      <c r="AD753">
        <f>VLOOKUP($G753,county_facts!$A:$BB,26,FALSE)</f>
        <v>26.7</v>
      </c>
      <c r="AE753">
        <f>VLOOKUP($G753,county_facts!$A:$BB,27,FALSE)</f>
        <v>49184</v>
      </c>
      <c r="AF753">
        <f>VLOOKUP($G753,county_facts!$A:$BB,28,FALSE)</f>
        <v>84.8</v>
      </c>
      <c r="AG753">
        <f>VLOOKUP($G753,county_facts!$A:$BB,29,FALSE)</f>
        <v>9.1999999999999993</v>
      </c>
      <c r="AH753">
        <f>VLOOKUP($G753,county_facts!$A:$BB,30,FALSE)</f>
        <v>244400</v>
      </c>
      <c r="AI753">
        <f>VLOOKUP($G753,county_facts!$A:$BB,31,FALSE)</f>
        <v>45630</v>
      </c>
      <c r="AJ753">
        <f>VLOOKUP($G753,county_facts!$A:$BB,32,FALSE)</f>
        <v>2.89</v>
      </c>
      <c r="AK753">
        <f>VLOOKUP($G753,county_facts!$A:$BB,33,FALSE)</f>
        <v>35467</v>
      </c>
      <c r="AL753">
        <f>VLOOKUP($G753,county_facts!$A:$BB,34,FALSE)</f>
        <v>86112</v>
      </c>
      <c r="AM753">
        <f>VLOOKUP($G753,county_facts!$A:$BB,35,FALSE)</f>
        <v>5.5</v>
      </c>
      <c r="AN753">
        <f>VLOOKUP($G753,county_facts!$A:$BB,36,FALSE)</f>
        <v>3214</v>
      </c>
      <c r="AO753">
        <f>VLOOKUP($G753,county_facts!$A:$BB,37,FALSE)</f>
        <v>40780</v>
      </c>
      <c r="AP753">
        <f>VLOOKUP($G753,county_facts!$A:$BB,38,FALSE)</f>
        <v>3</v>
      </c>
      <c r="AQ753">
        <f>VLOOKUP($G753,county_facts!$A:$BB,39,FALSE)</f>
        <v>10136</v>
      </c>
      <c r="AR753">
        <f>VLOOKUP($G753,county_facts!$A:$BB,40,FALSE)</f>
        <v>12029</v>
      </c>
      <c r="AS753">
        <f>VLOOKUP($G753,county_facts!$A:$BB,41,FALSE)</f>
        <v>1.5</v>
      </c>
      <c r="AT753">
        <f>VLOOKUP($G753,county_facts!$A:$BB,42,FALSE)</f>
        <v>0.4</v>
      </c>
      <c r="AU753">
        <f>VLOOKUP($G753,county_facts!$A:$BB,43,FALSE)</f>
        <v>3</v>
      </c>
      <c r="AV753">
        <f>VLOOKUP($G753,county_facts!$A:$BB,44,FALSE)</f>
        <v>0</v>
      </c>
      <c r="AW753">
        <f>VLOOKUP($G753,county_facts!$A:$BB,45,FALSE)</f>
        <v>1</v>
      </c>
      <c r="AX753">
        <f>VLOOKUP($G753,county_facts!$A:$BB,46,FALSE)</f>
        <v>30.1</v>
      </c>
      <c r="AY753">
        <f>VLOOKUP($G753,county_facts!$A:$BB,47,FALSE)</f>
        <v>1924968</v>
      </c>
      <c r="AZ753">
        <f>VLOOKUP($G753,county_facts!$A:$BB,48,FALSE)</f>
        <v>1300774</v>
      </c>
      <c r="BA753">
        <f>VLOOKUP($G753,county_facts!$A:$BB,49,FALSE)</f>
        <v>1169699</v>
      </c>
      <c r="BB753">
        <f>VLOOKUP($G753,county_facts!$A:$BB,50,FALSE)</f>
        <v>9270</v>
      </c>
      <c r="BC753">
        <f>VLOOKUP($G753,county_facts!$A:$BB,51,FALSE)</f>
        <v>527464</v>
      </c>
      <c r="BD753">
        <f>VLOOKUP($G753,county_facts!$A:$BB,52,FALSE)</f>
        <v>894</v>
      </c>
      <c r="BE753">
        <f>VLOOKUP($G753,county_facts!$A:$BB,53,FALSE)</f>
        <v>356.48</v>
      </c>
      <c r="BF753">
        <f>VLOOKUP($G753,county_facts!$A:$BB,54,FALSE)</f>
        <v>364.5</v>
      </c>
    </row>
    <row r="754" spans="1:58" x14ac:dyDescent="0.3">
      <c r="A754" t="s">
        <v>6</v>
      </c>
      <c r="B754" t="s">
        <v>326</v>
      </c>
      <c r="C754">
        <v>270</v>
      </c>
      <c r="D754" t="s">
        <v>310</v>
      </c>
      <c r="E754">
        <v>375</v>
      </c>
      <c r="F754">
        <v>0.72</v>
      </c>
      <c r="G754">
        <v>27135</v>
      </c>
      <c r="H754">
        <f>VLOOKUP($G754,county_facts!$A:$BB,4,FALSE)</f>
        <v>15679</v>
      </c>
      <c r="I754">
        <f>VLOOKUP($G754,county_facts!$A:$BB,5,FALSE)</f>
        <v>15629</v>
      </c>
      <c r="J754">
        <f>VLOOKUP($G754,county_facts!$A:$BB,6,FALSE)</f>
        <v>0.3</v>
      </c>
      <c r="K754">
        <f>VLOOKUP($G754,county_facts!$A:$BB,7,FALSE)</f>
        <v>15629</v>
      </c>
      <c r="L754">
        <f>VLOOKUP($G754,county_facts!$A:$BB,8,FALSE)</f>
        <v>6</v>
      </c>
      <c r="M754">
        <f>VLOOKUP($G754,county_facts!$A:$BB,9,FALSE)</f>
        <v>24.6</v>
      </c>
      <c r="N754">
        <f>VLOOKUP($G754,county_facts!$A:$BB,10,FALSE)</f>
        <v>15.7</v>
      </c>
      <c r="O754">
        <f>VLOOKUP($G754,county_facts!$A:$BB,11,FALSE)</f>
        <v>48.9</v>
      </c>
      <c r="P754">
        <f>VLOOKUP($G754,county_facts!$A:$BB,12,FALSE)</f>
        <v>93.7</v>
      </c>
      <c r="Q754">
        <f>VLOOKUP($G754,county_facts!$A:$BB,13,FALSE)</f>
        <v>0.4</v>
      </c>
      <c r="R754">
        <f>VLOOKUP($G754,county_facts!$A:$BB,14,FALSE)</f>
        <v>1.6</v>
      </c>
      <c r="S754">
        <f>VLOOKUP($G754,county_facts!$A:$BB,15,FALSE)</f>
        <v>2.7</v>
      </c>
      <c r="T754">
        <f>VLOOKUP($G754,county_facts!$A:$BB,16,FALSE)</f>
        <v>0</v>
      </c>
      <c r="U754">
        <f>VLOOKUP($G754,county_facts!$A:$BB,17,FALSE)</f>
        <v>1.6</v>
      </c>
      <c r="V754">
        <f>VLOOKUP($G754,county_facts!$A:$BB,18,FALSE)</f>
        <v>1.1000000000000001</v>
      </c>
      <c r="W754">
        <f>VLOOKUP($G754,county_facts!$A:$BB,19,FALSE)</f>
        <v>92.7</v>
      </c>
      <c r="X754">
        <f>VLOOKUP($G754,county_facts!$A:$BB,20,FALSE)</f>
        <v>88.7</v>
      </c>
      <c r="Y754">
        <f>VLOOKUP($G754,county_facts!$A:$BB,21,FALSE)</f>
        <v>3.1</v>
      </c>
      <c r="Z754">
        <f>VLOOKUP($G754,county_facts!$A:$BB,22,FALSE)</f>
        <v>3.8</v>
      </c>
      <c r="AA754">
        <f>VLOOKUP($G754,county_facts!$A:$BB,23,FALSE)</f>
        <v>90.8</v>
      </c>
      <c r="AB754">
        <f>VLOOKUP($G754,county_facts!$A:$BB,24,FALSE)</f>
        <v>17.899999999999999</v>
      </c>
      <c r="AC754">
        <f>VLOOKUP($G754,county_facts!$A:$BB,25,FALSE)</f>
        <v>1245</v>
      </c>
      <c r="AD754">
        <f>VLOOKUP($G754,county_facts!$A:$BB,26,FALSE)</f>
        <v>16.2</v>
      </c>
      <c r="AE754">
        <f>VLOOKUP($G754,county_facts!$A:$BB,27,FALSE)</f>
        <v>7417</v>
      </c>
      <c r="AF754">
        <f>VLOOKUP($G754,county_facts!$A:$BB,28,FALSE)</f>
        <v>78.099999999999994</v>
      </c>
      <c r="AG754">
        <f>VLOOKUP($G754,county_facts!$A:$BB,29,FALSE)</f>
        <v>11.6</v>
      </c>
      <c r="AH754">
        <f>VLOOKUP($G754,county_facts!$A:$BB,30,FALSE)</f>
        <v>103800</v>
      </c>
      <c r="AI754">
        <f>VLOOKUP($G754,county_facts!$A:$BB,31,FALSE)</f>
        <v>6402</v>
      </c>
      <c r="AJ754">
        <f>VLOOKUP($G754,county_facts!$A:$BB,32,FALSE)</f>
        <v>2.4</v>
      </c>
      <c r="AK754">
        <f>VLOOKUP($G754,county_facts!$A:$BB,33,FALSE)</f>
        <v>25650</v>
      </c>
      <c r="AL754">
        <f>VLOOKUP($G754,county_facts!$A:$BB,34,FALSE)</f>
        <v>50759</v>
      </c>
      <c r="AM754">
        <f>VLOOKUP($G754,county_facts!$A:$BB,35,FALSE)</f>
        <v>9.6999999999999993</v>
      </c>
      <c r="AN754">
        <f>VLOOKUP($G754,county_facts!$A:$BB,36,FALSE)</f>
        <v>408</v>
      </c>
      <c r="AO754">
        <f>VLOOKUP($G754,county_facts!$A:$BB,37,FALSE)</f>
        <v>7114</v>
      </c>
      <c r="AP754">
        <f>VLOOKUP($G754,county_facts!$A:$BB,38,FALSE)</f>
        <v>-0.4</v>
      </c>
      <c r="AQ754">
        <f>VLOOKUP($G754,county_facts!$A:$BB,39,FALSE)</f>
        <v>1162</v>
      </c>
      <c r="AR754">
        <f>VLOOKUP($G754,county_facts!$A:$BB,40,FALSE)</f>
        <v>1434</v>
      </c>
      <c r="AS754">
        <f>VLOOKUP($G754,county_facts!$A:$BB,41,FALSE)</f>
        <v>0</v>
      </c>
      <c r="AT754">
        <f>VLOOKUP($G754,county_facts!$A:$BB,42,FALSE)</f>
        <v>0</v>
      </c>
      <c r="AU754">
        <f>VLOOKUP($G754,county_facts!$A:$BB,43,FALSE)</f>
        <v>0</v>
      </c>
      <c r="AV754">
        <f>VLOOKUP($G754,county_facts!$A:$BB,44,FALSE)</f>
        <v>0</v>
      </c>
      <c r="AW754">
        <f>VLOOKUP($G754,county_facts!$A:$BB,45,FALSE)</f>
        <v>0</v>
      </c>
      <c r="AX754">
        <f>VLOOKUP($G754,county_facts!$A:$BB,46,FALSE)</f>
        <v>0</v>
      </c>
      <c r="AY754">
        <f>VLOOKUP($G754,county_facts!$A:$BB,47,FALSE)</f>
        <v>0</v>
      </c>
      <c r="AZ754">
        <f>VLOOKUP($G754,county_facts!$A:$BB,48,FALSE)</f>
        <v>0</v>
      </c>
      <c r="BA754">
        <f>VLOOKUP($G754,county_facts!$A:$BB,49,FALSE)</f>
        <v>179942</v>
      </c>
      <c r="BB754">
        <f>VLOOKUP($G754,county_facts!$A:$BB,50,FALSE)</f>
        <v>11273</v>
      </c>
      <c r="BC754">
        <f>VLOOKUP($G754,county_facts!$A:$BB,51,FALSE)</f>
        <v>24494</v>
      </c>
      <c r="BD754">
        <f>VLOOKUP($G754,county_facts!$A:$BB,52,FALSE)</f>
        <v>40</v>
      </c>
      <c r="BE754">
        <f>VLOOKUP($G754,county_facts!$A:$BB,53,FALSE)</f>
        <v>1671.6</v>
      </c>
      <c r="BF754">
        <f>VLOOKUP($G754,county_facts!$A:$BB,54,FALSE)</f>
        <v>9.3000000000000007</v>
      </c>
    </row>
    <row r="755" spans="1:58" x14ac:dyDescent="0.3">
      <c r="A755" t="s">
        <v>9</v>
      </c>
      <c r="B755" t="s">
        <v>326</v>
      </c>
      <c r="C755">
        <v>105</v>
      </c>
      <c r="D755" t="s">
        <v>310</v>
      </c>
      <c r="E755">
        <v>375</v>
      </c>
      <c r="F755">
        <v>0.28000000000000003</v>
      </c>
      <c r="G755">
        <v>27135</v>
      </c>
      <c r="H755">
        <f>VLOOKUP($G755,county_facts!$A:$BB,4,FALSE)</f>
        <v>15679</v>
      </c>
      <c r="I755">
        <f>VLOOKUP($G755,county_facts!$A:$BB,5,FALSE)</f>
        <v>15629</v>
      </c>
      <c r="J755">
        <f>VLOOKUP($G755,county_facts!$A:$BB,6,FALSE)</f>
        <v>0.3</v>
      </c>
      <c r="K755">
        <f>VLOOKUP($G755,county_facts!$A:$BB,7,FALSE)</f>
        <v>15629</v>
      </c>
      <c r="L755">
        <f>VLOOKUP($G755,county_facts!$A:$BB,8,FALSE)</f>
        <v>6</v>
      </c>
      <c r="M755">
        <f>VLOOKUP($G755,county_facts!$A:$BB,9,FALSE)</f>
        <v>24.6</v>
      </c>
      <c r="N755">
        <f>VLOOKUP($G755,county_facts!$A:$BB,10,FALSE)</f>
        <v>15.7</v>
      </c>
      <c r="O755">
        <f>VLOOKUP($G755,county_facts!$A:$BB,11,FALSE)</f>
        <v>48.9</v>
      </c>
      <c r="P755">
        <f>VLOOKUP($G755,county_facts!$A:$BB,12,FALSE)</f>
        <v>93.7</v>
      </c>
      <c r="Q755">
        <f>VLOOKUP($G755,county_facts!$A:$BB,13,FALSE)</f>
        <v>0.4</v>
      </c>
      <c r="R755">
        <f>VLOOKUP($G755,county_facts!$A:$BB,14,FALSE)</f>
        <v>1.6</v>
      </c>
      <c r="S755">
        <f>VLOOKUP($G755,county_facts!$A:$BB,15,FALSE)</f>
        <v>2.7</v>
      </c>
      <c r="T755">
        <f>VLOOKUP($G755,county_facts!$A:$BB,16,FALSE)</f>
        <v>0</v>
      </c>
      <c r="U755">
        <f>VLOOKUP($G755,county_facts!$A:$BB,17,FALSE)</f>
        <v>1.6</v>
      </c>
      <c r="V755">
        <f>VLOOKUP($G755,county_facts!$A:$BB,18,FALSE)</f>
        <v>1.1000000000000001</v>
      </c>
      <c r="W755">
        <f>VLOOKUP($G755,county_facts!$A:$BB,19,FALSE)</f>
        <v>92.7</v>
      </c>
      <c r="X755">
        <f>VLOOKUP($G755,county_facts!$A:$BB,20,FALSE)</f>
        <v>88.7</v>
      </c>
      <c r="Y755">
        <f>VLOOKUP($G755,county_facts!$A:$BB,21,FALSE)</f>
        <v>3.1</v>
      </c>
      <c r="Z755">
        <f>VLOOKUP($G755,county_facts!$A:$BB,22,FALSE)</f>
        <v>3.8</v>
      </c>
      <c r="AA755">
        <f>VLOOKUP($G755,county_facts!$A:$BB,23,FALSE)</f>
        <v>90.8</v>
      </c>
      <c r="AB755">
        <f>VLOOKUP($G755,county_facts!$A:$BB,24,FALSE)</f>
        <v>17.899999999999999</v>
      </c>
      <c r="AC755">
        <f>VLOOKUP($G755,county_facts!$A:$BB,25,FALSE)</f>
        <v>1245</v>
      </c>
      <c r="AD755">
        <f>VLOOKUP($G755,county_facts!$A:$BB,26,FALSE)</f>
        <v>16.2</v>
      </c>
      <c r="AE755">
        <f>VLOOKUP($G755,county_facts!$A:$BB,27,FALSE)</f>
        <v>7417</v>
      </c>
      <c r="AF755">
        <f>VLOOKUP($G755,county_facts!$A:$BB,28,FALSE)</f>
        <v>78.099999999999994</v>
      </c>
      <c r="AG755">
        <f>VLOOKUP($G755,county_facts!$A:$BB,29,FALSE)</f>
        <v>11.6</v>
      </c>
      <c r="AH755">
        <f>VLOOKUP($G755,county_facts!$A:$BB,30,FALSE)</f>
        <v>103800</v>
      </c>
      <c r="AI755">
        <f>VLOOKUP($G755,county_facts!$A:$BB,31,FALSE)</f>
        <v>6402</v>
      </c>
      <c r="AJ755">
        <f>VLOOKUP($G755,county_facts!$A:$BB,32,FALSE)</f>
        <v>2.4</v>
      </c>
      <c r="AK755">
        <f>VLOOKUP($G755,county_facts!$A:$BB,33,FALSE)</f>
        <v>25650</v>
      </c>
      <c r="AL755">
        <f>VLOOKUP($G755,county_facts!$A:$BB,34,FALSE)</f>
        <v>50759</v>
      </c>
      <c r="AM755">
        <f>VLOOKUP($G755,county_facts!$A:$BB,35,FALSE)</f>
        <v>9.6999999999999993</v>
      </c>
      <c r="AN755">
        <f>VLOOKUP($G755,county_facts!$A:$BB,36,FALSE)</f>
        <v>408</v>
      </c>
      <c r="AO755">
        <f>VLOOKUP($G755,county_facts!$A:$BB,37,FALSE)</f>
        <v>7114</v>
      </c>
      <c r="AP755">
        <f>VLOOKUP($G755,county_facts!$A:$BB,38,FALSE)</f>
        <v>-0.4</v>
      </c>
      <c r="AQ755">
        <f>VLOOKUP($G755,county_facts!$A:$BB,39,FALSE)</f>
        <v>1162</v>
      </c>
      <c r="AR755">
        <f>VLOOKUP($G755,county_facts!$A:$BB,40,FALSE)</f>
        <v>1434</v>
      </c>
      <c r="AS755">
        <f>VLOOKUP($G755,county_facts!$A:$BB,41,FALSE)</f>
        <v>0</v>
      </c>
      <c r="AT755">
        <f>VLOOKUP($G755,county_facts!$A:$BB,42,FALSE)</f>
        <v>0</v>
      </c>
      <c r="AU755">
        <f>VLOOKUP($G755,county_facts!$A:$BB,43,FALSE)</f>
        <v>0</v>
      </c>
      <c r="AV755">
        <f>VLOOKUP($G755,county_facts!$A:$BB,44,FALSE)</f>
        <v>0</v>
      </c>
      <c r="AW755">
        <f>VLOOKUP($G755,county_facts!$A:$BB,45,FALSE)</f>
        <v>0</v>
      </c>
      <c r="AX755">
        <f>VLOOKUP($G755,county_facts!$A:$BB,46,FALSE)</f>
        <v>0</v>
      </c>
      <c r="AY755">
        <f>VLOOKUP($G755,county_facts!$A:$BB,47,FALSE)</f>
        <v>0</v>
      </c>
      <c r="AZ755">
        <f>VLOOKUP($G755,county_facts!$A:$BB,48,FALSE)</f>
        <v>0</v>
      </c>
      <c r="BA755">
        <f>VLOOKUP($G755,county_facts!$A:$BB,49,FALSE)</f>
        <v>179942</v>
      </c>
      <c r="BB755">
        <f>VLOOKUP($G755,county_facts!$A:$BB,50,FALSE)</f>
        <v>11273</v>
      </c>
      <c r="BC755">
        <f>VLOOKUP($G755,county_facts!$A:$BB,51,FALSE)</f>
        <v>24494</v>
      </c>
      <c r="BD755">
        <f>VLOOKUP($G755,county_facts!$A:$BB,52,FALSE)</f>
        <v>40</v>
      </c>
      <c r="BE755">
        <f>VLOOKUP($G755,county_facts!$A:$BB,53,FALSE)</f>
        <v>1671.6</v>
      </c>
      <c r="BF755">
        <f>VLOOKUP($G755,county_facts!$A:$BB,54,FALSE)</f>
        <v>9.3000000000000007</v>
      </c>
    </row>
    <row r="756" spans="1:58" x14ac:dyDescent="0.3">
      <c r="A756" t="s">
        <v>6</v>
      </c>
      <c r="B756" t="s">
        <v>327</v>
      </c>
      <c r="C756">
        <v>223</v>
      </c>
      <c r="D756" t="s">
        <v>310</v>
      </c>
      <c r="E756">
        <v>325</v>
      </c>
      <c r="F756">
        <v>0.68615384599999996</v>
      </c>
      <c r="G756">
        <v>27133</v>
      </c>
      <c r="H756">
        <f>VLOOKUP($G756,county_facts!$A:$BB,4,FALSE)</f>
        <v>9553</v>
      </c>
      <c r="I756">
        <f>VLOOKUP($G756,county_facts!$A:$BB,5,FALSE)</f>
        <v>9687</v>
      </c>
      <c r="J756">
        <f>VLOOKUP($G756,county_facts!$A:$BB,6,FALSE)</f>
        <v>-1.4</v>
      </c>
      <c r="K756">
        <f>VLOOKUP($G756,county_facts!$A:$BB,7,FALSE)</f>
        <v>9687</v>
      </c>
      <c r="L756">
        <f>VLOOKUP($G756,county_facts!$A:$BB,8,FALSE)</f>
        <v>6.4</v>
      </c>
      <c r="M756">
        <f>VLOOKUP($G756,county_facts!$A:$BB,9,FALSE)</f>
        <v>24.9</v>
      </c>
      <c r="N756">
        <f>VLOOKUP($G756,county_facts!$A:$BB,10,FALSE)</f>
        <v>20.5</v>
      </c>
      <c r="O756">
        <f>VLOOKUP($G756,county_facts!$A:$BB,11,FALSE)</f>
        <v>50.9</v>
      </c>
      <c r="P756">
        <f>VLOOKUP($G756,county_facts!$A:$BB,12,FALSE)</f>
        <v>96.7</v>
      </c>
      <c r="Q756">
        <f>VLOOKUP($G756,county_facts!$A:$BB,13,FALSE)</f>
        <v>0.8</v>
      </c>
      <c r="R756">
        <f>VLOOKUP($G756,county_facts!$A:$BB,14,FALSE)</f>
        <v>0.5</v>
      </c>
      <c r="S756">
        <f>VLOOKUP($G756,county_facts!$A:$BB,15,FALSE)</f>
        <v>0.7</v>
      </c>
      <c r="T756">
        <f>VLOOKUP($G756,county_facts!$A:$BB,16,FALSE)</f>
        <v>0</v>
      </c>
      <c r="U756">
        <f>VLOOKUP($G756,county_facts!$A:$BB,17,FALSE)</f>
        <v>1.3</v>
      </c>
      <c r="V756">
        <f>VLOOKUP($G756,county_facts!$A:$BB,18,FALSE)</f>
        <v>2.5</v>
      </c>
      <c r="W756">
        <f>VLOOKUP($G756,county_facts!$A:$BB,19,FALSE)</f>
        <v>94.6</v>
      </c>
      <c r="X756">
        <f>VLOOKUP($G756,county_facts!$A:$BB,20,FALSE)</f>
        <v>89.5</v>
      </c>
      <c r="Y756">
        <f>VLOOKUP($G756,county_facts!$A:$BB,21,FALSE)</f>
        <v>1.7</v>
      </c>
      <c r="Z756">
        <f>VLOOKUP($G756,county_facts!$A:$BB,22,FALSE)</f>
        <v>4.5</v>
      </c>
      <c r="AA756">
        <f>VLOOKUP($G756,county_facts!$A:$BB,23,FALSE)</f>
        <v>90.1</v>
      </c>
      <c r="AB756">
        <f>VLOOKUP($G756,county_facts!$A:$BB,24,FALSE)</f>
        <v>17.899999999999999</v>
      </c>
      <c r="AC756">
        <f>VLOOKUP($G756,county_facts!$A:$BB,25,FALSE)</f>
        <v>893</v>
      </c>
      <c r="AD756">
        <f>VLOOKUP($G756,county_facts!$A:$BB,26,FALSE)</f>
        <v>19.7</v>
      </c>
      <c r="AE756">
        <f>VLOOKUP($G756,county_facts!$A:$BB,27,FALSE)</f>
        <v>4270</v>
      </c>
      <c r="AF756">
        <f>VLOOKUP($G756,county_facts!$A:$BB,28,FALSE)</f>
        <v>76.3</v>
      </c>
      <c r="AG756">
        <f>VLOOKUP($G756,county_facts!$A:$BB,29,FALSE)</f>
        <v>12.8</v>
      </c>
      <c r="AH756">
        <f>VLOOKUP($G756,county_facts!$A:$BB,30,FALSE)</f>
        <v>119300</v>
      </c>
      <c r="AI756">
        <f>VLOOKUP($G756,county_facts!$A:$BB,31,FALSE)</f>
        <v>3970</v>
      </c>
      <c r="AJ756">
        <f>VLOOKUP($G756,county_facts!$A:$BB,32,FALSE)</f>
        <v>2.36</v>
      </c>
      <c r="AK756">
        <f>VLOOKUP($G756,county_facts!$A:$BB,33,FALSE)</f>
        <v>24101</v>
      </c>
      <c r="AL756">
        <f>VLOOKUP($G756,county_facts!$A:$BB,34,FALSE)</f>
        <v>46623</v>
      </c>
      <c r="AM756">
        <f>VLOOKUP($G756,county_facts!$A:$BB,35,FALSE)</f>
        <v>13.1</v>
      </c>
      <c r="AN756">
        <f>VLOOKUP($G756,county_facts!$A:$BB,36,FALSE)</f>
        <v>264</v>
      </c>
      <c r="AO756">
        <f>VLOOKUP($G756,county_facts!$A:$BB,37,FALSE)</f>
        <v>2581</v>
      </c>
      <c r="AP756">
        <f>VLOOKUP($G756,county_facts!$A:$BB,38,FALSE)</f>
        <v>0.7</v>
      </c>
      <c r="AQ756">
        <f>VLOOKUP($G756,county_facts!$A:$BB,39,FALSE)</f>
        <v>711</v>
      </c>
      <c r="AR756">
        <f>VLOOKUP($G756,county_facts!$A:$BB,40,FALSE)</f>
        <v>752</v>
      </c>
      <c r="AS756">
        <f>VLOOKUP($G756,county_facts!$A:$BB,41,FALSE)</f>
        <v>0</v>
      </c>
      <c r="AT756">
        <f>VLOOKUP($G756,county_facts!$A:$BB,42,FALSE)</f>
        <v>0</v>
      </c>
      <c r="AU756">
        <f>VLOOKUP($G756,county_facts!$A:$BB,43,FALSE)</f>
        <v>0</v>
      </c>
      <c r="AV756">
        <f>VLOOKUP($G756,county_facts!$A:$BB,44,FALSE)</f>
        <v>0</v>
      </c>
      <c r="AW756">
        <f>VLOOKUP($G756,county_facts!$A:$BB,45,FALSE)</f>
        <v>0</v>
      </c>
      <c r="AX756">
        <f>VLOOKUP($G756,county_facts!$A:$BB,46,FALSE)</f>
        <v>25.7</v>
      </c>
      <c r="AY756">
        <f>VLOOKUP($G756,county_facts!$A:$BB,47,FALSE)</f>
        <v>0</v>
      </c>
      <c r="AZ756">
        <f>VLOOKUP($G756,county_facts!$A:$BB,48,FALSE)</f>
        <v>88474</v>
      </c>
      <c r="BA756">
        <f>VLOOKUP($G756,county_facts!$A:$BB,49,FALSE)</f>
        <v>109119</v>
      </c>
      <c r="BB756">
        <f>VLOOKUP($G756,county_facts!$A:$BB,50,FALSE)</f>
        <v>11531</v>
      </c>
      <c r="BC756">
        <f>VLOOKUP($G756,county_facts!$A:$BB,51,FALSE)</f>
        <v>0</v>
      </c>
      <c r="BD756">
        <f>VLOOKUP($G756,county_facts!$A:$BB,52,FALSE)</f>
        <v>15</v>
      </c>
      <c r="BE756">
        <f>VLOOKUP($G756,county_facts!$A:$BB,53,FALSE)</f>
        <v>482.46</v>
      </c>
      <c r="BF756">
        <f>VLOOKUP($G756,county_facts!$A:$BB,54,FALSE)</f>
        <v>20.100000000000001</v>
      </c>
    </row>
    <row r="757" spans="1:58" x14ac:dyDescent="0.3">
      <c r="A757" t="s">
        <v>9</v>
      </c>
      <c r="B757" t="s">
        <v>327</v>
      </c>
      <c r="C757">
        <v>102</v>
      </c>
      <c r="D757" t="s">
        <v>310</v>
      </c>
      <c r="E757">
        <v>325</v>
      </c>
      <c r="F757">
        <v>0.31384615399999999</v>
      </c>
      <c r="G757">
        <v>27133</v>
      </c>
      <c r="H757">
        <f>VLOOKUP($G757,county_facts!$A:$BB,4,FALSE)</f>
        <v>9553</v>
      </c>
      <c r="I757">
        <f>VLOOKUP($G757,county_facts!$A:$BB,5,FALSE)</f>
        <v>9687</v>
      </c>
      <c r="J757">
        <f>VLOOKUP($G757,county_facts!$A:$BB,6,FALSE)</f>
        <v>-1.4</v>
      </c>
      <c r="K757">
        <f>VLOOKUP($G757,county_facts!$A:$BB,7,FALSE)</f>
        <v>9687</v>
      </c>
      <c r="L757">
        <f>VLOOKUP($G757,county_facts!$A:$BB,8,FALSE)</f>
        <v>6.4</v>
      </c>
      <c r="M757">
        <f>VLOOKUP($G757,county_facts!$A:$BB,9,FALSE)</f>
        <v>24.9</v>
      </c>
      <c r="N757">
        <f>VLOOKUP($G757,county_facts!$A:$BB,10,FALSE)</f>
        <v>20.5</v>
      </c>
      <c r="O757">
        <f>VLOOKUP($G757,county_facts!$A:$BB,11,FALSE)</f>
        <v>50.9</v>
      </c>
      <c r="P757">
        <f>VLOOKUP($G757,county_facts!$A:$BB,12,FALSE)</f>
        <v>96.7</v>
      </c>
      <c r="Q757">
        <f>VLOOKUP($G757,county_facts!$A:$BB,13,FALSE)</f>
        <v>0.8</v>
      </c>
      <c r="R757">
        <f>VLOOKUP($G757,county_facts!$A:$BB,14,FALSE)</f>
        <v>0.5</v>
      </c>
      <c r="S757">
        <f>VLOOKUP($G757,county_facts!$A:$BB,15,FALSE)</f>
        <v>0.7</v>
      </c>
      <c r="T757">
        <f>VLOOKUP($G757,county_facts!$A:$BB,16,FALSE)</f>
        <v>0</v>
      </c>
      <c r="U757">
        <f>VLOOKUP($G757,county_facts!$A:$BB,17,FALSE)</f>
        <v>1.3</v>
      </c>
      <c r="V757">
        <f>VLOOKUP($G757,county_facts!$A:$BB,18,FALSE)</f>
        <v>2.5</v>
      </c>
      <c r="W757">
        <f>VLOOKUP($G757,county_facts!$A:$BB,19,FALSE)</f>
        <v>94.6</v>
      </c>
      <c r="X757">
        <f>VLOOKUP($G757,county_facts!$A:$BB,20,FALSE)</f>
        <v>89.5</v>
      </c>
      <c r="Y757">
        <f>VLOOKUP($G757,county_facts!$A:$BB,21,FALSE)</f>
        <v>1.7</v>
      </c>
      <c r="Z757">
        <f>VLOOKUP($G757,county_facts!$A:$BB,22,FALSE)</f>
        <v>4.5</v>
      </c>
      <c r="AA757">
        <f>VLOOKUP($G757,county_facts!$A:$BB,23,FALSE)</f>
        <v>90.1</v>
      </c>
      <c r="AB757">
        <f>VLOOKUP($G757,county_facts!$A:$BB,24,FALSE)</f>
        <v>17.899999999999999</v>
      </c>
      <c r="AC757">
        <f>VLOOKUP($G757,county_facts!$A:$BB,25,FALSE)</f>
        <v>893</v>
      </c>
      <c r="AD757">
        <f>VLOOKUP($G757,county_facts!$A:$BB,26,FALSE)</f>
        <v>19.7</v>
      </c>
      <c r="AE757">
        <f>VLOOKUP($G757,county_facts!$A:$BB,27,FALSE)</f>
        <v>4270</v>
      </c>
      <c r="AF757">
        <f>VLOOKUP($G757,county_facts!$A:$BB,28,FALSE)</f>
        <v>76.3</v>
      </c>
      <c r="AG757">
        <f>VLOOKUP($G757,county_facts!$A:$BB,29,FALSE)</f>
        <v>12.8</v>
      </c>
      <c r="AH757">
        <f>VLOOKUP($G757,county_facts!$A:$BB,30,FALSE)</f>
        <v>119300</v>
      </c>
      <c r="AI757">
        <f>VLOOKUP($G757,county_facts!$A:$BB,31,FALSE)</f>
        <v>3970</v>
      </c>
      <c r="AJ757">
        <f>VLOOKUP($G757,county_facts!$A:$BB,32,FALSE)</f>
        <v>2.36</v>
      </c>
      <c r="AK757">
        <f>VLOOKUP($G757,county_facts!$A:$BB,33,FALSE)</f>
        <v>24101</v>
      </c>
      <c r="AL757">
        <f>VLOOKUP($G757,county_facts!$A:$BB,34,FALSE)</f>
        <v>46623</v>
      </c>
      <c r="AM757">
        <f>VLOOKUP($G757,county_facts!$A:$BB,35,FALSE)</f>
        <v>13.1</v>
      </c>
      <c r="AN757">
        <f>VLOOKUP($G757,county_facts!$A:$BB,36,FALSE)</f>
        <v>264</v>
      </c>
      <c r="AO757">
        <f>VLOOKUP($G757,county_facts!$A:$BB,37,FALSE)</f>
        <v>2581</v>
      </c>
      <c r="AP757">
        <f>VLOOKUP($G757,county_facts!$A:$BB,38,FALSE)</f>
        <v>0.7</v>
      </c>
      <c r="AQ757">
        <f>VLOOKUP($G757,county_facts!$A:$BB,39,FALSE)</f>
        <v>711</v>
      </c>
      <c r="AR757">
        <f>VLOOKUP($G757,county_facts!$A:$BB,40,FALSE)</f>
        <v>752</v>
      </c>
      <c r="AS757">
        <f>VLOOKUP($G757,county_facts!$A:$BB,41,FALSE)</f>
        <v>0</v>
      </c>
      <c r="AT757">
        <f>VLOOKUP($G757,county_facts!$A:$BB,42,FALSE)</f>
        <v>0</v>
      </c>
      <c r="AU757">
        <f>VLOOKUP($G757,county_facts!$A:$BB,43,FALSE)</f>
        <v>0</v>
      </c>
      <c r="AV757">
        <f>VLOOKUP($G757,county_facts!$A:$BB,44,FALSE)</f>
        <v>0</v>
      </c>
      <c r="AW757">
        <f>VLOOKUP($G757,county_facts!$A:$BB,45,FALSE)</f>
        <v>0</v>
      </c>
      <c r="AX757">
        <f>VLOOKUP($G757,county_facts!$A:$BB,46,FALSE)</f>
        <v>25.7</v>
      </c>
      <c r="AY757">
        <f>VLOOKUP($G757,county_facts!$A:$BB,47,FALSE)</f>
        <v>0</v>
      </c>
      <c r="AZ757">
        <f>VLOOKUP($G757,county_facts!$A:$BB,48,FALSE)</f>
        <v>88474</v>
      </c>
      <c r="BA757">
        <f>VLOOKUP($G757,county_facts!$A:$BB,49,FALSE)</f>
        <v>109119</v>
      </c>
      <c r="BB757">
        <f>VLOOKUP($G757,county_facts!$A:$BB,50,FALSE)</f>
        <v>11531</v>
      </c>
      <c r="BC757">
        <f>VLOOKUP($G757,county_facts!$A:$BB,51,FALSE)</f>
        <v>0</v>
      </c>
      <c r="BD757">
        <f>VLOOKUP($G757,county_facts!$A:$BB,52,FALSE)</f>
        <v>15</v>
      </c>
      <c r="BE757">
        <f>VLOOKUP($G757,county_facts!$A:$BB,53,FALSE)</f>
        <v>482.46</v>
      </c>
      <c r="BF757">
        <f>VLOOKUP($G757,county_facts!$A:$BB,54,FALSE)</f>
        <v>20.100000000000001</v>
      </c>
    </row>
    <row r="758" spans="1:58" x14ac:dyDescent="0.3">
      <c r="A758" t="s">
        <v>6</v>
      </c>
      <c r="B758" t="s">
        <v>328</v>
      </c>
      <c r="C758">
        <v>3212</v>
      </c>
      <c r="D758" t="s">
        <v>310</v>
      </c>
      <c r="E758">
        <v>6065</v>
      </c>
      <c r="F758">
        <v>0.52959604299999996</v>
      </c>
      <c r="G758">
        <v>27131</v>
      </c>
      <c r="H758">
        <f>VLOOKUP($G758,county_facts!$A:$BB,4,FALSE)</f>
        <v>65151</v>
      </c>
      <c r="I758">
        <f>VLOOKUP($G758,county_facts!$A:$BB,5,FALSE)</f>
        <v>64144</v>
      </c>
      <c r="J758">
        <f>VLOOKUP($G758,county_facts!$A:$BB,6,FALSE)</f>
        <v>1.6</v>
      </c>
      <c r="K758">
        <f>VLOOKUP($G758,county_facts!$A:$BB,7,FALSE)</f>
        <v>64142</v>
      </c>
      <c r="L758">
        <f>VLOOKUP($G758,county_facts!$A:$BB,8,FALSE)</f>
        <v>5.8</v>
      </c>
      <c r="M758">
        <f>VLOOKUP($G758,county_facts!$A:$BB,9,FALSE)</f>
        <v>22.4</v>
      </c>
      <c r="N758">
        <f>VLOOKUP($G758,county_facts!$A:$BB,10,FALSE)</f>
        <v>14.1</v>
      </c>
      <c r="O758">
        <f>VLOOKUP($G758,county_facts!$A:$BB,11,FALSE)</f>
        <v>49</v>
      </c>
      <c r="P758">
        <f>VLOOKUP($G758,county_facts!$A:$BB,12,FALSE)</f>
        <v>91.3</v>
      </c>
      <c r="Q758">
        <f>VLOOKUP($G758,county_facts!$A:$BB,13,FALSE)</f>
        <v>4.0999999999999996</v>
      </c>
      <c r="R758">
        <f>VLOOKUP($G758,county_facts!$A:$BB,14,FALSE)</f>
        <v>0.7</v>
      </c>
      <c r="S758">
        <f>VLOOKUP($G758,county_facts!$A:$BB,15,FALSE)</f>
        <v>2.2000000000000002</v>
      </c>
      <c r="T758">
        <f>VLOOKUP($G758,county_facts!$A:$BB,16,FALSE)</f>
        <v>0.1</v>
      </c>
      <c r="U758">
        <f>VLOOKUP($G758,county_facts!$A:$BB,17,FALSE)</f>
        <v>1.6</v>
      </c>
      <c r="V758">
        <f>VLOOKUP($G758,county_facts!$A:$BB,18,FALSE)</f>
        <v>7.8</v>
      </c>
      <c r="W758">
        <f>VLOOKUP($G758,county_facts!$A:$BB,19,FALSE)</f>
        <v>84.2</v>
      </c>
      <c r="X758">
        <f>VLOOKUP($G758,county_facts!$A:$BB,20,FALSE)</f>
        <v>83.3</v>
      </c>
      <c r="Y758">
        <f>VLOOKUP($G758,county_facts!$A:$BB,21,FALSE)</f>
        <v>6.9</v>
      </c>
      <c r="Z758">
        <f>VLOOKUP($G758,county_facts!$A:$BB,22,FALSE)</f>
        <v>11.2</v>
      </c>
      <c r="AA758">
        <f>VLOOKUP($G758,county_facts!$A:$BB,23,FALSE)</f>
        <v>90.5</v>
      </c>
      <c r="AB758">
        <f>VLOOKUP($G758,county_facts!$A:$BB,24,FALSE)</f>
        <v>27.7</v>
      </c>
      <c r="AC758">
        <f>VLOOKUP($G758,county_facts!$A:$BB,25,FALSE)</f>
        <v>4078</v>
      </c>
      <c r="AD758">
        <f>VLOOKUP($G758,county_facts!$A:$BB,26,FALSE)</f>
        <v>22.6</v>
      </c>
      <c r="AE758">
        <f>VLOOKUP($G758,county_facts!$A:$BB,27,FALSE)</f>
        <v>24567</v>
      </c>
      <c r="AF758">
        <f>VLOOKUP($G758,county_facts!$A:$BB,28,FALSE)</f>
        <v>75.5</v>
      </c>
      <c r="AG758">
        <f>VLOOKUP($G758,county_facts!$A:$BB,29,FALSE)</f>
        <v>18.2</v>
      </c>
      <c r="AH758">
        <f>VLOOKUP($G758,county_facts!$A:$BB,30,FALSE)</f>
        <v>187500</v>
      </c>
      <c r="AI758">
        <f>VLOOKUP($G758,county_facts!$A:$BB,31,FALSE)</f>
        <v>22299</v>
      </c>
      <c r="AJ758">
        <f>VLOOKUP($G758,county_facts!$A:$BB,32,FALSE)</f>
        <v>2.5099999999999998</v>
      </c>
      <c r="AK758">
        <f>VLOOKUP($G758,county_facts!$A:$BB,33,FALSE)</f>
        <v>25370</v>
      </c>
      <c r="AL758">
        <f>VLOOKUP($G758,county_facts!$A:$BB,34,FALSE)</f>
        <v>59915</v>
      </c>
      <c r="AM758">
        <f>VLOOKUP($G758,county_facts!$A:$BB,35,FALSE)</f>
        <v>11.6</v>
      </c>
      <c r="AN758">
        <f>VLOOKUP($G758,county_facts!$A:$BB,36,FALSE)</f>
        <v>1481</v>
      </c>
      <c r="AO758">
        <f>VLOOKUP($G758,county_facts!$A:$BB,37,FALSE)</f>
        <v>22709</v>
      </c>
      <c r="AP758">
        <f>VLOOKUP($G758,county_facts!$A:$BB,38,FALSE)</f>
        <v>-0.3</v>
      </c>
      <c r="AQ758">
        <f>VLOOKUP($G758,county_facts!$A:$BB,39,FALSE)</f>
        <v>4149</v>
      </c>
      <c r="AR758">
        <f>VLOOKUP($G758,county_facts!$A:$BB,40,FALSE)</f>
        <v>5177</v>
      </c>
      <c r="AS758">
        <f>VLOOKUP($G758,county_facts!$A:$BB,41,FALSE)</f>
        <v>0</v>
      </c>
      <c r="AT758">
        <f>VLOOKUP($G758,county_facts!$A:$BB,42,FALSE)</f>
        <v>0</v>
      </c>
      <c r="AU758">
        <f>VLOOKUP($G758,county_facts!$A:$BB,43,FALSE)</f>
        <v>0</v>
      </c>
      <c r="AV758">
        <f>VLOOKUP($G758,county_facts!$A:$BB,44,FALSE)</f>
        <v>0</v>
      </c>
      <c r="AW758">
        <f>VLOOKUP($G758,county_facts!$A:$BB,45,FALSE)</f>
        <v>0</v>
      </c>
      <c r="AX758">
        <f>VLOOKUP($G758,county_facts!$A:$BB,46,FALSE)</f>
        <v>27</v>
      </c>
      <c r="AY758">
        <f>VLOOKUP($G758,county_facts!$A:$BB,47,FALSE)</f>
        <v>1397918</v>
      </c>
      <c r="AZ758">
        <f>VLOOKUP($G758,county_facts!$A:$BB,48,FALSE)</f>
        <v>0</v>
      </c>
      <c r="BA758">
        <f>VLOOKUP($G758,county_facts!$A:$BB,49,FALSE)</f>
        <v>599153</v>
      </c>
      <c r="BB758">
        <f>VLOOKUP($G758,county_facts!$A:$BB,50,FALSE)</f>
        <v>9666</v>
      </c>
      <c r="BC758">
        <f>VLOOKUP($G758,county_facts!$A:$BB,51,FALSE)</f>
        <v>80619</v>
      </c>
      <c r="BD758">
        <f>VLOOKUP($G758,county_facts!$A:$BB,52,FALSE)</f>
        <v>113</v>
      </c>
      <c r="BE758">
        <f>VLOOKUP($G758,county_facts!$A:$BB,53,FALSE)</f>
        <v>495.68</v>
      </c>
      <c r="BF758">
        <f>VLOOKUP($G758,county_facts!$A:$BB,54,FALSE)</f>
        <v>129.4</v>
      </c>
    </row>
    <row r="759" spans="1:58" x14ac:dyDescent="0.3">
      <c r="A759" t="s">
        <v>9</v>
      </c>
      <c r="B759" t="s">
        <v>328</v>
      </c>
      <c r="C759">
        <v>2853</v>
      </c>
      <c r="D759" t="s">
        <v>310</v>
      </c>
      <c r="E759">
        <v>6065</v>
      </c>
      <c r="F759">
        <v>0.47040395699999998</v>
      </c>
      <c r="G759">
        <v>27131</v>
      </c>
      <c r="H759">
        <f>VLOOKUP($G759,county_facts!$A:$BB,4,FALSE)</f>
        <v>65151</v>
      </c>
      <c r="I759">
        <f>VLOOKUP($G759,county_facts!$A:$BB,5,FALSE)</f>
        <v>64144</v>
      </c>
      <c r="J759">
        <f>VLOOKUP($G759,county_facts!$A:$BB,6,FALSE)</f>
        <v>1.6</v>
      </c>
      <c r="K759">
        <f>VLOOKUP($G759,county_facts!$A:$BB,7,FALSE)</f>
        <v>64142</v>
      </c>
      <c r="L759">
        <f>VLOOKUP($G759,county_facts!$A:$BB,8,FALSE)</f>
        <v>5.8</v>
      </c>
      <c r="M759">
        <f>VLOOKUP($G759,county_facts!$A:$BB,9,FALSE)</f>
        <v>22.4</v>
      </c>
      <c r="N759">
        <f>VLOOKUP($G759,county_facts!$A:$BB,10,FALSE)</f>
        <v>14.1</v>
      </c>
      <c r="O759">
        <f>VLOOKUP($G759,county_facts!$A:$BB,11,FALSE)</f>
        <v>49</v>
      </c>
      <c r="P759">
        <f>VLOOKUP($G759,county_facts!$A:$BB,12,FALSE)</f>
        <v>91.3</v>
      </c>
      <c r="Q759">
        <f>VLOOKUP($G759,county_facts!$A:$BB,13,FALSE)</f>
        <v>4.0999999999999996</v>
      </c>
      <c r="R759">
        <f>VLOOKUP($G759,county_facts!$A:$BB,14,FALSE)</f>
        <v>0.7</v>
      </c>
      <c r="S759">
        <f>VLOOKUP($G759,county_facts!$A:$BB,15,FALSE)</f>
        <v>2.2000000000000002</v>
      </c>
      <c r="T759">
        <f>VLOOKUP($G759,county_facts!$A:$BB,16,FALSE)</f>
        <v>0.1</v>
      </c>
      <c r="U759">
        <f>VLOOKUP($G759,county_facts!$A:$BB,17,FALSE)</f>
        <v>1.6</v>
      </c>
      <c r="V759">
        <f>VLOOKUP($G759,county_facts!$A:$BB,18,FALSE)</f>
        <v>7.8</v>
      </c>
      <c r="W759">
        <f>VLOOKUP($G759,county_facts!$A:$BB,19,FALSE)</f>
        <v>84.2</v>
      </c>
      <c r="X759">
        <f>VLOOKUP($G759,county_facts!$A:$BB,20,FALSE)</f>
        <v>83.3</v>
      </c>
      <c r="Y759">
        <f>VLOOKUP($G759,county_facts!$A:$BB,21,FALSE)</f>
        <v>6.9</v>
      </c>
      <c r="Z759">
        <f>VLOOKUP($G759,county_facts!$A:$BB,22,FALSE)</f>
        <v>11.2</v>
      </c>
      <c r="AA759">
        <f>VLOOKUP($G759,county_facts!$A:$BB,23,FALSE)</f>
        <v>90.5</v>
      </c>
      <c r="AB759">
        <f>VLOOKUP($G759,county_facts!$A:$BB,24,FALSE)</f>
        <v>27.7</v>
      </c>
      <c r="AC759">
        <f>VLOOKUP($G759,county_facts!$A:$BB,25,FALSE)</f>
        <v>4078</v>
      </c>
      <c r="AD759">
        <f>VLOOKUP($G759,county_facts!$A:$BB,26,FALSE)</f>
        <v>22.6</v>
      </c>
      <c r="AE759">
        <f>VLOOKUP($G759,county_facts!$A:$BB,27,FALSE)</f>
        <v>24567</v>
      </c>
      <c r="AF759">
        <f>VLOOKUP($G759,county_facts!$A:$BB,28,FALSE)</f>
        <v>75.5</v>
      </c>
      <c r="AG759">
        <f>VLOOKUP($G759,county_facts!$A:$BB,29,FALSE)</f>
        <v>18.2</v>
      </c>
      <c r="AH759">
        <f>VLOOKUP($G759,county_facts!$A:$BB,30,FALSE)</f>
        <v>187500</v>
      </c>
      <c r="AI759">
        <f>VLOOKUP($G759,county_facts!$A:$BB,31,FALSE)</f>
        <v>22299</v>
      </c>
      <c r="AJ759">
        <f>VLOOKUP($G759,county_facts!$A:$BB,32,FALSE)</f>
        <v>2.5099999999999998</v>
      </c>
      <c r="AK759">
        <f>VLOOKUP($G759,county_facts!$A:$BB,33,FALSE)</f>
        <v>25370</v>
      </c>
      <c r="AL759">
        <f>VLOOKUP($G759,county_facts!$A:$BB,34,FALSE)</f>
        <v>59915</v>
      </c>
      <c r="AM759">
        <f>VLOOKUP($G759,county_facts!$A:$BB,35,FALSE)</f>
        <v>11.6</v>
      </c>
      <c r="AN759">
        <f>VLOOKUP($G759,county_facts!$A:$BB,36,FALSE)</f>
        <v>1481</v>
      </c>
      <c r="AO759">
        <f>VLOOKUP($G759,county_facts!$A:$BB,37,FALSE)</f>
        <v>22709</v>
      </c>
      <c r="AP759">
        <f>VLOOKUP($G759,county_facts!$A:$BB,38,FALSE)</f>
        <v>-0.3</v>
      </c>
      <c r="AQ759">
        <f>VLOOKUP($G759,county_facts!$A:$BB,39,FALSE)</f>
        <v>4149</v>
      </c>
      <c r="AR759">
        <f>VLOOKUP($G759,county_facts!$A:$BB,40,FALSE)</f>
        <v>5177</v>
      </c>
      <c r="AS759">
        <f>VLOOKUP($G759,county_facts!$A:$BB,41,FALSE)</f>
        <v>0</v>
      </c>
      <c r="AT759">
        <f>VLOOKUP($G759,county_facts!$A:$BB,42,FALSE)</f>
        <v>0</v>
      </c>
      <c r="AU759">
        <f>VLOOKUP($G759,county_facts!$A:$BB,43,FALSE)</f>
        <v>0</v>
      </c>
      <c r="AV759">
        <f>VLOOKUP($G759,county_facts!$A:$BB,44,FALSE)</f>
        <v>0</v>
      </c>
      <c r="AW759">
        <f>VLOOKUP($G759,county_facts!$A:$BB,45,FALSE)</f>
        <v>0</v>
      </c>
      <c r="AX759">
        <f>VLOOKUP($G759,county_facts!$A:$BB,46,FALSE)</f>
        <v>27</v>
      </c>
      <c r="AY759">
        <f>VLOOKUP($G759,county_facts!$A:$BB,47,FALSE)</f>
        <v>1397918</v>
      </c>
      <c r="AZ759">
        <f>VLOOKUP($G759,county_facts!$A:$BB,48,FALSE)</f>
        <v>0</v>
      </c>
      <c r="BA759">
        <f>VLOOKUP($G759,county_facts!$A:$BB,49,FALSE)</f>
        <v>599153</v>
      </c>
      <c r="BB759">
        <f>VLOOKUP($G759,county_facts!$A:$BB,50,FALSE)</f>
        <v>9666</v>
      </c>
      <c r="BC759">
        <f>VLOOKUP($G759,county_facts!$A:$BB,51,FALSE)</f>
        <v>80619</v>
      </c>
      <c r="BD759">
        <f>VLOOKUP($G759,county_facts!$A:$BB,52,FALSE)</f>
        <v>113</v>
      </c>
      <c r="BE759">
        <f>VLOOKUP($G759,county_facts!$A:$BB,53,FALSE)</f>
        <v>495.68</v>
      </c>
      <c r="BF759">
        <f>VLOOKUP($G759,county_facts!$A:$BB,54,FALSE)</f>
        <v>129.4</v>
      </c>
    </row>
    <row r="760" spans="1:58" x14ac:dyDescent="0.3">
      <c r="A760" t="s">
        <v>6</v>
      </c>
      <c r="B760" t="s">
        <v>329</v>
      </c>
      <c r="C760">
        <v>370</v>
      </c>
      <c r="D760" t="s">
        <v>310</v>
      </c>
      <c r="E760">
        <v>526</v>
      </c>
      <c r="F760">
        <v>0.70342205300000005</v>
      </c>
      <c r="G760">
        <v>27129</v>
      </c>
      <c r="H760">
        <f>VLOOKUP($G760,county_facts!$A:$BB,4,FALSE)</f>
        <v>15025</v>
      </c>
      <c r="I760">
        <f>VLOOKUP($G760,county_facts!$A:$BB,5,FALSE)</f>
        <v>15730</v>
      </c>
      <c r="J760">
        <f>VLOOKUP($G760,county_facts!$A:$BB,6,FALSE)</f>
        <v>-4.5</v>
      </c>
      <c r="K760">
        <f>VLOOKUP($G760,county_facts!$A:$BB,7,FALSE)</f>
        <v>15730</v>
      </c>
      <c r="L760">
        <f>VLOOKUP($G760,county_facts!$A:$BB,8,FALSE)</f>
        <v>5.8</v>
      </c>
      <c r="M760">
        <f>VLOOKUP($G760,county_facts!$A:$BB,9,FALSE)</f>
        <v>22.5</v>
      </c>
      <c r="N760">
        <f>VLOOKUP($G760,county_facts!$A:$BB,10,FALSE)</f>
        <v>20.399999999999999</v>
      </c>
      <c r="O760">
        <f>VLOOKUP($G760,county_facts!$A:$BB,11,FALSE)</f>
        <v>49</v>
      </c>
      <c r="P760">
        <f>VLOOKUP($G760,county_facts!$A:$BB,12,FALSE)</f>
        <v>96.2</v>
      </c>
      <c r="Q760">
        <f>VLOOKUP($G760,county_facts!$A:$BB,13,FALSE)</f>
        <v>0.5</v>
      </c>
      <c r="R760">
        <f>VLOOKUP($G760,county_facts!$A:$BB,14,FALSE)</f>
        <v>1.2</v>
      </c>
      <c r="S760">
        <f>VLOOKUP($G760,county_facts!$A:$BB,15,FALSE)</f>
        <v>0.6</v>
      </c>
      <c r="T760">
        <f>VLOOKUP($G760,county_facts!$A:$BB,16,FALSE)</f>
        <v>0</v>
      </c>
      <c r="U760">
        <f>VLOOKUP($G760,county_facts!$A:$BB,17,FALSE)</f>
        <v>1.4</v>
      </c>
      <c r="V760">
        <f>VLOOKUP($G760,county_facts!$A:$BB,18,FALSE)</f>
        <v>7.8</v>
      </c>
      <c r="W760">
        <f>VLOOKUP($G760,county_facts!$A:$BB,19,FALSE)</f>
        <v>89</v>
      </c>
      <c r="X760">
        <f>VLOOKUP($G760,county_facts!$A:$BB,20,FALSE)</f>
        <v>90.1</v>
      </c>
      <c r="Y760">
        <f>VLOOKUP($G760,county_facts!$A:$BB,21,FALSE)</f>
        <v>2.6</v>
      </c>
      <c r="Z760">
        <f>VLOOKUP($G760,county_facts!$A:$BB,22,FALSE)</f>
        <v>6.7</v>
      </c>
      <c r="AA760">
        <f>VLOOKUP($G760,county_facts!$A:$BB,23,FALSE)</f>
        <v>89.2</v>
      </c>
      <c r="AB760">
        <f>VLOOKUP($G760,county_facts!$A:$BB,24,FALSE)</f>
        <v>14.6</v>
      </c>
      <c r="AC760">
        <f>VLOOKUP($G760,county_facts!$A:$BB,25,FALSE)</f>
        <v>1249</v>
      </c>
      <c r="AD760">
        <f>VLOOKUP($G760,county_facts!$A:$BB,26,FALSE)</f>
        <v>17.8</v>
      </c>
      <c r="AE760">
        <f>VLOOKUP($G760,county_facts!$A:$BB,27,FALSE)</f>
        <v>7315</v>
      </c>
      <c r="AF760">
        <f>VLOOKUP($G760,county_facts!$A:$BB,28,FALSE)</f>
        <v>78.599999999999994</v>
      </c>
      <c r="AG760">
        <f>VLOOKUP($G760,county_facts!$A:$BB,29,FALSE)</f>
        <v>10.5</v>
      </c>
      <c r="AH760">
        <f>VLOOKUP($G760,county_facts!$A:$BB,30,FALSE)</f>
        <v>97600</v>
      </c>
      <c r="AI760">
        <f>VLOOKUP($G760,county_facts!$A:$BB,31,FALSE)</f>
        <v>6400</v>
      </c>
      <c r="AJ760">
        <f>VLOOKUP($G760,county_facts!$A:$BB,32,FALSE)</f>
        <v>2.37</v>
      </c>
      <c r="AK760">
        <f>VLOOKUP($G760,county_facts!$A:$BB,33,FALSE)</f>
        <v>26062</v>
      </c>
      <c r="AL760">
        <f>VLOOKUP($G760,county_facts!$A:$BB,34,FALSE)</f>
        <v>50802</v>
      </c>
      <c r="AM760">
        <f>VLOOKUP($G760,county_facts!$A:$BB,35,FALSE)</f>
        <v>11.6</v>
      </c>
      <c r="AN760">
        <f>VLOOKUP($G760,county_facts!$A:$BB,36,FALSE)</f>
        <v>457</v>
      </c>
      <c r="AO760">
        <f>VLOOKUP($G760,county_facts!$A:$BB,37,FALSE)</f>
        <v>4400</v>
      </c>
      <c r="AP760">
        <f>VLOOKUP($G760,county_facts!$A:$BB,38,FALSE)</f>
        <v>0.3</v>
      </c>
      <c r="AQ760">
        <f>VLOOKUP($G760,county_facts!$A:$BB,39,FALSE)</f>
        <v>1090</v>
      </c>
      <c r="AR760">
        <f>VLOOKUP($G760,county_facts!$A:$BB,40,FALSE)</f>
        <v>1525</v>
      </c>
      <c r="AS760">
        <f>VLOOKUP($G760,county_facts!$A:$BB,41,FALSE)</f>
        <v>0</v>
      </c>
      <c r="AT760">
        <f>VLOOKUP($G760,county_facts!$A:$BB,42,FALSE)</f>
        <v>0</v>
      </c>
      <c r="AU760">
        <f>VLOOKUP($G760,county_facts!$A:$BB,43,FALSE)</f>
        <v>0</v>
      </c>
      <c r="AV760">
        <f>VLOOKUP($G760,county_facts!$A:$BB,44,FALSE)</f>
        <v>0</v>
      </c>
      <c r="AW760">
        <f>VLOOKUP($G760,county_facts!$A:$BB,45,FALSE)</f>
        <v>0</v>
      </c>
      <c r="AX760">
        <f>VLOOKUP($G760,county_facts!$A:$BB,46,FALSE)</f>
        <v>21.2</v>
      </c>
      <c r="AY760">
        <f>VLOOKUP($G760,county_facts!$A:$BB,47,FALSE)</f>
        <v>0</v>
      </c>
      <c r="AZ760">
        <f>VLOOKUP($G760,county_facts!$A:$BB,48,FALSE)</f>
        <v>277711</v>
      </c>
      <c r="BA760">
        <f>VLOOKUP($G760,county_facts!$A:$BB,49,FALSE)</f>
        <v>116957</v>
      </c>
      <c r="BB760">
        <f>VLOOKUP($G760,county_facts!$A:$BB,50,FALSE)</f>
        <v>7246</v>
      </c>
      <c r="BC760">
        <f>VLOOKUP($G760,county_facts!$A:$BB,51,FALSE)</f>
        <v>0</v>
      </c>
      <c r="BD760">
        <f>VLOOKUP($G760,county_facts!$A:$BB,52,FALSE)</f>
        <v>16</v>
      </c>
      <c r="BE760">
        <f>VLOOKUP($G760,county_facts!$A:$BB,53,FALSE)</f>
        <v>982.91</v>
      </c>
      <c r="BF760">
        <f>VLOOKUP($G760,county_facts!$A:$BB,54,FALSE)</f>
        <v>16</v>
      </c>
    </row>
    <row r="761" spans="1:58" x14ac:dyDescent="0.3">
      <c r="A761" t="s">
        <v>9</v>
      </c>
      <c r="B761" t="s">
        <v>329</v>
      </c>
      <c r="C761">
        <v>156</v>
      </c>
      <c r="D761" t="s">
        <v>310</v>
      </c>
      <c r="E761">
        <v>526</v>
      </c>
      <c r="F761">
        <v>0.29657794700000001</v>
      </c>
      <c r="G761">
        <v>27129</v>
      </c>
      <c r="H761">
        <f>VLOOKUP($G761,county_facts!$A:$BB,4,FALSE)</f>
        <v>15025</v>
      </c>
      <c r="I761">
        <f>VLOOKUP($G761,county_facts!$A:$BB,5,FALSE)</f>
        <v>15730</v>
      </c>
      <c r="J761">
        <f>VLOOKUP($G761,county_facts!$A:$BB,6,FALSE)</f>
        <v>-4.5</v>
      </c>
      <c r="K761">
        <f>VLOOKUP($G761,county_facts!$A:$BB,7,FALSE)</f>
        <v>15730</v>
      </c>
      <c r="L761">
        <f>VLOOKUP($G761,county_facts!$A:$BB,8,FALSE)</f>
        <v>5.8</v>
      </c>
      <c r="M761">
        <f>VLOOKUP($G761,county_facts!$A:$BB,9,FALSE)</f>
        <v>22.5</v>
      </c>
      <c r="N761">
        <f>VLOOKUP($G761,county_facts!$A:$BB,10,FALSE)</f>
        <v>20.399999999999999</v>
      </c>
      <c r="O761">
        <f>VLOOKUP($G761,county_facts!$A:$BB,11,FALSE)</f>
        <v>49</v>
      </c>
      <c r="P761">
        <f>VLOOKUP($G761,county_facts!$A:$BB,12,FALSE)</f>
        <v>96.2</v>
      </c>
      <c r="Q761">
        <f>VLOOKUP($G761,county_facts!$A:$BB,13,FALSE)</f>
        <v>0.5</v>
      </c>
      <c r="R761">
        <f>VLOOKUP($G761,county_facts!$A:$BB,14,FALSE)</f>
        <v>1.2</v>
      </c>
      <c r="S761">
        <f>VLOOKUP($G761,county_facts!$A:$BB,15,FALSE)</f>
        <v>0.6</v>
      </c>
      <c r="T761">
        <f>VLOOKUP($G761,county_facts!$A:$BB,16,FALSE)</f>
        <v>0</v>
      </c>
      <c r="U761">
        <f>VLOOKUP($G761,county_facts!$A:$BB,17,FALSE)</f>
        <v>1.4</v>
      </c>
      <c r="V761">
        <f>VLOOKUP($G761,county_facts!$A:$BB,18,FALSE)</f>
        <v>7.8</v>
      </c>
      <c r="W761">
        <f>VLOOKUP($G761,county_facts!$A:$BB,19,FALSE)</f>
        <v>89</v>
      </c>
      <c r="X761">
        <f>VLOOKUP($G761,county_facts!$A:$BB,20,FALSE)</f>
        <v>90.1</v>
      </c>
      <c r="Y761">
        <f>VLOOKUP($G761,county_facts!$A:$BB,21,FALSE)</f>
        <v>2.6</v>
      </c>
      <c r="Z761">
        <f>VLOOKUP($G761,county_facts!$A:$BB,22,FALSE)</f>
        <v>6.7</v>
      </c>
      <c r="AA761">
        <f>VLOOKUP($G761,county_facts!$A:$BB,23,FALSE)</f>
        <v>89.2</v>
      </c>
      <c r="AB761">
        <f>VLOOKUP($G761,county_facts!$A:$BB,24,FALSE)</f>
        <v>14.6</v>
      </c>
      <c r="AC761">
        <f>VLOOKUP($G761,county_facts!$A:$BB,25,FALSE)</f>
        <v>1249</v>
      </c>
      <c r="AD761">
        <f>VLOOKUP($G761,county_facts!$A:$BB,26,FALSE)</f>
        <v>17.8</v>
      </c>
      <c r="AE761">
        <f>VLOOKUP($G761,county_facts!$A:$BB,27,FALSE)</f>
        <v>7315</v>
      </c>
      <c r="AF761">
        <f>VLOOKUP($G761,county_facts!$A:$BB,28,FALSE)</f>
        <v>78.599999999999994</v>
      </c>
      <c r="AG761">
        <f>VLOOKUP($G761,county_facts!$A:$BB,29,FALSE)</f>
        <v>10.5</v>
      </c>
      <c r="AH761">
        <f>VLOOKUP($G761,county_facts!$A:$BB,30,FALSE)</f>
        <v>97600</v>
      </c>
      <c r="AI761">
        <f>VLOOKUP($G761,county_facts!$A:$BB,31,FALSE)</f>
        <v>6400</v>
      </c>
      <c r="AJ761">
        <f>VLOOKUP($G761,county_facts!$A:$BB,32,FALSE)</f>
        <v>2.37</v>
      </c>
      <c r="AK761">
        <f>VLOOKUP($G761,county_facts!$A:$BB,33,FALSE)</f>
        <v>26062</v>
      </c>
      <c r="AL761">
        <f>VLOOKUP($G761,county_facts!$A:$BB,34,FALSE)</f>
        <v>50802</v>
      </c>
      <c r="AM761">
        <f>VLOOKUP($G761,county_facts!$A:$BB,35,FALSE)</f>
        <v>11.6</v>
      </c>
      <c r="AN761">
        <f>VLOOKUP($G761,county_facts!$A:$BB,36,FALSE)</f>
        <v>457</v>
      </c>
      <c r="AO761">
        <f>VLOOKUP($G761,county_facts!$A:$BB,37,FALSE)</f>
        <v>4400</v>
      </c>
      <c r="AP761">
        <f>VLOOKUP($G761,county_facts!$A:$BB,38,FALSE)</f>
        <v>0.3</v>
      </c>
      <c r="AQ761">
        <f>VLOOKUP($G761,county_facts!$A:$BB,39,FALSE)</f>
        <v>1090</v>
      </c>
      <c r="AR761">
        <f>VLOOKUP($G761,county_facts!$A:$BB,40,FALSE)</f>
        <v>1525</v>
      </c>
      <c r="AS761">
        <f>VLOOKUP($G761,county_facts!$A:$BB,41,FALSE)</f>
        <v>0</v>
      </c>
      <c r="AT761">
        <f>VLOOKUP($G761,county_facts!$A:$BB,42,FALSE)</f>
        <v>0</v>
      </c>
      <c r="AU761">
        <f>VLOOKUP($G761,county_facts!$A:$BB,43,FALSE)</f>
        <v>0</v>
      </c>
      <c r="AV761">
        <f>VLOOKUP($G761,county_facts!$A:$BB,44,FALSE)</f>
        <v>0</v>
      </c>
      <c r="AW761">
        <f>VLOOKUP($G761,county_facts!$A:$BB,45,FALSE)</f>
        <v>0</v>
      </c>
      <c r="AX761">
        <f>VLOOKUP($G761,county_facts!$A:$BB,46,FALSE)</f>
        <v>21.2</v>
      </c>
      <c r="AY761">
        <f>VLOOKUP($G761,county_facts!$A:$BB,47,FALSE)</f>
        <v>0</v>
      </c>
      <c r="AZ761">
        <f>VLOOKUP($G761,county_facts!$A:$BB,48,FALSE)</f>
        <v>277711</v>
      </c>
      <c r="BA761">
        <f>VLOOKUP($G761,county_facts!$A:$BB,49,FALSE)</f>
        <v>116957</v>
      </c>
      <c r="BB761">
        <f>VLOOKUP($G761,county_facts!$A:$BB,50,FALSE)</f>
        <v>7246</v>
      </c>
      <c r="BC761">
        <f>VLOOKUP($G761,county_facts!$A:$BB,51,FALSE)</f>
        <v>0</v>
      </c>
      <c r="BD761">
        <f>VLOOKUP($G761,county_facts!$A:$BB,52,FALSE)</f>
        <v>16</v>
      </c>
      <c r="BE761">
        <f>VLOOKUP($G761,county_facts!$A:$BB,53,FALSE)</f>
        <v>982.91</v>
      </c>
      <c r="BF761">
        <f>VLOOKUP($G761,county_facts!$A:$BB,54,FALSE)</f>
        <v>16</v>
      </c>
    </row>
    <row r="762" spans="1:58" x14ac:dyDescent="0.3">
      <c r="A762" t="s">
        <v>6</v>
      </c>
      <c r="B762" t="s">
        <v>330</v>
      </c>
      <c r="C762">
        <v>344</v>
      </c>
      <c r="D762" t="s">
        <v>310</v>
      </c>
      <c r="E762">
        <v>507</v>
      </c>
      <c r="F762">
        <v>0.67850098599999997</v>
      </c>
      <c r="G762">
        <v>27127</v>
      </c>
      <c r="H762">
        <f>VLOOKUP($G762,county_facts!$A:$BB,4,FALSE)</f>
        <v>15515</v>
      </c>
      <c r="I762">
        <f>VLOOKUP($G762,county_facts!$A:$BB,5,FALSE)</f>
        <v>16059</v>
      </c>
      <c r="J762">
        <f>VLOOKUP($G762,county_facts!$A:$BB,6,FALSE)</f>
        <v>-3.4</v>
      </c>
      <c r="K762">
        <f>VLOOKUP($G762,county_facts!$A:$BB,7,FALSE)</f>
        <v>16059</v>
      </c>
      <c r="L762">
        <f>VLOOKUP($G762,county_facts!$A:$BB,8,FALSE)</f>
        <v>6.4</v>
      </c>
      <c r="M762">
        <f>VLOOKUP($G762,county_facts!$A:$BB,9,FALSE)</f>
        <v>24.3</v>
      </c>
      <c r="N762">
        <f>VLOOKUP($G762,county_facts!$A:$BB,10,FALSE)</f>
        <v>20.5</v>
      </c>
      <c r="O762">
        <f>VLOOKUP($G762,county_facts!$A:$BB,11,FALSE)</f>
        <v>50</v>
      </c>
      <c r="P762">
        <f>VLOOKUP($G762,county_facts!$A:$BB,12,FALSE)</f>
        <v>89.4</v>
      </c>
      <c r="Q762">
        <f>VLOOKUP($G762,county_facts!$A:$BB,13,FALSE)</f>
        <v>0.8</v>
      </c>
      <c r="R762">
        <f>VLOOKUP($G762,county_facts!$A:$BB,14,FALSE)</f>
        <v>5</v>
      </c>
      <c r="S762">
        <f>VLOOKUP($G762,county_facts!$A:$BB,15,FALSE)</f>
        <v>3</v>
      </c>
      <c r="T762">
        <f>VLOOKUP($G762,county_facts!$A:$BB,16,FALSE)</f>
        <v>0</v>
      </c>
      <c r="U762">
        <f>VLOOKUP($G762,county_facts!$A:$BB,17,FALSE)</f>
        <v>1.9</v>
      </c>
      <c r="V762">
        <f>VLOOKUP($G762,county_facts!$A:$BB,18,FALSE)</f>
        <v>2.9</v>
      </c>
      <c r="W762">
        <f>VLOOKUP($G762,county_facts!$A:$BB,19,FALSE)</f>
        <v>87.4</v>
      </c>
      <c r="X762">
        <f>VLOOKUP($G762,county_facts!$A:$BB,20,FALSE)</f>
        <v>90.3</v>
      </c>
      <c r="Y762">
        <f>VLOOKUP($G762,county_facts!$A:$BB,21,FALSE)</f>
        <v>2.1</v>
      </c>
      <c r="Z762">
        <f>VLOOKUP($G762,county_facts!$A:$BB,22,FALSE)</f>
        <v>5.5</v>
      </c>
      <c r="AA762">
        <f>VLOOKUP($G762,county_facts!$A:$BB,23,FALSE)</f>
        <v>88.6</v>
      </c>
      <c r="AB762">
        <f>VLOOKUP($G762,county_facts!$A:$BB,24,FALSE)</f>
        <v>16.399999999999999</v>
      </c>
      <c r="AC762">
        <f>VLOOKUP($G762,county_facts!$A:$BB,25,FALSE)</f>
        <v>1298</v>
      </c>
      <c r="AD762">
        <f>VLOOKUP($G762,county_facts!$A:$BB,26,FALSE)</f>
        <v>17</v>
      </c>
      <c r="AE762">
        <f>VLOOKUP($G762,county_facts!$A:$BB,27,FALSE)</f>
        <v>7252</v>
      </c>
      <c r="AF762">
        <f>VLOOKUP($G762,county_facts!$A:$BB,28,FALSE)</f>
        <v>77.8</v>
      </c>
      <c r="AG762">
        <f>VLOOKUP($G762,county_facts!$A:$BB,29,FALSE)</f>
        <v>11.9</v>
      </c>
      <c r="AH762">
        <f>VLOOKUP($G762,county_facts!$A:$BB,30,FALSE)</f>
        <v>90500</v>
      </c>
      <c r="AI762">
        <f>VLOOKUP($G762,county_facts!$A:$BB,31,FALSE)</f>
        <v>6507</v>
      </c>
      <c r="AJ762">
        <f>VLOOKUP($G762,county_facts!$A:$BB,32,FALSE)</f>
        <v>2.38</v>
      </c>
      <c r="AK762">
        <f>VLOOKUP($G762,county_facts!$A:$BB,33,FALSE)</f>
        <v>25649</v>
      </c>
      <c r="AL762">
        <f>VLOOKUP($G762,county_facts!$A:$BB,34,FALSE)</f>
        <v>47447</v>
      </c>
      <c r="AM762">
        <f>VLOOKUP($G762,county_facts!$A:$BB,35,FALSE)</f>
        <v>10</v>
      </c>
      <c r="AN762">
        <f>VLOOKUP($G762,county_facts!$A:$BB,36,FALSE)</f>
        <v>509</v>
      </c>
      <c r="AO762">
        <f>VLOOKUP($G762,county_facts!$A:$BB,37,FALSE)</f>
        <v>5748</v>
      </c>
      <c r="AP762">
        <f>VLOOKUP($G762,county_facts!$A:$BB,38,FALSE)</f>
        <v>4.5999999999999996</v>
      </c>
      <c r="AQ762">
        <f>VLOOKUP($G762,county_facts!$A:$BB,39,FALSE)</f>
        <v>1065</v>
      </c>
      <c r="AR762">
        <f>VLOOKUP($G762,county_facts!$A:$BB,40,FALSE)</f>
        <v>1271</v>
      </c>
      <c r="AS762">
        <f>VLOOKUP($G762,county_facts!$A:$BB,41,FALSE)</f>
        <v>0</v>
      </c>
      <c r="AT762">
        <f>VLOOKUP($G762,county_facts!$A:$BB,42,FALSE)</f>
        <v>0</v>
      </c>
      <c r="AU762">
        <f>VLOOKUP($G762,county_facts!$A:$BB,43,FALSE)</f>
        <v>0</v>
      </c>
      <c r="AV762">
        <f>VLOOKUP($G762,county_facts!$A:$BB,44,FALSE)</f>
        <v>0</v>
      </c>
      <c r="AW762">
        <f>VLOOKUP($G762,county_facts!$A:$BB,45,FALSE)</f>
        <v>0</v>
      </c>
      <c r="AX762">
        <f>VLOOKUP($G762,county_facts!$A:$BB,46,FALSE)</f>
        <v>16.7</v>
      </c>
      <c r="AY762">
        <f>VLOOKUP($G762,county_facts!$A:$BB,47,FALSE)</f>
        <v>148059</v>
      </c>
      <c r="AZ762">
        <f>VLOOKUP($G762,county_facts!$A:$BB,48,FALSE)</f>
        <v>210717</v>
      </c>
      <c r="BA762">
        <f>VLOOKUP($G762,county_facts!$A:$BB,49,FALSE)</f>
        <v>156822</v>
      </c>
      <c r="BB762">
        <f>VLOOKUP($G762,county_facts!$A:$BB,50,FALSE)</f>
        <v>10057</v>
      </c>
      <c r="BC762">
        <f>VLOOKUP($G762,county_facts!$A:$BB,51,FALSE)</f>
        <v>81494</v>
      </c>
      <c r="BD762">
        <f>VLOOKUP($G762,county_facts!$A:$BB,52,FALSE)</f>
        <v>28</v>
      </c>
      <c r="BE762">
        <f>VLOOKUP($G762,county_facts!$A:$BB,53,FALSE)</f>
        <v>878.57</v>
      </c>
      <c r="BF762">
        <f>VLOOKUP($G762,county_facts!$A:$BB,54,FALSE)</f>
        <v>18.3</v>
      </c>
    </row>
    <row r="763" spans="1:58" x14ac:dyDescent="0.3">
      <c r="A763" t="s">
        <v>9</v>
      </c>
      <c r="B763" t="s">
        <v>330</v>
      </c>
      <c r="C763">
        <v>163</v>
      </c>
      <c r="D763" t="s">
        <v>310</v>
      </c>
      <c r="E763">
        <v>507</v>
      </c>
      <c r="F763">
        <v>0.32149901400000003</v>
      </c>
      <c r="G763">
        <v>27127</v>
      </c>
      <c r="H763">
        <f>VLOOKUP($G763,county_facts!$A:$BB,4,FALSE)</f>
        <v>15515</v>
      </c>
      <c r="I763">
        <f>VLOOKUP($G763,county_facts!$A:$BB,5,FALSE)</f>
        <v>16059</v>
      </c>
      <c r="J763">
        <f>VLOOKUP($G763,county_facts!$A:$BB,6,FALSE)</f>
        <v>-3.4</v>
      </c>
      <c r="K763">
        <f>VLOOKUP($G763,county_facts!$A:$BB,7,FALSE)</f>
        <v>16059</v>
      </c>
      <c r="L763">
        <f>VLOOKUP($G763,county_facts!$A:$BB,8,FALSE)</f>
        <v>6.4</v>
      </c>
      <c r="M763">
        <f>VLOOKUP($G763,county_facts!$A:$BB,9,FALSE)</f>
        <v>24.3</v>
      </c>
      <c r="N763">
        <f>VLOOKUP($G763,county_facts!$A:$BB,10,FALSE)</f>
        <v>20.5</v>
      </c>
      <c r="O763">
        <f>VLOOKUP($G763,county_facts!$A:$BB,11,FALSE)</f>
        <v>50</v>
      </c>
      <c r="P763">
        <f>VLOOKUP($G763,county_facts!$A:$BB,12,FALSE)</f>
        <v>89.4</v>
      </c>
      <c r="Q763">
        <f>VLOOKUP($G763,county_facts!$A:$BB,13,FALSE)</f>
        <v>0.8</v>
      </c>
      <c r="R763">
        <f>VLOOKUP($G763,county_facts!$A:$BB,14,FALSE)</f>
        <v>5</v>
      </c>
      <c r="S763">
        <f>VLOOKUP($G763,county_facts!$A:$BB,15,FALSE)</f>
        <v>3</v>
      </c>
      <c r="T763">
        <f>VLOOKUP($G763,county_facts!$A:$BB,16,FALSE)</f>
        <v>0</v>
      </c>
      <c r="U763">
        <f>VLOOKUP($G763,county_facts!$A:$BB,17,FALSE)</f>
        <v>1.9</v>
      </c>
      <c r="V763">
        <f>VLOOKUP($G763,county_facts!$A:$BB,18,FALSE)</f>
        <v>2.9</v>
      </c>
      <c r="W763">
        <f>VLOOKUP($G763,county_facts!$A:$BB,19,FALSE)</f>
        <v>87.4</v>
      </c>
      <c r="X763">
        <f>VLOOKUP($G763,county_facts!$A:$BB,20,FALSE)</f>
        <v>90.3</v>
      </c>
      <c r="Y763">
        <f>VLOOKUP($G763,county_facts!$A:$BB,21,FALSE)</f>
        <v>2.1</v>
      </c>
      <c r="Z763">
        <f>VLOOKUP($G763,county_facts!$A:$BB,22,FALSE)</f>
        <v>5.5</v>
      </c>
      <c r="AA763">
        <f>VLOOKUP($G763,county_facts!$A:$BB,23,FALSE)</f>
        <v>88.6</v>
      </c>
      <c r="AB763">
        <f>VLOOKUP($G763,county_facts!$A:$BB,24,FALSE)</f>
        <v>16.399999999999999</v>
      </c>
      <c r="AC763">
        <f>VLOOKUP($G763,county_facts!$A:$BB,25,FALSE)</f>
        <v>1298</v>
      </c>
      <c r="AD763">
        <f>VLOOKUP($G763,county_facts!$A:$BB,26,FALSE)</f>
        <v>17</v>
      </c>
      <c r="AE763">
        <f>VLOOKUP($G763,county_facts!$A:$BB,27,FALSE)</f>
        <v>7252</v>
      </c>
      <c r="AF763">
        <f>VLOOKUP($G763,county_facts!$A:$BB,28,FALSE)</f>
        <v>77.8</v>
      </c>
      <c r="AG763">
        <f>VLOOKUP($G763,county_facts!$A:$BB,29,FALSE)</f>
        <v>11.9</v>
      </c>
      <c r="AH763">
        <f>VLOOKUP($G763,county_facts!$A:$BB,30,FALSE)</f>
        <v>90500</v>
      </c>
      <c r="AI763">
        <f>VLOOKUP($G763,county_facts!$A:$BB,31,FALSE)</f>
        <v>6507</v>
      </c>
      <c r="AJ763">
        <f>VLOOKUP($G763,county_facts!$A:$BB,32,FALSE)</f>
        <v>2.38</v>
      </c>
      <c r="AK763">
        <f>VLOOKUP($G763,county_facts!$A:$BB,33,FALSE)</f>
        <v>25649</v>
      </c>
      <c r="AL763">
        <f>VLOOKUP($G763,county_facts!$A:$BB,34,FALSE)</f>
        <v>47447</v>
      </c>
      <c r="AM763">
        <f>VLOOKUP($G763,county_facts!$A:$BB,35,FALSE)</f>
        <v>10</v>
      </c>
      <c r="AN763">
        <f>VLOOKUP($G763,county_facts!$A:$BB,36,FALSE)</f>
        <v>509</v>
      </c>
      <c r="AO763">
        <f>VLOOKUP($G763,county_facts!$A:$BB,37,FALSE)</f>
        <v>5748</v>
      </c>
      <c r="AP763">
        <f>VLOOKUP($G763,county_facts!$A:$BB,38,FALSE)</f>
        <v>4.5999999999999996</v>
      </c>
      <c r="AQ763">
        <f>VLOOKUP($G763,county_facts!$A:$BB,39,FALSE)</f>
        <v>1065</v>
      </c>
      <c r="AR763">
        <f>VLOOKUP($G763,county_facts!$A:$BB,40,FALSE)</f>
        <v>1271</v>
      </c>
      <c r="AS763">
        <f>VLOOKUP($G763,county_facts!$A:$BB,41,FALSE)</f>
        <v>0</v>
      </c>
      <c r="AT763">
        <f>VLOOKUP($G763,county_facts!$A:$BB,42,FALSE)</f>
        <v>0</v>
      </c>
      <c r="AU763">
        <f>VLOOKUP($G763,county_facts!$A:$BB,43,FALSE)</f>
        <v>0</v>
      </c>
      <c r="AV763">
        <f>VLOOKUP($G763,county_facts!$A:$BB,44,FALSE)</f>
        <v>0</v>
      </c>
      <c r="AW763">
        <f>VLOOKUP($G763,county_facts!$A:$BB,45,FALSE)</f>
        <v>0</v>
      </c>
      <c r="AX763">
        <f>VLOOKUP($G763,county_facts!$A:$BB,46,FALSE)</f>
        <v>16.7</v>
      </c>
      <c r="AY763">
        <f>VLOOKUP($G763,county_facts!$A:$BB,47,FALSE)</f>
        <v>148059</v>
      </c>
      <c r="AZ763">
        <f>VLOOKUP($G763,county_facts!$A:$BB,48,FALSE)</f>
        <v>210717</v>
      </c>
      <c r="BA763">
        <f>VLOOKUP($G763,county_facts!$A:$BB,49,FALSE)</f>
        <v>156822</v>
      </c>
      <c r="BB763">
        <f>VLOOKUP($G763,county_facts!$A:$BB,50,FALSE)</f>
        <v>10057</v>
      </c>
      <c r="BC763">
        <f>VLOOKUP($G763,county_facts!$A:$BB,51,FALSE)</f>
        <v>81494</v>
      </c>
      <c r="BD763">
        <f>VLOOKUP($G763,county_facts!$A:$BB,52,FALSE)</f>
        <v>28</v>
      </c>
      <c r="BE763">
        <f>VLOOKUP($G763,county_facts!$A:$BB,53,FALSE)</f>
        <v>878.57</v>
      </c>
      <c r="BF763">
        <f>VLOOKUP($G763,county_facts!$A:$BB,54,FALSE)</f>
        <v>18.3</v>
      </c>
    </row>
    <row r="764" spans="1:58" x14ac:dyDescent="0.3">
      <c r="A764" t="s">
        <v>6</v>
      </c>
      <c r="B764" t="s">
        <v>331</v>
      </c>
      <c r="C764">
        <v>70</v>
      </c>
      <c r="D764" t="s">
        <v>310</v>
      </c>
      <c r="E764">
        <v>105</v>
      </c>
      <c r="F764">
        <v>0.66666666699999999</v>
      </c>
      <c r="G764">
        <v>27125</v>
      </c>
      <c r="H764">
        <f>VLOOKUP($G764,county_facts!$A:$BB,4,FALSE)</f>
        <v>4043</v>
      </c>
      <c r="I764">
        <f>VLOOKUP($G764,county_facts!$A:$BB,5,FALSE)</f>
        <v>4089</v>
      </c>
      <c r="J764">
        <f>VLOOKUP($G764,county_facts!$A:$BB,6,FALSE)</f>
        <v>-1.1000000000000001</v>
      </c>
      <c r="K764">
        <f>VLOOKUP($G764,county_facts!$A:$BB,7,FALSE)</f>
        <v>4089</v>
      </c>
      <c r="L764">
        <f>VLOOKUP($G764,county_facts!$A:$BB,8,FALSE)</f>
        <v>7.4</v>
      </c>
      <c r="M764">
        <f>VLOOKUP($G764,county_facts!$A:$BB,9,FALSE)</f>
        <v>24.9</v>
      </c>
      <c r="N764">
        <f>VLOOKUP($G764,county_facts!$A:$BB,10,FALSE)</f>
        <v>18.5</v>
      </c>
      <c r="O764">
        <f>VLOOKUP($G764,county_facts!$A:$BB,11,FALSE)</f>
        <v>49.1</v>
      </c>
      <c r="P764">
        <f>VLOOKUP($G764,county_facts!$A:$BB,12,FALSE)</f>
        <v>95.2</v>
      </c>
      <c r="Q764">
        <f>VLOOKUP($G764,county_facts!$A:$BB,13,FALSE)</f>
        <v>0.7</v>
      </c>
      <c r="R764">
        <f>VLOOKUP($G764,county_facts!$A:$BB,14,FALSE)</f>
        <v>2.2000000000000002</v>
      </c>
      <c r="S764">
        <f>VLOOKUP($G764,county_facts!$A:$BB,15,FALSE)</f>
        <v>0.1</v>
      </c>
      <c r="T764">
        <f>VLOOKUP($G764,county_facts!$A:$BB,16,FALSE)</f>
        <v>0.1</v>
      </c>
      <c r="U764">
        <f>VLOOKUP($G764,county_facts!$A:$BB,17,FALSE)</f>
        <v>1.6</v>
      </c>
      <c r="V764">
        <f>VLOOKUP($G764,county_facts!$A:$BB,18,FALSE)</f>
        <v>3</v>
      </c>
      <c r="W764">
        <f>VLOOKUP($G764,county_facts!$A:$BB,19,FALSE)</f>
        <v>93</v>
      </c>
      <c r="X764">
        <f>VLOOKUP($G764,county_facts!$A:$BB,20,FALSE)</f>
        <v>91.6</v>
      </c>
      <c r="Y764">
        <f>VLOOKUP($G764,county_facts!$A:$BB,21,FALSE)</f>
        <v>1.6</v>
      </c>
      <c r="Z764">
        <f>VLOOKUP($G764,county_facts!$A:$BB,22,FALSE)</f>
        <v>4.5999999999999996</v>
      </c>
      <c r="AA764">
        <f>VLOOKUP($G764,county_facts!$A:$BB,23,FALSE)</f>
        <v>87.6</v>
      </c>
      <c r="AB764">
        <f>VLOOKUP($G764,county_facts!$A:$BB,24,FALSE)</f>
        <v>16</v>
      </c>
      <c r="AC764">
        <f>VLOOKUP($G764,county_facts!$A:$BB,25,FALSE)</f>
        <v>326</v>
      </c>
      <c r="AD764">
        <f>VLOOKUP($G764,county_facts!$A:$BB,26,FALSE)</f>
        <v>23.1</v>
      </c>
      <c r="AE764">
        <f>VLOOKUP($G764,county_facts!$A:$BB,27,FALSE)</f>
        <v>1938</v>
      </c>
      <c r="AF764">
        <f>VLOOKUP($G764,county_facts!$A:$BB,28,FALSE)</f>
        <v>80.900000000000006</v>
      </c>
      <c r="AG764">
        <f>VLOOKUP($G764,county_facts!$A:$BB,29,FALSE)</f>
        <v>11.9</v>
      </c>
      <c r="AH764">
        <f>VLOOKUP($G764,county_facts!$A:$BB,30,FALSE)</f>
        <v>87800</v>
      </c>
      <c r="AI764">
        <f>VLOOKUP($G764,county_facts!$A:$BB,31,FALSE)</f>
        <v>1681</v>
      </c>
      <c r="AJ764">
        <f>VLOOKUP($G764,county_facts!$A:$BB,32,FALSE)</f>
        <v>2.39</v>
      </c>
      <c r="AK764">
        <f>VLOOKUP($G764,county_facts!$A:$BB,33,FALSE)</f>
        <v>23257</v>
      </c>
      <c r="AL764">
        <f>VLOOKUP($G764,county_facts!$A:$BB,34,FALSE)</f>
        <v>47569</v>
      </c>
      <c r="AM764">
        <f>VLOOKUP($G764,county_facts!$A:$BB,35,FALSE)</f>
        <v>11.9</v>
      </c>
      <c r="AN764">
        <f>VLOOKUP($G764,county_facts!$A:$BB,36,FALSE)</f>
        <v>97</v>
      </c>
      <c r="AO764">
        <f>VLOOKUP($G764,county_facts!$A:$BB,37,FALSE)</f>
        <v>730</v>
      </c>
      <c r="AP764">
        <f>VLOOKUP($G764,county_facts!$A:$BB,38,FALSE)</f>
        <v>-13.8</v>
      </c>
      <c r="AQ764">
        <f>VLOOKUP($G764,county_facts!$A:$BB,39,FALSE)</f>
        <v>231</v>
      </c>
      <c r="AR764">
        <f>VLOOKUP($G764,county_facts!$A:$BB,40,FALSE)</f>
        <v>506</v>
      </c>
      <c r="AS764">
        <f>VLOOKUP($G764,county_facts!$A:$BB,41,FALSE)</f>
        <v>0</v>
      </c>
      <c r="AT764">
        <f>VLOOKUP($G764,county_facts!$A:$BB,42,FALSE)</f>
        <v>0</v>
      </c>
      <c r="AU764">
        <f>VLOOKUP($G764,county_facts!$A:$BB,43,FALSE)</f>
        <v>0</v>
      </c>
      <c r="AV764">
        <f>VLOOKUP($G764,county_facts!$A:$BB,44,FALSE)</f>
        <v>0</v>
      </c>
      <c r="AW764">
        <f>VLOOKUP($G764,county_facts!$A:$BB,45,FALSE)</f>
        <v>0</v>
      </c>
      <c r="AX764">
        <f>VLOOKUP($G764,county_facts!$A:$BB,46,FALSE)</f>
        <v>0</v>
      </c>
      <c r="AY764">
        <f>VLOOKUP($G764,county_facts!$A:$BB,47,FALSE)</f>
        <v>0</v>
      </c>
      <c r="AZ764">
        <f>VLOOKUP($G764,county_facts!$A:$BB,48,FALSE)</f>
        <v>0</v>
      </c>
      <c r="BA764">
        <f>VLOOKUP($G764,county_facts!$A:$BB,49,FALSE)</f>
        <v>41090</v>
      </c>
      <c r="BB764">
        <f>VLOOKUP($G764,county_facts!$A:$BB,50,FALSE)</f>
        <v>9959</v>
      </c>
      <c r="BC764">
        <f>VLOOKUP($G764,county_facts!$A:$BB,51,FALSE)</f>
        <v>0</v>
      </c>
      <c r="BD764">
        <f>VLOOKUP($G764,county_facts!$A:$BB,52,FALSE)</f>
        <v>0</v>
      </c>
      <c r="BE764">
        <f>VLOOKUP($G764,county_facts!$A:$BB,53,FALSE)</f>
        <v>432.41</v>
      </c>
      <c r="BF764">
        <f>VLOOKUP($G764,county_facts!$A:$BB,54,FALSE)</f>
        <v>9.5</v>
      </c>
    </row>
    <row r="765" spans="1:58" x14ac:dyDescent="0.3">
      <c r="A765" t="s">
        <v>9</v>
      </c>
      <c r="B765" t="s">
        <v>331</v>
      </c>
      <c r="C765">
        <v>35</v>
      </c>
      <c r="D765" t="s">
        <v>310</v>
      </c>
      <c r="E765">
        <v>105</v>
      </c>
      <c r="F765">
        <v>0.33333333300000001</v>
      </c>
      <c r="G765">
        <v>27125</v>
      </c>
      <c r="H765">
        <f>VLOOKUP($G765,county_facts!$A:$BB,4,FALSE)</f>
        <v>4043</v>
      </c>
      <c r="I765">
        <f>VLOOKUP($G765,county_facts!$A:$BB,5,FALSE)</f>
        <v>4089</v>
      </c>
      <c r="J765">
        <f>VLOOKUP($G765,county_facts!$A:$BB,6,FALSE)</f>
        <v>-1.1000000000000001</v>
      </c>
      <c r="K765">
        <f>VLOOKUP($G765,county_facts!$A:$BB,7,FALSE)</f>
        <v>4089</v>
      </c>
      <c r="L765">
        <f>VLOOKUP($G765,county_facts!$A:$BB,8,FALSE)</f>
        <v>7.4</v>
      </c>
      <c r="M765">
        <f>VLOOKUP($G765,county_facts!$A:$BB,9,FALSE)</f>
        <v>24.9</v>
      </c>
      <c r="N765">
        <f>VLOOKUP($G765,county_facts!$A:$BB,10,FALSE)</f>
        <v>18.5</v>
      </c>
      <c r="O765">
        <f>VLOOKUP($G765,county_facts!$A:$BB,11,FALSE)</f>
        <v>49.1</v>
      </c>
      <c r="P765">
        <f>VLOOKUP($G765,county_facts!$A:$BB,12,FALSE)</f>
        <v>95.2</v>
      </c>
      <c r="Q765">
        <f>VLOOKUP($G765,county_facts!$A:$BB,13,FALSE)</f>
        <v>0.7</v>
      </c>
      <c r="R765">
        <f>VLOOKUP($G765,county_facts!$A:$BB,14,FALSE)</f>
        <v>2.2000000000000002</v>
      </c>
      <c r="S765">
        <f>VLOOKUP($G765,county_facts!$A:$BB,15,FALSE)</f>
        <v>0.1</v>
      </c>
      <c r="T765">
        <f>VLOOKUP($G765,county_facts!$A:$BB,16,FALSE)</f>
        <v>0.1</v>
      </c>
      <c r="U765">
        <f>VLOOKUP($G765,county_facts!$A:$BB,17,FALSE)</f>
        <v>1.6</v>
      </c>
      <c r="V765">
        <f>VLOOKUP($G765,county_facts!$A:$BB,18,FALSE)</f>
        <v>3</v>
      </c>
      <c r="W765">
        <f>VLOOKUP($G765,county_facts!$A:$BB,19,FALSE)</f>
        <v>93</v>
      </c>
      <c r="X765">
        <f>VLOOKUP($G765,county_facts!$A:$BB,20,FALSE)</f>
        <v>91.6</v>
      </c>
      <c r="Y765">
        <f>VLOOKUP($G765,county_facts!$A:$BB,21,FALSE)</f>
        <v>1.6</v>
      </c>
      <c r="Z765">
        <f>VLOOKUP($G765,county_facts!$A:$BB,22,FALSE)</f>
        <v>4.5999999999999996</v>
      </c>
      <c r="AA765">
        <f>VLOOKUP($G765,county_facts!$A:$BB,23,FALSE)</f>
        <v>87.6</v>
      </c>
      <c r="AB765">
        <f>VLOOKUP($G765,county_facts!$A:$BB,24,FALSE)</f>
        <v>16</v>
      </c>
      <c r="AC765">
        <f>VLOOKUP($G765,county_facts!$A:$BB,25,FALSE)</f>
        <v>326</v>
      </c>
      <c r="AD765">
        <f>VLOOKUP($G765,county_facts!$A:$BB,26,FALSE)</f>
        <v>23.1</v>
      </c>
      <c r="AE765">
        <f>VLOOKUP($G765,county_facts!$A:$BB,27,FALSE)</f>
        <v>1938</v>
      </c>
      <c r="AF765">
        <f>VLOOKUP($G765,county_facts!$A:$BB,28,FALSE)</f>
        <v>80.900000000000006</v>
      </c>
      <c r="AG765">
        <f>VLOOKUP($G765,county_facts!$A:$BB,29,FALSE)</f>
        <v>11.9</v>
      </c>
      <c r="AH765">
        <f>VLOOKUP($G765,county_facts!$A:$BB,30,FALSE)</f>
        <v>87800</v>
      </c>
      <c r="AI765">
        <f>VLOOKUP($G765,county_facts!$A:$BB,31,FALSE)</f>
        <v>1681</v>
      </c>
      <c r="AJ765">
        <f>VLOOKUP($G765,county_facts!$A:$BB,32,FALSE)</f>
        <v>2.39</v>
      </c>
      <c r="AK765">
        <f>VLOOKUP($G765,county_facts!$A:$BB,33,FALSE)</f>
        <v>23257</v>
      </c>
      <c r="AL765">
        <f>VLOOKUP($G765,county_facts!$A:$BB,34,FALSE)</f>
        <v>47569</v>
      </c>
      <c r="AM765">
        <f>VLOOKUP($G765,county_facts!$A:$BB,35,FALSE)</f>
        <v>11.9</v>
      </c>
      <c r="AN765">
        <f>VLOOKUP($G765,county_facts!$A:$BB,36,FALSE)</f>
        <v>97</v>
      </c>
      <c r="AO765">
        <f>VLOOKUP($G765,county_facts!$A:$BB,37,FALSE)</f>
        <v>730</v>
      </c>
      <c r="AP765">
        <f>VLOOKUP($G765,county_facts!$A:$BB,38,FALSE)</f>
        <v>-13.8</v>
      </c>
      <c r="AQ765">
        <f>VLOOKUP($G765,county_facts!$A:$BB,39,FALSE)</f>
        <v>231</v>
      </c>
      <c r="AR765">
        <f>VLOOKUP($G765,county_facts!$A:$BB,40,FALSE)</f>
        <v>506</v>
      </c>
      <c r="AS765">
        <f>VLOOKUP($G765,county_facts!$A:$BB,41,FALSE)</f>
        <v>0</v>
      </c>
      <c r="AT765">
        <f>VLOOKUP($G765,county_facts!$A:$BB,42,FALSE)</f>
        <v>0</v>
      </c>
      <c r="AU765">
        <f>VLOOKUP($G765,county_facts!$A:$BB,43,FALSE)</f>
        <v>0</v>
      </c>
      <c r="AV765">
        <f>VLOOKUP($G765,county_facts!$A:$BB,44,FALSE)</f>
        <v>0</v>
      </c>
      <c r="AW765">
        <f>VLOOKUP($G765,county_facts!$A:$BB,45,FALSE)</f>
        <v>0</v>
      </c>
      <c r="AX765">
        <f>VLOOKUP($G765,county_facts!$A:$BB,46,FALSE)</f>
        <v>0</v>
      </c>
      <c r="AY765">
        <f>VLOOKUP($G765,county_facts!$A:$BB,47,FALSE)</f>
        <v>0</v>
      </c>
      <c r="AZ765">
        <f>VLOOKUP($G765,county_facts!$A:$BB,48,FALSE)</f>
        <v>0</v>
      </c>
      <c r="BA765">
        <f>VLOOKUP($G765,county_facts!$A:$BB,49,FALSE)</f>
        <v>41090</v>
      </c>
      <c r="BB765">
        <f>VLOOKUP($G765,county_facts!$A:$BB,50,FALSE)</f>
        <v>9959</v>
      </c>
      <c r="BC765">
        <f>VLOOKUP($G765,county_facts!$A:$BB,51,FALSE)</f>
        <v>0</v>
      </c>
      <c r="BD765">
        <f>VLOOKUP($G765,county_facts!$A:$BB,52,FALSE)</f>
        <v>0</v>
      </c>
      <c r="BE765">
        <f>VLOOKUP($G765,county_facts!$A:$BB,53,FALSE)</f>
        <v>432.41</v>
      </c>
      <c r="BF765">
        <f>VLOOKUP($G765,county_facts!$A:$BB,54,FALSE)</f>
        <v>9.5</v>
      </c>
    </row>
    <row r="766" spans="1:58" x14ac:dyDescent="0.3">
      <c r="A766" t="s">
        <v>6</v>
      </c>
      <c r="B766" t="s">
        <v>332</v>
      </c>
      <c r="C766">
        <v>34706</v>
      </c>
      <c r="D766" t="s">
        <v>310</v>
      </c>
      <c r="E766">
        <v>69204</v>
      </c>
      <c r="F766">
        <v>0.50150280300000005</v>
      </c>
      <c r="G766">
        <v>27123</v>
      </c>
      <c r="H766">
        <f>VLOOKUP($G766,county_facts!$A:$BB,4,FALSE)</f>
        <v>532655</v>
      </c>
      <c r="I766">
        <f>VLOOKUP($G766,county_facts!$A:$BB,5,FALSE)</f>
        <v>508640</v>
      </c>
      <c r="J766">
        <f>VLOOKUP($G766,county_facts!$A:$BB,6,FALSE)</f>
        <v>4.7</v>
      </c>
      <c r="K766">
        <f>VLOOKUP($G766,county_facts!$A:$BB,7,FALSE)</f>
        <v>508640</v>
      </c>
      <c r="L766">
        <f>VLOOKUP($G766,county_facts!$A:$BB,8,FALSE)</f>
        <v>7.1</v>
      </c>
      <c r="M766">
        <f>VLOOKUP($G766,county_facts!$A:$BB,9,FALSE)</f>
        <v>23.4</v>
      </c>
      <c r="N766">
        <f>VLOOKUP($G766,county_facts!$A:$BB,10,FALSE)</f>
        <v>12.9</v>
      </c>
      <c r="O766">
        <f>VLOOKUP($G766,county_facts!$A:$BB,11,FALSE)</f>
        <v>51.3</v>
      </c>
      <c r="P766">
        <f>VLOOKUP($G766,county_facts!$A:$BB,12,FALSE)</f>
        <v>70.099999999999994</v>
      </c>
      <c r="Q766">
        <f>VLOOKUP($G766,county_facts!$A:$BB,13,FALSE)</f>
        <v>11.7</v>
      </c>
      <c r="R766">
        <f>VLOOKUP($G766,county_facts!$A:$BB,14,FALSE)</f>
        <v>1</v>
      </c>
      <c r="S766">
        <f>VLOOKUP($G766,county_facts!$A:$BB,15,FALSE)</f>
        <v>13.8</v>
      </c>
      <c r="T766">
        <f>VLOOKUP($G766,county_facts!$A:$BB,16,FALSE)</f>
        <v>0.1</v>
      </c>
      <c r="U766">
        <f>VLOOKUP($G766,county_facts!$A:$BB,17,FALSE)</f>
        <v>3.4</v>
      </c>
      <c r="V766">
        <f>VLOOKUP($G766,county_facts!$A:$BB,18,FALSE)</f>
        <v>7.3</v>
      </c>
      <c r="W766">
        <f>VLOOKUP($G766,county_facts!$A:$BB,19,FALSE)</f>
        <v>64.2</v>
      </c>
      <c r="X766">
        <f>VLOOKUP($G766,county_facts!$A:$BB,20,FALSE)</f>
        <v>81.5</v>
      </c>
      <c r="Y766">
        <f>VLOOKUP($G766,county_facts!$A:$BB,21,FALSE)</f>
        <v>14.3</v>
      </c>
      <c r="Z766">
        <f>VLOOKUP($G766,county_facts!$A:$BB,22,FALSE)</f>
        <v>20.8</v>
      </c>
      <c r="AA766">
        <f>VLOOKUP($G766,county_facts!$A:$BB,23,FALSE)</f>
        <v>89.9</v>
      </c>
      <c r="AB766">
        <f>VLOOKUP($G766,county_facts!$A:$BB,24,FALSE)</f>
        <v>39.4</v>
      </c>
      <c r="AC766">
        <f>VLOOKUP($G766,county_facts!$A:$BB,25,FALSE)</f>
        <v>28775</v>
      </c>
      <c r="AD766">
        <f>VLOOKUP($G766,county_facts!$A:$BB,26,FALSE)</f>
        <v>22.6</v>
      </c>
      <c r="AE766">
        <f>VLOOKUP($G766,county_facts!$A:$BB,27,FALSE)</f>
        <v>218169</v>
      </c>
      <c r="AF766">
        <f>VLOOKUP($G766,county_facts!$A:$BB,28,FALSE)</f>
        <v>59.8</v>
      </c>
      <c r="AG766">
        <f>VLOOKUP($G766,county_facts!$A:$BB,29,FALSE)</f>
        <v>37.9</v>
      </c>
      <c r="AH766">
        <f>VLOOKUP($G766,county_facts!$A:$BB,30,FALSE)</f>
        <v>198200</v>
      </c>
      <c r="AI766">
        <f>VLOOKUP($G766,county_facts!$A:$BB,31,FALSE)</f>
        <v>205395</v>
      </c>
      <c r="AJ766">
        <f>VLOOKUP($G766,county_facts!$A:$BB,32,FALSE)</f>
        <v>2.4300000000000002</v>
      </c>
      <c r="AK766">
        <f>VLOOKUP($G766,county_facts!$A:$BB,33,FALSE)</f>
        <v>29484</v>
      </c>
      <c r="AL766">
        <f>VLOOKUP($G766,county_facts!$A:$BB,34,FALSE)</f>
        <v>54247</v>
      </c>
      <c r="AM766">
        <f>VLOOKUP($G766,county_facts!$A:$BB,35,FALSE)</f>
        <v>16.899999999999999</v>
      </c>
      <c r="AN766">
        <f>VLOOKUP($G766,county_facts!$A:$BB,36,FALSE)</f>
        <v>13170</v>
      </c>
      <c r="AO766">
        <f>VLOOKUP($G766,county_facts!$A:$BB,37,FALSE)</f>
        <v>292031</v>
      </c>
      <c r="AP766">
        <f>VLOOKUP($G766,county_facts!$A:$BB,38,FALSE)</f>
        <v>2</v>
      </c>
      <c r="AQ766">
        <f>VLOOKUP($G766,county_facts!$A:$BB,39,FALSE)</f>
        <v>35978</v>
      </c>
      <c r="AR766">
        <f>VLOOKUP($G766,county_facts!$A:$BB,40,FALSE)</f>
        <v>43851</v>
      </c>
      <c r="AS766">
        <f>VLOOKUP($G766,county_facts!$A:$BB,41,FALSE)</f>
        <v>5.6</v>
      </c>
      <c r="AT766">
        <f>VLOOKUP($G766,county_facts!$A:$BB,42,FALSE)</f>
        <v>0.6</v>
      </c>
      <c r="AU766">
        <f>VLOOKUP($G766,county_facts!$A:$BB,43,FALSE)</f>
        <v>5.0999999999999996</v>
      </c>
      <c r="AV766">
        <f>VLOOKUP($G766,county_facts!$A:$BB,44,FALSE)</f>
        <v>0</v>
      </c>
      <c r="AW766">
        <f>VLOOKUP($G766,county_facts!$A:$BB,45,FALSE)</f>
        <v>1.7</v>
      </c>
      <c r="AX766">
        <f>VLOOKUP($G766,county_facts!$A:$BB,46,FALSE)</f>
        <v>30.6</v>
      </c>
      <c r="AY766">
        <f>VLOOKUP($G766,county_facts!$A:$BB,47,FALSE)</f>
        <v>7578926</v>
      </c>
      <c r="AZ766">
        <f>VLOOKUP($G766,county_facts!$A:$BB,48,FALSE)</f>
        <v>9278366</v>
      </c>
      <c r="BA766">
        <f>VLOOKUP($G766,county_facts!$A:$BB,49,FALSE)</f>
        <v>6156546</v>
      </c>
      <c r="BB766">
        <f>VLOOKUP($G766,county_facts!$A:$BB,50,FALSE)</f>
        <v>12328</v>
      </c>
      <c r="BC766">
        <f>VLOOKUP($G766,county_facts!$A:$BB,51,FALSE)</f>
        <v>963534</v>
      </c>
      <c r="BD766">
        <f>VLOOKUP($G766,county_facts!$A:$BB,52,FALSE)</f>
        <v>728</v>
      </c>
      <c r="BE766">
        <f>VLOOKUP($G766,county_facts!$A:$BB,53,FALSE)</f>
        <v>152.21</v>
      </c>
      <c r="BF766">
        <f>VLOOKUP($G766,county_facts!$A:$BB,54,FALSE)</f>
        <v>3341.7</v>
      </c>
    </row>
    <row r="767" spans="1:58" x14ac:dyDescent="0.3">
      <c r="A767" t="s">
        <v>9</v>
      </c>
      <c r="B767" t="s">
        <v>332</v>
      </c>
      <c r="C767">
        <v>34498</v>
      </c>
      <c r="D767" t="s">
        <v>310</v>
      </c>
      <c r="E767">
        <v>69204</v>
      </c>
      <c r="F767">
        <v>0.498497197</v>
      </c>
      <c r="G767">
        <v>27123</v>
      </c>
      <c r="H767">
        <f>VLOOKUP($G767,county_facts!$A:$BB,4,FALSE)</f>
        <v>532655</v>
      </c>
      <c r="I767">
        <f>VLOOKUP($G767,county_facts!$A:$BB,5,FALSE)</f>
        <v>508640</v>
      </c>
      <c r="J767">
        <f>VLOOKUP($G767,county_facts!$A:$BB,6,FALSE)</f>
        <v>4.7</v>
      </c>
      <c r="K767">
        <f>VLOOKUP($G767,county_facts!$A:$BB,7,FALSE)</f>
        <v>508640</v>
      </c>
      <c r="L767">
        <f>VLOOKUP($G767,county_facts!$A:$BB,8,FALSE)</f>
        <v>7.1</v>
      </c>
      <c r="M767">
        <f>VLOOKUP($G767,county_facts!$A:$BB,9,FALSE)</f>
        <v>23.4</v>
      </c>
      <c r="N767">
        <f>VLOOKUP($G767,county_facts!$A:$BB,10,FALSE)</f>
        <v>12.9</v>
      </c>
      <c r="O767">
        <f>VLOOKUP($G767,county_facts!$A:$BB,11,FALSE)</f>
        <v>51.3</v>
      </c>
      <c r="P767">
        <f>VLOOKUP($G767,county_facts!$A:$BB,12,FALSE)</f>
        <v>70.099999999999994</v>
      </c>
      <c r="Q767">
        <f>VLOOKUP($G767,county_facts!$A:$BB,13,FALSE)</f>
        <v>11.7</v>
      </c>
      <c r="R767">
        <f>VLOOKUP($G767,county_facts!$A:$BB,14,FALSE)</f>
        <v>1</v>
      </c>
      <c r="S767">
        <f>VLOOKUP($G767,county_facts!$A:$BB,15,FALSE)</f>
        <v>13.8</v>
      </c>
      <c r="T767">
        <f>VLOOKUP($G767,county_facts!$A:$BB,16,FALSE)</f>
        <v>0.1</v>
      </c>
      <c r="U767">
        <f>VLOOKUP($G767,county_facts!$A:$BB,17,FALSE)</f>
        <v>3.4</v>
      </c>
      <c r="V767">
        <f>VLOOKUP($G767,county_facts!$A:$BB,18,FALSE)</f>
        <v>7.3</v>
      </c>
      <c r="W767">
        <f>VLOOKUP($G767,county_facts!$A:$BB,19,FALSE)</f>
        <v>64.2</v>
      </c>
      <c r="X767">
        <f>VLOOKUP($G767,county_facts!$A:$BB,20,FALSE)</f>
        <v>81.5</v>
      </c>
      <c r="Y767">
        <f>VLOOKUP($G767,county_facts!$A:$BB,21,FALSE)</f>
        <v>14.3</v>
      </c>
      <c r="Z767">
        <f>VLOOKUP($G767,county_facts!$A:$BB,22,FALSE)</f>
        <v>20.8</v>
      </c>
      <c r="AA767">
        <f>VLOOKUP($G767,county_facts!$A:$BB,23,FALSE)</f>
        <v>89.9</v>
      </c>
      <c r="AB767">
        <f>VLOOKUP($G767,county_facts!$A:$BB,24,FALSE)</f>
        <v>39.4</v>
      </c>
      <c r="AC767">
        <f>VLOOKUP($G767,county_facts!$A:$BB,25,FALSE)</f>
        <v>28775</v>
      </c>
      <c r="AD767">
        <f>VLOOKUP($G767,county_facts!$A:$BB,26,FALSE)</f>
        <v>22.6</v>
      </c>
      <c r="AE767">
        <f>VLOOKUP($G767,county_facts!$A:$BB,27,FALSE)</f>
        <v>218169</v>
      </c>
      <c r="AF767">
        <f>VLOOKUP($G767,county_facts!$A:$BB,28,FALSE)</f>
        <v>59.8</v>
      </c>
      <c r="AG767">
        <f>VLOOKUP($G767,county_facts!$A:$BB,29,FALSE)</f>
        <v>37.9</v>
      </c>
      <c r="AH767">
        <f>VLOOKUP($G767,county_facts!$A:$BB,30,FALSE)</f>
        <v>198200</v>
      </c>
      <c r="AI767">
        <f>VLOOKUP($G767,county_facts!$A:$BB,31,FALSE)</f>
        <v>205395</v>
      </c>
      <c r="AJ767">
        <f>VLOOKUP($G767,county_facts!$A:$BB,32,FALSE)</f>
        <v>2.4300000000000002</v>
      </c>
      <c r="AK767">
        <f>VLOOKUP($G767,county_facts!$A:$BB,33,FALSE)</f>
        <v>29484</v>
      </c>
      <c r="AL767">
        <f>VLOOKUP($G767,county_facts!$A:$BB,34,FALSE)</f>
        <v>54247</v>
      </c>
      <c r="AM767">
        <f>VLOOKUP($G767,county_facts!$A:$BB,35,FALSE)</f>
        <v>16.899999999999999</v>
      </c>
      <c r="AN767">
        <f>VLOOKUP($G767,county_facts!$A:$BB,36,FALSE)</f>
        <v>13170</v>
      </c>
      <c r="AO767">
        <f>VLOOKUP($G767,county_facts!$A:$BB,37,FALSE)</f>
        <v>292031</v>
      </c>
      <c r="AP767">
        <f>VLOOKUP($G767,county_facts!$A:$BB,38,FALSE)</f>
        <v>2</v>
      </c>
      <c r="AQ767">
        <f>VLOOKUP($G767,county_facts!$A:$BB,39,FALSE)</f>
        <v>35978</v>
      </c>
      <c r="AR767">
        <f>VLOOKUP($G767,county_facts!$A:$BB,40,FALSE)</f>
        <v>43851</v>
      </c>
      <c r="AS767">
        <f>VLOOKUP($G767,county_facts!$A:$BB,41,FALSE)</f>
        <v>5.6</v>
      </c>
      <c r="AT767">
        <f>VLOOKUP($G767,county_facts!$A:$BB,42,FALSE)</f>
        <v>0.6</v>
      </c>
      <c r="AU767">
        <f>VLOOKUP($G767,county_facts!$A:$BB,43,FALSE)</f>
        <v>5.0999999999999996</v>
      </c>
      <c r="AV767">
        <f>VLOOKUP($G767,county_facts!$A:$BB,44,FALSE)</f>
        <v>0</v>
      </c>
      <c r="AW767">
        <f>VLOOKUP($G767,county_facts!$A:$BB,45,FALSE)</f>
        <v>1.7</v>
      </c>
      <c r="AX767">
        <f>VLOOKUP($G767,county_facts!$A:$BB,46,FALSE)</f>
        <v>30.6</v>
      </c>
      <c r="AY767">
        <f>VLOOKUP($G767,county_facts!$A:$BB,47,FALSE)</f>
        <v>7578926</v>
      </c>
      <c r="AZ767">
        <f>VLOOKUP($G767,county_facts!$A:$BB,48,FALSE)</f>
        <v>9278366</v>
      </c>
      <c r="BA767">
        <f>VLOOKUP($G767,county_facts!$A:$BB,49,FALSE)</f>
        <v>6156546</v>
      </c>
      <c r="BB767">
        <f>VLOOKUP($G767,county_facts!$A:$BB,50,FALSE)</f>
        <v>12328</v>
      </c>
      <c r="BC767">
        <f>VLOOKUP($G767,county_facts!$A:$BB,51,FALSE)</f>
        <v>963534</v>
      </c>
      <c r="BD767">
        <f>VLOOKUP($G767,county_facts!$A:$BB,52,FALSE)</f>
        <v>728</v>
      </c>
      <c r="BE767">
        <f>VLOOKUP($G767,county_facts!$A:$BB,53,FALSE)</f>
        <v>152.21</v>
      </c>
      <c r="BF767">
        <f>VLOOKUP($G767,county_facts!$A:$BB,54,FALSE)</f>
        <v>3341.7</v>
      </c>
    </row>
    <row r="768" spans="1:58" x14ac:dyDescent="0.3">
      <c r="A768" t="s">
        <v>6</v>
      </c>
      <c r="B768" t="s">
        <v>89</v>
      </c>
      <c r="C768">
        <v>430</v>
      </c>
      <c r="D768" t="s">
        <v>310</v>
      </c>
      <c r="E768">
        <v>560</v>
      </c>
      <c r="F768">
        <v>0.76785714299999996</v>
      </c>
      <c r="G768">
        <v>27121</v>
      </c>
      <c r="H768">
        <f>VLOOKUP($G768,county_facts!$A:$BB,4,FALSE)</f>
        <v>10984</v>
      </c>
      <c r="I768">
        <f>VLOOKUP($G768,county_facts!$A:$BB,5,FALSE)</f>
        <v>10995</v>
      </c>
      <c r="J768">
        <f>VLOOKUP($G768,county_facts!$A:$BB,6,FALSE)</f>
        <v>-0.1</v>
      </c>
      <c r="K768">
        <f>VLOOKUP($G768,county_facts!$A:$BB,7,FALSE)</f>
        <v>10995</v>
      </c>
      <c r="L768">
        <f>VLOOKUP($G768,county_facts!$A:$BB,8,FALSE)</f>
        <v>5.8</v>
      </c>
      <c r="M768">
        <f>VLOOKUP($G768,county_facts!$A:$BB,9,FALSE)</f>
        <v>21.2</v>
      </c>
      <c r="N768">
        <f>VLOOKUP($G768,county_facts!$A:$BB,10,FALSE)</f>
        <v>22.7</v>
      </c>
      <c r="O768">
        <f>VLOOKUP($G768,county_facts!$A:$BB,11,FALSE)</f>
        <v>49.3</v>
      </c>
      <c r="P768">
        <f>VLOOKUP($G768,county_facts!$A:$BB,12,FALSE)</f>
        <v>97.5</v>
      </c>
      <c r="Q768">
        <f>VLOOKUP($G768,county_facts!$A:$BB,13,FALSE)</f>
        <v>0.5</v>
      </c>
      <c r="R768">
        <f>VLOOKUP($G768,county_facts!$A:$BB,14,FALSE)</f>
        <v>0.4</v>
      </c>
      <c r="S768">
        <f>VLOOKUP($G768,county_facts!$A:$BB,15,FALSE)</f>
        <v>0.5</v>
      </c>
      <c r="T768">
        <f>VLOOKUP($G768,county_facts!$A:$BB,16,FALSE)</f>
        <v>0</v>
      </c>
      <c r="U768">
        <f>VLOOKUP($G768,county_facts!$A:$BB,17,FALSE)</f>
        <v>1</v>
      </c>
      <c r="V768">
        <f>VLOOKUP($G768,county_facts!$A:$BB,18,FALSE)</f>
        <v>1.2</v>
      </c>
      <c r="W768">
        <f>VLOOKUP($G768,county_facts!$A:$BB,19,FALSE)</f>
        <v>96.6</v>
      </c>
      <c r="X768">
        <f>VLOOKUP($G768,county_facts!$A:$BB,20,FALSE)</f>
        <v>90.5</v>
      </c>
      <c r="Y768">
        <f>VLOOKUP($G768,county_facts!$A:$BB,21,FALSE)</f>
        <v>0.7</v>
      </c>
      <c r="Z768">
        <f>VLOOKUP($G768,county_facts!$A:$BB,22,FALSE)</f>
        <v>2.2999999999999998</v>
      </c>
      <c r="AA768">
        <f>VLOOKUP($G768,county_facts!$A:$BB,23,FALSE)</f>
        <v>92.1</v>
      </c>
      <c r="AB768">
        <f>VLOOKUP($G768,county_facts!$A:$BB,24,FALSE)</f>
        <v>20.5</v>
      </c>
      <c r="AC768">
        <f>VLOOKUP($G768,county_facts!$A:$BB,25,FALSE)</f>
        <v>988</v>
      </c>
      <c r="AD768">
        <f>VLOOKUP($G768,county_facts!$A:$BB,26,FALSE)</f>
        <v>19.3</v>
      </c>
      <c r="AE768">
        <f>VLOOKUP($G768,county_facts!$A:$BB,27,FALSE)</f>
        <v>6544</v>
      </c>
      <c r="AF768">
        <f>VLOOKUP($G768,county_facts!$A:$BB,28,FALSE)</f>
        <v>79.7</v>
      </c>
      <c r="AG768">
        <f>VLOOKUP($G768,county_facts!$A:$BB,29,FALSE)</f>
        <v>10.1</v>
      </c>
      <c r="AH768">
        <f>VLOOKUP($G768,county_facts!$A:$BB,30,FALSE)</f>
        <v>148000</v>
      </c>
      <c r="AI768">
        <f>VLOOKUP($G768,county_facts!$A:$BB,31,FALSE)</f>
        <v>4758</v>
      </c>
      <c r="AJ768">
        <f>VLOOKUP($G768,county_facts!$A:$BB,32,FALSE)</f>
        <v>2.2599999999999998</v>
      </c>
      <c r="AK768">
        <f>VLOOKUP($G768,county_facts!$A:$BB,33,FALSE)</f>
        <v>29128</v>
      </c>
      <c r="AL768">
        <f>VLOOKUP($G768,county_facts!$A:$BB,34,FALSE)</f>
        <v>52350</v>
      </c>
      <c r="AM768">
        <f>VLOOKUP($G768,county_facts!$A:$BB,35,FALSE)</f>
        <v>9.1999999999999993</v>
      </c>
      <c r="AN768">
        <f>VLOOKUP($G768,county_facts!$A:$BB,36,FALSE)</f>
        <v>367</v>
      </c>
      <c r="AO768">
        <f>VLOOKUP($G768,county_facts!$A:$BB,37,FALSE)</f>
        <v>3475</v>
      </c>
      <c r="AP768">
        <f>VLOOKUP($G768,county_facts!$A:$BB,38,FALSE)</f>
        <v>1.3</v>
      </c>
      <c r="AQ768">
        <f>VLOOKUP($G768,county_facts!$A:$BB,39,FALSE)</f>
        <v>971</v>
      </c>
      <c r="AR768">
        <f>VLOOKUP($G768,county_facts!$A:$BB,40,FALSE)</f>
        <v>1366</v>
      </c>
      <c r="AS768">
        <f>VLOOKUP($G768,county_facts!$A:$BB,41,FALSE)</f>
        <v>0</v>
      </c>
      <c r="AT768">
        <f>VLOOKUP($G768,county_facts!$A:$BB,42,FALSE)</f>
        <v>0</v>
      </c>
      <c r="AU768">
        <f>VLOOKUP($G768,county_facts!$A:$BB,43,FALSE)</f>
        <v>0</v>
      </c>
      <c r="AV768">
        <f>VLOOKUP($G768,county_facts!$A:$BB,44,FALSE)</f>
        <v>0</v>
      </c>
      <c r="AW768">
        <f>VLOOKUP($G768,county_facts!$A:$BB,45,FALSE)</f>
        <v>0</v>
      </c>
      <c r="AX768">
        <f>VLOOKUP($G768,county_facts!$A:$BB,46,FALSE)</f>
        <v>0</v>
      </c>
      <c r="AY768">
        <f>VLOOKUP($G768,county_facts!$A:$BB,47,FALSE)</f>
        <v>82663</v>
      </c>
      <c r="AZ768">
        <f>VLOOKUP($G768,county_facts!$A:$BB,48,FALSE)</f>
        <v>305508</v>
      </c>
      <c r="BA768">
        <f>VLOOKUP($G768,county_facts!$A:$BB,49,FALSE)</f>
        <v>103471</v>
      </c>
      <c r="BB768">
        <f>VLOOKUP($G768,county_facts!$A:$BB,50,FALSE)</f>
        <v>9428</v>
      </c>
      <c r="BC768">
        <f>VLOOKUP($G768,county_facts!$A:$BB,51,FALSE)</f>
        <v>12597</v>
      </c>
      <c r="BD768">
        <f>VLOOKUP($G768,county_facts!$A:$BB,52,FALSE)</f>
        <v>45</v>
      </c>
      <c r="BE768">
        <f>VLOOKUP($G768,county_facts!$A:$BB,53,FALSE)</f>
        <v>669.71</v>
      </c>
      <c r="BF768">
        <f>VLOOKUP($G768,county_facts!$A:$BB,54,FALSE)</f>
        <v>16.399999999999999</v>
      </c>
    </row>
    <row r="769" spans="1:58" x14ac:dyDescent="0.3">
      <c r="A769" t="s">
        <v>9</v>
      </c>
      <c r="B769" t="s">
        <v>89</v>
      </c>
      <c r="C769">
        <v>130</v>
      </c>
      <c r="D769" t="s">
        <v>310</v>
      </c>
      <c r="E769">
        <v>560</v>
      </c>
      <c r="F769">
        <v>0.23214285700000001</v>
      </c>
      <c r="G769">
        <v>27121</v>
      </c>
      <c r="H769">
        <f>VLOOKUP($G769,county_facts!$A:$BB,4,FALSE)</f>
        <v>10984</v>
      </c>
      <c r="I769">
        <f>VLOOKUP($G769,county_facts!$A:$BB,5,FALSE)</f>
        <v>10995</v>
      </c>
      <c r="J769">
        <f>VLOOKUP($G769,county_facts!$A:$BB,6,FALSE)</f>
        <v>-0.1</v>
      </c>
      <c r="K769">
        <f>VLOOKUP($G769,county_facts!$A:$BB,7,FALSE)</f>
        <v>10995</v>
      </c>
      <c r="L769">
        <f>VLOOKUP($G769,county_facts!$A:$BB,8,FALSE)</f>
        <v>5.8</v>
      </c>
      <c r="M769">
        <f>VLOOKUP($G769,county_facts!$A:$BB,9,FALSE)</f>
        <v>21.2</v>
      </c>
      <c r="N769">
        <f>VLOOKUP($G769,county_facts!$A:$BB,10,FALSE)</f>
        <v>22.7</v>
      </c>
      <c r="O769">
        <f>VLOOKUP($G769,county_facts!$A:$BB,11,FALSE)</f>
        <v>49.3</v>
      </c>
      <c r="P769">
        <f>VLOOKUP($G769,county_facts!$A:$BB,12,FALSE)</f>
        <v>97.5</v>
      </c>
      <c r="Q769">
        <f>VLOOKUP($G769,county_facts!$A:$BB,13,FALSE)</f>
        <v>0.5</v>
      </c>
      <c r="R769">
        <f>VLOOKUP($G769,county_facts!$A:$BB,14,FALSE)</f>
        <v>0.4</v>
      </c>
      <c r="S769">
        <f>VLOOKUP($G769,county_facts!$A:$BB,15,FALSE)</f>
        <v>0.5</v>
      </c>
      <c r="T769">
        <f>VLOOKUP($G769,county_facts!$A:$BB,16,FALSE)</f>
        <v>0</v>
      </c>
      <c r="U769">
        <f>VLOOKUP($G769,county_facts!$A:$BB,17,FALSE)</f>
        <v>1</v>
      </c>
      <c r="V769">
        <f>VLOOKUP($G769,county_facts!$A:$BB,18,FALSE)</f>
        <v>1.2</v>
      </c>
      <c r="W769">
        <f>VLOOKUP($G769,county_facts!$A:$BB,19,FALSE)</f>
        <v>96.6</v>
      </c>
      <c r="X769">
        <f>VLOOKUP($G769,county_facts!$A:$BB,20,FALSE)</f>
        <v>90.5</v>
      </c>
      <c r="Y769">
        <f>VLOOKUP($G769,county_facts!$A:$BB,21,FALSE)</f>
        <v>0.7</v>
      </c>
      <c r="Z769">
        <f>VLOOKUP($G769,county_facts!$A:$BB,22,FALSE)</f>
        <v>2.2999999999999998</v>
      </c>
      <c r="AA769">
        <f>VLOOKUP($G769,county_facts!$A:$BB,23,FALSE)</f>
        <v>92.1</v>
      </c>
      <c r="AB769">
        <f>VLOOKUP($G769,county_facts!$A:$BB,24,FALSE)</f>
        <v>20.5</v>
      </c>
      <c r="AC769">
        <f>VLOOKUP($G769,county_facts!$A:$BB,25,FALSE)</f>
        <v>988</v>
      </c>
      <c r="AD769">
        <f>VLOOKUP($G769,county_facts!$A:$BB,26,FALSE)</f>
        <v>19.3</v>
      </c>
      <c r="AE769">
        <f>VLOOKUP($G769,county_facts!$A:$BB,27,FALSE)</f>
        <v>6544</v>
      </c>
      <c r="AF769">
        <f>VLOOKUP($G769,county_facts!$A:$BB,28,FALSE)</f>
        <v>79.7</v>
      </c>
      <c r="AG769">
        <f>VLOOKUP($G769,county_facts!$A:$BB,29,FALSE)</f>
        <v>10.1</v>
      </c>
      <c r="AH769">
        <f>VLOOKUP($G769,county_facts!$A:$BB,30,FALSE)</f>
        <v>148000</v>
      </c>
      <c r="AI769">
        <f>VLOOKUP($G769,county_facts!$A:$BB,31,FALSE)</f>
        <v>4758</v>
      </c>
      <c r="AJ769">
        <f>VLOOKUP($G769,county_facts!$A:$BB,32,FALSE)</f>
        <v>2.2599999999999998</v>
      </c>
      <c r="AK769">
        <f>VLOOKUP($G769,county_facts!$A:$BB,33,FALSE)</f>
        <v>29128</v>
      </c>
      <c r="AL769">
        <f>VLOOKUP($G769,county_facts!$A:$BB,34,FALSE)</f>
        <v>52350</v>
      </c>
      <c r="AM769">
        <f>VLOOKUP($G769,county_facts!$A:$BB,35,FALSE)</f>
        <v>9.1999999999999993</v>
      </c>
      <c r="AN769">
        <f>VLOOKUP($G769,county_facts!$A:$BB,36,FALSE)</f>
        <v>367</v>
      </c>
      <c r="AO769">
        <f>VLOOKUP($G769,county_facts!$A:$BB,37,FALSE)</f>
        <v>3475</v>
      </c>
      <c r="AP769">
        <f>VLOOKUP($G769,county_facts!$A:$BB,38,FALSE)</f>
        <v>1.3</v>
      </c>
      <c r="AQ769">
        <f>VLOOKUP($G769,county_facts!$A:$BB,39,FALSE)</f>
        <v>971</v>
      </c>
      <c r="AR769">
        <f>VLOOKUP($G769,county_facts!$A:$BB,40,FALSE)</f>
        <v>1366</v>
      </c>
      <c r="AS769">
        <f>VLOOKUP($G769,county_facts!$A:$BB,41,FALSE)</f>
        <v>0</v>
      </c>
      <c r="AT769">
        <f>VLOOKUP($G769,county_facts!$A:$BB,42,FALSE)</f>
        <v>0</v>
      </c>
      <c r="AU769">
        <f>VLOOKUP($G769,county_facts!$A:$BB,43,FALSE)</f>
        <v>0</v>
      </c>
      <c r="AV769">
        <f>VLOOKUP($G769,county_facts!$A:$BB,44,FALSE)</f>
        <v>0</v>
      </c>
      <c r="AW769">
        <f>VLOOKUP($G769,county_facts!$A:$BB,45,FALSE)</f>
        <v>0</v>
      </c>
      <c r="AX769">
        <f>VLOOKUP($G769,county_facts!$A:$BB,46,FALSE)</f>
        <v>0</v>
      </c>
      <c r="AY769">
        <f>VLOOKUP($G769,county_facts!$A:$BB,47,FALSE)</f>
        <v>82663</v>
      </c>
      <c r="AZ769">
        <f>VLOOKUP($G769,county_facts!$A:$BB,48,FALSE)</f>
        <v>305508</v>
      </c>
      <c r="BA769">
        <f>VLOOKUP($G769,county_facts!$A:$BB,49,FALSE)</f>
        <v>103471</v>
      </c>
      <c r="BB769">
        <f>VLOOKUP($G769,county_facts!$A:$BB,50,FALSE)</f>
        <v>9428</v>
      </c>
      <c r="BC769">
        <f>VLOOKUP($G769,county_facts!$A:$BB,51,FALSE)</f>
        <v>12597</v>
      </c>
      <c r="BD769">
        <f>VLOOKUP($G769,county_facts!$A:$BB,52,FALSE)</f>
        <v>45</v>
      </c>
      <c r="BE769">
        <f>VLOOKUP($G769,county_facts!$A:$BB,53,FALSE)</f>
        <v>669.71</v>
      </c>
      <c r="BF769">
        <f>VLOOKUP($G769,county_facts!$A:$BB,54,FALSE)</f>
        <v>16.399999999999999</v>
      </c>
    </row>
    <row r="770" spans="1:58" x14ac:dyDescent="0.3">
      <c r="A770" t="s">
        <v>6</v>
      </c>
      <c r="B770" t="s">
        <v>90</v>
      </c>
      <c r="C770">
        <v>796</v>
      </c>
      <c r="D770" t="s">
        <v>310</v>
      </c>
      <c r="E770">
        <v>1196</v>
      </c>
      <c r="F770">
        <v>0.66555183900000003</v>
      </c>
      <c r="G770">
        <v>27119</v>
      </c>
      <c r="H770">
        <f>VLOOKUP($G770,county_facts!$A:$BB,4,FALSE)</f>
        <v>31704</v>
      </c>
      <c r="I770">
        <f>VLOOKUP($G770,county_facts!$A:$BB,5,FALSE)</f>
        <v>31600</v>
      </c>
      <c r="J770">
        <f>VLOOKUP($G770,county_facts!$A:$BB,6,FALSE)</f>
        <v>0.3</v>
      </c>
      <c r="K770">
        <f>VLOOKUP($G770,county_facts!$A:$BB,7,FALSE)</f>
        <v>31600</v>
      </c>
      <c r="L770">
        <f>VLOOKUP($G770,county_facts!$A:$BB,8,FALSE)</f>
        <v>6.4</v>
      </c>
      <c r="M770">
        <f>VLOOKUP($G770,county_facts!$A:$BB,9,FALSE)</f>
        <v>23.4</v>
      </c>
      <c r="N770">
        <f>VLOOKUP($G770,county_facts!$A:$BB,10,FALSE)</f>
        <v>17.100000000000001</v>
      </c>
      <c r="O770">
        <f>VLOOKUP($G770,county_facts!$A:$BB,11,FALSE)</f>
        <v>49.9</v>
      </c>
      <c r="P770">
        <f>VLOOKUP($G770,county_facts!$A:$BB,12,FALSE)</f>
        <v>93.7</v>
      </c>
      <c r="Q770">
        <f>VLOOKUP($G770,county_facts!$A:$BB,13,FALSE)</f>
        <v>1.4</v>
      </c>
      <c r="R770">
        <f>VLOOKUP($G770,county_facts!$A:$BB,14,FALSE)</f>
        <v>1.7</v>
      </c>
      <c r="S770">
        <f>VLOOKUP($G770,county_facts!$A:$BB,15,FALSE)</f>
        <v>1.1000000000000001</v>
      </c>
      <c r="T770">
        <f>VLOOKUP($G770,county_facts!$A:$BB,16,FALSE)</f>
        <v>0</v>
      </c>
      <c r="U770">
        <f>VLOOKUP($G770,county_facts!$A:$BB,17,FALSE)</f>
        <v>2.1</v>
      </c>
      <c r="V770">
        <f>VLOOKUP($G770,county_facts!$A:$BB,18,FALSE)</f>
        <v>5.9</v>
      </c>
      <c r="W770">
        <f>VLOOKUP($G770,county_facts!$A:$BB,19,FALSE)</f>
        <v>88.6</v>
      </c>
      <c r="X770">
        <f>VLOOKUP($G770,county_facts!$A:$BB,20,FALSE)</f>
        <v>84</v>
      </c>
      <c r="Y770">
        <f>VLOOKUP($G770,county_facts!$A:$BB,21,FALSE)</f>
        <v>2.6</v>
      </c>
      <c r="Z770">
        <f>VLOOKUP($G770,county_facts!$A:$BB,22,FALSE)</f>
        <v>7.7</v>
      </c>
      <c r="AA770">
        <f>VLOOKUP($G770,county_facts!$A:$BB,23,FALSE)</f>
        <v>89.1</v>
      </c>
      <c r="AB770">
        <f>VLOOKUP($G770,county_facts!$A:$BB,24,FALSE)</f>
        <v>21.9</v>
      </c>
      <c r="AC770">
        <f>VLOOKUP($G770,county_facts!$A:$BB,25,FALSE)</f>
        <v>2521</v>
      </c>
      <c r="AD770">
        <f>VLOOKUP($G770,county_facts!$A:$BB,26,FALSE)</f>
        <v>17.600000000000001</v>
      </c>
      <c r="AE770">
        <f>VLOOKUP($G770,county_facts!$A:$BB,27,FALSE)</f>
        <v>14698</v>
      </c>
      <c r="AF770">
        <f>VLOOKUP($G770,county_facts!$A:$BB,28,FALSE)</f>
        <v>70.7</v>
      </c>
      <c r="AG770">
        <f>VLOOKUP($G770,county_facts!$A:$BB,29,FALSE)</f>
        <v>18.3</v>
      </c>
      <c r="AH770">
        <f>VLOOKUP($G770,county_facts!$A:$BB,30,FALSE)</f>
        <v>128100</v>
      </c>
      <c r="AI770">
        <f>VLOOKUP($G770,county_facts!$A:$BB,31,FALSE)</f>
        <v>12663</v>
      </c>
      <c r="AJ770">
        <f>VLOOKUP($G770,county_facts!$A:$BB,32,FALSE)</f>
        <v>2.38</v>
      </c>
      <c r="AK770">
        <f>VLOOKUP($G770,county_facts!$A:$BB,33,FALSE)</f>
        <v>25790</v>
      </c>
      <c r="AL770">
        <f>VLOOKUP($G770,county_facts!$A:$BB,34,FALSE)</f>
        <v>50695</v>
      </c>
      <c r="AM770">
        <f>VLOOKUP($G770,county_facts!$A:$BB,35,FALSE)</f>
        <v>12.6</v>
      </c>
      <c r="AN770">
        <f>VLOOKUP($G770,county_facts!$A:$BB,36,FALSE)</f>
        <v>777</v>
      </c>
      <c r="AO770">
        <f>VLOOKUP($G770,county_facts!$A:$BB,37,FALSE)</f>
        <v>9695</v>
      </c>
      <c r="AP770">
        <f>VLOOKUP($G770,county_facts!$A:$BB,38,FALSE)</f>
        <v>1.1000000000000001</v>
      </c>
      <c r="AQ770">
        <f>VLOOKUP($G770,county_facts!$A:$BB,39,FALSE)</f>
        <v>2183</v>
      </c>
      <c r="AR770">
        <f>VLOOKUP($G770,county_facts!$A:$BB,40,FALSE)</f>
        <v>2909</v>
      </c>
      <c r="AS770">
        <f>VLOOKUP($G770,county_facts!$A:$BB,41,FALSE)</f>
        <v>0</v>
      </c>
      <c r="AT770">
        <f>VLOOKUP($G770,county_facts!$A:$BB,42,FALSE)</f>
        <v>0</v>
      </c>
      <c r="AU770">
        <f>VLOOKUP($G770,county_facts!$A:$BB,43,FALSE)</f>
        <v>0</v>
      </c>
      <c r="AV770">
        <f>VLOOKUP($G770,county_facts!$A:$BB,44,FALSE)</f>
        <v>0</v>
      </c>
      <c r="AW770">
        <f>VLOOKUP($G770,county_facts!$A:$BB,45,FALSE)</f>
        <v>0</v>
      </c>
      <c r="AX770">
        <f>VLOOKUP($G770,county_facts!$A:$BB,46,FALSE)</f>
        <v>19.2</v>
      </c>
      <c r="AY770">
        <f>VLOOKUP($G770,county_facts!$A:$BB,47,FALSE)</f>
        <v>954096</v>
      </c>
      <c r="AZ770">
        <f>VLOOKUP($G770,county_facts!$A:$BB,48,FALSE)</f>
        <v>336876</v>
      </c>
      <c r="BA770">
        <f>VLOOKUP($G770,county_facts!$A:$BB,49,FALSE)</f>
        <v>297780</v>
      </c>
      <c r="BB770">
        <f>VLOOKUP($G770,county_facts!$A:$BB,50,FALSE)</f>
        <v>9692</v>
      </c>
      <c r="BC770">
        <f>VLOOKUP($G770,county_facts!$A:$BB,51,FALSE)</f>
        <v>36677</v>
      </c>
      <c r="BD770">
        <f>VLOOKUP($G770,county_facts!$A:$BB,52,FALSE)</f>
        <v>68</v>
      </c>
      <c r="BE770">
        <f>VLOOKUP($G770,county_facts!$A:$BB,53,FALSE)</f>
        <v>1971.13</v>
      </c>
      <c r="BF770">
        <f>VLOOKUP($G770,county_facts!$A:$BB,54,FALSE)</f>
        <v>16</v>
      </c>
    </row>
    <row r="771" spans="1:58" x14ac:dyDescent="0.3">
      <c r="A771" t="s">
        <v>9</v>
      </c>
      <c r="B771" t="s">
        <v>90</v>
      </c>
      <c r="C771">
        <v>400</v>
      </c>
      <c r="D771" t="s">
        <v>310</v>
      </c>
      <c r="E771">
        <v>1196</v>
      </c>
      <c r="F771">
        <v>0.33444816100000002</v>
      </c>
      <c r="G771">
        <v>27119</v>
      </c>
      <c r="H771">
        <f>VLOOKUP($G771,county_facts!$A:$BB,4,FALSE)</f>
        <v>31704</v>
      </c>
      <c r="I771">
        <f>VLOOKUP($G771,county_facts!$A:$BB,5,FALSE)</f>
        <v>31600</v>
      </c>
      <c r="J771">
        <f>VLOOKUP($G771,county_facts!$A:$BB,6,FALSE)</f>
        <v>0.3</v>
      </c>
      <c r="K771">
        <f>VLOOKUP($G771,county_facts!$A:$BB,7,FALSE)</f>
        <v>31600</v>
      </c>
      <c r="L771">
        <f>VLOOKUP($G771,county_facts!$A:$BB,8,FALSE)</f>
        <v>6.4</v>
      </c>
      <c r="M771">
        <f>VLOOKUP($G771,county_facts!$A:$BB,9,FALSE)</f>
        <v>23.4</v>
      </c>
      <c r="N771">
        <f>VLOOKUP($G771,county_facts!$A:$BB,10,FALSE)</f>
        <v>17.100000000000001</v>
      </c>
      <c r="O771">
        <f>VLOOKUP($G771,county_facts!$A:$BB,11,FALSE)</f>
        <v>49.9</v>
      </c>
      <c r="P771">
        <f>VLOOKUP($G771,county_facts!$A:$BB,12,FALSE)</f>
        <v>93.7</v>
      </c>
      <c r="Q771">
        <f>VLOOKUP($G771,county_facts!$A:$BB,13,FALSE)</f>
        <v>1.4</v>
      </c>
      <c r="R771">
        <f>VLOOKUP($G771,county_facts!$A:$BB,14,FALSE)</f>
        <v>1.7</v>
      </c>
      <c r="S771">
        <f>VLOOKUP($G771,county_facts!$A:$BB,15,FALSE)</f>
        <v>1.1000000000000001</v>
      </c>
      <c r="T771">
        <f>VLOOKUP($G771,county_facts!$A:$BB,16,FALSE)</f>
        <v>0</v>
      </c>
      <c r="U771">
        <f>VLOOKUP($G771,county_facts!$A:$BB,17,FALSE)</f>
        <v>2.1</v>
      </c>
      <c r="V771">
        <f>VLOOKUP($G771,county_facts!$A:$BB,18,FALSE)</f>
        <v>5.9</v>
      </c>
      <c r="W771">
        <f>VLOOKUP($G771,county_facts!$A:$BB,19,FALSE)</f>
        <v>88.6</v>
      </c>
      <c r="X771">
        <f>VLOOKUP($G771,county_facts!$A:$BB,20,FALSE)</f>
        <v>84</v>
      </c>
      <c r="Y771">
        <f>VLOOKUP($G771,county_facts!$A:$BB,21,FALSE)</f>
        <v>2.6</v>
      </c>
      <c r="Z771">
        <f>VLOOKUP($G771,county_facts!$A:$BB,22,FALSE)</f>
        <v>7.7</v>
      </c>
      <c r="AA771">
        <f>VLOOKUP($G771,county_facts!$A:$BB,23,FALSE)</f>
        <v>89.1</v>
      </c>
      <c r="AB771">
        <f>VLOOKUP($G771,county_facts!$A:$BB,24,FALSE)</f>
        <v>21.9</v>
      </c>
      <c r="AC771">
        <f>VLOOKUP($G771,county_facts!$A:$BB,25,FALSE)</f>
        <v>2521</v>
      </c>
      <c r="AD771">
        <f>VLOOKUP($G771,county_facts!$A:$BB,26,FALSE)</f>
        <v>17.600000000000001</v>
      </c>
      <c r="AE771">
        <f>VLOOKUP($G771,county_facts!$A:$BB,27,FALSE)</f>
        <v>14698</v>
      </c>
      <c r="AF771">
        <f>VLOOKUP($G771,county_facts!$A:$BB,28,FALSE)</f>
        <v>70.7</v>
      </c>
      <c r="AG771">
        <f>VLOOKUP($G771,county_facts!$A:$BB,29,FALSE)</f>
        <v>18.3</v>
      </c>
      <c r="AH771">
        <f>VLOOKUP($G771,county_facts!$A:$BB,30,FALSE)</f>
        <v>128100</v>
      </c>
      <c r="AI771">
        <f>VLOOKUP($G771,county_facts!$A:$BB,31,FALSE)</f>
        <v>12663</v>
      </c>
      <c r="AJ771">
        <f>VLOOKUP($G771,county_facts!$A:$BB,32,FALSE)</f>
        <v>2.38</v>
      </c>
      <c r="AK771">
        <f>VLOOKUP($G771,county_facts!$A:$BB,33,FALSE)</f>
        <v>25790</v>
      </c>
      <c r="AL771">
        <f>VLOOKUP($G771,county_facts!$A:$BB,34,FALSE)</f>
        <v>50695</v>
      </c>
      <c r="AM771">
        <f>VLOOKUP($G771,county_facts!$A:$BB,35,FALSE)</f>
        <v>12.6</v>
      </c>
      <c r="AN771">
        <f>VLOOKUP($G771,county_facts!$A:$BB,36,FALSE)</f>
        <v>777</v>
      </c>
      <c r="AO771">
        <f>VLOOKUP($G771,county_facts!$A:$BB,37,FALSE)</f>
        <v>9695</v>
      </c>
      <c r="AP771">
        <f>VLOOKUP($G771,county_facts!$A:$BB,38,FALSE)</f>
        <v>1.1000000000000001</v>
      </c>
      <c r="AQ771">
        <f>VLOOKUP($G771,county_facts!$A:$BB,39,FALSE)</f>
        <v>2183</v>
      </c>
      <c r="AR771">
        <f>VLOOKUP($G771,county_facts!$A:$BB,40,FALSE)</f>
        <v>2909</v>
      </c>
      <c r="AS771">
        <f>VLOOKUP($G771,county_facts!$A:$BB,41,FALSE)</f>
        <v>0</v>
      </c>
      <c r="AT771">
        <f>VLOOKUP($G771,county_facts!$A:$BB,42,FALSE)</f>
        <v>0</v>
      </c>
      <c r="AU771">
        <f>VLOOKUP($G771,county_facts!$A:$BB,43,FALSE)</f>
        <v>0</v>
      </c>
      <c r="AV771">
        <f>VLOOKUP($G771,county_facts!$A:$BB,44,FALSE)</f>
        <v>0</v>
      </c>
      <c r="AW771">
        <f>VLOOKUP($G771,county_facts!$A:$BB,45,FALSE)</f>
        <v>0</v>
      </c>
      <c r="AX771">
        <f>VLOOKUP($G771,county_facts!$A:$BB,46,FALSE)</f>
        <v>19.2</v>
      </c>
      <c r="AY771">
        <f>VLOOKUP($G771,county_facts!$A:$BB,47,FALSE)</f>
        <v>954096</v>
      </c>
      <c r="AZ771">
        <f>VLOOKUP($G771,county_facts!$A:$BB,48,FALSE)</f>
        <v>336876</v>
      </c>
      <c r="BA771">
        <f>VLOOKUP($G771,county_facts!$A:$BB,49,FALSE)</f>
        <v>297780</v>
      </c>
      <c r="BB771">
        <f>VLOOKUP($G771,county_facts!$A:$BB,50,FALSE)</f>
        <v>9692</v>
      </c>
      <c r="BC771">
        <f>VLOOKUP($G771,county_facts!$A:$BB,51,FALSE)</f>
        <v>36677</v>
      </c>
      <c r="BD771">
        <f>VLOOKUP($G771,county_facts!$A:$BB,52,FALSE)</f>
        <v>68</v>
      </c>
      <c r="BE771">
        <f>VLOOKUP($G771,county_facts!$A:$BB,53,FALSE)</f>
        <v>1971.13</v>
      </c>
      <c r="BF771">
        <f>VLOOKUP($G771,county_facts!$A:$BB,54,FALSE)</f>
        <v>16</v>
      </c>
    </row>
    <row r="772" spans="1:58" x14ac:dyDescent="0.3">
      <c r="A772" t="s">
        <v>6</v>
      </c>
      <c r="B772" t="s">
        <v>333</v>
      </c>
      <c r="C772">
        <v>207</v>
      </c>
      <c r="D772" t="s">
        <v>310</v>
      </c>
      <c r="E772">
        <v>289</v>
      </c>
      <c r="F772">
        <v>0.716262976</v>
      </c>
      <c r="G772">
        <v>27117</v>
      </c>
      <c r="H772">
        <f>VLOOKUP($G772,county_facts!$A:$BB,4,FALSE)</f>
        <v>9281</v>
      </c>
      <c r="I772">
        <f>VLOOKUP($G772,county_facts!$A:$BB,5,FALSE)</f>
        <v>9596</v>
      </c>
      <c r="J772">
        <f>VLOOKUP($G772,county_facts!$A:$BB,6,FALSE)</f>
        <v>-3.3</v>
      </c>
      <c r="K772">
        <f>VLOOKUP($G772,county_facts!$A:$BB,7,FALSE)</f>
        <v>9596</v>
      </c>
      <c r="L772">
        <f>VLOOKUP($G772,county_facts!$A:$BB,8,FALSE)</f>
        <v>6.4</v>
      </c>
      <c r="M772">
        <f>VLOOKUP($G772,county_facts!$A:$BB,9,FALSE)</f>
        <v>24.5</v>
      </c>
      <c r="N772">
        <f>VLOOKUP($G772,county_facts!$A:$BB,10,FALSE)</f>
        <v>20.3</v>
      </c>
      <c r="O772">
        <f>VLOOKUP($G772,county_facts!$A:$BB,11,FALSE)</f>
        <v>51.5</v>
      </c>
      <c r="P772">
        <f>VLOOKUP($G772,county_facts!$A:$BB,12,FALSE)</f>
        <v>94.5</v>
      </c>
      <c r="Q772">
        <f>VLOOKUP($G772,county_facts!$A:$BB,13,FALSE)</f>
        <v>1.2</v>
      </c>
      <c r="R772">
        <f>VLOOKUP($G772,county_facts!$A:$BB,14,FALSE)</f>
        <v>1.5</v>
      </c>
      <c r="S772">
        <f>VLOOKUP($G772,county_facts!$A:$BB,15,FALSE)</f>
        <v>0.9</v>
      </c>
      <c r="T772">
        <f>VLOOKUP($G772,county_facts!$A:$BB,16,FALSE)</f>
        <v>0</v>
      </c>
      <c r="U772">
        <f>VLOOKUP($G772,county_facts!$A:$BB,17,FALSE)</f>
        <v>1.9</v>
      </c>
      <c r="V772">
        <f>VLOOKUP($G772,county_facts!$A:$BB,18,FALSE)</f>
        <v>5</v>
      </c>
      <c r="W772">
        <f>VLOOKUP($G772,county_facts!$A:$BB,19,FALSE)</f>
        <v>90.6</v>
      </c>
      <c r="X772">
        <f>VLOOKUP($G772,county_facts!$A:$BB,20,FALSE)</f>
        <v>85.8</v>
      </c>
      <c r="Y772">
        <f>VLOOKUP($G772,county_facts!$A:$BB,21,FALSE)</f>
        <v>2.4</v>
      </c>
      <c r="Z772">
        <f>VLOOKUP($G772,county_facts!$A:$BB,22,FALSE)</f>
        <v>5.4</v>
      </c>
      <c r="AA772">
        <f>VLOOKUP($G772,county_facts!$A:$BB,23,FALSE)</f>
        <v>85.3</v>
      </c>
      <c r="AB772">
        <f>VLOOKUP($G772,county_facts!$A:$BB,24,FALSE)</f>
        <v>16.8</v>
      </c>
      <c r="AC772">
        <f>VLOOKUP($G772,county_facts!$A:$BB,25,FALSE)</f>
        <v>750</v>
      </c>
      <c r="AD772">
        <f>VLOOKUP($G772,county_facts!$A:$BB,26,FALSE)</f>
        <v>17.100000000000001</v>
      </c>
      <c r="AE772">
        <f>VLOOKUP($G772,county_facts!$A:$BB,27,FALSE)</f>
        <v>4478</v>
      </c>
      <c r="AF772">
        <f>VLOOKUP($G772,county_facts!$A:$BB,28,FALSE)</f>
        <v>72.7</v>
      </c>
      <c r="AG772">
        <f>VLOOKUP($G772,county_facts!$A:$BB,29,FALSE)</f>
        <v>15.1</v>
      </c>
      <c r="AH772">
        <f>VLOOKUP($G772,county_facts!$A:$BB,30,FALSE)</f>
        <v>90600</v>
      </c>
      <c r="AI772">
        <f>VLOOKUP($G772,county_facts!$A:$BB,31,FALSE)</f>
        <v>3924</v>
      </c>
      <c r="AJ772">
        <f>VLOOKUP($G772,county_facts!$A:$BB,32,FALSE)</f>
        <v>2.36</v>
      </c>
      <c r="AK772">
        <f>VLOOKUP($G772,county_facts!$A:$BB,33,FALSE)</f>
        <v>24137</v>
      </c>
      <c r="AL772">
        <f>VLOOKUP($G772,county_facts!$A:$BB,34,FALSE)</f>
        <v>46019</v>
      </c>
      <c r="AM772">
        <f>VLOOKUP($G772,county_facts!$A:$BB,35,FALSE)</f>
        <v>10.7</v>
      </c>
      <c r="AN772">
        <f>VLOOKUP($G772,county_facts!$A:$BB,36,FALSE)</f>
        <v>333</v>
      </c>
      <c r="AO772">
        <f>VLOOKUP($G772,county_facts!$A:$BB,37,FALSE)</f>
        <v>3822</v>
      </c>
      <c r="AP772">
        <f>VLOOKUP($G772,county_facts!$A:$BB,38,FALSE)</f>
        <v>3.1</v>
      </c>
      <c r="AQ772">
        <f>VLOOKUP($G772,county_facts!$A:$BB,39,FALSE)</f>
        <v>757</v>
      </c>
      <c r="AR772">
        <f>VLOOKUP($G772,county_facts!$A:$BB,40,FALSE)</f>
        <v>1342</v>
      </c>
      <c r="AS772">
        <f>VLOOKUP($G772,county_facts!$A:$BB,41,FALSE)</f>
        <v>0</v>
      </c>
      <c r="AT772">
        <f>VLOOKUP($G772,county_facts!$A:$BB,42,FALSE)</f>
        <v>0</v>
      </c>
      <c r="AU772">
        <f>VLOOKUP($G772,county_facts!$A:$BB,43,FALSE)</f>
        <v>0</v>
      </c>
      <c r="AV772">
        <f>VLOOKUP($G772,county_facts!$A:$BB,44,FALSE)</f>
        <v>0</v>
      </c>
      <c r="AW772">
        <f>VLOOKUP($G772,county_facts!$A:$BB,45,FALSE)</f>
        <v>0</v>
      </c>
      <c r="AX772">
        <f>VLOOKUP($G772,county_facts!$A:$BB,46,FALSE)</f>
        <v>0</v>
      </c>
      <c r="AY772">
        <f>VLOOKUP($G772,county_facts!$A:$BB,47,FALSE)</f>
        <v>0</v>
      </c>
      <c r="AZ772">
        <f>VLOOKUP($G772,county_facts!$A:$BB,48,FALSE)</f>
        <v>158303</v>
      </c>
      <c r="BA772">
        <f>VLOOKUP($G772,county_facts!$A:$BB,49,FALSE)</f>
        <v>110916</v>
      </c>
      <c r="BB772">
        <f>VLOOKUP($G772,county_facts!$A:$BB,50,FALSE)</f>
        <v>11968</v>
      </c>
      <c r="BC772">
        <f>VLOOKUP($G772,county_facts!$A:$BB,51,FALSE)</f>
        <v>0</v>
      </c>
      <c r="BD772">
        <f>VLOOKUP($G772,county_facts!$A:$BB,52,FALSE)</f>
        <v>10</v>
      </c>
      <c r="BE772">
        <f>VLOOKUP($G772,county_facts!$A:$BB,53,FALSE)</f>
        <v>465.06</v>
      </c>
      <c r="BF772">
        <f>VLOOKUP($G772,county_facts!$A:$BB,54,FALSE)</f>
        <v>20.6</v>
      </c>
    </row>
    <row r="773" spans="1:58" x14ac:dyDescent="0.3">
      <c r="A773" t="s">
        <v>9</v>
      </c>
      <c r="B773" t="s">
        <v>333</v>
      </c>
      <c r="C773">
        <v>82</v>
      </c>
      <c r="D773" t="s">
        <v>310</v>
      </c>
      <c r="E773">
        <v>289</v>
      </c>
      <c r="F773">
        <v>0.283737024</v>
      </c>
      <c r="G773">
        <v>27117</v>
      </c>
      <c r="H773">
        <f>VLOOKUP($G773,county_facts!$A:$BB,4,FALSE)</f>
        <v>9281</v>
      </c>
      <c r="I773">
        <f>VLOOKUP($G773,county_facts!$A:$BB,5,FALSE)</f>
        <v>9596</v>
      </c>
      <c r="J773">
        <f>VLOOKUP($G773,county_facts!$A:$BB,6,FALSE)</f>
        <v>-3.3</v>
      </c>
      <c r="K773">
        <f>VLOOKUP($G773,county_facts!$A:$BB,7,FALSE)</f>
        <v>9596</v>
      </c>
      <c r="L773">
        <f>VLOOKUP($G773,county_facts!$A:$BB,8,FALSE)</f>
        <v>6.4</v>
      </c>
      <c r="M773">
        <f>VLOOKUP($G773,county_facts!$A:$BB,9,FALSE)</f>
        <v>24.5</v>
      </c>
      <c r="N773">
        <f>VLOOKUP($G773,county_facts!$A:$BB,10,FALSE)</f>
        <v>20.3</v>
      </c>
      <c r="O773">
        <f>VLOOKUP($G773,county_facts!$A:$BB,11,FALSE)</f>
        <v>51.5</v>
      </c>
      <c r="P773">
        <f>VLOOKUP($G773,county_facts!$A:$BB,12,FALSE)</f>
        <v>94.5</v>
      </c>
      <c r="Q773">
        <f>VLOOKUP($G773,county_facts!$A:$BB,13,FALSE)</f>
        <v>1.2</v>
      </c>
      <c r="R773">
        <f>VLOOKUP($G773,county_facts!$A:$BB,14,FALSE)</f>
        <v>1.5</v>
      </c>
      <c r="S773">
        <f>VLOOKUP($G773,county_facts!$A:$BB,15,FALSE)</f>
        <v>0.9</v>
      </c>
      <c r="T773">
        <f>VLOOKUP($G773,county_facts!$A:$BB,16,FALSE)</f>
        <v>0</v>
      </c>
      <c r="U773">
        <f>VLOOKUP($G773,county_facts!$A:$BB,17,FALSE)</f>
        <v>1.9</v>
      </c>
      <c r="V773">
        <f>VLOOKUP($G773,county_facts!$A:$BB,18,FALSE)</f>
        <v>5</v>
      </c>
      <c r="W773">
        <f>VLOOKUP($G773,county_facts!$A:$BB,19,FALSE)</f>
        <v>90.6</v>
      </c>
      <c r="X773">
        <f>VLOOKUP($G773,county_facts!$A:$BB,20,FALSE)</f>
        <v>85.8</v>
      </c>
      <c r="Y773">
        <f>VLOOKUP($G773,county_facts!$A:$BB,21,FALSE)</f>
        <v>2.4</v>
      </c>
      <c r="Z773">
        <f>VLOOKUP($G773,county_facts!$A:$BB,22,FALSE)</f>
        <v>5.4</v>
      </c>
      <c r="AA773">
        <f>VLOOKUP($G773,county_facts!$A:$BB,23,FALSE)</f>
        <v>85.3</v>
      </c>
      <c r="AB773">
        <f>VLOOKUP($G773,county_facts!$A:$BB,24,FALSE)</f>
        <v>16.8</v>
      </c>
      <c r="AC773">
        <f>VLOOKUP($G773,county_facts!$A:$BB,25,FALSE)</f>
        <v>750</v>
      </c>
      <c r="AD773">
        <f>VLOOKUP($G773,county_facts!$A:$BB,26,FALSE)</f>
        <v>17.100000000000001</v>
      </c>
      <c r="AE773">
        <f>VLOOKUP($G773,county_facts!$A:$BB,27,FALSE)</f>
        <v>4478</v>
      </c>
      <c r="AF773">
        <f>VLOOKUP($G773,county_facts!$A:$BB,28,FALSE)</f>
        <v>72.7</v>
      </c>
      <c r="AG773">
        <f>VLOOKUP($G773,county_facts!$A:$BB,29,FALSE)</f>
        <v>15.1</v>
      </c>
      <c r="AH773">
        <f>VLOOKUP($G773,county_facts!$A:$BB,30,FALSE)</f>
        <v>90600</v>
      </c>
      <c r="AI773">
        <f>VLOOKUP($G773,county_facts!$A:$BB,31,FALSE)</f>
        <v>3924</v>
      </c>
      <c r="AJ773">
        <f>VLOOKUP($G773,county_facts!$A:$BB,32,FALSE)</f>
        <v>2.36</v>
      </c>
      <c r="AK773">
        <f>VLOOKUP($G773,county_facts!$A:$BB,33,FALSE)</f>
        <v>24137</v>
      </c>
      <c r="AL773">
        <f>VLOOKUP($G773,county_facts!$A:$BB,34,FALSE)</f>
        <v>46019</v>
      </c>
      <c r="AM773">
        <f>VLOOKUP($G773,county_facts!$A:$BB,35,FALSE)</f>
        <v>10.7</v>
      </c>
      <c r="AN773">
        <f>VLOOKUP($G773,county_facts!$A:$BB,36,FALSE)</f>
        <v>333</v>
      </c>
      <c r="AO773">
        <f>VLOOKUP($G773,county_facts!$A:$BB,37,FALSE)</f>
        <v>3822</v>
      </c>
      <c r="AP773">
        <f>VLOOKUP($G773,county_facts!$A:$BB,38,FALSE)</f>
        <v>3.1</v>
      </c>
      <c r="AQ773">
        <f>VLOOKUP($G773,county_facts!$A:$BB,39,FALSE)</f>
        <v>757</v>
      </c>
      <c r="AR773">
        <f>VLOOKUP($G773,county_facts!$A:$BB,40,FALSE)</f>
        <v>1342</v>
      </c>
      <c r="AS773">
        <f>VLOOKUP($G773,county_facts!$A:$BB,41,FALSE)</f>
        <v>0</v>
      </c>
      <c r="AT773">
        <f>VLOOKUP($G773,county_facts!$A:$BB,42,FALSE)</f>
        <v>0</v>
      </c>
      <c r="AU773">
        <f>VLOOKUP($G773,county_facts!$A:$BB,43,FALSE)</f>
        <v>0</v>
      </c>
      <c r="AV773">
        <f>VLOOKUP($G773,county_facts!$A:$BB,44,FALSE)</f>
        <v>0</v>
      </c>
      <c r="AW773">
        <f>VLOOKUP($G773,county_facts!$A:$BB,45,FALSE)</f>
        <v>0</v>
      </c>
      <c r="AX773">
        <f>VLOOKUP($G773,county_facts!$A:$BB,46,FALSE)</f>
        <v>0</v>
      </c>
      <c r="AY773">
        <f>VLOOKUP($G773,county_facts!$A:$BB,47,FALSE)</f>
        <v>0</v>
      </c>
      <c r="AZ773">
        <f>VLOOKUP($G773,county_facts!$A:$BB,48,FALSE)</f>
        <v>158303</v>
      </c>
      <c r="BA773">
        <f>VLOOKUP($G773,county_facts!$A:$BB,49,FALSE)</f>
        <v>110916</v>
      </c>
      <c r="BB773">
        <f>VLOOKUP($G773,county_facts!$A:$BB,50,FALSE)</f>
        <v>11968</v>
      </c>
      <c r="BC773">
        <f>VLOOKUP($G773,county_facts!$A:$BB,51,FALSE)</f>
        <v>0</v>
      </c>
      <c r="BD773">
        <f>VLOOKUP($G773,county_facts!$A:$BB,52,FALSE)</f>
        <v>10</v>
      </c>
      <c r="BE773">
        <f>VLOOKUP($G773,county_facts!$A:$BB,53,FALSE)</f>
        <v>465.06</v>
      </c>
      <c r="BF773">
        <f>VLOOKUP($G773,county_facts!$A:$BB,54,FALSE)</f>
        <v>20.6</v>
      </c>
    </row>
    <row r="774" spans="1:58" x14ac:dyDescent="0.3">
      <c r="A774" t="s">
        <v>6</v>
      </c>
      <c r="B774" t="s">
        <v>334</v>
      </c>
      <c r="C774">
        <v>908</v>
      </c>
      <c r="D774" t="s">
        <v>310</v>
      </c>
      <c r="E774">
        <v>1376</v>
      </c>
      <c r="F774">
        <v>0.65988372100000003</v>
      </c>
      <c r="G774">
        <v>27115</v>
      </c>
      <c r="H774">
        <f>VLOOKUP($G774,county_facts!$A:$BB,4,FALSE)</f>
        <v>29095</v>
      </c>
      <c r="I774">
        <f>VLOOKUP($G774,county_facts!$A:$BB,5,FALSE)</f>
        <v>29750</v>
      </c>
      <c r="J774">
        <f>VLOOKUP($G774,county_facts!$A:$BB,6,FALSE)</f>
        <v>-2.2000000000000002</v>
      </c>
      <c r="K774">
        <f>VLOOKUP($G774,county_facts!$A:$BB,7,FALSE)</f>
        <v>29750</v>
      </c>
      <c r="L774">
        <f>VLOOKUP($G774,county_facts!$A:$BB,8,FALSE)</f>
        <v>4.9000000000000004</v>
      </c>
      <c r="M774">
        <f>VLOOKUP($G774,county_facts!$A:$BB,9,FALSE)</f>
        <v>20.6</v>
      </c>
      <c r="N774">
        <f>VLOOKUP($G774,county_facts!$A:$BB,10,FALSE)</f>
        <v>18.399999999999999</v>
      </c>
      <c r="O774">
        <f>VLOOKUP($G774,county_facts!$A:$BB,11,FALSE)</f>
        <v>46.7</v>
      </c>
      <c r="P774">
        <f>VLOOKUP($G774,county_facts!$A:$BB,12,FALSE)</f>
        <v>92</v>
      </c>
      <c r="Q774">
        <f>VLOOKUP($G774,county_facts!$A:$BB,13,FALSE)</f>
        <v>2.4</v>
      </c>
      <c r="R774">
        <f>VLOOKUP($G774,county_facts!$A:$BB,14,FALSE)</f>
        <v>3.2</v>
      </c>
      <c r="S774">
        <f>VLOOKUP($G774,county_facts!$A:$BB,15,FALSE)</f>
        <v>0.6</v>
      </c>
      <c r="T774">
        <f>VLOOKUP($G774,county_facts!$A:$BB,16,FALSE)</f>
        <v>0</v>
      </c>
      <c r="U774">
        <f>VLOOKUP($G774,county_facts!$A:$BB,17,FALSE)</f>
        <v>1.8</v>
      </c>
      <c r="V774">
        <f>VLOOKUP($G774,county_facts!$A:$BB,18,FALSE)</f>
        <v>2.9</v>
      </c>
      <c r="W774">
        <f>VLOOKUP($G774,county_facts!$A:$BB,19,FALSE)</f>
        <v>89.8</v>
      </c>
      <c r="X774">
        <f>VLOOKUP($G774,county_facts!$A:$BB,20,FALSE)</f>
        <v>88.1</v>
      </c>
      <c r="Y774">
        <f>VLOOKUP($G774,county_facts!$A:$BB,21,FALSE)</f>
        <v>1.7</v>
      </c>
      <c r="Z774">
        <f>VLOOKUP($G774,county_facts!$A:$BB,22,FALSE)</f>
        <v>4.7</v>
      </c>
      <c r="AA774">
        <f>VLOOKUP($G774,county_facts!$A:$BB,23,FALSE)</f>
        <v>88.5</v>
      </c>
      <c r="AB774">
        <f>VLOOKUP($G774,county_facts!$A:$BB,24,FALSE)</f>
        <v>13.5</v>
      </c>
      <c r="AC774">
        <f>VLOOKUP($G774,county_facts!$A:$BB,25,FALSE)</f>
        <v>3023</v>
      </c>
      <c r="AD774">
        <f>VLOOKUP($G774,county_facts!$A:$BB,26,FALSE)</f>
        <v>29.2</v>
      </c>
      <c r="AE774">
        <f>VLOOKUP($G774,county_facts!$A:$BB,27,FALSE)</f>
        <v>17215</v>
      </c>
      <c r="AF774">
        <f>VLOOKUP($G774,county_facts!$A:$BB,28,FALSE)</f>
        <v>79.3</v>
      </c>
      <c r="AG774">
        <f>VLOOKUP($G774,county_facts!$A:$BB,29,FALSE)</f>
        <v>7</v>
      </c>
      <c r="AH774">
        <f>VLOOKUP($G774,county_facts!$A:$BB,30,FALSE)</f>
        <v>145500</v>
      </c>
      <c r="AI774">
        <f>VLOOKUP($G774,county_facts!$A:$BB,31,FALSE)</f>
        <v>11758</v>
      </c>
      <c r="AJ774">
        <f>VLOOKUP($G774,county_facts!$A:$BB,32,FALSE)</f>
        <v>2.35</v>
      </c>
      <c r="AK774">
        <f>VLOOKUP($G774,county_facts!$A:$BB,33,FALSE)</f>
        <v>21413</v>
      </c>
      <c r="AL774">
        <f>VLOOKUP($G774,county_facts!$A:$BB,34,FALSE)</f>
        <v>43928</v>
      </c>
      <c r="AM774">
        <f>VLOOKUP($G774,county_facts!$A:$BB,35,FALSE)</f>
        <v>14.8</v>
      </c>
      <c r="AN774">
        <f>VLOOKUP($G774,county_facts!$A:$BB,36,FALSE)</f>
        <v>608</v>
      </c>
      <c r="AO774">
        <f>VLOOKUP($G774,county_facts!$A:$BB,37,FALSE)</f>
        <v>6908</v>
      </c>
      <c r="AP774">
        <f>VLOOKUP($G774,county_facts!$A:$BB,38,FALSE)</f>
        <v>4.7</v>
      </c>
      <c r="AQ774">
        <f>VLOOKUP($G774,county_facts!$A:$BB,39,FALSE)</f>
        <v>1723</v>
      </c>
      <c r="AR774">
        <f>VLOOKUP($G774,county_facts!$A:$BB,40,FALSE)</f>
        <v>2633</v>
      </c>
      <c r="AS774">
        <f>VLOOKUP($G774,county_facts!$A:$BB,41,FALSE)</f>
        <v>0</v>
      </c>
      <c r="AT774">
        <f>VLOOKUP($G774,county_facts!$A:$BB,42,FALSE)</f>
        <v>0</v>
      </c>
      <c r="AU774">
        <f>VLOOKUP($G774,county_facts!$A:$BB,43,FALSE)</f>
        <v>0</v>
      </c>
      <c r="AV774">
        <f>VLOOKUP($G774,county_facts!$A:$BB,44,FALSE)</f>
        <v>0</v>
      </c>
      <c r="AW774">
        <f>VLOOKUP($G774,county_facts!$A:$BB,45,FALSE)</f>
        <v>0</v>
      </c>
      <c r="AX774">
        <f>VLOOKUP($G774,county_facts!$A:$BB,46,FALSE)</f>
        <v>20.7</v>
      </c>
      <c r="AY774">
        <f>VLOOKUP($G774,county_facts!$A:$BB,47,FALSE)</f>
        <v>0</v>
      </c>
      <c r="AZ774">
        <f>VLOOKUP($G774,county_facts!$A:$BB,48,FALSE)</f>
        <v>6799</v>
      </c>
      <c r="BA774">
        <f>VLOOKUP($G774,county_facts!$A:$BB,49,FALSE)</f>
        <v>243454</v>
      </c>
      <c r="BB774">
        <f>VLOOKUP($G774,county_facts!$A:$BB,50,FALSE)</f>
        <v>8636</v>
      </c>
      <c r="BC774">
        <f>VLOOKUP($G774,county_facts!$A:$BB,51,FALSE)</f>
        <v>0</v>
      </c>
      <c r="BD774">
        <f>VLOOKUP($G774,county_facts!$A:$BB,52,FALSE)</f>
        <v>57</v>
      </c>
      <c r="BE774">
        <f>VLOOKUP($G774,county_facts!$A:$BB,53,FALSE)</f>
        <v>1411.29</v>
      </c>
      <c r="BF774">
        <f>VLOOKUP($G774,county_facts!$A:$BB,54,FALSE)</f>
        <v>21.1</v>
      </c>
    </row>
    <row r="775" spans="1:58" x14ac:dyDescent="0.3">
      <c r="A775" t="s">
        <v>9</v>
      </c>
      <c r="B775" t="s">
        <v>334</v>
      </c>
      <c r="C775">
        <v>468</v>
      </c>
      <c r="D775" t="s">
        <v>310</v>
      </c>
      <c r="E775">
        <v>1376</v>
      </c>
      <c r="F775">
        <v>0.34011627900000002</v>
      </c>
      <c r="G775">
        <v>27115</v>
      </c>
      <c r="H775">
        <f>VLOOKUP($G775,county_facts!$A:$BB,4,FALSE)</f>
        <v>29095</v>
      </c>
      <c r="I775">
        <f>VLOOKUP($G775,county_facts!$A:$BB,5,FALSE)</f>
        <v>29750</v>
      </c>
      <c r="J775">
        <f>VLOOKUP($G775,county_facts!$A:$BB,6,FALSE)</f>
        <v>-2.2000000000000002</v>
      </c>
      <c r="K775">
        <f>VLOOKUP($G775,county_facts!$A:$BB,7,FALSE)</f>
        <v>29750</v>
      </c>
      <c r="L775">
        <f>VLOOKUP($G775,county_facts!$A:$BB,8,FALSE)</f>
        <v>4.9000000000000004</v>
      </c>
      <c r="M775">
        <f>VLOOKUP($G775,county_facts!$A:$BB,9,FALSE)</f>
        <v>20.6</v>
      </c>
      <c r="N775">
        <f>VLOOKUP($G775,county_facts!$A:$BB,10,FALSE)</f>
        <v>18.399999999999999</v>
      </c>
      <c r="O775">
        <f>VLOOKUP($G775,county_facts!$A:$BB,11,FALSE)</f>
        <v>46.7</v>
      </c>
      <c r="P775">
        <f>VLOOKUP($G775,county_facts!$A:$BB,12,FALSE)</f>
        <v>92</v>
      </c>
      <c r="Q775">
        <f>VLOOKUP($G775,county_facts!$A:$BB,13,FALSE)</f>
        <v>2.4</v>
      </c>
      <c r="R775">
        <f>VLOOKUP($G775,county_facts!$A:$BB,14,FALSE)</f>
        <v>3.2</v>
      </c>
      <c r="S775">
        <f>VLOOKUP($G775,county_facts!$A:$BB,15,FALSE)</f>
        <v>0.6</v>
      </c>
      <c r="T775">
        <f>VLOOKUP($G775,county_facts!$A:$BB,16,FALSE)</f>
        <v>0</v>
      </c>
      <c r="U775">
        <f>VLOOKUP($G775,county_facts!$A:$BB,17,FALSE)</f>
        <v>1.8</v>
      </c>
      <c r="V775">
        <f>VLOOKUP($G775,county_facts!$A:$BB,18,FALSE)</f>
        <v>2.9</v>
      </c>
      <c r="W775">
        <f>VLOOKUP($G775,county_facts!$A:$BB,19,FALSE)</f>
        <v>89.8</v>
      </c>
      <c r="X775">
        <f>VLOOKUP($G775,county_facts!$A:$BB,20,FALSE)</f>
        <v>88.1</v>
      </c>
      <c r="Y775">
        <f>VLOOKUP($G775,county_facts!$A:$BB,21,FALSE)</f>
        <v>1.7</v>
      </c>
      <c r="Z775">
        <f>VLOOKUP($G775,county_facts!$A:$BB,22,FALSE)</f>
        <v>4.7</v>
      </c>
      <c r="AA775">
        <f>VLOOKUP($G775,county_facts!$A:$BB,23,FALSE)</f>
        <v>88.5</v>
      </c>
      <c r="AB775">
        <f>VLOOKUP($G775,county_facts!$A:$BB,24,FALSE)</f>
        <v>13.5</v>
      </c>
      <c r="AC775">
        <f>VLOOKUP($G775,county_facts!$A:$BB,25,FALSE)</f>
        <v>3023</v>
      </c>
      <c r="AD775">
        <f>VLOOKUP($G775,county_facts!$A:$BB,26,FALSE)</f>
        <v>29.2</v>
      </c>
      <c r="AE775">
        <f>VLOOKUP($G775,county_facts!$A:$BB,27,FALSE)</f>
        <v>17215</v>
      </c>
      <c r="AF775">
        <f>VLOOKUP($G775,county_facts!$A:$BB,28,FALSE)</f>
        <v>79.3</v>
      </c>
      <c r="AG775">
        <f>VLOOKUP($G775,county_facts!$A:$BB,29,FALSE)</f>
        <v>7</v>
      </c>
      <c r="AH775">
        <f>VLOOKUP($G775,county_facts!$A:$BB,30,FALSE)</f>
        <v>145500</v>
      </c>
      <c r="AI775">
        <f>VLOOKUP($G775,county_facts!$A:$BB,31,FALSE)</f>
        <v>11758</v>
      </c>
      <c r="AJ775">
        <f>VLOOKUP($G775,county_facts!$A:$BB,32,FALSE)</f>
        <v>2.35</v>
      </c>
      <c r="AK775">
        <f>VLOOKUP($G775,county_facts!$A:$BB,33,FALSE)</f>
        <v>21413</v>
      </c>
      <c r="AL775">
        <f>VLOOKUP($G775,county_facts!$A:$BB,34,FALSE)</f>
        <v>43928</v>
      </c>
      <c r="AM775">
        <f>VLOOKUP($G775,county_facts!$A:$BB,35,FALSE)</f>
        <v>14.8</v>
      </c>
      <c r="AN775">
        <f>VLOOKUP($G775,county_facts!$A:$BB,36,FALSE)</f>
        <v>608</v>
      </c>
      <c r="AO775">
        <f>VLOOKUP($G775,county_facts!$A:$BB,37,FALSE)</f>
        <v>6908</v>
      </c>
      <c r="AP775">
        <f>VLOOKUP($G775,county_facts!$A:$BB,38,FALSE)</f>
        <v>4.7</v>
      </c>
      <c r="AQ775">
        <f>VLOOKUP($G775,county_facts!$A:$BB,39,FALSE)</f>
        <v>1723</v>
      </c>
      <c r="AR775">
        <f>VLOOKUP($G775,county_facts!$A:$BB,40,FALSE)</f>
        <v>2633</v>
      </c>
      <c r="AS775">
        <f>VLOOKUP($G775,county_facts!$A:$BB,41,FALSE)</f>
        <v>0</v>
      </c>
      <c r="AT775">
        <f>VLOOKUP($G775,county_facts!$A:$BB,42,FALSE)</f>
        <v>0</v>
      </c>
      <c r="AU775">
        <f>VLOOKUP($G775,county_facts!$A:$BB,43,FALSE)</f>
        <v>0</v>
      </c>
      <c r="AV775">
        <f>VLOOKUP($G775,county_facts!$A:$BB,44,FALSE)</f>
        <v>0</v>
      </c>
      <c r="AW775">
        <f>VLOOKUP($G775,county_facts!$A:$BB,45,FALSE)</f>
        <v>0</v>
      </c>
      <c r="AX775">
        <f>VLOOKUP($G775,county_facts!$A:$BB,46,FALSE)</f>
        <v>20.7</v>
      </c>
      <c r="AY775">
        <f>VLOOKUP($G775,county_facts!$A:$BB,47,FALSE)</f>
        <v>0</v>
      </c>
      <c r="AZ775">
        <f>VLOOKUP($G775,county_facts!$A:$BB,48,FALSE)</f>
        <v>6799</v>
      </c>
      <c r="BA775">
        <f>VLOOKUP($G775,county_facts!$A:$BB,49,FALSE)</f>
        <v>243454</v>
      </c>
      <c r="BB775">
        <f>VLOOKUP($G775,county_facts!$A:$BB,50,FALSE)</f>
        <v>8636</v>
      </c>
      <c r="BC775">
        <f>VLOOKUP($G775,county_facts!$A:$BB,51,FALSE)</f>
        <v>0</v>
      </c>
      <c r="BD775">
        <f>VLOOKUP($G775,county_facts!$A:$BB,52,FALSE)</f>
        <v>57</v>
      </c>
      <c r="BE775">
        <f>VLOOKUP($G775,county_facts!$A:$BB,53,FALSE)</f>
        <v>1411.29</v>
      </c>
      <c r="BF775">
        <f>VLOOKUP($G775,county_facts!$A:$BB,54,FALSE)</f>
        <v>21.1</v>
      </c>
    </row>
    <row r="776" spans="1:58" x14ac:dyDescent="0.3">
      <c r="A776" t="s">
        <v>6</v>
      </c>
      <c r="B776" t="s">
        <v>335</v>
      </c>
      <c r="C776">
        <v>364</v>
      </c>
      <c r="D776" t="s">
        <v>310</v>
      </c>
      <c r="E776">
        <v>557</v>
      </c>
      <c r="F776">
        <v>0.653500898</v>
      </c>
      <c r="G776">
        <v>27113</v>
      </c>
      <c r="H776">
        <f>VLOOKUP($G776,county_facts!$A:$BB,4,FALSE)</f>
        <v>14058</v>
      </c>
      <c r="I776">
        <f>VLOOKUP($G776,county_facts!$A:$BB,5,FALSE)</f>
        <v>13930</v>
      </c>
      <c r="J776">
        <f>VLOOKUP($G776,county_facts!$A:$BB,6,FALSE)</f>
        <v>0.9</v>
      </c>
      <c r="K776">
        <f>VLOOKUP($G776,county_facts!$A:$BB,7,FALSE)</f>
        <v>13930</v>
      </c>
      <c r="L776">
        <f>VLOOKUP($G776,county_facts!$A:$BB,8,FALSE)</f>
        <v>6.7</v>
      </c>
      <c r="M776">
        <f>VLOOKUP($G776,county_facts!$A:$BB,9,FALSE)</f>
        <v>23.1</v>
      </c>
      <c r="N776">
        <f>VLOOKUP($G776,county_facts!$A:$BB,10,FALSE)</f>
        <v>16.399999999999999</v>
      </c>
      <c r="O776">
        <f>VLOOKUP($G776,county_facts!$A:$BB,11,FALSE)</f>
        <v>50.2</v>
      </c>
      <c r="P776">
        <f>VLOOKUP($G776,county_facts!$A:$BB,12,FALSE)</f>
        <v>94</v>
      </c>
      <c r="Q776">
        <f>VLOOKUP($G776,county_facts!$A:$BB,13,FALSE)</f>
        <v>1.3</v>
      </c>
      <c r="R776">
        <f>VLOOKUP($G776,county_facts!$A:$BB,14,FALSE)</f>
        <v>1.9</v>
      </c>
      <c r="S776">
        <f>VLOOKUP($G776,county_facts!$A:$BB,15,FALSE)</f>
        <v>0.9</v>
      </c>
      <c r="T776">
        <f>VLOOKUP($G776,county_facts!$A:$BB,16,FALSE)</f>
        <v>0</v>
      </c>
      <c r="U776">
        <f>VLOOKUP($G776,county_facts!$A:$BB,17,FALSE)</f>
        <v>1.8</v>
      </c>
      <c r="V776">
        <f>VLOOKUP($G776,county_facts!$A:$BB,18,FALSE)</f>
        <v>3.4</v>
      </c>
      <c r="W776">
        <f>VLOOKUP($G776,county_facts!$A:$BB,19,FALSE)</f>
        <v>91.4</v>
      </c>
      <c r="X776">
        <f>VLOOKUP($G776,county_facts!$A:$BB,20,FALSE)</f>
        <v>88.6</v>
      </c>
      <c r="Y776">
        <f>VLOOKUP($G776,county_facts!$A:$BB,21,FALSE)</f>
        <v>2.1</v>
      </c>
      <c r="Z776">
        <f>VLOOKUP($G776,county_facts!$A:$BB,22,FALSE)</f>
        <v>4.5999999999999996</v>
      </c>
      <c r="AA776">
        <f>VLOOKUP($G776,county_facts!$A:$BB,23,FALSE)</f>
        <v>89.8</v>
      </c>
      <c r="AB776">
        <f>VLOOKUP($G776,county_facts!$A:$BB,24,FALSE)</f>
        <v>16.100000000000001</v>
      </c>
      <c r="AC776">
        <f>VLOOKUP($G776,county_facts!$A:$BB,25,FALSE)</f>
        <v>1072</v>
      </c>
      <c r="AD776">
        <f>VLOOKUP($G776,county_facts!$A:$BB,26,FALSE)</f>
        <v>15.1</v>
      </c>
      <c r="AE776">
        <f>VLOOKUP($G776,county_facts!$A:$BB,27,FALSE)</f>
        <v>6377</v>
      </c>
      <c r="AF776">
        <f>VLOOKUP($G776,county_facts!$A:$BB,28,FALSE)</f>
        <v>75.400000000000006</v>
      </c>
      <c r="AG776">
        <f>VLOOKUP($G776,county_facts!$A:$BB,29,FALSE)</f>
        <v>17.2</v>
      </c>
      <c r="AH776">
        <f>VLOOKUP($G776,county_facts!$A:$BB,30,FALSE)</f>
        <v>107900</v>
      </c>
      <c r="AI776">
        <f>VLOOKUP($G776,county_facts!$A:$BB,31,FALSE)</f>
        <v>5806</v>
      </c>
      <c r="AJ776">
        <f>VLOOKUP($G776,county_facts!$A:$BB,32,FALSE)</f>
        <v>2.35</v>
      </c>
      <c r="AK776">
        <f>VLOOKUP($G776,county_facts!$A:$BB,33,FALSE)</f>
        <v>24554</v>
      </c>
      <c r="AL776">
        <f>VLOOKUP($G776,county_facts!$A:$BB,34,FALSE)</f>
        <v>45633</v>
      </c>
      <c r="AM776">
        <f>VLOOKUP($G776,county_facts!$A:$BB,35,FALSE)</f>
        <v>10.9</v>
      </c>
      <c r="AN776">
        <f>VLOOKUP($G776,county_facts!$A:$BB,36,FALSE)</f>
        <v>393</v>
      </c>
      <c r="AO776">
        <f>VLOOKUP($G776,county_facts!$A:$BB,37,FALSE)</f>
        <v>9056</v>
      </c>
      <c r="AP776">
        <f>VLOOKUP($G776,county_facts!$A:$BB,38,FALSE)</f>
        <v>-4.5999999999999996</v>
      </c>
      <c r="AQ776">
        <f>VLOOKUP($G776,county_facts!$A:$BB,39,FALSE)</f>
        <v>893</v>
      </c>
      <c r="AR776">
        <f>VLOOKUP($G776,county_facts!$A:$BB,40,FALSE)</f>
        <v>1005</v>
      </c>
      <c r="AS776">
        <f>VLOOKUP($G776,county_facts!$A:$BB,41,FALSE)</f>
        <v>0</v>
      </c>
      <c r="AT776">
        <f>VLOOKUP($G776,county_facts!$A:$BB,42,FALSE)</f>
        <v>0</v>
      </c>
      <c r="AU776">
        <f>VLOOKUP($G776,county_facts!$A:$BB,43,FALSE)</f>
        <v>0</v>
      </c>
      <c r="AV776">
        <f>VLOOKUP($G776,county_facts!$A:$BB,44,FALSE)</f>
        <v>0</v>
      </c>
      <c r="AW776">
        <f>VLOOKUP($G776,county_facts!$A:$BB,45,FALSE)</f>
        <v>0</v>
      </c>
      <c r="AX776">
        <f>VLOOKUP($G776,county_facts!$A:$BB,46,FALSE)</f>
        <v>0</v>
      </c>
      <c r="AY776">
        <f>VLOOKUP($G776,county_facts!$A:$BB,47,FALSE)</f>
        <v>0</v>
      </c>
      <c r="AZ776">
        <f>VLOOKUP($G776,county_facts!$A:$BB,48,FALSE)</f>
        <v>0</v>
      </c>
      <c r="BA776">
        <f>VLOOKUP($G776,county_facts!$A:$BB,49,FALSE)</f>
        <v>209522</v>
      </c>
      <c r="BB776">
        <f>VLOOKUP($G776,county_facts!$A:$BB,50,FALSE)</f>
        <v>15204</v>
      </c>
      <c r="BC776">
        <f>VLOOKUP($G776,county_facts!$A:$BB,51,FALSE)</f>
        <v>43324</v>
      </c>
      <c r="BD776">
        <f>VLOOKUP($G776,county_facts!$A:$BB,52,FALSE)</f>
        <v>16</v>
      </c>
      <c r="BE776">
        <f>VLOOKUP($G776,county_facts!$A:$BB,53,FALSE)</f>
        <v>616.57000000000005</v>
      </c>
      <c r="BF776">
        <f>VLOOKUP($G776,county_facts!$A:$BB,54,FALSE)</f>
        <v>22.6</v>
      </c>
    </row>
    <row r="777" spans="1:58" x14ac:dyDescent="0.3">
      <c r="A777" t="s">
        <v>9</v>
      </c>
      <c r="B777" t="s">
        <v>335</v>
      </c>
      <c r="C777">
        <v>193</v>
      </c>
      <c r="D777" t="s">
        <v>310</v>
      </c>
      <c r="E777">
        <v>557</v>
      </c>
      <c r="F777">
        <v>0.346499102</v>
      </c>
      <c r="G777">
        <v>27113</v>
      </c>
      <c r="H777">
        <f>VLOOKUP($G777,county_facts!$A:$BB,4,FALSE)</f>
        <v>14058</v>
      </c>
      <c r="I777">
        <f>VLOOKUP($G777,county_facts!$A:$BB,5,FALSE)</f>
        <v>13930</v>
      </c>
      <c r="J777">
        <f>VLOOKUP($G777,county_facts!$A:$BB,6,FALSE)</f>
        <v>0.9</v>
      </c>
      <c r="K777">
        <f>VLOOKUP($G777,county_facts!$A:$BB,7,FALSE)</f>
        <v>13930</v>
      </c>
      <c r="L777">
        <f>VLOOKUP($G777,county_facts!$A:$BB,8,FALSE)</f>
        <v>6.7</v>
      </c>
      <c r="M777">
        <f>VLOOKUP($G777,county_facts!$A:$BB,9,FALSE)</f>
        <v>23.1</v>
      </c>
      <c r="N777">
        <f>VLOOKUP($G777,county_facts!$A:$BB,10,FALSE)</f>
        <v>16.399999999999999</v>
      </c>
      <c r="O777">
        <f>VLOOKUP($G777,county_facts!$A:$BB,11,FALSE)</f>
        <v>50.2</v>
      </c>
      <c r="P777">
        <f>VLOOKUP($G777,county_facts!$A:$BB,12,FALSE)</f>
        <v>94</v>
      </c>
      <c r="Q777">
        <f>VLOOKUP($G777,county_facts!$A:$BB,13,FALSE)</f>
        <v>1.3</v>
      </c>
      <c r="R777">
        <f>VLOOKUP($G777,county_facts!$A:$BB,14,FALSE)</f>
        <v>1.9</v>
      </c>
      <c r="S777">
        <f>VLOOKUP($G777,county_facts!$A:$BB,15,FALSE)</f>
        <v>0.9</v>
      </c>
      <c r="T777">
        <f>VLOOKUP($G777,county_facts!$A:$BB,16,FALSE)</f>
        <v>0</v>
      </c>
      <c r="U777">
        <f>VLOOKUP($G777,county_facts!$A:$BB,17,FALSE)</f>
        <v>1.8</v>
      </c>
      <c r="V777">
        <f>VLOOKUP($G777,county_facts!$A:$BB,18,FALSE)</f>
        <v>3.4</v>
      </c>
      <c r="W777">
        <f>VLOOKUP($G777,county_facts!$A:$BB,19,FALSE)</f>
        <v>91.4</v>
      </c>
      <c r="X777">
        <f>VLOOKUP($G777,county_facts!$A:$BB,20,FALSE)</f>
        <v>88.6</v>
      </c>
      <c r="Y777">
        <f>VLOOKUP($G777,county_facts!$A:$BB,21,FALSE)</f>
        <v>2.1</v>
      </c>
      <c r="Z777">
        <f>VLOOKUP($G777,county_facts!$A:$BB,22,FALSE)</f>
        <v>4.5999999999999996</v>
      </c>
      <c r="AA777">
        <f>VLOOKUP($G777,county_facts!$A:$BB,23,FALSE)</f>
        <v>89.8</v>
      </c>
      <c r="AB777">
        <f>VLOOKUP($G777,county_facts!$A:$BB,24,FALSE)</f>
        <v>16.100000000000001</v>
      </c>
      <c r="AC777">
        <f>VLOOKUP($G777,county_facts!$A:$BB,25,FALSE)</f>
        <v>1072</v>
      </c>
      <c r="AD777">
        <f>VLOOKUP($G777,county_facts!$A:$BB,26,FALSE)</f>
        <v>15.1</v>
      </c>
      <c r="AE777">
        <f>VLOOKUP($G777,county_facts!$A:$BB,27,FALSE)</f>
        <v>6377</v>
      </c>
      <c r="AF777">
        <f>VLOOKUP($G777,county_facts!$A:$BB,28,FALSE)</f>
        <v>75.400000000000006</v>
      </c>
      <c r="AG777">
        <f>VLOOKUP($G777,county_facts!$A:$BB,29,FALSE)</f>
        <v>17.2</v>
      </c>
      <c r="AH777">
        <f>VLOOKUP($G777,county_facts!$A:$BB,30,FALSE)</f>
        <v>107900</v>
      </c>
      <c r="AI777">
        <f>VLOOKUP($G777,county_facts!$A:$BB,31,FALSE)</f>
        <v>5806</v>
      </c>
      <c r="AJ777">
        <f>VLOOKUP($G777,county_facts!$A:$BB,32,FALSE)</f>
        <v>2.35</v>
      </c>
      <c r="AK777">
        <f>VLOOKUP($G777,county_facts!$A:$BB,33,FALSE)</f>
        <v>24554</v>
      </c>
      <c r="AL777">
        <f>VLOOKUP($G777,county_facts!$A:$BB,34,FALSE)</f>
        <v>45633</v>
      </c>
      <c r="AM777">
        <f>VLOOKUP($G777,county_facts!$A:$BB,35,FALSE)</f>
        <v>10.9</v>
      </c>
      <c r="AN777">
        <f>VLOOKUP($G777,county_facts!$A:$BB,36,FALSE)</f>
        <v>393</v>
      </c>
      <c r="AO777">
        <f>VLOOKUP($G777,county_facts!$A:$BB,37,FALSE)</f>
        <v>9056</v>
      </c>
      <c r="AP777">
        <f>VLOOKUP($G777,county_facts!$A:$BB,38,FALSE)</f>
        <v>-4.5999999999999996</v>
      </c>
      <c r="AQ777">
        <f>VLOOKUP($G777,county_facts!$A:$BB,39,FALSE)</f>
        <v>893</v>
      </c>
      <c r="AR777">
        <f>VLOOKUP($G777,county_facts!$A:$BB,40,FALSE)</f>
        <v>1005</v>
      </c>
      <c r="AS777">
        <f>VLOOKUP($G777,county_facts!$A:$BB,41,FALSE)</f>
        <v>0</v>
      </c>
      <c r="AT777">
        <f>VLOOKUP($G777,county_facts!$A:$BB,42,FALSE)</f>
        <v>0</v>
      </c>
      <c r="AU777">
        <f>VLOOKUP($G777,county_facts!$A:$BB,43,FALSE)</f>
        <v>0</v>
      </c>
      <c r="AV777">
        <f>VLOOKUP($G777,county_facts!$A:$BB,44,FALSE)</f>
        <v>0</v>
      </c>
      <c r="AW777">
        <f>VLOOKUP($G777,county_facts!$A:$BB,45,FALSE)</f>
        <v>0</v>
      </c>
      <c r="AX777">
        <f>VLOOKUP($G777,county_facts!$A:$BB,46,FALSE)</f>
        <v>0</v>
      </c>
      <c r="AY777">
        <f>VLOOKUP($G777,county_facts!$A:$BB,47,FALSE)</f>
        <v>0</v>
      </c>
      <c r="AZ777">
        <f>VLOOKUP($G777,county_facts!$A:$BB,48,FALSE)</f>
        <v>0</v>
      </c>
      <c r="BA777">
        <f>VLOOKUP($G777,county_facts!$A:$BB,49,FALSE)</f>
        <v>209522</v>
      </c>
      <c r="BB777">
        <f>VLOOKUP($G777,county_facts!$A:$BB,50,FALSE)</f>
        <v>15204</v>
      </c>
      <c r="BC777">
        <f>VLOOKUP($G777,county_facts!$A:$BB,51,FALSE)</f>
        <v>43324</v>
      </c>
      <c r="BD777">
        <f>VLOOKUP($G777,county_facts!$A:$BB,52,FALSE)</f>
        <v>16</v>
      </c>
      <c r="BE777">
        <f>VLOOKUP($G777,county_facts!$A:$BB,53,FALSE)</f>
        <v>616.57000000000005</v>
      </c>
      <c r="BF777">
        <f>VLOOKUP($G777,county_facts!$A:$BB,54,FALSE)</f>
        <v>22.6</v>
      </c>
    </row>
    <row r="778" spans="1:58" x14ac:dyDescent="0.3">
      <c r="A778" t="s">
        <v>6</v>
      </c>
      <c r="B778" t="s">
        <v>336</v>
      </c>
      <c r="C778">
        <v>2166</v>
      </c>
      <c r="D778" t="s">
        <v>310</v>
      </c>
      <c r="E778">
        <v>2967</v>
      </c>
      <c r="F778">
        <v>0.73003033399999995</v>
      </c>
      <c r="G778">
        <v>27111</v>
      </c>
      <c r="H778">
        <f>VLOOKUP($G778,county_facts!$A:$BB,4,FALSE)</f>
        <v>57635</v>
      </c>
      <c r="I778">
        <f>VLOOKUP($G778,county_facts!$A:$BB,5,FALSE)</f>
        <v>57303</v>
      </c>
      <c r="J778">
        <f>VLOOKUP($G778,county_facts!$A:$BB,6,FALSE)</f>
        <v>0.6</v>
      </c>
      <c r="K778">
        <f>VLOOKUP($G778,county_facts!$A:$BB,7,FALSE)</f>
        <v>57303</v>
      </c>
      <c r="L778">
        <f>VLOOKUP($G778,county_facts!$A:$BB,8,FALSE)</f>
        <v>5.8</v>
      </c>
      <c r="M778">
        <f>VLOOKUP($G778,county_facts!$A:$BB,9,FALSE)</f>
        <v>21.4</v>
      </c>
      <c r="N778">
        <f>VLOOKUP($G778,county_facts!$A:$BB,10,FALSE)</f>
        <v>22.5</v>
      </c>
      <c r="O778">
        <f>VLOOKUP($G778,county_facts!$A:$BB,11,FALSE)</f>
        <v>49.7</v>
      </c>
      <c r="P778">
        <f>VLOOKUP($G778,county_facts!$A:$BB,12,FALSE)</f>
        <v>96.2</v>
      </c>
      <c r="Q778">
        <f>VLOOKUP($G778,county_facts!$A:$BB,13,FALSE)</f>
        <v>1.1000000000000001</v>
      </c>
      <c r="R778">
        <f>VLOOKUP($G778,county_facts!$A:$BB,14,FALSE)</f>
        <v>0.7</v>
      </c>
      <c r="S778">
        <f>VLOOKUP($G778,county_facts!$A:$BB,15,FALSE)</f>
        <v>0.6</v>
      </c>
      <c r="T778">
        <f>VLOOKUP($G778,county_facts!$A:$BB,16,FALSE)</f>
        <v>0.1</v>
      </c>
      <c r="U778">
        <f>VLOOKUP($G778,county_facts!$A:$BB,17,FALSE)</f>
        <v>1.3</v>
      </c>
      <c r="V778">
        <f>VLOOKUP($G778,county_facts!$A:$BB,18,FALSE)</f>
        <v>3.1</v>
      </c>
      <c r="W778">
        <f>VLOOKUP($G778,county_facts!$A:$BB,19,FALSE)</f>
        <v>93.5</v>
      </c>
      <c r="X778">
        <f>VLOOKUP($G778,county_facts!$A:$BB,20,FALSE)</f>
        <v>88.6</v>
      </c>
      <c r="Y778">
        <f>VLOOKUP($G778,county_facts!$A:$BB,21,FALSE)</f>
        <v>2.5</v>
      </c>
      <c r="Z778">
        <f>VLOOKUP($G778,county_facts!$A:$BB,22,FALSE)</f>
        <v>4.8</v>
      </c>
      <c r="AA778">
        <f>VLOOKUP($G778,county_facts!$A:$BB,23,FALSE)</f>
        <v>90</v>
      </c>
      <c r="AB778">
        <f>VLOOKUP($G778,county_facts!$A:$BB,24,FALSE)</f>
        <v>22.4</v>
      </c>
      <c r="AC778">
        <f>VLOOKUP($G778,county_facts!$A:$BB,25,FALSE)</f>
        <v>5684</v>
      </c>
      <c r="AD778">
        <f>VLOOKUP($G778,county_facts!$A:$BB,26,FALSE)</f>
        <v>20.399999999999999</v>
      </c>
      <c r="AE778">
        <f>VLOOKUP($G778,county_facts!$A:$BB,27,FALSE)</f>
        <v>35664</v>
      </c>
      <c r="AF778">
        <f>VLOOKUP($G778,county_facts!$A:$BB,28,FALSE)</f>
        <v>78.900000000000006</v>
      </c>
      <c r="AG778">
        <f>VLOOKUP($G778,county_facts!$A:$BB,29,FALSE)</f>
        <v>9.5</v>
      </c>
      <c r="AH778">
        <f>VLOOKUP($G778,county_facts!$A:$BB,30,FALSE)</f>
        <v>159700</v>
      </c>
      <c r="AI778">
        <f>VLOOKUP($G778,county_facts!$A:$BB,31,FALSE)</f>
        <v>24356</v>
      </c>
      <c r="AJ778">
        <f>VLOOKUP($G778,county_facts!$A:$BB,32,FALSE)</f>
        <v>2.2999999999999998</v>
      </c>
      <c r="AK778">
        <f>VLOOKUP($G778,county_facts!$A:$BB,33,FALSE)</f>
        <v>26400</v>
      </c>
      <c r="AL778">
        <f>VLOOKUP($G778,county_facts!$A:$BB,34,FALSE)</f>
        <v>48961</v>
      </c>
      <c r="AM778">
        <f>VLOOKUP($G778,county_facts!$A:$BB,35,FALSE)</f>
        <v>11.7</v>
      </c>
      <c r="AN778">
        <f>VLOOKUP($G778,county_facts!$A:$BB,36,FALSE)</f>
        <v>1690</v>
      </c>
      <c r="AO778">
        <f>VLOOKUP($G778,county_facts!$A:$BB,37,FALSE)</f>
        <v>19039</v>
      </c>
      <c r="AP778">
        <f>VLOOKUP($G778,county_facts!$A:$BB,38,FALSE)</f>
        <v>1.2</v>
      </c>
      <c r="AQ778">
        <f>VLOOKUP($G778,county_facts!$A:$BB,39,FALSE)</f>
        <v>4684</v>
      </c>
      <c r="AR778">
        <f>VLOOKUP($G778,county_facts!$A:$BB,40,FALSE)</f>
        <v>6508</v>
      </c>
      <c r="AS778">
        <f>VLOOKUP($G778,county_facts!$A:$BB,41,FALSE)</f>
        <v>0</v>
      </c>
      <c r="AT778">
        <f>VLOOKUP($G778,county_facts!$A:$BB,42,FALSE)</f>
        <v>0.4</v>
      </c>
      <c r="AU778">
        <f>VLOOKUP($G778,county_facts!$A:$BB,43,FALSE)</f>
        <v>0</v>
      </c>
      <c r="AV778">
        <f>VLOOKUP($G778,county_facts!$A:$BB,44,FALSE)</f>
        <v>0</v>
      </c>
      <c r="AW778">
        <f>VLOOKUP($G778,county_facts!$A:$BB,45,FALSE)</f>
        <v>0</v>
      </c>
      <c r="AX778">
        <f>VLOOKUP($G778,county_facts!$A:$BB,46,FALSE)</f>
        <v>19.8</v>
      </c>
      <c r="AY778">
        <f>VLOOKUP($G778,county_facts!$A:$BB,47,FALSE)</f>
        <v>1054359</v>
      </c>
      <c r="AZ778">
        <f>VLOOKUP($G778,county_facts!$A:$BB,48,FALSE)</f>
        <v>322526</v>
      </c>
      <c r="BA778">
        <f>VLOOKUP($G778,county_facts!$A:$BB,49,FALSE)</f>
        <v>704539</v>
      </c>
      <c r="BB778">
        <f>VLOOKUP($G778,county_facts!$A:$BB,50,FALSE)</f>
        <v>12366</v>
      </c>
      <c r="BC778">
        <f>VLOOKUP($G778,county_facts!$A:$BB,51,FALSE)</f>
        <v>62687</v>
      </c>
      <c r="BD778">
        <f>VLOOKUP($G778,county_facts!$A:$BB,52,FALSE)</f>
        <v>71</v>
      </c>
      <c r="BE778">
        <f>VLOOKUP($G778,county_facts!$A:$BB,53,FALSE)</f>
        <v>1972.07</v>
      </c>
      <c r="BF778">
        <f>VLOOKUP($G778,county_facts!$A:$BB,54,FALSE)</f>
        <v>29.1</v>
      </c>
    </row>
    <row r="779" spans="1:58" x14ac:dyDescent="0.3">
      <c r="A779" t="s">
        <v>9</v>
      </c>
      <c r="B779" t="s">
        <v>336</v>
      </c>
      <c r="C779">
        <v>801</v>
      </c>
      <c r="D779" t="s">
        <v>310</v>
      </c>
      <c r="E779">
        <v>2967</v>
      </c>
      <c r="F779">
        <v>0.269969666</v>
      </c>
      <c r="G779">
        <v>27111</v>
      </c>
      <c r="H779">
        <f>VLOOKUP($G779,county_facts!$A:$BB,4,FALSE)</f>
        <v>57635</v>
      </c>
      <c r="I779">
        <f>VLOOKUP($G779,county_facts!$A:$BB,5,FALSE)</f>
        <v>57303</v>
      </c>
      <c r="J779">
        <f>VLOOKUP($G779,county_facts!$A:$BB,6,FALSE)</f>
        <v>0.6</v>
      </c>
      <c r="K779">
        <f>VLOOKUP($G779,county_facts!$A:$BB,7,FALSE)</f>
        <v>57303</v>
      </c>
      <c r="L779">
        <f>VLOOKUP($G779,county_facts!$A:$BB,8,FALSE)</f>
        <v>5.8</v>
      </c>
      <c r="M779">
        <f>VLOOKUP($G779,county_facts!$A:$BB,9,FALSE)</f>
        <v>21.4</v>
      </c>
      <c r="N779">
        <f>VLOOKUP($G779,county_facts!$A:$BB,10,FALSE)</f>
        <v>22.5</v>
      </c>
      <c r="O779">
        <f>VLOOKUP($G779,county_facts!$A:$BB,11,FALSE)</f>
        <v>49.7</v>
      </c>
      <c r="P779">
        <f>VLOOKUP($G779,county_facts!$A:$BB,12,FALSE)</f>
        <v>96.2</v>
      </c>
      <c r="Q779">
        <f>VLOOKUP($G779,county_facts!$A:$BB,13,FALSE)</f>
        <v>1.1000000000000001</v>
      </c>
      <c r="R779">
        <f>VLOOKUP($G779,county_facts!$A:$BB,14,FALSE)</f>
        <v>0.7</v>
      </c>
      <c r="S779">
        <f>VLOOKUP($G779,county_facts!$A:$BB,15,FALSE)</f>
        <v>0.6</v>
      </c>
      <c r="T779">
        <f>VLOOKUP($G779,county_facts!$A:$BB,16,FALSE)</f>
        <v>0.1</v>
      </c>
      <c r="U779">
        <f>VLOOKUP($G779,county_facts!$A:$BB,17,FALSE)</f>
        <v>1.3</v>
      </c>
      <c r="V779">
        <f>VLOOKUP($G779,county_facts!$A:$BB,18,FALSE)</f>
        <v>3.1</v>
      </c>
      <c r="W779">
        <f>VLOOKUP($G779,county_facts!$A:$BB,19,FALSE)</f>
        <v>93.5</v>
      </c>
      <c r="X779">
        <f>VLOOKUP($G779,county_facts!$A:$BB,20,FALSE)</f>
        <v>88.6</v>
      </c>
      <c r="Y779">
        <f>VLOOKUP($G779,county_facts!$A:$BB,21,FALSE)</f>
        <v>2.5</v>
      </c>
      <c r="Z779">
        <f>VLOOKUP($G779,county_facts!$A:$BB,22,FALSE)</f>
        <v>4.8</v>
      </c>
      <c r="AA779">
        <f>VLOOKUP($G779,county_facts!$A:$BB,23,FALSE)</f>
        <v>90</v>
      </c>
      <c r="AB779">
        <f>VLOOKUP($G779,county_facts!$A:$BB,24,FALSE)</f>
        <v>22.4</v>
      </c>
      <c r="AC779">
        <f>VLOOKUP($G779,county_facts!$A:$BB,25,FALSE)</f>
        <v>5684</v>
      </c>
      <c r="AD779">
        <f>VLOOKUP($G779,county_facts!$A:$BB,26,FALSE)</f>
        <v>20.399999999999999</v>
      </c>
      <c r="AE779">
        <f>VLOOKUP($G779,county_facts!$A:$BB,27,FALSE)</f>
        <v>35664</v>
      </c>
      <c r="AF779">
        <f>VLOOKUP($G779,county_facts!$A:$BB,28,FALSE)</f>
        <v>78.900000000000006</v>
      </c>
      <c r="AG779">
        <f>VLOOKUP($G779,county_facts!$A:$BB,29,FALSE)</f>
        <v>9.5</v>
      </c>
      <c r="AH779">
        <f>VLOOKUP($G779,county_facts!$A:$BB,30,FALSE)</f>
        <v>159700</v>
      </c>
      <c r="AI779">
        <f>VLOOKUP($G779,county_facts!$A:$BB,31,FALSE)</f>
        <v>24356</v>
      </c>
      <c r="AJ779">
        <f>VLOOKUP($G779,county_facts!$A:$BB,32,FALSE)</f>
        <v>2.2999999999999998</v>
      </c>
      <c r="AK779">
        <f>VLOOKUP($G779,county_facts!$A:$BB,33,FALSE)</f>
        <v>26400</v>
      </c>
      <c r="AL779">
        <f>VLOOKUP($G779,county_facts!$A:$BB,34,FALSE)</f>
        <v>48961</v>
      </c>
      <c r="AM779">
        <f>VLOOKUP($G779,county_facts!$A:$BB,35,FALSE)</f>
        <v>11.7</v>
      </c>
      <c r="AN779">
        <f>VLOOKUP($G779,county_facts!$A:$BB,36,FALSE)</f>
        <v>1690</v>
      </c>
      <c r="AO779">
        <f>VLOOKUP($G779,county_facts!$A:$BB,37,FALSE)</f>
        <v>19039</v>
      </c>
      <c r="AP779">
        <f>VLOOKUP($G779,county_facts!$A:$BB,38,FALSE)</f>
        <v>1.2</v>
      </c>
      <c r="AQ779">
        <f>VLOOKUP($G779,county_facts!$A:$BB,39,FALSE)</f>
        <v>4684</v>
      </c>
      <c r="AR779">
        <f>VLOOKUP($G779,county_facts!$A:$BB,40,FALSE)</f>
        <v>6508</v>
      </c>
      <c r="AS779">
        <f>VLOOKUP($G779,county_facts!$A:$BB,41,FALSE)</f>
        <v>0</v>
      </c>
      <c r="AT779">
        <f>VLOOKUP($G779,county_facts!$A:$BB,42,FALSE)</f>
        <v>0.4</v>
      </c>
      <c r="AU779">
        <f>VLOOKUP($G779,county_facts!$A:$BB,43,FALSE)</f>
        <v>0</v>
      </c>
      <c r="AV779">
        <f>VLOOKUP($G779,county_facts!$A:$BB,44,FALSE)</f>
        <v>0</v>
      </c>
      <c r="AW779">
        <f>VLOOKUP($G779,county_facts!$A:$BB,45,FALSE)</f>
        <v>0</v>
      </c>
      <c r="AX779">
        <f>VLOOKUP($G779,county_facts!$A:$BB,46,FALSE)</f>
        <v>19.8</v>
      </c>
      <c r="AY779">
        <f>VLOOKUP($G779,county_facts!$A:$BB,47,FALSE)</f>
        <v>1054359</v>
      </c>
      <c r="AZ779">
        <f>VLOOKUP($G779,county_facts!$A:$BB,48,FALSE)</f>
        <v>322526</v>
      </c>
      <c r="BA779">
        <f>VLOOKUP($G779,county_facts!$A:$BB,49,FALSE)</f>
        <v>704539</v>
      </c>
      <c r="BB779">
        <f>VLOOKUP($G779,county_facts!$A:$BB,50,FALSE)</f>
        <v>12366</v>
      </c>
      <c r="BC779">
        <f>VLOOKUP($G779,county_facts!$A:$BB,51,FALSE)</f>
        <v>62687</v>
      </c>
      <c r="BD779">
        <f>VLOOKUP($G779,county_facts!$A:$BB,52,FALSE)</f>
        <v>71</v>
      </c>
      <c r="BE779">
        <f>VLOOKUP($G779,county_facts!$A:$BB,53,FALSE)</f>
        <v>1972.07</v>
      </c>
      <c r="BF779">
        <f>VLOOKUP($G779,county_facts!$A:$BB,54,FALSE)</f>
        <v>29.1</v>
      </c>
    </row>
    <row r="780" spans="1:58" x14ac:dyDescent="0.3">
      <c r="A780" t="s">
        <v>6</v>
      </c>
      <c r="B780" t="s">
        <v>337</v>
      </c>
      <c r="C780">
        <v>8524</v>
      </c>
      <c r="D780" t="s">
        <v>310</v>
      </c>
      <c r="E780">
        <v>13986</v>
      </c>
      <c r="F780">
        <v>0.60946660900000005</v>
      </c>
      <c r="G780">
        <v>27109</v>
      </c>
      <c r="H780">
        <f>VLOOKUP($G780,county_facts!$A:$BB,4,FALSE)</f>
        <v>150287</v>
      </c>
      <c r="I780">
        <f>VLOOKUP($G780,county_facts!$A:$BB,5,FALSE)</f>
        <v>144260</v>
      </c>
      <c r="J780">
        <f>VLOOKUP($G780,county_facts!$A:$BB,6,FALSE)</f>
        <v>4.2</v>
      </c>
      <c r="K780">
        <f>VLOOKUP($G780,county_facts!$A:$BB,7,FALSE)</f>
        <v>144248</v>
      </c>
      <c r="L780">
        <f>VLOOKUP($G780,county_facts!$A:$BB,8,FALSE)</f>
        <v>7.1</v>
      </c>
      <c r="M780">
        <f>VLOOKUP($G780,county_facts!$A:$BB,9,FALSE)</f>
        <v>24.7</v>
      </c>
      <c r="N780">
        <f>VLOOKUP($G780,county_facts!$A:$BB,10,FALSE)</f>
        <v>14</v>
      </c>
      <c r="O780">
        <f>VLOOKUP($G780,county_facts!$A:$BB,11,FALSE)</f>
        <v>51.1</v>
      </c>
      <c r="P780">
        <f>VLOOKUP($G780,county_facts!$A:$BB,12,FALSE)</f>
        <v>85.7</v>
      </c>
      <c r="Q780">
        <f>VLOOKUP($G780,county_facts!$A:$BB,13,FALSE)</f>
        <v>5.7</v>
      </c>
      <c r="R780">
        <f>VLOOKUP($G780,county_facts!$A:$BB,14,FALSE)</f>
        <v>0.3</v>
      </c>
      <c r="S780">
        <f>VLOOKUP($G780,county_facts!$A:$BB,15,FALSE)</f>
        <v>6.2</v>
      </c>
      <c r="T780">
        <f>VLOOKUP($G780,county_facts!$A:$BB,16,FALSE)</f>
        <v>0.1</v>
      </c>
      <c r="U780">
        <f>VLOOKUP($G780,county_facts!$A:$BB,17,FALSE)</f>
        <v>2.1</v>
      </c>
      <c r="V780">
        <f>VLOOKUP($G780,county_facts!$A:$BB,18,FALSE)</f>
        <v>4.5</v>
      </c>
      <c r="W780">
        <f>VLOOKUP($G780,county_facts!$A:$BB,19,FALSE)</f>
        <v>81.7</v>
      </c>
      <c r="X780">
        <f>VLOOKUP($G780,county_facts!$A:$BB,20,FALSE)</f>
        <v>86.3</v>
      </c>
      <c r="Y780">
        <f>VLOOKUP($G780,county_facts!$A:$BB,21,FALSE)</f>
        <v>9.6999999999999993</v>
      </c>
      <c r="Z780">
        <f>VLOOKUP($G780,county_facts!$A:$BB,22,FALSE)</f>
        <v>12.6</v>
      </c>
      <c r="AA780">
        <f>VLOOKUP($G780,county_facts!$A:$BB,23,FALSE)</f>
        <v>94.3</v>
      </c>
      <c r="AB780">
        <f>VLOOKUP($G780,county_facts!$A:$BB,24,FALSE)</f>
        <v>40.1</v>
      </c>
      <c r="AC780">
        <f>VLOOKUP($G780,county_facts!$A:$BB,25,FALSE)</f>
        <v>9541</v>
      </c>
      <c r="AD780">
        <f>VLOOKUP($G780,county_facts!$A:$BB,26,FALSE)</f>
        <v>17.5</v>
      </c>
      <c r="AE780">
        <f>VLOOKUP($G780,county_facts!$A:$BB,27,FALSE)</f>
        <v>61766</v>
      </c>
      <c r="AF780">
        <f>VLOOKUP($G780,county_facts!$A:$BB,28,FALSE)</f>
        <v>74.900000000000006</v>
      </c>
      <c r="AG780">
        <f>VLOOKUP($G780,county_facts!$A:$BB,29,FALSE)</f>
        <v>21.3</v>
      </c>
      <c r="AH780">
        <f>VLOOKUP($G780,county_facts!$A:$BB,30,FALSE)</f>
        <v>171100</v>
      </c>
      <c r="AI780">
        <f>VLOOKUP($G780,county_facts!$A:$BB,31,FALSE)</f>
        <v>57262</v>
      </c>
      <c r="AJ780">
        <f>VLOOKUP($G780,county_facts!$A:$BB,32,FALSE)</f>
        <v>2.5</v>
      </c>
      <c r="AK780">
        <f>VLOOKUP($G780,county_facts!$A:$BB,33,FALSE)</f>
        <v>34073</v>
      </c>
      <c r="AL780">
        <f>VLOOKUP($G780,county_facts!$A:$BB,34,FALSE)</f>
        <v>66252</v>
      </c>
      <c r="AM780">
        <f>VLOOKUP($G780,county_facts!$A:$BB,35,FALSE)</f>
        <v>8</v>
      </c>
      <c r="AN780">
        <f>VLOOKUP($G780,county_facts!$A:$BB,36,FALSE)</f>
        <v>3494</v>
      </c>
      <c r="AO780">
        <f>VLOOKUP($G780,county_facts!$A:$BB,37,FALSE)</f>
        <v>78672</v>
      </c>
      <c r="AP780">
        <f>VLOOKUP($G780,county_facts!$A:$BB,38,FALSE)</f>
        <v>-0.3</v>
      </c>
      <c r="AQ780">
        <f>VLOOKUP($G780,county_facts!$A:$BB,39,FALSE)</f>
        <v>9421</v>
      </c>
      <c r="AR780">
        <f>VLOOKUP($G780,county_facts!$A:$BB,40,FALSE)</f>
        <v>10097</v>
      </c>
      <c r="AS780">
        <f>VLOOKUP($G780,county_facts!$A:$BB,41,FALSE)</f>
        <v>0</v>
      </c>
      <c r="AT780">
        <f>VLOOKUP($G780,county_facts!$A:$BB,42,FALSE)</f>
        <v>0</v>
      </c>
      <c r="AU780">
        <f>VLOOKUP($G780,county_facts!$A:$BB,43,FALSE)</f>
        <v>2.1</v>
      </c>
      <c r="AV780">
        <f>VLOOKUP($G780,county_facts!$A:$BB,44,FALSE)</f>
        <v>0</v>
      </c>
      <c r="AW780">
        <f>VLOOKUP($G780,county_facts!$A:$BB,45,FALSE)</f>
        <v>0.8</v>
      </c>
      <c r="AX780">
        <f>VLOOKUP($G780,county_facts!$A:$BB,46,FALSE)</f>
        <v>25.7</v>
      </c>
      <c r="AY780">
        <f>VLOOKUP($G780,county_facts!$A:$BB,47,FALSE)</f>
        <v>2971351</v>
      </c>
      <c r="AZ780">
        <f>VLOOKUP($G780,county_facts!$A:$BB,48,FALSE)</f>
        <v>777919</v>
      </c>
      <c r="BA780">
        <f>VLOOKUP($G780,county_facts!$A:$BB,49,FALSE)</f>
        <v>2182050</v>
      </c>
      <c r="BB780">
        <f>VLOOKUP($G780,county_facts!$A:$BB,50,FALSE)</f>
        <v>15631</v>
      </c>
      <c r="BC780">
        <f>VLOOKUP($G780,county_facts!$A:$BB,51,FALSE)</f>
        <v>326873</v>
      </c>
      <c r="BD780">
        <f>VLOOKUP($G780,county_facts!$A:$BB,52,FALSE)</f>
        <v>639</v>
      </c>
      <c r="BE780">
        <f>VLOOKUP($G780,county_facts!$A:$BB,53,FALSE)</f>
        <v>653.35</v>
      </c>
      <c r="BF780">
        <f>VLOOKUP($G780,county_facts!$A:$BB,54,FALSE)</f>
        <v>220.8</v>
      </c>
    </row>
    <row r="781" spans="1:58" x14ac:dyDescent="0.3">
      <c r="A781" t="s">
        <v>9</v>
      </c>
      <c r="B781" t="s">
        <v>337</v>
      </c>
      <c r="C781">
        <v>5462</v>
      </c>
      <c r="D781" t="s">
        <v>310</v>
      </c>
      <c r="E781">
        <v>13986</v>
      </c>
      <c r="F781">
        <v>0.39053339100000001</v>
      </c>
      <c r="G781">
        <v>27109</v>
      </c>
      <c r="H781">
        <f>VLOOKUP($G781,county_facts!$A:$BB,4,FALSE)</f>
        <v>150287</v>
      </c>
      <c r="I781">
        <f>VLOOKUP($G781,county_facts!$A:$BB,5,FALSE)</f>
        <v>144260</v>
      </c>
      <c r="J781">
        <f>VLOOKUP($G781,county_facts!$A:$BB,6,FALSE)</f>
        <v>4.2</v>
      </c>
      <c r="K781">
        <f>VLOOKUP($G781,county_facts!$A:$BB,7,FALSE)</f>
        <v>144248</v>
      </c>
      <c r="L781">
        <f>VLOOKUP($G781,county_facts!$A:$BB,8,FALSE)</f>
        <v>7.1</v>
      </c>
      <c r="M781">
        <f>VLOOKUP($G781,county_facts!$A:$BB,9,FALSE)</f>
        <v>24.7</v>
      </c>
      <c r="N781">
        <f>VLOOKUP($G781,county_facts!$A:$BB,10,FALSE)</f>
        <v>14</v>
      </c>
      <c r="O781">
        <f>VLOOKUP($G781,county_facts!$A:$BB,11,FALSE)</f>
        <v>51.1</v>
      </c>
      <c r="P781">
        <f>VLOOKUP($G781,county_facts!$A:$BB,12,FALSE)</f>
        <v>85.7</v>
      </c>
      <c r="Q781">
        <f>VLOOKUP($G781,county_facts!$A:$BB,13,FALSE)</f>
        <v>5.7</v>
      </c>
      <c r="R781">
        <f>VLOOKUP($G781,county_facts!$A:$BB,14,FALSE)</f>
        <v>0.3</v>
      </c>
      <c r="S781">
        <f>VLOOKUP($G781,county_facts!$A:$BB,15,FALSE)</f>
        <v>6.2</v>
      </c>
      <c r="T781">
        <f>VLOOKUP($G781,county_facts!$A:$BB,16,FALSE)</f>
        <v>0.1</v>
      </c>
      <c r="U781">
        <f>VLOOKUP($G781,county_facts!$A:$BB,17,FALSE)</f>
        <v>2.1</v>
      </c>
      <c r="V781">
        <f>VLOOKUP($G781,county_facts!$A:$BB,18,FALSE)</f>
        <v>4.5</v>
      </c>
      <c r="W781">
        <f>VLOOKUP($G781,county_facts!$A:$BB,19,FALSE)</f>
        <v>81.7</v>
      </c>
      <c r="X781">
        <f>VLOOKUP($G781,county_facts!$A:$BB,20,FALSE)</f>
        <v>86.3</v>
      </c>
      <c r="Y781">
        <f>VLOOKUP($G781,county_facts!$A:$BB,21,FALSE)</f>
        <v>9.6999999999999993</v>
      </c>
      <c r="Z781">
        <f>VLOOKUP($G781,county_facts!$A:$BB,22,FALSE)</f>
        <v>12.6</v>
      </c>
      <c r="AA781">
        <f>VLOOKUP($G781,county_facts!$A:$BB,23,FALSE)</f>
        <v>94.3</v>
      </c>
      <c r="AB781">
        <f>VLOOKUP($G781,county_facts!$A:$BB,24,FALSE)</f>
        <v>40.1</v>
      </c>
      <c r="AC781">
        <f>VLOOKUP($G781,county_facts!$A:$BB,25,FALSE)</f>
        <v>9541</v>
      </c>
      <c r="AD781">
        <f>VLOOKUP($G781,county_facts!$A:$BB,26,FALSE)</f>
        <v>17.5</v>
      </c>
      <c r="AE781">
        <f>VLOOKUP($G781,county_facts!$A:$BB,27,FALSE)</f>
        <v>61766</v>
      </c>
      <c r="AF781">
        <f>VLOOKUP($G781,county_facts!$A:$BB,28,FALSE)</f>
        <v>74.900000000000006</v>
      </c>
      <c r="AG781">
        <f>VLOOKUP($G781,county_facts!$A:$BB,29,FALSE)</f>
        <v>21.3</v>
      </c>
      <c r="AH781">
        <f>VLOOKUP($G781,county_facts!$A:$BB,30,FALSE)</f>
        <v>171100</v>
      </c>
      <c r="AI781">
        <f>VLOOKUP($G781,county_facts!$A:$BB,31,FALSE)</f>
        <v>57262</v>
      </c>
      <c r="AJ781">
        <f>VLOOKUP($G781,county_facts!$A:$BB,32,FALSE)</f>
        <v>2.5</v>
      </c>
      <c r="AK781">
        <f>VLOOKUP($G781,county_facts!$A:$BB,33,FALSE)</f>
        <v>34073</v>
      </c>
      <c r="AL781">
        <f>VLOOKUP($G781,county_facts!$A:$BB,34,FALSE)</f>
        <v>66252</v>
      </c>
      <c r="AM781">
        <f>VLOOKUP($G781,county_facts!$A:$BB,35,FALSE)</f>
        <v>8</v>
      </c>
      <c r="AN781">
        <f>VLOOKUP($G781,county_facts!$A:$BB,36,FALSE)</f>
        <v>3494</v>
      </c>
      <c r="AO781">
        <f>VLOOKUP($G781,county_facts!$A:$BB,37,FALSE)</f>
        <v>78672</v>
      </c>
      <c r="AP781">
        <f>VLOOKUP($G781,county_facts!$A:$BB,38,FALSE)</f>
        <v>-0.3</v>
      </c>
      <c r="AQ781">
        <f>VLOOKUP($G781,county_facts!$A:$BB,39,FALSE)</f>
        <v>9421</v>
      </c>
      <c r="AR781">
        <f>VLOOKUP($G781,county_facts!$A:$BB,40,FALSE)</f>
        <v>10097</v>
      </c>
      <c r="AS781">
        <f>VLOOKUP($G781,county_facts!$A:$BB,41,FALSE)</f>
        <v>0</v>
      </c>
      <c r="AT781">
        <f>VLOOKUP($G781,county_facts!$A:$BB,42,FALSE)</f>
        <v>0</v>
      </c>
      <c r="AU781">
        <f>VLOOKUP($G781,county_facts!$A:$BB,43,FALSE)</f>
        <v>2.1</v>
      </c>
      <c r="AV781">
        <f>VLOOKUP($G781,county_facts!$A:$BB,44,FALSE)</f>
        <v>0</v>
      </c>
      <c r="AW781">
        <f>VLOOKUP($G781,county_facts!$A:$BB,45,FALSE)</f>
        <v>0.8</v>
      </c>
      <c r="AX781">
        <f>VLOOKUP($G781,county_facts!$A:$BB,46,FALSE)</f>
        <v>25.7</v>
      </c>
      <c r="AY781">
        <f>VLOOKUP($G781,county_facts!$A:$BB,47,FALSE)</f>
        <v>2971351</v>
      </c>
      <c r="AZ781">
        <f>VLOOKUP($G781,county_facts!$A:$BB,48,FALSE)</f>
        <v>777919</v>
      </c>
      <c r="BA781">
        <f>VLOOKUP($G781,county_facts!$A:$BB,49,FALSE)</f>
        <v>2182050</v>
      </c>
      <c r="BB781">
        <f>VLOOKUP($G781,county_facts!$A:$BB,50,FALSE)</f>
        <v>15631</v>
      </c>
      <c r="BC781">
        <f>VLOOKUP($G781,county_facts!$A:$BB,51,FALSE)</f>
        <v>326873</v>
      </c>
      <c r="BD781">
        <f>VLOOKUP($G781,county_facts!$A:$BB,52,FALSE)</f>
        <v>639</v>
      </c>
      <c r="BE781">
        <f>VLOOKUP($G781,county_facts!$A:$BB,53,FALSE)</f>
        <v>653.35</v>
      </c>
      <c r="BF781">
        <f>VLOOKUP($G781,county_facts!$A:$BB,54,FALSE)</f>
        <v>220.8</v>
      </c>
    </row>
    <row r="782" spans="1:58" x14ac:dyDescent="0.3">
      <c r="A782" t="s">
        <v>6</v>
      </c>
      <c r="B782" t="s">
        <v>338</v>
      </c>
      <c r="C782">
        <v>183</v>
      </c>
      <c r="D782" t="s">
        <v>310</v>
      </c>
      <c r="E782">
        <v>285</v>
      </c>
      <c r="F782">
        <v>0.64210526300000004</v>
      </c>
      <c r="G782">
        <v>27107</v>
      </c>
      <c r="H782">
        <f>VLOOKUP($G782,county_facts!$A:$BB,4,FALSE)</f>
        <v>6639</v>
      </c>
      <c r="I782">
        <f>VLOOKUP($G782,county_facts!$A:$BB,5,FALSE)</f>
        <v>6852</v>
      </c>
      <c r="J782">
        <f>VLOOKUP($G782,county_facts!$A:$BB,6,FALSE)</f>
        <v>-3.1</v>
      </c>
      <c r="K782">
        <f>VLOOKUP($G782,county_facts!$A:$BB,7,FALSE)</f>
        <v>6852</v>
      </c>
      <c r="L782">
        <f>VLOOKUP($G782,county_facts!$A:$BB,8,FALSE)</f>
        <v>5.3</v>
      </c>
      <c r="M782">
        <f>VLOOKUP($G782,county_facts!$A:$BB,9,FALSE)</f>
        <v>23.2</v>
      </c>
      <c r="N782">
        <f>VLOOKUP($G782,county_facts!$A:$BB,10,FALSE)</f>
        <v>21.8</v>
      </c>
      <c r="O782">
        <f>VLOOKUP($G782,county_facts!$A:$BB,11,FALSE)</f>
        <v>50.5</v>
      </c>
      <c r="P782">
        <f>VLOOKUP($G782,county_facts!$A:$BB,12,FALSE)</f>
        <v>94.1</v>
      </c>
      <c r="Q782">
        <f>VLOOKUP($G782,county_facts!$A:$BB,13,FALSE)</f>
        <v>0.5</v>
      </c>
      <c r="R782">
        <f>VLOOKUP($G782,county_facts!$A:$BB,14,FALSE)</f>
        <v>2.2000000000000002</v>
      </c>
      <c r="S782">
        <f>VLOOKUP($G782,county_facts!$A:$BB,15,FALSE)</f>
        <v>0.5</v>
      </c>
      <c r="T782">
        <f>VLOOKUP($G782,county_facts!$A:$BB,16,FALSE)</f>
        <v>0.1</v>
      </c>
      <c r="U782">
        <f>VLOOKUP($G782,county_facts!$A:$BB,17,FALSE)</f>
        <v>2.6</v>
      </c>
      <c r="V782">
        <f>VLOOKUP($G782,county_facts!$A:$BB,18,FALSE)</f>
        <v>4.9000000000000004</v>
      </c>
      <c r="W782">
        <f>VLOOKUP($G782,county_facts!$A:$BB,19,FALSE)</f>
        <v>89.7</v>
      </c>
      <c r="X782">
        <f>VLOOKUP($G782,county_facts!$A:$BB,20,FALSE)</f>
        <v>93.4</v>
      </c>
      <c r="Y782">
        <f>VLOOKUP($G782,county_facts!$A:$BB,21,FALSE)</f>
        <v>1.4</v>
      </c>
      <c r="Z782">
        <f>VLOOKUP($G782,county_facts!$A:$BB,22,FALSE)</f>
        <v>5</v>
      </c>
      <c r="AA782">
        <f>VLOOKUP($G782,county_facts!$A:$BB,23,FALSE)</f>
        <v>88.6</v>
      </c>
      <c r="AB782">
        <f>VLOOKUP($G782,county_facts!$A:$BB,24,FALSE)</f>
        <v>14.3</v>
      </c>
      <c r="AC782">
        <f>VLOOKUP($G782,county_facts!$A:$BB,25,FALSE)</f>
        <v>566</v>
      </c>
      <c r="AD782">
        <f>VLOOKUP($G782,county_facts!$A:$BB,26,FALSE)</f>
        <v>22.6</v>
      </c>
      <c r="AE782">
        <f>VLOOKUP($G782,county_facts!$A:$BB,27,FALSE)</f>
        <v>3411</v>
      </c>
      <c r="AF782">
        <f>VLOOKUP($G782,county_facts!$A:$BB,28,FALSE)</f>
        <v>80.900000000000006</v>
      </c>
      <c r="AG782">
        <f>VLOOKUP($G782,county_facts!$A:$BB,29,FALSE)</f>
        <v>10.3</v>
      </c>
      <c r="AH782">
        <f>VLOOKUP($G782,county_facts!$A:$BB,30,FALSE)</f>
        <v>84000</v>
      </c>
      <c r="AI782">
        <f>VLOOKUP($G782,county_facts!$A:$BB,31,FALSE)</f>
        <v>2737</v>
      </c>
      <c r="AJ782">
        <f>VLOOKUP($G782,county_facts!$A:$BB,32,FALSE)</f>
        <v>2.42</v>
      </c>
      <c r="AK782">
        <f>VLOOKUP($G782,county_facts!$A:$BB,33,FALSE)</f>
        <v>23707</v>
      </c>
      <c r="AL782">
        <f>VLOOKUP($G782,county_facts!$A:$BB,34,FALSE)</f>
        <v>45389</v>
      </c>
      <c r="AM782">
        <f>VLOOKUP($G782,county_facts!$A:$BB,35,FALSE)</f>
        <v>13.1</v>
      </c>
      <c r="AN782">
        <f>VLOOKUP($G782,county_facts!$A:$BB,36,FALSE)</f>
        <v>185</v>
      </c>
      <c r="AO782">
        <f>VLOOKUP($G782,county_facts!$A:$BB,37,FALSE)</f>
        <v>1188</v>
      </c>
      <c r="AP782">
        <f>VLOOKUP($G782,county_facts!$A:$BB,38,FALSE)</f>
        <v>-10.1</v>
      </c>
      <c r="AQ782">
        <f>VLOOKUP($G782,county_facts!$A:$BB,39,FALSE)</f>
        <v>487</v>
      </c>
      <c r="AR782">
        <f>VLOOKUP($G782,county_facts!$A:$BB,40,FALSE)</f>
        <v>694</v>
      </c>
      <c r="AS782">
        <f>VLOOKUP($G782,county_facts!$A:$BB,41,FALSE)</f>
        <v>0</v>
      </c>
      <c r="AT782">
        <f>VLOOKUP($G782,county_facts!$A:$BB,42,FALSE)</f>
        <v>0</v>
      </c>
      <c r="AU782">
        <f>VLOOKUP($G782,county_facts!$A:$BB,43,FALSE)</f>
        <v>0</v>
      </c>
      <c r="AV782">
        <f>VLOOKUP($G782,county_facts!$A:$BB,44,FALSE)</f>
        <v>0</v>
      </c>
      <c r="AW782">
        <f>VLOOKUP($G782,county_facts!$A:$BB,45,FALSE)</f>
        <v>0</v>
      </c>
      <c r="AX782">
        <f>VLOOKUP($G782,county_facts!$A:$BB,46,FALSE)</f>
        <v>0</v>
      </c>
      <c r="AY782">
        <f>VLOOKUP($G782,county_facts!$A:$BB,47,FALSE)</f>
        <v>0</v>
      </c>
      <c r="AZ782">
        <f>VLOOKUP($G782,county_facts!$A:$BB,48,FALSE)</f>
        <v>58396</v>
      </c>
      <c r="BA782">
        <f>VLOOKUP($G782,county_facts!$A:$BB,49,FALSE)</f>
        <v>52466</v>
      </c>
      <c r="BB782">
        <f>VLOOKUP($G782,county_facts!$A:$BB,50,FALSE)</f>
        <v>7965</v>
      </c>
      <c r="BC782">
        <f>VLOOKUP($G782,county_facts!$A:$BB,51,FALSE)</f>
        <v>0</v>
      </c>
      <c r="BD782">
        <f>VLOOKUP($G782,county_facts!$A:$BB,52,FALSE)</f>
        <v>12</v>
      </c>
      <c r="BE782">
        <f>VLOOKUP($G782,county_facts!$A:$BB,53,FALSE)</f>
        <v>872.79</v>
      </c>
      <c r="BF782">
        <f>VLOOKUP($G782,county_facts!$A:$BB,54,FALSE)</f>
        <v>7.9</v>
      </c>
    </row>
    <row r="783" spans="1:58" x14ac:dyDescent="0.3">
      <c r="A783" t="s">
        <v>9</v>
      </c>
      <c r="B783" t="s">
        <v>338</v>
      </c>
      <c r="C783">
        <v>102</v>
      </c>
      <c r="D783" t="s">
        <v>310</v>
      </c>
      <c r="E783">
        <v>285</v>
      </c>
      <c r="F783">
        <v>0.35789473700000002</v>
      </c>
      <c r="G783">
        <v>27107</v>
      </c>
      <c r="H783">
        <f>VLOOKUP($G783,county_facts!$A:$BB,4,FALSE)</f>
        <v>6639</v>
      </c>
      <c r="I783">
        <f>VLOOKUP($G783,county_facts!$A:$BB,5,FALSE)</f>
        <v>6852</v>
      </c>
      <c r="J783">
        <f>VLOOKUP($G783,county_facts!$A:$BB,6,FALSE)</f>
        <v>-3.1</v>
      </c>
      <c r="K783">
        <f>VLOOKUP($G783,county_facts!$A:$BB,7,FALSE)</f>
        <v>6852</v>
      </c>
      <c r="L783">
        <f>VLOOKUP($G783,county_facts!$A:$BB,8,FALSE)</f>
        <v>5.3</v>
      </c>
      <c r="M783">
        <f>VLOOKUP($G783,county_facts!$A:$BB,9,FALSE)</f>
        <v>23.2</v>
      </c>
      <c r="N783">
        <f>VLOOKUP($G783,county_facts!$A:$BB,10,FALSE)</f>
        <v>21.8</v>
      </c>
      <c r="O783">
        <f>VLOOKUP($G783,county_facts!$A:$BB,11,FALSE)</f>
        <v>50.5</v>
      </c>
      <c r="P783">
        <f>VLOOKUP($G783,county_facts!$A:$BB,12,FALSE)</f>
        <v>94.1</v>
      </c>
      <c r="Q783">
        <f>VLOOKUP($G783,county_facts!$A:$BB,13,FALSE)</f>
        <v>0.5</v>
      </c>
      <c r="R783">
        <f>VLOOKUP($G783,county_facts!$A:$BB,14,FALSE)</f>
        <v>2.2000000000000002</v>
      </c>
      <c r="S783">
        <f>VLOOKUP($G783,county_facts!$A:$BB,15,FALSE)</f>
        <v>0.5</v>
      </c>
      <c r="T783">
        <f>VLOOKUP($G783,county_facts!$A:$BB,16,FALSE)</f>
        <v>0.1</v>
      </c>
      <c r="U783">
        <f>VLOOKUP($G783,county_facts!$A:$BB,17,FALSE)</f>
        <v>2.6</v>
      </c>
      <c r="V783">
        <f>VLOOKUP($G783,county_facts!$A:$BB,18,FALSE)</f>
        <v>4.9000000000000004</v>
      </c>
      <c r="W783">
        <f>VLOOKUP($G783,county_facts!$A:$BB,19,FALSE)</f>
        <v>89.7</v>
      </c>
      <c r="X783">
        <f>VLOOKUP($G783,county_facts!$A:$BB,20,FALSE)</f>
        <v>93.4</v>
      </c>
      <c r="Y783">
        <f>VLOOKUP($G783,county_facts!$A:$BB,21,FALSE)</f>
        <v>1.4</v>
      </c>
      <c r="Z783">
        <f>VLOOKUP($G783,county_facts!$A:$BB,22,FALSE)</f>
        <v>5</v>
      </c>
      <c r="AA783">
        <f>VLOOKUP($G783,county_facts!$A:$BB,23,FALSE)</f>
        <v>88.6</v>
      </c>
      <c r="AB783">
        <f>VLOOKUP($G783,county_facts!$A:$BB,24,FALSE)</f>
        <v>14.3</v>
      </c>
      <c r="AC783">
        <f>VLOOKUP($G783,county_facts!$A:$BB,25,FALSE)</f>
        <v>566</v>
      </c>
      <c r="AD783">
        <f>VLOOKUP($G783,county_facts!$A:$BB,26,FALSE)</f>
        <v>22.6</v>
      </c>
      <c r="AE783">
        <f>VLOOKUP($G783,county_facts!$A:$BB,27,FALSE)</f>
        <v>3411</v>
      </c>
      <c r="AF783">
        <f>VLOOKUP($G783,county_facts!$A:$BB,28,FALSE)</f>
        <v>80.900000000000006</v>
      </c>
      <c r="AG783">
        <f>VLOOKUP($G783,county_facts!$A:$BB,29,FALSE)</f>
        <v>10.3</v>
      </c>
      <c r="AH783">
        <f>VLOOKUP($G783,county_facts!$A:$BB,30,FALSE)</f>
        <v>84000</v>
      </c>
      <c r="AI783">
        <f>VLOOKUP($G783,county_facts!$A:$BB,31,FALSE)</f>
        <v>2737</v>
      </c>
      <c r="AJ783">
        <f>VLOOKUP($G783,county_facts!$A:$BB,32,FALSE)</f>
        <v>2.42</v>
      </c>
      <c r="AK783">
        <f>VLOOKUP($G783,county_facts!$A:$BB,33,FALSE)</f>
        <v>23707</v>
      </c>
      <c r="AL783">
        <f>VLOOKUP($G783,county_facts!$A:$BB,34,FALSE)</f>
        <v>45389</v>
      </c>
      <c r="AM783">
        <f>VLOOKUP($G783,county_facts!$A:$BB,35,FALSE)</f>
        <v>13.1</v>
      </c>
      <c r="AN783">
        <f>VLOOKUP($G783,county_facts!$A:$BB,36,FALSE)</f>
        <v>185</v>
      </c>
      <c r="AO783">
        <f>VLOOKUP($G783,county_facts!$A:$BB,37,FALSE)</f>
        <v>1188</v>
      </c>
      <c r="AP783">
        <f>VLOOKUP($G783,county_facts!$A:$BB,38,FALSE)</f>
        <v>-10.1</v>
      </c>
      <c r="AQ783">
        <f>VLOOKUP($G783,county_facts!$A:$BB,39,FALSE)</f>
        <v>487</v>
      </c>
      <c r="AR783">
        <f>VLOOKUP($G783,county_facts!$A:$BB,40,FALSE)</f>
        <v>694</v>
      </c>
      <c r="AS783">
        <f>VLOOKUP($G783,county_facts!$A:$BB,41,FALSE)</f>
        <v>0</v>
      </c>
      <c r="AT783">
        <f>VLOOKUP($G783,county_facts!$A:$BB,42,FALSE)</f>
        <v>0</v>
      </c>
      <c r="AU783">
        <f>VLOOKUP($G783,county_facts!$A:$BB,43,FALSE)</f>
        <v>0</v>
      </c>
      <c r="AV783">
        <f>VLOOKUP($G783,county_facts!$A:$BB,44,FALSE)</f>
        <v>0</v>
      </c>
      <c r="AW783">
        <f>VLOOKUP($G783,county_facts!$A:$BB,45,FALSE)</f>
        <v>0</v>
      </c>
      <c r="AX783">
        <f>VLOOKUP($G783,county_facts!$A:$BB,46,FALSE)</f>
        <v>0</v>
      </c>
      <c r="AY783">
        <f>VLOOKUP($G783,county_facts!$A:$BB,47,FALSE)</f>
        <v>0</v>
      </c>
      <c r="AZ783">
        <f>VLOOKUP($G783,county_facts!$A:$BB,48,FALSE)</f>
        <v>58396</v>
      </c>
      <c r="BA783">
        <f>VLOOKUP($G783,county_facts!$A:$BB,49,FALSE)</f>
        <v>52466</v>
      </c>
      <c r="BB783">
        <f>VLOOKUP($G783,county_facts!$A:$BB,50,FALSE)</f>
        <v>7965</v>
      </c>
      <c r="BC783">
        <f>VLOOKUP($G783,county_facts!$A:$BB,51,FALSE)</f>
        <v>0</v>
      </c>
      <c r="BD783">
        <f>VLOOKUP($G783,county_facts!$A:$BB,52,FALSE)</f>
        <v>12</v>
      </c>
      <c r="BE783">
        <f>VLOOKUP($G783,county_facts!$A:$BB,53,FALSE)</f>
        <v>872.79</v>
      </c>
      <c r="BF783">
        <f>VLOOKUP($G783,county_facts!$A:$BB,54,FALSE)</f>
        <v>7.9</v>
      </c>
    </row>
    <row r="784" spans="1:58" x14ac:dyDescent="0.3">
      <c r="A784" t="s">
        <v>6</v>
      </c>
      <c r="B784" t="s">
        <v>339</v>
      </c>
      <c r="C784">
        <v>344</v>
      </c>
      <c r="D784" t="s">
        <v>310</v>
      </c>
      <c r="E784">
        <v>597</v>
      </c>
      <c r="F784">
        <v>0.57621440499999999</v>
      </c>
      <c r="G784">
        <v>27105</v>
      </c>
      <c r="H784">
        <f>VLOOKUP($G784,county_facts!$A:$BB,4,FALSE)</f>
        <v>21590</v>
      </c>
      <c r="I784">
        <f>VLOOKUP($G784,county_facts!$A:$BB,5,FALSE)</f>
        <v>21378</v>
      </c>
      <c r="J784">
        <f>VLOOKUP($G784,county_facts!$A:$BB,6,FALSE)</f>
        <v>1</v>
      </c>
      <c r="K784">
        <f>VLOOKUP($G784,county_facts!$A:$BB,7,FALSE)</f>
        <v>21378</v>
      </c>
      <c r="L784">
        <f>VLOOKUP($G784,county_facts!$A:$BB,8,FALSE)</f>
        <v>8.1</v>
      </c>
      <c r="M784">
        <f>VLOOKUP($G784,county_facts!$A:$BB,9,FALSE)</f>
        <v>26.4</v>
      </c>
      <c r="N784">
        <f>VLOOKUP($G784,county_facts!$A:$BB,10,FALSE)</f>
        <v>15.7</v>
      </c>
      <c r="O784">
        <f>VLOOKUP($G784,county_facts!$A:$BB,11,FALSE)</f>
        <v>48.6</v>
      </c>
      <c r="P784">
        <f>VLOOKUP($G784,county_facts!$A:$BB,12,FALSE)</f>
        <v>86.2</v>
      </c>
      <c r="Q784">
        <f>VLOOKUP($G784,county_facts!$A:$BB,13,FALSE)</f>
        <v>4.4000000000000004</v>
      </c>
      <c r="R784">
        <f>VLOOKUP($G784,county_facts!$A:$BB,14,FALSE)</f>
        <v>1.4</v>
      </c>
      <c r="S784">
        <f>VLOOKUP($G784,county_facts!$A:$BB,15,FALSE)</f>
        <v>6.4</v>
      </c>
      <c r="T784">
        <f>VLOOKUP($G784,county_facts!$A:$BB,16,FALSE)</f>
        <v>0.2</v>
      </c>
      <c r="U784">
        <f>VLOOKUP($G784,county_facts!$A:$BB,17,FALSE)</f>
        <v>1.4</v>
      </c>
      <c r="V784">
        <f>VLOOKUP($G784,county_facts!$A:$BB,18,FALSE)</f>
        <v>26.3</v>
      </c>
      <c r="W784">
        <f>VLOOKUP($G784,county_facts!$A:$BB,19,FALSE)</f>
        <v>62.1</v>
      </c>
      <c r="X784">
        <f>VLOOKUP($G784,county_facts!$A:$BB,20,FALSE)</f>
        <v>84.3</v>
      </c>
      <c r="Y784">
        <f>VLOOKUP($G784,county_facts!$A:$BB,21,FALSE)</f>
        <v>18.399999999999999</v>
      </c>
      <c r="Z784">
        <f>VLOOKUP($G784,county_facts!$A:$BB,22,FALSE)</f>
        <v>26</v>
      </c>
      <c r="AA784">
        <f>VLOOKUP($G784,county_facts!$A:$BB,23,FALSE)</f>
        <v>78.7</v>
      </c>
      <c r="AB784">
        <f>VLOOKUP($G784,county_facts!$A:$BB,24,FALSE)</f>
        <v>14.5</v>
      </c>
      <c r="AC784">
        <f>VLOOKUP($G784,county_facts!$A:$BB,25,FALSE)</f>
        <v>1380</v>
      </c>
      <c r="AD784">
        <f>VLOOKUP($G784,county_facts!$A:$BB,26,FALSE)</f>
        <v>17.399999999999999</v>
      </c>
      <c r="AE784">
        <f>VLOOKUP($G784,county_facts!$A:$BB,27,FALSE)</f>
        <v>8545</v>
      </c>
      <c r="AF784">
        <f>VLOOKUP($G784,county_facts!$A:$BB,28,FALSE)</f>
        <v>72</v>
      </c>
      <c r="AG784">
        <f>VLOOKUP($G784,county_facts!$A:$BB,29,FALSE)</f>
        <v>16.100000000000001</v>
      </c>
      <c r="AH784">
        <f>VLOOKUP($G784,county_facts!$A:$BB,30,FALSE)</f>
        <v>107800</v>
      </c>
      <c r="AI784">
        <f>VLOOKUP($G784,county_facts!$A:$BB,31,FALSE)</f>
        <v>7964</v>
      </c>
      <c r="AJ784">
        <f>VLOOKUP($G784,county_facts!$A:$BB,32,FALSE)</f>
        <v>2.65</v>
      </c>
      <c r="AK784">
        <f>VLOOKUP($G784,county_facts!$A:$BB,33,FALSE)</f>
        <v>22598</v>
      </c>
      <c r="AL784">
        <f>VLOOKUP($G784,county_facts!$A:$BB,34,FALSE)</f>
        <v>48208</v>
      </c>
      <c r="AM784">
        <f>VLOOKUP($G784,county_facts!$A:$BB,35,FALSE)</f>
        <v>16</v>
      </c>
      <c r="AN784">
        <f>VLOOKUP($G784,county_facts!$A:$BB,36,FALSE)</f>
        <v>616</v>
      </c>
      <c r="AO784">
        <f>VLOOKUP($G784,county_facts!$A:$BB,37,FALSE)</f>
        <v>9392</v>
      </c>
      <c r="AP784">
        <f>VLOOKUP($G784,county_facts!$A:$BB,38,FALSE)</f>
        <v>3.3</v>
      </c>
      <c r="AQ784">
        <f>VLOOKUP($G784,county_facts!$A:$BB,39,FALSE)</f>
        <v>1284</v>
      </c>
      <c r="AR784">
        <f>VLOOKUP($G784,county_facts!$A:$BB,40,FALSE)</f>
        <v>1712</v>
      </c>
      <c r="AS784">
        <f>VLOOKUP($G784,county_facts!$A:$BB,41,FALSE)</f>
        <v>0</v>
      </c>
      <c r="AT784">
        <f>VLOOKUP($G784,county_facts!$A:$BB,42,FALSE)</f>
        <v>0</v>
      </c>
      <c r="AU784">
        <f>VLOOKUP($G784,county_facts!$A:$BB,43,FALSE)</f>
        <v>0</v>
      </c>
      <c r="AV784">
        <f>VLOOKUP($G784,county_facts!$A:$BB,44,FALSE)</f>
        <v>0</v>
      </c>
      <c r="AW784">
        <f>VLOOKUP($G784,county_facts!$A:$BB,45,FALSE)</f>
        <v>3.5</v>
      </c>
      <c r="AX784">
        <f>VLOOKUP($G784,county_facts!$A:$BB,46,FALSE)</f>
        <v>21.1</v>
      </c>
      <c r="AY784">
        <f>VLOOKUP($G784,county_facts!$A:$BB,47,FALSE)</f>
        <v>951960</v>
      </c>
      <c r="AZ784">
        <f>VLOOKUP($G784,county_facts!$A:$BB,48,FALSE)</f>
        <v>478177</v>
      </c>
      <c r="BA784">
        <f>VLOOKUP($G784,county_facts!$A:$BB,49,FALSE)</f>
        <v>303588</v>
      </c>
      <c r="BB784">
        <f>VLOOKUP($G784,county_facts!$A:$BB,50,FALSE)</f>
        <v>15111</v>
      </c>
      <c r="BC784">
        <f>VLOOKUP($G784,county_facts!$A:$BB,51,FALSE)</f>
        <v>26072</v>
      </c>
      <c r="BD784">
        <f>VLOOKUP($G784,county_facts!$A:$BB,52,FALSE)</f>
        <v>67</v>
      </c>
      <c r="BE784">
        <f>VLOOKUP($G784,county_facts!$A:$BB,53,FALSE)</f>
        <v>715.11</v>
      </c>
      <c r="BF784">
        <f>VLOOKUP($G784,county_facts!$A:$BB,54,FALSE)</f>
        <v>29.9</v>
      </c>
    </row>
    <row r="785" spans="1:58" x14ac:dyDescent="0.3">
      <c r="A785" t="s">
        <v>9</v>
      </c>
      <c r="B785" t="s">
        <v>339</v>
      </c>
      <c r="C785">
        <v>253</v>
      </c>
      <c r="D785" t="s">
        <v>310</v>
      </c>
      <c r="E785">
        <v>597</v>
      </c>
      <c r="F785">
        <v>0.42378559500000001</v>
      </c>
      <c r="G785">
        <v>27105</v>
      </c>
      <c r="H785">
        <f>VLOOKUP($G785,county_facts!$A:$BB,4,FALSE)</f>
        <v>21590</v>
      </c>
      <c r="I785">
        <f>VLOOKUP($G785,county_facts!$A:$BB,5,FALSE)</f>
        <v>21378</v>
      </c>
      <c r="J785">
        <f>VLOOKUP($G785,county_facts!$A:$BB,6,FALSE)</f>
        <v>1</v>
      </c>
      <c r="K785">
        <f>VLOOKUP($G785,county_facts!$A:$BB,7,FALSE)</f>
        <v>21378</v>
      </c>
      <c r="L785">
        <f>VLOOKUP($G785,county_facts!$A:$BB,8,FALSE)</f>
        <v>8.1</v>
      </c>
      <c r="M785">
        <f>VLOOKUP($G785,county_facts!$A:$BB,9,FALSE)</f>
        <v>26.4</v>
      </c>
      <c r="N785">
        <f>VLOOKUP($G785,county_facts!$A:$BB,10,FALSE)</f>
        <v>15.7</v>
      </c>
      <c r="O785">
        <f>VLOOKUP($G785,county_facts!$A:$BB,11,FALSE)</f>
        <v>48.6</v>
      </c>
      <c r="P785">
        <f>VLOOKUP($G785,county_facts!$A:$BB,12,FALSE)</f>
        <v>86.2</v>
      </c>
      <c r="Q785">
        <f>VLOOKUP($G785,county_facts!$A:$BB,13,FALSE)</f>
        <v>4.4000000000000004</v>
      </c>
      <c r="R785">
        <f>VLOOKUP($G785,county_facts!$A:$BB,14,FALSE)</f>
        <v>1.4</v>
      </c>
      <c r="S785">
        <f>VLOOKUP($G785,county_facts!$A:$BB,15,FALSE)</f>
        <v>6.4</v>
      </c>
      <c r="T785">
        <f>VLOOKUP($G785,county_facts!$A:$BB,16,FALSE)</f>
        <v>0.2</v>
      </c>
      <c r="U785">
        <f>VLOOKUP($G785,county_facts!$A:$BB,17,FALSE)</f>
        <v>1.4</v>
      </c>
      <c r="V785">
        <f>VLOOKUP($G785,county_facts!$A:$BB,18,FALSE)</f>
        <v>26.3</v>
      </c>
      <c r="W785">
        <f>VLOOKUP($G785,county_facts!$A:$BB,19,FALSE)</f>
        <v>62.1</v>
      </c>
      <c r="X785">
        <f>VLOOKUP($G785,county_facts!$A:$BB,20,FALSE)</f>
        <v>84.3</v>
      </c>
      <c r="Y785">
        <f>VLOOKUP($G785,county_facts!$A:$BB,21,FALSE)</f>
        <v>18.399999999999999</v>
      </c>
      <c r="Z785">
        <f>VLOOKUP($G785,county_facts!$A:$BB,22,FALSE)</f>
        <v>26</v>
      </c>
      <c r="AA785">
        <f>VLOOKUP($G785,county_facts!$A:$BB,23,FALSE)</f>
        <v>78.7</v>
      </c>
      <c r="AB785">
        <f>VLOOKUP($G785,county_facts!$A:$BB,24,FALSE)</f>
        <v>14.5</v>
      </c>
      <c r="AC785">
        <f>VLOOKUP($G785,county_facts!$A:$BB,25,FALSE)</f>
        <v>1380</v>
      </c>
      <c r="AD785">
        <f>VLOOKUP($G785,county_facts!$A:$BB,26,FALSE)</f>
        <v>17.399999999999999</v>
      </c>
      <c r="AE785">
        <f>VLOOKUP($G785,county_facts!$A:$BB,27,FALSE)</f>
        <v>8545</v>
      </c>
      <c r="AF785">
        <f>VLOOKUP($G785,county_facts!$A:$BB,28,FALSE)</f>
        <v>72</v>
      </c>
      <c r="AG785">
        <f>VLOOKUP($G785,county_facts!$A:$BB,29,FALSE)</f>
        <v>16.100000000000001</v>
      </c>
      <c r="AH785">
        <f>VLOOKUP($G785,county_facts!$A:$BB,30,FALSE)</f>
        <v>107800</v>
      </c>
      <c r="AI785">
        <f>VLOOKUP($G785,county_facts!$A:$BB,31,FALSE)</f>
        <v>7964</v>
      </c>
      <c r="AJ785">
        <f>VLOOKUP($G785,county_facts!$A:$BB,32,FALSE)</f>
        <v>2.65</v>
      </c>
      <c r="AK785">
        <f>VLOOKUP($G785,county_facts!$A:$BB,33,FALSE)</f>
        <v>22598</v>
      </c>
      <c r="AL785">
        <f>VLOOKUP($G785,county_facts!$A:$BB,34,FALSE)</f>
        <v>48208</v>
      </c>
      <c r="AM785">
        <f>VLOOKUP($G785,county_facts!$A:$BB,35,FALSE)</f>
        <v>16</v>
      </c>
      <c r="AN785">
        <f>VLOOKUP($G785,county_facts!$A:$BB,36,FALSE)</f>
        <v>616</v>
      </c>
      <c r="AO785">
        <f>VLOOKUP($G785,county_facts!$A:$BB,37,FALSE)</f>
        <v>9392</v>
      </c>
      <c r="AP785">
        <f>VLOOKUP($G785,county_facts!$A:$BB,38,FALSE)</f>
        <v>3.3</v>
      </c>
      <c r="AQ785">
        <f>VLOOKUP($G785,county_facts!$A:$BB,39,FALSE)</f>
        <v>1284</v>
      </c>
      <c r="AR785">
        <f>VLOOKUP($G785,county_facts!$A:$BB,40,FALSE)</f>
        <v>1712</v>
      </c>
      <c r="AS785">
        <f>VLOOKUP($G785,county_facts!$A:$BB,41,FALSE)</f>
        <v>0</v>
      </c>
      <c r="AT785">
        <f>VLOOKUP($G785,county_facts!$A:$BB,42,FALSE)</f>
        <v>0</v>
      </c>
      <c r="AU785">
        <f>VLOOKUP($G785,county_facts!$A:$BB,43,FALSE)</f>
        <v>0</v>
      </c>
      <c r="AV785">
        <f>VLOOKUP($G785,county_facts!$A:$BB,44,FALSE)</f>
        <v>0</v>
      </c>
      <c r="AW785">
        <f>VLOOKUP($G785,county_facts!$A:$BB,45,FALSE)</f>
        <v>3.5</v>
      </c>
      <c r="AX785">
        <f>VLOOKUP($G785,county_facts!$A:$BB,46,FALSE)</f>
        <v>21.1</v>
      </c>
      <c r="AY785">
        <f>VLOOKUP($G785,county_facts!$A:$BB,47,FALSE)</f>
        <v>951960</v>
      </c>
      <c r="AZ785">
        <f>VLOOKUP($G785,county_facts!$A:$BB,48,FALSE)</f>
        <v>478177</v>
      </c>
      <c r="BA785">
        <f>VLOOKUP($G785,county_facts!$A:$BB,49,FALSE)</f>
        <v>303588</v>
      </c>
      <c r="BB785">
        <f>VLOOKUP($G785,county_facts!$A:$BB,50,FALSE)</f>
        <v>15111</v>
      </c>
      <c r="BC785">
        <f>VLOOKUP($G785,county_facts!$A:$BB,51,FALSE)</f>
        <v>26072</v>
      </c>
      <c r="BD785">
        <f>VLOOKUP($G785,county_facts!$A:$BB,52,FALSE)</f>
        <v>67</v>
      </c>
      <c r="BE785">
        <f>VLOOKUP($G785,county_facts!$A:$BB,53,FALSE)</f>
        <v>715.11</v>
      </c>
      <c r="BF785">
        <f>VLOOKUP($G785,county_facts!$A:$BB,54,FALSE)</f>
        <v>29.9</v>
      </c>
    </row>
    <row r="786" spans="1:58" x14ac:dyDescent="0.3">
      <c r="A786" t="s">
        <v>6</v>
      </c>
      <c r="B786" t="s">
        <v>340</v>
      </c>
      <c r="C786">
        <v>1554</v>
      </c>
      <c r="D786" t="s">
        <v>310</v>
      </c>
      <c r="E786">
        <v>2885</v>
      </c>
      <c r="F786">
        <v>0.53864818000000003</v>
      </c>
      <c r="G786">
        <v>27103</v>
      </c>
      <c r="H786">
        <f>VLOOKUP($G786,county_facts!$A:$BB,4,FALSE)</f>
        <v>33093</v>
      </c>
      <c r="I786">
        <f>VLOOKUP($G786,county_facts!$A:$BB,5,FALSE)</f>
        <v>32727</v>
      </c>
      <c r="J786">
        <f>VLOOKUP($G786,county_facts!$A:$BB,6,FALSE)</f>
        <v>1.1000000000000001</v>
      </c>
      <c r="K786">
        <f>VLOOKUP($G786,county_facts!$A:$BB,7,FALSE)</f>
        <v>32727</v>
      </c>
      <c r="L786">
        <f>VLOOKUP($G786,county_facts!$A:$BB,8,FALSE)</f>
        <v>5.6</v>
      </c>
      <c r="M786">
        <f>VLOOKUP($G786,county_facts!$A:$BB,9,FALSE)</f>
        <v>21.9</v>
      </c>
      <c r="N786">
        <f>VLOOKUP($G786,county_facts!$A:$BB,10,FALSE)</f>
        <v>13.9</v>
      </c>
      <c r="O786">
        <f>VLOOKUP($G786,county_facts!$A:$BB,11,FALSE)</f>
        <v>49.8</v>
      </c>
      <c r="P786">
        <f>VLOOKUP($G786,county_facts!$A:$BB,12,FALSE)</f>
        <v>94.3</v>
      </c>
      <c r="Q786">
        <f>VLOOKUP($G786,county_facts!$A:$BB,13,FALSE)</f>
        <v>2.4</v>
      </c>
      <c r="R786">
        <f>VLOOKUP($G786,county_facts!$A:$BB,14,FALSE)</f>
        <v>0.4</v>
      </c>
      <c r="S786">
        <f>VLOOKUP($G786,county_facts!$A:$BB,15,FALSE)</f>
        <v>1.5</v>
      </c>
      <c r="T786">
        <f>VLOOKUP($G786,county_facts!$A:$BB,16,FALSE)</f>
        <v>0</v>
      </c>
      <c r="U786">
        <f>VLOOKUP($G786,county_facts!$A:$BB,17,FALSE)</f>
        <v>1.4</v>
      </c>
      <c r="V786">
        <f>VLOOKUP($G786,county_facts!$A:$BB,18,FALSE)</f>
        <v>4.2</v>
      </c>
      <c r="W786">
        <f>VLOOKUP($G786,county_facts!$A:$BB,19,FALSE)</f>
        <v>90.5</v>
      </c>
      <c r="X786">
        <f>VLOOKUP($G786,county_facts!$A:$BB,20,FALSE)</f>
        <v>83.5</v>
      </c>
      <c r="Y786">
        <f>VLOOKUP($G786,county_facts!$A:$BB,21,FALSE)</f>
        <v>3.3</v>
      </c>
      <c r="Z786">
        <f>VLOOKUP($G786,county_facts!$A:$BB,22,FALSE)</f>
        <v>6.2</v>
      </c>
      <c r="AA786">
        <f>VLOOKUP($G786,county_facts!$A:$BB,23,FALSE)</f>
        <v>93.4</v>
      </c>
      <c r="AB786">
        <f>VLOOKUP($G786,county_facts!$A:$BB,24,FALSE)</f>
        <v>32.1</v>
      </c>
      <c r="AC786">
        <f>VLOOKUP($G786,county_facts!$A:$BB,25,FALSE)</f>
        <v>1961</v>
      </c>
      <c r="AD786">
        <f>VLOOKUP($G786,county_facts!$A:$BB,26,FALSE)</f>
        <v>16</v>
      </c>
      <c r="AE786">
        <f>VLOOKUP($G786,county_facts!$A:$BB,27,FALSE)</f>
        <v>13196</v>
      </c>
      <c r="AF786">
        <f>VLOOKUP($G786,county_facts!$A:$BB,28,FALSE)</f>
        <v>74</v>
      </c>
      <c r="AG786">
        <f>VLOOKUP($G786,county_facts!$A:$BB,29,FALSE)</f>
        <v>18.899999999999999</v>
      </c>
      <c r="AH786">
        <f>VLOOKUP($G786,county_facts!$A:$BB,30,FALSE)</f>
        <v>169800</v>
      </c>
      <c r="AI786">
        <f>VLOOKUP($G786,county_facts!$A:$BB,31,FALSE)</f>
        <v>12192</v>
      </c>
      <c r="AJ786">
        <f>VLOOKUP($G786,county_facts!$A:$BB,32,FALSE)</f>
        <v>2.4700000000000002</v>
      </c>
      <c r="AK786">
        <f>VLOOKUP($G786,county_facts!$A:$BB,33,FALSE)</f>
        <v>26674</v>
      </c>
      <c r="AL786">
        <f>VLOOKUP($G786,county_facts!$A:$BB,34,FALSE)</f>
        <v>60115</v>
      </c>
      <c r="AM786">
        <f>VLOOKUP($G786,county_facts!$A:$BB,35,FALSE)</f>
        <v>10.6</v>
      </c>
      <c r="AN786">
        <f>VLOOKUP($G786,county_facts!$A:$BB,36,FALSE)</f>
        <v>632</v>
      </c>
      <c r="AO786">
        <f>VLOOKUP($G786,county_facts!$A:$BB,37,FALSE)</f>
        <v>11975</v>
      </c>
      <c r="AP786">
        <f>VLOOKUP($G786,county_facts!$A:$BB,38,FALSE)</f>
        <v>2.4</v>
      </c>
      <c r="AQ786">
        <f>VLOOKUP($G786,county_facts!$A:$BB,39,FALSE)</f>
        <v>2169</v>
      </c>
      <c r="AR786">
        <f>VLOOKUP($G786,county_facts!$A:$BB,40,FALSE)</f>
        <v>2858</v>
      </c>
      <c r="AS786">
        <f>VLOOKUP($G786,county_facts!$A:$BB,41,FALSE)</f>
        <v>0</v>
      </c>
      <c r="AT786">
        <f>VLOOKUP($G786,county_facts!$A:$BB,42,FALSE)</f>
        <v>0</v>
      </c>
      <c r="AU786">
        <f>VLOOKUP($G786,county_facts!$A:$BB,43,FALSE)</f>
        <v>0</v>
      </c>
      <c r="AV786">
        <f>VLOOKUP($G786,county_facts!$A:$BB,44,FALSE)</f>
        <v>0</v>
      </c>
      <c r="AW786">
        <f>VLOOKUP($G786,county_facts!$A:$BB,45,FALSE)</f>
        <v>0</v>
      </c>
      <c r="AX786">
        <f>VLOOKUP($G786,county_facts!$A:$BB,46,FALSE)</f>
        <v>27.6</v>
      </c>
      <c r="AY786">
        <f>VLOOKUP($G786,county_facts!$A:$BB,47,FALSE)</f>
        <v>872321</v>
      </c>
      <c r="AZ786">
        <f>VLOOKUP($G786,county_facts!$A:$BB,48,FALSE)</f>
        <v>194274</v>
      </c>
      <c r="BA786">
        <f>VLOOKUP($G786,county_facts!$A:$BB,49,FALSE)</f>
        <v>164856</v>
      </c>
      <c r="BB786">
        <f>VLOOKUP($G786,county_facts!$A:$BB,50,FALSE)</f>
        <v>5186</v>
      </c>
      <c r="BC786">
        <f>VLOOKUP($G786,county_facts!$A:$BB,51,FALSE)</f>
        <v>25556</v>
      </c>
      <c r="BD786">
        <f>VLOOKUP($G786,county_facts!$A:$BB,52,FALSE)</f>
        <v>98</v>
      </c>
      <c r="BE786">
        <f>VLOOKUP($G786,county_facts!$A:$BB,53,FALSE)</f>
        <v>448.49</v>
      </c>
      <c r="BF786">
        <f>VLOOKUP($G786,county_facts!$A:$BB,54,FALSE)</f>
        <v>73</v>
      </c>
    </row>
    <row r="787" spans="1:58" x14ac:dyDescent="0.3">
      <c r="A787" t="s">
        <v>9</v>
      </c>
      <c r="B787" t="s">
        <v>340</v>
      </c>
      <c r="C787">
        <v>1331</v>
      </c>
      <c r="D787" t="s">
        <v>310</v>
      </c>
      <c r="E787">
        <v>2885</v>
      </c>
      <c r="F787">
        <v>0.46135182000000002</v>
      </c>
      <c r="G787">
        <v>27103</v>
      </c>
      <c r="H787">
        <f>VLOOKUP($G787,county_facts!$A:$BB,4,FALSE)</f>
        <v>33093</v>
      </c>
      <c r="I787">
        <f>VLOOKUP($G787,county_facts!$A:$BB,5,FALSE)</f>
        <v>32727</v>
      </c>
      <c r="J787">
        <f>VLOOKUP($G787,county_facts!$A:$BB,6,FALSE)</f>
        <v>1.1000000000000001</v>
      </c>
      <c r="K787">
        <f>VLOOKUP($G787,county_facts!$A:$BB,7,FALSE)</f>
        <v>32727</v>
      </c>
      <c r="L787">
        <f>VLOOKUP($G787,county_facts!$A:$BB,8,FALSE)</f>
        <v>5.6</v>
      </c>
      <c r="M787">
        <f>VLOOKUP($G787,county_facts!$A:$BB,9,FALSE)</f>
        <v>21.9</v>
      </c>
      <c r="N787">
        <f>VLOOKUP($G787,county_facts!$A:$BB,10,FALSE)</f>
        <v>13.9</v>
      </c>
      <c r="O787">
        <f>VLOOKUP($G787,county_facts!$A:$BB,11,FALSE)</f>
        <v>49.8</v>
      </c>
      <c r="P787">
        <f>VLOOKUP($G787,county_facts!$A:$BB,12,FALSE)</f>
        <v>94.3</v>
      </c>
      <c r="Q787">
        <f>VLOOKUP($G787,county_facts!$A:$BB,13,FALSE)</f>
        <v>2.4</v>
      </c>
      <c r="R787">
        <f>VLOOKUP($G787,county_facts!$A:$BB,14,FALSE)</f>
        <v>0.4</v>
      </c>
      <c r="S787">
        <f>VLOOKUP($G787,county_facts!$A:$BB,15,FALSE)</f>
        <v>1.5</v>
      </c>
      <c r="T787">
        <f>VLOOKUP($G787,county_facts!$A:$BB,16,FALSE)</f>
        <v>0</v>
      </c>
      <c r="U787">
        <f>VLOOKUP($G787,county_facts!$A:$BB,17,FALSE)</f>
        <v>1.4</v>
      </c>
      <c r="V787">
        <f>VLOOKUP($G787,county_facts!$A:$BB,18,FALSE)</f>
        <v>4.2</v>
      </c>
      <c r="W787">
        <f>VLOOKUP($G787,county_facts!$A:$BB,19,FALSE)</f>
        <v>90.5</v>
      </c>
      <c r="X787">
        <f>VLOOKUP($G787,county_facts!$A:$BB,20,FALSE)</f>
        <v>83.5</v>
      </c>
      <c r="Y787">
        <f>VLOOKUP($G787,county_facts!$A:$BB,21,FALSE)</f>
        <v>3.3</v>
      </c>
      <c r="Z787">
        <f>VLOOKUP($G787,county_facts!$A:$BB,22,FALSE)</f>
        <v>6.2</v>
      </c>
      <c r="AA787">
        <f>VLOOKUP($G787,county_facts!$A:$BB,23,FALSE)</f>
        <v>93.4</v>
      </c>
      <c r="AB787">
        <f>VLOOKUP($G787,county_facts!$A:$BB,24,FALSE)</f>
        <v>32.1</v>
      </c>
      <c r="AC787">
        <f>VLOOKUP($G787,county_facts!$A:$BB,25,FALSE)</f>
        <v>1961</v>
      </c>
      <c r="AD787">
        <f>VLOOKUP($G787,county_facts!$A:$BB,26,FALSE)</f>
        <v>16</v>
      </c>
      <c r="AE787">
        <f>VLOOKUP($G787,county_facts!$A:$BB,27,FALSE)</f>
        <v>13196</v>
      </c>
      <c r="AF787">
        <f>VLOOKUP($G787,county_facts!$A:$BB,28,FALSE)</f>
        <v>74</v>
      </c>
      <c r="AG787">
        <f>VLOOKUP($G787,county_facts!$A:$BB,29,FALSE)</f>
        <v>18.899999999999999</v>
      </c>
      <c r="AH787">
        <f>VLOOKUP($G787,county_facts!$A:$BB,30,FALSE)</f>
        <v>169800</v>
      </c>
      <c r="AI787">
        <f>VLOOKUP($G787,county_facts!$A:$BB,31,FALSE)</f>
        <v>12192</v>
      </c>
      <c r="AJ787">
        <f>VLOOKUP($G787,county_facts!$A:$BB,32,FALSE)</f>
        <v>2.4700000000000002</v>
      </c>
      <c r="AK787">
        <f>VLOOKUP($G787,county_facts!$A:$BB,33,FALSE)</f>
        <v>26674</v>
      </c>
      <c r="AL787">
        <f>VLOOKUP($G787,county_facts!$A:$BB,34,FALSE)</f>
        <v>60115</v>
      </c>
      <c r="AM787">
        <f>VLOOKUP($G787,county_facts!$A:$BB,35,FALSE)</f>
        <v>10.6</v>
      </c>
      <c r="AN787">
        <f>VLOOKUP($G787,county_facts!$A:$BB,36,FALSE)</f>
        <v>632</v>
      </c>
      <c r="AO787">
        <f>VLOOKUP($G787,county_facts!$A:$BB,37,FALSE)</f>
        <v>11975</v>
      </c>
      <c r="AP787">
        <f>VLOOKUP($G787,county_facts!$A:$BB,38,FALSE)</f>
        <v>2.4</v>
      </c>
      <c r="AQ787">
        <f>VLOOKUP($G787,county_facts!$A:$BB,39,FALSE)</f>
        <v>2169</v>
      </c>
      <c r="AR787">
        <f>VLOOKUP($G787,county_facts!$A:$BB,40,FALSE)</f>
        <v>2858</v>
      </c>
      <c r="AS787">
        <f>VLOOKUP($G787,county_facts!$A:$BB,41,FALSE)</f>
        <v>0</v>
      </c>
      <c r="AT787">
        <f>VLOOKUP($G787,county_facts!$A:$BB,42,FALSE)</f>
        <v>0</v>
      </c>
      <c r="AU787">
        <f>VLOOKUP($G787,county_facts!$A:$BB,43,FALSE)</f>
        <v>0</v>
      </c>
      <c r="AV787">
        <f>VLOOKUP($G787,county_facts!$A:$BB,44,FALSE)</f>
        <v>0</v>
      </c>
      <c r="AW787">
        <f>VLOOKUP($G787,county_facts!$A:$BB,45,FALSE)</f>
        <v>0</v>
      </c>
      <c r="AX787">
        <f>VLOOKUP($G787,county_facts!$A:$BB,46,FALSE)</f>
        <v>27.6</v>
      </c>
      <c r="AY787">
        <f>VLOOKUP($G787,county_facts!$A:$BB,47,FALSE)</f>
        <v>872321</v>
      </c>
      <c r="AZ787">
        <f>VLOOKUP($G787,county_facts!$A:$BB,48,FALSE)</f>
        <v>194274</v>
      </c>
      <c r="BA787">
        <f>VLOOKUP($G787,county_facts!$A:$BB,49,FALSE)</f>
        <v>164856</v>
      </c>
      <c r="BB787">
        <f>VLOOKUP($G787,county_facts!$A:$BB,50,FALSE)</f>
        <v>5186</v>
      </c>
      <c r="BC787">
        <f>VLOOKUP($G787,county_facts!$A:$BB,51,FALSE)</f>
        <v>25556</v>
      </c>
      <c r="BD787">
        <f>VLOOKUP($G787,county_facts!$A:$BB,52,FALSE)</f>
        <v>98</v>
      </c>
      <c r="BE787">
        <f>VLOOKUP($G787,county_facts!$A:$BB,53,FALSE)</f>
        <v>448.49</v>
      </c>
      <c r="BF787">
        <f>VLOOKUP($G787,county_facts!$A:$BB,54,FALSE)</f>
        <v>73</v>
      </c>
    </row>
    <row r="788" spans="1:58" x14ac:dyDescent="0.3">
      <c r="A788" t="s">
        <v>6</v>
      </c>
      <c r="B788" t="s">
        <v>341</v>
      </c>
      <c r="C788">
        <v>270</v>
      </c>
      <c r="D788" t="s">
        <v>310</v>
      </c>
      <c r="E788">
        <v>359</v>
      </c>
      <c r="F788">
        <v>0.75208913600000005</v>
      </c>
      <c r="G788">
        <v>27101</v>
      </c>
      <c r="H788">
        <f>VLOOKUP($G788,county_facts!$A:$BB,4,FALSE)</f>
        <v>8470</v>
      </c>
      <c r="I788">
        <f>VLOOKUP($G788,county_facts!$A:$BB,5,FALSE)</f>
        <v>8725</v>
      </c>
      <c r="J788">
        <f>VLOOKUP($G788,county_facts!$A:$BB,6,FALSE)</f>
        <v>-2.9</v>
      </c>
      <c r="K788">
        <f>VLOOKUP($G788,county_facts!$A:$BB,7,FALSE)</f>
        <v>8725</v>
      </c>
      <c r="L788">
        <f>VLOOKUP($G788,county_facts!$A:$BB,8,FALSE)</f>
        <v>5.8</v>
      </c>
      <c r="M788">
        <f>VLOOKUP($G788,county_facts!$A:$BB,9,FALSE)</f>
        <v>21.7</v>
      </c>
      <c r="N788">
        <f>VLOOKUP($G788,county_facts!$A:$BB,10,FALSE)</f>
        <v>23.9</v>
      </c>
      <c r="O788">
        <f>VLOOKUP($G788,county_facts!$A:$BB,11,FALSE)</f>
        <v>49.8</v>
      </c>
      <c r="P788">
        <f>VLOOKUP($G788,county_facts!$A:$BB,12,FALSE)</f>
        <v>96.7</v>
      </c>
      <c r="Q788">
        <f>VLOOKUP($G788,county_facts!$A:$BB,13,FALSE)</f>
        <v>0.4</v>
      </c>
      <c r="R788">
        <f>VLOOKUP($G788,county_facts!$A:$BB,14,FALSE)</f>
        <v>0.2</v>
      </c>
      <c r="S788">
        <f>VLOOKUP($G788,county_facts!$A:$BB,15,FALSE)</f>
        <v>1.1000000000000001</v>
      </c>
      <c r="T788">
        <f>VLOOKUP($G788,county_facts!$A:$BB,16,FALSE)</f>
        <v>0.4</v>
      </c>
      <c r="U788">
        <f>VLOOKUP($G788,county_facts!$A:$BB,17,FALSE)</f>
        <v>1.1000000000000001</v>
      </c>
      <c r="V788">
        <f>VLOOKUP($G788,county_facts!$A:$BB,18,FALSE)</f>
        <v>3.6</v>
      </c>
      <c r="W788">
        <f>VLOOKUP($G788,county_facts!$A:$BB,19,FALSE)</f>
        <v>93.7</v>
      </c>
      <c r="X788">
        <f>VLOOKUP($G788,county_facts!$A:$BB,20,FALSE)</f>
        <v>91.7</v>
      </c>
      <c r="Y788">
        <f>VLOOKUP($G788,county_facts!$A:$BB,21,FALSE)</f>
        <v>2.1</v>
      </c>
      <c r="Z788">
        <f>VLOOKUP($G788,county_facts!$A:$BB,22,FALSE)</f>
        <v>3.6</v>
      </c>
      <c r="AA788">
        <f>VLOOKUP($G788,county_facts!$A:$BB,23,FALSE)</f>
        <v>90.1</v>
      </c>
      <c r="AB788">
        <f>VLOOKUP($G788,county_facts!$A:$BB,24,FALSE)</f>
        <v>16.5</v>
      </c>
      <c r="AC788">
        <f>VLOOKUP($G788,county_facts!$A:$BB,25,FALSE)</f>
        <v>827</v>
      </c>
      <c r="AD788">
        <f>VLOOKUP($G788,county_facts!$A:$BB,26,FALSE)</f>
        <v>19</v>
      </c>
      <c r="AE788">
        <f>VLOOKUP($G788,county_facts!$A:$BB,27,FALSE)</f>
        <v>4596</v>
      </c>
      <c r="AF788">
        <f>VLOOKUP($G788,county_facts!$A:$BB,28,FALSE)</f>
        <v>81.599999999999994</v>
      </c>
      <c r="AG788">
        <f>VLOOKUP($G788,county_facts!$A:$BB,29,FALSE)</f>
        <v>7.3</v>
      </c>
      <c r="AH788">
        <f>VLOOKUP($G788,county_facts!$A:$BB,30,FALSE)</f>
        <v>95300</v>
      </c>
      <c r="AI788">
        <f>VLOOKUP($G788,county_facts!$A:$BB,31,FALSE)</f>
        <v>3820</v>
      </c>
      <c r="AJ788">
        <f>VLOOKUP($G788,county_facts!$A:$BB,32,FALSE)</f>
        <v>2.2200000000000002</v>
      </c>
      <c r="AK788">
        <f>VLOOKUP($G788,county_facts!$A:$BB,33,FALSE)</f>
        <v>27450</v>
      </c>
      <c r="AL788">
        <f>VLOOKUP($G788,county_facts!$A:$BB,34,FALSE)</f>
        <v>52160</v>
      </c>
      <c r="AM788">
        <f>VLOOKUP($G788,county_facts!$A:$BB,35,FALSE)</f>
        <v>10.6</v>
      </c>
      <c r="AN788">
        <f>VLOOKUP($G788,county_facts!$A:$BB,36,FALSE)</f>
        <v>315</v>
      </c>
      <c r="AO788">
        <f>VLOOKUP($G788,county_facts!$A:$BB,37,FALSE)</f>
        <v>2830</v>
      </c>
      <c r="AP788">
        <f>VLOOKUP($G788,county_facts!$A:$BB,38,FALSE)</f>
        <v>14.3</v>
      </c>
      <c r="AQ788">
        <f>VLOOKUP($G788,county_facts!$A:$BB,39,FALSE)</f>
        <v>731</v>
      </c>
      <c r="AR788">
        <f>VLOOKUP($G788,county_facts!$A:$BB,40,FALSE)</f>
        <v>848</v>
      </c>
      <c r="AS788">
        <f>VLOOKUP($G788,county_facts!$A:$BB,41,FALSE)</f>
        <v>0</v>
      </c>
      <c r="AT788">
        <f>VLOOKUP($G788,county_facts!$A:$BB,42,FALSE)</f>
        <v>0</v>
      </c>
      <c r="AU788">
        <f>VLOOKUP($G788,county_facts!$A:$BB,43,FALSE)</f>
        <v>0</v>
      </c>
      <c r="AV788">
        <f>VLOOKUP($G788,county_facts!$A:$BB,44,FALSE)</f>
        <v>0</v>
      </c>
      <c r="AW788">
        <f>VLOOKUP($G788,county_facts!$A:$BB,45,FALSE)</f>
        <v>0</v>
      </c>
      <c r="AX788">
        <f>VLOOKUP($G788,county_facts!$A:$BB,46,FALSE)</f>
        <v>29.2</v>
      </c>
      <c r="AY788">
        <f>VLOOKUP($G788,county_facts!$A:$BB,47,FALSE)</f>
        <v>0</v>
      </c>
      <c r="AZ788">
        <f>VLOOKUP($G788,county_facts!$A:$BB,48,FALSE)</f>
        <v>283172</v>
      </c>
      <c r="BA788">
        <f>VLOOKUP($G788,county_facts!$A:$BB,49,FALSE)</f>
        <v>46600</v>
      </c>
      <c r="BB788">
        <f>VLOOKUP($G788,county_facts!$A:$BB,50,FALSE)</f>
        <v>5492</v>
      </c>
      <c r="BC788">
        <f>VLOOKUP($G788,county_facts!$A:$BB,51,FALSE)</f>
        <v>0</v>
      </c>
      <c r="BD788">
        <f>VLOOKUP($G788,county_facts!$A:$BB,52,FALSE)</f>
        <v>25</v>
      </c>
      <c r="BE788">
        <f>VLOOKUP($G788,county_facts!$A:$BB,53,FALSE)</f>
        <v>704.7</v>
      </c>
      <c r="BF788">
        <f>VLOOKUP($G788,county_facts!$A:$BB,54,FALSE)</f>
        <v>12.4</v>
      </c>
    </row>
    <row r="789" spans="1:58" x14ac:dyDescent="0.3">
      <c r="A789" t="s">
        <v>9</v>
      </c>
      <c r="B789" t="s">
        <v>341</v>
      </c>
      <c r="C789">
        <v>89</v>
      </c>
      <c r="D789" t="s">
        <v>310</v>
      </c>
      <c r="E789">
        <v>359</v>
      </c>
      <c r="F789">
        <v>0.24791086400000001</v>
      </c>
      <c r="G789">
        <v>27101</v>
      </c>
      <c r="H789">
        <f>VLOOKUP($G789,county_facts!$A:$BB,4,FALSE)</f>
        <v>8470</v>
      </c>
      <c r="I789">
        <f>VLOOKUP($G789,county_facts!$A:$BB,5,FALSE)</f>
        <v>8725</v>
      </c>
      <c r="J789">
        <f>VLOOKUP($G789,county_facts!$A:$BB,6,FALSE)</f>
        <v>-2.9</v>
      </c>
      <c r="K789">
        <f>VLOOKUP($G789,county_facts!$A:$BB,7,FALSE)</f>
        <v>8725</v>
      </c>
      <c r="L789">
        <f>VLOOKUP($G789,county_facts!$A:$BB,8,FALSE)</f>
        <v>5.8</v>
      </c>
      <c r="M789">
        <f>VLOOKUP($G789,county_facts!$A:$BB,9,FALSE)</f>
        <v>21.7</v>
      </c>
      <c r="N789">
        <f>VLOOKUP($G789,county_facts!$A:$BB,10,FALSE)</f>
        <v>23.9</v>
      </c>
      <c r="O789">
        <f>VLOOKUP($G789,county_facts!$A:$BB,11,FALSE)</f>
        <v>49.8</v>
      </c>
      <c r="P789">
        <f>VLOOKUP($G789,county_facts!$A:$BB,12,FALSE)</f>
        <v>96.7</v>
      </c>
      <c r="Q789">
        <f>VLOOKUP($G789,county_facts!$A:$BB,13,FALSE)</f>
        <v>0.4</v>
      </c>
      <c r="R789">
        <f>VLOOKUP($G789,county_facts!$A:$BB,14,FALSE)</f>
        <v>0.2</v>
      </c>
      <c r="S789">
        <f>VLOOKUP($G789,county_facts!$A:$BB,15,FALSE)</f>
        <v>1.1000000000000001</v>
      </c>
      <c r="T789">
        <f>VLOOKUP($G789,county_facts!$A:$BB,16,FALSE)</f>
        <v>0.4</v>
      </c>
      <c r="U789">
        <f>VLOOKUP($G789,county_facts!$A:$BB,17,FALSE)</f>
        <v>1.1000000000000001</v>
      </c>
      <c r="V789">
        <f>VLOOKUP($G789,county_facts!$A:$BB,18,FALSE)</f>
        <v>3.6</v>
      </c>
      <c r="W789">
        <f>VLOOKUP($G789,county_facts!$A:$BB,19,FALSE)</f>
        <v>93.7</v>
      </c>
      <c r="X789">
        <f>VLOOKUP($G789,county_facts!$A:$BB,20,FALSE)</f>
        <v>91.7</v>
      </c>
      <c r="Y789">
        <f>VLOOKUP($G789,county_facts!$A:$BB,21,FALSE)</f>
        <v>2.1</v>
      </c>
      <c r="Z789">
        <f>VLOOKUP($G789,county_facts!$A:$BB,22,FALSE)</f>
        <v>3.6</v>
      </c>
      <c r="AA789">
        <f>VLOOKUP($G789,county_facts!$A:$BB,23,FALSE)</f>
        <v>90.1</v>
      </c>
      <c r="AB789">
        <f>VLOOKUP($G789,county_facts!$A:$BB,24,FALSE)</f>
        <v>16.5</v>
      </c>
      <c r="AC789">
        <f>VLOOKUP($G789,county_facts!$A:$BB,25,FALSE)</f>
        <v>827</v>
      </c>
      <c r="AD789">
        <f>VLOOKUP($G789,county_facts!$A:$BB,26,FALSE)</f>
        <v>19</v>
      </c>
      <c r="AE789">
        <f>VLOOKUP($G789,county_facts!$A:$BB,27,FALSE)</f>
        <v>4596</v>
      </c>
      <c r="AF789">
        <f>VLOOKUP($G789,county_facts!$A:$BB,28,FALSE)</f>
        <v>81.599999999999994</v>
      </c>
      <c r="AG789">
        <f>VLOOKUP($G789,county_facts!$A:$BB,29,FALSE)</f>
        <v>7.3</v>
      </c>
      <c r="AH789">
        <f>VLOOKUP($G789,county_facts!$A:$BB,30,FALSE)</f>
        <v>95300</v>
      </c>
      <c r="AI789">
        <f>VLOOKUP($G789,county_facts!$A:$BB,31,FALSE)</f>
        <v>3820</v>
      </c>
      <c r="AJ789">
        <f>VLOOKUP($G789,county_facts!$A:$BB,32,FALSE)</f>
        <v>2.2200000000000002</v>
      </c>
      <c r="AK789">
        <f>VLOOKUP($G789,county_facts!$A:$BB,33,FALSE)</f>
        <v>27450</v>
      </c>
      <c r="AL789">
        <f>VLOOKUP($G789,county_facts!$A:$BB,34,FALSE)</f>
        <v>52160</v>
      </c>
      <c r="AM789">
        <f>VLOOKUP($G789,county_facts!$A:$BB,35,FALSE)</f>
        <v>10.6</v>
      </c>
      <c r="AN789">
        <f>VLOOKUP($G789,county_facts!$A:$BB,36,FALSE)</f>
        <v>315</v>
      </c>
      <c r="AO789">
        <f>VLOOKUP($G789,county_facts!$A:$BB,37,FALSE)</f>
        <v>2830</v>
      </c>
      <c r="AP789">
        <f>VLOOKUP($G789,county_facts!$A:$BB,38,FALSE)</f>
        <v>14.3</v>
      </c>
      <c r="AQ789">
        <f>VLOOKUP($G789,county_facts!$A:$BB,39,FALSE)</f>
        <v>731</v>
      </c>
      <c r="AR789">
        <f>VLOOKUP($G789,county_facts!$A:$BB,40,FALSE)</f>
        <v>848</v>
      </c>
      <c r="AS789">
        <f>VLOOKUP($G789,county_facts!$A:$BB,41,FALSE)</f>
        <v>0</v>
      </c>
      <c r="AT789">
        <f>VLOOKUP($G789,county_facts!$A:$BB,42,FALSE)</f>
        <v>0</v>
      </c>
      <c r="AU789">
        <f>VLOOKUP($G789,county_facts!$A:$BB,43,FALSE)</f>
        <v>0</v>
      </c>
      <c r="AV789">
        <f>VLOOKUP($G789,county_facts!$A:$BB,44,FALSE)</f>
        <v>0</v>
      </c>
      <c r="AW789">
        <f>VLOOKUP($G789,county_facts!$A:$BB,45,FALSE)</f>
        <v>0</v>
      </c>
      <c r="AX789">
        <f>VLOOKUP($G789,county_facts!$A:$BB,46,FALSE)</f>
        <v>29.2</v>
      </c>
      <c r="AY789">
        <f>VLOOKUP($G789,county_facts!$A:$BB,47,FALSE)</f>
        <v>0</v>
      </c>
      <c r="AZ789">
        <f>VLOOKUP($G789,county_facts!$A:$BB,48,FALSE)</f>
        <v>283172</v>
      </c>
      <c r="BA789">
        <f>VLOOKUP($G789,county_facts!$A:$BB,49,FALSE)</f>
        <v>46600</v>
      </c>
      <c r="BB789">
        <f>VLOOKUP($G789,county_facts!$A:$BB,50,FALSE)</f>
        <v>5492</v>
      </c>
      <c r="BC789">
        <f>VLOOKUP($G789,county_facts!$A:$BB,51,FALSE)</f>
        <v>0</v>
      </c>
      <c r="BD789">
        <f>VLOOKUP($G789,county_facts!$A:$BB,52,FALSE)</f>
        <v>25</v>
      </c>
      <c r="BE789">
        <f>VLOOKUP($G789,county_facts!$A:$BB,53,FALSE)</f>
        <v>704.7</v>
      </c>
      <c r="BF789">
        <f>VLOOKUP($G789,county_facts!$A:$BB,54,FALSE)</f>
        <v>12.4</v>
      </c>
    </row>
    <row r="790" spans="1:58" x14ac:dyDescent="0.3">
      <c r="A790" t="s">
        <v>6</v>
      </c>
      <c r="B790" t="s">
        <v>342</v>
      </c>
      <c r="C790">
        <v>1499</v>
      </c>
      <c r="D790" t="s">
        <v>310</v>
      </c>
      <c r="E790">
        <v>2280</v>
      </c>
      <c r="F790">
        <v>0.65745613999999997</v>
      </c>
      <c r="G790">
        <v>27099</v>
      </c>
      <c r="H790">
        <f>VLOOKUP($G790,county_facts!$A:$BB,4,FALSE)</f>
        <v>39323</v>
      </c>
      <c r="I790">
        <f>VLOOKUP($G790,county_facts!$A:$BB,5,FALSE)</f>
        <v>39163</v>
      </c>
      <c r="J790">
        <f>VLOOKUP($G790,county_facts!$A:$BB,6,FALSE)</f>
        <v>0.4</v>
      </c>
      <c r="K790">
        <f>VLOOKUP($G790,county_facts!$A:$BB,7,FALSE)</f>
        <v>39163</v>
      </c>
      <c r="L790">
        <f>VLOOKUP($G790,county_facts!$A:$BB,8,FALSE)</f>
        <v>6.9</v>
      </c>
      <c r="M790">
        <f>VLOOKUP($G790,county_facts!$A:$BB,9,FALSE)</f>
        <v>25</v>
      </c>
      <c r="N790">
        <f>VLOOKUP($G790,county_facts!$A:$BB,10,FALSE)</f>
        <v>17.600000000000001</v>
      </c>
      <c r="O790">
        <f>VLOOKUP($G790,county_facts!$A:$BB,11,FALSE)</f>
        <v>50</v>
      </c>
      <c r="P790">
        <f>VLOOKUP($G790,county_facts!$A:$BB,12,FALSE)</f>
        <v>92.1</v>
      </c>
      <c r="Q790">
        <f>VLOOKUP($G790,county_facts!$A:$BB,13,FALSE)</f>
        <v>3.4</v>
      </c>
      <c r="R790">
        <f>VLOOKUP($G790,county_facts!$A:$BB,14,FALSE)</f>
        <v>0.5</v>
      </c>
      <c r="S790">
        <f>VLOOKUP($G790,county_facts!$A:$BB,15,FALSE)</f>
        <v>2.2999999999999998</v>
      </c>
      <c r="T790">
        <f>VLOOKUP($G790,county_facts!$A:$BB,16,FALSE)</f>
        <v>0.2</v>
      </c>
      <c r="U790">
        <f>VLOOKUP($G790,county_facts!$A:$BB,17,FALSE)</f>
        <v>1.5</v>
      </c>
      <c r="V790">
        <f>VLOOKUP($G790,county_facts!$A:$BB,18,FALSE)</f>
        <v>11.2</v>
      </c>
      <c r="W790">
        <f>VLOOKUP($G790,county_facts!$A:$BB,19,FALSE)</f>
        <v>81.7</v>
      </c>
      <c r="X790">
        <f>VLOOKUP($G790,county_facts!$A:$BB,20,FALSE)</f>
        <v>86.2</v>
      </c>
      <c r="Y790">
        <f>VLOOKUP($G790,county_facts!$A:$BB,21,FALSE)</f>
        <v>7.2</v>
      </c>
      <c r="Z790">
        <f>VLOOKUP($G790,county_facts!$A:$BB,22,FALSE)</f>
        <v>12.5</v>
      </c>
      <c r="AA790">
        <f>VLOOKUP($G790,county_facts!$A:$BB,23,FALSE)</f>
        <v>87.2</v>
      </c>
      <c r="AB790">
        <f>VLOOKUP($G790,county_facts!$A:$BB,24,FALSE)</f>
        <v>16.600000000000001</v>
      </c>
      <c r="AC790">
        <f>VLOOKUP($G790,county_facts!$A:$BB,25,FALSE)</f>
        <v>3076</v>
      </c>
      <c r="AD790">
        <f>VLOOKUP($G790,county_facts!$A:$BB,26,FALSE)</f>
        <v>17.5</v>
      </c>
      <c r="AE790">
        <f>VLOOKUP($G790,county_facts!$A:$BB,27,FALSE)</f>
        <v>16990</v>
      </c>
      <c r="AF790">
        <f>VLOOKUP($G790,county_facts!$A:$BB,28,FALSE)</f>
        <v>71.7</v>
      </c>
      <c r="AG790">
        <f>VLOOKUP($G790,county_facts!$A:$BB,29,FALSE)</f>
        <v>17.100000000000001</v>
      </c>
      <c r="AH790">
        <f>VLOOKUP($G790,county_facts!$A:$BB,30,FALSE)</f>
        <v>106000</v>
      </c>
      <c r="AI790">
        <f>VLOOKUP($G790,county_facts!$A:$BB,31,FALSE)</f>
        <v>15855</v>
      </c>
      <c r="AJ790">
        <f>VLOOKUP($G790,county_facts!$A:$BB,32,FALSE)</f>
        <v>2.44</v>
      </c>
      <c r="AK790">
        <f>VLOOKUP($G790,county_facts!$A:$BB,33,FALSE)</f>
        <v>24990</v>
      </c>
      <c r="AL790">
        <f>VLOOKUP($G790,county_facts!$A:$BB,34,FALSE)</f>
        <v>46004</v>
      </c>
      <c r="AM790">
        <f>VLOOKUP($G790,county_facts!$A:$BB,35,FALSE)</f>
        <v>16.3</v>
      </c>
      <c r="AN790">
        <f>VLOOKUP($G790,county_facts!$A:$BB,36,FALSE)</f>
        <v>861</v>
      </c>
      <c r="AO790">
        <f>VLOOKUP($G790,county_facts!$A:$BB,37,FALSE)</f>
        <v>14009</v>
      </c>
      <c r="AP790">
        <f>VLOOKUP($G790,county_facts!$A:$BB,38,FALSE)</f>
        <v>-3.5</v>
      </c>
      <c r="AQ790">
        <f>VLOOKUP($G790,county_facts!$A:$BB,39,FALSE)</f>
        <v>1945</v>
      </c>
      <c r="AR790">
        <f>VLOOKUP($G790,county_facts!$A:$BB,40,FALSE)</f>
        <v>2775</v>
      </c>
      <c r="AS790">
        <f>VLOOKUP($G790,county_facts!$A:$BB,41,FALSE)</f>
        <v>0</v>
      </c>
      <c r="AT790">
        <f>VLOOKUP($G790,county_facts!$A:$BB,42,FALSE)</f>
        <v>0</v>
      </c>
      <c r="AU790">
        <f>VLOOKUP($G790,county_facts!$A:$BB,43,FALSE)</f>
        <v>0</v>
      </c>
      <c r="AV790">
        <f>VLOOKUP($G790,county_facts!$A:$BB,44,FALSE)</f>
        <v>0</v>
      </c>
      <c r="AW790">
        <f>VLOOKUP($G790,county_facts!$A:$BB,45,FALSE)</f>
        <v>0</v>
      </c>
      <c r="AX790">
        <f>VLOOKUP($G790,county_facts!$A:$BB,46,FALSE)</f>
        <v>22.5</v>
      </c>
      <c r="AY790">
        <f>VLOOKUP($G790,county_facts!$A:$BB,47,FALSE)</f>
        <v>0</v>
      </c>
      <c r="AZ790">
        <f>VLOOKUP($G790,county_facts!$A:$BB,48,FALSE)</f>
        <v>229753</v>
      </c>
      <c r="BA790">
        <f>VLOOKUP($G790,county_facts!$A:$BB,49,FALSE)</f>
        <v>347668</v>
      </c>
      <c r="BB790">
        <f>VLOOKUP($G790,county_facts!$A:$BB,50,FALSE)</f>
        <v>9133</v>
      </c>
      <c r="BC790">
        <f>VLOOKUP($G790,county_facts!$A:$BB,51,FALSE)</f>
        <v>41794</v>
      </c>
      <c r="BD790">
        <f>VLOOKUP($G790,county_facts!$A:$BB,52,FALSE)</f>
        <v>32</v>
      </c>
      <c r="BE790">
        <f>VLOOKUP($G790,county_facts!$A:$BB,53,FALSE)</f>
        <v>711.33</v>
      </c>
      <c r="BF790">
        <f>VLOOKUP($G790,county_facts!$A:$BB,54,FALSE)</f>
        <v>55.1</v>
      </c>
    </row>
    <row r="791" spans="1:58" x14ac:dyDescent="0.3">
      <c r="A791" t="s">
        <v>9</v>
      </c>
      <c r="B791" t="s">
        <v>342</v>
      </c>
      <c r="C791">
        <v>781</v>
      </c>
      <c r="D791" t="s">
        <v>310</v>
      </c>
      <c r="E791">
        <v>2280</v>
      </c>
      <c r="F791">
        <v>0.34254385999999998</v>
      </c>
      <c r="G791">
        <v>27099</v>
      </c>
      <c r="H791">
        <f>VLOOKUP($G791,county_facts!$A:$BB,4,FALSE)</f>
        <v>39323</v>
      </c>
      <c r="I791">
        <f>VLOOKUP($G791,county_facts!$A:$BB,5,FALSE)</f>
        <v>39163</v>
      </c>
      <c r="J791">
        <f>VLOOKUP($G791,county_facts!$A:$BB,6,FALSE)</f>
        <v>0.4</v>
      </c>
      <c r="K791">
        <f>VLOOKUP($G791,county_facts!$A:$BB,7,FALSE)</f>
        <v>39163</v>
      </c>
      <c r="L791">
        <f>VLOOKUP($G791,county_facts!$A:$BB,8,FALSE)</f>
        <v>6.9</v>
      </c>
      <c r="M791">
        <f>VLOOKUP($G791,county_facts!$A:$BB,9,FALSE)</f>
        <v>25</v>
      </c>
      <c r="N791">
        <f>VLOOKUP($G791,county_facts!$A:$BB,10,FALSE)</f>
        <v>17.600000000000001</v>
      </c>
      <c r="O791">
        <f>VLOOKUP($G791,county_facts!$A:$BB,11,FALSE)</f>
        <v>50</v>
      </c>
      <c r="P791">
        <f>VLOOKUP($G791,county_facts!$A:$BB,12,FALSE)</f>
        <v>92.1</v>
      </c>
      <c r="Q791">
        <f>VLOOKUP($G791,county_facts!$A:$BB,13,FALSE)</f>
        <v>3.4</v>
      </c>
      <c r="R791">
        <f>VLOOKUP($G791,county_facts!$A:$BB,14,FALSE)</f>
        <v>0.5</v>
      </c>
      <c r="S791">
        <f>VLOOKUP($G791,county_facts!$A:$BB,15,FALSE)</f>
        <v>2.2999999999999998</v>
      </c>
      <c r="T791">
        <f>VLOOKUP($G791,county_facts!$A:$BB,16,FALSE)</f>
        <v>0.2</v>
      </c>
      <c r="U791">
        <f>VLOOKUP($G791,county_facts!$A:$BB,17,FALSE)</f>
        <v>1.5</v>
      </c>
      <c r="V791">
        <f>VLOOKUP($G791,county_facts!$A:$BB,18,FALSE)</f>
        <v>11.2</v>
      </c>
      <c r="W791">
        <f>VLOOKUP($G791,county_facts!$A:$BB,19,FALSE)</f>
        <v>81.7</v>
      </c>
      <c r="X791">
        <f>VLOOKUP($G791,county_facts!$A:$BB,20,FALSE)</f>
        <v>86.2</v>
      </c>
      <c r="Y791">
        <f>VLOOKUP($G791,county_facts!$A:$BB,21,FALSE)</f>
        <v>7.2</v>
      </c>
      <c r="Z791">
        <f>VLOOKUP($G791,county_facts!$A:$BB,22,FALSE)</f>
        <v>12.5</v>
      </c>
      <c r="AA791">
        <f>VLOOKUP($G791,county_facts!$A:$BB,23,FALSE)</f>
        <v>87.2</v>
      </c>
      <c r="AB791">
        <f>VLOOKUP($G791,county_facts!$A:$BB,24,FALSE)</f>
        <v>16.600000000000001</v>
      </c>
      <c r="AC791">
        <f>VLOOKUP($G791,county_facts!$A:$BB,25,FALSE)</f>
        <v>3076</v>
      </c>
      <c r="AD791">
        <f>VLOOKUP($G791,county_facts!$A:$BB,26,FALSE)</f>
        <v>17.5</v>
      </c>
      <c r="AE791">
        <f>VLOOKUP($G791,county_facts!$A:$BB,27,FALSE)</f>
        <v>16990</v>
      </c>
      <c r="AF791">
        <f>VLOOKUP($G791,county_facts!$A:$BB,28,FALSE)</f>
        <v>71.7</v>
      </c>
      <c r="AG791">
        <f>VLOOKUP($G791,county_facts!$A:$BB,29,FALSE)</f>
        <v>17.100000000000001</v>
      </c>
      <c r="AH791">
        <f>VLOOKUP($G791,county_facts!$A:$BB,30,FALSE)</f>
        <v>106000</v>
      </c>
      <c r="AI791">
        <f>VLOOKUP($G791,county_facts!$A:$BB,31,FALSE)</f>
        <v>15855</v>
      </c>
      <c r="AJ791">
        <f>VLOOKUP($G791,county_facts!$A:$BB,32,FALSE)</f>
        <v>2.44</v>
      </c>
      <c r="AK791">
        <f>VLOOKUP($G791,county_facts!$A:$BB,33,FALSE)</f>
        <v>24990</v>
      </c>
      <c r="AL791">
        <f>VLOOKUP($G791,county_facts!$A:$BB,34,FALSE)</f>
        <v>46004</v>
      </c>
      <c r="AM791">
        <f>VLOOKUP($G791,county_facts!$A:$BB,35,FALSE)</f>
        <v>16.3</v>
      </c>
      <c r="AN791">
        <f>VLOOKUP($G791,county_facts!$A:$BB,36,FALSE)</f>
        <v>861</v>
      </c>
      <c r="AO791">
        <f>VLOOKUP($G791,county_facts!$A:$BB,37,FALSE)</f>
        <v>14009</v>
      </c>
      <c r="AP791">
        <f>VLOOKUP($G791,county_facts!$A:$BB,38,FALSE)</f>
        <v>-3.5</v>
      </c>
      <c r="AQ791">
        <f>VLOOKUP($G791,county_facts!$A:$BB,39,FALSE)</f>
        <v>1945</v>
      </c>
      <c r="AR791">
        <f>VLOOKUP($G791,county_facts!$A:$BB,40,FALSE)</f>
        <v>2775</v>
      </c>
      <c r="AS791">
        <f>VLOOKUP($G791,county_facts!$A:$BB,41,FALSE)</f>
        <v>0</v>
      </c>
      <c r="AT791">
        <f>VLOOKUP($G791,county_facts!$A:$BB,42,FALSE)</f>
        <v>0</v>
      </c>
      <c r="AU791">
        <f>VLOOKUP($G791,county_facts!$A:$BB,43,FALSE)</f>
        <v>0</v>
      </c>
      <c r="AV791">
        <f>VLOOKUP($G791,county_facts!$A:$BB,44,FALSE)</f>
        <v>0</v>
      </c>
      <c r="AW791">
        <f>VLOOKUP($G791,county_facts!$A:$BB,45,FALSE)</f>
        <v>0</v>
      </c>
      <c r="AX791">
        <f>VLOOKUP($G791,county_facts!$A:$BB,46,FALSE)</f>
        <v>22.5</v>
      </c>
      <c r="AY791">
        <f>VLOOKUP($G791,county_facts!$A:$BB,47,FALSE)</f>
        <v>0</v>
      </c>
      <c r="AZ791">
        <f>VLOOKUP($G791,county_facts!$A:$BB,48,FALSE)</f>
        <v>229753</v>
      </c>
      <c r="BA791">
        <f>VLOOKUP($G791,county_facts!$A:$BB,49,FALSE)</f>
        <v>347668</v>
      </c>
      <c r="BB791">
        <f>VLOOKUP($G791,county_facts!$A:$BB,50,FALSE)</f>
        <v>9133</v>
      </c>
      <c r="BC791">
        <f>VLOOKUP($G791,county_facts!$A:$BB,51,FALSE)</f>
        <v>41794</v>
      </c>
      <c r="BD791">
        <f>VLOOKUP($G791,county_facts!$A:$BB,52,FALSE)</f>
        <v>32</v>
      </c>
      <c r="BE791">
        <f>VLOOKUP($G791,county_facts!$A:$BB,53,FALSE)</f>
        <v>711.33</v>
      </c>
      <c r="BF791">
        <f>VLOOKUP($G791,county_facts!$A:$BB,54,FALSE)</f>
        <v>55.1</v>
      </c>
    </row>
    <row r="792" spans="1:58" x14ac:dyDescent="0.3">
      <c r="A792" t="s">
        <v>6</v>
      </c>
      <c r="B792" t="s">
        <v>343</v>
      </c>
      <c r="C792">
        <v>706</v>
      </c>
      <c r="D792" t="s">
        <v>310</v>
      </c>
      <c r="E792">
        <v>1024</v>
      </c>
      <c r="F792">
        <v>0.689453125</v>
      </c>
      <c r="G792">
        <v>27097</v>
      </c>
      <c r="H792">
        <f>VLOOKUP($G792,county_facts!$A:$BB,4,FALSE)</f>
        <v>32810</v>
      </c>
      <c r="I792">
        <f>VLOOKUP($G792,county_facts!$A:$BB,5,FALSE)</f>
        <v>33198</v>
      </c>
      <c r="J792">
        <f>VLOOKUP($G792,county_facts!$A:$BB,6,FALSE)</f>
        <v>-1.2</v>
      </c>
      <c r="K792">
        <f>VLOOKUP($G792,county_facts!$A:$BB,7,FALSE)</f>
        <v>33198</v>
      </c>
      <c r="L792">
        <f>VLOOKUP($G792,county_facts!$A:$BB,8,FALSE)</f>
        <v>6</v>
      </c>
      <c r="M792">
        <f>VLOOKUP($G792,county_facts!$A:$BB,9,FALSE)</f>
        <v>23.5</v>
      </c>
      <c r="N792">
        <f>VLOOKUP($G792,county_facts!$A:$BB,10,FALSE)</f>
        <v>17.5</v>
      </c>
      <c r="O792">
        <f>VLOOKUP($G792,county_facts!$A:$BB,11,FALSE)</f>
        <v>49.6</v>
      </c>
      <c r="P792">
        <f>VLOOKUP($G792,county_facts!$A:$BB,12,FALSE)</f>
        <v>97.4</v>
      </c>
      <c r="Q792">
        <f>VLOOKUP($G792,county_facts!$A:$BB,13,FALSE)</f>
        <v>0.5</v>
      </c>
      <c r="R792">
        <f>VLOOKUP($G792,county_facts!$A:$BB,14,FALSE)</f>
        <v>0.3</v>
      </c>
      <c r="S792">
        <f>VLOOKUP($G792,county_facts!$A:$BB,15,FALSE)</f>
        <v>0.5</v>
      </c>
      <c r="T792">
        <f>VLOOKUP($G792,county_facts!$A:$BB,16,FALSE)</f>
        <v>0</v>
      </c>
      <c r="U792">
        <f>VLOOKUP($G792,county_facts!$A:$BB,17,FALSE)</f>
        <v>1.2</v>
      </c>
      <c r="V792">
        <f>VLOOKUP($G792,county_facts!$A:$BB,18,FALSE)</f>
        <v>1.5</v>
      </c>
      <c r="W792">
        <f>VLOOKUP($G792,county_facts!$A:$BB,19,FALSE)</f>
        <v>96.2</v>
      </c>
      <c r="X792">
        <f>VLOOKUP($G792,county_facts!$A:$BB,20,FALSE)</f>
        <v>89</v>
      </c>
      <c r="Y792">
        <f>VLOOKUP($G792,county_facts!$A:$BB,21,FALSE)</f>
        <v>0.9</v>
      </c>
      <c r="Z792">
        <f>VLOOKUP($G792,county_facts!$A:$BB,22,FALSE)</f>
        <v>3.3</v>
      </c>
      <c r="AA792">
        <f>VLOOKUP($G792,county_facts!$A:$BB,23,FALSE)</f>
        <v>88.6</v>
      </c>
      <c r="AB792">
        <f>VLOOKUP($G792,county_facts!$A:$BB,24,FALSE)</f>
        <v>16</v>
      </c>
      <c r="AC792">
        <f>VLOOKUP($G792,county_facts!$A:$BB,25,FALSE)</f>
        <v>2884</v>
      </c>
      <c r="AD792">
        <f>VLOOKUP($G792,county_facts!$A:$BB,26,FALSE)</f>
        <v>25.6</v>
      </c>
      <c r="AE792">
        <f>VLOOKUP($G792,county_facts!$A:$BB,27,FALSE)</f>
        <v>15855</v>
      </c>
      <c r="AF792">
        <f>VLOOKUP($G792,county_facts!$A:$BB,28,FALSE)</f>
        <v>80</v>
      </c>
      <c r="AG792">
        <f>VLOOKUP($G792,county_facts!$A:$BB,29,FALSE)</f>
        <v>9.6999999999999993</v>
      </c>
      <c r="AH792">
        <f>VLOOKUP($G792,county_facts!$A:$BB,30,FALSE)</f>
        <v>153600</v>
      </c>
      <c r="AI792">
        <f>VLOOKUP($G792,county_facts!$A:$BB,31,FALSE)</f>
        <v>13416</v>
      </c>
      <c r="AJ792">
        <f>VLOOKUP($G792,county_facts!$A:$BB,32,FALSE)</f>
        <v>2.42</v>
      </c>
      <c r="AK792">
        <f>VLOOKUP($G792,county_facts!$A:$BB,33,FALSE)</f>
        <v>23753</v>
      </c>
      <c r="AL792">
        <f>VLOOKUP($G792,county_facts!$A:$BB,34,FALSE)</f>
        <v>47649</v>
      </c>
      <c r="AM792">
        <f>VLOOKUP($G792,county_facts!$A:$BB,35,FALSE)</f>
        <v>12.6</v>
      </c>
      <c r="AN792">
        <f>VLOOKUP($G792,county_facts!$A:$BB,36,FALSE)</f>
        <v>882</v>
      </c>
      <c r="AO792">
        <f>VLOOKUP($G792,county_facts!$A:$BB,37,FALSE)</f>
        <v>8301</v>
      </c>
      <c r="AP792">
        <f>VLOOKUP($G792,county_facts!$A:$BB,38,FALSE)</f>
        <v>-0.1</v>
      </c>
      <c r="AQ792">
        <f>VLOOKUP($G792,county_facts!$A:$BB,39,FALSE)</f>
        <v>2366</v>
      </c>
      <c r="AR792">
        <f>VLOOKUP($G792,county_facts!$A:$BB,40,FALSE)</f>
        <v>3330</v>
      </c>
      <c r="AS792">
        <f>VLOOKUP($G792,county_facts!$A:$BB,41,FALSE)</f>
        <v>0</v>
      </c>
      <c r="AT792">
        <f>VLOOKUP($G792,county_facts!$A:$BB,42,FALSE)</f>
        <v>0</v>
      </c>
      <c r="AU792">
        <f>VLOOKUP($G792,county_facts!$A:$BB,43,FALSE)</f>
        <v>0</v>
      </c>
      <c r="AV792">
        <f>VLOOKUP($G792,county_facts!$A:$BB,44,FALSE)</f>
        <v>0</v>
      </c>
      <c r="AW792">
        <f>VLOOKUP($G792,county_facts!$A:$BB,45,FALSE)</f>
        <v>0</v>
      </c>
      <c r="AX792">
        <f>VLOOKUP($G792,county_facts!$A:$BB,46,FALSE)</f>
        <v>21.7</v>
      </c>
      <c r="AY792">
        <f>VLOOKUP($G792,county_facts!$A:$BB,47,FALSE)</f>
        <v>504128</v>
      </c>
      <c r="AZ792">
        <f>VLOOKUP($G792,county_facts!$A:$BB,48,FALSE)</f>
        <v>249703</v>
      </c>
      <c r="BA792">
        <f>VLOOKUP($G792,county_facts!$A:$BB,49,FALSE)</f>
        <v>361223</v>
      </c>
      <c r="BB792">
        <f>VLOOKUP($G792,county_facts!$A:$BB,50,FALSE)</f>
        <v>11034</v>
      </c>
      <c r="BC792">
        <f>VLOOKUP($G792,county_facts!$A:$BB,51,FALSE)</f>
        <v>32087</v>
      </c>
      <c r="BD792">
        <f>VLOOKUP($G792,county_facts!$A:$BB,52,FALSE)</f>
        <v>89</v>
      </c>
      <c r="BE792">
        <f>VLOOKUP($G792,county_facts!$A:$BB,53,FALSE)</f>
        <v>1125.06</v>
      </c>
      <c r="BF792">
        <f>VLOOKUP($G792,county_facts!$A:$BB,54,FALSE)</f>
        <v>29.5</v>
      </c>
    </row>
    <row r="793" spans="1:58" x14ac:dyDescent="0.3">
      <c r="A793" t="s">
        <v>9</v>
      </c>
      <c r="B793" t="s">
        <v>343</v>
      </c>
      <c r="C793">
        <v>318</v>
      </c>
      <c r="D793" t="s">
        <v>310</v>
      </c>
      <c r="E793">
        <v>1024</v>
      </c>
      <c r="F793">
        <v>0.310546875</v>
      </c>
      <c r="G793">
        <v>27097</v>
      </c>
      <c r="H793">
        <f>VLOOKUP($G793,county_facts!$A:$BB,4,FALSE)</f>
        <v>32810</v>
      </c>
      <c r="I793">
        <f>VLOOKUP($G793,county_facts!$A:$BB,5,FALSE)</f>
        <v>33198</v>
      </c>
      <c r="J793">
        <f>VLOOKUP($G793,county_facts!$A:$BB,6,FALSE)</f>
        <v>-1.2</v>
      </c>
      <c r="K793">
        <f>VLOOKUP($G793,county_facts!$A:$BB,7,FALSE)</f>
        <v>33198</v>
      </c>
      <c r="L793">
        <f>VLOOKUP($G793,county_facts!$A:$BB,8,FALSE)</f>
        <v>6</v>
      </c>
      <c r="M793">
        <f>VLOOKUP($G793,county_facts!$A:$BB,9,FALSE)</f>
        <v>23.5</v>
      </c>
      <c r="N793">
        <f>VLOOKUP($G793,county_facts!$A:$BB,10,FALSE)</f>
        <v>17.5</v>
      </c>
      <c r="O793">
        <f>VLOOKUP($G793,county_facts!$A:$BB,11,FALSE)</f>
        <v>49.6</v>
      </c>
      <c r="P793">
        <f>VLOOKUP($G793,county_facts!$A:$BB,12,FALSE)</f>
        <v>97.4</v>
      </c>
      <c r="Q793">
        <f>VLOOKUP($G793,county_facts!$A:$BB,13,FALSE)</f>
        <v>0.5</v>
      </c>
      <c r="R793">
        <f>VLOOKUP($G793,county_facts!$A:$BB,14,FALSE)</f>
        <v>0.3</v>
      </c>
      <c r="S793">
        <f>VLOOKUP($G793,county_facts!$A:$BB,15,FALSE)</f>
        <v>0.5</v>
      </c>
      <c r="T793">
        <f>VLOOKUP($G793,county_facts!$A:$BB,16,FALSE)</f>
        <v>0</v>
      </c>
      <c r="U793">
        <f>VLOOKUP($G793,county_facts!$A:$BB,17,FALSE)</f>
        <v>1.2</v>
      </c>
      <c r="V793">
        <f>VLOOKUP($G793,county_facts!$A:$BB,18,FALSE)</f>
        <v>1.5</v>
      </c>
      <c r="W793">
        <f>VLOOKUP($G793,county_facts!$A:$BB,19,FALSE)</f>
        <v>96.2</v>
      </c>
      <c r="X793">
        <f>VLOOKUP($G793,county_facts!$A:$BB,20,FALSE)</f>
        <v>89</v>
      </c>
      <c r="Y793">
        <f>VLOOKUP($G793,county_facts!$A:$BB,21,FALSE)</f>
        <v>0.9</v>
      </c>
      <c r="Z793">
        <f>VLOOKUP($G793,county_facts!$A:$BB,22,FALSE)</f>
        <v>3.3</v>
      </c>
      <c r="AA793">
        <f>VLOOKUP($G793,county_facts!$A:$BB,23,FALSE)</f>
        <v>88.6</v>
      </c>
      <c r="AB793">
        <f>VLOOKUP($G793,county_facts!$A:$BB,24,FALSE)</f>
        <v>16</v>
      </c>
      <c r="AC793">
        <f>VLOOKUP($G793,county_facts!$A:$BB,25,FALSE)</f>
        <v>2884</v>
      </c>
      <c r="AD793">
        <f>VLOOKUP($G793,county_facts!$A:$BB,26,FALSE)</f>
        <v>25.6</v>
      </c>
      <c r="AE793">
        <f>VLOOKUP($G793,county_facts!$A:$BB,27,FALSE)</f>
        <v>15855</v>
      </c>
      <c r="AF793">
        <f>VLOOKUP($G793,county_facts!$A:$BB,28,FALSE)</f>
        <v>80</v>
      </c>
      <c r="AG793">
        <f>VLOOKUP($G793,county_facts!$A:$BB,29,FALSE)</f>
        <v>9.6999999999999993</v>
      </c>
      <c r="AH793">
        <f>VLOOKUP($G793,county_facts!$A:$BB,30,FALSE)</f>
        <v>153600</v>
      </c>
      <c r="AI793">
        <f>VLOOKUP($G793,county_facts!$A:$BB,31,FALSE)</f>
        <v>13416</v>
      </c>
      <c r="AJ793">
        <f>VLOOKUP($G793,county_facts!$A:$BB,32,FALSE)</f>
        <v>2.42</v>
      </c>
      <c r="AK793">
        <f>VLOOKUP($G793,county_facts!$A:$BB,33,FALSE)</f>
        <v>23753</v>
      </c>
      <c r="AL793">
        <f>VLOOKUP($G793,county_facts!$A:$BB,34,FALSE)</f>
        <v>47649</v>
      </c>
      <c r="AM793">
        <f>VLOOKUP($G793,county_facts!$A:$BB,35,FALSE)</f>
        <v>12.6</v>
      </c>
      <c r="AN793">
        <f>VLOOKUP($G793,county_facts!$A:$BB,36,FALSE)</f>
        <v>882</v>
      </c>
      <c r="AO793">
        <f>VLOOKUP($G793,county_facts!$A:$BB,37,FALSE)</f>
        <v>8301</v>
      </c>
      <c r="AP793">
        <f>VLOOKUP($G793,county_facts!$A:$BB,38,FALSE)</f>
        <v>-0.1</v>
      </c>
      <c r="AQ793">
        <f>VLOOKUP($G793,county_facts!$A:$BB,39,FALSE)</f>
        <v>2366</v>
      </c>
      <c r="AR793">
        <f>VLOOKUP($G793,county_facts!$A:$BB,40,FALSE)</f>
        <v>3330</v>
      </c>
      <c r="AS793">
        <f>VLOOKUP($G793,county_facts!$A:$BB,41,FALSE)</f>
        <v>0</v>
      </c>
      <c r="AT793">
        <f>VLOOKUP($G793,county_facts!$A:$BB,42,FALSE)</f>
        <v>0</v>
      </c>
      <c r="AU793">
        <f>VLOOKUP($G793,county_facts!$A:$BB,43,FALSE)</f>
        <v>0</v>
      </c>
      <c r="AV793">
        <f>VLOOKUP($G793,county_facts!$A:$BB,44,FALSE)</f>
        <v>0</v>
      </c>
      <c r="AW793">
        <f>VLOOKUP($G793,county_facts!$A:$BB,45,FALSE)</f>
        <v>0</v>
      </c>
      <c r="AX793">
        <f>VLOOKUP($G793,county_facts!$A:$BB,46,FALSE)</f>
        <v>21.7</v>
      </c>
      <c r="AY793">
        <f>VLOOKUP($G793,county_facts!$A:$BB,47,FALSE)</f>
        <v>504128</v>
      </c>
      <c r="AZ793">
        <f>VLOOKUP($G793,county_facts!$A:$BB,48,FALSE)</f>
        <v>249703</v>
      </c>
      <c r="BA793">
        <f>VLOOKUP($G793,county_facts!$A:$BB,49,FALSE)</f>
        <v>361223</v>
      </c>
      <c r="BB793">
        <f>VLOOKUP($G793,county_facts!$A:$BB,50,FALSE)</f>
        <v>11034</v>
      </c>
      <c r="BC793">
        <f>VLOOKUP($G793,county_facts!$A:$BB,51,FALSE)</f>
        <v>32087</v>
      </c>
      <c r="BD793">
        <f>VLOOKUP($G793,county_facts!$A:$BB,52,FALSE)</f>
        <v>89</v>
      </c>
      <c r="BE793">
        <f>VLOOKUP($G793,county_facts!$A:$BB,53,FALSE)</f>
        <v>1125.06</v>
      </c>
      <c r="BF793">
        <f>VLOOKUP($G793,county_facts!$A:$BB,54,FALSE)</f>
        <v>29.5</v>
      </c>
    </row>
    <row r="794" spans="1:58" x14ac:dyDescent="0.3">
      <c r="A794" t="s">
        <v>6</v>
      </c>
      <c r="B794" t="s">
        <v>344</v>
      </c>
      <c r="C794">
        <v>653</v>
      </c>
      <c r="D794" t="s">
        <v>310</v>
      </c>
      <c r="E794">
        <v>1066</v>
      </c>
      <c r="F794">
        <v>0.61257035599999998</v>
      </c>
      <c r="G794">
        <v>27095</v>
      </c>
      <c r="H794">
        <f>VLOOKUP($G794,county_facts!$A:$BB,4,FALSE)</f>
        <v>25884</v>
      </c>
      <c r="I794">
        <f>VLOOKUP($G794,county_facts!$A:$BB,5,FALSE)</f>
        <v>26097</v>
      </c>
      <c r="J794">
        <f>VLOOKUP($G794,county_facts!$A:$BB,6,FALSE)</f>
        <v>-0.8</v>
      </c>
      <c r="K794">
        <f>VLOOKUP($G794,county_facts!$A:$BB,7,FALSE)</f>
        <v>26097</v>
      </c>
      <c r="L794">
        <f>VLOOKUP($G794,county_facts!$A:$BB,8,FALSE)</f>
        <v>6.4</v>
      </c>
      <c r="M794">
        <f>VLOOKUP($G794,county_facts!$A:$BB,9,FALSE)</f>
        <v>24.3</v>
      </c>
      <c r="N794">
        <f>VLOOKUP($G794,county_facts!$A:$BB,10,FALSE)</f>
        <v>18</v>
      </c>
      <c r="O794">
        <f>VLOOKUP($G794,county_facts!$A:$BB,11,FALSE)</f>
        <v>50</v>
      </c>
      <c r="P794">
        <f>VLOOKUP($G794,county_facts!$A:$BB,12,FALSE)</f>
        <v>91.1</v>
      </c>
      <c r="Q794">
        <f>VLOOKUP($G794,county_facts!$A:$BB,13,FALSE)</f>
        <v>0.5</v>
      </c>
      <c r="R794">
        <f>VLOOKUP($G794,county_facts!$A:$BB,14,FALSE)</f>
        <v>6</v>
      </c>
      <c r="S794">
        <f>VLOOKUP($G794,county_facts!$A:$BB,15,FALSE)</f>
        <v>0.5</v>
      </c>
      <c r="T794">
        <f>VLOOKUP($G794,county_facts!$A:$BB,16,FALSE)</f>
        <v>0</v>
      </c>
      <c r="U794">
        <f>VLOOKUP($G794,county_facts!$A:$BB,17,FALSE)</f>
        <v>1.8</v>
      </c>
      <c r="V794">
        <f>VLOOKUP($G794,county_facts!$A:$BB,18,FALSE)</f>
        <v>1.8</v>
      </c>
      <c r="W794">
        <f>VLOOKUP($G794,county_facts!$A:$BB,19,FALSE)</f>
        <v>89.9</v>
      </c>
      <c r="X794">
        <f>VLOOKUP($G794,county_facts!$A:$BB,20,FALSE)</f>
        <v>84.5</v>
      </c>
      <c r="Y794">
        <f>VLOOKUP($G794,county_facts!$A:$BB,21,FALSE)</f>
        <v>1</v>
      </c>
      <c r="Z794">
        <f>VLOOKUP($G794,county_facts!$A:$BB,22,FALSE)</f>
        <v>3.4</v>
      </c>
      <c r="AA794">
        <f>VLOOKUP($G794,county_facts!$A:$BB,23,FALSE)</f>
        <v>88.7</v>
      </c>
      <c r="AB794">
        <f>VLOOKUP($G794,county_facts!$A:$BB,24,FALSE)</f>
        <v>15</v>
      </c>
      <c r="AC794">
        <f>VLOOKUP($G794,county_facts!$A:$BB,25,FALSE)</f>
        <v>2221</v>
      </c>
      <c r="AD794">
        <f>VLOOKUP($G794,county_facts!$A:$BB,26,FALSE)</f>
        <v>29.6</v>
      </c>
      <c r="AE794">
        <f>VLOOKUP($G794,county_facts!$A:$BB,27,FALSE)</f>
        <v>12709</v>
      </c>
      <c r="AF794">
        <f>VLOOKUP($G794,county_facts!$A:$BB,28,FALSE)</f>
        <v>74</v>
      </c>
      <c r="AG794">
        <f>VLOOKUP($G794,county_facts!$A:$BB,29,FALSE)</f>
        <v>12.5</v>
      </c>
      <c r="AH794">
        <f>VLOOKUP($G794,county_facts!$A:$BB,30,FALSE)</f>
        <v>146600</v>
      </c>
      <c r="AI794">
        <f>VLOOKUP($G794,county_facts!$A:$BB,31,FALSE)</f>
        <v>10312</v>
      </c>
      <c r="AJ794">
        <f>VLOOKUP($G794,county_facts!$A:$BB,32,FALSE)</f>
        <v>2.46</v>
      </c>
      <c r="AK794">
        <f>VLOOKUP($G794,county_facts!$A:$BB,33,FALSE)</f>
        <v>22891</v>
      </c>
      <c r="AL794">
        <f>VLOOKUP($G794,county_facts!$A:$BB,34,FALSE)</f>
        <v>47862</v>
      </c>
      <c r="AM794">
        <f>VLOOKUP($G794,county_facts!$A:$BB,35,FALSE)</f>
        <v>13.9</v>
      </c>
      <c r="AN794">
        <f>VLOOKUP($G794,county_facts!$A:$BB,36,FALSE)</f>
        <v>667</v>
      </c>
      <c r="AO794">
        <f>VLOOKUP($G794,county_facts!$A:$BB,37,FALSE)</f>
        <v>8554</v>
      </c>
      <c r="AP794">
        <f>VLOOKUP($G794,county_facts!$A:$BB,38,FALSE)</f>
        <v>7.3</v>
      </c>
      <c r="AQ794">
        <f>VLOOKUP($G794,county_facts!$A:$BB,39,FALSE)</f>
        <v>1781</v>
      </c>
      <c r="AR794">
        <f>VLOOKUP($G794,county_facts!$A:$BB,40,FALSE)</f>
        <v>2773</v>
      </c>
      <c r="AS794">
        <f>VLOOKUP($G794,county_facts!$A:$BB,41,FALSE)</f>
        <v>0</v>
      </c>
      <c r="AT794">
        <f>VLOOKUP($G794,county_facts!$A:$BB,42,FALSE)</f>
        <v>0</v>
      </c>
      <c r="AU794">
        <f>VLOOKUP($G794,county_facts!$A:$BB,43,FALSE)</f>
        <v>0</v>
      </c>
      <c r="AV794">
        <f>VLOOKUP($G794,county_facts!$A:$BB,44,FALSE)</f>
        <v>0</v>
      </c>
      <c r="AW794">
        <f>VLOOKUP($G794,county_facts!$A:$BB,45,FALSE)</f>
        <v>0</v>
      </c>
      <c r="AX794">
        <f>VLOOKUP($G794,county_facts!$A:$BB,46,FALSE)</f>
        <v>24.7</v>
      </c>
      <c r="AY794">
        <f>VLOOKUP($G794,county_facts!$A:$BB,47,FALSE)</f>
        <v>215116</v>
      </c>
      <c r="AZ794">
        <f>VLOOKUP($G794,county_facts!$A:$BB,48,FALSE)</f>
        <v>160149</v>
      </c>
      <c r="BA794">
        <f>VLOOKUP($G794,county_facts!$A:$BB,49,FALSE)</f>
        <v>251779</v>
      </c>
      <c r="BB794">
        <f>VLOOKUP($G794,county_facts!$A:$BB,50,FALSE)</f>
        <v>9603</v>
      </c>
      <c r="BC794">
        <f>VLOOKUP($G794,county_facts!$A:$BB,51,FALSE)</f>
        <v>200475</v>
      </c>
      <c r="BD794">
        <f>VLOOKUP($G794,county_facts!$A:$BB,52,FALSE)</f>
        <v>46</v>
      </c>
      <c r="BE794">
        <f>VLOOKUP($G794,county_facts!$A:$BB,53,FALSE)</f>
        <v>572.30999999999995</v>
      </c>
      <c r="BF794">
        <f>VLOOKUP($G794,county_facts!$A:$BB,54,FALSE)</f>
        <v>45.6</v>
      </c>
    </row>
    <row r="795" spans="1:58" x14ac:dyDescent="0.3">
      <c r="A795" t="s">
        <v>9</v>
      </c>
      <c r="B795" t="s">
        <v>344</v>
      </c>
      <c r="C795">
        <v>413</v>
      </c>
      <c r="D795" t="s">
        <v>310</v>
      </c>
      <c r="E795">
        <v>1066</v>
      </c>
      <c r="F795">
        <v>0.38742964400000002</v>
      </c>
      <c r="G795">
        <v>27095</v>
      </c>
      <c r="H795">
        <f>VLOOKUP($G795,county_facts!$A:$BB,4,FALSE)</f>
        <v>25884</v>
      </c>
      <c r="I795">
        <f>VLOOKUP($G795,county_facts!$A:$BB,5,FALSE)</f>
        <v>26097</v>
      </c>
      <c r="J795">
        <f>VLOOKUP($G795,county_facts!$A:$BB,6,FALSE)</f>
        <v>-0.8</v>
      </c>
      <c r="K795">
        <f>VLOOKUP($G795,county_facts!$A:$BB,7,FALSE)</f>
        <v>26097</v>
      </c>
      <c r="L795">
        <f>VLOOKUP($G795,county_facts!$A:$BB,8,FALSE)</f>
        <v>6.4</v>
      </c>
      <c r="M795">
        <f>VLOOKUP($G795,county_facts!$A:$BB,9,FALSE)</f>
        <v>24.3</v>
      </c>
      <c r="N795">
        <f>VLOOKUP($G795,county_facts!$A:$BB,10,FALSE)</f>
        <v>18</v>
      </c>
      <c r="O795">
        <f>VLOOKUP($G795,county_facts!$A:$BB,11,FALSE)</f>
        <v>50</v>
      </c>
      <c r="P795">
        <f>VLOOKUP($G795,county_facts!$A:$BB,12,FALSE)</f>
        <v>91.1</v>
      </c>
      <c r="Q795">
        <f>VLOOKUP($G795,county_facts!$A:$BB,13,FALSE)</f>
        <v>0.5</v>
      </c>
      <c r="R795">
        <f>VLOOKUP($G795,county_facts!$A:$BB,14,FALSE)</f>
        <v>6</v>
      </c>
      <c r="S795">
        <f>VLOOKUP($G795,county_facts!$A:$BB,15,FALSE)</f>
        <v>0.5</v>
      </c>
      <c r="T795">
        <f>VLOOKUP($G795,county_facts!$A:$BB,16,FALSE)</f>
        <v>0</v>
      </c>
      <c r="U795">
        <f>VLOOKUP($G795,county_facts!$A:$BB,17,FALSE)</f>
        <v>1.8</v>
      </c>
      <c r="V795">
        <f>VLOOKUP($G795,county_facts!$A:$BB,18,FALSE)</f>
        <v>1.8</v>
      </c>
      <c r="W795">
        <f>VLOOKUP($G795,county_facts!$A:$BB,19,FALSE)</f>
        <v>89.9</v>
      </c>
      <c r="X795">
        <f>VLOOKUP($G795,county_facts!$A:$BB,20,FALSE)</f>
        <v>84.5</v>
      </c>
      <c r="Y795">
        <f>VLOOKUP($G795,county_facts!$A:$BB,21,FALSE)</f>
        <v>1</v>
      </c>
      <c r="Z795">
        <f>VLOOKUP($G795,county_facts!$A:$BB,22,FALSE)</f>
        <v>3.4</v>
      </c>
      <c r="AA795">
        <f>VLOOKUP($G795,county_facts!$A:$BB,23,FALSE)</f>
        <v>88.7</v>
      </c>
      <c r="AB795">
        <f>VLOOKUP($G795,county_facts!$A:$BB,24,FALSE)</f>
        <v>15</v>
      </c>
      <c r="AC795">
        <f>VLOOKUP($G795,county_facts!$A:$BB,25,FALSE)</f>
        <v>2221</v>
      </c>
      <c r="AD795">
        <f>VLOOKUP($G795,county_facts!$A:$BB,26,FALSE)</f>
        <v>29.6</v>
      </c>
      <c r="AE795">
        <f>VLOOKUP($G795,county_facts!$A:$BB,27,FALSE)</f>
        <v>12709</v>
      </c>
      <c r="AF795">
        <f>VLOOKUP($G795,county_facts!$A:$BB,28,FALSE)</f>
        <v>74</v>
      </c>
      <c r="AG795">
        <f>VLOOKUP($G795,county_facts!$A:$BB,29,FALSE)</f>
        <v>12.5</v>
      </c>
      <c r="AH795">
        <f>VLOOKUP($G795,county_facts!$A:$BB,30,FALSE)</f>
        <v>146600</v>
      </c>
      <c r="AI795">
        <f>VLOOKUP($G795,county_facts!$A:$BB,31,FALSE)</f>
        <v>10312</v>
      </c>
      <c r="AJ795">
        <f>VLOOKUP($G795,county_facts!$A:$BB,32,FALSE)</f>
        <v>2.46</v>
      </c>
      <c r="AK795">
        <f>VLOOKUP($G795,county_facts!$A:$BB,33,FALSE)</f>
        <v>22891</v>
      </c>
      <c r="AL795">
        <f>VLOOKUP($G795,county_facts!$A:$BB,34,FALSE)</f>
        <v>47862</v>
      </c>
      <c r="AM795">
        <f>VLOOKUP($G795,county_facts!$A:$BB,35,FALSE)</f>
        <v>13.9</v>
      </c>
      <c r="AN795">
        <f>VLOOKUP($G795,county_facts!$A:$BB,36,FALSE)</f>
        <v>667</v>
      </c>
      <c r="AO795">
        <f>VLOOKUP($G795,county_facts!$A:$BB,37,FALSE)</f>
        <v>8554</v>
      </c>
      <c r="AP795">
        <f>VLOOKUP($G795,county_facts!$A:$BB,38,FALSE)</f>
        <v>7.3</v>
      </c>
      <c r="AQ795">
        <f>VLOOKUP($G795,county_facts!$A:$BB,39,FALSE)</f>
        <v>1781</v>
      </c>
      <c r="AR795">
        <f>VLOOKUP($G795,county_facts!$A:$BB,40,FALSE)</f>
        <v>2773</v>
      </c>
      <c r="AS795">
        <f>VLOOKUP($G795,county_facts!$A:$BB,41,FALSE)</f>
        <v>0</v>
      </c>
      <c r="AT795">
        <f>VLOOKUP($G795,county_facts!$A:$BB,42,FALSE)</f>
        <v>0</v>
      </c>
      <c r="AU795">
        <f>VLOOKUP($G795,county_facts!$A:$BB,43,FALSE)</f>
        <v>0</v>
      </c>
      <c r="AV795">
        <f>VLOOKUP($G795,county_facts!$A:$BB,44,FALSE)</f>
        <v>0</v>
      </c>
      <c r="AW795">
        <f>VLOOKUP($G795,county_facts!$A:$BB,45,FALSE)</f>
        <v>0</v>
      </c>
      <c r="AX795">
        <f>VLOOKUP($G795,county_facts!$A:$BB,46,FALSE)</f>
        <v>24.7</v>
      </c>
      <c r="AY795">
        <f>VLOOKUP($G795,county_facts!$A:$BB,47,FALSE)</f>
        <v>215116</v>
      </c>
      <c r="AZ795">
        <f>VLOOKUP($G795,county_facts!$A:$BB,48,FALSE)</f>
        <v>160149</v>
      </c>
      <c r="BA795">
        <f>VLOOKUP($G795,county_facts!$A:$BB,49,FALSE)</f>
        <v>251779</v>
      </c>
      <c r="BB795">
        <f>VLOOKUP($G795,county_facts!$A:$BB,50,FALSE)</f>
        <v>9603</v>
      </c>
      <c r="BC795">
        <f>VLOOKUP($G795,county_facts!$A:$BB,51,FALSE)</f>
        <v>200475</v>
      </c>
      <c r="BD795">
        <f>VLOOKUP($G795,county_facts!$A:$BB,52,FALSE)</f>
        <v>46</v>
      </c>
      <c r="BE795">
        <f>VLOOKUP($G795,county_facts!$A:$BB,53,FALSE)</f>
        <v>572.30999999999995</v>
      </c>
      <c r="BF795">
        <f>VLOOKUP($G795,county_facts!$A:$BB,54,FALSE)</f>
        <v>45.6</v>
      </c>
    </row>
    <row r="796" spans="1:58" x14ac:dyDescent="0.3">
      <c r="A796" t="s">
        <v>6</v>
      </c>
      <c r="B796" t="s">
        <v>345</v>
      </c>
      <c r="C796">
        <v>537</v>
      </c>
      <c r="D796" t="s">
        <v>310</v>
      </c>
      <c r="E796">
        <v>758</v>
      </c>
      <c r="F796">
        <v>0.70844327200000001</v>
      </c>
      <c r="G796">
        <v>27093</v>
      </c>
      <c r="H796">
        <f>VLOOKUP($G796,county_facts!$A:$BB,4,FALSE)</f>
        <v>23107</v>
      </c>
      <c r="I796">
        <f>VLOOKUP($G796,county_facts!$A:$BB,5,FALSE)</f>
        <v>23300</v>
      </c>
      <c r="J796">
        <f>VLOOKUP($G796,county_facts!$A:$BB,6,FALSE)</f>
        <v>-0.8</v>
      </c>
      <c r="K796">
        <f>VLOOKUP($G796,county_facts!$A:$BB,7,FALSE)</f>
        <v>23300</v>
      </c>
      <c r="L796">
        <f>VLOOKUP($G796,county_facts!$A:$BB,8,FALSE)</f>
        <v>6.2</v>
      </c>
      <c r="M796">
        <f>VLOOKUP($G796,county_facts!$A:$BB,9,FALSE)</f>
        <v>24.7</v>
      </c>
      <c r="N796">
        <f>VLOOKUP($G796,county_facts!$A:$BB,10,FALSE)</f>
        <v>18</v>
      </c>
      <c r="O796">
        <f>VLOOKUP($G796,county_facts!$A:$BB,11,FALSE)</f>
        <v>49.1</v>
      </c>
      <c r="P796">
        <f>VLOOKUP($G796,county_facts!$A:$BB,12,FALSE)</f>
        <v>97.8</v>
      </c>
      <c r="Q796">
        <f>VLOOKUP($G796,county_facts!$A:$BB,13,FALSE)</f>
        <v>0.6</v>
      </c>
      <c r="R796">
        <f>VLOOKUP($G796,county_facts!$A:$BB,14,FALSE)</f>
        <v>0.3</v>
      </c>
      <c r="S796">
        <f>VLOOKUP($G796,county_facts!$A:$BB,15,FALSE)</f>
        <v>0.4</v>
      </c>
      <c r="T796">
        <f>VLOOKUP($G796,county_facts!$A:$BB,16,FALSE)</f>
        <v>0.1</v>
      </c>
      <c r="U796">
        <f>VLOOKUP($G796,county_facts!$A:$BB,17,FALSE)</f>
        <v>0.9</v>
      </c>
      <c r="V796">
        <f>VLOOKUP($G796,county_facts!$A:$BB,18,FALSE)</f>
        <v>3.4</v>
      </c>
      <c r="W796">
        <f>VLOOKUP($G796,county_facts!$A:$BB,19,FALSE)</f>
        <v>94.8</v>
      </c>
      <c r="X796">
        <f>VLOOKUP($G796,county_facts!$A:$BB,20,FALSE)</f>
        <v>90.7</v>
      </c>
      <c r="Y796">
        <f>VLOOKUP($G796,county_facts!$A:$BB,21,FALSE)</f>
        <v>2.2999999999999998</v>
      </c>
      <c r="Z796">
        <f>VLOOKUP($G796,county_facts!$A:$BB,22,FALSE)</f>
        <v>4.5</v>
      </c>
      <c r="AA796">
        <f>VLOOKUP($G796,county_facts!$A:$BB,23,FALSE)</f>
        <v>90.6</v>
      </c>
      <c r="AB796">
        <f>VLOOKUP($G796,county_facts!$A:$BB,24,FALSE)</f>
        <v>17.7</v>
      </c>
      <c r="AC796">
        <f>VLOOKUP($G796,county_facts!$A:$BB,25,FALSE)</f>
        <v>1985</v>
      </c>
      <c r="AD796">
        <f>VLOOKUP($G796,county_facts!$A:$BB,26,FALSE)</f>
        <v>24.6</v>
      </c>
      <c r="AE796">
        <f>VLOOKUP($G796,county_facts!$A:$BB,27,FALSE)</f>
        <v>10708</v>
      </c>
      <c r="AF796">
        <f>VLOOKUP($G796,county_facts!$A:$BB,28,FALSE)</f>
        <v>81</v>
      </c>
      <c r="AG796">
        <f>VLOOKUP($G796,county_facts!$A:$BB,29,FALSE)</f>
        <v>11.2</v>
      </c>
      <c r="AH796">
        <f>VLOOKUP($G796,county_facts!$A:$BB,30,FALSE)</f>
        <v>156000</v>
      </c>
      <c r="AI796">
        <f>VLOOKUP($G796,county_facts!$A:$BB,31,FALSE)</f>
        <v>9288</v>
      </c>
      <c r="AJ796">
        <f>VLOOKUP($G796,county_facts!$A:$BB,32,FALSE)</f>
        <v>2.46</v>
      </c>
      <c r="AK796">
        <f>VLOOKUP($G796,county_facts!$A:$BB,33,FALSE)</f>
        <v>25665</v>
      </c>
      <c r="AL796">
        <f>VLOOKUP($G796,county_facts!$A:$BB,34,FALSE)</f>
        <v>53904</v>
      </c>
      <c r="AM796">
        <f>VLOOKUP($G796,county_facts!$A:$BB,35,FALSE)</f>
        <v>10.199999999999999</v>
      </c>
      <c r="AN796">
        <f>VLOOKUP($G796,county_facts!$A:$BB,36,FALSE)</f>
        <v>573</v>
      </c>
      <c r="AO796">
        <f>VLOOKUP($G796,county_facts!$A:$BB,37,FALSE)</f>
        <v>6120</v>
      </c>
      <c r="AP796">
        <f>VLOOKUP($G796,county_facts!$A:$BB,38,FALSE)</f>
        <v>-0.7</v>
      </c>
      <c r="AQ796">
        <f>VLOOKUP($G796,county_facts!$A:$BB,39,FALSE)</f>
        <v>1751</v>
      </c>
      <c r="AR796">
        <f>VLOOKUP($G796,county_facts!$A:$BB,40,FALSE)</f>
        <v>1997</v>
      </c>
      <c r="AS796">
        <f>VLOOKUP($G796,county_facts!$A:$BB,41,FALSE)</f>
        <v>0</v>
      </c>
      <c r="AT796">
        <f>VLOOKUP($G796,county_facts!$A:$BB,42,FALSE)</f>
        <v>0</v>
      </c>
      <c r="AU796">
        <f>VLOOKUP($G796,county_facts!$A:$BB,43,FALSE)</f>
        <v>0</v>
      </c>
      <c r="AV796">
        <f>VLOOKUP($G796,county_facts!$A:$BB,44,FALSE)</f>
        <v>0</v>
      </c>
      <c r="AW796">
        <f>VLOOKUP($G796,county_facts!$A:$BB,45,FALSE)</f>
        <v>0</v>
      </c>
      <c r="AX796">
        <f>VLOOKUP($G796,county_facts!$A:$BB,46,FALSE)</f>
        <v>15.9</v>
      </c>
      <c r="AY796">
        <f>VLOOKUP($G796,county_facts!$A:$BB,47,FALSE)</f>
        <v>692594</v>
      </c>
      <c r="AZ796">
        <f>VLOOKUP($G796,county_facts!$A:$BB,48,FALSE)</f>
        <v>98587</v>
      </c>
      <c r="BA796">
        <f>VLOOKUP($G796,county_facts!$A:$BB,49,FALSE)</f>
        <v>174062</v>
      </c>
      <c r="BB796">
        <f>VLOOKUP($G796,county_facts!$A:$BB,50,FALSE)</f>
        <v>7488</v>
      </c>
      <c r="BC796">
        <f>VLOOKUP($G796,county_facts!$A:$BB,51,FALSE)</f>
        <v>13868</v>
      </c>
      <c r="BD796">
        <f>VLOOKUP($G796,county_facts!$A:$BB,52,FALSE)</f>
        <v>42</v>
      </c>
      <c r="BE796">
        <f>VLOOKUP($G796,county_facts!$A:$BB,53,FALSE)</f>
        <v>608.17999999999995</v>
      </c>
      <c r="BF796">
        <f>VLOOKUP($G796,county_facts!$A:$BB,54,FALSE)</f>
        <v>38.299999999999997</v>
      </c>
    </row>
    <row r="797" spans="1:58" x14ac:dyDescent="0.3">
      <c r="A797" t="s">
        <v>9</v>
      </c>
      <c r="B797" t="s">
        <v>345</v>
      </c>
      <c r="C797">
        <v>221</v>
      </c>
      <c r="D797" t="s">
        <v>310</v>
      </c>
      <c r="E797">
        <v>758</v>
      </c>
      <c r="F797">
        <v>0.29155672799999999</v>
      </c>
      <c r="G797">
        <v>27093</v>
      </c>
      <c r="H797">
        <f>VLOOKUP($G797,county_facts!$A:$BB,4,FALSE)</f>
        <v>23107</v>
      </c>
      <c r="I797">
        <f>VLOOKUP($G797,county_facts!$A:$BB,5,FALSE)</f>
        <v>23300</v>
      </c>
      <c r="J797">
        <f>VLOOKUP($G797,county_facts!$A:$BB,6,FALSE)</f>
        <v>-0.8</v>
      </c>
      <c r="K797">
        <f>VLOOKUP($G797,county_facts!$A:$BB,7,FALSE)</f>
        <v>23300</v>
      </c>
      <c r="L797">
        <f>VLOOKUP($G797,county_facts!$A:$BB,8,FALSE)</f>
        <v>6.2</v>
      </c>
      <c r="M797">
        <f>VLOOKUP($G797,county_facts!$A:$BB,9,FALSE)</f>
        <v>24.7</v>
      </c>
      <c r="N797">
        <f>VLOOKUP($G797,county_facts!$A:$BB,10,FALSE)</f>
        <v>18</v>
      </c>
      <c r="O797">
        <f>VLOOKUP($G797,county_facts!$A:$BB,11,FALSE)</f>
        <v>49.1</v>
      </c>
      <c r="P797">
        <f>VLOOKUP($G797,county_facts!$A:$BB,12,FALSE)</f>
        <v>97.8</v>
      </c>
      <c r="Q797">
        <f>VLOOKUP($G797,county_facts!$A:$BB,13,FALSE)</f>
        <v>0.6</v>
      </c>
      <c r="R797">
        <f>VLOOKUP($G797,county_facts!$A:$BB,14,FALSE)</f>
        <v>0.3</v>
      </c>
      <c r="S797">
        <f>VLOOKUP($G797,county_facts!$A:$BB,15,FALSE)</f>
        <v>0.4</v>
      </c>
      <c r="T797">
        <f>VLOOKUP($G797,county_facts!$A:$BB,16,FALSE)</f>
        <v>0.1</v>
      </c>
      <c r="U797">
        <f>VLOOKUP($G797,county_facts!$A:$BB,17,FALSE)</f>
        <v>0.9</v>
      </c>
      <c r="V797">
        <f>VLOOKUP($G797,county_facts!$A:$BB,18,FALSE)</f>
        <v>3.4</v>
      </c>
      <c r="W797">
        <f>VLOOKUP($G797,county_facts!$A:$BB,19,FALSE)</f>
        <v>94.8</v>
      </c>
      <c r="X797">
        <f>VLOOKUP($G797,county_facts!$A:$BB,20,FALSE)</f>
        <v>90.7</v>
      </c>
      <c r="Y797">
        <f>VLOOKUP($G797,county_facts!$A:$BB,21,FALSE)</f>
        <v>2.2999999999999998</v>
      </c>
      <c r="Z797">
        <f>VLOOKUP($G797,county_facts!$A:$BB,22,FALSE)</f>
        <v>4.5</v>
      </c>
      <c r="AA797">
        <f>VLOOKUP($G797,county_facts!$A:$BB,23,FALSE)</f>
        <v>90.6</v>
      </c>
      <c r="AB797">
        <f>VLOOKUP($G797,county_facts!$A:$BB,24,FALSE)</f>
        <v>17.7</v>
      </c>
      <c r="AC797">
        <f>VLOOKUP($G797,county_facts!$A:$BB,25,FALSE)</f>
        <v>1985</v>
      </c>
      <c r="AD797">
        <f>VLOOKUP($G797,county_facts!$A:$BB,26,FALSE)</f>
        <v>24.6</v>
      </c>
      <c r="AE797">
        <f>VLOOKUP($G797,county_facts!$A:$BB,27,FALSE)</f>
        <v>10708</v>
      </c>
      <c r="AF797">
        <f>VLOOKUP($G797,county_facts!$A:$BB,28,FALSE)</f>
        <v>81</v>
      </c>
      <c r="AG797">
        <f>VLOOKUP($G797,county_facts!$A:$BB,29,FALSE)</f>
        <v>11.2</v>
      </c>
      <c r="AH797">
        <f>VLOOKUP($G797,county_facts!$A:$BB,30,FALSE)</f>
        <v>156000</v>
      </c>
      <c r="AI797">
        <f>VLOOKUP($G797,county_facts!$A:$BB,31,FALSE)</f>
        <v>9288</v>
      </c>
      <c r="AJ797">
        <f>VLOOKUP($G797,county_facts!$A:$BB,32,FALSE)</f>
        <v>2.46</v>
      </c>
      <c r="AK797">
        <f>VLOOKUP($G797,county_facts!$A:$BB,33,FALSE)</f>
        <v>25665</v>
      </c>
      <c r="AL797">
        <f>VLOOKUP($G797,county_facts!$A:$BB,34,FALSE)</f>
        <v>53904</v>
      </c>
      <c r="AM797">
        <f>VLOOKUP($G797,county_facts!$A:$BB,35,FALSE)</f>
        <v>10.199999999999999</v>
      </c>
      <c r="AN797">
        <f>VLOOKUP($G797,county_facts!$A:$BB,36,FALSE)</f>
        <v>573</v>
      </c>
      <c r="AO797">
        <f>VLOOKUP($G797,county_facts!$A:$BB,37,FALSE)</f>
        <v>6120</v>
      </c>
      <c r="AP797">
        <f>VLOOKUP($G797,county_facts!$A:$BB,38,FALSE)</f>
        <v>-0.7</v>
      </c>
      <c r="AQ797">
        <f>VLOOKUP($G797,county_facts!$A:$BB,39,FALSE)</f>
        <v>1751</v>
      </c>
      <c r="AR797">
        <f>VLOOKUP($G797,county_facts!$A:$BB,40,FALSE)</f>
        <v>1997</v>
      </c>
      <c r="AS797">
        <f>VLOOKUP($G797,county_facts!$A:$BB,41,FALSE)</f>
        <v>0</v>
      </c>
      <c r="AT797">
        <f>VLOOKUP($G797,county_facts!$A:$BB,42,FALSE)</f>
        <v>0</v>
      </c>
      <c r="AU797">
        <f>VLOOKUP($G797,county_facts!$A:$BB,43,FALSE)</f>
        <v>0</v>
      </c>
      <c r="AV797">
        <f>VLOOKUP($G797,county_facts!$A:$BB,44,FALSE)</f>
        <v>0</v>
      </c>
      <c r="AW797">
        <f>VLOOKUP($G797,county_facts!$A:$BB,45,FALSE)</f>
        <v>0</v>
      </c>
      <c r="AX797">
        <f>VLOOKUP($G797,county_facts!$A:$BB,46,FALSE)</f>
        <v>15.9</v>
      </c>
      <c r="AY797">
        <f>VLOOKUP($G797,county_facts!$A:$BB,47,FALSE)</f>
        <v>692594</v>
      </c>
      <c r="AZ797">
        <f>VLOOKUP($G797,county_facts!$A:$BB,48,FALSE)</f>
        <v>98587</v>
      </c>
      <c r="BA797">
        <f>VLOOKUP($G797,county_facts!$A:$BB,49,FALSE)</f>
        <v>174062</v>
      </c>
      <c r="BB797">
        <f>VLOOKUP($G797,county_facts!$A:$BB,50,FALSE)</f>
        <v>7488</v>
      </c>
      <c r="BC797">
        <f>VLOOKUP($G797,county_facts!$A:$BB,51,FALSE)</f>
        <v>13868</v>
      </c>
      <c r="BD797">
        <f>VLOOKUP($G797,county_facts!$A:$BB,52,FALSE)</f>
        <v>42</v>
      </c>
      <c r="BE797">
        <f>VLOOKUP($G797,county_facts!$A:$BB,53,FALSE)</f>
        <v>608.17999999999995</v>
      </c>
      <c r="BF797">
        <f>VLOOKUP($G797,county_facts!$A:$BB,54,FALSE)</f>
        <v>38.299999999999997</v>
      </c>
    </row>
    <row r="798" spans="1:58" x14ac:dyDescent="0.3">
      <c r="A798" t="s">
        <v>6</v>
      </c>
      <c r="B798" t="s">
        <v>346</v>
      </c>
      <c r="C798">
        <v>864</v>
      </c>
      <c r="D798" t="s">
        <v>310</v>
      </c>
      <c r="E798">
        <v>1346</v>
      </c>
      <c r="F798">
        <v>0.64190193200000001</v>
      </c>
      <c r="G798">
        <v>27085</v>
      </c>
      <c r="H798">
        <f>VLOOKUP($G798,county_facts!$A:$BB,4,FALSE)</f>
        <v>35882</v>
      </c>
      <c r="I798">
        <f>VLOOKUP($G798,county_facts!$A:$BB,5,FALSE)</f>
        <v>36651</v>
      </c>
      <c r="J798">
        <f>VLOOKUP($G798,county_facts!$A:$BB,6,FALSE)</f>
        <v>-2.1</v>
      </c>
      <c r="K798">
        <f>VLOOKUP($G798,county_facts!$A:$BB,7,FALSE)</f>
        <v>36651</v>
      </c>
      <c r="L798">
        <f>VLOOKUP($G798,county_facts!$A:$BB,8,FALSE)</f>
        <v>6.1</v>
      </c>
      <c r="M798">
        <f>VLOOKUP($G798,county_facts!$A:$BB,9,FALSE)</f>
        <v>23.8</v>
      </c>
      <c r="N798">
        <f>VLOOKUP($G798,county_facts!$A:$BB,10,FALSE)</f>
        <v>17.399999999999999</v>
      </c>
      <c r="O798">
        <f>VLOOKUP($G798,county_facts!$A:$BB,11,FALSE)</f>
        <v>50.4</v>
      </c>
      <c r="P798">
        <f>VLOOKUP($G798,county_facts!$A:$BB,12,FALSE)</f>
        <v>97.2</v>
      </c>
      <c r="Q798">
        <f>VLOOKUP($G798,county_facts!$A:$BB,13,FALSE)</f>
        <v>0.7</v>
      </c>
      <c r="R798">
        <f>VLOOKUP($G798,county_facts!$A:$BB,14,FALSE)</f>
        <v>0.4</v>
      </c>
      <c r="S798">
        <f>VLOOKUP($G798,county_facts!$A:$BB,15,FALSE)</f>
        <v>0.7</v>
      </c>
      <c r="T798">
        <f>VLOOKUP($G798,county_facts!$A:$BB,16,FALSE)</f>
        <v>0.1</v>
      </c>
      <c r="U798">
        <f>VLOOKUP($G798,county_facts!$A:$BB,17,FALSE)</f>
        <v>0.9</v>
      </c>
      <c r="V798">
        <f>VLOOKUP($G798,county_facts!$A:$BB,18,FALSE)</f>
        <v>5.4</v>
      </c>
      <c r="W798">
        <f>VLOOKUP($G798,county_facts!$A:$BB,19,FALSE)</f>
        <v>92.3</v>
      </c>
      <c r="X798">
        <f>VLOOKUP($G798,county_facts!$A:$BB,20,FALSE)</f>
        <v>88.1</v>
      </c>
      <c r="Y798">
        <f>VLOOKUP($G798,county_facts!$A:$BB,21,FALSE)</f>
        <v>3.3</v>
      </c>
      <c r="Z798">
        <f>VLOOKUP($G798,county_facts!$A:$BB,22,FALSE)</f>
        <v>5.7</v>
      </c>
      <c r="AA798">
        <f>VLOOKUP($G798,county_facts!$A:$BB,23,FALSE)</f>
        <v>90.8</v>
      </c>
      <c r="AB798">
        <f>VLOOKUP($G798,county_facts!$A:$BB,24,FALSE)</f>
        <v>17.7</v>
      </c>
      <c r="AC798">
        <f>VLOOKUP($G798,county_facts!$A:$BB,25,FALSE)</f>
        <v>2825</v>
      </c>
      <c r="AD798">
        <f>VLOOKUP($G798,county_facts!$A:$BB,26,FALSE)</f>
        <v>22.2</v>
      </c>
      <c r="AE798">
        <f>VLOOKUP($G798,county_facts!$A:$BB,27,FALSE)</f>
        <v>15713</v>
      </c>
      <c r="AF798">
        <f>VLOOKUP($G798,county_facts!$A:$BB,28,FALSE)</f>
        <v>76</v>
      </c>
      <c r="AG798">
        <f>VLOOKUP($G798,county_facts!$A:$BB,29,FALSE)</f>
        <v>18.100000000000001</v>
      </c>
      <c r="AH798">
        <f>VLOOKUP($G798,county_facts!$A:$BB,30,FALSE)</f>
        <v>155400</v>
      </c>
      <c r="AI798">
        <f>VLOOKUP($G798,county_facts!$A:$BB,31,FALSE)</f>
        <v>14716</v>
      </c>
      <c r="AJ798">
        <f>VLOOKUP($G798,county_facts!$A:$BB,32,FALSE)</f>
        <v>2.4300000000000002</v>
      </c>
      <c r="AK798">
        <f>VLOOKUP($G798,county_facts!$A:$BB,33,FALSE)</f>
        <v>26824</v>
      </c>
      <c r="AL798">
        <f>VLOOKUP($G798,county_facts!$A:$BB,34,FALSE)</f>
        <v>55170</v>
      </c>
      <c r="AM798">
        <f>VLOOKUP($G798,county_facts!$A:$BB,35,FALSE)</f>
        <v>8.5</v>
      </c>
      <c r="AN798">
        <f>VLOOKUP($G798,county_facts!$A:$BB,36,FALSE)</f>
        <v>979</v>
      </c>
      <c r="AO798">
        <f>VLOOKUP($G798,county_facts!$A:$BB,37,FALSE)</f>
        <v>15789</v>
      </c>
      <c r="AP798">
        <f>VLOOKUP($G798,county_facts!$A:$BB,38,FALSE)</f>
        <v>1</v>
      </c>
      <c r="AQ798">
        <f>VLOOKUP($G798,county_facts!$A:$BB,39,FALSE)</f>
        <v>2391</v>
      </c>
      <c r="AR798">
        <f>VLOOKUP($G798,county_facts!$A:$BB,40,FALSE)</f>
        <v>3096</v>
      </c>
      <c r="AS798">
        <f>VLOOKUP($G798,county_facts!$A:$BB,41,FALSE)</f>
        <v>0</v>
      </c>
      <c r="AT798">
        <f>VLOOKUP($G798,county_facts!$A:$BB,42,FALSE)</f>
        <v>0</v>
      </c>
      <c r="AU798">
        <f>VLOOKUP($G798,county_facts!$A:$BB,43,FALSE)</f>
        <v>0</v>
      </c>
      <c r="AV798">
        <f>VLOOKUP($G798,county_facts!$A:$BB,44,FALSE)</f>
        <v>0</v>
      </c>
      <c r="AW798">
        <f>VLOOKUP($G798,county_facts!$A:$BB,45,FALSE)</f>
        <v>0</v>
      </c>
      <c r="AX798">
        <f>VLOOKUP($G798,county_facts!$A:$BB,46,FALSE)</f>
        <v>27.4</v>
      </c>
      <c r="AY798">
        <f>VLOOKUP($G798,county_facts!$A:$BB,47,FALSE)</f>
        <v>1603433</v>
      </c>
      <c r="AZ798">
        <f>VLOOKUP($G798,county_facts!$A:$BB,48,FALSE)</f>
        <v>0</v>
      </c>
      <c r="BA798">
        <f>VLOOKUP($G798,county_facts!$A:$BB,49,FALSE)</f>
        <v>477130</v>
      </c>
      <c r="BB798">
        <f>VLOOKUP($G798,county_facts!$A:$BB,50,FALSE)</f>
        <v>12850</v>
      </c>
      <c r="BC798">
        <f>VLOOKUP($G798,county_facts!$A:$BB,51,FALSE)</f>
        <v>39793</v>
      </c>
      <c r="BD798">
        <f>VLOOKUP($G798,county_facts!$A:$BB,52,FALSE)</f>
        <v>37</v>
      </c>
      <c r="BE798">
        <f>VLOOKUP($G798,county_facts!$A:$BB,53,FALSE)</f>
        <v>491.47</v>
      </c>
      <c r="BF798">
        <f>VLOOKUP($G798,county_facts!$A:$BB,54,FALSE)</f>
        <v>74.599999999999994</v>
      </c>
    </row>
    <row r="799" spans="1:58" x14ac:dyDescent="0.3">
      <c r="A799" t="s">
        <v>9</v>
      </c>
      <c r="B799" t="s">
        <v>346</v>
      </c>
      <c r="C799">
        <v>482</v>
      </c>
      <c r="D799" t="s">
        <v>310</v>
      </c>
      <c r="E799">
        <v>1346</v>
      </c>
      <c r="F799">
        <v>0.35809806799999999</v>
      </c>
      <c r="G799">
        <v>27085</v>
      </c>
      <c r="H799">
        <f>VLOOKUP($G799,county_facts!$A:$BB,4,FALSE)</f>
        <v>35882</v>
      </c>
      <c r="I799">
        <f>VLOOKUP($G799,county_facts!$A:$BB,5,FALSE)</f>
        <v>36651</v>
      </c>
      <c r="J799">
        <f>VLOOKUP($G799,county_facts!$A:$BB,6,FALSE)</f>
        <v>-2.1</v>
      </c>
      <c r="K799">
        <f>VLOOKUP($G799,county_facts!$A:$BB,7,FALSE)</f>
        <v>36651</v>
      </c>
      <c r="L799">
        <f>VLOOKUP($G799,county_facts!$A:$BB,8,FALSE)</f>
        <v>6.1</v>
      </c>
      <c r="M799">
        <f>VLOOKUP($G799,county_facts!$A:$BB,9,FALSE)</f>
        <v>23.8</v>
      </c>
      <c r="N799">
        <f>VLOOKUP($G799,county_facts!$A:$BB,10,FALSE)</f>
        <v>17.399999999999999</v>
      </c>
      <c r="O799">
        <f>VLOOKUP($G799,county_facts!$A:$BB,11,FALSE)</f>
        <v>50.4</v>
      </c>
      <c r="P799">
        <f>VLOOKUP($G799,county_facts!$A:$BB,12,FALSE)</f>
        <v>97.2</v>
      </c>
      <c r="Q799">
        <f>VLOOKUP($G799,county_facts!$A:$BB,13,FALSE)</f>
        <v>0.7</v>
      </c>
      <c r="R799">
        <f>VLOOKUP($G799,county_facts!$A:$BB,14,FALSE)</f>
        <v>0.4</v>
      </c>
      <c r="S799">
        <f>VLOOKUP($G799,county_facts!$A:$BB,15,FALSE)</f>
        <v>0.7</v>
      </c>
      <c r="T799">
        <f>VLOOKUP($G799,county_facts!$A:$BB,16,FALSE)</f>
        <v>0.1</v>
      </c>
      <c r="U799">
        <f>VLOOKUP($G799,county_facts!$A:$BB,17,FALSE)</f>
        <v>0.9</v>
      </c>
      <c r="V799">
        <f>VLOOKUP($G799,county_facts!$A:$BB,18,FALSE)</f>
        <v>5.4</v>
      </c>
      <c r="W799">
        <f>VLOOKUP($G799,county_facts!$A:$BB,19,FALSE)</f>
        <v>92.3</v>
      </c>
      <c r="X799">
        <f>VLOOKUP($G799,county_facts!$A:$BB,20,FALSE)</f>
        <v>88.1</v>
      </c>
      <c r="Y799">
        <f>VLOOKUP($G799,county_facts!$A:$BB,21,FALSE)</f>
        <v>3.3</v>
      </c>
      <c r="Z799">
        <f>VLOOKUP($G799,county_facts!$A:$BB,22,FALSE)</f>
        <v>5.7</v>
      </c>
      <c r="AA799">
        <f>VLOOKUP($G799,county_facts!$A:$BB,23,FALSE)</f>
        <v>90.8</v>
      </c>
      <c r="AB799">
        <f>VLOOKUP($G799,county_facts!$A:$BB,24,FALSE)</f>
        <v>17.7</v>
      </c>
      <c r="AC799">
        <f>VLOOKUP($G799,county_facts!$A:$BB,25,FALSE)</f>
        <v>2825</v>
      </c>
      <c r="AD799">
        <f>VLOOKUP($G799,county_facts!$A:$BB,26,FALSE)</f>
        <v>22.2</v>
      </c>
      <c r="AE799">
        <f>VLOOKUP($G799,county_facts!$A:$BB,27,FALSE)</f>
        <v>15713</v>
      </c>
      <c r="AF799">
        <f>VLOOKUP($G799,county_facts!$A:$BB,28,FALSE)</f>
        <v>76</v>
      </c>
      <c r="AG799">
        <f>VLOOKUP($G799,county_facts!$A:$BB,29,FALSE)</f>
        <v>18.100000000000001</v>
      </c>
      <c r="AH799">
        <f>VLOOKUP($G799,county_facts!$A:$BB,30,FALSE)</f>
        <v>155400</v>
      </c>
      <c r="AI799">
        <f>VLOOKUP($G799,county_facts!$A:$BB,31,FALSE)</f>
        <v>14716</v>
      </c>
      <c r="AJ799">
        <f>VLOOKUP($G799,county_facts!$A:$BB,32,FALSE)</f>
        <v>2.4300000000000002</v>
      </c>
      <c r="AK799">
        <f>VLOOKUP($G799,county_facts!$A:$BB,33,FALSE)</f>
        <v>26824</v>
      </c>
      <c r="AL799">
        <f>VLOOKUP($G799,county_facts!$A:$BB,34,FALSE)</f>
        <v>55170</v>
      </c>
      <c r="AM799">
        <f>VLOOKUP($G799,county_facts!$A:$BB,35,FALSE)</f>
        <v>8.5</v>
      </c>
      <c r="AN799">
        <f>VLOOKUP($G799,county_facts!$A:$BB,36,FALSE)</f>
        <v>979</v>
      </c>
      <c r="AO799">
        <f>VLOOKUP($G799,county_facts!$A:$BB,37,FALSE)</f>
        <v>15789</v>
      </c>
      <c r="AP799">
        <f>VLOOKUP($G799,county_facts!$A:$BB,38,FALSE)</f>
        <v>1</v>
      </c>
      <c r="AQ799">
        <f>VLOOKUP($G799,county_facts!$A:$BB,39,FALSE)</f>
        <v>2391</v>
      </c>
      <c r="AR799">
        <f>VLOOKUP($G799,county_facts!$A:$BB,40,FALSE)</f>
        <v>3096</v>
      </c>
      <c r="AS799">
        <f>VLOOKUP($G799,county_facts!$A:$BB,41,FALSE)</f>
        <v>0</v>
      </c>
      <c r="AT799">
        <f>VLOOKUP($G799,county_facts!$A:$BB,42,FALSE)</f>
        <v>0</v>
      </c>
      <c r="AU799">
        <f>VLOOKUP($G799,county_facts!$A:$BB,43,FALSE)</f>
        <v>0</v>
      </c>
      <c r="AV799">
        <f>VLOOKUP($G799,county_facts!$A:$BB,44,FALSE)</f>
        <v>0</v>
      </c>
      <c r="AW799">
        <f>VLOOKUP($G799,county_facts!$A:$BB,45,FALSE)</f>
        <v>0</v>
      </c>
      <c r="AX799">
        <f>VLOOKUP($G799,county_facts!$A:$BB,46,FALSE)</f>
        <v>27.4</v>
      </c>
      <c r="AY799">
        <f>VLOOKUP($G799,county_facts!$A:$BB,47,FALSE)</f>
        <v>1603433</v>
      </c>
      <c r="AZ799">
        <f>VLOOKUP($G799,county_facts!$A:$BB,48,FALSE)</f>
        <v>0</v>
      </c>
      <c r="BA799">
        <f>VLOOKUP($G799,county_facts!$A:$BB,49,FALSE)</f>
        <v>477130</v>
      </c>
      <c r="BB799">
        <f>VLOOKUP($G799,county_facts!$A:$BB,50,FALSE)</f>
        <v>12850</v>
      </c>
      <c r="BC799">
        <f>VLOOKUP($G799,county_facts!$A:$BB,51,FALSE)</f>
        <v>39793</v>
      </c>
      <c r="BD799">
        <f>VLOOKUP($G799,county_facts!$A:$BB,52,FALSE)</f>
        <v>37</v>
      </c>
      <c r="BE799">
        <f>VLOOKUP($G799,county_facts!$A:$BB,53,FALSE)</f>
        <v>491.47</v>
      </c>
      <c r="BF799">
        <f>VLOOKUP($G799,county_facts!$A:$BB,54,FALSE)</f>
        <v>74.599999999999994</v>
      </c>
    </row>
    <row r="800" spans="1:58" x14ac:dyDescent="0.3">
      <c r="A800" t="s">
        <v>6</v>
      </c>
      <c r="B800" t="s">
        <v>347</v>
      </c>
      <c r="C800">
        <v>450</v>
      </c>
      <c r="D800" t="s">
        <v>310</v>
      </c>
      <c r="E800">
        <v>627</v>
      </c>
      <c r="F800">
        <v>0.71770334899999999</v>
      </c>
      <c r="G800">
        <v>27091</v>
      </c>
      <c r="H800">
        <f>VLOOKUP($G800,county_facts!$A:$BB,4,FALSE)</f>
        <v>20220</v>
      </c>
      <c r="I800">
        <f>VLOOKUP($G800,county_facts!$A:$BB,5,FALSE)</f>
        <v>20840</v>
      </c>
      <c r="J800">
        <f>VLOOKUP($G800,county_facts!$A:$BB,6,FALSE)</f>
        <v>-3</v>
      </c>
      <c r="K800">
        <f>VLOOKUP($G800,county_facts!$A:$BB,7,FALSE)</f>
        <v>20840</v>
      </c>
      <c r="L800">
        <f>VLOOKUP($G800,county_facts!$A:$BB,8,FALSE)</f>
        <v>5.4</v>
      </c>
      <c r="M800">
        <f>VLOOKUP($G800,county_facts!$A:$BB,9,FALSE)</f>
        <v>21.6</v>
      </c>
      <c r="N800">
        <f>VLOOKUP($G800,county_facts!$A:$BB,10,FALSE)</f>
        <v>21.7</v>
      </c>
      <c r="O800">
        <f>VLOOKUP($G800,county_facts!$A:$BB,11,FALSE)</f>
        <v>50.8</v>
      </c>
      <c r="P800">
        <f>VLOOKUP($G800,county_facts!$A:$BB,12,FALSE)</f>
        <v>97.3</v>
      </c>
      <c r="Q800">
        <f>VLOOKUP($G800,county_facts!$A:$BB,13,FALSE)</f>
        <v>0.6</v>
      </c>
      <c r="R800">
        <f>VLOOKUP($G800,county_facts!$A:$BB,14,FALSE)</f>
        <v>0.4</v>
      </c>
      <c r="S800">
        <f>VLOOKUP($G800,county_facts!$A:$BB,15,FALSE)</f>
        <v>0.7</v>
      </c>
      <c r="T800">
        <f>VLOOKUP($G800,county_facts!$A:$BB,16,FALSE)</f>
        <v>0</v>
      </c>
      <c r="U800">
        <f>VLOOKUP($G800,county_facts!$A:$BB,17,FALSE)</f>
        <v>1</v>
      </c>
      <c r="V800">
        <f>VLOOKUP($G800,county_facts!$A:$BB,18,FALSE)</f>
        <v>3.8</v>
      </c>
      <c r="W800">
        <f>VLOOKUP($G800,county_facts!$A:$BB,19,FALSE)</f>
        <v>93.9</v>
      </c>
      <c r="X800">
        <f>VLOOKUP($G800,county_facts!$A:$BB,20,FALSE)</f>
        <v>90.7</v>
      </c>
      <c r="Y800">
        <f>VLOOKUP($G800,county_facts!$A:$BB,21,FALSE)</f>
        <v>1.7</v>
      </c>
      <c r="Z800">
        <f>VLOOKUP($G800,county_facts!$A:$BB,22,FALSE)</f>
        <v>4.5</v>
      </c>
      <c r="AA800">
        <f>VLOOKUP($G800,county_facts!$A:$BB,23,FALSE)</f>
        <v>88.4</v>
      </c>
      <c r="AB800">
        <f>VLOOKUP($G800,county_facts!$A:$BB,24,FALSE)</f>
        <v>18.5</v>
      </c>
      <c r="AC800">
        <f>VLOOKUP($G800,county_facts!$A:$BB,25,FALSE)</f>
        <v>1766</v>
      </c>
      <c r="AD800">
        <f>VLOOKUP($G800,county_facts!$A:$BB,26,FALSE)</f>
        <v>15.3</v>
      </c>
      <c r="AE800">
        <f>VLOOKUP($G800,county_facts!$A:$BB,27,FALSE)</f>
        <v>9959</v>
      </c>
      <c r="AF800">
        <f>VLOOKUP($G800,county_facts!$A:$BB,28,FALSE)</f>
        <v>75.599999999999994</v>
      </c>
      <c r="AG800">
        <f>VLOOKUP($G800,county_facts!$A:$BB,29,FALSE)</f>
        <v>15.7</v>
      </c>
      <c r="AH800">
        <f>VLOOKUP($G800,county_facts!$A:$BB,30,FALSE)</f>
        <v>102600</v>
      </c>
      <c r="AI800">
        <f>VLOOKUP($G800,county_facts!$A:$BB,31,FALSE)</f>
        <v>8797</v>
      </c>
      <c r="AJ800">
        <f>VLOOKUP($G800,county_facts!$A:$BB,32,FALSE)</f>
        <v>2.2999999999999998</v>
      </c>
      <c r="AK800">
        <f>VLOOKUP($G800,county_facts!$A:$BB,33,FALSE)</f>
        <v>26472</v>
      </c>
      <c r="AL800">
        <f>VLOOKUP($G800,county_facts!$A:$BB,34,FALSE)</f>
        <v>48530</v>
      </c>
      <c r="AM800">
        <f>VLOOKUP($G800,county_facts!$A:$BB,35,FALSE)</f>
        <v>10.7</v>
      </c>
      <c r="AN800">
        <f>VLOOKUP($G800,county_facts!$A:$BB,36,FALSE)</f>
        <v>612</v>
      </c>
      <c r="AO800">
        <f>VLOOKUP($G800,county_facts!$A:$BB,37,FALSE)</f>
        <v>7931</v>
      </c>
      <c r="AP800">
        <f>VLOOKUP($G800,county_facts!$A:$BB,38,FALSE)</f>
        <v>-4.7</v>
      </c>
      <c r="AQ800">
        <f>VLOOKUP($G800,county_facts!$A:$BB,39,FALSE)</f>
        <v>1486</v>
      </c>
      <c r="AR800">
        <f>VLOOKUP($G800,county_facts!$A:$BB,40,FALSE)</f>
        <v>1656</v>
      </c>
      <c r="AS800">
        <f>VLOOKUP($G800,county_facts!$A:$BB,41,FALSE)</f>
        <v>0</v>
      </c>
      <c r="AT800">
        <f>VLOOKUP($G800,county_facts!$A:$BB,42,FALSE)</f>
        <v>0</v>
      </c>
      <c r="AU800">
        <f>VLOOKUP($G800,county_facts!$A:$BB,43,FALSE)</f>
        <v>0</v>
      </c>
      <c r="AV800">
        <f>VLOOKUP($G800,county_facts!$A:$BB,44,FALSE)</f>
        <v>0</v>
      </c>
      <c r="AW800">
        <f>VLOOKUP($G800,county_facts!$A:$BB,45,FALSE)</f>
        <v>0</v>
      </c>
      <c r="AX800">
        <f>VLOOKUP($G800,county_facts!$A:$BB,46,FALSE)</f>
        <v>19.600000000000001</v>
      </c>
      <c r="AY800">
        <f>VLOOKUP($G800,county_facts!$A:$BB,47,FALSE)</f>
        <v>779422</v>
      </c>
      <c r="AZ800">
        <f>VLOOKUP($G800,county_facts!$A:$BB,48,FALSE)</f>
        <v>0</v>
      </c>
      <c r="BA800">
        <f>VLOOKUP($G800,county_facts!$A:$BB,49,FALSE)</f>
        <v>268228</v>
      </c>
      <c r="BB800">
        <f>VLOOKUP($G800,county_facts!$A:$BB,50,FALSE)</f>
        <v>13145</v>
      </c>
      <c r="BC800">
        <f>VLOOKUP($G800,county_facts!$A:$BB,51,FALSE)</f>
        <v>24429</v>
      </c>
      <c r="BD800">
        <f>VLOOKUP($G800,county_facts!$A:$BB,52,FALSE)</f>
        <v>16</v>
      </c>
      <c r="BE800">
        <f>VLOOKUP($G800,county_facts!$A:$BB,53,FALSE)</f>
        <v>712.35</v>
      </c>
      <c r="BF800">
        <f>VLOOKUP($G800,county_facts!$A:$BB,54,FALSE)</f>
        <v>29.3</v>
      </c>
    </row>
    <row r="801" spans="1:58" x14ac:dyDescent="0.3">
      <c r="A801" t="s">
        <v>9</v>
      </c>
      <c r="B801" t="s">
        <v>347</v>
      </c>
      <c r="C801">
        <v>177</v>
      </c>
      <c r="D801" t="s">
        <v>310</v>
      </c>
      <c r="E801">
        <v>627</v>
      </c>
      <c r="F801">
        <v>0.28229665100000001</v>
      </c>
      <c r="G801">
        <v>27091</v>
      </c>
      <c r="H801">
        <f>VLOOKUP($G801,county_facts!$A:$BB,4,FALSE)</f>
        <v>20220</v>
      </c>
      <c r="I801">
        <f>VLOOKUP($G801,county_facts!$A:$BB,5,FALSE)</f>
        <v>20840</v>
      </c>
      <c r="J801">
        <f>VLOOKUP($G801,county_facts!$A:$BB,6,FALSE)</f>
        <v>-3</v>
      </c>
      <c r="K801">
        <f>VLOOKUP($G801,county_facts!$A:$BB,7,FALSE)</f>
        <v>20840</v>
      </c>
      <c r="L801">
        <f>VLOOKUP($G801,county_facts!$A:$BB,8,FALSE)</f>
        <v>5.4</v>
      </c>
      <c r="M801">
        <f>VLOOKUP($G801,county_facts!$A:$BB,9,FALSE)</f>
        <v>21.6</v>
      </c>
      <c r="N801">
        <f>VLOOKUP($G801,county_facts!$A:$BB,10,FALSE)</f>
        <v>21.7</v>
      </c>
      <c r="O801">
        <f>VLOOKUP($G801,county_facts!$A:$BB,11,FALSE)</f>
        <v>50.8</v>
      </c>
      <c r="P801">
        <f>VLOOKUP($G801,county_facts!$A:$BB,12,FALSE)</f>
        <v>97.3</v>
      </c>
      <c r="Q801">
        <f>VLOOKUP($G801,county_facts!$A:$BB,13,FALSE)</f>
        <v>0.6</v>
      </c>
      <c r="R801">
        <f>VLOOKUP($G801,county_facts!$A:$BB,14,FALSE)</f>
        <v>0.4</v>
      </c>
      <c r="S801">
        <f>VLOOKUP($G801,county_facts!$A:$BB,15,FALSE)</f>
        <v>0.7</v>
      </c>
      <c r="T801">
        <f>VLOOKUP($G801,county_facts!$A:$BB,16,FALSE)</f>
        <v>0</v>
      </c>
      <c r="U801">
        <f>VLOOKUP($G801,county_facts!$A:$BB,17,FALSE)</f>
        <v>1</v>
      </c>
      <c r="V801">
        <f>VLOOKUP($G801,county_facts!$A:$BB,18,FALSE)</f>
        <v>3.8</v>
      </c>
      <c r="W801">
        <f>VLOOKUP($G801,county_facts!$A:$BB,19,FALSE)</f>
        <v>93.9</v>
      </c>
      <c r="X801">
        <f>VLOOKUP($G801,county_facts!$A:$BB,20,FALSE)</f>
        <v>90.7</v>
      </c>
      <c r="Y801">
        <f>VLOOKUP($G801,county_facts!$A:$BB,21,FALSE)</f>
        <v>1.7</v>
      </c>
      <c r="Z801">
        <f>VLOOKUP($G801,county_facts!$A:$BB,22,FALSE)</f>
        <v>4.5</v>
      </c>
      <c r="AA801">
        <f>VLOOKUP($G801,county_facts!$A:$BB,23,FALSE)</f>
        <v>88.4</v>
      </c>
      <c r="AB801">
        <f>VLOOKUP($G801,county_facts!$A:$BB,24,FALSE)</f>
        <v>18.5</v>
      </c>
      <c r="AC801">
        <f>VLOOKUP($G801,county_facts!$A:$BB,25,FALSE)</f>
        <v>1766</v>
      </c>
      <c r="AD801">
        <f>VLOOKUP($G801,county_facts!$A:$BB,26,FALSE)</f>
        <v>15.3</v>
      </c>
      <c r="AE801">
        <f>VLOOKUP($G801,county_facts!$A:$BB,27,FALSE)</f>
        <v>9959</v>
      </c>
      <c r="AF801">
        <f>VLOOKUP($G801,county_facts!$A:$BB,28,FALSE)</f>
        <v>75.599999999999994</v>
      </c>
      <c r="AG801">
        <f>VLOOKUP($G801,county_facts!$A:$BB,29,FALSE)</f>
        <v>15.7</v>
      </c>
      <c r="AH801">
        <f>VLOOKUP($G801,county_facts!$A:$BB,30,FALSE)</f>
        <v>102600</v>
      </c>
      <c r="AI801">
        <f>VLOOKUP($G801,county_facts!$A:$BB,31,FALSE)</f>
        <v>8797</v>
      </c>
      <c r="AJ801">
        <f>VLOOKUP($G801,county_facts!$A:$BB,32,FALSE)</f>
        <v>2.2999999999999998</v>
      </c>
      <c r="AK801">
        <f>VLOOKUP($G801,county_facts!$A:$BB,33,FALSE)</f>
        <v>26472</v>
      </c>
      <c r="AL801">
        <f>VLOOKUP($G801,county_facts!$A:$BB,34,FALSE)</f>
        <v>48530</v>
      </c>
      <c r="AM801">
        <f>VLOOKUP($G801,county_facts!$A:$BB,35,FALSE)</f>
        <v>10.7</v>
      </c>
      <c r="AN801">
        <f>VLOOKUP($G801,county_facts!$A:$BB,36,FALSE)</f>
        <v>612</v>
      </c>
      <c r="AO801">
        <f>VLOOKUP($G801,county_facts!$A:$BB,37,FALSE)</f>
        <v>7931</v>
      </c>
      <c r="AP801">
        <f>VLOOKUP($G801,county_facts!$A:$BB,38,FALSE)</f>
        <v>-4.7</v>
      </c>
      <c r="AQ801">
        <f>VLOOKUP($G801,county_facts!$A:$BB,39,FALSE)</f>
        <v>1486</v>
      </c>
      <c r="AR801">
        <f>VLOOKUP($G801,county_facts!$A:$BB,40,FALSE)</f>
        <v>1656</v>
      </c>
      <c r="AS801">
        <f>VLOOKUP($G801,county_facts!$A:$BB,41,FALSE)</f>
        <v>0</v>
      </c>
      <c r="AT801">
        <f>VLOOKUP($G801,county_facts!$A:$BB,42,FALSE)</f>
        <v>0</v>
      </c>
      <c r="AU801">
        <f>VLOOKUP($G801,county_facts!$A:$BB,43,FALSE)</f>
        <v>0</v>
      </c>
      <c r="AV801">
        <f>VLOOKUP($G801,county_facts!$A:$BB,44,FALSE)</f>
        <v>0</v>
      </c>
      <c r="AW801">
        <f>VLOOKUP($G801,county_facts!$A:$BB,45,FALSE)</f>
        <v>0</v>
      </c>
      <c r="AX801">
        <f>VLOOKUP($G801,county_facts!$A:$BB,46,FALSE)</f>
        <v>19.600000000000001</v>
      </c>
      <c r="AY801">
        <f>VLOOKUP($G801,county_facts!$A:$BB,47,FALSE)</f>
        <v>779422</v>
      </c>
      <c r="AZ801">
        <f>VLOOKUP($G801,county_facts!$A:$BB,48,FALSE)</f>
        <v>0</v>
      </c>
      <c r="BA801">
        <f>VLOOKUP($G801,county_facts!$A:$BB,49,FALSE)</f>
        <v>268228</v>
      </c>
      <c r="BB801">
        <f>VLOOKUP($G801,county_facts!$A:$BB,50,FALSE)</f>
        <v>13145</v>
      </c>
      <c r="BC801">
        <f>VLOOKUP($G801,county_facts!$A:$BB,51,FALSE)</f>
        <v>24429</v>
      </c>
      <c r="BD801">
        <f>VLOOKUP($G801,county_facts!$A:$BB,52,FALSE)</f>
        <v>16</v>
      </c>
      <c r="BE801">
        <f>VLOOKUP($G801,county_facts!$A:$BB,53,FALSE)</f>
        <v>712.35</v>
      </c>
      <c r="BF801">
        <f>VLOOKUP($G801,county_facts!$A:$BB,54,FALSE)</f>
        <v>29.3</v>
      </c>
    </row>
    <row r="802" spans="1:58" x14ac:dyDescent="0.3">
      <c r="A802" t="s">
        <v>6</v>
      </c>
      <c r="B802" t="s">
        <v>27</v>
      </c>
      <c r="C802">
        <v>166</v>
      </c>
      <c r="D802" t="s">
        <v>310</v>
      </c>
      <c r="E802">
        <v>240</v>
      </c>
      <c r="F802">
        <v>0.69166666700000001</v>
      </c>
      <c r="G802">
        <v>27089</v>
      </c>
      <c r="H802">
        <f>VLOOKUP($G802,county_facts!$A:$BB,4,FALSE)</f>
        <v>9417</v>
      </c>
      <c r="I802">
        <f>VLOOKUP($G802,county_facts!$A:$BB,5,FALSE)</f>
        <v>9439</v>
      </c>
      <c r="J802">
        <f>VLOOKUP($G802,county_facts!$A:$BB,6,FALSE)</f>
        <v>-0.2</v>
      </c>
      <c r="K802">
        <f>VLOOKUP($G802,county_facts!$A:$BB,7,FALSE)</f>
        <v>9439</v>
      </c>
      <c r="L802">
        <f>VLOOKUP($G802,county_facts!$A:$BB,8,FALSE)</f>
        <v>6.1</v>
      </c>
      <c r="M802">
        <f>VLOOKUP($G802,county_facts!$A:$BB,9,FALSE)</f>
        <v>22.9</v>
      </c>
      <c r="N802">
        <f>VLOOKUP($G802,county_facts!$A:$BB,10,FALSE)</f>
        <v>20</v>
      </c>
      <c r="O802">
        <f>VLOOKUP($G802,county_facts!$A:$BB,11,FALSE)</f>
        <v>49.3</v>
      </c>
      <c r="P802">
        <f>VLOOKUP($G802,county_facts!$A:$BB,12,FALSE)</f>
        <v>97.5</v>
      </c>
      <c r="Q802">
        <f>VLOOKUP($G802,county_facts!$A:$BB,13,FALSE)</f>
        <v>0.4</v>
      </c>
      <c r="R802">
        <f>VLOOKUP($G802,county_facts!$A:$BB,14,FALSE)</f>
        <v>0.8</v>
      </c>
      <c r="S802">
        <f>VLOOKUP($G802,county_facts!$A:$BB,15,FALSE)</f>
        <v>0.3</v>
      </c>
      <c r="T802">
        <f>VLOOKUP($G802,county_facts!$A:$BB,16,FALSE)</f>
        <v>0</v>
      </c>
      <c r="U802">
        <f>VLOOKUP($G802,county_facts!$A:$BB,17,FALSE)</f>
        <v>1</v>
      </c>
      <c r="V802">
        <f>VLOOKUP($G802,county_facts!$A:$BB,18,FALSE)</f>
        <v>4.0999999999999996</v>
      </c>
      <c r="W802">
        <f>VLOOKUP($G802,county_facts!$A:$BB,19,FALSE)</f>
        <v>93.9</v>
      </c>
      <c r="X802">
        <f>VLOOKUP($G802,county_facts!$A:$BB,20,FALSE)</f>
        <v>91.6</v>
      </c>
      <c r="Y802">
        <f>VLOOKUP($G802,county_facts!$A:$BB,21,FALSE)</f>
        <v>1.9</v>
      </c>
      <c r="Z802">
        <f>VLOOKUP($G802,county_facts!$A:$BB,22,FALSE)</f>
        <v>6.2</v>
      </c>
      <c r="AA802">
        <f>VLOOKUP($G802,county_facts!$A:$BB,23,FALSE)</f>
        <v>87.9</v>
      </c>
      <c r="AB802">
        <f>VLOOKUP($G802,county_facts!$A:$BB,24,FALSE)</f>
        <v>17.5</v>
      </c>
      <c r="AC802">
        <f>VLOOKUP($G802,county_facts!$A:$BB,25,FALSE)</f>
        <v>683</v>
      </c>
      <c r="AD802">
        <f>VLOOKUP($G802,county_facts!$A:$BB,26,FALSE)</f>
        <v>22.7</v>
      </c>
      <c r="AE802">
        <f>VLOOKUP($G802,county_facts!$A:$BB,27,FALSE)</f>
        <v>4799</v>
      </c>
      <c r="AF802">
        <f>VLOOKUP($G802,county_facts!$A:$BB,28,FALSE)</f>
        <v>80.8</v>
      </c>
      <c r="AG802">
        <f>VLOOKUP($G802,county_facts!$A:$BB,29,FALSE)</f>
        <v>10.9</v>
      </c>
      <c r="AH802">
        <f>VLOOKUP($G802,county_facts!$A:$BB,30,FALSE)</f>
        <v>88100</v>
      </c>
      <c r="AI802">
        <f>VLOOKUP($G802,county_facts!$A:$BB,31,FALSE)</f>
        <v>4080</v>
      </c>
      <c r="AJ802">
        <f>VLOOKUP($G802,county_facts!$A:$BB,32,FALSE)</f>
        <v>2.29</v>
      </c>
      <c r="AK802">
        <f>VLOOKUP($G802,county_facts!$A:$BB,33,FALSE)</f>
        <v>26834</v>
      </c>
      <c r="AL802">
        <f>VLOOKUP($G802,county_facts!$A:$BB,34,FALSE)</f>
        <v>52198</v>
      </c>
      <c r="AM802">
        <f>VLOOKUP($G802,county_facts!$A:$BB,35,FALSE)</f>
        <v>7.9</v>
      </c>
      <c r="AN802">
        <f>VLOOKUP($G802,county_facts!$A:$BB,36,FALSE)</f>
        <v>257</v>
      </c>
      <c r="AO802">
        <f>VLOOKUP($G802,county_facts!$A:$BB,37,FALSE)</f>
        <v>1645</v>
      </c>
      <c r="AP802">
        <f>VLOOKUP($G802,county_facts!$A:$BB,38,FALSE)</f>
        <v>-1.5</v>
      </c>
      <c r="AQ802">
        <f>VLOOKUP($G802,county_facts!$A:$BB,39,FALSE)</f>
        <v>645</v>
      </c>
      <c r="AR802">
        <f>VLOOKUP($G802,county_facts!$A:$BB,40,FALSE)</f>
        <v>971</v>
      </c>
      <c r="AS802">
        <f>VLOOKUP($G802,county_facts!$A:$BB,41,FALSE)</f>
        <v>0</v>
      </c>
      <c r="AT802">
        <f>VLOOKUP($G802,county_facts!$A:$BB,42,FALSE)</f>
        <v>0</v>
      </c>
      <c r="AU802">
        <f>VLOOKUP($G802,county_facts!$A:$BB,43,FALSE)</f>
        <v>0</v>
      </c>
      <c r="AV802">
        <f>VLOOKUP($G802,county_facts!$A:$BB,44,FALSE)</f>
        <v>0</v>
      </c>
      <c r="AW802">
        <f>VLOOKUP($G802,county_facts!$A:$BB,45,FALSE)</f>
        <v>0</v>
      </c>
      <c r="AX802">
        <f>VLOOKUP($G802,county_facts!$A:$BB,46,FALSE)</f>
        <v>21.4</v>
      </c>
      <c r="AY802">
        <f>VLOOKUP($G802,county_facts!$A:$BB,47,FALSE)</f>
        <v>0</v>
      </c>
      <c r="AZ802">
        <f>VLOOKUP($G802,county_facts!$A:$BB,48,FALSE)</f>
        <v>246744</v>
      </c>
      <c r="BA802">
        <f>VLOOKUP($G802,county_facts!$A:$BB,49,FALSE)</f>
        <v>118568</v>
      </c>
      <c r="BB802">
        <f>VLOOKUP($G802,county_facts!$A:$BB,50,FALSE)</f>
        <v>12580</v>
      </c>
      <c r="BC802">
        <f>VLOOKUP($G802,county_facts!$A:$BB,51,FALSE)</f>
        <v>0</v>
      </c>
      <c r="BD802">
        <f>VLOOKUP($G802,county_facts!$A:$BB,52,FALSE)</f>
        <v>5</v>
      </c>
      <c r="BE802">
        <f>VLOOKUP($G802,county_facts!$A:$BB,53,FALSE)</f>
        <v>1775.07</v>
      </c>
      <c r="BF802">
        <f>VLOOKUP($G802,county_facts!$A:$BB,54,FALSE)</f>
        <v>5.3</v>
      </c>
    </row>
    <row r="803" spans="1:58" x14ac:dyDescent="0.3">
      <c r="A803" t="s">
        <v>9</v>
      </c>
      <c r="B803" t="s">
        <v>27</v>
      </c>
      <c r="C803">
        <v>74</v>
      </c>
      <c r="D803" t="s">
        <v>310</v>
      </c>
      <c r="E803">
        <v>240</v>
      </c>
      <c r="F803">
        <v>0.30833333299999999</v>
      </c>
      <c r="G803">
        <v>27089</v>
      </c>
      <c r="H803">
        <f>VLOOKUP($G803,county_facts!$A:$BB,4,FALSE)</f>
        <v>9417</v>
      </c>
      <c r="I803">
        <f>VLOOKUP($G803,county_facts!$A:$BB,5,FALSE)</f>
        <v>9439</v>
      </c>
      <c r="J803">
        <f>VLOOKUP($G803,county_facts!$A:$BB,6,FALSE)</f>
        <v>-0.2</v>
      </c>
      <c r="K803">
        <f>VLOOKUP($G803,county_facts!$A:$BB,7,FALSE)</f>
        <v>9439</v>
      </c>
      <c r="L803">
        <f>VLOOKUP($G803,county_facts!$A:$BB,8,FALSE)</f>
        <v>6.1</v>
      </c>
      <c r="M803">
        <f>VLOOKUP($G803,county_facts!$A:$BB,9,FALSE)</f>
        <v>22.9</v>
      </c>
      <c r="N803">
        <f>VLOOKUP($G803,county_facts!$A:$BB,10,FALSE)</f>
        <v>20</v>
      </c>
      <c r="O803">
        <f>VLOOKUP($G803,county_facts!$A:$BB,11,FALSE)</f>
        <v>49.3</v>
      </c>
      <c r="P803">
        <f>VLOOKUP($G803,county_facts!$A:$BB,12,FALSE)</f>
        <v>97.5</v>
      </c>
      <c r="Q803">
        <f>VLOOKUP($G803,county_facts!$A:$BB,13,FALSE)</f>
        <v>0.4</v>
      </c>
      <c r="R803">
        <f>VLOOKUP($G803,county_facts!$A:$BB,14,FALSE)</f>
        <v>0.8</v>
      </c>
      <c r="S803">
        <f>VLOOKUP($G803,county_facts!$A:$BB,15,FALSE)</f>
        <v>0.3</v>
      </c>
      <c r="T803">
        <f>VLOOKUP($G803,county_facts!$A:$BB,16,FALSE)</f>
        <v>0</v>
      </c>
      <c r="U803">
        <f>VLOOKUP($G803,county_facts!$A:$BB,17,FALSE)</f>
        <v>1</v>
      </c>
      <c r="V803">
        <f>VLOOKUP($G803,county_facts!$A:$BB,18,FALSE)</f>
        <v>4.0999999999999996</v>
      </c>
      <c r="W803">
        <f>VLOOKUP($G803,county_facts!$A:$BB,19,FALSE)</f>
        <v>93.9</v>
      </c>
      <c r="X803">
        <f>VLOOKUP($G803,county_facts!$A:$BB,20,FALSE)</f>
        <v>91.6</v>
      </c>
      <c r="Y803">
        <f>VLOOKUP($G803,county_facts!$A:$BB,21,FALSE)</f>
        <v>1.9</v>
      </c>
      <c r="Z803">
        <f>VLOOKUP($G803,county_facts!$A:$BB,22,FALSE)</f>
        <v>6.2</v>
      </c>
      <c r="AA803">
        <f>VLOOKUP($G803,county_facts!$A:$BB,23,FALSE)</f>
        <v>87.9</v>
      </c>
      <c r="AB803">
        <f>VLOOKUP($G803,county_facts!$A:$BB,24,FALSE)</f>
        <v>17.5</v>
      </c>
      <c r="AC803">
        <f>VLOOKUP($G803,county_facts!$A:$BB,25,FALSE)</f>
        <v>683</v>
      </c>
      <c r="AD803">
        <f>VLOOKUP($G803,county_facts!$A:$BB,26,FALSE)</f>
        <v>22.7</v>
      </c>
      <c r="AE803">
        <f>VLOOKUP($G803,county_facts!$A:$BB,27,FALSE)</f>
        <v>4799</v>
      </c>
      <c r="AF803">
        <f>VLOOKUP($G803,county_facts!$A:$BB,28,FALSE)</f>
        <v>80.8</v>
      </c>
      <c r="AG803">
        <f>VLOOKUP($G803,county_facts!$A:$BB,29,FALSE)</f>
        <v>10.9</v>
      </c>
      <c r="AH803">
        <f>VLOOKUP($G803,county_facts!$A:$BB,30,FALSE)</f>
        <v>88100</v>
      </c>
      <c r="AI803">
        <f>VLOOKUP($G803,county_facts!$A:$BB,31,FALSE)</f>
        <v>4080</v>
      </c>
      <c r="AJ803">
        <f>VLOOKUP($G803,county_facts!$A:$BB,32,FALSE)</f>
        <v>2.29</v>
      </c>
      <c r="AK803">
        <f>VLOOKUP($G803,county_facts!$A:$BB,33,FALSE)</f>
        <v>26834</v>
      </c>
      <c r="AL803">
        <f>VLOOKUP($G803,county_facts!$A:$BB,34,FALSE)</f>
        <v>52198</v>
      </c>
      <c r="AM803">
        <f>VLOOKUP($G803,county_facts!$A:$BB,35,FALSE)</f>
        <v>7.9</v>
      </c>
      <c r="AN803">
        <f>VLOOKUP($G803,county_facts!$A:$BB,36,FALSE)</f>
        <v>257</v>
      </c>
      <c r="AO803">
        <f>VLOOKUP($G803,county_facts!$A:$BB,37,FALSE)</f>
        <v>1645</v>
      </c>
      <c r="AP803">
        <f>VLOOKUP($G803,county_facts!$A:$BB,38,FALSE)</f>
        <v>-1.5</v>
      </c>
      <c r="AQ803">
        <f>VLOOKUP($G803,county_facts!$A:$BB,39,FALSE)</f>
        <v>645</v>
      </c>
      <c r="AR803">
        <f>VLOOKUP($G803,county_facts!$A:$BB,40,FALSE)</f>
        <v>971</v>
      </c>
      <c r="AS803">
        <f>VLOOKUP($G803,county_facts!$A:$BB,41,FALSE)</f>
        <v>0</v>
      </c>
      <c r="AT803">
        <f>VLOOKUP($G803,county_facts!$A:$BB,42,FALSE)</f>
        <v>0</v>
      </c>
      <c r="AU803">
        <f>VLOOKUP($G803,county_facts!$A:$BB,43,FALSE)</f>
        <v>0</v>
      </c>
      <c r="AV803">
        <f>VLOOKUP($G803,county_facts!$A:$BB,44,FALSE)</f>
        <v>0</v>
      </c>
      <c r="AW803">
        <f>VLOOKUP($G803,county_facts!$A:$BB,45,FALSE)</f>
        <v>0</v>
      </c>
      <c r="AX803">
        <f>VLOOKUP($G803,county_facts!$A:$BB,46,FALSE)</f>
        <v>21.4</v>
      </c>
      <c r="AY803">
        <f>VLOOKUP($G803,county_facts!$A:$BB,47,FALSE)</f>
        <v>0</v>
      </c>
      <c r="AZ803">
        <f>VLOOKUP($G803,county_facts!$A:$BB,48,FALSE)</f>
        <v>246744</v>
      </c>
      <c r="BA803">
        <f>VLOOKUP($G803,county_facts!$A:$BB,49,FALSE)</f>
        <v>118568</v>
      </c>
      <c r="BB803">
        <f>VLOOKUP($G803,county_facts!$A:$BB,50,FALSE)</f>
        <v>12580</v>
      </c>
      <c r="BC803">
        <f>VLOOKUP($G803,county_facts!$A:$BB,51,FALSE)</f>
        <v>0</v>
      </c>
      <c r="BD803">
        <f>VLOOKUP($G803,county_facts!$A:$BB,52,FALSE)</f>
        <v>5</v>
      </c>
      <c r="BE803">
        <f>VLOOKUP($G803,county_facts!$A:$BB,53,FALSE)</f>
        <v>1775.07</v>
      </c>
      <c r="BF803">
        <f>VLOOKUP($G803,county_facts!$A:$BB,54,FALSE)</f>
        <v>5.3</v>
      </c>
    </row>
    <row r="804" spans="1:58" x14ac:dyDescent="0.3">
      <c r="A804" t="s">
        <v>9</v>
      </c>
      <c r="B804" t="s">
        <v>348</v>
      </c>
      <c r="C804">
        <v>124</v>
      </c>
      <c r="D804" t="s">
        <v>310</v>
      </c>
      <c r="E804">
        <v>229</v>
      </c>
      <c r="F804">
        <v>0.54148471600000003</v>
      </c>
      <c r="G804">
        <v>27087</v>
      </c>
      <c r="H804">
        <f>VLOOKUP($G804,county_facts!$A:$BB,4,FALSE)</f>
        <v>5505</v>
      </c>
      <c r="I804">
        <f>VLOOKUP($G804,county_facts!$A:$BB,5,FALSE)</f>
        <v>5413</v>
      </c>
      <c r="J804">
        <f>VLOOKUP($G804,county_facts!$A:$BB,6,FALSE)</f>
        <v>1.7</v>
      </c>
      <c r="K804">
        <f>VLOOKUP($G804,county_facts!$A:$BB,7,FALSE)</f>
        <v>5413</v>
      </c>
      <c r="L804">
        <f>VLOOKUP($G804,county_facts!$A:$BB,8,FALSE)</f>
        <v>10.199999999999999</v>
      </c>
      <c r="M804">
        <f>VLOOKUP($G804,county_facts!$A:$BB,9,FALSE)</f>
        <v>30.6</v>
      </c>
      <c r="N804">
        <f>VLOOKUP($G804,county_facts!$A:$BB,10,FALSE)</f>
        <v>16.8</v>
      </c>
      <c r="O804">
        <f>VLOOKUP($G804,county_facts!$A:$BB,11,FALSE)</f>
        <v>49.8</v>
      </c>
      <c r="P804">
        <f>VLOOKUP($G804,county_facts!$A:$BB,12,FALSE)</f>
        <v>48.6</v>
      </c>
      <c r="Q804">
        <f>VLOOKUP($G804,county_facts!$A:$BB,13,FALSE)</f>
        <v>0.5</v>
      </c>
      <c r="R804">
        <f>VLOOKUP($G804,county_facts!$A:$BB,14,FALSE)</f>
        <v>41.7</v>
      </c>
      <c r="S804">
        <f>VLOOKUP($G804,county_facts!$A:$BB,15,FALSE)</f>
        <v>0.1</v>
      </c>
      <c r="T804">
        <f>VLOOKUP($G804,county_facts!$A:$BB,16,FALSE)</f>
        <v>0</v>
      </c>
      <c r="U804">
        <f>VLOOKUP($G804,county_facts!$A:$BB,17,FALSE)</f>
        <v>9</v>
      </c>
      <c r="V804">
        <f>VLOOKUP($G804,county_facts!$A:$BB,18,FALSE)</f>
        <v>3.2</v>
      </c>
      <c r="W804">
        <f>VLOOKUP($G804,county_facts!$A:$BB,19,FALSE)</f>
        <v>47.9</v>
      </c>
      <c r="X804">
        <f>VLOOKUP($G804,county_facts!$A:$BB,20,FALSE)</f>
        <v>90.1</v>
      </c>
      <c r="Y804">
        <f>VLOOKUP($G804,county_facts!$A:$BB,21,FALSE)</f>
        <v>0.4</v>
      </c>
      <c r="Z804">
        <f>VLOOKUP($G804,county_facts!$A:$BB,22,FALSE)</f>
        <v>4.7</v>
      </c>
      <c r="AA804">
        <f>VLOOKUP($G804,county_facts!$A:$BB,23,FALSE)</f>
        <v>85</v>
      </c>
      <c r="AB804">
        <f>VLOOKUP($G804,county_facts!$A:$BB,24,FALSE)</f>
        <v>13.3</v>
      </c>
      <c r="AC804">
        <f>VLOOKUP($G804,county_facts!$A:$BB,25,FALSE)</f>
        <v>420</v>
      </c>
      <c r="AD804">
        <f>VLOOKUP($G804,county_facts!$A:$BB,26,FALSE)</f>
        <v>22.1</v>
      </c>
      <c r="AE804">
        <f>VLOOKUP($G804,county_facts!$A:$BB,27,FALSE)</f>
        <v>2765</v>
      </c>
      <c r="AF804">
        <f>VLOOKUP($G804,county_facts!$A:$BB,28,FALSE)</f>
        <v>72.5</v>
      </c>
      <c r="AG804">
        <f>VLOOKUP($G804,county_facts!$A:$BB,29,FALSE)</f>
        <v>9.5</v>
      </c>
      <c r="AH804">
        <f>VLOOKUP($G804,county_facts!$A:$BB,30,FALSE)</f>
        <v>97800</v>
      </c>
      <c r="AI804">
        <f>VLOOKUP($G804,county_facts!$A:$BB,31,FALSE)</f>
        <v>2058</v>
      </c>
      <c r="AJ804">
        <f>VLOOKUP($G804,county_facts!$A:$BB,32,FALSE)</f>
        <v>2.62</v>
      </c>
      <c r="AK804">
        <f>VLOOKUP($G804,county_facts!$A:$BB,33,FALSE)</f>
        <v>19517</v>
      </c>
      <c r="AL804">
        <f>VLOOKUP($G804,county_facts!$A:$BB,34,FALSE)</f>
        <v>40282</v>
      </c>
      <c r="AM804">
        <f>VLOOKUP($G804,county_facts!$A:$BB,35,FALSE)</f>
        <v>26.2</v>
      </c>
      <c r="AN804">
        <f>VLOOKUP($G804,county_facts!$A:$BB,36,FALSE)</f>
        <v>102</v>
      </c>
      <c r="AO804">
        <f>VLOOKUP($G804,county_facts!$A:$BB,37,FALSE)</f>
        <v>1746</v>
      </c>
      <c r="AP804">
        <f>VLOOKUP($G804,county_facts!$A:$BB,38,FALSE)</f>
        <v>10.4</v>
      </c>
      <c r="AQ804">
        <f>VLOOKUP($G804,county_facts!$A:$BB,39,FALSE)</f>
        <v>303</v>
      </c>
      <c r="AR804">
        <f>VLOOKUP($G804,county_facts!$A:$BB,40,FALSE)</f>
        <v>400</v>
      </c>
      <c r="AS804">
        <f>VLOOKUP($G804,county_facts!$A:$BB,41,FALSE)</f>
        <v>0</v>
      </c>
      <c r="AT804">
        <f>VLOOKUP($G804,county_facts!$A:$BB,42,FALSE)</f>
        <v>21.3</v>
      </c>
      <c r="AU804">
        <f>VLOOKUP($G804,county_facts!$A:$BB,43,FALSE)</f>
        <v>0</v>
      </c>
      <c r="AV804">
        <f>VLOOKUP($G804,county_facts!$A:$BB,44,FALSE)</f>
        <v>0</v>
      </c>
      <c r="AW804">
        <f>VLOOKUP($G804,county_facts!$A:$BB,45,FALSE)</f>
        <v>0</v>
      </c>
      <c r="AX804">
        <f>VLOOKUP($G804,county_facts!$A:$BB,46,FALSE)</f>
        <v>16.8</v>
      </c>
      <c r="AY804">
        <f>VLOOKUP($G804,county_facts!$A:$BB,47,FALSE)</f>
        <v>0</v>
      </c>
      <c r="AZ804">
        <f>VLOOKUP($G804,county_facts!$A:$BB,48,FALSE)</f>
        <v>9896</v>
      </c>
      <c r="BA804">
        <f>VLOOKUP($G804,county_facts!$A:$BB,49,FALSE)</f>
        <v>20236</v>
      </c>
      <c r="BB804">
        <f>VLOOKUP($G804,county_facts!$A:$BB,50,FALSE)</f>
        <v>3997</v>
      </c>
      <c r="BC804">
        <f>VLOOKUP($G804,county_facts!$A:$BB,51,FALSE)</f>
        <v>0</v>
      </c>
      <c r="BD804">
        <f>VLOOKUP($G804,county_facts!$A:$BB,52,FALSE)</f>
        <v>0</v>
      </c>
      <c r="BE804">
        <f>VLOOKUP($G804,county_facts!$A:$BB,53,FALSE)</f>
        <v>557.88</v>
      </c>
      <c r="BF804">
        <f>VLOOKUP($G804,county_facts!$A:$BB,54,FALSE)</f>
        <v>9.6999999999999993</v>
      </c>
    </row>
    <row r="805" spans="1:58" x14ac:dyDescent="0.3">
      <c r="A805" t="s">
        <v>6</v>
      </c>
      <c r="B805" t="s">
        <v>348</v>
      </c>
      <c r="C805">
        <v>105</v>
      </c>
      <c r="D805" t="s">
        <v>310</v>
      </c>
      <c r="E805">
        <v>229</v>
      </c>
      <c r="F805">
        <v>0.45851528400000002</v>
      </c>
      <c r="G805">
        <v>27087</v>
      </c>
      <c r="H805">
        <f>VLOOKUP($G805,county_facts!$A:$BB,4,FALSE)</f>
        <v>5505</v>
      </c>
      <c r="I805">
        <f>VLOOKUP($G805,county_facts!$A:$BB,5,FALSE)</f>
        <v>5413</v>
      </c>
      <c r="J805">
        <f>VLOOKUP($G805,county_facts!$A:$BB,6,FALSE)</f>
        <v>1.7</v>
      </c>
      <c r="K805">
        <f>VLOOKUP($G805,county_facts!$A:$BB,7,FALSE)</f>
        <v>5413</v>
      </c>
      <c r="L805">
        <f>VLOOKUP($G805,county_facts!$A:$BB,8,FALSE)</f>
        <v>10.199999999999999</v>
      </c>
      <c r="M805">
        <f>VLOOKUP($G805,county_facts!$A:$BB,9,FALSE)</f>
        <v>30.6</v>
      </c>
      <c r="N805">
        <f>VLOOKUP($G805,county_facts!$A:$BB,10,FALSE)</f>
        <v>16.8</v>
      </c>
      <c r="O805">
        <f>VLOOKUP($G805,county_facts!$A:$BB,11,FALSE)</f>
        <v>49.8</v>
      </c>
      <c r="P805">
        <f>VLOOKUP($G805,county_facts!$A:$BB,12,FALSE)</f>
        <v>48.6</v>
      </c>
      <c r="Q805">
        <f>VLOOKUP($G805,county_facts!$A:$BB,13,FALSE)</f>
        <v>0.5</v>
      </c>
      <c r="R805">
        <f>VLOOKUP($G805,county_facts!$A:$BB,14,FALSE)</f>
        <v>41.7</v>
      </c>
      <c r="S805">
        <f>VLOOKUP($G805,county_facts!$A:$BB,15,FALSE)</f>
        <v>0.1</v>
      </c>
      <c r="T805">
        <f>VLOOKUP($G805,county_facts!$A:$BB,16,FALSE)</f>
        <v>0</v>
      </c>
      <c r="U805">
        <f>VLOOKUP($G805,county_facts!$A:$BB,17,FALSE)</f>
        <v>9</v>
      </c>
      <c r="V805">
        <f>VLOOKUP($G805,county_facts!$A:$BB,18,FALSE)</f>
        <v>3.2</v>
      </c>
      <c r="W805">
        <f>VLOOKUP($G805,county_facts!$A:$BB,19,FALSE)</f>
        <v>47.9</v>
      </c>
      <c r="X805">
        <f>VLOOKUP($G805,county_facts!$A:$BB,20,FALSE)</f>
        <v>90.1</v>
      </c>
      <c r="Y805">
        <f>VLOOKUP($G805,county_facts!$A:$BB,21,FALSE)</f>
        <v>0.4</v>
      </c>
      <c r="Z805">
        <f>VLOOKUP($G805,county_facts!$A:$BB,22,FALSE)</f>
        <v>4.7</v>
      </c>
      <c r="AA805">
        <f>VLOOKUP($G805,county_facts!$A:$BB,23,FALSE)</f>
        <v>85</v>
      </c>
      <c r="AB805">
        <f>VLOOKUP($G805,county_facts!$A:$BB,24,FALSE)</f>
        <v>13.3</v>
      </c>
      <c r="AC805">
        <f>VLOOKUP($G805,county_facts!$A:$BB,25,FALSE)</f>
        <v>420</v>
      </c>
      <c r="AD805">
        <f>VLOOKUP($G805,county_facts!$A:$BB,26,FALSE)</f>
        <v>22.1</v>
      </c>
      <c r="AE805">
        <f>VLOOKUP($G805,county_facts!$A:$BB,27,FALSE)</f>
        <v>2765</v>
      </c>
      <c r="AF805">
        <f>VLOOKUP($G805,county_facts!$A:$BB,28,FALSE)</f>
        <v>72.5</v>
      </c>
      <c r="AG805">
        <f>VLOOKUP($G805,county_facts!$A:$BB,29,FALSE)</f>
        <v>9.5</v>
      </c>
      <c r="AH805">
        <f>VLOOKUP($G805,county_facts!$A:$BB,30,FALSE)</f>
        <v>97800</v>
      </c>
      <c r="AI805">
        <f>VLOOKUP($G805,county_facts!$A:$BB,31,FALSE)</f>
        <v>2058</v>
      </c>
      <c r="AJ805">
        <f>VLOOKUP($G805,county_facts!$A:$BB,32,FALSE)</f>
        <v>2.62</v>
      </c>
      <c r="AK805">
        <f>VLOOKUP($G805,county_facts!$A:$BB,33,FALSE)</f>
        <v>19517</v>
      </c>
      <c r="AL805">
        <f>VLOOKUP($G805,county_facts!$A:$BB,34,FALSE)</f>
        <v>40282</v>
      </c>
      <c r="AM805">
        <f>VLOOKUP($G805,county_facts!$A:$BB,35,FALSE)</f>
        <v>26.2</v>
      </c>
      <c r="AN805">
        <f>VLOOKUP($G805,county_facts!$A:$BB,36,FALSE)</f>
        <v>102</v>
      </c>
      <c r="AO805">
        <f>VLOOKUP($G805,county_facts!$A:$BB,37,FALSE)</f>
        <v>1746</v>
      </c>
      <c r="AP805">
        <f>VLOOKUP($G805,county_facts!$A:$BB,38,FALSE)</f>
        <v>10.4</v>
      </c>
      <c r="AQ805">
        <f>VLOOKUP($G805,county_facts!$A:$BB,39,FALSE)</f>
        <v>303</v>
      </c>
      <c r="AR805">
        <f>VLOOKUP($G805,county_facts!$A:$BB,40,FALSE)</f>
        <v>400</v>
      </c>
      <c r="AS805">
        <f>VLOOKUP($G805,county_facts!$A:$BB,41,FALSE)</f>
        <v>0</v>
      </c>
      <c r="AT805">
        <f>VLOOKUP($G805,county_facts!$A:$BB,42,FALSE)</f>
        <v>21.3</v>
      </c>
      <c r="AU805">
        <f>VLOOKUP($G805,county_facts!$A:$BB,43,FALSE)</f>
        <v>0</v>
      </c>
      <c r="AV805">
        <f>VLOOKUP($G805,county_facts!$A:$BB,44,FALSE)</f>
        <v>0</v>
      </c>
      <c r="AW805">
        <f>VLOOKUP($G805,county_facts!$A:$BB,45,FALSE)</f>
        <v>0</v>
      </c>
      <c r="AX805">
        <f>VLOOKUP($G805,county_facts!$A:$BB,46,FALSE)</f>
        <v>16.8</v>
      </c>
      <c r="AY805">
        <f>VLOOKUP($G805,county_facts!$A:$BB,47,FALSE)</f>
        <v>0</v>
      </c>
      <c r="AZ805">
        <f>VLOOKUP($G805,county_facts!$A:$BB,48,FALSE)</f>
        <v>9896</v>
      </c>
      <c r="BA805">
        <f>VLOOKUP($G805,county_facts!$A:$BB,49,FALSE)</f>
        <v>20236</v>
      </c>
      <c r="BB805">
        <f>VLOOKUP($G805,county_facts!$A:$BB,50,FALSE)</f>
        <v>3997</v>
      </c>
      <c r="BC805">
        <f>VLOOKUP($G805,county_facts!$A:$BB,51,FALSE)</f>
        <v>0</v>
      </c>
      <c r="BD805">
        <f>VLOOKUP($G805,county_facts!$A:$BB,52,FALSE)</f>
        <v>0</v>
      </c>
      <c r="BE805">
        <f>VLOOKUP($G805,county_facts!$A:$BB,53,FALSE)</f>
        <v>557.88</v>
      </c>
      <c r="BF805">
        <f>VLOOKUP($G805,county_facts!$A:$BB,54,FALSE)</f>
        <v>9.6999999999999993</v>
      </c>
    </row>
    <row r="806" spans="1:58" x14ac:dyDescent="0.3">
      <c r="A806" t="s">
        <v>6</v>
      </c>
      <c r="B806" t="s">
        <v>271</v>
      </c>
      <c r="C806">
        <v>616</v>
      </c>
      <c r="D806" t="s">
        <v>310</v>
      </c>
      <c r="E806">
        <v>1004</v>
      </c>
      <c r="F806">
        <v>0.61354581699999999</v>
      </c>
      <c r="G806">
        <v>27083</v>
      </c>
      <c r="H806">
        <f>VLOOKUP($G806,county_facts!$A:$BB,4,FALSE)</f>
        <v>25665</v>
      </c>
      <c r="I806">
        <f>VLOOKUP($G806,county_facts!$A:$BB,5,FALSE)</f>
        <v>25857</v>
      </c>
      <c r="J806">
        <f>VLOOKUP($G806,county_facts!$A:$BB,6,FALSE)</f>
        <v>-0.7</v>
      </c>
      <c r="K806">
        <f>VLOOKUP($G806,county_facts!$A:$BB,7,FALSE)</f>
        <v>25857</v>
      </c>
      <c r="L806">
        <f>VLOOKUP($G806,county_facts!$A:$BB,8,FALSE)</f>
        <v>7.2</v>
      </c>
      <c r="M806">
        <f>VLOOKUP($G806,county_facts!$A:$BB,9,FALSE)</f>
        <v>24.8</v>
      </c>
      <c r="N806">
        <f>VLOOKUP($G806,county_facts!$A:$BB,10,FALSE)</f>
        <v>14.4</v>
      </c>
      <c r="O806">
        <f>VLOOKUP($G806,county_facts!$A:$BB,11,FALSE)</f>
        <v>50.4</v>
      </c>
      <c r="P806">
        <f>VLOOKUP($G806,county_facts!$A:$BB,12,FALSE)</f>
        <v>92</v>
      </c>
      <c r="Q806">
        <f>VLOOKUP($G806,county_facts!$A:$BB,13,FALSE)</f>
        <v>2.5</v>
      </c>
      <c r="R806">
        <f>VLOOKUP($G806,county_facts!$A:$BB,14,FALSE)</f>
        <v>0.7</v>
      </c>
      <c r="S806">
        <f>VLOOKUP($G806,county_facts!$A:$BB,15,FALSE)</f>
        <v>3.3</v>
      </c>
      <c r="T806">
        <f>VLOOKUP($G806,county_facts!$A:$BB,16,FALSE)</f>
        <v>0</v>
      </c>
      <c r="U806">
        <f>VLOOKUP($G806,county_facts!$A:$BB,17,FALSE)</f>
        <v>1.5</v>
      </c>
      <c r="V806">
        <f>VLOOKUP($G806,county_facts!$A:$BB,18,FALSE)</f>
        <v>6.4</v>
      </c>
      <c r="W806">
        <f>VLOOKUP($G806,county_facts!$A:$BB,19,FALSE)</f>
        <v>86.3</v>
      </c>
      <c r="X806">
        <f>VLOOKUP($G806,county_facts!$A:$BB,20,FALSE)</f>
        <v>82.5</v>
      </c>
      <c r="Y806">
        <f>VLOOKUP($G806,county_facts!$A:$BB,21,FALSE)</f>
        <v>5.6</v>
      </c>
      <c r="Z806">
        <f>VLOOKUP($G806,county_facts!$A:$BB,22,FALSE)</f>
        <v>10.199999999999999</v>
      </c>
      <c r="AA806">
        <f>VLOOKUP($G806,county_facts!$A:$BB,23,FALSE)</f>
        <v>91.7</v>
      </c>
      <c r="AB806">
        <f>VLOOKUP($G806,county_facts!$A:$BB,24,FALSE)</f>
        <v>26.9</v>
      </c>
      <c r="AC806">
        <f>VLOOKUP($G806,county_facts!$A:$BB,25,FALSE)</f>
        <v>1500</v>
      </c>
      <c r="AD806">
        <f>VLOOKUP($G806,county_facts!$A:$BB,26,FALSE)</f>
        <v>15.2</v>
      </c>
      <c r="AE806">
        <f>VLOOKUP($G806,county_facts!$A:$BB,27,FALSE)</f>
        <v>11181</v>
      </c>
      <c r="AF806">
        <f>VLOOKUP($G806,county_facts!$A:$BB,28,FALSE)</f>
        <v>67.5</v>
      </c>
      <c r="AG806">
        <f>VLOOKUP($G806,county_facts!$A:$BB,29,FALSE)</f>
        <v>25.3</v>
      </c>
      <c r="AH806">
        <f>VLOOKUP($G806,county_facts!$A:$BB,30,FALSE)</f>
        <v>136000</v>
      </c>
      <c r="AI806">
        <f>VLOOKUP($G806,county_facts!$A:$BB,31,FALSE)</f>
        <v>10083</v>
      </c>
      <c r="AJ806">
        <f>VLOOKUP($G806,county_facts!$A:$BB,32,FALSE)</f>
        <v>2.4300000000000002</v>
      </c>
      <c r="AK806">
        <f>VLOOKUP($G806,county_facts!$A:$BB,33,FALSE)</f>
        <v>26028</v>
      </c>
      <c r="AL806">
        <f>VLOOKUP($G806,county_facts!$A:$BB,34,FALSE)</f>
        <v>49594</v>
      </c>
      <c r="AM806">
        <f>VLOOKUP($G806,county_facts!$A:$BB,35,FALSE)</f>
        <v>14.4</v>
      </c>
      <c r="AN806">
        <f>VLOOKUP($G806,county_facts!$A:$BB,36,FALSE)</f>
        <v>798</v>
      </c>
      <c r="AO806">
        <f>VLOOKUP($G806,county_facts!$A:$BB,37,FALSE)</f>
        <v>12571</v>
      </c>
      <c r="AP806">
        <f>VLOOKUP($G806,county_facts!$A:$BB,38,FALSE)</f>
        <v>-4.5999999999999996</v>
      </c>
      <c r="AQ806">
        <f>VLOOKUP($G806,county_facts!$A:$BB,39,FALSE)</f>
        <v>1711</v>
      </c>
      <c r="AR806">
        <f>VLOOKUP($G806,county_facts!$A:$BB,40,FALSE)</f>
        <v>2302</v>
      </c>
      <c r="AS806">
        <f>VLOOKUP($G806,county_facts!$A:$BB,41,FALSE)</f>
        <v>0</v>
      </c>
      <c r="AT806">
        <f>VLOOKUP($G806,county_facts!$A:$BB,42,FALSE)</f>
        <v>0</v>
      </c>
      <c r="AU806">
        <f>VLOOKUP($G806,county_facts!$A:$BB,43,FALSE)</f>
        <v>0</v>
      </c>
      <c r="AV806">
        <f>VLOOKUP($G806,county_facts!$A:$BB,44,FALSE)</f>
        <v>0</v>
      </c>
      <c r="AW806">
        <f>VLOOKUP($G806,county_facts!$A:$BB,45,FALSE)</f>
        <v>1.9</v>
      </c>
      <c r="AX806">
        <f>VLOOKUP($G806,county_facts!$A:$BB,46,FALSE)</f>
        <v>27.2</v>
      </c>
      <c r="AY806">
        <f>VLOOKUP($G806,county_facts!$A:$BB,47,FALSE)</f>
        <v>697038</v>
      </c>
      <c r="AZ806">
        <f>VLOOKUP($G806,county_facts!$A:$BB,48,FALSE)</f>
        <v>0</v>
      </c>
      <c r="BA806">
        <f>VLOOKUP($G806,county_facts!$A:$BB,49,FALSE)</f>
        <v>378877</v>
      </c>
      <c r="BB806">
        <f>VLOOKUP($G806,county_facts!$A:$BB,50,FALSE)</f>
        <v>15250</v>
      </c>
      <c r="BC806">
        <f>VLOOKUP($G806,county_facts!$A:$BB,51,FALSE)</f>
        <v>37308</v>
      </c>
      <c r="BD806">
        <f>VLOOKUP($G806,county_facts!$A:$BB,52,FALSE)</f>
        <v>36</v>
      </c>
      <c r="BE806">
        <f>VLOOKUP($G806,county_facts!$A:$BB,53,FALSE)</f>
        <v>714.56</v>
      </c>
      <c r="BF806">
        <f>VLOOKUP($G806,county_facts!$A:$BB,54,FALSE)</f>
        <v>36.200000000000003</v>
      </c>
    </row>
    <row r="807" spans="1:58" x14ac:dyDescent="0.3">
      <c r="A807" t="s">
        <v>9</v>
      </c>
      <c r="B807" t="s">
        <v>271</v>
      </c>
      <c r="C807">
        <v>388</v>
      </c>
      <c r="D807" t="s">
        <v>310</v>
      </c>
      <c r="E807">
        <v>1004</v>
      </c>
      <c r="F807">
        <v>0.38645418300000001</v>
      </c>
      <c r="G807">
        <v>27083</v>
      </c>
      <c r="H807">
        <f>VLOOKUP($G807,county_facts!$A:$BB,4,FALSE)</f>
        <v>25665</v>
      </c>
      <c r="I807">
        <f>VLOOKUP($G807,county_facts!$A:$BB,5,FALSE)</f>
        <v>25857</v>
      </c>
      <c r="J807">
        <f>VLOOKUP($G807,county_facts!$A:$BB,6,FALSE)</f>
        <v>-0.7</v>
      </c>
      <c r="K807">
        <f>VLOOKUP($G807,county_facts!$A:$BB,7,FALSE)</f>
        <v>25857</v>
      </c>
      <c r="L807">
        <f>VLOOKUP($G807,county_facts!$A:$BB,8,FALSE)</f>
        <v>7.2</v>
      </c>
      <c r="M807">
        <f>VLOOKUP($G807,county_facts!$A:$BB,9,FALSE)</f>
        <v>24.8</v>
      </c>
      <c r="N807">
        <f>VLOOKUP($G807,county_facts!$A:$BB,10,FALSE)</f>
        <v>14.4</v>
      </c>
      <c r="O807">
        <f>VLOOKUP($G807,county_facts!$A:$BB,11,FALSE)</f>
        <v>50.4</v>
      </c>
      <c r="P807">
        <f>VLOOKUP($G807,county_facts!$A:$BB,12,FALSE)</f>
        <v>92</v>
      </c>
      <c r="Q807">
        <f>VLOOKUP($G807,county_facts!$A:$BB,13,FALSE)</f>
        <v>2.5</v>
      </c>
      <c r="R807">
        <f>VLOOKUP($G807,county_facts!$A:$BB,14,FALSE)</f>
        <v>0.7</v>
      </c>
      <c r="S807">
        <f>VLOOKUP($G807,county_facts!$A:$BB,15,FALSE)</f>
        <v>3.3</v>
      </c>
      <c r="T807">
        <f>VLOOKUP($G807,county_facts!$A:$BB,16,FALSE)</f>
        <v>0</v>
      </c>
      <c r="U807">
        <f>VLOOKUP($G807,county_facts!$A:$BB,17,FALSE)</f>
        <v>1.5</v>
      </c>
      <c r="V807">
        <f>VLOOKUP($G807,county_facts!$A:$BB,18,FALSE)</f>
        <v>6.4</v>
      </c>
      <c r="W807">
        <f>VLOOKUP($G807,county_facts!$A:$BB,19,FALSE)</f>
        <v>86.3</v>
      </c>
      <c r="X807">
        <f>VLOOKUP($G807,county_facts!$A:$BB,20,FALSE)</f>
        <v>82.5</v>
      </c>
      <c r="Y807">
        <f>VLOOKUP($G807,county_facts!$A:$BB,21,FALSE)</f>
        <v>5.6</v>
      </c>
      <c r="Z807">
        <f>VLOOKUP($G807,county_facts!$A:$BB,22,FALSE)</f>
        <v>10.199999999999999</v>
      </c>
      <c r="AA807">
        <f>VLOOKUP($G807,county_facts!$A:$BB,23,FALSE)</f>
        <v>91.7</v>
      </c>
      <c r="AB807">
        <f>VLOOKUP($G807,county_facts!$A:$BB,24,FALSE)</f>
        <v>26.9</v>
      </c>
      <c r="AC807">
        <f>VLOOKUP($G807,county_facts!$A:$BB,25,FALSE)</f>
        <v>1500</v>
      </c>
      <c r="AD807">
        <f>VLOOKUP($G807,county_facts!$A:$BB,26,FALSE)</f>
        <v>15.2</v>
      </c>
      <c r="AE807">
        <f>VLOOKUP($G807,county_facts!$A:$BB,27,FALSE)</f>
        <v>11181</v>
      </c>
      <c r="AF807">
        <f>VLOOKUP($G807,county_facts!$A:$BB,28,FALSE)</f>
        <v>67.5</v>
      </c>
      <c r="AG807">
        <f>VLOOKUP($G807,county_facts!$A:$BB,29,FALSE)</f>
        <v>25.3</v>
      </c>
      <c r="AH807">
        <f>VLOOKUP($G807,county_facts!$A:$BB,30,FALSE)</f>
        <v>136000</v>
      </c>
      <c r="AI807">
        <f>VLOOKUP($G807,county_facts!$A:$BB,31,FALSE)</f>
        <v>10083</v>
      </c>
      <c r="AJ807">
        <f>VLOOKUP($G807,county_facts!$A:$BB,32,FALSE)</f>
        <v>2.4300000000000002</v>
      </c>
      <c r="AK807">
        <f>VLOOKUP($G807,county_facts!$A:$BB,33,FALSE)</f>
        <v>26028</v>
      </c>
      <c r="AL807">
        <f>VLOOKUP($G807,county_facts!$A:$BB,34,FALSE)</f>
        <v>49594</v>
      </c>
      <c r="AM807">
        <f>VLOOKUP($G807,county_facts!$A:$BB,35,FALSE)</f>
        <v>14.4</v>
      </c>
      <c r="AN807">
        <f>VLOOKUP($G807,county_facts!$A:$BB,36,FALSE)</f>
        <v>798</v>
      </c>
      <c r="AO807">
        <f>VLOOKUP($G807,county_facts!$A:$BB,37,FALSE)</f>
        <v>12571</v>
      </c>
      <c r="AP807">
        <f>VLOOKUP($G807,county_facts!$A:$BB,38,FALSE)</f>
        <v>-4.5999999999999996</v>
      </c>
      <c r="AQ807">
        <f>VLOOKUP($G807,county_facts!$A:$BB,39,FALSE)</f>
        <v>1711</v>
      </c>
      <c r="AR807">
        <f>VLOOKUP($G807,county_facts!$A:$BB,40,FALSE)</f>
        <v>2302</v>
      </c>
      <c r="AS807">
        <f>VLOOKUP($G807,county_facts!$A:$BB,41,FALSE)</f>
        <v>0</v>
      </c>
      <c r="AT807">
        <f>VLOOKUP($G807,county_facts!$A:$BB,42,FALSE)</f>
        <v>0</v>
      </c>
      <c r="AU807">
        <f>VLOOKUP($G807,county_facts!$A:$BB,43,FALSE)</f>
        <v>0</v>
      </c>
      <c r="AV807">
        <f>VLOOKUP($G807,county_facts!$A:$BB,44,FALSE)</f>
        <v>0</v>
      </c>
      <c r="AW807">
        <f>VLOOKUP($G807,county_facts!$A:$BB,45,FALSE)</f>
        <v>1.9</v>
      </c>
      <c r="AX807">
        <f>VLOOKUP($G807,county_facts!$A:$BB,46,FALSE)</f>
        <v>27.2</v>
      </c>
      <c r="AY807">
        <f>VLOOKUP($G807,county_facts!$A:$BB,47,FALSE)</f>
        <v>697038</v>
      </c>
      <c r="AZ807">
        <f>VLOOKUP($G807,county_facts!$A:$BB,48,FALSE)</f>
        <v>0</v>
      </c>
      <c r="BA807">
        <f>VLOOKUP($G807,county_facts!$A:$BB,49,FALSE)</f>
        <v>378877</v>
      </c>
      <c r="BB807">
        <f>VLOOKUP($G807,county_facts!$A:$BB,50,FALSE)</f>
        <v>15250</v>
      </c>
      <c r="BC807">
        <f>VLOOKUP($G807,county_facts!$A:$BB,51,FALSE)</f>
        <v>37308</v>
      </c>
      <c r="BD807">
        <f>VLOOKUP($G807,county_facts!$A:$BB,52,FALSE)</f>
        <v>36</v>
      </c>
      <c r="BE807">
        <f>VLOOKUP($G807,county_facts!$A:$BB,53,FALSE)</f>
        <v>714.56</v>
      </c>
      <c r="BF807">
        <f>VLOOKUP($G807,county_facts!$A:$BB,54,FALSE)</f>
        <v>36.200000000000003</v>
      </c>
    </row>
    <row r="808" spans="1:58" x14ac:dyDescent="0.3">
      <c r="A808" t="s">
        <v>6</v>
      </c>
      <c r="B808" t="s">
        <v>101</v>
      </c>
      <c r="C808">
        <v>209</v>
      </c>
      <c r="D808" t="s">
        <v>310</v>
      </c>
      <c r="E808">
        <v>256</v>
      </c>
      <c r="F808">
        <v>0.81640625</v>
      </c>
      <c r="G808">
        <v>27081</v>
      </c>
      <c r="H808">
        <f>VLOOKUP($G808,county_facts!$A:$BB,4,FALSE)</f>
        <v>5788</v>
      </c>
      <c r="I808">
        <f>VLOOKUP($G808,county_facts!$A:$BB,5,FALSE)</f>
        <v>5896</v>
      </c>
      <c r="J808">
        <f>VLOOKUP($G808,county_facts!$A:$BB,6,FALSE)</f>
        <v>-1.8</v>
      </c>
      <c r="K808">
        <f>VLOOKUP($G808,county_facts!$A:$BB,7,FALSE)</f>
        <v>5896</v>
      </c>
      <c r="L808">
        <f>VLOOKUP($G808,county_facts!$A:$BB,8,FALSE)</f>
        <v>5.5</v>
      </c>
      <c r="M808">
        <f>VLOOKUP($G808,county_facts!$A:$BB,9,FALSE)</f>
        <v>22.4</v>
      </c>
      <c r="N808">
        <f>VLOOKUP($G808,county_facts!$A:$BB,10,FALSE)</f>
        <v>24.9</v>
      </c>
      <c r="O808">
        <f>VLOOKUP($G808,county_facts!$A:$BB,11,FALSE)</f>
        <v>49.7</v>
      </c>
      <c r="P808">
        <f>VLOOKUP($G808,county_facts!$A:$BB,12,FALSE)</f>
        <v>98.3</v>
      </c>
      <c r="Q808">
        <f>VLOOKUP($G808,county_facts!$A:$BB,13,FALSE)</f>
        <v>0.2</v>
      </c>
      <c r="R808">
        <f>VLOOKUP($G808,county_facts!$A:$BB,14,FALSE)</f>
        <v>0.3</v>
      </c>
      <c r="S808">
        <f>VLOOKUP($G808,county_facts!$A:$BB,15,FALSE)</f>
        <v>0.4</v>
      </c>
      <c r="T808">
        <f>VLOOKUP($G808,county_facts!$A:$BB,16,FALSE)</f>
        <v>0.1</v>
      </c>
      <c r="U808">
        <f>VLOOKUP($G808,county_facts!$A:$BB,17,FALSE)</f>
        <v>0.8</v>
      </c>
      <c r="V808">
        <f>VLOOKUP($G808,county_facts!$A:$BB,18,FALSE)</f>
        <v>1.9</v>
      </c>
      <c r="W808">
        <f>VLOOKUP($G808,county_facts!$A:$BB,19,FALSE)</f>
        <v>96.6</v>
      </c>
      <c r="X808">
        <f>VLOOKUP($G808,county_facts!$A:$BB,20,FALSE)</f>
        <v>90</v>
      </c>
      <c r="Y808">
        <f>VLOOKUP($G808,county_facts!$A:$BB,21,FALSE)</f>
        <v>1.3</v>
      </c>
      <c r="Z808">
        <f>VLOOKUP($G808,county_facts!$A:$BB,22,FALSE)</f>
        <v>3</v>
      </c>
      <c r="AA808">
        <f>VLOOKUP($G808,county_facts!$A:$BB,23,FALSE)</f>
        <v>91.3</v>
      </c>
      <c r="AB808">
        <f>VLOOKUP($G808,county_facts!$A:$BB,24,FALSE)</f>
        <v>18.899999999999999</v>
      </c>
      <c r="AC808">
        <f>VLOOKUP($G808,county_facts!$A:$BB,25,FALSE)</f>
        <v>556</v>
      </c>
      <c r="AD808">
        <f>VLOOKUP($G808,county_facts!$A:$BB,26,FALSE)</f>
        <v>19.8</v>
      </c>
      <c r="AE808">
        <f>VLOOKUP($G808,county_facts!$A:$BB,27,FALSE)</f>
        <v>3115</v>
      </c>
      <c r="AF808">
        <f>VLOOKUP($G808,county_facts!$A:$BB,28,FALSE)</f>
        <v>81.900000000000006</v>
      </c>
      <c r="AG808">
        <f>VLOOKUP($G808,county_facts!$A:$BB,29,FALSE)</f>
        <v>9.1</v>
      </c>
      <c r="AH808">
        <f>VLOOKUP($G808,county_facts!$A:$BB,30,FALSE)</f>
        <v>86100</v>
      </c>
      <c r="AI808">
        <f>VLOOKUP($G808,county_facts!$A:$BB,31,FALSE)</f>
        <v>2485</v>
      </c>
      <c r="AJ808">
        <f>VLOOKUP($G808,county_facts!$A:$BB,32,FALSE)</f>
        <v>2.2799999999999998</v>
      </c>
      <c r="AK808">
        <f>VLOOKUP($G808,county_facts!$A:$BB,33,FALSE)</f>
        <v>26767</v>
      </c>
      <c r="AL808">
        <f>VLOOKUP($G808,county_facts!$A:$BB,34,FALSE)</f>
        <v>47861</v>
      </c>
      <c r="AM808">
        <f>VLOOKUP($G808,county_facts!$A:$BB,35,FALSE)</f>
        <v>8.6999999999999993</v>
      </c>
      <c r="AN808">
        <f>VLOOKUP($G808,county_facts!$A:$BB,36,FALSE)</f>
        <v>210</v>
      </c>
      <c r="AO808">
        <f>VLOOKUP($G808,county_facts!$A:$BB,37,FALSE)</f>
        <v>1541</v>
      </c>
      <c r="AP808">
        <f>VLOOKUP($G808,county_facts!$A:$BB,38,FALSE)</f>
        <v>-3.6</v>
      </c>
      <c r="AQ808">
        <f>VLOOKUP($G808,county_facts!$A:$BB,39,FALSE)</f>
        <v>477</v>
      </c>
      <c r="AR808">
        <f>VLOOKUP($G808,county_facts!$A:$BB,40,FALSE)</f>
        <v>0</v>
      </c>
      <c r="AS808">
        <f>VLOOKUP($G808,county_facts!$A:$BB,41,FALSE)</f>
        <v>0</v>
      </c>
      <c r="AT808">
        <f>VLOOKUP($G808,county_facts!$A:$BB,42,FALSE)</f>
        <v>0</v>
      </c>
      <c r="AU808">
        <f>VLOOKUP($G808,county_facts!$A:$BB,43,FALSE)</f>
        <v>0</v>
      </c>
      <c r="AV808">
        <f>VLOOKUP($G808,county_facts!$A:$BB,44,FALSE)</f>
        <v>0</v>
      </c>
      <c r="AW808">
        <f>VLOOKUP($G808,county_facts!$A:$BB,45,FALSE)</f>
        <v>0</v>
      </c>
      <c r="AX808">
        <f>VLOOKUP($G808,county_facts!$A:$BB,46,FALSE)</f>
        <v>0</v>
      </c>
      <c r="AY808">
        <f>VLOOKUP($G808,county_facts!$A:$BB,47,FALSE)</f>
        <v>0</v>
      </c>
      <c r="AZ808">
        <f>VLOOKUP($G808,county_facts!$A:$BB,48,FALSE)</f>
        <v>77617</v>
      </c>
      <c r="BA808">
        <f>VLOOKUP($G808,county_facts!$A:$BB,49,FALSE)</f>
        <v>53106</v>
      </c>
      <c r="BB808">
        <f>VLOOKUP($G808,county_facts!$A:$BB,50,FALSE)</f>
        <v>9136</v>
      </c>
      <c r="BC808">
        <f>VLOOKUP($G808,county_facts!$A:$BB,51,FALSE)</f>
        <v>0</v>
      </c>
      <c r="BD808">
        <f>VLOOKUP($G808,county_facts!$A:$BB,52,FALSE)</f>
        <v>12</v>
      </c>
      <c r="BE808">
        <f>VLOOKUP($G808,county_facts!$A:$BB,53,FALSE)</f>
        <v>536.76</v>
      </c>
      <c r="BF808">
        <f>VLOOKUP($G808,county_facts!$A:$BB,54,FALSE)</f>
        <v>11</v>
      </c>
    </row>
    <row r="809" spans="1:58" x14ac:dyDescent="0.3">
      <c r="A809" t="s">
        <v>9</v>
      </c>
      <c r="B809" t="s">
        <v>101</v>
      </c>
      <c r="C809">
        <v>47</v>
      </c>
      <c r="D809" t="s">
        <v>310</v>
      </c>
      <c r="E809">
        <v>256</v>
      </c>
      <c r="F809">
        <v>0.18359375</v>
      </c>
      <c r="G809">
        <v>27081</v>
      </c>
      <c r="H809">
        <f>VLOOKUP($G809,county_facts!$A:$BB,4,FALSE)</f>
        <v>5788</v>
      </c>
      <c r="I809">
        <f>VLOOKUP($G809,county_facts!$A:$BB,5,FALSE)</f>
        <v>5896</v>
      </c>
      <c r="J809">
        <f>VLOOKUP($G809,county_facts!$A:$BB,6,FALSE)</f>
        <v>-1.8</v>
      </c>
      <c r="K809">
        <f>VLOOKUP($G809,county_facts!$A:$BB,7,FALSE)</f>
        <v>5896</v>
      </c>
      <c r="L809">
        <f>VLOOKUP($G809,county_facts!$A:$BB,8,FALSE)</f>
        <v>5.5</v>
      </c>
      <c r="M809">
        <f>VLOOKUP($G809,county_facts!$A:$BB,9,FALSE)</f>
        <v>22.4</v>
      </c>
      <c r="N809">
        <f>VLOOKUP($G809,county_facts!$A:$BB,10,FALSE)</f>
        <v>24.9</v>
      </c>
      <c r="O809">
        <f>VLOOKUP($G809,county_facts!$A:$BB,11,FALSE)</f>
        <v>49.7</v>
      </c>
      <c r="P809">
        <f>VLOOKUP($G809,county_facts!$A:$BB,12,FALSE)</f>
        <v>98.3</v>
      </c>
      <c r="Q809">
        <f>VLOOKUP($G809,county_facts!$A:$BB,13,FALSE)</f>
        <v>0.2</v>
      </c>
      <c r="R809">
        <f>VLOOKUP($G809,county_facts!$A:$BB,14,FALSE)</f>
        <v>0.3</v>
      </c>
      <c r="S809">
        <f>VLOOKUP($G809,county_facts!$A:$BB,15,FALSE)</f>
        <v>0.4</v>
      </c>
      <c r="T809">
        <f>VLOOKUP($G809,county_facts!$A:$BB,16,FALSE)</f>
        <v>0.1</v>
      </c>
      <c r="U809">
        <f>VLOOKUP($G809,county_facts!$A:$BB,17,FALSE)</f>
        <v>0.8</v>
      </c>
      <c r="V809">
        <f>VLOOKUP($G809,county_facts!$A:$BB,18,FALSE)</f>
        <v>1.9</v>
      </c>
      <c r="W809">
        <f>VLOOKUP($G809,county_facts!$A:$BB,19,FALSE)</f>
        <v>96.6</v>
      </c>
      <c r="X809">
        <f>VLOOKUP($G809,county_facts!$A:$BB,20,FALSE)</f>
        <v>90</v>
      </c>
      <c r="Y809">
        <f>VLOOKUP($G809,county_facts!$A:$BB,21,FALSE)</f>
        <v>1.3</v>
      </c>
      <c r="Z809">
        <f>VLOOKUP($G809,county_facts!$A:$BB,22,FALSE)</f>
        <v>3</v>
      </c>
      <c r="AA809">
        <f>VLOOKUP($G809,county_facts!$A:$BB,23,FALSE)</f>
        <v>91.3</v>
      </c>
      <c r="AB809">
        <f>VLOOKUP($G809,county_facts!$A:$BB,24,FALSE)</f>
        <v>18.899999999999999</v>
      </c>
      <c r="AC809">
        <f>VLOOKUP($G809,county_facts!$A:$BB,25,FALSE)</f>
        <v>556</v>
      </c>
      <c r="AD809">
        <f>VLOOKUP($G809,county_facts!$A:$BB,26,FALSE)</f>
        <v>19.8</v>
      </c>
      <c r="AE809">
        <f>VLOOKUP($G809,county_facts!$A:$BB,27,FALSE)</f>
        <v>3115</v>
      </c>
      <c r="AF809">
        <f>VLOOKUP($G809,county_facts!$A:$BB,28,FALSE)</f>
        <v>81.900000000000006</v>
      </c>
      <c r="AG809">
        <f>VLOOKUP($G809,county_facts!$A:$BB,29,FALSE)</f>
        <v>9.1</v>
      </c>
      <c r="AH809">
        <f>VLOOKUP($G809,county_facts!$A:$BB,30,FALSE)</f>
        <v>86100</v>
      </c>
      <c r="AI809">
        <f>VLOOKUP($G809,county_facts!$A:$BB,31,FALSE)</f>
        <v>2485</v>
      </c>
      <c r="AJ809">
        <f>VLOOKUP($G809,county_facts!$A:$BB,32,FALSE)</f>
        <v>2.2799999999999998</v>
      </c>
      <c r="AK809">
        <f>VLOOKUP($G809,county_facts!$A:$BB,33,FALSE)</f>
        <v>26767</v>
      </c>
      <c r="AL809">
        <f>VLOOKUP($G809,county_facts!$A:$BB,34,FALSE)</f>
        <v>47861</v>
      </c>
      <c r="AM809">
        <f>VLOOKUP($G809,county_facts!$A:$BB,35,FALSE)</f>
        <v>8.6999999999999993</v>
      </c>
      <c r="AN809">
        <f>VLOOKUP($G809,county_facts!$A:$BB,36,FALSE)</f>
        <v>210</v>
      </c>
      <c r="AO809">
        <f>VLOOKUP($G809,county_facts!$A:$BB,37,FALSE)</f>
        <v>1541</v>
      </c>
      <c r="AP809">
        <f>VLOOKUP($G809,county_facts!$A:$BB,38,FALSE)</f>
        <v>-3.6</v>
      </c>
      <c r="AQ809">
        <f>VLOOKUP($G809,county_facts!$A:$BB,39,FALSE)</f>
        <v>477</v>
      </c>
      <c r="AR809">
        <f>VLOOKUP($G809,county_facts!$A:$BB,40,FALSE)</f>
        <v>0</v>
      </c>
      <c r="AS809">
        <f>VLOOKUP($G809,county_facts!$A:$BB,41,FALSE)</f>
        <v>0</v>
      </c>
      <c r="AT809">
        <f>VLOOKUP($G809,county_facts!$A:$BB,42,FALSE)</f>
        <v>0</v>
      </c>
      <c r="AU809">
        <f>VLOOKUP($G809,county_facts!$A:$BB,43,FALSE)</f>
        <v>0</v>
      </c>
      <c r="AV809">
        <f>VLOOKUP($G809,county_facts!$A:$BB,44,FALSE)</f>
        <v>0</v>
      </c>
      <c r="AW809">
        <f>VLOOKUP($G809,county_facts!$A:$BB,45,FALSE)</f>
        <v>0</v>
      </c>
      <c r="AX809">
        <f>VLOOKUP($G809,county_facts!$A:$BB,46,FALSE)</f>
        <v>0</v>
      </c>
      <c r="AY809">
        <f>VLOOKUP($G809,county_facts!$A:$BB,47,FALSE)</f>
        <v>0</v>
      </c>
      <c r="AZ809">
        <f>VLOOKUP($G809,county_facts!$A:$BB,48,FALSE)</f>
        <v>77617</v>
      </c>
      <c r="BA809">
        <f>VLOOKUP($G809,county_facts!$A:$BB,49,FALSE)</f>
        <v>53106</v>
      </c>
      <c r="BB809">
        <f>VLOOKUP($G809,county_facts!$A:$BB,50,FALSE)</f>
        <v>9136</v>
      </c>
      <c r="BC809">
        <f>VLOOKUP($G809,county_facts!$A:$BB,51,FALSE)</f>
        <v>0</v>
      </c>
      <c r="BD809">
        <f>VLOOKUP($G809,county_facts!$A:$BB,52,FALSE)</f>
        <v>12</v>
      </c>
      <c r="BE809">
        <f>VLOOKUP($G809,county_facts!$A:$BB,53,FALSE)</f>
        <v>536.76</v>
      </c>
      <c r="BF809">
        <f>VLOOKUP($G809,county_facts!$A:$BB,54,FALSE)</f>
        <v>11</v>
      </c>
    </row>
    <row r="810" spans="1:58" x14ac:dyDescent="0.3">
      <c r="A810" t="s">
        <v>6</v>
      </c>
      <c r="B810" t="s">
        <v>349</v>
      </c>
      <c r="C810">
        <v>735</v>
      </c>
      <c r="D810" t="s">
        <v>310</v>
      </c>
      <c r="E810">
        <v>1080</v>
      </c>
      <c r="F810">
        <v>0.68055555599999995</v>
      </c>
      <c r="G810">
        <v>27079</v>
      </c>
      <c r="H810">
        <f>VLOOKUP($G810,county_facts!$A:$BB,4,FALSE)</f>
        <v>27770</v>
      </c>
      <c r="I810">
        <f>VLOOKUP($G810,county_facts!$A:$BB,5,FALSE)</f>
        <v>27703</v>
      </c>
      <c r="J810">
        <f>VLOOKUP($G810,county_facts!$A:$BB,6,FALSE)</f>
        <v>0.2</v>
      </c>
      <c r="K810">
        <f>VLOOKUP($G810,county_facts!$A:$BB,7,FALSE)</f>
        <v>27703</v>
      </c>
      <c r="L810">
        <f>VLOOKUP($G810,county_facts!$A:$BB,8,FALSE)</f>
        <v>5.7</v>
      </c>
      <c r="M810">
        <f>VLOOKUP($G810,county_facts!$A:$BB,9,FALSE)</f>
        <v>24.5</v>
      </c>
      <c r="N810">
        <f>VLOOKUP($G810,county_facts!$A:$BB,10,FALSE)</f>
        <v>16</v>
      </c>
      <c r="O810">
        <f>VLOOKUP($G810,county_facts!$A:$BB,11,FALSE)</f>
        <v>49.6</v>
      </c>
      <c r="P810">
        <f>VLOOKUP($G810,county_facts!$A:$BB,12,FALSE)</f>
        <v>97.1</v>
      </c>
      <c r="Q810">
        <f>VLOOKUP($G810,county_facts!$A:$BB,13,FALSE)</f>
        <v>0.6</v>
      </c>
      <c r="R810">
        <f>VLOOKUP($G810,county_facts!$A:$BB,14,FALSE)</f>
        <v>0.4</v>
      </c>
      <c r="S810">
        <f>VLOOKUP($G810,county_facts!$A:$BB,15,FALSE)</f>
        <v>0.7</v>
      </c>
      <c r="T810">
        <f>VLOOKUP($G810,county_facts!$A:$BB,16,FALSE)</f>
        <v>0</v>
      </c>
      <c r="U810">
        <f>VLOOKUP($G810,county_facts!$A:$BB,17,FALSE)</f>
        <v>1.1000000000000001</v>
      </c>
      <c r="V810">
        <f>VLOOKUP($G810,county_facts!$A:$BB,18,FALSE)</f>
        <v>5.7</v>
      </c>
      <c r="W810">
        <f>VLOOKUP($G810,county_facts!$A:$BB,19,FALSE)</f>
        <v>91.7</v>
      </c>
      <c r="X810">
        <f>VLOOKUP($G810,county_facts!$A:$BB,20,FALSE)</f>
        <v>88.8</v>
      </c>
      <c r="Y810">
        <f>VLOOKUP($G810,county_facts!$A:$BB,21,FALSE)</f>
        <v>2.1</v>
      </c>
      <c r="Z810">
        <f>VLOOKUP($G810,county_facts!$A:$BB,22,FALSE)</f>
        <v>5.4</v>
      </c>
      <c r="AA810">
        <f>VLOOKUP($G810,county_facts!$A:$BB,23,FALSE)</f>
        <v>90.2</v>
      </c>
      <c r="AB810">
        <f>VLOOKUP($G810,county_facts!$A:$BB,24,FALSE)</f>
        <v>22.3</v>
      </c>
      <c r="AC810">
        <f>VLOOKUP($G810,county_facts!$A:$BB,25,FALSE)</f>
        <v>2025</v>
      </c>
      <c r="AD810">
        <f>VLOOKUP($G810,county_facts!$A:$BB,26,FALSE)</f>
        <v>24.9</v>
      </c>
      <c r="AE810">
        <f>VLOOKUP($G810,county_facts!$A:$BB,27,FALSE)</f>
        <v>12489</v>
      </c>
      <c r="AF810">
        <f>VLOOKUP($G810,county_facts!$A:$BB,28,FALSE)</f>
        <v>81.8</v>
      </c>
      <c r="AG810">
        <f>VLOOKUP($G810,county_facts!$A:$BB,29,FALSE)</f>
        <v>10</v>
      </c>
      <c r="AH810">
        <f>VLOOKUP($G810,county_facts!$A:$BB,30,FALSE)</f>
        <v>180100</v>
      </c>
      <c r="AI810">
        <f>VLOOKUP($G810,county_facts!$A:$BB,31,FALSE)</f>
        <v>10997</v>
      </c>
      <c r="AJ810">
        <f>VLOOKUP($G810,county_facts!$A:$BB,32,FALSE)</f>
        <v>2.5</v>
      </c>
      <c r="AK810">
        <f>VLOOKUP($G810,county_facts!$A:$BB,33,FALSE)</f>
        <v>27793</v>
      </c>
      <c r="AL810">
        <f>VLOOKUP($G810,county_facts!$A:$BB,34,FALSE)</f>
        <v>58922</v>
      </c>
      <c r="AM810">
        <f>VLOOKUP($G810,county_facts!$A:$BB,35,FALSE)</f>
        <v>8.8000000000000007</v>
      </c>
      <c r="AN810">
        <f>VLOOKUP($G810,county_facts!$A:$BB,36,FALSE)</f>
        <v>692</v>
      </c>
      <c r="AO810">
        <f>VLOOKUP($G810,county_facts!$A:$BB,37,FALSE)</f>
        <v>6651</v>
      </c>
      <c r="AP810">
        <f>VLOOKUP($G810,county_facts!$A:$BB,38,FALSE)</f>
        <v>2.2000000000000002</v>
      </c>
      <c r="AQ810">
        <f>VLOOKUP($G810,county_facts!$A:$BB,39,FALSE)</f>
        <v>1982</v>
      </c>
      <c r="AR810">
        <f>VLOOKUP($G810,county_facts!$A:$BB,40,FALSE)</f>
        <v>2780</v>
      </c>
      <c r="AS810">
        <f>VLOOKUP($G810,county_facts!$A:$BB,41,FALSE)</f>
        <v>0</v>
      </c>
      <c r="AT810">
        <f>VLOOKUP($G810,county_facts!$A:$BB,42,FALSE)</f>
        <v>0</v>
      </c>
      <c r="AU810">
        <f>VLOOKUP($G810,county_facts!$A:$BB,43,FALSE)</f>
        <v>0</v>
      </c>
      <c r="AV810">
        <f>VLOOKUP($G810,county_facts!$A:$BB,44,FALSE)</f>
        <v>0</v>
      </c>
      <c r="AW810">
        <f>VLOOKUP($G810,county_facts!$A:$BB,45,FALSE)</f>
        <v>0</v>
      </c>
      <c r="AX810">
        <f>VLOOKUP($G810,county_facts!$A:$BB,46,FALSE)</f>
        <v>26.6</v>
      </c>
      <c r="AY810">
        <f>VLOOKUP($G810,county_facts!$A:$BB,47,FALSE)</f>
        <v>623932</v>
      </c>
      <c r="AZ810">
        <f>VLOOKUP($G810,county_facts!$A:$BB,48,FALSE)</f>
        <v>131977</v>
      </c>
      <c r="BA810">
        <f>VLOOKUP($G810,county_facts!$A:$BB,49,FALSE)</f>
        <v>206212</v>
      </c>
      <c r="BB810">
        <f>VLOOKUP($G810,county_facts!$A:$BB,50,FALSE)</f>
        <v>7359</v>
      </c>
      <c r="BC810">
        <f>VLOOKUP($G810,county_facts!$A:$BB,51,FALSE)</f>
        <v>17014</v>
      </c>
      <c r="BD810">
        <f>VLOOKUP($G810,county_facts!$A:$BB,52,FALSE)</f>
        <v>44</v>
      </c>
      <c r="BE810">
        <f>VLOOKUP($G810,county_facts!$A:$BB,53,FALSE)</f>
        <v>448.76</v>
      </c>
      <c r="BF810">
        <f>VLOOKUP($G810,county_facts!$A:$BB,54,FALSE)</f>
        <v>61.7</v>
      </c>
    </row>
    <row r="811" spans="1:58" x14ac:dyDescent="0.3">
      <c r="A811" t="s">
        <v>9</v>
      </c>
      <c r="B811" t="s">
        <v>349</v>
      </c>
      <c r="C811">
        <v>345</v>
      </c>
      <c r="D811" t="s">
        <v>310</v>
      </c>
      <c r="E811">
        <v>1080</v>
      </c>
      <c r="F811">
        <v>0.31944444399999999</v>
      </c>
      <c r="G811">
        <v>27079</v>
      </c>
      <c r="H811">
        <f>VLOOKUP($G811,county_facts!$A:$BB,4,FALSE)</f>
        <v>27770</v>
      </c>
      <c r="I811">
        <f>VLOOKUP($G811,county_facts!$A:$BB,5,FALSE)</f>
        <v>27703</v>
      </c>
      <c r="J811">
        <f>VLOOKUP($G811,county_facts!$A:$BB,6,FALSE)</f>
        <v>0.2</v>
      </c>
      <c r="K811">
        <f>VLOOKUP($G811,county_facts!$A:$BB,7,FALSE)</f>
        <v>27703</v>
      </c>
      <c r="L811">
        <f>VLOOKUP($G811,county_facts!$A:$BB,8,FALSE)</f>
        <v>5.7</v>
      </c>
      <c r="M811">
        <f>VLOOKUP($G811,county_facts!$A:$BB,9,FALSE)</f>
        <v>24.5</v>
      </c>
      <c r="N811">
        <f>VLOOKUP($G811,county_facts!$A:$BB,10,FALSE)</f>
        <v>16</v>
      </c>
      <c r="O811">
        <f>VLOOKUP($G811,county_facts!$A:$BB,11,FALSE)</f>
        <v>49.6</v>
      </c>
      <c r="P811">
        <f>VLOOKUP($G811,county_facts!$A:$BB,12,FALSE)</f>
        <v>97.1</v>
      </c>
      <c r="Q811">
        <f>VLOOKUP($G811,county_facts!$A:$BB,13,FALSE)</f>
        <v>0.6</v>
      </c>
      <c r="R811">
        <f>VLOOKUP($G811,county_facts!$A:$BB,14,FALSE)</f>
        <v>0.4</v>
      </c>
      <c r="S811">
        <f>VLOOKUP($G811,county_facts!$A:$BB,15,FALSE)</f>
        <v>0.7</v>
      </c>
      <c r="T811">
        <f>VLOOKUP($G811,county_facts!$A:$BB,16,FALSE)</f>
        <v>0</v>
      </c>
      <c r="U811">
        <f>VLOOKUP($G811,county_facts!$A:$BB,17,FALSE)</f>
        <v>1.1000000000000001</v>
      </c>
      <c r="V811">
        <f>VLOOKUP($G811,county_facts!$A:$BB,18,FALSE)</f>
        <v>5.7</v>
      </c>
      <c r="W811">
        <f>VLOOKUP($G811,county_facts!$A:$BB,19,FALSE)</f>
        <v>91.7</v>
      </c>
      <c r="X811">
        <f>VLOOKUP($G811,county_facts!$A:$BB,20,FALSE)</f>
        <v>88.8</v>
      </c>
      <c r="Y811">
        <f>VLOOKUP($G811,county_facts!$A:$BB,21,FALSE)</f>
        <v>2.1</v>
      </c>
      <c r="Z811">
        <f>VLOOKUP($G811,county_facts!$A:$BB,22,FALSE)</f>
        <v>5.4</v>
      </c>
      <c r="AA811">
        <f>VLOOKUP($G811,county_facts!$A:$BB,23,FALSE)</f>
        <v>90.2</v>
      </c>
      <c r="AB811">
        <f>VLOOKUP($G811,county_facts!$A:$BB,24,FALSE)</f>
        <v>22.3</v>
      </c>
      <c r="AC811">
        <f>VLOOKUP($G811,county_facts!$A:$BB,25,FALSE)</f>
        <v>2025</v>
      </c>
      <c r="AD811">
        <f>VLOOKUP($G811,county_facts!$A:$BB,26,FALSE)</f>
        <v>24.9</v>
      </c>
      <c r="AE811">
        <f>VLOOKUP($G811,county_facts!$A:$BB,27,FALSE)</f>
        <v>12489</v>
      </c>
      <c r="AF811">
        <f>VLOOKUP($G811,county_facts!$A:$BB,28,FALSE)</f>
        <v>81.8</v>
      </c>
      <c r="AG811">
        <f>VLOOKUP($G811,county_facts!$A:$BB,29,FALSE)</f>
        <v>10</v>
      </c>
      <c r="AH811">
        <f>VLOOKUP($G811,county_facts!$A:$BB,30,FALSE)</f>
        <v>180100</v>
      </c>
      <c r="AI811">
        <f>VLOOKUP($G811,county_facts!$A:$BB,31,FALSE)</f>
        <v>10997</v>
      </c>
      <c r="AJ811">
        <f>VLOOKUP($G811,county_facts!$A:$BB,32,FALSE)</f>
        <v>2.5</v>
      </c>
      <c r="AK811">
        <f>VLOOKUP($G811,county_facts!$A:$BB,33,FALSE)</f>
        <v>27793</v>
      </c>
      <c r="AL811">
        <f>VLOOKUP($G811,county_facts!$A:$BB,34,FALSE)</f>
        <v>58922</v>
      </c>
      <c r="AM811">
        <f>VLOOKUP($G811,county_facts!$A:$BB,35,FALSE)</f>
        <v>8.8000000000000007</v>
      </c>
      <c r="AN811">
        <f>VLOOKUP($G811,county_facts!$A:$BB,36,FALSE)</f>
        <v>692</v>
      </c>
      <c r="AO811">
        <f>VLOOKUP($G811,county_facts!$A:$BB,37,FALSE)</f>
        <v>6651</v>
      </c>
      <c r="AP811">
        <f>VLOOKUP($G811,county_facts!$A:$BB,38,FALSE)</f>
        <v>2.2000000000000002</v>
      </c>
      <c r="AQ811">
        <f>VLOOKUP($G811,county_facts!$A:$BB,39,FALSE)</f>
        <v>1982</v>
      </c>
      <c r="AR811">
        <f>VLOOKUP($G811,county_facts!$A:$BB,40,FALSE)</f>
        <v>2780</v>
      </c>
      <c r="AS811">
        <f>VLOOKUP($G811,county_facts!$A:$BB,41,FALSE)</f>
        <v>0</v>
      </c>
      <c r="AT811">
        <f>VLOOKUP($G811,county_facts!$A:$BB,42,FALSE)</f>
        <v>0</v>
      </c>
      <c r="AU811">
        <f>VLOOKUP($G811,county_facts!$A:$BB,43,FALSE)</f>
        <v>0</v>
      </c>
      <c r="AV811">
        <f>VLOOKUP($G811,county_facts!$A:$BB,44,FALSE)</f>
        <v>0</v>
      </c>
      <c r="AW811">
        <f>VLOOKUP($G811,county_facts!$A:$BB,45,FALSE)</f>
        <v>0</v>
      </c>
      <c r="AX811">
        <f>VLOOKUP($G811,county_facts!$A:$BB,46,FALSE)</f>
        <v>26.6</v>
      </c>
      <c r="AY811">
        <f>VLOOKUP($G811,county_facts!$A:$BB,47,FALSE)</f>
        <v>623932</v>
      </c>
      <c r="AZ811">
        <f>VLOOKUP($G811,county_facts!$A:$BB,48,FALSE)</f>
        <v>131977</v>
      </c>
      <c r="BA811">
        <f>VLOOKUP($G811,county_facts!$A:$BB,49,FALSE)</f>
        <v>206212</v>
      </c>
      <c r="BB811">
        <f>VLOOKUP($G811,county_facts!$A:$BB,50,FALSE)</f>
        <v>7359</v>
      </c>
      <c r="BC811">
        <f>VLOOKUP($G811,county_facts!$A:$BB,51,FALSE)</f>
        <v>17014</v>
      </c>
      <c r="BD811">
        <f>VLOOKUP($G811,county_facts!$A:$BB,52,FALSE)</f>
        <v>44</v>
      </c>
      <c r="BE811">
        <f>VLOOKUP($G811,county_facts!$A:$BB,53,FALSE)</f>
        <v>448.76</v>
      </c>
      <c r="BF811">
        <f>VLOOKUP($G811,county_facts!$A:$BB,54,FALSE)</f>
        <v>61.7</v>
      </c>
    </row>
    <row r="812" spans="1:58" x14ac:dyDescent="0.3">
      <c r="A812" t="s">
        <v>6</v>
      </c>
      <c r="B812" t="s">
        <v>350</v>
      </c>
      <c r="C812">
        <v>99</v>
      </c>
      <c r="D812" t="s">
        <v>310</v>
      </c>
      <c r="E812">
        <v>141</v>
      </c>
      <c r="F812">
        <v>0.70212766000000004</v>
      </c>
      <c r="G812">
        <v>27077</v>
      </c>
      <c r="H812">
        <f>VLOOKUP($G812,county_facts!$A:$BB,4,FALSE)</f>
        <v>3918</v>
      </c>
      <c r="I812">
        <f>VLOOKUP($G812,county_facts!$A:$BB,5,FALSE)</f>
        <v>4045</v>
      </c>
      <c r="J812">
        <f>VLOOKUP($G812,county_facts!$A:$BB,6,FALSE)</f>
        <v>-3.1</v>
      </c>
      <c r="K812">
        <f>VLOOKUP($G812,county_facts!$A:$BB,7,FALSE)</f>
        <v>4045</v>
      </c>
      <c r="L812">
        <f>VLOOKUP($G812,county_facts!$A:$BB,8,FALSE)</f>
        <v>4.5</v>
      </c>
      <c r="M812">
        <f>VLOOKUP($G812,county_facts!$A:$BB,9,FALSE)</f>
        <v>18.399999999999999</v>
      </c>
      <c r="N812">
        <f>VLOOKUP($G812,county_facts!$A:$BB,10,FALSE)</f>
        <v>22</v>
      </c>
      <c r="O812">
        <f>VLOOKUP($G812,county_facts!$A:$BB,11,FALSE)</f>
        <v>49.1</v>
      </c>
      <c r="P812">
        <f>VLOOKUP($G812,county_facts!$A:$BB,12,FALSE)</f>
        <v>95.4</v>
      </c>
      <c r="Q812">
        <f>VLOOKUP($G812,county_facts!$A:$BB,13,FALSE)</f>
        <v>0.3</v>
      </c>
      <c r="R812">
        <f>VLOOKUP($G812,county_facts!$A:$BB,14,FALSE)</f>
        <v>0.9</v>
      </c>
      <c r="S812">
        <f>VLOOKUP($G812,county_facts!$A:$BB,15,FALSE)</f>
        <v>1.2</v>
      </c>
      <c r="T812">
        <f>VLOOKUP($G812,county_facts!$A:$BB,16,FALSE)</f>
        <v>0</v>
      </c>
      <c r="U812">
        <f>VLOOKUP($G812,county_facts!$A:$BB,17,FALSE)</f>
        <v>2.2000000000000002</v>
      </c>
      <c r="V812">
        <f>VLOOKUP($G812,county_facts!$A:$BB,18,FALSE)</f>
        <v>1.5</v>
      </c>
      <c r="W812">
        <f>VLOOKUP($G812,county_facts!$A:$BB,19,FALSE)</f>
        <v>94.1</v>
      </c>
      <c r="X812">
        <f>VLOOKUP($G812,county_facts!$A:$BB,20,FALSE)</f>
        <v>86.5</v>
      </c>
      <c r="Y812">
        <f>VLOOKUP($G812,county_facts!$A:$BB,21,FALSE)</f>
        <v>2.8</v>
      </c>
      <c r="Z812">
        <f>VLOOKUP($G812,county_facts!$A:$BB,22,FALSE)</f>
        <v>2</v>
      </c>
      <c r="AA812">
        <f>VLOOKUP($G812,county_facts!$A:$BB,23,FALSE)</f>
        <v>89.7</v>
      </c>
      <c r="AB812">
        <f>VLOOKUP($G812,county_facts!$A:$BB,24,FALSE)</f>
        <v>13.8</v>
      </c>
      <c r="AC812">
        <f>VLOOKUP($G812,county_facts!$A:$BB,25,FALSE)</f>
        <v>485</v>
      </c>
      <c r="AD812">
        <f>VLOOKUP($G812,county_facts!$A:$BB,26,FALSE)</f>
        <v>17.899999999999999</v>
      </c>
      <c r="AE812">
        <f>VLOOKUP($G812,county_facts!$A:$BB,27,FALSE)</f>
        <v>3680</v>
      </c>
      <c r="AF812">
        <f>VLOOKUP($G812,county_facts!$A:$BB,28,FALSE)</f>
        <v>88.2</v>
      </c>
      <c r="AG812">
        <f>VLOOKUP($G812,county_facts!$A:$BB,29,FALSE)</f>
        <v>2.7</v>
      </c>
      <c r="AH812">
        <f>VLOOKUP($G812,county_facts!$A:$BB,30,FALSE)</f>
        <v>121500</v>
      </c>
      <c r="AI812">
        <f>VLOOKUP($G812,county_facts!$A:$BB,31,FALSE)</f>
        <v>1665</v>
      </c>
      <c r="AJ812">
        <f>VLOOKUP($G812,county_facts!$A:$BB,32,FALSE)</f>
        <v>2.37</v>
      </c>
      <c r="AK812">
        <f>VLOOKUP($G812,county_facts!$A:$BB,33,FALSE)</f>
        <v>21903</v>
      </c>
      <c r="AL812">
        <f>VLOOKUP($G812,county_facts!$A:$BB,34,FALSE)</f>
        <v>44069</v>
      </c>
      <c r="AM812">
        <f>VLOOKUP($G812,county_facts!$A:$BB,35,FALSE)</f>
        <v>7.9</v>
      </c>
      <c r="AN812">
        <f>VLOOKUP($G812,county_facts!$A:$BB,36,FALSE)</f>
        <v>159</v>
      </c>
      <c r="AO812">
        <f>VLOOKUP($G812,county_facts!$A:$BB,37,FALSE)</f>
        <v>1313</v>
      </c>
      <c r="AP812">
        <f>VLOOKUP($G812,county_facts!$A:$BB,38,FALSE)</f>
        <v>-0.8</v>
      </c>
      <c r="AQ812">
        <f>VLOOKUP($G812,county_facts!$A:$BB,39,FALSE)</f>
        <v>351</v>
      </c>
      <c r="AR812">
        <f>VLOOKUP($G812,county_facts!$A:$BB,40,FALSE)</f>
        <v>0</v>
      </c>
      <c r="AS812">
        <f>VLOOKUP($G812,county_facts!$A:$BB,41,FALSE)</f>
        <v>0</v>
      </c>
      <c r="AT812">
        <f>VLOOKUP($G812,county_facts!$A:$BB,42,FALSE)</f>
        <v>0</v>
      </c>
      <c r="AU812">
        <f>VLOOKUP($G812,county_facts!$A:$BB,43,FALSE)</f>
        <v>0</v>
      </c>
      <c r="AV812">
        <f>VLOOKUP($G812,county_facts!$A:$BB,44,FALSE)</f>
        <v>0</v>
      </c>
      <c r="AW812">
        <f>VLOOKUP($G812,county_facts!$A:$BB,45,FALSE)</f>
        <v>0</v>
      </c>
      <c r="AX812">
        <f>VLOOKUP($G812,county_facts!$A:$BB,46,FALSE)</f>
        <v>0</v>
      </c>
      <c r="AY812">
        <f>VLOOKUP($G812,county_facts!$A:$BB,47,FALSE)</f>
        <v>0</v>
      </c>
      <c r="AZ812">
        <f>VLOOKUP($G812,county_facts!$A:$BB,48,FALSE)</f>
        <v>11644</v>
      </c>
      <c r="BA812">
        <f>VLOOKUP($G812,county_facts!$A:$BB,49,FALSE)</f>
        <v>39851</v>
      </c>
      <c r="BB812">
        <f>VLOOKUP($G812,county_facts!$A:$BB,50,FALSE)</f>
        <v>9847</v>
      </c>
      <c r="BC812">
        <f>VLOOKUP($G812,county_facts!$A:$BB,51,FALSE)</f>
        <v>20371</v>
      </c>
      <c r="BD812">
        <f>VLOOKUP($G812,county_facts!$A:$BB,52,FALSE)</f>
        <v>11</v>
      </c>
      <c r="BE812">
        <f>VLOOKUP($G812,county_facts!$A:$BB,53,FALSE)</f>
        <v>1297.8699999999999</v>
      </c>
      <c r="BF812">
        <f>VLOOKUP($G812,county_facts!$A:$BB,54,FALSE)</f>
        <v>3.1</v>
      </c>
    </row>
    <row r="813" spans="1:58" x14ac:dyDescent="0.3">
      <c r="A813" t="s">
        <v>9</v>
      </c>
      <c r="B813" t="s">
        <v>350</v>
      </c>
      <c r="C813">
        <v>42</v>
      </c>
      <c r="D813" t="s">
        <v>310</v>
      </c>
      <c r="E813">
        <v>141</v>
      </c>
      <c r="F813">
        <v>0.29787234000000001</v>
      </c>
      <c r="G813">
        <v>27077</v>
      </c>
      <c r="H813">
        <f>VLOOKUP($G813,county_facts!$A:$BB,4,FALSE)</f>
        <v>3918</v>
      </c>
      <c r="I813">
        <f>VLOOKUP($G813,county_facts!$A:$BB,5,FALSE)</f>
        <v>4045</v>
      </c>
      <c r="J813">
        <f>VLOOKUP($G813,county_facts!$A:$BB,6,FALSE)</f>
        <v>-3.1</v>
      </c>
      <c r="K813">
        <f>VLOOKUP($G813,county_facts!$A:$BB,7,FALSE)</f>
        <v>4045</v>
      </c>
      <c r="L813">
        <f>VLOOKUP($G813,county_facts!$A:$BB,8,FALSE)</f>
        <v>4.5</v>
      </c>
      <c r="M813">
        <f>VLOOKUP($G813,county_facts!$A:$BB,9,FALSE)</f>
        <v>18.399999999999999</v>
      </c>
      <c r="N813">
        <f>VLOOKUP($G813,county_facts!$A:$BB,10,FALSE)</f>
        <v>22</v>
      </c>
      <c r="O813">
        <f>VLOOKUP($G813,county_facts!$A:$BB,11,FALSE)</f>
        <v>49.1</v>
      </c>
      <c r="P813">
        <f>VLOOKUP($G813,county_facts!$A:$BB,12,FALSE)</f>
        <v>95.4</v>
      </c>
      <c r="Q813">
        <f>VLOOKUP($G813,county_facts!$A:$BB,13,FALSE)</f>
        <v>0.3</v>
      </c>
      <c r="R813">
        <f>VLOOKUP($G813,county_facts!$A:$BB,14,FALSE)</f>
        <v>0.9</v>
      </c>
      <c r="S813">
        <f>VLOOKUP($G813,county_facts!$A:$BB,15,FALSE)</f>
        <v>1.2</v>
      </c>
      <c r="T813">
        <f>VLOOKUP($G813,county_facts!$A:$BB,16,FALSE)</f>
        <v>0</v>
      </c>
      <c r="U813">
        <f>VLOOKUP($G813,county_facts!$A:$BB,17,FALSE)</f>
        <v>2.2000000000000002</v>
      </c>
      <c r="V813">
        <f>VLOOKUP($G813,county_facts!$A:$BB,18,FALSE)</f>
        <v>1.5</v>
      </c>
      <c r="W813">
        <f>VLOOKUP($G813,county_facts!$A:$BB,19,FALSE)</f>
        <v>94.1</v>
      </c>
      <c r="X813">
        <f>VLOOKUP($G813,county_facts!$A:$BB,20,FALSE)</f>
        <v>86.5</v>
      </c>
      <c r="Y813">
        <f>VLOOKUP($G813,county_facts!$A:$BB,21,FALSE)</f>
        <v>2.8</v>
      </c>
      <c r="Z813">
        <f>VLOOKUP($G813,county_facts!$A:$BB,22,FALSE)</f>
        <v>2</v>
      </c>
      <c r="AA813">
        <f>VLOOKUP($G813,county_facts!$A:$BB,23,FALSE)</f>
        <v>89.7</v>
      </c>
      <c r="AB813">
        <f>VLOOKUP($G813,county_facts!$A:$BB,24,FALSE)</f>
        <v>13.8</v>
      </c>
      <c r="AC813">
        <f>VLOOKUP($G813,county_facts!$A:$BB,25,FALSE)</f>
        <v>485</v>
      </c>
      <c r="AD813">
        <f>VLOOKUP($G813,county_facts!$A:$BB,26,FALSE)</f>
        <v>17.899999999999999</v>
      </c>
      <c r="AE813">
        <f>VLOOKUP($G813,county_facts!$A:$BB,27,FALSE)</f>
        <v>3680</v>
      </c>
      <c r="AF813">
        <f>VLOOKUP($G813,county_facts!$A:$BB,28,FALSE)</f>
        <v>88.2</v>
      </c>
      <c r="AG813">
        <f>VLOOKUP($G813,county_facts!$A:$BB,29,FALSE)</f>
        <v>2.7</v>
      </c>
      <c r="AH813">
        <f>VLOOKUP($G813,county_facts!$A:$BB,30,FALSE)</f>
        <v>121500</v>
      </c>
      <c r="AI813">
        <f>VLOOKUP($G813,county_facts!$A:$BB,31,FALSE)</f>
        <v>1665</v>
      </c>
      <c r="AJ813">
        <f>VLOOKUP($G813,county_facts!$A:$BB,32,FALSE)</f>
        <v>2.37</v>
      </c>
      <c r="AK813">
        <f>VLOOKUP($G813,county_facts!$A:$BB,33,FALSE)</f>
        <v>21903</v>
      </c>
      <c r="AL813">
        <f>VLOOKUP($G813,county_facts!$A:$BB,34,FALSE)</f>
        <v>44069</v>
      </c>
      <c r="AM813">
        <f>VLOOKUP($G813,county_facts!$A:$BB,35,FALSE)</f>
        <v>7.9</v>
      </c>
      <c r="AN813">
        <f>VLOOKUP($G813,county_facts!$A:$BB,36,FALSE)</f>
        <v>159</v>
      </c>
      <c r="AO813">
        <f>VLOOKUP($G813,county_facts!$A:$BB,37,FALSE)</f>
        <v>1313</v>
      </c>
      <c r="AP813">
        <f>VLOOKUP($G813,county_facts!$A:$BB,38,FALSE)</f>
        <v>-0.8</v>
      </c>
      <c r="AQ813">
        <f>VLOOKUP($G813,county_facts!$A:$BB,39,FALSE)</f>
        <v>351</v>
      </c>
      <c r="AR813">
        <f>VLOOKUP($G813,county_facts!$A:$BB,40,FALSE)</f>
        <v>0</v>
      </c>
      <c r="AS813">
        <f>VLOOKUP($G813,county_facts!$A:$BB,41,FALSE)</f>
        <v>0</v>
      </c>
      <c r="AT813">
        <f>VLOOKUP($G813,county_facts!$A:$BB,42,FALSE)</f>
        <v>0</v>
      </c>
      <c r="AU813">
        <f>VLOOKUP($G813,county_facts!$A:$BB,43,FALSE)</f>
        <v>0</v>
      </c>
      <c r="AV813">
        <f>VLOOKUP($G813,county_facts!$A:$BB,44,FALSE)</f>
        <v>0</v>
      </c>
      <c r="AW813">
        <f>VLOOKUP($G813,county_facts!$A:$BB,45,FALSE)</f>
        <v>0</v>
      </c>
      <c r="AX813">
        <f>VLOOKUP($G813,county_facts!$A:$BB,46,FALSE)</f>
        <v>0</v>
      </c>
      <c r="AY813">
        <f>VLOOKUP($G813,county_facts!$A:$BB,47,FALSE)</f>
        <v>0</v>
      </c>
      <c r="AZ813">
        <f>VLOOKUP($G813,county_facts!$A:$BB,48,FALSE)</f>
        <v>11644</v>
      </c>
      <c r="BA813">
        <f>VLOOKUP($G813,county_facts!$A:$BB,49,FALSE)</f>
        <v>39851</v>
      </c>
      <c r="BB813">
        <f>VLOOKUP($G813,county_facts!$A:$BB,50,FALSE)</f>
        <v>9847</v>
      </c>
      <c r="BC813">
        <f>VLOOKUP($G813,county_facts!$A:$BB,51,FALSE)</f>
        <v>20371</v>
      </c>
      <c r="BD813">
        <f>VLOOKUP($G813,county_facts!$A:$BB,52,FALSE)</f>
        <v>11</v>
      </c>
      <c r="BE813">
        <f>VLOOKUP($G813,county_facts!$A:$BB,53,FALSE)</f>
        <v>1297.8699999999999</v>
      </c>
      <c r="BF813">
        <f>VLOOKUP($G813,county_facts!$A:$BB,54,FALSE)</f>
        <v>3.1</v>
      </c>
    </row>
    <row r="814" spans="1:58" x14ac:dyDescent="0.3">
      <c r="A814" t="s">
        <v>6</v>
      </c>
      <c r="B814" t="s">
        <v>171</v>
      </c>
      <c r="C814">
        <v>812</v>
      </c>
      <c r="D814" t="s">
        <v>310</v>
      </c>
      <c r="E814">
        <v>1271</v>
      </c>
      <c r="F814">
        <v>0.638867034</v>
      </c>
      <c r="G814">
        <v>27075</v>
      </c>
      <c r="H814">
        <f>VLOOKUP($G814,county_facts!$A:$BB,4,FALSE)</f>
        <v>10680</v>
      </c>
      <c r="I814">
        <f>VLOOKUP($G814,county_facts!$A:$BB,5,FALSE)</f>
        <v>10866</v>
      </c>
      <c r="J814">
        <f>VLOOKUP($G814,county_facts!$A:$BB,6,FALSE)</f>
        <v>-1.7</v>
      </c>
      <c r="K814">
        <f>VLOOKUP($G814,county_facts!$A:$BB,7,FALSE)</f>
        <v>10866</v>
      </c>
      <c r="L814">
        <f>VLOOKUP($G814,county_facts!$A:$BB,8,FALSE)</f>
        <v>5</v>
      </c>
      <c r="M814">
        <f>VLOOKUP($G814,county_facts!$A:$BB,9,FALSE)</f>
        <v>18.8</v>
      </c>
      <c r="N814">
        <f>VLOOKUP($G814,county_facts!$A:$BB,10,FALSE)</f>
        <v>24.6</v>
      </c>
      <c r="O814">
        <f>VLOOKUP($G814,county_facts!$A:$BB,11,FALSE)</f>
        <v>49.1</v>
      </c>
      <c r="P814">
        <f>VLOOKUP($G814,county_facts!$A:$BB,12,FALSE)</f>
        <v>97.2</v>
      </c>
      <c r="Q814">
        <f>VLOOKUP($G814,county_facts!$A:$BB,13,FALSE)</f>
        <v>0.5</v>
      </c>
      <c r="R814">
        <f>VLOOKUP($G814,county_facts!$A:$BB,14,FALSE)</f>
        <v>0.6</v>
      </c>
      <c r="S814">
        <f>VLOOKUP($G814,county_facts!$A:$BB,15,FALSE)</f>
        <v>0.4</v>
      </c>
      <c r="T814">
        <f>VLOOKUP($G814,county_facts!$A:$BB,16,FALSE)</f>
        <v>0</v>
      </c>
      <c r="U814">
        <f>VLOOKUP($G814,county_facts!$A:$BB,17,FALSE)</f>
        <v>1.3</v>
      </c>
      <c r="V814">
        <f>VLOOKUP($G814,county_facts!$A:$BB,18,FALSE)</f>
        <v>1.5</v>
      </c>
      <c r="W814">
        <f>VLOOKUP($G814,county_facts!$A:$BB,19,FALSE)</f>
        <v>95.8</v>
      </c>
      <c r="X814">
        <f>VLOOKUP($G814,county_facts!$A:$BB,20,FALSE)</f>
        <v>87</v>
      </c>
      <c r="Y814">
        <f>VLOOKUP($G814,county_facts!$A:$BB,21,FALSE)</f>
        <v>1.8</v>
      </c>
      <c r="Z814">
        <f>VLOOKUP($G814,county_facts!$A:$BB,22,FALSE)</f>
        <v>2.4</v>
      </c>
      <c r="AA814">
        <f>VLOOKUP($G814,county_facts!$A:$BB,23,FALSE)</f>
        <v>93.9</v>
      </c>
      <c r="AB814">
        <f>VLOOKUP($G814,county_facts!$A:$BB,24,FALSE)</f>
        <v>21.5</v>
      </c>
      <c r="AC814">
        <f>VLOOKUP($G814,county_facts!$A:$BB,25,FALSE)</f>
        <v>1264</v>
      </c>
      <c r="AD814">
        <f>VLOOKUP($G814,county_facts!$A:$BB,26,FALSE)</f>
        <v>21.9</v>
      </c>
      <c r="AE814">
        <f>VLOOKUP($G814,county_facts!$A:$BB,27,FALSE)</f>
        <v>7816</v>
      </c>
      <c r="AF814">
        <f>VLOOKUP($G814,county_facts!$A:$BB,28,FALSE)</f>
        <v>82.6</v>
      </c>
      <c r="AG814">
        <f>VLOOKUP($G814,county_facts!$A:$BB,29,FALSE)</f>
        <v>6.1</v>
      </c>
      <c r="AH814">
        <f>VLOOKUP($G814,county_facts!$A:$BB,30,FALSE)</f>
        <v>153200</v>
      </c>
      <c r="AI814">
        <f>VLOOKUP($G814,county_facts!$A:$BB,31,FALSE)</f>
        <v>4982</v>
      </c>
      <c r="AJ814">
        <f>VLOOKUP($G814,county_facts!$A:$BB,32,FALSE)</f>
        <v>2.11</v>
      </c>
      <c r="AK814">
        <f>VLOOKUP($G814,county_facts!$A:$BB,33,FALSE)</f>
        <v>27883</v>
      </c>
      <c r="AL814">
        <f>VLOOKUP($G814,county_facts!$A:$BB,34,FALSE)</f>
        <v>46939</v>
      </c>
      <c r="AM814">
        <f>VLOOKUP($G814,county_facts!$A:$BB,35,FALSE)</f>
        <v>13.6</v>
      </c>
      <c r="AN814">
        <f>VLOOKUP($G814,county_facts!$A:$BB,36,FALSE)</f>
        <v>299</v>
      </c>
      <c r="AO814">
        <f>VLOOKUP($G814,county_facts!$A:$BB,37,FALSE)</f>
        <v>3263</v>
      </c>
      <c r="AP814">
        <f>VLOOKUP($G814,county_facts!$A:$BB,38,FALSE)</f>
        <v>-5</v>
      </c>
      <c r="AQ814">
        <f>VLOOKUP($G814,county_facts!$A:$BB,39,FALSE)</f>
        <v>822</v>
      </c>
      <c r="AR814">
        <f>VLOOKUP($G814,county_facts!$A:$BB,40,FALSE)</f>
        <v>1014</v>
      </c>
      <c r="AS814">
        <f>VLOOKUP($G814,county_facts!$A:$BB,41,FALSE)</f>
        <v>0</v>
      </c>
      <c r="AT814">
        <f>VLOOKUP($G814,county_facts!$A:$BB,42,FALSE)</f>
        <v>0</v>
      </c>
      <c r="AU814">
        <f>VLOOKUP($G814,county_facts!$A:$BB,43,FALSE)</f>
        <v>0</v>
      </c>
      <c r="AV814">
        <f>VLOOKUP($G814,county_facts!$A:$BB,44,FALSE)</f>
        <v>0</v>
      </c>
      <c r="AW814">
        <f>VLOOKUP($G814,county_facts!$A:$BB,45,FALSE)</f>
        <v>0</v>
      </c>
      <c r="AX814">
        <f>VLOOKUP($G814,county_facts!$A:$BB,46,FALSE)</f>
        <v>0</v>
      </c>
      <c r="AY814">
        <f>VLOOKUP($G814,county_facts!$A:$BB,47,FALSE)</f>
        <v>156799</v>
      </c>
      <c r="AZ814">
        <f>VLOOKUP($G814,county_facts!$A:$BB,48,FALSE)</f>
        <v>0</v>
      </c>
      <c r="BA814">
        <f>VLOOKUP($G814,county_facts!$A:$BB,49,FALSE)</f>
        <v>119763</v>
      </c>
      <c r="BB814">
        <f>VLOOKUP($G814,county_facts!$A:$BB,50,FALSE)</f>
        <v>11121</v>
      </c>
      <c r="BC814">
        <f>VLOOKUP($G814,county_facts!$A:$BB,51,FALSE)</f>
        <v>33945</v>
      </c>
      <c r="BD814">
        <f>VLOOKUP($G814,county_facts!$A:$BB,52,FALSE)</f>
        <v>50</v>
      </c>
      <c r="BE814">
        <f>VLOOKUP($G814,county_facts!$A:$BB,53,FALSE)</f>
        <v>2109.29</v>
      </c>
      <c r="BF814">
        <f>VLOOKUP($G814,county_facts!$A:$BB,54,FALSE)</f>
        <v>5.2</v>
      </c>
    </row>
    <row r="815" spans="1:58" x14ac:dyDescent="0.3">
      <c r="A815" t="s">
        <v>9</v>
      </c>
      <c r="B815" t="s">
        <v>171</v>
      </c>
      <c r="C815">
        <v>459</v>
      </c>
      <c r="D815" t="s">
        <v>310</v>
      </c>
      <c r="E815">
        <v>1271</v>
      </c>
      <c r="F815">
        <v>0.361132966</v>
      </c>
      <c r="G815">
        <v>27075</v>
      </c>
      <c r="H815">
        <f>VLOOKUP($G815,county_facts!$A:$BB,4,FALSE)</f>
        <v>10680</v>
      </c>
      <c r="I815">
        <f>VLOOKUP($G815,county_facts!$A:$BB,5,FALSE)</f>
        <v>10866</v>
      </c>
      <c r="J815">
        <f>VLOOKUP($G815,county_facts!$A:$BB,6,FALSE)</f>
        <v>-1.7</v>
      </c>
      <c r="K815">
        <f>VLOOKUP($G815,county_facts!$A:$BB,7,FALSE)</f>
        <v>10866</v>
      </c>
      <c r="L815">
        <f>VLOOKUP($G815,county_facts!$A:$BB,8,FALSE)</f>
        <v>5</v>
      </c>
      <c r="M815">
        <f>VLOOKUP($G815,county_facts!$A:$BB,9,FALSE)</f>
        <v>18.8</v>
      </c>
      <c r="N815">
        <f>VLOOKUP($G815,county_facts!$A:$BB,10,FALSE)</f>
        <v>24.6</v>
      </c>
      <c r="O815">
        <f>VLOOKUP($G815,county_facts!$A:$BB,11,FALSE)</f>
        <v>49.1</v>
      </c>
      <c r="P815">
        <f>VLOOKUP($G815,county_facts!$A:$BB,12,FALSE)</f>
        <v>97.2</v>
      </c>
      <c r="Q815">
        <f>VLOOKUP($G815,county_facts!$A:$BB,13,FALSE)</f>
        <v>0.5</v>
      </c>
      <c r="R815">
        <f>VLOOKUP($G815,county_facts!$A:$BB,14,FALSE)</f>
        <v>0.6</v>
      </c>
      <c r="S815">
        <f>VLOOKUP($G815,county_facts!$A:$BB,15,FALSE)</f>
        <v>0.4</v>
      </c>
      <c r="T815">
        <f>VLOOKUP($G815,county_facts!$A:$BB,16,FALSE)</f>
        <v>0</v>
      </c>
      <c r="U815">
        <f>VLOOKUP($G815,county_facts!$A:$BB,17,FALSE)</f>
        <v>1.3</v>
      </c>
      <c r="V815">
        <f>VLOOKUP($G815,county_facts!$A:$BB,18,FALSE)</f>
        <v>1.5</v>
      </c>
      <c r="W815">
        <f>VLOOKUP($G815,county_facts!$A:$BB,19,FALSE)</f>
        <v>95.8</v>
      </c>
      <c r="X815">
        <f>VLOOKUP($G815,county_facts!$A:$BB,20,FALSE)</f>
        <v>87</v>
      </c>
      <c r="Y815">
        <f>VLOOKUP($G815,county_facts!$A:$BB,21,FALSE)</f>
        <v>1.8</v>
      </c>
      <c r="Z815">
        <f>VLOOKUP($G815,county_facts!$A:$BB,22,FALSE)</f>
        <v>2.4</v>
      </c>
      <c r="AA815">
        <f>VLOOKUP($G815,county_facts!$A:$BB,23,FALSE)</f>
        <v>93.9</v>
      </c>
      <c r="AB815">
        <f>VLOOKUP($G815,county_facts!$A:$BB,24,FALSE)</f>
        <v>21.5</v>
      </c>
      <c r="AC815">
        <f>VLOOKUP($G815,county_facts!$A:$BB,25,FALSE)</f>
        <v>1264</v>
      </c>
      <c r="AD815">
        <f>VLOOKUP($G815,county_facts!$A:$BB,26,FALSE)</f>
        <v>21.9</v>
      </c>
      <c r="AE815">
        <f>VLOOKUP($G815,county_facts!$A:$BB,27,FALSE)</f>
        <v>7816</v>
      </c>
      <c r="AF815">
        <f>VLOOKUP($G815,county_facts!$A:$BB,28,FALSE)</f>
        <v>82.6</v>
      </c>
      <c r="AG815">
        <f>VLOOKUP($G815,county_facts!$A:$BB,29,FALSE)</f>
        <v>6.1</v>
      </c>
      <c r="AH815">
        <f>VLOOKUP($G815,county_facts!$A:$BB,30,FALSE)</f>
        <v>153200</v>
      </c>
      <c r="AI815">
        <f>VLOOKUP($G815,county_facts!$A:$BB,31,FALSE)</f>
        <v>4982</v>
      </c>
      <c r="AJ815">
        <f>VLOOKUP($G815,county_facts!$A:$BB,32,FALSE)</f>
        <v>2.11</v>
      </c>
      <c r="AK815">
        <f>VLOOKUP($G815,county_facts!$A:$BB,33,FALSE)</f>
        <v>27883</v>
      </c>
      <c r="AL815">
        <f>VLOOKUP($G815,county_facts!$A:$BB,34,FALSE)</f>
        <v>46939</v>
      </c>
      <c r="AM815">
        <f>VLOOKUP($G815,county_facts!$A:$BB,35,FALSE)</f>
        <v>13.6</v>
      </c>
      <c r="AN815">
        <f>VLOOKUP($G815,county_facts!$A:$BB,36,FALSE)</f>
        <v>299</v>
      </c>
      <c r="AO815">
        <f>VLOOKUP($G815,county_facts!$A:$BB,37,FALSE)</f>
        <v>3263</v>
      </c>
      <c r="AP815">
        <f>VLOOKUP($G815,county_facts!$A:$BB,38,FALSE)</f>
        <v>-5</v>
      </c>
      <c r="AQ815">
        <f>VLOOKUP($G815,county_facts!$A:$BB,39,FALSE)</f>
        <v>822</v>
      </c>
      <c r="AR815">
        <f>VLOOKUP($G815,county_facts!$A:$BB,40,FALSE)</f>
        <v>1014</v>
      </c>
      <c r="AS815">
        <f>VLOOKUP($G815,county_facts!$A:$BB,41,FALSE)</f>
        <v>0</v>
      </c>
      <c r="AT815">
        <f>VLOOKUP($G815,county_facts!$A:$BB,42,FALSE)</f>
        <v>0</v>
      </c>
      <c r="AU815">
        <f>VLOOKUP($G815,county_facts!$A:$BB,43,FALSE)</f>
        <v>0</v>
      </c>
      <c r="AV815">
        <f>VLOOKUP($G815,county_facts!$A:$BB,44,FALSE)</f>
        <v>0</v>
      </c>
      <c r="AW815">
        <f>VLOOKUP($G815,county_facts!$A:$BB,45,FALSE)</f>
        <v>0</v>
      </c>
      <c r="AX815">
        <f>VLOOKUP($G815,county_facts!$A:$BB,46,FALSE)</f>
        <v>0</v>
      </c>
      <c r="AY815">
        <f>VLOOKUP($G815,county_facts!$A:$BB,47,FALSE)</f>
        <v>156799</v>
      </c>
      <c r="AZ815">
        <f>VLOOKUP($G815,county_facts!$A:$BB,48,FALSE)</f>
        <v>0</v>
      </c>
      <c r="BA815">
        <f>VLOOKUP($G815,county_facts!$A:$BB,49,FALSE)</f>
        <v>119763</v>
      </c>
      <c r="BB815">
        <f>VLOOKUP($G815,county_facts!$A:$BB,50,FALSE)</f>
        <v>11121</v>
      </c>
      <c r="BC815">
        <f>VLOOKUP($G815,county_facts!$A:$BB,51,FALSE)</f>
        <v>33945</v>
      </c>
      <c r="BD815">
        <f>VLOOKUP($G815,county_facts!$A:$BB,52,FALSE)</f>
        <v>50</v>
      </c>
      <c r="BE815">
        <f>VLOOKUP($G815,county_facts!$A:$BB,53,FALSE)</f>
        <v>2109.29</v>
      </c>
      <c r="BF815">
        <f>VLOOKUP($G815,county_facts!$A:$BB,54,FALSE)</f>
        <v>5.2</v>
      </c>
    </row>
    <row r="816" spans="1:58" x14ac:dyDescent="0.3">
      <c r="A816" t="s">
        <v>6</v>
      </c>
      <c r="B816" t="s">
        <v>351</v>
      </c>
      <c r="C816">
        <v>221</v>
      </c>
      <c r="D816" t="s">
        <v>310</v>
      </c>
      <c r="E816">
        <v>296</v>
      </c>
      <c r="F816">
        <v>0.74662162200000004</v>
      </c>
      <c r="G816">
        <v>27073</v>
      </c>
      <c r="H816">
        <f>VLOOKUP($G816,county_facts!$A:$BB,4,FALSE)</f>
        <v>6891</v>
      </c>
      <c r="I816">
        <f>VLOOKUP($G816,county_facts!$A:$BB,5,FALSE)</f>
        <v>7259</v>
      </c>
      <c r="J816">
        <f>VLOOKUP($G816,county_facts!$A:$BB,6,FALSE)</f>
        <v>-5.0999999999999996</v>
      </c>
      <c r="K816">
        <f>VLOOKUP($G816,county_facts!$A:$BB,7,FALSE)</f>
        <v>7259</v>
      </c>
      <c r="L816">
        <f>VLOOKUP($G816,county_facts!$A:$BB,8,FALSE)</f>
        <v>5.2</v>
      </c>
      <c r="M816">
        <f>VLOOKUP($G816,county_facts!$A:$BB,9,FALSE)</f>
        <v>20.399999999999999</v>
      </c>
      <c r="N816">
        <f>VLOOKUP($G816,county_facts!$A:$BB,10,FALSE)</f>
        <v>24.9</v>
      </c>
      <c r="O816">
        <f>VLOOKUP($G816,county_facts!$A:$BB,11,FALSE)</f>
        <v>49.9</v>
      </c>
      <c r="P816">
        <f>VLOOKUP($G816,county_facts!$A:$BB,12,FALSE)</f>
        <v>97.5</v>
      </c>
      <c r="Q816">
        <f>VLOOKUP($G816,county_facts!$A:$BB,13,FALSE)</f>
        <v>0.3</v>
      </c>
      <c r="R816">
        <f>VLOOKUP($G816,county_facts!$A:$BB,14,FALSE)</f>
        <v>0.3</v>
      </c>
      <c r="S816">
        <f>VLOOKUP($G816,county_facts!$A:$BB,15,FALSE)</f>
        <v>0.8</v>
      </c>
      <c r="T816">
        <f>VLOOKUP($G816,county_facts!$A:$BB,16,FALSE)</f>
        <v>0.1</v>
      </c>
      <c r="U816">
        <f>VLOOKUP($G816,county_facts!$A:$BB,17,FALSE)</f>
        <v>1</v>
      </c>
      <c r="V816">
        <f>VLOOKUP($G816,county_facts!$A:$BB,18,FALSE)</f>
        <v>2</v>
      </c>
      <c r="W816">
        <f>VLOOKUP($G816,county_facts!$A:$BB,19,FALSE)</f>
        <v>95.8</v>
      </c>
      <c r="X816">
        <f>VLOOKUP($G816,county_facts!$A:$BB,20,FALSE)</f>
        <v>91.3</v>
      </c>
      <c r="Y816">
        <f>VLOOKUP($G816,county_facts!$A:$BB,21,FALSE)</f>
        <v>1.5</v>
      </c>
      <c r="Z816">
        <f>VLOOKUP($G816,county_facts!$A:$BB,22,FALSE)</f>
        <v>2.4</v>
      </c>
      <c r="AA816">
        <f>VLOOKUP($G816,county_facts!$A:$BB,23,FALSE)</f>
        <v>91.3</v>
      </c>
      <c r="AB816">
        <f>VLOOKUP($G816,county_facts!$A:$BB,24,FALSE)</f>
        <v>17.600000000000001</v>
      </c>
      <c r="AC816">
        <f>VLOOKUP($G816,county_facts!$A:$BB,25,FALSE)</f>
        <v>611</v>
      </c>
      <c r="AD816">
        <f>VLOOKUP($G816,county_facts!$A:$BB,26,FALSE)</f>
        <v>16.7</v>
      </c>
      <c r="AE816">
        <f>VLOOKUP($G816,county_facts!$A:$BB,27,FALSE)</f>
        <v>3679</v>
      </c>
      <c r="AF816">
        <f>VLOOKUP($G816,county_facts!$A:$BB,28,FALSE)</f>
        <v>82.6</v>
      </c>
      <c r="AG816">
        <f>VLOOKUP($G816,county_facts!$A:$BB,29,FALSE)</f>
        <v>9.1</v>
      </c>
      <c r="AH816">
        <f>VLOOKUP($G816,county_facts!$A:$BB,30,FALSE)</f>
        <v>80200</v>
      </c>
      <c r="AI816">
        <f>VLOOKUP($G816,county_facts!$A:$BB,31,FALSE)</f>
        <v>3074</v>
      </c>
      <c r="AJ816">
        <f>VLOOKUP($G816,county_facts!$A:$BB,32,FALSE)</f>
        <v>2.29</v>
      </c>
      <c r="AK816">
        <f>VLOOKUP($G816,county_facts!$A:$BB,33,FALSE)</f>
        <v>28014</v>
      </c>
      <c r="AL816">
        <f>VLOOKUP($G816,county_facts!$A:$BB,34,FALSE)</f>
        <v>48468</v>
      </c>
      <c r="AM816">
        <f>VLOOKUP($G816,county_facts!$A:$BB,35,FALSE)</f>
        <v>8</v>
      </c>
      <c r="AN816">
        <f>VLOOKUP($G816,county_facts!$A:$BB,36,FALSE)</f>
        <v>204</v>
      </c>
      <c r="AO816">
        <f>VLOOKUP($G816,county_facts!$A:$BB,37,FALSE)</f>
        <v>1954</v>
      </c>
      <c r="AP816">
        <f>VLOOKUP($G816,county_facts!$A:$BB,38,FALSE)</f>
        <v>0.4</v>
      </c>
      <c r="AQ816">
        <f>VLOOKUP($G816,county_facts!$A:$BB,39,FALSE)</f>
        <v>611</v>
      </c>
      <c r="AR816">
        <f>VLOOKUP($G816,county_facts!$A:$BB,40,FALSE)</f>
        <v>909</v>
      </c>
      <c r="AS816">
        <f>VLOOKUP($G816,county_facts!$A:$BB,41,FALSE)</f>
        <v>0</v>
      </c>
      <c r="AT816">
        <f>VLOOKUP($G816,county_facts!$A:$BB,42,FALSE)</f>
        <v>0</v>
      </c>
      <c r="AU816">
        <f>VLOOKUP($G816,county_facts!$A:$BB,43,FALSE)</f>
        <v>0</v>
      </c>
      <c r="AV816">
        <f>VLOOKUP($G816,county_facts!$A:$BB,44,FALSE)</f>
        <v>0</v>
      </c>
      <c r="AW816">
        <f>VLOOKUP($G816,county_facts!$A:$BB,45,FALSE)</f>
        <v>0</v>
      </c>
      <c r="AX816">
        <f>VLOOKUP($G816,county_facts!$A:$BB,46,FALSE)</f>
        <v>19.8</v>
      </c>
      <c r="AY816">
        <f>VLOOKUP($G816,county_facts!$A:$BB,47,FALSE)</f>
        <v>0</v>
      </c>
      <c r="AZ816">
        <f>VLOOKUP($G816,county_facts!$A:$BB,48,FALSE)</f>
        <v>96196</v>
      </c>
      <c r="BA816">
        <f>VLOOKUP($G816,county_facts!$A:$BB,49,FALSE)</f>
        <v>61599</v>
      </c>
      <c r="BB816">
        <f>VLOOKUP($G816,county_facts!$A:$BB,50,FALSE)</f>
        <v>8474</v>
      </c>
      <c r="BC816">
        <f>VLOOKUP($G816,county_facts!$A:$BB,51,FALSE)</f>
        <v>0</v>
      </c>
      <c r="BD816">
        <f>VLOOKUP($G816,county_facts!$A:$BB,52,FALSE)</f>
        <v>7</v>
      </c>
      <c r="BE816">
        <f>VLOOKUP($G816,county_facts!$A:$BB,53,FALSE)</f>
        <v>765.02</v>
      </c>
      <c r="BF816">
        <f>VLOOKUP($G816,county_facts!$A:$BB,54,FALSE)</f>
        <v>9.5</v>
      </c>
    </row>
    <row r="817" spans="1:58" x14ac:dyDescent="0.3">
      <c r="A817" t="s">
        <v>9</v>
      </c>
      <c r="B817" t="s">
        <v>351</v>
      </c>
      <c r="C817">
        <v>75</v>
      </c>
      <c r="D817" t="s">
        <v>310</v>
      </c>
      <c r="E817">
        <v>296</v>
      </c>
      <c r="F817">
        <v>0.25337837800000002</v>
      </c>
      <c r="G817">
        <v>27073</v>
      </c>
      <c r="H817">
        <f>VLOOKUP($G817,county_facts!$A:$BB,4,FALSE)</f>
        <v>6891</v>
      </c>
      <c r="I817">
        <f>VLOOKUP($G817,county_facts!$A:$BB,5,FALSE)</f>
        <v>7259</v>
      </c>
      <c r="J817">
        <f>VLOOKUP($G817,county_facts!$A:$BB,6,FALSE)</f>
        <v>-5.0999999999999996</v>
      </c>
      <c r="K817">
        <f>VLOOKUP($G817,county_facts!$A:$BB,7,FALSE)</f>
        <v>7259</v>
      </c>
      <c r="L817">
        <f>VLOOKUP($G817,county_facts!$A:$BB,8,FALSE)</f>
        <v>5.2</v>
      </c>
      <c r="M817">
        <f>VLOOKUP($G817,county_facts!$A:$BB,9,FALSE)</f>
        <v>20.399999999999999</v>
      </c>
      <c r="N817">
        <f>VLOOKUP($G817,county_facts!$A:$BB,10,FALSE)</f>
        <v>24.9</v>
      </c>
      <c r="O817">
        <f>VLOOKUP($G817,county_facts!$A:$BB,11,FALSE)</f>
        <v>49.9</v>
      </c>
      <c r="P817">
        <f>VLOOKUP($G817,county_facts!$A:$BB,12,FALSE)</f>
        <v>97.5</v>
      </c>
      <c r="Q817">
        <f>VLOOKUP($G817,county_facts!$A:$BB,13,FALSE)</f>
        <v>0.3</v>
      </c>
      <c r="R817">
        <f>VLOOKUP($G817,county_facts!$A:$BB,14,FALSE)</f>
        <v>0.3</v>
      </c>
      <c r="S817">
        <f>VLOOKUP($G817,county_facts!$A:$BB,15,FALSE)</f>
        <v>0.8</v>
      </c>
      <c r="T817">
        <f>VLOOKUP($G817,county_facts!$A:$BB,16,FALSE)</f>
        <v>0.1</v>
      </c>
      <c r="U817">
        <f>VLOOKUP($G817,county_facts!$A:$BB,17,FALSE)</f>
        <v>1</v>
      </c>
      <c r="V817">
        <f>VLOOKUP($G817,county_facts!$A:$BB,18,FALSE)</f>
        <v>2</v>
      </c>
      <c r="W817">
        <f>VLOOKUP($G817,county_facts!$A:$BB,19,FALSE)</f>
        <v>95.8</v>
      </c>
      <c r="X817">
        <f>VLOOKUP($G817,county_facts!$A:$BB,20,FALSE)</f>
        <v>91.3</v>
      </c>
      <c r="Y817">
        <f>VLOOKUP($G817,county_facts!$A:$BB,21,FALSE)</f>
        <v>1.5</v>
      </c>
      <c r="Z817">
        <f>VLOOKUP($G817,county_facts!$A:$BB,22,FALSE)</f>
        <v>2.4</v>
      </c>
      <c r="AA817">
        <f>VLOOKUP($G817,county_facts!$A:$BB,23,FALSE)</f>
        <v>91.3</v>
      </c>
      <c r="AB817">
        <f>VLOOKUP($G817,county_facts!$A:$BB,24,FALSE)</f>
        <v>17.600000000000001</v>
      </c>
      <c r="AC817">
        <f>VLOOKUP($G817,county_facts!$A:$BB,25,FALSE)</f>
        <v>611</v>
      </c>
      <c r="AD817">
        <f>VLOOKUP($G817,county_facts!$A:$BB,26,FALSE)</f>
        <v>16.7</v>
      </c>
      <c r="AE817">
        <f>VLOOKUP($G817,county_facts!$A:$BB,27,FALSE)</f>
        <v>3679</v>
      </c>
      <c r="AF817">
        <f>VLOOKUP($G817,county_facts!$A:$BB,28,FALSE)</f>
        <v>82.6</v>
      </c>
      <c r="AG817">
        <f>VLOOKUP($G817,county_facts!$A:$BB,29,FALSE)</f>
        <v>9.1</v>
      </c>
      <c r="AH817">
        <f>VLOOKUP($G817,county_facts!$A:$BB,30,FALSE)</f>
        <v>80200</v>
      </c>
      <c r="AI817">
        <f>VLOOKUP($G817,county_facts!$A:$BB,31,FALSE)</f>
        <v>3074</v>
      </c>
      <c r="AJ817">
        <f>VLOOKUP($G817,county_facts!$A:$BB,32,FALSE)</f>
        <v>2.29</v>
      </c>
      <c r="AK817">
        <f>VLOOKUP($G817,county_facts!$A:$BB,33,FALSE)</f>
        <v>28014</v>
      </c>
      <c r="AL817">
        <f>VLOOKUP($G817,county_facts!$A:$BB,34,FALSE)</f>
        <v>48468</v>
      </c>
      <c r="AM817">
        <f>VLOOKUP($G817,county_facts!$A:$BB,35,FALSE)</f>
        <v>8</v>
      </c>
      <c r="AN817">
        <f>VLOOKUP($G817,county_facts!$A:$BB,36,FALSE)</f>
        <v>204</v>
      </c>
      <c r="AO817">
        <f>VLOOKUP($G817,county_facts!$A:$BB,37,FALSE)</f>
        <v>1954</v>
      </c>
      <c r="AP817">
        <f>VLOOKUP($G817,county_facts!$A:$BB,38,FALSE)</f>
        <v>0.4</v>
      </c>
      <c r="AQ817">
        <f>VLOOKUP($G817,county_facts!$A:$BB,39,FALSE)</f>
        <v>611</v>
      </c>
      <c r="AR817">
        <f>VLOOKUP($G817,county_facts!$A:$BB,40,FALSE)</f>
        <v>909</v>
      </c>
      <c r="AS817">
        <f>VLOOKUP($G817,county_facts!$A:$BB,41,FALSE)</f>
        <v>0</v>
      </c>
      <c r="AT817">
        <f>VLOOKUP($G817,county_facts!$A:$BB,42,FALSE)</f>
        <v>0</v>
      </c>
      <c r="AU817">
        <f>VLOOKUP($G817,county_facts!$A:$BB,43,FALSE)</f>
        <v>0</v>
      </c>
      <c r="AV817">
        <f>VLOOKUP($G817,county_facts!$A:$BB,44,FALSE)</f>
        <v>0</v>
      </c>
      <c r="AW817">
        <f>VLOOKUP($G817,county_facts!$A:$BB,45,FALSE)</f>
        <v>0</v>
      </c>
      <c r="AX817">
        <f>VLOOKUP($G817,county_facts!$A:$BB,46,FALSE)</f>
        <v>19.8</v>
      </c>
      <c r="AY817">
        <f>VLOOKUP($G817,county_facts!$A:$BB,47,FALSE)</f>
        <v>0</v>
      </c>
      <c r="AZ817">
        <f>VLOOKUP($G817,county_facts!$A:$BB,48,FALSE)</f>
        <v>96196</v>
      </c>
      <c r="BA817">
        <f>VLOOKUP($G817,county_facts!$A:$BB,49,FALSE)</f>
        <v>61599</v>
      </c>
      <c r="BB817">
        <f>VLOOKUP($G817,county_facts!$A:$BB,50,FALSE)</f>
        <v>8474</v>
      </c>
      <c r="BC817">
        <f>VLOOKUP($G817,county_facts!$A:$BB,51,FALSE)</f>
        <v>0</v>
      </c>
      <c r="BD817">
        <f>VLOOKUP($G817,county_facts!$A:$BB,52,FALSE)</f>
        <v>7</v>
      </c>
      <c r="BE817">
        <f>VLOOKUP($G817,county_facts!$A:$BB,53,FALSE)</f>
        <v>765.02</v>
      </c>
      <c r="BF817">
        <f>VLOOKUP($G817,county_facts!$A:$BB,54,FALSE)</f>
        <v>9.5</v>
      </c>
    </row>
    <row r="818" spans="1:58" x14ac:dyDescent="0.3">
      <c r="A818" t="s">
        <v>6</v>
      </c>
      <c r="B818" t="s">
        <v>352</v>
      </c>
      <c r="C818">
        <v>535</v>
      </c>
      <c r="D818" t="s">
        <v>310</v>
      </c>
      <c r="E818">
        <v>747</v>
      </c>
      <c r="F818">
        <v>0.71619812599999999</v>
      </c>
      <c r="G818">
        <v>27071</v>
      </c>
      <c r="H818">
        <f>VLOOKUP($G818,county_facts!$A:$BB,4,FALSE)</f>
        <v>12856</v>
      </c>
      <c r="I818">
        <f>VLOOKUP($G818,county_facts!$A:$BB,5,FALSE)</f>
        <v>13311</v>
      </c>
      <c r="J818">
        <f>VLOOKUP($G818,county_facts!$A:$BB,6,FALSE)</f>
        <v>-3.4</v>
      </c>
      <c r="K818">
        <f>VLOOKUP($G818,county_facts!$A:$BB,7,FALSE)</f>
        <v>13311</v>
      </c>
      <c r="L818">
        <f>VLOOKUP($G818,county_facts!$A:$BB,8,FALSE)</f>
        <v>4</v>
      </c>
      <c r="M818">
        <f>VLOOKUP($G818,county_facts!$A:$BB,9,FALSE)</f>
        <v>18.899999999999999</v>
      </c>
      <c r="N818">
        <f>VLOOKUP($G818,county_facts!$A:$BB,10,FALSE)</f>
        <v>21.8</v>
      </c>
      <c r="O818">
        <f>VLOOKUP($G818,county_facts!$A:$BB,11,FALSE)</f>
        <v>50.2</v>
      </c>
      <c r="P818">
        <f>VLOOKUP($G818,county_facts!$A:$BB,12,FALSE)</f>
        <v>94.6</v>
      </c>
      <c r="Q818">
        <f>VLOOKUP($G818,county_facts!$A:$BB,13,FALSE)</f>
        <v>0.7</v>
      </c>
      <c r="R818">
        <f>VLOOKUP($G818,county_facts!$A:$BB,14,FALSE)</f>
        <v>2.5</v>
      </c>
      <c r="S818">
        <f>VLOOKUP($G818,county_facts!$A:$BB,15,FALSE)</f>
        <v>0.4</v>
      </c>
      <c r="T818">
        <f>VLOOKUP($G818,county_facts!$A:$BB,16,FALSE)</f>
        <v>0</v>
      </c>
      <c r="U818">
        <f>VLOOKUP($G818,county_facts!$A:$BB,17,FALSE)</f>
        <v>1.7</v>
      </c>
      <c r="V818">
        <f>VLOOKUP($G818,county_facts!$A:$BB,18,FALSE)</f>
        <v>1.3</v>
      </c>
      <c r="W818">
        <f>VLOOKUP($G818,county_facts!$A:$BB,19,FALSE)</f>
        <v>93.7</v>
      </c>
      <c r="X818">
        <f>VLOOKUP($G818,county_facts!$A:$BB,20,FALSE)</f>
        <v>87.7</v>
      </c>
      <c r="Y818">
        <f>VLOOKUP($G818,county_facts!$A:$BB,21,FALSE)</f>
        <v>5.0999999999999996</v>
      </c>
      <c r="Z818">
        <f>VLOOKUP($G818,county_facts!$A:$BB,22,FALSE)</f>
        <v>3.8</v>
      </c>
      <c r="AA818">
        <f>VLOOKUP($G818,county_facts!$A:$BB,23,FALSE)</f>
        <v>89.3</v>
      </c>
      <c r="AB818">
        <f>VLOOKUP($G818,county_facts!$A:$BB,24,FALSE)</f>
        <v>17.2</v>
      </c>
      <c r="AC818">
        <f>VLOOKUP($G818,county_facts!$A:$BB,25,FALSE)</f>
        <v>1225</v>
      </c>
      <c r="AD818">
        <f>VLOOKUP($G818,county_facts!$A:$BB,26,FALSE)</f>
        <v>16.8</v>
      </c>
      <c r="AE818">
        <f>VLOOKUP($G818,county_facts!$A:$BB,27,FALSE)</f>
        <v>7868</v>
      </c>
      <c r="AF818">
        <f>VLOOKUP($G818,county_facts!$A:$BB,28,FALSE)</f>
        <v>76.400000000000006</v>
      </c>
      <c r="AG818">
        <f>VLOOKUP($G818,county_facts!$A:$BB,29,FALSE)</f>
        <v>12.1</v>
      </c>
      <c r="AH818">
        <f>VLOOKUP($G818,county_facts!$A:$BB,30,FALSE)</f>
        <v>101200</v>
      </c>
      <c r="AI818">
        <f>VLOOKUP($G818,county_facts!$A:$BB,31,FALSE)</f>
        <v>6134</v>
      </c>
      <c r="AJ818">
        <f>VLOOKUP($G818,county_facts!$A:$BB,32,FALSE)</f>
        <v>2.11</v>
      </c>
      <c r="AK818">
        <f>VLOOKUP($G818,county_facts!$A:$BB,33,FALSE)</f>
        <v>26045</v>
      </c>
      <c r="AL818">
        <f>VLOOKUP($G818,county_facts!$A:$BB,34,FALSE)</f>
        <v>41108</v>
      </c>
      <c r="AM818">
        <f>VLOOKUP($G818,county_facts!$A:$BB,35,FALSE)</f>
        <v>14.1</v>
      </c>
      <c r="AN818">
        <f>VLOOKUP($G818,county_facts!$A:$BB,36,FALSE)</f>
        <v>390</v>
      </c>
      <c r="AO818">
        <f>VLOOKUP($G818,county_facts!$A:$BB,37,FALSE)</f>
        <v>4055</v>
      </c>
      <c r="AP818">
        <f>VLOOKUP($G818,county_facts!$A:$BB,38,FALSE)</f>
        <v>0.1</v>
      </c>
      <c r="AQ818">
        <f>VLOOKUP($G818,county_facts!$A:$BB,39,FALSE)</f>
        <v>844</v>
      </c>
      <c r="AR818">
        <f>VLOOKUP($G818,county_facts!$A:$BB,40,FALSE)</f>
        <v>1148</v>
      </c>
      <c r="AS818">
        <f>VLOOKUP($G818,county_facts!$A:$BB,41,FALSE)</f>
        <v>0</v>
      </c>
      <c r="AT818">
        <f>VLOOKUP($G818,county_facts!$A:$BB,42,FALSE)</f>
        <v>0</v>
      </c>
      <c r="AU818">
        <f>VLOOKUP($G818,county_facts!$A:$BB,43,FALSE)</f>
        <v>0</v>
      </c>
      <c r="AV818">
        <f>VLOOKUP($G818,county_facts!$A:$BB,44,FALSE)</f>
        <v>0</v>
      </c>
      <c r="AW818">
        <f>VLOOKUP($G818,county_facts!$A:$BB,45,FALSE)</f>
        <v>0</v>
      </c>
      <c r="AX818">
        <f>VLOOKUP($G818,county_facts!$A:$BB,46,FALSE)</f>
        <v>0</v>
      </c>
      <c r="AY818">
        <f>VLOOKUP($G818,county_facts!$A:$BB,47,FALSE)</f>
        <v>0</v>
      </c>
      <c r="AZ818">
        <f>VLOOKUP($G818,county_facts!$A:$BB,48,FALSE)</f>
        <v>16799</v>
      </c>
      <c r="BA818">
        <f>VLOOKUP($G818,county_facts!$A:$BB,49,FALSE)</f>
        <v>164966</v>
      </c>
      <c r="BB818">
        <f>VLOOKUP($G818,county_facts!$A:$BB,50,FALSE)</f>
        <v>12325</v>
      </c>
      <c r="BC818">
        <f>VLOOKUP($G818,county_facts!$A:$BB,51,FALSE)</f>
        <v>21260</v>
      </c>
      <c r="BD818">
        <f>VLOOKUP($G818,county_facts!$A:$BB,52,FALSE)</f>
        <v>9</v>
      </c>
      <c r="BE818">
        <f>VLOOKUP($G818,county_facts!$A:$BB,53,FALSE)</f>
        <v>3104.07</v>
      </c>
      <c r="BF818">
        <f>VLOOKUP($G818,county_facts!$A:$BB,54,FALSE)</f>
        <v>4.3</v>
      </c>
    </row>
    <row r="819" spans="1:58" x14ac:dyDescent="0.3">
      <c r="A819" t="s">
        <v>9</v>
      </c>
      <c r="B819" t="s">
        <v>352</v>
      </c>
      <c r="C819">
        <v>212</v>
      </c>
      <c r="D819" t="s">
        <v>310</v>
      </c>
      <c r="E819">
        <v>747</v>
      </c>
      <c r="F819">
        <v>0.28380187400000001</v>
      </c>
      <c r="G819">
        <v>27071</v>
      </c>
      <c r="H819">
        <f>VLOOKUP($G819,county_facts!$A:$BB,4,FALSE)</f>
        <v>12856</v>
      </c>
      <c r="I819">
        <f>VLOOKUP($G819,county_facts!$A:$BB,5,FALSE)</f>
        <v>13311</v>
      </c>
      <c r="J819">
        <f>VLOOKUP($G819,county_facts!$A:$BB,6,FALSE)</f>
        <v>-3.4</v>
      </c>
      <c r="K819">
        <f>VLOOKUP($G819,county_facts!$A:$BB,7,FALSE)</f>
        <v>13311</v>
      </c>
      <c r="L819">
        <f>VLOOKUP($G819,county_facts!$A:$BB,8,FALSE)</f>
        <v>4</v>
      </c>
      <c r="M819">
        <f>VLOOKUP($G819,county_facts!$A:$BB,9,FALSE)</f>
        <v>18.899999999999999</v>
      </c>
      <c r="N819">
        <f>VLOOKUP($G819,county_facts!$A:$BB,10,FALSE)</f>
        <v>21.8</v>
      </c>
      <c r="O819">
        <f>VLOOKUP($G819,county_facts!$A:$BB,11,FALSE)</f>
        <v>50.2</v>
      </c>
      <c r="P819">
        <f>VLOOKUP($G819,county_facts!$A:$BB,12,FALSE)</f>
        <v>94.6</v>
      </c>
      <c r="Q819">
        <f>VLOOKUP($G819,county_facts!$A:$BB,13,FALSE)</f>
        <v>0.7</v>
      </c>
      <c r="R819">
        <f>VLOOKUP($G819,county_facts!$A:$BB,14,FALSE)</f>
        <v>2.5</v>
      </c>
      <c r="S819">
        <f>VLOOKUP($G819,county_facts!$A:$BB,15,FALSE)</f>
        <v>0.4</v>
      </c>
      <c r="T819">
        <f>VLOOKUP($G819,county_facts!$A:$BB,16,FALSE)</f>
        <v>0</v>
      </c>
      <c r="U819">
        <f>VLOOKUP($G819,county_facts!$A:$BB,17,FALSE)</f>
        <v>1.7</v>
      </c>
      <c r="V819">
        <f>VLOOKUP($G819,county_facts!$A:$BB,18,FALSE)</f>
        <v>1.3</v>
      </c>
      <c r="W819">
        <f>VLOOKUP($G819,county_facts!$A:$BB,19,FALSE)</f>
        <v>93.7</v>
      </c>
      <c r="X819">
        <f>VLOOKUP($G819,county_facts!$A:$BB,20,FALSE)</f>
        <v>87.7</v>
      </c>
      <c r="Y819">
        <f>VLOOKUP($G819,county_facts!$A:$BB,21,FALSE)</f>
        <v>5.0999999999999996</v>
      </c>
      <c r="Z819">
        <f>VLOOKUP($G819,county_facts!$A:$BB,22,FALSE)</f>
        <v>3.8</v>
      </c>
      <c r="AA819">
        <f>VLOOKUP($G819,county_facts!$A:$BB,23,FALSE)</f>
        <v>89.3</v>
      </c>
      <c r="AB819">
        <f>VLOOKUP($G819,county_facts!$A:$BB,24,FALSE)</f>
        <v>17.2</v>
      </c>
      <c r="AC819">
        <f>VLOOKUP($G819,county_facts!$A:$BB,25,FALSE)</f>
        <v>1225</v>
      </c>
      <c r="AD819">
        <f>VLOOKUP($G819,county_facts!$A:$BB,26,FALSE)</f>
        <v>16.8</v>
      </c>
      <c r="AE819">
        <f>VLOOKUP($G819,county_facts!$A:$BB,27,FALSE)</f>
        <v>7868</v>
      </c>
      <c r="AF819">
        <f>VLOOKUP($G819,county_facts!$A:$BB,28,FALSE)</f>
        <v>76.400000000000006</v>
      </c>
      <c r="AG819">
        <f>VLOOKUP($G819,county_facts!$A:$BB,29,FALSE)</f>
        <v>12.1</v>
      </c>
      <c r="AH819">
        <f>VLOOKUP($G819,county_facts!$A:$BB,30,FALSE)</f>
        <v>101200</v>
      </c>
      <c r="AI819">
        <f>VLOOKUP($G819,county_facts!$A:$BB,31,FALSE)</f>
        <v>6134</v>
      </c>
      <c r="AJ819">
        <f>VLOOKUP($G819,county_facts!$A:$BB,32,FALSE)</f>
        <v>2.11</v>
      </c>
      <c r="AK819">
        <f>VLOOKUP($G819,county_facts!$A:$BB,33,FALSE)</f>
        <v>26045</v>
      </c>
      <c r="AL819">
        <f>VLOOKUP($G819,county_facts!$A:$BB,34,FALSE)</f>
        <v>41108</v>
      </c>
      <c r="AM819">
        <f>VLOOKUP($G819,county_facts!$A:$BB,35,FALSE)</f>
        <v>14.1</v>
      </c>
      <c r="AN819">
        <f>VLOOKUP($G819,county_facts!$A:$BB,36,FALSE)</f>
        <v>390</v>
      </c>
      <c r="AO819">
        <f>VLOOKUP($G819,county_facts!$A:$BB,37,FALSE)</f>
        <v>4055</v>
      </c>
      <c r="AP819">
        <f>VLOOKUP($G819,county_facts!$A:$BB,38,FALSE)</f>
        <v>0.1</v>
      </c>
      <c r="AQ819">
        <f>VLOOKUP($G819,county_facts!$A:$BB,39,FALSE)</f>
        <v>844</v>
      </c>
      <c r="AR819">
        <f>VLOOKUP($G819,county_facts!$A:$BB,40,FALSE)</f>
        <v>1148</v>
      </c>
      <c r="AS819">
        <f>VLOOKUP($G819,county_facts!$A:$BB,41,FALSE)</f>
        <v>0</v>
      </c>
      <c r="AT819">
        <f>VLOOKUP($G819,county_facts!$A:$BB,42,FALSE)</f>
        <v>0</v>
      </c>
      <c r="AU819">
        <f>VLOOKUP($G819,county_facts!$A:$BB,43,FALSE)</f>
        <v>0</v>
      </c>
      <c r="AV819">
        <f>VLOOKUP($G819,county_facts!$A:$BB,44,FALSE)</f>
        <v>0</v>
      </c>
      <c r="AW819">
        <f>VLOOKUP($G819,county_facts!$A:$BB,45,FALSE)</f>
        <v>0</v>
      </c>
      <c r="AX819">
        <f>VLOOKUP($G819,county_facts!$A:$BB,46,FALSE)</f>
        <v>0</v>
      </c>
      <c r="AY819">
        <f>VLOOKUP($G819,county_facts!$A:$BB,47,FALSE)</f>
        <v>0</v>
      </c>
      <c r="AZ819">
        <f>VLOOKUP($G819,county_facts!$A:$BB,48,FALSE)</f>
        <v>16799</v>
      </c>
      <c r="BA819">
        <f>VLOOKUP($G819,county_facts!$A:$BB,49,FALSE)</f>
        <v>164966</v>
      </c>
      <c r="BB819">
        <f>VLOOKUP($G819,county_facts!$A:$BB,50,FALSE)</f>
        <v>12325</v>
      </c>
      <c r="BC819">
        <f>VLOOKUP($G819,county_facts!$A:$BB,51,FALSE)</f>
        <v>21260</v>
      </c>
      <c r="BD819">
        <f>VLOOKUP($G819,county_facts!$A:$BB,52,FALSE)</f>
        <v>9</v>
      </c>
      <c r="BE819">
        <f>VLOOKUP($G819,county_facts!$A:$BB,53,FALSE)</f>
        <v>3104.07</v>
      </c>
      <c r="BF819">
        <f>VLOOKUP($G819,county_facts!$A:$BB,54,FALSE)</f>
        <v>4.3</v>
      </c>
    </row>
    <row r="820" spans="1:58" x14ac:dyDescent="0.3">
      <c r="A820" t="s">
        <v>6</v>
      </c>
      <c r="B820" t="s">
        <v>353</v>
      </c>
      <c r="C820">
        <v>158</v>
      </c>
      <c r="D820" t="s">
        <v>310</v>
      </c>
      <c r="E820">
        <v>208</v>
      </c>
      <c r="F820">
        <v>0.75961538500000003</v>
      </c>
      <c r="G820">
        <v>27069</v>
      </c>
      <c r="H820">
        <f>VLOOKUP($G820,county_facts!$A:$BB,4,FALSE)</f>
        <v>4435</v>
      </c>
      <c r="I820">
        <f>VLOOKUP($G820,county_facts!$A:$BB,5,FALSE)</f>
        <v>4552</v>
      </c>
      <c r="J820">
        <f>VLOOKUP($G820,county_facts!$A:$BB,6,FALSE)</f>
        <v>-2.6</v>
      </c>
      <c r="K820">
        <f>VLOOKUP($G820,county_facts!$A:$BB,7,FALSE)</f>
        <v>4552</v>
      </c>
      <c r="L820">
        <f>VLOOKUP($G820,county_facts!$A:$BB,8,FALSE)</f>
        <v>5.2</v>
      </c>
      <c r="M820">
        <f>VLOOKUP($G820,county_facts!$A:$BB,9,FALSE)</f>
        <v>21.6</v>
      </c>
      <c r="N820">
        <f>VLOOKUP($G820,county_facts!$A:$BB,10,FALSE)</f>
        <v>22.5</v>
      </c>
      <c r="O820">
        <f>VLOOKUP($G820,county_facts!$A:$BB,11,FALSE)</f>
        <v>49.5</v>
      </c>
      <c r="P820">
        <f>VLOOKUP($G820,county_facts!$A:$BB,12,FALSE)</f>
        <v>98</v>
      </c>
      <c r="Q820">
        <f>VLOOKUP($G820,county_facts!$A:$BB,13,FALSE)</f>
        <v>0.4</v>
      </c>
      <c r="R820">
        <f>VLOOKUP($G820,county_facts!$A:$BB,14,FALSE)</f>
        <v>0.5</v>
      </c>
      <c r="S820">
        <f>VLOOKUP($G820,county_facts!$A:$BB,15,FALSE)</f>
        <v>0.4</v>
      </c>
      <c r="T820">
        <f>VLOOKUP($G820,county_facts!$A:$BB,16,FALSE)</f>
        <v>0</v>
      </c>
      <c r="U820">
        <f>VLOOKUP($G820,county_facts!$A:$BB,17,FALSE)</f>
        <v>0.7</v>
      </c>
      <c r="V820">
        <f>VLOOKUP($G820,county_facts!$A:$BB,18,FALSE)</f>
        <v>2</v>
      </c>
      <c r="W820">
        <f>VLOOKUP($G820,county_facts!$A:$BB,19,FALSE)</f>
        <v>96.3</v>
      </c>
      <c r="X820">
        <f>VLOOKUP($G820,county_facts!$A:$BB,20,FALSE)</f>
        <v>93.3</v>
      </c>
      <c r="Y820">
        <f>VLOOKUP($G820,county_facts!$A:$BB,21,FALSE)</f>
        <v>2.6</v>
      </c>
      <c r="Z820">
        <f>VLOOKUP($G820,county_facts!$A:$BB,22,FALSE)</f>
        <v>3.2</v>
      </c>
      <c r="AA820">
        <f>VLOOKUP($G820,county_facts!$A:$BB,23,FALSE)</f>
        <v>88.8</v>
      </c>
      <c r="AB820">
        <f>VLOOKUP($G820,county_facts!$A:$BB,24,FALSE)</f>
        <v>20.7</v>
      </c>
      <c r="AC820">
        <f>VLOOKUP($G820,county_facts!$A:$BB,25,FALSE)</f>
        <v>367</v>
      </c>
      <c r="AD820">
        <f>VLOOKUP($G820,county_facts!$A:$BB,26,FALSE)</f>
        <v>19.2</v>
      </c>
      <c r="AE820">
        <f>VLOOKUP($G820,county_facts!$A:$BB,27,FALSE)</f>
        <v>2598</v>
      </c>
      <c r="AF820">
        <f>VLOOKUP($G820,county_facts!$A:$BB,28,FALSE)</f>
        <v>82.6</v>
      </c>
      <c r="AG820">
        <f>VLOOKUP($G820,county_facts!$A:$BB,29,FALSE)</f>
        <v>9</v>
      </c>
      <c r="AH820">
        <f>VLOOKUP($G820,county_facts!$A:$BB,30,FALSE)</f>
        <v>68700</v>
      </c>
      <c r="AI820">
        <f>VLOOKUP($G820,county_facts!$A:$BB,31,FALSE)</f>
        <v>1912</v>
      </c>
      <c r="AJ820">
        <f>VLOOKUP($G820,county_facts!$A:$BB,32,FALSE)</f>
        <v>2.2999999999999998</v>
      </c>
      <c r="AK820">
        <f>VLOOKUP($G820,county_facts!$A:$BB,33,FALSE)</f>
        <v>26927</v>
      </c>
      <c r="AL820">
        <f>VLOOKUP($G820,county_facts!$A:$BB,34,FALSE)</f>
        <v>48875</v>
      </c>
      <c r="AM820">
        <f>VLOOKUP($G820,county_facts!$A:$BB,35,FALSE)</f>
        <v>9.8000000000000007</v>
      </c>
      <c r="AN820">
        <f>VLOOKUP($G820,county_facts!$A:$BB,36,FALSE)</f>
        <v>144</v>
      </c>
      <c r="AO820">
        <f>VLOOKUP($G820,county_facts!$A:$BB,37,FALSE)</f>
        <v>1190</v>
      </c>
      <c r="AP820">
        <f>VLOOKUP($G820,county_facts!$A:$BB,38,FALSE)</f>
        <v>2.1</v>
      </c>
      <c r="AQ820">
        <f>VLOOKUP($G820,county_facts!$A:$BB,39,FALSE)</f>
        <v>327</v>
      </c>
      <c r="AR820">
        <f>VLOOKUP($G820,county_facts!$A:$BB,40,FALSE)</f>
        <v>480</v>
      </c>
      <c r="AS820">
        <f>VLOOKUP($G820,county_facts!$A:$BB,41,FALSE)</f>
        <v>0</v>
      </c>
      <c r="AT820">
        <f>VLOOKUP($G820,county_facts!$A:$BB,42,FALSE)</f>
        <v>0</v>
      </c>
      <c r="AU820">
        <f>VLOOKUP($G820,county_facts!$A:$BB,43,FALSE)</f>
        <v>0</v>
      </c>
      <c r="AV820">
        <f>VLOOKUP($G820,county_facts!$A:$BB,44,FALSE)</f>
        <v>0</v>
      </c>
      <c r="AW820">
        <f>VLOOKUP($G820,county_facts!$A:$BB,45,FALSE)</f>
        <v>0</v>
      </c>
      <c r="AX820">
        <f>VLOOKUP($G820,county_facts!$A:$BB,46,FALSE)</f>
        <v>0</v>
      </c>
      <c r="AY820">
        <f>VLOOKUP($G820,county_facts!$A:$BB,47,FALSE)</f>
        <v>0</v>
      </c>
      <c r="AZ820">
        <f>VLOOKUP($G820,county_facts!$A:$BB,48,FALSE)</f>
        <v>217527</v>
      </c>
      <c r="BA820">
        <f>VLOOKUP($G820,county_facts!$A:$BB,49,FALSE)</f>
        <v>41288</v>
      </c>
      <c r="BB820">
        <f>VLOOKUP($G820,county_facts!$A:$BB,50,FALSE)</f>
        <v>9212</v>
      </c>
      <c r="BC820">
        <f>VLOOKUP($G820,county_facts!$A:$BB,51,FALSE)</f>
        <v>0</v>
      </c>
      <c r="BD820">
        <f>VLOOKUP($G820,county_facts!$A:$BB,52,FALSE)</f>
        <v>7</v>
      </c>
      <c r="BE820">
        <f>VLOOKUP($G820,county_facts!$A:$BB,53,FALSE)</f>
        <v>1098.8</v>
      </c>
      <c r="BF820">
        <f>VLOOKUP($G820,county_facts!$A:$BB,54,FALSE)</f>
        <v>4.0999999999999996</v>
      </c>
    </row>
    <row r="821" spans="1:58" x14ac:dyDescent="0.3">
      <c r="A821" t="s">
        <v>9</v>
      </c>
      <c r="B821" t="s">
        <v>353</v>
      </c>
      <c r="C821">
        <v>50</v>
      </c>
      <c r="D821" t="s">
        <v>310</v>
      </c>
      <c r="E821">
        <v>208</v>
      </c>
      <c r="F821">
        <v>0.240384615</v>
      </c>
      <c r="G821">
        <v>27069</v>
      </c>
      <c r="H821">
        <f>VLOOKUP($G821,county_facts!$A:$BB,4,FALSE)</f>
        <v>4435</v>
      </c>
      <c r="I821">
        <f>VLOOKUP($G821,county_facts!$A:$BB,5,FALSE)</f>
        <v>4552</v>
      </c>
      <c r="J821">
        <f>VLOOKUP($G821,county_facts!$A:$BB,6,FALSE)</f>
        <v>-2.6</v>
      </c>
      <c r="K821">
        <f>VLOOKUP($G821,county_facts!$A:$BB,7,FALSE)</f>
        <v>4552</v>
      </c>
      <c r="L821">
        <f>VLOOKUP($G821,county_facts!$A:$BB,8,FALSE)</f>
        <v>5.2</v>
      </c>
      <c r="M821">
        <f>VLOOKUP($G821,county_facts!$A:$BB,9,FALSE)</f>
        <v>21.6</v>
      </c>
      <c r="N821">
        <f>VLOOKUP($G821,county_facts!$A:$BB,10,FALSE)</f>
        <v>22.5</v>
      </c>
      <c r="O821">
        <f>VLOOKUP($G821,county_facts!$A:$BB,11,FALSE)</f>
        <v>49.5</v>
      </c>
      <c r="P821">
        <f>VLOOKUP($G821,county_facts!$A:$BB,12,FALSE)</f>
        <v>98</v>
      </c>
      <c r="Q821">
        <f>VLOOKUP($G821,county_facts!$A:$BB,13,FALSE)</f>
        <v>0.4</v>
      </c>
      <c r="R821">
        <f>VLOOKUP($G821,county_facts!$A:$BB,14,FALSE)</f>
        <v>0.5</v>
      </c>
      <c r="S821">
        <f>VLOOKUP($G821,county_facts!$A:$BB,15,FALSE)</f>
        <v>0.4</v>
      </c>
      <c r="T821">
        <f>VLOOKUP($G821,county_facts!$A:$BB,16,FALSE)</f>
        <v>0</v>
      </c>
      <c r="U821">
        <f>VLOOKUP($G821,county_facts!$A:$BB,17,FALSE)</f>
        <v>0.7</v>
      </c>
      <c r="V821">
        <f>VLOOKUP($G821,county_facts!$A:$BB,18,FALSE)</f>
        <v>2</v>
      </c>
      <c r="W821">
        <f>VLOOKUP($G821,county_facts!$A:$BB,19,FALSE)</f>
        <v>96.3</v>
      </c>
      <c r="X821">
        <f>VLOOKUP($G821,county_facts!$A:$BB,20,FALSE)</f>
        <v>93.3</v>
      </c>
      <c r="Y821">
        <f>VLOOKUP($G821,county_facts!$A:$BB,21,FALSE)</f>
        <v>2.6</v>
      </c>
      <c r="Z821">
        <f>VLOOKUP($G821,county_facts!$A:$BB,22,FALSE)</f>
        <v>3.2</v>
      </c>
      <c r="AA821">
        <f>VLOOKUP($G821,county_facts!$A:$BB,23,FALSE)</f>
        <v>88.8</v>
      </c>
      <c r="AB821">
        <f>VLOOKUP($G821,county_facts!$A:$BB,24,FALSE)</f>
        <v>20.7</v>
      </c>
      <c r="AC821">
        <f>VLOOKUP($G821,county_facts!$A:$BB,25,FALSE)</f>
        <v>367</v>
      </c>
      <c r="AD821">
        <f>VLOOKUP($G821,county_facts!$A:$BB,26,FALSE)</f>
        <v>19.2</v>
      </c>
      <c r="AE821">
        <f>VLOOKUP($G821,county_facts!$A:$BB,27,FALSE)</f>
        <v>2598</v>
      </c>
      <c r="AF821">
        <f>VLOOKUP($G821,county_facts!$A:$BB,28,FALSE)</f>
        <v>82.6</v>
      </c>
      <c r="AG821">
        <f>VLOOKUP($G821,county_facts!$A:$BB,29,FALSE)</f>
        <v>9</v>
      </c>
      <c r="AH821">
        <f>VLOOKUP($G821,county_facts!$A:$BB,30,FALSE)</f>
        <v>68700</v>
      </c>
      <c r="AI821">
        <f>VLOOKUP($G821,county_facts!$A:$BB,31,FALSE)</f>
        <v>1912</v>
      </c>
      <c r="AJ821">
        <f>VLOOKUP($G821,county_facts!$A:$BB,32,FALSE)</f>
        <v>2.2999999999999998</v>
      </c>
      <c r="AK821">
        <f>VLOOKUP($G821,county_facts!$A:$BB,33,FALSE)</f>
        <v>26927</v>
      </c>
      <c r="AL821">
        <f>VLOOKUP($G821,county_facts!$A:$BB,34,FALSE)</f>
        <v>48875</v>
      </c>
      <c r="AM821">
        <f>VLOOKUP($G821,county_facts!$A:$BB,35,FALSE)</f>
        <v>9.8000000000000007</v>
      </c>
      <c r="AN821">
        <f>VLOOKUP($G821,county_facts!$A:$BB,36,FALSE)</f>
        <v>144</v>
      </c>
      <c r="AO821">
        <f>VLOOKUP($G821,county_facts!$A:$BB,37,FALSE)</f>
        <v>1190</v>
      </c>
      <c r="AP821">
        <f>VLOOKUP($G821,county_facts!$A:$BB,38,FALSE)</f>
        <v>2.1</v>
      </c>
      <c r="AQ821">
        <f>VLOOKUP($G821,county_facts!$A:$BB,39,FALSE)</f>
        <v>327</v>
      </c>
      <c r="AR821">
        <f>VLOOKUP($G821,county_facts!$A:$BB,40,FALSE)</f>
        <v>480</v>
      </c>
      <c r="AS821">
        <f>VLOOKUP($G821,county_facts!$A:$BB,41,FALSE)</f>
        <v>0</v>
      </c>
      <c r="AT821">
        <f>VLOOKUP($G821,county_facts!$A:$BB,42,FALSE)</f>
        <v>0</v>
      </c>
      <c r="AU821">
        <f>VLOOKUP($G821,county_facts!$A:$BB,43,FALSE)</f>
        <v>0</v>
      </c>
      <c r="AV821">
        <f>VLOOKUP($G821,county_facts!$A:$BB,44,FALSE)</f>
        <v>0</v>
      </c>
      <c r="AW821">
        <f>VLOOKUP($G821,county_facts!$A:$BB,45,FALSE)</f>
        <v>0</v>
      </c>
      <c r="AX821">
        <f>VLOOKUP($G821,county_facts!$A:$BB,46,FALSE)</f>
        <v>0</v>
      </c>
      <c r="AY821">
        <f>VLOOKUP($G821,county_facts!$A:$BB,47,FALSE)</f>
        <v>0</v>
      </c>
      <c r="AZ821">
        <f>VLOOKUP($G821,county_facts!$A:$BB,48,FALSE)</f>
        <v>217527</v>
      </c>
      <c r="BA821">
        <f>VLOOKUP($G821,county_facts!$A:$BB,49,FALSE)</f>
        <v>41288</v>
      </c>
      <c r="BB821">
        <f>VLOOKUP($G821,county_facts!$A:$BB,50,FALSE)</f>
        <v>9212</v>
      </c>
      <c r="BC821">
        <f>VLOOKUP($G821,county_facts!$A:$BB,51,FALSE)</f>
        <v>0</v>
      </c>
      <c r="BD821">
        <f>VLOOKUP($G821,county_facts!$A:$BB,52,FALSE)</f>
        <v>7</v>
      </c>
      <c r="BE821">
        <f>VLOOKUP($G821,county_facts!$A:$BB,53,FALSE)</f>
        <v>1098.8</v>
      </c>
      <c r="BF821">
        <f>VLOOKUP($G821,county_facts!$A:$BB,54,FALSE)</f>
        <v>4.0999999999999996</v>
      </c>
    </row>
    <row r="822" spans="1:58" x14ac:dyDescent="0.3">
      <c r="A822" t="s">
        <v>6</v>
      </c>
      <c r="B822" t="s">
        <v>354</v>
      </c>
      <c r="C822">
        <v>1496</v>
      </c>
      <c r="D822" t="s">
        <v>310</v>
      </c>
      <c r="E822">
        <v>2085</v>
      </c>
      <c r="F822">
        <v>0.71750599500000001</v>
      </c>
      <c r="G822">
        <v>27067</v>
      </c>
      <c r="H822">
        <f>VLOOKUP($G822,county_facts!$A:$BB,4,FALSE)</f>
        <v>42285</v>
      </c>
      <c r="I822">
        <f>VLOOKUP($G822,county_facts!$A:$BB,5,FALSE)</f>
        <v>42239</v>
      </c>
      <c r="J822">
        <f>VLOOKUP($G822,county_facts!$A:$BB,6,FALSE)</f>
        <v>0.1</v>
      </c>
      <c r="K822">
        <f>VLOOKUP($G822,county_facts!$A:$BB,7,FALSE)</f>
        <v>42239</v>
      </c>
      <c r="L822">
        <f>VLOOKUP($G822,county_facts!$A:$BB,8,FALSE)</f>
        <v>6.4</v>
      </c>
      <c r="M822">
        <f>VLOOKUP($G822,county_facts!$A:$BB,9,FALSE)</f>
        <v>23.6</v>
      </c>
      <c r="N822">
        <f>VLOOKUP($G822,county_facts!$A:$BB,10,FALSE)</f>
        <v>17.399999999999999</v>
      </c>
      <c r="O822">
        <f>VLOOKUP($G822,county_facts!$A:$BB,11,FALSE)</f>
        <v>50</v>
      </c>
      <c r="P822">
        <f>VLOOKUP($G822,county_facts!$A:$BB,12,FALSE)</f>
        <v>94.4</v>
      </c>
      <c r="Q822">
        <f>VLOOKUP($G822,county_facts!$A:$BB,13,FALSE)</f>
        <v>3.5</v>
      </c>
      <c r="R822">
        <f>VLOOKUP($G822,county_facts!$A:$BB,14,FALSE)</f>
        <v>0.4</v>
      </c>
      <c r="S822">
        <f>VLOOKUP($G822,county_facts!$A:$BB,15,FALSE)</f>
        <v>0.6</v>
      </c>
      <c r="T822">
        <f>VLOOKUP($G822,county_facts!$A:$BB,16,FALSE)</f>
        <v>0.1</v>
      </c>
      <c r="U822">
        <f>VLOOKUP($G822,county_facts!$A:$BB,17,FALSE)</f>
        <v>1</v>
      </c>
      <c r="V822">
        <f>VLOOKUP($G822,county_facts!$A:$BB,18,FALSE)</f>
        <v>11.4</v>
      </c>
      <c r="W822">
        <f>VLOOKUP($G822,county_facts!$A:$BB,19,FALSE)</f>
        <v>83.6</v>
      </c>
      <c r="X822">
        <f>VLOOKUP($G822,county_facts!$A:$BB,20,FALSE)</f>
        <v>86.6</v>
      </c>
      <c r="Y822">
        <f>VLOOKUP($G822,county_facts!$A:$BB,21,FALSE)</f>
        <v>4.9000000000000004</v>
      </c>
      <c r="Z822">
        <f>VLOOKUP($G822,county_facts!$A:$BB,22,FALSE)</f>
        <v>11.1</v>
      </c>
      <c r="AA822">
        <f>VLOOKUP($G822,county_facts!$A:$BB,23,FALSE)</f>
        <v>88.6</v>
      </c>
      <c r="AB822">
        <f>VLOOKUP($G822,county_facts!$A:$BB,24,FALSE)</f>
        <v>20.7</v>
      </c>
      <c r="AC822">
        <f>VLOOKUP($G822,county_facts!$A:$BB,25,FALSE)</f>
        <v>2922</v>
      </c>
      <c r="AD822">
        <f>VLOOKUP($G822,county_facts!$A:$BB,26,FALSE)</f>
        <v>17.5</v>
      </c>
      <c r="AE822">
        <f>VLOOKUP($G822,county_facts!$A:$BB,27,FALSE)</f>
        <v>19606</v>
      </c>
      <c r="AF822">
        <f>VLOOKUP($G822,county_facts!$A:$BB,28,FALSE)</f>
        <v>73.400000000000006</v>
      </c>
      <c r="AG822">
        <f>VLOOKUP($G822,county_facts!$A:$BB,29,FALSE)</f>
        <v>17.8</v>
      </c>
      <c r="AH822">
        <f>VLOOKUP($G822,county_facts!$A:$BB,30,FALSE)</f>
        <v>161800</v>
      </c>
      <c r="AI822">
        <f>VLOOKUP($G822,county_facts!$A:$BB,31,FALSE)</f>
        <v>17120</v>
      </c>
      <c r="AJ822">
        <f>VLOOKUP($G822,county_facts!$A:$BB,32,FALSE)</f>
        <v>2.41</v>
      </c>
      <c r="AK822">
        <f>VLOOKUP($G822,county_facts!$A:$BB,33,FALSE)</f>
        <v>26880</v>
      </c>
      <c r="AL822">
        <f>VLOOKUP($G822,county_facts!$A:$BB,34,FALSE)</f>
        <v>50149</v>
      </c>
      <c r="AM822">
        <f>VLOOKUP($G822,county_facts!$A:$BB,35,FALSE)</f>
        <v>13.6</v>
      </c>
      <c r="AN822">
        <f>VLOOKUP($G822,county_facts!$A:$BB,36,FALSE)</f>
        <v>1399</v>
      </c>
      <c r="AO822">
        <f>VLOOKUP($G822,county_facts!$A:$BB,37,FALSE)</f>
        <v>18349</v>
      </c>
      <c r="AP822">
        <f>VLOOKUP($G822,county_facts!$A:$BB,38,FALSE)</f>
        <v>-2.9</v>
      </c>
      <c r="AQ822">
        <f>VLOOKUP($G822,county_facts!$A:$BB,39,FALSE)</f>
        <v>3108</v>
      </c>
      <c r="AR822">
        <f>VLOOKUP($G822,county_facts!$A:$BB,40,FALSE)</f>
        <v>4726</v>
      </c>
      <c r="AS822">
        <f>VLOOKUP($G822,county_facts!$A:$BB,41,FALSE)</f>
        <v>0</v>
      </c>
      <c r="AT822">
        <f>VLOOKUP($G822,county_facts!$A:$BB,42,FALSE)</f>
        <v>0</v>
      </c>
      <c r="AU822">
        <f>VLOOKUP($G822,county_facts!$A:$BB,43,FALSE)</f>
        <v>0</v>
      </c>
      <c r="AV822">
        <f>VLOOKUP($G822,county_facts!$A:$BB,44,FALSE)</f>
        <v>0</v>
      </c>
      <c r="AW822">
        <f>VLOOKUP($G822,county_facts!$A:$BB,45,FALSE)</f>
        <v>0</v>
      </c>
      <c r="AX822">
        <f>VLOOKUP($G822,county_facts!$A:$BB,46,FALSE)</f>
        <v>19.8</v>
      </c>
      <c r="AY822">
        <f>VLOOKUP($G822,county_facts!$A:$BB,47,FALSE)</f>
        <v>818684</v>
      </c>
      <c r="AZ822">
        <f>VLOOKUP($G822,county_facts!$A:$BB,48,FALSE)</f>
        <v>0</v>
      </c>
      <c r="BA822">
        <f>VLOOKUP($G822,county_facts!$A:$BB,49,FALSE)</f>
        <v>597567</v>
      </c>
      <c r="BB822">
        <f>VLOOKUP($G822,county_facts!$A:$BB,50,FALSE)</f>
        <v>14621</v>
      </c>
      <c r="BC822">
        <f>VLOOKUP($G822,county_facts!$A:$BB,51,FALSE)</f>
        <v>51963</v>
      </c>
      <c r="BD822">
        <f>VLOOKUP($G822,county_facts!$A:$BB,52,FALSE)</f>
        <v>98</v>
      </c>
      <c r="BE822">
        <f>VLOOKUP($G822,county_facts!$A:$BB,53,FALSE)</f>
        <v>796.79</v>
      </c>
      <c r="BF822">
        <f>VLOOKUP($G822,county_facts!$A:$BB,54,FALSE)</f>
        <v>53</v>
      </c>
    </row>
    <row r="823" spans="1:58" x14ac:dyDescent="0.3">
      <c r="A823" t="s">
        <v>9</v>
      </c>
      <c r="B823" t="s">
        <v>354</v>
      </c>
      <c r="C823">
        <v>589</v>
      </c>
      <c r="D823" t="s">
        <v>310</v>
      </c>
      <c r="E823">
        <v>2085</v>
      </c>
      <c r="F823">
        <v>0.28249400499999999</v>
      </c>
      <c r="G823">
        <v>27067</v>
      </c>
      <c r="H823">
        <f>VLOOKUP($G823,county_facts!$A:$BB,4,FALSE)</f>
        <v>42285</v>
      </c>
      <c r="I823">
        <f>VLOOKUP($G823,county_facts!$A:$BB,5,FALSE)</f>
        <v>42239</v>
      </c>
      <c r="J823">
        <f>VLOOKUP($G823,county_facts!$A:$BB,6,FALSE)</f>
        <v>0.1</v>
      </c>
      <c r="K823">
        <f>VLOOKUP($G823,county_facts!$A:$BB,7,FALSE)</f>
        <v>42239</v>
      </c>
      <c r="L823">
        <f>VLOOKUP($G823,county_facts!$A:$BB,8,FALSE)</f>
        <v>6.4</v>
      </c>
      <c r="M823">
        <f>VLOOKUP($G823,county_facts!$A:$BB,9,FALSE)</f>
        <v>23.6</v>
      </c>
      <c r="N823">
        <f>VLOOKUP($G823,county_facts!$A:$BB,10,FALSE)</f>
        <v>17.399999999999999</v>
      </c>
      <c r="O823">
        <f>VLOOKUP($G823,county_facts!$A:$BB,11,FALSE)</f>
        <v>50</v>
      </c>
      <c r="P823">
        <f>VLOOKUP($G823,county_facts!$A:$BB,12,FALSE)</f>
        <v>94.4</v>
      </c>
      <c r="Q823">
        <f>VLOOKUP($G823,county_facts!$A:$BB,13,FALSE)</f>
        <v>3.5</v>
      </c>
      <c r="R823">
        <f>VLOOKUP($G823,county_facts!$A:$BB,14,FALSE)</f>
        <v>0.4</v>
      </c>
      <c r="S823">
        <f>VLOOKUP($G823,county_facts!$A:$BB,15,FALSE)</f>
        <v>0.6</v>
      </c>
      <c r="T823">
        <f>VLOOKUP($G823,county_facts!$A:$BB,16,FALSE)</f>
        <v>0.1</v>
      </c>
      <c r="U823">
        <f>VLOOKUP($G823,county_facts!$A:$BB,17,FALSE)</f>
        <v>1</v>
      </c>
      <c r="V823">
        <f>VLOOKUP($G823,county_facts!$A:$BB,18,FALSE)</f>
        <v>11.4</v>
      </c>
      <c r="W823">
        <f>VLOOKUP($G823,county_facts!$A:$BB,19,FALSE)</f>
        <v>83.6</v>
      </c>
      <c r="X823">
        <f>VLOOKUP($G823,county_facts!$A:$BB,20,FALSE)</f>
        <v>86.6</v>
      </c>
      <c r="Y823">
        <f>VLOOKUP($G823,county_facts!$A:$BB,21,FALSE)</f>
        <v>4.9000000000000004</v>
      </c>
      <c r="Z823">
        <f>VLOOKUP($G823,county_facts!$A:$BB,22,FALSE)</f>
        <v>11.1</v>
      </c>
      <c r="AA823">
        <f>VLOOKUP($G823,county_facts!$A:$BB,23,FALSE)</f>
        <v>88.6</v>
      </c>
      <c r="AB823">
        <f>VLOOKUP($G823,county_facts!$A:$BB,24,FALSE)</f>
        <v>20.7</v>
      </c>
      <c r="AC823">
        <f>VLOOKUP($G823,county_facts!$A:$BB,25,FALSE)</f>
        <v>2922</v>
      </c>
      <c r="AD823">
        <f>VLOOKUP($G823,county_facts!$A:$BB,26,FALSE)</f>
        <v>17.5</v>
      </c>
      <c r="AE823">
        <f>VLOOKUP($G823,county_facts!$A:$BB,27,FALSE)</f>
        <v>19606</v>
      </c>
      <c r="AF823">
        <f>VLOOKUP($G823,county_facts!$A:$BB,28,FALSE)</f>
        <v>73.400000000000006</v>
      </c>
      <c r="AG823">
        <f>VLOOKUP($G823,county_facts!$A:$BB,29,FALSE)</f>
        <v>17.8</v>
      </c>
      <c r="AH823">
        <f>VLOOKUP($G823,county_facts!$A:$BB,30,FALSE)</f>
        <v>161800</v>
      </c>
      <c r="AI823">
        <f>VLOOKUP($G823,county_facts!$A:$BB,31,FALSE)</f>
        <v>17120</v>
      </c>
      <c r="AJ823">
        <f>VLOOKUP($G823,county_facts!$A:$BB,32,FALSE)</f>
        <v>2.41</v>
      </c>
      <c r="AK823">
        <f>VLOOKUP($G823,county_facts!$A:$BB,33,FALSE)</f>
        <v>26880</v>
      </c>
      <c r="AL823">
        <f>VLOOKUP($G823,county_facts!$A:$BB,34,FALSE)</f>
        <v>50149</v>
      </c>
      <c r="AM823">
        <f>VLOOKUP($G823,county_facts!$A:$BB,35,FALSE)</f>
        <v>13.6</v>
      </c>
      <c r="AN823">
        <f>VLOOKUP($G823,county_facts!$A:$BB,36,FALSE)</f>
        <v>1399</v>
      </c>
      <c r="AO823">
        <f>VLOOKUP($G823,county_facts!$A:$BB,37,FALSE)</f>
        <v>18349</v>
      </c>
      <c r="AP823">
        <f>VLOOKUP($G823,county_facts!$A:$BB,38,FALSE)</f>
        <v>-2.9</v>
      </c>
      <c r="AQ823">
        <f>VLOOKUP($G823,county_facts!$A:$BB,39,FALSE)</f>
        <v>3108</v>
      </c>
      <c r="AR823">
        <f>VLOOKUP($G823,county_facts!$A:$BB,40,FALSE)</f>
        <v>4726</v>
      </c>
      <c r="AS823">
        <f>VLOOKUP($G823,county_facts!$A:$BB,41,FALSE)</f>
        <v>0</v>
      </c>
      <c r="AT823">
        <f>VLOOKUP($G823,county_facts!$A:$BB,42,FALSE)</f>
        <v>0</v>
      </c>
      <c r="AU823">
        <f>VLOOKUP($G823,county_facts!$A:$BB,43,FALSE)</f>
        <v>0</v>
      </c>
      <c r="AV823">
        <f>VLOOKUP($G823,county_facts!$A:$BB,44,FALSE)</f>
        <v>0</v>
      </c>
      <c r="AW823">
        <f>VLOOKUP($G823,county_facts!$A:$BB,45,FALSE)</f>
        <v>0</v>
      </c>
      <c r="AX823">
        <f>VLOOKUP($G823,county_facts!$A:$BB,46,FALSE)</f>
        <v>19.8</v>
      </c>
      <c r="AY823">
        <f>VLOOKUP($G823,county_facts!$A:$BB,47,FALSE)</f>
        <v>818684</v>
      </c>
      <c r="AZ823">
        <f>VLOOKUP($G823,county_facts!$A:$BB,48,FALSE)</f>
        <v>0</v>
      </c>
      <c r="BA823">
        <f>VLOOKUP($G823,county_facts!$A:$BB,49,FALSE)</f>
        <v>597567</v>
      </c>
      <c r="BB823">
        <f>VLOOKUP($G823,county_facts!$A:$BB,50,FALSE)</f>
        <v>14621</v>
      </c>
      <c r="BC823">
        <f>VLOOKUP($G823,county_facts!$A:$BB,51,FALSE)</f>
        <v>51963</v>
      </c>
      <c r="BD823">
        <f>VLOOKUP($G823,county_facts!$A:$BB,52,FALSE)</f>
        <v>98</v>
      </c>
      <c r="BE823">
        <f>VLOOKUP($G823,county_facts!$A:$BB,53,FALSE)</f>
        <v>796.79</v>
      </c>
      <c r="BF823">
        <f>VLOOKUP($G823,county_facts!$A:$BB,54,FALSE)</f>
        <v>53</v>
      </c>
    </row>
    <row r="824" spans="1:58" x14ac:dyDescent="0.3">
      <c r="A824" t="s">
        <v>6</v>
      </c>
      <c r="B824" t="s">
        <v>355</v>
      </c>
      <c r="C824">
        <v>513</v>
      </c>
      <c r="D824" t="s">
        <v>310</v>
      </c>
      <c r="E824">
        <v>741</v>
      </c>
      <c r="F824">
        <v>0.69230769199999997</v>
      </c>
      <c r="G824">
        <v>27065</v>
      </c>
      <c r="H824">
        <f>VLOOKUP($G824,county_facts!$A:$BB,4,FALSE)</f>
        <v>15930</v>
      </c>
      <c r="I824">
        <f>VLOOKUP($G824,county_facts!$A:$BB,5,FALSE)</f>
        <v>16239</v>
      </c>
      <c r="J824">
        <f>VLOOKUP($G824,county_facts!$A:$BB,6,FALSE)</f>
        <v>-1.9</v>
      </c>
      <c r="K824">
        <f>VLOOKUP($G824,county_facts!$A:$BB,7,FALSE)</f>
        <v>16239</v>
      </c>
      <c r="L824">
        <f>VLOOKUP($G824,county_facts!$A:$BB,8,FALSE)</f>
        <v>4.9000000000000004</v>
      </c>
      <c r="M824">
        <f>VLOOKUP($G824,county_facts!$A:$BB,9,FALSE)</f>
        <v>21.8</v>
      </c>
      <c r="N824">
        <f>VLOOKUP($G824,county_facts!$A:$BB,10,FALSE)</f>
        <v>18.600000000000001</v>
      </c>
      <c r="O824">
        <f>VLOOKUP($G824,county_facts!$A:$BB,11,FALSE)</f>
        <v>49.2</v>
      </c>
      <c r="P824">
        <f>VLOOKUP($G824,county_facts!$A:$BB,12,FALSE)</f>
        <v>96.6</v>
      </c>
      <c r="Q824">
        <f>VLOOKUP($G824,county_facts!$A:$BB,13,FALSE)</f>
        <v>0.6</v>
      </c>
      <c r="R824">
        <f>VLOOKUP($G824,county_facts!$A:$BB,14,FALSE)</f>
        <v>0.8</v>
      </c>
      <c r="S824">
        <f>VLOOKUP($G824,county_facts!$A:$BB,15,FALSE)</f>
        <v>0.4</v>
      </c>
      <c r="T824">
        <f>VLOOKUP($G824,county_facts!$A:$BB,16,FALSE)</f>
        <v>0</v>
      </c>
      <c r="U824">
        <f>VLOOKUP($G824,county_facts!$A:$BB,17,FALSE)</f>
        <v>1.6</v>
      </c>
      <c r="V824">
        <f>VLOOKUP($G824,county_facts!$A:$BB,18,FALSE)</f>
        <v>1.7</v>
      </c>
      <c r="W824">
        <f>VLOOKUP($G824,county_facts!$A:$BB,19,FALSE)</f>
        <v>95.1</v>
      </c>
      <c r="X824">
        <f>VLOOKUP($G824,county_facts!$A:$BB,20,FALSE)</f>
        <v>88.4</v>
      </c>
      <c r="Y824">
        <f>VLOOKUP($G824,county_facts!$A:$BB,21,FALSE)</f>
        <v>1</v>
      </c>
      <c r="Z824">
        <f>VLOOKUP($G824,county_facts!$A:$BB,22,FALSE)</f>
        <v>2.7</v>
      </c>
      <c r="AA824">
        <f>VLOOKUP($G824,county_facts!$A:$BB,23,FALSE)</f>
        <v>86.5</v>
      </c>
      <c r="AB824">
        <f>VLOOKUP($G824,county_facts!$A:$BB,24,FALSE)</f>
        <v>13.1</v>
      </c>
      <c r="AC824">
        <f>VLOOKUP($G824,county_facts!$A:$BB,25,FALSE)</f>
        <v>1542</v>
      </c>
      <c r="AD824">
        <f>VLOOKUP($G824,county_facts!$A:$BB,26,FALSE)</f>
        <v>33</v>
      </c>
      <c r="AE824">
        <f>VLOOKUP($G824,county_facts!$A:$BB,27,FALSE)</f>
        <v>7808</v>
      </c>
      <c r="AF824">
        <f>VLOOKUP($G824,county_facts!$A:$BB,28,FALSE)</f>
        <v>80.5</v>
      </c>
      <c r="AG824">
        <f>VLOOKUP($G824,county_facts!$A:$BB,29,FALSE)</f>
        <v>8.6999999999999993</v>
      </c>
      <c r="AH824">
        <f>VLOOKUP($G824,county_facts!$A:$BB,30,FALSE)</f>
        <v>145600</v>
      </c>
      <c r="AI824">
        <f>VLOOKUP($G824,county_facts!$A:$BB,31,FALSE)</f>
        <v>6277</v>
      </c>
      <c r="AJ824">
        <f>VLOOKUP($G824,county_facts!$A:$BB,32,FALSE)</f>
        <v>2.54</v>
      </c>
      <c r="AK824">
        <f>VLOOKUP($G824,county_facts!$A:$BB,33,FALSE)</f>
        <v>22291</v>
      </c>
      <c r="AL824">
        <f>VLOOKUP($G824,county_facts!$A:$BB,34,FALSE)</f>
        <v>47068</v>
      </c>
      <c r="AM824">
        <f>VLOOKUP($G824,county_facts!$A:$BB,35,FALSE)</f>
        <v>13.5</v>
      </c>
      <c r="AN824">
        <f>VLOOKUP($G824,county_facts!$A:$BB,36,FALSE)</f>
        <v>293</v>
      </c>
      <c r="AO824">
        <f>VLOOKUP($G824,county_facts!$A:$BB,37,FALSE)</f>
        <v>3094</v>
      </c>
      <c r="AP824">
        <f>VLOOKUP($G824,county_facts!$A:$BB,38,FALSE)</f>
        <v>-2.1</v>
      </c>
      <c r="AQ824">
        <f>VLOOKUP($G824,county_facts!$A:$BB,39,FALSE)</f>
        <v>1054</v>
      </c>
      <c r="AR824">
        <f>VLOOKUP($G824,county_facts!$A:$BB,40,FALSE)</f>
        <v>1562</v>
      </c>
      <c r="AS824">
        <f>VLOOKUP($G824,county_facts!$A:$BB,41,FALSE)</f>
        <v>0</v>
      </c>
      <c r="AT824">
        <f>VLOOKUP($G824,county_facts!$A:$BB,42,FALSE)</f>
        <v>0</v>
      </c>
      <c r="AU824">
        <f>VLOOKUP($G824,county_facts!$A:$BB,43,FALSE)</f>
        <v>0</v>
      </c>
      <c r="AV824">
        <f>VLOOKUP($G824,county_facts!$A:$BB,44,FALSE)</f>
        <v>0</v>
      </c>
      <c r="AW824">
        <f>VLOOKUP($G824,county_facts!$A:$BB,45,FALSE)</f>
        <v>0</v>
      </c>
      <c r="AX824">
        <f>VLOOKUP($G824,county_facts!$A:$BB,46,FALSE)</f>
        <v>27.8</v>
      </c>
      <c r="AY824">
        <f>VLOOKUP($G824,county_facts!$A:$BB,47,FALSE)</f>
        <v>114482</v>
      </c>
      <c r="AZ824">
        <f>VLOOKUP($G824,county_facts!$A:$BB,48,FALSE)</f>
        <v>4933</v>
      </c>
      <c r="BA824">
        <f>VLOOKUP($G824,county_facts!$A:$BB,49,FALSE)</f>
        <v>150453</v>
      </c>
      <c r="BB824">
        <f>VLOOKUP($G824,county_facts!$A:$BB,50,FALSE)</f>
        <v>9309</v>
      </c>
      <c r="BC824">
        <f>VLOOKUP($G824,county_facts!$A:$BB,51,FALSE)</f>
        <v>9999</v>
      </c>
      <c r="BD824">
        <f>VLOOKUP($G824,county_facts!$A:$BB,52,FALSE)</f>
        <v>13</v>
      </c>
      <c r="BE824">
        <f>VLOOKUP($G824,county_facts!$A:$BB,53,FALSE)</f>
        <v>521.59</v>
      </c>
      <c r="BF824">
        <f>VLOOKUP($G824,county_facts!$A:$BB,54,FALSE)</f>
        <v>31.1</v>
      </c>
    </row>
    <row r="825" spans="1:58" x14ac:dyDescent="0.3">
      <c r="A825" t="s">
        <v>9</v>
      </c>
      <c r="B825" t="s">
        <v>355</v>
      </c>
      <c r="C825">
        <v>228</v>
      </c>
      <c r="D825" t="s">
        <v>310</v>
      </c>
      <c r="E825">
        <v>741</v>
      </c>
      <c r="F825">
        <v>0.30769230800000003</v>
      </c>
      <c r="G825">
        <v>27065</v>
      </c>
      <c r="H825">
        <f>VLOOKUP($G825,county_facts!$A:$BB,4,FALSE)</f>
        <v>15930</v>
      </c>
      <c r="I825">
        <f>VLOOKUP($G825,county_facts!$A:$BB,5,FALSE)</f>
        <v>16239</v>
      </c>
      <c r="J825">
        <f>VLOOKUP($G825,county_facts!$A:$BB,6,FALSE)</f>
        <v>-1.9</v>
      </c>
      <c r="K825">
        <f>VLOOKUP($G825,county_facts!$A:$BB,7,FALSE)</f>
        <v>16239</v>
      </c>
      <c r="L825">
        <f>VLOOKUP($G825,county_facts!$A:$BB,8,FALSE)</f>
        <v>4.9000000000000004</v>
      </c>
      <c r="M825">
        <f>VLOOKUP($G825,county_facts!$A:$BB,9,FALSE)</f>
        <v>21.8</v>
      </c>
      <c r="N825">
        <f>VLOOKUP($G825,county_facts!$A:$BB,10,FALSE)</f>
        <v>18.600000000000001</v>
      </c>
      <c r="O825">
        <f>VLOOKUP($G825,county_facts!$A:$BB,11,FALSE)</f>
        <v>49.2</v>
      </c>
      <c r="P825">
        <f>VLOOKUP($G825,county_facts!$A:$BB,12,FALSE)</f>
        <v>96.6</v>
      </c>
      <c r="Q825">
        <f>VLOOKUP($G825,county_facts!$A:$BB,13,FALSE)</f>
        <v>0.6</v>
      </c>
      <c r="R825">
        <f>VLOOKUP($G825,county_facts!$A:$BB,14,FALSE)</f>
        <v>0.8</v>
      </c>
      <c r="S825">
        <f>VLOOKUP($G825,county_facts!$A:$BB,15,FALSE)</f>
        <v>0.4</v>
      </c>
      <c r="T825">
        <f>VLOOKUP($G825,county_facts!$A:$BB,16,FALSE)</f>
        <v>0</v>
      </c>
      <c r="U825">
        <f>VLOOKUP($G825,county_facts!$A:$BB,17,FALSE)</f>
        <v>1.6</v>
      </c>
      <c r="V825">
        <f>VLOOKUP($G825,county_facts!$A:$BB,18,FALSE)</f>
        <v>1.7</v>
      </c>
      <c r="W825">
        <f>VLOOKUP($G825,county_facts!$A:$BB,19,FALSE)</f>
        <v>95.1</v>
      </c>
      <c r="X825">
        <f>VLOOKUP($G825,county_facts!$A:$BB,20,FALSE)</f>
        <v>88.4</v>
      </c>
      <c r="Y825">
        <f>VLOOKUP($G825,county_facts!$A:$BB,21,FALSE)</f>
        <v>1</v>
      </c>
      <c r="Z825">
        <f>VLOOKUP($G825,county_facts!$A:$BB,22,FALSE)</f>
        <v>2.7</v>
      </c>
      <c r="AA825">
        <f>VLOOKUP($G825,county_facts!$A:$BB,23,FALSE)</f>
        <v>86.5</v>
      </c>
      <c r="AB825">
        <f>VLOOKUP($G825,county_facts!$A:$BB,24,FALSE)</f>
        <v>13.1</v>
      </c>
      <c r="AC825">
        <f>VLOOKUP($G825,county_facts!$A:$BB,25,FALSE)</f>
        <v>1542</v>
      </c>
      <c r="AD825">
        <f>VLOOKUP($G825,county_facts!$A:$BB,26,FALSE)</f>
        <v>33</v>
      </c>
      <c r="AE825">
        <f>VLOOKUP($G825,county_facts!$A:$BB,27,FALSE)</f>
        <v>7808</v>
      </c>
      <c r="AF825">
        <f>VLOOKUP($G825,county_facts!$A:$BB,28,FALSE)</f>
        <v>80.5</v>
      </c>
      <c r="AG825">
        <f>VLOOKUP($G825,county_facts!$A:$BB,29,FALSE)</f>
        <v>8.6999999999999993</v>
      </c>
      <c r="AH825">
        <f>VLOOKUP($G825,county_facts!$A:$BB,30,FALSE)</f>
        <v>145600</v>
      </c>
      <c r="AI825">
        <f>VLOOKUP($G825,county_facts!$A:$BB,31,FALSE)</f>
        <v>6277</v>
      </c>
      <c r="AJ825">
        <f>VLOOKUP($G825,county_facts!$A:$BB,32,FALSE)</f>
        <v>2.54</v>
      </c>
      <c r="AK825">
        <f>VLOOKUP($G825,county_facts!$A:$BB,33,FALSE)</f>
        <v>22291</v>
      </c>
      <c r="AL825">
        <f>VLOOKUP($G825,county_facts!$A:$BB,34,FALSE)</f>
        <v>47068</v>
      </c>
      <c r="AM825">
        <f>VLOOKUP($G825,county_facts!$A:$BB,35,FALSE)</f>
        <v>13.5</v>
      </c>
      <c r="AN825">
        <f>VLOOKUP($G825,county_facts!$A:$BB,36,FALSE)</f>
        <v>293</v>
      </c>
      <c r="AO825">
        <f>VLOOKUP($G825,county_facts!$A:$BB,37,FALSE)</f>
        <v>3094</v>
      </c>
      <c r="AP825">
        <f>VLOOKUP($G825,county_facts!$A:$BB,38,FALSE)</f>
        <v>-2.1</v>
      </c>
      <c r="AQ825">
        <f>VLOOKUP($G825,county_facts!$A:$BB,39,FALSE)</f>
        <v>1054</v>
      </c>
      <c r="AR825">
        <f>VLOOKUP($G825,county_facts!$A:$BB,40,FALSE)</f>
        <v>1562</v>
      </c>
      <c r="AS825">
        <f>VLOOKUP($G825,county_facts!$A:$BB,41,FALSE)</f>
        <v>0</v>
      </c>
      <c r="AT825">
        <f>VLOOKUP($G825,county_facts!$A:$BB,42,FALSE)</f>
        <v>0</v>
      </c>
      <c r="AU825">
        <f>VLOOKUP($G825,county_facts!$A:$BB,43,FALSE)</f>
        <v>0</v>
      </c>
      <c r="AV825">
        <f>VLOOKUP($G825,county_facts!$A:$BB,44,FALSE)</f>
        <v>0</v>
      </c>
      <c r="AW825">
        <f>VLOOKUP($G825,county_facts!$A:$BB,45,FALSE)</f>
        <v>0</v>
      </c>
      <c r="AX825">
        <f>VLOOKUP($G825,county_facts!$A:$BB,46,FALSE)</f>
        <v>27.8</v>
      </c>
      <c r="AY825">
        <f>VLOOKUP($G825,county_facts!$A:$BB,47,FALSE)</f>
        <v>114482</v>
      </c>
      <c r="AZ825">
        <f>VLOOKUP($G825,county_facts!$A:$BB,48,FALSE)</f>
        <v>4933</v>
      </c>
      <c r="BA825">
        <f>VLOOKUP($G825,county_facts!$A:$BB,49,FALSE)</f>
        <v>150453</v>
      </c>
      <c r="BB825">
        <f>VLOOKUP($G825,county_facts!$A:$BB,50,FALSE)</f>
        <v>9309</v>
      </c>
      <c r="BC825">
        <f>VLOOKUP($G825,county_facts!$A:$BB,51,FALSE)</f>
        <v>9999</v>
      </c>
      <c r="BD825">
        <f>VLOOKUP($G825,county_facts!$A:$BB,52,FALSE)</f>
        <v>13</v>
      </c>
      <c r="BE825">
        <f>VLOOKUP($G825,county_facts!$A:$BB,53,FALSE)</f>
        <v>521.59</v>
      </c>
      <c r="BF825">
        <f>VLOOKUP($G825,county_facts!$A:$BB,54,FALSE)</f>
        <v>31.1</v>
      </c>
    </row>
    <row r="826" spans="1:58" x14ac:dyDescent="0.3">
      <c r="A826" t="s">
        <v>6</v>
      </c>
      <c r="B826" t="s">
        <v>39</v>
      </c>
      <c r="C826">
        <v>282</v>
      </c>
      <c r="D826" t="s">
        <v>310</v>
      </c>
      <c r="E826">
        <v>389</v>
      </c>
      <c r="F826">
        <v>0.72493573300000003</v>
      </c>
      <c r="G826">
        <v>27063</v>
      </c>
      <c r="H826">
        <f>VLOOKUP($G826,county_facts!$A:$BB,4,FALSE)</f>
        <v>10269</v>
      </c>
      <c r="I826">
        <f>VLOOKUP($G826,county_facts!$A:$BB,5,FALSE)</f>
        <v>10266</v>
      </c>
      <c r="J826">
        <f>VLOOKUP($G826,county_facts!$A:$BB,6,FALSE)</f>
        <v>0</v>
      </c>
      <c r="K826">
        <f>VLOOKUP($G826,county_facts!$A:$BB,7,FALSE)</f>
        <v>10266</v>
      </c>
      <c r="L826">
        <f>VLOOKUP($G826,county_facts!$A:$BB,8,FALSE)</f>
        <v>6</v>
      </c>
      <c r="M826">
        <f>VLOOKUP($G826,county_facts!$A:$BB,9,FALSE)</f>
        <v>22.5</v>
      </c>
      <c r="N826">
        <f>VLOOKUP($G826,county_facts!$A:$BB,10,FALSE)</f>
        <v>19.899999999999999</v>
      </c>
      <c r="O826">
        <f>VLOOKUP($G826,county_facts!$A:$BB,11,FALSE)</f>
        <v>49.1</v>
      </c>
      <c r="P826">
        <f>VLOOKUP($G826,county_facts!$A:$BB,12,FALSE)</f>
        <v>96.1</v>
      </c>
      <c r="Q826">
        <f>VLOOKUP($G826,county_facts!$A:$BB,13,FALSE)</f>
        <v>0.6</v>
      </c>
      <c r="R826">
        <f>VLOOKUP($G826,county_facts!$A:$BB,14,FALSE)</f>
        <v>0.4</v>
      </c>
      <c r="S826">
        <f>VLOOKUP($G826,county_facts!$A:$BB,15,FALSE)</f>
        <v>1.8</v>
      </c>
      <c r="T826">
        <f>VLOOKUP($G826,county_facts!$A:$BB,16,FALSE)</f>
        <v>0</v>
      </c>
      <c r="U826">
        <f>VLOOKUP($G826,county_facts!$A:$BB,17,FALSE)</f>
        <v>1.2</v>
      </c>
      <c r="V826">
        <f>VLOOKUP($G826,county_facts!$A:$BB,18,FALSE)</f>
        <v>3.3</v>
      </c>
      <c r="W826">
        <f>VLOOKUP($G826,county_facts!$A:$BB,19,FALSE)</f>
        <v>93.2</v>
      </c>
      <c r="X826">
        <f>VLOOKUP($G826,county_facts!$A:$BB,20,FALSE)</f>
        <v>90.5</v>
      </c>
      <c r="Y826">
        <f>VLOOKUP($G826,county_facts!$A:$BB,21,FALSE)</f>
        <v>2.4</v>
      </c>
      <c r="Z826">
        <f>VLOOKUP($G826,county_facts!$A:$BB,22,FALSE)</f>
        <v>4.5</v>
      </c>
      <c r="AA826">
        <f>VLOOKUP($G826,county_facts!$A:$BB,23,FALSE)</f>
        <v>91.5</v>
      </c>
      <c r="AB826">
        <f>VLOOKUP($G826,county_facts!$A:$BB,24,FALSE)</f>
        <v>17.7</v>
      </c>
      <c r="AC826">
        <f>VLOOKUP($G826,county_facts!$A:$BB,25,FALSE)</f>
        <v>1006</v>
      </c>
      <c r="AD826">
        <f>VLOOKUP($G826,county_facts!$A:$BB,26,FALSE)</f>
        <v>17.8</v>
      </c>
      <c r="AE826">
        <f>VLOOKUP($G826,county_facts!$A:$BB,27,FALSE)</f>
        <v>4996</v>
      </c>
      <c r="AF826">
        <f>VLOOKUP($G826,county_facts!$A:$BB,28,FALSE)</f>
        <v>78.900000000000006</v>
      </c>
      <c r="AG826">
        <f>VLOOKUP($G826,county_facts!$A:$BB,29,FALSE)</f>
        <v>10.3</v>
      </c>
      <c r="AH826">
        <f>VLOOKUP($G826,county_facts!$A:$BB,30,FALSE)</f>
        <v>97700</v>
      </c>
      <c r="AI826">
        <f>VLOOKUP($G826,county_facts!$A:$BB,31,FALSE)</f>
        <v>4469</v>
      </c>
      <c r="AJ826">
        <f>VLOOKUP($G826,county_facts!$A:$BB,32,FALSE)</f>
        <v>2.25</v>
      </c>
      <c r="AK826">
        <f>VLOOKUP($G826,county_facts!$A:$BB,33,FALSE)</f>
        <v>27361</v>
      </c>
      <c r="AL826">
        <f>VLOOKUP($G826,county_facts!$A:$BB,34,FALSE)</f>
        <v>51681</v>
      </c>
      <c r="AM826">
        <f>VLOOKUP($G826,county_facts!$A:$BB,35,FALSE)</f>
        <v>11.7</v>
      </c>
      <c r="AN826">
        <f>VLOOKUP($G826,county_facts!$A:$BB,36,FALSE)</f>
        <v>315</v>
      </c>
      <c r="AO826">
        <f>VLOOKUP($G826,county_facts!$A:$BB,37,FALSE)</f>
        <v>5945</v>
      </c>
      <c r="AP826">
        <f>VLOOKUP($G826,county_facts!$A:$BB,38,FALSE)</f>
        <v>9.6999999999999993</v>
      </c>
      <c r="AQ826">
        <f>VLOOKUP($G826,county_facts!$A:$BB,39,FALSE)</f>
        <v>770</v>
      </c>
      <c r="AR826">
        <f>VLOOKUP($G826,county_facts!$A:$BB,40,FALSE)</f>
        <v>805</v>
      </c>
      <c r="AS826">
        <f>VLOOKUP($G826,county_facts!$A:$BB,41,FALSE)</f>
        <v>0</v>
      </c>
      <c r="AT826">
        <f>VLOOKUP($G826,county_facts!$A:$BB,42,FALSE)</f>
        <v>0</v>
      </c>
      <c r="AU826">
        <f>VLOOKUP($G826,county_facts!$A:$BB,43,FALSE)</f>
        <v>0</v>
      </c>
      <c r="AV826">
        <f>VLOOKUP($G826,county_facts!$A:$BB,44,FALSE)</f>
        <v>0</v>
      </c>
      <c r="AW826">
        <f>VLOOKUP($G826,county_facts!$A:$BB,45,FALSE)</f>
        <v>0</v>
      </c>
      <c r="AX826">
        <f>VLOOKUP($G826,county_facts!$A:$BB,46,FALSE)</f>
        <v>16.5</v>
      </c>
      <c r="AY826">
        <f>VLOOKUP($G826,county_facts!$A:$BB,47,FALSE)</f>
        <v>409641</v>
      </c>
      <c r="AZ826">
        <f>VLOOKUP($G826,county_facts!$A:$BB,48,FALSE)</f>
        <v>151733</v>
      </c>
      <c r="BA826">
        <f>VLOOKUP($G826,county_facts!$A:$BB,49,FALSE)</f>
        <v>80280</v>
      </c>
      <c r="BB826">
        <f>VLOOKUP($G826,county_facts!$A:$BB,50,FALSE)</f>
        <v>7346</v>
      </c>
      <c r="BC826">
        <f>VLOOKUP($G826,county_facts!$A:$BB,51,FALSE)</f>
        <v>7751</v>
      </c>
      <c r="BD826">
        <f>VLOOKUP($G826,county_facts!$A:$BB,52,FALSE)</f>
        <v>19</v>
      </c>
      <c r="BE826">
        <f>VLOOKUP($G826,county_facts!$A:$BB,53,FALSE)</f>
        <v>702.98</v>
      </c>
      <c r="BF826">
        <f>VLOOKUP($G826,county_facts!$A:$BB,54,FALSE)</f>
        <v>14.6</v>
      </c>
    </row>
    <row r="827" spans="1:58" x14ac:dyDescent="0.3">
      <c r="A827" t="s">
        <v>9</v>
      </c>
      <c r="B827" t="s">
        <v>39</v>
      </c>
      <c r="C827">
        <v>107</v>
      </c>
      <c r="D827" t="s">
        <v>310</v>
      </c>
      <c r="E827">
        <v>389</v>
      </c>
      <c r="F827">
        <v>0.27506426699999997</v>
      </c>
      <c r="G827">
        <v>27063</v>
      </c>
      <c r="H827">
        <f>VLOOKUP($G827,county_facts!$A:$BB,4,FALSE)</f>
        <v>10269</v>
      </c>
      <c r="I827">
        <f>VLOOKUP($G827,county_facts!$A:$BB,5,FALSE)</f>
        <v>10266</v>
      </c>
      <c r="J827">
        <f>VLOOKUP($G827,county_facts!$A:$BB,6,FALSE)</f>
        <v>0</v>
      </c>
      <c r="K827">
        <f>VLOOKUP($G827,county_facts!$A:$BB,7,FALSE)</f>
        <v>10266</v>
      </c>
      <c r="L827">
        <f>VLOOKUP($G827,county_facts!$A:$BB,8,FALSE)</f>
        <v>6</v>
      </c>
      <c r="M827">
        <f>VLOOKUP($G827,county_facts!$A:$BB,9,FALSE)</f>
        <v>22.5</v>
      </c>
      <c r="N827">
        <f>VLOOKUP($G827,county_facts!$A:$BB,10,FALSE)</f>
        <v>19.899999999999999</v>
      </c>
      <c r="O827">
        <f>VLOOKUP($G827,county_facts!$A:$BB,11,FALSE)</f>
        <v>49.1</v>
      </c>
      <c r="P827">
        <f>VLOOKUP($G827,county_facts!$A:$BB,12,FALSE)</f>
        <v>96.1</v>
      </c>
      <c r="Q827">
        <f>VLOOKUP($G827,county_facts!$A:$BB,13,FALSE)</f>
        <v>0.6</v>
      </c>
      <c r="R827">
        <f>VLOOKUP($G827,county_facts!$A:$BB,14,FALSE)</f>
        <v>0.4</v>
      </c>
      <c r="S827">
        <f>VLOOKUP($G827,county_facts!$A:$BB,15,FALSE)</f>
        <v>1.8</v>
      </c>
      <c r="T827">
        <f>VLOOKUP($G827,county_facts!$A:$BB,16,FALSE)</f>
        <v>0</v>
      </c>
      <c r="U827">
        <f>VLOOKUP($G827,county_facts!$A:$BB,17,FALSE)</f>
        <v>1.2</v>
      </c>
      <c r="V827">
        <f>VLOOKUP($G827,county_facts!$A:$BB,18,FALSE)</f>
        <v>3.3</v>
      </c>
      <c r="W827">
        <f>VLOOKUP($G827,county_facts!$A:$BB,19,FALSE)</f>
        <v>93.2</v>
      </c>
      <c r="X827">
        <f>VLOOKUP($G827,county_facts!$A:$BB,20,FALSE)</f>
        <v>90.5</v>
      </c>
      <c r="Y827">
        <f>VLOOKUP($G827,county_facts!$A:$BB,21,FALSE)</f>
        <v>2.4</v>
      </c>
      <c r="Z827">
        <f>VLOOKUP($G827,county_facts!$A:$BB,22,FALSE)</f>
        <v>4.5</v>
      </c>
      <c r="AA827">
        <f>VLOOKUP($G827,county_facts!$A:$BB,23,FALSE)</f>
        <v>91.5</v>
      </c>
      <c r="AB827">
        <f>VLOOKUP($G827,county_facts!$A:$BB,24,FALSE)</f>
        <v>17.7</v>
      </c>
      <c r="AC827">
        <f>VLOOKUP($G827,county_facts!$A:$BB,25,FALSE)</f>
        <v>1006</v>
      </c>
      <c r="AD827">
        <f>VLOOKUP($G827,county_facts!$A:$BB,26,FALSE)</f>
        <v>17.8</v>
      </c>
      <c r="AE827">
        <f>VLOOKUP($G827,county_facts!$A:$BB,27,FALSE)</f>
        <v>4996</v>
      </c>
      <c r="AF827">
        <f>VLOOKUP($G827,county_facts!$A:$BB,28,FALSE)</f>
        <v>78.900000000000006</v>
      </c>
      <c r="AG827">
        <f>VLOOKUP($G827,county_facts!$A:$BB,29,FALSE)</f>
        <v>10.3</v>
      </c>
      <c r="AH827">
        <f>VLOOKUP($G827,county_facts!$A:$BB,30,FALSE)</f>
        <v>97700</v>
      </c>
      <c r="AI827">
        <f>VLOOKUP($G827,county_facts!$A:$BB,31,FALSE)</f>
        <v>4469</v>
      </c>
      <c r="AJ827">
        <f>VLOOKUP($G827,county_facts!$A:$BB,32,FALSE)</f>
        <v>2.25</v>
      </c>
      <c r="AK827">
        <f>VLOOKUP($G827,county_facts!$A:$BB,33,FALSE)</f>
        <v>27361</v>
      </c>
      <c r="AL827">
        <f>VLOOKUP($G827,county_facts!$A:$BB,34,FALSE)</f>
        <v>51681</v>
      </c>
      <c r="AM827">
        <f>VLOOKUP($G827,county_facts!$A:$BB,35,FALSE)</f>
        <v>11.7</v>
      </c>
      <c r="AN827">
        <f>VLOOKUP($G827,county_facts!$A:$BB,36,FALSE)</f>
        <v>315</v>
      </c>
      <c r="AO827">
        <f>VLOOKUP($G827,county_facts!$A:$BB,37,FALSE)</f>
        <v>5945</v>
      </c>
      <c r="AP827">
        <f>VLOOKUP($G827,county_facts!$A:$BB,38,FALSE)</f>
        <v>9.6999999999999993</v>
      </c>
      <c r="AQ827">
        <f>VLOOKUP($G827,county_facts!$A:$BB,39,FALSE)</f>
        <v>770</v>
      </c>
      <c r="AR827">
        <f>VLOOKUP($G827,county_facts!$A:$BB,40,FALSE)</f>
        <v>805</v>
      </c>
      <c r="AS827">
        <f>VLOOKUP($G827,county_facts!$A:$BB,41,FALSE)</f>
        <v>0</v>
      </c>
      <c r="AT827">
        <f>VLOOKUP($G827,county_facts!$A:$BB,42,FALSE)</f>
        <v>0</v>
      </c>
      <c r="AU827">
        <f>VLOOKUP($G827,county_facts!$A:$BB,43,FALSE)</f>
        <v>0</v>
      </c>
      <c r="AV827">
        <f>VLOOKUP($G827,county_facts!$A:$BB,44,FALSE)</f>
        <v>0</v>
      </c>
      <c r="AW827">
        <f>VLOOKUP($G827,county_facts!$A:$BB,45,FALSE)</f>
        <v>0</v>
      </c>
      <c r="AX827">
        <f>VLOOKUP($G827,county_facts!$A:$BB,46,FALSE)</f>
        <v>16.5</v>
      </c>
      <c r="AY827">
        <f>VLOOKUP($G827,county_facts!$A:$BB,47,FALSE)</f>
        <v>409641</v>
      </c>
      <c r="AZ827">
        <f>VLOOKUP($G827,county_facts!$A:$BB,48,FALSE)</f>
        <v>151733</v>
      </c>
      <c r="BA827">
        <f>VLOOKUP($G827,county_facts!$A:$BB,49,FALSE)</f>
        <v>80280</v>
      </c>
      <c r="BB827">
        <f>VLOOKUP($G827,county_facts!$A:$BB,50,FALSE)</f>
        <v>7346</v>
      </c>
      <c r="BC827">
        <f>VLOOKUP($G827,county_facts!$A:$BB,51,FALSE)</f>
        <v>7751</v>
      </c>
      <c r="BD827">
        <f>VLOOKUP($G827,county_facts!$A:$BB,52,FALSE)</f>
        <v>19</v>
      </c>
      <c r="BE827">
        <f>VLOOKUP($G827,county_facts!$A:$BB,53,FALSE)</f>
        <v>702.98</v>
      </c>
      <c r="BF827">
        <f>VLOOKUP($G827,county_facts!$A:$BB,54,FALSE)</f>
        <v>14.6</v>
      </c>
    </row>
    <row r="828" spans="1:58" x14ac:dyDescent="0.3">
      <c r="A828" t="s">
        <v>6</v>
      </c>
      <c r="B828" t="s">
        <v>356</v>
      </c>
      <c r="C828">
        <v>1988</v>
      </c>
      <c r="D828" t="s">
        <v>310</v>
      </c>
      <c r="E828">
        <v>2989</v>
      </c>
      <c r="F828">
        <v>0.66510538600000002</v>
      </c>
      <c r="G828">
        <v>27061</v>
      </c>
      <c r="H828">
        <f>VLOOKUP($G828,county_facts!$A:$BB,4,FALSE)</f>
        <v>45589</v>
      </c>
      <c r="I828">
        <f>VLOOKUP($G828,county_facts!$A:$BB,5,FALSE)</f>
        <v>45058</v>
      </c>
      <c r="J828">
        <f>VLOOKUP($G828,county_facts!$A:$BB,6,FALSE)</f>
        <v>1.2</v>
      </c>
      <c r="K828">
        <f>VLOOKUP($G828,county_facts!$A:$BB,7,FALSE)</f>
        <v>45058</v>
      </c>
      <c r="L828">
        <f>VLOOKUP($G828,county_facts!$A:$BB,8,FALSE)</f>
        <v>5.4</v>
      </c>
      <c r="M828">
        <f>VLOOKUP($G828,county_facts!$A:$BB,9,FALSE)</f>
        <v>21.3</v>
      </c>
      <c r="N828">
        <f>VLOOKUP($G828,county_facts!$A:$BB,10,FALSE)</f>
        <v>21</v>
      </c>
      <c r="O828">
        <f>VLOOKUP($G828,county_facts!$A:$BB,11,FALSE)</f>
        <v>49.4</v>
      </c>
      <c r="P828">
        <f>VLOOKUP($G828,county_facts!$A:$BB,12,FALSE)</f>
        <v>93</v>
      </c>
      <c r="Q828">
        <f>VLOOKUP($G828,county_facts!$A:$BB,13,FALSE)</f>
        <v>0.4</v>
      </c>
      <c r="R828">
        <f>VLOOKUP($G828,county_facts!$A:$BB,14,FALSE)</f>
        <v>3.8</v>
      </c>
      <c r="S828">
        <f>VLOOKUP($G828,county_facts!$A:$BB,15,FALSE)</f>
        <v>0.4</v>
      </c>
      <c r="T828">
        <f>VLOOKUP($G828,county_facts!$A:$BB,16,FALSE)</f>
        <v>0</v>
      </c>
      <c r="U828">
        <f>VLOOKUP($G828,county_facts!$A:$BB,17,FALSE)</f>
        <v>2.2999999999999998</v>
      </c>
      <c r="V828">
        <f>VLOOKUP($G828,county_facts!$A:$BB,18,FALSE)</f>
        <v>1.3</v>
      </c>
      <c r="W828">
        <f>VLOOKUP($G828,county_facts!$A:$BB,19,FALSE)</f>
        <v>92.1</v>
      </c>
      <c r="X828">
        <f>VLOOKUP($G828,county_facts!$A:$BB,20,FALSE)</f>
        <v>88</v>
      </c>
      <c r="Y828">
        <f>VLOOKUP($G828,county_facts!$A:$BB,21,FALSE)</f>
        <v>0.9</v>
      </c>
      <c r="Z828">
        <f>VLOOKUP($G828,county_facts!$A:$BB,22,FALSE)</f>
        <v>2.2000000000000002</v>
      </c>
      <c r="AA828">
        <f>VLOOKUP($G828,county_facts!$A:$BB,23,FALSE)</f>
        <v>92.8</v>
      </c>
      <c r="AB828">
        <f>VLOOKUP($G828,county_facts!$A:$BB,24,FALSE)</f>
        <v>21.4</v>
      </c>
      <c r="AC828">
        <f>VLOOKUP($G828,county_facts!$A:$BB,25,FALSE)</f>
        <v>4577</v>
      </c>
      <c r="AD828">
        <f>VLOOKUP($G828,county_facts!$A:$BB,26,FALSE)</f>
        <v>22.2</v>
      </c>
      <c r="AE828">
        <f>VLOOKUP($G828,county_facts!$A:$BB,27,FALSE)</f>
        <v>27207</v>
      </c>
      <c r="AF828">
        <f>VLOOKUP($G828,county_facts!$A:$BB,28,FALSE)</f>
        <v>80.8</v>
      </c>
      <c r="AG828">
        <f>VLOOKUP($G828,county_facts!$A:$BB,29,FALSE)</f>
        <v>7.7</v>
      </c>
      <c r="AH828">
        <f>VLOOKUP($G828,county_facts!$A:$BB,30,FALSE)</f>
        <v>152200</v>
      </c>
      <c r="AI828">
        <f>VLOOKUP($G828,county_facts!$A:$BB,31,FALSE)</f>
        <v>18862</v>
      </c>
      <c r="AJ828">
        <f>VLOOKUP($G828,county_facts!$A:$BB,32,FALSE)</f>
        <v>2.34</v>
      </c>
      <c r="AK828">
        <f>VLOOKUP($G828,county_facts!$A:$BB,33,FALSE)</f>
        <v>24079</v>
      </c>
      <c r="AL828">
        <f>VLOOKUP($G828,county_facts!$A:$BB,34,FALSE)</f>
        <v>46912</v>
      </c>
      <c r="AM828">
        <f>VLOOKUP($G828,county_facts!$A:$BB,35,FALSE)</f>
        <v>12.5</v>
      </c>
      <c r="AN828">
        <f>VLOOKUP($G828,county_facts!$A:$BB,36,FALSE)</f>
        <v>1143</v>
      </c>
      <c r="AO828">
        <f>VLOOKUP($G828,county_facts!$A:$BB,37,FALSE)</f>
        <v>13557</v>
      </c>
      <c r="AP828">
        <f>VLOOKUP($G828,county_facts!$A:$BB,38,FALSE)</f>
        <v>-2.8</v>
      </c>
      <c r="AQ828">
        <f>VLOOKUP($G828,county_facts!$A:$BB,39,FALSE)</f>
        <v>3000</v>
      </c>
      <c r="AR828">
        <f>VLOOKUP($G828,county_facts!$A:$BB,40,FALSE)</f>
        <v>3776</v>
      </c>
      <c r="AS828">
        <f>VLOOKUP($G828,county_facts!$A:$BB,41,FALSE)</f>
        <v>0</v>
      </c>
      <c r="AT828">
        <f>VLOOKUP($G828,county_facts!$A:$BB,42,FALSE)</f>
        <v>0.8</v>
      </c>
      <c r="AU828">
        <f>VLOOKUP($G828,county_facts!$A:$BB,43,FALSE)</f>
        <v>0</v>
      </c>
      <c r="AV828">
        <f>VLOOKUP($G828,county_facts!$A:$BB,44,FALSE)</f>
        <v>0</v>
      </c>
      <c r="AW828">
        <f>VLOOKUP($G828,county_facts!$A:$BB,45,FALSE)</f>
        <v>0</v>
      </c>
      <c r="AX828">
        <f>VLOOKUP($G828,county_facts!$A:$BB,46,FALSE)</f>
        <v>22</v>
      </c>
      <c r="AY828">
        <f>VLOOKUP($G828,county_facts!$A:$BB,47,FALSE)</f>
        <v>627175</v>
      </c>
      <c r="AZ828">
        <f>VLOOKUP($G828,county_facts!$A:$BB,48,FALSE)</f>
        <v>160561</v>
      </c>
      <c r="BA828">
        <f>VLOOKUP($G828,county_facts!$A:$BB,49,FALSE)</f>
        <v>521587</v>
      </c>
      <c r="BB828">
        <f>VLOOKUP($G828,county_facts!$A:$BB,50,FALSE)</f>
        <v>11733</v>
      </c>
      <c r="BC828">
        <f>VLOOKUP($G828,county_facts!$A:$BB,51,FALSE)</f>
        <v>51027</v>
      </c>
      <c r="BD828">
        <f>VLOOKUP($G828,county_facts!$A:$BB,52,FALSE)</f>
        <v>117</v>
      </c>
      <c r="BE828">
        <f>VLOOKUP($G828,county_facts!$A:$BB,53,FALSE)</f>
        <v>2667.72</v>
      </c>
      <c r="BF828">
        <f>VLOOKUP($G828,county_facts!$A:$BB,54,FALSE)</f>
        <v>16.899999999999999</v>
      </c>
    </row>
    <row r="829" spans="1:58" x14ac:dyDescent="0.3">
      <c r="A829" t="s">
        <v>9</v>
      </c>
      <c r="B829" t="s">
        <v>356</v>
      </c>
      <c r="C829">
        <v>1001</v>
      </c>
      <c r="D829" t="s">
        <v>310</v>
      </c>
      <c r="E829">
        <v>2989</v>
      </c>
      <c r="F829">
        <v>0.33489461399999998</v>
      </c>
      <c r="G829">
        <v>27061</v>
      </c>
      <c r="H829">
        <f>VLOOKUP($G829,county_facts!$A:$BB,4,FALSE)</f>
        <v>45589</v>
      </c>
      <c r="I829">
        <f>VLOOKUP($G829,county_facts!$A:$BB,5,FALSE)</f>
        <v>45058</v>
      </c>
      <c r="J829">
        <f>VLOOKUP($G829,county_facts!$A:$BB,6,FALSE)</f>
        <v>1.2</v>
      </c>
      <c r="K829">
        <f>VLOOKUP($G829,county_facts!$A:$BB,7,FALSE)</f>
        <v>45058</v>
      </c>
      <c r="L829">
        <f>VLOOKUP($G829,county_facts!$A:$BB,8,FALSE)</f>
        <v>5.4</v>
      </c>
      <c r="M829">
        <f>VLOOKUP($G829,county_facts!$A:$BB,9,FALSE)</f>
        <v>21.3</v>
      </c>
      <c r="N829">
        <f>VLOOKUP($G829,county_facts!$A:$BB,10,FALSE)</f>
        <v>21</v>
      </c>
      <c r="O829">
        <f>VLOOKUP($G829,county_facts!$A:$BB,11,FALSE)</f>
        <v>49.4</v>
      </c>
      <c r="P829">
        <f>VLOOKUP($G829,county_facts!$A:$BB,12,FALSE)</f>
        <v>93</v>
      </c>
      <c r="Q829">
        <f>VLOOKUP($G829,county_facts!$A:$BB,13,FALSE)</f>
        <v>0.4</v>
      </c>
      <c r="R829">
        <f>VLOOKUP($G829,county_facts!$A:$BB,14,FALSE)</f>
        <v>3.8</v>
      </c>
      <c r="S829">
        <f>VLOOKUP($G829,county_facts!$A:$BB,15,FALSE)</f>
        <v>0.4</v>
      </c>
      <c r="T829">
        <f>VLOOKUP($G829,county_facts!$A:$BB,16,FALSE)</f>
        <v>0</v>
      </c>
      <c r="U829">
        <f>VLOOKUP($G829,county_facts!$A:$BB,17,FALSE)</f>
        <v>2.2999999999999998</v>
      </c>
      <c r="V829">
        <f>VLOOKUP($G829,county_facts!$A:$BB,18,FALSE)</f>
        <v>1.3</v>
      </c>
      <c r="W829">
        <f>VLOOKUP($G829,county_facts!$A:$BB,19,FALSE)</f>
        <v>92.1</v>
      </c>
      <c r="X829">
        <f>VLOOKUP($G829,county_facts!$A:$BB,20,FALSE)</f>
        <v>88</v>
      </c>
      <c r="Y829">
        <f>VLOOKUP($G829,county_facts!$A:$BB,21,FALSE)</f>
        <v>0.9</v>
      </c>
      <c r="Z829">
        <f>VLOOKUP($G829,county_facts!$A:$BB,22,FALSE)</f>
        <v>2.2000000000000002</v>
      </c>
      <c r="AA829">
        <f>VLOOKUP($G829,county_facts!$A:$BB,23,FALSE)</f>
        <v>92.8</v>
      </c>
      <c r="AB829">
        <f>VLOOKUP($G829,county_facts!$A:$BB,24,FALSE)</f>
        <v>21.4</v>
      </c>
      <c r="AC829">
        <f>VLOOKUP($G829,county_facts!$A:$BB,25,FALSE)</f>
        <v>4577</v>
      </c>
      <c r="AD829">
        <f>VLOOKUP($G829,county_facts!$A:$BB,26,FALSE)</f>
        <v>22.2</v>
      </c>
      <c r="AE829">
        <f>VLOOKUP($G829,county_facts!$A:$BB,27,FALSE)</f>
        <v>27207</v>
      </c>
      <c r="AF829">
        <f>VLOOKUP($G829,county_facts!$A:$BB,28,FALSE)</f>
        <v>80.8</v>
      </c>
      <c r="AG829">
        <f>VLOOKUP($G829,county_facts!$A:$BB,29,FALSE)</f>
        <v>7.7</v>
      </c>
      <c r="AH829">
        <f>VLOOKUP($G829,county_facts!$A:$BB,30,FALSE)</f>
        <v>152200</v>
      </c>
      <c r="AI829">
        <f>VLOOKUP($G829,county_facts!$A:$BB,31,FALSE)</f>
        <v>18862</v>
      </c>
      <c r="AJ829">
        <f>VLOOKUP($G829,county_facts!$A:$BB,32,FALSE)</f>
        <v>2.34</v>
      </c>
      <c r="AK829">
        <f>VLOOKUP($G829,county_facts!$A:$BB,33,FALSE)</f>
        <v>24079</v>
      </c>
      <c r="AL829">
        <f>VLOOKUP($G829,county_facts!$A:$BB,34,FALSE)</f>
        <v>46912</v>
      </c>
      <c r="AM829">
        <f>VLOOKUP($G829,county_facts!$A:$BB,35,FALSE)</f>
        <v>12.5</v>
      </c>
      <c r="AN829">
        <f>VLOOKUP($G829,county_facts!$A:$BB,36,FALSE)</f>
        <v>1143</v>
      </c>
      <c r="AO829">
        <f>VLOOKUP($G829,county_facts!$A:$BB,37,FALSE)</f>
        <v>13557</v>
      </c>
      <c r="AP829">
        <f>VLOOKUP($G829,county_facts!$A:$BB,38,FALSE)</f>
        <v>-2.8</v>
      </c>
      <c r="AQ829">
        <f>VLOOKUP($G829,county_facts!$A:$BB,39,FALSE)</f>
        <v>3000</v>
      </c>
      <c r="AR829">
        <f>VLOOKUP($G829,county_facts!$A:$BB,40,FALSE)</f>
        <v>3776</v>
      </c>
      <c r="AS829">
        <f>VLOOKUP($G829,county_facts!$A:$BB,41,FALSE)</f>
        <v>0</v>
      </c>
      <c r="AT829">
        <f>VLOOKUP($G829,county_facts!$A:$BB,42,FALSE)</f>
        <v>0.8</v>
      </c>
      <c r="AU829">
        <f>VLOOKUP($G829,county_facts!$A:$BB,43,FALSE)</f>
        <v>0</v>
      </c>
      <c r="AV829">
        <f>VLOOKUP($G829,county_facts!$A:$BB,44,FALSE)</f>
        <v>0</v>
      </c>
      <c r="AW829">
        <f>VLOOKUP($G829,county_facts!$A:$BB,45,FALSE)</f>
        <v>0</v>
      </c>
      <c r="AX829">
        <f>VLOOKUP($G829,county_facts!$A:$BB,46,FALSE)</f>
        <v>22</v>
      </c>
      <c r="AY829">
        <f>VLOOKUP($G829,county_facts!$A:$BB,47,FALSE)</f>
        <v>627175</v>
      </c>
      <c r="AZ829">
        <f>VLOOKUP($G829,county_facts!$A:$BB,48,FALSE)</f>
        <v>160561</v>
      </c>
      <c r="BA829">
        <f>VLOOKUP($G829,county_facts!$A:$BB,49,FALSE)</f>
        <v>521587</v>
      </c>
      <c r="BB829">
        <f>VLOOKUP($G829,county_facts!$A:$BB,50,FALSE)</f>
        <v>11733</v>
      </c>
      <c r="BC829">
        <f>VLOOKUP($G829,county_facts!$A:$BB,51,FALSE)</f>
        <v>51027</v>
      </c>
      <c r="BD829">
        <f>VLOOKUP($G829,county_facts!$A:$BB,52,FALSE)</f>
        <v>117</v>
      </c>
      <c r="BE829">
        <f>VLOOKUP($G829,county_facts!$A:$BB,53,FALSE)</f>
        <v>2667.72</v>
      </c>
      <c r="BF829">
        <f>VLOOKUP($G829,county_facts!$A:$BB,54,FALSE)</f>
        <v>16.899999999999999</v>
      </c>
    </row>
    <row r="830" spans="1:58" x14ac:dyDescent="0.3">
      <c r="A830" t="s">
        <v>6</v>
      </c>
      <c r="B830" t="s">
        <v>357</v>
      </c>
      <c r="C830">
        <v>1217</v>
      </c>
      <c r="D830" t="s">
        <v>310</v>
      </c>
      <c r="E830">
        <v>1812</v>
      </c>
      <c r="F830">
        <v>0.67163355400000002</v>
      </c>
      <c r="G830">
        <v>27059</v>
      </c>
      <c r="H830">
        <f>VLOOKUP($G830,county_facts!$A:$BB,4,FALSE)</f>
        <v>38413</v>
      </c>
      <c r="I830">
        <f>VLOOKUP($G830,county_facts!$A:$BB,5,FALSE)</f>
        <v>37816</v>
      </c>
      <c r="J830">
        <f>VLOOKUP($G830,county_facts!$A:$BB,6,FALSE)</f>
        <v>1.6</v>
      </c>
      <c r="K830">
        <f>VLOOKUP($G830,county_facts!$A:$BB,7,FALSE)</f>
        <v>37816</v>
      </c>
      <c r="L830">
        <f>VLOOKUP($G830,county_facts!$A:$BB,8,FALSE)</f>
        <v>6</v>
      </c>
      <c r="M830">
        <f>VLOOKUP($G830,county_facts!$A:$BB,9,FALSE)</f>
        <v>24.4</v>
      </c>
      <c r="N830">
        <f>VLOOKUP($G830,county_facts!$A:$BB,10,FALSE)</f>
        <v>14.6</v>
      </c>
      <c r="O830">
        <f>VLOOKUP($G830,county_facts!$A:$BB,11,FALSE)</f>
        <v>49.6</v>
      </c>
      <c r="P830">
        <f>VLOOKUP($G830,county_facts!$A:$BB,12,FALSE)</f>
        <v>96</v>
      </c>
      <c r="Q830">
        <f>VLOOKUP($G830,county_facts!$A:$BB,13,FALSE)</f>
        <v>0.8</v>
      </c>
      <c r="R830">
        <f>VLOOKUP($G830,county_facts!$A:$BB,14,FALSE)</f>
        <v>0.6</v>
      </c>
      <c r="S830">
        <f>VLOOKUP($G830,county_facts!$A:$BB,15,FALSE)</f>
        <v>0.9</v>
      </c>
      <c r="T830">
        <f>VLOOKUP($G830,county_facts!$A:$BB,16,FALSE)</f>
        <v>0.1</v>
      </c>
      <c r="U830">
        <f>VLOOKUP($G830,county_facts!$A:$BB,17,FALSE)</f>
        <v>1.6</v>
      </c>
      <c r="V830">
        <f>VLOOKUP($G830,county_facts!$A:$BB,18,FALSE)</f>
        <v>1.8</v>
      </c>
      <c r="W830">
        <f>VLOOKUP($G830,county_facts!$A:$BB,19,FALSE)</f>
        <v>94.5</v>
      </c>
      <c r="X830">
        <f>VLOOKUP($G830,county_facts!$A:$BB,20,FALSE)</f>
        <v>88</v>
      </c>
      <c r="Y830">
        <f>VLOOKUP($G830,county_facts!$A:$BB,21,FALSE)</f>
        <v>1.1000000000000001</v>
      </c>
      <c r="Z830">
        <f>VLOOKUP($G830,county_facts!$A:$BB,22,FALSE)</f>
        <v>2.6</v>
      </c>
      <c r="AA830">
        <f>VLOOKUP($G830,county_facts!$A:$BB,23,FALSE)</f>
        <v>91.6</v>
      </c>
      <c r="AB830">
        <f>VLOOKUP($G830,county_facts!$A:$BB,24,FALSE)</f>
        <v>16.5</v>
      </c>
      <c r="AC830">
        <f>VLOOKUP($G830,county_facts!$A:$BB,25,FALSE)</f>
        <v>2995</v>
      </c>
      <c r="AD830">
        <f>VLOOKUP($G830,county_facts!$A:$BB,26,FALSE)</f>
        <v>33.200000000000003</v>
      </c>
      <c r="AE830">
        <f>VLOOKUP($G830,county_facts!$A:$BB,27,FALSE)</f>
        <v>15412</v>
      </c>
      <c r="AF830">
        <f>VLOOKUP($G830,county_facts!$A:$BB,28,FALSE)</f>
        <v>81.2</v>
      </c>
      <c r="AG830">
        <f>VLOOKUP($G830,county_facts!$A:$BB,29,FALSE)</f>
        <v>12.2</v>
      </c>
      <c r="AH830">
        <f>VLOOKUP($G830,county_facts!$A:$BB,30,FALSE)</f>
        <v>172000</v>
      </c>
      <c r="AI830">
        <f>VLOOKUP($G830,county_facts!$A:$BB,31,FALSE)</f>
        <v>13860</v>
      </c>
      <c r="AJ830">
        <f>VLOOKUP($G830,county_facts!$A:$BB,32,FALSE)</f>
        <v>2.71</v>
      </c>
      <c r="AK830">
        <f>VLOOKUP($G830,county_facts!$A:$BB,33,FALSE)</f>
        <v>25482</v>
      </c>
      <c r="AL830">
        <f>VLOOKUP($G830,county_facts!$A:$BB,34,FALSE)</f>
        <v>57353</v>
      </c>
      <c r="AM830">
        <f>VLOOKUP($G830,county_facts!$A:$BB,35,FALSE)</f>
        <v>8</v>
      </c>
      <c r="AN830">
        <f>VLOOKUP($G830,county_facts!$A:$BB,36,FALSE)</f>
        <v>816</v>
      </c>
      <c r="AO830">
        <f>VLOOKUP($G830,county_facts!$A:$BB,37,FALSE)</f>
        <v>8760</v>
      </c>
      <c r="AP830">
        <f>VLOOKUP($G830,county_facts!$A:$BB,38,FALSE)</f>
        <v>1.7</v>
      </c>
      <c r="AQ830">
        <f>VLOOKUP($G830,county_facts!$A:$BB,39,FALSE)</f>
        <v>2636</v>
      </c>
      <c r="AR830">
        <f>VLOOKUP($G830,county_facts!$A:$BB,40,FALSE)</f>
        <v>3407</v>
      </c>
      <c r="AS830">
        <f>VLOOKUP($G830,county_facts!$A:$BB,41,FALSE)</f>
        <v>0</v>
      </c>
      <c r="AT830">
        <f>VLOOKUP($G830,county_facts!$A:$BB,42,FALSE)</f>
        <v>0</v>
      </c>
      <c r="AU830">
        <f>VLOOKUP($G830,county_facts!$A:$BB,43,FALSE)</f>
        <v>0</v>
      </c>
      <c r="AV830">
        <f>VLOOKUP($G830,county_facts!$A:$BB,44,FALSE)</f>
        <v>0</v>
      </c>
      <c r="AW830">
        <f>VLOOKUP($G830,county_facts!$A:$BB,45,FALSE)</f>
        <v>0</v>
      </c>
      <c r="AX830">
        <f>VLOOKUP($G830,county_facts!$A:$BB,46,FALSE)</f>
        <v>23.5</v>
      </c>
      <c r="AY830">
        <f>VLOOKUP($G830,county_facts!$A:$BB,47,FALSE)</f>
        <v>317710</v>
      </c>
      <c r="AZ830">
        <f>VLOOKUP($G830,county_facts!$A:$BB,48,FALSE)</f>
        <v>0</v>
      </c>
      <c r="BA830">
        <f>VLOOKUP($G830,county_facts!$A:$BB,49,FALSE)</f>
        <v>405211</v>
      </c>
      <c r="BB830">
        <f>VLOOKUP($G830,county_facts!$A:$BB,50,FALSE)</f>
        <v>10414</v>
      </c>
      <c r="BC830">
        <f>VLOOKUP($G830,county_facts!$A:$BB,51,FALSE)</f>
        <v>30395</v>
      </c>
      <c r="BD830">
        <f>VLOOKUP($G830,county_facts!$A:$BB,52,FALSE)</f>
        <v>170</v>
      </c>
      <c r="BE830">
        <f>VLOOKUP($G830,county_facts!$A:$BB,53,FALSE)</f>
        <v>435.79</v>
      </c>
      <c r="BF830">
        <f>VLOOKUP($G830,county_facts!$A:$BB,54,FALSE)</f>
        <v>86.8</v>
      </c>
    </row>
    <row r="831" spans="1:58" x14ac:dyDescent="0.3">
      <c r="A831" t="s">
        <v>9</v>
      </c>
      <c r="B831" t="s">
        <v>357</v>
      </c>
      <c r="C831">
        <v>595</v>
      </c>
      <c r="D831" t="s">
        <v>310</v>
      </c>
      <c r="E831">
        <v>1812</v>
      </c>
      <c r="F831">
        <v>0.32836644599999998</v>
      </c>
      <c r="G831">
        <v>27059</v>
      </c>
      <c r="H831">
        <f>VLOOKUP($G831,county_facts!$A:$BB,4,FALSE)</f>
        <v>38413</v>
      </c>
      <c r="I831">
        <f>VLOOKUP($G831,county_facts!$A:$BB,5,FALSE)</f>
        <v>37816</v>
      </c>
      <c r="J831">
        <f>VLOOKUP($G831,county_facts!$A:$BB,6,FALSE)</f>
        <v>1.6</v>
      </c>
      <c r="K831">
        <f>VLOOKUP($G831,county_facts!$A:$BB,7,FALSE)</f>
        <v>37816</v>
      </c>
      <c r="L831">
        <f>VLOOKUP($G831,county_facts!$A:$BB,8,FALSE)</f>
        <v>6</v>
      </c>
      <c r="M831">
        <f>VLOOKUP($G831,county_facts!$A:$BB,9,FALSE)</f>
        <v>24.4</v>
      </c>
      <c r="N831">
        <f>VLOOKUP($G831,county_facts!$A:$BB,10,FALSE)</f>
        <v>14.6</v>
      </c>
      <c r="O831">
        <f>VLOOKUP($G831,county_facts!$A:$BB,11,FALSE)</f>
        <v>49.6</v>
      </c>
      <c r="P831">
        <f>VLOOKUP($G831,county_facts!$A:$BB,12,FALSE)</f>
        <v>96</v>
      </c>
      <c r="Q831">
        <f>VLOOKUP($G831,county_facts!$A:$BB,13,FALSE)</f>
        <v>0.8</v>
      </c>
      <c r="R831">
        <f>VLOOKUP($G831,county_facts!$A:$BB,14,FALSE)</f>
        <v>0.6</v>
      </c>
      <c r="S831">
        <f>VLOOKUP($G831,county_facts!$A:$BB,15,FALSE)</f>
        <v>0.9</v>
      </c>
      <c r="T831">
        <f>VLOOKUP($G831,county_facts!$A:$BB,16,FALSE)</f>
        <v>0.1</v>
      </c>
      <c r="U831">
        <f>VLOOKUP($G831,county_facts!$A:$BB,17,FALSE)</f>
        <v>1.6</v>
      </c>
      <c r="V831">
        <f>VLOOKUP($G831,county_facts!$A:$BB,18,FALSE)</f>
        <v>1.8</v>
      </c>
      <c r="W831">
        <f>VLOOKUP($G831,county_facts!$A:$BB,19,FALSE)</f>
        <v>94.5</v>
      </c>
      <c r="X831">
        <f>VLOOKUP($G831,county_facts!$A:$BB,20,FALSE)</f>
        <v>88</v>
      </c>
      <c r="Y831">
        <f>VLOOKUP($G831,county_facts!$A:$BB,21,FALSE)</f>
        <v>1.1000000000000001</v>
      </c>
      <c r="Z831">
        <f>VLOOKUP($G831,county_facts!$A:$BB,22,FALSE)</f>
        <v>2.6</v>
      </c>
      <c r="AA831">
        <f>VLOOKUP($G831,county_facts!$A:$BB,23,FALSE)</f>
        <v>91.6</v>
      </c>
      <c r="AB831">
        <f>VLOOKUP($G831,county_facts!$A:$BB,24,FALSE)</f>
        <v>16.5</v>
      </c>
      <c r="AC831">
        <f>VLOOKUP($G831,county_facts!$A:$BB,25,FALSE)</f>
        <v>2995</v>
      </c>
      <c r="AD831">
        <f>VLOOKUP($G831,county_facts!$A:$BB,26,FALSE)</f>
        <v>33.200000000000003</v>
      </c>
      <c r="AE831">
        <f>VLOOKUP($G831,county_facts!$A:$BB,27,FALSE)</f>
        <v>15412</v>
      </c>
      <c r="AF831">
        <f>VLOOKUP($G831,county_facts!$A:$BB,28,FALSE)</f>
        <v>81.2</v>
      </c>
      <c r="AG831">
        <f>VLOOKUP($G831,county_facts!$A:$BB,29,FALSE)</f>
        <v>12.2</v>
      </c>
      <c r="AH831">
        <f>VLOOKUP($G831,county_facts!$A:$BB,30,FALSE)</f>
        <v>172000</v>
      </c>
      <c r="AI831">
        <f>VLOOKUP($G831,county_facts!$A:$BB,31,FALSE)</f>
        <v>13860</v>
      </c>
      <c r="AJ831">
        <f>VLOOKUP($G831,county_facts!$A:$BB,32,FALSE)</f>
        <v>2.71</v>
      </c>
      <c r="AK831">
        <f>VLOOKUP($G831,county_facts!$A:$BB,33,FALSE)</f>
        <v>25482</v>
      </c>
      <c r="AL831">
        <f>VLOOKUP($G831,county_facts!$A:$BB,34,FALSE)</f>
        <v>57353</v>
      </c>
      <c r="AM831">
        <f>VLOOKUP($G831,county_facts!$A:$BB,35,FALSE)</f>
        <v>8</v>
      </c>
      <c r="AN831">
        <f>VLOOKUP($G831,county_facts!$A:$BB,36,FALSE)</f>
        <v>816</v>
      </c>
      <c r="AO831">
        <f>VLOOKUP($G831,county_facts!$A:$BB,37,FALSE)</f>
        <v>8760</v>
      </c>
      <c r="AP831">
        <f>VLOOKUP($G831,county_facts!$A:$BB,38,FALSE)</f>
        <v>1.7</v>
      </c>
      <c r="AQ831">
        <f>VLOOKUP($G831,county_facts!$A:$BB,39,FALSE)</f>
        <v>2636</v>
      </c>
      <c r="AR831">
        <f>VLOOKUP($G831,county_facts!$A:$BB,40,FALSE)</f>
        <v>3407</v>
      </c>
      <c r="AS831">
        <f>VLOOKUP($G831,county_facts!$A:$BB,41,FALSE)</f>
        <v>0</v>
      </c>
      <c r="AT831">
        <f>VLOOKUP($G831,county_facts!$A:$BB,42,FALSE)</f>
        <v>0</v>
      </c>
      <c r="AU831">
        <f>VLOOKUP($G831,county_facts!$A:$BB,43,FALSE)</f>
        <v>0</v>
      </c>
      <c r="AV831">
        <f>VLOOKUP($G831,county_facts!$A:$BB,44,FALSE)</f>
        <v>0</v>
      </c>
      <c r="AW831">
        <f>VLOOKUP($G831,county_facts!$A:$BB,45,FALSE)</f>
        <v>0</v>
      </c>
      <c r="AX831">
        <f>VLOOKUP($G831,county_facts!$A:$BB,46,FALSE)</f>
        <v>23.5</v>
      </c>
      <c r="AY831">
        <f>VLOOKUP($G831,county_facts!$A:$BB,47,FALSE)</f>
        <v>317710</v>
      </c>
      <c r="AZ831">
        <f>VLOOKUP($G831,county_facts!$A:$BB,48,FALSE)</f>
        <v>0</v>
      </c>
      <c r="BA831">
        <f>VLOOKUP($G831,county_facts!$A:$BB,49,FALSE)</f>
        <v>405211</v>
      </c>
      <c r="BB831">
        <f>VLOOKUP($G831,county_facts!$A:$BB,50,FALSE)</f>
        <v>10414</v>
      </c>
      <c r="BC831">
        <f>VLOOKUP($G831,county_facts!$A:$BB,51,FALSE)</f>
        <v>30395</v>
      </c>
      <c r="BD831">
        <f>VLOOKUP($G831,county_facts!$A:$BB,52,FALSE)</f>
        <v>170</v>
      </c>
      <c r="BE831">
        <f>VLOOKUP($G831,county_facts!$A:$BB,53,FALSE)</f>
        <v>435.79</v>
      </c>
      <c r="BF831">
        <f>VLOOKUP($G831,county_facts!$A:$BB,54,FALSE)</f>
        <v>86.8</v>
      </c>
    </row>
    <row r="832" spans="1:58" x14ac:dyDescent="0.3">
      <c r="A832" t="s">
        <v>6</v>
      </c>
      <c r="B832" t="s">
        <v>358</v>
      </c>
      <c r="C832">
        <v>788</v>
      </c>
      <c r="D832" t="s">
        <v>310</v>
      </c>
      <c r="E832">
        <v>1209</v>
      </c>
      <c r="F832">
        <v>0.65177832899999999</v>
      </c>
      <c r="G832">
        <v>27057</v>
      </c>
      <c r="H832">
        <f>VLOOKUP($G832,county_facts!$A:$BB,4,FALSE)</f>
        <v>20573</v>
      </c>
      <c r="I832">
        <f>VLOOKUP($G832,county_facts!$A:$BB,5,FALSE)</f>
        <v>20428</v>
      </c>
      <c r="J832">
        <f>VLOOKUP($G832,county_facts!$A:$BB,6,FALSE)</f>
        <v>0.7</v>
      </c>
      <c r="K832">
        <f>VLOOKUP($G832,county_facts!$A:$BB,7,FALSE)</f>
        <v>20428</v>
      </c>
      <c r="L832">
        <f>VLOOKUP($G832,county_facts!$A:$BB,8,FALSE)</f>
        <v>5.7</v>
      </c>
      <c r="M832">
        <f>VLOOKUP($G832,county_facts!$A:$BB,9,FALSE)</f>
        <v>21</v>
      </c>
      <c r="N832">
        <f>VLOOKUP($G832,county_facts!$A:$BB,10,FALSE)</f>
        <v>23.6</v>
      </c>
      <c r="O832">
        <f>VLOOKUP($G832,county_facts!$A:$BB,11,FALSE)</f>
        <v>49.7</v>
      </c>
      <c r="P832">
        <f>VLOOKUP($G832,county_facts!$A:$BB,12,FALSE)</f>
        <v>94.8</v>
      </c>
      <c r="Q832">
        <f>VLOOKUP($G832,county_facts!$A:$BB,13,FALSE)</f>
        <v>0.4</v>
      </c>
      <c r="R832">
        <f>VLOOKUP($G832,county_facts!$A:$BB,14,FALSE)</f>
        <v>2.5</v>
      </c>
      <c r="S832">
        <f>VLOOKUP($G832,county_facts!$A:$BB,15,FALSE)</f>
        <v>0.4</v>
      </c>
      <c r="T832">
        <f>VLOOKUP($G832,county_facts!$A:$BB,16,FALSE)</f>
        <v>0.1</v>
      </c>
      <c r="U832">
        <f>VLOOKUP($G832,county_facts!$A:$BB,17,FALSE)</f>
        <v>1.9</v>
      </c>
      <c r="V832">
        <f>VLOOKUP($G832,county_facts!$A:$BB,18,FALSE)</f>
        <v>1.8</v>
      </c>
      <c r="W832">
        <f>VLOOKUP($G832,county_facts!$A:$BB,19,FALSE)</f>
        <v>93.5</v>
      </c>
      <c r="X832">
        <f>VLOOKUP($G832,county_facts!$A:$BB,20,FALSE)</f>
        <v>90.6</v>
      </c>
      <c r="Y832">
        <f>VLOOKUP($G832,county_facts!$A:$BB,21,FALSE)</f>
        <v>1.4</v>
      </c>
      <c r="Z832">
        <f>VLOOKUP($G832,county_facts!$A:$BB,22,FALSE)</f>
        <v>2.6</v>
      </c>
      <c r="AA832">
        <f>VLOOKUP($G832,county_facts!$A:$BB,23,FALSE)</f>
        <v>92.2</v>
      </c>
      <c r="AB832">
        <f>VLOOKUP($G832,county_facts!$A:$BB,24,FALSE)</f>
        <v>23.6</v>
      </c>
      <c r="AC832">
        <f>VLOOKUP($G832,county_facts!$A:$BB,25,FALSE)</f>
        <v>2228</v>
      </c>
      <c r="AD832">
        <f>VLOOKUP($G832,county_facts!$A:$BB,26,FALSE)</f>
        <v>22</v>
      </c>
      <c r="AE832">
        <f>VLOOKUP($G832,county_facts!$A:$BB,27,FALSE)</f>
        <v>14604</v>
      </c>
      <c r="AF832">
        <f>VLOOKUP($G832,county_facts!$A:$BB,28,FALSE)</f>
        <v>81.400000000000006</v>
      </c>
      <c r="AG832">
        <f>VLOOKUP($G832,county_facts!$A:$BB,29,FALSE)</f>
        <v>5.7</v>
      </c>
      <c r="AH832">
        <f>VLOOKUP($G832,county_facts!$A:$BB,30,FALSE)</f>
        <v>170400</v>
      </c>
      <c r="AI832">
        <f>VLOOKUP($G832,county_facts!$A:$BB,31,FALSE)</f>
        <v>8670</v>
      </c>
      <c r="AJ832">
        <f>VLOOKUP($G832,county_facts!$A:$BB,32,FALSE)</f>
        <v>2.34</v>
      </c>
      <c r="AK832">
        <f>VLOOKUP($G832,county_facts!$A:$BB,33,FALSE)</f>
        <v>24880</v>
      </c>
      <c r="AL832">
        <f>VLOOKUP($G832,county_facts!$A:$BB,34,FALSE)</f>
        <v>45961</v>
      </c>
      <c r="AM832">
        <f>VLOOKUP($G832,county_facts!$A:$BB,35,FALSE)</f>
        <v>13.2</v>
      </c>
      <c r="AN832">
        <f>VLOOKUP($G832,county_facts!$A:$BB,36,FALSE)</f>
        <v>597</v>
      </c>
      <c r="AO832">
        <f>VLOOKUP($G832,county_facts!$A:$BB,37,FALSE)</f>
        <v>4601</v>
      </c>
      <c r="AP832">
        <f>VLOOKUP($G832,county_facts!$A:$BB,38,FALSE)</f>
        <v>1.7</v>
      </c>
      <c r="AQ832">
        <f>VLOOKUP($G832,county_facts!$A:$BB,39,FALSE)</f>
        <v>1698</v>
      </c>
      <c r="AR832">
        <f>VLOOKUP($G832,county_facts!$A:$BB,40,FALSE)</f>
        <v>2550</v>
      </c>
      <c r="AS832">
        <f>VLOOKUP($G832,county_facts!$A:$BB,41,FALSE)</f>
        <v>0</v>
      </c>
      <c r="AT832">
        <f>VLOOKUP($G832,county_facts!$A:$BB,42,FALSE)</f>
        <v>0</v>
      </c>
      <c r="AU832">
        <f>VLOOKUP($G832,county_facts!$A:$BB,43,FALSE)</f>
        <v>0</v>
      </c>
      <c r="AV832">
        <f>VLOOKUP($G832,county_facts!$A:$BB,44,FALSE)</f>
        <v>0</v>
      </c>
      <c r="AW832">
        <f>VLOOKUP($G832,county_facts!$A:$BB,45,FALSE)</f>
        <v>0</v>
      </c>
      <c r="AX832">
        <f>VLOOKUP($G832,county_facts!$A:$BB,46,FALSE)</f>
        <v>24.1</v>
      </c>
      <c r="AY832">
        <f>VLOOKUP($G832,county_facts!$A:$BB,47,FALSE)</f>
        <v>328593</v>
      </c>
      <c r="AZ832">
        <f>VLOOKUP($G832,county_facts!$A:$BB,48,FALSE)</f>
        <v>35255</v>
      </c>
      <c r="BA832">
        <f>VLOOKUP($G832,county_facts!$A:$BB,49,FALSE)</f>
        <v>200851</v>
      </c>
      <c r="BB832">
        <f>VLOOKUP($G832,county_facts!$A:$BB,50,FALSE)</f>
        <v>10722</v>
      </c>
      <c r="BC832">
        <f>VLOOKUP($G832,county_facts!$A:$BB,51,FALSE)</f>
        <v>20637</v>
      </c>
      <c r="BD832">
        <f>VLOOKUP($G832,county_facts!$A:$BB,52,FALSE)</f>
        <v>18</v>
      </c>
      <c r="BE832">
        <f>VLOOKUP($G832,county_facts!$A:$BB,53,FALSE)</f>
        <v>925.68</v>
      </c>
      <c r="BF832">
        <f>VLOOKUP($G832,county_facts!$A:$BB,54,FALSE)</f>
        <v>22.1</v>
      </c>
    </row>
    <row r="833" spans="1:58" x14ac:dyDescent="0.3">
      <c r="A833" t="s">
        <v>9</v>
      </c>
      <c r="B833" t="s">
        <v>358</v>
      </c>
      <c r="C833">
        <v>421</v>
      </c>
      <c r="D833" t="s">
        <v>310</v>
      </c>
      <c r="E833">
        <v>1209</v>
      </c>
      <c r="F833">
        <v>0.34822167100000001</v>
      </c>
      <c r="G833">
        <v>27057</v>
      </c>
      <c r="H833">
        <f>VLOOKUP($G833,county_facts!$A:$BB,4,FALSE)</f>
        <v>20573</v>
      </c>
      <c r="I833">
        <f>VLOOKUP($G833,county_facts!$A:$BB,5,FALSE)</f>
        <v>20428</v>
      </c>
      <c r="J833">
        <f>VLOOKUP($G833,county_facts!$A:$BB,6,FALSE)</f>
        <v>0.7</v>
      </c>
      <c r="K833">
        <f>VLOOKUP($G833,county_facts!$A:$BB,7,FALSE)</f>
        <v>20428</v>
      </c>
      <c r="L833">
        <f>VLOOKUP($G833,county_facts!$A:$BB,8,FALSE)</f>
        <v>5.7</v>
      </c>
      <c r="M833">
        <f>VLOOKUP($G833,county_facts!$A:$BB,9,FALSE)</f>
        <v>21</v>
      </c>
      <c r="N833">
        <f>VLOOKUP($G833,county_facts!$A:$BB,10,FALSE)</f>
        <v>23.6</v>
      </c>
      <c r="O833">
        <f>VLOOKUP($G833,county_facts!$A:$BB,11,FALSE)</f>
        <v>49.7</v>
      </c>
      <c r="P833">
        <f>VLOOKUP($G833,county_facts!$A:$BB,12,FALSE)</f>
        <v>94.8</v>
      </c>
      <c r="Q833">
        <f>VLOOKUP($G833,county_facts!$A:$BB,13,FALSE)</f>
        <v>0.4</v>
      </c>
      <c r="R833">
        <f>VLOOKUP($G833,county_facts!$A:$BB,14,FALSE)</f>
        <v>2.5</v>
      </c>
      <c r="S833">
        <f>VLOOKUP($G833,county_facts!$A:$BB,15,FALSE)</f>
        <v>0.4</v>
      </c>
      <c r="T833">
        <f>VLOOKUP($G833,county_facts!$A:$BB,16,FALSE)</f>
        <v>0.1</v>
      </c>
      <c r="U833">
        <f>VLOOKUP($G833,county_facts!$A:$BB,17,FALSE)</f>
        <v>1.9</v>
      </c>
      <c r="V833">
        <f>VLOOKUP($G833,county_facts!$A:$BB,18,FALSE)</f>
        <v>1.8</v>
      </c>
      <c r="W833">
        <f>VLOOKUP($G833,county_facts!$A:$BB,19,FALSE)</f>
        <v>93.5</v>
      </c>
      <c r="X833">
        <f>VLOOKUP($G833,county_facts!$A:$BB,20,FALSE)</f>
        <v>90.6</v>
      </c>
      <c r="Y833">
        <f>VLOOKUP($G833,county_facts!$A:$BB,21,FALSE)</f>
        <v>1.4</v>
      </c>
      <c r="Z833">
        <f>VLOOKUP($G833,county_facts!$A:$BB,22,FALSE)</f>
        <v>2.6</v>
      </c>
      <c r="AA833">
        <f>VLOOKUP($G833,county_facts!$A:$BB,23,FALSE)</f>
        <v>92.2</v>
      </c>
      <c r="AB833">
        <f>VLOOKUP($G833,county_facts!$A:$BB,24,FALSE)</f>
        <v>23.6</v>
      </c>
      <c r="AC833">
        <f>VLOOKUP($G833,county_facts!$A:$BB,25,FALSE)</f>
        <v>2228</v>
      </c>
      <c r="AD833">
        <f>VLOOKUP($G833,county_facts!$A:$BB,26,FALSE)</f>
        <v>22</v>
      </c>
      <c r="AE833">
        <f>VLOOKUP($G833,county_facts!$A:$BB,27,FALSE)</f>
        <v>14604</v>
      </c>
      <c r="AF833">
        <f>VLOOKUP($G833,county_facts!$A:$BB,28,FALSE)</f>
        <v>81.400000000000006</v>
      </c>
      <c r="AG833">
        <f>VLOOKUP($G833,county_facts!$A:$BB,29,FALSE)</f>
        <v>5.7</v>
      </c>
      <c r="AH833">
        <f>VLOOKUP($G833,county_facts!$A:$BB,30,FALSE)</f>
        <v>170400</v>
      </c>
      <c r="AI833">
        <f>VLOOKUP($G833,county_facts!$A:$BB,31,FALSE)</f>
        <v>8670</v>
      </c>
      <c r="AJ833">
        <f>VLOOKUP($G833,county_facts!$A:$BB,32,FALSE)</f>
        <v>2.34</v>
      </c>
      <c r="AK833">
        <f>VLOOKUP($G833,county_facts!$A:$BB,33,FALSE)</f>
        <v>24880</v>
      </c>
      <c r="AL833">
        <f>VLOOKUP($G833,county_facts!$A:$BB,34,FALSE)</f>
        <v>45961</v>
      </c>
      <c r="AM833">
        <f>VLOOKUP($G833,county_facts!$A:$BB,35,FALSE)</f>
        <v>13.2</v>
      </c>
      <c r="AN833">
        <f>VLOOKUP($G833,county_facts!$A:$BB,36,FALSE)</f>
        <v>597</v>
      </c>
      <c r="AO833">
        <f>VLOOKUP($G833,county_facts!$A:$BB,37,FALSE)</f>
        <v>4601</v>
      </c>
      <c r="AP833">
        <f>VLOOKUP($G833,county_facts!$A:$BB,38,FALSE)</f>
        <v>1.7</v>
      </c>
      <c r="AQ833">
        <f>VLOOKUP($G833,county_facts!$A:$BB,39,FALSE)</f>
        <v>1698</v>
      </c>
      <c r="AR833">
        <f>VLOOKUP($G833,county_facts!$A:$BB,40,FALSE)</f>
        <v>2550</v>
      </c>
      <c r="AS833">
        <f>VLOOKUP($G833,county_facts!$A:$BB,41,FALSE)</f>
        <v>0</v>
      </c>
      <c r="AT833">
        <f>VLOOKUP($G833,county_facts!$A:$BB,42,FALSE)</f>
        <v>0</v>
      </c>
      <c r="AU833">
        <f>VLOOKUP($G833,county_facts!$A:$BB,43,FALSE)</f>
        <v>0</v>
      </c>
      <c r="AV833">
        <f>VLOOKUP($G833,county_facts!$A:$BB,44,FALSE)</f>
        <v>0</v>
      </c>
      <c r="AW833">
        <f>VLOOKUP($G833,county_facts!$A:$BB,45,FALSE)</f>
        <v>0</v>
      </c>
      <c r="AX833">
        <f>VLOOKUP($G833,county_facts!$A:$BB,46,FALSE)</f>
        <v>24.1</v>
      </c>
      <c r="AY833">
        <f>VLOOKUP($G833,county_facts!$A:$BB,47,FALSE)</f>
        <v>328593</v>
      </c>
      <c r="AZ833">
        <f>VLOOKUP($G833,county_facts!$A:$BB,48,FALSE)</f>
        <v>35255</v>
      </c>
      <c r="BA833">
        <f>VLOOKUP($G833,county_facts!$A:$BB,49,FALSE)</f>
        <v>200851</v>
      </c>
      <c r="BB833">
        <f>VLOOKUP($G833,county_facts!$A:$BB,50,FALSE)</f>
        <v>10722</v>
      </c>
      <c r="BC833">
        <f>VLOOKUP($G833,county_facts!$A:$BB,51,FALSE)</f>
        <v>20637</v>
      </c>
      <c r="BD833">
        <f>VLOOKUP($G833,county_facts!$A:$BB,52,FALSE)</f>
        <v>18</v>
      </c>
      <c r="BE833">
        <f>VLOOKUP($G833,county_facts!$A:$BB,53,FALSE)</f>
        <v>925.68</v>
      </c>
      <c r="BF833">
        <f>VLOOKUP($G833,county_facts!$A:$BB,54,FALSE)</f>
        <v>22.1</v>
      </c>
    </row>
    <row r="834" spans="1:58" x14ac:dyDescent="0.3">
      <c r="A834" t="s">
        <v>6</v>
      </c>
      <c r="B834" t="s">
        <v>40</v>
      </c>
      <c r="C834">
        <v>964</v>
      </c>
      <c r="D834" t="s">
        <v>310</v>
      </c>
      <c r="E834">
        <v>1470</v>
      </c>
      <c r="F834">
        <v>0.65578231300000001</v>
      </c>
      <c r="G834">
        <v>27055</v>
      </c>
      <c r="H834">
        <f>VLOOKUP($G834,county_facts!$A:$BB,4,FALSE)</f>
        <v>18738</v>
      </c>
      <c r="I834">
        <f>VLOOKUP($G834,county_facts!$A:$BB,5,FALSE)</f>
        <v>19027</v>
      </c>
      <c r="J834">
        <f>VLOOKUP($G834,county_facts!$A:$BB,6,FALSE)</f>
        <v>-1.5</v>
      </c>
      <c r="K834">
        <f>VLOOKUP($G834,county_facts!$A:$BB,7,FALSE)</f>
        <v>19027</v>
      </c>
      <c r="L834">
        <f>VLOOKUP($G834,county_facts!$A:$BB,8,FALSE)</f>
        <v>5</v>
      </c>
      <c r="M834">
        <f>VLOOKUP($G834,county_facts!$A:$BB,9,FALSE)</f>
        <v>21.4</v>
      </c>
      <c r="N834">
        <f>VLOOKUP($G834,county_facts!$A:$BB,10,FALSE)</f>
        <v>19.399999999999999</v>
      </c>
      <c r="O834">
        <f>VLOOKUP($G834,county_facts!$A:$BB,11,FALSE)</f>
        <v>50.2</v>
      </c>
      <c r="P834">
        <f>VLOOKUP($G834,county_facts!$A:$BB,12,FALSE)</f>
        <v>97.3</v>
      </c>
      <c r="Q834">
        <f>VLOOKUP($G834,county_facts!$A:$BB,13,FALSE)</f>
        <v>0.6</v>
      </c>
      <c r="R834">
        <f>VLOOKUP($G834,county_facts!$A:$BB,14,FALSE)</f>
        <v>0.2</v>
      </c>
      <c r="S834">
        <f>VLOOKUP($G834,county_facts!$A:$BB,15,FALSE)</f>
        <v>0.5</v>
      </c>
      <c r="T834">
        <f>VLOOKUP($G834,county_facts!$A:$BB,16,FALSE)</f>
        <v>0</v>
      </c>
      <c r="U834">
        <f>VLOOKUP($G834,county_facts!$A:$BB,17,FALSE)</f>
        <v>1.3</v>
      </c>
      <c r="V834">
        <f>VLOOKUP($G834,county_facts!$A:$BB,18,FALSE)</f>
        <v>0.8</v>
      </c>
      <c r="W834">
        <f>VLOOKUP($G834,county_facts!$A:$BB,19,FALSE)</f>
        <v>96.7</v>
      </c>
      <c r="X834">
        <f>VLOOKUP($G834,county_facts!$A:$BB,20,FALSE)</f>
        <v>90.9</v>
      </c>
      <c r="Y834">
        <f>VLOOKUP($G834,county_facts!$A:$BB,21,FALSE)</f>
        <v>0.9</v>
      </c>
      <c r="Z834">
        <f>VLOOKUP($G834,county_facts!$A:$BB,22,FALSE)</f>
        <v>2.2000000000000002</v>
      </c>
      <c r="AA834">
        <f>VLOOKUP($G834,county_facts!$A:$BB,23,FALSE)</f>
        <v>91.9</v>
      </c>
      <c r="AB834">
        <f>VLOOKUP($G834,county_facts!$A:$BB,24,FALSE)</f>
        <v>22.7</v>
      </c>
      <c r="AC834">
        <f>VLOOKUP($G834,county_facts!$A:$BB,25,FALSE)</f>
        <v>1591</v>
      </c>
      <c r="AD834">
        <f>VLOOKUP($G834,county_facts!$A:$BB,26,FALSE)</f>
        <v>20.7</v>
      </c>
      <c r="AE834">
        <f>VLOOKUP($G834,county_facts!$A:$BB,27,FALSE)</f>
        <v>8634</v>
      </c>
      <c r="AF834">
        <f>VLOOKUP($G834,county_facts!$A:$BB,28,FALSE)</f>
        <v>80.900000000000006</v>
      </c>
      <c r="AG834">
        <f>VLOOKUP($G834,county_facts!$A:$BB,29,FALSE)</f>
        <v>10.9</v>
      </c>
      <c r="AH834">
        <f>VLOOKUP($G834,county_facts!$A:$BB,30,FALSE)</f>
        <v>156500</v>
      </c>
      <c r="AI834">
        <f>VLOOKUP($G834,county_facts!$A:$BB,31,FALSE)</f>
        <v>7809</v>
      </c>
      <c r="AJ834">
        <f>VLOOKUP($G834,county_facts!$A:$BB,32,FALSE)</f>
        <v>2.38</v>
      </c>
      <c r="AK834">
        <f>VLOOKUP($G834,county_facts!$A:$BB,33,FALSE)</f>
        <v>26450</v>
      </c>
      <c r="AL834">
        <f>VLOOKUP($G834,county_facts!$A:$BB,34,FALSE)</f>
        <v>52545</v>
      </c>
      <c r="AM834">
        <f>VLOOKUP($G834,county_facts!$A:$BB,35,FALSE)</f>
        <v>10.9</v>
      </c>
      <c r="AN834">
        <f>VLOOKUP($G834,county_facts!$A:$BB,36,FALSE)</f>
        <v>438</v>
      </c>
      <c r="AO834">
        <f>VLOOKUP($G834,county_facts!$A:$BB,37,FALSE)</f>
        <v>4015</v>
      </c>
      <c r="AP834">
        <f>VLOOKUP($G834,county_facts!$A:$BB,38,FALSE)</f>
        <v>5.8</v>
      </c>
      <c r="AQ834">
        <f>VLOOKUP($G834,county_facts!$A:$BB,39,FALSE)</f>
        <v>1410</v>
      </c>
      <c r="AR834">
        <f>VLOOKUP($G834,county_facts!$A:$BB,40,FALSE)</f>
        <v>1684</v>
      </c>
      <c r="AS834">
        <f>VLOOKUP($G834,county_facts!$A:$BB,41,FALSE)</f>
        <v>0</v>
      </c>
      <c r="AT834">
        <f>VLOOKUP($G834,county_facts!$A:$BB,42,FALSE)</f>
        <v>0</v>
      </c>
      <c r="AU834">
        <f>VLOOKUP($G834,county_facts!$A:$BB,43,FALSE)</f>
        <v>0</v>
      </c>
      <c r="AV834">
        <f>VLOOKUP($G834,county_facts!$A:$BB,44,FALSE)</f>
        <v>0</v>
      </c>
      <c r="AW834">
        <f>VLOOKUP($G834,county_facts!$A:$BB,45,FALSE)</f>
        <v>0</v>
      </c>
      <c r="AX834">
        <f>VLOOKUP($G834,county_facts!$A:$BB,46,FALSE)</f>
        <v>0</v>
      </c>
      <c r="AY834">
        <f>VLOOKUP($G834,county_facts!$A:$BB,47,FALSE)</f>
        <v>0</v>
      </c>
      <c r="AZ834">
        <f>VLOOKUP($G834,county_facts!$A:$BB,48,FALSE)</f>
        <v>0</v>
      </c>
      <c r="BA834">
        <f>VLOOKUP($G834,county_facts!$A:$BB,49,FALSE)</f>
        <v>152459</v>
      </c>
      <c r="BB834">
        <f>VLOOKUP($G834,county_facts!$A:$BB,50,FALSE)</f>
        <v>7810</v>
      </c>
      <c r="BC834">
        <f>VLOOKUP($G834,county_facts!$A:$BB,51,FALSE)</f>
        <v>8029</v>
      </c>
      <c r="BD834">
        <f>VLOOKUP($G834,county_facts!$A:$BB,52,FALSE)</f>
        <v>44</v>
      </c>
      <c r="BE834">
        <f>VLOOKUP($G834,county_facts!$A:$BB,53,FALSE)</f>
        <v>552.05999999999995</v>
      </c>
      <c r="BF834">
        <f>VLOOKUP($G834,county_facts!$A:$BB,54,FALSE)</f>
        <v>34.5</v>
      </c>
    </row>
    <row r="835" spans="1:58" x14ac:dyDescent="0.3">
      <c r="A835" t="s">
        <v>9</v>
      </c>
      <c r="B835" t="s">
        <v>40</v>
      </c>
      <c r="C835">
        <v>506</v>
      </c>
      <c r="D835" t="s">
        <v>310</v>
      </c>
      <c r="E835">
        <v>1470</v>
      </c>
      <c r="F835">
        <v>0.34421768699999999</v>
      </c>
      <c r="G835">
        <v>27055</v>
      </c>
      <c r="H835">
        <f>VLOOKUP($G835,county_facts!$A:$BB,4,FALSE)</f>
        <v>18738</v>
      </c>
      <c r="I835">
        <f>VLOOKUP($G835,county_facts!$A:$BB,5,FALSE)</f>
        <v>19027</v>
      </c>
      <c r="J835">
        <f>VLOOKUP($G835,county_facts!$A:$BB,6,FALSE)</f>
        <v>-1.5</v>
      </c>
      <c r="K835">
        <f>VLOOKUP($G835,county_facts!$A:$BB,7,FALSE)</f>
        <v>19027</v>
      </c>
      <c r="L835">
        <f>VLOOKUP($G835,county_facts!$A:$BB,8,FALSE)</f>
        <v>5</v>
      </c>
      <c r="M835">
        <f>VLOOKUP($G835,county_facts!$A:$BB,9,FALSE)</f>
        <v>21.4</v>
      </c>
      <c r="N835">
        <f>VLOOKUP($G835,county_facts!$A:$BB,10,FALSE)</f>
        <v>19.399999999999999</v>
      </c>
      <c r="O835">
        <f>VLOOKUP($G835,county_facts!$A:$BB,11,FALSE)</f>
        <v>50.2</v>
      </c>
      <c r="P835">
        <f>VLOOKUP($G835,county_facts!$A:$BB,12,FALSE)</f>
        <v>97.3</v>
      </c>
      <c r="Q835">
        <f>VLOOKUP($G835,county_facts!$A:$BB,13,FALSE)</f>
        <v>0.6</v>
      </c>
      <c r="R835">
        <f>VLOOKUP($G835,county_facts!$A:$BB,14,FALSE)</f>
        <v>0.2</v>
      </c>
      <c r="S835">
        <f>VLOOKUP($G835,county_facts!$A:$BB,15,FALSE)</f>
        <v>0.5</v>
      </c>
      <c r="T835">
        <f>VLOOKUP($G835,county_facts!$A:$BB,16,FALSE)</f>
        <v>0</v>
      </c>
      <c r="U835">
        <f>VLOOKUP($G835,county_facts!$A:$BB,17,FALSE)</f>
        <v>1.3</v>
      </c>
      <c r="V835">
        <f>VLOOKUP($G835,county_facts!$A:$BB,18,FALSE)</f>
        <v>0.8</v>
      </c>
      <c r="W835">
        <f>VLOOKUP($G835,county_facts!$A:$BB,19,FALSE)</f>
        <v>96.7</v>
      </c>
      <c r="X835">
        <f>VLOOKUP($G835,county_facts!$A:$BB,20,FALSE)</f>
        <v>90.9</v>
      </c>
      <c r="Y835">
        <f>VLOOKUP($G835,county_facts!$A:$BB,21,FALSE)</f>
        <v>0.9</v>
      </c>
      <c r="Z835">
        <f>VLOOKUP($G835,county_facts!$A:$BB,22,FALSE)</f>
        <v>2.2000000000000002</v>
      </c>
      <c r="AA835">
        <f>VLOOKUP($G835,county_facts!$A:$BB,23,FALSE)</f>
        <v>91.9</v>
      </c>
      <c r="AB835">
        <f>VLOOKUP($G835,county_facts!$A:$BB,24,FALSE)</f>
        <v>22.7</v>
      </c>
      <c r="AC835">
        <f>VLOOKUP($G835,county_facts!$A:$BB,25,FALSE)</f>
        <v>1591</v>
      </c>
      <c r="AD835">
        <f>VLOOKUP($G835,county_facts!$A:$BB,26,FALSE)</f>
        <v>20.7</v>
      </c>
      <c r="AE835">
        <f>VLOOKUP($G835,county_facts!$A:$BB,27,FALSE)</f>
        <v>8634</v>
      </c>
      <c r="AF835">
        <f>VLOOKUP($G835,county_facts!$A:$BB,28,FALSE)</f>
        <v>80.900000000000006</v>
      </c>
      <c r="AG835">
        <f>VLOOKUP($G835,county_facts!$A:$BB,29,FALSE)</f>
        <v>10.9</v>
      </c>
      <c r="AH835">
        <f>VLOOKUP($G835,county_facts!$A:$BB,30,FALSE)</f>
        <v>156500</v>
      </c>
      <c r="AI835">
        <f>VLOOKUP($G835,county_facts!$A:$BB,31,FALSE)</f>
        <v>7809</v>
      </c>
      <c r="AJ835">
        <f>VLOOKUP($G835,county_facts!$A:$BB,32,FALSE)</f>
        <v>2.38</v>
      </c>
      <c r="AK835">
        <f>VLOOKUP($G835,county_facts!$A:$BB,33,FALSE)</f>
        <v>26450</v>
      </c>
      <c r="AL835">
        <f>VLOOKUP($G835,county_facts!$A:$BB,34,FALSE)</f>
        <v>52545</v>
      </c>
      <c r="AM835">
        <f>VLOOKUP($G835,county_facts!$A:$BB,35,FALSE)</f>
        <v>10.9</v>
      </c>
      <c r="AN835">
        <f>VLOOKUP($G835,county_facts!$A:$BB,36,FALSE)</f>
        <v>438</v>
      </c>
      <c r="AO835">
        <f>VLOOKUP($G835,county_facts!$A:$BB,37,FALSE)</f>
        <v>4015</v>
      </c>
      <c r="AP835">
        <f>VLOOKUP($G835,county_facts!$A:$BB,38,FALSE)</f>
        <v>5.8</v>
      </c>
      <c r="AQ835">
        <f>VLOOKUP($G835,county_facts!$A:$BB,39,FALSE)</f>
        <v>1410</v>
      </c>
      <c r="AR835">
        <f>VLOOKUP($G835,county_facts!$A:$BB,40,FALSE)</f>
        <v>1684</v>
      </c>
      <c r="AS835">
        <f>VLOOKUP($G835,county_facts!$A:$BB,41,FALSE)</f>
        <v>0</v>
      </c>
      <c r="AT835">
        <f>VLOOKUP($G835,county_facts!$A:$BB,42,FALSE)</f>
        <v>0</v>
      </c>
      <c r="AU835">
        <f>VLOOKUP($G835,county_facts!$A:$BB,43,FALSE)</f>
        <v>0</v>
      </c>
      <c r="AV835">
        <f>VLOOKUP($G835,county_facts!$A:$BB,44,FALSE)</f>
        <v>0</v>
      </c>
      <c r="AW835">
        <f>VLOOKUP($G835,county_facts!$A:$BB,45,FALSE)</f>
        <v>0</v>
      </c>
      <c r="AX835">
        <f>VLOOKUP($G835,county_facts!$A:$BB,46,FALSE)</f>
        <v>0</v>
      </c>
      <c r="AY835">
        <f>VLOOKUP($G835,county_facts!$A:$BB,47,FALSE)</f>
        <v>0</v>
      </c>
      <c r="AZ835">
        <f>VLOOKUP($G835,county_facts!$A:$BB,48,FALSE)</f>
        <v>0</v>
      </c>
      <c r="BA835">
        <f>VLOOKUP($G835,county_facts!$A:$BB,49,FALSE)</f>
        <v>152459</v>
      </c>
      <c r="BB835">
        <f>VLOOKUP($G835,county_facts!$A:$BB,50,FALSE)</f>
        <v>7810</v>
      </c>
      <c r="BC835">
        <f>VLOOKUP($G835,county_facts!$A:$BB,51,FALSE)</f>
        <v>8029</v>
      </c>
      <c r="BD835">
        <f>VLOOKUP($G835,county_facts!$A:$BB,52,FALSE)</f>
        <v>44</v>
      </c>
      <c r="BE835">
        <f>VLOOKUP($G835,county_facts!$A:$BB,53,FALSE)</f>
        <v>552.05999999999995</v>
      </c>
      <c r="BF835">
        <f>VLOOKUP($G835,county_facts!$A:$BB,54,FALSE)</f>
        <v>34.5</v>
      </c>
    </row>
    <row r="836" spans="1:58" x14ac:dyDescent="0.3">
      <c r="A836" t="s">
        <v>6</v>
      </c>
      <c r="B836" t="s">
        <v>359</v>
      </c>
      <c r="C836">
        <v>92107</v>
      </c>
      <c r="D836" t="s">
        <v>310</v>
      </c>
      <c r="E836">
        <v>180667</v>
      </c>
      <c r="F836">
        <v>0.50981640299999997</v>
      </c>
      <c r="G836">
        <v>27053</v>
      </c>
      <c r="H836">
        <f>VLOOKUP($G836,county_facts!$A:$BB,4,FALSE)</f>
        <v>1212064</v>
      </c>
      <c r="I836">
        <f>VLOOKUP($G836,county_facts!$A:$BB,5,FALSE)</f>
        <v>1152388</v>
      </c>
      <c r="J836">
        <f>VLOOKUP($G836,county_facts!$A:$BB,6,FALSE)</f>
        <v>5.2</v>
      </c>
      <c r="K836">
        <f>VLOOKUP($G836,county_facts!$A:$BB,7,FALSE)</f>
        <v>1152425</v>
      </c>
      <c r="L836">
        <f>VLOOKUP($G836,county_facts!$A:$BB,8,FALSE)</f>
        <v>6.6</v>
      </c>
      <c r="M836">
        <f>VLOOKUP($G836,county_facts!$A:$BB,9,FALSE)</f>
        <v>22.3</v>
      </c>
      <c r="N836">
        <f>VLOOKUP($G836,county_facts!$A:$BB,10,FALSE)</f>
        <v>12.5</v>
      </c>
      <c r="O836">
        <f>VLOOKUP($G836,county_facts!$A:$BB,11,FALSE)</f>
        <v>50.8</v>
      </c>
      <c r="P836">
        <f>VLOOKUP($G836,county_facts!$A:$BB,12,FALSE)</f>
        <v>75.900000000000006</v>
      </c>
      <c r="Q836">
        <f>VLOOKUP($G836,county_facts!$A:$BB,13,FALSE)</f>
        <v>12.6</v>
      </c>
      <c r="R836">
        <f>VLOOKUP($G836,county_facts!$A:$BB,14,FALSE)</f>
        <v>1.2</v>
      </c>
      <c r="S836">
        <f>VLOOKUP($G836,county_facts!$A:$BB,15,FALSE)</f>
        <v>7.2</v>
      </c>
      <c r="T836">
        <f>VLOOKUP($G836,county_facts!$A:$BB,16,FALSE)</f>
        <v>0.1</v>
      </c>
      <c r="U836">
        <f>VLOOKUP($G836,county_facts!$A:$BB,17,FALSE)</f>
        <v>3.1</v>
      </c>
      <c r="V836">
        <f>VLOOKUP($G836,county_facts!$A:$BB,18,FALSE)</f>
        <v>6.8</v>
      </c>
      <c r="W836">
        <f>VLOOKUP($G836,county_facts!$A:$BB,19,FALSE)</f>
        <v>70.3</v>
      </c>
      <c r="X836">
        <f>VLOOKUP($G836,county_facts!$A:$BB,20,FALSE)</f>
        <v>82.6</v>
      </c>
      <c r="Y836">
        <f>VLOOKUP($G836,county_facts!$A:$BB,21,FALSE)</f>
        <v>12.9</v>
      </c>
      <c r="Z836">
        <f>VLOOKUP($G836,county_facts!$A:$BB,22,FALSE)</f>
        <v>16.7</v>
      </c>
      <c r="AA836">
        <f>VLOOKUP($G836,county_facts!$A:$BB,23,FALSE)</f>
        <v>92.3</v>
      </c>
      <c r="AB836">
        <f>VLOOKUP($G836,county_facts!$A:$BB,24,FALSE)</f>
        <v>45.8</v>
      </c>
      <c r="AC836">
        <f>VLOOKUP($G836,county_facts!$A:$BB,25,FALSE)</f>
        <v>65058</v>
      </c>
      <c r="AD836">
        <f>VLOOKUP($G836,county_facts!$A:$BB,26,FALSE)</f>
        <v>22.7</v>
      </c>
      <c r="AE836">
        <f>VLOOKUP($G836,county_facts!$A:$BB,27,FALSE)</f>
        <v>522864</v>
      </c>
      <c r="AF836">
        <f>VLOOKUP($G836,county_facts!$A:$BB,28,FALSE)</f>
        <v>63.7</v>
      </c>
      <c r="AG836">
        <f>VLOOKUP($G836,county_facts!$A:$BB,29,FALSE)</f>
        <v>36.299999999999997</v>
      </c>
      <c r="AH836">
        <f>VLOOKUP($G836,county_facts!$A:$BB,30,FALSE)</f>
        <v>230900</v>
      </c>
      <c r="AI836">
        <f>VLOOKUP($G836,county_facts!$A:$BB,31,FALSE)</f>
        <v>481263</v>
      </c>
      <c r="AJ836">
        <f>VLOOKUP($G836,county_facts!$A:$BB,32,FALSE)</f>
        <v>2.38</v>
      </c>
      <c r="AK836">
        <f>VLOOKUP($G836,county_facts!$A:$BB,33,FALSE)</f>
        <v>37485</v>
      </c>
      <c r="AL836">
        <f>VLOOKUP($G836,county_facts!$A:$BB,34,FALSE)</f>
        <v>64403</v>
      </c>
      <c r="AM836">
        <f>VLOOKUP($G836,county_facts!$A:$BB,35,FALSE)</f>
        <v>12.8</v>
      </c>
      <c r="AN836">
        <f>VLOOKUP($G836,county_facts!$A:$BB,36,FALSE)</f>
        <v>39230</v>
      </c>
      <c r="AO836">
        <f>VLOOKUP($G836,county_facts!$A:$BB,37,FALSE)</f>
        <v>865255</v>
      </c>
      <c r="AP836">
        <f>VLOOKUP($G836,county_facts!$A:$BB,38,FALSE)</f>
        <v>1.7</v>
      </c>
      <c r="AQ836">
        <f>VLOOKUP($G836,county_facts!$A:$BB,39,FALSE)</f>
        <v>99234</v>
      </c>
      <c r="AR836">
        <f>VLOOKUP($G836,county_facts!$A:$BB,40,FALSE)</f>
        <v>123360</v>
      </c>
      <c r="AS836">
        <f>VLOOKUP($G836,county_facts!$A:$BB,41,FALSE)</f>
        <v>5.2</v>
      </c>
      <c r="AT836">
        <f>VLOOKUP($G836,county_facts!$A:$BB,42,FALSE)</f>
        <v>0.7</v>
      </c>
      <c r="AU836">
        <f>VLOOKUP($G836,county_facts!$A:$BB,43,FALSE)</f>
        <v>3.4</v>
      </c>
      <c r="AV836">
        <f>VLOOKUP($G836,county_facts!$A:$BB,44,FALSE)</f>
        <v>0</v>
      </c>
      <c r="AW836">
        <f>VLOOKUP($G836,county_facts!$A:$BB,45,FALSE)</f>
        <v>1.3</v>
      </c>
      <c r="AX836">
        <f>VLOOKUP($G836,county_facts!$A:$BB,46,FALSE)</f>
        <v>28.8</v>
      </c>
      <c r="AY836">
        <f>VLOOKUP($G836,county_facts!$A:$BB,47,FALSE)</f>
        <v>20957675</v>
      </c>
      <c r="AZ836">
        <f>VLOOKUP($G836,county_facts!$A:$BB,48,FALSE)</f>
        <v>34472526</v>
      </c>
      <c r="BA836">
        <f>VLOOKUP($G836,county_facts!$A:$BB,49,FALSE)</f>
        <v>22278830</v>
      </c>
      <c r="BB836">
        <f>VLOOKUP($G836,county_facts!$A:$BB,50,FALSE)</f>
        <v>19646</v>
      </c>
      <c r="BC836">
        <f>VLOOKUP($G836,county_facts!$A:$BB,51,FALSE)</f>
        <v>3279149</v>
      </c>
      <c r="BD836">
        <f>VLOOKUP($G836,county_facts!$A:$BB,52,FALSE)</f>
        <v>4665</v>
      </c>
      <c r="BE836">
        <f>VLOOKUP($G836,county_facts!$A:$BB,53,FALSE)</f>
        <v>553.59</v>
      </c>
      <c r="BF836">
        <f>VLOOKUP($G836,county_facts!$A:$BB,54,FALSE)</f>
        <v>2081.6999999999998</v>
      </c>
    </row>
    <row r="837" spans="1:58" x14ac:dyDescent="0.3">
      <c r="A837" t="s">
        <v>9</v>
      </c>
      <c r="B837" t="s">
        <v>359</v>
      </c>
      <c r="C837">
        <v>88560</v>
      </c>
      <c r="D837" t="s">
        <v>310</v>
      </c>
      <c r="E837">
        <v>180667</v>
      </c>
      <c r="F837">
        <v>0.49018359700000003</v>
      </c>
      <c r="G837">
        <v>27053</v>
      </c>
      <c r="H837">
        <f>VLOOKUP($G837,county_facts!$A:$BB,4,FALSE)</f>
        <v>1212064</v>
      </c>
      <c r="I837">
        <f>VLOOKUP($G837,county_facts!$A:$BB,5,FALSE)</f>
        <v>1152388</v>
      </c>
      <c r="J837">
        <f>VLOOKUP($G837,county_facts!$A:$BB,6,FALSE)</f>
        <v>5.2</v>
      </c>
      <c r="K837">
        <f>VLOOKUP($G837,county_facts!$A:$BB,7,FALSE)</f>
        <v>1152425</v>
      </c>
      <c r="L837">
        <f>VLOOKUP($G837,county_facts!$A:$BB,8,FALSE)</f>
        <v>6.6</v>
      </c>
      <c r="M837">
        <f>VLOOKUP($G837,county_facts!$A:$BB,9,FALSE)</f>
        <v>22.3</v>
      </c>
      <c r="N837">
        <f>VLOOKUP($G837,county_facts!$A:$BB,10,FALSE)</f>
        <v>12.5</v>
      </c>
      <c r="O837">
        <f>VLOOKUP($G837,county_facts!$A:$BB,11,FALSE)</f>
        <v>50.8</v>
      </c>
      <c r="P837">
        <f>VLOOKUP($G837,county_facts!$A:$BB,12,FALSE)</f>
        <v>75.900000000000006</v>
      </c>
      <c r="Q837">
        <f>VLOOKUP($G837,county_facts!$A:$BB,13,FALSE)</f>
        <v>12.6</v>
      </c>
      <c r="R837">
        <f>VLOOKUP($G837,county_facts!$A:$BB,14,FALSE)</f>
        <v>1.2</v>
      </c>
      <c r="S837">
        <f>VLOOKUP($G837,county_facts!$A:$BB,15,FALSE)</f>
        <v>7.2</v>
      </c>
      <c r="T837">
        <f>VLOOKUP($G837,county_facts!$A:$BB,16,FALSE)</f>
        <v>0.1</v>
      </c>
      <c r="U837">
        <f>VLOOKUP($G837,county_facts!$A:$BB,17,FALSE)</f>
        <v>3.1</v>
      </c>
      <c r="V837">
        <f>VLOOKUP($G837,county_facts!$A:$BB,18,FALSE)</f>
        <v>6.8</v>
      </c>
      <c r="W837">
        <f>VLOOKUP($G837,county_facts!$A:$BB,19,FALSE)</f>
        <v>70.3</v>
      </c>
      <c r="X837">
        <f>VLOOKUP($G837,county_facts!$A:$BB,20,FALSE)</f>
        <v>82.6</v>
      </c>
      <c r="Y837">
        <f>VLOOKUP($G837,county_facts!$A:$BB,21,FALSE)</f>
        <v>12.9</v>
      </c>
      <c r="Z837">
        <f>VLOOKUP($G837,county_facts!$A:$BB,22,FALSE)</f>
        <v>16.7</v>
      </c>
      <c r="AA837">
        <f>VLOOKUP($G837,county_facts!$A:$BB,23,FALSE)</f>
        <v>92.3</v>
      </c>
      <c r="AB837">
        <f>VLOOKUP($G837,county_facts!$A:$BB,24,FALSE)</f>
        <v>45.8</v>
      </c>
      <c r="AC837">
        <f>VLOOKUP($G837,county_facts!$A:$BB,25,FALSE)</f>
        <v>65058</v>
      </c>
      <c r="AD837">
        <f>VLOOKUP($G837,county_facts!$A:$BB,26,FALSE)</f>
        <v>22.7</v>
      </c>
      <c r="AE837">
        <f>VLOOKUP($G837,county_facts!$A:$BB,27,FALSE)</f>
        <v>522864</v>
      </c>
      <c r="AF837">
        <f>VLOOKUP($G837,county_facts!$A:$BB,28,FALSE)</f>
        <v>63.7</v>
      </c>
      <c r="AG837">
        <f>VLOOKUP($G837,county_facts!$A:$BB,29,FALSE)</f>
        <v>36.299999999999997</v>
      </c>
      <c r="AH837">
        <f>VLOOKUP($G837,county_facts!$A:$BB,30,FALSE)</f>
        <v>230900</v>
      </c>
      <c r="AI837">
        <f>VLOOKUP($G837,county_facts!$A:$BB,31,FALSE)</f>
        <v>481263</v>
      </c>
      <c r="AJ837">
        <f>VLOOKUP($G837,county_facts!$A:$BB,32,FALSE)</f>
        <v>2.38</v>
      </c>
      <c r="AK837">
        <f>VLOOKUP($G837,county_facts!$A:$BB,33,FALSE)</f>
        <v>37485</v>
      </c>
      <c r="AL837">
        <f>VLOOKUP($G837,county_facts!$A:$BB,34,FALSE)</f>
        <v>64403</v>
      </c>
      <c r="AM837">
        <f>VLOOKUP($G837,county_facts!$A:$BB,35,FALSE)</f>
        <v>12.8</v>
      </c>
      <c r="AN837">
        <f>VLOOKUP($G837,county_facts!$A:$BB,36,FALSE)</f>
        <v>39230</v>
      </c>
      <c r="AO837">
        <f>VLOOKUP($G837,county_facts!$A:$BB,37,FALSE)</f>
        <v>865255</v>
      </c>
      <c r="AP837">
        <f>VLOOKUP($G837,county_facts!$A:$BB,38,FALSE)</f>
        <v>1.7</v>
      </c>
      <c r="AQ837">
        <f>VLOOKUP($G837,county_facts!$A:$BB,39,FALSE)</f>
        <v>99234</v>
      </c>
      <c r="AR837">
        <f>VLOOKUP($G837,county_facts!$A:$BB,40,FALSE)</f>
        <v>123360</v>
      </c>
      <c r="AS837">
        <f>VLOOKUP($G837,county_facts!$A:$BB,41,FALSE)</f>
        <v>5.2</v>
      </c>
      <c r="AT837">
        <f>VLOOKUP($G837,county_facts!$A:$BB,42,FALSE)</f>
        <v>0.7</v>
      </c>
      <c r="AU837">
        <f>VLOOKUP($G837,county_facts!$A:$BB,43,FALSE)</f>
        <v>3.4</v>
      </c>
      <c r="AV837">
        <f>VLOOKUP($G837,county_facts!$A:$BB,44,FALSE)</f>
        <v>0</v>
      </c>
      <c r="AW837">
        <f>VLOOKUP($G837,county_facts!$A:$BB,45,FALSE)</f>
        <v>1.3</v>
      </c>
      <c r="AX837">
        <f>VLOOKUP($G837,county_facts!$A:$BB,46,FALSE)</f>
        <v>28.8</v>
      </c>
      <c r="AY837">
        <f>VLOOKUP($G837,county_facts!$A:$BB,47,FALSE)</f>
        <v>20957675</v>
      </c>
      <c r="AZ837">
        <f>VLOOKUP($G837,county_facts!$A:$BB,48,FALSE)</f>
        <v>34472526</v>
      </c>
      <c r="BA837">
        <f>VLOOKUP($G837,county_facts!$A:$BB,49,FALSE)</f>
        <v>22278830</v>
      </c>
      <c r="BB837">
        <f>VLOOKUP($G837,county_facts!$A:$BB,50,FALSE)</f>
        <v>19646</v>
      </c>
      <c r="BC837">
        <f>VLOOKUP($G837,county_facts!$A:$BB,51,FALSE)</f>
        <v>3279149</v>
      </c>
      <c r="BD837">
        <f>VLOOKUP($G837,county_facts!$A:$BB,52,FALSE)</f>
        <v>4665</v>
      </c>
      <c r="BE837">
        <f>VLOOKUP($G837,county_facts!$A:$BB,53,FALSE)</f>
        <v>553.59</v>
      </c>
      <c r="BF837">
        <f>VLOOKUP($G837,county_facts!$A:$BB,54,FALSE)</f>
        <v>2081.6999999999998</v>
      </c>
    </row>
    <row r="838" spans="1:58" x14ac:dyDescent="0.3">
      <c r="A838" t="s">
        <v>6</v>
      </c>
      <c r="B838" t="s">
        <v>109</v>
      </c>
      <c r="C838">
        <v>115</v>
      </c>
      <c r="D838" t="s">
        <v>310</v>
      </c>
      <c r="E838">
        <v>195</v>
      </c>
      <c r="F838">
        <v>0.58974358999999998</v>
      </c>
      <c r="G838">
        <v>27051</v>
      </c>
      <c r="H838">
        <f>VLOOKUP($G838,county_facts!$A:$BB,4,FALSE)</f>
        <v>5956</v>
      </c>
      <c r="I838">
        <f>VLOOKUP($G838,county_facts!$A:$BB,5,FALSE)</f>
        <v>6018</v>
      </c>
      <c r="J838">
        <f>VLOOKUP($G838,county_facts!$A:$BB,6,FALSE)</f>
        <v>-1</v>
      </c>
      <c r="K838">
        <f>VLOOKUP($G838,county_facts!$A:$BB,7,FALSE)</f>
        <v>6018</v>
      </c>
      <c r="L838">
        <f>VLOOKUP($G838,county_facts!$A:$BB,8,FALSE)</f>
        <v>5.7</v>
      </c>
      <c r="M838">
        <f>VLOOKUP($G838,county_facts!$A:$BB,9,FALSE)</f>
        <v>21.6</v>
      </c>
      <c r="N838">
        <f>VLOOKUP($G838,county_facts!$A:$BB,10,FALSE)</f>
        <v>23.3</v>
      </c>
      <c r="O838">
        <f>VLOOKUP($G838,county_facts!$A:$BB,11,FALSE)</f>
        <v>50.4</v>
      </c>
      <c r="P838">
        <f>VLOOKUP($G838,county_facts!$A:$BB,12,FALSE)</f>
        <v>97.4</v>
      </c>
      <c r="Q838">
        <f>VLOOKUP($G838,county_facts!$A:$BB,13,FALSE)</f>
        <v>0.5</v>
      </c>
      <c r="R838">
        <f>VLOOKUP($G838,county_facts!$A:$BB,14,FALSE)</f>
        <v>0.3</v>
      </c>
      <c r="S838">
        <f>VLOOKUP($G838,county_facts!$A:$BB,15,FALSE)</f>
        <v>0.4</v>
      </c>
      <c r="T838">
        <f>VLOOKUP($G838,county_facts!$A:$BB,16,FALSE)</f>
        <v>0.1</v>
      </c>
      <c r="U838">
        <f>VLOOKUP($G838,county_facts!$A:$BB,17,FALSE)</f>
        <v>1.3</v>
      </c>
      <c r="V838">
        <f>VLOOKUP($G838,county_facts!$A:$BB,18,FALSE)</f>
        <v>1.9</v>
      </c>
      <c r="W838">
        <f>VLOOKUP($G838,county_facts!$A:$BB,19,FALSE)</f>
        <v>95.9</v>
      </c>
      <c r="X838">
        <f>VLOOKUP($G838,county_facts!$A:$BB,20,FALSE)</f>
        <v>91.3</v>
      </c>
      <c r="Y838">
        <f>VLOOKUP($G838,county_facts!$A:$BB,21,FALSE)</f>
        <v>1</v>
      </c>
      <c r="Z838">
        <f>VLOOKUP($G838,county_facts!$A:$BB,22,FALSE)</f>
        <v>2.6</v>
      </c>
      <c r="AA838">
        <f>VLOOKUP($G838,county_facts!$A:$BB,23,FALSE)</f>
        <v>90.3</v>
      </c>
      <c r="AB838">
        <f>VLOOKUP($G838,county_facts!$A:$BB,24,FALSE)</f>
        <v>18.3</v>
      </c>
      <c r="AC838">
        <f>VLOOKUP($G838,county_facts!$A:$BB,25,FALSE)</f>
        <v>570</v>
      </c>
      <c r="AD838">
        <f>VLOOKUP($G838,county_facts!$A:$BB,26,FALSE)</f>
        <v>22.7</v>
      </c>
      <c r="AE838">
        <f>VLOOKUP($G838,county_facts!$A:$BB,27,FALSE)</f>
        <v>3303</v>
      </c>
      <c r="AF838">
        <f>VLOOKUP($G838,county_facts!$A:$BB,28,FALSE)</f>
        <v>80.3</v>
      </c>
      <c r="AG838">
        <f>VLOOKUP($G838,county_facts!$A:$BB,29,FALSE)</f>
        <v>9.4</v>
      </c>
      <c r="AH838">
        <f>VLOOKUP($G838,county_facts!$A:$BB,30,FALSE)</f>
        <v>98600</v>
      </c>
      <c r="AI838">
        <f>VLOOKUP($G838,county_facts!$A:$BB,31,FALSE)</f>
        <v>2580</v>
      </c>
      <c r="AJ838">
        <f>VLOOKUP($G838,county_facts!$A:$BB,32,FALSE)</f>
        <v>2.27</v>
      </c>
      <c r="AK838">
        <f>VLOOKUP($G838,county_facts!$A:$BB,33,FALSE)</f>
        <v>26665</v>
      </c>
      <c r="AL838">
        <f>VLOOKUP($G838,county_facts!$A:$BB,34,FALSE)</f>
        <v>50030</v>
      </c>
      <c r="AM838">
        <f>VLOOKUP($G838,county_facts!$A:$BB,35,FALSE)</f>
        <v>10.1</v>
      </c>
      <c r="AN838">
        <f>VLOOKUP($G838,county_facts!$A:$BB,36,FALSE)</f>
        <v>213</v>
      </c>
      <c r="AO838">
        <f>VLOOKUP($G838,county_facts!$A:$BB,37,FALSE)</f>
        <v>1360</v>
      </c>
      <c r="AP838">
        <f>VLOOKUP($G838,county_facts!$A:$BB,38,FALSE)</f>
        <v>-9.9</v>
      </c>
      <c r="AQ838">
        <f>VLOOKUP($G838,county_facts!$A:$BB,39,FALSE)</f>
        <v>551</v>
      </c>
      <c r="AR838">
        <f>VLOOKUP($G838,county_facts!$A:$BB,40,FALSE)</f>
        <v>476</v>
      </c>
      <c r="AS838">
        <f>VLOOKUP($G838,county_facts!$A:$BB,41,FALSE)</f>
        <v>0</v>
      </c>
      <c r="AT838">
        <f>VLOOKUP($G838,county_facts!$A:$BB,42,FALSE)</f>
        <v>0</v>
      </c>
      <c r="AU838">
        <f>VLOOKUP($G838,county_facts!$A:$BB,43,FALSE)</f>
        <v>0</v>
      </c>
      <c r="AV838">
        <f>VLOOKUP($G838,county_facts!$A:$BB,44,FALSE)</f>
        <v>0</v>
      </c>
      <c r="AW838">
        <f>VLOOKUP($G838,county_facts!$A:$BB,45,FALSE)</f>
        <v>0</v>
      </c>
      <c r="AX838">
        <f>VLOOKUP($G838,county_facts!$A:$BB,46,FALSE)</f>
        <v>0</v>
      </c>
      <c r="AY838">
        <f>VLOOKUP($G838,county_facts!$A:$BB,47,FALSE)</f>
        <v>0</v>
      </c>
      <c r="AZ838">
        <f>VLOOKUP($G838,county_facts!$A:$BB,48,FALSE)</f>
        <v>293825</v>
      </c>
      <c r="BA838">
        <f>VLOOKUP($G838,county_facts!$A:$BB,49,FALSE)</f>
        <v>56392</v>
      </c>
      <c r="BB838">
        <f>VLOOKUP($G838,county_facts!$A:$BB,50,FALSE)</f>
        <v>9421</v>
      </c>
      <c r="BC838">
        <f>VLOOKUP($G838,county_facts!$A:$BB,51,FALSE)</f>
        <v>0</v>
      </c>
      <c r="BD838">
        <f>VLOOKUP($G838,county_facts!$A:$BB,52,FALSE)</f>
        <v>0</v>
      </c>
      <c r="BE838">
        <f>VLOOKUP($G838,county_facts!$A:$BB,53,FALSE)</f>
        <v>548.16</v>
      </c>
      <c r="BF838">
        <f>VLOOKUP($G838,county_facts!$A:$BB,54,FALSE)</f>
        <v>11</v>
      </c>
    </row>
    <row r="839" spans="1:58" x14ac:dyDescent="0.3">
      <c r="A839" t="s">
        <v>9</v>
      </c>
      <c r="B839" t="s">
        <v>109</v>
      </c>
      <c r="C839">
        <v>80</v>
      </c>
      <c r="D839" t="s">
        <v>310</v>
      </c>
      <c r="E839">
        <v>195</v>
      </c>
      <c r="F839">
        <v>0.41025641000000002</v>
      </c>
      <c r="G839">
        <v>27051</v>
      </c>
      <c r="H839">
        <f>VLOOKUP($G839,county_facts!$A:$BB,4,FALSE)</f>
        <v>5956</v>
      </c>
      <c r="I839">
        <f>VLOOKUP($G839,county_facts!$A:$BB,5,FALSE)</f>
        <v>6018</v>
      </c>
      <c r="J839">
        <f>VLOOKUP($G839,county_facts!$A:$BB,6,FALSE)</f>
        <v>-1</v>
      </c>
      <c r="K839">
        <f>VLOOKUP($G839,county_facts!$A:$BB,7,FALSE)</f>
        <v>6018</v>
      </c>
      <c r="L839">
        <f>VLOOKUP($G839,county_facts!$A:$BB,8,FALSE)</f>
        <v>5.7</v>
      </c>
      <c r="M839">
        <f>VLOOKUP($G839,county_facts!$A:$BB,9,FALSE)</f>
        <v>21.6</v>
      </c>
      <c r="N839">
        <f>VLOOKUP($G839,county_facts!$A:$BB,10,FALSE)</f>
        <v>23.3</v>
      </c>
      <c r="O839">
        <f>VLOOKUP($G839,county_facts!$A:$BB,11,FALSE)</f>
        <v>50.4</v>
      </c>
      <c r="P839">
        <f>VLOOKUP($G839,county_facts!$A:$BB,12,FALSE)</f>
        <v>97.4</v>
      </c>
      <c r="Q839">
        <f>VLOOKUP($G839,county_facts!$A:$BB,13,FALSE)</f>
        <v>0.5</v>
      </c>
      <c r="R839">
        <f>VLOOKUP($G839,county_facts!$A:$BB,14,FALSE)</f>
        <v>0.3</v>
      </c>
      <c r="S839">
        <f>VLOOKUP($G839,county_facts!$A:$BB,15,FALSE)</f>
        <v>0.4</v>
      </c>
      <c r="T839">
        <f>VLOOKUP($G839,county_facts!$A:$BB,16,FALSE)</f>
        <v>0.1</v>
      </c>
      <c r="U839">
        <f>VLOOKUP($G839,county_facts!$A:$BB,17,FALSE)</f>
        <v>1.3</v>
      </c>
      <c r="V839">
        <f>VLOOKUP($G839,county_facts!$A:$BB,18,FALSE)</f>
        <v>1.9</v>
      </c>
      <c r="W839">
        <f>VLOOKUP($G839,county_facts!$A:$BB,19,FALSE)</f>
        <v>95.9</v>
      </c>
      <c r="X839">
        <f>VLOOKUP($G839,county_facts!$A:$BB,20,FALSE)</f>
        <v>91.3</v>
      </c>
      <c r="Y839">
        <f>VLOOKUP($G839,county_facts!$A:$BB,21,FALSE)</f>
        <v>1</v>
      </c>
      <c r="Z839">
        <f>VLOOKUP($G839,county_facts!$A:$BB,22,FALSE)</f>
        <v>2.6</v>
      </c>
      <c r="AA839">
        <f>VLOOKUP($G839,county_facts!$A:$BB,23,FALSE)</f>
        <v>90.3</v>
      </c>
      <c r="AB839">
        <f>VLOOKUP($G839,county_facts!$A:$BB,24,FALSE)</f>
        <v>18.3</v>
      </c>
      <c r="AC839">
        <f>VLOOKUP($G839,county_facts!$A:$BB,25,FALSE)</f>
        <v>570</v>
      </c>
      <c r="AD839">
        <f>VLOOKUP($G839,county_facts!$A:$BB,26,FALSE)</f>
        <v>22.7</v>
      </c>
      <c r="AE839">
        <f>VLOOKUP($G839,county_facts!$A:$BB,27,FALSE)</f>
        <v>3303</v>
      </c>
      <c r="AF839">
        <f>VLOOKUP($G839,county_facts!$A:$BB,28,FALSE)</f>
        <v>80.3</v>
      </c>
      <c r="AG839">
        <f>VLOOKUP($G839,county_facts!$A:$BB,29,FALSE)</f>
        <v>9.4</v>
      </c>
      <c r="AH839">
        <f>VLOOKUP($G839,county_facts!$A:$BB,30,FALSE)</f>
        <v>98600</v>
      </c>
      <c r="AI839">
        <f>VLOOKUP($G839,county_facts!$A:$BB,31,FALSE)</f>
        <v>2580</v>
      </c>
      <c r="AJ839">
        <f>VLOOKUP($G839,county_facts!$A:$BB,32,FALSE)</f>
        <v>2.27</v>
      </c>
      <c r="AK839">
        <f>VLOOKUP($G839,county_facts!$A:$BB,33,FALSE)</f>
        <v>26665</v>
      </c>
      <c r="AL839">
        <f>VLOOKUP($G839,county_facts!$A:$BB,34,FALSE)</f>
        <v>50030</v>
      </c>
      <c r="AM839">
        <f>VLOOKUP($G839,county_facts!$A:$BB,35,FALSE)</f>
        <v>10.1</v>
      </c>
      <c r="AN839">
        <f>VLOOKUP($G839,county_facts!$A:$BB,36,FALSE)</f>
        <v>213</v>
      </c>
      <c r="AO839">
        <f>VLOOKUP($G839,county_facts!$A:$BB,37,FALSE)</f>
        <v>1360</v>
      </c>
      <c r="AP839">
        <f>VLOOKUP($G839,county_facts!$A:$BB,38,FALSE)</f>
        <v>-9.9</v>
      </c>
      <c r="AQ839">
        <f>VLOOKUP($G839,county_facts!$A:$BB,39,FALSE)</f>
        <v>551</v>
      </c>
      <c r="AR839">
        <f>VLOOKUP($G839,county_facts!$A:$BB,40,FALSE)</f>
        <v>476</v>
      </c>
      <c r="AS839">
        <f>VLOOKUP($G839,county_facts!$A:$BB,41,FALSE)</f>
        <v>0</v>
      </c>
      <c r="AT839">
        <f>VLOOKUP($G839,county_facts!$A:$BB,42,FALSE)</f>
        <v>0</v>
      </c>
      <c r="AU839">
        <f>VLOOKUP($G839,county_facts!$A:$BB,43,FALSE)</f>
        <v>0</v>
      </c>
      <c r="AV839">
        <f>VLOOKUP($G839,county_facts!$A:$BB,44,FALSE)</f>
        <v>0</v>
      </c>
      <c r="AW839">
        <f>VLOOKUP($G839,county_facts!$A:$BB,45,FALSE)</f>
        <v>0</v>
      </c>
      <c r="AX839">
        <f>VLOOKUP($G839,county_facts!$A:$BB,46,FALSE)</f>
        <v>0</v>
      </c>
      <c r="AY839">
        <f>VLOOKUP($G839,county_facts!$A:$BB,47,FALSE)</f>
        <v>0</v>
      </c>
      <c r="AZ839">
        <f>VLOOKUP($G839,county_facts!$A:$BB,48,FALSE)</f>
        <v>293825</v>
      </c>
      <c r="BA839">
        <f>VLOOKUP($G839,county_facts!$A:$BB,49,FALSE)</f>
        <v>56392</v>
      </c>
      <c r="BB839">
        <f>VLOOKUP($G839,county_facts!$A:$BB,50,FALSE)</f>
        <v>9421</v>
      </c>
      <c r="BC839">
        <f>VLOOKUP($G839,county_facts!$A:$BB,51,FALSE)</f>
        <v>0</v>
      </c>
      <c r="BD839">
        <f>VLOOKUP($G839,county_facts!$A:$BB,52,FALSE)</f>
        <v>0</v>
      </c>
      <c r="BE839">
        <f>VLOOKUP($G839,county_facts!$A:$BB,53,FALSE)</f>
        <v>548.16</v>
      </c>
      <c r="BF839">
        <f>VLOOKUP($G839,county_facts!$A:$BB,54,FALSE)</f>
        <v>11</v>
      </c>
    </row>
    <row r="840" spans="1:58" x14ac:dyDescent="0.3">
      <c r="A840" t="s">
        <v>6</v>
      </c>
      <c r="B840" t="s">
        <v>360</v>
      </c>
      <c r="C840">
        <v>2178</v>
      </c>
      <c r="D840" t="s">
        <v>310</v>
      </c>
      <c r="E840">
        <v>3138</v>
      </c>
      <c r="F840">
        <v>0.69407265799999995</v>
      </c>
      <c r="G840">
        <v>27049</v>
      </c>
      <c r="H840">
        <f>VLOOKUP($G840,county_facts!$A:$BB,4,FALSE)</f>
        <v>46423</v>
      </c>
      <c r="I840">
        <f>VLOOKUP($G840,county_facts!$A:$BB,5,FALSE)</f>
        <v>46183</v>
      </c>
      <c r="J840">
        <f>VLOOKUP($G840,county_facts!$A:$BB,6,FALSE)</f>
        <v>0.5</v>
      </c>
      <c r="K840">
        <f>VLOOKUP($G840,county_facts!$A:$BB,7,FALSE)</f>
        <v>46183</v>
      </c>
      <c r="L840">
        <f>VLOOKUP($G840,county_facts!$A:$BB,8,FALSE)</f>
        <v>5.8</v>
      </c>
      <c r="M840">
        <f>VLOOKUP($G840,county_facts!$A:$BB,9,FALSE)</f>
        <v>22.9</v>
      </c>
      <c r="N840">
        <f>VLOOKUP($G840,county_facts!$A:$BB,10,FALSE)</f>
        <v>18.5</v>
      </c>
      <c r="O840">
        <f>VLOOKUP($G840,county_facts!$A:$BB,11,FALSE)</f>
        <v>50.2</v>
      </c>
      <c r="P840">
        <f>VLOOKUP($G840,county_facts!$A:$BB,12,FALSE)</f>
        <v>95.1</v>
      </c>
      <c r="Q840">
        <f>VLOOKUP($G840,county_facts!$A:$BB,13,FALSE)</f>
        <v>1.2</v>
      </c>
      <c r="R840">
        <f>VLOOKUP($G840,county_facts!$A:$BB,14,FALSE)</f>
        <v>1.4</v>
      </c>
      <c r="S840">
        <f>VLOOKUP($G840,county_facts!$A:$BB,15,FALSE)</f>
        <v>0.7</v>
      </c>
      <c r="T840">
        <f>VLOOKUP($G840,county_facts!$A:$BB,16,FALSE)</f>
        <v>0.1</v>
      </c>
      <c r="U840">
        <f>VLOOKUP($G840,county_facts!$A:$BB,17,FALSE)</f>
        <v>1.5</v>
      </c>
      <c r="V840">
        <f>VLOOKUP($G840,county_facts!$A:$BB,18,FALSE)</f>
        <v>3.1</v>
      </c>
      <c r="W840">
        <f>VLOOKUP($G840,county_facts!$A:$BB,19,FALSE)</f>
        <v>92.5</v>
      </c>
      <c r="X840">
        <f>VLOOKUP($G840,county_facts!$A:$BB,20,FALSE)</f>
        <v>89.1</v>
      </c>
      <c r="Y840">
        <f>VLOOKUP($G840,county_facts!$A:$BB,21,FALSE)</f>
        <v>2.4</v>
      </c>
      <c r="Z840">
        <f>VLOOKUP($G840,county_facts!$A:$BB,22,FALSE)</f>
        <v>4</v>
      </c>
      <c r="AA840">
        <f>VLOOKUP($G840,county_facts!$A:$BB,23,FALSE)</f>
        <v>91.6</v>
      </c>
      <c r="AB840">
        <f>VLOOKUP($G840,county_facts!$A:$BB,24,FALSE)</f>
        <v>22.9</v>
      </c>
      <c r="AC840">
        <f>VLOOKUP($G840,county_facts!$A:$BB,25,FALSE)</f>
        <v>3802</v>
      </c>
      <c r="AD840">
        <f>VLOOKUP($G840,county_facts!$A:$BB,26,FALSE)</f>
        <v>23.4</v>
      </c>
      <c r="AE840">
        <f>VLOOKUP($G840,county_facts!$A:$BB,27,FALSE)</f>
        <v>20320</v>
      </c>
      <c r="AF840">
        <f>VLOOKUP($G840,county_facts!$A:$BB,28,FALSE)</f>
        <v>77.099999999999994</v>
      </c>
      <c r="AG840">
        <f>VLOOKUP($G840,county_facts!$A:$BB,29,FALSE)</f>
        <v>17.3</v>
      </c>
      <c r="AH840">
        <f>VLOOKUP($G840,county_facts!$A:$BB,30,FALSE)</f>
        <v>181800</v>
      </c>
      <c r="AI840">
        <f>VLOOKUP($G840,county_facts!$A:$BB,31,FALSE)</f>
        <v>18711</v>
      </c>
      <c r="AJ840">
        <f>VLOOKUP($G840,county_facts!$A:$BB,32,FALSE)</f>
        <v>2.42</v>
      </c>
      <c r="AK840">
        <f>VLOOKUP($G840,county_facts!$A:$BB,33,FALSE)</f>
        <v>29932</v>
      </c>
      <c r="AL840">
        <f>VLOOKUP($G840,county_facts!$A:$BB,34,FALSE)</f>
        <v>56836</v>
      </c>
      <c r="AM840">
        <f>VLOOKUP($G840,county_facts!$A:$BB,35,FALSE)</f>
        <v>9.9</v>
      </c>
      <c r="AN840">
        <f>VLOOKUP($G840,county_facts!$A:$BB,36,FALSE)</f>
        <v>1326</v>
      </c>
      <c r="AO840">
        <f>VLOOKUP($G840,county_facts!$A:$BB,37,FALSE)</f>
        <v>19427</v>
      </c>
      <c r="AP840">
        <f>VLOOKUP($G840,county_facts!$A:$BB,38,FALSE)</f>
        <v>-2</v>
      </c>
      <c r="AQ840">
        <f>VLOOKUP($G840,county_facts!$A:$BB,39,FALSE)</f>
        <v>2996</v>
      </c>
      <c r="AR840">
        <f>VLOOKUP($G840,county_facts!$A:$BB,40,FALSE)</f>
        <v>4417</v>
      </c>
      <c r="AS840">
        <f>VLOOKUP($G840,county_facts!$A:$BB,41,FALSE)</f>
        <v>0</v>
      </c>
      <c r="AT840">
        <f>VLOOKUP($G840,county_facts!$A:$BB,42,FALSE)</f>
        <v>0</v>
      </c>
      <c r="AU840">
        <f>VLOOKUP($G840,county_facts!$A:$BB,43,FALSE)</f>
        <v>0</v>
      </c>
      <c r="AV840">
        <f>VLOOKUP($G840,county_facts!$A:$BB,44,FALSE)</f>
        <v>0</v>
      </c>
      <c r="AW840">
        <f>VLOOKUP($G840,county_facts!$A:$BB,45,FALSE)</f>
        <v>0</v>
      </c>
      <c r="AX840">
        <f>VLOOKUP($G840,county_facts!$A:$BB,46,FALSE)</f>
        <v>24.3</v>
      </c>
      <c r="AY840">
        <f>VLOOKUP($G840,county_facts!$A:$BB,47,FALSE)</f>
        <v>1332287</v>
      </c>
      <c r="AZ840">
        <f>VLOOKUP($G840,county_facts!$A:$BB,48,FALSE)</f>
        <v>313866</v>
      </c>
      <c r="BA840">
        <f>VLOOKUP($G840,county_facts!$A:$BB,49,FALSE)</f>
        <v>595766</v>
      </c>
      <c r="BB840">
        <f>VLOOKUP($G840,county_facts!$A:$BB,50,FALSE)</f>
        <v>13030</v>
      </c>
      <c r="BC840">
        <f>VLOOKUP($G840,county_facts!$A:$BB,51,FALSE)</f>
        <v>254569</v>
      </c>
      <c r="BD840">
        <f>VLOOKUP($G840,county_facts!$A:$BB,52,FALSE)</f>
        <v>64</v>
      </c>
      <c r="BE840">
        <f>VLOOKUP($G840,county_facts!$A:$BB,53,FALSE)</f>
        <v>756.84</v>
      </c>
      <c r="BF840">
        <f>VLOOKUP($G840,county_facts!$A:$BB,54,FALSE)</f>
        <v>61</v>
      </c>
    </row>
    <row r="841" spans="1:58" x14ac:dyDescent="0.3">
      <c r="A841" t="s">
        <v>9</v>
      </c>
      <c r="B841" t="s">
        <v>360</v>
      </c>
      <c r="C841">
        <v>960</v>
      </c>
      <c r="D841" t="s">
        <v>310</v>
      </c>
      <c r="E841">
        <v>3138</v>
      </c>
      <c r="F841">
        <v>0.30592734199999999</v>
      </c>
      <c r="G841">
        <v>27049</v>
      </c>
      <c r="H841">
        <f>VLOOKUP($G841,county_facts!$A:$BB,4,FALSE)</f>
        <v>46423</v>
      </c>
      <c r="I841">
        <f>VLOOKUP($G841,county_facts!$A:$BB,5,FALSE)</f>
        <v>46183</v>
      </c>
      <c r="J841">
        <f>VLOOKUP($G841,county_facts!$A:$BB,6,FALSE)</f>
        <v>0.5</v>
      </c>
      <c r="K841">
        <f>VLOOKUP($G841,county_facts!$A:$BB,7,FALSE)</f>
        <v>46183</v>
      </c>
      <c r="L841">
        <f>VLOOKUP($G841,county_facts!$A:$BB,8,FALSE)</f>
        <v>5.8</v>
      </c>
      <c r="M841">
        <f>VLOOKUP($G841,county_facts!$A:$BB,9,FALSE)</f>
        <v>22.9</v>
      </c>
      <c r="N841">
        <f>VLOOKUP($G841,county_facts!$A:$BB,10,FALSE)</f>
        <v>18.5</v>
      </c>
      <c r="O841">
        <f>VLOOKUP($G841,county_facts!$A:$BB,11,FALSE)</f>
        <v>50.2</v>
      </c>
      <c r="P841">
        <f>VLOOKUP($G841,county_facts!$A:$BB,12,FALSE)</f>
        <v>95.1</v>
      </c>
      <c r="Q841">
        <f>VLOOKUP($G841,county_facts!$A:$BB,13,FALSE)</f>
        <v>1.2</v>
      </c>
      <c r="R841">
        <f>VLOOKUP($G841,county_facts!$A:$BB,14,FALSE)</f>
        <v>1.4</v>
      </c>
      <c r="S841">
        <f>VLOOKUP($G841,county_facts!$A:$BB,15,FALSE)</f>
        <v>0.7</v>
      </c>
      <c r="T841">
        <f>VLOOKUP($G841,county_facts!$A:$BB,16,FALSE)</f>
        <v>0.1</v>
      </c>
      <c r="U841">
        <f>VLOOKUP($G841,county_facts!$A:$BB,17,FALSE)</f>
        <v>1.5</v>
      </c>
      <c r="V841">
        <f>VLOOKUP($G841,county_facts!$A:$BB,18,FALSE)</f>
        <v>3.1</v>
      </c>
      <c r="W841">
        <f>VLOOKUP($G841,county_facts!$A:$BB,19,FALSE)</f>
        <v>92.5</v>
      </c>
      <c r="X841">
        <f>VLOOKUP($G841,county_facts!$A:$BB,20,FALSE)</f>
        <v>89.1</v>
      </c>
      <c r="Y841">
        <f>VLOOKUP($G841,county_facts!$A:$BB,21,FALSE)</f>
        <v>2.4</v>
      </c>
      <c r="Z841">
        <f>VLOOKUP($G841,county_facts!$A:$BB,22,FALSE)</f>
        <v>4</v>
      </c>
      <c r="AA841">
        <f>VLOOKUP($G841,county_facts!$A:$BB,23,FALSE)</f>
        <v>91.6</v>
      </c>
      <c r="AB841">
        <f>VLOOKUP($G841,county_facts!$A:$BB,24,FALSE)</f>
        <v>22.9</v>
      </c>
      <c r="AC841">
        <f>VLOOKUP($G841,county_facts!$A:$BB,25,FALSE)</f>
        <v>3802</v>
      </c>
      <c r="AD841">
        <f>VLOOKUP($G841,county_facts!$A:$BB,26,FALSE)</f>
        <v>23.4</v>
      </c>
      <c r="AE841">
        <f>VLOOKUP($G841,county_facts!$A:$BB,27,FALSE)</f>
        <v>20320</v>
      </c>
      <c r="AF841">
        <f>VLOOKUP($G841,county_facts!$A:$BB,28,FALSE)</f>
        <v>77.099999999999994</v>
      </c>
      <c r="AG841">
        <f>VLOOKUP($G841,county_facts!$A:$BB,29,FALSE)</f>
        <v>17.3</v>
      </c>
      <c r="AH841">
        <f>VLOOKUP($G841,county_facts!$A:$BB,30,FALSE)</f>
        <v>181800</v>
      </c>
      <c r="AI841">
        <f>VLOOKUP($G841,county_facts!$A:$BB,31,FALSE)</f>
        <v>18711</v>
      </c>
      <c r="AJ841">
        <f>VLOOKUP($G841,county_facts!$A:$BB,32,FALSE)</f>
        <v>2.42</v>
      </c>
      <c r="AK841">
        <f>VLOOKUP($G841,county_facts!$A:$BB,33,FALSE)</f>
        <v>29932</v>
      </c>
      <c r="AL841">
        <f>VLOOKUP($G841,county_facts!$A:$BB,34,FALSE)</f>
        <v>56836</v>
      </c>
      <c r="AM841">
        <f>VLOOKUP($G841,county_facts!$A:$BB,35,FALSE)</f>
        <v>9.9</v>
      </c>
      <c r="AN841">
        <f>VLOOKUP($G841,county_facts!$A:$BB,36,FALSE)</f>
        <v>1326</v>
      </c>
      <c r="AO841">
        <f>VLOOKUP($G841,county_facts!$A:$BB,37,FALSE)</f>
        <v>19427</v>
      </c>
      <c r="AP841">
        <f>VLOOKUP($G841,county_facts!$A:$BB,38,FALSE)</f>
        <v>-2</v>
      </c>
      <c r="AQ841">
        <f>VLOOKUP($G841,county_facts!$A:$BB,39,FALSE)</f>
        <v>2996</v>
      </c>
      <c r="AR841">
        <f>VLOOKUP($G841,county_facts!$A:$BB,40,FALSE)</f>
        <v>4417</v>
      </c>
      <c r="AS841">
        <f>VLOOKUP($G841,county_facts!$A:$BB,41,FALSE)</f>
        <v>0</v>
      </c>
      <c r="AT841">
        <f>VLOOKUP($G841,county_facts!$A:$BB,42,FALSE)</f>
        <v>0</v>
      </c>
      <c r="AU841">
        <f>VLOOKUP($G841,county_facts!$A:$BB,43,FALSE)</f>
        <v>0</v>
      </c>
      <c r="AV841">
        <f>VLOOKUP($G841,county_facts!$A:$BB,44,FALSE)</f>
        <v>0</v>
      </c>
      <c r="AW841">
        <f>VLOOKUP($G841,county_facts!$A:$BB,45,FALSE)</f>
        <v>0</v>
      </c>
      <c r="AX841">
        <f>VLOOKUP($G841,county_facts!$A:$BB,46,FALSE)</f>
        <v>24.3</v>
      </c>
      <c r="AY841">
        <f>VLOOKUP($G841,county_facts!$A:$BB,47,FALSE)</f>
        <v>1332287</v>
      </c>
      <c r="AZ841">
        <f>VLOOKUP($G841,county_facts!$A:$BB,48,FALSE)</f>
        <v>313866</v>
      </c>
      <c r="BA841">
        <f>VLOOKUP($G841,county_facts!$A:$BB,49,FALSE)</f>
        <v>595766</v>
      </c>
      <c r="BB841">
        <f>VLOOKUP($G841,county_facts!$A:$BB,50,FALSE)</f>
        <v>13030</v>
      </c>
      <c r="BC841">
        <f>VLOOKUP($G841,county_facts!$A:$BB,51,FALSE)</f>
        <v>254569</v>
      </c>
      <c r="BD841">
        <f>VLOOKUP($G841,county_facts!$A:$BB,52,FALSE)</f>
        <v>64</v>
      </c>
      <c r="BE841">
        <f>VLOOKUP($G841,county_facts!$A:$BB,53,FALSE)</f>
        <v>756.84</v>
      </c>
      <c r="BF841">
        <f>VLOOKUP($G841,county_facts!$A:$BB,54,FALSE)</f>
        <v>61</v>
      </c>
    </row>
    <row r="842" spans="1:58" x14ac:dyDescent="0.3">
      <c r="A842" t="s">
        <v>6</v>
      </c>
      <c r="B842" t="s">
        <v>361</v>
      </c>
      <c r="C842">
        <v>1315</v>
      </c>
      <c r="D842" t="s">
        <v>310</v>
      </c>
      <c r="E842">
        <v>1971</v>
      </c>
      <c r="F842">
        <v>0.66717402299999995</v>
      </c>
      <c r="G842">
        <v>27047</v>
      </c>
      <c r="H842">
        <f>VLOOKUP($G842,county_facts!$A:$BB,4,FALSE)</f>
        <v>30840</v>
      </c>
      <c r="I842">
        <f>VLOOKUP($G842,county_facts!$A:$BB,5,FALSE)</f>
        <v>31255</v>
      </c>
      <c r="J842">
        <f>VLOOKUP($G842,county_facts!$A:$BB,6,FALSE)</f>
        <v>-1.3</v>
      </c>
      <c r="K842">
        <f>VLOOKUP($G842,county_facts!$A:$BB,7,FALSE)</f>
        <v>31255</v>
      </c>
      <c r="L842">
        <f>VLOOKUP($G842,county_facts!$A:$BB,8,FALSE)</f>
        <v>5.8</v>
      </c>
      <c r="M842">
        <f>VLOOKUP($G842,county_facts!$A:$BB,9,FALSE)</f>
        <v>21.9</v>
      </c>
      <c r="N842">
        <f>VLOOKUP($G842,county_facts!$A:$BB,10,FALSE)</f>
        <v>21.5</v>
      </c>
      <c r="O842">
        <f>VLOOKUP($G842,county_facts!$A:$BB,11,FALSE)</f>
        <v>50.4</v>
      </c>
      <c r="P842">
        <f>VLOOKUP($G842,county_facts!$A:$BB,12,FALSE)</f>
        <v>95.8</v>
      </c>
      <c r="Q842">
        <f>VLOOKUP($G842,county_facts!$A:$BB,13,FALSE)</f>
        <v>1.1000000000000001</v>
      </c>
      <c r="R842">
        <f>VLOOKUP($G842,county_facts!$A:$BB,14,FALSE)</f>
        <v>0.4</v>
      </c>
      <c r="S842">
        <f>VLOOKUP($G842,county_facts!$A:$BB,15,FALSE)</f>
        <v>1.3</v>
      </c>
      <c r="T842">
        <f>VLOOKUP($G842,county_facts!$A:$BB,16,FALSE)</f>
        <v>0.1</v>
      </c>
      <c r="U842">
        <f>VLOOKUP($G842,county_facts!$A:$BB,17,FALSE)</f>
        <v>1.2</v>
      </c>
      <c r="V842">
        <f>VLOOKUP($G842,county_facts!$A:$BB,18,FALSE)</f>
        <v>9.5</v>
      </c>
      <c r="W842">
        <f>VLOOKUP($G842,county_facts!$A:$BB,19,FALSE)</f>
        <v>87</v>
      </c>
      <c r="X842">
        <f>VLOOKUP($G842,county_facts!$A:$BB,20,FALSE)</f>
        <v>89.4</v>
      </c>
      <c r="Y842">
        <f>VLOOKUP($G842,county_facts!$A:$BB,21,FALSE)</f>
        <v>2.7</v>
      </c>
      <c r="Z842">
        <f>VLOOKUP($G842,county_facts!$A:$BB,22,FALSE)</f>
        <v>6.7</v>
      </c>
      <c r="AA842">
        <f>VLOOKUP($G842,county_facts!$A:$BB,23,FALSE)</f>
        <v>88</v>
      </c>
      <c r="AB842">
        <f>VLOOKUP($G842,county_facts!$A:$BB,24,FALSE)</f>
        <v>14.8</v>
      </c>
      <c r="AC842">
        <f>VLOOKUP($G842,county_facts!$A:$BB,25,FALSE)</f>
        <v>2851</v>
      </c>
      <c r="AD842">
        <f>VLOOKUP($G842,county_facts!$A:$BB,26,FALSE)</f>
        <v>18</v>
      </c>
      <c r="AE842">
        <f>VLOOKUP($G842,county_facts!$A:$BB,27,FALSE)</f>
        <v>14219</v>
      </c>
      <c r="AF842">
        <f>VLOOKUP($G842,county_facts!$A:$BB,28,FALSE)</f>
        <v>77.3</v>
      </c>
      <c r="AG842">
        <f>VLOOKUP($G842,county_facts!$A:$BB,29,FALSE)</f>
        <v>14.7</v>
      </c>
      <c r="AH842">
        <f>VLOOKUP($G842,county_facts!$A:$BB,30,FALSE)</f>
        <v>104000</v>
      </c>
      <c r="AI842">
        <f>VLOOKUP($G842,county_facts!$A:$BB,31,FALSE)</f>
        <v>13230</v>
      </c>
      <c r="AJ842">
        <f>VLOOKUP($G842,county_facts!$A:$BB,32,FALSE)</f>
        <v>2.31</v>
      </c>
      <c r="AK842">
        <f>VLOOKUP($G842,county_facts!$A:$BB,33,FALSE)</f>
        <v>25668</v>
      </c>
      <c r="AL842">
        <f>VLOOKUP($G842,county_facts!$A:$BB,34,FALSE)</f>
        <v>44683</v>
      </c>
      <c r="AM842">
        <f>VLOOKUP($G842,county_facts!$A:$BB,35,FALSE)</f>
        <v>11</v>
      </c>
      <c r="AN842">
        <f>VLOOKUP($G842,county_facts!$A:$BB,36,FALSE)</f>
        <v>807</v>
      </c>
      <c r="AO842">
        <f>VLOOKUP($G842,county_facts!$A:$BB,37,FALSE)</f>
        <v>11113</v>
      </c>
      <c r="AP842">
        <f>VLOOKUP($G842,county_facts!$A:$BB,38,FALSE)</f>
        <v>-1.7</v>
      </c>
      <c r="AQ842">
        <f>VLOOKUP($G842,county_facts!$A:$BB,39,FALSE)</f>
        <v>1851</v>
      </c>
      <c r="AR842">
        <f>VLOOKUP($G842,county_facts!$A:$BB,40,FALSE)</f>
        <v>2827</v>
      </c>
      <c r="AS842">
        <f>VLOOKUP($G842,county_facts!$A:$BB,41,FALSE)</f>
        <v>0</v>
      </c>
      <c r="AT842">
        <f>VLOOKUP($G842,county_facts!$A:$BB,42,FALSE)</f>
        <v>0</v>
      </c>
      <c r="AU842">
        <f>VLOOKUP($G842,county_facts!$A:$BB,43,FALSE)</f>
        <v>0</v>
      </c>
      <c r="AV842">
        <f>VLOOKUP($G842,county_facts!$A:$BB,44,FALSE)</f>
        <v>0</v>
      </c>
      <c r="AW842">
        <f>VLOOKUP($G842,county_facts!$A:$BB,45,FALSE)</f>
        <v>0</v>
      </c>
      <c r="AX842">
        <f>VLOOKUP($G842,county_facts!$A:$BB,46,FALSE)</f>
        <v>21.8</v>
      </c>
      <c r="AY842">
        <f>VLOOKUP($G842,county_facts!$A:$BB,47,FALSE)</f>
        <v>766952</v>
      </c>
      <c r="AZ842">
        <f>VLOOKUP($G842,county_facts!$A:$BB,48,FALSE)</f>
        <v>412074</v>
      </c>
      <c r="BA842">
        <f>VLOOKUP($G842,county_facts!$A:$BB,49,FALSE)</f>
        <v>492110</v>
      </c>
      <c r="BB842">
        <f>VLOOKUP($G842,county_facts!$A:$BB,50,FALSE)</f>
        <v>15755</v>
      </c>
      <c r="BC842">
        <f>VLOOKUP($G842,county_facts!$A:$BB,51,FALSE)</f>
        <v>33762</v>
      </c>
      <c r="BD842">
        <f>VLOOKUP($G842,county_facts!$A:$BB,52,FALSE)</f>
        <v>26</v>
      </c>
      <c r="BE842">
        <f>VLOOKUP($G842,county_facts!$A:$BB,53,FALSE)</f>
        <v>707.09</v>
      </c>
      <c r="BF842">
        <f>VLOOKUP($G842,county_facts!$A:$BB,54,FALSE)</f>
        <v>44.2</v>
      </c>
    </row>
    <row r="843" spans="1:58" x14ac:dyDescent="0.3">
      <c r="A843" t="s">
        <v>9</v>
      </c>
      <c r="B843" t="s">
        <v>361</v>
      </c>
      <c r="C843">
        <v>656</v>
      </c>
      <c r="D843" t="s">
        <v>310</v>
      </c>
      <c r="E843">
        <v>1971</v>
      </c>
      <c r="F843">
        <v>0.332825977</v>
      </c>
      <c r="G843">
        <v>27047</v>
      </c>
      <c r="H843">
        <f>VLOOKUP($G843,county_facts!$A:$BB,4,FALSE)</f>
        <v>30840</v>
      </c>
      <c r="I843">
        <f>VLOOKUP($G843,county_facts!$A:$BB,5,FALSE)</f>
        <v>31255</v>
      </c>
      <c r="J843">
        <f>VLOOKUP($G843,county_facts!$A:$BB,6,FALSE)</f>
        <v>-1.3</v>
      </c>
      <c r="K843">
        <f>VLOOKUP($G843,county_facts!$A:$BB,7,FALSE)</f>
        <v>31255</v>
      </c>
      <c r="L843">
        <f>VLOOKUP($G843,county_facts!$A:$BB,8,FALSE)</f>
        <v>5.8</v>
      </c>
      <c r="M843">
        <f>VLOOKUP($G843,county_facts!$A:$BB,9,FALSE)</f>
        <v>21.9</v>
      </c>
      <c r="N843">
        <f>VLOOKUP($G843,county_facts!$A:$BB,10,FALSE)</f>
        <v>21.5</v>
      </c>
      <c r="O843">
        <f>VLOOKUP($G843,county_facts!$A:$BB,11,FALSE)</f>
        <v>50.4</v>
      </c>
      <c r="P843">
        <f>VLOOKUP($G843,county_facts!$A:$BB,12,FALSE)</f>
        <v>95.8</v>
      </c>
      <c r="Q843">
        <f>VLOOKUP($G843,county_facts!$A:$BB,13,FALSE)</f>
        <v>1.1000000000000001</v>
      </c>
      <c r="R843">
        <f>VLOOKUP($G843,county_facts!$A:$BB,14,FALSE)</f>
        <v>0.4</v>
      </c>
      <c r="S843">
        <f>VLOOKUP($G843,county_facts!$A:$BB,15,FALSE)</f>
        <v>1.3</v>
      </c>
      <c r="T843">
        <f>VLOOKUP($G843,county_facts!$A:$BB,16,FALSE)</f>
        <v>0.1</v>
      </c>
      <c r="U843">
        <f>VLOOKUP($G843,county_facts!$A:$BB,17,FALSE)</f>
        <v>1.2</v>
      </c>
      <c r="V843">
        <f>VLOOKUP($G843,county_facts!$A:$BB,18,FALSE)</f>
        <v>9.5</v>
      </c>
      <c r="W843">
        <f>VLOOKUP($G843,county_facts!$A:$BB,19,FALSE)</f>
        <v>87</v>
      </c>
      <c r="X843">
        <f>VLOOKUP($G843,county_facts!$A:$BB,20,FALSE)</f>
        <v>89.4</v>
      </c>
      <c r="Y843">
        <f>VLOOKUP($G843,county_facts!$A:$BB,21,FALSE)</f>
        <v>2.7</v>
      </c>
      <c r="Z843">
        <f>VLOOKUP($G843,county_facts!$A:$BB,22,FALSE)</f>
        <v>6.7</v>
      </c>
      <c r="AA843">
        <f>VLOOKUP($G843,county_facts!$A:$BB,23,FALSE)</f>
        <v>88</v>
      </c>
      <c r="AB843">
        <f>VLOOKUP($G843,county_facts!$A:$BB,24,FALSE)</f>
        <v>14.8</v>
      </c>
      <c r="AC843">
        <f>VLOOKUP($G843,county_facts!$A:$BB,25,FALSE)</f>
        <v>2851</v>
      </c>
      <c r="AD843">
        <f>VLOOKUP($G843,county_facts!$A:$BB,26,FALSE)</f>
        <v>18</v>
      </c>
      <c r="AE843">
        <f>VLOOKUP($G843,county_facts!$A:$BB,27,FALSE)</f>
        <v>14219</v>
      </c>
      <c r="AF843">
        <f>VLOOKUP($G843,county_facts!$A:$BB,28,FALSE)</f>
        <v>77.3</v>
      </c>
      <c r="AG843">
        <f>VLOOKUP($G843,county_facts!$A:$BB,29,FALSE)</f>
        <v>14.7</v>
      </c>
      <c r="AH843">
        <f>VLOOKUP($G843,county_facts!$A:$BB,30,FALSE)</f>
        <v>104000</v>
      </c>
      <c r="AI843">
        <f>VLOOKUP($G843,county_facts!$A:$BB,31,FALSE)</f>
        <v>13230</v>
      </c>
      <c r="AJ843">
        <f>VLOOKUP($G843,county_facts!$A:$BB,32,FALSE)</f>
        <v>2.31</v>
      </c>
      <c r="AK843">
        <f>VLOOKUP($G843,county_facts!$A:$BB,33,FALSE)</f>
        <v>25668</v>
      </c>
      <c r="AL843">
        <f>VLOOKUP($G843,county_facts!$A:$BB,34,FALSE)</f>
        <v>44683</v>
      </c>
      <c r="AM843">
        <f>VLOOKUP($G843,county_facts!$A:$BB,35,FALSE)</f>
        <v>11</v>
      </c>
      <c r="AN843">
        <f>VLOOKUP($G843,county_facts!$A:$BB,36,FALSE)</f>
        <v>807</v>
      </c>
      <c r="AO843">
        <f>VLOOKUP($G843,county_facts!$A:$BB,37,FALSE)</f>
        <v>11113</v>
      </c>
      <c r="AP843">
        <f>VLOOKUP($G843,county_facts!$A:$BB,38,FALSE)</f>
        <v>-1.7</v>
      </c>
      <c r="AQ843">
        <f>VLOOKUP($G843,county_facts!$A:$BB,39,FALSE)</f>
        <v>1851</v>
      </c>
      <c r="AR843">
        <f>VLOOKUP($G843,county_facts!$A:$BB,40,FALSE)</f>
        <v>2827</v>
      </c>
      <c r="AS843">
        <f>VLOOKUP($G843,county_facts!$A:$BB,41,FALSE)</f>
        <v>0</v>
      </c>
      <c r="AT843">
        <f>VLOOKUP($G843,county_facts!$A:$BB,42,FALSE)</f>
        <v>0</v>
      </c>
      <c r="AU843">
        <f>VLOOKUP($G843,county_facts!$A:$BB,43,FALSE)</f>
        <v>0</v>
      </c>
      <c r="AV843">
        <f>VLOOKUP($G843,county_facts!$A:$BB,44,FALSE)</f>
        <v>0</v>
      </c>
      <c r="AW843">
        <f>VLOOKUP($G843,county_facts!$A:$BB,45,FALSE)</f>
        <v>0</v>
      </c>
      <c r="AX843">
        <f>VLOOKUP($G843,county_facts!$A:$BB,46,FALSE)</f>
        <v>21.8</v>
      </c>
      <c r="AY843">
        <f>VLOOKUP($G843,county_facts!$A:$BB,47,FALSE)</f>
        <v>766952</v>
      </c>
      <c r="AZ843">
        <f>VLOOKUP($G843,county_facts!$A:$BB,48,FALSE)</f>
        <v>412074</v>
      </c>
      <c r="BA843">
        <f>VLOOKUP($G843,county_facts!$A:$BB,49,FALSE)</f>
        <v>492110</v>
      </c>
      <c r="BB843">
        <f>VLOOKUP($G843,county_facts!$A:$BB,50,FALSE)</f>
        <v>15755</v>
      </c>
      <c r="BC843">
        <f>VLOOKUP($G843,county_facts!$A:$BB,51,FALSE)</f>
        <v>33762</v>
      </c>
      <c r="BD843">
        <f>VLOOKUP($G843,county_facts!$A:$BB,52,FALSE)</f>
        <v>26</v>
      </c>
      <c r="BE843">
        <f>VLOOKUP($G843,county_facts!$A:$BB,53,FALSE)</f>
        <v>707.09</v>
      </c>
      <c r="BF843">
        <f>VLOOKUP($G843,county_facts!$A:$BB,54,FALSE)</f>
        <v>44.2</v>
      </c>
    </row>
    <row r="844" spans="1:58" x14ac:dyDescent="0.3">
      <c r="A844" t="s">
        <v>6</v>
      </c>
      <c r="B844" t="s">
        <v>362</v>
      </c>
      <c r="C844">
        <v>789</v>
      </c>
      <c r="D844" t="s">
        <v>310</v>
      </c>
      <c r="E844">
        <v>1136</v>
      </c>
      <c r="F844">
        <v>0.69454225400000003</v>
      </c>
      <c r="G844">
        <v>27045</v>
      </c>
      <c r="H844">
        <f>VLOOKUP($G844,county_facts!$A:$BB,4,FALSE)</f>
        <v>20776</v>
      </c>
      <c r="I844">
        <f>VLOOKUP($G844,county_facts!$A:$BB,5,FALSE)</f>
        <v>20866</v>
      </c>
      <c r="J844">
        <f>VLOOKUP($G844,county_facts!$A:$BB,6,FALSE)</f>
        <v>-0.4</v>
      </c>
      <c r="K844">
        <f>VLOOKUP($G844,county_facts!$A:$BB,7,FALSE)</f>
        <v>20866</v>
      </c>
      <c r="L844">
        <f>VLOOKUP($G844,county_facts!$A:$BB,8,FALSE)</f>
        <v>6.2</v>
      </c>
      <c r="M844">
        <f>VLOOKUP($G844,county_facts!$A:$BB,9,FALSE)</f>
        <v>23.7</v>
      </c>
      <c r="N844">
        <f>VLOOKUP($G844,county_facts!$A:$BB,10,FALSE)</f>
        <v>20.399999999999999</v>
      </c>
      <c r="O844">
        <f>VLOOKUP($G844,county_facts!$A:$BB,11,FALSE)</f>
        <v>50</v>
      </c>
      <c r="P844">
        <f>VLOOKUP($G844,county_facts!$A:$BB,12,FALSE)</f>
        <v>98.2</v>
      </c>
      <c r="Q844">
        <f>VLOOKUP($G844,county_facts!$A:$BB,13,FALSE)</f>
        <v>0.4</v>
      </c>
      <c r="R844">
        <f>VLOOKUP($G844,county_facts!$A:$BB,14,FALSE)</f>
        <v>0.2</v>
      </c>
      <c r="S844">
        <f>VLOOKUP($G844,county_facts!$A:$BB,15,FALSE)</f>
        <v>0.5</v>
      </c>
      <c r="T844">
        <f>VLOOKUP($G844,county_facts!$A:$BB,16,FALSE)</f>
        <v>0</v>
      </c>
      <c r="U844">
        <f>VLOOKUP($G844,county_facts!$A:$BB,17,FALSE)</f>
        <v>0.8</v>
      </c>
      <c r="V844">
        <f>VLOOKUP($G844,county_facts!$A:$BB,18,FALSE)</f>
        <v>1.2</v>
      </c>
      <c r="W844">
        <f>VLOOKUP($G844,county_facts!$A:$BB,19,FALSE)</f>
        <v>97.2</v>
      </c>
      <c r="X844">
        <f>VLOOKUP($G844,county_facts!$A:$BB,20,FALSE)</f>
        <v>90</v>
      </c>
      <c r="Y844">
        <f>VLOOKUP($G844,county_facts!$A:$BB,21,FALSE)</f>
        <v>1</v>
      </c>
      <c r="Z844">
        <f>VLOOKUP($G844,county_facts!$A:$BB,22,FALSE)</f>
        <v>5.6</v>
      </c>
      <c r="AA844">
        <f>VLOOKUP($G844,county_facts!$A:$BB,23,FALSE)</f>
        <v>89.3</v>
      </c>
      <c r="AB844">
        <f>VLOOKUP($G844,county_facts!$A:$BB,24,FALSE)</f>
        <v>18.399999999999999</v>
      </c>
      <c r="AC844">
        <f>VLOOKUP($G844,county_facts!$A:$BB,25,FALSE)</f>
        <v>1628</v>
      </c>
      <c r="AD844">
        <f>VLOOKUP($G844,county_facts!$A:$BB,26,FALSE)</f>
        <v>25.9</v>
      </c>
      <c r="AE844">
        <f>VLOOKUP($G844,county_facts!$A:$BB,27,FALSE)</f>
        <v>9843</v>
      </c>
      <c r="AF844">
        <f>VLOOKUP($G844,county_facts!$A:$BB,28,FALSE)</f>
        <v>78.599999999999994</v>
      </c>
      <c r="AG844">
        <f>VLOOKUP($G844,county_facts!$A:$BB,29,FALSE)</f>
        <v>10.3</v>
      </c>
      <c r="AH844">
        <f>VLOOKUP($G844,county_facts!$A:$BB,30,FALSE)</f>
        <v>135200</v>
      </c>
      <c r="AI844">
        <f>VLOOKUP($G844,county_facts!$A:$BB,31,FALSE)</f>
        <v>8422</v>
      </c>
      <c r="AJ844">
        <f>VLOOKUP($G844,county_facts!$A:$BB,32,FALSE)</f>
        <v>2.4300000000000002</v>
      </c>
      <c r="AK844">
        <f>VLOOKUP($G844,county_facts!$A:$BB,33,FALSE)</f>
        <v>25249</v>
      </c>
      <c r="AL844">
        <f>VLOOKUP($G844,county_facts!$A:$BB,34,FALSE)</f>
        <v>50657</v>
      </c>
      <c r="AM844">
        <f>VLOOKUP($G844,county_facts!$A:$BB,35,FALSE)</f>
        <v>12.1</v>
      </c>
      <c r="AN844">
        <f>VLOOKUP($G844,county_facts!$A:$BB,36,FALSE)</f>
        <v>604</v>
      </c>
      <c r="AO844">
        <f>VLOOKUP($G844,county_facts!$A:$BB,37,FALSE)</f>
        <v>4605</v>
      </c>
      <c r="AP844">
        <f>VLOOKUP($G844,county_facts!$A:$BB,38,FALSE)</f>
        <v>0.2</v>
      </c>
      <c r="AQ844">
        <f>VLOOKUP($G844,county_facts!$A:$BB,39,FALSE)</f>
        <v>1700</v>
      </c>
      <c r="AR844">
        <f>VLOOKUP($G844,county_facts!$A:$BB,40,FALSE)</f>
        <v>1936</v>
      </c>
      <c r="AS844">
        <f>VLOOKUP($G844,county_facts!$A:$BB,41,FALSE)</f>
        <v>0</v>
      </c>
      <c r="AT844">
        <f>VLOOKUP($G844,county_facts!$A:$BB,42,FALSE)</f>
        <v>0</v>
      </c>
      <c r="AU844">
        <f>VLOOKUP($G844,county_facts!$A:$BB,43,FALSE)</f>
        <v>0</v>
      </c>
      <c r="AV844">
        <f>VLOOKUP($G844,county_facts!$A:$BB,44,FALSE)</f>
        <v>0</v>
      </c>
      <c r="AW844">
        <f>VLOOKUP($G844,county_facts!$A:$BB,45,FALSE)</f>
        <v>0</v>
      </c>
      <c r="AX844">
        <f>VLOOKUP($G844,county_facts!$A:$BB,46,FALSE)</f>
        <v>15.5</v>
      </c>
      <c r="AY844">
        <f>VLOOKUP($G844,county_facts!$A:$BB,47,FALSE)</f>
        <v>377422</v>
      </c>
      <c r="AZ844">
        <f>VLOOKUP($G844,county_facts!$A:$BB,48,FALSE)</f>
        <v>116089</v>
      </c>
      <c r="BA844">
        <f>VLOOKUP($G844,county_facts!$A:$BB,49,FALSE)</f>
        <v>176767</v>
      </c>
      <c r="BB844">
        <f>VLOOKUP($G844,county_facts!$A:$BB,50,FALSE)</f>
        <v>8404</v>
      </c>
      <c r="BC844">
        <f>VLOOKUP($G844,county_facts!$A:$BB,51,FALSE)</f>
        <v>14499</v>
      </c>
      <c r="BD844">
        <f>VLOOKUP($G844,county_facts!$A:$BB,52,FALSE)</f>
        <v>45</v>
      </c>
      <c r="BE844">
        <f>VLOOKUP($G844,county_facts!$A:$BB,53,FALSE)</f>
        <v>861.3</v>
      </c>
      <c r="BF844">
        <f>VLOOKUP($G844,county_facts!$A:$BB,54,FALSE)</f>
        <v>24.2</v>
      </c>
    </row>
    <row r="845" spans="1:58" x14ac:dyDescent="0.3">
      <c r="A845" t="s">
        <v>9</v>
      </c>
      <c r="B845" t="s">
        <v>362</v>
      </c>
      <c r="C845">
        <v>347</v>
      </c>
      <c r="D845" t="s">
        <v>310</v>
      </c>
      <c r="E845">
        <v>1136</v>
      </c>
      <c r="F845">
        <v>0.30545774599999997</v>
      </c>
      <c r="G845">
        <v>27045</v>
      </c>
      <c r="H845">
        <f>VLOOKUP($G845,county_facts!$A:$BB,4,FALSE)</f>
        <v>20776</v>
      </c>
      <c r="I845">
        <f>VLOOKUP($G845,county_facts!$A:$BB,5,FALSE)</f>
        <v>20866</v>
      </c>
      <c r="J845">
        <f>VLOOKUP($G845,county_facts!$A:$BB,6,FALSE)</f>
        <v>-0.4</v>
      </c>
      <c r="K845">
        <f>VLOOKUP($G845,county_facts!$A:$BB,7,FALSE)</f>
        <v>20866</v>
      </c>
      <c r="L845">
        <f>VLOOKUP($G845,county_facts!$A:$BB,8,FALSE)</f>
        <v>6.2</v>
      </c>
      <c r="M845">
        <f>VLOOKUP($G845,county_facts!$A:$BB,9,FALSE)</f>
        <v>23.7</v>
      </c>
      <c r="N845">
        <f>VLOOKUP($G845,county_facts!$A:$BB,10,FALSE)</f>
        <v>20.399999999999999</v>
      </c>
      <c r="O845">
        <f>VLOOKUP($G845,county_facts!$A:$BB,11,FALSE)</f>
        <v>50</v>
      </c>
      <c r="P845">
        <f>VLOOKUP($G845,county_facts!$A:$BB,12,FALSE)</f>
        <v>98.2</v>
      </c>
      <c r="Q845">
        <f>VLOOKUP($G845,county_facts!$A:$BB,13,FALSE)</f>
        <v>0.4</v>
      </c>
      <c r="R845">
        <f>VLOOKUP($G845,county_facts!$A:$BB,14,FALSE)</f>
        <v>0.2</v>
      </c>
      <c r="S845">
        <f>VLOOKUP($G845,county_facts!$A:$BB,15,FALSE)</f>
        <v>0.5</v>
      </c>
      <c r="T845">
        <f>VLOOKUP($G845,county_facts!$A:$BB,16,FALSE)</f>
        <v>0</v>
      </c>
      <c r="U845">
        <f>VLOOKUP($G845,county_facts!$A:$BB,17,FALSE)</f>
        <v>0.8</v>
      </c>
      <c r="V845">
        <f>VLOOKUP($G845,county_facts!$A:$BB,18,FALSE)</f>
        <v>1.2</v>
      </c>
      <c r="W845">
        <f>VLOOKUP($G845,county_facts!$A:$BB,19,FALSE)</f>
        <v>97.2</v>
      </c>
      <c r="X845">
        <f>VLOOKUP($G845,county_facts!$A:$BB,20,FALSE)</f>
        <v>90</v>
      </c>
      <c r="Y845">
        <f>VLOOKUP($G845,county_facts!$A:$BB,21,FALSE)</f>
        <v>1</v>
      </c>
      <c r="Z845">
        <f>VLOOKUP($G845,county_facts!$A:$BB,22,FALSE)</f>
        <v>5.6</v>
      </c>
      <c r="AA845">
        <f>VLOOKUP($G845,county_facts!$A:$BB,23,FALSE)</f>
        <v>89.3</v>
      </c>
      <c r="AB845">
        <f>VLOOKUP($G845,county_facts!$A:$BB,24,FALSE)</f>
        <v>18.399999999999999</v>
      </c>
      <c r="AC845">
        <f>VLOOKUP($G845,county_facts!$A:$BB,25,FALSE)</f>
        <v>1628</v>
      </c>
      <c r="AD845">
        <f>VLOOKUP($G845,county_facts!$A:$BB,26,FALSE)</f>
        <v>25.9</v>
      </c>
      <c r="AE845">
        <f>VLOOKUP($G845,county_facts!$A:$BB,27,FALSE)</f>
        <v>9843</v>
      </c>
      <c r="AF845">
        <f>VLOOKUP($G845,county_facts!$A:$BB,28,FALSE)</f>
        <v>78.599999999999994</v>
      </c>
      <c r="AG845">
        <f>VLOOKUP($G845,county_facts!$A:$BB,29,FALSE)</f>
        <v>10.3</v>
      </c>
      <c r="AH845">
        <f>VLOOKUP($G845,county_facts!$A:$BB,30,FALSE)</f>
        <v>135200</v>
      </c>
      <c r="AI845">
        <f>VLOOKUP($G845,county_facts!$A:$BB,31,FALSE)</f>
        <v>8422</v>
      </c>
      <c r="AJ845">
        <f>VLOOKUP($G845,county_facts!$A:$BB,32,FALSE)</f>
        <v>2.4300000000000002</v>
      </c>
      <c r="AK845">
        <f>VLOOKUP($G845,county_facts!$A:$BB,33,FALSE)</f>
        <v>25249</v>
      </c>
      <c r="AL845">
        <f>VLOOKUP($G845,county_facts!$A:$BB,34,FALSE)</f>
        <v>50657</v>
      </c>
      <c r="AM845">
        <f>VLOOKUP($G845,county_facts!$A:$BB,35,FALSE)</f>
        <v>12.1</v>
      </c>
      <c r="AN845">
        <f>VLOOKUP($G845,county_facts!$A:$BB,36,FALSE)</f>
        <v>604</v>
      </c>
      <c r="AO845">
        <f>VLOOKUP($G845,county_facts!$A:$BB,37,FALSE)</f>
        <v>4605</v>
      </c>
      <c r="AP845">
        <f>VLOOKUP($G845,county_facts!$A:$BB,38,FALSE)</f>
        <v>0.2</v>
      </c>
      <c r="AQ845">
        <f>VLOOKUP($G845,county_facts!$A:$BB,39,FALSE)</f>
        <v>1700</v>
      </c>
      <c r="AR845">
        <f>VLOOKUP($G845,county_facts!$A:$BB,40,FALSE)</f>
        <v>1936</v>
      </c>
      <c r="AS845">
        <f>VLOOKUP($G845,county_facts!$A:$BB,41,FALSE)</f>
        <v>0</v>
      </c>
      <c r="AT845">
        <f>VLOOKUP($G845,county_facts!$A:$BB,42,FALSE)</f>
        <v>0</v>
      </c>
      <c r="AU845">
        <f>VLOOKUP($G845,county_facts!$A:$BB,43,FALSE)</f>
        <v>0</v>
      </c>
      <c r="AV845">
        <f>VLOOKUP($G845,county_facts!$A:$BB,44,FALSE)</f>
        <v>0</v>
      </c>
      <c r="AW845">
        <f>VLOOKUP($G845,county_facts!$A:$BB,45,FALSE)</f>
        <v>0</v>
      </c>
      <c r="AX845">
        <f>VLOOKUP($G845,county_facts!$A:$BB,46,FALSE)</f>
        <v>15.5</v>
      </c>
      <c r="AY845">
        <f>VLOOKUP($G845,county_facts!$A:$BB,47,FALSE)</f>
        <v>377422</v>
      </c>
      <c r="AZ845">
        <f>VLOOKUP($G845,county_facts!$A:$BB,48,FALSE)</f>
        <v>116089</v>
      </c>
      <c r="BA845">
        <f>VLOOKUP($G845,county_facts!$A:$BB,49,FALSE)</f>
        <v>176767</v>
      </c>
      <c r="BB845">
        <f>VLOOKUP($G845,county_facts!$A:$BB,50,FALSE)</f>
        <v>8404</v>
      </c>
      <c r="BC845">
        <f>VLOOKUP($G845,county_facts!$A:$BB,51,FALSE)</f>
        <v>14499</v>
      </c>
      <c r="BD845">
        <f>VLOOKUP($G845,county_facts!$A:$BB,52,FALSE)</f>
        <v>45</v>
      </c>
      <c r="BE845">
        <f>VLOOKUP($G845,county_facts!$A:$BB,53,FALSE)</f>
        <v>861.3</v>
      </c>
      <c r="BF845">
        <f>VLOOKUP($G845,county_facts!$A:$BB,54,FALSE)</f>
        <v>24.2</v>
      </c>
    </row>
    <row r="846" spans="1:58" x14ac:dyDescent="0.3">
      <c r="A846" t="s">
        <v>6</v>
      </c>
      <c r="B846" t="s">
        <v>363</v>
      </c>
      <c r="C846">
        <v>399</v>
      </c>
      <c r="D846" t="s">
        <v>310</v>
      </c>
      <c r="E846">
        <v>547</v>
      </c>
      <c r="F846">
        <v>0.72943327199999997</v>
      </c>
      <c r="G846">
        <v>27043</v>
      </c>
      <c r="H846">
        <f>VLOOKUP($G846,county_facts!$A:$BB,4,FALSE)</f>
        <v>14192</v>
      </c>
      <c r="I846">
        <f>VLOOKUP($G846,county_facts!$A:$BB,5,FALSE)</f>
        <v>14553</v>
      </c>
      <c r="J846">
        <f>VLOOKUP($G846,county_facts!$A:$BB,6,FALSE)</f>
        <v>-2.5</v>
      </c>
      <c r="K846">
        <f>VLOOKUP($G846,county_facts!$A:$BB,7,FALSE)</f>
        <v>14553</v>
      </c>
      <c r="L846">
        <f>VLOOKUP($G846,county_facts!$A:$BB,8,FALSE)</f>
        <v>5.7</v>
      </c>
      <c r="M846">
        <f>VLOOKUP($G846,county_facts!$A:$BB,9,FALSE)</f>
        <v>22</v>
      </c>
      <c r="N846">
        <f>VLOOKUP($G846,county_facts!$A:$BB,10,FALSE)</f>
        <v>22.5</v>
      </c>
      <c r="O846">
        <f>VLOOKUP($G846,county_facts!$A:$BB,11,FALSE)</f>
        <v>50.5</v>
      </c>
      <c r="P846">
        <f>VLOOKUP($G846,county_facts!$A:$BB,12,FALSE)</f>
        <v>97.5</v>
      </c>
      <c r="Q846">
        <f>VLOOKUP($G846,county_facts!$A:$BB,13,FALSE)</f>
        <v>0.5</v>
      </c>
      <c r="R846">
        <f>VLOOKUP($G846,county_facts!$A:$BB,14,FALSE)</f>
        <v>0.7</v>
      </c>
      <c r="S846">
        <f>VLOOKUP($G846,county_facts!$A:$BB,15,FALSE)</f>
        <v>0.4</v>
      </c>
      <c r="T846">
        <f>VLOOKUP($G846,county_facts!$A:$BB,16,FALSE)</f>
        <v>0</v>
      </c>
      <c r="U846">
        <f>VLOOKUP($G846,county_facts!$A:$BB,17,FALSE)</f>
        <v>0.9</v>
      </c>
      <c r="V846">
        <f>VLOOKUP($G846,county_facts!$A:$BB,18,FALSE)</f>
        <v>6.2</v>
      </c>
      <c r="W846">
        <f>VLOOKUP($G846,county_facts!$A:$BB,19,FALSE)</f>
        <v>91.8</v>
      </c>
      <c r="X846">
        <f>VLOOKUP($G846,county_facts!$A:$BB,20,FALSE)</f>
        <v>89.3</v>
      </c>
      <c r="Y846">
        <f>VLOOKUP($G846,county_facts!$A:$BB,21,FALSE)</f>
        <v>1.9</v>
      </c>
      <c r="Z846">
        <f>VLOOKUP($G846,county_facts!$A:$BB,22,FALSE)</f>
        <v>5.6</v>
      </c>
      <c r="AA846">
        <f>VLOOKUP($G846,county_facts!$A:$BB,23,FALSE)</f>
        <v>89.8</v>
      </c>
      <c r="AB846">
        <f>VLOOKUP($G846,county_facts!$A:$BB,24,FALSE)</f>
        <v>16.899999999999999</v>
      </c>
      <c r="AC846">
        <f>VLOOKUP($G846,county_facts!$A:$BB,25,FALSE)</f>
        <v>1249</v>
      </c>
      <c r="AD846">
        <f>VLOOKUP($G846,county_facts!$A:$BB,26,FALSE)</f>
        <v>19.600000000000001</v>
      </c>
      <c r="AE846">
        <f>VLOOKUP($G846,county_facts!$A:$BB,27,FALSE)</f>
        <v>7049</v>
      </c>
      <c r="AF846">
        <f>VLOOKUP($G846,county_facts!$A:$BB,28,FALSE)</f>
        <v>78.7</v>
      </c>
      <c r="AG846">
        <f>VLOOKUP($G846,county_facts!$A:$BB,29,FALSE)</f>
        <v>9.8000000000000007</v>
      </c>
      <c r="AH846">
        <f>VLOOKUP($G846,county_facts!$A:$BB,30,FALSE)</f>
        <v>85800</v>
      </c>
      <c r="AI846">
        <f>VLOOKUP($G846,county_facts!$A:$BB,31,FALSE)</f>
        <v>6331</v>
      </c>
      <c r="AJ846">
        <f>VLOOKUP($G846,county_facts!$A:$BB,32,FALSE)</f>
        <v>2.2200000000000002</v>
      </c>
      <c r="AK846">
        <f>VLOOKUP($G846,county_facts!$A:$BB,33,FALSE)</f>
        <v>25065</v>
      </c>
      <c r="AL846">
        <f>VLOOKUP($G846,county_facts!$A:$BB,34,FALSE)</f>
        <v>44264</v>
      </c>
      <c r="AM846">
        <f>VLOOKUP($G846,county_facts!$A:$BB,35,FALSE)</f>
        <v>12.8</v>
      </c>
      <c r="AN846">
        <f>VLOOKUP($G846,county_facts!$A:$BB,36,FALSE)</f>
        <v>431</v>
      </c>
      <c r="AO846">
        <f>VLOOKUP($G846,county_facts!$A:$BB,37,FALSE)</f>
        <v>4072</v>
      </c>
      <c r="AP846">
        <f>VLOOKUP($G846,county_facts!$A:$BB,38,FALSE)</f>
        <v>-7.3</v>
      </c>
      <c r="AQ846">
        <f>VLOOKUP($G846,county_facts!$A:$BB,39,FALSE)</f>
        <v>1130</v>
      </c>
      <c r="AR846">
        <f>VLOOKUP($G846,county_facts!$A:$BB,40,FALSE)</f>
        <v>1616</v>
      </c>
      <c r="AS846">
        <f>VLOOKUP($G846,county_facts!$A:$BB,41,FALSE)</f>
        <v>0</v>
      </c>
      <c r="AT846">
        <f>VLOOKUP($G846,county_facts!$A:$BB,42,FALSE)</f>
        <v>0</v>
      </c>
      <c r="AU846">
        <f>VLOOKUP($G846,county_facts!$A:$BB,43,FALSE)</f>
        <v>0</v>
      </c>
      <c r="AV846">
        <f>VLOOKUP($G846,county_facts!$A:$BB,44,FALSE)</f>
        <v>0</v>
      </c>
      <c r="AW846">
        <f>VLOOKUP($G846,county_facts!$A:$BB,45,FALSE)</f>
        <v>0</v>
      </c>
      <c r="AX846">
        <f>VLOOKUP($G846,county_facts!$A:$BB,46,FALSE)</f>
        <v>31.4</v>
      </c>
      <c r="AY846">
        <f>VLOOKUP($G846,county_facts!$A:$BB,47,FALSE)</f>
        <v>408570</v>
      </c>
      <c r="AZ846">
        <f>VLOOKUP($G846,county_facts!$A:$BB,48,FALSE)</f>
        <v>142934</v>
      </c>
      <c r="BA846">
        <f>VLOOKUP($G846,county_facts!$A:$BB,49,FALSE)</f>
        <v>116717</v>
      </c>
      <c r="BB846">
        <f>VLOOKUP($G846,county_facts!$A:$BB,50,FALSE)</f>
        <v>7861</v>
      </c>
      <c r="BC846">
        <f>VLOOKUP($G846,county_facts!$A:$BB,51,FALSE)</f>
        <v>10517</v>
      </c>
      <c r="BD846">
        <f>VLOOKUP($G846,county_facts!$A:$BB,52,FALSE)</f>
        <v>8</v>
      </c>
      <c r="BE846">
        <f>VLOOKUP($G846,county_facts!$A:$BB,53,FALSE)</f>
        <v>712.48</v>
      </c>
      <c r="BF846">
        <f>VLOOKUP($G846,county_facts!$A:$BB,54,FALSE)</f>
        <v>20.399999999999999</v>
      </c>
    </row>
    <row r="847" spans="1:58" x14ac:dyDescent="0.3">
      <c r="A847" t="s">
        <v>9</v>
      </c>
      <c r="B847" t="s">
        <v>363</v>
      </c>
      <c r="C847">
        <v>148</v>
      </c>
      <c r="D847" t="s">
        <v>310</v>
      </c>
      <c r="E847">
        <v>547</v>
      </c>
      <c r="F847">
        <v>0.27056672799999998</v>
      </c>
      <c r="G847">
        <v>27043</v>
      </c>
      <c r="H847">
        <f>VLOOKUP($G847,county_facts!$A:$BB,4,FALSE)</f>
        <v>14192</v>
      </c>
      <c r="I847">
        <f>VLOOKUP($G847,county_facts!$A:$BB,5,FALSE)</f>
        <v>14553</v>
      </c>
      <c r="J847">
        <f>VLOOKUP($G847,county_facts!$A:$BB,6,FALSE)</f>
        <v>-2.5</v>
      </c>
      <c r="K847">
        <f>VLOOKUP($G847,county_facts!$A:$BB,7,FALSE)</f>
        <v>14553</v>
      </c>
      <c r="L847">
        <f>VLOOKUP($G847,county_facts!$A:$BB,8,FALSE)</f>
        <v>5.7</v>
      </c>
      <c r="M847">
        <f>VLOOKUP($G847,county_facts!$A:$BB,9,FALSE)</f>
        <v>22</v>
      </c>
      <c r="N847">
        <f>VLOOKUP($G847,county_facts!$A:$BB,10,FALSE)</f>
        <v>22.5</v>
      </c>
      <c r="O847">
        <f>VLOOKUP($G847,county_facts!$A:$BB,11,FALSE)</f>
        <v>50.5</v>
      </c>
      <c r="P847">
        <f>VLOOKUP($G847,county_facts!$A:$BB,12,FALSE)</f>
        <v>97.5</v>
      </c>
      <c r="Q847">
        <f>VLOOKUP($G847,county_facts!$A:$BB,13,FALSE)</f>
        <v>0.5</v>
      </c>
      <c r="R847">
        <f>VLOOKUP($G847,county_facts!$A:$BB,14,FALSE)</f>
        <v>0.7</v>
      </c>
      <c r="S847">
        <f>VLOOKUP($G847,county_facts!$A:$BB,15,FALSE)</f>
        <v>0.4</v>
      </c>
      <c r="T847">
        <f>VLOOKUP($G847,county_facts!$A:$BB,16,FALSE)</f>
        <v>0</v>
      </c>
      <c r="U847">
        <f>VLOOKUP($G847,county_facts!$A:$BB,17,FALSE)</f>
        <v>0.9</v>
      </c>
      <c r="V847">
        <f>VLOOKUP($G847,county_facts!$A:$BB,18,FALSE)</f>
        <v>6.2</v>
      </c>
      <c r="W847">
        <f>VLOOKUP($G847,county_facts!$A:$BB,19,FALSE)</f>
        <v>91.8</v>
      </c>
      <c r="X847">
        <f>VLOOKUP($G847,county_facts!$A:$BB,20,FALSE)</f>
        <v>89.3</v>
      </c>
      <c r="Y847">
        <f>VLOOKUP($G847,county_facts!$A:$BB,21,FALSE)</f>
        <v>1.9</v>
      </c>
      <c r="Z847">
        <f>VLOOKUP($G847,county_facts!$A:$BB,22,FALSE)</f>
        <v>5.6</v>
      </c>
      <c r="AA847">
        <f>VLOOKUP($G847,county_facts!$A:$BB,23,FALSE)</f>
        <v>89.8</v>
      </c>
      <c r="AB847">
        <f>VLOOKUP($G847,county_facts!$A:$BB,24,FALSE)</f>
        <v>16.899999999999999</v>
      </c>
      <c r="AC847">
        <f>VLOOKUP($G847,county_facts!$A:$BB,25,FALSE)</f>
        <v>1249</v>
      </c>
      <c r="AD847">
        <f>VLOOKUP($G847,county_facts!$A:$BB,26,FALSE)</f>
        <v>19.600000000000001</v>
      </c>
      <c r="AE847">
        <f>VLOOKUP($G847,county_facts!$A:$BB,27,FALSE)</f>
        <v>7049</v>
      </c>
      <c r="AF847">
        <f>VLOOKUP($G847,county_facts!$A:$BB,28,FALSE)</f>
        <v>78.7</v>
      </c>
      <c r="AG847">
        <f>VLOOKUP($G847,county_facts!$A:$BB,29,FALSE)</f>
        <v>9.8000000000000007</v>
      </c>
      <c r="AH847">
        <f>VLOOKUP($G847,county_facts!$A:$BB,30,FALSE)</f>
        <v>85800</v>
      </c>
      <c r="AI847">
        <f>VLOOKUP($G847,county_facts!$A:$BB,31,FALSE)</f>
        <v>6331</v>
      </c>
      <c r="AJ847">
        <f>VLOOKUP($G847,county_facts!$A:$BB,32,FALSE)</f>
        <v>2.2200000000000002</v>
      </c>
      <c r="AK847">
        <f>VLOOKUP($G847,county_facts!$A:$BB,33,FALSE)</f>
        <v>25065</v>
      </c>
      <c r="AL847">
        <f>VLOOKUP($G847,county_facts!$A:$BB,34,FALSE)</f>
        <v>44264</v>
      </c>
      <c r="AM847">
        <f>VLOOKUP($G847,county_facts!$A:$BB,35,FALSE)</f>
        <v>12.8</v>
      </c>
      <c r="AN847">
        <f>VLOOKUP($G847,county_facts!$A:$BB,36,FALSE)</f>
        <v>431</v>
      </c>
      <c r="AO847">
        <f>VLOOKUP($G847,county_facts!$A:$BB,37,FALSE)</f>
        <v>4072</v>
      </c>
      <c r="AP847">
        <f>VLOOKUP($G847,county_facts!$A:$BB,38,FALSE)</f>
        <v>-7.3</v>
      </c>
      <c r="AQ847">
        <f>VLOOKUP($G847,county_facts!$A:$BB,39,FALSE)</f>
        <v>1130</v>
      </c>
      <c r="AR847">
        <f>VLOOKUP($G847,county_facts!$A:$BB,40,FALSE)</f>
        <v>1616</v>
      </c>
      <c r="AS847">
        <f>VLOOKUP($G847,county_facts!$A:$BB,41,FALSE)</f>
        <v>0</v>
      </c>
      <c r="AT847">
        <f>VLOOKUP($G847,county_facts!$A:$BB,42,FALSE)</f>
        <v>0</v>
      </c>
      <c r="AU847">
        <f>VLOOKUP($G847,county_facts!$A:$BB,43,FALSE)</f>
        <v>0</v>
      </c>
      <c r="AV847">
        <f>VLOOKUP($G847,county_facts!$A:$BB,44,FALSE)</f>
        <v>0</v>
      </c>
      <c r="AW847">
        <f>VLOOKUP($G847,county_facts!$A:$BB,45,FALSE)</f>
        <v>0</v>
      </c>
      <c r="AX847">
        <f>VLOOKUP($G847,county_facts!$A:$BB,46,FALSE)</f>
        <v>31.4</v>
      </c>
      <c r="AY847">
        <f>VLOOKUP($G847,county_facts!$A:$BB,47,FALSE)</f>
        <v>408570</v>
      </c>
      <c r="AZ847">
        <f>VLOOKUP($G847,county_facts!$A:$BB,48,FALSE)</f>
        <v>142934</v>
      </c>
      <c r="BA847">
        <f>VLOOKUP($G847,county_facts!$A:$BB,49,FALSE)</f>
        <v>116717</v>
      </c>
      <c r="BB847">
        <f>VLOOKUP($G847,county_facts!$A:$BB,50,FALSE)</f>
        <v>7861</v>
      </c>
      <c r="BC847">
        <f>VLOOKUP($G847,county_facts!$A:$BB,51,FALSE)</f>
        <v>10517</v>
      </c>
      <c r="BD847">
        <f>VLOOKUP($G847,county_facts!$A:$BB,52,FALSE)</f>
        <v>8</v>
      </c>
      <c r="BE847">
        <f>VLOOKUP($G847,county_facts!$A:$BB,53,FALSE)</f>
        <v>712.48</v>
      </c>
      <c r="BF847">
        <f>VLOOKUP($G847,county_facts!$A:$BB,54,FALSE)</f>
        <v>20.399999999999999</v>
      </c>
    </row>
    <row r="848" spans="1:58" x14ac:dyDescent="0.3">
      <c r="A848" t="s">
        <v>6</v>
      </c>
      <c r="B848" t="s">
        <v>225</v>
      </c>
      <c r="C848">
        <v>1445</v>
      </c>
      <c r="D848" t="s">
        <v>310</v>
      </c>
      <c r="E848">
        <v>1913</v>
      </c>
      <c r="F848">
        <v>0.75535807600000004</v>
      </c>
      <c r="G848">
        <v>27041</v>
      </c>
      <c r="H848">
        <f>VLOOKUP($G848,county_facts!$A:$BB,4,FALSE)</f>
        <v>36790</v>
      </c>
      <c r="I848">
        <f>VLOOKUP($G848,county_facts!$A:$BB,5,FALSE)</f>
        <v>36009</v>
      </c>
      <c r="J848">
        <f>VLOOKUP($G848,county_facts!$A:$BB,6,FALSE)</f>
        <v>2.2000000000000002</v>
      </c>
      <c r="K848">
        <f>VLOOKUP($G848,county_facts!$A:$BB,7,FALSE)</f>
        <v>36009</v>
      </c>
      <c r="L848">
        <f>VLOOKUP($G848,county_facts!$A:$BB,8,FALSE)</f>
        <v>5.4</v>
      </c>
      <c r="M848">
        <f>VLOOKUP($G848,county_facts!$A:$BB,9,FALSE)</f>
        <v>21.1</v>
      </c>
      <c r="N848">
        <f>VLOOKUP($G848,county_facts!$A:$BB,10,FALSE)</f>
        <v>21.6</v>
      </c>
      <c r="O848">
        <f>VLOOKUP($G848,county_facts!$A:$BB,11,FALSE)</f>
        <v>50</v>
      </c>
      <c r="P848">
        <f>VLOOKUP($G848,county_facts!$A:$BB,12,FALSE)</f>
        <v>97.7</v>
      </c>
      <c r="Q848">
        <f>VLOOKUP($G848,county_facts!$A:$BB,13,FALSE)</f>
        <v>0.5</v>
      </c>
      <c r="R848">
        <f>VLOOKUP($G848,county_facts!$A:$BB,14,FALSE)</f>
        <v>0.4</v>
      </c>
      <c r="S848">
        <f>VLOOKUP($G848,county_facts!$A:$BB,15,FALSE)</f>
        <v>0.4</v>
      </c>
      <c r="T848">
        <f>VLOOKUP($G848,county_facts!$A:$BB,16,FALSE)</f>
        <v>0</v>
      </c>
      <c r="U848">
        <f>VLOOKUP($G848,county_facts!$A:$BB,17,FALSE)</f>
        <v>1</v>
      </c>
      <c r="V848">
        <f>VLOOKUP($G848,county_facts!$A:$BB,18,FALSE)</f>
        <v>1.4</v>
      </c>
      <c r="W848">
        <f>VLOOKUP($G848,county_facts!$A:$BB,19,FALSE)</f>
        <v>96.5</v>
      </c>
      <c r="X848">
        <f>VLOOKUP($G848,county_facts!$A:$BB,20,FALSE)</f>
        <v>85.4</v>
      </c>
      <c r="Y848">
        <f>VLOOKUP($G848,county_facts!$A:$BB,21,FALSE)</f>
        <v>0.9</v>
      </c>
      <c r="Z848">
        <f>VLOOKUP($G848,county_facts!$A:$BB,22,FALSE)</f>
        <v>2.2999999999999998</v>
      </c>
      <c r="AA848">
        <f>VLOOKUP($G848,county_facts!$A:$BB,23,FALSE)</f>
        <v>92.6</v>
      </c>
      <c r="AB848">
        <f>VLOOKUP($G848,county_facts!$A:$BB,24,FALSE)</f>
        <v>23.6</v>
      </c>
      <c r="AC848">
        <f>VLOOKUP($G848,county_facts!$A:$BB,25,FALSE)</f>
        <v>3269</v>
      </c>
      <c r="AD848">
        <f>VLOOKUP($G848,county_facts!$A:$BB,26,FALSE)</f>
        <v>18.3</v>
      </c>
      <c r="AE848">
        <f>VLOOKUP($G848,county_facts!$A:$BB,27,FALSE)</f>
        <v>20482</v>
      </c>
      <c r="AF848">
        <f>VLOOKUP($G848,county_facts!$A:$BB,28,FALSE)</f>
        <v>76.3</v>
      </c>
      <c r="AG848">
        <f>VLOOKUP($G848,county_facts!$A:$BB,29,FALSE)</f>
        <v>13.9</v>
      </c>
      <c r="AH848">
        <f>VLOOKUP($G848,county_facts!$A:$BB,30,FALSE)</f>
        <v>187300</v>
      </c>
      <c r="AI848">
        <f>VLOOKUP($G848,county_facts!$A:$BB,31,FALSE)</f>
        <v>15757</v>
      </c>
      <c r="AJ848">
        <f>VLOOKUP($G848,county_facts!$A:$BB,32,FALSE)</f>
        <v>2.2599999999999998</v>
      </c>
      <c r="AK848">
        <f>VLOOKUP($G848,county_facts!$A:$BB,33,FALSE)</f>
        <v>27716</v>
      </c>
      <c r="AL848">
        <f>VLOOKUP($G848,county_facts!$A:$BB,34,FALSE)</f>
        <v>50905</v>
      </c>
      <c r="AM848">
        <f>VLOOKUP($G848,county_facts!$A:$BB,35,FALSE)</f>
        <v>10.8</v>
      </c>
      <c r="AN848">
        <f>VLOOKUP($G848,county_facts!$A:$BB,36,FALSE)</f>
        <v>1343</v>
      </c>
      <c r="AO848">
        <f>VLOOKUP($G848,county_facts!$A:$BB,37,FALSE)</f>
        <v>17306</v>
      </c>
      <c r="AP848">
        <f>VLOOKUP($G848,county_facts!$A:$BB,38,FALSE)</f>
        <v>1.3</v>
      </c>
      <c r="AQ848">
        <f>VLOOKUP($G848,county_facts!$A:$BB,39,FALSE)</f>
        <v>3312</v>
      </c>
      <c r="AR848">
        <f>VLOOKUP($G848,county_facts!$A:$BB,40,FALSE)</f>
        <v>3768</v>
      </c>
      <c r="AS848">
        <f>VLOOKUP($G848,county_facts!$A:$BB,41,FALSE)</f>
        <v>0</v>
      </c>
      <c r="AT848">
        <f>VLOOKUP($G848,county_facts!$A:$BB,42,FALSE)</f>
        <v>0</v>
      </c>
      <c r="AU848">
        <f>VLOOKUP($G848,county_facts!$A:$BB,43,FALSE)</f>
        <v>0</v>
      </c>
      <c r="AV848">
        <f>VLOOKUP($G848,county_facts!$A:$BB,44,FALSE)</f>
        <v>0</v>
      </c>
      <c r="AW848">
        <f>VLOOKUP($G848,county_facts!$A:$BB,45,FALSE)</f>
        <v>0</v>
      </c>
      <c r="AX848">
        <f>VLOOKUP($G848,county_facts!$A:$BB,46,FALSE)</f>
        <v>13.5</v>
      </c>
      <c r="AY848">
        <f>VLOOKUP($G848,county_facts!$A:$BB,47,FALSE)</f>
        <v>688179</v>
      </c>
      <c r="AZ848">
        <f>VLOOKUP($G848,county_facts!$A:$BB,48,FALSE)</f>
        <v>0</v>
      </c>
      <c r="BA848">
        <f>VLOOKUP($G848,county_facts!$A:$BB,49,FALSE)</f>
        <v>625509</v>
      </c>
      <c r="BB848">
        <f>VLOOKUP($G848,county_facts!$A:$BB,50,FALSE)</f>
        <v>17390</v>
      </c>
      <c r="BC848">
        <f>VLOOKUP($G848,county_facts!$A:$BB,51,FALSE)</f>
        <v>71018</v>
      </c>
      <c r="BD848">
        <f>VLOOKUP($G848,county_facts!$A:$BB,52,FALSE)</f>
        <v>184</v>
      </c>
      <c r="BE848">
        <f>VLOOKUP($G848,county_facts!$A:$BB,53,FALSE)</f>
        <v>637.29999999999995</v>
      </c>
      <c r="BF848">
        <f>VLOOKUP($G848,county_facts!$A:$BB,54,FALSE)</f>
        <v>56.5</v>
      </c>
    </row>
    <row r="849" spans="1:58" x14ac:dyDescent="0.3">
      <c r="A849" t="s">
        <v>9</v>
      </c>
      <c r="B849" t="s">
        <v>225</v>
      </c>
      <c r="C849">
        <v>468</v>
      </c>
      <c r="D849" t="s">
        <v>310</v>
      </c>
      <c r="E849">
        <v>1913</v>
      </c>
      <c r="F849">
        <v>0.24464192400000001</v>
      </c>
      <c r="G849">
        <v>27041</v>
      </c>
      <c r="H849">
        <f>VLOOKUP($G849,county_facts!$A:$BB,4,FALSE)</f>
        <v>36790</v>
      </c>
      <c r="I849">
        <f>VLOOKUP($G849,county_facts!$A:$BB,5,FALSE)</f>
        <v>36009</v>
      </c>
      <c r="J849">
        <f>VLOOKUP($G849,county_facts!$A:$BB,6,FALSE)</f>
        <v>2.2000000000000002</v>
      </c>
      <c r="K849">
        <f>VLOOKUP($G849,county_facts!$A:$BB,7,FALSE)</f>
        <v>36009</v>
      </c>
      <c r="L849">
        <f>VLOOKUP($G849,county_facts!$A:$BB,8,FALSE)</f>
        <v>5.4</v>
      </c>
      <c r="M849">
        <f>VLOOKUP($G849,county_facts!$A:$BB,9,FALSE)</f>
        <v>21.1</v>
      </c>
      <c r="N849">
        <f>VLOOKUP($G849,county_facts!$A:$BB,10,FALSE)</f>
        <v>21.6</v>
      </c>
      <c r="O849">
        <f>VLOOKUP($G849,county_facts!$A:$BB,11,FALSE)</f>
        <v>50</v>
      </c>
      <c r="P849">
        <f>VLOOKUP($G849,county_facts!$A:$BB,12,FALSE)</f>
        <v>97.7</v>
      </c>
      <c r="Q849">
        <f>VLOOKUP($G849,county_facts!$A:$BB,13,FALSE)</f>
        <v>0.5</v>
      </c>
      <c r="R849">
        <f>VLOOKUP($G849,county_facts!$A:$BB,14,FALSE)</f>
        <v>0.4</v>
      </c>
      <c r="S849">
        <f>VLOOKUP($G849,county_facts!$A:$BB,15,FALSE)</f>
        <v>0.4</v>
      </c>
      <c r="T849">
        <f>VLOOKUP($G849,county_facts!$A:$BB,16,FALSE)</f>
        <v>0</v>
      </c>
      <c r="U849">
        <f>VLOOKUP($G849,county_facts!$A:$BB,17,FALSE)</f>
        <v>1</v>
      </c>
      <c r="V849">
        <f>VLOOKUP($G849,county_facts!$A:$BB,18,FALSE)</f>
        <v>1.4</v>
      </c>
      <c r="W849">
        <f>VLOOKUP($G849,county_facts!$A:$BB,19,FALSE)</f>
        <v>96.5</v>
      </c>
      <c r="X849">
        <f>VLOOKUP($G849,county_facts!$A:$BB,20,FALSE)</f>
        <v>85.4</v>
      </c>
      <c r="Y849">
        <f>VLOOKUP($G849,county_facts!$A:$BB,21,FALSE)</f>
        <v>0.9</v>
      </c>
      <c r="Z849">
        <f>VLOOKUP($G849,county_facts!$A:$BB,22,FALSE)</f>
        <v>2.2999999999999998</v>
      </c>
      <c r="AA849">
        <f>VLOOKUP($G849,county_facts!$A:$BB,23,FALSE)</f>
        <v>92.6</v>
      </c>
      <c r="AB849">
        <f>VLOOKUP($G849,county_facts!$A:$BB,24,FALSE)</f>
        <v>23.6</v>
      </c>
      <c r="AC849">
        <f>VLOOKUP($G849,county_facts!$A:$BB,25,FALSE)</f>
        <v>3269</v>
      </c>
      <c r="AD849">
        <f>VLOOKUP($G849,county_facts!$A:$BB,26,FALSE)</f>
        <v>18.3</v>
      </c>
      <c r="AE849">
        <f>VLOOKUP($G849,county_facts!$A:$BB,27,FALSE)</f>
        <v>20482</v>
      </c>
      <c r="AF849">
        <f>VLOOKUP($G849,county_facts!$A:$BB,28,FALSE)</f>
        <v>76.3</v>
      </c>
      <c r="AG849">
        <f>VLOOKUP($G849,county_facts!$A:$BB,29,FALSE)</f>
        <v>13.9</v>
      </c>
      <c r="AH849">
        <f>VLOOKUP($G849,county_facts!$A:$BB,30,FALSE)</f>
        <v>187300</v>
      </c>
      <c r="AI849">
        <f>VLOOKUP($G849,county_facts!$A:$BB,31,FALSE)</f>
        <v>15757</v>
      </c>
      <c r="AJ849">
        <f>VLOOKUP($G849,county_facts!$A:$BB,32,FALSE)</f>
        <v>2.2599999999999998</v>
      </c>
      <c r="AK849">
        <f>VLOOKUP($G849,county_facts!$A:$BB,33,FALSE)</f>
        <v>27716</v>
      </c>
      <c r="AL849">
        <f>VLOOKUP($G849,county_facts!$A:$BB,34,FALSE)</f>
        <v>50905</v>
      </c>
      <c r="AM849">
        <f>VLOOKUP($G849,county_facts!$A:$BB,35,FALSE)</f>
        <v>10.8</v>
      </c>
      <c r="AN849">
        <f>VLOOKUP($G849,county_facts!$A:$BB,36,FALSE)</f>
        <v>1343</v>
      </c>
      <c r="AO849">
        <f>VLOOKUP($G849,county_facts!$A:$BB,37,FALSE)</f>
        <v>17306</v>
      </c>
      <c r="AP849">
        <f>VLOOKUP($G849,county_facts!$A:$BB,38,FALSE)</f>
        <v>1.3</v>
      </c>
      <c r="AQ849">
        <f>VLOOKUP($G849,county_facts!$A:$BB,39,FALSE)</f>
        <v>3312</v>
      </c>
      <c r="AR849">
        <f>VLOOKUP($G849,county_facts!$A:$BB,40,FALSE)</f>
        <v>3768</v>
      </c>
      <c r="AS849">
        <f>VLOOKUP($G849,county_facts!$A:$BB,41,FALSE)</f>
        <v>0</v>
      </c>
      <c r="AT849">
        <f>VLOOKUP($G849,county_facts!$A:$BB,42,FALSE)</f>
        <v>0</v>
      </c>
      <c r="AU849">
        <f>VLOOKUP($G849,county_facts!$A:$BB,43,FALSE)</f>
        <v>0</v>
      </c>
      <c r="AV849">
        <f>VLOOKUP($G849,county_facts!$A:$BB,44,FALSE)</f>
        <v>0</v>
      </c>
      <c r="AW849">
        <f>VLOOKUP($G849,county_facts!$A:$BB,45,FALSE)</f>
        <v>0</v>
      </c>
      <c r="AX849">
        <f>VLOOKUP($G849,county_facts!$A:$BB,46,FALSE)</f>
        <v>13.5</v>
      </c>
      <c r="AY849">
        <f>VLOOKUP($G849,county_facts!$A:$BB,47,FALSE)</f>
        <v>688179</v>
      </c>
      <c r="AZ849">
        <f>VLOOKUP($G849,county_facts!$A:$BB,48,FALSE)</f>
        <v>0</v>
      </c>
      <c r="BA849">
        <f>VLOOKUP($G849,county_facts!$A:$BB,49,FALSE)</f>
        <v>625509</v>
      </c>
      <c r="BB849">
        <f>VLOOKUP($G849,county_facts!$A:$BB,50,FALSE)</f>
        <v>17390</v>
      </c>
      <c r="BC849">
        <f>VLOOKUP($G849,county_facts!$A:$BB,51,FALSE)</f>
        <v>71018</v>
      </c>
      <c r="BD849">
        <f>VLOOKUP($G849,county_facts!$A:$BB,52,FALSE)</f>
        <v>184</v>
      </c>
      <c r="BE849">
        <f>VLOOKUP($G849,county_facts!$A:$BB,53,FALSE)</f>
        <v>637.29999999999995</v>
      </c>
      <c r="BF849">
        <f>VLOOKUP($G849,county_facts!$A:$BB,54,FALSE)</f>
        <v>56.5</v>
      </c>
    </row>
    <row r="850" spans="1:58" x14ac:dyDescent="0.3">
      <c r="A850" t="s">
        <v>6</v>
      </c>
      <c r="B850" t="s">
        <v>364</v>
      </c>
      <c r="C850">
        <v>685</v>
      </c>
      <c r="D850" t="s">
        <v>310</v>
      </c>
      <c r="E850">
        <v>986</v>
      </c>
      <c r="F850">
        <v>0.69472616600000003</v>
      </c>
      <c r="G850">
        <v>27039</v>
      </c>
      <c r="H850">
        <f>VLOOKUP($G850,county_facts!$A:$BB,4,FALSE)</f>
        <v>20353</v>
      </c>
      <c r="I850">
        <f>VLOOKUP($G850,county_facts!$A:$BB,5,FALSE)</f>
        <v>20087</v>
      </c>
      <c r="J850">
        <f>VLOOKUP($G850,county_facts!$A:$BB,6,FALSE)</f>
        <v>1.3</v>
      </c>
      <c r="K850">
        <f>VLOOKUP($G850,county_facts!$A:$BB,7,FALSE)</f>
        <v>20087</v>
      </c>
      <c r="L850">
        <f>VLOOKUP($G850,county_facts!$A:$BB,8,FALSE)</f>
        <v>6.4</v>
      </c>
      <c r="M850">
        <f>VLOOKUP($G850,county_facts!$A:$BB,9,FALSE)</f>
        <v>27.6</v>
      </c>
      <c r="N850">
        <f>VLOOKUP($G850,county_facts!$A:$BB,10,FALSE)</f>
        <v>13.2</v>
      </c>
      <c r="O850">
        <f>VLOOKUP($G850,county_facts!$A:$BB,11,FALSE)</f>
        <v>50</v>
      </c>
      <c r="P850">
        <f>VLOOKUP($G850,county_facts!$A:$BB,12,FALSE)</f>
        <v>97.3</v>
      </c>
      <c r="Q850">
        <f>VLOOKUP($G850,county_facts!$A:$BB,13,FALSE)</f>
        <v>0.7</v>
      </c>
      <c r="R850">
        <f>VLOOKUP($G850,county_facts!$A:$BB,14,FALSE)</f>
        <v>0.3</v>
      </c>
      <c r="S850">
        <f>VLOOKUP($G850,county_facts!$A:$BB,15,FALSE)</f>
        <v>0.5</v>
      </c>
      <c r="T850">
        <f>VLOOKUP($G850,county_facts!$A:$BB,16,FALSE)</f>
        <v>0</v>
      </c>
      <c r="U850">
        <f>VLOOKUP($G850,county_facts!$A:$BB,17,FALSE)</f>
        <v>1.1000000000000001</v>
      </c>
      <c r="V850">
        <f>VLOOKUP($G850,county_facts!$A:$BB,18,FALSE)</f>
        <v>4.9000000000000004</v>
      </c>
      <c r="W850">
        <f>VLOOKUP($G850,county_facts!$A:$BB,19,FALSE)</f>
        <v>92.8</v>
      </c>
      <c r="X850">
        <f>VLOOKUP($G850,county_facts!$A:$BB,20,FALSE)</f>
        <v>91</v>
      </c>
      <c r="Y850">
        <f>VLOOKUP($G850,county_facts!$A:$BB,21,FALSE)</f>
        <v>1.6</v>
      </c>
      <c r="Z850">
        <f>VLOOKUP($G850,county_facts!$A:$BB,22,FALSE)</f>
        <v>4.4000000000000004</v>
      </c>
      <c r="AA850">
        <f>VLOOKUP($G850,county_facts!$A:$BB,23,FALSE)</f>
        <v>92.2</v>
      </c>
      <c r="AB850">
        <f>VLOOKUP($G850,county_facts!$A:$BB,24,FALSE)</f>
        <v>23.6</v>
      </c>
      <c r="AC850">
        <f>VLOOKUP($G850,county_facts!$A:$BB,25,FALSE)</f>
        <v>1517</v>
      </c>
      <c r="AD850">
        <f>VLOOKUP($G850,county_facts!$A:$BB,26,FALSE)</f>
        <v>23.7</v>
      </c>
      <c r="AE850">
        <f>VLOOKUP($G850,county_facts!$A:$BB,27,FALSE)</f>
        <v>8040</v>
      </c>
      <c r="AF850">
        <f>VLOOKUP($G850,county_facts!$A:$BB,28,FALSE)</f>
        <v>85.8</v>
      </c>
      <c r="AG850">
        <f>VLOOKUP($G850,county_facts!$A:$BB,29,FALSE)</f>
        <v>8.4</v>
      </c>
      <c r="AH850">
        <f>VLOOKUP($G850,county_facts!$A:$BB,30,FALSE)</f>
        <v>161100</v>
      </c>
      <c r="AI850">
        <f>VLOOKUP($G850,county_facts!$A:$BB,31,FALSE)</f>
        <v>7326</v>
      </c>
      <c r="AJ850">
        <f>VLOOKUP($G850,county_facts!$A:$BB,32,FALSE)</f>
        <v>2.73</v>
      </c>
      <c r="AK850">
        <f>VLOOKUP($G850,county_facts!$A:$BB,33,FALSE)</f>
        <v>29107</v>
      </c>
      <c r="AL850">
        <f>VLOOKUP($G850,county_facts!$A:$BB,34,FALSE)</f>
        <v>69301</v>
      </c>
      <c r="AM850">
        <f>VLOOKUP($G850,county_facts!$A:$BB,35,FALSE)</f>
        <v>7.4</v>
      </c>
      <c r="AN850">
        <f>VLOOKUP($G850,county_facts!$A:$BB,36,FALSE)</f>
        <v>424</v>
      </c>
      <c r="AO850">
        <f>VLOOKUP($G850,county_facts!$A:$BB,37,FALSE)</f>
        <v>4118</v>
      </c>
      <c r="AP850">
        <f>VLOOKUP($G850,county_facts!$A:$BB,38,FALSE)</f>
        <v>4.0999999999999996</v>
      </c>
      <c r="AQ850">
        <f>VLOOKUP($G850,county_facts!$A:$BB,39,FALSE)</f>
        <v>1344</v>
      </c>
      <c r="AR850">
        <f>VLOOKUP($G850,county_facts!$A:$BB,40,FALSE)</f>
        <v>1815</v>
      </c>
      <c r="AS850">
        <f>VLOOKUP($G850,county_facts!$A:$BB,41,FALSE)</f>
        <v>0</v>
      </c>
      <c r="AT850">
        <f>VLOOKUP($G850,county_facts!$A:$BB,42,FALSE)</f>
        <v>0</v>
      </c>
      <c r="AU850">
        <f>VLOOKUP($G850,county_facts!$A:$BB,43,FALSE)</f>
        <v>0</v>
      </c>
      <c r="AV850">
        <f>VLOOKUP($G850,county_facts!$A:$BB,44,FALSE)</f>
        <v>0</v>
      </c>
      <c r="AW850">
        <f>VLOOKUP($G850,county_facts!$A:$BB,45,FALSE)</f>
        <v>0</v>
      </c>
      <c r="AX850">
        <f>VLOOKUP($G850,county_facts!$A:$BB,46,FALSE)</f>
        <v>31.8</v>
      </c>
      <c r="AY850">
        <f>VLOOKUP($G850,county_facts!$A:$BB,47,FALSE)</f>
        <v>0</v>
      </c>
      <c r="AZ850">
        <f>VLOOKUP($G850,county_facts!$A:$BB,48,FALSE)</f>
        <v>244797</v>
      </c>
      <c r="BA850">
        <f>VLOOKUP($G850,county_facts!$A:$BB,49,FALSE)</f>
        <v>91773</v>
      </c>
      <c r="BB850">
        <f>VLOOKUP($G850,county_facts!$A:$BB,50,FALSE)</f>
        <v>4727</v>
      </c>
      <c r="BC850">
        <f>VLOOKUP($G850,county_facts!$A:$BB,51,FALSE)</f>
        <v>11799</v>
      </c>
      <c r="BD850">
        <f>VLOOKUP($G850,county_facts!$A:$BB,52,FALSE)</f>
        <v>51</v>
      </c>
      <c r="BE850">
        <f>VLOOKUP($G850,county_facts!$A:$BB,53,FALSE)</f>
        <v>439.28</v>
      </c>
      <c r="BF850">
        <f>VLOOKUP($G850,county_facts!$A:$BB,54,FALSE)</f>
        <v>45.7</v>
      </c>
    </row>
    <row r="851" spans="1:58" x14ac:dyDescent="0.3">
      <c r="A851" t="s">
        <v>9</v>
      </c>
      <c r="B851" t="s">
        <v>364</v>
      </c>
      <c r="C851">
        <v>301</v>
      </c>
      <c r="D851" t="s">
        <v>310</v>
      </c>
      <c r="E851">
        <v>986</v>
      </c>
      <c r="F851">
        <v>0.30527383400000002</v>
      </c>
      <c r="G851">
        <v>27039</v>
      </c>
      <c r="H851">
        <f>VLOOKUP($G851,county_facts!$A:$BB,4,FALSE)</f>
        <v>20353</v>
      </c>
      <c r="I851">
        <f>VLOOKUP($G851,county_facts!$A:$BB,5,FALSE)</f>
        <v>20087</v>
      </c>
      <c r="J851">
        <f>VLOOKUP($G851,county_facts!$A:$BB,6,FALSE)</f>
        <v>1.3</v>
      </c>
      <c r="K851">
        <f>VLOOKUP($G851,county_facts!$A:$BB,7,FALSE)</f>
        <v>20087</v>
      </c>
      <c r="L851">
        <f>VLOOKUP($G851,county_facts!$A:$BB,8,FALSE)</f>
        <v>6.4</v>
      </c>
      <c r="M851">
        <f>VLOOKUP($G851,county_facts!$A:$BB,9,FALSE)</f>
        <v>27.6</v>
      </c>
      <c r="N851">
        <f>VLOOKUP($G851,county_facts!$A:$BB,10,FALSE)</f>
        <v>13.2</v>
      </c>
      <c r="O851">
        <f>VLOOKUP($G851,county_facts!$A:$BB,11,FALSE)</f>
        <v>50</v>
      </c>
      <c r="P851">
        <f>VLOOKUP($G851,county_facts!$A:$BB,12,FALSE)</f>
        <v>97.3</v>
      </c>
      <c r="Q851">
        <f>VLOOKUP($G851,county_facts!$A:$BB,13,FALSE)</f>
        <v>0.7</v>
      </c>
      <c r="R851">
        <f>VLOOKUP($G851,county_facts!$A:$BB,14,FALSE)</f>
        <v>0.3</v>
      </c>
      <c r="S851">
        <f>VLOOKUP($G851,county_facts!$A:$BB,15,FALSE)</f>
        <v>0.5</v>
      </c>
      <c r="T851">
        <f>VLOOKUP($G851,county_facts!$A:$BB,16,FALSE)</f>
        <v>0</v>
      </c>
      <c r="U851">
        <f>VLOOKUP($G851,county_facts!$A:$BB,17,FALSE)</f>
        <v>1.1000000000000001</v>
      </c>
      <c r="V851">
        <f>VLOOKUP($G851,county_facts!$A:$BB,18,FALSE)</f>
        <v>4.9000000000000004</v>
      </c>
      <c r="W851">
        <f>VLOOKUP($G851,county_facts!$A:$BB,19,FALSE)</f>
        <v>92.8</v>
      </c>
      <c r="X851">
        <f>VLOOKUP($G851,county_facts!$A:$BB,20,FALSE)</f>
        <v>91</v>
      </c>
      <c r="Y851">
        <f>VLOOKUP($G851,county_facts!$A:$BB,21,FALSE)</f>
        <v>1.6</v>
      </c>
      <c r="Z851">
        <f>VLOOKUP($G851,county_facts!$A:$BB,22,FALSE)</f>
        <v>4.4000000000000004</v>
      </c>
      <c r="AA851">
        <f>VLOOKUP($G851,county_facts!$A:$BB,23,FALSE)</f>
        <v>92.2</v>
      </c>
      <c r="AB851">
        <f>VLOOKUP($G851,county_facts!$A:$BB,24,FALSE)</f>
        <v>23.6</v>
      </c>
      <c r="AC851">
        <f>VLOOKUP($G851,county_facts!$A:$BB,25,FALSE)</f>
        <v>1517</v>
      </c>
      <c r="AD851">
        <f>VLOOKUP($G851,county_facts!$A:$BB,26,FALSE)</f>
        <v>23.7</v>
      </c>
      <c r="AE851">
        <f>VLOOKUP($G851,county_facts!$A:$BB,27,FALSE)</f>
        <v>8040</v>
      </c>
      <c r="AF851">
        <f>VLOOKUP($G851,county_facts!$A:$BB,28,FALSE)</f>
        <v>85.8</v>
      </c>
      <c r="AG851">
        <f>VLOOKUP($G851,county_facts!$A:$BB,29,FALSE)</f>
        <v>8.4</v>
      </c>
      <c r="AH851">
        <f>VLOOKUP($G851,county_facts!$A:$BB,30,FALSE)</f>
        <v>161100</v>
      </c>
      <c r="AI851">
        <f>VLOOKUP($G851,county_facts!$A:$BB,31,FALSE)</f>
        <v>7326</v>
      </c>
      <c r="AJ851">
        <f>VLOOKUP($G851,county_facts!$A:$BB,32,FALSE)</f>
        <v>2.73</v>
      </c>
      <c r="AK851">
        <f>VLOOKUP($G851,county_facts!$A:$BB,33,FALSE)</f>
        <v>29107</v>
      </c>
      <c r="AL851">
        <f>VLOOKUP($G851,county_facts!$A:$BB,34,FALSE)</f>
        <v>69301</v>
      </c>
      <c r="AM851">
        <f>VLOOKUP($G851,county_facts!$A:$BB,35,FALSE)</f>
        <v>7.4</v>
      </c>
      <c r="AN851">
        <f>VLOOKUP($G851,county_facts!$A:$BB,36,FALSE)</f>
        <v>424</v>
      </c>
      <c r="AO851">
        <f>VLOOKUP($G851,county_facts!$A:$BB,37,FALSE)</f>
        <v>4118</v>
      </c>
      <c r="AP851">
        <f>VLOOKUP($G851,county_facts!$A:$BB,38,FALSE)</f>
        <v>4.0999999999999996</v>
      </c>
      <c r="AQ851">
        <f>VLOOKUP($G851,county_facts!$A:$BB,39,FALSE)</f>
        <v>1344</v>
      </c>
      <c r="AR851">
        <f>VLOOKUP($G851,county_facts!$A:$BB,40,FALSE)</f>
        <v>1815</v>
      </c>
      <c r="AS851">
        <f>VLOOKUP($G851,county_facts!$A:$BB,41,FALSE)</f>
        <v>0</v>
      </c>
      <c r="AT851">
        <f>VLOOKUP($G851,county_facts!$A:$BB,42,FALSE)</f>
        <v>0</v>
      </c>
      <c r="AU851">
        <f>VLOOKUP($G851,county_facts!$A:$BB,43,FALSE)</f>
        <v>0</v>
      </c>
      <c r="AV851">
        <f>VLOOKUP($G851,county_facts!$A:$BB,44,FALSE)</f>
        <v>0</v>
      </c>
      <c r="AW851">
        <f>VLOOKUP($G851,county_facts!$A:$BB,45,FALSE)</f>
        <v>0</v>
      </c>
      <c r="AX851">
        <f>VLOOKUP($G851,county_facts!$A:$BB,46,FALSE)</f>
        <v>31.8</v>
      </c>
      <c r="AY851">
        <f>VLOOKUP($G851,county_facts!$A:$BB,47,FALSE)</f>
        <v>0</v>
      </c>
      <c r="AZ851">
        <f>VLOOKUP($G851,county_facts!$A:$BB,48,FALSE)</f>
        <v>244797</v>
      </c>
      <c r="BA851">
        <f>VLOOKUP($G851,county_facts!$A:$BB,49,FALSE)</f>
        <v>91773</v>
      </c>
      <c r="BB851">
        <f>VLOOKUP($G851,county_facts!$A:$BB,50,FALSE)</f>
        <v>4727</v>
      </c>
      <c r="BC851">
        <f>VLOOKUP($G851,county_facts!$A:$BB,51,FALSE)</f>
        <v>11799</v>
      </c>
      <c r="BD851">
        <f>VLOOKUP($G851,county_facts!$A:$BB,52,FALSE)</f>
        <v>51</v>
      </c>
      <c r="BE851">
        <f>VLOOKUP($G851,county_facts!$A:$BB,53,FALSE)</f>
        <v>439.28</v>
      </c>
      <c r="BF851">
        <f>VLOOKUP($G851,county_facts!$A:$BB,54,FALSE)</f>
        <v>45.7</v>
      </c>
    </row>
    <row r="852" spans="1:58" x14ac:dyDescent="0.3">
      <c r="A852" t="s">
        <v>6</v>
      </c>
      <c r="B852" t="s">
        <v>365</v>
      </c>
      <c r="C852">
        <v>24782</v>
      </c>
      <c r="D852" t="s">
        <v>310</v>
      </c>
      <c r="E852">
        <v>40286</v>
      </c>
      <c r="F852">
        <v>0.61515166600000004</v>
      </c>
      <c r="G852">
        <v>27037</v>
      </c>
      <c r="H852">
        <f>VLOOKUP($G852,county_facts!$A:$BB,4,FALSE)</f>
        <v>412529</v>
      </c>
      <c r="I852">
        <f>VLOOKUP($G852,county_facts!$A:$BB,5,FALSE)</f>
        <v>398552</v>
      </c>
      <c r="J852">
        <f>VLOOKUP($G852,county_facts!$A:$BB,6,FALSE)</f>
        <v>3.5</v>
      </c>
      <c r="K852">
        <f>VLOOKUP($G852,county_facts!$A:$BB,7,FALSE)</f>
        <v>398552</v>
      </c>
      <c r="L852">
        <f>VLOOKUP($G852,county_facts!$A:$BB,8,FALSE)</f>
        <v>6.5</v>
      </c>
      <c r="M852">
        <f>VLOOKUP($G852,county_facts!$A:$BB,9,FALSE)</f>
        <v>25</v>
      </c>
      <c r="N852">
        <f>VLOOKUP($G852,county_facts!$A:$BB,10,FALSE)</f>
        <v>12.1</v>
      </c>
      <c r="O852">
        <f>VLOOKUP($G852,county_facts!$A:$BB,11,FALSE)</f>
        <v>50.8</v>
      </c>
      <c r="P852">
        <f>VLOOKUP($G852,county_facts!$A:$BB,12,FALSE)</f>
        <v>86.2</v>
      </c>
      <c r="Q852">
        <f>VLOOKUP($G852,county_facts!$A:$BB,13,FALSE)</f>
        <v>5.7</v>
      </c>
      <c r="R852">
        <f>VLOOKUP($G852,county_facts!$A:$BB,14,FALSE)</f>
        <v>0.5</v>
      </c>
      <c r="S852">
        <f>VLOOKUP($G852,county_facts!$A:$BB,15,FALSE)</f>
        <v>4.9000000000000004</v>
      </c>
      <c r="T852">
        <f>VLOOKUP($G852,county_facts!$A:$BB,16,FALSE)</f>
        <v>0.1</v>
      </c>
      <c r="U852">
        <f>VLOOKUP($G852,county_facts!$A:$BB,17,FALSE)</f>
        <v>2.7</v>
      </c>
      <c r="V852">
        <f>VLOOKUP($G852,county_facts!$A:$BB,18,FALSE)</f>
        <v>6.6</v>
      </c>
      <c r="W852">
        <f>VLOOKUP($G852,county_facts!$A:$BB,19,FALSE)</f>
        <v>80.5</v>
      </c>
      <c r="X852">
        <f>VLOOKUP($G852,county_facts!$A:$BB,20,FALSE)</f>
        <v>87</v>
      </c>
      <c r="Y852">
        <f>VLOOKUP($G852,county_facts!$A:$BB,21,FALSE)</f>
        <v>8.1999999999999993</v>
      </c>
      <c r="Z852">
        <f>VLOOKUP($G852,county_facts!$A:$BB,22,FALSE)</f>
        <v>11.4</v>
      </c>
      <c r="AA852">
        <f>VLOOKUP($G852,county_facts!$A:$BB,23,FALSE)</f>
        <v>94.7</v>
      </c>
      <c r="AB852">
        <f>VLOOKUP($G852,county_facts!$A:$BB,24,FALSE)</f>
        <v>38.700000000000003</v>
      </c>
      <c r="AC852">
        <f>VLOOKUP($G852,county_facts!$A:$BB,25,FALSE)</f>
        <v>27400</v>
      </c>
      <c r="AD852">
        <f>VLOOKUP($G852,county_facts!$A:$BB,26,FALSE)</f>
        <v>24.1</v>
      </c>
      <c r="AE852">
        <f>VLOOKUP($G852,county_facts!$A:$BB,27,FALSE)</f>
        <v>162861</v>
      </c>
      <c r="AF852">
        <f>VLOOKUP($G852,county_facts!$A:$BB,28,FALSE)</f>
        <v>75.8</v>
      </c>
      <c r="AG852">
        <f>VLOOKUP($G852,county_facts!$A:$BB,29,FALSE)</f>
        <v>21.5</v>
      </c>
      <c r="AH852">
        <f>VLOOKUP($G852,county_facts!$A:$BB,30,FALSE)</f>
        <v>223300</v>
      </c>
      <c r="AI852">
        <f>VLOOKUP($G852,county_facts!$A:$BB,31,FALSE)</f>
        <v>154275</v>
      </c>
      <c r="AJ852">
        <f>VLOOKUP($G852,county_facts!$A:$BB,32,FALSE)</f>
        <v>2.59</v>
      </c>
      <c r="AK852">
        <f>VLOOKUP($G852,county_facts!$A:$BB,33,FALSE)</f>
        <v>34828</v>
      </c>
      <c r="AL852">
        <f>VLOOKUP($G852,county_facts!$A:$BB,34,FALSE)</f>
        <v>73732</v>
      </c>
      <c r="AM852">
        <f>VLOOKUP($G852,county_facts!$A:$BB,35,FALSE)</f>
        <v>7.6</v>
      </c>
      <c r="AN852">
        <f>VLOOKUP($G852,county_facts!$A:$BB,36,FALSE)</f>
        <v>10099</v>
      </c>
      <c r="AO852">
        <f>VLOOKUP($G852,county_facts!$A:$BB,37,FALSE)</f>
        <v>172509</v>
      </c>
      <c r="AP852">
        <f>VLOOKUP($G852,county_facts!$A:$BB,38,FALSE)</f>
        <v>3.6</v>
      </c>
      <c r="AQ852">
        <f>VLOOKUP($G852,county_facts!$A:$BB,39,FALSE)</f>
        <v>27905</v>
      </c>
      <c r="AR852">
        <f>VLOOKUP($G852,county_facts!$A:$BB,40,FALSE)</f>
        <v>36982</v>
      </c>
      <c r="AS852">
        <f>VLOOKUP($G852,county_facts!$A:$BB,41,FALSE)</f>
        <v>2.8</v>
      </c>
      <c r="AT852">
        <f>VLOOKUP($G852,county_facts!$A:$BB,42,FALSE)</f>
        <v>0</v>
      </c>
      <c r="AU852">
        <f>VLOOKUP($G852,county_facts!$A:$BB,43,FALSE)</f>
        <v>2.7</v>
      </c>
      <c r="AV852">
        <f>VLOOKUP($G852,county_facts!$A:$BB,44,FALSE)</f>
        <v>0.1</v>
      </c>
      <c r="AW852">
        <f>VLOOKUP($G852,county_facts!$A:$BB,45,FALSE)</f>
        <v>1.8</v>
      </c>
      <c r="AX852">
        <f>VLOOKUP($G852,county_facts!$A:$BB,46,FALSE)</f>
        <v>28.3</v>
      </c>
      <c r="AY852">
        <f>VLOOKUP($G852,county_facts!$A:$BB,47,FALSE)</f>
        <v>12930085</v>
      </c>
      <c r="AZ852">
        <f>VLOOKUP($G852,county_facts!$A:$BB,48,FALSE)</f>
        <v>4415457</v>
      </c>
      <c r="BA852">
        <f>VLOOKUP($G852,county_facts!$A:$BB,49,FALSE)</f>
        <v>5163980</v>
      </c>
      <c r="BB852">
        <f>VLOOKUP($G852,county_facts!$A:$BB,50,FALSE)</f>
        <v>13231</v>
      </c>
      <c r="BC852">
        <f>VLOOKUP($G852,county_facts!$A:$BB,51,FALSE)</f>
        <v>614280</v>
      </c>
      <c r="BD852">
        <f>VLOOKUP($G852,county_facts!$A:$BB,52,FALSE)</f>
        <v>1416</v>
      </c>
      <c r="BE852">
        <f>VLOOKUP($G852,county_facts!$A:$BB,53,FALSE)</f>
        <v>562.16999999999996</v>
      </c>
      <c r="BF852">
        <f>VLOOKUP($G852,county_facts!$A:$BB,54,FALSE)</f>
        <v>709</v>
      </c>
    </row>
    <row r="853" spans="1:58" x14ac:dyDescent="0.3">
      <c r="A853" t="s">
        <v>9</v>
      </c>
      <c r="B853" t="s">
        <v>365</v>
      </c>
      <c r="C853">
        <v>15504</v>
      </c>
      <c r="D853" t="s">
        <v>310</v>
      </c>
      <c r="E853">
        <v>40286</v>
      </c>
      <c r="F853">
        <v>0.38484833400000001</v>
      </c>
      <c r="G853">
        <v>27037</v>
      </c>
      <c r="H853">
        <f>VLOOKUP($G853,county_facts!$A:$BB,4,FALSE)</f>
        <v>412529</v>
      </c>
      <c r="I853">
        <f>VLOOKUP($G853,county_facts!$A:$BB,5,FALSE)</f>
        <v>398552</v>
      </c>
      <c r="J853">
        <f>VLOOKUP($G853,county_facts!$A:$BB,6,FALSE)</f>
        <v>3.5</v>
      </c>
      <c r="K853">
        <f>VLOOKUP($G853,county_facts!$A:$BB,7,FALSE)</f>
        <v>398552</v>
      </c>
      <c r="L853">
        <f>VLOOKUP($G853,county_facts!$A:$BB,8,FALSE)</f>
        <v>6.5</v>
      </c>
      <c r="M853">
        <f>VLOOKUP($G853,county_facts!$A:$BB,9,FALSE)</f>
        <v>25</v>
      </c>
      <c r="N853">
        <f>VLOOKUP($G853,county_facts!$A:$BB,10,FALSE)</f>
        <v>12.1</v>
      </c>
      <c r="O853">
        <f>VLOOKUP($G853,county_facts!$A:$BB,11,FALSE)</f>
        <v>50.8</v>
      </c>
      <c r="P853">
        <f>VLOOKUP($G853,county_facts!$A:$BB,12,FALSE)</f>
        <v>86.2</v>
      </c>
      <c r="Q853">
        <f>VLOOKUP($G853,county_facts!$A:$BB,13,FALSE)</f>
        <v>5.7</v>
      </c>
      <c r="R853">
        <f>VLOOKUP($G853,county_facts!$A:$BB,14,FALSE)</f>
        <v>0.5</v>
      </c>
      <c r="S853">
        <f>VLOOKUP($G853,county_facts!$A:$BB,15,FALSE)</f>
        <v>4.9000000000000004</v>
      </c>
      <c r="T853">
        <f>VLOOKUP($G853,county_facts!$A:$BB,16,FALSE)</f>
        <v>0.1</v>
      </c>
      <c r="U853">
        <f>VLOOKUP($G853,county_facts!$A:$BB,17,FALSE)</f>
        <v>2.7</v>
      </c>
      <c r="V853">
        <f>VLOOKUP($G853,county_facts!$A:$BB,18,FALSE)</f>
        <v>6.6</v>
      </c>
      <c r="W853">
        <f>VLOOKUP($G853,county_facts!$A:$BB,19,FALSE)</f>
        <v>80.5</v>
      </c>
      <c r="X853">
        <f>VLOOKUP($G853,county_facts!$A:$BB,20,FALSE)</f>
        <v>87</v>
      </c>
      <c r="Y853">
        <f>VLOOKUP($G853,county_facts!$A:$BB,21,FALSE)</f>
        <v>8.1999999999999993</v>
      </c>
      <c r="Z853">
        <f>VLOOKUP($G853,county_facts!$A:$BB,22,FALSE)</f>
        <v>11.4</v>
      </c>
      <c r="AA853">
        <f>VLOOKUP($G853,county_facts!$A:$BB,23,FALSE)</f>
        <v>94.7</v>
      </c>
      <c r="AB853">
        <f>VLOOKUP($G853,county_facts!$A:$BB,24,FALSE)</f>
        <v>38.700000000000003</v>
      </c>
      <c r="AC853">
        <f>VLOOKUP($G853,county_facts!$A:$BB,25,FALSE)</f>
        <v>27400</v>
      </c>
      <c r="AD853">
        <f>VLOOKUP($G853,county_facts!$A:$BB,26,FALSE)</f>
        <v>24.1</v>
      </c>
      <c r="AE853">
        <f>VLOOKUP($G853,county_facts!$A:$BB,27,FALSE)</f>
        <v>162861</v>
      </c>
      <c r="AF853">
        <f>VLOOKUP($G853,county_facts!$A:$BB,28,FALSE)</f>
        <v>75.8</v>
      </c>
      <c r="AG853">
        <f>VLOOKUP($G853,county_facts!$A:$BB,29,FALSE)</f>
        <v>21.5</v>
      </c>
      <c r="AH853">
        <f>VLOOKUP($G853,county_facts!$A:$BB,30,FALSE)</f>
        <v>223300</v>
      </c>
      <c r="AI853">
        <f>VLOOKUP($G853,county_facts!$A:$BB,31,FALSE)</f>
        <v>154275</v>
      </c>
      <c r="AJ853">
        <f>VLOOKUP($G853,county_facts!$A:$BB,32,FALSE)</f>
        <v>2.59</v>
      </c>
      <c r="AK853">
        <f>VLOOKUP($G853,county_facts!$A:$BB,33,FALSE)</f>
        <v>34828</v>
      </c>
      <c r="AL853">
        <f>VLOOKUP($G853,county_facts!$A:$BB,34,FALSE)</f>
        <v>73732</v>
      </c>
      <c r="AM853">
        <f>VLOOKUP($G853,county_facts!$A:$BB,35,FALSE)</f>
        <v>7.6</v>
      </c>
      <c r="AN853">
        <f>VLOOKUP($G853,county_facts!$A:$BB,36,FALSE)</f>
        <v>10099</v>
      </c>
      <c r="AO853">
        <f>VLOOKUP($G853,county_facts!$A:$BB,37,FALSE)</f>
        <v>172509</v>
      </c>
      <c r="AP853">
        <f>VLOOKUP($G853,county_facts!$A:$BB,38,FALSE)</f>
        <v>3.6</v>
      </c>
      <c r="AQ853">
        <f>VLOOKUP($G853,county_facts!$A:$BB,39,FALSE)</f>
        <v>27905</v>
      </c>
      <c r="AR853">
        <f>VLOOKUP($G853,county_facts!$A:$BB,40,FALSE)</f>
        <v>36982</v>
      </c>
      <c r="AS853">
        <f>VLOOKUP($G853,county_facts!$A:$BB,41,FALSE)</f>
        <v>2.8</v>
      </c>
      <c r="AT853">
        <f>VLOOKUP($G853,county_facts!$A:$BB,42,FALSE)</f>
        <v>0</v>
      </c>
      <c r="AU853">
        <f>VLOOKUP($G853,county_facts!$A:$BB,43,FALSE)</f>
        <v>2.7</v>
      </c>
      <c r="AV853">
        <f>VLOOKUP($G853,county_facts!$A:$BB,44,FALSE)</f>
        <v>0.1</v>
      </c>
      <c r="AW853">
        <f>VLOOKUP($G853,county_facts!$A:$BB,45,FALSE)</f>
        <v>1.8</v>
      </c>
      <c r="AX853">
        <f>VLOOKUP($G853,county_facts!$A:$BB,46,FALSE)</f>
        <v>28.3</v>
      </c>
      <c r="AY853">
        <f>VLOOKUP($G853,county_facts!$A:$BB,47,FALSE)</f>
        <v>12930085</v>
      </c>
      <c r="AZ853">
        <f>VLOOKUP($G853,county_facts!$A:$BB,48,FALSE)</f>
        <v>4415457</v>
      </c>
      <c r="BA853">
        <f>VLOOKUP($G853,county_facts!$A:$BB,49,FALSE)</f>
        <v>5163980</v>
      </c>
      <c r="BB853">
        <f>VLOOKUP($G853,county_facts!$A:$BB,50,FALSE)</f>
        <v>13231</v>
      </c>
      <c r="BC853">
        <f>VLOOKUP($G853,county_facts!$A:$BB,51,FALSE)</f>
        <v>614280</v>
      </c>
      <c r="BD853">
        <f>VLOOKUP($G853,county_facts!$A:$BB,52,FALSE)</f>
        <v>1416</v>
      </c>
      <c r="BE853">
        <f>VLOOKUP($G853,county_facts!$A:$BB,53,FALSE)</f>
        <v>562.16999999999996</v>
      </c>
      <c r="BF853">
        <f>VLOOKUP($G853,county_facts!$A:$BB,54,FALSE)</f>
        <v>709</v>
      </c>
    </row>
    <row r="854" spans="1:58" x14ac:dyDescent="0.3">
      <c r="A854" t="s">
        <v>6</v>
      </c>
      <c r="B854" t="s">
        <v>366</v>
      </c>
      <c r="C854">
        <v>2325</v>
      </c>
      <c r="D854" t="s">
        <v>310</v>
      </c>
      <c r="E854">
        <v>3464</v>
      </c>
      <c r="F854">
        <v>0.67118937599999995</v>
      </c>
      <c r="G854">
        <v>27035</v>
      </c>
      <c r="H854">
        <f>VLOOKUP($G854,county_facts!$A:$BB,4,FALSE)</f>
        <v>63265</v>
      </c>
      <c r="I854">
        <f>VLOOKUP($G854,county_facts!$A:$BB,5,FALSE)</f>
        <v>62500</v>
      </c>
      <c r="J854">
        <f>VLOOKUP($G854,county_facts!$A:$BB,6,FALSE)</f>
        <v>1.2</v>
      </c>
      <c r="K854">
        <f>VLOOKUP($G854,county_facts!$A:$BB,7,FALSE)</f>
        <v>62500</v>
      </c>
      <c r="L854">
        <f>VLOOKUP($G854,county_facts!$A:$BB,8,FALSE)</f>
        <v>5.9</v>
      </c>
      <c r="M854">
        <f>VLOOKUP($G854,county_facts!$A:$BB,9,FALSE)</f>
        <v>22.2</v>
      </c>
      <c r="N854">
        <f>VLOOKUP($G854,county_facts!$A:$BB,10,FALSE)</f>
        <v>20.7</v>
      </c>
      <c r="O854">
        <f>VLOOKUP($G854,county_facts!$A:$BB,11,FALSE)</f>
        <v>50.1</v>
      </c>
      <c r="P854">
        <f>VLOOKUP($G854,county_facts!$A:$BB,12,FALSE)</f>
        <v>96.4</v>
      </c>
      <c r="Q854">
        <f>VLOOKUP($G854,county_facts!$A:$BB,13,FALSE)</f>
        <v>0.6</v>
      </c>
      <c r="R854">
        <f>VLOOKUP($G854,county_facts!$A:$BB,14,FALSE)</f>
        <v>0.9</v>
      </c>
      <c r="S854">
        <f>VLOOKUP($G854,county_facts!$A:$BB,15,FALSE)</f>
        <v>0.5</v>
      </c>
      <c r="T854">
        <f>VLOOKUP($G854,county_facts!$A:$BB,16,FALSE)</f>
        <v>0</v>
      </c>
      <c r="U854">
        <f>VLOOKUP($G854,county_facts!$A:$BB,17,FALSE)</f>
        <v>1.5</v>
      </c>
      <c r="V854">
        <f>VLOOKUP($G854,county_facts!$A:$BB,18,FALSE)</f>
        <v>1.4</v>
      </c>
      <c r="W854">
        <f>VLOOKUP($G854,county_facts!$A:$BB,19,FALSE)</f>
        <v>95.3</v>
      </c>
      <c r="X854">
        <f>VLOOKUP($G854,county_facts!$A:$BB,20,FALSE)</f>
        <v>86.4</v>
      </c>
      <c r="Y854">
        <f>VLOOKUP($G854,county_facts!$A:$BB,21,FALSE)</f>
        <v>1.4</v>
      </c>
      <c r="Z854">
        <f>VLOOKUP($G854,county_facts!$A:$BB,22,FALSE)</f>
        <v>2.2000000000000002</v>
      </c>
      <c r="AA854">
        <f>VLOOKUP($G854,county_facts!$A:$BB,23,FALSE)</f>
        <v>92</v>
      </c>
      <c r="AB854">
        <f>VLOOKUP($G854,county_facts!$A:$BB,24,FALSE)</f>
        <v>22.5</v>
      </c>
      <c r="AC854">
        <f>VLOOKUP($G854,county_facts!$A:$BB,25,FALSE)</f>
        <v>5869</v>
      </c>
      <c r="AD854">
        <f>VLOOKUP($G854,county_facts!$A:$BB,26,FALSE)</f>
        <v>21.5</v>
      </c>
      <c r="AE854">
        <f>VLOOKUP($G854,county_facts!$A:$BB,27,FALSE)</f>
        <v>40892</v>
      </c>
      <c r="AF854">
        <f>VLOOKUP($G854,county_facts!$A:$BB,28,FALSE)</f>
        <v>74.5</v>
      </c>
      <c r="AG854">
        <f>VLOOKUP($G854,county_facts!$A:$BB,29,FALSE)</f>
        <v>10.9</v>
      </c>
      <c r="AH854">
        <f>VLOOKUP($G854,county_facts!$A:$BB,30,FALSE)</f>
        <v>180300</v>
      </c>
      <c r="AI854">
        <f>VLOOKUP($G854,county_facts!$A:$BB,31,FALSE)</f>
        <v>26963</v>
      </c>
      <c r="AJ854">
        <f>VLOOKUP($G854,county_facts!$A:$BB,32,FALSE)</f>
        <v>2.2999999999999998</v>
      </c>
      <c r="AK854">
        <f>VLOOKUP($G854,county_facts!$A:$BB,33,FALSE)</f>
        <v>26527</v>
      </c>
      <c r="AL854">
        <f>VLOOKUP($G854,county_facts!$A:$BB,34,FALSE)</f>
        <v>47058</v>
      </c>
      <c r="AM854">
        <f>VLOOKUP($G854,county_facts!$A:$BB,35,FALSE)</f>
        <v>12.9</v>
      </c>
      <c r="AN854">
        <f>VLOOKUP($G854,county_facts!$A:$BB,36,FALSE)</f>
        <v>2076</v>
      </c>
      <c r="AO854">
        <f>VLOOKUP($G854,county_facts!$A:$BB,37,FALSE)</f>
        <v>26094</v>
      </c>
      <c r="AP854">
        <f>VLOOKUP($G854,county_facts!$A:$BB,38,FALSE)</f>
        <v>2.9</v>
      </c>
      <c r="AQ854">
        <f>VLOOKUP($G854,county_facts!$A:$BB,39,FALSE)</f>
        <v>4977</v>
      </c>
      <c r="AR854">
        <f>VLOOKUP($G854,county_facts!$A:$BB,40,FALSE)</f>
        <v>7171</v>
      </c>
      <c r="AS854">
        <f>VLOOKUP($G854,county_facts!$A:$BB,41,FALSE)</f>
        <v>0</v>
      </c>
      <c r="AT854">
        <f>VLOOKUP($G854,county_facts!$A:$BB,42,FALSE)</f>
        <v>0</v>
      </c>
      <c r="AU854">
        <f>VLOOKUP($G854,county_facts!$A:$BB,43,FALSE)</f>
        <v>0</v>
      </c>
      <c r="AV854">
        <f>VLOOKUP($G854,county_facts!$A:$BB,44,FALSE)</f>
        <v>0</v>
      </c>
      <c r="AW854">
        <f>VLOOKUP($G854,county_facts!$A:$BB,45,FALSE)</f>
        <v>0</v>
      </c>
      <c r="AX854">
        <f>VLOOKUP($G854,county_facts!$A:$BB,46,FALSE)</f>
        <v>26</v>
      </c>
      <c r="AY854">
        <f>VLOOKUP($G854,county_facts!$A:$BB,47,FALSE)</f>
        <v>0</v>
      </c>
      <c r="AZ854">
        <f>VLOOKUP($G854,county_facts!$A:$BB,48,FALSE)</f>
        <v>278685</v>
      </c>
      <c r="BA854">
        <f>VLOOKUP($G854,county_facts!$A:$BB,49,FALSE)</f>
        <v>1141915</v>
      </c>
      <c r="BB854">
        <f>VLOOKUP($G854,county_facts!$A:$BB,50,FALSE)</f>
        <v>18535</v>
      </c>
      <c r="BC854">
        <f>VLOOKUP($G854,county_facts!$A:$BB,51,FALSE)</f>
        <v>149594</v>
      </c>
      <c r="BD854">
        <f>VLOOKUP($G854,county_facts!$A:$BB,52,FALSE)</f>
        <v>331</v>
      </c>
      <c r="BE854">
        <f>VLOOKUP($G854,county_facts!$A:$BB,53,FALSE)</f>
        <v>999.1</v>
      </c>
      <c r="BF854">
        <f>VLOOKUP($G854,county_facts!$A:$BB,54,FALSE)</f>
        <v>62.6</v>
      </c>
    </row>
    <row r="855" spans="1:58" x14ac:dyDescent="0.3">
      <c r="A855" t="s">
        <v>9</v>
      </c>
      <c r="B855" t="s">
        <v>366</v>
      </c>
      <c r="C855">
        <v>1139</v>
      </c>
      <c r="D855" t="s">
        <v>310</v>
      </c>
      <c r="E855">
        <v>3464</v>
      </c>
      <c r="F855">
        <v>0.328810624</v>
      </c>
      <c r="G855">
        <v>27035</v>
      </c>
      <c r="H855">
        <f>VLOOKUP($G855,county_facts!$A:$BB,4,FALSE)</f>
        <v>63265</v>
      </c>
      <c r="I855">
        <f>VLOOKUP($G855,county_facts!$A:$BB,5,FALSE)</f>
        <v>62500</v>
      </c>
      <c r="J855">
        <f>VLOOKUP($G855,county_facts!$A:$BB,6,FALSE)</f>
        <v>1.2</v>
      </c>
      <c r="K855">
        <f>VLOOKUP($G855,county_facts!$A:$BB,7,FALSE)</f>
        <v>62500</v>
      </c>
      <c r="L855">
        <f>VLOOKUP($G855,county_facts!$A:$BB,8,FALSE)</f>
        <v>5.9</v>
      </c>
      <c r="M855">
        <f>VLOOKUP($G855,county_facts!$A:$BB,9,FALSE)</f>
        <v>22.2</v>
      </c>
      <c r="N855">
        <f>VLOOKUP($G855,county_facts!$A:$BB,10,FALSE)</f>
        <v>20.7</v>
      </c>
      <c r="O855">
        <f>VLOOKUP($G855,county_facts!$A:$BB,11,FALSE)</f>
        <v>50.1</v>
      </c>
      <c r="P855">
        <f>VLOOKUP($G855,county_facts!$A:$BB,12,FALSE)</f>
        <v>96.4</v>
      </c>
      <c r="Q855">
        <f>VLOOKUP($G855,county_facts!$A:$BB,13,FALSE)</f>
        <v>0.6</v>
      </c>
      <c r="R855">
        <f>VLOOKUP($G855,county_facts!$A:$BB,14,FALSE)</f>
        <v>0.9</v>
      </c>
      <c r="S855">
        <f>VLOOKUP($G855,county_facts!$A:$BB,15,FALSE)</f>
        <v>0.5</v>
      </c>
      <c r="T855">
        <f>VLOOKUP($G855,county_facts!$A:$BB,16,FALSE)</f>
        <v>0</v>
      </c>
      <c r="U855">
        <f>VLOOKUP($G855,county_facts!$A:$BB,17,FALSE)</f>
        <v>1.5</v>
      </c>
      <c r="V855">
        <f>VLOOKUP($G855,county_facts!$A:$BB,18,FALSE)</f>
        <v>1.4</v>
      </c>
      <c r="W855">
        <f>VLOOKUP($G855,county_facts!$A:$BB,19,FALSE)</f>
        <v>95.3</v>
      </c>
      <c r="X855">
        <f>VLOOKUP($G855,county_facts!$A:$BB,20,FALSE)</f>
        <v>86.4</v>
      </c>
      <c r="Y855">
        <f>VLOOKUP($G855,county_facts!$A:$BB,21,FALSE)</f>
        <v>1.4</v>
      </c>
      <c r="Z855">
        <f>VLOOKUP($G855,county_facts!$A:$BB,22,FALSE)</f>
        <v>2.2000000000000002</v>
      </c>
      <c r="AA855">
        <f>VLOOKUP($G855,county_facts!$A:$BB,23,FALSE)</f>
        <v>92</v>
      </c>
      <c r="AB855">
        <f>VLOOKUP($G855,county_facts!$A:$BB,24,FALSE)</f>
        <v>22.5</v>
      </c>
      <c r="AC855">
        <f>VLOOKUP($G855,county_facts!$A:$BB,25,FALSE)</f>
        <v>5869</v>
      </c>
      <c r="AD855">
        <f>VLOOKUP($G855,county_facts!$A:$BB,26,FALSE)</f>
        <v>21.5</v>
      </c>
      <c r="AE855">
        <f>VLOOKUP($G855,county_facts!$A:$BB,27,FALSE)</f>
        <v>40892</v>
      </c>
      <c r="AF855">
        <f>VLOOKUP($G855,county_facts!$A:$BB,28,FALSE)</f>
        <v>74.5</v>
      </c>
      <c r="AG855">
        <f>VLOOKUP($G855,county_facts!$A:$BB,29,FALSE)</f>
        <v>10.9</v>
      </c>
      <c r="AH855">
        <f>VLOOKUP($G855,county_facts!$A:$BB,30,FALSE)</f>
        <v>180300</v>
      </c>
      <c r="AI855">
        <f>VLOOKUP($G855,county_facts!$A:$BB,31,FALSE)</f>
        <v>26963</v>
      </c>
      <c r="AJ855">
        <f>VLOOKUP($G855,county_facts!$A:$BB,32,FALSE)</f>
        <v>2.2999999999999998</v>
      </c>
      <c r="AK855">
        <f>VLOOKUP($G855,county_facts!$A:$BB,33,FALSE)</f>
        <v>26527</v>
      </c>
      <c r="AL855">
        <f>VLOOKUP($G855,county_facts!$A:$BB,34,FALSE)</f>
        <v>47058</v>
      </c>
      <c r="AM855">
        <f>VLOOKUP($G855,county_facts!$A:$BB,35,FALSE)</f>
        <v>12.9</v>
      </c>
      <c r="AN855">
        <f>VLOOKUP($G855,county_facts!$A:$BB,36,FALSE)</f>
        <v>2076</v>
      </c>
      <c r="AO855">
        <f>VLOOKUP($G855,county_facts!$A:$BB,37,FALSE)</f>
        <v>26094</v>
      </c>
      <c r="AP855">
        <f>VLOOKUP($G855,county_facts!$A:$BB,38,FALSE)</f>
        <v>2.9</v>
      </c>
      <c r="AQ855">
        <f>VLOOKUP($G855,county_facts!$A:$BB,39,FALSE)</f>
        <v>4977</v>
      </c>
      <c r="AR855">
        <f>VLOOKUP($G855,county_facts!$A:$BB,40,FALSE)</f>
        <v>7171</v>
      </c>
      <c r="AS855">
        <f>VLOOKUP($G855,county_facts!$A:$BB,41,FALSE)</f>
        <v>0</v>
      </c>
      <c r="AT855">
        <f>VLOOKUP($G855,county_facts!$A:$BB,42,FALSE)</f>
        <v>0</v>
      </c>
      <c r="AU855">
        <f>VLOOKUP($G855,county_facts!$A:$BB,43,FALSE)</f>
        <v>0</v>
      </c>
      <c r="AV855">
        <f>VLOOKUP($G855,county_facts!$A:$BB,44,FALSE)</f>
        <v>0</v>
      </c>
      <c r="AW855">
        <f>VLOOKUP($G855,county_facts!$A:$BB,45,FALSE)</f>
        <v>0</v>
      </c>
      <c r="AX855">
        <f>VLOOKUP($G855,county_facts!$A:$BB,46,FALSE)</f>
        <v>26</v>
      </c>
      <c r="AY855">
        <f>VLOOKUP($G855,county_facts!$A:$BB,47,FALSE)</f>
        <v>0</v>
      </c>
      <c r="AZ855">
        <f>VLOOKUP($G855,county_facts!$A:$BB,48,FALSE)</f>
        <v>278685</v>
      </c>
      <c r="BA855">
        <f>VLOOKUP($G855,county_facts!$A:$BB,49,FALSE)</f>
        <v>1141915</v>
      </c>
      <c r="BB855">
        <f>VLOOKUP($G855,county_facts!$A:$BB,50,FALSE)</f>
        <v>18535</v>
      </c>
      <c r="BC855">
        <f>VLOOKUP($G855,county_facts!$A:$BB,51,FALSE)</f>
        <v>149594</v>
      </c>
      <c r="BD855">
        <f>VLOOKUP($G855,county_facts!$A:$BB,52,FALSE)</f>
        <v>331</v>
      </c>
      <c r="BE855">
        <f>VLOOKUP($G855,county_facts!$A:$BB,53,FALSE)</f>
        <v>999.1</v>
      </c>
      <c r="BF855">
        <f>VLOOKUP($G855,county_facts!$A:$BB,54,FALSE)</f>
        <v>62.6</v>
      </c>
    </row>
    <row r="856" spans="1:58" x14ac:dyDescent="0.3">
      <c r="A856" t="s">
        <v>6</v>
      </c>
      <c r="B856" t="s">
        <v>367</v>
      </c>
      <c r="C856">
        <v>275</v>
      </c>
      <c r="D856" t="s">
        <v>310</v>
      </c>
      <c r="E856">
        <v>382</v>
      </c>
      <c r="F856">
        <v>0.71989528800000002</v>
      </c>
      <c r="G856">
        <v>27033</v>
      </c>
      <c r="H856">
        <f>VLOOKUP($G856,county_facts!$A:$BB,4,FALSE)</f>
        <v>11633</v>
      </c>
      <c r="I856">
        <f>VLOOKUP($G856,county_facts!$A:$BB,5,FALSE)</f>
        <v>11687</v>
      </c>
      <c r="J856">
        <f>VLOOKUP($G856,county_facts!$A:$BB,6,FALSE)</f>
        <v>-0.5</v>
      </c>
      <c r="K856">
        <f>VLOOKUP($G856,county_facts!$A:$BB,7,FALSE)</f>
        <v>11687</v>
      </c>
      <c r="L856">
        <f>VLOOKUP($G856,county_facts!$A:$BB,8,FALSE)</f>
        <v>6.6</v>
      </c>
      <c r="M856">
        <f>VLOOKUP($G856,county_facts!$A:$BB,9,FALSE)</f>
        <v>23.6</v>
      </c>
      <c r="N856">
        <f>VLOOKUP($G856,county_facts!$A:$BB,10,FALSE)</f>
        <v>22.5</v>
      </c>
      <c r="O856">
        <f>VLOOKUP($G856,county_facts!$A:$BB,11,FALSE)</f>
        <v>50.5</v>
      </c>
      <c r="P856">
        <f>VLOOKUP($G856,county_facts!$A:$BB,12,FALSE)</f>
        <v>93.6</v>
      </c>
      <c r="Q856">
        <f>VLOOKUP($G856,county_facts!$A:$BB,13,FALSE)</f>
        <v>1</v>
      </c>
      <c r="R856">
        <f>VLOOKUP($G856,county_facts!$A:$BB,14,FALSE)</f>
        <v>0.4</v>
      </c>
      <c r="S856">
        <f>VLOOKUP($G856,county_facts!$A:$BB,15,FALSE)</f>
        <v>3.3</v>
      </c>
      <c r="T856">
        <f>VLOOKUP($G856,county_facts!$A:$BB,16,FALSE)</f>
        <v>0.1</v>
      </c>
      <c r="U856">
        <f>VLOOKUP($G856,county_facts!$A:$BB,17,FALSE)</f>
        <v>1.6</v>
      </c>
      <c r="V856">
        <f>VLOOKUP($G856,county_facts!$A:$BB,18,FALSE)</f>
        <v>7.4</v>
      </c>
      <c r="W856">
        <f>VLOOKUP($G856,county_facts!$A:$BB,19,FALSE)</f>
        <v>87.2</v>
      </c>
      <c r="X856">
        <f>VLOOKUP($G856,county_facts!$A:$BB,20,FALSE)</f>
        <v>90</v>
      </c>
      <c r="Y856">
        <f>VLOOKUP($G856,county_facts!$A:$BB,21,FALSE)</f>
        <v>4.0999999999999996</v>
      </c>
      <c r="Z856">
        <f>VLOOKUP($G856,county_facts!$A:$BB,22,FALSE)</f>
        <v>7.3</v>
      </c>
      <c r="AA856">
        <f>VLOOKUP($G856,county_facts!$A:$BB,23,FALSE)</f>
        <v>88.4</v>
      </c>
      <c r="AB856">
        <f>VLOOKUP($G856,county_facts!$A:$BB,24,FALSE)</f>
        <v>17.2</v>
      </c>
      <c r="AC856">
        <f>VLOOKUP($G856,county_facts!$A:$BB,25,FALSE)</f>
        <v>877</v>
      </c>
      <c r="AD856">
        <f>VLOOKUP($G856,county_facts!$A:$BB,26,FALSE)</f>
        <v>15.9</v>
      </c>
      <c r="AE856">
        <f>VLOOKUP($G856,county_facts!$A:$BB,27,FALSE)</f>
        <v>5405</v>
      </c>
      <c r="AF856">
        <f>VLOOKUP($G856,county_facts!$A:$BB,28,FALSE)</f>
        <v>79</v>
      </c>
      <c r="AG856">
        <f>VLOOKUP($G856,county_facts!$A:$BB,29,FALSE)</f>
        <v>11.3</v>
      </c>
      <c r="AH856">
        <f>VLOOKUP($G856,county_facts!$A:$BB,30,FALSE)</f>
        <v>86800</v>
      </c>
      <c r="AI856">
        <f>VLOOKUP($G856,county_facts!$A:$BB,31,FALSE)</f>
        <v>4802</v>
      </c>
      <c r="AJ856">
        <f>VLOOKUP($G856,county_facts!$A:$BB,32,FALSE)</f>
        <v>2.36</v>
      </c>
      <c r="AK856">
        <f>VLOOKUP($G856,county_facts!$A:$BB,33,FALSE)</f>
        <v>23456</v>
      </c>
      <c r="AL856">
        <f>VLOOKUP($G856,county_facts!$A:$BB,34,FALSE)</f>
        <v>45294</v>
      </c>
      <c r="AM856">
        <f>VLOOKUP($G856,county_facts!$A:$BB,35,FALSE)</f>
        <v>13.7</v>
      </c>
      <c r="AN856">
        <f>VLOOKUP($G856,county_facts!$A:$BB,36,FALSE)</f>
        <v>352</v>
      </c>
      <c r="AO856">
        <f>VLOOKUP($G856,county_facts!$A:$BB,37,FALSE)</f>
        <v>4277</v>
      </c>
      <c r="AP856">
        <f>VLOOKUP($G856,county_facts!$A:$BB,38,FALSE)</f>
        <v>-5.9</v>
      </c>
      <c r="AQ856">
        <f>VLOOKUP($G856,county_facts!$A:$BB,39,FALSE)</f>
        <v>812</v>
      </c>
      <c r="AR856">
        <f>VLOOKUP($G856,county_facts!$A:$BB,40,FALSE)</f>
        <v>1221</v>
      </c>
      <c r="AS856">
        <f>VLOOKUP($G856,county_facts!$A:$BB,41,FALSE)</f>
        <v>0</v>
      </c>
      <c r="AT856">
        <f>VLOOKUP($G856,county_facts!$A:$BB,42,FALSE)</f>
        <v>0</v>
      </c>
      <c r="AU856">
        <f>VLOOKUP($G856,county_facts!$A:$BB,43,FALSE)</f>
        <v>0</v>
      </c>
      <c r="AV856">
        <f>VLOOKUP($G856,county_facts!$A:$BB,44,FALSE)</f>
        <v>0</v>
      </c>
      <c r="AW856">
        <f>VLOOKUP($G856,county_facts!$A:$BB,45,FALSE)</f>
        <v>0</v>
      </c>
      <c r="AX856">
        <f>VLOOKUP($G856,county_facts!$A:$BB,46,FALSE)</f>
        <v>0</v>
      </c>
      <c r="AY856">
        <f>VLOOKUP($G856,county_facts!$A:$BB,47,FALSE)</f>
        <v>636146</v>
      </c>
      <c r="AZ856">
        <f>VLOOKUP($G856,county_facts!$A:$BB,48,FALSE)</f>
        <v>177207</v>
      </c>
      <c r="BA856">
        <f>VLOOKUP($G856,county_facts!$A:$BB,49,FALSE)</f>
        <v>90280</v>
      </c>
      <c r="BB856">
        <f>VLOOKUP($G856,county_facts!$A:$BB,50,FALSE)</f>
        <v>7982</v>
      </c>
      <c r="BC856">
        <f>VLOOKUP($G856,county_facts!$A:$BB,51,FALSE)</f>
        <v>8984</v>
      </c>
      <c r="BD856">
        <f>VLOOKUP($G856,county_facts!$A:$BB,52,FALSE)</f>
        <v>12</v>
      </c>
      <c r="BE856">
        <f>VLOOKUP($G856,county_facts!$A:$BB,53,FALSE)</f>
        <v>638.61</v>
      </c>
      <c r="BF856">
        <f>VLOOKUP($G856,county_facts!$A:$BB,54,FALSE)</f>
        <v>18.3</v>
      </c>
    </row>
    <row r="857" spans="1:58" x14ac:dyDescent="0.3">
      <c r="A857" t="s">
        <v>9</v>
      </c>
      <c r="B857" t="s">
        <v>367</v>
      </c>
      <c r="C857">
        <v>107</v>
      </c>
      <c r="D857" t="s">
        <v>310</v>
      </c>
      <c r="E857">
        <v>382</v>
      </c>
      <c r="F857">
        <v>0.28010471199999998</v>
      </c>
      <c r="G857">
        <v>27033</v>
      </c>
      <c r="H857">
        <f>VLOOKUP($G857,county_facts!$A:$BB,4,FALSE)</f>
        <v>11633</v>
      </c>
      <c r="I857">
        <f>VLOOKUP($G857,county_facts!$A:$BB,5,FALSE)</f>
        <v>11687</v>
      </c>
      <c r="J857">
        <f>VLOOKUP($G857,county_facts!$A:$BB,6,FALSE)</f>
        <v>-0.5</v>
      </c>
      <c r="K857">
        <f>VLOOKUP($G857,county_facts!$A:$BB,7,FALSE)</f>
        <v>11687</v>
      </c>
      <c r="L857">
        <f>VLOOKUP($G857,county_facts!$A:$BB,8,FALSE)</f>
        <v>6.6</v>
      </c>
      <c r="M857">
        <f>VLOOKUP($G857,county_facts!$A:$BB,9,FALSE)</f>
        <v>23.6</v>
      </c>
      <c r="N857">
        <f>VLOOKUP($G857,county_facts!$A:$BB,10,FALSE)</f>
        <v>22.5</v>
      </c>
      <c r="O857">
        <f>VLOOKUP($G857,county_facts!$A:$BB,11,FALSE)</f>
        <v>50.5</v>
      </c>
      <c r="P857">
        <f>VLOOKUP($G857,county_facts!$A:$BB,12,FALSE)</f>
        <v>93.6</v>
      </c>
      <c r="Q857">
        <f>VLOOKUP($G857,county_facts!$A:$BB,13,FALSE)</f>
        <v>1</v>
      </c>
      <c r="R857">
        <f>VLOOKUP($G857,county_facts!$A:$BB,14,FALSE)</f>
        <v>0.4</v>
      </c>
      <c r="S857">
        <f>VLOOKUP($G857,county_facts!$A:$BB,15,FALSE)</f>
        <v>3.3</v>
      </c>
      <c r="T857">
        <f>VLOOKUP($G857,county_facts!$A:$BB,16,FALSE)</f>
        <v>0.1</v>
      </c>
      <c r="U857">
        <f>VLOOKUP($G857,county_facts!$A:$BB,17,FALSE)</f>
        <v>1.6</v>
      </c>
      <c r="V857">
        <f>VLOOKUP($G857,county_facts!$A:$BB,18,FALSE)</f>
        <v>7.4</v>
      </c>
      <c r="W857">
        <f>VLOOKUP($G857,county_facts!$A:$BB,19,FALSE)</f>
        <v>87.2</v>
      </c>
      <c r="X857">
        <f>VLOOKUP($G857,county_facts!$A:$BB,20,FALSE)</f>
        <v>90</v>
      </c>
      <c r="Y857">
        <f>VLOOKUP($G857,county_facts!$A:$BB,21,FALSE)</f>
        <v>4.0999999999999996</v>
      </c>
      <c r="Z857">
        <f>VLOOKUP($G857,county_facts!$A:$BB,22,FALSE)</f>
        <v>7.3</v>
      </c>
      <c r="AA857">
        <f>VLOOKUP($G857,county_facts!$A:$BB,23,FALSE)</f>
        <v>88.4</v>
      </c>
      <c r="AB857">
        <f>VLOOKUP($G857,county_facts!$A:$BB,24,FALSE)</f>
        <v>17.2</v>
      </c>
      <c r="AC857">
        <f>VLOOKUP($G857,county_facts!$A:$BB,25,FALSE)</f>
        <v>877</v>
      </c>
      <c r="AD857">
        <f>VLOOKUP($G857,county_facts!$A:$BB,26,FALSE)</f>
        <v>15.9</v>
      </c>
      <c r="AE857">
        <f>VLOOKUP($G857,county_facts!$A:$BB,27,FALSE)</f>
        <v>5405</v>
      </c>
      <c r="AF857">
        <f>VLOOKUP($G857,county_facts!$A:$BB,28,FALSE)</f>
        <v>79</v>
      </c>
      <c r="AG857">
        <f>VLOOKUP($G857,county_facts!$A:$BB,29,FALSE)</f>
        <v>11.3</v>
      </c>
      <c r="AH857">
        <f>VLOOKUP($G857,county_facts!$A:$BB,30,FALSE)</f>
        <v>86800</v>
      </c>
      <c r="AI857">
        <f>VLOOKUP($G857,county_facts!$A:$BB,31,FALSE)</f>
        <v>4802</v>
      </c>
      <c r="AJ857">
        <f>VLOOKUP($G857,county_facts!$A:$BB,32,FALSE)</f>
        <v>2.36</v>
      </c>
      <c r="AK857">
        <f>VLOOKUP($G857,county_facts!$A:$BB,33,FALSE)</f>
        <v>23456</v>
      </c>
      <c r="AL857">
        <f>VLOOKUP($G857,county_facts!$A:$BB,34,FALSE)</f>
        <v>45294</v>
      </c>
      <c r="AM857">
        <f>VLOOKUP($G857,county_facts!$A:$BB,35,FALSE)</f>
        <v>13.7</v>
      </c>
      <c r="AN857">
        <f>VLOOKUP($G857,county_facts!$A:$BB,36,FALSE)</f>
        <v>352</v>
      </c>
      <c r="AO857">
        <f>VLOOKUP($G857,county_facts!$A:$BB,37,FALSE)</f>
        <v>4277</v>
      </c>
      <c r="AP857">
        <f>VLOOKUP($G857,county_facts!$A:$BB,38,FALSE)</f>
        <v>-5.9</v>
      </c>
      <c r="AQ857">
        <f>VLOOKUP($G857,county_facts!$A:$BB,39,FALSE)</f>
        <v>812</v>
      </c>
      <c r="AR857">
        <f>VLOOKUP($G857,county_facts!$A:$BB,40,FALSE)</f>
        <v>1221</v>
      </c>
      <c r="AS857">
        <f>VLOOKUP($G857,county_facts!$A:$BB,41,FALSE)</f>
        <v>0</v>
      </c>
      <c r="AT857">
        <f>VLOOKUP($G857,county_facts!$A:$BB,42,FALSE)</f>
        <v>0</v>
      </c>
      <c r="AU857">
        <f>VLOOKUP($G857,county_facts!$A:$BB,43,FALSE)</f>
        <v>0</v>
      </c>
      <c r="AV857">
        <f>VLOOKUP($G857,county_facts!$A:$BB,44,FALSE)</f>
        <v>0</v>
      </c>
      <c r="AW857">
        <f>VLOOKUP($G857,county_facts!$A:$BB,45,FALSE)</f>
        <v>0</v>
      </c>
      <c r="AX857">
        <f>VLOOKUP($G857,county_facts!$A:$BB,46,FALSE)</f>
        <v>0</v>
      </c>
      <c r="AY857">
        <f>VLOOKUP($G857,county_facts!$A:$BB,47,FALSE)</f>
        <v>636146</v>
      </c>
      <c r="AZ857">
        <f>VLOOKUP($G857,county_facts!$A:$BB,48,FALSE)</f>
        <v>177207</v>
      </c>
      <c r="BA857">
        <f>VLOOKUP($G857,county_facts!$A:$BB,49,FALSE)</f>
        <v>90280</v>
      </c>
      <c r="BB857">
        <f>VLOOKUP($G857,county_facts!$A:$BB,50,FALSE)</f>
        <v>7982</v>
      </c>
      <c r="BC857">
        <f>VLOOKUP($G857,county_facts!$A:$BB,51,FALSE)</f>
        <v>8984</v>
      </c>
      <c r="BD857">
        <f>VLOOKUP($G857,county_facts!$A:$BB,52,FALSE)</f>
        <v>12</v>
      </c>
      <c r="BE857">
        <f>VLOOKUP($G857,county_facts!$A:$BB,53,FALSE)</f>
        <v>638.61</v>
      </c>
      <c r="BF857">
        <f>VLOOKUP($G857,county_facts!$A:$BB,54,FALSE)</f>
        <v>18.3</v>
      </c>
    </row>
    <row r="858" spans="1:58" x14ac:dyDescent="0.3">
      <c r="A858" t="s">
        <v>9</v>
      </c>
      <c r="B858" t="s">
        <v>368</v>
      </c>
      <c r="C858">
        <v>376</v>
      </c>
      <c r="D858" t="s">
        <v>310</v>
      </c>
      <c r="E858">
        <v>709</v>
      </c>
      <c r="F858">
        <v>0.530324401</v>
      </c>
      <c r="G858">
        <v>27031</v>
      </c>
      <c r="H858">
        <f>VLOOKUP($G858,county_facts!$A:$BB,4,FALSE)</f>
        <v>5233</v>
      </c>
      <c r="I858">
        <f>VLOOKUP($G858,county_facts!$A:$BB,5,FALSE)</f>
        <v>5176</v>
      </c>
      <c r="J858">
        <f>VLOOKUP($G858,county_facts!$A:$BB,6,FALSE)</f>
        <v>1.1000000000000001</v>
      </c>
      <c r="K858">
        <f>VLOOKUP($G858,county_facts!$A:$BB,7,FALSE)</f>
        <v>5176</v>
      </c>
      <c r="L858">
        <f>VLOOKUP($G858,county_facts!$A:$BB,8,FALSE)</f>
        <v>4</v>
      </c>
      <c r="M858">
        <f>VLOOKUP($G858,county_facts!$A:$BB,9,FALSE)</f>
        <v>16.3</v>
      </c>
      <c r="N858">
        <f>VLOOKUP($G858,county_facts!$A:$BB,10,FALSE)</f>
        <v>24.3</v>
      </c>
      <c r="O858">
        <f>VLOOKUP($G858,county_facts!$A:$BB,11,FALSE)</f>
        <v>50.5</v>
      </c>
      <c r="P858">
        <f>VLOOKUP($G858,county_facts!$A:$BB,12,FALSE)</f>
        <v>86.9</v>
      </c>
      <c r="Q858">
        <f>VLOOKUP($G858,county_facts!$A:$BB,13,FALSE)</f>
        <v>0.6</v>
      </c>
      <c r="R858">
        <f>VLOOKUP($G858,county_facts!$A:$BB,14,FALSE)</f>
        <v>9</v>
      </c>
      <c r="S858">
        <f>VLOOKUP($G858,county_facts!$A:$BB,15,FALSE)</f>
        <v>0.7</v>
      </c>
      <c r="T858">
        <f>VLOOKUP($G858,county_facts!$A:$BB,16,FALSE)</f>
        <v>0.1</v>
      </c>
      <c r="U858">
        <f>VLOOKUP($G858,county_facts!$A:$BB,17,FALSE)</f>
        <v>2.6</v>
      </c>
      <c r="V858">
        <f>VLOOKUP($G858,county_facts!$A:$BB,18,FALSE)</f>
        <v>1.9</v>
      </c>
      <c r="W858">
        <f>VLOOKUP($G858,county_facts!$A:$BB,19,FALSE)</f>
        <v>85.8</v>
      </c>
      <c r="X858">
        <f>VLOOKUP($G858,county_facts!$A:$BB,20,FALSE)</f>
        <v>86.4</v>
      </c>
      <c r="Y858">
        <f>VLOOKUP($G858,county_facts!$A:$BB,21,FALSE)</f>
        <v>3.1</v>
      </c>
      <c r="Z858">
        <f>VLOOKUP($G858,county_facts!$A:$BB,22,FALSE)</f>
        <v>5.5</v>
      </c>
      <c r="AA858">
        <f>VLOOKUP($G858,county_facts!$A:$BB,23,FALSE)</f>
        <v>94.8</v>
      </c>
      <c r="AB858">
        <f>VLOOKUP($G858,county_facts!$A:$BB,24,FALSE)</f>
        <v>37.4</v>
      </c>
      <c r="AC858">
        <f>VLOOKUP($G858,county_facts!$A:$BB,25,FALSE)</f>
        <v>525</v>
      </c>
      <c r="AD858">
        <f>VLOOKUP($G858,county_facts!$A:$BB,26,FALSE)</f>
        <v>16.7</v>
      </c>
      <c r="AE858">
        <f>VLOOKUP($G858,county_facts!$A:$BB,27,FALSE)</f>
        <v>5965</v>
      </c>
      <c r="AF858">
        <f>VLOOKUP($G858,county_facts!$A:$BB,28,FALSE)</f>
        <v>73.099999999999994</v>
      </c>
      <c r="AG858">
        <f>VLOOKUP($G858,county_facts!$A:$BB,29,FALSE)</f>
        <v>8.5</v>
      </c>
      <c r="AH858">
        <f>VLOOKUP($G858,county_facts!$A:$BB,30,FALSE)</f>
        <v>240500</v>
      </c>
      <c r="AI858">
        <f>VLOOKUP($G858,county_facts!$A:$BB,31,FALSE)</f>
        <v>2614</v>
      </c>
      <c r="AJ858">
        <f>VLOOKUP($G858,county_facts!$A:$BB,32,FALSE)</f>
        <v>1.96</v>
      </c>
      <c r="AK858">
        <f>VLOOKUP($G858,county_facts!$A:$BB,33,FALSE)</f>
        <v>32868</v>
      </c>
      <c r="AL858">
        <f>VLOOKUP($G858,county_facts!$A:$BB,34,FALSE)</f>
        <v>52215</v>
      </c>
      <c r="AM858">
        <f>VLOOKUP($G858,county_facts!$A:$BB,35,FALSE)</f>
        <v>8.3000000000000007</v>
      </c>
      <c r="AN858">
        <f>VLOOKUP($G858,county_facts!$A:$BB,36,FALSE)</f>
        <v>279</v>
      </c>
      <c r="AO858">
        <f>VLOOKUP($G858,county_facts!$A:$BB,37,FALSE)</f>
        <v>2076</v>
      </c>
      <c r="AP858">
        <f>VLOOKUP($G858,county_facts!$A:$BB,38,FALSE)</f>
        <v>2.8</v>
      </c>
      <c r="AQ858">
        <f>VLOOKUP($G858,county_facts!$A:$BB,39,FALSE)</f>
        <v>782</v>
      </c>
      <c r="AR858">
        <f>VLOOKUP($G858,county_facts!$A:$BB,40,FALSE)</f>
        <v>914</v>
      </c>
      <c r="AS858">
        <f>VLOOKUP($G858,county_facts!$A:$BB,41,FALSE)</f>
        <v>0</v>
      </c>
      <c r="AT858">
        <f>VLOOKUP($G858,county_facts!$A:$BB,42,FALSE)</f>
        <v>0</v>
      </c>
      <c r="AU858">
        <f>VLOOKUP($G858,county_facts!$A:$BB,43,FALSE)</f>
        <v>0</v>
      </c>
      <c r="AV858">
        <f>VLOOKUP($G858,county_facts!$A:$BB,44,FALSE)</f>
        <v>0</v>
      </c>
      <c r="AW858">
        <f>VLOOKUP($G858,county_facts!$A:$BB,45,FALSE)</f>
        <v>0</v>
      </c>
      <c r="AX858">
        <f>VLOOKUP($G858,county_facts!$A:$BB,46,FALSE)</f>
        <v>0</v>
      </c>
      <c r="AY858">
        <f>VLOOKUP($G858,county_facts!$A:$BB,47,FALSE)</f>
        <v>0</v>
      </c>
      <c r="AZ858">
        <f>VLOOKUP($G858,county_facts!$A:$BB,48,FALSE)</f>
        <v>0</v>
      </c>
      <c r="BA858">
        <f>VLOOKUP($G858,county_facts!$A:$BB,49,FALSE)</f>
        <v>61860</v>
      </c>
      <c r="BB858">
        <f>VLOOKUP($G858,county_facts!$A:$BB,50,FALSE)</f>
        <v>11420</v>
      </c>
      <c r="BC858">
        <f>VLOOKUP($G858,county_facts!$A:$BB,51,FALSE)</f>
        <v>40376</v>
      </c>
      <c r="BD858">
        <f>VLOOKUP($G858,county_facts!$A:$BB,52,FALSE)</f>
        <v>39</v>
      </c>
      <c r="BE858">
        <f>VLOOKUP($G858,county_facts!$A:$BB,53,FALSE)</f>
        <v>1452.28</v>
      </c>
      <c r="BF858">
        <f>VLOOKUP($G858,county_facts!$A:$BB,54,FALSE)</f>
        <v>3.6</v>
      </c>
    </row>
    <row r="859" spans="1:58" x14ac:dyDescent="0.3">
      <c r="A859" t="s">
        <v>6</v>
      </c>
      <c r="B859" t="s">
        <v>368</v>
      </c>
      <c r="C859">
        <v>333</v>
      </c>
      <c r="D859" t="s">
        <v>310</v>
      </c>
      <c r="E859">
        <v>709</v>
      </c>
      <c r="F859">
        <v>0.469675599</v>
      </c>
      <c r="G859">
        <v>27031</v>
      </c>
      <c r="H859">
        <f>VLOOKUP($G859,county_facts!$A:$BB,4,FALSE)</f>
        <v>5233</v>
      </c>
      <c r="I859">
        <f>VLOOKUP($G859,county_facts!$A:$BB,5,FALSE)</f>
        <v>5176</v>
      </c>
      <c r="J859">
        <f>VLOOKUP($G859,county_facts!$A:$BB,6,FALSE)</f>
        <v>1.1000000000000001</v>
      </c>
      <c r="K859">
        <f>VLOOKUP($G859,county_facts!$A:$BB,7,FALSE)</f>
        <v>5176</v>
      </c>
      <c r="L859">
        <f>VLOOKUP($G859,county_facts!$A:$BB,8,FALSE)</f>
        <v>4</v>
      </c>
      <c r="M859">
        <f>VLOOKUP($G859,county_facts!$A:$BB,9,FALSE)</f>
        <v>16.3</v>
      </c>
      <c r="N859">
        <f>VLOOKUP($G859,county_facts!$A:$BB,10,FALSE)</f>
        <v>24.3</v>
      </c>
      <c r="O859">
        <f>VLOOKUP($G859,county_facts!$A:$BB,11,FALSE)</f>
        <v>50.5</v>
      </c>
      <c r="P859">
        <f>VLOOKUP($G859,county_facts!$A:$BB,12,FALSE)</f>
        <v>86.9</v>
      </c>
      <c r="Q859">
        <f>VLOOKUP($G859,county_facts!$A:$BB,13,FALSE)</f>
        <v>0.6</v>
      </c>
      <c r="R859">
        <f>VLOOKUP($G859,county_facts!$A:$BB,14,FALSE)</f>
        <v>9</v>
      </c>
      <c r="S859">
        <f>VLOOKUP($G859,county_facts!$A:$BB,15,FALSE)</f>
        <v>0.7</v>
      </c>
      <c r="T859">
        <f>VLOOKUP($G859,county_facts!$A:$BB,16,FALSE)</f>
        <v>0.1</v>
      </c>
      <c r="U859">
        <f>VLOOKUP($G859,county_facts!$A:$BB,17,FALSE)</f>
        <v>2.6</v>
      </c>
      <c r="V859">
        <f>VLOOKUP($G859,county_facts!$A:$BB,18,FALSE)</f>
        <v>1.9</v>
      </c>
      <c r="W859">
        <f>VLOOKUP($G859,county_facts!$A:$BB,19,FALSE)</f>
        <v>85.8</v>
      </c>
      <c r="X859">
        <f>VLOOKUP($G859,county_facts!$A:$BB,20,FALSE)</f>
        <v>86.4</v>
      </c>
      <c r="Y859">
        <f>VLOOKUP($G859,county_facts!$A:$BB,21,FALSE)</f>
        <v>3.1</v>
      </c>
      <c r="Z859">
        <f>VLOOKUP($G859,county_facts!$A:$BB,22,FALSE)</f>
        <v>5.5</v>
      </c>
      <c r="AA859">
        <f>VLOOKUP($G859,county_facts!$A:$BB,23,FALSE)</f>
        <v>94.8</v>
      </c>
      <c r="AB859">
        <f>VLOOKUP($G859,county_facts!$A:$BB,24,FALSE)</f>
        <v>37.4</v>
      </c>
      <c r="AC859">
        <f>VLOOKUP($G859,county_facts!$A:$BB,25,FALSE)</f>
        <v>525</v>
      </c>
      <c r="AD859">
        <f>VLOOKUP($G859,county_facts!$A:$BB,26,FALSE)</f>
        <v>16.7</v>
      </c>
      <c r="AE859">
        <f>VLOOKUP($G859,county_facts!$A:$BB,27,FALSE)</f>
        <v>5965</v>
      </c>
      <c r="AF859">
        <f>VLOOKUP($G859,county_facts!$A:$BB,28,FALSE)</f>
        <v>73.099999999999994</v>
      </c>
      <c r="AG859">
        <f>VLOOKUP($G859,county_facts!$A:$BB,29,FALSE)</f>
        <v>8.5</v>
      </c>
      <c r="AH859">
        <f>VLOOKUP($G859,county_facts!$A:$BB,30,FALSE)</f>
        <v>240500</v>
      </c>
      <c r="AI859">
        <f>VLOOKUP($G859,county_facts!$A:$BB,31,FALSE)</f>
        <v>2614</v>
      </c>
      <c r="AJ859">
        <f>VLOOKUP($G859,county_facts!$A:$BB,32,FALSE)</f>
        <v>1.96</v>
      </c>
      <c r="AK859">
        <f>VLOOKUP($G859,county_facts!$A:$BB,33,FALSE)</f>
        <v>32868</v>
      </c>
      <c r="AL859">
        <f>VLOOKUP($G859,county_facts!$A:$BB,34,FALSE)</f>
        <v>52215</v>
      </c>
      <c r="AM859">
        <f>VLOOKUP($G859,county_facts!$A:$BB,35,FALSE)</f>
        <v>8.3000000000000007</v>
      </c>
      <c r="AN859">
        <f>VLOOKUP($G859,county_facts!$A:$BB,36,FALSE)</f>
        <v>279</v>
      </c>
      <c r="AO859">
        <f>VLOOKUP($G859,county_facts!$A:$BB,37,FALSE)</f>
        <v>2076</v>
      </c>
      <c r="AP859">
        <f>VLOOKUP($G859,county_facts!$A:$BB,38,FALSE)</f>
        <v>2.8</v>
      </c>
      <c r="AQ859">
        <f>VLOOKUP($G859,county_facts!$A:$BB,39,FALSE)</f>
        <v>782</v>
      </c>
      <c r="AR859">
        <f>VLOOKUP($G859,county_facts!$A:$BB,40,FALSE)</f>
        <v>914</v>
      </c>
      <c r="AS859">
        <f>VLOOKUP($G859,county_facts!$A:$BB,41,FALSE)</f>
        <v>0</v>
      </c>
      <c r="AT859">
        <f>VLOOKUP($G859,county_facts!$A:$BB,42,FALSE)</f>
        <v>0</v>
      </c>
      <c r="AU859">
        <f>VLOOKUP($G859,county_facts!$A:$BB,43,FALSE)</f>
        <v>0</v>
      </c>
      <c r="AV859">
        <f>VLOOKUP($G859,county_facts!$A:$BB,44,FALSE)</f>
        <v>0</v>
      </c>
      <c r="AW859">
        <f>VLOOKUP($G859,county_facts!$A:$BB,45,FALSE)</f>
        <v>0</v>
      </c>
      <c r="AX859">
        <f>VLOOKUP($G859,county_facts!$A:$BB,46,FALSE)</f>
        <v>0</v>
      </c>
      <c r="AY859">
        <f>VLOOKUP($G859,county_facts!$A:$BB,47,FALSE)</f>
        <v>0</v>
      </c>
      <c r="AZ859">
        <f>VLOOKUP($G859,county_facts!$A:$BB,48,FALSE)</f>
        <v>0</v>
      </c>
      <c r="BA859">
        <f>VLOOKUP($G859,county_facts!$A:$BB,49,FALSE)</f>
        <v>61860</v>
      </c>
      <c r="BB859">
        <f>VLOOKUP($G859,county_facts!$A:$BB,50,FALSE)</f>
        <v>11420</v>
      </c>
      <c r="BC859">
        <f>VLOOKUP($G859,county_facts!$A:$BB,51,FALSE)</f>
        <v>40376</v>
      </c>
      <c r="BD859">
        <f>VLOOKUP($G859,county_facts!$A:$BB,52,FALSE)</f>
        <v>39</v>
      </c>
      <c r="BE859">
        <f>VLOOKUP($G859,county_facts!$A:$BB,53,FALSE)</f>
        <v>1452.28</v>
      </c>
      <c r="BF859">
        <f>VLOOKUP($G859,county_facts!$A:$BB,54,FALSE)</f>
        <v>3.6</v>
      </c>
    </row>
    <row r="860" spans="1:58" x14ac:dyDescent="0.3">
      <c r="A860" t="s">
        <v>6</v>
      </c>
      <c r="B860" t="s">
        <v>369</v>
      </c>
      <c r="C860">
        <v>255</v>
      </c>
      <c r="D860" t="s">
        <v>310</v>
      </c>
      <c r="E860">
        <v>384</v>
      </c>
      <c r="F860">
        <v>0.6640625</v>
      </c>
      <c r="G860">
        <v>27029</v>
      </c>
      <c r="H860">
        <f>VLOOKUP($G860,county_facts!$A:$BB,4,FALSE)</f>
        <v>8791</v>
      </c>
      <c r="I860">
        <f>VLOOKUP($G860,county_facts!$A:$BB,5,FALSE)</f>
        <v>8695</v>
      </c>
      <c r="J860">
        <f>VLOOKUP($G860,county_facts!$A:$BB,6,FALSE)</f>
        <v>1.1000000000000001</v>
      </c>
      <c r="K860">
        <f>VLOOKUP($G860,county_facts!$A:$BB,7,FALSE)</f>
        <v>8695</v>
      </c>
      <c r="L860">
        <f>VLOOKUP($G860,county_facts!$A:$BB,8,FALSE)</f>
        <v>6</v>
      </c>
      <c r="M860">
        <f>VLOOKUP($G860,county_facts!$A:$BB,9,FALSE)</f>
        <v>24.7</v>
      </c>
      <c r="N860">
        <f>VLOOKUP($G860,county_facts!$A:$BB,10,FALSE)</f>
        <v>19.5</v>
      </c>
      <c r="O860">
        <f>VLOOKUP($G860,county_facts!$A:$BB,11,FALSE)</f>
        <v>49.6</v>
      </c>
      <c r="P860">
        <f>VLOOKUP($G860,county_facts!$A:$BB,12,FALSE)</f>
        <v>86.2</v>
      </c>
      <c r="Q860">
        <f>VLOOKUP($G860,county_facts!$A:$BB,13,FALSE)</f>
        <v>0.4</v>
      </c>
      <c r="R860">
        <f>VLOOKUP($G860,county_facts!$A:$BB,14,FALSE)</f>
        <v>9.6999999999999993</v>
      </c>
      <c r="S860">
        <f>VLOOKUP($G860,county_facts!$A:$BB,15,FALSE)</f>
        <v>0.4</v>
      </c>
      <c r="T860">
        <f>VLOOKUP($G860,county_facts!$A:$BB,16,FALSE)</f>
        <v>0</v>
      </c>
      <c r="U860">
        <f>VLOOKUP($G860,county_facts!$A:$BB,17,FALSE)</f>
        <v>3.3</v>
      </c>
      <c r="V860">
        <f>VLOOKUP($G860,county_facts!$A:$BB,18,FALSE)</f>
        <v>1.6</v>
      </c>
      <c r="W860">
        <f>VLOOKUP($G860,county_facts!$A:$BB,19,FALSE)</f>
        <v>85.3</v>
      </c>
      <c r="X860">
        <f>VLOOKUP($G860,county_facts!$A:$BB,20,FALSE)</f>
        <v>89.4</v>
      </c>
      <c r="Y860">
        <f>VLOOKUP($G860,county_facts!$A:$BB,21,FALSE)</f>
        <v>0.9</v>
      </c>
      <c r="Z860">
        <f>VLOOKUP($G860,county_facts!$A:$BB,22,FALSE)</f>
        <v>4.9000000000000004</v>
      </c>
      <c r="AA860">
        <f>VLOOKUP($G860,county_facts!$A:$BB,23,FALSE)</f>
        <v>85.4</v>
      </c>
      <c r="AB860">
        <f>VLOOKUP($G860,county_facts!$A:$BB,24,FALSE)</f>
        <v>13.3</v>
      </c>
      <c r="AC860">
        <f>VLOOKUP($G860,county_facts!$A:$BB,25,FALSE)</f>
        <v>923</v>
      </c>
      <c r="AD860">
        <f>VLOOKUP($G860,county_facts!$A:$BB,26,FALSE)</f>
        <v>25.6</v>
      </c>
      <c r="AE860">
        <f>VLOOKUP($G860,county_facts!$A:$BB,27,FALSE)</f>
        <v>4757</v>
      </c>
      <c r="AF860">
        <f>VLOOKUP($G860,county_facts!$A:$BB,28,FALSE)</f>
        <v>79.5</v>
      </c>
      <c r="AG860">
        <f>VLOOKUP($G860,county_facts!$A:$BB,29,FALSE)</f>
        <v>7</v>
      </c>
      <c r="AH860">
        <f>VLOOKUP($G860,county_facts!$A:$BB,30,FALSE)</f>
        <v>118300</v>
      </c>
      <c r="AI860">
        <f>VLOOKUP($G860,county_facts!$A:$BB,31,FALSE)</f>
        <v>3586</v>
      </c>
      <c r="AJ860">
        <f>VLOOKUP($G860,county_facts!$A:$BB,32,FALSE)</f>
        <v>2.4</v>
      </c>
      <c r="AK860">
        <f>VLOOKUP($G860,county_facts!$A:$BB,33,FALSE)</f>
        <v>22157</v>
      </c>
      <c r="AL860">
        <f>VLOOKUP($G860,county_facts!$A:$BB,34,FALSE)</f>
        <v>43269</v>
      </c>
      <c r="AM860">
        <f>VLOOKUP($G860,county_facts!$A:$BB,35,FALSE)</f>
        <v>16.5</v>
      </c>
      <c r="AN860">
        <f>VLOOKUP($G860,county_facts!$A:$BB,36,FALSE)</f>
        <v>203</v>
      </c>
      <c r="AO860">
        <f>VLOOKUP($G860,county_facts!$A:$BB,37,FALSE)</f>
        <v>2776</v>
      </c>
      <c r="AP860">
        <f>VLOOKUP($G860,county_facts!$A:$BB,38,FALSE)</f>
        <v>18.5</v>
      </c>
      <c r="AQ860">
        <f>VLOOKUP($G860,county_facts!$A:$BB,39,FALSE)</f>
        <v>649</v>
      </c>
      <c r="AR860">
        <f>VLOOKUP($G860,county_facts!$A:$BB,40,FALSE)</f>
        <v>1057</v>
      </c>
      <c r="AS860">
        <f>VLOOKUP($G860,county_facts!$A:$BB,41,FALSE)</f>
        <v>0</v>
      </c>
      <c r="AT860">
        <f>VLOOKUP($G860,county_facts!$A:$BB,42,FALSE)</f>
        <v>0</v>
      </c>
      <c r="AU860">
        <f>VLOOKUP($G860,county_facts!$A:$BB,43,FALSE)</f>
        <v>0</v>
      </c>
      <c r="AV860">
        <f>VLOOKUP($G860,county_facts!$A:$BB,44,FALSE)</f>
        <v>0</v>
      </c>
      <c r="AW860">
        <f>VLOOKUP($G860,county_facts!$A:$BB,45,FALSE)</f>
        <v>0</v>
      </c>
      <c r="AX860">
        <f>VLOOKUP($G860,county_facts!$A:$BB,46,FALSE)</f>
        <v>23.3</v>
      </c>
      <c r="AY860">
        <f>VLOOKUP($G860,county_facts!$A:$BB,47,FALSE)</f>
        <v>0</v>
      </c>
      <c r="AZ860">
        <f>VLOOKUP($G860,county_facts!$A:$BB,48,FALSE)</f>
        <v>14153</v>
      </c>
      <c r="BA860">
        <f>VLOOKUP($G860,county_facts!$A:$BB,49,FALSE)</f>
        <v>42917</v>
      </c>
      <c r="BB860">
        <f>VLOOKUP($G860,county_facts!$A:$BB,50,FALSE)</f>
        <v>5213</v>
      </c>
      <c r="BC860">
        <f>VLOOKUP($G860,county_facts!$A:$BB,51,FALSE)</f>
        <v>0</v>
      </c>
      <c r="BD860">
        <f>VLOOKUP($G860,county_facts!$A:$BB,52,FALSE)</f>
        <v>3</v>
      </c>
      <c r="BE860">
        <f>VLOOKUP($G860,county_facts!$A:$BB,53,FALSE)</f>
        <v>998.94</v>
      </c>
      <c r="BF860">
        <f>VLOOKUP($G860,county_facts!$A:$BB,54,FALSE)</f>
        <v>8.6999999999999993</v>
      </c>
    </row>
    <row r="861" spans="1:58" x14ac:dyDescent="0.3">
      <c r="A861" t="s">
        <v>9</v>
      </c>
      <c r="B861" t="s">
        <v>369</v>
      </c>
      <c r="C861">
        <v>129</v>
      </c>
      <c r="D861" t="s">
        <v>310</v>
      </c>
      <c r="E861">
        <v>384</v>
      </c>
      <c r="F861">
        <v>0.3359375</v>
      </c>
      <c r="G861">
        <v>27029</v>
      </c>
      <c r="H861">
        <f>VLOOKUP($G861,county_facts!$A:$BB,4,FALSE)</f>
        <v>8791</v>
      </c>
      <c r="I861">
        <f>VLOOKUP($G861,county_facts!$A:$BB,5,FALSE)</f>
        <v>8695</v>
      </c>
      <c r="J861">
        <f>VLOOKUP($G861,county_facts!$A:$BB,6,FALSE)</f>
        <v>1.1000000000000001</v>
      </c>
      <c r="K861">
        <f>VLOOKUP($G861,county_facts!$A:$BB,7,FALSE)</f>
        <v>8695</v>
      </c>
      <c r="L861">
        <f>VLOOKUP($G861,county_facts!$A:$BB,8,FALSE)</f>
        <v>6</v>
      </c>
      <c r="M861">
        <f>VLOOKUP($G861,county_facts!$A:$BB,9,FALSE)</f>
        <v>24.7</v>
      </c>
      <c r="N861">
        <f>VLOOKUP($G861,county_facts!$A:$BB,10,FALSE)</f>
        <v>19.5</v>
      </c>
      <c r="O861">
        <f>VLOOKUP($G861,county_facts!$A:$BB,11,FALSE)</f>
        <v>49.6</v>
      </c>
      <c r="P861">
        <f>VLOOKUP($G861,county_facts!$A:$BB,12,FALSE)</f>
        <v>86.2</v>
      </c>
      <c r="Q861">
        <f>VLOOKUP($G861,county_facts!$A:$BB,13,FALSE)</f>
        <v>0.4</v>
      </c>
      <c r="R861">
        <f>VLOOKUP($G861,county_facts!$A:$BB,14,FALSE)</f>
        <v>9.6999999999999993</v>
      </c>
      <c r="S861">
        <f>VLOOKUP($G861,county_facts!$A:$BB,15,FALSE)</f>
        <v>0.4</v>
      </c>
      <c r="T861">
        <f>VLOOKUP($G861,county_facts!$A:$BB,16,FALSE)</f>
        <v>0</v>
      </c>
      <c r="U861">
        <f>VLOOKUP($G861,county_facts!$A:$BB,17,FALSE)</f>
        <v>3.3</v>
      </c>
      <c r="V861">
        <f>VLOOKUP($G861,county_facts!$A:$BB,18,FALSE)</f>
        <v>1.6</v>
      </c>
      <c r="W861">
        <f>VLOOKUP($G861,county_facts!$A:$BB,19,FALSE)</f>
        <v>85.3</v>
      </c>
      <c r="X861">
        <f>VLOOKUP($G861,county_facts!$A:$BB,20,FALSE)</f>
        <v>89.4</v>
      </c>
      <c r="Y861">
        <f>VLOOKUP($G861,county_facts!$A:$BB,21,FALSE)</f>
        <v>0.9</v>
      </c>
      <c r="Z861">
        <f>VLOOKUP($G861,county_facts!$A:$BB,22,FALSE)</f>
        <v>4.9000000000000004</v>
      </c>
      <c r="AA861">
        <f>VLOOKUP($G861,county_facts!$A:$BB,23,FALSE)</f>
        <v>85.4</v>
      </c>
      <c r="AB861">
        <f>VLOOKUP($G861,county_facts!$A:$BB,24,FALSE)</f>
        <v>13.3</v>
      </c>
      <c r="AC861">
        <f>VLOOKUP($G861,county_facts!$A:$BB,25,FALSE)</f>
        <v>923</v>
      </c>
      <c r="AD861">
        <f>VLOOKUP($G861,county_facts!$A:$BB,26,FALSE)</f>
        <v>25.6</v>
      </c>
      <c r="AE861">
        <f>VLOOKUP($G861,county_facts!$A:$BB,27,FALSE)</f>
        <v>4757</v>
      </c>
      <c r="AF861">
        <f>VLOOKUP($G861,county_facts!$A:$BB,28,FALSE)</f>
        <v>79.5</v>
      </c>
      <c r="AG861">
        <f>VLOOKUP($G861,county_facts!$A:$BB,29,FALSE)</f>
        <v>7</v>
      </c>
      <c r="AH861">
        <f>VLOOKUP($G861,county_facts!$A:$BB,30,FALSE)</f>
        <v>118300</v>
      </c>
      <c r="AI861">
        <f>VLOOKUP($G861,county_facts!$A:$BB,31,FALSE)</f>
        <v>3586</v>
      </c>
      <c r="AJ861">
        <f>VLOOKUP($G861,county_facts!$A:$BB,32,FALSE)</f>
        <v>2.4</v>
      </c>
      <c r="AK861">
        <f>VLOOKUP($G861,county_facts!$A:$BB,33,FALSE)</f>
        <v>22157</v>
      </c>
      <c r="AL861">
        <f>VLOOKUP($G861,county_facts!$A:$BB,34,FALSE)</f>
        <v>43269</v>
      </c>
      <c r="AM861">
        <f>VLOOKUP($G861,county_facts!$A:$BB,35,FALSE)</f>
        <v>16.5</v>
      </c>
      <c r="AN861">
        <f>VLOOKUP($G861,county_facts!$A:$BB,36,FALSE)</f>
        <v>203</v>
      </c>
      <c r="AO861">
        <f>VLOOKUP($G861,county_facts!$A:$BB,37,FALSE)</f>
        <v>2776</v>
      </c>
      <c r="AP861">
        <f>VLOOKUP($G861,county_facts!$A:$BB,38,FALSE)</f>
        <v>18.5</v>
      </c>
      <c r="AQ861">
        <f>VLOOKUP($G861,county_facts!$A:$BB,39,FALSE)</f>
        <v>649</v>
      </c>
      <c r="AR861">
        <f>VLOOKUP($G861,county_facts!$A:$BB,40,FALSE)</f>
        <v>1057</v>
      </c>
      <c r="AS861">
        <f>VLOOKUP($G861,county_facts!$A:$BB,41,FALSE)</f>
        <v>0</v>
      </c>
      <c r="AT861">
        <f>VLOOKUP($G861,county_facts!$A:$BB,42,FALSE)</f>
        <v>0</v>
      </c>
      <c r="AU861">
        <f>VLOOKUP($G861,county_facts!$A:$BB,43,FALSE)</f>
        <v>0</v>
      </c>
      <c r="AV861">
        <f>VLOOKUP($G861,county_facts!$A:$BB,44,FALSE)</f>
        <v>0</v>
      </c>
      <c r="AW861">
        <f>VLOOKUP($G861,county_facts!$A:$BB,45,FALSE)</f>
        <v>0</v>
      </c>
      <c r="AX861">
        <f>VLOOKUP($G861,county_facts!$A:$BB,46,FALSE)</f>
        <v>23.3</v>
      </c>
      <c r="AY861">
        <f>VLOOKUP($G861,county_facts!$A:$BB,47,FALSE)</f>
        <v>0</v>
      </c>
      <c r="AZ861">
        <f>VLOOKUP($G861,county_facts!$A:$BB,48,FALSE)</f>
        <v>14153</v>
      </c>
      <c r="BA861">
        <f>VLOOKUP($G861,county_facts!$A:$BB,49,FALSE)</f>
        <v>42917</v>
      </c>
      <c r="BB861">
        <f>VLOOKUP($G861,county_facts!$A:$BB,50,FALSE)</f>
        <v>5213</v>
      </c>
      <c r="BC861">
        <f>VLOOKUP($G861,county_facts!$A:$BB,51,FALSE)</f>
        <v>0</v>
      </c>
      <c r="BD861">
        <f>VLOOKUP($G861,county_facts!$A:$BB,52,FALSE)</f>
        <v>3</v>
      </c>
      <c r="BE861">
        <f>VLOOKUP($G861,county_facts!$A:$BB,53,FALSE)</f>
        <v>998.94</v>
      </c>
      <c r="BF861">
        <f>VLOOKUP($G861,county_facts!$A:$BB,54,FALSE)</f>
        <v>8.6999999999999993</v>
      </c>
    </row>
    <row r="862" spans="1:58" x14ac:dyDescent="0.3">
      <c r="A862" t="s">
        <v>6</v>
      </c>
      <c r="B862" t="s">
        <v>60</v>
      </c>
      <c r="C862">
        <v>2279</v>
      </c>
      <c r="D862" t="s">
        <v>310</v>
      </c>
      <c r="E862">
        <v>4051</v>
      </c>
      <c r="F862">
        <v>0.562577141</v>
      </c>
      <c r="G862">
        <v>27027</v>
      </c>
      <c r="H862">
        <f>VLOOKUP($G862,county_facts!$A:$BB,4,FALSE)</f>
        <v>61286</v>
      </c>
      <c r="I862">
        <f>VLOOKUP($G862,county_facts!$A:$BB,5,FALSE)</f>
        <v>58999</v>
      </c>
      <c r="J862">
        <f>VLOOKUP($G862,county_facts!$A:$BB,6,FALSE)</f>
        <v>3.9</v>
      </c>
      <c r="K862">
        <f>VLOOKUP($G862,county_facts!$A:$BB,7,FALSE)</f>
        <v>58999</v>
      </c>
      <c r="L862">
        <f>VLOOKUP($G862,county_facts!$A:$BB,8,FALSE)</f>
        <v>6.7</v>
      </c>
      <c r="M862">
        <f>VLOOKUP($G862,county_facts!$A:$BB,9,FALSE)</f>
        <v>23.2</v>
      </c>
      <c r="N862">
        <f>VLOOKUP($G862,county_facts!$A:$BB,10,FALSE)</f>
        <v>12.7</v>
      </c>
      <c r="O862">
        <f>VLOOKUP($G862,county_facts!$A:$BB,11,FALSE)</f>
        <v>50.6</v>
      </c>
      <c r="P862">
        <f>VLOOKUP($G862,county_facts!$A:$BB,12,FALSE)</f>
        <v>93</v>
      </c>
      <c r="Q862">
        <f>VLOOKUP($G862,county_facts!$A:$BB,13,FALSE)</f>
        <v>1.7</v>
      </c>
      <c r="R862">
        <f>VLOOKUP($G862,county_facts!$A:$BB,14,FALSE)</f>
        <v>1.6</v>
      </c>
      <c r="S862">
        <f>VLOOKUP($G862,county_facts!$A:$BB,15,FALSE)</f>
        <v>1.4</v>
      </c>
      <c r="T862">
        <f>VLOOKUP($G862,county_facts!$A:$BB,16,FALSE)</f>
        <v>0.1</v>
      </c>
      <c r="U862">
        <f>VLOOKUP($G862,county_facts!$A:$BB,17,FALSE)</f>
        <v>2.2000000000000002</v>
      </c>
      <c r="V862">
        <f>VLOOKUP($G862,county_facts!$A:$BB,18,FALSE)</f>
        <v>4.3</v>
      </c>
      <c r="W862">
        <f>VLOOKUP($G862,county_facts!$A:$BB,19,FALSE)</f>
        <v>89.3</v>
      </c>
      <c r="X862">
        <f>VLOOKUP($G862,county_facts!$A:$BB,20,FALSE)</f>
        <v>83.9</v>
      </c>
      <c r="Y862">
        <f>VLOOKUP($G862,county_facts!$A:$BB,21,FALSE)</f>
        <v>3.3</v>
      </c>
      <c r="Z862">
        <f>VLOOKUP($G862,county_facts!$A:$BB,22,FALSE)</f>
        <v>5.4</v>
      </c>
      <c r="AA862">
        <f>VLOOKUP($G862,county_facts!$A:$BB,23,FALSE)</f>
        <v>93.7</v>
      </c>
      <c r="AB862">
        <f>VLOOKUP($G862,county_facts!$A:$BB,24,FALSE)</f>
        <v>30.3</v>
      </c>
      <c r="AC862">
        <f>VLOOKUP($G862,county_facts!$A:$BB,25,FALSE)</f>
        <v>3423</v>
      </c>
      <c r="AD862">
        <f>VLOOKUP($G862,county_facts!$A:$BB,26,FALSE)</f>
        <v>18.5</v>
      </c>
      <c r="AE862">
        <f>VLOOKUP($G862,county_facts!$A:$BB,27,FALSE)</f>
        <v>24949</v>
      </c>
      <c r="AF862">
        <f>VLOOKUP($G862,county_facts!$A:$BB,28,FALSE)</f>
        <v>69.3</v>
      </c>
      <c r="AG862">
        <f>VLOOKUP($G862,county_facts!$A:$BB,29,FALSE)</f>
        <v>25.1</v>
      </c>
      <c r="AH862">
        <f>VLOOKUP($G862,county_facts!$A:$BB,30,FALSE)</f>
        <v>155200</v>
      </c>
      <c r="AI862">
        <f>VLOOKUP($G862,county_facts!$A:$BB,31,FALSE)</f>
        <v>22463</v>
      </c>
      <c r="AJ862">
        <f>VLOOKUP($G862,county_facts!$A:$BB,32,FALSE)</f>
        <v>2.4700000000000002</v>
      </c>
      <c r="AK862">
        <f>VLOOKUP($G862,county_facts!$A:$BB,33,FALSE)</f>
        <v>24550</v>
      </c>
      <c r="AL862">
        <f>VLOOKUP($G862,county_facts!$A:$BB,34,FALSE)</f>
        <v>52410</v>
      </c>
      <c r="AM862">
        <f>VLOOKUP($G862,county_facts!$A:$BB,35,FALSE)</f>
        <v>12.3</v>
      </c>
      <c r="AN862">
        <f>VLOOKUP($G862,county_facts!$A:$BB,36,FALSE)</f>
        <v>1247</v>
      </c>
      <c r="AO862">
        <f>VLOOKUP($G862,county_facts!$A:$BB,37,FALSE)</f>
        <v>17599</v>
      </c>
      <c r="AP862">
        <f>VLOOKUP($G862,county_facts!$A:$BB,38,FALSE)</f>
        <v>1.3</v>
      </c>
      <c r="AQ862">
        <f>VLOOKUP($G862,county_facts!$A:$BB,39,FALSE)</f>
        <v>3807</v>
      </c>
      <c r="AR862">
        <f>VLOOKUP($G862,county_facts!$A:$BB,40,FALSE)</f>
        <v>5098</v>
      </c>
      <c r="AS862">
        <f>VLOOKUP($G862,county_facts!$A:$BB,41,FALSE)</f>
        <v>0</v>
      </c>
      <c r="AT862">
        <f>VLOOKUP($G862,county_facts!$A:$BB,42,FALSE)</f>
        <v>0</v>
      </c>
      <c r="AU862">
        <f>VLOOKUP($G862,county_facts!$A:$BB,43,FALSE)</f>
        <v>0</v>
      </c>
      <c r="AV862">
        <f>VLOOKUP($G862,county_facts!$A:$BB,44,FALSE)</f>
        <v>0</v>
      </c>
      <c r="AW862">
        <f>VLOOKUP($G862,county_facts!$A:$BB,45,FALSE)</f>
        <v>0</v>
      </c>
      <c r="AX862">
        <f>VLOOKUP($G862,county_facts!$A:$BB,46,FALSE)</f>
        <v>26.3</v>
      </c>
      <c r="AY862">
        <f>VLOOKUP($G862,county_facts!$A:$BB,47,FALSE)</f>
        <v>317074</v>
      </c>
      <c r="AZ862">
        <f>VLOOKUP($G862,county_facts!$A:$BB,48,FALSE)</f>
        <v>0</v>
      </c>
      <c r="BA862">
        <f>VLOOKUP($G862,county_facts!$A:$BB,49,FALSE)</f>
        <v>630252</v>
      </c>
      <c r="BB862">
        <f>VLOOKUP($G862,county_facts!$A:$BB,50,FALSE)</f>
        <v>11534</v>
      </c>
      <c r="BC862">
        <f>VLOOKUP($G862,county_facts!$A:$BB,51,FALSE)</f>
        <v>58515</v>
      </c>
      <c r="BD862">
        <f>VLOOKUP($G862,county_facts!$A:$BB,52,FALSE)</f>
        <v>559</v>
      </c>
      <c r="BE862">
        <f>VLOOKUP($G862,county_facts!$A:$BB,53,FALSE)</f>
        <v>1045.3699999999999</v>
      </c>
      <c r="BF862">
        <f>VLOOKUP($G862,county_facts!$A:$BB,54,FALSE)</f>
        <v>56.4</v>
      </c>
    </row>
    <row r="863" spans="1:58" x14ac:dyDescent="0.3">
      <c r="A863" t="s">
        <v>9</v>
      </c>
      <c r="B863" t="s">
        <v>60</v>
      </c>
      <c r="C863">
        <v>1772</v>
      </c>
      <c r="D863" t="s">
        <v>310</v>
      </c>
      <c r="E863">
        <v>4051</v>
      </c>
      <c r="F863">
        <v>0.437422859</v>
      </c>
      <c r="G863">
        <v>27027</v>
      </c>
      <c r="H863">
        <f>VLOOKUP($G863,county_facts!$A:$BB,4,FALSE)</f>
        <v>61286</v>
      </c>
      <c r="I863">
        <f>VLOOKUP($G863,county_facts!$A:$BB,5,FALSE)</f>
        <v>58999</v>
      </c>
      <c r="J863">
        <f>VLOOKUP($G863,county_facts!$A:$BB,6,FALSE)</f>
        <v>3.9</v>
      </c>
      <c r="K863">
        <f>VLOOKUP($G863,county_facts!$A:$BB,7,FALSE)</f>
        <v>58999</v>
      </c>
      <c r="L863">
        <f>VLOOKUP($G863,county_facts!$A:$BB,8,FALSE)</f>
        <v>6.7</v>
      </c>
      <c r="M863">
        <f>VLOOKUP($G863,county_facts!$A:$BB,9,FALSE)</f>
        <v>23.2</v>
      </c>
      <c r="N863">
        <f>VLOOKUP($G863,county_facts!$A:$BB,10,FALSE)</f>
        <v>12.7</v>
      </c>
      <c r="O863">
        <f>VLOOKUP($G863,county_facts!$A:$BB,11,FALSE)</f>
        <v>50.6</v>
      </c>
      <c r="P863">
        <f>VLOOKUP($G863,county_facts!$A:$BB,12,FALSE)</f>
        <v>93</v>
      </c>
      <c r="Q863">
        <f>VLOOKUP($G863,county_facts!$A:$BB,13,FALSE)</f>
        <v>1.7</v>
      </c>
      <c r="R863">
        <f>VLOOKUP($G863,county_facts!$A:$BB,14,FALSE)</f>
        <v>1.6</v>
      </c>
      <c r="S863">
        <f>VLOOKUP($G863,county_facts!$A:$BB,15,FALSE)</f>
        <v>1.4</v>
      </c>
      <c r="T863">
        <f>VLOOKUP($G863,county_facts!$A:$BB,16,FALSE)</f>
        <v>0.1</v>
      </c>
      <c r="U863">
        <f>VLOOKUP($G863,county_facts!$A:$BB,17,FALSE)</f>
        <v>2.2000000000000002</v>
      </c>
      <c r="V863">
        <f>VLOOKUP($G863,county_facts!$A:$BB,18,FALSE)</f>
        <v>4.3</v>
      </c>
      <c r="W863">
        <f>VLOOKUP($G863,county_facts!$A:$BB,19,FALSE)</f>
        <v>89.3</v>
      </c>
      <c r="X863">
        <f>VLOOKUP($G863,county_facts!$A:$BB,20,FALSE)</f>
        <v>83.9</v>
      </c>
      <c r="Y863">
        <f>VLOOKUP($G863,county_facts!$A:$BB,21,FALSE)</f>
        <v>3.3</v>
      </c>
      <c r="Z863">
        <f>VLOOKUP($G863,county_facts!$A:$BB,22,FALSE)</f>
        <v>5.4</v>
      </c>
      <c r="AA863">
        <f>VLOOKUP($G863,county_facts!$A:$BB,23,FALSE)</f>
        <v>93.7</v>
      </c>
      <c r="AB863">
        <f>VLOOKUP($G863,county_facts!$A:$BB,24,FALSE)</f>
        <v>30.3</v>
      </c>
      <c r="AC863">
        <f>VLOOKUP($G863,county_facts!$A:$BB,25,FALSE)</f>
        <v>3423</v>
      </c>
      <c r="AD863">
        <f>VLOOKUP($G863,county_facts!$A:$BB,26,FALSE)</f>
        <v>18.5</v>
      </c>
      <c r="AE863">
        <f>VLOOKUP($G863,county_facts!$A:$BB,27,FALSE)</f>
        <v>24949</v>
      </c>
      <c r="AF863">
        <f>VLOOKUP($G863,county_facts!$A:$BB,28,FALSE)</f>
        <v>69.3</v>
      </c>
      <c r="AG863">
        <f>VLOOKUP($G863,county_facts!$A:$BB,29,FALSE)</f>
        <v>25.1</v>
      </c>
      <c r="AH863">
        <f>VLOOKUP($G863,county_facts!$A:$BB,30,FALSE)</f>
        <v>155200</v>
      </c>
      <c r="AI863">
        <f>VLOOKUP($G863,county_facts!$A:$BB,31,FALSE)</f>
        <v>22463</v>
      </c>
      <c r="AJ863">
        <f>VLOOKUP($G863,county_facts!$A:$BB,32,FALSE)</f>
        <v>2.4700000000000002</v>
      </c>
      <c r="AK863">
        <f>VLOOKUP($G863,county_facts!$A:$BB,33,FALSE)</f>
        <v>24550</v>
      </c>
      <c r="AL863">
        <f>VLOOKUP($G863,county_facts!$A:$BB,34,FALSE)</f>
        <v>52410</v>
      </c>
      <c r="AM863">
        <f>VLOOKUP($G863,county_facts!$A:$BB,35,FALSE)</f>
        <v>12.3</v>
      </c>
      <c r="AN863">
        <f>VLOOKUP($G863,county_facts!$A:$BB,36,FALSE)</f>
        <v>1247</v>
      </c>
      <c r="AO863">
        <f>VLOOKUP($G863,county_facts!$A:$BB,37,FALSE)</f>
        <v>17599</v>
      </c>
      <c r="AP863">
        <f>VLOOKUP($G863,county_facts!$A:$BB,38,FALSE)</f>
        <v>1.3</v>
      </c>
      <c r="AQ863">
        <f>VLOOKUP($G863,county_facts!$A:$BB,39,FALSE)</f>
        <v>3807</v>
      </c>
      <c r="AR863">
        <f>VLOOKUP($G863,county_facts!$A:$BB,40,FALSE)</f>
        <v>5098</v>
      </c>
      <c r="AS863">
        <f>VLOOKUP($G863,county_facts!$A:$BB,41,FALSE)</f>
        <v>0</v>
      </c>
      <c r="AT863">
        <f>VLOOKUP($G863,county_facts!$A:$BB,42,FALSE)</f>
        <v>0</v>
      </c>
      <c r="AU863">
        <f>VLOOKUP($G863,county_facts!$A:$BB,43,FALSE)</f>
        <v>0</v>
      </c>
      <c r="AV863">
        <f>VLOOKUP($G863,county_facts!$A:$BB,44,FALSE)</f>
        <v>0</v>
      </c>
      <c r="AW863">
        <f>VLOOKUP($G863,county_facts!$A:$BB,45,FALSE)</f>
        <v>0</v>
      </c>
      <c r="AX863">
        <f>VLOOKUP($G863,county_facts!$A:$BB,46,FALSE)</f>
        <v>26.3</v>
      </c>
      <c r="AY863">
        <f>VLOOKUP($G863,county_facts!$A:$BB,47,FALSE)</f>
        <v>317074</v>
      </c>
      <c r="AZ863">
        <f>VLOOKUP($G863,county_facts!$A:$BB,48,FALSE)</f>
        <v>0</v>
      </c>
      <c r="BA863">
        <f>VLOOKUP($G863,county_facts!$A:$BB,49,FALSE)</f>
        <v>630252</v>
      </c>
      <c r="BB863">
        <f>VLOOKUP($G863,county_facts!$A:$BB,50,FALSE)</f>
        <v>11534</v>
      </c>
      <c r="BC863">
        <f>VLOOKUP($G863,county_facts!$A:$BB,51,FALSE)</f>
        <v>58515</v>
      </c>
      <c r="BD863">
        <f>VLOOKUP($G863,county_facts!$A:$BB,52,FALSE)</f>
        <v>559</v>
      </c>
      <c r="BE863">
        <f>VLOOKUP($G863,county_facts!$A:$BB,53,FALSE)</f>
        <v>1045.3699999999999</v>
      </c>
      <c r="BF863">
        <f>VLOOKUP($G863,county_facts!$A:$BB,54,FALSE)</f>
        <v>56.4</v>
      </c>
    </row>
    <row r="864" spans="1:58" x14ac:dyDescent="0.3">
      <c r="A864" t="s">
        <v>6</v>
      </c>
      <c r="B864" t="s">
        <v>370</v>
      </c>
      <c r="C864">
        <v>2030</v>
      </c>
      <c r="D864" t="s">
        <v>310</v>
      </c>
      <c r="E864">
        <v>3003</v>
      </c>
      <c r="F864">
        <v>0.67599067599999996</v>
      </c>
      <c r="G864">
        <v>27025</v>
      </c>
      <c r="H864">
        <f>VLOOKUP($G864,county_facts!$A:$BB,4,FALSE)</f>
        <v>54025</v>
      </c>
      <c r="I864">
        <f>VLOOKUP($G864,county_facts!$A:$BB,5,FALSE)</f>
        <v>53887</v>
      </c>
      <c r="J864">
        <f>VLOOKUP($G864,county_facts!$A:$BB,6,FALSE)</f>
        <v>0.3</v>
      </c>
      <c r="K864">
        <f>VLOOKUP($G864,county_facts!$A:$BB,7,FALSE)</f>
        <v>53887</v>
      </c>
      <c r="L864">
        <f>VLOOKUP($G864,county_facts!$A:$BB,8,FALSE)</f>
        <v>5.4</v>
      </c>
      <c r="M864">
        <f>VLOOKUP($G864,county_facts!$A:$BB,9,FALSE)</f>
        <v>23.6</v>
      </c>
      <c r="N864">
        <f>VLOOKUP($G864,county_facts!$A:$BB,10,FALSE)</f>
        <v>13.9</v>
      </c>
      <c r="O864">
        <f>VLOOKUP($G864,county_facts!$A:$BB,11,FALSE)</f>
        <v>48.3</v>
      </c>
      <c r="P864">
        <f>VLOOKUP($G864,county_facts!$A:$BB,12,FALSE)</f>
        <v>95.6</v>
      </c>
      <c r="Q864">
        <f>VLOOKUP($G864,county_facts!$A:$BB,13,FALSE)</f>
        <v>1.3</v>
      </c>
      <c r="R864">
        <f>VLOOKUP($G864,county_facts!$A:$BB,14,FALSE)</f>
        <v>0.7</v>
      </c>
      <c r="S864">
        <f>VLOOKUP($G864,county_facts!$A:$BB,15,FALSE)</f>
        <v>1</v>
      </c>
      <c r="T864">
        <f>VLOOKUP($G864,county_facts!$A:$BB,16,FALSE)</f>
        <v>0</v>
      </c>
      <c r="U864">
        <f>VLOOKUP($G864,county_facts!$A:$BB,17,FALSE)</f>
        <v>1.3</v>
      </c>
      <c r="V864">
        <f>VLOOKUP($G864,county_facts!$A:$BB,18,FALSE)</f>
        <v>1.9</v>
      </c>
      <c r="W864">
        <f>VLOOKUP($G864,county_facts!$A:$BB,19,FALSE)</f>
        <v>94</v>
      </c>
      <c r="X864">
        <f>VLOOKUP($G864,county_facts!$A:$BB,20,FALSE)</f>
        <v>88.5</v>
      </c>
      <c r="Y864">
        <f>VLOOKUP($G864,county_facts!$A:$BB,21,FALSE)</f>
        <v>1.8</v>
      </c>
      <c r="Z864">
        <f>VLOOKUP($G864,county_facts!$A:$BB,22,FALSE)</f>
        <v>3.5</v>
      </c>
      <c r="AA864">
        <f>VLOOKUP($G864,county_facts!$A:$BB,23,FALSE)</f>
        <v>93.4</v>
      </c>
      <c r="AB864">
        <f>VLOOKUP($G864,county_facts!$A:$BB,24,FALSE)</f>
        <v>21</v>
      </c>
      <c r="AC864">
        <f>VLOOKUP($G864,county_facts!$A:$BB,25,FALSE)</f>
        <v>3977</v>
      </c>
      <c r="AD864">
        <f>VLOOKUP($G864,county_facts!$A:$BB,26,FALSE)</f>
        <v>31.7</v>
      </c>
      <c r="AE864">
        <f>VLOOKUP($G864,county_facts!$A:$BB,27,FALSE)</f>
        <v>21380</v>
      </c>
      <c r="AF864">
        <f>VLOOKUP($G864,county_facts!$A:$BB,28,FALSE)</f>
        <v>84.6</v>
      </c>
      <c r="AG864">
        <f>VLOOKUP($G864,county_facts!$A:$BB,29,FALSE)</f>
        <v>8.6</v>
      </c>
      <c r="AH864">
        <f>VLOOKUP($G864,county_facts!$A:$BB,30,FALSE)</f>
        <v>197000</v>
      </c>
      <c r="AI864">
        <f>VLOOKUP($G864,county_facts!$A:$BB,31,FALSE)</f>
        <v>19569</v>
      </c>
      <c r="AJ864">
        <f>VLOOKUP($G864,county_facts!$A:$BB,32,FALSE)</f>
        <v>2.65</v>
      </c>
      <c r="AK864">
        <f>VLOOKUP($G864,county_facts!$A:$BB,33,FALSE)</f>
        <v>27914</v>
      </c>
      <c r="AL864">
        <f>VLOOKUP($G864,county_facts!$A:$BB,34,FALSE)</f>
        <v>67157</v>
      </c>
      <c r="AM864">
        <f>VLOOKUP($G864,county_facts!$A:$BB,35,FALSE)</f>
        <v>7.5</v>
      </c>
      <c r="AN864">
        <f>VLOOKUP($G864,county_facts!$A:$BB,36,FALSE)</f>
        <v>1202</v>
      </c>
      <c r="AO864">
        <f>VLOOKUP($G864,county_facts!$A:$BB,37,FALSE)</f>
        <v>12656</v>
      </c>
      <c r="AP864">
        <f>VLOOKUP($G864,county_facts!$A:$BB,38,FALSE)</f>
        <v>3.6</v>
      </c>
      <c r="AQ864">
        <f>VLOOKUP($G864,county_facts!$A:$BB,39,FALSE)</f>
        <v>3753</v>
      </c>
      <c r="AR864">
        <f>VLOOKUP($G864,county_facts!$A:$BB,40,FALSE)</f>
        <v>6042</v>
      </c>
      <c r="AS864">
        <f>VLOOKUP($G864,county_facts!$A:$BB,41,FALSE)</f>
        <v>0</v>
      </c>
      <c r="AT864">
        <f>VLOOKUP($G864,county_facts!$A:$BB,42,FALSE)</f>
        <v>0</v>
      </c>
      <c r="AU864">
        <f>VLOOKUP($G864,county_facts!$A:$BB,43,FALSE)</f>
        <v>0.9</v>
      </c>
      <c r="AV864">
        <f>VLOOKUP($G864,county_facts!$A:$BB,44,FALSE)</f>
        <v>0</v>
      </c>
      <c r="AW864">
        <f>VLOOKUP($G864,county_facts!$A:$BB,45,FALSE)</f>
        <v>0</v>
      </c>
      <c r="AX864">
        <f>VLOOKUP($G864,county_facts!$A:$BB,46,FALSE)</f>
        <v>29.6</v>
      </c>
      <c r="AY864">
        <f>VLOOKUP($G864,county_facts!$A:$BB,47,FALSE)</f>
        <v>403091</v>
      </c>
      <c r="AZ864">
        <f>VLOOKUP($G864,county_facts!$A:$BB,48,FALSE)</f>
        <v>0</v>
      </c>
      <c r="BA864">
        <f>VLOOKUP($G864,county_facts!$A:$BB,49,FALSE)</f>
        <v>428633</v>
      </c>
      <c r="BB864">
        <f>VLOOKUP($G864,county_facts!$A:$BB,50,FALSE)</f>
        <v>8586</v>
      </c>
      <c r="BC864">
        <f>VLOOKUP($G864,county_facts!$A:$BB,51,FALSE)</f>
        <v>43041</v>
      </c>
      <c r="BD864">
        <f>VLOOKUP($G864,county_facts!$A:$BB,52,FALSE)</f>
        <v>174</v>
      </c>
      <c r="BE864">
        <f>VLOOKUP($G864,county_facts!$A:$BB,53,FALSE)</f>
        <v>414.86</v>
      </c>
      <c r="BF864">
        <f>VLOOKUP($G864,county_facts!$A:$BB,54,FALSE)</f>
        <v>129.9</v>
      </c>
    </row>
    <row r="865" spans="1:58" x14ac:dyDescent="0.3">
      <c r="A865" t="s">
        <v>9</v>
      </c>
      <c r="B865" t="s">
        <v>370</v>
      </c>
      <c r="C865">
        <v>973</v>
      </c>
      <c r="D865" t="s">
        <v>310</v>
      </c>
      <c r="E865">
        <v>3003</v>
      </c>
      <c r="F865">
        <v>0.32400932399999999</v>
      </c>
      <c r="G865">
        <v>27025</v>
      </c>
      <c r="H865">
        <f>VLOOKUP($G865,county_facts!$A:$BB,4,FALSE)</f>
        <v>54025</v>
      </c>
      <c r="I865">
        <f>VLOOKUP($G865,county_facts!$A:$BB,5,FALSE)</f>
        <v>53887</v>
      </c>
      <c r="J865">
        <f>VLOOKUP($G865,county_facts!$A:$BB,6,FALSE)</f>
        <v>0.3</v>
      </c>
      <c r="K865">
        <f>VLOOKUP($G865,county_facts!$A:$BB,7,FALSE)</f>
        <v>53887</v>
      </c>
      <c r="L865">
        <f>VLOOKUP($G865,county_facts!$A:$BB,8,FALSE)</f>
        <v>5.4</v>
      </c>
      <c r="M865">
        <f>VLOOKUP($G865,county_facts!$A:$BB,9,FALSE)</f>
        <v>23.6</v>
      </c>
      <c r="N865">
        <f>VLOOKUP($G865,county_facts!$A:$BB,10,FALSE)</f>
        <v>13.9</v>
      </c>
      <c r="O865">
        <f>VLOOKUP($G865,county_facts!$A:$BB,11,FALSE)</f>
        <v>48.3</v>
      </c>
      <c r="P865">
        <f>VLOOKUP($G865,county_facts!$A:$BB,12,FALSE)</f>
        <v>95.6</v>
      </c>
      <c r="Q865">
        <f>VLOOKUP($G865,county_facts!$A:$BB,13,FALSE)</f>
        <v>1.3</v>
      </c>
      <c r="R865">
        <f>VLOOKUP($G865,county_facts!$A:$BB,14,FALSE)</f>
        <v>0.7</v>
      </c>
      <c r="S865">
        <f>VLOOKUP($G865,county_facts!$A:$BB,15,FALSE)</f>
        <v>1</v>
      </c>
      <c r="T865">
        <f>VLOOKUP($G865,county_facts!$A:$BB,16,FALSE)</f>
        <v>0</v>
      </c>
      <c r="U865">
        <f>VLOOKUP($G865,county_facts!$A:$BB,17,FALSE)</f>
        <v>1.3</v>
      </c>
      <c r="V865">
        <f>VLOOKUP($G865,county_facts!$A:$BB,18,FALSE)</f>
        <v>1.9</v>
      </c>
      <c r="W865">
        <f>VLOOKUP($G865,county_facts!$A:$BB,19,FALSE)</f>
        <v>94</v>
      </c>
      <c r="X865">
        <f>VLOOKUP($G865,county_facts!$A:$BB,20,FALSE)</f>
        <v>88.5</v>
      </c>
      <c r="Y865">
        <f>VLOOKUP($G865,county_facts!$A:$BB,21,FALSE)</f>
        <v>1.8</v>
      </c>
      <c r="Z865">
        <f>VLOOKUP($G865,county_facts!$A:$BB,22,FALSE)</f>
        <v>3.5</v>
      </c>
      <c r="AA865">
        <f>VLOOKUP($G865,county_facts!$A:$BB,23,FALSE)</f>
        <v>93.4</v>
      </c>
      <c r="AB865">
        <f>VLOOKUP($G865,county_facts!$A:$BB,24,FALSE)</f>
        <v>21</v>
      </c>
      <c r="AC865">
        <f>VLOOKUP($G865,county_facts!$A:$BB,25,FALSE)</f>
        <v>3977</v>
      </c>
      <c r="AD865">
        <f>VLOOKUP($G865,county_facts!$A:$BB,26,FALSE)</f>
        <v>31.7</v>
      </c>
      <c r="AE865">
        <f>VLOOKUP($G865,county_facts!$A:$BB,27,FALSE)</f>
        <v>21380</v>
      </c>
      <c r="AF865">
        <f>VLOOKUP($G865,county_facts!$A:$BB,28,FALSE)</f>
        <v>84.6</v>
      </c>
      <c r="AG865">
        <f>VLOOKUP($G865,county_facts!$A:$BB,29,FALSE)</f>
        <v>8.6</v>
      </c>
      <c r="AH865">
        <f>VLOOKUP($G865,county_facts!$A:$BB,30,FALSE)</f>
        <v>197000</v>
      </c>
      <c r="AI865">
        <f>VLOOKUP($G865,county_facts!$A:$BB,31,FALSE)</f>
        <v>19569</v>
      </c>
      <c r="AJ865">
        <f>VLOOKUP($G865,county_facts!$A:$BB,32,FALSE)</f>
        <v>2.65</v>
      </c>
      <c r="AK865">
        <f>VLOOKUP($G865,county_facts!$A:$BB,33,FALSE)</f>
        <v>27914</v>
      </c>
      <c r="AL865">
        <f>VLOOKUP($G865,county_facts!$A:$BB,34,FALSE)</f>
        <v>67157</v>
      </c>
      <c r="AM865">
        <f>VLOOKUP($G865,county_facts!$A:$BB,35,FALSE)</f>
        <v>7.5</v>
      </c>
      <c r="AN865">
        <f>VLOOKUP($G865,county_facts!$A:$BB,36,FALSE)</f>
        <v>1202</v>
      </c>
      <c r="AO865">
        <f>VLOOKUP($G865,county_facts!$A:$BB,37,FALSE)</f>
        <v>12656</v>
      </c>
      <c r="AP865">
        <f>VLOOKUP($G865,county_facts!$A:$BB,38,FALSE)</f>
        <v>3.6</v>
      </c>
      <c r="AQ865">
        <f>VLOOKUP($G865,county_facts!$A:$BB,39,FALSE)</f>
        <v>3753</v>
      </c>
      <c r="AR865">
        <f>VLOOKUP($G865,county_facts!$A:$BB,40,FALSE)</f>
        <v>6042</v>
      </c>
      <c r="AS865">
        <f>VLOOKUP($G865,county_facts!$A:$BB,41,FALSE)</f>
        <v>0</v>
      </c>
      <c r="AT865">
        <f>VLOOKUP($G865,county_facts!$A:$BB,42,FALSE)</f>
        <v>0</v>
      </c>
      <c r="AU865">
        <f>VLOOKUP($G865,county_facts!$A:$BB,43,FALSE)</f>
        <v>0.9</v>
      </c>
      <c r="AV865">
        <f>VLOOKUP($G865,county_facts!$A:$BB,44,FALSE)</f>
        <v>0</v>
      </c>
      <c r="AW865">
        <f>VLOOKUP($G865,county_facts!$A:$BB,45,FALSE)</f>
        <v>0</v>
      </c>
      <c r="AX865">
        <f>VLOOKUP($G865,county_facts!$A:$BB,46,FALSE)</f>
        <v>29.6</v>
      </c>
      <c r="AY865">
        <f>VLOOKUP($G865,county_facts!$A:$BB,47,FALSE)</f>
        <v>403091</v>
      </c>
      <c r="AZ865">
        <f>VLOOKUP($G865,county_facts!$A:$BB,48,FALSE)</f>
        <v>0</v>
      </c>
      <c r="BA865">
        <f>VLOOKUP($G865,county_facts!$A:$BB,49,FALSE)</f>
        <v>428633</v>
      </c>
      <c r="BB865">
        <f>VLOOKUP($G865,county_facts!$A:$BB,50,FALSE)</f>
        <v>8586</v>
      </c>
      <c r="BC865">
        <f>VLOOKUP($G865,county_facts!$A:$BB,51,FALSE)</f>
        <v>43041</v>
      </c>
      <c r="BD865">
        <f>VLOOKUP($G865,county_facts!$A:$BB,52,FALSE)</f>
        <v>174</v>
      </c>
      <c r="BE865">
        <f>VLOOKUP($G865,county_facts!$A:$BB,53,FALSE)</f>
        <v>414.86</v>
      </c>
      <c r="BF865">
        <f>VLOOKUP($G865,county_facts!$A:$BB,54,FALSE)</f>
        <v>129.9</v>
      </c>
    </row>
    <row r="866" spans="1:58" x14ac:dyDescent="0.3">
      <c r="A866" t="s">
        <v>6</v>
      </c>
      <c r="B866" t="s">
        <v>371</v>
      </c>
      <c r="C866">
        <v>319</v>
      </c>
      <c r="D866" t="s">
        <v>310</v>
      </c>
      <c r="E866">
        <v>468</v>
      </c>
      <c r="F866">
        <v>0.68162393200000004</v>
      </c>
      <c r="G866">
        <v>27023</v>
      </c>
      <c r="H866">
        <f>VLOOKUP($G866,county_facts!$A:$BB,4,FALSE)</f>
        <v>12110</v>
      </c>
      <c r="I866">
        <f>VLOOKUP($G866,county_facts!$A:$BB,5,FALSE)</f>
        <v>12441</v>
      </c>
      <c r="J866">
        <f>VLOOKUP($G866,county_facts!$A:$BB,6,FALSE)</f>
        <v>-2.7</v>
      </c>
      <c r="K866">
        <f>VLOOKUP($G866,county_facts!$A:$BB,7,FALSE)</f>
        <v>12441</v>
      </c>
      <c r="L866">
        <f>VLOOKUP($G866,county_facts!$A:$BB,8,FALSE)</f>
        <v>5.9</v>
      </c>
      <c r="M866">
        <f>VLOOKUP($G866,county_facts!$A:$BB,9,FALSE)</f>
        <v>22.9</v>
      </c>
      <c r="N866">
        <f>VLOOKUP($G866,county_facts!$A:$BB,10,FALSE)</f>
        <v>20.2</v>
      </c>
      <c r="O866">
        <f>VLOOKUP($G866,county_facts!$A:$BB,11,FALSE)</f>
        <v>50.6</v>
      </c>
      <c r="P866">
        <f>VLOOKUP($G866,county_facts!$A:$BB,12,FALSE)</f>
        <v>95.2</v>
      </c>
      <c r="Q866">
        <f>VLOOKUP($G866,county_facts!$A:$BB,13,FALSE)</f>
        <v>0.7</v>
      </c>
      <c r="R866">
        <f>VLOOKUP($G866,county_facts!$A:$BB,14,FALSE)</f>
        <v>1.2</v>
      </c>
      <c r="S866">
        <f>VLOOKUP($G866,county_facts!$A:$BB,15,FALSE)</f>
        <v>0.6</v>
      </c>
      <c r="T866">
        <f>VLOOKUP($G866,county_facts!$A:$BB,16,FALSE)</f>
        <v>1</v>
      </c>
      <c r="U866">
        <f>VLOOKUP($G866,county_facts!$A:$BB,17,FALSE)</f>
        <v>1.3</v>
      </c>
      <c r="V866">
        <f>VLOOKUP($G866,county_facts!$A:$BB,18,FALSE)</f>
        <v>5.7</v>
      </c>
      <c r="W866">
        <f>VLOOKUP($G866,county_facts!$A:$BB,19,FALSE)</f>
        <v>89.8</v>
      </c>
      <c r="X866">
        <f>VLOOKUP($G866,county_facts!$A:$BB,20,FALSE)</f>
        <v>85.7</v>
      </c>
      <c r="Y866">
        <f>VLOOKUP($G866,county_facts!$A:$BB,21,FALSE)</f>
        <v>3.3</v>
      </c>
      <c r="Z866">
        <f>VLOOKUP($G866,county_facts!$A:$BB,22,FALSE)</f>
        <v>5.9</v>
      </c>
      <c r="AA866">
        <f>VLOOKUP($G866,county_facts!$A:$BB,23,FALSE)</f>
        <v>87.7</v>
      </c>
      <c r="AB866">
        <f>VLOOKUP($G866,county_facts!$A:$BB,24,FALSE)</f>
        <v>17.3</v>
      </c>
      <c r="AC866">
        <f>VLOOKUP($G866,county_facts!$A:$BB,25,FALSE)</f>
        <v>797</v>
      </c>
      <c r="AD866">
        <f>VLOOKUP($G866,county_facts!$A:$BB,26,FALSE)</f>
        <v>18</v>
      </c>
      <c r="AE866">
        <f>VLOOKUP($G866,county_facts!$A:$BB,27,FALSE)</f>
        <v>5705</v>
      </c>
      <c r="AF866">
        <f>VLOOKUP($G866,county_facts!$A:$BB,28,FALSE)</f>
        <v>71.8</v>
      </c>
      <c r="AG866">
        <f>VLOOKUP($G866,county_facts!$A:$BB,29,FALSE)</f>
        <v>15.2</v>
      </c>
      <c r="AH866">
        <f>VLOOKUP($G866,county_facts!$A:$BB,30,FALSE)</f>
        <v>101100</v>
      </c>
      <c r="AI866">
        <f>VLOOKUP($G866,county_facts!$A:$BB,31,FALSE)</f>
        <v>5093</v>
      </c>
      <c r="AJ866">
        <f>VLOOKUP($G866,county_facts!$A:$BB,32,FALSE)</f>
        <v>2.36</v>
      </c>
      <c r="AK866">
        <f>VLOOKUP($G866,county_facts!$A:$BB,33,FALSE)</f>
        <v>25993</v>
      </c>
      <c r="AL866">
        <f>VLOOKUP($G866,county_facts!$A:$BB,34,FALSE)</f>
        <v>49434</v>
      </c>
      <c r="AM866">
        <f>VLOOKUP($G866,county_facts!$A:$BB,35,FALSE)</f>
        <v>10.6</v>
      </c>
      <c r="AN866">
        <f>VLOOKUP($G866,county_facts!$A:$BB,36,FALSE)</f>
        <v>414</v>
      </c>
      <c r="AO866">
        <f>VLOOKUP($G866,county_facts!$A:$BB,37,FALSE)</f>
        <v>5210</v>
      </c>
      <c r="AP866">
        <f>VLOOKUP($G866,county_facts!$A:$BB,38,FALSE)</f>
        <v>-0.1</v>
      </c>
      <c r="AQ866">
        <f>VLOOKUP($G866,county_facts!$A:$BB,39,FALSE)</f>
        <v>862</v>
      </c>
      <c r="AR866">
        <f>VLOOKUP($G866,county_facts!$A:$BB,40,FALSE)</f>
        <v>1349</v>
      </c>
      <c r="AS866">
        <f>VLOOKUP($G866,county_facts!$A:$BB,41,FALSE)</f>
        <v>0</v>
      </c>
      <c r="AT866">
        <f>VLOOKUP($G866,county_facts!$A:$BB,42,FALSE)</f>
        <v>0</v>
      </c>
      <c r="AU866">
        <f>VLOOKUP($G866,county_facts!$A:$BB,43,FALSE)</f>
        <v>0</v>
      </c>
      <c r="AV866">
        <f>VLOOKUP($G866,county_facts!$A:$BB,44,FALSE)</f>
        <v>0</v>
      </c>
      <c r="AW866">
        <f>VLOOKUP($G866,county_facts!$A:$BB,45,FALSE)</f>
        <v>0</v>
      </c>
      <c r="AX866">
        <f>VLOOKUP($G866,county_facts!$A:$BB,46,FALSE)</f>
        <v>22.2</v>
      </c>
      <c r="AY866">
        <f>VLOOKUP($G866,county_facts!$A:$BB,47,FALSE)</f>
        <v>175820</v>
      </c>
      <c r="AZ866">
        <f>VLOOKUP($G866,county_facts!$A:$BB,48,FALSE)</f>
        <v>201428</v>
      </c>
      <c r="BA866">
        <f>VLOOKUP($G866,county_facts!$A:$BB,49,FALSE)</f>
        <v>168339</v>
      </c>
      <c r="BB866">
        <f>VLOOKUP($G866,county_facts!$A:$BB,50,FALSE)</f>
        <v>13563</v>
      </c>
      <c r="BC866">
        <f>VLOOKUP($G866,county_facts!$A:$BB,51,FALSE)</f>
        <v>11559</v>
      </c>
      <c r="BD866">
        <f>VLOOKUP($G866,county_facts!$A:$BB,52,FALSE)</f>
        <v>9</v>
      </c>
      <c r="BE866">
        <f>VLOOKUP($G866,county_facts!$A:$BB,53,FALSE)</f>
        <v>581.12</v>
      </c>
      <c r="BF866">
        <f>VLOOKUP($G866,county_facts!$A:$BB,54,FALSE)</f>
        <v>21.4</v>
      </c>
    </row>
    <row r="867" spans="1:58" x14ac:dyDescent="0.3">
      <c r="A867" t="s">
        <v>9</v>
      </c>
      <c r="B867" t="s">
        <v>371</v>
      </c>
      <c r="C867">
        <v>149</v>
      </c>
      <c r="D867" t="s">
        <v>310</v>
      </c>
      <c r="E867">
        <v>468</v>
      </c>
      <c r="F867">
        <v>0.31837606800000001</v>
      </c>
      <c r="G867">
        <v>27023</v>
      </c>
      <c r="H867">
        <f>VLOOKUP($G867,county_facts!$A:$BB,4,FALSE)</f>
        <v>12110</v>
      </c>
      <c r="I867">
        <f>VLOOKUP($G867,county_facts!$A:$BB,5,FALSE)</f>
        <v>12441</v>
      </c>
      <c r="J867">
        <f>VLOOKUP($G867,county_facts!$A:$BB,6,FALSE)</f>
        <v>-2.7</v>
      </c>
      <c r="K867">
        <f>VLOOKUP($G867,county_facts!$A:$BB,7,FALSE)</f>
        <v>12441</v>
      </c>
      <c r="L867">
        <f>VLOOKUP($G867,county_facts!$A:$BB,8,FALSE)</f>
        <v>5.9</v>
      </c>
      <c r="M867">
        <f>VLOOKUP($G867,county_facts!$A:$BB,9,FALSE)</f>
        <v>22.9</v>
      </c>
      <c r="N867">
        <f>VLOOKUP($G867,county_facts!$A:$BB,10,FALSE)</f>
        <v>20.2</v>
      </c>
      <c r="O867">
        <f>VLOOKUP($G867,county_facts!$A:$BB,11,FALSE)</f>
        <v>50.6</v>
      </c>
      <c r="P867">
        <f>VLOOKUP($G867,county_facts!$A:$BB,12,FALSE)</f>
        <v>95.2</v>
      </c>
      <c r="Q867">
        <f>VLOOKUP($G867,county_facts!$A:$BB,13,FALSE)</f>
        <v>0.7</v>
      </c>
      <c r="R867">
        <f>VLOOKUP($G867,county_facts!$A:$BB,14,FALSE)</f>
        <v>1.2</v>
      </c>
      <c r="S867">
        <f>VLOOKUP($G867,county_facts!$A:$BB,15,FALSE)</f>
        <v>0.6</v>
      </c>
      <c r="T867">
        <f>VLOOKUP($G867,county_facts!$A:$BB,16,FALSE)</f>
        <v>1</v>
      </c>
      <c r="U867">
        <f>VLOOKUP($G867,county_facts!$A:$BB,17,FALSE)</f>
        <v>1.3</v>
      </c>
      <c r="V867">
        <f>VLOOKUP($G867,county_facts!$A:$BB,18,FALSE)</f>
        <v>5.7</v>
      </c>
      <c r="W867">
        <f>VLOOKUP($G867,county_facts!$A:$BB,19,FALSE)</f>
        <v>89.8</v>
      </c>
      <c r="X867">
        <f>VLOOKUP($G867,county_facts!$A:$BB,20,FALSE)</f>
        <v>85.7</v>
      </c>
      <c r="Y867">
        <f>VLOOKUP($G867,county_facts!$A:$BB,21,FALSE)</f>
        <v>3.3</v>
      </c>
      <c r="Z867">
        <f>VLOOKUP($G867,county_facts!$A:$BB,22,FALSE)</f>
        <v>5.9</v>
      </c>
      <c r="AA867">
        <f>VLOOKUP($G867,county_facts!$A:$BB,23,FALSE)</f>
        <v>87.7</v>
      </c>
      <c r="AB867">
        <f>VLOOKUP($G867,county_facts!$A:$BB,24,FALSE)</f>
        <v>17.3</v>
      </c>
      <c r="AC867">
        <f>VLOOKUP($G867,county_facts!$A:$BB,25,FALSE)</f>
        <v>797</v>
      </c>
      <c r="AD867">
        <f>VLOOKUP($G867,county_facts!$A:$BB,26,FALSE)</f>
        <v>18</v>
      </c>
      <c r="AE867">
        <f>VLOOKUP($G867,county_facts!$A:$BB,27,FALSE)</f>
        <v>5705</v>
      </c>
      <c r="AF867">
        <f>VLOOKUP($G867,county_facts!$A:$BB,28,FALSE)</f>
        <v>71.8</v>
      </c>
      <c r="AG867">
        <f>VLOOKUP($G867,county_facts!$A:$BB,29,FALSE)</f>
        <v>15.2</v>
      </c>
      <c r="AH867">
        <f>VLOOKUP($G867,county_facts!$A:$BB,30,FALSE)</f>
        <v>101100</v>
      </c>
      <c r="AI867">
        <f>VLOOKUP($G867,county_facts!$A:$BB,31,FALSE)</f>
        <v>5093</v>
      </c>
      <c r="AJ867">
        <f>VLOOKUP($G867,county_facts!$A:$BB,32,FALSE)</f>
        <v>2.36</v>
      </c>
      <c r="AK867">
        <f>VLOOKUP($G867,county_facts!$A:$BB,33,FALSE)</f>
        <v>25993</v>
      </c>
      <c r="AL867">
        <f>VLOOKUP($G867,county_facts!$A:$BB,34,FALSE)</f>
        <v>49434</v>
      </c>
      <c r="AM867">
        <f>VLOOKUP($G867,county_facts!$A:$BB,35,FALSE)</f>
        <v>10.6</v>
      </c>
      <c r="AN867">
        <f>VLOOKUP($G867,county_facts!$A:$BB,36,FALSE)</f>
        <v>414</v>
      </c>
      <c r="AO867">
        <f>VLOOKUP($G867,county_facts!$A:$BB,37,FALSE)</f>
        <v>5210</v>
      </c>
      <c r="AP867">
        <f>VLOOKUP($G867,county_facts!$A:$BB,38,FALSE)</f>
        <v>-0.1</v>
      </c>
      <c r="AQ867">
        <f>VLOOKUP($G867,county_facts!$A:$BB,39,FALSE)</f>
        <v>862</v>
      </c>
      <c r="AR867">
        <f>VLOOKUP($G867,county_facts!$A:$BB,40,FALSE)</f>
        <v>1349</v>
      </c>
      <c r="AS867">
        <f>VLOOKUP($G867,county_facts!$A:$BB,41,FALSE)</f>
        <v>0</v>
      </c>
      <c r="AT867">
        <f>VLOOKUP($G867,county_facts!$A:$BB,42,FALSE)</f>
        <v>0</v>
      </c>
      <c r="AU867">
        <f>VLOOKUP($G867,county_facts!$A:$BB,43,FALSE)</f>
        <v>0</v>
      </c>
      <c r="AV867">
        <f>VLOOKUP($G867,county_facts!$A:$BB,44,FALSE)</f>
        <v>0</v>
      </c>
      <c r="AW867">
        <f>VLOOKUP($G867,county_facts!$A:$BB,45,FALSE)</f>
        <v>0</v>
      </c>
      <c r="AX867">
        <f>VLOOKUP($G867,county_facts!$A:$BB,46,FALSE)</f>
        <v>22.2</v>
      </c>
      <c r="AY867">
        <f>VLOOKUP($G867,county_facts!$A:$BB,47,FALSE)</f>
        <v>175820</v>
      </c>
      <c r="AZ867">
        <f>VLOOKUP($G867,county_facts!$A:$BB,48,FALSE)</f>
        <v>201428</v>
      </c>
      <c r="BA867">
        <f>VLOOKUP($G867,county_facts!$A:$BB,49,FALSE)</f>
        <v>168339</v>
      </c>
      <c r="BB867">
        <f>VLOOKUP($G867,county_facts!$A:$BB,50,FALSE)</f>
        <v>13563</v>
      </c>
      <c r="BC867">
        <f>VLOOKUP($G867,county_facts!$A:$BB,51,FALSE)</f>
        <v>11559</v>
      </c>
      <c r="BD867">
        <f>VLOOKUP($G867,county_facts!$A:$BB,52,FALSE)</f>
        <v>9</v>
      </c>
      <c r="BE867">
        <f>VLOOKUP($G867,county_facts!$A:$BB,53,FALSE)</f>
        <v>581.12</v>
      </c>
      <c r="BF867">
        <f>VLOOKUP($G867,county_facts!$A:$BB,54,FALSE)</f>
        <v>21.4</v>
      </c>
    </row>
    <row r="868" spans="1:58" x14ac:dyDescent="0.3">
      <c r="A868" t="s">
        <v>6</v>
      </c>
      <c r="B868" t="s">
        <v>300</v>
      </c>
      <c r="C868">
        <v>903</v>
      </c>
      <c r="D868" t="s">
        <v>310</v>
      </c>
      <c r="E868">
        <v>1518</v>
      </c>
      <c r="F868">
        <v>0.59486165999999996</v>
      </c>
      <c r="G868">
        <v>27021</v>
      </c>
      <c r="H868">
        <f>VLOOKUP($G868,county_facts!$A:$BB,4,FALSE)</f>
        <v>28559</v>
      </c>
      <c r="I868">
        <f>VLOOKUP($G868,county_facts!$A:$BB,5,FALSE)</f>
        <v>28567</v>
      </c>
      <c r="J868">
        <f>VLOOKUP($G868,county_facts!$A:$BB,6,FALSE)</f>
        <v>0</v>
      </c>
      <c r="K868">
        <f>VLOOKUP($G868,county_facts!$A:$BB,7,FALSE)</f>
        <v>28567</v>
      </c>
      <c r="L868">
        <f>VLOOKUP($G868,county_facts!$A:$BB,8,FALSE)</f>
        <v>5.6</v>
      </c>
      <c r="M868">
        <f>VLOOKUP($G868,county_facts!$A:$BB,9,FALSE)</f>
        <v>21.1</v>
      </c>
      <c r="N868">
        <f>VLOOKUP($G868,county_facts!$A:$BB,10,FALSE)</f>
        <v>23.8</v>
      </c>
      <c r="O868">
        <f>VLOOKUP($G868,county_facts!$A:$BB,11,FALSE)</f>
        <v>49.3</v>
      </c>
      <c r="P868">
        <f>VLOOKUP($G868,county_facts!$A:$BB,12,FALSE)</f>
        <v>85</v>
      </c>
      <c r="Q868">
        <f>VLOOKUP($G868,county_facts!$A:$BB,13,FALSE)</f>
        <v>0.4</v>
      </c>
      <c r="R868">
        <f>VLOOKUP($G868,county_facts!$A:$BB,14,FALSE)</f>
        <v>12</v>
      </c>
      <c r="S868">
        <f>VLOOKUP($G868,county_facts!$A:$BB,15,FALSE)</f>
        <v>0.4</v>
      </c>
      <c r="T868">
        <f>VLOOKUP($G868,county_facts!$A:$BB,16,FALSE)</f>
        <v>0</v>
      </c>
      <c r="U868">
        <f>VLOOKUP($G868,county_facts!$A:$BB,17,FALSE)</f>
        <v>2.2999999999999998</v>
      </c>
      <c r="V868">
        <f>VLOOKUP($G868,county_facts!$A:$BB,18,FALSE)</f>
        <v>1.7</v>
      </c>
      <c r="W868">
        <f>VLOOKUP($G868,county_facts!$A:$BB,19,FALSE)</f>
        <v>84.1</v>
      </c>
      <c r="X868">
        <f>VLOOKUP($G868,county_facts!$A:$BB,20,FALSE)</f>
        <v>91.2</v>
      </c>
      <c r="Y868">
        <f>VLOOKUP($G868,county_facts!$A:$BB,21,FALSE)</f>
        <v>0.9</v>
      </c>
      <c r="Z868">
        <f>VLOOKUP($G868,county_facts!$A:$BB,22,FALSE)</f>
        <v>3</v>
      </c>
      <c r="AA868">
        <f>VLOOKUP($G868,county_facts!$A:$BB,23,FALSE)</f>
        <v>90.8</v>
      </c>
      <c r="AB868">
        <f>VLOOKUP($G868,county_facts!$A:$BB,24,FALSE)</f>
        <v>19.600000000000001</v>
      </c>
      <c r="AC868">
        <f>VLOOKUP($G868,county_facts!$A:$BB,25,FALSE)</f>
        <v>3271</v>
      </c>
      <c r="AD868">
        <f>VLOOKUP($G868,county_facts!$A:$BB,26,FALSE)</f>
        <v>22.9</v>
      </c>
      <c r="AE868">
        <f>VLOOKUP($G868,county_facts!$A:$BB,27,FALSE)</f>
        <v>25302</v>
      </c>
      <c r="AF868">
        <f>VLOOKUP($G868,county_facts!$A:$BB,28,FALSE)</f>
        <v>80.8</v>
      </c>
      <c r="AG868">
        <f>VLOOKUP($G868,county_facts!$A:$BB,29,FALSE)</f>
        <v>4.2</v>
      </c>
      <c r="AH868">
        <f>VLOOKUP($G868,county_facts!$A:$BB,30,FALSE)</f>
        <v>177100</v>
      </c>
      <c r="AI868">
        <f>VLOOKUP($G868,county_facts!$A:$BB,31,FALSE)</f>
        <v>12906</v>
      </c>
      <c r="AJ868">
        <f>VLOOKUP($G868,county_facts!$A:$BB,32,FALSE)</f>
        <v>2.1800000000000002</v>
      </c>
      <c r="AK868">
        <f>VLOOKUP($G868,county_facts!$A:$BB,33,FALSE)</f>
        <v>25287</v>
      </c>
      <c r="AL868">
        <f>VLOOKUP($G868,county_facts!$A:$BB,34,FALSE)</f>
        <v>45045</v>
      </c>
      <c r="AM868">
        <f>VLOOKUP($G868,county_facts!$A:$BB,35,FALSE)</f>
        <v>16.399999999999999</v>
      </c>
      <c r="AN868">
        <f>VLOOKUP($G868,county_facts!$A:$BB,36,FALSE)</f>
        <v>793</v>
      </c>
      <c r="AO868">
        <f>VLOOKUP($G868,county_facts!$A:$BB,37,FALSE)</f>
        <v>6121</v>
      </c>
      <c r="AP868">
        <f>VLOOKUP($G868,county_facts!$A:$BB,38,FALSE)</f>
        <v>-2.1</v>
      </c>
      <c r="AQ868">
        <f>VLOOKUP($G868,county_facts!$A:$BB,39,FALSE)</f>
        <v>2581</v>
      </c>
      <c r="AR868">
        <f>VLOOKUP($G868,county_facts!$A:$BB,40,FALSE)</f>
        <v>3145</v>
      </c>
      <c r="AS868">
        <f>VLOOKUP($G868,county_facts!$A:$BB,41,FALSE)</f>
        <v>0</v>
      </c>
      <c r="AT868">
        <f>VLOOKUP($G868,county_facts!$A:$BB,42,FALSE)</f>
        <v>1.4</v>
      </c>
      <c r="AU868">
        <f>VLOOKUP($G868,county_facts!$A:$BB,43,FALSE)</f>
        <v>0</v>
      </c>
      <c r="AV868">
        <f>VLOOKUP($G868,county_facts!$A:$BB,44,FALSE)</f>
        <v>0</v>
      </c>
      <c r="AW868">
        <f>VLOOKUP($G868,county_facts!$A:$BB,45,FALSE)</f>
        <v>0</v>
      </c>
      <c r="AX868">
        <f>VLOOKUP($G868,county_facts!$A:$BB,46,FALSE)</f>
        <v>19.600000000000001</v>
      </c>
      <c r="AY868">
        <f>VLOOKUP($G868,county_facts!$A:$BB,47,FALSE)</f>
        <v>0</v>
      </c>
      <c r="AZ868">
        <f>VLOOKUP($G868,county_facts!$A:$BB,48,FALSE)</f>
        <v>44299</v>
      </c>
      <c r="BA868">
        <f>VLOOKUP($G868,county_facts!$A:$BB,49,FALSE)</f>
        <v>276752</v>
      </c>
      <c r="BB868">
        <f>VLOOKUP($G868,county_facts!$A:$BB,50,FALSE)</f>
        <v>9663</v>
      </c>
      <c r="BC868">
        <f>VLOOKUP($G868,county_facts!$A:$BB,51,FALSE)</f>
        <v>146417</v>
      </c>
      <c r="BD868">
        <f>VLOOKUP($G868,county_facts!$A:$BB,52,FALSE)</f>
        <v>151</v>
      </c>
      <c r="BE868">
        <f>VLOOKUP($G868,county_facts!$A:$BB,53,FALSE)</f>
        <v>2021.54</v>
      </c>
      <c r="BF868">
        <f>VLOOKUP($G868,county_facts!$A:$BB,54,FALSE)</f>
        <v>14.1</v>
      </c>
    </row>
    <row r="869" spans="1:58" x14ac:dyDescent="0.3">
      <c r="A869" t="s">
        <v>9</v>
      </c>
      <c r="B869" t="s">
        <v>300</v>
      </c>
      <c r="C869">
        <v>615</v>
      </c>
      <c r="D869" t="s">
        <v>310</v>
      </c>
      <c r="E869">
        <v>1518</v>
      </c>
      <c r="F869">
        <v>0.40513833999999999</v>
      </c>
      <c r="G869">
        <v>27021</v>
      </c>
      <c r="H869">
        <f>VLOOKUP($G869,county_facts!$A:$BB,4,FALSE)</f>
        <v>28559</v>
      </c>
      <c r="I869">
        <f>VLOOKUP($G869,county_facts!$A:$BB,5,FALSE)</f>
        <v>28567</v>
      </c>
      <c r="J869">
        <f>VLOOKUP($G869,county_facts!$A:$BB,6,FALSE)</f>
        <v>0</v>
      </c>
      <c r="K869">
        <f>VLOOKUP($G869,county_facts!$A:$BB,7,FALSE)</f>
        <v>28567</v>
      </c>
      <c r="L869">
        <f>VLOOKUP($G869,county_facts!$A:$BB,8,FALSE)</f>
        <v>5.6</v>
      </c>
      <c r="M869">
        <f>VLOOKUP($G869,county_facts!$A:$BB,9,FALSE)</f>
        <v>21.1</v>
      </c>
      <c r="N869">
        <f>VLOOKUP($G869,county_facts!$A:$BB,10,FALSE)</f>
        <v>23.8</v>
      </c>
      <c r="O869">
        <f>VLOOKUP($G869,county_facts!$A:$BB,11,FALSE)</f>
        <v>49.3</v>
      </c>
      <c r="P869">
        <f>VLOOKUP($G869,county_facts!$A:$BB,12,FALSE)</f>
        <v>85</v>
      </c>
      <c r="Q869">
        <f>VLOOKUP($G869,county_facts!$A:$BB,13,FALSE)</f>
        <v>0.4</v>
      </c>
      <c r="R869">
        <f>VLOOKUP($G869,county_facts!$A:$BB,14,FALSE)</f>
        <v>12</v>
      </c>
      <c r="S869">
        <f>VLOOKUP($G869,county_facts!$A:$BB,15,FALSE)</f>
        <v>0.4</v>
      </c>
      <c r="T869">
        <f>VLOOKUP($G869,county_facts!$A:$BB,16,FALSE)</f>
        <v>0</v>
      </c>
      <c r="U869">
        <f>VLOOKUP($G869,county_facts!$A:$BB,17,FALSE)</f>
        <v>2.2999999999999998</v>
      </c>
      <c r="V869">
        <f>VLOOKUP($G869,county_facts!$A:$BB,18,FALSE)</f>
        <v>1.7</v>
      </c>
      <c r="W869">
        <f>VLOOKUP($G869,county_facts!$A:$BB,19,FALSE)</f>
        <v>84.1</v>
      </c>
      <c r="X869">
        <f>VLOOKUP($G869,county_facts!$A:$BB,20,FALSE)</f>
        <v>91.2</v>
      </c>
      <c r="Y869">
        <f>VLOOKUP($G869,county_facts!$A:$BB,21,FALSE)</f>
        <v>0.9</v>
      </c>
      <c r="Z869">
        <f>VLOOKUP($G869,county_facts!$A:$BB,22,FALSE)</f>
        <v>3</v>
      </c>
      <c r="AA869">
        <f>VLOOKUP($G869,county_facts!$A:$BB,23,FALSE)</f>
        <v>90.8</v>
      </c>
      <c r="AB869">
        <f>VLOOKUP($G869,county_facts!$A:$BB,24,FALSE)</f>
        <v>19.600000000000001</v>
      </c>
      <c r="AC869">
        <f>VLOOKUP($G869,county_facts!$A:$BB,25,FALSE)</f>
        <v>3271</v>
      </c>
      <c r="AD869">
        <f>VLOOKUP($G869,county_facts!$A:$BB,26,FALSE)</f>
        <v>22.9</v>
      </c>
      <c r="AE869">
        <f>VLOOKUP($G869,county_facts!$A:$BB,27,FALSE)</f>
        <v>25302</v>
      </c>
      <c r="AF869">
        <f>VLOOKUP($G869,county_facts!$A:$BB,28,FALSE)</f>
        <v>80.8</v>
      </c>
      <c r="AG869">
        <f>VLOOKUP($G869,county_facts!$A:$BB,29,FALSE)</f>
        <v>4.2</v>
      </c>
      <c r="AH869">
        <f>VLOOKUP($G869,county_facts!$A:$BB,30,FALSE)</f>
        <v>177100</v>
      </c>
      <c r="AI869">
        <f>VLOOKUP($G869,county_facts!$A:$BB,31,FALSE)</f>
        <v>12906</v>
      </c>
      <c r="AJ869">
        <f>VLOOKUP($G869,county_facts!$A:$BB,32,FALSE)</f>
        <v>2.1800000000000002</v>
      </c>
      <c r="AK869">
        <f>VLOOKUP($G869,county_facts!$A:$BB,33,FALSE)</f>
        <v>25287</v>
      </c>
      <c r="AL869">
        <f>VLOOKUP($G869,county_facts!$A:$BB,34,FALSE)</f>
        <v>45045</v>
      </c>
      <c r="AM869">
        <f>VLOOKUP($G869,county_facts!$A:$BB,35,FALSE)</f>
        <v>16.399999999999999</v>
      </c>
      <c r="AN869">
        <f>VLOOKUP($G869,county_facts!$A:$BB,36,FALSE)</f>
        <v>793</v>
      </c>
      <c r="AO869">
        <f>VLOOKUP($G869,county_facts!$A:$BB,37,FALSE)</f>
        <v>6121</v>
      </c>
      <c r="AP869">
        <f>VLOOKUP($G869,county_facts!$A:$BB,38,FALSE)</f>
        <v>-2.1</v>
      </c>
      <c r="AQ869">
        <f>VLOOKUP($G869,county_facts!$A:$BB,39,FALSE)</f>
        <v>2581</v>
      </c>
      <c r="AR869">
        <f>VLOOKUP($G869,county_facts!$A:$BB,40,FALSE)</f>
        <v>3145</v>
      </c>
      <c r="AS869">
        <f>VLOOKUP($G869,county_facts!$A:$BB,41,FALSE)</f>
        <v>0</v>
      </c>
      <c r="AT869">
        <f>VLOOKUP($G869,county_facts!$A:$BB,42,FALSE)</f>
        <v>1.4</v>
      </c>
      <c r="AU869">
        <f>VLOOKUP($G869,county_facts!$A:$BB,43,FALSE)</f>
        <v>0</v>
      </c>
      <c r="AV869">
        <f>VLOOKUP($G869,county_facts!$A:$BB,44,FALSE)</f>
        <v>0</v>
      </c>
      <c r="AW869">
        <f>VLOOKUP($G869,county_facts!$A:$BB,45,FALSE)</f>
        <v>0</v>
      </c>
      <c r="AX869">
        <f>VLOOKUP($G869,county_facts!$A:$BB,46,FALSE)</f>
        <v>19.600000000000001</v>
      </c>
      <c r="AY869">
        <f>VLOOKUP($G869,county_facts!$A:$BB,47,FALSE)</f>
        <v>0</v>
      </c>
      <c r="AZ869">
        <f>VLOOKUP($G869,county_facts!$A:$BB,48,FALSE)</f>
        <v>44299</v>
      </c>
      <c r="BA869">
        <f>VLOOKUP($G869,county_facts!$A:$BB,49,FALSE)</f>
        <v>276752</v>
      </c>
      <c r="BB869">
        <f>VLOOKUP($G869,county_facts!$A:$BB,50,FALSE)</f>
        <v>9663</v>
      </c>
      <c r="BC869">
        <f>VLOOKUP($G869,county_facts!$A:$BB,51,FALSE)</f>
        <v>146417</v>
      </c>
      <c r="BD869">
        <f>VLOOKUP($G869,county_facts!$A:$BB,52,FALSE)</f>
        <v>151</v>
      </c>
      <c r="BE869">
        <f>VLOOKUP($G869,county_facts!$A:$BB,53,FALSE)</f>
        <v>2021.54</v>
      </c>
      <c r="BF869">
        <f>VLOOKUP($G869,county_facts!$A:$BB,54,FALSE)</f>
        <v>14.1</v>
      </c>
    </row>
    <row r="870" spans="1:58" x14ac:dyDescent="0.3">
      <c r="A870" t="s">
        <v>6</v>
      </c>
      <c r="B870" t="s">
        <v>372</v>
      </c>
      <c r="C870">
        <v>5165</v>
      </c>
      <c r="D870" t="s">
        <v>310</v>
      </c>
      <c r="E870">
        <v>7582</v>
      </c>
      <c r="F870">
        <v>0.68121867599999997</v>
      </c>
      <c r="G870">
        <v>27019</v>
      </c>
      <c r="H870">
        <f>VLOOKUP($G870,county_facts!$A:$BB,4,FALSE)</f>
        <v>97338</v>
      </c>
      <c r="I870">
        <f>VLOOKUP($G870,county_facts!$A:$BB,5,FALSE)</f>
        <v>91079</v>
      </c>
      <c r="J870">
        <f>VLOOKUP($G870,county_facts!$A:$BB,6,FALSE)</f>
        <v>6.9</v>
      </c>
      <c r="K870">
        <f>VLOOKUP($G870,county_facts!$A:$BB,7,FALSE)</f>
        <v>91042</v>
      </c>
      <c r="L870">
        <f>VLOOKUP($G870,county_facts!$A:$BB,8,FALSE)</f>
        <v>6.5</v>
      </c>
      <c r="M870">
        <f>VLOOKUP($G870,county_facts!$A:$BB,9,FALSE)</f>
        <v>27.9</v>
      </c>
      <c r="N870">
        <f>VLOOKUP($G870,county_facts!$A:$BB,10,FALSE)</f>
        <v>10</v>
      </c>
      <c r="O870">
        <f>VLOOKUP($G870,county_facts!$A:$BB,11,FALSE)</f>
        <v>50.4</v>
      </c>
      <c r="P870">
        <f>VLOOKUP($G870,county_facts!$A:$BB,12,FALSE)</f>
        <v>93.5</v>
      </c>
      <c r="Q870">
        <f>VLOOKUP($G870,county_facts!$A:$BB,13,FALSE)</f>
        <v>1.6</v>
      </c>
      <c r="R870">
        <f>VLOOKUP($G870,county_facts!$A:$BB,14,FALSE)</f>
        <v>0.3</v>
      </c>
      <c r="S870">
        <f>VLOOKUP($G870,county_facts!$A:$BB,15,FALSE)</f>
        <v>3</v>
      </c>
      <c r="T870">
        <f>VLOOKUP($G870,county_facts!$A:$BB,16,FALSE)</f>
        <v>0</v>
      </c>
      <c r="U870">
        <f>VLOOKUP($G870,county_facts!$A:$BB,17,FALSE)</f>
        <v>1.7</v>
      </c>
      <c r="V870">
        <f>VLOOKUP($G870,county_facts!$A:$BB,18,FALSE)</f>
        <v>4.0999999999999996</v>
      </c>
      <c r="W870">
        <f>VLOOKUP($G870,county_facts!$A:$BB,19,FALSE)</f>
        <v>89.8</v>
      </c>
      <c r="X870">
        <f>VLOOKUP($G870,county_facts!$A:$BB,20,FALSE)</f>
        <v>87.8</v>
      </c>
      <c r="Y870">
        <f>VLOOKUP($G870,county_facts!$A:$BB,21,FALSE)</f>
        <v>5.9</v>
      </c>
      <c r="Z870">
        <f>VLOOKUP($G870,county_facts!$A:$BB,22,FALSE)</f>
        <v>9</v>
      </c>
      <c r="AA870">
        <f>VLOOKUP($G870,county_facts!$A:$BB,23,FALSE)</f>
        <v>95.5</v>
      </c>
      <c r="AB870">
        <f>VLOOKUP($G870,county_facts!$A:$BB,24,FALSE)</f>
        <v>44.5</v>
      </c>
      <c r="AC870">
        <f>VLOOKUP($G870,county_facts!$A:$BB,25,FALSE)</f>
        <v>4834</v>
      </c>
      <c r="AD870">
        <f>VLOOKUP($G870,county_facts!$A:$BB,26,FALSE)</f>
        <v>25.6</v>
      </c>
      <c r="AE870">
        <f>VLOOKUP($G870,county_facts!$A:$BB,27,FALSE)</f>
        <v>36336</v>
      </c>
      <c r="AF870">
        <f>VLOOKUP($G870,county_facts!$A:$BB,28,FALSE)</f>
        <v>81.7</v>
      </c>
      <c r="AG870">
        <f>VLOOKUP($G870,county_facts!$A:$BB,29,FALSE)</f>
        <v>13.2</v>
      </c>
      <c r="AH870">
        <f>VLOOKUP($G870,county_facts!$A:$BB,30,FALSE)</f>
        <v>264700</v>
      </c>
      <c r="AI870">
        <f>VLOOKUP($G870,county_facts!$A:$BB,31,FALSE)</f>
        <v>33486</v>
      </c>
      <c r="AJ870">
        <f>VLOOKUP($G870,county_facts!$A:$BB,32,FALSE)</f>
        <v>2.74</v>
      </c>
      <c r="AK870">
        <f>VLOOKUP($G870,county_facts!$A:$BB,33,FALSE)</f>
        <v>37457</v>
      </c>
      <c r="AL870">
        <f>VLOOKUP($G870,county_facts!$A:$BB,34,FALSE)</f>
        <v>83773</v>
      </c>
      <c r="AM870">
        <f>VLOOKUP($G870,county_facts!$A:$BB,35,FALSE)</f>
        <v>5</v>
      </c>
      <c r="AN870">
        <f>VLOOKUP($G870,county_facts!$A:$BB,36,FALSE)</f>
        <v>2443</v>
      </c>
      <c r="AO870">
        <f>VLOOKUP($G870,county_facts!$A:$BB,37,FALSE)</f>
        <v>37157</v>
      </c>
      <c r="AP870">
        <f>VLOOKUP($G870,county_facts!$A:$BB,38,FALSE)</f>
        <v>2.6</v>
      </c>
      <c r="AQ870">
        <f>VLOOKUP($G870,county_facts!$A:$BB,39,FALSE)</f>
        <v>7504</v>
      </c>
      <c r="AR870">
        <f>VLOOKUP($G870,county_facts!$A:$BB,40,FALSE)</f>
        <v>9282</v>
      </c>
      <c r="AS870">
        <f>VLOOKUP($G870,county_facts!$A:$BB,41,FALSE)</f>
        <v>0</v>
      </c>
      <c r="AT870">
        <f>VLOOKUP($G870,county_facts!$A:$BB,42,FALSE)</f>
        <v>0</v>
      </c>
      <c r="AU870">
        <f>VLOOKUP($G870,county_facts!$A:$BB,43,FALSE)</f>
        <v>0.7</v>
      </c>
      <c r="AV870">
        <f>VLOOKUP($G870,county_facts!$A:$BB,44,FALSE)</f>
        <v>0</v>
      </c>
      <c r="AW870">
        <f>VLOOKUP($G870,county_facts!$A:$BB,45,FALSE)</f>
        <v>0.6</v>
      </c>
      <c r="AX870">
        <f>VLOOKUP($G870,county_facts!$A:$BB,46,FALSE)</f>
        <v>28.2</v>
      </c>
      <c r="AY870">
        <f>VLOOKUP($G870,county_facts!$A:$BB,47,FALSE)</f>
        <v>3149535</v>
      </c>
      <c r="AZ870">
        <f>VLOOKUP($G870,county_facts!$A:$BB,48,FALSE)</f>
        <v>1484320</v>
      </c>
      <c r="BA870">
        <f>VLOOKUP($G870,county_facts!$A:$BB,49,FALSE)</f>
        <v>807141</v>
      </c>
      <c r="BB870">
        <f>VLOOKUP($G870,county_facts!$A:$BB,50,FALSE)</f>
        <v>9139</v>
      </c>
      <c r="BC870">
        <f>VLOOKUP($G870,county_facts!$A:$BB,51,FALSE)</f>
        <v>91065</v>
      </c>
      <c r="BD870">
        <f>VLOOKUP($G870,county_facts!$A:$BB,52,FALSE)</f>
        <v>623</v>
      </c>
      <c r="BE870">
        <f>VLOOKUP($G870,county_facts!$A:$BB,53,FALSE)</f>
        <v>354.33</v>
      </c>
      <c r="BF870">
        <f>VLOOKUP($G870,county_facts!$A:$BB,54,FALSE)</f>
        <v>256.89999999999998</v>
      </c>
    </row>
    <row r="871" spans="1:58" x14ac:dyDescent="0.3">
      <c r="A871" t="s">
        <v>9</v>
      </c>
      <c r="B871" t="s">
        <v>372</v>
      </c>
      <c r="C871">
        <v>2417</v>
      </c>
      <c r="D871" t="s">
        <v>310</v>
      </c>
      <c r="E871">
        <v>7582</v>
      </c>
      <c r="F871">
        <v>0.31878132399999998</v>
      </c>
      <c r="G871">
        <v>27019</v>
      </c>
      <c r="H871">
        <f>VLOOKUP($G871,county_facts!$A:$BB,4,FALSE)</f>
        <v>97338</v>
      </c>
      <c r="I871">
        <f>VLOOKUP($G871,county_facts!$A:$BB,5,FALSE)</f>
        <v>91079</v>
      </c>
      <c r="J871">
        <f>VLOOKUP($G871,county_facts!$A:$BB,6,FALSE)</f>
        <v>6.9</v>
      </c>
      <c r="K871">
        <f>VLOOKUP($G871,county_facts!$A:$BB,7,FALSE)</f>
        <v>91042</v>
      </c>
      <c r="L871">
        <f>VLOOKUP($G871,county_facts!$A:$BB,8,FALSE)</f>
        <v>6.5</v>
      </c>
      <c r="M871">
        <f>VLOOKUP($G871,county_facts!$A:$BB,9,FALSE)</f>
        <v>27.9</v>
      </c>
      <c r="N871">
        <f>VLOOKUP($G871,county_facts!$A:$BB,10,FALSE)</f>
        <v>10</v>
      </c>
      <c r="O871">
        <f>VLOOKUP($G871,county_facts!$A:$BB,11,FALSE)</f>
        <v>50.4</v>
      </c>
      <c r="P871">
        <f>VLOOKUP($G871,county_facts!$A:$BB,12,FALSE)</f>
        <v>93.5</v>
      </c>
      <c r="Q871">
        <f>VLOOKUP($G871,county_facts!$A:$BB,13,FALSE)</f>
        <v>1.6</v>
      </c>
      <c r="R871">
        <f>VLOOKUP($G871,county_facts!$A:$BB,14,FALSE)</f>
        <v>0.3</v>
      </c>
      <c r="S871">
        <f>VLOOKUP($G871,county_facts!$A:$BB,15,FALSE)</f>
        <v>3</v>
      </c>
      <c r="T871">
        <f>VLOOKUP($G871,county_facts!$A:$BB,16,FALSE)</f>
        <v>0</v>
      </c>
      <c r="U871">
        <f>VLOOKUP($G871,county_facts!$A:$BB,17,FALSE)</f>
        <v>1.7</v>
      </c>
      <c r="V871">
        <f>VLOOKUP($G871,county_facts!$A:$BB,18,FALSE)</f>
        <v>4.0999999999999996</v>
      </c>
      <c r="W871">
        <f>VLOOKUP($G871,county_facts!$A:$BB,19,FALSE)</f>
        <v>89.8</v>
      </c>
      <c r="X871">
        <f>VLOOKUP($G871,county_facts!$A:$BB,20,FALSE)</f>
        <v>87.8</v>
      </c>
      <c r="Y871">
        <f>VLOOKUP($G871,county_facts!$A:$BB,21,FALSE)</f>
        <v>5.9</v>
      </c>
      <c r="Z871">
        <f>VLOOKUP($G871,county_facts!$A:$BB,22,FALSE)</f>
        <v>9</v>
      </c>
      <c r="AA871">
        <f>VLOOKUP($G871,county_facts!$A:$BB,23,FALSE)</f>
        <v>95.5</v>
      </c>
      <c r="AB871">
        <f>VLOOKUP($G871,county_facts!$A:$BB,24,FALSE)</f>
        <v>44.5</v>
      </c>
      <c r="AC871">
        <f>VLOOKUP($G871,county_facts!$A:$BB,25,FALSE)</f>
        <v>4834</v>
      </c>
      <c r="AD871">
        <f>VLOOKUP($G871,county_facts!$A:$BB,26,FALSE)</f>
        <v>25.6</v>
      </c>
      <c r="AE871">
        <f>VLOOKUP($G871,county_facts!$A:$BB,27,FALSE)</f>
        <v>36336</v>
      </c>
      <c r="AF871">
        <f>VLOOKUP($G871,county_facts!$A:$BB,28,FALSE)</f>
        <v>81.7</v>
      </c>
      <c r="AG871">
        <f>VLOOKUP($G871,county_facts!$A:$BB,29,FALSE)</f>
        <v>13.2</v>
      </c>
      <c r="AH871">
        <f>VLOOKUP($G871,county_facts!$A:$BB,30,FALSE)</f>
        <v>264700</v>
      </c>
      <c r="AI871">
        <f>VLOOKUP($G871,county_facts!$A:$BB,31,FALSE)</f>
        <v>33486</v>
      </c>
      <c r="AJ871">
        <f>VLOOKUP($G871,county_facts!$A:$BB,32,FALSE)</f>
        <v>2.74</v>
      </c>
      <c r="AK871">
        <f>VLOOKUP($G871,county_facts!$A:$BB,33,FALSE)</f>
        <v>37457</v>
      </c>
      <c r="AL871">
        <f>VLOOKUP($G871,county_facts!$A:$BB,34,FALSE)</f>
        <v>83773</v>
      </c>
      <c r="AM871">
        <f>VLOOKUP($G871,county_facts!$A:$BB,35,FALSE)</f>
        <v>5</v>
      </c>
      <c r="AN871">
        <f>VLOOKUP($G871,county_facts!$A:$BB,36,FALSE)</f>
        <v>2443</v>
      </c>
      <c r="AO871">
        <f>VLOOKUP($G871,county_facts!$A:$BB,37,FALSE)</f>
        <v>37157</v>
      </c>
      <c r="AP871">
        <f>VLOOKUP($G871,county_facts!$A:$BB,38,FALSE)</f>
        <v>2.6</v>
      </c>
      <c r="AQ871">
        <f>VLOOKUP($G871,county_facts!$A:$BB,39,FALSE)</f>
        <v>7504</v>
      </c>
      <c r="AR871">
        <f>VLOOKUP($G871,county_facts!$A:$BB,40,FALSE)</f>
        <v>9282</v>
      </c>
      <c r="AS871">
        <f>VLOOKUP($G871,county_facts!$A:$BB,41,FALSE)</f>
        <v>0</v>
      </c>
      <c r="AT871">
        <f>VLOOKUP($G871,county_facts!$A:$BB,42,FALSE)</f>
        <v>0</v>
      </c>
      <c r="AU871">
        <f>VLOOKUP($G871,county_facts!$A:$BB,43,FALSE)</f>
        <v>0.7</v>
      </c>
      <c r="AV871">
        <f>VLOOKUP($G871,county_facts!$A:$BB,44,FALSE)</f>
        <v>0</v>
      </c>
      <c r="AW871">
        <f>VLOOKUP($G871,county_facts!$A:$BB,45,FALSE)</f>
        <v>0.6</v>
      </c>
      <c r="AX871">
        <f>VLOOKUP($G871,county_facts!$A:$BB,46,FALSE)</f>
        <v>28.2</v>
      </c>
      <c r="AY871">
        <f>VLOOKUP($G871,county_facts!$A:$BB,47,FALSE)</f>
        <v>3149535</v>
      </c>
      <c r="AZ871">
        <f>VLOOKUP($G871,county_facts!$A:$BB,48,FALSE)</f>
        <v>1484320</v>
      </c>
      <c r="BA871">
        <f>VLOOKUP($G871,county_facts!$A:$BB,49,FALSE)</f>
        <v>807141</v>
      </c>
      <c r="BB871">
        <f>VLOOKUP($G871,county_facts!$A:$BB,50,FALSE)</f>
        <v>9139</v>
      </c>
      <c r="BC871">
        <f>VLOOKUP($G871,county_facts!$A:$BB,51,FALSE)</f>
        <v>91065</v>
      </c>
      <c r="BD871">
        <f>VLOOKUP($G871,county_facts!$A:$BB,52,FALSE)</f>
        <v>623</v>
      </c>
      <c r="BE871">
        <f>VLOOKUP($G871,county_facts!$A:$BB,53,FALSE)</f>
        <v>354.33</v>
      </c>
      <c r="BF871">
        <f>VLOOKUP($G871,county_facts!$A:$BB,54,FALSE)</f>
        <v>256.89999999999998</v>
      </c>
    </row>
    <row r="872" spans="1:58" x14ac:dyDescent="0.3">
      <c r="A872" t="s">
        <v>6</v>
      </c>
      <c r="B872" t="s">
        <v>373</v>
      </c>
      <c r="C872">
        <v>2057</v>
      </c>
      <c r="D872" t="s">
        <v>310</v>
      </c>
      <c r="E872">
        <v>3191</v>
      </c>
      <c r="F872">
        <v>0.64462550900000004</v>
      </c>
      <c r="G872">
        <v>27017</v>
      </c>
      <c r="H872">
        <f>VLOOKUP($G872,county_facts!$A:$BB,4,FALSE)</f>
        <v>35571</v>
      </c>
      <c r="I872">
        <f>VLOOKUP($G872,county_facts!$A:$BB,5,FALSE)</f>
        <v>35386</v>
      </c>
      <c r="J872">
        <f>VLOOKUP($G872,county_facts!$A:$BB,6,FALSE)</f>
        <v>0.5</v>
      </c>
      <c r="K872">
        <f>VLOOKUP($G872,county_facts!$A:$BB,7,FALSE)</f>
        <v>35386</v>
      </c>
      <c r="L872">
        <f>VLOOKUP($G872,county_facts!$A:$BB,8,FALSE)</f>
        <v>5.7</v>
      </c>
      <c r="M872">
        <f>VLOOKUP($G872,county_facts!$A:$BB,9,FALSE)</f>
        <v>22.7</v>
      </c>
      <c r="N872">
        <f>VLOOKUP($G872,county_facts!$A:$BB,10,FALSE)</f>
        <v>16.3</v>
      </c>
      <c r="O872">
        <f>VLOOKUP($G872,county_facts!$A:$BB,11,FALSE)</f>
        <v>47.9</v>
      </c>
      <c r="P872">
        <f>VLOOKUP($G872,county_facts!$A:$BB,12,FALSE)</f>
        <v>89.5</v>
      </c>
      <c r="Q872">
        <f>VLOOKUP($G872,county_facts!$A:$BB,13,FALSE)</f>
        <v>1.6</v>
      </c>
      <c r="R872">
        <f>VLOOKUP($G872,county_facts!$A:$BB,14,FALSE)</f>
        <v>6</v>
      </c>
      <c r="S872">
        <f>VLOOKUP($G872,county_facts!$A:$BB,15,FALSE)</f>
        <v>0.5</v>
      </c>
      <c r="T872">
        <f>VLOOKUP($G872,county_facts!$A:$BB,16,FALSE)</f>
        <v>0</v>
      </c>
      <c r="U872">
        <f>VLOOKUP($G872,county_facts!$A:$BB,17,FALSE)</f>
        <v>2.4</v>
      </c>
      <c r="V872">
        <f>VLOOKUP($G872,county_facts!$A:$BB,18,FALSE)</f>
        <v>1.7</v>
      </c>
      <c r="W872">
        <f>VLOOKUP($G872,county_facts!$A:$BB,19,FALSE)</f>
        <v>88.4</v>
      </c>
      <c r="X872">
        <f>VLOOKUP($G872,county_facts!$A:$BB,20,FALSE)</f>
        <v>90.2</v>
      </c>
      <c r="Y872">
        <f>VLOOKUP($G872,county_facts!$A:$BB,21,FALSE)</f>
        <v>1.1000000000000001</v>
      </c>
      <c r="Z872">
        <f>VLOOKUP($G872,county_facts!$A:$BB,22,FALSE)</f>
        <v>4.2</v>
      </c>
      <c r="AA872">
        <f>VLOOKUP($G872,county_facts!$A:$BB,23,FALSE)</f>
        <v>92.2</v>
      </c>
      <c r="AB872">
        <f>VLOOKUP($G872,county_facts!$A:$BB,24,FALSE)</f>
        <v>21.3</v>
      </c>
      <c r="AC872">
        <f>VLOOKUP($G872,county_facts!$A:$BB,25,FALSE)</f>
        <v>3216</v>
      </c>
      <c r="AD872">
        <f>VLOOKUP($G872,county_facts!$A:$BB,26,FALSE)</f>
        <v>21</v>
      </c>
      <c r="AE872">
        <f>VLOOKUP($G872,county_facts!$A:$BB,27,FALSE)</f>
        <v>15802</v>
      </c>
      <c r="AF872">
        <f>VLOOKUP($G872,county_facts!$A:$BB,28,FALSE)</f>
        <v>78.2</v>
      </c>
      <c r="AG872">
        <f>VLOOKUP($G872,county_facts!$A:$BB,29,FALSE)</f>
        <v>10.5</v>
      </c>
      <c r="AH872">
        <f>VLOOKUP($G872,county_facts!$A:$BB,30,FALSE)</f>
        <v>159000</v>
      </c>
      <c r="AI872">
        <f>VLOOKUP($G872,county_facts!$A:$BB,31,FALSE)</f>
        <v>13789</v>
      </c>
      <c r="AJ872">
        <f>VLOOKUP($G872,county_facts!$A:$BB,32,FALSE)</f>
        <v>2.44</v>
      </c>
      <c r="AK872">
        <f>VLOOKUP($G872,county_facts!$A:$BB,33,FALSE)</f>
        <v>24434</v>
      </c>
      <c r="AL872">
        <f>VLOOKUP($G872,county_facts!$A:$BB,34,FALSE)</f>
        <v>53016</v>
      </c>
      <c r="AM872">
        <f>VLOOKUP($G872,county_facts!$A:$BB,35,FALSE)</f>
        <v>12.5</v>
      </c>
      <c r="AN872">
        <f>VLOOKUP($G872,county_facts!$A:$BB,36,FALSE)</f>
        <v>694</v>
      </c>
      <c r="AO872">
        <f>VLOOKUP($G872,county_facts!$A:$BB,37,FALSE)</f>
        <v>8100</v>
      </c>
      <c r="AP872">
        <f>VLOOKUP($G872,county_facts!$A:$BB,38,FALSE)</f>
        <v>0.4</v>
      </c>
      <c r="AQ872">
        <f>VLOOKUP($G872,county_facts!$A:$BB,39,FALSE)</f>
        <v>1994</v>
      </c>
      <c r="AR872">
        <f>VLOOKUP($G872,county_facts!$A:$BB,40,FALSE)</f>
        <v>3205</v>
      </c>
      <c r="AS872">
        <f>VLOOKUP($G872,county_facts!$A:$BB,41,FALSE)</f>
        <v>0</v>
      </c>
      <c r="AT872">
        <f>VLOOKUP($G872,county_facts!$A:$BB,42,FALSE)</f>
        <v>0.9</v>
      </c>
      <c r="AU872">
        <f>VLOOKUP($G872,county_facts!$A:$BB,43,FALSE)</f>
        <v>0</v>
      </c>
      <c r="AV872">
        <f>VLOOKUP($G872,county_facts!$A:$BB,44,FALSE)</f>
        <v>0</v>
      </c>
      <c r="AW872">
        <f>VLOOKUP($G872,county_facts!$A:$BB,45,FALSE)</f>
        <v>0</v>
      </c>
      <c r="AX872">
        <f>VLOOKUP($G872,county_facts!$A:$BB,46,FALSE)</f>
        <v>26.9</v>
      </c>
      <c r="AY872">
        <f>VLOOKUP($G872,county_facts!$A:$BB,47,FALSE)</f>
        <v>0</v>
      </c>
      <c r="AZ872">
        <f>VLOOKUP($G872,county_facts!$A:$BB,48,FALSE)</f>
        <v>0</v>
      </c>
      <c r="BA872">
        <f>VLOOKUP($G872,county_facts!$A:$BB,49,FALSE)</f>
        <v>357385</v>
      </c>
      <c r="BB872">
        <f>VLOOKUP($G872,county_facts!$A:$BB,50,FALSE)</f>
        <v>10620</v>
      </c>
      <c r="BC872">
        <f>VLOOKUP($G872,county_facts!$A:$BB,51,FALSE)</f>
        <v>32568</v>
      </c>
      <c r="BD872">
        <f>VLOOKUP($G872,county_facts!$A:$BB,52,FALSE)</f>
        <v>60</v>
      </c>
      <c r="BE872">
        <f>VLOOKUP($G872,county_facts!$A:$BB,53,FALSE)</f>
        <v>861.38</v>
      </c>
      <c r="BF872">
        <f>VLOOKUP($G872,county_facts!$A:$BB,54,FALSE)</f>
        <v>41.1</v>
      </c>
    </row>
    <row r="873" spans="1:58" x14ac:dyDescent="0.3">
      <c r="A873" t="s">
        <v>9</v>
      </c>
      <c r="B873" t="s">
        <v>373</v>
      </c>
      <c r="C873">
        <v>1134</v>
      </c>
      <c r="D873" t="s">
        <v>310</v>
      </c>
      <c r="E873">
        <v>3191</v>
      </c>
      <c r="F873">
        <v>0.35537449100000001</v>
      </c>
      <c r="G873">
        <v>27017</v>
      </c>
      <c r="H873">
        <f>VLOOKUP($G873,county_facts!$A:$BB,4,FALSE)</f>
        <v>35571</v>
      </c>
      <c r="I873">
        <f>VLOOKUP($G873,county_facts!$A:$BB,5,FALSE)</f>
        <v>35386</v>
      </c>
      <c r="J873">
        <f>VLOOKUP($G873,county_facts!$A:$BB,6,FALSE)</f>
        <v>0.5</v>
      </c>
      <c r="K873">
        <f>VLOOKUP($G873,county_facts!$A:$BB,7,FALSE)</f>
        <v>35386</v>
      </c>
      <c r="L873">
        <f>VLOOKUP($G873,county_facts!$A:$BB,8,FALSE)</f>
        <v>5.7</v>
      </c>
      <c r="M873">
        <f>VLOOKUP($G873,county_facts!$A:$BB,9,FALSE)</f>
        <v>22.7</v>
      </c>
      <c r="N873">
        <f>VLOOKUP($G873,county_facts!$A:$BB,10,FALSE)</f>
        <v>16.3</v>
      </c>
      <c r="O873">
        <f>VLOOKUP($G873,county_facts!$A:$BB,11,FALSE)</f>
        <v>47.9</v>
      </c>
      <c r="P873">
        <f>VLOOKUP($G873,county_facts!$A:$BB,12,FALSE)</f>
        <v>89.5</v>
      </c>
      <c r="Q873">
        <f>VLOOKUP($G873,county_facts!$A:$BB,13,FALSE)</f>
        <v>1.6</v>
      </c>
      <c r="R873">
        <f>VLOOKUP($G873,county_facts!$A:$BB,14,FALSE)</f>
        <v>6</v>
      </c>
      <c r="S873">
        <f>VLOOKUP($G873,county_facts!$A:$BB,15,FALSE)</f>
        <v>0.5</v>
      </c>
      <c r="T873">
        <f>VLOOKUP($G873,county_facts!$A:$BB,16,FALSE)</f>
        <v>0</v>
      </c>
      <c r="U873">
        <f>VLOOKUP($G873,county_facts!$A:$BB,17,FALSE)</f>
        <v>2.4</v>
      </c>
      <c r="V873">
        <f>VLOOKUP($G873,county_facts!$A:$BB,18,FALSE)</f>
        <v>1.7</v>
      </c>
      <c r="W873">
        <f>VLOOKUP($G873,county_facts!$A:$BB,19,FALSE)</f>
        <v>88.4</v>
      </c>
      <c r="X873">
        <f>VLOOKUP($G873,county_facts!$A:$BB,20,FALSE)</f>
        <v>90.2</v>
      </c>
      <c r="Y873">
        <f>VLOOKUP($G873,county_facts!$A:$BB,21,FALSE)</f>
        <v>1.1000000000000001</v>
      </c>
      <c r="Z873">
        <f>VLOOKUP($G873,county_facts!$A:$BB,22,FALSE)</f>
        <v>4.2</v>
      </c>
      <c r="AA873">
        <f>VLOOKUP($G873,county_facts!$A:$BB,23,FALSE)</f>
        <v>92.2</v>
      </c>
      <c r="AB873">
        <f>VLOOKUP($G873,county_facts!$A:$BB,24,FALSE)</f>
        <v>21.3</v>
      </c>
      <c r="AC873">
        <f>VLOOKUP($G873,county_facts!$A:$BB,25,FALSE)</f>
        <v>3216</v>
      </c>
      <c r="AD873">
        <f>VLOOKUP($G873,county_facts!$A:$BB,26,FALSE)</f>
        <v>21</v>
      </c>
      <c r="AE873">
        <f>VLOOKUP($G873,county_facts!$A:$BB,27,FALSE)</f>
        <v>15802</v>
      </c>
      <c r="AF873">
        <f>VLOOKUP($G873,county_facts!$A:$BB,28,FALSE)</f>
        <v>78.2</v>
      </c>
      <c r="AG873">
        <f>VLOOKUP($G873,county_facts!$A:$BB,29,FALSE)</f>
        <v>10.5</v>
      </c>
      <c r="AH873">
        <f>VLOOKUP($G873,county_facts!$A:$BB,30,FALSE)</f>
        <v>159000</v>
      </c>
      <c r="AI873">
        <f>VLOOKUP($G873,county_facts!$A:$BB,31,FALSE)</f>
        <v>13789</v>
      </c>
      <c r="AJ873">
        <f>VLOOKUP($G873,county_facts!$A:$BB,32,FALSE)</f>
        <v>2.44</v>
      </c>
      <c r="AK873">
        <f>VLOOKUP($G873,county_facts!$A:$BB,33,FALSE)</f>
        <v>24434</v>
      </c>
      <c r="AL873">
        <f>VLOOKUP($G873,county_facts!$A:$BB,34,FALSE)</f>
        <v>53016</v>
      </c>
      <c r="AM873">
        <f>VLOOKUP($G873,county_facts!$A:$BB,35,FALSE)</f>
        <v>12.5</v>
      </c>
      <c r="AN873">
        <f>VLOOKUP($G873,county_facts!$A:$BB,36,FALSE)</f>
        <v>694</v>
      </c>
      <c r="AO873">
        <f>VLOOKUP($G873,county_facts!$A:$BB,37,FALSE)</f>
        <v>8100</v>
      </c>
      <c r="AP873">
        <f>VLOOKUP($G873,county_facts!$A:$BB,38,FALSE)</f>
        <v>0.4</v>
      </c>
      <c r="AQ873">
        <f>VLOOKUP($G873,county_facts!$A:$BB,39,FALSE)</f>
        <v>1994</v>
      </c>
      <c r="AR873">
        <f>VLOOKUP($G873,county_facts!$A:$BB,40,FALSE)</f>
        <v>3205</v>
      </c>
      <c r="AS873">
        <f>VLOOKUP($G873,county_facts!$A:$BB,41,FALSE)</f>
        <v>0</v>
      </c>
      <c r="AT873">
        <f>VLOOKUP($G873,county_facts!$A:$BB,42,FALSE)</f>
        <v>0.9</v>
      </c>
      <c r="AU873">
        <f>VLOOKUP($G873,county_facts!$A:$BB,43,FALSE)</f>
        <v>0</v>
      </c>
      <c r="AV873">
        <f>VLOOKUP($G873,county_facts!$A:$BB,44,FALSE)</f>
        <v>0</v>
      </c>
      <c r="AW873">
        <f>VLOOKUP($G873,county_facts!$A:$BB,45,FALSE)</f>
        <v>0</v>
      </c>
      <c r="AX873">
        <f>VLOOKUP($G873,county_facts!$A:$BB,46,FALSE)</f>
        <v>26.9</v>
      </c>
      <c r="AY873">
        <f>VLOOKUP($G873,county_facts!$A:$BB,47,FALSE)</f>
        <v>0</v>
      </c>
      <c r="AZ873">
        <f>VLOOKUP($G873,county_facts!$A:$BB,48,FALSE)</f>
        <v>0</v>
      </c>
      <c r="BA873">
        <f>VLOOKUP($G873,county_facts!$A:$BB,49,FALSE)</f>
        <v>357385</v>
      </c>
      <c r="BB873">
        <f>VLOOKUP($G873,county_facts!$A:$BB,50,FALSE)</f>
        <v>10620</v>
      </c>
      <c r="BC873">
        <f>VLOOKUP($G873,county_facts!$A:$BB,51,FALSE)</f>
        <v>32568</v>
      </c>
      <c r="BD873">
        <f>VLOOKUP($G873,county_facts!$A:$BB,52,FALSE)</f>
        <v>60</v>
      </c>
      <c r="BE873">
        <f>VLOOKUP($G873,county_facts!$A:$BB,53,FALSE)</f>
        <v>861.38</v>
      </c>
      <c r="BF873">
        <f>VLOOKUP($G873,county_facts!$A:$BB,54,FALSE)</f>
        <v>41.1</v>
      </c>
    </row>
    <row r="874" spans="1:58" x14ac:dyDescent="0.3">
      <c r="A874" t="s">
        <v>6</v>
      </c>
      <c r="B874" t="s">
        <v>374</v>
      </c>
      <c r="C874">
        <v>706</v>
      </c>
      <c r="D874" t="s">
        <v>310</v>
      </c>
      <c r="E874">
        <v>1115</v>
      </c>
      <c r="F874">
        <v>0.63318385700000002</v>
      </c>
      <c r="G874">
        <v>27015</v>
      </c>
      <c r="H874">
        <f>VLOOKUP($G874,county_facts!$A:$BB,4,FALSE)</f>
        <v>25292</v>
      </c>
      <c r="I874">
        <f>VLOOKUP($G874,county_facts!$A:$BB,5,FALSE)</f>
        <v>25893</v>
      </c>
      <c r="J874">
        <f>VLOOKUP($G874,county_facts!$A:$BB,6,FALSE)</f>
        <v>-2.2999999999999998</v>
      </c>
      <c r="K874">
        <f>VLOOKUP($G874,county_facts!$A:$BB,7,FALSE)</f>
        <v>25893</v>
      </c>
      <c r="L874">
        <f>VLOOKUP($G874,county_facts!$A:$BB,8,FALSE)</f>
        <v>5.5</v>
      </c>
      <c r="M874">
        <f>VLOOKUP($G874,county_facts!$A:$BB,9,FALSE)</f>
        <v>21.7</v>
      </c>
      <c r="N874">
        <f>VLOOKUP($G874,county_facts!$A:$BB,10,FALSE)</f>
        <v>20</v>
      </c>
      <c r="O874">
        <f>VLOOKUP($G874,county_facts!$A:$BB,11,FALSE)</f>
        <v>50.1</v>
      </c>
      <c r="P874">
        <f>VLOOKUP($G874,county_facts!$A:$BB,12,FALSE)</f>
        <v>98</v>
      </c>
      <c r="Q874">
        <f>VLOOKUP($G874,county_facts!$A:$BB,13,FALSE)</f>
        <v>0.4</v>
      </c>
      <c r="R874">
        <f>VLOOKUP($G874,county_facts!$A:$BB,14,FALSE)</f>
        <v>0.2</v>
      </c>
      <c r="S874">
        <f>VLOOKUP($G874,county_facts!$A:$BB,15,FALSE)</f>
        <v>0.7</v>
      </c>
      <c r="T874">
        <f>VLOOKUP($G874,county_facts!$A:$BB,16,FALSE)</f>
        <v>0</v>
      </c>
      <c r="U874">
        <f>VLOOKUP($G874,county_facts!$A:$BB,17,FALSE)</f>
        <v>0.7</v>
      </c>
      <c r="V874">
        <f>VLOOKUP($G874,county_facts!$A:$BB,18,FALSE)</f>
        <v>3.7</v>
      </c>
      <c r="W874">
        <f>VLOOKUP($G874,county_facts!$A:$BB,19,FALSE)</f>
        <v>94.4</v>
      </c>
      <c r="X874">
        <f>VLOOKUP($G874,county_facts!$A:$BB,20,FALSE)</f>
        <v>89.9</v>
      </c>
      <c r="Y874">
        <f>VLOOKUP($G874,county_facts!$A:$BB,21,FALSE)</f>
        <v>1.3</v>
      </c>
      <c r="Z874">
        <f>VLOOKUP($G874,county_facts!$A:$BB,22,FALSE)</f>
        <v>5</v>
      </c>
      <c r="AA874">
        <f>VLOOKUP($G874,county_facts!$A:$BB,23,FALSE)</f>
        <v>90.5</v>
      </c>
      <c r="AB874">
        <f>VLOOKUP($G874,county_facts!$A:$BB,24,FALSE)</f>
        <v>20.9</v>
      </c>
      <c r="AC874">
        <f>VLOOKUP($G874,county_facts!$A:$BB,25,FALSE)</f>
        <v>2182</v>
      </c>
      <c r="AD874">
        <f>VLOOKUP($G874,county_facts!$A:$BB,26,FALSE)</f>
        <v>14.7</v>
      </c>
      <c r="AE874">
        <f>VLOOKUP($G874,county_facts!$A:$BB,27,FALSE)</f>
        <v>11583</v>
      </c>
      <c r="AF874">
        <f>VLOOKUP($G874,county_facts!$A:$BB,28,FALSE)</f>
        <v>77.5</v>
      </c>
      <c r="AG874">
        <f>VLOOKUP($G874,county_facts!$A:$BB,29,FALSE)</f>
        <v>15.4</v>
      </c>
      <c r="AH874">
        <f>VLOOKUP($G874,county_facts!$A:$BB,30,FALSE)</f>
        <v>121900</v>
      </c>
      <c r="AI874">
        <f>VLOOKUP($G874,county_facts!$A:$BB,31,FALSE)</f>
        <v>10820</v>
      </c>
      <c r="AJ874">
        <f>VLOOKUP($G874,county_facts!$A:$BB,32,FALSE)</f>
        <v>2.2599999999999998</v>
      </c>
      <c r="AK874">
        <f>VLOOKUP($G874,county_facts!$A:$BB,33,FALSE)</f>
        <v>26576</v>
      </c>
      <c r="AL874">
        <f>VLOOKUP($G874,county_facts!$A:$BB,34,FALSE)</f>
        <v>48256</v>
      </c>
      <c r="AM874">
        <f>VLOOKUP($G874,county_facts!$A:$BB,35,FALSE)</f>
        <v>9.4</v>
      </c>
      <c r="AN874">
        <f>VLOOKUP($G874,county_facts!$A:$BB,36,FALSE)</f>
        <v>767</v>
      </c>
      <c r="AO874">
        <f>VLOOKUP($G874,county_facts!$A:$BB,37,FALSE)</f>
        <v>12006</v>
      </c>
      <c r="AP874">
        <f>VLOOKUP($G874,county_facts!$A:$BB,38,FALSE)</f>
        <v>-1.5</v>
      </c>
      <c r="AQ874">
        <f>VLOOKUP($G874,county_facts!$A:$BB,39,FALSE)</f>
        <v>1780</v>
      </c>
      <c r="AR874">
        <f>VLOOKUP($G874,county_facts!$A:$BB,40,FALSE)</f>
        <v>2801</v>
      </c>
      <c r="AS874">
        <f>VLOOKUP($G874,county_facts!$A:$BB,41,FALSE)</f>
        <v>0</v>
      </c>
      <c r="AT874">
        <f>VLOOKUP($G874,county_facts!$A:$BB,42,FALSE)</f>
        <v>0</v>
      </c>
      <c r="AU874">
        <f>VLOOKUP($G874,county_facts!$A:$BB,43,FALSE)</f>
        <v>0</v>
      </c>
      <c r="AV874">
        <f>VLOOKUP($G874,county_facts!$A:$BB,44,FALSE)</f>
        <v>0</v>
      </c>
      <c r="AW874">
        <f>VLOOKUP($G874,county_facts!$A:$BB,45,FALSE)</f>
        <v>0</v>
      </c>
      <c r="AX874">
        <f>VLOOKUP($G874,county_facts!$A:$BB,46,FALSE)</f>
        <v>0</v>
      </c>
      <c r="AY874">
        <f>VLOOKUP($G874,county_facts!$A:$BB,47,FALSE)</f>
        <v>1596868</v>
      </c>
      <c r="AZ874">
        <f>VLOOKUP($G874,county_facts!$A:$BB,48,FALSE)</f>
        <v>547091</v>
      </c>
      <c r="BA874">
        <f>VLOOKUP($G874,county_facts!$A:$BB,49,FALSE)</f>
        <v>301204</v>
      </c>
      <c r="BB874">
        <f>VLOOKUP($G874,county_facts!$A:$BB,50,FALSE)</f>
        <v>11618</v>
      </c>
      <c r="BC874">
        <f>VLOOKUP($G874,county_facts!$A:$BB,51,FALSE)</f>
        <v>40488</v>
      </c>
      <c r="BD874">
        <f>VLOOKUP($G874,county_facts!$A:$BB,52,FALSE)</f>
        <v>90</v>
      </c>
      <c r="BE874">
        <f>VLOOKUP($G874,county_facts!$A:$BB,53,FALSE)</f>
        <v>611.09</v>
      </c>
      <c r="BF874">
        <f>VLOOKUP($G874,county_facts!$A:$BB,54,FALSE)</f>
        <v>42.4</v>
      </c>
    </row>
    <row r="875" spans="1:58" x14ac:dyDescent="0.3">
      <c r="A875" t="s">
        <v>9</v>
      </c>
      <c r="B875" t="s">
        <v>374</v>
      </c>
      <c r="C875">
        <v>409</v>
      </c>
      <c r="D875" t="s">
        <v>310</v>
      </c>
      <c r="E875">
        <v>1115</v>
      </c>
      <c r="F875">
        <v>0.36681614299999998</v>
      </c>
      <c r="G875">
        <v>27015</v>
      </c>
      <c r="H875">
        <f>VLOOKUP($G875,county_facts!$A:$BB,4,FALSE)</f>
        <v>25292</v>
      </c>
      <c r="I875">
        <f>VLOOKUP($G875,county_facts!$A:$BB,5,FALSE)</f>
        <v>25893</v>
      </c>
      <c r="J875">
        <f>VLOOKUP($G875,county_facts!$A:$BB,6,FALSE)</f>
        <v>-2.2999999999999998</v>
      </c>
      <c r="K875">
        <f>VLOOKUP($G875,county_facts!$A:$BB,7,FALSE)</f>
        <v>25893</v>
      </c>
      <c r="L875">
        <f>VLOOKUP($G875,county_facts!$A:$BB,8,FALSE)</f>
        <v>5.5</v>
      </c>
      <c r="M875">
        <f>VLOOKUP($G875,county_facts!$A:$BB,9,FALSE)</f>
        <v>21.7</v>
      </c>
      <c r="N875">
        <f>VLOOKUP($G875,county_facts!$A:$BB,10,FALSE)</f>
        <v>20</v>
      </c>
      <c r="O875">
        <f>VLOOKUP($G875,county_facts!$A:$BB,11,FALSE)</f>
        <v>50.1</v>
      </c>
      <c r="P875">
        <f>VLOOKUP($G875,county_facts!$A:$BB,12,FALSE)</f>
        <v>98</v>
      </c>
      <c r="Q875">
        <f>VLOOKUP($G875,county_facts!$A:$BB,13,FALSE)</f>
        <v>0.4</v>
      </c>
      <c r="R875">
        <f>VLOOKUP($G875,county_facts!$A:$BB,14,FALSE)</f>
        <v>0.2</v>
      </c>
      <c r="S875">
        <f>VLOOKUP($G875,county_facts!$A:$BB,15,FALSE)</f>
        <v>0.7</v>
      </c>
      <c r="T875">
        <f>VLOOKUP($G875,county_facts!$A:$BB,16,FALSE)</f>
        <v>0</v>
      </c>
      <c r="U875">
        <f>VLOOKUP($G875,county_facts!$A:$BB,17,FALSE)</f>
        <v>0.7</v>
      </c>
      <c r="V875">
        <f>VLOOKUP($G875,county_facts!$A:$BB,18,FALSE)</f>
        <v>3.7</v>
      </c>
      <c r="W875">
        <f>VLOOKUP($G875,county_facts!$A:$BB,19,FALSE)</f>
        <v>94.4</v>
      </c>
      <c r="X875">
        <f>VLOOKUP($G875,county_facts!$A:$BB,20,FALSE)</f>
        <v>89.9</v>
      </c>
      <c r="Y875">
        <f>VLOOKUP($G875,county_facts!$A:$BB,21,FALSE)</f>
        <v>1.3</v>
      </c>
      <c r="Z875">
        <f>VLOOKUP($G875,county_facts!$A:$BB,22,FALSE)</f>
        <v>5</v>
      </c>
      <c r="AA875">
        <f>VLOOKUP($G875,county_facts!$A:$BB,23,FALSE)</f>
        <v>90.5</v>
      </c>
      <c r="AB875">
        <f>VLOOKUP($G875,county_facts!$A:$BB,24,FALSE)</f>
        <v>20.9</v>
      </c>
      <c r="AC875">
        <f>VLOOKUP($G875,county_facts!$A:$BB,25,FALSE)</f>
        <v>2182</v>
      </c>
      <c r="AD875">
        <f>VLOOKUP($G875,county_facts!$A:$BB,26,FALSE)</f>
        <v>14.7</v>
      </c>
      <c r="AE875">
        <f>VLOOKUP($G875,county_facts!$A:$BB,27,FALSE)</f>
        <v>11583</v>
      </c>
      <c r="AF875">
        <f>VLOOKUP($G875,county_facts!$A:$BB,28,FALSE)</f>
        <v>77.5</v>
      </c>
      <c r="AG875">
        <f>VLOOKUP($G875,county_facts!$A:$BB,29,FALSE)</f>
        <v>15.4</v>
      </c>
      <c r="AH875">
        <f>VLOOKUP($G875,county_facts!$A:$BB,30,FALSE)</f>
        <v>121900</v>
      </c>
      <c r="AI875">
        <f>VLOOKUP($G875,county_facts!$A:$BB,31,FALSE)</f>
        <v>10820</v>
      </c>
      <c r="AJ875">
        <f>VLOOKUP($G875,county_facts!$A:$BB,32,FALSE)</f>
        <v>2.2599999999999998</v>
      </c>
      <c r="AK875">
        <f>VLOOKUP($G875,county_facts!$A:$BB,33,FALSE)</f>
        <v>26576</v>
      </c>
      <c r="AL875">
        <f>VLOOKUP($G875,county_facts!$A:$BB,34,FALSE)</f>
        <v>48256</v>
      </c>
      <c r="AM875">
        <f>VLOOKUP($G875,county_facts!$A:$BB,35,FALSE)</f>
        <v>9.4</v>
      </c>
      <c r="AN875">
        <f>VLOOKUP($G875,county_facts!$A:$BB,36,FALSE)</f>
        <v>767</v>
      </c>
      <c r="AO875">
        <f>VLOOKUP($G875,county_facts!$A:$BB,37,FALSE)</f>
        <v>12006</v>
      </c>
      <c r="AP875">
        <f>VLOOKUP($G875,county_facts!$A:$BB,38,FALSE)</f>
        <v>-1.5</v>
      </c>
      <c r="AQ875">
        <f>VLOOKUP($G875,county_facts!$A:$BB,39,FALSE)</f>
        <v>1780</v>
      </c>
      <c r="AR875">
        <f>VLOOKUP($G875,county_facts!$A:$BB,40,FALSE)</f>
        <v>2801</v>
      </c>
      <c r="AS875">
        <f>VLOOKUP($G875,county_facts!$A:$BB,41,FALSE)</f>
        <v>0</v>
      </c>
      <c r="AT875">
        <f>VLOOKUP($G875,county_facts!$A:$BB,42,FALSE)</f>
        <v>0</v>
      </c>
      <c r="AU875">
        <f>VLOOKUP($G875,county_facts!$A:$BB,43,FALSE)</f>
        <v>0</v>
      </c>
      <c r="AV875">
        <f>VLOOKUP($G875,county_facts!$A:$BB,44,FALSE)</f>
        <v>0</v>
      </c>
      <c r="AW875">
        <f>VLOOKUP($G875,county_facts!$A:$BB,45,FALSE)</f>
        <v>0</v>
      </c>
      <c r="AX875">
        <f>VLOOKUP($G875,county_facts!$A:$BB,46,FALSE)</f>
        <v>0</v>
      </c>
      <c r="AY875">
        <f>VLOOKUP($G875,county_facts!$A:$BB,47,FALSE)</f>
        <v>1596868</v>
      </c>
      <c r="AZ875">
        <f>VLOOKUP($G875,county_facts!$A:$BB,48,FALSE)</f>
        <v>547091</v>
      </c>
      <c r="BA875">
        <f>VLOOKUP($G875,county_facts!$A:$BB,49,FALSE)</f>
        <v>301204</v>
      </c>
      <c r="BB875">
        <f>VLOOKUP($G875,county_facts!$A:$BB,50,FALSE)</f>
        <v>11618</v>
      </c>
      <c r="BC875">
        <f>VLOOKUP($G875,county_facts!$A:$BB,51,FALSE)</f>
        <v>40488</v>
      </c>
      <c r="BD875">
        <f>VLOOKUP($G875,county_facts!$A:$BB,52,FALSE)</f>
        <v>90</v>
      </c>
      <c r="BE875">
        <f>VLOOKUP($G875,county_facts!$A:$BB,53,FALSE)</f>
        <v>611.09</v>
      </c>
      <c r="BF875">
        <f>VLOOKUP($G875,county_facts!$A:$BB,54,FALSE)</f>
        <v>42.4</v>
      </c>
    </row>
    <row r="876" spans="1:58" x14ac:dyDescent="0.3">
      <c r="A876" t="s">
        <v>9</v>
      </c>
      <c r="B876" t="s">
        <v>375</v>
      </c>
      <c r="C876">
        <v>2766</v>
      </c>
      <c r="D876" t="s">
        <v>310</v>
      </c>
      <c r="E876">
        <v>5183</v>
      </c>
      <c r="F876">
        <v>0.53366776000000005</v>
      </c>
      <c r="G876">
        <v>27013</v>
      </c>
      <c r="H876">
        <f>VLOOKUP($G876,county_facts!$A:$BB,4,FALSE)</f>
        <v>65385</v>
      </c>
      <c r="I876">
        <f>VLOOKUP($G876,county_facts!$A:$BB,5,FALSE)</f>
        <v>64013</v>
      </c>
      <c r="J876">
        <f>VLOOKUP($G876,county_facts!$A:$BB,6,FALSE)</f>
        <v>2.1</v>
      </c>
      <c r="K876">
        <f>VLOOKUP($G876,county_facts!$A:$BB,7,FALSE)</f>
        <v>64013</v>
      </c>
      <c r="L876">
        <f>VLOOKUP($G876,county_facts!$A:$BB,8,FALSE)</f>
        <v>5.6</v>
      </c>
      <c r="M876">
        <f>VLOOKUP($G876,county_facts!$A:$BB,9,FALSE)</f>
        <v>19.7</v>
      </c>
      <c r="N876">
        <f>VLOOKUP($G876,county_facts!$A:$BB,10,FALSE)</f>
        <v>13</v>
      </c>
      <c r="O876">
        <f>VLOOKUP($G876,county_facts!$A:$BB,11,FALSE)</f>
        <v>49.6</v>
      </c>
      <c r="P876">
        <f>VLOOKUP($G876,county_facts!$A:$BB,12,FALSE)</f>
        <v>92.2</v>
      </c>
      <c r="Q876">
        <f>VLOOKUP($G876,county_facts!$A:$BB,13,FALSE)</f>
        <v>3.5</v>
      </c>
      <c r="R876">
        <f>VLOOKUP($G876,county_facts!$A:$BB,14,FALSE)</f>
        <v>0.4</v>
      </c>
      <c r="S876">
        <f>VLOOKUP($G876,county_facts!$A:$BB,15,FALSE)</f>
        <v>2.2999999999999998</v>
      </c>
      <c r="T876">
        <f>VLOOKUP($G876,county_facts!$A:$BB,16,FALSE)</f>
        <v>0</v>
      </c>
      <c r="U876">
        <f>VLOOKUP($G876,county_facts!$A:$BB,17,FALSE)</f>
        <v>1.6</v>
      </c>
      <c r="V876">
        <f>VLOOKUP($G876,county_facts!$A:$BB,18,FALSE)</f>
        <v>3.2</v>
      </c>
      <c r="W876">
        <f>VLOOKUP($G876,county_facts!$A:$BB,19,FALSE)</f>
        <v>89.4</v>
      </c>
      <c r="X876">
        <f>VLOOKUP($G876,county_facts!$A:$BB,20,FALSE)</f>
        <v>80.900000000000006</v>
      </c>
      <c r="Y876">
        <f>VLOOKUP($G876,county_facts!$A:$BB,21,FALSE)</f>
        <v>3.9</v>
      </c>
      <c r="Z876">
        <f>VLOOKUP($G876,county_facts!$A:$BB,22,FALSE)</f>
        <v>6.2</v>
      </c>
      <c r="AA876">
        <f>VLOOKUP($G876,county_facts!$A:$BB,23,FALSE)</f>
        <v>93.8</v>
      </c>
      <c r="AB876">
        <f>VLOOKUP($G876,county_facts!$A:$BB,24,FALSE)</f>
        <v>30.5</v>
      </c>
      <c r="AC876">
        <f>VLOOKUP($G876,county_facts!$A:$BB,25,FALSE)</f>
        <v>4186</v>
      </c>
      <c r="AD876">
        <f>VLOOKUP($G876,county_facts!$A:$BB,26,FALSE)</f>
        <v>17.3</v>
      </c>
      <c r="AE876">
        <f>VLOOKUP($G876,county_facts!$A:$BB,27,FALSE)</f>
        <v>27129</v>
      </c>
      <c r="AF876">
        <f>VLOOKUP($G876,county_facts!$A:$BB,28,FALSE)</f>
        <v>66.400000000000006</v>
      </c>
      <c r="AG876">
        <f>VLOOKUP($G876,county_facts!$A:$BB,29,FALSE)</f>
        <v>27</v>
      </c>
      <c r="AH876">
        <f>VLOOKUP($G876,county_facts!$A:$BB,30,FALSE)</f>
        <v>158100</v>
      </c>
      <c r="AI876">
        <f>VLOOKUP($G876,county_facts!$A:$BB,31,FALSE)</f>
        <v>24476</v>
      </c>
      <c r="AJ876">
        <f>VLOOKUP($G876,county_facts!$A:$BB,32,FALSE)</f>
        <v>2.48</v>
      </c>
      <c r="AK876">
        <f>VLOOKUP($G876,county_facts!$A:$BB,33,FALSE)</f>
        <v>25380</v>
      </c>
      <c r="AL876">
        <f>VLOOKUP($G876,county_facts!$A:$BB,34,FALSE)</f>
        <v>49935</v>
      </c>
      <c r="AM876">
        <f>VLOOKUP($G876,county_facts!$A:$BB,35,FALSE)</f>
        <v>19.2</v>
      </c>
      <c r="AN876">
        <f>VLOOKUP($G876,county_facts!$A:$BB,36,FALSE)</f>
        <v>1929</v>
      </c>
      <c r="AO876">
        <f>VLOOKUP($G876,county_facts!$A:$BB,37,FALSE)</f>
        <v>34712</v>
      </c>
      <c r="AP876">
        <f>VLOOKUP($G876,county_facts!$A:$BB,38,FALSE)</f>
        <v>-0.5</v>
      </c>
      <c r="AQ876">
        <f>VLOOKUP($G876,county_facts!$A:$BB,39,FALSE)</f>
        <v>4060</v>
      </c>
      <c r="AR876">
        <f>VLOOKUP($G876,county_facts!$A:$BB,40,FALSE)</f>
        <v>5998</v>
      </c>
      <c r="AS876">
        <f>VLOOKUP($G876,county_facts!$A:$BB,41,FALSE)</f>
        <v>0</v>
      </c>
      <c r="AT876">
        <f>VLOOKUP($G876,county_facts!$A:$BB,42,FALSE)</f>
        <v>0</v>
      </c>
      <c r="AU876">
        <f>VLOOKUP($G876,county_facts!$A:$BB,43,FALSE)</f>
        <v>1.1000000000000001</v>
      </c>
      <c r="AV876">
        <f>VLOOKUP($G876,county_facts!$A:$BB,44,FALSE)</f>
        <v>0</v>
      </c>
      <c r="AW876">
        <f>VLOOKUP($G876,county_facts!$A:$BB,45,FALSE)</f>
        <v>0</v>
      </c>
      <c r="AX876">
        <f>VLOOKUP($G876,county_facts!$A:$BB,46,FALSE)</f>
        <v>22.5</v>
      </c>
      <c r="AY876">
        <f>VLOOKUP($G876,county_facts!$A:$BB,47,FALSE)</f>
        <v>2728744</v>
      </c>
      <c r="AZ876">
        <f>VLOOKUP($G876,county_facts!$A:$BB,48,FALSE)</f>
        <v>1275912</v>
      </c>
      <c r="BA876">
        <f>VLOOKUP($G876,county_facts!$A:$BB,49,FALSE)</f>
        <v>1211463</v>
      </c>
      <c r="BB876">
        <f>VLOOKUP($G876,county_facts!$A:$BB,50,FALSE)</f>
        <v>20200</v>
      </c>
      <c r="BC876">
        <f>VLOOKUP($G876,county_facts!$A:$BB,51,FALSE)</f>
        <v>138977</v>
      </c>
      <c r="BD876">
        <f>VLOOKUP($G876,county_facts!$A:$BB,52,FALSE)</f>
        <v>332</v>
      </c>
      <c r="BE876">
        <f>VLOOKUP($G876,county_facts!$A:$BB,53,FALSE)</f>
        <v>747.84</v>
      </c>
      <c r="BF876">
        <f>VLOOKUP($G876,county_facts!$A:$BB,54,FALSE)</f>
        <v>85.6</v>
      </c>
    </row>
    <row r="877" spans="1:58" x14ac:dyDescent="0.3">
      <c r="A877" t="s">
        <v>6</v>
      </c>
      <c r="B877" t="s">
        <v>375</v>
      </c>
      <c r="C877">
        <v>2417</v>
      </c>
      <c r="D877" t="s">
        <v>310</v>
      </c>
      <c r="E877">
        <v>5183</v>
      </c>
      <c r="F877">
        <v>0.46633224000000001</v>
      </c>
      <c r="G877">
        <v>27013</v>
      </c>
      <c r="H877">
        <f>VLOOKUP($G877,county_facts!$A:$BB,4,FALSE)</f>
        <v>65385</v>
      </c>
      <c r="I877">
        <f>VLOOKUP($G877,county_facts!$A:$BB,5,FALSE)</f>
        <v>64013</v>
      </c>
      <c r="J877">
        <f>VLOOKUP($G877,county_facts!$A:$BB,6,FALSE)</f>
        <v>2.1</v>
      </c>
      <c r="K877">
        <f>VLOOKUP($G877,county_facts!$A:$BB,7,FALSE)</f>
        <v>64013</v>
      </c>
      <c r="L877">
        <f>VLOOKUP($G877,county_facts!$A:$BB,8,FALSE)</f>
        <v>5.6</v>
      </c>
      <c r="M877">
        <f>VLOOKUP($G877,county_facts!$A:$BB,9,FALSE)</f>
        <v>19.7</v>
      </c>
      <c r="N877">
        <f>VLOOKUP($G877,county_facts!$A:$BB,10,FALSE)</f>
        <v>13</v>
      </c>
      <c r="O877">
        <f>VLOOKUP($G877,county_facts!$A:$BB,11,FALSE)</f>
        <v>49.6</v>
      </c>
      <c r="P877">
        <f>VLOOKUP($G877,county_facts!$A:$BB,12,FALSE)</f>
        <v>92.2</v>
      </c>
      <c r="Q877">
        <f>VLOOKUP($G877,county_facts!$A:$BB,13,FALSE)</f>
        <v>3.5</v>
      </c>
      <c r="R877">
        <f>VLOOKUP($G877,county_facts!$A:$BB,14,FALSE)</f>
        <v>0.4</v>
      </c>
      <c r="S877">
        <f>VLOOKUP($G877,county_facts!$A:$BB,15,FALSE)</f>
        <v>2.2999999999999998</v>
      </c>
      <c r="T877">
        <f>VLOOKUP($G877,county_facts!$A:$BB,16,FALSE)</f>
        <v>0</v>
      </c>
      <c r="U877">
        <f>VLOOKUP($G877,county_facts!$A:$BB,17,FALSE)</f>
        <v>1.6</v>
      </c>
      <c r="V877">
        <f>VLOOKUP($G877,county_facts!$A:$BB,18,FALSE)</f>
        <v>3.2</v>
      </c>
      <c r="W877">
        <f>VLOOKUP($G877,county_facts!$A:$BB,19,FALSE)</f>
        <v>89.4</v>
      </c>
      <c r="X877">
        <f>VLOOKUP($G877,county_facts!$A:$BB,20,FALSE)</f>
        <v>80.900000000000006</v>
      </c>
      <c r="Y877">
        <f>VLOOKUP($G877,county_facts!$A:$BB,21,FALSE)</f>
        <v>3.9</v>
      </c>
      <c r="Z877">
        <f>VLOOKUP($G877,county_facts!$A:$BB,22,FALSE)</f>
        <v>6.2</v>
      </c>
      <c r="AA877">
        <f>VLOOKUP($G877,county_facts!$A:$BB,23,FALSE)</f>
        <v>93.8</v>
      </c>
      <c r="AB877">
        <f>VLOOKUP($G877,county_facts!$A:$BB,24,FALSE)</f>
        <v>30.5</v>
      </c>
      <c r="AC877">
        <f>VLOOKUP($G877,county_facts!$A:$BB,25,FALSE)</f>
        <v>4186</v>
      </c>
      <c r="AD877">
        <f>VLOOKUP($G877,county_facts!$A:$BB,26,FALSE)</f>
        <v>17.3</v>
      </c>
      <c r="AE877">
        <f>VLOOKUP($G877,county_facts!$A:$BB,27,FALSE)</f>
        <v>27129</v>
      </c>
      <c r="AF877">
        <f>VLOOKUP($G877,county_facts!$A:$BB,28,FALSE)</f>
        <v>66.400000000000006</v>
      </c>
      <c r="AG877">
        <f>VLOOKUP($G877,county_facts!$A:$BB,29,FALSE)</f>
        <v>27</v>
      </c>
      <c r="AH877">
        <f>VLOOKUP($G877,county_facts!$A:$BB,30,FALSE)</f>
        <v>158100</v>
      </c>
      <c r="AI877">
        <f>VLOOKUP($G877,county_facts!$A:$BB,31,FALSE)</f>
        <v>24476</v>
      </c>
      <c r="AJ877">
        <f>VLOOKUP($G877,county_facts!$A:$BB,32,FALSE)</f>
        <v>2.48</v>
      </c>
      <c r="AK877">
        <f>VLOOKUP($G877,county_facts!$A:$BB,33,FALSE)</f>
        <v>25380</v>
      </c>
      <c r="AL877">
        <f>VLOOKUP($G877,county_facts!$A:$BB,34,FALSE)</f>
        <v>49935</v>
      </c>
      <c r="AM877">
        <f>VLOOKUP($G877,county_facts!$A:$BB,35,FALSE)</f>
        <v>19.2</v>
      </c>
      <c r="AN877">
        <f>VLOOKUP($G877,county_facts!$A:$BB,36,FALSE)</f>
        <v>1929</v>
      </c>
      <c r="AO877">
        <f>VLOOKUP($G877,county_facts!$A:$BB,37,FALSE)</f>
        <v>34712</v>
      </c>
      <c r="AP877">
        <f>VLOOKUP($G877,county_facts!$A:$BB,38,FALSE)</f>
        <v>-0.5</v>
      </c>
      <c r="AQ877">
        <f>VLOOKUP($G877,county_facts!$A:$BB,39,FALSE)</f>
        <v>4060</v>
      </c>
      <c r="AR877">
        <f>VLOOKUP($G877,county_facts!$A:$BB,40,FALSE)</f>
        <v>5998</v>
      </c>
      <c r="AS877">
        <f>VLOOKUP($G877,county_facts!$A:$BB,41,FALSE)</f>
        <v>0</v>
      </c>
      <c r="AT877">
        <f>VLOOKUP($G877,county_facts!$A:$BB,42,FALSE)</f>
        <v>0</v>
      </c>
      <c r="AU877">
        <f>VLOOKUP($G877,county_facts!$A:$BB,43,FALSE)</f>
        <v>1.1000000000000001</v>
      </c>
      <c r="AV877">
        <f>VLOOKUP($G877,county_facts!$A:$BB,44,FALSE)</f>
        <v>0</v>
      </c>
      <c r="AW877">
        <f>VLOOKUP($G877,county_facts!$A:$BB,45,FALSE)</f>
        <v>0</v>
      </c>
      <c r="AX877">
        <f>VLOOKUP($G877,county_facts!$A:$BB,46,FALSE)</f>
        <v>22.5</v>
      </c>
      <c r="AY877">
        <f>VLOOKUP($G877,county_facts!$A:$BB,47,FALSE)</f>
        <v>2728744</v>
      </c>
      <c r="AZ877">
        <f>VLOOKUP($G877,county_facts!$A:$BB,48,FALSE)</f>
        <v>1275912</v>
      </c>
      <c r="BA877">
        <f>VLOOKUP($G877,county_facts!$A:$BB,49,FALSE)</f>
        <v>1211463</v>
      </c>
      <c r="BB877">
        <f>VLOOKUP($G877,county_facts!$A:$BB,50,FALSE)</f>
        <v>20200</v>
      </c>
      <c r="BC877">
        <f>VLOOKUP($G877,county_facts!$A:$BB,51,FALSE)</f>
        <v>138977</v>
      </c>
      <c r="BD877">
        <f>VLOOKUP($G877,county_facts!$A:$BB,52,FALSE)</f>
        <v>332</v>
      </c>
      <c r="BE877">
        <f>VLOOKUP($G877,county_facts!$A:$BB,53,FALSE)</f>
        <v>747.84</v>
      </c>
      <c r="BF877">
        <f>VLOOKUP($G877,county_facts!$A:$BB,54,FALSE)</f>
        <v>85.6</v>
      </c>
    </row>
    <row r="878" spans="1:58" x14ac:dyDescent="0.3">
      <c r="A878" t="s">
        <v>6</v>
      </c>
      <c r="B878" t="s">
        <v>376</v>
      </c>
      <c r="C878">
        <v>123</v>
      </c>
      <c r="D878" t="s">
        <v>310</v>
      </c>
      <c r="E878">
        <v>179</v>
      </c>
      <c r="F878">
        <v>0.68715083799999999</v>
      </c>
      <c r="G878">
        <v>27011</v>
      </c>
      <c r="H878">
        <f>VLOOKUP($G878,county_facts!$A:$BB,4,FALSE)</f>
        <v>5127</v>
      </c>
      <c r="I878">
        <f>VLOOKUP($G878,county_facts!$A:$BB,5,FALSE)</f>
        <v>5269</v>
      </c>
      <c r="J878">
        <f>VLOOKUP($G878,county_facts!$A:$BB,6,FALSE)</f>
        <v>-2.7</v>
      </c>
      <c r="K878">
        <f>VLOOKUP($G878,county_facts!$A:$BB,7,FALSE)</f>
        <v>5269</v>
      </c>
      <c r="L878">
        <f>VLOOKUP($G878,county_facts!$A:$BB,8,FALSE)</f>
        <v>6.1</v>
      </c>
      <c r="M878">
        <f>VLOOKUP($G878,county_facts!$A:$BB,9,FALSE)</f>
        <v>20.6</v>
      </c>
      <c r="N878">
        <f>VLOOKUP($G878,county_facts!$A:$BB,10,FALSE)</f>
        <v>25.7</v>
      </c>
      <c r="O878">
        <f>VLOOKUP($G878,county_facts!$A:$BB,11,FALSE)</f>
        <v>51.1</v>
      </c>
      <c r="P878">
        <f>VLOOKUP($G878,county_facts!$A:$BB,12,FALSE)</f>
        <v>98</v>
      </c>
      <c r="Q878">
        <f>VLOOKUP($G878,county_facts!$A:$BB,13,FALSE)</f>
        <v>0.4</v>
      </c>
      <c r="R878">
        <f>VLOOKUP($G878,county_facts!$A:$BB,14,FALSE)</f>
        <v>0.7</v>
      </c>
      <c r="S878">
        <f>VLOOKUP($G878,county_facts!$A:$BB,15,FALSE)</f>
        <v>0.2</v>
      </c>
      <c r="T878">
        <f>VLOOKUP($G878,county_facts!$A:$BB,16,FALSE)</f>
        <v>0</v>
      </c>
      <c r="U878">
        <f>VLOOKUP($G878,county_facts!$A:$BB,17,FALSE)</f>
        <v>0.8</v>
      </c>
      <c r="V878">
        <f>VLOOKUP($G878,county_facts!$A:$BB,18,FALSE)</f>
        <v>1.1000000000000001</v>
      </c>
      <c r="W878">
        <f>VLOOKUP($G878,county_facts!$A:$BB,19,FALSE)</f>
        <v>97</v>
      </c>
      <c r="X878">
        <f>VLOOKUP($G878,county_facts!$A:$BB,20,FALSE)</f>
        <v>91</v>
      </c>
      <c r="Y878">
        <f>VLOOKUP($G878,county_facts!$A:$BB,21,FALSE)</f>
        <v>1</v>
      </c>
      <c r="Z878">
        <f>VLOOKUP($G878,county_facts!$A:$BB,22,FALSE)</f>
        <v>4.4000000000000004</v>
      </c>
      <c r="AA878">
        <f>VLOOKUP($G878,county_facts!$A:$BB,23,FALSE)</f>
        <v>90.6</v>
      </c>
      <c r="AB878">
        <f>VLOOKUP($G878,county_facts!$A:$BB,24,FALSE)</f>
        <v>17.600000000000001</v>
      </c>
      <c r="AC878">
        <f>VLOOKUP($G878,county_facts!$A:$BB,25,FALSE)</f>
        <v>483</v>
      </c>
      <c r="AD878">
        <f>VLOOKUP($G878,county_facts!$A:$BB,26,FALSE)</f>
        <v>16.600000000000001</v>
      </c>
      <c r="AE878">
        <f>VLOOKUP($G878,county_facts!$A:$BB,27,FALSE)</f>
        <v>3133</v>
      </c>
      <c r="AF878">
        <f>VLOOKUP($G878,county_facts!$A:$BB,28,FALSE)</f>
        <v>80.099999999999994</v>
      </c>
      <c r="AG878">
        <f>VLOOKUP($G878,county_facts!$A:$BB,29,FALSE)</f>
        <v>10.9</v>
      </c>
      <c r="AH878">
        <f>VLOOKUP($G878,county_facts!$A:$BB,30,FALSE)</f>
        <v>91300</v>
      </c>
      <c r="AI878">
        <f>VLOOKUP($G878,county_facts!$A:$BB,31,FALSE)</f>
        <v>2347</v>
      </c>
      <c r="AJ878">
        <f>VLOOKUP($G878,county_facts!$A:$BB,32,FALSE)</f>
        <v>2.15</v>
      </c>
      <c r="AK878">
        <f>VLOOKUP($G878,county_facts!$A:$BB,33,FALSE)</f>
        <v>26019</v>
      </c>
      <c r="AL878">
        <f>VLOOKUP($G878,county_facts!$A:$BB,34,FALSE)</f>
        <v>46313</v>
      </c>
      <c r="AM878">
        <f>VLOOKUP($G878,county_facts!$A:$BB,35,FALSE)</f>
        <v>12.4</v>
      </c>
      <c r="AN878">
        <f>VLOOKUP($G878,county_facts!$A:$BB,36,FALSE)</f>
        <v>194</v>
      </c>
      <c r="AO878">
        <f>VLOOKUP($G878,county_facts!$A:$BB,37,FALSE)</f>
        <v>1484</v>
      </c>
      <c r="AP878">
        <f>VLOOKUP($G878,county_facts!$A:$BB,38,FALSE)</f>
        <v>-21.4</v>
      </c>
      <c r="AQ878">
        <f>VLOOKUP($G878,county_facts!$A:$BB,39,FALSE)</f>
        <v>390</v>
      </c>
      <c r="AR878">
        <f>VLOOKUP($G878,county_facts!$A:$BB,40,FALSE)</f>
        <v>0</v>
      </c>
      <c r="AS878">
        <f>VLOOKUP($G878,county_facts!$A:$BB,41,FALSE)</f>
        <v>0</v>
      </c>
      <c r="AT878">
        <f>VLOOKUP($G878,county_facts!$A:$BB,42,FALSE)</f>
        <v>0</v>
      </c>
      <c r="AU878">
        <f>VLOOKUP($G878,county_facts!$A:$BB,43,FALSE)</f>
        <v>0</v>
      </c>
      <c r="AV878">
        <f>VLOOKUP($G878,county_facts!$A:$BB,44,FALSE)</f>
        <v>0</v>
      </c>
      <c r="AW878">
        <f>VLOOKUP($G878,county_facts!$A:$BB,45,FALSE)</f>
        <v>0</v>
      </c>
      <c r="AX878">
        <f>VLOOKUP($G878,county_facts!$A:$BB,46,FALSE)</f>
        <v>0</v>
      </c>
      <c r="AY878">
        <f>VLOOKUP($G878,county_facts!$A:$BB,47,FALSE)</f>
        <v>0</v>
      </c>
      <c r="AZ878">
        <f>VLOOKUP($G878,county_facts!$A:$BB,48,FALSE)</f>
        <v>185824</v>
      </c>
      <c r="BA878">
        <f>VLOOKUP($G878,county_facts!$A:$BB,49,FALSE)</f>
        <v>32850</v>
      </c>
      <c r="BB878">
        <f>VLOOKUP($G878,county_facts!$A:$BB,50,FALSE)</f>
        <v>6147</v>
      </c>
      <c r="BC878">
        <f>VLOOKUP($G878,county_facts!$A:$BB,51,FALSE)</f>
        <v>0</v>
      </c>
      <c r="BD878">
        <f>VLOOKUP($G878,county_facts!$A:$BB,52,FALSE)</f>
        <v>7</v>
      </c>
      <c r="BE878">
        <f>VLOOKUP($G878,county_facts!$A:$BB,53,FALSE)</f>
        <v>499.02</v>
      </c>
      <c r="BF878">
        <f>VLOOKUP($G878,county_facts!$A:$BB,54,FALSE)</f>
        <v>10.6</v>
      </c>
    </row>
    <row r="879" spans="1:58" x14ac:dyDescent="0.3">
      <c r="A879" t="s">
        <v>9</v>
      </c>
      <c r="B879" t="s">
        <v>376</v>
      </c>
      <c r="C879">
        <v>56</v>
      </c>
      <c r="D879" t="s">
        <v>310</v>
      </c>
      <c r="E879">
        <v>179</v>
      </c>
      <c r="F879">
        <v>0.31284916200000001</v>
      </c>
      <c r="G879">
        <v>27011</v>
      </c>
      <c r="H879">
        <f>VLOOKUP($G879,county_facts!$A:$BB,4,FALSE)</f>
        <v>5127</v>
      </c>
      <c r="I879">
        <f>VLOOKUP($G879,county_facts!$A:$BB,5,FALSE)</f>
        <v>5269</v>
      </c>
      <c r="J879">
        <f>VLOOKUP($G879,county_facts!$A:$BB,6,FALSE)</f>
        <v>-2.7</v>
      </c>
      <c r="K879">
        <f>VLOOKUP($G879,county_facts!$A:$BB,7,FALSE)</f>
        <v>5269</v>
      </c>
      <c r="L879">
        <f>VLOOKUP($G879,county_facts!$A:$BB,8,FALSE)</f>
        <v>6.1</v>
      </c>
      <c r="M879">
        <f>VLOOKUP($G879,county_facts!$A:$BB,9,FALSE)</f>
        <v>20.6</v>
      </c>
      <c r="N879">
        <f>VLOOKUP($G879,county_facts!$A:$BB,10,FALSE)</f>
        <v>25.7</v>
      </c>
      <c r="O879">
        <f>VLOOKUP($G879,county_facts!$A:$BB,11,FALSE)</f>
        <v>51.1</v>
      </c>
      <c r="P879">
        <f>VLOOKUP($G879,county_facts!$A:$BB,12,FALSE)</f>
        <v>98</v>
      </c>
      <c r="Q879">
        <f>VLOOKUP($G879,county_facts!$A:$BB,13,FALSE)</f>
        <v>0.4</v>
      </c>
      <c r="R879">
        <f>VLOOKUP($G879,county_facts!$A:$BB,14,FALSE)</f>
        <v>0.7</v>
      </c>
      <c r="S879">
        <f>VLOOKUP($G879,county_facts!$A:$BB,15,FALSE)</f>
        <v>0.2</v>
      </c>
      <c r="T879">
        <f>VLOOKUP($G879,county_facts!$A:$BB,16,FALSE)</f>
        <v>0</v>
      </c>
      <c r="U879">
        <f>VLOOKUP($G879,county_facts!$A:$BB,17,FALSE)</f>
        <v>0.8</v>
      </c>
      <c r="V879">
        <f>VLOOKUP($G879,county_facts!$A:$BB,18,FALSE)</f>
        <v>1.1000000000000001</v>
      </c>
      <c r="W879">
        <f>VLOOKUP($G879,county_facts!$A:$BB,19,FALSE)</f>
        <v>97</v>
      </c>
      <c r="X879">
        <f>VLOOKUP($G879,county_facts!$A:$BB,20,FALSE)</f>
        <v>91</v>
      </c>
      <c r="Y879">
        <f>VLOOKUP($G879,county_facts!$A:$BB,21,FALSE)</f>
        <v>1</v>
      </c>
      <c r="Z879">
        <f>VLOOKUP($G879,county_facts!$A:$BB,22,FALSE)</f>
        <v>4.4000000000000004</v>
      </c>
      <c r="AA879">
        <f>VLOOKUP($G879,county_facts!$A:$BB,23,FALSE)</f>
        <v>90.6</v>
      </c>
      <c r="AB879">
        <f>VLOOKUP($G879,county_facts!$A:$BB,24,FALSE)</f>
        <v>17.600000000000001</v>
      </c>
      <c r="AC879">
        <f>VLOOKUP($G879,county_facts!$A:$BB,25,FALSE)</f>
        <v>483</v>
      </c>
      <c r="AD879">
        <f>VLOOKUP($G879,county_facts!$A:$BB,26,FALSE)</f>
        <v>16.600000000000001</v>
      </c>
      <c r="AE879">
        <f>VLOOKUP($G879,county_facts!$A:$BB,27,FALSE)</f>
        <v>3133</v>
      </c>
      <c r="AF879">
        <f>VLOOKUP($G879,county_facts!$A:$BB,28,FALSE)</f>
        <v>80.099999999999994</v>
      </c>
      <c r="AG879">
        <f>VLOOKUP($G879,county_facts!$A:$BB,29,FALSE)</f>
        <v>10.9</v>
      </c>
      <c r="AH879">
        <f>VLOOKUP($G879,county_facts!$A:$BB,30,FALSE)</f>
        <v>91300</v>
      </c>
      <c r="AI879">
        <f>VLOOKUP($G879,county_facts!$A:$BB,31,FALSE)</f>
        <v>2347</v>
      </c>
      <c r="AJ879">
        <f>VLOOKUP($G879,county_facts!$A:$BB,32,FALSE)</f>
        <v>2.15</v>
      </c>
      <c r="AK879">
        <f>VLOOKUP($G879,county_facts!$A:$BB,33,FALSE)</f>
        <v>26019</v>
      </c>
      <c r="AL879">
        <f>VLOOKUP($G879,county_facts!$A:$BB,34,FALSE)</f>
        <v>46313</v>
      </c>
      <c r="AM879">
        <f>VLOOKUP($G879,county_facts!$A:$BB,35,FALSE)</f>
        <v>12.4</v>
      </c>
      <c r="AN879">
        <f>VLOOKUP($G879,county_facts!$A:$BB,36,FALSE)</f>
        <v>194</v>
      </c>
      <c r="AO879">
        <f>VLOOKUP($G879,county_facts!$A:$BB,37,FALSE)</f>
        <v>1484</v>
      </c>
      <c r="AP879">
        <f>VLOOKUP($G879,county_facts!$A:$BB,38,FALSE)</f>
        <v>-21.4</v>
      </c>
      <c r="AQ879">
        <f>VLOOKUP($G879,county_facts!$A:$BB,39,FALSE)</f>
        <v>390</v>
      </c>
      <c r="AR879">
        <f>VLOOKUP($G879,county_facts!$A:$BB,40,FALSE)</f>
        <v>0</v>
      </c>
      <c r="AS879">
        <f>VLOOKUP($G879,county_facts!$A:$BB,41,FALSE)</f>
        <v>0</v>
      </c>
      <c r="AT879">
        <f>VLOOKUP($G879,county_facts!$A:$BB,42,FALSE)</f>
        <v>0</v>
      </c>
      <c r="AU879">
        <f>VLOOKUP($G879,county_facts!$A:$BB,43,FALSE)</f>
        <v>0</v>
      </c>
      <c r="AV879">
        <f>VLOOKUP($G879,county_facts!$A:$BB,44,FALSE)</f>
        <v>0</v>
      </c>
      <c r="AW879">
        <f>VLOOKUP($G879,county_facts!$A:$BB,45,FALSE)</f>
        <v>0</v>
      </c>
      <c r="AX879">
        <f>VLOOKUP($G879,county_facts!$A:$BB,46,FALSE)</f>
        <v>0</v>
      </c>
      <c r="AY879">
        <f>VLOOKUP($G879,county_facts!$A:$BB,47,FALSE)</f>
        <v>0</v>
      </c>
      <c r="AZ879">
        <f>VLOOKUP($G879,county_facts!$A:$BB,48,FALSE)</f>
        <v>185824</v>
      </c>
      <c r="BA879">
        <f>VLOOKUP($G879,county_facts!$A:$BB,49,FALSE)</f>
        <v>32850</v>
      </c>
      <c r="BB879">
        <f>VLOOKUP($G879,county_facts!$A:$BB,50,FALSE)</f>
        <v>6147</v>
      </c>
      <c r="BC879">
        <f>VLOOKUP($G879,county_facts!$A:$BB,51,FALSE)</f>
        <v>0</v>
      </c>
      <c r="BD879">
        <f>VLOOKUP($G879,county_facts!$A:$BB,52,FALSE)</f>
        <v>7</v>
      </c>
      <c r="BE879">
        <f>VLOOKUP($G879,county_facts!$A:$BB,53,FALSE)</f>
        <v>499.02</v>
      </c>
      <c r="BF879">
        <f>VLOOKUP($G879,county_facts!$A:$BB,54,FALSE)</f>
        <v>10.6</v>
      </c>
    </row>
    <row r="880" spans="1:58" x14ac:dyDescent="0.3">
      <c r="A880" t="s">
        <v>6</v>
      </c>
      <c r="B880" t="s">
        <v>127</v>
      </c>
      <c r="C880">
        <v>982</v>
      </c>
      <c r="D880" t="s">
        <v>310</v>
      </c>
      <c r="E880">
        <v>1799</v>
      </c>
      <c r="F880">
        <v>0.54585881000000003</v>
      </c>
      <c r="G880">
        <v>27009</v>
      </c>
      <c r="H880">
        <f>VLOOKUP($G880,county_facts!$A:$BB,4,FALSE)</f>
        <v>39506</v>
      </c>
      <c r="I880">
        <f>VLOOKUP($G880,county_facts!$A:$BB,5,FALSE)</f>
        <v>38451</v>
      </c>
      <c r="J880">
        <f>VLOOKUP($G880,county_facts!$A:$BB,6,FALSE)</f>
        <v>2.7</v>
      </c>
      <c r="K880">
        <f>VLOOKUP($G880,county_facts!$A:$BB,7,FALSE)</f>
        <v>38451</v>
      </c>
      <c r="L880">
        <f>VLOOKUP($G880,county_facts!$A:$BB,8,FALSE)</f>
        <v>6.8</v>
      </c>
      <c r="M880">
        <f>VLOOKUP($G880,county_facts!$A:$BB,9,FALSE)</f>
        <v>24.7</v>
      </c>
      <c r="N880">
        <f>VLOOKUP($G880,county_facts!$A:$BB,10,FALSE)</f>
        <v>13.5</v>
      </c>
      <c r="O880">
        <f>VLOOKUP($G880,county_facts!$A:$BB,11,FALSE)</f>
        <v>49.9</v>
      </c>
      <c r="P880">
        <f>VLOOKUP($G880,county_facts!$A:$BB,12,FALSE)</f>
        <v>94.2</v>
      </c>
      <c r="Q880">
        <f>VLOOKUP($G880,county_facts!$A:$BB,13,FALSE)</f>
        <v>2.5</v>
      </c>
      <c r="R880">
        <f>VLOOKUP($G880,county_facts!$A:$BB,14,FALSE)</f>
        <v>0.5</v>
      </c>
      <c r="S880">
        <f>VLOOKUP($G880,county_facts!$A:$BB,15,FALSE)</f>
        <v>1.1000000000000001</v>
      </c>
      <c r="T880">
        <f>VLOOKUP($G880,county_facts!$A:$BB,16,FALSE)</f>
        <v>0</v>
      </c>
      <c r="U880">
        <f>VLOOKUP($G880,county_facts!$A:$BB,17,FALSE)</f>
        <v>1.7</v>
      </c>
      <c r="V880">
        <f>VLOOKUP($G880,county_facts!$A:$BB,18,FALSE)</f>
        <v>2</v>
      </c>
      <c r="W880">
        <f>VLOOKUP($G880,county_facts!$A:$BB,19,FALSE)</f>
        <v>92.5</v>
      </c>
      <c r="X880">
        <f>VLOOKUP($G880,county_facts!$A:$BB,20,FALSE)</f>
        <v>84</v>
      </c>
      <c r="Y880">
        <f>VLOOKUP($G880,county_facts!$A:$BB,21,FALSE)</f>
        <v>2</v>
      </c>
      <c r="Z880">
        <f>VLOOKUP($G880,county_facts!$A:$BB,22,FALSE)</f>
        <v>3.5</v>
      </c>
      <c r="AA880">
        <f>VLOOKUP($G880,county_facts!$A:$BB,23,FALSE)</f>
        <v>91.2</v>
      </c>
      <c r="AB880">
        <f>VLOOKUP($G880,county_facts!$A:$BB,24,FALSE)</f>
        <v>20.3</v>
      </c>
      <c r="AC880">
        <f>VLOOKUP($G880,county_facts!$A:$BB,25,FALSE)</f>
        <v>2963</v>
      </c>
      <c r="AD880">
        <f>VLOOKUP($G880,county_facts!$A:$BB,26,FALSE)</f>
        <v>22</v>
      </c>
      <c r="AE880">
        <f>VLOOKUP($G880,county_facts!$A:$BB,27,FALSE)</f>
        <v>16476</v>
      </c>
      <c r="AF880">
        <f>VLOOKUP($G880,county_facts!$A:$BB,28,FALSE)</f>
        <v>70.3</v>
      </c>
      <c r="AG880">
        <f>VLOOKUP($G880,county_facts!$A:$BB,29,FALSE)</f>
        <v>24.4</v>
      </c>
      <c r="AH880">
        <f>VLOOKUP($G880,county_facts!$A:$BB,30,FALSE)</f>
        <v>158200</v>
      </c>
      <c r="AI880">
        <f>VLOOKUP($G880,county_facts!$A:$BB,31,FALSE)</f>
        <v>15359</v>
      </c>
      <c r="AJ880">
        <f>VLOOKUP($G880,county_facts!$A:$BB,32,FALSE)</f>
        <v>2.4700000000000002</v>
      </c>
      <c r="AK880">
        <f>VLOOKUP($G880,county_facts!$A:$BB,33,FALSE)</f>
        <v>24453</v>
      </c>
      <c r="AL880">
        <f>VLOOKUP($G880,county_facts!$A:$BB,34,FALSE)</f>
        <v>52200</v>
      </c>
      <c r="AM880">
        <f>VLOOKUP($G880,county_facts!$A:$BB,35,FALSE)</f>
        <v>14.5</v>
      </c>
      <c r="AN880">
        <f>VLOOKUP($G880,county_facts!$A:$BB,36,FALSE)</f>
        <v>913</v>
      </c>
      <c r="AO880">
        <f>VLOOKUP($G880,county_facts!$A:$BB,37,FALSE)</f>
        <v>16310</v>
      </c>
      <c r="AP880">
        <f>VLOOKUP($G880,county_facts!$A:$BB,38,FALSE)</f>
        <v>5</v>
      </c>
      <c r="AQ880">
        <f>VLOOKUP($G880,county_facts!$A:$BB,39,FALSE)</f>
        <v>2590</v>
      </c>
      <c r="AR880">
        <f>VLOOKUP($G880,county_facts!$A:$BB,40,FALSE)</f>
        <v>3210</v>
      </c>
      <c r="AS880">
        <f>VLOOKUP($G880,county_facts!$A:$BB,41,FALSE)</f>
        <v>0</v>
      </c>
      <c r="AT880">
        <f>VLOOKUP($G880,county_facts!$A:$BB,42,FALSE)</f>
        <v>0</v>
      </c>
      <c r="AU880">
        <f>VLOOKUP($G880,county_facts!$A:$BB,43,FALSE)</f>
        <v>0</v>
      </c>
      <c r="AV880">
        <f>VLOOKUP($G880,county_facts!$A:$BB,44,FALSE)</f>
        <v>0</v>
      </c>
      <c r="AW880">
        <f>VLOOKUP($G880,county_facts!$A:$BB,45,FALSE)</f>
        <v>0</v>
      </c>
      <c r="AX880">
        <f>VLOOKUP($G880,county_facts!$A:$BB,46,FALSE)</f>
        <v>22.6</v>
      </c>
      <c r="AY880">
        <f>VLOOKUP($G880,county_facts!$A:$BB,47,FALSE)</f>
        <v>839106</v>
      </c>
      <c r="AZ880">
        <f>VLOOKUP($G880,county_facts!$A:$BB,48,FALSE)</f>
        <v>513024</v>
      </c>
      <c r="BA880">
        <f>VLOOKUP($G880,county_facts!$A:$BB,49,FALSE)</f>
        <v>495214</v>
      </c>
      <c r="BB880">
        <f>VLOOKUP($G880,county_facts!$A:$BB,50,FALSE)</f>
        <v>12524</v>
      </c>
      <c r="BC880">
        <f>VLOOKUP($G880,county_facts!$A:$BB,51,FALSE)</f>
        <v>42112</v>
      </c>
      <c r="BD880">
        <f>VLOOKUP($G880,county_facts!$A:$BB,52,FALSE)</f>
        <v>98</v>
      </c>
      <c r="BE880">
        <f>VLOOKUP($G880,county_facts!$A:$BB,53,FALSE)</f>
        <v>408.3</v>
      </c>
      <c r="BF880">
        <f>VLOOKUP($G880,county_facts!$A:$BB,54,FALSE)</f>
        <v>94.2</v>
      </c>
    </row>
    <row r="881" spans="1:58" x14ac:dyDescent="0.3">
      <c r="A881" t="s">
        <v>9</v>
      </c>
      <c r="B881" t="s">
        <v>127</v>
      </c>
      <c r="C881">
        <v>817</v>
      </c>
      <c r="D881" t="s">
        <v>310</v>
      </c>
      <c r="E881">
        <v>1799</v>
      </c>
      <c r="F881">
        <v>0.45414118999999997</v>
      </c>
      <c r="G881">
        <v>27009</v>
      </c>
      <c r="H881">
        <f>VLOOKUP($G881,county_facts!$A:$BB,4,FALSE)</f>
        <v>39506</v>
      </c>
      <c r="I881">
        <f>VLOOKUP($G881,county_facts!$A:$BB,5,FALSE)</f>
        <v>38451</v>
      </c>
      <c r="J881">
        <f>VLOOKUP($G881,county_facts!$A:$BB,6,FALSE)</f>
        <v>2.7</v>
      </c>
      <c r="K881">
        <f>VLOOKUP($G881,county_facts!$A:$BB,7,FALSE)</f>
        <v>38451</v>
      </c>
      <c r="L881">
        <f>VLOOKUP($G881,county_facts!$A:$BB,8,FALSE)</f>
        <v>6.8</v>
      </c>
      <c r="M881">
        <f>VLOOKUP($G881,county_facts!$A:$BB,9,FALSE)</f>
        <v>24.7</v>
      </c>
      <c r="N881">
        <f>VLOOKUP($G881,county_facts!$A:$BB,10,FALSE)</f>
        <v>13.5</v>
      </c>
      <c r="O881">
        <f>VLOOKUP($G881,county_facts!$A:$BB,11,FALSE)</f>
        <v>49.9</v>
      </c>
      <c r="P881">
        <f>VLOOKUP($G881,county_facts!$A:$BB,12,FALSE)</f>
        <v>94.2</v>
      </c>
      <c r="Q881">
        <f>VLOOKUP($G881,county_facts!$A:$BB,13,FALSE)</f>
        <v>2.5</v>
      </c>
      <c r="R881">
        <f>VLOOKUP($G881,county_facts!$A:$BB,14,FALSE)</f>
        <v>0.5</v>
      </c>
      <c r="S881">
        <f>VLOOKUP($G881,county_facts!$A:$BB,15,FALSE)</f>
        <v>1.1000000000000001</v>
      </c>
      <c r="T881">
        <f>VLOOKUP($G881,county_facts!$A:$BB,16,FALSE)</f>
        <v>0</v>
      </c>
      <c r="U881">
        <f>VLOOKUP($G881,county_facts!$A:$BB,17,FALSE)</f>
        <v>1.7</v>
      </c>
      <c r="V881">
        <f>VLOOKUP($G881,county_facts!$A:$BB,18,FALSE)</f>
        <v>2</v>
      </c>
      <c r="W881">
        <f>VLOOKUP($G881,county_facts!$A:$BB,19,FALSE)</f>
        <v>92.5</v>
      </c>
      <c r="X881">
        <f>VLOOKUP($G881,county_facts!$A:$BB,20,FALSE)</f>
        <v>84</v>
      </c>
      <c r="Y881">
        <f>VLOOKUP($G881,county_facts!$A:$BB,21,FALSE)</f>
        <v>2</v>
      </c>
      <c r="Z881">
        <f>VLOOKUP($G881,county_facts!$A:$BB,22,FALSE)</f>
        <v>3.5</v>
      </c>
      <c r="AA881">
        <f>VLOOKUP($G881,county_facts!$A:$BB,23,FALSE)</f>
        <v>91.2</v>
      </c>
      <c r="AB881">
        <f>VLOOKUP($G881,county_facts!$A:$BB,24,FALSE)</f>
        <v>20.3</v>
      </c>
      <c r="AC881">
        <f>VLOOKUP($G881,county_facts!$A:$BB,25,FALSE)</f>
        <v>2963</v>
      </c>
      <c r="AD881">
        <f>VLOOKUP($G881,county_facts!$A:$BB,26,FALSE)</f>
        <v>22</v>
      </c>
      <c r="AE881">
        <f>VLOOKUP($G881,county_facts!$A:$BB,27,FALSE)</f>
        <v>16476</v>
      </c>
      <c r="AF881">
        <f>VLOOKUP($G881,county_facts!$A:$BB,28,FALSE)</f>
        <v>70.3</v>
      </c>
      <c r="AG881">
        <f>VLOOKUP($G881,county_facts!$A:$BB,29,FALSE)</f>
        <v>24.4</v>
      </c>
      <c r="AH881">
        <f>VLOOKUP($G881,county_facts!$A:$BB,30,FALSE)</f>
        <v>158200</v>
      </c>
      <c r="AI881">
        <f>VLOOKUP($G881,county_facts!$A:$BB,31,FALSE)</f>
        <v>15359</v>
      </c>
      <c r="AJ881">
        <f>VLOOKUP($G881,county_facts!$A:$BB,32,FALSE)</f>
        <v>2.4700000000000002</v>
      </c>
      <c r="AK881">
        <f>VLOOKUP($G881,county_facts!$A:$BB,33,FALSE)</f>
        <v>24453</v>
      </c>
      <c r="AL881">
        <f>VLOOKUP($G881,county_facts!$A:$BB,34,FALSE)</f>
        <v>52200</v>
      </c>
      <c r="AM881">
        <f>VLOOKUP($G881,county_facts!$A:$BB,35,FALSE)</f>
        <v>14.5</v>
      </c>
      <c r="AN881">
        <f>VLOOKUP($G881,county_facts!$A:$BB,36,FALSE)</f>
        <v>913</v>
      </c>
      <c r="AO881">
        <f>VLOOKUP($G881,county_facts!$A:$BB,37,FALSE)</f>
        <v>16310</v>
      </c>
      <c r="AP881">
        <f>VLOOKUP($G881,county_facts!$A:$BB,38,FALSE)</f>
        <v>5</v>
      </c>
      <c r="AQ881">
        <f>VLOOKUP($G881,county_facts!$A:$BB,39,FALSE)</f>
        <v>2590</v>
      </c>
      <c r="AR881">
        <f>VLOOKUP($G881,county_facts!$A:$BB,40,FALSE)</f>
        <v>3210</v>
      </c>
      <c r="AS881">
        <f>VLOOKUP($G881,county_facts!$A:$BB,41,FALSE)</f>
        <v>0</v>
      </c>
      <c r="AT881">
        <f>VLOOKUP($G881,county_facts!$A:$BB,42,FALSE)</f>
        <v>0</v>
      </c>
      <c r="AU881">
        <f>VLOOKUP($G881,county_facts!$A:$BB,43,FALSE)</f>
        <v>0</v>
      </c>
      <c r="AV881">
        <f>VLOOKUP($G881,county_facts!$A:$BB,44,FALSE)</f>
        <v>0</v>
      </c>
      <c r="AW881">
        <f>VLOOKUP($G881,county_facts!$A:$BB,45,FALSE)</f>
        <v>0</v>
      </c>
      <c r="AX881">
        <f>VLOOKUP($G881,county_facts!$A:$BB,46,FALSE)</f>
        <v>22.6</v>
      </c>
      <c r="AY881">
        <f>VLOOKUP($G881,county_facts!$A:$BB,47,FALSE)</f>
        <v>839106</v>
      </c>
      <c r="AZ881">
        <f>VLOOKUP($G881,county_facts!$A:$BB,48,FALSE)</f>
        <v>513024</v>
      </c>
      <c r="BA881">
        <f>VLOOKUP($G881,county_facts!$A:$BB,49,FALSE)</f>
        <v>495214</v>
      </c>
      <c r="BB881">
        <f>VLOOKUP($G881,county_facts!$A:$BB,50,FALSE)</f>
        <v>12524</v>
      </c>
      <c r="BC881">
        <f>VLOOKUP($G881,county_facts!$A:$BB,51,FALSE)</f>
        <v>42112</v>
      </c>
      <c r="BD881">
        <f>VLOOKUP($G881,county_facts!$A:$BB,52,FALSE)</f>
        <v>98</v>
      </c>
      <c r="BE881">
        <f>VLOOKUP($G881,county_facts!$A:$BB,53,FALSE)</f>
        <v>408.3</v>
      </c>
      <c r="BF881">
        <f>VLOOKUP($G881,county_facts!$A:$BB,54,FALSE)</f>
        <v>94.2</v>
      </c>
    </row>
    <row r="882" spans="1:58" x14ac:dyDescent="0.3">
      <c r="A882" t="s">
        <v>9</v>
      </c>
      <c r="B882" t="s">
        <v>377</v>
      </c>
      <c r="C882">
        <v>1720</v>
      </c>
      <c r="D882" t="s">
        <v>310</v>
      </c>
      <c r="E882">
        <v>3170</v>
      </c>
      <c r="F882">
        <v>0.54258675099999998</v>
      </c>
      <c r="G882">
        <v>27007</v>
      </c>
      <c r="H882">
        <f>VLOOKUP($G882,county_facts!$A:$BB,4,FALSE)</f>
        <v>45664</v>
      </c>
      <c r="I882">
        <f>VLOOKUP($G882,county_facts!$A:$BB,5,FALSE)</f>
        <v>44442</v>
      </c>
      <c r="J882">
        <f>VLOOKUP($G882,county_facts!$A:$BB,6,FALSE)</f>
        <v>2.7</v>
      </c>
      <c r="K882">
        <f>VLOOKUP($G882,county_facts!$A:$BB,7,FALSE)</f>
        <v>44442</v>
      </c>
      <c r="L882">
        <f>VLOOKUP($G882,county_facts!$A:$BB,8,FALSE)</f>
        <v>7.8</v>
      </c>
      <c r="M882">
        <f>VLOOKUP($G882,county_facts!$A:$BB,9,FALSE)</f>
        <v>25.4</v>
      </c>
      <c r="N882">
        <f>VLOOKUP($G882,county_facts!$A:$BB,10,FALSE)</f>
        <v>14.4</v>
      </c>
      <c r="O882">
        <f>VLOOKUP($G882,county_facts!$A:$BB,11,FALSE)</f>
        <v>50.1</v>
      </c>
      <c r="P882">
        <f>VLOOKUP($G882,county_facts!$A:$BB,12,FALSE)</f>
        <v>74.3</v>
      </c>
      <c r="Q882">
        <f>VLOOKUP($G882,county_facts!$A:$BB,13,FALSE)</f>
        <v>0.8</v>
      </c>
      <c r="R882">
        <f>VLOOKUP($G882,county_facts!$A:$BB,14,FALSE)</f>
        <v>21</v>
      </c>
      <c r="S882">
        <f>VLOOKUP($G882,county_facts!$A:$BB,15,FALSE)</f>
        <v>0.7</v>
      </c>
      <c r="T882">
        <f>VLOOKUP($G882,county_facts!$A:$BB,16,FALSE)</f>
        <v>0</v>
      </c>
      <c r="U882">
        <f>VLOOKUP($G882,county_facts!$A:$BB,17,FALSE)</f>
        <v>3.2</v>
      </c>
      <c r="V882">
        <f>VLOOKUP($G882,county_facts!$A:$BB,18,FALSE)</f>
        <v>2</v>
      </c>
      <c r="W882">
        <f>VLOOKUP($G882,county_facts!$A:$BB,19,FALSE)</f>
        <v>73.3</v>
      </c>
      <c r="X882">
        <f>VLOOKUP($G882,county_facts!$A:$BB,20,FALSE)</f>
        <v>84.7</v>
      </c>
      <c r="Y882">
        <f>VLOOKUP($G882,county_facts!$A:$BB,21,FALSE)</f>
        <v>2.2000000000000002</v>
      </c>
      <c r="Z882">
        <f>VLOOKUP($G882,county_facts!$A:$BB,22,FALSE)</f>
        <v>5.6</v>
      </c>
      <c r="AA882">
        <f>VLOOKUP($G882,county_facts!$A:$BB,23,FALSE)</f>
        <v>90.1</v>
      </c>
      <c r="AB882">
        <f>VLOOKUP($G882,county_facts!$A:$BB,24,FALSE)</f>
        <v>26.9</v>
      </c>
      <c r="AC882">
        <f>VLOOKUP($G882,county_facts!$A:$BB,25,FALSE)</f>
        <v>3626</v>
      </c>
      <c r="AD882">
        <f>VLOOKUP($G882,county_facts!$A:$BB,26,FALSE)</f>
        <v>19.899999999999999</v>
      </c>
      <c r="AE882">
        <f>VLOOKUP($G882,county_facts!$A:$BB,27,FALSE)</f>
        <v>20770</v>
      </c>
      <c r="AF882">
        <f>VLOOKUP($G882,county_facts!$A:$BB,28,FALSE)</f>
        <v>70.7</v>
      </c>
      <c r="AG882">
        <f>VLOOKUP($G882,county_facts!$A:$BB,29,FALSE)</f>
        <v>14.5</v>
      </c>
      <c r="AH882">
        <f>VLOOKUP($G882,county_facts!$A:$BB,30,FALSE)</f>
        <v>147100</v>
      </c>
      <c r="AI882">
        <f>VLOOKUP($G882,county_facts!$A:$BB,31,FALSE)</f>
        <v>16781</v>
      </c>
      <c r="AJ882">
        <f>VLOOKUP($G882,county_facts!$A:$BB,32,FALSE)</f>
        <v>2.56</v>
      </c>
      <c r="AK882">
        <f>VLOOKUP($G882,county_facts!$A:$BB,33,FALSE)</f>
        <v>21622</v>
      </c>
      <c r="AL882">
        <f>VLOOKUP($G882,county_facts!$A:$BB,34,FALSE)</f>
        <v>43231</v>
      </c>
      <c r="AM882">
        <f>VLOOKUP($G882,county_facts!$A:$BB,35,FALSE)</f>
        <v>21.9</v>
      </c>
      <c r="AN882">
        <f>VLOOKUP($G882,county_facts!$A:$BB,36,FALSE)</f>
        <v>1146</v>
      </c>
      <c r="AO882">
        <f>VLOOKUP($G882,county_facts!$A:$BB,37,FALSE)</f>
        <v>13815</v>
      </c>
      <c r="AP882">
        <f>VLOOKUP($G882,county_facts!$A:$BB,38,FALSE)</f>
        <v>-3</v>
      </c>
      <c r="AQ882">
        <f>VLOOKUP($G882,county_facts!$A:$BB,39,FALSE)</f>
        <v>2979</v>
      </c>
      <c r="AR882">
        <f>VLOOKUP($G882,county_facts!$A:$BB,40,FALSE)</f>
        <v>4667</v>
      </c>
      <c r="AS882">
        <f>VLOOKUP($G882,county_facts!$A:$BB,41,FALSE)</f>
        <v>0</v>
      </c>
      <c r="AT882">
        <f>VLOOKUP($G882,county_facts!$A:$BB,42,FALSE)</f>
        <v>2.6</v>
      </c>
      <c r="AU882">
        <f>VLOOKUP($G882,county_facts!$A:$BB,43,FALSE)</f>
        <v>0</v>
      </c>
      <c r="AV882">
        <f>VLOOKUP($G882,county_facts!$A:$BB,44,FALSE)</f>
        <v>0</v>
      </c>
      <c r="AW882">
        <f>VLOOKUP($G882,county_facts!$A:$BB,45,FALSE)</f>
        <v>0</v>
      </c>
      <c r="AX882">
        <f>VLOOKUP($G882,county_facts!$A:$BB,46,FALSE)</f>
        <v>19.5</v>
      </c>
      <c r="AY882">
        <f>VLOOKUP($G882,county_facts!$A:$BB,47,FALSE)</f>
        <v>279841</v>
      </c>
      <c r="AZ882">
        <f>VLOOKUP($G882,county_facts!$A:$BB,48,FALSE)</f>
        <v>0</v>
      </c>
      <c r="BA882">
        <f>VLOOKUP($G882,county_facts!$A:$BB,49,FALSE)</f>
        <v>627360</v>
      </c>
      <c r="BB882">
        <f>VLOOKUP($G882,county_facts!$A:$BB,50,FALSE)</f>
        <v>14510</v>
      </c>
      <c r="BC882">
        <f>VLOOKUP($G882,county_facts!$A:$BB,51,FALSE)</f>
        <v>65600</v>
      </c>
      <c r="BD882">
        <f>VLOOKUP($G882,county_facts!$A:$BB,52,FALSE)</f>
        <v>199</v>
      </c>
      <c r="BE882">
        <f>VLOOKUP($G882,county_facts!$A:$BB,53,FALSE)</f>
        <v>2504.94</v>
      </c>
      <c r="BF882">
        <f>VLOOKUP($G882,county_facts!$A:$BB,54,FALSE)</f>
        <v>17.7</v>
      </c>
    </row>
    <row r="883" spans="1:58" x14ac:dyDescent="0.3">
      <c r="A883" t="s">
        <v>6</v>
      </c>
      <c r="B883" t="s">
        <v>377</v>
      </c>
      <c r="C883">
        <v>1450</v>
      </c>
      <c r="D883" t="s">
        <v>310</v>
      </c>
      <c r="E883">
        <v>3170</v>
      </c>
      <c r="F883">
        <v>0.45741324900000002</v>
      </c>
      <c r="G883">
        <v>27007</v>
      </c>
      <c r="H883">
        <f>VLOOKUP($G883,county_facts!$A:$BB,4,FALSE)</f>
        <v>45664</v>
      </c>
      <c r="I883">
        <f>VLOOKUP($G883,county_facts!$A:$BB,5,FALSE)</f>
        <v>44442</v>
      </c>
      <c r="J883">
        <f>VLOOKUP($G883,county_facts!$A:$BB,6,FALSE)</f>
        <v>2.7</v>
      </c>
      <c r="K883">
        <f>VLOOKUP($G883,county_facts!$A:$BB,7,FALSE)</f>
        <v>44442</v>
      </c>
      <c r="L883">
        <f>VLOOKUP($G883,county_facts!$A:$BB,8,FALSE)</f>
        <v>7.8</v>
      </c>
      <c r="M883">
        <f>VLOOKUP($G883,county_facts!$A:$BB,9,FALSE)</f>
        <v>25.4</v>
      </c>
      <c r="N883">
        <f>VLOOKUP($G883,county_facts!$A:$BB,10,FALSE)</f>
        <v>14.4</v>
      </c>
      <c r="O883">
        <f>VLOOKUP($G883,county_facts!$A:$BB,11,FALSE)</f>
        <v>50.1</v>
      </c>
      <c r="P883">
        <f>VLOOKUP($G883,county_facts!$A:$BB,12,FALSE)</f>
        <v>74.3</v>
      </c>
      <c r="Q883">
        <f>VLOOKUP($G883,county_facts!$A:$BB,13,FALSE)</f>
        <v>0.8</v>
      </c>
      <c r="R883">
        <f>VLOOKUP($G883,county_facts!$A:$BB,14,FALSE)</f>
        <v>21</v>
      </c>
      <c r="S883">
        <f>VLOOKUP($G883,county_facts!$A:$BB,15,FALSE)</f>
        <v>0.7</v>
      </c>
      <c r="T883">
        <f>VLOOKUP($G883,county_facts!$A:$BB,16,FALSE)</f>
        <v>0</v>
      </c>
      <c r="U883">
        <f>VLOOKUP($G883,county_facts!$A:$BB,17,FALSE)</f>
        <v>3.2</v>
      </c>
      <c r="V883">
        <f>VLOOKUP($G883,county_facts!$A:$BB,18,FALSE)</f>
        <v>2</v>
      </c>
      <c r="W883">
        <f>VLOOKUP($G883,county_facts!$A:$BB,19,FALSE)</f>
        <v>73.3</v>
      </c>
      <c r="X883">
        <f>VLOOKUP($G883,county_facts!$A:$BB,20,FALSE)</f>
        <v>84.7</v>
      </c>
      <c r="Y883">
        <f>VLOOKUP($G883,county_facts!$A:$BB,21,FALSE)</f>
        <v>2.2000000000000002</v>
      </c>
      <c r="Z883">
        <f>VLOOKUP($G883,county_facts!$A:$BB,22,FALSE)</f>
        <v>5.6</v>
      </c>
      <c r="AA883">
        <f>VLOOKUP($G883,county_facts!$A:$BB,23,FALSE)</f>
        <v>90.1</v>
      </c>
      <c r="AB883">
        <f>VLOOKUP($G883,county_facts!$A:$BB,24,FALSE)</f>
        <v>26.9</v>
      </c>
      <c r="AC883">
        <f>VLOOKUP($G883,county_facts!$A:$BB,25,FALSE)</f>
        <v>3626</v>
      </c>
      <c r="AD883">
        <f>VLOOKUP($G883,county_facts!$A:$BB,26,FALSE)</f>
        <v>19.899999999999999</v>
      </c>
      <c r="AE883">
        <f>VLOOKUP($G883,county_facts!$A:$BB,27,FALSE)</f>
        <v>20770</v>
      </c>
      <c r="AF883">
        <f>VLOOKUP($G883,county_facts!$A:$BB,28,FALSE)</f>
        <v>70.7</v>
      </c>
      <c r="AG883">
        <f>VLOOKUP($G883,county_facts!$A:$BB,29,FALSE)</f>
        <v>14.5</v>
      </c>
      <c r="AH883">
        <f>VLOOKUP($G883,county_facts!$A:$BB,30,FALSE)</f>
        <v>147100</v>
      </c>
      <c r="AI883">
        <f>VLOOKUP($G883,county_facts!$A:$BB,31,FALSE)</f>
        <v>16781</v>
      </c>
      <c r="AJ883">
        <f>VLOOKUP($G883,county_facts!$A:$BB,32,FALSE)</f>
        <v>2.56</v>
      </c>
      <c r="AK883">
        <f>VLOOKUP($G883,county_facts!$A:$BB,33,FALSE)</f>
        <v>21622</v>
      </c>
      <c r="AL883">
        <f>VLOOKUP($G883,county_facts!$A:$BB,34,FALSE)</f>
        <v>43231</v>
      </c>
      <c r="AM883">
        <f>VLOOKUP($G883,county_facts!$A:$BB,35,FALSE)</f>
        <v>21.9</v>
      </c>
      <c r="AN883">
        <f>VLOOKUP($G883,county_facts!$A:$BB,36,FALSE)</f>
        <v>1146</v>
      </c>
      <c r="AO883">
        <f>VLOOKUP($G883,county_facts!$A:$BB,37,FALSE)</f>
        <v>13815</v>
      </c>
      <c r="AP883">
        <f>VLOOKUP($G883,county_facts!$A:$BB,38,FALSE)</f>
        <v>-3</v>
      </c>
      <c r="AQ883">
        <f>VLOOKUP($G883,county_facts!$A:$BB,39,FALSE)</f>
        <v>2979</v>
      </c>
      <c r="AR883">
        <f>VLOOKUP($G883,county_facts!$A:$BB,40,FALSE)</f>
        <v>4667</v>
      </c>
      <c r="AS883">
        <f>VLOOKUP($G883,county_facts!$A:$BB,41,FALSE)</f>
        <v>0</v>
      </c>
      <c r="AT883">
        <f>VLOOKUP($G883,county_facts!$A:$BB,42,FALSE)</f>
        <v>2.6</v>
      </c>
      <c r="AU883">
        <f>VLOOKUP($G883,county_facts!$A:$BB,43,FALSE)</f>
        <v>0</v>
      </c>
      <c r="AV883">
        <f>VLOOKUP($G883,county_facts!$A:$BB,44,FALSE)</f>
        <v>0</v>
      </c>
      <c r="AW883">
        <f>VLOOKUP($G883,county_facts!$A:$BB,45,FALSE)</f>
        <v>0</v>
      </c>
      <c r="AX883">
        <f>VLOOKUP($G883,county_facts!$A:$BB,46,FALSE)</f>
        <v>19.5</v>
      </c>
      <c r="AY883">
        <f>VLOOKUP($G883,county_facts!$A:$BB,47,FALSE)</f>
        <v>279841</v>
      </c>
      <c r="AZ883">
        <f>VLOOKUP($G883,county_facts!$A:$BB,48,FALSE)</f>
        <v>0</v>
      </c>
      <c r="BA883">
        <f>VLOOKUP($G883,county_facts!$A:$BB,49,FALSE)</f>
        <v>627360</v>
      </c>
      <c r="BB883">
        <f>VLOOKUP($G883,county_facts!$A:$BB,50,FALSE)</f>
        <v>14510</v>
      </c>
      <c r="BC883">
        <f>VLOOKUP($G883,county_facts!$A:$BB,51,FALSE)</f>
        <v>65600</v>
      </c>
      <c r="BD883">
        <f>VLOOKUP($G883,county_facts!$A:$BB,52,FALSE)</f>
        <v>199</v>
      </c>
      <c r="BE883">
        <f>VLOOKUP($G883,county_facts!$A:$BB,53,FALSE)</f>
        <v>2504.94</v>
      </c>
      <c r="BF883">
        <f>VLOOKUP($G883,county_facts!$A:$BB,54,FALSE)</f>
        <v>17.7</v>
      </c>
    </row>
    <row r="884" spans="1:58" x14ac:dyDescent="0.3">
      <c r="A884" t="s">
        <v>6</v>
      </c>
      <c r="B884" t="s">
        <v>378</v>
      </c>
      <c r="C884">
        <v>1120</v>
      </c>
      <c r="D884" t="s">
        <v>310</v>
      </c>
      <c r="E884">
        <v>1560</v>
      </c>
      <c r="F884">
        <v>0.71794871800000004</v>
      </c>
      <c r="G884">
        <v>27005</v>
      </c>
      <c r="H884">
        <f>VLOOKUP($G884,county_facts!$A:$BB,4,FALSE)</f>
        <v>33259</v>
      </c>
      <c r="I884">
        <f>VLOOKUP($G884,county_facts!$A:$BB,5,FALSE)</f>
        <v>32504</v>
      </c>
      <c r="J884">
        <f>VLOOKUP($G884,county_facts!$A:$BB,6,FALSE)</f>
        <v>2.2999999999999998</v>
      </c>
      <c r="K884">
        <f>VLOOKUP($G884,county_facts!$A:$BB,7,FALSE)</f>
        <v>32504</v>
      </c>
      <c r="L884">
        <f>VLOOKUP($G884,county_facts!$A:$BB,8,FALSE)</f>
        <v>6.3</v>
      </c>
      <c r="M884">
        <f>VLOOKUP($G884,county_facts!$A:$BB,9,FALSE)</f>
        <v>24.6</v>
      </c>
      <c r="N884">
        <f>VLOOKUP($G884,county_facts!$A:$BB,10,FALSE)</f>
        <v>19.3</v>
      </c>
      <c r="O884">
        <f>VLOOKUP($G884,county_facts!$A:$BB,11,FALSE)</f>
        <v>49.9</v>
      </c>
      <c r="P884">
        <f>VLOOKUP($G884,county_facts!$A:$BB,12,FALSE)</f>
        <v>87.7</v>
      </c>
      <c r="Q884">
        <f>VLOOKUP($G884,county_facts!$A:$BB,13,FALSE)</f>
        <v>0.6</v>
      </c>
      <c r="R884">
        <f>VLOOKUP($G884,county_facts!$A:$BB,14,FALSE)</f>
        <v>7.9</v>
      </c>
      <c r="S884">
        <f>VLOOKUP($G884,county_facts!$A:$BB,15,FALSE)</f>
        <v>0.5</v>
      </c>
      <c r="T884">
        <f>VLOOKUP($G884,county_facts!$A:$BB,16,FALSE)</f>
        <v>0</v>
      </c>
      <c r="U884">
        <f>VLOOKUP($G884,county_facts!$A:$BB,17,FALSE)</f>
        <v>3.3</v>
      </c>
      <c r="V884">
        <f>VLOOKUP($G884,county_facts!$A:$BB,18,FALSE)</f>
        <v>1.8</v>
      </c>
      <c r="W884">
        <f>VLOOKUP($G884,county_facts!$A:$BB,19,FALSE)</f>
        <v>86.8</v>
      </c>
      <c r="X884">
        <f>VLOOKUP($G884,county_facts!$A:$BB,20,FALSE)</f>
        <v>88.5</v>
      </c>
      <c r="Y884">
        <f>VLOOKUP($G884,county_facts!$A:$BB,21,FALSE)</f>
        <v>1.4</v>
      </c>
      <c r="Z884">
        <f>VLOOKUP($G884,county_facts!$A:$BB,22,FALSE)</f>
        <v>3.8</v>
      </c>
      <c r="AA884">
        <f>VLOOKUP($G884,county_facts!$A:$BB,23,FALSE)</f>
        <v>90.4</v>
      </c>
      <c r="AB884">
        <f>VLOOKUP($G884,county_facts!$A:$BB,24,FALSE)</f>
        <v>21.3</v>
      </c>
      <c r="AC884">
        <f>VLOOKUP($G884,county_facts!$A:$BB,25,FALSE)</f>
        <v>3159</v>
      </c>
      <c r="AD884">
        <f>VLOOKUP($G884,county_facts!$A:$BB,26,FALSE)</f>
        <v>23.7</v>
      </c>
      <c r="AE884">
        <f>VLOOKUP($G884,county_facts!$A:$BB,27,FALSE)</f>
        <v>19135</v>
      </c>
      <c r="AF884">
        <f>VLOOKUP($G884,county_facts!$A:$BB,28,FALSE)</f>
        <v>79</v>
      </c>
      <c r="AG884">
        <f>VLOOKUP($G884,county_facts!$A:$BB,29,FALSE)</f>
        <v>9.8000000000000007</v>
      </c>
      <c r="AH884">
        <f>VLOOKUP($G884,county_facts!$A:$BB,30,FALSE)</f>
        <v>171500</v>
      </c>
      <c r="AI884">
        <f>VLOOKUP($G884,county_facts!$A:$BB,31,FALSE)</f>
        <v>13476</v>
      </c>
      <c r="AJ884">
        <f>VLOOKUP($G884,county_facts!$A:$BB,32,FALSE)</f>
        <v>2.4</v>
      </c>
      <c r="AK884">
        <f>VLOOKUP($G884,county_facts!$A:$BB,33,FALSE)</f>
        <v>25455</v>
      </c>
      <c r="AL884">
        <f>VLOOKUP($G884,county_facts!$A:$BB,34,FALSE)</f>
        <v>50214</v>
      </c>
      <c r="AM884">
        <f>VLOOKUP($G884,county_facts!$A:$BB,35,FALSE)</f>
        <v>12.9</v>
      </c>
      <c r="AN884">
        <f>VLOOKUP($G884,county_facts!$A:$BB,36,FALSE)</f>
        <v>954</v>
      </c>
      <c r="AO884">
        <f>VLOOKUP($G884,county_facts!$A:$BB,37,FALSE)</f>
        <v>11404</v>
      </c>
      <c r="AP884">
        <f>VLOOKUP($G884,county_facts!$A:$BB,38,FALSE)</f>
        <v>-1.4</v>
      </c>
      <c r="AQ884">
        <f>VLOOKUP($G884,county_facts!$A:$BB,39,FALSE)</f>
        <v>2834</v>
      </c>
      <c r="AR884">
        <f>VLOOKUP($G884,county_facts!$A:$BB,40,FALSE)</f>
        <v>3637</v>
      </c>
      <c r="AS884">
        <f>VLOOKUP($G884,county_facts!$A:$BB,41,FALSE)</f>
        <v>0</v>
      </c>
      <c r="AT884">
        <f>VLOOKUP($G884,county_facts!$A:$BB,42,FALSE)</f>
        <v>2.2999999999999998</v>
      </c>
      <c r="AU884">
        <f>VLOOKUP($G884,county_facts!$A:$BB,43,FALSE)</f>
        <v>0</v>
      </c>
      <c r="AV884">
        <f>VLOOKUP($G884,county_facts!$A:$BB,44,FALSE)</f>
        <v>0</v>
      </c>
      <c r="AW884">
        <f>VLOOKUP($G884,county_facts!$A:$BB,45,FALSE)</f>
        <v>0</v>
      </c>
      <c r="AX884">
        <f>VLOOKUP($G884,county_facts!$A:$BB,46,FALSE)</f>
        <v>22.5</v>
      </c>
      <c r="AY884">
        <f>VLOOKUP($G884,county_facts!$A:$BB,47,FALSE)</f>
        <v>284757</v>
      </c>
      <c r="AZ884">
        <f>VLOOKUP($G884,county_facts!$A:$BB,48,FALSE)</f>
        <v>88443</v>
      </c>
      <c r="BA884">
        <f>VLOOKUP($G884,county_facts!$A:$BB,49,FALSE)</f>
        <v>373467</v>
      </c>
      <c r="BB884">
        <f>VLOOKUP($G884,county_facts!$A:$BB,50,FALSE)</f>
        <v>11723</v>
      </c>
      <c r="BC884">
        <f>VLOOKUP($G884,county_facts!$A:$BB,51,FALSE)</f>
        <v>43449</v>
      </c>
      <c r="BD884">
        <f>VLOOKUP($G884,county_facts!$A:$BB,52,FALSE)</f>
        <v>146</v>
      </c>
      <c r="BE884">
        <f>VLOOKUP($G884,county_facts!$A:$BB,53,FALSE)</f>
        <v>1315.2</v>
      </c>
      <c r="BF884">
        <f>VLOOKUP($G884,county_facts!$A:$BB,54,FALSE)</f>
        <v>24.7</v>
      </c>
    </row>
    <row r="885" spans="1:58" x14ac:dyDescent="0.3">
      <c r="A885" t="s">
        <v>9</v>
      </c>
      <c r="B885" t="s">
        <v>378</v>
      </c>
      <c r="C885">
        <v>440</v>
      </c>
      <c r="D885" t="s">
        <v>310</v>
      </c>
      <c r="E885">
        <v>1560</v>
      </c>
      <c r="F885">
        <v>0.28205128200000001</v>
      </c>
      <c r="G885">
        <v>27005</v>
      </c>
      <c r="H885">
        <f>VLOOKUP($G885,county_facts!$A:$BB,4,FALSE)</f>
        <v>33259</v>
      </c>
      <c r="I885">
        <f>VLOOKUP($G885,county_facts!$A:$BB,5,FALSE)</f>
        <v>32504</v>
      </c>
      <c r="J885">
        <f>VLOOKUP($G885,county_facts!$A:$BB,6,FALSE)</f>
        <v>2.2999999999999998</v>
      </c>
      <c r="K885">
        <f>VLOOKUP($G885,county_facts!$A:$BB,7,FALSE)</f>
        <v>32504</v>
      </c>
      <c r="L885">
        <f>VLOOKUP($G885,county_facts!$A:$BB,8,FALSE)</f>
        <v>6.3</v>
      </c>
      <c r="M885">
        <f>VLOOKUP($G885,county_facts!$A:$BB,9,FALSE)</f>
        <v>24.6</v>
      </c>
      <c r="N885">
        <f>VLOOKUP($G885,county_facts!$A:$BB,10,FALSE)</f>
        <v>19.3</v>
      </c>
      <c r="O885">
        <f>VLOOKUP($G885,county_facts!$A:$BB,11,FALSE)</f>
        <v>49.9</v>
      </c>
      <c r="P885">
        <f>VLOOKUP($G885,county_facts!$A:$BB,12,FALSE)</f>
        <v>87.7</v>
      </c>
      <c r="Q885">
        <f>VLOOKUP($G885,county_facts!$A:$BB,13,FALSE)</f>
        <v>0.6</v>
      </c>
      <c r="R885">
        <f>VLOOKUP($G885,county_facts!$A:$BB,14,FALSE)</f>
        <v>7.9</v>
      </c>
      <c r="S885">
        <f>VLOOKUP($G885,county_facts!$A:$BB,15,FALSE)</f>
        <v>0.5</v>
      </c>
      <c r="T885">
        <f>VLOOKUP($G885,county_facts!$A:$BB,16,FALSE)</f>
        <v>0</v>
      </c>
      <c r="U885">
        <f>VLOOKUP($G885,county_facts!$A:$BB,17,FALSE)</f>
        <v>3.3</v>
      </c>
      <c r="V885">
        <f>VLOOKUP($G885,county_facts!$A:$BB,18,FALSE)</f>
        <v>1.8</v>
      </c>
      <c r="W885">
        <f>VLOOKUP($G885,county_facts!$A:$BB,19,FALSE)</f>
        <v>86.8</v>
      </c>
      <c r="X885">
        <f>VLOOKUP($G885,county_facts!$A:$BB,20,FALSE)</f>
        <v>88.5</v>
      </c>
      <c r="Y885">
        <f>VLOOKUP($G885,county_facts!$A:$BB,21,FALSE)</f>
        <v>1.4</v>
      </c>
      <c r="Z885">
        <f>VLOOKUP($G885,county_facts!$A:$BB,22,FALSE)</f>
        <v>3.8</v>
      </c>
      <c r="AA885">
        <f>VLOOKUP($G885,county_facts!$A:$BB,23,FALSE)</f>
        <v>90.4</v>
      </c>
      <c r="AB885">
        <f>VLOOKUP($G885,county_facts!$A:$BB,24,FALSE)</f>
        <v>21.3</v>
      </c>
      <c r="AC885">
        <f>VLOOKUP($G885,county_facts!$A:$BB,25,FALSE)</f>
        <v>3159</v>
      </c>
      <c r="AD885">
        <f>VLOOKUP($G885,county_facts!$A:$BB,26,FALSE)</f>
        <v>23.7</v>
      </c>
      <c r="AE885">
        <f>VLOOKUP($G885,county_facts!$A:$BB,27,FALSE)</f>
        <v>19135</v>
      </c>
      <c r="AF885">
        <f>VLOOKUP($G885,county_facts!$A:$BB,28,FALSE)</f>
        <v>79</v>
      </c>
      <c r="AG885">
        <f>VLOOKUP($G885,county_facts!$A:$BB,29,FALSE)</f>
        <v>9.8000000000000007</v>
      </c>
      <c r="AH885">
        <f>VLOOKUP($G885,county_facts!$A:$BB,30,FALSE)</f>
        <v>171500</v>
      </c>
      <c r="AI885">
        <f>VLOOKUP($G885,county_facts!$A:$BB,31,FALSE)</f>
        <v>13476</v>
      </c>
      <c r="AJ885">
        <f>VLOOKUP($G885,county_facts!$A:$BB,32,FALSE)</f>
        <v>2.4</v>
      </c>
      <c r="AK885">
        <f>VLOOKUP($G885,county_facts!$A:$BB,33,FALSE)</f>
        <v>25455</v>
      </c>
      <c r="AL885">
        <f>VLOOKUP($G885,county_facts!$A:$BB,34,FALSE)</f>
        <v>50214</v>
      </c>
      <c r="AM885">
        <f>VLOOKUP($G885,county_facts!$A:$BB,35,FALSE)</f>
        <v>12.9</v>
      </c>
      <c r="AN885">
        <f>VLOOKUP($G885,county_facts!$A:$BB,36,FALSE)</f>
        <v>954</v>
      </c>
      <c r="AO885">
        <f>VLOOKUP($G885,county_facts!$A:$BB,37,FALSE)</f>
        <v>11404</v>
      </c>
      <c r="AP885">
        <f>VLOOKUP($G885,county_facts!$A:$BB,38,FALSE)</f>
        <v>-1.4</v>
      </c>
      <c r="AQ885">
        <f>VLOOKUP($G885,county_facts!$A:$BB,39,FALSE)</f>
        <v>2834</v>
      </c>
      <c r="AR885">
        <f>VLOOKUP($G885,county_facts!$A:$BB,40,FALSE)</f>
        <v>3637</v>
      </c>
      <c r="AS885">
        <f>VLOOKUP($G885,county_facts!$A:$BB,41,FALSE)</f>
        <v>0</v>
      </c>
      <c r="AT885">
        <f>VLOOKUP($G885,county_facts!$A:$BB,42,FALSE)</f>
        <v>2.2999999999999998</v>
      </c>
      <c r="AU885">
        <f>VLOOKUP($G885,county_facts!$A:$BB,43,FALSE)</f>
        <v>0</v>
      </c>
      <c r="AV885">
        <f>VLOOKUP($G885,county_facts!$A:$BB,44,FALSE)</f>
        <v>0</v>
      </c>
      <c r="AW885">
        <f>VLOOKUP($G885,county_facts!$A:$BB,45,FALSE)</f>
        <v>0</v>
      </c>
      <c r="AX885">
        <f>VLOOKUP($G885,county_facts!$A:$BB,46,FALSE)</f>
        <v>22.5</v>
      </c>
      <c r="AY885">
        <f>VLOOKUP($G885,county_facts!$A:$BB,47,FALSE)</f>
        <v>284757</v>
      </c>
      <c r="AZ885">
        <f>VLOOKUP($G885,county_facts!$A:$BB,48,FALSE)</f>
        <v>88443</v>
      </c>
      <c r="BA885">
        <f>VLOOKUP($G885,county_facts!$A:$BB,49,FALSE)</f>
        <v>373467</v>
      </c>
      <c r="BB885">
        <f>VLOOKUP($G885,county_facts!$A:$BB,50,FALSE)</f>
        <v>11723</v>
      </c>
      <c r="BC885">
        <f>VLOOKUP($G885,county_facts!$A:$BB,51,FALSE)</f>
        <v>43449</v>
      </c>
      <c r="BD885">
        <f>VLOOKUP($G885,county_facts!$A:$BB,52,FALSE)</f>
        <v>146</v>
      </c>
      <c r="BE885">
        <f>VLOOKUP($G885,county_facts!$A:$BB,53,FALSE)</f>
        <v>1315.2</v>
      </c>
      <c r="BF885">
        <f>VLOOKUP($G885,county_facts!$A:$BB,54,FALSE)</f>
        <v>24.7</v>
      </c>
    </row>
    <row r="886" spans="1:58" x14ac:dyDescent="0.3">
      <c r="A886" t="s">
        <v>6</v>
      </c>
      <c r="B886" t="s">
        <v>379</v>
      </c>
      <c r="C886">
        <v>15176</v>
      </c>
      <c r="D886" t="s">
        <v>310</v>
      </c>
      <c r="E886">
        <v>26456</v>
      </c>
      <c r="F886">
        <v>0.57363169000000003</v>
      </c>
      <c r="G886">
        <v>27003</v>
      </c>
      <c r="H886">
        <f>VLOOKUP($G886,county_facts!$A:$BB,4,FALSE)</f>
        <v>341864</v>
      </c>
      <c r="I886">
        <f>VLOOKUP($G886,county_facts!$A:$BB,5,FALSE)</f>
        <v>330844</v>
      </c>
      <c r="J886">
        <f>VLOOKUP($G886,county_facts!$A:$BB,6,FALSE)</f>
        <v>3.3</v>
      </c>
      <c r="K886">
        <f>VLOOKUP($G886,county_facts!$A:$BB,7,FALSE)</f>
        <v>330844</v>
      </c>
      <c r="L886">
        <f>VLOOKUP($G886,county_facts!$A:$BB,8,FALSE)</f>
        <v>6.2</v>
      </c>
      <c r="M886">
        <f>VLOOKUP($G886,county_facts!$A:$BB,9,FALSE)</f>
        <v>24.4</v>
      </c>
      <c r="N886">
        <f>VLOOKUP($G886,county_facts!$A:$BB,10,FALSE)</f>
        <v>11.9</v>
      </c>
      <c r="O886">
        <f>VLOOKUP($G886,county_facts!$A:$BB,11,FALSE)</f>
        <v>50</v>
      </c>
      <c r="P886">
        <f>VLOOKUP($G886,county_facts!$A:$BB,12,FALSE)</f>
        <v>86.8</v>
      </c>
      <c r="Q886">
        <f>VLOOKUP($G886,county_facts!$A:$BB,13,FALSE)</f>
        <v>5.4</v>
      </c>
      <c r="R886">
        <f>VLOOKUP($G886,county_facts!$A:$BB,14,FALSE)</f>
        <v>0.8</v>
      </c>
      <c r="S886">
        <f>VLOOKUP($G886,county_facts!$A:$BB,15,FALSE)</f>
        <v>4.3</v>
      </c>
      <c r="T886">
        <f>VLOOKUP($G886,county_facts!$A:$BB,16,FALSE)</f>
        <v>0.1</v>
      </c>
      <c r="U886">
        <f>VLOOKUP($G886,county_facts!$A:$BB,17,FALSE)</f>
        <v>2.6</v>
      </c>
      <c r="V886">
        <f>VLOOKUP($G886,county_facts!$A:$BB,18,FALSE)</f>
        <v>4</v>
      </c>
      <c r="W886">
        <f>VLOOKUP($G886,county_facts!$A:$BB,19,FALSE)</f>
        <v>83.4</v>
      </c>
      <c r="X886">
        <f>VLOOKUP($G886,county_facts!$A:$BB,20,FALSE)</f>
        <v>88.3</v>
      </c>
      <c r="Y886">
        <f>VLOOKUP($G886,county_facts!$A:$BB,21,FALSE)</f>
        <v>6.7</v>
      </c>
      <c r="Z886">
        <f>VLOOKUP($G886,county_facts!$A:$BB,22,FALSE)</f>
        <v>10.4</v>
      </c>
      <c r="AA886">
        <f>VLOOKUP($G886,county_facts!$A:$BB,23,FALSE)</f>
        <v>93.3</v>
      </c>
      <c r="AB886">
        <f>VLOOKUP($G886,county_facts!$A:$BB,24,FALSE)</f>
        <v>26.9</v>
      </c>
      <c r="AC886">
        <f>VLOOKUP($G886,county_facts!$A:$BB,25,FALSE)</f>
        <v>22937</v>
      </c>
      <c r="AD886">
        <f>VLOOKUP($G886,county_facts!$A:$BB,26,FALSE)</f>
        <v>27.9</v>
      </c>
      <c r="AE886">
        <f>VLOOKUP($G886,county_facts!$A:$BB,27,FALSE)</f>
        <v>129568</v>
      </c>
      <c r="AF886">
        <f>VLOOKUP($G886,county_facts!$A:$BB,28,FALSE)</f>
        <v>81.400000000000006</v>
      </c>
      <c r="AG886">
        <f>VLOOKUP($G886,county_facts!$A:$BB,29,FALSE)</f>
        <v>13.3</v>
      </c>
      <c r="AH886">
        <f>VLOOKUP($G886,county_facts!$A:$BB,30,FALSE)</f>
        <v>192300</v>
      </c>
      <c r="AI886">
        <f>VLOOKUP($G886,county_facts!$A:$BB,31,FALSE)</f>
        <v>122625</v>
      </c>
      <c r="AJ886">
        <f>VLOOKUP($G886,county_facts!$A:$BB,32,FALSE)</f>
        <v>2.7</v>
      </c>
      <c r="AK886">
        <f>VLOOKUP($G886,county_facts!$A:$BB,33,FALSE)</f>
        <v>30647</v>
      </c>
      <c r="AL886">
        <f>VLOOKUP($G886,county_facts!$A:$BB,34,FALSE)</f>
        <v>70380</v>
      </c>
      <c r="AM886">
        <f>VLOOKUP($G886,county_facts!$A:$BB,35,FALSE)</f>
        <v>7.4</v>
      </c>
      <c r="AN886">
        <f>VLOOKUP($G886,county_facts!$A:$BB,36,FALSE)</f>
        <v>7341</v>
      </c>
      <c r="AO886">
        <f>VLOOKUP($G886,county_facts!$A:$BB,37,FALSE)</f>
        <v>111212</v>
      </c>
      <c r="AP886">
        <f>VLOOKUP($G886,county_facts!$A:$BB,38,FALSE)</f>
        <v>2.2000000000000002</v>
      </c>
      <c r="AQ886">
        <f>VLOOKUP($G886,county_facts!$A:$BB,39,FALSE)</f>
        <v>21932</v>
      </c>
      <c r="AR886">
        <f>VLOOKUP($G886,county_facts!$A:$BB,40,FALSE)</f>
        <v>29240</v>
      </c>
      <c r="AS886">
        <f>VLOOKUP($G886,county_facts!$A:$BB,41,FALSE)</f>
        <v>2.2999999999999998</v>
      </c>
      <c r="AT886">
        <f>VLOOKUP($G886,county_facts!$A:$BB,42,FALSE)</f>
        <v>1</v>
      </c>
      <c r="AU886">
        <f>VLOOKUP($G886,county_facts!$A:$BB,43,FALSE)</f>
        <v>3.2</v>
      </c>
      <c r="AV886">
        <f>VLOOKUP($G886,county_facts!$A:$BB,44,FALSE)</f>
        <v>0</v>
      </c>
      <c r="AW886">
        <f>VLOOKUP($G886,county_facts!$A:$BB,45,FALSE)</f>
        <v>1.1000000000000001</v>
      </c>
      <c r="AX886">
        <f>VLOOKUP($G886,county_facts!$A:$BB,46,FALSE)</f>
        <v>26.5</v>
      </c>
      <c r="AY886">
        <f>VLOOKUP($G886,county_facts!$A:$BB,47,FALSE)</f>
        <v>6460209</v>
      </c>
      <c r="AZ886">
        <f>VLOOKUP($G886,county_facts!$A:$BB,48,FALSE)</f>
        <v>7335912</v>
      </c>
      <c r="BA886">
        <f>VLOOKUP($G886,county_facts!$A:$BB,49,FALSE)</f>
        <v>3738881</v>
      </c>
      <c r="BB886">
        <f>VLOOKUP($G886,county_facts!$A:$BB,50,FALSE)</f>
        <v>11435</v>
      </c>
      <c r="BC886">
        <f>VLOOKUP($G886,county_facts!$A:$BB,51,FALSE)</f>
        <v>374922</v>
      </c>
      <c r="BD886">
        <f>VLOOKUP($G886,county_facts!$A:$BB,52,FALSE)</f>
        <v>704</v>
      </c>
      <c r="BE886">
        <f>VLOOKUP($G886,county_facts!$A:$BB,53,FALSE)</f>
        <v>423.01</v>
      </c>
      <c r="BF886">
        <f>VLOOKUP($G886,county_facts!$A:$BB,54,FALSE)</f>
        <v>782.1</v>
      </c>
    </row>
    <row r="887" spans="1:58" x14ac:dyDescent="0.3">
      <c r="A887" t="s">
        <v>9</v>
      </c>
      <c r="B887" t="s">
        <v>379</v>
      </c>
      <c r="C887">
        <v>11280</v>
      </c>
      <c r="D887" t="s">
        <v>310</v>
      </c>
      <c r="E887">
        <v>26456</v>
      </c>
      <c r="F887">
        <v>0.42636830999999997</v>
      </c>
      <c r="G887">
        <v>27003</v>
      </c>
      <c r="H887">
        <f>VLOOKUP($G887,county_facts!$A:$BB,4,FALSE)</f>
        <v>341864</v>
      </c>
      <c r="I887">
        <f>VLOOKUP($G887,county_facts!$A:$BB,5,FALSE)</f>
        <v>330844</v>
      </c>
      <c r="J887">
        <f>VLOOKUP($G887,county_facts!$A:$BB,6,FALSE)</f>
        <v>3.3</v>
      </c>
      <c r="K887">
        <f>VLOOKUP($G887,county_facts!$A:$BB,7,FALSE)</f>
        <v>330844</v>
      </c>
      <c r="L887">
        <f>VLOOKUP($G887,county_facts!$A:$BB,8,FALSE)</f>
        <v>6.2</v>
      </c>
      <c r="M887">
        <f>VLOOKUP($G887,county_facts!$A:$BB,9,FALSE)</f>
        <v>24.4</v>
      </c>
      <c r="N887">
        <f>VLOOKUP($G887,county_facts!$A:$BB,10,FALSE)</f>
        <v>11.9</v>
      </c>
      <c r="O887">
        <f>VLOOKUP($G887,county_facts!$A:$BB,11,FALSE)</f>
        <v>50</v>
      </c>
      <c r="P887">
        <f>VLOOKUP($G887,county_facts!$A:$BB,12,FALSE)</f>
        <v>86.8</v>
      </c>
      <c r="Q887">
        <f>VLOOKUP($G887,county_facts!$A:$BB,13,FALSE)</f>
        <v>5.4</v>
      </c>
      <c r="R887">
        <f>VLOOKUP($G887,county_facts!$A:$BB,14,FALSE)</f>
        <v>0.8</v>
      </c>
      <c r="S887">
        <f>VLOOKUP($G887,county_facts!$A:$BB,15,FALSE)</f>
        <v>4.3</v>
      </c>
      <c r="T887">
        <f>VLOOKUP($G887,county_facts!$A:$BB,16,FALSE)</f>
        <v>0.1</v>
      </c>
      <c r="U887">
        <f>VLOOKUP($G887,county_facts!$A:$BB,17,FALSE)</f>
        <v>2.6</v>
      </c>
      <c r="V887">
        <f>VLOOKUP($G887,county_facts!$A:$BB,18,FALSE)</f>
        <v>4</v>
      </c>
      <c r="W887">
        <f>VLOOKUP($G887,county_facts!$A:$BB,19,FALSE)</f>
        <v>83.4</v>
      </c>
      <c r="X887">
        <f>VLOOKUP($G887,county_facts!$A:$BB,20,FALSE)</f>
        <v>88.3</v>
      </c>
      <c r="Y887">
        <f>VLOOKUP($G887,county_facts!$A:$BB,21,FALSE)</f>
        <v>6.7</v>
      </c>
      <c r="Z887">
        <f>VLOOKUP($G887,county_facts!$A:$BB,22,FALSE)</f>
        <v>10.4</v>
      </c>
      <c r="AA887">
        <f>VLOOKUP($G887,county_facts!$A:$BB,23,FALSE)</f>
        <v>93.3</v>
      </c>
      <c r="AB887">
        <f>VLOOKUP($G887,county_facts!$A:$BB,24,FALSE)</f>
        <v>26.9</v>
      </c>
      <c r="AC887">
        <f>VLOOKUP($G887,county_facts!$A:$BB,25,FALSE)</f>
        <v>22937</v>
      </c>
      <c r="AD887">
        <f>VLOOKUP($G887,county_facts!$A:$BB,26,FALSE)</f>
        <v>27.9</v>
      </c>
      <c r="AE887">
        <f>VLOOKUP($G887,county_facts!$A:$BB,27,FALSE)</f>
        <v>129568</v>
      </c>
      <c r="AF887">
        <f>VLOOKUP($G887,county_facts!$A:$BB,28,FALSE)</f>
        <v>81.400000000000006</v>
      </c>
      <c r="AG887">
        <f>VLOOKUP($G887,county_facts!$A:$BB,29,FALSE)</f>
        <v>13.3</v>
      </c>
      <c r="AH887">
        <f>VLOOKUP($G887,county_facts!$A:$BB,30,FALSE)</f>
        <v>192300</v>
      </c>
      <c r="AI887">
        <f>VLOOKUP($G887,county_facts!$A:$BB,31,FALSE)</f>
        <v>122625</v>
      </c>
      <c r="AJ887">
        <f>VLOOKUP($G887,county_facts!$A:$BB,32,FALSE)</f>
        <v>2.7</v>
      </c>
      <c r="AK887">
        <f>VLOOKUP($G887,county_facts!$A:$BB,33,FALSE)</f>
        <v>30647</v>
      </c>
      <c r="AL887">
        <f>VLOOKUP($G887,county_facts!$A:$BB,34,FALSE)</f>
        <v>70380</v>
      </c>
      <c r="AM887">
        <f>VLOOKUP($G887,county_facts!$A:$BB,35,FALSE)</f>
        <v>7.4</v>
      </c>
      <c r="AN887">
        <f>VLOOKUP($G887,county_facts!$A:$BB,36,FALSE)</f>
        <v>7341</v>
      </c>
      <c r="AO887">
        <f>VLOOKUP($G887,county_facts!$A:$BB,37,FALSE)</f>
        <v>111212</v>
      </c>
      <c r="AP887">
        <f>VLOOKUP($G887,county_facts!$A:$BB,38,FALSE)</f>
        <v>2.2000000000000002</v>
      </c>
      <c r="AQ887">
        <f>VLOOKUP($G887,county_facts!$A:$BB,39,FALSE)</f>
        <v>21932</v>
      </c>
      <c r="AR887">
        <f>VLOOKUP($G887,county_facts!$A:$BB,40,FALSE)</f>
        <v>29240</v>
      </c>
      <c r="AS887">
        <f>VLOOKUP($G887,county_facts!$A:$BB,41,FALSE)</f>
        <v>2.2999999999999998</v>
      </c>
      <c r="AT887">
        <f>VLOOKUP($G887,county_facts!$A:$BB,42,FALSE)</f>
        <v>1</v>
      </c>
      <c r="AU887">
        <f>VLOOKUP($G887,county_facts!$A:$BB,43,FALSE)</f>
        <v>3.2</v>
      </c>
      <c r="AV887">
        <f>VLOOKUP($G887,county_facts!$A:$BB,44,FALSE)</f>
        <v>0</v>
      </c>
      <c r="AW887">
        <f>VLOOKUP($G887,county_facts!$A:$BB,45,FALSE)</f>
        <v>1.1000000000000001</v>
      </c>
      <c r="AX887">
        <f>VLOOKUP($G887,county_facts!$A:$BB,46,FALSE)</f>
        <v>26.5</v>
      </c>
      <c r="AY887">
        <f>VLOOKUP($G887,county_facts!$A:$BB,47,FALSE)</f>
        <v>6460209</v>
      </c>
      <c r="AZ887">
        <f>VLOOKUP($G887,county_facts!$A:$BB,48,FALSE)</f>
        <v>7335912</v>
      </c>
      <c r="BA887">
        <f>VLOOKUP($G887,county_facts!$A:$BB,49,FALSE)</f>
        <v>3738881</v>
      </c>
      <c r="BB887">
        <f>VLOOKUP($G887,county_facts!$A:$BB,50,FALSE)</f>
        <v>11435</v>
      </c>
      <c r="BC887">
        <f>VLOOKUP($G887,county_facts!$A:$BB,51,FALSE)</f>
        <v>374922</v>
      </c>
      <c r="BD887">
        <f>VLOOKUP($G887,county_facts!$A:$BB,52,FALSE)</f>
        <v>704</v>
      </c>
      <c r="BE887">
        <f>VLOOKUP($G887,county_facts!$A:$BB,53,FALSE)</f>
        <v>423.01</v>
      </c>
      <c r="BF887">
        <f>VLOOKUP($G887,county_facts!$A:$BB,54,FALSE)</f>
        <v>782.1</v>
      </c>
    </row>
    <row r="888" spans="1:58" x14ac:dyDescent="0.3">
      <c r="A888" t="s">
        <v>6</v>
      </c>
      <c r="B888" t="s">
        <v>380</v>
      </c>
      <c r="C888">
        <v>510</v>
      </c>
      <c r="D888" t="s">
        <v>310</v>
      </c>
      <c r="E888">
        <v>770</v>
      </c>
      <c r="F888">
        <v>0.66233766199999999</v>
      </c>
      <c r="G888">
        <v>27001</v>
      </c>
      <c r="H888">
        <f>VLOOKUP($G888,county_facts!$A:$BB,4,FALSE)</f>
        <v>15771</v>
      </c>
      <c r="I888">
        <f>VLOOKUP($G888,county_facts!$A:$BB,5,FALSE)</f>
        <v>16202</v>
      </c>
      <c r="J888">
        <f>VLOOKUP($G888,county_facts!$A:$BB,6,FALSE)</f>
        <v>-2.7</v>
      </c>
      <c r="K888">
        <f>VLOOKUP($G888,county_facts!$A:$BB,7,FALSE)</f>
        <v>16202</v>
      </c>
      <c r="L888">
        <f>VLOOKUP($G888,county_facts!$A:$BB,8,FALSE)</f>
        <v>4.0999999999999996</v>
      </c>
      <c r="M888">
        <f>VLOOKUP($G888,county_facts!$A:$BB,9,FALSE)</f>
        <v>17.5</v>
      </c>
      <c r="N888">
        <f>VLOOKUP($G888,county_facts!$A:$BB,10,FALSE)</f>
        <v>30.1</v>
      </c>
      <c r="O888">
        <f>VLOOKUP($G888,county_facts!$A:$BB,11,FALSE)</f>
        <v>49.4</v>
      </c>
      <c r="P888">
        <f>VLOOKUP($G888,county_facts!$A:$BB,12,FALSE)</f>
        <v>94.9</v>
      </c>
      <c r="Q888">
        <f>VLOOKUP($G888,county_facts!$A:$BB,13,FALSE)</f>
        <v>0.4</v>
      </c>
      <c r="R888">
        <f>VLOOKUP($G888,county_facts!$A:$BB,14,FALSE)</f>
        <v>2.8</v>
      </c>
      <c r="S888">
        <f>VLOOKUP($G888,county_facts!$A:$BB,15,FALSE)</f>
        <v>0.3</v>
      </c>
      <c r="T888">
        <f>VLOOKUP($G888,county_facts!$A:$BB,16,FALSE)</f>
        <v>0</v>
      </c>
      <c r="U888">
        <f>VLOOKUP($G888,county_facts!$A:$BB,17,FALSE)</f>
        <v>1.6</v>
      </c>
      <c r="V888">
        <f>VLOOKUP($G888,county_facts!$A:$BB,18,FALSE)</f>
        <v>1.2</v>
      </c>
      <c r="W888">
        <f>VLOOKUP($G888,county_facts!$A:$BB,19,FALSE)</f>
        <v>94.1</v>
      </c>
      <c r="X888">
        <f>VLOOKUP($G888,county_facts!$A:$BB,20,FALSE)</f>
        <v>90.7</v>
      </c>
      <c r="Y888">
        <f>VLOOKUP($G888,county_facts!$A:$BB,21,FALSE)</f>
        <v>0.9</v>
      </c>
      <c r="Z888">
        <f>VLOOKUP($G888,county_facts!$A:$BB,22,FALSE)</f>
        <v>2.5</v>
      </c>
      <c r="AA888">
        <f>VLOOKUP($G888,county_facts!$A:$BB,23,FALSE)</f>
        <v>90</v>
      </c>
      <c r="AB888">
        <f>VLOOKUP($G888,county_facts!$A:$BB,24,FALSE)</f>
        <v>14.7</v>
      </c>
      <c r="AC888">
        <f>VLOOKUP($G888,county_facts!$A:$BB,25,FALSE)</f>
        <v>2092</v>
      </c>
      <c r="AD888">
        <f>VLOOKUP($G888,county_facts!$A:$BB,26,FALSE)</f>
        <v>24.5</v>
      </c>
      <c r="AE888">
        <f>VLOOKUP($G888,county_facts!$A:$BB,27,FALSE)</f>
        <v>16237</v>
      </c>
      <c r="AF888">
        <f>VLOOKUP($G888,county_facts!$A:$BB,28,FALSE)</f>
        <v>81.8</v>
      </c>
      <c r="AG888">
        <f>VLOOKUP($G888,county_facts!$A:$BB,29,FALSE)</f>
        <v>4.5999999999999996</v>
      </c>
      <c r="AH888">
        <f>VLOOKUP($G888,county_facts!$A:$BB,30,FALSE)</f>
        <v>168700</v>
      </c>
      <c r="AI888">
        <f>VLOOKUP($G888,county_facts!$A:$BB,31,FALSE)</f>
        <v>7741</v>
      </c>
      <c r="AJ888">
        <f>VLOOKUP($G888,county_facts!$A:$BB,32,FALSE)</f>
        <v>2.04</v>
      </c>
      <c r="AK888">
        <f>VLOOKUP($G888,county_facts!$A:$BB,33,FALSE)</f>
        <v>24939</v>
      </c>
      <c r="AL888">
        <f>VLOOKUP($G888,county_facts!$A:$BB,34,FALSE)</f>
        <v>41617</v>
      </c>
      <c r="AM888">
        <f>VLOOKUP($G888,county_facts!$A:$BB,35,FALSE)</f>
        <v>12.1</v>
      </c>
      <c r="AN888">
        <f>VLOOKUP($G888,county_facts!$A:$BB,36,FALSE)</f>
        <v>400</v>
      </c>
      <c r="AO888">
        <f>VLOOKUP($G888,county_facts!$A:$BB,37,FALSE)</f>
        <v>3006</v>
      </c>
      <c r="AP888">
        <f>VLOOKUP($G888,county_facts!$A:$BB,38,FALSE)</f>
        <v>1.1000000000000001</v>
      </c>
      <c r="AQ888">
        <f>VLOOKUP($G888,county_facts!$A:$BB,39,FALSE)</f>
        <v>1112</v>
      </c>
      <c r="AR888">
        <f>VLOOKUP($G888,county_facts!$A:$BB,40,FALSE)</f>
        <v>2202</v>
      </c>
      <c r="AS888">
        <f>VLOOKUP($G888,county_facts!$A:$BB,41,FALSE)</f>
        <v>0</v>
      </c>
      <c r="AT888">
        <f>VLOOKUP($G888,county_facts!$A:$BB,42,FALSE)</f>
        <v>0</v>
      </c>
      <c r="AU888">
        <f>VLOOKUP($G888,county_facts!$A:$BB,43,FALSE)</f>
        <v>0</v>
      </c>
      <c r="AV888">
        <f>VLOOKUP($G888,county_facts!$A:$BB,44,FALSE)</f>
        <v>0</v>
      </c>
      <c r="AW888">
        <f>VLOOKUP($G888,county_facts!$A:$BB,45,FALSE)</f>
        <v>0</v>
      </c>
      <c r="AX888">
        <f>VLOOKUP($G888,county_facts!$A:$BB,46,FALSE)</f>
        <v>0</v>
      </c>
      <c r="AY888">
        <f>VLOOKUP($G888,county_facts!$A:$BB,47,FALSE)</f>
        <v>0</v>
      </c>
      <c r="AZ888">
        <f>VLOOKUP($G888,county_facts!$A:$BB,48,FALSE)</f>
        <v>53507</v>
      </c>
      <c r="BA888">
        <f>VLOOKUP($G888,county_facts!$A:$BB,49,FALSE)</f>
        <v>147509</v>
      </c>
      <c r="BB888">
        <f>VLOOKUP($G888,county_facts!$A:$BB,50,FALSE)</f>
        <v>9211</v>
      </c>
      <c r="BC888">
        <f>VLOOKUP($G888,county_facts!$A:$BB,51,FALSE)</f>
        <v>19708</v>
      </c>
      <c r="BD888">
        <f>VLOOKUP($G888,county_facts!$A:$BB,52,FALSE)</f>
        <v>175</v>
      </c>
      <c r="BE888">
        <f>VLOOKUP($G888,county_facts!$A:$BB,53,FALSE)</f>
        <v>1821.66</v>
      </c>
      <c r="BF888">
        <f>VLOOKUP($G888,county_facts!$A:$BB,54,FALSE)</f>
        <v>8.9</v>
      </c>
    </row>
    <row r="889" spans="1:58" x14ac:dyDescent="0.3">
      <c r="A889" t="s">
        <v>9</v>
      </c>
      <c r="B889" t="s">
        <v>380</v>
      </c>
      <c r="C889">
        <v>260</v>
      </c>
      <c r="D889" t="s">
        <v>310</v>
      </c>
      <c r="E889">
        <v>770</v>
      </c>
      <c r="F889">
        <v>0.33766233800000001</v>
      </c>
      <c r="G889">
        <v>27001</v>
      </c>
      <c r="H889">
        <f>VLOOKUP($G889,county_facts!$A:$BB,4,FALSE)</f>
        <v>15771</v>
      </c>
      <c r="I889">
        <f>VLOOKUP($G889,county_facts!$A:$BB,5,FALSE)</f>
        <v>16202</v>
      </c>
      <c r="J889">
        <f>VLOOKUP($G889,county_facts!$A:$BB,6,FALSE)</f>
        <v>-2.7</v>
      </c>
      <c r="K889">
        <f>VLOOKUP($G889,county_facts!$A:$BB,7,FALSE)</f>
        <v>16202</v>
      </c>
      <c r="L889">
        <f>VLOOKUP($G889,county_facts!$A:$BB,8,FALSE)</f>
        <v>4.0999999999999996</v>
      </c>
      <c r="M889">
        <f>VLOOKUP($G889,county_facts!$A:$BB,9,FALSE)</f>
        <v>17.5</v>
      </c>
      <c r="N889">
        <f>VLOOKUP($G889,county_facts!$A:$BB,10,FALSE)</f>
        <v>30.1</v>
      </c>
      <c r="O889">
        <f>VLOOKUP($G889,county_facts!$A:$BB,11,FALSE)</f>
        <v>49.4</v>
      </c>
      <c r="P889">
        <f>VLOOKUP($G889,county_facts!$A:$BB,12,FALSE)</f>
        <v>94.9</v>
      </c>
      <c r="Q889">
        <f>VLOOKUP($G889,county_facts!$A:$BB,13,FALSE)</f>
        <v>0.4</v>
      </c>
      <c r="R889">
        <f>VLOOKUP($G889,county_facts!$A:$BB,14,FALSE)</f>
        <v>2.8</v>
      </c>
      <c r="S889">
        <f>VLOOKUP($G889,county_facts!$A:$BB,15,FALSE)</f>
        <v>0.3</v>
      </c>
      <c r="T889">
        <f>VLOOKUP($G889,county_facts!$A:$BB,16,FALSE)</f>
        <v>0</v>
      </c>
      <c r="U889">
        <f>VLOOKUP($G889,county_facts!$A:$BB,17,FALSE)</f>
        <v>1.6</v>
      </c>
      <c r="V889">
        <f>VLOOKUP($G889,county_facts!$A:$BB,18,FALSE)</f>
        <v>1.2</v>
      </c>
      <c r="W889">
        <f>VLOOKUP($G889,county_facts!$A:$BB,19,FALSE)</f>
        <v>94.1</v>
      </c>
      <c r="X889">
        <f>VLOOKUP($G889,county_facts!$A:$BB,20,FALSE)</f>
        <v>90.7</v>
      </c>
      <c r="Y889">
        <f>VLOOKUP($G889,county_facts!$A:$BB,21,FALSE)</f>
        <v>0.9</v>
      </c>
      <c r="Z889">
        <f>VLOOKUP($G889,county_facts!$A:$BB,22,FALSE)</f>
        <v>2.5</v>
      </c>
      <c r="AA889">
        <f>VLOOKUP($G889,county_facts!$A:$BB,23,FALSE)</f>
        <v>90</v>
      </c>
      <c r="AB889">
        <f>VLOOKUP($G889,county_facts!$A:$BB,24,FALSE)</f>
        <v>14.7</v>
      </c>
      <c r="AC889">
        <f>VLOOKUP($G889,county_facts!$A:$BB,25,FALSE)</f>
        <v>2092</v>
      </c>
      <c r="AD889">
        <f>VLOOKUP($G889,county_facts!$A:$BB,26,FALSE)</f>
        <v>24.5</v>
      </c>
      <c r="AE889">
        <f>VLOOKUP($G889,county_facts!$A:$BB,27,FALSE)</f>
        <v>16237</v>
      </c>
      <c r="AF889">
        <f>VLOOKUP($G889,county_facts!$A:$BB,28,FALSE)</f>
        <v>81.8</v>
      </c>
      <c r="AG889">
        <f>VLOOKUP($G889,county_facts!$A:$BB,29,FALSE)</f>
        <v>4.5999999999999996</v>
      </c>
      <c r="AH889">
        <f>VLOOKUP($G889,county_facts!$A:$BB,30,FALSE)</f>
        <v>168700</v>
      </c>
      <c r="AI889">
        <f>VLOOKUP($G889,county_facts!$A:$BB,31,FALSE)</f>
        <v>7741</v>
      </c>
      <c r="AJ889">
        <f>VLOOKUP($G889,county_facts!$A:$BB,32,FALSE)</f>
        <v>2.04</v>
      </c>
      <c r="AK889">
        <f>VLOOKUP($G889,county_facts!$A:$BB,33,FALSE)</f>
        <v>24939</v>
      </c>
      <c r="AL889">
        <f>VLOOKUP($G889,county_facts!$A:$BB,34,FALSE)</f>
        <v>41617</v>
      </c>
      <c r="AM889">
        <f>VLOOKUP($G889,county_facts!$A:$BB,35,FALSE)</f>
        <v>12.1</v>
      </c>
      <c r="AN889">
        <f>VLOOKUP($G889,county_facts!$A:$BB,36,FALSE)</f>
        <v>400</v>
      </c>
      <c r="AO889">
        <f>VLOOKUP($G889,county_facts!$A:$BB,37,FALSE)</f>
        <v>3006</v>
      </c>
      <c r="AP889">
        <f>VLOOKUP($G889,county_facts!$A:$BB,38,FALSE)</f>
        <v>1.1000000000000001</v>
      </c>
      <c r="AQ889">
        <f>VLOOKUP($G889,county_facts!$A:$BB,39,FALSE)</f>
        <v>1112</v>
      </c>
      <c r="AR889">
        <f>VLOOKUP($G889,county_facts!$A:$BB,40,FALSE)</f>
        <v>2202</v>
      </c>
      <c r="AS889">
        <f>VLOOKUP($G889,county_facts!$A:$BB,41,FALSE)</f>
        <v>0</v>
      </c>
      <c r="AT889">
        <f>VLOOKUP($G889,county_facts!$A:$BB,42,FALSE)</f>
        <v>0</v>
      </c>
      <c r="AU889">
        <f>VLOOKUP($G889,county_facts!$A:$BB,43,FALSE)</f>
        <v>0</v>
      </c>
      <c r="AV889">
        <f>VLOOKUP($G889,county_facts!$A:$BB,44,FALSE)</f>
        <v>0</v>
      </c>
      <c r="AW889">
        <f>VLOOKUP($G889,county_facts!$A:$BB,45,FALSE)</f>
        <v>0</v>
      </c>
      <c r="AX889">
        <f>VLOOKUP($G889,county_facts!$A:$BB,46,FALSE)</f>
        <v>0</v>
      </c>
      <c r="AY889">
        <f>VLOOKUP($G889,county_facts!$A:$BB,47,FALSE)</f>
        <v>0</v>
      </c>
      <c r="AZ889">
        <f>VLOOKUP($G889,county_facts!$A:$BB,48,FALSE)</f>
        <v>53507</v>
      </c>
      <c r="BA889">
        <f>VLOOKUP($G889,county_facts!$A:$BB,49,FALSE)</f>
        <v>147509</v>
      </c>
      <c r="BB889">
        <f>VLOOKUP($G889,county_facts!$A:$BB,50,FALSE)</f>
        <v>9211</v>
      </c>
      <c r="BC889">
        <f>VLOOKUP($G889,county_facts!$A:$BB,51,FALSE)</f>
        <v>19708</v>
      </c>
      <c r="BD889">
        <f>VLOOKUP($G889,county_facts!$A:$BB,52,FALSE)</f>
        <v>175</v>
      </c>
      <c r="BE889">
        <f>VLOOKUP($G889,county_facts!$A:$BB,53,FALSE)</f>
        <v>1821.66</v>
      </c>
      <c r="BF889">
        <f>VLOOKUP($G889,county_facts!$A:$BB,54,FALSE)</f>
        <v>8.9</v>
      </c>
    </row>
    <row r="890" spans="1:58" x14ac:dyDescent="0.3">
      <c r="A890" t="s">
        <v>6</v>
      </c>
      <c r="B890" t="s">
        <v>402</v>
      </c>
      <c r="C890">
        <v>779</v>
      </c>
      <c r="D890" t="s">
        <v>403</v>
      </c>
      <c r="E890">
        <v>1230</v>
      </c>
      <c r="F890">
        <v>0.63333333300000005</v>
      </c>
      <c r="G890">
        <v>37197</v>
      </c>
      <c r="H890">
        <f>VLOOKUP($G890,county_facts!$A:$BB,4,FALSE)</f>
        <v>37792</v>
      </c>
      <c r="I890">
        <f>VLOOKUP($G890,county_facts!$A:$BB,5,FALSE)</f>
        <v>38406</v>
      </c>
      <c r="J890">
        <f>VLOOKUP($G890,county_facts!$A:$BB,6,FALSE)</f>
        <v>-1.6</v>
      </c>
      <c r="K890">
        <f>VLOOKUP($G890,county_facts!$A:$BB,7,FALSE)</f>
        <v>38406</v>
      </c>
      <c r="L890">
        <f>VLOOKUP($G890,county_facts!$A:$BB,8,FALSE)</f>
        <v>5.4</v>
      </c>
      <c r="M890">
        <f>VLOOKUP($G890,county_facts!$A:$BB,9,FALSE)</f>
        <v>21.9</v>
      </c>
      <c r="N890">
        <f>VLOOKUP($G890,county_facts!$A:$BB,10,FALSE)</f>
        <v>18.3</v>
      </c>
      <c r="O890">
        <f>VLOOKUP($G890,county_facts!$A:$BB,11,FALSE)</f>
        <v>50.4</v>
      </c>
      <c r="P890">
        <f>VLOOKUP($G890,county_facts!$A:$BB,12,FALSE)</f>
        <v>94.3</v>
      </c>
      <c r="Q890">
        <f>VLOOKUP($G890,county_facts!$A:$BB,13,FALSE)</f>
        <v>3.5</v>
      </c>
      <c r="R890">
        <f>VLOOKUP($G890,county_facts!$A:$BB,14,FALSE)</f>
        <v>0.6</v>
      </c>
      <c r="S890">
        <f>VLOOKUP($G890,county_facts!$A:$BB,15,FALSE)</f>
        <v>0.3</v>
      </c>
      <c r="T890">
        <f>VLOOKUP($G890,county_facts!$A:$BB,16,FALSE)</f>
        <v>0.2</v>
      </c>
      <c r="U890">
        <f>VLOOKUP($G890,county_facts!$A:$BB,17,FALSE)</f>
        <v>1.1000000000000001</v>
      </c>
      <c r="V890">
        <f>VLOOKUP($G890,county_facts!$A:$BB,18,FALSE)</f>
        <v>10.7</v>
      </c>
      <c r="W890">
        <f>VLOOKUP($G890,county_facts!$A:$BB,19,FALSE)</f>
        <v>84.7</v>
      </c>
      <c r="X890">
        <f>VLOOKUP($G890,county_facts!$A:$BB,20,FALSE)</f>
        <v>93.4</v>
      </c>
      <c r="Y890">
        <f>VLOOKUP($G890,county_facts!$A:$BB,21,FALSE)</f>
        <v>5.7</v>
      </c>
      <c r="Z890">
        <f>VLOOKUP($G890,county_facts!$A:$BB,22,FALSE)</f>
        <v>9.1999999999999993</v>
      </c>
      <c r="AA890">
        <f>VLOOKUP($G890,county_facts!$A:$BB,23,FALSE)</f>
        <v>78.8</v>
      </c>
      <c r="AB890">
        <f>VLOOKUP($G890,county_facts!$A:$BB,24,FALSE)</f>
        <v>13.1</v>
      </c>
      <c r="AC890">
        <f>VLOOKUP($G890,county_facts!$A:$BB,25,FALSE)</f>
        <v>2514</v>
      </c>
      <c r="AD890">
        <f>VLOOKUP($G890,county_facts!$A:$BB,26,FALSE)</f>
        <v>28</v>
      </c>
      <c r="AE890">
        <f>VLOOKUP($G890,county_facts!$A:$BB,27,FALSE)</f>
        <v>17235</v>
      </c>
      <c r="AF890">
        <f>VLOOKUP($G890,county_facts!$A:$BB,28,FALSE)</f>
        <v>77.599999999999994</v>
      </c>
      <c r="AG890">
        <f>VLOOKUP($G890,county_facts!$A:$BB,29,FALSE)</f>
        <v>4.0999999999999996</v>
      </c>
      <c r="AH890">
        <f>VLOOKUP($G890,county_facts!$A:$BB,30,FALSE)</f>
        <v>121100</v>
      </c>
      <c r="AI890">
        <f>VLOOKUP($G890,county_facts!$A:$BB,31,FALSE)</f>
        <v>14926</v>
      </c>
      <c r="AJ890">
        <f>VLOOKUP($G890,county_facts!$A:$BB,32,FALSE)</f>
        <v>2.5299999999999998</v>
      </c>
      <c r="AK890">
        <f>VLOOKUP($G890,county_facts!$A:$BB,33,FALSE)</f>
        <v>22726</v>
      </c>
      <c r="AL890">
        <f>VLOOKUP($G890,county_facts!$A:$BB,34,FALSE)</f>
        <v>40371</v>
      </c>
      <c r="AM890">
        <f>VLOOKUP($G890,county_facts!$A:$BB,35,FALSE)</f>
        <v>18.5</v>
      </c>
      <c r="AN890">
        <f>VLOOKUP($G890,county_facts!$A:$BB,36,FALSE)</f>
        <v>587</v>
      </c>
      <c r="AO890">
        <f>VLOOKUP($G890,county_facts!$A:$BB,37,FALSE)</f>
        <v>8582</v>
      </c>
      <c r="AP890">
        <f>VLOOKUP($G890,county_facts!$A:$BB,38,FALSE)</f>
        <v>1.1000000000000001</v>
      </c>
      <c r="AQ890">
        <f>VLOOKUP($G890,county_facts!$A:$BB,39,FALSE)</f>
        <v>2358</v>
      </c>
      <c r="AR890">
        <f>VLOOKUP($G890,county_facts!$A:$BB,40,FALSE)</f>
        <v>2691</v>
      </c>
      <c r="AS890">
        <f>VLOOKUP($G890,county_facts!$A:$BB,41,FALSE)</f>
        <v>0</v>
      </c>
      <c r="AT890">
        <f>VLOOKUP($G890,county_facts!$A:$BB,42,FALSE)</f>
        <v>0</v>
      </c>
      <c r="AU890">
        <f>VLOOKUP($G890,county_facts!$A:$BB,43,FALSE)</f>
        <v>0</v>
      </c>
      <c r="AV890">
        <f>VLOOKUP($G890,county_facts!$A:$BB,44,FALSE)</f>
        <v>0</v>
      </c>
      <c r="AW890">
        <f>VLOOKUP($G890,county_facts!$A:$BB,45,FALSE)</f>
        <v>0</v>
      </c>
      <c r="AX890">
        <f>VLOOKUP($G890,county_facts!$A:$BB,46,FALSE)</f>
        <v>0</v>
      </c>
      <c r="AY890">
        <f>VLOOKUP($G890,county_facts!$A:$BB,47,FALSE)</f>
        <v>0</v>
      </c>
      <c r="AZ890">
        <f>VLOOKUP($G890,county_facts!$A:$BB,48,FALSE)</f>
        <v>101174</v>
      </c>
      <c r="BA890">
        <f>VLOOKUP($G890,county_facts!$A:$BB,49,FALSE)</f>
        <v>238645</v>
      </c>
      <c r="BB890">
        <f>VLOOKUP($G890,county_facts!$A:$BB,50,FALSE)</f>
        <v>6366</v>
      </c>
      <c r="BC890">
        <f>VLOOKUP($G890,county_facts!$A:$BB,51,FALSE)</f>
        <v>33597</v>
      </c>
      <c r="BD890">
        <f>VLOOKUP($G890,county_facts!$A:$BB,52,FALSE)</f>
        <v>36</v>
      </c>
      <c r="BE890">
        <f>VLOOKUP($G890,county_facts!$A:$BB,53,FALSE)</f>
        <v>334.83</v>
      </c>
      <c r="BF890">
        <f>VLOOKUP($G890,county_facts!$A:$BB,54,FALSE)</f>
        <v>114.7</v>
      </c>
    </row>
    <row r="891" spans="1:58" x14ac:dyDescent="0.3">
      <c r="A891" t="s">
        <v>9</v>
      </c>
      <c r="B891" t="s">
        <v>402</v>
      </c>
      <c r="C891">
        <v>451</v>
      </c>
      <c r="D891" t="s">
        <v>403</v>
      </c>
      <c r="E891">
        <v>1230</v>
      </c>
      <c r="F891">
        <v>0.366666667</v>
      </c>
      <c r="G891">
        <v>37197</v>
      </c>
      <c r="H891">
        <f>VLOOKUP($G891,county_facts!$A:$BB,4,FALSE)</f>
        <v>37792</v>
      </c>
      <c r="I891">
        <f>VLOOKUP($G891,county_facts!$A:$BB,5,FALSE)</f>
        <v>38406</v>
      </c>
      <c r="J891">
        <f>VLOOKUP($G891,county_facts!$A:$BB,6,FALSE)</f>
        <v>-1.6</v>
      </c>
      <c r="K891">
        <f>VLOOKUP($G891,county_facts!$A:$BB,7,FALSE)</f>
        <v>38406</v>
      </c>
      <c r="L891">
        <f>VLOOKUP($G891,county_facts!$A:$BB,8,FALSE)</f>
        <v>5.4</v>
      </c>
      <c r="M891">
        <f>VLOOKUP($G891,county_facts!$A:$BB,9,FALSE)</f>
        <v>21.9</v>
      </c>
      <c r="N891">
        <f>VLOOKUP($G891,county_facts!$A:$BB,10,FALSE)</f>
        <v>18.3</v>
      </c>
      <c r="O891">
        <f>VLOOKUP($G891,county_facts!$A:$BB,11,FALSE)</f>
        <v>50.4</v>
      </c>
      <c r="P891">
        <f>VLOOKUP($G891,county_facts!$A:$BB,12,FALSE)</f>
        <v>94.3</v>
      </c>
      <c r="Q891">
        <f>VLOOKUP($G891,county_facts!$A:$BB,13,FALSE)</f>
        <v>3.5</v>
      </c>
      <c r="R891">
        <f>VLOOKUP($G891,county_facts!$A:$BB,14,FALSE)</f>
        <v>0.6</v>
      </c>
      <c r="S891">
        <f>VLOOKUP($G891,county_facts!$A:$BB,15,FALSE)</f>
        <v>0.3</v>
      </c>
      <c r="T891">
        <f>VLOOKUP($G891,county_facts!$A:$BB,16,FALSE)</f>
        <v>0.2</v>
      </c>
      <c r="U891">
        <f>VLOOKUP($G891,county_facts!$A:$BB,17,FALSE)</f>
        <v>1.1000000000000001</v>
      </c>
      <c r="V891">
        <f>VLOOKUP($G891,county_facts!$A:$BB,18,FALSE)</f>
        <v>10.7</v>
      </c>
      <c r="W891">
        <f>VLOOKUP($G891,county_facts!$A:$BB,19,FALSE)</f>
        <v>84.7</v>
      </c>
      <c r="X891">
        <f>VLOOKUP($G891,county_facts!$A:$BB,20,FALSE)</f>
        <v>93.4</v>
      </c>
      <c r="Y891">
        <f>VLOOKUP($G891,county_facts!$A:$BB,21,FALSE)</f>
        <v>5.7</v>
      </c>
      <c r="Z891">
        <f>VLOOKUP($G891,county_facts!$A:$BB,22,FALSE)</f>
        <v>9.1999999999999993</v>
      </c>
      <c r="AA891">
        <f>VLOOKUP($G891,county_facts!$A:$BB,23,FALSE)</f>
        <v>78.8</v>
      </c>
      <c r="AB891">
        <f>VLOOKUP($G891,county_facts!$A:$BB,24,FALSE)</f>
        <v>13.1</v>
      </c>
      <c r="AC891">
        <f>VLOOKUP($G891,county_facts!$A:$BB,25,FALSE)</f>
        <v>2514</v>
      </c>
      <c r="AD891">
        <f>VLOOKUP($G891,county_facts!$A:$BB,26,FALSE)</f>
        <v>28</v>
      </c>
      <c r="AE891">
        <f>VLOOKUP($G891,county_facts!$A:$BB,27,FALSE)</f>
        <v>17235</v>
      </c>
      <c r="AF891">
        <f>VLOOKUP($G891,county_facts!$A:$BB,28,FALSE)</f>
        <v>77.599999999999994</v>
      </c>
      <c r="AG891">
        <f>VLOOKUP($G891,county_facts!$A:$BB,29,FALSE)</f>
        <v>4.0999999999999996</v>
      </c>
      <c r="AH891">
        <f>VLOOKUP($G891,county_facts!$A:$BB,30,FALSE)</f>
        <v>121100</v>
      </c>
      <c r="AI891">
        <f>VLOOKUP($G891,county_facts!$A:$BB,31,FALSE)</f>
        <v>14926</v>
      </c>
      <c r="AJ891">
        <f>VLOOKUP($G891,county_facts!$A:$BB,32,FALSE)</f>
        <v>2.5299999999999998</v>
      </c>
      <c r="AK891">
        <f>VLOOKUP($G891,county_facts!$A:$BB,33,FALSE)</f>
        <v>22726</v>
      </c>
      <c r="AL891">
        <f>VLOOKUP($G891,county_facts!$A:$BB,34,FALSE)</f>
        <v>40371</v>
      </c>
      <c r="AM891">
        <f>VLOOKUP($G891,county_facts!$A:$BB,35,FALSE)</f>
        <v>18.5</v>
      </c>
      <c r="AN891">
        <f>VLOOKUP($G891,county_facts!$A:$BB,36,FALSE)</f>
        <v>587</v>
      </c>
      <c r="AO891">
        <f>VLOOKUP($G891,county_facts!$A:$BB,37,FALSE)</f>
        <v>8582</v>
      </c>
      <c r="AP891">
        <f>VLOOKUP($G891,county_facts!$A:$BB,38,FALSE)</f>
        <v>1.1000000000000001</v>
      </c>
      <c r="AQ891">
        <f>VLOOKUP($G891,county_facts!$A:$BB,39,FALSE)</f>
        <v>2358</v>
      </c>
      <c r="AR891">
        <f>VLOOKUP($G891,county_facts!$A:$BB,40,FALSE)</f>
        <v>2691</v>
      </c>
      <c r="AS891">
        <f>VLOOKUP($G891,county_facts!$A:$BB,41,FALSE)</f>
        <v>0</v>
      </c>
      <c r="AT891">
        <f>VLOOKUP($G891,county_facts!$A:$BB,42,FALSE)</f>
        <v>0</v>
      </c>
      <c r="AU891">
        <f>VLOOKUP($G891,county_facts!$A:$BB,43,FALSE)</f>
        <v>0</v>
      </c>
      <c r="AV891">
        <f>VLOOKUP($G891,county_facts!$A:$BB,44,FALSE)</f>
        <v>0</v>
      </c>
      <c r="AW891">
        <f>VLOOKUP($G891,county_facts!$A:$BB,45,FALSE)</f>
        <v>0</v>
      </c>
      <c r="AX891">
        <f>VLOOKUP($G891,county_facts!$A:$BB,46,FALSE)</f>
        <v>0</v>
      </c>
      <c r="AY891">
        <f>VLOOKUP($G891,county_facts!$A:$BB,47,FALSE)</f>
        <v>0</v>
      </c>
      <c r="AZ891">
        <f>VLOOKUP($G891,county_facts!$A:$BB,48,FALSE)</f>
        <v>101174</v>
      </c>
      <c r="BA891">
        <f>VLOOKUP($G891,county_facts!$A:$BB,49,FALSE)</f>
        <v>238645</v>
      </c>
      <c r="BB891">
        <f>VLOOKUP($G891,county_facts!$A:$BB,50,FALSE)</f>
        <v>6366</v>
      </c>
      <c r="BC891">
        <f>VLOOKUP($G891,county_facts!$A:$BB,51,FALSE)</f>
        <v>33597</v>
      </c>
      <c r="BD891">
        <f>VLOOKUP($G891,county_facts!$A:$BB,52,FALSE)</f>
        <v>36</v>
      </c>
      <c r="BE891">
        <f>VLOOKUP($G891,county_facts!$A:$BB,53,FALSE)</f>
        <v>334.83</v>
      </c>
      <c r="BF891">
        <f>VLOOKUP($G891,county_facts!$A:$BB,54,FALSE)</f>
        <v>114.7</v>
      </c>
    </row>
    <row r="892" spans="1:58" x14ac:dyDescent="0.3">
      <c r="A892" t="s">
        <v>6</v>
      </c>
      <c r="B892" t="s">
        <v>404</v>
      </c>
      <c r="C892">
        <v>5052</v>
      </c>
      <c r="D892" t="s">
        <v>403</v>
      </c>
      <c r="E892">
        <v>6979</v>
      </c>
      <c r="F892">
        <v>0.72388594399999995</v>
      </c>
      <c r="G892">
        <v>37195</v>
      </c>
      <c r="H892">
        <f>VLOOKUP($G892,county_facts!$A:$BB,4,FALSE)</f>
        <v>81401</v>
      </c>
      <c r="I892">
        <f>VLOOKUP($G892,county_facts!$A:$BB,5,FALSE)</f>
        <v>81234</v>
      </c>
      <c r="J892">
        <f>VLOOKUP($G892,county_facts!$A:$BB,6,FALSE)</f>
        <v>0.2</v>
      </c>
      <c r="K892">
        <f>VLOOKUP($G892,county_facts!$A:$BB,7,FALSE)</f>
        <v>81234</v>
      </c>
      <c r="L892">
        <f>VLOOKUP($G892,county_facts!$A:$BB,8,FALSE)</f>
        <v>6.2</v>
      </c>
      <c r="M892">
        <f>VLOOKUP($G892,county_facts!$A:$BB,9,FALSE)</f>
        <v>23.7</v>
      </c>
      <c r="N892">
        <f>VLOOKUP($G892,county_facts!$A:$BB,10,FALSE)</f>
        <v>16.3</v>
      </c>
      <c r="O892">
        <f>VLOOKUP($G892,county_facts!$A:$BB,11,FALSE)</f>
        <v>52.6</v>
      </c>
      <c r="P892">
        <f>VLOOKUP($G892,county_facts!$A:$BB,12,FALSE)</f>
        <v>57</v>
      </c>
      <c r="Q892">
        <f>VLOOKUP($G892,county_facts!$A:$BB,13,FALSE)</f>
        <v>39.799999999999997</v>
      </c>
      <c r="R892">
        <f>VLOOKUP($G892,county_facts!$A:$BB,14,FALSE)</f>
        <v>0.6</v>
      </c>
      <c r="S892">
        <f>VLOOKUP($G892,county_facts!$A:$BB,15,FALSE)</f>
        <v>1.1000000000000001</v>
      </c>
      <c r="T892">
        <f>VLOOKUP($G892,county_facts!$A:$BB,16,FALSE)</f>
        <v>0.1</v>
      </c>
      <c r="U892">
        <f>VLOOKUP($G892,county_facts!$A:$BB,17,FALSE)</f>
        <v>1.5</v>
      </c>
      <c r="V892">
        <f>VLOOKUP($G892,county_facts!$A:$BB,18,FALSE)</f>
        <v>10.1</v>
      </c>
      <c r="W892">
        <f>VLOOKUP($G892,county_facts!$A:$BB,19,FALSE)</f>
        <v>48.4</v>
      </c>
      <c r="X892">
        <f>VLOOKUP($G892,county_facts!$A:$BB,20,FALSE)</f>
        <v>85.3</v>
      </c>
      <c r="Y892">
        <f>VLOOKUP($G892,county_facts!$A:$BB,21,FALSE)</f>
        <v>7</v>
      </c>
      <c r="Z892">
        <f>VLOOKUP($G892,county_facts!$A:$BB,22,FALSE)</f>
        <v>10.7</v>
      </c>
      <c r="AA892">
        <f>VLOOKUP($G892,county_facts!$A:$BB,23,FALSE)</f>
        <v>78.5</v>
      </c>
      <c r="AB892">
        <f>VLOOKUP($G892,county_facts!$A:$BB,24,FALSE)</f>
        <v>17.899999999999999</v>
      </c>
      <c r="AC892">
        <f>VLOOKUP($G892,county_facts!$A:$BB,25,FALSE)</f>
        <v>6104</v>
      </c>
      <c r="AD892">
        <f>VLOOKUP($G892,county_facts!$A:$BB,26,FALSE)</f>
        <v>19.7</v>
      </c>
      <c r="AE892">
        <f>VLOOKUP($G892,county_facts!$A:$BB,27,FALSE)</f>
        <v>35669</v>
      </c>
      <c r="AF892">
        <f>VLOOKUP($G892,county_facts!$A:$BB,28,FALSE)</f>
        <v>60.9</v>
      </c>
      <c r="AG892">
        <f>VLOOKUP($G892,county_facts!$A:$BB,29,FALSE)</f>
        <v>20</v>
      </c>
      <c r="AH892">
        <f>VLOOKUP($G892,county_facts!$A:$BB,30,FALSE)</f>
        <v>111500</v>
      </c>
      <c r="AI892">
        <f>VLOOKUP($G892,county_facts!$A:$BB,31,FALSE)</f>
        <v>31690</v>
      </c>
      <c r="AJ892">
        <f>VLOOKUP($G892,county_facts!$A:$BB,32,FALSE)</f>
        <v>2.5099999999999998</v>
      </c>
      <c r="AK892">
        <f>VLOOKUP($G892,county_facts!$A:$BB,33,FALSE)</f>
        <v>20972</v>
      </c>
      <c r="AL892">
        <f>VLOOKUP($G892,county_facts!$A:$BB,34,FALSE)</f>
        <v>39204</v>
      </c>
      <c r="AM892">
        <f>VLOOKUP($G892,county_facts!$A:$BB,35,FALSE)</f>
        <v>23.2</v>
      </c>
      <c r="AN892">
        <f>VLOOKUP($G892,county_facts!$A:$BB,36,FALSE)</f>
        <v>1737</v>
      </c>
      <c r="AO892">
        <f>VLOOKUP($G892,county_facts!$A:$BB,37,FALSE)</f>
        <v>32323</v>
      </c>
      <c r="AP892">
        <f>VLOOKUP($G892,county_facts!$A:$BB,38,FALSE)</f>
        <v>0.3</v>
      </c>
      <c r="AQ892">
        <f>VLOOKUP($G892,county_facts!$A:$BB,39,FALSE)</f>
        <v>4480</v>
      </c>
      <c r="AR892">
        <f>VLOOKUP($G892,county_facts!$A:$BB,40,FALSE)</f>
        <v>6123</v>
      </c>
      <c r="AS892">
        <f>VLOOKUP($G892,county_facts!$A:$BB,41,FALSE)</f>
        <v>16.600000000000001</v>
      </c>
      <c r="AT892">
        <f>VLOOKUP($G892,county_facts!$A:$BB,42,FALSE)</f>
        <v>0</v>
      </c>
      <c r="AU892">
        <f>VLOOKUP($G892,county_facts!$A:$BB,43,FALSE)</f>
        <v>0</v>
      </c>
      <c r="AV892">
        <f>VLOOKUP($G892,county_facts!$A:$BB,44,FALSE)</f>
        <v>0</v>
      </c>
      <c r="AW892">
        <f>VLOOKUP($G892,county_facts!$A:$BB,45,FALSE)</f>
        <v>0</v>
      </c>
      <c r="AX892">
        <f>VLOOKUP($G892,county_facts!$A:$BB,46,FALSE)</f>
        <v>27.7</v>
      </c>
      <c r="AY892">
        <f>VLOOKUP($G892,county_facts!$A:$BB,47,FALSE)</f>
        <v>8357064</v>
      </c>
      <c r="AZ892">
        <f>VLOOKUP($G892,county_facts!$A:$BB,48,FALSE)</f>
        <v>728827</v>
      </c>
      <c r="BA892">
        <f>VLOOKUP($G892,county_facts!$A:$BB,49,FALSE)</f>
        <v>1058605</v>
      </c>
      <c r="BB892">
        <f>VLOOKUP($G892,county_facts!$A:$BB,50,FALSE)</f>
        <v>13816</v>
      </c>
      <c r="BC892">
        <f>VLOOKUP($G892,county_facts!$A:$BB,51,FALSE)</f>
        <v>112816</v>
      </c>
      <c r="BD892">
        <f>VLOOKUP($G892,county_facts!$A:$BB,52,FALSE)</f>
        <v>182</v>
      </c>
      <c r="BE892">
        <f>VLOOKUP($G892,county_facts!$A:$BB,53,FALSE)</f>
        <v>368.17</v>
      </c>
      <c r="BF892">
        <f>VLOOKUP($G892,county_facts!$A:$BB,54,FALSE)</f>
        <v>220.6</v>
      </c>
    </row>
    <row r="893" spans="1:58" x14ac:dyDescent="0.3">
      <c r="A893" t="s">
        <v>9</v>
      </c>
      <c r="B893" t="s">
        <v>404</v>
      </c>
      <c r="C893">
        <v>1927</v>
      </c>
      <c r="D893" t="s">
        <v>403</v>
      </c>
      <c r="E893">
        <v>6979</v>
      </c>
      <c r="F893">
        <v>0.276114056</v>
      </c>
      <c r="G893">
        <v>37195</v>
      </c>
      <c r="H893">
        <f>VLOOKUP($G893,county_facts!$A:$BB,4,FALSE)</f>
        <v>81401</v>
      </c>
      <c r="I893">
        <f>VLOOKUP($G893,county_facts!$A:$BB,5,FALSE)</f>
        <v>81234</v>
      </c>
      <c r="J893">
        <f>VLOOKUP($G893,county_facts!$A:$BB,6,FALSE)</f>
        <v>0.2</v>
      </c>
      <c r="K893">
        <f>VLOOKUP($G893,county_facts!$A:$BB,7,FALSE)</f>
        <v>81234</v>
      </c>
      <c r="L893">
        <f>VLOOKUP($G893,county_facts!$A:$BB,8,FALSE)</f>
        <v>6.2</v>
      </c>
      <c r="M893">
        <f>VLOOKUP($G893,county_facts!$A:$BB,9,FALSE)</f>
        <v>23.7</v>
      </c>
      <c r="N893">
        <f>VLOOKUP($G893,county_facts!$A:$BB,10,FALSE)</f>
        <v>16.3</v>
      </c>
      <c r="O893">
        <f>VLOOKUP($G893,county_facts!$A:$BB,11,FALSE)</f>
        <v>52.6</v>
      </c>
      <c r="P893">
        <f>VLOOKUP($G893,county_facts!$A:$BB,12,FALSE)</f>
        <v>57</v>
      </c>
      <c r="Q893">
        <f>VLOOKUP($G893,county_facts!$A:$BB,13,FALSE)</f>
        <v>39.799999999999997</v>
      </c>
      <c r="R893">
        <f>VLOOKUP($G893,county_facts!$A:$BB,14,FALSE)</f>
        <v>0.6</v>
      </c>
      <c r="S893">
        <f>VLOOKUP($G893,county_facts!$A:$BB,15,FALSE)</f>
        <v>1.1000000000000001</v>
      </c>
      <c r="T893">
        <f>VLOOKUP($G893,county_facts!$A:$BB,16,FALSE)</f>
        <v>0.1</v>
      </c>
      <c r="U893">
        <f>VLOOKUP($G893,county_facts!$A:$BB,17,FALSE)</f>
        <v>1.5</v>
      </c>
      <c r="V893">
        <f>VLOOKUP($G893,county_facts!$A:$BB,18,FALSE)</f>
        <v>10.1</v>
      </c>
      <c r="W893">
        <f>VLOOKUP($G893,county_facts!$A:$BB,19,FALSE)</f>
        <v>48.4</v>
      </c>
      <c r="X893">
        <f>VLOOKUP($G893,county_facts!$A:$BB,20,FALSE)</f>
        <v>85.3</v>
      </c>
      <c r="Y893">
        <f>VLOOKUP($G893,county_facts!$A:$BB,21,FALSE)</f>
        <v>7</v>
      </c>
      <c r="Z893">
        <f>VLOOKUP($G893,county_facts!$A:$BB,22,FALSE)</f>
        <v>10.7</v>
      </c>
      <c r="AA893">
        <f>VLOOKUP($G893,county_facts!$A:$BB,23,FALSE)</f>
        <v>78.5</v>
      </c>
      <c r="AB893">
        <f>VLOOKUP($G893,county_facts!$A:$BB,24,FALSE)</f>
        <v>17.899999999999999</v>
      </c>
      <c r="AC893">
        <f>VLOOKUP($G893,county_facts!$A:$BB,25,FALSE)</f>
        <v>6104</v>
      </c>
      <c r="AD893">
        <f>VLOOKUP($G893,county_facts!$A:$BB,26,FALSE)</f>
        <v>19.7</v>
      </c>
      <c r="AE893">
        <f>VLOOKUP($G893,county_facts!$A:$BB,27,FALSE)</f>
        <v>35669</v>
      </c>
      <c r="AF893">
        <f>VLOOKUP($G893,county_facts!$A:$BB,28,FALSE)</f>
        <v>60.9</v>
      </c>
      <c r="AG893">
        <f>VLOOKUP($G893,county_facts!$A:$BB,29,FALSE)</f>
        <v>20</v>
      </c>
      <c r="AH893">
        <f>VLOOKUP($G893,county_facts!$A:$BB,30,FALSE)</f>
        <v>111500</v>
      </c>
      <c r="AI893">
        <f>VLOOKUP($G893,county_facts!$A:$BB,31,FALSE)</f>
        <v>31690</v>
      </c>
      <c r="AJ893">
        <f>VLOOKUP($G893,county_facts!$A:$BB,32,FALSE)</f>
        <v>2.5099999999999998</v>
      </c>
      <c r="AK893">
        <f>VLOOKUP($G893,county_facts!$A:$BB,33,FALSE)</f>
        <v>20972</v>
      </c>
      <c r="AL893">
        <f>VLOOKUP($G893,county_facts!$A:$BB,34,FALSE)</f>
        <v>39204</v>
      </c>
      <c r="AM893">
        <f>VLOOKUP($G893,county_facts!$A:$BB,35,FALSE)</f>
        <v>23.2</v>
      </c>
      <c r="AN893">
        <f>VLOOKUP($G893,county_facts!$A:$BB,36,FALSE)</f>
        <v>1737</v>
      </c>
      <c r="AO893">
        <f>VLOOKUP($G893,county_facts!$A:$BB,37,FALSE)</f>
        <v>32323</v>
      </c>
      <c r="AP893">
        <f>VLOOKUP($G893,county_facts!$A:$BB,38,FALSE)</f>
        <v>0.3</v>
      </c>
      <c r="AQ893">
        <f>VLOOKUP($G893,county_facts!$A:$BB,39,FALSE)</f>
        <v>4480</v>
      </c>
      <c r="AR893">
        <f>VLOOKUP($G893,county_facts!$A:$BB,40,FALSE)</f>
        <v>6123</v>
      </c>
      <c r="AS893">
        <f>VLOOKUP($G893,county_facts!$A:$BB,41,FALSE)</f>
        <v>16.600000000000001</v>
      </c>
      <c r="AT893">
        <f>VLOOKUP($G893,county_facts!$A:$BB,42,FALSE)</f>
        <v>0</v>
      </c>
      <c r="AU893">
        <f>VLOOKUP($G893,county_facts!$A:$BB,43,FALSE)</f>
        <v>0</v>
      </c>
      <c r="AV893">
        <f>VLOOKUP($G893,county_facts!$A:$BB,44,FALSE)</f>
        <v>0</v>
      </c>
      <c r="AW893">
        <f>VLOOKUP($G893,county_facts!$A:$BB,45,FALSE)</f>
        <v>0</v>
      </c>
      <c r="AX893">
        <f>VLOOKUP($G893,county_facts!$A:$BB,46,FALSE)</f>
        <v>27.7</v>
      </c>
      <c r="AY893">
        <f>VLOOKUP($G893,county_facts!$A:$BB,47,FALSE)</f>
        <v>8357064</v>
      </c>
      <c r="AZ893">
        <f>VLOOKUP($G893,county_facts!$A:$BB,48,FALSE)</f>
        <v>728827</v>
      </c>
      <c r="BA893">
        <f>VLOOKUP($G893,county_facts!$A:$BB,49,FALSE)</f>
        <v>1058605</v>
      </c>
      <c r="BB893">
        <f>VLOOKUP($G893,county_facts!$A:$BB,50,FALSE)</f>
        <v>13816</v>
      </c>
      <c r="BC893">
        <f>VLOOKUP($G893,county_facts!$A:$BB,51,FALSE)</f>
        <v>112816</v>
      </c>
      <c r="BD893">
        <f>VLOOKUP($G893,county_facts!$A:$BB,52,FALSE)</f>
        <v>182</v>
      </c>
      <c r="BE893">
        <f>VLOOKUP($G893,county_facts!$A:$BB,53,FALSE)</f>
        <v>368.17</v>
      </c>
      <c r="BF893">
        <f>VLOOKUP($G893,county_facts!$A:$BB,54,FALSE)</f>
        <v>220.6</v>
      </c>
    </row>
    <row r="894" spans="1:58" x14ac:dyDescent="0.3">
      <c r="A894" t="s">
        <v>6</v>
      </c>
      <c r="B894" t="s">
        <v>405</v>
      </c>
      <c r="C894">
        <v>1780</v>
      </c>
      <c r="D894" t="s">
        <v>403</v>
      </c>
      <c r="E894">
        <v>2648</v>
      </c>
      <c r="F894">
        <v>0.67220543799999999</v>
      </c>
      <c r="G894">
        <v>37193</v>
      </c>
      <c r="H894">
        <f>VLOOKUP($G894,county_facts!$A:$BB,4,FALSE)</f>
        <v>68838</v>
      </c>
      <c r="I894">
        <f>VLOOKUP($G894,county_facts!$A:$BB,5,FALSE)</f>
        <v>69340</v>
      </c>
      <c r="J894">
        <f>VLOOKUP($G894,county_facts!$A:$BB,6,FALSE)</f>
        <v>-0.7</v>
      </c>
      <c r="K894">
        <f>VLOOKUP($G894,county_facts!$A:$BB,7,FALSE)</f>
        <v>69340</v>
      </c>
      <c r="L894">
        <f>VLOOKUP($G894,county_facts!$A:$BB,8,FALSE)</f>
        <v>4.9000000000000004</v>
      </c>
      <c r="M894">
        <f>VLOOKUP($G894,county_facts!$A:$BB,9,FALSE)</f>
        <v>21.2</v>
      </c>
      <c r="N894">
        <f>VLOOKUP($G894,county_facts!$A:$BB,10,FALSE)</f>
        <v>19.899999999999999</v>
      </c>
      <c r="O894">
        <f>VLOOKUP($G894,county_facts!$A:$BB,11,FALSE)</f>
        <v>50.7</v>
      </c>
      <c r="P894">
        <f>VLOOKUP($G894,county_facts!$A:$BB,12,FALSE)</f>
        <v>93.3</v>
      </c>
      <c r="Q894">
        <f>VLOOKUP($G894,county_facts!$A:$BB,13,FALSE)</f>
        <v>4.5</v>
      </c>
      <c r="R894">
        <f>VLOOKUP($G894,county_facts!$A:$BB,14,FALSE)</f>
        <v>0.4</v>
      </c>
      <c r="S894">
        <f>VLOOKUP($G894,county_facts!$A:$BB,15,FALSE)</f>
        <v>0.5</v>
      </c>
      <c r="T894">
        <f>VLOOKUP($G894,county_facts!$A:$BB,16,FALSE)</f>
        <v>0.1</v>
      </c>
      <c r="U894">
        <f>VLOOKUP($G894,county_facts!$A:$BB,17,FALSE)</f>
        <v>1.3</v>
      </c>
      <c r="V894">
        <f>VLOOKUP($G894,county_facts!$A:$BB,18,FALSE)</f>
        <v>5.8</v>
      </c>
      <c r="W894">
        <f>VLOOKUP($G894,county_facts!$A:$BB,19,FALSE)</f>
        <v>88.2</v>
      </c>
      <c r="X894">
        <f>VLOOKUP($G894,county_facts!$A:$BB,20,FALSE)</f>
        <v>94.3</v>
      </c>
      <c r="Y894">
        <f>VLOOKUP($G894,county_facts!$A:$BB,21,FALSE)</f>
        <v>3.4</v>
      </c>
      <c r="Z894">
        <f>VLOOKUP($G894,county_facts!$A:$BB,22,FALSE)</f>
        <v>5</v>
      </c>
      <c r="AA894">
        <f>VLOOKUP($G894,county_facts!$A:$BB,23,FALSE)</f>
        <v>74.2</v>
      </c>
      <c r="AB894">
        <f>VLOOKUP($G894,county_facts!$A:$BB,24,FALSE)</f>
        <v>12.5</v>
      </c>
      <c r="AC894">
        <f>VLOOKUP($G894,county_facts!$A:$BB,25,FALSE)</f>
        <v>4760</v>
      </c>
      <c r="AD894">
        <f>VLOOKUP($G894,county_facts!$A:$BB,26,FALSE)</f>
        <v>24.3</v>
      </c>
      <c r="AE894">
        <f>VLOOKUP($G894,county_facts!$A:$BB,27,FALSE)</f>
        <v>33038</v>
      </c>
      <c r="AF894">
        <f>VLOOKUP($G894,county_facts!$A:$BB,28,FALSE)</f>
        <v>73.900000000000006</v>
      </c>
      <c r="AG894">
        <f>VLOOKUP($G894,county_facts!$A:$BB,29,FALSE)</f>
        <v>7.3</v>
      </c>
      <c r="AH894">
        <f>VLOOKUP($G894,county_facts!$A:$BB,30,FALSE)</f>
        <v>111700</v>
      </c>
      <c r="AI894">
        <f>VLOOKUP($G894,county_facts!$A:$BB,31,FALSE)</f>
        <v>27512</v>
      </c>
      <c r="AJ894">
        <f>VLOOKUP($G894,county_facts!$A:$BB,32,FALSE)</f>
        <v>2.48</v>
      </c>
      <c r="AK894">
        <f>VLOOKUP($G894,county_facts!$A:$BB,33,FALSE)</f>
        <v>19029</v>
      </c>
      <c r="AL894">
        <f>VLOOKUP($G894,county_facts!$A:$BB,34,FALSE)</f>
        <v>33159</v>
      </c>
      <c r="AM894">
        <f>VLOOKUP($G894,county_facts!$A:$BB,35,FALSE)</f>
        <v>22.7</v>
      </c>
      <c r="AN894">
        <f>VLOOKUP($G894,county_facts!$A:$BB,36,FALSE)</f>
        <v>1219</v>
      </c>
      <c r="AO894">
        <f>VLOOKUP($G894,county_facts!$A:$BB,37,FALSE)</f>
        <v>17838</v>
      </c>
      <c r="AP894">
        <f>VLOOKUP($G894,county_facts!$A:$BB,38,FALSE)</f>
        <v>-1.7</v>
      </c>
      <c r="AQ894">
        <f>VLOOKUP($G894,county_facts!$A:$BB,39,FALSE)</f>
        <v>4408</v>
      </c>
      <c r="AR894">
        <f>VLOOKUP($G894,county_facts!$A:$BB,40,FALSE)</f>
        <v>5805</v>
      </c>
      <c r="AS894">
        <f>VLOOKUP($G894,county_facts!$A:$BB,41,FALSE)</f>
        <v>0</v>
      </c>
      <c r="AT894">
        <f>VLOOKUP($G894,county_facts!$A:$BB,42,FALSE)</f>
        <v>0</v>
      </c>
      <c r="AU894">
        <f>VLOOKUP($G894,county_facts!$A:$BB,43,FALSE)</f>
        <v>0</v>
      </c>
      <c r="AV894">
        <f>VLOOKUP($G894,county_facts!$A:$BB,44,FALSE)</f>
        <v>0</v>
      </c>
      <c r="AW894">
        <f>VLOOKUP($G894,county_facts!$A:$BB,45,FALSE)</f>
        <v>0</v>
      </c>
      <c r="AX894">
        <f>VLOOKUP($G894,county_facts!$A:$BB,46,FALSE)</f>
        <v>22</v>
      </c>
      <c r="AY894">
        <f>VLOOKUP($G894,county_facts!$A:$BB,47,FALSE)</f>
        <v>1503279</v>
      </c>
      <c r="AZ894">
        <f>VLOOKUP($G894,county_facts!$A:$BB,48,FALSE)</f>
        <v>260569</v>
      </c>
      <c r="BA894">
        <f>VLOOKUP($G894,county_facts!$A:$BB,49,FALSE)</f>
        <v>759255</v>
      </c>
      <c r="BB894">
        <f>VLOOKUP($G894,county_facts!$A:$BB,50,FALSE)</f>
        <v>11390</v>
      </c>
      <c r="BC894">
        <f>VLOOKUP($G894,county_facts!$A:$BB,51,FALSE)</f>
        <v>62131</v>
      </c>
      <c r="BD894">
        <f>VLOOKUP($G894,county_facts!$A:$BB,52,FALSE)</f>
        <v>92</v>
      </c>
      <c r="BE894">
        <f>VLOOKUP($G894,county_facts!$A:$BB,53,FALSE)</f>
        <v>754.28</v>
      </c>
      <c r="BF894">
        <f>VLOOKUP($G894,county_facts!$A:$BB,54,FALSE)</f>
        <v>91.9</v>
      </c>
    </row>
    <row r="895" spans="1:58" x14ac:dyDescent="0.3">
      <c r="A895" t="s">
        <v>9</v>
      </c>
      <c r="B895" t="s">
        <v>405</v>
      </c>
      <c r="C895">
        <v>868</v>
      </c>
      <c r="D895" t="s">
        <v>403</v>
      </c>
      <c r="E895">
        <v>2648</v>
      </c>
      <c r="F895">
        <v>0.32779456200000001</v>
      </c>
      <c r="G895">
        <v>37193</v>
      </c>
      <c r="H895">
        <f>VLOOKUP($G895,county_facts!$A:$BB,4,FALSE)</f>
        <v>68838</v>
      </c>
      <c r="I895">
        <f>VLOOKUP($G895,county_facts!$A:$BB,5,FALSE)</f>
        <v>69340</v>
      </c>
      <c r="J895">
        <f>VLOOKUP($G895,county_facts!$A:$BB,6,FALSE)</f>
        <v>-0.7</v>
      </c>
      <c r="K895">
        <f>VLOOKUP($G895,county_facts!$A:$BB,7,FALSE)</f>
        <v>69340</v>
      </c>
      <c r="L895">
        <f>VLOOKUP($G895,county_facts!$A:$BB,8,FALSE)</f>
        <v>4.9000000000000004</v>
      </c>
      <c r="M895">
        <f>VLOOKUP($G895,county_facts!$A:$BB,9,FALSE)</f>
        <v>21.2</v>
      </c>
      <c r="N895">
        <f>VLOOKUP($G895,county_facts!$A:$BB,10,FALSE)</f>
        <v>19.899999999999999</v>
      </c>
      <c r="O895">
        <f>VLOOKUP($G895,county_facts!$A:$BB,11,FALSE)</f>
        <v>50.7</v>
      </c>
      <c r="P895">
        <f>VLOOKUP($G895,county_facts!$A:$BB,12,FALSE)</f>
        <v>93.3</v>
      </c>
      <c r="Q895">
        <f>VLOOKUP($G895,county_facts!$A:$BB,13,FALSE)</f>
        <v>4.5</v>
      </c>
      <c r="R895">
        <f>VLOOKUP($G895,county_facts!$A:$BB,14,FALSE)</f>
        <v>0.4</v>
      </c>
      <c r="S895">
        <f>VLOOKUP($G895,county_facts!$A:$BB,15,FALSE)</f>
        <v>0.5</v>
      </c>
      <c r="T895">
        <f>VLOOKUP($G895,county_facts!$A:$BB,16,FALSE)</f>
        <v>0.1</v>
      </c>
      <c r="U895">
        <f>VLOOKUP($G895,county_facts!$A:$BB,17,FALSE)</f>
        <v>1.3</v>
      </c>
      <c r="V895">
        <f>VLOOKUP($G895,county_facts!$A:$BB,18,FALSE)</f>
        <v>5.8</v>
      </c>
      <c r="W895">
        <f>VLOOKUP($G895,county_facts!$A:$BB,19,FALSE)</f>
        <v>88.2</v>
      </c>
      <c r="X895">
        <f>VLOOKUP($G895,county_facts!$A:$BB,20,FALSE)</f>
        <v>94.3</v>
      </c>
      <c r="Y895">
        <f>VLOOKUP($G895,county_facts!$A:$BB,21,FALSE)</f>
        <v>3.4</v>
      </c>
      <c r="Z895">
        <f>VLOOKUP($G895,county_facts!$A:$BB,22,FALSE)</f>
        <v>5</v>
      </c>
      <c r="AA895">
        <f>VLOOKUP($G895,county_facts!$A:$BB,23,FALSE)</f>
        <v>74.2</v>
      </c>
      <c r="AB895">
        <f>VLOOKUP($G895,county_facts!$A:$BB,24,FALSE)</f>
        <v>12.5</v>
      </c>
      <c r="AC895">
        <f>VLOOKUP($G895,county_facts!$A:$BB,25,FALSE)</f>
        <v>4760</v>
      </c>
      <c r="AD895">
        <f>VLOOKUP($G895,county_facts!$A:$BB,26,FALSE)</f>
        <v>24.3</v>
      </c>
      <c r="AE895">
        <f>VLOOKUP($G895,county_facts!$A:$BB,27,FALSE)</f>
        <v>33038</v>
      </c>
      <c r="AF895">
        <f>VLOOKUP($G895,county_facts!$A:$BB,28,FALSE)</f>
        <v>73.900000000000006</v>
      </c>
      <c r="AG895">
        <f>VLOOKUP($G895,county_facts!$A:$BB,29,FALSE)</f>
        <v>7.3</v>
      </c>
      <c r="AH895">
        <f>VLOOKUP($G895,county_facts!$A:$BB,30,FALSE)</f>
        <v>111700</v>
      </c>
      <c r="AI895">
        <f>VLOOKUP($G895,county_facts!$A:$BB,31,FALSE)</f>
        <v>27512</v>
      </c>
      <c r="AJ895">
        <f>VLOOKUP($G895,county_facts!$A:$BB,32,FALSE)</f>
        <v>2.48</v>
      </c>
      <c r="AK895">
        <f>VLOOKUP($G895,county_facts!$A:$BB,33,FALSE)</f>
        <v>19029</v>
      </c>
      <c r="AL895">
        <f>VLOOKUP($G895,county_facts!$A:$BB,34,FALSE)</f>
        <v>33159</v>
      </c>
      <c r="AM895">
        <f>VLOOKUP($G895,county_facts!$A:$BB,35,FALSE)</f>
        <v>22.7</v>
      </c>
      <c r="AN895">
        <f>VLOOKUP($G895,county_facts!$A:$BB,36,FALSE)</f>
        <v>1219</v>
      </c>
      <c r="AO895">
        <f>VLOOKUP($G895,county_facts!$A:$BB,37,FALSE)</f>
        <v>17838</v>
      </c>
      <c r="AP895">
        <f>VLOOKUP($G895,county_facts!$A:$BB,38,FALSE)</f>
        <v>-1.7</v>
      </c>
      <c r="AQ895">
        <f>VLOOKUP($G895,county_facts!$A:$BB,39,FALSE)</f>
        <v>4408</v>
      </c>
      <c r="AR895">
        <f>VLOOKUP($G895,county_facts!$A:$BB,40,FALSE)</f>
        <v>5805</v>
      </c>
      <c r="AS895">
        <f>VLOOKUP($G895,county_facts!$A:$BB,41,FALSE)</f>
        <v>0</v>
      </c>
      <c r="AT895">
        <f>VLOOKUP($G895,county_facts!$A:$BB,42,FALSE)</f>
        <v>0</v>
      </c>
      <c r="AU895">
        <f>VLOOKUP($G895,county_facts!$A:$BB,43,FALSE)</f>
        <v>0</v>
      </c>
      <c r="AV895">
        <f>VLOOKUP($G895,county_facts!$A:$BB,44,FALSE)</f>
        <v>0</v>
      </c>
      <c r="AW895">
        <f>VLOOKUP($G895,county_facts!$A:$BB,45,FALSE)</f>
        <v>0</v>
      </c>
      <c r="AX895">
        <f>VLOOKUP($G895,county_facts!$A:$BB,46,FALSE)</f>
        <v>22</v>
      </c>
      <c r="AY895">
        <f>VLOOKUP($G895,county_facts!$A:$BB,47,FALSE)</f>
        <v>1503279</v>
      </c>
      <c r="AZ895">
        <f>VLOOKUP($G895,county_facts!$A:$BB,48,FALSE)</f>
        <v>260569</v>
      </c>
      <c r="BA895">
        <f>VLOOKUP($G895,county_facts!$A:$BB,49,FALSE)</f>
        <v>759255</v>
      </c>
      <c r="BB895">
        <f>VLOOKUP($G895,county_facts!$A:$BB,50,FALSE)</f>
        <v>11390</v>
      </c>
      <c r="BC895">
        <f>VLOOKUP($G895,county_facts!$A:$BB,51,FALSE)</f>
        <v>62131</v>
      </c>
      <c r="BD895">
        <f>VLOOKUP($G895,county_facts!$A:$BB,52,FALSE)</f>
        <v>92</v>
      </c>
      <c r="BE895">
        <f>VLOOKUP($G895,county_facts!$A:$BB,53,FALSE)</f>
        <v>754.28</v>
      </c>
      <c r="BF895">
        <f>VLOOKUP($G895,county_facts!$A:$BB,54,FALSE)</f>
        <v>91.9</v>
      </c>
    </row>
    <row r="896" spans="1:58" x14ac:dyDescent="0.3">
      <c r="A896" t="s">
        <v>6</v>
      </c>
      <c r="B896" t="s">
        <v>250</v>
      </c>
      <c r="C896">
        <v>5752</v>
      </c>
      <c r="D896" t="s">
        <v>403</v>
      </c>
      <c r="E896">
        <v>8081</v>
      </c>
      <c r="F896">
        <v>0.71179309499999999</v>
      </c>
      <c r="G896">
        <v>37191</v>
      </c>
      <c r="H896">
        <f>VLOOKUP($G896,county_facts!$A:$BB,4,FALSE)</f>
        <v>124456</v>
      </c>
      <c r="I896">
        <f>VLOOKUP($G896,county_facts!$A:$BB,5,FALSE)</f>
        <v>122623</v>
      </c>
      <c r="J896">
        <f>VLOOKUP($G896,county_facts!$A:$BB,6,FALSE)</f>
        <v>1.5</v>
      </c>
      <c r="K896">
        <f>VLOOKUP($G896,county_facts!$A:$BB,7,FALSE)</f>
        <v>122623</v>
      </c>
      <c r="L896">
        <f>VLOOKUP($G896,county_facts!$A:$BB,8,FALSE)</f>
        <v>6.8</v>
      </c>
      <c r="M896">
        <f>VLOOKUP($G896,county_facts!$A:$BB,9,FALSE)</f>
        <v>24.1</v>
      </c>
      <c r="N896">
        <f>VLOOKUP($G896,county_facts!$A:$BB,10,FALSE)</f>
        <v>14.5</v>
      </c>
      <c r="O896">
        <f>VLOOKUP($G896,county_facts!$A:$BB,11,FALSE)</f>
        <v>50.8</v>
      </c>
      <c r="P896">
        <f>VLOOKUP($G896,county_facts!$A:$BB,12,FALSE)</f>
        <v>63.6</v>
      </c>
      <c r="Q896">
        <f>VLOOKUP($G896,county_facts!$A:$BB,13,FALSE)</f>
        <v>31.9</v>
      </c>
      <c r="R896">
        <f>VLOOKUP($G896,county_facts!$A:$BB,14,FALSE)</f>
        <v>0.8</v>
      </c>
      <c r="S896">
        <f>VLOOKUP($G896,county_facts!$A:$BB,15,FALSE)</f>
        <v>1.4</v>
      </c>
      <c r="T896">
        <f>VLOOKUP($G896,county_facts!$A:$BB,16,FALSE)</f>
        <v>0.1</v>
      </c>
      <c r="U896">
        <f>VLOOKUP($G896,county_facts!$A:$BB,17,FALSE)</f>
        <v>2.2000000000000002</v>
      </c>
      <c r="V896">
        <f>VLOOKUP($G896,county_facts!$A:$BB,18,FALSE)</f>
        <v>11.1</v>
      </c>
      <c r="W896">
        <f>VLOOKUP($G896,county_facts!$A:$BB,19,FALSE)</f>
        <v>54.4</v>
      </c>
      <c r="X896">
        <f>VLOOKUP($G896,county_facts!$A:$BB,20,FALSE)</f>
        <v>82.7</v>
      </c>
      <c r="Y896">
        <f>VLOOKUP($G896,county_facts!$A:$BB,21,FALSE)</f>
        <v>6.9</v>
      </c>
      <c r="Z896">
        <f>VLOOKUP($G896,county_facts!$A:$BB,22,FALSE)</f>
        <v>10.9</v>
      </c>
      <c r="AA896">
        <f>VLOOKUP($G896,county_facts!$A:$BB,23,FALSE)</f>
        <v>81.7</v>
      </c>
      <c r="AB896">
        <f>VLOOKUP($G896,county_facts!$A:$BB,24,FALSE)</f>
        <v>16.399999999999999</v>
      </c>
      <c r="AC896">
        <f>VLOOKUP($G896,county_facts!$A:$BB,25,FALSE)</f>
        <v>11977</v>
      </c>
      <c r="AD896">
        <f>VLOOKUP($G896,county_facts!$A:$BB,26,FALSE)</f>
        <v>21.9</v>
      </c>
      <c r="AE896">
        <f>VLOOKUP($G896,county_facts!$A:$BB,27,FALSE)</f>
        <v>53213</v>
      </c>
      <c r="AF896">
        <f>VLOOKUP($G896,county_facts!$A:$BB,28,FALSE)</f>
        <v>60.7</v>
      </c>
      <c r="AG896">
        <f>VLOOKUP($G896,county_facts!$A:$BB,29,FALSE)</f>
        <v>13.7</v>
      </c>
      <c r="AH896">
        <f>VLOOKUP($G896,county_facts!$A:$BB,30,FALSE)</f>
        <v>108600</v>
      </c>
      <c r="AI896">
        <f>VLOOKUP($G896,county_facts!$A:$BB,31,FALSE)</f>
        <v>47330</v>
      </c>
      <c r="AJ896">
        <f>VLOOKUP($G896,county_facts!$A:$BB,32,FALSE)</f>
        <v>2.54</v>
      </c>
      <c r="AK896">
        <f>VLOOKUP($G896,county_facts!$A:$BB,33,FALSE)</f>
        <v>21557</v>
      </c>
      <c r="AL896">
        <f>VLOOKUP($G896,county_facts!$A:$BB,34,FALSE)</f>
        <v>41731</v>
      </c>
      <c r="AM896">
        <f>VLOOKUP($G896,county_facts!$A:$BB,35,FALSE)</f>
        <v>22.1</v>
      </c>
      <c r="AN896">
        <f>VLOOKUP($G896,county_facts!$A:$BB,36,FALSE)</f>
        <v>2135</v>
      </c>
      <c r="AO896">
        <f>VLOOKUP($G896,county_facts!$A:$BB,37,FALSE)</f>
        <v>33406</v>
      </c>
      <c r="AP896">
        <f>VLOOKUP($G896,county_facts!$A:$BB,38,FALSE)</f>
        <v>-1.8</v>
      </c>
      <c r="AQ896">
        <f>VLOOKUP($G896,county_facts!$A:$BB,39,FALSE)</f>
        <v>5815</v>
      </c>
      <c r="AR896">
        <f>VLOOKUP($G896,county_facts!$A:$BB,40,FALSE)</f>
        <v>7871</v>
      </c>
      <c r="AS896">
        <f>VLOOKUP($G896,county_facts!$A:$BB,41,FALSE)</f>
        <v>15.5</v>
      </c>
      <c r="AT896">
        <f>VLOOKUP($G896,county_facts!$A:$BB,42,FALSE)</f>
        <v>0</v>
      </c>
      <c r="AU896">
        <f>VLOOKUP($G896,county_facts!$A:$BB,43,FALSE)</f>
        <v>3.4</v>
      </c>
      <c r="AV896">
        <f>VLOOKUP($G896,county_facts!$A:$BB,44,FALSE)</f>
        <v>0</v>
      </c>
      <c r="AW896">
        <f>VLOOKUP($G896,county_facts!$A:$BB,45,FALSE)</f>
        <v>1.1000000000000001</v>
      </c>
      <c r="AX896">
        <f>VLOOKUP($G896,county_facts!$A:$BB,46,FALSE)</f>
        <v>28</v>
      </c>
      <c r="AY896">
        <f>VLOOKUP($G896,county_facts!$A:$BB,47,FALSE)</f>
        <v>1474760</v>
      </c>
      <c r="AZ896">
        <f>VLOOKUP($G896,county_facts!$A:$BB,48,FALSE)</f>
        <v>1094520</v>
      </c>
      <c r="BA896">
        <f>VLOOKUP($G896,county_facts!$A:$BB,49,FALSE)</f>
        <v>1388030</v>
      </c>
      <c r="BB896">
        <f>VLOOKUP($G896,county_facts!$A:$BB,50,FALSE)</f>
        <v>12251</v>
      </c>
      <c r="BC896">
        <f>VLOOKUP($G896,county_facts!$A:$BB,51,FALSE)</f>
        <v>132100</v>
      </c>
      <c r="BD896">
        <f>VLOOKUP($G896,county_facts!$A:$BB,52,FALSE)</f>
        <v>257</v>
      </c>
      <c r="BE896">
        <f>VLOOKUP($G896,county_facts!$A:$BB,53,FALSE)</f>
        <v>553.09</v>
      </c>
      <c r="BF896">
        <f>VLOOKUP($G896,county_facts!$A:$BB,54,FALSE)</f>
        <v>221.7</v>
      </c>
    </row>
    <row r="897" spans="1:58" x14ac:dyDescent="0.3">
      <c r="A897" t="s">
        <v>9</v>
      </c>
      <c r="B897" t="s">
        <v>250</v>
      </c>
      <c r="C897">
        <v>2329</v>
      </c>
      <c r="D897" t="s">
        <v>403</v>
      </c>
      <c r="E897">
        <v>8081</v>
      </c>
      <c r="F897">
        <v>0.28820690500000001</v>
      </c>
      <c r="G897">
        <v>37191</v>
      </c>
      <c r="H897">
        <f>VLOOKUP($G897,county_facts!$A:$BB,4,FALSE)</f>
        <v>124456</v>
      </c>
      <c r="I897">
        <f>VLOOKUP($G897,county_facts!$A:$BB,5,FALSE)</f>
        <v>122623</v>
      </c>
      <c r="J897">
        <f>VLOOKUP($G897,county_facts!$A:$BB,6,FALSE)</f>
        <v>1.5</v>
      </c>
      <c r="K897">
        <f>VLOOKUP($G897,county_facts!$A:$BB,7,FALSE)</f>
        <v>122623</v>
      </c>
      <c r="L897">
        <f>VLOOKUP($G897,county_facts!$A:$BB,8,FALSE)</f>
        <v>6.8</v>
      </c>
      <c r="M897">
        <f>VLOOKUP($G897,county_facts!$A:$BB,9,FALSE)</f>
        <v>24.1</v>
      </c>
      <c r="N897">
        <f>VLOOKUP($G897,county_facts!$A:$BB,10,FALSE)</f>
        <v>14.5</v>
      </c>
      <c r="O897">
        <f>VLOOKUP($G897,county_facts!$A:$BB,11,FALSE)</f>
        <v>50.8</v>
      </c>
      <c r="P897">
        <f>VLOOKUP($G897,county_facts!$A:$BB,12,FALSE)</f>
        <v>63.6</v>
      </c>
      <c r="Q897">
        <f>VLOOKUP($G897,county_facts!$A:$BB,13,FALSE)</f>
        <v>31.9</v>
      </c>
      <c r="R897">
        <f>VLOOKUP($G897,county_facts!$A:$BB,14,FALSE)</f>
        <v>0.8</v>
      </c>
      <c r="S897">
        <f>VLOOKUP($G897,county_facts!$A:$BB,15,FALSE)</f>
        <v>1.4</v>
      </c>
      <c r="T897">
        <f>VLOOKUP($G897,county_facts!$A:$BB,16,FALSE)</f>
        <v>0.1</v>
      </c>
      <c r="U897">
        <f>VLOOKUP($G897,county_facts!$A:$BB,17,FALSE)</f>
        <v>2.2000000000000002</v>
      </c>
      <c r="V897">
        <f>VLOOKUP($G897,county_facts!$A:$BB,18,FALSE)</f>
        <v>11.1</v>
      </c>
      <c r="W897">
        <f>VLOOKUP($G897,county_facts!$A:$BB,19,FALSE)</f>
        <v>54.4</v>
      </c>
      <c r="X897">
        <f>VLOOKUP($G897,county_facts!$A:$BB,20,FALSE)</f>
        <v>82.7</v>
      </c>
      <c r="Y897">
        <f>VLOOKUP($G897,county_facts!$A:$BB,21,FALSE)</f>
        <v>6.9</v>
      </c>
      <c r="Z897">
        <f>VLOOKUP($G897,county_facts!$A:$BB,22,FALSE)</f>
        <v>10.9</v>
      </c>
      <c r="AA897">
        <f>VLOOKUP($G897,county_facts!$A:$BB,23,FALSE)</f>
        <v>81.7</v>
      </c>
      <c r="AB897">
        <f>VLOOKUP($G897,county_facts!$A:$BB,24,FALSE)</f>
        <v>16.399999999999999</v>
      </c>
      <c r="AC897">
        <f>VLOOKUP($G897,county_facts!$A:$BB,25,FALSE)</f>
        <v>11977</v>
      </c>
      <c r="AD897">
        <f>VLOOKUP($G897,county_facts!$A:$BB,26,FALSE)</f>
        <v>21.9</v>
      </c>
      <c r="AE897">
        <f>VLOOKUP($G897,county_facts!$A:$BB,27,FALSE)</f>
        <v>53213</v>
      </c>
      <c r="AF897">
        <f>VLOOKUP($G897,county_facts!$A:$BB,28,FALSE)</f>
        <v>60.7</v>
      </c>
      <c r="AG897">
        <f>VLOOKUP($G897,county_facts!$A:$BB,29,FALSE)</f>
        <v>13.7</v>
      </c>
      <c r="AH897">
        <f>VLOOKUP($G897,county_facts!$A:$BB,30,FALSE)</f>
        <v>108600</v>
      </c>
      <c r="AI897">
        <f>VLOOKUP($G897,county_facts!$A:$BB,31,FALSE)</f>
        <v>47330</v>
      </c>
      <c r="AJ897">
        <f>VLOOKUP($G897,county_facts!$A:$BB,32,FALSE)</f>
        <v>2.54</v>
      </c>
      <c r="AK897">
        <f>VLOOKUP($G897,county_facts!$A:$BB,33,FALSE)</f>
        <v>21557</v>
      </c>
      <c r="AL897">
        <f>VLOOKUP($G897,county_facts!$A:$BB,34,FALSE)</f>
        <v>41731</v>
      </c>
      <c r="AM897">
        <f>VLOOKUP($G897,county_facts!$A:$BB,35,FALSE)</f>
        <v>22.1</v>
      </c>
      <c r="AN897">
        <f>VLOOKUP($G897,county_facts!$A:$BB,36,FALSE)</f>
        <v>2135</v>
      </c>
      <c r="AO897">
        <f>VLOOKUP($G897,county_facts!$A:$BB,37,FALSE)</f>
        <v>33406</v>
      </c>
      <c r="AP897">
        <f>VLOOKUP($G897,county_facts!$A:$BB,38,FALSE)</f>
        <v>-1.8</v>
      </c>
      <c r="AQ897">
        <f>VLOOKUP($G897,county_facts!$A:$BB,39,FALSE)</f>
        <v>5815</v>
      </c>
      <c r="AR897">
        <f>VLOOKUP($G897,county_facts!$A:$BB,40,FALSE)</f>
        <v>7871</v>
      </c>
      <c r="AS897">
        <f>VLOOKUP($G897,county_facts!$A:$BB,41,FALSE)</f>
        <v>15.5</v>
      </c>
      <c r="AT897">
        <f>VLOOKUP($G897,county_facts!$A:$BB,42,FALSE)</f>
        <v>0</v>
      </c>
      <c r="AU897">
        <f>VLOOKUP($G897,county_facts!$A:$BB,43,FALSE)</f>
        <v>3.4</v>
      </c>
      <c r="AV897">
        <f>VLOOKUP($G897,county_facts!$A:$BB,44,FALSE)</f>
        <v>0</v>
      </c>
      <c r="AW897">
        <f>VLOOKUP($G897,county_facts!$A:$BB,45,FALSE)</f>
        <v>1.1000000000000001</v>
      </c>
      <c r="AX897">
        <f>VLOOKUP($G897,county_facts!$A:$BB,46,FALSE)</f>
        <v>28</v>
      </c>
      <c r="AY897">
        <f>VLOOKUP($G897,county_facts!$A:$BB,47,FALSE)</f>
        <v>1474760</v>
      </c>
      <c r="AZ897">
        <f>VLOOKUP($G897,county_facts!$A:$BB,48,FALSE)</f>
        <v>1094520</v>
      </c>
      <c r="BA897">
        <f>VLOOKUP($G897,county_facts!$A:$BB,49,FALSE)</f>
        <v>1388030</v>
      </c>
      <c r="BB897">
        <f>VLOOKUP($G897,county_facts!$A:$BB,50,FALSE)</f>
        <v>12251</v>
      </c>
      <c r="BC897">
        <f>VLOOKUP($G897,county_facts!$A:$BB,51,FALSE)</f>
        <v>132100</v>
      </c>
      <c r="BD897">
        <f>VLOOKUP($G897,county_facts!$A:$BB,52,FALSE)</f>
        <v>257</v>
      </c>
      <c r="BE897">
        <f>VLOOKUP($G897,county_facts!$A:$BB,53,FALSE)</f>
        <v>553.09</v>
      </c>
      <c r="BF897">
        <f>VLOOKUP($G897,county_facts!$A:$BB,54,FALSE)</f>
        <v>221.7</v>
      </c>
    </row>
    <row r="898" spans="1:58" x14ac:dyDescent="0.3">
      <c r="A898" t="s">
        <v>9</v>
      </c>
      <c r="B898" t="s">
        <v>406</v>
      </c>
      <c r="C898">
        <v>4516</v>
      </c>
      <c r="D898" t="s">
        <v>403</v>
      </c>
      <c r="E898">
        <v>6752</v>
      </c>
      <c r="F898">
        <v>0.66883886299999995</v>
      </c>
      <c r="G898">
        <v>37189</v>
      </c>
      <c r="H898">
        <f>VLOOKUP($G898,county_facts!$A:$BB,4,FALSE)</f>
        <v>52560</v>
      </c>
      <c r="I898">
        <f>VLOOKUP($G898,county_facts!$A:$BB,5,FALSE)</f>
        <v>51079</v>
      </c>
      <c r="J898">
        <f>VLOOKUP($G898,county_facts!$A:$BB,6,FALSE)</f>
        <v>2.9</v>
      </c>
      <c r="K898">
        <f>VLOOKUP($G898,county_facts!$A:$BB,7,FALSE)</f>
        <v>51079</v>
      </c>
      <c r="L898">
        <f>VLOOKUP($G898,county_facts!$A:$BB,8,FALSE)</f>
        <v>3.4</v>
      </c>
      <c r="M898">
        <f>VLOOKUP($G898,county_facts!$A:$BB,9,FALSE)</f>
        <v>13.2</v>
      </c>
      <c r="N898">
        <f>VLOOKUP($G898,county_facts!$A:$BB,10,FALSE)</f>
        <v>14.2</v>
      </c>
      <c r="O898">
        <f>VLOOKUP($G898,county_facts!$A:$BB,11,FALSE)</f>
        <v>50</v>
      </c>
      <c r="P898">
        <f>VLOOKUP($G898,county_facts!$A:$BB,12,FALSE)</f>
        <v>95.1</v>
      </c>
      <c r="Q898">
        <f>VLOOKUP($G898,county_facts!$A:$BB,13,FALSE)</f>
        <v>1.9</v>
      </c>
      <c r="R898">
        <f>VLOOKUP($G898,county_facts!$A:$BB,14,FALSE)</f>
        <v>0.3</v>
      </c>
      <c r="S898">
        <f>VLOOKUP($G898,county_facts!$A:$BB,15,FALSE)</f>
        <v>1.1000000000000001</v>
      </c>
      <c r="T898">
        <f>VLOOKUP($G898,county_facts!$A:$BB,16,FALSE)</f>
        <v>0</v>
      </c>
      <c r="U898">
        <f>VLOOKUP($G898,county_facts!$A:$BB,17,FALSE)</f>
        <v>1.4</v>
      </c>
      <c r="V898">
        <f>VLOOKUP($G898,county_facts!$A:$BB,18,FALSE)</f>
        <v>3.5</v>
      </c>
      <c r="W898">
        <f>VLOOKUP($G898,county_facts!$A:$BB,19,FALSE)</f>
        <v>92.1</v>
      </c>
      <c r="X898">
        <f>VLOOKUP($G898,county_facts!$A:$BB,20,FALSE)</f>
        <v>70.2</v>
      </c>
      <c r="Y898">
        <f>VLOOKUP($G898,county_facts!$A:$BB,21,FALSE)</f>
        <v>3.5</v>
      </c>
      <c r="Z898">
        <f>VLOOKUP($G898,county_facts!$A:$BB,22,FALSE)</f>
        <v>5.3</v>
      </c>
      <c r="AA898">
        <f>VLOOKUP($G898,county_facts!$A:$BB,23,FALSE)</f>
        <v>89</v>
      </c>
      <c r="AB898">
        <f>VLOOKUP($G898,county_facts!$A:$BB,24,FALSE)</f>
        <v>37.9</v>
      </c>
      <c r="AC898">
        <f>VLOOKUP($G898,county_facts!$A:$BB,25,FALSE)</f>
        <v>3180</v>
      </c>
      <c r="AD898">
        <f>VLOOKUP($G898,county_facts!$A:$BB,26,FALSE)</f>
        <v>18.5</v>
      </c>
      <c r="AE898">
        <f>VLOOKUP($G898,county_facts!$A:$BB,27,FALSE)</f>
        <v>32957</v>
      </c>
      <c r="AF898">
        <f>VLOOKUP($G898,county_facts!$A:$BB,28,FALSE)</f>
        <v>54.9</v>
      </c>
      <c r="AG898">
        <f>VLOOKUP($G898,county_facts!$A:$BB,29,FALSE)</f>
        <v>25.2</v>
      </c>
      <c r="AH898">
        <f>VLOOKUP($G898,county_facts!$A:$BB,30,FALSE)</f>
        <v>228700</v>
      </c>
      <c r="AI898">
        <f>VLOOKUP($G898,county_facts!$A:$BB,31,FALSE)</f>
        <v>20909</v>
      </c>
      <c r="AJ898">
        <f>VLOOKUP($G898,county_facts!$A:$BB,32,FALSE)</f>
        <v>2.2000000000000002</v>
      </c>
      <c r="AK898">
        <f>VLOOKUP($G898,county_facts!$A:$BB,33,FALSE)</f>
        <v>21854</v>
      </c>
      <c r="AL898">
        <f>VLOOKUP($G898,county_facts!$A:$BB,34,FALSE)</f>
        <v>34293</v>
      </c>
      <c r="AM898">
        <f>VLOOKUP($G898,county_facts!$A:$BB,35,FALSE)</f>
        <v>31.3</v>
      </c>
      <c r="AN898">
        <f>VLOOKUP($G898,county_facts!$A:$BB,36,FALSE)</f>
        <v>1562</v>
      </c>
      <c r="AO898">
        <f>VLOOKUP($G898,county_facts!$A:$BB,37,FALSE)</f>
        <v>16384</v>
      </c>
      <c r="AP898">
        <f>VLOOKUP($G898,county_facts!$A:$BB,38,FALSE)</f>
        <v>-0.3</v>
      </c>
      <c r="AQ898">
        <f>VLOOKUP($G898,county_facts!$A:$BB,39,FALSE)</f>
        <v>4596</v>
      </c>
      <c r="AR898">
        <f>VLOOKUP($G898,county_facts!$A:$BB,40,FALSE)</f>
        <v>5893</v>
      </c>
      <c r="AS898">
        <f>VLOOKUP($G898,county_facts!$A:$BB,41,FALSE)</f>
        <v>0</v>
      </c>
      <c r="AT898">
        <f>VLOOKUP($G898,county_facts!$A:$BB,42,FALSE)</f>
        <v>0</v>
      </c>
      <c r="AU898">
        <f>VLOOKUP($G898,county_facts!$A:$BB,43,FALSE)</f>
        <v>0</v>
      </c>
      <c r="AV898">
        <f>VLOOKUP($G898,county_facts!$A:$BB,44,FALSE)</f>
        <v>0</v>
      </c>
      <c r="AW898">
        <f>VLOOKUP($G898,county_facts!$A:$BB,45,FALSE)</f>
        <v>0</v>
      </c>
      <c r="AX898">
        <f>VLOOKUP($G898,county_facts!$A:$BB,46,FALSE)</f>
        <v>21.7</v>
      </c>
      <c r="AY898">
        <f>VLOOKUP($G898,county_facts!$A:$BB,47,FALSE)</f>
        <v>129842</v>
      </c>
      <c r="AZ898">
        <f>VLOOKUP($G898,county_facts!$A:$BB,48,FALSE)</f>
        <v>169263</v>
      </c>
      <c r="BA898">
        <f>VLOOKUP($G898,county_facts!$A:$BB,49,FALSE)</f>
        <v>795216</v>
      </c>
      <c r="BB898">
        <f>VLOOKUP($G898,county_facts!$A:$BB,50,FALSE)</f>
        <v>17836</v>
      </c>
      <c r="BC898">
        <f>VLOOKUP($G898,county_facts!$A:$BB,51,FALSE)</f>
        <v>131419</v>
      </c>
      <c r="BD898">
        <f>VLOOKUP($G898,county_facts!$A:$BB,52,FALSE)</f>
        <v>243</v>
      </c>
      <c r="BE898">
        <f>VLOOKUP($G898,county_facts!$A:$BB,53,FALSE)</f>
        <v>312.56</v>
      </c>
      <c r="BF898">
        <f>VLOOKUP($G898,county_facts!$A:$BB,54,FALSE)</f>
        <v>163.4</v>
      </c>
    </row>
    <row r="899" spans="1:58" x14ac:dyDescent="0.3">
      <c r="A899" t="s">
        <v>6</v>
      </c>
      <c r="B899" t="s">
        <v>406</v>
      </c>
      <c r="C899">
        <v>2236</v>
      </c>
      <c r="D899" t="s">
        <v>403</v>
      </c>
      <c r="E899">
        <v>6752</v>
      </c>
      <c r="F899">
        <v>0.33116113699999999</v>
      </c>
      <c r="G899">
        <v>37189</v>
      </c>
      <c r="H899">
        <f>VLOOKUP($G899,county_facts!$A:$BB,4,FALSE)</f>
        <v>52560</v>
      </c>
      <c r="I899">
        <f>VLOOKUP($G899,county_facts!$A:$BB,5,FALSE)</f>
        <v>51079</v>
      </c>
      <c r="J899">
        <f>VLOOKUP($G899,county_facts!$A:$BB,6,FALSE)</f>
        <v>2.9</v>
      </c>
      <c r="K899">
        <f>VLOOKUP($G899,county_facts!$A:$BB,7,FALSE)</f>
        <v>51079</v>
      </c>
      <c r="L899">
        <f>VLOOKUP($G899,county_facts!$A:$BB,8,FALSE)</f>
        <v>3.4</v>
      </c>
      <c r="M899">
        <f>VLOOKUP($G899,county_facts!$A:$BB,9,FALSE)</f>
        <v>13.2</v>
      </c>
      <c r="N899">
        <f>VLOOKUP($G899,county_facts!$A:$BB,10,FALSE)</f>
        <v>14.2</v>
      </c>
      <c r="O899">
        <f>VLOOKUP($G899,county_facts!$A:$BB,11,FALSE)</f>
        <v>50</v>
      </c>
      <c r="P899">
        <f>VLOOKUP($G899,county_facts!$A:$BB,12,FALSE)</f>
        <v>95.1</v>
      </c>
      <c r="Q899">
        <f>VLOOKUP($G899,county_facts!$A:$BB,13,FALSE)</f>
        <v>1.9</v>
      </c>
      <c r="R899">
        <f>VLOOKUP($G899,county_facts!$A:$BB,14,FALSE)</f>
        <v>0.3</v>
      </c>
      <c r="S899">
        <f>VLOOKUP($G899,county_facts!$A:$BB,15,FALSE)</f>
        <v>1.1000000000000001</v>
      </c>
      <c r="T899">
        <f>VLOOKUP($G899,county_facts!$A:$BB,16,FALSE)</f>
        <v>0</v>
      </c>
      <c r="U899">
        <f>VLOOKUP($G899,county_facts!$A:$BB,17,FALSE)</f>
        <v>1.4</v>
      </c>
      <c r="V899">
        <f>VLOOKUP($G899,county_facts!$A:$BB,18,FALSE)</f>
        <v>3.5</v>
      </c>
      <c r="W899">
        <f>VLOOKUP($G899,county_facts!$A:$BB,19,FALSE)</f>
        <v>92.1</v>
      </c>
      <c r="X899">
        <f>VLOOKUP($G899,county_facts!$A:$BB,20,FALSE)</f>
        <v>70.2</v>
      </c>
      <c r="Y899">
        <f>VLOOKUP($G899,county_facts!$A:$BB,21,FALSE)</f>
        <v>3.5</v>
      </c>
      <c r="Z899">
        <f>VLOOKUP($G899,county_facts!$A:$BB,22,FALSE)</f>
        <v>5.3</v>
      </c>
      <c r="AA899">
        <f>VLOOKUP($G899,county_facts!$A:$BB,23,FALSE)</f>
        <v>89</v>
      </c>
      <c r="AB899">
        <f>VLOOKUP($G899,county_facts!$A:$BB,24,FALSE)</f>
        <v>37.9</v>
      </c>
      <c r="AC899">
        <f>VLOOKUP($G899,county_facts!$A:$BB,25,FALSE)</f>
        <v>3180</v>
      </c>
      <c r="AD899">
        <f>VLOOKUP($G899,county_facts!$A:$BB,26,FALSE)</f>
        <v>18.5</v>
      </c>
      <c r="AE899">
        <f>VLOOKUP($G899,county_facts!$A:$BB,27,FALSE)</f>
        <v>32957</v>
      </c>
      <c r="AF899">
        <f>VLOOKUP($G899,county_facts!$A:$BB,28,FALSE)</f>
        <v>54.9</v>
      </c>
      <c r="AG899">
        <f>VLOOKUP($G899,county_facts!$A:$BB,29,FALSE)</f>
        <v>25.2</v>
      </c>
      <c r="AH899">
        <f>VLOOKUP($G899,county_facts!$A:$BB,30,FALSE)</f>
        <v>228700</v>
      </c>
      <c r="AI899">
        <f>VLOOKUP($G899,county_facts!$A:$BB,31,FALSE)</f>
        <v>20909</v>
      </c>
      <c r="AJ899">
        <f>VLOOKUP($G899,county_facts!$A:$BB,32,FALSE)</f>
        <v>2.2000000000000002</v>
      </c>
      <c r="AK899">
        <f>VLOOKUP($G899,county_facts!$A:$BB,33,FALSE)</f>
        <v>21854</v>
      </c>
      <c r="AL899">
        <f>VLOOKUP($G899,county_facts!$A:$BB,34,FALSE)</f>
        <v>34293</v>
      </c>
      <c r="AM899">
        <f>VLOOKUP($G899,county_facts!$A:$BB,35,FALSE)</f>
        <v>31.3</v>
      </c>
      <c r="AN899">
        <f>VLOOKUP($G899,county_facts!$A:$BB,36,FALSE)</f>
        <v>1562</v>
      </c>
      <c r="AO899">
        <f>VLOOKUP($G899,county_facts!$A:$BB,37,FALSE)</f>
        <v>16384</v>
      </c>
      <c r="AP899">
        <f>VLOOKUP($G899,county_facts!$A:$BB,38,FALSE)</f>
        <v>-0.3</v>
      </c>
      <c r="AQ899">
        <f>VLOOKUP($G899,county_facts!$A:$BB,39,FALSE)</f>
        <v>4596</v>
      </c>
      <c r="AR899">
        <f>VLOOKUP($G899,county_facts!$A:$BB,40,FALSE)</f>
        <v>5893</v>
      </c>
      <c r="AS899">
        <f>VLOOKUP($G899,county_facts!$A:$BB,41,FALSE)</f>
        <v>0</v>
      </c>
      <c r="AT899">
        <f>VLOOKUP($G899,county_facts!$A:$BB,42,FALSE)</f>
        <v>0</v>
      </c>
      <c r="AU899">
        <f>VLOOKUP($G899,county_facts!$A:$BB,43,FALSE)</f>
        <v>0</v>
      </c>
      <c r="AV899">
        <f>VLOOKUP($G899,county_facts!$A:$BB,44,FALSE)</f>
        <v>0</v>
      </c>
      <c r="AW899">
        <f>VLOOKUP($G899,county_facts!$A:$BB,45,FALSE)</f>
        <v>0</v>
      </c>
      <c r="AX899">
        <f>VLOOKUP($G899,county_facts!$A:$BB,46,FALSE)</f>
        <v>21.7</v>
      </c>
      <c r="AY899">
        <f>VLOOKUP($G899,county_facts!$A:$BB,47,FALSE)</f>
        <v>129842</v>
      </c>
      <c r="AZ899">
        <f>VLOOKUP($G899,county_facts!$A:$BB,48,FALSE)</f>
        <v>169263</v>
      </c>
      <c r="BA899">
        <f>VLOOKUP($G899,county_facts!$A:$BB,49,FALSE)</f>
        <v>795216</v>
      </c>
      <c r="BB899">
        <f>VLOOKUP($G899,county_facts!$A:$BB,50,FALSE)</f>
        <v>17836</v>
      </c>
      <c r="BC899">
        <f>VLOOKUP($G899,county_facts!$A:$BB,51,FALSE)</f>
        <v>131419</v>
      </c>
      <c r="BD899">
        <f>VLOOKUP($G899,county_facts!$A:$BB,52,FALSE)</f>
        <v>243</v>
      </c>
      <c r="BE899">
        <f>VLOOKUP($G899,county_facts!$A:$BB,53,FALSE)</f>
        <v>312.56</v>
      </c>
      <c r="BF899">
        <f>VLOOKUP($G899,county_facts!$A:$BB,54,FALSE)</f>
        <v>163.4</v>
      </c>
    </row>
    <row r="900" spans="1:58" x14ac:dyDescent="0.3">
      <c r="A900" t="s">
        <v>6</v>
      </c>
      <c r="B900" t="s">
        <v>10</v>
      </c>
      <c r="C900">
        <v>1078</v>
      </c>
      <c r="D900" t="s">
        <v>403</v>
      </c>
      <c r="E900">
        <v>1369</v>
      </c>
      <c r="F900">
        <v>0.78743608499999995</v>
      </c>
      <c r="G900">
        <v>37187</v>
      </c>
      <c r="H900">
        <f>VLOOKUP($G900,county_facts!$A:$BB,4,FALSE)</f>
        <v>12570</v>
      </c>
      <c r="I900">
        <f>VLOOKUP($G900,county_facts!$A:$BB,5,FALSE)</f>
        <v>13218</v>
      </c>
      <c r="J900">
        <f>VLOOKUP($G900,county_facts!$A:$BB,6,FALSE)</f>
        <v>-4.9000000000000004</v>
      </c>
      <c r="K900">
        <f>VLOOKUP($G900,county_facts!$A:$BB,7,FALSE)</f>
        <v>13228</v>
      </c>
      <c r="L900">
        <f>VLOOKUP($G900,county_facts!$A:$BB,8,FALSE)</f>
        <v>5.6</v>
      </c>
      <c r="M900">
        <f>VLOOKUP($G900,county_facts!$A:$BB,9,FALSE)</f>
        <v>21.3</v>
      </c>
      <c r="N900">
        <f>VLOOKUP($G900,county_facts!$A:$BB,10,FALSE)</f>
        <v>21.1</v>
      </c>
      <c r="O900">
        <f>VLOOKUP($G900,county_facts!$A:$BB,11,FALSE)</f>
        <v>53</v>
      </c>
      <c r="P900">
        <f>VLOOKUP($G900,county_facts!$A:$BB,12,FALSE)</f>
        <v>48.3</v>
      </c>
      <c r="Q900">
        <f>VLOOKUP($G900,county_facts!$A:$BB,13,FALSE)</f>
        <v>48.7</v>
      </c>
      <c r="R900">
        <f>VLOOKUP($G900,county_facts!$A:$BB,14,FALSE)</f>
        <v>0.9</v>
      </c>
      <c r="S900">
        <f>VLOOKUP($G900,county_facts!$A:$BB,15,FALSE)</f>
        <v>0.4</v>
      </c>
      <c r="T900">
        <f>VLOOKUP($G900,county_facts!$A:$BB,16,FALSE)</f>
        <v>0</v>
      </c>
      <c r="U900">
        <f>VLOOKUP($G900,county_facts!$A:$BB,17,FALSE)</f>
        <v>1.7</v>
      </c>
      <c r="V900">
        <f>VLOOKUP($G900,county_facts!$A:$BB,18,FALSE)</f>
        <v>4.8</v>
      </c>
      <c r="W900">
        <f>VLOOKUP($G900,county_facts!$A:$BB,19,FALSE)</f>
        <v>45.3</v>
      </c>
      <c r="X900">
        <f>VLOOKUP($G900,county_facts!$A:$BB,20,FALSE)</f>
        <v>88.5</v>
      </c>
      <c r="Y900">
        <f>VLOOKUP($G900,county_facts!$A:$BB,21,FALSE)</f>
        <v>2</v>
      </c>
      <c r="Z900">
        <f>VLOOKUP($G900,county_facts!$A:$BB,22,FALSE)</f>
        <v>2.4</v>
      </c>
      <c r="AA900">
        <f>VLOOKUP($G900,county_facts!$A:$BB,23,FALSE)</f>
        <v>79</v>
      </c>
      <c r="AB900">
        <f>VLOOKUP($G900,county_facts!$A:$BB,24,FALSE)</f>
        <v>11.7</v>
      </c>
      <c r="AC900">
        <f>VLOOKUP($G900,county_facts!$A:$BB,25,FALSE)</f>
        <v>998</v>
      </c>
      <c r="AD900">
        <f>VLOOKUP($G900,county_facts!$A:$BB,26,FALSE)</f>
        <v>25.3</v>
      </c>
      <c r="AE900">
        <f>VLOOKUP($G900,county_facts!$A:$BB,27,FALSE)</f>
        <v>6426</v>
      </c>
      <c r="AF900">
        <f>VLOOKUP($G900,county_facts!$A:$BB,28,FALSE)</f>
        <v>72.3</v>
      </c>
      <c r="AG900">
        <f>VLOOKUP($G900,county_facts!$A:$BB,29,FALSE)</f>
        <v>8</v>
      </c>
      <c r="AH900">
        <f>VLOOKUP($G900,county_facts!$A:$BB,30,FALSE)</f>
        <v>89000</v>
      </c>
      <c r="AI900">
        <f>VLOOKUP($G900,county_facts!$A:$BB,31,FALSE)</f>
        <v>5056</v>
      </c>
      <c r="AJ900">
        <f>VLOOKUP($G900,county_facts!$A:$BB,32,FALSE)</f>
        <v>2.5299999999999998</v>
      </c>
      <c r="AK900">
        <f>VLOOKUP($G900,county_facts!$A:$BB,33,FALSE)</f>
        <v>18779</v>
      </c>
      <c r="AL900">
        <f>VLOOKUP($G900,county_facts!$A:$BB,34,FALSE)</f>
        <v>34936</v>
      </c>
      <c r="AM900">
        <f>VLOOKUP($G900,county_facts!$A:$BB,35,FALSE)</f>
        <v>23.7</v>
      </c>
      <c r="AN900">
        <f>VLOOKUP($G900,county_facts!$A:$BB,36,FALSE)</f>
        <v>242</v>
      </c>
      <c r="AO900">
        <f>VLOOKUP($G900,county_facts!$A:$BB,37,FALSE)</f>
        <v>2975</v>
      </c>
      <c r="AP900">
        <f>VLOOKUP($G900,county_facts!$A:$BB,38,FALSE)</f>
        <v>0</v>
      </c>
      <c r="AQ900">
        <f>VLOOKUP($G900,county_facts!$A:$BB,39,FALSE)</f>
        <v>606</v>
      </c>
      <c r="AR900">
        <f>VLOOKUP($G900,county_facts!$A:$BB,40,FALSE)</f>
        <v>921</v>
      </c>
      <c r="AS900">
        <f>VLOOKUP($G900,county_facts!$A:$BB,41,FALSE)</f>
        <v>22.6</v>
      </c>
      <c r="AT900">
        <f>VLOOKUP($G900,county_facts!$A:$BB,42,FALSE)</f>
        <v>0</v>
      </c>
      <c r="AU900">
        <f>VLOOKUP($G900,county_facts!$A:$BB,43,FALSE)</f>
        <v>0</v>
      </c>
      <c r="AV900">
        <f>VLOOKUP($G900,county_facts!$A:$BB,44,FALSE)</f>
        <v>0</v>
      </c>
      <c r="AW900">
        <f>VLOOKUP($G900,county_facts!$A:$BB,45,FALSE)</f>
        <v>0</v>
      </c>
      <c r="AX900">
        <f>VLOOKUP($G900,county_facts!$A:$BB,46,FALSE)</f>
        <v>31.5</v>
      </c>
      <c r="AY900">
        <f>VLOOKUP($G900,county_facts!$A:$BB,47,FALSE)</f>
        <v>727927</v>
      </c>
      <c r="AZ900">
        <f>VLOOKUP($G900,county_facts!$A:$BB,48,FALSE)</f>
        <v>83173</v>
      </c>
      <c r="BA900">
        <f>VLOOKUP($G900,county_facts!$A:$BB,49,FALSE)</f>
        <v>107746</v>
      </c>
      <c r="BB900">
        <f>VLOOKUP($G900,county_facts!$A:$BB,50,FALSE)</f>
        <v>8370</v>
      </c>
      <c r="BC900">
        <f>VLOOKUP($G900,county_facts!$A:$BB,51,FALSE)</f>
        <v>13538</v>
      </c>
      <c r="BD900">
        <f>VLOOKUP($G900,county_facts!$A:$BB,52,FALSE)</f>
        <v>8</v>
      </c>
      <c r="BE900">
        <f>VLOOKUP($G900,county_facts!$A:$BB,53,FALSE)</f>
        <v>348.14</v>
      </c>
      <c r="BF900">
        <f>VLOOKUP($G900,county_facts!$A:$BB,54,FALSE)</f>
        <v>38</v>
      </c>
    </row>
    <row r="901" spans="1:58" x14ac:dyDescent="0.3">
      <c r="A901" t="s">
        <v>9</v>
      </c>
      <c r="B901" t="s">
        <v>10</v>
      </c>
      <c r="C901">
        <v>291</v>
      </c>
      <c r="D901" t="s">
        <v>403</v>
      </c>
      <c r="E901">
        <v>1369</v>
      </c>
      <c r="F901">
        <v>0.21256391499999999</v>
      </c>
      <c r="G901">
        <v>37187</v>
      </c>
      <c r="H901">
        <f>VLOOKUP($G901,county_facts!$A:$BB,4,FALSE)</f>
        <v>12570</v>
      </c>
      <c r="I901">
        <f>VLOOKUP($G901,county_facts!$A:$BB,5,FALSE)</f>
        <v>13218</v>
      </c>
      <c r="J901">
        <f>VLOOKUP($G901,county_facts!$A:$BB,6,FALSE)</f>
        <v>-4.9000000000000004</v>
      </c>
      <c r="K901">
        <f>VLOOKUP($G901,county_facts!$A:$BB,7,FALSE)</f>
        <v>13228</v>
      </c>
      <c r="L901">
        <f>VLOOKUP($G901,county_facts!$A:$BB,8,FALSE)</f>
        <v>5.6</v>
      </c>
      <c r="M901">
        <f>VLOOKUP($G901,county_facts!$A:$BB,9,FALSE)</f>
        <v>21.3</v>
      </c>
      <c r="N901">
        <f>VLOOKUP($G901,county_facts!$A:$BB,10,FALSE)</f>
        <v>21.1</v>
      </c>
      <c r="O901">
        <f>VLOOKUP($G901,county_facts!$A:$BB,11,FALSE)</f>
        <v>53</v>
      </c>
      <c r="P901">
        <f>VLOOKUP($G901,county_facts!$A:$BB,12,FALSE)</f>
        <v>48.3</v>
      </c>
      <c r="Q901">
        <f>VLOOKUP($G901,county_facts!$A:$BB,13,FALSE)</f>
        <v>48.7</v>
      </c>
      <c r="R901">
        <f>VLOOKUP($G901,county_facts!$A:$BB,14,FALSE)</f>
        <v>0.9</v>
      </c>
      <c r="S901">
        <f>VLOOKUP($G901,county_facts!$A:$BB,15,FALSE)</f>
        <v>0.4</v>
      </c>
      <c r="T901">
        <f>VLOOKUP($G901,county_facts!$A:$BB,16,FALSE)</f>
        <v>0</v>
      </c>
      <c r="U901">
        <f>VLOOKUP($G901,county_facts!$A:$BB,17,FALSE)</f>
        <v>1.7</v>
      </c>
      <c r="V901">
        <f>VLOOKUP($G901,county_facts!$A:$BB,18,FALSE)</f>
        <v>4.8</v>
      </c>
      <c r="W901">
        <f>VLOOKUP($G901,county_facts!$A:$BB,19,FALSE)</f>
        <v>45.3</v>
      </c>
      <c r="X901">
        <f>VLOOKUP($G901,county_facts!$A:$BB,20,FALSE)</f>
        <v>88.5</v>
      </c>
      <c r="Y901">
        <f>VLOOKUP($G901,county_facts!$A:$BB,21,FALSE)</f>
        <v>2</v>
      </c>
      <c r="Z901">
        <f>VLOOKUP($G901,county_facts!$A:$BB,22,FALSE)</f>
        <v>2.4</v>
      </c>
      <c r="AA901">
        <f>VLOOKUP($G901,county_facts!$A:$BB,23,FALSE)</f>
        <v>79</v>
      </c>
      <c r="AB901">
        <f>VLOOKUP($G901,county_facts!$A:$BB,24,FALSE)</f>
        <v>11.7</v>
      </c>
      <c r="AC901">
        <f>VLOOKUP($G901,county_facts!$A:$BB,25,FALSE)</f>
        <v>998</v>
      </c>
      <c r="AD901">
        <f>VLOOKUP($G901,county_facts!$A:$BB,26,FALSE)</f>
        <v>25.3</v>
      </c>
      <c r="AE901">
        <f>VLOOKUP($G901,county_facts!$A:$BB,27,FALSE)</f>
        <v>6426</v>
      </c>
      <c r="AF901">
        <f>VLOOKUP($G901,county_facts!$A:$BB,28,FALSE)</f>
        <v>72.3</v>
      </c>
      <c r="AG901">
        <f>VLOOKUP($G901,county_facts!$A:$BB,29,FALSE)</f>
        <v>8</v>
      </c>
      <c r="AH901">
        <f>VLOOKUP($G901,county_facts!$A:$BB,30,FALSE)</f>
        <v>89000</v>
      </c>
      <c r="AI901">
        <f>VLOOKUP($G901,county_facts!$A:$BB,31,FALSE)</f>
        <v>5056</v>
      </c>
      <c r="AJ901">
        <f>VLOOKUP($G901,county_facts!$A:$BB,32,FALSE)</f>
        <v>2.5299999999999998</v>
      </c>
      <c r="AK901">
        <f>VLOOKUP($G901,county_facts!$A:$BB,33,FALSE)</f>
        <v>18779</v>
      </c>
      <c r="AL901">
        <f>VLOOKUP($G901,county_facts!$A:$BB,34,FALSE)</f>
        <v>34936</v>
      </c>
      <c r="AM901">
        <f>VLOOKUP($G901,county_facts!$A:$BB,35,FALSE)</f>
        <v>23.7</v>
      </c>
      <c r="AN901">
        <f>VLOOKUP($G901,county_facts!$A:$BB,36,FALSE)</f>
        <v>242</v>
      </c>
      <c r="AO901">
        <f>VLOOKUP($G901,county_facts!$A:$BB,37,FALSE)</f>
        <v>2975</v>
      </c>
      <c r="AP901">
        <f>VLOOKUP($G901,county_facts!$A:$BB,38,FALSE)</f>
        <v>0</v>
      </c>
      <c r="AQ901">
        <f>VLOOKUP($G901,county_facts!$A:$BB,39,FALSE)</f>
        <v>606</v>
      </c>
      <c r="AR901">
        <f>VLOOKUP($G901,county_facts!$A:$BB,40,FALSE)</f>
        <v>921</v>
      </c>
      <c r="AS901">
        <f>VLOOKUP($G901,county_facts!$A:$BB,41,FALSE)</f>
        <v>22.6</v>
      </c>
      <c r="AT901">
        <f>VLOOKUP($G901,county_facts!$A:$BB,42,FALSE)</f>
        <v>0</v>
      </c>
      <c r="AU901">
        <f>VLOOKUP($G901,county_facts!$A:$BB,43,FALSE)</f>
        <v>0</v>
      </c>
      <c r="AV901">
        <f>VLOOKUP($G901,county_facts!$A:$BB,44,FALSE)</f>
        <v>0</v>
      </c>
      <c r="AW901">
        <f>VLOOKUP($G901,county_facts!$A:$BB,45,FALSE)</f>
        <v>0</v>
      </c>
      <c r="AX901">
        <f>VLOOKUP($G901,county_facts!$A:$BB,46,FALSE)</f>
        <v>31.5</v>
      </c>
      <c r="AY901">
        <f>VLOOKUP($G901,county_facts!$A:$BB,47,FALSE)</f>
        <v>727927</v>
      </c>
      <c r="AZ901">
        <f>VLOOKUP($G901,county_facts!$A:$BB,48,FALSE)</f>
        <v>83173</v>
      </c>
      <c r="BA901">
        <f>VLOOKUP($G901,county_facts!$A:$BB,49,FALSE)</f>
        <v>107746</v>
      </c>
      <c r="BB901">
        <f>VLOOKUP($G901,county_facts!$A:$BB,50,FALSE)</f>
        <v>8370</v>
      </c>
      <c r="BC901">
        <f>VLOOKUP($G901,county_facts!$A:$BB,51,FALSE)</f>
        <v>13538</v>
      </c>
      <c r="BD901">
        <f>VLOOKUP($G901,county_facts!$A:$BB,52,FALSE)</f>
        <v>8</v>
      </c>
      <c r="BE901">
        <f>VLOOKUP($G901,county_facts!$A:$BB,53,FALSE)</f>
        <v>348.14</v>
      </c>
      <c r="BF901">
        <f>VLOOKUP($G901,county_facts!$A:$BB,54,FALSE)</f>
        <v>38</v>
      </c>
    </row>
    <row r="902" spans="1:58" x14ac:dyDescent="0.3">
      <c r="A902" t="s">
        <v>6</v>
      </c>
      <c r="B902" t="s">
        <v>251</v>
      </c>
      <c r="C902">
        <v>2206</v>
      </c>
      <c r="D902" t="s">
        <v>403</v>
      </c>
      <c r="E902">
        <v>2752</v>
      </c>
      <c r="F902">
        <v>0.80159883700000001</v>
      </c>
      <c r="G902">
        <v>37185</v>
      </c>
      <c r="H902">
        <f>VLOOKUP($G902,county_facts!$A:$BB,4,FALSE)</f>
        <v>20231</v>
      </c>
      <c r="I902">
        <f>VLOOKUP($G902,county_facts!$A:$BB,5,FALSE)</f>
        <v>20975</v>
      </c>
      <c r="J902">
        <f>VLOOKUP($G902,county_facts!$A:$BB,6,FALSE)</f>
        <v>-3.5</v>
      </c>
      <c r="K902">
        <f>VLOOKUP($G902,county_facts!$A:$BB,7,FALSE)</f>
        <v>20972</v>
      </c>
      <c r="L902">
        <f>VLOOKUP($G902,county_facts!$A:$BB,8,FALSE)</f>
        <v>4.7</v>
      </c>
      <c r="M902">
        <f>VLOOKUP($G902,county_facts!$A:$BB,9,FALSE)</f>
        <v>18.899999999999999</v>
      </c>
      <c r="N902">
        <f>VLOOKUP($G902,county_facts!$A:$BB,10,FALSE)</f>
        <v>21.5</v>
      </c>
      <c r="O902">
        <f>VLOOKUP($G902,county_facts!$A:$BB,11,FALSE)</f>
        <v>49.5</v>
      </c>
      <c r="P902">
        <f>VLOOKUP($G902,county_facts!$A:$BB,12,FALSE)</f>
        <v>41</v>
      </c>
      <c r="Q902">
        <f>VLOOKUP($G902,county_facts!$A:$BB,13,FALSE)</f>
        <v>51.5</v>
      </c>
      <c r="R902">
        <f>VLOOKUP($G902,county_facts!$A:$BB,14,FALSE)</f>
        <v>5.5</v>
      </c>
      <c r="S902">
        <f>VLOOKUP($G902,county_facts!$A:$BB,15,FALSE)</f>
        <v>0.4</v>
      </c>
      <c r="T902">
        <f>VLOOKUP($G902,county_facts!$A:$BB,16,FALSE)</f>
        <v>0</v>
      </c>
      <c r="U902">
        <f>VLOOKUP($G902,county_facts!$A:$BB,17,FALSE)</f>
        <v>1.6</v>
      </c>
      <c r="V902">
        <f>VLOOKUP($G902,county_facts!$A:$BB,18,FALSE)</f>
        <v>4</v>
      </c>
      <c r="W902">
        <f>VLOOKUP($G902,county_facts!$A:$BB,19,FALSE)</f>
        <v>38.4</v>
      </c>
      <c r="X902">
        <f>VLOOKUP($G902,county_facts!$A:$BB,20,FALSE)</f>
        <v>90.9</v>
      </c>
      <c r="Y902">
        <f>VLOOKUP($G902,county_facts!$A:$BB,21,FALSE)</f>
        <v>2.4</v>
      </c>
      <c r="Z902">
        <f>VLOOKUP($G902,county_facts!$A:$BB,22,FALSE)</f>
        <v>3.6</v>
      </c>
      <c r="AA902">
        <f>VLOOKUP($G902,county_facts!$A:$BB,23,FALSE)</f>
        <v>76.5</v>
      </c>
      <c r="AB902">
        <f>VLOOKUP($G902,county_facts!$A:$BB,24,FALSE)</f>
        <v>13.5</v>
      </c>
      <c r="AC902">
        <f>VLOOKUP($G902,county_facts!$A:$BB,25,FALSE)</f>
        <v>1915</v>
      </c>
      <c r="AD902">
        <f>VLOOKUP($G902,county_facts!$A:$BB,26,FALSE)</f>
        <v>29.4</v>
      </c>
      <c r="AE902">
        <f>VLOOKUP($G902,county_facts!$A:$BB,27,FALSE)</f>
        <v>11731</v>
      </c>
      <c r="AF902">
        <f>VLOOKUP($G902,county_facts!$A:$BB,28,FALSE)</f>
        <v>70.599999999999994</v>
      </c>
      <c r="AG902">
        <f>VLOOKUP($G902,county_facts!$A:$BB,29,FALSE)</f>
        <v>3.8</v>
      </c>
      <c r="AH902">
        <f>VLOOKUP($G902,county_facts!$A:$BB,30,FALSE)</f>
        <v>98300</v>
      </c>
      <c r="AI902">
        <f>VLOOKUP($G902,county_facts!$A:$BB,31,FALSE)</f>
        <v>7731</v>
      </c>
      <c r="AJ902">
        <f>VLOOKUP($G902,county_facts!$A:$BB,32,FALSE)</f>
        <v>2.59</v>
      </c>
      <c r="AK902">
        <f>VLOOKUP($G902,county_facts!$A:$BB,33,FALSE)</f>
        <v>19052</v>
      </c>
      <c r="AL902">
        <f>VLOOKUP($G902,county_facts!$A:$BB,34,FALSE)</f>
        <v>34285</v>
      </c>
      <c r="AM902">
        <f>VLOOKUP($G902,county_facts!$A:$BB,35,FALSE)</f>
        <v>26.2</v>
      </c>
      <c r="AN902">
        <f>VLOOKUP($G902,county_facts!$A:$BB,36,FALSE)</f>
        <v>262</v>
      </c>
      <c r="AO902">
        <f>VLOOKUP($G902,county_facts!$A:$BB,37,FALSE)</f>
        <v>2198</v>
      </c>
      <c r="AP902">
        <f>VLOOKUP($G902,county_facts!$A:$BB,38,FALSE)</f>
        <v>12.7</v>
      </c>
      <c r="AQ902">
        <f>VLOOKUP($G902,county_facts!$A:$BB,39,FALSE)</f>
        <v>970</v>
      </c>
      <c r="AR902">
        <f>VLOOKUP($G902,county_facts!$A:$BB,40,FALSE)</f>
        <v>1270</v>
      </c>
      <c r="AS902">
        <f>VLOOKUP($G902,county_facts!$A:$BB,41,FALSE)</f>
        <v>36.1</v>
      </c>
      <c r="AT902">
        <f>VLOOKUP($G902,county_facts!$A:$BB,42,FALSE)</f>
        <v>0</v>
      </c>
      <c r="AU902">
        <f>VLOOKUP($G902,county_facts!$A:$BB,43,FALSE)</f>
        <v>0</v>
      </c>
      <c r="AV902">
        <f>VLOOKUP($G902,county_facts!$A:$BB,44,FALSE)</f>
        <v>0</v>
      </c>
      <c r="AW902">
        <f>VLOOKUP($G902,county_facts!$A:$BB,45,FALSE)</f>
        <v>0</v>
      </c>
      <c r="AX902">
        <f>VLOOKUP($G902,county_facts!$A:$BB,46,FALSE)</f>
        <v>23.1</v>
      </c>
      <c r="AY902">
        <f>VLOOKUP($G902,county_facts!$A:$BB,47,FALSE)</f>
        <v>0</v>
      </c>
      <c r="AZ902">
        <f>VLOOKUP($G902,county_facts!$A:$BB,48,FALSE)</f>
        <v>17714</v>
      </c>
      <c r="BA902">
        <f>VLOOKUP($G902,county_facts!$A:$BB,49,FALSE)</f>
        <v>62865</v>
      </c>
      <c r="BB902">
        <f>VLOOKUP($G902,county_facts!$A:$BB,50,FALSE)</f>
        <v>3222</v>
      </c>
      <c r="BC902">
        <f>VLOOKUP($G902,county_facts!$A:$BB,51,FALSE)</f>
        <v>5653</v>
      </c>
      <c r="BD902">
        <f>VLOOKUP($G902,county_facts!$A:$BB,52,FALSE)</f>
        <v>30</v>
      </c>
      <c r="BE902">
        <f>VLOOKUP($G902,county_facts!$A:$BB,53,FALSE)</f>
        <v>428.46</v>
      </c>
      <c r="BF902">
        <f>VLOOKUP($G902,county_facts!$A:$BB,54,FALSE)</f>
        <v>48.9</v>
      </c>
    </row>
    <row r="903" spans="1:58" x14ac:dyDescent="0.3">
      <c r="A903" t="s">
        <v>9</v>
      </c>
      <c r="B903" t="s">
        <v>251</v>
      </c>
      <c r="C903">
        <v>546</v>
      </c>
      <c r="D903" t="s">
        <v>403</v>
      </c>
      <c r="E903">
        <v>2752</v>
      </c>
      <c r="F903">
        <v>0.19840116299999999</v>
      </c>
      <c r="G903">
        <v>37185</v>
      </c>
      <c r="H903">
        <f>VLOOKUP($G903,county_facts!$A:$BB,4,FALSE)</f>
        <v>20231</v>
      </c>
      <c r="I903">
        <f>VLOOKUP($G903,county_facts!$A:$BB,5,FALSE)</f>
        <v>20975</v>
      </c>
      <c r="J903">
        <f>VLOOKUP($G903,county_facts!$A:$BB,6,FALSE)</f>
        <v>-3.5</v>
      </c>
      <c r="K903">
        <f>VLOOKUP($G903,county_facts!$A:$BB,7,FALSE)</f>
        <v>20972</v>
      </c>
      <c r="L903">
        <f>VLOOKUP($G903,county_facts!$A:$BB,8,FALSE)</f>
        <v>4.7</v>
      </c>
      <c r="M903">
        <f>VLOOKUP($G903,county_facts!$A:$BB,9,FALSE)</f>
        <v>18.899999999999999</v>
      </c>
      <c r="N903">
        <f>VLOOKUP($G903,county_facts!$A:$BB,10,FALSE)</f>
        <v>21.5</v>
      </c>
      <c r="O903">
        <f>VLOOKUP($G903,county_facts!$A:$BB,11,FALSE)</f>
        <v>49.5</v>
      </c>
      <c r="P903">
        <f>VLOOKUP($G903,county_facts!$A:$BB,12,FALSE)</f>
        <v>41</v>
      </c>
      <c r="Q903">
        <f>VLOOKUP($G903,county_facts!$A:$BB,13,FALSE)</f>
        <v>51.5</v>
      </c>
      <c r="R903">
        <f>VLOOKUP($G903,county_facts!$A:$BB,14,FALSE)</f>
        <v>5.5</v>
      </c>
      <c r="S903">
        <f>VLOOKUP($G903,county_facts!$A:$BB,15,FALSE)</f>
        <v>0.4</v>
      </c>
      <c r="T903">
        <f>VLOOKUP($G903,county_facts!$A:$BB,16,FALSE)</f>
        <v>0</v>
      </c>
      <c r="U903">
        <f>VLOOKUP($G903,county_facts!$A:$BB,17,FALSE)</f>
        <v>1.6</v>
      </c>
      <c r="V903">
        <f>VLOOKUP($G903,county_facts!$A:$BB,18,FALSE)</f>
        <v>4</v>
      </c>
      <c r="W903">
        <f>VLOOKUP($G903,county_facts!$A:$BB,19,FALSE)</f>
        <v>38.4</v>
      </c>
      <c r="X903">
        <f>VLOOKUP($G903,county_facts!$A:$BB,20,FALSE)</f>
        <v>90.9</v>
      </c>
      <c r="Y903">
        <f>VLOOKUP($G903,county_facts!$A:$BB,21,FALSE)</f>
        <v>2.4</v>
      </c>
      <c r="Z903">
        <f>VLOOKUP($G903,county_facts!$A:$BB,22,FALSE)</f>
        <v>3.6</v>
      </c>
      <c r="AA903">
        <f>VLOOKUP($G903,county_facts!$A:$BB,23,FALSE)</f>
        <v>76.5</v>
      </c>
      <c r="AB903">
        <f>VLOOKUP($G903,county_facts!$A:$BB,24,FALSE)</f>
        <v>13.5</v>
      </c>
      <c r="AC903">
        <f>VLOOKUP($G903,county_facts!$A:$BB,25,FALSE)</f>
        <v>1915</v>
      </c>
      <c r="AD903">
        <f>VLOOKUP($G903,county_facts!$A:$BB,26,FALSE)</f>
        <v>29.4</v>
      </c>
      <c r="AE903">
        <f>VLOOKUP($G903,county_facts!$A:$BB,27,FALSE)</f>
        <v>11731</v>
      </c>
      <c r="AF903">
        <f>VLOOKUP($G903,county_facts!$A:$BB,28,FALSE)</f>
        <v>70.599999999999994</v>
      </c>
      <c r="AG903">
        <f>VLOOKUP($G903,county_facts!$A:$BB,29,FALSE)</f>
        <v>3.8</v>
      </c>
      <c r="AH903">
        <f>VLOOKUP($G903,county_facts!$A:$BB,30,FALSE)</f>
        <v>98300</v>
      </c>
      <c r="AI903">
        <f>VLOOKUP($G903,county_facts!$A:$BB,31,FALSE)</f>
        <v>7731</v>
      </c>
      <c r="AJ903">
        <f>VLOOKUP($G903,county_facts!$A:$BB,32,FALSE)</f>
        <v>2.59</v>
      </c>
      <c r="AK903">
        <f>VLOOKUP($G903,county_facts!$A:$BB,33,FALSE)</f>
        <v>19052</v>
      </c>
      <c r="AL903">
        <f>VLOOKUP($G903,county_facts!$A:$BB,34,FALSE)</f>
        <v>34285</v>
      </c>
      <c r="AM903">
        <f>VLOOKUP($G903,county_facts!$A:$BB,35,FALSE)</f>
        <v>26.2</v>
      </c>
      <c r="AN903">
        <f>VLOOKUP($G903,county_facts!$A:$BB,36,FALSE)</f>
        <v>262</v>
      </c>
      <c r="AO903">
        <f>VLOOKUP($G903,county_facts!$A:$BB,37,FALSE)</f>
        <v>2198</v>
      </c>
      <c r="AP903">
        <f>VLOOKUP($G903,county_facts!$A:$BB,38,FALSE)</f>
        <v>12.7</v>
      </c>
      <c r="AQ903">
        <f>VLOOKUP($G903,county_facts!$A:$BB,39,FALSE)</f>
        <v>970</v>
      </c>
      <c r="AR903">
        <f>VLOOKUP($G903,county_facts!$A:$BB,40,FALSE)</f>
        <v>1270</v>
      </c>
      <c r="AS903">
        <f>VLOOKUP($G903,county_facts!$A:$BB,41,FALSE)</f>
        <v>36.1</v>
      </c>
      <c r="AT903">
        <f>VLOOKUP($G903,county_facts!$A:$BB,42,FALSE)</f>
        <v>0</v>
      </c>
      <c r="AU903">
        <f>VLOOKUP($G903,county_facts!$A:$BB,43,FALSE)</f>
        <v>0</v>
      </c>
      <c r="AV903">
        <f>VLOOKUP($G903,county_facts!$A:$BB,44,FALSE)</f>
        <v>0</v>
      </c>
      <c r="AW903">
        <f>VLOOKUP($G903,county_facts!$A:$BB,45,FALSE)</f>
        <v>0</v>
      </c>
      <c r="AX903">
        <f>VLOOKUP($G903,county_facts!$A:$BB,46,FALSE)</f>
        <v>23.1</v>
      </c>
      <c r="AY903">
        <f>VLOOKUP($G903,county_facts!$A:$BB,47,FALSE)</f>
        <v>0</v>
      </c>
      <c r="AZ903">
        <f>VLOOKUP($G903,county_facts!$A:$BB,48,FALSE)</f>
        <v>17714</v>
      </c>
      <c r="BA903">
        <f>VLOOKUP($G903,county_facts!$A:$BB,49,FALSE)</f>
        <v>62865</v>
      </c>
      <c r="BB903">
        <f>VLOOKUP($G903,county_facts!$A:$BB,50,FALSE)</f>
        <v>3222</v>
      </c>
      <c r="BC903">
        <f>VLOOKUP($G903,county_facts!$A:$BB,51,FALSE)</f>
        <v>5653</v>
      </c>
      <c r="BD903">
        <f>VLOOKUP($G903,county_facts!$A:$BB,52,FALSE)</f>
        <v>30</v>
      </c>
      <c r="BE903">
        <f>VLOOKUP($G903,county_facts!$A:$BB,53,FALSE)</f>
        <v>428.46</v>
      </c>
      <c r="BF903">
        <f>VLOOKUP($G903,county_facts!$A:$BB,54,FALSE)</f>
        <v>48.9</v>
      </c>
    </row>
    <row r="904" spans="1:58" x14ac:dyDescent="0.3">
      <c r="A904" t="s">
        <v>6</v>
      </c>
      <c r="B904" t="s">
        <v>407</v>
      </c>
      <c r="C904">
        <v>78225</v>
      </c>
      <c r="D904" t="s">
        <v>403</v>
      </c>
      <c r="E904">
        <v>128205</v>
      </c>
      <c r="F904">
        <v>0.61015560999999996</v>
      </c>
      <c r="G904">
        <v>37183</v>
      </c>
      <c r="H904">
        <f>VLOOKUP($G904,county_facts!$A:$BB,4,FALSE)</f>
        <v>998691</v>
      </c>
      <c r="I904">
        <f>VLOOKUP($G904,county_facts!$A:$BB,5,FALSE)</f>
        <v>901018</v>
      </c>
      <c r="J904">
        <f>VLOOKUP($G904,county_facts!$A:$BB,6,FALSE)</f>
        <v>10.8</v>
      </c>
      <c r="K904">
        <f>VLOOKUP($G904,county_facts!$A:$BB,7,FALSE)</f>
        <v>900993</v>
      </c>
      <c r="L904">
        <f>VLOOKUP($G904,county_facts!$A:$BB,8,FALSE)</f>
        <v>6.5</v>
      </c>
      <c r="M904">
        <f>VLOOKUP($G904,county_facts!$A:$BB,9,FALSE)</f>
        <v>25</v>
      </c>
      <c r="N904">
        <f>VLOOKUP($G904,county_facts!$A:$BB,10,FALSE)</f>
        <v>10</v>
      </c>
      <c r="O904">
        <f>VLOOKUP($G904,county_facts!$A:$BB,11,FALSE)</f>
        <v>51.3</v>
      </c>
      <c r="P904">
        <f>VLOOKUP($G904,county_facts!$A:$BB,12,FALSE)</f>
        <v>69</v>
      </c>
      <c r="Q904">
        <f>VLOOKUP($G904,county_facts!$A:$BB,13,FALSE)</f>
        <v>21.3</v>
      </c>
      <c r="R904">
        <f>VLOOKUP($G904,county_facts!$A:$BB,14,FALSE)</f>
        <v>0.8</v>
      </c>
      <c r="S904">
        <f>VLOOKUP($G904,county_facts!$A:$BB,15,FALSE)</f>
        <v>6.4</v>
      </c>
      <c r="T904">
        <f>VLOOKUP($G904,county_facts!$A:$BB,16,FALSE)</f>
        <v>0.1</v>
      </c>
      <c r="U904">
        <f>VLOOKUP($G904,county_facts!$A:$BB,17,FALSE)</f>
        <v>2.2999999999999998</v>
      </c>
      <c r="V904">
        <f>VLOOKUP($G904,county_facts!$A:$BB,18,FALSE)</f>
        <v>10</v>
      </c>
      <c r="W904">
        <f>VLOOKUP($G904,county_facts!$A:$BB,19,FALSE)</f>
        <v>61</v>
      </c>
      <c r="X904">
        <f>VLOOKUP($G904,county_facts!$A:$BB,20,FALSE)</f>
        <v>83.3</v>
      </c>
      <c r="Y904">
        <f>VLOOKUP($G904,county_facts!$A:$BB,21,FALSE)</f>
        <v>12.8</v>
      </c>
      <c r="Z904">
        <f>VLOOKUP($G904,county_facts!$A:$BB,22,FALSE)</f>
        <v>16.600000000000001</v>
      </c>
      <c r="AA904">
        <f>VLOOKUP($G904,county_facts!$A:$BB,23,FALSE)</f>
        <v>91.6</v>
      </c>
      <c r="AB904">
        <f>VLOOKUP($G904,county_facts!$A:$BB,24,FALSE)</f>
        <v>48</v>
      </c>
      <c r="AC904">
        <f>VLOOKUP($G904,county_facts!$A:$BB,25,FALSE)</f>
        <v>54713</v>
      </c>
      <c r="AD904">
        <f>VLOOKUP($G904,county_facts!$A:$BB,26,FALSE)</f>
        <v>23.7</v>
      </c>
      <c r="AE904">
        <f>VLOOKUP($G904,county_facts!$A:$BB,27,FALSE)</f>
        <v>402020</v>
      </c>
      <c r="AF904">
        <f>VLOOKUP($G904,county_facts!$A:$BB,28,FALSE)</f>
        <v>65.2</v>
      </c>
      <c r="AG904">
        <f>VLOOKUP($G904,county_facts!$A:$BB,29,FALSE)</f>
        <v>26.6</v>
      </c>
      <c r="AH904">
        <f>VLOOKUP($G904,county_facts!$A:$BB,30,FALSE)</f>
        <v>229000</v>
      </c>
      <c r="AI904">
        <f>VLOOKUP($G904,county_facts!$A:$BB,31,FALSE)</f>
        <v>348627</v>
      </c>
      <c r="AJ904">
        <f>VLOOKUP($G904,county_facts!$A:$BB,32,FALSE)</f>
        <v>2.6</v>
      </c>
      <c r="AK904">
        <f>VLOOKUP($G904,county_facts!$A:$BB,33,FALSE)</f>
        <v>33166</v>
      </c>
      <c r="AL904">
        <f>VLOOKUP($G904,county_facts!$A:$BB,34,FALSE)</f>
        <v>66006</v>
      </c>
      <c r="AM904">
        <f>VLOOKUP($G904,county_facts!$A:$BB,35,FALSE)</f>
        <v>11</v>
      </c>
      <c r="AN904">
        <f>VLOOKUP($G904,county_facts!$A:$BB,36,FALSE)</f>
        <v>26040</v>
      </c>
      <c r="AO904">
        <f>VLOOKUP($G904,county_facts!$A:$BB,37,FALSE)</f>
        <v>409573</v>
      </c>
      <c r="AP904">
        <f>VLOOKUP($G904,county_facts!$A:$BB,38,FALSE)</f>
        <v>3.7</v>
      </c>
      <c r="AQ904">
        <f>VLOOKUP($G904,county_facts!$A:$BB,39,FALSE)</f>
        <v>76044</v>
      </c>
      <c r="AR904">
        <f>VLOOKUP($G904,county_facts!$A:$BB,40,FALSE)</f>
        <v>82932</v>
      </c>
      <c r="AS904">
        <f>VLOOKUP($G904,county_facts!$A:$BB,41,FALSE)</f>
        <v>12</v>
      </c>
      <c r="AT904">
        <f>VLOOKUP($G904,county_facts!$A:$BB,42,FALSE)</f>
        <v>0.4</v>
      </c>
      <c r="AU904">
        <f>VLOOKUP($G904,county_facts!$A:$BB,43,FALSE)</f>
        <v>4.8</v>
      </c>
      <c r="AV904">
        <f>VLOOKUP($G904,county_facts!$A:$BB,44,FALSE)</f>
        <v>0</v>
      </c>
      <c r="AW904">
        <f>VLOOKUP($G904,county_facts!$A:$BB,45,FALSE)</f>
        <v>3.8</v>
      </c>
      <c r="AX904">
        <f>VLOOKUP($G904,county_facts!$A:$BB,46,FALSE)</f>
        <v>28.6</v>
      </c>
      <c r="AY904">
        <f>VLOOKUP($G904,county_facts!$A:$BB,47,FALSE)</f>
        <v>14091675</v>
      </c>
      <c r="AZ904">
        <f>VLOOKUP($G904,county_facts!$A:$BB,48,FALSE)</f>
        <v>11334335</v>
      </c>
      <c r="BA904">
        <f>VLOOKUP($G904,county_facts!$A:$BB,49,FALSE)</f>
        <v>12598141</v>
      </c>
      <c r="BB904">
        <f>VLOOKUP($G904,county_facts!$A:$BB,50,FALSE)</f>
        <v>15147</v>
      </c>
      <c r="BC904">
        <f>VLOOKUP($G904,county_facts!$A:$BB,51,FALSE)</f>
        <v>1726633</v>
      </c>
      <c r="BD904">
        <f>VLOOKUP($G904,county_facts!$A:$BB,52,FALSE)</f>
        <v>10125</v>
      </c>
      <c r="BE904">
        <f>VLOOKUP($G904,county_facts!$A:$BB,53,FALSE)</f>
        <v>835.22</v>
      </c>
      <c r="BF904">
        <f>VLOOKUP($G904,county_facts!$A:$BB,54,FALSE)</f>
        <v>1078.8</v>
      </c>
    </row>
    <row r="905" spans="1:58" x14ac:dyDescent="0.3">
      <c r="A905" t="s">
        <v>9</v>
      </c>
      <c r="B905" t="s">
        <v>407</v>
      </c>
      <c r="C905">
        <v>49980</v>
      </c>
      <c r="D905" t="s">
        <v>403</v>
      </c>
      <c r="E905">
        <v>128205</v>
      </c>
      <c r="F905">
        <v>0.38984438999999999</v>
      </c>
      <c r="G905">
        <v>37183</v>
      </c>
      <c r="H905">
        <f>VLOOKUP($G905,county_facts!$A:$BB,4,FALSE)</f>
        <v>998691</v>
      </c>
      <c r="I905">
        <f>VLOOKUP($G905,county_facts!$A:$BB,5,FALSE)</f>
        <v>901018</v>
      </c>
      <c r="J905">
        <f>VLOOKUP($G905,county_facts!$A:$BB,6,FALSE)</f>
        <v>10.8</v>
      </c>
      <c r="K905">
        <f>VLOOKUP($G905,county_facts!$A:$BB,7,FALSE)</f>
        <v>900993</v>
      </c>
      <c r="L905">
        <f>VLOOKUP($G905,county_facts!$A:$BB,8,FALSE)</f>
        <v>6.5</v>
      </c>
      <c r="M905">
        <f>VLOOKUP($G905,county_facts!$A:$BB,9,FALSE)</f>
        <v>25</v>
      </c>
      <c r="N905">
        <f>VLOOKUP($G905,county_facts!$A:$BB,10,FALSE)</f>
        <v>10</v>
      </c>
      <c r="O905">
        <f>VLOOKUP($G905,county_facts!$A:$BB,11,FALSE)</f>
        <v>51.3</v>
      </c>
      <c r="P905">
        <f>VLOOKUP($G905,county_facts!$A:$BB,12,FALSE)</f>
        <v>69</v>
      </c>
      <c r="Q905">
        <f>VLOOKUP($G905,county_facts!$A:$BB,13,FALSE)</f>
        <v>21.3</v>
      </c>
      <c r="R905">
        <f>VLOOKUP($G905,county_facts!$A:$BB,14,FALSE)</f>
        <v>0.8</v>
      </c>
      <c r="S905">
        <f>VLOOKUP($G905,county_facts!$A:$BB,15,FALSE)</f>
        <v>6.4</v>
      </c>
      <c r="T905">
        <f>VLOOKUP($G905,county_facts!$A:$BB,16,FALSE)</f>
        <v>0.1</v>
      </c>
      <c r="U905">
        <f>VLOOKUP($G905,county_facts!$A:$BB,17,FALSE)</f>
        <v>2.2999999999999998</v>
      </c>
      <c r="V905">
        <f>VLOOKUP($G905,county_facts!$A:$BB,18,FALSE)</f>
        <v>10</v>
      </c>
      <c r="W905">
        <f>VLOOKUP($G905,county_facts!$A:$BB,19,FALSE)</f>
        <v>61</v>
      </c>
      <c r="X905">
        <f>VLOOKUP($G905,county_facts!$A:$BB,20,FALSE)</f>
        <v>83.3</v>
      </c>
      <c r="Y905">
        <f>VLOOKUP($G905,county_facts!$A:$BB,21,FALSE)</f>
        <v>12.8</v>
      </c>
      <c r="Z905">
        <f>VLOOKUP($G905,county_facts!$A:$BB,22,FALSE)</f>
        <v>16.600000000000001</v>
      </c>
      <c r="AA905">
        <f>VLOOKUP($G905,county_facts!$A:$BB,23,FALSE)</f>
        <v>91.6</v>
      </c>
      <c r="AB905">
        <f>VLOOKUP($G905,county_facts!$A:$BB,24,FALSE)</f>
        <v>48</v>
      </c>
      <c r="AC905">
        <f>VLOOKUP($G905,county_facts!$A:$BB,25,FALSE)</f>
        <v>54713</v>
      </c>
      <c r="AD905">
        <f>VLOOKUP($G905,county_facts!$A:$BB,26,FALSE)</f>
        <v>23.7</v>
      </c>
      <c r="AE905">
        <f>VLOOKUP($G905,county_facts!$A:$BB,27,FALSE)</f>
        <v>402020</v>
      </c>
      <c r="AF905">
        <f>VLOOKUP($G905,county_facts!$A:$BB,28,FALSE)</f>
        <v>65.2</v>
      </c>
      <c r="AG905">
        <f>VLOOKUP($G905,county_facts!$A:$BB,29,FALSE)</f>
        <v>26.6</v>
      </c>
      <c r="AH905">
        <f>VLOOKUP($G905,county_facts!$A:$BB,30,FALSE)</f>
        <v>229000</v>
      </c>
      <c r="AI905">
        <f>VLOOKUP($G905,county_facts!$A:$BB,31,FALSE)</f>
        <v>348627</v>
      </c>
      <c r="AJ905">
        <f>VLOOKUP($G905,county_facts!$A:$BB,32,FALSE)</f>
        <v>2.6</v>
      </c>
      <c r="AK905">
        <f>VLOOKUP($G905,county_facts!$A:$BB,33,FALSE)</f>
        <v>33166</v>
      </c>
      <c r="AL905">
        <f>VLOOKUP($G905,county_facts!$A:$BB,34,FALSE)</f>
        <v>66006</v>
      </c>
      <c r="AM905">
        <f>VLOOKUP($G905,county_facts!$A:$BB,35,FALSE)</f>
        <v>11</v>
      </c>
      <c r="AN905">
        <f>VLOOKUP($G905,county_facts!$A:$BB,36,FALSE)</f>
        <v>26040</v>
      </c>
      <c r="AO905">
        <f>VLOOKUP($G905,county_facts!$A:$BB,37,FALSE)</f>
        <v>409573</v>
      </c>
      <c r="AP905">
        <f>VLOOKUP($G905,county_facts!$A:$BB,38,FALSE)</f>
        <v>3.7</v>
      </c>
      <c r="AQ905">
        <f>VLOOKUP($G905,county_facts!$A:$BB,39,FALSE)</f>
        <v>76044</v>
      </c>
      <c r="AR905">
        <f>VLOOKUP($G905,county_facts!$A:$BB,40,FALSE)</f>
        <v>82932</v>
      </c>
      <c r="AS905">
        <f>VLOOKUP($G905,county_facts!$A:$BB,41,FALSE)</f>
        <v>12</v>
      </c>
      <c r="AT905">
        <f>VLOOKUP($G905,county_facts!$A:$BB,42,FALSE)</f>
        <v>0.4</v>
      </c>
      <c r="AU905">
        <f>VLOOKUP($G905,county_facts!$A:$BB,43,FALSE)</f>
        <v>4.8</v>
      </c>
      <c r="AV905">
        <f>VLOOKUP($G905,county_facts!$A:$BB,44,FALSE)</f>
        <v>0</v>
      </c>
      <c r="AW905">
        <f>VLOOKUP($G905,county_facts!$A:$BB,45,FALSE)</f>
        <v>3.8</v>
      </c>
      <c r="AX905">
        <f>VLOOKUP($G905,county_facts!$A:$BB,46,FALSE)</f>
        <v>28.6</v>
      </c>
      <c r="AY905">
        <f>VLOOKUP($G905,county_facts!$A:$BB,47,FALSE)</f>
        <v>14091675</v>
      </c>
      <c r="AZ905">
        <f>VLOOKUP($G905,county_facts!$A:$BB,48,FALSE)</f>
        <v>11334335</v>
      </c>
      <c r="BA905">
        <f>VLOOKUP($G905,county_facts!$A:$BB,49,FALSE)</f>
        <v>12598141</v>
      </c>
      <c r="BB905">
        <f>VLOOKUP($G905,county_facts!$A:$BB,50,FALSE)</f>
        <v>15147</v>
      </c>
      <c r="BC905">
        <f>VLOOKUP($G905,county_facts!$A:$BB,51,FALSE)</f>
        <v>1726633</v>
      </c>
      <c r="BD905">
        <f>VLOOKUP($G905,county_facts!$A:$BB,52,FALSE)</f>
        <v>10125</v>
      </c>
      <c r="BE905">
        <f>VLOOKUP($G905,county_facts!$A:$BB,53,FALSE)</f>
        <v>835.22</v>
      </c>
      <c r="BF905">
        <f>VLOOKUP($G905,county_facts!$A:$BB,54,FALSE)</f>
        <v>1078.8</v>
      </c>
    </row>
    <row r="906" spans="1:58" x14ac:dyDescent="0.3">
      <c r="A906" t="s">
        <v>6</v>
      </c>
      <c r="B906" t="s">
        <v>408</v>
      </c>
      <c r="C906">
        <v>3340</v>
      </c>
      <c r="D906" t="s">
        <v>403</v>
      </c>
      <c r="E906">
        <v>4133</v>
      </c>
      <c r="F906">
        <v>0.80812968799999996</v>
      </c>
      <c r="G906">
        <v>37181</v>
      </c>
      <c r="H906">
        <f>VLOOKUP($G906,county_facts!$A:$BB,4,FALSE)</f>
        <v>44614</v>
      </c>
      <c r="I906">
        <f>VLOOKUP($G906,county_facts!$A:$BB,5,FALSE)</f>
        <v>45419</v>
      </c>
      <c r="J906">
        <f>VLOOKUP($G906,county_facts!$A:$BB,6,FALSE)</f>
        <v>-1.8</v>
      </c>
      <c r="K906">
        <f>VLOOKUP($G906,county_facts!$A:$BB,7,FALSE)</f>
        <v>45422</v>
      </c>
      <c r="L906">
        <f>VLOOKUP($G906,county_facts!$A:$BB,8,FALSE)</f>
        <v>6.7</v>
      </c>
      <c r="M906">
        <f>VLOOKUP($G906,county_facts!$A:$BB,9,FALSE)</f>
        <v>24.1</v>
      </c>
      <c r="N906">
        <f>VLOOKUP($G906,county_facts!$A:$BB,10,FALSE)</f>
        <v>16.399999999999999</v>
      </c>
      <c r="O906">
        <f>VLOOKUP($G906,county_facts!$A:$BB,11,FALSE)</f>
        <v>53.2</v>
      </c>
      <c r="P906">
        <f>VLOOKUP($G906,county_facts!$A:$BB,12,FALSE)</f>
        <v>46.4</v>
      </c>
      <c r="Q906">
        <f>VLOOKUP($G906,county_facts!$A:$BB,13,FALSE)</f>
        <v>50.9</v>
      </c>
      <c r="R906">
        <f>VLOOKUP($G906,county_facts!$A:$BB,14,FALSE)</f>
        <v>0.7</v>
      </c>
      <c r="S906">
        <f>VLOOKUP($G906,county_facts!$A:$BB,15,FALSE)</f>
        <v>0.5</v>
      </c>
      <c r="T906">
        <f>VLOOKUP($G906,county_facts!$A:$BB,16,FALSE)</f>
        <v>0</v>
      </c>
      <c r="U906">
        <f>VLOOKUP($G906,county_facts!$A:$BB,17,FALSE)</f>
        <v>1.4</v>
      </c>
      <c r="V906">
        <f>VLOOKUP($G906,county_facts!$A:$BB,18,FALSE)</f>
        <v>7.2</v>
      </c>
      <c r="W906">
        <f>VLOOKUP($G906,county_facts!$A:$BB,19,FALSE)</f>
        <v>40.9</v>
      </c>
      <c r="X906">
        <f>VLOOKUP($G906,county_facts!$A:$BB,20,FALSE)</f>
        <v>89.2</v>
      </c>
      <c r="Y906">
        <f>VLOOKUP($G906,county_facts!$A:$BB,21,FALSE)</f>
        <v>3.9</v>
      </c>
      <c r="Z906">
        <f>VLOOKUP($G906,county_facts!$A:$BB,22,FALSE)</f>
        <v>5.5</v>
      </c>
      <c r="AA906">
        <f>VLOOKUP($G906,county_facts!$A:$BB,23,FALSE)</f>
        <v>75.599999999999994</v>
      </c>
      <c r="AB906">
        <f>VLOOKUP($G906,county_facts!$A:$BB,24,FALSE)</f>
        <v>11.4</v>
      </c>
      <c r="AC906">
        <f>VLOOKUP($G906,county_facts!$A:$BB,25,FALSE)</f>
        <v>3202</v>
      </c>
      <c r="AD906">
        <f>VLOOKUP($G906,county_facts!$A:$BB,26,FALSE)</f>
        <v>23</v>
      </c>
      <c r="AE906">
        <f>VLOOKUP($G906,county_facts!$A:$BB,27,FALSE)</f>
        <v>19959</v>
      </c>
      <c r="AF906">
        <f>VLOOKUP($G906,county_facts!$A:$BB,28,FALSE)</f>
        <v>62.5</v>
      </c>
      <c r="AG906">
        <f>VLOOKUP($G906,county_facts!$A:$BB,29,FALSE)</f>
        <v>10.5</v>
      </c>
      <c r="AH906">
        <f>VLOOKUP($G906,county_facts!$A:$BB,30,FALSE)</f>
        <v>99600</v>
      </c>
      <c r="AI906">
        <f>VLOOKUP($G906,county_facts!$A:$BB,31,FALSE)</f>
        <v>16640</v>
      </c>
      <c r="AJ906">
        <f>VLOOKUP($G906,county_facts!$A:$BB,32,FALSE)</f>
        <v>2.66</v>
      </c>
      <c r="AK906">
        <f>VLOOKUP($G906,county_facts!$A:$BB,33,FALSE)</f>
        <v>17905</v>
      </c>
      <c r="AL906">
        <f>VLOOKUP($G906,county_facts!$A:$BB,34,FALSE)</f>
        <v>34987</v>
      </c>
      <c r="AM906">
        <f>VLOOKUP($G906,county_facts!$A:$BB,35,FALSE)</f>
        <v>28</v>
      </c>
      <c r="AN906">
        <f>VLOOKUP($G906,county_facts!$A:$BB,36,FALSE)</f>
        <v>844</v>
      </c>
      <c r="AO906">
        <f>VLOOKUP($G906,county_facts!$A:$BB,37,FALSE)</f>
        <v>12682</v>
      </c>
      <c r="AP906">
        <f>VLOOKUP($G906,county_facts!$A:$BB,38,FALSE)</f>
        <v>3.5</v>
      </c>
      <c r="AQ906">
        <f>VLOOKUP($G906,county_facts!$A:$BB,39,FALSE)</f>
        <v>2346</v>
      </c>
      <c r="AR906">
        <f>VLOOKUP($G906,county_facts!$A:$BB,40,FALSE)</f>
        <v>3089</v>
      </c>
      <c r="AS906">
        <f>VLOOKUP($G906,county_facts!$A:$BB,41,FALSE)</f>
        <v>25.9</v>
      </c>
      <c r="AT906">
        <f>VLOOKUP($G906,county_facts!$A:$BB,42,FALSE)</f>
        <v>0</v>
      </c>
      <c r="AU906">
        <f>VLOOKUP($G906,county_facts!$A:$BB,43,FALSE)</f>
        <v>0</v>
      </c>
      <c r="AV906">
        <f>VLOOKUP($G906,county_facts!$A:$BB,44,FALSE)</f>
        <v>0</v>
      </c>
      <c r="AW906">
        <f>VLOOKUP($G906,county_facts!$A:$BB,45,FALSE)</f>
        <v>0</v>
      </c>
      <c r="AX906">
        <f>VLOOKUP($G906,county_facts!$A:$BB,46,FALSE)</f>
        <v>28.5</v>
      </c>
      <c r="AY906">
        <f>VLOOKUP($G906,county_facts!$A:$BB,47,FALSE)</f>
        <v>639233</v>
      </c>
      <c r="AZ906">
        <f>VLOOKUP($G906,county_facts!$A:$BB,48,FALSE)</f>
        <v>0</v>
      </c>
      <c r="BA906">
        <f>VLOOKUP($G906,county_facts!$A:$BB,49,FALSE)</f>
        <v>582116</v>
      </c>
      <c r="BB906">
        <f>VLOOKUP($G906,county_facts!$A:$BB,50,FALSE)</f>
        <v>13553</v>
      </c>
      <c r="BC906">
        <f>VLOOKUP($G906,county_facts!$A:$BB,51,FALSE)</f>
        <v>53898</v>
      </c>
      <c r="BD906">
        <f>VLOOKUP($G906,county_facts!$A:$BB,52,FALSE)</f>
        <v>26</v>
      </c>
      <c r="BE906">
        <f>VLOOKUP($G906,county_facts!$A:$BB,53,FALSE)</f>
        <v>253.52</v>
      </c>
      <c r="BF906">
        <f>VLOOKUP($G906,county_facts!$A:$BB,54,FALSE)</f>
        <v>179.2</v>
      </c>
    </row>
    <row r="907" spans="1:58" x14ac:dyDescent="0.3">
      <c r="A907" t="s">
        <v>9</v>
      </c>
      <c r="B907" t="s">
        <v>408</v>
      </c>
      <c r="C907">
        <v>793</v>
      </c>
      <c r="D907" t="s">
        <v>403</v>
      </c>
      <c r="E907">
        <v>4133</v>
      </c>
      <c r="F907">
        <v>0.19187031199999999</v>
      </c>
      <c r="G907">
        <v>37181</v>
      </c>
      <c r="H907">
        <f>VLOOKUP($G907,county_facts!$A:$BB,4,FALSE)</f>
        <v>44614</v>
      </c>
      <c r="I907">
        <f>VLOOKUP($G907,county_facts!$A:$BB,5,FALSE)</f>
        <v>45419</v>
      </c>
      <c r="J907">
        <f>VLOOKUP($G907,county_facts!$A:$BB,6,FALSE)</f>
        <v>-1.8</v>
      </c>
      <c r="K907">
        <f>VLOOKUP($G907,county_facts!$A:$BB,7,FALSE)</f>
        <v>45422</v>
      </c>
      <c r="L907">
        <f>VLOOKUP($G907,county_facts!$A:$BB,8,FALSE)</f>
        <v>6.7</v>
      </c>
      <c r="M907">
        <f>VLOOKUP($G907,county_facts!$A:$BB,9,FALSE)</f>
        <v>24.1</v>
      </c>
      <c r="N907">
        <f>VLOOKUP($G907,county_facts!$A:$BB,10,FALSE)</f>
        <v>16.399999999999999</v>
      </c>
      <c r="O907">
        <f>VLOOKUP($G907,county_facts!$A:$BB,11,FALSE)</f>
        <v>53.2</v>
      </c>
      <c r="P907">
        <f>VLOOKUP($G907,county_facts!$A:$BB,12,FALSE)</f>
        <v>46.4</v>
      </c>
      <c r="Q907">
        <f>VLOOKUP($G907,county_facts!$A:$BB,13,FALSE)</f>
        <v>50.9</v>
      </c>
      <c r="R907">
        <f>VLOOKUP($G907,county_facts!$A:$BB,14,FALSE)</f>
        <v>0.7</v>
      </c>
      <c r="S907">
        <f>VLOOKUP($G907,county_facts!$A:$BB,15,FALSE)</f>
        <v>0.5</v>
      </c>
      <c r="T907">
        <f>VLOOKUP($G907,county_facts!$A:$BB,16,FALSE)</f>
        <v>0</v>
      </c>
      <c r="U907">
        <f>VLOOKUP($G907,county_facts!$A:$BB,17,FALSE)</f>
        <v>1.4</v>
      </c>
      <c r="V907">
        <f>VLOOKUP($G907,county_facts!$A:$BB,18,FALSE)</f>
        <v>7.2</v>
      </c>
      <c r="W907">
        <f>VLOOKUP($G907,county_facts!$A:$BB,19,FALSE)</f>
        <v>40.9</v>
      </c>
      <c r="X907">
        <f>VLOOKUP($G907,county_facts!$A:$BB,20,FALSE)</f>
        <v>89.2</v>
      </c>
      <c r="Y907">
        <f>VLOOKUP($G907,county_facts!$A:$BB,21,FALSE)</f>
        <v>3.9</v>
      </c>
      <c r="Z907">
        <f>VLOOKUP($G907,county_facts!$A:$BB,22,FALSE)</f>
        <v>5.5</v>
      </c>
      <c r="AA907">
        <f>VLOOKUP($G907,county_facts!$A:$BB,23,FALSE)</f>
        <v>75.599999999999994</v>
      </c>
      <c r="AB907">
        <f>VLOOKUP($G907,county_facts!$A:$BB,24,FALSE)</f>
        <v>11.4</v>
      </c>
      <c r="AC907">
        <f>VLOOKUP($G907,county_facts!$A:$BB,25,FALSE)</f>
        <v>3202</v>
      </c>
      <c r="AD907">
        <f>VLOOKUP($G907,county_facts!$A:$BB,26,FALSE)</f>
        <v>23</v>
      </c>
      <c r="AE907">
        <f>VLOOKUP($G907,county_facts!$A:$BB,27,FALSE)</f>
        <v>19959</v>
      </c>
      <c r="AF907">
        <f>VLOOKUP($G907,county_facts!$A:$BB,28,FALSE)</f>
        <v>62.5</v>
      </c>
      <c r="AG907">
        <f>VLOOKUP($G907,county_facts!$A:$BB,29,FALSE)</f>
        <v>10.5</v>
      </c>
      <c r="AH907">
        <f>VLOOKUP($G907,county_facts!$A:$BB,30,FALSE)</f>
        <v>99600</v>
      </c>
      <c r="AI907">
        <f>VLOOKUP($G907,county_facts!$A:$BB,31,FALSE)</f>
        <v>16640</v>
      </c>
      <c r="AJ907">
        <f>VLOOKUP($G907,county_facts!$A:$BB,32,FALSE)</f>
        <v>2.66</v>
      </c>
      <c r="AK907">
        <f>VLOOKUP($G907,county_facts!$A:$BB,33,FALSE)</f>
        <v>17905</v>
      </c>
      <c r="AL907">
        <f>VLOOKUP($G907,county_facts!$A:$BB,34,FALSE)</f>
        <v>34987</v>
      </c>
      <c r="AM907">
        <f>VLOOKUP($G907,county_facts!$A:$BB,35,FALSE)</f>
        <v>28</v>
      </c>
      <c r="AN907">
        <f>VLOOKUP($G907,county_facts!$A:$BB,36,FALSE)</f>
        <v>844</v>
      </c>
      <c r="AO907">
        <f>VLOOKUP($G907,county_facts!$A:$BB,37,FALSE)</f>
        <v>12682</v>
      </c>
      <c r="AP907">
        <f>VLOOKUP($G907,county_facts!$A:$BB,38,FALSE)</f>
        <v>3.5</v>
      </c>
      <c r="AQ907">
        <f>VLOOKUP($G907,county_facts!$A:$BB,39,FALSE)</f>
        <v>2346</v>
      </c>
      <c r="AR907">
        <f>VLOOKUP($G907,county_facts!$A:$BB,40,FALSE)</f>
        <v>3089</v>
      </c>
      <c r="AS907">
        <f>VLOOKUP($G907,county_facts!$A:$BB,41,FALSE)</f>
        <v>25.9</v>
      </c>
      <c r="AT907">
        <f>VLOOKUP($G907,county_facts!$A:$BB,42,FALSE)</f>
        <v>0</v>
      </c>
      <c r="AU907">
        <f>VLOOKUP($G907,county_facts!$A:$BB,43,FALSE)</f>
        <v>0</v>
      </c>
      <c r="AV907">
        <f>VLOOKUP($G907,county_facts!$A:$BB,44,FALSE)</f>
        <v>0</v>
      </c>
      <c r="AW907">
        <f>VLOOKUP($G907,county_facts!$A:$BB,45,FALSE)</f>
        <v>0</v>
      </c>
      <c r="AX907">
        <f>VLOOKUP($G907,county_facts!$A:$BB,46,FALSE)</f>
        <v>28.5</v>
      </c>
      <c r="AY907">
        <f>VLOOKUP($G907,county_facts!$A:$BB,47,FALSE)</f>
        <v>639233</v>
      </c>
      <c r="AZ907">
        <f>VLOOKUP($G907,county_facts!$A:$BB,48,FALSE)</f>
        <v>0</v>
      </c>
      <c r="BA907">
        <f>VLOOKUP($G907,county_facts!$A:$BB,49,FALSE)</f>
        <v>582116</v>
      </c>
      <c r="BB907">
        <f>VLOOKUP($G907,county_facts!$A:$BB,50,FALSE)</f>
        <v>13553</v>
      </c>
      <c r="BC907">
        <f>VLOOKUP($G907,county_facts!$A:$BB,51,FALSE)</f>
        <v>53898</v>
      </c>
      <c r="BD907">
        <f>VLOOKUP($G907,county_facts!$A:$BB,52,FALSE)</f>
        <v>26</v>
      </c>
      <c r="BE907">
        <f>VLOOKUP($G907,county_facts!$A:$BB,53,FALSE)</f>
        <v>253.52</v>
      </c>
      <c r="BF907">
        <f>VLOOKUP($G907,county_facts!$A:$BB,54,FALSE)</f>
        <v>179.2</v>
      </c>
    </row>
    <row r="908" spans="1:58" x14ac:dyDescent="0.3">
      <c r="A908" t="s">
        <v>6</v>
      </c>
      <c r="B908" t="s">
        <v>78</v>
      </c>
      <c r="C908">
        <v>9053</v>
      </c>
      <c r="D908" t="s">
        <v>403</v>
      </c>
      <c r="E908">
        <v>13587</v>
      </c>
      <c r="F908">
        <v>0.66629866800000004</v>
      </c>
      <c r="G908">
        <v>37179</v>
      </c>
      <c r="H908">
        <f>VLOOKUP($G908,county_facts!$A:$BB,4,FALSE)</f>
        <v>218568</v>
      </c>
      <c r="I908">
        <f>VLOOKUP($G908,county_facts!$A:$BB,5,FALSE)</f>
        <v>201307</v>
      </c>
      <c r="J908">
        <f>VLOOKUP($G908,county_facts!$A:$BB,6,FALSE)</f>
        <v>8.6</v>
      </c>
      <c r="K908">
        <f>VLOOKUP($G908,county_facts!$A:$BB,7,FALSE)</f>
        <v>201292</v>
      </c>
      <c r="L908">
        <f>VLOOKUP($G908,county_facts!$A:$BB,8,FALSE)</f>
        <v>6</v>
      </c>
      <c r="M908">
        <f>VLOOKUP($G908,county_facts!$A:$BB,9,FALSE)</f>
        <v>28.6</v>
      </c>
      <c r="N908">
        <f>VLOOKUP($G908,county_facts!$A:$BB,10,FALSE)</f>
        <v>11.3</v>
      </c>
      <c r="O908">
        <f>VLOOKUP($G908,county_facts!$A:$BB,11,FALSE)</f>
        <v>50.6</v>
      </c>
      <c r="P908">
        <f>VLOOKUP($G908,county_facts!$A:$BB,12,FALSE)</f>
        <v>83.2</v>
      </c>
      <c r="Q908">
        <f>VLOOKUP($G908,county_facts!$A:$BB,13,FALSE)</f>
        <v>12.1</v>
      </c>
      <c r="R908">
        <f>VLOOKUP($G908,county_facts!$A:$BB,14,FALSE)</f>
        <v>0.6</v>
      </c>
      <c r="S908">
        <f>VLOOKUP($G908,county_facts!$A:$BB,15,FALSE)</f>
        <v>2.2000000000000002</v>
      </c>
      <c r="T908">
        <f>VLOOKUP($G908,county_facts!$A:$BB,16,FALSE)</f>
        <v>0.1</v>
      </c>
      <c r="U908">
        <f>VLOOKUP($G908,county_facts!$A:$BB,17,FALSE)</f>
        <v>1.8</v>
      </c>
      <c r="V908">
        <f>VLOOKUP($G908,county_facts!$A:$BB,18,FALSE)</f>
        <v>11</v>
      </c>
      <c r="W908">
        <f>VLOOKUP($G908,county_facts!$A:$BB,19,FALSE)</f>
        <v>73.5</v>
      </c>
      <c r="X908">
        <f>VLOOKUP($G908,county_facts!$A:$BB,20,FALSE)</f>
        <v>88.1</v>
      </c>
      <c r="Y908">
        <f>VLOOKUP($G908,county_facts!$A:$BB,21,FALSE)</f>
        <v>9.1</v>
      </c>
      <c r="Z908">
        <f>VLOOKUP($G908,county_facts!$A:$BB,22,FALSE)</f>
        <v>13</v>
      </c>
      <c r="AA908">
        <f>VLOOKUP($G908,county_facts!$A:$BB,23,FALSE)</f>
        <v>87.8</v>
      </c>
      <c r="AB908">
        <f>VLOOKUP($G908,county_facts!$A:$BB,24,FALSE)</f>
        <v>31.8</v>
      </c>
      <c r="AC908">
        <f>VLOOKUP($G908,county_facts!$A:$BB,25,FALSE)</f>
        <v>12132</v>
      </c>
      <c r="AD908">
        <f>VLOOKUP($G908,county_facts!$A:$BB,26,FALSE)</f>
        <v>29.2</v>
      </c>
      <c r="AE908">
        <f>VLOOKUP($G908,county_facts!$A:$BB,27,FALSE)</f>
        <v>76520</v>
      </c>
      <c r="AF908">
        <f>VLOOKUP($G908,county_facts!$A:$BB,28,FALSE)</f>
        <v>82.1</v>
      </c>
      <c r="AG908">
        <f>VLOOKUP($G908,county_facts!$A:$BB,29,FALSE)</f>
        <v>5.3</v>
      </c>
      <c r="AH908">
        <f>VLOOKUP($G908,county_facts!$A:$BB,30,FALSE)</f>
        <v>194300</v>
      </c>
      <c r="AI908">
        <f>VLOOKUP($G908,county_facts!$A:$BB,31,FALSE)</f>
        <v>68211</v>
      </c>
      <c r="AJ908">
        <f>VLOOKUP($G908,county_facts!$A:$BB,32,FALSE)</f>
        <v>2.98</v>
      </c>
      <c r="AK908">
        <f>VLOOKUP($G908,county_facts!$A:$BB,33,FALSE)</f>
        <v>28894</v>
      </c>
      <c r="AL908">
        <f>VLOOKUP($G908,county_facts!$A:$BB,34,FALSE)</f>
        <v>65892</v>
      </c>
      <c r="AM908">
        <f>VLOOKUP($G908,county_facts!$A:$BB,35,FALSE)</f>
        <v>9.4</v>
      </c>
      <c r="AN908">
        <f>VLOOKUP($G908,county_facts!$A:$BB,36,FALSE)</f>
        <v>4097</v>
      </c>
      <c r="AO908">
        <f>VLOOKUP($G908,county_facts!$A:$BB,37,FALSE)</f>
        <v>47496</v>
      </c>
      <c r="AP908">
        <f>VLOOKUP($G908,county_facts!$A:$BB,38,FALSE)</f>
        <v>3.3</v>
      </c>
      <c r="AQ908">
        <f>VLOOKUP($G908,county_facts!$A:$BB,39,FALSE)</f>
        <v>15681</v>
      </c>
      <c r="AR908">
        <f>VLOOKUP($G908,county_facts!$A:$BB,40,FALSE)</f>
        <v>18189</v>
      </c>
      <c r="AS908">
        <f>VLOOKUP($G908,county_facts!$A:$BB,41,FALSE)</f>
        <v>4.9000000000000004</v>
      </c>
      <c r="AT908">
        <f>VLOOKUP($G908,county_facts!$A:$BB,42,FALSE)</f>
        <v>0.2</v>
      </c>
      <c r="AU908">
        <f>VLOOKUP($G908,county_facts!$A:$BB,43,FALSE)</f>
        <v>1.8</v>
      </c>
      <c r="AV908">
        <f>VLOOKUP($G908,county_facts!$A:$BB,44,FALSE)</f>
        <v>0</v>
      </c>
      <c r="AW908">
        <f>VLOOKUP($G908,county_facts!$A:$BB,45,FALSE)</f>
        <v>2.9</v>
      </c>
      <c r="AX908">
        <f>VLOOKUP($G908,county_facts!$A:$BB,46,FALSE)</f>
        <v>24.4</v>
      </c>
      <c r="AY908">
        <f>VLOOKUP($G908,county_facts!$A:$BB,47,FALSE)</f>
        <v>0</v>
      </c>
      <c r="AZ908">
        <f>VLOOKUP($G908,county_facts!$A:$BB,48,FALSE)</f>
        <v>1232790</v>
      </c>
      <c r="BA908">
        <f>VLOOKUP($G908,county_facts!$A:$BB,49,FALSE)</f>
        <v>1699810</v>
      </c>
      <c r="BB908">
        <f>VLOOKUP($G908,county_facts!$A:$BB,50,FALSE)</f>
        <v>9214</v>
      </c>
      <c r="BC908">
        <f>VLOOKUP($G908,county_facts!$A:$BB,51,FALSE)</f>
        <v>0</v>
      </c>
      <c r="BD908">
        <f>VLOOKUP($G908,county_facts!$A:$BB,52,FALSE)</f>
        <v>1425</v>
      </c>
      <c r="BE908">
        <f>VLOOKUP($G908,county_facts!$A:$BB,53,FALSE)</f>
        <v>631.52</v>
      </c>
      <c r="BF908">
        <f>VLOOKUP($G908,county_facts!$A:$BB,54,FALSE)</f>
        <v>318.7</v>
      </c>
    </row>
    <row r="909" spans="1:58" x14ac:dyDescent="0.3">
      <c r="A909" t="s">
        <v>9</v>
      </c>
      <c r="B909" t="s">
        <v>78</v>
      </c>
      <c r="C909">
        <v>4534</v>
      </c>
      <c r="D909" t="s">
        <v>403</v>
      </c>
      <c r="E909">
        <v>13587</v>
      </c>
      <c r="F909">
        <v>0.33370133200000002</v>
      </c>
      <c r="G909">
        <v>37179</v>
      </c>
      <c r="H909">
        <f>VLOOKUP($G909,county_facts!$A:$BB,4,FALSE)</f>
        <v>218568</v>
      </c>
      <c r="I909">
        <f>VLOOKUP($G909,county_facts!$A:$BB,5,FALSE)</f>
        <v>201307</v>
      </c>
      <c r="J909">
        <f>VLOOKUP($G909,county_facts!$A:$BB,6,FALSE)</f>
        <v>8.6</v>
      </c>
      <c r="K909">
        <f>VLOOKUP($G909,county_facts!$A:$BB,7,FALSE)</f>
        <v>201292</v>
      </c>
      <c r="L909">
        <f>VLOOKUP($G909,county_facts!$A:$BB,8,FALSE)</f>
        <v>6</v>
      </c>
      <c r="M909">
        <f>VLOOKUP($G909,county_facts!$A:$BB,9,FALSE)</f>
        <v>28.6</v>
      </c>
      <c r="N909">
        <f>VLOOKUP($G909,county_facts!$A:$BB,10,FALSE)</f>
        <v>11.3</v>
      </c>
      <c r="O909">
        <f>VLOOKUP($G909,county_facts!$A:$BB,11,FALSE)</f>
        <v>50.6</v>
      </c>
      <c r="P909">
        <f>VLOOKUP($G909,county_facts!$A:$BB,12,FALSE)</f>
        <v>83.2</v>
      </c>
      <c r="Q909">
        <f>VLOOKUP($G909,county_facts!$A:$BB,13,FALSE)</f>
        <v>12.1</v>
      </c>
      <c r="R909">
        <f>VLOOKUP($G909,county_facts!$A:$BB,14,FALSE)</f>
        <v>0.6</v>
      </c>
      <c r="S909">
        <f>VLOOKUP($G909,county_facts!$A:$BB,15,FALSE)</f>
        <v>2.2000000000000002</v>
      </c>
      <c r="T909">
        <f>VLOOKUP($G909,county_facts!$A:$BB,16,FALSE)</f>
        <v>0.1</v>
      </c>
      <c r="U909">
        <f>VLOOKUP($G909,county_facts!$A:$BB,17,FALSE)</f>
        <v>1.8</v>
      </c>
      <c r="V909">
        <f>VLOOKUP($G909,county_facts!$A:$BB,18,FALSE)</f>
        <v>11</v>
      </c>
      <c r="W909">
        <f>VLOOKUP($G909,county_facts!$A:$BB,19,FALSE)</f>
        <v>73.5</v>
      </c>
      <c r="X909">
        <f>VLOOKUP($G909,county_facts!$A:$BB,20,FALSE)</f>
        <v>88.1</v>
      </c>
      <c r="Y909">
        <f>VLOOKUP($G909,county_facts!$A:$BB,21,FALSE)</f>
        <v>9.1</v>
      </c>
      <c r="Z909">
        <f>VLOOKUP($G909,county_facts!$A:$BB,22,FALSE)</f>
        <v>13</v>
      </c>
      <c r="AA909">
        <f>VLOOKUP($G909,county_facts!$A:$BB,23,FALSE)</f>
        <v>87.8</v>
      </c>
      <c r="AB909">
        <f>VLOOKUP($G909,county_facts!$A:$BB,24,FALSE)</f>
        <v>31.8</v>
      </c>
      <c r="AC909">
        <f>VLOOKUP($G909,county_facts!$A:$BB,25,FALSE)</f>
        <v>12132</v>
      </c>
      <c r="AD909">
        <f>VLOOKUP($G909,county_facts!$A:$BB,26,FALSE)</f>
        <v>29.2</v>
      </c>
      <c r="AE909">
        <f>VLOOKUP($G909,county_facts!$A:$BB,27,FALSE)</f>
        <v>76520</v>
      </c>
      <c r="AF909">
        <f>VLOOKUP($G909,county_facts!$A:$BB,28,FALSE)</f>
        <v>82.1</v>
      </c>
      <c r="AG909">
        <f>VLOOKUP($G909,county_facts!$A:$BB,29,FALSE)</f>
        <v>5.3</v>
      </c>
      <c r="AH909">
        <f>VLOOKUP($G909,county_facts!$A:$BB,30,FALSE)</f>
        <v>194300</v>
      </c>
      <c r="AI909">
        <f>VLOOKUP($G909,county_facts!$A:$BB,31,FALSE)</f>
        <v>68211</v>
      </c>
      <c r="AJ909">
        <f>VLOOKUP($G909,county_facts!$A:$BB,32,FALSE)</f>
        <v>2.98</v>
      </c>
      <c r="AK909">
        <f>VLOOKUP($G909,county_facts!$A:$BB,33,FALSE)</f>
        <v>28894</v>
      </c>
      <c r="AL909">
        <f>VLOOKUP($G909,county_facts!$A:$BB,34,FALSE)</f>
        <v>65892</v>
      </c>
      <c r="AM909">
        <f>VLOOKUP($G909,county_facts!$A:$BB,35,FALSE)</f>
        <v>9.4</v>
      </c>
      <c r="AN909">
        <f>VLOOKUP($G909,county_facts!$A:$BB,36,FALSE)</f>
        <v>4097</v>
      </c>
      <c r="AO909">
        <f>VLOOKUP($G909,county_facts!$A:$BB,37,FALSE)</f>
        <v>47496</v>
      </c>
      <c r="AP909">
        <f>VLOOKUP($G909,county_facts!$A:$BB,38,FALSE)</f>
        <v>3.3</v>
      </c>
      <c r="AQ909">
        <f>VLOOKUP($G909,county_facts!$A:$BB,39,FALSE)</f>
        <v>15681</v>
      </c>
      <c r="AR909">
        <f>VLOOKUP($G909,county_facts!$A:$BB,40,FALSE)</f>
        <v>18189</v>
      </c>
      <c r="AS909">
        <f>VLOOKUP($G909,county_facts!$A:$BB,41,FALSE)</f>
        <v>4.9000000000000004</v>
      </c>
      <c r="AT909">
        <f>VLOOKUP($G909,county_facts!$A:$BB,42,FALSE)</f>
        <v>0.2</v>
      </c>
      <c r="AU909">
        <f>VLOOKUP($G909,county_facts!$A:$BB,43,FALSE)</f>
        <v>1.8</v>
      </c>
      <c r="AV909">
        <f>VLOOKUP($G909,county_facts!$A:$BB,44,FALSE)</f>
        <v>0</v>
      </c>
      <c r="AW909">
        <f>VLOOKUP($G909,county_facts!$A:$BB,45,FALSE)</f>
        <v>2.9</v>
      </c>
      <c r="AX909">
        <f>VLOOKUP($G909,county_facts!$A:$BB,46,FALSE)</f>
        <v>24.4</v>
      </c>
      <c r="AY909">
        <f>VLOOKUP($G909,county_facts!$A:$BB,47,FALSE)</f>
        <v>0</v>
      </c>
      <c r="AZ909">
        <f>VLOOKUP($G909,county_facts!$A:$BB,48,FALSE)</f>
        <v>1232790</v>
      </c>
      <c r="BA909">
        <f>VLOOKUP($G909,county_facts!$A:$BB,49,FALSE)</f>
        <v>1699810</v>
      </c>
      <c r="BB909">
        <f>VLOOKUP($G909,county_facts!$A:$BB,50,FALSE)</f>
        <v>9214</v>
      </c>
      <c r="BC909">
        <f>VLOOKUP($G909,county_facts!$A:$BB,51,FALSE)</f>
        <v>0</v>
      </c>
      <c r="BD909">
        <f>VLOOKUP($G909,county_facts!$A:$BB,52,FALSE)</f>
        <v>1425</v>
      </c>
      <c r="BE909">
        <f>VLOOKUP($G909,county_facts!$A:$BB,53,FALSE)</f>
        <v>631.52</v>
      </c>
      <c r="BF909">
        <f>VLOOKUP($G909,county_facts!$A:$BB,54,FALSE)</f>
        <v>318.7</v>
      </c>
    </row>
    <row r="910" spans="1:58" x14ac:dyDescent="0.3">
      <c r="A910" t="s">
        <v>6</v>
      </c>
      <c r="B910" t="s">
        <v>409</v>
      </c>
      <c r="C910">
        <v>217</v>
      </c>
      <c r="D910" t="s">
        <v>403</v>
      </c>
      <c r="E910">
        <v>305</v>
      </c>
      <c r="F910">
        <v>0.71147541000000003</v>
      </c>
      <c r="G910">
        <v>37177</v>
      </c>
      <c r="H910">
        <f>VLOOKUP($G910,county_facts!$A:$BB,4,FALSE)</f>
        <v>4115</v>
      </c>
      <c r="I910">
        <f>VLOOKUP($G910,county_facts!$A:$BB,5,FALSE)</f>
        <v>4407</v>
      </c>
      <c r="J910">
        <f>VLOOKUP($G910,county_facts!$A:$BB,6,FALSE)</f>
        <v>-6.6</v>
      </c>
      <c r="K910">
        <f>VLOOKUP($G910,county_facts!$A:$BB,7,FALSE)</f>
        <v>4407</v>
      </c>
      <c r="L910">
        <f>VLOOKUP($G910,county_facts!$A:$BB,8,FALSE)</f>
        <v>5.4</v>
      </c>
      <c r="M910">
        <f>VLOOKUP($G910,county_facts!$A:$BB,9,FALSE)</f>
        <v>18</v>
      </c>
      <c r="N910">
        <f>VLOOKUP($G910,county_facts!$A:$BB,10,FALSE)</f>
        <v>19.399999999999999</v>
      </c>
      <c r="O910">
        <f>VLOOKUP($G910,county_facts!$A:$BB,11,FALSE)</f>
        <v>46.3</v>
      </c>
      <c r="P910">
        <f>VLOOKUP($G910,county_facts!$A:$BB,12,FALSE)</f>
        <v>58.9</v>
      </c>
      <c r="Q910">
        <f>VLOOKUP($G910,county_facts!$A:$BB,13,FALSE)</f>
        <v>36.299999999999997</v>
      </c>
      <c r="R910">
        <f>VLOOKUP($G910,county_facts!$A:$BB,14,FALSE)</f>
        <v>0.8</v>
      </c>
      <c r="S910">
        <f>VLOOKUP($G910,county_facts!$A:$BB,15,FALSE)</f>
        <v>2.4</v>
      </c>
      <c r="T910">
        <f>VLOOKUP($G910,county_facts!$A:$BB,16,FALSE)</f>
        <v>0</v>
      </c>
      <c r="U910">
        <f>VLOOKUP($G910,county_facts!$A:$BB,17,FALSE)</f>
        <v>1.7</v>
      </c>
      <c r="V910">
        <f>VLOOKUP($G910,county_facts!$A:$BB,18,FALSE)</f>
        <v>6.7</v>
      </c>
      <c r="W910">
        <f>VLOOKUP($G910,county_facts!$A:$BB,19,FALSE)</f>
        <v>53.3</v>
      </c>
      <c r="X910">
        <f>VLOOKUP($G910,county_facts!$A:$BB,20,FALSE)</f>
        <v>81.7</v>
      </c>
      <c r="Y910">
        <f>VLOOKUP($G910,county_facts!$A:$BB,21,FALSE)</f>
        <v>7.5</v>
      </c>
      <c r="Z910">
        <f>VLOOKUP($G910,county_facts!$A:$BB,22,FALSE)</f>
        <v>12</v>
      </c>
      <c r="AA910">
        <f>VLOOKUP($G910,county_facts!$A:$BB,23,FALSE)</f>
        <v>71.5</v>
      </c>
      <c r="AB910">
        <f>VLOOKUP($G910,county_facts!$A:$BB,24,FALSE)</f>
        <v>8.4</v>
      </c>
      <c r="AC910">
        <f>VLOOKUP($G910,county_facts!$A:$BB,25,FALSE)</f>
        <v>337</v>
      </c>
      <c r="AD910">
        <f>VLOOKUP($G910,county_facts!$A:$BB,26,FALSE)</f>
        <v>25.6</v>
      </c>
      <c r="AE910">
        <f>VLOOKUP($G910,county_facts!$A:$BB,27,FALSE)</f>
        <v>2058</v>
      </c>
      <c r="AF910">
        <f>VLOOKUP($G910,county_facts!$A:$BB,28,FALSE)</f>
        <v>75.400000000000006</v>
      </c>
      <c r="AG910">
        <f>VLOOKUP($G910,county_facts!$A:$BB,29,FALSE)</f>
        <v>4.3</v>
      </c>
      <c r="AH910">
        <f>VLOOKUP($G910,county_facts!$A:$BB,30,FALSE)</f>
        <v>107100</v>
      </c>
      <c r="AI910">
        <f>VLOOKUP($G910,county_facts!$A:$BB,31,FALSE)</f>
        <v>1480</v>
      </c>
      <c r="AJ910">
        <f>VLOOKUP($G910,county_facts!$A:$BB,32,FALSE)</f>
        <v>2.48</v>
      </c>
      <c r="AK910">
        <f>VLOOKUP($G910,county_facts!$A:$BB,33,FALSE)</f>
        <v>16658</v>
      </c>
      <c r="AL910">
        <f>VLOOKUP($G910,county_facts!$A:$BB,34,FALSE)</f>
        <v>34216</v>
      </c>
      <c r="AM910">
        <f>VLOOKUP($G910,county_facts!$A:$BB,35,FALSE)</f>
        <v>20.8</v>
      </c>
      <c r="AN910">
        <f>VLOOKUP($G910,county_facts!$A:$BB,36,FALSE)</f>
        <v>78</v>
      </c>
      <c r="AO910">
        <f>VLOOKUP($G910,county_facts!$A:$BB,37,FALSE)</f>
        <v>432</v>
      </c>
      <c r="AP910">
        <f>VLOOKUP($G910,county_facts!$A:$BB,38,FALSE)</f>
        <v>-5.3</v>
      </c>
      <c r="AQ910">
        <f>VLOOKUP($G910,county_facts!$A:$BB,39,FALSE)</f>
        <v>264</v>
      </c>
      <c r="AR910">
        <f>VLOOKUP($G910,county_facts!$A:$BB,40,FALSE)</f>
        <v>0</v>
      </c>
      <c r="AS910">
        <f>VLOOKUP($G910,county_facts!$A:$BB,41,FALSE)</f>
        <v>0</v>
      </c>
      <c r="AT910">
        <f>VLOOKUP($G910,county_facts!$A:$BB,42,FALSE)</f>
        <v>0</v>
      </c>
      <c r="AU910">
        <f>VLOOKUP($G910,county_facts!$A:$BB,43,FALSE)</f>
        <v>0</v>
      </c>
      <c r="AV910">
        <f>VLOOKUP($G910,county_facts!$A:$BB,44,FALSE)</f>
        <v>0</v>
      </c>
      <c r="AW910">
        <f>VLOOKUP($G910,county_facts!$A:$BB,45,FALSE)</f>
        <v>0</v>
      </c>
      <c r="AX910">
        <f>VLOOKUP($G910,county_facts!$A:$BB,46,FALSE)</f>
        <v>0</v>
      </c>
      <c r="AY910">
        <f>VLOOKUP($G910,county_facts!$A:$BB,47,FALSE)</f>
        <v>0</v>
      </c>
      <c r="AZ910">
        <f>VLOOKUP($G910,county_facts!$A:$BB,48,FALSE)</f>
        <v>0</v>
      </c>
      <c r="BA910">
        <f>VLOOKUP($G910,county_facts!$A:$BB,49,FALSE)</f>
        <v>30744</v>
      </c>
      <c r="BB910">
        <f>VLOOKUP($G910,county_facts!$A:$BB,50,FALSE)</f>
        <v>7392</v>
      </c>
      <c r="BC910">
        <f>VLOOKUP($G910,county_facts!$A:$BB,51,FALSE)</f>
        <v>0</v>
      </c>
      <c r="BD910">
        <f>VLOOKUP($G910,county_facts!$A:$BB,52,FALSE)</f>
        <v>1</v>
      </c>
      <c r="BE910">
        <f>VLOOKUP($G910,county_facts!$A:$BB,53,FALSE)</f>
        <v>389.04</v>
      </c>
      <c r="BF910">
        <f>VLOOKUP($G910,county_facts!$A:$BB,54,FALSE)</f>
        <v>11.3</v>
      </c>
    </row>
    <row r="911" spans="1:58" x14ac:dyDescent="0.3">
      <c r="A911" t="s">
        <v>9</v>
      </c>
      <c r="B911" t="s">
        <v>409</v>
      </c>
      <c r="C911">
        <v>88</v>
      </c>
      <c r="D911" t="s">
        <v>403</v>
      </c>
      <c r="E911">
        <v>305</v>
      </c>
      <c r="F911">
        <v>0.28852459000000003</v>
      </c>
      <c r="G911">
        <v>37177</v>
      </c>
      <c r="H911">
        <f>VLOOKUP($G911,county_facts!$A:$BB,4,FALSE)</f>
        <v>4115</v>
      </c>
      <c r="I911">
        <f>VLOOKUP($G911,county_facts!$A:$BB,5,FALSE)</f>
        <v>4407</v>
      </c>
      <c r="J911">
        <f>VLOOKUP($G911,county_facts!$A:$BB,6,FALSE)</f>
        <v>-6.6</v>
      </c>
      <c r="K911">
        <f>VLOOKUP($G911,county_facts!$A:$BB,7,FALSE)</f>
        <v>4407</v>
      </c>
      <c r="L911">
        <f>VLOOKUP($G911,county_facts!$A:$BB,8,FALSE)</f>
        <v>5.4</v>
      </c>
      <c r="M911">
        <f>VLOOKUP($G911,county_facts!$A:$BB,9,FALSE)</f>
        <v>18</v>
      </c>
      <c r="N911">
        <f>VLOOKUP($G911,county_facts!$A:$BB,10,FALSE)</f>
        <v>19.399999999999999</v>
      </c>
      <c r="O911">
        <f>VLOOKUP($G911,county_facts!$A:$BB,11,FALSE)</f>
        <v>46.3</v>
      </c>
      <c r="P911">
        <f>VLOOKUP($G911,county_facts!$A:$BB,12,FALSE)</f>
        <v>58.9</v>
      </c>
      <c r="Q911">
        <f>VLOOKUP($G911,county_facts!$A:$BB,13,FALSE)</f>
        <v>36.299999999999997</v>
      </c>
      <c r="R911">
        <f>VLOOKUP($G911,county_facts!$A:$BB,14,FALSE)</f>
        <v>0.8</v>
      </c>
      <c r="S911">
        <f>VLOOKUP($G911,county_facts!$A:$BB,15,FALSE)</f>
        <v>2.4</v>
      </c>
      <c r="T911">
        <f>VLOOKUP($G911,county_facts!$A:$BB,16,FALSE)</f>
        <v>0</v>
      </c>
      <c r="U911">
        <f>VLOOKUP($G911,county_facts!$A:$BB,17,FALSE)</f>
        <v>1.7</v>
      </c>
      <c r="V911">
        <f>VLOOKUP($G911,county_facts!$A:$BB,18,FALSE)</f>
        <v>6.7</v>
      </c>
      <c r="W911">
        <f>VLOOKUP($G911,county_facts!$A:$BB,19,FALSE)</f>
        <v>53.3</v>
      </c>
      <c r="X911">
        <f>VLOOKUP($G911,county_facts!$A:$BB,20,FALSE)</f>
        <v>81.7</v>
      </c>
      <c r="Y911">
        <f>VLOOKUP($G911,county_facts!$A:$BB,21,FALSE)</f>
        <v>7.5</v>
      </c>
      <c r="Z911">
        <f>VLOOKUP($G911,county_facts!$A:$BB,22,FALSE)</f>
        <v>12</v>
      </c>
      <c r="AA911">
        <f>VLOOKUP($G911,county_facts!$A:$BB,23,FALSE)</f>
        <v>71.5</v>
      </c>
      <c r="AB911">
        <f>VLOOKUP($G911,county_facts!$A:$BB,24,FALSE)</f>
        <v>8.4</v>
      </c>
      <c r="AC911">
        <f>VLOOKUP($G911,county_facts!$A:$BB,25,FALSE)</f>
        <v>337</v>
      </c>
      <c r="AD911">
        <f>VLOOKUP($G911,county_facts!$A:$BB,26,FALSE)</f>
        <v>25.6</v>
      </c>
      <c r="AE911">
        <f>VLOOKUP($G911,county_facts!$A:$BB,27,FALSE)</f>
        <v>2058</v>
      </c>
      <c r="AF911">
        <f>VLOOKUP($G911,county_facts!$A:$BB,28,FALSE)</f>
        <v>75.400000000000006</v>
      </c>
      <c r="AG911">
        <f>VLOOKUP($G911,county_facts!$A:$BB,29,FALSE)</f>
        <v>4.3</v>
      </c>
      <c r="AH911">
        <f>VLOOKUP($G911,county_facts!$A:$BB,30,FALSE)</f>
        <v>107100</v>
      </c>
      <c r="AI911">
        <f>VLOOKUP($G911,county_facts!$A:$BB,31,FALSE)</f>
        <v>1480</v>
      </c>
      <c r="AJ911">
        <f>VLOOKUP($G911,county_facts!$A:$BB,32,FALSE)</f>
        <v>2.48</v>
      </c>
      <c r="AK911">
        <f>VLOOKUP($G911,county_facts!$A:$BB,33,FALSE)</f>
        <v>16658</v>
      </c>
      <c r="AL911">
        <f>VLOOKUP($G911,county_facts!$A:$BB,34,FALSE)</f>
        <v>34216</v>
      </c>
      <c r="AM911">
        <f>VLOOKUP($G911,county_facts!$A:$BB,35,FALSE)</f>
        <v>20.8</v>
      </c>
      <c r="AN911">
        <f>VLOOKUP($G911,county_facts!$A:$BB,36,FALSE)</f>
        <v>78</v>
      </c>
      <c r="AO911">
        <f>VLOOKUP($G911,county_facts!$A:$BB,37,FALSE)</f>
        <v>432</v>
      </c>
      <c r="AP911">
        <f>VLOOKUP($G911,county_facts!$A:$BB,38,FALSE)</f>
        <v>-5.3</v>
      </c>
      <c r="AQ911">
        <f>VLOOKUP($G911,county_facts!$A:$BB,39,FALSE)</f>
        <v>264</v>
      </c>
      <c r="AR911">
        <f>VLOOKUP($G911,county_facts!$A:$BB,40,FALSE)</f>
        <v>0</v>
      </c>
      <c r="AS911">
        <f>VLOOKUP($G911,county_facts!$A:$BB,41,FALSE)</f>
        <v>0</v>
      </c>
      <c r="AT911">
        <f>VLOOKUP($G911,county_facts!$A:$BB,42,FALSE)</f>
        <v>0</v>
      </c>
      <c r="AU911">
        <f>VLOOKUP($G911,county_facts!$A:$BB,43,FALSE)</f>
        <v>0</v>
      </c>
      <c r="AV911">
        <f>VLOOKUP($G911,county_facts!$A:$BB,44,FALSE)</f>
        <v>0</v>
      </c>
      <c r="AW911">
        <f>VLOOKUP($G911,county_facts!$A:$BB,45,FALSE)</f>
        <v>0</v>
      </c>
      <c r="AX911">
        <f>VLOOKUP($G911,county_facts!$A:$BB,46,FALSE)</f>
        <v>0</v>
      </c>
      <c r="AY911">
        <f>VLOOKUP($G911,county_facts!$A:$BB,47,FALSE)</f>
        <v>0</v>
      </c>
      <c r="AZ911">
        <f>VLOOKUP($G911,county_facts!$A:$BB,48,FALSE)</f>
        <v>0</v>
      </c>
      <c r="BA911">
        <f>VLOOKUP($G911,county_facts!$A:$BB,49,FALSE)</f>
        <v>30744</v>
      </c>
      <c r="BB911">
        <f>VLOOKUP($G911,county_facts!$A:$BB,50,FALSE)</f>
        <v>7392</v>
      </c>
      <c r="BC911">
        <f>VLOOKUP($G911,county_facts!$A:$BB,51,FALSE)</f>
        <v>0</v>
      </c>
      <c r="BD911">
        <f>VLOOKUP($G911,county_facts!$A:$BB,52,FALSE)</f>
        <v>1</v>
      </c>
      <c r="BE911">
        <f>VLOOKUP($G911,county_facts!$A:$BB,53,FALSE)</f>
        <v>389.04</v>
      </c>
      <c r="BF911">
        <f>VLOOKUP($G911,county_facts!$A:$BB,54,FALSE)</f>
        <v>11.3</v>
      </c>
    </row>
    <row r="912" spans="1:58" x14ac:dyDescent="0.3">
      <c r="A912" t="s">
        <v>6</v>
      </c>
      <c r="B912" t="s">
        <v>410</v>
      </c>
      <c r="C912">
        <v>1879</v>
      </c>
      <c r="D912" t="s">
        <v>403</v>
      </c>
      <c r="E912">
        <v>3155</v>
      </c>
      <c r="F912">
        <v>0.59556259899999997</v>
      </c>
      <c r="G912">
        <v>37175</v>
      </c>
      <c r="H912">
        <f>VLOOKUP($G912,county_facts!$A:$BB,4,FALSE)</f>
        <v>33045</v>
      </c>
      <c r="I912">
        <f>VLOOKUP($G912,county_facts!$A:$BB,5,FALSE)</f>
        <v>33090</v>
      </c>
      <c r="J912">
        <f>VLOOKUP($G912,county_facts!$A:$BB,6,FALSE)</f>
        <v>-0.1</v>
      </c>
      <c r="K912">
        <f>VLOOKUP($G912,county_facts!$A:$BB,7,FALSE)</f>
        <v>33090</v>
      </c>
      <c r="L912">
        <f>VLOOKUP($G912,county_facts!$A:$BB,8,FALSE)</f>
        <v>3.9</v>
      </c>
      <c r="M912">
        <f>VLOOKUP($G912,county_facts!$A:$BB,9,FALSE)</f>
        <v>16.399999999999999</v>
      </c>
      <c r="N912">
        <f>VLOOKUP($G912,county_facts!$A:$BB,10,FALSE)</f>
        <v>28.5</v>
      </c>
      <c r="O912">
        <f>VLOOKUP($G912,county_facts!$A:$BB,11,FALSE)</f>
        <v>51.6</v>
      </c>
      <c r="P912">
        <f>VLOOKUP($G912,county_facts!$A:$BB,12,FALSE)</f>
        <v>93.2</v>
      </c>
      <c r="Q912">
        <f>VLOOKUP($G912,county_facts!$A:$BB,13,FALSE)</f>
        <v>4.0999999999999996</v>
      </c>
      <c r="R912">
        <f>VLOOKUP($G912,county_facts!$A:$BB,14,FALSE)</f>
        <v>0.4</v>
      </c>
      <c r="S912">
        <f>VLOOKUP($G912,county_facts!$A:$BB,15,FALSE)</f>
        <v>0.5</v>
      </c>
      <c r="T912">
        <f>VLOOKUP($G912,county_facts!$A:$BB,16,FALSE)</f>
        <v>0</v>
      </c>
      <c r="U912">
        <f>VLOOKUP($G912,county_facts!$A:$BB,17,FALSE)</f>
        <v>1.7</v>
      </c>
      <c r="V912">
        <f>VLOOKUP($G912,county_facts!$A:$BB,18,FALSE)</f>
        <v>3.2</v>
      </c>
      <c r="W912">
        <f>VLOOKUP($G912,county_facts!$A:$BB,19,FALSE)</f>
        <v>90.3</v>
      </c>
      <c r="X912">
        <f>VLOOKUP($G912,county_facts!$A:$BB,20,FALSE)</f>
        <v>86.5</v>
      </c>
      <c r="Y912">
        <f>VLOOKUP($G912,county_facts!$A:$BB,21,FALSE)</f>
        <v>3.1</v>
      </c>
      <c r="Z912">
        <f>VLOOKUP($G912,county_facts!$A:$BB,22,FALSE)</f>
        <v>4.2</v>
      </c>
      <c r="AA912">
        <f>VLOOKUP($G912,county_facts!$A:$BB,23,FALSE)</f>
        <v>88.4</v>
      </c>
      <c r="AB912">
        <f>VLOOKUP($G912,county_facts!$A:$BB,24,FALSE)</f>
        <v>27.6</v>
      </c>
      <c r="AC912">
        <f>VLOOKUP($G912,county_facts!$A:$BB,25,FALSE)</f>
        <v>3710</v>
      </c>
      <c r="AD912">
        <f>VLOOKUP($G912,county_facts!$A:$BB,26,FALSE)</f>
        <v>23.7</v>
      </c>
      <c r="AE912">
        <f>VLOOKUP($G912,county_facts!$A:$BB,27,FALSE)</f>
        <v>19355</v>
      </c>
      <c r="AF912">
        <f>VLOOKUP($G912,county_facts!$A:$BB,28,FALSE)</f>
        <v>76.3</v>
      </c>
      <c r="AG912">
        <f>VLOOKUP($G912,county_facts!$A:$BB,29,FALSE)</f>
        <v>6.8</v>
      </c>
      <c r="AH912">
        <f>VLOOKUP($G912,county_facts!$A:$BB,30,FALSE)</f>
        <v>171600</v>
      </c>
      <c r="AI912">
        <f>VLOOKUP($G912,county_facts!$A:$BB,31,FALSE)</f>
        <v>13981</v>
      </c>
      <c r="AJ912">
        <f>VLOOKUP($G912,county_facts!$A:$BB,32,FALSE)</f>
        <v>2.2599999999999998</v>
      </c>
      <c r="AK912">
        <f>VLOOKUP($G912,county_facts!$A:$BB,33,FALSE)</f>
        <v>23757</v>
      </c>
      <c r="AL912">
        <f>VLOOKUP($G912,county_facts!$A:$BB,34,FALSE)</f>
        <v>41781</v>
      </c>
      <c r="AM912">
        <f>VLOOKUP($G912,county_facts!$A:$BB,35,FALSE)</f>
        <v>14.3</v>
      </c>
      <c r="AN912">
        <f>VLOOKUP($G912,county_facts!$A:$BB,36,FALSE)</f>
        <v>790</v>
      </c>
      <c r="AO912">
        <f>VLOOKUP($G912,county_facts!$A:$BB,37,FALSE)</f>
        <v>7049</v>
      </c>
      <c r="AP912">
        <f>VLOOKUP($G912,county_facts!$A:$BB,38,FALSE)</f>
        <v>2.9</v>
      </c>
      <c r="AQ912">
        <f>VLOOKUP($G912,county_facts!$A:$BB,39,FALSE)</f>
        <v>2892</v>
      </c>
      <c r="AR912">
        <f>VLOOKUP($G912,county_facts!$A:$BB,40,FALSE)</f>
        <v>3681</v>
      </c>
      <c r="AS912">
        <f>VLOOKUP($G912,county_facts!$A:$BB,41,FALSE)</f>
        <v>0</v>
      </c>
      <c r="AT912">
        <f>VLOOKUP($G912,county_facts!$A:$BB,42,FALSE)</f>
        <v>0</v>
      </c>
      <c r="AU912">
        <f>VLOOKUP($G912,county_facts!$A:$BB,43,FALSE)</f>
        <v>0</v>
      </c>
      <c r="AV912">
        <f>VLOOKUP($G912,county_facts!$A:$BB,44,FALSE)</f>
        <v>0</v>
      </c>
      <c r="AW912">
        <f>VLOOKUP($G912,county_facts!$A:$BB,45,FALSE)</f>
        <v>0</v>
      </c>
      <c r="AX912">
        <f>VLOOKUP($G912,county_facts!$A:$BB,46,FALSE)</f>
        <v>17.3</v>
      </c>
      <c r="AY912">
        <f>VLOOKUP($G912,county_facts!$A:$BB,47,FALSE)</f>
        <v>71860</v>
      </c>
      <c r="AZ912">
        <f>VLOOKUP($G912,county_facts!$A:$BB,48,FALSE)</f>
        <v>0</v>
      </c>
      <c r="BA912">
        <f>VLOOKUP($G912,county_facts!$A:$BB,49,FALSE)</f>
        <v>266182</v>
      </c>
      <c r="BB912">
        <f>VLOOKUP($G912,county_facts!$A:$BB,50,FALSE)</f>
        <v>8885</v>
      </c>
      <c r="BC912">
        <f>VLOOKUP($G912,county_facts!$A:$BB,51,FALSE)</f>
        <v>62757</v>
      </c>
      <c r="BD912">
        <f>VLOOKUP($G912,county_facts!$A:$BB,52,FALSE)</f>
        <v>65</v>
      </c>
      <c r="BE912">
        <f>VLOOKUP($G912,county_facts!$A:$BB,53,FALSE)</f>
        <v>378.53</v>
      </c>
      <c r="BF912">
        <f>VLOOKUP($G912,county_facts!$A:$BB,54,FALSE)</f>
        <v>87.4</v>
      </c>
    </row>
    <row r="913" spans="1:58" x14ac:dyDescent="0.3">
      <c r="A913" t="s">
        <v>9</v>
      </c>
      <c r="B913" t="s">
        <v>410</v>
      </c>
      <c r="C913">
        <v>1276</v>
      </c>
      <c r="D913" t="s">
        <v>403</v>
      </c>
      <c r="E913">
        <v>3155</v>
      </c>
      <c r="F913">
        <v>0.40443740099999997</v>
      </c>
      <c r="G913">
        <v>37175</v>
      </c>
      <c r="H913">
        <f>VLOOKUP($G913,county_facts!$A:$BB,4,FALSE)</f>
        <v>33045</v>
      </c>
      <c r="I913">
        <f>VLOOKUP($G913,county_facts!$A:$BB,5,FALSE)</f>
        <v>33090</v>
      </c>
      <c r="J913">
        <f>VLOOKUP($G913,county_facts!$A:$BB,6,FALSE)</f>
        <v>-0.1</v>
      </c>
      <c r="K913">
        <f>VLOOKUP($G913,county_facts!$A:$BB,7,FALSE)</f>
        <v>33090</v>
      </c>
      <c r="L913">
        <f>VLOOKUP($G913,county_facts!$A:$BB,8,FALSE)</f>
        <v>3.9</v>
      </c>
      <c r="M913">
        <f>VLOOKUP($G913,county_facts!$A:$BB,9,FALSE)</f>
        <v>16.399999999999999</v>
      </c>
      <c r="N913">
        <f>VLOOKUP($G913,county_facts!$A:$BB,10,FALSE)</f>
        <v>28.5</v>
      </c>
      <c r="O913">
        <f>VLOOKUP($G913,county_facts!$A:$BB,11,FALSE)</f>
        <v>51.6</v>
      </c>
      <c r="P913">
        <f>VLOOKUP($G913,county_facts!$A:$BB,12,FALSE)</f>
        <v>93.2</v>
      </c>
      <c r="Q913">
        <f>VLOOKUP($G913,county_facts!$A:$BB,13,FALSE)</f>
        <v>4.0999999999999996</v>
      </c>
      <c r="R913">
        <f>VLOOKUP($G913,county_facts!$A:$BB,14,FALSE)</f>
        <v>0.4</v>
      </c>
      <c r="S913">
        <f>VLOOKUP($G913,county_facts!$A:$BB,15,FALSE)</f>
        <v>0.5</v>
      </c>
      <c r="T913">
        <f>VLOOKUP($G913,county_facts!$A:$BB,16,FALSE)</f>
        <v>0</v>
      </c>
      <c r="U913">
        <f>VLOOKUP($G913,county_facts!$A:$BB,17,FALSE)</f>
        <v>1.7</v>
      </c>
      <c r="V913">
        <f>VLOOKUP($G913,county_facts!$A:$BB,18,FALSE)</f>
        <v>3.2</v>
      </c>
      <c r="W913">
        <f>VLOOKUP($G913,county_facts!$A:$BB,19,FALSE)</f>
        <v>90.3</v>
      </c>
      <c r="X913">
        <f>VLOOKUP($G913,county_facts!$A:$BB,20,FALSE)</f>
        <v>86.5</v>
      </c>
      <c r="Y913">
        <f>VLOOKUP($G913,county_facts!$A:$BB,21,FALSE)</f>
        <v>3.1</v>
      </c>
      <c r="Z913">
        <f>VLOOKUP($G913,county_facts!$A:$BB,22,FALSE)</f>
        <v>4.2</v>
      </c>
      <c r="AA913">
        <f>VLOOKUP($G913,county_facts!$A:$BB,23,FALSE)</f>
        <v>88.4</v>
      </c>
      <c r="AB913">
        <f>VLOOKUP($G913,county_facts!$A:$BB,24,FALSE)</f>
        <v>27.6</v>
      </c>
      <c r="AC913">
        <f>VLOOKUP($G913,county_facts!$A:$BB,25,FALSE)</f>
        <v>3710</v>
      </c>
      <c r="AD913">
        <f>VLOOKUP($G913,county_facts!$A:$BB,26,FALSE)</f>
        <v>23.7</v>
      </c>
      <c r="AE913">
        <f>VLOOKUP($G913,county_facts!$A:$BB,27,FALSE)</f>
        <v>19355</v>
      </c>
      <c r="AF913">
        <f>VLOOKUP($G913,county_facts!$A:$BB,28,FALSE)</f>
        <v>76.3</v>
      </c>
      <c r="AG913">
        <f>VLOOKUP($G913,county_facts!$A:$BB,29,FALSE)</f>
        <v>6.8</v>
      </c>
      <c r="AH913">
        <f>VLOOKUP($G913,county_facts!$A:$BB,30,FALSE)</f>
        <v>171600</v>
      </c>
      <c r="AI913">
        <f>VLOOKUP($G913,county_facts!$A:$BB,31,FALSE)</f>
        <v>13981</v>
      </c>
      <c r="AJ913">
        <f>VLOOKUP($G913,county_facts!$A:$BB,32,FALSE)</f>
        <v>2.2599999999999998</v>
      </c>
      <c r="AK913">
        <f>VLOOKUP($G913,county_facts!$A:$BB,33,FALSE)</f>
        <v>23757</v>
      </c>
      <c r="AL913">
        <f>VLOOKUP($G913,county_facts!$A:$BB,34,FALSE)</f>
        <v>41781</v>
      </c>
      <c r="AM913">
        <f>VLOOKUP($G913,county_facts!$A:$BB,35,FALSE)</f>
        <v>14.3</v>
      </c>
      <c r="AN913">
        <f>VLOOKUP($G913,county_facts!$A:$BB,36,FALSE)</f>
        <v>790</v>
      </c>
      <c r="AO913">
        <f>VLOOKUP($G913,county_facts!$A:$BB,37,FALSE)</f>
        <v>7049</v>
      </c>
      <c r="AP913">
        <f>VLOOKUP($G913,county_facts!$A:$BB,38,FALSE)</f>
        <v>2.9</v>
      </c>
      <c r="AQ913">
        <f>VLOOKUP($G913,county_facts!$A:$BB,39,FALSE)</f>
        <v>2892</v>
      </c>
      <c r="AR913">
        <f>VLOOKUP($G913,county_facts!$A:$BB,40,FALSE)</f>
        <v>3681</v>
      </c>
      <c r="AS913">
        <f>VLOOKUP($G913,county_facts!$A:$BB,41,FALSE)</f>
        <v>0</v>
      </c>
      <c r="AT913">
        <f>VLOOKUP($G913,county_facts!$A:$BB,42,FALSE)</f>
        <v>0</v>
      </c>
      <c r="AU913">
        <f>VLOOKUP($G913,county_facts!$A:$BB,43,FALSE)</f>
        <v>0</v>
      </c>
      <c r="AV913">
        <f>VLOOKUP($G913,county_facts!$A:$BB,44,FALSE)</f>
        <v>0</v>
      </c>
      <c r="AW913">
        <f>VLOOKUP($G913,county_facts!$A:$BB,45,FALSE)</f>
        <v>0</v>
      </c>
      <c r="AX913">
        <f>VLOOKUP($G913,county_facts!$A:$BB,46,FALSE)</f>
        <v>17.3</v>
      </c>
      <c r="AY913">
        <f>VLOOKUP($G913,county_facts!$A:$BB,47,FALSE)</f>
        <v>71860</v>
      </c>
      <c r="AZ913">
        <f>VLOOKUP($G913,county_facts!$A:$BB,48,FALSE)</f>
        <v>0</v>
      </c>
      <c r="BA913">
        <f>VLOOKUP($G913,county_facts!$A:$BB,49,FALSE)</f>
        <v>266182</v>
      </c>
      <c r="BB913">
        <f>VLOOKUP($G913,county_facts!$A:$BB,50,FALSE)</f>
        <v>8885</v>
      </c>
      <c r="BC913">
        <f>VLOOKUP($G913,county_facts!$A:$BB,51,FALSE)</f>
        <v>62757</v>
      </c>
      <c r="BD913">
        <f>VLOOKUP($G913,county_facts!$A:$BB,52,FALSE)</f>
        <v>65</v>
      </c>
      <c r="BE913">
        <f>VLOOKUP($G913,county_facts!$A:$BB,53,FALSE)</f>
        <v>378.53</v>
      </c>
      <c r="BF913">
        <f>VLOOKUP($G913,county_facts!$A:$BB,54,FALSE)</f>
        <v>87.4</v>
      </c>
    </row>
    <row r="914" spans="1:58" x14ac:dyDescent="0.3">
      <c r="A914" t="s">
        <v>6</v>
      </c>
      <c r="B914" t="s">
        <v>411</v>
      </c>
      <c r="C914">
        <v>552</v>
      </c>
      <c r="D914" t="s">
        <v>403</v>
      </c>
      <c r="E914">
        <v>1020</v>
      </c>
      <c r="F914">
        <v>0.54117647099999999</v>
      </c>
      <c r="G914">
        <v>37173</v>
      </c>
      <c r="H914">
        <f>VLOOKUP($G914,county_facts!$A:$BB,4,FALSE)</f>
        <v>14274</v>
      </c>
      <c r="I914">
        <f>VLOOKUP($G914,county_facts!$A:$BB,5,FALSE)</f>
        <v>13981</v>
      </c>
      <c r="J914">
        <f>VLOOKUP($G914,county_facts!$A:$BB,6,FALSE)</f>
        <v>2.1</v>
      </c>
      <c r="K914">
        <f>VLOOKUP($G914,county_facts!$A:$BB,7,FALSE)</f>
        <v>13981</v>
      </c>
      <c r="L914">
        <f>VLOOKUP($G914,county_facts!$A:$BB,8,FALSE)</f>
        <v>6.3</v>
      </c>
      <c r="M914">
        <f>VLOOKUP($G914,county_facts!$A:$BB,9,FALSE)</f>
        <v>22.7</v>
      </c>
      <c r="N914">
        <f>VLOOKUP($G914,county_facts!$A:$BB,10,FALSE)</f>
        <v>18.5</v>
      </c>
      <c r="O914">
        <f>VLOOKUP($G914,county_facts!$A:$BB,11,FALSE)</f>
        <v>51.7</v>
      </c>
      <c r="P914">
        <f>VLOOKUP($G914,county_facts!$A:$BB,12,FALSE)</f>
        <v>65.7</v>
      </c>
      <c r="Q914">
        <f>VLOOKUP($G914,county_facts!$A:$BB,13,FALSE)</f>
        <v>1.3</v>
      </c>
      <c r="R914">
        <f>VLOOKUP($G914,county_facts!$A:$BB,14,FALSE)</f>
        <v>27.9</v>
      </c>
      <c r="S914">
        <f>VLOOKUP($G914,county_facts!$A:$BB,15,FALSE)</f>
        <v>0.6</v>
      </c>
      <c r="T914">
        <f>VLOOKUP($G914,county_facts!$A:$BB,16,FALSE)</f>
        <v>0</v>
      </c>
      <c r="U914">
        <f>VLOOKUP($G914,county_facts!$A:$BB,17,FALSE)</f>
        <v>4.5</v>
      </c>
      <c r="V914">
        <f>VLOOKUP($G914,county_facts!$A:$BB,18,FALSE)</f>
        <v>4.7</v>
      </c>
      <c r="W914">
        <f>VLOOKUP($G914,county_facts!$A:$BB,19,FALSE)</f>
        <v>63.6</v>
      </c>
      <c r="X914">
        <f>VLOOKUP($G914,county_facts!$A:$BB,20,FALSE)</f>
        <v>90.9</v>
      </c>
      <c r="Y914">
        <f>VLOOKUP($G914,county_facts!$A:$BB,21,FALSE)</f>
        <v>2</v>
      </c>
      <c r="Z914">
        <f>VLOOKUP($G914,county_facts!$A:$BB,22,FALSE)</f>
        <v>2.2999999999999998</v>
      </c>
      <c r="AA914">
        <f>VLOOKUP($G914,county_facts!$A:$BB,23,FALSE)</f>
        <v>82.1</v>
      </c>
      <c r="AB914">
        <f>VLOOKUP($G914,county_facts!$A:$BB,24,FALSE)</f>
        <v>16.3</v>
      </c>
      <c r="AC914">
        <f>VLOOKUP($G914,county_facts!$A:$BB,25,FALSE)</f>
        <v>1096</v>
      </c>
      <c r="AD914">
        <f>VLOOKUP($G914,county_facts!$A:$BB,26,FALSE)</f>
        <v>19.2</v>
      </c>
      <c r="AE914">
        <f>VLOOKUP($G914,county_facts!$A:$BB,27,FALSE)</f>
        <v>8793</v>
      </c>
      <c r="AF914">
        <f>VLOOKUP($G914,county_facts!$A:$BB,28,FALSE)</f>
        <v>74.900000000000006</v>
      </c>
      <c r="AG914">
        <f>VLOOKUP($G914,county_facts!$A:$BB,29,FALSE)</f>
        <v>7.4</v>
      </c>
      <c r="AH914">
        <f>VLOOKUP($G914,county_facts!$A:$BB,30,FALSE)</f>
        <v>132500</v>
      </c>
      <c r="AI914">
        <f>VLOOKUP($G914,county_facts!$A:$BB,31,FALSE)</f>
        <v>5368</v>
      </c>
      <c r="AJ914">
        <f>VLOOKUP($G914,county_facts!$A:$BB,32,FALSE)</f>
        <v>2.56</v>
      </c>
      <c r="AK914">
        <f>VLOOKUP($G914,county_facts!$A:$BB,33,FALSE)</f>
        <v>19626</v>
      </c>
      <c r="AL914">
        <f>VLOOKUP($G914,county_facts!$A:$BB,34,FALSE)</f>
        <v>36094</v>
      </c>
      <c r="AM914">
        <f>VLOOKUP($G914,county_facts!$A:$BB,35,FALSE)</f>
        <v>27.2</v>
      </c>
      <c r="AN914">
        <f>VLOOKUP($G914,county_facts!$A:$BB,36,FALSE)</f>
        <v>362</v>
      </c>
      <c r="AO914">
        <f>VLOOKUP($G914,county_facts!$A:$BB,37,FALSE)</f>
        <v>3186</v>
      </c>
      <c r="AP914">
        <f>VLOOKUP($G914,county_facts!$A:$BB,38,FALSE)</f>
        <v>-3.6</v>
      </c>
      <c r="AQ914">
        <f>VLOOKUP($G914,county_facts!$A:$BB,39,FALSE)</f>
        <v>1261</v>
      </c>
      <c r="AR914">
        <f>VLOOKUP($G914,county_facts!$A:$BB,40,FALSE)</f>
        <v>1648</v>
      </c>
      <c r="AS914">
        <f>VLOOKUP($G914,county_facts!$A:$BB,41,FALSE)</f>
        <v>0</v>
      </c>
      <c r="AT914">
        <f>VLOOKUP($G914,county_facts!$A:$BB,42,FALSE)</f>
        <v>17.899999999999999</v>
      </c>
      <c r="AU914">
        <f>VLOOKUP($G914,county_facts!$A:$BB,43,FALSE)</f>
        <v>0</v>
      </c>
      <c r="AV914">
        <f>VLOOKUP($G914,county_facts!$A:$BB,44,FALSE)</f>
        <v>0</v>
      </c>
      <c r="AW914">
        <f>VLOOKUP($G914,county_facts!$A:$BB,45,FALSE)</f>
        <v>0</v>
      </c>
      <c r="AX914">
        <f>VLOOKUP($G914,county_facts!$A:$BB,46,FALSE)</f>
        <v>34</v>
      </c>
      <c r="AY914">
        <f>VLOOKUP($G914,county_facts!$A:$BB,47,FALSE)</f>
        <v>0</v>
      </c>
      <c r="AZ914">
        <f>VLOOKUP($G914,county_facts!$A:$BB,48,FALSE)</f>
        <v>2303</v>
      </c>
      <c r="BA914">
        <f>VLOOKUP($G914,county_facts!$A:$BB,49,FALSE)</f>
        <v>112322</v>
      </c>
      <c r="BB914">
        <f>VLOOKUP($G914,county_facts!$A:$BB,50,FALSE)</f>
        <v>8417</v>
      </c>
      <c r="BC914">
        <f>VLOOKUP($G914,county_facts!$A:$BB,51,FALSE)</f>
        <v>561555</v>
      </c>
      <c r="BD914">
        <f>VLOOKUP($G914,county_facts!$A:$BB,52,FALSE)</f>
        <v>50</v>
      </c>
      <c r="BE914">
        <f>VLOOKUP($G914,county_facts!$A:$BB,53,FALSE)</f>
        <v>528</v>
      </c>
      <c r="BF914">
        <f>VLOOKUP($G914,county_facts!$A:$BB,54,FALSE)</f>
        <v>26.5</v>
      </c>
    </row>
    <row r="915" spans="1:58" x14ac:dyDescent="0.3">
      <c r="A915" t="s">
        <v>9</v>
      </c>
      <c r="B915" t="s">
        <v>411</v>
      </c>
      <c r="C915">
        <v>468</v>
      </c>
      <c r="D915" t="s">
        <v>403</v>
      </c>
      <c r="E915">
        <v>1020</v>
      </c>
      <c r="F915">
        <v>0.45882352900000001</v>
      </c>
      <c r="G915">
        <v>37173</v>
      </c>
      <c r="H915">
        <f>VLOOKUP($G915,county_facts!$A:$BB,4,FALSE)</f>
        <v>14274</v>
      </c>
      <c r="I915">
        <f>VLOOKUP($G915,county_facts!$A:$BB,5,FALSE)</f>
        <v>13981</v>
      </c>
      <c r="J915">
        <f>VLOOKUP($G915,county_facts!$A:$BB,6,FALSE)</f>
        <v>2.1</v>
      </c>
      <c r="K915">
        <f>VLOOKUP($G915,county_facts!$A:$BB,7,FALSE)</f>
        <v>13981</v>
      </c>
      <c r="L915">
        <f>VLOOKUP($G915,county_facts!$A:$BB,8,FALSE)</f>
        <v>6.3</v>
      </c>
      <c r="M915">
        <f>VLOOKUP($G915,county_facts!$A:$BB,9,FALSE)</f>
        <v>22.7</v>
      </c>
      <c r="N915">
        <f>VLOOKUP($G915,county_facts!$A:$BB,10,FALSE)</f>
        <v>18.5</v>
      </c>
      <c r="O915">
        <f>VLOOKUP($G915,county_facts!$A:$BB,11,FALSE)</f>
        <v>51.7</v>
      </c>
      <c r="P915">
        <f>VLOOKUP($G915,county_facts!$A:$BB,12,FALSE)</f>
        <v>65.7</v>
      </c>
      <c r="Q915">
        <f>VLOOKUP($G915,county_facts!$A:$BB,13,FALSE)</f>
        <v>1.3</v>
      </c>
      <c r="R915">
        <f>VLOOKUP($G915,county_facts!$A:$BB,14,FALSE)</f>
        <v>27.9</v>
      </c>
      <c r="S915">
        <f>VLOOKUP($G915,county_facts!$A:$BB,15,FALSE)</f>
        <v>0.6</v>
      </c>
      <c r="T915">
        <f>VLOOKUP($G915,county_facts!$A:$BB,16,FALSE)</f>
        <v>0</v>
      </c>
      <c r="U915">
        <f>VLOOKUP($G915,county_facts!$A:$BB,17,FALSE)</f>
        <v>4.5</v>
      </c>
      <c r="V915">
        <f>VLOOKUP($G915,county_facts!$A:$BB,18,FALSE)</f>
        <v>4.7</v>
      </c>
      <c r="W915">
        <f>VLOOKUP($G915,county_facts!$A:$BB,19,FALSE)</f>
        <v>63.6</v>
      </c>
      <c r="X915">
        <f>VLOOKUP($G915,county_facts!$A:$BB,20,FALSE)</f>
        <v>90.9</v>
      </c>
      <c r="Y915">
        <f>VLOOKUP($G915,county_facts!$A:$BB,21,FALSE)</f>
        <v>2</v>
      </c>
      <c r="Z915">
        <f>VLOOKUP($G915,county_facts!$A:$BB,22,FALSE)</f>
        <v>2.2999999999999998</v>
      </c>
      <c r="AA915">
        <f>VLOOKUP($G915,county_facts!$A:$BB,23,FALSE)</f>
        <v>82.1</v>
      </c>
      <c r="AB915">
        <f>VLOOKUP($G915,county_facts!$A:$BB,24,FALSE)</f>
        <v>16.3</v>
      </c>
      <c r="AC915">
        <f>VLOOKUP($G915,county_facts!$A:$BB,25,FALSE)</f>
        <v>1096</v>
      </c>
      <c r="AD915">
        <f>VLOOKUP($G915,county_facts!$A:$BB,26,FALSE)</f>
        <v>19.2</v>
      </c>
      <c r="AE915">
        <f>VLOOKUP($G915,county_facts!$A:$BB,27,FALSE)</f>
        <v>8793</v>
      </c>
      <c r="AF915">
        <f>VLOOKUP($G915,county_facts!$A:$BB,28,FALSE)</f>
        <v>74.900000000000006</v>
      </c>
      <c r="AG915">
        <f>VLOOKUP($G915,county_facts!$A:$BB,29,FALSE)</f>
        <v>7.4</v>
      </c>
      <c r="AH915">
        <f>VLOOKUP($G915,county_facts!$A:$BB,30,FALSE)</f>
        <v>132500</v>
      </c>
      <c r="AI915">
        <f>VLOOKUP($G915,county_facts!$A:$BB,31,FALSE)</f>
        <v>5368</v>
      </c>
      <c r="AJ915">
        <f>VLOOKUP($G915,county_facts!$A:$BB,32,FALSE)</f>
        <v>2.56</v>
      </c>
      <c r="AK915">
        <f>VLOOKUP($G915,county_facts!$A:$BB,33,FALSE)</f>
        <v>19626</v>
      </c>
      <c r="AL915">
        <f>VLOOKUP($G915,county_facts!$A:$BB,34,FALSE)</f>
        <v>36094</v>
      </c>
      <c r="AM915">
        <f>VLOOKUP($G915,county_facts!$A:$BB,35,FALSE)</f>
        <v>27.2</v>
      </c>
      <c r="AN915">
        <f>VLOOKUP($G915,county_facts!$A:$BB,36,FALSE)</f>
        <v>362</v>
      </c>
      <c r="AO915">
        <f>VLOOKUP($G915,county_facts!$A:$BB,37,FALSE)</f>
        <v>3186</v>
      </c>
      <c r="AP915">
        <f>VLOOKUP($G915,county_facts!$A:$BB,38,FALSE)</f>
        <v>-3.6</v>
      </c>
      <c r="AQ915">
        <f>VLOOKUP($G915,county_facts!$A:$BB,39,FALSE)</f>
        <v>1261</v>
      </c>
      <c r="AR915">
        <f>VLOOKUP($G915,county_facts!$A:$BB,40,FALSE)</f>
        <v>1648</v>
      </c>
      <c r="AS915">
        <f>VLOOKUP($G915,county_facts!$A:$BB,41,FALSE)</f>
        <v>0</v>
      </c>
      <c r="AT915">
        <f>VLOOKUP($G915,county_facts!$A:$BB,42,FALSE)</f>
        <v>17.899999999999999</v>
      </c>
      <c r="AU915">
        <f>VLOOKUP($G915,county_facts!$A:$BB,43,FALSE)</f>
        <v>0</v>
      </c>
      <c r="AV915">
        <f>VLOOKUP($G915,county_facts!$A:$BB,44,FALSE)</f>
        <v>0</v>
      </c>
      <c r="AW915">
        <f>VLOOKUP($G915,county_facts!$A:$BB,45,FALSE)</f>
        <v>0</v>
      </c>
      <c r="AX915">
        <f>VLOOKUP($G915,county_facts!$A:$BB,46,FALSE)</f>
        <v>34</v>
      </c>
      <c r="AY915">
        <f>VLOOKUP($G915,county_facts!$A:$BB,47,FALSE)</f>
        <v>0</v>
      </c>
      <c r="AZ915">
        <f>VLOOKUP($G915,county_facts!$A:$BB,48,FALSE)</f>
        <v>2303</v>
      </c>
      <c r="BA915">
        <f>VLOOKUP($G915,county_facts!$A:$BB,49,FALSE)</f>
        <v>112322</v>
      </c>
      <c r="BB915">
        <f>VLOOKUP($G915,county_facts!$A:$BB,50,FALSE)</f>
        <v>8417</v>
      </c>
      <c r="BC915">
        <f>VLOOKUP($G915,county_facts!$A:$BB,51,FALSE)</f>
        <v>561555</v>
      </c>
      <c r="BD915">
        <f>VLOOKUP($G915,county_facts!$A:$BB,52,FALSE)</f>
        <v>50</v>
      </c>
      <c r="BE915">
        <f>VLOOKUP($G915,county_facts!$A:$BB,53,FALSE)</f>
        <v>528</v>
      </c>
      <c r="BF915">
        <f>VLOOKUP($G915,county_facts!$A:$BB,54,FALSE)</f>
        <v>26.5</v>
      </c>
    </row>
    <row r="916" spans="1:58" x14ac:dyDescent="0.3">
      <c r="A916" t="s">
        <v>6</v>
      </c>
      <c r="B916" t="s">
        <v>412</v>
      </c>
      <c r="C916">
        <v>1941</v>
      </c>
      <c r="D916" t="s">
        <v>403</v>
      </c>
      <c r="E916">
        <v>2944</v>
      </c>
      <c r="F916">
        <v>0.65930706500000003</v>
      </c>
      <c r="G916">
        <v>37171</v>
      </c>
      <c r="H916">
        <f>VLOOKUP($G916,county_facts!$A:$BB,4,FALSE)</f>
        <v>72968</v>
      </c>
      <c r="I916">
        <f>VLOOKUP($G916,county_facts!$A:$BB,5,FALSE)</f>
        <v>73673</v>
      </c>
      <c r="J916">
        <f>VLOOKUP($G916,county_facts!$A:$BB,6,FALSE)</f>
        <v>-1</v>
      </c>
      <c r="K916">
        <f>VLOOKUP($G916,county_facts!$A:$BB,7,FALSE)</f>
        <v>73673</v>
      </c>
      <c r="L916">
        <f>VLOOKUP($G916,county_facts!$A:$BB,8,FALSE)</f>
        <v>5.3</v>
      </c>
      <c r="M916">
        <f>VLOOKUP($G916,county_facts!$A:$BB,9,FALSE)</f>
        <v>22.2</v>
      </c>
      <c r="N916">
        <f>VLOOKUP($G916,county_facts!$A:$BB,10,FALSE)</f>
        <v>18.899999999999999</v>
      </c>
      <c r="O916">
        <f>VLOOKUP($G916,county_facts!$A:$BB,11,FALSE)</f>
        <v>51.1</v>
      </c>
      <c r="P916">
        <f>VLOOKUP($G916,county_facts!$A:$BB,12,FALSE)</f>
        <v>93.4</v>
      </c>
      <c r="Q916">
        <f>VLOOKUP($G916,county_facts!$A:$BB,13,FALSE)</f>
        <v>4.0999999999999996</v>
      </c>
      <c r="R916">
        <f>VLOOKUP($G916,county_facts!$A:$BB,14,FALSE)</f>
        <v>0.6</v>
      </c>
      <c r="S916">
        <f>VLOOKUP($G916,county_facts!$A:$BB,15,FALSE)</f>
        <v>0.7</v>
      </c>
      <c r="T916">
        <f>VLOOKUP($G916,county_facts!$A:$BB,16,FALSE)</f>
        <v>0.1</v>
      </c>
      <c r="U916">
        <f>VLOOKUP($G916,county_facts!$A:$BB,17,FALSE)</f>
        <v>1.1000000000000001</v>
      </c>
      <c r="V916">
        <f>VLOOKUP($G916,county_facts!$A:$BB,18,FALSE)</f>
        <v>10.1</v>
      </c>
      <c r="W916">
        <f>VLOOKUP($G916,county_facts!$A:$BB,19,FALSE)</f>
        <v>84.3</v>
      </c>
      <c r="X916">
        <f>VLOOKUP($G916,county_facts!$A:$BB,20,FALSE)</f>
        <v>91.1</v>
      </c>
      <c r="Y916">
        <f>VLOOKUP($G916,county_facts!$A:$BB,21,FALSE)</f>
        <v>5.7</v>
      </c>
      <c r="Z916">
        <f>VLOOKUP($G916,county_facts!$A:$BB,22,FALSE)</f>
        <v>9.5</v>
      </c>
      <c r="AA916">
        <f>VLOOKUP($G916,county_facts!$A:$BB,23,FALSE)</f>
        <v>75.3</v>
      </c>
      <c r="AB916">
        <f>VLOOKUP($G916,county_facts!$A:$BB,24,FALSE)</f>
        <v>15</v>
      </c>
      <c r="AC916">
        <f>VLOOKUP($G916,county_facts!$A:$BB,25,FALSE)</f>
        <v>4760</v>
      </c>
      <c r="AD916">
        <f>VLOOKUP($G916,county_facts!$A:$BB,26,FALSE)</f>
        <v>25.3</v>
      </c>
      <c r="AE916">
        <f>VLOOKUP($G916,county_facts!$A:$BB,27,FALSE)</f>
        <v>33556</v>
      </c>
      <c r="AF916">
        <f>VLOOKUP($G916,county_facts!$A:$BB,28,FALSE)</f>
        <v>72.8</v>
      </c>
      <c r="AG916">
        <f>VLOOKUP($G916,county_facts!$A:$BB,29,FALSE)</f>
        <v>6.9</v>
      </c>
      <c r="AH916">
        <f>VLOOKUP($G916,county_facts!$A:$BB,30,FALSE)</f>
        <v>109900</v>
      </c>
      <c r="AI916">
        <f>VLOOKUP($G916,county_facts!$A:$BB,31,FALSE)</f>
        <v>29967</v>
      </c>
      <c r="AJ916">
        <f>VLOOKUP($G916,county_facts!$A:$BB,32,FALSE)</f>
        <v>2.42</v>
      </c>
      <c r="AK916">
        <f>VLOOKUP($G916,county_facts!$A:$BB,33,FALSE)</f>
        <v>20219</v>
      </c>
      <c r="AL916">
        <f>VLOOKUP($G916,county_facts!$A:$BB,34,FALSE)</f>
        <v>35641</v>
      </c>
      <c r="AM916">
        <f>VLOOKUP($G916,county_facts!$A:$BB,35,FALSE)</f>
        <v>19.899999999999999</v>
      </c>
      <c r="AN916">
        <f>VLOOKUP($G916,county_facts!$A:$BB,36,FALSE)</f>
        <v>1682</v>
      </c>
      <c r="AO916">
        <f>VLOOKUP($G916,county_facts!$A:$BB,37,FALSE)</f>
        <v>26776</v>
      </c>
      <c r="AP916">
        <f>VLOOKUP($G916,county_facts!$A:$BB,38,FALSE)</f>
        <v>3.2</v>
      </c>
      <c r="AQ916">
        <f>VLOOKUP($G916,county_facts!$A:$BB,39,FALSE)</f>
        <v>4977</v>
      </c>
      <c r="AR916">
        <f>VLOOKUP($G916,county_facts!$A:$BB,40,FALSE)</f>
        <v>6398</v>
      </c>
      <c r="AS916">
        <f>VLOOKUP($G916,county_facts!$A:$BB,41,FALSE)</f>
        <v>0</v>
      </c>
      <c r="AT916">
        <f>VLOOKUP($G916,county_facts!$A:$BB,42,FALSE)</f>
        <v>0</v>
      </c>
      <c r="AU916">
        <f>VLOOKUP($G916,county_facts!$A:$BB,43,FALSE)</f>
        <v>0</v>
      </c>
      <c r="AV916">
        <f>VLOOKUP($G916,county_facts!$A:$BB,44,FALSE)</f>
        <v>0</v>
      </c>
      <c r="AW916">
        <f>VLOOKUP($G916,county_facts!$A:$BB,45,FALSE)</f>
        <v>3</v>
      </c>
      <c r="AX916">
        <f>VLOOKUP($G916,county_facts!$A:$BB,46,FALSE)</f>
        <v>24.3</v>
      </c>
      <c r="AY916">
        <f>VLOOKUP($G916,county_facts!$A:$BB,47,FALSE)</f>
        <v>1038042</v>
      </c>
      <c r="AZ916">
        <f>VLOOKUP($G916,county_facts!$A:$BB,48,FALSE)</f>
        <v>0</v>
      </c>
      <c r="BA916">
        <f>VLOOKUP($G916,county_facts!$A:$BB,49,FALSE)</f>
        <v>1054073</v>
      </c>
      <c r="BB916">
        <f>VLOOKUP($G916,county_facts!$A:$BB,50,FALSE)</f>
        <v>14614</v>
      </c>
      <c r="BC916">
        <f>VLOOKUP($G916,county_facts!$A:$BB,51,FALSE)</f>
        <v>84911</v>
      </c>
      <c r="BD916">
        <f>VLOOKUP($G916,county_facts!$A:$BB,52,FALSE)</f>
        <v>73</v>
      </c>
      <c r="BE916">
        <f>VLOOKUP($G916,county_facts!$A:$BB,53,FALSE)</f>
        <v>532.16999999999996</v>
      </c>
      <c r="BF916">
        <f>VLOOKUP($G916,county_facts!$A:$BB,54,FALSE)</f>
        <v>138.4</v>
      </c>
    </row>
    <row r="917" spans="1:58" x14ac:dyDescent="0.3">
      <c r="A917" t="s">
        <v>9</v>
      </c>
      <c r="B917" t="s">
        <v>412</v>
      </c>
      <c r="C917">
        <v>1003</v>
      </c>
      <c r="D917" t="s">
        <v>403</v>
      </c>
      <c r="E917">
        <v>2944</v>
      </c>
      <c r="F917">
        <v>0.34069293499999997</v>
      </c>
      <c r="G917">
        <v>37171</v>
      </c>
      <c r="H917">
        <f>VLOOKUP($G917,county_facts!$A:$BB,4,FALSE)</f>
        <v>72968</v>
      </c>
      <c r="I917">
        <f>VLOOKUP($G917,county_facts!$A:$BB,5,FALSE)</f>
        <v>73673</v>
      </c>
      <c r="J917">
        <f>VLOOKUP($G917,county_facts!$A:$BB,6,FALSE)</f>
        <v>-1</v>
      </c>
      <c r="K917">
        <f>VLOOKUP($G917,county_facts!$A:$BB,7,FALSE)</f>
        <v>73673</v>
      </c>
      <c r="L917">
        <f>VLOOKUP($G917,county_facts!$A:$BB,8,FALSE)</f>
        <v>5.3</v>
      </c>
      <c r="M917">
        <f>VLOOKUP($G917,county_facts!$A:$BB,9,FALSE)</f>
        <v>22.2</v>
      </c>
      <c r="N917">
        <f>VLOOKUP($G917,county_facts!$A:$BB,10,FALSE)</f>
        <v>18.899999999999999</v>
      </c>
      <c r="O917">
        <f>VLOOKUP($G917,county_facts!$A:$BB,11,FALSE)</f>
        <v>51.1</v>
      </c>
      <c r="P917">
        <f>VLOOKUP($G917,county_facts!$A:$BB,12,FALSE)</f>
        <v>93.4</v>
      </c>
      <c r="Q917">
        <f>VLOOKUP($G917,county_facts!$A:$BB,13,FALSE)</f>
        <v>4.0999999999999996</v>
      </c>
      <c r="R917">
        <f>VLOOKUP($G917,county_facts!$A:$BB,14,FALSE)</f>
        <v>0.6</v>
      </c>
      <c r="S917">
        <f>VLOOKUP($G917,county_facts!$A:$BB,15,FALSE)</f>
        <v>0.7</v>
      </c>
      <c r="T917">
        <f>VLOOKUP($G917,county_facts!$A:$BB,16,FALSE)</f>
        <v>0.1</v>
      </c>
      <c r="U917">
        <f>VLOOKUP($G917,county_facts!$A:$BB,17,FALSE)</f>
        <v>1.1000000000000001</v>
      </c>
      <c r="V917">
        <f>VLOOKUP($G917,county_facts!$A:$BB,18,FALSE)</f>
        <v>10.1</v>
      </c>
      <c r="W917">
        <f>VLOOKUP($G917,county_facts!$A:$BB,19,FALSE)</f>
        <v>84.3</v>
      </c>
      <c r="X917">
        <f>VLOOKUP($G917,county_facts!$A:$BB,20,FALSE)</f>
        <v>91.1</v>
      </c>
      <c r="Y917">
        <f>VLOOKUP($G917,county_facts!$A:$BB,21,FALSE)</f>
        <v>5.7</v>
      </c>
      <c r="Z917">
        <f>VLOOKUP($G917,county_facts!$A:$BB,22,FALSE)</f>
        <v>9.5</v>
      </c>
      <c r="AA917">
        <f>VLOOKUP($G917,county_facts!$A:$BB,23,FALSE)</f>
        <v>75.3</v>
      </c>
      <c r="AB917">
        <f>VLOOKUP($G917,county_facts!$A:$BB,24,FALSE)</f>
        <v>15</v>
      </c>
      <c r="AC917">
        <f>VLOOKUP($G917,county_facts!$A:$BB,25,FALSE)</f>
        <v>4760</v>
      </c>
      <c r="AD917">
        <f>VLOOKUP($G917,county_facts!$A:$BB,26,FALSE)</f>
        <v>25.3</v>
      </c>
      <c r="AE917">
        <f>VLOOKUP($G917,county_facts!$A:$BB,27,FALSE)</f>
        <v>33556</v>
      </c>
      <c r="AF917">
        <f>VLOOKUP($G917,county_facts!$A:$BB,28,FALSE)</f>
        <v>72.8</v>
      </c>
      <c r="AG917">
        <f>VLOOKUP($G917,county_facts!$A:$BB,29,FALSE)</f>
        <v>6.9</v>
      </c>
      <c r="AH917">
        <f>VLOOKUP($G917,county_facts!$A:$BB,30,FALSE)</f>
        <v>109900</v>
      </c>
      <c r="AI917">
        <f>VLOOKUP($G917,county_facts!$A:$BB,31,FALSE)</f>
        <v>29967</v>
      </c>
      <c r="AJ917">
        <f>VLOOKUP($G917,county_facts!$A:$BB,32,FALSE)</f>
        <v>2.42</v>
      </c>
      <c r="AK917">
        <f>VLOOKUP($G917,county_facts!$A:$BB,33,FALSE)</f>
        <v>20219</v>
      </c>
      <c r="AL917">
        <f>VLOOKUP($G917,county_facts!$A:$BB,34,FALSE)</f>
        <v>35641</v>
      </c>
      <c r="AM917">
        <f>VLOOKUP($G917,county_facts!$A:$BB,35,FALSE)</f>
        <v>19.899999999999999</v>
      </c>
      <c r="AN917">
        <f>VLOOKUP($G917,county_facts!$A:$BB,36,FALSE)</f>
        <v>1682</v>
      </c>
      <c r="AO917">
        <f>VLOOKUP($G917,county_facts!$A:$BB,37,FALSE)</f>
        <v>26776</v>
      </c>
      <c r="AP917">
        <f>VLOOKUP($G917,county_facts!$A:$BB,38,FALSE)</f>
        <v>3.2</v>
      </c>
      <c r="AQ917">
        <f>VLOOKUP($G917,county_facts!$A:$BB,39,FALSE)</f>
        <v>4977</v>
      </c>
      <c r="AR917">
        <f>VLOOKUP($G917,county_facts!$A:$BB,40,FALSE)</f>
        <v>6398</v>
      </c>
      <c r="AS917">
        <f>VLOOKUP($G917,county_facts!$A:$BB,41,FALSE)</f>
        <v>0</v>
      </c>
      <c r="AT917">
        <f>VLOOKUP($G917,county_facts!$A:$BB,42,FALSE)</f>
        <v>0</v>
      </c>
      <c r="AU917">
        <f>VLOOKUP($G917,county_facts!$A:$BB,43,FALSE)</f>
        <v>0</v>
      </c>
      <c r="AV917">
        <f>VLOOKUP($G917,county_facts!$A:$BB,44,FALSE)</f>
        <v>0</v>
      </c>
      <c r="AW917">
        <f>VLOOKUP($G917,county_facts!$A:$BB,45,FALSE)</f>
        <v>3</v>
      </c>
      <c r="AX917">
        <f>VLOOKUP($G917,county_facts!$A:$BB,46,FALSE)</f>
        <v>24.3</v>
      </c>
      <c r="AY917">
        <f>VLOOKUP($G917,county_facts!$A:$BB,47,FALSE)</f>
        <v>1038042</v>
      </c>
      <c r="AZ917">
        <f>VLOOKUP($G917,county_facts!$A:$BB,48,FALSE)</f>
        <v>0</v>
      </c>
      <c r="BA917">
        <f>VLOOKUP($G917,county_facts!$A:$BB,49,FALSE)</f>
        <v>1054073</v>
      </c>
      <c r="BB917">
        <f>VLOOKUP($G917,county_facts!$A:$BB,50,FALSE)</f>
        <v>14614</v>
      </c>
      <c r="BC917">
        <f>VLOOKUP($G917,county_facts!$A:$BB,51,FALSE)</f>
        <v>84911</v>
      </c>
      <c r="BD917">
        <f>VLOOKUP($G917,county_facts!$A:$BB,52,FALSE)</f>
        <v>73</v>
      </c>
      <c r="BE917">
        <f>VLOOKUP($G917,county_facts!$A:$BB,53,FALSE)</f>
        <v>532.16999999999996</v>
      </c>
      <c r="BF917">
        <f>VLOOKUP($G917,county_facts!$A:$BB,54,FALSE)</f>
        <v>138.4</v>
      </c>
    </row>
    <row r="918" spans="1:58" x14ac:dyDescent="0.3">
      <c r="A918" t="s">
        <v>6</v>
      </c>
      <c r="B918" t="s">
        <v>413</v>
      </c>
      <c r="C918">
        <v>1211</v>
      </c>
      <c r="D918" t="s">
        <v>403</v>
      </c>
      <c r="E918">
        <v>1882</v>
      </c>
      <c r="F918">
        <v>0.64346440000000005</v>
      </c>
      <c r="G918">
        <v>37169</v>
      </c>
      <c r="H918">
        <f>VLOOKUP($G918,county_facts!$A:$BB,4,FALSE)</f>
        <v>46419</v>
      </c>
      <c r="I918">
        <f>VLOOKUP($G918,county_facts!$A:$BB,5,FALSE)</f>
        <v>47401</v>
      </c>
      <c r="J918">
        <f>VLOOKUP($G918,county_facts!$A:$BB,6,FALSE)</f>
        <v>-2.1</v>
      </c>
      <c r="K918">
        <f>VLOOKUP($G918,county_facts!$A:$BB,7,FALSE)</f>
        <v>47401</v>
      </c>
      <c r="L918">
        <f>VLOOKUP($G918,county_facts!$A:$BB,8,FALSE)</f>
        <v>4.5</v>
      </c>
      <c r="M918">
        <f>VLOOKUP($G918,county_facts!$A:$BB,9,FALSE)</f>
        <v>20</v>
      </c>
      <c r="N918">
        <f>VLOOKUP($G918,county_facts!$A:$BB,10,FALSE)</f>
        <v>19.100000000000001</v>
      </c>
      <c r="O918">
        <f>VLOOKUP($G918,county_facts!$A:$BB,11,FALSE)</f>
        <v>50.9</v>
      </c>
      <c r="P918">
        <f>VLOOKUP($G918,county_facts!$A:$BB,12,FALSE)</f>
        <v>93.9</v>
      </c>
      <c r="Q918">
        <f>VLOOKUP($G918,county_facts!$A:$BB,13,FALSE)</f>
        <v>4.2</v>
      </c>
      <c r="R918">
        <f>VLOOKUP($G918,county_facts!$A:$BB,14,FALSE)</f>
        <v>0.5</v>
      </c>
      <c r="S918">
        <f>VLOOKUP($G918,county_facts!$A:$BB,15,FALSE)</f>
        <v>0.4</v>
      </c>
      <c r="T918">
        <f>VLOOKUP($G918,county_facts!$A:$BB,16,FALSE)</f>
        <v>0</v>
      </c>
      <c r="U918">
        <f>VLOOKUP($G918,county_facts!$A:$BB,17,FALSE)</f>
        <v>1</v>
      </c>
      <c r="V918">
        <f>VLOOKUP($G918,county_facts!$A:$BB,18,FALSE)</f>
        <v>2.9</v>
      </c>
      <c r="W918">
        <f>VLOOKUP($G918,county_facts!$A:$BB,19,FALSE)</f>
        <v>91.4</v>
      </c>
      <c r="X918">
        <f>VLOOKUP($G918,county_facts!$A:$BB,20,FALSE)</f>
        <v>91.4</v>
      </c>
      <c r="Y918">
        <f>VLOOKUP($G918,county_facts!$A:$BB,21,FALSE)</f>
        <v>1.5</v>
      </c>
      <c r="Z918">
        <f>VLOOKUP($G918,county_facts!$A:$BB,22,FALSE)</f>
        <v>3.2</v>
      </c>
      <c r="AA918">
        <f>VLOOKUP($G918,county_facts!$A:$BB,23,FALSE)</f>
        <v>81.099999999999994</v>
      </c>
      <c r="AB918">
        <f>VLOOKUP($G918,county_facts!$A:$BB,24,FALSE)</f>
        <v>13.4</v>
      </c>
      <c r="AC918">
        <f>VLOOKUP($G918,county_facts!$A:$BB,25,FALSE)</f>
        <v>3175</v>
      </c>
      <c r="AD918">
        <f>VLOOKUP($G918,county_facts!$A:$BB,26,FALSE)</f>
        <v>28</v>
      </c>
      <c r="AE918">
        <f>VLOOKUP($G918,county_facts!$A:$BB,27,FALSE)</f>
        <v>21794</v>
      </c>
      <c r="AF918">
        <f>VLOOKUP($G918,county_facts!$A:$BB,28,FALSE)</f>
        <v>80.400000000000006</v>
      </c>
      <c r="AG918">
        <f>VLOOKUP($G918,county_facts!$A:$BB,29,FALSE)</f>
        <v>4.5999999999999996</v>
      </c>
      <c r="AH918">
        <f>VLOOKUP($G918,county_facts!$A:$BB,30,FALSE)</f>
        <v>118100</v>
      </c>
      <c r="AI918">
        <f>VLOOKUP($G918,county_facts!$A:$BB,31,FALSE)</f>
        <v>18969</v>
      </c>
      <c r="AJ918">
        <f>VLOOKUP($G918,county_facts!$A:$BB,32,FALSE)</f>
        <v>2.4500000000000002</v>
      </c>
      <c r="AK918">
        <f>VLOOKUP($G918,county_facts!$A:$BB,33,FALSE)</f>
        <v>21311</v>
      </c>
      <c r="AL918">
        <f>VLOOKUP($G918,county_facts!$A:$BB,34,FALSE)</f>
        <v>42703</v>
      </c>
      <c r="AM918">
        <f>VLOOKUP($G918,county_facts!$A:$BB,35,FALSE)</f>
        <v>15.8</v>
      </c>
      <c r="AN918">
        <f>VLOOKUP($G918,county_facts!$A:$BB,36,FALSE)</f>
        <v>607</v>
      </c>
      <c r="AO918">
        <f>VLOOKUP($G918,county_facts!$A:$BB,37,FALSE)</f>
        <v>5298</v>
      </c>
      <c r="AP918">
        <f>VLOOKUP($G918,county_facts!$A:$BB,38,FALSE)</f>
        <v>-2.9</v>
      </c>
      <c r="AQ918">
        <f>VLOOKUP($G918,county_facts!$A:$BB,39,FALSE)</f>
        <v>2902</v>
      </c>
      <c r="AR918">
        <f>VLOOKUP($G918,county_facts!$A:$BB,40,FALSE)</f>
        <v>3320</v>
      </c>
      <c r="AS918">
        <f>VLOOKUP($G918,county_facts!$A:$BB,41,FALSE)</f>
        <v>0</v>
      </c>
      <c r="AT918">
        <f>VLOOKUP($G918,county_facts!$A:$BB,42,FALSE)</f>
        <v>0</v>
      </c>
      <c r="AU918">
        <f>VLOOKUP($G918,county_facts!$A:$BB,43,FALSE)</f>
        <v>0</v>
      </c>
      <c r="AV918">
        <f>VLOOKUP($G918,county_facts!$A:$BB,44,FALSE)</f>
        <v>0</v>
      </c>
      <c r="AW918">
        <f>VLOOKUP($G918,county_facts!$A:$BB,45,FALSE)</f>
        <v>0</v>
      </c>
      <c r="AX918">
        <f>VLOOKUP($G918,county_facts!$A:$BB,46,FALSE)</f>
        <v>19.899999999999999</v>
      </c>
      <c r="AY918">
        <f>VLOOKUP($G918,county_facts!$A:$BB,47,FALSE)</f>
        <v>0</v>
      </c>
      <c r="AZ918">
        <f>VLOOKUP($G918,county_facts!$A:$BB,48,FALSE)</f>
        <v>11736</v>
      </c>
      <c r="BA918">
        <f>VLOOKUP($G918,county_facts!$A:$BB,49,FALSE)</f>
        <v>226515</v>
      </c>
      <c r="BB918">
        <f>VLOOKUP($G918,county_facts!$A:$BB,50,FALSE)</f>
        <v>4921</v>
      </c>
      <c r="BC918">
        <f>VLOOKUP($G918,county_facts!$A:$BB,51,FALSE)</f>
        <v>28721</v>
      </c>
      <c r="BD918">
        <f>VLOOKUP($G918,county_facts!$A:$BB,52,FALSE)</f>
        <v>135</v>
      </c>
      <c r="BE918">
        <f>VLOOKUP($G918,county_facts!$A:$BB,53,FALSE)</f>
        <v>448.86</v>
      </c>
      <c r="BF918">
        <f>VLOOKUP($G918,county_facts!$A:$BB,54,FALSE)</f>
        <v>105.6</v>
      </c>
    </row>
    <row r="919" spans="1:58" x14ac:dyDescent="0.3">
      <c r="A919" t="s">
        <v>9</v>
      </c>
      <c r="B919" t="s">
        <v>413</v>
      </c>
      <c r="C919">
        <v>671</v>
      </c>
      <c r="D919" t="s">
        <v>403</v>
      </c>
      <c r="E919">
        <v>1882</v>
      </c>
      <c r="F919">
        <v>0.35653560000000001</v>
      </c>
      <c r="G919">
        <v>37169</v>
      </c>
      <c r="H919">
        <f>VLOOKUP($G919,county_facts!$A:$BB,4,FALSE)</f>
        <v>46419</v>
      </c>
      <c r="I919">
        <f>VLOOKUP($G919,county_facts!$A:$BB,5,FALSE)</f>
        <v>47401</v>
      </c>
      <c r="J919">
        <f>VLOOKUP($G919,county_facts!$A:$BB,6,FALSE)</f>
        <v>-2.1</v>
      </c>
      <c r="K919">
        <f>VLOOKUP($G919,county_facts!$A:$BB,7,FALSE)</f>
        <v>47401</v>
      </c>
      <c r="L919">
        <f>VLOOKUP($G919,county_facts!$A:$BB,8,FALSE)</f>
        <v>4.5</v>
      </c>
      <c r="M919">
        <f>VLOOKUP($G919,county_facts!$A:$BB,9,FALSE)</f>
        <v>20</v>
      </c>
      <c r="N919">
        <f>VLOOKUP($G919,county_facts!$A:$BB,10,FALSE)</f>
        <v>19.100000000000001</v>
      </c>
      <c r="O919">
        <f>VLOOKUP($G919,county_facts!$A:$BB,11,FALSE)</f>
        <v>50.9</v>
      </c>
      <c r="P919">
        <f>VLOOKUP($G919,county_facts!$A:$BB,12,FALSE)</f>
        <v>93.9</v>
      </c>
      <c r="Q919">
        <f>VLOOKUP($G919,county_facts!$A:$BB,13,FALSE)</f>
        <v>4.2</v>
      </c>
      <c r="R919">
        <f>VLOOKUP($G919,county_facts!$A:$BB,14,FALSE)</f>
        <v>0.5</v>
      </c>
      <c r="S919">
        <f>VLOOKUP($G919,county_facts!$A:$BB,15,FALSE)</f>
        <v>0.4</v>
      </c>
      <c r="T919">
        <f>VLOOKUP($G919,county_facts!$A:$BB,16,FALSE)</f>
        <v>0</v>
      </c>
      <c r="U919">
        <f>VLOOKUP($G919,county_facts!$A:$BB,17,FALSE)</f>
        <v>1</v>
      </c>
      <c r="V919">
        <f>VLOOKUP($G919,county_facts!$A:$BB,18,FALSE)</f>
        <v>2.9</v>
      </c>
      <c r="W919">
        <f>VLOOKUP($G919,county_facts!$A:$BB,19,FALSE)</f>
        <v>91.4</v>
      </c>
      <c r="X919">
        <f>VLOOKUP($G919,county_facts!$A:$BB,20,FALSE)</f>
        <v>91.4</v>
      </c>
      <c r="Y919">
        <f>VLOOKUP($G919,county_facts!$A:$BB,21,FALSE)</f>
        <v>1.5</v>
      </c>
      <c r="Z919">
        <f>VLOOKUP($G919,county_facts!$A:$BB,22,FALSE)</f>
        <v>3.2</v>
      </c>
      <c r="AA919">
        <f>VLOOKUP($G919,county_facts!$A:$BB,23,FALSE)</f>
        <v>81.099999999999994</v>
      </c>
      <c r="AB919">
        <f>VLOOKUP($G919,county_facts!$A:$BB,24,FALSE)</f>
        <v>13.4</v>
      </c>
      <c r="AC919">
        <f>VLOOKUP($G919,county_facts!$A:$BB,25,FALSE)</f>
        <v>3175</v>
      </c>
      <c r="AD919">
        <f>VLOOKUP($G919,county_facts!$A:$BB,26,FALSE)</f>
        <v>28</v>
      </c>
      <c r="AE919">
        <f>VLOOKUP($G919,county_facts!$A:$BB,27,FALSE)</f>
        <v>21794</v>
      </c>
      <c r="AF919">
        <f>VLOOKUP($G919,county_facts!$A:$BB,28,FALSE)</f>
        <v>80.400000000000006</v>
      </c>
      <c r="AG919">
        <f>VLOOKUP($G919,county_facts!$A:$BB,29,FALSE)</f>
        <v>4.5999999999999996</v>
      </c>
      <c r="AH919">
        <f>VLOOKUP($G919,county_facts!$A:$BB,30,FALSE)</f>
        <v>118100</v>
      </c>
      <c r="AI919">
        <f>VLOOKUP($G919,county_facts!$A:$BB,31,FALSE)</f>
        <v>18969</v>
      </c>
      <c r="AJ919">
        <f>VLOOKUP($G919,county_facts!$A:$BB,32,FALSE)</f>
        <v>2.4500000000000002</v>
      </c>
      <c r="AK919">
        <f>VLOOKUP($G919,county_facts!$A:$BB,33,FALSE)</f>
        <v>21311</v>
      </c>
      <c r="AL919">
        <f>VLOOKUP($G919,county_facts!$A:$BB,34,FALSE)</f>
        <v>42703</v>
      </c>
      <c r="AM919">
        <f>VLOOKUP($G919,county_facts!$A:$BB,35,FALSE)</f>
        <v>15.8</v>
      </c>
      <c r="AN919">
        <f>VLOOKUP($G919,county_facts!$A:$BB,36,FALSE)</f>
        <v>607</v>
      </c>
      <c r="AO919">
        <f>VLOOKUP($G919,county_facts!$A:$BB,37,FALSE)</f>
        <v>5298</v>
      </c>
      <c r="AP919">
        <f>VLOOKUP($G919,county_facts!$A:$BB,38,FALSE)</f>
        <v>-2.9</v>
      </c>
      <c r="AQ919">
        <f>VLOOKUP($G919,county_facts!$A:$BB,39,FALSE)</f>
        <v>2902</v>
      </c>
      <c r="AR919">
        <f>VLOOKUP($G919,county_facts!$A:$BB,40,FALSE)</f>
        <v>3320</v>
      </c>
      <c r="AS919">
        <f>VLOOKUP($G919,county_facts!$A:$BB,41,FALSE)</f>
        <v>0</v>
      </c>
      <c r="AT919">
        <f>VLOOKUP($G919,county_facts!$A:$BB,42,FALSE)</f>
        <v>0</v>
      </c>
      <c r="AU919">
        <f>VLOOKUP($G919,county_facts!$A:$BB,43,FALSE)</f>
        <v>0</v>
      </c>
      <c r="AV919">
        <f>VLOOKUP($G919,county_facts!$A:$BB,44,FALSE)</f>
        <v>0</v>
      </c>
      <c r="AW919">
        <f>VLOOKUP($G919,county_facts!$A:$BB,45,FALSE)</f>
        <v>0</v>
      </c>
      <c r="AX919">
        <f>VLOOKUP($G919,county_facts!$A:$BB,46,FALSE)</f>
        <v>19.899999999999999</v>
      </c>
      <c r="AY919">
        <f>VLOOKUP($G919,county_facts!$A:$BB,47,FALSE)</f>
        <v>0</v>
      </c>
      <c r="AZ919">
        <f>VLOOKUP($G919,county_facts!$A:$BB,48,FALSE)</f>
        <v>11736</v>
      </c>
      <c r="BA919">
        <f>VLOOKUP($G919,county_facts!$A:$BB,49,FALSE)</f>
        <v>226515</v>
      </c>
      <c r="BB919">
        <f>VLOOKUP($G919,county_facts!$A:$BB,50,FALSE)</f>
        <v>4921</v>
      </c>
      <c r="BC919">
        <f>VLOOKUP($G919,county_facts!$A:$BB,51,FALSE)</f>
        <v>28721</v>
      </c>
      <c r="BD919">
        <f>VLOOKUP($G919,county_facts!$A:$BB,52,FALSE)</f>
        <v>135</v>
      </c>
      <c r="BE919">
        <f>VLOOKUP($G919,county_facts!$A:$BB,53,FALSE)</f>
        <v>448.86</v>
      </c>
      <c r="BF919">
        <f>VLOOKUP($G919,county_facts!$A:$BB,54,FALSE)</f>
        <v>105.6</v>
      </c>
    </row>
    <row r="920" spans="1:58" x14ac:dyDescent="0.3">
      <c r="A920" t="s">
        <v>6</v>
      </c>
      <c r="B920" t="s">
        <v>414</v>
      </c>
      <c r="C920">
        <v>1757</v>
      </c>
      <c r="D920" t="s">
        <v>403</v>
      </c>
      <c r="E920">
        <v>2476</v>
      </c>
      <c r="F920">
        <v>0.70961227800000004</v>
      </c>
      <c r="G920">
        <v>37167</v>
      </c>
      <c r="H920">
        <f>VLOOKUP($G920,county_facts!$A:$BB,4,FALSE)</f>
        <v>60600</v>
      </c>
      <c r="I920">
        <f>VLOOKUP($G920,county_facts!$A:$BB,5,FALSE)</f>
        <v>60585</v>
      </c>
      <c r="J920">
        <f>VLOOKUP($G920,county_facts!$A:$BB,6,FALSE)</f>
        <v>0</v>
      </c>
      <c r="K920">
        <f>VLOOKUP($G920,county_facts!$A:$BB,7,FALSE)</f>
        <v>60585</v>
      </c>
      <c r="L920">
        <f>VLOOKUP($G920,county_facts!$A:$BB,8,FALSE)</f>
        <v>5.5</v>
      </c>
      <c r="M920">
        <f>VLOOKUP($G920,county_facts!$A:$BB,9,FALSE)</f>
        <v>21.7</v>
      </c>
      <c r="N920">
        <f>VLOOKUP($G920,county_facts!$A:$BB,10,FALSE)</f>
        <v>17.600000000000001</v>
      </c>
      <c r="O920">
        <f>VLOOKUP($G920,county_facts!$A:$BB,11,FALSE)</f>
        <v>50.2</v>
      </c>
      <c r="P920">
        <f>VLOOKUP($G920,county_facts!$A:$BB,12,FALSE)</f>
        <v>84.7</v>
      </c>
      <c r="Q920">
        <f>VLOOKUP($G920,county_facts!$A:$BB,13,FALSE)</f>
        <v>11.3</v>
      </c>
      <c r="R920">
        <f>VLOOKUP($G920,county_facts!$A:$BB,14,FALSE)</f>
        <v>0.4</v>
      </c>
      <c r="S920">
        <f>VLOOKUP($G920,county_facts!$A:$BB,15,FALSE)</f>
        <v>2</v>
      </c>
      <c r="T920">
        <f>VLOOKUP($G920,county_facts!$A:$BB,16,FALSE)</f>
        <v>0.3</v>
      </c>
      <c r="U920">
        <f>VLOOKUP($G920,county_facts!$A:$BB,17,FALSE)</f>
        <v>1.3</v>
      </c>
      <c r="V920">
        <f>VLOOKUP($G920,county_facts!$A:$BB,18,FALSE)</f>
        <v>3.9</v>
      </c>
      <c r="W920">
        <f>VLOOKUP($G920,county_facts!$A:$BB,19,FALSE)</f>
        <v>81.5</v>
      </c>
      <c r="X920">
        <f>VLOOKUP($G920,county_facts!$A:$BB,20,FALSE)</f>
        <v>86.5</v>
      </c>
      <c r="Y920">
        <f>VLOOKUP($G920,county_facts!$A:$BB,21,FALSE)</f>
        <v>2.9</v>
      </c>
      <c r="Z920">
        <f>VLOOKUP($G920,county_facts!$A:$BB,22,FALSE)</f>
        <v>5.9</v>
      </c>
      <c r="AA920">
        <f>VLOOKUP($G920,county_facts!$A:$BB,23,FALSE)</f>
        <v>80.599999999999994</v>
      </c>
      <c r="AB920">
        <f>VLOOKUP($G920,county_facts!$A:$BB,24,FALSE)</f>
        <v>16</v>
      </c>
      <c r="AC920">
        <f>VLOOKUP($G920,county_facts!$A:$BB,25,FALSE)</f>
        <v>4315</v>
      </c>
      <c r="AD920">
        <f>VLOOKUP($G920,county_facts!$A:$BB,26,FALSE)</f>
        <v>25.7</v>
      </c>
      <c r="AE920">
        <f>VLOOKUP($G920,county_facts!$A:$BB,27,FALSE)</f>
        <v>27247</v>
      </c>
      <c r="AF920">
        <f>VLOOKUP($G920,county_facts!$A:$BB,28,FALSE)</f>
        <v>73.2</v>
      </c>
      <c r="AG920">
        <f>VLOOKUP($G920,county_facts!$A:$BB,29,FALSE)</f>
        <v>7.5</v>
      </c>
      <c r="AH920">
        <f>VLOOKUP($G920,county_facts!$A:$BB,30,FALSE)</f>
        <v>125100</v>
      </c>
      <c r="AI920">
        <f>VLOOKUP($G920,county_facts!$A:$BB,31,FALSE)</f>
        <v>23108</v>
      </c>
      <c r="AJ920">
        <f>VLOOKUP($G920,county_facts!$A:$BB,32,FALSE)</f>
        <v>2.52</v>
      </c>
      <c r="AK920">
        <f>VLOOKUP($G920,county_facts!$A:$BB,33,FALSE)</f>
        <v>20504</v>
      </c>
      <c r="AL920">
        <f>VLOOKUP($G920,county_facts!$A:$BB,34,FALSE)</f>
        <v>42518</v>
      </c>
      <c r="AM920">
        <f>VLOOKUP($G920,county_facts!$A:$BB,35,FALSE)</f>
        <v>16.100000000000001</v>
      </c>
      <c r="AN920">
        <f>VLOOKUP($G920,county_facts!$A:$BB,36,FALSE)</f>
        <v>1299</v>
      </c>
      <c r="AO920">
        <f>VLOOKUP($G920,county_facts!$A:$BB,37,FALSE)</f>
        <v>15830</v>
      </c>
      <c r="AP920">
        <f>VLOOKUP($G920,county_facts!$A:$BB,38,FALSE)</f>
        <v>3</v>
      </c>
      <c r="AQ920">
        <f>VLOOKUP($G920,county_facts!$A:$BB,39,FALSE)</f>
        <v>3811</v>
      </c>
      <c r="AR920">
        <f>VLOOKUP($G920,county_facts!$A:$BB,40,FALSE)</f>
        <v>4490</v>
      </c>
      <c r="AS920">
        <f>VLOOKUP($G920,county_facts!$A:$BB,41,FALSE)</f>
        <v>0</v>
      </c>
      <c r="AT920">
        <f>VLOOKUP($G920,county_facts!$A:$BB,42,FALSE)</f>
        <v>0</v>
      </c>
      <c r="AU920">
        <f>VLOOKUP($G920,county_facts!$A:$BB,43,FALSE)</f>
        <v>0</v>
      </c>
      <c r="AV920">
        <f>VLOOKUP($G920,county_facts!$A:$BB,44,FALSE)</f>
        <v>0</v>
      </c>
      <c r="AW920">
        <f>VLOOKUP($G920,county_facts!$A:$BB,45,FALSE)</f>
        <v>0</v>
      </c>
      <c r="AX920">
        <f>VLOOKUP($G920,county_facts!$A:$BB,46,FALSE)</f>
        <v>26.6</v>
      </c>
      <c r="AY920">
        <f>VLOOKUP($G920,county_facts!$A:$BB,47,FALSE)</f>
        <v>925848</v>
      </c>
      <c r="AZ920">
        <f>VLOOKUP($G920,county_facts!$A:$BB,48,FALSE)</f>
        <v>0</v>
      </c>
      <c r="BA920">
        <f>VLOOKUP($G920,county_facts!$A:$BB,49,FALSE)</f>
        <v>609966</v>
      </c>
      <c r="BB920">
        <f>VLOOKUP($G920,county_facts!$A:$BB,50,FALSE)</f>
        <v>10306</v>
      </c>
      <c r="BC920">
        <f>VLOOKUP($G920,county_facts!$A:$BB,51,FALSE)</f>
        <v>55742</v>
      </c>
      <c r="BD920">
        <f>VLOOKUP($G920,county_facts!$A:$BB,52,FALSE)</f>
        <v>92</v>
      </c>
      <c r="BE920">
        <f>VLOOKUP($G920,county_facts!$A:$BB,53,FALSE)</f>
        <v>395.09</v>
      </c>
      <c r="BF920">
        <f>VLOOKUP($G920,county_facts!$A:$BB,54,FALSE)</f>
        <v>153.30000000000001</v>
      </c>
    </row>
    <row r="921" spans="1:58" x14ac:dyDescent="0.3">
      <c r="A921" t="s">
        <v>9</v>
      </c>
      <c r="B921" t="s">
        <v>414</v>
      </c>
      <c r="C921">
        <v>719</v>
      </c>
      <c r="D921" t="s">
        <v>403</v>
      </c>
      <c r="E921">
        <v>2476</v>
      </c>
      <c r="F921">
        <v>0.29038772200000001</v>
      </c>
      <c r="G921">
        <v>37167</v>
      </c>
      <c r="H921">
        <f>VLOOKUP($G921,county_facts!$A:$BB,4,FALSE)</f>
        <v>60600</v>
      </c>
      <c r="I921">
        <f>VLOOKUP($G921,county_facts!$A:$BB,5,FALSE)</f>
        <v>60585</v>
      </c>
      <c r="J921">
        <f>VLOOKUP($G921,county_facts!$A:$BB,6,FALSE)</f>
        <v>0</v>
      </c>
      <c r="K921">
        <f>VLOOKUP($G921,county_facts!$A:$BB,7,FALSE)</f>
        <v>60585</v>
      </c>
      <c r="L921">
        <f>VLOOKUP($G921,county_facts!$A:$BB,8,FALSE)</f>
        <v>5.5</v>
      </c>
      <c r="M921">
        <f>VLOOKUP($G921,county_facts!$A:$BB,9,FALSE)</f>
        <v>21.7</v>
      </c>
      <c r="N921">
        <f>VLOOKUP($G921,county_facts!$A:$BB,10,FALSE)</f>
        <v>17.600000000000001</v>
      </c>
      <c r="O921">
        <f>VLOOKUP($G921,county_facts!$A:$BB,11,FALSE)</f>
        <v>50.2</v>
      </c>
      <c r="P921">
        <f>VLOOKUP($G921,county_facts!$A:$BB,12,FALSE)</f>
        <v>84.7</v>
      </c>
      <c r="Q921">
        <f>VLOOKUP($G921,county_facts!$A:$BB,13,FALSE)</f>
        <v>11.3</v>
      </c>
      <c r="R921">
        <f>VLOOKUP($G921,county_facts!$A:$BB,14,FALSE)</f>
        <v>0.4</v>
      </c>
      <c r="S921">
        <f>VLOOKUP($G921,county_facts!$A:$BB,15,FALSE)</f>
        <v>2</v>
      </c>
      <c r="T921">
        <f>VLOOKUP($G921,county_facts!$A:$BB,16,FALSE)</f>
        <v>0.3</v>
      </c>
      <c r="U921">
        <f>VLOOKUP($G921,county_facts!$A:$BB,17,FALSE)</f>
        <v>1.3</v>
      </c>
      <c r="V921">
        <f>VLOOKUP($G921,county_facts!$A:$BB,18,FALSE)</f>
        <v>3.9</v>
      </c>
      <c r="W921">
        <f>VLOOKUP($G921,county_facts!$A:$BB,19,FALSE)</f>
        <v>81.5</v>
      </c>
      <c r="X921">
        <f>VLOOKUP($G921,county_facts!$A:$BB,20,FALSE)</f>
        <v>86.5</v>
      </c>
      <c r="Y921">
        <f>VLOOKUP($G921,county_facts!$A:$BB,21,FALSE)</f>
        <v>2.9</v>
      </c>
      <c r="Z921">
        <f>VLOOKUP($G921,county_facts!$A:$BB,22,FALSE)</f>
        <v>5.9</v>
      </c>
      <c r="AA921">
        <f>VLOOKUP($G921,county_facts!$A:$BB,23,FALSE)</f>
        <v>80.599999999999994</v>
      </c>
      <c r="AB921">
        <f>VLOOKUP($G921,county_facts!$A:$BB,24,FALSE)</f>
        <v>16</v>
      </c>
      <c r="AC921">
        <f>VLOOKUP($G921,county_facts!$A:$BB,25,FALSE)</f>
        <v>4315</v>
      </c>
      <c r="AD921">
        <f>VLOOKUP($G921,county_facts!$A:$BB,26,FALSE)</f>
        <v>25.7</v>
      </c>
      <c r="AE921">
        <f>VLOOKUP($G921,county_facts!$A:$BB,27,FALSE)</f>
        <v>27247</v>
      </c>
      <c r="AF921">
        <f>VLOOKUP($G921,county_facts!$A:$BB,28,FALSE)</f>
        <v>73.2</v>
      </c>
      <c r="AG921">
        <f>VLOOKUP($G921,county_facts!$A:$BB,29,FALSE)</f>
        <v>7.5</v>
      </c>
      <c r="AH921">
        <f>VLOOKUP($G921,county_facts!$A:$BB,30,FALSE)</f>
        <v>125100</v>
      </c>
      <c r="AI921">
        <f>VLOOKUP($G921,county_facts!$A:$BB,31,FALSE)</f>
        <v>23108</v>
      </c>
      <c r="AJ921">
        <f>VLOOKUP($G921,county_facts!$A:$BB,32,FALSE)</f>
        <v>2.52</v>
      </c>
      <c r="AK921">
        <f>VLOOKUP($G921,county_facts!$A:$BB,33,FALSE)</f>
        <v>20504</v>
      </c>
      <c r="AL921">
        <f>VLOOKUP($G921,county_facts!$A:$BB,34,FALSE)</f>
        <v>42518</v>
      </c>
      <c r="AM921">
        <f>VLOOKUP($G921,county_facts!$A:$BB,35,FALSE)</f>
        <v>16.100000000000001</v>
      </c>
      <c r="AN921">
        <f>VLOOKUP($G921,county_facts!$A:$BB,36,FALSE)</f>
        <v>1299</v>
      </c>
      <c r="AO921">
        <f>VLOOKUP($G921,county_facts!$A:$BB,37,FALSE)</f>
        <v>15830</v>
      </c>
      <c r="AP921">
        <f>VLOOKUP($G921,county_facts!$A:$BB,38,FALSE)</f>
        <v>3</v>
      </c>
      <c r="AQ921">
        <f>VLOOKUP($G921,county_facts!$A:$BB,39,FALSE)</f>
        <v>3811</v>
      </c>
      <c r="AR921">
        <f>VLOOKUP($G921,county_facts!$A:$BB,40,FALSE)</f>
        <v>4490</v>
      </c>
      <c r="AS921">
        <f>VLOOKUP($G921,county_facts!$A:$BB,41,FALSE)</f>
        <v>0</v>
      </c>
      <c r="AT921">
        <f>VLOOKUP($G921,county_facts!$A:$BB,42,FALSE)</f>
        <v>0</v>
      </c>
      <c r="AU921">
        <f>VLOOKUP($G921,county_facts!$A:$BB,43,FALSE)</f>
        <v>0</v>
      </c>
      <c r="AV921">
        <f>VLOOKUP($G921,county_facts!$A:$BB,44,FALSE)</f>
        <v>0</v>
      </c>
      <c r="AW921">
        <f>VLOOKUP($G921,county_facts!$A:$BB,45,FALSE)</f>
        <v>0</v>
      </c>
      <c r="AX921">
        <f>VLOOKUP($G921,county_facts!$A:$BB,46,FALSE)</f>
        <v>26.6</v>
      </c>
      <c r="AY921">
        <f>VLOOKUP($G921,county_facts!$A:$BB,47,FALSE)</f>
        <v>925848</v>
      </c>
      <c r="AZ921">
        <f>VLOOKUP($G921,county_facts!$A:$BB,48,FALSE)</f>
        <v>0</v>
      </c>
      <c r="BA921">
        <f>VLOOKUP($G921,county_facts!$A:$BB,49,FALSE)</f>
        <v>609966</v>
      </c>
      <c r="BB921">
        <f>VLOOKUP($G921,county_facts!$A:$BB,50,FALSE)</f>
        <v>10306</v>
      </c>
      <c r="BC921">
        <f>VLOOKUP($G921,county_facts!$A:$BB,51,FALSE)</f>
        <v>55742</v>
      </c>
      <c r="BD921">
        <f>VLOOKUP($G921,county_facts!$A:$BB,52,FALSE)</f>
        <v>92</v>
      </c>
      <c r="BE921">
        <f>VLOOKUP($G921,county_facts!$A:$BB,53,FALSE)</f>
        <v>395.09</v>
      </c>
      <c r="BF921">
        <f>VLOOKUP($G921,county_facts!$A:$BB,54,FALSE)</f>
        <v>153.30000000000001</v>
      </c>
    </row>
    <row r="922" spans="1:58" x14ac:dyDescent="0.3">
      <c r="A922" t="s">
        <v>6</v>
      </c>
      <c r="B922" t="s">
        <v>415</v>
      </c>
      <c r="C922">
        <v>2068</v>
      </c>
      <c r="D922" t="s">
        <v>403</v>
      </c>
      <c r="E922">
        <v>2593</v>
      </c>
      <c r="F922">
        <v>0.797531816</v>
      </c>
      <c r="G922">
        <v>37165</v>
      </c>
      <c r="H922">
        <f>VLOOKUP($G922,county_facts!$A:$BB,4,FALSE)</f>
        <v>35576</v>
      </c>
      <c r="I922">
        <f>VLOOKUP($G922,county_facts!$A:$BB,5,FALSE)</f>
        <v>36157</v>
      </c>
      <c r="J922">
        <f>VLOOKUP($G922,county_facts!$A:$BB,6,FALSE)</f>
        <v>-1.6</v>
      </c>
      <c r="K922">
        <f>VLOOKUP($G922,county_facts!$A:$BB,7,FALSE)</f>
        <v>36157</v>
      </c>
      <c r="L922">
        <f>VLOOKUP($G922,county_facts!$A:$BB,8,FALSE)</f>
        <v>6.5</v>
      </c>
      <c r="M922">
        <f>VLOOKUP($G922,county_facts!$A:$BB,9,FALSE)</f>
        <v>23.5</v>
      </c>
      <c r="N922">
        <f>VLOOKUP($G922,county_facts!$A:$BB,10,FALSE)</f>
        <v>16.100000000000001</v>
      </c>
      <c r="O922">
        <f>VLOOKUP($G922,county_facts!$A:$BB,11,FALSE)</f>
        <v>50.8</v>
      </c>
      <c r="P922">
        <f>VLOOKUP($G922,county_facts!$A:$BB,12,FALSE)</f>
        <v>46.4</v>
      </c>
      <c r="Q922">
        <f>VLOOKUP($G922,county_facts!$A:$BB,13,FALSE)</f>
        <v>39.200000000000003</v>
      </c>
      <c r="R922">
        <f>VLOOKUP($G922,county_facts!$A:$BB,14,FALSE)</f>
        <v>11.4</v>
      </c>
      <c r="S922">
        <f>VLOOKUP($G922,county_facts!$A:$BB,15,FALSE)</f>
        <v>0.8</v>
      </c>
      <c r="T922">
        <f>VLOOKUP($G922,county_facts!$A:$BB,16,FALSE)</f>
        <v>0</v>
      </c>
      <c r="U922">
        <f>VLOOKUP($G922,county_facts!$A:$BB,17,FALSE)</f>
        <v>2.2000000000000002</v>
      </c>
      <c r="V922">
        <f>VLOOKUP($G922,county_facts!$A:$BB,18,FALSE)</f>
        <v>2.9</v>
      </c>
      <c r="W922">
        <f>VLOOKUP($G922,county_facts!$A:$BB,19,FALSE)</f>
        <v>44.6</v>
      </c>
      <c r="X922">
        <f>VLOOKUP($G922,county_facts!$A:$BB,20,FALSE)</f>
        <v>87.7</v>
      </c>
      <c r="Y922">
        <f>VLOOKUP($G922,county_facts!$A:$BB,21,FALSE)</f>
        <v>2</v>
      </c>
      <c r="Z922">
        <f>VLOOKUP($G922,county_facts!$A:$BB,22,FALSE)</f>
        <v>3.2</v>
      </c>
      <c r="AA922">
        <f>VLOOKUP($G922,county_facts!$A:$BB,23,FALSE)</f>
        <v>77.599999999999994</v>
      </c>
      <c r="AB922">
        <f>VLOOKUP($G922,county_facts!$A:$BB,24,FALSE)</f>
        <v>14.3</v>
      </c>
      <c r="AC922">
        <f>VLOOKUP($G922,county_facts!$A:$BB,25,FALSE)</f>
        <v>2648</v>
      </c>
      <c r="AD922">
        <f>VLOOKUP($G922,county_facts!$A:$BB,26,FALSE)</f>
        <v>21.5</v>
      </c>
      <c r="AE922">
        <f>VLOOKUP($G922,county_facts!$A:$BB,27,FALSE)</f>
        <v>15146</v>
      </c>
      <c r="AF922">
        <f>VLOOKUP($G922,county_facts!$A:$BB,28,FALSE)</f>
        <v>63.6</v>
      </c>
      <c r="AG922">
        <f>VLOOKUP($G922,county_facts!$A:$BB,29,FALSE)</f>
        <v>12.6</v>
      </c>
      <c r="AH922">
        <f>VLOOKUP($G922,county_facts!$A:$BB,30,FALSE)</f>
        <v>77100</v>
      </c>
      <c r="AI922">
        <f>VLOOKUP($G922,county_facts!$A:$BB,31,FALSE)</f>
        <v>13047</v>
      </c>
      <c r="AJ922">
        <f>VLOOKUP($G922,county_facts!$A:$BB,32,FALSE)</f>
        <v>2.63</v>
      </c>
      <c r="AK922">
        <f>VLOOKUP($G922,county_facts!$A:$BB,33,FALSE)</f>
        <v>15679</v>
      </c>
      <c r="AL922">
        <f>VLOOKUP($G922,county_facts!$A:$BB,34,FALSE)</f>
        <v>29592</v>
      </c>
      <c r="AM922">
        <f>VLOOKUP($G922,county_facts!$A:$BB,35,FALSE)</f>
        <v>32.299999999999997</v>
      </c>
      <c r="AN922">
        <f>VLOOKUP($G922,county_facts!$A:$BB,36,FALSE)</f>
        <v>618</v>
      </c>
      <c r="AO922">
        <f>VLOOKUP($G922,county_facts!$A:$BB,37,FALSE)</f>
        <v>9589</v>
      </c>
      <c r="AP922">
        <f>VLOOKUP($G922,county_facts!$A:$BB,38,FALSE)</f>
        <v>-0.7</v>
      </c>
      <c r="AQ922">
        <f>VLOOKUP($G922,county_facts!$A:$BB,39,FALSE)</f>
        <v>1742</v>
      </c>
      <c r="AR922">
        <f>VLOOKUP($G922,county_facts!$A:$BB,40,FALSE)</f>
        <v>2509</v>
      </c>
      <c r="AS922">
        <f>VLOOKUP($G922,county_facts!$A:$BB,41,FALSE)</f>
        <v>0</v>
      </c>
      <c r="AT922">
        <f>VLOOKUP($G922,county_facts!$A:$BB,42,FALSE)</f>
        <v>10.6</v>
      </c>
      <c r="AU922">
        <f>VLOOKUP($G922,county_facts!$A:$BB,43,FALSE)</f>
        <v>0</v>
      </c>
      <c r="AV922">
        <f>VLOOKUP($G922,county_facts!$A:$BB,44,FALSE)</f>
        <v>0</v>
      </c>
      <c r="AW922">
        <f>VLOOKUP($G922,county_facts!$A:$BB,45,FALSE)</f>
        <v>0</v>
      </c>
      <c r="AX922">
        <f>VLOOKUP($G922,county_facts!$A:$BB,46,FALSE)</f>
        <v>24.5</v>
      </c>
      <c r="AY922">
        <f>VLOOKUP($G922,county_facts!$A:$BB,47,FALSE)</f>
        <v>1061208</v>
      </c>
      <c r="AZ922">
        <f>VLOOKUP($G922,county_facts!$A:$BB,48,FALSE)</f>
        <v>0</v>
      </c>
      <c r="BA922">
        <f>VLOOKUP($G922,county_facts!$A:$BB,49,FALSE)</f>
        <v>361658</v>
      </c>
      <c r="BB922">
        <f>VLOOKUP($G922,county_facts!$A:$BB,50,FALSE)</f>
        <v>9928</v>
      </c>
      <c r="BC922">
        <f>VLOOKUP($G922,county_facts!$A:$BB,51,FALSE)</f>
        <v>32743</v>
      </c>
      <c r="BD922">
        <f>VLOOKUP($G922,county_facts!$A:$BB,52,FALSE)</f>
        <v>32</v>
      </c>
      <c r="BE922">
        <f>VLOOKUP($G922,county_facts!$A:$BB,53,FALSE)</f>
        <v>318.85000000000002</v>
      </c>
      <c r="BF922">
        <f>VLOOKUP($G922,county_facts!$A:$BB,54,FALSE)</f>
        <v>113.4</v>
      </c>
    </row>
    <row r="923" spans="1:58" x14ac:dyDescent="0.3">
      <c r="A923" t="s">
        <v>9</v>
      </c>
      <c r="B923" t="s">
        <v>415</v>
      </c>
      <c r="C923">
        <v>525</v>
      </c>
      <c r="D923" t="s">
        <v>403</v>
      </c>
      <c r="E923">
        <v>2593</v>
      </c>
      <c r="F923">
        <v>0.202468184</v>
      </c>
      <c r="G923">
        <v>37165</v>
      </c>
      <c r="H923">
        <f>VLOOKUP($G923,county_facts!$A:$BB,4,FALSE)</f>
        <v>35576</v>
      </c>
      <c r="I923">
        <f>VLOOKUP($G923,county_facts!$A:$BB,5,FALSE)</f>
        <v>36157</v>
      </c>
      <c r="J923">
        <f>VLOOKUP($G923,county_facts!$A:$BB,6,FALSE)</f>
        <v>-1.6</v>
      </c>
      <c r="K923">
        <f>VLOOKUP($G923,county_facts!$A:$BB,7,FALSE)</f>
        <v>36157</v>
      </c>
      <c r="L923">
        <f>VLOOKUP($G923,county_facts!$A:$BB,8,FALSE)</f>
        <v>6.5</v>
      </c>
      <c r="M923">
        <f>VLOOKUP($G923,county_facts!$A:$BB,9,FALSE)</f>
        <v>23.5</v>
      </c>
      <c r="N923">
        <f>VLOOKUP($G923,county_facts!$A:$BB,10,FALSE)</f>
        <v>16.100000000000001</v>
      </c>
      <c r="O923">
        <f>VLOOKUP($G923,county_facts!$A:$BB,11,FALSE)</f>
        <v>50.8</v>
      </c>
      <c r="P923">
        <f>VLOOKUP($G923,county_facts!$A:$BB,12,FALSE)</f>
        <v>46.4</v>
      </c>
      <c r="Q923">
        <f>VLOOKUP($G923,county_facts!$A:$BB,13,FALSE)</f>
        <v>39.200000000000003</v>
      </c>
      <c r="R923">
        <f>VLOOKUP($G923,county_facts!$A:$BB,14,FALSE)</f>
        <v>11.4</v>
      </c>
      <c r="S923">
        <f>VLOOKUP($G923,county_facts!$A:$BB,15,FALSE)</f>
        <v>0.8</v>
      </c>
      <c r="T923">
        <f>VLOOKUP($G923,county_facts!$A:$BB,16,FALSE)</f>
        <v>0</v>
      </c>
      <c r="U923">
        <f>VLOOKUP($G923,county_facts!$A:$BB,17,FALSE)</f>
        <v>2.2000000000000002</v>
      </c>
      <c r="V923">
        <f>VLOOKUP($G923,county_facts!$A:$BB,18,FALSE)</f>
        <v>2.9</v>
      </c>
      <c r="W923">
        <f>VLOOKUP($G923,county_facts!$A:$BB,19,FALSE)</f>
        <v>44.6</v>
      </c>
      <c r="X923">
        <f>VLOOKUP($G923,county_facts!$A:$BB,20,FALSE)</f>
        <v>87.7</v>
      </c>
      <c r="Y923">
        <f>VLOOKUP($G923,county_facts!$A:$BB,21,FALSE)</f>
        <v>2</v>
      </c>
      <c r="Z923">
        <f>VLOOKUP($G923,county_facts!$A:$BB,22,FALSE)</f>
        <v>3.2</v>
      </c>
      <c r="AA923">
        <f>VLOOKUP($G923,county_facts!$A:$BB,23,FALSE)</f>
        <v>77.599999999999994</v>
      </c>
      <c r="AB923">
        <f>VLOOKUP($G923,county_facts!$A:$BB,24,FALSE)</f>
        <v>14.3</v>
      </c>
      <c r="AC923">
        <f>VLOOKUP($G923,county_facts!$A:$BB,25,FALSE)</f>
        <v>2648</v>
      </c>
      <c r="AD923">
        <f>VLOOKUP($G923,county_facts!$A:$BB,26,FALSE)</f>
        <v>21.5</v>
      </c>
      <c r="AE923">
        <f>VLOOKUP($G923,county_facts!$A:$BB,27,FALSE)</f>
        <v>15146</v>
      </c>
      <c r="AF923">
        <f>VLOOKUP($G923,county_facts!$A:$BB,28,FALSE)</f>
        <v>63.6</v>
      </c>
      <c r="AG923">
        <f>VLOOKUP($G923,county_facts!$A:$BB,29,FALSE)</f>
        <v>12.6</v>
      </c>
      <c r="AH923">
        <f>VLOOKUP($G923,county_facts!$A:$BB,30,FALSE)</f>
        <v>77100</v>
      </c>
      <c r="AI923">
        <f>VLOOKUP($G923,county_facts!$A:$BB,31,FALSE)</f>
        <v>13047</v>
      </c>
      <c r="AJ923">
        <f>VLOOKUP($G923,county_facts!$A:$BB,32,FALSE)</f>
        <v>2.63</v>
      </c>
      <c r="AK923">
        <f>VLOOKUP($G923,county_facts!$A:$BB,33,FALSE)</f>
        <v>15679</v>
      </c>
      <c r="AL923">
        <f>VLOOKUP($G923,county_facts!$A:$BB,34,FALSE)</f>
        <v>29592</v>
      </c>
      <c r="AM923">
        <f>VLOOKUP($G923,county_facts!$A:$BB,35,FALSE)</f>
        <v>32.299999999999997</v>
      </c>
      <c r="AN923">
        <f>VLOOKUP($G923,county_facts!$A:$BB,36,FALSE)</f>
        <v>618</v>
      </c>
      <c r="AO923">
        <f>VLOOKUP($G923,county_facts!$A:$BB,37,FALSE)</f>
        <v>9589</v>
      </c>
      <c r="AP923">
        <f>VLOOKUP($G923,county_facts!$A:$BB,38,FALSE)</f>
        <v>-0.7</v>
      </c>
      <c r="AQ923">
        <f>VLOOKUP($G923,county_facts!$A:$BB,39,FALSE)</f>
        <v>1742</v>
      </c>
      <c r="AR923">
        <f>VLOOKUP($G923,county_facts!$A:$BB,40,FALSE)</f>
        <v>2509</v>
      </c>
      <c r="AS923">
        <f>VLOOKUP($G923,county_facts!$A:$BB,41,FALSE)</f>
        <v>0</v>
      </c>
      <c r="AT923">
        <f>VLOOKUP($G923,county_facts!$A:$BB,42,FALSE)</f>
        <v>10.6</v>
      </c>
      <c r="AU923">
        <f>VLOOKUP($G923,county_facts!$A:$BB,43,FALSE)</f>
        <v>0</v>
      </c>
      <c r="AV923">
        <f>VLOOKUP($G923,county_facts!$A:$BB,44,FALSE)</f>
        <v>0</v>
      </c>
      <c r="AW923">
        <f>VLOOKUP($G923,county_facts!$A:$BB,45,FALSE)</f>
        <v>0</v>
      </c>
      <c r="AX923">
        <f>VLOOKUP($G923,county_facts!$A:$BB,46,FALSE)</f>
        <v>24.5</v>
      </c>
      <c r="AY923">
        <f>VLOOKUP($G923,county_facts!$A:$BB,47,FALSE)</f>
        <v>1061208</v>
      </c>
      <c r="AZ923">
        <f>VLOOKUP($G923,county_facts!$A:$BB,48,FALSE)</f>
        <v>0</v>
      </c>
      <c r="BA923">
        <f>VLOOKUP($G923,county_facts!$A:$BB,49,FALSE)</f>
        <v>361658</v>
      </c>
      <c r="BB923">
        <f>VLOOKUP($G923,county_facts!$A:$BB,50,FALSE)</f>
        <v>9928</v>
      </c>
      <c r="BC923">
        <f>VLOOKUP($G923,county_facts!$A:$BB,51,FALSE)</f>
        <v>32743</v>
      </c>
      <c r="BD923">
        <f>VLOOKUP($G923,county_facts!$A:$BB,52,FALSE)</f>
        <v>32</v>
      </c>
      <c r="BE923">
        <f>VLOOKUP($G923,county_facts!$A:$BB,53,FALSE)</f>
        <v>318.85000000000002</v>
      </c>
      <c r="BF923">
        <f>VLOOKUP($G923,county_facts!$A:$BB,54,FALSE)</f>
        <v>113.4</v>
      </c>
    </row>
    <row r="924" spans="1:58" x14ac:dyDescent="0.3">
      <c r="A924" t="s">
        <v>6</v>
      </c>
      <c r="B924" t="s">
        <v>416</v>
      </c>
      <c r="C924">
        <v>2829</v>
      </c>
      <c r="D924" t="s">
        <v>403</v>
      </c>
      <c r="E924">
        <v>3690</v>
      </c>
      <c r="F924">
        <v>0.76666666699999997</v>
      </c>
      <c r="G924">
        <v>37163</v>
      </c>
      <c r="H924">
        <f>VLOOKUP($G924,county_facts!$A:$BB,4,FALSE)</f>
        <v>64050</v>
      </c>
      <c r="I924">
        <f>VLOOKUP($G924,county_facts!$A:$BB,5,FALSE)</f>
        <v>63431</v>
      </c>
      <c r="J924">
        <f>VLOOKUP($G924,county_facts!$A:$BB,6,FALSE)</f>
        <v>1</v>
      </c>
      <c r="K924">
        <f>VLOOKUP($G924,county_facts!$A:$BB,7,FALSE)</f>
        <v>63431</v>
      </c>
      <c r="L924">
        <f>VLOOKUP($G924,county_facts!$A:$BB,8,FALSE)</f>
        <v>6.5</v>
      </c>
      <c r="M924">
        <f>VLOOKUP($G924,county_facts!$A:$BB,9,FALSE)</f>
        <v>24.7</v>
      </c>
      <c r="N924">
        <f>VLOOKUP($G924,county_facts!$A:$BB,10,FALSE)</f>
        <v>16</v>
      </c>
      <c r="O924">
        <f>VLOOKUP($G924,county_facts!$A:$BB,11,FALSE)</f>
        <v>50.8</v>
      </c>
      <c r="P924">
        <f>VLOOKUP($G924,county_facts!$A:$BB,12,FALSE)</f>
        <v>67.400000000000006</v>
      </c>
      <c r="Q924">
        <f>VLOOKUP($G924,county_facts!$A:$BB,13,FALSE)</f>
        <v>27</v>
      </c>
      <c r="R924">
        <f>VLOOKUP($G924,county_facts!$A:$BB,14,FALSE)</f>
        <v>3.1</v>
      </c>
      <c r="S924">
        <f>VLOOKUP($G924,county_facts!$A:$BB,15,FALSE)</f>
        <v>0.6</v>
      </c>
      <c r="T924">
        <f>VLOOKUP($G924,county_facts!$A:$BB,16,FALSE)</f>
        <v>0.3</v>
      </c>
      <c r="U924">
        <f>VLOOKUP($G924,county_facts!$A:$BB,17,FALSE)</f>
        <v>1.8</v>
      </c>
      <c r="V924">
        <f>VLOOKUP($G924,county_facts!$A:$BB,18,FALSE)</f>
        <v>18.399999999999999</v>
      </c>
      <c r="W924">
        <f>VLOOKUP($G924,county_facts!$A:$BB,19,FALSE)</f>
        <v>52.2</v>
      </c>
      <c r="X924">
        <f>VLOOKUP($G924,county_facts!$A:$BB,20,FALSE)</f>
        <v>87.2</v>
      </c>
      <c r="Y924">
        <f>VLOOKUP($G924,county_facts!$A:$BB,21,FALSE)</f>
        <v>9.1999999999999993</v>
      </c>
      <c r="Z924">
        <f>VLOOKUP($G924,county_facts!$A:$BB,22,FALSE)</f>
        <v>15.7</v>
      </c>
      <c r="AA924">
        <f>VLOOKUP($G924,county_facts!$A:$BB,23,FALSE)</f>
        <v>75</v>
      </c>
      <c r="AB924">
        <f>VLOOKUP($G924,county_facts!$A:$BB,24,FALSE)</f>
        <v>12.6</v>
      </c>
      <c r="AC924">
        <f>VLOOKUP($G924,county_facts!$A:$BB,25,FALSE)</f>
        <v>4359</v>
      </c>
      <c r="AD924">
        <f>VLOOKUP($G924,county_facts!$A:$BB,26,FALSE)</f>
        <v>25.1</v>
      </c>
      <c r="AE924">
        <f>VLOOKUP($G924,county_facts!$A:$BB,27,FALSE)</f>
        <v>27097</v>
      </c>
      <c r="AF924">
        <f>VLOOKUP($G924,county_facts!$A:$BB,28,FALSE)</f>
        <v>69.2</v>
      </c>
      <c r="AG924">
        <f>VLOOKUP($G924,county_facts!$A:$BB,29,FALSE)</f>
        <v>5.0999999999999996</v>
      </c>
      <c r="AH924">
        <f>VLOOKUP($G924,county_facts!$A:$BB,30,FALSE)</f>
        <v>89200</v>
      </c>
      <c r="AI924">
        <f>VLOOKUP($G924,county_facts!$A:$BB,31,FALSE)</f>
        <v>23336</v>
      </c>
      <c r="AJ924">
        <f>VLOOKUP($G924,county_facts!$A:$BB,32,FALSE)</f>
        <v>2.69</v>
      </c>
      <c r="AK924">
        <f>VLOOKUP($G924,county_facts!$A:$BB,33,FALSE)</f>
        <v>19479</v>
      </c>
      <c r="AL924">
        <f>VLOOKUP($G924,county_facts!$A:$BB,34,FALSE)</f>
        <v>36496</v>
      </c>
      <c r="AM924">
        <f>VLOOKUP($G924,county_facts!$A:$BB,35,FALSE)</f>
        <v>22.8</v>
      </c>
      <c r="AN924">
        <f>VLOOKUP($G924,county_facts!$A:$BB,36,FALSE)</f>
        <v>996</v>
      </c>
      <c r="AO924">
        <f>VLOOKUP($G924,county_facts!$A:$BB,37,FALSE)</f>
        <v>13803</v>
      </c>
      <c r="AP924">
        <f>VLOOKUP($G924,county_facts!$A:$BB,38,FALSE)</f>
        <v>1</v>
      </c>
      <c r="AQ924">
        <f>VLOOKUP($G924,county_facts!$A:$BB,39,FALSE)</f>
        <v>3251</v>
      </c>
      <c r="AR924">
        <f>VLOOKUP($G924,county_facts!$A:$BB,40,FALSE)</f>
        <v>4353</v>
      </c>
      <c r="AS924">
        <f>VLOOKUP($G924,county_facts!$A:$BB,41,FALSE)</f>
        <v>17.100000000000001</v>
      </c>
      <c r="AT924">
        <f>VLOOKUP($G924,county_facts!$A:$BB,42,FALSE)</f>
        <v>0</v>
      </c>
      <c r="AU924">
        <f>VLOOKUP($G924,county_facts!$A:$BB,43,FALSE)</f>
        <v>0</v>
      </c>
      <c r="AV924">
        <f>VLOOKUP($G924,county_facts!$A:$BB,44,FALSE)</f>
        <v>0</v>
      </c>
      <c r="AW924">
        <f>VLOOKUP($G924,county_facts!$A:$BB,45,FALSE)</f>
        <v>0</v>
      </c>
      <c r="AX924">
        <f>VLOOKUP($G924,county_facts!$A:$BB,46,FALSE)</f>
        <v>28.5</v>
      </c>
      <c r="AY924">
        <f>VLOOKUP($G924,county_facts!$A:$BB,47,FALSE)</f>
        <v>917639</v>
      </c>
      <c r="AZ924">
        <f>VLOOKUP($G924,county_facts!$A:$BB,48,FALSE)</f>
        <v>381971</v>
      </c>
      <c r="BA924">
        <f>VLOOKUP($G924,county_facts!$A:$BB,49,FALSE)</f>
        <v>575816</v>
      </c>
      <c r="BB924">
        <f>VLOOKUP($G924,county_facts!$A:$BB,50,FALSE)</f>
        <v>9126</v>
      </c>
      <c r="BC924">
        <f>VLOOKUP($G924,county_facts!$A:$BB,51,FALSE)</f>
        <v>38575</v>
      </c>
      <c r="BD924">
        <f>VLOOKUP($G924,county_facts!$A:$BB,52,FALSE)</f>
        <v>65</v>
      </c>
      <c r="BE924">
        <f>VLOOKUP($G924,county_facts!$A:$BB,53,FALSE)</f>
        <v>944.74</v>
      </c>
      <c r="BF924">
        <f>VLOOKUP($G924,county_facts!$A:$BB,54,FALSE)</f>
        <v>67.099999999999994</v>
      </c>
    </row>
    <row r="925" spans="1:58" x14ac:dyDescent="0.3">
      <c r="A925" t="s">
        <v>9</v>
      </c>
      <c r="B925" t="s">
        <v>416</v>
      </c>
      <c r="C925">
        <v>861</v>
      </c>
      <c r="D925" t="s">
        <v>403</v>
      </c>
      <c r="E925">
        <v>3690</v>
      </c>
      <c r="F925">
        <v>0.233333333</v>
      </c>
      <c r="G925">
        <v>37163</v>
      </c>
      <c r="H925">
        <f>VLOOKUP($G925,county_facts!$A:$BB,4,FALSE)</f>
        <v>64050</v>
      </c>
      <c r="I925">
        <f>VLOOKUP($G925,county_facts!$A:$BB,5,FALSE)</f>
        <v>63431</v>
      </c>
      <c r="J925">
        <f>VLOOKUP($G925,county_facts!$A:$BB,6,FALSE)</f>
        <v>1</v>
      </c>
      <c r="K925">
        <f>VLOOKUP($G925,county_facts!$A:$BB,7,FALSE)</f>
        <v>63431</v>
      </c>
      <c r="L925">
        <f>VLOOKUP($G925,county_facts!$A:$BB,8,FALSE)</f>
        <v>6.5</v>
      </c>
      <c r="M925">
        <f>VLOOKUP($G925,county_facts!$A:$BB,9,FALSE)</f>
        <v>24.7</v>
      </c>
      <c r="N925">
        <f>VLOOKUP($G925,county_facts!$A:$BB,10,FALSE)</f>
        <v>16</v>
      </c>
      <c r="O925">
        <f>VLOOKUP($G925,county_facts!$A:$BB,11,FALSE)</f>
        <v>50.8</v>
      </c>
      <c r="P925">
        <f>VLOOKUP($G925,county_facts!$A:$BB,12,FALSE)</f>
        <v>67.400000000000006</v>
      </c>
      <c r="Q925">
        <f>VLOOKUP($G925,county_facts!$A:$BB,13,FALSE)</f>
        <v>27</v>
      </c>
      <c r="R925">
        <f>VLOOKUP($G925,county_facts!$A:$BB,14,FALSE)</f>
        <v>3.1</v>
      </c>
      <c r="S925">
        <f>VLOOKUP($G925,county_facts!$A:$BB,15,FALSE)</f>
        <v>0.6</v>
      </c>
      <c r="T925">
        <f>VLOOKUP($G925,county_facts!$A:$BB,16,FALSE)</f>
        <v>0.3</v>
      </c>
      <c r="U925">
        <f>VLOOKUP($G925,county_facts!$A:$BB,17,FALSE)</f>
        <v>1.8</v>
      </c>
      <c r="V925">
        <f>VLOOKUP($G925,county_facts!$A:$BB,18,FALSE)</f>
        <v>18.399999999999999</v>
      </c>
      <c r="W925">
        <f>VLOOKUP($G925,county_facts!$A:$BB,19,FALSE)</f>
        <v>52.2</v>
      </c>
      <c r="X925">
        <f>VLOOKUP($G925,county_facts!$A:$BB,20,FALSE)</f>
        <v>87.2</v>
      </c>
      <c r="Y925">
        <f>VLOOKUP($G925,county_facts!$A:$BB,21,FALSE)</f>
        <v>9.1999999999999993</v>
      </c>
      <c r="Z925">
        <f>VLOOKUP($G925,county_facts!$A:$BB,22,FALSE)</f>
        <v>15.7</v>
      </c>
      <c r="AA925">
        <f>VLOOKUP($G925,county_facts!$A:$BB,23,FALSE)</f>
        <v>75</v>
      </c>
      <c r="AB925">
        <f>VLOOKUP($G925,county_facts!$A:$BB,24,FALSE)</f>
        <v>12.6</v>
      </c>
      <c r="AC925">
        <f>VLOOKUP($G925,county_facts!$A:$BB,25,FALSE)</f>
        <v>4359</v>
      </c>
      <c r="AD925">
        <f>VLOOKUP($G925,county_facts!$A:$BB,26,FALSE)</f>
        <v>25.1</v>
      </c>
      <c r="AE925">
        <f>VLOOKUP($G925,county_facts!$A:$BB,27,FALSE)</f>
        <v>27097</v>
      </c>
      <c r="AF925">
        <f>VLOOKUP($G925,county_facts!$A:$BB,28,FALSE)</f>
        <v>69.2</v>
      </c>
      <c r="AG925">
        <f>VLOOKUP($G925,county_facts!$A:$BB,29,FALSE)</f>
        <v>5.0999999999999996</v>
      </c>
      <c r="AH925">
        <f>VLOOKUP($G925,county_facts!$A:$BB,30,FALSE)</f>
        <v>89200</v>
      </c>
      <c r="AI925">
        <f>VLOOKUP($G925,county_facts!$A:$BB,31,FALSE)</f>
        <v>23336</v>
      </c>
      <c r="AJ925">
        <f>VLOOKUP($G925,county_facts!$A:$BB,32,FALSE)</f>
        <v>2.69</v>
      </c>
      <c r="AK925">
        <f>VLOOKUP($G925,county_facts!$A:$BB,33,FALSE)</f>
        <v>19479</v>
      </c>
      <c r="AL925">
        <f>VLOOKUP($G925,county_facts!$A:$BB,34,FALSE)</f>
        <v>36496</v>
      </c>
      <c r="AM925">
        <f>VLOOKUP($G925,county_facts!$A:$BB,35,FALSE)</f>
        <v>22.8</v>
      </c>
      <c r="AN925">
        <f>VLOOKUP($G925,county_facts!$A:$BB,36,FALSE)</f>
        <v>996</v>
      </c>
      <c r="AO925">
        <f>VLOOKUP($G925,county_facts!$A:$BB,37,FALSE)</f>
        <v>13803</v>
      </c>
      <c r="AP925">
        <f>VLOOKUP($G925,county_facts!$A:$BB,38,FALSE)</f>
        <v>1</v>
      </c>
      <c r="AQ925">
        <f>VLOOKUP($G925,county_facts!$A:$BB,39,FALSE)</f>
        <v>3251</v>
      </c>
      <c r="AR925">
        <f>VLOOKUP($G925,county_facts!$A:$BB,40,FALSE)</f>
        <v>4353</v>
      </c>
      <c r="AS925">
        <f>VLOOKUP($G925,county_facts!$A:$BB,41,FALSE)</f>
        <v>17.100000000000001</v>
      </c>
      <c r="AT925">
        <f>VLOOKUP($G925,county_facts!$A:$BB,42,FALSE)</f>
        <v>0</v>
      </c>
      <c r="AU925">
        <f>VLOOKUP($G925,county_facts!$A:$BB,43,FALSE)</f>
        <v>0</v>
      </c>
      <c r="AV925">
        <f>VLOOKUP($G925,county_facts!$A:$BB,44,FALSE)</f>
        <v>0</v>
      </c>
      <c r="AW925">
        <f>VLOOKUP($G925,county_facts!$A:$BB,45,FALSE)</f>
        <v>0</v>
      </c>
      <c r="AX925">
        <f>VLOOKUP($G925,county_facts!$A:$BB,46,FALSE)</f>
        <v>28.5</v>
      </c>
      <c r="AY925">
        <f>VLOOKUP($G925,county_facts!$A:$BB,47,FALSE)</f>
        <v>917639</v>
      </c>
      <c r="AZ925">
        <f>VLOOKUP($G925,county_facts!$A:$BB,48,FALSE)</f>
        <v>381971</v>
      </c>
      <c r="BA925">
        <f>VLOOKUP($G925,county_facts!$A:$BB,49,FALSE)</f>
        <v>575816</v>
      </c>
      <c r="BB925">
        <f>VLOOKUP($G925,county_facts!$A:$BB,50,FALSE)</f>
        <v>9126</v>
      </c>
      <c r="BC925">
        <f>VLOOKUP($G925,county_facts!$A:$BB,51,FALSE)</f>
        <v>38575</v>
      </c>
      <c r="BD925">
        <f>VLOOKUP($G925,county_facts!$A:$BB,52,FALSE)</f>
        <v>65</v>
      </c>
      <c r="BE925">
        <f>VLOOKUP($G925,county_facts!$A:$BB,53,FALSE)</f>
        <v>944.74</v>
      </c>
      <c r="BF925">
        <f>VLOOKUP($G925,county_facts!$A:$BB,54,FALSE)</f>
        <v>67.099999999999994</v>
      </c>
    </row>
    <row r="926" spans="1:58" x14ac:dyDescent="0.3">
      <c r="A926" t="s">
        <v>6</v>
      </c>
      <c r="B926" t="s">
        <v>417</v>
      </c>
      <c r="C926">
        <v>2145</v>
      </c>
      <c r="D926" t="s">
        <v>403</v>
      </c>
      <c r="E926">
        <v>3282</v>
      </c>
      <c r="F926">
        <v>0.65356489900000003</v>
      </c>
      <c r="G926">
        <v>37161</v>
      </c>
      <c r="H926">
        <f>VLOOKUP($G926,county_facts!$A:$BB,4,FALSE)</f>
        <v>66600</v>
      </c>
      <c r="I926">
        <f>VLOOKUP($G926,county_facts!$A:$BB,5,FALSE)</f>
        <v>67809</v>
      </c>
      <c r="J926">
        <f>VLOOKUP($G926,county_facts!$A:$BB,6,FALSE)</f>
        <v>-1.8</v>
      </c>
      <c r="K926">
        <f>VLOOKUP($G926,county_facts!$A:$BB,7,FALSE)</f>
        <v>67810</v>
      </c>
      <c r="L926">
        <f>VLOOKUP($G926,county_facts!$A:$BB,8,FALSE)</f>
        <v>5.3</v>
      </c>
      <c r="M926">
        <f>VLOOKUP($G926,county_facts!$A:$BB,9,FALSE)</f>
        <v>21.4</v>
      </c>
      <c r="N926">
        <f>VLOOKUP($G926,county_facts!$A:$BB,10,FALSE)</f>
        <v>19.5</v>
      </c>
      <c r="O926">
        <f>VLOOKUP($G926,county_facts!$A:$BB,11,FALSE)</f>
        <v>51.6</v>
      </c>
      <c r="P926">
        <f>VLOOKUP($G926,county_facts!$A:$BB,12,FALSE)</f>
        <v>87.3</v>
      </c>
      <c r="Q926">
        <f>VLOOKUP($G926,county_facts!$A:$BB,13,FALSE)</f>
        <v>9.9</v>
      </c>
      <c r="R926">
        <f>VLOOKUP($G926,county_facts!$A:$BB,14,FALSE)</f>
        <v>0.4</v>
      </c>
      <c r="S926">
        <f>VLOOKUP($G926,county_facts!$A:$BB,15,FALSE)</f>
        <v>0.6</v>
      </c>
      <c r="T926">
        <f>VLOOKUP($G926,county_facts!$A:$BB,16,FALSE)</f>
        <v>0.1</v>
      </c>
      <c r="U926">
        <f>VLOOKUP($G926,county_facts!$A:$BB,17,FALSE)</f>
        <v>1.8</v>
      </c>
      <c r="V926">
        <f>VLOOKUP($G926,county_facts!$A:$BB,18,FALSE)</f>
        <v>4.0999999999999996</v>
      </c>
      <c r="W926">
        <f>VLOOKUP($G926,county_facts!$A:$BB,19,FALSE)</f>
        <v>83.8</v>
      </c>
      <c r="X926">
        <f>VLOOKUP($G926,county_facts!$A:$BB,20,FALSE)</f>
        <v>88.9</v>
      </c>
      <c r="Y926">
        <f>VLOOKUP($G926,county_facts!$A:$BB,21,FALSE)</f>
        <v>2.8</v>
      </c>
      <c r="Z926">
        <f>VLOOKUP($G926,county_facts!$A:$BB,22,FALSE)</f>
        <v>4.0999999999999996</v>
      </c>
      <c r="AA926">
        <f>VLOOKUP($G926,county_facts!$A:$BB,23,FALSE)</f>
        <v>81.599999999999994</v>
      </c>
      <c r="AB926">
        <f>VLOOKUP($G926,county_facts!$A:$BB,24,FALSE)</f>
        <v>17</v>
      </c>
      <c r="AC926">
        <f>VLOOKUP($G926,county_facts!$A:$BB,25,FALSE)</f>
        <v>5593</v>
      </c>
      <c r="AD926">
        <f>VLOOKUP($G926,county_facts!$A:$BB,26,FALSE)</f>
        <v>23.1</v>
      </c>
      <c r="AE926">
        <f>VLOOKUP($G926,county_facts!$A:$BB,27,FALSE)</f>
        <v>33884</v>
      </c>
      <c r="AF926">
        <f>VLOOKUP($G926,county_facts!$A:$BB,28,FALSE)</f>
        <v>71.400000000000006</v>
      </c>
      <c r="AG926">
        <f>VLOOKUP($G926,county_facts!$A:$BB,29,FALSE)</f>
        <v>6.9</v>
      </c>
      <c r="AH926">
        <f>VLOOKUP($G926,county_facts!$A:$BB,30,FALSE)</f>
        <v>108600</v>
      </c>
      <c r="AI926">
        <f>VLOOKUP($G926,county_facts!$A:$BB,31,FALSE)</f>
        <v>27214</v>
      </c>
      <c r="AJ926">
        <f>VLOOKUP($G926,county_facts!$A:$BB,32,FALSE)</f>
        <v>2.4300000000000002</v>
      </c>
      <c r="AK926">
        <f>VLOOKUP($G926,county_facts!$A:$BB,33,FALSE)</f>
        <v>19551</v>
      </c>
      <c r="AL926">
        <f>VLOOKUP($G926,county_facts!$A:$BB,34,FALSE)</f>
        <v>36334</v>
      </c>
      <c r="AM926">
        <f>VLOOKUP($G926,county_facts!$A:$BB,35,FALSE)</f>
        <v>21.5</v>
      </c>
      <c r="AN926">
        <f>VLOOKUP($G926,county_facts!$A:$BB,36,FALSE)</f>
        <v>1254</v>
      </c>
      <c r="AO926">
        <f>VLOOKUP($G926,county_facts!$A:$BB,37,FALSE)</f>
        <v>14864</v>
      </c>
      <c r="AP926">
        <f>VLOOKUP($G926,county_facts!$A:$BB,38,FALSE)</f>
        <v>-6.4</v>
      </c>
      <c r="AQ926">
        <f>VLOOKUP($G926,county_facts!$A:$BB,39,FALSE)</f>
        <v>4037</v>
      </c>
      <c r="AR926">
        <f>VLOOKUP($G926,county_facts!$A:$BB,40,FALSE)</f>
        <v>5264</v>
      </c>
      <c r="AS926">
        <f>VLOOKUP($G926,county_facts!$A:$BB,41,FALSE)</f>
        <v>4.4000000000000004</v>
      </c>
      <c r="AT926">
        <f>VLOOKUP($G926,county_facts!$A:$BB,42,FALSE)</f>
        <v>0</v>
      </c>
      <c r="AU926">
        <f>VLOOKUP($G926,county_facts!$A:$BB,43,FALSE)</f>
        <v>0</v>
      </c>
      <c r="AV926">
        <f>VLOOKUP($G926,county_facts!$A:$BB,44,FALSE)</f>
        <v>0</v>
      </c>
      <c r="AW926">
        <f>VLOOKUP($G926,county_facts!$A:$BB,45,FALSE)</f>
        <v>0</v>
      </c>
      <c r="AX926">
        <f>VLOOKUP($G926,county_facts!$A:$BB,46,FALSE)</f>
        <v>21.2</v>
      </c>
      <c r="AY926">
        <f>VLOOKUP($G926,county_facts!$A:$BB,47,FALSE)</f>
        <v>901929</v>
      </c>
      <c r="AZ926">
        <f>VLOOKUP($G926,county_facts!$A:$BB,48,FALSE)</f>
        <v>0</v>
      </c>
      <c r="BA926">
        <f>VLOOKUP($G926,county_facts!$A:$BB,49,FALSE)</f>
        <v>640132</v>
      </c>
      <c r="BB926">
        <f>VLOOKUP($G926,county_facts!$A:$BB,50,FALSE)</f>
        <v>10144</v>
      </c>
      <c r="BC926">
        <f>VLOOKUP($G926,county_facts!$A:$BB,51,FALSE)</f>
        <v>60170</v>
      </c>
      <c r="BD926">
        <f>VLOOKUP($G926,county_facts!$A:$BB,52,FALSE)</f>
        <v>139</v>
      </c>
      <c r="BE926">
        <f>VLOOKUP($G926,county_facts!$A:$BB,53,FALSE)</f>
        <v>564.15</v>
      </c>
      <c r="BF926">
        <f>VLOOKUP($G926,county_facts!$A:$BB,54,FALSE)</f>
        <v>120.2</v>
      </c>
    </row>
    <row r="927" spans="1:58" x14ac:dyDescent="0.3">
      <c r="A927" t="s">
        <v>9</v>
      </c>
      <c r="B927" t="s">
        <v>417</v>
      </c>
      <c r="C927">
        <v>1137</v>
      </c>
      <c r="D927" t="s">
        <v>403</v>
      </c>
      <c r="E927">
        <v>3282</v>
      </c>
      <c r="F927">
        <v>0.34643510100000002</v>
      </c>
      <c r="G927">
        <v>37161</v>
      </c>
      <c r="H927">
        <f>VLOOKUP($G927,county_facts!$A:$BB,4,FALSE)</f>
        <v>66600</v>
      </c>
      <c r="I927">
        <f>VLOOKUP($G927,county_facts!$A:$BB,5,FALSE)</f>
        <v>67809</v>
      </c>
      <c r="J927">
        <f>VLOOKUP($G927,county_facts!$A:$BB,6,FALSE)</f>
        <v>-1.8</v>
      </c>
      <c r="K927">
        <f>VLOOKUP($G927,county_facts!$A:$BB,7,FALSE)</f>
        <v>67810</v>
      </c>
      <c r="L927">
        <f>VLOOKUP($G927,county_facts!$A:$BB,8,FALSE)</f>
        <v>5.3</v>
      </c>
      <c r="M927">
        <f>VLOOKUP($G927,county_facts!$A:$BB,9,FALSE)</f>
        <v>21.4</v>
      </c>
      <c r="N927">
        <f>VLOOKUP($G927,county_facts!$A:$BB,10,FALSE)</f>
        <v>19.5</v>
      </c>
      <c r="O927">
        <f>VLOOKUP($G927,county_facts!$A:$BB,11,FALSE)</f>
        <v>51.6</v>
      </c>
      <c r="P927">
        <f>VLOOKUP($G927,county_facts!$A:$BB,12,FALSE)</f>
        <v>87.3</v>
      </c>
      <c r="Q927">
        <f>VLOOKUP($G927,county_facts!$A:$BB,13,FALSE)</f>
        <v>9.9</v>
      </c>
      <c r="R927">
        <f>VLOOKUP($G927,county_facts!$A:$BB,14,FALSE)</f>
        <v>0.4</v>
      </c>
      <c r="S927">
        <f>VLOOKUP($G927,county_facts!$A:$BB,15,FALSE)</f>
        <v>0.6</v>
      </c>
      <c r="T927">
        <f>VLOOKUP($G927,county_facts!$A:$BB,16,FALSE)</f>
        <v>0.1</v>
      </c>
      <c r="U927">
        <f>VLOOKUP($G927,county_facts!$A:$BB,17,FALSE)</f>
        <v>1.8</v>
      </c>
      <c r="V927">
        <f>VLOOKUP($G927,county_facts!$A:$BB,18,FALSE)</f>
        <v>4.0999999999999996</v>
      </c>
      <c r="W927">
        <f>VLOOKUP($G927,county_facts!$A:$BB,19,FALSE)</f>
        <v>83.8</v>
      </c>
      <c r="X927">
        <f>VLOOKUP($G927,county_facts!$A:$BB,20,FALSE)</f>
        <v>88.9</v>
      </c>
      <c r="Y927">
        <f>VLOOKUP($G927,county_facts!$A:$BB,21,FALSE)</f>
        <v>2.8</v>
      </c>
      <c r="Z927">
        <f>VLOOKUP($G927,county_facts!$A:$BB,22,FALSE)</f>
        <v>4.0999999999999996</v>
      </c>
      <c r="AA927">
        <f>VLOOKUP($G927,county_facts!$A:$BB,23,FALSE)</f>
        <v>81.599999999999994</v>
      </c>
      <c r="AB927">
        <f>VLOOKUP($G927,county_facts!$A:$BB,24,FALSE)</f>
        <v>17</v>
      </c>
      <c r="AC927">
        <f>VLOOKUP($G927,county_facts!$A:$BB,25,FALSE)</f>
        <v>5593</v>
      </c>
      <c r="AD927">
        <f>VLOOKUP($G927,county_facts!$A:$BB,26,FALSE)</f>
        <v>23.1</v>
      </c>
      <c r="AE927">
        <f>VLOOKUP($G927,county_facts!$A:$BB,27,FALSE)</f>
        <v>33884</v>
      </c>
      <c r="AF927">
        <f>VLOOKUP($G927,county_facts!$A:$BB,28,FALSE)</f>
        <v>71.400000000000006</v>
      </c>
      <c r="AG927">
        <f>VLOOKUP($G927,county_facts!$A:$BB,29,FALSE)</f>
        <v>6.9</v>
      </c>
      <c r="AH927">
        <f>VLOOKUP($G927,county_facts!$A:$BB,30,FALSE)</f>
        <v>108600</v>
      </c>
      <c r="AI927">
        <f>VLOOKUP($G927,county_facts!$A:$BB,31,FALSE)</f>
        <v>27214</v>
      </c>
      <c r="AJ927">
        <f>VLOOKUP($G927,county_facts!$A:$BB,32,FALSE)</f>
        <v>2.4300000000000002</v>
      </c>
      <c r="AK927">
        <f>VLOOKUP($G927,county_facts!$A:$BB,33,FALSE)</f>
        <v>19551</v>
      </c>
      <c r="AL927">
        <f>VLOOKUP($G927,county_facts!$A:$BB,34,FALSE)</f>
        <v>36334</v>
      </c>
      <c r="AM927">
        <f>VLOOKUP($G927,county_facts!$A:$BB,35,FALSE)</f>
        <v>21.5</v>
      </c>
      <c r="AN927">
        <f>VLOOKUP($G927,county_facts!$A:$BB,36,FALSE)</f>
        <v>1254</v>
      </c>
      <c r="AO927">
        <f>VLOOKUP($G927,county_facts!$A:$BB,37,FALSE)</f>
        <v>14864</v>
      </c>
      <c r="AP927">
        <f>VLOOKUP($G927,county_facts!$A:$BB,38,FALSE)</f>
        <v>-6.4</v>
      </c>
      <c r="AQ927">
        <f>VLOOKUP($G927,county_facts!$A:$BB,39,FALSE)</f>
        <v>4037</v>
      </c>
      <c r="AR927">
        <f>VLOOKUP($G927,county_facts!$A:$BB,40,FALSE)</f>
        <v>5264</v>
      </c>
      <c r="AS927">
        <f>VLOOKUP($G927,county_facts!$A:$BB,41,FALSE)</f>
        <v>4.4000000000000004</v>
      </c>
      <c r="AT927">
        <f>VLOOKUP($G927,county_facts!$A:$BB,42,FALSE)</f>
        <v>0</v>
      </c>
      <c r="AU927">
        <f>VLOOKUP($G927,county_facts!$A:$BB,43,FALSE)</f>
        <v>0</v>
      </c>
      <c r="AV927">
        <f>VLOOKUP($G927,county_facts!$A:$BB,44,FALSE)</f>
        <v>0</v>
      </c>
      <c r="AW927">
        <f>VLOOKUP($G927,county_facts!$A:$BB,45,FALSE)</f>
        <v>0</v>
      </c>
      <c r="AX927">
        <f>VLOOKUP($G927,county_facts!$A:$BB,46,FALSE)</f>
        <v>21.2</v>
      </c>
      <c r="AY927">
        <f>VLOOKUP($G927,county_facts!$A:$BB,47,FALSE)</f>
        <v>901929</v>
      </c>
      <c r="AZ927">
        <f>VLOOKUP($G927,county_facts!$A:$BB,48,FALSE)</f>
        <v>0</v>
      </c>
      <c r="BA927">
        <f>VLOOKUP($G927,county_facts!$A:$BB,49,FALSE)</f>
        <v>640132</v>
      </c>
      <c r="BB927">
        <f>VLOOKUP($G927,county_facts!$A:$BB,50,FALSE)</f>
        <v>10144</v>
      </c>
      <c r="BC927">
        <f>VLOOKUP($G927,county_facts!$A:$BB,51,FALSE)</f>
        <v>60170</v>
      </c>
      <c r="BD927">
        <f>VLOOKUP($G927,county_facts!$A:$BB,52,FALSE)</f>
        <v>139</v>
      </c>
      <c r="BE927">
        <f>VLOOKUP($G927,county_facts!$A:$BB,53,FALSE)</f>
        <v>564.15</v>
      </c>
      <c r="BF927">
        <f>VLOOKUP($G927,county_facts!$A:$BB,54,FALSE)</f>
        <v>120.2</v>
      </c>
    </row>
    <row r="928" spans="1:58" x14ac:dyDescent="0.3">
      <c r="A928" t="s">
        <v>6</v>
      </c>
      <c r="B928" t="s">
        <v>418</v>
      </c>
      <c r="C928">
        <v>4776</v>
      </c>
      <c r="D928" t="s">
        <v>403</v>
      </c>
      <c r="E928">
        <v>7155</v>
      </c>
      <c r="F928">
        <v>0.66750524099999997</v>
      </c>
      <c r="G928">
        <v>37159</v>
      </c>
      <c r="H928">
        <f>VLOOKUP($G928,county_facts!$A:$BB,4,FALSE)</f>
        <v>138630</v>
      </c>
      <c r="I928">
        <f>VLOOKUP($G928,county_facts!$A:$BB,5,FALSE)</f>
        <v>138442</v>
      </c>
      <c r="J928">
        <f>VLOOKUP($G928,county_facts!$A:$BB,6,FALSE)</f>
        <v>0.1</v>
      </c>
      <c r="K928">
        <f>VLOOKUP($G928,county_facts!$A:$BB,7,FALSE)</f>
        <v>138428</v>
      </c>
      <c r="L928">
        <f>VLOOKUP($G928,county_facts!$A:$BB,8,FALSE)</f>
        <v>5.6</v>
      </c>
      <c r="M928">
        <f>VLOOKUP($G928,county_facts!$A:$BB,9,FALSE)</f>
        <v>22.8</v>
      </c>
      <c r="N928">
        <f>VLOOKUP($G928,county_facts!$A:$BB,10,FALSE)</f>
        <v>16.3</v>
      </c>
      <c r="O928">
        <f>VLOOKUP($G928,county_facts!$A:$BB,11,FALSE)</f>
        <v>50.7</v>
      </c>
      <c r="P928">
        <f>VLOOKUP($G928,county_facts!$A:$BB,12,FALSE)</f>
        <v>80.099999999999994</v>
      </c>
      <c r="Q928">
        <f>VLOOKUP($G928,county_facts!$A:$BB,13,FALSE)</f>
        <v>16.600000000000001</v>
      </c>
      <c r="R928">
        <f>VLOOKUP($G928,county_facts!$A:$BB,14,FALSE)</f>
        <v>0.6</v>
      </c>
      <c r="S928">
        <f>VLOOKUP($G928,county_facts!$A:$BB,15,FALSE)</f>
        <v>1.1000000000000001</v>
      </c>
      <c r="T928">
        <f>VLOOKUP($G928,county_facts!$A:$BB,16,FALSE)</f>
        <v>0.1</v>
      </c>
      <c r="U928">
        <f>VLOOKUP($G928,county_facts!$A:$BB,17,FALSE)</f>
        <v>1.5</v>
      </c>
      <c r="V928">
        <f>VLOOKUP($G928,county_facts!$A:$BB,18,FALSE)</f>
        <v>8.1999999999999993</v>
      </c>
      <c r="W928">
        <f>VLOOKUP($G928,county_facts!$A:$BB,19,FALSE)</f>
        <v>72.900000000000006</v>
      </c>
      <c r="X928">
        <f>VLOOKUP($G928,county_facts!$A:$BB,20,FALSE)</f>
        <v>87.3</v>
      </c>
      <c r="Y928">
        <f>VLOOKUP($G928,county_facts!$A:$BB,21,FALSE)</f>
        <v>5.3</v>
      </c>
      <c r="Z928">
        <f>VLOOKUP($G928,county_facts!$A:$BB,22,FALSE)</f>
        <v>8.8000000000000007</v>
      </c>
      <c r="AA928">
        <f>VLOOKUP($G928,county_facts!$A:$BB,23,FALSE)</f>
        <v>81</v>
      </c>
      <c r="AB928">
        <f>VLOOKUP($G928,county_facts!$A:$BB,24,FALSE)</f>
        <v>17</v>
      </c>
      <c r="AC928">
        <f>VLOOKUP($G928,county_facts!$A:$BB,25,FALSE)</f>
        <v>10374</v>
      </c>
      <c r="AD928">
        <f>VLOOKUP($G928,county_facts!$A:$BB,26,FALSE)</f>
        <v>23.4</v>
      </c>
      <c r="AE928">
        <f>VLOOKUP($G928,county_facts!$A:$BB,27,FALSE)</f>
        <v>60136</v>
      </c>
      <c r="AF928">
        <f>VLOOKUP($G928,county_facts!$A:$BB,28,FALSE)</f>
        <v>68.8</v>
      </c>
      <c r="AG928">
        <f>VLOOKUP($G928,county_facts!$A:$BB,29,FALSE)</f>
        <v>11.4</v>
      </c>
      <c r="AH928">
        <f>VLOOKUP($G928,county_facts!$A:$BB,30,FALSE)</f>
        <v>130200</v>
      </c>
      <c r="AI928">
        <f>VLOOKUP($G928,county_facts!$A:$BB,31,FALSE)</f>
        <v>52300</v>
      </c>
      <c r="AJ928">
        <f>VLOOKUP($G928,county_facts!$A:$BB,32,FALSE)</f>
        <v>2.5499999999999998</v>
      </c>
      <c r="AK928">
        <f>VLOOKUP($G928,county_facts!$A:$BB,33,FALSE)</f>
        <v>20912</v>
      </c>
      <c r="AL928">
        <f>VLOOKUP($G928,county_facts!$A:$BB,34,FALSE)</f>
        <v>41495</v>
      </c>
      <c r="AM928">
        <f>VLOOKUP($G928,county_facts!$A:$BB,35,FALSE)</f>
        <v>18.8</v>
      </c>
      <c r="AN928">
        <f>VLOOKUP($G928,county_facts!$A:$BB,36,FALSE)</f>
        <v>2553</v>
      </c>
      <c r="AO928">
        <f>VLOOKUP($G928,county_facts!$A:$BB,37,FALSE)</f>
        <v>41848</v>
      </c>
      <c r="AP928">
        <f>VLOOKUP($G928,county_facts!$A:$BB,38,FALSE)</f>
        <v>5</v>
      </c>
      <c r="AQ928">
        <f>VLOOKUP($G928,county_facts!$A:$BB,39,FALSE)</f>
        <v>8794</v>
      </c>
      <c r="AR928">
        <f>VLOOKUP($G928,county_facts!$A:$BB,40,FALSE)</f>
        <v>10867</v>
      </c>
      <c r="AS928">
        <f>VLOOKUP($G928,county_facts!$A:$BB,41,FALSE)</f>
        <v>6.4</v>
      </c>
      <c r="AT928">
        <f>VLOOKUP($G928,county_facts!$A:$BB,42,FALSE)</f>
        <v>0</v>
      </c>
      <c r="AU928">
        <f>VLOOKUP($G928,county_facts!$A:$BB,43,FALSE)</f>
        <v>1.9</v>
      </c>
      <c r="AV928">
        <f>VLOOKUP($G928,county_facts!$A:$BB,44,FALSE)</f>
        <v>0</v>
      </c>
      <c r="AW928">
        <f>VLOOKUP($G928,county_facts!$A:$BB,45,FALSE)</f>
        <v>3.1</v>
      </c>
      <c r="AX928">
        <f>VLOOKUP($G928,county_facts!$A:$BB,46,FALSE)</f>
        <v>29.7</v>
      </c>
      <c r="AY928">
        <f>VLOOKUP($G928,county_facts!$A:$BB,47,FALSE)</f>
        <v>3724283</v>
      </c>
      <c r="AZ928">
        <f>VLOOKUP($G928,county_facts!$A:$BB,48,FALSE)</f>
        <v>628616</v>
      </c>
      <c r="BA928">
        <f>VLOOKUP($G928,county_facts!$A:$BB,49,FALSE)</f>
        <v>1163827</v>
      </c>
      <c r="BB928">
        <f>VLOOKUP($G928,county_facts!$A:$BB,50,FALSE)</f>
        <v>8474</v>
      </c>
      <c r="BC928">
        <f>VLOOKUP($G928,county_facts!$A:$BB,51,FALSE)</f>
        <v>132143</v>
      </c>
      <c r="BD928">
        <f>VLOOKUP($G928,county_facts!$A:$BB,52,FALSE)</f>
        <v>288</v>
      </c>
      <c r="BE928">
        <f>VLOOKUP($G928,county_facts!$A:$BB,53,FALSE)</f>
        <v>511.37</v>
      </c>
      <c r="BF928">
        <f>VLOOKUP($G928,county_facts!$A:$BB,54,FALSE)</f>
        <v>270.7</v>
      </c>
    </row>
    <row r="929" spans="1:58" x14ac:dyDescent="0.3">
      <c r="A929" t="s">
        <v>9</v>
      </c>
      <c r="B929" t="s">
        <v>418</v>
      </c>
      <c r="C929">
        <v>2379</v>
      </c>
      <c r="D929" t="s">
        <v>403</v>
      </c>
      <c r="E929">
        <v>7155</v>
      </c>
      <c r="F929">
        <v>0.33249475899999997</v>
      </c>
      <c r="G929">
        <v>37159</v>
      </c>
      <c r="H929">
        <f>VLOOKUP($G929,county_facts!$A:$BB,4,FALSE)</f>
        <v>138630</v>
      </c>
      <c r="I929">
        <f>VLOOKUP($G929,county_facts!$A:$BB,5,FALSE)</f>
        <v>138442</v>
      </c>
      <c r="J929">
        <f>VLOOKUP($G929,county_facts!$A:$BB,6,FALSE)</f>
        <v>0.1</v>
      </c>
      <c r="K929">
        <f>VLOOKUP($G929,county_facts!$A:$BB,7,FALSE)</f>
        <v>138428</v>
      </c>
      <c r="L929">
        <f>VLOOKUP($G929,county_facts!$A:$BB,8,FALSE)</f>
        <v>5.6</v>
      </c>
      <c r="M929">
        <f>VLOOKUP($G929,county_facts!$A:$BB,9,FALSE)</f>
        <v>22.8</v>
      </c>
      <c r="N929">
        <f>VLOOKUP($G929,county_facts!$A:$BB,10,FALSE)</f>
        <v>16.3</v>
      </c>
      <c r="O929">
        <f>VLOOKUP($G929,county_facts!$A:$BB,11,FALSE)</f>
        <v>50.7</v>
      </c>
      <c r="P929">
        <f>VLOOKUP($G929,county_facts!$A:$BB,12,FALSE)</f>
        <v>80.099999999999994</v>
      </c>
      <c r="Q929">
        <f>VLOOKUP($G929,county_facts!$A:$BB,13,FALSE)</f>
        <v>16.600000000000001</v>
      </c>
      <c r="R929">
        <f>VLOOKUP($G929,county_facts!$A:$BB,14,FALSE)</f>
        <v>0.6</v>
      </c>
      <c r="S929">
        <f>VLOOKUP($G929,county_facts!$A:$BB,15,FALSE)</f>
        <v>1.1000000000000001</v>
      </c>
      <c r="T929">
        <f>VLOOKUP($G929,county_facts!$A:$BB,16,FALSE)</f>
        <v>0.1</v>
      </c>
      <c r="U929">
        <f>VLOOKUP($G929,county_facts!$A:$BB,17,FALSE)</f>
        <v>1.5</v>
      </c>
      <c r="V929">
        <f>VLOOKUP($G929,county_facts!$A:$BB,18,FALSE)</f>
        <v>8.1999999999999993</v>
      </c>
      <c r="W929">
        <f>VLOOKUP($G929,county_facts!$A:$BB,19,FALSE)</f>
        <v>72.900000000000006</v>
      </c>
      <c r="X929">
        <f>VLOOKUP($G929,county_facts!$A:$BB,20,FALSE)</f>
        <v>87.3</v>
      </c>
      <c r="Y929">
        <f>VLOOKUP($G929,county_facts!$A:$BB,21,FALSE)</f>
        <v>5.3</v>
      </c>
      <c r="Z929">
        <f>VLOOKUP($G929,county_facts!$A:$BB,22,FALSE)</f>
        <v>8.8000000000000007</v>
      </c>
      <c r="AA929">
        <f>VLOOKUP($G929,county_facts!$A:$BB,23,FALSE)</f>
        <v>81</v>
      </c>
      <c r="AB929">
        <f>VLOOKUP($G929,county_facts!$A:$BB,24,FALSE)</f>
        <v>17</v>
      </c>
      <c r="AC929">
        <f>VLOOKUP($G929,county_facts!$A:$BB,25,FALSE)</f>
        <v>10374</v>
      </c>
      <c r="AD929">
        <f>VLOOKUP($G929,county_facts!$A:$BB,26,FALSE)</f>
        <v>23.4</v>
      </c>
      <c r="AE929">
        <f>VLOOKUP($G929,county_facts!$A:$BB,27,FALSE)</f>
        <v>60136</v>
      </c>
      <c r="AF929">
        <f>VLOOKUP($G929,county_facts!$A:$BB,28,FALSE)</f>
        <v>68.8</v>
      </c>
      <c r="AG929">
        <f>VLOOKUP($G929,county_facts!$A:$BB,29,FALSE)</f>
        <v>11.4</v>
      </c>
      <c r="AH929">
        <f>VLOOKUP($G929,county_facts!$A:$BB,30,FALSE)</f>
        <v>130200</v>
      </c>
      <c r="AI929">
        <f>VLOOKUP($G929,county_facts!$A:$BB,31,FALSE)</f>
        <v>52300</v>
      </c>
      <c r="AJ929">
        <f>VLOOKUP($G929,county_facts!$A:$BB,32,FALSE)</f>
        <v>2.5499999999999998</v>
      </c>
      <c r="AK929">
        <f>VLOOKUP($G929,county_facts!$A:$BB,33,FALSE)</f>
        <v>20912</v>
      </c>
      <c r="AL929">
        <f>VLOOKUP($G929,county_facts!$A:$BB,34,FALSE)</f>
        <v>41495</v>
      </c>
      <c r="AM929">
        <f>VLOOKUP($G929,county_facts!$A:$BB,35,FALSE)</f>
        <v>18.8</v>
      </c>
      <c r="AN929">
        <f>VLOOKUP($G929,county_facts!$A:$BB,36,FALSE)</f>
        <v>2553</v>
      </c>
      <c r="AO929">
        <f>VLOOKUP($G929,county_facts!$A:$BB,37,FALSE)</f>
        <v>41848</v>
      </c>
      <c r="AP929">
        <f>VLOOKUP($G929,county_facts!$A:$BB,38,FALSE)</f>
        <v>5</v>
      </c>
      <c r="AQ929">
        <f>VLOOKUP($G929,county_facts!$A:$BB,39,FALSE)</f>
        <v>8794</v>
      </c>
      <c r="AR929">
        <f>VLOOKUP($G929,county_facts!$A:$BB,40,FALSE)</f>
        <v>10867</v>
      </c>
      <c r="AS929">
        <f>VLOOKUP($G929,county_facts!$A:$BB,41,FALSE)</f>
        <v>6.4</v>
      </c>
      <c r="AT929">
        <f>VLOOKUP($G929,county_facts!$A:$BB,42,FALSE)</f>
        <v>0</v>
      </c>
      <c r="AU929">
        <f>VLOOKUP($G929,county_facts!$A:$BB,43,FALSE)</f>
        <v>1.9</v>
      </c>
      <c r="AV929">
        <f>VLOOKUP($G929,county_facts!$A:$BB,44,FALSE)</f>
        <v>0</v>
      </c>
      <c r="AW929">
        <f>VLOOKUP($G929,county_facts!$A:$BB,45,FALSE)</f>
        <v>3.1</v>
      </c>
      <c r="AX929">
        <f>VLOOKUP($G929,county_facts!$A:$BB,46,FALSE)</f>
        <v>29.7</v>
      </c>
      <c r="AY929">
        <f>VLOOKUP($G929,county_facts!$A:$BB,47,FALSE)</f>
        <v>3724283</v>
      </c>
      <c r="AZ929">
        <f>VLOOKUP($G929,county_facts!$A:$BB,48,FALSE)</f>
        <v>628616</v>
      </c>
      <c r="BA929">
        <f>VLOOKUP($G929,county_facts!$A:$BB,49,FALSE)</f>
        <v>1163827</v>
      </c>
      <c r="BB929">
        <f>VLOOKUP($G929,county_facts!$A:$BB,50,FALSE)</f>
        <v>8474</v>
      </c>
      <c r="BC929">
        <f>VLOOKUP($G929,county_facts!$A:$BB,51,FALSE)</f>
        <v>132143</v>
      </c>
      <c r="BD929">
        <f>VLOOKUP($G929,county_facts!$A:$BB,52,FALSE)</f>
        <v>288</v>
      </c>
      <c r="BE929">
        <f>VLOOKUP($G929,county_facts!$A:$BB,53,FALSE)</f>
        <v>511.37</v>
      </c>
      <c r="BF929">
        <f>VLOOKUP($G929,county_facts!$A:$BB,54,FALSE)</f>
        <v>270.7</v>
      </c>
    </row>
    <row r="930" spans="1:58" x14ac:dyDescent="0.3">
      <c r="A930" t="s">
        <v>6</v>
      </c>
      <c r="B930" t="s">
        <v>400</v>
      </c>
      <c r="C930">
        <v>3545</v>
      </c>
      <c r="D930" t="s">
        <v>403</v>
      </c>
      <c r="E930">
        <v>5036</v>
      </c>
      <c r="F930">
        <v>0.70393169200000005</v>
      </c>
      <c r="G930">
        <v>37157</v>
      </c>
      <c r="H930">
        <f>VLOOKUP($G930,county_facts!$A:$BB,4,FALSE)</f>
        <v>91696</v>
      </c>
      <c r="I930">
        <f>VLOOKUP($G930,county_facts!$A:$BB,5,FALSE)</f>
        <v>93640</v>
      </c>
      <c r="J930">
        <f>VLOOKUP($G930,county_facts!$A:$BB,6,FALSE)</f>
        <v>-2.1</v>
      </c>
      <c r="K930">
        <f>VLOOKUP($G930,county_facts!$A:$BB,7,FALSE)</f>
        <v>93643</v>
      </c>
      <c r="L930">
        <f>VLOOKUP($G930,county_facts!$A:$BB,8,FALSE)</f>
        <v>5.0999999999999996</v>
      </c>
      <c r="M930">
        <f>VLOOKUP($G930,county_facts!$A:$BB,9,FALSE)</f>
        <v>21</v>
      </c>
      <c r="N930">
        <f>VLOOKUP($G930,county_facts!$A:$BB,10,FALSE)</f>
        <v>18.399999999999999</v>
      </c>
      <c r="O930">
        <f>VLOOKUP($G930,county_facts!$A:$BB,11,FALSE)</f>
        <v>51.7</v>
      </c>
      <c r="P930">
        <f>VLOOKUP($G930,county_facts!$A:$BB,12,FALSE)</f>
        <v>78.099999999999994</v>
      </c>
      <c r="Q930">
        <f>VLOOKUP($G930,county_facts!$A:$BB,13,FALSE)</f>
        <v>19</v>
      </c>
      <c r="R930">
        <f>VLOOKUP($G930,county_facts!$A:$BB,14,FALSE)</f>
        <v>0.5</v>
      </c>
      <c r="S930">
        <f>VLOOKUP($G930,county_facts!$A:$BB,15,FALSE)</f>
        <v>0.6</v>
      </c>
      <c r="T930">
        <f>VLOOKUP($G930,county_facts!$A:$BB,16,FALSE)</f>
        <v>0.1</v>
      </c>
      <c r="U930">
        <f>VLOOKUP($G930,county_facts!$A:$BB,17,FALSE)</f>
        <v>1.7</v>
      </c>
      <c r="V930">
        <f>VLOOKUP($G930,county_facts!$A:$BB,18,FALSE)</f>
        <v>5.9</v>
      </c>
      <c r="W930">
        <f>VLOOKUP($G930,county_facts!$A:$BB,19,FALSE)</f>
        <v>72.900000000000006</v>
      </c>
      <c r="X930">
        <f>VLOOKUP($G930,county_facts!$A:$BB,20,FALSE)</f>
        <v>87.9</v>
      </c>
      <c r="Y930">
        <f>VLOOKUP($G930,county_facts!$A:$BB,21,FALSE)</f>
        <v>3.7</v>
      </c>
      <c r="Z930">
        <f>VLOOKUP($G930,county_facts!$A:$BB,22,FALSE)</f>
        <v>5.7</v>
      </c>
      <c r="AA930">
        <f>VLOOKUP($G930,county_facts!$A:$BB,23,FALSE)</f>
        <v>79</v>
      </c>
      <c r="AB930">
        <f>VLOOKUP($G930,county_facts!$A:$BB,24,FALSE)</f>
        <v>12.9</v>
      </c>
      <c r="AC930">
        <f>VLOOKUP($G930,county_facts!$A:$BB,25,FALSE)</f>
        <v>6818</v>
      </c>
      <c r="AD930">
        <f>VLOOKUP($G930,county_facts!$A:$BB,26,FALSE)</f>
        <v>26.4</v>
      </c>
      <c r="AE930">
        <f>VLOOKUP($G930,county_facts!$A:$BB,27,FALSE)</f>
        <v>43590</v>
      </c>
      <c r="AF930">
        <f>VLOOKUP($G930,county_facts!$A:$BB,28,FALSE)</f>
        <v>70.599999999999994</v>
      </c>
      <c r="AG930">
        <f>VLOOKUP($G930,county_facts!$A:$BB,29,FALSE)</f>
        <v>9.4</v>
      </c>
      <c r="AH930">
        <f>VLOOKUP($G930,county_facts!$A:$BB,30,FALSE)</f>
        <v>102900</v>
      </c>
      <c r="AI930">
        <f>VLOOKUP($G930,county_facts!$A:$BB,31,FALSE)</f>
        <v>37693</v>
      </c>
      <c r="AJ930">
        <f>VLOOKUP($G930,county_facts!$A:$BB,32,FALSE)</f>
        <v>2.4300000000000002</v>
      </c>
      <c r="AK930">
        <f>VLOOKUP($G930,county_facts!$A:$BB,33,FALSE)</f>
        <v>21102</v>
      </c>
      <c r="AL930">
        <f>VLOOKUP($G930,county_facts!$A:$BB,34,FALSE)</f>
        <v>38567</v>
      </c>
      <c r="AM930">
        <f>VLOOKUP($G930,county_facts!$A:$BB,35,FALSE)</f>
        <v>17.899999999999999</v>
      </c>
      <c r="AN930">
        <f>VLOOKUP($G930,county_facts!$A:$BB,36,FALSE)</f>
        <v>1667</v>
      </c>
      <c r="AO930">
        <f>VLOOKUP($G930,county_facts!$A:$BB,37,FALSE)</f>
        <v>22553</v>
      </c>
      <c r="AP930">
        <f>VLOOKUP($G930,county_facts!$A:$BB,38,FALSE)</f>
        <v>0.8</v>
      </c>
      <c r="AQ930">
        <f>VLOOKUP($G930,county_facts!$A:$BB,39,FALSE)</f>
        <v>4875</v>
      </c>
      <c r="AR930">
        <f>VLOOKUP($G930,county_facts!$A:$BB,40,FALSE)</f>
        <v>6116</v>
      </c>
      <c r="AS930">
        <f>VLOOKUP($G930,county_facts!$A:$BB,41,FALSE)</f>
        <v>9.1999999999999993</v>
      </c>
      <c r="AT930">
        <f>VLOOKUP($G930,county_facts!$A:$BB,42,FALSE)</f>
        <v>0</v>
      </c>
      <c r="AU930">
        <f>VLOOKUP($G930,county_facts!$A:$BB,43,FALSE)</f>
        <v>0</v>
      </c>
      <c r="AV930">
        <f>VLOOKUP($G930,county_facts!$A:$BB,44,FALSE)</f>
        <v>0</v>
      </c>
      <c r="AW930">
        <f>VLOOKUP($G930,county_facts!$A:$BB,45,FALSE)</f>
        <v>1.2</v>
      </c>
      <c r="AX930">
        <f>VLOOKUP($G930,county_facts!$A:$BB,46,FALSE)</f>
        <v>24.6</v>
      </c>
      <c r="AY930">
        <f>VLOOKUP($G930,county_facts!$A:$BB,47,FALSE)</f>
        <v>3118411</v>
      </c>
      <c r="AZ930">
        <f>VLOOKUP($G930,county_facts!$A:$BB,48,FALSE)</f>
        <v>611498</v>
      </c>
      <c r="BA930">
        <f>VLOOKUP($G930,county_facts!$A:$BB,49,FALSE)</f>
        <v>839555</v>
      </c>
      <c r="BB930">
        <f>VLOOKUP($G930,county_facts!$A:$BB,50,FALSE)</f>
        <v>9121</v>
      </c>
      <c r="BC930">
        <f>VLOOKUP($G930,county_facts!$A:$BB,51,FALSE)</f>
        <v>84590</v>
      </c>
      <c r="BD930">
        <f>VLOOKUP($G930,county_facts!$A:$BB,52,FALSE)</f>
        <v>109</v>
      </c>
      <c r="BE930">
        <f>VLOOKUP($G930,county_facts!$A:$BB,53,FALSE)</f>
        <v>565.54999999999995</v>
      </c>
      <c r="BF930">
        <f>VLOOKUP($G930,county_facts!$A:$BB,54,FALSE)</f>
        <v>165.6</v>
      </c>
    </row>
    <row r="931" spans="1:58" x14ac:dyDescent="0.3">
      <c r="A931" t="s">
        <v>9</v>
      </c>
      <c r="B931" t="s">
        <v>400</v>
      </c>
      <c r="C931">
        <v>1491</v>
      </c>
      <c r="D931" t="s">
        <v>403</v>
      </c>
      <c r="E931">
        <v>5036</v>
      </c>
      <c r="F931">
        <v>0.296068308</v>
      </c>
      <c r="G931">
        <v>37157</v>
      </c>
      <c r="H931">
        <f>VLOOKUP($G931,county_facts!$A:$BB,4,FALSE)</f>
        <v>91696</v>
      </c>
      <c r="I931">
        <f>VLOOKUP($G931,county_facts!$A:$BB,5,FALSE)</f>
        <v>93640</v>
      </c>
      <c r="J931">
        <f>VLOOKUP($G931,county_facts!$A:$BB,6,FALSE)</f>
        <v>-2.1</v>
      </c>
      <c r="K931">
        <f>VLOOKUP($G931,county_facts!$A:$BB,7,FALSE)</f>
        <v>93643</v>
      </c>
      <c r="L931">
        <f>VLOOKUP($G931,county_facts!$A:$BB,8,FALSE)</f>
        <v>5.0999999999999996</v>
      </c>
      <c r="M931">
        <f>VLOOKUP($G931,county_facts!$A:$BB,9,FALSE)</f>
        <v>21</v>
      </c>
      <c r="N931">
        <f>VLOOKUP($G931,county_facts!$A:$BB,10,FALSE)</f>
        <v>18.399999999999999</v>
      </c>
      <c r="O931">
        <f>VLOOKUP($G931,county_facts!$A:$BB,11,FALSE)</f>
        <v>51.7</v>
      </c>
      <c r="P931">
        <f>VLOOKUP($G931,county_facts!$A:$BB,12,FALSE)</f>
        <v>78.099999999999994</v>
      </c>
      <c r="Q931">
        <f>VLOOKUP($G931,county_facts!$A:$BB,13,FALSE)</f>
        <v>19</v>
      </c>
      <c r="R931">
        <f>VLOOKUP($G931,county_facts!$A:$BB,14,FALSE)</f>
        <v>0.5</v>
      </c>
      <c r="S931">
        <f>VLOOKUP($G931,county_facts!$A:$BB,15,FALSE)</f>
        <v>0.6</v>
      </c>
      <c r="T931">
        <f>VLOOKUP($G931,county_facts!$A:$BB,16,FALSE)</f>
        <v>0.1</v>
      </c>
      <c r="U931">
        <f>VLOOKUP($G931,county_facts!$A:$BB,17,FALSE)</f>
        <v>1.7</v>
      </c>
      <c r="V931">
        <f>VLOOKUP($G931,county_facts!$A:$BB,18,FALSE)</f>
        <v>5.9</v>
      </c>
      <c r="W931">
        <f>VLOOKUP($G931,county_facts!$A:$BB,19,FALSE)</f>
        <v>72.900000000000006</v>
      </c>
      <c r="X931">
        <f>VLOOKUP($G931,county_facts!$A:$BB,20,FALSE)</f>
        <v>87.9</v>
      </c>
      <c r="Y931">
        <f>VLOOKUP($G931,county_facts!$A:$BB,21,FALSE)</f>
        <v>3.7</v>
      </c>
      <c r="Z931">
        <f>VLOOKUP($G931,county_facts!$A:$BB,22,FALSE)</f>
        <v>5.7</v>
      </c>
      <c r="AA931">
        <f>VLOOKUP($G931,county_facts!$A:$BB,23,FALSE)</f>
        <v>79</v>
      </c>
      <c r="AB931">
        <f>VLOOKUP($G931,county_facts!$A:$BB,24,FALSE)</f>
        <v>12.9</v>
      </c>
      <c r="AC931">
        <f>VLOOKUP($G931,county_facts!$A:$BB,25,FALSE)</f>
        <v>6818</v>
      </c>
      <c r="AD931">
        <f>VLOOKUP($G931,county_facts!$A:$BB,26,FALSE)</f>
        <v>26.4</v>
      </c>
      <c r="AE931">
        <f>VLOOKUP($G931,county_facts!$A:$BB,27,FALSE)</f>
        <v>43590</v>
      </c>
      <c r="AF931">
        <f>VLOOKUP($G931,county_facts!$A:$BB,28,FALSE)</f>
        <v>70.599999999999994</v>
      </c>
      <c r="AG931">
        <f>VLOOKUP($G931,county_facts!$A:$BB,29,FALSE)</f>
        <v>9.4</v>
      </c>
      <c r="AH931">
        <f>VLOOKUP($G931,county_facts!$A:$BB,30,FALSE)</f>
        <v>102900</v>
      </c>
      <c r="AI931">
        <f>VLOOKUP($G931,county_facts!$A:$BB,31,FALSE)</f>
        <v>37693</v>
      </c>
      <c r="AJ931">
        <f>VLOOKUP($G931,county_facts!$A:$BB,32,FALSE)</f>
        <v>2.4300000000000002</v>
      </c>
      <c r="AK931">
        <f>VLOOKUP($G931,county_facts!$A:$BB,33,FALSE)</f>
        <v>21102</v>
      </c>
      <c r="AL931">
        <f>VLOOKUP($G931,county_facts!$A:$BB,34,FALSE)</f>
        <v>38567</v>
      </c>
      <c r="AM931">
        <f>VLOOKUP($G931,county_facts!$A:$BB,35,FALSE)</f>
        <v>17.899999999999999</v>
      </c>
      <c r="AN931">
        <f>VLOOKUP($G931,county_facts!$A:$BB,36,FALSE)</f>
        <v>1667</v>
      </c>
      <c r="AO931">
        <f>VLOOKUP($G931,county_facts!$A:$BB,37,FALSE)</f>
        <v>22553</v>
      </c>
      <c r="AP931">
        <f>VLOOKUP($G931,county_facts!$A:$BB,38,FALSE)</f>
        <v>0.8</v>
      </c>
      <c r="AQ931">
        <f>VLOOKUP($G931,county_facts!$A:$BB,39,FALSE)</f>
        <v>4875</v>
      </c>
      <c r="AR931">
        <f>VLOOKUP($G931,county_facts!$A:$BB,40,FALSE)</f>
        <v>6116</v>
      </c>
      <c r="AS931">
        <f>VLOOKUP($G931,county_facts!$A:$BB,41,FALSE)</f>
        <v>9.1999999999999993</v>
      </c>
      <c r="AT931">
        <f>VLOOKUP($G931,county_facts!$A:$BB,42,FALSE)</f>
        <v>0</v>
      </c>
      <c r="AU931">
        <f>VLOOKUP($G931,county_facts!$A:$BB,43,FALSE)</f>
        <v>0</v>
      </c>
      <c r="AV931">
        <f>VLOOKUP($G931,county_facts!$A:$BB,44,FALSE)</f>
        <v>0</v>
      </c>
      <c r="AW931">
        <f>VLOOKUP($G931,county_facts!$A:$BB,45,FALSE)</f>
        <v>1.2</v>
      </c>
      <c r="AX931">
        <f>VLOOKUP($G931,county_facts!$A:$BB,46,FALSE)</f>
        <v>24.6</v>
      </c>
      <c r="AY931">
        <f>VLOOKUP($G931,county_facts!$A:$BB,47,FALSE)</f>
        <v>3118411</v>
      </c>
      <c r="AZ931">
        <f>VLOOKUP($G931,county_facts!$A:$BB,48,FALSE)</f>
        <v>611498</v>
      </c>
      <c r="BA931">
        <f>VLOOKUP($G931,county_facts!$A:$BB,49,FALSE)</f>
        <v>839555</v>
      </c>
      <c r="BB931">
        <f>VLOOKUP($G931,county_facts!$A:$BB,50,FALSE)</f>
        <v>9121</v>
      </c>
      <c r="BC931">
        <f>VLOOKUP($G931,county_facts!$A:$BB,51,FALSE)</f>
        <v>84590</v>
      </c>
      <c r="BD931">
        <f>VLOOKUP($G931,county_facts!$A:$BB,52,FALSE)</f>
        <v>109</v>
      </c>
      <c r="BE931">
        <f>VLOOKUP($G931,county_facts!$A:$BB,53,FALSE)</f>
        <v>565.54999999999995</v>
      </c>
      <c r="BF931">
        <f>VLOOKUP($G931,county_facts!$A:$BB,54,FALSE)</f>
        <v>165.6</v>
      </c>
    </row>
    <row r="932" spans="1:58" x14ac:dyDescent="0.3">
      <c r="A932" t="s">
        <v>6</v>
      </c>
      <c r="B932" t="s">
        <v>419</v>
      </c>
      <c r="C932">
        <v>6361</v>
      </c>
      <c r="D932" t="s">
        <v>403</v>
      </c>
      <c r="E932">
        <v>8727</v>
      </c>
      <c r="F932">
        <v>0.72888736099999996</v>
      </c>
      <c r="G932">
        <v>37155</v>
      </c>
      <c r="H932">
        <f>VLOOKUP($G932,county_facts!$A:$BB,4,FALSE)</f>
        <v>134760</v>
      </c>
      <c r="I932">
        <f>VLOOKUP($G932,county_facts!$A:$BB,5,FALSE)</f>
        <v>134168</v>
      </c>
      <c r="J932">
        <f>VLOOKUP($G932,county_facts!$A:$BB,6,FALSE)</f>
        <v>0.4</v>
      </c>
      <c r="K932">
        <f>VLOOKUP($G932,county_facts!$A:$BB,7,FALSE)</f>
        <v>134168</v>
      </c>
      <c r="L932">
        <f>VLOOKUP($G932,county_facts!$A:$BB,8,FALSE)</f>
        <v>7.2</v>
      </c>
      <c r="M932">
        <f>VLOOKUP($G932,county_facts!$A:$BB,9,FALSE)</f>
        <v>25.9</v>
      </c>
      <c r="N932">
        <f>VLOOKUP($G932,county_facts!$A:$BB,10,FALSE)</f>
        <v>13</v>
      </c>
      <c r="O932">
        <f>VLOOKUP($G932,county_facts!$A:$BB,11,FALSE)</f>
        <v>51.6</v>
      </c>
      <c r="P932">
        <f>VLOOKUP($G932,county_facts!$A:$BB,12,FALSE)</f>
        <v>32.200000000000003</v>
      </c>
      <c r="Q932">
        <f>VLOOKUP($G932,county_facts!$A:$BB,13,FALSE)</f>
        <v>24.7</v>
      </c>
      <c r="R932">
        <f>VLOOKUP($G932,county_facts!$A:$BB,14,FALSE)</f>
        <v>39.700000000000003</v>
      </c>
      <c r="S932">
        <f>VLOOKUP($G932,county_facts!$A:$BB,15,FALSE)</f>
        <v>0.8</v>
      </c>
      <c r="T932">
        <f>VLOOKUP($G932,county_facts!$A:$BB,16,FALSE)</f>
        <v>0.1</v>
      </c>
      <c r="U932">
        <f>VLOOKUP($G932,county_facts!$A:$BB,17,FALSE)</f>
        <v>2.6</v>
      </c>
      <c r="V932">
        <f>VLOOKUP($G932,county_facts!$A:$BB,18,FALSE)</f>
        <v>8.1</v>
      </c>
      <c r="W932">
        <f>VLOOKUP($G932,county_facts!$A:$BB,19,FALSE)</f>
        <v>26.6</v>
      </c>
      <c r="X932">
        <f>VLOOKUP($G932,county_facts!$A:$BB,20,FALSE)</f>
        <v>88.4</v>
      </c>
      <c r="Y932">
        <f>VLOOKUP($G932,county_facts!$A:$BB,21,FALSE)</f>
        <v>5.6</v>
      </c>
      <c r="Z932">
        <f>VLOOKUP($G932,county_facts!$A:$BB,22,FALSE)</f>
        <v>8.8000000000000007</v>
      </c>
      <c r="AA932">
        <f>VLOOKUP($G932,county_facts!$A:$BB,23,FALSE)</f>
        <v>71.5</v>
      </c>
      <c r="AB932">
        <f>VLOOKUP($G932,county_facts!$A:$BB,24,FALSE)</f>
        <v>12.5</v>
      </c>
      <c r="AC932">
        <f>VLOOKUP($G932,county_facts!$A:$BB,25,FALSE)</f>
        <v>7453</v>
      </c>
      <c r="AD932">
        <f>VLOOKUP($G932,county_facts!$A:$BB,26,FALSE)</f>
        <v>23</v>
      </c>
      <c r="AE932">
        <f>VLOOKUP($G932,county_facts!$A:$BB,27,FALSE)</f>
        <v>52299</v>
      </c>
      <c r="AF932">
        <f>VLOOKUP($G932,county_facts!$A:$BB,28,FALSE)</f>
        <v>64.900000000000006</v>
      </c>
      <c r="AG932">
        <f>VLOOKUP($G932,county_facts!$A:$BB,29,FALSE)</f>
        <v>8.8000000000000007</v>
      </c>
      <c r="AH932">
        <f>VLOOKUP($G932,county_facts!$A:$BB,30,FALSE)</f>
        <v>66800</v>
      </c>
      <c r="AI932">
        <f>VLOOKUP($G932,county_facts!$A:$BB,31,FALSE)</f>
        <v>45154</v>
      </c>
      <c r="AJ932">
        <f>VLOOKUP($G932,county_facts!$A:$BB,32,FALSE)</f>
        <v>2.9</v>
      </c>
      <c r="AK932">
        <f>VLOOKUP($G932,county_facts!$A:$BB,33,FALSE)</f>
        <v>15343</v>
      </c>
      <c r="AL932">
        <f>VLOOKUP($G932,county_facts!$A:$BB,34,FALSE)</f>
        <v>29806</v>
      </c>
      <c r="AM932">
        <f>VLOOKUP($G932,county_facts!$A:$BB,35,FALSE)</f>
        <v>31.7</v>
      </c>
      <c r="AN932">
        <f>VLOOKUP($G932,county_facts!$A:$BB,36,FALSE)</f>
        <v>1800</v>
      </c>
      <c r="AO932">
        <f>VLOOKUP($G932,county_facts!$A:$BB,37,FALSE)</f>
        <v>30207</v>
      </c>
      <c r="AP932">
        <f>VLOOKUP($G932,county_facts!$A:$BB,38,FALSE)</f>
        <v>-4.4000000000000004</v>
      </c>
      <c r="AQ932">
        <f>VLOOKUP($G932,county_facts!$A:$BB,39,FALSE)</f>
        <v>7398</v>
      </c>
      <c r="AR932">
        <f>VLOOKUP($G932,county_facts!$A:$BB,40,FALSE)</f>
        <v>8420</v>
      </c>
      <c r="AS932">
        <f>VLOOKUP($G932,county_facts!$A:$BB,41,FALSE)</f>
        <v>14.7</v>
      </c>
      <c r="AT932">
        <f>VLOOKUP($G932,county_facts!$A:$BB,42,FALSE)</f>
        <v>26.2</v>
      </c>
      <c r="AU932">
        <f>VLOOKUP($G932,county_facts!$A:$BB,43,FALSE)</f>
        <v>2</v>
      </c>
      <c r="AV932">
        <f>VLOOKUP($G932,county_facts!$A:$BB,44,FALSE)</f>
        <v>0</v>
      </c>
      <c r="AW932">
        <f>VLOOKUP($G932,county_facts!$A:$BB,45,FALSE)</f>
        <v>0</v>
      </c>
      <c r="AX932">
        <f>VLOOKUP($G932,county_facts!$A:$BB,46,FALSE)</f>
        <v>31.7</v>
      </c>
      <c r="AY932">
        <f>VLOOKUP($G932,county_facts!$A:$BB,47,FALSE)</f>
        <v>2792640</v>
      </c>
      <c r="AZ932">
        <f>VLOOKUP($G932,county_facts!$A:$BB,48,FALSE)</f>
        <v>627050</v>
      </c>
      <c r="BA932">
        <f>VLOOKUP($G932,county_facts!$A:$BB,49,FALSE)</f>
        <v>1337907</v>
      </c>
      <c r="BB932">
        <f>VLOOKUP($G932,county_facts!$A:$BB,50,FALSE)</f>
        <v>10470</v>
      </c>
      <c r="BC932">
        <f>VLOOKUP($G932,county_facts!$A:$BB,51,FALSE)</f>
        <v>128842</v>
      </c>
      <c r="BD932">
        <f>VLOOKUP($G932,county_facts!$A:$BB,52,FALSE)</f>
        <v>140</v>
      </c>
      <c r="BE932">
        <f>VLOOKUP($G932,county_facts!$A:$BB,53,FALSE)</f>
        <v>949.22</v>
      </c>
      <c r="BF932">
        <f>VLOOKUP($G932,county_facts!$A:$BB,54,FALSE)</f>
        <v>141.30000000000001</v>
      </c>
    </row>
    <row r="933" spans="1:58" x14ac:dyDescent="0.3">
      <c r="A933" t="s">
        <v>9</v>
      </c>
      <c r="B933" t="s">
        <v>419</v>
      </c>
      <c r="C933">
        <v>2366</v>
      </c>
      <c r="D933" t="s">
        <v>403</v>
      </c>
      <c r="E933">
        <v>8727</v>
      </c>
      <c r="F933">
        <v>0.27111263899999999</v>
      </c>
      <c r="G933">
        <v>37155</v>
      </c>
      <c r="H933">
        <f>VLOOKUP($G933,county_facts!$A:$BB,4,FALSE)</f>
        <v>134760</v>
      </c>
      <c r="I933">
        <f>VLOOKUP($G933,county_facts!$A:$BB,5,FALSE)</f>
        <v>134168</v>
      </c>
      <c r="J933">
        <f>VLOOKUP($G933,county_facts!$A:$BB,6,FALSE)</f>
        <v>0.4</v>
      </c>
      <c r="K933">
        <f>VLOOKUP($G933,county_facts!$A:$BB,7,FALSE)</f>
        <v>134168</v>
      </c>
      <c r="L933">
        <f>VLOOKUP($G933,county_facts!$A:$BB,8,FALSE)</f>
        <v>7.2</v>
      </c>
      <c r="M933">
        <f>VLOOKUP($G933,county_facts!$A:$BB,9,FALSE)</f>
        <v>25.9</v>
      </c>
      <c r="N933">
        <f>VLOOKUP($G933,county_facts!$A:$BB,10,FALSE)</f>
        <v>13</v>
      </c>
      <c r="O933">
        <f>VLOOKUP($G933,county_facts!$A:$BB,11,FALSE)</f>
        <v>51.6</v>
      </c>
      <c r="P933">
        <f>VLOOKUP($G933,county_facts!$A:$BB,12,FALSE)</f>
        <v>32.200000000000003</v>
      </c>
      <c r="Q933">
        <f>VLOOKUP($G933,county_facts!$A:$BB,13,FALSE)</f>
        <v>24.7</v>
      </c>
      <c r="R933">
        <f>VLOOKUP($G933,county_facts!$A:$BB,14,FALSE)</f>
        <v>39.700000000000003</v>
      </c>
      <c r="S933">
        <f>VLOOKUP($G933,county_facts!$A:$BB,15,FALSE)</f>
        <v>0.8</v>
      </c>
      <c r="T933">
        <f>VLOOKUP($G933,county_facts!$A:$BB,16,FALSE)</f>
        <v>0.1</v>
      </c>
      <c r="U933">
        <f>VLOOKUP($G933,county_facts!$A:$BB,17,FALSE)</f>
        <v>2.6</v>
      </c>
      <c r="V933">
        <f>VLOOKUP($G933,county_facts!$A:$BB,18,FALSE)</f>
        <v>8.1</v>
      </c>
      <c r="W933">
        <f>VLOOKUP($G933,county_facts!$A:$BB,19,FALSE)</f>
        <v>26.6</v>
      </c>
      <c r="X933">
        <f>VLOOKUP($G933,county_facts!$A:$BB,20,FALSE)</f>
        <v>88.4</v>
      </c>
      <c r="Y933">
        <f>VLOOKUP($G933,county_facts!$A:$BB,21,FALSE)</f>
        <v>5.6</v>
      </c>
      <c r="Z933">
        <f>VLOOKUP($G933,county_facts!$A:$BB,22,FALSE)</f>
        <v>8.8000000000000007</v>
      </c>
      <c r="AA933">
        <f>VLOOKUP($G933,county_facts!$A:$BB,23,FALSE)</f>
        <v>71.5</v>
      </c>
      <c r="AB933">
        <f>VLOOKUP($G933,county_facts!$A:$BB,24,FALSE)</f>
        <v>12.5</v>
      </c>
      <c r="AC933">
        <f>VLOOKUP($G933,county_facts!$A:$BB,25,FALSE)</f>
        <v>7453</v>
      </c>
      <c r="AD933">
        <f>VLOOKUP($G933,county_facts!$A:$BB,26,FALSE)</f>
        <v>23</v>
      </c>
      <c r="AE933">
        <f>VLOOKUP($G933,county_facts!$A:$BB,27,FALSE)</f>
        <v>52299</v>
      </c>
      <c r="AF933">
        <f>VLOOKUP($G933,county_facts!$A:$BB,28,FALSE)</f>
        <v>64.900000000000006</v>
      </c>
      <c r="AG933">
        <f>VLOOKUP($G933,county_facts!$A:$BB,29,FALSE)</f>
        <v>8.8000000000000007</v>
      </c>
      <c r="AH933">
        <f>VLOOKUP($G933,county_facts!$A:$BB,30,FALSE)</f>
        <v>66800</v>
      </c>
      <c r="AI933">
        <f>VLOOKUP($G933,county_facts!$A:$BB,31,FALSE)</f>
        <v>45154</v>
      </c>
      <c r="AJ933">
        <f>VLOOKUP($G933,county_facts!$A:$BB,32,FALSE)</f>
        <v>2.9</v>
      </c>
      <c r="AK933">
        <f>VLOOKUP($G933,county_facts!$A:$BB,33,FALSE)</f>
        <v>15343</v>
      </c>
      <c r="AL933">
        <f>VLOOKUP($G933,county_facts!$A:$BB,34,FALSE)</f>
        <v>29806</v>
      </c>
      <c r="AM933">
        <f>VLOOKUP($G933,county_facts!$A:$BB,35,FALSE)</f>
        <v>31.7</v>
      </c>
      <c r="AN933">
        <f>VLOOKUP($G933,county_facts!$A:$BB,36,FALSE)</f>
        <v>1800</v>
      </c>
      <c r="AO933">
        <f>VLOOKUP($G933,county_facts!$A:$BB,37,FALSE)</f>
        <v>30207</v>
      </c>
      <c r="AP933">
        <f>VLOOKUP($G933,county_facts!$A:$BB,38,FALSE)</f>
        <v>-4.4000000000000004</v>
      </c>
      <c r="AQ933">
        <f>VLOOKUP($G933,county_facts!$A:$BB,39,FALSE)</f>
        <v>7398</v>
      </c>
      <c r="AR933">
        <f>VLOOKUP($G933,county_facts!$A:$BB,40,FALSE)</f>
        <v>8420</v>
      </c>
      <c r="AS933">
        <f>VLOOKUP($G933,county_facts!$A:$BB,41,FALSE)</f>
        <v>14.7</v>
      </c>
      <c r="AT933">
        <f>VLOOKUP($G933,county_facts!$A:$BB,42,FALSE)</f>
        <v>26.2</v>
      </c>
      <c r="AU933">
        <f>VLOOKUP($G933,county_facts!$A:$BB,43,FALSE)</f>
        <v>2</v>
      </c>
      <c r="AV933">
        <f>VLOOKUP($G933,county_facts!$A:$BB,44,FALSE)</f>
        <v>0</v>
      </c>
      <c r="AW933">
        <f>VLOOKUP($G933,county_facts!$A:$BB,45,FALSE)</f>
        <v>0</v>
      </c>
      <c r="AX933">
        <f>VLOOKUP($G933,county_facts!$A:$BB,46,FALSE)</f>
        <v>31.7</v>
      </c>
      <c r="AY933">
        <f>VLOOKUP($G933,county_facts!$A:$BB,47,FALSE)</f>
        <v>2792640</v>
      </c>
      <c r="AZ933">
        <f>VLOOKUP($G933,county_facts!$A:$BB,48,FALSE)</f>
        <v>627050</v>
      </c>
      <c r="BA933">
        <f>VLOOKUP($G933,county_facts!$A:$BB,49,FALSE)</f>
        <v>1337907</v>
      </c>
      <c r="BB933">
        <f>VLOOKUP($G933,county_facts!$A:$BB,50,FALSE)</f>
        <v>10470</v>
      </c>
      <c r="BC933">
        <f>VLOOKUP($G933,county_facts!$A:$BB,51,FALSE)</f>
        <v>128842</v>
      </c>
      <c r="BD933">
        <f>VLOOKUP($G933,county_facts!$A:$BB,52,FALSE)</f>
        <v>140</v>
      </c>
      <c r="BE933">
        <f>VLOOKUP($G933,county_facts!$A:$BB,53,FALSE)</f>
        <v>949.22</v>
      </c>
      <c r="BF933">
        <f>VLOOKUP($G933,county_facts!$A:$BB,54,FALSE)</f>
        <v>141.30000000000001</v>
      </c>
    </row>
    <row r="934" spans="1:58" x14ac:dyDescent="0.3">
      <c r="A934" t="s">
        <v>6</v>
      </c>
      <c r="B934" t="s">
        <v>420</v>
      </c>
      <c r="C934">
        <v>2639</v>
      </c>
      <c r="D934" t="s">
        <v>403</v>
      </c>
      <c r="E934">
        <v>3331</v>
      </c>
      <c r="F934">
        <v>0.79225457799999999</v>
      </c>
      <c r="G934">
        <v>37153</v>
      </c>
      <c r="H934">
        <f>VLOOKUP($G934,county_facts!$A:$BB,4,FALSE)</f>
        <v>45733</v>
      </c>
      <c r="I934">
        <f>VLOOKUP($G934,county_facts!$A:$BB,5,FALSE)</f>
        <v>46639</v>
      </c>
      <c r="J934">
        <f>VLOOKUP($G934,county_facts!$A:$BB,6,FALSE)</f>
        <v>-1.9</v>
      </c>
      <c r="K934">
        <f>VLOOKUP($G934,county_facts!$A:$BB,7,FALSE)</f>
        <v>46639</v>
      </c>
      <c r="L934">
        <f>VLOOKUP($G934,county_facts!$A:$BB,8,FALSE)</f>
        <v>6.2</v>
      </c>
      <c r="M934">
        <f>VLOOKUP($G934,county_facts!$A:$BB,9,FALSE)</f>
        <v>23.6</v>
      </c>
      <c r="N934">
        <f>VLOOKUP($G934,county_facts!$A:$BB,10,FALSE)</f>
        <v>16.100000000000001</v>
      </c>
      <c r="O934">
        <f>VLOOKUP($G934,county_facts!$A:$BB,11,FALSE)</f>
        <v>51.1</v>
      </c>
      <c r="P934">
        <f>VLOOKUP($G934,county_facts!$A:$BB,12,FALSE)</f>
        <v>62.4</v>
      </c>
      <c r="Q934">
        <f>VLOOKUP($G934,county_facts!$A:$BB,13,FALSE)</f>
        <v>31.4</v>
      </c>
      <c r="R934">
        <f>VLOOKUP($G934,county_facts!$A:$BB,14,FALSE)</f>
        <v>3.1</v>
      </c>
      <c r="S934">
        <f>VLOOKUP($G934,county_facts!$A:$BB,15,FALSE)</f>
        <v>1</v>
      </c>
      <c r="T934">
        <f>VLOOKUP($G934,county_facts!$A:$BB,16,FALSE)</f>
        <v>0.1</v>
      </c>
      <c r="U934">
        <f>VLOOKUP($G934,county_facts!$A:$BB,17,FALSE)</f>
        <v>2</v>
      </c>
      <c r="V934">
        <f>VLOOKUP($G934,county_facts!$A:$BB,18,FALSE)</f>
        <v>6.4</v>
      </c>
      <c r="W934">
        <f>VLOOKUP($G934,county_facts!$A:$BB,19,FALSE)</f>
        <v>57.6</v>
      </c>
      <c r="X934">
        <f>VLOOKUP($G934,county_facts!$A:$BB,20,FALSE)</f>
        <v>86.7</v>
      </c>
      <c r="Y934">
        <f>VLOOKUP($G934,county_facts!$A:$BB,21,FALSE)</f>
        <v>4.2</v>
      </c>
      <c r="Z934">
        <f>VLOOKUP($G934,county_facts!$A:$BB,22,FALSE)</f>
        <v>6.8</v>
      </c>
      <c r="AA934">
        <f>VLOOKUP($G934,county_facts!$A:$BB,23,FALSE)</f>
        <v>80.099999999999994</v>
      </c>
      <c r="AB934">
        <f>VLOOKUP($G934,county_facts!$A:$BB,24,FALSE)</f>
        <v>12.4</v>
      </c>
      <c r="AC934">
        <f>VLOOKUP($G934,county_facts!$A:$BB,25,FALSE)</f>
        <v>4027</v>
      </c>
      <c r="AD934">
        <f>VLOOKUP($G934,county_facts!$A:$BB,26,FALSE)</f>
        <v>19.8</v>
      </c>
      <c r="AE934">
        <f>VLOOKUP($G934,county_facts!$A:$BB,27,FALSE)</f>
        <v>20976</v>
      </c>
      <c r="AF934">
        <f>VLOOKUP($G934,county_facts!$A:$BB,28,FALSE)</f>
        <v>64.400000000000006</v>
      </c>
      <c r="AG934">
        <f>VLOOKUP($G934,county_facts!$A:$BB,29,FALSE)</f>
        <v>9.1999999999999993</v>
      </c>
      <c r="AH934">
        <f>VLOOKUP($G934,county_facts!$A:$BB,30,FALSE)</f>
        <v>77500</v>
      </c>
      <c r="AI934">
        <f>VLOOKUP($G934,county_facts!$A:$BB,31,FALSE)</f>
        <v>18254</v>
      </c>
      <c r="AJ934">
        <f>VLOOKUP($G934,county_facts!$A:$BB,32,FALSE)</f>
        <v>2.48</v>
      </c>
      <c r="AK934">
        <f>VLOOKUP($G934,county_facts!$A:$BB,33,FALSE)</f>
        <v>17236</v>
      </c>
      <c r="AL934">
        <f>VLOOKUP($G934,county_facts!$A:$BB,34,FALSE)</f>
        <v>32384</v>
      </c>
      <c r="AM934">
        <f>VLOOKUP($G934,county_facts!$A:$BB,35,FALSE)</f>
        <v>25.9</v>
      </c>
      <c r="AN934">
        <f>VLOOKUP($G934,county_facts!$A:$BB,36,FALSE)</f>
        <v>842</v>
      </c>
      <c r="AO934">
        <f>VLOOKUP($G934,county_facts!$A:$BB,37,FALSE)</f>
        <v>11192</v>
      </c>
      <c r="AP934">
        <f>VLOOKUP($G934,county_facts!$A:$BB,38,FALSE)</f>
        <v>2.5</v>
      </c>
      <c r="AQ934">
        <f>VLOOKUP($G934,county_facts!$A:$BB,39,FALSE)</f>
        <v>2001</v>
      </c>
      <c r="AR934">
        <f>VLOOKUP($G934,county_facts!$A:$BB,40,FALSE)</f>
        <v>2534</v>
      </c>
      <c r="AS934">
        <f>VLOOKUP($G934,county_facts!$A:$BB,41,FALSE)</f>
        <v>0</v>
      </c>
      <c r="AT934">
        <f>VLOOKUP($G934,county_facts!$A:$BB,42,FALSE)</f>
        <v>0</v>
      </c>
      <c r="AU934">
        <f>VLOOKUP($G934,county_facts!$A:$BB,43,FALSE)</f>
        <v>0</v>
      </c>
      <c r="AV934">
        <f>VLOOKUP($G934,county_facts!$A:$BB,44,FALSE)</f>
        <v>0</v>
      </c>
      <c r="AW934">
        <f>VLOOKUP($G934,county_facts!$A:$BB,45,FALSE)</f>
        <v>0</v>
      </c>
      <c r="AX934">
        <f>VLOOKUP($G934,county_facts!$A:$BB,46,FALSE)</f>
        <v>26.1</v>
      </c>
      <c r="AY934">
        <f>VLOOKUP($G934,county_facts!$A:$BB,47,FALSE)</f>
        <v>697349</v>
      </c>
      <c r="AZ934">
        <f>VLOOKUP($G934,county_facts!$A:$BB,48,FALSE)</f>
        <v>0</v>
      </c>
      <c r="BA934">
        <f>VLOOKUP($G934,county_facts!$A:$BB,49,FALSE)</f>
        <v>424114</v>
      </c>
      <c r="BB934">
        <f>VLOOKUP($G934,county_facts!$A:$BB,50,FALSE)</f>
        <v>9232</v>
      </c>
      <c r="BC934">
        <f>VLOOKUP($G934,county_facts!$A:$BB,51,FALSE)</f>
        <v>37720</v>
      </c>
      <c r="BD934">
        <f>VLOOKUP($G934,county_facts!$A:$BB,52,FALSE)</f>
        <v>197</v>
      </c>
      <c r="BE934">
        <f>VLOOKUP($G934,county_facts!$A:$BB,53,FALSE)</f>
        <v>473.82</v>
      </c>
      <c r="BF934">
        <f>VLOOKUP($G934,county_facts!$A:$BB,54,FALSE)</f>
        <v>98.4</v>
      </c>
    </row>
    <row r="935" spans="1:58" x14ac:dyDescent="0.3">
      <c r="A935" t="s">
        <v>9</v>
      </c>
      <c r="B935" t="s">
        <v>420</v>
      </c>
      <c r="C935">
        <v>692</v>
      </c>
      <c r="D935" t="s">
        <v>403</v>
      </c>
      <c r="E935">
        <v>3331</v>
      </c>
      <c r="F935">
        <v>0.20774542200000001</v>
      </c>
      <c r="G935">
        <v>37153</v>
      </c>
      <c r="H935">
        <f>VLOOKUP($G935,county_facts!$A:$BB,4,FALSE)</f>
        <v>45733</v>
      </c>
      <c r="I935">
        <f>VLOOKUP($G935,county_facts!$A:$BB,5,FALSE)</f>
        <v>46639</v>
      </c>
      <c r="J935">
        <f>VLOOKUP($G935,county_facts!$A:$BB,6,FALSE)</f>
        <v>-1.9</v>
      </c>
      <c r="K935">
        <f>VLOOKUP($G935,county_facts!$A:$BB,7,FALSE)</f>
        <v>46639</v>
      </c>
      <c r="L935">
        <f>VLOOKUP($G935,county_facts!$A:$BB,8,FALSE)</f>
        <v>6.2</v>
      </c>
      <c r="M935">
        <f>VLOOKUP($G935,county_facts!$A:$BB,9,FALSE)</f>
        <v>23.6</v>
      </c>
      <c r="N935">
        <f>VLOOKUP($G935,county_facts!$A:$BB,10,FALSE)</f>
        <v>16.100000000000001</v>
      </c>
      <c r="O935">
        <f>VLOOKUP($G935,county_facts!$A:$BB,11,FALSE)</f>
        <v>51.1</v>
      </c>
      <c r="P935">
        <f>VLOOKUP($G935,county_facts!$A:$BB,12,FALSE)</f>
        <v>62.4</v>
      </c>
      <c r="Q935">
        <f>VLOOKUP($G935,county_facts!$A:$BB,13,FALSE)</f>
        <v>31.4</v>
      </c>
      <c r="R935">
        <f>VLOOKUP($G935,county_facts!$A:$BB,14,FALSE)</f>
        <v>3.1</v>
      </c>
      <c r="S935">
        <f>VLOOKUP($G935,county_facts!$A:$BB,15,FALSE)</f>
        <v>1</v>
      </c>
      <c r="T935">
        <f>VLOOKUP($G935,county_facts!$A:$BB,16,FALSE)</f>
        <v>0.1</v>
      </c>
      <c r="U935">
        <f>VLOOKUP($G935,county_facts!$A:$BB,17,FALSE)</f>
        <v>2</v>
      </c>
      <c r="V935">
        <f>VLOOKUP($G935,county_facts!$A:$BB,18,FALSE)</f>
        <v>6.4</v>
      </c>
      <c r="W935">
        <f>VLOOKUP($G935,county_facts!$A:$BB,19,FALSE)</f>
        <v>57.6</v>
      </c>
      <c r="X935">
        <f>VLOOKUP($G935,county_facts!$A:$BB,20,FALSE)</f>
        <v>86.7</v>
      </c>
      <c r="Y935">
        <f>VLOOKUP($G935,county_facts!$A:$BB,21,FALSE)</f>
        <v>4.2</v>
      </c>
      <c r="Z935">
        <f>VLOOKUP($G935,county_facts!$A:$BB,22,FALSE)</f>
        <v>6.8</v>
      </c>
      <c r="AA935">
        <f>VLOOKUP($G935,county_facts!$A:$BB,23,FALSE)</f>
        <v>80.099999999999994</v>
      </c>
      <c r="AB935">
        <f>VLOOKUP($G935,county_facts!$A:$BB,24,FALSE)</f>
        <v>12.4</v>
      </c>
      <c r="AC935">
        <f>VLOOKUP($G935,county_facts!$A:$BB,25,FALSE)</f>
        <v>4027</v>
      </c>
      <c r="AD935">
        <f>VLOOKUP($G935,county_facts!$A:$BB,26,FALSE)</f>
        <v>19.8</v>
      </c>
      <c r="AE935">
        <f>VLOOKUP($G935,county_facts!$A:$BB,27,FALSE)</f>
        <v>20976</v>
      </c>
      <c r="AF935">
        <f>VLOOKUP($G935,county_facts!$A:$BB,28,FALSE)</f>
        <v>64.400000000000006</v>
      </c>
      <c r="AG935">
        <f>VLOOKUP($G935,county_facts!$A:$BB,29,FALSE)</f>
        <v>9.1999999999999993</v>
      </c>
      <c r="AH935">
        <f>VLOOKUP($G935,county_facts!$A:$BB,30,FALSE)</f>
        <v>77500</v>
      </c>
      <c r="AI935">
        <f>VLOOKUP($G935,county_facts!$A:$BB,31,FALSE)</f>
        <v>18254</v>
      </c>
      <c r="AJ935">
        <f>VLOOKUP($G935,county_facts!$A:$BB,32,FALSE)</f>
        <v>2.48</v>
      </c>
      <c r="AK935">
        <f>VLOOKUP($G935,county_facts!$A:$BB,33,FALSE)</f>
        <v>17236</v>
      </c>
      <c r="AL935">
        <f>VLOOKUP($G935,county_facts!$A:$BB,34,FALSE)</f>
        <v>32384</v>
      </c>
      <c r="AM935">
        <f>VLOOKUP($G935,county_facts!$A:$BB,35,FALSE)</f>
        <v>25.9</v>
      </c>
      <c r="AN935">
        <f>VLOOKUP($G935,county_facts!$A:$BB,36,FALSE)</f>
        <v>842</v>
      </c>
      <c r="AO935">
        <f>VLOOKUP($G935,county_facts!$A:$BB,37,FALSE)</f>
        <v>11192</v>
      </c>
      <c r="AP935">
        <f>VLOOKUP($G935,county_facts!$A:$BB,38,FALSE)</f>
        <v>2.5</v>
      </c>
      <c r="AQ935">
        <f>VLOOKUP($G935,county_facts!$A:$BB,39,FALSE)</f>
        <v>2001</v>
      </c>
      <c r="AR935">
        <f>VLOOKUP($G935,county_facts!$A:$BB,40,FALSE)</f>
        <v>2534</v>
      </c>
      <c r="AS935">
        <f>VLOOKUP($G935,county_facts!$A:$BB,41,FALSE)</f>
        <v>0</v>
      </c>
      <c r="AT935">
        <f>VLOOKUP($G935,county_facts!$A:$BB,42,FALSE)</f>
        <v>0</v>
      </c>
      <c r="AU935">
        <f>VLOOKUP($G935,county_facts!$A:$BB,43,FALSE)</f>
        <v>0</v>
      </c>
      <c r="AV935">
        <f>VLOOKUP($G935,county_facts!$A:$BB,44,FALSE)</f>
        <v>0</v>
      </c>
      <c r="AW935">
        <f>VLOOKUP($G935,county_facts!$A:$BB,45,FALSE)</f>
        <v>0</v>
      </c>
      <c r="AX935">
        <f>VLOOKUP($G935,county_facts!$A:$BB,46,FALSE)</f>
        <v>26.1</v>
      </c>
      <c r="AY935">
        <f>VLOOKUP($G935,county_facts!$A:$BB,47,FALSE)</f>
        <v>697349</v>
      </c>
      <c r="AZ935">
        <f>VLOOKUP($G935,county_facts!$A:$BB,48,FALSE)</f>
        <v>0</v>
      </c>
      <c r="BA935">
        <f>VLOOKUP($G935,county_facts!$A:$BB,49,FALSE)</f>
        <v>424114</v>
      </c>
      <c r="BB935">
        <f>VLOOKUP($G935,county_facts!$A:$BB,50,FALSE)</f>
        <v>9232</v>
      </c>
      <c r="BC935">
        <f>VLOOKUP($G935,county_facts!$A:$BB,51,FALSE)</f>
        <v>37720</v>
      </c>
      <c r="BD935">
        <f>VLOOKUP($G935,county_facts!$A:$BB,52,FALSE)</f>
        <v>197</v>
      </c>
      <c r="BE935">
        <f>VLOOKUP($G935,county_facts!$A:$BB,53,FALSE)</f>
        <v>473.82</v>
      </c>
      <c r="BF935">
        <f>VLOOKUP($G935,county_facts!$A:$BB,54,FALSE)</f>
        <v>98.4</v>
      </c>
    </row>
    <row r="936" spans="1:58" x14ac:dyDescent="0.3">
      <c r="A936" t="s">
        <v>6</v>
      </c>
      <c r="B936" t="s">
        <v>19</v>
      </c>
      <c r="C936">
        <v>2778</v>
      </c>
      <c r="D936" t="s">
        <v>403</v>
      </c>
      <c r="E936">
        <v>4499</v>
      </c>
      <c r="F936">
        <v>0.61747054899999998</v>
      </c>
      <c r="G936">
        <v>37151</v>
      </c>
      <c r="H936">
        <f>VLOOKUP($G936,county_facts!$A:$BB,4,FALSE)</f>
        <v>142778</v>
      </c>
      <c r="I936">
        <f>VLOOKUP($G936,county_facts!$A:$BB,5,FALSE)</f>
        <v>141752</v>
      </c>
      <c r="J936">
        <f>VLOOKUP($G936,county_facts!$A:$BB,6,FALSE)</f>
        <v>0.7</v>
      </c>
      <c r="K936">
        <f>VLOOKUP($G936,county_facts!$A:$BB,7,FALSE)</f>
        <v>141752</v>
      </c>
      <c r="L936">
        <f>VLOOKUP($G936,county_facts!$A:$BB,8,FALSE)</f>
        <v>5.8</v>
      </c>
      <c r="M936">
        <f>VLOOKUP($G936,county_facts!$A:$BB,9,FALSE)</f>
        <v>23.6</v>
      </c>
      <c r="N936">
        <f>VLOOKUP($G936,county_facts!$A:$BB,10,FALSE)</f>
        <v>16.100000000000001</v>
      </c>
      <c r="O936">
        <f>VLOOKUP($G936,county_facts!$A:$BB,11,FALSE)</f>
        <v>50.6</v>
      </c>
      <c r="P936">
        <f>VLOOKUP($G936,county_facts!$A:$BB,12,FALSE)</f>
        <v>89.8</v>
      </c>
      <c r="Q936">
        <f>VLOOKUP($G936,county_facts!$A:$BB,13,FALSE)</f>
        <v>6.3</v>
      </c>
      <c r="R936">
        <f>VLOOKUP($G936,county_facts!$A:$BB,14,FALSE)</f>
        <v>1</v>
      </c>
      <c r="S936">
        <f>VLOOKUP($G936,county_facts!$A:$BB,15,FALSE)</f>
        <v>1.2</v>
      </c>
      <c r="T936">
        <f>VLOOKUP($G936,county_facts!$A:$BB,16,FALSE)</f>
        <v>0.1</v>
      </c>
      <c r="U936">
        <f>VLOOKUP($G936,county_facts!$A:$BB,17,FALSE)</f>
        <v>1.5</v>
      </c>
      <c r="V936">
        <f>VLOOKUP($G936,county_facts!$A:$BB,18,FALSE)</f>
        <v>11.1</v>
      </c>
      <c r="W936">
        <f>VLOOKUP($G936,county_facts!$A:$BB,19,FALSE)</f>
        <v>80.099999999999994</v>
      </c>
      <c r="X936">
        <f>VLOOKUP($G936,county_facts!$A:$BB,20,FALSE)</f>
        <v>89.8</v>
      </c>
      <c r="Y936">
        <f>VLOOKUP($G936,county_facts!$A:$BB,21,FALSE)</f>
        <v>6.8</v>
      </c>
      <c r="Z936">
        <f>VLOOKUP($G936,county_facts!$A:$BB,22,FALSE)</f>
        <v>10.6</v>
      </c>
      <c r="AA936">
        <f>VLOOKUP($G936,county_facts!$A:$BB,23,FALSE)</f>
        <v>78</v>
      </c>
      <c r="AB936">
        <f>VLOOKUP($G936,county_facts!$A:$BB,24,FALSE)</f>
        <v>13.8</v>
      </c>
      <c r="AC936">
        <f>VLOOKUP($G936,county_facts!$A:$BB,25,FALSE)</f>
        <v>10305</v>
      </c>
      <c r="AD936">
        <f>VLOOKUP($G936,county_facts!$A:$BB,26,FALSE)</f>
        <v>23.2</v>
      </c>
      <c r="AE936">
        <f>VLOOKUP($G936,county_facts!$A:$BB,27,FALSE)</f>
        <v>61242</v>
      </c>
      <c r="AF936">
        <f>VLOOKUP($G936,county_facts!$A:$BB,28,FALSE)</f>
        <v>73.8</v>
      </c>
      <c r="AG936">
        <f>VLOOKUP($G936,county_facts!$A:$BB,29,FALSE)</f>
        <v>9.6999999999999993</v>
      </c>
      <c r="AH936">
        <f>VLOOKUP($G936,county_facts!$A:$BB,30,FALSE)</f>
        <v>121900</v>
      </c>
      <c r="AI936">
        <f>VLOOKUP($G936,county_facts!$A:$BB,31,FALSE)</f>
        <v>54350</v>
      </c>
      <c r="AJ936">
        <f>VLOOKUP($G936,county_facts!$A:$BB,32,FALSE)</f>
        <v>2.59</v>
      </c>
      <c r="AK936">
        <f>VLOOKUP($G936,county_facts!$A:$BB,33,FALSE)</f>
        <v>20523</v>
      </c>
      <c r="AL936">
        <f>VLOOKUP($G936,county_facts!$A:$BB,34,FALSE)</f>
        <v>41208</v>
      </c>
      <c r="AM936">
        <f>VLOOKUP($G936,county_facts!$A:$BB,35,FALSE)</f>
        <v>17.8</v>
      </c>
      <c r="AN936">
        <f>VLOOKUP($G936,county_facts!$A:$BB,36,FALSE)</f>
        <v>2540</v>
      </c>
      <c r="AO936">
        <f>VLOOKUP($G936,county_facts!$A:$BB,37,FALSE)</f>
        <v>38343</v>
      </c>
      <c r="AP936">
        <f>VLOOKUP($G936,county_facts!$A:$BB,38,FALSE)</f>
        <v>-0.2</v>
      </c>
      <c r="AQ936">
        <f>VLOOKUP($G936,county_facts!$A:$BB,39,FALSE)</f>
        <v>9402</v>
      </c>
      <c r="AR936">
        <f>VLOOKUP($G936,county_facts!$A:$BB,40,FALSE)</f>
        <v>11843</v>
      </c>
      <c r="AS936">
        <f>VLOOKUP($G936,county_facts!$A:$BB,41,FALSE)</f>
        <v>0</v>
      </c>
      <c r="AT936">
        <f>VLOOKUP($G936,county_facts!$A:$BB,42,FALSE)</f>
        <v>0</v>
      </c>
      <c r="AU936">
        <f>VLOOKUP($G936,county_facts!$A:$BB,43,FALSE)</f>
        <v>1.2</v>
      </c>
      <c r="AV936">
        <f>VLOOKUP($G936,county_facts!$A:$BB,44,FALSE)</f>
        <v>0</v>
      </c>
      <c r="AW936">
        <f>VLOOKUP($G936,county_facts!$A:$BB,45,FALSE)</f>
        <v>1.4</v>
      </c>
      <c r="AX936">
        <f>VLOOKUP($G936,county_facts!$A:$BB,46,FALSE)</f>
        <v>27.3</v>
      </c>
      <c r="AY936">
        <f>VLOOKUP($G936,county_facts!$A:$BB,47,FALSE)</f>
        <v>4397712</v>
      </c>
      <c r="AZ936">
        <f>VLOOKUP($G936,county_facts!$A:$BB,48,FALSE)</f>
        <v>746369</v>
      </c>
      <c r="BA936">
        <f>VLOOKUP($G936,county_facts!$A:$BB,49,FALSE)</f>
        <v>1156737</v>
      </c>
      <c r="BB936">
        <f>VLOOKUP($G936,county_facts!$A:$BB,50,FALSE)</f>
        <v>8303</v>
      </c>
      <c r="BC936">
        <f>VLOOKUP($G936,county_facts!$A:$BB,51,FALSE)</f>
        <v>131315</v>
      </c>
      <c r="BD936">
        <f>VLOOKUP($G936,county_facts!$A:$BB,52,FALSE)</f>
        <v>184</v>
      </c>
      <c r="BE936">
        <f>VLOOKUP($G936,county_facts!$A:$BB,53,FALSE)</f>
        <v>782.52</v>
      </c>
      <c r="BF936">
        <f>VLOOKUP($G936,county_facts!$A:$BB,54,FALSE)</f>
        <v>181.1</v>
      </c>
    </row>
    <row r="937" spans="1:58" x14ac:dyDescent="0.3">
      <c r="A937" t="s">
        <v>9</v>
      </c>
      <c r="B937" t="s">
        <v>19</v>
      </c>
      <c r="C937">
        <v>1721</v>
      </c>
      <c r="D937" t="s">
        <v>403</v>
      </c>
      <c r="E937">
        <v>4499</v>
      </c>
      <c r="F937">
        <v>0.38252945100000002</v>
      </c>
      <c r="G937">
        <v>37151</v>
      </c>
      <c r="H937">
        <f>VLOOKUP($G937,county_facts!$A:$BB,4,FALSE)</f>
        <v>142778</v>
      </c>
      <c r="I937">
        <f>VLOOKUP($G937,county_facts!$A:$BB,5,FALSE)</f>
        <v>141752</v>
      </c>
      <c r="J937">
        <f>VLOOKUP($G937,county_facts!$A:$BB,6,FALSE)</f>
        <v>0.7</v>
      </c>
      <c r="K937">
        <f>VLOOKUP($G937,county_facts!$A:$BB,7,FALSE)</f>
        <v>141752</v>
      </c>
      <c r="L937">
        <f>VLOOKUP($G937,county_facts!$A:$BB,8,FALSE)</f>
        <v>5.8</v>
      </c>
      <c r="M937">
        <f>VLOOKUP($G937,county_facts!$A:$BB,9,FALSE)</f>
        <v>23.6</v>
      </c>
      <c r="N937">
        <f>VLOOKUP($G937,county_facts!$A:$BB,10,FALSE)</f>
        <v>16.100000000000001</v>
      </c>
      <c r="O937">
        <f>VLOOKUP($G937,county_facts!$A:$BB,11,FALSE)</f>
        <v>50.6</v>
      </c>
      <c r="P937">
        <f>VLOOKUP($G937,county_facts!$A:$BB,12,FALSE)</f>
        <v>89.8</v>
      </c>
      <c r="Q937">
        <f>VLOOKUP($G937,county_facts!$A:$BB,13,FALSE)</f>
        <v>6.3</v>
      </c>
      <c r="R937">
        <f>VLOOKUP($G937,county_facts!$A:$BB,14,FALSE)</f>
        <v>1</v>
      </c>
      <c r="S937">
        <f>VLOOKUP($G937,county_facts!$A:$BB,15,FALSE)</f>
        <v>1.2</v>
      </c>
      <c r="T937">
        <f>VLOOKUP($G937,county_facts!$A:$BB,16,FALSE)</f>
        <v>0.1</v>
      </c>
      <c r="U937">
        <f>VLOOKUP($G937,county_facts!$A:$BB,17,FALSE)</f>
        <v>1.5</v>
      </c>
      <c r="V937">
        <f>VLOOKUP($G937,county_facts!$A:$BB,18,FALSE)</f>
        <v>11.1</v>
      </c>
      <c r="W937">
        <f>VLOOKUP($G937,county_facts!$A:$BB,19,FALSE)</f>
        <v>80.099999999999994</v>
      </c>
      <c r="X937">
        <f>VLOOKUP($G937,county_facts!$A:$BB,20,FALSE)</f>
        <v>89.8</v>
      </c>
      <c r="Y937">
        <f>VLOOKUP($G937,county_facts!$A:$BB,21,FALSE)</f>
        <v>6.8</v>
      </c>
      <c r="Z937">
        <f>VLOOKUP($G937,county_facts!$A:$BB,22,FALSE)</f>
        <v>10.6</v>
      </c>
      <c r="AA937">
        <f>VLOOKUP($G937,county_facts!$A:$BB,23,FALSE)</f>
        <v>78</v>
      </c>
      <c r="AB937">
        <f>VLOOKUP($G937,county_facts!$A:$BB,24,FALSE)</f>
        <v>13.8</v>
      </c>
      <c r="AC937">
        <f>VLOOKUP($G937,county_facts!$A:$BB,25,FALSE)</f>
        <v>10305</v>
      </c>
      <c r="AD937">
        <f>VLOOKUP($G937,county_facts!$A:$BB,26,FALSE)</f>
        <v>23.2</v>
      </c>
      <c r="AE937">
        <f>VLOOKUP($G937,county_facts!$A:$BB,27,FALSE)</f>
        <v>61242</v>
      </c>
      <c r="AF937">
        <f>VLOOKUP($G937,county_facts!$A:$BB,28,FALSE)</f>
        <v>73.8</v>
      </c>
      <c r="AG937">
        <f>VLOOKUP($G937,county_facts!$A:$BB,29,FALSE)</f>
        <v>9.6999999999999993</v>
      </c>
      <c r="AH937">
        <f>VLOOKUP($G937,county_facts!$A:$BB,30,FALSE)</f>
        <v>121900</v>
      </c>
      <c r="AI937">
        <f>VLOOKUP($G937,county_facts!$A:$BB,31,FALSE)</f>
        <v>54350</v>
      </c>
      <c r="AJ937">
        <f>VLOOKUP($G937,county_facts!$A:$BB,32,FALSE)</f>
        <v>2.59</v>
      </c>
      <c r="AK937">
        <f>VLOOKUP($G937,county_facts!$A:$BB,33,FALSE)</f>
        <v>20523</v>
      </c>
      <c r="AL937">
        <f>VLOOKUP($G937,county_facts!$A:$BB,34,FALSE)</f>
        <v>41208</v>
      </c>
      <c r="AM937">
        <f>VLOOKUP($G937,county_facts!$A:$BB,35,FALSE)</f>
        <v>17.8</v>
      </c>
      <c r="AN937">
        <f>VLOOKUP($G937,county_facts!$A:$BB,36,FALSE)</f>
        <v>2540</v>
      </c>
      <c r="AO937">
        <f>VLOOKUP($G937,county_facts!$A:$BB,37,FALSE)</f>
        <v>38343</v>
      </c>
      <c r="AP937">
        <f>VLOOKUP($G937,county_facts!$A:$BB,38,FALSE)</f>
        <v>-0.2</v>
      </c>
      <c r="AQ937">
        <f>VLOOKUP($G937,county_facts!$A:$BB,39,FALSE)</f>
        <v>9402</v>
      </c>
      <c r="AR937">
        <f>VLOOKUP($G937,county_facts!$A:$BB,40,FALSE)</f>
        <v>11843</v>
      </c>
      <c r="AS937">
        <f>VLOOKUP($G937,county_facts!$A:$BB,41,FALSE)</f>
        <v>0</v>
      </c>
      <c r="AT937">
        <f>VLOOKUP($G937,county_facts!$A:$BB,42,FALSE)</f>
        <v>0</v>
      </c>
      <c r="AU937">
        <f>VLOOKUP($G937,county_facts!$A:$BB,43,FALSE)</f>
        <v>1.2</v>
      </c>
      <c r="AV937">
        <f>VLOOKUP($G937,county_facts!$A:$BB,44,FALSE)</f>
        <v>0</v>
      </c>
      <c r="AW937">
        <f>VLOOKUP($G937,county_facts!$A:$BB,45,FALSE)</f>
        <v>1.4</v>
      </c>
      <c r="AX937">
        <f>VLOOKUP($G937,county_facts!$A:$BB,46,FALSE)</f>
        <v>27.3</v>
      </c>
      <c r="AY937">
        <f>VLOOKUP($G937,county_facts!$A:$BB,47,FALSE)</f>
        <v>4397712</v>
      </c>
      <c r="AZ937">
        <f>VLOOKUP($G937,county_facts!$A:$BB,48,FALSE)</f>
        <v>746369</v>
      </c>
      <c r="BA937">
        <f>VLOOKUP($G937,county_facts!$A:$BB,49,FALSE)</f>
        <v>1156737</v>
      </c>
      <c r="BB937">
        <f>VLOOKUP($G937,county_facts!$A:$BB,50,FALSE)</f>
        <v>8303</v>
      </c>
      <c r="BC937">
        <f>VLOOKUP($G937,county_facts!$A:$BB,51,FALSE)</f>
        <v>131315</v>
      </c>
      <c r="BD937">
        <f>VLOOKUP($G937,county_facts!$A:$BB,52,FALSE)</f>
        <v>184</v>
      </c>
      <c r="BE937">
        <f>VLOOKUP($G937,county_facts!$A:$BB,53,FALSE)</f>
        <v>782.52</v>
      </c>
      <c r="BF937">
        <f>VLOOKUP($G937,county_facts!$A:$BB,54,FALSE)</f>
        <v>181.1</v>
      </c>
    </row>
    <row r="938" spans="1:58" x14ac:dyDescent="0.3">
      <c r="A938" t="s">
        <v>6</v>
      </c>
      <c r="B938" t="s">
        <v>90</v>
      </c>
      <c r="C938">
        <v>1063</v>
      </c>
      <c r="D938" t="s">
        <v>403</v>
      </c>
      <c r="E938">
        <v>1582</v>
      </c>
      <c r="F938">
        <v>0.67193426000000001</v>
      </c>
      <c r="G938">
        <v>37149</v>
      </c>
      <c r="H938">
        <f>VLOOKUP($G938,county_facts!$A:$BB,4,FALSE)</f>
        <v>20357</v>
      </c>
      <c r="I938">
        <f>VLOOKUP($G938,county_facts!$A:$BB,5,FALSE)</f>
        <v>20510</v>
      </c>
      <c r="J938">
        <f>VLOOKUP($G938,county_facts!$A:$BB,6,FALSE)</f>
        <v>-0.7</v>
      </c>
      <c r="K938">
        <f>VLOOKUP($G938,county_facts!$A:$BB,7,FALSE)</f>
        <v>20510</v>
      </c>
      <c r="L938">
        <f>VLOOKUP($G938,county_facts!$A:$BB,8,FALSE)</f>
        <v>3.6</v>
      </c>
      <c r="M938">
        <f>VLOOKUP($G938,county_facts!$A:$BB,9,FALSE)</f>
        <v>17.3</v>
      </c>
      <c r="N938">
        <f>VLOOKUP($G938,county_facts!$A:$BB,10,FALSE)</f>
        <v>27.5</v>
      </c>
      <c r="O938">
        <f>VLOOKUP($G938,county_facts!$A:$BB,11,FALSE)</f>
        <v>52.2</v>
      </c>
      <c r="P938">
        <f>VLOOKUP($G938,county_facts!$A:$BB,12,FALSE)</f>
        <v>92.9</v>
      </c>
      <c r="Q938">
        <f>VLOOKUP($G938,county_facts!$A:$BB,13,FALSE)</f>
        <v>4.5</v>
      </c>
      <c r="R938">
        <f>VLOOKUP($G938,county_facts!$A:$BB,14,FALSE)</f>
        <v>0.6</v>
      </c>
      <c r="S938">
        <f>VLOOKUP($G938,county_facts!$A:$BB,15,FALSE)</f>
        <v>0.6</v>
      </c>
      <c r="T938">
        <f>VLOOKUP($G938,county_facts!$A:$BB,16,FALSE)</f>
        <v>0</v>
      </c>
      <c r="U938">
        <f>VLOOKUP($G938,county_facts!$A:$BB,17,FALSE)</f>
        <v>1.4</v>
      </c>
      <c r="V938">
        <f>VLOOKUP($G938,county_facts!$A:$BB,18,FALSE)</f>
        <v>5.6</v>
      </c>
      <c r="W938">
        <f>VLOOKUP($G938,county_facts!$A:$BB,19,FALSE)</f>
        <v>88.1</v>
      </c>
      <c r="X938">
        <f>VLOOKUP($G938,county_facts!$A:$BB,20,FALSE)</f>
        <v>91.6</v>
      </c>
      <c r="Y938">
        <f>VLOOKUP($G938,county_facts!$A:$BB,21,FALSE)</f>
        <v>4.0999999999999996</v>
      </c>
      <c r="Z938">
        <f>VLOOKUP($G938,county_facts!$A:$BB,22,FALSE)</f>
        <v>5.2</v>
      </c>
      <c r="AA938">
        <f>VLOOKUP($G938,county_facts!$A:$BB,23,FALSE)</f>
        <v>87</v>
      </c>
      <c r="AB938">
        <f>VLOOKUP($G938,county_facts!$A:$BB,24,FALSE)</f>
        <v>26.9</v>
      </c>
      <c r="AC938">
        <f>VLOOKUP($G938,county_facts!$A:$BB,25,FALSE)</f>
        <v>2006</v>
      </c>
      <c r="AD938">
        <f>VLOOKUP($G938,county_facts!$A:$BB,26,FALSE)</f>
        <v>24.9</v>
      </c>
      <c r="AE938">
        <f>VLOOKUP($G938,county_facts!$A:$BB,27,FALSE)</f>
        <v>11462</v>
      </c>
      <c r="AF938">
        <f>VLOOKUP($G938,county_facts!$A:$BB,28,FALSE)</f>
        <v>74.2</v>
      </c>
      <c r="AG938">
        <f>VLOOKUP($G938,county_facts!$A:$BB,29,FALSE)</f>
        <v>9.3000000000000007</v>
      </c>
      <c r="AH938">
        <f>VLOOKUP($G938,county_facts!$A:$BB,30,FALSE)</f>
        <v>170200</v>
      </c>
      <c r="AI938">
        <f>VLOOKUP($G938,county_facts!$A:$BB,31,FALSE)</f>
        <v>8788</v>
      </c>
      <c r="AJ938">
        <f>VLOOKUP($G938,county_facts!$A:$BB,32,FALSE)</f>
        <v>2.2799999999999998</v>
      </c>
      <c r="AK938">
        <f>VLOOKUP($G938,county_facts!$A:$BB,33,FALSE)</f>
        <v>24611</v>
      </c>
      <c r="AL938">
        <f>VLOOKUP($G938,county_facts!$A:$BB,34,FALSE)</f>
        <v>44745</v>
      </c>
      <c r="AM938">
        <f>VLOOKUP($G938,county_facts!$A:$BB,35,FALSE)</f>
        <v>16.7</v>
      </c>
      <c r="AN938">
        <f>VLOOKUP($G938,county_facts!$A:$BB,36,FALSE)</f>
        <v>481</v>
      </c>
      <c r="AO938">
        <f>VLOOKUP($G938,county_facts!$A:$BB,37,FALSE)</f>
        <v>3679</v>
      </c>
      <c r="AP938">
        <f>VLOOKUP($G938,county_facts!$A:$BB,38,FALSE)</f>
        <v>0.7</v>
      </c>
      <c r="AQ938">
        <f>VLOOKUP($G938,county_facts!$A:$BB,39,FALSE)</f>
        <v>1828</v>
      </c>
      <c r="AR938">
        <f>VLOOKUP($G938,county_facts!$A:$BB,40,FALSE)</f>
        <v>2705</v>
      </c>
      <c r="AS938">
        <f>VLOOKUP($G938,county_facts!$A:$BB,41,FALSE)</f>
        <v>0</v>
      </c>
      <c r="AT938">
        <f>VLOOKUP($G938,county_facts!$A:$BB,42,FALSE)</f>
        <v>0</v>
      </c>
      <c r="AU938">
        <f>VLOOKUP($G938,county_facts!$A:$BB,43,FALSE)</f>
        <v>0</v>
      </c>
      <c r="AV938">
        <f>VLOOKUP($G938,county_facts!$A:$BB,44,FALSE)</f>
        <v>0</v>
      </c>
      <c r="AW938">
        <f>VLOOKUP($G938,county_facts!$A:$BB,45,FALSE)</f>
        <v>0</v>
      </c>
      <c r="AX938">
        <f>VLOOKUP($G938,county_facts!$A:$BB,46,FALSE)</f>
        <v>32.299999999999997</v>
      </c>
      <c r="AY938">
        <f>VLOOKUP($G938,county_facts!$A:$BB,47,FALSE)</f>
        <v>153075</v>
      </c>
      <c r="AZ938">
        <f>VLOOKUP($G938,county_facts!$A:$BB,48,FALSE)</f>
        <v>64996</v>
      </c>
      <c r="BA938">
        <f>VLOOKUP($G938,county_facts!$A:$BB,49,FALSE)</f>
        <v>110320</v>
      </c>
      <c r="BB938">
        <f>VLOOKUP($G938,county_facts!$A:$BB,50,FALSE)</f>
        <v>5764</v>
      </c>
      <c r="BC938">
        <f>VLOOKUP($G938,county_facts!$A:$BB,51,FALSE)</f>
        <v>15539</v>
      </c>
      <c r="BD938">
        <f>VLOOKUP($G938,county_facts!$A:$BB,52,FALSE)</f>
        <v>67</v>
      </c>
      <c r="BE938">
        <f>VLOOKUP($G938,county_facts!$A:$BB,53,FALSE)</f>
        <v>237.79</v>
      </c>
      <c r="BF938">
        <f>VLOOKUP($G938,county_facts!$A:$BB,54,FALSE)</f>
        <v>86.3</v>
      </c>
    </row>
    <row r="939" spans="1:58" x14ac:dyDescent="0.3">
      <c r="A939" t="s">
        <v>9</v>
      </c>
      <c r="B939" t="s">
        <v>90</v>
      </c>
      <c r="C939">
        <v>519</v>
      </c>
      <c r="D939" t="s">
        <v>403</v>
      </c>
      <c r="E939">
        <v>1582</v>
      </c>
      <c r="F939">
        <v>0.32806573999999999</v>
      </c>
      <c r="G939">
        <v>37149</v>
      </c>
      <c r="H939">
        <f>VLOOKUP($G939,county_facts!$A:$BB,4,FALSE)</f>
        <v>20357</v>
      </c>
      <c r="I939">
        <f>VLOOKUP($G939,county_facts!$A:$BB,5,FALSE)</f>
        <v>20510</v>
      </c>
      <c r="J939">
        <f>VLOOKUP($G939,county_facts!$A:$BB,6,FALSE)</f>
        <v>-0.7</v>
      </c>
      <c r="K939">
        <f>VLOOKUP($G939,county_facts!$A:$BB,7,FALSE)</f>
        <v>20510</v>
      </c>
      <c r="L939">
        <f>VLOOKUP($G939,county_facts!$A:$BB,8,FALSE)</f>
        <v>3.6</v>
      </c>
      <c r="M939">
        <f>VLOOKUP($G939,county_facts!$A:$BB,9,FALSE)</f>
        <v>17.3</v>
      </c>
      <c r="N939">
        <f>VLOOKUP($G939,county_facts!$A:$BB,10,FALSE)</f>
        <v>27.5</v>
      </c>
      <c r="O939">
        <f>VLOOKUP($G939,county_facts!$A:$BB,11,FALSE)</f>
        <v>52.2</v>
      </c>
      <c r="P939">
        <f>VLOOKUP($G939,county_facts!$A:$BB,12,FALSE)</f>
        <v>92.9</v>
      </c>
      <c r="Q939">
        <f>VLOOKUP($G939,county_facts!$A:$BB,13,FALSE)</f>
        <v>4.5</v>
      </c>
      <c r="R939">
        <f>VLOOKUP($G939,county_facts!$A:$BB,14,FALSE)</f>
        <v>0.6</v>
      </c>
      <c r="S939">
        <f>VLOOKUP($G939,county_facts!$A:$BB,15,FALSE)</f>
        <v>0.6</v>
      </c>
      <c r="T939">
        <f>VLOOKUP($G939,county_facts!$A:$BB,16,FALSE)</f>
        <v>0</v>
      </c>
      <c r="U939">
        <f>VLOOKUP($G939,county_facts!$A:$BB,17,FALSE)</f>
        <v>1.4</v>
      </c>
      <c r="V939">
        <f>VLOOKUP($G939,county_facts!$A:$BB,18,FALSE)</f>
        <v>5.6</v>
      </c>
      <c r="W939">
        <f>VLOOKUP($G939,county_facts!$A:$BB,19,FALSE)</f>
        <v>88.1</v>
      </c>
      <c r="X939">
        <f>VLOOKUP($G939,county_facts!$A:$BB,20,FALSE)</f>
        <v>91.6</v>
      </c>
      <c r="Y939">
        <f>VLOOKUP($G939,county_facts!$A:$BB,21,FALSE)</f>
        <v>4.0999999999999996</v>
      </c>
      <c r="Z939">
        <f>VLOOKUP($G939,county_facts!$A:$BB,22,FALSE)</f>
        <v>5.2</v>
      </c>
      <c r="AA939">
        <f>VLOOKUP($G939,county_facts!$A:$BB,23,FALSE)</f>
        <v>87</v>
      </c>
      <c r="AB939">
        <f>VLOOKUP($G939,county_facts!$A:$BB,24,FALSE)</f>
        <v>26.9</v>
      </c>
      <c r="AC939">
        <f>VLOOKUP($G939,county_facts!$A:$BB,25,FALSE)</f>
        <v>2006</v>
      </c>
      <c r="AD939">
        <f>VLOOKUP($G939,county_facts!$A:$BB,26,FALSE)</f>
        <v>24.9</v>
      </c>
      <c r="AE939">
        <f>VLOOKUP($G939,county_facts!$A:$BB,27,FALSE)</f>
        <v>11462</v>
      </c>
      <c r="AF939">
        <f>VLOOKUP($G939,county_facts!$A:$BB,28,FALSE)</f>
        <v>74.2</v>
      </c>
      <c r="AG939">
        <f>VLOOKUP($G939,county_facts!$A:$BB,29,FALSE)</f>
        <v>9.3000000000000007</v>
      </c>
      <c r="AH939">
        <f>VLOOKUP($G939,county_facts!$A:$BB,30,FALSE)</f>
        <v>170200</v>
      </c>
      <c r="AI939">
        <f>VLOOKUP($G939,county_facts!$A:$BB,31,FALSE)</f>
        <v>8788</v>
      </c>
      <c r="AJ939">
        <f>VLOOKUP($G939,county_facts!$A:$BB,32,FALSE)</f>
        <v>2.2799999999999998</v>
      </c>
      <c r="AK939">
        <f>VLOOKUP($G939,county_facts!$A:$BB,33,FALSE)</f>
        <v>24611</v>
      </c>
      <c r="AL939">
        <f>VLOOKUP($G939,county_facts!$A:$BB,34,FALSE)</f>
        <v>44745</v>
      </c>
      <c r="AM939">
        <f>VLOOKUP($G939,county_facts!$A:$BB,35,FALSE)</f>
        <v>16.7</v>
      </c>
      <c r="AN939">
        <f>VLOOKUP($G939,county_facts!$A:$BB,36,FALSE)</f>
        <v>481</v>
      </c>
      <c r="AO939">
        <f>VLOOKUP($G939,county_facts!$A:$BB,37,FALSE)</f>
        <v>3679</v>
      </c>
      <c r="AP939">
        <f>VLOOKUP($G939,county_facts!$A:$BB,38,FALSE)</f>
        <v>0.7</v>
      </c>
      <c r="AQ939">
        <f>VLOOKUP($G939,county_facts!$A:$BB,39,FALSE)</f>
        <v>1828</v>
      </c>
      <c r="AR939">
        <f>VLOOKUP($G939,county_facts!$A:$BB,40,FALSE)</f>
        <v>2705</v>
      </c>
      <c r="AS939">
        <f>VLOOKUP($G939,county_facts!$A:$BB,41,FALSE)</f>
        <v>0</v>
      </c>
      <c r="AT939">
        <f>VLOOKUP($G939,county_facts!$A:$BB,42,FALSE)</f>
        <v>0</v>
      </c>
      <c r="AU939">
        <f>VLOOKUP($G939,county_facts!$A:$BB,43,FALSE)</f>
        <v>0</v>
      </c>
      <c r="AV939">
        <f>VLOOKUP($G939,county_facts!$A:$BB,44,FALSE)</f>
        <v>0</v>
      </c>
      <c r="AW939">
        <f>VLOOKUP($G939,county_facts!$A:$BB,45,FALSE)</f>
        <v>0</v>
      </c>
      <c r="AX939">
        <f>VLOOKUP($G939,county_facts!$A:$BB,46,FALSE)</f>
        <v>32.299999999999997</v>
      </c>
      <c r="AY939">
        <f>VLOOKUP($G939,county_facts!$A:$BB,47,FALSE)</f>
        <v>153075</v>
      </c>
      <c r="AZ939">
        <f>VLOOKUP($G939,county_facts!$A:$BB,48,FALSE)</f>
        <v>64996</v>
      </c>
      <c r="BA939">
        <f>VLOOKUP($G939,county_facts!$A:$BB,49,FALSE)</f>
        <v>110320</v>
      </c>
      <c r="BB939">
        <f>VLOOKUP($G939,county_facts!$A:$BB,50,FALSE)</f>
        <v>5764</v>
      </c>
      <c r="BC939">
        <f>VLOOKUP($G939,county_facts!$A:$BB,51,FALSE)</f>
        <v>15539</v>
      </c>
      <c r="BD939">
        <f>VLOOKUP($G939,county_facts!$A:$BB,52,FALSE)</f>
        <v>67</v>
      </c>
      <c r="BE939">
        <f>VLOOKUP($G939,county_facts!$A:$BB,53,FALSE)</f>
        <v>237.79</v>
      </c>
      <c r="BF939">
        <f>VLOOKUP($G939,county_facts!$A:$BB,54,FALSE)</f>
        <v>86.3</v>
      </c>
    </row>
    <row r="940" spans="1:58" x14ac:dyDescent="0.3">
      <c r="A940" t="s">
        <v>6</v>
      </c>
      <c r="B940" t="s">
        <v>421</v>
      </c>
      <c r="C940">
        <v>10211</v>
      </c>
      <c r="D940" t="s">
        <v>403</v>
      </c>
      <c r="E940">
        <v>15211</v>
      </c>
      <c r="F940">
        <v>0.67129051299999998</v>
      </c>
      <c r="G940">
        <v>37147</v>
      </c>
      <c r="H940">
        <f>VLOOKUP($G940,county_facts!$A:$BB,4,FALSE)</f>
        <v>175354</v>
      </c>
      <c r="I940">
        <f>VLOOKUP($G940,county_facts!$A:$BB,5,FALSE)</f>
        <v>168148</v>
      </c>
      <c r="J940">
        <f>VLOOKUP($G940,county_facts!$A:$BB,6,FALSE)</f>
        <v>4.3</v>
      </c>
      <c r="K940">
        <f>VLOOKUP($G940,county_facts!$A:$BB,7,FALSE)</f>
        <v>168148</v>
      </c>
      <c r="L940">
        <f>VLOOKUP($G940,county_facts!$A:$BB,8,FALSE)</f>
        <v>6.1</v>
      </c>
      <c r="M940">
        <f>VLOOKUP($G940,county_facts!$A:$BB,9,FALSE)</f>
        <v>21.9</v>
      </c>
      <c r="N940">
        <f>VLOOKUP($G940,county_facts!$A:$BB,10,FALSE)</f>
        <v>11.3</v>
      </c>
      <c r="O940">
        <f>VLOOKUP($G940,county_facts!$A:$BB,11,FALSE)</f>
        <v>52.8</v>
      </c>
      <c r="P940">
        <f>VLOOKUP($G940,county_facts!$A:$BB,12,FALSE)</f>
        <v>60.7</v>
      </c>
      <c r="Q940">
        <f>VLOOKUP($G940,county_facts!$A:$BB,13,FALSE)</f>
        <v>34.799999999999997</v>
      </c>
      <c r="R940">
        <f>VLOOKUP($G940,county_facts!$A:$BB,14,FALSE)</f>
        <v>0.5</v>
      </c>
      <c r="S940">
        <f>VLOOKUP($G940,county_facts!$A:$BB,15,FALSE)</f>
        <v>1.9</v>
      </c>
      <c r="T940">
        <f>VLOOKUP($G940,county_facts!$A:$BB,16,FALSE)</f>
        <v>0.1</v>
      </c>
      <c r="U940">
        <f>VLOOKUP($G940,county_facts!$A:$BB,17,FALSE)</f>
        <v>1.9</v>
      </c>
      <c r="V940">
        <f>VLOOKUP($G940,county_facts!$A:$BB,18,FALSE)</f>
        <v>5.9</v>
      </c>
      <c r="W940">
        <f>VLOOKUP($G940,county_facts!$A:$BB,19,FALSE)</f>
        <v>56.2</v>
      </c>
      <c r="X940">
        <f>VLOOKUP($G940,county_facts!$A:$BB,20,FALSE)</f>
        <v>78</v>
      </c>
      <c r="Y940">
        <f>VLOOKUP($G940,county_facts!$A:$BB,21,FALSE)</f>
        <v>4.8</v>
      </c>
      <c r="Z940">
        <f>VLOOKUP($G940,county_facts!$A:$BB,22,FALSE)</f>
        <v>7.2</v>
      </c>
      <c r="AA940">
        <f>VLOOKUP($G940,county_facts!$A:$BB,23,FALSE)</f>
        <v>85.8</v>
      </c>
      <c r="AB940">
        <f>VLOOKUP($G940,county_facts!$A:$BB,24,FALSE)</f>
        <v>28.1</v>
      </c>
      <c r="AC940">
        <f>VLOOKUP($G940,county_facts!$A:$BB,25,FALSE)</f>
        <v>9662</v>
      </c>
      <c r="AD940">
        <f>VLOOKUP($G940,county_facts!$A:$BB,26,FALSE)</f>
        <v>19.5</v>
      </c>
      <c r="AE940">
        <f>VLOOKUP($G940,county_facts!$A:$BB,27,FALSE)</f>
        <v>76619</v>
      </c>
      <c r="AF940">
        <f>VLOOKUP($G940,county_facts!$A:$BB,28,FALSE)</f>
        <v>54.4</v>
      </c>
      <c r="AG940">
        <f>VLOOKUP($G940,county_facts!$A:$BB,29,FALSE)</f>
        <v>33.5</v>
      </c>
      <c r="AH940">
        <f>VLOOKUP($G940,county_facts!$A:$BB,30,FALSE)</f>
        <v>134900</v>
      </c>
      <c r="AI940">
        <f>VLOOKUP($G940,county_facts!$A:$BB,31,FALSE)</f>
        <v>66026</v>
      </c>
      <c r="AJ940">
        <f>VLOOKUP($G940,county_facts!$A:$BB,32,FALSE)</f>
        <v>2.4900000000000002</v>
      </c>
      <c r="AK940">
        <f>VLOOKUP($G940,county_facts!$A:$BB,33,FALSE)</f>
        <v>23029</v>
      </c>
      <c r="AL940">
        <f>VLOOKUP($G940,county_facts!$A:$BB,34,FALSE)</f>
        <v>40718</v>
      </c>
      <c r="AM940">
        <f>VLOOKUP($G940,county_facts!$A:$BB,35,FALSE)</f>
        <v>24.3</v>
      </c>
      <c r="AN940">
        <f>VLOOKUP($G940,county_facts!$A:$BB,36,FALSE)</f>
        <v>3526</v>
      </c>
      <c r="AO940">
        <f>VLOOKUP($G940,county_facts!$A:$BB,37,FALSE)</f>
        <v>57690</v>
      </c>
      <c r="AP940">
        <f>VLOOKUP($G940,county_facts!$A:$BB,38,FALSE)</f>
        <v>-0.1</v>
      </c>
      <c r="AQ940">
        <f>VLOOKUP($G940,county_facts!$A:$BB,39,FALSE)</f>
        <v>10067</v>
      </c>
      <c r="AR940">
        <f>VLOOKUP($G940,county_facts!$A:$BB,40,FALSE)</f>
        <v>12182</v>
      </c>
      <c r="AS940">
        <f>VLOOKUP($G940,county_facts!$A:$BB,41,FALSE)</f>
        <v>18.7</v>
      </c>
      <c r="AT940">
        <f>VLOOKUP($G940,county_facts!$A:$BB,42,FALSE)</f>
        <v>0</v>
      </c>
      <c r="AU940">
        <f>VLOOKUP($G940,county_facts!$A:$BB,43,FALSE)</f>
        <v>0</v>
      </c>
      <c r="AV940">
        <f>VLOOKUP($G940,county_facts!$A:$BB,44,FALSE)</f>
        <v>0</v>
      </c>
      <c r="AW940">
        <f>VLOOKUP($G940,county_facts!$A:$BB,45,FALSE)</f>
        <v>1.7</v>
      </c>
      <c r="AX940">
        <f>VLOOKUP($G940,county_facts!$A:$BB,46,FALSE)</f>
        <v>30.2</v>
      </c>
      <c r="AY940">
        <f>VLOOKUP($G940,county_facts!$A:$BB,47,FALSE)</f>
        <v>0</v>
      </c>
      <c r="AZ940">
        <f>VLOOKUP($G940,county_facts!$A:$BB,48,FALSE)</f>
        <v>898885</v>
      </c>
      <c r="BA940">
        <f>VLOOKUP($G940,county_facts!$A:$BB,49,FALSE)</f>
        <v>2176014</v>
      </c>
      <c r="BB940">
        <f>VLOOKUP($G940,county_facts!$A:$BB,50,FALSE)</f>
        <v>14302</v>
      </c>
      <c r="BC940">
        <f>VLOOKUP($G940,county_facts!$A:$BB,51,FALSE)</f>
        <v>293539</v>
      </c>
      <c r="BD940">
        <f>VLOOKUP($G940,county_facts!$A:$BB,52,FALSE)</f>
        <v>905</v>
      </c>
      <c r="BE940">
        <f>VLOOKUP($G940,county_facts!$A:$BB,53,FALSE)</f>
        <v>651.98</v>
      </c>
      <c r="BF940">
        <f>VLOOKUP($G940,county_facts!$A:$BB,54,FALSE)</f>
        <v>257.89999999999998</v>
      </c>
    </row>
    <row r="941" spans="1:58" x14ac:dyDescent="0.3">
      <c r="A941" t="s">
        <v>9</v>
      </c>
      <c r="B941" t="s">
        <v>421</v>
      </c>
      <c r="C941">
        <v>5000</v>
      </c>
      <c r="D941" t="s">
        <v>403</v>
      </c>
      <c r="E941">
        <v>15211</v>
      </c>
      <c r="F941">
        <v>0.32870948700000002</v>
      </c>
      <c r="G941">
        <v>37147</v>
      </c>
      <c r="H941">
        <f>VLOOKUP($G941,county_facts!$A:$BB,4,FALSE)</f>
        <v>175354</v>
      </c>
      <c r="I941">
        <f>VLOOKUP($G941,county_facts!$A:$BB,5,FALSE)</f>
        <v>168148</v>
      </c>
      <c r="J941">
        <f>VLOOKUP($G941,county_facts!$A:$BB,6,FALSE)</f>
        <v>4.3</v>
      </c>
      <c r="K941">
        <f>VLOOKUP($G941,county_facts!$A:$BB,7,FALSE)</f>
        <v>168148</v>
      </c>
      <c r="L941">
        <f>VLOOKUP($G941,county_facts!$A:$BB,8,FALSE)</f>
        <v>6.1</v>
      </c>
      <c r="M941">
        <f>VLOOKUP($G941,county_facts!$A:$BB,9,FALSE)</f>
        <v>21.9</v>
      </c>
      <c r="N941">
        <f>VLOOKUP($G941,county_facts!$A:$BB,10,FALSE)</f>
        <v>11.3</v>
      </c>
      <c r="O941">
        <f>VLOOKUP($G941,county_facts!$A:$BB,11,FALSE)</f>
        <v>52.8</v>
      </c>
      <c r="P941">
        <f>VLOOKUP($G941,county_facts!$A:$BB,12,FALSE)</f>
        <v>60.7</v>
      </c>
      <c r="Q941">
        <f>VLOOKUP($G941,county_facts!$A:$BB,13,FALSE)</f>
        <v>34.799999999999997</v>
      </c>
      <c r="R941">
        <f>VLOOKUP($G941,county_facts!$A:$BB,14,FALSE)</f>
        <v>0.5</v>
      </c>
      <c r="S941">
        <f>VLOOKUP($G941,county_facts!$A:$BB,15,FALSE)</f>
        <v>1.9</v>
      </c>
      <c r="T941">
        <f>VLOOKUP($G941,county_facts!$A:$BB,16,FALSE)</f>
        <v>0.1</v>
      </c>
      <c r="U941">
        <f>VLOOKUP($G941,county_facts!$A:$BB,17,FALSE)</f>
        <v>1.9</v>
      </c>
      <c r="V941">
        <f>VLOOKUP($G941,county_facts!$A:$BB,18,FALSE)</f>
        <v>5.9</v>
      </c>
      <c r="W941">
        <f>VLOOKUP($G941,county_facts!$A:$BB,19,FALSE)</f>
        <v>56.2</v>
      </c>
      <c r="X941">
        <f>VLOOKUP($G941,county_facts!$A:$BB,20,FALSE)</f>
        <v>78</v>
      </c>
      <c r="Y941">
        <f>VLOOKUP($G941,county_facts!$A:$BB,21,FALSE)</f>
        <v>4.8</v>
      </c>
      <c r="Z941">
        <f>VLOOKUP($G941,county_facts!$A:$BB,22,FALSE)</f>
        <v>7.2</v>
      </c>
      <c r="AA941">
        <f>VLOOKUP($G941,county_facts!$A:$BB,23,FALSE)</f>
        <v>85.8</v>
      </c>
      <c r="AB941">
        <f>VLOOKUP($G941,county_facts!$A:$BB,24,FALSE)</f>
        <v>28.1</v>
      </c>
      <c r="AC941">
        <f>VLOOKUP($G941,county_facts!$A:$BB,25,FALSE)</f>
        <v>9662</v>
      </c>
      <c r="AD941">
        <f>VLOOKUP($G941,county_facts!$A:$BB,26,FALSE)</f>
        <v>19.5</v>
      </c>
      <c r="AE941">
        <f>VLOOKUP($G941,county_facts!$A:$BB,27,FALSE)</f>
        <v>76619</v>
      </c>
      <c r="AF941">
        <f>VLOOKUP($G941,county_facts!$A:$BB,28,FALSE)</f>
        <v>54.4</v>
      </c>
      <c r="AG941">
        <f>VLOOKUP($G941,county_facts!$A:$BB,29,FALSE)</f>
        <v>33.5</v>
      </c>
      <c r="AH941">
        <f>VLOOKUP($G941,county_facts!$A:$BB,30,FALSE)</f>
        <v>134900</v>
      </c>
      <c r="AI941">
        <f>VLOOKUP($G941,county_facts!$A:$BB,31,FALSE)</f>
        <v>66026</v>
      </c>
      <c r="AJ941">
        <f>VLOOKUP($G941,county_facts!$A:$BB,32,FALSE)</f>
        <v>2.4900000000000002</v>
      </c>
      <c r="AK941">
        <f>VLOOKUP($G941,county_facts!$A:$BB,33,FALSE)</f>
        <v>23029</v>
      </c>
      <c r="AL941">
        <f>VLOOKUP($G941,county_facts!$A:$BB,34,FALSE)</f>
        <v>40718</v>
      </c>
      <c r="AM941">
        <f>VLOOKUP($G941,county_facts!$A:$BB,35,FALSE)</f>
        <v>24.3</v>
      </c>
      <c r="AN941">
        <f>VLOOKUP($G941,county_facts!$A:$BB,36,FALSE)</f>
        <v>3526</v>
      </c>
      <c r="AO941">
        <f>VLOOKUP($G941,county_facts!$A:$BB,37,FALSE)</f>
        <v>57690</v>
      </c>
      <c r="AP941">
        <f>VLOOKUP($G941,county_facts!$A:$BB,38,FALSE)</f>
        <v>-0.1</v>
      </c>
      <c r="AQ941">
        <f>VLOOKUP($G941,county_facts!$A:$BB,39,FALSE)</f>
        <v>10067</v>
      </c>
      <c r="AR941">
        <f>VLOOKUP($G941,county_facts!$A:$BB,40,FALSE)</f>
        <v>12182</v>
      </c>
      <c r="AS941">
        <f>VLOOKUP($G941,county_facts!$A:$BB,41,FALSE)</f>
        <v>18.7</v>
      </c>
      <c r="AT941">
        <f>VLOOKUP($G941,county_facts!$A:$BB,42,FALSE)</f>
        <v>0</v>
      </c>
      <c r="AU941">
        <f>VLOOKUP($G941,county_facts!$A:$BB,43,FALSE)</f>
        <v>0</v>
      </c>
      <c r="AV941">
        <f>VLOOKUP($G941,county_facts!$A:$BB,44,FALSE)</f>
        <v>0</v>
      </c>
      <c r="AW941">
        <f>VLOOKUP($G941,county_facts!$A:$BB,45,FALSE)</f>
        <v>1.7</v>
      </c>
      <c r="AX941">
        <f>VLOOKUP($G941,county_facts!$A:$BB,46,FALSE)</f>
        <v>30.2</v>
      </c>
      <c r="AY941">
        <f>VLOOKUP($G941,county_facts!$A:$BB,47,FALSE)</f>
        <v>0</v>
      </c>
      <c r="AZ941">
        <f>VLOOKUP($G941,county_facts!$A:$BB,48,FALSE)</f>
        <v>898885</v>
      </c>
      <c r="BA941">
        <f>VLOOKUP($G941,county_facts!$A:$BB,49,FALSE)</f>
        <v>2176014</v>
      </c>
      <c r="BB941">
        <f>VLOOKUP($G941,county_facts!$A:$BB,50,FALSE)</f>
        <v>14302</v>
      </c>
      <c r="BC941">
        <f>VLOOKUP($G941,county_facts!$A:$BB,51,FALSE)</f>
        <v>293539</v>
      </c>
      <c r="BD941">
        <f>VLOOKUP($G941,county_facts!$A:$BB,52,FALSE)</f>
        <v>905</v>
      </c>
      <c r="BE941">
        <f>VLOOKUP($G941,county_facts!$A:$BB,53,FALSE)</f>
        <v>651.98</v>
      </c>
      <c r="BF941">
        <f>VLOOKUP($G941,county_facts!$A:$BB,54,FALSE)</f>
        <v>257.89999999999998</v>
      </c>
    </row>
    <row r="942" spans="1:58" x14ac:dyDescent="0.3">
      <c r="A942" t="s">
        <v>6</v>
      </c>
      <c r="B942" t="s">
        <v>422</v>
      </c>
      <c r="C942">
        <v>2320</v>
      </c>
      <c r="D942" t="s">
        <v>403</v>
      </c>
      <c r="E942">
        <v>3093</v>
      </c>
      <c r="F942">
        <v>0.75008082799999998</v>
      </c>
      <c r="G942">
        <v>37145</v>
      </c>
      <c r="H942">
        <f>VLOOKUP($G942,county_facts!$A:$BB,4,FALSE)</f>
        <v>39132</v>
      </c>
      <c r="I942">
        <f>VLOOKUP($G942,county_facts!$A:$BB,5,FALSE)</f>
        <v>39464</v>
      </c>
      <c r="J942">
        <f>VLOOKUP($G942,county_facts!$A:$BB,6,FALSE)</f>
        <v>-0.8</v>
      </c>
      <c r="K942">
        <f>VLOOKUP($G942,county_facts!$A:$BB,7,FALSE)</f>
        <v>39464</v>
      </c>
      <c r="L942">
        <f>VLOOKUP($G942,county_facts!$A:$BB,8,FALSE)</f>
        <v>5.4</v>
      </c>
      <c r="M942">
        <f>VLOOKUP($G942,county_facts!$A:$BB,9,FALSE)</f>
        <v>21.8</v>
      </c>
      <c r="N942">
        <f>VLOOKUP($G942,county_facts!$A:$BB,10,FALSE)</f>
        <v>17.5</v>
      </c>
      <c r="O942">
        <f>VLOOKUP($G942,county_facts!$A:$BB,11,FALSE)</f>
        <v>51.4</v>
      </c>
      <c r="P942">
        <f>VLOOKUP($G942,county_facts!$A:$BB,12,FALSE)</f>
        <v>69.900000000000006</v>
      </c>
      <c r="Q942">
        <f>VLOOKUP($G942,county_facts!$A:$BB,13,FALSE)</f>
        <v>27.3</v>
      </c>
      <c r="R942">
        <f>VLOOKUP($G942,county_facts!$A:$BB,14,FALSE)</f>
        <v>0.9</v>
      </c>
      <c r="S942">
        <f>VLOOKUP($G942,county_facts!$A:$BB,15,FALSE)</f>
        <v>0.5</v>
      </c>
      <c r="T942">
        <f>VLOOKUP($G942,county_facts!$A:$BB,16,FALSE)</f>
        <v>0</v>
      </c>
      <c r="U942">
        <f>VLOOKUP($G942,county_facts!$A:$BB,17,FALSE)</f>
        <v>1.5</v>
      </c>
      <c r="V942">
        <f>VLOOKUP($G942,county_facts!$A:$BB,18,FALSE)</f>
        <v>4.2</v>
      </c>
      <c r="W942">
        <f>VLOOKUP($G942,county_facts!$A:$BB,19,FALSE)</f>
        <v>66.400000000000006</v>
      </c>
      <c r="X942">
        <f>VLOOKUP($G942,county_facts!$A:$BB,20,FALSE)</f>
        <v>89.6</v>
      </c>
      <c r="Y942">
        <f>VLOOKUP($G942,county_facts!$A:$BB,21,FALSE)</f>
        <v>2.6</v>
      </c>
      <c r="Z942">
        <f>VLOOKUP($G942,county_facts!$A:$BB,22,FALSE)</f>
        <v>4.4000000000000004</v>
      </c>
      <c r="AA942">
        <f>VLOOKUP($G942,county_facts!$A:$BB,23,FALSE)</f>
        <v>83</v>
      </c>
      <c r="AB942">
        <f>VLOOKUP($G942,county_facts!$A:$BB,24,FALSE)</f>
        <v>14.7</v>
      </c>
      <c r="AC942">
        <f>VLOOKUP($G942,county_facts!$A:$BB,25,FALSE)</f>
        <v>2824</v>
      </c>
      <c r="AD942">
        <f>VLOOKUP($G942,county_facts!$A:$BB,26,FALSE)</f>
        <v>30.1</v>
      </c>
      <c r="AE942">
        <f>VLOOKUP($G942,county_facts!$A:$BB,27,FALSE)</f>
        <v>18173</v>
      </c>
      <c r="AF942">
        <f>VLOOKUP($G942,county_facts!$A:$BB,28,FALSE)</f>
        <v>71.900000000000006</v>
      </c>
      <c r="AG942">
        <f>VLOOKUP($G942,county_facts!$A:$BB,29,FALSE)</f>
        <v>6.9</v>
      </c>
      <c r="AH942">
        <f>VLOOKUP($G942,county_facts!$A:$BB,30,FALSE)</f>
        <v>118800</v>
      </c>
      <c r="AI942">
        <f>VLOOKUP($G942,county_facts!$A:$BB,31,FALSE)</f>
        <v>15320</v>
      </c>
      <c r="AJ942">
        <f>VLOOKUP($G942,county_facts!$A:$BB,32,FALSE)</f>
        <v>2.54</v>
      </c>
      <c r="AK942">
        <f>VLOOKUP($G942,county_facts!$A:$BB,33,FALSE)</f>
        <v>21292</v>
      </c>
      <c r="AL942">
        <f>VLOOKUP($G942,county_facts!$A:$BB,34,FALSE)</f>
        <v>42317</v>
      </c>
      <c r="AM942">
        <f>VLOOKUP($G942,county_facts!$A:$BB,35,FALSE)</f>
        <v>18</v>
      </c>
      <c r="AN942">
        <f>VLOOKUP($G942,county_facts!$A:$BB,36,FALSE)</f>
        <v>669</v>
      </c>
      <c r="AO942">
        <f>VLOOKUP($G942,county_facts!$A:$BB,37,FALSE)</f>
        <v>7987</v>
      </c>
      <c r="AP942">
        <f>VLOOKUP($G942,county_facts!$A:$BB,38,FALSE)</f>
        <v>-2.4</v>
      </c>
      <c r="AQ942">
        <f>VLOOKUP($G942,county_facts!$A:$BB,39,FALSE)</f>
        <v>2040</v>
      </c>
      <c r="AR942">
        <f>VLOOKUP($G942,county_facts!$A:$BB,40,FALSE)</f>
        <v>2627</v>
      </c>
      <c r="AS942">
        <f>VLOOKUP($G942,county_facts!$A:$BB,41,FALSE)</f>
        <v>0</v>
      </c>
      <c r="AT942">
        <f>VLOOKUP($G942,county_facts!$A:$BB,42,FALSE)</f>
        <v>0</v>
      </c>
      <c r="AU942">
        <f>VLOOKUP($G942,county_facts!$A:$BB,43,FALSE)</f>
        <v>0</v>
      </c>
      <c r="AV942">
        <f>VLOOKUP($G942,county_facts!$A:$BB,44,FALSE)</f>
        <v>0</v>
      </c>
      <c r="AW942">
        <f>VLOOKUP($G942,county_facts!$A:$BB,45,FALSE)</f>
        <v>1.6</v>
      </c>
      <c r="AX942">
        <f>VLOOKUP($G942,county_facts!$A:$BB,46,FALSE)</f>
        <v>0</v>
      </c>
      <c r="AY942">
        <f>VLOOKUP($G942,county_facts!$A:$BB,47,FALSE)</f>
        <v>0</v>
      </c>
      <c r="AZ942">
        <f>VLOOKUP($G942,county_facts!$A:$BB,48,FALSE)</f>
        <v>193278</v>
      </c>
      <c r="BA942">
        <f>VLOOKUP($G942,county_facts!$A:$BB,49,FALSE)</f>
        <v>384238</v>
      </c>
      <c r="BB942">
        <f>VLOOKUP($G942,county_facts!$A:$BB,50,FALSE)</f>
        <v>10302</v>
      </c>
      <c r="BC942">
        <f>VLOOKUP($G942,county_facts!$A:$BB,51,FALSE)</f>
        <v>37380</v>
      </c>
      <c r="BD942">
        <f>VLOOKUP($G942,county_facts!$A:$BB,52,FALSE)</f>
        <v>105</v>
      </c>
      <c r="BE942">
        <f>VLOOKUP($G942,county_facts!$A:$BB,53,FALSE)</f>
        <v>392.32</v>
      </c>
      <c r="BF942">
        <f>VLOOKUP($G942,county_facts!$A:$BB,54,FALSE)</f>
        <v>100.6</v>
      </c>
    </row>
    <row r="943" spans="1:58" x14ac:dyDescent="0.3">
      <c r="A943" t="s">
        <v>9</v>
      </c>
      <c r="B943" t="s">
        <v>422</v>
      </c>
      <c r="C943">
        <v>773</v>
      </c>
      <c r="D943" t="s">
        <v>403</v>
      </c>
      <c r="E943">
        <v>3093</v>
      </c>
      <c r="F943">
        <v>0.24991917199999999</v>
      </c>
      <c r="G943">
        <v>37145</v>
      </c>
      <c r="H943">
        <f>VLOOKUP($G943,county_facts!$A:$BB,4,FALSE)</f>
        <v>39132</v>
      </c>
      <c r="I943">
        <f>VLOOKUP($G943,county_facts!$A:$BB,5,FALSE)</f>
        <v>39464</v>
      </c>
      <c r="J943">
        <f>VLOOKUP($G943,county_facts!$A:$BB,6,FALSE)</f>
        <v>-0.8</v>
      </c>
      <c r="K943">
        <f>VLOOKUP($G943,county_facts!$A:$BB,7,FALSE)</f>
        <v>39464</v>
      </c>
      <c r="L943">
        <f>VLOOKUP($G943,county_facts!$A:$BB,8,FALSE)</f>
        <v>5.4</v>
      </c>
      <c r="M943">
        <f>VLOOKUP($G943,county_facts!$A:$BB,9,FALSE)</f>
        <v>21.8</v>
      </c>
      <c r="N943">
        <f>VLOOKUP($G943,county_facts!$A:$BB,10,FALSE)</f>
        <v>17.5</v>
      </c>
      <c r="O943">
        <f>VLOOKUP($G943,county_facts!$A:$BB,11,FALSE)</f>
        <v>51.4</v>
      </c>
      <c r="P943">
        <f>VLOOKUP($G943,county_facts!$A:$BB,12,FALSE)</f>
        <v>69.900000000000006</v>
      </c>
      <c r="Q943">
        <f>VLOOKUP($G943,county_facts!$A:$BB,13,FALSE)</f>
        <v>27.3</v>
      </c>
      <c r="R943">
        <f>VLOOKUP($G943,county_facts!$A:$BB,14,FALSE)</f>
        <v>0.9</v>
      </c>
      <c r="S943">
        <f>VLOOKUP($G943,county_facts!$A:$BB,15,FALSE)</f>
        <v>0.5</v>
      </c>
      <c r="T943">
        <f>VLOOKUP($G943,county_facts!$A:$BB,16,FALSE)</f>
        <v>0</v>
      </c>
      <c r="U943">
        <f>VLOOKUP($G943,county_facts!$A:$BB,17,FALSE)</f>
        <v>1.5</v>
      </c>
      <c r="V943">
        <f>VLOOKUP($G943,county_facts!$A:$BB,18,FALSE)</f>
        <v>4.2</v>
      </c>
      <c r="W943">
        <f>VLOOKUP($G943,county_facts!$A:$BB,19,FALSE)</f>
        <v>66.400000000000006</v>
      </c>
      <c r="X943">
        <f>VLOOKUP($G943,county_facts!$A:$BB,20,FALSE)</f>
        <v>89.6</v>
      </c>
      <c r="Y943">
        <f>VLOOKUP($G943,county_facts!$A:$BB,21,FALSE)</f>
        <v>2.6</v>
      </c>
      <c r="Z943">
        <f>VLOOKUP($G943,county_facts!$A:$BB,22,FALSE)</f>
        <v>4.4000000000000004</v>
      </c>
      <c r="AA943">
        <f>VLOOKUP($G943,county_facts!$A:$BB,23,FALSE)</f>
        <v>83</v>
      </c>
      <c r="AB943">
        <f>VLOOKUP($G943,county_facts!$A:$BB,24,FALSE)</f>
        <v>14.7</v>
      </c>
      <c r="AC943">
        <f>VLOOKUP($G943,county_facts!$A:$BB,25,FALSE)</f>
        <v>2824</v>
      </c>
      <c r="AD943">
        <f>VLOOKUP($G943,county_facts!$A:$BB,26,FALSE)</f>
        <v>30.1</v>
      </c>
      <c r="AE943">
        <f>VLOOKUP($G943,county_facts!$A:$BB,27,FALSE)</f>
        <v>18173</v>
      </c>
      <c r="AF943">
        <f>VLOOKUP($G943,county_facts!$A:$BB,28,FALSE)</f>
        <v>71.900000000000006</v>
      </c>
      <c r="AG943">
        <f>VLOOKUP($G943,county_facts!$A:$BB,29,FALSE)</f>
        <v>6.9</v>
      </c>
      <c r="AH943">
        <f>VLOOKUP($G943,county_facts!$A:$BB,30,FALSE)</f>
        <v>118800</v>
      </c>
      <c r="AI943">
        <f>VLOOKUP($G943,county_facts!$A:$BB,31,FALSE)</f>
        <v>15320</v>
      </c>
      <c r="AJ943">
        <f>VLOOKUP($G943,county_facts!$A:$BB,32,FALSE)</f>
        <v>2.54</v>
      </c>
      <c r="AK943">
        <f>VLOOKUP($G943,county_facts!$A:$BB,33,FALSE)</f>
        <v>21292</v>
      </c>
      <c r="AL943">
        <f>VLOOKUP($G943,county_facts!$A:$BB,34,FALSE)</f>
        <v>42317</v>
      </c>
      <c r="AM943">
        <f>VLOOKUP($G943,county_facts!$A:$BB,35,FALSE)</f>
        <v>18</v>
      </c>
      <c r="AN943">
        <f>VLOOKUP($G943,county_facts!$A:$BB,36,FALSE)</f>
        <v>669</v>
      </c>
      <c r="AO943">
        <f>VLOOKUP($G943,county_facts!$A:$BB,37,FALSE)</f>
        <v>7987</v>
      </c>
      <c r="AP943">
        <f>VLOOKUP($G943,county_facts!$A:$BB,38,FALSE)</f>
        <v>-2.4</v>
      </c>
      <c r="AQ943">
        <f>VLOOKUP($G943,county_facts!$A:$BB,39,FALSE)</f>
        <v>2040</v>
      </c>
      <c r="AR943">
        <f>VLOOKUP($G943,county_facts!$A:$BB,40,FALSE)</f>
        <v>2627</v>
      </c>
      <c r="AS943">
        <f>VLOOKUP($G943,county_facts!$A:$BB,41,FALSE)</f>
        <v>0</v>
      </c>
      <c r="AT943">
        <f>VLOOKUP($G943,county_facts!$A:$BB,42,FALSE)</f>
        <v>0</v>
      </c>
      <c r="AU943">
        <f>VLOOKUP($G943,county_facts!$A:$BB,43,FALSE)</f>
        <v>0</v>
      </c>
      <c r="AV943">
        <f>VLOOKUP($G943,county_facts!$A:$BB,44,FALSE)</f>
        <v>0</v>
      </c>
      <c r="AW943">
        <f>VLOOKUP($G943,county_facts!$A:$BB,45,FALSE)</f>
        <v>1.6</v>
      </c>
      <c r="AX943">
        <f>VLOOKUP($G943,county_facts!$A:$BB,46,FALSE)</f>
        <v>0</v>
      </c>
      <c r="AY943">
        <f>VLOOKUP($G943,county_facts!$A:$BB,47,FALSE)</f>
        <v>0</v>
      </c>
      <c r="AZ943">
        <f>VLOOKUP($G943,county_facts!$A:$BB,48,FALSE)</f>
        <v>193278</v>
      </c>
      <c r="BA943">
        <f>VLOOKUP($G943,county_facts!$A:$BB,49,FALSE)</f>
        <v>384238</v>
      </c>
      <c r="BB943">
        <f>VLOOKUP($G943,county_facts!$A:$BB,50,FALSE)</f>
        <v>10302</v>
      </c>
      <c r="BC943">
        <f>VLOOKUP($G943,county_facts!$A:$BB,51,FALSE)</f>
        <v>37380</v>
      </c>
      <c r="BD943">
        <f>VLOOKUP($G943,county_facts!$A:$BB,52,FALSE)</f>
        <v>105</v>
      </c>
      <c r="BE943">
        <f>VLOOKUP($G943,county_facts!$A:$BB,53,FALSE)</f>
        <v>392.32</v>
      </c>
      <c r="BF943">
        <f>VLOOKUP($G943,county_facts!$A:$BB,54,FALSE)</f>
        <v>100.6</v>
      </c>
    </row>
    <row r="944" spans="1:58" x14ac:dyDescent="0.3">
      <c r="A944" t="s">
        <v>6</v>
      </c>
      <c r="B944" t="s">
        <v>423</v>
      </c>
      <c r="C944">
        <v>591</v>
      </c>
      <c r="D944" t="s">
        <v>403</v>
      </c>
      <c r="E944">
        <v>765</v>
      </c>
      <c r="F944">
        <v>0.77254902000000003</v>
      </c>
      <c r="G944">
        <v>37143</v>
      </c>
      <c r="H944">
        <f>VLOOKUP($G944,county_facts!$A:$BB,4,FALSE)</f>
        <v>13466</v>
      </c>
      <c r="I944">
        <f>VLOOKUP($G944,county_facts!$A:$BB,5,FALSE)</f>
        <v>13453</v>
      </c>
      <c r="J944">
        <f>VLOOKUP($G944,county_facts!$A:$BB,6,FALSE)</f>
        <v>0.1</v>
      </c>
      <c r="K944">
        <f>VLOOKUP($G944,county_facts!$A:$BB,7,FALSE)</f>
        <v>13453</v>
      </c>
      <c r="L944">
        <f>VLOOKUP($G944,county_facts!$A:$BB,8,FALSE)</f>
        <v>4.7</v>
      </c>
      <c r="M944">
        <f>VLOOKUP($G944,county_facts!$A:$BB,9,FALSE)</f>
        <v>20.3</v>
      </c>
      <c r="N944">
        <f>VLOOKUP($G944,county_facts!$A:$BB,10,FALSE)</f>
        <v>24.3</v>
      </c>
      <c r="O944">
        <f>VLOOKUP($G944,county_facts!$A:$BB,11,FALSE)</f>
        <v>51.9</v>
      </c>
      <c r="P944">
        <f>VLOOKUP($G944,county_facts!$A:$BB,12,FALSE)</f>
        <v>73.2</v>
      </c>
      <c r="Q944">
        <f>VLOOKUP($G944,county_facts!$A:$BB,13,FALSE)</f>
        <v>24.4</v>
      </c>
      <c r="R944">
        <f>VLOOKUP($G944,county_facts!$A:$BB,14,FALSE)</f>
        <v>0.4</v>
      </c>
      <c r="S944">
        <f>VLOOKUP($G944,county_facts!$A:$BB,15,FALSE)</f>
        <v>0.5</v>
      </c>
      <c r="T944">
        <f>VLOOKUP($G944,county_facts!$A:$BB,16,FALSE)</f>
        <v>0</v>
      </c>
      <c r="U944">
        <f>VLOOKUP($G944,county_facts!$A:$BB,17,FALSE)</f>
        <v>1.5</v>
      </c>
      <c r="V944">
        <f>VLOOKUP($G944,county_facts!$A:$BB,18,FALSE)</f>
        <v>2.2999999999999998</v>
      </c>
      <c r="W944">
        <f>VLOOKUP($G944,county_facts!$A:$BB,19,FALSE)</f>
        <v>71.400000000000006</v>
      </c>
      <c r="X944">
        <f>VLOOKUP($G944,county_facts!$A:$BB,20,FALSE)</f>
        <v>91.2</v>
      </c>
      <c r="Y944">
        <f>VLOOKUP($G944,county_facts!$A:$BB,21,FALSE)</f>
        <v>2.1</v>
      </c>
      <c r="Z944">
        <f>VLOOKUP($G944,county_facts!$A:$BB,22,FALSE)</f>
        <v>3.3</v>
      </c>
      <c r="AA944">
        <f>VLOOKUP($G944,county_facts!$A:$BB,23,FALSE)</f>
        <v>83.7</v>
      </c>
      <c r="AB944">
        <f>VLOOKUP($G944,county_facts!$A:$BB,24,FALSE)</f>
        <v>18.399999999999999</v>
      </c>
      <c r="AC944">
        <f>VLOOKUP($G944,county_facts!$A:$BB,25,FALSE)</f>
        <v>1595</v>
      </c>
      <c r="AD944">
        <f>VLOOKUP($G944,county_facts!$A:$BB,26,FALSE)</f>
        <v>29.5</v>
      </c>
      <c r="AE944">
        <f>VLOOKUP($G944,county_facts!$A:$BB,27,FALSE)</f>
        <v>7036</v>
      </c>
      <c r="AF944">
        <f>VLOOKUP($G944,county_facts!$A:$BB,28,FALSE)</f>
        <v>77.2</v>
      </c>
      <c r="AG944">
        <f>VLOOKUP($G944,county_facts!$A:$BB,29,FALSE)</f>
        <v>4.5999999999999996</v>
      </c>
      <c r="AH944">
        <f>VLOOKUP($G944,county_facts!$A:$BB,30,FALSE)</f>
        <v>170700</v>
      </c>
      <c r="AI944">
        <f>VLOOKUP($G944,county_facts!$A:$BB,31,FALSE)</f>
        <v>5437</v>
      </c>
      <c r="AJ944">
        <f>VLOOKUP($G944,county_facts!$A:$BB,32,FALSE)</f>
        <v>2.46</v>
      </c>
      <c r="AK944">
        <f>VLOOKUP($G944,county_facts!$A:$BB,33,FALSE)</f>
        <v>23809</v>
      </c>
      <c r="AL944">
        <f>VLOOKUP($G944,county_facts!$A:$BB,34,FALSE)</f>
        <v>43709</v>
      </c>
      <c r="AM944">
        <f>VLOOKUP($G944,county_facts!$A:$BB,35,FALSE)</f>
        <v>20.2</v>
      </c>
      <c r="AN944">
        <f>VLOOKUP($G944,county_facts!$A:$BB,36,FALSE)</f>
        <v>201</v>
      </c>
      <c r="AO944">
        <f>VLOOKUP($G944,county_facts!$A:$BB,37,FALSE)</f>
        <v>1362</v>
      </c>
      <c r="AP944">
        <f>VLOOKUP($G944,county_facts!$A:$BB,38,FALSE)</f>
        <v>-3</v>
      </c>
      <c r="AQ944">
        <f>VLOOKUP($G944,county_facts!$A:$BB,39,FALSE)</f>
        <v>915</v>
      </c>
      <c r="AR944">
        <f>VLOOKUP($G944,county_facts!$A:$BB,40,FALSE)</f>
        <v>936</v>
      </c>
      <c r="AS944">
        <f>VLOOKUP($G944,county_facts!$A:$BB,41,FALSE)</f>
        <v>0</v>
      </c>
      <c r="AT944">
        <f>VLOOKUP($G944,county_facts!$A:$BB,42,FALSE)</f>
        <v>0</v>
      </c>
      <c r="AU944">
        <f>VLOOKUP($G944,county_facts!$A:$BB,43,FALSE)</f>
        <v>0</v>
      </c>
      <c r="AV944">
        <f>VLOOKUP($G944,county_facts!$A:$BB,44,FALSE)</f>
        <v>0</v>
      </c>
      <c r="AW944">
        <f>VLOOKUP($G944,county_facts!$A:$BB,45,FALSE)</f>
        <v>0</v>
      </c>
      <c r="AX944">
        <f>VLOOKUP($G944,county_facts!$A:$BB,46,FALSE)</f>
        <v>22.3</v>
      </c>
      <c r="AY944">
        <f>VLOOKUP($G944,county_facts!$A:$BB,47,FALSE)</f>
        <v>0</v>
      </c>
      <c r="AZ944">
        <f>VLOOKUP($G944,county_facts!$A:$BB,48,FALSE)</f>
        <v>32358</v>
      </c>
      <c r="BA944">
        <f>VLOOKUP($G944,county_facts!$A:$BB,49,FALSE)</f>
        <v>69022</v>
      </c>
      <c r="BB944">
        <f>VLOOKUP($G944,county_facts!$A:$BB,50,FALSE)</f>
        <v>5546</v>
      </c>
      <c r="BC944">
        <f>VLOOKUP($G944,county_facts!$A:$BB,51,FALSE)</f>
        <v>5776</v>
      </c>
      <c r="BD944">
        <f>VLOOKUP($G944,county_facts!$A:$BB,52,FALSE)</f>
        <v>26</v>
      </c>
      <c r="BE944">
        <f>VLOOKUP($G944,county_facts!$A:$BB,53,FALSE)</f>
        <v>247.09</v>
      </c>
      <c r="BF944">
        <f>VLOOKUP($G944,county_facts!$A:$BB,54,FALSE)</f>
        <v>54.4</v>
      </c>
    </row>
    <row r="945" spans="1:58" x14ac:dyDescent="0.3">
      <c r="A945" t="s">
        <v>9</v>
      </c>
      <c r="B945" t="s">
        <v>423</v>
      </c>
      <c r="C945">
        <v>174</v>
      </c>
      <c r="D945" t="s">
        <v>403</v>
      </c>
      <c r="E945">
        <v>765</v>
      </c>
      <c r="F945">
        <v>0.22745098</v>
      </c>
      <c r="G945">
        <v>37143</v>
      </c>
      <c r="H945">
        <f>VLOOKUP($G945,county_facts!$A:$BB,4,FALSE)</f>
        <v>13466</v>
      </c>
      <c r="I945">
        <f>VLOOKUP($G945,county_facts!$A:$BB,5,FALSE)</f>
        <v>13453</v>
      </c>
      <c r="J945">
        <f>VLOOKUP($G945,county_facts!$A:$BB,6,FALSE)</f>
        <v>0.1</v>
      </c>
      <c r="K945">
        <f>VLOOKUP($G945,county_facts!$A:$BB,7,FALSE)</f>
        <v>13453</v>
      </c>
      <c r="L945">
        <f>VLOOKUP($G945,county_facts!$A:$BB,8,FALSE)</f>
        <v>4.7</v>
      </c>
      <c r="M945">
        <f>VLOOKUP($G945,county_facts!$A:$BB,9,FALSE)</f>
        <v>20.3</v>
      </c>
      <c r="N945">
        <f>VLOOKUP($G945,county_facts!$A:$BB,10,FALSE)</f>
        <v>24.3</v>
      </c>
      <c r="O945">
        <f>VLOOKUP($G945,county_facts!$A:$BB,11,FALSE)</f>
        <v>51.9</v>
      </c>
      <c r="P945">
        <f>VLOOKUP($G945,county_facts!$A:$BB,12,FALSE)</f>
        <v>73.2</v>
      </c>
      <c r="Q945">
        <f>VLOOKUP($G945,county_facts!$A:$BB,13,FALSE)</f>
        <v>24.4</v>
      </c>
      <c r="R945">
        <f>VLOOKUP($G945,county_facts!$A:$BB,14,FALSE)</f>
        <v>0.4</v>
      </c>
      <c r="S945">
        <f>VLOOKUP($G945,county_facts!$A:$BB,15,FALSE)</f>
        <v>0.5</v>
      </c>
      <c r="T945">
        <f>VLOOKUP($G945,county_facts!$A:$BB,16,FALSE)</f>
        <v>0</v>
      </c>
      <c r="U945">
        <f>VLOOKUP($G945,county_facts!$A:$BB,17,FALSE)</f>
        <v>1.5</v>
      </c>
      <c r="V945">
        <f>VLOOKUP($G945,county_facts!$A:$BB,18,FALSE)</f>
        <v>2.2999999999999998</v>
      </c>
      <c r="W945">
        <f>VLOOKUP($G945,county_facts!$A:$BB,19,FALSE)</f>
        <v>71.400000000000006</v>
      </c>
      <c r="X945">
        <f>VLOOKUP($G945,county_facts!$A:$BB,20,FALSE)</f>
        <v>91.2</v>
      </c>
      <c r="Y945">
        <f>VLOOKUP($G945,county_facts!$A:$BB,21,FALSE)</f>
        <v>2.1</v>
      </c>
      <c r="Z945">
        <f>VLOOKUP($G945,county_facts!$A:$BB,22,FALSE)</f>
        <v>3.3</v>
      </c>
      <c r="AA945">
        <f>VLOOKUP($G945,county_facts!$A:$BB,23,FALSE)</f>
        <v>83.7</v>
      </c>
      <c r="AB945">
        <f>VLOOKUP($G945,county_facts!$A:$BB,24,FALSE)</f>
        <v>18.399999999999999</v>
      </c>
      <c r="AC945">
        <f>VLOOKUP($G945,county_facts!$A:$BB,25,FALSE)</f>
        <v>1595</v>
      </c>
      <c r="AD945">
        <f>VLOOKUP($G945,county_facts!$A:$BB,26,FALSE)</f>
        <v>29.5</v>
      </c>
      <c r="AE945">
        <f>VLOOKUP($G945,county_facts!$A:$BB,27,FALSE)</f>
        <v>7036</v>
      </c>
      <c r="AF945">
        <f>VLOOKUP($G945,county_facts!$A:$BB,28,FALSE)</f>
        <v>77.2</v>
      </c>
      <c r="AG945">
        <f>VLOOKUP($G945,county_facts!$A:$BB,29,FALSE)</f>
        <v>4.5999999999999996</v>
      </c>
      <c r="AH945">
        <f>VLOOKUP($G945,county_facts!$A:$BB,30,FALSE)</f>
        <v>170700</v>
      </c>
      <c r="AI945">
        <f>VLOOKUP($G945,county_facts!$A:$BB,31,FALSE)</f>
        <v>5437</v>
      </c>
      <c r="AJ945">
        <f>VLOOKUP($G945,county_facts!$A:$BB,32,FALSE)</f>
        <v>2.46</v>
      </c>
      <c r="AK945">
        <f>VLOOKUP($G945,county_facts!$A:$BB,33,FALSE)</f>
        <v>23809</v>
      </c>
      <c r="AL945">
        <f>VLOOKUP($G945,county_facts!$A:$BB,34,FALSE)</f>
        <v>43709</v>
      </c>
      <c r="AM945">
        <f>VLOOKUP($G945,county_facts!$A:$BB,35,FALSE)</f>
        <v>20.2</v>
      </c>
      <c r="AN945">
        <f>VLOOKUP($G945,county_facts!$A:$BB,36,FALSE)</f>
        <v>201</v>
      </c>
      <c r="AO945">
        <f>VLOOKUP($G945,county_facts!$A:$BB,37,FALSE)</f>
        <v>1362</v>
      </c>
      <c r="AP945">
        <f>VLOOKUP($G945,county_facts!$A:$BB,38,FALSE)</f>
        <v>-3</v>
      </c>
      <c r="AQ945">
        <f>VLOOKUP($G945,county_facts!$A:$BB,39,FALSE)</f>
        <v>915</v>
      </c>
      <c r="AR945">
        <f>VLOOKUP($G945,county_facts!$A:$BB,40,FALSE)</f>
        <v>936</v>
      </c>
      <c r="AS945">
        <f>VLOOKUP($G945,county_facts!$A:$BB,41,FALSE)</f>
        <v>0</v>
      </c>
      <c r="AT945">
        <f>VLOOKUP($G945,county_facts!$A:$BB,42,FALSE)</f>
        <v>0</v>
      </c>
      <c r="AU945">
        <f>VLOOKUP($G945,county_facts!$A:$BB,43,FALSE)</f>
        <v>0</v>
      </c>
      <c r="AV945">
        <f>VLOOKUP($G945,county_facts!$A:$BB,44,FALSE)</f>
        <v>0</v>
      </c>
      <c r="AW945">
        <f>VLOOKUP($G945,county_facts!$A:$BB,45,FALSE)</f>
        <v>0</v>
      </c>
      <c r="AX945">
        <f>VLOOKUP($G945,county_facts!$A:$BB,46,FALSE)</f>
        <v>22.3</v>
      </c>
      <c r="AY945">
        <f>VLOOKUP($G945,county_facts!$A:$BB,47,FALSE)</f>
        <v>0</v>
      </c>
      <c r="AZ945">
        <f>VLOOKUP($G945,county_facts!$A:$BB,48,FALSE)</f>
        <v>32358</v>
      </c>
      <c r="BA945">
        <f>VLOOKUP($G945,county_facts!$A:$BB,49,FALSE)</f>
        <v>69022</v>
      </c>
      <c r="BB945">
        <f>VLOOKUP($G945,county_facts!$A:$BB,50,FALSE)</f>
        <v>5546</v>
      </c>
      <c r="BC945">
        <f>VLOOKUP($G945,county_facts!$A:$BB,51,FALSE)</f>
        <v>5776</v>
      </c>
      <c r="BD945">
        <f>VLOOKUP($G945,county_facts!$A:$BB,52,FALSE)</f>
        <v>26</v>
      </c>
      <c r="BE945">
        <f>VLOOKUP($G945,county_facts!$A:$BB,53,FALSE)</f>
        <v>247.09</v>
      </c>
      <c r="BF945">
        <f>VLOOKUP($G945,county_facts!$A:$BB,54,FALSE)</f>
        <v>54.4</v>
      </c>
    </row>
    <row r="946" spans="1:58" x14ac:dyDescent="0.3">
      <c r="A946" t="s">
        <v>6</v>
      </c>
      <c r="B946" t="s">
        <v>424</v>
      </c>
      <c r="C946">
        <v>2495</v>
      </c>
      <c r="D946" t="s">
        <v>403</v>
      </c>
      <c r="E946">
        <v>3672</v>
      </c>
      <c r="F946">
        <v>0.67946623100000003</v>
      </c>
      <c r="G946">
        <v>37141</v>
      </c>
      <c r="H946">
        <f>VLOOKUP($G946,county_facts!$A:$BB,4,FALSE)</f>
        <v>56250</v>
      </c>
      <c r="I946">
        <f>VLOOKUP($G946,county_facts!$A:$BB,5,FALSE)</f>
        <v>52201</v>
      </c>
      <c r="J946">
        <f>VLOOKUP($G946,county_facts!$A:$BB,6,FALSE)</f>
        <v>7.8</v>
      </c>
      <c r="K946">
        <f>VLOOKUP($G946,county_facts!$A:$BB,7,FALSE)</f>
        <v>52217</v>
      </c>
      <c r="L946">
        <f>VLOOKUP($G946,county_facts!$A:$BB,8,FALSE)</f>
        <v>5.5</v>
      </c>
      <c r="M946">
        <f>VLOOKUP($G946,county_facts!$A:$BB,9,FALSE)</f>
        <v>22.5</v>
      </c>
      <c r="N946">
        <f>VLOOKUP($G946,county_facts!$A:$BB,10,FALSE)</f>
        <v>17.100000000000001</v>
      </c>
      <c r="O946">
        <f>VLOOKUP($G946,county_facts!$A:$BB,11,FALSE)</f>
        <v>50</v>
      </c>
      <c r="P946">
        <f>VLOOKUP($G946,county_facts!$A:$BB,12,FALSE)</f>
        <v>79.7</v>
      </c>
      <c r="Q946">
        <f>VLOOKUP($G946,county_facts!$A:$BB,13,FALSE)</f>
        <v>16.8</v>
      </c>
      <c r="R946">
        <f>VLOOKUP($G946,county_facts!$A:$BB,14,FALSE)</f>
        <v>0.9</v>
      </c>
      <c r="S946">
        <f>VLOOKUP($G946,county_facts!$A:$BB,15,FALSE)</f>
        <v>0.7</v>
      </c>
      <c r="T946">
        <f>VLOOKUP($G946,county_facts!$A:$BB,16,FALSE)</f>
        <v>0.1</v>
      </c>
      <c r="U946">
        <f>VLOOKUP($G946,county_facts!$A:$BB,17,FALSE)</f>
        <v>1.9</v>
      </c>
      <c r="V946">
        <f>VLOOKUP($G946,county_facts!$A:$BB,18,FALSE)</f>
        <v>6.4</v>
      </c>
      <c r="W946">
        <f>VLOOKUP($G946,county_facts!$A:$BB,19,FALSE)</f>
        <v>74.400000000000006</v>
      </c>
      <c r="X946">
        <f>VLOOKUP($G946,county_facts!$A:$BB,20,FALSE)</f>
        <v>87</v>
      </c>
      <c r="Y946">
        <f>VLOOKUP($G946,county_facts!$A:$BB,21,FALSE)</f>
        <v>3.9</v>
      </c>
      <c r="Z946">
        <f>VLOOKUP($G946,county_facts!$A:$BB,22,FALSE)</f>
        <v>5.7</v>
      </c>
      <c r="AA946">
        <f>VLOOKUP($G946,county_facts!$A:$BB,23,FALSE)</f>
        <v>86.7</v>
      </c>
      <c r="AB946">
        <f>VLOOKUP($G946,county_facts!$A:$BB,24,FALSE)</f>
        <v>21.7</v>
      </c>
      <c r="AC946">
        <f>VLOOKUP($G946,county_facts!$A:$BB,25,FALSE)</f>
        <v>4856</v>
      </c>
      <c r="AD946">
        <f>VLOOKUP($G946,county_facts!$A:$BB,26,FALSE)</f>
        <v>29.2</v>
      </c>
      <c r="AE946">
        <f>VLOOKUP($G946,county_facts!$A:$BB,27,FALSE)</f>
        <v>27224</v>
      </c>
      <c r="AF946">
        <f>VLOOKUP($G946,county_facts!$A:$BB,28,FALSE)</f>
        <v>77.3</v>
      </c>
      <c r="AG946">
        <f>VLOOKUP($G946,county_facts!$A:$BB,29,FALSE)</f>
        <v>6.8</v>
      </c>
      <c r="AH946">
        <f>VLOOKUP($G946,county_facts!$A:$BB,30,FALSE)</f>
        <v>155600</v>
      </c>
      <c r="AI946">
        <f>VLOOKUP($G946,county_facts!$A:$BB,31,FALSE)</f>
        <v>20254</v>
      </c>
      <c r="AJ946">
        <f>VLOOKUP($G946,county_facts!$A:$BB,32,FALSE)</f>
        <v>2.57</v>
      </c>
      <c r="AK946">
        <f>VLOOKUP($G946,county_facts!$A:$BB,33,FALSE)</f>
        <v>23526</v>
      </c>
      <c r="AL946">
        <f>VLOOKUP($G946,county_facts!$A:$BB,34,FALSE)</f>
        <v>44524</v>
      </c>
      <c r="AM946">
        <f>VLOOKUP($G946,county_facts!$A:$BB,35,FALSE)</f>
        <v>19.3</v>
      </c>
      <c r="AN946">
        <f>VLOOKUP($G946,county_facts!$A:$BB,36,FALSE)</f>
        <v>950</v>
      </c>
      <c r="AO946">
        <f>VLOOKUP($G946,county_facts!$A:$BB,37,FALSE)</f>
        <v>7548</v>
      </c>
      <c r="AP946">
        <f>VLOOKUP($G946,county_facts!$A:$BB,38,FALSE)</f>
        <v>1.8</v>
      </c>
      <c r="AQ946">
        <f>VLOOKUP($G946,county_facts!$A:$BB,39,FALSE)</f>
        <v>3911</v>
      </c>
      <c r="AR946">
        <f>VLOOKUP($G946,county_facts!$A:$BB,40,FALSE)</f>
        <v>4892</v>
      </c>
      <c r="AS946">
        <f>VLOOKUP($G946,county_facts!$A:$BB,41,FALSE)</f>
        <v>10.4</v>
      </c>
      <c r="AT946">
        <f>VLOOKUP($G946,county_facts!$A:$BB,42,FALSE)</f>
        <v>0</v>
      </c>
      <c r="AU946">
        <f>VLOOKUP($G946,county_facts!$A:$BB,43,FALSE)</f>
        <v>0</v>
      </c>
      <c r="AV946">
        <f>VLOOKUP($G946,county_facts!$A:$BB,44,FALSE)</f>
        <v>0</v>
      </c>
      <c r="AW946">
        <f>VLOOKUP($G946,county_facts!$A:$BB,45,FALSE)</f>
        <v>0</v>
      </c>
      <c r="AX946">
        <f>VLOOKUP($G946,county_facts!$A:$BB,46,FALSE)</f>
        <v>32.299999999999997</v>
      </c>
      <c r="AY946">
        <f>VLOOKUP($G946,county_facts!$A:$BB,47,FALSE)</f>
        <v>0</v>
      </c>
      <c r="AZ946">
        <f>VLOOKUP($G946,county_facts!$A:$BB,48,FALSE)</f>
        <v>583880</v>
      </c>
      <c r="BA946">
        <f>VLOOKUP($G946,county_facts!$A:$BB,49,FALSE)</f>
        <v>331801</v>
      </c>
      <c r="BB946">
        <f>VLOOKUP($G946,county_facts!$A:$BB,50,FALSE)</f>
        <v>6674</v>
      </c>
      <c r="BC946">
        <f>VLOOKUP($G946,county_facts!$A:$BB,51,FALSE)</f>
        <v>35467</v>
      </c>
      <c r="BD946">
        <f>VLOOKUP($G946,county_facts!$A:$BB,52,FALSE)</f>
        <v>459</v>
      </c>
      <c r="BE946">
        <f>VLOOKUP($G946,county_facts!$A:$BB,53,FALSE)</f>
        <v>869.8</v>
      </c>
      <c r="BF946">
        <f>VLOOKUP($G946,county_facts!$A:$BB,54,FALSE)</f>
        <v>60</v>
      </c>
    </row>
    <row r="947" spans="1:58" x14ac:dyDescent="0.3">
      <c r="A947" t="s">
        <v>9</v>
      </c>
      <c r="B947" t="s">
        <v>424</v>
      </c>
      <c r="C947">
        <v>1177</v>
      </c>
      <c r="D947" t="s">
        <v>403</v>
      </c>
      <c r="E947">
        <v>3672</v>
      </c>
      <c r="F947">
        <v>0.32053376900000002</v>
      </c>
      <c r="G947">
        <v>37141</v>
      </c>
      <c r="H947">
        <f>VLOOKUP($G947,county_facts!$A:$BB,4,FALSE)</f>
        <v>56250</v>
      </c>
      <c r="I947">
        <f>VLOOKUP($G947,county_facts!$A:$BB,5,FALSE)</f>
        <v>52201</v>
      </c>
      <c r="J947">
        <f>VLOOKUP($G947,county_facts!$A:$BB,6,FALSE)</f>
        <v>7.8</v>
      </c>
      <c r="K947">
        <f>VLOOKUP($G947,county_facts!$A:$BB,7,FALSE)</f>
        <v>52217</v>
      </c>
      <c r="L947">
        <f>VLOOKUP($G947,county_facts!$A:$BB,8,FALSE)</f>
        <v>5.5</v>
      </c>
      <c r="M947">
        <f>VLOOKUP($G947,county_facts!$A:$BB,9,FALSE)</f>
        <v>22.5</v>
      </c>
      <c r="N947">
        <f>VLOOKUP($G947,county_facts!$A:$BB,10,FALSE)</f>
        <v>17.100000000000001</v>
      </c>
      <c r="O947">
        <f>VLOOKUP($G947,county_facts!$A:$BB,11,FALSE)</f>
        <v>50</v>
      </c>
      <c r="P947">
        <f>VLOOKUP($G947,county_facts!$A:$BB,12,FALSE)</f>
        <v>79.7</v>
      </c>
      <c r="Q947">
        <f>VLOOKUP($G947,county_facts!$A:$BB,13,FALSE)</f>
        <v>16.8</v>
      </c>
      <c r="R947">
        <f>VLOOKUP($G947,county_facts!$A:$BB,14,FALSE)</f>
        <v>0.9</v>
      </c>
      <c r="S947">
        <f>VLOOKUP($G947,county_facts!$A:$BB,15,FALSE)</f>
        <v>0.7</v>
      </c>
      <c r="T947">
        <f>VLOOKUP($G947,county_facts!$A:$BB,16,FALSE)</f>
        <v>0.1</v>
      </c>
      <c r="U947">
        <f>VLOOKUP($G947,county_facts!$A:$BB,17,FALSE)</f>
        <v>1.9</v>
      </c>
      <c r="V947">
        <f>VLOOKUP($G947,county_facts!$A:$BB,18,FALSE)</f>
        <v>6.4</v>
      </c>
      <c r="W947">
        <f>VLOOKUP($G947,county_facts!$A:$BB,19,FALSE)</f>
        <v>74.400000000000006</v>
      </c>
      <c r="X947">
        <f>VLOOKUP($G947,county_facts!$A:$BB,20,FALSE)</f>
        <v>87</v>
      </c>
      <c r="Y947">
        <f>VLOOKUP($G947,county_facts!$A:$BB,21,FALSE)</f>
        <v>3.9</v>
      </c>
      <c r="Z947">
        <f>VLOOKUP($G947,county_facts!$A:$BB,22,FALSE)</f>
        <v>5.7</v>
      </c>
      <c r="AA947">
        <f>VLOOKUP($G947,county_facts!$A:$BB,23,FALSE)</f>
        <v>86.7</v>
      </c>
      <c r="AB947">
        <f>VLOOKUP($G947,county_facts!$A:$BB,24,FALSE)</f>
        <v>21.7</v>
      </c>
      <c r="AC947">
        <f>VLOOKUP($G947,county_facts!$A:$BB,25,FALSE)</f>
        <v>4856</v>
      </c>
      <c r="AD947">
        <f>VLOOKUP($G947,county_facts!$A:$BB,26,FALSE)</f>
        <v>29.2</v>
      </c>
      <c r="AE947">
        <f>VLOOKUP($G947,county_facts!$A:$BB,27,FALSE)</f>
        <v>27224</v>
      </c>
      <c r="AF947">
        <f>VLOOKUP($G947,county_facts!$A:$BB,28,FALSE)</f>
        <v>77.3</v>
      </c>
      <c r="AG947">
        <f>VLOOKUP($G947,county_facts!$A:$BB,29,FALSE)</f>
        <v>6.8</v>
      </c>
      <c r="AH947">
        <f>VLOOKUP($G947,county_facts!$A:$BB,30,FALSE)</f>
        <v>155600</v>
      </c>
      <c r="AI947">
        <f>VLOOKUP($G947,county_facts!$A:$BB,31,FALSE)</f>
        <v>20254</v>
      </c>
      <c r="AJ947">
        <f>VLOOKUP($G947,county_facts!$A:$BB,32,FALSE)</f>
        <v>2.57</v>
      </c>
      <c r="AK947">
        <f>VLOOKUP($G947,county_facts!$A:$BB,33,FALSE)</f>
        <v>23526</v>
      </c>
      <c r="AL947">
        <f>VLOOKUP($G947,county_facts!$A:$BB,34,FALSE)</f>
        <v>44524</v>
      </c>
      <c r="AM947">
        <f>VLOOKUP($G947,county_facts!$A:$BB,35,FALSE)</f>
        <v>19.3</v>
      </c>
      <c r="AN947">
        <f>VLOOKUP($G947,county_facts!$A:$BB,36,FALSE)</f>
        <v>950</v>
      </c>
      <c r="AO947">
        <f>VLOOKUP($G947,county_facts!$A:$BB,37,FALSE)</f>
        <v>7548</v>
      </c>
      <c r="AP947">
        <f>VLOOKUP($G947,county_facts!$A:$BB,38,FALSE)</f>
        <v>1.8</v>
      </c>
      <c r="AQ947">
        <f>VLOOKUP($G947,county_facts!$A:$BB,39,FALSE)</f>
        <v>3911</v>
      </c>
      <c r="AR947">
        <f>VLOOKUP($G947,county_facts!$A:$BB,40,FALSE)</f>
        <v>4892</v>
      </c>
      <c r="AS947">
        <f>VLOOKUP($G947,county_facts!$A:$BB,41,FALSE)</f>
        <v>10.4</v>
      </c>
      <c r="AT947">
        <f>VLOOKUP($G947,county_facts!$A:$BB,42,FALSE)</f>
        <v>0</v>
      </c>
      <c r="AU947">
        <f>VLOOKUP($G947,county_facts!$A:$BB,43,FALSE)</f>
        <v>0</v>
      </c>
      <c r="AV947">
        <f>VLOOKUP($G947,county_facts!$A:$BB,44,FALSE)</f>
        <v>0</v>
      </c>
      <c r="AW947">
        <f>VLOOKUP($G947,county_facts!$A:$BB,45,FALSE)</f>
        <v>0</v>
      </c>
      <c r="AX947">
        <f>VLOOKUP($G947,county_facts!$A:$BB,46,FALSE)</f>
        <v>32.299999999999997</v>
      </c>
      <c r="AY947">
        <f>VLOOKUP($G947,county_facts!$A:$BB,47,FALSE)</f>
        <v>0</v>
      </c>
      <c r="AZ947">
        <f>VLOOKUP($G947,county_facts!$A:$BB,48,FALSE)</f>
        <v>583880</v>
      </c>
      <c r="BA947">
        <f>VLOOKUP($G947,county_facts!$A:$BB,49,FALSE)</f>
        <v>331801</v>
      </c>
      <c r="BB947">
        <f>VLOOKUP($G947,county_facts!$A:$BB,50,FALSE)</f>
        <v>6674</v>
      </c>
      <c r="BC947">
        <f>VLOOKUP($G947,county_facts!$A:$BB,51,FALSE)</f>
        <v>35467</v>
      </c>
      <c r="BD947">
        <f>VLOOKUP($G947,county_facts!$A:$BB,52,FALSE)</f>
        <v>459</v>
      </c>
      <c r="BE947">
        <f>VLOOKUP($G947,county_facts!$A:$BB,53,FALSE)</f>
        <v>869.8</v>
      </c>
      <c r="BF947">
        <f>VLOOKUP($G947,county_facts!$A:$BB,54,FALSE)</f>
        <v>60</v>
      </c>
    </row>
    <row r="948" spans="1:58" x14ac:dyDescent="0.3">
      <c r="A948" t="s">
        <v>6</v>
      </c>
      <c r="B948" t="s">
        <v>425</v>
      </c>
      <c r="C948">
        <v>2393</v>
      </c>
      <c r="D948" t="s">
        <v>403</v>
      </c>
      <c r="E948">
        <v>3042</v>
      </c>
      <c r="F948">
        <v>0.78665351699999997</v>
      </c>
      <c r="G948">
        <v>37139</v>
      </c>
      <c r="H948">
        <f>VLOOKUP($G948,county_facts!$A:$BB,4,FALSE)</f>
        <v>39787</v>
      </c>
      <c r="I948">
        <f>VLOOKUP($G948,county_facts!$A:$BB,5,FALSE)</f>
        <v>40661</v>
      </c>
      <c r="J948">
        <f>VLOOKUP($G948,county_facts!$A:$BB,6,FALSE)</f>
        <v>-2.1</v>
      </c>
      <c r="K948">
        <f>VLOOKUP($G948,county_facts!$A:$BB,7,FALSE)</f>
        <v>40661</v>
      </c>
      <c r="L948">
        <f>VLOOKUP($G948,county_facts!$A:$BB,8,FALSE)</f>
        <v>6.1</v>
      </c>
      <c r="M948">
        <f>VLOOKUP($G948,county_facts!$A:$BB,9,FALSE)</f>
        <v>21.6</v>
      </c>
      <c r="N948">
        <f>VLOOKUP($G948,county_facts!$A:$BB,10,FALSE)</f>
        <v>15.5</v>
      </c>
      <c r="O948">
        <f>VLOOKUP($G948,county_facts!$A:$BB,11,FALSE)</f>
        <v>50.8</v>
      </c>
      <c r="P948">
        <f>VLOOKUP($G948,county_facts!$A:$BB,12,FALSE)</f>
        <v>58.5</v>
      </c>
      <c r="Q948">
        <f>VLOOKUP($G948,county_facts!$A:$BB,13,FALSE)</f>
        <v>37.299999999999997</v>
      </c>
      <c r="R948">
        <f>VLOOKUP($G948,county_facts!$A:$BB,14,FALSE)</f>
        <v>0.5</v>
      </c>
      <c r="S948">
        <f>VLOOKUP($G948,county_facts!$A:$BB,15,FALSE)</f>
        <v>1.5</v>
      </c>
      <c r="T948">
        <f>VLOOKUP($G948,county_facts!$A:$BB,16,FALSE)</f>
        <v>0.1</v>
      </c>
      <c r="U948">
        <f>VLOOKUP($G948,county_facts!$A:$BB,17,FALSE)</f>
        <v>2.1</v>
      </c>
      <c r="V948">
        <f>VLOOKUP($G948,county_facts!$A:$BB,18,FALSE)</f>
        <v>4.7</v>
      </c>
      <c r="W948">
        <f>VLOOKUP($G948,county_facts!$A:$BB,19,FALSE)</f>
        <v>54.9</v>
      </c>
      <c r="X948">
        <f>VLOOKUP($G948,county_facts!$A:$BB,20,FALSE)</f>
        <v>82.9</v>
      </c>
      <c r="Y948">
        <f>VLOOKUP($G948,county_facts!$A:$BB,21,FALSE)</f>
        <v>2.9</v>
      </c>
      <c r="Z948">
        <f>VLOOKUP($G948,county_facts!$A:$BB,22,FALSE)</f>
        <v>5.3</v>
      </c>
      <c r="AA948">
        <f>VLOOKUP($G948,county_facts!$A:$BB,23,FALSE)</f>
        <v>83.7</v>
      </c>
      <c r="AB948">
        <f>VLOOKUP($G948,county_facts!$A:$BB,24,FALSE)</f>
        <v>20.100000000000001</v>
      </c>
      <c r="AC948">
        <f>VLOOKUP($G948,county_facts!$A:$BB,25,FALSE)</f>
        <v>3941</v>
      </c>
      <c r="AD948">
        <f>VLOOKUP($G948,county_facts!$A:$BB,26,FALSE)</f>
        <v>24.1</v>
      </c>
      <c r="AE948">
        <f>VLOOKUP($G948,county_facts!$A:$BB,27,FALSE)</f>
        <v>16900</v>
      </c>
      <c r="AF948">
        <f>VLOOKUP($G948,county_facts!$A:$BB,28,FALSE)</f>
        <v>63.7</v>
      </c>
      <c r="AG948">
        <f>VLOOKUP($G948,county_facts!$A:$BB,29,FALSE)</f>
        <v>16.3</v>
      </c>
      <c r="AH948">
        <f>VLOOKUP($G948,county_facts!$A:$BB,30,FALSE)</f>
        <v>171600</v>
      </c>
      <c r="AI948">
        <f>VLOOKUP($G948,county_facts!$A:$BB,31,FALSE)</f>
        <v>14399</v>
      </c>
      <c r="AJ948">
        <f>VLOOKUP($G948,county_facts!$A:$BB,32,FALSE)</f>
        <v>2.65</v>
      </c>
      <c r="AK948">
        <f>VLOOKUP($G948,county_facts!$A:$BB,33,FALSE)</f>
        <v>22745</v>
      </c>
      <c r="AL948">
        <f>VLOOKUP($G948,county_facts!$A:$BB,34,FALSE)</f>
        <v>46053</v>
      </c>
      <c r="AM948">
        <f>VLOOKUP($G948,county_facts!$A:$BB,35,FALSE)</f>
        <v>18.399999999999999</v>
      </c>
      <c r="AN948">
        <f>VLOOKUP($G948,county_facts!$A:$BB,36,FALSE)</f>
        <v>911</v>
      </c>
      <c r="AO948">
        <f>VLOOKUP($G948,county_facts!$A:$BB,37,FALSE)</f>
        <v>11236</v>
      </c>
      <c r="AP948">
        <f>VLOOKUP($G948,county_facts!$A:$BB,38,FALSE)</f>
        <v>0.9</v>
      </c>
      <c r="AQ948">
        <f>VLOOKUP($G948,county_facts!$A:$BB,39,FALSE)</f>
        <v>2432</v>
      </c>
      <c r="AR948">
        <f>VLOOKUP($G948,county_facts!$A:$BB,40,FALSE)</f>
        <v>2719</v>
      </c>
      <c r="AS948">
        <f>VLOOKUP($G948,county_facts!$A:$BB,41,FALSE)</f>
        <v>14.3</v>
      </c>
      <c r="AT948">
        <f>VLOOKUP($G948,county_facts!$A:$BB,42,FALSE)</f>
        <v>0</v>
      </c>
      <c r="AU948">
        <f>VLOOKUP($G948,county_facts!$A:$BB,43,FALSE)</f>
        <v>5.3</v>
      </c>
      <c r="AV948">
        <f>VLOOKUP($G948,county_facts!$A:$BB,44,FALSE)</f>
        <v>0</v>
      </c>
      <c r="AW948">
        <f>VLOOKUP($G948,county_facts!$A:$BB,45,FALSE)</f>
        <v>0</v>
      </c>
      <c r="AX948">
        <f>VLOOKUP($G948,county_facts!$A:$BB,46,FALSE)</f>
        <v>27</v>
      </c>
      <c r="AY948">
        <f>VLOOKUP($G948,county_facts!$A:$BB,47,FALSE)</f>
        <v>0</v>
      </c>
      <c r="AZ948">
        <f>VLOOKUP($G948,county_facts!$A:$BB,48,FALSE)</f>
        <v>148757</v>
      </c>
      <c r="BA948">
        <f>VLOOKUP($G948,county_facts!$A:$BB,49,FALSE)</f>
        <v>694308</v>
      </c>
      <c r="BB948">
        <f>VLOOKUP($G948,county_facts!$A:$BB,50,FALSE)</f>
        <v>17009</v>
      </c>
      <c r="BC948">
        <f>VLOOKUP($G948,county_facts!$A:$BB,51,FALSE)</f>
        <v>64786</v>
      </c>
      <c r="BD948">
        <f>VLOOKUP($G948,county_facts!$A:$BB,52,FALSE)</f>
        <v>63</v>
      </c>
      <c r="BE948">
        <f>VLOOKUP($G948,county_facts!$A:$BB,53,FALSE)</f>
        <v>226.88</v>
      </c>
      <c r="BF948">
        <f>VLOOKUP($G948,county_facts!$A:$BB,54,FALSE)</f>
        <v>179.2</v>
      </c>
    </row>
    <row r="949" spans="1:58" x14ac:dyDescent="0.3">
      <c r="A949" t="s">
        <v>9</v>
      </c>
      <c r="B949" t="s">
        <v>425</v>
      </c>
      <c r="C949">
        <v>649</v>
      </c>
      <c r="D949" t="s">
        <v>403</v>
      </c>
      <c r="E949">
        <v>3042</v>
      </c>
      <c r="F949">
        <v>0.213346483</v>
      </c>
      <c r="G949">
        <v>37139</v>
      </c>
      <c r="H949">
        <f>VLOOKUP($G949,county_facts!$A:$BB,4,FALSE)</f>
        <v>39787</v>
      </c>
      <c r="I949">
        <f>VLOOKUP($G949,county_facts!$A:$BB,5,FALSE)</f>
        <v>40661</v>
      </c>
      <c r="J949">
        <f>VLOOKUP($G949,county_facts!$A:$BB,6,FALSE)</f>
        <v>-2.1</v>
      </c>
      <c r="K949">
        <f>VLOOKUP($G949,county_facts!$A:$BB,7,FALSE)</f>
        <v>40661</v>
      </c>
      <c r="L949">
        <f>VLOOKUP($G949,county_facts!$A:$BB,8,FALSE)</f>
        <v>6.1</v>
      </c>
      <c r="M949">
        <f>VLOOKUP($G949,county_facts!$A:$BB,9,FALSE)</f>
        <v>21.6</v>
      </c>
      <c r="N949">
        <f>VLOOKUP($G949,county_facts!$A:$BB,10,FALSE)</f>
        <v>15.5</v>
      </c>
      <c r="O949">
        <f>VLOOKUP($G949,county_facts!$A:$BB,11,FALSE)</f>
        <v>50.8</v>
      </c>
      <c r="P949">
        <f>VLOOKUP($G949,county_facts!$A:$BB,12,FALSE)</f>
        <v>58.5</v>
      </c>
      <c r="Q949">
        <f>VLOOKUP($G949,county_facts!$A:$BB,13,FALSE)</f>
        <v>37.299999999999997</v>
      </c>
      <c r="R949">
        <f>VLOOKUP($G949,county_facts!$A:$BB,14,FALSE)</f>
        <v>0.5</v>
      </c>
      <c r="S949">
        <f>VLOOKUP($G949,county_facts!$A:$BB,15,FALSE)</f>
        <v>1.5</v>
      </c>
      <c r="T949">
        <f>VLOOKUP($G949,county_facts!$A:$BB,16,FALSE)</f>
        <v>0.1</v>
      </c>
      <c r="U949">
        <f>VLOOKUP($G949,county_facts!$A:$BB,17,FALSE)</f>
        <v>2.1</v>
      </c>
      <c r="V949">
        <f>VLOOKUP($G949,county_facts!$A:$BB,18,FALSE)</f>
        <v>4.7</v>
      </c>
      <c r="W949">
        <f>VLOOKUP($G949,county_facts!$A:$BB,19,FALSE)</f>
        <v>54.9</v>
      </c>
      <c r="X949">
        <f>VLOOKUP($G949,county_facts!$A:$BB,20,FALSE)</f>
        <v>82.9</v>
      </c>
      <c r="Y949">
        <f>VLOOKUP($G949,county_facts!$A:$BB,21,FALSE)</f>
        <v>2.9</v>
      </c>
      <c r="Z949">
        <f>VLOOKUP($G949,county_facts!$A:$BB,22,FALSE)</f>
        <v>5.3</v>
      </c>
      <c r="AA949">
        <f>VLOOKUP($G949,county_facts!$A:$BB,23,FALSE)</f>
        <v>83.7</v>
      </c>
      <c r="AB949">
        <f>VLOOKUP($G949,county_facts!$A:$BB,24,FALSE)</f>
        <v>20.100000000000001</v>
      </c>
      <c r="AC949">
        <f>VLOOKUP($G949,county_facts!$A:$BB,25,FALSE)</f>
        <v>3941</v>
      </c>
      <c r="AD949">
        <f>VLOOKUP($G949,county_facts!$A:$BB,26,FALSE)</f>
        <v>24.1</v>
      </c>
      <c r="AE949">
        <f>VLOOKUP($G949,county_facts!$A:$BB,27,FALSE)</f>
        <v>16900</v>
      </c>
      <c r="AF949">
        <f>VLOOKUP($G949,county_facts!$A:$BB,28,FALSE)</f>
        <v>63.7</v>
      </c>
      <c r="AG949">
        <f>VLOOKUP($G949,county_facts!$A:$BB,29,FALSE)</f>
        <v>16.3</v>
      </c>
      <c r="AH949">
        <f>VLOOKUP($G949,county_facts!$A:$BB,30,FALSE)</f>
        <v>171600</v>
      </c>
      <c r="AI949">
        <f>VLOOKUP($G949,county_facts!$A:$BB,31,FALSE)</f>
        <v>14399</v>
      </c>
      <c r="AJ949">
        <f>VLOOKUP($G949,county_facts!$A:$BB,32,FALSE)</f>
        <v>2.65</v>
      </c>
      <c r="AK949">
        <f>VLOOKUP($G949,county_facts!$A:$BB,33,FALSE)</f>
        <v>22745</v>
      </c>
      <c r="AL949">
        <f>VLOOKUP($G949,county_facts!$A:$BB,34,FALSE)</f>
        <v>46053</v>
      </c>
      <c r="AM949">
        <f>VLOOKUP($G949,county_facts!$A:$BB,35,FALSE)</f>
        <v>18.399999999999999</v>
      </c>
      <c r="AN949">
        <f>VLOOKUP($G949,county_facts!$A:$BB,36,FALSE)</f>
        <v>911</v>
      </c>
      <c r="AO949">
        <f>VLOOKUP($G949,county_facts!$A:$BB,37,FALSE)</f>
        <v>11236</v>
      </c>
      <c r="AP949">
        <f>VLOOKUP($G949,county_facts!$A:$BB,38,FALSE)</f>
        <v>0.9</v>
      </c>
      <c r="AQ949">
        <f>VLOOKUP($G949,county_facts!$A:$BB,39,FALSE)</f>
        <v>2432</v>
      </c>
      <c r="AR949">
        <f>VLOOKUP($G949,county_facts!$A:$BB,40,FALSE)</f>
        <v>2719</v>
      </c>
      <c r="AS949">
        <f>VLOOKUP($G949,county_facts!$A:$BB,41,FALSE)</f>
        <v>14.3</v>
      </c>
      <c r="AT949">
        <f>VLOOKUP($G949,county_facts!$A:$BB,42,FALSE)</f>
        <v>0</v>
      </c>
      <c r="AU949">
        <f>VLOOKUP($G949,county_facts!$A:$BB,43,FALSE)</f>
        <v>5.3</v>
      </c>
      <c r="AV949">
        <f>VLOOKUP($G949,county_facts!$A:$BB,44,FALSE)</f>
        <v>0</v>
      </c>
      <c r="AW949">
        <f>VLOOKUP($G949,county_facts!$A:$BB,45,FALSE)</f>
        <v>0</v>
      </c>
      <c r="AX949">
        <f>VLOOKUP($G949,county_facts!$A:$BB,46,FALSE)</f>
        <v>27</v>
      </c>
      <c r="AY949">
        <f>VLOOKUP($G949,county_facts!$A:$BB,47,FALSE)</f>
        <v>0</v>
      </c>
      <c r="AZ949">
        <f>VLOOKUP($G949,county_facts!$A:$BB,48,FALSE)</f>
        <v>148757</v>
      </c>
      <c r="BA949">
        <f>VLOOKUP($G949,county_facts!$A:$BB,49,FALSE)</f>
        <v>694308</v>
      </c>
      <c r="BB949">
        <f>VLOOKUP($G949,county_facts!$A:$BB,50,FALSE)</f>
        <v>17009</v>
      </c>
      <c r="BC949">
        <f>VLOOKUP($G949,county_facts!$A:$BB,51,FALSE)</f>
        <v>64786</v>
      </c>
      <c r="BD949">
        <f>VLOOKUP($G949,county_facts!$A:$BB,52,FALSE)</f>
        <v>63</v>
      </c>
      <c r="BE949">
        <f>VLOOKUP($G949,county_facts!$A:$BB,53,FALSE)</f>
        <v>226.88</v>
      </c>
      <c r="BF949">
        <f>VLOOKUP($G949,county_facts!$A:$BB,54,FALSE)</f>
        <v>179.2</v>
      </c>
    </row>
    <row r="950" spans="1:58" x14ac:dyDescent="0.3">
      <c r="A950" t="s">
        <v>6</v>
      </c>
      <c r="B950" t="s">
        <v>426</v>
      </c>
      <c r="C950">
        <v>933</v>
      </c>
      <c r="D950" t="s">
        <v>403</v>
      </c>
      <c r="E950">
        <v>1145</v>
      </c>
      <c r="F950">
        <v>0.81484716199999996</v>
      </c>
      <c r="G950">
        <v>37137</v>
      </c>
      <c r="H950">
        <f>VLOOKUP($G950,county_facts!$A:$BB,4,FALSE)</f>
        <v>12948</v>
      </c>
      <c r="I950">
        <f>VLOOKUP($G950,county_facts!$A:$BB,5,FALSE)</f>
        <v>13144</v>
      </c>
      <c r="J950">
        <f>VLOOKUP($G950,county_facts!$A:$BB,6,FALSE)</f>
        <v>-1.5</v>
      </c>
      <c r="K950">
        <f>VLOOKUP($G950,county_facts!$A:$BB,7,FALSE)</f>
        <v>13144</v>
      </c>
      <c r="L950">
        <f>VLOOKUP($G950,county_facts!$A:$BB,8,FALSE)</f>
        <v>3.8</v>
      </c>
      <c r="M950">
        <f>VLOOKUP($G950,county_facts!$A:$BB,9,FALSE)</f>
        <v>16.5</v>
      </c>
      <c r="N950">
        <f>VLOOKUP($G950,county_facts!$A:$BB,10,FALSE)</f>
        <v>26</v>
      </c>
      <c r="O950">
        <f>VLOOKUP($G950,county_facts!$A:$BB,11,FALSE)</f>
        <v>48.7</v>
      </c>
      <c r="P950">
        <f>VLOOKUP($G950,county_facts!$A:$BB,12,FALSE)</f>
        <v>77</v>
      </c>
      <c r="Q950">
        <f>VLOOKUP($G950,county_facts!$A:$BB,13,FALSE)</f>
        <v>20.100000000000001</v>
      </c>
      <c r="R950">
        <f>VLOOKUP($G950,county_facts!$A:$BB,14,FALSE)</f>
        <v>0.7</v>
      </c>
      <c r="S950">
        <f>VLOOKUP($G950,county_facts!$A:$BB,15,FALSE)</f>
        <v>0.6</v>
      </c>
      <c r="T950">
        <f>VLOOKUP($G950,county_facts!$A:$BB,16,FALSE)</f>
        <v>0.1</v>
      </c>
      <c r="U950">
        <f>VLOOKUP($G950,county_facts!$A:$BB,17,FALSE)</f>
        <v>1.5</v>
      </c>
      <c r="V950">
        <f>VLOOKUP($G950,county_facts!$A:$BB,18,FALSE)</f>
        <v>3.5</v>
      </c>
      <c r="W950">
        <f>VLOOKUP($G950,county_facts!$A:$BB,19,FALSE)</f>
        <v>74.099999999999994</v>
      </c>
      <c r="X950">
        <f>VLOOKUP($G950,county_facts!$A:$BB,20,FALSE)</f>
        <v>85.7</v>
      </c>
      <c r="Y950">
        <f>VLOOKUP($G950,county_facts!$A:$BB,21,FALSE)</f>
        <v>4.0999999999999996</v>
      </c>
      <c r="Z950">
        <f>VLOOKUP($G950,county_facts!$A:$BB,22,FALSE)</f>
        <v>6.1</v>
      </c>
      <c r="AA950">
        <f>VLOOKUP($G950,county_facts!$A:$BB,23,FALSE)</f>
        <v>85.7</v>
      </c>
      <c r="AB950">
        <f>VLOOKUP($G950,county_facts!$A:$BB,24,FALSE)</f>
        <v>18.7</v>
      </c>
      <c r="AC950">
        <f>VLOOKUP($G950,county_facts!$A:$BB,25,FALSE)</f>
        <v>1459</v>
      </c>
      <c r="AD950">
        <f>VLOOKUP($G950,county_facts!$A:$BB,26,FALSE)</f>
        <v>24.5</v>
      </c>
      <c r="AE950">
        <f>VLOOKUP($G950,county_facts!$A:$BB,27,FALSE)</f>
        <v>7592</v>
      </c>
      <c r="AF950">
        <f>VLOOKUP($G950,county_facts!$A:$BB,28,FALSE)</f>
        <v>81.599999999999994</v>
      </c>
      <c r="AG950">
        <f>VLOOKUP($G950,county_facts!$A:$BB,29,FALSE)</f>
        <v>2.5</v>
      </c>
      <c r="AH950">
        <f>VLOOKUP($G950,county_facts!$A:$BB,30,FALSE)</f>
        <v>157500</v>
      </c>
      <c r="AI950">
        <f>VLOOKUP($G950,county_facts!$A:$BB,31,FALSE)</f>
        <v>5146</v>
      </c>
      <c r="AJ950">
        <f>VLOOKUP($G950,county_facts!$A:$BB,32,FALSE)</f>
        <v>2.42</v>
      </c>
      <c r="AK950">
        <f>VLOOKUP($G950,county_facts!$A:$BB,33,FALSE)</f>
        <v>23724</v>
      </c>
      <c r="AL950">
        <f>VLOOKUP($G950,county_facts!$A:$BB,34,FALSE)</f>
        <v>43853</v>
      </c>
      <c r="AM950">
        <f>VLOOKUP($G950,county_facts!$A:$BB,35,FALSE)</f>
        <v>13.8</v>
      </c>
      <c r="AN950">
        <f>VLOOKUP($G950,county_facts!$A:$BB,36,FALSE)</f>
        <v>271</v>
      </c>
      <c r="AO950">
        <f>VLOOKUP($G950,county_facts!$A:$BB,37,FALSE)</f>
        <v>2489</v>
      </c>
      <c r="AP950">
        <f>VLOOKUP($G950,county_facts!$A:$BB,38,FALSE)</f>
        <v>0.6</v>
      </c>
      <c r="AQ950">
        <f>VLOOKUP($G950,county_facts!$A:$BB,39,FALSE)</f>
        <v>1001</v>
      </c>
      <c r="AR950">
        <f>VLOOKUP($G950,county_facts!$A:$BB,40,FALSE)</f>
        <v>0</v>
      </c>
      <c r="AS950">
        <f>VLOOKUP($G950,county_facts!$A:$BB,41,FALSE)</f>
        <v>0</v>
      </c>
      <c r="AT950">
        <f>VLOOKUP($G950,county_facts!$A:$BB,42,FALSE)</f>
        <v>0</v>
      </c>
      <c r="AU950">
        <f>VLOOKUP($G950,county_facts!$A:$BB,43,FALSE)</f>
        <v>0</v>
      </c>
      <c r="AV950">
        <f>VLOOKUP($G950,county_facts!$A:$BB,44,FALSE)</f>
        <v>0</v>
      </c>
      <c r="AW950">
        <f>VLOOKUP($G950,county_facts!$A:$BB,45,FALSE)</f>
        <v>0</v>
      </c>
      <c r="AX950">
        <f>VLOOKUP($G950,county_facts!$A:$BB,46,FALSE)</f>
        <v>0</v>
      </c>
      <c r="AY950">
        <f>VLOOKUP($G950,county_facts!$A:$BB,47,FALSE)</f>
        <v>0</v>
      </c>
      <c r="AZ950">
        <f>VLOOKUP($G950,county_facts!$A:$BB,48,FALSE)</f>
        <v>20693</v>
      </c>
      <c r="BA950">
        <f>VLOOKUP($G950,county_facts!$A:$BB,49,FALSE)</f>
        <v>68916</v>
      </c>
      <c r="BB950">
        <f>VLOOKUP($G950,county_facts!$A:$BB,50,FALSE)</f>
        <v>5546</v>
      </c>
      <c r="BC950">
        <f>VLOOKUP($G950,county_facts!$A:$BB,51,FALSE)</f>
        <v>23793</v>
      </c>
      <c r="BD950">
        <f>VLOOKUP($G950,county_facts!$A:$BB,52,FALSE)</f>
        <v>0</v>
      </c>
      <c r="BE950">
        <f>VLOOKUP($G950,county_facts!$A:$BB,53,FALSE)</f>
        <v>336.54</v>
      </c>
      <c r="BF950">
        <f>VLOOKUP($G950,county_facts!$A:$BB,54,FALSE)</f>
        <v>39.1</v>
      </c>
    </row>
    <row r="951" spans="1:58" x14ac:dyDescent="0.3">
      <c r="A951" t="s">
        <v>9</v>
      </c>
      <c r="B951" t="s">
        <v>426</v>
      </c>
      <c r="C951">
        <v>212</v>
      </c>
      <c r="D951" t="s">
        <v>403</v>
      </c>
      <c r="E951">
        <v>1145</v>
      </c>
      <c r="F951">
        <v>0.18515283799999999</v>
      </c>
      <c r="G951">
        <v>37137</v>
      </c>
      <c r="H951">
        <f>VLOOKUP($G951,county_facts!$A:$BB,4,FALSE)</f>
        <v>12948</v>
      </c>
      <c r="I951">
        <f>VLOOKUP($G951,county_facts!$A:$BB,5,FALSE)</f>
        <v>13144</v>
      </c>
      <c r="J951">
        <f>VLOOKUP($G951,county_facts!$A:$BB,6,FALSE)</f>
        <v>-1.5</v>
      </c>
      <c r="K951">
        <f>VLOOKUP($G951,county_facts!$A:$BB,7,FALSE)</f>
        <v>13144</v>
      </c>
      <c r="L951">
        <f>VLOOKUP($G951,county_facts!$A:$BB,8,FALSE)</f>
        <v>3.8</v>
      </c>
      <c r="M951">
        <f>VLOOKUP($G951,county_facts!$A:$BB,9,FALSE)</f>
        <v>16.5</v>
      </c>
      <c r="N951">
        <f>VLOOKUP($G951,county_facts!$A:$BB,10,FALSE)</f>
        <v>26</v>
      </c>
      <c r="O951">
        <f>VLOOKUP($G951,county_facts!$A:$BB,11,FALSE)</f>
        <v>48.7</v>
      </c>
      <c r="P951">
        <f>VLOOKUP($G951,county_facts!$A:$BB,12,FALSE)</f>
        <v>77</v>
      </c>
      <c r="Q951">
        <f>VLOOKUP($G951,county_facts!$A:$BB,13,FALSE)</f>
        <v>20.100000000000001</v>
      </c>
      <c r="R951">
        <f>VLOOKUP($G951,county_facts!$A:$BB,14,FALSE)</f>
        <v>0.7</v>
      </c>
      <c r="S951">
        <f>VLOOKUP($G951,county_facts!$A:$BB,15,FALSE)</f>
        <v>0.6</v>
      </c>
      <c r="T951">
        <f>VLOOKUP($G951,county_facts!$A:$BB,16,FALSE)</f>
        <v>0.1</v>
      </c>
      <c r="U951">
        <f>VLOOKUP($G951,county_facts!$A:$BB,17,FALSE)</f>
        <v>1.5</v>
      </c>
      <c r="V951">
        <f>VLOOKUP($G951,county_facts!$A:$BB,18,FALSE)</f>
        <v>3.5</v>
      </c>
      <c r="W951">
        <f>VLOOKUP($G951,county_facts!$A:$BB,19,FALSE)</f>
        <v>74.099999999999994</v>
      </c>
      <c r="X951">
        <f>VLOOKUP($G951,county_facts!$A:$BB,20,FALSE)</f>
        <v>85.7</v>
      </c>
      <c r="Y951">
        <f>VLOOKUP($G951,county_facts!$A:$BB,21,FALSE)</f>
        <v>4.0999999999999996</v>
      </c>
      <c r="Z951">
        <f>VLOOKUP($G951,county_facts!$A:$BB,22,FALSE)</f>
        <v>6.1</v>
      </c>
      <c r="AA951">
        <f>VLOOKUP($G951,county_facts!$A:$BB,23,FALSE)</f>
        <v>85.7</v>
      </c>
      <c r="AB951">
        <f>VLOOKUP($G951,county_facts!$A:$BB,24,FALSE)</f>
        <v>18.7</v>
      </c>
      <c r="AC951">
        <f>VLOOKUP($G951,county_facts!$A:$BB,25,FALSE)</f>
        <v>1459</v>
      </c>
      <c r="AD951">
        <f>VLOOKUP($G951,county_facts!$A:$BB,26,FALSE)</f>
        <v>24.5</v>
      </c>
      <c r="AE951">
        <f>VLOOKUP($G951,county_facts!$A:$BB,27,FALSE)</f>
        <v>7592</v>
      </c>
      <c r="AF951">
        <f>VLOOKUP($G951,county_facts!$A:$BB,28,FALSE)</f>
        <v>81.599999999999994</v>
      </c>
      <c r="AG951">
        <f>VLOOKUP($G951,county_facts!$A:$BB,29,FALSE)</f>
        <v>2.5</v>
      </c>
      <c r="AH951">
        <f>VLOOKUP($G951,county_facts!$A:$BB,30,FALSE)</f>
        <v>157500</v>
      </c>
      <c r="AI951">
        <f>VLOOKUP($G951,county_facts!$A:$BB,31,FALSE)</f>
        <v>5146</v>
      </c>
      <c r="AJ951">
        <f>VLOOKUP($G951,county_facts!$A:$BB,32,FALSE)</f>
        <v>2.42</v>
      </c>
      <c r="AK951">
        <f>VLOOKUP($G951,county_facts!$A:$BB,33,FALSE)</f>
        <v>23724</v>
      </c>
      <c r="AL951">
        <f>VLOOKUP($G951,county_facts!$A:$BB,34,FALSE)</f>
        <v>43853</v>
      </c>
      <c r="AM951">
        <f>VLOOKUP($G951,county_facts!$A:$BB,35,FALSE)</f>
        <v>13.8</v>
      </c>
      <c r="AN951">
        <f>VLOOKUP($G951,county_facts!$A:$BB,36,FALSE)</f>
        <v>271</v>
      </c>
      <c r="AO951">
        <f>VLOOKUP($G951,county_facts!$A:$BB,37,FALSE)</f>
        <v>2489</v>
      </c>
      <c r="AP951">
        <f>VLOOKUP($G951,county_facts!$A:$BB,38,FALSE)</f>
        <v>0.6</v>
      </c>
      <c r="AQ951">
        <f>VLOOKUP($G951,county_facts!$A:$BB,39,FALSE)</f>
        <v>1001</v>
      </c>
      <c r="AR951">
        <f>VLOOKUP($G951,county_facts!$A:$BB,40,FALSE)</f>
        <v>0</v>
      </c>
      <c r="AS951">
        <f>VLOOKUP($G951,county_facts!$A:$BB,41,FALSE)</f>
        <v>0</v>
      </c>
      <c r="AT951">
        <f>VLOOKUP($G951,county_facts!$A:$BB,42,FALSE)</f>
        <v>0</v>
      </c>
      <c r="AU951">
        <f>VLOOKUP($G951,county_facts!$A:$BB,43,FALSE)</f>
        <v>0</v>
      </c>
      <c r="AV951">
        <f>VLOOKUP($G951,county_facts!$A:$BB,44,FALSE)</f>
        <v>0</v>
      </c>
      <c r="AW951">
        <f>VLOOKUP($G951,county_facts!$A:$BB,45,FALSE)</f>
        <v>0</v>
      </c>
      <c r="AX951">
        <f>VLOOKUP($G951,county_facts!$A:$BB,46,FALSE)</f>
        <v>0</v>
      </c>
      <c r="AY951">
        <f>VLOOKUP($G951,county_facts!$A:$BB,47,FALSE)</f>
        <v>0</v>
      </c>
      <c r="AZ951">
        <f>VLOOKUP($G951,county_facts!$A:$BB,48,FALSE)</f>
        <v>20693</v>
      </c>
      <c r="BA951">
        <f>VLOOKUP($G951,county_facts!$A:$BB,49,FALSE)</f>
        <v>68916</v>
      </c>
      <c r="BB951">
        <f>VLOOKUP($G951,county_facts!$A:$BB,50,FALSE)</f>
        <v>5546</v>
      </c>
      <c r="BC951">
        <f>VLOOKUP($G951,county_facts!$A:$BB,51,FALSE)</f>
        <v>23793</v>
      </c>
      <c r="BD951">
        <f>VLOOKUP($G951,county_facts!$A:$BB,52,FALSE)</f>
        <v>0</v>
      </c>
      <c r="BE951">
        <f>VLOOKUP($G951,county_facts!$A:$BB,53,FALSE)</f>
        <v>336.54</v>
      </c>
      <c r="BF951">
        <f>VLOOKUP($G951,county_facts!$A:$BB,54,FALSE)</f>
        <v>39.1</v>
      </c>
    </row>
    <row r="952" spans="1:58" x14ac:dyDescent="0.3">
      <c r="A952" t="s">
        <v>6</v>
      </c>
      <c r="B952" t="s">
        <v>159</v>
      </c>
      <c r="C952">
        <v>12956</v>
      </c>
      <c r="D952" t="s">
        <v>403</v>
      </c>
      <c r="E952">
        <v>25558</v>
      </c>
      <c r="F952">
        <v>0.50692542500000004</v>
      </c>
      <c r="G952">
        <v>37135</v>
      </c>
      <c r="H952">
        <f>VLOOKUP($G952,county_facts!$A:$BB,4,FALSE)</f>
        <v>140420</v>
      </c>
      <c r="I952">
        <f>VLOOKUP($G952,county_facts!$A:$BB,5,FALSE)</f>
        <v>133702</v>
      </c>
      <c r="J952">
        <f>VLOOKUP($G952,county_facts!$A:$BB,6,FALSE)</f>
        <v>5</v>
      </c>
      <c r="K952">
        <f>VLOOKUP($G952,county_facts!$A:$BB,7,FALSE)</f>
        <v>133801</v>
      </c>
      <c r="L952">
        <f>VLOOKUP($G952,county_facts!$A:$BB,8,FALSE)</f>
        <v>4.7</v>
      </c>
      <c r="M952">
        <f>VLOOKUP($G952,county_facts!$A:$BB,9,FALSE)</f>
        <v>20.399999999999999</v>
      </c>
      <c r="N952">
        <f>VLOOKUP($G952,county_facts!$A:$BB,10,FALSE)</f>
        <v>11.2</v>
      </c>
      <c r="O952">
        <f>VLOOKUP($G952,county_facts!$A:$BB,11,FALSE)</f>
        <v>52.2</v>
      </c>
      <c r="P952">
        <f>VLOOKUP($G952,county_facts!$A:$BB,12,FALSE)</f>
        <v>76.8</v>
      </c>
      <c r="Q952">
        <f>VLOOKUP($G952,county_facts!$A:$BB,13,FALSE)</f>
        <v>12.2</v>
      </c>
      <c r="R952">
        <f>VLOOKUP($G952,county_facts!$A:$BB,14,FALSE)</f>
        <v>0.6</v>
      </c>
      <c r="S952">
        <f>VLOOKUP($G952,county_facts!$A:$BB,15,FALSE)</f>
        <v>7.7</v>
      </c>
      <c r="T952">
        <f>VLOOKUP($G952,county_facts!$A:$BB,16,FALSE)</f>
        <v>0.1</v>
      </c>
      <c r="U952">
        <f>VLOOKUP($G952,county_facts!$A:$BB,17,FALSE)</f>
        <v>2.5</v>
      </c>
      <c r="V952">
        <f>VLOOKUP($G952,county_facts!$A:$BB,18,FALSE)</f>
        <v>8.4</v>
      </c>
      <c r="W952">
        <f>VLOOKUP($G952,county_facts!$A:$BB,19,FALSE)</f>
        <v>69.599999999999994</v>
      </c>
      <c r="X952">
        <f>VLOOKUP($G952,county_facts!$A:$BB,20,FALSE)</f>
        <v>76.5</v>
      </c>
      <c r="Y952">
        <f>VLOOKUP($G952,county_facts!$A:$BB,21,FALSE)</f>
        <v>12.8</v>
      </c>
      <c r="Z952">
        <f>VLOOKUP($G952,county_facts!$A:$BB,22,FALSE)</f>
        <v>15.9</v>
      </c>
      <c r="AA952">
        <f>VLOOKUP($G952,county_facts!$A:$BB,23,FALSE)</f>
        <v>91</v>
      </c>
      <c r="AB952">
        <f>VLOOKUP($G952,county_facts!$A:$BB,24,FALSE)</f>
        <v>55.8</v>
      </c>
      <c r="AC952">
        <f>VLOOKUP($G952,county_facts!$A:$BB,25,FALSE)</f>
        <v>5892</v>
      </c>
      <c r="AD952">
        <f>VLOOKUP($G952,county_facts!$A:$BB,26,FALSE)</f>
        <v>22</v>
      </c>
      <c r="AE952">
        <f>VLOOKUP($G952,county_facts!$A:$BB,27,FALSE)</f>
        <v>56488</v>
      </c>
      <c r="AF952">
        <f>VLOOKUP($G952,county_facts!$A:$BB,28,FALSE)</f>
        <v>60.5</v>
      </c>
      <c r="AG952">
        <f>VLOOKUP($G952,county_facts!$A:$BB,29,FALSE)</f>
        <v>28.2</v>
      </c>
      <c r="AH952">
        <f>VLOOKUP($G952,county_facts!$A:$BB,30,FALSE)</f>
        <v>272600</v>
      </c>
      <c r="AI952">
        <f>VLOOKUP($G952,county_facts!$A:$BB,31,FALSE)</f>
        <v>51403</v>
      </c>
      <c r="AJ952">
        <f>VLOOKUP($G952,county_facts!$A:$BB,32,FALSE)</f>
        <v>2.4500000000000002</v>
      </c>
      <c r="AK952">
        <f>VLOOKUP($G952,county_facts!$A:$BB,33,FALSE)</f>
        <v>34465</v>
      </c>
      <c r="AL952">
        <f>VLOOKUP($G952,county_facts!$A:$BB,34,FALSE)</f>
        <v>55569</v>
      </c>
      <c r="AM952">
        <f>VLOOKUP($G952,county_facts!$A:$BB,35,FALSE)</f>
        <v>17.8</v>
      </c>
      <c r="AN952">
        <f>VLOOKUP($G952,county_facts!$A:$BB,36,FALSE)</f>
        <v>3092</v>
      </c>
      <c r="AO952">
        <f>VLOOKUP($G952,county_facts!$A:$BB,37,FALSE)</f>
        <v>38205</v>
      </c>
      <c r="AP952">
        <f>VLOOKUP($G952,county_facts!$A:$BB,38,FALSE)</f>
        <v>1.6</v>
      </c>
      <c r="AQ952">
        <f>VLOOKUP($G952,county_facts!$A:$BB,39,FALSE)</f>
        <v>12185</v>
      </c>
      <c r="AR952">
        <f>VLOOKUP($G952,county_facts!$A:$BB,40,FALSE)</f>
        <v>12898</v>
      </c>
      <c r="AS952">
        <f>VLOOKUP($G952,county_facts!$A:$BB,41,FALSE)</f>
        <v>6.4</v>
      </c>
      <c r="AT952">
        <f>VLOOKUP($G952,county_facts!$A:$BB,42,FALSE)</f>
        <v>0.9</v>
      </c>
      <c r="AU952">
        <f>VLOOKUP($G952,county_facts!$A:$BB,43,FALSE)</f>
        <v>2.8</v>
      </c>
      <c r="AV952">
        <f>VLOOKUP($G952,county_facts!$A:$BB,44,FALSE)</f>
        <v>0</v>
      </c>
      <c r="AW952">
        <f>VLOOKUP($G952,county_facts!$A:$BB,45,FALSE)</f>
        <v>0</v>
      </c>
      <c r="AX952">
        <f>VLOOKUP($G952,county_facts!$A:$BB,46,FALSE)</f>
        <v>35.5</v>
      </c>
      <c r="AY952">
        <f>VLOOKUP($G952,county_facts!$A:$BB,47,FALSE)</f>
        <v>0</v>
      </c>
      <c r="AZ952">
        <f>VLOOKUP($G952,county_facts!$A:$BB,48,FALSE)</f>
        <v>580501</v>
      </c>
      <c r="BA952">
        <f>VLOOKUP($G952,county_facts!$A:$BB,49,FALSE)</f>
        <v>1195285</v>
      </c>
      <c r="BB952">
        <f>VLOOKUP($G952,county_facts!$A:$BB,50,FALSE)</f>
        <v>9583</v>
      </c>
      <c r="BC952">
        <f>VLOOKUP($G952,county_facts!$A:$BB,51,FALSE)</f>
        <v>275614</v>
      </c>
      <c r="BD952">
        <f>VLOOKUP($G952,county_facts!$A:$BB,52,FALSE)</f>
        <v>304</v>
      </c>
      <c r="BE952">
        <f>VLOOKUP($G952,county_facts!$A:$BB,53,FALSE)</f>
        <v>397.96</v>
      </c>
      <c r="BF952">
        <f>VLOOKUP($G952,county_facts!$A:$BB,54,FALSE)</f>
        <v>336.2</v>
      </c>
    </row>
    <row r="953" spans="1:58" x14ac:dyDescent="0.3">
      <c r="A953" t="s">
        <v>9</v>
      </c>
      <c r="B953" t="s">
        <v>159</v>
      </c>
      <c r="C953">
        <v>12602</v>
      </c>
      <c r="D953" t="s">
        <v>403</v>
      </c>
      <c r="E953">
        <v>25558</v>
      </c>
      <c r="F953">
        <v>0.49307457500000001</v>
      </c>
      <c r="G953">
        <v>37135</v>
      </c>
      <c r="H953">
        <f>VLOOKUP($G953,county_facts!$A:$BB,4,FALSE)</f>
        <v>140420</v>
      </c>
      <c r="I953">
        <f>VLOOKUP($G953,county_facts!$A:$BB,5,FALSE)</f>
        <v>133702</v>
      </c>
      <c r="J953">
        <f>VLOOKUP($G953,county_facts!$A:$BB,6,FALSE)</f>
        <v>5</v>
      </c>
      <c r="K953">
        <f>VLOOKUP($G953,county_facts!$A:$BB,7,FALSE)</f>
        <v>133801</v>
      </c>
      <c r="L953">
        <f>VLOOKUP($G953,county_facts!$A:$BB,8,FALSE)</f>
        <v>4.7</v>
      </c>
      <c r="M953">
        <f>VLOOKUP($G953,county_facts!$A:$BB,9,FALSE)</f>
        <v>20.399999999999999</v>
      </c>
      <c r="N953">
        <f>VLOOKUP($G953,county_facts!$A:$BB,10,FALSE)</f>
        <v>11.2</v>
      </c>
      <c r="O953">
        <f>VLOOKUP($G953,county_facts!$A:$BB,11,FALSE)</f>
        <v>52.2</v>
      </c>
      <c r="P953">
        <f>VLOOKUP($G953,county_facts!$A:$BB,12,FALSE)</f>
        <v>76.8</v>
      </c>
      <c r="Q953">
        <f>VLOOKUP($G953,county_facts!$A:$BB,13,FALSE)</f>
        <v>12.2</v>
      </c>
      <c r="R953">
        <f>VLOOKUP($G953,county_facts!$A:$BB,14,FALSE)</f>
        <v>0.6</v>
      </c>
      <c r="S953">
        <f>VLOOKUP($G953,county_facts!$A:$BB,15,FALSE)</f>
        <v>7.7</v>
      </c>
      <c r="T953">
        <f>VLOOKUP($G953,county_facts!$A:$BB,16,FALSE)</f>
        <v>0.1</v>
      </c>
      <c r="U953">
        <f>VLOOKUP($G953,county_facts!$A:$BB,17,FALSE)</f>
        <v>2.5</v>
      </c>
      <c r="V953">
        <f>VLOOKUP($G953,county_facts!$A:$BB,18,FALSE)</f>
        <v>8.4</v>
      </c>
      <c r="W953">
        <f>VLOOKUP($G953,county_facts!$A:$BB,19,FALSE)</f>
        <v>69.599999999999994</v>
      </c>
      <c r="X953">
        <f>VLOOKUP($G953,county_facts!$A:$BB,20,FALSE)</f>
        <v>76.5</v>
      </c>
      <c r="Y953">
        <f>VLOOKUP($G953,county_facts!$A:$BB,21,FALSE)</f>
        <v>12.8</v>
      </c>
      <c r="Z953">
        <f>VLOOKUP($G953,county_facts!$A:$BB,22,FALSE)</f>
        <v>15.9</v>
      </c>
      <c r="AA953">
        <f>VLOOKUP($G953,county_facts!$A:$BB,23,FALSE)</f>
        <v>91</v>
      </c>
      <c r="AB953">
        <f>VLOOKUP($G953,county_facts!$A:$BB,24,FALSE)</f>
        <v>55.8</v>
      </c>
      <c r="AC953">
        <f>VLOOKUP($G953,county_facts!$A:$BB,25,FALSE)</f>
        <v>5892</v>
      </c>
      <c r="AD953">
        <f>VLOOKUP($G953,county_facts!$A:$BB,26,FALSE)</f>
        <v>22</v>
      </c>
      <c r="AE953">
        <f>VLOOKUP($G953,county_facts!$A:$BB,27,FALSE)</f>
        <v>56488</v>
      </c>
      <c r="AF953">
        <f>VLOOKUP($G953,county_facts!$A:$BB,28,FALSE)</f>
        <v>60.5</v>
      </c>
      <c r="AG953">
        <f>VLOOKUP($G953,county_facts!$A:$BB,29,FALSE)</f>
        <v>28.2</v>
      </c>
      <c r="AH953">
        <f>VLOOKUP($G953,county_facts!$A:$BB,30,FALSE)</f>
        <v>272600</v>
      </c>
      <c r="AI953">
        <f>VLOOKUP($G953,county_facts!$A:$BB,31,FALSE)</f>
        <v>51403</v>
      </c>
      <c r="AJ953">
        <f>VLOOKUP($G953,county_facts!$A:$BB,32,FALSE)</f>
        <v>2.4500000000000002</v>
      </c>
      <c r="AK953">
        <f>VLOOKUP($G953,county_facts!$A:$BB,33,FALSE)</f>
        <v>34465</v>
      </c>
      <c r="AL953">
        <f>VLOOKUP($G953,county_facts!$A:$BB,34,FALSE)</f>
        <v>55569</v>
      </c>
      <c r="AM953">
        <f>VLOOKUP($G953,county_facts!$A:$BB,35,FALSE)</f>
        <v>17.8</v>
      </c>
      <c r="AN953">
        <f>VLOOKUP($G953,county_facts!$A:$BB,36,FALSE)</f>
        <v>3092</v>
      </c>
      <c r="AO953">
        <f>VLOOKUP($G953,county_facts!$A:$BB,37,FALSE)</f>
        <v>38205</v>
      </c>
      <c r="AP953">
        <f>VLOOKUP($G953,county_facts!$A:$BB,38,FALSE)</f>
        <v>1.6</v>
      </c>
      <c r="AQ953">
        <f>VLOOKUP($G953,county_facts!$A:$BB,39,FALSE)</f>
        <v>12185</v>
      </c>
      <c r="AR953">
        <f>VLOOKUP($G953,county_facts!$A:$BB,40,FALSE)</f>
        <v>12898</v>
      </c>
      <c r="AS953">
        <f>VLOOKUP($G953,county_facts!$A:$BB,41,FALSE)</f>
        <v>6.4</v>
      </c>
      <c r="AT953">
        <f>VLOOKUP($G953,county_facts!$A:$BB,42,FALSE)</f>
        <v>0.9</v>
      </c>
      <c r="AU953">
        <f>VLOOKUP($G953,county_facts!$A:$BB,43,FALSE)</f>
        <v>2.8</v>
      </c>
      <c r="AV953">
        <f>VLOOKUP($G953,county_facts!$A:$BB,44,FALSE)</f>
        <v>0</v>
      </c>
      <c r="AW953">
        <f>VLOOKUP($G953,county_facts!$A:$BB,45,FALSE)</f>
        <v>0</v>
      </c>
      <c r="AX953">
        <f>VLOOKUP($G953,county_facts!$A:$BB,46,FALSE)</f>
        <v>35.5</v>
      </c>
      <c r="AY953">
        <f>VLOOKUP($G953,county_facts!$A:$BB,47,FALSE)</f>
        <v>0</v>
      </c>
      <c r="AZ953">
        <f>VLOOKUP($G953,county_facts!$A:$BB,48,FALSE)</f>
        <v>580501</v>
      </c>
      <c r="BA953">
        <f>VLOOKUP($G953,county_facts!$A:$BB,49,FALSE)</f>
        <v>1195285</v>
      </c>
      <c r="BB953">
        <f>VLOOKUP($G953,county_facts!$A:$BB,50,FALSE)</f>
        <v>9583</v>
      </c>
      <c r="BC953">
        <f>VLOOKUP($G953,county_facts!$A:$BB,51,FALSE)</f>
        <v>275614</v>
      </c>
      <c r="BD953">
        <f>VLOOKUP($G953,county_facts!$A:$BB,52,FALSE)</f>
        <v>304</v>
      </c>
      <c r="BE953">
        <f>VLOOKUP($G953,county_facts!$A:$BB,53,FALSE)</f>
        <v>397.96</v>
      </c>
      <c r="BF953">
        <f>VLOOKUP($G953,county_facts!$A:$BB,54,FALSE)</f>
        <v>336.2</v>
      </c>
    </row>
    <row r="954" spans="1:58" x14ac:dyDescent="0.3">
      <c r="A954" t="s">
        <v>6</v>
      </c>
      <c r="B954" t="s">
        <v>427</v>
      </c>
      <c r="C954">
        <v>4918</v>
      </c>
      <c r="D954" t="s">
        <v>403</v>
      </c>
      <c r="E954">
        <v>6900</v>
      </c>
      <c r="F954">
        <v>0.712753623</v>
      </c>
      <c r="G954">
        <v>37133</v>
      </c>
      <c r="H954">
        <f>VLOOKUP($G954,county_facts!$A:$BB,4,FALSE)</f>
        <v>187589</v>
      </c>
      <c r="I954">
        <f>VLOOKUP($G954,county_facts!$A:$BB,5,FALSE)</f>
        <v>177772</v>
      </c>
      <c r="J954">
        <f>VLOOKUP($G954,county_facts!$A:$BB,6,FALSE)</f>
        <v>5.5</v>
      </c>
      <c r="K954">
        <f>VLOOKUP($G954,county_facts!$A:$BB,7,FALSE)</f>
        <v>177772</v>
      </c>
      <c r="L954">
        <f>VLOOKUP($G954,county_facts!$A:$BB,8,FALSE)</f>
        <v>9.8000000000000007</v>
      </c>
      <c r="M954">
        <f>VLOOKUP($G954,county_facts!$A:$BB,9,FALSE)</f>
        <v>25.4</v>
      </c>
      <c r="N954">
        <f>VLOOKUP($G954,county_facts!$A:$BB,10,FALSE)</f>
        <v>8.4</v>
      </c>
      <c r="O954">
        <f>VLOOKUP($G954,county_facts!$A:$BB,11,FALSE)</f>
        <v>45.4</v>
      </c>
      <c r="P954">
        <f>VLOOKUP($G954,county_facts!$A:$BB,12,FALSE)</f>
        <v>76.599999999999994</v>
      </c>
      <c r="Q954">
        <f>VLOOKUP($G954,county_facts!$A:$BB,13,FALSE)</f>
        <v>15.8</v>
      </c>
      <c r="R954">
        <f>VLOOKUP($G954,county_facts!$A:$BB,14,FALSE)</f>
        <v>0.9</v>
      </c>
      <c r="S954">
        <f>VLOOKUP($G954,county_facts!$A:$BB,15,FALSE)</f>
        <v>2.2000000000000002</v>
      </c>
      <c r="T954">
        <f>VLOOKUP($G954,county_facts!$A:$BB,16,FALSE)</f>
        <v>0.3</v>
      </c>
      <c r="U954">
        <f>VLOOKUP($G954,county_facts!$A:$BB,17,FALSE)</f>
        <v>4.2</v>
      </c>
      <c r="V954">
        <f>VLOOKUP($G954,county_facts!$A:$BB,18,FALSE)</f>
        <v>12.1</v>
      </c>
      <c r="W954">
        <f>VLOOKUP($G954,county_facts!$A:$BB,19,FALSE)</f>
        <v>66.900000000000006</v>
      </c>
      <c r="X954">
        <f>VLOOKUP($G954,county_facts!$A:$BB,20,FALSE)</f>
        <v>73.5</v>
      </c>
      <c r="Y954">
        <f>VLOOKUP($G954,county_facts!$A:$BB,21,FALSE)</f>
        <v>4.2</v>
      </c>
      <c r="Z954">
        <f>VLOOKUP($G954,county_facts!$A:$BB,22,FALSE)</f>
        <v>8.8000000000000007</v>
      </c>
      <c r="AA954">
        <f>VLOOKUP($G954,county_facts!$A:$BB,23,FALSE)</f>
        <v>90.2</v>
      </c>
      <c r="AB954">
        <f>VLOOKUP($G954,county_facts!$A:$BB,24,FALSE)</f>
        <v>18</v>
      </c>
      <c r="AC954">
        <f>VLOOKUP($G954,county_facts!$A:$BB,25,FALSE)</f>
        <v>22379</v>
      </c>
      <c r="AD954">
        <f>VLOOKUP($G954,county_facts!$A:$BB,26,FALSE)</f>
        <v>24.3</v>
      </c>
      <c r="AE954">
        <f>VLOOKUP($G954,county_facts!$A:$BB,27,FALSE)</f>
        <v>76054</v>
      </c>
      <c r="AF954">
        <f>VLOOKUP($G954,county_facts!$A:$BB,28,FALSE)</f>
        <v>54.8</v>
      </c>
      <c r="AG954">
        <f>VLOOKUP($G954,county_facts!$A:$BB,29,FALSE)</f>
        <v>13.9</v>
      </c>
      <c r="AH954">
        <f>VLOOKUP($G954,county_facts!$A:$BB,30,FALSE)</f>
        <v>151700</v>
      </c>
      <c r="AI954">
        <f>VLOOKUP($G954,county_facts!$A:$BB,31,FALSE)</f>
        <v>60071</v>
      </c>
      <c r="AJ954">
        <f>VLOOKUP($G954,county_facts!$A:$BB,32,FALSE)</f>
        <v>2.76</v>
      </c>
      <c r="AK954">
        <f>VLOOKUP($G954,county_facts!$A:$BB,33,FALSE)</f>
        <v>21084</v>
      </c>
      <c r="AL954">
        <f>VLOOKUP($G954,county_facts!$A:$BB,34,FALSE)</f>
        <v>45450</v>
      </c>
      <c r="AM954">
        <f>VLOOKUP($G954,county_facts!$A:$BB,35,FALSE)</f>
        <v>15.2</v>
      </c>
      <c r="AN954">
        <f>VLOOKUP($G954,county_facts!$A:$BB,36,FALSE)</f>
        <v>2743</v>
      </c>
      <c r="AO954">
        <f>VLOOKUP($G954,county_facts!$A:$BB,37,FALSE)</f>
        <v>34624</v>
      </c>
      <c r="AP954">
        <f>VLOOKUP($G954,county_facts!$A:$BB,38,FALSE)</f>
        <v>0.4</v>
      </c>
      <c r="AQ954">
        <f>VLOOKUP($G954,county_facts!$A:$BB,39,FALSE)</f>
        <v>8433</v>
      </c>
      <c r="AR954">
        <f>VLOOKUP($G954,county_facts!$A:$BB,40,FALSE)</f>
        <v>9995</v>
      </c>
      <c r="AS954">
        <f>VLOOKUP($G954,county_facts!$A:$BB,41,FALSE)</f>
        <v>9.1</v>
      </c>
      <c r="AT954">
        <f>VLOOKUP($G954,county_facts!$A:$BB,42,FALSE)</f>
        <v>1</v>
      </c>
      <c r="AU954">
        <f>VLOOKUP($G954,county_facts!$A:$BB,43,FALSE)</f>
        <v>2.7</v>
      </c>
      <c r="AV954">
        <f>VLOOKUP($G954,county_facts!$A:$BB,44,FALSE)</f>
        <v>0</v>
      </c>
      <c r="AW954">
        <f>VLOOKUP($G954,county_facts!$A:$BB,45,FALSE)</f>
        <v>0</v>
      </c>
      <c r="AX954">
        <f>VLOOKUP($G954,county_facts!$A:$BB,46,FALSE)</f>
        <v>29</v>
      </c>
      <c r="AY954">
        <f>VLOOKUP($G954,county_facts!$A:$BB,47,FALSE)</f>
        <v>253035</v>
      </c>
      <c r="AZ954">
        <f>VLOOKUP($G954,county_facts!$A:$BB,48,FALSE)</f>
        <v>96946</v>
      </c>
      <c r="BA954">
        <f>VLOOKUP($G954,county_facts!$A:$BB,49,FALSE)</f>
        <v>1913882</v>
      </c>
      <c r="BB954">
        <f>VLOOKUP($G954,county_facts!$A:$BB,50,FALSE)</f>
        <v>11698</v>
      </c>
      <c r="BC954">
        <f>VLOOKUP($G954,county_facts!$A:$BB,51,FALSE)</f>
        <v>287943</v>
      </c>
      <c r="BD954">
        <f>VLOOKUP($G954,county_facts!$A:$BB,52,FALSE)</f>
        <v>1081</v>
      </c>
      <c r="BE954">
        <f>VLOOKUP($G954,county_facts!$A:$BB,53,FALSE)</f>
        <v>762.74</v>
      </c>
      <c r="BF954">
        <f>VLOOKUP($G954,county_facts!$A:$BB,54,FALSE)</f>
        <v>233.1</v>
      </c>
    </row>
    <row r="955" spans="1:58" x14ac:dyDescent="0.3">
      <c r="A955" t="s">
        <v>9</v>
      </c>
      <c r="B955" t="s">
        <v>427</v>
      </c>
      <c r="C955">
        <v>1982</v>
      </c>
      <c r="D955" t="s">
        <v>403</v>
      </c>
      <c r="E955">
        <v>6900</v>
      </c>
      <c r="F955">
        <v>0.287246377</v>
      </c>
      <c r="G955">
        <v>37133</v>
      </c>
      <c r="H955">
        <f>VLOOKUP($G955,county_facts!$A:$BB,4,FALSE)</f>
        <v>187589</v>
      </c>
      <c r="I955">
        <f>VLOOKUP($G955,county_facts!$A:$BB,5,FALSE)</f>
        <v>177772</v>
      </c>
      <c r="J955">
        <f>VLOOKUP($G955,county_facts!$A:$BB,6,FALSE)</f>
        <v>5.5</v>
      </c>
      <c r="K955">
        <f>VLOOKUP($G955,county_facts!$A:$BB,7,FALSE)</f>
        <v>177772</v>
      </c>
      <c r="L955">
        <f>VLOOKUP($G955,county_facts!$A:$BB,8,FALSE)</f>
        <v>9.8000000000000007</v>
      </c>
      <c r="M955">
        <f>VLOOKUP($G955,county_facts!$A:$BB,9,FALSE)</f>
        <v>25.4</v>
      </c>
      <c r="N955">
        <f>VLOOKUP($G955,county_facts!$A:$BB,10,FALSE)</f>
        <v>8.4</v>
      </c>
      <c r="O955">
        <f>VLOOKUP($G955,county_facts!$A:$BB,11,FALSE)</f>
        <v>45.4</v>
      </c>
      <c r="P955">
        <f>VLOOKUP($G955,county_facts!$A:$BB,12,FALSE)</f>
        <v>76.599999999999994</v>
      </c>
      <c r="Q955">
        <f>VLOOKUP($G955,county_facts!$A:$BB,13,FALSE)</f>
        <v>15.8</v>
      </c>
      <c r="R955">
        <f>VLOOKUP($G955,county_facts!$A:$BB,14,FALSE)</f>
        <v>0.9</v>
      </c>
      <c r="S955">
        <f>VLOOKUP($G955,county_facts!$A:$BB,15,FALSE)</f>
        <v>2.2000000000000002</v>
      </c>
      <c r="T955">
        <f>VLOOKUP($G955,county_facts!$A:$BB,16,FALSE)</f>
        <v>0.3</v>
      </c>
      <c r="U955">
        <f>VLOOKUP($G955,county_facts!$A:$BB,17,FALSE)</f>
        <v>4.2</v>
      </c>
      <c r="V955">
        <f>VLOOKUP($G955,county_facts!$A:$BB,18,FALSE)</f>
        <v>12.1</v>
      </c>
      <c r="W955">
        <f>VLOOKUP($G955,county_facts!$A:$BB,19,FALSE)</f>
        <v>66.900000000000006</v>
      </c>
      <c r="X955">
        <f>VLOOKUP($G955,county_facts!$A:$BB,20,FALSE)</f>
        <v>73.5</v>
      </c>
      <c r="Y955">
        <f>VLOOKUP($G955,county_facts!$A:$BB,21,FALSE)</f>
        <v>4.2</v>
      </c>
      <c r="Z955">
        <f>VLOOKUP($G955,county_facts!$A:$BB,22,FALSE)</f>
        <v>8.8000000000000007</v>
      </c>
      <c r="AA955">
        <f>VLOOKUP($G955,county_facts!$A:$BB,23,FALSE)</f>
        <v>90.2</v>
      </c>
      <c r="AB955">
        <f>VLOOKUP($G955,county_facts!$A:$BB,24,FALSE)</f>
        <v>18</v>
      </c>
      <c r="AC955">
        <f>VLOOKUP($G955,county_facts!$A:$BB,25,FALSE)</f>
        <v>22379</v>
      </c>
      <c r="AD955">
        <f>VLOOKUP($G955,county_facts!$A:$BB,26,FALSE)</f>
        <v>24.3</v>
      </c>
      <c r="AE955">
        <f>VLOOKUP($G955,county_facts!$A:$BB,27,FALSE)</f>
        <v>76054</v>
      </c>
      <c r="AF955">
        <f>VLOOKUP($G955,county_facts!$A:$BB,28,FALSE)</f>
        <v>54.8</v>
      </c>
      <c r="AG955">
        <f>VLOOKUP($G955,county_facts!$A:$BB,29,FALSE)</f>
        <v>13.9</v>
      </c>
      <c r="AH955">
        <f>VLOOKUP($G955,county_facts!$A:$BB,30,FALSE)</f>
        <v>151700</v>
      </c>
      <c r="AI955">
        <f>VLOOKUP($G955,county_facts!$A:$BB,31,FALSE)</f>
        <v>60071</v>
      </c>
      <c r="AJ955">
        <f>VLOOKUP($G955,county_facts!$A:$BB,32,FALSE)</f>
        <v>2.76</v>
      </c>
      <c r="AK955">
        <f>VLOOKUP($G955,county_facts!$A:$BB,33,FALSE)</f>
        <v>21084</v>
      </c>
      <c r="AL955">
        <f>VLOOKUP($G955,county_facts!$A:$BB,34,FALSE)</f>
        <v>45450</v>
      </c>
      <c r="AM955">
        <f>VLOOKUP($G955,county_facts!$A:$BB,35,FALSE)</f>
        <v>15.2</v>
      </c>
      <c r="AN955">
        <f>VLOOKUP($G955,county_facts!$A:$BB,36,FALSE)</f>
        <v>2743</v>
      </c>
      <c r="AO955">
        <f>VLOOKUP($G955,county_facts!$A:$BB,37,FALSE)</f>
        <v>34624</v>
      </c>
      <c r="AP955">
        <f>VLOOKUP($G955,county_facts!$A:$BB,38,FALSE)</f>
        <v>0.4</v>
      </c>
      <c r="AQ955">
        <f>VLOOKUP($G955,county_facts!$A:$BB,39,FALSE)</f>
        <v>8433</v>
      </c>
      <c r="AR955">
        <f>VLOOKUP($G955,county_facts!$A:$BB,40,FALSE)</f>
        <v>9995</v>
      </c>
      <c r="AS955">
        <f>VLOOKUP($G955,county_facts!$A:$BB,41,FALSE)</f>
        <v>9.1</v>
      </c>
      <c r="AT955">
        <f>VLOOKUP($G955,county_facts!$A:$BB,42,FALSE)</f>
        <v>1</v>
      </c>
      <c r="AU955">
        <f>VLOOKUP($G955,county_facts!$A:$BB,43,FALSE)</f>
        <v>2.7</v>
      </c>
      <c r="AV955">
        <f>VLOOKUP($G955,county_facts!$A:$BB,44,FALSE)</f>
        <v>0</v>
      </c>
      <c r="AW955">
        <f>VLOOKUP($G955,county_facts!$A:$BB,45,FALSE)</f>
        <v>0</v>
      </c>
      <c r="AX955">
        <f>VLOOKUP($G955,county_facts!$A:$BB,46,FALSE)</f>
        <v>29</v>
      </c>
      <c r="AY955">
        <f>VLOOKUP($G955,county_facts!$A:$BB,47,FALSE)</f>
        <v>253035</v>
      </c>
      <c r="AZ955">
        <f>VLOOKUP($G955,county_facts!$A:$BB,48,FALSE)</f>
        <v>96946</v>
      </c>
      <c r="BA955">
        <f>VLOOKUP($G955,county_facts!$A:$BB,49,FALSE)</f>
        <v>1913882</v>
      </c>
      <c r="BB955">
        <f>VLOOKUP($G955,county_facts!$A:$BB,50,FALSE)</f>
        <v>11698</v>
      </c>
      <c r="BC955">
        <f>VLOOKUP($G955,county_facts!$A:$BB,51,FALSE)</f>
        <v>287943</v>
      </c>
      <c r="BD955">
        <f>VLOOKUP($G955,county_facts!$A:$BB,52,FALSE)</f>
        <v>1081</v>
      </c>
      <c r="BE955">
        <f>VLOOKUP($G955,county_facts!$A:$BB,53,FALSE)</f>
        <v>762.74</v>
      </c>
      <c r="BF955">
        <f>VLOOKUP($G955,county_facts!$A:$BB,54,FALSE)</f>
        <v>233.1</v>
      </c>
    </row>
    <row r="956" spans="1:58" x14ac:dyDescent="0.3">
      <c r="A956" t="s">
        <v>6</v>
      </c>
      <c r="B956" t="s">
        <v>428</v>
      </c>
      <c r="C956">
        <v>2650</v>
      </c>
      <c r="D956" t="s">
        <v>403</v>
      </c>
      <c r="E956">
        <v>3144</v>
      </c>
      <c r="F956">
        <v>0.84287531800000004</v>
      </c>
      <c r="G956">
        <v>37131</v>
      </c>
      <c r="H956">
        <f>VLOOKUP($G956,county_facts!$A:$BB,4,FALSE)</f>
        <v>20463</v>
      </c>
      <c r="I956">
        <f>VLOOKUP($G956,county_facts!$A:$BB,5,FALSE)</f>
        <v>22098</v>
      </c>
      <c r="J956">
        <f>VLOOKUP($G956,county_facts!$A:$BB,6,FALSE)</f>
        <v>-7.4</v>
      </c>
      <c r="K956">
        <f>VLOOKUP($G956,county_facts!$A:$BB,7,FALSE)</f>
        <v>22099</v>
      </c>
      <c r="L956">
        <f>VLOOKUP($G956,county_facts!$A:$BB,8,FALSE)</f>
        <v>5.0999999999999996</v>
      </c>
      <c r="M956">
        <f>VLOOKUP($G956,county_facts!$A:$BB,9,FALSE)</f>
        <v>19</v>
      </c>
      <c r="N956">
        <f>VLOOKUP($G956,county_facts!$A:$BB,10,FALSE)</f>
        <v>23</v>
      </c>
      <c r="O956">
        <f>VLOOKUP($G956,county_facts!$A:$BB,11,FALSE)</f>
        <v>51.8</v>
      </c>
      <c r="P956">
        <f>VLOOKUP($G956,county_facts!$A:$BB,12,FALSE)</f>
        <v>39.6</v>
      </c>
      <c r="Q956">
        <f>VLOOKUP($G956,county_facts!$A:$BB,13,FALSE)</f>
        <v>58.4</v>
      </c>
      <c r="R956">
        <f>VLOOKUP($G956,county_facts!$A:$BB,14,FALSE)</f>
        <v>0.6</v>
      </c>
      <c r="S956">
        <f>VLOOKUP($G956,county_facts!$A:$BB,15,FALSE)</f>
        <v>0.3</v>
      </c>
      <c r="T956">
        <f>VLOOKUP($G956,county_facts!$A:$BB,16,FALSE)</f>
        <v>0</v>
      </c>
      <c r="U956">
        <f>VLOOKUP($G956,county_facts!$A:$BB,17,FALSE)</f>
        <v>1.1000000000000001</v>
      </c>
      <c r="V956">
        <f>VLOOKUP($G956,county_facts!$A:$BB,18,FALSE)</f>
        <v>2</v>
      </c>
      <c r="W956">
        <f>VLOOKUP($G956,county_facts!$A:$BB,19,FALSE)</f>
        <v>38.299999999999997</v>
      </c>
      <c r="X956">
        <f>VLOOKUP($G956,county_facts!$A:$BB,20,FALSE)</f>
        <v>87.2</v>
      </c>
      <c r="Y956">
        <f>VLOOKUP($G956,county_facts!$A:$BB,21,FALSE)</f>
        <v>1.4</v>
      </c>
      <c r="Z956">
        <f>VLOOKUP($G956,county_facts!$A:$BB,22,FALSE)</f>
        <v>2.5</v>
      </c>
      <c r="AA956">
        <f>VLOOKUP($G956,county_facts!$A:$BB,23,FALSE)</f>
        <v>72.900000000000006</v>
      </c>
      <c r="AB956">
        <f>VLOOKUP($G956,county_facts!$A:$BB,24,FALSE)</f>
        <v>9.4</v>
      </c>
      <c r="AC956">
        <f>VLOOKUP($G956,county_facts!$A:$BB,25,FALSE)</f>
        <v>1427</v>
      </c>
      <c r="AD956">
        <f>VLOOKUP($G956,county_facts!$A:$BB,26,FALSE)</f>
        <v>24.9</v>
      </c>
      <c r="AE956">
        <f>VLOOKUP($G956,county_facts!$A:$BB,27,FALSE)</f>
        <v>11539</v>
      </c>
      <c r="AF956">
        <f>VLOOKUP($G956,county_facts!$A:$BB,28,FALSE)</f>
        <v>72.900000000000006</v>
      </c>
      <c r="AG956">
        <f>VLOOKUP($G956,county_facts!$A:$BB,29,FALSE)</f>
        <v>4.2</v>
      </c>
      <c r="AH956">
        <f>VLOOKUP($G956,county_facts!$A:$BB,30,FALSE)</f>
        <v>80000</v>
      </c>
      <c r="AI956">
        <f>VLOOKUP($G956,county_facts!$A:$BB,31,FALSE)</f>
        <v>8604</v>
      </c>
      <c r="AJ956">
        <f>VLOOKUP($G956,county_facts!$A:$BB,32,FALSE)</f>
        <v>2.4300000000000002</v>
      </c>
      <c r="AK956">
        <f>VLOOKUP($G956,county_facts!$A:$BB,33,FALSE)</f>
        <v>17919</v>
      </c>
      <c r="AL956">
        <f>VLOOKUP($G956,county_facts!$A:$BB,34,FALSE)</f>
        <v>31433</v>
      </c>
      <c r="AM956">
        <f>VLOOKUP($G956,county_facts!$A:$BB,35,FALSE)</f>
        <v>26.3</v>
      </c>
      <c r="AN956">
        <f>VLOOKUP($G956,county_facts!$A:$BB,36,FALSE)</f>
        <v>265</v>
      </c>
      <c r="AO956">
        <f>VLOOKUP($G956,county_facts!$A:$BB,37,FALSE)</f>
        <v>4017</v>
      </c>
      <c r="AP956">
        <f>VLOOKUP($G956,county_facts!$A:$BB,38,FALSE)</f>
        <v>6</v>
      </c>
      <c r="AQ956">
        <f>VLOOKUP($G956,county_facts!$A:$BB,39,FALSE)</f>
        <v>859</v>
      </c>
      <c r="AR956">
        <f>VLOOKUP($G956,county_facts!$A:$BB,40,FALSE)</f>
        <v>1166</v>
      </c>
      <c r="AS956">
        <f>VLOOKUP($G956,county_facts!$A:$BB,41,FALSE)</f>
        <v>31.9</v>
      </c>
      <c r="AT956">
        <f>VLOOKUP($G956,county_facts!$A:$BB,42,FALSE)</f>
        <v>0</v>
      </c>
      <c r="AU956">
        <f>VLOOKUP($G956,county_facts!$A:$BB,43,FALSE)</f>
        <v>0</v>
      </c>
      <c r="AV956">
        <f>VLOOKUP($G956,county_facts!$A:$BB,44,FALSE)</f>
        <v>0</v>
      </c>
      <c r="AW956">
        <f>VLOOKUP($G956,county_facts!$A:$BB,45,FALSE)</f>
        <v>0</v>
      </c>
      <c r="AX956">
        <f>VLOOKUP($G956,county_facts!$A:$BB,46,FALSE)</f>
        <v>42</v>
      </c>
      <c r="AY956">
        <f>VLOOKUP($G956,county_facts!$A:$BB,47,FALSE)</f>
        <v>0</v>
      </c>
      <c r="AZ956">
        <f>VLOOKUP($G956,county_facts!$A:$BB,48,FALSE)</f>
        <v>256096</v>
      </c>
      <c r="BA956">
        <f>VLOOKUP($G956,county_facts!$A:$BB,49,FALSE)</f>
        <v>101990</v>
      </c>
      <c r="BB956">
        <f>VLOOKUP($G956,county_facts!$A:$BB,50,FALSE)</f>
        <v>4928</v>
      </c>
      <c r="BC956">
        <f>VLOOKUP($G956,county_facts!$A:$BB,51,FALSE)</f>
        <v>5195</v>
      </c>
      <c r="BD956">
        <f>VLOOKUP($G956,county_facts!$A:$BB,52,FALSE)</f>
        <v>17</v>
      </c>
      <c r="BE956">
        <f>VLOOKUP($G956,county_facts!$A:$BB,53,FALSE)</f>
        <v>536.59</v>
      </c>
      <c r="BF956">
        <f>VLOOKUP($G956,county_facts!$A:$BB,54,FALSE)</f>
        <v>41.2</v>
      </c>
    </row>
    <row r="957" spans="1:58" x14ac:dyDescent="0.3">
      <c r="A957" t="s">
        <v>9</v>
      </c>
      <c r="B957" t="s">
        <v>428</v>
      </c>
      <c r="C957">
        <v>494</v>
      </c>
      <c r="D957" t="s">
        <v>403</v>
      </c>
      <c r="E957">
        <v>3144</v>
      </c>
      <c r="F957">
        <v>0.15712468199999999</v>
      </c>
      <c r="G957">
        <v>37131</v>
      </c>
      <c r="H957">
        <f>VLOOKUP($G957,county_facts!$A:$BB,4,FALSE)</f>
        <v>20463</v>
      </c>
      <c r="I957">
        <f>VLOOKUP($G957,county_facts!$A:$BB,5,FALSE)</f>
        <v>22098</v>
      </c>
      <c r="J957">
        <f>VLOOKUP($G957,county_facts!$A:$BB,6,FALSE)</f>
        <v>-7.4</v>
      </c>
      <c r="K957">
        <f>VLOOKUP($G957,county_facts!$A:$BB,7,FALSE)</f>
        <v>22099</v>
      </c>
      <c r="L957">
        <f>VLOOKUP($G957,county_facts!$A:$BB,8,FALSE)</f>
        <v>5.0999999999999996</v>
      </c>
      <c r="M957">
        <f>VLOOKUP($G957,county_facts!$A:$BB,9,FALSE)</f>
        <v>19</v>
      </c>
      <c r="N957">
        <f>VLOOKUP($G957,county_facts!$A:$BB,10,FALSE)</f>
        <v>23</v>
      </c>
      <c r="O957">
        <f>VLOOKUP($G957,county_facts!$A:$BB,11,FALSE)</f>
        <v>51.8</v>
      </c>
      <c r="P957">
        <f>VLOOKUP($G957,county_facts!$A:$BB,12,FALSE)</f>
        <v>39.6</v>
      </c>
      <c r="Q957">
        <f>VLOOKUP($G957,county_facts!$A:$BB,13,FALSE)</f>
        <v>58.4</v>
      </c>
      <c r="R957">
        <f>VLOOKUP($G957,county_facts!$A:$BB,14,FALSE)</f>
        <v>0.6</v>
      </c>
      <c r="S957">
        <f>VLOOKUP($G957,county_facts!$A:$BB,15,FALSE)</f>
        <v>0.3</v>
      </c>
      <c r="T957">
        <f>VLOOKUP($G957,county_facts!$A:$BB,16,FALSE)</f>
        <v>0</v>
      </c>
      <c r="U957">
        <f>VLOOKUP($G957,county_facts!$A:$BB,17,FALSE)</f>
        <v>1.1000000000000001</v>
      </c>
      <c r="V957">
        <f>VLOOKUP($G957,county_facts!$A:$BB,18,FALSE)</f>
        <v>2</v>
      </c>
      <c r="W957">
        <f>VLOOKUP($G957,county_facts!$A:$BB,19,FALSE)</f>
        <v>38.299999999999997</v>
      </c>
      <c r="X957">
        <f>VLOOKUP($G957,county_facts!$A:$BB,20,FALSE)</f>
        <v>87.2</v>
      </c>
      <c r="Y957">
        <f>VLOOKUP($G957,county_facts!$A:$BB,21,FALSE)</f>
        <v>1.4</v>
      </c>
      <c r="Z957">
        <f>VLOOKUP($G957,county_facts!$A:$BB,22,FALSE)</f>
        <v>2.5</v>
      </c>
      <c r="AA957">
        <f>VLOOKUP($G957,county_facts!$A:$BB,23,FALSE)</f>
        <v>72.900000000000006</v>
      </c>
      <c r="AB957">
        <f>VLOOKUP($G957,county_facts!$A:$BB,24,FALSE)</f>
        <v>9.4</v>
      </c>
      <c r="AC957">
        <f>VLOOKUP($G957,county_facts!$A:$BB,25,FALSE)</f>
        <v>1427</v>
      </c>
      <c r="AD957">
        <f>VLOOKUP($G957,county_facts!$A:$BB,26,FALSE)</f>
        <v>24.9</v>
      </c>
      <c r="AE957">
        <f>VLOOKUP($G957,county_facts!$A:$BB,27,FALSE)</f>
        <v>11539</v>
      </c>
      <c r="AF957">
        <f>VLOOKUP($G957,county_facts!$A:$BB,28,FALSE)</f>
        <v>72.900000000000006</v>
      </c>
      <c r="AG957">
        <f>VLOOKUP($G957,county_facts!$A:$BB,29,FALSE)</f>
        <v>4.2</v>
      </c>
      <c r="AH957">
        <f>VLOOKUP($G957,county_facts!$A:$BB,30,FALSE)</f>
        <v>80000</v>
      </c>
      <c r="AI957">
        <f>VLOOKUP($G957,county_facts!$A:$BB,31,FALSE)</f>
        <v>8604</v>
      </c>
      <c r="AJ957">
        <f>VLOOKUP($G957,county_facts!$A:$BB,32,FALSE)</f>
        <v>2.4300000000000002</v>
      </c>
      <c r="AK957">
        <f>VLOOKUP($G957,county_facts!$A:$BB,33,FALSE)</f>
        <v>17919</v>
      </c>
      <c r="AL957">
        <f>VLOOKUP($G957,county_facts!$A:$BB,34,FALSE)</f>
        <v>31433</v>
      </c>
      <c r="AM957">
        <f>VLOOKUP($G957,county_facts!$A:$BB,35,FALSE)</f>
        <v>26.3</v>
      </c>
      <c r="AN957">
        <f>VLOOKUP($G957,county_facts!$A:$BB,36,FALSE)</f>
        <v>265</v>
      </c>
      <c r="AO957">
        <f>VLOOKUP($G957,county_facts!$A:$BB,37,FALSE)</f>
        <v>4017</v>
      </c>
      <c r="AP957">
        <f>VLOOKUP($G957,county_facts!$A:$BB,38,FALSE)</f>
        <v>6</v>
      </c>
      <c r="AQ957">
        <f>VLOOKUP($G957,county_facts!$A:$BB,39,FALSE)</f>
        <v>859</v>
      </c>
      <c r="AR957">
        <f>VLOOKUP($G957,county_facts!$A:$BB,40,FALSE)</f>
        <v>1166</v>
      </c>
      <c r="AS957">
        <f>VLOOKUP($G957,county_facts!$A:$BB,41,FALSE)</f>
        <v>31.9</v>
      </c>
      <c r="AT957">
        <f>VLOOKUP($G957,county_facts!$A:$BB,42,FALSE)</f>
        <v>0</v>
      </c>
      <c r="AU957">
        <f>VLOOKUP($G957,county_facts!$A:$BB,43,FALSE)</f>
        <v>0</v>
      </c>
      <c r="AV957">
        <f>VLOOKUP($G957,county_facts!$A:$BB,44,FALSE)</f>
        <v>0</v>
      </c>
      <c r="AW957">
        <f>VLOOKUP($G957,county_facts!$A:$BB,45,FALSE)</f>
        <v>0</v>
      </c>
      <c r="AX957">
        <f>VLOOKUP($G957,county_facts!$A:$BB,46,FALSE)</f>
        <v>42</v>
      </c>
      <c r="AY957">
        <f>VLOOKUP($G957,county_facts!$A:$BB,47,FALSE)</f>
        <v>0</v>
      </c>
      <c r="AZ957">
        <f>VLOOKUP($G957,county_facts!$A:$BB,48,FALSE)</f>
        <v>256096</v>
      </c>
      <c r="BA957">
        <f>VLOOKUP($G957,county_facts!$A:$BB,49,FALSE)</f>
        <v>101990</v>
      </c>
      <c r="BB957">
        <f>VLOOKUP($G957,county_facts!$A:$BB,50,FALSE)</f>
        <v>4928</v>
      </c>
      <c r="BC957">
        <f>VLOOKUP($G957,county_facts!$A:$BB,51,FALSE)</f>
        <v>5195</v>
      </c>
      <c r="BD957">
        <f>VLOOKUP($G957,county_facts!$A:$BB,52,FALSE)</f>
        <v>17</v>
      </c>
      <c r="BE957">
        <f>VLOOKUP($G957,county_facts!$A:$BB,53,FALSE)</f>
        <v>536.59</v>
      </c>
      <c r="BF957">
        <f>VLOOKUP($G957,county_facts!$A:$BB,54,FALSE)</f>
        <v>41.2</v>
      </c>
    </row>
    <row r="958" spans="1:58" x14ac:dyDescent="0.3">
      <c r="A958" t="s">
        <v>6</v>
      </c>
      <c r="B958" t="s">
        <v>429</v>
      </c>
      <c r="C958">
        <v>12220</v>
      </c>
      <c r="D958" t="s">
        <v>403</v>
      </c>
      <c r="E958">
        <v>21222</v>
      </c>
      <c r="F958">
        <v>0.57581754799999996</v>
      </c>
      <c r="G958">
        <v>37129</v>
      </c>
      <c r="H958">
        <f>VLOOKUP($G958,county_facts!$A:$BB,4,FALSE)</f>
        <v>216298</v>
      </c>
      <c r="I958">
        <f>VLOOKUP($G958,county_facts!$A:$BB,5,FALSE)</f>
        <v>202683</v>
      </c>
      <c r="J958">
        <f>VLOOKUP($G958,county_facts!$A:$BB,6,FALSE)</f>
        <v>6.7</v>
      </c>
      <c r="K958">
        <f>VLOOKUP($G958,county_facts!$A:$BB,7,FALSE)</f>
        <v>202667</v>
      </c>
      <c r="L958">
        <f>VLOOKUP($G958,county_facts!$A:$BB,8,FALSE)</f>
        <v>5.3</v>
      </c>
      <c r="M958">
        <f>VLOOKUP($G958,county_facts!$A:$BB,9,FALSE)</f>
        <v>19.399999999999999</v>
      </c>
      <c r="N958">
        <f>VLOOKUP($G958,county_facts!$A:$BB,10,FALSE)</f>
        <v>15.8</v>
      </c>
      <c r="O958">
        <f>VLOOKUP($G958,county_facts!$A:$BB,11,FALSE)</f>
        <v>52</v>
      </c>
      <c r="P958">
        <f>VLOOKUP($G958,county_facts!$A:$BB,12,FALSE)</f>
        <v>81.3</v>
      </c>
      <c r="Q958">
        <f>VLOOKUP($G958,county_facts!$A:$BB,13,FALSE)</f>
        <v>14.6</v>
      </c>
      <c r="R958">
        <f>VLOOKUP($G958,county_facts!$A:$BB,14,FALSE)</f>
        <v>0.6</v>
      </c>
      <c r="S958">
        <f>VLOOKUP($G958,county_facts!$A:$BB,15,FALSE)</f>
        <v>1.4</v>
      </c>
      <c r="T958">
        <f>VLOOKUP($G958,county_facts!$A:$BB,16,FALSE)</f>
        <v>0.1</v>
      </c>
      <c r="U958">
        <f>VLOOKUP($G958,county_facts!$A:$BB,17,FALSE)</f>
        <v>2</v>
      </c>
      <c r="V958">
        <f>VLOOKUP($G958,county_facts!$A:$BB,18,FALSE)</f>
        <v>5.4</v>
      </c>
      <c r="W958">
        <f>VLOOKUP($G958,county_facts!$A:$BB,19,FALSE)</f>
        <v>76.900000000000006</v>
      </c>
      <c r="X958">
        <f>VLOOKUP($G958,county_facts!$A:$BB,20,FALSE)</f>
        <v>80.2</v>
      </c>
      <c r="Y958">
        <f>VLOOKUP($G958,county_facts!$A:$BB,21,FALSE)</f>
        <v>5.6</v>
      </c>
      <c r="Z958">
        <f>VLOOKUP($G958,county_facts!$A:$BB,22,FALSE)</f>
        <v>7.6</v>
      </c>
      <c r="AA958">
        <f>VLOOKUP($G958,county_facts!$A:$BB,23,FALSE)</f>
        <v>90.6</v>
      </c>
      <c r="AB958">
        <f>VLOOKUP($G958,county_facts!$A:$BB,24,FALSE)</f>
        <v>36.6</v>
      </c>
      <c r="AC958">
        <f>VLOOKUP($G958,county_facts!$A:$BB,25,FALSE)</f>
        <v>17387</v>
      </c>
      <c r="AD958">
        <f>VLOOKUP($G958,county_facts!$A:$BB,26,FALSE)</f>
        <v>20.2</v>
      </c>
      <c r="AE958">
        <f>VLOOKUP($G958,county_facts!$A:$BB,27,FALSE)</f>
        <v>105532</v>
      </c>
      <c r="AF958">
        <f>VLOOKUP($G958,county_facts!$A:$BB,28,FALSE)</f>
        <v>58.9</v>
      </c>
      <c r="AG958">
        <f>VLOOKUP($G958,county_facts!$A:$BB,29,FALSE)</f>
        <v>26.2</v>
      </c>
      <c r="AH958">
        <f>VLOOKUP($G958,county_facts!$A:$BB,30,FALSE)</f>
        <v>215200</v>
      </c>
      <c r="AI958">
        <f>VLOOKUP($G958,county_facts!$A:$BB,31,FALSE)</f>
        <v>86010</v>
      </c>
      <c r="AJ958">
        <f>VLOOKUP($G958,county_facts!$A:$BB,32,FALSE)</f>
        <v>2.33</v>
      </c>
      <c r="AK958">
        <f>VLOOKUP($G958,county_facts!$A:$BB,33,FALSE)</f>
        <v>29679</v>
      </c>
      <c r="AL958">
        <f>VLOOKUP($G958,county_facts!$A:$BB,34,FALSE)</f>
        <v>49835</v>
      </c>
      <c r="AM958">
        <f>VLOOKUP($G958,county_facts!$A:$BB,35,FALSE)</f>
        <v>16.899999999999999</v>
      </c>
      <c r="AN958">
        <f>VLOOKUP($G958,county_facts!$A:$BB,36,FALSE)</f>
        <v>6806</v>
      </c>
      <c r="AO958">
        <f>VLOOKUP($G958,county_facts!$A:$BB,37,FALSE)</f>
        <v>84705</v>
      </c>
      <c r="AP958">
        <f>VLOOKUP($G958,county_facts!$A:$BB,38,FALSE)</f>
        <v>1.2</v>
      </c>
      <c r="AQ958">
        <f>VLOOKUP($G958,county_facts!$A:$BB,39,FALSE)</f>
        <v>18388</v>
      </c>
      <c r="AR958">
        <f>VLOOKUP($G958,county_facts!$A:$BB,40,FALSE)</f>
        <v>22306</v>
      </c>
      <c r="AS958">
        <f>VLOOKUP($G958,county_facts!$A:$BB,41,FALSE)</f>
        <v>5.9</v>
      </c>
      <c r="AT958">
        <f>VLOOKUP($G958,county_facts!$A:$BB,42,FALSE)</f>
        <v>0.4</v>
      </c>
      <c r="AU958">
        <f>VLOOKUP($G958,county_facts!$A:$BB,43,FALSE)</f>
        <v>1.4</v>
      </c>
      <c r="AV958">
        <f>VLOOKUP($G958,county_facts!$A:$BB,44,FALSE)</f>
        <v>0</v>
      </c>
      <c r="AW958">
        <f>VLOOKUP($G958,county_facts!$A:$BB,45,FALSE)</f>
        <v>0</v>
      </c>
      <c r="AX958">
        <f>VLOOKUP($G958,county_facts!$A:$BB,46,FALSE)</f>
        <v>26.6</v>
      </c>
      <c r="AY958">
        <f>VLOOKUP($G958,county_facts!$A:$BB,47,FALSE)</f>
        <v>2883612</v>
      </c>
      <c r="AZ958">
        <f>VLOOKUP($G958,county_facts!$A:$BB,48,FALSE)</f>
        <v>1410140</v>
      </c>
      <c r="BA958">
        <f>VLOOKUP($G958,county_facts!$A:$BB,49,FALSE)</f>
        <v>3825475</v>
      </c>
      <c r="BB958">
        <f>VLOOKUP($G958,county_facts!$A:$BB,50,FALSE)</f>
        <v>20126</v>
      </c>
      <c r="BC958">
        <f>VLOOKUP($G958,county_facts!$A:$BB,51,FALSE)</f>
        <v>525548</v>
      </c>
      <c r="BD958">
        <f>VLOOKUP($G958,county_facts!$A:$BB,52,FALSE)</f>
        <v>1749</v>
      </c>
      <c r="BE958">
        <f>VLOOKUP($G958,county_facts!$A:$BB,53,FALSE)</f>
        <v>191.53</v>
      </c>
      <c r="BF958">
        <f>VLOOKUP($G958,county_facts!$A:$BB,54,FALSE)</f>
        <v>1058.0999999999999</v>
      </c>
    </row>
    <row r="959" spans="1:58" x14ac:dyDescent="0.3">
      <c r="A959" t="s">
        <v>9</v>
      </c>
      <c r="B959" t="s">
        <v>429</v>
      </c>
      <c r="C959">
        <v>9002</v>
      </c>
      <c r="D959" t="s">
        <v>403</v>
      </c>
      <c r="E959">
        <v>21222</v>
      </c>
      <c r="F959">
        <v>0.42418245199999999</v>
      </c>
      <c r="G959">
        <v>37129</v>
      </c>
      <c r="H959">
        <f>VLOOKUP($G959,county_facts!$A:$BB,4,FALSE)</f>
        <v>216298</v>
      </c>
      <c r="I959">
        <f>VLOOKUP($G959,county_facts!$A:$BB,5,FALSE)</f>
        <v>202683</v>
      </c>
      <c r="J959">
        <f>VLOOKUP($G959,county_facts!$A:$BB,6,FALSE)</f>
        <v>6.7</v>
      </c>
      <c r="K959">
        <f>VLOOKUP($G959,county_facts!$A:$BB,7,FALSE)</f>
        <v>202667</v>
      </c>
      <c r="L959">
        <f>VLOOKUP($G959,county_facts!$A:$BB,8,FALSE)</f>
        <v>5.3</v>
      </c>
      <c r="M959">
        <f>VLOOKUP($G959,county_facts!$A:$BB,9,FALSE)</f>
        <v>19.399999999999999</v>
      </c>
      <c r="N959">
        <f>VLOOKUP($G959,county_facts!$A:$BB,10,FALSE)</f>
        <v>15.8</v>
      </c>
      <c r="O959">
        <f>VLOOKUP($G959,county_facts!$A:$BB,11,FALSE)</f>
        <v>52</v>
      </c>
      <c r="P959">
        <f>VLOOKUP($G959,county_facts!$A:$BB,12,FALSE)</f>
        <v>81.3</v>
      </c>
      <c r="Q959">
        <f>VLOOKUP($G959,county_facts!$A:$BB,13,FALSE)</f>
        <v>14.6</v>
      </c>
      <c r="R959">
        <f>VLOOKUP($G959,county_facts!$A:$BB,14,FALSE)</f>
        <v>0.6</v>
      </c>
      <c r="S959">
        <f>VLOOKUP($G959,county_facts!$A:$BB,15,FALSE)</f>
        <v>1.4</v>
      </c>
      <c r="T959">
        <f>VLOOKUP($G959,county_facts!$A:$BB,16,FALSE)</f>
        <v>0.1</v>
      </c>
      <c r="U959">
        <f>VLOOKUP($G959,county_facts!$A:$BB,17,FALSE)</f>
        <v>2</v>
      </c>
      <c r="V959">
        <f>VLOOKUP($G959,county_facts!$A:$BB,18,FALSE)</f>
        <v>5.4</v>
      </c>
      <c r="W959">
        <f>VLOOKUP($G959,county_facts!$A:$BB,19,FALSE)</f>
        <v>76.900000000000006</v>
      </c>
      <c r="X959">
        <f>VLOOKUP($G959,county_facts!$A:$BB,20,FALSE)</f>
        <v>80.2</v>
      </c>
      <c r="Y959">
        <f>VLOOKUP($G959,county_facts!$A:$BB,21,FALSE)</f>
        <v>5.6</v>
      </c>
      <c r="Z959">
        <f>VLOOKUP($G959,county_facts!$A:$BB,22,FALSE)</f>
        <v>7.6</v>
      </c>
      <c r="AA959">
        <f>VLOOKUP($G959,county_facts!$A:$BB,23,FALSE)</f>
        <v>90.6</v>
      </c>
      <c r="AB959">
        <f>VLOOKUP($G959,county_facts!$A:$BB,24,FALSE)</f>
        <v>36.6</v>
      </c>
      <c r="AC959">
        <f>VLOOKUP($G959,county_facts!$A:$BB,25,FALSE)</f>
        <v>17387</v>
      </c>
      <c r="AD959">
        <f>VLOOKUP($G959,county_facts!$A:$BB,26,FALSE)</f>
        <v>20.2</v>
      </c>
      <c r="AE959">
        <f>VLOOKUP($G959,county_facts!$A:$BB,27,FALSE)</f>
        <v>105532</v>
      </c>
      <c r="AF959">
        <f>VLOOKUP($G959,county_facts!$A:$BB,28,FALSE)</f>
        <v>58.9</v>
      </c>
      <c r="AG959">
        <f>VLOOKUP($G959,county_facts!$A:$BB,29,FALSE)</f>
        <v>26.2</v>
      </c>
      <c r="AH959">
        <f>VLOOKUP($G959,county_facts!$A:$BB,30,FALSE)</f>
        <v>215200</v>
      </c>
      <c r="AI959">
        <f>VLOOKUP($G959,county_facts!$A:$BB,31,FALSE)</f>
        <v>86010</v>
      </c>
      <c r="AJ959">
        <f>VLOOKUP($G959,county_facts!$A:$BB,32,FALSE)</f>
        <v>2.33</v>
      </c>
      <c r="AK959">
        <f>VLOOKUP($G959,county_facts!$A:$BB,33,FALSE)</f>
        <v>29679</v>
      </c>
      <c r="AL959">
        <f>VLOOKUP($G959,county_facts!$A:$BB,34,FALSE)</f>
        <v>49835</v>
      </c>
      <c r="AM959">
        <f>VLOOKUP($G959,county_facts!$A:$BB,35,FALSE)</f>
        <v>16.899999999999999</v>
      </c>
      <c r="AN959">
        <f>VLOOKUP($G959,county_facts!$A:$BB,36,FALSE)</f>
        <v>6806</v>
      </c>
      <c r="AO959">
        <f>VLOOKUP($G959,county_facts!$A:$BB,37,FALSE)</f>
        <v>84705</v>
      </c>
      <c r="AP959">
        <f>VLOOKUP($G959,county_facts!$A:$BB,38,FALSE)</f>
        <v>1.2</v>
      </c>
      <c r="AQ959">
        <f>VLOOKUP($G959,county_facts!$A:$BB,39,FALSE)</f>
        <v>18388</v>
      </c>
      <c r="AR959">
        <f>VLOOKUP($G959,county_facts!$A:$BB,40,FALSE)</f>
        <v>22306</v>
      </c>
      <c r="AS959">
        <f>VLOOKUP($G959,county_facts!$A:$BB,41,FALSE)</f>
        <v>5.9</v>
      </c>
      <c r="AT959">
        <f>VLOOKUP($G959,county_facts!$A:$BB,42,FALSE)</f>
        <v>0.4</v>
      </c>
      <c r="AU959">
        <f>VLOOKUP($G959,county_facts!$A:$BB,43,FALSE)</f>
        <v>1.4</v>
      </c>
      <c r="AV959">
        <f>VLOOKUP($G959,county_facts!$A:$BB,44,FALSE)</f>
        <v>0</v>
      </c>
      <c r="AW959">
        <f>VLOOKUP($G959,county_facts!$A:$BB,45,FALSE)</f>
        <v>0</v>
      </c>
      <c r="AX959">
        <f>VLOOKUP($G959,county_facts!$A:$BB,46,FALSE)</f>
        <v>26.6</v>
      </c>
      <c r="AY959">
        <f>VLOOKUP($G959,county_facts!$A:$BB,47,FALSE)</f>
        <v>2883612</v>
      </c>
      <c r="AZ959">
        <f>VLOOKUP($G959,county_facts!$A:$BB,48,FALSE)</f>
        <v>1410140</v>
      </c>
      <c r="BA959">
        <f>VLOOKUP($G959,county_facts!$A:$BB,49,FALSE)</f>
        <v>3825475</v>
      </c>
      <c r="BB959">
        <f>VLOOKUP($G959,county_facts!$A:$BB,50,FALSE)</f>
        <v>20126</v>
      </c>
      <c r="BC959">
        <f>VLOOKUP($G959,county_facts!$A:$BB,51,FALSE)</f>
        <v>525548</v>
      </c>
      <c r="BD959">
        <f>VLOOKUP($G959,county_facts!$A:$BB,52,FALSE)</f>
        <v>1749</v>
      </c>
      <c r="BE959">
        <f>VLOOKUP($G959,county_facts!$A:$BB,53,FALSE)</f>
        <v>191.53</v>
      </c>
      <c r="BF959">
        <f>VLOOKUP($G959,county_facts!$A:$BB,54,FALSE)</f>
        <v>1058.0999999999999</v>
      </c>
    </row>
    <row r="960" spans="1:58" x14ac:dyDescent="0.3">
      <c r="A960" t="s">
        <v>6</v>
      </c>
      <c r="B960" t="s">
        <v>430</v>
      </c>
      <c r="C960">
        <v>6506</v>
      </c>
      <c r="D960" t="s">
        <v>403</v>
      </c>
      <c r="E960">
        <v>8622</v>
      </c>
      <c r="F960">
        <v>0.75458130400000001</v>
      </c>
      <c r="G960">
        <v>37127</v>
      </c>
      <c r="H960">
        <f>VLOOKUP($G960,county_facts!$A:$BB,4,FALSE)</f>
        <v>94357</v>
      </c>
      <c r="I960">
        <f>VLOOKUP($G960,county_facts!$A:$BB,5,FALSE)</f>
        <v>95837</v>
      </c>
      <c r="J960">
        <f>VLOOKUP($G960,county_facts!$A:$BB,6,FALSE)</f>
        <v>-1.5</v>
      </c>
      <c r="K960">
        <f>VLOOKUP($G960,county_facts!$A:$BB,7,FALSE)</f>
        <v>95840</v>
      </c>
      <c r="L960">
        <f>VLOOKUP($G960,county_facts!$A:$BB,8,FALSE)</f>
        <v>5.8</v>
      </c>
      <c r="M960">
        <f>VLOOKUP($G960,county_facts!$A:$BB,9,FALSE)</f>
        <v>22.9</v>
      </c>
      <c r="N960">
        <f>VLOOKUP($G960,county_facts!$A:$BB,10,FALSE)</f>
        <v>16.399999999999999</v>
      </c>
      <c r="O960">
        <f>VLOOKUP($G960,county_facts!$A:$BB,11,FALSE)</f>
        <v>51.9</v>
      </c>
      <c r="P960">
        <f>VLOOKUP($G960,county_facts!$A:$BB,12,FALSE)</f>
        <v>56.8</v>
      </c>
      <c r="Q960">
        <f>VLOOKUP($G960,county_facts!$A:$BB,13,FALSE)</f>
        <v>39.4</v>
      </c>
      <c r="R960">
        <f>VLOOKUP($G960,county_facts!$A:$BB,14,FALSE)</f>
        <v>0.9</v>
      </c>
      <c r="S960">
        <f>VLOOKUP($G960,county_facts!$A:$BB,15,FALSE)</f>
        <v>1</v>
      </c>
      <c r="T960">
        <f>VLOOKUP($G960,county_facts!$A:$BB,16,FALSE)</f>
        <v>0</v>
      </c>
      <c r="U960">
        <f>VLOOKUP($G960,county_facts!$A:$BB,17,FALSE)</f>
        <v>1.7</v>
      </c>
      <c r="V960">
        <f>VLOOKUP($G960,county_facts!$A:$BB,18,FALSE)</f>
        <v>6.6</v>
      </c>
      <c r="W960">
        <f>VLOOKUP($G960,county_facts!$A:$BB,19,FALSE)</f>
        <v>51.6</v>
      </c>
      <c r="X960">
        <f>VLOOKUP($G960,county_facts!$A:$BB,20,FALSE)</f>
        <v>87.4</v>
      </c>
      <c r="Y960">
        <f>VLOOKUP($G960,county_facts!$A:$BB,21,FALSE)</f>
        <v>4.5</v>
      </c>
      <c r="Z960">
        <f>VLOOKUP($G960,county_facts!$A:$BB,22,FALSE)</f>
        <v>6.9</v>
      </c>
      <c r="AA960">
        <f>VLOOKUP($G960,county_facts!$A:$BB,23,FALSE)</f>
        <v>83.1</v>
      </c>
      <c r="AB960">
        <f>VLOOKUP($G960,county_facts!$A:$BB,24,FALSE)</f>
        <v>19.2</v>
      </c>
      <c r="AC960">
        <f>VLOOKUP($G960,county_facts!$A:$BB,25,FALSE)</f>
        <v>6939</v>
      </c>
      <c r="AD960">
        <f>VLOOKUP($G960,county_facts!$A:$BB,26,FALSE)</f>
        <v>21</v>
      </c>
      <c r="AE960">
        <f>VLOOKUP($G960,county_facts!$A:$BB,27,FALSE)</f>
        <v>42394</v>
      </c>
      <c r="AF960">
        <f>VLOOKUP($G960,county_facts!$A:$BB,28,FALSE)</f>
        <v>64.099999999999994</v>
      </c>
      <c r="AG960">
        <f>VLOOKUP($G960,county_facts!$A:$BB,29,FALSE)</f>
        <v>13.8</v>
      </c>
      <c r="AH960">
        <f>VLOOKUP($G960,county_facts!$A:$BB,30,FALSE)</f>
        <v>117300</v>
      </c>
      <c r="AI960">
        <f>VLOOKUP($G960,county_facts!$A:$BB,31,FALSE)</f>
        <v>37726</v>
      </c>
      <c r="AJ960">
        <f>VLOOKUP($G960,county_facts!$A:$BB,32,FALSE)</f>
        <v>2.4700000000000002</v>
      </c>
      <c r="AK960">
        <f>VLOOKUP($G960,county_facts!$A:$BB,33,FALSE)</f>
        <v>22880</v>
      </c>
      <c r="AL960">
        <f>VLOOKUP($G960,county_facts!$A:$BB,34,FALSE)</f>
        <v>43084</v>
      </c>
      <c r="AM960">
        <f>VLOOKUP($G960,county_facts!$A:$BB,35,FALSE)</f>
        <v>17</v>
      </c>
      <c r="AN960">
        <f>VLOOKUP($G960,county_facts!$A:$BB,36,FALSE)</f>
        <v>2053</v>
      </c>
      <c r="AO960">
        <f>VLOOKUP($G960,county_facts!$A:$BB,37,FALSE)</f>
        <v>34010</v>
      </c>
      <c r="AP960">
        <f>VLOOKUP($G960,county_facts!$A:$BB,38,FALSE)</f>
        <v>-5.0999999999999996</v>
      </c>
      <c r="AQ960">
        <f>VLOOKUP($G960,county_facts!$A:$BB,39,FALSE)</f>
        <v>5492</v>
      </c>
      <c r="AR960">
        <f>VLOOKUP($G960,county_facts!$A:$BB,40,FALSE)</f>
        <v>6883</v>
      </c>
      <c r="AS960">
        <f>VLOOKUP($G960,county_facts!$A:$BB,41,FALSE)</f>
        <v>17.399999999999999</v>
      </c>
      <c r="AT960">
        <f>VLOOKUP($G960,county_facts!$A:$BB,42,FALSE)</f>
        <v>0</v>
      </c>
      <c r="AU960">
        <f>VLOOKUP($G960,county_facts!$A:$BB,43,FALSE)</f>
        <v>1.4</v>
      </c>
      <c r="AV960">
        <f>VLOOKUP($G960,county_facts!$A:$BB,44,FALSE)</f>
        <v>0</v>
      </c>
      <c r="AW960">
        <f>VLOOKUP($G960,county_facts!$A:$BB,45,FALSE)</f>
        <v>2</v>
      </c>
      <c r="AX960">
        <f>VLOOKUP($G960,county_facts!$A:$BB,46,FALSE)</f>
        <v>26.9</v>
      </c>
      <c r="AY960">
        <f>VLOOKUP($G960,county_facts!$A:$BB,47,FALSE)</f>
        <v>2956230</v>
      </c>
      <c r="AZ960">
        <f>VLOOKUP($G960,county_facts!$A:$BB,48,FALSE)</f>
        <v>0</v>
      </c>
      <c r="BA960">
        <f>VLOOKUP($G960,county_facts!$A:$BB,49,FALSE)</f>
        <v>1271214</v>
      </c>
      <c r="BB960">
        <f>VLOOKUP($G960,county_facts!$A:$BB,50,FALSE)</f>
        <v>13643</v>
      </c>
      <c r="BC960">
        <f>VLOOKUP($G960,county_facts!$A:$BB,51,FALSE)</f>
        <v>163803</v>
      </c>
      <c r="BD960">
        <f>VLOOKUP($G960,county_facts!$A:$BB,52,FALSE)</f>
        <v>185</v>
      </c>
      <c r="BE960">
        <f>VLOOKUP($G960,county_facts!$A:$BB,53,FALSE)</f>
        <v>540.41</v>
      </c>
      <c r="BF960">
        <f>VLOOKUP($G960,county_facts!$A:$BB,54,FALSE)</f>
        <v>177.3</v>
      </c>
    </row>
    <row r="961" spans="1:58" x14ac:dyDescent="0.3">
      <c r="A961" t="s">
        <v>9</v>
      </c>
      <c r="B961" t="s">
        <v>430</v>
      </c>
      <c r="C961">
        <v>2116</v>
      </c>
      <c r="D961" t="s">
        <v>403</v>
      </c>
      <c r="E961">
        <v>8622</v>
      </c>
      <c r="F961">
        <v>0.24541869599999999</v>
      </c>
      <c r="G961">
        <v>37127</v>
      </c>
      <c r="H961">
        <f>VLOOKUP($G961,county_facts!$A:$BB,4,FALSE)</f>
        <v>94357</v>
      </c>
      <c r="I961">
        <f>VLOOKUP($G961,county_facts!$A:$BB,5,FALSE)</f>
        <v>95837</v>
      </c>
      <c r="J961">
        <f>VLOOKUP($G961,county_facts!$A:$BB,6,FALSE)</f>
        <v>-1.5</v>
      </c>
      <c r="K961">
        <f>VLOOKUP($G961,county_facts!$A:$BB,7,FALSE)</f>
        <v>95840</v>
      </c>
      <c r="L961">
        <f>VLOOKUP($G961,county_facts!$A:$BB,8,FALSE)</f>
        <v>5.8</v>
      </c>
      <c r="M961">
        <f>VLOOKUP($G961,county_facts!$A:$BB,9,FALSE)</f>
        <v>22.9</v>
      </c>
      <c r="N961">
        <f>VLOOKUP($G961,county_facts!$A:$BB,10,FALSE)</f>
        <v>16.399999999999999</v>
      </c>
      <c r="O961">
        <f>VLOOKUP($G961,county_facts!$A:$BB,11,FALSE)</f>
        <v>51.9</v>
      </c>
      <c r="P961">
        <f>VLOOKUP($G961,county_facts!$A:$BB,12,FALSE)</f>
        <v>56.8</v>
      </c>
      <c r="Q961">
        <f>VLOOKUP($G961,county_facts!$A:$BB,13,FALSE)</f>
        <v>39.4</v>
      </c>
      <c r="R961">
        <f>VLOOKUP($G961,county_facts!$A:$BB,14,FALSE)</f>
        <v>0.9</v>
      </c>
      <c r="S961">
        <f>VLOOKUP($G961,county_facts!$A:$BB,15,FALSE)</f>
        <v>1</v>
      </c>
      <c r="T961">
        <f>VLOOKUP($G961,county_facts!$A:$BB,16,FALSE)</f>
        <v>0</v>
      </c>
      <c r="U961">
        <f>VLOOKUP($G961,county_facts!$A:$BB,17,FALSE)</f>
        <v>1.7</v>
      </c>
      <c r="V961">
        <f>VLOOKUP($G961,county_facts!$A:$BB,18,FALSE)</f>
        <v>6.6</v>
      </c>
      <c r="W961">
        <f>VLOOKUP($G961,county_facts!$A:$BB,19,FALSE)</f>
        <v>51.6</v>
      </c>
      <c r="X961">
        <f>VLOOKUP($G961,county_facts!$A:$BB,20,FALSE)</f>
        <v>87.4</v>
      </c>
      <c r="Y961">
        <f>VLOOKUP($G961,county_facts!$A:$BB,21,FALSE)</f>
        <v>4.5</v>
      </c>
      <c r="Z961">
        <f>VLOOKUP($G961,county_facts!$A:$BB,22,FALSE)</f>
        <v>6.9</v>
      </c>
      <c r="AA961">
        <f>VLOOKUP($G961,county_facts!$A:$BB,23,FALSE)</f>
        <v>83.1</v>
      </c>
      <c r="AB961">
        <f>VLOOKUP($G961,county_facts!$A:$BB,24,FALSE)</f>
        <v>19.2</v>
      </c>
      <c r="AC961">
        <f>VLOOKUP($G961,county_facts!$A:$BB,25,FALSE)</f>
        <v>6939</v>
      </c>
      <c r="AD961">
        <f>VLOOKUP($G961,county_facts!$A:$BB,26,FALSE)</f>
        <v>21</v>
      </c>
      <c r="AE961">
        <f>VLOOKUP($G961,county_facts!$A:$BB,27,FALSE)</f>
        <v>42394</v>
      </c>
      <c r="AF961">
        <f>VLOOKUP($G961,county_facts!$A:$BB,28,FALSE)</f>
        <v>64.099999999999994</v>
      </c>
      <c r="AG961">
        <f>VLOOKUP($G961,county_facts!$A:$BB,29,FALSE)</f>
        <v>13.8</v>
      </c>
      <c r="AH961">
        <f>VLOOKUP($G961,county_facts!$A:$BB,30,FALSE)</f>
        <v>117300</v>
      </c>
      <c r="AI961">
        <f>VLOOKUP($G961,county_facts!$A:$BB,31,FALSE)</f>
        <v>37726</v>
      </c>
      <c r="AJ961">
        <f>VLOOKUP($G961,county_facts!$A:$BB,32,FALSE)</f>
        <v>2.4700000000000002</v>
      </c>
      <c r="AK961">
        <f>VLOOKUP($G961,county_facts!$A:$BB,33,FALSE)</f>
        <v>22880</v>
      </c>
      <c r="AL961">
        <f>VLOOKUP($G961,county_facts!$A:$BB,34,FALSE)</f>
        <v>43084</v>
      </c>
      <c r="AM961">
        <f>VLOOKUP($G961,county_facts!$A:$BB,35,FALSE)</f>
        <v>17</v>
      </c>
      <c r="AN961">
        <f>VLOOKUP($G961,county_facts!$A:$BB,36,FALSE)</f>
        <v>2053</v>
      </c>
      <c r="AO961">
        <f>VLOOKUP($G961,county_facts!$A:$BB,37,FALSE)</f>
        <v>34010</v>
      </c>
      <c r="AP961">
        <f>VLOOKUP($G961,county_facts!$A:$BB,38,FALSE)</f>
        <v>-5.0999999999999996</v>
      </c>
      <c r="AQ961">
        <f>VLOOKUP($G961,county_facts!$A:$BB,39,FALSE)</f>
        <v>5492</v>
      </c>
      <c r="AR961">
        <f>VLOOKUP($G961,county_facts!$A:$BB,40,FALSE)</f>
        <v>6883</v>
      </c>
      <c r="AS961">
        <f>VLOOKUP($G961,county_facts!$A:$BB,41,FALSE)</f>
        <v>17.399999999999999</v>
      </c>
      <c r="AT961">
        <f>VLOOKUP($G961,county_facts!$A:$BB,42,FALSE)</f>
        <v>0</v>
      </c>
      <c r="AU961">
        <f>VLOOKUP($G961,county_facts!$A:$BB,43,FALSE)</f>
        <v>1.4</v>
      </c>
      <c r="AV961">
        <f>VLOOKUP($G961,county_facts!$A:$BB,44,FALSE)</f>
        <v>0</v>
      </c>
      <c r="AW961">
        <f>VLOOKUP($G961,county_facts!$A:$BB,45,FALSE)</f>
        <v>2</v>
      </c>
      <c r="AX961">
        <f>VLOOKUP($G961,county_facts!$A:$BB,46,FALSE)</f>
        <v>26.9</v>
      </c>
      <c r="AY961">
        <f>VLOOKUP($G961,county_facts!$A:$BB,47,FALSE)</f>
        <v>2956230</v>
      </c>
      <c r="AZ961">
        <f>VLOOKUP($G961,county_facts!$A:$BB,48,FALSE)</f>
        <v>0</v>
      </c>
      <c r="BA961">
        <f>VLOOKUP($G961,county_facts!$A:$BB,49,FALSE)</f>
        <v>1271214</v>
      </c>
      <c r="BB961">
        <f>VLOOKUP($G961,county_facts!$A:$BB,50,FALSE)</f>
        <v>13643</v>
      </c>
      <c r="BC961">
        <f>VLOOKUP($G961,county_facts!$A:$BB,51,FALSE)</f>
        <v>163803</v>
      </c>
      <c r="BD961">
        <f>VLOOKUP($G961,county_facts!$A:$BB,52,FALSE)</f>
        <v>185</v>
      </c>
      <c r="BE961">
        <f>VLOOKUP($G961,county_facts!$A:$BB,53,FALSE)</f>
        <v>540.41</v>
      </c>
      <c r="BF961">
        <f>VLOOKUP($G961,county_facts!$A:$BB,54,FALSE)</f>
        <v>177.3</v>
      </c>
    </row>
    <row r="962" spans="1:58" x14ac:dyDescent="0.3">
      <c r="A962" t="s">
        <v>6</v>
      </c>
      <c r="B962" t="s">
        <v>431</v>
      </c>
      <c r="C962">
        <v>4860</v>
      </c>
      <c r="D962" t="s">
        <v>403</v>
      </c>
      <c r="E962">
        <v>6455</v>
      </c>
      <c r="F962">
        <v>0.75290472500000005</v>
      </c>
      <c r="G962">
        <v>37125</v>
      </c>
      <c r="H962">
        <f>VLOOKUP($G962,county_facts!$A:$BB,4,FALSE)</f>
        <v>93077</v>
      </c>
      <c r="I962">
        <f>VLOOKUP($G962,county_facts!$A:$BB,5,FALSE)</f>
        <v>88247</v>
      </c>
      <c r="J962">
        <f>VLOOKUP($G962,county_facts!$A:$BB,6,FALSE)</f>
        <v>5.5</v>
      </c>
      <c r="K962">
        <f>VLOOKUP($G962,county_facts!$A:$BB,7,FALSE)</f>
        <v>88247</v>
      </c>
      <c r="L962">
        <f>VLOOKUP($G962,county_facts!$A:$BB,8,FALSE)</f>
        <v>5.4</v>
      </c>
      <c r="M962">
        <f>VLOOKUP($G962,county_facts!$A:$BB,9,FALSE)</f>
        <v>21.2</v>
      </c>
      <c r="N962">
        <f>VLOOKUP($G962,county_facts!$A:$BB,10,FALSE)</f>
        <v>23.8</v>
      </c>
      <c r="O962">
        <f>VLOOKUP($G962,county_facts!$A:$BB,11,FALSE)</f>
        <v>52</v>
      </c>
      <c r="P962">
        <f>VLOOKUP($G962,county_facts!$A:$BB,12,FALSE)</f>
        <v>82.8</v>
      </c>
      <c r="Q962">
        <f>VLOOKUP($G962,county_facts!$A:$BB,13,FALSE)</f>
        <v>13</v>
      </c>
      <c r="R962">
        <f>VLOOKUP($G962,county_facts!$A:$BB,14,FALSE)</f>
        <v>1</v>
      </c>
      <c r="S962">
        <f>VLOOKUP($G962,county_facts!$A:$BB,15,FALSE)</f>
        <v>1.2</v>
      </c>
      <c r="T962">
        <f>VLOOKUP($G962,county_facts!$A:$BB,16,FALSE)</f>
        <v>0.2</v>
      </c>
      <c r="U962">
        <f>VLOOKUP($G962,county_facts!$A:$BB,17,FALSE)</f>
        <v>1.9</v>
      </c>
      <c r="V962">
        <f>VLOOKUP($G962,county_facts!$A:$BB,18,FALSE)</f>
        <v>6.3</v>
      </c>
      <c r="W962">
        <f>VLOOKUP($G962,county_facts!$A:$BB,19,FALSE)</f>
        <v>77.3</v>
      </c>
      <c r="X962">
        <f>VLOOKUP($G962,county_facts!$A:$BB,20,FALSE)</f>
        <v>88.6</v>
      </c>
      <c r="Y962">
        <f>VLOOKUP($G962,county_facts!$A:$BB,21,FALSE)</f>
        <v>5.6</v>
      </c>
      <c r="Z962">
        <f>VLOOKUP($G962,county_facts!$A:$BB,22,FALSE)</f>
        <v>7.1</v>
      </c>
      <c r="AA962">
        <f>VLOOKUP($G962,county_facts!$A:$BB,23,FALSE)</f>
        <v>89.7</v>
      </c>
      <c r="AB962">
        <f>VLOOKUP($G962,county_facts!$A:$BB,24,FALSE)</f>
        <v>31.3</v>
      </c>
      <c r="AC962">
        <f>VLOOKUP($G962,county_facts!$A:$BB,25,FALSE)</f>
        <v>10134</v>
      </c>
      <c r="AD962">
        <f>VLOOKUP($G962,county_facts!$A:$BB,26,FALSE)</f>
        <v>23.9</v>
      </c>
      <c r="AE962">
        <f>VLOOKUP($G962,county_facts!$A:$BB,27,FALSE)</f>
        <v>45228</v>
      </c>
      <c r="AF962">
        <f>VLOOKUP($G962,county_facts!$A:$BB,28,FALSE)</f>
        <v>74.099999999999994</v>
      </c>
      <c r="AG962">
        <f>VLOOKUP($G962,county_facts!$A:$BB,29,FALSE)</f>
        <v>10.8</v>
      </c>
      <c r="AH962">
        <f>VLOOKUP($G962,county_facts!$A:$BB,30,FALSE)</f>
        <v>201600</v>
      </c>
      <c r="AI962">
        <f>VLOOKUP($G962,county_facts!$A:$BB,31,FALSE)</f>
        <v>36997</v>
      </c>
      <c r="AJ962">
        <f>VLOOKUP($G962,county_facts!$A:$BB,32,FALSE)</f>
        <v>2.38</v>
      </c>
      <c r="AK962">
        <f>VLOOKUP($G962,county_facts!$A:$BB,33,FALSE)</f>
        <v>28913</v>
      </c>
      <c r="AL962">
        <f>VLOOKUP($G962,county_facts!$A:$BB,34,FALSE)</f>
        <v>49544</v>
      </c>
      <c r="AM962">
        <f>VLOOKUP($G962,county_facts!$A:$BB,35,FALSE)</f>
        <v>15.6</v>
      </c>
      <c r="AN962">
        <f>VLOOKUP($G962,county_facts!$A:$BB,36,FALSE)</f>
        <v>2199</v>
      </c>
      <c r="AO962">
        <f>VLOOKUP($G962,county_facts!$A:$BB,37,FALSE)</f>
        <v>28712</v>
      </c>
      <c r="AP962">
        <f>VLOOKUP($G962,county_facts!$A:$BB,38,FALSE)</f>
        <v>0.2</v>
      </c>
      <c r="AQ962">
        <f>VLOOKUP($G962,county_facts!$A:$BB,39,FALSE)</f>
        <v>7058</v>
      </c>
      <c r="AR962">
        <f>VLOOKUP($G962,county_facts!$A:$BB,40,FALSE)</f>
        <v>7997</v>
      </c>
      <c r="AS962">
        <f>VLOOKUP($G962,county_facts!$A:$BB,41,FALSE)</f>
        <v>8.3000000000000007</v>
      </c>
      <c r="AT962">
        <f>VLOOKUP($G962,county_facts!$A:$BB,42,FALSE)</f>
        <v>0</v>
      </c>
      <c r="AU962">
        <f>VLOOKUP($G962,county_facts!$A:$BB,43,FALSE)</f>
        <v>0</v>
      </c>
      <c r="AV962">
        <f>VLOOKUP($G962,county_facts!$A:$BB,44,FALSE)</f>
        <v>0</v>
      </c>
      <c r="AW962">
        <f>VLOOKUP($G962,county_facts!$A:$BB,45,FALSE)</f>
        <v>0.6</v>
      </c>
      <c r="AX962">
        <f>VLOOKUP($G962,county_facts!$A:$BB,46,FALSE)</f>
        <v>24.6</v>
      </c>
      <c r="AY962">
        <f>VLOOKUP($G962,county_facts!$A:$BB,47,FALSE)</f>
        <v>669618</v>
      </c>
      <c r="AZ962">
        <f>VLOOKUP($G962,county_facts!$A:$BB,48,FALSE)</f>
        <v>172397</v>
      </c>
      <c r="BA962">
        <f>VLOOKUP($G962,county_facts!$A:$BB,49,FALSE)</f>
        <v>1001063</v>
      </c>
      <c r="BB962">
        <f>VLOOKUP($G962,county_facts!$A:$BB,50,FALSE)</f>
        <v>11819</v>
      </c>
      <c r="BC962">
        <f>VLOOKUP($G962,county_facts!$A:$BB,51,FALSE)</f>
        <v>227547</v>
      </c>
      <c r="BD962">
        <f>VLOOKUP($G962,county_facts!$A:$BB,52,FALSE)</f>
        <v>608</v>
      </c>
      <c r="BE962">
        <f>VLOOKUP($G962,county_facts!$A:$BB,53,FALSE)</f>
        <v>697.84</v>
      </c>
      <c r="BF962">
        <f>VLOOKUP($G962,county_facts!$A:$BB,54,FALSE)</f>
        <v>126.5</v>
      </c>
    </row>
    <row r="963" spans="1:58" x14ac:dyDescent="0.3">
      <c r="A963" t="s">
        <v>9</v>
      </c>
      <c r="B963" t="s">
        <v>431</v>
      </c>
      <c r="C963">
        <v>1595</v>
      </c>
      <c r="D963" t="s">
        <v>403</v>
      </c>
      <c r="E963">
        <v>6455</v>
      </c>
      <c r="F963">
        <v>0.247095275</v>
      </c>
      <c r="G963">
        <v>37125</v>
      </c>
      <c r="H963">
        <f>VLOOKUP($G963,county_facts!$A:$BB,4,FALSE)</f>
        <v>93077</v>
      </c>
      <c r="I963">
        <f>VLOOKUP($G963,county_facts!$A:$BB,5,FALSE)</f>
        <v>88247</v>
      </c>
      <c r="J963">
        <f>VLOOKUP($G963,county_facts!$A:$BB,6,FALSE)</f>
        <v>5.5</v>
      </c>
      <c r="K963">
        <f>VLOOKUP($G963,county_facts!$A:$BB,7,FALSE)</f>
        <v>88247</v>
      </c>
      <c r="L963">
        <f>VLOOKUP($G963,county_facts!$A:$BB,8,FALSE)</f>
        <v>5.4</v>
      </c>
      <c r="M963">
        <f>VLOOKUP($G963,county_facts!$A:$BB,9,FALSE)</f>
        <v>21.2</v>
      </c>
      <c r="N963">
        <f>VLOOKUP($G963,county_facts!$A:$BB,10,FALSE)</f>
        <v>23.8</v>
      </c>
      <c r="O963">
        <f>VLOOKUP($G963,county_facts!$A:$BB,11,FALSE)</f>
        <v>52</v>
      </c>
      <c r="P963">
        <f>VLOOKUP($G963,county_facts!$A:$BB,12,FALSE)</f>
        <v>82.8</v>
      </c>
      <c r="Q963">
        <f>VLOOKUP($G963,county_facts!$A:$BB,13,FALSE)</f>
        <v>13</v>
      </c>
      <c r="R963">
        <f>VLOOKUP($G963,county_facts!$A:$BB,14,FALSE)</f>
        <v>1</v>
      </c>
      <c r="S963">
        <f>VLOOKUP($G963,county_facts!$A:$BB,15,FALSE)</f>
        <v>1.2</v>
      </c>
      <c r="T963">
        <f>VLOOKUP($G963,county_facts!$A:$BB,16,FALSE)</f>
        <v>0.2</v>
      </c>
      <c r="U963">
        <f>VLOOKUP($G963,county_facts!$A:$BB,17,FALSE)</f>
        <v>1.9</v>
      </c>
      <c r="V963">
        <f>VLOOKUP($G963,county_facts!$A:$BB,18,FALSE)</f>
        <v>6.3</v>
      </c>
      <c r="W963">
        <f>VLOOKUP($G963,county_facts!$A:$BB,19,FALSE)</f>
        <v>77.3</v>
      </c>
      <c r="X963">
        <f>VLOOKUP($G963,county_facts!$A:$BB,20,FALSE)</f>
        <v>88.6</v>
      </c>
      <c r="Y963">
        <f>VLOOKUP($G963,county_facts!$A:$BB,21,FALSE)</f>
        <v>5.6</v>
      </c>
      <c r="Z963">
        <f>VLOOKUP($G963,county_facts!$A:$BB,22,FALSE)</f>
        <v>7.1</v>
      </c>
      <c r="AA963">
        <f>VLOOKUP($G963,county_facts!$A:$BB,23,FALSE)</f>
        <v>89.7</v>
      </c>
      <c r="AB963">
        <f>VLOOKUP($G963,county_facts!$A:$BB,24,FALSE)</f>
        <v>31.3</v>
      </c>
      <c r="AC963">
        <f>VLOOKUP($G963,county_facts!$A:$BB,25,FALSE)</f>
        <v>10134</v>
      </c>
      <c r="AD963">
        <f>VLOOKUP($G963,county_facts!$A:$BB,26,FALSE)</f>
        <v>23.9</v>
      </c>
      <c r="AE963">
        <f>VLOOKUP($G963,county_facts!$A:$BB,27,FALSE)</f>
        <v>45228</v>
      </c>
      <c r="AF963">
        <f>VLOOKUP($G963,county_facts!$A:$BB,28,FALSE)</f>
        <v>74.099999999999994</v>
      </c>
      <c r="AG963">
        <f>VLOOKUP($G963,county_facts!$A:$BB,29,FALSE)</f>
        <v>10.8</v>
      </c>
      <c r="AH963">
        <f>VLOOKUP($G963,county_facts!$A:$BB,30,FALSE)</f>
        <v>201600</v>
      </c>
      <c r="AI963">
        <f>VLOOKUP($G963,county_facts!$A:$BB,31,FALSE)</f>
        <v>36997</v>
      </c>
      <c r="AJ963">
        <f>VLOOKUP($G963,county_facts!$A:$BB,32,FALSE)</f>
        <v>2.38</v>
      </c>
      <c r="AK963">
        <f>VLOOKUP($G963,county_facts!$A:$BB,33,FALSE)</f>
        <v>28913</v>
      </c>
      <c r="AL963">
        <f>VLOOKUP($G963,county_facts!$A:$BB,34,FALSE)</f>
        <v>49544</v>
      </c>
      <c r="AM963">
        <f>VLOOKUP($G963,county_facts!$A:$BB,35,FALSE)</f>
        <v>15.6</v>
      </c>
      <c r="AN963">
        <f>VLOOKUP($G963,county_facts!$A:$BB,36,FALSE)</f>
        <v>2199</v>
      </c>
      <c r="AO963">
        <f>VLOOKUP($G963,county_facts!$A:$BB,37,FALSE)</f>
        <v>28712</v>
      </c>
      <c r="AP963">
        <f>VLOOKUP($G963,county_facts!$A:$BB,38,FALSE)</f>
        <v>0.2</v>
      </c>
      <c r="AQ963">
        <f>VLOOKUP($G963,county_facts!$A:$BB,39,FALSE)</f>
        <v>7058</v>
      </c>
      <c r="AR963">
        <f>VLOOKUP($G963,county_facts!$A:$BB,40,FALSE)</f>
        <v>7997</v>
      </c>
      <c r="AS963">
        <f>VLOOKUP($G963,county_facts!$A:$BB,41,FALSE)</f>
        <v>8.3000000000000007</v>
      </c>
      <c r="AT963">
        <f>VLOOKUP($G963,county_facts!$A:$BB,42,FALSE)</f>
        <v>0</v>
      </c>
      <c r="AU963">
        <f>VLOOKUP($G963,county_facts!$A:$BB,43,FALSE)</f>
        <v>0</v>
      </c>
      <c r="AV963">
        <f>VLOOKUP($G963,county_facts!$A:$BB,44,FALSE)</f>
        <v>0</v>
      </c>
      <c r="AW963">
        <f>VLOOKUP($G963,county_facts!$A:$BB,45,FALSE)</f>
        <v>0.6</v>
      </c>
      <c r="AX963">
        <f>VLOOKUP($G963,county_facts!$A:$BB,46,FALSE)</f>
        <v>24.6</v>
      </c>
      <c r="AY963">
        <f>VLOOKUP($G963,county_facts!$A:$BB,47,FALSE)</f>
        <v>669618</v>
      </c>
      <c r="AZ963">
        <f>VLOOKUP($G963,county_facts!$A:$BB,48,FALSE)</f>
        <v>172397</v>
      </c>
      <c r="BA963">
        <f>VLOOKUP($G963,county_facts!$A:$BB,49,FALSE)</f>
        <v>1001063</v>
      </c>
      <c r="BB963">
        <f>VLOOKUP($G963,county_facts!$A:$BB,50,FALSE)</f>
        <v>11819</v>
      </c>
      <c r="BC963">
        <f>VLOOKUP($G963,county_facts!$A:$BB,51,FALSE)</f>
        <v>227547</v>
      </c>
      <c r="BD963">
        <f>VLOOKUP($G963,county_facts!$A:$BB,52,FALSE)</f>
        <v>608</v>
      </c>
      <c r="BE963">
        <f>VLOOKUP($G963,county_facts!$A:$BB,53,FALSE)</f>
        <v>697.84</v>
      </c>
      <c r="BF963">
        <f>VLOOKUP($G963,county_facts!$A:$BB,54,FALSE)</f>
        <v>126.5</v>
      </c>
    </row>
    <row r="964" spans="1:58" x14ac:dyDescent="0.3">
      <c r="A964" t="s">
        <v>6</v>
      </c>
      <c r="B964" t="s">
        <v>24</v>
      </c>
      <c r="C964">
        <v>1310</v>
      </c>
      <c r="D964" t="s">
        <v>403</v>
      </c>
      <c r="E964">
        <v>1722</v>
      </c>
      <c r="F964">
        <v>0.76074332200000006</v>
      </c>
      <c r="G964">
        <v>37123</v>
      </c>
      <c r="H964">
        <f>VLOOKUP($G964,county_facts!$A:$BB,4,FALSE)</f>
        <v>27395</v>
      </c>
      <c r="I964">
        <f>VLOOKUP($G964,county_facts!$A:$BB,5,FALSE)</f>
        <v>27798</v>
      </c>
      <c r="J964">
        <f>VLOOKUP($G964,county_facts!$A:$BB,6,FALSE)</f>
        <v>-1.4</v>
      </c>
      <c r="K964">
        <f>VLOOKUP($G964,county_facts!$A:$BB,7,FALSE)</f>
        <v>27798</v>
      </c>
      <c r="L964">
        <f>VLOOKUP($G964,county_facts!$A:$BB,8,FALSE)</f>
        <v>6.1</v>
      </c>
      <c r="M964">
        <f>VLOOKUP($G964,county_facts!$A:$BB,9,FALSE)</f>
        <v>23.2</v>
      </c>
      <c r="N964">
        <f>VLOOKUP($G964,county_facts!$A:$BB,10,FALSE)</f>
        <v>18.5</v>
      </c>
      <c r="O964">
        <f>VLOOKUP($G964,county_facts!$A:$BB,11,FALSE)</f>
        <v>51.4</v>
      </c>
      <c r="P964">
        <f>VLOOKUP($G964,county_facts!$A:$BB,12,FALSE)</f>
        <v>77.099999999999994</v>
      </c>
      <c r="Q964">
        <f>VLOOKUP($G964,county_facts!$A:$BB,13,FALSE)</f>
        <v>19</v>
      </c>
      <c r="R964">
        <f>VLOOKUP($G964,county_facts!$A:$BB,14,FALSE)</f>
        <v>1</v>
      </c>
      <c r="S964">
        <f>VLOOKUP($G964,county_facts!$A:$BB,15,FALSE)</f>
        <v>1.5</v>
      </c>
      <c r="T964">
        <f>VLOOKUP($G964,county_facts!$A:$BB,16,FALSE)</f>
        <v>0</v>
      </c>
      <c r="U964">
        <f>VLOOKUP($G964,county_facts!$A:$BB,17,FALSE)</f>
        <v>1.4</v>
      </c>
      <c r="V964">
        <f>VLOOKUP($G964,county_facts!$A:$BB,18,FALSE)</f>
        <v>15.2</v>
      </c>
      <c r="W964">
        <f>VLOOKUP($G964,county_facts!$A:$BB,19,FALSE)</f>
        <v>63.7</v>
      </c>
      <c r="X964">
        <f>VLOOKUP($G964,county_facts!$A:$BB,20,FALSE)</f>
        <v>90.2</v>
      </c>
      <c r="Y964">
        <f>VLOOKUP($G964,county_facts!$A:$BB,21,FALSE)</f>
        <v>8.6</v>
      </c>
      <c r="Z964">
        <f>VLOOKUP($G964,county_facts!$A:$BB,22,FALSE)</f>
        <v>16</v>
      </c>
      <c r="AA964">
        <f>VLOOKUP($G964,county_facts!$A:$BB,23,FALSE)</f>
        <v>71.8</v>
      </c>
      <c r="AB964">
        <f>VLOOKUP($G964,county_facts!$A:$BB,24,FALSE)</f>
        <v>15.1</v>
      </c>
      <c r="AC964">
        <f>VLOOKUP($G964,county_facts!$A:$BB,25,FALSE)</f>
        <v>1794</v>
      </c>
      <c r="AD964">
        <f>VLOOKUP($G964,county_facts!$A:$BB,26,FALSE)</f>
        <v>25</v>
      </c>
      <c r="AE964">
        <f>VLOOKUP($G964,county_facts!$A:$BB,27,FALSE)</f>
        <v>16056</v>
      </c>
      <c r="AF964">
        <f>VLOOKUP($G964,county_facts!$A:$BB,28,FALSE)</f>
        <v>69.599999999999994</v>
      </c>
      <c r="AG964">
        <f>VLOOKUP($G964,county_facts!$A:$BB,29,FALSE)</f>
        <v>4.2</v>
      </c>
      <c r="AH964">
        <f>VLOOKUP($G964,county_facts!$A:$BB,30,FALSE)</f>
        <v>88900</v>
      </c>
      <c r="AI964">
        <f>VLOOKUP($G964,county_facts!$A:$BB,31,FALSE)</f>
        <v>10610</v>
      </c>
      <c r="AJ964">
        <f>VLOOKUP($G964,county_facts!$A:$BB,32,FALSE)</f>
        <v>2.5099999999999998</v>
      </c>
      <c r="AK964">
        <f>VLOOKUP($G964,county_facts!$A:$BB,33,FALSE)</f>
        <v>18865</v>
      </c>
      <c r="AL964">
        <f>VLOOKUP($G964,county_facts!$A:$BB,34,FALSE)</f>
        <v>31830</v>
      </c>
      <c r="AM964">
        <f>VLOOKUP($G964,county_facts!$A:$BB,35,FALSE)</f>
        <v>25.6</v>
      </c>
      <c r="AN964">
        <f>VLOOKUP($G964,county_facts!$A:$BB,36,FALSE)</f>
        <v>478</v>
      </c>
      <c r="AO964">
        <f>VLOOKUP($G964,county_facts!$A:$BB,37,FALSE)</f>
        <v>6291</v>
      </c>
      <c r="AP964">
        <f>VLOOKUP($G964,county_facts!$A:$BB,38,FALSE)</f>
        <v>-4.7</v>
      </c>
      <c r="AQ964">
        <f>VLOOKUP($G964,county_facts!$A:$BB,39,FALSE)</f>
        <v>1549</v>
      </c>
      <c r="AR964">
        <f>VLOOKUP($G964,county_facts!$A:$BB,40,FALSE)</f>
        <v>2217</v>
      </c>
      <c r="AS964">
        <f>VLOOKUP($G964,county_facts!$A:$BB,41,FALSE)</f>
        <v>0</v>
      </c>
      <c r="AT964">
        <f>VLOOKUP($G964,county_facts!$A:$BB,42,FALSE)</f>
        <v>0</v>
      </c>
      <c r="AU964">
        <f>VLOOKUP($G964,county_facts!$A:$BB,43,FALSE)</f>
        <v>0</v>
      </c>
      <c r="AV964">
        <f>VLOOKUP($G964,county_facts!$A:$BB,44,FALSE)</f>
        <v>0</v>
      </c>
      <c r="AW964">
        <f>VLOOKUP($G964,county_facts!$A:$BB,45,FALSE)</f>
        <v>0</v>
      </c>
      <c r="AX964">
        <f>VLOOKUP($G964,county_facts!$A:$BB,46,FALSE)</f>
        <v>23.2</v>
      </c>
      <c r="AY964">
        <f>VLOOKUP($G964,county_facts!$A:$BB,47,FALSE)</f>
        <v>750829</v>
      </c>
      <c r="AZ964">
        <f>VLOOKUP($G964,county_facts!$A:$BB,48,FALSE)</f>
        <v>116594</v>
      </c>
      <c r="BA964">
        <f>VLOOKUP($G964,county_facts!$A:$BB,49,FALSE)</f>
        <v>210239</v>
      </c>
      <c r="BB964">
        <f>VLOOKUP($G964,county_facts!$A:$BB,50,FALSE)</f>
        <v>7655</v>
      </c>
      <c r="BC964">
        <f>VLOOKUP($G964,county_facts!$A:$BB,51,FALSE)</f>
        <v>13401</v>
      </c>
      <c r="BD964">
        <f>VLOOKUP($G964,county_facts!$A:$BB,52,FALSE)</f>
        <v>41</v>
      </c>
      <c r="BE964">
        <f>VLOOKUP($G964,county_facts!$A:$BB,53,FALSE)</f>
        <v>491.76</v>
      </c>
      <c r="BF964">
        <f>VLOOKUP($G964,county_facts!$A:$BB,54,FALSE)</f>
        <v>56.5</v>
      </c>
    </row>
    <row r="965" spans="1:58" x14ac:dyDescent="0.3">
      <c r="A965" t="s">
        <v>9</v>
      </c>
      <c r="B965" t="s">
        <v>24</v>
      </c>
      <c r="C965">
        <v>412</v>
      </c>
      <c r="D965" t="s">
        <v>403</v>
      </c>
      <c r="E965">
        <v>1722</v>
      </c>
      <c r="F965">
        <v>0.239256678</v>
      </c>
      <c r="G965">
        <v>37123</v>
      </c>
      <c r="H965">
        <f>VLOOKUP($G965,county_facts!$A:$BB,4,FALSE)</f>
        <v>27395</v>
      </c>
      <c r="I965">
        <f>VLOOKUP($G965,county_facts!$A:$BB,5,FALSE)</f>
        <v>27798</v>
      </c>
      <c r="J965">
        <f>VLOOKUP($G965,county_facts!$A:$BB,6,FALSE)</f>
        <v>-1.4</v>
      </c>
      <c r="K965">
        <f>VLOOKUP($G965,county_facts!$A:$BB,7,FALSE)</f>
        <v>27798</v>
      </c>
      <c r="L965">
        <f>VLOOKUP($G965,county_facts!$A:$BB,8,FALSE)</f>
        <v>6.1</v>
      </c>
      <c r="M965">
        <f>VLOOKUP($G965,county_facts!$A:$BB,9,FALSE)</f>
        <v>23.2</v>
      </c>
      <c r="N965">
        <f>VLOOKUP($G965,county_facts!$A:$BB,10,FALSE)</f>
        <v>18.5</v>
      </c>
      <c r="O965">
        <f>VLOOKUP($G965,county_facts!$A:$BB,11,FALSE)</f>
        <v>51.4</v>
      </c>
      <c r="P965">
        <f>VLOOKUP($G965,county_facts!$A:$BB,12,FALSE)</f>
        <v>77.099999999999994</v>
      </c>
      <c r="Q965">
        <f>VLOOKUP($G965,county_facts!$A:$BB,13,FALSE)</f>
        <v>19</v>
      </c>
      <c r="R965">
        <f>VLOOKUP($G965,county_facts!$A:$BB,14,FALSE)</f>
        <v>1</v>
      </c>
      <c r="S965">
        <f>VLOOKUP($G965,county_facts!$A:$BB,15,FALSE)</f>
        <v>1.5</v>
      </c>
      <c r="T965">
        <f>VLOOKUP($G965,county_facts!$A:$BB,16,FALSE)</f>
        <v>0</v>
      </c>
      <c r="U965">
        <f>VLOOKUP($G965,county_facts!$A:$BB,17,FALSE)</f>
        <v>1.4</v>
      </c>
      <c r="V965">
        <f>VLOOKUP($G965,county_facts!$A:$BB,18,FALSE)</f>
        <v>15.2</v>
      </c>
      <c r="W965">
        <f>VLOOKUP($G965,county_facts!$A:$BB,19,FALSE)</f>
        <v>63.7</v>
      </c>
      <c r="X965">
        <f>VLOOKUP($G965,county_facts!$A:$BB,20,FALSE)</f>
        <v>90.2</v>
      </c>
      <c r="Y965">
        <f>VLOOKUP($G965,county_facts!$A:$BB,21,FALSE)</f>
        <v>8.6</v>
      </c>
      <c r="Z965">
        <f>VLOOKUP($G965,county_facts!$A:$BB,22,FALSE)</f>
        <v>16</v>
      </c>
      <c r="AA965">
        <f>VLOOKUP($G965,county_facts!$A:$BB,23,FALSE)</f>
        <v>71.8</v>
      </c>
      <c r="AB965">
        <f>VLOOKUP($G965,county_facts!$A:$BB,24,FALSE)</f>
        <v>15.1</v>
      </c>
      <c r="AC965">
        <f>VLOOKUP($G965,county_facts!$A:$BB,25,FALSE)</f>
        <v>1794</v>
      </c>
      <c r="AD965">
        <f>VLOOKUP($G965,county_facts!$A:$BB,26,FALSE)</f>
        <v>25</v>
      </c>
      <c r="AE965">
        <f>VLOOKUP($G965,county_facts!$A:$BB,27,FALSE)</f>
        <v>16056</v>
      </c>
      <c r="AF965">
        <f>VLOOKUP($G965,county_facts!$A:$BB,28,FALSE)</f>
        <v>69.599999999999994</v>
      </c>
      <c r="AG965">
        <f>VLOOKUP($G965,county_facts!$A:$BB,29,FALSE)</f>
        <v>4.2</v>
      </c>
      <c r="AH965">
        <f>VLOOKUP($G965,county_facts!$A:$BB,30,FALSE)</f>
        <v>88900</v>
      </c>
      <c r="AI965">
        <f>VLOOKUP($G965,county_facts!$A:$BB,31,FALSE)</f>
        <v>10610</v>
      </c>
      <c r="AJ965">
        <f>VLOOKUP($G965,county_facts!$A:$BB,32,FALSE)</f>
        <v>2.5099999999999998</v>
      </c>
      <c r="AK965">
        <f>VLOOKUP($G965,county_facts!$A:$BB,33,FALSE)</f>
        <v>18865</v>
      </c>
      <c r="AL965">
        <f>VLOOKUP($G965,county_facts!$A:$BB,34,FALSE)</f>
        <v>31830</v>
      </c>
      <c r="AM965">
        <f>VLOOKUP($G965,county_facts!$A:$BB,35,FALSE)</f>
        <v>25.6</v>
      </c>
      <c r="AN965">
        <f>VLOOKUP($G965,county_facts!$A:$BB,36,FALSE)</f>
        <v>478</v>
      </c>
      <c r="AO965">
        <f>VLOOKUP($G965,county_facts!$A:$BB,37,FALSE)</f>
        <v>6291</v>
      </c>
      <c r="AP965">
        <f>VLOOKUP($G965,county_facts!$A:$BB,38,FALSE)</f>
        <v>-4.7</v>
      </c>
      <c r="AQ965">
        <f>VLOOKUP($G965,county_facts!$A:$BB,39,FALSE)</f>
        <v>1549</v>
      </c>
      <c r="AR965">
        <f>VLOOKUP($G965,county_facts!$A:$BB,40,FALSE)</f>
        <v>2217</v>
      </c>
      <c r="AS965">
        <f>VLOOKUP($G965,county_facts!$A:$BB,41,FALSE)</f>
        <v>0</v>
      </c>
      <c r="AT965">
        <f>VLOOKUP($G965,county_facts!$A:$BB,42,FALSE)</f>
        <v>0</v>
      </c>
      <c r="AU965">
        <f>VLOOKUP($G965,county_facts!$A:$BB,43,FALSE)</f>
        <v>0</v>
      </c>
      <c r="AV965">
        <f>VLOOKUP($G965,county_facts!$A:$BB,44,FALSE)</f>
        <v>0</v>
      </c>
      <c r="AW965">
        <f>VLOOKUP($G965,county_facts!$A:$BB,45,FALSE)</f>
        <v>0</v>
      </c>
      <c r="AX965">
        <f>VLOOKUP($G965,county_facts!$A:$BB,46,FALSE)</f>
        <v>23.2</v>
      </c>
      <c r="AY965">
        <f>VLOOKUP($G965,county_facts!$A:$BB,47,FALSE)</f>
        <v>750829</v>
      </c>
      <c r="AZ965">
        <f>VLOOKUP($G965,county_facts!$A:$BB,48,FALSE)</f>
        <v>116594</v>
      </c>
      <c r="BA965">
        <f>VLOOKUP($G965,county_facts!$A:$BB,49,FALSE)</f>
        <v>210239</v>
      </c>
      <c r="BB965">
        <f>VLOOKUP($G965,county_facts!$A:$BB,50,FALSE)</f>
        <v>7655</v>
      </c>
      <c r="BC965">
        <f>VLOOKUP($G965,county_facts!$A:$BB,51,FALSE)</f>
        <v>13401</v>
      </c>
      <c r="BD965">
        <f>VLOOKUP($G965,county_facts!$A:$BB,52,FALSE)</f>
        <v>41</v>
      </c>
      <c r="BE965">
        <f>VLOOKUP($G965,county_facts!$A:$BB,53,FALSE)</f>
        <v>491.76</v>
      </c>
      <c r="BF965">
        <f>VLOOKUP($G965,county_facts!$A:$BB,54,FALSE)</f>
        <v>56.5</v>
      </c>
    </row>
    <row r="966" spans="1:58" x14ac:dyDescent="0.3">
      <c r="A966" t="s">
        <v>9</v>
      </c>
      <c r="B966" t="s">
        <v>268</v>
      </c>
      <c r="C966">
        <v>322</v>
      </c>
      <c r="D966" t="s">
        <v>403</v>
      </c>
      <c r="E966">
        <v>588</v>
      </c>
      <c r="F966">
        <v>0.54761904800000005</v>
      </c>
      <c r="G966">
        <v>37121</v>
      </c>
      <c r="H966">
        <f>VLOOKUP($G966,county_facts!$A:$BB,4,FALSE)</f>
        <v>15311</v>
      </c>
      <c r="I966">
        <f>VLOOKUP($G966,county_facts!$A:$BB,5,FALSE)</f>
        <v>15581</v>
      </c>
      <c r="J966">
        <f>VLOOKUP($G966,county_facts!$A:$BB,6,FALSE)</f>
        <v>-1.7</v>
      </c>
      <c r="K966">
        <f>VLOOKUP($G966,county_facts!$A:$BB,7,FALSE)</f>
        <v>15579</v>
      </c>
      <c r="L966">
        <f>VLOOKUP($G966,county_facts!$A:$BB,8,FALSE)</f>
        <v>4.5999999999999996</v>
      </c>
      <c r="M966">
        <f>VLOOKUP($G966,county_facts!$A:$BB,9,FALSE)</f>
        <v>18.600000000000001</v>
      </c>
      <c r="N966">
        <f>VLOOKUP($G966,county_facts!$A:$BB,10,FALSE)</f>
        <v>23.4</v>
      </c>
      <c r="O966">
        <f>VLOOKUP($G966,county_facts!$A:$BB,11,FALSE)</f>
        <v>50.5</v>
      </c>
      <c r="P966">
        <f>VLOOKUP($G966,county_facts!$A:$BB,12,FALSE)</f>
        <v>96.7</v>
      </c>
      <c r="Q966">
        <f>VLOOKUP($G966,county_facts!$A:$BB,13,FALSE)</f>
        <v>0.7</v>
      </c>
      <c r="R966">
        <f>VLOOKUP($G966,county_facts!$A:$BB,14,FALSE)</f>
        <v>0.9</v>
      </c>
      <c r="S966">
        <f>VLOOKUP($G966,county_facts!$A:$BB,15,FALSE)</f>
        <v>0.5</v>
      </c>
      <c r="T966">
        <f>VLOOKUP($G966,county_facts!$A:$BB,16,FALSE)</f>
        <v>0.1</v>
      </c>
      <c r="U966">
        <f>VLOOKUP($G966,county_facts!$A:$BB,17,FALSE)</f>
        <v>1.1000000000000001</v>
      </c>
      <c r="V966">
        <f>VLOOKUP($G966,county_facts!$A:$BB,18,FALSE)</f>
        <v>4.5999999999999996</v>
      </c>
      <c r="W966">
        <f>VLOOKUP($G966,county_facts!$A:$BB,19,FALSE)</f>
        <v>93.1</v>
      </c>
      <c r="X966">
        <f>VLOOKUP($G966,county_facts!$A:$BB,20,FALSE)</f>
        <v>90.6</v>
      </c>
      <c r="Y966">
        <f>VLOOKUP($G966,county_facts!$A:$BB,21,FALSE)</f>
        <v>2.2999999999999998</v>
      </c>
      <c r="Z966">
        <f>VLOOKUP($G966,county_facts!$A:$BB,22,FALSE)</f>
        <v>5</v>
      </c>
      <c r="AA966">
        <f>VLOOKUP($G966,county_facts!$A:$BB,23,FALSE)</f>
        <v>81.3</v>
      </c>
      <c r="AB966">
        <f>VLOOKUP($G966,county_facts!$A:$BB,24,FALSE)</f>
        <v>16.899999999999999</v>
      </c>
      <c r="AC966">
        <f>VLOOKUP($G966,county_facts!$A:$BB,25,FALSE)</f>
        <v>995</v>
      </c>
      <c r="AD966">
        <f>VLOOKUP($G966,county_facts!$A:$BB,26,FALSE)</f>
        <v>23</v>
      </c>
      <c r="AE966">
        <f>VLOOKUP($G966,county_facts!$A:$BB,27,FALSE)</f>
        <v>8737</v>
      </c>
      <c r="AF966">
        <f>VLOOKUP($G966,county_facts!$A:$BB,28,FALSE)</f>
        <v>76.5</v>
      </c>
      <c r="AG966">
        <f>VLOOKUP($G966,county_facts!$A:$BB,29,FALSE)</f>
        <v>6.4</v>
      </c>
      <c r="AH966">
        <f>VLOOKUP($G966,county_facts!$A:$BB,30,FALSE)</f>
        <v>117300</v>
      </c>
      <c r="AI966">
        <f>VLOOKUP($G966,county_facts!$A:$BB,31,FALSE)</f>
        <v>6455</v>
      </c>
      <c r="AJ966">
        <f>VLOOKUP($G966,county_facts!$A:$BB,32,FALSE)</f>
        <v>2.35</v>
      </c>
      <c r="AK966">
        <f>VLOOKUP($G966,county_facts!$A:$BB,33,FALSE)</f>
        <v>21404</v>
      </c>
      <c r="AL966">
        <f>VLOOKUP($G966,county_facts!$A:$BB,34,FALSE)</f>
        <v>37680</v>
      </c>
      <c r="AM966">
        <f>VLOOKUP($G966,county_facts!$A:$BB,35,FALSE)</f>
        <v>18.3</v>
      </c>
      <c r="AN966">
        <f>VLOOKUP($G966,county_facts!$A:$BB,36,FALSE)</f>
        <v>376</v>
      </c>
      <c r="AO966">
        <f>VLOOKUP($G966,county_facts!$A:$BB,37,FALSE)</f>
        <v>3986</v>
      </c>
      <c r="AP966">
        <f>VLOOKUP($G966,county_facts!$A:$BB,38,FALSE)</f>
        <v>-1.5</v>
      </c>
      <c r="AQ966">
        <f>VLOOKUP($G966,county_facts!$A:$BB,39,FALSE)</f>
        <v>1135</v>
      </c>
      <c r="AR966">
        <f>VLOOKUP($G966,county_facts!$A:$BB,40,FALSE)</f>
        <v>1883</v>
      </c>
      <c r="AS966">
        <f>VLOOKUP($G966,county_facts!$A:$BB,41,FALSE)</f>
        <v>0</v>
      </c>
      <c r="AT966">
        <f>VLOOKUP($G966,county_facts!$A:$BB,42,FALSE)</f>
        <v>0</v>
      </c>
      <c r="AU966">
        <f>VLOOKUP($G966,county_facts!$A:$BB,43,FALSE)</f>
        <v>0</v>
      </c>
      <c r="AV966">
        <f>VLOOKUP($G966,county_facts!$A:$BB,44,FALSE)</f>
        <v>0</v>
      </c>
      <c r="AW966">
        <f>VLOOKUP($G966,county_facts!$A:$BB,45,FALSE)</f>
        <v>0</v>
      </c>
      <c r="AX966">
        <f>VLOOKUP($G966,county_facts!$A:$BB,46,FALSE)</f>
        <v>18.5</v>
      </c>
      <c r="AY966">
        <f>VLOOKUP($G966,county_facts!$A:$BB,47,FALSE)</f>
        <v>71030</v>
      </c>
      <c r="AZ966">
        <f>VLOOKUP($G966,county_facts!$A:$BB,48,FALSE)</f>
        <v>32295</v>
      </c>
      <c r="BA966">
        <f>VLOOKUP($G966,county_facts!$A:$BB,49,FALSE)</f>
        <v>171884</v>
      </c>
      <c r="BB966">
        <f>VLOOKUP($G966,county_facts!$A:$BB,50,FALSE)</f>
        <v>10953</v>
      </c>
      <c r="BC966">
        <f>VLOOKUP($G966,county_facts!$A:$BB,51,FALSE)</f>
        <v>12626</v>
      </c>
      <c r="BD966">
        <f>VLOOKUP($G966,county_facts!$A:$BB,52,FALSE)</f>
        <v>32</v>
      </c>
      <c r="BE966">
        <f>VLOOKUP($G966,county_facts!$A:$BB,53,FALSE)</f>
        <v>221.43</v>
      </c>
      <c r="BF966">
        <f>VLOOKUP($G966,county_facts!$A:$BB,54,FALSE)</f>
        <v>70.400000000000006</v>
      </c>
    </row>
    <row r="967" spans="1:58" x14ac:dyDescent="0.3">
      <c r="A967" t="s">
        <v>6</v>
      </c>
      <c r="B967" t="s">
        <v>268</v>
      </c>
      <c r="C967">
        <v>266</v>
      </c>
      <c r="D967" t="s">
        <v>403</v>
      </c>
      <c r="E967">
        <v>588</v>
      </c>
      <c r="F967">
        <v>0.452380952</v>
      </c>
      <c r="G967">
        <v>37121</v>
      </c>
      <c r="H967">
        <f>VLOOKUP($G967,county_facts!$A:$BB,4,FALSE)</f>
        <v>15311</v>
      </c>
      <c r="I967">
        <f>VLOOKUP($G967,county_facts!$A:$BB,5,FALSE)</f>
        <v>15581</v>
      </c>
      <c r="J967">
        <f>VLOOKUP($G967,county_facts!$A:$BB,6,FALSE)</f>
        <v>-1.7</v>
      </c>
      <c r="K967">
        <f>VLOOKUP($G967,county_facts!$A:$BB,7,FALSE)</f>
        <v>15579</v>
      </c>
      <c r="L967">
        <f>VLOOKUP($G967,county_facts!$A:$BB,8,FALSE)</f>
        <v>4.5999999999999996</v>
      </c>
      <c r="M967">
        <f>VLOOKUP($G967,county_facts!$A:$BB,9,FALSE)</f>
        <v>18.600000000000001</v>
      </c>
      <c r="N967">
        <f>VLOOKUP($G967,county_facts!$A:$BB,10,FALSE)</f>
        <v>23.4</v>
      </c>
      <c r="O967">
        <f>VLOOKUP($G967,county_facts!$A:$BB,11,FALSE)</f>
        <v>50.5</v>
      </c>
      <c r="P967">
        <f>VLOOKUP($G967,county_facts!$A:$BB,12,FALSE)</f>
        <v>96.7</v>
      </c>
      <c r="Q967">
        <f>VLOOKUP($G967,county_facts!$A:$BB,13,FALSE)</f>
        <v>0.7</v>
      </c>
      <c r="R967">
        <f>VLOOKUP($G967,county_facts!$A:$BB,14,FALSE)</f>
        <v>0.9</v>
      </c>
      <c r="S967">
        <f>VLOOKUP($G967,county_facts!$A:$BB,15,FALSE)</f>
        <v>0.5</v>
      </c>
      <c r="T967">
        <f>VLOOKUP($G967,county_facts!$A:$BB,16,FALSE)</f>
        <v>0.1</v>
      </c>
      <c r="U967">
        <f>VLOOKUP($G967,county_facts!$A:$BB,17,FALSE)</f>
        <v>1.1000000000000001</v>
      </c>
      <c r="V967">
        <f>VLOOKUP($G967,county_facts!$A:$BB,18,FALSE)</f>
        <v>4.5999999999999996</v>
      </c>
      <c r="W967">
        <f>VLOOKUP($G967,county_facts!$A:$BB,19,FALSE)</f>
        <v>93.1</v>
      </c>
      <c r="X967">
        <f>VLOOKUP($G967,county_facts!$A:$BB,20,FALSE)</f>
        <v>90.6</v>
      </c>
      <c r="Y967">
        <f>VLOOKUP($G967,county_facts!$A:$BB,21,FALSE)</f>
        <v>2.2999999999999998</v>
      </c>
      <c r="Z967">
        <f>VLOOKUP($G967,county_facts!$A:$BB,22,FALSE)</f>
        <v>5</v>
      </c>
      <c r="AA967">
        <f>VLOOKUP($G967,county_facts!$A:$BB,23,FALSE)</f>
        <v>81.3</v>
      </c>
      <c r="AB967">
        <f>VLOOKUP($G967,county_facts!$A:$BB,24,FALSE)</f>
        <v>16.899999999999999</v>
      </c>
      <c r="AC967">
        <f>VLOOKUP($G967,county_facts!$A:$BB,25,FALSE)</f>
        <v>995</v>
      </c>
      <c r="AD967">
        <f>VLOOKUP($G967,county_facts!$A:$BB,26,FALSE)</f>
        <v>23</v>
      </c>
      <c r="AE967">
        <f>VLOOKUP($G967,county_facts!$A:$BB,27,FALSE)</f>
        <v>8737</v>
      </c>
      <c r="AF967">
        <f>VLOOKUP($G967,county_facts!$A:$BB,28,FALSE)</f>
        <v>76.5</v>
      </c>
      <c r="AG967">
        <f>VLOOKUP($G967,county_facts!$A:$BB,29,FALSE)</f>
        <v>6.4</v>
      </c>
      <c r="AH967">
        <f>VLOOKUP($G967,county_facts!$A:$BB,30,FALSE)</f>
        <v>117300</v>
      </c>
      <c r="AI967">
        <f>VLOOKUP($G967,county_facts!$A:$BB,31,FALSE)</f>
        <v>6455</v>
      </c>
      <c r="AJ967">
        <f>VLOOKUP($G967,county_facts!$A:$BB,32,FALSE)</f>
        <v>2.35</v>
      </c>
      <c r="AK967">
        <f>VLOOKUP($G967,county_facts!$A:$BB,33,FALSE)</f>
        <v>21404</v>
      </c>
      <c r="AL967">
        <f>VLOOKUP($G967,county_facts!$A:$BB,34,FALSE)</f>
        <v>37680</v>
      </c>
      <c r="AM967">
        <f>VLOOKUP($G967,county_facts!$A:$BB,35,FALSE)</f>
        <v>18.3</v>
      </c>
      <c r="AN967">
        <f>VLOOKUP($G967,county_facts!$A:$BB,36,FALSE)</f>
        <v>376</v>
      </c>
      <c r="AO967">
        <f>VLOOKUP($G967,county_facts!$A:$BB,37,FALSE)</f>
        <v>3986</v>
      </c>
      <c r="AP967">
        <f>VLOOKUP($G967,county_facts!$A:$BB,38,FALSE)</f>
        <v>-1.5</v>
      </c>
      <c r="AQ967">
        <f>VLOOKUP($G967,county_facts!$A:$BB,39,FALSE)</f>
        <v>1135</v>
      </c>
      <c r="AR967">
        <f>VLOOKUP($G967,county_facts!$A:$BB,40,FALSE)</f>
        <v>1883</v>
      </c>
      <c r="AS967">
        <f>VLOOKUP($G967,county_facts!$A:$BB,41,FALSE)</f>
        <v>0</v>
      </c>
      <c r="AT967">
        <f>VLOOKUP($G967,county_facts!$A:$BB,42,FALSE)</f>
        <v>0</v>
      </c>
      <c r="AU967">
        <f>VLOOKUP($G967,county_facts!$A:$BB,43,FALSE)</f>
        <v>0</v>
      </c>
      <c r="AV967">
        <f>VLOOKUP($G967,county_facts!$A:$BB,44,FALSE)</f>
        <v>0</v>
      </c>
      <c r="AW967">
        <f>VLOOKUP($G967,county_facts!$A:$BB,45,FALSE)</f>
        <v>0</v>
      </c>
      <c r="AX967">
        <f>VLOOKUP($G967,county_facts!$A:$BB,46,FALSE)</f>
        <v>18.5</v>
      </c>
      <c r="AY967">
        <f>VLOOKUP($G967,county_facts!$A:$BB,47,FALSE)</f>
        <v>71030</v>
      </c>
      <c r="AZ967">
        <f>VLOOKUP($G967,county_facts!$A:$BB,48,FALSE)</f>
        <v>32295</v>
      </c>
      <c r="BA967">
        <f>VLOOKUP($G967,county_facts!$A:$BB,49,FALSE)</f>
        <v>171884</v>
      </c>
      <c r="BB967">
        <f>VLOOKUP($G967,county_facts!$A:$BB,50,FALSE)</f>
        <v>10953</v>
      </c>
      <c r="BC967">
        <f>VLOOKUP($G967,county_facts!$A:$BB,51,FALSE)</f>
        <v>12626</v>
      </c>
      <c r="BD967">
        <f>VLOOKUP($G967,county_facts!$A:$BB,52,FALSE)</f>
        <v>32</v>
      </c>
      <c r="BE967">
        <f>VLOOKUP($G967,county_facts!$A:$BB,53,FALSE)</f>
        <v>221.43</v>
      </c>
      <c r="BF967">
        <f>VLOOKUP($G967,county_facts!$A:$BB,54,FALSE)</f>
        <v>70.400000000000006</v>
      </c>
    </row>
    <row r="968" spans="1:58" x14ac:dyDescent="0.3">
      <c r="A968" t="s">
        <v>6</v>
      </c>
      <c r="B968" t="s">
        <v>432</v>
      </c>
      <c r="C968">
        <v>72323</v>
      </c>
      <c r="D968" t="s">
        <v>403</v>
      </c>
      <c r="E968">
        <v>111592</v>
      </c>
      <c r="F968">
        <v>0.648102014</v>
      </c>
      <c r="G968">
        <v>37119</v>
      </c>
      <c r="H968">
        <f>VLOOKUP($G968,county_facts!$A:$BB,4,FALSE)</f>
        <v>1012539</v>
      </c>
      <c r="I968">
        <f>VLOOKUP($G968,county_facts!$A:$BB,5,FALSE)</f>
        <v>919666</v>
      </c>
      <c r="J968">
        <f>VLOOKUP($G968,county_facts!$A:$BB,6,FALSE)</f>
        <v>10.1</v>
      </c>
      <c r="K968">
        <f>VLOOKUP($G968,county_facts!$A:$BB,7,FALSE)</f>
        <v>919628</v>
      </c>
      <c r="L968">
        <f>VLOOKUP($G968,county_facts!$A:$BB,8,FALSE)</f>
        <v>7</v>
      </c>
      <c r="M968">
        <f>VLOOKUP($G968,county_facts!$A:$BB,9,FALSE)</f>
        <v>24.6</v>
      </c>
      <c r="N968">
        <f>VLOOKUP($G968,county_facts!$A:$BB,10,FALSE)</f>
        <v>10</v>
      </c>
      <c r="O968">
        <f>VLOOKUP($G968,county_facts!$A:$BB,11,FALSE)</f>
        <v>51.9</v>
      </c>
      <c r="P968">
        <f>VLOOKUP($G968,county_facts!$A:$BB,12,FALSE)</f>
        <v>59.2</v>
      </c>
      <c r="Q968">
        <f>VLOOKUP($G968,county_facts!$A:$BB,13,FALSE)</f>
        <v>32.200000000000003</v>
      </c>
      <c r="R968">
        <f>VLOOKUP($G968,county_facts!$A:$BB,14,FALSE)</f>
        <v>0.8</v>
      </c>
      <c r="S968">
        <f>VLOOKUP($G968,county_facts!$A:$BB,15,FALSE)</f>
        <v>5.5</v>
      </c>
      <c r="T968">
        <f>VLOOKUP($G968,county_facts!$A:$BB,16,FALSE)</f>
        <v>0.1</v>
      </c>
      <c r="U968">
        <f>VLOOKUP($G968,county_facts!$A:$BB,17,FALSE)</f>
        <v>2.2000000000000002</v>
      </c>
      <c r="V968">
        <f>VLOOKUP($G968,county_facts!$A:$BB,18,FALSE)</f>
        <v>12.7</v>
      </c>
      <c r="W968">
        <f>VLOOKUP($G968,county_facts!$A:$BB,19,FALSE)</f>
        <v>48.8</v>
      </c>
      <c r="X968">
        <f>VLOOKUP($G968,county_facts!$A:$BB,20,FALSE)</f>
        <v>80.400000000000006</v>
      </c>
      <c r="Y968">
        <f>VLOOKUP($G968,county_facts!$A:$BB,21,FALSE)</f>
        <v>13.9</v>
      </c>
      <c r="Z968">
        <f>VLOOKUP($G968,county_facts!$A:$BB,22,FALSE)</f>
        <v>18.2</v>
      </c>
      <c r="AA968">
        <f>VLOOKUP($G968,county_facts!$A:$BB,23,FALSE)</f>
        <v>88.8</v>
      </c>
      <c r="AB968">
        <f>VLOOKUP($G968,county_facts!$A:$BB,24,FALSE)</f>
        <v>40.700000000000003</v>
      </c>
      <c r="AC968">
        <f>VLOOKUP($G968,county_facts!$A:$BB,25,FALSE)</f>
        <v>52506</v>
      </c>
      <c r="AD968">
        <f>VLOOKUP($G968,county_facts!$A:$BB,26,FALSE)</f>
        <v>24.7</v>
      </c>
      <c r="AE968">
        <f>VLOOKUP($G968,county_facts!$A:$BB,27,FALSE)</f>
        <v>419118</v>
      </c>
      <c r="AF968">
        <f>VLOOKUP($G968,county_facts!$A:$BB,28,FALSE)</f>
        <v>59.5</v>
      </c>
      <c r="AG968">
        <f>VLOOKUP($G968,county_facts!$A:$BB,29,FALSE)</f>
        <v>31.2</v>
      </c>
      <c r="AH968">
        <f>VLOOKUP($G968,county_facts!$A:$BB,30,FALSE)</f>
        <v>181900</v>
      </c>
      <c r="AI968">
        <f>VLOOKUP($G968,county_facts!$A:$BB,31,FALSE)</f>
        <v>366689</v>
      </c>
      <c r="AJ968">
        <f>VLOOKUP($G968,county_facts!$A:$BB,32,FALSE)</f>
        <v>2.54</v>
      </c>
      <c r="AK968">
        <f>VLOOKUP($G968,county_facts!$A:$BB,33,FALSE)</f>
        <v>32482</v>
      </c>
      <c r="AL968">
        <f>VLOOKUP($G968,county_facts!$A:$BB,34,FALSE)</f>
        <v>55444</v>
      </c>
      <c r="AM968">
        <f>VLOOKUP($G968,county_facts!$A:$BB,35,FALSE)</f>
        <v>15.4</v>
      </c>
      <c r="AN968">
        <f>VLOOKUP($G968,county_facts!$A:$BB,36,FALSE)</f>
        <v>28715</v>
      </c>
      <c r="AO968">
        <f>VLOOKUP($G968,county_facts!$A:$BB,37,FALSE)</f>
        <v>558911</v>
      </c>
      <c r="AP968">
        <f>VLOOKUP($G968,county_facts!$A:$BB,38,FALSE)</f>
        <v>4.0999999999999996</v>
      </c>
      <c r="AQ968">
        <f>VLOOKUP($G968,county_facts!$A:$BB,39,FALSE)</f>
        <v>83428</v>
      </c>
      <c r="AR968">
        <f>VLOOKUP($G968,county_facts!$A:$BB,40,FALSE)</f>
        <v>89165</v>
      </c>
      <c r="AS968">
        <f>VLOOKUP($G968,county_facts!$A:$BB,41,FALSE)</f>
        <v>15.6</v>
      </c>
      <c r="AT968">
        <f>VLOOKUP($G968,county_facts!$A:$BB,42,FALSE)</f>
        <v>0.7</v>
      </c>
      <c r="AU968">
        <f>VLOOKUP($G968,county_facts!$A:$BB,43,FALSE)</f>
        <v>4.5</v>
      </c>
      <c r="AV968">
        <f>VLOOKUP($G968,county_facts!$A:$BB,44,FALSE)</f>
        <v>0.1</v>
      </c>
      <c r="AW968">
        <f>VLOOKUP($G968,county_facts!$A:$BB,45,FALSE)</f>
        <v>4.8</v>
      </c>
      <c r="AX968">
        <f>VLOOKUP($G968,county_facts!$A:$BB,46,FALSE)</f>
        <v>30.8</v>
      </c>
      <c r="AY968">
        <f>VLOOKUP($G968,county_facts!$A:$BB,47,FALSE)</f>
        <v>11201036</v>
      </c>
      <c r="AZ968">
        <f>VLOOKUP($G968,county_facts!$A:$BB,48,FALSE)</f>
        <v>17104781</v>
      </c>
      <c r="BA968">
        <f>VLOOKUP($G968,county_facts!$A:$BB,49,FALSE)</f>
        <v>14114263</v>
      </c>
      <c r="BB968">
        <f>VLOOKUP($G968,county_facts!$A:$BB,50,FALSE)</f>
        <v>16306</v>
      </c>
      <c r="BC968">
        <f>VLOOKUP($G968,county_facts!$A:$BB,51,FALSE)</f>
        <v>2550518</v>
      </c>
      <c r="BD968">
        <f>VLOOKUP($G968,county_facts!$A:$BB,52,FALSE)</f>
        <v>9340</v>
      </c>
      <c r="BE968">
        <f>VLOOKUP($G968,county_facts!$A:$BB,53,FALSE)</f>
        <v>523.84</v>
      </c>
      <c r="BF968">
        <f>VLOOKUP($G968,county_facts!$A:$BB,54,FALSE)</f>
        <v>1755.5</v>
      </c>
    </row>
    <row r="969" spans="1:58" x14ac:dyDescent="0.3">
      <c r="A969" t="s">
        <v>9</v>
      </c>
      <c r="B969" t="s">
        <v>432</v>
      </c>
      <c r="C969">
        <v>39269</v>
      </c>
      <c r="D969" t="s">
        <v>403</v>
      </c>
      <c r="E969">
        <v>111592</v>
      </c>
      <c r="F969">
        <v>0.351897986</v>
      </c>
      <c r="G969">
        <v>37119</v>
      </c>
      <c r="H969">
        <f>VLOOKUP($G969,county_facts!$A:$BB,4,FALSE)</f>
        <v>1012539</v>
      </c>
      <c r="I969">
        <f>VLOOKUP($G969,county_facts!$A:$BB,5,FALSE)</f>
        <v>919666</v>
      </c>
      <c r="J969">
        <f>VLOOKUP($G969,county_facts!$A:$BB,6,FALSE)</f>
        <v>10.1</v>
      </c>
      <c r="K969">
        <f>VLOOKUP($G969,county_facts!$A:$BB,7,FALSE)</f>
        <v>919628</v>
      </c>
      <c r="L969">
        <f>VLOOKUP($G969,county_facts!$A:$BB,8,FALSE)</f>
        <v>7</v>
      </c>
      <c r="M969">
        <f>VLOOKUP($G969,county_facts!$A:$BB,9,FALSE)</f>
        <v>24.6</v>
      </c>
      <c r="N969">
        <f>VLOOKUP($G969,county_facts!$A:$BB,10,FALSE)</f>
        <v>10</v>
      </c>
      <c r="O969">
        <f>VLOOKUP($G969,county_facts!$A:$BB,11,FALSE)</f>
        <v>51.9</v>
      </c>
      <c r="P969">
        <f>VLOOKUP($G969,county_facts!$A:$BB,12,FALSE)</f>
        <v>59.2</v>
      </c>
      <c r="Q969">
        <f>VLOOKUP($G969,county_facts!$A:$BB,13,FALSE)</f>
        <v>32.200000000000003</v>
      </c>
      <c r="R969">
        <f>VLOOKUP($G969,county_facts!$A:$BB,14,FALSE)</f>
        <v>0.8</v>
      </c>
      <c r="S969">
        <f>VLOOKUP($G969,county_facts!$A:$BB,15,FALSE)</f>
        <v>5.5</v>
      </c>
      <c r="T969">
        <f>VLOOKUP($G969,county_facts!$A:$BB,16,FALSE)</f>
        <v>0.1</v>
      </c>
      <c r="U969">
        <f>VLOOKUP($G969,county_facts!$A:$BB,17,FALSE)</f>
        <v>2.2000000000000002</v>
      </c>
      <c r="V969">
        <f>VLOOKUP($G969,county_facts!$A:$BB,18,FALSE)</f>
        <v>12.7</v>
      </c>
      <c r="W969">
        <f>VLOOKUP($G969,county_facts!$A:$BB,19,FALSE)</f>
        <v>48.8</v>
      </c>
      <c r="X969">
        <f>VLOOKUP($G969,county_facts!$A:$BB,20,FALSE)</f>
        <v>80.400000000000006</v>
      </c>
      <c r="Y969">
        <f>VLOOKUP($G969,county_facts!$A:$BB,21,FALSE)</f>
        <v>13.9</v>
      </c>
      <c r="Z969">
        <f>VLOOKUP($G969,county_facts!$A:$BB,22,FALSE)</f>
        <v>18.2</v>
      </c>
      <c r="AA969">
        <f>VLOOKUP($G969,county_facts!$A:$BB,23,FALSE)</f>
        <v>88.8</v>
      </c>
      <c r="AB969">
        <f>VLOOKUP($G969,county_facts!$A:$BB,24,FALSE)</f>
        <v>40.700000000000003</v>
      </c>
      <c r="AC969">
        <f>VLOOKUP($G969,county_facts!$A:$BB,25,FALSE)</f>
        <v>52506</v>
      </c>
      <c r="AD969">
        <f>VLOOKUP($G969,county_facts!$A:$BB,26,FALSE)</f>
        <v>24.7</v>
      </c>
      <c r="AE969">
        <f>VLOOKUP($G969,county_facts!$A:$BB,27,FALSE)</f>
        <v>419118</v>
      </c>
      <c r="AF969">
        <f>VLOOKUP($G969,county_facts!$A:$BB,28,FALSE)</f>
        <v>59.5</v>
      </c>
      <c r="AG969">
        <f>VLOOKUP($G969,county_facts!$A:$BB,29,FALSE)</f>
        <v>31.2</v>
      </c>
      <c r="AH969">
        <f>VLOOKUP($G969,county_facts!$A:$BB,30,FALSE)</f>
        <v>181900</v>
      </c>
      <c r="AI969">
        <f>VLOOKUP($G969,county_facts!$A:$BB,31,FALSE)</f>
        <v>366689</v>
      </c>
      <c r="AJ969">
        <f>VLOOKUP($G969,county_facts!$A:$BB,32,FALSE)</f>
        <v>2.54</v>
      </c>
      <c r="AK969">
        <f>VLOOKUP($G969,county_facts!$A:$BB,33,FALSE)</f>
        <v>32482</v>
      </c>
      <c r="AL969">
        <f>VLOOKUP($G969,county_facts!$A:$BB,34,FALSE)</f>
        <v>55444</v>
      </c>
      <c r="AM969">
        <f>VLOOKUP($G969,county_facts!$A:$BB,35,FALSE)</f>
        <v>15.4</v>
      </c>
      <c r="AN969">
        <f>VLOOKUP($G969,county_facts!$A:$BB,36,FALSE)</f>
        <v>28715</v>
      </c>
      <c r="AO969">
        <f>VLOOKUP($G969,county_facts!$A:$BB,37,FALSE)</f>
        <v>558911</v>
      </c>
      <c r="AP969">
        <f>VLOOKUP($G969,county_facts!$A:$BB,38,FALSE)</f>
        <v>4.0999999999999996</v>
      </c>
      <c r="AQ969">
        <f>VLOOKUP($G969,county_facts!$A:$BB,39,FALSE)</f>
        <v>83428</v>
      </c>
      <c r="AR969">
        <f>VLOOKUP($G969,county_facts!$A:$BB,40,FALSE)</f>
        <v>89165</v>
      </c>
      <c r="AS969">
        <f>VLOOKUP($G969,county_facts!$A:$BB,41,FALSE)</f>
        <v>15.6</v>
      </c>
      <c r="AT969">
        <f>VLOOKUP($G969,county_facts!$A:$BB,42,FALSE)</f>
        <v>0.7</v>
      </c>
      <c r="AU969">
        <f>VLOOKUP($G969,county_facts!$A:$BB,43,FALSE)</f>
        <v>4.5</v>
      </c>
      <c r="AV969">
        <f>VLOOKUP($G969,county_facts!$A:$BB,44,FALSE)</f>
        <v>0.1</v>
      </c>
      <c r="AW969">
        <f>VLOOKUP($G969,county_facts!$A:$BB,45,FALSE)</f>
        <v>4.8</v>
      </c>
      <c r="AX969">
        <f>VLOOKUP($G969,county_facts!$A:$BB,46,FALSE)</f>
        <v>30.8</v>
      </c>
      <c r="AY969">
        <f>VLOOKUP($G969,county_facts!$A:$BB,47,FALSE)</f>
        <v>11201036</v>
      </c>
      <c r="AZ969">
        <f>VLOOKUP($G969,county_facts!$A:$BB,48,FALSE)</f>
        <v>17104781</v>
      </c>
      <c r="BA969">
        <f>VLOOKUP($G969,county_facts!$A:$BB,49,FALSE)</f>
        <v>14114263</v>
      </c>
      <c r="BB969">
        <f>VLOOKUP($G969,county_facts!$A:$BB,50,FALSE)</f>
        <v>16306</v>
      </c>
      <c r="BC969">
        <f>VLOOKUP($G969,county_facts!$A:$BB,51,FALSE)</f>
        <v>2550518</v>
      </c>
      <c r="BD969">
        <f>VLOOKUP($G969,county_facts!$A:$BB,52,FALSE)</f>
        <v>9340</v>
      </c>
      <c r="BE969">
        <f>VLOOKUP($G969,county_facts!$A:$BB,53,FALSE)</f>
        <v>523.84</v>
      </c>
      <c r="BF969">
        <f>VLOOKUP($G969,county_facts!$A:$BB,54,FALSE)</f>
        <v>1755.5</v>
      </c>
    </row>
    <row r="970" spans="1:58" x14ac:dyDescent="0.3">
      <c r="A970" t="s">
        <v>6</v>
      </c>
      <c r="B970" t="s">
        <v>433</v>
      </c>
      <c r="C970">
        <v>1316</v>
      </c>
      <c r="D970" t="s">
        <v>403</v>
      </c>
      <c r="E970">
        <v>2186</v>
      </c>
      <c r="F970">
        <v>0.60201280899999998</v>
      </c>
      <c r="G970">
        <v>37111</v>
      </c>
      <c r="H970">
        <f>VLOOKUP($G970,county_facts!$A:$BB,4,FALSE)</f>
        <v>44965</v>
      </c>
      <c r="I970">
        <f>VLOOKUP($G970,county_facts!$A:$BB,5,FALSE)</f>
        <v>44996</v>
      </c>
      <c r="J970">
        <f>VLOOKUP($G970,county_facts!$A:$BB,6,FALSE)</f>
        <v>-0.1</v>
      </c>
      <c r="K970">
        <f>VLOOKUP($G970,county_facts!$A:$BB,7,FALSE)</f>
        <v>44996</v>
      </c>
      <c r="L970">
        <f>VLOOKUP($G970,county_facts!$A:$BB,8,FALSE)</f>
        <v>5.2</v>
      </c>
      <c r="M970">
        <f>VLOOKUP($G970,county_facts!$A:$BB,9,FALSE)</f>
        <v>20.7</v>
      </c>
      <c r="N970">
        <f>VLOOKUP($G970,county_facts!$A:$BB,10,FALSE)</f>
        <v>18.5</v>
      </c>
      <c r="O970">
        <f>VLOOKUP($G970,county_facts!$A:$BB,11,FALSE)</f>
        <v>49.8</v>
      </c>
      <c r="P970">
        <f>VLOOKUP($G970,county_facts!$A:$BB,12,FALSE)</f>
        <v>92.8</v>
      </c>
      <c r="Q970">
        <f>VLOOKUP($G970,county_facts!$A:$BB,13,FALSE)</f>
        <v>4.0999999999999996</v>
      </c>
      <c r="R970">
        <f>VLOOKUP($G970,county_facts!$A:$BB,14,FALSE)</f>
        <v>0.7</v>
      </c>
      <c r="S970">
        <f>VLOOKUP($G970,county_facts!$A:$BB,15,FALSE)</f>
        <v>0.9</v>
      </c>
      <c r="T970">
        <f>VLOOKUP($G970,county_facts!$A:$BB,16,FALSE)</f>
        <v>0.1</v>
      </c>
      <c r="U970">
        <f>VLOOKUP($G970,county_facts!$A:$BB,17,FALSE)</f>
        <v>1.4</v>
      </c>
      <c r="V970">
        <f>VLOOKUP($G970,county_facts!$A:$BB,18,FALSE)</f>
        <v>5.5</v>
      </c>
      <c r="W970">
        <f>VLOOKUP($G970,county_facts!$A:$BB,19,FALSE)</f>
        <v>88.4</v>
      </c>
      <c r="X970">
        <f>VLOOKUP($G970,county_facts!$A:$BB,20,FALSE)</f>
        <v>89.8</v>
      </c>
      <c r="Y970">
        <f>VLOOKUP($G970,county_facts!$A:$BB,21,FALSE)</f>
        <v>3.4</v>
      </c>
      <c r="Z970">
        <f>VLOOKUP($G970,county_facts!$A:$BB,22,FALSE)</f>
        <v>6.2</v>
      </c>
      <c r="AA970">
        <f>VLOOKUP($G970,county_facts!$A:$BB,23,FALSE)</f>
        <v>80.8</v>
      </c>
      <c r="AB970">
        <f>VLOOKUP($G970,county_facts!$A:$BB,24,FALSE)</f>
        <v>13.9</v>
      </c>
      <c r="AC970">
        <f>VLOOKUP($G970,county_facts!$A:$BB,25,FALSE)</f>
        <v>3620</v>
      </c>
      <c r="AD970">
        <f>VLOOKUP($G970,county_facts!$A:$BB,26,FALSE)</f>
        <v>23.6</v>
      </c>
      <c r="AE970">
        <f>VLOOKUP($G970,county_facts!$A:$BB,27,FALSE)</f>
        <v>20909</v>
      </c>
      <c r="AF970">
        <f>VLOOKUP($G970,county_facts!$A:$BB,28,FALSE)</f>
        <v>71.5</v>
      </c>
      <c r="AG970">
        <f>VLOOKUP($G970,county_facts!$A:$BB,29,FALSE)</f>
        <v>6.8</v>
      </c>
      <c r="AH970">
        <f>VLOOKUP($G970,county_facts!$A:$BB,30,FALSE)</f>
        <v>101200</v>
      </c>
      <c r="AI970">
        <f>VLOOKUP($G970,county_facts!$A:$BB,31,FALSE)</f>
        <v>17252</v>
      </c>
      <c r="AJ970">
        <f>VLOOKUP($G970,county_facts!$A:$BB,32,FALSE)</f>
        <v>2.54</v>
      </c>
      <c r="AK970">
        <f>VLOOKUP($G970,county_facts!$A:$BB,33,FALSE)</f>
        <v>18932</v>
      </c>
      <c r="AL970">
        <f>VLOOKUP($G970,county_facts!$A:$BB,34,FALSE)</f>
        <v>35297</v>
      </c>
      <c r="AM970">
        <f>VLOOKUP($G970,county_facts!$A:$BB,35,FALSE)</f>
        <v>21.9</v>
      </c>
      <c r="AN970">
        <f>VLOOKUP($G970,county_facts!$A:$BB,36,FALSE)</f>
        <v>726</v>
      </c>
      <c r="AO970">
        <f>VLOOKUP($G970,county_facts!$A:$BB,37,FALSE)</f>
        <v>12874</v>
      </c>
      <c r="AP970">
        <f>VLOOKUP($G970,county_facts!$A:$BB,38,FALSE)</f>
        <v>2.8</v>
      </c>
      <c r="AQ970">
        <f>VLOOKUP($G970,county_facts!$A:$BB,39,FALSE)</f>
        <v>2433</v>
      </c>
      <c r="AR970">
        <f>VLOOKUP($G970,county_facts!$A:$BB,40,FALSE)</f>
        <v>3517</v>
      </c>
      <c r="AS970">
        <f>VLOOKUP($G970,county_facts!$A:$BB,41,FALSE)</f>
        <v>0</v>
      </c>
      <c r="AT970">
        <f>VLOOKUP($G970,county_facts!$A:$BB,42,FALSE)</f>
        <v>0</v>
      </c>
      <c r="AU970">
        <f>VLOOKUP($G970,county_facts!$A:$BB,43,FALSE)</f>
        <v>1.4</v>
      </c>
      <c r="AV970">
        <f>VLOOKUP($G970,county_facts!$A:$BB,44,FALSE)</f>
        <v>0</v>
      </c>
      <c r="AW970">
        <f>VLOOKUP($G970,county_facts!$A:$BB,45,FALSE)</f>
        <v>0</v>
      </c>
      <c r="AX970">
        <f>VLOOKUP($G970,county_facts!$A:$BB,46,FALSE)</f>
        <v>17.8</v>
      </c>
      <c r="AY970">
        <f>VLOOKUP($G970,county_facts!$A:$BB,47,FALSE)</f>
        <v>1332457</v>
      </c>
      <c r="AZ970">
        <f>VLOOKUP($G970,county_facts!$A:$BB,48,FALSE)</f>
        <v>78152</v>
      </c>
      <c r="BA970">
        <f>VLOOKUP($G970,county_facts!$A:$BB,49,FALSE)</f>
        <v>482389</v>
      </c>
      <c r="BB970">
        <f>VLOOKUP($G970,county_facts!$A:$BB,50,FALSE)</f>
        <v>11066</v>
      </c>
      <c r="BC970">
        <f>VLOOKUP($G970,county_facts!$A:$BB,51,FALSE)</f>
        <v>41953</v>
      </c>
      <c r="BD970">
        <f>VLOOKUP($G970,county_facts!$A:$BB,52,FALSE)</f>
        <v>106</v>
      </c>
      <c r="BE970">
        <f>VLOOKUP($G970,county_facts!$A:$BB,53,FALSE)</f>
        <v>440.61</v>
      </c>
      <c r="BF970">
        <f>VLOOKUP($G970,county_facts!$A:$BB,54,FALSE)</f>
        <v>102.1</v>
      </c>
    </row>
    <row r="971" spans="1:58" x14ac:dyDescent="0.3">
      <c r="A971" t="s">
        <v>9</v>
      </c>
      <c r="B971" t="s">
        <v>433</v>
      </c>
      <c r="C971">
        <v>870</v>
      </c>
      <c r="D971" t="s">
        <v>403</v>
      </c>
      <c r="E971">
        <v>2186</v>
      </c>
      <c r="F971">
        <v>0.39798719100000002</v>
      </c>
      <c r="G971">
        <v>37111</v>
      </c>
      <c r="H971">
        <f>VLOOKUP($G971,county_facts!$A:$BB,4,FALSE)</f>
        <v>44965</v>
      </c>
      <c r="I971">
        <f>VLOOKUP($G971,county_facts!$A:$BB,5,FALSE)</f>
        <v>44996</v>
      </c>
      <c r="J971">
        <f>VLOOKUP($G971,county_facts!$A:$BB,6,FALSE)</f>
        <v>-0.1</v>
      </c>
      <c r="K971">
        <f>VLOOKUP($G971,county_facts!$A:$BB,7,FALSE)</f>
        <v>44996</v>
      </c>
      <c r="L971">
        <f>VLOOKUP($G971,county_facts!$A:$BB,8,FALSE)</f>
        <v>5.2</v>
      </c>
      <c r="M971">
        <f>VLOOKUP($G971,county_facts!$A:$BB,9,FALSE)</f>
        <v>20.7</v>
      </c>
      <c r="N971">
        <f>VLOOKUP($G971,county_facts!$A:$BB,10,FALSE)</f>
        <v>18.5</v>
      </c>
      <c r="O971">
        <f>VLOOKUP($G971,county_facts!$A:$BB,11,FALSE)</f>
        <v>49.8</v>
      </c>
      <c r="P971">
        <f>VLOOKUP($G971,county_facts!$A:$BB,12,FALSE)</f>
        <v>92.8</v>
      </c>
      <c r="Q971">
        <f>VLOOKUP($G971,county_facts!$A:$BB,13,FALSE)</f>
        <v>4.0999999999999996</v>
      </c>
      <c r="R971">
        <f>VLOOKUP($G971,county_facts!$A:$BB,14,FALSE)</f>
        <v>0.7</v>
      </c>
      <c r="S971">
        <f>VLOOKUP($G971,county_facts!$A:$BB,15,FALSE)</f>
        <v>0.9</v>
      </c>
      <c r="T971">
        <f>VLOOKUP($G971,county_facts!$A:$BB,16,FALSE)</f>
        <v>0.1</v>
      </c>
      <c r="U971">
        <f>VLOOKUP($G971,county_facts!$A:$BB,17,FALSE)</f>
        <v>1.4</v>
      </c>
      <c r="V971">
        <f>VLOOKUP($G971,county_facts!$A:$BB,18,FALSE)</f>
        <v>5.5</v>
      </c>
      <c r="W971">
        <f>VLOOKUP($G971,county_facts!$A:$BB,19,FALSE)</f>
        <v>88.4</v>
      </c>
      <c r="X971">
        <f>VLOOKUP($G971,county_facts!$A:$BB,20,FALSE)</f>
        <v>89.8</v>
      </c>
      <c r="Y971">
        <f>VLOOKUP($G971,county_facts!$A:$BB,21,FALSE)</f>
        <v>3.4</v>
      </c>
      <c r="Z971">
        <f>VLOOKUP($G971,county_facts!$A:$BB,22,FALSE)</f>
        <v>6.2</v>
      </c>
      <c r="AA971">
        <f>VLOOKUP($G971,county_facts!$A:$BB,23,FALSE)</f>
        <v>80.8</v>
      </c>
      <c r="AB971">
        <f>VLOOKUP($G971,county_facts!$A:$BB,24,FALSE)</f>
        <v>13.9</v>
      </c>
      <c r="AC971">
        <f>VLOOKUP($G971,county_facts!$A:$BB,25,FALSE)</f>
        <v>3620</v>
      </c>
      <c r="AD971">
        <f>VLOOKUP($G971,county_facts!$A:$BB,26,FALSE)</f>
        <v>23.6</v>
      </c>
      <c r="AE971">
        <f>VLOOKUP($G971,county_facts!$A:$BB,27,FALSE)</f>
        <v>20909</v>
      </c>
      <c r="AF971">
        <f>VLOOKUP($G971,county_facts!$A:$BB,28,FALSE)</f>
        <v>71.5</v>
      </c>
      <c r="AG971">
        <f>VLOOKUP($G971,county_facts!$A:$BB,29,FALSE)</f>
        <v>6.8</v>
      </c>
      <c r="AH971">
        <f>VLOOKUP($G971,county_facts!$A:$BB,30,FALSE)</f>
        <v>101200</v>
      </c>
      <c r="AI971">
        <f>VLOOKUP($G971,county_facts!$A:$BB,31,FALSE)</f>
        <v>17252</v>
      </c>
      <c r="AJ971">
        <f>VLOOKUP($G971,county_facts!$A:$BB,32,FALSE)</f>
        <v>2.54</v>
      </c>
      <c r="AK971">
        <f>VLOOKUP($G971,county_facts!$A:$BB,33,FALSE)</f>
        <v>18932</v>
      </c>
      <c r="AL971">
        <f>VLOOKUP($G971,county_facts!$A:$BB,34,FALSE)</f>
        <v>35297</v>
      </c>
      <c r="AM971">
        <f>VLOOKUP($G971,county_facts!$A:$BB,35,FALSE)</f>
        <v>21.9</v>
      </c>
      <c r="AN971">
        <f>VLOOKUP($G971,county_facts!$A:$BB,36,FALSE)</f>
        <v>726</v>
      </c>
      <c r="AO971">
        <f>VLOOKUP($G971,county_facts!$A:$BB,37,FALSE)</f>
        <v>12874</v>
      </c>
      <c r="AP971">
        <f>VLOOKUP($G971,county_facts!$A:$BB,38,FALSE)</f>
        <v>2.8</v>
      </c>
      <c r="AQ971">
        <f>VLOOKUP($G971,county_facts!$A:$BB,39,FALSE)</f>
        <v>2433</v>
      </c>
      <c r="AR971">
        <f>VLOOKUP($G971,county_facts!$A:$BB,40,FALSE)</f>
        <v>3517</v>
      </c>
      <c r="AS971">
        <f>VLOOKUP($G971,county_facts!$A:$BB,41,FALSE)</f>
        <v>0</v>
      </c>
      <c r="AT971">
        <f>VLOOKUP($G971,county_facts!$A:$BB,42,FALSE)</f>
        <v>0</v>
      </c>
      <c r="AU971">
        <f>VLOOKUP($G971,county_facts!$A:$BB,43,FALSE)</f>
        <v>1.4</v>
      </c>
      <c r="AV971">
        <f>VLOOKUP($G971,county_facts!$A:$BB,44,FALSE)</f>
        <v>0</v>
      </c>
      <c r="AW971">
        <f>VLOOKUP($G971,county_facts!$A:$BB,45,FALSE)</f>
        <v>0</v>
      </c>
      <c r="AX971">
        <f>VLOOKUP($G971,county_facts!$A:$BB,46,FALSE)</f>
        <v>17.8</v>
      </c>
      <c r="AY971">
        <f>VLOOKUP($G971,county_facts!$A:$BB,47,FALSE)</f>
        <v>1332457</v>
      </c>
      <c r="AZ971">
        <f>VLOOKUP($G971,county_facts!$A:$BB,48,FALSE)</f>
        <v>78152</v>
      </c>
      <c r="BA971">
        <f>VLOOKUP($G971,county_facts!$A:$BB,49,FALSE)</f>
        <v>482389</v>
      </c>
      <c r="BB971">
        <f>VLOOKUP($G971,county_facts!$A:$BB,50,FALSE)</f>
        <v>11066</v>
      </c>
      <c r="BC971">
        <f>VLOOKUP($G971,county_facts!$A:$BB,51,FALSE)</f>
        <v>41953</v>
      </c>
      <c r="BD971">
        <f>VLOOKUP($G971,county_facts!$A:$BB,52,FALSE)</f>
        <v>106</v>
      </c>
      <c r="BE971">
        <f>VLOOKUP($G971,county_facts!$A:$BB,53,FALSE)</f>
        <v>440.61</v>
      </c>
      <c r="BF971">
        <f>VLOOKUP($G971,county_facts!$A:$BB,54,FALSE)</f>
        <v>102.1</v>
      </c>
    </row>
    <row r="972" spans="1:58" x14ac:dyDescent="0.3">
      <c r="A972" t="s">
        <v>6</v>
      </c>
      <c r="B972" t="s">
        <v>347</v>
      </c>
      <c r="C972">
        <v>2127</v>
      </c>
      <c r="D972" t="s">
        <v>403</v>
      </c>
      <c r="E972">
        <v>2564</v>
      </c>
      <c r="F972">
        <v>0.82956318299999998</v>
      </c>
      <c r="G972">
        <v>37117</v>
      </c>
      <c r="H972">
        <f>VLOOKUP($G972,county_facts!$A:$BB,4,FALSE)</f>
        <v>23454</v>
      </c>
      <c r="I972">
        <f>VLOOKUP($G972,county_facts!$A:$BB,5,FALSE)</f>
        <v>24505</v>
      </c>
      <c r="J972">
        <f>VLOOKUP($G972,county_facts!$A:$BB,6,FALSE)</f>
        <v>-4.3</v>
      </c>
      <c r="K972">
        <f>VLOOKUP($G972,county_facts!$A:$BB,7,FALSE)</f>
        <v>24505</v>
      </c>
      <c r="L972">
        <f>VLOOKUP($G972,county_facts!$A:$BB,8,FALSE)</f>
        <v>5.2</v>
      </c>
      <c r="M972">
        <f>VLOOKUP($G972,county_facts!$A:$BB,9,FALSE)</f>
        <v>20.7</v>
      </c>
      <c r="N972">
        <f>VLOOKUP($G972,county_facts!$A:$BB,10,FALSE)</f>
        <v>20.6</v>
      </c>
      <c r="O972">
        <f>VLOOKUP($G972,county_facts!$A:$BB,11,FALSE)</f>
        <v>53</v>
      </c>
      <c r="P972">
        <f>VLOOKUP($G972,county_facts!$A:$BB,12,FALSE)</f>
        <v>55</v>
      </c>
      <c r="Q972">
        <f>VLOOKUP($G972,county_facts!$A:$BB,13,FALSE)</f>
        <v>42.9</v>
      </c>
      <c r="R972">
        <f>VLOOKUP($G972,county_facts!$A:$BB,14,FALSE)</f>
        <v>0.4</v>
      </c>
      <c r="S972">
        <f>VLOOKUP($G972,county_facts!$A:$BB,15,FALSE)</f>
        <v>0.5</v>
      </c>
      <c r="T972">
        <f>VLOOKUP($G972,county_facts!$A:$BB,16,FALSE)</f>
        <v>0.2</v>
      </c>
      <c r="U972">
        <f>VLOOKUP($G972,county_facts!$A:$BB,17,FALSE)</f>
        <v>1</v>
      </c>
      <c r="V972">
        <f>VLOOKUP($G972,county_facts!$A:$BB,18,FALSE)</f>
        <v>3.6</v>
      </c>
      <c r="W972">
        <f>VLOOKUP($G972,county_facts!$A:$BB,19,FALSE)</f>
        <v>52.2</v>
      </c>
      <c r="X972">
        <f>VLOOKUP($G972,county_facts!$A:$BB,20,FALSE)</f>
        <v>91.9</v>
      </c>
      <c r="Y972">
        <f>VLOOKUP($G972,county_facts!$A:$BB,21,FALSE)</f>
        <v>2.2000000000000002</v>
      </c>
      <c r="Z972">
        <f>VLOOKUP($G972,county_facts!$A:$BB,22,FALSE)</f>
        <v>3.7</v>
      </c>
      <c r="AA972">
        <f>VLOOKUP($G972,county_facts!$A:$BB,23,FALSE)</f>
        <v>81.5</v>
      </c>
      <c r="AB972">
        <f>VLOOKUP($G972,county_facts!$A:$BB,24,FALSE)</f>
        <v>11.9</v>
      </c>
      <c r="AC972">
        <f>VLOOKUP($G972,county_facts!$A:$BB,25,FALSE)</f>
        <v>1691</v>
      </c>
      <c r="AD972">
        <f>VLOOKUP($G972,county_facts!$A:$BB,26,FALSE)</f>
        <v>23.8</v>
      </c>
      <c r="AE972">
        <f>VLOOKUP($G972,county_facts!$A:$BB,27,FALSE)</f>
        <v>11558</v>
      </c>
      <c r="AF972">
        <f>VLOOKUP($G972,county_facts!$A:$BB,28,FALSE)</f>
        <v>69.900000000000006</v>
      </c>
      <c r="AG972">
        <f>VLOOKUP($G972,county_facts!$A:$BB,29,FALSE)</f>
        <v>8.8000000000000007</v>
      </c>
      <c r="AH972">
        <f>VLOOKUP($G972,county_facts!$A:$BB,30,FALSE)</f>
        <v>84600</v>
      </c>
      <c r="AI972">
        <f>VLOOKUP($G972,county_facts!$A:$BB,31,FALSE)</f>
        <v>9444</v>
      </c>
      <c r="AJ972">
        <f>VLOOKUP($G972,county_facts!$A:$BB,32,FALSE)</f>
        <v>2.54</v>
      </c>
      <c r="AK972">
        <f>VLOOKUP($G972,county_facts!$A:$BB,33,FALSE)</f>
        <v>18783</v>
      </c>
      <c r="AL972">
        <f>VLOOKUP($G972,county_facts!$A:$BB,34,FALSE)</f>
        <v>35111</v>
      </c>
      <c r="AM972">
        <f>VLOOKUP($G972,county_facts!$A:$BB,35,FALSE)</f>
        <v>23.2</v>
      </c>
      <c r="AN972">
        <f>VLOOKUP($G972,county_facts!$A:$BB,36,FALSE)</f>
        <v>440</v>
      </c>
      <c r="AO972">
        <f>VLOOKUP($G972,county_facts!$A:$BB,37,FALSE)</f>
        <v>5258</v>
      </c>
      <c r="AP972">
        <f>VLOOKUP($G972,county_facts!$A:$BB,38,FALSE)</f>
        <v>-0.2</v>
      </c>
      <c r="AQ972">
        <f>VLOOKUP($G972,county_facts!$A:$BB,39,FALSE)</f>
        <v>1180</v>
      </c>
      <c r="AR972">
        <f>VLOOKUP($G972,county_facts!$A:$BB,40,FALSE)</f>
        <v>1849</v>
      </c>
      <c r="AS972">
        <f>VLOOKUP($G972,county_facts!$A:$BB,41,FALSE)</f>
        <v>22.9</v>
      </c>
      <c r="AT972">
        <f>VLOOKUP($G972,county_facts!$A:$BB,42,FALSE)</f>
        <v>0</v>
      </c>
      <c r="AU972">
        <f>VLOOKUP($G972,county_facts!$A:$BB,43,FALSE)</f>
        <v>0</v>
      </c>
      <c r="AV972">
        <f>VLOOKUP($G972,county_facts!$A:$BB,44,FALSE)</f>
        <v>0</v>
      </c>
      <c r="AW972">
        <f>VLOOKUP($G972,county_facts!$A:$BB,45,FALSE)</f>
        <v>0</v>
      </c>
      <c r="AX972">
        <f>VLOOKUP($G972,county_facts!$A:$BB,46,FALSE)</f>
        <v>31</v>
      </c>
      <c r="AY972">
        <f>VLOOKUP($G972,county_facts!$A:$BB,47,FALSE)</f>
        <v>362578</v>
      </c>
      <c r="AZ972">
        <f>VLOOKUP($G972,county_facts!$A:$BB,48,FALSE)</f>
        <v>111733</v>
      </c>
      <c r="BA972">
        <f>VLOOKUP($G972,county_facts!$A:$BB,49,FALSE)</f>
        <v>227775</v>
      </c>
      <c r="BB972">
        <f>VLOOKUP($G972,county_facts!$A:$BB,50,FALSE)</f>
        <v>9640</v>
      </c>
      <c r="BC972">
        <f>VLOOKUP($G972,county_facts!$A:$BB,51,FALSE)</f>
        <v>26378</v>
      </c>
      <c r="BD972">
        <f>VLOOKUP($G972,county_facts!$A:$BB,52,FALSE)</f>
        <v>0</v>
      </c>
      <c r="BE972">
        <f>VLOOKUP($G972,county_facts!$A:$BB,53,FALSE)</f>
        <v>461.22</v>
      </c>
      <c r="BF972">
        <f>VLOOKUP($G972,county_facts!$A:$BB,54,FALSE)</f>
        <v>53.1</v>
      </c>
    </row>
    <row r="973" spans="1:58" x14ac:dyDescent="0.3">
      <c r="A973" t="s">
        <v>9</v>
      </c>
      <c r="B973" t="s">
        <v>347</v>
      </c>
      <c r="C973">
        <v>437</v>
      </c>
      <c r="D973" t="s">
        <v>403</v>
      </c>
      <c r="E973">
        <v>2564</v>
      </c>
      <c r="F973">
        <v>0.17043681699999999</v>
      </c>
      <c r="G973">
        <v>37117</v>
      </c>
      <c r="H973">
        <f>VLOOKUP($G973,county_facts!$A:$BB,4,FALSE)</f>
        <v>23454</v>
      </c>
      <c r="I973">
        <f>VLOOKUP($G973,county_facts!$A:$BB,5,FALSE)</f>
        <v>24505</v>
      </c>
      <c r="J973">
        <f>VLOOKUP($G973,county_facts!$A:$BB,6,FALSE)</f>
        <v>-4.3</v>
      </c>
      <c r="K973">
        <f>VLOOKUP($G973,county_facts!$A:$BB,7,FALSE)</f>
        <v>24505</v>
      </c>
      <c r="L973">
        <f>VLOOKUP($G973,county_facts!$A:$BB,8,FALSE)</f>
        <v>5.2</v>
      </c>
      <c r="M973">
        <f>VLOOKUP($G973,county_facts!$A:$BB,9,FALSE)</f>
        <v>20.7</v>
      </c>
      <c r="N973">
        <f>VLOOKUP($G973,county_facts!$A:$BB,10,FALSE)</f>
        <v>20.6</v>
      </c>
      <c r="O973">
        <f>VLOOKUP($G973,county_facts!$A:$BB,11,FALSE)</f>
        <v>53</v>
      </c>
      <c r="P973">
        <f>VLOOKUP($G973,county_facts!$A:$BB,12,FALSE)</f>
        <v>55</v>
      </c>
      <c r="Q973">
        <f>VLOOKUP($G973,county_facts!$A:$BB,13,FALSE)</f>
        <v>42.9</v>
      </c>
      <c r="R973">
        <f>VLOOKUP($G973,county_facts!$A:$BB,14,FALSE)</f>
        <v>0.4</v>
      </c>
      <c r="S973">
        <f>VLOOKUP($G973,county_facts!$A:$BB,15,FALSE)</f>
        <v>0.5</v>
      </c>
      <c r="T973">
        <f>VLOOKUP($G973,county_facts!$A:$BB,16,FALSE)</f>
        <v>0.2</v>
      </c>
      <c r="U973">
        <f>VLOOKUP($G973,county_facts!$A:$BB,17,FALSE)</f>
        <v>1</v>
      </c>
      <c r="V973">
        <f>VLOOKUP($G973,county_facts!$A:$BB,18,FALSE)</f>
        <v>3.6</v>
      </c>
      <c r="W973">
        <f>VLOOKUP($G973,county_facts!$A:$BB,19,FALSE)</f>
        <v>52.2</v>
      </c>
      <c r="X973">
        <f>VLOOKUP($G973,county_facts!$A:$BB,20,FALSE)</f>
        <v>91.9</v>
      </c>
      <c r="Y973">
        <f>VLOOKUP($G973,county_facts!$A:$BB,21,FALSE)</f>
        <v>2.2000000000000002</v>
      </c>
      <c r="Z973">
        <f>VLOOKUP($G973,county_facts!$A:$BB,22,FALSE)</f>
        <v>3.7</v>
      </c>
      <c r="AA973">
        <f>VLOOKUP($G973,county_facts!$A:$BB,23,FALSE)</f>
        <v>81.5</v>
      </c>
      <c r="AB973">
        <f>VLOOKUP($G973,county_facts!$A:$BB,24,FALSE)</f>
        <v>11.9</v>
      </c>
      <c r="AC973">
        <f>VLOOKUP($G973,county_facts!$A:$BB,25,FALSE)</f>
        <v>1691</v>
      </c>
      <c r="AD973">
        <f>VLOOKUP($G973,county_facts!$A:$BB,26,FALSE)</f>
        <v>23.8</v>
      </c>
      <c r="AE973">
        <f>VLOOKUP($G973,county_facts!$A:$BB,27,FALSE)</f>
        <v>11558</v>
      </c>
      <c r="AF973">
        <f>VLOOKUP($G973,county_facts!$A:$BB,28,FALSE)</f>
        <v>69.900000000000006</v>
      </c>
      <c r="AG973">
        <f>VLOOKUP($G973,county_facts!$A:$BB,29,FALSE)</f>
        <v>8.8000000000000007</v>
      </c>
      <c r="AH973">
        <f>VLOOKUP($G973,county_facts!$A:$BB,30,FALSE)</f>
        <v>84600</v>
      </c>
      <c r="AI973">
        <f>VLOOKUP($G973,county_facts!$A:$BB,31,FALSE)</f>
        <v>9444</v>
      </c>
      <c r="AJ973">
        <f>VLOOKUP($G973,county_facts!$A:$BB,32,FALSE)</f>
        <v>2.54</v>
      </c>
      <c r="AK973">
        <f>VLOOKUP($G973,county_facts!$A:$BB,33,FALSE)</f>
        <v>18783</v>
      </c>
      <c r="AL973">
        <f>VLOOKUP($G973,county_facts!$A:$BB,34,FALSE)</f>
        <v>35111</v>
      </c>
      <c r="AM973">
        <f>VLOOKUP($G973,county_facts!$A:$BB,35,FALSE)</f>
        <v>23.2</v>
      </c>
      <c r="AN973">
        <f>VLOOKUP($G973,county_facts!$A:$BB,36,FALSE)</f>
        <v>440</v>
      </c>
      <c r="AO973">
        <f>VLOOKUP($G973,county_facts!$A:$BB,37,FALSE)</f>
        <v>5258</v>
      </c>
      <c r="AP973">
        <f>VLOOKUP($G973,county_facts!$A:$BB,38,FALSE)</f>
        <v>-0.2</v>
      </c>
      <c r="AQ973">
        <f>VLOOKUP($G973,county_facts!$A:$BB,39,FALSE)</f>
        <v>1180</v>
      </c>
      <c r="AR973">
        <f>VLOOKUP($G973,county_facts!$A:$BB,40,FALSE)</f>
        <v>1849</v>
      </c>
      <c r="AS973">
        <f>VLOOKUP($G973,county_facts!$A:$BB,41,FALSE)</f>
        <v>22.9</v>
      </c>
      <c r="AT973">
        <f>VLOOKUP($G973,county_facts!$A:$BB,42,FALSE)</f>
        <v>0</v>
      </c>
      <c r="AU973">
        <f>VLOOKUP($G973,county_facts!$A:$BB,43,FALSE)</f>
        <v>0</v>
      </c>
      <c r="AV973">
        <f>VLOOKUP($G973,county_facts!$A:$BB,44,FALSE)</f>
        <v>0</v>
      </c>
      <c r="AW973">
        <f>VLOOKUP($G973,county_facts!$A:$BB,45,FALSE)</f>
        <v>0</v>
      </c>
      <c r="AX973">
        <f>VLOOKUP($G973,county_facts!$A:$BB,46,FALSE)</f>
        <v>31</v>
      </c>
      <c r="AY973">
        <f>VLOOKUP($G973,county_facts!$A:$BB,47,FALSE)</f>
        <v>362578</v>
      </c>
      <c r="AZ973">
        <f>VLOOKUP($G973,county_facts!$A:$BB,48,FALSE)</f>
        <v>111733</v>
      </c>
      <c r="BA973">
        <f>VLOOKUP($G973,county_facts!$A:$BB,49,FALSE)</f>
        <v>227775</v>
      </c>
      <c r="BB973">
        <f>VLOOKUP($G973,county_facts!$A:$BB,50,FALSE)</f>
        <v>9640</v>
      </c>
      <c r="BC973">
        <f>VLOOKUP($G973,county_facts!$A:$BB,51,FALSE)</f>
        <v>26378</v>
      </c>
      <c r="BD973">
        <f>VLOOKUP($G973,county_facts!$A:$BB,52,FALSE)</f>
        <v>0</v>
      </c>
      <c r="BE973">
        <f>VLOOKUP($G973,county_facts!$A:$BB,53,FALSE)</f>
        <v>461.22</v>
      </c>
      <c r="BF973">
        <f>VLOOKUP($G973,county_facts!$A:$BB,54,FALSE)</f>
        <v>53.1</v>
      </c>
    </row>
    <row r="974" spans="1:58" x14ac:dyDescent="0.3">
      <c r="A974" t="s">
        <v>9</v>
      </c>
      <c r="B974" t="s">
        <v>30</v>
      </c>
      <c r="C974">
        <v>1277</v>
      </c>
      <c r="D974" t="s">
        <v>403</v>
      </c>
      <c r="E974">
        <v>2339</v>
      </c>
      <c r="F974">
        <v>0.54595981199999999</v>
      </c>
      <c r="G974">
        <v>37115</v>
      </c>
      <c r="H974">
        <f>VLOOKUP($G974,county_facts!$A:$BB,4,FALSE)</f>
        <v>21157</v>
      </c>
      <c r="I974">
        <f>VLOOKUP($G974,county_facts!$A:$BB,5,FALSE)</f>
        <v>20774</v>
      </c>
      <c r="J974">
        <f>VLOOKUP($G974,county_facts!$A:$BB,6,FALSE)</f>
        <v>1.8</v>
      </c>
      <c r="K974">
        <f>VLOOKUP($G974,county_facts!$A:$BB,7,FALSE)</f>
        <v>20764</v>
      </c>
      <c r="L974">
        <f>VLOOKUP($G974,county_facts!$A:$BB,8,FALSE)</f>
        <v>4.9000000000000004</v>
      </c>
      <c r="M974">
        <f>VLOOKUP($G974,county_facts!$A:$BB,9,FALSE)</f>
        <v>19.100000000000001</v>
      </c>
      <c r="N974">
        <f>VLOOKUP($G974,county_facts!$A:$BB,10,FALSE)</f>
        <v>19.8</v>
      </c>
      <c r="O974">
        <f>VLOOKUP($G974,county_facts!$A:$BB,11,FALSE)</f>
        <v>50.3</v>
      </c>
      <c r="P974">
        <f>VLOOKUP($G974,county_facts!$A:$BB,12,FALSE)</f>
        <v>95.9</v>
      </c>
      <c r="Q974">
        <f>VLOOKUP($G974,county_facts!$A:$BB,13,FALSE)</f>
        <v>1.8</v>
      </c>
      <c r="R974">
        <f>VLOOKUP($G974,county_facts!$A:$BB,14,FALSE)</f>
        <v>0.5</v>
      </c>
      <c r="S974">
        <f>VLOOKUP($G974,county_facts!$A:$BB,15,FALSE)</f>
        <v>0.5</v>
      </c>
      <c r="T974">
        <f>VLOOKUP($G974,county_facts!$A:$BB,16,FALSE)</f>
        <v>0</v>
      </c>
      <c r="U974">
        <f>VLOOKUP($G974,county_facts!$A:$BB,17,FALSE)</f>
        <v>1.3</v>
      </c>
      <c r="V974">
        <f>VLOOKUP($G974,county_facts!$A:$BB,18,FALSE)</f>
        <v>2.7</v>
      </c>
      <c r="W974">
        <f>VLOOKUP($G974,county_facts!$A:$BB,19,FALSE)</f>
        <v>93.6</v>
      </c>
      <c r="X974">
        <f>VLOOKUP($G974,county_facts!$A:$BB,20,FALSE)</f>
        <v>88.8</v>
      </c>
      <c r="Y974">
        <f>VLOOKUP($G974,county_facts!$A:$BB,21,FALSE)</f>
        <v>2.5</v>
      </c>
      <c r="Z974">
        <f>VLOOKUP($G974,county_facts!$A:$BB,22,FALSE)</f>
        <v>3.1</v>
      </c>
      <c r="AA974">
        <f>VLOOKUP($G974,county_facts!$A:$BB,23,FALSE)</f>
        <v>80.8</v>
      </c>
      <c r="AB974">
        <f>VLOOKUP($G974,county_facts!$A:$BB,24,FALSE)</f>
        <v>18.600000000000001</v>
      </c>
      <c r="AC974">
        <f>VLOOKUP($G974,county_facts!$A:$BB,25,FALSE)</f>
        <v>1502</v>
      </c>
      <c r="AD974">
        <f>VLOOKUP($G974,county_facts!$A:$BB,26,FALSE)</f>
        <v>28.5</v>
      </c>
      <c r="AE974">
        <f>VLOOKUP($G974,county_facts!$A:$BB,27,FALSE)</f>
        <v>10684</v>
      </c>
      <c r="AF974">
        <f>VLOOKUP($G974,county_facts!$A:$BB,28,FALSE)</f>
        <v>74.8</v>
      </c>
      <c r="AG974">
        <f>VLOOKUP($G974,county_facts!$A:$BB,29,FALSE)</f>
        <v>5.2</v>
      </c>
      <c r="AH974">
        <f>VLOOKUP($G974,county_facts!$A:$BB,30,FALSE)</f>
        <v>161700</v>
      </c>
      <c r="AI974">
        <f>VLOOKUP($G974,county_facts!$A:$BB,31,FALSE)</f>
        <v>8207</v>
      </c>
      <c r="AJ974">
        <f>VLOOKUP($G974,county_facts!$A:$BB,32,FALSE)</f>
        <v>2.41</v>
      </c>
      <c r="AK974">
        <f>VLOOKUP($G974,county_facts!$A:$BB,33,FALSE)</f>
        <v>19902</v>
      </c>
      <c r="AL974">
        <f>VLOOKUP($G974,county_facts!$A:$BB,34,FALSE)</f>
        <v>38598</v>
      </c>
      <c r="AM974">
        <f>VLOOKUP($G974,county_facts!$A:$BB,35,FALSE)</f>
        <v>17.3</v>
      </c>
      <c r="AN974">
        <f>VLOOKUP($G974,county_facts!$A:$BB,36,FALSE)</f>
        <v>301</v>
      </c>
      <c r="AO974">
        <f>VLOOKUP($G974,county_facts!$A:$BB,37,FALSE)</f>
        <v>3058</v>
      </c>
      <c r="AP974">
        <f>VLOOKUP($G974,county_facts!$A:$BB,38,FALSE)</f>
        <v>1</v>
      </c>
      <c r="AQ974">
        <f>VLOOKUP($G974,county_facts!$A:$BB,39,FALSE)</f>
        <v>1729</v>
      </c>
      <c r="AR974">
        <f>VLOOKUP($G974,county_facts!$A:$BB,40,FALSE)</f>
        <v>2214</v>
      </c>
      <c r="AS974">
        <f>VLOOKUP($G974,county_facts!$A:$BB,41,FALSE)</f>
        <v>0</v>
      </c>
      <c r="AT974">
        <f>VLOOKUP($G974,county_facts!$A:$BB,42,FALSE)</f>
        <v>0</v>
      </c>
      <c r="AU974">
        <f>VLOOKUP($G974,county_facts!$A:$BB,43,FALSE)</f>
        <v>0</v>
      </c>
      <c r="AV974">
        <f>VLOOKUP($G974,county_facts!$A:$BB,44,FALSE)</f>
        <v>0</v>
      </c>
      <c r="AW974">
        <f>VLOOKUP($G974,county_facts!$A:$BB,45,FALSE)</f>
        <v>0</v>
      </c>
      <c r="AX974">
        <f>VLOOKUP($G974,county_facts!$A:$BB,46,FALSE)</f>
        <v>0</v>
      </c>
      <c r="AY974">
        <f>VLOOKUP($G974,county_facts!$A:$BB,47,FALSE)</f>
        <v>0</v>
      </c>
      <c r="AZ974">
        <f>VLOOKUP($G974,county_facts!$A:$BB,48,FALSE)</f>
        <v>26489</v>
      </c>
      <c r="BA974">
        <f>VLOOKUP($G974,county_facts!$A:$BB,49,FALSE)</f>
        <v>76045</v>
      </c>
      <c r="BB974">
        <f>VLOOKUP($G974,county_facts!$A:$BB,50,FALSE)</f>
        <v>3757</v>
      </c>
      <c r="BC974">
        <f>VLOOKUP($G974,county_facts!$A:$BB,51,FALSE)</f>
        <v>12110</v>
      </c>
      <c r="BD974">
        <f>VLOOKUP($G974,county_facts!$A:$BB,52,FALSE)</f>
        <v>59</v>
      </c>
      <c r="BE974">
        <f>VLOOKUP($G974,county_facts!$A:$BB,53,FALSE)</f>
        <v>449.57</v>
      </c>
      <c r="BF974">
        <f>VLOOKUP($G974,county_facts!$A:$BB,54,FALSE)</f>
        <v>46.2</v>
      </c>
    </row>
    <row r="975" spans="1:58" x14ac:dyDescent="0.3">
      <c r="A975" t="s">
        <v>6</v>
      </c>
      <c r="B975" t="s">
        <v>30</v>
      </c>
      <c r="C975">
        <v>1062</v>
      </c>
      <c r="D975" t="s">
        <v>403</v>
      </c>
      <c r="E975">
        <v>2339</v>
      </c>
      <c r="F975">
        <v>0.45404018800000001</v>
      </c>
      <c r="G975">
        <v>37115</v>
      </c>
      <c r="H975">
        <f>VLOOKUP($G975,county_facts!$A:$BB,4,FALSE)</f>
        <v>21157</v>
      </c>
      <c r="I975">
        <f>VLOOKUP($G975,county_facts!$A:$BB,5,FALSE)</f>
        <v>20774</v>
      </c>
      <c r="J975">
        <f>VLOOKUP($G975,county_facts!$A:$BB,6,FALSE)</f>
        <v>1.8</v>
      </c>
      <c r="K975">
        <f>VLOOKUP($G975,county_facts!$A:$BB,7,FALSE)</f>
        <v>20764</v>
      </c>
      <c r="L975">
        <f>VLOOKUP($G975,county_facts!$A:$BB,8,FALSE)</f>
        <v>4.9000000000000004</v>
      </c>
      <c r="M975">
        <f>VLOOKUP($G975,county_facts!$A:$BB,9,FALSE)</f>
        <v>19.100000000000001</v>
      </c>
      <c r="N975">
        <f>VLOOKUP($G975,county_facts!$A:$BB,10,FALSE)</f>
        <v>19.8</v>
      </c>
      <c r="O975">
        <f>VLOOKUP($G975,county_facts!$A:$BB,11,FALSE)</f>
        <v>50.3</v>
      </c>
      <c r="P975">
        <f>VLOOKUP($G975,county_facts!$A:$BB,12,FALSE)</f>
        <v>95.9</v>
      </c>
      <c r="Q975">
        <f>VLOOKUP($G975,county_facts!$A:$BB,13,FALSE)</f>
        <v>1.8</v>
      </c>
      <c r="R975">
        <f>VLOOKUP($G975,county_facts!$A:$BB,14,FALSE)</f>
        <v>0.5</v>
      </c>
      <c r="S975">
        <f>VLOOKUP($G975,county_facts!$A:$BB,15,FALSE)</f>
        <v>0.5</v>
      </c>
      <c r="T975">
        <f>VLOOKUP($G975,county_facts!$A:$BB,16,FALSE)</f>
        <v>0</v>
      </c>
      <c r="U975">
        <f>VLOOKUP($G975,county_facts!$A:$BB,17,FALSE)</f>
        <v>1.3</v>
      </c>
      <c r="V975">
        <f>VLOOKUP($G975,county_facts!$A:$BB,18,FALSE)</f>
        <v>2.7</v>
      </c>
      <c r="W975">
        <f>VLOOKUP($G975,county_facts!$A:$BB,19,FALSE)</f>
        <v>93.6</v>
      </c>
      <c r="X975">
        <f>VLOOKUP($G975,county_facts!$A:$BB,20,FALSE)</f>
        <v>88.8</v>
      </c>
      <c r="Y975">
        <f>VLOOKUP($G975,county_facts!$A:$BB,21,FALSE)</f>
        <v>2.5</v>
      </c>
      <c r="Z975">
        <f>VLOOKUP($G975,county_facts!$A:$BB,22,FALSE)</f>
        <v>3.1</v>
      </c>
      <c r="AA975">
        <f>VLOOKUP($G975,county_facts!$A:$BB,23,FALSE)</f>
        <v>80.8</v>
      </c>
      <c r="AB975">
        <f>VLOOKUP($G975,county_facts!$A:$BB,24,FALSE)</f>
        <v>18.600000000000001</v>
      </c>
      <c r="AC975">
        <f>VLOOKUP($G975,county_facts!$A:$BB,25,FALSE)</f>
        <v>1502</v>
      </c>
      <c r="AD975">
        <f>VLOOKUP($G975,county_facts!$A:$BB,26,FALSE)</f>
        <v>28.5</v>
      </c>
      <c r="AE975">
        <f>VLOOKUP($G975,county_facts!$A:$BB,27,FALSE)</f>
        <v>10684</v>
      </c>
      <c r="AF975">
        <f>VLOOKUP($G975,county_facts!$A:$BB,28,FALSE)</f>
        <v>74.8</v>
      </c>
      <c r="AG975">
        <f>VLOOKUP($G975,county_facts!$A:$BB,29,FALSE)</f>
        <v>5.2</v>
      </c>
      <c r="AH975">
        <f>VLOOKUP($G975,county_facts!$A:$BB,30,FALSE)</f>
        <v>161700</v>
      </c>
      <c r="AI975">
        <f>VLOOKUP($G975,county_facts!$A:$BB,31,FALSE)</f>
        <v>8207</v>
      </c>
      <c r="AJ975">
        <f>VLOOKUP($G975,county_facts!$A:$BB,32,FALSE)</f>
        <v>2.41</v>
      </c>
      <c r="AK975">
        <f>VLOOKUP($G975,county_facts!$A:$BB,33,FALSE)</f>
        <v>19902</v>
      </c>
      <c r="AL975">
        <f>VLOOKUP($G975,county_facts!$A:$BB,34,FALSE)</f>
        <v>38598</v>
      </c>
      <c r="AM975">
        <f>VLOOKUP($G975,county_facts!$A:$BB,35,FALSE)</f>
        <v>17.3</v>
      </c>
      <c r="AN975">
        <f>VLOOKUP($G975,county_facts!$A:$BB,36,FALSE)</f>
        <v>301</v>
      </c>
      <c r="AO975">
        <f>VLOOKUP($G975,county_facts!$A:$BB,37,FALSE)</f>
        <v>3058</v>
      </c>
      <c r="AP975">
        <f>VLOOKUP($G975,county_facts!$A:$BB,38,FALSE)</f>
        <v>1</v>
      </c>
      <c r="AQ975">
        <f>VLOOKUP($G975,county_facts!$A:$BB,39,FALSE)</f>
        <v>1729</v>
      </c>
      <c r="AR975">
        <f>VLOOKUP($G975,county_facts!$A:$BB,40,FALSE)</f>
        <v>2214</v>
      </c>
      <c r="AS975">
        <f>VLOOKUP($G975,county_facts!$A:$BB,41,FALSE)</f>
        <v>0</v>
      </c>
      <c r="AT975">
        <f>VLOOKUP($G975,county_facts!$A:$BB,42,FALSE)</f>
        <v>0</v>
      </c>
      <c r="AU975">
        <f>VLOOKUP($G975,county_facts!$A:$BB,43,FALSE)</f>
        <v>0</v>
      </c>
      <c r="AV975">
        <f>VLOOKUP($G975,county_facts!$A:$BB,44,FALSE)</f>
        <v>0</v>
      </c>
      <c r="AW975">
        <f>VLOOKUP($G975,county_facts!$A:$BB,45,FALSE)</f>
        <v>0</v>
      </c>
      <c r="AX975">
        <f>VLOOKUP($G975,county_facts!$A:$BB,46,FALSE)</f>
        <v>0</v>
      </c>
      <c r="AY975">
        <f>VLOOKUP($G975,county_facts!$A:$BB,47,FALSE)</f>
        <v>0</v>
      </c>
      <c r="AZ975">
        <f>VLOOKUP($G975,county_facts!$A:$BB,48,FALSE)</f>
        <v>26489</v>
      </c>
      <c r="BA975">
        <f>VLOOKUP($G975,county_facts!$A:$BB,49,FALSE)</f>
        <v>76045</v>
      </c>
      <c r="BB975">
        <f>VLOOKUP($G975,county_facts!$A:$BB,50,FALSE)</f>
        <v>3757</v>
      </c>
      <c r="BC975">
        <f>VLOOKUP($G975,county_facts!$A:$BB,51,FALSE)</f>
        <v>12110</v>
      </c>
      <c r="BD975">
        <f>VLOOKUP($G975,county_facts!$A:$BB,52,FALSE)</f>
        <v>59</v>
      </c>
      <c r="BE975">
        <f>VLOOKUP($G975,county_facts!$A:$BB,53,FALSE)</f>
        <v>449.57</v>
      </c>
      <c r="BF975">
        <f>VLOOKUP($G975,county_facts!$A:$BB,54,FALSE)</f>
        <v>46.2</v>
      </c>
    </row>
    <row r="976" spans="1:58" x14ac:dyDescent="0.3">
      <c r="A976" t="s">
        <v>6</v>
      </c>
      <c r="B976" t="s">
        <v>31</v>
      </c>
      <c r="C976">
        <v>1437</v>
      </c>
      <c r="D976" t="s">
        <v>403</v>
      </c>
      <c r="E976">
        <v>2172</v>
      </c>
      <c r="F976">
        <v>0.66160220999999997</v>
      </c>
      <c r="G976">
        <v>37113</v>
      </c>
      <c r="H976">
        <f>VLOOKUP($G976,county_facts!$A:$BB,4,FALSE)</f>
        <v>33875</v>
      </c>
      <c r="I976">
        <f>VLOOKUP($G976,county_facts!$A:$BB,5,FALSE)</f>
        <v>33922</v>
      </c>
      <c r="J976">
        <f>VLOOKUP($G976,county_facts!$A:$BB,6,FALSE)</f>
        <v>-0.1</v>
      </c>
      <c r="K976">
        <f>VLOOKUP($G976,county_facts!$A:$BB,7,FALSE)</f>
        <v>33922</v>
      </c>
      <c r="L976">
        <f>VLOOKUP($G976,county_facts!$A:$BB,8,FALSE)</f>
        <v>4.9000000000000004</v>
      </c>
      <c r="M976">
        <f>VLOOKUP($G976,county_facts!$A:$BB,9,FALSE)</f>
        <v>18.899999999999999</v>
      </c>
      <c r="N976">
        <f>VLOOKUP($G976,county_facts!$A:$BB,10,FALSE)</f>
        <v>26.4</v>
      </c>
      <c r="O976">
        <f>VLOOKUP($G976,county_facts!$A:$BB,11,FALSE)</f>
        <v>51.4</v>
      </c>
      <c r="P976">
        <f>VLOOKUP($G976,county_facts!$A:$BB,12,FALSE)</f>
        <v>95.6</v>
      </c>
      <c r="Q976">
        <f>VLOOKUP($G976,county_facts!$A:$BB,13,FALSE)</f>
        <v>1.8</v>
      </c>
      <c r="R976">
        <f>VLOOKUP($G976,county_facts!$A:$BB,14,FALSE)</f>
        <v>0.7</v>
      </c>
      <c r="S976">
        <f>VLOOKUP($G976,county_facts!$A:$BB,15,FALSE)</f>
        <v>0.8</v>
      </c>
      <c r="T976">
        <f>VLOOKUP($G976,county_facts!$A:$BB,16,FALSE)</f>
        <v>0</v>
      </c>
      <c r="U976">
        <f>VLOOKUP($G976,county_facts!$A:$BB,17,FALSE)</f>
        <v>1.1000000000000001</v>
      </c>
      <c r="V976">
        <f>VLOOKUP($G976,county_facts!$A:$BB,18,FALSE)</f>
        <v>6.6</v>
      </c>
      <c r="W976">
        <f>VLOOKUP($G976,county_facts!$A:$BB,19,FALSE)</f>
        <v>89.7</v>
      </c>
      <c r="X976">
        <f>VLOOKUP($G976,county_facts!$A:$BB,20,FALSE)</f>
        <v>89</v>
      </c>
      <c r="Y976">
        <f>VLOOKUP($G976,county_facts!$A:$BB,21,FALSE)</f>
        <v>5.0999999999999996</v>
      </c>
      <c r="Z976">
        <f>VLOOKUP($G976,county_facts!$A:$BB,22,FALSE)</f>
        <v>7</v>
      </c>
      <c r="AA976">
        <f>VLOOKUP($G976,county_facts!$A:$BB,23,FALSE)</f>
        <v>85.7</v>
      </c>
      <c r="AB976">
        <f>VLOOKUP($G976,county_facts!$A:$BB,24,FALSE)</f>
        <v>20.5</v>
      </c>
      <c r="AC976">
        <f>VLOOKUP($G976,county_facts!$A:$BB,25,FALSE)</f>
        <v>4073</v>
      </c>
      <c r="AD976">
        <f>VLOOKUP($G976,county_facts!$A:$BB,26,FALSE)</f>
        <v>21.8</v>
      </c>
      <c r="AE976">
        <f>VLOOKUP($G976,county_facts!$A:$BB,27,FALSE)</f>
        <v>25331</v>
      </c>
      <c r="AF976">
        <f>VLOOKUP($G976,county_facts!$A:$BB,28,FALSE)</f>
        <v>74</v>
      </c>
      <c r="AG976">
        <f>VLOOKUP($G976,county_facts!$A:$BB,29,FALSE)</f>
        <v>7.8</v>
      </c>
      <c r="AH976">
        <f>VLOOKUP($G976,county_facts!$A:$BB,30,FALSE)</f>
        <v>165400</v>
      </c>
      <c r="AI976">
        <f>VLOOKUP($G976,county_facts!$A:$BB,31,FALSE)</f>
        <v>15340</v>
      </c>
      <c r="AJ976">
        <f>VLOOKUP($G976,county_facts!$A:$BB,32,FALSE)</f>
        <v>2.1800000000000002</v>
      </c>
      <c r="AK976">
        <f>VLOOKUP($G976,county_facts!$A:$BB,33,FALSE)</f>
        <v>23213</v>
      </c>
      <c r="AL976">
        <f>VLOOKUP($G976,county_facts!$A:$BB,34,FALSE)</f>
        <v>37892</v>
      </c>
      <c r="AM976">
        <f>VLOOKUP($G976,county_facts!$A:$BB,35,FALSE)</f>
        <v>21.3</v>
      </c>
      <c r="AN976">
        <f>VLOOKUP($G976,county_facts!$A:$BB,36,FALSE)</f>
        <v>1071</v>
      </c>
      <c r="AO976">
        <f>VLOOKUP($G976,county_facts!$A:$BB,37,FALSE)</f>
        <v>9047</v>
      </c>
      <c r="AP976">
        <f>VLOOKUP($G976,county_facts!$A:$BB,38,FALSE)</f>
        <v>1.6</v>
      </c>
      <c r="AQ976">
        <f>VLOOKUP($G976,county_facts!$A:$BB,39,FALSE)</f>
        <v>3143</v>
      </c>
      <c r="AR976">
        <f>VLOOKUP($G976,county_facts!$A:$BB,40,FALSE)</f>
        <v>4629</v>
      </c>
      <c r="AS976">
        <f>VLOOKUP($G976,county_facts!$A:$BB,41,FALSE)</f>
        <v>0</v>
      </c>
      <c r="AT976">
        <f>VLOOKUP($G976,county_facts!$A:$BB,42,FALSE)</f>
        <v>0</v>
      </c>
      <c r="AU976">
        <f>VLOOKUP($G976,county_facts!$A:$BB,43,FALSE)</f>
        <v>0</v>
      </c>
      <c r="AV976">
        <f>VLOOKUP($G976,county_facts!$A:$BB,44,FALSE)</f>
        <v>0</v>
      </c>
      <c r="AW976">
        <f>VLOOKUP($G976,county_facts!$A:$BB,45,FALSE)</f>
        <v>0.5</v>
      </c>
      <c r="AX976">
        <f>VLOOKUP($G976,county_facts!$A:$BB,46,FALSE)</f>
        <v>25.1</v>
      </c>
      <c r="AY976">
        <f>VLOOKUP($G976,county_facts!$A:$BB,47,FALSE)</f>
        <v>230487</v>
      </c>
      <c r="AZ976">
        <f>VLOOKUP($G976,county_facts!$A:$BB,48,FALSE)</f>
        <v>14787</v>
      </c>
      <c r="BA976">
        <f>VLOOKUP($G976,county_facts!$A:$BB,49,FALSE)</f>
        <v>476264</v>
      </c>
      <c r="BB976">
        <f>VLOOKUP($G976,county_facts!$A:$BB,50,FALSE)</f>
        <v>14571</v>
      </c>
      <c r="BC976">
        <f>VLOOKUP($G976,county_facts!$A:$BB,51,FALSE)</f>
        <v>68205</v>
      </c>
      <c r="BD976">
        <f>VLOOKUP($G976,county_facts!$A:$BB,52,FALSE)</f>
        <v>107</v>
      </c>
      <c r="BE976">
        <f>VLOOKUP($G976,county_facts!$A:$BB,53,FALSE)</f>
        <v>515.55999999999995</v>
      </c>
      <c r="BF976">
        <f>VLOOKUP($G976,county_facts!$A:$BB,54,FALSE)</f>
        <v>65.8</v>
      </c>
    </row>
    <row r="977" spans="1:58" x14ac:dyDescent="0.3">
      <c r="A977" t="s">
        <v>9</v>
      </c>
      <c r="B977" t="s">
        <v>31</v>
      </c>
      <c r="C977">
        <v>735</v>
      </c>
      <c r="D977" t="s">
        <v>403</v>
      </c>
      <c r="E977">
        <v>2172</v>
      </c>
      <c r="F977">
        <v>0.33839778999999998</v>
      </c>
      <c r="G977">
        <v>37113</v>
      </c>
      <c r="H977">
        <f>VLOOKUP($G977,county_facts!$A:$BB,4,FALSE)</f>
        <v>33875</v>
      </c>
      <c r="I977">
        <f>VLOOKUP($G977,county_facts!$A:$BB,5,FALSE)</f>
        <v>33922</v>
      </c>
      <c r="J977">
        <f>VLOOKUP($G977,county_facts!$A:$BB,6,FALSE)</f>
        <v>-0.1</v>
      </c>
      <c r="K977">
        <f>VLOOKUP($G977,county_facts!$A:$BB,7,FALSE)</f>
        <v>33922</v>
      </c>
      <c r="L977">
        <f>VLOOKUP($G977,county_facts!$A:$BB,8,FALSE)</f>
        <v>4.9000000000000004</v>
      </c>
      <c r="M977">
        <f>VLOOKUP($G977,county_facts!$A:$BB,9,FALSE)</f>
        <v>18.899999999999999</v>
      </c>
      <c r="N977">
        <f>VLOOKUP($G977,county_facts!$A:$BB,10,FALSE)</f>
        <v>26.4</v>
      </c>
      <c r="O977">
        <f>VLOOKUP($G977,county_facts!$A:$BB,11,FALSE)</f>
        <v>51.4</v>
      </c>
      <c r="P977">
        <f>VLOOKUP($G977,county_facts!$A:$BB,12,FALSE)</f>
        <v>95.6</v>
      </c>
      <c r="Q977">
        <f>VLOOKUP($G977,county_facts!$A:$BB,13,FALSE)</f>
        <v>1.8</v>
      </c>
      <c r="R977">
        <f>VLOOKUP($G977,county_facts!$A:$BB,14,FALSE)</f>
        <v>0.7</v>
      </c>
      <c r="S977">
        <f>VLOOKUP($G977,county_facts!$A:$BB,15,FALSE)</f>
        <v>0.8</v>
      </c>
      <c r="T977">
        <f>VLOOKUP($G977,county_facts!$A:$BB,16,FALSE)</f>
        <v>0</v>
      </c>
      <c r="U977">
        <f>VLOOKUP($G977,county_facts!$A:$BB,17,FALSE)</f>
        <v>1.1000000000000001</v>
      </c>
      <c r="V977">
        <f>VLOOKUP($G977,county_facts!$A:$BB,18,FALSE)</f>
        <v>6.6</v>
      </c>
      <c r="W977">
        <f>VLOOKUP($G977,county_facts!$A:$BB,19,FALSE)</f>
        <v>89.7</v>
      </c>
      <c r="X977">
        <f>VLOOKUP($G977,county_facts!$A:$BB,20,FALSE)</f>
        <v>89</v>
      </c>
      <c r="Y977">
        <f>VLOOKUP($G977,county_facts!$A:$BB,21,FALSE)</f>
        <v>5.0999999999999996</v>
      </c>
      <c r="Z977">
        <f>VLOOKUP($G977,county_facts!$A:$BB,22,FALSE)</f>
        <v>7</v>
      </c>
      <c r="AA977">
        <f>VLOOKUP($G977,county_facts!$A:$BB,23,FALSE)</f>
        <v>85.7</v>
      </c>
      <c r="AB977">
        <f>VLOOKUP($G977,county_facts!$A:$BB,24,FALSE)</f>
        <v>20.5</v>
      </c>
      <c r="AC977">
        <f>VLOOKUP($G977,county_facts!$A:$BB,25,FALSE)</f>
        <v>4073</v>
      </c>
      <c r="AD977">
        <f>VLOOKUP($G977,county_facts!$A:$BB,26,FALSE)</f>
        <v>21.8</v>
      </c>
      <c r="AE977">
        <f>VLOOKUP($G977,county_facts!$A:$BB,27,FALSE)</f>
        <v>25331</v>
      </c>
      <c r="AF977">
        <f>VLOOKUP($G977,county_facts!$A:$BB,28,FALSE)</f>
        <v>74</v>
      </c>
      <c r="AG977">
        <f>VLOOKUP($G977,county_facts!$A:$BB,29,FALSE)</f>
        <v>7.8</v>
      </c>
      <c r="AH977">
        <f>VLOOKUP($G977,county_facts!$A:$BB,30,FALSE)</f>
        <v>165400</v>
      </c>
      <c r="AI977">
        <f>VLOOKUP($G977,county_facts!$A:$BB,31,FALSE)</f>
        <v>15340</v>
      </c>
      <c r="AJ977">
        <f>VLOOKUP($G977,county_facts!$A:$BB,32,FALSE)</f>
        <v>2.1800000000000002</v>
      </c>
      <c r="AK977">
        <f>VLOOKUP($G977,county_facts!$A:$BB,33,FALSE)</f>
        <v>23213</v>
      </c>
      <c r="AL977">
        <f>VLOOKUP($G977,county_facts!$A:$BB,34,FALSE)</f>
        <v>37892</v>
      </c>
      <c r="AM977">
        <f>VLOOKUP($G977,county_facts!$A:$BB,35,FALSE)</f>
        <v>21.3</v>
      </c>
      <c r="AN977">
        <f>VLOOKUP($G977,county_facts!$A:$BB,36,FALSE)</f>
        <v>1071</v>
      </c>
      <c r="AO977">
        <f>VLOOKUP($G977,county_facts!$A:$BB,37,FALSE)</f>
        <v>9047</v>
      </c>
      <c r="AP977">
        <f>VLOOKUP($G977,county_facts!$A:$BB,38,FALSE)</f>
        <v>1.6</v>
      </c>
      <c r="AQ977">
        <f>VLOOKUP($G977,county_facts!$A:$BB,39,FALSE)</f>
        <v>3143</v>
      </c>
      <c r="AR977">
        <f>VLOOKUP($G977,county_facts!$A:$BB,40,FALSE)</f>
        <v>4629</v>
      </c>
      <c r="AS977">
        <f>VLOOKUP($G977,county_facts!$A:$BB,41,FALSE)</f>
        <v>0</v>
      </c>
      <c r="AT977">
        <f>VLOOKUP($G977,county_facts!$A:$BB,42,FALSE)</f>
        <v>0</v>
      </c>
      <c r="AU977">
        <f>VLOOKUP($G977,county_facts!$A:$BB,43,FALSE)</f>
        <v>0</v>
      </c>
      <c r="AV977">
        <f>VLOOKUP($G977,county_facts!$A:$BB,44,FALSE)</f>
        <v>0</v>
      </c>
      <c r="AW977">
        <f>VLOOKUP($G977,county_facts!$A:$BB,45,FALSE)</f>
        <v>0.5</v>
      </c>
      <c r="AX977">
        <f>VLOOKUP($G977,county_facts!$A:$BB,46,FALSE)</f>
        <v>25.1</v>
      </c>
      <c r="AY977">
        <f>VLOOKUP($G977,county_facts!$A:$BB,47,FALSE)</f>
        <v>230487</v>
      </c>
      <c r="AZ977">
        <f>VLOOKUP($G977,county_facts!$A:$BB,48,FALSE)</f>
        <v>14787</v>
      </c>
      <c r="BA977">
        <f>VLOOKUP($G977,county_facts!$A:$BB,49,FALSE)</f>
        <v>476264</v>
      </c>
      <c r="BB977">
        <f>VLOOKUP($G977,county_facts!$A:$BB,50,FALSE)</f>
        <v>14571</v>
      </c>
      <c r="BC977">
        <f>VLOOKUP($G977,county_facts!$A:$BB,51,FALSE)</f>
        <v>68205</v>
      </c>
      <c r="BD977">
        <f>VLOOKUP($G977,county_facts!$A:$BB,52,FALSE)</f>
        <v>107</v>
      </c>
      <c r="BE977">
        <f>VLOOKUP($G977,county_facts!$A:$BB,53,FALSE)</f>
        <v>515.55999999999995</v>
      </c>
      <c r="BF977">
        <f>VLOOKUP($G977,county_facts!$A:$BB,54,FALSE)</f>
        <v>65.8</v>
      </c>
    </row>
    <row r="978" spans="1:58" x14ac:dyDescent="0.3">
      <c r="A978" t="s">
        <v>6</v>
      </c>
      <c r="B978" t="s">
        <v>101</v>
      </c>
      <c r="C978">
        <v>2883</v>
      </c>
      <c r="D978" t="s">
        <v>403</v>
      </c>
      <c r="E978">
        <v>4114</v>
      </c>
      <c r="F978">
        <v>0.70077783199999999</v>
      </c>
      <c r="G978">
        <v>37109</v>
      </c>
      <c r="H978">
        <f>VLOOKUP($G978,county_facts!$A:$BB,4,FALSE)</f>
        <v>79829</v>
      </c>
      <c r="I978">
        <f>VLOOKUP($G978,county_facts!$A:$BB,5,FALSE)</f>
        <v>78265</v>
      </c>
      <c r="J978">
        <f>VLOOKUP($G978,county_facts!$A:$BB,6,FALSE)</f>
        <v>2</v>
      </c>
      <c r="K978">
        <f>VLOOKUP($G978,county_facts!$A:$BB,7,FALSE)</f>
        <v>78265</v>
      </c>
      <c r="L978">
        <f>VLOOKUP($G978,county_facts!$A:$BB,8,FALSE)</f>
        <v>5</v>
      </c>
      <c r="M978">
        <f>VLOOKUP($G978,county_facts!$A:$BB,9,FALSE)</f>
        <v>21.9</v>
      </c>
      <c r="N978">
        <f>VLOOKUP($G978,county_facts!$A:$BB,10,FALSE)</f>
        <v>15.9</v>
      </c>
      <c r="O978">
        <f>VLOOKUP($G978,county_facts!$A:$BB,11,FALSE)</f>
        <v>50.2</v>
      </c>
      <c r="P978">
        <f>VLOOKUP($G978,county_facts!$A:$BB,12,FALSE)</f>
        <v>91.7</v>
      </c>
      <c r="Q978">
        <f>VLOOKUP($G978,county_facts!$A:$BB,13,FALSE)</f>
        <v>5.8</v>
      </c>
      <c r="R978">
        <f>VLOOKUP($G978,county_facts!$A:$BB,14,FALSE)</f>
        <v>0.4</v>
      </c>
      <c r="S978">
        <f>VLOOKUP($G978,county_facts!$A:$BB,15,FALSE)</f>
        <v>0.6</v>
      </c>
      <c r="T978">
        <f>VLOOKUP($G978,county_facts!$A:$BB,16,FALSE)</f>
        <v>0</v>
      </c>
      <c r="U978">
        <f>VLOOKUP($G978,county_facts!$A:$BB,17,FALSE)</f>
        <v>1.3</v>
      </c>
      <c r="V978">
        <f>VLOOKUP($G978,county_facts!$A:$BB,18,FALSE)</f>
        <v>7.2</v>
      </c>
      <c r="W978">
        <f>VLOOKUP($G978,county_facts!$A:$BB,19,FALSE)</f>
        <v>85.2</v>
      </c>
      <c r="X978">
        <f>VLOOKUP($G978,county_facts!$A:$BB,20,FALSE)</f>
        <v>89.6</v>
      </c>
      <c r="Y978">
        <f>VLOOKUP($G978,county_facts!$A:$BB,21,FALSE)</f>
        <v>5</v>
      </c>
      <c r="Z978">
        <f>VLOOKUP($G978,county_facts!$A:$BB,22,FALSE)</f>
        <v>7.6</v>
      </c>
      <c r="AA978">
        <f>VLOOKUP($G978,county_facts!$A:$BB,23,FALSE)</f>
        <v>83.6</v>
      </c>
      <c r="AB978">
        <f>VLOOKUP($G978,county_facts!$A:$BB,24,FALSE)</f>
        <v>19.399999999999999</v>
      </c>
      <c r="AC978">
        <f>VLOOKUP($G978,county_facts!$A:$BB,25,FALSE)</f>
        <v>5983</v>
      </c>
      <c r="AD978">
        <f>VLOOKUP($G978,county_facts!$A:$BB,26,FALSE)</f>
        <v>29.4</v>
      </c>
      <c r="AE978">
        <f>VLOOKUP($G978,county_facts!$A:$BB,27,FALSE)</f>
        <v>33976</v>
      </c>
      <c r="AF978">
        <f>VLOOKUP($G978,county_facts!$A:$BB,28,FALSE)</f>
        <v>77.099999999999994</v>
      </c>
      <c r="AG978">
        <f>VLOOKUP($G978,county_facts!$A:$BB,29,FALSE)</f>
        <v>7.7</v>
      </c>
      <c r="AH978">
        <f>VLOOKUP($G978,county_facts!$A:$BB,30,FALSE)</f>
        <v>154600</v>
      </c>
      <c r="AI978">
        <f>VLOOKUP($G978,county_facts!$A:$BB,31,FALSE)</f>
        <v>29994</v>
      </c>
      <c r="AJ978">
        <f>VLOOKUP($G978,county_facts!$A:$BB,32,FALSE)</f>
        <v>2.6</v>
      </c>
      <c r="AK978">
        <f>VLOOKUP($G978,county_facts!$A:$BB,33,FALSE)</f>
        <v>25550</v>
      </c>
      <c r="AL978">
        <f>VLOOKUP($G978,county_facts!$A:$BB,34,FALSE)</f>
        <v>48940</v>
      </c>
      <c r="AM978">
        <f>VLOOKUP($G978,county_facts!$A:$BB,35,FALSE)</f>
        <v>15.6</v>
      </c>
      <c r="AN978">
        <f>VLOOKUP($G978,county_facts!$A:$BB,36,FALSE)</f>
        <v>1514</v>
      </c>
      <c r="AO978">
        <f>VLOOKUP($G978,county_facts!$A:$BB,37,FALSE)</f>
        <v>16970</v>
      </c>
      <c r="AP978">
        <f>VLOOKUP($G978,county_facts!$A:$BB,38,FALSE)</f>
        <v>-0.5</v>
      </c>
      <c r="AQ978">
        <f>VLOOKUP($G978,county_facts!$A:$BB,39,FALSE)</f>
        <v>5231</v>
      </c>
      <c r="AR978">
        <f>VLOOKUP($G978,county_facts!$A:$BB,40,FALSE)</f>
        <v>7595</v>
      </c>
      <c r="AS978">
        <f>VLOOKUP($G978,county_facts!$A:$BB,41,FALSE)</f>
        <v>0</v>
      </c>
      <c r="AT978">
        <f>VLOOKUP($G978,county_facts!$A:$BB,42,FALSE)</f>
        <v>0</v>
      </c>
      <c r="AU978">
        <f>VLOOKUP($G978,county_facts!$A:$BB,43,FALSE)</f>
        <v>0</v>
      </c>
      <c r="AV978">
        <f>VLOOKUP($G978,county_facts!$A:$BB,44,FALSE)</f>
        <v>0</v>
      </c>
      <c r="AW978">
        <f>VLOOKUP($G978,county_facts!$A:$BB,45,FALSE)</f>
        <v>4.4000000000000004</v>
      </c>
      <c r="AX978">
        <f>VLOOKUP($G978,county_facts!$A:$BB,46,FALSE)</f>
        <v>23.2</v>
      </c>
      <c r="AY978">
        <f>VLOOKUP($G978,county_facts!$A:$BB,47,FALSE)</f>
        <v>2106018</v>
      </c>
      <c r="AZ978">
        <f>VLOOKUP($G978,county_facts!$A:$BB,48,FALSE)</f>
        <v>436195</v>
      </c>
      <c r="BA978">
        <f>VLOOKUP($G978,county_facts!$A:$BB,49,FALSE)</f>
        <v>713799</v>
      </c>
      <c r="BB978">
        <f>VLOOKUP($G978,county_facts!$A:$BB,50,FALSE)</f>
        <v>9800</v>
      </c>
      <c r="BC978">
        <f>VLOOKUP($G978,county_facts!$A:$BB,51,FALSE)</f>
        <v>65246</v>
      </c>
      <c r="BD978">
        <f>VLOOKUP($G978,county_facts!$A:$BB,52,FALSE)</f>
        <v>374</v>
      </c>
      <c r="BE978">
        <f>VLOOKUP($G978,county_facts!$A:$BB,53,FALSE)</f>
        <v>297.94</v>
      </c>
      <c r="BF978">
        <f>VLOOKUP($G978,county_facts!$A:$BB,54,FALSE)</f>
        <v>262.7</v>
      </c>
    </row>
    <row r="979" spans="1:58" x14ac:dyDescent="0.3">
      <c r="A979" t="s">
        <v>9</v>
      </c>
      <c r="B979" t="s">
        <v>101</v>
      </c>
      <c r="C979">
        <v>1231</v>
      </c>
      <c r="D979" t="s">
        <v>403</v>
      </c>
      <c r="E979">
        <v>4114</v>
      </c>
      <c r="F979">
        <v>0.29922216800000001</v>
      </c>
      <c r="G979">
        <v>37109</v>
      </c>
      <c r="H979">
        <f>VLOOKUP($G979,county_facts!$A:$BB,4,FALSE)</f>
        <v>79829</v>
      </c>
      <c r="I979">
        <f>VLOOKUP($G979,county_facts!$A:$BB,5,FALSE)</f>
        <v>78265</v>
      </c>
      <c r="J979">
        <f>VLOOKUP($G979,county_facts!$A:$BB,6,FALSE)</f>
        <v>2</v>
      </c>
      <c r="K979">
        <f>VLOOKUP($G979,county_facts!$A:$BB,7,FALSE)</f>
        <v>78265</v>
      </c>
      <c r="L979">
        <f>VLOOKUP($G979,county_facts!$A:$BB,8,FALSE)</f>
        <v>5</v>
      </c>
      <c r="M979">
        <f>VLOOKUP($G979,county_facts!$A:$BB,9,FALSE)</f>
        <v>21.9</v>
      </c>
      <c r="N979">
        <f>VLOOKUP($G979,county_facts!$A:$BB,10,FALSE)</f>
        <v>15.9</v>
      </c>
      <c r="O979">
        <f>VLOOKUP($G979,county_facts!$A:$BB,11,FALSE)</f>
        <v>50.2</v>
      </c>
      <c r="P979">
        <f>VLOOKUP($G979,county_facts!$A:$BB,12,FALSE)</f>
        <v>91.7</v>
      </c>
      <c r="Q979">
        <f>VLOOKUP($G979,county_facts!$A:$BB,13,FALSE)</f>
        <v>5.8</v>
      </c>
      <c r="R979">
        <f>VLOOKUP($G979,county_facts!$A:$BB,14,FALSE)</f>
        <v>0.4</v>
      </c>
      <c r="S979">
        <f>VLOOKUP($G979,county_facts!$A:$BB,15,FALSE)</f>
        <v>0.6</v>
      </c>
      <c r="T979">
        <f>VLOOKUP($G979,county_facts!$A:$BB,16,FALSE)</f>
        <v>0</v>
      </c>
      <c r="U979">
        <f>VLOOKUP($G979,county_facts!$A:$BB,17,FALSE)</f>
        <v>1.3</v>
      </c>
      <c r="V979">
        <f>VLOOKUP($G979,county_facts!$A:$BB,18,FALSE)</f>
        <v>7.2</v>
      </c>
      <c r="W979">
        <f>VLOOKUP($G979,county_facts!$A:$BB,19,FALSE)</f>
        <v>85.2</v>
      </c>
      <c r="X979">
        <f>VLOOKUP($G979,county_facts!$A:$BB,20,FALSE)</f>
        <v>89.6</v>
      </c>
      <c r="Y979">
        <f>VLOOKUP($G979,county_facts!$A:$BB,21,FALSE)</f>
        <v>5</v>
      </c>
      <c r="Z979">
        <f>VLOOKUP($G979,county_facts!$A:$BB,22,FALSE)</f>
        <v>7.6</v>
      </c>
      <c r="AA979">
        <f>VLOOKUP($G979,county_facts!$A:$BB,23,FALSE)</f>
        <v>83.6</v>
      </c>
      <c r="AB979">
        <f>VLOOKUP($G979,county_facts!$A:$BB,24,FALSE)</f>
        <v>19.399999999999999</v>
      </c>
      <c r="AC979">
        <f>VLOOKUP($G979,county_facts!$A:$BB,25,FALSE)</f>
        <v>5983</v>
      </c>
      <c r="AD979">
        <f>VLOOKUP($G979,county_facts!$A:$BB,26,FALSE)</f>
        <v>29.4</v>
      </c>
      <c r="AE979">
        <f>VLOOKUP($G979,county_facts!$A:$BB,27,FALSE)</f>
        <v>33976</v>
      </c>
      <c r="AF979">
        <f>VLOOKUP($G979,county_facts!$A:$BB,28,FALSE)</f>
        <v>77.099999999999994</v>
      </c>
      <c r="AG979">
        <f>VLOOKUP($G979,county_facts!$A:$BB,29,FALSE)</f>
        <v>7.7</v>
      </c>
      <c r="AH979">
        <f>VLOOKUP($G979,county_facts!$A:$BB,30,FALSE)</f>
        <v>154600</v>
      </c>
      <c r="AI979">
        <f>VLOOKUP($G979,county_facts!$A:$BB,31,FALSE)</f>
        <v>29994</v>
      </c>
      <c r="AJ979">
        <f>VLOOKUP($G979,county_facts!$A:$BB,32,FALSE)</f>
        <v>2.6</v>
      </c>
      <c r="AK979">
        <f>VLOOKUP($G979,county_facts!$A:$BB,33,FALSE)</f>
        <v>25550</v>
      </c>
      <c r="AL979">
        <f>VLOOKUP($G979,county_facts!$A:$BB,34,FALSE)</f>
        <v>48940</v>
      </c>
      <c r="AM979">
        <f>VLOOKUP($G979,county_facts!$A:$BB,35,FALSE)</f>
        <v>15.6</v>
      </c>
      <c r="AN979">
        <f>VLOOKUP($G979,county_facts!$A:$BB,36,FALSE)</f>
        <v>1514</v>
      </c>
      <c r="AO979">
        <f>VLOOKUP($G979,county_facts!$A:$BB,37,FALSE)</f>
        <v>16970</v>
      </c>
      <c r="AP979">
        <f>VLOOKUP($G979,county_facts!$A:$BB,38,FALSE)</f>
        <v>-0.5</v>
      </c>
      <c r="AQ979">
        <f>VLOOKUP($G979,county_facts!$A:$BB,39,FALSE)</f>
        <v>5231</v>
      </c>
      <c r="AR979">
        <f>VLOOKUP($G979,county_facts!$A:$BB,40,FALSE)</f>
        <v>7595</v>
      </c>
      <c r="AS979">
        <f>VLOOKUP($G979,county_facts!$A:$BB,41,FALSE)</f>
        <v>0</v>
      </c>
      <c r="AT979">
        <f>VLOOKUP($G979,county_facts!$A:$BB,42,FALSE)</f>
        <v>0</v>
      </c>
      <c r="AU979">
        <f>VLOOKUP($G979,county_facts!$A:$BB,43,FALSE)</f>
        <v>0</v>
      </c>
      <c r="AV979">
        <f>VLOOKUP($G979,county_facts!$A:$BB,44,FALSE)</f>
        <v>0</v>
      </c>
      <c r="AW979">
        <f>VLOOKUP($G979,county_facts!$A:$BB,45,FALSE)</f>
        <v>4.4000000000000004</v>
      </c>
      <c r="AX979">
        <f>VLOOKUP($G979,county_facts!$A:$BB,46,FALSE)</f>
        <v>23.2</v>
      </c>
      <c r="AY979">
        <f>VLOOKUP($G979,county_facts!$A:$BB,47,FALSE)</f>
        <v>2106018</v>
      </c>
      <c r="AZ979">
        <f>VLOOKUP($G979,county_facts!$A:$BB,48,FALSE)</f>
        <v>436195</v>
      </c>
      <c r="BA979">
        <f>VLOOKUP($G979,county_facts!$A:$BB,49,FALSE)</f>
        <v>713799</v>
      </c>
      <c r="BB979">
        <f>VLOOKUP($G979,county_facts!$A:$BB,50,FALSE)</f>
        <v>9800</v>
      </c>
      <c r="BC979">
        <f>VLOOKUP($G979,county_facts!$A:$BB,51,FALSE)</f>
        <v>65246</v>
      </c>
      <c r="BD979">
        <f>VLOOKUP($G979,county_facts!$A:$BB,52,FALSE)</f>
        <v>374</v>
      </c>
      <c r="BE979">
        <f>VLOOKUP($G979,county_facts!$A:$BB,53,FALSE)</f>
        <v>297.94</v>
      </c>
      <c r="BF979">
        <f>VLOOKUP($G979,county_facts!$A:$BB,54,FALSE)</f>
        <v>262.7</v>
      </c>
    </row>
    <row r="980" spans="1:58" x14ac:dyDescent="0.3">
      <c r="A980" t="s">
        <v>6</v>
      </c>
      <c r="B980" t="s">
        <v>434</v>
      </c>
      <c r="C980">
        <v>3528</v>
      </c>
      <c r="D980" t="s">
        <v>403</v>
      </c>
      <c r="E980">
        <v>4728</v>
      </c>
      <c r="F980">
        <v>0.74619289300000002</v>
      </c>
      <c r="G980">
        <v>37107</v>
      </c>
      <c r="H980">
        <f>VLOOKUP($G980,county_facts!$A:$BB,4,FALSE)</f>
        <v>58485</v>
      </c>
      <c r="I980">
        <f>VLOOKUP($G980,county_facts!$A:$BB,5,FALSE)</f>
        <v>59495</v>
      </c>
      <c r="J980">
        <f>VLOOKUP($G980,county_facts!$A:$BB,6,FALSE)</f>
        <v>-1.7</v>
      </c>
      <c r="K980">
        <f>VLOOKUP($G980,county_facts!$A:$BB,7,FALSE)</f>
        <v>59495</v>
      </c>
      <c r="L980">
        <f>VLOOKUP($G980,county_facts!$A:$BB,8,FALSE)</f>
        <v>5.9</v>
      </c>
      <c r="M980">
        <f>VLOOKUP($G980,county_facts!$A:$BB,9,FALSE)</f>
        <v>22.9</v>
      </c>
      <c r="N980">
        <f>VLOOKUP($G980,county_facts!$A:$BB,10,FALSE)</f>
        <v>17.899999999999999</v>
      </c>
      <c r="O980">
        <f>VLOOKUP($G980,county_facts!$A:$BB,11,FALSE)</f>
        <v>52.2</v>
      </c>
      <c r="P980">
        <f>VLOOKUP($G980,county_facts!$A:$BB,12,FALSE)</f>
        <v>56.3</v>
      </c>
      <c r="Q980">
        <f>VLOOKUP($G980,county_facts!$A:$BB,13,FALSE)</f>
        <v>41</v>
      </c>
      <c r="R980">
        <f>VLOOKUP($G980,county_facts!$A:$BB,14,FALSE)</f>
        <v>0.6</v>
      </c>
      <c r="S980">
        <f>VLOOKUP($G980,county_facts!$A:$BB,15,FALSE)</f>
        <v>0.7</v>
      </c>
      <c r="T980">
        <f>VLOOKUP($G980,county_facts!$A:$BB,16,FALSE)</f>
        <v>0.2</v>
      </c>
      <c r="U980">
        <f>VLOOKUP($G980,county_facts!$A:$BB,17,FALSE)</f>
        <v>1.2</v>
      </c>
      <c r="V980">
        <f>VLOOKUP($G980,county_facts!$A:$BB,18,FALSE)</f>
        <v>7.5</v>
      </c>
      <c r="W980">
        <f>VLOOKUP($G980,county_facts!$A:$BB,19,FALSE)</f>
        <v>50.1</v>
      </c>
      <c r="X980">
        <f>VLOOKUP($G980,county_facts!$A:$BB,20,FALSE)</f>
        <v>85.1</v>
      </c>
      <c r="Y980">
        <f>VLOOKUP($G980,county_facts!$A:$BB,21,FALSE)</f>
        <v>3.7</v>
      </c>
      <c r="Z980">
        <f>VLOOKUP($G980,county_facts!$A:$BB,22,FALSE)</f>
        <v>6.7</v>
      </c>
      <c r="AA980">
        <f>VLOOKUP($G980,county_facts!$A:$BB,23,FALSE)</f>
        <v>79</v>
      </c>
      <c r="AB980">
        <f>VLOOKUP($G980,county_facts!$A:$BB,24,FALSE)</f>
        <v>14</v>
      </c>
      <c r="AC980">
        <f>VLOOKUP($G980,county_facts!$A:$BB,25,FALSE)</f>
        <v>4369</v>
      </c>
      <c r="AD980">
        <f>VLOOKUP($G980,county_facts!$A:$BB,26,FALSE)</f>
        <v>22.1</v>
      </c>
      <c r="AE980">
        <f>VLOOKUP($G980,county_facts!$A:$BB,27,FALSE)</f>
        <v>27242</v>
      </c>
      <c r="AF980">
        <f>VLOOKUP($G980,county_facts!$A:$BB,28,FALSE)</f>
        <v>60.1</v>
      </c>
      <c r="AG980">
        <f>VLOOKUP($G980,county_facts!$A:$BB,29,FALSE)</f>
        <v>14.7</v>
      </c>
      <c r="AH980">
        <f>VLOOKUP($G980,county_facts!$A:$BB,30,FALSE)</f>
        <v>94200</v>
      </c>
      <c r="AI980">
        <f>VLOOKUP($G980,county_facts!$A:$BB,31,FALSE)</f>
        <v>23569</v>
      </c>
      <c r="AJ980">
        <f>VLOOKUP($G980,county_facts!$A:$BB,32,FALSE)</f>
        <v>2.46</v>
      </c>
      <c r="AK980">
        <f>VLOOKUP($G980,county_facts!$A:$BB,33,FALSE)</f>
        <v>19760</v>
      </c>
      <c r="AL980">
        <f>VLOOKUP($G980,county_facts!$A:$BB,34,FALSE)</f>
        <v>35770</v>
      </c>
      <c r="AM980">
        <f>VLOOKUP($G980,county_facts!$A:$BB,35,FALSE)</f>
        <v>23.7</v>
      </c>
      <c r="AN980">
        <f>VLOOKUP($G980,county_facts!$A:$BB,36,FALSE)</f>
        <v>1258</v>
      </c>
      <c r="AO980">
        <f>VLOOKUP($G980,county_facts!$A:$BB,37,FALSE)</f>
        <v>21107</v>
      </c>
      <c r="AP980">
        <f>VLOOKUP($G980,county_facts!$A:$BB,38,FALSE)</f>
        <v>1.7</v>
      </c>
      <c r="AQ980">
        <f>VLOOKUP($G980,county_facts!$A:$BB,39,FALSE)</f>
        <v>3177</v>
      </c>
      <c r="AR980">
        <f>VLOOKUP($G980,county_facts!$A:$BB,40,FALSE)</f>
        <v>3889</v>
      </c>
      <c r="AS980">
        <f>VLOOKUP($G980,county_facts!$A:$BB,41,FALSE)</f>
        <v>0</v>
      </c>
      <c r="AT980">
        <f>VLOOKUP($G980,county_facts!$A:$BB,42,FALSE)</f>
        <v>0</v>
      </c>
      <c r="AU980">
        <f>VLOOKUP($G980,county_facts!$A:$BB,43,FALSE)</f>
        <v>0</v>
      </c>
      <c r="AV980">
        <f>VLOOKUP($G980,county_facts!$A:$BB,44,FALSE)</f>
        <v>0</v>
      </c>
      <c r="AW980">
        <f>VLOOKUP($G980,county_facts!$A:$BB,45,FALSE)</f>
        <v>0</v>
      </c>
      <c r="AX980">
        <f>VLOOKUP($G980,county_facts!$A:$BB,46,FALSE)</f>
        <v>24.7</v>
      </c>
      <c r="AY980">
        <f>VLOOKUP($G980,county_facts!$A:$BB,47,FALSE)</f>
        <v>1229080</v>
      </c>
      <c r="AZ980">
        <f>VLOOKUP($G980,county_facts!$A:$BB,48,FALSE)</f>
        <v>0</v>
      </c>
      <c r="BA980">
        <f>VLOOKUP($G980,county_facts!$A:$BB,49,FALSE)</f>
        <v>842826</v>
      </c>
      <c r="BB980">
        <f>VLOOKUP($G980,county_facts!$A:$BB,50,FALSE)</f>
        <v>14876</v>
      </c>
      <c r="BC980">
        <f>VLOOKUP($G980,county_facts!$A:$BB,51,FALSE)</f>
        <v>69668</v>
      </c>
      <c r="BD980">
        <f>VLOOKUP($G980,county_facts!$A:$BB,52,FALSE)</f>
        <v>54</v>
      </c>
      <c r="BE980">
        <f>VLOOKUP($G980,county_facts!$A:$BB,53,FALSE)</f>
        <v>400.59</v>
      </c>
      <c r="BF980">
        <f>VLOOKUP($G980,county_facts!$A:$BB,54,FALSE)</f>
        <v>148.5</v>
      </c>
    </row>
    <row r="981" spans="1:58" x14ac:dyDescent="0.3">
      <c r="A981" t="s">
        <v>9</v>
      </c>
      <c r="B981" t="s">
        <v>434</v>
      </c>
      <c r="C981">
        <v>1200</v>
      </c>
      <c r="D981" t="s">
        <v>403</v>
      </c>
      <c r="E981">
        <v>4728</v>
      </c>
      <c r="F981">
        <v>0.25380710699999998</v>
      </c>
      <c r="G981">
        <v>37107</v>
      </c>
      <c r="H981">
        <f>VLOOKUP($G981,county_facts!$A:$BB,4,FALSE)</f>
        <v>58485</v>
      </c>
      <c r="I981">
        <f>VLOOKUP($G981,county_facts!$A:$BB,5,FALSE)</f>
        <v>59495</v>
      </c>
      <c r="J981">
        <f>VLOOKUP($G981,county_facts!$A:$BB,6,FALSE)</f>
        <v>-1.7</v>
      </c>
      <c r="K981">
        <f>VLOOKUP($G981,county_facts!$A:$BB,7,FALSE)</f>
        <v>59495</v>
      </c>
      <c r="L981">
        <f>VLOOKUP($G981,county_facts!$A:$BB,8,FALSE)</f>
        <v>5.9</v>
      </c>
      <c r="M981">
        <f>VLOOKUP($G981,county_facts!$A:$BB,9,FALSE)</f>
        <v>22.9</v>
      </c>
      <c r="N981">
        <f>VLOOKUP($G981,county_facts!$A:$BB,10,FALSE)</f>
        <v>17.899999999999999</v>
      </c>
      <c r="O981">
        <f>VLOOKUP($G981,county_facts!$A:$BB,11,FALSE)</f>
        <v>52.2</v>
      </c>
      <c r="P981">
        <f>VLOOKUP($G981,county_facts!$A:$BB,12,FALSE)</f>
        <v>56.3</v>
      </c>
      <c r="Q981">
        <f>VLOOKUP($G981,county_facts!$A:$BB,13,FALSE)</f>
        <v>41</v>
      </c>
      <c r="R981">
        <f>VLOOKUP($G981,county_facts!$A:$BB,14,FALSE)</f>
        <v>0.6</v>
      </c>
      <c r="S981">
        <f>VLOOKUP($G981,county_facts!$A:$BB,15,FALSE)</f>
        <v>0.7</v>
      </c>
      <c r="T981">
        <f>VLOOKUP($G981,county_facts!$A:$BB,16,FALSE)</f>
        <v>0.2</v>
      </c>
      <c r="U981">
        <f>VLOOKUP($G981,county_facts!$A:$BB,17,FALSE)</f>
        <v>1.2</v>
      </c>
      <c r="V981">
        <f>VLOOKUP($G981,county_facts!$A:$BB,18,FALSE)</f>
        <v>7.5</v>
      </c>
      <c r="W981">
        <f>VLOOKUP($G981,county_facts!$A:$BB,19,FALSE)</f>
        <v>50.1</v>
      </c>
      <c r="X981">
        <f>VLOOKUP($G981,county_facts!$A:$BB,20,FALSE)</f>
        <v>85.1</v>
      </c>
      <c r="Y981">
        <f>VLOOKUP($G981,county_facts!$A:$BB,21,FALSE)</f>
        <v>3.7</v>
      </c>
      <c r="Z981">
        <f>VLOOKUP($G981,county_facts!$A:$BB,22,FALSE)</f>
        <v>6.7</v>
      </c>
      <c r="AA981">
        <f>VLOOKUP($G981,county_facts!$A:$BB,23,FALSE)</f>
        <v>79</v>
      </c>
      <c r="AB981">
        <f>VLOOKUP($G981,county_facts!$A:$BB,24,FALSE)</f>
        <v>14</v>
      </c>
      <c r="AC981">
        <f>VLOOKUP($G981,county_facts!$A:$BB,25,FALSE)</f>
        <v>4369</v>
      </c>
      <c r="AD981">
        <f>VLOOKUP($G981,county_facts!$A:$BB,26,FALSE)</f>
        <v>22.1</v>
      </c>
      <c r="AE981">
        <f>VLOOKUP($G981,county_facts!$A:$BB,27,FALSE)</f>
        <v>27242</v>
      </c>
      <c r="AF981">
        <f>VLOOKUP($G981,county_facts!$A:$BB,28,FALSE)</f>
        <v>60.1</v>
      </c>
      <c r="AG981">
        <f>VLOOKUP($G981,county_facts!$A:$BB,29,FALSE)</f>
        <v>14.7</v>
      </c>
      <c r="AH981">
        <f>VLOOKUP($G981,county_facts!$A:$BB,30,FALSE)</f>
        <v>94200</v>
      </c>
      <c r="AI981">
        <f>VLOOKUP($G981,county_facts!$A:$BB,31,FALSE)</f>
        <v>23569</v>
      </c>
      <c r="AJ981">
        <f>VLOOKUP($G981,county_facts!$A:$BB,32,FALSE)</f>
        <v>2.46</v>
      </c>
      <c r="AK981">
        <f>VLOOKUP($G981,county_facts!$A:$BB,33,FALSE)</f>
        <v>19760</v>
      </c>
      <c r="AL981">
        <f>VLOOKUP($G981,county_facts!$A:$BB,34,FALSE)</f>
        <v>35770</v>
      </c>
      <c r="AM981">
        <f>VLOOKUP($G981,county_facts!$A:$BB,35,FALSE)</f>
        <v>23.7</v>
      </c>
      <c r="AN981">
        <f>VLOOKUP($G981,county_facts!$A:$BB,36,FALSE)</f>
        <v>1258</v>
      </c>
      <c r="AO981">
        <f>VLOOKUP($G981,county_facts!$A:$BB,37,FALSE)</f>
        <v>21107</v>
      </c>
      <c r="AP981">
        <f>VLOOKUP($G981,county_facts!$A:$BB,38,FALSE)</f>
        <v>1.7</v>
      </c>
      <c r="AQ981">
        <f>VLOOKUP($G981,county_facts!$A:$BB,39,FALSE)</f>
        <v>3177</v>
      </c>
      <c r="AR981">
        <f>VLOOKUP($G981,county_facts!$A:$BB,40,FALSE)</f>
        <v>3889</v>
      </c>
      <c r="AS981">
        <f>VLOOKUP($G981,county_facts!$A:$BB,41,FALSE)</f>
        <v>0</v>
      </c>
      <c r="AT981">
        <f>VLOOKUP($G981,county_facts!$A:$BB,42,FALSE)</f>
        <v>0</v>
      </c>
      <c r="AU981">
        <f>VLOOKUP($G981,county_facts!$A:$BB,43,FALSE)</f>
        <v>0</v>
      </c>
      <c r="AV981">
        <f>VLOOKUP($G981,county_facts!$A:$BB,44,FALSE)</f>
        <v>0</v>
      </c>
      <c r="AW981">
        <f>VLOOKUP($G981,county_facts!$A:$BB,45,FALSE)</f>
        <v>0</v>
      </c>
      <c r="AX981">
        <f>VLOOKUP($G981,county_facts!$A:$BB,46,FALSE)</f>
        <v>24.7</v>
      </c>
      <c r="AY981">
        <f>VLOOKUP($G981,county_facts!$A:$BB,47,FALSE)</f>
        <v>1229080</v>
      </c>
      <c r="AZ981">
        <f>VLOOKUP($G981,county_facts!$A:$BB,48,FALSE)</f>
        <v>0</v>
      </c>
      <c r="BA981">
        <f>VLOOKUP($G981,county_facts!$A:$BB,49,FALSE)</f>
        <v>842826</v>
      </c>
      <c r="BB981">
        <f>VLOOKUP($G981,county_facts!$A:$BB,50,FALSE)</f>
        <v>14876</v>
      </c>
      <c r="BC981">
        <f>VLOOKUP($G981,county_facts!$A:$BB,51,FALSE)</f>
        <v>69668</v>
      </c>
      <c r="BD981">
        <f>VLOOKUP($G981,county_facts!$A:$BB,52,FALSE)</f>
        <v>54</v>
      </c>
      <c r="BE981">
        <f>VLOOKUP($G981,county_facts!$A:$BB,53,FALSE)</f>
        <v>400.59</v>
      </c>
      <c r="BF981">
        <f>VLOOKUP($G981,county_facts!$A:$BB,54,FALSE)</f>
        <v>148.5</v>
      </c>
    </row>
    <row r="982" spans="1:58" x14ac:dyDescent="0.3">
      <c r="A982" t="s">
        <v>6</v>
      </c>
      <c r="B982" t="s">
        <v>34</v>
      </c>
      <c r="C982">
        <v>2510</v>
      </c>
      <c r="D982" t="s">
        <v>403</v>
      </c>
      <c r="E982">
        <v>3738</v>
      </c>
      <c r="F982">
        <v>0.67148207599999998</v>
      </c>
      <c r="G982">
        <v>37105</v>
      </c>
      <c r="H982">
        <f>VLOOKUP($G982,county_facts!$A:$BB,4,FALSE)</f>
        <v>59662</v>
      </c>
      <c r="I982">
        <f>VLOOKUP($G982,county_facts!$A:$BB,5,FALSE)</f>
        <v>57866</v>
      </c>
      <c r="J982">
        <f>VLOOKUP($G982,county_facts!$A:$BB,6,FALSE)</f>
        <v>3.1</v>
      </c>
      <c r="K982">
        <f>VLOOKUP($G982,county_facts!$A:$BB,7,FALSE)</f>
        <v>57866</v>
      </c>
      <c r="L982">
        <f>VLOOKUP($G982,county_facts!$A:$BB,8,FALSE)</f>
        <v>7</v>
      </c>
      <c r="M982">
        <f>VLOOKUP($G982,county_facts!$A:$BB,9,FALSE)</f>
        <v>25.3</v>
      </c>
      <c r="N982">
        <f>VLOOKUP($G982,county_facts!$A:$BB,10,FALSE)</f>
        <v>15</v>
      </c>
      <c r="O982">
        <f>VLOOKUP($G982,county_facts!$A:$BB,11,FALSE)</f>
        <v>50.8</v>
      </c>
      <c r="P982">
        <f>VLOOKUP($G982,county_facts!$A:$BB,12,FALSE)</f>
        <v>75.2</v>
      </c>
      <c r="Q982">
        <f>VLOOKUP($G982,county_facts!$A:$BB,13,FALSE)</f>
        <v>20.100000000000001</v>
      </c>
      <c r="R982">
        <f>VLOOKUP($G982,county_facts!$A:$BB,14,FALSE)</f>
        <v>1.4</v>
      </c>
      <c r="S982">
        <f>VLOOKUP($G982,county_facts!$A:$BB,15,FALSE)</f>
        <v>1.1000000000000001</v>
      </c>
      <c r="T982">
        <f>VLOOKUP($G982,county_facts!$A:$BB,16,FALSE)</f>
        <v>0.2</v>
      </c>
      <c r="U982">
        <f>VLOOKUP($G982,county_facts!$A:$BB,17,FALSE)</f>
        <v>2</v>
      </c>
      <c r="V982">
        <f>VLOOKUP($G982,county_facts!$A:$BB,18,FALSE)</f>
        <v>19.5</v>
      </c>
      <c r="W982">
        <f>VLOOKUP($G982,county_facts!$A:$BB,19,FALSE)</f>
        <v>58.3</v>
      </c>
      <c r="X982">
        <f>VLOOKUP($G982,county_facts!$A:$BB,20,FALSE)</f>
        <v>85.5</v>
      </c>
      <c r="Y982">
        <f>VLOOKUP($G982,county_facts!$A:$BB,21,FALSE)</f>
        <v>11.3</v>
      </c>
      <c r="Z982">
        <f>VLOOKUP($G982,county_facts!$A:$BB,22,FALSE)</f>
        <v>18.3</v>
      </c>
      <c r="AA982">
        <f>VLOOKUP($G982,county_facts!$A:$BB,23,FALSE)</f>
        <v>80.2</v>
      </c>
      <c r="AB982">
        <f>VLOOKUP($G982,county_facts!$A:$BB,24,FALSE)</f>
        <v>20.2</v>
      </c>
      <c r="AC982">
        <f>VLOOKUP($G982,county_facts!$A:$BB,25,FALSE)</f>
        <v>4728</v>
      </c>
      <c r="AD982">
        <f>VLOOKUP($G982,county_facts!$A:$BB,26,FALSE)</f>
        <v>23.4</v>
      </c>
      <c r="AE982">
        <f>VLOOKUP($G982,county_facts!$A:$BB,27,FALSE)</f>
        <v>24240</v>
      </c>
      <c r="AF982">
        <f>VLOOKUP($G982,county_facts!$A:$BB,28,FALSE)</f>
        <v>69.099999999999994</v>
      </c>
      <c r="AG982">
        <f>VLOOKUP($G982,county_facts!$A:$BB,29,FALSE)</f>
        <v>13.5</v>
      </c>
      <c r="AH982">
        <f>VLOOKUP($G982,county_facts!$A:$BB,30,FALSE)</f>
        <v>131300</v>
      </c>
      <c r="AI982">
        <f>VLOOKUP($G982,county_facts!$A:$BB,31,FALSE)</f>
        <v>21204</v>
      </c>
      <c r="AJ982">
        <f>VLOOKUP($G982,county_facts!$A:$BB,32,FALSE)</f>
        <v>2.72</v>
      </c>
      <c r="AK982">
        <f>VLOOKUP($G982,county_facts!$A:$BB,33,FALSE)</f>
        <v>21449</v>
      </c>
      <c r="AL982">
        <f>VLOOKUP($G982,county_facts!$A:$BB,34,FALSE)</f>
        <v>44819</v>
      </c>
      <c r="AM982">
        <f>VLOOKUP($G982,county_facts!$A:$BB,35,FALSE)</f>
        <v>18.899999999999999</v>
      </c>
      <c r="AN982">
        <f>VLOOKUP($G982,county_facts!$A:$BB,36,FALSE)</f>
        <v>1273</v>
      </c>
      <c r="AO982">
        <f>VLOOKUP($G982,county_facts!$A:$BB,37,FALSE)</f>
        <v>23080</v>
      </c>
      <c r="AP982">
        <f>VLOOKUP($G982,county_facts!$A:$BB,38,FALSE)</f>
        <v>-1.8</v>
      </c>
      <c r="AQ982">
        <f>VLOOKUP($G982,county_facts!$A:$BB,39,FALSE)</f>
        <v>3368</v>
      </c>
      <c r="AR982">
        <f>VLOOKUP($G982,county_facts!$A:$BB,40,FALSE)</f>
        <v>3987</v>
      </c>
      <c r="AS982">
        <f>VLOOKUP($G982,county_facts!$A:$BB,41,FALSE)</f>
        <v>9.8000000000000007</v>
      </c>
      <c r="AT982">
        <f>VLOOKUP($G982,county_facts!$A:$BB,42,FALSE)</f>
        <v>0</v>
      </c>
      <c r="AU982">
        <f>VLOOKUP($G982,county_facts!$A:$BB,43,FALSE)</f>
        <v>1.6</v>
      </c>
      <c r="AV982">
        <f>VLOOKUP($G982,county_facts!$A:$BB,44,FALSE)</f>
        <v>0</v>
      </c>
      <c r="AW982">
        <f>VLOOKUP($G982,county_facts!$A:$BB,45,FALSE)</f>
        <v>0</v>
      </c>
      <c r="AX982">
        <f>VLOOKUP($G982,county_facts!$A:$BB,46,FALSE)</f>
        <v>27.3</v>
      </c>
      <c r="AY982">
        <f>VLOOKUP($G982,county_facts!$A:$BB,47,FALSE)</f>
        <v>3521605</v>
      </c>
      <c r="AZ982">
        <f>VLOOKUP($G982,county_facts!$A:$BB,48,FALSE)</f>
        <v>672199</v>
      </c>
      <c r="BA982">
        <f>VLOOKUP($G982,county_facts!$A:$BB,49,FALSE)</f>
        <v>764540</v>
      </c>
      <c r="BB982">
        <f>VLOOKUP($G982,county_facts!$A:$BB,50,FALSE)</f>
        <v>13219</v>
      </c>
      <c r="BC982">
        <f>VLOOKUP($G982,county_facts!$A:$BB,51,FALSE)</f>
        <v>67309</v>
      </c>
      <c r="BD982">
        <f>VLOOKUP($G982,county_facts!$A:$BB,52,FALSE)</f>
        <v>71</v>
      </c>
      <c r="BE982">
        <f>VLOOKUP($G982,county_facts!$A:$BB,53,FALSE)</f>
        <v>254.96</v>
      </c>
      <c r="BF982">
        <f>VLOOKUP($G982,county_facts!$A:$BB,54,FALSE)</f>
        <v>227</v>
      </c>
    </row>
    <row r="983" spans="1:58" x14ac:dyDescent="0.3">
      <c r="A983" t="s">
        <v>9</v>
      </c>
      <c r="B983" t="s">
        <v>34</v>
      </c>
      <c r="C983">
        <v>1228</v>
      </c>
      <c r="D983" t="s">
        <v>403</v>
      </c>
      <c r="E983">
        <v>3738</v>
      </c>
      <c r="F983">
        <v>0.32851792400000002</v>
      </c>
      <c r="G983">
        <v>37105</v>
      </c>
      <c r="H983">
        <f>VLOOKUP($G983,county_facts!$A:$BB,4,FALSE)</f>
        <v>59662</v>
      </c>
      <c r="I983">
        <f>VLOOKUP($G983,county_facts!$A:$BB,5,FALSE)</f>
        <v>57866</v>
      </c>
      <c r="J983">
        <f>VLOOKUP($G983,county_facts!$A:$BB,6,FALSE)</f>
        <v>3.1</v>
      </c>
      <c r="K983">
        <f>VLOOKUP($G983,county_facts!$A:$BB,7,FALSE)</f>
        <v>57866</v>
      </c>
      <c r="L983">
        <f>VLOOKUP($G983,county_facts!$A:$BB,8,FALSE)</f>
        <v>7</v>
      </c>
      <c r="M983">
        <f>VLOOKUP($G983,county_facts!$A:$BB,9,FALSE)</f>
        <v>25.3</v>
      </c>
      <c r="N983">
        <f>VLOOKUP($G983,county_facts!$A:$BB,10,FALSE)</f>
        <v>15</v>
      </c>
      <c r="O983">
        <f>VLOOKUP($G983,county_facts!$A:$BB,11,FALSE)</f>
        <v>50.8</v>
      </c>
      <c r="P983">
        <f>VLOOKUP($G983,county_facts!$A:$BB,12,FALSE)</f>
        <v>75.2</v>
      </c>
      <c r="Q983">
        <f>VLOOKUP($G983,county_facts!$A:$BB,13,FALSE)</f>
        <v>20.100000000000001</v>
      </c>
      <c r="R983">
        <f>VLOOKUP($G983,county_facts!$A:$BB,14,FALSE)</f>
        <v>1.4</v>
      </c>
      <c r="S983">
        <f>VLOOKUP($G983,county_facts!$A:$BB,15,FALSE)</f>
        <v>1.1000000000000001</v>
      </c>
      <c r="T983">
        <f>VLOOKUP($G983,county_facts!$A:$BB,16,FALSE)</f>
        <v>0.2</v>
      </c>
      <c r="U983">
        <f>VLOOKUP($G983,county_facts!$A:$BB,17,FALSE)</f>
        <v>2</v>
      </c>
      <c r="V983">
        <f>VLOOKUP($G983,county_facts!$A:$BB,18,FALSE)</f>
        <v>19.5</v>
      </c>
      <c r="W983">
        <f>VLOOKUP($G983,county_facts!$A:$BB,19,FALSE)</f>
        <v>58.3</v>
      </c>
      <c r="X983">
        <f>VLOOKUP($G983,county_facts!$A:$BB,20,FALSE)</f>
        <v>85.5</v>
      </c>
      <c r="Y983">
        <f>VLOOKUP($G983,county_facts!$A:$BB,21,FALSE)</f>
        <v>11.3</v>
      </c>
      <c r="Z983">
        <f>VLOOKUP($G983,county_facts!$A:$BB,22,FALSE)</f>
        <v>18.3</v>
      </c>
      <c r="AA983">
        <f>VLOOKUP($G983,county_facts!$A:$BB,23,FALSE)</f>
        <v>80.2</v>
      </c>
      <c r="AB983">
        <f>VLOOKUP($G983,county_facts!$A:$BB,24,FALSE)</f>
        <v>20.2</v>
      </c>
      <c r="AC983">
        <f>VLOOKUP($G983,county_facts!$A:$BB,25,FALSE)</f>
        <v>4728</v>
      </c>
      <c r="AD983">
        <f>VLOOKUP($G983,county_facts!$A:$BB,26,FALSE)</f>
        <v>23.4</v>
      </c>
      <c r="AE983">
        <f>VLOOKUP($G983,county_facts!$A:$BB,27,FALSE)</f>
        <v>24240</v>
      </c>
      <c r="AF983">
        <f>VLOOKUP($G983,county_facts!$A:$BB,28,FALSE)</f>
        <v>69.099999999999994</v>
      </c>
      <c r="AG983">
        <f>VLOOKUP($G983,county_facts!$A:$BB,29,FALSE)</f>
        <v>13.5</v>
      </c>
      <c r="AH983">
        <f>VLOOKUP($G983,county_facts!$A:$BB,30,FALSE)</f>
        <v>131300</v>
      </c>
      <c r="AI983">
        <f>VLOOKUP($G983,county_facts!$A:$BB,31,FALSE)</f>
        <v>21204</v>
      </c>
      <c r="AJ983">
        <f>VLOOKUP($G983,county_facts!$A:$BB,32,FALSE)</f>
        <v>2.72</v>
      </c>
      <c r="AK983">
        <f>VLOOKUP($G983,county_facts!$A:$BB,33,FALSE)</f>
        <v>21449</v>
      </c>
      <c r="AL983">
        <f>VLOOKUP($G983,county_facts!$A:$BB,34,FALSE)</f>
        <v>44819</v>
      </c>
      <c r="AM983">
        <f>VLOOKUP($G983,county_facts!$A:$BB,35,FALSE)</f>
        <v>18.899999999999999</v>
      </c>
      <c r="AN983">
        <f>VLOOKUP($G983,county_facts!$A:$BB,36,FALSE)</f>
        <v>1273</v>
      </c>
      <c r="AO983">
        <f>VLOOKUP($G983,county_facts!$A:$BB,37,FALSE)</f>
        <v>23080</v>
      </c>
      <c r="AP983">
        <f>VLOOKUP($G983,county_facts!$A:$BB,38,FALSE)</f>
        <v>-1.8</v>
      </c>
      <c r="AQ983">
        <f>VLOOKUP($G983,county_facts!$A:$BB,39,FALSE)</f>
        <v>3368</v>
      </c>
      <c r="AR983">
        <f>VLOOKUP($G983,county_facts!$A:$BB,40,FALSE)</f>
        <v>3987</v>
      </c>
      <c r="AS983">
        <f>VLOOKUP($G983,county_facts!$A:$BB,41,FALSE)</f>
        <v>9.8000000000000007</v>
      </c>
      <c r="AT983">
        <f>VLOOKUP($G983,county_facts!$A:$BB,42,FALSE)</f>
        <v>0</v>
      </c>
      <c r="AU983">
        <f>VLOOKUP($G983,county_facts!$A:$BB,43,FALSE)</f>
        <v>1.6</v>
      </c>
      <c r="AV983">
        <f>VLOOKUP($G983,county_facts!$A:$BB,44,FALSE)</f>
        <v>0</v>
      </c>
      <c r="AW983">
        <f>VLOOKUP($G983,county_facts!$A:$BB,45,FALSE)</f>
        <v>0</v>
      </c>
      <c r="AX983">
        <f>VLOOKUP($G983,county_facts!$A:$BB,46,FALSE)</f>
        <v>27.3</v>
      </c>
      <c r="AY983">
        <f>VLOOKUP($G983,county_facts!$A:$BB,47,FALSE)</f>
        <v>3521605</v>
      </c>
      <c r="AZ983">
        <f>VLOOKUP($G983,county_facts!$A:$BB,48,FALSE)</f>
        <v>672199</v>
      </c>
      <c r="BA983">
        <f>VLOOKUP($G983,county_facts!$A:$BB,49,FALSE)</f>
        <v>764540</v>
      </c>
      <c r="BB983">
        <f>VLOOKUP($G983,county_facts!$A:$BB,50,FALSE)</f>
        <v>13219</v>
      </c>
      <c r="BC983">
        <f>VLOOKUP($G983,county_facts!$A:$BB,51,FALSE)</f>
        <v>67309</v>
      </c>
      <c r="BD983">
        <f>VLOOKUP($G983,county_facts!$A:$BB,52,FALSE)</f>
        <v>71</v>
      </c>
      <c r="BE983">
        <f>VLOOKUP($G983,county_facts!$A:$BB,53,FALSE)</f>
        <v>254.96</v>
      </c>
      <c r="BF983">
        <f>VLOOKUP($G983,county_facts!$A:$BB,54,FALSE)</f>
        <v>227</v>
      </c>
    </row>
    <row r="984" spans="1:58" x14ac:dyDescent="0.3">
      <c r="A984" t="s">
        <v>6</v>
      </c>
      <c r="B984" t="s">
        <v>277</v>
      </c>
      <c r="C984">
        <v>815</v>
      </c>
      <c r="D984" t="s">
        <v>403</v>
      </c>
      <c r="E984">
        <v>995</v>
      </c>
      <c r="F984">
        <v>0.81909547699999996</v>
      </c>
      <c r="G984">
        <v>37103</v>
      </c>
      <c r="H984">
        <f>VLOOKUP($G984,county_facts!$A:$BB,4,FALSE)</f>
        <v>10076</v>
      </c>
      <c r="I984">
        <f>VLOOKUP($G984,county_facts!$A:$BB,5,FALSE)</f>
        <v>10153</v>
      </c>
      <c r="J984">
        <f>VLOOKUP($G984,county_facts!$A:$BB,6,FALSE)</f>
        <v>-0.8</v>
      </c>
      <c r="K984">
        <f>VLOOKUP($G984,county_facts!$A:$BB,7,FALSE)</f>
        <v>10153</v>
      </c>
      <c r="L984">
        <f>VLOOKUP($G984,county_facts!$A:$BB,8,FALSE)</f>
        <v>4.5</v>
      </c>
      <c r="M984">
        <f>VLOOKUP($G984,county_facts!$A:$BB,9,FALSE)</f>
        <v>19</v>
      </c>
      <c r="N984">
        <f>VLOOKUP($G984,county_facts!$A:$BB,10,FALSE)</f>
        <v>21.7</v>
      </c>
      <c r="O984">
        <f>VLOOKUP($G984,county_facts!$A:$BB,11,FALSE)</f>
        <v>51.3</v>
      </c>
      <c r="P984">
        <f>VLOOKUP($G984,county_facts!$A:$BB,12,FALSE)</f>
        <v>65.900000000000006</v>
      </c>
      <c r="Q984">
        <f>VLOOKUP($G984,county_facts!$A:$BB,13,FALSE)</f>
        <v>31.1</v>
      </c>
      <c r="R984">
        <f>VLOOKUP($G984,county_facts!$A:$BB,14,FALSE)</f>
        <v>0.7</v>
      </c>
      <c r="S984">
        <f>VLOOKUP($G984,county_facts!$A:$BB,15,FALSE)</f>
        <v>0.5</v>
      </c>
      <c r="T984">
        <f>VLOOKUP($G984,county_facts!$A:$BB,16,FALSE)</f>
        <v>0</v>
      </c>
      <c r="U984">
        <f>VLOOKUP($G984,county_facts!$A:$BB,17,FALSE)</f>
        <v>1.8</v>
      </c>
      <c r="V984">
        <f>VLOOKUP($G984,county_facts!$A:$BB,18,FALSE)</f>
        <v>4.4000000000000004</v>
      </c>
      <c r="W984">
        <f>VLOOKUP($G984,county_facts!$A:$BB,19,FALSE)</f>
        <v>62.1</v>
      </c>
      <c r="X984">
        <f>VLOOKUP($G984,county_facts!$A:$BB,20,FALSE)</f>
        <v>87.2</v>
      </c>
      <c r="Y984">
        <f>VLOOKUP($G984,county_facts!$A:$BB,21,FALSE)</f>
        <v>4</v>
      </c>
      <c r="Z984">
        <f>VLOOKUP($G984,county_facts!$A:$BB,22,FALSE)</f>
        <v>5.0999999999999996</v>
      </c>
      <c r="AA984">
        <f>VLOOKUP($G984,county_facts!$A:$BB,23,FALSE)</f>
        <v>83.8</v>
      </c>
      <c r="AB984">
        <f>VLOOKUP($G984,county_facts!$A:$BB,24,FALSE)</f>
        <v>11.1</v>
      </c>
      <c r="AC984">
        <f>VLOOKUP($G984,county_facts!$A:$BB,25,FALSE)</f>
        <v>1067</v>
      </c>
      <c r="AD984">
        <f>VLOOKUP($G984,county_facts!$A:$BB,26,FALSE)</f>
        <v>26.8</v>
      </c>
      <c r="AE984">
        <f>VLOOKUP($G984,county_facts!$A:$BB,27,FALSE)</f>
        <v>4860</v>
      </c>
      <c r="AF984">
        <f>VLOOKUP($G984,county_facts!$A:$BB,28,FALSE)</f>
        <v>69.5</v>
      </c>
      <c r="AG984">
        <f>VLOOKUP($G984,county_facts!$A:$BB,29,FALSE)</f>
        <v>3.7</v>
      </c>
      <c r="AH984">
        <f>VLOOKUP($G984,county_facts!$A:$BB,30,FALSE)</f>
        <v>97600</v>
      </c>
      <c r="AI984">
        <f>VLOOKUP($G984,county_facts!$A:$BB,31,FALSE)</f>
        <v>4151</v>
      </c>
      <c r="AJ984">
        <f>VLOOKUP($G984,county_facts!$A:$BB,32,FALSE)</f>
        <v>2.42</v>
      </c>
      <c r="AK984">
        <f>VLOOKUP($G984,county_facts!$A:$BB,33,FALSE)</f>
        <v>20105</v>
      </c>
      <c r="AL984">
        <f>VLOOKUP($G984,county_facts!$A:$BB,34,FALSE)</f>
        <v>36213</v>
      </c>
      <c r="AM984">
        <f>VLOOKUP($G984,county_facts!$A:$BB,35,FALSE)</f>
        <v>16.7</v>
      </c>
      <c r="AN984">
        <f>VLOOKUP($G984,county_facts!$A:$BB,36,FALSE)</f>
        <v>136</v>
      </c>
      <c r="AO984">
        <f>VLOOKUP($G984,county_facts!$A:$BB,37,FALSE)</f>
        <v>750</v>
      </c>
      <c r="AP984">
        <f>VLOOKUP($G984,county_facts!$A:$BB,38,FALSE)</f>
        <v>-9.1999999999999993</v>
      </c>
      <c r="AQ984">
        <f>VLOOKUP($G984,county_facts!$A:$BB,39,FALSE)</f>
        <v>551</v>
      </c>
      <c r="AR984">
        <f>VLOOKUP($G984,county_facts!$A:$BB,40,FALSE)</f>
        <v>850</v>
      </c>
      <c r="AS984">
        <f>VLOOKUP($G984,county_facts!$A:$BB,41,FALSE)</f>
        <v>0</v>
      </c>
      <c r="AT984">
        <f>VLOOKUP($G984,county_facts!$A:$BB,42,FALSE)</f>
        <v>0</v>
      </c>
      <c r="AU984">
        <f>VLOOKUP($G984,county_facts!$A:$BB,43,FALSE)</f>
        <v>0</v>
      </c>
      <c r="AV984">
        <f>VLOOKUP($G984,county_facts!$A:$BB,44,FALSE)</f>
        <v>0</v>
      </c>
      <c r="AW984">
        <f>VLOOKUP($G984,county_facts!$A:$BB,45,FALSE)</f>
        <v>0</v>
      </c>
      <c r="AX984">
        <f>VLOOKUP($G984,county_facts!$A:$BB,46,FALSE)</f>
        <v>0</v>
      </c>
      <c r="AY984">
        <f>VLOOKUP($G984,county_facts!$A:$BB,47,FALSE)</f>
        <v>0</v>
      </c>
      <c r="AZ984">
        <f>VLOOKUP($G984,county_facts!$A:$BB,48,FALSE)</f>
        <v>41227</v>
      </c>
      <c r="BA984">
        <f>VLOOKUP($G984,county_facts!$A:$BB,49,FALSE)</f>
        <v>31806</v>
      </c>
      <c r="BB984">
        <f>VLOOKUP($G984,county_facts!$A:$BB,50,FALSE)</f>
        <v>3171</v>
      </c>
      <c r="BC984">
        <f>VLOOKUP($G984,county_facts!$A:$BB,51,FALSE)</f>
        <v>1192</v>
      </c>
      <c r="BD984">
        <f>VLOOKUP($G984,county_facts!$A:$BB,52,FALSE)</f>
        <v>10</v>
      </c>
      <c r="BE984">
        <f>VLOOKUP($G984,county_facts!$A:$BB,53,FALSE)</f>
        <v>470.71</v>
      </c>
      <c r="BF984">
        <f>VLOOKUP($G984,county_facts!$A:$BB,54,FALSE)</f>
        <v>21.6</v>
      </c>
    </row>
    <row r="985" spans="1:58" x14ac:dyDescent="0.3">
      <c r="A985" t="s">
        <v>9</v>
      </c>
      <c r="B985" t="s">
        <v>277</v>
      </c>
      <c r="C985">
        <v>180</v>
      </c>
      <c r="D985" t="s">
        <v>403</v>
      </c>
      <c r="E985">
        <v>995</v>
      </c>
      <c r="F985">
        <v>0.18090452300000001</v>
      </c>
      <c r="G985">
        <v>37103</v>
      </c>
      <c r="H985">
        <f>VLOOKUP($G985,county_facts!$A:$BB,4,FALSE)</f>
        <v>10076</v>
      </c>
      <c r="I985">
        <f>VLOOKUP($G985,county_facts!$A:$BB,5,FALSE)</f>
        <v>10153</v>
      </c>
      <c r="J985">
        <f>VLOOKUP($G985,county_facts!$A:$BB,6,FALSE)</f>
        <v>-0.8</v>
      </c>
      <c r="K985">
        <f>VLOOKUP($G985,county_facts!$A:$BB,7,FALSE)</f>
        <v>10153</v>
      </c>
      <c r="L985">
        <f>VLOOKUP($G985,county_facts!$A:$BB,8,FALSE)</f>
        <v>4.5</v>
      </c>
      <c r="M985">
        <f>VLOOKUP($G985,county_facts!$A:$BB,9,FALSE)</f>
        <v>19</v>
      </c>
      <c r="N985">
        <f>VLOOKUP($G985,county_facts!$A:$BB,10,FALSE)</f>
        <v>21.7</v>
      </c>
      <c r="O985">
        <f>VLOOKUP($G985,county_facts!$A:$BB,11,FALSE)</f>
        <v>51.3</v>
      </c>
      <c r="P985">
        <f>VLOOKUP($G985,county_facts!$A:$BB,12,FALSE)</f>
        <v>65.900000000000006</v>
      </c>
      <c r="Q985">
        <f>VLOOKUP($G985,county_facts!$A:$BB,13,FALSE)</f>
        <v>31.1</v>
      </c>
      <c r="R985">
        <f>VLOOKUP($G985,county_facts!$A:$BB,14,FALSE)</f>
        <v>0.7</v>
      </c>
      <c r="S985">
        <f>VLOOKUP($G985,county_facts!$A:$BB,15,FALSE)</f>
        <v>0.5</v>
      </c>
      <c r="T985">
        <f>VLOOKUP($G985,county_facts!$A:$BB,16,FALSE)</f>
        <v>0</v>
      </c>
      <c r="U985">
        <f>VLOOKUP($G985,county_facts!$A:$BB,17,FALSE)</f>
        <v>1.8</v>
      </c>
      <c r="V985">
        <f>VLOOKUP($G985,county_facts!$A:$BB,18,FALSE)</f>
        <v>4.4000000000000004</v>
      </c>
      <c r="W985">
        <f>VLOOKUP($G985,county_facts!$A:$BB,19,FALSE)</f>
        <v>62.1</v>
      </c>
      <c r="X985">
        <f>VLOOKUP($G985,county_facts!$A:$BB,20,FALSE)</f>
        <v>87.2</v>
      </c>
      <c r="Y985">
        <f>VLOOKUP($G985,county_facts!$A:$BB,21,FALSE)</f>
        <v>4</v>
      </c>
      <c r="Z985">
        <f>VLOOKUP($G985,county_facts!$A:$BB,22,FALSE)</f>
        <v>5.0999999999999996</v>
      </c>
      <c r="AA985">
        <f>VLOOKUP($G985,county_facts!$A:$BB,23,FALSE)</f>
        <v>83.8</v>
      </c>
      <c r="AB985">
        <f>VLOOKUP($G985,county_facts!$A:$BB,24,FALSE)</f>
        <v>11.1</v>
      </c>
      <c r="AC985">
        <f>VLOOKUP($G985,county_facts!$A:$BB,25,FALSE)</f>
        <v>1067</v>
      </c>
      <c r="AD985">
        <f>VLOOKUP($G985,county_facts!$A:$BB,26,FALSE)</f>
        <v>26.8</v>
      </c>
      <c r="AE985">
        <f>VLOOKUP($G985,county_facts!$A:$BB,27,FALSE)</f>
        <v>4860</v>
      </c>
      <c r="AF985">
        <f>VLOOKUP($G985,county_facts!$A:$BB,28,FALSE)</f>
        <v>69.5</v>
      </c>
      <c r="AG985">
        <f>VLOOKUP($G985,county_facts!$A:$BB,29,FALSE)</f>
        <v>3.7</v>
      </c>
      <c r="AH985">
        <f>VLOOKUP($G985,county_facts!$A:$BB,30,FALSE)</f>
        <v>97600</v>
      </c>
      <c r="AI985">
        <f>VLOOKUP($G985,county_facts!$A:$BB,31,FALSE)</f>
        <v>4151</v>
      </c>
      <c r="AJ985">
        <f>VLOOKUP($G985,county_facts!$A:$BB,32,FALSE)</f>
        <v>2.42</v>
      </c>
      <c r="AK985">
        <f>VLOOKUP($G985,county_facts!$A:$BB,33,FALSE)</f>
        <v>20105</v>
      </c>
      <c r="AL985">
        <f>VLOOKUP($G985,county_facts!$A:$BB,34,FALSE)</f>
        <v>36213</v>
      </c>
      <c r="AM985">
        <f>VLOOKUP($G985,county_facts!$A:$BB,35,FALSE)</f>
        <v>16.7</v>
      </c>
      <c r="AN985">
        <f>VLOOKUP($G985,county_facts!$A:$BB,36,FALSE)</f>
        <v>136</v>
      </c>
      <c r="AO985">
        <f>VLOOKUP($G985,county_facts!$A:$BB,37,FALSE)</f>
        <v>750</v>
      </c>
      <c r="AP985">
        <f>VLOOKUP($G985,county_facts!$A:$BB,38,FALSE)</f>
        <v>-9.1999999999999993</v>
      </c>
      <c r="AQ985">
        <f>VLOOKUP($G985,county_facts!$A:$BB,39,FALSE)</f>
        <v>551</v>
      </c>
      <c r="AR985">
        <f>VLOOKUP($G985,county_facts!$A:$BB,40,FALSE)</f>
        <v>850</v>
      </c>
      <c r="AS985">
        <f>VLOOKUP($G985,county_facts!$A:$BB,41,FALSE)</f>
        <v>0</v>
      </c>
      <c r="AT985">
        <f>VLOOKUP($G985,county_facts!$A:$BB,42,FALSE)</f>
        <v>0</v>
      </c>
      <c r="AU985">
        <f>VLOOKUP($G985,county_facts!$A:$BB,43,FALSE)</f>
        <v>0</v>
      </c>
      <c r="AV985">
        <f>VLOOKUP($G985,county_facts!$A:$BB,44,FALSE)</f>
        <v>0</v>
      </c>
      <c r="AW985">
        <f>VLOOKUP($G985,county_facts!$A:$BB,45,FALSE)</f>
        <v>0</v>
      </c>
      <c r="AX985">
        <f>VLOOKUP($G985,county_facts!$A:$BB,46,FALSE)</f>
        <v>0</v>
      </c>
      <c r="AY985">
        <f>VLOOKUP($G985,county_facts!$A:$BB,47,FALSE)</f>
        <v>0</v>
      </c>
      <c r="AZ985">
        <f>VLOOKUP($G985,county_facts!$A:$BB,48,FALSE)</f>
        <v>41227</v>
      </c>
      <c r="BA985">
        <f>VLOOKUP($G985,county_facts!$A:$BB,49,FALSE)</f>
        <v>31806</v>
      </c>
      <c r="BB985">
        <f>VLOOKUP($G985,county_facts!$A:$BB,50,FALSE)</f>
        <v>3171</v>
      </c>
      <c r="BC985">
        <f>VLOOKUP($G985,county_facts!$A:$BB,51,FALSE)</f>
        <v>1192</v>
      </c>
      <c r="BD985">
        <f>VLOOKUP($G985,county_facts!$A:$BB,52,FALSE)</f>
        <v>10</v>
      </c>
      <c r="BE985">
        <f>VLOOKUP($G985,county_facts!$A:$BB,53,FALSE)</f>
        <v>470.71</v>
      </c>
      <c r="BF985">
        <f>VLOOKUP($G985,county_facts!$A:$BB,54,FALSE)</f>
        <v>21.6</v>
      </c>
    </row>
    <row r="986" spans="1:58" x14ac:dyDescent="0.3">
      <c r="A986" t="s">
        <v>6</v>
      </c>
      <c r="B986" t="s">
        <v>435</v>
      </c>
      <c r="C986">
        <v>8031</v>
      </c>
      <c r="D986" t="s">
        <v>403</v>
      </c>
      <c r="E986">
        <v>12345</v>
      </c>
      <c r="F986">
        <v>0.65054677999999999</v>
      </c>
      <c r="G986">
        <v>37101</v>
      </c>
      <c r="H986">
        <f>VLOOKUP($G986,county_facts!$A:$BB,4,FALSE)</f>
        <v>181423</v>
      </c>
      <c r="I986">
        <f>VLOOKUP($G986,county_facts!$A:$BB,5,FALSE)</f>
        <v>168878</v>
      </c>
      <c r="J986">
        <f>VLOOKUP($G986,county_facts!$A:$BB,6,FALSE)</f>
        <v>7.4</v>
      </c>
      <c r="K986">
        <f>VLOOKUP($G986,county_facts!$A:$BB,7,FALSE)</f>
        <v>168878</v>
      </c>
      <c r="L986">
        <f>VLOOKUP($G986,county_facts!$A:$BB,8,FALSE)</f>
        <v>6.5</v>
      </c>
      <c r="M986">
        <f>VLOOKUP($G986,county_facts!$A:$BB,9,FALSE)</f>
        <v>26.4</v>
      </c>
      <c r="N986">
        <f>VLOOKUP($G986,county_facts!$A:$BB,10,FALSE)</f>
        <v>12.3</v>
      </c>
      <c r="O986">
        <f>VLOOKUP($G986,county_facts!$A:$BB,11,FALSE)</f>
        <v>50.9</v>
      </c>
      <c r="P986">
        <f>VLOOKUP($G986,county_facts!$A:$BB,12,FALSE)</f>
        <v>80.400000000000006</v>
      </c>
      <c r="Q986">
        <f>VLOOKUP($G986,county_facts!$A:$BB,13,FALSE)</f>
        <v>16</v>
      </c>
      <c r="R986">
        <f>VLOOKUP($G986,county_facts!$A:$BB,14,FALSE)</f>
        <v>0.9</v>
      </c>
      <c r="S986">
        <f>VLOOKUP($G986,county_facts!$A:$BB,15,FALSE)</f>
        <v>0.8</v>
      </c>
      <c r="T986">
        <f>VLOOKUP($G986,county_facts!$A:$BB,16,FALSE)</f>
        <v>0.1</v>
      </c>
      <c r="U986">
        <f>VLOOKUP($G986,county_facts!$A:$BB,17,FALSE)</f>
        <v>1.9</v>
      </c>
      <c r="V986">
        <f>VLOOKUP($G986,county_facts!$A:$BB,18,FALSE)</f>
        <v>13.4</v>
      </c>
      <c r="W986">
        <f>VLOOKUP($G986,county_facts!$A:$BB,19,FALSE)</f>
        <v>68.900000000000006</v>
      </c>
      <c r="X986">
        <f>VLOOKUP($G986,county_facts!$A:$BB,20,FALSE)</f>
        <v>89.6</v>
      </c>
      <c r="Y986">
        <f>VLOOKUP($G986,county_facts!$A:$BB,21,FALSE)</f>
        <v>7.6</v>
      </c>
      <c r="Z986">
        <f>VLOOKUP($G986,county_facts!$A:$BB,22,FALSE)</f>
        <v>12.1</v>
      </c>
      <c r="AA986">
        <f>VLOOKUP($G986,county_facts!$A:$BB,23,FALSE)</f>
        <v>83.2</v>
      </c>
      <c r="AB986">
        <f>VLOOKUP($G986,county_facts!$A:$BB,24,FALSE)</f>
        <v>20.399999999999999</v>
      </c>
      <c r="AC986">
        <f>VLOOKUP($G986,county_facts!$A:$BB,25,FALSE)</f>
        <v>12752</v>
      </c>
      <c r="AD986">
        <f>VLOOKUP($G986,county_facts!$A:$BB,26,FALSE)</f>
        <v>28.7</v>
      </c>
      <c r="AE986">
        <f>VLOOKUP($G986,county_facts!$A:$BB,27,FALSE)</f>
        <v>70082</v>
      </c>
      <c r="AF986">
        <f>VLOOKUP($G986,county_facts!$A:$BB,28,FALSE)</f>
        <v>71.599999999999994</v>
      </c>
      <c r="AG986">
        <f>VLOOKUP($G986,county_facts!$A:$BB,29,FALSE)</f>
        <v>7.2</v>
      </c>
      <c r="AH986">
        <f>VLOOKUP($G986,county_facts!$A:$BB,30,FALSE)</f>
        <v>141200</v>
      </c>
      <c r="AI986">
        <f>VLOOKUP($G986,county_facts!$A:$BB,31,FALSE)</f>
        <v>60759</v>
      </c>
      <c r="AJ986">
        <f>VLOOKUP($G986,county_facts!$A:$BB,32,FALSE)</f>
        <v>2.81</v>
      </c>
      <c r="AK986">
        <f>VLOOKUP($G986,county_facts!$A:$BB,33,FALSE)</f>
        <v>22410</v>
      </c>
      <c r="AL986">
        <f>VLOOKUP($G986,county_facts!$A:$BB,34,FALSE)</f>
        <v>49711</v>
      </c>
      <c r="AM986">
        <f>VLOOKUP($G986,county_facts!$A:$BB,35,FALSE)</f>
        <v>17.2</v>
      </c>
      <c r="AN986">
        <f>VLOOKUP($G986,county_facts!$A:$BB,36,FALSE)</f>
        <v>3040</v>
      </c>
      <c r="AO986">
        <f>VLOOKUP($G986,county_facts!$A:$BB,37,FALSE)</f>
        <v>38299</v>
      </c>
      <c r="AP986">
        <f>VLOOKUP($G986,county_facts!$A:$BB,38,FALSE)</f>
        <v>6.1</v>
      </c>
      <c r="AQ986">
        <f>VLOOKUP($G986,county_facts!$A:$BB,39,FALSE)</f>
        <v>11251</v>
      </c>
      <c r="AR986">
        <f>VLOOKUP($G986,county_facts!$A:$BB,40,FALSE)</f>
        <v>13283</v>
      </c>
      <c r="AS986">
        <f>VLOOKUP($G986,county_facts!$A:$BB,41,FALSE)</f>
        <v>9.3000000000000007</v>
      </c>
      <c r="AT986">
        <f>VLOOKUP($G986,county_facts!$A:$BB,42,FALSE)</f>
        <v>0</v>
      </c>
      <c r="AU986">
        <f>VLOOKUP($G986,county_facts!$A:$BB,43,FALSE)</f>
        <v>1.7</v>
      </c>
      <c r="AV986">
        <f>VLOOKUP($G986,county_facts!$A:$BB,44,FALSE)</f>
        <v>0</v>
      </c>
      <c r="AW986">
        <f>VLOOKUP($G986,county_facts!$A:$BB,45,FALSE)</f>
        <v>0</v>
      </c>
      <c r="AX986">
        <f>VLOOKUP($G986,county_facts!$A:$BB,46,FALSE)</f>
        <v>28.7</v>
      </c>
      <c r="AY986">
        <f>VLOOKUP($G986,county_facts!$A:$BB,47,FALSE)</f>
        <v>2418261</v>
      </c>
      <c r="AZ986">
        <f>VLOOKUP($G986,county_facts!$A:$BB,48,FALSE)</f>
        <v>820864</v>
      </c>
      <c r="BA986">
        <f>VLOOKUP($G986,county_facts!$A:$BB,49,FALSE)</f>
        <v>1971715</v>
      </c>
      <c r="BB986">
        <f>VLOOKUP($G986,county_facts!$A:$BB,50,FALSE)</f>
        <v>12565</v>
      </c>
      <c r="BC986">
        <f>VLOOKUP($G986,county_facts!$A:$BB,51,FALSE)</f>
        <v>197202</v>
      </c>
      <c r="BD986">
        <f>VLOOKUP($G986,county_facts!$A:$BB,52,FALSE)</f>
        <v>1280</v>
      </c>
      <c r="BE986">
        <f>VLOOKUP($G986,county_facts!$A:$BB,53,FALSE)</f>
        <v>791.3</v>
      </c>
      <c r="BF986">
        <f>VLOOKUP($G986,county_facts!$A:$BB,54,FALSE)</f>
        <v>213.4</v>
      </c>
    </row>
    <row r="987" spans="1:58" x14ac:dyDescent="0.3">
      <c r="A987" t="s">
        <v>9</v>
      </c>
      <c r="B987" t="s">
        <v>435</v>
      </c>
      <c r="C987">
        <v>4314</v>
      </c>
      <c r="D987" t="s">
        <v>403</v>
      </c>
      <c r="E987">
        <v>12345</v>
      </c>
      <c r="F987">
        <v>0.34945322000000001</v>
      </c>
      <c r="G987">
        <v>37101</v>
      </c>
      <c r="H987">
        <f>VLOOKUP($G987,county_facts!$A:$BB,4,FALSE)</f>
        <v>181423</v>
      </c>
      <c r="I987">
        <f>VLOOKUP($G987,county_facts!$A:$BB,5,FALSE)</f>
        <v>168878</v>
      </c>
      <c r="J987">
        <f>VLOOKUP($G987,county_facts!$A:$BB,6,FALSE)</f>
        <v>7.4</v>
      </c>
      <c r="K987">
        <f>VLOOKUP($G987,county_facts!$A:$BB,7,FALSE)</f>
        <v>168878</v>
      </c>
      <c r="L987">
        <f>VLOOKUP($G987,county_facts!$A:$BB,8,FALSE)</f>
        <v>6.5</v>
      </c>
      <c r="M987">
        <f>VLOOKUP($G987,county_facts!$A:$BB,9,FALSE)</f>
        <v>26.4</v>
      </c>
      <c r="N987">
        <f>VLOOKUP($G987,county_facts!$A:$BB,10,FALSE)</f>
        <v>12.3</v>
      </c>
      <c r="O987">
        <f>VLOOKUP($G987,county_facts!$A:$BB,11,FALSE)</f>
        <v>50.9</v>
      </c>
      <c r="P987">
        <f>VLOOKUP($G987,county_facts!$A:$BB,12,FALSE)</f>
        <v>80.400000000000006</v>
      </c>
      <c r="Q987">
        <f>VLOOKUP($G987,county_facts!$A:$BB,13,FALSE)</f>
        <v>16</v>
      </c>
      <c r="R987">
        <f>VLOOKUP($G987,county_facts!$A:$BB,14,FALSE)</f>
        <v>0.9</v>
      </c>
      <c r="S987">
        <f>VLOOKUP($G987,county_facts!$A:$BB,15,FALSE)</f>
        <v>0.8</v>
      </c>
      <c r="T987">
        <f>VLOOKUP($G987,county_facts!$A:$BB,16,FALSE)</f>
        <v>0.1</v>
      </c>
      <c r="U987">
        <f>VLOOKUP($G987,county_facts!$A:$BB,17,FALSE)</f>
        <v>1.9</v>
      </c>
      <c r="V987">
        <f>VLOOKUP($G987,county_facts!$A:$BB,18,FALSE)</f>
        <v>13.4</v>
      </c>
      <c r="W987">
        <f>VLOOKUP($G987,county_facts!$A:$BB,19,FALSE)</f>
        <v>68.900000000000006</v>
      </c>
      <c r="X987">
        <f>VLOOKUP($G987,county_facts!$A:$BB,20,FALSE)</f>
        <v>89.6</v>
      </c>
      <c r="Y987">
        <f>VLOOKUP($G987,county_facts!$A:$BB,21,FALSE)</f>
        <v>7.6</v>
      </c>
      <c r="Z987">
        <f>VLOOKUP($G987,county_facts!$A:$BB,22,FALSE)</f>
        <v>12.1</v>
      </c>
      <c r="AA987">
        <f>VLOOKUP($G987,county_facts!$A:$BB,23,FALSE)</f>
        <v>83.2</v>
      </c>
      <c r="AB987">
        <f>VLOOKUP($G987,county_facts!$A:$BB,24,FALSE)</f>
        <v>20.399999999999999</v>
      </c>
      <c r="AC987">
        <f>VLOOKUP($G987,county_facts!$A:$BB,25,FALSE)</f>
        <v>12752</v>
      </c>
      <c r="AD987">
        <f>VLOOKUP($G987,county_facts!$A:$BB,26,FALSE)</f>
        <v>28.7</v>
      </c>
      <c r="AE987">
        <f>VLOOKUP($G987,county_facts!$A:$BB,27,FALSE)</f>
        <v>70082</v>
      </c>
      <c r="AF987">
        <f>VLOOKUP($G987,county_facts!$A:$BB,28,FALSE)</f>
        <v>71.599999999999994</v>
      </c>
      <c r="AG987">
        <f>VLOOKUP($G987,county_facts!$A:$BB,29,FALSE)</f>
        <v>7.2</v>
      </c>
      <c r="AH987">
        <f>VLOOKUP($G987,county_facts!$A:$BB,30,FALSE)</f>
        <v>141200</v>
      </c>
      <c r="AI987">
        <f>VLOOKUP($G987,county_facts!$A:$BB,31,FALSE)</f>
        <v>60759</v>
      </c>
      <c r="AJ987">
        <f>VLOOKUP($G987,county_facts!$A:$BB,32,FALSE)</f>
        <v>2.81</v>
      </c>
      <c r="AK987">
        <f>VLOOKUP($G987,county_facts!$A:$BB,33,FALSE)</f>
        <v>22410</v>
      </c>
      <c r="AL987">
        <f>VLOOKUP($G987,county_facts!$A:$BB,34,FALSE)</f>
        <v>49711</v>
      </c>
      <c r="AM987">
        <f>VLOOKUP($G987,county_facts!$A:$BB,35,FALSE)</f>
        <v>17.2</v>
      </c>
      <c r="AN987">
        <f>VLOOKUP($G987,county_facts!$A:$BB,36,FALSE)</f>
        <v>3040</v>
      </c>
      <c r="AO987">
        <f>VLOOKUP($G987,county_facts!$A:$BB,37,FALSE)</f>
        <v>38299</v>
      </c>
      <c r="AP987">
        <f>VLOOKUP($G987,county_facts!$A:$BB,38,FALSE)</f>
        <v>6.1</v>
      </c>
      <c r="AQ987">
        <f>VLOOKUP($G987,county_facts!$A:$BB,39,FALSE)</f>
        <v>11251</v>
      </c>
      <c r="AR987">
        <f>VLOOKUP($G987,county_facts!$A:$BB,40,FALSE)</f>
        <v>13283</v>
      </c>
      <c r="AS987">
        <f>VLOOKUP($G987,county_facts!$A:$BB,41,FALSE)</f>
        <v>9.3000000000000007</v>
      </c>
      <c r="AT987">
        <f>VLOOKUP($G987,county_facts!$A:$BB,42,FALSE)</f>
        <v>0</v>
      </c>
      <c r="AU987">
        <f>VLOOKUP($G987,county_facts!$A:$BB,43,FALSE)</f>
        <v>1.7</v>
      </c>
      <c r="AV987">
        <f>VLOOKUP($G987,county_facts!$A:$BB,44,FALSE)</f>
        <v>0</v>
      </c>
      <c r="AW987">
        <f>VLOOKUP($G987,county_facts!$A:$BB,45,FALSE)</f>
        <v>0</v>
      </c>
      <c r="AX987">
        <f>VLOOKUP($G987,county_facts!$A:$BB,46,FALSE)</f>
        <v>28.7</v>
      </c>
      <c r="AY987">
        <f>VLOOKUP($G987,county_facts!$A:$BB,47,FALSE)</f>
        <v>2418261</v>
      </c>
      <c r="AZ987">
        <f>VLOOKUP($G987,county_facts!$A:$BB,48,FALSE)</f>
        <v>820864</v>
      </c>
      <c r="BA987">
        <f>VLOOKUP($G987,county_facts!$A:$BB,49,FALSE)</f>
        <v>1971715</v>
      </c>
      <c r="BB987">
        <f>VLOOKUP($G987,county_facts!$A:$BB,50,FALSE)</f>
        <v>12565</v>
      </c>
      <c r="BC987">
        <f>VLOOKUP($G987,county_facts!$A:$BB,51,FALSE)</f>
        <v>197202</v>
      </c>
      <c r="BD987">
        <f>VLOOKUP($G987,county_facts!$A:$BB,52,FALSE)</f>
        <v>1280</v>
      </c>
      <c r="BE987">
        <f>VLOOKUP($G987,county_facts!$A:$BB,53,FALSE)</f>
        <v>791.3</v>
      </c>
      <c r="BF987">
        <f>VLOOKUP($G987,county_facts!$A:$BB,54,FALSE)</f>
        <v>213.4</v>
      </c>
    </row>
    <row r="988" spans="1:58" x14ac:dyDescent="0.3">
      <c r="A988" t="s">
        <v>6</v>
      </c>
      <c r="B988" t="s">
        <v>39</v>
      </c>
      <c r="C988">
        <v>1846</v>
      </c>
      <c r="D988" t="s">
        <v>403</v>
      </c>
      <c r="E988">
        <v>3690</v>
      </c>
      <c r="F988">
        <v>0.50027100300000005</v>
      </c>
      <c r="G988">
        <v>37099</v>
      </c>
      <c r="H988">
        <f>VLOOKUP($G988,county_facts!$A:$BB,4,FALSE)</f>
        <v>40981</v>
      </c>
      <c r="I988">
        <f>VLOOKUP($G988,county_facts!$A:$BB,5,FALSE)</f>
        <v>40271</v>
      </c>
      <c r="J988">
        <f>VLOOKUP($G988,county_facts!$A:$BB,6,FALSE)</f>
        <v>1.8</v>
      </c>
      <c r="K988">
        <f>VLOOKUP($G988,county_facts!$A:$BB,7,FALSE)</f>
        <v>40271</v>
      </c>
      <c r="L988">
        <f>VLOOKUP($G988,county_facts!$A:$BB,8,FALSE)</f>
        <v>4.7</v>
      </c>
      <c r="M988">
        <f>VLOOKUP($G988,county_facts!$A:$BB,9,FALSE)</f>
        <v>17.100000000000001</v>
      </c>
      <c r="N988">
        <f>VLOOKUP($G988,county_facts!$A:$BB,10,FALSE)</f>
        <v>17.7</v>
      </c>
      <c r="O988">
        <f>VLOOKUP($G988,county_facts!$A:$BB,11,FALSE)</f>
        <v>50.9</v>
      </c>
      <c r="P988">
        <f>VLOOKUP($G988,county_facts!$A:$BB,12,FALSE)</f>
        <v>85.2</v>
      </c>
      <c r="Q988">
        <f>VLOOKUP($G988,county_facts!$A:$BB,13,FALSE)</f>
        <v>2.2999999999999998</v>
      </c>
      <c r="R988">
        <f>VLOOKUP($G988,county_facts!$A:$BB,14,FALSE)</f>
        <v>9.6</v>
      </c>
      <c r="S988">
        <f>VLOOKUP($G988,county_facts!$A:$BB,15,FALSE)</f>
        <v>1</v>
      </c>
      <c r="T988">
        <f>VLOOKUP($G988,county_facts!$A:$BB,16,FALSE)</f>
        <v>0.1</v>
      </c>
      <c r="U988">
        <f>VLOOKUP($G988,county_facts!$A:$BB,17,FALSE)</f>
        <v>1.9</v>
      </c>
      <c r="V988">
        <f>VLOOKUP($G988,county_facts!$A:$BB,18,FALSE)</f>
        <v>5.0999999999999996</v>
      </c>
      <c r="W988">
        <f>VLOOKUP($G988,county_facts!$A:$BB,19,FALSE)</f>
        <v>81.400000000000006</v>
      </c>
      <c r="X988">
        <f>VLOOKUP($G988,county_facts!$A:$BB,20,FALSE)</f>
        <v>83.1</v>
      </c>
      <c r="Y988">
        <f>VLOOKUP($G988,county_facts!$A:$BB,21,FALSE)</f>
        <v>4.5999999999999996</v>
      </c>
      <c r="Z988">
        <f>VLOOKUP($G988,county_facts!$A:$BB,22,FALSE)</f>
        <v>8.4</v>
      </c>
      <c r="AA988">
        <f>VLOOKUP($G988,county_facts!$A:$BB,23,FALSE)</f>
        <v>85</v>
      </c>
      <c r="AB988">
        <f>VLOOKUP($G988,county_facts!$A:$BB,24,FALSE)</f>
        <v>27.9</v>
      </c>
      <c r="AC988">
        <f>VLOOKUP($G988,county_facts!$A:$BB,25,FALSE)</f>
        <v>3137</v>
      </c>
      <c r="AD988">
        <f>VLOOKUP($G988,county_facts!$A:$BB,26,FALSE)</f>
        <v>19.7</v>
      </c>
      <c r="AE988">
        <f>VLOOKUP($G988,county_facts!$A:$BB,27,FALSE)</f>
        <v>26574</v>
      </c>
      <c r="AF988">
        <f>VLOOKUP($G988,county_facts!$A:$BB,28,FALSE)</f>
        <v>67.8</v>
      </c>
      <c r="AG988">
        <f>VLOOKUP($G988,county_facts!$A:$BB,29,FALSE)</f>
        <v>11.1</v>
      </c>
      <c r="AH988">
        <f>VLOOKUP($G988,county_facts!$A:$BB,30,FALSE)</f>
        <v>172800</v>
      </c>
      <c r="AI988">
        <f>VLOOKUP($G988,county_facts!$A:$BB,31,FALSE)</f>
        <v>15609</v>
      </c>
      <c r="AJ988">
        <f>VLOOKUP($G988,county_facts!$A:$BB,32,FALSE)</f>
        <v>2.36</v>
      </c>
      <c r="AK988">
        <f>VLOOKUP($G988,county_facts!$A:$BB,33,FALSE)</f>
        <v>21014</v>
      </c>
      <c r="AL988">
        <f>VLOOKUP($G988,county_facts!$A:$BB,34,FALSE)</f>
        <v>36951</v>
      </c>
      <c r="AM988">
        <f>VLOOKUP($G988,county_facts!$A:$BB,35,FALSE)</f>
        <v>21.8</v>
      </c>
      <c r="AN988">
        <f>VLOOKUP($G988,county_facts!$A:$BB,36,FALSE)</f>
        <v>925</v>
      </c>
      <c r="AO988">
        <f>VLOOKUP($G988,county_facts!$A:$BB,37,FALSE)</f>
        <v>10727</v>
      </c>
      <c r="AP988">
        <f>VLOOKUP($G988,county_facts!$A:$BB,38,FALSE)</f>
        <v>7.5</v>
      </c>
      <c r="AQ988">
        <f>VLOOKUP($G988,county_facts!$A:$BB,39,FALSE)</f>
        <v>3003</v>
      </c>
      <c r="AR988">
        <f>VLOOKUP($G988,county_facts!$A:$BB,40,FALSE)</f>
        <v>3866</v>
      </c>
      <c r="AS988">
        <f>VLOOKUP($G988,county_facts!$A:$BB,41,FALSE)</f>
        <v>0</v>
      </c>
      <c r="AT988">
        <f>VLOOKUP($G988,county_facts!$A:$BB,42,FALSE)</f>
        <v>0</v>
      </c>
      <c r="AU988">
        <f>VLOOKUP($G988,county_facts!$A:$BB,43,FALSE)</f>
        <v>0</v>
      </c>
      <c r="AV988">
        <f>VLOOKUP($G988,county_facts!$A:$BB,44,FALSE)</f>
        <v>0</v>
      </c>
      <c r="AW988">
        <f>VLOOKUP($G988,county_facts!$A:$BB,45,FALSE)</f>
        <v>0</v>
      </c>
      <c r="AX988">
        <f>VLOOKUP($G988,county_facts!$A:$BB,46,FALSE)</f>
        <v>21</v>
      </c>
      <c r="AY988">
        <f>VLOOKUP($G988,county_facts!$A:$BB,47,FALSE)</f>
        <v>0</v>
      </c>
      <c r="AZ988">
        <f>VLOOKUP($G988,county_facts!$A:$BB,48,FALSE)</f>
        <v>52919</v>
      </c>
      <c r="BA988">
        <f>VLOOKUP($G988,county_facts!$A:$BB,49,FALSE)</f>
        <v>433723</v>
      </c>
      <c r="BB988">
        <f>VLOOKUP($G988,county_facts!$A:$BB,50,FALSE)</f>
        <v>11900</v>
      </c>
      <c r="BC988">
        <f>VLOOKUP($G988,county_facts!$A:$BB,51,FALSE)</f>
        <v>74029</v>
      </c>
      <c r="BD988">
        <f>VLOOKUP($G988,county_facts!$A:$BB,52,FALSE)</f>
        <v>211</v>
      </c>
      <c r="BE988">
        <f>VLOOKUP($G988,county_facts!$A:$BB,53,FALSE)</f>
        <v>490.76</v>
      </c>
      <c r="BF988">
        <f>VLOOKUP($G988,county_facts!$A:$BB,54,FALSE)</f>
        <v>82.1</v>
      </c>
    </row>
    <row r="989" spans="1:58" x14ac:dyDescent="0.3">
      <c r="A989" t="s">
        <v>9</v>
      </c>
      <c r="B989" t="s">
        <v>39</v>
      </c>
      <c r="C989">
        <v>1844</v>
      </c>
      <c r="D989" t="s">
        <v>403</v>
      </c>
      <c r="E989">
        <v>3690</v>
      </c>
      <c r="F989">
        <v>0.49972899700000001</v>
      </c>
      <c r="G989">
        <v>37099</v>
      </c>
      <c r="H989">
        <f>VLOOKUP($G989,county_facts!$A:$BB,4,FALSE)</f>
        <v>40981</v>
      </c>
      <c r="I989">
        <f>VLOOKUP($G989,county_facts!$A:$BB,5,FALSE)</f>
        <v>40271</v>
      </c>
      <c r="J989">
        <f>VLOOKUP($G989,county_facts!$A:$BB,6,FALSE)</f>
        <v>1.8</v>
      </c>
      <c r="K989">
        <f>VLOOKUP($G989,county_facts!$A:$BB,7,FALSE)</f>
        <v>40271</v>
      </c>
      <c r="L989">
        <f>VLOOKUP($G989,county_facts!$A:$BB,8,FALSE)</f>
        <v>4.7</v>
      </c>
      <c r="M989">
        <f>VLOOKUP($G989,county_facts!$A:$BB,9,FALSE)</f>
        <v>17.100000000000001</v>
      </c>
      <c r="N989">
        <f>VLOOKUP($G989,county_facts!$A:$BB,10,FALSE)</f>
        <v>17.7</v>
      </c>
      <c r="O989">
        <f>VLOOKUP($G989,county_facts!$A:$BB,11,FALSE)</f>
        <v>50.9</v>
      </c>
      <c r="P989">
        <f>VLOOKUP($G989,county_facts!$A:$BB,12,FALSE)</f>
        <v>85.2</v>
      </c>
      <c r="Q989">
        <f>VLOOKUP($G989,county_facts!$A:$BB,13,FALSE)</f>
        <v>2.2999999999999998</v>
      </c>
      <c r="R989">
        <f>VLOOKUP($G989,county_facts!$A:$BB,14,FALSE)</f>
        <v>9.6</v>
      </c>
      <c r="S989">
        <f>VLOOKUP($G989,county_facts!$A:$BB,15,FALSE)</f>
        <v>1</v>
      </c>
      <c r="T989">
        <f>VLOOKUP($G989,county_facts!$A:$BB,16,FALSE)</f>
        <v>0.1</v>
      </c>
      <c r="U989">
        <f>VLOOKUP($G989,county_facts!$A:$BB,17,FALSE)</f>
        <v>1.9</v>
      </c>
      <c r="V989">
        <f>VLOOKUP($G989,county_facts!$A:$BB,18,FALSE)</f>
        <v>5.0999999999999996</v>
      </c>
      <c r="W989">
        <f>VLOOKUP($G989,county_facts!$A:$BB,19,FALSE)</f>
        <v>81.400000000000006</v>
      </c>
      <c r="X989">
        <f>VLOOKUP($G989,county_facts!$A:$BB,20,FALSE)</f>
        <v>83.1</v>
      </c>
      <c r="Y989">
        <f>VLOOKUP($G989,county_facts!$A:$BB,21,FALSE)</f>
        <v>4.5999999999999996</v>
      </c>
      <c r="Z989">
        <f>VLOOKUP($G989,county_facts!$A:$BB,22,FALSE)</f>
        <v>8.4</v>
      </c>
      <c r="AA989">
        <f>VLOOKUP($G989,county_facts!$A:$BB,23,FALSE)</f>
        <v>85</v>
      </c>
      <c r="AB989">
        <f>VLOOKUP($G989,county_facts!$A:$BB,24,FALSE)</f>
        <v>27.9</v>
      </c>
      <c r="AC989">
        <f>VLOOKUP($G989,county_facts!$A:$BB,25,FALSE)</f>
        <v>3137</v>
      </c>
      <c r="AD989">
        <f>VLOOKUP($G989,county_facts!$A:$BB,26,FALSE)</f>
        <v>19.7</v>
      </c>
      <c r="AE989">
        <f>VLOOKUP($G989,county_facts!$A:$BB,27,FALSE)</f>
        <v>26574</v>
      </c>
      <c r="AF989">
        <f>VLOOKUP($G989,county_facts!$A:$BB,28,FALSE)</f>
        <v>67.8</v>
      </c>
      <c r="AG989">
        <f>VLOOKUP($G989,county_facts!$A:$BB,29,FALSE)</f>
        <v>11.1</v>
      </c>
      <c r="AH989">
        <f>VLOOKUP($G989,county_facts!$A:$BB,30,FALSE)</f>
        <v>172800</v>
      </c>
      <c r="AI989">
        <f>VLOOKUP($G989,county_facts!$A:$BB,31,FALSE)</f>
        <v>15609</v>
      </c>
      <c r="AJ989">
        <f>VLOOKUP($G989,county_facts!$A:$BB,32,FALSE)</f>
        <v>2.36</v>
      </c>
      <c r="AK989">
        <f>VLOOKUP($G989,county_facts!$A:$BB,33,FALSE)</f>
        <v>21014</v>
      </c>
      <c r="AL989">
        <f>VLOOKUP($G989,county_facts!$A:$BB,34,FALSE)</f>
        <v>36951</v>
      </c>
      <c r="AM989">
        <f>VLOOKUP($G989,county_facts!$A:$BB,35,FALSE)</f>
        <v>21.8</v>
      </c>
      <c r="AN989">
        <f>VLOOKUP($G989,county_facts!$A:$BB,36,FALSE)</f>
        <v>925</v>
      </c>
      <c r="AO989">
        <f>VLOOKUP($G989,county_facts!$A:$BB,37,FALSE)</f>
        <v>10727</v>
      </c>
      <c r="AP989">
        <f>VLOOKUP($G989,county_facts!$A:$BB,38,FALSE)</f>
        <v>7.5</v>
      </c>
      <c r="AQ989">
        <f>VLOOKUP($G989,county_facts!$A:$BB,39,FALSE)</f>
        <v>3003</v>
      </c>
      <c r="AR989">
        <f>VLOOKUP($G989,county_facts!$A:$BB,40,FALSE)</f>
        <v>3866</v>
      </c>
      <c r="AS989">
        <f>VLOOKUP($G989,county_facts!$A:$BB,41,FALSE)</f>
        <v>0</v>
      </c>
      <c r="AT989">
        <f>VLOOKUP($G989,county_facts!$A:$BB,42,FALSE)</f>
        <v>0</v>
      </c>
      <c r="AU989">
        <f>VLOOKUP($G989,county_facts!$A:$BB,43,FALSE)</f>
        <v>0</v>
      </c>
      <c r="AV989">
        <f>VLOOKUP($G989,county_facts!$A:$BB,44,FALSE)</f>
        <v>0</v>
      </c>
      <c r="AW989">
        <f>VLOOKUP($G989,county_facts!$A:$BB,45,FALSE)</f>
        <v>0</v>
      </c>
      <c r="AX989">
        <f>VLOOKUP($G989,county_facts!$A:$BB,46,FALSE)</f>
        <v>21</v>
      </c>
      <c r="AY989">
        <f>VLOOKUP($G989,county_facts!$A:$BB,47,FALSE)</f>
        <v>0</v>
      </c>
      <c r="AZ989">
        <f>VLOOKUP($G989,county_facts!$A:$BB,48,FALSE)</f>
        <v>52919</v>
      </c>
      <c r="BA989">
        <f>VLOOKUP($G989,county_facts!$A:$BB,49,FALSE)</f>
        <v>433723</v>
      </c>
      <c r="BB989">
        <f>VLOOKUP($G989,county_facts!$A:$BB,50,FALSE)</f>
        <v>11900</v>
      </c>
      <c r="BC989">
        <f>VLOOKUP($G989,county_facts!$A:$BB,51,FALSE)</f>
        <v>74029</v>
      </c>
      <c r="BD989">
        <f>VLOOKUP($G989,county_facts!$A:$BB,52,FALSE)</f>
        <v>211</v>
      </c>
      <c r="BE989">
        <f>VLOOKUP($G989,county_facts!$A:$BB,53,FALSE)</f>
        <v>490.76</v>
      </c>
      <c r="BF989">
        <f>VLOOKUP($G989,county_facts!$A:$BB,54,FALSE)</f>
        <v>82.1</v>
      </c>
    </row>
    <row r="990" spans="1:58" x14ac:dyDescent="0.3">
      <c r="A990" t="s">
        <v>6</v>
      </c>
      <c r="B990" t="s">
        <v>436</v>
      </c>
      <c r="C990">
        <v>6210</v>
      </c>
      <c r="D990" t="s">
        <v>403</v>
      </c>
      <c r="E990">
        <v>9593</v>
      </c>
      <c r="F990">
        <v>0.64734702399999999</v>
      </c>
      <c r="G990">
        <v>37097</v>
      </c>
      <c r="H990">
        <f>VLOOKUP($G990,county_facts!$A:$BB,4,FALSE)</f>
        <v>166675</v>
      </c>
      <c r="I990">
        <f>VLOOKUP($G990,county_facts!$A:$BB,5,FALSE)</f>
        <v>159440</v>
      </c>
      <c r="J990">
        <f>VLOOKUP($G990,county_facts!$A:$BB,6,FALSE)</f>
        <v>4.5</v>
      </c>
      <c r="K990">
        <f>VLOOKUP($G990,county_facts!$A:$BB,7,FALSE)</f>
        <v>159437</v>
      </c>
      <c r="L990">
        <f>VLOOKUP($G990,county_facts!$A:$BB,8,FALSE)</f>
        <v>5.6</v>
      </c>
      <c r="M990">
        <f>VLOOKUP($G990,county_facts!$A:$BB,9,FALSE)</f>
        <v>23.9</v>
      </c>
      <c r="N990">
        <f>VLOOKUP($G990,county_facts!$A:$BB,10,FALSE)</f>
        <v>14.6</v>
      </c>
      <c r="O990">
        <f>VLOOKUP($G990,county_facts!$A:$BB,11,FALSE)</f>
        <v>50.8</v>
      </c>
      <c r="P990">
        <f>VLOOKUP($G990,county_facts!$A:$BB,12,FALSE)</f>
        <v>83.1</v>
      </c>
      <c r="Q990">
        <f>VLOOKUP($G990,county_facts!$A:$BB,13,FALSE)</f>
        <v>12.2</v>
      </c>
      <c r="R990">
        <f>VLOOKUP($G990,county_facts!$A:$BB,14,FALSE)</f>
        <v>0.5</v>
      </c>
      <c r="S990">
        <f>VLOOKUP($G990,county_facts!$A:$BB,15,FALSE)</f>
        <v>2.4</v>
      </c>
      <c r="T990">
        <f>VLOOKUP($G990,county_facts!$A:$BB,16,FALSE)</f>
        <v>0.1</v>
      </c>
      <c r="U990">
        <f>VLOOKUP($G990,county_facts!$A:$BB,17,FALSE)</f>
        <v>1.8</v>
      </c>
      <c r="V990">
        <f>VLOOKUP($G990,county_facts!$A:$BB,18,FALSE)</f>
        <v>7.3</v>
      </c>
      <c r="W990">
        <f>VLOOKUP($G990,county_facts!$A:$BB,19,FALSE)</f>
        <v>76.8</v>
      </c>
      <c r="X990">
        <f>VLOOKUP($G990,county_facts!$A:$BB,20,FALSE)</f>
        <v>87.7</v>
      </c>
      <c r="Y990">
        <f>VLOOKUP($G990,county_facts!$A:$BB,21,FALSE)</f>
        <v>5.7</v>
      </c>
      <c r="Z990">
        <f>VLOOKUP($G990,county_facts!$A:$BB,22,FALSE)</f>
        <v>8.6</v>
      </c>
      <c r="AA990">
        <f>VLOOKUP($G990,county_facts!$A:$BB,23,FALSE)</f>
        <v>85.9</v>
      </c>
      <c r="AB990">
        <f>VLOOKUP($G990,county_facts!$A:$BB,24,FALSE)</f>
        <v>23.9</v>
      </c>
      <c r="AC990">
        <f>VLOOKUP($G990,county_facts!$A:$BB,25,FALSE)</f>
        <v>11179</v>
      </c>
      <c r="AD990">
        <f>VLOOKUP($G990,county_facts!$A:$BB,26,FALSE)</f>
        <v>24.4</v>
      </c>
      <c r="AE990">
        <f>VLOOKUP($G990,county_facts!$A:$BB,27,FALSE)</f>
        <v>70298</v>
      </c>
      <c r="AF990">
        <f>VLOOKUP($G990,county_facts!$A:$BB,28,FALSE)</f>
        <v>74.099999999999994</v>
      </c>
      <c r="AG990">
        <f>VLOOKUP($G990,county_facts!$A:$BB,29,FALSE)</f>
        <v>11</v>
      </c>
      <c r="AH990">
        <f>VLOOKUP($G990,county_facts!$A:$BB,30,FALSE)</f>
        <v>166700</v>
      </c>
      <c r="AI990">
        <f>VLOOKUP($G990,county_facts!$A:$BB,31,FALSE)</f>
        <v>59468</v>
      </c>
      <c r="AJ990">
        <f>VLOOKUP($G990,county_facts!$A:$BB,32,FALSE)</f>
        <v>2.69</v>
      </c>
      <c r="AK990">
        <f>VLOOKUP($G990,county_facts!$A:$BB,33,FALSE)</f>
        <v>26467</v>
      </c>
      <c r="AL990">
        <f>VLOOKUP($G990,county_facts!$A:$BB,34,FALSE)</f>
        <v>50329</v>
      </c>
      <c r="AM990">
        <f>VLOOKUP($G990,county_facts!$A:$BB,35,FALSE)</f>
        <v>13.8</v>
      </c>
      <c r="AN990">
        <f>VLOOKUP($G990,county_facts!$A:$BB,36,FALSE)</f>
        <v>4356</v>
      </c>
      <c r="AO990">
        <f>VLOOKUP($G990,county_facts!$A:$BB,37,FALSE)</f>
        <v>60162</v>
      </c>
      <c r="AP990">
        <f>VLOOKUP($G990,county_facts!$A:$BB,38,FALSE)</f>
        <v>3.2</v>
      </c>
      <c r="AQ990">
        <f>VLOOKUP($G990,county_facts!$A:$BB,39,FALSE)</f>
        <v>12432</v>
      </c>
      <c r="AR990">
        <f>VLOOKUP($G990,county_facts!$A:$BB,40,FALSE)</f>
        <v>15888</v>
      </c>
      <c r="AS990">
        <f>VLOOKUP($G990,county_facts!$A:$BB,41,FALSE)</f>
        <v>4.8</v>
      </c>
      <c r="AT990">
        <f>VLOOKUP($G990,county_facts!$A:$BB,42,FALSE)</f>
        <v>0</v>
      </c>
      <c r="AU990">
        <f>VLOOKUP($G990,county_facts!$A:$BB,43,FALSE)</f>
        <v>1.1000000000000001</v>
      </c>
      <c r="AV990">
        <f>VLOOKUP($G990,county_facts!$A:$BB,44,FALSE)</f>
        <v>0</v>
      </c>
      <c r="AW990">
        <f>VLOOKUP($G990,county_facts!$A:$BB,45,FALSE)</f>
        <v>0</v>
      </c>
      <c r="AX990">
        <f>VLOOKUP($G990,county_facts!$A:$BB,46,FALSE)</f>
        <v>23.8</v>
      </c>
      <c r="AY990">
        <f>VLOOKUP($G990,county_facts!$A:$BB,47,FALSE)</f>
        <v>3167081</v>
      </c>
      <c r="AZ990">
        <f>VLOOKUP($G990,county_facts!$A:$BB,48,FALSE)</f>
        <v>1275897</v>
      </c>
      <c r="BA990">
        <f>VLOOKUP($G990,county_facts!$A:$BB,49,FALSE)</f>
        <v>2288865</v>
      </c>
      <c r="BB990">
        <f>VLOOKUP($G990,county_facts!$A:$BB,50,FALSE)</f>
        <v>15114</v>
      </c>
      <c r="BC990">
        <f>VLOOKUP($G990,county_facts!$A:$BB,51,FALSE)</f>
        <v>246678</v>
      </c>
      <c r="BD990">
        <f>VLOOKUP($G990,county_facts!$A:$BB,52,FALSE)</f>
        <v>798</v>
      </c>
      <c r="BE990">
        <f>VLOOKUP($G990,county_facts!$A:$BB,53,FALSE)</f>
        <v>573.83000000000004</v>
      </c>
      <c r="BF990">
        <f>VLOOKUP($G990,county_facts!$A:$BB,54,FALSE)</f>
        <v>277.8</v>
      </c>
    </row>
    <row r="991" spans="1:58" x14ac:dyDescent="0.3">
      <c r="A991" t="s">
        <v>9</v>
      </c>
      <c r="B991" t="s">
        <v>436</v>
      </c>
      <c r="C991">
        <v>3383</v>
      </c>
      <c r="D991" t="s">
        <v>403</v>
      </c>
      <c r="E991">
        <v>9593</v>
      </c>
      <c r="F991">
        <v>0.35265297600000001</v>
      </c>
      <c r="G991">
        <v>37097</v>
      </c>
      <c r="H991">
        <f>VLOOKUP($G991,county_facts!$A:$BB,4,FALSE)</f>
        <v>166675</v>
      </c>
      <c r="I991">
        <f>VLOOKUP($G991,county_facts!$A:$BB,5,FALSE)</f>
        <v>159440</v>
      </c>
      <c r="J991">
        <f>VLOOKUP($G991,county_facts!$A:$BB,6,FALSE)</f>
        <v>4.5</v>
      </c>
      <c r="K991">
        <f>VLOOKUP($G991,county_facts!$A:$BB,7,FALSE)</f>
        <v>159437</v>
      </c>
      <c r="L991">
        <f>VLOOKUP($G991,county_facts!$A:$BB,8,FALSE)</f>
        <v>5.6</v>
      </c>
      <c r="M991">
        <f>VLOOKUP($G991,county_facts!$A:$BB,9,FALSE)</f>
        <v>23.9</v>
      </c>
      <c r="N991">
        <f>VLOOKUP($G991,county_facts!$A:$BB,10,FALSE)</f>
        <v>14.6</v>
      </c>
      <c r="O991">
        <f>VLOOKUP($G991,county_facts!$A:$BB,11,FALSE)</f>
        <v>50.8</v>
      </c>
      <c r="P991">
        <f>VLOOKUP($G991,county_facts!$A:$BB,12,FALSE)</f>
        <v>83.1</v>
      </c>
      <c r="Q991">
        <f>VLOOKUP($G991,county_facts!$A:$BB,13,FALSE)</f>
        <v>12.2</v>
      </c>
      <c r="R991">
        <f>VLOOKUP($G991,county_facts!$A:$BB,14,FALSE)</f>
        <v>0.5</v>
      </c>
      <c r="S991">
        <f>VLOOKUP($G991,county_facts!$A:$BB,15,FALSE)</f>
        <v>2.4</v>
      </c>
      <c r="T991">
        <f>VLOOKUP($G991,county_facts!$A:$BB,16,FALSE)</f>
        <v>0.1</v>
      </c>
      <c r="U991">
        <f>VLOOKUP($G991,county_facts!$A:$BB,17,FALSE)</f>
        <v>1.8</v>
      </c>
      <c r="V991">
        <f>VLOOKUP($G991,county_facts!$A:$BB,18,FALSE)</f>
        <v>7.3</v>
      </c>
      <c r="W991">
        <f>VLOOKUP($G991,county_facts!$A:$BB,19,FALSE)</f>
        <v>76.8</v>
      </c>
      <c r="X991">
        <f>VLOOKUP($G991,county_facts!$A:$BB,20,FALSE)</f>
        <v>87.7</v>
      </c>
      <c r="Y991">
        <f>VLOOKUP($G991,county_facts!$A:$BB,21,FALSE)</f>
        <v>5.7</v>
      </c>
      <c r="Z991">
        <f>VLOOKUP($G991,county_facts!$A:$BB,22,FALSE)</f>
        <v>8.6</v>
      </c>
      <c r="AA991">
        <f>VLOOKUP($G991,county_facts!$A:$BB,23,FALSE)</f>
        <v>85.9</v>
      </c>
      <c r="AB991">
        <f>VLOOKUP($G991,county_facts!$A:$BB,24,FALSE)</f>
        <v>23.9</v>
      </c>
      <c r="AC991">
        <f>VLOOKUP($G991,county_facts!$A:$BB,25,FALSE)</f>
        <v>11179</v>
      </c>
      <c r="AD991">
        <f>VLOOKUP($G991,county_facts!$A:$BB,26,FALSE)</f>
        <v>24.4</v>
      </c>
      <c r="AE991">
        <f>VLOOKUP($G991,county_facts!$A:$BB,27,FALSE)</f>
        <v>70298</v>
      </c>
      <c r="AF991">
        <f>VLOOKUP($G991,county_facts!$A:$BB,28,FALSE)</f>
        <v>74.099999999999994</v>
      </c>
      <c r="AG991">
        <f>VLOOKUP($G991,county_facts!$A:$BB,29,FALSE)</f>
        <v>11</v>
      </c>
      <c r="AH991">
        <f>VLOOKUP($G991,county_facts!$A:$BB,30,FALSE)</f>
        <v>166700</v>
      </c>
      <c r="AI991">
        <f>VLOOKUP($G991,county_facts!$A:$BB,31,FALSE)</f>
        <v>59468</v>
      </c>
      <c r="AJ991">
        <f>VLOOKUP($G991,county_facts!$A:$BB,32,FALSE)</f>
        <v>2.69</v>
      </c>
      <c r="AK991">
        <f>VLOOKUP($G991,county_facts!$A:$BB,33,FALSE)</f>
        <v>26467</v>
      </c>
      <c r="AL991">
        <f>VLOOKUP($G991,county_facts!$A:$BB,34,FALSE)</f>
        <v>50329</v>
      </c>
      <c r="AM991">
        <f>VLOOKUP($G991,county_facts!$A:$BB,35,FALSE)</f>
        <v>13.8</v>
      </c>
      <c r="AN991">
        <f>VLOOKUP($G991,county_facts!$A:$BB,36,FALSE)</f>
        <v>4356</v>
      </c>
      <c r="AO991">
        <f>VLOOKUP($G991,county_facts!$A:$BB,37,FALSE)</f>
        <v>60162</v>
      </c>
      <c r="AP991">
        <f>VLOOKUP($G991,county_facts!$A:$BB,38,FALSE)</f>
        <v>3.2</v>
      </c>
      <c r="AQ991">
        <f>VLOOKUP($G991,county_facts!$A:$BB,39,FALSE)</f>
        <v>12432</v>
      </c>
      <c r="AR991">
        <f>VLOOKUP($G991,county_facts!$A:$BB,40,FALSE)</f>
        <v>15888</v>
      </c>
      <c r="AS991">
        <f>VLOOKUP($G991,county_facts!$A:$BB,41,FALSE)</f>
        <v>4.8</v>
      </c>
      <c r="AT991">
        <f>VLOOKUP($G991,county_facts!$A:$BB,42,FALSE)</f>
        <v>0</v>
      </c>
      <c r="AU991">
        <f>VLOOKUP($G991,county_facts!$A:$BB,43,FALSE)</f>
        <v>1.1000000000000001</v>
      </c>
      <c r="AV991">
        <f>VLOOKUP($G991,county_facts!$A:$BB,44,FALSE)</f>
        <v>0</v>
      </c>
      <c r="AW991">
        <f>VLOOKUP($G991,county_facts!$A:$BB,45,FALSE)</f>
        <v>0</v>
      </c>
      <c r="AX991">
        <f>VLOOKUP($G991,county_facts!$A:$BB,46,FALSE)</f>
        <v>23.8</v>
      </c>
      <c r="AY991">
        <f>VLOOKUP($G991,county_facts!$A:$BB,47,FALSE)</f>
        <v>3167081</v>
      </c>
      <c r="AZ991">
        <f>VLOOKUP($G991,county_facts!$A:$BB,48,FALSE)</f>
        <v>1275897</v>
      </c>
      <c r="BA991">
        <f>VLOOKUP($G991,county_facts!$A:$BB,49,FALSE)</f>
        <v>2288865</v>
      </c>
      <c r="BB991">
        <f>VLOOKUP($G991,county_facts!$A:$BB,50,FALSE)</f>
        <v>15114</v>
      </c>
      <c r="BC991">
        <f>VLOOKUP($G991,county_facts!$A:$BB,51,FALSE)</f>
        <v>246678</v>
      </c>
      <c r="BD991">
        <f>VLOOKUP($G991,county_facts!$A:$BB,52,FALSE)</f>
        <v>798</v>
      </c>
      <c r="BE991">
        <f>VLOOKUP($G991,county_facts!$A:$BB,53,FALSE)</f>
        <v>573.83000000000004</v>
      </c>
      <c r="BF991">
        <f>VLOOKUP($G991,county_facts!$A:$BB,54,FALSE)</f>
        <v>277.8</v>
      </c>
    </row>
    <row r="992" spans="1:58" x14ac:dyDescent="0.3">
      <c r="A992" t="s">
        <v>6</v>
      </c>
      <c r="B992" t="s">
        <v>437</v>
      </c>
      <c r="C992">
        <v>379</v>
      </c>
      <c r="D992" t="s">
        <v>403</v>
      </c>
      <c r="E992">
        <v>506</v>
      </c>
      <c r="F992">
        <v>0.74901185800000003</v>
      </c>
      <c r="G992">
        <v>37095</v>
      </c>
      <c r="H992">
        <f>VLOOKUP($G992,county_facts!$A:$BB,4,FALSE)</f>
        <v>5676</v>
      </c>
      <c r="I992">
        <f>VLOOKUP($G992,county_facts!$A:$BB,5,FALSE)</f>
        <v>5810</v>
      </c>
      <c r="J992">
        <f>VLOOKUP($G992,county_facts!$A:$BB,6,FALSE)</f>
        <v>-2.2999999999999998</v>
      </c>
      <c r="K992">
        <f>VLOOKUP($G992,county_facts!$A:$BB,7,FALSE)</f>
        <v>5810</v>
      </c>
      <c r="L992">
        <f>VLOOKUP($G992,county_facts!$A:$BB,8,FALSE)</f>
        <v>4.4000000000000004</v>
      </c>
      <c r="M992">
        <f>VLOOKUP($G992,county_facts!$A:$BB,9,FALSE)</f>
        <v>18</v>
      </c>
      <c r="N992">
        <f>VLOOKUP($G992,county_facts!$A:$BB,10,FALSE)</f>
        <v>17.7</v>
      </c>
      <c r="O992">
        <f>VLOOKUP($G992,county_facts!$A:$BB,11,FALSE)</f>
        <v>44.5</v>
      </c>
      <c r="P992">
        <f>VLOOKUP($G992,county_facts!$A:$BB,12,FALSE)</f>
        <v>68</v>
      </c>
      <c r="Q992">
        <f>VLOOKUP($G992,county_facts!$A:$BB,13,FALSE)</f>
        <v>29.6</v>
      </c>
      <c r="R992">
        <f>VLOOKUP($G992,county_facts!$A:$BB,14,FALSE)</f>
        <v>0.7</v>
      </c>
      <c r="S992">
        <f>VLOOKUP($G992,county_facts!$A:$BB,15,FALSE)</f>
        <v>0.5</v>
      </c>
      <c r="T992">
        <f>VLOOKUP($G992,county_facts!$A:$BB,16,FALSE)</f>
        <v>0</v>
      </c>
      <c r="U992">
        <f>VLOOKUP($G992,county_facts!$A:$BB,17,FALSE)</f>
        <v>1.2</v>
      </c>
      <c r="V992">
        <f>VLOOKUP($G992,county_facts!$A:$BB,18,FALSE)</f>
        <v>8</v>
      </c>
      <c r="W992">
        <f>VLOOKUP($G992,county_facts!$A:$BB,19,FALSE)</f>
        <v>60.9</v>
      </c>
      <c r="X992">
        <f>VLOOKUP($G992,county_facts!$A:$BB,20,FALSE)</f>
        <v>83.8</v>
      </c>
      <c r="Y992">
        <f>VLOOKUP($G992,county_facts!$A:$BB,21,FALSE)</f>
        <v>2.8</v>
      </c>
      <c r="Z992">
        <f>VLOOKUP($G992,county_facts!$A:$BB,22,FALSE)</f>
        <v>5.3</v>
      </c>
      <c r="AA992">
        <f>VLOOKUP($G992,county_facts!$A:$BB,23,FALSE)</f>
        <v>78.8</v>
      </c>
      <c r="AB992">
        <f>VLOOKUP($G992,county_facts!$A:$BB,24,FALSE)</f>
        <v>10.7</v>
      </c>
      <c r="AC992">
        <f>VLOOKUP($G992,county_facts!$A:$BB,25,FALSE)</f>
        <v>271</v>
      </c>
      <c r="AD992">
        <f>VLOOKUP($G992,county_facts!$A:$BB,26,FALSE)</f>
        <v>19.899999999999999</v>
      </c>
      <c r="AE992">
        <f>VLOOKUP($G992,county_facts!$A:$BB,27,FALSE)</f>
        <v>3353</v>
      </c>
      <c r="AF992">
        <f>VLOOKUP($G992,county_facts!$A:$BB,28,FALSE)</f>
        <v>77.599999999999994</v>
      </c>
      <c r="AG992">
        <f>VLOOKUP($G992,county_facts!$A:$BB,29,FALSE)</f>
        <v>7.1</v>
      </c>
      <c r="AH992">
        <f>VLOOKUP($G992,county_facts!$A:$BB,30,FALSE)</f>
        <v>76400</v>
      </c>
      <c r="AI992">
        <f>VLOOKUP($G992,county_facts!$A:$BB,31,FALSE)</f>
        <v>2148</v>
      </c>
      <c r="AJ992">
        <f>VLOOKUP($G992,county_facts!$A:$BB,32,FALSE)</f>
        <v>2.34</v>
      </c>
      <c r="AK992">
        <f>VLOOKUP($G992,county_facts!$A:$BB,33,FALSE)</f>
        <v>18408</v>
      </c>
      <c r="AL992">
        <f>VLOOKUP($G992,county_facts!$A:$BB,34,FALSE)</f>
        <v>42279</v>
      </c>
      <c r="AM992">
        <f>VLOOKUP($G992,county_facts!$A:$BB,35,FALSE)</f>
        <v>25.6</v>
      </c>
      <c r="AN992">
        <f>VLOOKUP($G992,county_facts!$A:$BB,36,FALSE)</f>
        <v>168</v>
      </c>
      <c r="AO992">
        <f>VLOOKUP($G992,county_facts!$A:$BB,37,FALSE)</f>
        <v>914</v>
      </c>
      <c r="AP992">
        <f>VLOOKUP($G992,county_facts!$A:$BB,38,FALSE)</f>
        <v>9.1</v>
      </c>
      <c r="AQ992">
        <f>VLOOKUP($G992,county_facts!$A:$BB,39,FALSE)</f>
        <v>566</v>
      </c>
      <c r="AR992">
        <f>VLOOKUP($G992,county_facts!$A:$BB,40,FALSE)</f>
        <v>986</v>
      </c>
      <c r="AS992">
        <f>VLOOKUP($G992,county_facts!$A:$BB,41,FALSE)</f>
        <v>0</v>
      </c>
      <c r="AT992">
        <f>VLOOKUP($G992,county_facts!$A:$BB,42,FALSE)</f>
        <v>0</v>
      </c>
      <c r="AU992">
        <f>VLOOKUP($G992,county_facts!$A:$BB,43,FALSE)</f>
        <v>0</v>
      </c>
      <c r="AV992">
        <f>VLOOKUP($G992,county_facts!$A:$BB,44,FALSE)</f>
        <v>0</v>
      </c>
      <c r="AW992">
        <f>VLOOKUP($G992,county_facts!$A:$BB,45,FALSE)</f>
        <v>0</v>
      </c>
      <c r="AX992">
        <f>VLOOKUP($G992,county_facts!$A:$BB,46,FALSE)</f>
        <v>0</v>
      </c>
      <c r="AY992">
        <f>VLOOKUP($G992,county_facts!$A:$BB,47,FALSE)</f>
        <v>0</v>
      </c>
      <c r="AZ992">
        <f>VLOOKUP($G992,county_facts!$A:$BB,48,FALSE)</f>
        <v>23455</v>
      </c>
      <c r="BA992">
        <f>VLOOKUP($G992,county_facts!$A:$BB,49,FALSE)</f>
        <v>26685</v>
      </c>
      <c r="BB992">
        <f>VLOOKUP($G992,county_facts!$A:$BB,50,FALSE)</f>
        <v>5138</v>
      </c>
      <c r="BC992">
        <f>VLOOKUP($G992,county_facts!$A:$BB,51,FALSE)</f>
        <v>16867</v>
      </c>
      <c r="BD992">
        <f>VLOOKUP($G992,county_facts!$A:$BB,52,FALSE)</f>
        <v>8</v>
      </c>
      <c r="BE992">
        <f>VLOOKUP($G992,county_facts!$A:$BB,53,FALSE)</f>
        <v>612.70000000000005</v>
      </c>
      <c r="BF992">
        <f>VLOOKUP($G992,county_facts!$A:$BB,54,FALSE)</f>
        <v>9.5</v>
      </c>
    </row>
    <row r="993" spans="1:58" x14ac:dyDescent="0.3">
      <c r="A993" t="s">
        <v>9</v>
      </c>
      <c r="B993" t="s">
        <v>437</v>
      </c>
      <c r="C993">
        <v>127</v>
      </c>
      <c r="D993" t="s">
        <v>403</v>
      </c>
      <c r="E993">
        <v>506</v>
      </c>
      <c r="F993">
        <v>0.25098814200000003</v>
      </c>
      <c r="G993">
        <v>37095</v>
      </c>
      <c r="H993">
        <f>VLOOKUP($G993,county_facts!$A:$BB,4,FALSE)</f>
        <v>5676</v>
      </c>
      <c r="I993">
        <f>VLOOKUP($G993,county_facts!$A:$BB,5,FALSE)</f>
        <v>5810</v>
      </c>
      <c r="J993">
        <f>VLOOKUP($G993,county_facts!$A:$BB,6,FALSE)</f>
        <v>-2.2999999999999998</v>
      </c>
      <c r="K993">
        <f>VLOOKUP($G993,county_facts!$A:$BB,7,FALSE)</f>
        <v>5810</v>
      </c>
      <c r="L993">
        <f>VLOOKUP($G993,county_facts!$A:$BB,8,FALSE)</f>
        <v>4.4000000000000004</v>
      </c>
      <c r="M993">
        <f>VLOOKUP($G993,county_facts!$A:$BB,9,FALSE)</f>
        <v>18</v>
      </c>
      <c r="N993">
        <f>VLOOKUP($G993,county_facts!$A:$BB,10,FALSE)</f>
        <v>17.7</v>
      </c>
      <c r="O993">
        <f>VLOOKUP($G993,county_facts!$A:$BB,11,FALSE)</f>
        <v>44.5</v>
      </c>
      <c r="P993">
        <f>VLOOKUP($G993,county_facts!$A:$BB,12,FALSE)</f>
        <v>68</v>
      </c>
      <c r="Q993">
        <f>VLOOKUP($G993,county_facts!$A:$BB,13,FALSE)</f>
        <v>29.6</v>
      </c>
      <c r="R993">
        <f>VLOOKUP($G993,county_facts!$A:$BB,14,FALSE)</f>
        <v>0.7</v>
      </c>
      <c r="S993">
        <f>VLOOKUP($G993,county_facts!$A:$BB,15,FALSE)</f>
        <v>0.5</v>
      </c>
      <c r="T993">
        <f>VLOOKUP($G993,county_facts!$A:$BB,16,FALSE)</f>
        <v>0</v>
      </c>
      <c r="U993">
        <f>VLOOKUP($G993,county_facts!$A:$BB,17,FALSE)</f>
        <v>1.2</v>
      </c>
      <c r="V993">
        <f>VLOOKUP($G993,county_facts!$A:$BB,18,FALSE)</f>
        <v>8</v>
      </c>
      <c r="W993">
        <f>VLOOKUP($G993,county_facts!$A:$BB,19,FALSE)</f>
        <v>60.9</v>
      </c>
      <c r="X993">
        <f>VLOOKUP($G993,county_facts!$A:$BB,20,FALSE)</f>
        <v>83.8</v>
      </c>
      <c r="Y993">
        <f>VLOOKUP($G993,county_facts!$A:$BB,21,FALSE)</f>
        <v>2.8</v>
      </c>
      <c r="Z993">
        <f>VLOOKUP($G993,county_facts!$A:$BB,22,FALSE)</f>
        <v>5.3</v>
      </c>
      <c r="AA993">
        <f>VLOOKUP($G993,county_facts!$A:$BB,23,FALSE)</f>
        <v>78.8</v>
      </c>
      <c r="AB993">
        <f>VLOOKUP($G993,county_facts!$A:$BB,24,FALSE)</f>
        <v>10.7</v>
      </c>
      <c r="AC993">
        <f>VLOOKUP($G993,county_facts!$A:$BB,25,FALSE)</f>
        <v>271</v>
      </c>
      <c r="AD993">
        <f>VLOOKUP($G993,county_facts!$A:$BB,26,FALSE)</f>
        <v>19.899999999999999</v>
      </c>
      <c r="AE993">
        <f>VLOOKUP($G993,county_facts!$A:$BB,27,FALSE)</f>
        <v>3353</v>
      </c>
      <c r="AF993">
        <f>VLOOKUP($G993,county_facts!$A:$BB,28,FALSE)</f>
        <v>77.599999999999994</v>
      </c>
      <c r="AG993">
        <f>VLOOKUP($G993,county_facts!$A:$BB,29,FALSE)</f>
        <v>7.1</v>
      </c>
      <c r="AH993">
        <f>VLOOKUP($G993,county_facts!$A:$BB,30,FALSE)</f>
        <v>76400</v>
      </c>
      <c r="AI993">
        <f>VLOOKUP($G993,county_facts!$A:$BB,31,FALSE)</f>
        <v>2148</v>
      </c>
      <c r="AJ993">
        <f>VLOOKUP($G993,county_facts!$A:$BB,32,FALSE)</f>
        <v>2.34</v>
      </c>
      <c r="AK993">
        <f>VLOOKUP($G993,county_facts!$A:$BB,33,FALSE)</f>
        <v>18408</v>
      </c>
      <c r="AL993">
        <f>VLOOKUP($G993,county_facts!$A:$BB,34,FALSE)</f>
        <v>42279</v>
      </c>
      <c r="AM993">
        <f>VLOOKUP($G993,county_facts!$A:$BB,35,FALSE)</f>
        <v>25.6</v>
      </c>
      <c r="AN993">
        <f>VLOOKUP($G993,county_facts!$A:$BB,36,FALSE)</f>
        <v>168</v>
      </c>
      <c r="AO993">
        <f>VLOOKUP($G993,county_facts!$A:$BB,37,FALSE)</f>
        <v>914</v>
      </c>
      <c r="AP993">
        <f>VLOOKUP($G993,county_facts!$A:$BB,38,FALSE)</f>
        <v>9.1</v>
      </c>
      <c r="AQ993">
        <f>VLOOKUP($G993,county_facts!$A:$BB,39,FALSE)</f>
        <v>566</v>
      </c>
      <c r="AR993">
        <f>VLOOKUP($G993,county_facts!$A:$BB,40,FALSE)</f>
        <v>986</v>
      </c>
      <c r="AS993">
        <f>VLOOKUP($G993,county_facts!$A:$BB,41,FALSE)</f>
        <v>0</v>
      </c>
      <c r="AT993">
        <f>VLOOKUP($G993,county_facts!$A:$BB,42,FALSE)</f>
        <v>0</v>
      </c>
      <c r="AU993">
        <f>VLOOKUP($G993,county_facts!$A:$BB,43,FALSE)</f>
        <v>0</v>
      </c>
      <c r="AV993">
        <f>VLOOKUP($G993,county_facts!$A:$BB,44,FALSE)</f>
        <v>0</v>
      </c>
      <c r="AW993">
        <f>VLOOKUP($G993,county_facts!$A:$BB,45,FALSE)</f>
        <v>0</v>
      </c>
      <c r="AX993">
        <f>VLOOKUP($G993,county_facts!$A:$BB,46,FALSE)</f>
        <v>0</v>
      </c>
      <c r="AY993">
        <f>VLOOKUP($G993,county_facts!$A:$BB,47,FALSE)</f>
        <v>0</v>
      </c>
      <c r="AZ993">
        <f>VLOOKUP($G993,county_facts!$A:$BB,48,FALSE)</f>
        <v>23455</v>
      </c>
      <c r="BA993">
        <f>VLOOKUP($G993,county_facts!$A:$BB,49,FALSE)</f>
        <v>26685</v>
      </c>
      <c r="BB993">
        <f>VLOOKUP($G993,county_facts!$A:$BB,50,FALSE)</f>
        <v>5138</v>
      </c>
      <c r="BC993">
        <f>VLOOKUP($G993,county_facts!$A:$BB,51,FALSE)</f>
        <v>16867</v>
      </c>
      <c r="BD993">
        <f>VLOOKUP($G993,county_facts!$A:$BB,52,FALSE)</f>
        <v>8</v>
      </c>
      <c r="BE993">
        <f>VLOOKUP($G993,county_facts!$A:$BB,53,FALSE)</f>
        <v>612.70000000000005</v>
      </c>
      <c r="BF993">
        <f>VLOOKUP($G993,county_facts!$A:$BB,54,FALSE)</f>
        <v>9.5</v>
      </c>
    </row>
    <row r="994" spans="1:58" x14ac:dyDescent="0.3">
      <c r="A994" t="s">
        <v>6</v>
      </c>
      <c r="B994" t="s">
        <v>438</v>
      </c>
      <c r="C994">
        <v>2797</v>
      </c>
      <c r="D994" t="s">
        <v>403</v>
      </c>
      <c r="E994">
        <v>3909</v>
      </c>
      <c r="F994">
        <v>0.71552826800000002</v>
      </c>
      <c r="G994">
        <v>37093</v>
      </c>
      <c r="H994">
        <f>VLOOKUP($G994,county_facts!$A:$BB,4,FALSE)</f>
        <v>51611</v>
      </c>
      <c r="I994">
        <f>VLOOKUP($G994,county_facts!$A:$BB,5,FALSE)</f>
        <v>46952</v>
      </c>
      <c r="J994">
        <f>VLOOKUP($G994,county_facts!$A:$BB,6,FALSE)</f>
        <v>9.9</v>
      </c>
      <c r="K994">
        <f>VLOOKUP($G994,county_facts!$A:$BB,7,FALSE)</f>
        <v>46952</v>
      </c>
      <c r="L994">
        <f>VLOOKUP($G994,county_facts!$A:$BB,8,FALSE)</f>
        <v>9.3000000000000007</v>
      </c>
      <c r="M994">
        <f>VLOOKUP($G994,county_facts!$A:$BB,9,FALSE)</f>
        <v>28.8</v>
      </c>
      <c r="N994">
        <f>VLOOKUP($G994,county_facts!$A:$BB,10,FALSE)</f>
        <v>8.4</v>
      </c>
      <c r="O994">
        <f>VLOOKUP($G994,county_facts!$A:$BB,11,FALSE)</f>
        <v>50.6</v>
      </c>
      <c r="P994">
        <f>VLOOKUP($G994,county_facts!$A:$BB,12,FALSE)</f>
        <v>50.4</v>
      </c>
      <c r="Q994">
        <f>VLOOKUP($G994,county_facts!$A:$BB,13,FALSE)</f>
        <v>34.299999999999997</v>
      </c>
      <c r="R994">
        <f>VLOOKUP($G994,county_facts!$A:$BB,14,FALSE)</f>
        <v>9.5</v>
      </c>
      <c r="S994">
        <f>VLOOKUP($G994,county_facts!$A:$BB,15,FALSE)</f>
        <v>1.5</v>
      </c>
      <c r="T994">
        <f>VLOOKUP($G994,county_facts!$A:$BB,16,FALSE)</f>
        <v>0.4</v>
      </c>
      <c r="U994">
        <f>VLOOKUP($G994,county_facts!$A:$BB,17,FALSE)</f>
        <v>4</v>
      </c>
      <c r="V994">
        <f>VLOOKUP($G994,county_facts!$A:$BB,18,FALSE)</f>
        <v>12.5</v>
      </c>
      <c r="W994">
        <f>VLOOKUP($G994,county_facts!$A:$BB,19,FALSE)</f>
        <v>41.2</v>
      </c>
      <c r="X994">
        <f>VLOOKUP($G994,county_facts!$A:$BB,20,FALSE)</f>
        <v>81.2</v>
      </c>
      <c r="Y994">
        <f>VLOOKUP($G994,county_facts!$A:$BB,21,FALSE)</f>
        <v>5.7</v>
      </c>
      <c r="Z994">
        <f>VLOOKUP($G994,county_facts!$A:$BB,22,FALSE)</f>
        <v>12.7</v>
      </c>
      <c r="AA994">
        <f>VLOOKUP($G994,county_facts!$A:$BB,23,FALSE)</f>
        <v>84</v>
      </c>
      <c r="AB994">
        <f>VLOOKUP($G994,county_facts!$A:$BB,24,FALSE)</f>
        <v>17.2</v>
      </c>
      <c r="AC994">
        <f>VLOOKUP($G994,county_facts!$A:$BB,25,FALSE)</f>
        <v>4632</v>
      </c>
      <c r="AD994">
        <f>VLOOKUP($G994,county_facts!$A:$BB,26,FALSE)</f>
        <v>25.3</v>
      </c>
      <c r="AE994">
        <f>VLOOKUP($G994,county_facts!$A:$BB,27,FALSE)</f>
        <v>20015</v>
      </c>
      <c r="AF994">
        <f>VLOOKUP($G994,county_facts!$A:$BB,28,FALSE)</f>
        <v>67.900000000000006</v>
      </c>
      <c r="AG994">
        <f>VLOOKUP($G994,county_facts!$A:$BB,29,FALSE)</f>
        <v>5.3</v>
      </c>
      <c r="AH994">
        <f>VLOOKUP($G994,county_facts!$A:$BB,30,FALSE)</f>
        <v>141300</v>
      </c>
      <c r="AI994">
        <f>VLOOKUP($G994,county_facts!$A:$BB,31,FALSE)</f>
        <v>16161</v>
      </c>
      <c r="AJ994">
        <f>VLOOKUP($G994,county_facts!$A:$BB,32,FALSE)</f>
        <v>2.96</v>
      </c>
      <c r="AK994">
        <f>VLOOKUP($G994,county_facts!$A:$BB,33,FALSE)</f>
        <v>18761</v>
      </c>
      <c r="AL994">
        <f>VLOOKUP($G994,county_facts!$A:$BB,34,FALSE)</f>
        <v>45489</v>
      </c>
      <c r="AM994">
        <f>VLOOKUP($G994,county_facts!$A:$BB,35,FALSE)</f>
        <v>22.9</v>
      </c>
      <c r="AN994">
        <f>VLOOKUP($G994,county_facts!$A:$BB,36,FALSE)</f>
        <v>397</v>
      </c>
      <c r="AO994">
        <f>VLOOKUP($G994,county_facts!$A:$BB,37,FALSE)</f>
        <v>5779</v>
      </c>
      <c r="AP994">
        <f>VLOOKUP($G994,county_facts!$A:$BB,38,FALSE)</f>
        <v>7.4</v>
      </c>
      <c r="AQ994">
        <f>VLOOKUP($G994,county_facts!$A:$BB,39,FALSE)</f>
        <v>2177</v>
      </c>
      <c r="AR994">
        <f>VLOOKUP($G994,county_facts!$A:$BB,40,FALSE)</f>
        <v>1889</v>
      </c>
      <c r="AS994">
        <f>VLOOKUP($G994,county_facts!$A:$BB,41,FALSE)</f>
        <v>0</v>
      </c>
      <c r="AT994">
        <f>VLOOKUP($G994,county_facts!$A:$BB,42,FALSE)</f>
        <v>7.3</v>
      </c>
      <c r="AU994">
        <f>VLOOKUP($G994,county_facts!$A:$BB,43,FALSE)</f>
        <v>2.1</v>
      </c>
      <c r="AV994">
        <f>VLOOKUP($G994,county_facts!$A:$BB,44,FALSE)</f>
        <v>0</v>
      </c>
      <c r="AW994">
        <f>VLOOKUP($G994,county_facts!$A:$BB,45,FALSE)</f>
        <v>3.3</v>
      </c>
      <c r="AX994">
        <f>VLOOKUP($G994,county_facts!$A:$BB,46,FALSE)</f>
        <v>0</v>
      </c>
      <c r="AY994">
        <f>VLOOKUP($G994,county_facts!$A:$BB,47,FALSE)</f>
        <v>0</v>
      </c>
      <c r="AZ994">
        <f>VLOOKUP($G994,county_facts!$A:$BB,48,FALSE)</f>
        <v>33060</v>
      </c>
      <c r="BA994">
        <f>VLOOKUP($G994,county_facts!$A:$BB,49,FALSE)</f>
        <v>121696</v>
      </c>
      <c r="BB994">
        <f>VLOOKUP($G994,county_facts!$A:$BB,50,FALSE)</f>
        <v>2877</v>
      </c>
      <c r="BC994">
        <f>VLOOKUP($G994,county_facts!$A:$BB,51,FALSE)</f>
        <v>0</v>
      </c>
      <c r="BD994">
        <f>VLOOKUP($G994,county_facts!$A:$BB,52,FALSE)</f>
        <v>219</v>
      </c>
      <c r="BE994">
        <f>VLOOKUP($G994,county_facts!$A:$BB,53,FALSE)</f>
        <v>390.74</v>
      </c>
      <c r="BF994">
        <f>VLOOKUP($G994,county_facts!$A:$BB,54,FALSE)</f>
        <v>120.2</v>
      </c>
    </row>
    <row r="995" spans="1:58" x14ac:dyDescent="0.3">
      <c r="A995" t="s">
        <v>9</v>
      </c>
      <c r="B995" t="s">
        <v>438</v>
      </c>
      <c r="C995">
        <v>1112</v>
      </c>
      <c r="D995" t="s">
        <v>403</v>
      </c>
      <c r="E995">
        <v>3909</v>
      </c>
      <c r="F995">
        <v>0.28447173199999998</v>
      </c>
      <c r="G995">
        <v>37093</v>
      </c>
      <c r="H995">
        <f>VLOOKUP($G995,county_facts!$A:$BB,4,FALSE)</f>
        <v>51611</v>
      </c>
      <c r="I995">
        <f>VLOOKUP($G995,county_facts!$A:$BB,5,FALSE)</f>
        <v>46952</v>
      </c>
      <c r="J995">
        <f>VLOOKUP($G995,county_facts!$A:$BB,6,FALSE)</f>
        <v>9.9</v>
      </c>
      <c r="K995">
        <f>VLOOKUP($G995,county_facts!$A:$BB,7,FALSE)</f>
        <v>46952</v>
      </c>
      <c r="L995">
        <f>VLOOKUP($G995,county_facts!$A:$BB,8,FALSE)</f>
        <v>9.3000000000000007</v>
      </c>
      <c r="M995">
        <f>VLOOKUP($G995,county_facts!$A:$BB,9,FALSE)</f>
        <v>28.8</v>
      </c>
      <c r="N995">
        <f>VLOOKUP($G995,county_facts!$A:$BB,10,FALSE)</f>
        <v>8.4</v>
      </c>
      <c r="O995">
        <f>VLOOKUP($G995,county_facts!$A:$BB,11,FALSE)</f>
        <v>50.6</v>
      </c>
      <c r="P995">
        <f>VLOOKUP($G995,county_facts!$A:$BB,12,FALSE)</f>
        <v>50.4</v>
      </c>
      <c r="Q995">
        <f>VLOOKUP($G995,county_facts!$A:$BB,13,FALSE)</f>
        <v>34.299999999999997</v>
      </c>
      <c r="R995">
        <f>VLOOKUP($G995,county_facts!$A:$BB,14,FALSE)</f>
        <v>9.5</v>
      </c>
      <c r="S995">
        <f>VLOOKUP($G995,county_facts!$A:$BB,15,FALSE)</f>
        <v>1.5</v>
      </c>
      <c r="T995">
        <f>VLOOKUP($G995,county_facts!$A:$BB,16,FALSE)</f>
        <v>0.4</v>
      </c>
      <c r="U995">
        <f>VLOOKUP($G995,county_facts!$A:$BB,17,FALSE)</f>
        <v>4</v>
      </c>
      <c r="V995">
        <f>VLOOKUP($G995,county_facts!$A:$BB,18,FALSE)</f>
        <v>12.5</v>
      </c>
      <c r="W995">
        <f>VLOOKUP($G995,county_facts!$A:$BB,19,FALSE)</f>
        <v>41.2</v>
      </c>
      <c r="X995">
        <f>VLOOKUP($G995,county_facts!$A:$BB,20,FALSE)</f>
        <v>81.2</v>
      </c>
      <c r="Y995">
        <f>VLOOKUP($G995,county_facts!$A:$BB,21,FALSE)</f>
        <v>5.7</v>
      </c>
      <c r="Z995">
        <f>VLOOKUP($G995,county_facts!$A:$BB,22,FALSE)</f>
        <v>12.7</v>
      </c>
      <c r="AA995">
        <f>VLOOKUP($G995,county_facts!$A:$BB,23,FALSE)</f>
        <v>84</v>
      </c>
      <c r="AB995">
        <f>VLOOKUP($G995,county_facts!$A:$BB,24,FALSE)</f>
        <v>17.2</v>
      </c>
      <c r="AC995">
        <f>VLOOKUP($G995,county_facts!$A:$BB,25,FALSE)</f>
        <v>4632</v>
      </c>
      <c r="AD995">
        <f>VLOOKUP($G995,county_facts!$A:$BB,26,FALSE)</f>
        <v>25.3</v>
      </c>
      <c r="AE995">
        <f>VLOOKUP($G995,county_facts!$A:$BB,27,FALSE)</f>
        <v>20015</v>
      </c>
      <c r="AF995">
        <f>VLOOKUP($G995,county_facts!$A:$BB,28,FALSE)</f>
        <v>67.900000000000006</v>
      </c>
      <c r="AG995">
        <f>VLOOKUP($G995,county_facts!$A:$BB,29,FALSE)</f>
        <v>5.3</v>
      </c>
      <c r="AH995">
        <f>VLOOKUP($G995,county_facts!$A:$BB,30,FALSE)</f>
        <v>141300</v>
      </c>
      <c r="AI995">
        <f>VLOOKUP($G995,county_facts!$A:$BB,31,FALSE)</f>
        <v>16161</v>
      </c>
      <c r="AJ995">
        <f>VLOOKUP($G995,county_facts!$A:$BB,32,FALSE)</f>
        <v>2.96</v>
      </c>
      <c r="AK995">
        <f>VLOOKUP($G995,county_facts!$A:$BB,33,FALSE)</f>
        <v>18761</v>
      </c>
      <c r="AL995">
        <f>VLOOKUP($G995,county_facts!$A:$BB,34,FALSE)</f>
        <v>45489</v>
      </c>
      <c r="AM995">
        <f>VLOOKUP($G995,county_facts!$A:$BB,35,FALSE)</f>
        <v>22.9</v>
      </c>
      <c r="AN995">
        <f>VLOOKUP($G995,county_facts!$A:$BB,36,FALSE)</f>
        <v>397</v>
      </c>
      <c r="AO995">
        <f>VLOOKUP($G995,county_facts!$A:$BB,37,FALSE)</f>
        <v>5779</v>
      </c>
      <c r="AP995">
        <f>VLOOKUP($G995,county_facts!$A:$BB,38,FALSE)</f>
        <v>7.4</v>
      </c>
      <c r="AQ995">
        <f>VLOOKUP($G995,county_facts!$A:$BB,39,FALSE)</f>
        <v>2177</v>
      </c>
      <c r="AR995">
        <f>VLOOKUP($G995,county_facts!$A:$BB,40,FALSE)</f>
        <v>1889</v>
      </c>
      <c r="AS995">
        <f>VLOOKUP($G995,county_facts!$A:$BB,41,FALSE)</f>
        <v>0</v>
      </c>
      <c r="AT995">
        <f>VLOOKUP($G995,county_facts!$A:$BB,42,FALSE)</f>
        <v>7.3</v>
      </c>
      <c r="AU995">
        <f>VLOOKUP($G995,county_facts!$A:$BB,43,FALSE)</f>
        <v>2.1</v>
      </c>
      <c r="AV995">
        <f>VLOOKUP($G995,county_facts!$A:$BB,44,FALSE)</f>
        <v>0</v>
      </c>
      <c r="AW995">
        <f>VLOOKUP($G995,county_facts!$A:$BB,45,FALSE)</f>
        <v>3.3</v>
      </c>
      <c r="AX995">
        <f>VLOOKUP($G995,county_facts!$A:$BB,46,FALSE)</f>
        <v>0</v>
      </c>
      <c r="AY995">
        <f>VLOOKUP($G995,county_facts!$A:$BB,47,FALSE)</f>
        <v>0</v>
      </c>
      <c r="AZ995">
        <f>VLOOKUP($G995,county_facts!$A:$BB,48,FALSE)</f>
        <v>33060</v>
      </c>
      <c r="BA995">
        <f>VLOOKUP($G995,county_facts!$A:$BB,49,FALSE)</f>
        <v>121696</v>
      </c>
      <c r="BB995">
        <f>VLOOKUP($G995,county_facts!$A:$BB,50,FALSE)</f>
        <v>2877</v>
      </c>
      <c r="BC995">
        <f>VLOOKUP($G995,county_facts!$A:$BB,51,FALSE)</f>
        <v>0</v>
      </c>
      <c r="BD995">
        <f>VLOOKUP($G995,county_facts!$A:$BB,52,FALSE)</f>
        <v>219</v>
      </c>
      <c r="BE995">
        <f>VLOOKUP($G995,county_facts!$A:$BB,53,FALSE)</f>
        <v>390.74</v>
      </c>
      <c r="BF995">
        <f>VLOOKUP($G995,county_facts!$A:$BB,54,FALSE)</f>
        <v>120.2</v>
      </c>
    </row>
    <row r="996" spans="1:58" x14ac:dyDescent="0.3">
      <c r="A996" t="s">
        <v>6</v>
      </c>
      <c r="B996" t="s">
        <v>439</v>
      </c>
      <c r="C996">
        <v>2373</v>
      </c>
      <c r="D996" t="s">
        <v>403</v>
      </c>
      <c r="E996">
        <v>2805</v>
      </c>
      <c r="F996">
        <v>0.84598930500000002</v>
      </c>
      <c r="G996">
        <v>37091</v>
      </c>
      <c r="H996">
        <f>VLOOKUP($G996,county_facts!$A:$BB,4,FALSE)</f>
        <v>24308</v>
      </c>
      <c r="I996">
        <f>VLOOKUP($G996,county_facts!$A:$BB,5,FALSE)</f>
        <v>24658</v>
      </c>
      <c r="J996">
        <f>VLOOKUP($G996,county_facts!$A:$BB,6,FALSE)</f>
        <v>-1.4</v>
      </c>
      <c r="K996">
        <f>VLOOKUP($G996,county_facts!$A:$BB,7,FALSE)</f>
        <v>24669</v>
      </c>
      <c r="L996">
        <f>VLOOKUP($G996,county_facts!$A:$BB,8,FALSE)</f>
        <v>5.3</v>
      </c>
      <c r="M996">
        <f>VLOOKUP($G996,county_facts!$A:$BB,9,FALSE)</f>
        <v>19.8</v>
      </c>
      <c r="N996">
        <f>VLOOKUP($G996,county_facts!$A:$BB,10,FALSE)</f>
        <v>17.5</v>
      </c>
      <c r="O996">
        <f>VLOOKUP($G996,county_facts!$A:$BB,11,FALSE)</f>
        <v>50.6</v>
      </c>
      <c r="P996">
        <f>VLOOKUP($G996,county_facts!$A:$BB,12,FALSE)</f>
        <v>36.299999999999997</v>
      </c>
      <c r="Q996">
        <f>VLOOKUP($G996,county_facts!$A:$BB,13,FALSE)</f>
        <v>59.8</v>
      </c>
      <c r="R996">
        <f>VLOOKUP($G996,county_facts!$A:$BB,14,FALSE)</f>
        <v>1.7</v>
      </c>
      <c r="S996">
        <f>VLOOKUP($G996,county_facts!$A:$BB,15,FALSE)</f>
        <v>0.8</v>
      </c>
      <c r="T996">
        <f>VLOOKUP($G996,county_facts!$A:$BB,16,FALSE)</f>
        <v>0</v>
      </c>
      <c r="U996">
        <f>VLOOKUP($G996,county_facts!$A:$BB,17,FALSE)</f>
        <v>1.4</v>
      </c>
      <c r="V996">
        <f>VLOOKUP($G996,county_facts!$A:$BB,18,FALSE)</f>
        <v>3.8</v>
      </c>
      <c r="W996">
        <f>VLOOKUP($G996,county_facts!$A:$BB,19,FALSE)</f>
        <v>33.9</v>
      </c>
      <c r="X996">
        <f>VLOOKUP($G996,county_facts!$A:$BB,20,FALSE)</f>
        <v>83.2</v>
      </c>
      <c r="Y996">
        <f>VLOOKUP($G996,county_facts!$A:$BB,21,FALSE)</f>
        <v>4.2</v>
      </c>
      <c r="Z996">
        <f>VLOOKUP($G996,county_facts!$A:$BB,22,FALSE)</f>
        <v>5.7</v>
      </c>
      <c r="AA996">
        <f>VLOOKUP($G996,county_facts!$A:$BB,23,FALSE)</f>
        <v>77.5</v>
      </c>
      <c r="AB996">
        <f>VLOOKUP($G996,county_facts!$A:$BB,24,FALSE)</f>
        <v>15.4</v>
      </c>
      <c r="AC996">
        <f>VLOOKUP($G996,county_facts!$A:$BB,25,FALSE)</f>
        <v>1718</v>
      </c>
      <c r="AD996">
        <f>VLOOKUP($G996,county_facts!$A:$BB,26,FALSE)</f>
        <v>23.8</v>
      </c>
      <c r="AE996">
        <f>VLOOKUP($G996,county_facts!$A:$BB,27,FALSE)</f>
        <v>10519</v>
      </c>
      <c r="AF996">
        <f>VLOOKUP($G996,county_facts!$A:$BB,28,FALSE)</f>
        <v>63.1</v>
      </c>
      <c r="AG996">
        <f>VLOOKUP($G996,county_facts!$A:$BB,29,FALSE)</f>
        <v>9.5</v>
      </c>
      <c r="AH996">
        <f>VLOOKUP($G996,county_facts!$A:$BB,30,FALSE)</f>
        <v>84200</v>
      </c>
      <c r="AI996">
        <f>VLOOKUP($G996,county_facts!$A:$BB,31,FALSE)</f>
        <v>8624</v>
      </c>
      <c r="AJ996">
        <f>VLOOKUP($G996,county_facts!$A:$BB,32,FALSE)</f>
        <v>2.5299999999999998</v>
      </c>
      <c r="AK996">
        <f>VLOOKUP($G996,county_facts!$A:$BB,33,FALSE)</f>
        <v>17863</v>
      </c>
      <c r="AL996">
        <f>VLOOKUP($G996,county_facts!$A:$BB,34,FALSE)</f>
        <v>33406</v>
      </c>
      <c r="AM996">
        <f>VLOOKUP($G996,county_facts!$A:$BB,35,FALSE)</f>
        <v>26</v>
      </c>
      <c r="AN996">
        <f>VLOOKUP($G996,county_facts!$A:$BB,36,FALSE)</f>
        <v>498</v>
      </c>
      <c r="AO996">
        <f>VLOOKUP($G996,county_facts!$A:$BB,37,FALSE)</f>
        <v>7269</v>
      </c>
      <c r="AP996">
        <f>VLOOKUP($G996,county_facts!$A:$BB,38,FALSE)</f>
        <v>1</v>
      </c>
      <c r="AQ996">
        <f>VLOOKUP($G996,county_facts!$A:$BB,39,FALSE)</f>
        <v>971</v>
      </c>
      <c r="AR996">
        <f>VLOOKUP($G996,county_facts!$A:$BB,40,FALSE)</f>
        <v>1371</v>
      </c>
      <c r="AS996">
        <f>VLOOKUP($G996,county_facts!$A:$BB,41,FALSE)</f>
        <v>0</v>
      </c>
      <c r="AT996">
        <f>VLOOKUP($G996,county_facts!$A:$BB,42,FALSE)</f>
        <v>0</v>
      </c>
      <c r="AU996">
        <f>VLOOKUP($G996,county_facts!$A:$BB,43,FALSE)</f>
        <v>0</v>
      </c>
      <c r="AV996">
        <f>VLOOKUP($G996,county_facts!$A:$BB,44,FALSE)</f>
        <v>0</v>
      </c>
      <c r="AW996">
        <f>VLOOKUP($G996,county_facts!$A:$BB,45,FALSE)</f>
        <v>0</v>
      </c>
      <c r="AX996">
        <f>VLOOKUP($G996,county_facts!$A:$BB,46,FALSE)</f>
        <v>0</v>
      </c>
      <c r="AY996">
        <f>VLOOKUP($G996,county_facts!$A:$BB,47,FALSE)</f>
        <v>0</v>
      </c>
      <c r="AZ996">
        <f>VLOOKUP($G996,county_facts!$A:$BB,48,FALSE)</f>
        <v>61155</v>
      </c>
      <c r="BA996">
        <f>VLOOKUP($G996,county_facts!$A:$BB,49,FALSE)</f>
        <v>252048</v>
      </c>
      <c r="BB996">
        <f>VLOOKUP($G996,county_facts!$A:$BB,50,FALSE)</f>
        <v>10828</v>
      </c>
      <c r="BC996">
        <f>VLOOKUP($G996,county_facts!$A:$BB,51,FALSE)</f>
        <v>25422</v>
      </c>
      <c r="BD996">
        <f>VLOOKUP($G996,county_facts!$A:$BB,52,FALSE)</f>
        <v>20</v>
      </c>
      <c r="BE996">
        <f>VLOOKUP($G996,county_facts!$A:$BB,53,FALSE)</f>
        <v>353.06</v>
      </c>
      <c r="BF996">
        <f>VLOOKUP($G996,county_facts!$A:$BB,54,FALSE)</f>
        <v>69.900000000000006</v>
      </c>
    </row>
    <row r="997" spans="1:58" x14ac:dyDescent="0.3">
      <c r="A997" t="s">
        <v>9</v>
      </c>
      <c r="B997" t="s">
        <v>439</v>
      </c>
      <c r="C997">
        <v>432</v>
      </c>
      <c r="D997" t="s">
        <v>403</v>
      </c>
      <c r="E997">
        <v>2805</v>
      </c>
      <c r="F997">
        <v>0.154010695</v>
      </c>
      <c r="G997">
        <v>37091</v>
      </c>
      <c r="H997">
        <f>VLOOKUP($G997,county_facts!$A:$BB,4,FALSE)</f>
        <v>24308</v>
      </c>
      <c r="I997">
        <f>VLOOKUP($G997,county_facts!$A:$BB,5,FALSE)</f>
        <v>24658</v>
      </c>
      <c r="J997">
        <f>VLOOKUP($G997,county_facts!$A:$BB,6,FALSE)</f>
        <v>-1.4</v>
      </c>
      <c r="K997">
        <f>VLOOKUP($G997,county_facts!$A:$BB,7,FALSE)</f>
        <v>24669</v>
      </c>
      <c r="L997">
        <f>VLOOKUP($G997,county_facts!$A:$BB,8,FALSE)</f>
        <v>5.3</v>
      </c>
      <c r="M997">
        <f>VLOOKUP($G997,county_facts!$A:$BB,9,FALSE)</f>
        <v>19.8</v>
      </c>
      <c r="N997">
        <f>VLOOKUP($G997,county_facts!$A:$BB,10,FALSE)</f>
        <v>17.5</v>
      </c>
      <c r="O997">
        <f>VLOOKUP($G997,county_facts!$A:$BB,11,FALSE)</f>
        <v>50.6</v>
      </c>
      <c r="P997">
        <f>VLOOKUP($G997,county_facts!$A:$BB,12,FALSE)</f>
        <v>36.299999999999997</v>
      </c>
      <c r="Q997">
        <f>VLOOKUP($G997,county_facts!$A:$BB,13,FALSE)</f>
        <v>59.8</v>
      </c>
      <c r="R997">
        <f>VLOOKUP($G997,county_facts!$A:$BB,14,FALSE)</f>
        <v>1.7</v>
      </c>
      <c r="S997">
        <f>VLOOKUP($G997,county_facts!$A:$BB,15,FALSE)</f>
        <v>0.8</v>
      </c>
      <c r="T997">
        <f>VLOOKUP($G997,county_facts!$A:$BB,16,FALSE)</f>
        <v>0</v>
      </c>
      <c r="U997">
        <f>VLOOKUP($G997,county_facts!$A:$BB,17,FALSE)</f>
        <v>1.4</v>
      </c>
      <c r="V997">
        <f>VLOOKUP($G997,county_facts!$A:$BB,18,FALSE)</f>
        <v>3.8</v>
      </c>
      <c r="W997">
        <f>VLOOKUP($G997,county_facts!$A:$BB,19,FALSE)</f>
        <v>33.9</v>
      </c>
      <c r="X997">
        <f>VLOOKUP($G997,county_facts!$A:$BB,20,FALSE)</f>
        <v>83.2</v>
      </c>
      <c r="Y997">
        <f>VLOOKUP($G997,county_facts!$A:$BB,21,FALSE)</f>
        <v>4.2</v>
      </c>
      <c r="Z997">
        <f>VLOOKUP($G997,county_facts!$A:$BB,22,FALSE)</f>
        <v>5.7</v>
      </c>
      <c r="AA997">
        <f>VLOOKUP($G997,county_facts!$A:$BB,23,FALSE)</f>
        <v>77.5</v>
      </c>
      <c r="AB997">
        <f>VLOOKUP($G997,county_facts!$A:$BB,24,FALSE)</f>
        <v>15.4</v>
      </c>
      <c r="AC997">
        <f>VLOOKUP($G997,county_facts!$A:$BB,25,FALSE)</f>
        <v>1718</v>
      </c>
      <c r="AD997">
        <f>VLOOKUP($G997,county_facts!$A:$BB,26,FALSE)</f>
        <v>23.8</v>
      </c>
      <c r="AE997">
        <f>VLOOKUP($G997,county_facts!$A:$BB,27,FALSE)</f>
        <v>10519</v>
      </c>
      <c r="AF997">
        <f>VLOOKUP($G997,county_facts!$A:$BB,28,FALSE)</f>
        <v>63.1</v>
      </c>
      <c r="AG997">
        <f>VLOOKUP($G997,county_facts!$A:$BB,29,FALSE)</f>
        <v>9.5</v>
      </c>
      <c r="AH997">
        <f>VLOOKUP($G997,county_facts!$A:$BB,30,FALSE)</f>
        <v>84200</v>
      </c>
      <c r="AI997">
        <f>VLOOKUP($G997,county_facts!$A:$BB,31,FALSE)</f>
        <v>8624</v>
      </c>
      <c r="AJ997">
        <f>VLOOKUP($G997,county_facts!$A:$BB,32,FALSE)</f>
        <v>2.5299999999999998</v>
      </c>
      <c r="AK997">
        <f>VLOOKUP($G997,county_facts!$A:$BB,33,FALSE)</f>
        <v>17863</v>
      </c>
      <c r="AL997">
        <f>VLOOKUP($G997,county_facts!$A:$BB,34,FALSE)</f>
        <v>33406</v>
      </c>
      <c r="AM997">
        <f>VLOOKUP($G997,county_facts!$A:$BB,35,FALSE)</f>
        <v>26</v>
      </c>
      <c r="AN997">
        <f>VLOOKUP($G997,county_facts!$A:$BB,36,FALSE)</f>
        <v>498</v>
      </c>
      <c r="AO997">
        <f>VLOOKUP($G997,county_facts!$A:$BB,37,FALSE)</f>
        <v>7269</v>
      </c>
      <c r="AP997">
        <f>VLOOKUP($G997,county_facts!$A:$BB,38,FALSE)</f>
        <v>1</v>
      </c>
      <c r="AQ997">
        <f>VLOOKUP($G997,county_facts!$A:$BB,39,FALSE)</f>
        <v>971</v>
      </c>
      <c r="AR997">
        <f>VLOOKUP($G997,county_facts!$A:$BB,40,FALSE)</f>
        <v>1371</v>
      </c>
      <c r="AS997">
        <f>VLOOKUP($G997,county_facts!$A:$BB,41,FALSE)</f>
        <v>0</v>
      </c>
      <c r="AT997">
        <f>VLOOKUP($G997,county_facts!$A:$BB,42,FALSE)</f>
        <v>0</v>
      </c>
      <c r="AU997">
        <f>VLOOKUP($G997,county_facts!$A:$BB,43,FALSE)</f>
        <v>0</v>
      </c>
      <c r="AV997">
        <f>VLOOKUP($G997,county_facts!$A:$BB,44,FALSE)</f>
        <v>0</v>
      </c>
      <c r="AW997">
        <f>VLOOKUP($G997,county_facts!$A:$BB,45,FALSE)</f>
        <v>0</v>
      </c>
      <c r="AX997">
        <f>VLOOKUP($G997,county_facts!$A:$BB,46,FALSE)</f>
        <v>0</v>
      </c>
      <c r="AY997">
        <f>VLOOKUP($G997,county_facts!$A:$BB,47,FALSE)</f>
        <v>0</v>
      </c>
      <c r="AZ997">
        <f>VLOOKUP($G997,county_facts!$A:$BB,48,FALSE)</f>
        <v>61155</v>
      </c>
      <c r="BA997">
        <f>VLOOKUP($G997,county_facts!$A:$BB,49,FALSE)</f>
        <v>252048</v>
      </c>
      <c r="BB997">
        <f>VLOOKUP($G997,county_facts!$A:$BB,50,FALSE)</f>
        <v>10828</v>
      </c>
      <c r="BC997">
        <f>VLOOKUP($G997,county_facts!$A:$BB,51,FALSE)</f>
        <v>25422</v>
      </c>
      <c r="BD997">
        <f>VLOOKUP($G997,county_facts!$A:$BB,52,FALSE)</f>
        <v>20</v>
      </c>
      <c r="BE997">
        <f>VLOOKUP($G997,county_facts!$A:$BB,53,FALSE)</f>
        <v>353.06</v>
      </c>
      <c r="BF997">
        <f>VLOOKUP($G997,county_facts!$A:$BB,54,FALSE)</f>
        <v>69.900000000000006</v>
      </c>
    </row>
    <row r="998" spans="1:58" x14ac:dyDescent="0.3">
      <c r="A998" t="s">
        <v>6</v>
      </c>
      <c r="B998" t="s">
        <v>440</v>
      </c>
      <c r="C998">
        <v>5678</v>
      </c>
      <c r="D998" t="s">
        <v>403</v>
      </c>
      <c r="E998">
        <v>9387</v>
      </c>
      <c r="F998">
        <v>0.60487908800000001</v>
      </c>
      <c r="G998">
        <v>37089</v>
      </c>
      <c r="H998">
        <f>VLOOKUP($G998,county_facts!$A:$BB,4,FALSE)</f>
        <v>111149</v>
      </c>
      <c r="I998">
        <f>VLOOKUP($G998,county_facts!$A:$BB,5,FALSE)</f>
        <v>106742</v>
      </c>
      <c r="J998">
        <f>VLOOKUP($G998,county_facts!$A:$BB,6,FALSE)</f>
        <v>4.0999999999999996</v>
      </c>
      <c r="K998">
        <f>VLOOKUP($G998,county_facts!$A:$BB,7,FALSE)</f>
        <v>106740</v>
      </c>
      <c r="L998">
        <f>VLOOKUP($G998,county_facts!$A:$BB,8,FALSE)</f>
        <v>4.9000000000000004</v>
      </c>
      <c r="M998">
        <f>VLOOKUP($G998,county_facts!$A:$BB,9,FALSE)</f>
        <v>19.7</v>
      </c>
      <c r="N998">
        <f>VLOOKUP($G998,county_facts!$A:$BB,10,FALSE)</f>
        <v>24.5</v>
      </c>
      <c r="O998">
        <f>VLOOKUP($G998,county_facts!$A:$BB,11,FALSE)</f>
        <v>51.7</v>
      </c>
      <c r="P998">
        <f>VLOOKUP($G998,county_facts!$A:$BB,12,FALSE)</f>
        <v>93</v>
      </c>
      <c r="Q998">
        <f>VLOOKUP($G998,county_facts!$A:$BB,13,FALSE)</f>
        <v>3.4</v>
      </c>
      <c r="R998">
        <f>VLOOKUP($G998,county_facts!$A:$BB,14,FALSE)</f>
        <v>0.7</v>
      </c>
      <c r="S998">
        <f>VLOOKUP($G998,county_facts!$A:$BB,15,FALSE)</f>
        <v>1.1000000000000001</v>
      </c>
      <c r="T998">
        <f>VLOOKUP($G998,county_facts!$A:$BB,16,FALSE)</f>
        <v>0.2</v>
      </c>
      <c r="U998">
        <f>VLOOKUP($G998,county_facts!$A:$BB,17,FALSE)</f>
        <v>1.7</v>
      </c>
      <c r="V998">
        <f>VLOOKUP($G998,county_facts!$A:$BB,18,FALSE)</f>
        <v>9.9</v>
      </c>
      <c r="W998">
        <f>VLOOKUP($G998,county_facts!$A:$BB,19,FALSE)</f>
        <v>83.9</v>
      </c>
      <c r="X998">
        <f>VLOOKUP($G998,county_facts!$A:$BB,20,FALSE)</f>
        <v>87.1</v>
      </c>
      <c r="Y998">
        <f>VLOOKUP($G998,county_facts!$A:$BB,21,FALSE)</f>
        <v>7.7</v>
      </c>
      <c r="Z998">
        <f>VLOOKUP($G998,county_facts!$A:$BB,22,FALSE)</f>
        <v>10.6</v>
      </c>
      <c r="AA998">
        <f>VLOOKUP($G998,county_facts!$A:$BB,23,FALSE)</f>
        <v>87.5</v>
      </c>
      <c r="AB998">
        <f>VLOOKUP($G998,county_facts!$A:$BB,24,FALSE)</f>
        <v>27.7</v>
      </c>
      <c r="AC998">
        <f>VLOOKUP($G998,county_facts!$A:$BB,25,FALSE)</f>
        <v>11432</v>
      </c>
      <c r="AD998">
        <f>VLOOKUP($G998,county_facts!$A:$BB,26,FALSE)</f>
        <v>21.6</v>
      </c>
      <c r="AE998">
        <f>VLOOKUP($G998,county_facts!$A:$BB,27,FALSE)</f>
        <v>55478</v>
      </c>
      <c r="AF998">
        <f>VLOOKUP($G998,county_facts!$A:$BB,28,FALSE)</f>
        <v>74.3</v>
      </c>
      <c r="AG998">
        <f>VLOOKUP($G998,county_facts!$A:$BB,29,FALSE)</f>
        <v>10</v>
      </c>
      <c r="AH998">
        <f>VLOOKUP($G998,county_facts!$A:$BB,30,FALSE)</f>
        <v>185500</v>
      </c>
      <c r="AI998">
        <f>VLOOKUP($G998,county_facts!$A:$BB,31,FALSE)</f>
        <v>45246</v>
      </c>
      <c r="AJ998">
        <f>VLOOKUP($G998,county_facts!$A:$BB,32,FALSE)</f>
        <v>2.34</v>
      </c>
      <c r="AK998">
        <f>VLOOKUP($G998,county_facts!$A:$BB,33,FALSE)</f>
        <v>25670</v>
      </c>
      <c r="AL998">
        <f>VLOOKUP($G998,county_facts!$A:$BB,34,FALSE)</f>
        <v>44815</v>
      </c>
      <c r="AM998">
        <f>VLOOKUP($G998,county_facts!$A:$BB,35,FALSE)</f>
        <v>14.1</v>
      </c>
      <c r="AN998">
        <f>VLOOKUP($G998,county_facts!$A:$BB,36,FALSE)</f>
        <v>2520</v>
      </c>
      <c r="AO998">
        <f>VLOOKUP($G998,county_facts!$A:$BB,37,FALSE)</f>
        <v>30280</v>
      </c>
      <c r="AP998">
        <f>VLOOKUP($G998,county_facts!$A:$BB,38,FALSE)</f>
        <v>0.9</v>
      </c>
      <c r="AQ998">
        <f>VLOOKUP($G998,county_facts!$A:$BB,39,FALSE)</f>
        <v>8532</v>
      </c>
      <c r="AR998">
        <f>VLOOKUP($G998,county_facts!$A:$BB,40,FALSE)</f>
        <v>10528</v>
      </c>
      <c r="AS998">
        <f>VLOOKUP($G998,county_facts!$A:$BB,41,FALSE)</f>
        <v>1.7</v>
      </c>
      <c r="AT998">
        <f>VLOOKUP($G998,county_facts!$A:$BB,42,FALSE)</f>
        <v>0</v>
      </c>
      <c r="AU998">
        <f>VLOOKUP($G998,county_facts!$A:$BB,43,FALSE)</f>
        <v>0</v>
      </c>
      <c r="AV998">
        <f>VLOOKUP($G998,county_facts!$A:$BB,44,FALSE)</f>
        <v>0</v>
      </c>
      <c r="AW998">
        <f>VLOOKUP($G998,county_facts!$A:$BB,45,FALSE)</f>
        <v>3.7</v>
      </c>
      <c r="AX998">
        <f>VLOOKUP($G998,county_facts!$A:$BB,46,FALSE)</f>
        <v>25.4</v>
      </c>
      <c r="AY998">
        <f>VLOOKUP($G998,county_facts!$A:$BB,47,FALSE)</f>
        <v>2129645</v>
      </c>
      <c r="AZ998">
        <f>VLOOKUP($G998,county_facts!$A:$BB,48,FALSE)</f>
        <v>709882</v>
      </c>
      <c r="BA998">
        <f>VLOOKUP($G998,county_facts!$A:$BB,49,FALSE)</f>
        <v>1479207</v>
      </c>
      <c r="BB998">
        <f>VLOOKUP($G998,county_facts!$A:$BB,50,FALSE)</f>
        <v>14699</v>
      </c>
      <c r="BC998">
        <f>VLOOKUP($G998,county_facts!$A:$BB,51,FALSE)</f>
        <v>170539</v>
      </c>
      <c r="BD998">
        <f>VLOOKUP($G998,county_facts!$A:$BB,52,FALSE)</f>
        <v>339</v>
      </c>
      <c r="BE998">
        <f>VLOOKUP($G998,county_facts!$A:$BB,53,FALSE)</f>
        <v>373.07</v>
      </c>
      <c r="BF998">
        <f>VLOOKUP($G998,county_facts!$A:$BB,54,FALSE)</f>
        <v>286.10000000000002</v>
      </c>
    </row>
    <row r="999" spans="1:58" x14ac:dyDescent="0.3">
      <c r="A999" t="s">
        <v>9</v>
      </c>
      <c r="B999" t="s">
        <v>440</v>
      </c>
      <c r="C999">
        <v>3709</v>
      </c>
      <c r="D999" t="s">
        <v>403</v>
      </c>
      <c r="E999">
        <v>9387</v>
      </c>
      <c r="F999">
        <v>0.39512091199999999</v>
      </c>
      <c r="G999">
        <v>37089</v>
      </c>
      <c r="H999">
        <f>VLOOKUP($G999,county_facts!$A:$BB,4,FALSE)</f>
        <v>111149</v>
      </c>
      <c r="I999">
        <f>VLOOKUP($G999,county_facts!$A:$BB,5,FALSE)</f>
        <v>106742</v>
      </c>
      <c r="J999">
        <f>VLOOKUP($G999,county_facts!$A:$BB,6,FALSE)</f>
        <v>4.0999999999999996</v>
      </c>
      <c r="K999">
        <f>VLOOKUP($G999,county_facts!$A:$BB,7,FALSE)</f>
        <v>106740</v>
      </c>
      <c r="L999">
        <f>VLOOKUP($G999,county_facts!$A:$BB,8,FALSE)</f>
        <v>4.9000000000000004</v>
      </c>
      <c r="M999">
        <f>VLOOKUP($G999,county_facts!$A:$BB,9,FALSE)</f>
        <v>19.7</v>
      </c>
      <c r="N999">
        <f>VLOOKUP($G999,county_facts!$A:$BB,10,FALSE)</f>
        <v>24.5</v>
      </c>
      <c r="O999">
        <f>VLOOKUP($G999,county_facts!$A:$BB,11,FALSE)</f>
        <v>51.7</v>
      </c>
      <c r="P999">
        <f>VLOOKUP($G999,county_facts!$A:$BB,12,FALSE)</f>
        <v>93</v>
      </c>
      <c r="Q999">
        <f>VLOOKUP($G999,county_facts!$A:$BB,13,FALSE)</f>
        <v>3.4</v>
      </c>
      <c r="R999">
        <f>VLOOKUP($G999,county_facts!$A:$BB,14,FALSE)</f>
        <v>0.7</v>
      </c>
      <c r="S999">
        <f>VLOOKUP($G999,county_facts!$A:$BB,15,FALSE)</f>
        <v>1.1000000000000001</v>
      </c>
      <c r="T999">
        <f>VLOOKUP($G999,county_facts!$A:$BB,16,FALSE)</f>
        <v>0.2</v>
      </c>
      <c r="U999">
        <f>VLOOKUP($G999,county_facts!$A:$BB,17,FALSE)</f>
        <v>1.7</v>
      </c>
      <c r="V999">
        <f>VLOOKUP($G999,county_facts!$A:$BB,18,FALSE)</f>
        <v>9.9</v>
      </c>
      <c r="W999">
        <f>VLOOKUP($G999,county_facts!$A:$BB,19,FALSE)</f>
        <v>83.9</v>
      </c>
      <c r="X999">
        <f>VLOOKUP($G999,county_facts!$A:$BB,20,FALSE)</f>
        <v>87.1</v>
      </c>
      <c r="Y999">
        <f>VLOOKUP($G999,county_facts!$A:$BB,21,FALSE)</f>
        <v>7.7</v>
      </c>
      <c r="Z999">
        <f>VLOOKUP($G999,county_facts!$A:$BB,22,FALSE)</f>
        <v>10.6</v>
      </c>
      <c r="AA999">
        <f>VLOOKUP($G999,county_facts!$A:$BB,23,FALSE)</f>
        <v>87.5</v>
      </c>
      <c r="AB999">
        <f>VLOOKUP($G999,county_facts!$A:$BB,24,FALSE)</f>
        <v>27.7</v>
      </c>
      <c r="AC999">
        <f>VLOOKUP($G999,county_facts!$A:$BB,25,FALSE)</f>
        <v>11432</v>
      </c>
      <c r="AD999">
        <f>VLOOKUP($G999,county_facts!$A:$BB,26,FALSE)</f>
        <v>21.6</v>
      </c>
      <c r="AE999">
        <f>VLOOKUP($G999,county_facts!$A:$BB,27,FALSE)</f>
        <v>55478</v>
      </c>
      <c r="AF999">
        <f>VLOOKUP($G999,county_facts!$A:$BB,28,FALSE)</f>
        <v>74.3</v>
      </c>
      <c r="AG999">
        <f>VLOOKUP($G999,county_facts!$A:$BB,29,FALSE)</f>
        <v>10</v>
      </c>
      <c r="AH999">
        <f>VLOOKUP($G999,county_facts!$A:$BB,30,FALSE)</f>
        <v>185500</v>
      </c>
      <c r="AI999">
        <f>VLOOKUP($G999,county_facts!$A:$BB,31,FALSE)</f>
        <v>45246</v>
      </c>
      <c r="AJ999">
        <f>VLOOKUP($G999,county_facts!$A:$BB,32,FALSE)</f>
        <v>2.34</v>
      </c>
      <c r="AK999">
        <f>VLOOKUP($G999,county_facts!$A:$BB,33,FALSE)</f>
        <v>25670</v>
      </c>
      <c r="AL999">
        <f>VLOOKUP($G999,county_facts!$A:$BB,34,FALSE)</f>
        <v>44815</v>
      </c>
      <c r="AM999">
        <f>VLOOKUP($G999,county_facts!$A:$BB,35,FALSE)</f>
        <v>14.1</v>
      </c>
      <c r="AN999">
        <f>VLOOKUP($G999,county_facts!$A:$BB,36,FALSE)</f>
        <v>2520</v>
      </c>
      <c r="AO999">
        <f>VLOOKUP($G999,county_facts!$A:$BB,37,FALSE)</f>
        <v>30280</v>
      </c>
      <c r="AP999">
        <f>VLOOKUP($G999,county_facts!$A:$BB,38,FALSE)</f>
        <v>0.9</v>
      </c>
      <c r="AQ999">
        <f>VLOOKUP($G999,county_facts!$A:$BB,39,FALSE)</f>
        <v>8532</v>
      </c>
      <c r="AR999">
        <f>VLOOKUP($G999,county_facts!$A:$BB,40,FALSE)</f>
        <v>10528</v>
      </c>
      <c r="AS999">
        <f>VLOOKUP($G999,county_facts!$A:$BB,41,FALSE)</f>
        <v>1.7</v>
      </c>
      <c r="AT999">
        <f>VLOOKUP($G999,county_facts!$A:$BB,42,FALSE)</f>
        <v>0</v>
      </c>
      <c r="AU999">
        <f>VLOOKUP($G999,county_facts!$A:$BB,43,FALSE)</f>
        <v>0</v>
      </c>
      <c r="AV999">
        <f>VLOOKUP($G999,county_facts!$A:$BB,44,FALSE)</f>
        <v>0</v>
      </c>
      <c r="AW999">
        <f>VLOOKUP($G999,county_facts!$A:$BB,45,FALSE)</f>
        <v>3.7</v>
      </c>
      <c r="AX999">
        <f>VLOOKUP($G999,county_facts!$A:$BB,46,FALSE)</f>
        <v>25.4</v>
      </c>
      <c r="AY999">
        <f>VLOOKUP($G999,county_facts!$A:$BB,47,FALSE)</f>
        <v>2129645</v>
      </c>
      <c r="AZ999">
        <f>VLOOKUP($G999,county_facts!$A:$BB,48,FALSE)</f>
        <v>709882</v>
      </c>
      <c r="BA999">
        <f>VLOOKUP($G999,county_facts!$A:$BB,49,FALSE)</f>
        <v>1479207</v>
      </c>
      <c r="BB999">
        <f>VLOOKUP($G999,county_facts!$A:$BB,50,FALSE)</f>
        <v>14699</v>
      </c>
      <c r="BC999">
        <f>VLOOKUP($G999,county_facts!$A:$BB,51,FALSE)</f>
        <v>170539</v>
      </c>
      <c r="BD999">
        <f>VLOOKUP($G999,county_facts!$A:$BB,52,FALSE)</f>
        <v>339</v>
      </c>
      <c r="BE999">
        <f>VLOOKUP($G999,county_facts!$A:$BB,53,FALSE)</f>
        <v>373.07</v>
      </c>
      <c r="BF999">
        <f>VLOOKUP($G999,county_facts!$A:$BB,54,FALSE)</f>
        <v>286.10000000000002</v>
      </c>
    </row>
    <row r="1000" spans="1:58" x14ac:dyDescent="0.3">
      <c r="A1000" t="s">
        <v>6</v>
      </c>
      <c r="B1000" t="s">
        <v>441</v>
      </c>
      <c r="C1000">
        <v>3444</v>
      </c>
      <c r="D1000" t="s">
        <v>403</v>
      </c>
      <c r="E1000">
        <v>5384</v>
      </c>
      <c r="F1000">
        <v>0.63967310499999996</v>
      </c>
      <c r="G1000">
        <v>37087</v>
      </c>
      <c r="H1000">
        <f>VLOOKUP($G1000,county_facts!$A:$BB,4,FALSE)</f>
        <v>59471</v>
      </c>
      <c r="I1000">
        <f>VLOOKUP($G1000,county_facts!$A:$BB,5,FALSE)</f>
        <v>59036</v>
      </c>
      <c r="J1000">
        <f>VLOOKUP($G1000,county_facts!$A:$BB,6,FALSE)</f>
        <v>0.7</v>
      </c>
      <c r="K1000">
        <f>VLOOKUP($G1000,county_facts!$A:$BB,7,FALSE)</f>
        <v>59036</v>
      </c>
      <c r="L1000">
        <f>VLOOKUP($G1000,county_facts!$A:$BB,8,FALSE)</f>
        <v>4.4000000000000004</v>
      </c>
      <c r="M1000">
        <f>VLOOKUP($G1000,county_facts!$A:$BB,9,FALSE)</f>
        <v>18.399999999999999</v>
      </c>
      <c r="N1000">
        <f>VLOOKUP($G1000,county_facts!$A:$BB,10,FALSE)</f>
        <v>23.7</v>
      </c>
      <c r="O1000">
        <f>VLOOKUP($G1000,county_facts!$A:$BB,11,FALSE)</f>
        <v>51.9</v>
      </c>
      <c r="P1000">
        <f>VLOOKUP($G1000,county_facts!$A:$BB,12,FALSE)</f>
        <v>96.5</v>
      </c>
      <c r="Q1000">
        <f>VLOOKUP($G1000,county_facts!$A:$BB,13,FALSE)</f>
        <v>1.2</v>
      </c>
      <c r="R1000">
        <f>VLOOKUP($G1000,county_facts!$A:$BB,14,FALSE)</f>
        <v>0.6</v>
      </c>
      <c r="S1000">
        <f>VLOOKUP($G1000,county_facts!$A:$BB,15,FALSE)</f>
        <v>0.5</v>
      </c>
      <c r="T1000">
        <f>VLOOKUP($G1000,county_facts!$A:$BB,16,FALSE)</f>
        <v>0</v>
      </c>
      <c r="U1000">
        <f>VLOOKUP($G1000,county_facts!$A:$BB,17,FALSE)</f>
        <v>1.1000000000000001</v>
      </c>
      <c r="V1000">
        <f>VLOOKUP($G1000,county_facts!$A:$BB,18,FALSE)</f>
        <v>3.7</v>
      </c>
      <c r="W1000">
        <f>VLOOKUP($G1000,county_facts!$A:$BB,19,FALSE)</f>
        <v>93.2</v>
      </c>
      <c r="X1000">
        <f>VLOOKUP($G1000,county_facts!$A:$BB,20,FALSE)</f>
        <v>87</v>
      </c>
      <c r="Y1000">
        <f>VLOOKUP($G1000,county_facts!$A:$BB,21,FALSE)</f>
        <v>2.6</v>
      </c>
      <c r="Z1000">
        <f>VLOOKUP($G1000,county_facts!$A:$BB,22,FALSE)</f>
        <v>3.5</v>
      </c>
      <c r="AA1000">
        <f>VLOOKUP($G1000,county_facts!$A:$BB,23,FALSE)</f>
        <v>86.1</v>
      </c>
      <c r="AB1000">
        <f>VLOOKUP($G1000,county_facts!$A:$BB,24,FALSE)</f>
        <v>23.1</v>
      </c>
      <c r="AC1000">
        <f>VLOOKUP($G1000,county_facts!$A:$BB,25,FALSE)</f>
        <v>6138</v>
      </c>
      <c r="AD1000">
        <f>VLOOKUP($G1000,county_facts!$A:$BB,26,FALSE)</f>
        <v>22.9</v>
      </c>
      <c r="AE1000">
        <f>VLOOKUP($G1000,county_facts!$A:$BB,27,FALSE)</f>
        <v>35087</v>
      </c>
      <c r="AF1000">
        <f>VLOOKUP($G1000,county_facts!$A:$BB,28,FALSE)</f>
        <v>74.400000000000006</v>
      </c>
      <c r="AG1000">
        <f>VLOOKUP($G1000,county_facts!$A:$BB,29,FALSE)</f>
        <v>7</v>
      </c>
      <c r="AH1000">
        <f>VLOOKUP($G1000,county_facts!$A:$BB,30,FALSE)</f>
        <v>156900</v>
      </c>
      <c r="AI1000">
        <f>VLOOKUP($G1000,county_facts!$A:$BB,31,FALSE)</f>
        <v>26608</v>
      </c>
      <c r="AJ1000">
        <f>VLOOKUP($G1000,county_facts!$A:$BB,32,FALSE)</f>
        <v>2.19</v>
      </c>
      <c r="AK1000">
        <f>VLOOKUP($G1000,county_facts!$A:$BB,33,FALSE)</f>
        <v>24536</v>
      </c>
      <c r="AL1000">
        <f>VLOOKUP($G1000,county_facts!$A:$BB,34,FALSE)</f>
        <v>41557</v>
      </c>
      <c r="AM1000">
        <f>VLOOKUP($G1000,county_facts!$A:$BB,35,FALSE)</f>
        <v>16.600000000000001</v>
      </c>
      <c r="AN1000">
        <f>VLOOKUP($G1000,county_facts!$A:$BB,36,FALSE)</f>
        <v>1375</v>
      </c>
      <c r="AO1000">
        <f>VLOOKUP($G1000,county_facts!$A:$BB,37,FALSE)</f>
        <v>13662</v>
      </c>
      <c r="AP1000">
        <f>VLOOKUP($G1000,county_facts!$A:$BB,38,FALSE)</f>
        <v>1.9</v>
      </c>
      <c r="AQ1000">
        <f>VLOOKUP($G1000,county_facts!$A:$BB,39,FALSE)</f>
        <v>4603</v>
      </c>
      <c r="AR1000">
        <f>VLOOKUP($G1000,county_facts!$A:$BB,40,FALSE)</f>
        <v>5740</v>
      </c>
      <c r="AS1000">
        <f>VLOOKUP($G1000,county_facts!$A:$BB,41,FALSE)</f>
        <v>0</v>
      </c>
      <c r="AT1000">
        <f>VLOOKUP($G1000,county_facts!$A:$BB,42,FALSE)</f>
        <v>0</v>
      </c>
      <c r="AU1000">
        <f>VLOOKUP($G1000,county_facts!$A:$BB,43,FALSE)</f>
        <v>0.9</v>
      </c>
      <c r="AV1000">
        <f>VLOOKUP($G1000,county_facts!$A:$BB,44,FALSE)</f>
        <v>0</v>
      </c>
      <c r="AW1000">
        <f>VLOOKUP($G1000,county_facts!$A:$BB,45,FALSE)</f>
        <v>0</v>
      </c>
      <c r="AX1000">
        <f>VLOOKUP($G1000,county_facts!$A:$BB,46,FALSE)</f>
        <v>25.3</v>
      </c>
      <c r="AY1000">
        <f>VLOOKUP($G1000,county_facts!$A:$BB,47,FALSE)</f>
        <v>0</v>
      </c>
      <c r="AZ1000">
        <f>VLOOKUP($G1000,county_facts!$A:$BB,48,FALSE)</f>
        <v>174370</v>
      </c>
      <c r="BA1000">
        <f>VLOOKUP($G1000,county_facts!$A:$BB,49,FALSE)</f>
        <v>821787</v>
      </c>
      <c r="BB1000">
        <f>VLOOKUP($G1000,county_facts!$A:$BB,50,FALSE)</f>
        <v>14501</v>
      </c>
      <c r="BC1000">
        <f>VLOOKUP($G1000,county_facts!$A:$BB,51,FALSE)</f>
        <v>99102</v>
      </c>
      <c r="BD1000">
        <f>VLOOKUP($G1000,county_facts!$A:$BB,52,FALSE)</f>
        <v>122</v>
      </c>
      <c r="BE1000">
        <f>VLOOKUP($G1000,county_facts!$A:$BB,53,FALSE)</f>
        <v>553.69000000000005</v>
      </c>
      <c r="BF1000">
        <f>VLOOKUP($G1000,county_facts!$A:$BB,54,FALSE)</f>
        <v>106.6</v>
      </c>
    </row>
    <row r="1001" spans="1:58" x14ac:dyDescent="0.3">
      <c r="A1001" t="s">
        <v>9</v>
      </c>
      <c r="B1001" t="s">
        <v>441</v>
      </c>
      <c r="C1001">
        <v>1940</v>
      </c>
      <c r="D1001" t="s">
        <v>403</v>
      </c>
      <c r="E1001">
        <v>5384</v>
      </c>
      <c r="F1001">
        <v>0.36032689499999998</v>
      </c>
      <c r="G1001">
        <v>37087</v>
      </c>
      <c r="H1001">
        <f>VLOOKUP($G1001,county_facts!$A:$BB,4,FALSE)</f>
        <v>59471</v>
      </c>
      <c r="I1001">
        <f>VLOOKUP($G1001,county_facts!$A:$BB,5,FALSE)</f>
        <v>59036</v>
      </c>
      <c r="J1001">
        <f>VLOOKUP($G1001,county_facts!$A:$BB,6,FALSE)</f>
        <v>0.7</v>
      </c>
      <c r="K1001">
        <f>VLOOKUP($G1001,county_facts!$A:$BB,7,FALSE)</f>
        <v>59036</v>
      </c>
      <c r="L1001">
        <f>VLOOKUP($G1001,county_facts!$A:$BB,8,FALSE)</f>
        <v>4.4000000000000004</v>
      </c>
      <c r="M1001">
        <f>VLOOKUP($G1001,county_facts!$A:$BB,9,FALSE)</f>
        <v>18.399999999999999</v>
      </c>
      <c r="N1001">
        <f>VLOOKUP($G1001,county_facts!$A:$BB,10,FALSE)</f>
        <v>23.7</v>
      </c>
      <c r="O1001">
        <f>VLOOKUP($G1001,county_facts!$A:$BB,11,FALSE)</f>
        <v>51.9</v>
      </c>
      <c r="P1001">
        <f>VLOOKUP($G1001,county_facts!$A:$BB,12,FALSE)</f>
        <v>96.5</v>
      </c>
      <c r="Q1001">
        <f>VLOOKUP($G1001,county_facts!$A:$BB,13,FALSE)</f>
        <v>1.2</v>
      </c>
      <c r="R1001">
        <f>VLOOKUP($G1001,county_facts!$A:$BB,14,FALSE)</f>
        <v>0.6</v>
      </c>
      <c r="S1001">
        <f>VLOOKUP($G1001,county_facts!$A:$BB,15,FALSE)</f>
        <v>0.5</v>
      </c>
      <c r="T1001">
        <f>VLOOKUP($G1001,county_facts!$A:$BB,16,FALSE)</f>
        <v>0</v>
      </c>
      <c r="U1001">
        <f>VLOOKUP($G1001,county_facts!$A:$BB,17,FALSE)</f>
        <v>1.1000000000000001</v>
      </c>
      <c r="V1001">
        <f>VLOOKUP($G1001,county_facts!$A:$BB,18,FALSE)</f>
        <v>3.7</v>
      </c>
      <c r="W1001">
        <f>VLOOKUP($G1001,county_facts!$A:$BB,19,FALSE)</f>
        <v>93.2</v>
      </c>
      <c r="X1001">
        <f>VLOOKUP($G1001,county_facts!$A:$BB,20,FALSE)</f>
        <v>87</v>
      </c>
      <c r="Y1001">
        <f>VLOOKUP($G1001,county_facts!$A:$BB,21,FALSE)</f>
        <v>2.6</v>
      </c>
      <c r="Z1001">
        <f>VLOOKUP($G1001,county_facts!$A:$BB,22,FALSE)</f>
        <v>3.5</v>
      </c>
      <c r="AA1001">
        <f>VLOOKUP($G1001,county_facts!$A:$BB,23,FALSE)</f>
        <v>86.1</v>
      </c>
      <c r="AB1001">
        <f>VLOOKUP($G1001,county_facts!$A:$BB,24,FALSE)</f>
        <v>23.1</v>
      </c>
      <c r="AC1001">
        <f>VLOOKUP($G1001,county_facts!$A:$BB,25,FALSE)</f>
        <v>6138</v>
      </c>
      <c r="AD1001">
        <f>VLOOKUP($G1001,county_facts!$A:$BB,26,FALSE)</f>
        <v>22.9</v>
      </c>
      <c r="AE1001">
        <f>VLOOKUP($G1001,county_facts!$A:$BB,27,FALSE)</f>
        <v>35087</v>
      </c>
      <c r="AF1001">
        <f>VLOOKUP($G1001,county_facts!$A:$BB,28,FALSE)</f>
        <v>74.400000000000006</v>
      </c>
      <c r="AG1001">
        <f>VLOOKUP($G1001,county_facts!$A:$BB,29,FALSE)</f>
        <v>7</v>
      </c>
      <c r="AH1001">
        <f>VLOOKUP($G1001,county_facts!$A:$BB,30,FALSE)</f>
        <v>156900</v>
      </c>
      <c r="AI1001">
        <f>VLOOKUP($G1001,county_facts!$A:$BB,31,FALSE)</f>
        <v>26608</v>
      </c>
      <c r="AJ1001">
        <f>VLOOKUP($G1001,county_facts!$A:$BB,32,FALSE)</f>
        <v>2.19</v>
      </c>
      <c r="AK1001">
        <f>VLOOKUP($G1001,county_facts!$A:$BB,33,FALSE)</f>
        <v>24536</v>
      </c>
      <c r="AL1001">
        <f>VLOOKUP($G1001,county_facts!$A:$BB,34,FALSE)</f>
        <v>41557</v>
      </c>
      <c r="AM1001">
        <f>VLOOKUP($G1001,county_facts!$A:$BB,35,FALSE)</f>
        <v>16.600000000000001</v>
      </c>
      <c r="AN1001">
        <f>VLOOKUP($G1001,county_facts!$A:$BB,36,FALSE)</f>
        <v>1375</v>
      </c>
      <c r="AO1001">
        <f>VLOOKUP($G1001,county_facts!$A:$BB,37,FALSE)</f>
        <v>13662</v>
      </c>
      <c r="AP1001">
        <f>VLOOKUP($G1001,county_facts!$A:$BB,38,FALSE)</f>
        <v>1.9</v>
      </c>
      <c r="AQ1001">
        <f>VLOOKUP($G1001,county_facts!$A:$BB,39,FALSE)</f>
        <v>4603</v>
      </c>
      <c r="AR1001">
        <f>VLOOKUP($G1001,county_facts!$A:$BB,40,FALSE)</f>
        <v>5740</v>
      </c>
      <c r="AS1001">
        <f>VLOOKUP($G1001,county_facts!$A:$BB,41,FALSE)</f>
        <v>0</v>
      </c>
      <c r="AT1001">
        <f>VLOOKUP($G1001,county_facts!$A:$BB,42,FALSE)</f>
        <v>0</v>
      </c>
      <c r="AU1001">
        <f>VLOOKUP($G1001,county_facts!$A:$BB,43,FALSE)</f>
        <v>0.9</v>
      </c>
      <c r="AV1001">
        <f>VLOOKUP($G1001,county_facts!$A:$BB,44,FALSE)</f>
        <v>0</v>
      </c>
      <c r="AW1001">
        <f>VLOOKUP($G1001,county_facts!$A:$BB,45,FALSE)</f>
        <v>0</v>
      </c>
      <c r="AX1001">
        <f>VLOOKUP($G1001,county_facts!$A:$BB,46,FALSE)</f>
        <v>25.3</v>
      </c>
      <c r="AY1001">
        <f>VLOOKUP($G1001,county_facts!$A:$BB,47,FALSE)</f>
        <v>0</v>
      </c>
      <c r="AZ1001">
        <f>VLOOKUP($G1001,county_facts!$A:$BB,48,FALSE)</f>
        <v>174370</v>
      </c>
      <c r="BA1001">
        <f>VLOOKUP($G1001,county_facts!$A:$BB,49,FALSE)</f>
        <v>821787</v>
      </c>
      <c r="BB1001">
        <f>VLOOKUP($G1001,county_facts!$A:$BB,50,FALSE)</f>
        <v>14501</v>
      </c>
      <c r="BC1001">
        <f>VLOOKUP($G1001,county_facts!$A:$BB,51,FALSE)</f>
        <v>99102</v>
      </c>
      <c r="BD1001">
        <f>VLOOKUP($G1001,county_facts!$A:$BB,52,FALSE)</f>
        <v>122</v>
      </c>
      <c r="BE1001">
        <f>VLOOKUP($G1001,county_facts!$A:$BB,53,FALSE)</f>
        <v>553.69000000000005</v>
      </c>
      <c r="BF1001">
        <f>VLOOKUP($G1001,county_facts!$A:$BB,54,FALSE)</f>
        <v>106.6</v>
      </c>
    </row>
    <row r="1002" spans="1:58" x14ac:dyDescent="0.3">
      <c r="A1002" t="s">
        <v>6</v>
      </c>
      <c r="B1002" t="s">
        <v>442</v>
      </c>
      <c r="C1002">
        <v>4281</v>
      </c>
      <c r="D1002" t="s">
        <v>403</v>
      </c>
      <c r="E1002">
        <v>6176</v>
      </c>
      <c r="F1002">
        <v>0.69316709799999998</v>
      </c>
      <c r="G1002">
        <v>37085</v>
      </c>
      <c r="H1002">
        <f>VLOOKUP($G1002,county_facts!$A:$BB,4,FALSE)</f>
        <v>126666</v>
      </c>
      <c r="I1002">
        <f>VLOOKUP($G1002,county_facts!$A:$BB,5,FALSE)</f>
        <v>114678</v>
      </c>
      <c r="J1002">
        <f>VLOOKUP($G1002,county_facts!$A:$BB,6,FALSE)</f>
        <v>10.5</v>
      </c>
      <c r="K1002">
        <f>VLOOKUP($G1002,county_facts!$A:$BB,7,FALSE)</f>
        <v>114678</v>
      </c>
      <c r="L1002">
        <f>VLOOKUP($G1002,county_facts!$A:$BB,8,FALSE)</f>
        <v>7.5</v>
      </c>
      <c r="M1002">
        <f>VLOOKUP($G1002,county_facts!$A:$BB,9,FALSE)</f>
        <v>27.2</v>
      </c>
      <c r="N1002">
        <f>VLOOKUP($G1002,county_facts!$A:$BB,10,FALSE)</f>
        <v>11.2</v>
      </c>
      <c r="O1002">
        <f>VLOOKUP($G1002,county_facts!$A:$BB,11,FALSE)</f>
        <v>50.5</v>
      </c>
      <c r="P1002">
        <f>VLOOKUP($G1002,county_facts!$A:$BB,12,FALSE)</f>
        <v>72.099999999999994</v>
      </c>
      <c r="Q1002">
        <f>VLOOKUP($G1002,county_facts!$A:$BB,13,FALSE)</f>
        <v>21.5</v>
      </c>
      <c r="R1002">
        <f>VLOOKUP($G1002,county_facts!$A:$BB,14,FALSE)</f>
        <v>1.7</v>
      </c>
      <c r="S1002">
        <f>VLOOKUP($G1002,county_facts!$A:$BB,15,FALSE)</f>
        <v>1.3</v>
      </c>
      <c r="T1002">
        <f>VLOOKUP($G1002,county_facts!$A:$BB,16,FALSE)</f>
        <v>0.2</v>
      </c>
      <c r="U1002">
        <f>VLOOKUP($G1002,county_facts!$A:$BB,17,FALSE)</f>
        <v>3.2</v>
      </c>
      <c r="V1002">
        <f>VLOOKUP($G1002,county_facts!$A:$BB,18,FALSE)</f>
        <v>11.9</v>
      </c>
      <c r="W1002">
        <f>VLOOKUP($G1002,county_facts!$A:$BB,19,FALSE)</f>
        <v>62.7</v>
      </c>
      <c r="X1002">
        <f>VLOOKUP($G1002,county_facts!$A:$BB,20,FALSE)</f>
        <v>84.2</v>
      </c>
      <c r="Y1002">
        <f>VLOOKUP($G1002,county_facts!$A:$BB,21,FALSE)</f>
        <v>5.6</v>
      </c>
      <c r="Z1002">
        <f>VLOOKUP($G1002,county_facts!$A:$BB,22,FALSE)</f>
        <v>11</v>
      </c>
      <c r="AA1002">
        <f>VLOOKUP($G1002,county_facts!$A:$BB,23,FALSE)</f>
        <v>84.4</v>
      </c>
      <c r="AB1002">
        <f>VLOOKUP($G1002,county_facts!$A:$BB,24,FALSE)</f>
        <v>18.5</v>
      </c>
      <c r="AC1002">
        <f>VLOOKUP($G1002,county_facts!$A:$BB,25,FALSE)</f>
        <v>11155</v>
      </c>
      <c r="AD1002">
        <f>VLOOKUP($G1002,county_facts!$A:$BB,26,FALSE)</f>
        <v>28.3</v>
      </c>
      <c r="AE1002">
        <f>VLOOKUP($G1002,county_facts!$A:$BB,27,FALSE)</f>
        <v>49319</v>
      </c>
      <c r="AF1002">
        <f>VLOOKUP($G1002,county_facts!$A:$BB,28,FALSE)</f>
        <v>68.2</v>
      </c>
      <c r="AG1002">
        <f>VLOOKUP($G1002,county_facts!$A:$BB,29,FALSE)</f>
        <v>7.2</v>
      </c>
      <c r="AH1002">
        <f>VLOOKUP($G1002,county_facts!$A:$BB,30,FALSE)</f>
        <v>132600</v>
      </c>
      <c r="AI1002">
        <f>VLOOKUP($G1002,county_facts!$A:$BB,31,FALSE)</f>
        <v>40677</v>
      </c>
      <c r="AJ1002">
        <f>VLOOKUP($G1002,county_facts!$A:$BB,32,FALSE)</f>
        <v>2.83</v>
      </c>
      <c r="AK1002">
        <f>VLOOKUP($G1002,county_facts!$A:$BB,33,FALSE)</f>
        <v>20310</v>
      </c>
      <c r="AL1002">
        <f>VLOOKUP($G1002,county_facts!$A:$BB,34,FALSE)</f>
        <v>44625</v>
      </c>
      <c r="AM1002">
        <f>VLOOKUP($G1002,county_facts!$A:$BB,35,FALSE)</f>
        <v>17.2</v>
      </c>
      <c r="AN1002">
        <f>VLOOKUP($G1002,county_facts!$A:$BB,36,FALSE)</f>
        <v>1607</v>
      </c>
      <c r="AO1002">
        <f>VLOOKUP($G1002,county_facts!$A:$BB,37,FALSE)</f>
        <v>19196</v>
      </c>
      <c r="AP1002">
        <f>VLOOKUP($G1002,county_facts!$A:$BB,38,FALSE)</f>
        <v>3.8</v>
      </c>
      <c r="AQ1002">
        <f>VLOOKUP($G1002,county_facts!$A:$BB,39,FALSE)</f>
        <v>6172</v>
      </c>
      <c r="AR1002">
        <f>VLOOKUP($G1002,county_facts!$A:$BB,40,FALSE)</f>
        <v>7497</v>
      </c>
      <c r="AS1002">
        <f>VLOOKUP($G1002,county_facts!$A:$BB,41,FALSE)</f>
        <v>8.6999999999999993</v>
      </c>
      <c r="AT1002">
        <f>VLOOKUP($G1002,county_facts!$A:$BB,42,FALSE)</f>
        <v>0</v>
      </c>
      <c r="AU1002">
        <f>VLOOKUP($G1002,county_facts!$A:$BB,43,FALSE)</f>
        <v>0</v>
      </c>
      <c r="AV1002">
        <f>VLOOKUP($G1002,county_facts!$A:$BB,44,FALSE)</f>
        <v>0</v>
      </c>
      <c r="AW1002">
        <f>VLOOKUP($G1002,county_facts!$A:$BB,45,FALSE)</f>
        <v>1.7</v>
      </c>
      <c r="AX1002">
        <f>VLOOKUP($G1002,county_facts!$A:$BB,46,FALSE)</f>
        <v>26.1</v>
      </c>
      <c r="AY1002">
        <f>VLOOKUP($G1002,county_facts!$A:$BB,47,FALSE)</f>
        <v>464691</v>
      </c>
      <c r="AZ1002">
        <f>VLOOKUP($G1002,county_facts!$A:$BB,48,FALSE)</f>
        <v>0</v>
      </c>
      <c r="BA1002">
        <f>VLOOKUP($G1002,county_facts!$A:$BB,49,FALSE)</f>
        <v>872002</v>
      </c>
      <c r="BB1002">
        <f>VLOOKUP($G1002,county_facts!$A:$BB,50,FALSE)</f>
        <v>8029</v>
      </c>
      <c r="BC1002">
        <f>VLOOKUP($G1002,county_facts!$A:$BB,51,FALSE)</f>
        <v>0</v>
      </c>
      <c r="BD1002">
        <f>VLOOKUP($G1002,county_facts!$A:$BB,52,FALSE)</f>
        <v>612</v>
      </c>
      <c r="BE1002">
        <f>VLOOKUP($G1002,county_facts!$A:$BB,53,FALSE)</f>
        <v>594.99</v>
      </c>
      <c r="BF1002">
        <f>VLOOKUP($G1002,county_facts!$A:$BB,54,FALSE)</f>
        <v>192.7</v>
      </c>
    </row>
    <row r="1003" spans="1:58" x14ac:dyDescent="0.3">
      <c r="A1003" t="s">
        <v>9</v>
      </c>
      <c r="B1003" t="s">
        <v>442</v>
      </c>
      <c r="C1003">
        <v>1895</v>
      </c>
      <c r="D1003" t="s">
        <v>403</v>
      </c>
      <c r="E1003">
        <v>6176</v>
      </c>
      <c r="F1003">
        <v>0.30683290200000002</v>
      </c>
      <c r="G1003">
        <v>37085</v>
      </c>
      <c r="H1003">
        <f>VLOOKUP($G1003,county_facts!$A:$BB,4,FALSE)</f>
        <v>126666</v>
      </c>
      <c r="I1003">
        <f>VLOOKUP($G1003,county_facts!$A:$BB,5,FALSE)</f>
        <v>114678</v>
      </c>
      <c r="J1003">
        <f>VLOOKUP($G1003,county_facts!$A:$BB,6,FALSE)</f>
        <v>10.5</v>
      </c>
      <c r="K1003">
        <f>VLOOKUP($G1003,county_facts!$A:$BB,7,FALSE)</f>
        <v>114678</v>
      </c>
      <c r="L1003">
        <f>VLOOKUP($G1003,county_facts!$A:$BB,8,FALSE)</f>
        <v>7.5</v>
      </c>
      <c r="M1003">
        <f>VLOOKUP($G1003,county_facts!$A:$BB,9,FALSE)</f>
        <v>27.2</v>
      </c>
      <c r="N1003">
        <f>VLOOKUP($G1003,county_facts!$A:$BB,10,FALSE)</f>
        <v>11.2</v>
      </c>
      <c r="O1003">
        <f>VLOOKUP($G1003,county_facts!$A:$BB,11,FALSE)</f>
        <v>50.5</v>
      </c>
      <c r="P1003">
        <f>VLOOKUP($G1003,county_facts!$A:$BB,12,FALSE)</f>
        <v>72.099999999999994</v>
      </c>
      <c r="Q1003">
        <f>VLOOKUP($G1003,county_facts!$A:$BB,13,FALSE)</f>
        <v>21.5</v>
      </c>
      <c r="R1003">
        <f>VLOOKUP($G1003,county_facts!$A:$BB,14,FALSE)</f>
        <v>1.7</v>
      </c>
      <c r="S1003">
        <f>VLOOKUP($G1003,county_facts!$A:$BB,15,FALSE)</f>
        <v>1.3</v>
      </c>
      <c r="T1003">
        <f>VLOOKUP($G1003,county_facts!$A:$BB,16,FALSE)</f>
        <v>0.2</v>
      </c>
      <c r="U1003">
        <f>VLOOKUP($G1003,county_facts!$A:$BB,17,FALSE)</f>
        <v>3.2</v>
      </c>
      <c r="V1003">
        <f>VLOOKUP($G1003,county_facts!$A:$BB,18,FALSE)</f>
        <v>11.9</v>
      </c>
      <c r="W1003">
        <f>VLOOKUP($G1003,county_facts!$A:$BB,19,FALSE)</f>
        <v>62.7</v>
      </c>
      <c r="X1003">
        <f>VLOOKUP($G1003,county_facts!$A:$BB,20,FALSE)</f>
        <v>84.2</v>
      </c>
      <c r="Y1003">
        <f>VLOOKUP($G1003,county_facts!$A:$BB,21,FALSE)</f>
        <v>5.6</v>
      </c>
      <c r="Z1003">
        <f>VLOOKUP($G1003,county_facts!$A:$BB,22,FALSE)</f>
        <v>11</v>
      </c>
      <c r="AA1003">
        <f>VLOOKUP($G1003,county_facts!$A:$BB,23,FALSE)</f>
        <v>84.4</v>
      </c>
      <c r="AB1003">
        <f>VLOOKUP($G1003,county_facts!$A:$BB,24,FALSE)</f>
        <v>18.5</v>
      </c>
      <c r="AC1003">
        <f>VLOOKUP($G1003,county_facts!$A:$BB,25,FALSE)</f>
        <v>11155</v>
      </c>
      <c r="AD1003">
        <f>VLOOKUP($G1003,county_facts!$A:$BB,26,FALSE)</f>
        <v>28.3</v>
      </c>
      <c r="AE1003">
        <f>VLOOKUP($G1003,county_facts!$A:$BB,27,FALSE)</f>
        <v>49319</v>
      </c>
      <c r="AF1003">
        <f>VLOOKUP($G1003,county_facts!$A:$BB,28,FALSE)</f>
        <v>68.2</v>
      </c>
      <c r="AG1003">
        <f>VLOOKUP($G1003,county_facts!$A:$BB,29,FALSE)</f>
        <v>7.2</v>
      </c>
      <c r="AH1003">
        <f>VLOOKUP($G1003,county_facts!$A:$BB,30,FALSE)</f>
        <v>132600</v>
      </c>
      <c r="AI1003">
        <f>VLOOKUP($G1003,county_facts!$A:$BB,31,FALSE)</f>
        <v>40677</v>
      </c>
      <c r="AJ1003">
        <f>VLOOKUP($G1003,county_facts!$A:$BB,32,FALSE)</f>
        <v>2.83</v>
      </c>
      <c r="AK1003">
        <f>VLOOKUP($G1003,county_facts!$A:$BB,33,FALSE)</f>
        <v>20310</v>
      </c>
      <c r="AL1003">
        <f>VLOOKUP($G1003,county_facts!$A:$BB,34,FALSE)</f>
        <v>44625</v>
      </c>
      <c r="AM1003">
        <f>VLOOKUP($G1003,county_facts!$A:$BB,35,FALSE)</f>
        <v>17.2</v>
      </c>
      <c r="AN1003">
        <f>VLOOKUP($G1003,county_facts!$A:$BB,36,FALSE)</f>
        <v>1607</v>
      </c>
      <c r="AO1003">
        <f>VLOOKUP($G1003,county_facts!$A:$BB,37,FALSE)</f>
        <v>19196</v>
      </c>
      <c r="AP1003">
        <f>VLOOKUP($G1003,county_facts!$A:$BB,38,FALSE)</f>
        <v>3.8</v>
      </c>
      <c r="AQ1003">
        <f>VLOOKUP($G1003,county_facts!$A:$BB,39,FALSE)</f>
        <v>6172</v>
      </c>
      <c r="AR1003">
        <f>VLOOKUP($G1003,county_facts!$A:$BB,40,FALSE)</f>
        <v>7497</v>
      </c>
      <c r="AS1003">
        <f>VLOOKUP($G1003,county_facts!$A:$BB,41,FALSE)</f>
        <v>8.6999999999999993</v>
      </c>
      <c r="AT1003">
        <f>VLOOKUP($G1003,county_facts!$A:$BB,42,FALSE)</f>
        <v>0</v>
      </c>
      <c r="AU1003">
        <f>VLOOKUP($G1003,county_facts!$A:$BB,43,FALSE)</f>
        <v>0</v>
      </c>
      <c r="AV1003">
        <f>VLOOKUP($G1003,county_facts!$A:$BB,44,FALSE)</f>
        <v>0</v>
      </c>
      <c r="AW1003">
        <f>VLOOKUP($G1003,county_facts!$A:$BB,45,FALSE)</f>
        <v>1.7</v>
      </c>
      <c r="AX1003">
        <f>VLOOKUP($G1003,county_facts!$A:$BB,46,FALSE)</f>
        <v>26.1</v>
      </c>
      <c r="AY1003">
        <f>VLOOKUP($G1003,county_facts!$A:$BB,47,FALSE)</f>
        <v>464691</v>
      </c>
      <c r="AZ1003">
        <f>VLOOKUP($G1003,county_facts!$A:$BB,48,FALSE)</f>
        <v>0</v>
      </c>
      <c r="BA1003">
        <f>VLOOKUP($G1003,county_facts!$A:$BB,49,FALSE)</f>
        <v>872002</v>
      </c>
      <c r="BB1003">
        <f>VLOOKUP($G1003,county_facts!$A:$BB,50,FALSE)</f>
        <v>8029</v>
      </c>
      <c r="BC1003">
        <f>VLOOKUP($G1003,county_facts!$A:$BB,51,FALSE)</f>
        <v>0</v>
      </c>
      <c r="BD1003">
        <f>VLOOKUP($G1003,county_facts!$A:$BB,52,FALSE)</f>
        <v>612</v>
      </c>
      <c r="BE1003">
        <f>VLOOKUP($G1003,county_facts!$A:$BB,53,FALSE)</f>
        <v>594.99</v>
      </c>
      <c r="BF1003">
        <f>VLOOKUP($G1003,county_facts!$A:$BB,54,FALSE)</f>
        <v>192.7</v>
      </c>
    </row>
    <row r="1004" spans="1:58" x14ac:dyDescent="0.3">
      <c r="A1004" t="s">
        <v>6</v>
      </c>
      <c r="B1004" t="s">
        <v>443</v>
      </c>
      <c r="C1004">
        <v>4830</v>
      </c>
      <c r="D1004" t="s">
        <v>403</v>
      </c>
      <c r="E1004">
        <v>5957</v>
      </c>
      <c r="F1004">
        <v>0.81081081099999996</v>
      </c>
      <c r="G1004">
        <v>37083</v>
      </c>
      <c r="H1004">
        <f>VLOOKUP($G1004,county_facts!$A:$BB,4,FALSE)</f>
        <v>52970</v>
      </c>
      <c r="I1004">
        <f>VLOOKUP($G1004,county_facts!$A:$BB,5,FALSE)</f>
        <v>54691</v>
      </c>
      <c r="J1004">
        <f>VLOOKUP($G1004,county_facts!$A:$BB,6,FALSE)</f>
        <v>-3.1</v>
      </c>
      <c r="K1004">
        <f>VLOOKUP($G1004,county_facts!$A:$BB,7,FALSE)</f>
        <v>54691</v>
      </c>
      <c r="L1004">
        <f>VLOOKUP($G1004,county_facts!$A:$BB,8,FALSE)</f>
        <v>5.5</v>
      </c>
      <c r="M1004">
        <f>VLOOKUP($G1004,county_facts!$A:$BB,9,FALSE)</f>
        <v>21.9</v>
      </c>
      <c r="N1004">
        <f>VLOOKUP($G1004,county_facts!$A:$BB,10,FALSE)</f>
        <v>18.3</v>
      </c>
      <c r="O1004">
        <f>VLOOKUP($G1004,county_facts!$A:$BB,11,FALSE)</f>
        <v>52.2</v>
      </c>
      <c r="P1004">
        <f>VLOOKUP($G1004,county_facts!$A:$BB,12,FALSE)</f>
        <v>40.799999999999997</v>
      </c>
      <c r="Q1004">
        <f>VLOOKUP($G1004,county_facts!$A:$BB,13,FALSE)</f>
        <v>53.2</v>
      </c>
      <c r="R1004">
        <f>VLOOKUP($G1004,county_facts!$A:$BB,14,FALSE)</f>
        <v>4</v>
      </c>
      <c r="S1004">
        <f>VLOOKUP($G1004,county_facts!$A:$BB,15,FALSE)</f>
        <v>0.8</v>
      </c>
      <c r="T1004">
        <f>VLOOKUP($G1004,county_facts!$A:$BB,16,FALSE)</f>
        <v>0.1</v>
      </c>
      <c r="U1004">
        <f>VLOOKUP($G1004,county_facts!$A:$BB,17,FALSE)</f>
        <v>1.2</v>
      </c>
      <c r="V1004">
        <f>VLOOKUP($G1004,county_facts!$A:$BB,18,FALSE)</f>
        <v>2.7</v>
      </c>
      <c r="W1004">
        <f>VLOOKUP($G1004,county_facts!$A:$BB,19,FALSE)</f>
        <v>39.1</v>
      </c>
      <c r="X1004">
        <f>VLOOKUP($G1004,county_facts!$A:$BB,20,FALSE)</f>
        <v>86.3</v>
      </c>
      <c r="Y1004">
        <f>VLOOKUP($G1004,county_facts!$A:$BB,21,FALSE)</f>
        <v>1.7</v>
      </c>
      <c r="Z1004">
        <f>VLOOKUP($G1004,county_facts!$A:$BB,22,FALSE)</f>
        <v>2.6</v>
      </c>
      <c r="AA1004">
        <f>VLOOKUP($G1004,county_facts!$A:$BB,23,FALSE)</f>
        <v>75.8</v>
      </c>
      <c r="AB1004">
        <f>VLOOKUP($G1004,county_facts!$A:$BB,24,FALSE)</f>
        <v>11.8</v>
      </c>
      <c r="AC1004">
        <f>VLOOKUP($G1004,county_facts!$A:$BB,25,FALSE)</f>
        <v>3537</v>
      </c>
      <c r="AD1004">
        <f>VLOOKUP($G1004,county_facts!$A:$BB,26,FALSE)</f>
        <v>21.9</v>
      </c>
      <c r="AE1004">
        <f>VLOOKUP($G1004,county_facts!$A:$BB,27,FALSE)</f>
        <v>25705</v>
      </c>
      <c r="AF1004">
        <f>VLOOKUP($G1004,county_facts!$A:$BB,28,FALSE)</f>
        <v>61.8</v>
      </c>
      <c r="AG1004">
        <f>VLOOKUP($G1004,county_facts!$A:$BB,29,FALSE)</f>
        <v>9</v>
      </c>
      <c r="AH1004">
        <f>VLOOKUP($G1004,county_facts!$A:$BB,30,FALSE)</f>
        <v>86100</v>
      </c>
      <c r="AI1004">
        <f>VLOOKUP($G1004,county_facts!$A:$BB,31,FALSE)</f>
        <v>21550</v>
      </c>
      <c r="AJ1004">
        <f>VLOOKUP($G1004,county_facts!$A:$BB,32,FALSE)</f>
        <v>2.4500000000000002</v>
      </c>
      <c r="AK1004">
        <f>VLOOKUP($G1004,county_facts!$A:$BB,33,FALSE)</f>
        <v>17937</v>
      </c>
      <c r="AL1004">
        <f>VLOOKUP($G1004,county_facts!$A:$BB,34,FALSE)</f>
        <v>32329</v>
      </c>
      <c r="AM1004">
        <f>VLOOKUP($G1004,county_facts!$A:$BB,35,FALSE)</f>
        <v>27.4</v>
      </c>
      <c r="AN1004">
        <f>VLOOKUP($G1004,county_facts!$A:$BB,36,FALSE)</f>
        <v>992</v>
      </c>
      <c r="AO1004">
        <f>VLOOKUP($G1004,county_facts!$A:$BB,37,FALSE)</f>
        <v>12123</v>
      </c>
      <c r="AP1004">
        <f>VLOOKUP($G1004,county_facts!$A:$BB,38,FALSE)</f>
        <v>-2.2999999999999998</v>
      </c>
      <c r="AQ1004">
        <f>VLOOKUP($G1004,county_facts!$A:$BB,39,FALSE)</f>
        <v>2489</v>
      </c>
      <c r="AR1004">
        <f>VLOOKUP($G1004,county_facts!$A:$BB,40,FALSE)</f>
        <v>3036</v>
      </c>
      <c r="AS1004">
        <f>VLOOKUP($G1004,county_facts!$A:$BB,41,FALSE)</f>
        <v>26.2</v>
      </c>
      <c r="AT1004">
        <f>VLOOKUP($G1004,county_facts!$A:$BB,42,FALSE)</f>
        <v>0</v>
      </c>
      <c r="AU1004">
        <f>VLOOKUP($G1004,county_facts!$A:$BB,43,FALSE)</f>
        <v>0</v>
      </c>
      <c r="AV1004">
        <f>VLOOKUP($G1004,county_facts!$A:$BB,44,FALSE)</f>
        <v>0</v>
      </c>
      <c r="AW1004">
        <f>VLOOKUP($G1004,county_facts!$A:$BB,45,FALSE)</f>
        <v>0</v>
      </c>
      <c r="AX1004">
        <f>VLOOKUP($G1004,county_facts!$A:$BB,46,FALSE)</f>
        <v>29.4</v>
      </c>
      <c r="AY1004">
        <f>VLOOKUP($G1004,county_facts!$A:$BB,47,FALSE)</f>
        <v>0</v>
      </c>
      <c r="AZ1004">
        <f>VLOOKUP($G1004,county_facts!$A:$BB,48,FALSE)</f>
        <v>77112</v>
      </c>
      <c r="BA1004">
        <f>VLOOKUP($G1004,county_facts!$A:$BB,49,FALSE)</f>
        <v>610319</v>
      </c>
      <c r="BB1004">
        <f>VLOOKUP($G1004,county_facts!$A:$BB,50,FALSE)</f>
        <v>11061</v>
      </c>
      <c r="BC1004">
        <f>VLOOKUP($G1004,county_facts!$A:$BB,51,FALSE)</f>
        <v>71947</v>
      </c>
      <c r="BD1004">
        <f>VLOOKUP($G1004,county_facts!$A:$BB,52,FALSE)</f>
        <v>54</v>
      </c>
      <c r="BE1004">
        <f>VLOOKUP($G1004,county_facts!$A:$BB,53,FALSE)</f>
        <v>724.09</v>
      </c>
      <c r="BF1004">
        <f>VLOOKUP($G1004,county_facts!$A:$BB,54,FALSE)</f>
        <v>75.5</v>
      </c>
    </row>
    <row r="1005" spans="1:58" x14ac:dyDescent="0.3">
      <c r="A1005" t="s">
        <v>9</v>
      </c>
      <c r="B1005" t="s">
        <v>443</v>
      </c>
      <c r="C1005">
        <v>1127</v>
      </c>
      <c r="D1005" t="s">
        <v>403</v>
      </c>
      <c r="E1005">
        <v>5957</v>
      </c>
      <c r="F1005">
        <v>0.18918918900000001</v>
      </c>
      <c r="G1005">
        <v>37083</v>
      </c>
      <c r="H1005">
        <f>VLOOKUP($G1005,county_facts!$A:$BB,4,FALSE)</f>
        <v>52970</v>
      </c>
      <c r="I1005">
        <f>VLOOKUP($G1005,county_facts!$A:$BB,5,FALSE)</f>
        <v>54691</v>
      </c>
      <c r="J1005">
        <f>VLOOKUP($G1005,county_facts!$A:$BB,6,FALSE)</f>
        <v>-3.1</v>
      </c>
      <c r="K1005">
        <f>VLOOKUP($G1005,county_facts!$A:$BB,7,FALSE)</f>
        <v>54691</v>
      </c>
      <c r="L1005">
        <f>VLOOKUP($G1005,county_facts!$A:$BB,8,FALSE)</f>
        <v>5.5</v>
      </c>
      <c r="M1005">
        <f>VLOOKUP($G1005,county_facts!$A:$BB,9,FALSE)</f>
        <v>21.9</v>
      </c>
      <c r="N1005">
        <f>VLOOKUP($G1005,county_facts!$A:$BB,10,FALSE)</f>
        <v>18.3</v>
      </c>
      <c r="O1005">
        <f>VLOOKUP($G1005,county_facts!$A:$BB,11,FALSE)</f>
        <v>52.2</v>
      </c>
      <c r="P1005">
        <f>VLOOKUP($G1005,county_facts!$A:$BB,12,FALSE)</f>
        <v>40.799999999999997</v>
      </c>
      <c r="Q1005">
        <f>VLOOKUP($G1005,county_facts!$A:$BB,13,FALSE)</f>
        <v>53.2</v>
      </c>
      <c r="R1005">
        <f>VLOOKUP($G1005,county_facts!$A:$BB,14,FALSE)</f>
        <v>4</v>
      </c>
      <c r="S1005">
        <f>VLOOKUP($G1005,county_facts!$A:$BB,15,FALSE)</f>
        <v>0.8</v>
      </c>
      <c r="T1005">
        <f>VLOOKUP($G1005,county_facts!$A:$BB,16,FALSE)</f>
        <v>0.1</v>
      </c>
      <c r="U1005">
        <f>VLOOKUP($G1005,county_facts!$A:$BB,17,FALSE)</f>
        <v>1.2</v>
      </c>
      <c r="V1005">
        <f>VLOOKUP($G1005,county_facts!$A:$BB,18,FALSE)</f>
        <v>2.7</v>
      </c>
      <c r="W1005">
        <f>VLOOKUP($G1005,county_facts!$A:$BB,19,FALSE)</f>
        <v>39.1</v>
      </c>
      <c r="X1005">
        <f>VLOOKUP($G1005,county_facts!$A:$BB,20,FALSE)</f>
        <v>86.3</v>
      </c>
      <c r="Y1005">
        <f>VLOOKUP($G1005,county_facts!$A:$BB,21,FALSE)</f>
        <v>1.7</v>
      </c>
      <c r="Z1005">
        <f>VLOOKUP($G1005,county_facts!$A:$BB,22,FALSE)</f>
        <v>2.6</v>
      </c>
      <c r="AA1005">
        <f>VLOOKUP($G1005,county_facts!$A:$BB,23,FALSE)</f>
        <v>75.8</v>
      </c>
      <c r="AB1005">
        <f>VLOOKUP($G1005,county_facts!$A:$BB,24,FALSE)</f>
        <v>11.8</v>
      </c>
      <c r="AC1005">
        <f>VLOOKUP($G1005,county_facts!$A:$BB,25,FALSE)</f>
        <v>3537</v>
      </c>
      <c r="AD1005">
        <f>VLOOKUP($G1005,county_facts!$A:$BB,26,FALSE)</f>
        <v>21.9</v>
      </c>
      <c r="AE1005">
        <f>VLOOKUP($G1005,county_facts!$A:$BB,27,FALSE)</f>
        <v>25705</v>
      </c>
      <c r="AF1005">
        <f>VLOOKUP($G1005,county_facts!$A:$BB,28,FALSE)</f>
        <v>61.8</v>
      </c>
      <c r="AG1005">
        <f>VLOOKUP($G1005,county_facts!$A:$BB,29,FALSE)</f>
        <v>9</v>
      </c>
      <c r="AH1005">
        <f>VLOOKUP($G1005,county_facts!$A:$BB,30,FALSE)</f>
        <v>86100</v>
      </c>
      <c r="AI1005">
        <f>VLOOKUP($G1005,county_facts!$A:$BB,31,FALSE)</f>
        <v>21550</v>
      </c>
      <c r="AJ1005">
        <f>VLOOKUP($G1005,county_facts!$A:$BB,32,FALSE)</f>
        <v>2.4500000000000002</v>
      </c>
      <c r="AK1005">
        <f>VLOOKUP($G1005,county_facts!$A:$BB,33,FALSE)</f>
        <v>17937</v>
      </c>
      <c r="AL1005">
        <f>VLOOKUP($G1005,county_facts!$A:$BB,34,FALSE)</f>
        <v>32329</v>
      </c>
      <c r="AM1005">
        <f>VLOOKUP($G1005,county_facts!$A:$BB,35,FALSE)</f>
        <v>27.4</v>
      </c>
      <c r="AN1005">
        <f>VLOOKUP($G1005,county_facts!$A:$BB,36,FALSE)</f>
        <v>992</v>
      </c>
      <c r="AO1005">
        <f>VLOOKUP($G1005,county_facts!$A:$BB,37,FALSE)</f>
        <v>12123</v>
      </c>
      <c r="AP1005">
        <f>VLOOKUP($G1005,county_facts!$A:$BB,38,FALSE)</f>
        <v>-2.2999999999999998</v>
      </c>
      <c r="AQ1005">
        <f>VLOOKUP($G1005,county_facts!$A:$BB,39,FALSE)</f>
        <v>2489</v>
      </c>
      <c r="AR1005">
        <f>VLOOKUP($G1005,county_facts!$A:$BB,40,FALSE)</f>
        <v>3036</v>
      </c>
      <c r="AS1005">
        <f>VLOOKUP($G1005,county_facts!$A:$BB,41,FALSE)</f>
        <v>26.2</v>
      </c>
      <c r="AT1005">
        <f>VLOOKUP($G1005,county_facts!$A:$BB,42,FALSE)</f>
        <v>0</v>
      </c>
      <c r="AU1005">
        <f>VLOOKUP($G1005,county_facts!$A:$BB,43,FALSE)</f>
        <v>0</v>
      </c>
      <c r="AV1005">
        <f>VLOOKUP($G1005,county_facts!$A:$BB,44,FALSE)</f>
        <v>0</v>
      </c>
      <c r="AW1005">
        <f>VLOOKUP($G1005,county_facts!$A:$BB,45,FALSE)</f>
        <v>0</v>
      </c>
      <c r="AX1005">
        <f>VLOOKUP($G1005,county_facts!$A:$BB,46,FALSE)</f>
        <v>29.4</v>
      </c>
      <c r="AY1005">
        <f>VLOOKUP($G1005,county_facts!$A:$BB,47,FALSE)</f>
        <v>0</v>
      </c>
      <c r="AZ1005">
        <f>VLOOKUP($G1005,county_facts!$A:$BB,48,FALSE)</f>
        <v>77112</v>
      </c>
      <c r="BA1005">
        <f>VLOOKUP($G1005,county_facts!$A:$BB,49,FALSE)</f>
        <v>610319</v>
      </c>
      <c r="BB1005">
        <f>VLOOKUP($G1005,county_facts!$A:$BB,50,FALSE)</f>
        <v>11061</v>
      </c>
      <c r="BC1005">
        <f>VLOOKUP($G1005,county_facts!$A:$BB,51,FALSE)</f>
        <v>71947</v>
      </c>
      <c r="BD1005">
        <f>VLOOKUP($G1005,county_facts!$A:$BB,52,FALSE)</f>
        <v>54</v>
      </c>
      <c r="BE1005">
        <f>VLOOKUP($G1005,county_facts!$A:$BB,53,FALSE)</f>
        <v>724.09</v>
      </c>
      <c r="BF1005">
        <f>VLOOKUP($G1005,county_facts!$A:$BB,54,FALSE)</f>
        <v>75.5</v>
      </c>
    </row>
    <row r="1006" spans="1:58" x14ac:dyDescent="0.3">
      <c r="A1006" t="s">
        <v>6</v>
      </c>
      <c r="B1006" t="s">
        <v>444</v>
      </c>
      <c r="C1006">
        <v>37288</v>
      </c>
      <c r="D1006" t="s">
        <v>403</v>
      </c>
      <c r="E1006">
        <v>58484</v>
      </c>
      <c r="F1006">
        <v>0.63757608899999996</v>
      </c>
      <c r="G1006">
        <v>37081</v>
      </c>
      <c r="H1006">
        <f>VLOOKUP($G1006,county_facts!$A:$BB,4,FALSE)</f>
        <v>512119</v>
      </c>
      <c r="I1006">
        <f>VLOOKUP($G1006,county_facts!$A:$BB,5,FALSE)</f>
        <v>488406</v>
      </c>
      <c r="J1006">
        <f>VLOOKUP($G1006,county_facts!$A:$BB,6,FALSE)</f>
        <v>4.9000000000000004</v>
      </c>
      <c r="K1006">
        <f>VLOOKUP($G1006,county_facts!$A:$BB,7,FALSE)</f>
        <v>488406</v>
      </c>
      <c r="L1006">
        <f>VLOOKUP($G1006,county_facts!$A:$BB,8,FALSE)</f>
        <v>6.1</v>
      </c>
      <c r="M1006">
        <f>VLOOKUP($G1006,county_facts!$A:$BB,9,FALSE)</f>
        <v>22.8</v>
      </c>
      <c r="N1006">
        <f>VLOOKUP($G1006,county_facts!$A:$BB,10,FALSE)</f>
        <v>13.8</v>
      </c>
      <c r="O1006">
        <f>VLOOKUP($G1006,county_facts!$A:$BB,11,FALSE)</f>
        <v>52.5</v>
      </c>
      <c r="P1006">
        <f>VLOOKUP($G1006,county_facts!$A:$BB,12,FALSE)</f>
        <v>58.4</v>
      </c>
      <c r="Q1006">
        <f>VLOOKUP($G1006,county_facts!$A:$BB,13,FALSE)</f>
        <v>34</v>
      </c>
      <c r="R1006">
        <f>VLOOKUP($G1006,county_facts!$A:$BB,14,FALSE)</f>
        <v>0.7</v>
      </c>
      <c r="S1006">
        <f>VLOOKUP($G1006,county_facts!$A:$BB,15,FALSE)</f>
        <v>4.5999999999999996</v>
      </c>
      <c r="T1006">
        <f>VLOOKUP($G1006,county_facts!$A:$BB,16,FALSE)</f>
        <v>0.1</v>
      </c>
      <c r="U1006">
        <f>VLOOKUP($G1006,county_facts!$A:$BB,17,FALSE)</f>
        <v>2.2000000000000002</v>
      </c>
      <c r="V1006">
        <f>VLOOKUP($G1006,county_facts!$A:$BB,18,FALSE)</f>
        <v>7.6</v>
      </c>
      <c r="W1006">
        <f>VLOOKUP($G1006,county_facts!$A:$BB,19,FALSE)</f>
        <v>52.3</v>
      </c>
      <c r="X1006">
        <f>VLOOKUP($G1006,county_facts!$A:$BB,20,FALSE)</f>
        <v>85.1</v>
      </c>
      <c r="Y1006">
        <f>VLOOKUP($G1006,county_facts!$A:$BB,21,FALSE)</f>
        <v>9.6999999999999993</v>
      </c>
      <c r="Z1006">
        <f>VLOOKUP($G1006,county_facts!$A:$BB,22,FALSE)</f>
        <v>12.5</v>
      </c>
      <c r="AA1006">
        <f>VLOOKUP($G1006,county_facts!$A:$BB,23,FALSE)</f>
        <v>87.9</v>
      </c>
      <c r="AB1006">
        <f>VLOOKUP($G1006,county_facts!$A:$BB,24,FALSE)</f>
        <v>33.200000000000003</v>
      </c>
      <c r="AC1006">
        <f>VLOOKUP($G1006,county_facts!$A:$BB,25,FALSE)</f>
        <v>31377</v>
      </c>
      <c r="AD1006">
        <f>VLOOKUP($G1006,county_facts!$A:$BB,26,FALSE)</f>
        <v>21.1</v>
      </c>
      <c r="AE1006">
        <f>VLOOKUP($G1006,county_facts!$A:$BB,27,FALSE)</f>
        <v>223183</v>
      </c>
      <c r="AF1006">
        <f>VLOOKUP($G1006,county_facts!$A:$BB,28,FALSE)</f>
        <v>61</v>
      </c>
      <c r="AG1006">
        <f>VLOOKUP($G1006,county_facts!$A:$BB,29,FALSE)</f>
        <v>28</v>
      </c>
      <c r="AH1006">
        <f>VLOOKUP($G1006,county_facts!$A:$BB,30,FALSE)</f>
        <v>156000</v>
      </c>
      <c r="AI1006">
        <f>VLOOKUP($G1006,county_facts!$A:$BB,31,FALSE)</f>
        <v>196463</v>
      </c>
      <c r="AJ1006">
        <f>VLOOKUP($G1006,county_facts!$A:$BB,32,FALSE)</f>
        <v>2.44</v>
      </c>
      <c r="AK1006">
        <f>VLOOKUP($G1006,county_facts!$A:$BB,33,FALSE)</f>
        <v>26461</v>
      </c>
      <c r="AL1006">
        <f>VLOOKUP($G1006,county_facts!$A:$BB,34,FALSE)</f>
        <v>45431</v>
      </c>
      <c r="AM1006">
        <f>VLOOKUP($G1006,county_facts!$A:$BB,35,FALSE)</f>
        <v>18.100000000000001</v>
      </c>
      <c r="AN1006">
        <f>VLOOKUP($G1006,county_facts!$A:$BB,36,FALSE)</f>
        <v>13194</v>
      </c>
      <c r="AO1006">
        <f>VLOOKUP($G1006,county_facts!$A:$BB,37,FALSE)</f>
        <v>252208</v>
      </c>
      <c r="AP1006">
        <f>VLOOKUP($G1006,county_facts!$A:$BB,38,FALSE)</f>
        <v>2</v>
      </c>
      <c r="AQ1006">
        <f>VLOOKUP($G1006,county_facts!$A:$BB,39,FALSE)</f>
        <v>37997</v>
      </c>
      <c r="AR1006">
        <f>VLOOKUP($G1006,county_facts!$A:$BB,40,FALSE)</f>
        <v>45272</v>
      </c>
      <c r="AS1006">
        <f>VLOOKUP($G1006,county_facts!$A:$BB,41,FALSE)</f>
        <v>16.7</v>
      </c>
      <c r="AT1006">
        <f>VLOOKUP($G1006,county_facts!$A:$BB,42,FALSE)</f>
        <v>0.9</v>
      </c>
      <c r="AU1006">
        <f>VLOOKUP($G1006,county_facts!$A:$BB,43,FALSE)</f>
        <v>4.2</v>
      </c>
      <c r="AV1006">
        <f>VLOOKUP($G1006,county_facts!$A:$BB,44,FALSE)</f>
        <v>0</v>
      </c>
      <c r="AW1006">
        <f>VLOOKUP($G1006,county_facts!$A:$BB,45,FALSE)</f>
        <v>3</v>
      </c>
      <c r="AX1006">
        <f>VLOOKUP($G1006,county_facts!$A:$BB,46,FALSE)</f>
        <v>29.2</v>
      </c>
      <c r="AY1006">
        <f>VLOOKUP($G1006,county_facts!$A:$BB,47,FALSE)</f>
        <v>23940364</v>
      </c>
      <c r="AZ1006">
        <f>VLOOKUP($G1006,county_facts!$A:$BB,48,FALSE)</f>
        <v>11295364</v>
      </c>
      <c r="BA1006">
        <f>VLOOKUP($G1006,county_facts!$A:$BB,49,FALSE)</f>
        <v>7252646</v>
      </c>
      <c r="BB1006">
        <f>VLOOKUP($G1006,county_facts!$A:$BB,50,FALSE)</f>
        <v>15600</v>
      </c>
      <c r="BC1006">
        <f>VLOOKUP($G1006,county_facts!$A:$BB,51,FALSE)</f>
        <v>1044546</v>
      </c>
      <c r="BD1006">
        <f>VLOOKUP($G1006,county_facts!$A:$BB,52,FALSE)</f>
        <v>2339</v>
      </c>
      <c r="BE1006">
        <f>VLOOKUP($G1006,county_facts!$A:$BB,53,FALSE)</f>
        <v>645.70000000000005</v>
      </c>
      <c r="BF1006">
        <f>VLOOKUP($G1006,county_facts!$A:$BB,54,FALSE)</f>
        <v>756.4</v>
      </c>
    </row>
    <row r="1007" spans="1:58" x14ac:dyDescent="0.3">
      <c r="A1007" t="s">
        <v>9</v>
      </c>
      <c r="B1007" t="s">
        <v>444</v>
      </c>
      <c r="C1007">
        <v>21196</v>
      </c>
      <c r="D1007" t="s">
        <v>403</v>
      </c>
      <c r="E1007">
        <v>58484</v>
      </c>
      <c r="F1007">
        <v>0.36242391099999999</v>
      </c>
      <c r="G1007">
        <v>37081</v>
      </c>
      <c r="H1007">
        <f>VLOOKUP($G1007,county_facts!$A:$BB,4,FALSE)</f>
        <v>512119</v>
      </c>
      <c r="I1007">
        <f>VLOOKUP($G1007,county_facts!$A:$BB,5,FALSE)</f>
        <v>488406</v>
      </c>
      <c r="J1007">
        <f>VLOOKUP($G1007,county_facts!$A:$BB,6,FALSE)</f>
        <v>4.9000000000000004</v>
      </c>
      <c r="K1007">
        <f>VLOOKUP($G1007,county_facts!$A:$BB,7,FALSE)</f>
        <v>488406</v>
      </c>
      <c r="L1007">
        <f>VLOOKUP($G1007,county_facts!$A:$BB,8,FALSE)</f>
        <v>6.1</v>
      </c>
      <c r="M1007">
        <f>VLOOKUP($G1007,county_facts!$A:$BB,9,FALSE)</f>
        <v>22.8</v>
      </c>
      <c r="N1007">
        <f>VLOOKUP($G1007,county_facts!$A:$BB,10,FALSE)</f>
        <v>13.8</v>
      </c>
      <c r="O1007">
        <f>VLOOKUP($G1007,county_facts!$A:$BB,11,FALSE)</f>
        <v>52.5</v>
      </c>
      <c r="P1007">
        <f>VLOOKUP($G1007,county_facts!$A:$BB,12,FALSE)</f>
        <v>58.4</v>
      </c>
      <c r="Q1007">
        <f>VLOOKUP($G1007,county_facts!$A:$BB,13,FALSE)</f>
        <v>34</v>
      </c>
      <c r="R1007">
        <f>VLOOKUP($G1007,county_facts!$A:$BB,14,FALSE)</f>
        <v>0.7</v>
      </c>
      <c r="S1007">
        <f>VLOOKUP($G1007,county_facts!$A:$BB,15,FALSE)</f>
        <v>4.5999999999999996</v>
      </c>
      <c r="T1007">
        <f>VLOOKUP($G1007,county_facts!$A:$BB,16,FALSE)</f>
        <v>0.1</v>
      </c>
      <c r="U1007">
        <f>VLOOKUP($G1007,county_facts!$A:$BB,17,FALSE)</f>
        <v>2.2000000000000002</v>
      </c>
      <c r="V1007">
        <f>VLOOKUP($G1007,county_facts!$A:$BB,18,FALSE)</f>
        <v>7.6</v>
      </c>
      <c r="W1007">
        <f>VLOOKUP($G1007,county_facts!$A:$BB,19,FALSE)</f>
        <v>52.3</v>
      </c>
      <c r="X1007">
        <f>VLOOKUP($G1007,county_facts!$A:$BB,20,FALSE)</f>
        <v>85.1</v>
      </c>
      <c r="Y1007">
        <f>VLOOKUP($G1007,county_facts!$A:$BB,21,FALSE)</f>
        <v>9.6999999999999993</v>
      </c>
      <c r="Z1007">
        <f>VLOOKUP($G1007,county_facts!$A:$BB,22,FALSE)</f>
        <v>12.5</v>
      </c>
      <c r="AA1007">
        <f>VLOOKUP($G1007,county_facts!$A:$BB,23,FALSE)</f>
        <v>87.9</v>
      </c>
      <c r="AB1007">
        <f>VLOOKUP($G1007,county_facts!$A:$BB,24,FALSE)</f>
        <v>33.200000000000003</v>
      </c>
      <c r="AC1007">
        <f>VLOOKUP($G1007,county_facts!$A:$BB,25,FALSE)</f>
        <v>31377</v>
      </c>
      <c r="AD1007">
        <f>VLOOKUP($G1007,county_facts!$A:$BB,26,FALSE)</f>
        <v>21.1</v>
      </c>
      <c r="AE1007">
        <f>VLOOKUP($G1007,county_facts!$A:$BB,27,FALSE)</f>
        <v>223183</v>
      </c>
      <c r="AF1007">
        <f>VLOOKUP($G1007,county_facts!$A:$BB,28,FALSE)</f>
        <v>61</v>
      </c>
      <c r="AG1007">
        <f>VLOOKUP($G1007,county_facts!$A:$BB,29,FALSE)</f>
        <v>28</v>
      </c>
      <c r="AH1007">
        <f>VLOOKUP($G1007,county_facts!$A:$BB,30,FALSE)</f>
        <v>156000</v>
      </c>
      <c r="AI1007">
        <f>VLOOKUP($G1007,county_facts!$A:$BB,31,FALSE)</f>
        <v>196463</v>
      </c>
      <c r="AJ1007">
        <f>VLOOKUP($G1007,county_facts!$A:$BB,32,FALSE)</f>
        <v>2.44</v>
      </c>
      <c r="AK1007">
        <f>VLOOKUP($G1007,county_facts!$A:$BB,33,FALSE)</f>
        <v>26461</v>
      </c>
      <c r="AL1007">
        <f>VLOOKUP($G1007,county_facts!$A:$BB,34,FALSE)</f>
        <v>45431</v>
      </c>
      <c r="AM1007">
        <f>VLOOKUP($G1007,county_facts!$A:$BB,35,FALSE)</f>
        <v>18.100000000000001</v>
      </c>
      <c r="AN1007">
        <f>VLOOKUP($G1007,county_facts!$A:$BB,36,FALSE)</f>
        <v>13194</v>
      </c>
      <c r="AO1007">
        <f>VLOOKUP($G1007,county_facts!$A:$BB,37,FALSE)</f>
        <v>252208</v>
      </c>
      <c r="AP1007">
        <f>VLOOKUP($G1007,county_facts!$A:$BB,38,FALSE)</f>
        <v>2</v>
      </c>
      <c r="AQ1007">
        <f>VLOOKUP($G1007,county_facts!$A:$BB,39,FALSE)</f>
        <v>37997</v>
      </c>
      <c r="AR1007">
        <f>VLOOKUP($G1007,county_facts!$A:$BB,40,FALSE)</f>
        <v>45272</v>
      </c>
      <c r="AS1007">
        <f>VLOOKUP($G1007,county_facts!$A:$BB,41,FALSE)</f>
        <v>16.7</v>
      </c>
      <c r="AT1007">
        <f>VLOOKUP($G1007,county_facts!$A:$BB,42,FALSE)</f>
        <v>0.9</v>
      </c>
      <c r="AU1007">
        <f>VLOOKUP($G1007,county_facts!$A:$BB,43,FALSE)</f>
        <v>4.2</v>
      </c>
      <c r="AV1007">
        <f>VLOOKUP($G1007,county_facts!$A:$BB,44,FALSE)</f>
        <v>0</v>
      </c>
      <c r="AW1007">
        <f>VLOOKUP($G1007,county_facts!$A:$BB,45,FALSE)</f>
        <v>3</v>
      </c>
      <c r="AX1007">
        <f>VLOOKUP($G1007,county_facts!$A:$BB,46,FALSE)</f>
        <v>29.2</v>
      </c>
      <c r="AY1007">
        <f>VLOOKUP($G1007,county_facts!$A:$BB,47,FALSE)</f>
        <v>23940364</v>
      </c>
      <c r="AZ1007">
        <f>VLOOKUP($G1007,county_facts!$A:$BB,48,FALSE)</f>
        <v>11295364</v>
      </c>
      <c r="BA1007">
        <f>VLOOKUP($G1007,county_facts!$A:$BB,49,FALSE)</f>
        <v>7252646</v>
      </c>
      <c r="BB1007">
        <f>VLOOKUP($G1007,county_facts!$A:$BB,50,FALSE)</f>
        <v>15600</v>
      </c>
      <c r="BC1007">
        <f>VLOOKUP($G1007,county_facts!$A:$BB,51,FALSE)</f>
        <v>1044546</v>
      </c>
      <c r="BD1007">
        <f>VLOOKUP($G1007,county_facts!$A:$BB,52,FALSE)</f>
        <v>2339</v>
      </c>
      <c r="BE1007">
        <f>VLOOKUP($G1007,county_facts!$A:$BB,53,FALSE)</f>
        <v>645.70000000000005</v>
      </c>
      <c r="BF1007">
        <f>VLOOKUP($G1007,county_facts!$A:$BB,54,FALSE)</f>
        <v>756.4</v>
      </c>
    </row>
    <row r="1008" spans="1:58" x14ac:dyDescent="0.3">
      <c r="A1008" t="s">
        <v>6</v>
      </c>
      <c r="B1008" t="s">
        <v>43</v>
      </c>
      <c r="C1008">
        <v>1093</v>
      </c>
      <c r="D1008" t="s">
        <v>403</v>
      </c>
      <c r="E1008">
        <v>1510</v>
      </c>
      <c r="F1008">
        <v>0.72384106000000004</v>
      </c>
      <c r="G1008">
        <v>37079</v>
      </c>
      <c r="H1008">
        <f>VLOOKUP($G1008,county_facts!$A:$BB,4,FALSE)</f>
        <v>21093</v>
      </c>
      <c r="I1008">
        <f>VLOOKUP($G1008,county_facts!$A:$BB,5,FALSE)</f>
        <v>21362</v>
      </c>
      <c r="J1008">
        <f>VLOOKUP($G1008,county_facts!$A:$BB,6,FALSE)</f>
        <v>-1.3</v>
      </c>
      <c r="K1008">
        <f>VLOOKUP($G1008,county_facts!$A:$BB,7,FALSE)</f>
        <v>21362</v>
      </c>
      <c r="L1008">
        <f>VLOOKUP($G1008,county_facts!$A:$BB,8,FALSE)</f>
        <v>5.8</v>
      </c>
      <c r="M1008">
        <f>VLOOKUP($G1008,county_facts!$A:$BB,9,FALSE)</f>
        <v>21.5</v>
      </c>
      <c r="N1008">
        <f>VLOOKUP($G1008,county_facts!$A:$BB,10,FALSE)</f>
        <v>14.8</v>
      </c>
      <c r="O1008">
        <f>VLOOKUP($G1008,county_facts!$A:$BB,11,FALSE)</f>
        <v>45.8</v>
      </c>
      <c r="P1008">
        <f>VLOOKUP($G1008,county_facts!$A:$BB,12,FALSE)</f>
        <v>59.2</v>
      </c>
      <c r="Q1008">
        <f>VLOOKUP($G1008,county_facts!$A:$BB,13,FALSE)</f>
        <v>36.6</v>
      </c>
      <c r="R1008">
        <f>VLOOKUP($G1008,county_facts!$A:$BB,14,FALSE)</f>
        <v>2.2000000000000002</v>
      </c>
      <c r="S1008">
        <f>VLOOKUP($G1008,county_facts!$A:$BB,15,FALSE)</f>
        <v>0.5</v>
      </c>
      <c r="T1008">
        <f>VLOOKUP($G1008,county_facts!$A:$BB,16,FALSE)</f>
        <v>0.2</v>
      </c>
      <c r="U1008">
        <f>VLOOKUP($G1008,county_facts!$A:$BB,17,FALSE)</f>
        <v>1.2</v>
      </c>
      <c r="V1008">
        <f>VLOOKUP($G1008,county_facts!$A:$BB,18,FALSE)</f>
        <v>14.7</v>
      </c>
      <c r="W1008">
        <f>VLOOKUP($G1008,county_facts!$A:$BB,19,FALSE)</f>
        <v>47.7</v>
      </c>
      <c r="X1008">
        <f>VLOOKUP($G1008,county_facts!$A:$BB,20,FALSE)</f>
        <v>85.7</v>
      </c>
      <c r="Y1008">
        <f>VLOOKUP($G1008,county_facts!$A:$BB,21,FALSE)</f>
        <v>8.1999999999999993</v>
      </c>
      <c r="Z1008">
        <f>VLOOKUP($G1008,county_facts!$A:$BB,22,FALSE)</f>
        <v>15.3</v>
      </c>
      <c r="AA1008">
        <f>VLOOKUP($G1008,county_facts!$A:$BB,23,FALSE)</f>
        <v>76</v>
      </c>
      <c r="AB1008">
        <f>VLOOKUP($G1008,county_facts!$A:$BB,24,FALSE)</f>
        <v>11.6</v>
      </c>
      <c r="AC1008">
        <f>VLOOKUP($G1008,county_facts!$A:$BB,25,FALSE)</f>
        <v>1485</v>
      </c>
      <c r="AD1008">
        <f>VLOOKUP($G1008,county_facts!$A:$BB,26,FALSE)</f>
        <v>23.5</v>
      </c>
      <c r="AE1008">
        <f>VLOOKUP($G1008,county_facts!$A:$BB,27,FALSE)</f>
        <v>8125</v>
      </c>
      <c r="AF1008">
        <f>VLOOKUP($G1008,county_facts!$A:$BB,28,FALSE)</f>
        <v>69.599999999999994</v>
      </c>
      <c r="AG1008">
        <f>VLOOKUP($G1008,county_facts!$A:$BB,29,FALSE)</f>
        <v>4.2</v>
      </c>
      <c r="AH1008">
        <f>VLOOKUP($G1008,county_facts!$A:$BB,30,FALSE)</f>
        <v>88500</v>
      </c>
      <c r="AI1008">
        <f>VLOOKUP($G1008,county_facts!$A:$BB,31,FALSE)</f>
        <v>7104</v>
      </c>
      <c r="AJ1008">
        <f>VLOOKUP($G1008,county_facts!$A:$BB,32,FALSE)</f>
        <v>2.71</v>
      </c>
      <c r="AK1008">
        <f>VLOOKUP($G1008,county_facts!$A:$BB,33,FALSE)</f>
        <v>18441</v>
      </c>
      <c r="AL1008">
        <f>VLOOKUP($G1008,county_facts!$A:$BB,34,FALSE)</f>
        <v>40853</v>
      </c>
      <c r="AM1008">
        <f>VLOOKUP($G1008,county_facts!$A:$BB,35,FALSE)</f>
        <v>23.3</v>
      </c>
      <c r="AN1008">
        <f>VLOOKUP($G1008,county_facts!$A:$BB,36,FALSE)</f>
        <v>245</v>
      </c>
      <c r="AO1008">
        <f>VLOOKUP($G1008,county_facts!$A:$BB,37,FALSE)</f>
        <v>1958</v>
      </c>
      <c r="AP1008">
        <f>VLOOKUP($G1008,county_facts!$A:$BB,38,FALSE)</f>
        <v>-3.9</v>
      </c>
      <c r="AQ1008">
        <f>VLOOKUP($G1008,county_facts!$A:$BB,39,FALSE)</f>
        <v>1012</v>
      </c>
      <c r="AR1008">
        <f>VLOOKUP($G1008,county_facts!$A:$BB,40,FALSE)</f>
        <v>944</v>
      </c>
      <c r="AS1008">
        <f>VLOOKUP($G1008,county_facts!$A:$BB,41,FALSE)</f>
        <v>0</v>
      </c>
      <c r="AT1008">
        <f>VLOOKUP($G1008,county_facts!$A:$BB,42,FALSE)</f>
        <v>0</v>
      </c>
      <c r="AU1008">
        <f>VLOOKUP($G1008,county_facts!$A:$BB,43,FALSE)</f>
        <v>0</v>
      </c>
      <c r="AV1008">
        <f>VLOOKUP($G1008,county_facts!$A:$BB,44,FALSE)</f>
        <v>0</v>
      </c>
      <c r="AW1008">
        <f>VLOOKUP($G1008,county_facts!$A:$BB,45,FALSE)</f>
        <v>0</v>
      </c>
      <c r="AX1008">
        <f>VLOOKUP($G1008,county_facts!$A:$BB,46,FALSE)</f>
        <v>0</v>
      </c>
      <c r="AY1008">
        <f>VLOOKUP($G1008,county_facts!$A:$BB,47,FALSE)</f>
        <v>0</v>
      </c>
      <c r="AZ1008">
        <f>VLOOKUP($G1008,county_facts!$A:$BB,48,FALSE)</f>
        <v>15921</v>
      </c>
      <c r="BA1008">
        <f>VLOOKUP($G1008,county_facts!$A:$BB,49,FALSE)</f>
        <v>97812</v>
      </c>
      <c r="BB1008">
        <f>VLOOKUP($G1008,county_facts!$A:$BB,50,FALSE)</f>
        <v>4731</v>
      </c>
      <c r="BC1008">
        <f>VLOOKUP($G1008,county_facts!$A:$BB,51,FALSE)</f>
        <v>6345</v>
      </c>
      <c r="BD1008">
        <f>VLOOKUP($G1008,county_facts!$A:$BB,52,FALSE)</f>
        <v>70</v>
      </c>
      <c r="BE1008">
        <f>VLOOKUP($G1008,county_facts!$A:$BB,53,FALSE)</f>
        <v>265.93</v>
      </c>
      <c r="BF1008">
        <f>VLOOKUP($G1008,county_facts!$A:$BB,54,FALSE)</f>
        <v>80.3</v>
      </c>
    </row>
    <row r="1009" spans="1:58" x14ac:dyDescent="0.3">
      <c r="A1009" t="s">
        <v>9</v>
      </c>
      <c r="B1009" t="s">
        <v>43</v>
      </c>
      <c r="C1009">
        <v>417</v>
      </c>
      <c r="D1009" t="s">
        <v>403</v>
      </c>
      <c r="E1009">
        <v>1510</v>
      </c>
      <c r="F1009">
        <v>0.27615894000000002</v>
      </c>
      <c r="G1009">
        <v>37079</v>
      </c>
      <c r="H1009">
        <f>VLOOKUP($G1009,county_facts!$A:$BB,4,FALSE)</f>
        <v>21093</v>
      </c>
      <c r="I1009">
        <f>VLOOKUP($G1009,county_facts!$A:$BB,5,FALSE)</f>
        <v>21362</v>
      </c>
      <c r="J1009">
        <f>VLOOKUP($G1009,county_facts!$A:$BB,6,FALSE)</f>
        <v>-1.3</v>
      </c>
      <c r="K1009">
        <f>VLOOKUP($G1009,county_facts!$A:$BB,7,FALSE)</f>
        <v>21362</v>
      </c>
      <c r="L1009">
        <f>VLOOKUP($G1009,county_facts!$A:$BB,8,FALSE)</f>
        <v>5.8</v>
      </c>
      <c r="M1009">
        <f>VLOOKUP($G1009,county_facts!$A:$BB,9,FALSE)</f>
        <v>21.5</v>
      </c>
      <c r="N1009">
        <f>VLOOKUP($G1009,county_facts!$A:$BB,10,FALSE)</f>
        <v>14.8</v>
      </c>
      <c r="O1009">
        <f>VLOOKUP($G1009,county_facts!$A:$BB,11,FALSE)</f>
        <v>45.8</v>
      </c>
      <c r="P1009">
        <f>VLOOKUP($G1009,county_facts!$A:$BB,12,FALSE)</f>
        <v>59.2</v>
      </c>
      <c r="Q1009">
        <f>VLOOKUP($G1009,county_facts!$A:$BB,13,FALSE)</f>
        <v>36.6</v>
      </c>
      <c r="R1009">
        <f>VLOOKUP($G1009,county_facts!$A:$BB,14,FALSE)</f>
        <v>2.2000000000000002</v>
      </c>
      <c r="S1009">
        <f>VLOOKUP($G1009,county_facts!$A:$BB,15,FALSE)</f>
        <v>0.5</v>
      </c>
      <c r="T1009">
        <f>VLOOKUP($G1009,county_facts!$A:$BB,16,FALSE)</f>
        <v>0.2</v>
      </c>
      <c r="U1009">
        <f>VLOOKUP($G1009,county_facts!$A:$BB,17,FALSE)</f>
        <v>1.2</v>
      </c>
      <c r="V1009">
        <f>VLOOKUP($G1009,county_facts!$A:$BB,18,FALSE)</f>
        <v>14.7</v>
      </c>
      <c r="W1009">
        <f>VLOOKUP($G1009,county_facts!$A:$BB,19,FALSE)</f>
        <v>47.7</v>
      </c>
      <c r="X1009">
        <f>VLOOKUP($G1009,county_facts!$A:$BB,20,FALSE)</f>
        <v>85.7</v>
      </c>
      <c r="Y1009">
        <f>VLOOKUP($G1009,county_facts!$A:$BB,21,FALSE)</f>
        <v>8.1999999999999993</v>
      </c>
      <c r="Z1009">
        <f>VLOOKUP($G1009,county_facts!$A:$BB,22,FALSE)</f>
        <v>15.3</v>
      </c>
      <c r="AA1009">
        <f>VLOOKUP($G1009,county_facts!$A:$BB,23,FALSE)</f>
        <v>76</v>
      </c>
      <c r="AB1009">
        <f>VLOOKUP($G1009,county_facts!$A:$BB,24,FALSE)</f>
        <v>11.6</v>
      </c>
      <c r="AC1009">
        <f>VLOOKUP($G1009,county_facts!$A:$BB,25,FALSE)</f>
        <v>1485</v>
      </c>
      <c r="AD1009">
        <f>VLOOKUP($G1009,county_facts!$A:$BB,26,FALSE)</f>
        <v>23.5</v>
      </c>
      <c r="AE1009">
        <f>VLOOKUP($G1009,county_facts!$A:$BB,27,FALSE)</f>
        <v>8125</v>
      </c>
      <c r="AF1009">
        <f>VLOOKUP($G1009,county_facts!$A:$BB,28,FALSE)</f>
        <v>69.599999999999994</v>
      </c>
      <c r="AG1009">
        <f>VLOOKUP($G1009,county_facts!$A:$BB,29,FALSE)</f>
        <v>4.2</v>
      </c>
      <c r="AH1009">
        <f>VLOOKUP($G1009,county_facts!$A:$BB,30,FALSE)</f>
        <v>88500</v>
      </c>
      <c r="AI1009">
        <f>VLOOKUP($G1009,county_facts!$A:$BB,31,FALSE)</f>
        <v>7104</v>
      </c>
      <c r="AJ1009">
        <f>VLOOKUP($G1009,county_facts!$A:$BB,32,FALSE)</f>
        <v>2.71</v>
      </c>
      <c r="AK1009">
        <f>VLOOKUP($G1009,county_facts!$A:$BB,33,FALSE)</f>
        <v>18441</v>
      </c>
      <c r="AL1009">
        <f>VLOOKUP($G1009,county_facts!$A:$BB,34,FALSE)</f>
        <v>40853</v>
      </c>
      <c r="AM1009">
        <f>VLOOKUP($G1009,county_facts!$A:$BB,35,FALSE)</f>
        <v>23.3</v>
      </c>
      <c r="AN1009">
        <f>VLOOKUP($G1009,county_facts!$A:$BB,36,FALSE)</f>
        <v>245</v>
      </c>
      <c r="AO1009">
        <f>VLOOKUP($G1009,county_facts!$A:$BB,37,FALSE)</f>
        <v>1958</v>
      </c>
      <c r="AP1009">
        <f>VLOOKUP($G1009,county_facts!$A:$BB,38,FALSE)</f>
        <v>-3.9</v>
      </c>
      <c r="AQ1009">
        <f>VLOOKUP($G1009,county_facts!$A:$BB,39,FALSE)</f>
        <v>1012</v>
      </c>
      <c r="AR1009">
        <f>VLOOKUP($G1009,county_facts!$A:$BB,40,FALSE)</f>
        <v>944</v>
      </c>
      <c r="AS1009">
        <f>VLOOKUP($G1009,county_facts!$A:$BB,41,FALSE)</f>
        <v>0</v>
      </c>
      <c r="AT1009">
        <f>VLOOKUP($G1009,county_facts!$A:$BB,42,FALSE)</f>
        <v>0</v>
      </c>
      <c r="AU1009">
        <f>VLOOKUP($G1009,county_facts!$A:$BB,43,FALSE)</f>
        <v>0</v>
      </c>
      <c r="AV1009">
        <f>VLOOKUP($G1009,county_facts!$A:$BB,44,FALSE)</f>
        <v>0</v>
      </c>
      <c r="AW1009">
        <f>VLOOKUP($G1009,county_facts!$A:$BB,45,FALSE)</f>
        <v>0</v>
      </c>
      <c r="AX1009">
        <f>VLOOKUP($G1009,county_facts!$A:$BB,46,FALSE)</f>
        <v>0</v>
      </c>
      <c r="AY1009">
        <f>VLOOKUP($G1009,county_facts!$A:$BB,47,FALSE)</f>
        <v>0</v>
      </c>
      <c r="AZ1009">
        <f>VLOOKUP($G1009,county_facts!$A:$BB,48,FALSE)</f>
        <v>15921</v>
      </c>
      <c r="BA1009">
        <f>VLOOKUP($G1009,county_facts!$A:$BB,49,FALSE)</f>
        <v>97812</v>
      </c>
      <c r="BB1009">
        <f>VLOOKUP($G1009,county_facts!$A:$BB,50,FALSE)</f>
        <v>4731</v>
      </c>
      <c r="BC1009">
        <f>VLOOKUP($G1009,county_facts!$A:$BB,51,FALSE)</f>
        <v>6345</v>
      </c>
      <c r="BD1009">
        <f>VLOOKUP($G1009,county_facts!$A:$BB,52,FALSE)</f>
        <v>70</v>
      </c>
      <c r="BE1009">
        <f>VLOOKUP($G1009,county_facts!$A:$BB,53,FALSE)</f>
        <v>265.93</v>
      </c>
      <c r="BF1009">
        <f>VLOOKUP($G1009,county_facts!$A:$BB,54,FALSE)</f>
        <v>80.3</v>
      </c>
    </row>
    <row r="1010" spans="1:58" x14ac:dyDescent="0.3">
      <c r="A1010" t="s">
        <v>6</v>
      </c>
      <c r="B1010" t="s">
        <v>445</v>
      </c>
      <c r="C1010">
        <v>3457</v>
      </c>
      <c r="D1010" t="s">
        <v>403</v>
      </c>
      <c r="E1010">
        <v>5035</v>
      </c>
      <c r="F1010">
        <v>0.68659384300000004</v>
      </c>
      <c r="G1010">
        <v>37077</v>
      </c>
      <c r="H1010">
        <f>VLOOKUP($G1010,county_facts!$A:$BB,4,FALSE)</f>
        <v>58500</v>
      </c>
      <c r="I1010">
        <f>VLOOKUP($G1010,county_facts!$A:$BB,5,FALSE)</f>
        <v>57532</v>
      </c>
      <c r="J1010">
        <f>VLOOKUP($G1010,county_facts!$A:$BB,6,FALSE)</f>
        <v>1.7</v>
      </c>
      <c r="K1010">
        <f>VLOOKUP($G1010,county_facts!$A:$BB,7,FALSE)</f>
        <v>59916</v>
      </c>
      <c r="L1010">
        <f>VLOOKUP($G1010,county_facts!$A:$BB,8,FALSE)</f>
        <v>4.9000000000000004</v>
      </c>
      <c r="M1010">
        <f>VLOOKUP($G1010,county_facts!$A:$BB,9,FALSE)</f>
        <v>21.3</v>
      </c>
      <c r="N1010">
        <f>VLOOKUP($G1010,county_facts!$A:$BB,10,FALSE)</f>
        <v>15.3</v>
      </c>
      <c r="O1010">
        <f>VLOOKUP($G1010,county_facts!$A:$BB,11,FALSE)</f>
        <v>49</v>
      </c>
      <c r="P1010">
        <f>VLOOKUP($G1010,county_facts!$A:$BB,12,FALSE)</f>
        <v>64.7</v>
      </c>
      <c r="Q1010">
        <f>VLOOKUP($G1010,county_facts!$A:$BB,13,FALSE)</f>
        <v>32.1</v>
      </c>
      <c r="R1010">
        <f>VLOOKUP($G1010,county_facts!$A:$BB,14,FALSE)</f>
        <v>0.8</v>
      </c>
      <c r="S1010">
        <f>VLOOKUP($G1010,county_facts!$A:$BB,15,FALSE)</f>
        <v>0.7</v>
      </c>
      <c r="T1010">
        <f>VLOOKUP($G1010,county_facts!$A:$BB,16,FALSE)</f>
        <v>0.1</v>
      </c>
      <c r="U1010">
        <f>VLOOKUP($G1010,county_facts!$A:$BB,17,FALSE)</f>
        <v>1.7</v>
      </c>
      <c r="V1010">
        <f>VLOOKUP($G1010,county_facts!$A:$BB,18,FALSE)</f>
        <v>7.6</v>
      </c>
      <c r="W1010">
        <f>VLOOKUP($G1010,county_facts!$A:$BB,19,FALSE)</f>
        <v>58.5</v>
      </c>
      <c r="X1010">
        <f>VLOOKUP($G1010,county_facts!$A:$BB,20,FALSE)</f>
        <v>87.7</v>
      </c>
      <c r="Y1010">
        <f>VLOOKUP($G1010,county_facts!$A:$BB,21,FALSE)</f>
        <v>4</v>
      </c>
      <c r="Z1010">
        <f>VLOOKUP($G1010,county_facts!$A:$BB,22,FALSE)</f>
        <v>7.1</v>
      </c>
      <c r="AA1010">
        <f>VLOOKUP($G1010,county_facts!$A:$BB,23,FALSE)</f>
        <v>81.099999999999994</v>
      </c>
      <c r="AB1010">
        <f>VLOOKUP($G1010,county_facts!$A:$BB,24,FALSE)</f>
        <v>16.399999999999999</v>
      </c>
      <c r="AC1010">
        <f>VLOOKUP($G1010,county_facts!$A:$BB,25,FALSE)</f>
        <v>4877</v>
      </c>
      <c r="AD1010">
        <f>VLOOKUP($G1010,county_facts!$A:$BB,26,FALSE)</f>
        <v>27.6</v>
      </c>
      <c r="AE1010">
        <f>VLOOKUP($G1010,county_facts!$A:$BB,27,FALSE)</f>
        <v>23231</v>
      </c>
      <c r="AF1010">
        <f>VLOOKUP($G1010,county_facts!$A:$BB,28,FALSE)</f>
        <v>74.900000000000006</v>
      </c>
      <c r="AG1010">
        <f>VLOOKUP($G1010,county_facts!$A:$BB,29,FALSE)</f>
        <v>7.9</v>
      </c>
      <c r="AH1010">
        <f>VLOOKUP($G1010,county_facts!$A:$BB,30,FALSE)</f>
        <v>137100</v>
      </c>
      <c r="AI1010">
        <f>VLOOKUP($G1010,county_facts!$A:$BB,31,FALSE)</f>
        <v>19953</v>
      </c>
      <c r="AJ1010">
        <f>VLOOKUP($G1010,county_facts!$A:$BB,32,FALSE)</f>
        <v>2.72</v>
      </c>
      <c r="AK1010">
        <f>VLOOKUP($G1010,county_facts!$A:$BB,33,FALSE)</f>
        <v>22295</v>
      </c>
      <c r="AL1010">
        <f>VLOOKUP($G1010,county_facts!$A:$BB,34,FALSE)</f>
        <v>49852</v>
      </c>
      <c r="AM1010">
        <f>VLOOKUP($G1010,county_facts!$A:$BB,35,FALSE)</f>
        <v>15.4</v>
      </c>
      <c r="AN1010">
        <f>VLOOKUP($G1010,county_facts!$A:$BB,36,FALSE)</f>
        <v>835</v>
      </c>
      <c r="AO1010">
        <f>VLOOKUP($G1010,county_facts!$A:$BB,37,FALSE)</f>
        <v>12578</v>
      </c>
      <c r="AP1010">
        <f>VLOOKUP($G1010,county_facts!$A:$BB,38,FALSE)</f>
        <v>1.4</v>
      </c>
      <c r="AQ1010">
        <f>VLOOKUP($G1010,county_facts!$A:$BB,39,FALSE)</f>
        <v>2889</v>
      </c>
      <c r="AR1010">
        <f>VLOOKUP($G1010,county_facts!$A:$BB,40,FALSE)</f>
        <v>3664</v>
      </c>
      <c r="AS1010">
        <f>VLOOKUP($G1010,county_facts!$A:$BB,41,FALSE)</f>
        <v>18.899999999999999</v>
      </c>
      <c r="AT1010">
        <f>VLOOKUP($G1010,county_facts!$A:$BB,42,FALSE)</f>
        <v>0</v>
      </c>
      <c r="AU1010">
        <f>VLOOKUP($G1010,county_facts!$A:$BB,43,FALSE)</f>
        <v>0</v>
      </c>
      <c r="AV1010">
        <f>VLOOKUP($G1010,county_facts!$A:$BB,44,FALSE)</f>
        <v>0</v>
      </c>
      <c r="AW1010">
        <f>VLOOKUP($G1010,county_facts!$A:$BB,45,FALSE)</f>
        <v>0</v>
      </c>
      <c r="AX1010">
        <f>VLOOKUP($G1010,county_facts!$A:$BB,46,FALSE)</f>
        <v>27.4</v>
      </c>
      <c r="AY1010">
        <f>VLOOKUP($G1010,county_facts!$A:$BB,47,FALSE)</f>
        <v>2252128</v>
      </c>
      <c r="AZ1010">
        <f>VLOOKUP($G1010,county_facts!$A:$BB,48,FALSE)</f>
        <v>125232</v>
      </c>
      <c r="BA1010">
        <f>VLOOKUP($G1010,county_facts!$A:$BB,49,FALSE)</f>
        <v>323857</v>
      </c>
      <c r="BB1010">
        <f>VLOOKUP($G1010,county_facts!$A:$BB,50,FALSE)</f>
        <v>5757</v>
      </c>
      <c r="BC1010">
        <f>VLOOKUP($G1010,county_facts!$A:$BB,51,FALSE)</f>
        <v>48774</v>
      </c>
      <c r="BD1010">
        <f>VLOOKUP($G1010,county_facts!$A:$BB,52,FALSE)</f>
        <v>224</v>
      </c>
      <c r="BE1010">
        <f>VLOOKUP($G1010,county_facts!$A:$BB,53,FALSE)</f>
        <v>531.57000000000005</v>
      </c>
      <c r="BF1010">
        <f>VLOOKUP($G1010,county_facts!$A:$BB,54,FALSE)</f>
        <v>112.7</v>
      </c>
    </row>
    <row r="1011" spans="1:58" x14ac:dyDescent="0.3">
      <c r="A1011" t="s">
        <v>9</v>
      </c>
      <c r="B1011" t="s">
        <v>445</v>
      </c>
      <c r="C1011">
        <v>1578</v>
      </c>
      <c r="D1011" t="s">
        <v>403</v>
      </c>
      <c r="E1011">
        <v>5035</v>
      </c>
      <c r="F1011">
        <v>0.31340615700000002</v>
      </c>
      <c r="G1011">
        <v>37077</v>
      </c>
      <c r="H1011">
        <f>VLOOKUP($G1011,county_facts!$A:$BB,4,FALSE)</f>
        <v>58500</v>
      </c>
      <c r="I1011">
        <f>VLOOKUP($G1011,county_facts!$A:$BB,5,FALSE)</f>
        <v>57532</v>
      </c>
      <c r="J1011">
        <f>VLOOKUP($G1011,county_facts!$A:$BB,6,FALSE)</f>
        <v>1.7</v>
      </c>
      <c r="K1011">
        <f>VLOOKUP($G1011,county_facts!$A:$BB,7,FALSE)</f>
        <v>59916</v>
      </c>
      <c r="L1011">
        <f>VLOOKUP($G1011,county_facts!$A:$BB,8,FALSE)</f>
        <v>4.9000000000000004</v>
      </c>
      <c r="M1011">
        <f>VLOOKUP($G1011,county_facts!$A:$BB,9,FALSE)</f>
        <v>21.3</v>
      </c>
      <c r="N1011">
        <f>VLOOKUP($G1011,county_facts!$A:$BB,10,FALSE)</f>
        <v>15.3</v>
      </c>
      <c r="O1011">
        <f>VLOOKUP($G1011,county_facts!$A:$BB,11,FALSE)</f>
        <v>49</v>
      </c>
      <c r="P1011">
        <f>VLOOKUP($G1011,county_facts!$A:$BB,12,FALSE)</f>
        <v>64.7</v>
      </c>
      <c r="Q1011">
        <f>VLOOKUP($G1011,county_facts!$A:$BB,13,FALSE)</f>
        <v>32.1</v>
      </c>
      <c r="R1011">
        <f>VLOOKUP($G1011,county_facts!$A:$BB,14,FALSE)</f>
        <v>0.8</v>
      </c>
      <c r="S1011">
        <f>VLOOKUP($G1011,county_facts!$A:$BB,15,FALSE)</f>
        <v>0.7</v>
      </c>
      <c r="T1011">
        <f>VLOOKUP($G1011,county_facts!$A:$BB,16,FALSE)</f>
        <v>0.1</v>
      </c>
      <c r="U1011">
        <f>VLOOKUP($G1011,county_facts!$A:$BB,17,FALSE)</f>
        <v>1.7</v>
      </c>
      <c r="V1011">
        <f>VLOOKUP($G1011,county_facts!$A:$BB,18,FALSE)</f>
        <v>7.6</v>
      </c>
      <c r="W1011">
        <f>VLOOKUP($G1011,county_facts!$A:$BB,19,FALSE)</f>
        <v>58.5</v>
      </c>
      <c r="X1011">
        <f>VLOOKUP($G1011,county_facts!$A:$BB,20,FALSE)</f>
        <v>87.7</v>
      </c>
      <c r="Y1011">
        <f>VLOOKUP($G1011,county_facts!$A:$BB,21,FALSE)</f>
        <v>4</v>
      </c>
      <c r="Z1011">
        <f>VLOOKUP($G1011,county_facts!$A:$BB,22,FALSE)</f>
        <v>7.1</v>
      </c>
      <c r="AA1011">
        <f>VLOOKUP($G1011,county_facts!$A:$BB,23,FALSE)</f>
        <v>81.099999999999994</v>
      </c>
      <c r="AB1011">
        <f>VLOOKUP($G1011,county_facts!$A:$BB,24,FALSE)</f>
        <v>16.399999999999999</v>
      </c>
      <c r="AC1011">
        <f>VLOOKUP($G1011,county_facts!$A:$BB,25,FALSE)</f>
        <v>4877</v>
      </c>
      <c r="AD1011">
        <f>VLOOKUP($G1011,county_facts!$A:$BB,26,FALSE)</f>
        <v>27.6</v>
      </c>
      <c r="AE1011">
        <f>VLOOKUP($G1011,county_facts!$A:$BB,27,FALSE)</f>
        <v>23231</v>
      </c>
      <c r="AF1011">
        <f>VLOOKUP($G1011,county_facts!$A:$BB,28,FALSE)</f>
        <v>74.900000000000006</v>
      </c>
      <c r="AG1011">
        <f>VLOOKUP($G1011,county_facts!$A:$BB,29,FALSE)</f>
        <v>7.9</v>
      </c>
      <c r="AH1011">
        <f>VLOOKUP($G1011,county_facts!$A:$BB,30,FALSE)</f>
        <v>137100</v>
      </c>
      <c r="AI1011">
        <f>VLOOKUP($G1011,county_facts!$A:$BB,31,FALSE)</f>
        <v>19953</v>
      </c>
      <c r="AJ1011">
        <f>VLOOKUP($G1011,county_facts!$A:$BB,32,FALSE)</f>
        <v>2.72</v>
      </c>
      <c r="AK1011">
        <f>VLOOKUP($G1011,county_facts!$A:$BB,33,FALSE)</f>
        <v>22295</v>
      </c>
      <c r="AL1011">
        <f>VLOOKUP($G1011,county_facts!$A:$BB,34,FALSE)</f>
        <v>49852</v>
      </c>
      <c r="AM1011">
        <f>VLOOKUP($G1011,county_facts!$A:$BB,35,FALSE)</f>
        <v>15.4</v>
      </c>
      <c r="AN1011">
        <f>VLOOKUP($G1011,county_facts!$A:$BB,36,FALSE)</f>
        <v>835</v>
      </c>
      <c r="AO1011">
        <f>VLOOKUP($G1011,county_facts!$A:$BB,37,FALSE)</f>
        <v>12578</v>
      </c>
      <c r="AP1011">
        <f>VLOOKUP($G1011,county_facts!$A:$BB,38,FALSE)</f>
        <v>1.4</v>
      </c>
      <c r="AQ1011">
        <f>VLOOKUP($G1011,county_facts!$A:$BB,39,FALSE)</f>
        <v>2889</v>
      </c>
      <c r="AR1011">
        <f>VLOOKUP($G1011,county_facts!$A:$BB,40,FALSE)</f>
        <v>3664</v>
      </c>
      <c r="AS1011">
        <f>VLOOKUP($G1011,county_facts!$A:$BB,41,FALSE)</f>
        <v>18.899999999999999</v>
      </c>
      <c r="AT1011">
        <f>VLOOKUP($G1011,county_facts!$A:$BB,42,FALSE)</f>
        <v>0</v>
      </c>
      <c r="AU1011">
        <f>VLOOKUP($G1011,county_facts!$A:$BB,43,FALSE)</f>
        <v>0</v>
      </c>
      <c r="AV1011">
        <f>VLOOKUP($G1011,county_facts!$A:$BB,44,FALSE)</f>
        <v>0</v>
      </c>
      <c r="AW1011">
        <f>VLOOKUP($G1011,county_facts!$A:$BB,45,FALSE)</f>
        <v>0</v>
      </c>
      <c r="AX1011">
        <f>VLOOKUP($G1011,county_facts!$A:$BB,46,FALSE)</f>
        <v>27.4</v>
      </c>
      <c r="AY1011">
        <f>VLOOKUP($G1011,county_facts!$A:$BB,47,FALSE)</f>
        <v>2252128</v>
      </c>
      <c r="AZ1011">
        <f>VLOOKUP($G1011,county_facts!$A:$BB,48,FALSE)</f>
        <v>125232</v>
      </c>
      <c r="BA1011">
        <f>VLOOKUP($G1011,county_facts!$A:$BB,49,FALSE)</f>
        <v>323857</v>
      </c>
      <c r="BB1011">
        <f>VLOOKUP($G1011,county_facts!$A:$BB,50,FALSE)</f>
        <v>5757</v>
      </c>
      <c r="BC1011">
        <f>VLOOKUP($G1011,county_facts!$A:$BB,51,FALSE)</f>
        <v>48774</v>
      </c>
      <c r="BD1011">
        <f>VLOOKUP($G1011,county_facts!$A:$BB,52,FALSE)</f>
        <v>224</v>
      </c>
      <c r="BE1011">
        <f>VLOOKUP($G1011,county_facts!$A:$BB,53,FALSE)</f>
        <v>531.57000000000005</v>
      </c>
      <c r="BF1011">
        <f>VLOOKUP($G1011,county_facts!$A:$BB,54,FALSE)</f>
        <v>112.7</v>
      </c>
    </row>
    <row r="1012" spans="1:58" x14ac:dyDescent="0.3">
      <c r="A1012" t="s">
        <v>6</v>
      </c>
      <c r="B1012" t="s">
        <v>446</v>
      </c>
      <c r="C1012">
        <v>247</v>
      </c>
      <c r="D1012" t="s">
        <v>403</v>
      </c>
      <c r="E1012">
        <v>344</v>
      </c>
      <c r="F1012">
        <v>0.71802325600000005</v>
      </c>
      <c r="G1012">
        <v>37075</v>
      </c>
      <c r="H1012">
        <f>VLOOKUP($G1012,county_facts!$A:$BB,4,FALSE)</f>
        <v>8644</v>
      </c>
      <c r="I1012">
        <f>VLOOKUP($G1012,county_facts!$A:$BB,5,FALSE)</f>
        <v>8861</v>
      </c>
      <c r="J1012">
        <f>VLOOKUP($G1012,county_facts!$A:$BB,6,FALSE)</f>
        <v>-2.4</v>
      </c>
      <c r="K1012">
        <f>VLOOKUP($G1012,county_facts!$A:$BB,7,FALSE)</f>
        <v>8861</v>
      </c>
      <c r="L1012">
        <f>VLOOKUP($G1012,county_facts!$A:$BB,8,FALSE)</f>
        <v>5.4</v>
      </c>
      <c r="M1012">
        <f>VLOOKUP($G1012,county_facts!$A:$BB,9,FALSE)</f>
        <v>21.2</v>
      </c>
      <c r="N1012">
        <f>VLOOKUP($G1012,county_facts!$A:$BB,10,FALSE)</f>
        <v>22.3</v>
      </c>
      <c r="O1012">
        <f>VLOOKUP($G1012,county_facts!$A:$BB,11,FALSE)</f>
        <v>50.6</v>
      </c>
      <c r="P1012">
        <f>VLOOKUP($G1012,county_facts!$A:$BB,12,FALSE)</f>
        <v>89.7</v>
      </c>
      <c r="Q1012">
        <f>VLOOKUP($G1012,county_facts!$A:$BB,13,FALSE)</f>
        <v>0.4</v>
      </c>
      <c r="R1012">
        <f>VLOOKUP($G1012,county_facts!$A:$BB,14,FALSE)</f>
        <v>7.4</v>
      </c>
      <c r="S1012">
        <f>VLOOKUP($G1012,county_facts!$A:$BB,15,FALSE)</f>
        <v>0.4</v>
      </c>
      <c r="T1012">
        <f>VLOOKUP($G1012,county_facts!$A:$BB,16,FALSE)</f>
        <v>0.1</v>
      </c>
      <c r="U1012">
        <f>VLOOKUP($G1012,county_facts!$A:$BB,17,FALSE)</f>
        <v>2</v>
      </c>
      <c r="V1012">
        <f>VLOOKUP($G1012,county_facts!$A:$BB,18,FALSE)</f>
        <v>3.2</v>
      </c>
      <c r="W1012">
        <f>VLOOKUP($G1012,county_facts!$A:$BB,19,FALSE)</f>
        <v>87.5</v>
      </c>
      <c r="X1012">
        <f>VLOOKUP($G1012,county_facts!$A:$BB,20,FALSE)</f>
        <v>92.5</v>
      </c>
      <c r="Y1012">
        <f>VLOOKUP($G1012,county_facts!$A:$BB,21,FALSE)</f>
        <v>1.8</v>
      </c>
      <c r="Z1012">
        <f>VLOOKUP($G1012,county_facts!$A:$BB,22,FALSE)</f>
        <v>4.0999999999999996</v>
      </c>
      <c r="AA1012">
        <f>VLOOKUP($G1012,county_facts!$A:$BB,23,FALSE)</f>
        <v>78.599999999999994</v>
      </c>
      <c r="AB1012">
        <f>VLOOKUP($G1012,county_facts!$A:$BB,24,FALSE)</f>
        <v>14.4</v>
      </c>
      <c r="AC1012">
        <f>VLOOKUP($G1012,county_facts!$A:$BB,25,FALSE)</f>
        <v>639</v>
      </c>
      <c r="AD1012">
        <f>VLOOKUP($G1012,county_facts!$A:$BB,26,FALSE)</f>
        <v>19.7</v>
      </c>
      <c r="AE1012">
        <f>VLOOKUP($G1012,county_facts!$A:$BB,27,FALSE)</f>
        <v>5930</v>
      </c>
      <c r="AF1012">
        <f>VLOOKUP($G1012,county_facts!$A:$BB,28,FALSE)</f>
        <v>81.900000000000006</v>
      </c>
      <c r="AG1012">
        <f>VLOOKUP($G1012,county_facts!$A:$BB,29,FALSE)</f>
        <v>3.7</v>
      </c>
      <c r="AH1012">
        <f>VLOOKUP($G1012,county_facts!$A:$BB,30,FALSE)</f>
        <v>125700</v>
      </c>
      <c r="AI1012">
        <f>VLOOKUP($G1012,county_facts!$A:$BB,31,FALSE)</f>
        <v>3462</v>
      </c>
      <c r="AJ1012">
        <f>VLOOKUP($G1012,county_facts!$A:$BB,32,FALSE)</f>
        <v>2.4900000000000002</v>
      </c>
      <c r="AK1012">
        <f>VLOOKUP($G1012,county_facts!$A:$BB,33,FALSE)</f>
        <v>19780</v>
      </c>
      <c r="AL1012">
        <f>VLOOKUP($G1012,county_facts!$A:$BB,34,FALSE)</f>
        <v>33903</v>
      </c>
      <c r="AM1012">
        <f>VLOOKUP($G1012,county_facts!$A:$BB,35,FALSE)</f>
        <v>21.1</v>
      </c>
      <c r="AN1012">
        <f>VLOOKUP($G1012,county_facts!$A:$BB,36,FALSE)</f>
        <v>169</v>
      </c>
      <c r="AO1012">
        <f>VLOOKUP($G1012,county_facts!$A:$BB,37,FALSE)</f>
        <v>1810</v>
      </c>
      <c r="AP1012">
        <f>VLOOKUP($G1012,county_facts!$A:$BB,38,FALSE)</f>
        <v>3.1</v>
      </c>
      <c r="AQ1012">
        <f>VLOOKUP($G1012,county_facts!$A:$BB,39,FALSE)</f>
        <v>679</v>
      </c>
      <c r="AR1012">
        <f>VLOOKUP($G1012,county_facts!$A:$BB,40,FALSE)</f>
        <v>1238</v>
      </c>
      <c r="AS1012">
        <f>VLOOKUP($G1012,county_facts!$A:$BB,41,FALSE)</f>
        <v>0</v>
      </c>
      <c r="AT1012">
        <f>VLOOKUP($G1012,county_facts!$A:$BB,42,FALSE)</f>
        <v>0</v>
      </c>
      <c r="AU1012">
        <f>VLOOKUP($G1012,county_facts!$A:$BB,43,FALSE)</f>
        <v>0</v>
      </c>
      <c r="AV1012">
        <f>VLOOKUP($G1012,county_facts!$A:$BB,44,FALSE)</f>
        <v>0</v>
      </c>
      <c r="AW1012">
        <f>VLOOKUP($G1012,county_facts!$A:$BB,45,FALSE)</f>
        <v>0</v>
      </c>
      <c r="AX1012">
        <f>VLOOKUP($G1012,county_facts!$A:$BB,46,FALSE)</f>
        <v>36.4</v>
      </c>
      <c r="AY1012">
        <f>VLOOKUP($G1012,county_facts!$A:$BB,47,FALSE)</f>
        <v>0</v>
      </c>
      <c r="AZ1012">
        <f>VLOOKUP($G1012,county_facts!$A:$BB,48,FALSE)</f>
        <v>0</v>
      </c>
      <c r="BA1012">
        <f>VLOOKUP($G1012,county_facts!$A:$BB,49,FALSE)</f>
        <v>46180</v>
      </c>
      <c r="BB1012">
        <f>VLOOKUP($G1012,county_facts!$A:$BB,50,FALSE)</f>
        <v>5834</v>
      </c>
      <c r="BC1012">
        <f>VLOOKUP($G1012,county_facts!$A:$BB,51,FALSE)</f>
        <v>15443</v>
      </c>
      <c r="BD1012">
        <f>VLOOKUP($G1012,county_facts!$A:$BB,52,FALSE)</f>
        <v>20</v>
      </c>
      <c r="BE1012">
        <f>VLOOKUP($G1012,county_facts!$A:$BB,53,FALSE)</f>
        <v>292.08</v>
      </c>
      <c r="BF1012">
        <f>VLOOKUP($G1012,county_facts!$A:$BB,54,FALSE)</f>
        <v>30.3</v>
      </c>
    </row>
    <row r="1013" spans="1:58" x14ac:dyDescent="0.3">
      <c r="A1013" t="s">
        <v>9</v>
      </c>
      <c r="B1013" t="s">
        <v>446</v>
      </c>
      <c r="C1013">
        <v>97</v>
      </c>
      <c r="D1013" t="s">
        <v>403</v>
      </c>
      <c r="E1013">
        <v>344</v>
      </c>
      <c r="F1013">
        <v>0.281976744</v>
      </c>
      <c r="G1013">
        <v>37075</v>
      </c>
      <c r="H1013">
        <f>VLOOKUP($G1013,county_facts!$A:$BB,4,FALSE)</f>
        <v>8644</v>
      </c>
      <c r="I1013">
        <f>VLOOKUP($G1013,county_facts!$A:$BB,5,FALSE)</f>
        <v>8861</v>
      </c>
      <c r="J1013">
        <f>VLOOKUP($G1013,county_facts!$A:$BB,6,FALSE)</f>
        <v>-2.4</v>
      </c>
      <c r="K1013">
        <f>VLOOKUP($G1013,county_facts!$A:$BB,7,FALSE)</f>
        <v>8861</v>
      </c>
      <c r="L1013">
        <f>VLOOKUP($G1013,county_facts!$A:$BB,8,FALSE)</f>
        <v>5.4</v>
      </c>
      <c r="M1013">
        <f>VLOOKUP($G1013,county_facts!$A:$BB,9,FALSE)</f>
        <v>21.2</v>
      </c>
      <c r="N1013">
        <f>VLOOKUP($G1013,county_facts!$A:$BB,10,FALSE)</f>
        <v>22.3</v>
      </c>
      <c r="O1013">
        <f>VLOOKUP($G1013,county_facts!$A:$BB,11,FALSE)</f>
        <v>50.6</v>
      </c>
      <c r="P1013">
        <f>VLOOKUP($G1013,county_facts!$A:$BB,12,FALSE)</f>
        <v>89.7</v>
      </c>
      <c r="Q1013">
        <f>VLOOKUP($G1013,county_facts!$A:$BB,13,FALSE)</f>
        <v>0.4</v>
      </c>
      <c r="R1013">
        <f>VLOOKUP($G1013,county_facts!$A:$BB,14,FALSE)</f>
        <v>7.4</v>
      </c>
      <c r="S1013">
        <f>VLOOKUP($G1013,county_facts!$A:$BB,15,FALSE)</f>
        <v>0.4</v>
      </c>
      <c r="T1013">
        <f>VLOOKUP($G1013,county_facts!$A:$BB,16,FALSE)</f>
        <v>0.1</v>
      </c>
      <c r="U1013">
        <f>VLOOKUP($G1013,county_facts!$A:$BB,17,FALSE)</f>
        <v>2</v>
      </c>
      <c r="V1013">
        <f>VLOOKUP($G1013,county_facts!$A:$BB,18,FALSE)</f>
        <v>3.2</v>
      </c>
      <c r="W1013">
        <f>VLOOKUP($G1013,county_facts!$A:$BB,19,FALSE)</f>
        <v>87.5</v>
      </c>
      <c r="X1013">
        <f>VLOOKUP($G1013,county_facts!$A:$BB,20,FALSE)</f>
        <v>92.5</v>
      </c>
      <c r="Y1013">
        <f>VLOOKUP($G1013,county_facts!$A:$BB,21,FALSE)</f>
        <v>1.8</v>
      </c>
      <c r="Z1013">
        <f>VLOOKUP($G1013,county_facts!$A:$BB,22,FALSE)</f>
        <v>4.0999999999999996</v>
      </c>
      <c r="AA1013">
        <f>VLOOKUP($G1013,county_facts!$A:$BB,23,FALSE)</f>
        <v>78.599999999999994</v>
      </c>
      <c r="AB1013">
        <f>VLOOKUP($G1013,county_facts!$A:$BB,24,FALSE)</f>
        <v>14.4</v>
      </c>
      <c r="AC1013">
        <f>VLOOKUP($G1013,county_facts!$A:$BB,25,FALSE)</f>
        <v>639</v>
      </c>
      <c r="AD1013">
        <f>VLOOKUP($G1013,county_facts!$A:$BB,26,FALSE)</f>
        <v>19.7</v>
      </c>
      <c r="AE1013">
        <f>VLOOKUP($G1013,county_facts!$A:$BB,27,FALSE)</f>
        <v>5930</v>
      </c>
      <c r="AF1013">
        <f>VLOOKUP($G1013,county_facts!$A:$BB,28,FALSE)</f>
        <v>81.900000000000006</v>
      </c>
      <c r="AG1013">
        <f>VLOOKUP($G1013,county_facts!$A:$BB,29,FALSE)</f>
        <v>3.7</v>
      </c>
      <c r="AH1013">
        <f>VLOOKUP($G1013,county_facts!$A:$BB,30,FALSE)</f>
        <v>125700</v>
      </c>
      <c r="AI1013">
        <f>VLOOKUP($G1013,county_facts!$A:$BB,31,FALSE)</f>
        <v>3462</v>
      </c>
      <c r="AJ1013">
        <f>VLOOKUP($G1013,county_facts!$A:$BB,32,FALSE)</f>
        <v>2.4900000000000002</v>
      </c>
      <c r="AK1013">
        <f>VLOOKUP($G1013,county_facts!$A:$BB,33,FALSE)</f>
        <v>19780</v>
      </c>
      <c r="AL1013">
        <f>VLOOKUP($G1013,county_facts!$A:$BB,34,FALSE)</f>
        <v>33903</v>
      </c>
      <c r="AM1013">
        <f>VLOOKUP($G1013,county_facts!$A:$BB,35,FALSE)</f>
        <v>21.1</v>
      </c>
      <c r="AN1013">
        <f>VLOOKUP($G1013,county_facts!$A:$BB,36,FALSE)</f>
        <v>169</v>
      </c>
      <c r="AO1013">
        <f>VLOOKUP($G1013,county_facts!$A:$BB,37,FALSE)</f>
        <v>1810</v>
      </c>
      <c r="AP1013">
        <f>VLOOKUP($G1013,county_facts!$A:$BB,38,FALSE)</f>
        <v>3.1</v>
      </c>
      <c r="AQ1013">
        <f>VLOOKUP($G1013,county_facts!$A:$BB,39,FALSE)</f>
        <v>679</v>
      </c>
      <c r="AR1013">
        <f>VLOOKUP($G1013,county_facts!$A:$BB,40,FALSE)</f>
        <v>1238</v>
      </c>
      <c r="AS1013">
        <f>VLOOKUP($G1013,county_facts!$A:$BB,41,FALSE)</f>
        <v>0</v>
      </c>
      <c r="AT1013">
        <f>VLOOKUP($G1013,county_facts!$A:$BB,42,FALSE)</f>
        <v>0</v>
      </c>
      <c r="AU1013">
        <f>VLOOKUP($G1013,county_facts!$A:$BB,43,FALSE)</f>
        <v>0</v>
      </c>
      <c r="AV1013">
        <f>VLOOKUP($G1013,county_facts!$A:$BB,44,FALSE)</f>
        <v>0</v>
      </c>
      <c r="AW1013">
        <f>VLOOKUP($G1013,county_facts!$A:$BB,45,FALSE)</f>
        <v>0</v>
      </c>
      <c r="AX1013">
        <f>VLOOKUP($G1013,county_facts!$A:$BB,46,FALSE)</f>
        <v>36.4</v>
      </c>
      <c r="AY1013">
        <f>VLOOKUP($G1013,county_facts!$A:$BB,47,FALSE)</f>
        <v>0</v>
      </c>
      <c r="AZ1013">
        <f>VLOOKUP($G1013,county_facts!$A:$BB,48,FALSE)</f>
        <v>0</v>
      </c>
      <c r="BA1013">
        <f>VLOOKUP($G1013,county_facts!$A:$BB,49,FALSE)</f>
        <v>46180</v>
      </c>
      <c r="BB1013">
        <f>VLOOKUP($G1013,county_facts!$A:$BB,50,FALSE)</f>
        <v>5834</v>
      </c>
      <c r="BC1013">
        <f>VLOOKUP($G1013,county_facts!$A:$BB,51,FALSE)</f>
        <v>15443</v>
      </c>
      <c r="BD1013">
        <f>VLOOKUP($G1013,county_facts!$A:$BB,52,FALSE)</f>
        <v>20</v>
      </c>
      <c r="BE1013">
        <f>VLOOKUP($G1013,county_facts!$A:$BB,53,FALSE)</f>
        <v>292.08</v>
      </c>
      <c r="BF1013">
        <f>VLOOKUP($G1013,county_facts!$A:$BB,54,FALSE)</f>
        <v>30.3</v>
      </c>
    </row>
    <row r="1014" spans="1:58" x14ac:dyDescent="0.3">
      <c r="A1014" t="s">
        <v>6</v>
      </c>
      <c r="B1014" t="s">
        <v>447</v>
      </c>
      <c r="C1014">
        <v>748</v>
      </c>
      <c r="D1014" t="s">
        <v>403</v>
      </c>
      <c r="E1014">
        <v>967</v>
      </c>
      <c r="F1014">
        <v>0.77352637000000002</v>
      </c>
      <c r="G1014">
        <v>37073</v>
      </c>
      <c r="H1014">
        <f>VLOOKUP($G1014,county_facts!$A:$BB,4,FALSE)</f>
        <v>11567</v>
      </c>
      <c r="I1014">
        <f>VLOOKUP($G1014,county_facts!$A:$BB,5,FALSE)</f>
        <v>12186</v>
      </c>
      <c r="J1014">
        <f>VLOOKUP($G1014,county_facts!$A:$BB,6,FALSE)</f>
        <v>-5.0999999999999996</v>
      </c>
      <c r="K1014">
        <f>VLOOKUP($G1014,county_facts!$A:$BB,7,FALSE)</f>
        <v>12197</v>
      </c>
      <c r="L1014">
        <f>VLOOKUP($G1014,county_facts!$A:$BB,8,FALSE)</f>
        <v>5</v>
      </c>
      <c r="M1014">
        <f>VLOOKUP($G1014,county_facts!$A:$BB,9,FALSE)</f>
        <v>21.6</v>
      </c>
      <c r="N1014">
        <f>VLOOKUP($G1014,county_facts!$A:$BB,10,FALSE)</f>
        <v>17.8</v>
      </c>
      <c r="O1014">
        <f>VLOOKUP($G1014,county_facts!$A:$BB,11,FALSE)</f>
        <v>51.2</v>
      </c>
      <c r="P1014">
        <f>VLOOKUP($G1014,county_facts!$A:$BB,12,FALSE)</f>
        <v>63.7</v>
      </c>
      <c r="Q1014">
        <f>VLOOKUP($G1014,county_facts!$A:$BB,13,FALSE)</f>
        <v>33.200000000000003</v>
      </c>
      <c r="R1014">
        <f>VLOOKUP($G1014,county_facts!$A:$BB,14,FALSE)</f>
        <v>0.6</v>
      </c>
      <c r="S1014">
        <f>VLOOKUP($G1014,county_facts!$A:$BB,15,FALSE)</f>
        <v>0.2</v>
      </c>
      <c r="T1014">
        <f>VLOOKUP($G1014,county_facts!$A:$BB,16,FALSE)</f>
        <v>0.1</v>
      </c>
      <c r="U1014">
        <f>VLOOKUP($G1014,county_facts!$A:$BB,17,FALSE)</f>
        <v>2.2000000000000002</v>
      </c>
      <c r="V1014">
        <f>VLOOKUP($G1014,county_facts!$A:$BB,18,FALSE)</f>
        <v>2</v>
      </c>
      <c r="W1014">
        <f>VLOOKUP($G1014,county_facts!$A:$BB,19,FALSE)</f>
        <v>62.3</v>
      </c>
      <c r="X1014">
        <f>VLOOKUP($G1014,county_facts!$A:$BB,20,FALSE)</f>
        <v>94</v>
      </c>
      <c r="Y1014">
        <f>VLOOKUP($G1014,county_facts!$A:$BB,21,FALSE)</f>
        <v>1</v>
      </c>
      <c r="Z1014">
        <f>VLOOKUP($G1014,county_facts!$A:$BB,22,FALSE)</f>
        <v>1.5</v>
      </c>
      <c r="AA1014">
        <f>VLOOKUP($G1014,county_facts!$A:$BB,23,FALSE)</f>
        <v>83.3</v>
      </c>
      <c r="AB1014">
        <f>VLOOKUP($G1014,county_facts!$A:$BB,24,FALSE)</f>
        <v>11.6</v>
      </c>
      <c r="AC1014">
        <f>VLOOKUP($G1014,county_facts!$A:$BB,25,FALSE)</f>
        <v>1129</v>
      </c>
      <c r="AD1014">
        <f>VLOOKUP($G1014,county_facts!$A:$BB,26,FALSE)</f>
        <v>36.6</v>
      </c>
      <c r="AE1014">
        <f>VLOOKUP($G1014,county_facts!$A:$BB,27,FALSE)</f>
        <v>5223</v>
      </c>
      <c r="AF1014">
        <f>VLOOKUP($G1014,county_facts!$A:$BB,28,FALSE)</f>
        <v>79.599999999999994</v>
      </c>
      <c r="AG1014">
        <f>VLOOKUP($G1014,county_facts!$A:$BB,29,FALSE)</f>
        <v>0.5</v>
      </c>
      <c r="AH1014">
        <f>VLOOKUP($G1014,county_facts!$A:$BB,30,FALSE)</f>
        <v>150200</v>
      </c>
      <c r="AI1014">
        <f>VLOOKUP($G1014,county_facts!$A:$BB,31,FALSE)</f>
        <v>4459</v>
      </c>
      <c r="AJ1014">
        <f>VLOOKUP($G1014,county_facts!$A:$BB,32,FALSE)</f>
        <v>2.67</v>
      </c>
      <c r="AK1014">
        <f>VLOOKUP($G1014,county_facts!$A:$BB,33,FALSE)</f>
        <v>21187</v>
      </c>
      <c r="AL1014">
        <f>VLOOKUP($G1014,county_facts!$A:$BB,34,FALSE)</f>
        <v>46592</v>
      </c>
      <c r="AM1014">
        <f>VLOOKUP($G1014,county_facts!$A:$BB,35,FALSE)</f>
        <v>19.600000000000001</v>
      </c>
      <c r="AN1014">
        <f>VLOOKUP($G1014,county_facts!$A:$BB,36,FALSE)</f>
        <v>120</v>
      </c>
      <c r="AO1014">
        <f>VLOOKUP($G1014,county_facts!$A:$BB,37,FALSE)</f>
        <v>762</v>
      </c>
      <c r="AP1014">
        <f>VLOOKUP($G1014,county_facts!$A:$BB,38,FALSE)</f>
        <v>-5.7</v>
      </c>
      <c r="AQ1014">
        <f>VLOOKUP($G1014,county_facts!$A:$BB,39,FALSE)</f>
        <v>549</v>
      </c>
      <c r="AR1014">
        <f>VLOOKUP($G1014,county_facts!$A:$BB,40,FALSE)</f>
        <v>712</v>
      </c>
      <c r="AS1014">
        <f>VLOOKUP($G1014,county_facts!$A:$BB,41,FALSE)</f>
        <v>0</v>
      </c>
      <c r="AT1014">
        <f>VLOOKUP($G1014,county_facts!$A:$BB,42,FALSE)</f>
        <v>0</v>
      </c>
      <c r="AU1014">
        <f>VLOOKUP($G1014,county_facts!$A:$BB,43,FALSE)</f>
        <v>0</v>
      </c>
      <c r="AV1014">
        <f>VLOOKUP($G1014,county_facts!$A:$BB,44,FALSE)</f>
        <v>0</v>
      </c>
      <c r="AW1014">
        <f>VLOOKUP($G1014,county_facts!$A:$BB,45,FALSE)</f>
        <v>0</v>
      </c>
      <c r="AX1014">
        <f>VLOOKUP($G1014,county_facts!$A:$BB,46,FALSE)</f>
        <v>0</v>
      </c>
      <c r="AY1014">
        <f>VLOOKUP($G1014,county_facts!$A:$BB,47,FALSE)</f>
        <v>0</v>
      </c>
      <c r="AZ1014">
        <f>VLOOKUP($G1014,county_facts!$A:$BB,48,FALSE)</f>
        <v>81130</v>
      </c>
      <c r="BA1014">
        <f>VLOOKUP($G1014,county_facts!$A:$BB,49,FALSE)</f>
        <v>33978</v>
      </c>
      <c r="BB1014">
        <f>VLOOKUP($G1014,county_facts!$A:$BB,50,FALSE)</f>
        <v>2895</v>
      </c>
      <c r="BC1014">
        <f>VLOOKUP($G1014,county_facts!$A:$BB,51,FALSE)</f>
        <v>2348</v>
      </c>
      <c r="BD1014">
        <f>VLOOKUP($G1014,county_facts!$A:$BB,52,FALSE)</f>
        <v>20</v>
      </c>
      <c r="BE1014">
        <f>VLOOKUP($G1014,county_facts!$A:$BB,53,FALSE)</f>
        <v>340.45</v>
      </c>
      <c r="BF1014">
        <f>VLOOKUP($G1014,county_facts!$A:$BB,54,FALSE)</f>
        <v>35.799999999999997</v>
      </c>
    </row>
    <row r="1015" spans="1:58" x14ac:dyDescent="0.3">
      <c r="A1015" t="s">
        <v>9</v>
      </c>
      <c r="B1015" t="s">
        <v>447</v>
      </c>
      <c r="C1015">
        <v>219</v>
      </c>
      <c r="D1015" t="s">
        <v>403</v>
      </c>
      <c r="E1015">
        <v>967</v>
      </c>
      <c r="F1015">
        <v>0.22647363000000001</v>
      </c>
      <c r="G1015">
        <v>37073</v>
      </c>
      <c r="H1015">
        <f>VLOOKUP($G1015,county_facts!$A:$BB,4,FALSE)</f>
        <v>11567</v>
      </c>
      <c r="I1015">
        <f>VLOOKUP($G1015,county_facts!$A:$BB,5,FALSE)</f>
        <v>12186</v>
      </c>
      <c r="J1015">
        <f>VLOOKUP($G1015,county_facts!$A:$BB,6,FALSE)</f>
        <v>-5.0999999999999996</v>
      </c>
      <c r="K1015">
        <f>VLOOKUP($G1015,county_facts!$A:$BB,7,FALSE)</f>
        <v>12197</v>
      </c>
      <c r="L1015">
        <f>VLOOKUP($G1015,county_facts!$A:$BB,8,FALSE)</f>
        <v>5</v>
      </c>
      <c r="M1015">
        <f>VLOOKUP($G1015,county_facts!$A:$BB,9,FALSE)</f>
        <v>21.6</v>
      </c>
      <c r="N1015">
        <f>VLOOKUP($G1015,county_facts!$A:$BB,10,FALSE)</f>
        <v>17.8</v>
      </c>
      <c r="O1015">
        <f>VLOOKUP($G1015,county_facts!$A:$BB,11,FALSE)</f>
        <v>51.2</v>
      </c>
      <c r="P1015">
        <f>VLOOKUP($G1015,county_facts!$A:$BB,12,FALSE)</f>
        <v>63.7</v>
      </c>
      <c r="Q1015">
        <f>VLOOKUP($G1015,county_facts!$A:$BB,13,FALSE)</f>
        <v>33.200000000000003</v>
      </c>
      <c r="R1015">
        <f>VLOOKUP($G1015,county_facts!$A:$BB,14,FALSE)</f>
        <v>0.6</v>
      </c>
      <c r="S1015">
        <f>VLOOKUP($G1015,county_facts!$A:$BB,15,FALSE)</f>
        <v>0.2</v>
      </c>
      <c r="T1015">
        <f>VLOOKUP($G1015,county_facts!$A:$BB,16,FALSE)</f>
        <v>0.1</v>
      </c>
      <c r="U1015">
        <f>VLOOKUP($G1015,county_facts!$A:$BB,17,FALSE)</f>
        <v>2.2000000000000002</v>
      </c>
      <c r="V1015">
        <f>VLOOKUP($G1015,county_facts!$A:$BB,18,FALSE)</f>
        <v>2</v>
      </c>
      <c r="W1015">
        <f>VLOOKUP($G1015,county_facts!$A:$BB,19,FALSE)</f>
        <v>62.3</v>
      </c>
      <c r="X1015">
        <f>VLOOKUP($G1015,county_facts!$A:$BB,20,FALSE)</f>
        <v>94</v>
      </c>
      <c r="Y1015">
        <f>VLOOKUP($G1015,county_facts!$A:$BB,21,FALSE)</f>
        <v>1</v>
      </c>
      <c r="Z1015">
        <f>VLOOKUP($G1015,county_facts!$A:$BB,22,FALSE)</f>
        <v>1.5</v>
      </c>
      <c r="AA1015">
        <f>VLOOKUP($G1015,county_facts!$A:$BB,23,FALSE)</f>
        <v>83.3</v>
      </c>
      <c r="AB1015">
        <f>VLOOKUP($G1015,county_facts!$A:$BB,24,FALSE)</f>
        <v>11.6</v>
      </c>
      <c r="AC1015">
        <f>VLOOKUP($G1015,county_facts!$A:$BB,25,FALSE)</f>
        <v>1129</v>
      </c>
      <c r="AD1015">
        <f>VLOOKUP($G1015,county_facts!$A:$BB,26,FALSE)</f>
        <v>36.6</v>
      </c>
      <c r="AE1015">
        <f>VLOOKUP($G1015,county_facts!$A:$BB,27,FALSE)</f>
        <v>5223</v>
      </c>
      <c r="AF1015">
        <f>VLOOKUP($G1015,county_facts!$A:$BB,28,FALSE)</f>
        <v>79.599999999999994</v>
      </c>
      <c r="AG1015">
        <f>VLOOKUP($G1015,county_facts!$A:$BB,29,FALSE)</f>
        <v>0.5</v>
      </c>
      <c r="AH1015">
        <f>VLOOKUP($G1015,county_facts!$A:$BB,30,FALSE)</f>
        <v>150200</v>
      </c>
      <c r="AI1015">
        <f>VLOOKUP($G1015,county_facts!$A:$BB,31,FALSE)</f>
        <v>4459</v>
      </c>
      <c r="AJ1015">
        <f>VLOOKUP($G1015,county_facts!$A:$BB,32,FALSE)</f>
        <v>2.67</v>
      </c>
      <c r="AK1015">
        <f>VLOOKUP($G1015,county_facts!$A:$BB,33,FALSE)</f>
        <v>21187</v>
      </c>
      <c r="AL1015">
        <f>VLOOKUP($G1015,county_facts!$A:$BB,34,FALSE)</f>
        <v>46592</v>
      </c>
      <c r="AM1015">
        <f>VLOOKUP($G1015,county_facts!$A:$BB,35,FALSE)</f>
        <v>19.600000000000001</v>
      </c>
      <c r="AN1015">
        <f>VLOOKUP($G1015,county_facts!$A:$BB,36,FALSE)</f>
        <v>120</v>
      </c>
      <c r="AO1015">
        <f>VLOOKUP($G1015,county_facts!$A:$BB,37,FALSE)</f>
        <v>762</v>
      </c>
      <c r="AP1015">
        <f>VLOOKUP($G1015,county_facts!$A:$BB,38,FALSE)</f>
        <v>-5.7</v>
      </c>
      <c r="AQ1015">
        <f>VLOOKUP($G1015,county_facts!$A:$BB,39,FALSE)</f>
        <v>549</v>
      </c>
      <c r="AR1015">
        <f>VLOOKUP($G1015,county_facts!$A:$BB,40,FALSE)</f>
        <v>712</v>
      </c>
      <c r="AS1015">
        <f>VLOOKUP($G1015,county_facts!$A:$BB,41,FALSE)</f>
        <v>0</v>
      </c>
      <c r="AT1015">
        <f>VLOOKUP($G1015,county_facts!$A:$BB,42,FALSE)</f>
        <v>0</v>
      </c>
      <c r="AU1015">
        <f>VLOOKUP($G1015,county_facts!$A:$BB,43,FALSE)</f>
        <v>0</v>
      </c>
      <c r="AV1015">
        <f>VLOOKUP($G1015,county_facts!$A:$BB,44,FALSE)</f>
        <v>0</v>
      </c>
      <c r="AW1015">
        <f>VLOOKUP($G1015,county_facts!$A:$BB,45,FALSE)</f>
        <v>0</v>
      </c>
      <c r="AX1015">
        <f>VLOOKUP($G1015,county_facts!$A:$BB,46,FALSE)</f>
        <v>0</v>
      </c>
      <c r="AY1015">
        <f>VLOOKUP($G1015,county_facts!$A:$BB,47,FALSE)</f>
        <v>0</v>
      </c>
      <c r="AZ1015">
        <f>VLOOKUP($G1015,county_facts!$A:$BB,48,FALSE)</f>
        <v>81130</v>
      </c>
      <c r="BA1015">
        <f>VLOOKUP($G1015,county_facts!$A:$BB,49,FALSE)</f>
        <v>33978</v>
      </c>
      <c r="BB1015">
        <f>VLOOKUP($G1015,county_facts!$A:$BB,50,FALSE)</f>
        <v>2895</v>
      </c>
      <c r="BC1015">
        <f>VLOOKUP($G1015,county_facts!$A:$BB,51,FALSE)</f>
        <v>2348</v>
      </c>
      <c r="BD1015">
        <f>VLOOKUP($G1015,county_facts!$A:$BB,52,FALSE)</f>
        <v>20</v>
      </c>
      <c r="BE1015">
        <f>VLOOKUP($G1015,county_facts!$A:$BB,53,FALSE)</f>
        <v>340.45</v>
      </c>
      <c r="BF1015">
        <f>VLOOKUP($G1015,county_facts!$A:$BB,54,FALSE)</f>
        <v>35.799999999999997</v>
      </c>
    </row>
    <row r="1016" spans="1:58" x14ac:dyDescent="0.3">
      <c r="A1016" t="s">
        <v>6</v>
      </c>
      <c r="B1016" t="s">
        <v>448</v>
      </c>
      <c r="C1016">
        <v>7874</v>
      </c>
      <c r="D1016" t="s">
        <v>403</v>
      </c>
      <c r="E1016">
        <v>11866</v>
      </c>
      <c r="F1016">
        <v>0.66357660500000004</v>
      </c>
      <c r="G1016">
        <v>37071</v>
      </c>
      <c r="H1016">
        <f>VLOOKUP($G1016,county_facts!$A:$BB,4,FALSE)</f>
        <v>211127</v>
      </c>
      <c r="I1016">
        <f>VLOOKUP($G1016,county_facts!$A:$BB,5,FALSE)</f>
        <v>206083</v>
      </c>
      <c r="J1016">
        <f>VLOOKUP($G1016,county_facts!$A:$BB,6,FALSE)</f>
        <v>2.4</v>
      </c>
      <c r="K1016">
        <f>VLOOKUP($G1016,county_facts!$A:$BB,7,FALSE)</f>
        <v>206086</v>
      </c>
      <c r="L1016">
        <f>VLOOKUP($G1016,county_facts!$A:$BB,8,FALSE)</f>
        <v>6.1</v>
      </c>
      <c r="M1016">
        <f>VLOOKUP($G1016,county_facts!$A:$BB,9,FALSE)</f>
        <v>23.1</v>
      </c>
      <c r="N1016">
        <f>VLOOKUP($G1016,county_facts!$A:$BB,10,FALSE)</f>
        <v>15.1</v>
      </c>
      <c r="O1016">
        <f>VLOOKUP($G1016,county_facts!$A:$BB,11,FALSE)</f>
        <v>51.6</v>
      </c>
      <c r="P1016">
        <f>VLOOKUP($G1016,county_facts!$A:$BB,12,FALSE)</f>
        <v>80.2</v>
      </c>
      <c r="Q1016">
        <f>VLOOKUP($G1016,county_facts!$A:$BB,13,FALSE)</f>
        <v>16.100000000000001</v>
      </c>
      <c r="R1016">
        <f>VLOOKUP($G1016,county_facts!$A:$BB,14,FALSE)</f>
        <v>0.5</v>
      </c>
      <c r="S1016">
        <f>VLOOKUP($G1016,county_facts!$A:$BB,15,FALSE)</f>
        <v>1.4</v>
      </c>
      <c r="T1016">
        <f>VLOOKUP($G1016,county_facts!$A:$BB,16,FALSE)</f>
        <v>0.1</v>
      </c>
      <c r="U1016">
        <f>VLOOKUP($G1016,county_facts!$A:$BB,17,FALSE)</f>
        <v>1.8</v>
      </c>
      <c r="V1016">
        <f>VLOOKUP($G1016,county_facts!$A:$BB,18,FALSE)</f>
        <v>6.4</v>
      </c>
      <c r="W1016">
        <f>VLOOKUP($G1016,county_facts!$A:$BB,19,FALSE)</f>
        <v>74.599999999999994</v>
      </c>
      <c r="X1016">
        <f>VLOOKUP($G1016,county_facts!$A:$BB,20,FALSE)</f>
        <v>86.9</v>
      </c>
      <c r="Y1016">
        <f>VLOOKUP($G1016,county_facts!$A:$BB,21,FALSE)</f>
        <v>5</v>
      </c>
      <c r="Z1016">
        <f>VLOOKUP($G1016,county_facts!$A:$BB,22,FALSE)</f>
        <v>7.4</v>
      </c>
      <c r="AA1016">
        <f>VLOOKUP($G1016,county_facts!$A:$BB,23,FALSE)</f>
        <v>81</v>
      </c>
      <c r="AB1016">
        <f>VLOOKUP($G1016,county_facts!$A:$BB,24,FALSE)</f>
        <v>18</v>
      </c>
      <c r="AC1016">
        <f>VLOOKUP($G1016,county_facts!$A:$BB,25,FALSE)</f>
        <v>15458</v>
      </c>
      <c r="AD1016">
        <f>VLOOKUP($G1016,county_facts!$A:$BB,26,FALSE)</f>
        <v>24.4</v>
      </c>
      <c r="AE1016">
        <f>VLOOKUP($G1016,county_facts!$A:$BB,27,FALSE)</f>
        <v>89915</v>
      </c>
      <c r="AF1016">
        <f>VLOOKUP($G1016,county_facts!$A:$BB,28,FALSE)</f>
        <v>66.8</v>
      </c>
      <c r="AG1016">
        <f>VLOOKUP($G1016,county_facts!$A:$BB,29,FALSE)</f>
        <v>14</v>
      </c>
      <c r="AH1016">
        <f>VLOOKUP($G1016,county_facts!$A:$BB,30,FALSE)</f>
        <v>123600</v>
      </c>
      <c r="AI1016">
        <f>VLOOKUP($G1016,county_facts!$A:$BB,31,FALSE)</f>
        <v>79450</v>
      </c>
      <c r="AJ1016">
        <f>VLOOKUP($G1016,county_facts!$A:$BB,32,FALSE)</f>
        <v>2.57</v>
      </c>
      <c r="AK1016">
        <f>VLOOKUP($G1016,county_facts!$A:$BB,33,FALSE)</f>
        <v>22658</v>
      </c>
      <c r="AL1016">
        <f>VLOOKUP($G1016,county_facts!$A:$BB,34,FALSE)</f>
        <v>42017</v>
      </c>
      <c r="AM1016">
        <f>VLOOKUP($G1016,county_facts!$A:$BB,35,FALSE)</f>
        <v>17.899999999999999</v>
      </c>
      <c r="AN1016">
        <f>VLOOKUP($G1016,county_facts!$A:$BB,36,FALSE)</f>
        <v>3900</v>
      </c>
      <c r="AO1016">
        <f>VLOOKUP($G1016,county_facts!$A:$BB,37,FALSE)</f>
        <v>63311</v>
      </c>
      <c r="AP1016">
        <f>VLOOKUP($G1016,county_facts!$A:$BB,38,FALSE)</f>
        <v>2</v>
      </c>
      <c r="AQ1016">
        <f>VLOOKUP($G1016,county_facts!$A:$BB,39,FALSE)</f>
        <v>12476</v>
      </c>
      <c r="AR1016">
        <f>VLOOKUP($G1016,county_facts!$A:$BB,40,FALSE)</f>
        <v>15631</v>
      </c>
      <c r="AS1016">
        <f>VLOOKUP($G1016,county_facts!$A:$BB,41,FALSE)</f>
        <v>0</v>
      </c>
      <c r="AT1016">
        <f>VLOOKUP($G1016,county_facts!$A:$BB,42,FALSE)</f>
        <v>0</v>
      </c>
      <c r="AU1016">
        <f>VLOOKUP($G1016,county_facts!$A:$BB,43,FALSE)</f>
        <v>2.2000000000000002</v>
      </c>
      <c r="AV1016">
        <f>VLOOKUP($G1016,county_facts!$A:$BB,44,FALSE)</f>
        <v>0</v>
      </c>
      <c r="AW1016">
        <f>VLOOKUP($G1016,county_facts!$A:$BB,45,FALSE)</f>
        <v>0</v>
      </c>
      <c r="AX1016">
        <f>VLOOKUP($G1016,county_facts!$A:$BB,46,FALSE)</f>
        <v>27.4</v>
      </c>
      <c r="AY1016">
        <f>VLOOKUP($G1016,county_facts!$A:$BB,47,FALSE)</f>
        <v>4158572</v>
      </c>
      <c r="AZ1016">
        <f>VLOOKUP($G1016,county_facts!$A:$BB,48,FALSE)</f>
        <v>1178440</v>
      </c>
      <c r="BA1016">
        <f>VLOOKUP($G1016,county_facts!$A:$BB,49,FALSE)</f>
        <v>2245345</v>
      </c>
      <c r="BB1016">
        <f>VLOOKUP($G1016,county_facts!$A:$BB,50,FALSE)</f>
        <v>11096</v>
      </c>
      <c r="BC1016">
        <f>VLOOKUP($G1016,county_facts!$A:$BB,51,FALSE)</f>
        <v>253421</v>
      </c>
      <c r="BD1016">
        <f>VLOOKUP($G1016,county_facts!$A:$BB,52,FALSE)</f>
        <v>687</v>
      </c>
      <c r="BE1016">
        <f>VLOOKUP($G1016,county_facts!$A:$BB,53,FALSE)</f>
        <v>356.03</v>
      </c>
      <c r="BF1016">
        <f>VLOOKUP($G1016,county_facts!$A:$BB,54,FALSE)</f>
        <v>578.79999999999995</v>
      </c>
    </row>
    <row r="1017" spans="1:58" x14ac:dyDescent="0.3">
      <c r="A1017" t="s">
        <v>9</v>
      </c>
      <c r="B1017" t="s">
        <v>448</v>
      </c>
      <c r="C1017">
        <v>3992</v>
      </c>
      <c r="D1017" t="s">
        <v>403</v>
      </c>
      <c r="E1017">
        <v>11866</v>
      </c>
      <c r="F1017">
        <v>0.33642339500000001</v>
      </c>
      <c r="G1017">
        <v>37071</v>
      </c>
      <c r="H1017">
        <f>VLOOKUP($G1017,county_facts!$A:$BB,4,FALSE)</f>
        <v>211127</v>
      </c>
      <c r="I1017">
        <f>VLOOKUP($G1017,county_facts!$A:$BB,5,FALSE)</f>
        <v>206083</v>
      </c>
      <c r="J1017">
        <f>VLOOKUP($G1017,county_facts!$A:$BB,6,FALSE)</f>
        <v>2.4</v>
      </c>
      <c r="K1017">
        <f>VLOOKUP($G1017,county_facts!$A:$BB,7,FALSE)</f>
        <v>206086</v>
      </c>
      <c r="L1017">
        <f>VLOOKUP($G1017,county_facts!$A:$BB,8,FALSE)</f>
        <v>6.1</v>
      </c>
      <c r="M1017">
        <f>VLOOKUP($G1017,county_facts!$A:$BB,9,FALSE)</f>
        <v>23.1</v>
      </c>
      <c r="N1017">
        <f>VLOOKUP($G1017,county_facts!$A:$BB,10,FALSE)</f>
        <v>15.1</v>
      </c>
      <c r="O1017">
        <f>VLOOKUP($G1017,county_facts!$A:$BB,11,FALSE)</f>
        <v>51.6</v>
      </c>
      <c r="P1017">
        <f>VLOOKUP($G1017,county_facts!$A:$BB,12,FALSE)</f>
        <v>80.2</v>
      </c>
      <c r="Q1017">
        <f>VLOOKUP($G1017,county_facts!$A:$BB,13,FALSE)</f>
        <v>16.100000000000001</v>
      </c>
      <c r="R1017">
        <f>VLOOKUP($G1017,county_facts!$A:$BB,14,FALSE)</f>
        <v>0.5</v>
      </c>
      <c r="S1017">
        <f>VLOOKUP($G1017,county_facts!$A:$BB,15,FALSE)</f>
        <v>1.4</v>
      </c>
      <c r="T1017">
        <f>VLOOKUP($G1017,county_facts!$A:$BB,16,FALSE)</f>
        <v>0.1</v>
      </c>
      <c r="U1017">
        <f>VLOOKUP($G1017,county_facts!$A:$BB,17,FALSE)</f>
        <v>1.8</v>
      </c>
      <c r="V1017">
        <f>VLOOKUP($G1017,county_facts!$A:$BB,18,FALSE)</f>
        <v>6.4</v>
      </c>
      <c r="W1017">
        <f>VLOOKUP($G1017,county_facts!$A:$BB,19,FALSE)</f>
        <v>74.599999999999994</v>
      </c>
      <c r="X1017">
        <f>VLOOKUP($G1017,county_facts!$A:$BB,20,FALSE)</f>
        <v>86.9</v>
      </c>
      <c r="Y1017">
        <f>VLOOKUP($G1017,county_facts!$A:$BB,21,FALSE)</f>
        <v>5</v>
      </c>
      <c r="Z1017">
        <f>VLOOKUP($G1017,county_facts!$A:$BB,22,FALSE)</f>
        <v>7.4</v>
      </c>
      <c r="AA1017">
        <f>VLOOKUP($G1017,county_facts!$A:$BB,23,FALSE)</f>
        <v>81</v>
      </c>
      <c r="AB1017">
        <f>VLOOKUP($G1017,county_facts!$A:$BB,24,FALSE)</f>
        <v>18</v>
      </c>
      <c r="AC1017">
        <f>VLOOKUP($G1017,county_facts!$A:$BB,25,FALSE)</f>
        <v>15458</v>
      </c>
      <c r="AD1017">
        <f>VLOOKUP($G1017,county_facts!$A:$BB,26,FALSE)</f>
        <v>24.4</v>
      </c>
      <c r="AE1017">
        <f>VLOOKUP($G1017,county_facts!$A:$BB,27,FALSE)</f>
        <v>89915</v>
      </c>
      <c r="AF1017">
        <f>VLOOKUP($G1017,county_facts!$A:$BB,28,FALSE)</f>
        <v>66.8</v>
      </c>
      <c r="AG1017">
        <f>VLOOKUP($G1017,county_facts!$A:$BB,29,FALSE)</f>
        <v>14</v>
      </c>
      <c r="AH1017">
        <f>VLOOKUP($G1017,county_facts!$A:$BB,30,FALSE)</f>
        <v>123600</v>
      </c>
      <c r="AI1017">
        <f>VLOOKUP($G1017,county_facts!$A:$BB,31,FALSE)</f>
        <v>79450</v>
      </c>
      <c r="AJ1017">
        <f>VLOOKUP($G1017,county_facts!$A:$BB,32,FALSE)</f>
        <v>2.57</v>
      </c>
      <c r="AK1017">
        <f>VLOOKUP($G1017,county_facts!$A:$BB,33,FALSE)</f>
        <v>22658</v>
      </c>
      <c r="AL1017">
        <f>VLOOKUP($G1017,county_facts!$A:$BB,34,FALSE)</f>
        <v>42017</v>
      </c>
      <c r="AM1017">
        <f>VLOOKUP($G1017,county_facts!$A:$BB,35,FALSE)</f>
        <v>17.899999999999999</v>
      </c>
      <c r="AN1017">
        <f>VLOOKUP($G1017,county_facts!$A:$BB,36,FALSE)</f>
        <v>3900</v>
      </c>
      <c r="AO1017">
        <f>VLOOKUP($G1017,county_facts!$A:$BB,37,FALSE)</f>
        <v>63311</v>
      </c>
      <c r="AP1017">
        <f>VLOOKUP($G1017,county_facts!$A:$BB,38,FALSE)</f>
        <v>2</v>
      </c>
      <c r="AQ1017">
        <f>VLOOKUP($G1017,county_facts!$A:$BB,39,FALSE)</f>
        <v>12476</v>
      </c>
      <c r="AR1017">
        <f>VLOOKUP($G1017,county_facts!$A:$BB,40,FALSE)</f>
        <v>15631</v>
      </c>
      <c r="AS1017">
        <f>VLOOKUP($G1017,county_facts!$A:$BB,41,FALSE)</f>
        <v>0</v>
      </c>
      <c r="AT1017">
        <f>VLOOKUP($G1017,county_facts!$A:$BB,42,FALSE)</f>
        <v>0</v>
      </c>
      <c r="AU1017">
        <f>VLOOKUP($G1017,county_facts!$A:$BB,43,FALSE)</f>
        <v>2.2000000000000002</v>
      </c>
      <c r="AV1017">
        <f>VLOOKUP($G1017,county_facts!$A:$BB,44,FALSE)</f>
        <v>0</v>
      </c>
      <c r="AW1017">
        <f>VLOOKUP($G1017,county_facts!$A:$BB,45,FALSE)</f>
        <v>0</v>
      </c>
      <c r="AX1017">
        <f>VLOOKUP($G1017,county_facts!$A:$BB,46,FALSE)</f>
        <v>27.4</v>
      </c>
      <c r="AY1017">
        <f>VLOOKUP($G1017,county_facts!$A:$BB,47,FALSE)</f>
        <v>4158572</v>
      </c>
      <c r="AZ1017">
        <f>VLOOKUP($G1017,county_facts!$A:$BB,48,FALSE)</f>
        <v>1178440</v>
      </c>
      <c r="BA1017">
        <f>VLOOKUP($G1017,county_facts!$A:$BB,49,FALSE)</f>
        <v>2245345</v>
      </c>
      <c r="BB1017">
        <f>VLOOKUP($G1017,county_facts!$A:$BB,50,FALSE)</f>
        <v>11096</v>
      </c>
      <c r="BC1017">
        <f>VLOOKUP($G1017,county_facts!$A:$BB,51,FALSE)</f>
        <v>253421</v>
      </c>
      <c r="BD1017">
        <f>VLOOKUP($G1017,county_facts!$A:$BB,52,FALSE)</f>
        <v>687</v>
      </c>
      <c r="BE1017">
        <f>VLOOKUP($G1017,county_facts!$A:$BB,53,FALSE)</f>
        <v>356.03</v>
      </c>
      <c r="BF1017">
        <f>VLOOKUP($G1017,county_facts!$A:$BB,54,FALSE)</f>
        <v>578.79999999999995</v>
      </c>
    </row>
    <row r="1018" spans="1:58" x14ac:dyDescent="0.3">
      <c r="A1018" t="s">
        <v>6</v>
      </c>
      <c r="B1018" t="s">
        <v>45</v>
      </c>
      <c r="C1018">
        <v>3728</v>
      </c>
      <c r="D1018" t="s">
        <v>403</v>
      </c>
      <c r="E1018">
        <v>5306</v>
      </c>
      <c r="F1018">
        <v>0.70260082899999998</v>
      </c>
      <c r="G1018">
        <v>37069</v>
      </c>
      <c r="H1018">
        <f>VLOOKUP($G1018,county_facts!$A:$BB,4,FALSE)</f>
        <v>62860</v>
      </c>
      <c r="I1018">
        <f>VLOOKUP($G1018,county_facts!$A:$BB,5,FALSE)</f>
        <v>60594</v>
      </c>
      <c r="J1018">
        <f>VLOOKUP($G1018,county_facts!$A:$BB,6,FALSE)</f>
        <v>3.7</v>
      </c>
      <c r="K1018">
        <f>VLOOKUP($G1018,county_facts!$A:$BB,7,FALSE)</f>
        <v>60619</v>
      </c>
      <c r="L1018">
        <f>VLOOKUP($G1018,county_facts!$A:$BB,8,FALSE)</f>
        <v>5.6</v>
      </c>
      <c r="M1018">
        <f>VLOOKUP($G1018,county_facts!$A:$BB,9,FALSE)</f>
        <v>23</v>
      </c>
      <c r="N1018">
        <f>VLOOKUP($G1018,county_facts!$A:$BB,10,FALSE)</f>
        <v>15.2</v>
      </c>
      <c r="O1018">
        <f>VLOOKUP($G1018,county_facts!$A:$BB,11,FALSE)</f>
        <v>50.4</v>
      </c>
      <c r="P1018">
        <f>VLOOKUP($G1018,county_facts!$A:$BB,12,FALSE)</f>
        <v>69.8</v>
      </c>
      <c r="Q1018">
        <f>VLOOKUP($G1018,county_facts!$A:$BB,13,FALSE)</f>
        <v>26.8</v>
      </c>
      <c r="R1018">
        <f>VLOOKUP($G1018,county_facts!$A:$BB,14,FALSE)</f>
        <v>0.9</v>
      </c>
      <c r="S1018">
        <f>VLOOKUP($G1018,county_facts!$A:$BB,15,FALSE)</f>
        <v>0.6</v>
      </c>
      <c r="T1018">
        <f>VLOOKUP($G1018,county_facts!$A:$BB,16,FALSE)</f>
        <v>0.1</v>
      </c>
      <c r="U1018">
        <f>VLOOKUP($G1018,county_facts!$A:$BB,17,FALSE)</f>
        <v>1.8</v>
      </c>
      <c r="V1018">
        <f>VLOOKUP($G1018,county_facts!$A:$BB,18,FALSE)</f>
        <v>8</v>
      </c>
      <c r="W1018">
        <f>VLOOKUP($G1018,county_facts!$A:$BB,19,FALSE)</f>
        <v>63.5</v>
      </c>
      <c r="X1018">
        <f>VLOOKUP($G1018,county_facts!$A:$BB,20,FALSE)</f>
        <v>90.1</v>
      </c>
      <c r="Y1018">
        <f>VLOOKUP($G1018,county_facts!$A:$BB,21,FALSE)</f>
        <v>4.5999999999999996</v>
      </c>
      <c r="Z1018">
        <f>VLOOKUP($G1018,county_facts!$A:$BB,22,FALSE)</f>
        <v>7.9</v>
      </c>
      <c r="AA1018">
        <f>VLOOKUP($G1018,county_facts!$A:$BB,23,FALSE)</f>
        <v>81.2</v>
      </c>
      <c r="AB1018">
        <f>VLOOKUP($G1018,county_facts!$A:$BB,24,FALSE)</f>
        <v>17.100000000000001</v>
      </c>
      <c r="AC1018">
        <f>VLOOKUP($G1018,county_facts!$A:$BB,25,FALSE)</f>
        <v>4275</v>
      </c>
      <c r="AD1018">
        <f>VLOOKUP($G1018,county_facts!$A:$BB,26,FALSE)</f>
        <v>30.2</v>
      </c>
      <c r="AE1018">
        <f>VLOOKUP($G1018,county_facts!$A:$BB,27,FALSE)</f>
        <v>26906</v>
      </c>
      <c r="AF1018">
        <f>VLOOKUP($G1018,county_facts!$A:$BB,28,FALSE)</f>
        <v>76.5</v>
      </c>
      <c r="AG1018">
        <f>VLOOKUP($G1018,county_facts!$A:$BB,29,FALSE)</f>
        <v>3.4</v>
      </c>
      <c r="AH1018">
        <f>VLOOKUP($G1018,county_facts!$A:$BB,30,FALSE)</f>
        <v>123300</v>
      </c>
      <c r="AI1018">
        <f>VLOOKUP($G1018,county_facts!$A:$BB,31,FALSE)</f>
        <v>23313</v>
      </c>
      <c r="AJ1018">
        <f>VLOOKUP($G1018,county_facts!$A:$BB,32,FALSE)</f>
        <v>2.5499999999999998</v>
      </c>
      <c r="AK1018">
        <f>VLOOKUP($G1018,county_facts!$A:$BB,33,FALSE)</f>
        <v>21399</v>
      </c>
      <c r="AL1018">
        <f>VLOOKUP($G1018,county_facts!$A:$BB,34,FALSE)</f>
        <v>41696</v>
      </c>
      <c r="AM1018">
        <f>VLOOKUP($G1018,county_facts!$A:$BB,35,FALSE)</f>
        <v>16.100000000000001</v>
      </c>
      <c r="AN1018">
        <f>VLOOKUP($G1018,county_facts!$A:$BB,36,FALSE)</f>
        <v>926</v>
      </c>
      <c r="AO1018">
        <f>VLOOKUP($G1018,county_facts!$A:$BB,37,FALSE)</f>
        <v>9309</v>
      </c>
      <c r="AP1018">
        <f>VLOOKUP($G1018,county_facts!$A:$BB,38,FALSE)</f>
        <v>2</v>
      </c>
      <c r="AQ1018">
        <f>VLOOKUP($G1018,county_facts!$A:$BB,39,FALSE)</f>
        <v>3812</v>
      </c>
      <c r="AR1018">
        <f>VLOOKUP($G1018,county_facts!$A:$BB,40,FALSE)</f>
        <v>4798</v>
      </c>
      <c r="AS1018">
        <f>VLOOKUP($G1018,county_facts!$A:$BB,41,FALSE)</f>
        <v>10.6</v>
      </c>
      <c r="AT1018">
        <f>VLOOKUP($G1018,county_facts!$A:$BB,42,FALSE)</f>
        <v>0</v>
      </c>
      <c r="AU1018">
        <f>VLOOKUP($G1018,county_facts!$A:$BB,43,FALSE)</f>
        <v>0</v>
      </c>
      <c r="AV1018">
        <f>VLOOKUP($G1018,county_facts!$A:$BB,44,FALSE)</f>
        <v>0</v>
      </c>
      <c r="AW1018">
        <f>VLOOKUP($G1018,county_facts!$A:$BB,45,FALSE)</f>
        <v>2.6</v>
      </c>
      <c r="AX1018">
        <f>VLOOKUP($G1018,county_facts!$A:$BB,46,FALSE)</f>
        <v>26.6</v>
      </c>
      <c r="AY1018">
        <f>VLOOKUP($G1018,county_facts!$A:$BB,47,FALSE)</f>
        <v>1034097</v>
      </c>
      <c r="AZ1018">
        <f>VLOOKUP($G1018,county_facts!$A:$BB,48,FALSE)</f>
        <v>178023</v>
      </c>
      <c r="BA1018">
        <f>VLOOKUP($G1018,county_facts!$A:$BB,49,FALSE)</f>
        <v>371837</v>
      </c>
      <c r="BB1018">
        <f>VLOOKUP($G1018,county_facts!$A:$BB,50,FALSE)</f>
        <v>6500</v>
      </c>
      <c r="BC1018">
        <f>VLOOKUP($G1018,county_facts!$A:$BB,51,FALSE)</f>
        <v>21392</v>
      </c>
      <c r="BD1018">
        <f>VLOOKUP($G1018,county_facts!$A:$BB,52,FALSE)</f>
        <v>242</v>
      </c>
      <c r="BE1018">
        <f>VLOOKUP($G1018,county_facts!$A:$BB,53,FALSE)</f>
        <v>491.68</v>
      </c>
      <c r="BF1018">
        <f>VLOOKUP($G1018,county_facts!$A:$BB,54,FALSE)</f>
        <v>123.3</v>
      </c>
    </row>
    <row r="1019" spans="1:58" x14ac:dyDescent="0.3">
      <c r="A1019" t="s">
        <v>9</v>
      </c>
      <c r="B1019" t="s">
        <v>45</v>
      </c>
      <c r="C1019">
        <v>1578</v>
      </c>
      <c r="D1019" t="s">
        <v>403</v>
      </c>
      <c r="E1019">
        <v>5306</v>
      </c>
      <c r="F1019">
        <v>0.29739917100000002</v>
      </c>
      <c r="G1019">
        <v>37069</v>
      </c>
      <c r="H1019">
        <f>VLOOKUP($G1019,county_facts!$A:$BB,4,FALSE)</f>
        <v>62860</v>
      </c>
      <c r="I1019">
        <f>VLOOKUP($G1019,county_facts!$A:$BB,5,FALSE)</f>
        <v>60594</v>
      </c>
      <c r="J1019">
        <f>VLOOKUP($G1019,county_facts!$A:$BB,6,FALSE)</f>
        <v>3.7</v>
      </c>
      <c r="K1019">
        <f>VLOOKUP($G1019,county_facts!$A:$BB,7,FALSE)</f>
        <v>60619</v>
      </c>
      <c r="L1019">
        <f>VLOOKUP($G1019,county_facts!$A:$BB,8,FALSE)</f>
        <v>5.6</v>
      </c>
      <c r="M1019">
        <f>VLOOKUP($G1019,county_facts!$A:$BB,9,FALSE)</f>
        <v>23</v>
      </c>
      <c r="N1019">
        <f>VLOOKUP($G1019,county_facts!$A:$BB,10,FALSE)</f>
        <v>15.2</v>
      </c>
      <c r="O1019">
        <f>VLOOKUP($G1019,county_facts!$A:$BB,11,FALSE)</f>
        <v>50.4</v>
      </c>
      <c r="P1019">
        <f>VLOOKUP($G1019,county_facts!$A:$BB,12,FALSE)</f>
        <v>69.8</v>
      </c>
      <c r="Q1019">
        <f>VLOOKUP($G1019,county_facts!$A:$BB,13,FALSE)</f>
        <v>26.8</v>
      </c>
      <c r="R1019">
        <f>VLOOKUP($G1019,county_facts!$A:$BB,14,FALSE)</f>
        <v>0.9</v>
      </c>
      <c r="S1019">
        <f>VLOOKUP($G1019,county_facts!$A:$BB,15,FALSE)</f>
        <v>0.6</v>
      </c>
      <c r="T1019">
        <f>VLOOKUP($G1019,county_facts!$A:$BB,16,FALSE)</f>
        <v>0.1</v>
      </c>
      <c r="U1019">
        <f>VLOOKUP($G1019,county_facts!$A:$BB,17,FALSE)</f>
        <v>1.8</v>
      </c>
      <c r="V1019">
        <f>VLOOKUP($G1019,county_facts!$A:$BB,18,FALSE)</f>
        <v>8</v>
      </c>
      <c r="W1019">
        <f>VLOOKUP($G1019,county_facts!$A:$BB,19,FALSE)</f>
        <v>63.5</v>
      </c>
      <c r="X1019">
        <f>VLOOKUP($G1019,county_facts!$A:$BB,20,FALSE)</f>
        <v>90.1</v>
      </c>
      <c r="Y1019">
        <f>VLOOKUP($G1019,county_facts!$A:$BB,21,FALSE)</f>
        <v>4.5999999999999996</v>
      </c>
      <c r="Z1019">
        <f>VLOOKUP($G1019,county_facts!$A:$BB,22,FALSE)</f>
        <v>7.9</v>
      </c>
      <c r="AA1019">
        <f>VLOOKUP($G1019,county_facts!$A:$BB,23,FALSE)</f>
        <v>81.2</v>
      </c>
      <c r="AB1019">
        <f>VLOOKUP($G1019,county_facts!$A:$BB,24,FALSE)</f>
        <v>17.100000000000001</v>
      </c>
      <c r="AC1019">
        <f>VLOOKUP($G1019,county_facts!$A:$BB,25,FALSE)</f>
        <v>4275</v>
      </c>
      <c r="AD1019">
        <f>VLOOKUP($G1019,county_facts!$A:$BB,26,FALSE)</f>
        <v>30.2</v>
      </c>
      <c r="AE1019">
        <f>VLOOKUP($G1019,county_facts!$A:$BB,27,FALSE)</f>
        <v>26906</v>
      </c>
      <c r="AF1019">
        <f>VLOOKUP($G1019,county_facts!$A:$BB,28,FALSE)</f>
        <v>76.5</v>
      </c>
      <c r="AG1019">
        <f>VLOOKUP($G1019,county_facts!$A:$BB,29,FALSE)</f>
        <v>3.4</v>
      </c>
      <c r="AH1019">
        <f>VLOOKUP($G1019,county_facts!$A:$BB,30,FALSE)</f>
        <v>123300</v>
      </c>
      <c r="AI1019">
        <f>VLOOKUP($G1019,county_facts!$A:$BB,31,FALSE)</f>
        <v>23313</v>
      </c>
      <c r="AJ1019">
        <f>VLOOKUP($G1019,county_facts!$A:$BB,32,FALSE)</f>
        <v>2.5499999999999998</v>
      </c>
      <c r="AK1019">
        <f>VLOOKUP($G1019,county_facts!$A:$BB,33,FALSE)</f>
        <v>21399</v>
      </c>
      <c r="AL1019">
        <f>VLOOKUP($G1019,county_facts!$A:$BB,34,FALSE)</f>
        <v>41696</v>
      </c>
      <c r="AM1019">
        <f>VLOOKUP($G1019,county_facts!$A:$BB,35,FALSE)</f>
        <v>16.100000000000001</v>
      </c>
      <c r="AN1019">
        <f>VLOOKUP($G1019,county_facts!$A:$BB,36,FALSE)</f>
        <v>926</v>
      </c>
      <c r="AO1019">
        <f>VLOOKUP($G1019,county_facts!$A:$BB,37,FALSE)</f>
        <v>9309</v>
      </c>
      <c r="AP1019">
        <f>VLOOKUP($G1019,county_facts!$A:$BB,38,FALSE)</f>
        <v>2</v>
      </c>
      <c r="AQ1019">
        <f>VLOOKUP($G1019,county_facts!$A:$BB,39,FALSE)</f>
        <v>3812</v>
      </c>
      <c r="AR1019">
        <f>VLOOKUP($G1019,county_facts!$A:$BB,40,FALSE)</f>
        <v>4798</v>
      </c>
      <c r="AS1019">
        <f>VLOOKUP($G1019,county_facts!$A:$BB,41,FALSE)</f>
        <v>10.6</v>
      </c>
      <c r="AT1019">
        <f>VLOOKUP($G1019,county_facts!$A:$BB,42,FALSE)</f>
        <v>0</v>
      </c>
      <c r="AU1019">
        <f>VLOOKUP($G1019,county_facts!$A:$BB,43,FALSE)</f>
        <v>0</v>
      </c>
      <c r="AV1019">
        <f>VLOOKUP($G1019,county_facts!$A:$BB,44,FALSE)</f>
        <v>0</v>
      </c>
      <c r="AW1019">
        <f>VLOOKUP($G1019,county_facts!$A:$BB,45,FALSE)</f>
        <v>2.6</v>
      </c>
      <c r="AX1019">
        <f>VLOOKUP($G1019,county_facts!$A:$BB,46,FALSE)</f>
        <v>26.6</v>
      </c>
      <c r="AY1019">
        <f>VLOOKUP($G1019,county_facts!$A:$BB,47,FALSE)</f>
        <v>1034097</v>
      </c>
      <c r="AZ1019">
        <f>VLOOKUP($G1019,county_facts!$A:$BB,48,FALSE)</f>
        <v>178023</v>
      </c>
      <c r="BA1019">
        <f>VLOOKUP($G1019,county_facts!$A:$BB,49,FALSE)</f>
        <v>371837</v>
      </c>
      <c r="BB1019">
        <f>VLOOKUP($G1019,county_facts!$A:$BB,50,FALSE)</f>
        <v>6500</v>
      </c>
      <c r="BC1019">
        <f>VLOOKUP($G1019,county_facts!$A:$BB,51,FALSE)</f>
        <v>21392</v>
      </c>
      <c r="BD1019">
        <f>VLOOKUP($G1019,county_facts!$A:$BB,52,FALSE)</f>
        <v>242</v>
      </c>
      <c r="BE1019">
        <f>VLOOKUP($G1019,county_facts!$A:$BB,53,FALSE)</f>
        <v>491.68</v>
      </c>
      <c r="BF1019">
        <f>VLOOKUP($G1019,county_facts!$A:$BB,54,FALSE)</f>
        <v>123.3</v>
      </c>
    </row>
    <row r="1020" spans="1:58" x14ac:dyDescent="0.3">
      <c r="A1020" t="s">
        <v>6</v>
      </c>
      <c r="B1020" t="s">
        <v>449</v>
      </c>
      <c r="C1020">
        <v>23689</v>
      </c>
      <c r="D1020" t="s">
        <v>403</v>
      </c>
      <c r="E1020">
        <v>37803</v>
      </c>
      <c r="F1020">
        <v>0.62664338799999997</v>
      </c>
      <c r="G1020">
        <v>37067</v>
      </c>
      <c r="H1020">
        <f>VLOOKUP($G1020,county_facts!$A:$BB,4,FALSE)</f>
        <v>365298</v>
      </c>
      <c r="I1020">
        <f>VLOOKUP($G1020,county_facts!$A:$BB,5,FALSE)</f>
        <v>350670</v>
      </c>
      <c r="J1020">
        <f>VLOOKUP($G1020,county_facts!$A:$BB,6,FALSE)</f>
        <v>4.2</v>
      </c>
      <c r="K1020">
        <f>VLOOKUP($G1020,county_facts!$A:$BB,7,FALSE)</f>
        <v>350670</v>
      </c>
      <c r="L1020">
        <f>VLOOKUP($G1020,county_facts!$A:$BB,8,FALSE)</f>
        <v>6.3</v>
      </c>
      <c r="M1020">
        <f>VLOOKUP($G1020,county_facts!$A:$BB,9,FALSE)</f>
        <v>23.7</v>
      </c>
      <c r="N1020">
        <f>VLOOKUP($G1020,county_facts!$A:$BB,10,FALSE)</f>
        <v>14.4</v>
      </c>
      <c r="O1020">
        <f>VLOOKUP($G1020,county_facts!$A:$BB,11,FALSE)</f>
        <v>52.5</v>
      </c>
      <c r="P1020">
        <f>VLOOKUP($G1020,county_facts!$A:$BB,12,FALSE)</f>
        <v>67.5</v>
      </c>
      <c r="Q1020">
        <f>VLOOKUP($G1020,county_facts!$A:$BB,13,FALSE)</f>
        <v>27.1</v>
      </c>
      <c r="R1020">
        <f>VLOOKUP($G1020,county_facts!$A:$BB,14,FALSE)</f>
        <v>0.8</v>
      </c>
      <c r="S1020">
        <f>VLOOKUP($G1020,county_facts!$A:$BB,15,FALSE)</f>
        <v>2.2999999999999998</v>
      </c>
      <c r="T1020">
        <f>VLOOKUP($G1020,county_facts!$A:$BB,16,FALSE)</f>
        <v>0.1</v>
      </c>
      <c r="U1020">
        <f>VLOOKUP($G1020,county_facts!$A:$BB,17,FALSE)</f>
        <v>2.1</v>
      </c>
      <c r="V1020">
        <f>VLOOKUP($G1020,county_facts!$A:$BB,18,FALSE)</f>
        <v>12.6</v>
      </c>
      <c r="W1020">
        <f>VLOOKUP($G1020,county_facts!$A:$BB,19,FALSE)</f>
        <v>57.7</v>
      </c>
      <c r="X1020">
        <f>VLOOKUP($G1020,county_facts!$A:$BB,20,FALSE)</f>
        <v>85.2</v>
      </c>
      <c r="Y1020">
        <f>VLOOKUP($G1020,county_facts!$A:$BB,21,FALSE)</f>
        <v>9.1999999999999993</v>
      </c>
      <c r="Z1020">
        <f>VLOOKUP($G1020,county_facts!$A:$BB,22,FALSE)</f>
        <v>14.1</v>
      </c>
      <c r="AA1020">
        <f>VLOOKUP($G1020,county_facts!$A:$BB,23,FALSE)</f>
        <v>87</v>
      </c>
      <c r="AB1020">
        <f>VLOOKUP($G1020,county_facts!$A:$BB,24,FALSE)</f>
        <v>31.9</v>
      </c>
      <c r="AC1020">
        <f>VLOOKUP($G1020,county_facts!$A:$BB,25,FALSE)</f>
        <v>25296</v>
      </c>
      <c r="AD1020">
        <f>VLOOKUP($G1020,county_facts!$A:$BB,26,FALSE)</f>
        <v>20.6</v>
      </c>
      <c r="AE1020">
        <f>VLOOKUP($G1020,county_facts!$A:$BB,27,FALSE)</f>
        <v>160645</v>
      </c>
      <c r="AF1020">
        <f>VLOOKUP($G1020,county_facts!$A:$BB,28,FALSE)</f>
        <v>64</v>
      </c>
      <c r="AG1020">
        <f>VLOOKUP($G1020,county_facts!$A:$BB,29,FALSE)</f>
        <v>25.2</v>
      </c>
      <c r="AH1020">
        <f>VLOOKUP($G1020,county_facts!$A:$BB,30,FALSE)</f>
        <v>150600</v>
      </c>
      <c r="AI1020">
        <f>VLOOKUP($G1020,county_facts!$A:$BB,31,FALSE)</f>
        <v>140439</v>
      </c>
      <c r="AJ1020">
        <f>VLOOKUP($G1020,county_facts!$A:$BB,32,FALSE)</f>
        <v>2.4500000000000002</v>
      </c>
      <c r="AK1020">
        <f>VLOOKUP($G1020,county_facts!$A:$BB,33,FALSE)</f>
        <v>26541</v>
      </c>
      <c r="AL1020">
        <f>VLOOKUP($G1020,county_facts!$A:$BB,34,FALSE)</f>
        <v>45724</v>
      </c>
      <c r="AM1020">
        <f>VLOOKUP($G1020,county_facts!$A:$BB,35,FALSE)</f>
        <v>18.600000000000001</v>
      </c>
      <c r="AN1020">
        <f>VLOOKUP($G1020,county_facts!$A:$BB,36,FALSE)</f>
        <v>8233</v>
      </c>
      <c r="AO1020">
        <f>VLOOKUP($G1020,county_facts!$A:$BB,37,FALSE)</f>
        <v>156291</v>
      </c>
      <c r="AP1020">
        <f>VLOOKUP($G1020,county_facts!$A:$BB,38,FALSE)</f>
        <v>3.7</v>
      </c>
      <c r="AQ1020">
        <f>VLOOKUP($G1020,county_facts!$A:$BB,39,FALSE)</f>
        <v>24481</v>
      </c>
      <c r="AR1020">
        <f>VLOOKUP($G1020,county_facts!$A:$BB,40,FALSE)</f>
        <v>29162</v>
      </c>
      <c r="AS1020">
        <f>VLOOKUP($G1020,county_facts!$A:$BB,41,FALSE)</f>
        <v>13</v>
      </c>
      <c r="AT1020">
        <f>VLOOKUP($G1020,county_facts!$A:$BB,42,FALSE)</f>
        <v>0</v>
      </c>
      <c r="AU1020">
        <f>VLOOKUP($G1020,county_facts!$A:$BB,43,FALSE)</f>
        <v>2</v>
      </c>
      <c r="AV1020">
        <f>VLOOKUP($G1020,county_facts!$A:$BB,44,FALSE)</f>
        <v>0</v>
      </c>
      <c r="AW1020">
        <f>VLOOKUP($G1020,county_facts!$A:$BB,45,FALSE)</f>
        <v>3</v>
      </c>
      <c r="AX1020">
        <f>VLOOKUP($G1020,county_facts!$A:$BB,46,FALSE)</f>
        <v>26.3</v>
      </c>
      <c r="AY1020">
        <f>VLOOKUP($G1020,county_facts!$A:$BB,47,FALSE)</f>
        <v>16881466</v>
      </c>
      <c r="AZ1020">
        <f>VLOOKUP($G1020,county_facts!$A:$BB,48,FALSE)</f>
        <v>4542005</v>
      </c>
      <c r="BA1020">
        <f>VLOOKUP($G1020,county_facts!$A:$BB,49,FALSE)</f>
        <v>5202887</v>
      </c>
      <c r="BB1020">
        <f>VLOOKUP($G1020,county_facts!$A:$BB,50,FALSE)</f>
        <v>14953</v>
      </c>
      <c r="BC1020">
        <f>VLOOKUP($G1020,county_facts!$A:$BB,51,FALSE)</f>
        <v>646828</v>
      </c>
      <c r="BD1020">
        <f>VLOOKUP($G1020,county_facts!$A:$BB,52,FALSE)</f>
        <v>1542</v>
      </c>
      <c r="BE1020">
        <f>VLOOKUP($G1020,county_facts!$A:$BB,53,FALSE)</f>
        <v>408.15</v>
      </c>
      <c r="BF1020">
        <f>VLOOKUP($G1020,county_facts!$A:$BB,54,FALSE)</f>
        <v>859.2</v>
      </c>
    </row>
    <row r="1021" spans="1:58" x14ac:dyDescent="0.3">
      <c r="A1021" t="s">
        <v>9</v>
      </c>
      <c r="B1021" t="s">
        <v>449</v>
      </c>
      <c r="C1021">
        <v>14114</v>
      </c>
      <c r="D1021" t="s">
        <v>403</v>
      </c>
      <c r="E1021">
        <v>37803</v>
      </c>
      <c r="F1021">
        <v>0.37335661199999998</v>
      </c>
      <c r="G1021">
        <v>37067</v>
      </c>
      <c r="H1021">
        <f>VLOOKUP($G1021,county_facts!$A:$BB,4,FALSE)</f>
        <v>365298</v>
      </c>
      <c r="I1021">
        <f>VLOOKUP($G1021,county_facts!$A:$BB,5,FALSE)</f>
        <v>350670</v>
      </c>
      <c r="J1021">
        <f>VLOOKUP($G1021,county_facts!$A:$BB,6,FALSE)</f>
        <v>4.2</v>
      </c>
      <c r="K1021">
        <f>VLOOKUP($G1021,county_facts!$A:$BB,7,FALSE)</f>
        <v>350670</v>
      </c>
      <c r="L1021">
        <f>VLOOKUP($G1021,county_facts!$A:$BB,8,FALSE)</f>
        <v>6.3</v>
      </c>
      <c r="M1021">
        <f>VLOOKUP($G1021,county_facts!$A:$BB,9,FALSE)</f>
        <v>23.7</v>
      </c>
      <c r="N1021">
        <f>VLOOKUP($G1021,county_facts!$A:$BB,10,FALSE)</f>
        <v>14.4</v>
      </c>
      <c r="O1021">
        <f>VLOOKUP($G1021,county_facts!$A:$BB,11,FALSE)</f>
        <v>52.5</v>
      </c>
      <c r="P1021">
        <f>VLOOKUP($G1021,county_facts!$A:$BB,12,FALSE)</f>
        <v>67.5</v>
      </c>
      <c r="Q1021">
        <f>VLOOKUP($G1021,county_facts!$A:$BB,13,FALSE)</f>
        <v>27.1</v>
      </c>
      <c r="R1021">
        <f>VLOOKUP($G1021,county_facts!$A:$BB,14,FALSE)</f>
        <v>0.8</v>
      </c>
      <c r="S1021">
        <f>VLOOKUP($G1021,county_facts!$A:$BB,15,FALSE)</f>
        <v>2.2999999999999998</v>
      </c>
      <c r="T1021">
        <f>VLOOKUP($G1021,county_facts!$A:$BB,16,FALSE)</f>
        <v>0.1</v>
      </c>
      <c r="U1021">
        <f>VLOOKUP($G1021,county_facts!$A:$BB,17,FALSE)</f>
        <v>2.1</v>
      </c>
      <c r="V1021">
        <f>VLOOKUP($G1021,county_facts!$A:$BB,18,FALSE)</f>
        <v>12.6</v>
      </c>
      <c r="W1021">
        <f>VLOOKUP($G1021,county_facts!$A:$BB,19,FALSE)</f>
        <v>57.7</v>
      </c>
      <c r="X1021">
        <f>VLOOKUP($G1021,county_facts!$A:$BB,20,FALSE)</f>
        <v>85.2</v>
      </c>
      <c r="Y1021">
        <f>VLOOKUP($G1021,county_facts!$A:$BB,21,FALSE)</f>
        <v>9.1999999999999993</v>
      </c>
      <c r="Z1021">
        <f>VLOOKUP($G1021,county_facts!$A:$BB,22,FALSE)</f>
        <v>14.1</v>
      </c>
      <c r="AA1021">
        <f>VLOOKUP($G1021,county_facts!$A:$BB,23,FALSE)</f>
        <v>87</v>
      </c>
      <c r="AB1021">
        <f>VLOOKUP($G1021,county_facts!$A:$BB,24,FALSE)</f>
        <v>31.9</v>
      </c>
      <c r="AC1021">
        <f>VLOOKUP($G1021,county_facts!$A:$BB,25,FALSE)</f>
        <v>25296</v>
      </c>
      <c r="AD1021">
        <f>VLOOKUP($G1021,county_facts!$A:$BB,26,FALSE)</f>
        <v>20.6</v>
      </c>
      <c r="AE1021">
        <f>VLOOKUP($G1021,county_facts!$A:$BB,27,FALSE)</f>
        <v>160645</v>
      </c>
      <c r="AF1021">
        <f>VLOOKUP($G1021,county_facts!$A:$BB,28,FALSE)</f>
        <v>64</v>
      </c>
      <c r="AG1021">
        <f>VLOOKUP($G1021,county_facts!$A:$BB,29,FALSE)</f>
        <v>25.2</v>
      </c>
      <c r="AH1021">
        <f>VLOOKUP($G1021,county_facts!$A:$BB,30,FALSE)</f>
        <v>150600</v>
      </c>
      <c r="AI1021">
        <f>VLOOKUP($G1021,county_facts!$A:$BB,31,FALSE)</f>
        <v>140439</v>
      </c>
      <c r="AJ1021">
        <f>VLOOKUP($G1021,county_facts!$A:$BB,32,FALSE)</f>
        <v>2.4500000000000002</v>
      </c>
      <c r="AK1021">
        <f>VLOOKUP($G1021,county_facts!$A:$BB,33,FALSE)</f>
        <v>26541</v>
      </c>
      <c r="AL1021">
        <f>VLOOKUP($G1021,county_facts!$A:$BB,34,FALSE)</f>
        <v>45724</v>
      </c>
      <c r="AM1021">
        <f>VLOOKUP($G1021,county_facts!$A:$BB,35,FALSE)</f>
        <v>18.600000000000001</v>
      </c>
      <c r="AN1021">
        <f>VLOOKUP($G1021,county_facts!$A:$BB,36,FALSE)</f>
        <v>8233</v>
      </c>
      <c r="AO1021">
        <f>VLOOKUP($G1021,county_facts!$A:$BB,37,FALSE)</f>
        <v>156291</v>
      </c>
      <c r="AP1021">
        <f>VLOOKUP($G1021,county_facts!$A:$BB,38,FALSE)</f>
        <v>3.7</v>
      </c>
      <c r="AQ1021">
        <f>VLOOKUP($G1021,county_facts!$A:$BB,39,FALSE)</f>
        <v>24481</v>
      </c>
      <c r="AR1021">
        <f>VLOOKUP($G1021,county_facts!$A:$BB,40,FALSE)</f>
        <v>29162</v>
      </c>
      <c r="AS1021">
        <f>VLOOKUP($G1021,county_facts!$A:$BB,41,FALSE)</f>
        <v>13</v>
      </c>
      <c r="AT1021">
        <f>VLOOKUP($G1021,county_facts!$A:$BB,42,FALSE)</f>
        <v>0</v>
      </c>
      <c r="AU1021">
        <f>VLOOKUP($G1021,county_facts!$A:$BB,43,FALSE)</f>
        <v>2</v>
      </c>
      <c r="AV1021">
        <f>VLOOKUP($G1021,county_facts!$A:$BB,44,FALSE)</f>
        <v>0</v>
      </c>
      <c r="AW1021">
        <f>VLOOKUP($G1021,county_facts!$A:$BB,45,FALSE)</f>
        <v>3</v>
      </c>
      <c r="AX1021">
        <f>VLOOKUP($G1021,county_facts!$A:$BB,46,FALSE)</f>
        <v>26.3</v>
      </c>
      <c r="AY1021">
        <f>VLOOKUP($G1021,county_facts!$A:$BB,47,FALSE)</f>
        <v>16881466</v>
      </c>
      <c r="AZ1021">
        <f>VLOOKUP($G1021,county_facts!$A:$BB,48,FALSE)</f>
        <v>4542005</v>
      </c>
      <c r="BA1021">
        <f>VLOOKUP($G1021,county_facts!$A:$BB,49,FALSE)</f>
        <v>5202887</v>
      </c>
      <c r="BB1021">
        <f>VLOOKUP($G1021,county_facts!$A:$BB,50,FALSE)</f>
        <v>14953</v>
      </c>
      <c r="BC1021">
        <f>VLOOKUP($G1021,county_facts!$A:$BB,51,FALSE)</f>
        <v>646828</v>
      </c>
      <c r="BD1021">
        <f>VLOOKUP($G1021,county_facts!$A:$BB,52,FALSE)</f>
        <v>1542</v>
      </c>
      <c r="BE1021">
        <f>VLOOKUP($G1021,county_facts!$A:$BB,53,FALSE)</f>
        <v>408.15</v>
      </c>
      <c r="BF1021">
        <f>VLOOKUP($G1021,county_facts!$A:$BB,54,FALSE)</f>
        <v>859.2</v>
      </c>
    </row>
    <row r="1022" spans="1:58" x14ac:dyDescent="0.3">
      <c r="A1022" t="s">
        <v>6</v>
      </c>
      <c r="B1022" t="s">
        <v>450</v>
      </c>
      <c r="C1022">
        <v>3973</v>
      </c>
      <c r="D1022" t="s">
        <v>403</v>
      </c>
      <c r="E1022">
        <v>5008</v>
      </c>
      <c r="F1022">
        <v>0.79333067099999999</v>
      </c>
      <c r="G1022">
        <v>37065</v>
      </c>
      <c r="H1022">
        <f>VLOOKUP($G1022,county_facts!$A:$BB,4,FALSE)</f>
        <v>54933</v>
      </c>
      <c r="I1022">
        <f>VLOOKUP($G1022,county_facts!$A:$BB,5,FALSE)</f>
        <v>56551</v>
      </c>
      <c r="J1022">
        <f>VLOOKUP($G1022,county_facts!$A:$BB,6,FALSE)</f>
        <v>-2.9</v>
      </c>
      <c r="K1022">
        <f>VLOOKUP($G1022,county_facts!$A:$BB,7,FALSE)</f>
        <v>56552</v>
      </c>
      <c r="L1022">
        <f>VLOOKUP($G1022,county_facts!$A:$BB,8,FALSE)</f>
        <v>6.4</v>
      </c>
      <c r="M1022">
        <f>VLOOKUP($G1022,county_facts!$A:$BB,9,FALSE)</f>
        <v>23.2</v>
      </c>
      <c r="N1022">
        <f>VLOOKUP($G1022,county_facts!$A:$BB,10,FALSE)</f>
        <v>16.899999999999999</v>
      </c>
      <c r="O1022">
        <f>VLOOKUP($G1022,county_facts!$A:$BB,11,FALSE)</f>
        <v>53.6</v>
      </c>
      <c r="P1022">
        <f>VLOOKUP($G1022,county_facts!$A:$BB,12,FALSE)</f>
        <v>40.1</v>
      </c>
      <c r="Q1022">
        <f>VLOOKUP($G1022,county_facts!$A:$BB,13,FALSE)</f>
        <v>57.7</v>
      </c>
      <c r="R1022">
        <f>VLOOKUP($G1022,county_facts!$A:$BB,14,FALSE)</f>
        <v>0.7</v>
      </c>
      <c r="S1022">
        <f>VLOOKUP($G1022,county_facts!$A:$BB,15,FALSE)</f>
        <v>0.3</v>
      </c>
      <c r="T1022">
        <f>VLOOKUP($G1022,county_facts!$A:$BB,16,FALSE)</f>
        <v>0.2</v>
      </c>
      <c r="U1022">
        <f>VLOOKUP($G1022,county_facts!$A:$BB,17,FALSE)</f>
        <v>1.1000000000000001</v>
      </c>
      <c r="V1022">
        <f>VLOOKUP($G1022,county_facts!$A:$BB,18,FALSE)</f>
        <v>4.2</v>
      </c>
      <c r="W1022">
        <f>VLOOKUP($G1022,county_facts!$A:$BB,19,FALSE)</f>
        <v>37</v>
      </c>
      <c r="X1022">
        <f>VLOOKUP($G1022,county_facts!$A:$BB,20,FALSE)</f>
        <v>85.7</v>
      </c>
      <c r="Y1022">
        <f>VLOOKUP($G1022,county_facts!$A:$BB,21,FALSE)</f>
        <v>2.5</v>
      </c>
      <c r="Z1022">
        <f>VLOOKUP($G1022,county_facts!$A:$BB,22,FALSE)</f>
        <v>3.9</v>
      </c>
      <c r="AA1022">
        <f>VLOOKUP($G1022,county_facts!$A:$BB,23,FALSE)</f>
        <v>79.5</v>
      </c>
      <c r="AB1022">
        <f>VLOOKUP($G1022,county_facts!$A:$BB,24,FALSE)</f>
        <v>10.5</v>
      </c>
      <c r="AC1022">
        <f>VLOOKUP($G1022,county_facts!$A:$BB,25,FALSE)</f>
        <v>3909</v>
      </c>
      <c r="AD1022">
        <f>VLOOKUP($G1022,county_facts!$A:$BB,26,FALSE)</f>
        <v>21.6</v>
      </c>
      <c r="AE1022">
        <f>VLOOKUP($G1022,county_facts!$A:$BB,27,FALSE)</f>
        <v>24673</v>
      </c>
      <c r="AF1022">
        <f>VLOOKUP($G1022,county_facts!$A:$BB,28,FALSE)</f>
        <v>62.9</v>
      </c>
      <c r="AG1022">
        <f>VLOOKUP($G1022,county_facts!$A:$BB,29,FALSE)</f>
        <v>14.4</v>
      </c>
      <c r="AH1022">
        <f>VLOOKUP($G1022,county_facts!$A:$BB,30,FALSE)</f>
        <v>80600</v>
      </c>
      <c r="AI1022">
        <f>VLOOKUP($G1022,county_facts!$A:$BB,31,FALSE)</f>
        <v>21021</v>
      </c>
      <c r="AJ1022">
        <f>VLOOKUP($G1022,county_facts!$A:$BB,32,FALSE)</f>
        <v>2.6</v>
      </c>
      <c r="AK1022">
        <f>VLOOKUP($G1022,county_facts!$A:$BB,33,FALSE)</f>
        <v>16971</v>
      </c>
      <c r="AL1022">
        <f>VLOOKUP($G1022,county_facts!$A:$BB,34,FALSE)</f>
        <v>33960</v>
      </c>
      <c r="AM1022">
        <f>VLOOKUP($G1022,county_facts!$A:$BB,35,FALSE)</f>
        <v>25.2</v>
      </c>
      <c r="AN1022">
        <f>VLOOKUP($G1022,county_facts!$A:$BB,36,FALSE)</f>
        <v>749</v>
      </c>
      <c r="AO1022">
        <f>VLOOKUP($G1022,county_facts!$A:$BB,37,FALSE)</f>
        <v>12364</v>
      </c>
      <c r="AP1022">
        <f>VLOOKUP($G1022,county_facts!$A:$BB,38,FALSE)</f>
        <v>0.2</v>
      </c>
      <c r="AQ1022">
        <f>VLOOKUP($G1022,county_facts!$A:$BB,39,FALSE)</f>
        <v>2576</v>
      </c>
      <c r="AR1022">
        <f>VLOOKUP($G1022,county_facts!$A:$BB,40,FALSE)</f>
        <v>3226</v>
      </c>
      <c r="AS1022">
        <f>VLOOKUP($G1022,county_facts!$A:$BB,41,FALSE)</f>
        <v>31.3</v>
      </c>
      <c r="AT1022">
        <f>VLOOKUP($G1022,county_facts!$A:$BB,42,FALSE)</f>
        <v>0</v>
      </c>
      <c r="AU1022">
        <f>VLOOKUP($G1022,county_facts!$A:$BB,43,FALSE)</f>
        <v>0</v>
      </c>
      <c r="AV1022">
        <f>VLOOKUP($G1022,county_facts!$A:$BB,44,FALSE)</f>
        <v>0</v>
      </c>
      <c r="AW1022">
        <f>VLOOKUP($G1022,county_facts!$A:$BB,45,FALSE)</f>
        <v>0</v>
      </c>
      <c r="AX1022">
        <f>VLOOKUP($G1022,county_facts!$A:$BB,46,FALSE)</f>
        <v>36.5</v>
      </c>
      <c r="AY1022">
        <f>VLOOKUP($G1022,county_facts!$A:$BB,47,FALSE)</f>
        <v>1226856</v>
      </c>
      <c r="AZ1022">
        <f>VLOOKUP($G1022,county_facts!$A:$BB,48,FALSE)</f>
        <v>0</v>
      </c>
      <c r="BA1022">
        <f>VLOOKUP($G1022,county_facts!$A:$BB,49,FALSE)</f>
        <v>324723</v>
      </c>
      <c r="BB1022">
        <f>VLOOKUP($G1022,county_facts!$A:$BB,50,FALSE)</f>
        <v>6204</v>
      </c>
      <c r="BC1022">
        <f>VLOOKUP($G1022,county_facts!$A:$BB,51,FALSE)</f>
        <v>36390</v>
      </c>
      <c r="BD1022">
        <f>VLOOKUP($G1022,county_facts!$A:$BB,52,FALSE)</f>
        <v>31</v>
      </c>
      <c r="BE1022">
        <f>VLOOKUP($G1022,county_facts!$A:$BB,53,FALSE)</f>
        <v>505.34</v>
      </c>
      <c r="BF1022">
        <f>VLOOKUP($G1022,county_facts!$A:$BB,54,FALSE)</f>
        <v>111.9</v>
      </c>
    </row>
    <row r="1023" spans="1:58" x14ac:dyDescent="0.3">
      <c r="A1023" t="s">
        <v>9</v>
      </c>
      <c r="B1023" t="s">
        <v>450</v>
      </c>
      <c r="C1023">
        <v>1035</v>
      </c>
      <c r="D1023" t="s">
        <v>403</v>
      </c>
      <c r="E1023">
        <v>5008</v>
      </c>
      <c r="F1023">
        <v>0.20666932900000001</v>
      </c>
      <c r="G1023">
        <v>37065</v>
      </c>
      <c r="H1023">
        <f>VLOOKUP($G1023,county_facts!$A:$BB,4,FALSE)</f>
        <v>54933</v>
      </c>
      <c r="I1023">
        <f>VLOOKUP($G1023,county_facts!$A:$BB,5,FALSE)</f>
        <v>56551</v>
      </c>
      <c r="J1023">
        <f>VLOOKUP($G1023,county_facts!$A:$BB,6,FALSE)</f>
        <v>-2.9</v>
      </c>
      <c r="K1023">
        <f>VLOOKUP($G1023,county_facts!$A:$BB,7,FALSE)</f>
        <v>56552</v>
      </c>
      <c r="L1023">
        <f>VLOOKUP($G1023,county_facts!$A:$BB,8,FALSE)</f>
        <v>6.4</v>
      </c>
      <c r="M1023">
        <f>VLOOKUP($G1023,county_facts!$A:$BB,9,FALSE)</f>
        <v>23.2</v>
      </c>
      <c r="N1023">
        <f>VLOOKUP($G1023,county_facts!$A:$BB,10,FALSE)</f>
        <v>16.899999999999999</v>
      </c>
      <c r="O1023">
        <f>VLOOKUP($G1023,county_facts!$A:$BB,11,FALSE)</f>
        <v>53.6</v>
      </c>
      <c r="P1023">
        <f>VLOOKUP($G1023,county_facts!$A:$BB,12,FALSE)</f>
        <v>40.1</v>
      </c>
      <c r="Q1023">
        <f>VLOOKUP($G1023,county_facts!$A:$BB,13,FALSE)</f>
        <v>57.7</v>
      </c>
      <c r="R1023">
        <f>VLOOKUP($G1023,county_facts!$A:$BB,14,FALSE)</f>
        <v>0.7</v>
      </c>
      <c r="S1023">
        <f>VLOOKUP($G1023,county_facts!$A:$BB,15,FALSE)</f>
        <v>0.3</v>
      </c>
      <c r="T1023">
        <f>VLOOKUP($G1023,county_facts!$A:$BB,16,FALSE)</f>
        <v>0.2</v>
      </c>
      <c r="U1023">
        <f>VLOOKUP($G1023,county_facts!$A:$BB,17,FALSE)</f>
        <v>1.1000000000000001</v>
      </c>
      <c r="V1023">
        <f>VLOOKUP($G1023,county_facts!$A:$BB,18,FALSE)</f>
        <v>4.2</v>
      </c>
      <c r="W1023">
        <f>VLOOKUP($G1023,county_facts!$A:$BB,19,FALSE)</f>
        <v>37</v>
      </c>
      <c r="X1023">
        <f>VLOOKUP($G1023,county_facts!$A:$BB,20,FALSE)</f>
        <v>85.7</v>
      </c>
      <c r="Y1023">
        <f>VLOOKUP($G1023,county_facts!$A:$BB,21,FALSE)</f>
        <v>2.5</v>
      </c>
      <c r="Z1023">
        <f>VLOOKUP($G1023,county_facts!$A:$BB,22,FALSE)</f>
        <v>3.9</v>
      </c>
      <c r="AA1023">
        <f>VLOOKUP($G1023,county_facts!$A:$BB,23,FALSE)</f>
        <v>79.5</v>
      </c>
      <c r="AB1023">
        <f>VLOOKUP($G1023,county_facts!$A:$BB,24,FALSE)</f>
        <v>10.5</v>
      </c>
      <c r="AC1023">
        <f>VLOOKUP($G1023,county_facts!$A:$BB,25,FALSE)</f>
        <v>3909</v>
      </c>
      <c r="AD1023">
        <f>VLOOKUP($G1023,county_facts!$A:$BB,26,FALSE)</f>
        <v>21.6</v>
      </c>
      <c r="AE1023">
        <f>VLOOKUP($G1023,county_facts!$A:$BB,27,FALSE)</f>
        <v>24673</v>
      </c>
      <c r="AF1023">
        <f>VLOOKUP($G1023,county_facts!$A:$BB,28,FALSE)</f>
        <v>62.9</v>
      </c>
      <c r="AG1023">
        <f>VLOOKUP($G1023,county_facts!$A:$BB,29,FALSE)</f>
        <v>14.4</v>
      </c>
      <c r="AH1023">
        <f>VLOOKUP($G1023,county_facts!$A:$BB,30,FALSE)</f>
        <v>80600</v>
      </c>
      <c r="AI1023">
        <f>VLOOKUP($G1023,county_facts!$A:$BB,31,FALSE)</f>
        <v>21021</v>
      </c>
      <c r="AJ1023">
        <f>VLOOKUP($G1023,county_facts!$A:$BB,32,FALSE)</f>
        <v>2.6</v>
      </c>
      <c r="AK1023">
        <f>VLOOKUP($G1023,county_facts!$A:$BB,33,FALSE)</f>
        <v>16971</v>
      </c>
      <c r="AL1023">
        <f>VLOOKUP($G1023,county_facts!$A:$BB,34,FALSE)</f>
        <v>33960</v>
      </c>
      <c r="AM1023">
        <f>VLOOKUP($G1023,county_facts!$A:$BB,35,FALSE)</f>
        <v>25.2</v>
      </c>
      <c r="AN1023">
        <f>VLOOKUP($G1023,county_facts!$A:$BB,36,FALSE)</f>
        <v>749</v>
      </c>
      <c r="AO1023">
        <f>VLOOKUP($G1023,county_facts!$A:$BB,37,FALSE)</f>
        <v>12364</v>
      </c>
      <c r="AP1023">
        <f>VLOOKUP($G1023,county_facts!$A:$BB,38,FALSE)</f>
        <v>0.2</v>
      </c>
      <c r="AQ1023">
        <f>VLOOKUP($G1023,county_facts!$A:$BB,39,FALSE)</f>
        <v>2576</v>
      </c>
      <c r="AR1023">
        <f>VLOOKUP($G1023,county_facts!$A:$BB,40,FALSE)</f>
        <v>3226</v>
      </c>
      <c r="AS1023">
        <f>VLOOKUP($G1023,county_facts!$A:$BB,41,FALSE)</f>
        <v>31.3</v>
      </c>
      <c r="AT1023">
        <f>VLOOKUP($G1023,county_facts!$A:$BB,42,FALSE)</f>
        <v>0</v>
      </c>
      <c r="AU1023">
        <f>VLOOKUP($G1023,county_facts!$A:$BB,43,FALSE)</f>
        <v>0</v>
      </c>
      <c r="AV1023">
        <f>VLOOKUP($G1023,county_facts!$A:$BB,44,FALSE)</f>
        <v>0</v>
      </c>
      <c r="AW1023">
        <f>VLOOKUP($G1023,county_facts!$A:$BB,45,FALSE)</f>
        <v>0</v>
      </c>
      <c r="AX1023">
        <f>VLOOKUP($G1023,county_facts!$A:$BB,46,FALSE)</f>
        <v>36.5</v>
      </c>
      <c r="AY1023">
        <f>VLOOKUP($G1023,county_facts!$A:$BB,47,FALSE)</f>
        <v>1226856</v>
      </c>
      <c r="AZ1023">
        <f>VLOOKUP($G1023,county_facts!$A:$BB,48,FALSE)</f>
        <v>0</v>
      </c>
      <c r="BA1023">
        <f>VLOOKUP($G1023,county_facts!$A:$BB,49,FALSE)</f>
        <v>324723</v>
      </c>
      <c r="BB1023">
        <f>VLOOKUP($G1023,county_facts!$A:$BB,50,FALSE)</f>
        <v>6204</v>
      </c>
      <c r="BC1023">
        <f>VLOOKUP($G1023,county_facts!$A:$BB,51,FALSE)</f>
        <v>36390</v>
      </c>
      <c r="BD1023">
        <f>VLOOKUP($G1023,county_facts!$A:$BB,52,FALSE)</f>
        <v>31</v>
      </c>
      <c r="BE1023">
        <f>VLOOKUP($G1023,county_facts!$A:$BB,53,FALSE)</f>
        <v>505.34</v>
      </c>
      <c r="BF1023">
        <f>VLOOKUP($G1023,county_facts!$A:$BB,54,FALSE)</f>
        <v>111.9</v>
      </c>
    </row>
    <row r="1024" spans="1:58" x14ac:dyDescent="0.3">
      <c r="A1024" t="s">
        <v>6</v>
      </c>
      <c r="B1024" t="s">
        <v>451</v>
      </c>
      <c r="C1024">
        <v>29324</v>
      </c>
      <c r="D1024" t="s">
        <v>403</v>
      </c>
      <c r="E1024">
        <v>51083</v>
      </c>
      <c r="F1024">
        <v>0.57404615999999997</v>
      </c>
      <c r="G1024">
        <v>37063</v>
      </c>
      <c r="H1024">
        <f>VLOOKUP($G1024,county_facts!$A:$BB,4,FALSE)</f>
        <v>294460</v>
      </c>
      <c r="I1024">
        <f>VLOOKUP($G1024,county_facts!$A:$BB,5,FALSE)</f>
        <v>269974</v>
      </c>
      <c r="J1024">
        <f>VLOOKUP($G1024,county_facts!$A:$BB,6,FALSE)</f>
        <v>9.1</v>
      </c>
      <c r="K1024">
        <f>VLOOKUP($G1024,county_facts!$A:$BB,7,FALSE)</f>
        <v>267587</v>
      </c>
      <c r="L1024">
        <f>VLOOKUP($G1024,county_facts!$A:$BB,8,FALSE)</f>
        <v>7</v>
      </c>
      <c r="M1024">
        <f>VLOOKUP($G1024,county_facts!$A:$BB,9,FALSE)</f>
        <v>22</v>
      </c>
      <c r="N1024">
        <f>VLOOKUP($G1024,county_facts!$A:$BB,10,FALSE)</f>
        <v>11.1</v>
      </c>
      <c r="O1024">
        <f>VLOOKUP($G1024,county_facts!$A:$BB,11,FALSE)</f>
        <v>52.1</v>
      </c>
      <c r="P1024">
        <f>VLOOKUP($G1024,county_facts!$A:$BB,12,FALSE)</f>
        <v>53</v>
      </c>
      <c r="Q1024">
        <f>VLOOKUP($G1024,county_facts!$A:$BB,13,FALSE)</f>
        <v>38.6</v>
      </c>
      <c r="R1024">
        <f>VLOOKUP($G1024,county_facts!$A:$BB,14,FALSE)</f>
        <v>1</v>
      </c>
      <c r="S1024">
        <f>VLOOKUP($G1024,county_facts!$A:$BB,15,FALSE)</f>
        <v>4.9000000000000004</v>
      </c>
      <c r="T1024">
        <f>VLOOKUP($G1024,county_facts!$A:$BB,16,FALSE)</f>
        <v>0.1</v>
      </c>
      <c r="U1024">
        <f>VLOOKUP($G1024,county_facts!$A:$BB,17,FALSE)</f>
        <v>2.4</v>
      </c>
      <c r="V1024">
        <f>VLOOKUP($G1024,county_facts!$A:$BB,18,FALSE)</f>
        <v>13.4</v>
      </c>
      <c r="W1024">
        <f>VLOOKUP($G1024,county_facts!$A:$BB,19,FALSE)</f>
        <v>42.2</v>
      </c>
      <c r="X1024">
        <f>VLOOKUP($G1024,county_facts!$A:$BB,20,FALSE)</f>
        <v>76.400000000000006</v>
      </c>
      <c r="Y1024">
        <f>VLOOKUP($G1024,county_facts!$A:$BB,21,FALSE)</f>
        <v>13.9</v>
      </c>
      <c r="Z1024">
        <f>VLOOKUP($G1024,county_facts!$A:$BB,22,FALSE)</f>
        <v>19.399999999999999</v>
      </c>
      <c r="AA1024">
        <f>VLOOKUP($G1024,county_facts!$A:$BB,23,FALSE)</f>
        <v>86.9</v>
      </c>
      <c r="AB1024">
        <f>VLOOKUP($G1024,county_facts!$A:$BB,24,FALSE)</f>
        <v>45.1</v>
      </c>
      <c r="AC1024">
        <f>VLOOKUP($G1024,county_facts!$A:$BB,25,FALSE)</f>
        <v>15057</v>
      </c>
      <c r="AD1024">
        <f>VLOOKUP($G1024,county_facts!$A:$BB,26,FALSE)</f>
        <v>21.5</v>
      </c>
      <c r="AE1024">
        <f>VLOOKUP($G1024,county_facts!$A:$BB,27,FALSE)</f>
        <v>128817</v>
      </c>
      <c r="AF1024">
        <f>VLOOKUP($G1024,county_facts!$A:$BB,28,FALSE)</f>
        <v>55</v>
      </c>
      <c r="AG1024">
        <f>VLOOKUP($G1024,county_facts!$A:$BB,29,FALSE)</f>
        <v>34.5</v>
      </c>
      <c r="AH1024">
        <f>VLOOKUP($G1024,county_facts!$A:$BB,30,FALSE)</f>
        <v>180600</v>
      </c>
      <c r="AI1024">
        <f>VLOOKUP($G1024,county_facts!$A:$BB,31,FALSE)</f>
        <v>111276</v>
      </c>
      <c r="AJ1024">
        <f>VLOOKUP($G1024,county_facts!$A:$BB,32,FALSE)</f>
        <v>2.36</v>
      </c>
      <c r="AK1024">
        <f>VLOOKUP($G1024,county_facts!$A:$BB,33,FALSE)</f>
        <v>29347</v>
      </c>
      <c r="AL1024">
        <f>VLOOKUP($G1024,county_facts!$A:$BB,34,FALSE)</f>
        <v>51853</v>
      </c>
      <c r="AM1024">
        <f>VLOOKUP($G1024,county_facts!$A:$BB,35,FALSE)</f>
        <v>18.5</v>
      </c>
      <c r="AN1024">
        <f>VLOOKUP($G1024,county_facts!$A:$BB,36,FALSE)</f>
        <v>6795</v>
      </c>
      <c r="AO1024">
        <f>VLOOKUP($G1024,county_facts!$A:$BB,37,FALSE)</f>
        <v>166032</v>
      </c>
      <c r="AP1024">
        <f>VLOOKUP($G1024,county_facts!$A:$BB,38,FALSE)</f>
        <v>1.8</v>
      </c>
      <c r="AQ1024">
        <f>VLOOKUP($G1024,county_facts!$A:$BB,39,FALSE)</f>
        <v>20690</v>
      </c>
      <c r="AR1024">
        <f>VLOOKUP($G1024,county_facts!$A:$BB,40,FALSE)</f>
        <v>22104</v>
      </c>
      <c r="AS1024">
        <f>VLOOKUP($G1024,county_facts!$A:$BB,41,FALSE)</f>
        <v>24.6</v>
      </c>
      <c r="AT1024">
        <f>VLOOKUP($G1024,county_facts!$A:$BB,42,FALSE)</f>
        <v>0.3</v>
      </c>
      <c r="AU1024">
        <f>VLOOKUP($G1024,county_facts!$A:$BB,43,FALSE)</f>
        <v>4.0999999999999996</v>
      </c>
      <c r="AV1024">
        <f>VLOOKUP($G1024,county_facts!$A:$BB,44,FALSE)</f>
        <v>0</v>
      </c>
      <c r="AW1024">
        <f>VLOOKUP($G1024,county_facts!$A:$BB,45,FALSE)</f>
        <v>3.7</v>
      </c>
      <c r="AX1024">
        <f>VLOOKUP($G1024,county_facts!$A:$BB,46,FALSE)</f>
        <v>34</v>
      </c>
      <c r="AY1024">
        <f>VLOOKUP($G1024,county_facts!$A:$BB,47,FALSE)</f>
        <v>9359581</v>
      </c>
      <c r="AZ1024">
        <f>VLOOKUP($G1024,county_facts!$A:$BB,48,FALSE)</f>
        <v>7657298</v>
      </c>
      <c r="BA1024">
        <f>VLOOKUP($G1024,county_facts!$A:$BB,49,FALSE)</f>
        <v>3135341</v>
      </c>
      <c r="BB1024">
        <f>VLOOKUP($G1024,county_facts!$A:$BB,50,FALSE)</f>
        <v>12257</v>
      </c>
      <c r="BC1024">
        <f>VLOOKUP($G1024,county_facts!$A:$BB,51,FALSE)</f>
        <v>729319</v>
      </c>
      <c r="BD1024">
        <f>VLOOKUP($G1024,county_facts!$A:$BB,52,FALSE)</f>
        <v>1591</v>
      </c>
      <c r="BE1024">
        <f>VLOOKUP($G1024,county_facts!$A:$BB,53,FALSE)</f>
        <v>285.98</v>
      </c>
      <c r="BF1024">
        <f>VLOOKUP($G1024,county_facts!$A:$BB,54,FALSE)</f>
        <v>935.7</v>
      </c>
    </row>
    <row r="1025" spans="1:58" x14ac:dyDescent="0.3">
      <c r="A1025" t="s">
        <v>9</v>
      </c>
      <c r="B1025" t="s">
        <v>451</v>
      </c>
      <c r="C1025">
        <v>21759</v>
      </c>
      <c r="D1025" t="s">
        <v>403</v>
      </c>
      <c r="E1025">
        <v>51083</v>
      </c>
      <c r="F1025">
        <v>0.42595383999999997</v>
      </c>
      <c r="G1025">
        <v>37063</v>
      </c>
      <c r="H1025">
        <f>VLOOKUP($G1025,county_facts!$A:$BB,4,FALSE)</f>
        <v>294460</v>
      </c>
      <c r="I1025">
        <f>VLOOKUP($G1025,county_facts!$A:$BB,5,FALSE)</f>
        <v>269974</v>
      </c>
      <c r="J1025">
        <f>VLOOKUP($G1025,county_facts!$A:$BB,6,FALSE)</f>
        <v>9.1</v>
      </c>
      <c r="K1025">
        <f>VLOOKUP($G1025,county_facts!$A:$BB,7,FALSE)</f>
        <v>267587</v>
      </c>
      <c r="L1025">
        <f>VLOOKUP($G1025,county_facts!$A:$BB,8,FALSE)</f>
        <v>7</v>
      </c>
      <c r="M1025">
        <f>VLOOKUP($G1025,county_facts!$A:$BB,9,FALSE)</f>
        <v>22</v>
      </c>
      <c r="N1025">
        <f>VLOOKUP($G1025,county_facts!$A:$BB,10,FALSE)</f>
        <v>11.1</v>
      </c>
      <c r="O1025">
        <f>VLOOKUP($G1025,county_facts!$A:$BB,11,FALSE)</f>
        <v>52.1</v>
      </c>
      <c r="P1025">
        <f>VLOOKUP($G1025,county_facts!$A:$BB,12,FALSE)</f>
        <v>53</v>
      </c>
      <c r="Q1025">
        <f>VLOOKUP($G1025,county_facts!$A:$BB,13,FALSE)</f>
        <v>38.6</v>
      </c>
      <c r="R1025">
        <f>VLOOKUP($G1025,county_facts!$A:$BB,14,FALSE)</f>
        <v>1</v>
      </c>
      <c r="S1025">
        <f>VLOOKUP($G1025,county_facts!$A:$BB,15,FALSE)</f>
        <v>4.9000000000000004</v>
      </c>
      <c r="T1025">
        <f>VLOOKUP($G1025,county_facts!$A:$BB,16,FALSE)</f>
        <v>0.1</v>
      </c>
      <c r="U1025">
        <f>VLOOKUP($G1025,county_facts!$A:$BB,17,FALSE)</f>
        <v>2.4</v>
      </c>
      <c r="V1025">
        <f>VLOOKUP($G1025,county_facts!$A:$BB,18,FALSE)</f>
        <v>13.4</v>
      </c>
      <c r="W1025">
        <f>VLOOKUP($G1025,county_facts!$A:$BB,19,FALSE)</f>
        <v>42.2</v>
      </c>
      <c r="X1025">
        <f>VLOOKUP($G1025,county_facts!$A:$BB,20,FALSE)</f>
        <v>76.400000000000006</v>
      </c>
      <c r="Y1025">
        <f>VLOOKUP($G1025,county_facts!$A:$BB,21,FALSE)</f>
        <v>13.9</v>
      </c>
      <c r="Z1025">
        <f>VLOOKUP($G1025,county_facts!$A:$BB,22,FALSE)</f>
        <v>19.399999999999999</v>
      </c>
      <c r="AA1025">
        <f>VLOOKUP($G1025,county_facts!$A:$BB,23,FALSE)</f>
        <v>86.9</v>
      </c>
      <c r="AB1025">
        <f>VLOOKUP($G1025,county_facts!$A:$BB,24,FALSE)</f>
        <v>45.1</v>
      </c>
      <c r="AC1025">
        <f>VLOOKUP($G1025,county_facts!$A:$BB,25,FALSE)</f>
        <v>15057</v>
      </c>
      <c r="AD1025">
        <f>VLOOKUP($G1025,county_facts!$A:$BB,26,FALSE)</f>
        <v>21.5</v>
      </c>
      <c r="AE1025">
        <f>VLOOKUP($G1025,county_facts!$A:$BB,27,FALSE)</f>
        <v>128817</v>
      </c>
      <c r="AF1025">
        <f>VLOOKUP($G1025,county_facts!$A:$BB,28,FALSE)</f>
        <v>55</v>
      </c>
      <c r="AG1025">
        <f>VLOOKUP($G1025,county_facts!$A:$BB,29,FALSE)</f>
        <v>34.5</v>
      </c>
      <c r="AH1025">
        <f>VLOOKUP($G1025,county_facts!$A:$BB,30,FALSE)</f>
        <v>180600</v>
      </c>
      <c r="AI1025">
        <f>VLOOKUP($G1025,county_facts!$A:$BB,31,FALSE)</f>
        <v>111276</v>
      </c>
      <c r="AJ1025">
        <f>VLOOKUP($G1025,county_facts!$A:$BB,32,FALSE)</f>
        <v>2.36</v>
      </c>
      <c r="AK1025">
        <f>VLOOKUP($G1025,county_facts!$A:$BB,33,FALSE)</f>
        <v>29347</v>
      </c>
      <c r="AL1025">
        <f>VLOOKUP($G1025,county_facts!$A:$BB,34,FALSE)</f>
        <v>51853</v>
      </c>
      <c r="AM1025">
        <f>VLOOKUP($G1025,county_facts!$A:$BB,35,FALSE)</f>
        <v>18.5</v>
      </c>
      <c r="AN1025">
        <f>VLOOKUP($G1025,county_facts!$A:$BB,36,FALSE)</f>
        <v>6795</v>
      </c>
      <c r="AO1025">
        <f>VLOOKUP($G1025,county_facts!$A:$BB,37,FALSE)</f>
        <v>166032</v>
      </c>
      <c r="AP1025">
        <f>VLOOKUP($G1025,county_facts!$A:$BB,38,FALSE)</f>
        <v>1.8</v>
      </c>
      <c r="AQ1025">
        <f>VLOOKUP($G1025,county_facts!$A:$BB,39,FALSE)</f>
        <v>20690</v>
      </c>
      <c r="AR1025">
        <f>VLOOKUP($G1025,county_facts!$A:$BB,40,FALSE)</f>
        <v>22104</v>
      </c>
      <c r="AS1025">
        <f>VLOOKUP($G1025,county_facts!$A:$BB,41,FALSE)</f>
        <v>24.6</v>
      </c>
      <c r="AT1025">
        <f>VLOOKUP($G1025,county_facts!$A:$BB,42,FALSE)</f>
        <v>0.3</v>
      </c>
      <c r="AU1025">
        <f>VLOOKUP($G1025,county_facts!$A:$BB,43,FALSE)</f>
        <v>4.0999999999999996</v>
      </c>
      <c r="AV1025">
        <f>VLOOKUP($G1025,county_facts!$A:$BB,44,FALSE)</f>
        <v>0</v>
      </c>
      <c r="AW1025">
        <f>VLOOKUP($G1025,county_facts!$A:$BB,45,FALSE)</f>
        <v>3.7</v>
      </c>
      <c r="AX1025">
        <f>VLOOKUP($G1025,county_facts!$A:$BB,46,FALSE)</f>
        <v>34</v>
      </c>
      <c r="AY1025">
        <f>VLOOKUP($G1025,county_facts!$A:$BB,47,FALSE)</f>
        <v>9359581</v>
      </c>
      <c r="AZ1025">
        <f>VLOOKUP($G1025,county_facts!$A:$BB,48,FALSE)</f>
        <v>7657298</v>
      </c>
      <c r="BA1025">
        <f>VLOOKUP($G1025,county_facts!$A:$BB,49,FALSE)</f>
        <v>3135341</v>
      </c>
      <c r="BB1025">
        <f>VLOOKUP($G1025,county_facts!$A:$BB,50,FALSE)</f>
        <v>12257</v>
      </c>
      <c r="BC1025">
        <f>VLOOKUP($G1025,county_facts!$A:$BB,51,FALSE)</f>
        <v>729319</v>
      </c>
      <c r="BD1025">
        <f>VLOOKUP($G1025,county_facts!$A:$BB,52,FALSE)</f>
        <v>1591</v>
      </c>
      <c r="BE1025">
        <f>VLOOKUP($G1025,county_facts!$A:$BB,53,FALSE)</f>
        <v>285.98</v>
      </c>
      <c r="BF1025">
        <f>VLOOKUP($G1025,county_facts!$A:$BB,54,FALSE)</f>
        <v>935.7</v>
      </c>
    </row>
    <row r="1026" spans="1:58" x14ac:dyDescent="0.3">
      <c r="A1026" t="s">
        <v>6</v>
      </c>
      <c r="B1026" t="s">
        <v>452</v>
      </c>
      <c r="C1026">
        <v>2477</v>
      </c>
      <c r="D1026" t="s">
        <v>403</v>
      </c>
      <c r="E1026">
        <v>3149</v>
      </c>
      <c r="F1026">
        <v>0.78659891999999998</v>
      </c>
      <c r="G1026">
        <v>37061</v>
      </c>
      <c r="H1026">
        <f>VLOOKUP($G1026,county_facts!$A:$BB,4,FALSE)</f>
        <v>59882</v>
      </c>
      <c r="I1026">
        <f>VLOOKUP($G1026,county_facts!$A:$BB,5,FALSE)</f>
        <v>58505</v>
      </c>
      <c r="J1026">
        <f>VLOOKUP($G1026,county_facts!$A:$BB,6,FALSE)</f>
        <v>2.4</v>
      </c>
      <c r="K1026">
        <f>VLOOKUP($G1026,county_facts!$A:$BB,7,FALSE)</f>
        <v>58505</v>
      </c>
      <c r="L1026">
        <f>VLOOKUP($G1026,county_facts!$A:$BB,8,FALSE)</f>
        <v>6.6</v>
      </c>
      <c r="M1026">
        <f>VLOOKUP($G1026,county_facts!$A:$BB,9,FALSE)</f>
        <v>24.9</v>
      </c>
      <c r="N1026">
        <f>VLOOKUP($G1026,county_facts!$A:$BB,10,FALSE)</f>
        <v>15.8</v>
      </c>
      <c r="O1026">
        <f>VLOOKUP($G1026,county_facts!$A:$BB,11,FALSE)</f>
        <v>50.8</v>
      </c>
      <c r="P1026">
        <f>VLOOKUP($G1026,county_facts!$A:$BB,12,FALSE)</f>
        <v>70.2</v>
      </c>
      <c r="Q1026">
        <f>VLOOKUP($G1026,county_facts!$A:$BB,13,FALSE)</f>
        <v>26</v>
      </c>
      <c r="R1026">
        <f>VLOOKUP($G1026,county_facts!$A:$BB,14,FALSE)</f>
        <v>1.4</v>
      </c>
      <c r="S1026">
        <f>VLOOKUP($G1026,county_facts!$A:$BB,15,FALSE)</f>
        <v>0.6</v>
      </c>
      <c r="T1026">
        <f>VLOOKUP($G1026,county_facts!$A:$BB,16,FALSE)</f>
        <v>0.4</v>
      </c>
      <c r="U1026">
        <f>VLOOKUP($G1026,county_facts!$A:$BB,17,FALSE)</f>
        <v>1.4</v>
      </c>
      <c r="V1026">
        <f>VLOOKUP($G1026,county_facts!$A:$BB,18,FALSE)</f>
        <v>21.6</v>
      </c>
      <c r="W1026">
        <f>VLOOKUP($G1026,county_facts!$A:$BB,19,FALSE)</f>
        <v>51.8</v>
      </c>
      <c r="X1026">
        <f>VLOOKUP($G1026,county_facts!$A:$BB,20,FALSE)</f>
        <v>87.2</v>
      </c>
      <c r="Y1026">
        <f>VLOOKUP($G1026,county_facts!$A:$BB,21,FALSE)</f>
        <v>12.7</v>
      </c>
      <c r="Z1026">
        <f>VLOOKUP($G1026,county_facts!$A:$BB,22,FALSE)</f>
        <v>19</v>
      </c>
      <c r="AA1026">
        <f>VLOOKUP($G1026,county_facts!$A:$BB,23,FALSE)</f>
        <v>71.400000000000006</v>
      </c>
      <c r="AB1026">
        <f>VLOOKUP($G1026,county_facts!$A:$BB,24,FALSE)</f>
        <v>10.4</v>
      </c>
      <c r="AC1026">
        <f>VLOOKUP($G1026,county_facts!$A:$BB,25,FALSE)</f>
        <v>4154</v>
      </c>
      <c r="AD1026">
        <f>VLOOKUP($G1026,county_facts!$A:$BB,26,FALSE)</f>
        <v>23.8</v>
      </c>
      <c r="AE1026">
        <f>VLOOKUP($G1026,county_facts!$A:$BB,27,FALSE)</f>
        <v>25521</v>
      </c>
      <c r="AF1026">
        <f>VLOOKUP($G1026,county_facts!$A:$BB,28,FALSE)</f>
        <v>67.7</v>
      </c>
      <c r="AG1026">
        <f>VLOOKUP($G1026,county_facts!$A:$BB,29,FALSE)</f>
        <v>5.6</v>
      </c>
      <c r="AH1026">
        <f>VLOOKUP($G1026,county_facts!$A:$BB,30,FALSE)</f>
        <v>87600</v>
      </c>
      <c r="AI1026">
        <f>VLOOKUP($G1026,county_facts!$A:$BB,31,FALSE)</f>
        <v>22052</v>
      </c>
      <c r="AJ1026">
        <f>VLOOKUP($G1026,county_facts!$A:$BB,32,FALSE)</f>
        <v>2.64</v>
      </c>
      <c r="AK1026">
        <f>VLOOKUP($G1026,county_facts!$A:$BB,33,FALSE)</f>
        <v>17122</v>
      </c>
      <c r="AL1026">
        <f>VLOOKUP($G1026,county_facts!$A:$BB,34,FALSE)</f>
        <v>34433</v>
      </c>
      <c r="AM1026">
        <f>VLOOKUP($G1026,county_facts!$A:$BB,35,FALSE)</f>
        <v>26.3</v>
      </c>
      <c r="AN1026">
        <f>VLOOKUP($G1026,county_facts!$A:$BB,36,FALSE)</f>
        <v>838</v>
      </c>
      <c r="AO1026">
        <f>VLOOKUP($G1026,county_facts!$A:$BB,37,FALSE)</f>
        <v>12340</v>
      </c>
      <c r="AP1026">
        <f>VLOOKUP($G1026,county_facts!$A:$BB,38,FALSE)</f>
        <v>-1.1000000000000001</v>
      </c>
      <c r="AQ1026">
        <f>VLOOKUP($G1026,county_facts!$A:$BB,39,FALSE)</f>
        <v>3094</v>
      </c>
      <c r="AR1026">
        <f>VLOOKUP($G1026,county_facts!$A:$BB,40,FALSE)</f>
        <v>3545</v>
      </c>
      <c r="AS1026">
        <f>VLOOKUP($G1026,county_facts!$A:$BB,41,FALSE)</f>
        <v>12.8</v>
      </c>
      <c r="AT1026">
        <f>VLOOKUP($G1026,county_facts!$A:$BB,42,FALSE)</f>
        <v>0</v>
      </c>
      <c r="AU1026">
        <f>VLOOKUP($G1026,county_facts!$A:$BB,43,FALSE)</f>
        <v>0</v>
      </c>
      <c r="AV1026">
        <f>VLOOKUP($G1026,county_facts!$A:$BB,44,FALSE)</f>
        <v>0</v>
      </c>
      <c r="AW1026">
        <f>VLOOKUP($G1026,county_facts!$A:$BB,45,FALSE)</f>
        <v>3.2</v>
      </c>
      <c r="AX1026">
        <f>VLOOKUP($G1026,county_facts!$A:$BB,46,FALSE)</f>
        <v>29.7</v>
      </c>
      <c r="AY1026">
        <f>VLOOKUP($G1026,county_facts!$A:$BB,47,FALSE)</f>
        <v>1621386</v>
      </c>
      <c r="AZ1026">
        <f>VLOOKUP($G1026,county_facts!$A:$BB,48,FALSE)</f>
        <v>350190</v>
      </c>
      <c r="BA1026">
        <f>VLOOKUP($G1026,county_facts!$A:$BB,49,FALSE)</f>
        <v>412609</v>
      </c>
      <c r="BB1026">
        <f>VLOOKUP($G1026,county_facts!$A:$BB,50,FALSE)</f>
        <v>7879</v>
      </c>
      <c r="BC1026">
        <f>VLOOKUP($G1026,county_facts!$A:$BB,51,FALSE)</f>
        <v>42245</v>
      </c>
      <c r="BD1026">
        <f>VLOOKUP($G1026,county_facts!$A:$BB,52,FALSE)</f>
        <v>48</v>
      </c>
      <c r="BE1026">
        <f>VLOOKUP($G1026,county_facts!$A:$BB,53,FALSE)</f>
        <v>816.22</v>
      </c>
      <c r="BF1026">
        <f>VLOOKUP($G1026,county_facts!$A:$BB,54,FALSE)</f>
        <v>71.7</v>
      </c>
    </row>
    <row r="1027" spans="1:58" x14ac:dyDescent="0.3">
      <c r="A1027" t="s">
        <v>9</v>
      </c>
      <c r="B1027" t="s">
        <v>452</v>
      </c>
      <c r="C1027">
        <v>672</v>
      </c>
      <c r="D1027" t="s">
        <v>403</v>
      </c>
      <c r="E1027">
        <v>3149</v>
      </c>
      <c r="F1027">
        <v>0.21340107999999999</v>
      </c>
      <c r="G1027">
        <v>37061</v>
      </c>
      <c r="H1027">
        <f>VLOOKUP($G1027,county_facts!$A:$BB,4,FALSE)</f>
        <v>59882</v>
      </c>
      <c r="I1027">
        <f>VLOOKUP($G1027,county_facts!$A:$BB,5,FALSE)</f>
        <v>58505</v>
      </c>
      <c r="J1027">
        <f>VLOOKUP($G1027,county_facts!$A:$BB,6,FALSE)</f>
        <v>2.4</v>
      </c>
      <c r="K1027">
        <f>VLOOKUP($G1027,county_facts!$A:$BB,7,FALSE)</f>
        <v>58505</v>
      </c>
      <c r="L1027">
        <f>VLOOKUP($G1027,county_facts!$A:$BB,8,FALSE)</f>
        <v>6.6</v>
      </c>
      <c r="M1027">
        <f>VLOOKUP($G1027,county_facts!$A:$BB,9,FALSE)</f>
        <v>24.9</v>
      </c>
      <c r="N1027">
        <f>VLOOKUP($G1027,county_facts!$A:$BB,10,FALSE)</f>
        <v>15.8</v>
      </c>
      <c r="O1027">
        <f>VLOOKUP($G1027,county_facts!$A:$BB,11,FALSE)</f>
        <v>50.8</v>
      </c>
      <c r="P1027">
        <f>VLOOKUP($G1027,county_facts!$A:$BB,12,FALSE)</f>
        <v>70.2</v>
      </c>
      <c r="Q1027">
        <f>VLOOKUP($G1027,county_facts!$A:$BB,13,FALSE)</f>
        <v>26</v>
      </c>
      <c r="R1027">
        <f>VLOOKUP($G1027,county_facts!$A:$BB,14,FALSE)</f>
        <v>1.4</v>
      </c>
      <c r="S1027">
        <f>VLOOKUP($G1027,county_facts!$A:$BB,15,FALSE)</f>
        <v>0.6</v>
      </c>
      <c r="T1027">
        <f>VLOOKUP($G1027,county_facts!$A:$BB,16,FALSE)</f>
        <v>0.4</v>
      </c>
      <c r="U1027">
        <f>VLOOKUP($G1027,county_facts!$A:$BB,17,FALSE)</f>
        <v>1.4</v>
      </c>
      <c r="V1027">
        <f>VLOOKUP($G1027,county_facts!$A:$BB,18,FALSE)</f>
        <v>21.6</v>
      </c>
      <c r="W1027">
        <f>VLOOKUP($G1027,county_facts!$A:$BB,19,FALSE)</f>
        <v>51.8</v>
      </c>
      <c r="X1027">
        <f>VLOOKUP($G1027,county_facts!$A:$BB,20,FALSE)</f>
        <v>87.2</v>
      </c>
      <c r="Y1027">
        <f>VLOOKUP($G1027,county_facts!$A:$BB,21,FALSE)</f>
        <v>12.7</v>
      </c>
      <c r="Z1027">
        <f>VLOOKUP($G1027,county_facts!$A:$BB,22,FALSE)</f>
        <v>19</v>
      </c>
      <c r="AA1027">
        <f>VLOOKUP($G1027,county_facts!$A:$BB,23,FALSE)</f>
        <v>71.400000000000006</v>
      </c>
      <c r="AB1027">
        <f>VLOOKUP($G1027,county_facts!$A:$BB,24,FALSE)</f>
        <v>10.4</v>
      </c>
      <c r="AC1027">
        <f>VLOOKUP($G1027,county_facts!$A:$BB,25,FALSE)</f>
        <v>4154</v>
      </c>
      <c r="AD1027">
        <f>VLOOKUP($G1027,county_facts!$A:$BB,26,FALSE)</f>
        <v>23.8</v>
      </c>
      <c r="AE1027">
        <f>VLOOKUP($G1027,county_facts!$A:$BB,27,FALSE)</f>
        <v>25521</v>
      </c>
      <c r="AF1027">
        <f>VLOOKUP($G1027,county_facts!$A:$BB,28,FALSE)</f>
        <v>67.7</v>
      </c>
      <c r="AG1027">
        <f>VLOOKUP($G1027,county_facts!$A:$BB,29,FALSE)</f>
        <v>5.6</v>
      </c>
      <c r="AH1027">
        <f>VLOOKUP($G1027,county_facts!$A:$BB,30,FALSE)</f>
        <v>87600</v>
      </c>
      <c r="AI1027">
        <f>VLOOKUP($G1027,county_facts!$A:$BB,31,FALSE)</f>
        <v>22052</v>
      </c>
      <c r="AJ1027">
        <f>VLOOKUP($G1027,county_facts!$A:$BB,32,FALSE)</f>
        <v>2.64</v>
      </c>
      <c r="AK1027">
        <f>VLOOKUP($G1027,county_facts!$A:$BB,33,FALSE)</f>
        <v>17122</v>
      </c>
      <c r="AL1027">
        <f>VLOOKUP($G1027,county_facts!$A:$BB,34,FALSE)</f>
        <v>34433</v>
      </c>
      <c r="AM1027">
        <f>VLOOKUP($G1027,county_facts!$A:$BB,35,FALSE)</f>
        <v>26.3</v>
      </c>
      <c r="AN1027">
        <f>VLOOKUP($G1027,county_facts!$A:$BB,36,FALSE)</f>
        <v>838</v>
      </c>
      <c r="AO1027">
        <f>VLOOKUP($G1027,county_facts!$A:$BB,37,FALSE)</f>
        <v>12340</v>
      </c>
      <c r="AP1027">
        <f>VLOOKUP($G1027,county_facts!$A:$BB,38,FALSE)</f>
        <v>-1.1000000000000001</v>
      </c>
      <c r="AQ1027">
        <f>VLOOKUP($G1027,county_facts!$A:$BB,39,FALSE)</f>
        <v>3094</v>
      </c>
      <c r="AR1027">
        <f>VLOOKUP($G1027,county_facts!$A:$BB,40,FALSE)</f>
        <v>3545</v>
      </c>
      <c r="AS1027">
        <f>VLOOKUP($G1027,county_facts!$A:$BB,41,FALSE)</f>
        <v>12.8</v>
      </c>
      <c r="AT1027">
        <f>VLOOKUP($G1027,county_facts!$A:$BB,42,FALSE)</f>
        <v>0</v>
      </c>
      <c r="AU1027">
        <f>VLOOKUP($G1027,county_facts!$A:$BB,43,FALSE)</f>
        <v>0</v>
      </c>
      <c r="AV1027">
        <f>VLOOKUP($G1027,county_facts!$A:$BB,44,FALSE)</f>
        <v>0</v>
      </c>
      <c r="AW1027">
        <f>VLOOKUP($G1027,county_facts!$A:$BB,45,FALSE)</f>
        <v>3.2</v>
      </c>
      <c r="AX1027">
        <f>VLOOKUP($G1027,county_facts!$A:$BB,46,FALSE)</f>
        <v>29.7</v>
      </c>
      <c r="AY1027">
        <f>VLOOKUP($G1027,county_facts!$A:$BB,47,FALSE)</f>
        <v>1621386</v>
      </c>
      <c r="AZ1027">
        <f>VLOOKUP($G1027,county_facts!$A:$BB,48,FALSE)</f>
        <v>350190</v>
      </c>
      <c r="BA1027">
        <f>VLOOKUP($G1027,county_facts!$A:$BB,49,FALSE)</f>
        <v>412609</v>
      </c>
      <c r="BB1027">
        <f>VLOOKUP($G1027,county_facts!$A:$BB,50,FALSE)</f>
        <v>7879</v>
      </c>
      <c r="BC1027">
        <f>VLOOKUP($G1027,county_facts!$A:$BB,51,FALSE)</f>
        <v>42245</v>
      </c>
      <c r="BD1027">
        <f>VLOOKUP($G1027,county_facts!$A:$BB,52,FALSE)</f>
        <v>48</v>
      </c>
      <c r="BE1027">
        <f>VLOOKUP($G1027,county_facts!$A:$BB,53,FALSE)</f>
        <v>816.22</v>
      </c>
      <c r="BF1027">
        <f>VLOOKUP($G1027,county_facts!$A:$BB,54,FALSE)</f>
        <v>71.7</v>
      </c>
    </row>
    <row r="1028" spans="1:58" x14ac:dyDescent="0.3">
      <c r="A1028" t="s">
        <v>6</v>
      </c>
      <c r="B1028" t="s">
        <v>453</v>
      </c>
      <c r="C1028">
        <v>1266</v>
      </c>
      <c r="D1028" t="s">
        <v>403</v>
      </c>
      <c r="E1028">
        <v>1963</v>
      </c>
      <c r="F1028">
        <v>0.64493122800000002</v>
      </c>
      <c r="G1028">
        <v>37059</v>
      </c>
      <c r="H1028">
        <f>VLOOKUP($G1028,county_facts!$A:$BB,4,FALSE)</f>
        <v>41434</v>
      </c>
      <c r="I1028">
        <f>VLOOKUP($G1028,county_facts!$A:$BB,5,FALSE)</f>
        <v>41222</v>
      </c>
      <c r="J1028">
        <f>VLOOKUP($G1028,county_facts!$A:$BB,6,FALSE)</f>
        <v>0.5</v>
      </c>
      <c r="K1028">
        <f>VLOOKUP($G1028,county_facts!$A:$BB,7,FALSE)</f>
        <v>41240</v>
      </c>
      <c r="L1028">
        <f>VLOOKUP($G1028,county_facts!$A:$BB,8,FALSE)</f>
        <v>5.0999999999999996</v>
      </c>
      <c r="M1028">
        <f>VLOOKUP($G1028,county_facts!$A:$BB,9,FALSE)</f>
        <v>21.9</v>
      </c>
      <c r="N1028">
        <f>VLOOKUP($G1028,county_facts!$A:$BB,10,FALSE)</f>
        <v>19.3</v>
      </c>
      <c r="O1028">
        <f>VLOOKUP($G1028,county_facts!$A:$BB,11,FALSE)</f>
        <v>51.1</v>
      </c>
      <c r="P1028">
        <f>VLOOKUP($G1028,county_facts!$A:$BB,12,FALSE)</f>
        <v>90.4</v>
      </c>
      <c r="Q1028">
        <f>VLOOKUP($G1028,county_facts!$A:$BB,13,FALSE)</f>
        <v>6.5</v>
      </c>
      <c r="R1028">
        <f>VLOOKUP($G1028,county_facts!$A:$BB,14,FALSE)</f>
        <v>0.6</v>
      </c>
      <c r="S1028">
        <f>VLOOKUP($G1028,county_facts!$A:$BB,15,FALSE)</f>
        <v>0.8</v>
      </c>
      <c r="T1028">
        <f>VLOOKUP($G1028,county_facts!$A:$BB,16,FALSE)</f>
        <v>0</v>
      </c>
      <c r="U1028">
        <f>VLOOKUP($G1028,county_facts!$A:$BB,17,FALSE)</f>
        <v>1.6</v>
      </c>
      <c r="V1028">
        <f>VLOOKUP($G1028,county_facts!$A:$BB,18,FALSE)</f>
        <v>6.4</v>
      </c>
      <c r="W1028">
        <f>VLOOKUP($G1028,county_facts!$A:$BB,19,FALSE)</f>
        <v>84.9</v>
      </c>
      <c r="X1028">
        <f>VLOOKUP($G1028,county_facts!$A:$BB,20,FALSE)</f>
        <v>92.6</v>
      </c>
      <c r="Y1028">
        <f>VLOOKUP($G1028,county_facts!$A:$BB,21,FALSE)</f>
        <v>4.2</v>
      </c>
      <c r="Z1028">
        <f>VLOOKUP($G1028,county_facts!$A:$BB,22,FALSE)</f>
        <v>7.4</v>
      </c>
      <c r="AA1028">
        <f>VLOOKUP($G1028,county_facts!$A:$BB,23,FALSE)</f>
        <v>85.4</v>
      </c>
      <c r="AB1028">
        <f>VLOOKUP($G1028,county_facts!$A:$BB,24,FALSE)</f>
        <v>24.9</v>
      </c>
      <c r="AC1028">
        <f>VLOOKUP($G1028,county_facts!$A:$BB,25,FALSE)</f>
        <v>3419</v>
      </c>
      <c r="AD1028">
        <f>VLOOKUP($G1028,county_facts!$A:$BB,26,FALSE)</f>
        <v>25.9</v>
      </c>
      <c r="AE1028">
        <f>VLOOKUP($G1028,county_facts!$A:$BB,27,FALSE)</f>
        <v>18197</v>
      </c>
      <c r="AF1028">
        <f>VLOOKUP($G1028,county_facts!$A:$BB,28,FALSE)</f>
        <v>80.599999999999994</v>
      </c>
      <c r="AG1028">
        <f>VLOOKUP($G1028,county_facts!$A:$BB,29,FALSE)</f>
        <v>5.2</v>
      </c>
      <c r="AH1028">
        <f>VLOOKUP($G1028,county_facts!$A:$BB,30,FALSE)</f>
        <v>162100</v>
      </c>
      <c r="AI1028">
        <f>VLOOKUP($G1028,county_facts!$A:$BB,31,FALSE)</f>
        <v>16234</v>
      </c>
      <c r="AJ1028">
        <f>VLOOKUP($G1028,county_facts!$A:$BB,32,FALSE)</f>
        <v>2.52</v>
      </c>
      <c r="AK1028">
        <f>VLOOKUP($G1028,county_facts!$A:$BB,33,FALSE)</f>
        <v>26319</v>
      </c>
      <c r="AL1028">
        <f>VLOOKUP($G1028,county_facts!$A:$BB,34,FALSE)</f>
        <v>50139</v>
      </c>
      <c r="AM1028">
        <f>VLOOKUP($G1028,county_facts!$A:$BB,35,FALSE)</f>
        <v>13.4</v>
      </c>
      <c r="AN1028">
        <f>VLOOKUP($G1028,county_facts!$A:$BB,36,FALSE)</f>
        <v>782</v>
      </c>
      <c r="AO1028">
        <f>VLOOKUP($G1028,county_facts!$A:$BB,37,FALSE)</f>
        <v>8145</v>
      </c>
      <c r="AP1028">
        <f>VLOOKUP($G1028,county_facts!$A:$BB,38,FALSE)</f>
        <v>-1.7</v>
      </c>
      <c r="AQ1028">
        <f>VLOOKUP($G1028,county_facts!$A:$BB,39,FALSE)</f>
        <v>2888</v>
      </c>
      <c r="AR1028">
        <f>VLOOKUP($G1028,county_facts!$A:$BB,40,FALSE)</f>
        <v>4018</v>
      </c>
      <c r="AS1028">
        <f>VLOOKUP($G1028,county_facts!$A:$BB,41,FALSE)</f>
        <v>0</v>
      </c>
      <c r="AT1028">
        <f>VLOOKUP($G1028,county_facts!$A:$BB,42,FALSE)</f>
        <v>0</v>
      </c>
      <c r="AU1028">
        <f>VLOOKUP($G1028,county_facts!$A:$BB,43,FALSE)</f>
        <v>0</v>
      </c>
      <c r="AV1028">
        <f>VLOOKUP($G1028,county_facts!$A:$BB,44,FALSE)</f>
        <v>0</v>
      </c>
      <c r="AW1028">
        <f>VLOOKUP($G1028,county_facts!$A:$BB,45,FALSE)</f>
        <v>0</v>
      </c>
      <c r="AX1028">
        <f>VLOOKUP($G1028,county_facts!$A:$BB,46,FALSE)</f>
        <v>26.4</v>
      </c>
      <c r="AY1028">
        <f>VLOOKUP($G1028,county_facts!$A:$BB,47,FALSE)</f>
        <v>1001617</v>
      </c>
      <c r="AZ1028">
        <f>VLOOKUP($G1028,county_facts!$A:$BB,48,FALSE)</f>
        <v>139129</v>
      </c>
      <c r="BA1028">
        <f>VLOOKUP($G1028,county_facts!$A:$BB,49,FALSE)</f>
        <v>407832</v>
      </c>
      <c r="BB1028">
        <f>VLOOKUP($G1028,county_facts!$A:$BB,50,FALSE)</f>
        <v>10066</v>
      </c>
      <c r="BC1028">
        <f>VLOOKUP($G1028,county_facts!$A:$BB,51,FALSE)</f>
        <v>28967</v>
      </c>
      <c r="BD1028">
        <f>VLOOKUP($G1028,county_facts!$A:$BB,52,FALSE)</f>
        <v>82</v>
      </c>
      <c r="BE1028">
        <f>VLOOKUP($G1028,county_facts!$A:$BB,53,FALSE)</f>
        <v>264.11</v>
      </c>
      <c r="BF1028">
        <f>VLOOKUP($G1028,county_facts!$A:$BB,54,FALSE)</f>
        <v>156.19999999999999</v>
      </c>
    </row>
    <row r="1029" spans="1:58" x14ac:dyDescent="0.3">
      <c r="A1029" t="s">
        <v>9</v>
      </c>
      <c r="B1029" t="s">
        <v>453</v>
      </c>
      <c r="C1029">
        <v>697</v>
      </c>
      <c r="D1029" t="s">
        <v>403</v>
      </c>
      <c r="E1029">
        <v>1963</v>
      </c>
      <c r="F1029">
        <v>0.35506877199999998</v>
      </c>
      <c r="G1029">
        <v>37059</v>
      </c>
      <c r="H1029">
        <f>VLOOKUP($G1029,county_facts!$A:$BB,4,FALSE)</f>
        <v>41434</v>
      </c>
      <c r="I1029">
        <f>VLOOKUP($G1029,county_facts!$A:$BB,5,FALSE)</f>
        <v>41222</v>
      </c>
      <c r="J1029">
        <f>VLOOKUP($G1029,county_facts!$A:$BB,6,FALSE)</f>
        <v>0.5</v>
      </c>
      <c r="K1029">
        <f>VLOOKUP($G1029,county_facts!$A:$BB,7,FALSE)</f>
        <v>41240</v>
      </c>
      <c r="L1029">
        <f>VLOOKUP($G1029,county_facts!$A:$BB,8,FALSE)</f>
        <v>5.0999999999999996</v>
      </c>
      <c r="M1029">
        <f>VLOOKUP($G1029,county_facts!$A:$BB,9,FALSE)</f>
        <v>21.9</v>
      </c>
      <c r="N1029">
        <f>VLOOKUP($G1029,county_facts!$A:$BB,10,FALSE)</f>
        <v>19.3</v>
      </c>
      <c r="O1029">
        <f>VLOOKUP($G1029,county_facts!$A:$BB,11,FALSE)</f>
        <v>51.1</v>
      </c>
      <c r="P1029">
        <f>VLOOKUP($G1029,county_facts!$A:$BB,12,FALSE)</f>
        <v>90.4</v>
      </c>
      <c r="Q1029">
        <f>VLOOKUP($G1029,county_facts!$A:$BB,13,FALSE)</f>
        <v>6.5</v>
      </c>
      <c r="R1029">
        <f>VLOOKUP($G1029,county_facts!$A:$BB,14,FALSE)</f>
        <v>0.6</v>
      </c>
      <c r="S1029">
        <f>VLOOKUP($G1029,county_facts!$A:$BB,15,FALSE)</f>
        <v>0.8</v>
      </c>
      <c r="T1029">
        <f>VLOOKUP($G1029,county_facts!$A:$BB,16,FALSE)</f>
        <v>0</v>
      </c>
      <c r="U1029">
        <f>VLOOKUP($G1029,county_facts!$A:$BB,17,FALSE)</f>
        <v>1.6</v>
      </c>
      <c r="V1029">
        <f>VLOOKUP($G1029,county_facts!$A:$BB,18,FALSE)</f>
        <v>6.4</v>
      </c>
      <c r="W1029">
        <f>VLOOKUP($G1029,county_facts!$A:$BB,19,FALSE)</f>
        <v>84.9</v>
      </c>
      <c r="X1029">
        <f>VLOOKUP($G1029,county_facts!$A:$BB,20,FALSE)</f>
        <v>92.6</v>
      </c>
      <c r="Y1029">
        <f>VLOOKUP($G1029,county_facts!$A:$BB,21,FALSE)</f>
        <v>4.2</v>
      </c>
      <c r="Z1029">
        <f>VLOOKUP($G1029,county_facts!$A:$BB,22,FALSE)</f>
        <v>7.4</v>
      </c>
      <c r="AA1029">
        <f>VLOOKUP($G1029,county_facts!$A:$BB,23,FALSE)</f>
        <v>85.4</v>
      </c>
      <c r="AB1029">
        <f>VLOOKUP($G1029,county_facts!$A:$BB,24,FALSE)</f>
        <v>24.9</v>
      </c>
      <c r="AC1029">
        <f>VLOOKUP($G1029,county_facts!$A:$BB,25,FALSE)</f>
        <v>3419</v>
      </c>
      <c r="AD1029">
        <f>VLOOKUP($G1029,county_facts!$A:$BB,26,FALSE)</f>
        <v>25.9</v>
      </c>
      <c r="AE1029">
        <f>VLOOKUP($G1029,county_facts!$A:$BB,27,FALSE)</f>
        <v>18197</v>
      </c>
      <c r="AF1029">
        <f>VLOOKUP($G1029,county_facts!$A:$BB,28,FALSE)</f>
        <v>80.599999999999994</v>
      </c>
      <c r="AG1029">
        <f>VLOOKUP($G1029,county_facts!$A:$BB,29,FALSE)</f>
        <v>5.2</v>
      </c>
      <c r="AH1029">
        <f>VLOOKUP($G1029,county_facts!$A:$BB,30,FALSE)</f>
        <v>162100</v>
      </c>
      <c r="AI1029">
        <f>VLOOKUP($G1029,county_facts!$A:$BB,31,FALSE)</f>
        <v>16234</v>
      </c>
      <c r="AJ1029">
        <f>VLOOKUP($G1029,county_facts!$A:$BB,32,FALSE)</f>
        <v>2.52</v>
      </c>
      <c r="AK1029">
        <f>VLOOKUP($G1029,county_facts!$A:$BB,33,FALSE)</f>
        <v>26319</v>
      </c>
      <c r="AL1029">
        <f>VLOOKUP($G1029,county_facts!$A:$BB,34,FALSE)</f>
        <v>50139</v>
      </c>
      <c r="AM1029">
        <f>VLOOKUP($G1029,county_facts!$A:$BB,35,FALSE)</f>
        <v>13.4</v>
      </c>
      <c r="AN1029">
        <f>VLOOKUP($G1029,county_facts!$A:$BB,36,FALSE)</f>
        <v>782</v>
      </c>
      <c r="AO1029">
        <f>VLOOKUP($G1029,county_facts!$A:$BB,37,FALSE)</f>
        <v>8145</v>
      </c>
      <c r="AP1029">
        <f>VLOOKUP($G1029,county_facts!$A:$BB,38,FALSE)</f>
        <v>-1.7</v>
      </c>
      <c r="AQ1029">
        <f>VLOOKUP($G1029,county_facts!$A:$BB,39,FALSE)</f>
        <v>2888</v>
      </c>
      <c r="AR1029">
        <f>VLOOKUP($G1029,county_facts!$A:$BB,40,FALSE)</f>
        <v>4018</v>
      </c>
      <c r="AS1029">
        <f>VLOOKUP($G1029,county_facts!$A:$BB,41,FALSE)</f>
        <v>0</v>
      </c>
      <c r="AT1029">
        <f>VLOOKUP($G1029,county_facts!$A:$BB,42,FALSE)</f>
        <v>0</v>
      </c>
      <c r="AU1029">
        <f>VLOOKUP($G1029,county_facts!$A:$BB,43,FALSE)</f>
        <v>0</v>
      </c>
      <c r="AV1029">
        <f>VLOOKUP($G1029,county_facts!$A:$BB,44,FALSE)</f>
        <v>0</v>
      </c>
      <c r="AW1029">
        <f>VLOOKUP($G1029,county_facts!$A:$BB,45,FALSE)</f>
        <v>0</v>
      </c>
      <c r="AX1029">
        <f>VLOOKUP($G1029,county_facts!$A:$BB,46,FALSE)</f>
        <v>26.4</v>
      </c>
      <c r="AY1029">
        <f>VLOOKUP($G1029,county_facts!$A:$BB,47,FALSE)</f>
        <v>1001617</v>
      </c>
      <c r="AZ1029">
        <f>VLOOKUP($G1029,county_facts!$A:$BB,48,FALSE)</f>
        <v>139129</v>
      </c>
      <c r="BA1029">
        <f>VLOOKUP($G1029,county_facts!$A:$BB,49,FALSE)</f>
        <v>407832</v>
      </c>
      <c r="BB1029">
        <f>VLOOKUP($G1029,county_facts!$A:$BB,50,FALSE)</f>
        <v>10066</v>
      </c>
      <c r="BC1029">
        <f>VLOOKUP($G1029,county_facts!$A:$BB,51,FALSE)</f>
        <v>28967</v>
      </c>
      <c r="BD1029">
        <f>VLOOKUP($G1029,county_facts!$A:$BB,52,FALSE)</f>
        <v>82</v>
      </c>
      <c r="BE1029">
        <f>VLOOKUP($G1029,county_facts!$A:$BB,53,FALSE)</f>
        <v>264.11</v>
      </c>
      <c r="BF1029">
        <f>VLOOKUP($G1029,county_facts!$A:$BB,54,FALSE)</f>
        <v>156.19999999999999</v>
      </c>
    </row>
    <row r="1030" spans="1:58" x14ac:dyDescent="0.3">
      <c r="A1030" t="s">
        <v>6</v>
      </c>
      <c r="B1030" t="s">
        <v>454</v>
      </c>
      <c r="C1030">
        <v>4367</v>
      </c>
      <c r="D1030" t="s">
        <v>403</v>
      </c>
      <c r="E1030">
        <v>6561</v>
      </c>
      <c r="F1030">
        <v>0.66559975599999999</v>
      </c>
      <c r="G1030">
        <v>37057</v>
      </c>
      <c r="H1030">
        <f>VLOOKUP($G1030,county_facts!$A:$BB,4,FALSE)</f>
        <v>164072</v>
      </c>
      <c r="I1030">
        <f>VLOOKUP($G1030,county_facts!$A:$BB,5,FALSE)</f>
        <v>162878</v>
      </c>
      <c r="J1030">
        <f>VLOOKUP($G1030,county_facts!$A:$BB,6,FALSE)</f>
        <v>0.7</v>
      </c>
      <c r="K1030">
        <f>VLOOKUP($G1030,county_facts!$A:$BB,7,FALSE)</f>
        <v>162878</v>
      </c>
      <c r="L1030">
        <f>VLOOKUP($G1030,county_facts!$A:$BB,8,FALSE)</f>
        <v>5.3</v>
      </c>
      <c r="M1030">
        <f>VLOOKUP($G1030,county_facts!$A:$BB,9,FALSE)</f>
        <v>22.7</v>
      </c>
      <c r="N1030">
        <f>VLOOKUP($G1030,county_facts!$A:$BB,10,FALSE)</f>
        <v>16.8</v>
      </c>
      <c r="O1030">
        <f>VLOOKUP($G1030,county_facts!$A:$BB,11,FALSE)</f>
        <v>51</v>
      </c>
      <c r="P1030">
        <f>VLOOKUP($G1030,county_facts!$A:$BB,12,FALSE)</f>
        <v>86.9</v>
      </c>
      <c r="Q1030">
        <f>VLOOKUP($G1030,county_facts!$A:$BB,13,FALSE)</f>
        <v>9.4</v>
      </c>
      <c r="R1030">
        <f>VLOOKUP($G1030,county_facts!$A:$BB,14,FALSE)</f>
        <v>0.8</v>
      </c>
      <c r="S1030">
        <f>VLOOKUP($G1030,county_facts!$A:$BB,15,FALSE)</f>
        <v>1.4</v>
      </c>
      <c r="T1030">
        <f>VLOOKUP($G1030,county_facts!$A:$BB,16,FALSE)</f>
        <v>0</v>
      </c>
      <c r="U1030">
        <f>VLOOKUP($G1030,county_facts!$A:$BB,17,FALSE)</f>
        <v>1.5</v>
      </c>
      <c r="V1030">
        <f>VLOOKUP($G1030,county_facts!$A:$BB,18,FALSE)</f>
        <v>6.8</v>
      </c>
      <c r="W1030">
        <f>VLOOKUP($G1030,county_facts!$A:$BB,19,FALSE)</f>
        <v>81</v>
      </c>
      <c r="X1030">
        <f>VLOOKUP($G1030,county_facts!$A:$BB,20,FALSE)</f>
        <v>88.4</v>
      </c>
      <c r="Y1030">
        <f>VLOOKUP($G1030,county_facts!$A:$BB,21,FALSE)</f>
        <v>4.5999999999999996</v>
      </c>
      <c r="Z1030">
        <f>VLOOKUP($G1030,county_facts!$A:$BB,22,FALSE)</f>
        <v>7.6</v>
      </c>
      <c r="AA1030">
        <f>VLOOKUP($G1030,county_facts!$A:$BB,23,FALSE)</f>
        <v>80.400000000000006</v>
      </c>
      <c r="AB1030">
        <f>VLOOKUP($G1030,county_facts!$A:$BB,24,FALSE)</f>
        <v>17.600000000000001</v>
      </c>
      <c r="AC1030">
        <f>VLOOKUP($G1030,county_facts!$A:$BB,25,FALSE)</f>
        <v>11671</v>
      </c>
      <c r="AD1030">
        <f>VLOOKUP($G1030,county_facts!$A:$BB,26,FALSE)</f>
        <v>23.7</v>
      </c>
      <c r="AE1030">
        <f>VLOOKUP($G1030,county_facts!$A:$BB,27,FALSE)</f>
        <v>73010</v>
      </c>
      <c r="AF1030">
        <f>VLOOKUP($G1030,county_facts!$A:$BB,28,FALSE)</f>
        <v>73</v>
      </c>
      <c r="AG1030">
        <f>VLOOKUP($G1030,county_facts!$A:$BB,29,FALSE)</f>
        <v>10.199999999999999</v>
      </c>
      <c r="AH1030">
        <f>VLOOKUP($G1030,county_facts!$A:$BB,30,FALSE)</f>
        <v>134000</v>
      </c>
      <c r="AI1030">
        <f>VLOOKUP($G1030,county_facts!$A:$BB,31,FALSE)</f>
        <v>64580</v>
      </c>
      <c r="AJ1030">
        <f>VLOOKUP($G1030,county_facts!$A:$BB,32,FALSE)</f>
        <v>2.4900000000000002</v>
      </c>
      <c r="AK1030">
        <f>VLOOKUP($G1030,county_facts!$A:$BB,33,FALSE)</f>
        <v>22549</v>
      </c>
      <c r="AL1030">
        <f>VLOOKUP($G1030,county_facts!$A:$BB,34,FALSE)</f>
        <v>43083</v>
      </c>
      <c r="AM1030">
        <f>VLOOKUP($G1030,county_facts!$A:$BB,35,FALSE)</f>
        <v>16.3</v>
      </c>
      <c r="AN1030">
        <f>VLOOKUP($G1030,county_facts!$A:$BB,36,FALSE)</f>
        <v>2754</v>
      </c>
      <c r="AO1030">
        <f>VLOOKUP($G1030,county_facts!$A:$BB,37,FALSE)</f>
        <v>44013</v>
      </c>
      <c r="AP1030">
        <f>VLOOKUP($G1030,county_facts!$A:$BB,38,FALSE)</f>
        <v>-0.1</v>
      </c>
      <c r="AQ1030">
        <f>VLOOKUP($G1030,county_facts!$A:$BB,39,FALSE)</f>
        <v>10844</v>
      </c>
      <c r="AR1030">
        <f>VLOOKUP($G1030,county_facts!$A:$BB,40,FALSE)</f>
        <v>12926</v>
      </c>
      <c r="AS1030">
        <f>VLOOKUP($G1030,county_facts!$A:$BB,41,FALSE)</f>
        <v>3.3</v>
      </c>
      <c r="AT1030">
        <f>VLOOKUP($G1030,county_facts!$A:$BB,42,FALSE)</f>
        <v>0</v>
      </c>
      <c r="AU1030">
        <f>VLOOKUP($G1030,county_facts!$A:$BB,43,FALSE)</f>
        <v>0</v>
      </c>
      <c r="AV1030">
        <f>VLOOKUP($G1030,county_facts!$A:$BB,44,FALSE)</f>
        <v>0</v>
      </c>
      <c r="AW1030">
        <f>VLOOKUP($G1030,county_facts!$A:$BB,45,FALSE)</f>
        <v>0</v>
      </c>
      <c r="AX1030">
        <f>VLOOKUP($G1030,county_facts!$A:$BB,46,FALSE)</f>
        <v>26.4</v>
      </c>
      <c r="AY1030">
        <f>VLOOKUP($G1030,county_facts!$A:$BB,47,FALSE)</f>
        <v>2696737</v>
      </c>
      <c r="AZ1030">
        <f>VLOOKUP($G1030,county_facts!$A:$BB,48,FALSE)</f>
        <v>0</v>
      </c>
      <c r="BA1030">
        <f>VLOOKUP($G1030,county_facts!$A:$BB,49,FALSE)</f>
        <v>1264173</v>
      </c>
      <c r="BB1030">
        <f>VLOOKUP($G1030,county_facts!$A:$BB,50,FALSE)</f>
        <v>8101</v>
      </c>
      <c r="BC1030">
        <f>VLOOKUP($G1030,county_facts!$A:$BB,51,FALSE)</f>
        <v>131833</v>
      </c>
      <c r="BD1030">
        <f>VLOOKUP($G1030,county_facts!$A:$BB,52,FALSE)</f>
        <v>290</v>
      </c>
      <c r="BE1030">
        <f>VLOOKUP($G1030,county_facts!$A:$BB,53,FALSE)</f>
        <v>552.67999999999995</v>
      </c>
      <c r="BF1030">
        <f>VLOOKUP($G1030,county_facts!$A:$BB,54,FALSE)</f>
        <v>294.7</v>
      </c>
    </row>
    <row r="1031" spans="1:58" x14ac:dyDescent="0.3">
      <c r="A1031" t="s">
        <v>9</v>
      </c>
      <c r="B1031" t="s">
        <v>454</v>
      </c>
      <c r="C1031">
        <v>2194</v>
      </c>
      <c r="D1031" t="s">
        <v>403</v>
      </c>
      <c r="E1031">
        <v>6561</v>
      </c>
      <c r="F1031">
        <v>0.33440024400000001</v>
      </c>
      <c r="G1031">
        <v>37057</v>
      </c>
      <c r="H1031">
        <f>VLOOKUP($G1031,county_facts!$A:$BB,4,FALSE)</f>
        <v>164072</v>
      </c>
      <c r="I1031">
        <f>VLOOKUP($G1031,county_facts!$A:$BB,5,FALSE)</f>
        <v>162878</v>
      </c>
      <c r="J1031">
        <f>VLOOKUP($G1031,county_facts!$A:$BB,6,FALSE)</f>
        <v>0.7</v>
      </c>
      <c r="K1031">
        <f>VLOOKUP($G1031,county_facts!$A:$BB,7,FALSE)</f>
        <v>162878</v>
      </c>
      <c r="L1031">
        <f>VLOOKUP($G1031,county_facts!$A:$BB,8,FALSE)</f>
        <v>5.3</v>
      </c>
      <c r="M1031">
        <f>VLOOKUP($G1031,county_facts!$A:$BB,9,FALSE)</f>
        <v>22.7</v>
      </c>
      <c r="N1031">
        <f>VLOOKUP($G1031,county_facts!$A:$BB,10,FALSE)</f>
        <v>16.8</v>
      </c>
      <c r="O1031">
        <f>VLOOKUP($G1031,county_facts!$A:$BB,11,FALSE)</f>
        <v>51</v>
      </c>
      <c r="P1031">
        <f>VLOOKUP($G1031,county_facts!$A:$BB,12,FALSE)</f>
        <v>86.9</v>
      </c>
      <c r="Q1031">
        <f>VLOOKUP($G1031,county_facts!$A:$BB,13,FALSE)</f>
        <v>9.4</v>
      </c>
      <c r="R1031">
        <f>VLOOKUP($G1031,county_facts!$A:$BB,14,FALSE)</f>
        <v>0.8</v>
      </c>
      <c r="S1031">
        <f>VLOOKUP($G1031,county_facts!$A:$BB,15,FALSE)</f>
        <v>1.4</v>
      </c>
      <c r="T1031">
        <f>VLOOKUP($G1031,county_facts!$A:$BB,16,FALSE)</f>
        <v>0</v>
      </c>
      <c r="U1031">
        <f>VLOOKUP($G1031,county_facts!$A:$BB,17,FALSE)</f>
        <v>1.5</v>
      </c>
      <c r="V1031">
        <f>VLOOKUP($G1031,county_facts!$A:$BB,18,FALSE)</f>
        <v>6.8</v>
      </c>
      <c r="W1031">
        <f>VLOOKUP($G1031,county_facts!$A:$BB,19,FALSE)</f>
        <v>81</v>
      </c>
      <c r="X1031">
        <f>VLOOKUP($G1031,county_facts!$A:$BB,20,FALSE)</f>
        <v>88.4</v>
      </c>
      <c r="Y1031">
        <f>VLOOKUP($G1031,county_facts!$A:$BB,21,FALSE)</f>
        <v>4.5999999999999996</v>
      </c>
      <c r="Z1031">
        <f>VLOOKUP($G1031,county_facts!$A:$BB,22,FALSE)</f>
        <v>7.6</v>
      </c>
      <c r="AA1031">
        <f>VLOOKUP($G1031,county_facts!$A:$BB,23,FALSE)</f>
        <v>80.400000000000006</v>
      </c>
      <c r="AB1031">
        <f>VLOOKUP($G1031,county_facts!$A:$BB,24,FALSE)</f>
        <v>17.600000000000001</v>
      </c>
      <c r="AC1031">
        <f>VLOOKUP($G1031,county_facts!$A:$BB,25,FALSE)</f>
        <v>11671</v>
      </c>
      <c r="AD1031">
        <f>VLOOKUP($G1031,county_facts!$A:$BB,26,FALSE)</f>
        <v>23.7</v>
      </c>
      <c r="AE1031">
        <f>VLOOKUP($G1031,county_facts!$A:$BB,27,FALSE)</f>
        <v>73010</v>
      </c>
      <c r="AF1031">
        <f>VLOOKUP($G1031,county_facts!$A:$BB,28,FALSE)</f>
        <v>73</v>
      </c>
      <c r="AG1031">
        <f>VLOOKUP($G1031,county_facts!$A:$BB,29,FALSE)</f>
        <v>10.199999999999999</v>
      </c>
      <c r="AH1031">
        <f>VLOOKUP($G1031,county_facts!$A:$BB,30,FALSE)</f>
        <v>134000</v>
      </c>
      <c r="AI1031">
        <f>VLOOKUP($G1031,county_facts!$A:$BB,31,FALSE)</f>
        <v>64580</v>
      </c>
      <c r="AJ1031">
        <f>VLOOKUP($G1031,county_facts!$A:$BB,32,FALSE)</f>
        <v>2.4900000000000002</v>
      </c>
      <c r="AK1031">
        <f>VLOOKUP($G1031,county_facts!$A:$BB,33,FALSE)</f>
        <v>22549</v>
      </c>
      <c r="AL1031">
        <f>VLOOKUP($G1031,county_facts!$A:$BB,34,FALSE)</f>
        <v>43083</v>
      </c>
      <c r="AM1031">
        <f>VLOOKUP($G1031,county_facts!$A:$BB,35,FALSE)</f>
        <v>16.3</v>
      </c>
      <c r="AN1031">
        <f>VLOOKUP($G1031,county_facts!$A:$BB,36,FALSE)</f>
        <v>2754</v>
      </c>
      <c r="AO1031">
        <f>VLOOKUP($G1031,county_facts!$A:$BB,37,FALSE)</f>
        <v>44013</v>
      </c>
      <c r="AP1031">
        <f>VLOOKUP($G1031,county_facts!$A:$BB,38,FALSE)</f>
        <v>-0.1</v>
      </c>
      <c r="AQ1031">
        <f>VLOOKUP($G1031,county_facts!$A:$BB,39,FALSE)</f>
        <v>10844</v>
      </c>
      <c r="AR1031">
        <f>VLOOKUP($G1031,county_facts!$A:$BB,40,FALSE)</f>
        <v>12926</v>
      </c>
      <c r="AS1031">
        <f>VLOOKUP($G1031,county_facts!$A:$BB,41,FALSE)</f>
        <v>3.3</v>
      </c>
      <c r="AT1031">
        <f>VLOOKUP($G1031,county_facts!$A:$BB,42,FALSE)</f>
        <v>0</v>
      </c>
      <c r="AU1031">
        <f>VLOOKUP($G1031,county_facts!$A:$BB,43,FALSE)</f>
        <v>0</v>
      </c>
      <c r="AV1031">
        <f>VLOOKUP($G1031,county_facts!$A:$BB,44,FALSE)</f>
        <v>0</v>
      </c>
      <c r="AW1031">
        <f>VLOOKUP($G1031,county_facts!$A:$BB,45,FALSE)</f>
        <v>0</v>
      </c>
      <c r="AX1031">
        <f>VLOOKUP($G1031,county_facts!$A:$BB,46,FALSE)</f>
        <v>26.4</v>
      </c>
      <c r="AY1031">
        <f>VLOOKUP($G1031,county_facts!$A:$BB,47,FALSE)</f>
        <v>2696737</v>
      </c>
      <c r="AZ1031">
        <f>VLOOKUP($G1031,county_facts!$A:$BB,48,FALSE)</f>
        <v>0</v>
      </c>
      <c r="BA1031">
        <f>VLOOKUP($G1031,county_facts!$A:$BB,49,FALSE)</f>
        <v>1264173</v>
      </c>
      <c r="BB1031">
        <f>VLOOKUP($G1031,county_facts!$A:$BB,50,FALSE)</f>
        <v>8101</v>
      </c>
      <c r="BC1031">
        <f>VLOOKUP($G1031,county_facts!$A:$BB,51,FALSE)</f>
        <v>131833</v>
      </c>
      <c r="BD1031">
        <f>VLOOKUP($G1031,county_facts!$A:$BB,52,FALSE)</f>
        <v>290</v>
      </c>
      <c r="BE1031">
        <f>VLOOKUP($G1031,county_facts!$A:$BB,53,FALSE)</f>
        <v>552.67999999999995</v>
      </c>
      <c r="BF1031">
        <f>VLOOKUP($G1031,county_facts!$A:$BB,54,FALSE)</f>
        <v>294.7</v>
      </c>
    </row>
    <row r="1032" spans="1:58" x14ac:dyDescent="0.3">
      <c r="A1032" t="s">
        <v>6</v>
      </c>
      <c r="B1032" t="s">
        <v>455</v>
      </c>
      <c r="C1032">
        <v>2167</v>
      </c>
      <c r="D1032" t="s">
        <v>403</v>
      </c>
      <c r="E1032">
        <v>3434</v>
      </c>
      <c r="F1032">
        <v>0.63104251600000005</v>
      </c>
      <c r="G1032">
        <v>37055</v>
      </c>
      <c r="H1032">
        <f>VLOOKUP($G1032,county_facts!$A:$BB,4,FALSE)</f>
        <v>35104</v>
      </c>
      <c r="I1032">
        <f>VLOOKUP($G1032,county_facts!$A:$BB,5,FALSE)</f>
        <v>33920</v>
      </c>
      <c r="J1032">
        <f>VLOOKUP($G1032,county_facts!$A:$BB,6,FALSE)</f>
        <v>3.5</v>
      </c>
      <c r="K1032">
        <f>VLOOKUP($G1032,county_facts!$A:$BB,7,FALSE)</f>
        <v>33920</v>
      </c>
      <c r="L1032">
        <f>VLOOKUP($G1032,county_facts!$A:$BB,8,FALSE)</f>
        <v>5.3</v>
      </c>
      <c r="M1032">
        <f>VLOOKUP($G1032,county_facts!$A:$BB,9,FALSE)</f>
        <v>19.600000000000001</v>
      </c>
      <c r="N1032">
        <f>VLOOKUP($G1032,county_facts!$A:$BB,10,FALSE)</f>
        <v>18.7</v>
      </c>
      <c r="O1032">
        <f>VLOOKUP($G1032,county_facts!$A:$BB,11,FALSE)</f>
        <v>50.6</v>
      </c>
      <c r="P1032">
        <f>VLOOKUP($G1032,county_facts!$A:$BB,12,FALSE)</f>
        <v>94</v>
      </c>
      <c r="Q1032">
        <f>VLOOKUP($G1032,county_facts!$A:$BB,13,FALSE)</f>
        <v>3</v>
      </c>
      <c r="R1032">
        <f>VLOOKUP($G1032,county_facts!$A:$BB,14,FALSE)</f>
        <v>0.6</v>
      </c>
      <c r="S1032">
        <f>VLOOKUP($G1032,county_facts!$A:$BB,15,FALSE)</f>
        <v>0.6</v>
      </c>
      <c r="T1032">
        <f>VLOOKUP($G1032,county_facts!$A:$BB,16,FALSE)</f>
        <v>0.1</v>
      </c>
      <c r="U1032">
        <f>VLOOKUP($G1032,county_facts!$A:$BB,17,FALSE)</f>
        <v>1.8</v>
      </c>
      <c r="V1032">
        <f>VLOOKUP($G1032,county_facts!$A:$BB,18,FALSE)</f>
        <v>6.8</v>
      </c>
      <c r="W1032">
        <f>VLOOKUP($G1032,county_facts!$A:$BB,19,FALSE)</f>
        <v>87.9</v>
      </c>
      <c r="X1032">
        <f>VLOOKUP($G1032,county_facts!$A:$BB,20,FALSE)</f>
        <v>86.4</v>
      </c>
      <c r="Y1032">
        <f>VLOOKUP($G1032,county_facts!$A:$BB,21,FALSE)</f>
        <v>5.9</v>
      </c>
      <c r="Z1032">
        <f>VLOOKUP($G1032,county_facts!$A:$BB,22,FALSE)</f>
        <v>7.5</v>
      </c>
      <c r="AA1032">
        <f>VLOOKUP($G1032,county_facts!$A:$BB,23,FALSE)</f>
        <v>91.5</v>
      </c>
      <c r="AB1032">
        <f>VLOOKUP($G1032,county_facts!$A:$BB,24,FALSE)</f>
        <v>30.6</v>
      </c>
      <c r="AC1032">
        <f>VLOOKUP($G1032,county_facts!$A:$BB,25,FALSE)</f>
        <v>3135</v>
      </c>
      <c r="AD1032">
        <f>VLOOKUP($G1032,county_facts!$A:$BB,26,FALSE)</f>
        <v>19</v>
      </c>
      <c r="AE1032">
        <f>VLOOKUP($G1032,county_facts!$A:$BB,27,FALSE)</f>
        <v>34004</v>
      </c>
      <c r="AF1032">
        <f>VLOOKUP($G1032,county_facts!$A:$BB,28,FALSE)</f>
        <v>70.7</v>
      </c>
      <c r="AG1032">
        <f>VLOOKUP($G1032,county_facts!$A:$BB,29,FALSE)</f>
        <v>11.6</v>
      </c>
      <c r="AH1032">
        <f>VLOOKUP($G1032,county_facts!$A:$BB,30,FALSE)</f>
        <v>293900</v>
      </c>
      <c r="AI1032">
        <f>VLOOKUP($G1032,county_facts!$A:$BB,31,FALSE)</f>
        <v>14624</v>
      </c>
      <c r="AJ1032">
        <f>VLOOKUP($G1032,county_facts!$A:$BB,32,FALSE)</f>
        <v>2.33</v>
      </c>
      <c r="AK1032">
        <f>VLOOKUP($G1032,county_facts!$A:$BB,33,FALSE)</f>
        <v>30529</v>
      </c>
      <c r="AL1032">
        <f>VLOOKUP($G1032,county_facts!$A:$BB,34,FALSE)</f>
        <v>55481</v>
      </c>
      <c r="AM1032">
        <f>VLOOKUP($G1032,county_facts!$A:$BB,35,FALSE)</f>
        <v>8.8000000000000007</v>
      </c>
      <c r="AN1032">
        <f>VLOOKUP($G1032,county_facts!$A:$BB,36,FALSE)</f>
        <v>1897</v>
      </c>
      <c r="AO1032">
        <f>VLOOKUP($G1032,county_facts!$A:$BB,37,FALSE)</f>
        <v>13601</v>
      </c>
      <c r="AP1032">
        <f>VLOOKUP($G1032,county_facts!$A:$BB,38,FALSE)</f>
        <v>2.2999999999999998</v>
      </c>
      <c r="AQ1032">
        <f>VLOOKUP($G1032,county_facts!$A:$BB,39,FALSE)</f>
        <v>4925</v>
      </c>
      <c r="AR1032">
        <f>VLOOKUP($G1032,county_facts!$A:$BB,40,FALSE)</f>
        <v>6997</v>
      </c>
      <c r="AS1032">
        <f>VLOOKUP($G1032,county_facts!$A:$BB,41,FALSE)</f>
        <v>0</v>
      </c>
      <c r="AT1032">
        <f>VLOOKUP($G1032,county_facts!$A:$BB,42,FALSE)</f>
        <v>0</v>
      </c>
      <c r="AU1032">
        <f>VLOOKUP($G1032,county_facts!$A:$BB,43,FALSE)</f>
        <v>0.7</v>
      </c>
      <c r="AV1032">
        <f>VLOOKUP($G1032,county_facts!$A:$BB,44,FALSE)</f>
        <v>0</v>
      </c>
      <c r="AW1032">
        <f>VLOOKUP($G1032,county_facts!$A:$BB,45,FALSE)</f>
        <v>0</v>
      </c>
      <c r="AX1032">
        <f>VLOOKUP($G1032,county_facts!$A:$BB,46,FALSE)</f>
        <v>22.6</v>
      </c>
      <c r="AY1032">
        <f>VLOOKUP($G1032,county_facts!$A:$BB,47,FALSE)</f>
        <v>98442</v>
      </c>
      <c r="AZ1032">
        <f>VLOOKUP($G1032,county_facts!$A:$BB,48,FALSE)</f>
        <v>0</v>
      </c>
      <c r="BA1032">
        <f>VLOOKUP($G1032,county_facts!$A:$BB,49,FALSE)</f>
        <v>869102</v>
      </c>
      <c r="BB1032">
        <f>VLOOKUP($G1032,county_facts!$A:$BB,50,FALSE)</f>
        <v>25548</v>
      </c>
      <c r="BC1032">
        <f>VLOOKUP($G1032,county_facts!$A:$BB,51,FALSE)</f>
        <v>248321</v>
      </c>
      <c r="BD1032">
        <f>VLOOKUP($G1032,county_facts!$A:$BB,52,FALSE)</f>
        <v>234</v>
      </c>
      <c r="BE1032">
        <f>VLOOKUP($G1032,county_facts!$A:$BB,53,FALSE)</f>
        <v>383.42</v>
      </c>
      <c r="BF1032">
        <f>VLOOKUP($G1032,county_facts!$A:$BB,54,FALSE)</f>
        <v>88.5</v>
      </c>
    </row>
    <row r="1033" spans="1:58" x14ac:dyDescent="0.3">
      <c r="A1033" t="s">
        <v>9</v>
      </c>
      <c r="B1033" t="s">
        <v>455</v>
      </c>
      <c r="C1033">
        <v>1267</v>
      </c>
      <c r="D1033" t="s">
        <v>403</v>
      </c>
      <c r="E1033">
        <v>3434</v>
      </c>
      <c r="F1033">
        <v>0.368957484</v>
      </c>
      <c r="G1033">
        <v>37055</v>
      </c>
      <c r="H1033">
        <f>VLOOKUP($G1033,county_facts!$A:$BB,4,FALSE)</f>
        <v>35104</v>
      </c>
      <c r="I1033">
        <f>VLOOKUP($G1033,county_facts!$A:$BB,5,FALSE)</f>
        <v>33920</v>
      </c>
      <c r="J1033">
        <f>VLOOKUP($G1033,county_facts!$A:$BB,6,FALSE)</f>
        <v>3.5</v>
      </c>
      <c r="K1033">
        <f>VLOOKUP($G1033,county_facts!$A:$BB,7,FALSE)</f>
        <v>33920</v>
      </c>
      <c r="L1033">
        <f>VLOOKUP($G1033,county_facts!$A:$BB,8,FALSE)</f>
        <v>5.3</v>
      </c>
      <c r="M1033">
        <f>VLOOKUP($G1033,county_facts!$A:$BB,9,FALSE)</f>
        <v>19.600000000000001</v>
      </c>
      <c r="N1033">
        <f>VLOOKUP($G1033,county_facts!$A:$BB,10,FALSE)</f>
        <v>18.7</v>
      </c>
      <c r="O1033">
        <f>VLOOKUP($G1033,county_facts!$A:$BB,11,FALSE)</f>
        <v>50.6</v>
      </c>
      <c r="P1033">
        <f>VLOOKUP($G1033,county_facts!$A:$BB,12,FALSE)</f>
        <v>94</v>
      </c>
      <c r="Q1033">
        <f>VLOOKUP($G1033,county_facts!$A:$BB,13,FALSE)</f>
        <v>3</v>
      </c>
      <c r="R1033">
        <f>VLOOKUP($G1033,county_facts!$A:$BB,14,FALSE)</f>
        <v>0.6</v>
      </c>
      <c r="S1033">
        <f>VLOOKUP($G1033,county_facts!$A:$BB,15,FALSE)</f>
        <v>0.6</v>
      </c>
      <c r="T1033">
        <f>VLOOKUP($G1033,county_facts!$A:$BB,16,FALSE)</f>
        <v>0.1</v>
      </c>
      <c r="U1033">
        <f>VLOOKUP($G1033,county_facts!$A:$BB,17,FALSE)</f>
        <v>1.8</v>
      </c>
      <c r="V1033">
        <f>VLOOKUP($G1033,county_facts!$A:$BB,18,FALSE)</f>
        <v>6.8</v>
      </c>
      <c r="W1033">
        <f>VLOOKUP($G1033,county_facts!$A:$BB,19,FALSE)</f>
        <v>87.9</v>
      </c>
      <c r="X1033">
        <f>VLOOKUP($G1033,county_facts!$A:$BB,20,FALSE)</f>
        <v>86.4</v>
      </c>
      <c r="Y1033">
        <f>VLOOKUP($G1033,county_facts!$A:$BB,21,FALSE)</f>
        <v>5.9</v>
      </c>
      <c r="Z1033">
        <f>VLOOKUP($G1033,county_facts!$A:$BB,22,FALSE)</f>
        <v>7.5</v>
      </c>
      <c r="AA1033">
        <f>VLOOKUP($G1033,county_facts!$A:$BB,23,FALSE)</f>
        <v>91.5</v>
      </c>
      <c r="AB1033">
        <f>VLOOKUP($G1033,county_facts!$A:$BB,24,FALSE)</f>
        <v>30.6</v>
      </c>
      <c r="AC1033">
        <f>VLOOKUP($G1033,county_facts!$A:$BB,25,FALSE)</f>
        <v>3135</v>
      </c>
      <c r="AD1033">
        <f>VLOOKUP($G1033,county_facts!$A:$BB,26,FALSE)</f>
        <v>19</v>
      </c>
      <c r="AE1033">
        <f>VLOOKUP($G1033,county_facts!$A:$BB,27,FALSE)</f>
        <v>34004</v>
      </c>
      <c r="AF1033">
        <f>VLOOKUP($G1033,county_facts!$A:$BB,28,FALSE)</f>
        <v>70.7</v>
      </c>
      <c r="AG1033">
        <f>VLOOKUP($G1033,county_facts!$A:$BB,29,FALSE)</f>
        <v>11.6</v>
      </c>
      <c r="AH1033">
        <f>VLOOKUP($G1033,county_facts!$A:$BB,30,FALSE)</f>
        <v>293900</v>
      </c>
      <c r="AI1033">
        <f>VLOOKUP($G1033,county_facts!$A:$BB,31,FALSE)</f>
        <v>14624</v>
      </c>
      <c r="AJ1033">
        <f>VLOOKUP($G1033,county_facts!$A:$BB,32,FALSE)</f>
        <v>2.33</v>
      </c>
      <c r="AK1033">
        <f>VLOOKUP($G1033,county_facts!$A:$BB,33,FALSE)</f>
        <v>30529</v>
      </c>
      <c r="AL1033">
        <f>VLOOKUP($G1033,county_facts!$A:$BB,34,FALSE)</f>
        <v>55481</v>
      </c>
      <c r="AM1033">
        <f>VLOOKUP($G1033,county_facts!$A:$BB,35,FALSE)</f>
        <v>8.8000000000000007</v>
      </c>
      <c r="AN1033">
        <f>VLOOKUP($G1033,county_facts!$A:$BB,36,FALSE)</f>
        <v>1897</v>
      </c>
      <c r="AO1033">
        <f>VLOOKUP($G1033,county_facts!$A:$BB,37,FALSE)</f>
        <v>13601</v>
      </c>
      <c r="AP1033">
        <f>VLOOKUP($G1033,county_facts!$A:$BB,38,FALSE)</f>
        <v>2.2999999999999998</v>
      </c>
      <c r="AQ1033">
        <f>VLOOKUP($G1033,county_facts!$A:$BB,39,FALSE)</f>
        <v>4925</v>
      </c>
      <c r="AR1033">
        <f>VLOOKUP($G1033,county_facts!$A:$BB,40,FALSE)</f>
        <v>6997</v>
      </c>
      <c r="AS1033">
        <f>VLOOKUP($G1033,county_facts!$A:$BB,41,FALSE)</f>
        <v>0</v>
      </c>
      <c r="AT1033">
        <f>VLOOKUP($G1033,county_facts!$A:$BB,42,FALSE)</f>
        <v>0</v>
      </c>
      <c r="AU1033">
        <f>VLOOKUP($G1033,county_facts!$A:$BB,43,FALSE)</f>
        <v>0.7</v>
      </c>
      <c r="AV1033">
        <f>VLOOKUP($G1033,county_facts!$A:$BB,44,FALSE)</f>
        <v>0</v>
      </c>
      <c r="AW1033">
        <f>VLOOKUP($G1033,county_facts!$A:$BB,45,FALSE)</f>
        <v>0</v>
      </c>
      <c r="AX1033">
        <f>VLOOKUP($G1033,county_facts!$A:$BB,46,FALSE)</f>
        <v>22.6</v>
      </c>
      <c r="AY1033">
        <f>VLOOKUP($G1033,county_facts!$A:$BB,47,FALSE)</f>
        <v>98442</v>
      </c>
      <c r="AZ1033">
        <f>VLOOKUP($G1033,county_facts!$A:$BB,48,FALSE)</f>
        <v>0</v>
      </c>
      <c r="BA1033">
        <f>VLOOKUP($G1033,county_facts!$A:$BB,49,FALSE)</f>
        <v>869102</v>
      </c>
      <c r="BB1033">
        <f>VLOOKUP($G1033,county_facts!$A:$BB,50,FALSE)</f>
        <v>25548</v>
      </c>
      <c r="BC1033">
        <f>VLOOKUP($G1033,county_facts!$A:$BB,51,FALSE)</f>
        <v>248321</v>
      </c>
      <c r="BD1033">
        <f>VLOOKUP($G1033,county_facts!$A:$BB,52,FALSE)</f>
        <v>234</v>
      </c>
      <c r="BE1033">
        <f>VLOOKUP($G1033,county_facts!$A:$BB,53,FALSE)</f>
        <v>383.42</v>
      </c>
      <c r="BF1033">
        <f>VLOOKUP($G1033,county_facts!$A:$BB,54,FALSE)</f>
        <v>88.5</v>
      </c>
    </row>
    <row r="1034" spans="1:58" x14ac:dyDescent="0.3">
      <c r="A1034" t="s">
        <v>6</v>
      </c>
      <c r="B1034" t="s">
        <v>456</v>
      </c>
      <c r="C1034">
        <v>952</v>
      </c>
      <c r="D1034" t="s">
        <v>403</v>
      </c>
      <c r="E1034">
        <v>1371</v>
      </c>
      <c r="F1034">
        <v>0.69438366200000001</v>
      </c>
      <c r="G1034">
        <v>37053</v>
      </c>
      <c r="H1034">
        <f>VLOOKUP($G1034,county_facts!$A:$BB,4,FALSE)</f>
        <v>24976</v>
      </c>
      <c r="I1034">
        <f>VLOOKUP($G1034,county_facts!$A:$BB,5,FALSE)</f>
        <v>23547</v>
      </c>
      <c r="J1034">
        <f>VLOOKUP($G1034,county_facts!$A:$BB,6,FALSE)</f>
        <v>6.1</v>
      </c>
      <c r="K1034">
        <f>VLOOKUP($G1034,county_facts!$A:$BB,7,FALSE)</f>
        <v>23547</v>
      </c>
      <c r="L1034">
        <f>VLOOKUP($G1034,county_facts!$A:$BB,8,FALSE)</f>
        <v>5.0999999999999996</v>
      </c>
      <c r="M1034">
        <f>VLOOKUP($G1034,county_facts!$A:$BB,9,FALSE)</f>
        <v>22.1</v>
      </c>
      <c r="N1034">
        <f>VLOOKUP($G1034,county_facts!$A:$BB,10,FALSE)</f>
        <v>14.9</v>
      </c>
      <c r="O1034">
        <f>VLOOKUP($G1034,county_facts!$A:$BB,11,FALSE)</f>
        <v>50.3</v>
      </c>
      <c r="P1034">
        <f>VLOOKUP($G1034,county_facts!$A:$BB,12,FALSE)</f>
        <v>90.4</v>
      </c>
      <c r="Q1034">
        <f>VLOOKUP($G1034,county_facts!$A:$BB,13,FALSE)</f>
        <v>6.1</v>
      </c>
      <c r="R1034">
        <f>VLOOKUP($G1034,county_facts!$A:$BB,14,FALSE)</f>
        <v>0.6</v>
      </c>
      <c r="S1034">
        <f>VLOOKUP($G1034,county_facts!$A:$BB,15,FALSE)</f>
        <v>0.8</v>
      </c>
      <c r="T1034">
        <f>VLOOKUP($G1034,county_facts!$A:$BB,16,FALSE)</f>
        <v>0.1</v>
      </c>
      <c r="U1034">
        <f>VLOOKUP($G1034,county_facts!$A:$BB,17,FALSE)</f>
        <v>2.1</v>
      </c>
      <c r="V1034">
        <f>VLOOKUP($G1034,county_facts!$A:$BB,18,FALSE)</f>
        <v>3.7</v>
      </c>
      <c r="W1034">
        <f>VLOOKUP($G1034,county_facts!$A:$BB,19,FALSE)</f>
        <v>87.4</v>
      </c>
      <c r="X1034">
        <f>VLOOKUP($G1034,county_facts!$A:$BB,20,FALSE)</f>
        <v>92.6</v>
      </c>
      <c r="Y1034">
        <f>VLOOKUP($G1034,county_facts!$A:$BB,21,FALSE)</f>
        <v>3.1</v>
      </c>
      <c r="Z1034">
        <f>VLOOKUP($G1034,county_facts!$A:$BB,22,FALSE)</f>
        <v>4</v>
      </c>
      <c r="AA1034">
        <f>VLOOKUP($G1034,county_facts!$A:$BB,23,FALSE)</f>
        <v>85</v>
      </c>
      <c r="AB1034">
        <f>VLOOKUP($G1034,county_facts!$A:$BB,24,FALSE)</f>
        <v>18.399999999999999</v>
      </c>
      <c r="AC1034">
        <f>VLOOKUP($G1034,county_facts!$A:$BB,25,FALSE)</f>
        <v>2698</v>
      </c>
      <c r="AD1034">
        <f>VLOOKUP($G1034,county_facts!$A:$BB,26,FALSE)</f>
        <v>33.9</v>
      </c>
      <c r="AE1034">
        <f>VLOOKUP($G1034,county_facts!$A:$BB,27,FALSE)</f>
        <v>15017</v>
      </c>
      <c r="AF1034">
        <f>VLOOKUP($G1034,county_facts!$A:$BB,28,FALSE)</f>
        <v>80.2</v>
      </c>
      <c r="AG1034">
        <f>VLOOKUP($G1034,county_facts!$A:$BB,29,FALSE)</f>
        <v>2.2000000000000002</v>
      </c>
      <c r="AH1034">
        <f>VLOOKUP($G1034,county_facts!$A:$BB,30,FALSE)</f>
        <v>223800</v>
      </c>
      <c r="AI1034">
        <f>VLOOKUP($G1034,county_facts!$A:$BB,31,FALSE)</f>
        <v>9121</v>
      </c>
      <c r="AJ1034">
        <f>VLOOKUP($G1034,county_facts!$A:$BB,32,FALSE)</f>
        <v>2.6</v>
      </c>
      <c r="AK1034">
        <f>VLOOKUP($G1034,county_facts!$A:$BB,33,FALSE)</f>
        <v>25854</v>
      </c>
      <c r="AL1034">
        <f>VLOOKUP($G1034,county_facts!$A:$BB,34,FALSE)</f>
        <v>57159</v>
      </c>
      <c r="AM1034">
        <f>VLOOKUP($G1034,county_facts!$A:$BB,35,FALSE)</f>
        <v>9.8000000000000007</v>
      </c>
      <c r="AN1034">
        <f>VLOOKUP($G1034,county_facts!$A:$BB,36,FALSE)</f>
        <v>601</v>
      </c>
      <c r="AO1034">
        <f>VLOOKUP($G1034,county_facts!$A:$BB,37,FALSE)</f>
        <v>4554</v>
      </c>
      <c r="AP1034">
        <f>VLOOKUP($G1034,county_facts!$A:$BB,38,FALSE)</f>
        <v>15.1</v>
      </c>
      <c r="AQ1034">
        <f>VLOOKUP($G1034,county_facts!$A:$BB,39,FALSE)</f>
        <v>1926</v>
      </c>
      <c r="AR1034">
        <f>VLOOKUP($G1034,county_facts!$A:$BB,40,FALSE)</f>
        <v>2988</v>
      </c>
      <c r="AS1034">
        <f>VLOOKUP($G1034,county_facts!$A:$BB,41,FALSE)</f>
        <v>0</v>
      </c>
      <c r="AT1034">
        <f>VLOOKUP($G1034,county_facts!$A:$BB,42,FALSE)</f>
        <v>0</v>
      </c>
      <c r="AU1034">
        <f>VLOOKUP($G1034,county_facts!$A:$BB,43,FALSE)</f>
        <v>0</v>
      </c>
      <c r="AV1034">
        <f>VLOOKUP($G1034,county_facts!$A:$BB,44,FALSE)</f>
        <v>0</v>
      </c>
      <c r="AW1034">
        <f>VLOOKUP($G1034,county_facts!$A:$BB,45,FALSE)</f>
        <v>0</v>
      </c>
      <c r="AX1034">
        <f>VLOOKUP($G1034,county_facts!$A:$BB,46,FALSE)</f>
        <v>23.2</v>
      </c>
      <c r="AY1034">
        <f>VLOOKUP($G1034,county_facts!$A:$BB,47,FALSE)</f>
        <v>0</v>
      </c>
      <c r="AZ1034">
        <f>VLOOKUP($G1034,county_facts!$A:$BB,48,FALSE)</f>
        <v>0</v>
      </c>
      <c r="BA1034">
        <f>VLOOKUP($G1034,county_facts!$A:$BB,49,FALSE)</f>
        <v>263948</v>
      </c>
      <c r="BB1034">
        <f>VLOOKUP($G1034,county_facts!$A:$BB,50,FALSE)</f>
        <v>11058</v>
      </c>
      <c r="BC1034">
        <f>VLOOKUP($G1034,county_facts!$A:$BB,51,FALSE)</f>
        <v>34534</v>
      </c>
      <c r="BD1034">
        <f>VLOOKUP($G1034,county_facts!$A:$BB,52,FALSE)</f>
        <v>241</v>
      </c>
      <c r="BE1034">
        <f>VLOOKUP($G1034,county_facts!$A:$BB,53,FALSE)</f>
        <v>261.85000000000002</v>
      </c>
      <c r="BF1034">
        <f>VLOOKUP($G1034,county_facts!$A:$BB,54,FALSE)</f>
        <v>89.9</v>
      </c>
    </row>
    <row r="1035" spans="1:58" x14ac:dyDescent="0.3">
      <c r="A1035" t="s">
        <v>9</v>
      </c>
      <c r="B1035" t="s">
        <v>456</v>
      </c>
      <c r="C1035">
        <v>419</v>
      </c>
      <c r="D1035" t="s">
        <v>403</v>
      </c>
      <c r="E1035">
        <v>1371</v>
      </c>
      <c r="F1035">
        <v>0.30561633799999999</v>
      </c>
      <c r="G1035">
        <v>37053</v>
      </c>
      <c r="H1035">
        <f>VLOOKUP($G1035,county_facts!$A:$BB,4,FALSE)</f>
        <v>24976</v>
      </c>
      <c r="I1035">
        <f>VLOOKUP($G1035,county_facts!$A:$BB,5,FALSE)</f>
        <v>23547</v>
      </c>
      <c r="J1035">
        <f>VLOOKUP($G1035,county_facts!$A:$BB,6,FALSE)</f>
        <v>6.1</v>
      </c>
      <c r="K1035">
        <f>VLOOKUP($G1035,county_facts!$A:$BB,7,FALSE)</f>
        <v>23547</v>
      </c>
      <c r="L1035">
        <f>VLOOKUP($G1035,county_facts!$A:$BB,8,FALSE)</f>
        <v>5.0999999999999996</v>
      </c>
      <c r="M1035">
        <f>VLOOKUP($G1035,county_facts!$A:$BB,9,FALSE)</f>
        <v>22.1</v>
      </c>
      <c r="N1035">
        <f>VLOOKUP($G1035,county_facts!$A:$BB,10,FALSE)</f>
        <v>14.9</v>
      </c>
      <c r="O1035">
        <f>VLOOKUP($G1035,county_facts!$A:$BB,11,FALSE)</f>
        <v>50.3</v>
      </c>
      <c r="P1035">
        <f>VLOOKUP($G1035,county_facts!$A:$BB,12,FALSE)</f>
        <v>90.4</v>
      </c>
      <c r="Q1035">
        <f>VLOOKUP($G1035,county_facts!$A:$BB,13,FALSE)</f>
        <v>6.1</v>
      </c>
      <c r="R1035">
        <f>VLOOKUP($G1035,county_facts!$A:$BB,14,FALSE)</f>
        <v>0.6</v>
      </c>
      <c r="S1035">
        <f>VLOOKUP($G1035,county_facts!$A:$BB,15,FALSE)</f>
        <v>0.8</v>
      </c>
      <c r="T1035">
        <f>VLOOKUP($G1035,county_facts!$A:$BB,16,FALSE)</f>
        <v>0.1</v>
      </c>
      <c r="U1035">
        <f>VLOOKUP($G1035,county_facts!$A:$BB,17,FALSE)</f>
        <v>2.1</v>
      </c>
      <c r="V1035">
        <f>VLOOKUP($G1035,county_facts!$A:$BB,18,FALSE)</f>
        <v>3.7</v>
      </c>
      <c r="W1035">
        <f>VLOOKUP($G1035,county_facts!$A:$BB,19,FALSE)</f>
        <v>87.4</v>
      </c>
      <c r="X1035">
        <f>VLOOKUP($G1035,county_facts!$A:$BB,20,FALSE)</f>
        <v>92.6</v>
      </c>
      <c r="Y1035">
        <f>VLOOKUP($G1035,county_facts!$A:$BB,21,FALSE)</f>
        <v>3.1</v>
      </c>
      <c r="Z1035">
        <f>VLOOKUP($G1035,county_facts!$A:$BB,22,FALSE)</f>
        <v>4</v>
      </c>
      <c r="AA1035">
        <f>VLOOKUP($G1035,county_facts!$A:$BB,23,FALSE)</f>
        <v>85</v>
      </c>
      <c r="AB1035">
        <f>VLOOKUP($G1035,county_facts!$A:$BB,24,FALSE)</f>
        <v>18.399999999999999</v>
      </c>
      <c r="AC1035">
        <f>VLOOKUP($G1035,county_facts!$A:$BB,25,FALSE)</f>
        <v>2698</v>
      </c>
      <c r="AD1035">
        <f>VLOOKUP($G1035,county_facts!$A:$BB,26,FALSE)</f>
        <v>33.9</v>
      </c>
      <c r="AE1035">
        <f>VLOOKUP($G1035,county_facts!$A:$BB,27,FALSE)</f>
        <v>15017</v>
      </c>
      <c r="AF1035">
        <f>VLOOKUP($G1035,county_facts!$A:$BB,28,FALSE)</f>
        <v>80.2</v>
      </c>
      <c r="AG1035">
        <f>VLOOKUP($G1035,county_facts!$A:$BB,29,FALSE)</f>
        <v>2.2000000000000002</v>
      </c>
      <c r="AH1035">
        <f>VLOOKUP($G1035,county_facts!$A:$BB,30,FALSE)</f>
        <v>223800</v>
      </c>
      <c r="AI1035">
        <f>VLOOKUP($G1035,county_facts!$A:$BB,31,FALSE)</f>
        <v>9121</v>
      </c>
      <c r="AJ1035">
        <f>VLOOKUP($G1035,county_facts!$A:$BB,32,FALSE)</f>
        <v>2.6</v>
      </c>
      <c r="AK1035">
        <f>VLOOKUP($G1035,county_facts!$A:$BB,33,FALSE)</f>
        <v>25854</v>
      </c>
      <c r="AL1035">
        <f>VLOOKUP($G1035,county_facts!$A:$BB,34,FALSE)</f>
        <v>57159</v>
      </c>
      <c r="AM1035">
        <f>VLOOKUP($G1035,county_facts!$A:$BB,35,FALSE)</f>
        <v>9.8000000000000007</v>
      </c>
      <c r="AN1035">
        <f>VLOOKUP($G1035,county_facts!$A:$BB,36,FALSE)</f>
        <v>601</v>
      </c>
      <c r="AO1035">
        <f>VLOOKUP($G1035,county_facts!$A:$BB,37,FALSE)</f>
        <v>4554</v>
      </c>
      <c r="AP1035">
        <f>VLOOKUP($G1035,county_facts!$A:$BB,38,FALSE)</f>
        <v>15.1</v>
      </c>
      <c r="AQ1035">
        <f>VLOOKUP($G1035,county_facts!$A:$BB,39,FALSE)</f>
        <v>1926</v>
      </c>
      <c r="AR1035">
        <f>VLOOKUP($G1035,county_facts!$A:$BB,40,FALSE)</f>
        <v>2988</v>
      </c>
      <c r="AS1035">
        <f>VLOOKUP($G1035,county_facts!$A:$BB,41,FALSE)</f>
        <v>0</v>
      </c>
      <c r="AT1035">
        <f>VLOOKUP($G1035,county_facts!$A:$BB,42,FALSE)</f>
        <v>0</v>
      </c>
      <c r="AU1035">
        <f>VLOOKUP($G1035,county_facts!$A:$BB,43,FALSE)</f>
        <v>0</v>
      </c>
      <c r="AV1035">
        <f>VLOOKUP($G1035,county_facts!$A:$BB,44,FALSE)</f>
        <v>0</v>
      </c>
      <c r="AW1035">
        <f>VLOOKUP($G1035,county_facts!$A:$BB,45,FALSE)</f>
        <v>0</v>
      </c>
      <c r="AX1035">
        <f>VLOOKUP($G1035,county_facts!$A:$BB,46,FALSE)</f>
        <v>23.2</v>
      </c>
      <c r="AY1035">
        <f>VLOOKUP($G1035,county_facts!$A:$BB,47,FALSE)</f>
        <v>0</v>
      </c>
      <c r="AZ1035">
        <f>VLOOKUP($G1035,county_facts!$A:$BB,48,FALSE)</f>
        <v>0</v>
      </c>
      <c r="BA1035">
        <f>VLOOKUP($G1035,county_facts!$A:$BB,49,FALSE)</f>
        <v>263948</v>
      </c>
      <c r="BB1035">
        <f>VLOOKUP($G1035,county_facts!$A:$BB,50,FALSE)</f>
        <v>11058</v>
      </c>
      <c r="BC1035">
        <f>VLOOKUP($G1035,county_facts!$A:$BB,51,FALSE)</f>
        <v>34534</v>
      </c>
      <c r="BD1035">
        <f>VLOOKUP($G1035,county_facts!$A:$BB,52,FALSE)</f>
        <v>241</v>
      </c>
      <c r="BE1035">
        <f>VLOOKUP($G1035,county_facts!$A:$BB,53,FALSE)</f>
        <v>261.85000000000002</v>
      </c>
      <c r="BF1035">
        <f>VLOOKUP($G1035,county_facts!$A:$BB,54,FALSE)</f>
        <v>89.9</v>
      </c>
    </row>
    <row r="1036" spans="1:58" x14ac:dyDescent="0.3">
      <c r="A1036" t="s">
        <v>6</v>
      </c>
      <c r="B1036" t="s">
        <v>457</v>
      </c>
      <c r="C1036">
        <v>19482</v>
      </c>
      <c r="D1036" t="s">
        <v>403</v>
      </c>
      <c r="E1036">
        <v>26816</v>
      </c>
      <c r="F1036">
        <v>0.72650656300000005</v>
      </c>
      <c r="G1036">
        <v>37051</v>
      </c>
      <c r="H1036">
        <f>VLOOKUP($G1036,county_facts!$A:$BB,4,FALSE)</f>
        <v>326328</v>
      </c>
      <c r="I1036">
        <f>VLOOKUP($G1036,county_facts!$A:$BB,5,FALSE)</f>
        <v>319431</v>
      </c>
      <c r="J1036">
        <f>VLOOKUP($G1036,county_facts!$A:$BB,6,FALSE)</f>
        <v>2.2000000000000002</v>
      </c>
      <c r="K1036">
        <f>VLOOKUP($G1036,county_facts!$A:$BB,7,FALSE)</f>
        <v>319431</v>
      </c>
      <c r="L1036">
        <f>VLOOKUP($G1036,county_facts!$A:$BB,8,FALSE)</f>
        <v>8.1999999999999993</v>
      </c>
      <c r="M1036">
        <f>VLOOKUP($G1036,county_facts!$A:$BB,9,FALSE)</f>
        <v>25.8</v>
      </c>
      <c r="N1036">
        <f>VLOOKUP($G1036,county_facts!$A:$BB,10,FALSE)</f>
        <v>10.8</v>
      </c>
      <c r="O1036">
        <f>VLOOKUP($G1036,county_facts!$A:$BB,11,FALSE)</f>
        <v>51</v>
      </c>
      <c r="P1036">
        <f>VLOOKUP($G1036,county_facts!$A:$BB,12,FALSE)</f>
        <v>53.2</v>
      </c>
      <c r="Q1036">
        <f>VLOOKUP($G1036,county_facts!$A:$BB,13,FALSE)</f>
        <v>37.6</v>
      </c>
      <c r="R1036">
        <f>VLOOKUP($G1036,county_facts!$A:$BB,14,FALSE)</f>
        <v>1.8</v>
      </c>
      <c r="S1036">
        <f>VLOOKUP($G1036,county_facts!$A:$BB,15,FALSE)</f>
        <v>2.7</v>
      </c>
      <c r="T1036">
        <f>VLOOKUP($G1036,county_facts!$A:$BB,16,FALSE)</f>
        <v>0.4</v>
      </c>
      <c r="U1036">
        <f>VLOOKUP($G1036,county_facts!$A:$BB,17,FALSE)</f>
        <v>4.3</v>
      </c>
      <c r="V1036">
        <f>VLOOKUP($G1036,county_facts!$A:$BB,18,FALSE)</f>
        <v>11</v>
      </c>
      <c r="W1036">
        <f>VLOOKUP($G1036,county_facts!$A:$BB,19,FALSE)</f>
        <v>45.2</v>
      </c>
      <c r="X1036">
        <f>VLOOKUP($G1036,county_facts!$A:$BB,20,FALSE)</f>
        <v>76.900000000000006</v>
      </c>
      <c r="Y1036">
        <f>VLOOKUP($G1036,county_facts!$A:$BB,21,FALSE)</f>
        <v>5.6</v>
      </c>
      <c r="Z1036">
        <f>VLOOKUP($G1036,county_facts!$A:$BB,22,FALSE)</f>
        <v>11</v>
      </c>
      <c r="AA1036">
        <f>VLOOKUP($G1036,county_facts!$A:$BB,23,FALSE)</f>
        <v>89.2</v>
      </c>
      <c r="AB1036">
        <f>VLOOKUP($G1036,county_facts!$A:$BB,24,FALSE)</f>
        <v>22.7</v>
      </c>
      <c r="AC1036">
        <f>VLOOKUP($G1036,county_facts!$A:$BB,25,FALSE)</f>
        <v>42332</v>
      </c>
      <c r="AD1036">
        <f>VLOOKUP($G1036,county_facts!$A:$BB,26,FALSE)</f>
        <v>21.5</v>
      </c>
      <c r="AE1036">
        <f>VLOOKUP($G1036,county_facts!$A:$BB,27,FALSE)</f>
        <v>143870</v>
      </c>
      <c r="AF1036">
        <f>VLOOKUP($G1036,county_facts!$A:$BB,28,FALSE)</f>
        <v>54.8</v>
      </c>
      <c r="AG1036">
        <f>VLOOKUP($G1036,county_facts!$A:$BB,29,FALSE)</f>
        <v>22.2</v>
      </c>
      <c r="AH1036">
        <f>VLOOKUP($G1036,county_facts!$A:$BB,30,FALSE)</f>
        <v>128700</v>
      </c>
      <c r="AI1036">
        <f>VLOOKUP($G1036,county_facts!$A:$BB,31,FALSE)</f>
        <v>121226</v>
      </c>
      <c r="AJ1036">
        <f>VLOOKUP($G1036,county_facts!$A:$BB,32,FALSE)</f>
        <v>2.5499999999999998</v>
      </c>
      <c r="AK1036">
        <f>VLOOKUP($G1036,county_facts!$A:$BB,33,FALSE)</f>
        <v>23067</v>
      </c>
      <c r="AL1036">
        <f>VLOOKUP($G1036,county_facts!$A:$BB,34,FALSE)</f>
        <v>45231</v>
      </c>
      <c r="AM1036">
        <f>VLOOKUP($G1036,county_facts!$A:$BB,35,FALSE)</f>
        <v>17</v>
      </c>
      <c r="AN1036">
        <f>VLOOKUP($G1036,county_facts!$A:$BB,36,FALSE)</f>
        <v>5664</v>
      </c>
      <c r="AO1036">
        <f>VLOOKUP($G1036,county_facts!$A:$BB,37,FALSE)</f>
        <v>93550</v>
      </c>
      <c r="AP1036">
        <f>VLOOKUP($G1036,county_facts!$A:$BB,38,FALSE)</f>
        <v>-0.9</v>
      </c>
      <c r="AQ1036">
        <f>VLOOKUP($G1036,county_facts!$A:$BB,39,FALSE)</f>
        <v>16641</v>
      </c>
      <c r="AR1036">
        <f>VLOOKUP($G1036,county_facts!$A:$BB,40,FALSE)</f>
        <v>19749</v>
      </c>
      <c r="AS1036">
        <f>VLOOKUP($G1036,county_facts!$A:$BB,41,FALSE)</f>
        <v>23.7</v>
      </c>
      <c r="AT1036">
        <f>VLOOKUP($G1036,county_facts!$A:$BB,42,FALSE)</f>
        <v>1.3</v>
      </c>
      <c r="AU1036">
        <f>VLOOKUP($G1036,county_facts!$A:$BB,43,FALSE)</f>
        <v>5.8</v>
      </c>
      <c r="AV1036">
        <f>VLOOKUP($G1036,county_facts!$A:$BB,44,FALSE)</f>
        <v>0</v>
      </c>
      <c r="AW1036">
        <f>VLOOKUP($G1036,county_facts!$A:$BB,45,FALSE)</f>
        <v>2.6</v>
      </c>
      <c r="AX1036">
        <f>VLOOKUP($G1036,county_facts!$A:$BB,46,FALSE)</f>
        <v>32.9</v>
      </c>
      <c r="AY1036">
        <f>VLOOKUP($G1036,county_facts!$A:$BB,47,FALSE)</f>
        <v>0</v>
      </c>
      <c r="AZ1036">
        <f>VLOOKUP($G1036,county_facts!$A:$BB,48,FALSE)</f>
        <v>920026</v>
      </c>
      <c r="BA1036">
        <f>VLOOKUP($G1036,county_facts!$A:$BB,49,FALSE)</f>
        <v>3897360</v>
      </c>
      <c r="BB1036">
        <f>VLOOKUP($G1036,county_facts!$A:$BB,50,FALSE)</f>
        <v>12624</v>
      </c>
      <c r="BC1036">
        <f>VLOOKUP($G1036,county_facts!$A:$BB,51,FALSE)</f>
        <v>0</v>
      </c>
      <c r="BD1036">
        <f>VLOOKUP($G1036,county_facts!$A:$BB,52,FALSE)</f>
        <v>870</v>
      </c>
      <c r="BE1036">
        <f>VLOOKUP($G1036,county_facts!$A:$BB,53,FALSE)</f>
        <v>652.32000000000005</v>
      </c>
      <c r="BF1036">
        <f>VLOOKUP($G1036,county_facts!$A:$BB,54,FALSE)</f>
        <v>489.7</v>
      </c>
    </row>
    <row r="1037" spans="1:58" x14ac:dyDescent="0.3">
      <c r="A1037" t="s">
        <v>9</v>
      </c>
      <c r="B1037" t="s">
        <v>457</v>
      </c>
      <c r="C1037">
        <v>7334</v>
      </c>
      <c r="D1037" t="s">
        <v>403</v>
      </c>
      <c r="E1037">
        <v>26816</v>
      </c>
      <c r="F1037">
        <v>0.27349343700000001</v>
      </c>
      <c r="G1037">
        <v>37051</v>
      </c>
      <c r="H1037">
        <f>VLOOKUP($G1037,county_facts!$A:$BB,4,FALSE)</f>
        <v>326328</v>
      </c>
      <c r="I1037">
        <f>VLOOKUP($G1037,county_facts!$A:$BB,5,FALSE)</f>
        <v>319431</v>
      </c>
      <c r="J1037">
        <f>VLOOKUP($G1037,county_facts!$A:$BB,6,FALSE)</f>
        <v>2.2000000000000002</v>
      </c>
      <c r="K1037">
        <f>VLOOKUP($G1037,county_facts!$A:$BB,7,FALSE)</f>
        <v>319431</v>
      </c>
      <c r="L1037">
        <f>VLOOKUP($G1037,county_facts!$A:$BB,8,FALSE)</f>
        <v>8.1999999999999993</v>
      </c>
      <c r="M1037">
        <f>VLOOKUP($G1037,county_facts!$A:$BB,9,FALSE)</f>
        <v>25.8</v>
      </c>
      <c r="N1037">
        <f>VLOOKUP($G1037,county_facts!$A:$BB,10,FALSE)</f>
        <v>10.8</v>
      </c>
      <c r="O1037">
        <f>VLOOKUP($G1037,county_facts!$A:$BB,11,FALSE)</f>
        <v>51</v>
      </c>
      <c r="P1037">
        <f>VLOOKUP($G1037,county_facts!$A:$BB,12,FALSE)</f>
        <v>53.2</v>
      </c>
      <c r="Q1037">
        <f>VLOOKUP($G1037,county_facts!$A:$BB,13,FALSE)</f>
        <v>37.6</v>
      </c>
      <c r="R1037">
        <f>VLOOKUP($G1037,county_facts!$A:$BB,14,FALSE)</f>
        <v>1.8</v>
      </c>
      <c r="S1037">
        <f>VLOOKUP($G1037,county_facts!$A:$BB,15,FALSE)</f>
        <v>2.7</v>
      </c>
      <c r="T1037">
        <f>VLOOKUP($G1037,county_facts!$A:$BB,16,FALSE)</f>
        <v>0.4</v>
      </c>
      <c r="U1037">
        <f>VLOOKUP($G1037,county_facts!$A:$BB,17,FALSE)</f>
        <v>4.3</v>
      </c>
      <c r="V1037">
        <f>VLOOKUP($G1037,county_facts!$A:$BB,18,FALSE)</f>
        <v>11</v>
      </c>
      <c r="W1037">
        <f>VLOOKUP($G1037,county_facts!$A:$BB,19,FALSE)</f>
        <v>45.2</v>
      </c>
      <c r="X1037">
        <f>VLOOKUP($G1037,county_facts!$A:$BB,20,FALSE)</f>
        <v>76.900000000000006</v>
      </c>
      <c r="Y1037">
        <f>VLOOKUP($G1037,county_facts!$A:$BB,21,FALSE)</f>
        <v>5.6</v>
      </c>
      <c r="Z1037">
        <f>VLOOKUP($G1037,county_facts!$A:$BB,22,FALSE)</f>
        <v>11</v>
      </c>
      <c r="AA1037">
        <f>VLOOKUP($G1037,county_facts!$A:$BB,23,FALSE)</f>
        <v>89.2</v>
      </c>
      <c r="AB1037">
        <f>VLOOKUP($G1037,county_facts!$A:$BB,24,FALSE)</f>
        <v>22.7</v>
      </c>
      <c r="AC1037">
        <f>VLOOKUP($G1037,county_facts!$A:$BB,25,FALSE)</f>
        <v>42332</v>
      </c>
      <c r="AD1037">
        <f>VLOOKUP($G1037,county_facts!$A:$BB,26,FALSE)</f>
        <v>21.5</v>
      </c>
      <c r="AE1037">
        <f>VLOOKUP($G1037,county_facts!$A:$BB,27,FALSE)</f>
        <v>143870</v>
      </c>
      <c r="AF1037">
        <f>VLOOKUP($G1037,county_facts!$A:$BB,28,FALSE)</f>
        <v>54.8</v>
      </c>
      <c r="AG1037">
        <f>VLOOKUP($G1037,county_facts!$A:$BB,29,FALSE)</f>
        <v>22.2</v>
      </c>
      <c r="AH1037">
        <f>VLOOKUP($G1037,county_facts!$A:$BB,30,FALSE)</f>
        <v>128700</v>
      </c>
      <c r="AI1037">
        <f>VLOOKUP($G1037,county_facts!$A:$BB,31,FALSE)</f>
        <v>121226</v>
      </c>
      <c r="AJ1037">
        <f>VLOOKUP($G1037,county_facts!$A:$BB,32,FALSE)</f>
        <v>2.5499999999999998</v>
      </c>
      <c r="AK1037">
        <f>VLOOKUP($G1037,county_facts!$A:$BB,33,FALSE)</f>
        <v>23067</v>
      </c>
      <c r="AL1037">
        <f>VLOOKUP($G1037,county_facts!$A:$BB,34,FALSE)</f>
        <v>45231</v>
      </c>
      <c r="AM1037">
        <f>VLOOKUP($G1037,county_facts!$A:$BB,35,FALSE)</f>
        <v>17</v>
      </c>
      <c r="AN1037">
        <f>VLOOKUP($G1037,county_facts!$A:$BB,36,FALSE)</f>
        <v>5664</v>
      </c>
      <c r="AO1037">
        <f>VLOOKUP($G1037,county_facts!$A:$BB,37,FALSE)</f>
        <v>93550</v>
      </c>
      <c r="AP1037">
        <f>VLOOKUP($G1037,county_facts!$A:$BB,38,FALSE)</f>
        <v>-0.9</v>
      </c>
      <c r="AQ1037">
        <f>VLOOKUP($G1037,county_facts!$A:$BB,39,FALSE)</f>
        <v>16641</v>
      </c>
      <c r="AR1037">
        <f>VLOOKUP($G1037,county_facts!$A:$BB,40,FALSE)</f>
        <v>19749</v>
      </c>
      <c r="AS1037">
        <f>VLOOKUP($G1037,county_facts!$A:$BB,41,FALSE)</f>
        <v>23.7</v>
      </c>
      <c r="AT1037">
        <f>VLOOKUP($G1037,county_facts!$A:$BB,42,FALSE)</f>
        <v>1.3</v>
      </c>
      <c r="AU1037">
        <f>VLOOKUP($G1037,county_facts!$A:$BB,43,FALSE)</f>
        <v>5.8</v>
      </c>
      <c r="AV1037">
        <f>VLOOKUP($G1037,county_facts!$A:$BB,44,FALSE)</f>
        <v>0</v>
      </c>
      <c r="AW1037">
        <f>VLOOKUP($G1037,county_facts!$A:$BB,45,FALSE)</f>
        <v>2.6</v>
      </c>
      <c r="AX1037">
        <f>VLOOKUP($G1037,county_facts!$A:$BB,46,FALSE)</f>
        <v>32.9</v>
      </c>
      <c r="AY1037">
        <f>VLOOKUP($G1037,county_facts!$A:$BB,47,FALSE)</f>
        <v>0</v>
      </c>
      <c r="AZ1037">
        <f>VLOOKUP($G1037,county_facts!$A:$BB,48,FALSE)</f>
        <v>920026</v>
      </c>
      <c r="BA1037">
        <f>VLOOKUP($G1037,county_facts!$A:$BB,49,FALSE)</f>
        <v>3897360</v>
      </c>
      <c r="BB1037">
        <f>VLOOKUP($G1037,county_facts!$A:$BB,50,FALSE)</f>
        <v>12624</v>
      </c>
      <c r="BC1037">
        <f>VLOOKUP($G1037,county_facts!$A:$BB,51,FALSE)</f>
        <v>0</v>
      </c>
      <c r="BD1037">
        <f>VLOOKUP($G1037,county_facts!$A:$BB,52,FALSE)</f>
        <v>870</v>
      </c>
      <c r="BE1037">
        <f>VLOOKUP($G1037,county_facts!$A:$BB,53,FALSE)</f>
        <v>652.32000000000005</v>
      </c>
      <c r="BF1037">
        <f>VLOOKUP($G1037,county_facts!$A:$BB,54,FALSE)</f>
        <v>489.7</v>
      </c>
    </row>
    <row r="1038" spans="1:58" x14ac:dyDescent="0.3">
      <c r="A1038" t="s">
        <v>6</v>
      </c>
      <c r="B1038" t="s">
        <v>458</v>
      </c>
      <c r="C1038">
        <v>5085</v>
      </c>
      <c r="D1038" t="s">
        <v>403</v>
      </c>
      <c r="E1038">
        <v>6822</v>
      </c>
      <c r="F1038">
        <v>0.74538258599999996</v>
      </c>
      <c r="G1038">
        <v>37049</v>
      </c>
      <c r="H1038">
        <f>VLOOKUP($G1038,county_facts!$A:$BB,4,FALSE)</f>
        <v>104510</v>
      </c>
      <c r="I1038">
        <f>VLOOKUP($G1038,county_facts!$A:$BB,5,FALSE)</f>
        <v>103505</v>
      </c>
      <c r="J1038">
        <f>VLOOKUP($G1038,county_facts!$A:$BB,6,FALSE)</f>
        <v>1</v>
      </c>
      <c r="K1038">
        <f>VLOOKUP($G1038,county_facts!$A:$BB,7,FALSE)</f>
        <v>103505</v>
      </c>
      <c r="L1038">
        <f>VLOOKUP($G1038,county_facts!$A:$BB,8,FALSE)</f>
        <v>7</v>
      </c>
      <c r="M1038">
        <f>VLOOKUP($G1038,county_facts!$A:$BB,9,FALSE)</f>
        <v>22.5</v>
      </c>
      <c r="N1038">
        <f>VLOOKUP($G1038,county_facts!$A:$BB,10,FALSE)</f>
        <v>17.100000000000001</v>
      </c>
      <c r="O1038">
        <f>VLOOKUP($G1038,county_facts!$A:$BB,11,FALSE)</f>
        <v>49.2</v>
      </c>
      <c r="P1038">
        <f>VLOOKUP($G1038,county_facts!$A:$BB,12,FALSE)</f>
        <v>72.2</v>
      </c>
      <c r="Q1038">
        <f>VLOOKUP($G1038,county_facts!$A:$BB,13,FALSE)</f>
        <v>21.7</v>
      </c>
      <c r="R1038">
        <f>VLOOKUP($G1038,county_facts!$A:$BB,14,FALSE)</f>
        <v>0.6</v>
      </c>
      <c r="S1038">
        <f>VLOOKUP($G1038,county_facts!$A:$BB,15,FALSE)</f>
        <v>2.6</v>
      </c>
      <c r="T1038">
        <f>VLOOKUP($G1038,county_facts!$A:$BB,16,FALSE)</f>
        <v>0.2</v>
      </c>
      <c r="U1038">
        <f>VLOOKUP($G1038,county_facts!$A:$BB,17,FALSE)</f>
        <v>2.7</v>
      </c>
      <c r="V1038">
        <f>VLOOKUP($G1038,county_facts!$A:$BB,18,FALSE)</f>
        <v>7.1</v>
      </c>
      <c r="W1038">
        <f>VLOOKUP($G1038,county_facts!$A:$BB,19,FALSE)</f>
        <v>66.3</v>
      </c>
      <c r="X1038">
        <f>VLOOKUP($G1038,county_facts!$A:$BB,20,FALSE)</f>
        <v>80.5</v>
      </c>
      <c r="Y1038">
        <f>VLOOKUP($G1038,county_facts!$A:$BB,21,FALSE)</f>
        <v>4.7</v>
      </c>
      <c r="Z1038">
        <f>VLOOKUP($G1038,county_facts!$A:$BB,22,FALSE)</f>
        <v>7.7</v>
      </c>
      <c r="AA1038">
        <f>VLOOKUP($G1038,county_facts!$A:$BB,23,FALSE)</f>
        <v>87.2</v>
      </c>
      <c r="AB1038">
        <f>VLOOKUP($G1038,county_facts!$A:$BB,24,FALSE)</f>
        <v>21</v>
      </c>
      <c r="AC1038">
        <f>VLOOKUP($G1038,county_facts!$A:$BB,25,FALSE)</f>
        <v>13147</v>
      </c>
      <c r="AD1038">
        <f>VLOOKUP($G1038,county_facts!$A:$BB,26,FALSE)</f>
        <v>21</v>
      </c>
      <c r="AE1038">
        <f>VLOOKUP($G1038,county_facts!$A:$BB,27,FALSE)</f>
        <v>45922</v>
      </c>
      <c r="AF1038">
        <f>VLOOKUP($G1038,county_facts!$A:$BB,28,FALSE)</f>
        <v>63.6</v>
      </c>
      <c r="AG1038">
        <f>VLOOKUP($G1038,county_facts!$A:$BB,29,FALSE)</f>
        <v>13</v>
      </c>
      <c r="AH1038">
        <f>VLOOKUP($G1038,county_facts!$A:$BB,30,FALSE)</f>
        <v>152400</v>
      </c>
      <c r="AI1038">
        <f>VLOOKUP($G1038,county_facts!$A:$BB,31,FALSE)</f>
        <v>39931</v>
      </c>
      <c r="AJ1038">
        <f>VLOOKUP($G1038,county_facts!$A:$BB,32,FALSE)</f>
        <v>2.5099999999999998</v>
      </c>
      <c r="AK1038">
        <f>VLOOKUP($G1038,county_facts!$A:$BB,33,FALSE)</f>
        <v>24260</v>
      </c>
      <c r="AL1038">
        <f>VLOOKUP($G1038,county_facts!$A:$BB,34,FALSE)</f>
        <v>47141</v>
      </c>
      <c r="AM1038">
        <f>VLOOKUP($G1038,county_facts!$A:$BB,35,FALSE)</f>
        <v>16.600000000000001</v>
      </c>
      <c r="AN1038">
        <f>VLOOKUP($G1038,county_facts!$A:$BB,36,FALSE)</f>
        <v>2144</v>
      </c>
      <c r="AO1038">
        <f>VLOOKUP($G1038,county_facts!$A:$BB,37,FALSE)</f>
        <v>26984</v>
      </c>
      <c r="AP1038">
        <f>VLOOKUP($G1038,county_facts!$A:$BB,38,FALSE)</f>
        <v>-3.6</v>
      </c>
      <c r="AQ1038">
        <f>VLOOKUP($G1038,county_facts!$A:$BB,39,FALSE)</f>
        <v>5704</v>
      </c>
      <c r="AR1038">
        <f>VLOOKUP($G1038,county_facts!$A:$BB,40,FALSE)</f>
        <v>8734</v>
      </c>
      <c r="AS1038">
        <f>VLOOKUP($G1038,county_facts!$A:$BB,41,FALSE)</f>
        <v>0</v>
      </c>
      <c r="AT1038">
        <f>VLOOKUP($G1038,county_facts!$A:$BB,42,FALSE)</f>
        <v>0</v>
      </c>
      <c r="AU1038">
        <f>VLOOKUP($G1038,county_facts!$A:$BB,43,FALSE)</f>
        <v>2</v>
      </c>
      <c r="AV1038">
        <f>VLOOKUP($G1038,county_facts!$A:$BB,44,FALSE)</f>
        <v>0.4</v>
      </c>
      <c r="AW1038">
        <f>VLOOKUP($G1038,county_facts!$A:$BB,45,FALSE)</f>
        <v>2</v>
      </c>
      <c r="AX1038">
        <f>VLOOKUP($G1038,county_facts!$A:$BB,46,FALSE)</f>
        <v>26.2</v>
      </c>
      <c r="AY1038">
        <f>VLOOKUP($G1038,county_facts!$A:$BB,47,FALSE)</f>
        <v>0</v>
      </c>
      <c r="AZ1038">
        <f>VLOOKUP($G1038,county_facts!$A:$BB,48,FALSE)</f>
        <v>827702</v>
      </c>
      <c r="BA1038">
        <f>VLOOKUP($G1038,county_facts!$A:$BB,49,FALSE)</f>
        <v>1111719</v>
      </c>
      <c r="BB1038">
        <f>VLOOKUP($G1038,county_facts!$A:$BB,50,FALSE)</f>
        <v>11512</v>
      </c>
      <c r="BC1038">
        <f>VLOOKUP($G1038,county_facts!$A:$BB,51,FALSE)</f>
        <v>142120</v>
      </c>
      <c r="BD1038">
        <f>VLOOKUP($G1038,county_facts!$A:$BB,52,FALSE)</f>
        <v>254</v>
      </c>
      <c r="BE1038">
        <f>VLOOKUP($G1038,county_facts!$A:$BB,53,FALSE)</f>
        <v>708.96</v>
      </c>
      <c r="BF1038">
        <f>VLOOKUP($G1038,county_facts!$A:$BB,54,FALSE)</f>
        <v>146</v>
      </c>
    </row>
    <row r="1039" spans="1:58" x14ac:dyDescent="0.3">
      <c r="A1039" t="s">
        <v>9</v>
      </c>
      <c r="B1039" t="s">
        <v>458</v>
      </c>
      <c r="C1039">
        <v>1737</v>
      </c>
      <c r="D1039" t="s">
        <v>403</v>
      </c>
      <c r="E1039">
        <v>6822</v>
      </c>
      <c r="F1039">
        <v>0.25461741399999999</v>
      </c>
      <c r="G1039">
        <v>37049</v>
      </c>
      <c r="H1039">
        <f>VLOOKUP($G1039,county_facts!$A:$BB,4,FALSE)</f>
        <v>104510</v>
      </c>
      <c r="I1039">
        <f>VLOOKUP($G1039,county_facts!$A:$BB,5,FALSE)</f>
        <v>103505</v>
      </c>
      <c r="J1039">
        <f>VLOOKUP($G1039,county_facts!$A:$BB,6,FALSE)</f>
        <v>1</v>
      </c>
      <c r="K1039">
        <f>VLOOKUP($G1039,county_facts!$A:$BB,7,FALSE)</f>
        <v>103505</v>
      </c>
      <c r="L1039">
        <f>VLOOKUP($G1039,county_facts!$A:$BB,8,FALSE)</f>
        <v>7</v>
      </c>
      <c r="M1039">
        <f>VLOOKUP($G1039,county_facts!$A:$BB,9,FALSE)</f>
        <v>22.5</v>
      </c>
      <c r="N1039">
        <f>VLOOKUP($G1039,county_facts!$A:$BB,10,FALSE)</f>
        <v>17.100000000000001</v>
      </c>
      <c r="O1039">
        <f>VLOOKUP($G1039,county_facts!$A:$BB,11,FALSE)</f>
        <v>49.2</v>
      </c>
      <c r="P1039">
        <f>VLOOKUP($G1039,county_facts!$A:$BB,12,FALSE)</f>
        <v>72.2</v>
      </c>
      <c r="Q1039">
        <f>VLOOKUP($G1039,county_facts!$A:$BB,13,FALSE)</f>
        <v>21.7</v>
      </c>
      <c r="R1039">
        <f>VLOOKUP($G1039,county_facts!$A:$BB,14,FALSE)</f>
        <v>0.6</v>
      </c>
      <c r="S1039">
        <f>VLOOKUP($G1039,county_facts!$A:$BB,15,FALSE)</f>
        <v>2.6</v>
      </c>
      <c r="T1039">
        <f>VLOOKUP($G1039,county_facts!$A:$BB,16,FALSE)</f>
        <v>0.2</v>
      </c>
      <c r="U1039">
        <f>VLOOKUP($G1039,county_facts!$A:$BB,17,FALSE)</f>
        <v>2.7</v>
      </c>
      <c r="V1039">
        <f>VLOOKUP($G1039,county_facts!$A:$BB,18,FALSE)</f>
        <v>7.1</v>
      </c>
      <c r="W1039">
        <f>VLOOKUP($G1039,county_facts!$A:$BB,19,FALSE)</f>
        <v>66.3</v>
      </c>
      <c r="X1039">
        <f>VLOOKUP($G1039,county_facts!$A:$BB,20,FALSE)</f>
        <v>80.5</v>
      </c>
      <c r="Y1039">
        <f>VLOOKUP($G1039,county_facts!$A:$BB,21,FALSE)</f>
        <v>4.7</v>
      </c>
      <c r="Z1039">
        <f>VLOOKUP($G1039,county_facts!$A:$BB,22,FALSE)</f>
        <v>7.7</v>
      </c>
      <c r="AA1039">
        <f>VLOOKUP($G1039,county_facts!$A:$BB,23,FALSE)</f>
        <v>87.2</v>
      </c>
      <c r="AB1039">
        <f>VLOOKUP($G1039,county_facts!$A:$BB,24,FALSE)</f>
        <v>21</v>
      </c>
      <c r="AC1039">
        <f>VLOOKUP($G1039,county_facts!$A:$BB,25,FALSE)</f>
        <v>13147</v>
      </c>
      <c r="AD1039">
        <f>VLOOKUP($G1039,county_facts!$A:$BB,26,FALSE)</f>
        <v>21</v>
      </c>
      <c r="AE1039">
        <f>VLOOKUP($G1039,county_facts!$A:$BB,27,FALSE)</f>
        <v>45922</v>
      </c>
      <c r="AF1039">
        <f>VLOOKUP($G1039,county_facts!$A:$BB,28,FALSE)</f>
        <v>63.6</v>
      </c>
      <c r="AG1039">
        <f>VLOOKUP($G1039,county_facts!$A:$BB,29,FALSE)</f>
        <v>13</v>
      </c>
      <c r="AH1039">
        <f>VLOOKUP($G1039,county_facts!$A:$BB,30,FALSE)</f>
        <v>152400</v>
      </c>
      <c r="AI1039">
        <f>VLOOKUP($G1039,county_facts!$A:$BB,31,FALSE)</f>
        <v>39931</v>
      </c>
      <c r="AJ1039">
        <f>VLOOKUP($G1039,county_facts!$A:$BB,32,FALSE)</f>
        <v>2.5099999999999998</v>
      </c>
      <c r="AK1039">
        <f>VLOOKUP($G1039,county_facts!$A:$BB,33,FALSE)</f>
        <v>24260</v>
      </c>
      <c r="AL1039">
        <f>VLOOKUP($G1039,county_facts!$A:$BB,34,FALSE)</f>
        <v>47141</v>
      </c>
      <c r="AM1039">
        <f>VLOOKUP($G1039,county_facts!$A:$BB,35,FALSE)</f>
        <v>16.600000000000001</v>
      </c>
      <c r="AN1039">
        <f>VLOOKUP($G1039,county_facts!$A:$BB,36,FALSE)</f>
        <v>2144</v>
      </c>
      <c r="AO1039">
        <f>VLOOKUP($G1039,county_facts!$A:$BB,37,FALSE)</f>
        <v>26984</v>
      </c>
      <c r="AP1039">
        <f>VLOOKUP($G1039,county_facts!$A:$BB,38,FALSE)</f>
        <v>-3.6</v>
      </c>
      <c r="AQ1039">
        <f>VLOOKUP($G1039,county_facts!$A:$BB,39,FALSE)</f>
        <v>5704</v>
      </c>
      <c r="AR1039">
        <f>VLOOKUP($G1039,county_facts!$A:$BB,40,FALSE)</f>
        <v>8734</v>
      </c>
      <c r="AS1039">
        <f>VLOOKUP($G1039,county_facts!$A:$BB,41,FALSE)</f>
        <v>0</v>
      </c>
      <c r="AT1039">
        <f>VLOOKUP($G1039,county_facts!$A:$BB,42,FALSE)</f>
        <v>0</v>
      </c>
      <c r="AU1039">
        <f>VLOOKUP($G1039,county_facts!$A:$BB,43,FALSE)</f>
        <v>2</v>
      </c>
      <c r="AV1039">
        <f>VLOOKUP($G1039,county_facts!$A:$BB,44,FALSE)</f>
        <v>0.4</v>
      </c>
      <c r="AW1039">
        <f>VLOOKUP($G1039,county_facts!$A:$BB,45,FALSE)</f>
        <v>2</v>
      </c>
      <c r="AX1039">
        <f>VLOOKUP($G1039,county_facts!$A:$BB,46,FALSE)</f>
        <v>26.2</v>
      </c>
      <c r="AY1039">
        <f>VLOOKUP($G1039,county_facts!$A:$BB,47,FALSE)</f>
        <v>0</v>
      </c>
      <c r="AZ1039">
        <f>VLOOKUP($G1039,county_facts!$A:$BB,48,FALSE)</f>
        <v>827702</v>
      </c>
      <c r="BA1039">
        <f>VLOOKUP($G1039,county_facts!$A:$BB,49,FALSE)</f>
        <v>1111719</v>
      </c>
      <c r="BB1039">
        <f>VLOOKUP($G1039,county_facts!$A:$BB,50,FALSE)</f>
        <v>11512</v>
      </c>
      <c r="BC1039">
        <f>VLOOKUP($G1039,county_facts!$A:$BB,51,FALSE)</f>
        <v>142120</v>
      </c>
      <c r="BD1039">
        <f>VLOOKUP($G1039,county_facts!$A:$BB,52,FALSE)</f>
        <v>254</v>
      </c>
      <c r="BE1039">
        <f>VLOOKUP($G1039,county_facts!$A:$BB,53,FALSE)</f>
        <v>708.96</v>
      </c>
      <c r="BF1039">
        <f>VLOOKUP($G1039,county_facts!$A:$BB,54,FALSE)</f>
        <v>146</v>
      </c>
    </row>
    <row r="1040" spans="1:58" x14ac:dyDescent="0.3">
      <c r="A1040" t="s">
        <v>6</v>
      </c>
      <c r="B1040" t="s">
        <v>459</v>
      </c>
      <c r="C1040">
        <v>2555</v>
      </c>
      <c r="D1040" t="s">
        <v>403</v>
      </c>
      <c r="E1040">
        <v>3381</v>
      </c>
      <c r="F1040">
        <v>0.75569358200000003</v>
      </c>
      <c r="G1040">
        <v>37047</v>
      </c>
      <c r="H1040">
        <f>VLOOKUP($G1040,county_facts!$A:$BB,4,FALSE)</f>
        <v>56953</v>
      </c>
      <c r="I1040">
        <f>VLOOKUP($G1040,county_facts!$A:$BB,5,FALSE)</f>
        <v>58098</v>
      </c>
      <c r="J1040">
        <f>VLOOKUP($G1040,county_facts!$A:$BB,6,FALSE)</f>
        <v>-2</v>
      </c>
      <c r="K1040">
        <f>VLOOKUP($G1040,county_facts!$A:$BB,7,FALSE)</f>
        <v>58098</v>
      </c>
      <c r="L1040">
        <f>VLOOKUP($G1040,county_facts!$A:$BB,8,FALSE)</f>
        <v>5.5</v>
      </c>
      <c r="M1040">
        <f>VLOOKUP($G1040,county_facts!$A:$BB,9,FALSE)</f>
        <v>22.3</v>
      </c>
      <c r="N1040">
        <f>VLOOKUP($G1040,county_facts!$A:$BB,10,FALSE)</f>
        <v>17.7</v>
      </c>
      <c r="O1040">
        <f>VLOOKUP($G1040,county_facts!$A:$BB,11,FALSE)</f>
        <v>50.7</v>
      </c>
      <c r="P1040">
        <f>VLOOKUP($G1040,county_facts!$A:$BB,12,FALSE)</f>
        <v>63.9</v>
      </c>
      <c r="Q1040">
        <f>VLOOKUP($G1040,county_facts!$A:$BB,13,FALSE)</f>
        <v>30.5</v>
      </c>
      <c r="R1040">
        <f>VLOOKUP($G1040,county_facts!$A:$BB,14,FALSE)</f>
        <v>3.5</v>
      </c>
      <c r="S1040">
        <f>VLOOKUP($G1040,county_facts!$A:$BB,15,FALSE)</f>
        <v>0.4</v>
      </c>
      <c r="T1040">
        <f>VLOOKUP($G1040,county_facts!$A:$BB,16,FALSE)</f>
        <v>0.1</v>
      </c>
      <c r="U1040">
        <f>VLOOKUP($G1040,county_facts!$A:$BB,17,FALSE)</f>
        <v>1.7</v>
      </c>
      <c r="V1040">
        <f>VLOOKUP($G1040,county_facts!$A:$BB,18,FALSE)</f>
        <v>4.9000000000000004</v>
      </c>
      <c r="W1040">
        <f>VLOOKUP($G1040,county_facts!$A:$BB,19,FALSE)</f>
        <v>60.3</v>
      </c>
      <c r="X1040">
        <f>VLOOKUP($G1040,county_facts!$A:$BB,20,FALSE)</f>
        <v>88.5</v>
      </c>
      <c r="Y1040">
        <f>VLOOKUP($G1040,county_facts!$A:$BB,21,FALSE)</f>
        <v>3</v>
      </c>
      <c r="Z1040">
        <f>VLOOKUP($G1040,county_facts!$A:$BB,22,FALSE)</f>
        <v>5.8</v>
      </c>
      <c r="AA1040">
        <f>VLOOKUP($G1040,county_facts!$A:$BB,23,FALSE)</f>
        <v>79.2</v>
      </c>
      <c r="AB1040">
        <f>VLOOKUP($G1040,county_facts!$A:$BB,24,FALSE)</f>
        <v>12.2</v>
      </c>
      <c r="AC1040">
        <f>VLOOKUP($G1040,county_facts!$A:$BB,25,FALSE)</f>
        <v>4042</v>
      </c>
      <c r="AD1040">
        <f>VLOOKUP($G1040,county_facts!$A:$BB,26,FALSE)</f>
        <v>24</v>
      </c>
      <c r="AE1040">
        <f>VLOOKUP($G1040,county_facts!$A:$BB,27,FALSE)</f>
        <v>25908</v>
      </c>
      <c r="AF1040">
        <f>VLOOKUP($G1040,county_facts!$A:$BB,28,FALSE)</f>
        <v>71.5</v>
      </c>
      <c r="AG1040">
        <f>VLOOKUP($G1040,county_facts!$A:$BB,29,FALSE)</f>
        <v>6.3</v>
      </c>
      <c r="AH1040">
        <f>VLOOKUP($G1040,county_facts!$A:$BB,30,FALSE)</f>
        <v>84500</v>
      </c>
      <c r="AI1040">
        <f>VLOOKUP($G1040,county_facts!$A:$BB,31,FALSE)</f>
        <v>21758</v>
      </c>
      <c r="AJ1040">
        <f>VLOOKUP($G1040,county_facts!$A:$BB,32,FALSE)</f>
        <v>2.52</v>
      </c>
      <c r="AK1040">
        <f>VLOOKUP($G1040,county_facts!$A:$BB,33,FALSE)</f>
        <v>19275</v>
      </c>
      <c r="AL1040">
        <f>VLOOKUP($G1040,county_facts!$A:$BB,34,FALSE)</f>
        <v>35761</v>
      </c>
      <c r="AM1040">
        <f>VLOOKUP($G1040,county_facts!$A:$BB,35,FALSE)</f>
        <v>25</v>
      </c>
      <c r="AN1040">
        <f>VLOOKUP($G1040,county_facts!$A:$BB,36,FALSE)</f>
        <v>1011</v>
      </c>
      <c r="AO1040">
        <f>VLOOKUP($G1040,county_facts!$A:$BB,37,FALSE)</f>
        <v>11496</v>
      </c>
      <c r="AP1040">
        <f>VLOOKUP($G1040,county_facts!$A:$BB,38,FALSE)</f>
        <v>-2.2999999999999998</v>
      </c>
      <c r="AQ1040">
        <f>VLOOKUP($G1040,county_facts!$A:$BB,39,FALSE)</f>
        <v>3246</v>
      </c>
      <c r="AR1040">
        <f>VLOOKUP($G1040,county_facts!$A:$BB,40,FALSE)</f>
        <v>4584</v>
      </c>
      <c r="AS1040">
        <f>VLOOKUP($G1040,county_facts!$A:$BB,41,FALSE)</f>
        <v>0</v>
      </c>
      <c r="AT1040">
        <f>VLOOKUP($G1040,county_facts!$A:$BB,42,FALSE)</f>
        <v>0</v>
      </c>
      <c r="AU1040">
        <f>VLOOKUP($G1040,county_facts!$A:$BB,43,FALSE)</f>
        <v>0</v>
      </c>
      <c r="AV1040">
        <f>VLOOKUP($G1040,county_facts!$A:$BB,44,FALSE)</f>
        <v>0</v>
      </c>
      <c r="AW1040">
        <f>VLOOKUP($G1040,county_facts!$A:$BB,45,FALSE)</f>
        <v>1.8</v>
      </c>
      <c r="AX1040">
        <f>VLOOKUP($G1040,county_facts!$A:$BB,46,FALSE)</f>
        <v>26.7</v>
      </c>
      <c r="AY1040">
        <f>VLOOKUP($G1040,county_facts!$A:$BB,47,FALSE)</f>
        <v>887699</v>
      </c>
      <c r="AZ1040">
        <f>VLOOKUP($G1040,county_facts!$A:$BB,48,FALSE)</f>
        <v>234208</v>
      </c>
      <c r="BA1040">
        <f>VLOOKUP($G1040,county_facts!$A:$BB,49,FALSE)</f>
        <v>527600</v>
      </c>
      <c r="BB1040">
        <f>VLOOKUP($G1040,county_facts!$A:$BB,50,FALSE)</f>
        <v>9769</v>
      </c>
      <c r="BC1040">
        <f>VLOOKUP($G1040,county_facts!$A:$BB,51,FALSE)</f>
        <v>41129</v>
      </c>
      <c r="BD1040">
        <f>VLOOKUP($G1040,county_facts!$A:$BB,52,FALSE)</f>
        <v>35</v>
      </c>
      <c r="BE1040">
        <f>VLOOKUP($G1040,county_facts!$A:$BB,53,FALSE)</f>
        <v>937.29</v>
      </c>
      <c r="BF1040">
        <f>VLOOKUP($G1040,county_facts!$A:$BB,54,FALSE)</f>
        <v>62</v>
      </c>
    </row>
    <row r="1041" spans="1:58" x14ac:dyDescent="0.3">
      <c r="A1041" t="s">
        <v>9</v>
      </c>
      <c r="B1041" t="s">
        <v>459</v>
      </c>
      <c r="C1041">
        <v>826</v>
      </c>
      <c r="D1041" t="s">
        <v>403</v>
      </c>
      <c r="E1041">
        <v>3381</v>
      </c>
      <c r="F1041">
        <v>0.244306418</v>
      </c>
      <c r="G1041">
        <v>37047</v>
      </c>
      <c r="H1041">
        <f>VLOOKUP($G1041,county_facts!$A:$BB,4,FALSE)</f>
        <v>56953</v>
      </c>
      <c r="I1041">
        <f>VLOOKUP($G1041,county_facts!$A:$BB,5,FALSE)</f>
        <v>58098</v>
      </c>
      <c r="J1041">
        <f>VLOOKUP($G1041,county_facts!$A:$BB,6,FALSE)</f>
        <v>-2</v>
      </c>
      <c r="K1041">
        <f>VLOOKUP($G1041,county_facts!$A:$BB,7,FALSE)</f>
        <v>58098</v>
      </c>
      <c r="L1041">
        <f>VLOOKUP($G1041,county_facts!$A:$BB,8,FALSE)</f>
        <v>5.5</v>
      </c>
      <c r="M1041">
        <f>VLOOKUP($G1041,county_facts!$A:$BB,9,FALSE)</f>
        <v>22.3</v>
      </c>
      <c r="N1041">
        <f>VLOOKUP($G1041,county_facts!$A:$BB,10,FALSE)</f>
        <v>17.7</v>
      </c>
      <c r="O1041">
        <f>VLOOKUP($G1041,county_facts!$A:$BB,11,FALSE)</f>
        <v>50.7</v>
      </c>
      <c r="P1041">
        <f>VLOOKUP($G1041,county_facts!$A:$BB,12,FALSE)</f>
        <v>63.9</v>
      </c>
      <c r="Q1041">
        <f>VLOOKUP($G1041,county_facts!$A:$BB,13,FALSE)</f>
        <v>30.5</v>
      </c>
      <c r="R1041">
        <f>VLOOKUP($G1041,county_facts!$A:$BB,14,FALSE)</f>
        <v>3.5</v>
      </c>
      <c r="S1041">
        <f>VLOOKUP($G1041,county_facts!$A:$BB,15,FALSE)</f>
        <v>0.4</v>
      </c>
      <c r="T1041">
        <f>VLOOKUP($G1041,county_facts!$A:$BB,16,FALSE)</f>
        <v>0.1</v>
      </c>
      <c r="U1041">
        <f>VLOOKUP($G1041,county_facts!$A:$BB,17,FALSE)</f>
        <v>1.7</v>
      </c>
      <c r="V1041">
        <f>VLOOKUP($G1041,county_facts!$A:$BB,18,FALSE)</f>
        <v>4.9000000000000004</v>
      </c>
      <c r="W1041">
        <f>VLOOKUP($G1041,county_facts!$A:$BB,19,FALSE)</f>
        <v>60.3</v>
      </c>
      <c r="X1041">
        <f>VLOOKUP($G1041,county_facts!$A:$BB,20,FALSE)</f>
        <v>88.5</v>
      </c>
      <c r="Y1041">
        <f>VLOOKUP($G1041,county_facts!$A:$BB,21,FALSE)</f>
        <v>3</v>
      </c>
      <c r="Z1041">
        <f>VLOOKUP($G1041,county_facts!$A:$BB,22,FALSE)</f>
        <v>5.8</v>
      </c>
      <c r="AA1041">
        <f>VLOOKUP($G1041,county_facts!$A:$BB,23,FALSE)</f>
        <v>79.2</v>
      </c>
      <c r="AB1041">
        <f>VLOOKUP($G1041,county_facts!$A:$BB,24,FALSE)</f>
        <v>12.2</v>
      </c>
      <c r="AC1041">
        <f>VLOOKUP($G1041,county_facts!$A:$BB,25,FALSE)</f>
        <v>4042</v>
      </c>
      <c r="AD1041">
        <f>VLOOKUP($G1041,county_facts!$A:$BB,26,FALSE)</f>
        <v>24</v>
      </c>
      <c r="AE1041">
        <f>VLOOKUP($G1041,county_facts!$A:$BB,27,FALSE)</f>
        <v>25908</v>
      </c>
      <c r="AF1041">
        <f>VLOOKUP($G1041,county_facts!$A:$BB,28,FALSE)</f>
        <v>71.5</v>
      </c>
      <c r="AG1041">
        <f>VLOOKUP($G1041,county_facts!$A:$BB,29,FALSE)</f>
        <v>6.3</v>
      </c>
      <c r="AH1041">
        <f>VLOOKUP($G1041,county_facts!$A:$BB,30,FALSE)</f>
        <v>84500</v>
      </c>
      <c r="AI1041">
        <f>VLOOKUP($G1041,county_facts!$A:$BB,31,FALSE)</f>
        <v>21758</v>
      </c>
      <c r="AJ1041">
        <f>VLOOKUP($G1041,county_facts!$A:$BB,32,FALSE)</f>
        <v>2.52</v>
      </c>
      <c r="AK1041">
        <f>VLOOKUP($G1041,county_facts!$A:$BB,33,FALSE)</f>
        <v>19275</v>
      </c>
      <c r="AL1041">
        <f>VLOOKUP($G1041,county_facts!$A:$BB,34,FALSE)</f>
        <v>35761</v>
      </c>
      <c r="AM1041">
        <f>VLOOKUP($G1041,county_facts!$A:$BB,35,FALSE)</f>
        <v>25</v>
      </c>
      <c r="AN1041">
        <f>VLOOKUP($G1041,county_facts!$A:$BB,36,FALSE)</f>
        <v>1011</v>
      </c>
      <c r="AO1041">
        <f>VLOOKUP($G1041,county_facts!$A:$BB,37,FALSE)</f>
        <v>11496</v>
      </c>
      <c r="AP1041">
        <f>VLOOKUP($G1041,county_facts!$A:$BB,38,FALSE)</f>
        <v>-2.2999999999999998</v>
      </c>
      <c r="AQ1041">
        <f>VLOOKUP($G1041,county_facts!$A:$BB,39,FALSE)</f>
        <v>3246</v>
      </c>
      <c r="AR1041">
        <f>VLOOKUP($G1041,county_facts!$A:$BB,40,FALSE)</f>
        <v>4584</v>
      </c>
      <c r="AS1041">
        <f>VLOOKUP($G1041,county_facts!$A:$BB,41,FALSE)</f>
        <v>0</v>
      </c>
      <c r="AT1041">
        <f>VLOOKUP($G1041,county_facts!$A:$BB,42,FALSE)</f>
        <v>0</v>
      </c>
      <c r="AU1041">
        <f>VLOOKUP($G1041,county_facts!$A:$BB,43,FALSE)</f>
        <v>0</v>
      </c>
      <c r="AV1041">
        <f>VLOOKUP($G1041,county_facts!$A:$BB,44,FALSE)</f>
        <v>0</v>
      </c>
      <c r="AW1041">
        <f>VLOOKUP($G1041,county_facts!$A:$BB,45,FALSE)</f>
        <v>1.8</v>
      </c>
      <c r="AX1041">
        <f>VLOOKUP($G1041,county_facts!$A:$BB,46,FALSE)</f>
        <v>26.7</v>
      </c>
      <c r="AY1041">
        <f>VLOOKUP($G1041,county_facts!$A:$BB,47,FALSE)</f>
        <v>887699</v>
      </c>
      <c r="AZ1041">
        <f>VLOOKUP($G1041,county_facts!$A:$BB,48,FALSE)</f>
        <v>234208</v>
      </c>
      <c r="BA1041">
        <f>VLOOKUP($G1041,county_facts!$A:$BB,49,FALSE)</f>
        <v>527600</v>
      </c>
      <c r="BB1041">
        <f>VLOOKUP($G1041,county_facts!$A:$BB,50,FALSE)</f>
        <v>9769</v>
      </c>
      <c r="BC1041">
        <f>VLOOKUP($G1041,county_facts!$A:$BB,51,FALSE)</f>
        <v>41129</v>
      </c>
      <c r="BD1041">
        <f>VLOOKUP($G1041,county_facts!$A:$BB,52,FALSE)</f>
        <v>35</v>
      </c>
      <c r="BE1041">
        <f>VLOOKUP($G1041,county_facts!$A:$BB,53,FALSE)</f>
        <v>937.29</v>
      </c>
      <c r="BF1041">
        <f>VLOOKUP($G1041,county_facts!$A:$BB,54,FALSE)</f>
        <v>62</v>
      </c>
    </row>
    <row r="1042" spans="1:58" x14ac:dyDescent="0.3">
      <c r="A1042" t="s">
        <v>6</v>
      </c>
      <c r="B1042" t="s">
        <v>121</v>
      </c>
      <c r="C1042">
        <v>4185</v>
      </c>
      <c r="D1042" t="s">
        <v>403</v>
      </c>
      <c r="E1042">
        <v>5577</v>
      </c>
      <c r="F1042">
        <v>0.75040344299999995</v>
      </c>
      <c r="G1042">
        <v>37045</v>
      </c>
      <c r="H1042">
        <f>VLOOKUP($G1042,county_facts!$A:$BB,4,FALSE)</f>
        <v>97076</v>
      </c>
      <c r="I1042">
        <f>VLOOKUP($G1042,county_facts!$A:$BB,5,FALSE)</f>
        <v>98083</v>
      </c>
      <c r="J1042">
        <f>VLOOKUP($G1042,county_facts!$A:$BB,6,FALSE)</f>
        <v>-1</v>
      </c>
      <c r="K1042">
        <f>VLOOKUP($G1042,county_facts!$A:$BB,7,FALSE)</f>
        <v>98078</v>
      </c>
      <c r="L1042">
        <f>VLOOKUP($G1042,county_facts!$A:$BB,8,FALSE)</f>
        <v>5.7</v>
      </c>
      <c r="M1042">
        <f>VLOOKUP($G1042,county_facts!$A:$BB,9,FALSE)</f>
        <v>22.3</v>
      </c>
      <c r="N1042">
        <f>VLOOKUP($G1042,county_facts!$A:$BB,10,FALSE)</f>
        <v>17.100000000000001</v>
      </c>
      <c r="O1042">
        <f>VLOOKUP($G1042,county_facts!$A:$BB,11,FALSE)</f>
        <v>51.8</v>
      </c>
      <c r="P1042">
        <f>VLOOKUP($G1042,county_facts!$A:$BB,12,FALSE)</f>
        <v>76.099999999999994</v>
      </c>
      <c r="Q1042">
        <f>VLOOKUP($G1042,county_facts!$A:$BB,13,FALSE)</f>
        <v>20.9</v>
      </c>
      <c r="R1042">
        <f>VLOOKUP($G1042,county_facts!$A:$BB,14,FALSE)</f>
        <v>0.3</v>
      </c>
      <c r="S1042">
        <f>VLOOKUP($G1042,county_facts!$A:$BB,15,FALSE)</f>
        <v>1</v>
      </c>
      <c r="T1042">
        <f>VLOOKUP($G1042,county_facts!$A:$BB,16,FALSE)</f>
        <v>0</v>
      </c>
      <c r="U1042">
        <f>VLOOKUP($G1042,county_facts!$A:$BB,17,FALSE)</f>
        <v>1.6</v>
      </c>
      <c r="V1042">
        <f>VLOOKUP($G1042,county_facts!$A:$BB,18,FALSE)</f>
        <v>3.1</v>
      </c>
      <c r="W1042">
        <f>VLOOKUP($G1042,county_facts!$A:$BB,19,FALSE)</f>
        <v>73.5</v>
      </c>
      <c r="X1042">
        <f>VLOOKUP($G1042,county_facts!$A:$BB,20,FALSE)</f>
        <v>88.2</v>
      </c>
      <c r="Y1042">
        <f>VLOOKUP($G1042,county_facts!$A:$BB,21,FALSE)</f>
        <v>2.4</v>
      </c>
      <c r="Z1042">
        <f>VLOOKUP($G1042,county_facts!$A:$BB,22,FALSE)</f>
        <v>4</v>
      </c>
      <c r="AA1042">
        <f>VLOOKUP($G1042,county_facts!$A:$BB,23,FALSE)</f>
        <v>82</v>
      </c>
      <c r="AB1042">
        <f>VLOOKUP($G1042,county_facts!$A:$BB,24,FALSE)</f>
        <v>16.3</v>
      </c>
      <c r="AC1042">
        <f>VLOOKUP($G1042,county_facts!$A:$BB,25,FALSE)</f>
        <v>6802</v>
      </c>
      <c r="AD1042">
        <f>VLOOKUP($G1042,county_facts!$A:$BB,26,FALSE)</f>
        <v>23.5</v>
      </c>
      <c r="AE1042">
        <f>VLOOKUP($G1042,county_facts!$A:$BB,27,FALSE)</f>
        <v>43264</v>
      </c>
      <c r="AF1042">
        <f>VLOOKUP($G1042,county_facts!$A:$BB,28,FALSE)</f>
        <v>68</v>
      </c>
      <c r="AG1042">
        <f>VLOOKUP($G1042,county_facts!$A:$BB,29,FALSE)</f>
        <v>9.9</v>
      </c>
      <c r="AH1042">
        <f>VLOOKUP($G1042,county_facts!$A:$BB,30,FALSE)</f>
        <v>106100</v>
      </c>
      <c r="AI1042">
        <f>VLOOKUP($G1042,county_facts!$A:$BB,31,FALSE)</f>
        <v>37760</v>
      </c>
      <c r="AJ1042">
        <f>VLOOKUP($G1042,county_facts!$A:$BB,32,FALSE)</f>
        <v>2.5299999999999998</v>
      </c>
      <c r="AK1042">
        <f>VLOOKUP($G1042,county_facts!$A:$BB,33,FALSE)</f>
        <v>20062</v>
      </c>
      <c r="AL1042">
        <f>VLOOKUP($G1042,county_facts!$A:$BB,34,FALSE)</f>
        <v>38989</v>
      </c>
      <c r="AM1042">
        <f>VLOOKUP($G1042,county_facts!$A:$BB,35,FALSE)</f>
        <v>19.3</v>
      </c>
      <c r="AN1042">
        <f>VLOOKUP($G1042,county_facts!$A:$BB,36,FALSE)</f>
        <v>1926</v>
      </c>
      <c r="AO1042">
        <f>VLOOKUP($G1042,county_facts!$A:$BB,37,FALSE)</f>
        <v>28081</v>
      </c>
      <c r="AP1042">
        <f>VLOOKUP($G1042,county_facts!$A:$BB,38,FALSE)</f>
        <v>1.4</v>
      </c>
      <c r="AQ1042">
        <f>VLOOKUP($G1042,county_facts!$A:$BB,39,FALSE)</f>
        <v>5366</v>
      </c>
      <c r="AR1042">
        <f>VLOOKUP($G1042,county_facts!$A:$BB,40,FALSE)</f>
        <v>7891</v>
      </c>
      <c r="AS1042">
        <f>VLOOKUP($G1042,county_facts!$A:$BB,41,FALSE)</f>
        <v>7.7</v>
      </c>
      <c r="AT1042">
        <f>VLOOKUP($G1042,county_facts!$A:$BB,42,FALSE)</f>
        <v>0</v>
      </c>
      <c r="AU1042">
        <f>VLOOKUP($G1042,county_facts!$A:$BB,43,FALSE)</f>
        <v>1.4</v>
      </c>
      <c r="AV1042">
        <f>VLOOKUP($G1042,county_facts!$A:$BB,44,FALSE)</f>
        <v>0</v>
      </c>
      <c r="AW1042">
        <f>VLOOKUP($G1042,county_facts!$A:$BB,45,FALSE)</f>
        <v>2</v>
      </c>
      <c r="AX1042">
        <f>VLOOKUP($G1042,county_facts!$A:$BB,46,FALSE)</f>
        <v>22.8</v>
      </c>
      <c r="AY1042">
        <f>VLOOKUP($G1042,county_facts!$A:$BB,47,FALSE)</f>
        <v>2229759</v>
      </c>
      <c r="AZ1042">
        <f>VLOOKUP($G1042,county_facts!$A:$BB,48,FALSE)</f>
        <v>1247018</v>
      </c>
      <c r="BA1042">
        <f>VLOOKUP($G1042,county_facts!$A:$BB,49,FALSE)</f>
        <v>928777</v>
      </c>
      <c r="BB1042">
        <f>VLOOKUP($G1042,county_facts!$A:$BB,50,FALSE)</f>
        <v>9448</v>
      </c>
      <c r="BC1042">
        <f>VLOOKUP($G1042,county_facts!$A:$BB,51,FALSE)</f>
        <v>96647</v>
      </c>
      <c r="BD1042">
        <f>VLOOKUP($G1042,county_facts!$A:$BB,52,FALSE)</f>
        <v>128</v>
      </c>
      <c r="BE1042">
        <f>VLOOKUP($G1042,county_facts!$A:$BB,53,FALSE)</f>
        <v>464.25</v>
      </c>
      <c r="BF1042">
        <f>VLOOKUP($G1042,county_facts!$A:$BB,54,FALSE)</f>
        <v>211.3</v>
      </c>
    </row>
    <row r="1043" spans="1:58" x14ac:dyDescent="0.3">
      <c r="A1043" t="s">
        <v>9</v>
      </c>
      <c r="B1043" t="s">
        <v>121</v>
      </c>
      <c r="C1043">
        <v>1392</v>
      </c>
      <c r="D1043" t="s">
        <v>403</v>
      </c>
      <c r="E1043">
        <v>5577</v>
      </c>
      <c r="F1043">
        <v>0.249596557</v>
      </c>
      <c r="G1043">
        <v>37045</v>
      </c>
      <c r="H1043">
        <f>VLOOKUP($G1043,county_facts!$A:$BB,4,FALSE)</f>
        <v>97076</v>
      </c>
      <c r="I1043">
        <f>VLOOKUP($G1043,county_facts!$A:$BB,5,FALSE)</f>
        <v>98083</v>
      </c>
      <c r="J1043">
        <f>VLOOKUP($G1043,county_facts!$A:$BB,6,FALSE)</f>
        <v>-1</v>
      </c>
      <c r="K1043">
        <f>VLOOKUP($G1043,county_facts!$A:$BB,7,FALSE)</f>
        <v>98078</v>
      </c>
      <c r="L1043">
        <f>VLOOKUP($G1043,county_facts!$A:$BB,8,FALSE)</f>
        <v>5.7</v>
      </c>
      <c r="M1043">
        <f>VLOOKUP($G1043,county_facts!$A:$BB,9,FALSE)</f>
        <v>22.3</v>
      </c>
      <c r="N1043">
        <f>VLOOKUP($G1043,county_facts!$A:$BB,10,FALSE)</f>
        <v>17.100000000000001</v>
      </c>
      <c r="O1043">
        <f>VLOOKUP($G1043,county_facts!$A:$BB,11,FALSE)</f>
        <v>51.8</v>
      </c>
      <c r="P1043">
        <f>VLOOKUP($G1043,county_facts!$A:$BB,12,FALSE)</f>
        <v>76.099999999999994</v>
      </c>
      <c r="Q1043">
        <f>VLOOKUP($G1043,county_facts!$A:$BB,13,FALSE)</f>
        <v>20.9</v>
      </c>
      <c r="R1043">
        <f>VLOOKUP($G1043,county_facts!$A:$BB,14,FALSE)</f>
        <v>0.3</v>
      </c>
      <c r="S1043">
        <f>VLOOKUP($G1043,county_facts!$A:$BB,15,FALSE)</f>
        <v>1</v>
      </c>
      <c r="T1043">
        <f>VLOOKUP($G1043,county_facts!$A:$BB,16,FALSE)</f>
        <v>0</v>
      </c>
      <c r="U1043">
        <f>VLOOKUP($G1043,county_facts!$A:$BB,17,FALSE)</f>
        <v>1.6</v>
      </c>
      <c r="V1043">
        <f>VLOOKUP($G1043,county_facts!$A:$BB,18,FALSE)</f>
        <v>3.1</v>
      </c>
      <c r="W1043">
        <f>VLOOKUP($G1043,county_facts!$A:$BB,19,FALSE)</f>
        <v>73.5</v>
      </c>
      <c r="X1043">
        <f>VLOOKUP($G1043,county_facts!$A:$BB,20,FALSE)</f>
        <v>88.2</v>
      </c>
      <c r="Y1043">
        <f>VLOOKUP($G1043,county_facts!$A:$BB,21,FALSE)</f>
        <v>2.4</v>
      </c>
      <c r="Z1043">
        <f>VLOOKUP($G1043,county_facts!$A:$BB,22,FALSE)</f>
        <v>4</v>
      </c>
      <c r="AA1043">
        <f>VLOOKUP($G1043,county_facts!$A:$BB,23,FALSE)</f>
        <v>82</v>
      </c>
      <c r="AB1043">
        <f>VLOOKUP($G1043,county_facts!$A:$BB,24,FALSE)</f>
        <v>16.3</v>
      </c>
      <c r="AC1043">
        <f>VLOOKUP($G1043,county_facts!$A:$BB,25,FALSE)</f>
        <v>6802</v>
      </c>
      <c r="AD1043">
        <f>VLOOKUP($G1043,county_facts!$A:$BB,26,FALSE)</f>
        <v>23.5</v>
      </c>
      <c r="AE1043">
        <f>VLOOKUP($G1043,county_facts!$A:$BB,27,FALSE)</f>
        <v>43264</v>
      </c>
      <c r="AF1043">
        <f>VLOOKUP($G1043,county_facts!$A:$BB,28,FALSE)</f>
        <v>68</v>
      </c>
      <c r="AG1043">
        <f>VLOOKUP($G1043,county_facts!$A:$BB,29,FALSE)</f>
        <v>9.9</v>
      </c>
      <c r="AH1043">
        <f>VLOOKUP($G1043,county_facts!$A:$BB,30,FALSE)</f>
        <v>106100</v>
      </c>
      <c r="AI1043">
        <f>VLOOKUP($G1043,county_facts!$A:$BB,31,FALSE)</f>
        <v>37760</v>
      </c>
      <c r="AJ1043">
        <f>VLOOKUP($G1043,county_facts!$A:$BB,32,FALSE)</f>
        <v>2.5299999999999998</v>
      </c>
      <c r="AK1043">
        <f>VLOOKUP($G1043,county_facts!$A:$BB,33,FALSE)</f>
        <v>20062</v>
      </c>
      <c r="AL1043">
        <f>VLOOKUP($G1043,county_facts!$A:$BB,34,FALSE)</f>
        <v>38989</v>
      </c>
      <c r="AM1043">
        <f>VLOOKUP($G1043,county_facts!$A:$BB,35,FALSE)</f>
        <v>19.3</v>
      </c>
      <c r="AN1043">
        <f>VLOOKUP($G1043,county_facts!$A:$BB,36,FALSE)</f>
        <v>1926</v>
      </c>
      <c r="AO1043">
        <f>VLOOKUP($G1043,county_facts!$A:$BB,37,FALSE)</f>
        <v>28081</v>
      </c>
      <c r="AP1043">
        <f>VLOOKUP($G1043,county_facts!$A:$BB,38,FALSE)</f>
        <v>1.4</v>
      </c>
      <c r="AQ1043">
        <f>VLOOKUP($G1043,county_facts!$A:$BB,39,FALSE)</f>
        <v>5366</v>
      </c>
      <c r="AR1043">
        <f>VLOOKUP($G1043,county_facts!$A:$BB,40,FALSE)</f>
        <v>7891</v>
      </c>
      <c r="AS1043">
        <f>VLOOKUP($G1043,county_facts!$A:$BB,41,FALSE)</f>
        <v>7.7</v>
      </c>
      <c r="AT1043">
        <f>VLOOKUP($G1043,county_facts!$A:$BB,42,FALSE)</f>
        <v>0</v>
      </c>
      <c r="AU1043">
        <f>VLOOKUP($G1043,county_facts!$A:$BB,43,FALSE)</f>
        <v>1.4</v>
      </c>
      <c r="AV1043">
        <f>VLOOKUP($G1043,county_facts!$A:$BB,44,FALSE)</f>
        <v>0</v>
      </c>
      <c r="AW1043">
        <f>VLOOKUP($G1043,county_facts!$A:$BB,45,FALSE)</f>
        <v>2</v>
      </c>
      <c r="AX1043">
        <f>VLOOKUP($G1043,county_facts!$A:$BB,46,FALSE)</f>
        <v>22.8</v>
      </c>
      <c r="AY1043">
        <f>VLOOKUP($G1043,county_facts!$A:$BB,47,FALSE)</f>
        <v>2229759</v>
      </c>
      <c r="AZ1043">
        <f>VLOOKUP($G1043,county_facts!$A:$BB,48,FALSE)</f>
        <v>1247018</v>
      </c>
      <c r="BA1043">
        <f>VLOOKUP($G1043,county_facts!$A:$BB,49,FALSE)</f>
        <v>928777</v>
      </c>
      <c r="BB1043">
        <f>VLOOKUP($G1043,county_facts!$A:$BB,50,FALSE)</f>
        <v>9448</v>
      </c>
      <c r="BC1043">
        <f>VLOOKUP($G1043,county_facts!$A:$BB,51,FALSE)</f>
        <v>96647</v>
      </c>
      <c r="BD1043">
        <f>VLOOKUP($G1043,county_facts!$A:$BB,52,FALSE)</f>
        <v>128</v>
      </c>
      <c r="BE1043">
        <f>VLOOKUP($G1043,county_facts!$A:$BB,53,FALSE)</f>
        <v>464.25</v>
      </c>
      <c r="BF1043">
        <f>VLOOKUP($G1043,county_facts!$A:$BB,54,FALSE)</f>
        <v>211.3</v>
      </c>
    </row>
    <row r="1044" spans="1:58" x14ac:dyDescent="0.3">
      <c r="A1044" t="s">
        <v>6</v>
      </c>
      <c r="B1044" t="s">
        <v>60</v>
      </c>
      <c r="C1044">
        <v>415</v>
      </c>
      <c r="D1044" t="s">
        <v>403</v>
      </c>
      <c r="E1044">
        <v>615</v>
      </c>
      <c r="F1044">
        <v>0.674796748</v>
      </c>
      <c r="G1044">
        <v>37043</v>
      </c>
      <c r="H1044">
        <f>VLOOKUP($G1044,county_facts!$A:$BB,4,FALSE)</f>
        <v>10581</v>
      </c>
      <c r="I1044">
        <f>VLOOKUP($G1044,county_facts!$A:$BB,5,FALSE)</f>
        <v>10587</v>
      </c>
      <c r="J1044">
        <f>VLOOKUP($G1044,county_facts!$A:$BB,6,FALSE)</f>
        <v>-0.1</v>
      </c>
      <c r="K1044">
        <f>VLOOKUP($G1044,county_facts!$A:$BB,7,FALSE)</f>
        <v>10587</v>
      </c>
      <c r="L1044">
        <f>VLOOKUP($G1044,county_facts!$A:$BB,8,FALSE)</f>
        <v>4.3</v>
      </c>
      <c r="M1044">
        <f>VLOOKUP($G1044,county_facts!$A:$BB,9,FALSE)</f>
        <v>17.8</v>
      </c>
      <c r="N1044">
        <f>VLOOKUP($G1044,county_facts!$A:$BB,10,FALSE)</f>
        <v>28.2</v>
      </c>
      <c r="O1044">
        <f>VLOOKUP($G1044,county_facts!$A:$BB,11,FALSE)</f>
        <v>50.8</v>
      </c>
      <c r="P1044">
        <f>VLOOKUP($G1044,county_facts!$A:$BB,12,FALSE)</f>
        <v>96.8</v>
      </c>
      <c r="Q1044">
        <f>VLOOKUP($G1044,county_facts!$A:$BB,13,FALSE)</f>
        <v>1.1000000000000001</v>
      </c>
      <c r="R1044">
        <f>VLOOKUP($G1044,county_facts!$A:$BB,14,FALSE)</f>
        <v>0.4</v>
      </c>
      <c r="S1044">
        <f>VLOOKUP($G1044,county_facts!$A:$BB,15,FALSE)</f>
        <v>0.2</v>
      </c>
      <c r="T1044">
        <f>VLOOKUP($G1044,county_facts!$A:$BB,16,FALSE)</f>
        <v>0</v>
      </c>
      <c r="U1044">
        <f>VLOOKUP($G1044,county_facts!$A:$BB,17,FALSE)</f>
        <v>1.4</v>
      </c>
      <c r="V1044">
        <f>VLOOKUP($G1044,county_facts!$A:$BB,18,FALSE)</f>
        <v>3</v>
      </c>
      <c r="W1044">
        <f>VLOOKUP($G1044,county_facts!$A:$BB,19,FALSE)</f>
        <v>94</v>
      </c>
      <c r="X1044">
        <f>VLOOKUP($G1044,county_facts!$A:$BB,20,FALSE)</f>
        <v>90.5</v>
      </c>
      <c r="Y1044">
        <f>VLOOKUP($G1044,county_facts!$A:$BB,21,FALSE)</f>
        <v>3.4</v>
      </c>
      <c r="Z1044">
        <f>VLOOKUP($G1044,county_facts!$A:$BB,22,FALSE)</f>
        <v>2.5</v>
      </c>
      <c r="AA1044">
        <f>VLOOKUP($G1044,county_facts!$A:$BB,23,FALSE)</f>
        <v>86.9</v>
      </c>
      <c r="AB1044">
        <f>VLOOKUP($G1044,county_facts!$A:$BB,24,FALSE)</f>
        <v>20.6</v>
      </c>
      <c r="AC1044">
        <f>VLOOKUP($G1044,county_facts!$A:$BB,25,FALSE)</f>
        <v>1365</v>
      </c>
      <c r="AD1044">
        <f>VLOOKUP($G1044,county_facts!$A:$BB,26,FALSE)</f>
        <v>20.5</v>
      </c>
      <c r="AE1044">
        <f>VLOOKUP($G1044,county_facts!$A:$BB,27,FALSE)</f>
        <v>7220</v>
      </c>
      <c r="AF1044">
        <f>VLOOKUP($G1044,county_facts!$A:$BB,28,FALSE)</f>
        <v>80.7</v>
      </c>
      <c r="AG1044">
        <f>VLOOKUP($G1044,county_facts!$A:$BB,29,FALSE)</f>
        <v>5.2</v>
      </c>
      <c r="AH1044">
        <f>VLOOKUP($G1044,county_facts!$A:$BB,30,FALSE)</f>
        <v>154700</v>
      </c>
      <c r="AI1044">
        <f>VLOOKUP($G1044,county_facts!$A:$BB,31,FALSE)</f>
        <v>4431</v>
      </c>
      <c r="AJ1044">
        <f>VLOOKUP($G1044,county_facts!$A:$BB,32,FALSE)</f>
        <v>2.37</v>
      </c>
      <c r="AK1044">
        <f>VLOOKUP($G1044,county_facts!$A:$BB,33,FALSE)</f>
        <v>22081</v>
      </c>
      <c r="AL1044">
        <f>VLOOKUP($G1044,county_facts!$A:$BB,34,FALSE)</f>
        <v>38828</v>
      </c>
      <c r="AM1044">
        <f>VLOOKUP($G1044,county_facts!$A:$BB,35,FALSE)</f>
        <v>24.3</v>
      </c>
      <c r="AN1044">
        <f>VLOOKUP($G1044,county_facts!$A:$BB,36,FALSE)</f>
        <v>200</v>
      </c>
      <c r="AO1044">
        <f>VLOOKUP($G1044,county_facts!$A:$BB,37,FALSE)</f>
        <v>1441</v>
      </c>
      <c r="AP1044">
        <f>VLOOKUP($G1044,county_facts!$A:$BB,38,FALSE)</f>
        <v>-0.4</v>
      </c>
      <c r="AQ1044">
        <f>VLOOKUP($G1044,county_facts!$A:$BB,39,FALSE)</f>
        <v>1029</v>
      </c>
      <c r="AR1044">
        <f>VLOOKUP($G1044,county_facts!$A:$BB,40,FALSE)</f>
        <v>1367</v>
      </c>
      <c r="AS1044">
        <f>VLOOKUP($G1044,county_facts!$A:$BB,41,FALSE)</f>
        <v>0</v>
      </c>
      <c r="AT1044">
        <f>VLOOKUP($G1044,county_facts!$A:$BB,42,FALSE)</f>
        <v>0</v>
      </c>
      <c r="AU1044">
        <f>VLOOKUP($G1044,county_facts!$A:$BB,43,FALSE)</f>
        <v>0</v>
      </c>
      <c r="AV1044">
        <f>VLOOKUP($G1044,county_facts!$A:$BB,44,FALSE)</f>
        <v>0</v>
      </c>
      <c r="AW1044">
        <f>VLOOKUP($G1044,county_facts!$A:$BB,45,FALSE)</f>
        <v>0</v>
      </c>
      <c r="AX1044">
        <f>VLOOKUP($G1044,county_facts!$A:$BB,46,FALSE)</f>
        <v>0</v>
      </c>
      <c r="AY1044">
        <f>VLOOKUP($G1044,county_facts!$A:$BB,47,FALSE)</f>
        <v>0</v>
      </c>
      <c r="AZ1044">
        <f>VLOOKUP($G1044,county_facts!$A:$BB,48,FALSE)</f>
        <v>0</v>
      </c>
      <c r="BA1044">
        <f>VLOOKUP($G1044,county_facts!$A:$BB,49,FALSE)</f>
        <v>133702</v>
      </c>
      <c r="BB1044">
        <f>VLOOKUP($G1044,county_facts!$A:$BB,50,FALSE)</f>
        <v>13167</v>
      </c>
      <c r="BC1044">
        <f>VLOOKUP($G1044,county_facts!$A:$BB,51,FALSE)</f>
        <v>7417</v>
      </c>
      <c r="BD1044">
        <f>VLOOKUP($G1044,county_facts!$A:$BB,52,FALSE)</f>
        <v>43</v>
      </c>
      <c r="BE1044">
        <f>VLOOKUP($G1044,county_facts!$A:$BB,53,FALSE)</f>
        <v>214.75</v>
      </c>
      <c r="BF1044">
        <f>VLOOKUP($G1044,county_facts!$A:$BB,54,FALSE)</f>
        <v>49.3</v>
      </c>
    </row>
    <row r="1045" spans="1:58" x14ac:dyDescent="0.3">
      <c r="A1045" t="s">
        <v>9</v>
      </c>
      <c r="B1045" t="s">
        <v>60</v>
      </c>
      <c r="C1045">
        <v>200</v>
      </c>
      <c r="D1045" t="s">
        <v>403</v>
      </c>
      <c r="E1045">
        <v>615</v>
      </c>
      <c r="F1045">
        <v>0.325203252</v>
      </c>
      <c r="G1045">
        <v>37043</v>
      </c>
      <c r="H1045">
        <f>VLOOKUP($G1045,county_facts!$A:$BB,4,FALSE)</f>
        <v>10581</v>
      </c>
      <c r="I1045">
        <f>VLOOKUP($G1045,county_facts!$A:$BB,5,FALSE)</f>
        <v>10587</v>
      </c>
      <c r="J1045">
        <f>VLOOKUP($G1045,county_facts!$A:$BB,6,FALSE)</f>
        <v>-0.1</v>
      </c>
      <c r="K1045">
        <f>VLOOKUP($G1045,county_facts!$A:$BB,7,FALSE)</f>
        <v>10587</v>
      </c>
      <c r="L1045">
        <f>VLOOKUP($G1045,county_facts!$A:$BB,8,FALSE)</f>
        <v>4.3</v>
      </c>
      <c r="M1045">
        <f>VLOOKUP($G1045,county_facts!$A:$BB,9,FALSE)</f>
        <v>17.8</v>
      </c>
      <c r="N1045">
        <f>VLOOKUP($G1045,county_facts!$A:$BB,10,FALSE)</f>
        <v>28.2</v>
      </c>
      <c r="O1045">
        <f>VLOOKUP($G1045,county_facts!$A:$BB,11,FALSE)</f>
        <v>50.8</v>
      </c>
      <c r="P1045">
        <f>VLOOKUP($G1045,county_facts!$A:$BB,12,FALSE)</f>
        <v>96.8</v>
      </c>
      <c r="Q1045">
        <f>VLOOKUP($G1045,county_facts!$A:$BB,13,FALSE)</f>
        <v>1.1000000000000001</v>
      </c>
      <c r="R1045">
        <f>VLOOKUP($G1045,county_facts!$A:$BB,14,FALSE)</f>
        <v>0.4</v>
      </c>
      <c r="S1045">
        <f>VLOOKUP($G1045,county_facts!$A:$BB,15,FALSE)</f>
        <v>0.2</v>
      </c>
      <c r="T1045">
        <f>VLOOKUP($G1045,county_facts!$A:$BB,16,FALSE)</f>
        <v>0</v>
      </c>
      <c r="U1045">
        <f>VLOOKUP($G1045,county_facts!$A:$BB,17,FALSE)</f>
        <v>1.4</v>
      </c>
      <c r="V1045">
        <f>VLOOKUP($G1045,county_facts!$A:$BB,18,FALSE)</f>
        <v>3</v>
      </c>
      <c r="W1045">
        <f>VLOOKUP($G1045,county_facts!$A:$BB,19,FALSE)</f>
        <v>94</v>
      </c>
      <c r="X1045">
        <f>VLOOKUP($G1045,county_facts!$A:$BB,20,FALSE)</f>
        <v>90.5</v>
      </c>
      <c r="Y1045">
        <f>VLOOKUP($G1045,county_facts!$A:$BB,21,FALSE)</f>
        <v>3.4</v>
      </c>
      <c r="Z1045">
        <f>VLOOKUP($G1045,county_facts!$A:$BB,22,FALSE)</f>
        <v>2.5</v>
      </c>
      <c r="AA1045">
        <f>VLOOKUP($G1045,county_facts!$A:$BB,23,FALSE)</f>
        <v>86.9</v>
      </c>
      <c r="AB1045">
        <f>VLOOKUP($G1045,county_facts!$A:$BB,24,FALSE)</f>
        <v>20.6</v>
      </c>
      <c r="AC1045">
        <f>VLOOKUP($G1045,county_facts!$A:$BB,25,FALSE)</f>
        <v>1365</v>
      </c>
      <c r="AD1045">
        <f>VLOOKUP($G1045,county_facts!$A:$BB,26,FALSE)</f>
        <v>20.5</v>
      </c>
      <c r="AE1045">
        <f>VLOOKUP($G1045,county_facts!$A:$BB,27,FALSE)</f>
        <v>7220</v>
      </c>
      <c r="AF1045">
        <f>VLOOKUP($G1045,county_facts!$A:$BB,28,FALSE)</f>
        <v>80.7</v>
      </c>
      <c r="AG1045">
        <f>VLOOKUP($G1045,county_facts!$A:$BB,29,FALSE)</f>
        <v>5.2</v>
      </c>
      <c r="AH1045">
        <f>VLOOKUP($G1045,county_facts!$A:$BB,30,FALSE)</f>
        <v>154700</v>
      </c>
      <c r="AI1045">
        <f>VLOOKUP($G1045,county_facts!$A:$BB,31,FALSE)</f>
        <v>4431</v>
      </c>
      <c r="AJ1045">
        <f>VLOOKUP($G1045,county_facts!$A:$BB,32,FALSE)</f>
        <v>2.37</v>
      </c>
      <c r="AK1045">
        <f>VLOOKUP($G1045,county_facts!$A:$BB,33,FALSE)</f>
        <v>22081</v>
      </c>
      <c r="AL1045">
        <f>VLOOKUP($G1045,county_facts!$A:$BB,34,FALSE)</f>
        <v>38828</v>
      </c>
      <c r="AM1045">
        <f>VLOOKUP($G1045,county_facts!$A:$BB,35,FALSE)</f>
        <v>24.3</v>
      </c>
      <c r="AN1045">
        <f>VLOOKUP($G1045,county_facts!$A:$BB,36,FALSE)</f>
        <v>200</v>
      </c>
      <c r="AO1045">
        <f>VLOOKUP($G1045,county_facts!$A:$BB,37,FALSE)</f>
        <v>1441</v>
      </c>
      <c r="AP1045">
        <f>VLOOKUP($G1045,county_facts!$A:$BB,38,FALSE)</f>
        <v>-0.4</v>
      </c>
      <c r="AQ1045">
        <f>VLOOKUP($G1045,county_facts!$A:$BB,39,FALSE)</f>
        <v>1029</v>
      </c>
      <c r="AR1045">
        <f>VLOOKUP($G1045,county_facts!$A:$BB,40,FALSE)</f>
        <v>1367</v>
      </c>
      <c r="AS1045">
        <f>VLOOKUP($G1045,county_facts!$A:$BB,41,FALSE)</f>
        <v>0</v>
      </c>
      <c r="AT1045">
        <f>VLOOKUP($G1045,county_facts!$A:$BB,42,FALSE)</f>
        <v>0</v>
      </c>
      <c r="AU1045">
        <f>VLOOKUP($G1045,county_facts!$A:$BB,43,FALSE)</f>
        <v>0</v>
      </c>
      <c r="AV1045">
        <f>VLOOKUP($G1045,county_facts!$A:$BB,44,FALSE)</f>
        <v>0</v>
      </c>
      <c r="AW1045">
        <f>VLOOKUP($G1045,county_facts!$A:$BB,45,FALSE)</f>
        <v>0</v>
      </c>
      <c r="AX1045">
        <f>VLOOKUP($G1045,county_facts!$A:$BB,46,FALSE)</f>
        <v>0</v>
      </c>
      <c r="AY1045">
        <f>VLOOKUP($G1045,county_facts!$A:$BB,47,FALSE)</f>
        <v>0</v>
      </c>
      <c r="AZ1045">
        <f>VLOOKUP($G1045,county_facts!$A:$BB,48,FALSE)</f>
        <v>0</v>
      </c>
      <c r="BA1045">
        <f>VLOOKUP($G1045,county_facts!$A:$BB,49,FALSE)</f>
        <v>133702</v>
      </c>
      <c r="BB1045">
        <f>VLOOKUP($G1045,county_facts!$A:$BB,50,FALSE)</f>
        <v>13167</v>
      </c>
      <c r="BC1045">
        <f>VLOOKUP($G1045,county_facts!$A:$BB,51,FALSE)</f>
        <v>7417</v>
      </c>
      <c r="BD1045">
        <f>VLOOKUP($G1045,county_facts!$A:$BB,52,FALSE)</f>
        <v>43</v>
      </c>
      <c r="BE1045">
        <f>VLOOKUP($G1045,county_facts!$A:$BB,53,FALSE)</f>
        <v>214.75</v>
      </c>
      <c r="BF1045">
        <f>VLOOKUP($G1045,county_facts!$A:$BB,54,FALSE)</f>
        <v>49.3</v>
      </c>
    </row>
    <row r="1046" spans="1:58" x14ac:dyDescent="0.3">
      <c r="A1046" t="s">
        <v>6</v>
      </c>
      <c r="B1046" t="s">
        <v>460</v>
      </c>
      <c r="C1046">
        <v>827</v>
      </c>
      <c r="D1046" t="s">
        <v>403</v>
      </c>
      <c r="E1046">
        <v>1007</v>
      </c>
      <c r="F1046">
        <v>0.82125124100000002</v>
      </c>
      <c r="G1046">
        <v>37041</v>
      </c>
      <c r="H1046">
        <f>VLOOKUP($G1046,county_facts!$A:$BB,4,FALSE)</f>
        <v>14572</v>
      </c>
      <c r="I1046">
        <f>VLOOKUP($G1046,county_facts!$A:$BB,5,FALSE)</f>
        <v>14793</v>
      </c>
      <c r="J1046">
        <f>VLOOKUP($G1046,county_facts!$A:$BB,6,FALSE)</f>
        <v>-1.5</v>
      </c>
      <c r="K1046">
        <f>VLOOKUP($G1046,county_facts!$A:$BB,7,FALSE)</f>
        <v>14793</v>
      </c>
      <c r="L1046">
        <f>VLOOKUP($G1046,county_facts!$A:$BB,8,FALSE)</f>
        <v>5.4</v>
      </c>
      <c r="M1046">
        <f>VLOOKUP($G1046,county_facts!$A:$BB,9,FALSE)</f>
        <v>21.1</v>
      </c>
      <c r="N1046">
        <f>VLOOKUP($G1046,county_facts!$A:$BB,10,FALSE)</f>
        <v>22.4</v>
      </c>
      <c r="O1046">
        <f>VLOOKUP($G1046,county_facts!$A:$BB,11,FALSE)</f>
        <v>52.4</v>
      </c>
      <c r="P1046">
        <f>VLOOKUP($G1046,county_facts!$A:$BB,12,FALSE)</f>
        <v>63.2</v>
      </c>
      <c r="Q1046">
        <f>VLOOKUP($G1046,county_facts!$A:$BB,13,FALSE)</f>
        <v>34.200000000000003</v>
      </c>
      <c r="R1046">
        <f>VLOOKUP($G1046,county_facts!$A:$BB,14,FALSE)</f>
        <v>0.5</v>
      </c>
      <c r="S1046">
        <f>VLOOKUP($G1046,county_facts!$A:$BB,15,FALSE)</f>
        <v>0.7</v>
      </c>
      <c r="T1046">
        <f>VLOOKUP($G1046,county_facts!$A:$BB,16,FALSE)</f>
        <v>0.2</v>
      </c>
      <c r="U1046">
        <f>VLOOKUP($G1046,county_facts!$A:$BB,17,FALSE)</f>
        <v>1.2</v>
      </c>
      <c r="V1046">
        <f>VLOOKUP($G1046,county_facts!$A:$BB,18,FALSE)</f>
        <v>3.2</v>
      </c>
      <c r="W1046">
        <f>VLOOKUP($G1046,county_facts!$A:$BB,19,FALSE)</f>
        <v>60.8</v>
      </c>
      <c r="X1046">
        <f>VLOOKUP($G1046,county_facts!$A:$BB,20,FALSE)</f>
        <v>84</v>
      </c>
      <c r="Y1046">
        <f>VLOOKUP($G1046,county_facts!$A:$BB,21,FALSE)</f>
        <v>4.4000000000000004</v>
      </c>
      <c r="Z1046">
        <f>VLOOKUP($G1046,county_facts!$A:$BB,22,FALSE)</f>
        <v>4.0999999999999996</v>
      </c>
      <c r="AA1046">
        <f>VLOOKUP($G1046,county_facts!$A:$BB,23,FALSE)</f>
        <v>79.7</v>
      </c>
      <c r="AB1046">
        <f>VLOOKUP($G1046,county_facts!$A:$BB,24,FALSE)</f>
        <v>20.100000000000001</v>
      </c>
      <c r="AC1046">
        <f>VLOOKUP($G1046,county_facts!$A:$BB,25,FALSE)</f>
        <v>1221</v>
      </c>
      <c r="AD1046">
        <f>VLOOKUP($G1046,county_facts!$A:$BB,26,FALSE)</f>
        <v>26.6</v>
      </c>
      <c r="AE1046">
        <f>VLOOKUP($G1046,county_facts!$A:$BB,27,FALSE)</f>
        <v>7260</v>
      </c>
      <c r="AF1046">
        <f>VLOOKUP($G1046,county_facts!$A:$BB,28,FALSE)</f>
        <v>66.400000000000006</v>
      </c>
      <c r="AG1046">
        <f>VLOOKUP($G1046,county_facts!$A:$BB,29,FALSE)</f>
        <v>10.3</v>
      </c>
      <c r="AH1046">
        <f>VLOOKUP($G1046,county_facts!$A:$BB,30,FALSE)</f>
        <v>129100</v>
      </c>
      <c r="AI1046">
        <f>VLOOKUP($G1046,county_facts!$A:$BB,31,FALSE)</f>
        <v>5945</v>
      </c>
      <c r="AJ1046">
        <f>VLOOKUP($G1046,county_facts!$A:$BB,32,FALSE)</f>
        <v>2.42</v>
      </c>
      <c r="AK1046">
        <f>VLOOKUP($G1046,county_facts!$A:$BB,33,FALSE)</f>
        <v>19240</v>
      </c>
      <c r="AL1046">
        <f>VLOOKUP($G1046,county_facts!$A:$BB,34,FALSE)</f>
        <v>34420</v>
      </c>
      <c r="AM1046">
        <f>VLOOKUP($G1046,county_facts!$A:$BB,35,FALSE)</f>
        <v>29</v>
      </c>
      <c r="AN1046">
        <f>VLOOKUP($G1046,county_facts!$A:$BB,36,FALSE)</f>
        <v>362</v>
      </c>
      <c r="AO1046">
        <f>VLOOKUP($G1046,county_facts!$A:$BB,37,FALSE)</f>
        <v>3724</v>
      </c>
      <c r="AP1046">
        <f>VLOOKUP($G1046,county_facts!$A:$BB,38,FALSE)</f>
        <v>-4.8</v>
      </c>
      <c r="AQ1046">
        <f>VLOOKUP($G1046,county_facts!$A:$BB,39,FALSE)</f>
        <v>936</v>
      </c>
      <c r="AR1046">
        <f>VLOOKUP($G1046,county_facts!$A:$BB,40,FALSE)</f>
        <v>1519</v>
      </c>
      <c r="AS1046">
        <f>VLOOKUP($G1046,county_facts!$A:$BB,41,FALSE)</f>
        <v>0</v>
      </c>
      <c r="AT1046">
        <f>VLOOKUP($G1046,county_facts!$A:$BB,42,FALSE)</f>
        <v>0</v>
      </c>
      <c r="AU1046">
        <f>VLOOKUP($G1046,county_facts!$A:$BB,43,FALSE)</f>
        <v>0</v>
      </c>
      <c r="AV1046">
        <f>VLOOKUP($G1046,county_facts!$A:$BB,44,FALSE)</f>
        <v>0</v>
      </c>
      <c r="AW1046">
        <f>VLOOKUP($G1046,county_facts!$A:$BB,45,FALSE)</f>
        <v>0</v>
      </c>
      <c r="AX1046">
        <f>VLOOKUP($G1046,county_facts!$A:$BB,46,FALSE)</f>
        <v>0</v>
      </c>
      <c r="AY1046">
        <f>VLOOKUP($G1046,county_facts!$A:$BB,47,FALSE)</f>
        <v>341652</v>
      </c>
      <c r="AZ1046">
        <f>VLOOKUP($G1046,county_facts!$A:$BB,48,FALSE)</f>
        <v>38519</v>
      </c>
      <c r="BA1046">
        <f>VLOOKUP($G1046,county_facts!$A:$BB,49,FALSE)</f>
        <v>136106</v>
      </c>
      <c r="BB1046">
        <f>VLOOKUP($G1046,county_facts!$A:$BB,50,FALSE)</f>
        <v>9235</v>
      </c>
      <c r="BC1046">
        <f>VLOOKUP($G1046,county_facts!$A:$BB,51,FALSE)</f>
        <v>19538</v>
      </c>
      <c r="BD1046">
        <f>VLOOKUP($G1046,county_facts!$A:$BB,52,FALSE)</f>
        <v>17</v>
      </c>
      <c r="BE1046">
        <f>VLOOKUP($G1046,county_facts!$A:$BB,53,FALSE)</f>
        <v>172.47</v>
      </c>
      <c r="BF1046">
        <f>VLOOKUP($G1046,county_facts!$A:$BB,54,FALSE)</f>
        <v>85.8</v>
      </c>
    </row>
    <row r="1047" spans="1:58" x14ac:dyDescent="0.3">
      <c r="A1047" t="s">
        <v>9</v>
      </c>
      <c r="B1047" t="s">
        <v>460</v>
      </c>
      <c r="C1047">
        <v>180</v>
      </c>
      <c r="D1047" t="s">
        <v>403</v>
      </c>
      <c r="E1047">
        <v>1007</v>
      </c>
      <c r="F1047">
        <v>0.17874875900000001</v>
      </c>
      <c r="G1047">
        <v>37041</v>
      </c>
      <c r="H1047">
        <f>VLOOKUP($G1047,county_facts!$A:$BB,4,FALSE)</f>
        <v>14572</v>
      </c>
      <c r="I1047">
        <f>VLOOKUP($G1047,county_facts!$A:$BB,5,FALSE)</f>
        <v>14793</v>
      </c>
      <c r="J1047">
        <f>VLOOKUP($G1047,county_facts!$A:$BB,6,FALSE)</f>
        <v>-1.5</v>
      </c>
      <c r="K1047">
        <f>VLOOKUP($G1047,county_facts!$A:$BB,7,FALSE)</f>
        <v>14793</v>
      </c>
      <c r="L1047">
        <f>VLOOKUP($G1047,county_facts!$A:$BB,8,FALSE)</f>
        <v>5.4</v>
      </c>
      <c r="M1047">
        <f>VLOOKUP($G1047,county_facts!$A:$BB,9,FALSE)</f>
        <v>21.1</v>
      </c>
      <c r="N1047">
        <f>VLOOKUP($G1047,county_facts!$A:$BB,10,FALSE)</f>
        <v>22.4</v>
      </c>
      <c r="O1047">
        <f>VLOOKUP($G1047,county_facts!$A:$BB,11,FALSE)</f>
        <v>52.4</v>
      </c>
      <c r="P1047">
        <f>VLOOKUP($G1047,county_facts!$A:$BB,12,FALSE)</f>
        <v>63.2</v>
      </c>
      <c r="Q1047">
        <f>VLOOKUP($G1047,county_facts!$A:$BB,13,FALSE)</f>
        <v>34.200000000000003</v>
      </c>
      <c r="R1047">
        <f>VLOOKUP($G1047,county_facts!$A:$BB,14,FALSE)</f>
        <v>0.5</v>
      </c>
      <c r="S1047">
        <f>VLOOKUP($G1047,county_facts!$A:$BB,15,FALSE)</f>
        <v>0.7</v>
      </c>
      <c r="T1047">
        <f>VLOOKUP($G1047,county_facts!$A:$BB,16,FALSE)</f>
        <v>0.2</v>
      </c>
      <c r="U1047">
        <f>VLOOKUP($G1047,county_facts!$A:$BB,17,FALSE)</f>
        <v>1.2</v>
      </c>
      <c r="V1047">
        <f>VLOOKUP($G1047,county_facts!$A:$BB,18,FALSE)</f>
        <v>3.2</v>
      </c>
      <c r="W1047">
        <f>VLOOKUP($G1047,county_facts!$A:$BB,19,FALSE)</f>
        <v>60.8</v>
      </c>
      <c r="X1047">
        <f>VLOOKUP($G1047,county_facts!$A:$BB,20,FALSE)</f>
        <v>84</v>
      </c>
      <c r="Y1047">
        <f>VLOOKUP($G1047,county_facts!$A:$BB,21,FALSE)</f>
        <v>4.4000000000000004</v>
      </c>
      <c r="Z1047">
        <f>VLOOKUP($G1047,county_facts!$A:$BB,22,FALSE)</f>
        <v>4.0999999999999996</v>
      </c>
      <c r="AA1047">
        <f>VLOOKUP($G1047,county_facts!$A:$BB,23,FALSE)</f>
        <v>79.7</v>
      </c>
      <c r="AB1047">
        <f>VLOOKUP($G1047,county_facts!$A:$BB,24,FALSE)</f>
        <v>20.100000000000001</v>
      </c>
      <c r="AC1047">
        <f>VLOOKUP($G1047,county_facts!$A:$BB,25,FALSE)</f>
        <v>1221</v>
      </c>
      <c r="AD1047">
        <f>VLOOKUP($G1047,county_facts!$A:$BB,26,FALSE)</f>
        <v>26.6</v>
      </c>
      <c r="AE1047">
        <f>VLOOKUP($G1047,county_facts!$A:$BB,27,FALSE)</f>
        <v>7260</v>
      </c>
      <c r="AF1047">
        <f>VLOOKUP($G1047,county_facts!$A:$BB,28,FALSE)</f>
        <v>66.400000000000006</v>
      </c>
      <c r="AG1047">
        <f>VLOOKUP($G1047,county_facts!$A:$BB,29,FALSE)</f>
        <v>10.3</v>
      </c>
      <c r="AH1047">
        <f>VLOOKUP($G1047,county_facts!$A:$BB,30,FALSE)</f>
        <v>129100</v>
      </c>
      <c r="AI1047">
        <f>VLOOKUP($G1047,county_facts!$A:$BB,31,FALSE)</f>
        <v>5945</v>
      </c>
      <c r="AJ1047">
        <f>VLOOKUP($G1047,county_facts!$A:$BB,32,FALSE)</f>
        <v>2.42</v>
      </c>
      <c r="AK1047">
        <f>VLOOKUP($G1047,county_facts!$A:$BB,33,FALSE)</f>
        <v>19240</v>
      </c>
      <c r="AL1047">
        <f>VLOOKUP($G1047,county_facts!$A:$BB,34,FALSE)</f>
        <v>34420</v>
      </c>
      <c r="AM1047">
        <f>VLOOKUP($G1047,county_facts!$A:$BB,35,FALSE)</f>
        <v>29</v>
      </c>
      <c r="AN1047">
        <f>VLOOKUP($G1047,county_facts!$A:$BB,36,FALSE)</f>
        <v>362</v>
      </c>
      <c r="AO1047">
        <f>VLOOKUP($G1047,county_facts!$A:$BB,37,FALSE)</f>
        <v>3724</v>
      </c>
      <c r="AP1047">
        <f>VLOOKUP($G1047,county_facts!$A:$BB,38,FALSE)</f>
        <v>-4.8</v>
      </c>
      <c r="AQ1047">
        <f>VLOOKUP($G1047,county_facts!$A:$BB,39,FALSE)</f>
        <v>936</v>
      </c>
      <c r="AR1047">
        <f>VLOOKUP($G1047,county_facts!$A:$BB,40,FALSE)</f>
        <v>1519</v>
      </c>
      <c r="AS1047">
        <f>VLOOKUP($G1047,county_facts!$A:$BB,41,FALSE)</f>
        <v>0</v>
      </c>
      <c r="AT1047">
        <f>VLOOKUP($G1047,county_facts!$A:$BB,42,FALSE)</f>
        <v>0</v>
      </c>
      <c r="AU1047">
        <f>VLOOKUP($G1047,county_facts!$A:$BB,43,FALSE)</f>
        <v>0</v>
      </c>
      <c r="AV1047">
        <f>VLOOKUP($G1047,county_facts!$A:$BB,44,FALSE)</f>
        <v>0</v>
      </c>
      <c r="AW1047">
        <f>VLOOKUP($G1047,county_facts!$A:$BB,45,FALSE)</f>
        <v>0</v>
      </c>
      <c r="AX1047">
        <f>VLOOKUP($G1047,county_facts!$A:$BB,46,FALSE)</f>
        <v>0</v>
      </c>
      <c r="AY1047">
        <f>VLOOKUP($G1047,county_facts!$A:$BB,47,FALSE)</f>
        <v>341652</v>
      </c>
      <c r="AZ1047">
        <f>VLOOKUP($G1047,county_facts!$A:$BB,48,FALSE)</f>
        <v>38519</v>
      </c>
      <c r="BA1047">
        <f>VLOOKUP($G1047,county_facts!$A:$BB,49,FALSE)</f>
        <v>136106</v>
      </c>
      <c r="BB1047">
        <f>VLOOKUP($G1047,county_facts!$A:$BB,50,FALSE)</f>
        <v>9235</v>
      </c>
      <c r="BC1047">
        <f>VLOOKUP($G1047,county_facts!$A:$BB,51,FALSE)</f>
        <v>19538</v>
      </c>
      <c r="BD1047">
        <f>VLOOKUP($G1047,county_facts!$A:$BB,52,FALSE)</f>
        <v>17</v>
      </c>
      <c r="BE1047">
        <f>VLOOKUP($G1047,county_facts!$A:$BB,53,FALSE)</f>
        <v>172.47</v>
      </c>
      <c r="BF1047">
        <f>VLOOKUP($G1047,county_facts!$A:$BB,54,FALSE)</f>
        <v>85.8</v>
      </c>
    </row>
    <row r="1048" spans="1:58" x14ac:dyDescent="0.3">
      <c r="A1048" t="s">
        <v>6</v>
      </c>
      <c r="B1048" t="s">
        <v>64</v>
      </c>
      <c r="C1048">
        <v>823</v>
      </c>
      <c r="D1048" t="s">
        <v>403</v>
      </c>
      <c r="E1048">
        <v>1264</v>
      </c>
      <c r="F1048">
        <v>0.65110759500000004</v>
      </c>
      <c r="G1048">
        <v>37039</v>
      </c>
      <c r="H1048">
        <f>VLOOKUP($G1048,county_facts!$A:$BB,4,FALSE)</f>
        <v>27141</v>
      </c>
      <c r="I1048">
        <f>VLOOKUP($G1048,county_facts!$A:$BB,5,FALSE)</f>
        <v>27444</v>
      </c>
      <c r="J1048">
        <f>VLOOKUP($G1048,county_facts!$A:$BB,6,FALSE)</f>
        <v>-1.1000000000000001</v>
      </c>
      <c r="K1048">
        <f>VLOOKUP($G1048,county_facts!$A:$BB,7,FALSE)</f>
        <v>27444</v>
      </c>
      <c r="L1048">
        <f>VLOOKUP($G1048,county_facts!$A:$BB,8,FALSE)</f>
        <v>4.4000000000000004</v>
      </c>
      <c r="M1048">
        <f>VLOOKUP($G1048,county_facts!$A:$BB,9,FALSE)</f>
        <v>17.899999999999999</v>
      </c>
      <c r="N1048">
        <f>VLOOKUP($G1048,county_facts!$A:$BB,10,FALSE)</f>
        <v>26.7</v>
      </c>
      <c r="O1048">
        <f>VLOOKUP($G1048,county_facts!$A:$BB,11,FALSE)</f>
        <v>51.3</v>
      </c>
      <c r="P1048">
        <f>VLOOKUP($G1048,county_facts!$A:$BB,12,FALSE)</f>
        <v>93.8</v>
      </c>
      <c r="Q1048">
        <f>VLOOKUP($G1048,county_facts!$A:$BB,13,FALSE)</f>
        <v>1.6</v>
      </c>
      <c r="R1048">
        <f>VLOOKUP($G1048,county_facts!$A:$BB,14,FALSE)</f>
        <v>1.4</v>
      </c>
      <c r="S1048">
        <f>VLOOKUP($G1048,county_facts!$A:$BB,15,FALSE)</f>
        <v>0.7</v>
      </c>
      <c r="T1048">
        <f>VLOOKUP($G1048,county_facts!$A:$BB,16,FALSE)</f>
        <v>0.1</v>
      </c>
      <c r="U1048">
        <f>VLOOKUP($G1048,county_facts!$A:$BB,17,FALSE)</f>
        <v>2.4</v>
      </c>
      <c r="V1048">
        <f>VLOOKUP($G1048,county_facts!$A:$BB,18,FALSE)</f>
        <v>2.8</v>
      </c>
      <c r="W1048">
        <f>VLOOKUP($G1048,county_facts!$A:$BB,19,FALSE)</f>
        <v>91.6</v>
      </c>
      <c r="X1048">
        <f>VLOOKUP($G1048,county_facts!$A:$BB,20,FALSE)</f>
        <v>90.2</v>
      </c>
      <c r="Y1048">
        <f>VLOOKUP($G1048,county_facts!$A:$BB,21,FALSE)</f>
        <v>2.7</v>
      </c>
      <c r="Z1048">
        <f>VLOOKUP($G1048,county_facts!$A:$BB,22,FALSE)</f>
        <v>4.2</v>
      </c>
      <c r="AA1048">
        <f>VLOOKUP($G1048,county_facts!$A:$BB,23,FALSE)</f>
        <v>81.900000000000006</v>
      </c>
      <c r="AB1048">
        <f>VLOOKUP($G1048,county_facts!$A:$BB,24,FALSE)</f>
        <v>16.7</v>
      </c>
      <c r="AC1048">
        <f>VLOOKUP($G1048,county_facts!$A:$BB,25,FALSE)</f>
        <v>2740</v>
      </c>
      <c r="AD1048">
        <f>VLOOKUP($G1048,county_facts!$A:$BB,26,FALSE)</f>
        <v>22.3</v>
      </c>
      <c r="AE1048">
        <f>VLOOKUP($G1048,county_facts!$A:$BB,27,FALSE)</f>
        <v>17690</v>
      </c>
      <c r="AF1048">
        <f>VLOOKUP($G1048,county_facts!$A:$BB,28,FALSE)</f>
        <v>82.1</v>
      </c>
      <c r="AG1048">
        <f>VLOOKUP($G1048,county_facts!$A:$BB,29,FALSE)</f>
        <v>3.3</v>
      </c>
      <c r="AH1048">
        <f>VLOOKUP($G1048,county_facts!$A:$BB,30,FALSE)</f>
        <v>145000</v>
      </c>
      <c r="AI1048">
        <f>VLOOKUP($G1048,county_facts!$A:$BB,31,FALSE)</f>
        <v>10722</v>
      </c>
      <c r="AJ1048">
        <f>VLOOKUP($G1048,county_facts!$A:$BB,32,FALSE)</f>
        <v>2.5</v>
      </c>
      <c r="AK1048">
        <f>VLOOKUP($G1048,county_facts!$A:$BB,33,FALSE)</f>
        <v>18340</v>
      </c>
      <c r="AL1048">
        <f>VLOOKUP($G1048,county_facts!$A:$BB,34,FALSE)</f>
        <v>34432</v>
      </c>
      <c r="AM1048">
        <f>VLOOKUP($G1048,county_facts!$A:$BB,35,FALSE)</f>
        <v>17.899999999999999</v>
      </c>
      <c r="AN1048">
        <f>VLOOKUP($G1048,county_facts!$A:$BB,36,FALSE)</f>
        <v>586</v>
      </c>
      <c r="AO1048">
        <f>VLOOKUP($G1048,county_facts!$A:$BB,37,FALSE)</f>
        <v>5797</v>
      </c>
      <c r="AP1048">
        <f>VLOOKUP($G1048,county_facts!$A:$BB,38,FALSE)</f>
        <v>-6.7</v>
      </c>
      <c r="AQ1048">
        <f>VLOOKUP($G1048,county_facts!$A:$BB,39,FALSE)</f>
        <v>2099</v>
      </c>
      <c r="AR1048">
        <f>VLOOKUP($G1048,county_facts!$A:$BB,40,FALSE)</f>
        <v>2815</v>
      </c>
      <c r="AS1048">
        <f>VLOOKUP($G1048,county_facts!$A:$BB,41,FALSE)</f>
        <v>1</v>
      </c>
      <c r="AT1048">
        <f>VLOOKUP($G1048,county_facts!$A:$BB,42,FALSE)</f>
        <v>0</v>
      </c>
      <c r="AU1048">
        <f>VLOOKUP($G1048,county_facts!$A:$BB,43,FALSE)</f>
        <v>0</v>
      </c>
      <c r="AV1048">
        <f>VLOOKUP($G1048,county_facts!$A:$BB,44,FALSE)</f>
        <v>0</v>
      </c>
      <c r="AW1048">
        <f>VLOOKUP($G1048,county_facts!$A:$BB,45,FALSE)</f>
        <v>0</v>
      </c>
      <c r="AX1048">
        <f>VLOOKUP($G1048,county_facts!$A:$BB,46,FALSE)</f>
        <v>28</v>
      </c>
      <c r="AY1048">
        <f>VLOOKUP($G1048,county_facts!$A:$BB,47,FALSE)</f>
        <v>265366</v>
      </c>
      <c r="AZ1048">
        <f>VLOOKUP($G1048,county_facts!$A:$BB,48,FALSE)</f>
        <v>60509</v>
      </c>
      <c r="BA1048">
        <f>VLOOKUP($G1048,county_facts!$A:$BB,49,FALSE)</f>
        <v>404019</v>
      </c>
      <c r="BB1048">
        <f>VLOOKUP($G1048,county_facts!$A:$BB,50,FALSE)</f>
        <v>15242</v>
      </c>
      <c r="BC1048">
        <f>VLOOKUP($G1048,county_facts!$A:$BB,51,FALSE)</f>
        <v>36834</v>
      </c>
      <c r="BD1048">
        <f>VLOOKUP($G1048,county_facts!$A:$BB,52,FALSE)</f>
        <v>94</v>
      </c>
      <c r="BE1048">
        <f>VLOOKUP($G1048,county_facts!$A:$BB,53,FALSE)</f>
        <v>455.43</v>
      </c>
      <c r="BF1048">
        <f>VLOOKUP($G1048,county_facts!$A:$BB,54,FALSE)</f>
        <v>60.3</v>
      </c>
    </row>
    <row r="1049" spans="1:58" x14ac:dyDescent="0.3">
      <c r="A1049" t="s">
        <v>9</v>
      </c>
      <c r="B1049" t="s">
        <v>64</v>
      </c>
      <c r="C1049">
        <v>441</v>
      </c>
      <c r="D1049" t="s">
        <v>403</v>
      </c>
      <c r="E1049">
        <v>1264</v>
      </c>
      <c r="F1049">
        <v>0.34889240500000002</v>
      </c>
      <c r="G1049">
        <v>37039</v>
      </c>
      <c r="H1049">
        <f>VLOOKUP($G1049,county_facts!$A:$BB,4,FALSE)</f>
        <v>27141</v>
      </c>
      <c r="I1049">
        <f>VLOOKUP($G1049,county_facts!$A:$BB,5,FALSE)</f>
        <v>27444</v>
      </c>
      <c r="J1049">
        <f>VLOOKUP($G1049,county_facts!$A:$BB,6,FALSE)</f>
        <v>-1.1000000000000001</v>
      </c>
      <c r="K1049">
        <f>VLOOKUP($G1049,county_facts!$A:$BB,7,FALSE)</f>
        <v>27444</v>
      </c>
      <c r="L1049">
        <f>VLOOKUP($G1049,county_facts!$A:$BB,8,FALSE)</f>
        <v>4.4000000000000004</v>
      </c>
      <c r="M1049">
        <f>VLOOKUP($G1049,county_facts!$A:$BB,9,FALSE)</f>
        <v>17.899999999999999</v>
      </c>
      <c r="N1049">
        <f>VLOOKUP($G1049,county_facts!$A:$BB,10,FALSE)</f>
        <v>26.7</v>
      </c>
      <c r="O1049">
        <f>VLOOKUP($G1049,county_facts!$A:$BB,11,FALSE)</f>
        <v>51.3</v>
      </c>
      <c r="P1049">
        <f>VLOOKUP($G1049,county_facts!$A:$BB,12,FALSE)</f>
        <v>93.8</v>
      </c>
      <c r="Q1049">
        <f>VLOOKUP($G1049,county_facts!$A:$BB,13,FALSE)</f>
        <v>1.6</v>
      </c>
      <c r="R1049">
        <f>VLOOKUP($G1049,county_facts!$A:$BB,14,FALSE)</f>
        <v>1.4</v>
      </c>
      <c r="S1049">
        <f>VLOOKUP($G1049,county_facts!$A:$BB,15,FALSE)</f>
        <v>0.7</v>
      </c>
      <c r="T1049">
        <f>VLOOKUP($G1049,county_facts!$A:$BB,16,FALSE)</f>
        <v>0.1</v>
      </c>
      <c r="U1049">
        <f>VLOOKUP($G1049,county_facts!$A:$BB,17,FALSE)</f>
        <v>2.4</v>
      </c>
      <c r="V1049">
        <f>VLOOKUP($G1049,county_facts!$A:$BB,18,FALSE)</f>
        <v>2.8</v>
      </c>
      <c r="W1049">
        <f>VLOOKUP($G1049,county_facts!$A:$BB,19,FALSE)</f>
        <v>91.6</v>
      </c>
      <c r="X1049">
        <f>VLOOKUP($G1049,county_facts!$A:$BB,20,FALSE)</f>
        <v>90.2</v>
      </c>
      <c r="Y1049">
        <f>VLOOKUP($G1049,county_facts!$A:$BB,21,FALSE)</f>
        <v>2.7</v>
      </c>
      <c r="Z1049">
        <f>VLOOKUP($G1049,county_facts!$A:$BB,22,FALSE)</f>
        <v>4.2</v>
      </c>
      <c r="AA1049">
        <f>VLOOKUP($G1049,county_facts!$A:$BB,23,FALSE)</f>
        <v>81.900000000000006</v>
      </c>
      <c r="AB1049">
        <f>VLOOKUP($G1049,county_facts!$A:$BB,24,FALSE)</f>
        <v>16.7</v>
      </c>
      <c r="AC1049">
        <f>VLOOKUP($G1049,county_facts!$A:$BB,25,FALSE)</f>
        <v>2740</v>
      </c>
      <c r="AD1049">
        <f>VLOOKUP($G1049,county_facts!$A:$BB,26,FALSE)</f>
        <v>22.3</v>
      </c>
      <c r="AE1049">
        <f>VLOOKUP($G1049,county_facts!$A:$BB,27,FALSE)</f>
        <v>17690</v>
      </c>
      <c r="AF1049">
        <f>VLOOKUP($G1049,county_facts!$A:$BB,28,FALSE)</f>
        <v>82.1</v>
      </c>
      <c r="AG1049">
        <f>VLOOKUP($G1049,county_facts!$A:$BB,29,FALSE)</f>
        <v>3.3</v>
      </c>
      <c r="AH1049">
        <f>VLOOKUP($G1049,county_facts!$A:$BB,30,FALSE)</f>
        <v>145000</v>
      </c>
      <c r="AI1049">
        <f>VLOOKUP($G1049,county_facts!$A:$BB,31,FALSE)</f>
        <v>10722</v>
      </c>
      <c r="AJ1049">
        <f>VLOOKUP($G1049,county_facts!$A:$BB,32,FALSE)</f>
        <v>2.5</v>
      </c>
      <c r="AK1049">
        <f>VLOOKUP($G1049,county_facts!$A:$BB,33,FALSE)</f>
        <v>18340</v>
      </c>
      <c r="AL1049">
        <f>VLOOKUP($G1049,county_facts!$A:$BB,34,FALSE)</f>
        <v>34432</v>
      </c>
      <c r="AM1049">
        <f>VLOOKUP($G1049,county_facts!$A:$BB,35,FALSE)</f>
        <v>17.899999999999999</v>
      </c>
      <c r="AN1049">
        <f>VLOOKUP($G1049,county_facts!$A:$BB,36,FALSE)</f>
        <v>586</v>
      </c>
      <c r="AO1049">
        <f>VLOOKUP($G1049,county_facts!$A:$BB,37,FALSE)</f>
        <v>5797</v>
      </c>
      <c r="AP1049">
        <f>VLOOKUP($G1049,county_facts!$A:$BB,38,FALSE)</f>
        <v>-6.7</v>
      </c>
      <c r="AQ1049">
        <f>VLOOKUP($G1049,county_facts!$A:$BB,39,FALSE)</f>
        <v>2099</v>
      </c>
      <c r="AR1049">
        <f>VLOOKUP($G1049,county_facts!$A:$BB,40,FALSE)</f>
        <v>2815</v>
      </c>
      <c r="AS1049">
        <f>VLOOKUP($G1049,county_facts!$A:$BB,41,FALSE)</f>
        <v>1</v>
      </c>
      <c r="AT1049">
        <f>VLOOKUP($G1049,county_facts!$A:$BB,42,FALSE)</f>
        <v>0</v>
      </c>
      <c r="AU1049">
        <f>VLOOKUP($G1049,county_facts!$A:$BB,43,FALSE)</f>
        <v>0</v>
      </c>
      <c r="AV1049">
        <f>VLOOKUP($G1049,county_facts!$A:$BB,44,FALSE)</f>
        <v>0</v>
      </c>
      <c r="AW1049">
        <f>VLOOKUP($G1049,county_facts!$A:$BB,45,FALSE)</f>
        <v>0</v>
      </c>
      <c r="AX1049">
        <f>VLOOKUP($G1049,county_facts!$A:$BB,46,FALSE)</f>
        <v>28</v>
      </c>
      <c r="AY1049">
        <f>VLOOKUP($G1049,county_facts!$A:$BB,47,FALSE)</f>
        <v>265366</v>
      </c>
      <c r="AZ1049">
        <f>VLOOKUP($G1049,county_facts!$A:$BB,48,FALSE)</f>
        <v>60509</v>
      </c>
      <c r="BA1049">
        <f>VLOOKUP($G1049,county_facts!$A:$BB,49,FALSE)</f>
        <v>404019</v>
      </c>
      <c r="BB1049">
        <f>VLOOKUP($G1049,county_facts!$A:$BB,50,FALSE)</f>
        <v>15242</v>
      </c>
      <c r="BC1049">
        <f>VLOOKUP($G1049,county_facts!$A:$BB,51,FALSE)</f>
        <v>36834</v>
      </c>
      <c r="BD1049">
        <f>VLOOKUP($G1049,county_facts!$A:$BB,52,FALSE)</f>
        <v>94</v>
      </c>
      <c r="BE1049">
        <f>VLOOKUP($G1049,county_facts!$A:$BB,53,FALSE)</f>
        <v>455.43</v>
      </c>
      <c r="BF1049">
        <f>VLOOKUP($G1049,county_facts!$A:$BB,54,FALSE)</f>
        <v>60.3</v>
      </c>
    </row>
    <row r="1050" spans="1:58" x14ac:dyDescent="0.3">
      <c r="A1050" t="s">
        <v>6</v>
      </c>
      <c r="B1050" t="s">
        <v>461</v>
      </c>
      <c r="C1050">
        <v>6408</v>
      </c>
      <c r="D1050" t="s">
        <v>403</v>
      </c>
      <c r="E1050">
        <v>9790</v>
      </c>
      <c r="F1050">
        <v>0.65454545500000005</v>
      </c>
      <c r="G1050">
        <v>37037</v>
      </c>
      <c r="H1050">
        <f>VLOOKUP($G1050,county_facts!$A:$BB,4,FALSE)</f>
        <v>68698</v>
      </c>
      <c r="I1050">
        <f>VLOOKUP($G1050,county_facts!$A:$BB,5,FALSE)</f>
        <v>63494</v>
      </c>
      <c r="J1050">
        <f>VLOOKUP($G1050,county_facts!$A:$BB,6,FALSE)</f>
        <v>8.1999999999999993</v>
      </c>
      <c r="K1050">
        <f>VLOOKUP($G1050,county_facts!$A:$BB,7,FALSE)</f>
        <v>63505</v>
      </c>
      <c r="L1050">
        <f>VLOOKUP($G1050,county_facts!$A:$BB,8,FALSE)</f>
        <v>4.8</v>
      </c>
      <c r="M1050">
        <f>VLOOKUP($G1050,county_facts!$A:$BB,9,FALSE)</f>
        <v>20.3</v>
      </c>
      <c r="N1050">
        <f>VLOOKUP($G1050,county_facts!$A:$BB,10,FALSE)</f>
        <v>23.6</v>
      </c>
      <c r="O1050">
        <f>VLOOKUP($G1050,county_facts!$A:$BB,11,FALSE)</f>
        <v>52.1</v>
      </c>
      <c r="P1050">
        <f>VLOOKUP($G1050,county_facts!$A:$BB,12,FALSE)</f>
        <v>82.2</v>
      </c>
      <c r="Q1050">
        <f>VLOOKUP($G1050,county_facts!$A:$BB,13,FALSE)</f>
        <v>13.1</v>
      </c>
      <c r="R1050">
        <f>VLOOKUP($G1050,county_facts!$A:$BB,14,FALSE)</f>
        <v>1.2</v>
      </c>
      <c r="S1050">
        <f>VLOOKUP($G1050,county_facts!$A:$BB,15,FALSE)</f>
        <v>1.8</v>
      </c>
      <c r="T1050">
        <f>VLOOKUP($G1050,county_facts!$A:$BB,16,FALSE)</f>
        <v>0.1</v>
      </c>
      <c r="U1050">
        <f>VLOOKUP($G1050,county_facts!$A:$BB,17,FALSE)</f>
        <v>1.5</v>
      </c>
      <c r="V1050">
        <f>VLOOKUP($G1050,county_facts!$A:$BB,18,FALSE)</f>
        <v>12.8</v>
      </c>
      <c r="W1050">
        <f>VLOOKUP($G1050,county_facts!$A:$BB,19,FALSE)</f>
        <v>71.400000000000006</v>
      </c>
      <c r="X1050">
        <f>VLOOKUP($G1050,county_facts!$A:$BB,20,FALSE)</f>
        <v>88.2</v>
      </c>
      <c r="Y1050">
        <f>VLOOKUP($G1050,county_facts!$A:$BB,21,FALSE)</f>
        <v>10</v>
      </c>
      <c r="Z1050">
        <f>VLOOKUP($G1050,county_facts!$A:$BB,22,FALSE)</f>
        <v>14.9</v>
      </c>
      <c r="AA1050">
        <f>VLOOKUP($G1050,county_facts!$A:$BB,23,FALSE)</f>
        <v>85.8</v>
      </c>
      <c r="AB1050">
        <f>VLOOKUP($G1050,county_facts!$A:$BB,24,FALSE)</f>
        <v>36.4</v>
      </c>
      <c r="AC1050">
        <f>VLOOKUP($G1050,county_facts!$A:$BB,25,FALSE)</f>
        <v>5598</v>
      </c>
      <c r="AD1050">
        <f>VLOOKUP($G1050,county_facts!$A:$BB,26,FALSE)</f>
        <v>26.6</v>
      </c>
      <c r="AE1050">
        <f>VLOOKUP($G1050,county_facts!$A:$BB,27,FALSE)</f>
        <v>29976</v>
      </c>
      <c r="AF1050">
        <f>VLOOKUP($G1050,county_facts!$A:$BB,28,FALSE)</f>
        <v>79.900000000000006</v>
      </c>
      <c r="AG1050">
        <f>VLOOKUP($G1050,county_facts!$A:$BB,29,FALSE)</f>
        <v>6.3</v>
      </c>
      <c r="AH1050">
        <f>VLOOKUP($G1050,county_facts!$A:$BB,30,FALSE)</f>
        <v>211400</v>
      </c>
      <c r="AI1050">
        <f>VLOOKUP($G1050,county_facts!$A:$BB,31,FALSE)</f>
        <v>26017</v>
      </c>
      <c r="AJ1050">
        <f>VLOOKUP($G1050,county_facts!$A:$BB,32,FALSE)</f>
        <v>2.46</v>
      </c>
      <c r="AK1050">
        <f>VLOOKUP($G1050,county_facts!$A:$BB,33,FALSE)</f>
        <v>31175</v>
      </c>
      <c r="AL1050">
        <f>VLOOKUP($G1050,county_facts!$A:$BB,34,FALSE)</f>
        <v>57091</v>
      </c>
      <c r="AM1050">
        <f>VLOOKUP($G1050,county_facts!$A:$BB,35,FALSE)</f>
        <v>12.4</v>
      </c>
      <c r="AN1050">
        <f>VLOOKUP($G1050,county_facts!$A:$BB,36,FALSE)</f>
        <v>1304</v>
      </c>
      <c r="AO1050">
        <f>VLOOKUP($G1050,county_facts!$A:$BB,37,FALSE)</f>
        <v>12754</v>
      </c>
      <c r="AP1050">
        <f>VLOOKUP($G1050,county_facts!$A:$BB,38,FALSE)</f>
        <v>2.6</v>
      </c>
      <c r="AQ1050">
        <f>VLOOKUP($G1050,county_facts!$A:$BB,39,FALSE)</f>
        <v>5496</v>
      </c>
      <c r="AR1050">
        <f>VLOOKUP($G1050,county_facts!$A:$BB,40,FALSE)</f>
        <v>5813</v>
      </c>
      <c r="AS1050">
        <f>VLOOKUP($G1050,county_facts!$A:$BB,41,FALSE)</f>
        <v>0</v>
      </c>
      <c r="AT1050">
        <f>VLOOKUP($G1050,county_facts!$A:$BB,42,FALSE)</f>
        <v>0</v>
      </c>
      <c r="AU1050">
        <f>VLOOKUP($G1050,county_facts!$A:$BB,43,FALSE)</f>
        <v>0</v>
      </c>
      <c r="AV1050">
        <f>VLOOKUP($G1050,county_facts!$A:$BB,44,FALSE)</f>
        <v>0</v>
      </c>
      <c r="AW1050">
        <f>VLOOKUP($G1050,county_facts!$A:$BB,45,FALSE)</f>
        <v>0</v>
      </c>
      <c r="AX1050">
        <f>VLOOKUP($G1050,county_facts!$A:$BB,46,FALSE)</f>
        <v>27.1</v>
      </c>
      <c r="AY1050">
        <f>VLOOKUP($G1050,county_facts!$A:$BB,47,FALSE)</f>
        <v>1129694</v>
      </c>
      <c r="AZ1050">
        <f>VLOOKUP($G1050,county_facts!$A:$BB,48,FALSE)</f>
        <v>128681</v>
      </c>
      <c r="BA1050">
        <f>VLOOKUP($G1050,county_facts!$A:$BB,49,FALSE)</f>
        <v>559438</v>
      </c>
      <c r="BB1050">
        <f>VLOOKUP($G1050,county_facts!$A:$BB,50,FALSE)</f>
        <v>9113</v>
      </c>
      <c r="BC1050">
        <f>VLOOKUP($G1050,county_facts!$A:$BB,51,FALSE)</f>
        <v>39556</v>
      </c>
      <c r="BD1050">
        <f>VLOOKUP($G1050,county_facts!$A:$BB,52,FALSE)</f>
        <v>587</v>
      </c>
      <c r="BE1050">
        <f>VLOOKUP($G1050,county_facts!$A:$BB,53,FALSE)</f>
        <v>682.19</v>
      </c>
      <c r="BF1050">
        <f>VLOOKUP($G1050,county_facts!$A:$BB,54,FALSE)</f>
        <v>93.1</v>
      </c>
    </row>
    <row r="1051" spans="1:58" x14ac:dyDescent="0.3">
      <c r="A1051" t="s">
        <v>9</v>
      </c>
      <c r="B1051" t="s">
        <v>461</v>
      </c>
      <c r="C1051">
        <v>3382</v>
      </c>
      <c r="D1051" t="s">
        <v>403</v>
      </c>
      <c r="E1051">
        <v>9790</v>
      </c>
      <c r="F1051">
        <v>0.345454545</v>
      </c>
      <c r="G1051">
        <v>37037</v>
      </c>
      <c r="H1051">
        <f>VLOOKUP($G1051,county_facts!$A:$BB,4,FALSE)</f>
        <v>68698</v>
      </c>
      <c r="I1051">
        <f>VLOOKUP($G1051,county_facts!$A:$BB,5,FALSE)</f>
        <v>63494</v>
      </c>
      <c r="J1051">
        <f>VLOOKUP($G1051,county_facts!$A:$BB,6,FALSE)</f>
        <v>8.1999999999999993</v>
      </c>
      <c r="K1051">
        <f>VLOOKUP($G1051,county_facts!$A:$BB,7,FALSE)</f>
        <v>63505</v>
      </c>
      <c r="L1051">
        <f>VLOOKUP($G1051,county_facts!$A:$BB,8,FALSE)</f>
        <v>4.8</v>
      </c>
      <c r="M1051">
        <f>VLOOKUP($G1051,county_facts!$A:$BB,9,FALSE)</f>
        <v>20.3</v>
      </c>
      <c r="N1051">
        <f>VLOOKUP($G1051,county_facts!$A:$BB,10,FALSE)</f>
        <v>23.6</v>
      </c>
      <c r="O1051">
        <f>VLOOKUP($G1051,county_facts!$A:$BB,11,FALSE)</f>
        <v>52.1</v>
      </c>
      <c r="P1051">
        <f>VLOOKUP($G1051,county_facts!$A:$BB,12,FALSE)</f>
        <v>82.2</v>
      </c>
      <c r="Q1051">
        <f>VLOOKUP($G1051,county_facts!$A:$BB,13,FALSE)</f>
        <v>13.1</v>
      </c>
      <c r="R1051">
        <f>VLOOKUP($G1051,county_facts!$A:$BB,14,FALSE)</f>
        <v>1.2</v>
      </c>
      <c r="S1051">
        <f>VLOOKUP($G1051,county_facts!$A:$BB,15,FALSE)</f>
        <v>1.8</v>
      </c>
      <c r="T1051">
        <f>VLOOKUP($G1051,county_facts!$A:$BB,16,FALSE)</f>
        <v>0.1</v>
      </c>
      <c r="U1051">
        <f>VLOOKUP($G1051,county_facts!$A:$BB,17,FALSE)</f>
        <v>1.5</v>
      </c>
      <c r="V1051">
        <f>VLOOKUP($G1051,county_facts!$A:$BB,18,FALSE)</f>
        <v>12.8</v>
      </c>
      <c r="W1051">
        <f>VLOOKUP($G1051,county_facts!$A:$BB,19,FALSE)</f>
        <v>71.400000000000006</v>
      </c>
      <c r="X1051">
        <f>VLOOKUP($G1051,county_facts!$A:$BB,20,FALSE)</f>
        <v>88.2</v>
      </c>
      <c r="Y1051">
        <f>VLOOKUP($G1051,county_facts!$A:$BB,21,FALSE)</f>
        <v>10</v>
      </c>
      <c r="Z1051">
        <f>VLOOKUP($G1051,county_facts!$A:$BB,22,FALSE)</f>
        <v>14.9</v>
      </c>
      <c r="AA1051">
        <f>VLOOKUP($G1051,county_facts!$A:$BB,23,FALSE)</f>
        <v>85.8</v>
      </c>
      <c r="AB1051">
        <f>VLOOKUP($G1051,county_facts!$A:$BB,24,FALSE)</f>
        <v>36.4</v>
      </c>
      <c r="AC1051">
        <f>VLOOKUP($G1051,county_facts!$A:$BB,25,FALSE)</f>
        <v>5598</v>
      </c>
      <c r="AD1051">
        <f>VLOOKUP($G1051,county_facts!$A:$BB,26,FALSE)</f>
        <v>26.6</v>
      </c>
      <c r="AE1051">
        <f>VLOOKUP($G1051,county_facts!$A:$BB,27,FALSE)</f>
        <v>29976</v>
      </c>
      <c r="AF1051">
        <f>VLOOKUP($G1051,county_facts!$A:$BB,28,FALSE)</f>
        <v>79.900000000000006</v>
      </c>
      <c r="AG1051">
        <f>VLOOKUP($G1051,county_facts!$A:$BB,29,FALSE)</f>
        <v>6.3</v>
      </c>
      <c r="AH1051">
        <f>VLOOKUP($G1051,county_facts!$A:$BB,30,FALSE)</f>
        <v>211400</v>
      </c>
      <c r="AI1051">
        <f>VLOOKUP($G1051,county_facts!$A:$BB,31,FALSE)</f>
        <v>26017</v>
      </c>
      <c r="AJ1051">
        <f>VLOOKUP($G1051,county_facts!$A:$BB,32,FALSE)</f>
        <v>2.46</v>
      </c>
      <c r="AK1051">
        <f>VLOOKUP($G1051,county_facts!$A:$BB,33,FALSE)</f>
        <v>31175</v>
      </c>
      <c r="AL1051">
        <f>VLOOKUP($G1051,county_facts!$A:$BB,34,FALSE)</f>
        <v>57091</v>
      </c>
      <c r="AM1051">
        <f>VLOOKUP($G1051,county_facts!$A:$BB,35,FALSE)</f>
        <v>12.4</v>
      </c>
      <c r="AN1051">
        <f>VLOOKUP($G1051,county_facts!$A:$BB,36,FALSE)</f>
        <v>1304</v>
      </c>
      <c r="AO1051">
        <f>VLOOKUP($G1051,county_facts!$A:$BB,37,FALSE)</f>
        <v>12754</v>
      </c>
      <c r="AP1051">
        <f>VLOOKUP($G1051,county_facts!$A:$BB,38,FALSE)</f>
        <v>2.6</v>
      </c>
      <c r="AQ1051">
        <f>VLOOKUP($G1051,county_facts!$A:$BB,39,FALSE)</f>
        <v>5496</v>
      </c>
      <c r="AR1051">
        <f>VLOOKUP($G1051,county_facts!$A:$BB,40,FALSE)</f>
        <v>5813</v>
      </c>
      <c r="AS1051">
        <f>VLOOKUP($G1051,county_facts!$A:$BB,41,FALSE)</f>
        <v>0</v>
      </c>
      <c r="AT1051">
        <f>VLOOKUP($G1051,county_facts!$A:$BB,42,FALSE)</f>
        <v>0</v>
      </c>
      <c r="AU1051">
        <f>VLOOKUP($G1051,county_facts!$A:$BB,43,FALSE)</f>
        <v>0</v>
      </c>
      <c r="AV1051">
        <f>VLOOKUP($G1051,county_facts!$A:$BB,44,FALSE)</f>
        <v>0</v>
      </c>
      <c r="AW1051">
        <f>VLOOKUP($G1051,county_facts!$A:$BB,45,FALSE)</f>
        <v>0</v>
      </c>
      <c r="AX1051">
        <f>VLOOKUP($G1051,county_facts!$A:$BB,46,FALSE)</f>
        <v>27.1</v>
      </c>
      <c r="AY1051">
        <f>VLOOKUP($G1051,county_facts!$A:$BB,47,FALSE)</f>
        <v>1129694</v>
      </c>
      <c r="AZ1051">
        <f>VLOOKUP($G1051,county_facts!$A:$BB,48,FALSE)</f>
        <v>128681</v>
      </c>
      <c r="BA1051">
        <f>VLOOKUP($G1051,county_facts!$A:$BB,49,FALSE)</f>
        <v>559438</v>
      </c>
      <c r="BB1051">
        <f>VLOOKUP($G1051,county_facts!$A:$BB,50,FALSE)</f>
        <v>9113</v>
      </c>
      <c r="BC1051">
        <f>VLOOKUP($G1051,county_facts!$A:$BB,51,FALSE)</f>
        <v>39556</v>
      </c>
      <c r="BD1051">
        <f>VLOOKUP($G1051,county_facts!$A:$BB,52,FALSE)</f>
        <v>587</v>
      </c>
      <c r="BE1051">
        <f>VLOOKUP($G1051,county_facts!$A:$BB,53,FALSE)</f>
        <v>682.19</v>
      </c>
      <c r="BF1051">
        <f>VLOOKUP($G1051,county_facts!$A:$BB,54,FALSE)</f>
        <v>93.1</v>
      </c>
    </row>
    <row r="1052" spans="1:58" x14ac:dyDescent="0.3">
      <c r="A1052" t="s">
        <v>6</v>
      </c>
      <c r="B1052" t="s">
        <v>462</v>
      </c>
      <c r="C1052">
        <v>4596</v>
      </c>
      <c r="D1052" t="s">
        <v>403</v>
      </c>
      <c r="E1052">
        <v>7341</v>
      </c>
      <c r="F1052">
        <v>0.62607274199999996</v>
      </c>
      <c r="G1052">
        <v>37035</v>
      </c>
      <c r="H1052">
        <f>VLOOKUP($G1052,county_facts!$A:$BB,4,FALSE)</f>
        <v>154534</v>
      </c>
      <c r="I1052">
        <f>VLOOKUP($G1052,county_facts!$A:$BB,5,FALSE)</f>
        <v>154356</v>
      </c>
      <c r="J1052">
        <f>VLOOKUP($G1052,county_facts!$A:$BB,6,FALSE)</f>
        <v>0.1</v>
      </c>
      <c r="K1052">
        <f>VLOOKUP($G1052,county_facts!$A:$BB,7,FALSE)</f>
        <v>154358</v>
      </c>
      <c r="L1052">
        <f>VLOOKUP($G1052,county_facts!$A:$BB,8,FALSE)</f>
        <v>5.7</v>
      </c>
      <c r="M1052">
        <f>VLOOKUP($G1052,county_facts!$A:$BB,9,FALSE)</f>
        <v>23</v>
      </c>
      <c r="N1052">
        <f>VLOOKUP($G1052,county_facts!$A:$BB,10,FALSE)</f>
        <v>16.2</v>
      </c>
      <c r="O1052">
        <f>VLOOKUP($G1052,county_facts!$A:$BB,11,FALSE)</f>
        <v>50.9</v>
      </c>
      <c r="P1052">
        <f>VLOOKUP($G1052,county_facts!$A:$BB,12,FALSE)</f>
        <v>84.7</v>
      </c>
      <c r="Q1052">
        <f>VLOOKUP($G1052,county_facts!$A:$BB,13,FALSE)</f>
        <v>8.9</v>
      </c>
      <c r="R1052">
        <f>VLOOKUP($G1052,county_facts!$A:$BB,14,FALSE)</f>
        <v>0.5</v>
      </c>
      <c r="S1052">
        <f>VLOOKUP($G1052,county_facts!$A:$BB,15,FALSE)</f>
        <v>4.0999999999999996</v>
      </c>
      <c r="T1052">
        <f>VLOOKUP($G1052,county_facts!$A:$BB,16,FALSE)</f>
        <v>0.1</v>
      </c>
      <c r="U1052">
        <f>VLOOKUP($G1052,county_facts!$A:$BB,17,FALSE)</f>
        <v>1.7</v>
      </c>
      <c r="V1052">
        <f>VLOOKUP($G1052,county_facts!$A:$BB,18,FALSE)</f>
        <v>8.9</v>
      </c>
      <c r="W1052">
        <f>VLOOKUP($G1052,county_facts!$A:$BB,19,FALSE)</f>
        <v>76.8</v>
      </c>
      <c r="X1052">
        <f>VLOOKUP($G1052,county_facts!$A:$BB,20,FALSE)</f>
        <v>88.4</v>
      </c>
      <c r="Y1052">
        <f>VLOOKUP($G1052,county_facts!$A:$BB,21,FALSE)</f>
        <v>7.1</v>
      </c>
      <c r="Z1052">
        <f>VLOOKUP($G1052,county_facts!$A:$BB,22,FALSE)</f>
        <v>10.9</v>
      </c>
      <c r="AA1052">
        <f>VLOOKUP($G1052,county_facts!$A:$BB,23,FALSE)</f>
        <v>82.3</v>
      </c>
      <c r="AB1052">
        <f>VLOOKUP($G1052,county_facts!$A:$BB,24,FALSE)</f>
        <v>21</v>
      </c>
      <c r="AC1052">
        <f>VLOOKUP($G1052,county_facts!$A:$BB,25,FALSE)</f>
        <v>11011</v>
      </c>
      <c r="AD1052">
        <f>VLOOKUP($G1052,county_facts!$A:$BB,26,FALSE)</f>
        <v>22.4</v>
      </c>
      <c r="AE1052">
        <f>VLOOKUP($G1052,county_facts!$A:$BB,27,FALSE)</f>
        <v>67762</v>
      </c>
      <c r="AF1052">
        <f>VLOOKUP($G1052,county_facts!$A:$BB,28,FALSE)</f>
        <v>71.099999999999994</v>
      </c>
      <c r="AG1052">
        <f>VLOOKUP($G1052,county_facts!$A:$BB,29,FALSE)</f>
        <v>15.7</v>
      </c>
      <c r="AH1052">
        <f>VLOOKUP($G1052,county_facts!$A:$BB,30,FALSE)</f>
        <v>133000</v>
      </c>
      <c r="AI1052">
        <f>VLOOKUP($G1052,county_facts!$A:$BB,31,FALSE)</f>
        <v>58533</v>
      </c>
      <c r="AJ1052">
        <f>VLOOKUP($G1052,county_facts!$A:$BB,32,FALSE)</f>
        <v>2.6</v>
      </c>
      <c r="AK1052">
        <f>VLOOKUP($G1052,county_facts!$A:$BB,33,FALSE)</f>
        <v>23232</v>
      </c>
      <c r="AL1052">
        <f>VLOOKUP($G1052,county_facts!$A:$BB,34,FALSE)</f>
        <v>44332</v>
      </c>
      <c r="AM1052">
        <f>VLOOKUP($G1052,county_facts!$A:$BB,35,FALSE)</f>
        <v>15.2</v>
      </c>
      <c r="AN1052">
        <f>VLOOKUP($G1052,county_facts!$A:$BB,36,FALSE)</f>
        <v>4050</v>
      </c>
      <c r="AO1052">
        <f>VLOOKUP($G1052,county_facts!$A:$BB,37,FALSE)</f>
        <v>75940</v>
      </c>
      <c r="AP1052">
        <f>VLOOKUP($G1052,county_facts!$A:$BB,38,FALSE)</f>
        <v>-0.4</v>
      </c>
      <c r="AQ1052">
        <f>VLOOKUP($G1052,county_facts!$A:$BB,39,FALSE)</f>
        <v>10209</v>
      </c>
      <c r="AR1052">
        <f>VLOOKUP($G1052,county_facts!$A:$BB,40,FALSE)</f>
        <v>14417</v>
      </c>
      <c r="AS1052">
        <f>VLOOKUP($G1052,county_facts!$A:$BB,41,FALSE)</f>
        <v>0</v>
      </c>
      <c r="AT1052">
        <f>VLOOKUP($G1052,county_facts!$A:$BB,42,FALSE)</f>
        <v>0.5</v>
      </c>
      <c r="AU1052">
        <f>VLOOKUP($G1052,county_facts!$A:$BB,43,FALSE)</f>
        <v>1.9</v>
      </c>
      <c r="AV1052">
        <f>VLOOKUP($G1052,county_facts!$A:$BB,44,FALSE)</f>
        <v>0</v>
      </c>
      <c r="AW1052">
        <f>VLOOKUP($G1052,county_facts!$A:$BB,45,FALSE)</f>
        <v>0</v>
      </c>
      <c r="AX1052">
        <f>VLOOKUP($G1052,county_facts!$A:$BB,46,FALSE)</f>
        <v>26.3</v>
      </c>
      <c r="AY1052">
        <f>VLOOKUP($G1052,county_facts!$A:$BB,47,FALSE)</f>
        <v>6291105</v>
      </c>
      <c r="AZ1052">
        <f>VLOOKUP($G1052,county_facts!$A:$BB,48,FALSE)</f>
        <v>4087319</v>
      </c>
      <c r="BA1052">
        <f>VLOOKUP($G1052,county_facts!$A:$BB,49,FALSE)</f>
        <v>2683077</v>
      </c>
      <c r="BB1052">
        <f>VLOOKUP($G1052,county_facts!$A:$BB,50,FALSE)</f>
        <v>17251</v>
      </c>
      <c r="BC1052">
        <f>VLOOKUP($G1052,county_facts!$A:$BB,51,FALSE)</f>
        <v>272070</v>
      </c>
      <c r="BD1052">
        <f>VLOOKUP($G1052,county_facts!$A:$BB,52,FALSE)</f>
        <v>283</v>
      </c>
      <c r="BE1052">
        <f>VLOOKUP($G1052,county_facts!$A:$BB,53,FALSE)</f>
        <v>398.72</v>
      </c>
      <c r="BF1052">
        <f>VLOOKUP($G1052,county_facts!$A:$BB,54,FALSE)</f>
        <v>387.1</v>
      </c>
    </row>
    <row r="1053" spans="1:58" x14ac:dyDescent="0.3">
      <c r="A1053" t="s">
        <v>9</v>
      </c>
      <c r="B1053" t="s">
        <v>462</v>
      </c>
      <c r="C1053">
        <v>2745</v>
      </c>
      <c r="D1053" t="s">
        <v>403</v>
      </c>
      <c r="E1053">
        <v>7341</v>
      </c>
      <c r="F1053">
        <v>0.37392725799999998</v>
      </c>
      <c r="G1053">
        <v>37035</v>
      </c>
      <c r="H1053">
        <f>VLOOKUP($G1053,county_facts!$A:$BB,4,FALSE)</f>
        <v>154534</v>
      </c>
      <c r="I1053">
        <f>VLOOKUP($G1053,county_facts!$A:$BB,5,FALSE)</f>
        <v>154356</v>
      </c>
      <c r="J1053">
        <f>VLOOKUP($G1053,county_facts!$A:$BB,6,FALSE)</f>
        <v>0.1</v>
      </c>
      <c r="K1053">
        <f>VLOOKUP($G1053,county_facts!$A:$BB,7,FALSE)</f>
        <v>154358</v>
      </c>
      <c r="L1053">
        <f>VLOOKUP($G1053,county_facts!$A:$BB,8,FALSE)</f>
        <v>5.7</v>
      </c>
      <c r="M1053">
        <f>VLOOKUP($G1053,county_facts!$A:$BB,9,FALSE)</f>
        <v>23</v>
      </c>
      <c r="N1053">
        <f>VLOOKUP($G1053,county_facts!$A:$BB,10,FALSE)</f>
        <v>16.2</v>
      </c>
      <c r="O1053">
        <f>VLOOKUP($G1053,county_facts!$A:$BB,11,FALSE)</f>
        <v>50.9</v>
      </c>
      <c r="P1053">
        <f>VLOOKUP($G1053,county_facts!$A:$BB,12,FALSE)</f>
        <v>84.7</v>
      </c>
      <c r="Q1053">
        <f>VLOOKUP($G1053,county_facts!$A:$BB,13,FALSE)</f>
        <v>8.9</v>
      </c>
      <c r="R1053">
        <f>VLOOKUP($G1053,county_facts!$A:$BB,14,FALSE)</f>
        <v>0.5</v>
      </c>
      <c r="S1053">
        <f>VLOOKUP($G1053,county_facts!$A:$BB,15,FALSE)</f>
        <v>4.0999999999999996</v>
      </c>
      <c r="T1053">
        <f>VLOOKUP($G1053,county_facts!$A:$BB,16,FALSE)</f>
        <v>0.1</v>
      </c>
      <c r="U1053">
        <f>VLOOKUP($G1053,county_facts!$A:$BB,17,FALSE)</f>
        <v>1.7</v>
      </c>
      <c r="V1053">
        <f>VLOOKUP($G1053,county_facts!$A:$BB,18,FALSE)</f>
        <v>8.9</v>
      </c>
      <c r="W1053">
        <f>VLOOKUP($G1053,county_facts!$A:$BB,19,FALSE)</f>
        <v>76.8</v>
      </c>
      <c r="X1053">
        <f>VLOOKUP($G1053,county_facts!$A:$BB,20,FALSE)</f>
        <v>88.4</v>
      </c>
      <c r="Y1053">
        <f>VLOOKUP($G1053,county_facts!$A:$BB,21,FALSE)</f>
        <v>7.1</v>
      </c>
      <c r="Z1053">
        <f>VLOOKUP($G1053,county_facts!$A:$BB,22,FALSE)</f>
        <v>10.9</v>
      </c>
      <c r="AA1053">
        <f>VLOOKUP($G1053,county_facts!$A:$BB,23,FALSE)</f>
        <v>82.3</v>
      </c>
      <c r="AB1053">
        <f>VLOOKUP($G1053,county_facts!$A:$BB,24,FALSE)</f>
        <v>21</v>
      </c>
      <c r="AC1053">
        <f>VLOOKUP($G1053,county_facts!$A:$BB,25,FALSE)</f>
        <v>11011</v>
      </c>
      <c r="AD1053">
        <f>VLOOKUP($G1053,county_facts!$A:$BB,26,FALSE)</f>
        <v>22.4</v>
      </c>
      <c r="AE1053">
        <f>VLOOKUP($G1053,county_facts!$A:$BB,27,FALSE)</f>
        <v>67762</v>
      </c>
      <c r="AF1053">
        <f>VLOOKUP($G1053,county_facts!$A:$BB,28,FALSE)</f>
        <v>71.099999999999994</v>
      </c>
      <c r="AG1053">
        <f>VLOOKUP($G1053,county_facts!$A:$BB,29,FALSE)</f>
        <v>15.7</v>
      </c>
      <c r="AH1053">
        <f>VLOOKUP($G1053,county_facts!$A:$BB,30,FALSE)</f>
        <v>133000</v>
      </c>
      <c r="AI1053">
        <f>VLOOKUP($G1053,county_facts!$A:$BB,31,FALSE)</f>
        <v>58533</v>
      </c>
      <c r="AJ1053">
        <f>VLOOKUP($G1053,county_facts!$A:$BB,32,FALSE)</f>
        <v>2.6</v>
      </c>
      <c r="AK1053">
        <f>VLOOKUP($G1053,county_facts!$A:$BB,33,FALSE)</f>
        <v>23232</v>
      </c>
      <c r="AL1053">
        <f>VLOOKUP($G1053,county_facts!$A:$BB,34,FALSE)</f>
        <v>44332</v>
      </c>
      <c r="AM1053">
        <f>VLOOKUP($G1053,county_facts!$A:$BB,35,FALSE)</f>
        <v>15.2</v>
      </c>
      <c r="AN1053">
        <f>VLOOKUP($G1053,county_facts!$A:$BB,36,FALSE)</f>
        <v>4050</v>
      </c>
      <c r="AO1053">
        <f>VLOOKUP($G1053,county_facts!$A:$BB,37,FALSE)</f>
        <v>75940</v>
      </c>
      <c r="AP1053">
        <f>VLOOKUP($G1053,county_facts!$A:$BB,38,FALSE)</f>
        <v>-0.4</v>
      </c>
      <c r="AQ1053">
        <f>VLOOKUP($G1053,county_facts!$A:$BB,39,FALSE)</f>
        <v>10209</v>
      </c>
      <c r="AR1053">
        <f>VLOOKUP($G1053,county_facts!$A:$BB,40,FALSE)</f>
        <v>14417</v>
      </c>
      <c r="AS1053">
        <f>VLOOKUP($G1053,county_facts!$A:$BB,41,FALSE)</f>
        <v>0</v>
      </c>
      <c r="AT1053">
        <f>VLOOKUP($G1053,county_facts!$A:$BB,42,FALSE)</f>
        <v>0.5</v>
      </c>
      <c r="AU1053">
        <f>VLOOKUP($G1053,county_facts!$A:$BB,43,FALSE)</f>
        <v>1.9</v>
      </c>
      <c r="AV1053">
        <f>VLOOKUP($G1053,county_facts!$A:$BB,44,FALSE)</f>
        <v>0</v>
      </c>
      <c r="AW1053">
        <f>VLOOKUP($G1053,county_facts!$A:$BB,45,FALSE)</f>
        <v>0</v>
      </c>
      <c r="AX1053">
        <f>VLOOKUP($G1053,county_facts!$A:$BB,46,FALSE)</f>
        <v>26.3</v>
      </c>
      <c r="AY1053">
        <f>VLOOKUP($G1053,county_facts!$A:$BB,47,FALSE)</f>
        <v>6291105</v>
      </c>
      <c r="AZ1053">
        <f>VLOOKUP($G1053,county_facts!$A:$BB,48,FALSE)</f>
        <v>4087319</v>
      </c>
      <c r="BA1053">
        <f>VLOOKUP($G1053,county_facts!$A:$BB,49,FALSE)</f>
        <v>2683077</v>
      </c>
      <c r="BB1053">
        <f>VLOOKUP($G1053,county_facts!$A:$BB,50,FALSE)</f>
        <v>17251</v>
      </c>
      <c r="BC1053">
        <f>VLOOKUP($G1053,county_facts!$A:$BB,51,FALSE)</f>
        <v>272070</v>
      </c>
      <c r="BD1053">
        <f>VLOOKUP($G1053,county_facts!$A:$BB,52,FALSE)</f>
        <v>283</v>
      </c>
      <c r="BE1053">
        <f>VLOOKUP($G1053,county_facts!$A:$BB,53,FALSE)</f>
        <v>398.72</v>
      </c>
      <c r="BF1053">
        <f>VLOOKUP($G1053,county_facts!$A:$BB,54,FALSE)</f>
        <v>387.1</v>
      </c>
    </row>
    <row r="1054" spans="1:58" x14ac:dyDescent="0.3">
      <c r="A1054" t="s">
        <v>6</v>
      </c>
      <c r="B1054" t="s">
        <v>463</v>
      </c>
      <c r="C1054">
        <v>1469</v>
      </c>
      <c r="D1054" t="s">
        <v>403</v>
      </c>
      <c r="E1054">
        <v>2035</v>
      </c>
      <c r="F1054">
        <v>0.72186732200000003</v>
      </c>
      <c r="G1054">
        <v>37033</v>
      </c>
      <c r="H1054">
        <f>VLOOKUP($G1054,county_facts!$A:$BB,4,FALSE)</f>
        <v>23082</v>
      </c>
      <c r="I1054">
        <f>VLOOKUP($G1054,county_facts!$A:$BB,5,FALSE)</f>
        <v>23719</v>
      </c>
      <c r="J1054">
        <f>VLOOKUP($G1054,county_facts!$A:$BB,6,FALSE)</f>
        <v>-2.7</v>
      </c>
      <c r="K1054">
        <f>VLOOKUP($G1054,county_facts!$A:$BB,7,FALSE)</f>
        <v>23719</v>
      </c>
      <c r="L1054">
        <f>VLOOKUP($G1054,county_facts!$A:$BB,8,FALSE)</f>
        <v>4.7</v>
      </c>
      <c r="M1054">
        <f>VLOOKUP($G1054,county_facts!$A:$BB,9,FALSE)</f>
        <v>19</v>
      </c>
      <c r="N1054">
        <f>VLOOKUP($G1054,county_facts!$A:$BB,10,FALSE)</f>
        <v>19.600000000000001</v>
      </c>
      <c r="O1054">
        <f>VLOOKUP($G1054,county_facts!$A:$BB,11,FALSE)</f>
        <v>49.2</v>
      </c>
      <c r="P1054">
        <f>VLOOKUP($G1054,county_facts!$A:$BB,12,FALSE)</f>
        <v>64</v>
      </c>
      <c r="Q1054">
        <f>VLOOKUP($G1054,county_facts!$A:$BB,13,FALSE)</f>
        <v>33.5</v>
      </c>
      <c r="R1054">
        <f>VLOOKUP($G1054,county_facts!$A:$BB,14,FALSE)</f>
        <v>0.6</v>
      </c>
      <c r="S1054">
        <f>VLOOKUP($G1054,county_facts!$A:$BB,15,FALSE)</f>
        <v>0.3</v>
      </c>
      <c r="T1054">
        <f>VLOOKUP($G1054,county_facts!$A:$BB,16,FALSE)</f>
        <v>0</v>
      </c>
      <c r="U1054">
        <f>VLOOKUP($G1054,county_facts!$A:$BB,17,FALSE)</f>
        <v>1.6</v>
      </c>
      <c r="V1054">
        <f>VLOOKUP($G1054,county_facts!$A:$BB,18,FALSE)</f>
        <v>3.6</v>
      </c>
      <c r="W1054">
        <f>VLOOKUP($G1054,county_facts!$A:$BB,19,FALSE)</f>
        <v>61.2</v>
      </c>
      <c r="X1054">
        <f>VLOOKUP($G1054,county_facts!$A:$BB,20,FALSE)</f>
        <v>85.2</v>
      </c>
      <c r="Y1054">
        <f>VLOOKUP($G1054,county_facts!$A:$BB,21,FALSE)</f>
        <v>1.7</v>
      </c>
      <c r="Z1054">
        <f>VLOOKUP($G1054,county_facts!$A:$BB,22,FALSE)</f>
        <v>3.2</v>
      </c>
      <c r="AA1054">
        <f>VLOOKUP($G1054,county_facts!$A:$BB,23,FALSE)</f>
        <v>73.2</v>
      </c>
      <c r="AB1054">
        <f>VLOOKUP($G1054,county_facts!$A:$BB,24,FALSE)</f>
        <v>9</v>
      </c>
      <c r="AC1054">
        <f>VLOOKUP($G1054,county_facts!$A:$BB,25,FALSE)</f>
        <v>1441</v>
      </c>
      <c r="AD1054">
        <f>VLOOKUP($G1054,county_facts!$A:$BB,26,FALSE)</f>
        <v>32.5</v>
      </c>
      <c r="AE1054">
        <f>VLOOKUP($G1054,county_facts!$A:$BB,27,FALSE)</f>
        <v>10607</v>
      </c>
      <c r="AF1054">
        <f>VLOOKUP($G1054,county_facts!$A:$BB,28,FALSE)</f>
        <v>71.8</v>
      </c>
      <c r="AG1054">
        <f>VLOOKUP($G1054,county_facts!$A:$BB,29,FALSE)</f>
        <v>3</v>
      </c>
      <c r="AH1054">
        <f>VLOOKUP($G1054,county_facts!$A:$BB,30,FALSE)</f>
        <v>98900</v>
      </c>
      <c r="AI1054">
        <f>VLOOKUP($G1054,county_facts!$A:$BB,31,FALSE)</f>
        <v>8813</v>
      </c>
      <c r="AJ1054">
        <f>VLOOKUP($G1054,county_facts!$A:$BB,32,FALSE)</f>
        <v>2.5099999999999998</v>
      </c>
      <c r="AK1054">
        <f>VLOOKUP($G1054,county_facts!$A:$BB,33,FALSE)</f>
        <v>17975</v>
      </c>
      <c r="AL1054">
        <f>VLOOKUP($G1054,county_facts!$A:$BB,34,FALSE)</f>
        <v>35315</v>
      </c>
      <c r="AM1054">
        <f>VLOOKUP($G1054,county_facts!$A:$BB,35,FALSE)</f>
        <v>22.6</v>
      </c>
      <c r="AN1054">
        <f>VLOOKUP($G1054,county_facts!$A:$BB,36,FALSE)</f>
        <v>238</v>
      </c>
      <c r="AO1054">
        <f>VLOOKUP($G1054,county_facts!$A:$BB,37,FALSE)</f>
        <v>1592</v>
      </c>
      <c r="AP1054">
        <f>VLOOKUP($G1054,county_facts!$A:$BB,38,FALSE)</f>
        <v>-6.9</v>
      </c>
      <c r="AQ1054">
        <f>VLOOKUP($G1054,county_facts!$A:$BB,39,FALSE)</f>
        <v>1093</v>
      </c>
      <c r="AR1054">
        <f>VLOOKUP($G1054,county_facts!$A:$BB,40,FALSE)</f>
        <v>1647</v>
      </c>
      <c r="AS1054">
        <f>VLOOKUP($G1054,county_facts!$A:$BB,41,FALSE)</f>
        <v>0</v>
      </c>
      <c r="AT1054">
        <f>VLOOKUP($G1054,county_facts!$A:$BB,42,FALSE)</f>
        <v>0</v>
      </c>
      <c r="AU1054">
        <f>VLOOKUP($G1054,county_facts!$A:$BB,43,FALSE)</f>
        <v>0</v>
      </c>
      <c r="AV1054">
        <f>VLOOKUP($G1054,county_facts!$A:$BB,44,FALSE)</f>
        <v>0</v>
      </c>
      <c r="AW1054">
        <f>VLOOKUP($G1054,county_facts!$A:$BB,45,FALSE)</f>
        <v>0</v>
      </c>
      <c r="AX1054">
        <f>VLOOKUP($G1054,county_facts!$A:$BB,46,FALSE)</f>
        <v>22.5</v>
      </c>
      <c r="AY1054">
        <f>VLOOKUP($G1054,county_facts!$A:$BB,47,FALSE)</f>
        <v>0</v>
      </c>
      <c r="AZ1054">
        <f>VLOOKUP($G1054,county_facts!$A:$BB,48,FALSE)</f>
        <v>0</v>
      </c>
      <c r="BA1054">
        <f>VLOOKUP($G1054,county_facts!$A:$BB,49,FALSE)</f>
        <v>52986</v>
      </c>
      <c r="BB1054">
        <f>VLOOKUP($G1054,county_facts!$A:$BB,50,FALSE)</f>
        <v>2281</v>
      </c>
      <c r="BC1054">
        <f>VLOOKUP($G1054,county_facts!$A:$BB,51,FALSE)</f>
        <v>5410</v>
      </c>
      <c r="BD1054">
        <f>VLOOKUP($G1054,county_facts!$A:$BB,52,FALSE)</f>
        <v>23</v>
      </c>
      <c r="BE1054">
        <f>VLOOKUP($G1054,county_facts!$A:$BB,53,FALSE)</f>
        <v>424.92</v>
      </c>
      <c r="BF1054">
        <f>VLOOKUP($G1054,county_facts!$A:$BB,54,FALSE)</f>
        <v>55.8</v>
      </c>
    </row>
    <row r="1055" spans="1:58" x14ac:dyDescent="0.3">
      <c r="A1055" t="s">
        <v>9</v>
      </c>
      <c r="B1055" t="s">
        <v>463</v>
      </c>
      <c r="C1055">
        <v>566</v>
      </c>
      <c r="D1055" t="s">
        <v>403</v>
      </c>
      <c r="E1055">
        <v>2035</v>
      </c>
      <c r="F1055">
        <v>0.27813267800000002</v>
      </c>
      <c r="G1055">
        <v>37033</v>
      </c>
      <c r="H1055">
        <f>VLOOKUP($G1055,county_facts!$A:$BB,4,FALSE)</f>
        <v>23082</v>
      </c>
      <c r="I1055">
        <f>VLOOKUP($G1055,county_facts!$A:$BB,5,FALSE)</f>
        <v>23719</v>
      </c>
      <c r="J1055">
        <f>VLOOKUP($G1055,county_facts!$A:$BB,6,FALSE)</f>
        <v>-2.7</v>
      </c>
      <c r="K1055">
        <f>VLOOKUP($G1055,county_facts!$A:$BB,7,FALSE)</f>
        <v>23719</v>
      </c>
      <c r="L1055">
        <f>VLOOKUP($G1055,county_facts!$A:$BB,8,FALSE)</f>
        <v>4.7</v>
      </c>
      <c r="M1055">
        <f>VLOOKUP($G1055,county_facts!$A:$BB,9,FALSE)</f>
        <v>19</v>
      </c>
      <c r="N1055">
        <f>VLOOKUP($G1055,county_facts!$A:$BB,10,FALSE)</f>
        <v>19.600000000000001</v>
      </c>
      <c r="O1055">
        <f>VLOOKUP($G1055,county_facts!$A:$BB,11,FALSE)</f>
        <v>49.2</v>
      </c>
      <c r="P1055">
        <f>VLOOKUP($G1055,county_facts!$A:$BB,12,FALSE)</f>
        <v>64</v>
      </c>
      <c r="Q1055">
        <f>VLOOKUP($G1055,county_facts!$A:$BB,13,FALSE)</f>
        <v>33.5</v>
      </c>
      <c r="R1055">
        <f>VLOOKUP($G1055,county_facts!$A:$BB,14,FALSE)</f>
        <v>0.6</v>
      </c>
      <c r="S1055">
        <f>VLOOKUP($G1055,county_facts!$A:$BB,15,FALSE)</f>
        <v>0.3</v>
      </c>
      <c r="T1055">
        <f>VLOOKUP($G1055,county_facts!$A:$BB,16,FALSE)</f>
        <v>0</v>
      </c>
      <c r="U1055">
        <f>VLOOKUP($G1055,county_facts!$A:$BB,17,FALSE)</f>
        <v>1.6</v>
      </c>
      <c r="V1055">
        <f>VLOOKUP($G1055,county_facts!$A:$BB,18,FALSE)</f>
        <v>3.6</v>
      </c>
      <c r="W1055">
        <f>VLOOKUP($G1055,county_facts!$A:$BB,19,FALSE)</f>
        <v>61.2</v>
      </c>
      <c r="X1055">
        <f>VLOOKUP($G1055,county_facts!$A:$BB,20,FALSE)</f>
        <v>85.2</v>
      </c>
      <c r="Y1055">
        <f>VLOOKUP($G1055,county_facts!$A:$BB,21,FALSE)</f>
        <v>1.7</v>
      </c>
      <c r="Z1055">
        <f>VLOOKUP($G1055,county_facts!$A:$BB,22,FALSE)</f>
        <v>3.2</v>
      </c>
      <c r="AA1055">
        <f>VLOOKUP($G1055,county_facts!$A:$BB,23,FALSE)</f>
        <v>73.2</v>
      </c>
      <c r="AB1055">
        <f>VLOOKUP($G1055,county_facts!$A:$BB,24,FALSE)</f>
        <v>9</v>
      </c>
      <c r="AC1055">
        <f>VLOOKUP($G1055,county_facts!$A:$BB,25,FALSE)</f>
        <v>1441</v>
      </c>
      <c r="AD1055">
        <f>VLOOKUP($G1055,county_facts!$A:$BB,26,FALSE)</f>
        <v>32.5</v>
      </c>
      <c r="AE1055">
        <f>VLOOKUP($G1055,county_facts!$A:$BB,27,FALSE)</f>
        <v>10607</v>
      </c>
      <c r="AF1055">
        <f>VLOOKUP($G1055,county_facts!$A:$BB,28,FALSE)</f>
        <v>71.8</v>
      </c>
      <c r="AG1055">
        <f>VLOOKUP($G1055,county_facts!$A:$BB,29,FALSE)</f>
        <v>3</v>
      </c>
      <c r="AH1055">
        <f>VLOOKUP($G1055,county_facts!$A:$BB,30,FALSE)</f>
        <v>98900</v>
      </c>
      <c r="AI1055">
        <f>VLOOKUP($G1055,county_facts!$A:$BB,31,FALSE)</f>
        <v>8813</v>
      </c>
      <c r="AJ1055">
        <f>VLOOKUP($G1055,county_facts!$A:$BB,32,FALSE)</f>
        <v>2.5099999999999998</v>
      </c>
      <c r="AK1055">
        <f>VLOOKUP($G1055,county_facts!$A:$BB,33,FALSE)</f>
        <v>17975</v>
      </c>
      <c r="AL1055">
        <f>VLOOKUP($G1055,county_facts!$A:$BB,34,FALSE)</f>
        <v>35315</v>
      </c>
      <c r="AM1055">
        <f>VLOOKUP($G1055,county_facts!$A:$BB,35,FALSE)</f>
        <v>22.6</v>
      </c>
      <c r="AN1055">
        <f>VLOOKUP($G1055,county_facts!$A:$BB,36,FALSE)</f>
        <v>238</v>
      </c>
      <c r="AO1055">
        <f>VLOOKUP($G1055,county_facts!$A:$BB,37,FALSE)</f>
        <v>1592</v>
      </c>
      <c r="AP1055">
        <f>VLOOKUP($G1055,county_facts!$A:$BB,38,FALSE)</f>
        <v>-6.9</v>
      </c>
      <c r="AQ1055">
        <f>VLOOKUP($G1055,county_facts!$A:$BB,39,FALSE)</f>
        <v>1093</v>
      </c>
      <c r="AR1055">
        <f>VLOOKUP($G1055,county_facts!$A:$BB,40,FALSE)</f>
        <v>1647</v>
      </c>
      <c r="AS1055">
        <f>VLOOKUP($G1055,county_facts!$A:$BB,41,FALSE)</f>
        <v>0</v>
      </c>
      <c r="AT1055">
        <f>VLOOKUP($G1055,county_facts!$A:$BB,42,FALSE)</f>
        <v>0</v>
      </c>
      <c r="AU1055">
        <f>VLOOKUP($G1055,county_facts!$A:$BB,43,FALSE)</f>
        <v>0</v>
      </c>
      <c r="AV1055">
        <f>VLOOKUP($G1055,county_facts!$A:$BB,44,FALSE)</f>
        <v>0</v>
      </c>
      <c r="AW1055">
        <f>VLOOKUP($G1055,county_facts!$A:$BB,45,FALSE)</f>
        <v>0</v>
      </c>
      <c r="AX1055">
        <f>VLOOKUP($G1055,county_facts!$A:$BB,46,FALSE)</f>
        <v>22.5</v>
      </c>
      <c r="AY1055">
        <f>VLOOKUP($G1055,county_facts!$A:$BB,47,FALSE)</f>
        <v>0</v>
      </c>
      <c r="AZ1055">
        <f>VLOOKUP($G1055,county_facts!$A:$BB,48,FALSE)</f>
        <v>0</v>
      </c>
      <c r="BA1055">
        <f>VLOOKUP($G1055,county_facts!$A:$BB,49,FALSE)</f>
        <v>52986</v>
      </c>
      <c r="BB1055">
        <f>VLOOKUP($G1055,county_facts!$A:$BB,50,FALSE)</f>
        <v>2281</v>
      </c>
      <c r="BC1055">
        <f>VLOOKUP($G1055,county_facts!$A:$BB,51,FALSE)</f>
        <v>5410</v>
      </c>
      <c r="BD1055">
        <f>VLOOKUP($G1055,county_facts!$A:$BB,52,FALSE)</f>
        <v>23</v>
      </c>
      <c r="BE1055">
        <f>VLOOKUP($G1055,county_facts!$A:$BB,53,FALSE)</f>
        <v>424.92</v>
      </c>
      <c r="BF1055">
        <f>VLOOKUP($G1055,county_facts!$A:$BB,54,FALSE)</f>
        <v>55.8</v>
      </c>
    </row>
    <row r="1056" spans="1:58" x14ac:dyDescent="0.3">
      <c r="A1056" t="s">
        <v>6</v>
      </c>
      <c r="B1056" t="s">
        <v>464</v>
      </c>
      <c r="C1056">
        <v>2948</v>
      </c>
      <c r="D1056" t="s">
        <v>403</v>
      </c>
      <c r="E1056">
        <v>4185</v>
      </c>
      <c r="F1056">
        <v>0.70442055000000003</v>
      </c>
      <c r="G1056">
        <v>37031</v>
      </c>
      <c r="H1056">
        <f>VLOOKUP($G1056,county_facts!$A:$BB,4,FALSE)</f>
        <v>68811</v>
      </c>
      <c r="I1056">
        <f>VLOOKUP($G1056,county_facts!$A:$BB,5,FALSE)</f>
        <v>66469</v>
      </c>
      <c r="J1056">
        <f>VLOOKUP($G1056,county_facts!$A:$BB,6,FALSE)</f>
        <v>3.5</v>
      </c>
      <c r="K1056">
        <f>VLOOKUP($G1056,county_facts!$A:$BB,7,FALSE)</f>
        <v>66469</v>
      </c>
      <c r="L1056">
        <f>VLOOKUP($G1056,county_facts!$A:$BB,8,FALSE)</f>
        <v>4.5</v>
      </c>
      <c r="M1056">
        <f>VLOOKUP($G1056,county_facts!$A:$BB,9,FALSE)</f>
        <v>18.399999999999999</v>
      </c>
      <c r="N1056">
        <f>VLOOKUP($G1056,county_facts!$A:$BB,10,FALSE)</f>
        <v>21.8</v>
      </c>
      <c r="O1056">
        <f>VLOOKUP($G1056,county_facts!$A:$BB,11,FALSE)</f>
        <v>50.7</v>
      </c>
      <c r="P1056">
        <f>VLOOKUP($G1056,county_facts!$A:$BB,12,FALSE)</f>
        <v>89.7</v>
      </c>
      <c r="Q1056">
        <f>VLOOKUP($G1056,county_facts!$A:$BB,13,FALSE)</f>
        <v>6.2</v>
      </c>
      <c r="R1056">
        <f>VLOOKUP($G1056,county_facts!$A:$BB,14,FALSE)</f>
        <v>0.6</v>
      </c>
      <c r="S1056">
        <f>VLOOKUP($G1056,county_facts!$A:$BB,15,FALSE)</f>
        <v>1.2</v>
      </c>
      <c r="T1056">
        <f>VLOOKUP($G1056,county_facts!$A:$BB,16,FALSE)</f>
        <v>0.1</v>
      </c>
      <c r="U1056">
        <f>VLOOKUP($G1056,county_facts!$A:$BB,17,FALSE)</f>
        <v>2.1</v>
      </c>
      <c r="V1056">
        <f>VLOOKUP($G1056,county_facts!$A:$BB,18,FALSE)</f>
        <v>4.3</v>
      </c>
      <c r="W1056">
        <f>VLOOKUP($G1056,county_facts!$A:$BB,19,FALSE)</f>
        <v>86.2</v>
      </c>
      <c r="X1056">
        <f>VLOOKUP($G1056,county_facts!$A:$BB,20,FALSE)</f>
        <v>84.2</v>
      </c>
      <c r="Y1056">
        <f>VLOOKUP($G1056,county_facts!$A:$BB,21,FALSE)</f>
        <v>3.4</v>
      </c>
      <c r="Z1056">
        <f>VLOOKUP($G1056,county_facts!$A:$BB,22,FALSE)</f>
        <v>4.7</v>
      </c>
      <c r="AA1056">
        <f>VLOOKUP($G1056,county_facts!$A:$BB,23,FALSE)</f>
        <v>88.3</v>
      </c>
      <c r="AB1056">
        <f>VLOOKUP($G1056,county_facts!$A:$BB,24,FALSE)</f>
        <v>23.9</v>
      </c>
      <c r="AC1056">
        <f>VLOOKUP($G1056,county_facts!$A:$BB,25,FALSE)</f>
        <v>9062</v>
      </c>
      <c r="AD1056">
        <f>VLOOKUP($G1056,county_facts!$A:$BB,26,FALSE)</f>
        <v>23.5</v>
      </c>
      <c r="AE1056">
        <f>VLOOKUP($G1056,county_facts!$A:$BB,27,FALSE)</f>
        <v>48898</v>
      </c>
      <c r="AF1056">
        <f>VLOOKUP($G1056,county_facts!$A:$BB,28,FALSE)</f>
        <v>70.2</v>
      </c>
      <c r="AG1056">
        <f>VLOOKUP($G1056,county_facts!$A:$BB,29,FALSE)</f>
        <v>18.5</v>
      </c>
      <c r="AH1056">
        <f>VLOOKUP($G1056,county_facts!$A:$BB,30,FALSE)</f>
        <v>199200</v>
      </c>
      <c r="AI1056">
        <f>VLOOKUP($G1056,county_facts!$A:$BB,31,FALSE)</f>
        <v>29158</v>
      </c>
      <c r="AJ1056">
        <f>VLOOKUP($G1056,county_facts!$A:$BB,32,FALSE)</f>
        <v>2.27</v>
      </c>
      <c r="AK1056">
        <f>VLOOKUP($G1056,county_facts!$A:$BB,33,FALSE)</f>
        <v>27496</v>
      </c>
      <c r="AL1056">
        <f>VLOOKUP($G1056,county_facts!$A:$BB,34,FALSE)</f>
        <v>46534</v>
      </c>
      <c r="AM1056">
        <f>VLOOKUP($G1056,county_facts!$A:$BB,35,FALSE)</f>
        <v>14.4</v>
      </c>
      <c r="AN1056">
        <f>VLOOKUP($G1056,county_facts!$A:$BB,36,FALSE)</f>
        <v>1915</v>
      </c>
      <c r="AO1056">
        <f>VLOOKUP($G1056,county_facts!$A:$BB,37,FALSE)</f>
        <v>17456</v>
      </c>
      <c r="AP1056">
        <f>VLOOKUP($G1056,county_facts!$A:$BB,38,FALSE)</f>
        <v>-1.1000000000000001</v>
      </c>
      <c r="AQ1056">
        <f>VLOOKUP($G1056,county_facts!$A:$BB,39,FALSE)</f>
        <v>6121</v>
      </c>
      <c r="AR1056">
        <f>VLOOKUP($G1056,county_facts!$A:$BB,40,FALSE)</f>
        <v>9110</v>
      </c>
      <c r="AS1056">
        <f>VLOOKUP($G1056,county_facts!$A:$BB,41,FALSE)</f>
        <v>0.9</v>
      </c>
      <c r="AT1056">
        <f>VLOOKUP($G1056,county_facts!$A:$BB,42,FALSE)</f>
        <v>0</v>
      </c>
      <c r="AU1056">
        <f>VLOOKUP($G1056,county_facts!$A:$BB,43,FALSE)</f>
        <v>1.4</v>
      </c>
      <c r="AV1056">
        <f>VLOOKUP($G1056,county_facts!$A:$BB,44,FALSE)</f>
        <v>0</v>
      </c>
      <c r="AW1056">
        <f>VLOOKUP($G1056,county_facts!$A:$BB,45,FALSE)</f>
        <v>0</v>
      </c>
      <c r="AX1056">
        <f>VLOOKUP($G1056,county_facts!$A:$BB,46,FALSE)</f>
        <v>19.100000000000001</v>
      </c>
      <c r="AY1056">
        <f>VLOOKUP($G1056,county_facts!$A:$BB,47,FALSE)</f>
        <v>292219</v>
      </c>
      <c r="AZ1056">
        <f>VLOOKUP($G1056,county_facts!$A:$BB,48,FALSE)</f>
        <v>254299</v>
      </c>
      <c r="BA1056">
        <f>VLOOKUP($G1056,county_facts!$A:$BB,49,FALSE)</f>
        <v>979612</v>
      </c>
      <c r="BB1056">
        <f>VLOOKUP($G1056,county_facts!$A:$BB,50,FALSE)</f>
        <v>15467</v>
      </c>
      <c r="BC1056">
        <f>VLOOKUP($G1056,county_facts!$A:$BB,51,FALSE)</f>
        <v>151047</v>
      </c>
      <c r="BD1056">
        <f>VLOOKUP($G1056,county_facts!$A:$BB,52,FALSE)</f>
        <v>230</v>
      </c>
      <c r="BE1056">
        <f>VLOOKUP($G1056,county_facts!$A:$BB,53,FALSE)</f>
        <v>506.25</v>
      </c>
      <c r="BF1056">
        <f>VLOOKUP($G1056,county_facts!$A:$BB,54,FALSE)</f>
        <v>131.30000000000001</v>
      </c>
    </row>
    <row r="1057" spans="1:58" x14ac:dyDescent="0.3">
      <c r="A1057" t="s">
        <v>9</v>
      </c>
      <c r="B1057" t="s">
        <v>464</v>
      </c>
      <c r="C1057">
        <v>1237</v>
      </c>
      <c r="D1057" t="s">
        <v>403</v>
      </c>
      <c r="E1057">
        <v>4185</v>
      </c>
      <c r="F1057">
        <v>0.29557945000000002</v>
      </c>
      <c r="G1057">
        <v>37031</v>
      </c>
      <c r="H1057">
        <f>VLOOKUP($G1057,county_facts!$A:$BB,4,FALSE)</f>
        <v>68811</v>
      </c>
      <c r="I1057">
        <f>VLOOKUP($G1057,county_facts!$A:$BB,5,FALSE)</f>
        <v>66469</v>
      </c>
      <c r="J1057">
        <f>VLOOKUP($G1057,county_facts!$A:$BB,6,FALSE)</f>
        <v>3.5</v>
      </c>
      <c r="K1057">
        <f>VLOOKUP($G1057,county_facts!$A:$BB,7,FALSE)</f>
        <v>66469</v>
      </c>
      <c r="L1057">
        <f>VLOOKUP($G1057,county_facts!$A:$BB,8,FALSE)</f>
        <v>4.5</v>
      </c>
      <c r="M1057">
        <f>VLOOKUP($G1057,county_facts!$A:$BB,9,FALSE)</f>
        <v>18.399999999999999</v>
      </c>
      <c r="N1057">
        <f>VLOOKUP($G1057,county_facts!$A:$BB,10,FALSE)</f>
        <v>21.8</v>
      </c>
      <c r="O1057">
        <f>VLOOKUP($G1057,county_facts!$A:$BB,11,FALSE)</f>
        <v>50.7</v>
      </c>
      <c r="P1057">
        <f>VLOOKUP($G1057,county_facts!$A:$BB,12,FALSE)</f>
        <v>89.7</v>
      </c>
      <c r="Q1057">
        <f>VLOOKUP($G1057,county_facts!$A:$BB,13,FALSE)</f>
        <v>6.2</v>
      </c>
      <c r="R1057">
        <f>VLOOKUP($G1057,county_facts!$A:$BB,14,FALSE)</f>
        <v>0.6</v>
      </c>
      <c r="S1057">
        <f>VLOOKUP($G1057,county_facts!$A:$BB,15,FALSE)</f>
        <v>1.2</v>
      </c>
      <c r="T1057">
        <f>VLOOKUP($G1057,county_facts!$A:$BB,16,FALSE)</f>
        <v>0.1</v>
      </c>
      <c r="U1057">
        <f>VLOOKUP($G1057,county_facts!$A:$BB,17,FALSE)</f>
        <v>2.1</v>
      </c>
      <c r="V1057">
        <f>VLOOKUP($G1057,county_facts!$A:$BB,18,FALSE)</f>
        <v>4.3</v>
      </c>
      <c r="W1057">
        <f>VLOOKUP($G1057,county_facts!$A:$BB,19,FALSE)</f>
        <v>86.2</v>
      </c>
      <c r="X1057">
        <f>VLOOKUP($G1057,county_facts!$A:$BB,20,FALSE)</f>
        <v>84.2</v>
      </c>
      <c r="Y1057">
        <f>VLOOKUP($G1057,county_facts!$A:$BB,21,FALSE)</f>
        <v>3.4</v>
      </c>
      <c r="Z1057">
        <f>VLOOKUP($G1057,county_facts!$A:$BB,22,FALSE)</f>
        <v>4.7</v>
      </c>
      <c r="AA1057">
        <f>VLOOKUP($G1057,county_facts!$A:$BB,23,FALSE)</f>
        <v>88.3</v>
      </c>
      <c r="AB1057">
        <f>VLOOKUP($G1057,county_facts!$A:$BB,24,FALSE)</f>
        <v>23.9</v>
      </c>
      <c r="AC1057">
        <f>VLOOKUP($G1057,county_facts!$A:$BB,25,FALSE)</f>
        <v>9062</v>
      </c>
      <c r="AD1057">
        <f>VLOOKUP($G1057,county_facts!$A:$BB,26,FALSE)</f>
        <v>23.5</v>
      </c>
      <c r="AE1057">
        <f>VLOOKUP($G1057,county_facts!$A:$BB,27,FALSE)</f>
        <v>48898</v>
      </c>
      <c r="AF1057">
        <f>VLOOKUP($G1057,county_facts!$A:$BB,28,FALSE)</f>
        <v>70.2</v>
      </c>
      <c r="AG1057">
        <f>VLOOKUP($G1057,county_facts!$A:$BB,29,FALSE)</f>
        <v>18.5</v>
      </c>
      <c r="AH1057">
        <f>VLOOKUP($G1057,county_facts!$A:$BB,30,FALSE)</f>
        <v>199200</v>
      </c>
      <c r="AI1057">
        <f>VLOOKUP($G1057,county_facts!$A:$BB,31,FALSE)</f>
        <v>29158</v>
      </c>
      <c r="AJ1057">
        <f>VLOOKUP($G1057,county_facts!$A:$BB,32,FALSE)</f>
        <v>2.27</v>
      </c>
      <c r="AK1057">
        <f>VLOOKUP($G1057,county_facts!$A:$BB,33,FALSE)</f>
        <v>27496</v>
      </c>
      <c r="AL1057">
        <f>VLOOKUP($G1057,county_facts!$A:$BB,34,FALSE)</f>
        <v>46534</v>
      </c>
      <c r="AM1057">
        <f>VLOOKUP($G1057,county_facts!$A:$BB,35,FALSE)</f>
        <v>14.4</v>
      </c>
      <c r="AN1057">
        <f>VLOOKUP($G1057,county_facts!$A:$BB,36,FALSE)</f>
        <v>1915</v>
      </c>
      <c r="AO1057">
        <f>VLOOKUP($G1057,county_facts!$A:$BB,37,FALSE)</f>
        <v>17456</v>
      </c>
      <c r="AP1057">
        <f>VLOOKUP($G1057,county_facts!$A:$BB,38,FALSE)</f>
        <v>-1.1000000000000001</v>
      </c>
      <c r="AQ1057">
        <f>VLOOKUP($G1057,county_facts!$A:$BB,39,FALSE)</f>
        <v>6121</v>
      </c>
      <c r="AR1057">
        <f>VLOOKUP($G1057,county_facts!$A:$BB,40,FALSE)</f>
        <v>9110</v>
      </c>
      <c r="AS1057">
        <f>VLOOKUP($G1057,county_facts!$A:$BB,41,FALSE)</f>
        <v>0.9</v>
      </c>
      <c r="AT1057">
        <f>VLOOKUP($G1057,county_facts!$A:$BB,42,FALSE)</f>
        <v>0</v>
      </c>
      <c r="AU1057">
        <f>VLOOKUP($G1057,county_facts!$A:$BB,43,FALSE)</f>
        <v>1.4</v>
      </c>
      <c r="AV1057">
        <f>VLOOKUP($G1057,county_facts!$A:$BB,44,FALSE)</f>
        <v>0</v>
      </c>
      <c r="AW1057">
        <f>VLOOKUP($G1057,county_facts!$A:$BB,45,FALSE)</f>
        <v>0</v>
      </c>
      <c r="AX1057">
        <f>VLOOKUP($G1057,county_facts!$A:$BB,46,FALSE)</f>
        <v>19.100000000000001</v>
      </c>
      <c r="AY1057">
        <f>VLOOKUP($G1057,county_facts!$A:$BB,47,FALSE)</f>
        <v>292219</v>
      </c>
      <c r="AZ1057">
        <f>VLOOKUP($G1057,county_facts!$A:$BB,48,FALSE)</f>
        <v>254299</v>
      </c>
      <c r="BA1057">
        <f>VLOOKUP($G1057,county_facts!$A:$BB,49,FALSE)</f>
        <v>979612</v>
      </c>
      <c r="BB1057">
        <f>VLOOKUP($G1057,county_facts!$A:$BB,50,FALSE)</f>
        <v>15467</v>
      </c>
      <c r="BC1057">
        <f>VLOOKUP($G1057,county_facts!$A:$BB,51,FALSE)</f>
        <v>151047</v>
      </c>
      <c r="BD1057">
        <f>VLOOKUP($G1057,county_facts!$A:$BB,52,FALSE)</f>
        <v>230</v>
      </c>
      <c r="BE1057">
        <f>VLOOKUP($G1057,county_facts!$A:$BB,53,FALSE)</f>
        <v>506.25</v>
      </c>
      <c r="BF1057">
        <f>VLOOKUP($G1057,county_facts!$A:$BB,54,FALSE)</f>
        <v>131.30000000000001</v>
      </c>
    </row>
    <row r="1058" spans="1:58" x14ac:dyDescent="0.3">
      <c r="A1058" t="s">
        <v>6</v>
      </c>
      <c r="B1058" t="s">
        <v>465</v>
      </c>
      <c r="C1058">
        <v>403</v>
      </c>
      <c r="D1058" t="s">
        <v>403</v>
      </c>
      <c r="E1058">
        <v>519</v>
      </c>
      <c r="F1058">
        <v>0.77649325599999997</v>
      </c>
      <c r="G1058">
        <v>37029</v>
      </c>
      <c r="H1058">
        <f>VLOOKUP($G1058,county_facts!$A:$BB,4,FALSE)</f>
        <v>10331</v>
      </c>
      <c r="I1058">
        <f>VLOOKUP($G1058,county_facts!$A:$BB,5,FALSE)</f>
        <v>9980</v>
      </c>
      <c r="J1058">
        <f>VLOOKUP($G1058,county_facts!$A:$BB,6,FALSE)</f>
        <v>3.5</v>
      </c>
      <c r="K1058">
        <f>VLOOKUP($G1058,county_facts!$A:$BB,7,FALSE)</f>
        <v>9980</v>
      </c>
      <c r="L1058">
        <f>VLOOKUP($G1058,county_facts!$A:$BB,8,FALSE)</f>
        <v>4.5</v>
      </c>
      <c r="M1058">
        <f>VLOOKUP($G1058,county_facts!$A:$BB,9,FALSE)</f>
        <v>23.9</v>
      </c>
      <c r="N1058">
        <f>VLOOKUP($G1058,county_facts!$A:$BB,10,FALSE)</f>
        <v>14.9</v>
      </c>
      <c r="O1058">
        <f>VLOOKUP($G1058,county_facts!$A:$BB,11,FALSE)</f>
        <v>49.9</v>
      </c>
      <c r="P1058">
        <f>VLOOKUP($G1058,county_facts!$A:$BB,12,FALSE)</f>
        <v>82.2</v>
      </c>
      <c r="Q1058">
        <f>VLOOKUP($G1058,county_facts!$A:$BB,13,FALSE)</f>
        <v>12.6</v>
      </c>
      <c r="R1058">
        <f>VLOOKUP($G1058,county_facts!$A:$BB,14,FALSE)</f>
        <v>0.5</v>
      </c>
      <c r="S1058">
        <f>VLOOKUP($G1058,county_facts!$A:$BB,15,FALSE)</f>
        <v>2.5</v>
      </c>
      <c r="T1058">
        <f>VLOOKUP($G1058,county_facts!$A:$BB,16,FALSE)</f>
        <v>0</v>
      </c>
      <c r="U1058">
        <f>VLOOKUP($G1058,county_facts!$A:$BB,17,FALSE)</f>
        <v>2.2000000000000002</v>
      </c>
      <c r="V1058">
        <f>VLOOKUP($G1058,county_facts!$A:$BB,18,FALSE)</f>
        <v>2.6</v>
      </c>
      <c r="W1058">
        <f>VLOOKUP($G1058,county_facts!$A:$BB,19,FALSE)</f>
        <v>80.099999999999994</v>
      </c>
      <c r="X1058">
        <f>VLOOKUP($G1058,county_facts!$A:$BB,20,FALSE)</f>
        <v>86.4</v>
      </c>
      <c r="Y1058">
        <f>VLOOKUP($G1058,county_facts!$A:$BB,21,FALSE)</f>
        <v>3.1</v>
      </c>
      <c r="Z1058">
        <f>VLOOKUP($G1058,county_facts!$A:$BB,22,FALSE)</f>
        <v>4.4000000000000004</v>
      </c>
      <c r="AA1058">
        <f>VLOOKUP($G1058,county_facts!$A:$BB,23,FALSE)</f>
        <v>86.3</v>
      </c>
      <c r="AB1058">
        <f>VLOOKUP($G1058,county_facts!$A:$BB,24,FALSE)</f>
        <v>18.8</v>
      </c>
      <c r="AC1058">
        <f>VLOOKUP($G1058,county_facts!$A:$BB,25,FALSE)</f>
        <v>1087</v>
      </c>
      <c r="AD1058">
        <f>VLOOKUP($G1058,county_facts!$A:$BB,26,FALSE)</f>
        <v>34.700000000000003</v>
      </c>
      <c r="AE1058">
        <f>VLOOKUP($G1058,county_facts!$A:$BB,27,FALSE)</f>
        <v>4146</v>
      </c>
      <c r="AF1058">
        <f>VLOOKUP($G1058,county_facts!$A:$BB,28,FALSE)</f>
        <v>86.4</v>
      </c>
      <c r="AG1058">
        <f>VLOOKUP($G1058,county_facts!$A:$BB,29,FALSE)</f>
        <v>2</v>
      </c>
      <c r="AH1058">
        <f>VLOOKUP($G1058,county_facts!$A:$BB,30,FALSE)</f>
        <v>220200</v>
      </c>
      <c r="AI1058">
        <f>VLOOKUP($G1058,county_facts!$A:$BB,31,FALSE)</f>
        <v>3580</v>
      </c>
      <c r="AJ1058">
        <f>VLOOKUP($G1058,county_facts!$A:$BB,32,FALSE)</f>
        <v>2.79</v>
      </c>
      <c r="AK1058">
        <f>VLOOKUP($G1058,county_facts!$A:$BB,33,FALSE)</f>
        <v>25620</v>
      </c>
      <c r="AL1058">
        <f>VLOOKUP($G1058,county_facts!$A:$BB,34,FALSE)</f>
        <v>56607</v>
      </c>
      <c r="AM1058">
        <f>VLOOKUP($G1058,county_facts!$A:$BB,35,FALSE)</f>
        <v>6</v>
      </c>
      <c r="AN1058">
        <f>VLOOKUP($G1058,county_facts!$A:$BB,36,FALSE)</f>
        <v>110</v>
      </c>
      <c r="AO1058">
        <f>VLOOKUP($G1058,county_facts!$A:$BB,37,FALSE)</f>
        <v>554</v>
      </c>
      <c r="AP1058">
        <f>VLOOKUP($G1058,county_facts!$A:$BB,38,FALSE)</f>
        <v>-0.2</v>
      </c>
      <c r="AQ1058">
        <f>VLOOKUP($G1058,county_facts!$A:$BB,39,FALSE)</f>
        <v>631</v>
      </c>
      <c r="AR1058">
        <f>VLOOKUP($G1058,county_facts!$A:$BB,40,FALSE)</f>
        <v>707</v>
      </c>
      <c r="AS1058">
        <f>VLOOKUP($G1058,county_facts!$A:$BB,41,FALSE)</f>
        <v>0</v>
      </c>
      <c r="AT1058">
        <f>VLOOKUP($G1058,county_facts!$A:$BB,42,FALSE)</f>
        <v>0</v>
      </c>
      <c r="AU1058">
        <f>VLOOKUP($G1058,county_facts!$A:$BB,43,FALSE)</f>
        <v>0</v>
      </c>
      <c r="AV1058">
        <f>VLOOKUP($G1058,county_facts!$A:$BB,44,FALSE)</f>
        <v>0</v>
      </c>
      <c r="AW1058">
        <f>VLOOKUP($G1058,county_facts!$A:$BB,45,FALSE)</f>
        <v>0</v>
      </c>
      <c r="AX1058">
        <f>VLOOKUP($G1058,county_facts!$A:$BB,46,FALSE)</f>
        <v>0</v>
      </c>
      <c r="AY1058">
        <f>VLOOKUP($G1058,county_facts!$A:$BB,47,FALSE)</f>
        <v>0</v>
      </c>
      <c r="AZ1058">
        <f>VLOOKUP($G1058,county_facts!$A:$BB,48,FALSE)</f>
        <v>9534</v>
      </c>
      <c r="BA1058">
        <f>VLOOKUP($G1058,county_facts!$A:$BB,49,FALSE)</f>
        <v>26999</v>
      </c>
      <c r="BB1058">
        <f>VLOOKUP($G1058,county_facts!$A:$BB,50,FALSE)</f>
        <v>2864</v>
      </c>
      <c r="BC1058">
        <f>VLOOKUP($G1058,county_facts!$A:$BB,51,FALSE)</f>
        <v>1385</v>
      </c>
      <c r="BD1058">
        <f>VLOOKUP($G1058,county_facts!$A:$BB,52,FALSE)</f>
        <v>20</v>
      </c>
      <c r="BE1058">
        <f>VLOOKUP($G1058,county_facts!$A:$BB,53,FALSE)</f>
        <v>240.56</v>
      </c>
      <c r="BF1058">
        <f>VLOOKUP($G1058,county_facts!$A:$BB,54,FALSE)</f>
        <v>41.5</v>
      </c>
    </row>
    <row r="1059" spans="1:58" x14ac:dyDescent="0.3">
      <c r="A1059" t="s">
        <v>9</v>
      </c>
      <c r="B1059" t="s">
        <v>465</v>
      </c>
      <c r="C1059">
        <v>116</v>
      </c>
      <c r="D1059" t="s">
        <v>403</v>
      </c>
      <c r="E1059">
        <v>519</v>
      </c>
      <c r="F1059">
        <v>0.22350674400000001</v>
      </c>
      <c r="G1059">
        <v>37029</v>
      </c>
      <c r="H1059">
        <f>VLOOKUP($G1059,county_facts!$A:$BB,4,FALSE)</f>
        <v>10331</v>
      </c>
      <c r="I1059">
        <f>VLOOKUP($G1059,county_facts!$A:$BB,5,FALSE)</f>
        <v>9980</v>
      </c>
      <c r="J1059">
        <f>VLOOKUP($G1059,county_facts!$A:$BB,6,FALSE)</f>
        <v>3.5</v>
      </c>
      <c r="K1059">
        <f>VLOOKUP($G1059,county_facts!$A:$BB,7,FALSE)</f>
        <v>9980</v>
      </c>
      <c r="L1059">
        <f>VLOOKUP($G1059,county_facts!$A:$BB,8,FALSE)</f>
        <v>4.5</v>
      </c>
      <c r="M1059">
        <f>VLOOKUP($G1059,county_facts!$A:$BB,9,FALSE)</f>
        <v>23.9</v>
      </c>
      <c r="N1059">
        <f>VLOOKUP($G1059,county_facts!$A:$BB,10,FALSE)</f>
        <v>14.9</v>
      </c>
      <c r="O1059">
        <f>VLOOKUP($G1059,county_facts!$A:$BB,11,FALSE)</f>
        <v>49.9</v>
      </c>
      <c r="P1059">
        <f>VLOOKUP($G1059,county_facts!$A:$BB,12,FALSE)</f>
        <v>82.2</v>
      </c>
      <c r="Q1059">
        <f>VLOOKUP($G1059,county_facts!$A:$BB,13,FALSE)</f>
        <v>12.6</v>
      </c>
      <c r="R1059">
        <f>VLOOKUP($G1059,county_facts!$A:$BB,14,FALSE)</f>
        <v>0.5</v>
      </c>
      <c r="S1059">
        <f>VLOOKUP($G1059,county_facts!$A:$BB,15,FALSE)</f>
        <v>2.5</v>
      </c>
      <c r="T1059">
        <f>VLOOKUP($G1059,county_facts!$A:$BB,16,FALSE)</f>
        <v>0</v>
      </c>
      <c r="U1059">
        <f>VLOOKUP($G1059,county_facts!$A:$BB,17,FALSE)</f>
        <v>2.2000000000000002</v>
      </c>
      <c r="V1059">
        <f>VLOOKUP($G1059,county_facts!$A:$BB,18,FALSE)</f>
        <v>2.6</v>
      </c>
      <c r="W1059">
        <f>VLOOKUP($G1059,county_facts!$A:$BB,19,FALSE)</f>
        <v>80.099999999999994</v>
      </c>
      <c r="X1059">
        <f>VLOOKUP($G1059,county_facts!$A:$BB,20,FALSE)</f>
        <v>86.4</v>
      </c>
      <c r="Y1059">
        <f>VLOOKUP($G1059,county_facts!$A:$BB,21,FALSE)</f>
        <v>3.1</v>
      </c>
      <c r="Z1059">
        <f>VLOOKUP($G1059,county_facts!$A:$BB,22,FALSE)</f>
        <v>4.4000000000000004</v>
      </c>
      <c r="AA1059">
        <f>VLOOKUP($G1059,county_facts!$A:$BB,23,FALSE)</f>
        <v>86.3</v>
      </c>
      <c r="AB1059">
        <f>VLOOKUP($G1059,county_facts!$A:$BB,24,FALSE)</f>
        <v>18.8</v>
      </c>
      <c r="AC1059">
        <f>VLOOKUP($G1059,county_facts!$A:$BB,25,FALSE)</f>
        <v>1087</v>
      </c>
      <c r="AD1059">
        <f>VLOOKUP($G1059,county_facts!$A:$BB,26,FALSE)</f>
        <v>34.700000000000003</v>
      </c>
      <c r="AE1059">
        <f>VLOOKUP($G1059,county_facts!$A:$BB,27,FALSE)</f>
        <v>4146</v>
      </c>
      <c r="AF1059">
        <f>VLOOKUP($G1059,county_facts!$A:$BB,28,FALSE)</f>
        <v>86.4</v>
      </c>
      <c r="AG1059">
        <f>VLOOKUP($G1059,county_facts!$A:$BB,29,FALSE)</f>
        <v>2</v>
      </c>
      <c r="AH1059">
        <f>VLOOKUP($G1059,county_facts!$A:$BB,30,FALSE)</f>
        <v>220200</v>
      </c>
      <c r="AI1059">
        <f>VLOOKUP($G1059,county_facts!$A:$BB,31,FALSE)</f>
        <v>3580</v>
      </c>
      <c r="AJ1059">
        <f>VLOOKUP($G1059,county_facts!$A:$BB,32,FALSE)</f>
        <v>2.79</v>
      </c>
      <c r="AK1059">
        <f>VLOOKUP($G1059,county_facts!$A:$BB,33,FALSE)</f>
        <v>25620</v>
      </c>
      <c r="AL1059">
        <f>VLOOKUP($G1059,county_facts!$A:$BB,34,FALSE)</f>
        <v>56607</v>
      </c>
      <c r="AM1059">
        <f>VLOOKUP($G1059,county_facts!$A:$BB,35,FALSE)</f>
        <v>6</v>
      </c>
      <c r="AN1059">
        <f>VLOOKUP($G1059,county_facts!$A:$BB,36,FALSE)</f>
        <v>110</v>
      </c>
      <c r="AO1059">
        <f>VLOOKUP($G1059,county_facts!$A:$BB,37,FALSE)</f>
        <v>554</v>
      </c>
      <c r="AP1059">
        <f>VLOOKUP($G1059,county_facts!$A:$BB,38,FALSE)</f>
        <v>-0.2</v>
      </c>
      <c r="AQ1059">
        <f>VLOOKUP($G1059,county_facts!$A:$BB,39,FALSE)</f>
        <v>631</v>
      </c>
      <c r="AR1059">
        <f>VLOOKUP($G1059,county_facts!$A:$BB,40,FALSE)</f>
        <v>707</v>
      </c>
      <c r="AS1059">
        <f>VLOOKUP($G1059,county_facts!$A:$BB,41,FALSE)</f>
        <v>0</v>
      </c>
      <c r="AT1059">
        <f>VLOOKUP($G1059,county_facts!$A:$BB,42,FALSE)</f>
        <v>0</v>
      </c>
      <c r="AU1059">
        <f>VLOOKUP($G1059,county_facts!$A:$BB,43,FALSE)</f>
        <v>0</v>
      </c>
      <c r="AV1059">
        <f>VLOOKUP($G1059,county_facts!$A:$BB,44,FALSE)</f>
        <v>0</v>
      </c>
      <c r="AW1059">
        <f>VLOOKUP($G1059,county_facts!$A:$BB,45,FALSE)</f>
        <v>0</v>
      </c>
      <c r="AX1059">
        <f>VLOOKUP($G1059,county_facts!$A:$BB,46,FALSE)</f>
        <v>0</v>
      </c>
      <c r="AY1059">
        <f>VLOOKUP($G1059,county_facts!$A:$BB,47,FALSE)</f>
        <v>0</v>
      </c>
      <c r="AZ1059">
        <f>VLOOKUP($G1059,county_facts!$A:$BB,48,FALSE)</f>
        <v>9534</v>
      </c>
      <c r="BA1059">
        <f>VLOOKUP($G1059,county_facts!$A:$BB,49,FALSE)</f>
        <v>26999</v>
      </c>
      <c r="BB1059">
        <f>VLOOKUP($G1059,county_facts!$A:$BB,50,FALSE)</f>
        <v>2864</v>
      </c>
      <c r="BC1059">
        <f>VLOOKUP($G1059,county_facts!$A:$BB,51,FALSE)</f>
        <v>1385</v>
      </c>
      <c r="BD1059">
        <f>VLOOKUP($G1059,county_facts!$A:$BB,52,FALSE)</f>
        <v>20</v>
      </c>
      <c r="BE1059">
        <f>VLOOKUP($G1059,county_facts!$A:$BB,53,FALSE)</f>
        <v>240.56</v>
      </c>
      <c r="BF1059">
        <f>VLOOKUP($G1059,county_facts!$A:$BB,54,FALSE)</f>
        <v>41.5</v>
      </c>
    </row>
    <row r="1060" spans="1:58" x14ac:dyDescent="0.3">
      <c r="A1060" t="s">
        <v>6</v>
      </c>
      <c r="B1060" t="s">
        <v>466</v>
      </c>
      <c r="C1060">
        <v>1849</v>
      </c>
      <c r="D1060" t="s">
        <v>403</v>
      </c>
      <c r="E1060">
        <v>2885</v>
      </c>
      <c r="F1060">
        <v>0.64090121300000003</v>
      </c>
      <c r="G1060">
        <v>37027</v>
      </c>
      <c r="H1060">
        <f>VLOOKUP($G1060,county_facts!$A:$BB,4,FALSE)</f>
        <v>81484</v>
      </c>
      <c r="I1060">
        <f>VLOOKUP($G1060,county_facts!$A:$BB,5,FALSE)</f>
        <v>83029</v>
      </c>
      <c r="J1060">
        <f>VLOOKUP($G1060,county_facts!$A:$BB,6,FALSE)</f>
        <v>-1.9</v>
      </c>
      <c r="K1060">
        <f>VLOOKUP($G1060,county_facts!$A:$BB,7,FALSE)</f>
        <v>83029</v>
      </c>
      <c r="L1060">
        <f>VLOOKUP($G1060,county_facts!$A:$BB,8,FALSE)</f>
        <v>5.0999999999999996</v>
      </c>
      <c r="M1060">
        <f>VLOOKUP($G1060,county_facts!$A:$BB,9,FALSE)</f>
        <v>21.1</v>
      </c>
      <c r="N1060">
        <f>VLOOKUP($G1060,county_facts!$A:$BB,10,FALSE)</f>
        <v>17.8</v>
      </c>
      <c r="O1060">
        <f>VLOOKUP($G1060,county_facts!$A:$BB,11,FALSE)</f>
        <v>50.6</v>
      </c>
      <c r="P1060">
        <f>VLOOKUP($G1060,county_facts!$A:$BB,12,FALSE)</f>
        <v>92.1</v>
      </c>
      <c r="Q1060">
        <f>VLOOKUP($G1060,county_facts!$A:$BB,13,FALSE)</f>
        <v>5.0999999999999996</v>
      </c>
      <c r="R1060">
        <f>VLOOKUP($G1060,county_facts!$A:$BB,14,FALSE)</f>
        <v>0.6</v>
      </c>
      <c r="S1060">
        <f>VLOOKUP($G1060,county_facts!$A:$BB,15,FALSE)</f>
        <v>0.7</v>
      </c>
      <c r="T1060">
        <f>VLOOKUP($G1060,county_facts!$A:$BB,16,FALSE)</f>
        <v>0.1</v>
      </c>
      <c r="U1060">
        <f>VLOOKUP($G1060,county_facts!$A:$BB,17,FALSE)</f>
        <v>1.4</v>
      </c>
      <c r="V1060">
        <f>VLOOKUP($G1060,county_facts!$A:$BB,18,FALSE)</f>
        <v>5</v>
      </c>
      <c r="W1060">
        <f>VLOOKUP($G1060,county_facts!$A:$BB,19,FALSE)</f>
        <v>88</v>
      </c>
      <c r="X1060">
        <f>VLOOKUP($G1060,county_facts!$A:$BB,20,FALSE)</f>
        <v>87.4</v>
      </c>
      <c r="Y1060">
        <f>VLOOKUP($G1060,county_facts!$A:$BB,21,FALSE)</f>
        <v>2.7</v>
      </c>
      <c r="Z1060">
        <f>VLOOKUP($G1060,county_facts!$A:$BB,22,FALSE)</f>
        <v>4.7</v>
      </c>
      <c r="AA1060">
        <f>VLOOKUP($G1060,county_facts!$A:$BB,23,FALSE)</f>
        <v>75.7</v>
      </c>
      <c r="AB1060">
        <f>VLOOKUP($G1060,county_facts!$A:$BB,24,FALSE)</f>
        <v>12.5</v>
      </c>
      <c r="AC1060">
        <f>VLOOKUP($G1060,county_facts!$A:$BB,25,FALSE)</f>
        <v>5602</v>
      </c>
      <c r="AD1060">
        <f>VLOOKUP($G1060,county_facts!$A:$BB,26,FALSE)</f>
        <v>23.3</v>
      </c>
      <c r="AE1060">
        <f>VLOOKUP($G1060,county_facts!$A:$BB,27,FALSE)</f>
        <v>37590</v>
      </c>
      <c r="AF1060">
        <f>VLOOKUP($G1060,county_facts!$A:$BB,28,FALSE)</f>
        <v>71.900000000000006</v>
      </c>
      <c r="AG1060">
        <f>VLOOKUP($G1060,county_facts!$A:$BB,29,FALSE)</f>
        <v>10</v>
      </c>
      <c r="AH1060">
        <f>VLOOKUP($G1060,county_facts!$A:$BB,30,FALSE)</f>
        <v>105800</v>
      </c>
      <c r="AI1060">
        <f>VLOOKUP($G1060,county_facts!$A:$BB,31,FALSE)</f>
        <v>31417</v>
      </c>
      <c r="AJ1060">
        <f>VLOOKUP($G1060,county_facts!$A:$BB,32,FALSE)</f>
        <v>2.59</v>
      </c>
      <c r="AK1060">
        <f>VLOOKUP($G1060,county_facts!$A:$BB,33,FALSE)</f>
        <v>19228</v>
      </c>
      <c r="AL1060">
        <f>VLOOKUP($G1060,county_facts!$A:$BB,34,FALSE)</f>
        <v>34357</v>
      </c>
      <c r="AM1060">
        <f>VLOOKUP($G1060,county_facts!$A:$BB,35,FALSE)</f>
        <v>19.5</v>
      </c>
      <c r="AN1060">
        <f>VLOOKUP($G1060,county_facts!$A:$BB,36,FALSE)</f>
        <v>1337</v>
      </c>
      <c r="AO1060">
        <f>VLOOKUP($G1060,county_facts!$A:$BB,37,FALSE)</f>
        <v>18142</v>
      </c>
      <c r="AP1060">
        <f>VLOOKUP($G1060,county_facts!$A:$BB,38,FALSE)</f>
        <v>-0.3</v>
      </c>
      <c r="AQ1060">
        <f>VLOOKUP($G1060,county_facts!$A:$BB,39,FALSE)</f>
        <v>4847</v>
      </c>
      <c r="AR1060">
        <f>VLOOKUP($G1060,county_facts!$A:$BB,40,FALSE)</f>
        <v>7021</v>
      </c>
      <c r="AS1060">
        <f>VLOOKUP($G1060,county_facts!$A:$BB,41,FALSE)</f>
        <v>1.7</v>
      </c>
      <c r="AT1060">
        <f>VLOOKUP($G1060,county_facts!$A:$BB,42,FALSE)</f>
        <v>0</v>
      </c>
      <c r="AU1060">
        <f>VLOOKUP($G1060,county_facts!$A:$BB,43,FALSE)</f>
        <v>0</v>
      </c>
      <c r="AV1060">
        <f>VLOOKUP($G1060,county_facts!$A:$BB,44,FALSE)</f>
        <v>0</v>
      </c>
      <c r="AW1060">
        <f>VLOOKUP($G1060,county_facts!$A:$BB,45,FALSE)</f>
        <v>0</v>
      </c>
      <c r="AX1060">
        <f>VLOOKUP($G1060,county_facts!$A:$BB,46,FALSE)</f>
        <v>22.5</v>
      </c>
      <c r="AY1060">
        <f>VLOOKUP($G1060,county_facts!$A:$BB,47,FALSE)</f>
        <v>1558433</v>
      </c>
      <c r="AZ1060">
        <f>VLOOKUP($G1060,county_facts!$A:$BB,48,FALSE)</f>
        <v>236848</v>
      </c>
      <c r="BA1060">
        <f>VLOOKUP($G1060,county_facts!$A:$BB,49,FALSE)</f>
        <v>648606</v>
      </c>
      <c r="BB1060">
        <f>VLOOKUP($G1060,county_facts!$A:$BB,50,FALSE)</f>
        <v>8173</v>
      </c>
      <c r="BC1060">
        <f>VLOOKUP($G1060,county_facts!$A:$BB,51,FALSE)</f>
        <v>63694</v>
      </c>
      <c r="BD1060">
        <f>VLOOKUP($G1060,county_facts!$A:$BB,52,FALSE)</f>
        <v>164</v>
      </c>
      <c r="BE1060">
        <f>VLOOKUP($G1060,county_facts!$A:$BB,53,FALSE)</f>
        <v>471.57</v>
      </c>
      <c r="BF1060">
        <f>VLOOKUP($G1060,county_facts!$A:$BB,54,FALSE)</f>
        <v>176.1</v>
      </c>
    </row>
    <row r="1061" spans="1:58" x14ac:dyDescent="0.3">
      <c r="A1061" t="s">
        <v>9</v>
      </c>
      <c r="B1061" t="s">
        <v>466</v>
      </c>
      <c r="C1061">
        <v>1036</v>
      </c>
      <c r="D1061" t="s">
        <v>403</v>
      </c>
      <c r="E1061">
        <v>2885</v>
      </c>
      <c r="F1061">
        <v>0.35909878699999997</v>
      </c>
      <c r="G1061">
        <v>37027</v>
      </c>
      <c r="H1061">
        <f>VLOOKUP($G1061,county_facts!$A:$BB,4,FALSE)</f>
        <v>81484</v>
      </c>
      <c r="I1061">
        <f>VLOOKUP($G1061,county_facts!$A:$BB,5,FALSE)</f>
        <v>83029</v>
      </c>
      <c r="J1061">
        <f>VLOOKUP($G1061,county_facts!$A:$BB,6,FALSE)</f>
        <v>-1.9</v>
      </c>
      <c r="K1061">
        <f>VLOOKUP($G1061,county_facts!$A:$BB,7,FALSE)</f>
        <v>83029</v>
      </c>
      <c r="L1061">
        <f>VLOOKUP($G1061,county_facts!$A:$BB,8,FALSE)</f>
        <v>5.0999999999999996</v>
      </c>
      <c r="M1061">
        <f>VLOOKUP($G1061,county_facts!$A:$BB,9,FALSE)</f>
        <v>21.1</v>
      </c>
      <c r="N1061">
        <f>VLOOKUP($G1061,county_facts!$A:$BB,10,FALSE)</f>
        <v>17.8</v>
      </c>
      <c r="O1061">
        <f>VLOOKUP($G1061,county_facts!$A:$BB,11,FALSE)</f>
        <v>50.6</v>
      </c>
      <c r="P1061">
        <f>VLOOKUP($G1061,county_facts!$A:$BB,12,FALSE)</f>
        <v>92.1</v>
      </c>
      <c r="Q1061">
        <f>VLOOKUP($G1061,county_facts!$A:$BB,13,FALSE)</f>
        <v>5.0999999999999996</v>
      </c>
      <c r="R1061">
        <f>VLOOKUP($G1061,county_facts!$A:$BB,14,FALSE)</f>
        <v>0.6</v>
      </c>
      <c r="S1061">
        <f>VLOOKUP($G1061,county_facts!$A:$BB,15,FALSE)</f>
        <v>0.7</v>
      </c>
      <c r="T1061">
        <f>VLOOKUP($G1061,county_facts!$A:$BB,16,FALSE)</f>
        <v>0.1</v>
      </c>
      <c r="U1061">
        <f>VLOOKUP($G1061,county_facts!$A:$BB,17,FALSE)</f>
        <v>1.4</v>
      </c>
      <c r="V1061">
        <f>VLOOKUP($G1061,county_facts!$A:$BB,18,FALSE)</f>
        <v>5</v>
      </c>
      <c r="W1061">
        <f>VLOOKUP($G1061,county_facts!$A:$BB,19,FALSE)</f>
        <v>88</v>
      </c>
      <c r="X1061">
        <f>VLOOKUP($G1061,county_facts!$A:$BB,20,FALSE)</f>
        <v>87.4</v>
      </c>
      <c r="Y1061">
        <f>VLOOKUP($G1061,county_facts!$A:$BB,21,FALSE)</f>
        <v>2.7</v>
      </c>
      <c r="Z1061">
        <f>VLOOKUP($G1061,county_facts!$A:$BB,22,FALSE)</f>
        <v>4.7</v>
      </c>
      <c r="AA1061">
        <f>VLOOKUP($G1061,county_facts!$A:$BB,23,FALSE)</f>
        <v>75.7</v>
      </c>
      <c r="AB1061">
        <f>VLOOKUP($G1061,county_facts!$A:$BB,24,FALSE)</f>
        <v>12.5</v>
      </c>
      <c r="AC1061">
        <f>VLOOKUP($G1061,county_facts!$A:$BB,25,FALSE)</f>
        <v>5602</v>
      </c>
      <c r="AD1061">
        <f>VLOOKUP($G1061,county_facts!$A:$BB,26,FALSE)</f>
        <v>23.3</v>
      </c>
      <c r="AE1061">
        <f>VLOOKUP($G1061,county_facts!$A:$BB,27,FALSE)</f>
        <v>37590</v>
      </c>
      <c r="AF1061">
        <f>VLOOKUP($G1061,county_facts!$A:$BB,28,FALSE)</f>
        <v>71.900000000000006</v>
      </c>
      <c r="AG1061">
        <f>VLOOKUP($G1061,county_facts!$A:$BB,29,FALSE)</f>
        <v>10</v>
      </c>
      <c r="AH1061">
        <f>VLOOKUP($G1061,county_facts!$A:$BB,30,FALSE)</f>
        <v>105800</v>
      </c>
      <c r="AI1061">
        <f>VLOOKUP($G1061,county_facts!$A:$BB,31,FALSE)</f>
        <v>31417</v>
      </c>
      <c r="AJ1061">
        <f>VLOOKUP($G1061,county_facts!$A:$BB,32,FALSE)</f>
        <v>2.59</v>
      </c>
      <c r="AK1061">
        <f>VLOOKUP($G1061,county_facts!$A:$BB,33,FALSE)</f>
        <v>19228</v>
      </c>
      <c r="AL1061">
        <f>VLOOKUP($G1061,county_facts!$A:$BB,34,FALSE)</f>
        <v>34357</v>
      </c>
      <c r="AM1061">
        <f>VLOOKUP($G1061,county_facts!$A:$BB,35,FALSE)</f>
        <v>19.5</v>
      </c>
      <c r="AN1061">
        <f>VLOOKUP($G1061,county_facts!$A:$BB,36,FALSE)</f>
        <v>1337</v>
      </c>
      <c r="AO1061">
        <f>VLOOKUP($G1061,county_facts!$A:$BB,37,FALSE)</f>
        <v>18142</v>
      </c>
      <c r="AP1061">
        <f>VLOOKUP($G1061,county_facts!$A:$BB,38,FALSE)</f>
        <v>-0.3</v>
      </c>
      <c r="AQ1061">
        <f>VLOOKUP($G1061,county_facts!$A:$BB,39,FALSE)</f>
        <v>4847</v>
      </c>
      <c r="AR1061">
        <f>VLOOKUP($G1061,county_facts!$A:$BB,40,FALSE)</f>
        <v>7021</v>
      </c>
      <c r="AS1061">
        <f>VLOOKUP($G1061,county_facts!$A:$BB,41,FALSE)</f>
        <v>1.7</v>
      </c>
      <c r="AT1061">
        <f>VLOOKUP($G1061,county_facts!$A:$BB,42,FALSE)</f>
        <v>0</v>
      </c>
      <c r="AU1061">
        <f>VLOOKUP($G1061,county_facts!$A:$BB,43,FALSE)</f>
        <v>0</v>
      </c>
      <c r="AV1061">
        <f>VLOOKUP($G1061,county_facts!$A:$BB,44,FALSE)</f>
        <v>0</v>
      </c>
      <c r="AW1061">
        <f>VLOOKUP($G1061,county_facts!$A:$BB,45,FALSE)</f>
        <v>0</v>
      </c>
      <c r="AX1061">
        <f>VLOOKUP($G1061,county_facts!$A:$BB,46,FALSE)</f>
        <v>22.5</v>
      </c>
      <c r="AY1061">
        <f>VLOOKUP($G1061,county_facts!$A:$BB,47,FALSE)</f>
        <v>1558433</v>
      </c>
      <c r="AZ1061">
        <f>VLOOKUP($G1061,county_facts!$A:$BB,48,FALSE)</f>
        <v>236848</v>
      </c>
      <c r="BA1061">
        <f>VLOOKUP($G1061,county_facts!$A:$BB,49,FALSE)</f>
        <v>648606</v>
      </c>
      <c r="BB1061">
        <f>VLOOKUP($G1061,county_facts!$A:$BB,50,FALSE)</f>
        <v>8173</v>
      </c>
      <c r="BC1061">
        <f>VLOOKUP($G1061,county_facts!$A:$BB,51,FALSE)</f>
        <v>63694</v>
      </c>
      <c r="BD1061">
        <f>VLOOKUP($G1061,county_facts!$A:$BB,52,FALSE)</f>
        <v>164</v>
      </c>
      <c r="BE1061">
        <f>VLOOKUP($G1061,county_facts!$A:$BB,53,FALSE)</f>
        <v>471.57</v>
      </c>
      <c r="BF1061">
        <f>VLOOKUP($G1061,county_facts!$A:$BB,54,FALSE)</f>
        <v>176.1</v>
      </c>
    </row>
    <row r="1062" spans="1:58" x14ac:dyDescent="0.3">
      <c r="A1062" t="s">
        <v>6</v>
      </c>
      <c r="B1062" t="s">
        <v>467</v>
      </c>
      <c r="C1062">
        <v>10585</v>
      </c>
      <c r="D1062" t="s">
        <v>403</v>
      </c>
      <c r="E1062">
        <v>15870</v>
      </c>
      <c r="F1062">
        <v>0.66698172700000002</v>
      </c>
      <c r="G1062">
        <v>37025</v>
      </c>
      <c r="H1062">
        <f>VLOOKUP($G1062,county_facts!$A:$BB,4,FALSE)</f>
        <v>192103</v>
      </c>
      <c r="I1062">
        <f>VLOOKUP($G1062,county_facts!$A:$BB,5,FALSE)</f>
        <v>178182</v>
      </c>
      <c r="J1062">
        <f>VLOOKUP($G1062,county_facts!$A:$BB,6,FALSE)</f>
        <v>7.8</v>
      </c>
      <c r="K1062">
        <f>VLOOKUP($G1062,county_facts!$A:$BB,7,FALSE)</f>
        <v>178011</v>
      </c>
      <c r="L1062">
        <f>VLOOKUP($G1062,county_facts!$A:$BB,8,FALSE)</f>
        <v>6.3</v>
      </c>
      <c r="M1062">
        <f>VLOOKUP($G1062,county_facts!$A:$BB,9,FALSE)</f>
        <v>26.2</v>
      </c>
      <c r="N1062">
        <f>VLOOKUP($G1062,county_facts!$A:$BB,10,FALSE)</f>
        <v>12.5</v>
      </c>
      <c r="O1062">
        <f>VLOOKUP($G1062,county_facts!$A:$BB,11,FALSE)</f>
        <v>51.2</v>
      </c>
      <c r="P1062">
        <f>VLOOKUP($G1062,county_facts!$A:$BB,12,FALSE)</f>
        <v>77.400000000000006</v>
      </c>
      <c r="Q1062">
        <f>VLOOKUP($G1062,county_facts!$A:$BB,13,FALSE)</f>
        <v>17.100000000000001</v>
      </c>
      <c r="R1062">
        <f>VLOOKUP($G1062,county_facts!$A:$BB,14,FALSE)</f>
        <v>0.7</v>
      </c>
      <c r="S1062">
        <f>VLOOKUP($G1062,county_facts!$A:$BB,15,FALSE)</f>
        <v>2.8</v>
      </c>
      <c r="T1062">
        <f>VLOOKUP($G1062,county_facts!$A:$BB,16,FALSE)</f>
        <v>0.1</v>
      </c>
      <c r="U1062">
        <f>VLOOKUP($G1062,county_facts!$A:$BB,17,FALSE)</f>
        <v>2</v>
      </c>
      <c r="V1062">
        <f>VLOOKUP($G1062,county_facts!$A:$BB,18,FALSE)</f>
        <v>10</v>
      </c>
      <c r="W1062">
        <f>VLOOKUP($G1062,county_facts!$A:$BB,19,FALSE)</f>
        <v>69</v>
      </c>
      <c r="X1062">
        <f>VLOOKUP($G1062,county_facts!$A:$BB,20,FALSE)</f>
        <v>87.9</v>
      </c>
      <c r="Y1062">
        <f>VLOOKUP($G1062,county_facts!$A:$BB,21,FALSE)</f>
        <v>7.6</v>
      </c>
      <c r="Z1062">
        <f>VLOOKUP($G1062,county_facts!$A:$BB,22,FALSE)</f>
        <v>10.6</v>
      </c>
      <c r="AA1062">
        <f>VLOOKUP($G1062,county_facts!$A:$BB,23,FALSE)</f>
        <v>86.4</v>
      </c>
      <c r="AB1062">
        <f>VLOOKUP($G1062,county_facts!$A:$BB,24,FALSE)</f>
        <v>25.1</v>
      </c>
      <c r="AC1062">
        <f>VLOOKUP($G1062,county_facts!$A:$BB,25,FALSE)</f>
        <v>12361</v>
      </c>
      <c r="AD1062">
        <f>VLOOKUP($G1062,county_facts!$A:$BB,26,FALSE)</f>
        <v>26.4</v>
      </c>
      <c r="AE1062">
        <f>VLOOKUP($G1062,county_facts!$A:$BB,27,FALSE)</f>
        <v>75521</v>
      </c>
      <c r="AF1062">
        <f>VLOOKUP($G1062,county_facts!$A:$BB,28,FALSE)</f>
        <v>73.099999999999994</v>
      </c>
      <c r="AG1062">
        <f>VLOOKUP($G1062,county_facts!$A:$BB,29,FALSE)</f>
        <v>13.3</v>
      </c>
      <c r="AH1062">
        <f>VLOOKUP($G1062,county_facts!$A:$BB,30,FALSE)</f>
        <v>167800</v>
      </c>
      <c r="AI1062">
        <f>VLOOKUP($G1062,county_facts!$A:$BB,31,FALSE)</f>
        <v>64713</v>
      </c>
      <c r="AJ1062">
        <f>VLOOKUP($G1062,county_facts!$A:$BB,32,FALSE)</f>
        <v>2.78</v>
      </c>
      <c r="AK1062">
        <f>VLOOKUP($G1062,county_facts!$A:$BB,33,FALSE)</f>
        <v>25247</v>
      </c>
      <c r="AL1062">
        <f>VLOOKUP($G1062,county_facts!$A:$BB,34,FALSE)</f>
        <v>53551</v>
      </c>
      <c r="AM1062">
        <f>VLOOKUP($G1062,county_facts!$A:$BB,35,FALSE)</f>
        <v>13.2</v>
      </c>
      <c r="AN1062">
        <f>VLOOKUP($G1062,county_facts!$A:$BB,36,FALSE)</f>
        <v>4020</v>
      </c>
      <c r="AO1062">
        <f>VLOOKUP($G1062,county_facts!$A:$BB,37,FALSE)</f>
        <v>57722</v>
      </c>
      <c r="AP1062">
        <f>VLOOKUP($G1062,county_facts!$A:$BB,38,FALSE)</f>
        <v>2</v>
      </c>
      <c r="AQ1062">
        <f>VLOOKUP($G1062,county_facts!$A:$BB,39,FALSE)</f>
        <v>13106</v>
      </c>
      <c r="AR1062">
        <f>VLOOKUP($G1062,county_facts!$A:$BB,40,FALSE)</f>
        <v>14369</v>
      </c>
      <c r="AS1062">
        <f>VLOOKUP($G1062,county_facts!$A:$BB,41,FALSE)</f>
        <v>6.8</v>
      </c>
      <c r="AT1062">
        <f>VLOOKUP($G1062,county_facts!$A:$BB,42,FALSE)</f>
        <v>0</v>
      </c>
      <c r="AU1062">
        <f>VLOOKUP($G1062,county_facts!$A:$BB,43,FALSE)</f>
        <v>0</v>
      </c>
      <c r="AV1062">
        <f>VLOOKUP($G1062,county_facts!$A:$BB,44,FALSE)</f>
        <v>0</v>
      </c>
      <c r="AW1062">
        <f>VLOOKUP($G1062,county_facts!$A:$BB,45,FALSE)</f>
        <v>2.6</v>
      </c>
      <c r="AX1062">
        <f>VLOOKUP($G1062,county_facts!$A:$BB,46,FALSE)</f>
        <v>24.9</v>
      </c>
      <c r="AY1062">
        <f>VLOOKUP($G1062,county_facts!$A:$BB,47,FALSE)</f>
        <v>0</v>
      </c>
      <c r="AZ1062">
        <f>VLOOKUP($G1062,county_facts!$A:$BB,48,FALSE)</f>
        <v>1412323</v>
      </c>
      <c r="BA1062">
        <f>VLOOKUP($G1062,county_facts!$A:$BB,49,FALSE)</f>
        <v>2807782</v>
      </c>
      <c r="BB1062">
        <f>VLOOKUP($G1062,county_facts!$A:$BB,50,FALSE)</f>
        <v>17253</v>
      </c>
      <c r="BC1062">
        <f>VLOOKUP($G1062,county_facts!$A:$BB,51,FALSE)</f>
        <v>321521</v>
      </c>
      <c r="BD1062">
        <f>VLOOKUP($G1062,county_facts!$A:$BB,52,FALSE)</f>
        <v>1554</v>
      </c>
      <c r="BE1062">
        <f>VLOOKUP($G1062,county_facts!$A:$BB,53,FALSE)</f>
        <v>361.75</v>
      </c>
      <c r="BF1062">
        <f>VLOOKUP($G1062,county_facts!$A:$BB,54,FALSE)</f>
        <v>492.1</v>
      </c>
    </row>
    <row r="1063" spans="1:58" x14ac:dyDescent="0.3">
      <c r="A1063" t="s">
        <v>9</v>
      </c>
      <c r="B1063" t="s">
        <v>467</v>
      </c>
      <c r="C1063">
        <v>5285</v>
      </c>
      <c r="D1063" t="s">
        <v>403</v>
      </c>
      <c r="E1063">
        <v>15870</v>
      </c>
      <c r="F1063">
        <v>0.33301827299999998</v>
      </c>
      <c r="G1063">
        <v>37025</v>
      </c>
      <c r="H1063">
        <f>VLOOKUP($G1063,county_facts!$A:$BB,4,FALSE)</f>
        <v>192103</v>
      </c>
      <c r="I1063">
        <f>VLOOKUP($G1063,county_facts!$A:$BB,5,FALSE)</f>
        <v>178182</v>
      </c>
      <c r="J1063">
        <f>VLOOKUP($G1063,county_facts!$A:$BB,6,FALSE)</f>
        <v>7.8</v>
      </c>
      <c r="K1063">
        <f>VLOOKUP($G1063,county_facts!$A:$BB,7,FALSE)</f>
        <v>178011</v>
      </c>
      <c r="L1063">
        <f>VLOOKUP($G1063,county_facts!$A:$BB,8,FALSE)</f>
        <v>6.3</v>
      </c>
      <c r="M1063">
        <f>VLOOKUP($G1063,county_facts!$A:$BB,9,FALSE)</f>
        <v>26.2</v>
      </c>
      <c r="N1063">
        <f>VLOOKUP($G1063,county_facts!$A:$BB,10,FALSE)</f>
        <v>12.5</v>
      </c>
      <c r="O1063">
        <f>VLOOKUP($G1063,county_facts!$A:$BB,11,FALSE)</f>
        <v>51.2</v>
      </c>
      <c r="P1063">
        <f>VLOOKUP($G1063,county_facts!$A:$BB,12,FALSE)</f>
        <v>77.400000000000006</v>
      </c>
      <c r="Q1063">
        <f>VLOOKUP($G1063,county_facts!$A:$BB,13,FALSE)</f>
        <v>17.100000000000001</v>
      </c>
      <c r="R1063">
        <f>VLOOKUP($G1063,county_facts!$A:$BB,14,FALSE)</f>
        <v>0.7</v>
      </c>
      <c r="S1063">
        <f>VLOOKUP($G1063,county_facts!$A:$BB,15,FALSE)</f>
        <v>2.8</v>
      </c>
      <c r="T1063">
        <f>VLOOKUP($G1063,county_facts!$A:$BB,16,FALSE)</f>
        <v>0.1</v>
      </c>
      <c r="U1063">
        <f>VLOOKUP($G1063,county_facts!$A:$BB,17,FALSE)</f>
        <v>2</v>
      </c>
      <c r="V1063">
        <f>VLOOKUP($G1063,county_facts!$A:$BB,18,FALSE)</f>
        <v>10</v>
      </c>
      <c r="W1063">
        <f>VLOOKUP($G1063,county_facts!$A:$BB,19,FALSE)</f>
        <v>69</v>
      </c>
      <c r="X1063">
        <f>VLOOKUP($G1063,county_facts!$A:$BB,20,FALSE)</f>
        <v>87.9</v>
      </c>
      <c r="Y1063">
        <f>VLOOKUP($G1063,county_facts!$A:$BB,21,FALSE)</f>
        <v>7.6</v>
      </c>
      <c r="Z1063">
        <f>VLOOKUP($G1063,county_facts!$A:$BB,22,FALSE)</f>
        <v>10.6</v>
      </c>
      <c r="AA1063">
        <f>VLOOKUP($G1063,county_facts!$A:$BB,23,FALSE)</f>
        <v>86.4</v>
      </c>
      <c r="AB1063">
        <f>VLOOKUP($G1063,county_facts!$A:$BB,24,FALSE)</f>
        <v>25.1</v>
      </c>
      <c r="AC1063">
        <f>VLOOKUP($G1063,county_facts!$A:$BB,25,FALSE)</f>
        <v>12361</v>
      </c>
      <c r="AD1063">
        <f>VLOOKUP($G1063,county_facts!$A:$BB,26,FALSE)</f>
        <v>26.4</v>
      </c>
      <c r="AE1063">
        <f>VLOOKUP($G1063,county_facts!$A:$BB,27,FALSE)</f>
        <v>75521</v>
      </c>
      <c r="AF1063">
        <f>VLOOKUP($G1063,county_facts!$A:$BB,28,FALSE)</f>
        <v>73.099999999999994</v>
      </c>
      <c r="AG1063">
        <f>VLOOKUP($G1063,county_facts!$A:$BB,29,FALSE)</f>
        <v>13.3</v>
      </c>
      <c r="AH1063">
        <f>VLOOKUP($G1063,county_facts!$A:$BB,30,FALSE)</f>
        <v>167800</v>
      </c>
      <c r="AI1063">
        <f>VLOOKUP($G1063,county_facts!$A:$BB,31,FALSE)</f>
        <v>64713</v>
      </c>
      <c r="AJ1063">
        <f>VLOOKUP($G1063,county_facts!$A:$BB,32,FALSE)</f>
        <v>2.78</v>
      </c>
      <c r="AK1063">
        <f>VLOOKUP($G1063,county_facts!$A:$BB,33,FALSE)</f>
        <v>25247</v>
      </c>
      <c r="AL1063">
        <f>VLOOKUP($G1063,county_facts!$A:$BB,34,FALSE)</f>
        <v>53551</v>
      </c>
      <c r="AM1063">
        <f>VLOOKUP($G1063,county_facts!$A:$BB,35,FALSE)</f>
        <v>13.2</v>
      </c>
      <c r="AN1063">
        <f>VLOOKUP($G1063,county_facts!$A:$BB,36,FALSE)</f>
        <v>4020</v>
      </c>
      <c r="AO1063">
        <f>VLOOKUP($G1063,county_facts!$A:$BB,37,FALSE)</f>
        <v>57722</v>
      </c>
      <c r="AP1063">
        <f>VLOOKUP($G1063,county_facts!$A:$BB,38,FALSE)</f>
        <v>2</v>
      </c>
      <c r="AQ1063">
        <f>VLOOKUP($G1063,county_facts!$A:$BB,39,FALSE)</f>
        <v>13106</v>
      </c>
      <c r="AR1063">
        <f>VLOOKUP($G1063,county_facts!$A:$BB,40,FALSE)</f>
        <v>14369</v>
      </c>
      <c r="AS1063">
        <f>VLOOKUP($G1063,county_facts!$A:$BB,41,FALSE)</f>
        <v>6.8</v>
      </c>
      <c r="AT1063">
        <f>VLOOKUP($G1063,county_facts!$A:$BB,42,FALSE)</f>
        <v>0</v>
      </c>
      <c r="AU1063">
        <f>VLOOKUP($G1063,county_facts!$A:$BB,43,FALSE)</f>
        <v>0</v>
      </c>
      <c r="AV1063">
        <f>VLOOKUP($G1063,county_facts!$A:$BB,44,FALSE)</f>
        <v>0</v>
      </c>
      <c r="AW1063">
        <f>VLOOKUP($G1063,county_facts!$A:$BB,45,FALSE)</f>
        <v>2.6</v>
      </c>
      <c r="AX1063">
        <f>VLOOKUP($G1063,county_facts!$A:$BB,46,FALSE)</f>
        <v>24.9</v>
      </c>
      <c r="AY1063">
        <f>VLOOKUP($G1063,county_facts!$A:$BB,47,FALSE)</f>
        <v>0</v>
      </c>
      <c r="AZ1063">
        <f>VLOOKUP($G1063,county_facts!$A:$BB,48,FALSE)</f>
        <v>1412323</v>
      </c>
      <c r="BA1063">
        <f>VLOOKUP($G1063,county_facts!$A:$BB,49,FALSE)</f>
        <v>2807782</v>
      </c>
      <c r="BB1063">
        <f>VLOOKUP($G1063,county_facts!$A:$BB,50,FALSE)</f>
        <v>17253</v>
      </c>
      <c r="BC1063">
        <f>VLOOKUP($G1063,county_facts!$A:$BB,51,FALSE)</f>
        <v>321521</v>
      </c>
      <c r="BD1063">
        <f>VLOOKUP($G1063,county_facts!$A:$BB,52,FALSE)</f>
        <v>1554</v>
      </c>
      <c r="BE1063">
        <f>VLOOKUP($G1063,county_facts!$A:$BB,53,FALSE)</f>
        <v>361.75</v>
      </c>
      <c r="BF1063">
        <f>VLOOKUP($G1063,county_facts!$A:$BB,54,FALSE)</f>
        <v>492.1</v>
      </c>
    </row>
    <row r="1064" spans="1:58" x14ac:dyDescent="0.3">
      <c r="A1064" t="s">
        <v>6</v>
      </c>
      <c r="B1064" t="s">
        <v>468</v>
      </c>
      <c r="C1064">
        <v>3007</v>
      </c>
      <c r="D1064" t="s">
        <v>403</v>
      </c>
      <c r="E1064">
        <v>4490</v>
      </c>
      <c r="F1064">
        <v>0.669710468</v>
      </c>
      <c r="G1064">
        <v>37023</v>
      </c>
      <c r="H1064">
        <f>VLOOKUP($G1064,county_facts!$A:$BB,4,FALSE)</f>
        <v>89486</v>
      </c>
      <c r="I1064">
        <f>VLOOKUP($G1064,county_facts!$A:$BB,5,FALSE)</f>
        <v>90914</v>
      </c>
      <c r="J1064">
        <f>VLOOKUP($G1064,county_facts!$A:$BB,6,FALSE)</f>
        <v>-1.6</v>
      </c>
      <c r="K1064">
        <f>VLOOKUP($G1064,county_facts!$A:$BB,7,FALSE)</f>
        <v>90912</v>
      </c>
      <c r="L1064">
        <f>VLOOKUP($G1064,county_facts!$A:$BB,8,FALSE)</f>
        <v>4.8</v>
      </c>
      <c r="M1064">
        <f>VLOOKUP($G1064,county_facts!$A:$BB,9,FALSE)</f>
        <v>19.899999999999999</v>
      </c>
      <c r="N1064">
        <f>VLOOKUP($G1064,county_facts!$A:$BB,10,FALSE)</f>
        <v>18.399999999999999</v>
      </c>
      <c r="O1064">
        <f>VLOOKUP($G1064,county_facts!$A:$BB,11,FALSE)</f>
        <v>50.1</v>
      </c>
      <c r="P1064">
        <f>VLOOKUP($G1064,county_facts!$A:$BB,12,FALSE)</f>
        <v>86.4</v>
      </c>
      <c r="Q1064">
        <f>VLOOKUP($G1064,county_facts!$A:$BB,13,FALSE)</f>
        <v>6.8</v>
      </c>
      <c r="R1064">
        <f>VLOOKUP($G1064,county_facts!$A:$BB,14,FALSE)</f>
        <v>0.8</v>
      </c>
      <c r="S1064">
        <f>VLOOKUP($G1064,county_facts!$A:$BB,15,FALSE)</f>
        <v>3.7</v>
      </c>
      <c r="T1064">
        <f>VLOOKUP($G1064,county_facts!$A:$BB,16,FALSE)</f>
        <v>0.7</v>
      </c>
      <c r="U1064">
        <f>VLOOKUP($G1064,county_facts!$A:$BB,17,FALSE)</f>
        <v>1.6</v>
      </c>
      <c r="V1064">
        <f>VLOOKUP($G1064,county_facts!$A:$BB,18,FALSE)</f>
        <v>5.8</v>
      </c>
      <c r="W1064">
        <f>VLOOKUP($G1064,county_facts!$A:$BB,19,FALSE)</f>
        <v>82.1</v>
      </c>
      <c r="X1064">
        <f>VLOOKUP($G1064,county_facts!$A:$BB,20,FALSE)</f>
        <v>87.7</v>
      </c>
      <c r="Y1064">
        <f>VLOOKUP($G1064,county_facts!$A:$BB,21,FALSE)</f>
        <v>5.0999999999999996</v>
      </c>
      <c r="Z1064">
        <f>VLOOKUP($G1064,county_facts!$A:$BB,22,FALSE)</f>
        <v>8.8000000000000007</v>
      </c>
      <c r="AA1064">
        <f>VLOOKUP($G1064,county_facts!$A:$BB,23,FALSE)</f>
        <v>76.7</v>
      </c>
      <c r="AB1064">
        <f>VLOOKUP($G1064,county_facts!$A:$BB,24,FALSE)</f>
        <v>16.600000000000001</v>
      </c>
      <c r="AC1064">
        <f>VLOOKUP($G1064,county_facts!$A:$BB,25,FALSE)</f>
        <v>6383</v>
      </c>
      <c r="AD1064">
        <f>VLOOKUP($G1064,county_facts!$A:$BB,26,FALSE)</f>
        <v>21.2</v>
      </c>
      <c r="AE1064">
        <f>VLOOKUP($G1064,county_facts!$A:$BB,27,FALSE)</f>
        <v>40656</v>
      </c>
      <c r="AF1064">
        <f>VLOOKUP($G1064,county_facts!$A:$BB,28,FALSE)</f>
        <v>71.8</v>
      </c>
      <c r="AG1064">
        <f>VLOOKUP($G1064,county_facts!$A:$BB,29,FALSE)</f>
        <v>8.9</v>
      </c>
      <c r="AH1064">
        <f>VLOOKUP($G1064,county_facts!$A:$BB,30,FALSE)</f>
        <v>110900</v>
      </c>
      <c r="AI1064">
        <f>VLOOKUP($G1064,county_facts!$A:$BB,31,FALSE)</f>
        <v>34664</v>
      </c>
      <c r="AJ1064">
        <f>VLOOKUP($G1064,county_facts!$A:$BB,32,FALSE)</f>
        <v>2.5299999999999998</v>
      </c>
      <c r="AK1064">
        <f>VLOOKUP($G1064,county_facts!$A:$BB,33,FALSE)</f>
        <v>19701</v>
      </c>
      <c r="AL1064">
        <f>VLOOKUP($G1064,county_facts!$A:$BB,34,FALSE)</f>
        <v>37263</v>
      </c>
      <c r="AM1064">
        <f>VLOOKUP($G1064,county_facts!$A:$BB,35,FALSE)</f>
        <v>20</v>
      </c>
      <c r="AN1064">
        <f>VLOOKUP($G1064,county_facts!$A:$BB,36,FALSE)</f>
        <v>1446</v>
      </c>
      <c r="AO1064">
        <f>VLOOKUP($G1064,county_facts!$A:$BB,37,FALSE)</f>
        <v>21453</v>
      </c>
      <c r="AP1064">
        <f>VLOOKUP($G1064,county_facts!$A:$BB,38,FALSE)</f>
        <v>-0.9</v>
      </c>
      <c r="AQ1064">
        <f>VLOOKUP($G1064,county_facts!$A:$BB,39,FALSE)</f>
        <v>5098</v>
      </c>
      <c r="AR1064">
        <f>VLOOKUP($G1064,county_facts!$A:$BB,40,FALSE)</f>
        <v>6778</v>
      </c>
      <c r="AS1064">
        <f>VLOOKUP($G1064,county_facts!$A:$BB,41,FALSE)</f>
        <v>4.3</v>
      </c>
      <c r="AT1064">
        <f>VLOOKUP($G1064,county_facts!$A:$BB,42,FALSE)</f>
        <v>0</v>
      </c>
      <c r="AU1064">
        <f>VLOOKUP($G1064,county_facts!$A:$BB,43,FALSE)</f>
        <v>0</v>
      </c>
      <c r="AV1064">
        <f>VLOOKUP($G1064,county_facts!$A:$BB,44,FALSE)</f>
        <v>0</v>
      </c>
      <c r="AW1064">
        <f>VLOOKUP($G1064,county_facts!$A:$BB,45,FALSE)</f>
        <v>0</v>
      </c>
      <c r="AX1064">
        <f>VLOOKUP($G1064,county_facts!$A:$BB,46,FALSE)</f>
        <v>23.8</v>
      </c>
      <c r="AY1064">
        <f>VLOOKUP($G1064,county_facts!$A:$BB,47,FALSE)</f>
        <v>2271177</v>
      </c>
      <c r="AZ1064">
        <f>VLOOKUP($G1064,county_facts!$A:$BB,48,FALSE)</f>
        <v>289487</v>
      </c>
      <c r="BA1064">
        <f>VLOOKUP($G1064,county_facts!$A:$BB,49,FALSE)</f>
        <v>661178</v>
      </c>
      <c r="BB1064">
        <f>VLOOKUP($G1064,county_facts!$A:$BB,50,FALSE)</f>
        <v>7443</v>
      </c>
      <c r="BC1064">
        <f>VLOOKUP($G1064,county_facts!$A:$BB,51,FALSE)</f>
        <v>107721</v>
      </c>
      <c r="BD1064">
        <f>VLOOKUP($G1064,county_facts!$A:$BB,52,FALSE)</f>
        <v>94</v>
      </c>
      <c r="BE1064">
        <f>VLOOKUP($G1064,county_facts!$A:$BB,53,FALSE)</f>
        <v>507.1</v>
      </c>
      <c r="BF1064">
        <f>VLOOKUP($G1064,county_facts!$A:$BB,54,FALSE)</f>
        <v>179.3</v>
      </c>
    </row>
    <row r="1065" spans="1:58" x14ac:dyDescent="0.3">
      <c r="A1065" t="s">
        <v>9</v>
      </c>
      <c r="B1065" t="s">
        <v>468</v>
      </c>
      <c r="C1065">
        <v>1483</v>
      </c>
      <c r="D1065" t="s">
        <v>403</v>
      </c>
      <c r="E1065">
        <v>4490</v>
      </c>
      <c r="F1065">
        <v>0.330289532</v>
      </c>
      <c r="G1065">
        <v>37023</v>
      </c>
      <c r="H1065">
        <f>VLOOKUP($G1065,county_facts!$A:$BB,4,FALSE)</f>
        <v>89486</v>
      </c>
      <c r="I1065">
        <f>VLOOKUP($G1065,county_facts!$A:$BB,5,FALSE)</f>
        <v>90914</v>
      </c>
      <c r="J1065">
        <f>VLOOKUP($G1065,county_facts!$A:$BB,6,FALSE)</f>
        <v>-1.6</v>
      </c>
      <c r="K1065">
        <f>VLOOKUP($G1065,county_facts!$A:$BB,7,FALSE)</f>
        <v>90912</v>
      </c>
      <c r="L1065">
        <f>VLOOKUP($G1065,county_facts!$A:$BB,8,FALSE)</f>
        <v>4.8</v>
      </c>
      <c r="M1065">
        <f>VLOOKUP($G1065,county_facts!$A:$BB,9,FALSE)</f>
        <v>19.899999999999999</v>
      </c>
      <c r="N1065">
        <f>VLOOKUP($G1065,county_facts!$A:$BB,10,FALSE)</f>
        <v>18.399999999999999</v>
      </c>
      <c r="O1065">
        <f>VLOOKUP($G1065,county_facts!$A:$BB,11,FALSE)</f>
        <v>50.1</v>
      </c>
      <c r="P1065">
        <f>VLOOKUP($G1065,county_facts!$A:$BB,12,FALSE)</f>
        <v>86.4</v>
      </c>
      <c r="Q1065">
        <f>VLOOKUP($G1065,county_facts!$A:$BB,13,FALSE)</f>
        <v>6.8</v>
      </c>
      <c r="R1065">
        <f>VLOOKUP($G1065,county_facts!$A:$BB,14,FALSE)</f>
        <v>0.8</v>
      </c>
      <c r="S1065">
        <f>VLOOKUP($G1065,county_facts!$A:$BB,15,FALSE)</f>
        <v>3.7</v>
      </c>
      <c r="T1065">
        <f>VLOOKUP($G1065,county_facts!$A:$BB,16,FALSE)</f>
        <v>0.7</v>
      </c>
      <c r="U1065">
        <f>VLOOKUP($G1065,county_facts!$A:$BB,17,FALSE)</f>
        <v>1.6</v>
      </c>
      <c r="V1065">
        <f>VLOOKUP($G1065,county_facts!$A:$BB,18,FALSE)</f>
        <v>5.8</v>
      </c>
      <c r="W1065">
        <f>VLOOKUP($G1065,county_facts!$A:$BB,19,FALSE)</f>
        <v>82.1</v>
      </c>
      <c r="X1065">
        <f>VLOOKUP($G1065,county_facts!$A:$BB,20,FALSE)</f>
        <v>87.7</v>
      </c>
      <c r="Y1065">
        <f>VLOOKUP($G1065,county_facts!$A:$BB,21,FALSE)</f>
        <v>5.0999999999999996</v>
      </c>
      <c r="Z1065">
        <f>VLOOKUP($G1065,county_facts!$A:$BB,22,FALSE)</f>
        <v>8.8000000000000007</v>
      </c>
      <c r="AA1065">
        <f>VLOOKUP($G1065,county_facts!$A:$BB,23,FALSE)</f>
        <v>76.7</v>
      </c>
      <c r="AB1065">
        <f>VLOOKUP($G1065,county_facts!$A:$BB,24,FALSE)</f>
        <v>16.600000000000001</v>
      </c>
      <c r="AC1065">
        <f>VLOOKUP($G1065,county_facts!$A:$BB,25,FALSE)</f>
        <v>6383</v>
      </c>
      <c r="AD1065">
        <f>VLOOKUP($G1065,county_facts!$A:$BB,26,FALSE)</f>
        <v>21.2</v>
      </c>
      <c r="AE1065">
        <f>VLOOKUP($G1065,county_facts!$A:$BB,27,FALSE)</f>
        <v>40656</v>
      </c>
      <c r="AF1065">
        <f>VLOOKUP($G1065,county_facts!$A:$BB,28,FALSE)</f>
        <v>71.8</v>
      </c>
      <c r="AG1065">
        <f>VLOOKUP($G1065,county_facts!$A:$BB,29,FALSE)</f>
        <v>8.9</v>
      </c>
      <c r="AH1065">
        <f>VLOOKUP($G1065,county_facts!$A:$BB,30,FALSE)</f>
        <v>110900</v>
      </c>
      <c r="AI1065">
        <f>VLOOKUP($G1065,county_facts!$A:$BB,31,FALSE)</f>
        <v>34664</v>
      </c>
      <c r="AJ1065">
        <f>VLOOKUP($G1065,county_facts!$A:$BB,32,FALSE)</f>
        <v>2.5299999999999998</v>
      </c>
      <c r="AK1065">
        <f>VLOOKUP($G1065,county_facts!$A:$BB,33,FALSE)</f>
        <v>19701</v>
      </c>
      <c r="AL1065">
        <f>VLOOKUP($G1065,county_facts!$A:$BB,34,FALSE)</f>
        <v>37263</v>
      </c>
      <c r="AM1065">
        <f>VLOOKUP($G1065,county_facts!$A:$BB,35,FALSE)</f>
        <v>20</v>
      </c>
      <c r="AN1065">
        <f>VLOOKUP($G1065,county_facts!$A:$BB,36,FALSE)</f>
        <v>1446</v>
      </c>
      <c r="AO1065">
        <f>VLOOKUP($G1065,county_facts!$A:$BB,37,FALSE)</f>
        <v>21453</v>
      </c>
      <c r="AP1065">
        <f>VLOOKUP($G1065,county_facts!$A:$BB,38,FALSE)</f>
        <v>-0.9</v>
      </c>
      <c r="AQ1065">
        <f>VLOOKUP($G1065,county_facts!$A:$BB,39,FALSE)</f>
        <v>5098</v>
      </c>
      <c r="AR1065">
        <f>VLOOKUP($G1065,county_facts!$A:$BB,40,FALSE)</f>
        <v>6778</v>
      </c>
      <c r="AS1065">
        <f>VLOOKUP($G1065,county_facts!$A:$BB,41,FALSE)</f>
        <v>4.3</v>
      </c>
      <c r="AT1065">
        <f>VLOOKUP($G1065,county_facts!$A:$BB,42,FALSE)</f>
        <v>0</v>
      </c>
      <c r="AU1065">
        <f>VLOOKUP($G1065,county_facts!$A:$BB,43,FALSE)</f>
        <v>0</v>
      </c>
      <c r="AV1065">
        <f>VLOOKUP($G1065,county_facts!$A:$BB,44,FALSE)</f>
        <v>0</v>
      </c>
      <c r="AW1065">
        <f>VLOOKUP($G1065,county_facts!$A:$BB,45,FALSE)</f>
        <v>0</v>
      </c>
      <c r="AX1065">
        <f>VLOOKUP($G1065,county_facts!$A:$BB,46,FALSE)</f>
        <v>23.8</v>
      </c>
      <c r="AY1065">
        <f>VLOOKUP($G1065,county_facts!$A:$BB,47,FALSE)</f>
        <v>2271177</v>
      </c>
      <c r="AZ1065">
        <f>VLOOKUP($G1065,county_facts!$A:$BB,48,FALSE)</f>
        <v>289487</v>
      </c>
      <c r="BA1065">
        <f>VLOOKUP($G1065,county_facts!$A:$BB,49,FALSE)</f>
        <v>661178</v>
      </c>
      <c r="BB1065">
        <f>VLOOKUP($G1065,county_facts!$A:$BB,50,FALSE)</f>
        <v>7443</v>
      </c>
      <c r="BC1065">
        <f>VLOOKUP($G1065,county_facts!$A:$BB,51,FALSE)</f>
        <v>107721</v>
      </c>
      <c r="BD1065">
        <f>VLOOKUP($G1065,county_facts!$A:$BB,52,FALSE)</f>
        <v>94</v>
      </c>
      <c r="BE1065">
        <f>VLOOKUP($G1065,county_facts!$A:$BB,53,FALSE)</f>
        <v>507.1</v>
      </c>
      <c r="BF1065">
        <f>VLOOKUP($G1065,county_facts!$A:$BB,54,FALSE)</f>
        <v>179.3</v>
      </c>
    </row>
    <row r="1066" spans="1:58" x14ac:dyDescent="0.3">
      <c r="A1066" t="s">
        <v>9</v>
      </c>
      <c r="B1066" t="s">
        <v>469</v>
      </c>
      <c r="C1066">
        <v>23227</v>
      </c>
      <c r="D1066" t="s">
        <v>403</v>
      </c>
      <c r="E1066">
        <v>38660</v>
      </c>
      <c r="F1066">
        <v>0.60080186199999996</v>
      </c>
      <c r="G1066">
        <v>37021</v>
      </c>
      <c r="H1066">
        <f>VLOOKUP($G1066,county_facts!$A:$BB,4,FALSE)</f>
        <v>250539</v>
      </c>
      <c r="I1066">
        <f>VLOOKUP($G1066,county_facts!$A:$BB,5,FALSE)</f>
        <v>238307</v>
      </c>
      <c r="J1066">
        <f>VLOOKUP($G1066,county_facts!$A:$BB,6,FALSE)</f>
        <v>5.0999999999999996</v>
      </c>
      <c r="K1066">
        <f>VLOOKUP($G1066,county_facts!$A:$BB,7,FALSE)</f>
        <v>238318</v>
      </c>
      <c r="L1066">
        <f>VLOOKUP($G1066,county_facts!$A:$BB,8,FALSE)</f>
        <v>5.3</v>
      </c>
      <c r="M1066">
        <f>VLOOKUP($G1066,county_facts!$A:$BB,9,FALSE)</f>
        <v>19.399999999999999</v>
      </c>
      <c r="N1066">
        <f>VLOOKUP($G1066,county_facts!$A:$BB,10,FALSE)</f>
        <v>18.100000000000001</v>
      </c>
      <c r="O1066">
        <f>VLOOKUP($G1066,county_facts!$A:$BB,11,FALSE)</f>
        <v>52</v>
      </c>
      <c r="P1066">
        <f>VLOOKUP($G1066,county_facts!$A:$BB,12,FALSE)</f>
        <v>89.6</v>
      </c>
      <c r="Q1066">
        <f>VLOOKUP($G1066,county_facts!$A:$BB,13,FALSE)</f>
        <v>6.5</v>
      </c>
      <c r="R1066">
        <f>VLOOKUP($G1066,county_facts!$A:$BB,14,FALSE)</f>
        <v>0.5</v>
      </c>
      <c r="S1066">
        <f>VLOOKUP($G1066,county_facts!$A:$BB,15,FALSE)</f>
        <v>1.2</v>
      </c>
      <c r="T1066">
        <f>VLOOKUP($G1066,county_facts!$A:$BB,16,FALSE)</f>
        <v>0.2</v>
      </c>
      <c r="U1066">
        <f>VLOOKUP($G1066,county_facts!$A:$BB,17,FALSE)</f>
        <v>2</v>
      </c>
      <c r="V1066">
        <f>VLOOKUP($G1066,county_facts!$A:$BB,18,FALSE)</f>
        <v>6.5</v>
      </c>
      <c r="W1066">
        <f>VLOOKUP($G1066,county_facts!$A:$BB,19,FALSE)</f>
        <v>83.7</v>
      </c>
      <c r="X1066">
        <f>VLOOKUP($G1066,county_facts!$A:$BB,20,FALSE)</f>
        <v>83.9</v>
      </c>
      <c r="Y1066">
        <f>VLOOKUP($G1066,county_facts!$A:$BB,21,FALSE)</f>
        <v>5.7</v>
      </c>
      <c r="Z1066">
        <f>VLOOKUP($G1066,county_facts!$A:$BB,22,FALSE)</f>
        <v>7.4</v>
      </c>
      <c r="AA1066">
        <f>VLOOKUP($G1066,county_facts!$A:$BB,23,FALSE)</f>
        <v>89</v>
      </c>
      <c r="AB1066">
        <f>VLOOKUP($G1066,county_facts!$A:$BB,24,FALSE)</f>
        <v>33.799999999999997</v>
      </c>
      <c r="AC1066">
        <f>VLOOKUP($G1066,county_facts!$A:$BB,25,FALSE)</f>
        <v>20486</v>
      </c>
      <c r="AD1066">
        <f>VLOOKUP($G1066,county_facts!$A:$BB,26,FALSE)</f>
        <v>20.6</v>
      </c>
      <c r="AE1066">
        <f>VLOOKUP($G1066,county_facts!$A:$BB,27,FALSE)</f>
        <v>115680</v>
      </c>
      <c r="AF1066">
        <f>VLOOKUP($G1066,county_facts!$A:$BB,28,FALSE)</f>
        <v>64.5</v>
      </c>
      <c r="AG1066">
        <f>VLOOKUP($G1066,county_facts!$A:$BB,29,FALSE)</f>
        <v>18.2</v>
      </c>
      <c r="AH1066">
        <f>VLOOKUP($G1066,county_facts!$A:$BB,30,FALSE)</f>
        <v>191200</v>
      </c>
      <c r="AI1066">
        <f>VLOOKUP($G1066,county_facts!$A:$BB,31,FALSE)</f>
        <v>100838</v>
      </c>
      <c r="AJ1066">
        <f>VLOOKUP($G1066,county_facts!$A:$BB,32,FALSE)</f>
        <v>2.33</v>
      </c>
      <c r="AK1066">
        <f>VLOOKUP($G1066,county_facts!$A:$BB,33,FALSE)</f>
        <v>26159</v>
      </c>
      <c r="AL1066">
        <f>VLOOKUP($G1066,county_facts!$A:$BB,34,FALSE)</f>
        <v>44713</v>
      </c>
      <c r="AM1066">
        <f>VLOOKUP($G1066,county_facts!$A:$BB,35,FALSE)</f>
        <v>17.100000000000001</v>
      </c>
      <c r="AN1066">
        <f>VLOOKUP($G1066,county_facts!$A:$BB,36,FALSE)</f>
        <v>7399</v>
      </c>
      <c r="AO1066">
        <f>VLOOKUP($G1066,county_facts!$A:$BB,37,FALSE)</f>
        <v>101093</v>
      </c>
      <c r="AP1066">
        <f>VLOOKUP($G1066,county_facts!$A:$BB,38,FALSE)</f>
        <v>2.8</v>
      </c>
      <c r="AQ1066">
        <f>VLOOKUP($G1066,county_facts!$A:$BB,39,FALSE)</f>
        <v>23896</v>
      </c>
      <c r="AR1066">
        <f>VLOOKUP($G1066,county_facts!$A:$BB,40,FALSE)</f>
        <v>29566</v>
      </c>
      <c r="AS1066">
        <f>VLOOKUP($G1066,county_facts!$A:$BB,41,FALSE)</f>
        <v>1.7</v>
      </c>
      <c r="AT1066">
        <f>VLOOKUP($G1066,county_facts!$A:$BB,42,FALSE)</f>
        <v>0</v>
      </c>
      <c r="AU1066">
        <f>VLOOKUP($G1066,county_facts!$A:$BB,43,FALSE)</f>
        <v>1.3</v>
      </c>
      <c r="AV1066">
        <f>VLOOKUP($G1066,county_facts!$A:$BB,44,FALSE)</f>
        <v>0</v>
      </c>
      <c r="AW1066">
        <f>VLOOKUP($G1066,county_facts!$A:$BB,45,FALSE)</f>
        <v>1.4</v>
      </c>
      <c r="AX1066">
        <f>VLOOKUP($G1066,county_facts!$A:$BB,46,FALSE)</f>
        <v>27.9</v>
      </c>
      <c r="AY1066">
        <f>VLOOKUP($G1066,county_facts!$A:$BB,47,FALSE)</f>
        <v>3211724</v>
      </c>
      <c r="AZ1066">
        <f>VLOOKUP($G1066,county_facts!$A:$BB,48,FALSE)</f>
        <v>1162902</v>
      </c>
      <c r="BA1066">
        <f>VLOOKUP($G1066,county_facts!$A:$BB,49,FALSE)</f>
        <v>3597871</v>
      </c>
      <c r="BB1066">
        <f>VLOOKUP($G1066,county_facts!$A:$BB,50,FALSE)</f>
        <v>15862</v>
      </c>
      <c r="BC1066">
        <f>VLOOKUP($G1066,county_facts!$A:$BB,51,FALSE)</f>
        <v>684287</v>
      </c>
      <c r="BD1066">
        <f>VLOOKUP($G1066,county_facts!$A:$BB,52,FALSE)</f>
        <v>1312</v>
      </c>
      <c r="BE1066">
        <f>VLOOKUP($G1066,county_facts!$A:$BB,53,FALSE)</f>
        <v>656.67</v>
      </c>
      <c r="BF1066">
        <f>VLOOKUP($G1066,county_facts!$A:$BB,54,FALSE)</f>
        <v>362.9</v>
      </c>
    </row>
    <row r="1067" spans="1:58" x14ac:dyDescent="0.3">
      <c r="A1067" t="s">
        <v>6</v>
      </c>
      <c r="B1067" t="s">
        <v>469</v>
      </c>
      <c r="C1067">
        <v>15433</v>
      </c>
      <c r="D1067" t="s">
        <v>403</v>
      </c>
      <c r="E1067">
        <v>38660</v>
      </c>
      <c r="F1067">
        <v>0.39919813799999998</v>
      </c>
      <c r="G1067">
        <v>37021</v>
      </c>
      <c r="H1067">
        <f>VLOOKUP($G1067,county_facts!$A:$BB,4,FALSE)</f>
        <v>250539</v>
      </c>
      <c r="I1067">
        <f>VLOOKUP($G1067,county_facts!$A:$BB,5,FALSE)</f>
        <v>238307</v>
      </c>
      <c r="J1067">
        <f>VLOOKUP($G1067,county_facts!$A:$BB,6,FALSE)</f>
        <v>5.0999999999999996</v>
      </c>
      <c r="K1067">
        <f>VLOOKUP($G1067,county_facts!$A:$BB,7,FALSE)</f>
        <v>238318</v>
      </c>
      <c r="L1067">
        <f>VLOOKUP($G1067,county_facts!$A:$BB,8,FALSE)</f>
        <v>5.3</v>
      </c>
      <c r="M1067">
        <f>VLOOKUP($G1067,county_facts!$A:$BB,9,FALSE)</f>
        <v>19.399999999999999</v>
      </c>
      <c r="N1067">
        <f>VLOOKUP($G1067,county_facts!$A:$BB,10,FALSE)</f>
        <v>18.100000000000001</v>
      </c>
      <c r="O1067">
        <f>VLOOKUP($G1067,county_facts!$A:$BB,11,FALSE)</f>
        <v>52</v>
      </c>
      <c r="P1067">
        <f>VLOOKUP($G1067,county_facts!$A:$BB,12,FALSE)</f>
        <v>89.6</v>
      </c>
      <c r="Q1067">
        <f>VLOOKUP($G1067,county_facts!$A:$BB,13,FALSE)</f>
        <v>6.5</v>
      </c>
      <c r="R1067">
        <f>VLOOKUP($G1067,county_facts!$A:$BB,14,FALSE)</f>
        <v>0.5</v>
      </c>
      <c r="S1067">
        <f>VLOOKUP($G1067,county_facts!$A:$BB,15,FALSE)</f>
        <v>1.2</v>
      </c>
      <c r="T1067">
        <f>VLOOKUP($G1067,county_facts!$A:$BB,16,FALSE)</f>
        <v>0.2</v>
      </c>
      <c r="U1067">
        <f>VLOOKUP($G1067,county_facts!$A:$BB,17,FALSE)</f>
        <v>2</v>
      </c>
      <c r="V1067">
        <f>VLOOKUP($G1067,county_facts!$A:$BB,18,FALSE)</f>
        <v>6.5</v>
      </c>
      <c r="W1067">
        <f>VLOOKUP($G1067,county_facts!$A:$BB,19,FALSE)</f>
        <v>83.7</v>
      </c>
      <c r="X1067">
        <f>VLOOKUP($G1067,county_facts!$A:$BB,20,FALSE)</f>
        <v>83.9</v>
      </c>
      <c r="Y1067">
        <f>VLOOKUP($G1067,county_facts!$A:$BB,21,FALSE)</f>
        <v>5.7</v>
      </c>
      <c r="Z1067">
        <f>VLOOKUP($G1067,county_facts!$A:$BB,22,FALSE)</f>
        <v>7.4</v>
      </c>
      <c r="AA1067">
        <f>VLOOKUP($G1067,county_facts!$A:$BB,23,FALSE)</f>
        <v>89</v>
      </c>
      <c r="AB1067">
        <f>VLOOKUP($G1067,county_facts!$A:$BB,24,FALSE)</f>
        <v>33.799999999999997</v>
      </c>
      <c r="AC1067">
        <f>VLOOKUP($G1067,county_facts!$A:$BB,25,FALSE)</f>
        <v>20486</v>
      </c>
      <c r="AD1067">
        <f>VLOOKUP($G1067,county_facts!$A:$BB,26,FALSE)</f>
        <v>20.6</v>
      </c>
      <c r="AE1067">
        <f>VLOOKUP($G1067,county_facts!$A:$BB,27,FALSE)</f>
        <v>115680</v>
      </c>
      <c r="AF1067">
        <f>VLOOKUP($G1067,county_facts!$A:$BB,28,FALSE)</f>
        <v>64.5</v>
      </c>
      <c r="AG1067">
        <f>VLOOKUP($G1067,county_facts!$A:$BB,29,FALSE)</f>
        <v>18.2</v>
      </c>
      <c r="AH1067">
        <f>VLOOKUP($G1067,county_facts!$A:$BB,30,FALSE)</f>
        <v>191200</v>
      </c>
      <c r="AI1067">
        <f>VLOOKUP($G1067,county_facts!$A:$BB,31,FALSE)</f>
        <v>100838</v>
      </c>
      <c r="AJ1067">
        <f>VLOOKUP($G1067,county_facts!$A:$BB,32,FALSE)</f>
        <v>2.33</v>
      </c>
      <c r="AK1067">
        <f>VLOOKUP($G1067,county_facts!$A:$BB,33,FALSE)</f>
        <v>26159</v>
      </c>
      <c r="AL1067">
        <f>VLOOKUP($G1067,county_facts!$A:$BB,34,FALSE)</f>
        <v>44713</v>
      </c>
      <c r="AM1067">
        <f>VLOOKUP($G1067,county_facts!$A:$BB,35,FALSE)</f>
        <v>17.100000000000001</v>
      </c>
      <c r="AN1067">
        <f>VLOOKUP($G1067,county_facts!$A:$BB,36,FALSE)</f>
        <v>7399</v>
      </c>
      <c r="AO1067">
        <f>VLOOKUP($G1067,county_facts!$A:$BB,37,FALSE)</f>
        <v>101093</v>
      </c>
      <c r="AP1067">
        <f>VLOOKUP($G1067,county_facts!$A:$BB,38,FALSE)</f>
        <v>2.8</v>
      </c>
      <c r="AQ1067">
        <f>VLOOKUP($G1067,county_facts!$A:$BB,39,FALSE)</f>
        <v>23896</v>
      </c>
      <c r="AR1067">
        <f>VLOOKUP($G1067,county_facts!$A:$BB,40,FALSE)</f>
        <v>29566</v>
      </c>
      <c r="AS1067">
        <f>VLOOKUP($G1067,county_facts!$A:$BB,41,FALSE)</f>
        <v>1.7</v>
      </c>
      <c r="AT1067">
        <f>VLOOKUP($G1067,county_facts!$A:$BB,42,FALSE)</f>
        <v>0</v>
      </c>
      <c r="AU1067">
        <f>VLOOKUP($G1067,county_facts!$A:$BB,43,FALSE)</f>
        <v>1.3</v>
      </c>
      <c r="AV1067">
        <f>VLOOKUP($G1067,county_facts!$A:$BB,44,FALSE)</f>
        <v>0</v>
      </c>
      <c r="AW1067">
        <f>VLOOKUP($G1067,county_facts!$A:$BB,45,FALSE)</f>
        <v>1.4</v>
      </c>
      <c r="AX1067">
        <f>VLOOKUP($G1067,county_facts!$A:$BB,46,FALSE)</f>
        <v>27.9</v>
      </c>
      <c r="AY1067">
        <f>VLOOKUP($G1067,county_facts!$A:$BB,47,FALSE)</f>
        <v>3211724</v>
      </c>
      <c r="AZ1067">
        <f>VLOOKUP($G1067,county_facts!$A:$BB,48,FALSE)</f>
        <v>1162902</v>
      </c>
      <c r="BA1067">
        <f>VLOOKUP($G1067,county_facts!$A:$BB,49,FALSE)</f>
        <v>3597871</v>
      </c>
      <c r="BB1067">
        <f>VLOOKUP($G1067,county_facts!$A:$BB,50,FALSE)</f>
        <v>15862</v>
      </c>
      <c r="BC1067">
        <f>VLOOKUP($G1067,county_facts!$A:$BB,51,FALSE)</f>
        <v>684287</v>
      </c>
      <c r="BD1067">
        <f>VLOOKUP($G1067,county_facts!$A:$BB,52,FALSE)</f>
        <v>1312</v>
      </c>
      <c r="BE1067">
        <f>VLOOKUP($G1067,county_facts!$A:$BB,53,FALSE)</f>
        <v>656.67</v>
      </c>
      <c r="BF1067">
        <f>VLOOKUP($G1067,county_facts!$A:$BB,54,FALSE)</f>
        <v>362.9</v>
      </c>
    </row>
    <row r="1068" spans="1:58" x14ac:dyDescent="0.3">
      <c r="A1068" t="s">
        <v>6</v>
      </c>
      <c r="B1068" t="s">
        <v>470</v>
      </c>
      <c r="C1068">
        <v>7745</v>
      </c>
      <c r="D1068" t="s">
        <v>403</v>
      </c>
      <c r="E1068">
        <v>10317</v>
      </c>
      <c r="F1068">
        <v>0.75070272400000004</v>
      </c>
      <c r="G1068">
        <v>37019</v>
      </c>
      <c r="H1068">
        <f>VLOOKUP($G1068,county_facts!$A:$BB,4,FALSE)</f>
        <v>118836</v>
      </c>
      <c r="I1068">
        <f>VLOOKUP($G1068,county_facts!$A:$BB,5,FALSE)</f>
        <v>107431</v>
      </c>
      <c r="J1068">
        <f>VLOOKUP($G1068,county_facts!$A:$BB,6,FALSE)</f>
        <v>10.6</v>
      </c>
      <c r="K1068">
        <f>VLOOKUP($G1068,county_facts!$A:$BB,7,FALSE)</f>
        <v>107431</v>
      </c>
      <c r="L1068">
        <f>VLOOKUP($G1068,county_facts!$A:$BB,8,FALSE)</f>
        <v>4.5</v>
      </c>
      <c r="M1068">
        <f>VLOOKUP($G1068,county_facts!$A:$BB,9,FALSE)</f>
        <v>17.2</v>
      </c>
      <c r="N1068">
        <f>VLOOKUP($G1068,county_facts!$A:$BB,10,FALSE)</f>
        <v>27</v>
      </c>
      <c r="O1068">
        <f>VLOOKUP($G1068,county_facts!$A:$BB,11,FALSE)</f>
        <v>51.4</v>
      </c>
      <c r="P1068">
        <f>VLOOKUP($G1068,county_facts!$A:$BB,12,FALSE)</f>
        <v>85.4</v>
      </c>
      <c r="Q1068">
        <f>VLOOKUP($G1068,county_facts!$A:$BB,13,FALSE)</f>
        <v>11.2</v>
      </c>
      <c r="R1068">
        <f>VLOOKUP($G1068,county_facts!$A:$BB,14,FALSE)</f>
        <v>0.9</v>
      </c>
      <c r="S1068">
        <f>VLOOKUP($G1068,county_facts!$A:$BB,15,FALSE)</f>
        <v>0.7</v>
      </c>
      <c r="T1068">
        <f>VLOOKUP($G1068,county_facts!$A:$BB,16,FALSE)</f>
        <v>0.1</v>
      </c>
      <c r="U1068">
        <f>VLOOKUP($G1068,county_facts!$A:$BB,17,FALSE)</f>
        <v>1.7</v>
      </c>
      <c r="V1068">
        <f>VLOOKUP($G1068,county_facts!$A:$BB,18,FALSE)</f>
        <v>4.8</v>
      </c>
      <c r="W1068">
        <f>VLOOKUP($G1068,county_facts!$A:$BB,19,FALSE)</f>
        <v>81.400000000000006</v>
      </c>
      <c r="X1068">
        <f>VLOOKUP($G1068,county_facts!$A:$BB,20,FALSE)</f>
        <v>86</v>
      </c>
      <c r="Y1068">
        <f>VLOOKUP($G1068,county_facts!$A:$BB,21,FALSE)</f>
        <v>4.2</v>
      </c>
      <c r="Z1068">
        <f>VLOOKUP($G1068,county_facts!$A:$BB,22,FALSE)</f>
        <v>6.3</v>
      </c>
      <c r="AA1068">
        <f>VLOOKUP($G1068,county_facts!$A:$BB,23,FALSE)</f>
        <v>86.3</v>
      </c>
      <c r="AB1068">
        <f>VLOOKUP($G1068,county_facts!$A:$BB,24,FALSE)</f>
        <v>25.1</v>
      </c>
      <c r="AC1068">
        <f>VLOOKUP($G1068,county_facts!$A:$BB,25,FALSE)</f>
        <v>13400</v>
      </c>
      <c r="AD1068">
        <f>VLOOKUP($G1068,county_facts!$A:$BB,26,FALSE)</f>
        <v>23.3</v>
      </c>
      <c r="AE1068">
        <f>VLOOKUP($G1068,county_facts!$A:$BB,27,FALSE)</f>
        <v>81416</v>
      </c>
      <c r="AF1068">
        <f>VLOOKUP($G1068,county_facts!$A:$BB,28,FALSE)</f>
        <v>76.400000000000006</v>
      </c>
      <c r="AG1068">
        <f>VLOOKUP($G1068,county_facts!$A:$BB,29,FALSE)</f>
        <v>10.9</v>
      </c>
      <c r="AH1068">
        <f>VLOOKUP($G1068,county_facts!$A:$BB,30,FALSE)</f>
        <v>186600</v>
      </c>
      <c r="AI1068">
        <f>VLOOKUP($G1068,county_facts!$A:$BB,31,FALSE)</f>
        <v>47600</v>
      </c>
      <c r="AJ1068">
        <f>VLOOKUP($G1068,county_facts!$A:$BB,32,FALSE)</f>
        <v>2.2999999999999998</v>
      </c>
      <c r="AK1068">
        <f>VLOOKUP($G1068,county_facts!$A:$BB,33,FALSE)</f>
        <v>26839</v>
      </c>
      <c r="AL1068">
        <f>VLOOKUP($G1068,county_facts!$A:$BB,34,FALSE)</f>
        <v>46438</v>
      </c>
      <c r="AM1068">
        <f>VLOOKUP($G1068,county_facts!$A:$BB,35,FALSE)</f>
        <v>16.600000000000001</v>
      </c>
      <c r="AN1068">
        <f>VLOOKUP($G1068,county_facts!$A:$BB,36,FALSE)</f>
        <v>2300</v>
      </c>
      <c r="AO1068">
        <f>VLOOKUP($G1068,county_facts!$A:$BB,37,FALSE)</f>
        <v>23411</v>
      </c>
      <c r="AP1068">
        <f>VLOOKUP($G1068,county_facts!$A:$BB,38,FALSE)</f>
        <v>3.7</v>
      </c>
      <c r="AQ1068">
        <f>VLOOKUP($G1068,county_facts!$A:$BB,39,FALSE)</f>
        <v>9436</v>
      </c>
      <c r="AR1068">
        <f>VLOOKUP($G1068,county_facts!$A:$BB,40,FALSE)</f>
        <v>12223</v>
      </c>
      <c r="AS1068">
        <f>VLOOKUP($G1068,county_facts!$A:$BB,41,FALSE)</f>
        <v>4.7</v>
      </c>
      <c r="AT1068">
        <f>VLOOKUP($G1068,county_facts!$A:$BB,42,FALSE)</f>
        <v>0</v>
      </c>
      <c r="AU1068">
        <f>VLOOKUP($G1068,county_facts!$A:$BB,43,FALSE)</f>
        <v>1.1000000000000001</v>
      </c>
      <c r="AV1068">
        <f>VLOOKUP($G1068,county_facts!$A:$BB,44,FALSE)</f>
        <v>0</v>
      </c>
      <c r="AW1068">
        <f>VLOOKUP($G1068,county_facts!$A:$BB,45,FALSE)</f>
        <v>2.2000000000000002</v>
      </c>
      <c r="AX1068">
        <f>VLOOKUP($G1068,county_facts!$A:$BB,46,FALSE)</f>
        <v>27.6</v>
      </c>
      <c r="AY1068">
        <f>VLOOKUP($G1068,county_facts!$A:$BB,47,FALSE)</f>
        <v>0</v>
      </c>
      <c r="AZ1068">
        <f>VLOOKUP($G1068,county_facts!$A:$BB,48,FALSE)</f>
        <v>206726</v>
      </c>
      <c r="BA1068">
        <f>VLOOKUP($G1068,county_facts!$A:$BB,49,FALSE)</f>
        <v>1004231</v>
      </c>
      <c r="BB1068">
        <f>VLOOKUP($G1068,county_facts!$A:$BB,50,FALSE)</f>
        <v>10070</v>
      </c>
      <c r="BC1068">
        <f>VLOOKUP($G1068,county_facts!$A:$BB,51,FALSE)</f>
        <v>150576</v>
      </c>
      <c r="BD1068">
        <f>VLOOKUP($G1068,county_facts!$A:$BB,52,FALSE)</f>
        <v>1973</v>
      </c>
      <c r="BE1068">
        <f>VLOOKUP($G1068,county_facts!$A:$BB,53,FALSE)</f>
        <v>846.97</v>
      </c>
      <c r="BF1068">
        <f>VLOOKUP($G1068,county_facts!$A:$BB,54,FALSE)</f>
        <v>126.8</v>
      </c>
    </row>
    <row r="1069" spans="1:58" x14ac:dyDescent="0.3">
      <c r="A1069" t="s">
        <v>9</v>
      </c>
      <c r="B1069" t="s">
        <v>470</v>
      </c>
      <c r="C1069">
        <v>2572</v>
      </c>
      <c r="D1069" t="s">
        <v>403</v>
      </c>
      <c r="E1069">
        <v>10317</v>
      </c>
      <c r="F1069">
        <v>0.24929727600000001</v>
      </c>
      <c r="G1069">
        <v>37019</v>
      </c>
      <c r="H1069">
        <f>VLOOKUP($G1069,county_facts!$A:$BB,4,FALSE)</f>
        <v>118836</v>
      </c>
      <c r="I1069">
        <f>VLOOKUP($G1069,county_facts!$A:$BB,5,FALSE)</f>
        <v>107431</v>
      </c>
      <c r="J1069">
        <f>VLOOKUP($G1069,county_facts!$A:$BB,6,FALSE)</f>
        <v>10.6</v>
      </c>
      <c r="K1069">
        <f>VLOOKUP($G1069,county_facts!$A:$BB,7,FALSE)</f>
        <v>107431</v>
      </c>
      <c r="L1069">
        <f>VLOOKUP($G1069,county_facts!$A:$BB,8,FALSE)</f>
        <v>4.5</v>
      </c>
      <c r="M1069">
        <f>VLOOKUP($G1069,county_facts!$A:$BB,9,FALSE)</f>
        <v>17.2</v>
      </c>
      <c r="N1069">
        <f>VLOOKUP($G1069,county_facts!$A:$BB,10,FALSE)</f>
        <v>27</v>
      </c>
      <c r="O1069">
        <f>VLOOKUP($G1069,county_facts!$A:$BB,11,FALSE)</f>
        <v>51.4</v>
      </c>
      <c r="P1069">
        <f>VLOOKUP($G1069,county_facts!$A:$BB,12,FALSE)</f>
        <v>85.4</v>
      </c>
      <c r="Q1069">
        <f>VLOOKUP($G1069,county_facts!$A:$BB,13,FALSE)</f>
        <v>11.2</v>
      </c>
      <c r="R1069">
        <f>VLOOKUP($G1069,county_facts!$A:$BB,14,FALSE)</f>
        <v>0.9</v>
      </c>
      <c r="S1069">
        <f>VLOOKUP($G1069,county_facts!$A:$BB,15,FALSE)</f>
        <v>0.7</v>
      </c>
      <c r="T1069">
        <f>VLOOKUP($G1069,county_facts!$A:$BB,16,FALSE)</f>
        <v>0.1</v>
      </c>
      <c r="U1069">
        <f>VLOOKUP($G1069,county_facts!$A:$BB,17,FALSE)</f>
        <v>1.7</v>
      </c>
      <c r="V1069">
        <f>VLOOKUP($G1069,county_facts!$A:$BB,18,FALSE)</f>
        <v>4.8</v>
      </c>
      <c r="W1069">
        <f>VLOOKUP($G1069,county_facts!$A:$BB,19,FALSE)</f>
        <v>81.400000000000006</v>
      </c>
      <c r="X1069">
        <f>VLOOKUP($G1069,county_facts!$A:$BB,20,FALSE)</f>
        <v>86</v>
      </c>
      <c r="Y1069">
        <f>VLOOKUP($G1069,county_facts!$A:$BB,21,FALSE)</f>
        <v>4.2</v>
      </c>
      <c r="Z1069">
        <f>VLOOKUP($G1069,county_facts!$A:$BB,22,FALSE)</f>
        <v>6.3</v>
      </c>
      <c r="AA1069">
        <f>VLOOKUP($G1069,county_facts!$A:$BB,23,FALSE)</f>
        <v>86.3</v>
      </c>
      <c r="AB1069">
        <f>VLOOKUP($G1069,county_facts!$A:$BB,24,FALSE)</f>
        <v>25.1</v>
      </c>
      <c r="AC1069">
        <f>VLOOKUP($G1069,county_facts!$A:$BB,25,FALSE)</f>
        <v>13400</v>
      </c>
      <c r="AD1069">
        <f>VLOOKUP($G1069,county_facts!$A:$BB,26,FALSE)</f>
        <v>23.3</v>
      </c>
      <c r="AE1069">
        <f>VLOOKUP($G1069,county_facts!$A:$BB,27,FALSE)</f>
        <v>81416</v>
      </c>
      <c r="AF1069">
        <f>VLOOKUP($G1069,county_facts!$A:$BB,28,FALSE)</f>
        <v>76.400000000000006</v>
      </c>
      <c r="AG1069">
        <f>VLOOKUP($G1069,county_facts!$A:$BB,29,FALSE)</f>
        <v>10.9</v>
      </c>
      <c r="AH1069">
        <f>VLOOKUP($G1069,county_facts!$A:$BB,30,FALSE)</f>
        <v>186600</v>
      </c>
      <c r="AI1069">
        <f>VLOOKUP($G1069,county_facts!$A:$BB,31,FALSE)</f>
        <v>47600</v>
      </c>
      <c r="AJ1069">
        <f>VLOOKUP($G1069,county_facts!$A:$BB,32,FALSE)</f>
        <v>2.2999999999999998</v>
      </c>
      <c r="AK1069">
        <f>VLOOKUP($G1069,county_facts!$A:$BB,33,FALSE)</f>
        <v>26839</v>
      </c>
      <c r="AL1069">
        <f>VLOOKUP($G1069,county_facts!$A:$BB,34,FALSE)</f>
        <v>46438</v>
      </c>
      <c r="AM1069">
        <f>VLOOKUP($G1069,county_facts!$A:$BB,35,FALSE)</f>
        <v>16.600000000000001</v>
      </c>
      <c r="AN1069">
        <f>VLOOKUP($G1069,county_facts!$A:$BB,36,FALSE)</f>
        <v>2300</v>
      </c>
      <c r="AO1069">
        <f>VLOOKUP($G1069,county_facts!$A:$BB,37,FALSE)</f>
        <v>23411</v>
      </c>
      <c r="AP1069">
        <f>VLOOKUP($G1069,county_facts!$A:$BB,38,FALSE)</f>
        <v>3.7</v>
      </c>
      <c r="AQ1069">
        <f>VLOOKUP($G1069,county_facts!$A:$BB,39,FALSE)</f>
        <v>9436</v>
      </c>
      <c r="AR1069">
        <f>VLOOKUP($G1069,county_facts!$A:$BB,40,FALSE)</f>
        <v>12223</v>
      </c>
      <c r="AS1069">
        <f>VLOOKUP($G1069,county_facts!$A:$BB,41,FALSE)</f>
        <v>4.7</v>
      </c>
      <c r="AT1069">
        <f>VLOOKUP($G1069,county_facts!$A:$BB,42,FALSE)</f>
        <v>0</v>
      </c>
      <c r="AU1069">
        <f>VLOOKUP($G1069,county_facts!$A:$BB,43,FALSE)</f>
        <v>1.1000000000000001</v>
      </c>
      <c r="AV1069">
        <f>VLOOKUP($G1069,county_facts!$A:$BB,44,FALSE)</f>
        <v>0</v>
      </c>
      <c r="AW1069">
        <f>VLOOKUP($G1069,county_facts!$A:$BB,45,FALSE)</f>
        <v>2.2000000000000002</v>
      </c>
      <c r="AX1069">
        <f>VLOOKUP($G1069,county_facts!$A:$BB,46,FALSE)</f>
        <v>27.6</v>
      </c>
      <c r="AY1069">
        <f>VLOOKUP($G1069,county_facts!$A:$BB,47,FALSE)</f>
        <v>0</v>
      </c>
      <c r="AZ1069">
        <f>VLOOKUP($G1069,county_facts!$A:$BB,48,FALSE)</f>
        <v>206726</v>
      </c>
      <c r="BA1069">
        <f>VLOOKUP($G1069,county_facts!$A:$BB,49,FALSE)</f>
        <v>1004231</v>
      </c>
      <c r="BB1069">
        <f>VLOOKUP($G1069,county_facts!$A:$BB,50,FALSE)</f>
        <v>10070</v>
      </c>
      <c r="BC1069">
        <f>VLOOKUP($G1069,county_facts!$A:$BB,51,FALSE)</f>
        <v>150576</v>
      </c>
      <c r="BD1069">
        <f>VLOOKUP($G1069,county_facts!$A:$BB,52,FALSE)</f>
        <v>1973</v>
      </c>
      <c r="BE1069">
        <f>VLOOKUP($G1069,county_facts!$A:$BB,53,FALSE)</f>
        <v>846.97</v>
      </c>
      <c r="BF1069">
        <f>VLOOKUP($G1069,county_facts!$A:$BB,54,FALSE)</f>
        <v>126.8</v>
      </c>
    </row>
    <row r="1070" spans="1:58" x14ac:dyDescent="0.3">
      <c r="A1070" t="s">
        <v>6</v>
      </c>
      <c r="B1070" t="s">
        <v>471</v>
      </c>
      <c r="C1070">
        <v>2488</v>
      </c>
      <c r="D1070" t="s">
        <v>403</v>
      </c>
      <c r="E1070">
        <v>3066</v>
      </c>
      <c r="F1070">
        <v>0.811480757</v>
      </c>
      <c r="G1070">
        <v>37017</v>
      </c>
      <c r="H1070">
        <f>VLOOKUP($G1070,county_facts!$A:$BB,4,FALSE)</f>
        <v>34657</v>
      </c>
      <c r="I1070">
        <f>VLOOKUP($G1070,county_facts!$A:$BB,5,FALSE)</f>
        <v>35190</v>
      </c>
      <c r="J1070">
        <f>VLOOKUP($G1070,county_facts!$A:$BB,6,FALSE)</f>
        <v>-1.5</v>
      </c>
      <c r="K1070">
        <f>VLOOKUP($G1070,county_facts!$A:$BB,7,FALSE)</f>
        <v>35190</v>
      </c>
      <c r="L1070">
        <f>VLOOKUP($G1070,county_facts!$A:$BB,8,FALSE)</f>
        <v>5.0999999999999996</v>
      </c>
      <c r="M1070">
        <f>VLOOKUP($G1070,county_facts!$A:$BB,9,FALSE)</f>
        <v>21.6</v>
      </c>
      <c r="N1070">
        <f>VLOOKUP($G1070,county_facts!$A:$BB,10,FALSE)</f>
        <v>18.7</v>
      </c>
      <c r="O1070">
        <f>VLOOKUP($G1070,county_facts!$A:$BB,11,FALSE)</f>
        <v>51.8</v>
      </c>
      <c r="P1070">
        <f>VLOOKUP($G1070,county_facts!$A:$BB,12,FALSE)</f>
        <v>60.7</v>
      </c>
      <c r="Q1070">
        <f>VLOOKUP($G1070,county_facts!$A:$BB,13,FALSE)</f>
        <v>34.6</v>
      </c>
      <c r="R1070">
        <f>VLOOKUP($G1070,county_facts!$A:$BB,14,FALSE)</f>
        <v>2.9</v>
      </c>
      <c r="S1070">
        <f>VLOOKUP($G1070,county_facts!$A:$BB,15,FALSE)</f>
        <v>0.3</v>
      </c>
      <c r="T1070">
        <f>VLOOKUP($G1070,county_facts!$A:$BB,16,FALSE)</f>
        <v>0</v>
      </c>
      <c r="U1070">
        <f>VLOOKUP($G1070,county_facts!$A:$BB,17,FALSE)</f>
        <v>1.5</v>
      </c>
      <c r="V1070">
        <f>VLOOKUP($G1070,county_facts!$A:$BB,18,FALSE)</f>
        <v>7.7</v>
      </c>
      <c r="W1070">
        <f>VLOOKUP($G1070,county_facts!$A:$BB,19,FALSE)</f>
        <v>54.6</v>
      </c>
      <c r="X1070">
        <f>VLOOKUP($G1070,county_facts!$A:$BB,20,FALSE)</f>
        <v>92.4</v>
      </c>
      <c r="Y1070">
        <f>VLOOKUP($G1070,county_facts!$A:$BB,21,FALSE)</f>
        <v>4.5999999999999996</v>
      </c>
      <c r="Z1070">
        <f>VLOOKUP($G1070,county_facts!$A:$BB,22,FALSE)</f>
        <v>6.4</v>
      </c>
      <c r="AA1070">
        <f>VLOOKUP($G1070,county_facts!$A:$BB,23,FALSE)</f>
        <v>74.7</v>
      </c>
      <c r="AB1070">
        <f>VLOOKUP($G1070,county_facts!$A:$BB,24,FALSE)</f>
        <v>10.5</v>
      </c>
      <c r="AC1070">
        <f>VLOOKUP($G1070,county_facts!$A:$BB,25,FALSE)</f>
        <v>2164</v>
      </c>
      <c r="AD1070">
        <f>VLOOKUP($G1070,county_facts!$A:$BB,26,FALSE)</f>
        <v>25.5</v>
      </c>
      <c r="AE1070">
        <f>VLOOKUP($G1070,county_facts!$A:$BB,27,FALSE)</f>
        <v>17622</v>
      </c>
      <c r="AF1070">
        <f>VLOOKUP($G1070,county_facts!$A:$BB,28,FALSE)</f>
        <v>67.8</v>
      </c>
      <c r="AG1070">
        <f>VLOOKUP($G1070,county_facts!$A:$BB,29,FALSE)</f>
        <v>5.4</v>
      </c>
      <c r="AH1070">
        <f>VLOOKUP($G1070,county_facts!$A:$BB,30,FALSE)</f>
        <v>81800</v>
      </c>
      <c r="AI1070">
        <f>VLOOKUP($G1070,county_facts!$A:$BB,31,FALSE)</f>
        <v>14256</v>
      </c>
      <c r="AJ1070">
        <f>VLOOKUP($G1070,county_facts!$A:$BB,32,FALSE)</f>
        <v>2.4</v>
      </c>
      <c r="AK1070">
        <f>VLOOKUP($G1070,county_facts!$A:$BB,33,FALSE)</f>
        <v>19154</v>
      </c>
      <c r="AL1070">
        <f>VLOOKUP($G1070,county_facts!$A:$BB,34,FALSE)</f>
        <v>30164</v>
      </c>
      <c r="AM1070">
        <f>VLOOKUP($G1070,county_facts!$A:$BB,35,FALSE)</f>
        <v>25.8</v>
      </c>
      <c r="AN1070">
        <f>VLOOKUP($G1070,county_facts!$A:$BB,36,FALSE)</f>
        <v>507</v>
      </c>
      <c r="AO1070">
        <f>VLOOKUP($G1070,county_facts!$A:$BB,37,FALSE)</f>
        <v>10469</v>
      </c>
      <c r="AP1070">
        <f>VLOOKUP($G1070,county_facts!$A:$BB,38,FALSE)</f>
        <v>0.6</v>
      </c>
      <c r="AQ1070">
        <f>VLOOKUP($G1070,county_facts!$A:$BB,39,FALSE)</f>
        <v>1781</v>
      </c>
      <c r="AR1070">
        <f>VLOOKUP($G1070,county_facts!$A:$BB,40,FALSE)</f>
        <v>1728</v>
      </c>
      <c r="AS1070">
        <f>VLOOKUP($G1070,county_facts!$A:$BB,41,FALSE)</f>
        <v>0</v>
      </c>
      <c r="AT1070">
        <f>VLOOKUP($G1070,county_facts!$A:$BB,42,FALSE)</f>
        <v>3.5</v>
      </c>
      <c r="AU1070">
        <f>VLOOKUP($G1070,county_facts!$A:$BB,43,FALSE)</f>
        <v>0</v>
      </c>
      <c r="AV1070">
        <f>VLOOKUP($G1070,county_facts!$A:$BB,44,FALSE)</f>
        <v>0</v>
      </c>
      <c r="AW1070">
        <f>VLOOKUP($G1070,county_facts!$A:$BB,45,FALSE)</f>
        <v>0</v>
      </c>
      <c r="AX1070">
        <f>VLOOKUP($G1070,county_facts!$A:$BB,46,FALSE)</f>
        <v>38.299999999999997</v>
      </c>
      <c r="AY1070">
        <f>VLOOKUP($G1070,county_facts!$A:$BB,47,FALSE)</f>
        <v>1530894</v>
      </c>
      <c r="AZ1070">
        <f>VLOOKUP($G1070,county_facts!$A:$BB,48,FALSE)</f>
        <v>174218</v>
      </c>
      <c r="BA1070">
        <f>VLOOKUP($G1070,county_facts!$A:$BB,49,FALSE)</f>
        <v>196691</v>
      </c>
      <c r="BB1070">
        <f>VLOOKUP($G1070,county_facts!$A:$BB,50,FALSE)</f>
        <v>6086</v>
      </c>
      <c r="BC1070">
        <f>VLOOKUP($G1070,county_facts!$A:$BB,51,FALSE)</f>
        <v>23299</v>
      </c>
      <c r="BD1070">
        <f>VLOOKUP($G1070,county_facts!$A:$BB,52,FALSE)</f>
        <v>80</v>
      </c>
      <c r="BE1070">
        <f>VLOOKUP($G1070,county_facts!$A:$BB,53,FALSE)</f>
        <v>874.33</v>
      </c>
      <c r="BF1070">
        <f>VLOOKUP($G1070,county_facts!$A:$BB,54,FALSE)</f>
        <v>40.200000000000003</v>
      </c>
    </row>
    <row r="1071" spans="1:58" x14ac:dyDescent="0.3">
      <c r="A1071" t="s">
        <v>9</v>
      </c>
      <c r="B1071" t="s">
        <v>471</v>
      </c>
      <c r="C1071">
        <v>578</v>
      </c>
      <c r="D1071" t="s">
        <v>403</v>
      </c>
      <c r="E1071">
        <v>3066</v>
      </c>
      <c r="F1071">
        <v>0.188519243</v>
      </c>
      <c r="G1071">
        <v>37017</v>
      </c>
      <c r="H1071">
        <f>VLOOKUP($G1071,county_facts!$A:$BB,4,FALSE)</f>
        <v>34657</v>
      </c>
      <c r="I1071">
        <f>VLOOKUP($G1071,county_facts!$A:$BB,5,FALSE)</f>
        <v>35190</v>
      </c>
      <c r="J1071">
        <f>VLOOKUP($G1071,county_facts!$A:$BB,6,FALSE)</f>
        <v>-1.5</v>
      </c>
      <c r="K1071">
        <f>VLOOKUP($G1071,county_facts!$A:$BB,7,FALSE)</f>
        <v>35190</v>
      </c>
      <c r="L1071">
        <f>VLOOKUP($G1071,county_facts!$A:$BB,8,FALSE)</f>
        <v>5.0999999999999996</v>
      </c>
      <c r="M1071">
        <f>VLOOKUP($G1071,county_facts!$A:$BB,9,FALSE)</f>
        <v>21.6</v>
      </c>
      <c r="N1071">
        <f>VLOOKUP($G1071,county_facts!$A:$BB,10,FALSE)</f>
        <v>18.7</v>
      </c>
      <c r="O1071">
        <f>VLOOKUP($G1071,county_facts!$A:$BB,11,FALSE)</f>
        <v>51.8</v>
      </c>
      <c r="P1071">
        <f>VLOOKUP($G1071,county_facts!$A:$BB,12,FALSE)</f>
        <v>60.7</v>
      </c>
      <c r="Q1071">
        <f>VLOOKUP($G1071,county_facts!$A:$BB,13,FALSE)</f>
        <v>34.6</v>
      </c>
      <c r="R1071">
        <f>VLOOKUP($G1071,county_facts!$A:$BB,14,FALSE)</f>
        <v>2.9</v>
      </c>
      <c r="S1071">
        <f>VLOOKUP($G1071,county_facts!$A:$BB,15,FALSE)</f>
        <v>0.3</v>
      </c>
      <c r="T1071">
        <f>VLOOKUP($G1071,county_facts!$A:$BB,16,FALSE)</f>
        <v>0</v>
      </c>
      <c r="U1071">
        <f>VLOOKUP($G1071,county_facts!$A:$BB,17,FALSE)</f>
        <v>1.5</v>
      </c>
      <c r="V1071">
        <f>VLOOKUP($G1071,county_facts!$A:$BB,18,FALSE)</f>
        <v>7.7</v>
      </c>
      <c r="W1071">
        <f>VLOOKUP($G1071,county_facts!$A:$BB,19,FALSE)</f>
        <v>54.6</v>
      </c>
      <c r="X1071">
        <f>VLOOKUP($G1071,county_facts!$A:$BB,20,FALSE)</f>
        <v>92.4</v>
      </c>
      <c r="Y1071">
        <f>VLOOKUP($G1071,county_facts!$A:$BB,21,FALSE)</f>
        <v>4.5999999999999996</v>
      </c>
      <c r="Z1071">
        <f>VLOOKUP($G1071,county_facts!$A:$BB,22,FALSE)</f>
        <v>6.4</v>
      </c>
      <c r="AA1071">
        <f>VLOOKUP($G1071,county_facts!$A:$BB,23,FALSE)</f>
        <v>74.7</v>
      </c>
      <c r="AB1071">
        <f>VLOOKUP($G1071,county_facts!$A:$BB,24,FALSE)</f>
        <v>10.5</v>
      </c>
      <c r="AC1071">
        <f>VLOOKUP($G1071,county_facts!$A:$BB,25,FALSE)</f>
        <v>2164</v>
      </c>
      <c r="AD1071">
        <f>VLOOKUP($G1071,county_facts!$A:$BB,26,FALSE)</f>
        <v>25.5</v>
      </c>
      <c r="AE1071">
        <f>VLOOKUP($G1071,county_facts!$A:$BB,27,FALSE)</f>
        <v>17622</v>
      </c>
      <c r="AF1071">
        <f>VLOOKUP($G1071,county_facts!$A:$BB,28,FALSE)</f>
        <v>67.8</v>
      </c>
      <c r="AG1071">
        <f>VLOOKUP($G1071,county_facts!$A:$BB,29,FALSE)</f>
        <v>5.4</v>
      </c>
      <c r="AH1071">
        <f>VLOOKUP($G1071,county_facts!$A:$BB,30,FALSE)</f>
        <v>81800</v>
      </c>
      <c r="AI1071">
        <f>VLOOKUP($G1071,county_facts!$A:$BB,31,FALSE)</f>
        <v>14256</v>
      </c>
      <c r="AJ1071">
        <f>VLOOKUP($G1071,county_facts!$A:$BB,32,FALSE)</f>
        <v>2.4</v>
      </c>
      <c r="AK1071">
        <f>VLOOKUP($G1071,county_facts!$A:$BB,33,FALSE)</f>
        <v>19154</v>
      </c>
      <c r="AL1071">
        <f>VLOOKUP($G1071,county_facts!$A:$BB,34,FALSE)</f>
        <v>30164</v>
      </c>
      <c r="AM1071">
        <f>VLOOKUP($G1071,county_facts!$A:$BB,35,FALSE)</f>
        <v>25.8</v>
      </c>
      <c r="AN1071">
        <f>VLOOKUP($G1071,county_facts!$A:$BB,36,FALSE)</f>
        <v>507</v>
      </c>
      <c r="AO1071">
        <f>VLOOKUP($G1071,county_facts!$A:$BB,37,FALSE)</f>
        <v>10469</v>
      </c>
      <c r="AP1071">
        <f>VLOOKUP($G1071,county_facts!$A:$BB,38,FALSE)</f>
        <v>0.6</v>
      </c>
      <c r="AQ1071">
        <f>VLOOKUP($G1071,county_facts!$A:$BB,39,FALSE)</f>
        <v>1781</v>
      </c>
      <c r="AR1071">
        <f>VLOOKUP($G1071,county_facts!$A:$BB,40,FALSE)</f>
        <v>1728</v>
      </c>
      <c r="AS1071">
        <f>VLOOKUP($G1071,county_facts!$A:$BB,41,FALSE)</f>
        <v>0</v>
      </c>
      <c r="AT1071">
        <f>VLOOKUP($G1071,county_facts!$A:$BB,42,FALSE)</f>
        <v>3.5</v>
      </c>
      <c r="AU1071">
        <f>VLOOKUP($G1071,county_facts!$A:$BB,43,FALSE)</f>
        <v>0</v>
      </c>
      <c r="AV1071">
        <f>VLOOKUP($G1071,county_facts!$A:$BB,44,FALSE)</f>
        <v>0</v>
      </c>
      <c r="AW1071">
        <f>VLOOKUP($G1071,county_facts!$A:$BB,45,FALSE)</f>
        <v>0</v>
      </c>
      <c r="AX1071">
        <f>VLOOKUP($G1071,county_facts!$A:$BB,46,FALSE)</f>
        <v>38.299999999999997</v>
      </c>
      <c r="AY1071">
        <f>VLOOKUP($G1071,county_facts!$A:$BB,47,FALSE)</f>
        <v>1530894</v>
      </c>
      <c r="AZ1071">
        <f>VLOOKUP($G1071,county_facts!$A:$BB,48,FALSE)</f>
        <v>174218</v>
      </c>
      <c r="BA1071">
        <f>VLOOKUP($G1071,county_facts!$A:$BB,49,FALSE)</f>
        <v>196691</v>
      </c>
      <c r="BB1071">
        <f>VLOOKUP($G1071,county_facts!$A:$BB,50,FALSE)</f>
        <v>6086</v>
      </c>
      <c r="BC1071">
        <f>VLOOKUP($G1071,county_facts!$A:$BB,51,FALSE)</f>
        <v>23299</v>
      </c>
      <c r="BD1071">
        <f>VLOOKUP($G1071,county_facts!$A:$BB,52,FALSE)</f>
        <v>80</v>
      </c>
      <c r="BE1071">
        <f>VLOOKUP($G1071,county_facts!$A:$BB,53,FALSE)</f>
        <v>874.33</v>
      </c>
      <c r="BF1071">
        <f>VLOOKUP($G1071,county_facts!$A:$BB,54,FALSE)</f>
        <v>40.200000000000003</v>
      </c>
    </row>
    <row r="1072" spans="1:58" x14ac:dyDescent="0.3">
      <c r="A1072" t="s">
        <v>6</v>
      </c>
      <c r="B1072" t="s">
        <v>472</v>
      </c>
      <c r="C1072">
        <v>1794</v>
      </c>
      <c r="D1072" t="s">
        <v>403</v>
      </c>
      <c r="E1072">
        <v>2302</v>
      </c>
      <c r="F1072">
        <v>0.77932232800000001</v>
      </c>
      <c r="G1072">
        <v>37015</v>
      </c>
      <c r="H1072">
        <f>VLOOKUP($G1072,county_facts!$A:$BB,4,FALSE)</f>
        <v>20106</v>
      </c>
      <c r="I1072">
        <f>VLOOKUP($G1072,county_facts!$A:$BB,5,FALSE)</f>
        <v>21293</v>
      </c>
      <c r="J1072">
        <f>VLOOKUP($G1072,county_facts!$A:$BB,6,FALSE)</f>
        <v>-5.6</v>
      </c>
      <c r="K1072">
        <f>VLOOKUP($G1072,county_facts!$A:$BB,7,FALSE)</f>
        <v>21282</v>
      </c>
      <c r="L1072">
        <f>VLOOKUP($G1072,county_facts!$A:$BB,8,FALSE)</f>
        <v>4.4000000000000004</v>
      </c>
      <c r="M1072">
        <f>VLOOKUP($G1072,county_facts!$A:$BB,9,FALSE)</f>
        <v>18.8</v>
      </c>
      <c r="N1072">
        <f>VLOOKUP($G1072,county_facts!$A:$BB,10,FALSE)</f>
        <v>19.8</v>
      </c>
      <c r="O1072">
        <f>VLOOKUP($G1072,county_facts!$A:$BB,11,FALSE)</f>
        <v>49.9</v>
      </c>
      <c r="P1072">
        <f>VLOOKUP($G1072,county_facts!$A:$BB,12,FALSE)</f>
        <v>36.200000000000003</v>
      </c>
      <c r="Q1072">
        <f>VLOOKUP($G1072,county_facts!$A:$BB,13,FALSE)</f>
        <v>61.4</v>
      </c>
      <c r="R1072">
        <f>VLOOKUP($G1072,county_facts!$A:$BB,14,FALSE)</f>
        <v>0.5</v>
      </c>
      <c r="S1072">
        <f>VLOOKUP($G1072,county_facts!$A:$BB,15,FALSE)</f>
        <v>0.6</v>
      </c>
      <c r="T1072">
        <f>VLOOKUP($G1072,county_facts!$A:$BB,16,FALSE)</f>
        <v>0.1</v>
      </c>
      <c r="U1072">
        <f>VLOOKUP($G1072,county_facts!$A:$BB,17,FALSE)</f>
        <v>1.1000000000000001</v>
      </c>
      <c r="V1072">
        <f>VLOOKUP($G1072,county_facts!$A:$BB,18,FALSE)</f>
        <v>1.7</v>
      </c>
      <c r="W1072">
        <f>VLOOKUP($G1072,county_facts!$A:$BB,19,FALSE)</f>
        <v>35.200000000000003</v>
      </c>
      <c r="X1072">
        <f>VLOOKUP($G1072,county_facts!$A:$BB,20,FALSE)</f>
        <v>91.1</v>
      </c>
      <c r="Y1072">
        <f>VLOOKUP($G1072,county_facts!$A:$BB,21,FALSE)</f>
        <v>1</v>
      </c>
      <c r="Z1072">
        <f>VLOOKUP($G1072,county_facts!$A:$BB,22,FALSE)</f>
        <v>2.1</v>
      </c>
      <c r="AA1072">
        <f>VLOOKUP($G1072,county_facts!$A:$BB,23,FALSE)</f>
        <v>72.599999999999994</v>
      </c>
      <c r="AB1072">
        <f>VLOOKUP($G1072,county_facts!$A:$BB,24,FALSE)</f>
        <v>10.6</v>
      </c>
      <c r="AC1072">
        <f>VLOOKUP($G1072,county_facts!$A:$BB,25,FALSE)</f>
        <v>1199</v>
      </c>
      <c r="AD1072">
        <f>VLOOKUP($G1072,county_facts!$A:$BB,26,FALSE)</f>
        <v>26.2</v>
      </c>
      <c r="AE1072">
        <f>VLOOKUP($G1072,county_facts!$A:$BB,27,FALSE)</f>
        <v>9745</v>
      </c>
      <c r="AF1072">
        <f>VLOOKUP($G1072,county_facts!$A:$BB,28,FALSE)</f>
        <v>75.3</v>
      </c>
      <c r="AG1072">
        <f>VLOOKUP($G1072,county_facts!$A:$BB,29,FALSE)</f>
        <v>2.7</v>
      </c>
      <c r="AH1072">
        <f>VLOOKUP($G1072,county_facts!$A:$BB,30,FALSE)</f>
        <v>79100</v>
      </c>
      <c r="AI1072">
        <f>VLOOKUP($G1072,county_facts!$A:$BB,31,FALSE)</f>
        <v>7629</v>
      </c>
      <c r="AJ1072">
        <f>VLOOKUP($G1072,county_facts!$A:$BB,32,FALSE)</f>
        <v>2.58</v>
      </c>
      <c r="AK1072">
        <f>VLOOKUP($G1072,county_facts!$A:$BB,33,FALSE)</f>
        <v>17096</v>
      </c>
      <c r="AL1072">
        <f>VLOOKUP($G1072,county_facts!$A:$BB,34,FALSE)</f>
        <v>30768</v>
      </c>
      <c r="AM1072">
        <f>VLOOKUP($G1072,county_facts!$A:$BB,35,FALSE)</f>
        <v>23.4</v>
      </c>
      <c r="AN1072">
        <f>VLOOKUP($G1072,county_facts!$A:$BB,36,FALSE)</f>
        <v>320</v>
      </c>
      <c r="AO1072">
        <f>VLOOKUP($G1072,county_facts!$A:$BB,37,FALSE)</f>
        <v>4511</v>
      </c>
      <c r="AP1072">
        <f>VLOOKUP($G1072,county_facts!$A:$BB,38,FALSE)</f>
        <v>-3.1</v>
      </c>
      <c r="AQ1072">
        <f>VLOOKUP($G1072,county_facts!$A:$BB,39,FALSE)</f>
        <v>905</v>
      </c>
      <c r="AR1072">
        <f>VLOOKUP($G1072,county_facts!$A:$BB,40,FALSE)</f>
        <v>1642</v>
      </c>
      <c r="AS1072">
        <f>VLOOKUP($G1072,county_facts!$A:$BB,41,FALSE)</f>
        <v>23.6</v>
      </c>
      <c r="AT1072">
        <f>VLOOKUP($G1072,county_facts!$A:$BB,42,FALSE)</f>
        <v>0</v>
      </c>
      <c r="AU1072">
        <f>VLOOKUP($G1072,county_facts!$A:$BB,43,FALSE)</f>
        <v>0</v>
      </c>
      <c r="AV1072">
        <f>VLOOKUP($G1072,county_facts!$A:$BB,44,FALSE)</f>
        <v>0</v>
      </c>
      <c r="AW1072">
        <f>VLOOKUP($G1072,county_facts!$A:$BB,45,FALSE)</f>
        <v>0</v>
      </c>
      <c r="AX1072">
        <f>VLOOKUP($G1072,county_facts!$A:$BB,46,FALSE)</f>
        <v>0</v>
      </c>
      <c r="AY1072">
        <f>VLOOKUP($G1072,county_facts!$A:$BB,47,FALSE)</f>
        <v>0</v>
      </c>
      <c r="AZ1072">
        <f>VLOOKUP($G1072,county_facts!$A:$BB,48,FALSE)</f>
        <v>51247</v>
      </c>
      <c r="BA1072">
        <f>VLOOKUP($G1072,county_facts!$A:$BB,49,FALSE)</f>
        <v>93015</v>
      </c>
      <c r="BB1072">
        <f>VLOOKUP($G1072,county_facts!$A:$BB,50,FALSE)</f>
        <v>4780</v>
      </c>
      <c r="BC1072">
        <f>VLOOKUP($G1072,county_facts!$A:$BB,51,FALSE)</f>
        <v>5618</v>
      </c>
      <c r="BD1072">
        <f>VLOOKUP($G1072,county_facts!$A:$BB,52,FALSE)</f>
        <v>20</v>
      </c>
      <c r="BE1072">
        <f>VLOOKUP($G1072,county_facts!$A:$BB,53,FALSE)</f>
        <v>699.27</v>
      </c>
      <c r="BF1072">
        <f>VLOOKUP($G1072,county_facts!$A:$BB,54,FALSE)</f>
        <v>30.4</v>
      </c>
    </row>
    <row r="1073" spans="1:58" x14ac:dyDescent="0.3">
      <c r="A1073" t="s">
        <v>9</v>
      </c>
      <c r="B1073" t="s">
        <v>472</v>
      </c>
      <c r="C1073">
        <v>508</v>
      </c>
      <c r="D1073" t="s">
        <v>403</v>
      </c>
      <c r="E1073">
        <v>2302</v>
      </c>
      <c r="F1073">
        <v>0.22067767199999999</v>
      </c>
      <c r="G1073">
        <v>37015</v>
      </c>
      <c r="H1073">
        <f>VLOOKUP($G1073,county_facts!$A:$BB,4,FALSE)</f>
        <v>20106</v>
      </c>
      <c r="I1073">
        <f>VLOOKUP($G1073,county_facts!$A:$BB,5,FALSE)</f>
        <v>21293</v>
      </c>
      <c r="J1073">
        <f>VLOOKUP($G1073,county_facts!$A:$BB,6,FALSE)</f>
        <v>-5.6</v>
      </c>
      <c r="K1073">
        <f>VLOOKUP($G1073,county_facts!$A:$BB,7,FALSE)</f>
        <v>21282</v>
      </c>
      <c r="L1073">
        <f>VLOOKUP($G1073,county_facts!$A:$BB,8,FALSE)</f>
        <v>4.4000000000000004</v>
      </c>
      <c r="M1073">
        <f>VLOOKUP($G1073,county_facts!$A:$BB,9,FALSE)</f>
        <v>18.8</v>
      </c>
      <c r="N1073">
        <f>VLOOKUP($G1073,county_facts!$A:$BB,10,FALSE)</f>
        <v>19.8</v>
      </c>
      <c r="O1073">
        <f>VLOOKUP($G1073,county_facts!$A:$BB,11,FALSE)</f>
        <v>49.9</v>
      </c>
      <c r="P1073">
        <f>VLOOKUP($G1073,county_facts!$A:$BB,12,FALSE)</f>
        <v>36.200000000000003</v>
      </c>
      <c r="Q1073">
        <f>VLOOKUP($G1073,county_facts!$A:$BB,13,FALSE)</f>
        <v>61.4</v>
      </c>
      <c r="R1073">
        <f>VLOOKUP($G1073,county_facts!$A:$BB,14,FALSE)</f>
        <v>0.5</v>
      </c>
      <c r="S1073">
        <f>VLOOKUP($G1073,county_facts!$A:$BB,15,FALSE)</f>
        <v>0.6</v>
      </c>
      <c r="T1073">
        <f>VLOOKUP($G1073,county_facts!$A:$BB,16,FALSE)</f>
        <v>0.1</v>
      </c>
      <c r="U1073">
        <f>VLOOKUP($G1073,county_facts!$A:$BB,17,FALSE)</f>
        <v>1.1000000000000001</v>
      </c>
      <c r="V1073">
        <f>VLOOKUP($G1073,county_facts!$A:$BB,18,FALSE)</f>
        <v>1.7</v>
      </c>
      <c r="W1073">
        <f>VLOOKUP($G1073,county_facts!$A:$BB,19,FALSE)</f>
        <v>35.200000000000003</v>
      </c>
      <c r="X1073">
        <f>VLOOKUP($G1073,county_facts!$A:$BB,20,FALSE)</f>
        <v>91.1</v>
      </c>
      <c r="Y1073">
        <f>VLOOKUP($G1073,county_facts!$A:$BB,21,FALSE)</f>
        <v>1</v>
      </c>
      <c r="Z1073">
        <f>VLOOKUP($G1073,county_facts!$A:$BB,22,FALSE)</f>
        <v>2.1</v>
      </c>
      <c r="AA1073">
        <f>VLOOKUP($G1073,county_facts!$A:$BB,23,FALSE)</f>
        <v>72.599999999999994</v>
      </c>
      <c r="AB1073">
        <f>VLOOKUP($G1073,county_facts!$A:$BB,24,FALSE)</f>
        <v>10.6</v>
      </c>
      <c r="AC1073">
        <f>VLOOKUP($G1073,county_facts!$A:$BB,25,FALSE)</f>
        <v>1199</v>
      </c>
      <c r="AD1073">
        <f>VLOOKUP($G1073,county_facts!$A:$BB,26,FALSE)</f>
        <v>26.2</v>
      </c>
      <c r="AE1073">
        <f>VLOOKUP($G1073,county_facts!$A:$BB,27,FALSE)</f>
        <v>9745</v>
      </c>
      <c r="AF1073">
        <f>VLOOKUP($G1073,county_facts!$A:$BB,28,FALSE)</f>
        <v>75.3</v>
      </c>
      <c r="AG1073">
        <f>VLOOKUP($G1073,county_facts!$A:$BB,29,FALSE)</f>
        <v>2.7</v>
      </c>
      <c r="AH1073">
        <f>VLOOKUP($G1073,county_facts!$A:$BB,30,FALSE)</f>
        <v>79100</v>
      </c>
      <c r="AI1073">
        <f>VLOOKUP($G1073,county_facts!$A:$BB,31,FALSE)</f>
        <v>7629</v>
      </c>
      <c r="AJ1073">
        <f>VLOOKUP($G1073,county_facts!$A:$BB,32,FALSE)</f>
        <v>2.58</v>
      </c>
      <c r="AK1073">
        <f>VLOOKUP($G1073,county_facts!$A:$BB,33,FALSE)</f>
        <v>17096</v>
      </c>
      <c r="AL1073">
        <f>VLOOKUP($G1073,county_facts!$A:$BB,34,FALSE)</f>
        <v>30768</v>
      </c>
      <c r="AM1073">
        <f>VLOOKUP($G1073,county_facts!$A:$BB,35,FALSE)</f>
        <v>23.4</v>
      </c>
      <c r="AN1073">
        <f>VLOOKUP($G1073,county_facts!$A:$BB,36,FALSE)</f>
        <v>320</v>
      </c>
      <c r="AO1073">
        <f>VLOOKUP($G1073,county_facts!$A:$BB,37,FALSE)</f>
        <v>4511</v>
      </c>
      <c r="AP1073">
        <f>VLOOKUP($G1073,county_facts!$A:$BB,38,FALSE)</f>
        <v>-3.1</v>
      </c>
      <c r="AQ1073">
        <f>VLOOKUP($G1073,county_facts!$A:$BB,39,FALSE)</f>
        <v>905</v>
      </c>
      <c r="AR1073">
        <f>VLOOKUP($G1073,county_facts!$A:$BB,40,FALSE)</f>
        <v>1642</v>
      </c>
      <c r="AS1073">
        <f>VLOOKUP($G1073,county_facts!$A:$BB,41,FALSE)</f>
        <v>23.6</v>
      </c>
      <c r="AT1073">
        <f>VLOOKUP($G1073,county_facts!$A:$BB,42,FALSE)</f>
        <v>0</v>
      </c>
      <c r="AU1073">
        <f>VLOOKUP($G1073,county_facts!$A:$BB,43,FALSE)</f>
        <v>0</v>
      </c>
      <c r="AV1073">
        <f>VLOOKUP($G1073,county_facts!$A:$BB,44,FALSE)</f>
        <v>0</v>
      </c>
      <c r="AW1073">
        <f>VLOOKUP($G1073,county_facts!$A:$BB,45,FALSE)</f>
        <v>0</v>
      </c>
      <c r="AX1073">
        <f>VLOOKUP($G1073,county_facts!$A:$BB,46,FALSE)</f>
        <v>0</v>
      </c>
      <c r="AY1073">
        <f>VLOOKUP($G1073,county_facts!$A:$BB,47,FALSE)</f>
        <v>0</v>
      </c>
      <c r="AZ1073">
        <f>VLOOKUP($G1073,county_facts!$A:$BB,48,FALSE)</f>
        <v>51247</v>
      </c>
      <c r="BA1073">
        <f>VLOOKUP($G1073,county_facts!$A:$BB,49,FALSE)</f>
        <v>93015</v>
      </c>
      <c r="BB1073">
        <f>VLOOKUP($G1073,county_facts!$A:$BB,50,FALSE)</f>
        <v>4780</v>
      </c>
      <c r="BC1073">
        <f>VLOOKUP($G1073,county_facts!$A:$BB,51,FALSE)</f>
        <v>5618</v>
      </c>
      <c r="BD1073">
        <f>VLOOKUP($G1073,county_facts!$A:$BB,52,FALSE)</f>
        <v>20</v>
      </c>
      <c r="BE1073">
        <f>VLOOKUP($G1073,county_facts!$A:$BB,53,FALSE)</f>
        <v>699.27</v>
      </c>
      <c r="BF1073">
        <f>VLOOKUP($G1073,county_facts!$A:$BB,54,FALSE)</f>
        <v>30.4</v>
      </c>
    </row>
    <row r="1074" spans="1:58" x14ac:dyDescent="0.3">
      <c r="A1074" t="s">
        <v>6</v>
      </c>
      <c r="B1074" t="s">
        <v>473</v>
      </c>
      <c r="C1074">
        <v>2752</v>
      </c>
      <c r="D1074" t="s">
        <v>403</v>
      </c>
      <c r="E1074">
        <v>3522</v>
      </c>
      <c r="F1074">
        <v>0.78137421900000004</v>
      </c>
      <c r="G1074">
        <v>37013</v>
      </c>
      <c r="H1074">
        <f>VLOOKUP($G1074,county_facts!$A:$BB,4,FALSE)</f>
        <v>47585</v>
      </c>
      <c r="I1074">
        <f>VLOOKUP($G1074,county_facts!$A:$BB,5,FALSE)</f>
        <v>47773</v>
      </c>
      <c r="J1074">
        <f>VLOOKUP($G1074,county_facts!$A:$BB,6,FALSE)</f>
        <v>-0.4</v>
      </c>
      <c r="K1074">
        <f>VLOOKUP($G1074,county_facts!$A:$BB,7,FALSE)</f>
        <v>47759</v>
      </c>
      <c r="L1074">
        <f>VLOOKUP($G1074,county_facts!$A:$BB,8,FALSE)</f>
        <v>5.4</v>
      </c>
      <c r="M1074">
        <f>VLOOKUP($G1074,county_facts!$A:$BB,9,FALSE)</f>
        <v>21.2</v>
      </c>
      <c r="N1074">
        <f>VLOOKUP($G1074,county_facts!$A:$BB,10,FALSE)</f>
        <v>21.6</v>
      </c>
      <c r="O1074">
        <f>VLOOKUP($G1074,county_facts!$A:$BB,11,FALSE)</f>
        <v>51.9</v>
      </c>
      <c r="P1074">
        <f>VLOOKUP($G1074,county_facts!$A:$BB,12,FALSE)</f>
        <v>71.8</v>
      </c>
      <c r="Q1074">
        <f>VLOOKUP($G1074,county_facts!$A:$BB,13,FALSE)</f>
        <v>25.3</v>
      </c>
      <c r="R1074">
        <f>VLOOKUP($G1074,county_facts!$A:$BB,14,FALSE)</f>
        <v>0.9</v>
      </c>
      <c r="S1074">
        <f>VLOOKUP($G1074,county_facts!$A:$BB,15,FALSE)</f>
        <v>0.6</v>
      </c>
      <c r="T1074">
        <f>VLOOKUP($G1074,county_facts!$A:$BB,16,FALSE)</f>
        <v>0.1</v>
      </c>
      <c r="U1074">
        <f>VLOOKUP($G1074,county_facts!$A:$BB,17,FALSE)</f>
        <v>1.3</v>
      </c>
      <c r="V1074">
        <f>VLOOKUP($G1074,county_facts!$A:$BB,18,FALSE)</f>
        <v>7.5</v>
      </c>
      <c r="W1074">
        <f>VLOOKUP($G1074,county_facts!$A:$BB,19,FALSE)</f>
        <v>66</v>
      </c>
      <c r="X1074">
        <f>VLOOKUP($G1074,county_facts!$A:$BB,20,FALSE)</f>
        <v>91.7</v>
      </c>
      <c r="Y1074">
        <f>VLOOKUP($G1074,county_facts!$A:$BB,21,FALSE)</f>
        <v>4.5999999999999996</v>
      </c>
      <c r="Z1074">
        <f>VLOOKUP($G1074,county_facts!$A:$BB,22,FALSE)</f>
        <v>6.2</v>
      </c>
      <c r="AA1074">
        <f>VLOOKUP($G1074,county_facts!$A:$BB,23,FALSE)</f>
        <v>81.7</v>
      </c>
      <c r="AB1074">
        <f>VLOOKUP($G1074,county_facts!$A:$BB,24,FALSE)</f>
        <v>18.3</v>
      </c>
      <c r="AC1074">
        <f>VLOOKUP($G1074,county_facts!$A:$BB,25,FALSE)</f>
        <v>3994</v>
      </c>
      <c r="AD1074">
        <f>VLOOKUP($G1074,county_facts!$A:$BB,26,FALSE)</f>
        <v>24.5</v>
      </c>
      <c r="AE1074">
        <f>VLOOKUP($G1074,county_facts!$A:$BB,27,FALSE)</f>
        <v>25392</v>
      </c>
      <c r="AF1074">
        <f>VLOOKUP($G1074,county_facts!$A:$BB,28,FALSE)</f>
        <v>70.099999999999994</v>
      </c>
      <c r="AG1074">
        <f>VLOOKUP($G1074,county_facts!$A:$BB,29,FALSE)</f>
        <v>7.9</v>
      </c>
      <c r="AH1074">
        <f>VLOOKUP($G1074,county_facts!$A:$BB,30,FALSE)</f>
        <v>117000</v>
      </c>
      <c r="AI1074">
        <f>VLOOKUP($G1074,county_facts!$A:$BB,31,FALSE)</f>
        <v>19266</v>
      </c>
      <c r="AJ1074">
        <f>VLOOKUP($G1074,county_facts!$A:$BB,32,FALSE)</f>
        <v>2.44</v>
      </c>
      <c r="AK1074">
        <f>VLOOKUP($G1074,county_facts!$A:$BB,33,FALSE)</f>
        <v>21636</v>
      </c>
      <c r="AL1074">
        <f>VLOOKUP($G1074,county_facts!$A:$BB,34,FALSE)</f>
        <v>40429</v>
      </c>
      <c r="AM1074">
        <f>VLOOKUP($G1074,county_facts!$A:$BB,35,FALSE)</f>
        <v>21</v>
      </c>
      <c r="AN1074">
        <f>VLOOKUP($G1074,county_facts!$A:$BB,36,FALSE)</f>
        <v>1085</v>
      </c>
      <c r="AO1074">
        <f>VLOOKUP($G1074,county_facts!$A:$BB,37,FALSE)</f>
        <v>12898</v>
      </c>
      <c r="AP1074">
        <f>VLOOKUP($G1074,county_facts!$A:$BB,38,FALSE)</f>
        <v>0.1</v>
      </c>
      <c r="AQ1074">
        <f>VLOOKUP($G1074,county_facts!$A:$BB,39,FALSE)</f>
        <v>3243</v>
      </c>
      <c r="AR1074">
        <f>VLOOKUP($G1074,county_facts!$A:$BB,40,FALSE)</f>
        <v>4127</v>
      </c>
      <c r="AS1074">
        <f>VLOOKUP($G1074,county_facts!$A:$BB,41,FALSE)</f>
        <v>0</v>
      </c>
      <c r="AT1074">
        <f>VLOOKUP($G1074,county_facts!$A:$BB,42,FALSE)</f>
        <v>0</v>
      </c>
      <c r="AU1074">
        <f>VLOOKUP($G1074,county_facts!$A:$BB,43,FALSE)</f>
        <v>0</v>
      </c>
      <c r="AV1074">
        <f>VLOOKUP($G1074,county_facts!$A:$BB,44,FALSE)</f>
        <v>0</v>
      </c>
      <c r="AW1074">
        <f>VLOOKUP($G1074,county_facts!$A:$BB,45,FALSE)</f>
        <v>0</v>
      </c>
      <c r="AX1074">
        <f>VLOOKUP($G1074,county_facts!$A:$BB,46,FALSE)</f>
        <v>31.1</v>
      </c>
      <c r="AY1074">
        <f>VLOOKUP($G1074,county_facts!$A:$BB,47,FALSE)</f>
        <v>1215635</v>
      </c>
      <c r="AZ1074">
        <f>VLOOKUP($G1074,county_facts!$A:$BB,48,FALSE)</f>
        <v>285445</v>
      </c>
      <c r="BA1074">
        <f>VLOOKUP($G1074,county_facts!$A:$BB,49,FALSE)</f>
        <v>573361</v>
      </c>
      <c r="BB1074">
        <f>VLOOKUP($G1074,county_facts!$A:$BB,50,FALSE)</f>
        <v>12504</v>
      </c>
      <c r="BC1074">
        <f>VLOOKUP($G1074,county_facts!$A:$BB,51,FALSE)</f>
        <v>49915</v>
      </c>
      <c r="BD1074">
        <f>VLOOKUP($G1074,county_facts!$A:$BB,52,FALSE)</f>
        <v>170</v>
      </c>
      <c r="BE1074">
        <f>VLOOKUP($G1074,county_facts!$A:$BB,53,FALSE)</f>
        <v>827.19</v>
      </c>
      <c r="BF1074">
        <f>VLOOKUP($G1074,county_facts!$A:$BB,54,FALSE)</f>
        <v>57.7</v>
      </c>
    </row>
    <row r="1075" spans="1:58" x14ac:dyDescent="0.3">
      <c r="A1075" t="s">
        <v>9</v>
      </c>
      <c r="B1075" t="s">
        <v>473</v>
      </c>
      <c r="C1075">
        <v>770</v>
      </c>
      <c r="D1075" t="s">
        <v>403</v>
      </c>
      <c r="E1075">
        <v>3522</v>
      </c>
      <c r="F1075">
        <v>0.21862578099999999</v>
      </c>
      <c r="G1075">
        <v>37013</v>
      </c>
      <c r="H1075">
        <f>VLOOKUP($G1075,county_facts!$A:$BB,4,FALSE)</f>
        <v>47585</v>
      </c>
      <c r="I1075">
        <f>VLOOKUP($G1075,county_facts!$A:$BB,5,FALSE)</f>
        <v>47773</v>
      </c>
      <c r="J1075">
        <f>VLOOKUP($G1075,county_facts!$A:$BB,6,FALSE)</f>
        <v>-0.4</v>
      </c>
      <c r="K1075">
        <f>VLOOKUP($G1075,county_facts!$A:$BB,7,FALSE)</f>
        <v>47759</v>
      </c>
      <c r="L1075">
        <f>VLOOKUP($G1075,county_facts!$A:$BB,8,FALSE)</f>
        <v>5.4</v>
      </c>
      <c r="M1075">
        <f>VLOOKUP($G1075,county_facts!$A:$BB,9,FALSE)</f>
        <v>21.2</v>
      </c>
      <c r="N1075">
        <f>VLOOKUP($G1075,county_facts!$A:$BB,10,FALSE)</f>
        <v>21.6</v>
      </c>
      <c r="O1075">
        <f>VLOOKUP($G1075,county_facts!$A:$BB,11,FALSE)</f>
        <v>51.9</v>
      </c>
      <c r="P1075">
        <f>VLOOKUP($G1075,county_facts!$A:$BB,12,FALSE)</f>
        <v>71.8</v>
      </c>
      <c r="Q1075">
        <f>VLOOKUP($G1075,county_facts!$A:$BB,13,FALSE)</f>
        <v>25.3</v>
      </c>
      <c r="R1075">
        <f>VLOOKUP($G1075,county_facts!$A:$BB,14,FALSE)</f>
        <v>0.9</v>
      </c>
      <c r="S1075">
        <f>VLOOKUP($G1075,county_facts!$A:$BB,15,FALSE)</f>
        <v>0.6</v>
      </c>
      <c r="T1075">
        <f>VLOOKUP($G1075,county_facts!$A:$BB,16,FALSE)</f>
        <v>0.1</v>
      </c>
      <c r="U1075">
        <f>VLOOKUP($G1075,county_facts!$A:$BB,17,FALSE)</f>
        <v>1.3</v>
      </c>
      <c r="V1075">
        <f>VLOOKUP($G1075,county_facts!$A:$BB,18,FALSE)</f>
        <v>7.5</v>
      </c>
      <c r="W1075">
        <f>VLOOKUP($G1075,county_facts!$A:$BB,19,FALSE)</f>
        <v>66</v>
      </c>
      <c r="X1075">
        <f>VLOOKUP($G1075,county_facts!$A:$BB,20,FALSE)</f>
        <v>91.7</v>
      </c>
      <c r="Y1075">
        <f>VLOOKUP($G1075,county_facts!$A:$BB,21,FALSE)</f>
        <v>4.5999999999999996</v>
      </c>
      <c r="Z1075">
        <f>VLOOKUP($G1075,county_facts!$A:$BB,22,FALSE)</f>
        <v>6.2</v>
      </c>
      <c r="AA1075">
        <f>VLOOKUP($G1075,county_facts!$A:$BB,23,FALSE)</f>
        <v>81.7</v>
      </c>
      <c r="AB1075">
        <f>VLOOKUP($G1075,county_facts!$A:$BB,24,FALSE)</f>
        <v>18.3</v>
      </c>
      <c r="AC1075">
        <f>VLOOKUP($G1075,county_facts!$A:$BB,25,FALSE)</f>
        <v>3994</v>
      </c>
      <c r="AD1075">
        <f>VLOOKUP($G1075,county_facts!$A:$BB,26,FALSE)</f>
        <v>24.5</v>
      </c>
      <c r="AE1075">
        <f>VLOOKUP($G1075,county_facts!$A:$BB,27,FALSE)</f>
        <v>25392</v>
      </c>
      <c r="AF1075">
        <f>VLOOKUP($G1075,county_facts!$A:$BB,28,FALSE)</f>
        <v>70.099999999999994</v>
      </c>
      <c r="AG1075">
        <f>VLOOKUP($G1075,county_facts!$A:$BB,29,FALSE)</f>
        <v>7.9</v>
      </c>
      <c r="AH1075">
        <f>VLOOKUP($G1075,county_facts!$A:$BB,30,FALSE)</f>
        <v>117000</v>
      </c>
      <c r="AI1075">
        <f>VLOOKUP($G1075,county_facts!$A:$BB,31,FALSE)</f>
        <v>19266</v>
      </c>
      <c r="AJ1075">
        <f>VLOOKUP($G1075,county_facts!$A:$BB,32,FALSE)</f>
        <v>2.44</v>
      </c>
      <c r="AK1075">
        <f>VLOOKUP($G1075,county_facts!$A:$BB,33,FALSE)</f>
        <v>21636</v>
      </c>
      <c r="AL1075">
        <f>VLOOKUP($G1075,county_facts!$A:$BB,34,FALSE)</f>
        <v>40429</v>
      </c>
      <c r="AM1075">
        <f>VLOOKUP($G1075,county_facts!$A:$BB,35,FALSE)</f>
        <v>21</v>
      </c>
      <c r="AN1075">
        <f>VLOOKUP($G1075,county_facts!$A:$BB,36,FALSE)</f>
        <v>1085</v>
      </c>
      <c r="AO1075">
        <f>VLOOKUP($G1075,county_facts!$A:$BB,37,FALSE)</f>
        <v>12898</v>
      </c>
      <c r="AP1075">
        <f>VLOOKUP($G1075,county_facts!$A:$BB,38,FALSE)</f>
        <v>0.1</v>
      </c>
      <c r="AQ1075">
        <f>VLOOKUP($G1075,county_facts!$A:$BB,39,FALSE)</f>
        <v>3243</v>
      </c>
      <c r="AR1075">
        <f>VLOOKUP($G1075,county_facts!$A:$BB,40,FALSE)</f>
        <v>4127</v>
      </c>
      <c r="AS1075">
        <f>VLOOKUP($G1075,county_facts!$A:$BB,41,FALSE)</f>
        <v>0</v>
      </c>
      <c r="AT1075">
        <f>VLOOKUP($G1075,county_facts!$A:$BB,42,FALSE)</f>
        <v>0</v>
      </c>
      <c r="AU1075">
        <f>VLOOKUP($G1075,county_facts!$A:$BB,43,FALSE)</f>
        <v>0</v>
      </c>
      <c r="AV1075">
        <f>VLOOKUP($G1075,county_facts!$A:$BB,44,FALSE)</f>
        <v>0</v>
      </c>
      <c r="AW1075">
        <f>VLOOKUP($G1075,county_facts!$A:$BB,45,FALSE)</f>
        <v>0</v>
      </c>
      <c r="AX1075">
        <f>VLOOKUP($G1075,county_facts!$A:$BB,46,FALSE)</f>
        <v>31.1</v>
      </c>
      <c r="AY1075">
        <f>VLOOKUP($G1075,county_facts!$A:$BB,47,FALSE)</f>
        <v>1215635</v>
      </c>
      <c r="AZ1075">
        <f>VLOOKUP($G1075,county_facts!$A:$BB,48,FALSE)</f>
        <v>285445</v>
      </c>
      <c r="BA1075">
        <f>VLOOKUP($G1075,county_facts!$A:$BB,49,FALSE)</f>
        <v>573361</v>
      </c>
      <c r="BB1075">
        <f>VLOOKUP($G1075,county_facts!$A:$BB,50,FALSE)</f>
        <v>12504</v>
      </c>
      <c r="BC1075">
        <f>VLOOKUP($G1075,county_facts!$A:$BB,51,FALSE)</f>
        <v>49915</v>
      </c>
      <c r="BD1075">
        <f>VLOOKUP($G1075,county_facts!$A:$BB,52,FALSE)</f>
        <v>170</v>
      </c>
      <c r="BE1075">
        <f>VLOOKUP($G1075,county_facts!$A:$BB,53,FALSE)</f>
        <v>827.19</v>
      </c>
      <c r="BF1075">
        <f>VLOOKUP($G1075,county_facts!$A:$BB,54,FALSE)</f>
        <v>57.7</v>
      </c>
    </row>
    <row r="1076" spans="1:58" x14ac:dyDescent="0.3">
      <c r="A1076" t="s">
        <v>6</v>
      </c>
      <c r="B1076" t="s">
        <v>474</v>
      </c>
      <c r="C1076">
        <v>450</v>
      </c>
      <c r="D1076" t="s">
        <v>403</v>
      </c>
      <c r="E1076">
        <v>713</v>
      </c>
      <c r="F1076">
        <v>0.63113604499999998</v>
      </c>
      <c r="G1076">
        <v>37011</v>
      </c>
      <c r="H1076">
        <f>VLOOKUP($G1076,county_facts!$A:$BB,4,FALSE)</f>
        <v>17773</v>
      </c>
      <c r="I1076">
        <f>VLOOKUP($G1076,county_facts!$A:$BB,5,FALSE)</f>
        <v>17795</v>
      </c>
      <c r="J1076">
        <f>VLOOKUP($G1076,county_facts!$A:$BB,6,FALSE)</f>
        <v>-0.1</v>
      </c>
      <c r="K1076">
        <f>VLOOKUP($G1076,county_facts!$A:$BB,7,FALSE)</f>
        <v>17797</v>
      </c>
      <c r="L1076">
        <f>VLOOKUP($G1076,county_facts!$A:$BB,8,FALSE)</f>
        <v>3.9</v>
      </c>
      <c r="M1076">
        <f>VLOOKUP($G1076,county_facts!$A:$BB,9,FALSE)</f>
        <v>16.100000000000001</v>
      </c>
      <c r="N1076">
        <f>VLOOKUP($G1076,county_facts!$A:$BB,10,FALSE)</f>
        <v>20.3</v>
      </c>
      <c r="O1076">
        <f>VLOOKUP($G1076,county_facts!$A:$BB,11,FALSE)</f>
        <v>45.5</v>
      </c>
      <c r="P1076">
        <f>VLOOKUP($G1076,county_facts!$A:$BB,12,FALSE)</f>
        <v>93.6</v>
      </c>
      <c r="Q1076">
        <f>VLOOKUP($G1076,county_facts!$A:$BB,13,FALSE)</f>
        <v>4.4000000000000004</v>
      </c>
      <c r="R1076">
        <f>VLOOKUP($G1076,county_facts!$A:$BB,14,FALSE)</f>
        <v>0.5</v>
      </c>
      <c r="S1076">
        <f>VLOOKUP($G1076,county_facts!$A:$BB,15,FALSE)</f>
        <v>0.6</v>
      </c>
      <c r="T1076">
        <f>VLOOKUP($G1076,county_facts!$A:$BB,16,FALSE)</f>
        <v>0</v>
      </c>
      <c r="U1076">
        <f>VLOOKUP($G1076,county_facts!$A:$BB,17,FALSE)</f>
        <v>0.8</v>
      </c>
      <c r="V1076">
        <f>VLOOKUP($G1076,county_facts!$A:$BB,18,FALSE)</f>
        <v>4.7</v>
      </c>
      <c r="W1076">
        <f>VLOOKUP($G1076,county_facts!$A:$BB,19,FALSE)</f>
        <v>89.2</v>
      </c>
      <c r="X1076">
        <f>VLOOKUP($G1076,county_facts!$A:$BB,20,FALSE)</f>
        <v>83.3</v>
      </c>
      <c r="Y1076">
        <f>VLOOKUP($G1076,county_facts!$A:$BB,21,FALSE)</f>
        <v>3.4</v>
      </c>
      <c r="Z1076">
        <f>VLOOKUP($G1076,county_facts!$A:$BB,22,FALSE)</f>
        <v>6</v>
      </c>
      <c r="AA1076">
        <f>VLOOKUP($G1076,county_facts!$A:$BB,23,FALSE)</f>
        <v>81.5</v>
      </c>
      <c r="AB1076">
        <f>VLOOKUP($G1076,county_facts!$A:$BB,24,FALSE)</f>
        <v>20.399999999999999</v>
      </c>
      <c r="AC1076">
        <f>VLOOKUP($G1076,county_facts!$A:$BB,25,FALSE)</f>
        <v>1417</v>
      </c>
      <c r="AD1076">
        <f>VLOOKUP($G1076,county_facts!$A:$BB,26,FALSE)</f>
        <v>22.1</v>
      </c>
      <c r="AE1076">
        <f>VLOOKUP($G1076,county_facts!$A:$BB,27,FALSE)</f>
        <v>14027</v>
      </c>
      <c r="AF1076">
        <f>VLOOKUP($G1076,county_facts!$A:$BB,28,FALSE)</f>
        <v>76.099999999999994</v>
      </c>
      <c r="AG1076">
        <f>VLOOKUP($G1076,county_facts!$A:$BB,29,FALSE)</f>
        <v>16.5</v>
      </c>
      <c r="AH1076">
        <f>VLOOKUP($G1076,county_facts!$A:$BB,30,FALSE)</f>
        <v>140800</v>
      </c>
      <c r="AI1076">
        <f>VLOOKUP($G1076,county_facts!$A:$BB,31,FALSE)</f>
        <v>7122</v>
      </c>
      <c r="AJ1076">
        <f>VLOOKUP($G1076,county_facts!$A:$BB,32,FALSE)</f>
        <v>2.17</v>
      </c>
      <c r="AK1076">
        <f>VLOOKUP($G1076,county_facts!$A:$BB,33,FALSE)</f>
        <v>21598</v>
      </c>
      <c r="AL1076">
        <f>VLOOKUP($G1076,county_facts!$A:$BB,34,FALSE)</f>
        <v>36969</v>
      </c>
      <c r="AM1076">
        <f>VLOOKUP($G1076,county_facts!$A:$BB,35,FALSE)</f>
        <v>18</v>
      </c>
      <c r="AN1076">
        <f>VLOOKUP($G1076,county_facts!$A:$BB,36,FALSE)</f>
        <v>503</v>
      </c>
      <c r="AO1076">
        <f>VLOOKUP($G1076,county_facts!$A:$BB,37,FALSE)</f>
        <v>4410</v>
      </c>
      <c r="AP1076">
        <f>VLOOKUP($G1076,county_facts!$A:$BB,38,FALSE)</f>
        <v>5.7</v>
      </c>
      <c r="AQ1076">
        <f>VLOOKUP($G1076,county_facts!$A:$BB,39,FALSE)</f>
        <v>1660</v>
      </c>
      <c r="AR1076">
        <f>VLOOKUP($G1076,county_facts!$A:$BB,40,FALSE)</f>
        <v>2241</v>
      </c>
      <c r="AS1076">
        <f>VLOOKUP($G1076,county_facts!$A:$BB,41,FALSE)</f>
        <v>0</v>
      </c>
      <c r="AT1076">
        <f>VLOOKUP($G1076,county_facts!$A:$BB,42,FALSE)</f>
        <v>0</v>
      </c>
      <c r="AU1076">
        <f>VLOOKUP($G1076,county_facts!$A:$BB,43,FALSE)</f>
        <v>0</v>
      </c>
      <c r="AV1076">
        <f>VLOOKUP($G1076,county_facts!$A:$BB,44,FALSE)</f>
        <v>0</v>
      </c>
      <c r="AW1076">
        <f>VLOOKUP($G1076,county_facts!$A:$BB,45,FALSE)</f>
        <v>0</v>
      </c>
      <c r="AX1076">
        <f>VLOOKUP($G1076,county_facts!$A:$BB,46,FALSE)</f>
        <v>18.5</v>
      </c>
      <c r="AY1076">
        <f>VLOOKUP($G1076,county_facts!$A:$BB,47,FALSE)</f>
        <v>0</v>
      </c>
      <c r="AZ1076">
        <f>VLOOKUP($G1076,county_facts!$A:$BB,48,FALSE)</f>
        <v>41596</v>
      </c>
      <c r="BA1076">
        <f>VLOOKUP($G1076,county_facts!$A:$BB,49,FALSE)</f>
        <v>197646</v>
      </c>
      <c r="BB1076">
        <f>VLOOKUP($G1076,county_facts!$A:$BB,50,FALSE)</f>
        <v>11084</v>
      </c>
      <c r="BC1076">
        <f>VLOOKUP($G1076,county_facts!$A:$BB,51,FALSE)</f>
        <v>33556</v>
      </c>
      <c r="BD1076">
        <f>VLOOKUP($G1076,county_facts!$A:$BB,52,FALSE)</f>
        <v>44</v>
      </c>
      <c r="BE1076">
        <f>VLOOKUP($G1076,county_facts!$A:$BB,53,FALSE)</f>
        <v>247.09</v>
      </c>
      <c r="BF1076">
        <f>VLOOKUP($G1076,county_facts!$A:$BB,54,FALSE)</f>
        <v>72</v>
      </c>
    </row>
    <row r="1077" spans="1:58" x14ac:dyDescent="0.3">
      <c r="A1077" t="s">
        <v>9</v>
      </c>
      <c r="B1077" t="s">
        <v>474</v>
      </c>
      <c r="C1077">
        <v>263</v>
      </c>
      <c r="D1077" t="s">
        <v>403</v>
      </c>
      <c r="E1077">
        <v>713</v>
      </c>
      <c r="F1077">
        <v>0.36886395500000002</v>
      </c>
      <c r="G1077">
        <v>37011</v>
      </c>
      <c r="H1077">
        <f>VLOOKUP($G1077,county_facts!$A:$BB,4,FALSE)</f>
        <v>17773</v>
      </c>
      <c r="I1077">
        <f>VLOOKUP($G1077,county_facts!$A:$BB,5,FALSE)</f>
        <v>17795</v>
      </c>
      <c r="J1077">
        <f>VLOOKUP($G1077,county_facts!$A:$BB,6,FALSE)</f>
        <v>-0.1</v>
      </c>
      <c r="K1077">
        <f>VLOOKUP($G1077,county_facts!$A:$BB,7,FALSE)</f>
        <v>17797</v>
      </c>
      <c r="L1077">
        <f>VLOOKUP($G1077,county_facts!$A:$BB,8,FALSE)</f>
        <v>3.9</v>
      </c>
      <c r="M1077">
        <f>VLOOKUP($G1077,county_facts!$A:$BB,9,FALSE)</f>
        <v>16.100000000000001</v>
      </c>
      <c r="N1077">
        <f>VLOOKUP($G1077,county_facts!$A:$BB,10,FALSE)</f>
        <v>20.3</v>
      </c>
      <c r="O1077">
        <f>VLOOKUP($G1077,county_facts!$A:$BB,11,FALSE)</f>
        <v>45.5</v>
      </c>
      <c r="P1077">
        <f>VLOOKUP($G1077,county_facts!$A:$BB,12,FALSE)</f>
        <v>93.6</v>
      </c>
      <c r="Q1077">
        <f>VLOOKUP($G1077,county_facts!$A:$BB,13,FALSE)</f>
        <v>4.4000000000000004</v>
      </c>
      <c r="R1077">
        <f>VLOOKUP($G1077,county_facts!$A:$BB,14,FALSE)</f>
        <v>0.5</v>
      </c>
      <c r="S1077">
        <f>VLOOKUP($G1077,county_facts!$A:$BB,15,FALSE)</f>
        <v>0.6</v>
      </c>
      <c r="T1077">
        <f>VLOOKUP($G1077,county_facts!$A:$BB,16,FALSE)</f>
        <v>0</v>
      </c>
      <c r="U1077">
        <f>VLOOKUP($G1077,county_facts!$A:$BB,17,FALSE)</f>
        <v>0.8</v>
      </c>
      <c r="V1077">
        <f>VLOOKUP($G1077,county_facts!$A:$BB,18,FALSE)</f>
        <v>4.7</v>
      </c>
      <c r="W1077">
        <f>VLOOKUP($G1077,county_facts!$A:$BB,19,FALSE)</f>
        <v>89.2</v>
      </c>
      <c r="X1077">
        <f>VLOOKUP($G1077,county_facts!$A:$BB,20,FALSE)</f>
        <v>83.3</v>
      </c>
      <c r="Y1077">
        <f>VLOOKUP($G1077,county_facts!$A:$BB,21,FALSE)</f>
        <v>3.4</v>
      </c>
      <c r="Z1077">
        <f>VLOOKUP($G1077,county_facts!$A:$BB,22,FALSE)</f>
        <v>6</v>
      </c>
      <c r="AA1077">
        <f>VLOOKUP($G1077,county_facts!$A:$BB,23,FALSE)</f>
        <v>81.5</v>
      </c>
      <c r="AB1077">
        <f>VLOOKUP($G1077,county_facts!$A:$BB,24,FALSE)</f>
        <v>20.399999999999999</v>
      </c>
      <c r="AC1077">
        <f>VLOOKUP($G1077,county_facts!$A:$BB,25,FALSE)</f>
        <v>1417</v>
      </c>
      <c r="AD1077">
        <f>VLOOKUP($G1077,county_facts!$A:$BB,26,FALSE)</f>
        <v>22.1</v>
      </c>
      <c r="AE1077">
        <f>VLOOKUP($G1077,county_facts!$A:$BB,27,FALSE)</f>
        <v>14027</v>
      </c>
      <c r="AF1077">
        <f>VLOOKUP($G1077,county_facts!$A:$BB,28,FALSE)</f>
        <v>76.099999999999994</v>
      </c>
      <c r="AG1077">
        <f>VLOOKUP($G1077,county_facts!$A:$BB,29,FALSE)</f>
        <v>16.5</v>
      </c>
      <c r="AH1077">
        <f>VLOOKUP($G1077,county_facts!$A:$BB,30,FALSE)</f>
        <v>140800</v>
      </c>
      <c r="AI1077">
        <f>VLOOKUP($G1077,county_facts!$A:$BB,31,FALSE)</f>
        <v>7122</v>
      </c>
      <c r="AJ1077">
        <f>VLOOKUP($G1077,county_facts!$A:$BB,32,FALSE)</f>
        <v>2.17</v>
      </c>
      <c r="AK1077">
        <f>VLOOKUP($G1077,county_facts!$A:$BB,33,FALSE)</f>
        <v>21598</v>
      </c>
      <c r="AL1077">
        <f>VLOOKUP($G1077,county_facts!$A:$BB,34,FALSE)</f>
        <v>36969</v>
      </c>
      <c r="AM1077">
        <f>VLOOKUP($G1077,county_facts!$A:$BB,35,FALSE)</f>
        <v>18</v>
      </c>
      <c r="AN1077">
        <f>VLOOKUP($G1077,county_facts!$A:$BB,36,FALSE)</f>
        <v>503</v>
      </c>
      <c r="AO1077">
        <f>VLOOKUP($G1077,county_facts!$A:$BB,37,FALSE)</f>
        <v>4410</v>
      </c>
      <c r="AP1077">
        <f>VLOOKUP($G1077,county_facts!$A:$BB,38,FALSE)</f>
        <v>5.7</v>
      </c>
      <c r="AQ1077">
        <f>VLOOKUP($G1077,county_facts!$A:$BB,39,FALSE)</f>
        <v>1660</v>
      </c>
      <c r="AR1077">
        <f>VLOOKUP($G1077,county_facts!$A:$BB,40,FALSE)</f>
        <v>2241</v>
      </c>
      <c r="AS1077">
        <f>VLOOKUP($G1077,county_facts!$A:$BB,41,FALSE)</f>
        <v>0</v>
      </c>
      <c r="AT1077">
        <f>VLOOKUP($G1077,county_facts!$A:$BB,42,FALSE)</f>
        <v>0</v>
      </c>
      <c r="AU1077">
        <f>VLOOKUP($G1077,county_facts!$A:$BB,43,FALSE)</f>
        <v>0</v>
      </c>
      <c r="AV1077">
        <f>VLOOKUP($G1077,county_facts!$A:$BB,44,FALSE)</f>
        <v>0</v>
      </c>
      <c r="AW1077">
        <f>VLOOKUP($G1077,county_facts!$A:$BB,45,FALSE)</f>
        <v>0</v>
      </c>
      <c r="AX1077">
        <f>VLOOKUP($G1077,county_facts!$A:$BB,46,FALSE)</f>
        <v>18.5</v>
      </c>
      <c r="AY1077">
        <f>VLOOKUP($G1077,county_facts!$A:$BB,47,FALSE)</f>
        <v>0</v>
      </c>
      <c r="AZ1077">
        <f>VLOOKUP($G1077,county_facts!$A:$BB,48,FALSE)</f>
        <v>41596</v>
      </c>
      <c r="BA1077">
        <f>VLOOKUP($G1077,county_facts!$A:$BB,49,FALSE)</f>
        <v>197646</v>
      </c>
      <c r="BB1077">
        <f>VLOOKUP($G1077,county_facts!$A:$BB,50,FALSE)</f>
        <v>11084</v>
      </c>
      <c r="BC1077">
        <f>VLOOKUP($G1077,county_facts!$A:$BB,51,FALSE)</f>
        <v>33556</v>
      </c>
      <c r="BD1077">
        <f>VLOOKUP($G1077,county_facts!$A:$BB,52,FALSE)</f>
        <v>44</v>
      </c>
      <c r="BE1077">
        <f>VLOOKUP($G1077,county_facts!$A:$BB,53,FALSE)</f>
        <v>247.09</v>
      </c>
      <c r="BF1077">
        <f>VLOOKUP($G1077,county_facts!$A:$BB,54,FALSE)</f>
        <v>72</v>
      </c>
    </row>
    <row r="1078" spans="1:58" x14ac:dyDescent="0.3">
      <c r="A1078" t="s">
        <v>6</v>
      </c>
      <c r="B1078" t="s">
        <v>475</v>
      </c>
      <c r="C1078">
        <v>964</v>
      </c>
      <c r="D1078" t="s">
        <v>403</v>
      </c>
      <c r="E1078">
        <v>1492</v>
      </c>
      <c r="F1078">
        <v>0.64611260100000001</v>
      </c>
      <c r="G1078">
        <v>37009</v>
      </c>
      <c r="H1078">
        <f>VLOOKUP($G1078,county_facts!$A:$BB,4,FALSE)</f>
        <v>27126</v>
      </c>
      <c r="I1078">
        <f>VLOOKUP($G1078,county_facts!$A:$BB,5,FALSE)</f>
        <v>27281</v>
      </c>
      <c r="J1078">
        <f>VLOOKUP($G1078,county_facts!$A:$BB,6,FALSE)</f>
        <v>-0.6</v>
      </c>
      <c r="K1078">
        <f>VLOOKUP($G1078,county_facts!$A:$BB,7,FALSE)</f>
        <v>27281</v>
      </c>
      <c r="L1078">
        <f>VLOOKUP($G1078,county_facts!$A:$BB,8,FALSE)</f>
        <v>4.7</v>
      </c>
      <c r="M1078">
        <f>VLOOKUP($G1078,county_facts!$A:$BB,9,FALSE)</f>
        <v>18.600000000000001</v>
      </c>
      <c r="N1078">
        <f>VLOOKUP($G1078,county_facts!$A:$BB,10,FALSE)</f>
        <v>23.6</v>
      </c>
      <c r="O1078">
        <f>VLOOKUP($G1078,county_facts!$A:$BB,11,FALSE)</f>
        <v>50.4</v>
      </c>
      <c r="P1078">
        <f>VLOOKUP($G1078,county_facts!$A:$BB,12,FALSE)</f>
        <v>97.2</v>
      </c>
      <c r="Q1078">
        <f>VLOOKUP($G1078,county_facts!$A:$BB,13,FALSE)</f>
        <v>1</v>
      </c>
      <c r="R1078">
        <f>VLOOKUP($G1078,county_facts!$A:$BB,14,FALSE)</f>
        <v>0.3</v>
      </c>
      <c r="S1078">
        <f>VLOOKUP($G1078,county_facts!$A:$BB,15,FALSE)</f>
        <v>0.5</v>
      </c>
      <c r="T1078">
        <f>VLOOKUP($G1078,county_facts!$A:$BB,16,FALSE)</f>
        <v>0</v>
      </c>
      <c r="U1078">
        <f>VLOOKUP($G1078,county_facts!$A:$BB,17,FALSE)</f>
        <v>1</v>
      </c>
      <c r="V1078">
        <f>VLOOKUP($G1078,county_facts!$A:$BB,18,FALSE)</f>
        <v>5.3</v>
      </c>
      <c r="W1078">
        <f>VLOOKUP($G1078,county_facts!$A:$BB,19,FALSE)</f>
        <v>92.4</v>
      </c>
      <c r="X1078">
        <f>VLOOKUP($G1078,county_facts!$A:$BB,20,FALSE)</f>
        <v>92.6</v>
      </c>
      <c r="Y1078">
        <f>VLOOKUP($G1078,county_facts!$A:$BB,21,FALSE)</f>
        <v>4.2</v>
      </c>
      <c r="Z1078">
        <f>VLOOKUP($G1078,county_facts!$A:$BB,22,FALSE)</f>
        <v>4.5999999999999996</v>
      </c>
      <c r="AA1078">
        <f>VLOOKUP($G1078,county_facts!$A:$BB,23,FALSE)</f>
        <v>81.400000000000006</v>
      </c>
      <c r="AB1078">
        <f>VLOOKUP($G1078,county_facts!$A:$BB,24,FALSE)</f>
        <v>19.5</v>
      </c>
      <c r="AC1078">
        <f>VLOOKUP($G1078,county_facts!$A:$BB,25,FALSE)</f>
        <v>2320</v>
      </c>
      <c r="AD1078">
        <f>VLOOKUP($G1078,county_facts!$A:$BB,26,FALSE)</f>
        <v>26.6</v>
      </c>
      <c r="AE1078">
        <f>VLOOKUP($G1078,county_facts!$A:$BB,27,FALSE)</f>
        <v>17468</v>
      </c>
      <c r="AF1078">
        <f>VLOOKUP($G1078,county_facts!$A:$BB,28,FALSE)</f>
        <v>76.900000000000006</v>
      </c>
      <c r="AG1078">
        <f>VLOOKUP($G1078,county_facts!$A:$BB,29,FALSE)</f>
        <v>5.0999999999999996</v>
      </c>
      <c r="AH1078">
        <f>VLOOKUP($G1078,county_facts!$A:$BB,30,FALSE)</f>
        <v>150900</v>
      </c>
      <c r="AI1078">
        <f>VLOOKUP($G1078,county_facts!$A:$BB,31,FALSE)</f>
        <v>11839</v>
      </c>
      <c r="AJ1078">
        <f>VLOOKUP($G1078,county_facts!$A:$BB,32,FALSE)</f>
        <v>2.2599999999999998</v>
      </c>
      <c r="AK1078">
        <f>VLOOKUP($G1078,county_facts!$A:$BB,33,FALSE)</f>
        <v>20838</v>
      </c>
      <c r="AL1078">
        <f>VLOOKUP($G1078,county_facts!$A:$BB,34,FALSE)</f>
        <v>35951</v>
      </c>
      <c r="AM1078">
        <f>VLOOKUP($G1078,county_facts!$A:$BB,35,FALSE)</f>
        <v>21.1</v>
      </c>
      <c r="AN1078">
        <f>VLOOKUP($G1078,county_facts!$A:$BB,36,FALSE)</f>
        <v>514</v>
      </c>
      <c r="AO1078">
        <f>VLOOKUP($G1078,county_facts!$A:$BB,37,FALSE)</f>
        <v>5356</v>
      </c>
      <c r="AP1078">
        <f>VLOOKUP($G1078,county_facts!$A:$BB,38,FALSE)</f>
        <v>-5.5</v>
      </c>
      <c r="AQ1078">
        <f>VLOOKUP($G1078,county_facts!$A:$BB,39,FALSE)</f>
        <v>2370</v>
      </c>
      <c r="AR1078">
        <f>VLOOKUP($G1078,county_facts!$A:$BB,40,FALSE)</f>
        <v>3367</v>
      </c>
      <c r="AS1078">
        <f>VLOOKUP($G1078,county_facts!$A:$BB,41,FALSE)</f>
        <v>0</v>
      </c>
      <c r="AT1078">
        <f>VLOOKUP($G1078,county_facts!$A:$BB,42,FALSE)</f>
        <v>0</v>
      </c>
      <c r="AU1078">
        <f>VLOOKUP($G1078,county_facts!$A:$BB,43,FALSE)</f>
        <v>0</v>
      </c>
      <c r="AV1078">
        <f>VLOOKUP($G1078,county_facts!$A:$BB,44,FALSE)</f>
        <v>0</v>
      </c>
      <c r="AW1078">
        <f>VLOOKUP($G1078,county_facts!$A:$BB,45,FALSE)</f>
        <v>0</v>
      </c>
      <c r="AX1078">
        <f>VLOOKUP($G1078,county_facts!$A:$BB,46,FALSE)</f>
        <v>0</v>
      </c>
      <c r="AY1078">
        <f>VLOOKUP($G1078,county_facts!$A:$BB,47,FALSE)</f>
        <v>206294</v>
      </c>
      <c r="AZ1078">
        <f>VLOOKUP($G1078,county_facts!$A:$BB,48,FALSE)</f>
        <v>55866</v>
      </c>
      <c r="BA1078">
        <f>VLOOKUP($G1078,county_facts!$A:$BB,49,FALSE)</f>
        <v>292410</v>
      </c>
      <c r="BB1078">
        <f>VLOOKUP($G1078,county_facts!$A:$BB,50,FALSE)</f>
        <v>11474</v>
      </c>
      <c r="BC1078">
        <f>VLOOKUP($G1078,county_facts!$A:$BB,51,FALSE)</f>
        <v>22621</v>
      </c>
      <c r="BD1078">
        <f>VLOOKUP($G1078,county_facts!$A:$BB,52,FALSE)</f>
        <v>75</v>
      </c>
      <c r="BE1078">
        <f>VLOOKUP($G1078,county_facts!$A:$BB,53,FALSE)</f>
        <v>426.14</v>
      </c>
      <c r="BF1078">
        <f>VLOOKUP($G1078,county_facts!$A:$BB,54,FALSE)</f>
        <v>64</v>
      </c>
    </row>
    <row r="1079" spans="1:58" x14ac:dyDescent="0.3">
      <c r="A1079" t="s">
        <v>9</v>
      </c>
      <c r="B1079" t="s">
        <v>475</v>
      </c>
      <c r="C1079">
        <v>528</v>
      </c>
      <c r="D1079" t="s">
        <v>403</v>
      </c>
      <c r="E1079">
        <v>1492</v>
      </c>
      <c r="F1079">
        <v>0.35388739899999999</v>
      </c>
      <c r="G1079">
        <v>37009</v>
      </c>
      <c r="H1079">
        <f>VLOOKUP($G1079,county_facts!$A:$BB,4,FALSE)</f>
        <v>27126</v>
      </c>
      <c r="I1079">
        <f>VLOOKUP($G1079,county_facts!$A:$BB,5,FALSE)</f>
        <v>27281</v>
      </c>
      <c r="J1079">
        <f>VLOOKUP($G1079,county_facts!$A:$BB,6,FALSE)</f>
        <v>-0.6</v>
      </c>
      <c r="K1079">
        <f>VLOOKUP($G1079,county_facts!$A:$BB,7,FALSE)</f>
        <v>27281</v>
      </c>
      <c r="L1079">
        <f>VLOOKUP($G1079,county_facts!$A:$BB,8,FALSE)</f>
        <v>4.7</v>
      </c>
      <c r="M1079">
        <f>VLOOKUP($G1079,county_facts!$A:$BB,9,FALSE)</f>
        <v>18.600000000000001</v>
      </c>
      <c r="N1079">
        <f>VLOOKUP($G1079,county_facts!$A:$BB,10,FALSE)</f>
        <v>23.6</v>
      </c>
      <c r="O1079">
        <f>VLOOKUP($G1079,county_facts!$A:$BB,11,FALSE)</f>
        <v>50.4</v>
      </c>
      <c r="P1079">
        <f>VLOOKUP($G1079,county_facts!$A:$BB,12,FALSE)</f>
        <v>97.2</v>
      </c>
      <c r="Q1079">
        <f>VLOOKUP($G1079,county_facts!$A:$BB,13,FALSE)</f>
        <v>1</v>
      </c>
      <c r="R1079">
        <f>VLOOKUP($G1079,county_facts!$A:$BB,14,FALSE)</f>
        <v>0.3</v>
      </c>
      <c r="S1079">
        <f>VLOOKUP($G1079,county_facts!$A:$BB,15,FALSE)</f>
        <v>0.5</v>
      </c>
      <c r="T1079">
        <f>VLOOKUP($G1079,county_facts!$A:$BB,16,FALSE)</f>
        <v>0</v>
      </c>
      <c r="U1079">
        <f>VLOOKUP($G1079,county_facts!$A:$BB,17,FALSE)</f>
        <v>1</v>
      </c>
      <c r="V1079">
        <f>VLOOKUP($G1079,county_facts!$A:$BB,18,FALSE)</f>
        <v>5.3</v>
      </c>
      <c r="W1079">
        <f>VLOOKUP($G1079,county_facts!$A:$BB,19,FALSE)</f>
        <v>92.4</v>
      </c>
      <c r="X1079">
        <f>VLOOKUP($G1079,county_facts!$A:$BB,20,FALSE)</f>
        <v>92.6</v>
      </c>
      <c r="Y1079">
        <f>VLOOKUP($G1079,county_facts!$A:$BB,21,FALSE)</f>
        <v>4.2</v>
      </c>
      <c r="Z1079">
        <f>VLOOKUP($G1079,county_facts!$A:$BB,22,FALSE)</f>
        <v>4.5999999999999996</v>
      </c>
      <c r="AA1079">
        <f>VLOOKUP($G1079,county_facts!$A:$BB,23,FALSE)</f>
        <v>81.400000000000006</v>
      </c>
      <c r="AB1079">
        <f>VLOOKUP($G1079,county_facts!$A:$BB,24,FALSE)</f>
        <v>19.5</v>
      </c>
      <c r="AC1079">
        <f>VLOOKUP($G1079,county_facts!$A:$BB,25,FALSE)</f>
        <v>2320</v>
      </c>
      <c r="AD1079">
        <f>VLOOKUP($G1079,county_facts!$A:$BB,26,FALSE)</f>
        <v>26.6</v>
      </c>
      <c r="AE1079">
        <f>VLOOKUP($G1079,county_facts!$A:$BB,27,FALSE)</f>
        <v>17468</v>
      </c>
      <c r="AF1079">
        <f>VLOOKUP($G1079,county_facts!$A:$BB,28,FALSE)</f>
        <v>76.900000000000006</v>
      </c>
      <c r="AG1079">
        <f>VLOOKUP($G1079,county_facts!$A:$BB,29,FALSE)</f>
        <v>5.0999999999999996</v>
      </c>
      <c r="AH1079">
        <f>VLOOKUP($G1079,county_facts!$A:$BB,30,FALSE)</f>
        <v>150900</v>
      </c>
      <c r="AI1079">
        <f>VLOOKUP($G1079,county_facts!$A:$BB,31,FALSE)</f>
        <v>11839</v>
      </c>
      <c r="AJ1079">
        <f>VLOOKUP($G1079,county_facts!$A:$BB,32,FALSE)</f>
        <v>2.2599999999999998</v>
      </c>
      <c r="AK1079">
        <f>VLOOKUP($G1079,county_facts!$A:$BB,33,FALSE)</f>
        <v>20838</v>
      </c>
      <c r="AL1079">
        <f>VLOOKUP($G1079,county_facts!$A:$BB,34,FALSE)</f>
        <v>35951</v>
      </c>
      <c r="AM1079">
        <f>VLOOKUP($G1079,county_facts!$A:$BB,35,FALSE)</f>
        <v>21.1</v>
      </c>
      <c r="AN1079">
        <f>VLOOKUP($G1079,county_facts!$A:$BB,36,FALSE)</f>
        <v>514</v>
      </c>
      <c r="AO1079">
        <f>VLOOKUP($G1079,county_facts!$A:$BB,37,FALSE)</f>
        <v>5356</v>
      </c>
      <c r="AP1079">
        <f>VLOOKUP($G1079,county_facts!$A:$BB,38,FALSE)</f>
        <v>-5.5</v>
      </c>
      <c r="AQ1079">
        <f>VLOOKUP($G1079,county_facts!$A:$BB,39,FALSE)</f>
        <v>2370</v>
      </c>
      <c r="AR1079">
        <f>VLOOKUP($G1079,county_facts!$A:$BB,40,FALSE)</f>
        <v>3367</v>
      </c>
      <c r="AS1079">
        <f>VLOOKUP($G1079,county_facts!$A:$BB,41,FALSE)</f>
        <v>0</v>
      </c>
      <c r="AT1079">
        <f>VLOOKUP($G1079,county_facts!$A:$BB,42,FALSE)</f>
        <v>0</v>
      </c>
      <c r="AU1079">
        <f>VLOOKUP($G1079,county_facts!$A:$BB,43,FALSE)</f>
        <v>0</v>
      </c>
      <c r="AV1079">
        <f>VLOOKUP($G1079,county_facts!$A:$BB,44,FALSE)</f>
        <v>0</v>
      </c>
      <c r="AW1079">
        <f>VLOOKUP($G1079,county_facts!$A:$BB,45,FALSE)</f>
        <v>0</v>
      </c>
      <c r="AX1079">
        <f>VLOOKUP($G1079,county_facts!$A:$BB,46,FALSE)</f>
        <v>0</v>
      </c>
      <c r="AY1079">
        <f>VLOOKUP($G1079,county_facts!$A:$BB,47,FALSE)</f>
        <v>206294</v>
      </c>
      <c r="AZ1079">
        <f>VLOOKUP($G1079,county_facts!$A:$BB,48,FALSE)</f>
        <v>55866</v>
      </c>
      <c r="BA1079">
        <f>VLOOKUP($G1079,county_facts!$A:$BB,49,FALSE)</f>
        <v>292410</v>
      </c>
      <c r="BB1079">
        <f>VLOOKUP($G1079,county_facts!$A:$BB,50,FALSE)</f>
        <v>11474</v>
      </c>
      <c r="BC1079">
        <f>VLOOKUP($G1079,county_facts!$A:$BB,51,FALSE)</f>
        <v>22621</v>
      </c>
      <c r="BD1079">
        <f>VLOOKUP($G1079,county_facts!$A:$BB,52,FALSE)</f>
        <v>75</v>
      </c>
      <c r="BE1079">
        <f>VLOOKUP($G1079,county_facts!$A:$BB,53,FALSE)</f>
        <v>426.14</v>
      </c>
      <c r="BF1079">
        <f>VLOOKUP($G1079,county_facts!$A:$BB,54,FALSE)</f>
        <v>64</v>
      </c>
    </row>
    <row r="1080" spans="1:58" x14ac:dyDescent="0.3">
      <c r="A1080" t="s">
        <v>6</v>
      </c>
      <c r="B1080" t="s">
        <v>476</v>
      </c>
      <c r="C1080">
        <v>2070</v>
      </c>
      <c r="D1080" t="s">
        <v>403</v>
      </c>
      <c r="E1080">
        <v>2497</v>
      </c>
      <c r="F1080">
        <v>0.82899479399999998</v>
      </c>
      <c r="G1080">
        <v>37007</v>
      </c>
      <c r="H1080">
        <f>VLOOKUP($G1080,county_facts!$A:$BB,4,FALSE)</f>
        <v>25765</v>
      </c>
      <c r="I1080">
        <f>VLOOKUP($G1080,county_facts!$A:$BB,5,FALSE)</f>
        <v>26948</v>
      </c>
      <c r="J1080">
        <f>VLOOKUP($G1080,county_facts!$A:$BB,6,FALSE)</f>
        <v>-4.4000000000000004</v>
      </c>
      <c r="K1080">
        <f>VLOOKUP($G1080,county_facts!$A:$BB,7,FALSE)</f>
        <v>26948</v>
      </c>
      <c r="L1080">
        <f>VLOOKUP($G1080,county_facts!$A:$BB,8,FALSE)</f>
        <v>4.9000000000000004</v>
      </c>
      <c r="M1080">
        <f>VLOOKUP($G1080,county_facts!$A:$BB,9,FALSE)</f>
        <v>20.399999999999999</v>
      </c>
      <c r="N1080">
        <f>VLOOKUP($G1080,county_facts!$A:$BB,10,FALSE)</f>
        <v>16.399999999999999</v>
      </c>
      <c r="O1080">
        <f>VLOOKUP($G1080,county_facts!$A:$BB,11,FALSE)</f>
        <v>48.2</v>
      </c>
      <c r="P1080">
        <f>VLOOKUP($G1080,county_facts!$A:$BB,12,FALSE)</f>
        <v>48.1</v>
      </c>
      <c r="Q1080">
        <f>VLOOKUP($G1080,county_facts!$A:$BB,13,FALSE)</f>
        <v>48.6</v>
      </c>
      <c r="R1080">
        <f>VLOOKUP($G1080,county_facts!$A:$BB,14,FALSE)</f>
        <v>0.8</v>
      </c>
      <c r="S1080">
        <f>VLOOKUP($G1080,county_facts!$A:$BB,15,FALSE)</f>
        <v>1.1000000000000001</v>
      </c>
      <c r="T1080">
        <f>VLOOKUP($G1080,county_facts!$A:$BB,16,FALSE)</f>
        <v>0.1</v>
      </c>
      <c r="U1080">
        <f>VLOOKUP($G1080,county_facts!$A:$BB,17,FALSE)</f>
        <v>1.3</v>
      </c>
      <c r="V1080">
        <f>VLOOKUP($G1080,county_facts!$A:$BB,18,FALSE)</f>
        <v>3.5</v>
      </c>
      <c r="W1080">
        <f>VLOOKUP($G1080,county_facts!$A:$BB,19,FALSE)</f>
        <v>45.5</v>
      </c>
      <c r="X1080">
        <f>VLOOKUP($G1080,county_facts!$A:$BB,20,FALSE)</f>
        <v>86</v>
      </c>
      <c r="Y1080">
        <f>VLOOKUP($G1080,county_facts!$A:$BB,21,FALSE)</f>
        <v>3</v>
      </c>
      <c r="Z1080">
        <f>VLOOKUP($G1080,county_facts!$A:$BB,22,FALSE)</f>
        <v>4.9000000000000004</v>
      </c>
      <c r="AA1080">
        <f>VLOOKUP($G1080,county_facts!$A:$BB,23,FALSE)</f>
        <v>76.3</v>
      </c>
      <c r="AB1080">
        <f>VLOOKUP($G1080,county_facts!$A:$BB,24,FALSE)</f>
        <v>10.199999999999999</v>
      </c>
      <c r="AC1080">
        <f>VLOOKUP($G1080,county_facts!$A:$BB,25,FALSE)</f>
        <v>1993</v>
      </c>
      <c r="AD1080">
        <f>VLOOKUP($G1080,county_facts!$A:$BB,26,FALSE)</f>
        <v>24.8</v>
      </c>
      <c r="AE1080">
        <f>VLOOKUP($G1080,county_facts!$A:$BB,27,FALSE)</f>
        <v>11514</v>
      </c>
      <c r="AF1080">
        <f>VLOOKUP($G1080,county_facts!$A:$BB,28,FALSE)</f>
        <v>68.599999999999994</v>
      </c>
      <c r="AG1080">
        <f>VLOOKUP($G1080,county_facts!$A:$BB,29,FALSE)</f>
        <v>5.5</v>
      </c>
      <c r="AH1080">
        <f>VLOOKUP($G1080,county_facts!$A:$BB,30,FALSE)</f>
        <v>79400</v>
      </c>
      <c r="AI1080">
        <f>VLOOKUP($G1080,county_facts!$A:$BB,31,FALSE)</f>
        <v>9686</v>
      </c>
      <c r="AJ1080">
        <f>VLOOKUP($G1080,county_facts!$A:$BB,32,FALSE)</f>
        <v>2.52</v>
      </c>
      <c r="AK1080">
        <f>VLOOKUP($G1080,county_facts!$A:$BB,33,FALSE)</f>
        <v>16752</v>
      </c>
      <c r="AL1080">
        <f>VLOOKUP($G1080,county_facts!$A:$BB,34,FALSE)</f>
        <v>33870</v>
      </c>
      <c r="AM1080">
        <f>VLOOKUP($G1080,county_facts!$A:$BB,35,FALSE)</f>
        <v>24.2</v>
      </c>
      <c r="AN1080">
        <f>VLOOKUP($G1080,county_facts!$A:$BB,36,FALSE)</f>
        <v>386</v>
      </c>
      <c r="AO1080">
        <f>VLOOKUP($G1080,county_facts!$A:$BB,37,FALSE)</f>
        <v>5089</v>
      </c>
      <c r="AP1080">
        <f>VLOOKUP($G1080,county_facts!$A:$BB,38,FALSE)</f>
        <v>2.7</v>
      </c>
      <c r="AQ1080">
        <f>VLOOKUP($G1080,county_facts!$A:$BB,39,FALSE)</f>
        <v>1278</v>
      </c>
      <c r="AR1080">
        <f>VLOOKUP($G1080,county_facts!$A:$BB,40,FALSE)</f>
        <v>1409</v>
      </c>
      <c r="AS1080">
        <f>VLOOKUP($G1080,county_facts!$A:$BB,41,FALSE)</f>
        <v>28</v>
      </c>
      <c r="AT1080">
        <f>VLOOKUP($G1080,county_facts!$A:$BB,42,FALSE)</f>
        <v>0</v>
      </c>
      <c r="AU1080">
        <f>VLOOKUP($G1080,county_facts!$A:$BB,43,FALSE)</f>
        <v>0</v>
      </c>
      <c r="AV1080">
        <f>VLOOKUP($G1080,county_facts!$A:$BB,44,FALSE)</f>
        <v>0</v>
      </c>
      <c r="AW1080">
        <f>VLOOKUP($G1080,county_facts!$A:$BB,45,FALSE)</f>
        <v>0</v>
      </c>
      <c r="AX1080">
        <f>VLOOKUP($G1080,county_facts!$A:$BB,46,FALSE)</f>
        <v>30.2</v>
      </c>
      <c r="AY1080">
        <f>VLOOKUP($G1080,county_facts!$A:$BB,47,FALSE)</f>
        <v>0</v>
      </c>
      <c r="AZ1080">
        <f>VLOOKUP($G1080,county_facts!$A:$BB,48,FALSE)</f>
        <v>153485</v>
      </c>
      <c r="BA1080">
        <f>VLOOKUP($G1080,county_facts!$A:$BB,49,FALSE)</f>
        <v>180010</v>
      </c>
      <c r="BB1080">
        <f>VLOOKUP($G1080,county_facts!$A:$BB,50,FALSE)</f>
        <v>7145</v>
      </c>
      <c r="BC1080">
        <f>VLOOKUP($G1080,county_facts!$A:$BB,51,FALSE)</f>
        <v>0</v>
      </c>
      <c r="BD1080">
        <f>VLOOKUP($G1080,county_facts!$A:$BB,52,FALSE)</f>
        <v>33</v>
      </c>
      <c r="BE1080">
        <f>VLOOKUP($G1080,county_facts!$A:$BB,53,FALSE)</f>
        <v>531.45000000000005</v>
      </c>
      <c r="BF1080">
        <f>VLOOKUP($G1080,county_facts!$A:$BB,54,FALSE)</f>
        <v>50.7</v>
      </c>
    </row>
    <row r="1081" spans="1:58" x14ac:dyDescent="0.3">
      <c r="A1081" t="s">
        <v>9</v>
      </c>
      <c r="B1081" t="s">
        <v>476</v>
      </c>
      <c r="C1081">
        <v>427</v>
      </c>
      <c r="D1081" t="s">
        <v>403</v>
      </c>
      <c r="E1081">
        <v>2497</v>
      </c>
      <c r="F1081">
        <v>0.17100520599999999</v>
      </c>
      <c r="G1081">
        <v>37007</v>
      </c>
      <c r="H1081">
        <f>VLOOKUP($G1081,county_facts!$A:$BB,4,FALSE)</f>
        <v>25765</v>
      </c>
      <c r="I1081">
        <f>VLOOKUP($G1081,county_facts!$A:$BB,5,FALSE)</f>
        <v>26948</v>
      </c>
      <c r="J1081">
        <f>VLOOKUP($G1081,county_facts!$A:$BB,6,FALSE)</f>
        <v>-4.4000000000000004</v>
      </c>
      <c r="K1081">
        <f>VLOOKUP($G1081,county_facts!$A:$BB,7,FALSE)</f>
        <v>26948</v>
      </c>
      <c r="L1081">
        <f>VLOOKUP($G1081,county_facts!$A:$BB,8,FALSE)</f>
        <v>4.9000000000000004</v>
      </c>
      <c r="M1081">
        <f>VLOOKUP($G1081,county_facts!$A:$BB,9,FALSE)</f>
        <v>20.399999999999999</v>
      </c>
      <c r="N1081">
        <f>VLOOKUP($G1081,county_facts!$A:$BB,10,FALSE)</f>
        <v>16.399999999999999</v>
      </c>
      <c r="O1081">
        <f>VLOOKUP($G1081,county_facts!$A:$BB,11,FALSE)</f>
        <v>48.2</v>
      </c>
      <c r="P1081">
        <f>VLOOKUP($G1081,county_facts!$A:$BB,12,FALSE)</f>
        <v>48.1</v>
      </c>
      <c r="Q1081">
        <f>VLOOKUP($G1081,county_facts!$A:$BB,13,FALSE)</f>
        <v>48.6</v>
      </c>
      <c r="R1081">
        <f>VLOOKUP($G1081,county_facts!$A:$BB,14,FALSE)</f>
        <v>0.8</v>
      </c>
      <c r="S1081">
        <f>VLOOKUP($G1081,county_facts!$A:$BB,15,FALSE)</f>
        <v>1.1000000000000001</v>
      </c>
      <c r="T1081">
        <f>VLOOKUP($G1081,county_facts!$A:$BB,16,FALSE)</f>
        <v>0.1</v>
      </c>
      <c r="U1081">
        <f>VLOOKUP($G1081,county_facts!$A:$BB,17,FALSE)</f>
        <v>1.3</v>
      </c>
      <c r="V1081">
        <f>VLOOKUP($G1081,county_facts!$A:$BB,18,FALSE)</f>
        <v>3.5</v>
      </c>
      <c r="W1081">
        <f>VLOOKUP($G1081,county_facts!$A:$BB,19,FALSE)</f>
        <v>45.5</v>
      </c>
      <c r="X1081">
        <f>VLOOKUP($G1081,county_facts!$A:$BB,20,FALSE)</f>
        <v>86</v>
      </c>
      <c r="Y1081">
        <f>VLOOKUP($G1081,county_facts!$A:$BB,21,FALSE)</f>
        <v>3</v>
      </c>
      <c r="Z1081">
        <f>VLOOKUP($G1081,county_facts!$A:$BB,22,FALSE)</f>
        <v>4.9000000000000004</v>
      </c>
      <c r="AA1081">
        <f>VLOOKUP($G1081,county_facts!$A:$BB,23,FALSE)</f>
        <v>76.3</v>
      </c>
      <c r="AB1081">
        <f>VLOOKUP($G1081,county_facts!$A:$BB,24,FALSE)</f>
        <v>10.199999999999999</v>
      </c>
      <c r="AC1081">
        <f>VLOOKUP($G1081,county_facts!$A:$BB,25,FALSE)</f>
        <v>1993</v>
      </c>
      <c r="AD1081">
        <f>VLOOKUP($G1081,county_facts!$A:$BB,26,FALSE)</f>
        <v>24.8</v>
      </c>
      <c r="AE1081">
        <f>VLOOKUP($G1081,county_facts!$A:$BB,27,FALSE)</f>
        <v>11514</v>
      </c>
      <c r="AF1081">
        <f>VLOOKUP($G1081,county_facts!$A:$BB,28,FALSE)</f>
        <v>68.599999999999994</v>
      </c>
      <c r="AG1081">
        <f>VLOOKUP($G1081,county_facts!$A:$BB,29,FALSE)</f>
        <v>5.5</v>
      </c>
      <c r="AH1081">
        <f>VLOOKUP($G1081,county_facts!$A:$BB,30,FALSE)</f>
        <v>79400</v>
      </c>
      <c r="AI1081">
        <f>VLOOKUP($G1081,county_facts!$A:$BB,31,FALSE)</f>
        <v>9686</v>
      </c>
      <c r="AJ1081">
        <f>VLOOKUP($G1081,county_facts!$A:$BB,32,FALSE)</f>
        <v>2.52</v>
      </c>
      <c r="AK1081">
        <f>VLOOKUP($G1081,county_facts!$A:$BB,33,FALSE)</f>
        <v>16752</v>
      </c>
      <c r="AL1081">
        <f>VLOOKUP($G1081,county_facts!$A:$BB,34,FALSE)</f>
        <v>33870</v>
      </c>
      <c r="AM1081">
        <f>VLOOKUP($G1081,county_facts!$A:$BB,35,FALSE)</f>
        <v>24.2</v>
      </c>
      <c r="AN1081">
        <f>VLOOKUP($G1081,county_facts!$A:$BB,36,FALSE)</f>
        <v>386</v>
      </c>
      <c r="AO1081">
        <f>VLOOKUP($G1081,county_facts!$A:$BB,37,FALSE)</f>
        <v>5089</v>
      </c>
      <c r="AP1081">
        <f>VLOOKUP($G1081,county_facts!$A:$BB,38,FALSE)</f>
        <v>2.7</v>
      </c>
      <c r="AQ1081">
        <f>VLOOKUP($G1081,county_facts!$A:$BB,39,FALSE)</f>
        <v>1278</v>
      </c>
      <c r="AR1081">
        <f>VLOOKUP($G1081,county_facts!$A:$BB,40,FALSE)</f>
        <v>1409</v>
      </c>
      <c r="AS1081">
        <f>VLOOKUP($G1081,county_facts!$A:$BB,41,FALSE)</f>
        <v>28</v>
      </c>
      <c r="AT1081">
        <f>VLOOKUP($G1081,county_facts!$A:$BB,42,FALSE)</f>
        <v>0</v>
      </c>
      <c r="AU1081">
        <f>VLOOKUP($G1081,county_facts!$A:$BB,43,FALSE)</f>
        <v>0</v>
      </c>
      <c r="AV1081">
        <f>VLOOKUP($G1081,county_facts!$A:$BB,44,FALSE)</f>
        <v>0</v>
      </c>
      <c r="AW1081">
        <f>VLOOKUP($G1081,county_facts!$A:$BB,45,FALSE)</f>
        <v>0</v>
      </c>
      <c r="AX1081">
        <f>VLOOKUP($G1081,county_facts!$A:$BB,46,FALSE)</f>
        <v>30.2</v>
      </c>
      <c r="AY1081">
        <f>VLOOKUP($G1081,county_facts!$A:$BB,47,FALSE)</f>
        <v>0</v>
      </c>
      <c r="AZ1081">
        <f>VLOOKUP($G1081,county_facts!$A:$BB,48,FALSE)</f>
        <v>153485</v>
      </c>
      <c r="BA1081">
        <f>VLOOKUP($G1081,county_facts!$A:$BB,49,FALSE)</f>
        <v>180010</v>
      </c>
      <c r="BB1081">
        <f>VLOOKUP($G1081,county_facts!$A:$BB,50,FALSE)</f>
        <v>7145</v>
      </c>
      <c r="BC1081">
        <f>VLOOKUP($G1081,county_facts!$A:$BB,51,FALSE)</f>
        <v>0</v>
      </c>
      <c r="BD1081">
        <f>VLOOKUP($G1081,county_facts!$A:$BB,52,FALSE)</f>
        <v>33</v>
      </c>
      <c r="BE1081">
        <f>VLOOKUP($G1081,county_facts!$A:$BB,53,FALSE)</f>
        <v>531.45000000000005</v>
      </c>
      <c r="BF1081">
        <f>VLOOKUP($G1081,county_facts!$A:$BB,54,FALSE)</f>
        <v>50.7</v>
      </c>
    </row>
    <row r="1082" spans="1:58" x14ac:dyDescent="0.3">
      <c r="A1082" t="s">
        <v>6</v>
      </c>
      <c r="B1082" t="s">
        <v>477</v>
      </c>
      <c r="C1082">
        <v>357</v>
      </c>
      <c r="D1082" t="s">
        <v>403</v>
      </c>
      <c r="E1082">
        <v>564</v>
      </c>
      <c r="F1082">
        <v>0.63297872300000002</v>
      </c>
      <c r="G1082">
        <v>37005</v>
      </c>
      <c r="H1082">
        <f>VLOOKUP($G1082,county_facts!$A:$BB,4,FALSE)</f>
        <v>10879</v>
      </c>
      <c r="I1082">
        <f>VLOOKUP($G1082,county_facts!$A:$BB,5,FALSE)</f>
        <v>11155</v>
      </c>
      <c r="J1082">
        <f>VLOOKUP($G1082,county_facts!$A:$BB,6,FALSE)</f>
        <v>-2.5</v>
      </c>
      <c r="K1082">
        <f>VLOOKUP($G1082,county_facts!$A:$BB,7,FALSE)</f>
        <v>11155</v>
      </c>
      <c r="L1082">
        <f>VLOOKUP($G1082,county_facts!$A:$BB,8,FALSE)</f>
        <v>4.3</v>
      </c>
      <c r="M1082">
        <f>VLOOKUP($G1082,county_facts!$A:$BB,9,FALSE)</f>
        <v>18.100000000000001</v>
      </c>
      <c r="N1082">
        <f>VLOOKUP($G1082,county_facts!$A:$BB,10,FALSE)</f>
        <v>24.5</v>
      </c>
      <c r="O1082">
        <f>VLOOKUP($G1082,county_facts!$A:$BB,11,FALSE)</f>
        <v>50.3</v>
      </c>
      <c r="P1082">
        <f>VLOOKUP($G1082,county_facts!$A:$BB,12,FALSE)</f>
        <v>95.4</v>
      </c>
      <c r="Q1082">
        <f>VLOOKUP($G1082,county_facts!$A:$BB,13,FALSE)</f>
        <v>1.9</v>
      </c>
      <c r="R1082">
        <f>VLOOKUP($G1082,county_facts!$A:$BB,14,FALSE)</f>
        <v>0.5</v>
      </c>
      <c r="S1082">
        <f>VLOOKUP($G1082,county_facts!$A:$BB,15,FALSE)</f>
        <v>0.8</v>
      </c>
      <c r="T1082">
        <f>VLOOKUP($G1082,county_facts!$A:$BB,16,FALSE)</f>
        <v>0</v>
      </c>
      <c r="U1082">
        <f>VLOOKUP($G1082,county_facts!$A:$BB,17,FALSE)</f>
        <v>1.4</v>
      </c>
      <c r="V1082">
        <f>VLOOKUP($G1082,county_facts!$A:$BB,18,FALSE)</f>
        <v>9.5</v>
      </c>
      <c r="W1082">
        <f>VLOOKUP($G1082,county_facts!$A:$BB,19,FALSE)</f>
        <v>87</v>
      </c>
      <c r="X1082">
        <f>VLOOKUP($G1082,county_facts!$A:$BB,20,FALSE)</f>
        <v>94.6</v>
      </c>
      <c r="Y1082">
        <f>VLOOKUP($G1082,county_facts!$A:$BB,21,FALSE)</f>
        <v>6</v>
      </c>
      <c r="Z1082">
        <f>VLOOKUP($G1082,county_facts!$A:$BB,22,FALSE)</f>
        <v>8</v>
      </c>
      <c r="AA1082">
        <f>VLOOKUP($G1082,county_facts!$A:$BB,23,FALSE)</f>
        <v>79.400000000000006</v>
      </c>
      <c r="AB1082">
        <f>VLOOKUP($G1082,county_facts!$A:$BB,24,FALSE)</f>
        <v>18.3</v>
      </c>
      <c r="AC1082">
        <f>VLOOKUP($G1082,county_facts!$A:$BB,25,FALSE)</f>
        <v>781</v>
      </c>
      <c r="AD1082">
        <f>VLOOKUP($G1082,county_facts!$A:$BB,26,FALSE)</f>
        <v>27.3</v>
      </c>
      <c r="AE1082">
        <f>VLOOKUP($G1082,county_facts!$A:$BB,27,FALSE)</f>
        <v>8139</v>
      </c>
      <c r="AF1082">
        <f>VLOOKUP($G1082,county_facts!$A:$BB,28,FALSE)</f>
        <v>76.3</v>
      </c>
      <c r="AG1082">
        <f>VLOOKUP($G1082,county_facts!$A:$BB,29,FALSE)</f>
        <v>4.5</v>
      </c>
      <c r="AH1082">
        <f>VLOOKUP($G1082,county_facts!$A:$BB,30,FALSE)</f>
        <v>156100</v>
      </c>
      <c r="AI1082">
        <f>VLOOKUP($G1082,county_facts!$A:$BB,31,FALSE)</f>
        <v>4793</v>
      </c>
      <c r="AJ1082">
        <f>VLOOKUP($G1082,county_facts!$A:$BB,32,FALSE)</f>
        <v>2.2599999999999998</v>
      </c>
      <c r="AK1082">
        <f>VLOOKUP($G1082,county_facts!$A:$BB,33,FALSE)</f>
        <v>19510</v>
      </c>
      <c r="AL1082">
        <f>VLOOKUP($G1082,county_facts!$A:$BB,34,FALSE)</f>
        <v>35170</v>
      </c>
      <c r="AM1082">
        <f>VLOOKUP($G1082,county_facts!$A:$BB,35,FALSE)</f>
        <v>19.8</v>
      </c>
      <c r="AN1082">
        <f>VLOOKUP($G1082,county_facts!$A:$BB,36,FALSE)</f>
        <v>248</v>
      </c>
      <c r="AO1082">
        <f>VLOOKUP($G1082,county_facts!$A:$BB,37,FALSE)</f>
        <v>2167</v>
      </c>
      <c r="AP1082">
        <f>VLOOKUP($G1082,county_facts!$A:$BB,38,FALSE)</f>
        <v>5.9</v>
      </c>
      <c r="AQ1082">
        <f>VLOOKUP($G1082,county_facts!$A:$BB,39,FALSE)</f>
        <v>919</v>
      </c>
      <c r="AR1082">
        <f>VLOOKUP($G1082,county_facts!$A:$BB,40,FALSE)</f>
        <v>1214</v>
      </c>
      <c r="AS1082">
        <f>VLOOKUP($G1082,county_facts!$A:$BB,41,FALSE)</f>
        <v>0</v>
      </c>
      <c r="AT1082">
        <f>VLOOKUP($G1082,county_facts!$A:$BB,42,FALSE)</f>
        <v>0</v>
      </c>
      <c r="AU1082">
        <f>VLOOKUP($G1082,county_facts!$A:$BB,43,FALSE)</f>
        <v>0</v>
      </c>
      <c r="AV1082">
        <f>VLOOKUP($G1082,county_facts!$A:$BB,44,FALSE)</f>
        <v>0</v>
      </c>
      <c r="AW1082">
        <f>VLOOKUP($G1082,county_facts!$A:$BB,45,FALSE)</f>
        <v>0</v>
      </c>
      <c r="AX1082">
        <f>VLOOKUP($G1082,county_facts!$A:$BB,46,FALSE)</f>
        <v>31.1</v>
      </c>
      <c r="AY1082">
        <f>VLOOKUP($G1082,county_facts!$A:$BB,47,FALSE)</f>
        <v>109160</v>
      </c>
      <c r="AZ1082">
        <f>VLOOKUP($G1082,county_facts!$A:$BB,48,FALSE)</f>
        <v>1549</v>
      </c>
      <c r="BA1082">
        <f>VLOOKUP($G1082,county_facts!$A:$BB,49,FALSE)</f>
        <v>73665</v>
      </c>
      <c r="BB1082">
        <f>VLOOKUP($G1082,county_facts!$A:$BB,50,FALSE)</f>
        <v>6719</v>
      </c>
      <c r="BC1082">
        <f>VLOOKUP($G1082,county_facts!$A:$BB,51,FALSE)</f>
        <v>11251</v>
      </c>
      <c r="BD1082">
        <f>VLOOKUP($G1082,county_facts!$A:$BB,52,FALSE)</f>
        <v>17</v>
      </c>
      <c r="BE1082">
        <f>VLOOKUP($G1082,county_facts!$A:$BB,53,FALSE)</f>
        <v>235.06</v>
      </c>
      <c r="BF1082">
        <f>VLOOKUP($G1082,county_facts!$A:$BB,54,FALSE)</f>
        <v>47.5</v>
      </c>
    </row>
    <row r="1083" spans="1:58" x14ac:dyDescent="0.3">
      <c r="A1083" t="s">
        <v>9</v>
      </c>
      <c r="B1083" t="s">
        <v>477</v>
      </c>
      <c r="C1083">
        <v>207</v>
      </c>
      <c r="D1083" t="s">
        <v>403</v>
      </c>
      <c r="E1083">
        <v>564</v>
      </c>
      <c r="F1083">
        <v>0.36702127699999998</v>
      </c>
      <c r="G1083">
        <v>37005</v>
      </c>
      <c r="H1083">
        <f>VLOOKUP($G1083,county_facts!$A:$BB,4,FALSE)</f>
        <v>10879</v>
      </c>
      <c r="I1083">
        <f>VLOOKUP($G1083,county_facts!$A:$BB,5,FALSE)</f>
        <v>11155</v>
      </c>
      <c r="J1083">
        <f>VLOOKUP($G1083,county_facts!$A:$BB,6,FALSE)</f>
        <v>-2.5</v>
      </c>
      <c r="K1083">
        <f>VLOOKUP($G1083,county_facts!$A:$BB,7,FALSE)</f>
        <v>11155</v>
      </c>
      <c r="L1083">
        <f>VLOOKUP($G1083,county_facts!$A:$BB,8,FALSE)</f>
        <v>4.3</v>
      </c>
      <c r="M1083">
        <f>VLOOKUP($G1083,county_facts!$A:$BB,9,FALSE)</f>
        <v>18.100000000000001</v>
      </c>
      <c r="N1083">
        <f>VLOOKUP($G1083,county_facts!$A:$BB,10,FALSE)</f>
        <v>24.5</v>
      </c>
      <c r="O1083">
        <f>VLOOKUP($G1083,county_facts!$A:$BB,11,FALSE)</f>
        <v>50.3</v>
      </c>
      <c r="P1083">
        <f>VLOOKUP($G1083,county_facts!$A:$BB,12,FALSE)</f>
        <v>95.4</v>
      </c>
      <c r="Q1083">
        <f>VLOOKUP($G1083,county_facts!$A:$BB,13,FALSE)</f>
        <v>1.9</v>
      </c>
      <c r="R1083">
        <f>VLOOKUP($G1083,county_facts!$A:$BB,14,FALSE)</f>
        <v>0.5</v>
      </c>
      <c r="S1083">
        <f>VLOOKUP($G1083,county_facts!$A:$BB,15,FALSE)</f>
        <v>0.8</v>
      </c>
      <c r="T1083">
        <f>VLOOKUP($G1083,county_facts!$A:$BB,16,FALSE)</f>
        <v>0</v>
      </c>
      <c r="U1083">
        <f>VLOOKUP($G1083,county_facts!$A:$BB,17,FALSE)</f>
        <v>1.4</v>
      </c>
      <c r="V1083">
        <f>VLOOKUP($G1083,county_facts!$A:$BB,18,FALSE)</f>
        <v>9.5</v>
      </c>
      <c r="W1083">
        <f>VLOOKUP($G1083,county_facts!$A:$BB,19,FALSE)</f>
        <v>87</v>
      </c>
      <c r="X1083">
        <f>VLOOKUP($G1083,county_facts!$A:$BB,20,FALSE)</f>
        <v>94.6</v>
      </c>
      <c r="Y1083">
        <f>VLOOKUP($G1083,county_facts!$A:$BB,21,FALSE)</f>
        <v>6</v>
      </c>
      <c r="Z1083">
        <f>VLOOKUP($G1083,county_facts!$A:$BB,22,FALSE)</f>
        <v>8</v>
      </c>
      <c r="AA1083">
        <f>VLOOKUP($G1083,county_facts!$A:$BB,23,FALSE)</f>
        <v>79.400000000000006</v>
      </c>
      <c r="AB1083">
        <f>VLOOKUP($G1083,county_facts!$A:$BB,24,FALSE)</f>
        <v>18.3</v>
      </c>
      <c r="AC1083">
        <f>VLOOKUP($G1083,county_facts!$A:$BB,25,FALSE)</f>
        <v>781</v>
      </c>
      <c r="AD1083">
        <f>VLOOKUP($G1083,county_facts!$A:$BB,26,FALSE)</f>
        <v>27.3</v>
      </c>
      <c r="AE1083">
        <f>VLOOKUP($G1083,county_facts!$A:$BB,27,FALSE)</f>
        <v>8139</v>
      </c>
      <c r="AF1083">
        <f>VLOOKUP($G1083,county_facts!$A:$BB,28,FALSE)</f>
        <v>76.3</v>
      </c>
      <c r="AG1083">
        <f>VLOOKUP($G1083,county_facts!$A:$BB,29,FALSE)</f>
        <v>4.5</v>
      </c>
      <c r="AH1083">
        <f>VLOOKUP($G1083,county_facts!$A:$BB,30,FALSE)</f>
        <v>156100</v>
      </c>
      <c r="AI1083">
        <f>VLOOKUP($G1083,county_facts!$A:$BB,31,FALSE)</f>
        <v>4793</v>
      </c>
      <c r="AJ1083">
        <f>VLOOKUP($G1083,county_facts!$A:$BB,32,FALSE)</f>
        <v>2.2599999999999998</v>
      </c>
      <c r="AK1083">
        <f>VLOOKUP($G1083,county_facts!$A:$BB,33,FALSE)</f>
        <v>19510</v>
      </c>
      <c r="AL1083">
        <f>VLOOKUP($G1083,county_facts!$A:$BB,34,FALSE)</f>
        <v>35170</v>
      </c>
      <c r="AM1083">
        <f>VLOOKUP($G1083,county_facts!$A:$BB,35,FALSE)</f>
        <v>19.8</v>
      </c>
      <c r="AN1083">
        <f>VLOOKUP($G1083,county_facts!$A:$BB,36,FALSE)</f>
        <v>248</v>
      </c>
      <c r="AO1083">
        <f>VLOOKUP($G1083,county_facts!$A:$BB,37,FALSE)</f>
        <v>2167</v>
      </c>
      <c r="AP1083">
        <f>VLOOKUP($G1083,county_facts!$A:$BB,38,FALSE)</f>
        <v>5.9</v>
      </c>
      <c r="AQ1083">
        <f>VLOOKUP($G1083,county_facts!$A:$BB,39,FALSE)</f>
        <v>919</v>
      </c>
      <c r="AR1083">
        <f>VLOOKUP($G1083,county_facts!$A:$BB,40,FALSE)</f>
        <v>1214</v>
      </c>
      <c r="AS1083">
        <f>VLOOKUP($G1083,county_facts!$A:$BB,41,FALSE)</f>
        <v>0</v>
      </c>
      <c r="AT1083">
        <f>VLOOKUP($G1083,county_facts!$A:$BB,42,FALSE)</f>
        <v>0</v>
      </c>
      <c r="AU1083">
        <f>VLOOKUP($G1083,county_facts!$A:$BB,43,FALSE)</f>
        <v>0</v>
      </c>
      <c r="AV1083">
        <f>VLOOKUP($G1083,county_facts!$A:$BB,44,FALSE)</f>
        <v>0</v>
      </c>
      <c r="AW1083">
        <f>VLOOKUP($G1083,county_facts!$A:$BB,45,FALSE)</f>
        <v>0</v>
      </c>
      <c r="AX1083">
        <f>VLOOKUP($G1083,county_facts!$A:$BB,46,FALSE)</f>
        <v>31.1</v>
      </c>
      <c r="AY1083">
        <f>VLOOKUP($G1083,county_facts!$A:$BB,47,FALSE)</f>
        <v>109160</v>
      </c>
      <c r="AZ1083">
        <f>VLOOKUP($G1083,county_facts!$A:$BB,48,FALSE)</f>
        <v>1549</v>
      </c>
      <c r="BA1083">
        <f>VLOOKUP($G1083,county_facts!$A:$BB,49,FALSE)</f>
        <v>73665</v>
      </c>
      <c r="BB1083">
        <f>VLOOKUP($G1083,county_facts!$A:$BB,50,FALSE)</f>
        <v>6719</v>
      </c>
      <c r="BC1083">
        <f>VLOOKUP($G1083,county_facts!$A:$BB,51,FALSE)</f>
        <v>11251</v>
      </c>
      <c r="BD1083">
        <f>VLOOKUP($G1083,county_facts!$A:$BB,52,FALSE)</f>
        <v>17</v>
      </c>
      <c r="BE1083">
        <f>VLOOKUP($G1083,county_facts!$A:$BB,53,FALSE)</f>
        <v>235.06</v>
      </c>
      <c r="BF1083">
        <f>VLOOKUP($G1083,county_facts!$A:$BB,54,FALSE)</f>
        <v>47.5</v>
      </c>
    </row>
    <row r="1084" spans="1:58" x14ac:dyDescent="0.3">
      <c r="A1084" t="s">
        <v>6</v>
      </c>
      <c r="B1084" t="s">
        <v>478</v>
      </c>
      <c r="C1084">
        <v>931</v>
      </c>
      <c r="D1084" t="s">
        <v>403</v>
      </c>
      <c r="E1084">
        <v>1362</v>
      </c>
      <c r="F1084">
        <v>0.68355359800000004</v>
      </c>
      <c r="G1084">
        <v>37003</v>
      </c>
      <c r="H1084">
        <f>VLOOKUP($G1084,county_facts!$A:$BB,4,FALSE)</f>
        <v>37392</v>
      </c>
      <c r="I1084">
        <f>VLOOKUP($G1084,county_facts!$A:$BB,5,FALSE)</f>
        <v>37193</v>
      </c>
      <c r="J1084">
        <f>VLOOKUP($G1084,county_facts!$A:$BB,6,FALSE)</f>
        <v>0.5</v>
      </c>
      <c r="K1084">
        <f>VLOOKUP($G1084,county_facts!$A:$BB,7,FALSE)</f>
        <v>37198</v>
      </c>
      <c r="L1084">
        <f>VLOOKUP($G1084,county_facts!$A:$BB,8,FALSE)</f>
        <v>5</v>
      </c>
      <c r="M1084">
        <f>VLOOKUP($G1084,county_facts!$A:$BB,9,FALSE)</f>
        <v>21</v>
      </c>
      <c r="N1084">
        <f>VLOOKUP($G1084,county_facts!$A:$BB,10,FALSE)</f>
        <v>18.899999999999999</v>
      </c>
      <c r="O1084">
        <f>VLOOKUP($G1084,county_facts!$A:$BB,11,FALSE)</f>
        <v>49.2</v>
      </c>
      <c r="P1084">
        <f>VLOOKUP($G1084,county_facts!$A:$BB,12,FALSE)</f>
        <v>91.2</v>
      </c>
      <c r="Q1084">
        <f>VLOOKUP($G1084,county_facts!$A:$BB,13,FALSE)</f>
        <v>5.9</v>
      </c>
      <c r="R1084">
        <f>VLOOKUP($G1084,county_facts!$A:$BB,14,FALSE)</f>
        <v>0.4</v>
      </c>
      <c r="S1084">
        <f>VLOOKUP($G1084,county_facts!$A:$BB,15,FALSE)</f>
        <v>1.1000000000000001</v>
      </c>
      <c r="T1084">
        <f>VLOOKUP($G1084,county_facts!$A:$BB,16,FALSE)</f>
        <v>0</v>
      </c>
      <c r="U1084">
        <f>VLOOKUP($G1084,county_facts!$A:$BB,17,FALSE)</f>
        <v>1.3</v>
      </c>
      <c r="V1084">
        <f>VLOOKUP($G1084,county_facts!$A:$BB,18,FALSE)</f>
        <v>4.4000000000000004</v>
      </c>
      <c r="W1084">
        <f>VLOOKUP($G1084,county_facts!$A:$BB,19,FALSE)</f>
        <v>87.3</v>
      </c>
      <c r="X1084">
        <f>VLOOKUP($G1084,county_facts!$A:$BB,20,FALSE)</f>
        <v>91.2</v>
      </c>
      <c r="Y1084">
        <f>VLOOKUP($G1084,county_facts!$A:$BB,21,FALSE)</f>
        <v>2.6</v>
      </c>
      <c r="Z1084">
        <f>VLOOKUP($G1084,county_facts!$A:$BB,22,FALSE)</f>
        <v>5</v>
      </c>
      <c r="AA1084">
        <f>VLOOKUP($G1084,county_facts!$A:$BB,23,FALSE)</f>
        <v>79.3</v>
      </c>
      <c r="AB1084">
        <f>VLOOKUP($G1084,county_facts!$A:$BB,24,FALSE)</f>
        <v>11.7</v>
      </c>
      <c r="AC1084">
        <f>VLOOKUP($G1084,county_facts!$A:$BB,25,FALSE)</f>
        <v>2507</v>
      </c>
      <c r="AD1084">
        <f>VLOOKUP($G1084,county_facts!$A:$BB,26,FALSE)</f>
        <v>24.3</v>
      </c>
      <c r="AE1084">
        <f>VLOOKUP($G1084,county_facts!$A:$BB,27,FALSE)</f>
        <v>16170</v>
      </c>
      <c r="AF1084">
        <f>VLOOKUP($G1084,county_facts!$A:$BB,28,FALSE)</f>
        <v>77.5</v>
      </c>
      <c r="AG1084">
        <f>VLOOKUP($G1084,county_facts!$A:$BB,29,FALSE)</f>
        <v>3.8</v>
      </c>
      <c r="AH1084">
        <f>VLOOKUP($G1084,county_facts!$A:$BB,30,FALSE)</f>
        <v>121300</v>
      </c>
      <c r="AI1084">
        <f>VLOOKUP($G1084,county_facts!$A:$BB,31,FALSE)</f>
        <v>14101</v>
      </c>
      <c r="AJ1084">
        <f>VLOOKUP($G1084,county_facts!$A:$BB,32,FALSE)</f>
        <v>2.57</v>
      </c>
      <c r="AK1084">
        <f>VLOOKUP($G1084,county_facts!$A:$BB,33,FALSE)</f>
        <v>20440</v>
      </c>
      <c r="AL1084">
        <f>VLOOKUP($G1084,county_facts!$A:$BB,34,FALSE)</f>
        <v>40637</v>
      </c>
      <c r="AM1084">
        <f>VLOOKUP($G1084,county_facts!$A:$BB,35,FALSE)</f>
        <v>17.2</v>
      </c>
      <c r="AN1084">
        <f>VLOOKUP($G1084,county_facts!$A:$BB,36,FALSE)</f>
        <v>559</v>
      </c>
      <c r="AO1084">
        <f>VLOOKUP($G1084,county_facts!$A:$BB,37,FALSE)</f>
        <v>6812</v>
      </c>
      <c r="AP1084">
        <f>VLOOKUP($G1084,county_facts!$A:$BB,38,FALSE)</f>
        <v>-1.5</v>
      </c>
      <c r="AQ1084">
        <f>VLOOKUP($G1084,county_facts!$A:$BB,39,FALSE)</f>
        <v>2266</v>
      </c>
      <c r="AR1084">
        <f>VLOOKUP($G1084,county_facts!$A:$BB,40,FALSE)</f>
        <v>3007</v>
      </c>
      <c r="AS1084">
        <f>VLOOKUP($G1084,county_facts!$A:$BB,41,FALSE)</f>
        <v>0</v>
      </c>
      <c r="AT1084">
        <f>VLOOKUP($G1084,county_facts!$A:$BB,42,FALSE)</f>
        <v>0</v>
      </c>
      <c r="AU1084">
        <f>VLOOKUP($G1084,county_facts!$A:$BB,43,FALSE)</f>
        <v>0</v>
      </c>
      <c r="AV1084">
        <f>VLOOKUP($G1084,county_facts!$A:$BB,44,FALSE)</f>
        <v>0</v>
      </c>
      <c r="AW1084">
        <f>VLOOKUP($G1084,county_facts!$A:$BB,45,FALSE)</f>
        <v>0</v>
      </c>
      <c r="AX1084">
        <f>VLOOKUP($G1084,county_facts!$A:$BB,46,FALSE)</f>
        <v>21.4</v>
      </c>
      <c r="AY1084">
        <f>VLOOKUP($G1084,county_facts!$A:$BB,47,FALSE)</f>
        <v>604762</v>
      </c>
      <c r="AZ1084">
        <f>VLOOKUP($G1084,county_facts!$A:$BB,48,FALSE)</f>
        <v>49756</v>
      </c>
      <c r="BA1084">
        <f>VLOOKUP($G1084,county_facts!$A:$BB,49,FALSE)</f>
        <v>216769</v>
      </c>
      <c r="BB1084">
        <f>VLOOKUP($G1084,county_facts!$A:$BB,50,FALSE)</f>
        <v>5957</v>
      </c>
      <c r="BC1084">
        <f>VLOOKUP($G1084,county_facts!$A:$BB,51,FALSE)</f>
        <v>22587</v>
      </c>
      <c r="BD1084">
        <f>VLOOKUP($G1084,county_facts!$A:$BB,52,FALSE)</f>
        <v>53</v>
      </c>
      <c r="BE1084">
        <f>VLOOKUP($G1084,county_facts!$A:$BB,53,FALSE)</f>
        <v>259.99</v>
      </c>
      <c r="BF1084">
        <f>VLOOKUP($G1084,county_facts!$A:$BB,54,FALSE)</f>
        <v>143.1</v>
      </c>
    </row>
    <row r="1085" spans="1:58" x14ac:dyDescent="0.3">
      <c r="A1085" t="s">
        <v>9</v>
      </c>
      <c r="B1085" t="s">
        <v>478</v>
      </c>
      <c r="C1085">
        <v>431</v>
      </c>
      <c r="D1085" t="s">
        <v>403</v>
      </c>
      <c r="E1085">
        <v>1362</v>
      </c>
      <c r="F1085">
        <v>0.31644640200000002</v>
      </c>
      <c r="G1085">
        <v>37003</v>
      </c>
      <c r="H1085">
        <f>VLOOKUP($G1085,county_facts!$A:$BB,4,FALSE)</f>
        <v>37392</v>
      </c>
      <c r="I1085">
        <f>VLOOKUP($G1085,county_facts!$A:$BB,5,FALSE)</f>
        <v>37193</v>
      </c>
      <c r="J1085">
        <f>VLOOKUP($G1085,county_facts!$A:$BB,6,FALSE)</f>
        <v>0.5</v>
      </c>
      <c r="K1085">
        <f>VLOOKUP($G1085,county_facts!$A:$BB,7,FALSE)</f>
        <v>37198</v>
      </c>
      <c r="L1085">
        <f>VLOOKUP($G1085,county_facts!$A:$BB,8,FALSE)</f>
        <v>5</v>
      </c>
      <c r="M1085">
        <f>VLOOKUP($G1085,county_facts!$A:$BB,9,FALSE)</f>
        <v>21</v>
      </c>
      <c r="N1085">
        <f>VLOOKUP($G1085,county_facts!$A:$BB,10,FALSE)</f>
        <v>18.899999999999999</v>
      </c>
      <c r="O1085">
        <f>VLOOKUP($G1085,county_facts!$A:$BB,11,FALSE)</f>
        <v>49.2</v>
      </c>
      <c r="P1085">
        <f>VLOOKUP($G1085,county_facts!$A:$BB,12,FALSE)</f>
        <v>91.2</v>
      </c>
      <c r="Q1085">
        <f>VLOOKUP($G1085,county_facts!$A:$BB,13,FALSE)</f>
        <v>5.9</v>
      </c>
      <c r="R1085">
        <f>VLOOKUP($G1085,county_facts!$A:$BB,14,FALSE)</f>
        <v>0.4</v>
      </c>
      <c r="S1085">
        <f>VLOOKUP($G1085,county_facts!$A:$BB,15,FALSE)</f>
        <v>1.1000000000000001</v>
      </c>
      <c r="T1085">
        <f>VLOOKUP($G1085,county_facts!$A:$BB,16,FALSE)</f>
        <v>0</v>
      </c>
      <c r="U1085">
        <f>VLOOKUP($G1085,county_facts!$A:$BB,17,FALSE)</f>
        <v>1.3</v>
      </c>
      <c r="V1085">
        <f>VLOOKUP($G1085,county_facts!$A:$BB,18,FALSE)</f>
        <v>4.4000000000000004</v>
      </c>
      <c r="W1085">
        <f>VLOOKUP($G1085,county_facts!$A:$BB,19,FALSE)</f>
        <v>87.3</v>
      </c>
      <c r="X1085">
        <f>VLOOKUP($G1085,county_facts!$A:$BB,20,FALSE)</f>
        <v>91.2</v>
      </c>
      <c r="Y1085">
        <f>VLOOKUP($G1085,county_facts!$A:$BB,21,FALSE)</f>
        <v>2.6</v>
      </c>
      <c r="Z1085">
        <f>VLOOKUP($G1085,county_facts!$A:$BB,22,FALSE)</f>
        <v>5</v>
      </c>
      <c r="AA1085">
        <f>VLOOKUP($G1085,county_facts!$A:$BB,23,FALSE)</f>
        <v>79.3</v>
      </c>
      <c r="AB1085">
        <f>VLOOKUP($G1085,county_facts!$A:$BB,24,FALSE)</f>
        <v>11.7</v>
      </c>
      <c r="AC1085">
        <f>VLOOKUP($G1085,county_facts!$A:$BB,25,FALSE)</f>
        <v>2507</v>
      </c>
      <c r="AD1085">
        <f>VLOOKUP($G1085,county_facts!$A:$BB,26,FALSE)</f>
        <v>24.3</v>
      </c>
      <c r="AE1085">
        <f>VLOOKUP($G1085,county_facts!$A:$BB,27,FALSE)</f>
        <v>16170</v>
      </c>
      <c r="AF1085">
        <f>VLOOKUP($G1085,county_facts!$A:$BB,28,FALSE)</f>
        <v>77.5</v>
      </c>
      <c r="AG1085">
        <f>VLOOKUP($G1085,county_facts!$A:$BB,29,FALSE)</f>
        <v>3.8</v>
      </c>
      <c r="AH1085">
        <f>VLOOKUP($G1085,county_facts!$A:$BB,30,FALSE)</f>
        <v>121300</v>
      </c>
      <c r="AI1085">
        <f>VLOOKUP($G1085,county_facts!$A:$BB,31,FALSE)</f>
        <v>14101</v>
      </c>
      <c r="AJ1085">
        <f>VLOOKUP($G1085,county_facts!$A:$BB,32,FALSE)</f>
        <v>2.57</v>
      </c>
      <c r="AK1085">
        <f>VLOOKUP($G1085,county_facts!$A:$BB,33,FALSE)</f>
        <v>20440</v>
      </c>
      <c r="AL1085">
        <f>VLOOKUP($G1085,county_facts!$A:$BB,34,FALSE)</f>
        <v>40637</v>
      </c>
      <c r="AM1085">
        <f>VLOOKUP($G1085,county_facts!$A:$BB,35,FALSE)</f>
        <v>17.2</v>
      </c>
      <c r="AN1085">
        <f>VLOOKUP($G1085,county_facts!$A:$BB,36,FALSE)</f>
        <v>559</v>
      </c>
      <c r="AO1085">
        <f>VLOOKUP($G1085,county_facts!$A:$BB,37,FALSE)</f>
        <v>6812</v>
      </c>
      <c r="AP1085">
        <f>VLOOKUP($G1085,county_facts!$A:$BB,38,FALSE)</f>
        <v>-1.5</v>
      </c>
      <c r="AQ1085">
        <f>VLOOKUP($G1085,county_facts!$A:$BB,39,FALSE)</f>
        <v>2266</v>
      </c>
      <c r="AR1085">
        <f>VLOOKUP($G1085,county_facts!$A:$BB,40,FALSE)</f>
        <v>3007</v>
      </c>
      <c r="AS1085">
        <f>VLOOKUP($G1085,county_facts!$A:$BB,41,FALSE)</f>
        <v>0</v>
      </c>
      <c r="AT1085">
        <f>VLOOKUP($G1085,county_facts!$A:$BB,42,FALSE)</f>
        <v>0</v>
      </c>
      <c r="AU1085">
        <f>VLOOKUP($G1085,county_facts!$A:$BB,43,FALSE)</f>
        <v>0</v>
      </c>
      <c r="AV1085">
        <f>VLOOKUP($G1085,county_facts!$A:$BB,44,FALSE)</f>
        <v>0</v>
      </c>
      <c r="AW1085">
        <f>VLOOKUP($G1085,county_facts!$A:$BB,45,FALSE)</f>
        <v>0</v>
      </c>
      <c r="AX1085">
        <f>VLOOKUP($G1085,county_facts!$A:$BB,46,FALSE)</f>
        <v>21.4</v>
      </c>
      <c r="AY1085">
        <f>VLOOKUP($G1085,county_facts!$A:$BB,47,FALSE)</f>
        <v>604762</v>
      </c>
      <c r="AZ1085">
        <f>VLOOKUP($G1085,county_facts!$A:$BB,48,FALSE)</f>
        <v>49756</v>
      </c>
      <c r="BA1085">
        <f>VLOOKUP($G1085,county_facts!$A:$BB,49,FALSE)</f>
        <v>216769</v>
      </c>
      <c r="BB1085">
        <f>VLOOKUP($G1085,county_facts!$A:$BB,50,FALSE)</f>
        <v>5957</v>
      </c>
      <c r="BC1085">
        <f>VLOOKUP($G1085,county_facts!$A:$BB,51,FALSE)</f>
        <v>22587</v>
      </c>
      <c r="BD1085">
        <f>VLOOKUP($G1085,county_facts!$A:$BB,52,FALSE)</f>
        <v>53</v>
      </c>
      <c r="BE1085">
        <f>VLOOKUP($G1085,county_facts!$A:$BB,53,FALSE)</f>
        <v>259.99</v>
      </c>
      <c r="BF1085">
        <f>VLOOKUP($G1085,county_facts!$A:$BB,54,FALSE)</f>
        <v>143.1</v>
      </c>
    </row>
    <row r="1086" spans="1:58" x14ac:dyDescent="0.3">
      <c r="A1086" t="s">
        <v>6</v>
      </c>
      <c r="B1086" t="s">
        <v>479</v>
      </c>
      <c r="C1086">
        <v>7654</v>
      </c>
      <c r="D1086" t="s">
        <v>403</v>
      </c>
      <c r="E1086">
        <v>12000</v>
      </c>
      <c r="F1086">
        <v>0.637833333</v>
      </c>
      <c r="G1086">
        <v>37001</v>
      </c>
      <c r="H1086">
        <f>VLOOKUP($G1086,county_facts!$A:$BB,4,FALSE)</f>
        <v>155792</v>
      </c>
      <c r="I1086">
        <f>VLOOKUP($G1086,county_facts!$A:$BB,5,FALSE)</f>
        <v>151241</v>
      </c>
      <c r="J1086">
        <f>VLOOKUP($G1086,county_facts!$A:$BB,6,FALSE)</f>
        <v>3</v>
      </c>
      <c r="K1086">
        <f>VLOOKUP($G1086,county_facts!$A:$BB,7,FALSE)</f>
        <v>151131</v>
      </c>
      <c r="L1086">
        <f>VLOOKUP($G1086,county_facts!$A:$BB,8,FALSE)</f>
        <v>5.8</v>
      </c>
      <c r="M1086">
        <f>VLOOKUP($G1086,county_facts!$A:$BB,9,FALSE)</f>
        <v>22.9</v>
      </c>
      <c r="N1086">
        <f>VLOOKUP($G1086,county_facts!$A:$BB,10,FALSE)</f>
        <v>16.100000000000001</v>
      </c>
      <c r="O1086">
        <f>VLOOKUP($G1086,county_facts!$A:$BB,11,FALSE)</f>
        <v>52.3</v>
      </c>
      <c r="P1086">
        <f>VLOOKUP($G1086,county_facts!$A:$BB,12,FALSE)</f>
        <v>75.5</v>
      </c>
      <c r="Q1086">
        <f>VLOOKUP($G1086,county_facts!$A:$BB,13,FALSE)</f>
        <v>19.5</v>
      </c>
      <c r="R1086">
        <f>VLOOKUP($G1086,county_facts!$A:$BB,14,FALSE)</f>
        <v>1.4</v>
      </c>
      <c r="S1086">
        <f>VLOOKUP($G1086,county_facts!$A:$BB,15,FALSE)</f>
        <v>1.6</v>
      </c>
      <c r="T1086">
        <f>VLOOKUP($G1086,county_facts!$A:$BB,16,FALSE)</f>
        <v>0.1</v>
      </c>
      <c r="U1086">
        <f>VLOOKUP($G1086,county_facts!$A:$BB,17,FALSE)</f>
        <v>1.9</v>
      </c>
      <c r="V1086">
        <f>VLOOKUP($G1086,county_facts!$A:$BB,18,FALSE)</f>
        <v>12.1</v>
      </c>
      <c r="W1086">
        <f>VLOOKUP($G1086,county_facts!$A:$BB,19,FALSE)</f>
        <v>65.7</v>
      </c>
      <c r="X1086">
        <f>VLOOKUP($G1086,county_facts!$A:$BB,20,FALSE)</f>
        <v>85.3</v>
      </c>
      <c r="Y1086">
        <f>VLOOKUP($G1086,county_facts!$A:$BB,21,FALSE)</f>
        <v>7.6</v>
      </c>
      <c r="Z1086">
        <f>VLOOKUP($G1086,county_facts!$A:$BB,22,FALSE)</f>
        <v>11.8</v>
      </c>
      <c r="AA1086">
        <f>VLOOKUP($G1086,county_facts!$A:$BB,23,FALSE)</f>
        <v>83</v>
      </c>
      <c r="AB1086">
        <f>VLOOKUP($G1086,county_facts!$A:$BB,24,FALSE)</f>
        <v>21.7</v>
      </c>
      <c r="AC1086">
        <f>VLOOKUP($G1086,county_facts!$A:$BB,25,FALSE)</f>
        <v>10719</v>
      </c>
      <c r="AD1086">
        <f>VLOOKUP($G1086,county_facts!$A:$BB,26,FALSE)</f>
        <v>23.3</v>
      </c>
      <c r="AE1086">
        <f>VLOOKUP($G1086,county_facts!$A:$BB,27,FALSE)</f>
        <v>68102</v>
      </c>
      <c r="AF1086">
        <f>VLOOKUP($G1086,county_facts!$A:$BB,28,FALSE)</f>
        <v>67.099999999999994</v>
      </c>
      <c r="AG1086">
        <f>VLOOKUP($G1086,county_facts!$A:$BB,29,FALSE)</f>
        <v>17</v>
      </c>
      <c r="AH1086">
        <f>VLOOKUP($G1086,county_facts!$A:$BB,30,FALSE)</f>
        <v>137000</v>
      </c>
      <c r="AI1086">
        <f>VLOOKUP($G1086,county_facts!$A:$BB,31,FALSE)</f>
        <v>60139</v>
      </c>
      <c r="AJ1086">
        <f>VLOOKUP($G1086,county_facts!$A:$BB,32,FALSE)</f>
        <v>2.46</v>
      </c>
      <c r="AK1086">
        <f>VLOOKUP($G1086,county_facts!$A:$BB,33,FALSE)</f>
        <v>23166</v>
      </c>
      <c r="AL1086">
        <f>VLOOKUP($G1086,county_facts!$A:$BB,34,FALSE)</f>
        <v>43043</v>
      </c>
      <c r="AM1086">
        <f>VLOOKUP($G1086,county_facts!$A:$BB,35,FALSE)</f>
        <v>18.3</v>
      </c>
      <c r="AN1086">
        <f>VLOOKUP($G1086,county_facts!$A:$BB,36,FALSE)</f>
        <v>3162</v>
      </c>
      <c r="AO1086">
        <f>VLOOKUP($G1086,county_facts!$A:$BB,37,FALSE)</f>
        <v>50672</v>
      </c>
      <c r="AP1086">
        <f>VLOOKUP($G1086,county_facts!$A:$BB,38,FALSE)</f>
        <v>0.2</v>
      </c>
      <c r="AQ1086">
        <f>VLOOKUP($G1086,county_facts!$A:$BB,39,FALSE)</f>
        <v>9280</v>
      </c>
      <c r="AR1086">
        <f>VLOOKUP($G1086,county_facts!$A:$BB,40,FALSE)</f>
        <v>11125</v>
      </c>
      <c r="AS1086">
        <f>VLOOKUP($G1086,county_facts!$A:$BB,41,FALSE)</f>
        <v>8.6999999999999993</v>
      </c>
      <c r="AT1086">
        <f>VLOOKUP($G1086,county_facts!$A:$BB,42,FALSE)</f>
        <v>0</v>
      </c>
      <c r="AU1086">
        <f>VLOOKUP($G1086,county_facts!$A:$BB,43,FALSE)</f>
        <v>2.2999999999999998</v>
      </c>
      <c r="AV1086">
        <f>VLOOKUP($G1086,county_facts!$A:$BB,44,FALSE)</f>
        <v>0</v>
      </c>
      <c r="AW1086">
        <f>VLOOKUP($G1086,county_facts!$A:$BB,45,FALSE)</f>
        <v>0</v>
      </c>
      <c r="AX1086">
        <f>VLOOKUP($G1086,county_facts!$A:$BB,46,FALSE)</f>
        <v>27.1</v>
      </c>
      <c r="AY1086">
        <f>VLOOKUP($G1086,county_facts!$A:$BB,47,FALSE)</f>
        <v>3163071</v>
      </c>
      <c r="AZ1086">
        <f>VLOOKUP($G1086,county_facts!$A:$BB,48,FALSE)</f>
        <v>655841</v>
      </c>
      <c r="BA1086">
        <f>VLOOKUP($G1086,county_facts!$A:$BB,49,FALSE)</f>
        <v>1968813</v>
      </c>
      <c r="BB1086">
        <f>VLOOKUP($G1086,county_facts!$A:$BB,50,FALSE)</f>
        <v>13595</v>
      </c>
      <c r="BC1086">
        <f>VLOOKUP($G1086,county_facts!$A:$BB,51,FALSE)</f>
        <v>219415</v>
      </c>
      <c r="BD1086">
        <f>VLOOKUP($G1086,county_facts!$A:$BB,52,FALSE)</f>
        <v>606</v>
      </c>
      <c r="BE1086">
        <f>VLOOKUP($G1086,county_facts!$A:$BB,53,FALSE)</f>
        <v>423.94</v>
      </c>
      <c r="BF1086">
        <f>VLOOKUP($G1086,county_facts!$A:$BB,54,FALSE)</f>
        <v>356.5</v>
      </c>
    </row>
    <row r="1087" spans="1:58" x14ac:dyDescent="0.3">
      <c r="A1087" t="s">
        <v>9</v>
      </c>
      <c r="B1087" t="s">
        <v>479</v>
      </c>
      <c r="C1087">
        <v>4346</v>
      </c>
      <c r="D1087" t="s">
        <v>403</v>
      </c>
      <c r="E1087">
        <v>12000</v>
      </c>
      <c r="F1087">
        <v>0.362166667</v>
      </c>
      <c r="G1087">
        <v>37001</v>
      </c>
      <c r="H1087">
        <f>VLOOKUP($G1087,county_facts!$A:$BB,4,FALSE)</f>
        <v>155792</v>
      </c>
      <c r="I1087">
        <f>VLOOKUP($G1087,county_facts!$A:$BB,5,FALSE)</f>
        <v>151241</v>
      </c>
      <c r="J1087">
        <f>VLOOKUP($G1087,county_facts!$A:$BB,6,FALSE)</f>
        <v>3</v>
      </c>
      <c r="K1087">
        <f>VLOOKUP($G1087,county_facts!$A:$BB,7,FALSE)</f>
        <v>151131</v>
      </c>
      <c r="L1087">
        <f>VLOOKUP($G1087,county_facts!$A:$BB,8,FALSE)</f>
        <v>5.8</v>
      </c>
      <c r="M1087">
        <f>VLOOKUP($G1087,county_facts!$A:$BB,9,FALSE)</f>
        <v>22.9</v>
      </c>
      <c r="N1087">
        <f>VLOOKUP($G1087,county_facts!$A:$BB,10,FALSE)</f>
        <v>16.100000000000001</v>
      </c>
      <c r="O1087">
        <f>VLOOKUP($G1087,county_facts!$A:$BB,11,FALSE)</f>
        <v>52.3</v>
      </c>
      <c r="P1087">
        <f>VLOOKUP($G1087,county_facts!$A:$BB,12,FALSE)</f>
        <v>75.5</v>
      </c>
      <c r="Q1087">
        <f>VLOOKUP($G1087,county_facts!$A:$BB,13,FALSE)</f>
        <v>19.5</v>
      </c>
      <c r="R1087">
        <f>VLOOKUP($G1087,county_facts!$A:$BB,14,FALSE)</f>
        <v>1.4</v>
      </c>
      <c r="S1087">
        <f>VLOOKUP($G1087,county_facts!$A:$BB,15,FALSE)</f>
        <v>1.6</v>
      </c>
      <c r="T1087">
        <f>VLOOKUP($G1087,county_facts!$A:$BB,16,FALSE)</f>
        <v>0.1</v>
      </c>
      <c r="U1087">
        <f>VLOOKUP($G1087,county_facts!$A:$BB,17,FALSE)</f>
        <v>1.9</v>
      </c>
      <c r="V1087">
        <f>VLOOKUP($G1087,county_facts!$A:$BB,18,FALSE)</f>
        <v>12.1</v>
      </c>
      <c r="W1087">
        <f>VLOOKUP($G1087,county_facts!$A:$BB,19,FALSE)</f>
        <v>65.7</v>
      </c>
      <c r="X1087">
        <f>VLOOKUP($G1087,county_facts!$A:$BB,20,FALSE)</f>
        <v>85.3</v>
      </c>
      <c r="Y1087">
        <f>VLOOKUP($G1087,county_facts!$A:$BB,21,FALSE)</f>
        <v>7.6</v>
      </c>
      <c r="Z1087">
        <f>VLOOKUP($G1087,county_facts!$A:$BB,22,FALSE)</f>
        <v>11.8</v>
      </c>
      <c r="AA1087">
        <f>VLOOKUP($G1087,county_facts!$A:$BB,23,FALSE)</f>
        <v>83</v>
      </c>
      <c r="AB1087">
        <f>VLOOKUP($G1087,county_facts!$A:$BB,24,FALSE)</f>
        <v>21.7</v>
      </c>
      <c r="AC1087">
        <f>VLOOKUP($G1087,county_facts!$A:$BB,25,FALSE)</f>
        <v>10719</v>
      </c>
      <c r="AD1087">
        <f>VLOOKUP($G1087,county_facts!$A:$BB,26,FALSE)</f>
        <v>23.3</v>
      </c>
      <c r="AE1087">
        <f>VLOOKUP($G1087,county_facts!$A:$BB,27,FALSE)</f>
        <v>68102</v>
      </c>
      <c r="AF1087">
        <f>VLOOKUP($G1087,county_facts!$A:$BB,28,FALSE)</f>
        <v>67.099999999999994</v>
      </c>
      <c r="AG1087">
        <f>VLOOKUP($G1087,county_facts!$A:$BB,29,FALSE)</f>
        <v>17</v>
      </c>
      <c r="AH1087">
        <f>VLOOKUP($G1087,county_facts!$A:$BB,30,FALSE)</f>
        <v>137000</v>
      </c>
      <c r="AI1087">
        <f>VLOOKUP($G1087,county_facts!$A:$BB,31,FALSE)</f>
        <v>60139</v>
      </c>
      <c r="AJ1087">
        <f>VLOOKUP($G1087,county_facts!$A:$BB,32,FALSE)</f>
        <v>2.46</v>
      </c>
      <c r="AK1087">
        <f>VLOOKUP($G1087,county_facts!$A:$BB,33,FALSE)</f>
        <v>23166</v>
      </c>
      <c r="AL1087">
        <f>VLOOKUP($G1087,county_facts!$A:$BB,34,FALSE)</f>
        <v>43043</v>
      </c>
      <c r="AM1087">
        <f>VLOOKUP($G1087,county_facts!$A:$BB,35,FALSE)</f>
        <v>18.3</v>
      </c>
      <c r="AN1087">
        <f>VLOOKUP($G1087,county_facts!$A:$BB,36,FALSE)</f>
        <v>3162</v>
      </c>
      <c r="AO1087">
        <f>VLOOKUP($G1087,county_facts!$A:$BB,37,FALSE)</f>
        <v>50672</v>
      </c>
      <c r="AP1087">
        <f>VLOOKUP($G1087,county_facts!$A:$BB,38,FALSE)</f>
        <v>0.2</v>
      </c>
      <c r="AQ1087">
        <f>VLOOKUP($G1087,county_facts!$A:$BB,39,FALSE)</f>
        <v>9280</v>
      </c>
      <c r="AR1087">
        <f>VLOOKUP($G1087,county_facts!$A:$BB,40,FALSE)</f>
        <v>11125</v>
      </c>
      <c r="AS1087">
        <f>VLOOKUP($G1087,county_facts!$A:$BB,41,FALSE)</f>
        <v>8.6999999999999993</v>
      </c>
      <c r="AT1087">
        <f>VLOOKUP($G1087,county_facts!$A:$BB,42,FALSE)</f>
        <v>0</v>
      </c>
      <c r="AU1087">
        <f>VLOOKUP($G1087,county_facts!$A:$BB,43,FALSE)</f>
        <v>2.2999999999999998</v>
      </c>
      <c r="AV1087">
        <f>VLOOKUP($G1087,county_facts!$A:$BB,44,FALSE)</f>
        <v>0</v>
      </c>
      <c r="AW1087">
        <f>VLOOKUP($G1087,county_facts!$A:$BB,45,FALSE)</f>
        <v>0</v>
      </c>
      <c r="AX1087">
        <f>VLOOKUP($G1087,county_facts!$A:$BB,46,FALSE)</f>
        <v>27.1</v>
      </c>
      <c r="AY1087">
        <f>VLOOKUP($G1087,county_facts!$A:$BB,47,FALSE)</f>
        <v>3163071</v>
      </c>
      <c r="AZ1087">
        <f>VLOOKUP($G1087,county_facts!$A:$BB,48,FALSE)</f>
        <v>655841</v>
      </c>
      <c r="BA1087">
        <f>VLOOKUP($G1087,county_facts!$A:$BB,49,FALSE)</f>
        <v>1968813</v>
      </c>
      <c r="BB1087">
        <f>VLOOKUP($G1087,county_facts!$A:$BB,50,FALSE)</f>
        <v>13595</v>
      </c>
      <c r="BC1087">
        <f>VLOOKUP($G1087,county_facts!$A:$BB,51,FALSE)</f>
        <v>219415</v>
      </c>
      <c r="BD1087">
        <f>VLOOKUP($G1087,county_facts!$A:$BB,52,FALSE)</f>
        <v>606</v>
      </c>
      <c r="BE1087">
        <f>VLOOKUP($G1087,county_facts!$A:$BB,53,FALSE)</f>
        <v>423.94</v>
      </c>
      <c r="BF1087">
        <f>VLOOKUP($G1087,county_facts!$A:$BB,54,FALSE)</f>
        <v>356.5</v>
      </c>
    </row>
    <row r="1088" spans="1:58" x14ac:dyDescent="0.3">
      <c r="A1088" t="s">
        <v>392</v>
      </c>
      <c r="B1088" t="s">
        <v>393</v>
      </c>
      <c r="C1088">
        <v>2670</v>
      </c>
      <c r="D1088" t="s">
        <v>394</v>
      </c>
      <c r="E1088">
        <v>3792</v>
      </c>
      <c r="F1088">
        <v>0.70411392399999995</v>
      </c>
      <c r="G1088">
        <v>33001</v>
      </c>
      <c r="H1088">
        <f>VLOOKUP($G1088,county_facts!$A:$BB,4,FALSE)</f>
        <v>60305</v>
      </c>
      <c r="I1088">
        <f>VLOOKUP($G1088,county_facts!$A:$BB,5,FALSE)</f>
        <v>60092</v>
      </c>
      <c r="J1088">
        <f>VLOOKUP($G1088,county_facts!$A:$BB,6,FALSE)</f>
        <v>0.4</v>
      </c>
      <c r="K1088">
        <f>VLOOKUP($G1088,county_facts!$A:$BB,7,FALSE)</f>
        <v>60088</v>
      </c>
      <c r="L1088">
        <f>VLOOKUP($G1088,county_facts!$A:$BB,8,FALSE)</f>
        <v>4.7</v>
      </c>
      <c r="M1088">
        <f>VLOOKUP($G1088,county_facts!$A:$BB,9,FALSE)</f>
        <v>19.5</v>
      </c>
      <c r="N1088">
        <f>VLOOKUP($G1088,county_facts!$A:$BB,10,FALSE)</f>
        <v>19.899999999999999</v>
      </c>
      <c r="O1088">
        <f>VLOOKUP($G1088,county_facts!$A:$BB,11,FALSE)</f>
        <v>50.8</v>
      </c>
      <c r="P1088">
        <f>VLOOKUP($G1088,county_facts!$A:$BB,12,FALSE)</f>
        <v>96.4</v>
      </c>
      <c r="Q1088">
        <f>VLOOKUP($G1088,county_facts!$A:$BB,13,FALSE)</f>
        <v>0.8</v>
      </c>
      <c r="R1088">
        <f>VLOOKUP($G1088,county_facts!$A:$BB,14,FALSE)</f>
        <v>0.3</v>
      </c>
      <c r="S1088">
        <f>VLOOKUP($G1088,county_facts!$A:$BB,15,FALSE)</f>
        <v>1.2</v>
      </c>
      <c r="T1088">
        <f>VLOOKUP($G1088,county_facts!$A:$BB,16,FALSE)</f>
        <v>0</v>
      </c>
      <c r="U1088">
        <f>VLOOKUP($G1088,county_facts!$A:$BB,17,FALSE)</f>
        <v>1.4</v>
      </c>
      <c r="V1088">
        <f>VLOOKUP($G1088,county_facts!$A:$BB,18,FALSE)</f>
        <v>1.6</v>
      </c>
      <c r="W1088">
        <f>VLOOKUP($G1088,county_facts!$A:$BB,19,FALSE)</f>
        <v>95</v>
      </c>
      <c r="X1088">
        <f>VLOOKUP($G1088,county_facts!$A:$BB,20,FALSE)</f>
        <v>89.3</v>
      </c>
      <c r="Y1088">
        <f>VLOOKUP($G1088,county_facts!$A:$BB,21,FALSE)</f>
        <v>3.2</v>
      </c>
      <c r="Z1088">
        <f>VLOOKUP($G1088,county_facts!$A:$BB,22,FALSE)</f>
        <v>3.9</v>
      </c>
      <c r="AA1088">
        <f>VLOOKUP($G1088,county_facts!$A:$BB,23,FALSE)</f>
        <v>90.6</v>
      </c>
      <c r="AB1088">
        <f>VLOOKUP($G1088,county_facts!$A:$BB,24,FALSE)</f>
        <v>28</v>
      </c>
      <c r="AC1088">
        <f>VLOOKUP($G1088,county_facts!$A:$BB,25,FALSE)</f>
        <v>6380</v>
      </c>
      <c r="AD1088">
        <f>VLOOKUP($G1088,county_facts!$A:$BB,26,FALSE)</f>
        <v>27.3</v>
      </c>
      <c r="AE1088">
        <f>VLOOKUP($G1088,county_facts!$A:$BB,27,FALSE)</f>
        <v>37672</v>
      </c>
      <c r="AF1088">
        <f>VLOOKUP($G1088,county_facts!$A:$BB,28,FALSE)</f>
        <v>75.099999999999994</v>
      </c>
      <c r="AG1088">
        <f>VLOOKUP($G1088,county_facts!$A:$BB,29,FALSE)</f>
        <v>17.8</v>
      </c>
      <c r="AH1088">
        <f>VLOOKUP($G1088,county_facts!$A:$BB,30,FALSE)</f>
        <v>219900</v>
      </c>
      <c r="AI1088">
        <f>VLOOKUP($G1088,county_facts!$A:$BB,31,FALSE)</f>
        <v>25049</v>
      </c>
      <c r="AJ1088">
        <f>VLOOKUP($G1088,county_facts!$A:$BB,32,FALSE)</f>
        <v>2.37</v>
      </c>
      <c r="AK1088">
        <f>VLOOKUP($G1088,county_facts!$A:$BB,33,FALSE)</f>
        <v>30518</v>
      </c>
      <c r="AL1088">
        <f>VLOOKUP($G1088,county_facts!$A:$BB,34,FALSE)</f>
        <v>58654</v>
      </c>
      <c r="AM1088">
        <f>VLOOKUP($G1088,county_facts!$A:$BB,35,FALSE)</f>
        <v>9.9</v>
      </c>
      <c r="AN1088">
        <f>VLOOKUP($G1088,county_facts!$A:$BB,36,FALSE)</f>
        <v>1763</v>
      </c>
      <c r="AO1088">
        <f>VLOOKUP($G1088,county_facts!$A:$BB,37,FALSE)</f>
        <v>20289</v>
      </c>
      <c r="AP1088">
        <f>VLOOKUP($G1088,county_facts!$A:$BB,38,FALSE)</f>
        <v>-0.3</v>
      </c>
      <c r="AQ1088">
        <f>VLOOKUP($G1088,county_facts!$A:$BB,39,FALSE)</f>
        <v>5524</v>
      </c>
      <c r="AR1088">
        <f>VLOOKUP($G1088,county_facts!$A:$BB,40,FALSE)</f>
        <v>7187</v>
      </c>
      <c r="AS1088">
        <f>VLOOKUP($G1088,county_facts!$A:$BB,41,FALSE)</f>
        <v>0</v>
      </c>
      <c r="AT1088">
        <f>VLOOKUP($G1088,county_facts!$A:$BB,42,FALSE)</f>
        <v>0</v>
      </c>
      <c r="AU1088">
        <f>VLOOKUP($G1088,county_facts!$A:$BB,43,FALSE)</f>
        <v>0.8</v>
      </c>
      <c r="AV1088">
        <f>VLOOKUP($G1088,county_facts!$A:$BB,44,FALSE)</f>
        <v>0</v>
      </c>
      <c r="AW1088">
        <f>VLOOKUP($G1088,county_facts!$A:$BB,45,FALSE)</f>
        <v>0</v>
      </c>
      <c r="AX1088">
        <f>VLOOKUP($G1088,county_facts!$A:$BB,46,FALSE)</f>
        <v>23.7</v>
      </c>
      <c r="AY1088">
        <f>VLOOKUP($G1088,county_facts!$A:$BB,47,FALSE)</f>
        <v>687068</v>
      </c>
      <c r="AZ1088">
        <f>VLOOKUP($G1088,county_facts!$A:$BB,48,FALSE)</f>
        <v>0</v>
      </c>
      <c r="BA1088">
        <f>VLOOKUP($G1088,county_facts!$A:$BB,49,FALSE)</f>
        <v>1348651</v>
      </c>
      <c r="BB1088">
        <f>VLOOKUP($G1088,county_facts!$A:$BB,50,FALSE)</f>
        <v>22099</v>
      </c>
      <c r="BC1088">
        <f>VLOOKUP($G1088,county_facts!$A:$BB,51,FALSE)</f>
        <v>151572</v>
      </c>
      <c r="BD1088">
        <f>VLOOKUP($G1088,county_facts!$A:$BB,52,FALSE)</f>
        <v>198</v>
      </c>
      <c r="BE1088">
        <f>VLOOKUP($G1088,county_facts!$A:$BB,53,FALSE)</f>
        <v>400.23</v>
      </c>
      <c r="BF1088">
        <f>VLOOKUP($G1088,county_facts!$A:$BB,54,FALSE)</f>
        <v>150.1</v>
      </c>
    </row>
    <row r="1089" spans="1:58" x14ac:dyDescent="0.3">
      <c r="A1089" t="s">
        <v>395</v>
      </c>
      <c r="B1089" t="s">
        <v>393</v>
      </c>
      <c r="C1089">
        <v>1122</v>
      </c>
      <c r="D1089" t="s">
        <v>394</v>
      </c>
      <c r="E1089">
        <v>3792</v>
      </c>
      <c r="F1089">
        <v>0.295886076</v>
      </c>
      <c r="G1089">
        <v>33001</v>
      </c>
      <c r="H1089">
        <f>VLOOKUP($G1089,county_facts!$A:$BB,4,FALSE)</f>
        <v>60305</v>
      </c>
      <c r="I1089">
        <f>VLOOKUP($G1089,county_facts!$A:$BB,5,FALSE)</f>
        <v>60092</v>
      </c>
      <c r="J1089">
        <f>VLOOKUP($G1089,county_facts!$A:$BB,6,FALSE)</f>
        <v>0.4</v>
      </c>
      <c r="K1089">
        <f>VLOOKUP($G1089,county_facts!$A:$BB,7,FALSE)</f>
        <v>60088</v>
      </c>
      <c r="L1089">
        <f>VLOOKUP($G1089,county_facts!$A:$BB,8,FALSE)</f>
        <v>4.7</v>
      </c>
      <c r="M1089">
        <f>VLOOKUP($G1089,county_facts!$A:$BB,9,FALSE)</f>
        <v>19.5</v>
      </c>
      <c r="N1089">
        <f>VLOOKUP($G1089,county_facts!$A:$BB,10,FALSE)</f>
        <v>19.899999999999999</v>
      </c>
      <c r="O1089">
        <f>VLOOKUP($G1089,county_facts!$A:$BB,11,FALSE)</f>
        <v>50.8</v>
      </c>
      <c r="P1089">
        <f>VLOOKUP($G1089,county_facts!$A:$BB,12,FALSE)</f>
        <v>96.4</v>
      </c>
      <c r="Q1089">
        <f>VLOOKUP($G1089,county_facts!$A:$BB,13,FALSE)</f>
        <v>0.8</v>
      </c>
      <c r="R1089">
        <f>VLOOKUP($G1089,county_facts!$A:$BB,14,FALSE)</f>
        <v>0.3</v>
      </c>
      <c r="S1089">
        <f>VLOOKUP($G1089,county_facts!$A:$BB,15,FALSE)</f>
        <v>1.2</v>
      </c>
      <c r="T1089">
        <f>VLOOKUP($G1089,county_facts!$A:$BB,16,FALSE)</f>
        <v>0</v>
      </c>
      <c r="U1089">
        <f>VLOOKUP($G1089,county_facts!$A:$BB,17,FALSE)</f>
        <v>1.4</v>
      </c>
      <c r="V1089">
        <f>VLOOKUP($G1089,county_facts!$A:$BB,18,FALSE)</f>
        <v>1.6</v>
      </c>
      <c r="W1089">
        <f>VLOOKUP($G1089,county_facts!$A:$BB,19,FALSE)</f>
        <v>95</v>
      </c>
      <c r="X1089">
        <f>VLOOKUP($G1089,county_facts!$A:$BB,20,FALSE)</f>
        <v>89.3</v>
      </c>
      <c r="Y1089">
        <f>VLOOKUP($G1089,county_facts!$A:$BB,21,FALSE)</f>
        <v>3.2</v>
      </c>
      <c r="Z1089">
        <f>VLOOKUP($G1089,county_facts!$A:$BB,22,FALSE)</f>
        <v>3.9</v>
      </c>
      <c r="AA1089">
        <f>VLOOKUP($G1089,county_facts!$A:$BB,23,FALSE)</f>
        <v>90.6</v>
      </c>
      <c r="AB1089">
        <f>VLOOKUP($G1089,county_facts!$A:$BB,24,FALSE)</f>
        <v>28</v>
      </c>
      <c r="AC1089">
        <f>VLOOKUP($G1089,county_facts!$A:$BB,25,FALSE)</f>
        <v>6380</v>
      </c>
      <c r="AD1089">
        <f>VLOOKUP($G1089,county_facts!$A:$BB,26,FALSE)</f>
        <v>27.3</v>
      </c>
      <c r="AE1089">
        <f>VLOOKUP($G1089,county_facts!$A:$BB,27,FALSE)</f>
        <v>37672</v>
      </c>
      <c r="AF1089">
        <f>VLOOKUP($G1089,county_facts!$A:$BB,28,FALSE)</f>
        <v>75.099999999999994</v>
      </c>
      <c r="AG1089">
        <f>VLOOKUP($G1089,county_facts!$A:$BB,29,FALSE)</f>
        <v>17.8</v>
      </c>
      <c r="AH1089">
        <f>VLOOKUP($G1089,county_facts!$A:$BB,30,FALSE)</f>
        <v>219900</v>
      </c>
      <c r="AI1089">
        <f>VLOOKUP($G1089,county_facts!$A:$BB,31,FALSE)</f>
        <v>25049</v>
      </c>
      <c r="AJ1089">
        <f>VLOOKUP($G1089,county_facts!$A:$BB,32,FALSE)</f>
        <v>2.37</v>
      </c>
      <c r="AK1089">
        <f>VLOOKUP($G1089,county_facts!$A:$BB,33,FALSE)</f>
        <v>30518</v>
      </c>
      <c r="AL1089">
        <f>VLOOKUP($G1089,county_facts!$A:$BB,34,FALSE)</f>
        <v>58654</v>
      </c>
      <c r="AM1089">
        <f>VLOOKUP($G1089,county_facts!$A:$BB,35,FALSE)</f>
        <v>9.9</v>
      </c>
      <c r="AN1089">
        <f>VLOOKUP($G1089,county_facts!$A:$BB,36,FALSE)</f>
        <v>1763</v>
      </c>
      <c r="AO1089">
        <f>VLOOKUP($G1089,county_facts!$A:$BB,37,FALSE)</f>
        <v>20289</v>
      </c>
      <c r="AP1089">
        <f>VLOOKUP($G1089,county_facts!$A:$BB,38,FALSE)</f>
        <v>-0.3</v>
      </c>
      <c r="AQ1089">
        <f>VLOOKUP($G1089,county_facts!$A:$BB,39,FALSE)</f>
        <v>5524</v>
      </c>
      <c r="AR1089">
        <f>VLOOKUP($G1089,county_facts!$A:$BB,40,FALSE)</f>
        <v>7187</v>
      </c>
      <c r="AS1089">
        <f>VLOOKUP($G1089,county_facts!$A:$BB,41,FALSE)</f>
        <v>0</v>
      </c>
      <c r="AT1089">
        <f>VLOOKUP($G1089,county_facts!$A:$BB,42,FALSE)</f>
        <v>0</v>
      </c>
      <c r="AU1089">
        <f>VLOOKUP($G1089,county_facts!$A:$BB,43,FALSE)</f>
        <v>0.8</v>
      </c>
      <c r="AV1089">
        <f>VLOOKUP($G1089,county_facts!$A:$BB,44,FALSE)</f>
        <v>0</v>
      </c>
      <c r="AW1089">
        <f>VLOOKUP($G1089,county_facts!$A:$BB,45,FALSE)</f>
        <v>0</v>
      </c>
      <c r="AX1089">
        <f>VLOOKUP($G1089,county_facts!$A:$BB,46,FALSE)</f>
        <v>23.7</v>
      </c>
      <c r="AY1089">
        <f>VLOOKUP($G1089,county_facts!$A:$BB,47,FALSE)</f>
        <v>687068</v>
      </c>
      <c r="AZ1089">
        <f>VLOOKUP($G1089,county_facts!$A:$BB,48,FALSE)</f>
        <v>0</v>
      </c>
      <c r="BA1089">
        <f>VLOOKUP($G1089,county_facts!$A:$BB,49,FALSE)</f>
        <v>1348651</v>
      </c>
      <c r="BB1089">
        <f>VLOOKUP($G1089,county_facts!$A:$BB,50,FALSE)</f>
        <v>22099</v>
      </c>
      <c r="BC1089">
        <f>VLOOKUP($G1089,county_facts!$A:$BB,51,FALSE)</f>
        <v>151572</v>
      </c>
      <c r="BD1089">
        <f>VLOOKUP($G1089,county_facts!$A:$BB,52,FALSE)</f>
        <v>198</v>
      </c>
      <c r="BE1089">
        <f>VLOOKUP($G1089,county_facts!$A:$BB,53,FALSE)</f>
        <v>400.23</v>
      </c>
      <c r="BF1089">
        <f>VLOOKUP($G1089,county_facts!$A:$BB,54,FALSE)</f>
        <v>150.1</v>
      </c>
    </row>
    <row r="1090" spans="1:58" x14ac:dyDescent="0.3">
      <c r="A1090" t="s">
        <v>392</v>
      </c>
      <c r="B1090" t="s">
        <v>124</v>
      </c>
      <c r="C1090">
        <v>2605</v>
      </c>
      <c r="D1090" t="s">
        <v>394</v>
      </c>
      <c r="E1090">
        <v>3625</v>
      </c>
      <c r="F1090">
        <v>0.71862068999999995</v>
      </c>
      <c r="G1090">
        <v>33003</v>
      </c>
      <c r="H1090">
        <f>VLOOKUP($G1090,county_facts!$A:$BB,4,FALSE)</f>
        <v>47399</v>
      </c>
      <c r="I1090">
        <f>VLOOKUP($G1090,county_facts!$A:$BB,5,FALSE)</f>
        <v>47820</v>
      </c>
      <c r="J1090">
        <f>VLOOKUP($G1090,county_facts!$A:$BB,6,FALSE)</f>
        <v>-0.9</v>
      </c>
      <c r="K1090">
        <f>VLOOKUP($G1090,county_facts!$A:$BB,7,FALSE)</f>
        <v>47818</v>
      </c>
      <c r="L1090">
        <f>VLOOKUP($G1090,county_facts!$A:$BB,8,FALSE)</f>
        <v>3.8</v>
      </c>
      <c r="M1090">
        <f>VLOOKUP($G1090,county_facts!$A:$BB,9,FALSE)</f>
        <v>16.8</v>
      </c>
      <c r="N1090">
        <f>VLOOKUP($G1090,county_facts!$A:$BB,10,FALSE)</f>
        <v>24.5</v>
      </c>
      <c r="O1090">
        <f>VLOOKUP($G1090,county_facts!$A:$BB,11,FALSE)</f>
        <v>50.4</v>
      </c>
      <c r="P1090">
        <f>VLOOKUP($G1090,county_facts!$A:$BB,12,FALSE)</f>
        <v>97.3</v>
      </c>
      <c r="Q1090">
        <f>VLOOKUP($G1090,county_facts!$A:$BB,13,FALSE)</f>
        <v>0.5</v>
      </c>
      <c r="R1090">
        <f>VLOOKUP($G1090,county_facts!$A:$BB,14,FALSE)</f>
        <v>0.3</v>
      </c>
      <c r="S1090">
        <f>VLOOKUP($G1090,county_facts!$A:$BB,15,FALSE)</f>
        <v>0.7</v>
      </c>
      <c r="T1090">
        <f>VLOOKUP($G1090,county_facts!$A:$BB,16,FALSE)</f>
        <v>0</v>
      </c>
      <c r="U1090">
        <f>VLOOKUP($G1090,county_facts!$A:$BB,17,FALSE)</f>
        <v>1.2</v>
      </c>
      <c r="V1090">
        <f>VLOOKUP($G1090,county_facts!$A:$BB,18,FALSE)</f>
        <v>1.4</v>
      </c>
      <c r="W1090">
        <f>VLOOKUP($G1090,county_facts!$A:$BB,19,FALSE)</f>
        <v>96.1</v>
      </c>
      <c r="X1090">
        <f>VLOOKUP($G1090,county_facts!$A:$BB,20,FALSE)</f>
        <v>89.1</v>
      </c>
      <c r="Y1090">
        <f>VLOOKUP($G1090,county_facts!$A:$BB,21,FALSE)</f>
        <v>3</v>
      </c>
      <c r="Z1090">
        <f>VLOOKUP($G1090,county_facts!$A:$BB,22,FALSE)</f>
        <v>2.9</v>
      </c>
      <c r="AA1090">
        <f>VLOOKUP($G1090,county_facts!$A:$BB,23,FALSE)</f>
        <v>91.9</v>
      </c>
      <c r="AB1090">
        <f>VLOOKUP($G1090,county_facts!$A:$BB,24,FALSE)</f>
        <v>31.2</v>
      </c>
      <c r="AC1090">
        <f>VLOOKUP($G1090,county_facts!$A:$BB,25,FALSE)</f>
        <v>5757</v>
      </c>
      <c r="AD1090">
        <f>VLOOKUP($G1090,county_facts!$A:$BB,26,FALSE)</f>
        <v>25</v>
      </c>
      <c r="AE1090">
        <f>VLOOKUP($G1090,county_facts!$A:$BB,27,FALSE)</f>
        <v>40232</v>
      </c>
      <c r="AF1090">
        <f>VLOOKUP($G1090,county_facts!$A:$BB,28,FALSE)</f>
        <v>80.599999999999994</v>
      </c>
      <c r="AG1090">
        <f>VLOOKUP($G1090,county_facts!$A:$BB,29,FALSE)</f>
        <v>15</v>
      </c>
      <c r="AH1090">
        <f>VLOOKUP($G1090,county_facts!$A:$BB,30,FALSE)</f>
        <v>226200</v>
      </c>
      <c r="AI1090">
        <f>VLOOKUP($G1090,county_facts!$A:$BB,31,FALSE)</f>
        <v>20922</v>
      </c>
      <c r="AJ1090">
        <f>VLOOKUP($G1090,county_facts!$A:$BB,32,FALSE)</f>
        <v>2.25</v>
      </c>
      <c r="AK1090">
        <f>VLOOKUP($G1090,county_facts!$A:$BB,33,FALSE)</f>
        <v>31558</v>
      </c>
      <c r="AL1090">
        <f>VLOOKUP($G1090,county_facts!$A:$BB,34,FALSE)</f>
        <v>50866</v>
      </c>
      <c r="AM1090">
        <f>VLOOKUP($G1090,county_facts!$A:$BB,35,FALSE)</f>
        <v>10.1</v>
      </c>
      <c r="AN1090">
        <f>VLOOKUP($G1090,county_facts!$A:$BB,36,FALSE)</f>
        <v>1834</v>
      </c>
      <c r="AO1090">
        <f>VLOOKUP($G1090,county_facts!$A:$BB,37,FALSE)</f>
        <v>16624</v>
      </c>
      <c r="AP1090">
        <f>VLOOKUP($G1090,county_facts!$A:$BB,38,FALSE)</f>
        <v>-0.9</v>
      </c>
      <c r="AQ1090">
        <f>VLOOKUP($G1090,county_facts!$A:$BB,39,FALSE)</f>
        <v>5384</v>
      </c>
      <c r="AR1090">
        <f>VLOOKUP($G1090,county_facts!$A:$BB,40,FALSE)</f>
        <v>7392</v>
      </c>
      <c r="AS1090">
        <f>VLOOKUP($G1090,county_facts!$A:$BB,41,FALSE)</f>
        <v>0</v>
      </c>
      <c r="AT1090">
        <f>VLOOKUP($G1090,county_facts!$A:$BB,42,FALSE)</f>
        <v>0</v>
      </c>
      <c r="AU1090">
        <f>VLOOKUP($G1090,county_facts!$A:$BB,43,FALSE)</f>
        <v>0.9</v>
      </c>
      <c r="AV1090">
        <f>VLOOKUP($G1090,county_facts!$A:$BB,44,FALSE)</f>
        <v>0</v>
      </c>
      <c r="AW1090">
        <f>VLOOKUP($G1090,county_facts!$A:$BB,45,FALSE)</f>
        <v>0.4</v>
      </c>
      <c r="AX1090">
        <f>VLOOKUP($G1090,county_facts!$A:$BB,46,FALSE)</f>
        <v>19.600000000000001</v>
      </c>
      <c r="AY1090">
        <f>VLOOKUP($G1090,county_facts!$A:$BB,47,FALSE)</f>
        <v>213380</v>
      </c>
      <c r="AZ1090">
        <f>VLOOKUP($G1090,county_facts!$A:$BB,48,FALSE)</f>
        <v>0</v>
      </c>
      <c r="BA1090">
        <f>VLOOKUP($G1090,county_facts!$A:$BB,49,FALSE)</f>
        <v>889015</v>
      </c>
      <c r="BB1090">
        <f>VLOOKUP($G1090,county_facts!$A:$BB,50,FALSE)</f>
        <v>18569</v>
      </c>
      <c r="BC1090">
        <f>VLOOKUP($G1090,county_facts!$A:$BB,51,FALSE)</f>
        <v>214906</v>
      </c>
      <c r="BD1090">
        <f>VLOOKUP($G1090,county_facts!$A:$BB,52,FALSE)</f>
        <v>197</v>
      </c>
      <c r="BE1090">
        <f>VLOOKUP($G1090,county_facts!$A:$BB,53,FALSE)</f>
        <v>931.06</v>
      </c>
      <c r="BF1090">
        <f>VLOOKUP($G1090,county_facts!$A:$BB,54,FALSE)</f>
        <v>51.4</v>
      </c>
    </row>
    <row r="1091" spans="1:58" x14ac:dyDescent="0.3">
      <c r="A1091" t="s">
        <v>395</v>
      </c>
      <c r="B1091" t="s">
        <v>124</v>
      </c>
      <c r="C1091">
        <v>1020</v>
      </c>
      <c r="D1091" t="s">
        <v>394</v>
      </c>
      <c r="E1091">
        <v>3625</v>
      </c>
      <c r="F1091">
        <v>0.28137930999999999</v>
      </c>
      <c r="G1091">
        <v>33003</v>
      </c>
      <c r="H1091">
        <f>VLOOKUP($G1091,county_facts!$A:$BB,4,FALSE)</f>
        <v>47399</v>
      </c>
      <c r="I1091">
        <f>VLOOKUP($G1091,county_facts!$A:$BB,5,FALSE)</f>
        <v>47820</v>
      </c>
      <c r="J1091">
        <f>VLOOKUP($G1091,county_facts!$A:$BB,6,FALSE)</f>
        <v>-0.9</v>
      </c>
      <c r="K1091">
        <f>VLOOKUP($G1091,county_facts!$A:$BB,7,FALSE)</f>
        <v>47818</v>
      </c>
      <c r="L1091">
        <f>VLOOKUP($G1091,county_facts!$A:$BB,8,FALSE)</f>
        <v>3.8</v>
      </c>
      <c r="M1091">
        <f>VLOOKUP($G1091,county_facts!$A:$BB,9,FALSE)</f>
        <v>16.8</v>
      </c>
      <c r="N1091">
        <f>VLOOKUP($G1091,county_facts!$A:$BB,10,FALSE)</f>
        <v>24.5</v>
      </c>
      <c r="O1091">
        <f>VLOOKUP($G1091,county_facts!$A:$BB,11,FALSE)</f>
        <v>50.4</v>
      </c>
      <c r="P1091">
        <f>VLOOKUP($G1091,county_facts!$A:$BB,12,FALSE)</f>
        <v>97.3</v>
      </c>
      <c r="Q1091">
        <f>VLOOKUP($G1091,county_facts!$A:$BB,13,FALSE)</f>
        <v>0.5</v>
      </c>
      <c r="R1091">
        <f>VLOOKUP($G1091,county_facts!$A:$BB,14,FALSE)</f>
        <v>0.3</v>
      </c>
      <c r="S1091">
        <f>VLOOKUP($G1091,county_facts!$A:$BB,15,FALSE)</f>
        <v>0.7</v>
      </c>
      <c r="T1091">
        <f>VLOOKUP($G1091,county_facts!$A:$BB,16,FALSE)</f>
        <v>0</v>
      </c>
      <c r="U1091">
        <f>VLOOKUP($G1091,county_facts!$A:$BB,17,FALSE)</f>
        <v>1.2</v>
      </c>
      <c r="V1091">
        <f>VLOOKUP($G1091,county_facts!$A:$BB,18,FALSE)</f>
        <v>1.4</v>
      </c>
      <c r="W1091">
        <f>VLOOKUP($G1091,county_facts!$A:$BB,19,FALSE)</f>
        <v>96.1</v>
      </c>
      <c r="X1091">
        <f>VLOOKUP($G1091,county_facts!$A:$BB,20,FALSE)</f>
        <v>89.1</v>
      </c>
      <c r="Y1091">
        <f>VLOOKUP($G1091,county_facts!$A:$BB,21,FALSE)</f>
        <v>3</v>
      </c>
      <c r="Z1091">
        <f>VLOOKUP($G1091,county_facts!$A:$BB,22,FALSE)</f>
        <v>2.9</v>
      </c>
      <c r="AA1091">
        <f>VLOOKUP($G1091,county_facts!$A:$BB,23,FALSE)</f>
        <v>91.9</v>
      </c>
      <c r="AB1091">
        <f>VLOOKUP($G1091,county_facts!$A:$BB,24,FALSE)</f>
        <v>31.2</v>
      </c>
      <c r="AC1091">
        <f>VLOOKUP($G1091,county_facts!$A:$BB,25,FALSE)</f>
        <v>5757</v>
      </c>
      <c r="AD1091">
        <f>VLOOKUP($G1091,county_facts!$A:$BB,26,FALSE)</f>
        <v>25</v>
      </c>
      <c r="AE1091">
        <f>VLOOKUP($G1091,county_facts!$A:$BB,27,FALSE)</f>
        <v>40232</v>
      </c>
      <c r="AF1091">
        <f>VLOOKUP($G1091,county_facts!$A:$BB,28,FALSE)</f>
        <v>80.599999999999994</v>
      </c>
      <c r="AG1091">
        <f>VLOOKUP($G1091,county_facts!$A:$BB,29,FALSE)</f>
        <v>15</v>
      </c>
      <c r="AH1091">
        <f>VLOOKUP($G1091,county_facts!$A:$BB,30,FALSE)</f>
        <v>226200</v>
      </c>
      <c r="AI1091">
        <f>VLOOKUP($G1091,county_facts!$A:$BB,31,FALSE)</f>
        <v>20922</v>
      </c>
      <c r="AJ1091">
        <f>VLOOKUP($G1091,county_facts!$A:$BB,32,FALSE)</f>
        <v>2.25</v>
      </c>
      <c r="AK1091">
        <f>VLOOKUP($G1091,county_facts!$A:$BB,33,FALSE)</f>
        <v>31558</v>
      </c>
      <c r="AL1091">
        <f>VLOOKUP($G1091,county_facts!$A:$BB,34,FALSE)</f>
        <v>50866</v>
      </c>
      <c r="AM1091">
        <f>VLOOKUP($G1091,county_facts!$A:$BB,35,FALSE)</f>
        <v>10.1</v>
      </c>
      <c r="AN1091">
        <f>VLOOKUP($G1091,county_facts!$A:$BB,36,FALSE)</f>
        <v>1834</v>
      </c>
      <c r="AO1091">
        <f>VLOOKUP($G1091,county_facts!$A:$BB,37,FALSE)</f>
        <v>16624</v>
      </c>
      <c r="AP1091">
        <f>VLOOKUP($G1091,county_facts!$A:$BB,38,FALSE)</f>
        <v>-0.9</v>
      </c>
      <c r="AQ1091">
        <f>VLOOKUP($G1091,county_facts!$A:$BB,39,FALSE)</f>
        <v>5384</v>
      </c>
      <c r="AR1091">
        <f>VLOOKUP($G1091,county_facts!$A:$BB,40,FALSE)</f>
        <v>7392</v>
      </c>
      <c r="AS1091">
        <f>VLOOKUP($G1091,county_facts!$A:$BB,41,FALSE)</f>
        <v>0</v>
      </c>
      <c r="AT1091">
        <f>VLOOKUP($G1091,county_facts!$A:$BB,42,FALSE)</f>
        <v>0</v>
      </c>
      <c r="AU1091">
        <f>VLOOKUP($G1091,county_facts!$A:$BB,43,FALSE)</f>
        <v>0.9</v>
      </c>
      <c r="AV1091">
        <f>VLOOKUP($G1091,county_facts!$A:$BB,44,FALSE)</f>
        <v>0</v>
      </c>
      <c r="AW1091">
        <f>VLOOKUP($G1091,county_facts!$A:$BB,45,FALSE)</f>
        <v>0.4</v>
      </c>
      <c r="AX1091">
        <f>VLOOKUP($G1091,county_facts!$A:$BB,46,FALSE)</f>
        <v>19.600000000000001</v>
      </c>
      <c r="AY1091">
        <f>VLOOKUP($G1091,county_facts!$A:$BB,47,FALSE)</f>
        <v>213380</v>
      </c>
      <c r="AZ1091">
        <f>VLOOKUP($G1091,county_facts!$A:$BB,48,FALSE)</f>
        <v>0</v>
      </c>
      <c r="BA1091">
        <f>VLOOKUP($G1091,county_facts!$A:$BB,49,FALSE)</f>
        <v>889015</v>
      </c>
      <c r="BB1091">
        <f>VLOOKUP($G1091,county_facts!$A:$BB,50,FALSE)</f>
        <v>18569</v>
      </c>
      <c r="BC1091">
        <f>VLOOKUP($G1091,county_facts!$A:$BB,51,FALSE)</f>
        <v>214906</v>
      </c>
      <c r="BD1091">
        <f>VLOOKUP($G1091,county_facts!$A:$BB,52,FALSE)</f>
        <v>197</v>
      </c>
      <c r="BE1091">
        <f>VLOOKUP($G1091,county_facts!$A:$BB,53,FALSE)</f>
        <v>931.06</v>
      </c>
      <c r="BF1091">
        <f>VLOOKUP($G1091,county_facts!$A:$BB,54,FALSE)</f>
        <v>51.4</v>
      </c>
    </row>
    <row r="1092" spans="1:58" x14ac:dyDescent="0.3">
      <c r="A1092" t="s">
        <v>392</v>
      </c>
      <c r="B1092" t="s">
        <v>396</v>
      </c>
      <c r="C1092">
        <v>5973</v>
      </c>
      <c r="D1092" t="s">
        <v>394</v>
      </c>
      <c r="E1092">
        <v>7238</v>
      </c>
      <c r="F1092">
        <v>0.82522796399999998</v>
      </c>
      <c r="G1092">
        <v>33005</v>
      </c>
      <c r="H1092">
        <f>VLOOKUP($G1092,county_facts!$A:$BB,4,FALSE)</f>
        <v>76115</v>
      </c>
      <c r="I1092">
        <f>VLOOKUP($G1092,county_facts!$A:$BB,5,FALSE)</f>
        <v>77117</v>
      </c>
      <c r="J1092">
        <f>VLOOKUP($G1092,county_facts!$A:$BB,6,FALSE)</f>
        <v>-1.3</v>
      </c>
      <c r="K1092">
        <f>VLOOKUP($G1092,county_facts!$A:$BB,7,FALSE)</f>
        <v>77117</v>
      </c>
      <c r="L1092">
        <f>VLOOKUP($G1092,county_facts!$A:$BB,8,FALSE)</f>
        <v>4.7</v>
      </c>
      <c r="M1092">
        <f>VLOOKUP($G1092,county_facts!$A:$BB,9,FALSE)</f>
        <v>18.600000000000001</v>
      </c>
      <c r="N1092">
        <f>VLOOKUP($G1092,county_facts!$A:$BB,10,FALSE)</f>
        <v>17.3</v>
      </c>
      <c r="O1092">
        <f>VLOOKUP($G1092,county_facts!$A:$BB,11,FALSE)</f>
        <v>51.1</v>
      </c>
      <c r="P1092">
        <f>VLOOKUP($G1092,county_facts!$A:$BB,12,FALSE)</f>
        <v>95.9</v>
      </c>
      <c r="Q1092">
        <f>VLOOKUP($G1092,county_facts!$A:$BB,13,FALSE)</f>
        <v>0.8</v>
      </c>
      <c r="R1092">
        <f>VLOOKUP($G1092,county_facts!$A:$BB,14,FALSE)</f>
        <v>0.3</v>
      </c>
      <c r="S1092">
        <f>VLOOKUP($G1092,county_facts!$A:$BB,15,FALSE)</f>
        <v>1.4</v>
      </c>
      <c r="T1092">
        <f>VLOOKUP($G1092,county_facts!$A:$BB,16,FALSE)</f>
        <v>0</v>
      </c>
      <c r="U1092">
        <f>VLOOKUP($G1092,county_facts!$A:$BB,17,FALSE)</f>
        <v>1.5</v>
      </c>
      <c r="V1092">
        <f>VLOOKUP($G1092,county_facts!$A:$BB,18,FALSE)</f>
        <v>1.7</v>
      </c>
      <c r="W1092">
        <f>VLOOKUP($G1092,county_facts!$A:$BB,19,FALSE)</f>
        <v>94.5</v>
      </c>
      <c r="X1092">
        <f>VLOOKUP($G1092,county_facts!$A:$BB,20,FALSE)</f>
        <v>82.8</v>
      </c>
      <c r="Y1092">
        <f>VLOOKUP($G1092,county_facts!$A:$BB,21,FALSE)</f>
        <v>2.8</v>
      </c>
      <c r="Z1092">
        <f>VLOOKUP($G1092,county_facts!$A:$BB,22,FALSE)</f>
        <v>3.2</v>
      </c>
      <c r="AA1092">
        <f>VLOOKUP($G1092,county_facts!$A:$BB,23,FALSE)</f>
        <v>91.4</v>
      </c>
      <c r="AB1092">
        <f>VLOOKUP($G1092,county_facts!$A:$BB,24,FALSE)</f>
        <v>30.4</v>
      </c>
      <c r="AC1092">
        <f>VLOOKUP($G1092,county_facts!$A:$BB,25,FALSE)</f>
        <v>7261</v>
      </c>
      <c r="AD1092">
        <f>VLOOKUP($G1092,county_facts!$A:$BB,26,FALSE)</f>
        <v>21.7</v>
      </c>
      <c r="AE1092">
        <f>VLOOKUP($G1092,county_facts!$A:$BB,27,FALSE)</f>
        <v>34813</v>
      </c>
      <c r="AF1092">
        <f>VLOOKUP($G1092,county_facts!$A:$BB,28,FALSE)</f>
        <v>71.3</v>
      </c>
      <c r="AG1092">
        <f>VLOOKUP($G1092,county_facts!$A:$BB,29,FALSE)</f>
        <v>23.5</v>
      </c>
      <c r="AH1092">
        <f>VLOOKUP($G1092,county_facts!$A:$BB,30,FALSE)</f>
        <v>195400</v>
      </c>
      <c r="AI1092">
        <f>VLOOKUP($G1092,county_facts!$A:$BB,31,FALSE)</f>
        <v>30458</v>
      </c>
      <c r="AJ1092">
        <f>VLOOKUP($G1092,county_facts!$A:$BB,32,FALSE)</f>
        <v>2.36</v>
      </c>
      <c r="AK1092">
        <f>VLOOKUP($G1092,county_facts!$A:$BB,33,FALSE)</f>
        <v>27874</v>
      </c>
      <c r="AL1092">
        <f>VLOOKUP($G1092,county_facts!$A:$BB,34,FALSE)</f>
        <v>55155</v>
      </c>
      <c r="AM1092">
        <f>VLOOKUP($G1092,county_facts!$A:$BB,35,FALSE)</f>
        <v>11.4</v>
      </c>
      <c r="AN1092">
        <f>VLOOKUP($G1092,county_facts!$A:$BB,36,FALSE)</f>
        <v>1905</v>
      </c>
      <c r="AO1092">
        <f>VLOOKUP($G1092,county_facts!$A:$BB,37,FALSE)</f>
        <v>27313</v>
      </c>
      <c r="AP1092">
        <f>VLOOKUP($G1092,county_facts!$A:$BB,38,FALSE)</f>
        <v>-2.6</v>
      </c>
      <c r="AQ1092">
        <f>VLOOKUP($G1092,county_facts!$A:$BB,39,FALSE)</f>
        <v>5837</v>
      </c>
      <c r="AR1092">
        <f>VLOOKUP($G1092,county_facts!$A:$BB,40,FALSE)</f>
        <v>8144</v>
      </c>
      <c r="AS1092">
        <f>VLOOKUP($G1092,county_facts!$A:$BB,41,FALSE)</f>
        <v>0</v>
      </c>
      <c r="AT1092">
        <f>VLOOKUP($G1092,county_facts!$A:$BB,42,FALSE)</f>
        <v>0</v>
      </c>
      <c r="AU1092">
        <f>VLOOKUP($G1092,county_facts!$A:$BB,43,FALSE)</f>
        <v>0</v>
      </c>
      <c r="AV1092">
        <f>VLOOKUP($G1092,county_facts!$A:$BB,44,FALSE)</f>
        <v>0</v>
      </c>
      <c r="AW1092">
        <f>VLOOKUP($G1092,county_facts!$A:$BB,45,FALSE)</f>
        <v>0.6</v>
      </c>
      <c r="AX1092">
        <f>VLOOKUP($G1092,county_facts!$A:$BB,46,FALSE)</f>
        <v>22.6</v>
      </c>
      <c r="AY1092">
        <f>VLOOKUP($G1092,county_facts!$A:$BB,47,FALSE)</f>
        <v>1095187</v>
      </c>
      <c r="AZ1092">
        <f>VLOOKUP($G1092,county_facts!$A:$BB,48,FALSE)</f>
        <v>0</v>
      </c>
      <c r="BA1092">
        <f>VLOOKUP($G1092,county_facts!$A:$BB,49,FALSE)</f>
        <v>1649001</v>
      </c>
      <c r="BB1092">
        <f>VLOOKUP($G1092,county_facts!$A:$BB,50,FALSE)</f>
        <v>21293</v>
      </c>
      <c r="BC1092">
        <f>VLOOKUP($G1092,county_facts!$A:$BB,51,FALSE)</f>
        <v>110289</v>
      </c>
      <c r="BD1092">
        <f>VLOOKUP($G1092,county_facts!$A:$BB,52,FALSE)</f>
        <v>141</v>
      </c>
      <c r="BE1092">
        <f>VLOOKUP($G1092,county_facts!$A:$BB,53,FALSE)</f>
        <v>706.66</v>
      </c>
      <c r="BF1092">
        <f>VLOOKUP($G1092,county_facts!$A:$BB,54,FALSE)</f>
        <v>109.1</v>
      </c>
    </row>
    <row r="1093" spans="1:58" x14ac:dyDescent="0.3">
      <c r="A1093" t="s">
        <v>395</v>
      </c>
      <c r="B1093" t="s">
        <v>396</v>
      </c>
      <c r="C1093">
        <v>1265</v>
      </c>
      <c r="D1093" t="s">
        <v>394</v>
      </c>
      <c r="E1093">
        <v>7238</v>
      </c>
      <c r="F1093">
        <v>0.17477203599999999</v>
      </c>
      <c r="G1093">
        <v>33005</v>
      </c>
      <c r="H1093">
        <f>VLOOKUP($G1093,county_facts!$A:$BB,4,FALSE)</f>
        <v>76115</v>
      </c>
      <c r="I1093">
        <f>VLOOKUP($G1093,county_facts!$A:$BB,5,FALSE)</f>
        <v>77117</v>
      </c>
      <c r="J1093">
        <f>VLOOKUP($G1093,county_facts!$A:$BB,6,FALSE)</f>
        <v>-1.3</v>
      </c>
      <c r="K1093">
        <f>VLOOKUP($G1093,county_facts!$A:$BB,7,FALSE)</f>
        <v>77117</v>
      </c>
      <c r="L1093">
        <f>VLOOKUP($G1093,county_facts!$A:$BB,8,FALSE)</f>
        <v>4.7</v>
      </c>
      <c r="M1093">
        <f>VLOOKUP($G1093,county_facts!$A:$BB,9,FALSE)</f>
        <v>18.600000000000001</v>
      </c>
      <c r="N1093">
        <f>VLOOKUP($G1093,county_facts!$A:$BB,10,FALSE)</f>
        <v>17.3</v>
      </c>
      <c r="O1093">
        <f>VLOOKUP($G1093,county_facts!$A:$BB,11,FALSE)</f>
        <v>51.1</v>
      </c>
      <c r="P1093">
        <f>VLOOKUP($G1093,county_facts!$A:$BB,12,FALSE)</f>
        <v>95.9</v>
      </c>
      <c r="Q1093">
        <f>VLOOKUP($G1093,county_facts!$A:$BB,13,FALSE)</f>
        <v>0.8</v>
      </c>
      <c r="R1093">
        <f>VLOOKUP($G1093,county_facts!$A:$BB,14,FALSE)</f>
        <v>0.3</v>
      </c>
      <c r="S1093">
        <f>VLOOKUP($G1093,county_facts!$A:$BB,15,FALSE)</f>
        <v>1.4</v>
      </c>
      <c r="T1093">
        <f>VLOOKUP($G1093,county_facts!$A:$BB,16,FALSE)</f>
        <v>0</v>
      </c>
      <c r="U1093">
        <f>VLOOKUP($G1093,county_facts!$A:$BB,17,FALSE)</f>
        <v>1.5</v>
      </c>
      <c r="V1093">
        <f>VLOOKUP($G1093,county_facts!$A:$BB,18,FALSE)</f>
        <v>1.7</v>
      </c>
      <c r="W1093">
        <f>VLOOKUP($G1093,county_facts!$A:$BB,19,FALSE)</f>
        <v>94.5</v>
      </c>
      <c r="X1093">
        <f>VLOOKUP($G1093,county_facts!$A:$BB,20,FALSE)</f>
        <v>82.8</v>
      </c>
      <c r="Y1093">
        <f>VLOOKUP($G1093,county_facts!$A:$BB,21,FALSE)</f>
        <v>2.8</v>
      </c>
      <c r="Z1093">
        <f>VLOOKUP($G1093,county_facts!$A:$BB,22,FALSE)</f>
        <v>3.2</v>
      </c>
      <c r="AA1093">
        <f>VLOOKUP($G1093,county_facts!$A:$BB,23,FALSE)</f>
        <v>91.4</v>
      </c>
      <c r="AB1093">
        <f>VLOOKUP($G1093,county_facts!$A:$BB,24,FALSE)</f>
        <v>30.4</v>
      </c>
      <c r="AC1093">
        <f>VLOOKUP($G1093,county_facts!$A:$BB,25,FALSE)</f>
        <v>7261</v>
      </c>
      <c r="AD1093">
        <f>VLOOKUP($G1093,county_facts!$A:$BB,26,FALSE)</f>
        <v>21.7</v>
      </c>
      <c r="AE1093">
        <f>VLOOKUP($G1093,county_facts!$A:$BB,27,FALSE)</f>
        <v>34813</v>
      </c>
      <c r="AF1093">
        <f>VLOOKUP($G1093,county_facts!$A:$BB,28,FALSE)</f>
        <v>71.3</v>
      </c>
      <c r="AG1093">
        <f>VLOOKUP($G1093,county_facts!$A:$BB,29,FALSE)</f>
        <v>23.5</v>
      </c>
      <c r="AH1093">
        <f>VLOOKUP($G1093,county_facts!$A:$BB,30,FALSE)</f>
        <v>195400</v>
      </c>
      <c r="AI1093">
        <f>VLOOKUP($G1093,county_facts!$A:$BB,31,FALSE)</f>
        <v>30458</v>
      </c>
      <c r="AJ1093">
        <f>VLOOKUP($G1093,county_facts!$A:$BB,32,FALSE)</f>
        <v>2.36</v>
      </c>
      <c r="AK1093">
        <f>VLOOKUP($G1093,county_facts!$A:$BB,33,FALSE)</f>
        <v>27874</v>
      </c>
      <c r="AL1093">
        <f>VLOOKUP($G1093,county_facts!$A:$BB,34,FALSE)</f>
        <v>55155</v>
      </c>
      <c r="AM1093">
        <f>VLOOKUP($G1093,county_facts!$A:$BB,35,FALSE)</f>
        <v>11.4</v>
      </c>
      <c r="AN1093">
        <f>VLOOKUP($G1093,county_facts!$A:$BB,36,FALSE)</f>
        <v>1905</v>
      </c>
      <c r="AO1093">
        <f>VLOOKUP($G1093,county_facts!$A:$BB,37,FALSE)</f>
        <v>27313</v>
      </c>
      <c r="AP1093">
        <f>VLOOKUP($G1093,county_facts!$A:$BB,38,FALSE)</f>
        <v>-2.6</v>
      </c>
      <c r="AQ1093">
        <f>VLOOKUP($G1093,county_facts!$A:$BB,39,FALSE)</f>
        <v>5837</v>
      </c>
      <c r="AR1093">
        <f>VLOOKUP($G1093,county_facts!$A:$BB,40,FALSE)</f>
        <v>8144</v>
      </c>
      <c r="AS1093">
        <f>VLOOKUP($G1093,county_facts!$A:$BB,41,FALSE)</f>
        <v>0</v>
      </c>
      <c r="AT1093">
        <f>VLOOKUP($G1093,county_facts!$A:$BB,42,FALSE)</f>
        <v>0</v>
      </c>
      <c r="AU1093">
        <f>VLOOKUP($G1093,county_facts!$A:$BB,43,FALSE)</f>
        <v>0</v>
      </c>
      <c r="AV1093">
        <f>VLOOKUP($G1093,county_facts!$A:$BB,44,FALSE)</f>
        <v>0</v>
      </c>
      <c r="AW1093">
        <f>VLOOKUP($G1093,county_facts!$A:$BB,45,FALSE)</f>
        <v>0.6</v>
      </c>
      <c r="AX1093">
        <f>VLOOKUP($G1093,county_facts!$A:$BB,46,FALSE)</f>
        <v>22.6</v>
      </c>
      <c r="AY1093">
        <f>VLOOKUP($G1093,county_facts!$A:$BB,47,FALSE)</f>
        <v>1095187</v>
      </c>
      <c r="AZ1093">
        <f>VLOOKUP($G1093,county_facts!$A:$BB,48,FALSE)</f>
        <v>0</v>
      </c>
      <c r="BA1093">
        <f>VLOOKUP($G1093,county_facts!$A:$BB,49,FALSE)</f>
        <v>1649001</v>
      </c>
      <c r="BB1093">
        <f>VLOOKUP($G1093,county_facts!$A:$BB,50,FALSE)</f>
        <v>21293</v>
      </c>
      <c r="BC1093">
        <f>VLOOKUP($G1093,county_facts!$A:$BB,51,FALSE)</f>
        <v>110289</v>
      </c>
      <c r="BD1093">
        <f>VLOOKUP($G1093,county_facts!$A:$BB,52,FALSE)</f>
        <v>141</v>
      </c>
      <c r="BE1093">
        <f>VLOOKUP($G1093,county_facts!$A:$BB,53,FALSE)</f>
        <v>706.66</v>
      </c>
      <c r="BF1093">
        <f>VLOOKUP($G1093,county_facts!$A:$BB,54,FALSE)</f>
        <v>109.1</v>
      </c>
    </row>
    <row r="1094" spans="1:58" x14ac:dyDescent="0.3">
      <c r="A1094" t="s">
        <v>392</v>
      </c>
      <c r="B1094" t="s">
        <v>1727</v>
      </c>
      <c r="C1094">
        <v>1562</v>
      </c>
      <c r="D1094" t="s">
        <v>394</v>
      </c>
      <c r="E1094">
        <v>2128</v>
      </c>
      <c r="F1094">
        <v>0.73402255599999999</v>
      </c>
      <c r="G1094">
        <v>33007</v>
      </c>
      <c r="H1094">
        <f>VLOOKUP($G1094,county_facts!$A:$BB,4,FALSE)</f>
        <v>31653</v>
      </c>
      <c r="I1094">
        <f>VLOOKUP($G1094,county_facts!$A:$BB,5,FALSE)</f>
        <v>33052</v>
      </c>
      <c r="J1094">
        <f>VLOOKUP($G1094,county_facts!$A:$BB,6,FALSE)</f>
        <v>-4.2</v>
      </c>
      <c r="K1094">
        <f>VLOOKUP($G1094,county_facts!$A:$BB,7,FALSE)</f>
        <v>33055</v>
      </c>
      <c r="L1094">
        <f>VLOOKUP($G1094,county_facts!$A:$BB,8,FALSE)</f>
        <v>4.2</v>
      </c>
      <c r="M1094">
        <f>VLOOKUP($G1094,county_facts!$A:$BB,9,FALSE)</f>
        <v>17.7</v>
      </c>
      <c r="N1094">
        <f>VLOOKUP($G1094,county_facts!$A:$BB,10,FALSE)</f>
        <v>21.8</v>
      </c>
      <c r="O1094">
        <f>VLOOKUP($G1094,county_facts!$A:$BB,11,FALSE)</f>
        <v>49</v>
      </c>
      <c r="P1094">
        <f>VLOOKUP($G1094,county_facts!$A:$BB,12,FALSE)</f>
        <v>96.9</v>
      </c>
      <c r="Q1094">
        <f>VLOOKUP($G1094,county_facts!$A:$BB,13,FALSE)</f>
        <v>0.7</v>
      </c>
      <c r="R1094">
        <f>VLOOKUP($G1094,county_facts!$A:$BB,14,FALSE)</f>
        <v>0.5</v>
      </c>
      <c r="S1094">
        <f>VLOOKUP($G1094,county_facts!$A:$BB,15,FALSE)</f>
        <v>0.6</v>
      </c>
      <c r="T1094">
        <f>VLOOKUP($G1094,county_facts!$A:$BB,16,FALSE)</f>
        <v>0</v>
      </c>
      <c r="U1094">
        <f>VLOOKUP($G1094,county_facts!$A:$BB,17,FALSE)</f>
        <v>1.4</v>
      </c>
      <c r="V1094">
        <f>VLOOKUP($G1094,county_facts!$A:$BB,18,FALSE)</f>
        <v>1.7</v>
      </c>
      <c r="W1094">
        <f>VLOOKUP($G1094,county_facts!$A:$BB,19,FALSE)</f>
        <v>95.4</v>
      </c>
      <c r="X1094">
        <f>VLOOKUP($G1094,county_facts!$A:$BB,20,FALSE)</f>
        <v>86.6</v>
      </c>
      <c r="Y1094">
        <f>VLOOKUP($G1094,county_facts!$A:$BB,21,FALSE)</f>
        <v>3.2</v>
      </c>
      <c r="Z1094">
        <f>VLOOKUP($G1094,county_facts!$A:$BB,22,FALSE)</f>
        <v>12.9</v>
      </c>
      <c r="AA1094">
        <f>VLOOKUP($G1094,county_facts!$A:$BB,23,FALSE)</f>
        <v>85.5</v>
      </c>
      <c r="AB1094">
        <f>VLOOKUP($G1094,county_facts!$A:$BB,24,FALSE)</f>
        <v>17.3</v>
      </c>
      <c r="AC1094">
        <f>VLOOKUP($G1094,county_facts!$A:$BB,25,FALSE)</f>
        <v>3650</v>
      </c>
      <c r="AD1094">
        <f>VLOOKUP($G1094,county_facts!$A:$BB,26,FALSE)</f>
        <v>21.6</v>
      </c>
      <c r="AE1094">
        <f>VLOOKUP($G1094,county_facts!$A:$BB,27,FALSE)</f>
        <v>21263</v>
      </c>
      <c r="AF1094">
        <f>VLOOKUP($G1094,county_facts!$A:$BB,28,FALSE)</f>
        <v>71</v>
      </c>
      <c r="AG1094">
        <f>VLOOKUP($G1094,county_facts!$A:$BB,29,FALSE)</f>
        <v>21</v>
      </c>
      <c r="AH1094">
        <f>VLOOKUP($G1094,county_facts!$A:$BB,30,FALSE)</f>
        <v>128500</v>
      </c>
      <c r="AI1094">
        <f>VLOOKUP($G1094,county_facts!$A:$BB,31,FALSE)</f>
        <v>14531</v>
      </c>
      <c r="AJ1094">
        <f>VLOOKUP($G1094,county_facts!$A:$BB,32,FALSE)</f>
        <v>2.15</v>
      </c>
      <c r="AK1094">
        <f>VLOOKUP($G1094,county_facts!$A:$BB,33,FALSE)</f>
        <v>24367</v>
      </c>
      <c r="AL1094">
        <f>VLOOKUP($G1094,county_facts!$A:$BB,34,FALSE)</f>
        <v>41985</v>
      </c>
      <c r="AM1094">
        <f>VLOOKUP($G1094,county_facts!$A:$BB,35,FALSE)</f>
        <v>13.4</v>
      </c>
      <c r="AN1094">
        <f>VLOOKUP($G1094,county_facts!$A:$BB,36,FALSE)</f>
        <v>854</v>
      </c>
      <c r="AO1094">
        <f>VLOOKUP($G1094,county_facts!$A:$BB,37,FALSE)</f>
        <v>9065</v>
      </c>
      <c r="AP1094">
        <f>VLOOKUP($G1094,county_facts!$A:$BB,38,FALSE)</f>
        <v>-2.2000000000000002</v>
      </c>
      <c r="AQ1094">
        <f>VLOOKUP($G1094,county_facts!$A:$BB,39,FALSE)</f>
        <v>2227</v>
      </c>
      <c r="AR1094">
        <f>VLOOKUP($G1094,county_facts!$A:$BB,40,FALSE)</f>
        <v>3470</v>
      </c>
      <c r="AS1094">
        <f>VLOOKUP($G1094,county_facts!$A:$BB,41,FALSE)</f>
        <v>0</v>
      </c>
      <c r="AT1094">
        <f>VLOOKUP($G1094,county_facts!$A:$BB,42,FALSE)</f>
        <v>0</v>
      </c>
      <c r="AU1094">
        <f>VLOOKUP($G1094,county_facts!$A:$BB,43,FALSE)</f>
        <v>0</v>
      </c>
      <c r="AV1094">
        <f>VLOOKUP($G1094,county_facts!$A:$BB,44,FALSE)</f>
        <v>0</v>
      </c>
      <c r="AW1094">
        <f>VLOOKUP($G1094,county_facts!$A:$BB,45,FALSE)</f>
        <v>0</v>
      </c>
      <c r="AX1094">
        <f>VLOOKUP($G1094,county_facts!$A:$BB,46,FALSE)</f>
        <v>0</v>
      </c>
      <c r="AY1094">
        <f>VLOOKUP($G1094,county_facts!$A:$BB,47,FALSE)</f>
        <v>295901</v>
      </c>
      <c r="AZ1094">
        <f>VLOOKUP($G1094,county_facts!$A:$BB,48,FALSE)</f>
        <v>0</v>
      </c>
      <c r="BA1094">
        <f>VLOOKUP($G1094,county_facts!$A:$BB,49,FALSE)</f>
        <v>602906</v>
      </c>
      <c r="BB1094">
        <f>VLOOKUP($G1094,county_facts!$A:$BB,50,FALSE)</f>
        <v>18656</v>
      </c>
      <c r="BC1094">
        <f>VLOOKUP($G1094,county_facts!$A:$BB,51,FALSE)</f>
        <v>85674</v>
      </c>
      <c r="BD1094">
        <f>VLOOKUP($G1094,county_facts!$A:$BB,52,FALSE)</f>
        <v>56</v>
      </c>
      <c r="BE1094">
        <f>VLOOKUP($G1094,county_facts!$A:$BB,53,FALSE)</f>
        <v>1794.69</v>
      </c>
      <c r="BF1094">
        <f>VLOOKUP($G1094,county_facts!$A:$BB,54,FALSE)</f>
        <v>18.399999999999999</v>
      </c>
    </row>
    <row r="1095" spans="1:58" x14ac:dyDescent="0.3">
      <c r="A1095" t="s">
        <v>395</v>
      </c>
      <c r="B1095" t="s">
        <v>1727</v>
      </c>
      <c r="C1095">
        <v>566</v>
      </c>
      <c r="D1095" t="s">
        <v>394</v>
      </c>
      <c r="E1095">
        <v>2128</v>
      </c>
      <c r="F1095">
        <v>0.26597744400000001</v>
      </c>
      <c r="G1095">
        <v>33007</v>
      </c>
      <c r="H1095">
        <f>VLOOKUP($G1095,county_facts!$A:$BB,4,FALSE)</f>
        <v>31653</v>
      </c>
      <c r="I1095">
        <f>VLOOKUP($G1095,county_facts!$A:$BB,5,FALSE)</f>
        <v>33052</v>
      </c>
      <c r="J1095">
        <f>VLOOKUP($G1095,county_facts!$A:$BB,6,FALSE)</f>
        <v>-4.2</v>
      </c>
      <c r="K1095">
        <f>VLOOKUP($G1095,county_facts!$A:$BB,7,FALSE)</f>
        <v>33055</v>
      </c>
      <c r="L1095">
        <f>VLOOKUP($G1095,county_facts!$A:$BB,8,FALSE)</f>
        <v>4.2</v>
      </c>
      <c r="M1095">
        <f>VLOOKUP($G1095,county_facts!$A:$BB,9,FALSE)</f>
        <v>17.7</v>
      </c>
      <c r="N1095">
        <f>VLOOKUP($G1095,county_facts!$A:$BB,10,FALSE)</f>
        <v>21.8</v>
      </c>
      <c r="O1095">
        <f>VLOOKUP($G1095,county_facts!$A:$BB,11,FALSE)</f>
        <v>49</v>
      </c>
      <c r="P1095">
        <f>VLOOKUP($G1095,county_facts!$A:$BB,12,FALSE)</f>
        <v>96.9</v>
      </c>
      <c r="Q1095">
        <f>VLOOKUP($G1095,county_facts!$A:$BB,13,FALSE)</f>
        <v>0.7</v>
      </c>
      <c r="R1095">
        <f>VLOOKUP($G1095,county_facts!$A:$BB,14,FALSE)</f>
        <v>0.5</v>
      </c>
      <c r="S1095">
        <f>VLOOKUP($G1095,county_facts!$A:$BB,15,FALSE)</f>
        <v>0.6</v>
      </c>
      <c r="T1095">
        <f>VLOOKUP($G1095,county_facts!$A:$BB,16,FALSE)</f>
        <v>0</v>
      </c>
      <c r="U1095">
        <f>VLOOKUP($G1095,county_facts!$A:$BB,17,FALSE)</f>
        <v>1.4</v>
      </c>
      <c r="V1095">
        <f>VLOOKUP($G1095,county_facts!$A:$BB,18,FALSE)</f>
        <v>1.7</v>
      </c>
      <c r="W1095">
        <f>VLOOKUP($G1095,county_facts!$A:$BB,19,FALSE)</f>
        <v>95.4</v>
      </c>
      <c r="X1095">
        <f>VLOOKUP($G1095,county_facts!$A:$BB,20,FALSE)</f>
        <v>86.6</v>
      </c>
      <c r="Y1095">
        <f>VLOOKUP($G1095,county_facts!$A:$BB,21,FALSE)</f>
        <v>3.2</v>
      </c>
      <c r="Z1095">
        <f>VLOOKUP($G1095,county_facts!$A:$BB,22,FALSE)</f>
        <v>12.9</v>
      </c>
      <c r="AA1095">
        <f>VLOOKUP($G1095,county_facts!$A:$BB,23,FALSE)</f>
        <v>85.5</v>
      </c>
      <c r="AB1095">
        <f>VLOOKUP($G1095,county_facts!$A:$BB,24,FALSE)</f>
        <v>17.3</v>
      </c>
      <c r="AC1095">
        <f>VLOOKUP($G1095,county_facts!$A:$BB,25,FALSE)</f>
        <v>3650</v>
      </c>
      <c r="AD1095">
        <f>VLOOKUP($G1095,county_facts!$A:$BB,26,FALSE)</f>
        <v>21.6</v>
      </c>
      <c r="AE1095">
        <f>VLOOKUP($G1095,county_facts!$A:$BB,27,FALSE)</f>
        <v>21263</v>
      </c>
      <c r="AF1095">
        <f>VLOOKUP($G1095,county_facts!$A:$BB,28,FALSE)</f>
        <v>71</v>
      </c>
      <c r="AG1095">
        <f>VLOOKUP($G1095,county_facts!$A:$BB,29,FALSE)</f>
        <v>21</v>
      </c>
      <c r="AH1095">
        <f>VLOOKUP($G1095,county_facts!$A:$BB,30,FALSE)</f>
        <v>128500</v>
      </c>
      <c r="AI1095">
        <f>VLOOKUP($G1095,county_facts!$A:$BB,31,FALSE)</f>
        <v>14531</v>
      </c>
      <c r="AJ1095">
        <f>VLOOKUP($G1095,county_facts!$A:$BB,32,FALSE)</f>
        <v>2.15</v>
      </c>
      <c r="AK1095">
        <f>VLOOKUP($G1095,county_facts!$A:$BB,33,FALSE)</f>
        <v>24367</v>
      </c>
      <c r="AL1095">
        <f>VLOOKUP($G1095,county_facts!$A:$BB,34,FALSE)</f>
        <v>41985</v>
      </c>
      <c r="AM1095">
        <f>VLOOKUP($G1095,county_facts!$A:$BB,35,FALSE)</f>
        <v>13.4</v>
      </c>
      <c r="AN1095">
        <f>VLOOKUP($G1095,county_facts!$A:$BB,36,FALSE)</f>
        <v>854</v>
      </c>
      <c r="AO1095">
        <f>VLOOKUP($G1095,county_facts!$A:$BB,37,FALSE)</f>
        <v>9065</v>
      </c>
      <c r="AP1095">
        <f>VLOOKUP($G1095,county_facts!$A:$BB,38,FALSE)</f>
        <v>-2.2000000000000002</v>
      </c>
      <c r="AQ1095">
        <f>VLOOKUP($G1095,county_facts!$A:$BB,39,FALSE)</f>
        <v>2227</v>
      </c>
      <c r="AR1095">
        <f>VLOOKUP($G1095,county_facts!$A:$BB,40,FALSE)</f>
        <v>3470</v>
      </c>
      <c r="AS1095">
        <f>VLOOKUP($G1095,county_facts!$A:$BB,41,FALSE)</f>
        <v>0</v>
      </c>
      <c r="AT1095">
        <f>VLOOKUP($G1095,county_facts!$A:$BB,42,FALSE)</f>
        <v>0</v>
      </c>
      <c r="AU1095">
        <f>VLOOKUP($G1095,county_facts!$A:$BB,43,FALSE)</f>
        <v>0</v>
      </c>
      <c r="AV1095">
        <f>VLOOKUP($G1095,county_facts!$A:$BB,44,FALSE)</f>
        <v>0</v>
      </c>
      <c r="AW1095">
        <f>VLOOKUP($G1095,county_facts!$A:$BB,45,FALSE)</f>
        <v>0</v>
      </c>
      <c r="AX1095">
        <f>VLOOKUP($G1095,county_facts!$A:$BB,46,FALSE)</f>
        <v>0</v>
      </c>
      <c r="AY1095">
        <f>VLOOKUP($G1095,county_facts!$A:$BB,47,FALSE)</f>
        <v>295901</v>
      </c>
      <c r="AZ1095">
        <f>VLOOKUP($G1095,county_facts!$A:$BB,48,FALSE)</f>
        <v>0</v>
      </c>
      <c r="BA1095">
        <f>VLOOKUP($G1095,county_facts!$A:$BB,49,FALSE)</f>
        <v>602906</v>
      </c>
      <c r="BB1095">
        <f>VLOOKUP($G1095,county_facts!$A:$BB,50,FALSE)</f>
        <v>18656</v>
      </c>
      <c r="BC1095">
        <f>VLOOKUP($G1095,county_facts!$A:$BB,51,FALSE)</f>
        <v>85674</v>
      </c>
      <c r="BD1095">
        <f>VLOOKUP($G1095,county_facts!$A:$BB,52,FALSE)</f>
        <v>56</v>
      </c>
      <c r="BE1095">
        <f>VLOOKUP($G1095,county_facts!$A:$BB,53,FALSE)</f>
        <v>1794.69</v>
      </c>
      <c r="BF1095">
        <f>VLOOKUP($G1095,county_facts!$A:$BB,54,FALSE)</f>
        <v>18.399999999999999</v>
      </c>
    </row>
    <row r="1096" spans="1:58" x14ac:dyDescent="0.3">
      <c r="A1096" t="s">
        <v>392</v>
      </c>
      <c r="B1096" t="s">
        <v>397</v>
      </c>
      <c r="C1096">
        <v>6580</v>
      </c>
      <c r="D1096" t="s">
        <v>394</v>
      </c>
      <c r="E1096">
        <v>8237</v>
      </c>
      <c r="F1096">
        <v>0.79883452700000002</v>
      </c>
      <c r="G1096">
        <v>33009</v>
      </c>
      <c r="H1096">
        <f>VLOOKUP($G1096,county_facts!$A:$BB,4,FALSE)</f>
        <v>89658</v>
      </c>
      <c r="I1096">
        <f>VLOOKUP($G1096,county_facts!$A:$BB,5,FALSE)</f>
        <v>89114</v>
      </c>
      <c r="J1096">
        <f>VLOOKUP($G1096,county_facts!$A:$BB,6,FALSE)</f>
        <v>0.6</v>
      </c>
      <c r="K1096">
        <f>VLOOKUP($G1096,county_facts!$A:$BB,7,FALSE)</f>
        <v>89118</v>
      </c>
      <c r="L1096">
        <f>VLOOKUP($G1096,county_facts!$A:$BB,8,FALSE)</f>
        <v>4.3</v>
      </c>
      <c r="M1096">
        <f>VLOOKUP($G1096,county_facts!$A:$BB,9,FALSE)</f>
        <v>17.2</v>
      </c>
      <c r="N1096">
        <f>VLOOKUP($G1096,county_facts!$A:$BB,10,FALSE)</f>
        <v>18</v>
      </c>
      <c r="O1096">
        <f>VLOOKUP($G1096,county_facts!$A:$BB,11,FALSE)</f>
        <v>50.7</v>
      </c>
      <c r="P1096">
        <f>VLOOKUP($G1096,county_facts!$A:$BB,12,FALSE)</f>
        <v>93.1</v>
      </c>
      <c r="Q1096">
        <f>VLOOKUP($G1096,county_facts!$A:$BB,13,FALSE)</f>
        <v>1.1000000000000001</v>
      </c>
      <c r="R1096">
        <f>VLOOKUP($G1096,county_facts!$A:$BB,14,FALSE)</f>
        <v>0.4</v>
      </c>
      <c r="S1096">
        <f>VLOOKUP($G1096,county_facts!$A:$BB,15,FALSE)</f>
        <v>3.5</v>
      </c>
      <c r="T1096">
        <f>VLOOKUP($G1096,county_facts!$A:$BB,16,FALSE)</f>
        <v>0</v>
      </c>
      <c r="U1096">
        <f>VLOOKUP($G1096,county_facts!$A:$BB,17,FALSE)</f>
        <v>1.9</v>
      </c>
      <c r="V1096">
        <f>VLOOKUP($G1096,county_facts!$A:$BB,18,FALSE)</f>
        <v>2.2000000000000002</v>
      </c>
      <c r="W1096">
        <f>VLOOKUP($G1096,county_facts!$A:$BB,19,FALSE)</f>
        <v>91.2</v>
      </c>
      <c r="X1096">
        <f>VLOOKUP($G1096,county_facts!$A:$BB,20,FALSE)</f>
        <v>84.2</v>
      </c>
      <c r="Y1096">
        <f>VLOOKUP($G1096,county_facts!$A:$BB,21,FALSE)</f>
        <v>5.8</v>
      </c>
      <c r="Z1096">
        <f>VLOOKUP($G1096,county_facts!$A:$BB,22,FALSE)</f>
        <v>7.1</v>
      </c>
      <c r="AA1096">
        <f>VLOOKUP($G1096,county_facts!$A:$BB,23,FALSE)</f>
        <v>91.6</v>
      </c>
      <c r="AB1096">
        <f>VLOOKUP($G1096,county_facts!$A:$BB,24,FALSE)</f>
        <v>37.700000000000003</v>
      </c>
      <c r="AC1096">
        <f>VLOOKUP($G1096,county_facts!$A:$BB,25,FALSE)</f>
        <v>7786</v>
      </c>
      <c r="AD1096">
        <f>VLOOKUP($G1096,county_facts!$A:$BB,26,FALSE)</f>
        <v>21.8</v>
      </c>
      <c r="AE1096">
        <f>VLOOKUP($G1096,county_facts!$A:$BB,27,FALSE)</f>
        <v>51624</v>
      </c>
      <c r="AF1096">
        <f>VLOOKUP($G1096,county_facts!$A:$BB,28,FALSE)</f>
        <v>69</v>
      </c>
      <c r="AG1096">
        <f>VLOOKUP($G1096,county_facts!$A:$BB,29,FALSE)</f>
        <v>20.5</v>
      </c>
      <c r="AH1096">
        <f>VLOOKUP($G1096,county_facts!$A:$BB,30,FALSE)</f>
        <v>212000</v>
      </c>
      <c r="AI1096">
        <f>VLOOKUP($G1096,county_facts!$A:$BB,31,FALSE)</f>
        <v>35111</v>
      </c>
      <c r="AJ1096">
        <f>VLOOKUP($G1096,county_facts!$A:$BB,32,FALSE)</f>
        <v>2.35</v>
      </c>
      <c r="AK1096">
        <f>VLOOKUP($G1096,county_facts!$A:$BB,33,FALSE)</f>
        <v>30738</v>
      </c>
      <c r="AL1096">
        <f>VLOOKUP($G1096,county_facts!$A:$BB,34,FALSE)</f>
        <v>54912</v>
      </c>
      <c r="AM1096">
        <f>VLOOKUP($G1096,county_facts!$A:$BB,35,FALSE)</f>
        <v>11.2</v>
      </c>
      <c r="AN1096">
        <f>VLOOKUP($G1096,county_facts!$A:$BB,36,FALSE)</f>
        <v>2867</v>
      </c>
      <c r="AO1096">
        <f>VLOOKUP($G1096,county_facts!$A:$BB,37,FALSE)</f>
        <v>47625</v>
      </c>
      <c r="AP1096">
        <f>VLOOKUP($G1096,county_facts!$A:$BB,38,FALSE)</f>
        <v>1.2</v>
      </c>
      <c r="AQ1096">
        <f>VLOOKUP($G1096,county_facts!$A:$BB,39,FALSE)</f>
        <v>7890</v>
      </c>
      <c r="AR1096">
        <f>VLOOKUP($G1096,county_facts!$A:$BB,40,FALSE)</f>
        <v>11174</v>
      </c>
      <c r="AS1096">
        <f>VLOOKUP($G1096,county_facts!$A:$BB,41,FALSE)</f>
        <v>0</v>
      </c>
      <c r="AT1096">
        <f>VLOOKUP($G1096,county_facts!$A:$BB,42,FALSE)</f>
        <v>0</v>
      </c>
      <c r="AU1096">
        <f>VLOOKUP($G1096,county_facts!$A:$BB,43,FALSE)</f>
        <v>0</v>
      </c>
      <c r="AV1096">
        <f>VLOOKUP($G1096,county_facts!$A:$BB,44,FALSE)</f>
        <v>0</v>
      </c>
      <c r="AW1096">
        <f>VLOOKUP($G1096,county_facts!$A:$BB,45,FALSE)</f>
        <v>0.3</v>
      </c>
      <c r="AX1096">
        <f>VLOOKUP($G1096,county_facts!$A:$BB,46,FALSE)</f>
        <v>24</v>
      </c>
      <c r="AY1096">
        <f>VLOOKUP($G1096,county_facts!$A:$BB,47,FALSE)</f>
        <v>1314279</v>
      </c>
      <c r="AZ1096">
        <f>VLOOKUP($G1096,county_facts!$A:$BB,48,FALSE)</f>
        <v>0</v>
      </c>
      <c r="BA1096">
        <f>VLOOKUP($G1096,county_facts!$A:$BB,49,FALSE)</f>
        <v>1961272</v>
      </c>
      <c r="BB1096">
        <f>VLOOKUP($G1096,county_facts!$A:$BB,50,FALSE)</f>
        <v>22919</v>
      </c>
      <c r="BC1096">
        <f>VLOOKUP($G1096,county_facts!$A:$BB,51,FALSE)</f>
        <v>272818</v>
      </c>
      <c r="BD1096">
        <f>VLOOKUP($G1096,county_facts!$A:$BB,52,FALSE)</f>
        <v>187</v>
      </c>
      <c r="BE1096">
        <f>VLOOKUP($G1096,county_facts!$A:$BB,53,FALSE)</f>
        <v>1708.75</v>
      </c>
      <c r="BF1096">
        <f>VLOOKUP($G1096,county_facts!$A:$BB,54,FALSE)</f>
        <v>52.2</v>
      </c>
    </row>
    <row r="1097" spans="1:58" x14ac:dyDescent="0.3">
      <c r="A1097" t="s">
        <v>395</v>
      </c>
      <c r="B1097" t="s">
        <v>397</v>
      </c>
      <c r="C1097">
        <v>1657</v>
      </c>
      <c r="D1097" t="s">
        <v>394</v>
      </c>
      <c r="E1097">
        <v>8237</v>
      </c>
      <c r="F1097">
        <v>0.20116547300000001</v>
      </c>
      <c r="G1097">
        <v>33009</v>
      </c>
      <c r="H1097">
        <f>VLOOKUP($G1097,county_facts!$A:$BB,4,FALSE)</f>
        <v>89658</v>
      </c>
      <c r="I1097">
        <f>VLOOKUP($G1097,county_facts!$A:$BB,5,FALSE)</f>
        <v>89114</v>
      </c>
      <c r="J1097">
        <f>VLOOKUP($G1097,county_facts!$A:$BB,6,FALSE)</f>
        <v>0.6</v>
      </c>
      <c r="K1097">
        <f>VLOOKUP($G1097,county_facts!$A:$BB,7,FALSE)</f>
        <v>89118</v>
      </c>
      <c r="L1097">
        <f>VLOOKUP($G1097,county_facts!$A:$BB,8,FALSE)</f>
        <v>4.3</v>
      </c>
      <c r="M1097">
        <f>VLOOKUP($G1097,county_facts!$A:$BB,9,FALSE)</f>
        <v>17.2</v>
      </c>
      <c r="N1097">
        <f>VLOOKUP($G1097,county_facts!$A:$BB,10,FALSE)</f>
        <v>18</v>
      </c>
      <c r="O1097">
        <f>VLOOKUP($G1097,county_facts!$A:$BB,11,FALSE)</f>
        <v>50.7</v>
      </c>
      <c r="P1097">
        <f>VLOOKUP($G1097,county_facts!$A:$BB,12,FALSE)</f>
        <v>93.1</v>
      </c>
      <c r="Q1097">
        <f>VLOOKUP($G1097,county_facts!$A:$BB,13,FALSE)</f>
        <v>1.1000000000000001</v>
      </c>
      <c r="R1097">
        <f>VLOOKUP($G1097,county_facts!$A:$BB,14,FALSE)</f>
        <v>0.4</v>
      </c>
      <c r="S1097">
        <f>VLOOKUP($G1097,county_facts!$A:$BB,15,FALSE)</f>
        <v>3.5</v>
      </c>
      <c r="T1097">
        <f>VLOOKUP($G1097,county_facts!$A:$BB,16,FALSE)</f>
        <v>0</v>
      </c>
      <c r="U1097">
        <f>VLOOKUP($G1097,county_facts!$A:$BB,17,FALSE)</f>
        <v>1.9</v>
      </c>
      <c r="V1097">
        <f>VLOOKUP($G1097,county_facts!$A:$BB,18,FALSE)</f>
        <v>2.2000000000000002</v>
      </c>
      <c r="W1097">
        <f>VLOOKUP($G1097,county_facts!$A:$BB,19,FALSE)</f>
        <v>91.2</v>
      </c>
      <c r="X1097">
        <f>VLOOKUP($G1097,county_facts!$A:$BB,20,FALSE)</f>
        <v>84.2</v>
      </c>
      <c r="Y1097">
        <f>VLOOKUP($G1097,county_facts!$A:$BB,21,FALSE)</f>
        <v>5.8</v>
      </c>
      <c r="Z1097">
        <f>VLOOKUP($G1097,county_facts!$A:$BB,22,FALSE)</f>
        <v>7.1</v>
      </c>
      <c r="AA1097">
        <f>VLOOKUP($G1097,county_facts!$A:$BB,23,FALSE)</f>
        <v>91.6</v>
      </c>
      <c r="AB1097">
        <f>VLOOKUP($G1097,county_facts!$A:$BB,24,FALSE)</f>
        <v>37.700000000000003</v>
      </c>
      <c r="AC1097">
        <f>VLOOKUP($G1097,county_facts!$A:$BB,25,FALSE)</f>
        <v>7786</v>
      </c>
      <c r="AD1097">
        <f>VLOOKUP($G1097,county_facts!$A:$BB,26,FALSE)</f>
        <v>21.8</v>
      </c>
      <c r="AE1097">
        <f>VLOOKUP($G1097,county_facts!$A:$BB,27,FALSE)</f>
        <v>51624</v>
      </c>
      <c r="AF1097">
        <f>VLOOKUP($G1097,county_facts!$A:$BB,28,FALSE)</f>
        <v>69</v>
      </c>
      <c r="AG1097">
        <f>VLOOKUP($G1097,county_facts!$A:$BB,29,FALSE)</f>
        <v>20.5</v>
      </c>
      <c r="AH1097">
        <f>VLOOKUP($G1097,county_facts!$A:$BB,30,FALSE)</f>
        <v>212000</v>
      </c>
      <c r="AI1097">
        <f>VLOOKUP($G1097,county_facts!$A:$BB,31,FALSE)</f>
        <v>35111</v>
      </c>
      <c r="AJ1097">
        <f>VLOOKUP($G1097,county_facts!$A:$BB,32,FALSE)</f>
        <v>2.35</v>
      </c>
      <c r="AK1097">
        <f>VLOOKUP($G1097,county_facts!$A:$BB,33,FALSE)</f>
        <v>30738</v>
      </c>
      <c r="AL1097">
        <f>VLOOKUP($G1097,county_facts!$A:$BB,34,FALSE)</f>
        <v>54912</v>
      </c>
      <c r="AM1097">
        <f>VLOOKUP($G1097,county_facts!$A:$BB,35,FALSE)</f>
        <v>11.2</v>
      </c>
      <c r="AN1097">
        <f>VLOOKUP($G1097,county_facts!$A:$BB,36,FALSE)</f>
        <v>2867</v>
      </c>
      <c r="AO1097">
        <f>VLOOKUP($G1097,county_facts!$A:$BB,37,FALSE)</f>
        <v>47625</v>
      </c>
      <c r="AP1097">
        <f>VLOOKUP($G1097,county_facts!$A:$BB,38,FALSE)</f>
        <v>1.2</v>
      </c>
      <c r="AQ1097">
        <f>VLOOKUP($G1097,county_facts!$A:$BB,39,FALSE)</f>
        <v>7890</v>
      </c>
      <c r="AR1097">
        <f>VLOOKUP($G1097,county_facts!$A:$BB,40,FALSE)</f>
        <v>11174</v>
      </c>
      <c r="AS1097">
        <f>VLOOKUP($G1097,county_facts!$A:$BB,41,FALSE)</f>
        <v>0</v>
      </c>
      <c r="AT1097">
        <f>VLOOKUP($G1097,county_facts!$A:$BB,42,FALSE)</f>
        <v>0</v>
      </c>
      <c r="AU1097">
        <f>VLOOKUP($G1097,county_facts!$A:$BB,43,FALSE)</f>
        <v>0</v>
      </c>
      <c r="AV1097">
        <f>VLOOKUP($G1097,county_facts!$A:$BB,44,FALSE)</f>
        <v>0</v>
      </c>
      <c r="AW1097">
        <f>VLOOKUP($G1097,county_facts!$A:$BB,45,FALSE)</f>
        <v>0.3</v>
      </c>
      <c r="AX1097">
        <f>VLOOKUP($G1097,county_facts!$A:$BB,46,FALSE)</f>
        <v>24</v>
      </c>
      <c r="AY1097">
        <f>VLOOKUP($G1097,county_facts!$A:$BB,47,FALSE)</f>
        <v>1314279</v>
      </c>
      <c r="AZ1097">
        <f>VLOOKUP($G1097,county_facts!$A:$BB,48,FALSE)</f>
        <v>0</v>
      </c>
      <c r="BA1097">
        <f>VLOOKUP($G1097,county_facts!$A:$BB,49,FALSE)</f>
        <v>1961272</v>
      </c>
      <c r="BB1097">
        <f>VLOOKUP($G1097,county_facts!$A:$BB,50,FALSE)</f>
        <v>22919</v>
      </c>
      <c r="BC1097">
        <f>VLOOKUP($G1097,county_facts!$A:$BB,51,FALSE)</f>
        <v>272818</v>
      </c>
      <c r="BD1097">
        <f>VLOOKUP($G1097,county_facts!$A:$BB,52,FALSE)</f>
        <v>187</v>
      </c>
      <c r="BE1097">
        <f>VLOOKUP($G1097,county_facts!$A:$BB,53,FALSE)</f>
        <v>1708.75</v>
      </c>
      <c r="BF1097">
        <f>VLOOKUP($G1097,county_facts!$A:$BB,54,FALSE)</f>
        <v>52.2</v>
      </c>
    </row>
    <row r="1098" spans="1:58" x14ac:dyDescent="0.3">
      <c r="A1098" t="s">
        <v>392</v>
      </c>
      <c r="B1098" t="s">
        <v>398</v>
      </c>
      <c r="C1098">
        <v>21659</v>
      </c>
      <c r="D1098" t="s">
        <v>394</v>
      </c>
      <c r="E1098">
        <v>29034</v>
      </c>
      <c r="F1098">
        <v>0.74598746299999996</v>
      </c>
      <c r="G1098">
        <v>33011</v>
      </c>
      <c r="H1098">
        <f>VLOOKUP($G1098,county_facts!$A:$BB,4,FALSE)</f>
        <v>405184</v>
      </c>
      <c r="I1098">
        <f>VLOOKUP($G1098,county_facts!$A:$BB,5,FALSE)</f>
        <v>400721</v>
      </c>
      <c r="J1098">
        <f>VLOOKUP($G1098,county_facts!$A:$BB,6,FALSE)</f>
        <v>1.1000000000000001</v>
      </c>
      <c r="K1098">
        <f>VLOOKUP($G1098,county_facts!$A:$BB,7,FALSE)</f>
        <v>400721</v>
      </c>
      <c r="L1098">
        <f>VLOOKUP($G1098,county_facts!$A:$BB,8,FALSE)</f>
        <v>5.4</v>
      </c>
      <c r="M1098">
        <f>VLOOKUP($G1098,county_facts!$A:$BB,9,FALSE)</f>
        <v>21.7</v>
      </c>
      <c r="N1098">
        <f>VLOOKUP($G1098,county_facts!$A:$BB,10,FALSE)</f>
        <v>13.9</v>
      </c>
      <c r="O1098">
        <f>VLOOKUP($G1098,county_facts!$A:$BB,11,FALSE)</f>
        <v>50.4</v>
      </c>
      <c r="P1098">
        <f>VLOOKUP($G1098,county_facts!$A:$BB,12,FALSE)</f>
        <v>91.4</v>
      </c>
      <c r="Q1098">
        <f>VLOOKUP($G1098,county_facts!$A:$BB,13,FALSE)</f>
        <v>2.6</v>
      </c>
      <c r="R1098">
        <f>VLOOKUP($G1098,county_facts!$A:$BB,14,FALSE)</f>
        <v>0.3</v>
      </c>
      <c r="S1098">
        <f>VLOOKUP($G1098,county_facts!$A:$BB,15,FALSE)</f>
        <v>3.8</v>
      </c>
      <c r="T1098">
        <f>VLOOKUP($G1098,county_facts!$A:$BB,16,FALSE)</f>
        <v>0.1</v>
      </c>
      <c r="U1098">
        <f>VLOOKUP($G1098,county_facts!$A:$BB,17,FALSE)</f>
        <v>1.8</v>
      </c>
      <c r="V1098">
        <f>VLOOKUP($G1098,county_facts!$A:$BB,18,FALSE)</f>
        <v>6</v>
      </c>
      <c r="W1098">
        <f>VLOOKUP($G1098,county_facts!$A:$BB,19,FALSE)</f>
        <v>86.4</v>
      </c>
      <c r="X1098">
        <f>VLOOKUP($G1098,county_facts!$A:$BB,20,FALSE)</f>
        <v>86.6</v>
      </c>
      <c r="Y1098">
        <f>VLOOKUP($G1098,county_facts!$A:$BB,21,FALSE)</f>
        <v>8.5</v>
      </c>
      <c r="Z1098">
        <f>VLOOKUP($G1098,county_facts!$A:$BB,22,FALSE)</f>
        <v>12.9</v>
      </c>
      <c r="AA1098">
        <f>VLOOKUP($G1098,county_facts!$A:$BB,23,FALSE)</f>
        <v>90.8</v>
      </c>
      <c r="AB1098">
        <f>VLOOKUP($G1098,county_facts!$A:$BB,24,FALSE)</f>
        <v>35</v>
      </c>
      <c r="AC1098">
        <f>VLOOKUP($G1098,county_facts!$A:$BB,25,FALSE)</f>
        <v>30692</v>
      </c>
      <c r="AD1098">
        <f>VLOOKUP($G1098,county_facts!$A:$BB,26,FALSE)</f>
        <v>26.7</v>
      </c>
      <c r="AE1098">
        <f>VLOOKUP($G1098,county_facts!$A:$BB,27,FALSE)</f>
        <v>167418</v>
      </c>
      <c r="AF1098">
        <f>VLOOKUP($G1098,county_facts!$A:$BB,28,FALSE)</f>
        <v>67.400000000000006</v>
      </c>
      <c r="AG1098">
        <f>VLOOKUP($G1098,county_facts!$A:$BB,29,FALSE)</f>
        <v>35.1</v>
      </c>
      <c r="AH1098">
        <f>VLOOKUP($G1098,county_facts!$A:$BB,30,FALSE)</f>
        <v>249900</v>
      </c>
      <c r="AI1098">
        <f>VLOOKUP($G1098,county_facts!$A:$BB,31,FALSE)</f>
        <v>154324</v>
      </c>
      <c r="AJ1098">
        <f>VLOOKUP($G1098,county_facts!$A:$BB,32,FALSE)</f>
        <v>2.5499999999999998</v>
      </c>
      <c r="AK1098">
        <f>VLOOKUP($G1098,county_facts!$A:$BB,33,FALSE)</f>
        <v>34390</v>
      </c>
      <c r="AL1098">
        <f>VLOOKUP($G1098,county_facts!$A:$BB,34,FALSE)</f>
        <v>69829</v>
      </c>
      <c r="AM1098">
        <f>VLOOKUP($G1098,county_facts!$A:$BB,35,FALSE)</f>
        <v>8.6</v>
      </c>
      <c r="AN1098">
        <f>VLOOKUP($G1098,county_facts!$A:$BB,36,FALSE)</f>
        <v>10764</v>
      </c>
      <c r="AO1098">
        <f>VLOOKUP($G1098,county_facts!$A:$BB,37,FALSE)</f>
        <v>173304</v>
      </c>
      <c r="AP1098">
        <f>VLOOKUP($G1098,county_facts!$A:$BB,38,FALSE)</f>
        <v>1.7</v>
      </c>
      <c r="AQ1098">
        <f>VLOOKUP($G1098,county_facts!$A:$BB,39,FALSE)</f>
        <v>27576</v>
      </c>
      <c r="AR1098">
        <f>VLOOKUP($G1098,county_facts!$A:$BB,40,FALSE)</f>
        <v>37748</v>
      </c>
      <c r="AS1098">
        <f>VLOOKUP($G1098,county_facts!$A:$BB,41,FALSE)</f>
        <v>0.9</v>
      </c>
      <c r="AT1098">
        <f>VLOOKUP($G1098,county_facts!$A:$BB,42,FALSE)</f>
        <v>0</v>
      </c>
      <c r="AU1098">
        <f>VLOOKUP($G1098,county_facts!$A:$BB,43,FALSE)</f>
        <v>2.7</v>
      </c>
      <c r="AV1098">
        <f>VLOOKUP($G1098,county_facts!$A:$BB,44,FALSE)</f>
        <v>0.1</v>
      </c>
      <c r="AW1098">
        <f>VLOOKUP($G1098,county_facts!$A:$BB,45,FALSE)</f>
        <v>2</v>
      </c>
      <c r="AX1098">
        <f>VLOOKUP($G1098,county_facts!$A:$BB,46,FALSE)</f>
        <v>26.3</v>
      </c>
      <c r="AY1098">
        <f>VLOOKUP($G1098,county_facts!$A:$BB,47,FALSE)</f>
        <v>7707601</v>
      </c>
      <c r="AZ1098">
        <f>VLOOKUP($G1098,county_facts!$A:$BB,48,FALSE)</f>
        <v>3873122</v>
      </c>
      <c r="BA1098">
        <f>VLOOKUP($G1098,county_facts!$A:$BB,49,FALSE)</f>
        <v>7647259</v>
      </c>
      <c r="BB1098">
        <f>VLOOKUP($G1098,county_facts!$A:$BB,50,FALSE)</f>
        <v>18989</v>
      </c>
      <c r="BC1098">
        <f>VLOOKUP($G1098,county_facts!$A:$BB,51,FALSE)</f>
        <v>732310</v>
      </c>
      <c r="BD1098">
        <f>VLOOKUP($G1098,county_facts!$A:$BB,52,FALSE)</f>
        <v>968</v>
      </c>
      <c r="BE1098">
        <f>VLOOKUP($G1098,county_facts!$A:$BB,53,FALSE)</f>
        <v>876.14</v>
      </c>
      <c r="BF1098">
        <f>VLOOKUP($G1098,county_facts!$A:$BB,54,FALSE)</f>
        <v>457.4</v>
      </c>
    </row>
    <row r="1099" spans="1:58" x14ac:dyDescent="0.3">
      <c r="A1099" t="s">
        <v>395</v>
      </c>
      <c r="B1099" t="s">
        <v>398</v>
      </c>
      <c r="C1099">
        <v>7375</v>
      </c>
      <c r="D1099" t="s">
        <v>394</v>
      </c>
      <c r="E1099">
        <v>29034</v>
      </c>
      <c r="F1099">
        <v>0.25401253699999998</v>
      </c>
      <c r="G1099">
        <v>33011</v>
      </c>
      <c r="H1099">
        <f>VLOOKUP($G1099,county_facts!$A:$BB,4,FALSE)</f>
        <v>405184</v>
      </c>
      <c r="I1099">
        <f>VLOOKUP($G1099,county_facts!$A:$BB,5,FALSE)</f>
        <v>400721</v>
      </c>
      <c r="J1099">
        <f>VLOOKUP($G1099,county_facts!$A:$BB,6,FALSE)</f>
        <v>1.1000000000000001</v>
      </c>
      <c r="K1099">
        <f>VLOOKUP($G1099,county_facts!$A:$BB,7,FALSE)</f>
        <v>400721</v>
      </c>
      <c r="L1099">
        <f>VLOOKUP($G1099,county_facts!$A:$BB,8,FALSE)</f>
        <v>5.4</v>
      </c>
      <c r="M1099">
        <f>VLOOKUP($G1099,county_facts!$A:$BB,9,FALSE)</f>
        <v>21.7</v>
      </c>
      <c r="N1099">
        <f>VLOOKUP($G1099,county_facts!$A:$BB,10,FALSE)</f>
        <v>13.9</v>
      </c>
      <c r="O1099">
        <f>VLOOKUP($G1099,county_facts!$A:$BB,11,FALSE)</f>
        <v>50.4</v>
      </c>
      <c r="P1099">
        <f>VLOOKUP($G1099,county_facts!$A:$BB,12,FALSE)</f>
        <v>91.4</v>
      </c>
      <c r="Q1099">
        <f>VLOOKUP($G1099,county_facts!$A:$BB,13,FALSE)</f>
        <v>2.6</v>
      </c>
      <c r="R1099">
        <f>VLOOKUP($G1099,county_facts!$A:$BB,14,FALSE)</f>
        <v>0.3</v>
      </c>
      <c r="S1099">
        <f>VLOOKUP($G1099,county_facts!$A:$BB,15,FALSE)</f>
        <v>3.8</v>
      </c>
      <c r="T1099">
        <f>VLOOKUP($G1099,county_facts!$A:$BB,16,FALSE)</f>
        <v>0.1</v>
      </c>
      <c r="U1099">
        <f>VLOOKUP($G1099,county_facts!$A:$BB,17,FALSE)</f>
        <v>1.8</v>
      </c>
      <c r="V1099">
        <f>VLOOKUP($G1099,county_facts!$A:$BB,18,FALSE)</f>
        <v>6</v>
      </c>
      <c r="W1099">
        <f>VLOOKUP($G1099,county_facts!$A:$BB,19,FALSE)</f>
        <v>86.4</v>
      </c>
      <c r="X1099">
        <f>VLOOKUP($G1099,county_facts!$A:$BB,20,FALSE)</f>
        <v>86.6</v>
      </c>
      <c r="Y1099">
        <f>VLOOKUP($G1099,county_facts!$A:$BB,21,FALSE)</f>
        <v>8.5</v>
      </c>
      <c r="Z1099">
        <f>VLOOKUP($G1099,county_facts!$A:$BB,22,FALSE)</f>
        <v>12.9</v>
      </c>
      <c r="AA1099">
        <f>VLOOKUP($G1099,county_facts!$A:$BB,23,FALSE)</f>
        <v>90.8</v>
      </c>
      <c r="AB1099">
        <f>VLOOKUP($G1099,county_facts!$A:$BB,24,FALSE)</f>
        <v>35</v>
      </c>
      <c r="AC1099">
        <f>VLOOKUP($G1099,county_facts!$A:$BB,25,FALSE)</f>
        <v>30692</v>
      </c>
      <c r="AD1099">
        <f>VLOOKUP($G1099,county_facts!$A:$BB,26,FALSE)</f>
        <v>26.7</v>
      </c>
      <c r="AE1099">
        <f>VLOOKUP($G1099,county_facts!$A:$BB,27,FALSE)</f>
        <v>167418</v>
      </c>
      <c r="AF1099">
        <f>VLOOKUP($G1099,county_facts!$A:$BB,28,FALSE)</f>
        <v>67.400000000000006</v>
      </c>
      <c r="AG1099">
        <f>VLOOKUP($G1099,county_facts!$A:$BB,29,FALSE)</f>
        <v>35.1</v>
      </c>
      <c r="AH1099">
        <f>VLOOKUP($G1099,county_facts!$A:$BB,30,FALSE)</f>
        <v>249900</v>
      </c>
      <c r="AI1099">
        <f>VLOOKUP($G1099,county_facts!$A:$BB,31,FALSE)</f>
        <v>154324</v>
      </c>
      <c r="AJ1099">
        <f>VLOOKUP($G1099,county_facts!$A:$BB,32,FALSE)</f>
        <v>2.5499999999999998</v>
      </c>
      <c r="AK1099">
        <f>VLOOKUP($G1099,county_facts!$A:$BB,33,FALSE)</f>
        <v>34390</v>
      </c>
      <c r="AL1099">
        <f>VLOOKUP($G1099,county_facts!$A:$BB,34,FALSE)</f>
        <v>69829</v>
      </c>
      <c r="AM1099">
        <f>VLOOKUP($G1099,county_facts!$A:$BB,35,FALSE)</f>
        <v>8.6</v>
      </c>
      <c r="AN1099">
        <f>VLOOKUP($G1099,county_facts!$A:$BB,36,FALSE)</f>
        <v>10764</v>
      </c>
      <c r="AO1099">
        <f>VLOOKUP($G1099,county_facts!$A:$BB,37,FALSE)</f>
        <v>173304</v>
      </c>
      <c r="AP1099">
        <f>VLOOKUP($G1099,county_facts!$A:$BB,38,FALSE)</f>
        <v>1.7</v>
      </c>
      <c r="AQ1099">
        <f>VLOOKUP($G1099,county_facts!$A:$BB,39,FALSE)</f>
        <v>27576</v>
      </c>
      <c r="AR1099">
        <f>VLOOKUP($G1099,county_facts!$A:$BB,40,FALSE)</f>
        <v>37748</v>
      </c>
      <c r="AS1099">
        <f>VLOOKUP($G1099,county_facts!$A:$BB,41,FALSE)</f>
        <v>0.9</v>
      </c>
      <c r="AT1099">
        <f>VLOOKUP($G1099,county_facts!$A:$BB,42,FALSE)</f>
        <v>0</v>
      </c>
      <c r="AU1099">
        <f>VLOOKUP($G1099,county_facts!$A:$BB,43,FALSE)</f>
        <v>2.7</v>
      </c>
      <c r="AV1099">
        <f>VLOOKUP($G1099,county_facts!$A:$BB,44,FALSE)</f>
        <v>0.1</v>
      </c>
      <c r="AW1099">
        <f>VLOOKUP($G1099,county_facts!$A:$BB,45,FALSE)</f>
        <v>2</v>
      </c>
      <c r="AX1099">
        <f>VLOOKUP($G1099,county_facts!$A:$BB,46,FALSE)</f>
        <v>26.3</v>
      </c>
      <c r="AY1099">
        <f>VLOOKUP($G1099,county_facts!$A:$BB,47,FALSE)</f>
        <v>7707601</v>
      </c>
      <c r="AZ1099">
        <f>VLOOKUP($G1099,county_facts!$A:$BB,48,FALSE)</f>
        <v>3873122</v>
      </c>
      <c r="BA1099">
        <f>VLOOKUP($G1099,county_facts!$A:$BB,49,FALSE)</f>
        <v>7647259</v>
      </c>
      <c r="BB1099">
        <f>VLOOKUP($G1099,county_facts!$A:$BB,50,FALSE)</f>
        <v>18989</v>
      </c>
      <c r="BC1099">
        <f>VLOOKUP($G1099,county_facts!$A:$BB,51,FALSE)</f>
        <v>732310</v>
      </c>
      <c r="BD1099">
        <f>VLOOKUP($G1099,county_facts!$A:$BB,52,FALSE)</f>
        <v>968</v>
      </c>
      <c r="BE1099">
        <f>VLOOKUP($G1099,county_facts!$A:$BB,53,FALSE)</f>
        <v>876.14</v>
      </c>
      <c r="BF1099">
        <f>VLOOKUP($G1099,county_facts!$A:$BB,54,FALSE)</f>
        <v>457.4</v>
      </c>
    </row>
    <row r="1100" spans="1:58" x14ac:dyDescent="0.3">
      <c r="A1100" t="s">
        <v>392</v>
      </c>
      <c r="B1100" t="s">
        <v>399</v>
      </c>
      <c r="C1100">
        <v>8636</v>
      </c>
      <c r="D1100" t="s">
        <v>394</v>
      </c>
      <c r="E1100">
        <v>11499</v>
      </c>
      <c r="F1100">
        <v>0.75102182799999995</v>
      </c>
      <c r="G1100">
        <v>33013</v>
      </c>
      <c r="H1100">
        <f>VLOOKUP($G1100,county_facts!$A:$BB,4,FALSE)</f>
        <v>147171</v>
      </c>
      <c r="I1100">
        <f>VLOOKUP($G1100,county_facts!$A:$BB,5,FALSE)</f>
        <v>146442</v>
      </c>
      <c r="J1100">
        <f>VLOOKUP($G1100,county_facts!$A:$BB,6,FALSE)</f>
        <v>0.5</v>
      </c>
      <c r="K1100">
        <f>VLOOKUP($G1100,county_facts!$A:$BB,7,FALSE)</f>
        <v>146445</v>
      </c>
      <c r="L1100">
        <f>VLOOKUP($G1100,county_facts!$A:$BB,8,FALSE)</f>
        <v>4.8</v>
      </c>
      <c r="M1100">
        <f>VLOOKUP($G1100,county_facts!$A:$BB,9,FALSE)</f>
        <v>19.899999999999999</v>
      </c>
      <c r="N1100">
        <f>VLOOKUP($G1100,county_facts!$A:$BB,10,FALSE)</f>
        <v>16.100000000000001</v>
      </c>
      <c r="O1100">
        <f>VLOOKUP($G1100,county_facts!$A:$BB,11,FALSE)</f>
        <v>50.7</v>
      </c>
      <c r="P1100">
        <f>VLOOKUP($G1100,county_facts!$A:$BB,12,FALSE)</f>
        <v>95</v>
      </c>
      <c r="Q1100">
        <f>VLOOKUP($G1100,county_facts!$A:$BB,13,FALSE)</f>
        <v>1.4</v>
      </c>
      <c r="R1100">
        <f>VLOOKUP($G1100,county_facts!$A:$BB,14,FALSE)</f>
        <v>0.3</v>
      </c>
      <c r="S1100">
        <f>VLOOKUP($G1100,county_facts!$A:$BB,15,FALSE)</f>
        <v>1.9</v>
      </c>
      <c r="T1100">
        <f>VLOOKUP($G1100,county_facts!$A:$BB,16,FALSE)</f>
        <v>0</v>
      </c>
      <c r="U1100">
        <f>VLOOKUP($G1100,county_facts!$A:$BB,17,FALSE)</f>
        <v>1.4</v>
      </c>
      <c r="V1100">
        <f>VLOOKUP($G1100,county_facts!$A:$BB,18,FALSE)</f>
        <v>1.9</v>
      </c>
      <c r="W1100">
        <f>VLOOKUP($G1100,county_facts!$A:$BB,19,FALSE)</f>
        <v>93.4</v>
      </c>
      <c r="X1100">
        <f>VLOOKUP($G1100,county_facts!$A:$BB,20,FALSE)</f>
        <v>86.7</v>
      </c>
      <c r="Y1100">
        <f>VLOOKUP($G1100,county_facts!$A:$BB,21,FALSE)</f>
        <v>3.9</v>
      </c>
      <c r="Z1100">
        <f>VLOOKUP($G1100,county_facts!$A:$BB,22,FALSE)</f>
        <v>5.2</v>
      </c>
      <c r="AA1100">
        <f>VLOOKUP($G1100,county_facts!$A:$BB,23,FALSE)</f>
        <v>92.1</v>
      </c>
      <c r="AB1100">
        <f>VLOOKUP($G1100,county_facts!$A:$BB,24,FALSE)</f>
        <v>33.299999999999997</v>
      </c>
      <c r="AC1100">
        <f>VLOOKUP($G1100,county_facts!$A:$BB,25,FALSE)</f>
        <v>12976</v>
      </c>
      <c r="AD1100">
        <f>VLOOKUP($G1100,county_facts!$A:$BB,26,FALSE)</f>
        <v>25.7</v>
      </c>
      <c r="AE1100">
        <f>VLOOKUP($G1100,county_facts!$A:$BB,27,FALSE)</f>
        <v>63643</v>
      </c>
      <c r="AF1100">
        <f>VLOOKUP($G1100,county_facts!$A:$BB,28,FALSE)</f>
        <v>72.2</v>
      </c>
      <c r="AG1100">
        <f>VLOOKUP($G1100,county_facts!$A:$BB,29,FALSE)</f>
        <v>24.4</v>
      </c>
      <c r="AH1100">
        <f>VLOOKUP($G1100,county_facts!$A:$BB,30,FALSE)</f>
        <v>231000</v>
      </c>
      <c r="AI1100">
        <f>VLOOKUP($G1100,county_facts!$A:$BB,31,FALSE)</f>
        <v>56812</v>
      </c>
      <c r="AJ1100">
        <f>VLOOKUP($G1100,county_facts!$A:$BB,32,FALSE)</f>
        <v>2.4700000000000002</v>
      </c>
      <c r="AK1100">
        <f>VLOOKUP($G1100,county_facts!$A:$BB,33,FALSE)</f>
        <v>31310</v>
      </c>
      <c r="AL1100">
        <f>VLOOKUP($G1100,county_facts!$A:$BB,34,FALSE)</f>
        <v>65353</v>
      </c>
      <c r="AM1100">
        <f>VLOOKUP($G1100,county_facts!$A:$BB,35,FALSE)</f>
        <v>8.6999999999999993</v>
      </c>
      <c r="AN1100">
        <f>VLOOKUP($G1100,county_facts!$A:$BB,36,FALSE)</f>
        <v>4031</v>
      </c>
      <c r="AO1100">
        <f>VLOOKUP($G1100,county_facts!$A:$BB,37,FALSE)</f>
        <v>60018</v>
      </c>
      <c r="AP1100">
        <f>VLOOKUP($G1100,county_facts!$A:$BB,38,FALSE)</f>
        <v>-0.9</v>
      </c>
      <c r="AQ1100">
        <f>VLOOKUP($G1100,county_facts!$A:$BB,39,FALSE)</f>
        <v>10928</v>
      </c>
      <c r="AR1100">
        <f>VLOOKUP($G1100,county_facts!$A:$BB,40,FALSE)</f>
        <v>15444</v>
      </c>
      <c r="AS1100">
        <f>VLOOKUP($G1100,county_facts!$A:$BB,41,FALSE)</f>
        <v>0</v>
      </c>
      <c r="AT1100">
        <f>VLOOKUP($G1100,county_facts!$A:$BB,42,FALSE)</f>
        <v>0</v>
      </c>
      <c r="AU1100">
        <f>VLOOKUP($G1100,county_facts!$A:$BB,43,FALSE)</f>
        <v>1.2</v>
      </c>
      <c r="AV1100">
        <f>VLOOKUP($G1100,county_facts!$A:$BB,44,FALSE)</f>
        <v>0</v>
      </c>
      <c r="AW1100">
        <f>VLOOKUP($G1100,county_facts!$A:$BB,45,FALSE)</f>
        <v>0.9</v>
      </c>
      <c r="AX1100">
        <f>VLOOKUP($G1100,county_facts!$A:$BB,46,FALSE)</f>
        <v>24.6</v>
      </c>
      <c r="AY1100">
        <f>VLOOKUP($G1100,county_facts!$A:$BB,47,FALSE)</f>
        <v>1539636</v>
      </c>
      <c r="AZ1100">
        <f>VLOOKUP($G1100,county_facts!$A:$BB,48,FALSE)</f>
        <v>2812352</v>
      </c>
      <c r="BA1100">
        <f>VLOOKUP($G1100,county_facts!$A:$BB,49,FALSE)</f>
        <v>2605617</v>
      </c>
      <c r="BB1100">
        <f>VLOOKUP($G1100,county_facts!$A:$BB,50,FALSE)</f>
        <v>17536</v>
      </c>
      <c r="BC1100">
        <f>VLOOKUP($G1100,county_facts!$A:$BB,51,FALSE)</f>
        <v>223534</v>
      </c>
      <c r="BD1100">
        <f>VLOOKUP($G1100,county_facts!$A:$BB,52,FALSE)</f>
        <v>312</v>
      </c>
      <c r="BE1100">
        <f>VLOOKUP($G1100,county_facts!$A:$BB,53,FALSE)</f>
        <v>934.12</v>
      </c>
      <c r="BF1100">
        <f>VLOOKUP($G1100,county_facts!$A:$BB,54,FALSE)</f>
        <v>156.80000000000001</v>
      </c>
    </row>
    <row r="1101" spans="1:58" x14ac:dyDescent="0.3">
      <c r="A1101" t="s">
        <v>395</v>
      </c>
      <c r="B1101" t="s">
        <v>399</v>
      </c>
      <c r="C1101">
        <v>2863</v>
      </c>
      <c r="D1101" t="s">
        <v>394</v>
      </c>
      <c r="E1101">
        <v>11499</v>
      </c>
      <c r="F1101">
        <v>0.248978172</v>
      </c>
      <c r="G1101">
        <v>33013</v>
      </c>
      <c r="H1101">
        <f>VLOOKUP($G1101,county_facts!$A:$BB,4,FALSE)</f>
        <v>147171</v>
      </c>
      <c r="I1101">
        <f>VLOOKUP($G1101,county_facts!$A:$BB,5,FALSE)</f>
        <v>146442</v>
      </c>
      <c r="J1101">
        <f>VLOOKUP($G1101,county_facts!$A:$BB,6,FALSE)</f>
        <v>0.5</v>
      </c>
      <c r="K1101">
        <f>VLOOKUP($G1101,county_facts!$A:$BB,7,FALSE)</f>
        <v>146445</v>
      </c>
      <c r="L1101">
        <f>VLOOKUP($G1101,county_facts!$A:$BB,8,FALSE)</f>
        <v>4.8</v>
      </c>
      <c r="M1101">
        <f>VLOOKUP($G1101,county_facts!$A:$BB,9,FALSE)</f>
        <v>19.899999999999999</v>
      </c>
      <c r="N1101">
        <f>VLOOKUP($G1101,county_facts!$A:$BB,10,FALSE)</f>
        <v>16.100000000000001</v>
      </c>
      <c r="O1101">
        <f>VLOOKUP($G1101,county_facts!$A:$BB,11,FALSE)</f>
        <v>50.7</v>
      </c>
      <c r="P1101">
        <f>VLOOKUP($G1101,county_facts!$A:$BB,12,FALSE)</f>
        <v>95</v>
      </c>
      <c r="Q1101">
        <f>VLOOKUP($G1101,county_facts!$A:$BB,13,FALSE)</f>
        <v>1.4</v>
      </c>
      <c r="R1101">
        <f>VLOOKUP($G1101,county_facts!$A:$BB,14,FALSE)</f>
        <v>0.3</v>
      </c>
      <c r="S1101">
        <f>VLOOKUP($G1101,county_facts!$A:$BB,15,FALSE)</f>
        <v>1.9</v>
      </c>
      <c r="T1101">
        <f>VLOOKUP($G1101,county_facts!$A:$BB,16,FALSE)</f>
        <v>0</v>
      </c>
      <c r="U1101">
        <f>VLOOKUP($G1101,county_facts!$A:$BB,17,FALSE)</f>
        <v>1.4</v>
      </c>
      <c r="V1101">
        <f>VLOOKUP($G1101,county_facts!$A:$BB,18,FALSE)</f>
        <v>1.9</v>
      </c>
      <c r="W1101">
        <f>VLOOKUP($G1101,county_facts!$A:$BB,19,FALSE)</f>
        <v>93.4</v>
      </c>
      <c r="X1101">
        <f>VLOOKUP($G1101,county_facts!$A:$BB,20,FALSE)</f>
        <v>86.7</v>
      </c>
      <c r="Y1101">
        <f>VLOOKUP($G1101,county_facts!$A:$BB,21,FALSE)</f>
        <v>3.9</v>
      </c>
      <c r="Z1101">
        <f>VLOOKUP($G1101,county_facts!$A:$BB,22,FALSE)</f>
        <v>5.2</v>
      </c>
      <c r="AA1101">
        <f>VLOOKUP($G1101,county_facts!$A:$BB,23,FALSE)</f>
        <v>92.1</v>
      </c>
      <c r="AB1101">
        <f>VLOOKUP($G1101,county_facts!$A:$BB,24,FALSE)</f>
        <v>33.299999999999997</v>
      </c>
      <c r="AC1101">
        <f>VLOOKUP($G1101,county_facts!$A:$BB,25,FALSE)</f>
        <v>12976</v>
      </c>
      <c r="AD1101">
        <f>VLOOKUP($G1101,county_facts!$A:$BB,26,FALSE)</f>
        <v>25.7</v>
      </c>
      <c r="AE1101">
        <f>VLOOKUP($G1101,county_facts!$A:$BB,27,FALSE)</f>
        <v>63643</v>
      </c>
      <c r="AF1101">
        <f>VLOOKUP($G1101,county_facts!$A:$BB,28,FALSE)</f>
        <v>72.2</v>
      </c>
      <c r="AG1101">
        <f>VLOOKUP($G1101,county_facts!$A:$BB,29,FALSE)</f>
        <v>24.4</v>
      </c>
      <c r="AH1101">
        <f>VLOOKUP($G1101,county_facts!$A:$BB,30,FALSE)</f>
        <v>231000</v>
      </c>
      <c r="AI1101">
        <f>VLOOKUP($G1101,county_facts!$A:$BB,31,FALSE)</f>
        <v>56812</v>
      </c>
      <c r="AJ1101">
        <f>VLOOKUP($G1101,county_facts!$A:$BB,32,FALSE)</f>
        <v>2.4700000000000002</v>
      </c>
      <c r="AK1101">
        <f>VLOOKUP($G1101,county_facts!$A:$BB,33,FALSE)</f>
        <v>31310</v>
      </c>
      <c r="AL1101">
        <f>VLOOKUP($G1101,county_facts!$A:$BB,34,FALSE)</f>
        <v>65353</v>
      </c>
      <c r="AM1101">
        <f>VLOOKUP($G1101,county_facts!$A:$BB,35,FALSE)</f>
        <v>8.6999999999999993</v>
      </c>
      <c r="AN1101">
        <f>VLOOKUP($G1101,county_facts!$A:$BB,36,FALSE)</f>
        <v>4031</v>
      </c>
      <c r="AO1101">
        <f>VLOOKUP($G1101,county_facts!$A:$BB,37,FALSE)</f>
        <v>60018</v>
      </c>
      <c r="AP1101">
        <f>VLOOKUP($G1101,county_facts!$A:$BB,38,FALSE)</f>
        <v>-0.9</v>
      </c>
      <c r="AQ1101">
        <f>VLOOKUP($G1101,county_facts!$A:$BB,39,FALSE)</f>
        <v>10928</v>
      </c>
      <c r="AR1101">
        <f>VLOOKUP($G1101,county_facts!$A:$BB,40,FALSE)</f>
        <v>15444</v>
      </c>
      <c r="AS1101">
        <f>VLOOKUP($G1101,county_facts!$A:$BB,41,FALSE)</f>
        <v>0</v>
      </c>
      <c r="AT1101">
        <f>VLOOKUP($G1101,county_facts!$A:$BB,42,FALSE)</f>
        <v>0</v>
      </c>
      <c r="AU1101">
        <f>VLOOKUP($G1101,county_facts!$A:$BB,43,FALSE)</f>
        <v>1.2</v>
      </c>
      <c r="AV1101">
        <f>VLOOKUP($G1101,county_facts!$A:$BB,44,FALSE)</f>
        <v>0</v>
      </c>
      <c r="AW1101">
        <f>VLOOKUP($G1101,county_facts!$A:$BB,45,FALSE)</f>
        <v>0.9</v>
      </c>
      <c r="AX1101">
        <f>VLOOKUP($G1101,county_facts!$A:$BB,46,FALSE)</f>
        <v>24.6</v>
      </c>
      <c r="AY1101">
        <f>VLOOKUP($G1101,county_facts!$A:$BB,47,FALSE)</f>
        <v>1539636</v>
      </c>
      <c r="AZ1101">
        <f>VLOOKUP($G1101,county_facts!$A:$BB,48,FALSE)</f>
        <v>2812352</v>
      </c>
      <c r="BA1101">
        <f>VLOOKUP($G1101,county_facts!$A:$BB,49,FALSE)</f>
        <v>2605617</v>
      </c>
      <c r="BB1101">
        <f>VLOOKUP($G1101,county_facts!$A:$BB,50,FALSE)</f>
        <v>17536</v>
      </c>
      <c r="BC1101">
        <f>VLOOKUP($G1101,county_facts!$A:$BB,51,FALSE)</f>
        <v>223534</v>
      </c>
      <c r="BD1101">
        <f>VLOOKUP($G1101,county_facts!$A:$BB,52,FALSE)</f>
        <v>312</v>
      </c>
      <c r="BE1101">
        <f>VLOOKUP($G1101,county_facts!$A:$BB,53,FALSE)</f>
        <v>934.12</v>
      </c>
      <c r="BF1101">
        <f>VLOOKUP($G1101,county_facts!$A:$BB,54,FALSE)</f>
        <v>156.80000000000001</v>
      </c>
    </row>
    <row r="1102" spans="1:58" x14ac:dyDescent="0.3">
      <c r="A1102" t="s">
        <v>392</v>
      </c>
      <c r="B1102" t="s">
        <v>400</v>
      </c>
      <c r="C1102">
        <v>15331</v>
      </c>
      <c r="D1102" t="s">
        <v>394</v>
      </c>
      <c r="E1102">
        <v>21400</v>
      </c>
      <c r="F1102">
        <v>0.71640186900000002</v>
      </c>
      <c r="G1102">
        <v>33015</v>
      </c>
      <c r="H1102">
        <f>VLOOKUP($G1102,county_facts!$A:$BB,4,FALSE)</f>
        <v>300621</v>
      </c>
      <c r="I1102">
        <f>VLOOKUP($G1102,county_facts!$A:$BB,5,FALSE)</f>
        <v>295220</v>
      </c>
      <c r="J1102">
        <f>VLOOKUP($G1102,county_facts!$A:$BB,6,FALSE)</f>
        <v>1.8</v>
      </c>
      <c r="K1102">
        <f>VLOOKUP($G1102,county_facts!$A:$BB,7,FALSE)</f>
        <v>295223</v>
      </c>
      <c r="L1102">
        <f>VLOOKUP($G1102,county_facts!$A:$BB,8,FALSE)</f>
        <v>4.5999999999999996</v>
      </c>
      <c r="M1102">
        <f>VLOOKUP($G1102,county_facts!$A:$BB,9,FALSE)</f>
        <v>20.6</v>
      </c>
      <c r="N1102">
        <f>VLOOKUP($G1102,county_facts!$A:$BB,10,FALSE)</f>
        <v>15.2</v>
      </c>
      <c r="O1102">
        <f>VLOOKUP($G1102,county_facts!$A:$BB,11,FALSE)</f>
        <v>50.5</v>
      </c>
      <c r="P1102">
        <f>VLOOKUP($G1102,county_facts!$A:$BB,12,FALSE)</f>
        <v>95.5</v>
      </c>
      <c r="Q1102">
        <f>VLOOKUP($G1102,county_facts!$A:$BB,13,FALSE)</f>
        <v>0.9</v>
      </c>
      <c r="R1102">
        <f>VLOOKUP($G1102,county_facts!$A:$BB,14,FALSE)</f>
        <v>0.2</v>
      </c>
      <c r="S1102">
        <f>VLOOKUP($G1102,county_facts!$A:$BB,15,FALSE)</f>
        <v>1.9</v>
      </c>
      <c r="T1102">
        <f>VLOOKUP($G1102,county_facts!$A:$BB,16,FALSE)</f>
        <v>0</v>
      </c>
      <c r="U1102">
        <f>VLOOKUP($G1102,county_facts!$A:$BB,17,FALSE)</f>
        <v>1.4</v>
      </c>
      <c r="V1102">
        <f>VLOOKUP($G1102,county_facts!$A:$BB,18,FALSE)</f>
        <v>2.6</v>
      </c>
      <c r="W1102">
        <f>VLOOKUP($G1102,county_facts!$A:$BB,19,FALSE)</f>
        <v>93.3</v>
      </c>
      <c r="X1102">
        <f>VLOOKUP($G1102,county_facts!$A:$BB,20,FALSE)</f>
        <v>89.6</v>
      </c>
      <c r="Y1102">
        <f>VLOOKUP($G1102,county_facts!$A:$BB,21,FALSE)</f>
        <v>4.5</v>
      </c>
      <c r="Z1102">
        <f>VLOOKUP($G1102,county_facts!$A:$BB,22,FALSE)</f>
        <v>6.5</v>
      </c>
      <c r="AA1102">
        <f>VLOOKUP($G1102,county_facts!$A:$BB,23,FALSE)</f>
        <v>94.5</v>
      </c>
      <c r="AB1102">
        <f>VLOOKUP($G1102,county_facts!$A:$BB,24,FALSE)</f>
        <v>37.200000000000003</v>
      </c>
      <c r="AC1102">
        <f>VLOOKUP($G1102,county_facts!$A:$BB,25,FALSE)</f>
        <v>23377</v>
      </c>
      <c r="AD1102">
        <f>VLOOKUP($G1102,county_facts!$A:$BB,26,FALSE)</f>
        <v>29.1</v>
      </c>
      <c r="AE1102">
        <f>VLOOKUP($G1102,county_facts!$A:$BB,27,FALSE)</f>
        <v>128444</v>
      </c>
      <c r="AF1102">
        <f>VLOOKUP($G1102,county_facts!$A:$BB,28,FALSE)</f>
        <v>76.8</v>
      </c>
      <c r="AG1102">
        <f>VLOOKUP($G1102,county_facts!$A:$BB,29,FALSE)</f>
        <v>21.7</v>
      </c>
      <c r="AH1102">
        <f>VLOOKUP($G1102,county_facts!$A:$BB,30,FALSE)</f>
        <v>282100</v>
      </c>
      <c r="AI1102">
        <f>VLOOKUP($G1102,county_facts!$A:$BB,31,FALSE)</f>
        <v>116262</v>
      </c>
      <c r="AJ1102">
        <f>VLOOKUP($G1102,county_facts!$A:$BB,32,FALSE)</f>
        <v>2.5299999999999998</v>
      </c>
      <c r="AK1102">
        <f>VLOOKUP($G1102,county_facts!$A:$BB,33,FALSE)</f>
        <v>38399</v>
      </c>
      <c r="AL1102">
        <f>VLOOKUP($G1102,county_facts!$A:$BB,34,FALSE)</f>
        <v>77348</v>
      </c>
      <c r="AM1102">
        <f>VLOOKUP($G1102,county_facts!$A:$BB,35,FALSE)</f>
        <v>5.5</v>
      </c>
      <c r="AN1102">
        <f>VLOOKUP($G1102,county_facts!$A:$BB,36,FALSE)</f>
        <v>9422</v>
      </c>
      <c r="AO1102">
        <f>VLOOKUP($G1102,county_facts!$A:$BB,37,FALSE)</f>
        <v>128330</v>
      </c>
      <c r="AP1102">
        <f>VLOOKUP($G1102,county_facts!$A:$BB,38,FALSE)</f>
        <v>0.8</v>
      </c>
      <c r="AQ1102">
        <f>VLOOKUP($G1102,county_facts!$A:$BB,39,FALSE)</f>
        <v>25514</v>
      </c>
      <c r="AR1102">
        <f>VLOOKUP($G1102,county_facts!$A:$BB,40,FALSE)</f>
        <v>34778</v>
      </c>
      <c r="AS1102">
        <f>VLOOKUP($G1102,county_facts!$A:$BB,41,FALSE)</f>
        <v>0.5</v>
      </c>
      <c r="AT1102">
        <f>VLOOKUP($G1102,county_facts!$A:$BB,42,FALSE)</f>
        <v>0</v>
      </c>
      <c r="AU1102">
        <f>VLOOKUP($G1102,county_facts!$A:$BB,43,FALSE)</f>
        <v>1.5</v>
      </c>
      <c r="AV1102">
        <f>VLOOKUP($G1102,county_facts!$A:$BB,44,FALSE)</f>
        <v>0</v>
      </c>
      <c r="AW1102">
        <f>VLOOKUP($G1102,county_facts!$A:$BB,45,FALSE)</f>
        <v>0.9</v>
      </c>
      <c r="AX1102">
        <f>VLOOKUP($G1102,county_facts!$A:$BB,46,FALSE)</f>
        <v>27.8</v>
      </c>
      <c r="AY1102">
        <f>VLOOKUP($G1102,county_facts!$A:$BB,47,FALSE)</f>
        <v>3912579</v>
      </c>
      <c r="AZ1102">
        <f>VLOOKUP($G1102,county_facts!$A:$BB,48,FALSE)</f>
        <v>5844817</v>
      </c>
      <c r="BA1102">
        <f>VLOOKUP($G1102,county_facts!$A:$BB,49,FALSE)</f>
        <v>6414862</v>
      </c>
      <c r="BB1102">
        <f>VLOOKUP($G1102,county_facts!$A:$BB,50,FALSE)</f>
        <v>21603</v>
      </c>
      <c r="BC1102">
        <f>VLOOKUP($G1102,county_facts!$A:$BB,51,FALSE)</f>
        <v>660746</v>
      </c>
      <c r="BD1102">
        <f>VLOOKUP($G1102,county_facts!$A:$BB,52,FALSE)</f>
        <v>875</v>
      </c>
      <c r="BE1102">
        <f>VLOOKUP($G1102,county_facts!$A:$BB,53,FALSE)</f>
        <v>694.72</v>
      </c>
      <c r="BF1102">
        <f>VLOOKUP($G1102,county_facts!$A:$BB,54,FALSE)</f>
        <v>425</v>
      </c>
    </row>
    <row r="1103" spans="1:58" x14ac:dyDescent="0.3">
      <c r="A1103" t="s">
        <v>395</v>
      </c>
      <c r="B1103" t="s">
        <v>400</v>
      </c>
      <c r="C1103">
        <v>6069</v>
      </c>
      <c r="D1103" t="s">
        <v>394</v>
      </c>
      <c r="E1103">
        <v>21400</v>
      </c>
      <c r="F1103">
        <v>0.28359813099999998</v>
      </c>
      <c r="G1103">
        <v>33015</v>
      </c>
      <c r="H1103">
        <f>VLOOKUP($G1103,county_facts!$A:$BB,4,FALSE)</f>
        <v>300621</v>
      </c>
      <c r="I1103">
        <f>VLOOKUP($G1103,county_facts!$A:$BB,5,FALSE)</f>
        <v>295220</v>
      </c>
      <c r="J1103">
        <f>VLOOKUP($G1103,county_facts!$A:$BB,6,FALSE)</f>
        <v>1.8</v>
      </c>
      <c r="K1103">
        <f>VLOOKUP($G1103,county_facts!$A:$BB,7,FALSE)</f>
        <v>295223</v>
      </c>
      <c r="L1103">
        <f>VLOOKUP($G1103,county_facts!$A:$BB,8,FALSE)</f>
        <v>4.5999999999999996</v>
      </c>
      <c r="M1103">
        <f>VLOOKUP($G1103,county_facts!$A:$BB,9,FALSE)</f>
        <v>20.6</v>
      </c>
      <c r="N1103">
        <f>VLOOKUP($G1103,county_facts!$A:$BB,10,FALSE)</f>
        <v>15.2</v>
      </c>
      <c r="O1103">
        <f>VLOOKUP($G1103,county_facts!$A:$BB,11,FALSE)</f>
        <v>50.5</v>
      </c>
      <c r="P1103">
        <f>VLOOKUP($G1103,county_facts!$A:$BB,12,FALSE)</f>
        <v>95.5</v>
      </c>
      <c r="Q1103">
        <f>VLOOKUP($G1103,county_facts!$A:$BB,13,FALSE)</f>
        <v>0.9</v>
      </c>
      <c r="R1103">
        <f>VLOOKUP($G1103,county_facts!$A:$BB,14,FALSE)</f>
        <v>0.2</v>
      </c>
      <c r="S1103">
        <f>VLOOKUP($G1103,county_facts!$A:$BB,15,FALSE)</f>
        <v>1.9</v>
      </c>
      <c r="T1103">
        <f>VLOOKUP($G1103,county_facts!$A:$BB,16,FALSE)</f>
        <v>0</v>
      </c>
      <c r="U1103">
        <f>VLOOKUP($G1103,county_facts!$A:$BB,17,FALSE)</f>
        <v>1.4</v>
      </c>
      <c r="V1103">
        <f>VLOOKUP($G1103,county_facts!$A:$BB,18,FALSE)</f>
        <v>2.6</v>
      </c>
      <c r="W1103">
        <f>VLOOKUP($G1103,county_facts!$A:$BB,19,FALSE)</f>
        <v>93.3</v>
      </c>
      <c r="X1103">
        <f>VLOOKUP($G1103,county_facts!$A:$BB,20,FALSE)</f>
        <v>89.6</v>
      </c>
      <c r="Y1103">
        <f>VLOOKUP($G1103,county_facts!$A:$BB,21,FALSE)</f>
        <v>4.5</v>
      </c>
      <c r="Z1103">
        <f>VLOOKUP($G1103,county_facts!$A:$BB,22,FALSE)</f>
        <v>6.5</v>
      </c>
      <c r="AA1103">
        <f>VLOOKUP($G1103,county_facts!$A:$BB,23,FALSE)</f>
        <v>94.5</v>
      </c>
      <c r="AB1103">
        <f>VLOOKUP($G1103,county_facts!$A:$BB,24,FALSE)</f>
        <v>37.200000000000003</v>
      </c>
      <c r="AC1103">
        <f>VLOOKUP($G1103,county_facts!$A:$BB,25,FALSE)</f>
        <v>23377</v>
      </c>
      <c r="AD1103">
        <f>VLOOKUP($G1103,county_facts!$A:$BB,26,FALSE)</f>
        <v>29.1</v>
      </c>
      <c r="AE1103">
        <f>VLOOKUP($G1103,county_facts!$A:$BB,27,FALSE)</f>
        <v>128444</v>
      </c>
      <c r="AF1103">
        <f>VLOOKUP($G1103,county_facts!$A:$BB,28,FALSE)</f>
        <v>76.8</v>
      </c>
      <c r="AG1103">
        <f>VLOOKUP($G1103,county_facts!$A:$BB,29,FALSE)</f>
        <v>21.7</v>
      </c>
      <c r="AH1103">
        <f>VLOOKUP($G1103,county_facts!$A:$BB,30,FALSE)</f>
        <v>282100</v>
      </c>
      <c r="AI1103">
        <f>VLOOKUP($G1103,county_facts!$A:$BB,31,FALSE)</f>
        <v>116262</v>
      </c>
      <c r="AJ1103">
        <f>VLOOKUP($G1103,county_facts!$A:$BB,32,FALSE)</f>
        <v>2.5299999999999998</v>
      </c>
      <c r="AK1103">
        <f>VLOOKUP($G1103,county_facts!$A:$BB,33,FALSE)</f>
        <v>38399</v>
      </c>
      <c r="AL1103">
        <f>VLOOKUP($G1103,county_facts!$A:$BB,34,FALSE)</f>
        <v>77348</v>
      </c>
      <c r="AM1103">
        <f>VLOOKUP($G1103,county_facts!$A:$BB,35,FALSE)</f>
        <v>5.5</v>
      </c>
      <c r="AN1103">
        <f>VLOOKUP($G1103,county_facts!$A:$BB,36,FALSE)</f>
        <v>9422</v>
      </c>
      <c r="AO1103">
        <f>VLOOKUP($G1103,county_facts!$A:$BB,37,FALSE)</f>
        <v>128330</v>
      </c>
      <c r="AP1103">
        <f>VLOOKUP($G1103,county_facts!$A:$BB,38,FALSE)</f>
        <v>0.8</v>
      </c>
      <c r="AQ1103">
        <f>VLOOKUP($G1103,county_facts!$A:$BB,39,FALSE)</f>
        <v>25514</v>
      </c>
      <c r="AR1103">
        <f>VLOOKUP($G1103,county_facts!$A:$BB,40,FALSE)</f>
        <v>34778</v>
      </c>
      <c r="AS1103">
        <f>VLOOKUP($G1103,county_facts!$A:$BB,41,FALSE)</f>
        <v>0.5</v>
      </c>
      <c r="AT1103">
        <f>VLOOKUP($G1103,county_facts!$A:$BB,42,FALSE)</f>
        <v>0</v>
      </c>
      <c r="AU1103">
        <f>VLOOKUP($G1103,county_facts!$A:$BB,43,FALSE)</f>
        <v>1.5</v>
      </c>
      <c r="AV1103">
        <f>VLOOKUP($G1103,county_facts!$A:$BB,44,FALSE)</f>
        <v>0</v>
      </c>
      <c r="AW1103">
        <f>VLOOKUP($G1103,county_facts!$A:$BB,45,FALSE)</f>
        <v>0.9</v>
      </c>
      <c r="AX1103">
        <f>VLOOKUP($G1103,county_facts!$A:$BB,46,FALSE)</f>
        <v>27.8</v>
      </c>
      <c r="AY1103">
        <f>VLOOKUP($G1103,county_facts!$A:$BB,47,FALSE)</f>
        <v>3912579</v>
      </c>
      <c r="AZ1103">
        <f>VLOOKUP($G1103,county_facts!$A:$BB,48,FALSE)</f>
        <v>5844817</v>
      </c>
      <c r="BA1103">
        <f>VLOOKUP($G1103,county_facts!$A:$BB,49,FALSE)</f>
        <v>6414862</v>
      </c>
      <c r="BB1103">
        <f>VLOOKUP($G1103,county_facts!$A:$BB,50,FALSE)</f>
        <v>21603</v>
      </c>
      <c r="BC1103">
        <f>VLOOKUP($G1103,county_facts!$A:$BB,51,FALSE)</f>
        <v>660746</v>
      </c>
      <c r="BD1103">
        <f>VLOOKUP($G1103,county_facts!$A:$BB,52,FALSE)</f>
        <v>875</v>
      </c>
      <c r="BE1103">
        <f>VLOOKUP($G1103,county_facts!$A:$BB,53,FALSE)</f>
        <v>694.72</v>
      </c>
      <c r="BF1103">
        <f>VLOOKUP($G1103,county_facts!$A:$BB,54,FALSE)</f>
        <v>425</v>
      </c>
    </row>
    <row r="1104" spans="1:58" x14ac:dyDescent="0.3">
      <c r="A1104" t="s">
        <v>392</v>
      </c>
      <c r="B1104" t="s">
        <v>401</v>
      </c>
      <c r="C1104">
        <v>8916</v>
      </c>
      <c r="D1104" t="s">
        <v>394</v>
      </c>
      <c r="E1104">
        <v>11166</v>
      </c>
      <c r="F1104">
        <v>0.79849543300000003</v>
      </c>
      <c r="G1104">
        <v>33017</v>
      </c>
      <c r="H1104">
        <f>VLOOKUP($G1104,county_facts!$A:$BB,4,FALSE)</f>
        <v>125604</v>
      </c>
      <c r="I1104">
        <f>VLOOKUP($G1104,county_facts!$A:$BB,5,FALSE)</f>
        <v>123146</v>
      </c>
      <c r="J1104">
        <f>VLOOKUP($G1104,county_facts!$A:$BB,6,FALSE)</f>
        <v>2</v>
      </c>
      <c r="K1104">
        <f>VLOOKUP($G1104,county_facts!$A:$BB,7,FALSE)</f>
        <v>123143</v>
      </c>
      <c r="L1104">
        <f>VLOOKUP($G1104,county_facts!$A:$BB,8,FALSE)</f>
        <v>5</v>
      </c>
      <c r="M1104">
        <f>VLOOKUP($G1104,county_facts!$A:$BB,9,FALSE)</f>
        <v>19.5</v>
      </c>
      <c r="N1104">
        <f>VLOOKUP($G1104,county_facts!$A:$BB,10,FALSE)</f>
        <v>13.8</v>
      </c>
      <c r="O1104">
        <f>VLOOKUP($G1104,county_facts!$A:$BB,11,FALSE)</f>
        <v>51.3</v>
      </c>
      <c r="P1104">
        <f>VLOOKUP($G1104,county_facts!$A:$BB,12,FALSE)</f>
        <v>93.4</v>
      </c>
      <c r="Q1104">
        <f>VLOOKUP($G1104,county_facts!$A:$BB,13,FALSE)</f>
        <v>1.2</v>
      </c>
      <c r="R1104">
        <f>VLOOKUP($G1104,county_facts!$A:$BB,14,FALSE)</f>
        <v>0.3</v>
      </c>
      <c r="S1104">
        <f>VLOOKUP($G1104,county_facts!$A:$BB,15,FALSE)</f>
        <v>3.2</v>
      </c>
      <c r="T1104">
        <f>VLOOKUP($G1104,county_facts!$A:$BB,16,FALSE)</f>
        <v>0.1</v>
      </c>
      <c r="U1104">
        <f>VLOOKUP($G1104,county_facts!$A:$BB,17,FALSE)</f>
        <v>1.9</v>
      </c>
      <c r="V1104">
        <f>VLOOKUP($G1104,county_facts!$A:$BB,18,FALSE)</f>
        <v>2.2000000000000002</v>
      </c>
      <c r="W1104">
        <f>VLOOKUP($G1104,county_facts!$A:$BB,19,FALSE)</f>
        <v>91.7</v>
      </c>
      <c r="X1104">
        <f>VLOOKUP($G1104,county_facts!$A:$BB,20,FALSE)</f>
        <v>80.5</v>
      </c>
      <c r="Y1104">
        <f>VLOOKUP($G1104,county_facts!$A:$BB,21,FALSE)</f>
        <v>4.5999999999999996</v>
      </c>
      <c r="Z1104">
        <f>VLOOKUP($G1104,county_facts!$A:$BB,22,FALSE)</f>
        <v>7.3</v>
      </c>
      <c r="AA1104">
        <f>VLOOKUP($G1104,county_facts!$A:$BB,23,FALSE)</f>
        <v>91.6</v>
      </c>
      <c r="AB1104">
        <f>VLOOKUP($G1104,county_facts!$A:$BB,24,FALSE)</f>
        <v>31.8</v>
      </c>
      <c r="AC1104">
        <f>VLOOKUP($G1104,county_facts!$A:$BB,25,FALSE)</f>
        <v>10446</v>
      </c>
      <c r="AD1104">
        <f>VLOOKUP($G1104,county_facts!$A:$BB,26,FALSE)</f>
        <v>25.9</v>
      </c>
      <c r="AE1104">
        <f>VLOOKUP($G1104,county_facts!$A:$BB,27,FALSE)</f>
        <v>52403</v>
      </c>
      <c r="AF1104">
        <f>VLOOKUP($G1104,county_facts!$A:$BB,28,FALSE)</f>
        <v>65.599999999999994</v>
      </c>
      <c r="AG1104">
        <f>VLOOKUP($G1104,county_facts!$A:$BB,29,FALSE)</f>
        <v>30.5</v>
      </c>
      <c r="AH1104">
        <f>VLOOKUP($G1104,county_facts!$A:$BB,30,FALSE)</f>
        <v>220600</v>
      </c>
      <c r="AI1104">
        <f>VLOOKUP($G1104,county_facts!$A:$BB,31,FALSE)</f>
        <v>46968</v>
      </c>
      <c r="AJ1104">
        <f>VLOOKUP($G1104,county_facts!$A:$BB,32,FALSE)</f>
        <v>2.4700000000000002</v>
      </c>
      <c r="AK1104">
        <f>VLOOKUP($G1104,county_facts!$A:$BB,33,FALSE)</f>
        <v>29369</v>
      </c>
      <c r="AL1104">
        <f>VLOOKUP($G1104,county_facts!$A:$BB,34,FALSE)</f>
        <v>58825</v>
      </c>
      <c r="AM1104">
        <f>VLOOKUP($G1104,county_facts!$A:$BB,35,FALSE)</f>
        <v>10.5</v>
      </c>
      <c r="AN1104">
        <f>VLOOKUP($G1104,county_facts!$A:$BB,36,FALSE)</f>
        <v>2536</v>
      </c>
      <c r="AO1104">
        <f>VLOOKUP($G1104,county_facts!$A:$BB,37,FALSE)</f>
        <v>35159</v>
      </c>
      <c r="AP1104">
        <f>VLOOKUP($G1104,county_facts!$A:$BB,38,FALSE)</f>
        <v>-1.6</v>
      </c>
      <c r="AQ1104">
        <f>VLOOKUP($G1104,county_facts!$A:$BB,39,FALSE)</f>
        <v>7643</v>
      </c>
      <c r="AR1104">
        <f>VLOOKUP($G1104,county_facts!$A:$BB,40,FALSE)</f>
        <v>10289</v>
      </c>
      <c r="AS1104">
        <f>VLOOKUP($G1104,county_facts!$A:$BB,41,FALSE)</f>
        <v>0.7</v>
      </c>
      <c r="AT1104">
        <f>VLOOKUP($G1104,county_facts!$A:$BB,42,FALSE)</f>
        <v>0</v>
      </c>
      <c r="AU1104">
        <f>VLOOKUP($G1104,county_facts!$A:$BB,43,FALSE)</f>
        <v>0</v>
      </c>
      <c r="AV1104">
        <f>VLOOKUP($G1104,county_facts!$A:$BB,44,FALSE)</f>
        <v>0</v>
      </c>
      <c r="AW1104">
        <f>VLOOKUP($G1104,county_facts!$A:$BB,45,FALSE)</f>
        <v>0.8</v>
      </c>
      <c r="AX1104">
        <f>VLOOKUP($G1104,county_facts!$A:$BB,46,FALSE)</f>
        <v>26.8</v>
      </c>
      <c r="AY1104">
        <f>VLOOKUP($G1104,county_facts!$A:$BB,47,FALSE)</f>
        <v>1185999</v>
      </c>
      <c r="AZ1104">
        <f>VLOOKUP($G1104,county_facts!$A:$BB,48,FALSE)</f>
        <v>351111</v>
      </c>
      <c r="BA1104">
        <f>VLOOKUP($G1104,county_facts!$A:$BB,49,FALSE)</f>
        <v>1672899</v>
      </c>
      <c r="BB1104">
        <f>VLOOKUP($G1104,county_facts!$A:$BB,50,FALSE)</f>
        <v>13701</v>
      </c>
      <c r="BC1104">
        <f>VLOOKUP($G1104,county_facts!$A:$BB,51,FALSE)</f>
        <v>146812</v>
      </c>
      <c r="BD1104">
        <f>VLOOKUP($G1104,county_facts!$A:$BB,52,FALSE)</f>
        <v>416</v>
      </c>
      <c r="BE1104">
        <f>VLOOKUP($G1104,county_facts!$A:$BB,53,FALSE)</f>
        <v>368.98</v>
      </c>
      <c r="BF1104">
        <f>VLOOKUP($G1104,county_facts!$A:$BB,54,FALSE)</f>
        <v>333.7</v>
      </c>
    </row>
    <row r="1105" spans="1:58" x14ac:dyDescent="0.3">
      <c r="A1105" t="s">
        <v>395</v>
      </c>
      <c r="B1105" t="s">
        <v>401</v>
      </c>
      <c r="C1105">
        <v>2250</v>
      </c>
      <c r="D1105" t="s">
        <v>394</v>
      </c>
      <c r="E1105">
        <v>11166</v>
      </c>
      <c r="F1105">
        <v>0.201504567</v>
      </c>
      <c r="G1105">
        <v>33017</v>
      </c>
      <c r="H1105">
        <f>VLOOKUP($G1105,county_facts!$A:$BB,4,FALSE)</f>
        <v>125604</v>
      </c>
      <c r="I1105">
        <f>VLOOKUP($G1105,county_facts!$A:$BB,5,FALSE)</f>
        <v>123146</v>
      </c>
      <c r="J1105">
        <f>VLOOKUP($G1105,county_facts!$A:$BB,6,FALSE)</f>
        <v>2</v>
      </c>
      <c r="K1105">
        <f>VLOOKUP($G1105,county_facts!$A:$BB,7,FALSE)</f>
        <v>123143</v>
      </c>
      <c r="L1105">
        <f>VLOOKUP($G1105,county_facts!$A:$BB,8,FALSE)</f>
        <v>5</v>
      </c>
      <c r="M1105">
        <f>VLOOKUP($G1105,county_facts!$A:$BB,9,FALSE)</f>
        <v>19.5</v>
      </c>
      <c r="N1105">
        <f>VLOOKUP($G1105,county_facts!$A:$BB,10,FALSE)</f>
        <v>13.8</v>
      </c>
      <c r="O1105">
        <f>VLOOKUP($G1105,county_facts!$A:$BB,11,FALSE)</f>
        <v>51.3</v>
      </c>
      <c r="P1105">
        <f>VLOOKUP($G1105,county_facts!$A:$BB,12,FALSE)</f>
        <v>93.4</v>
      </c>
      <c r="Q1105">
        <f>VLOOKUP($G1105,county_facts!$A:$BB,13,FALSE)</f>
        <v>1.2</v>
      </c>
      <c r="R1105">
        <f>VLOOKUP($G1105,county_facts!$A:$BB,14,FALSE)</f>
        <v>0.3</v>
      </c>
      <c r="S1105">
        <f>VLOOKUP($G1105,county_facts!$A:$BB,15,FALSE)</f>
        <v>3.2</v>
      </c>
      <c r="T1105">
        <f>VLOOKUP($G1105,county_facts!$A:$BB,16,FALSE)</f>
        <v>0.1</v>
      </c>
      <c r="U1105">
        <f>VLOOKUP($G1105,county_facts!$A:$BB,17,FALSE)</f>
        <v>1.9</v>
      </c>
      <c r="V1105">
        <f>VLOOKUP($G1105,county_facts!$A:$BB,18,FALSE)</f>
        <v>2.2000000000000002</v>
      </c>
      <c r="W1105">
        <f>VLOOKUP($G1105,county_facts!$A:$BB,19,FALSE)</f>
        <v>91.7</v>
      </c>
      <c r="X1105">
        <f>VLOOKUP($G1105,county_facts!$A:$BB,20,FALSE)</f>
        <v>80.5</v>
      </c>
      <c r="Y1105">
        <f>VLOOKUP($G1105,county_facts!$A:$BB,21,FALSE)</f>
        <v>4.5999999999999996</v>
      </c>
      <c r="Z1105">
        <f>VLOOKUP($G1105,county_facts!$A:$BB,22,FALSE)</f>
        <v>7.3</v>
      </c>
      <c r="AA1105">
        <f>VLOOKUP($G1105,county_facts!$A:$BB,23,FALSE)</f>
        <v>91.6</v>
      </c>
      <c r="AB1105">
        <f>VLOOKUP($G1105,county_facts!$A:$BB,24,FALSE)</f>
        <v>31.8</v>
      </c>
      <c r="AC1105">
        <f>VLOOKUP($G1105,county_facts!$A:$BB,25,FALSE)</f>
        <v>10446</v>
      </c>
      <c r="AD1105">
        <f>VLOOKUP($G1105,county_facts!$A:$BB,26,FALSE)</f>
        <v>25.9</v>
      </c>
      <c r="AE1105">
        <f>VLOOKUP($G1105,county_facts!$A:$BB,27,FALSE)</f>
        <v>52403</v>
      </c>
      <c r="AF1105">
        <f>VLOOKUP($G1105,county_facts!$A:$BB,28,FALSE)</f>
        <v>65.599999999999994</v>
      </c>
      <c r="AG1105">
        <f>VLOOKUP($G1105,county_facts!$A:$BB,29,FALSE)</f>
        <v>30.5</v>
      </c>
      <c r="AH1105">
        <f>VLOOKUP($G1105,county_facts!$A:$BB,30,FALSE)</f>
        <v>220600</v>
      </c>
      <c r="AI1105">
        <f>VLOOKUP($G1105,county_facts!$A:$BB,31,FALSE)</f>
        <v>46968</v>
      </c>
      <c r="AJ1105">
        <f>VLOOKUP($G1105,county_facts!$A:$BB,32,FALSE)</f>
        <v>2.4700000000000002</v>
      </c>
      <c r="AK1105">
        <f>VLOOKUP($G1105,county_facts!$A:$BB,33,FALSE)</f>
        <v>29369</v>
      </c>
      <c r="AL1105">
        <f>VLOOKUP($G1105,county_facts!$A:$BB,34,FALSE)</f>
        <v>58825</v>
      </c>
      <c r="AM1105">
        <f>VLOOKUP($G1105,county_facts!$A:$BB,35,FALSE)</f>
        <v>10.5</v>
      </c>
      <c r="AN1105">
        <f>VLOOKUP($G1105,county_facts!$A:$BB,36,FALSE)</f>
        <v>2536</v>
      </c>
      <c r="AO1105">
        <f>VLOOKUP($G1105,county_facts!$A:$BB,37,FALSE)</f>
        <v>35159</v>
      </c>
      <c r="AP1105">
        <f>VLOOKUP($G1105,county_facts!$A:$BB,38,FALSE)</f>
        <v>-1.6</v>
      </c>
      <c r="AQ1105">
        <f>VLOOKUP($G1105,county_facts!$A:$BB,39,FALSE)</f>
        <v>7643</v>
      </c>
      <c r="AR1105">
        <f>VLOOKUP($G1105,county_facts!$A:$BB,40,FALSE)</f>
        <v>10289</v>
      </c>
      <c r="AS1105">
        <f>VLOOKUP($G1105,county_facts!$A:$BB,41,FALSE)</f>
        <v>0.7</v>
      </c>
      <c r="AT1105">
        <f>VLOOKUP($G1105,county_facts!$A:$BB,42,FALSE)</f>
        <v>0</v>
      </c>
      <c r="AU1105">
        <f>VLOOKUP($G1105,county_facts!$A:$BB,43,FALSE)</f>
        <v>0</v>
      </c>
      <c r="AV1105">
        <f>VLOOKUP($G1105,county_facts!$A:$BB,44,FALSE)</f>
        <v>0</v>
      </c>
      <c r="AW1105">
        <f>VLOOKUP($G1105,county_facts!$A:$BB,45,FALSE)</f>
        <v>0.8</v>
      </c>
      <c r="AX1105">
        <f>VLOOKUP($G1105,county_facts!$A:$BB,46,FALSE)</f>
        <v>26.8</v>
      </c>
      <c r="AY1105">
        <f>VLOOKUP($G1105,county_facts!$A:$BB,47,FALSE)</f>
        <v>1185999</v>
      </c>
      <c r="AZ1105">
        <f>VLOOKUP($G1105,county_facts!$A:$BB,48,FALSE)</f>
        <v>351111</v>
      </c>
      <c r="BA1105">
        <f>VLOOKUP($G1105,county_facts!$A:$BB,49,FALSE)</f>
        <v>1672899</v>
      </c>
      <c r="BB1105">
        <f>VLOOKUP($G1105,county_facts!$A:$BB,50,FALSE)</f>
        <v>13701</v>
      </c>
      <c r="BC1105">
        <f>VLOOKUP($G1105,county_facts!$A:$BB,51,FALSE)</f>
        <v>146812</v>
      </c>
      <c r="BD1105">
        <f>VLOOKUP($G1105,county_facts!$A:$BB,52,FALSE)</f>
        <v>416</v>
      </c>
      <c r="BE1105">
        <f>VLOOKUP($G1105,county_facts!$A:$BB,53,FALSE)</f>
        <v>368.98</v>
      </c>
      <c r="BF1105">
        <f>VLOOKUP($G1105,county_facts!$A:$BB,54,FALSE)</f>
        <v>333.7</v>
      </c>
    </row>
    <row r="1106" spans="1:58" x14ac:dyDescent="0.3">
      <c r="A1106" t="s">
        <v>9</v>
      </c>
      <c r="B1106" t="s">
        <v>381</v>
      </c>
      <c r="C1106">
        <v>959</v>
      </c>
      <c r="D1106" t="s">
        <v>382</v>
      </c>
      <c r="E1106">
        <v>1124</v>
      </c>
      <c r="F1106">
        <v>0.85320284700000004</v>
      </c>
      <c r="G1106">
        <v>32031</v>
      </c>
      <c r="H1106">
        <f>VLOOKUP($G1106,county_facts!$A:$BB,4,FALSE)</f>
        <v>440078</v>
      </c>
      <c r="I1106">
        <f>VLOOKUP($G1106,county_facts!$A:$BB,5,FALSE)</f>
        <v>421427</v>
      </c>
      <c r="J1106">
        <f>VLOOKUP($G1106,county_facts!$A:$BB,6,FALSE)</f>
        <v>4.4000000000000004</v>
      </c>
      <c r="K1106">
        <f>VLOOKUP($G1106,county_facts!$A:$BB,7,FALSE)</f>
        <v>421407</v>
      </c>
      <c r="L1106">
        <f>VLOOKUP($G1106,county_facts!$A:$BB,8,FALSE)</f>
        <v>6</v>
      </c>
      <c r="M1106">
        <f>VLOOKUP($G1106,county_facts!$A:$BB,9,FALSE)</f>
        <v>22.4</v>
      </c>
      <c r="N1106">
        <f>VLOOKUP($G1106,county_facts!$A:$BB,10,FALSE)</f>
        <v>14.6</v>
      </c>
      <c r="O1106">
        <f>VLOOKUP($G1106,county_facts!$A:$BB,11,FALSE)</f>
        <v>49.7</v>
      </c>
      <c r="P1106">
        <f>VLOOKUP($G1106,county_facts!$A:$BB,12,FALSE)</f>
        <v>85.3</v>
      </c>
      <c r="Q1106">
        <f>VLOOKUP($G1106,county_facts!$A:$BB,13,FALSE)</f>
        <v>2.6</v>
      </c>
      <c r="R1106">
        <f>VLOOKUP($G1106,county_facts!$A:$BB,14,FALSE)</f>
        <v>2.1</v>
      </c>
      <c r="S1106">
        <f>VLOOKUP($G1106,county_facts!$A:$BB,15,FALSE)</f>
        <v>5.8</v>
      </c>
      <c r="T1106">
        <f>VLOOKUP($G1106,county_facts!$A:$BB,16,FALSE)</f>
        <v>0.7</v>
      </c>
      <c r="U1106">
        <f>VLOOKUP($G1106,county_facts!$A:$BB,17,FALSE)</f>
        <v>3.3</v>
      </c>
      <c r="V1106">
        <f>VLOOKUP($G1106,county_facts!$A:$BB,18,FALSE)</f>
        <v>23.5</v>
      </c>
      <c r="W1106">
        <f>VLOOKUP($G1106,county_facts!$A:$BB,19,FALSE)</f>
        <v>64.2</v>
      </c>
      <c r="X1106">
        <f>VLOOKUP($G1106,county_facts!$A:$BB,20,FALSE)</f>
        <v>78.3</v>
      </c>
      <c r="Y1106">
        <f>VLOOKUP($G1106,county_facts!$A:$BB,21,FALSE)</f>
        <v>14.9</v>
      </c>
      <c r="Z1106">
        <f>VLOOKUP($G1106,county_facts!$A:$BB,22,FALSE)</f>
        <v>22.9</v>
      </c>
      <c r="AA1106">
        <f>VLOOKUP($G1106,county_facts!$A:$BB,23,FALSE)</f>
        <v>86.9</v>
      </c>
      <c r="AB1106">
        <f>VLOOKUP($G1106,county_facts!$A:$BB,24,FALSE)</f>
        <v>27.3</v>
      </c>
      <c r="AC1106">
        <f>VLOOKUP($G1106,county_facts!$A:$BB,25,FALSE)</f>
        <v>36058</v>
      </c>
      <c r="AD1106">
        <f>VLOOKUP($G1106,county_facts!$A:$BB,26,FALSE)</f>
        <v>21.5</v>
      </c>
      <c r="AE1106">
        <f>VLOOKUP($G1106,county_facts!$A:$BB,27,FALSE)</f>
        <v>187142</v>
      </c>
      <c r="AF1106">
        <f>VLOOKUP($G1106,county_facts!$A:$BB,28,FALSE)</f>
        <v>58</v>
      </c>
      <c r="AG1106">
        <f>VLOOKUP($G1106,county_facts!$A:$BB,29,FALSE)</f>
        <v>28.5</v>
      </c>
      <c r="AH1106">
        <f>VLOOKUP($G1106,county_facts!$A:$BB,30,FALSE)</f>
        <v>203300</v>
      </c>
      <c r="AI1106">
        <f>VLOOKUP($G1106,county_facts!$A:$BB,31,FALSE)</f>
        <v>163198</v>
      </c>
      <c r="AJ1106">
        <f>VLOOKUP($G1106,county_facts!$A:$BB,32,FALSE)</f>
        <v>2.57</v>
      </c>
      <c r="AK1106">
        <f>VLOOKUP($G1106,county_facts!$A:$BB,33,FALSE)</f>
        <v>28670</v>
      </c>
      <c r="AL1106">
        <f>VLOOKUP($G1106,county_facts!$A:$BB,34,FALSE)</f>
        <v>53040</v>
      </c>
      <c r="AM1106">
        <f>VLOOKUP($G1106,county_facts!$A:$BB,35,FALSE)</f>
        <v>15.1</v>
      </c>
      <c r="AN1106">
        <f>VLOOKUP($G1106,county_facts!$A:$BB,36,FALSE)</f>
        <v>11477</v>
      </c>
      <c r="AO1106">
        <f>VLOOKUP($G1106,county_facts!$A:$BB,37,FALSE)</f>
        <v>167121</v>
      </c>
      <c r="AP1106">
        <f>VLOOKUP($G1106,county_facts!$A:$BB,38,FALSE)</f>
        <v>2.2000000000000002</v>
      </c>
      <c r="AQ1106">
        <f>VLOOKUP($G1106,county_facts!$A:$BB,39,FALSE)</f>
        <v>29629</v>
      </c>
      <c r="AR1106">
        <f>VLOOKUP($G1106,county_facts!$A:$BB,40,FALSE)</f>
        <v>40200</v>
      </c>
      <c r="AS1106">
        <f>VLOOKUP($G1106,county_facts!$A:$BB,41,FALSE)</f>
        <v>1</v>
      </c>
      <c r="AT1106">
        <f>VLOOKUP($G1106,county_facts!$A:$BB,42,FALSE)</f>
        <v>0.6</v>
      </c>
      <c r="AU1106">
        <f>VLOOKUP($G1106,county_facts!$A:$BB,43,FALSE)</f>
        <v>4.5999999999999996</v>
      </c>
      <c r="AV1106">
        <f>VLOOKUP($G1106,county_facts!$A:$BB,44,FALSE)</f>
        <v>0</v>
      </c>
      <c r="AW1106">
        <f>VLOOKUP($G1106,county_facts!$A:$BB,45,FALSE)</f>
        <v>5.2</v>
      </c>
      <c r="AX1106">
        <f>VLOOKUP($G1106,county_facts!$A:$BB,46,FALSE)</f>
        <v>27.1</v>
      </c>
      <c r="AY1106">
        <f>VLOOKUP($G1106,county_facts!$A:$BB,47,FALSE)</f>
        <v>0</v>
      </c>
      <c r="AZ1106">
        <f>VLOOKUP($G1106,county_facts!$A:$BB,48,FALSE)</f>
        <v>6317686</v>
      </c>
      <c r="BA1106">
        <f>VLOOKUP($G1106,county_facts!$A:$BB,49,FALSE)</f>
        <v>6667427</v>
      </c>
      <c r="BB1106">
        <f>VLOOKUP($G1106,county_facts!$A:$BB,50,FALSE)</f>
        <v>16409</v>
      </c>
      <c r="BC1106">
        <f>VLOOKUP($G1106,county_facts!$A:$BB,51,FALSE)</f>
        <v>2399394</v>
      </c>
      <c r="BD1106">
        <f>VLOOKUP($G1106,county_facts!$A:$BB,52,FALSE)</f>
        <v>2210</v>
      </c>
      <c r="BE1106">
        <f>VLOOKUP($G1106,county_facts!$A:$BB,53,FALSE)</f>
        <v>6302.37</v>
      </c>
      <c r="BF1106">
        <f>VLOOKUP($G1106,county_facts!$A:$BB,54,FALSE)</f>
        <v>66.900000000000006</v>
      </c>
    </row>
    <row r="1107" spans="1:58" x14ac:dyDescent="0.3">
      <c r="A1107" t="s">
        <v>6</v>
      </c>
      <c r="B1107" t="s">
        <v>381</v>
      </c>
      <c r="C1107">
        <v>165</v>
      </c>
      <c r="D1107" t="s">
        <v>382</v>
      </c>
      <c r="E1107">
        <v>1124</v>
      </c>
      <c r="F1107">
        <v>0.14679715300000001</v>
      </c>
      <c r="G1107">
        <v>32031</v>
      </c>
      <c r="H1107">
        <f>VLOOKUP($G1107,county_facts!$A:$BB,4,FALSE)</f>
        <v>440078</v>
      </c>
      <c r="I1107">
        <f>VLOOKUP($G1107,county_facts!$A:$BB,5,FALSE)</f>
        <v>421427</v>
      </c>
      <c r="J1107">
        <f>VLOOKUP($G1107,county_facts!$A:$BB,6,FALSE)</f>
        <v>4.4000000000000004</v>
      </c>
      <c r="K1107">
        <f>VLOOKUP($G1107,county_facts!$A:$BB,7,FALSE)</f>
        <v>421407</v>
      </c>
      <c r="L1107">
        <f>VLOOKUP($G1107,county_facts!$A:$BB,8,FALSE)</f>
        <v>6</v>
      </c>
      <c r="M1107">
        <f>VLOOKUP($G1107,county_facts!$A:$BB,9,FALSE)</f>
        <v>22.4</v>
      </c>
      <c r="N1107">
        <f>VLOOKUP($G1107,county_facts!$A:$BB,10,FALSE)</f>
        <v>14.6</v>
      </c>
      <c r="O1107">
        <f>VLOOKUP($G1107,county_facts!$A:$BB,11,FALSE)</f>
        <v>49.7</v>
      </c>
      <c r="P1107">
        <f>VLOOKUP($G1107,county_facts!$A:$BB,12,FALSE)</f>
        <v>85.3</v>
      </c>
      <c r="Q1107">
        <f>VLOOKUP($G1107,county_facts!$A:$BB,13,FALSE)</f>
        <v>2.6</v>
      </c>
      <c r="R1107">
        <f>VLOOKUP($G1107,county_facts!$A:$BB,14,FALSE)</f>
        <v>2.1</v>
      </c>
      <c r="S1107">
        <f>VLOOKUP($G1107,county_facts!$A:$BB,15,FALSE)</f>
        <v>5.8</v>
      </c>
      <c r="T1107">
        <f>VLOOKUP($G1107,county_facts!$A:$BB,16,FALSE)</f>
        <v>0.7</v>
      </c>
      <c r="U1107">
        <f>VLOOKUP($G1107,county_facts!$A:$BB,17,FALSE)</f>
        <v>3.3</v>
      </c>
      <c r="V1107">
        <f>VLOOKUP($G1107,county_facts!$A:$BB,18,FALSE)</f>
        <v>23.5</v>
      </c>
      <c r="W1107">
        <f>VLOOKUP($G1107,county_facts!$A:$BB,19,FALSE)</f>
        <v>64.2</v>
      </c>
      <c r="X1107">
        <f>VLOOKUP($G1107,county_facts!$A:$BB,20,FALSE)</f>
        <v>78.3</v>
      </c>
      <c r="Y1107">
        <f>VLOOKUP($G1107,county_facts!$A:$BB,21,FALSE)</f>
        <v>14.9</v>
      </c>
      <c r="Z1107">
        <f>VLOOKUP($G1107,county_facts!$A:$BB,22,FALSE)</f>
        <v>22.9</v>
      </c>
      <c r="AA1107">
        <f>VLOOKUP($G1107,county_facts!$A:$BB,23,FALSE)</f>
        <v>86.9</v>
      </c>
      <c r="AB1107">
        <f>VLOOKUP($G1107,county_facts!$A:$BB,24,FALSE)</f>
        <v>27.3</v>
      </c>
      <c r="AC1107">
        <f>VLOOKUP($G1107,county_facts!$A:$BB,25,FALSE)</f>
        <v>36058</v>
      </c>
      <c r="AD1107">
        <f>VLOOKUP($G1107,county_facts!$A:$BB,26,FALSE)</f>
        <v>21.5</v>
      </c>
      <c r="AE1107">
        <f>VLOOKUP($G1107,county_facts!$A:$BB,27,FALSE)</f>
        <v>187142</v>
      </c>
      <c r="AF1107">
        <f>VLOOKUP($G1107,county_facts!$A:$BB,28,FALSE)</f>
        <v>58</v>
      </c>
      <c r="AG1107">
        <f>VLOOKUP($G1107,county_facts!$A:$BB,29,FALSE)</f>
        <v>28.5</v>
      </c>
      <c r="AH1107">
        <f>VLOOKUP($G1107,county_facts!$A:$BB,30,FALSE)</f>
        <v>203300</v>
      </c>
      <c r="AI1107">
        <f>VLOOKUP($G1107,county_facts!$A:$BB,31,FALSE)</f>
        <v>163198</v>
      </c>
      <c r="AJ1107">
        <f>VLOOKUP($G1107,county_facts!$A:$BB,32,FALSE)</f>
        <v>2.57</v>
      </c>
      <c r="AK1107">
        <f>VLOOKUP($G1107,county_facts!$A:$BB,33,FALSE)</f>
        <v>28670</v>
      </c>
      <c r="AL1107">
        <f>VLOOKUP($G1107,county_facts!$A:$BB,34,FALSE)</f>
        <v>53040</v>
      </c>
      <c r="AM1107">
        <f>VLOOKUP($G1107,county_facts!$A:$BB,35,FALSE)</f>
        <v>15.1</v>
      </c>
      <c r="AN1107">
        <f>VLOOKUP($G1107,county_facts!$A:$BB,36,FALSE)</f>
        <v>11477</v>
      </c>
      <c r="AO1107">
        <f>VLOOKUP($G1107,county_facts!$A:$BB,37,FALSE)</f>
        <v>167121</v>
      </c>
      <c r="AP1107">
        <f>VLOOKUP($G1107,county_facts!$A:$BB,38,FALSE)</f>
        <v>2.2000000000000002</v>
      </c>
      <c r="AQ1107">
        <f>VLOOKUP($G1107,county_facts!$A:$BB,39,FALSE)</f>
        <v>29629</v>
      </c>
      <c r="AR1107">
        <f>VLOOKUP($G1107,county_facts!$A:$BB,40,FALSE)</f>
        <v>40200</v>
      </c>
      <c r="AS1107">
        <f>VLOOKUP($G1107,county_facts!$A:$BB,41,FALSE)</f>
        <v>1</v>
      </c>
      <c r="AT1107">
        <f>VLOOKUP($G1107,county_facts!$A:$BB,42,FALSE)</f>
        <v>0.6</v>
      </c>
      <c r="AU1107">
        <f>VLOOKUP($G1107,county_facts!$A:$BB,43,FALSE)</f>
        <v>4.5999999999999996</v>
      </c>
      <c r="AV1107">
        <f>VLOOKUP($G1107,county_facts!$A:$BB,44,FALSE)</f>
        <v>0</v>
      </c>
      <c r="AW1107">
        <f>VLOOKUP($G1107,county_facts!$A:$BB,45,FALSE)</f>
        <v>5.2</v>
      </c>
      <c r="AX1107">
        <f>VLOOKUP($G1107,county_facts!$A:$BB,46,FALSE)</f>
        <v>27.1</v>
      </c>
      <c r="AY1107">
        <f>VLOOKUP($G1107,county_facts!$A:$BB,47,FALSE)</f>
        <v>0</v>
      </c>
      <c r="AZ1107">
        <f>VLOOKUP($G1107,county_facts!$A:$BB,48,FALSE)</f>
        <v>6317686</v>
      </c>
      <c r="BA1107">
        <f>VLOOKUP($G1107,county_facts!$A:$BB,49,FALSE)</f>
        <v>6667427</v>
      </c>
      <c r="BB1107">
        <f>VLOOKUP($G1107,county_facts!$A:$BB,50,FALSE)</f>
        <v>16409</v>
      </c>
      <c r="BC1107">
        <f>VLOOKUP($G1107,county_facts!$A:$BB,51,FALSE)</f>
        <v>2399394</v>
      </c>
      <c r="BD1107">
        <f>VLOOKUP($G1107,county_facts!$A:$BB,52,FALSE)</f>
        <v>2210</v>
      </c>
      <c r="BE1107">
        <f>VLOOKUP($G1107,county_facts!$A:$BB,53,FALSE)</f>
        <v>6302.37</v>
      </c>
      <c r="BF1107">
        <f>VLOOKUP($G1107,county_facts!$A:$BB,54,FALSE)</f>
        <v>66.900000000000006</v>
      </c>
    </row>
    <row r="1108" spans="1:58" x14ac:dyDescent="0.3">
      <c r="A1108" t="s">
        <v>9</v>
      </c>
      <c r="B1108" t="s">
        <v>383</v>
      </c>
      <c r="C1108">
        <v>25</v>
      </c>
      <c r="D1108" t="s">
        <v>382</v>
      </c>
      <c r="E1108">
        <v>36</v>
      </c>
      <c r="F1108">
        <v>0.69444444400000005</v>
      </c>
      <c r="G1108">
        <v>32029</v>
      </c>
      <c r="H1108">
        <f>VLOOKUP($G1108,county_facts!$A:$BB,4,FALSE)</f>
        <v>3912</v>
      </c>
      <c r="I1108">
        <f>VLOOKUP($G1108,county_facts!$A:$BB,5,FALSE)</f>
        <v>4010</v>
      </c>
      <c r="J1108">
        <f>VLOOKUP($G1108,county_facts!$A:$BB,6,FALSE)</f>
        <v>-2.4</v>
      </c>
      <c r="K1108">
        <f>VLOOKUP($G1108,county_facts!$A:$BB,7,FALSE)</f>
        <v>4010</v>
      </c>
      <c r="L1108">
        <f>VLOOKUP($G1108,county_facts!$A:$BB,8,FALSE)</f>
        <v>2.2000000000000002</v>
      </c>
      <c r="M1108">
        <f>VLOOKUP($G1108,county_facts!$A:$BB,9,FALSE)</f>
        <v>12.5</v>
      </c>
      <c r="N1108">
        <f>VLOOKUP($G1108,county_facts!$A:$BB,10,FALSE)</f>
        <v>27.8</v>
      </c>
      <c r="O1108">
        <f>VLOOKUP($G1108,county_facts!$A:$BB,11,FALSE)</f>
        <v>48</v>
      </c>
      <c r="P1108">
        <f>VLOOKUP($G1108,county_facts!$A:$BB,12,FALSE)</f>
        <v>91.8</v>
      </c>
      <c r="Q1108">
        <f>VLOOKUP($G1108,county_facts!$A:$BB,13,FALSE)</f>
        <v>1.6</v>
      </c>
      <c r="R1108">
        <f>VLOOKUP($G1108,county_facts!$A:$BB,14,FALSE)</f>
        <v>2</v>
      </c>
      <c r="S1108">
        <f>VLOOKUP($G1108,county_facts!$A:$BB,15,FALSE)</f>
        <v>2.1</v>
      </c>
      <c r="T1108">
        <f>VLOOKUP($G1108,county_facts!$A:$BB,16,FALSE)</f>
        <v>0.4</v>
      </c>
      <c r="U1108">
        <f>VLOOKUP($G1108,county_facts!$A:$BB,17,FALSE)</f>
        <v>1.9</v>
      </c>
      <c r="V1108">
        <f>VLOOKUP($G1108,county_facts!$A:$BB,18,FALSE)</f>
        <v>7.8</v>
      </c>
      <c r="W1108">
        <f>VLOOKUP($G1108,county_facts!$A:$BB,19,FALSE)</f>
        <v>84.6</v>
      </c>
      <c r="X1108">
        <f>VLOOKUP($G1108,county_facts!$A:$BB,20,FALSE)</f>
        <v>89.7</v>
      </c>
      <c r="Y1108">
        <f>VLOOKUP($G1108,county_facts!$A:$BB,21,FALSE)</f>
        <v>3.9</v>
      </c>
      <c r="Z1108">
        <f>VLOOKUP($G1108,county_facts!$A:$BB,22,FALSE)</f>
        <v>5.5</v>
      </c>
      <c r="AA1108">
        <f>VLOOKUP($G1108,county_facts!$A:$BB,23,FALSE)</f>
        <v>93.9</v>
      </c>
      <c r="AB1108">
        <f>VLOOKUP($G1108,county_facts!$A:$BB,24,FALSE)</f>
        <v>21.5</v>
      </c>
      <c r="AC1108">
        <f>VLOOKUP($G1108,county_facts!$A:$BB,25,FALSE)</f>
        <v>630</v>
      </c>
      <c r="AD1108">
        <f>VLOOKUP($G1108,county_facts!$A:$BB,26,FALSE)</f>
        <v>26.6</v>
      </c>
      <c r="AE1108">
        <f>VLOOKUP($G1108,county_facts!$A:$BB,27,FALSE)</f>
        <v>1985</v>
      </c>
      <c r="AF1108">
        <f>VLOOKUP($G1108,county_facts!$A:$BB,28,FALSE)</f>
        <v>93.8</v>
      </c>
      <c r="AG1108">
        <f>VLOOKUP($G1108,county_facts!$A:$BB,29,FALSE)</f>
        <v>2.6</v>
      </c>
      <c r="AH1108">
        <f>VLOOKUP($G1108,county_facts!$A:$BB,30,FALSE)</f>
        <v>167700</v>
      </c>
      <c r="AI1108">
        <f>VLOOKUP($G1108,county_facts!$A:$BB,31,FALSE)</f>
        <v>1843</v>
      </c>
      <c r="AJ1108">
        <f>VLOOKUP($G1108,county_facts!$A:$BB,32,FALSE)</f>
        <v>2.14</v>
      </c>
      <c r="AK1108">
        <f>VLOOKUP($G1108,county_facts!$A:$BB,33,FALSE)</f>
        <v>33472</v>
      </c>
      <c r="AL1108">
        <f>VLOOKUP($G1108,county_facts!$A:$BB,34,FALSE)</f>
        <v>61573</v>
      </c>
      <c r="AM1108">
        <f>VLOOKUP($G1108,county_facts!$A:$BB,35,FALSE)</f>
        <v>11</v>
      </c>
      <c r="AN1108">
        <f>VLOOKUP($G1108,county_facts!$A:$BB,36,FALSE)</f>
        <v>81</v>
      </c>
      <c r="AO1108">
        <f>VLOOKUP($G1108,county_facts!$A:$BB,37,FALSE)</f>
        <v>571</v>
      </c>
      <c r="AP1108">
        <f>VLOOKUP($G1108,county_facts!$A:$BB,38,FALSE)</f>
        <v>0</v>
      </c>
      <c r="AQ1108">
        <f>VLOOKUP($G1108,county_facts!$A:$BB,39,FALSE)</f>
        <v>259</v>
      </c>
      <c r="AR1108">
        <f>VLOOKUP($G1108,county_facts!$A:$BB,40,FALSE)</f>
        <v>0</v>
      </c>
      <c r="AS1108">
        <f>VLOOKUP($G1108,county_facts!$A:$BB,41,FALSE)</f>
        <v>0</v>
      </c>
      <c r="AT1108">
        <f>VLOOKUP($G1108,county_facts!$A:$BB,42,FALSE)</f>
        <v>0</v>
      </c>
      <c r="AU1108">
        <f>VLOOKUP($G1108,county_facts!$A:$BB,43,FALSE)</f>
        <v>0</v>
      </c>
      <c r="AV1108">
        <f>VLOOKUP($G1108,county_facts!$A:$BB,44,FALSE)</f>
        <v>0</v>
      </c>
      <c r="AW1108">
        <f>VLOOKUP($G1108,county_facts!$A:$BB,45,FALSE)</f>
        <v>0</v>
      </c>
      <c r="AX1108">
        <f>VLOOKUP($G1108,county_facts!$A:$BB,46,FALSE)</f>
        <v>0</v>
      </c>
      <c r="AY1108">
        <f>VLOOKUP($G1108,county_facts!$A:$BB,47,FALSE)</f>
        <v>0</v>
      </c>
      <c r="AZ1108">
        <f>VLOOKUP($G1108,county_facts!$A:$BB,48,FALSE)</f>
        <v>0</v>
      </c>
      <c r="BA1108">
        <f>VLOOKUP($G1108,county_facts!$A:$BB,49,FALSE)</f>
        <v>6765</v>
      </c>
      <c r="BB1108">
        <f>VLOOKUP($G1108,county_facts!$A:$BB,50,FALSE)</f>
        <v>1580</v>
      </c>
      <c r="BC1108">
        <f>VLOOKUP($G1108,county_facts!$A:$BB,51,FALSE)</f>
        <v>4780</v>
      </c>
      <c r="BD1108">
        <f>VLOOKUP($G1108,county_facts!$A:$BB,52,FALSE)</f>
        <v>6</v>
      </c>
      <c r="BE1108">
        <f>VLOOKUP($G1108,county_facts!$A:$BB,53,FALSE)</f>
        <v>262.92</v>
      </c>
      <c r="BF1108">
        <f>VLOOKUP($G1108,county_facts!$A:$BB,54,FALSE)</f>
        <v>15.3</v>
      </c>
    </row>
    <row r="1109" spans="1:58" x14ac:dyDescent="0.3">
      <c r="A1109" t="s">
        <v>6</v>
      </c>
      <c r="B1109" t="s">
        <v>383</v>
      </c>
      <c r="C1109">
        <v>11</v>
      </c>
      <c r="D1109" t="s">
        <v>382</v>
      </c>
      <c r="E1109">
        <v>36</v>
      </c>
      <c r="F1109">
        <v>0.30555555600000001</v>
      </c>
      <c r="G1109">
        <v>32029</v>
      </c>
      <c r="H1109">
        <f>VLOOKUP($G1109,county_facts!$A:$BB,4,FALSE)</f>
        <v>3912</v>
      </c>
      <c r="I1109">
        <f>VLOOKUP($G1109,county_facts!$A:$BB,5,FALSE)</f>
        <v>4010</v>
      </c>
      <c r="J1109">
        <f>VLOOKUP($G1109,county_facts!$A:$BB,6,FALSE)</f>
        <v>-2.4</v>
      </c>
      <c r="K1109">
        <f>VLOOKUP($G1109,county_facts!$A:$BB,7,FALSE)</f>
        <v>4010</v>
      </c>
      <c r="L1109">
        <f>VLOOKUP($G1109,county_facts!$A:$BB,8,FALSE)</f>
        <v>2.2000000000000002</v>
      </c>
      <c r="M1109">
        <f>VLOOKUP($G1109,county_facts!$A:$BB,9,FALSE)</f>
        <v>12.5</v>
      </c>
      <c r="N1109">
        <f>VLOOKUP($G1109,county_facts!$A:$BB,10,FALSE)</f>
        <v>27.8</v>
      </c>
      <c r="O1109">
        <f>VLOOKUP($G1109,county_facts!$A:$BB,11,FALSE)</f>
        <v>48</v>
      </c>
      <c r="P1109">
        <f>VLOOKUP($G1109,county_facts!$A:$BB,12,FALSE)</f>
        <v>91.8</v>
      </c>
      <c r="Q1109">
        <f>VLOOKUP($G1109,county_facts!$A:$BB,13,FALSE)</f>
        <v>1.6</v>
      </c>
      <c r="R1109">
        <f>VLOOKUP($G1109,county_facts!$A:$BB,14,FALSE)</f>
        <v>2</v>
      </c>
      <c r="S1109">
        <f>VLOOKUP($G1109,county_facts!$A:$BB,15,FALSE)</f>
        <v>2.1</v>
      </c>
      <c r="T1109">
        <f>VLOOKUP($G1109,county_facts!$A:$BB,16,FALSE)</f>
        <v>0.4</v>
      </c>
      <c r="U1109">
        <f>VLOOKUP($G1109,county_facts!$A:$BB,17,FALSE)</f>
        <v>1.9</v>
      </c>
      <c r="V1109">
        <f>VLOOKUP($G1109,county_facts!$A:$BB,18,FALSE)</f>
        <v>7.8</v>
      </c>
      <c r="W1109">
        <f>VLOOKUP($G1109,county_facts!$A:$BB,19,FALSE)</f>
        <v>84.6</v>
      </c>
      <c r="X1109">
        <f>VLOOKUP($G1109,county_facts!$A:$BB,20,FALSE)</f>
        <v>89.7</v>
      </c>
      <c r="Y1109">
        <f>VLOOKUP($G1109,county_facts!$A:$BB,21,FALSE)</f>
        <v>3.9</v>
      </c>
      <c r="Z1109">
        <f>VLOOKUP($G1109,county_facts!$A:$BB,22,FALSE)</f>
        <v>5.5</v>
      </c>
      <c r="AA1109">
        <f>VLOOKUP($G1109,county_facts!$A:$BB,23,FALSE)</f>
        <v>93.9</v>
      </c>
      <c r="AB1109">
        <f>VLOOKUP($G1109,county_facts!$A:$BB,24,FALSE)</f>
        <v>21.5</v>
      </c>
      <c r="AC1109">
        <f>VLOOKUP($G1109,county_facts!$A:$BB,25,FALSE)</f>
        <v>630</v>
      </c>
      <c r="AD1109">
        <f>VLOOKUP($G1109,county_facts!$A:$BB,26,FALSE)</f>
        <v>26.6</v>
      </c>
      <c r="AE1109">
        <f>VLOOKUP($G1109,county_facts!$A:$BB,27,FALSE)</f>
        <v>1985</v>
      </c>
      <c r="AF1109">
        <f>VLOOKUP($G1109,county_facts!$A:$BB,28,FALSE)</f>
        <v>93.8</v>
      </c>
      <c r="AG1109">
        <f>VLOOKUP($G1109,county_facts!$A:$BB,29,FALSE)</f>
        <v>2.6</v>
      </c>
      <c r="AH1109">
        <f>VLOOKUP($G1109,county_facts!$A:$BB,30,FALSE)</f>
        <v>167700</v>
      </c>
      <c r="AI1109">
        <f>VLOOKUP($G1109,county_facts!$A:$BB,31,FALSE)</f>
        <v>1843</v>
      </c>
      <c r="AJ1109">
        <f>VLOOKUP($G1109,county_facts!$A:$BB,32,FALSE)</f>
        <v>2.14</v>
      </c>
      <c r="AK1109">
        <f>VLOOKUP($G1109,county_facts!$A:$BB,33,FALSE)</f>
        <v>33472</v>
      </c>
      <c r="AL1109">
        <f>VLOOKUP($G1109,county_facts!$A:$BB,34,FALSE)</f>
        <v>61573</v>
      </c>
      <c r="AM1109">
        <f>VLOOKUP($G1109,county_facts!$A:$BB,35,FALSE)</f>
        <v>11</v>
      </c>
      <c r="AN1109">
        <f>VLOOKUP($G1109,county_facts!$A:$BB,36,FALSE)</f>
        <v>81</v>
      </c>
      <c r="AO1109">
        <f>VLOOKUP($G1109,county_facts!$A:$BB,37,FALSE)</f>
        <v>571</v>
      </c>
      <c r="AP1109">
        <f>VLOOKUP($G1109,county_facts!$A:$BB,38,FALSE)</f>
        <v>0</v>
      </c>
      <c r="AQ1109">
        <f>VLOOKUP($G1109,county_facts!$A:$BB,39,FALSE)</f>
        <v>259</v>
      </c>
      <c r="AR1109">
        <f>VLOOKUP($G1109,county_facts!$A:$BB,40,FALSE)</f>
        <v>0</v>
      </c>
      <c r="AS1109">
        <f>VLOOKUP($G1109,county_facts!$A:$BB,41,FALSE)</f>
        <v>0</v>
      </c>
      <c r="AT1109">
        <f>VLOOKUP($G1109,county_facts!$A:$BB,42,FALSE)</f>
        <v>0</v>
      </c>
      <c r="AU1109">
        <f>VLOOKUP($G1109,county_facts!$A:$BB,43,FALSE)</f>
        <v>0</v>
      </c>
      <c r="AV1109">
        <f>VLOOKUP($G1109,county_facts!$A:$BB,44,FALSE)</f>
        <v>0</v>
      </c>
      <c r="AW1109">
        <f>VLOOKUP($G1109,county_facts!$A:$BB,45,FALSE)</f>
        <v>0</v>
      </c>
      <c r="AX1109">
        <f>VLOOKUP($G1109,county_facts!$A:$BB,46,FALSE)</f>
        <v>0</v>
      </c>
      <c r="AY1109">
        <f>VLOOKUP($G1109,county_facts!$A:$BB,47,FALSE)</f>
        <v>0</v>
      </c>
      <c r="AZ1109">
        <f>VLOOKUP($G1109,county_facts!$A:$BB,48,FALSE)</f>
        <v>0</v>
      </c>
      <c r="BA1109">
        <f>VLOOKUP($G1109,county_facts!$A:$BB,49,FALSE)</f>
        <v>6765</v>
      </c>
      <c r="BB1109">
        <f>VLOOKUP($G1109,county_facts!$A:$BB,50,FALSE)</f>
        <v>1580</v>
      </c>
      <c r="BC1109">
        <f>VLOOKUP($G1109,county_facts!$A:$BB,51,FALSE)</f>
        <v>4780</v>
      </c>
      <c r="BD1109">
        <f>VLOOKUP($G1109,county_facts!$A:$BB,52,FALSE)</f>
        <v>6</v>
      </c>
      <c r="BE1109">
        <f>VLOOKUP($G1109,county_facts!$A:$BB,53,FALSE)</f>
        <v>262.92</v>
      </c>
      <c r="BF1109">
        <f>VLOOKUP($G1109,county_facts!$A:$BB,54,FALSE)</f>
        <v>15.3</v>
      </c>
    </row>
    <row r="1110" spans="1:58" x14ac:dyDescent="0.3">
      <c r="A1110" t="s">
        <v>9</v>
      </c>
      <c r="B1110" t="s">
        <v>384</v>
      </c>
      <c r="C1110">
        <v>9</v>
      </c>
      <c r="D1110" t="s">
        <v>382</v>
      </c>
      <c r="E1110">
        <v>18</v>
      </c>
      <c r="F1110">
        <v>0.5</v>
      </c>
      <c r="G1110">
        <v>32027</v>
      </c>
      <c r="H1110">
        <f>VLOOKUP($G1110,county_facts!$A:$BB,4,FALSE)</f>
        <v>6698</v>
      </c>
      <c r="I1110">
        <f>VLOOKUP($G1110,county_facts!$A:$BB,5,FALSE)</f>
        <v>6753</v>
      </c>
      <c r="J1110">
        <f>VLOOKUP($G1110,county_facts!$A:$BB,6,FALSE)</f>
        <v>-0.8</v>
      </c>
      <c r="K1110">
        <f>VLOOKUP($G1110,county_facts!$A:$BB,7,FALSE)</f>
        <v>6753</v>
      </c>
      <c r="L1110">
        <f>VLOOKUP($G1110,county_facts!$A:$BB,8,FALSE)</f>
        <v>4.5999999999999996</v>
      </c>
      <c r="M1110">
        <f>VLOOKUP($G1110,county_facts!$A:$BB,9,FALSE)</f>
        <v>18.5</v>
      </c>
      <c r="N1110">
        <f>VLOOKUP($G1110,county_facts!$A:$BB,10,FALSE)</f>
        <v>13.8</v>
      </c>
      <c r="O1110">
        <f>VLOOKUP($G1110,county_facts!$A:$BB,11,FALSE)</f>
        <v>36.700000000000003</v>
      </c>
      <c r="P1110">
        <f>VLOOKUP($G1110,county_facts!$A:$BB,12,FALSE)</f>
        <v>87.4</v>
      </c>
      <c r="Q1110">
        <f>VLOOKUP($G1110,county_facts!$A:$BB,13,FALSE)</f>
        <v>4.2</v>
      </c>
      <c r="R1110">
        <f>VLOOKUP($G1110,county_facts!$A:$BB,14,FALSE)</f>
        <v>4.4000000000000004</v>
      </c>
      <c r="S1110">
        <f>VLOOKUP($G1110,county_facts!$A:$BB,15,FALSE)</f>
        <v>1.2</v>
      </c>
      <c r="T1110">
        <f>VLOOKUP($G1110,county_facts!$A:$BB,16,FALSE)</f>
        <v>0.3</v>
      </c>
      <c r="U1110">
        <f>VLOOKUP($G1110,county_facts!$A:$BB,17,FALSE)</f>
        <v>2.5</v>
      </c>
      <c r="V1110">
        <f>VLOOKUP($G1110,county_facts!$A:$BB,18,FALSE)</f>
        <v>23.3</v>
      </c>
      <c r="W1110">
        <f>VLOOKUP($G1110,county_facts!$A:$BB,19,FALSE)</f>
        <v>66.5</v>
      </c>
      <c r="X1110">
        <f>VLOOKUP($G1110,county_facts!$A:$BB,20,FALSE)</f>
        <v>77.599999999999994</v>
      </c>
      <c r="Y1110">
        <f>VLOOKUP($G1110,county_facts!$A:$BB,21,FALSE)</f>
        <v>11.1</v>
      </c>
      <c r="Z1110">
        <f>VLOOKUP($G1110,county_facts!$A:$BB,22,FALSE)</f>
        <v>19.899999999999999</v>
      </c>
      <c r="AA1110">
        <f>VLOOKUP($G1110,county_facts!$A:$BB,23,FALSE)</f>
        <v>78.900000000000006</v>
      </c>
      <c r="AB1110">
        <f>VLOOKUP($G1110,county_facts!$A:$BB,24,FALSE)</f>
        <v>10.5</v>
      </c>
      <c r="AC1110">
        <f>VLOOKUP($G1110,county_facts!$A:$BB,25,FALSE)</f>
        <v>725</v>
      </c>
      <c r="AD1110">
        <f>VLOOKUP($G1110,county_facts!$A:$BB,26,FALSE)</f>
        <v>22.6</v>
      </c>
      <c r="AE1110">
        <f>VLOOKUP($G1110,county_facts!$A:$BB,27,FALSE)</f>
        <v>2416</v>
      </c>
      <c r="AF1110">
        <f>VLOOKUP($G1110,county_facts!$A:$BB,28,FALSE)</f>
        <v>66.3</v>
      </c>
      <c r="AG1110">
        <f>VLOOKUP($G1110,county_facts!$A:$BB,29,FALSE)</f>
        <v>10.8</v>
      </c>
      <c r="AH1110">
        <f>VLOOKUP($G1110,county_facts!$A:$BB,30,FALSE)</f>
        <v>138100</v>
      </c>
      <c r="AI1110">
        <f>VLOOKUP($G1110,county_facts!$A:$BB,31,FALSE)</f>
        <v>2091</v>
      </c>
      <c r="AJ1110">
        <f>VLOOKUP($G1110,county_facts!$A:$BB,32,FALSE)</f>
        <v>2.34</v>
      </c>
      <c r="AK1110">
        <f>VLOOKUP($G1110,county_facts!$A:$BB,33,FALSE)</f>
        <v>18203</v>
      </c>
      <c r="AL1110">
        <f>VLOOKUP($G1110,county_facts!$A:$BB,34,FALSE)</f>
        <v>52101</v>
      </c>
      <c r="AM1110">
        <f>VLOOKUP($G1110,county_facts!$A:$BB,35,FALSE)</f>
        <v>18</v>
      </c>
      <c r="AN1110">
        <f>VLOOKUP($G1110,county_facts!$A:$BB,36,FALSE)</f>
        <v>74</v>
      </c>
      <c r="AO1110">
        <f>VLOOKUP($G1110,county_facts!$A:$BB,37,FALSE)</f>
        <v>1081</v>
      </c>
      <c r="AP1110">
        <f>VLOOKUP($G1110,county_facts!$A:$BB,38,FALSE)</f>
        <v>7.6</v>
      </c>
      <c r="AQ1110">
        <f>VLOOKUP($G1110,county_facts!$A:$BB,39,FALSE)</f>
        <v>206</v>
      </c>
      <c r="AR1110">
        <f>VLOOKUP($G1110,county_facts!$A:$BB,40,FALSE)</f>
        <v>223</v>
      </c>
      <c r="AS1110">
        <f>VLOOKUP($G1110,county_facts!$A:$BB,41,FALSE)</f>
        <v>0</v>
      </c>
      <c r="AT1110">
        <f>VLOOKUP($G1110,county_facts!$A:$BB,42,FALSE)</f>
        <v>0</v>
      </c>
      <c r="AU1110">
        <f>VLOOKUP($G1110,county_facts!$A:$BB,43,FALSE)</f>
        <v>0</v>
      </c>
      <c r="AV1110">
        <f>VLOOKUP($G1110,county_facts!$A:$BB,44,FALSE)</f>
        <v>0</v>
      </c>
      <c r="AW1110">
        <f>VLOOKUP($G1110,county_facts!$A:$BB,45,FALSE)</f>
        <v>0</v>
      </c>
      <c r="AX1110">
        <f>VLOOKUP($G1110,county_facts!$A:$BB,46,FALSE)</f>
        <v>0</v>
      </c>
      <c r="AY1110">
        <f>VLOOKUP($G1110,county_facts!$A:$BB,47,FALSE)</f>
        <v>0</v>
      </c>
      <c r="AZ1110">
        <f>VLOOKUP($G1110,county_facts!$A:$BB,48,FALSE)</f>
        <v>0</v>
      </c>
      <c r="BA1110">
        <f>VLOOKUP($G1110,county_facts!$A:$BB,49,FALSE)</f>
        <v>43044</v>
      </c>
      <c r="BB1110">
        <f>VLOOKUP($G1110,county_facts!$A:$BB,50,FALSE)</f>
        <v>6751</v>
      </c>
      <c r="BC1110">
        <f>VLOOKUP($G1110,county_facts!$A:$BB,51,FALSE)</f>
        <v>9241</v>
      </c>
      <c r="BD1110">
        <f>VLOOKUP($G1110,county_facts!$A:$BB,52,FALSE)</f>
        <v>2</v>
      </c>
      <c r="BE1110">
        <f>VLOOKUP($G1110,county_facts!$A:$BB,53,FALSE)</f>
        <v>6036.56</v>
      </c>
      <c r="BF1110">
        <f>VLOOKUP($G1110,county_facts!$A:$BB,54,FALSE)</f>
        <v>1.1000000000000001</v>
      </c>
    </row>
    <row r="1111" spans="1:58" x14ac:dyDescent="0.3">
      <c r="A1111" t="s">
        <v>6</v>
      </c>
      <c r="B1111" t="s">
        <v>384</v>
      </c>
      <c r="C1111">
        <v>9</v>
      </c>
      <c r="D1111" t="s">
        <v>382</v>
      </c>
      <c r="E1111">
        <v>18</v>
      </c>
      <c r="F1111">
        <v>0.5</v>
      </c>
      <c r="G1111">
        <v>32027</v>
      </c>
      <c r="H1111">
        <f>VLOOKUP($G1111,county_facts!$A:$BB,4,FALSE)</f>
        <v>6698</v>
      </c>
      <c r="I1111">
        <f>VLOOKUP($G1111,county_facts!$A:$BB,5,FALSE)</f>
        <v>6753</v>
      </c>
      <c r="J1111">
        <f>VLOOKUP($G1111,county_facts!$A:$BB,6,FALSE)</f>
        <v>-0.8</v>
      </c>
      <c r="K1111">
        <f>VLOOKUP($G1111,county_facts!$A:$BB,7,FALSE)</f>
        <v>6753</v>
      </c>
      <c r="L1111">
        <f>VLOOKUP($G1111,county_facts!$A:$BB,8,FALSE)</f>
        <v>4.5999999999999996</v>
      </c>
      <c r="M1111">
        <f>VLOOKUP($G1111,county_facts!$A:$BB,9,FALSE)</f>
        <v>18.5</v>
      </c>
      <c r="N1111">
        <f>VLOOKUP($G1111,county_facts!$A:$BB,10,FALSE)</f>
        <v>13.8</v>
      </c>
      <c r="O1111">
        <f>VLOOKUP($G1111,county_facts!$A:$BB,11,FALSE)</f>
        <v>36.700000000000003</v>
      </c>
      <c r="P1111">
        <f>VLOOKUP($G1111,county_facts!$A:$BB,12,FALSE)</f>
        <v>87.4</v>
      </c>
      <c r="Q1111">
        <f>VLOOKUP($G1111,county_facts!$A:$BB,13,FALSE)</f>
        <v>4.2</v>
      </c>
      <c r="R1111">
        <f>VLOOKUP($G1111,county_facts!$A:$BB,14,FALSE)</f>
        <v>4.4000000000000004</v>
      </c>
      <c r="S1111">
        <f>VLOOKUP($G1111,county_facts!$A:$BB,15,FALSE)</f>
        <v>1.2</v>
      </c>
      <c r="T1111">
        <f>VLOOKUP($G1111,county_facts!$A:$BB,16,FALSE)</f>
        <v>0.3</v>
      </c>
      <c r="U1111">
        <f>VLOOKUP($G1111,county_facts!$A:$BB,17,FALSE)</f>
        <v>2.5</v>
      </c>
      <c r="V1111">
        <f>VLOOKUP($G1111,county_facts!$A:$BB,18,FALSE)</f>
        <v>23.3</v>
      </c>
      <c r="W1111">
        <f>VLOOKUP($G1111,county_facts!$A:$BB,19,FALSE)</f>
        <v>66.5</v>
      </c>
      <c r="X1111">
        <f>VLOOKUP($G1111,county_facts!$A:$BB,20,FALSE)</f>
        <v>77.599999999999994</v>
      </c>
      <c r="Y1111">
        <f>VLOOKUP($G1111,county_facts!$A:$BB,21,FALSE)</f>
        <v>11.1</v>
      </c>
      <c r="Z1111">
        <f>VLOOKUP($G1111,county_facts!$A:$BB,22,FALSE)</f>
        <v>19.899999999999999</v>
      </c>
      <c r="AA1111">
        <f>VLOOKUP($G1111,county_facts!$A:$BB,23,FALSE)</f>
        <v>78.900000000000006</v>
      </c>
      <c r="AB1111">
        <f>VLOOKUP($G1111,county_facts!$A:$BB,24,FALSE)</f>
        <v>10.5</v>
      </c>
      <c r="AC1111">
        <f>VLOOKUP($G1111,county_facts!$A:$BB,25,FALSE)</f>
        <v>725</v>
      </c>
      <c r="AD1111">
        <f>VLOOKUP($G1111,county_facts!$A:$BB,26,FALSE)</f>
        <v>22.6</v>
      </c>
      <c r="AE1111">
        <f>VLOOKUP($G1111,county_facts!$A:$BB,27,FALSE)</f>
        <v>2416</v>
      </c>
      <c r="AF1111">
        <f>VLOOKUP($G1111,county_facts!$A:$BB,28,FALSE)</f>
        <v>66.3</v>
      </c>
      <c r="AG1111">
        <f>VLOOKUP($G1111,county_facts!$A:$BB,29,FALSE)</f>
        <v>10.8</v>
      </c>
      <c r="AH1111">
        <f>VLOOKUP($G1111,county_facts!$A:$BB,30,FALSE)</f>
        <v>138100</v>
      </c>
      <c r="AI1111">
        <f>VLOOKUP($G1111,county_facts!$A:$BB,31,FALSE)</f>
        <v>2091</v>
      </c>
      <c r="AJ1111">
        <f>VLOOKUP($G1111,county_facts!$A:$BB,32,FALSE)</f>
        <v>2.34</v>
      </c>
      <c r="AK1111">
        <f>VLOOKUP($G1111,county_facts!$A:$BB,33,FALSE)</f>
        <v>18203</v>
      </c>
      <c r="AL1111">
        <f>VLOOKUP($G1111,county_facts!$A:$BB,34,FALSE)</f>
        <v>52101</v>
      </c>
      <c r="AM1111">
        <f>VLOOKUP($G1111,county_facts!$A:$BB,35,FALSE)</f>
        <v>18</v>
      </c>
      <c r="AN1111">
        <f>VLOOKUP($G1111,county_facts!$A:$BB,36,FALSE)</f>
        <v>74</v>
      </c>
      <c r="AO1111">
        <f>VLOOKUP($G1111,county_facts!$A:$BB,37,FALSE)</f>
        <v>1081</v>
      </c>
      <c r="AP1111">
        <f>VLOOKUP($G1111,county_facts!$A:$BB,38,FALSE)</f>
        <v>7.6</v>
      </c>
      <c r="AQ1111">
        <f>VLOOKUP($G1111,county_facts!$A:$BB,39,FALSE)</f>
        <v>206</v>
      </c>
      <c r="AR1111">
        <f>VLOOKUP($G1111,county_facts!$A:$BB,40,FALSE)</f>
        <v>223</v>
      </c>
      <c r="AS1111">
        <f>VLOOKUP($G1111,county_facts!$A:$BB,41,FALSE)</f>
        <v>0</v>
      </c>
      <c r="AT1111">
        <f>VLOOKUP($G1111,county_facts!$A:$BB,42,FALSE)</f>
        <v>0</v>
      </c>
      <c r="AU1111">
        <f>VLOOKUP($G1111,county_facts!$A:$BB,43,FALSE)</f>
        <v>0</v>
      </c>
      <c r="AV1111">
        <f>VLOOKUP($G1111,county_facts!$A:$BB,44,FALSE)</f>
        <v>0</v>
      </c>
      <c r="AW1111">
        <f>VLOOKUP($G1111,county_facts!$A:$BB,45,FALSE)</f>
        <v>0</v>
      </c>
      <c r="AX1111">
        <f>VLOOKUP($G1111,county_facts!$A:$BB,46,FALSE)</f>
        <v>0</v>
      </c>
      <c r="AY1111">
        <f>VLOOKUP($G1111,county_facts!$A:$BB,47,FALSE)</f>
        <v>0</v>
      </c>
      <c r="AZ1111">
        <f>VLOOKUP($G1111,county_facts!$A:$BB,48,FALSE)</f>
        <v>0</v>
      </c>
      <c r="BA1111">
        <f>VLOOKUP($G1111,county_facts!$A:$BB,49,FALSE)</f>
        <v>43044</v>
      </c>
      <c r="BB1111">
        <f>VLOOKUP($G1111,county_facts!$A:$BB,50,FALSE)</f>
        <v>6751</v>
      </c>
      <c r="BC1111">
        <f>VLOOKUP($G1111,county_facts!$A:$BB,51,FALSE)</f>
        <v>9241</v>
      </c>
      <c r="BD1111">
        <f>VLOOKUP($G1111,county_facts!$A:$BB,52,FALSE)</f>
        <v>2</v>
      </c>
      <c r="BE1111">
        <f>VLOOKUP($G1111,county_facts!$A:$BB,53,FALSE)</f>
        <v>6036.56</v>
      </c>
      <c r="BF1111">
        <f>VLOOKUP($G1111,county_facts!$A:$BB,54,FALSE)</f>
        <v>1.1000000000000001</v>
      </c>
    </row>
    <row r="1112" spans="1:58" x14ac:dyDescent="0.3">
      <c r="A1112" t="s">
        <v>9</v>
      </c>
      <c r="B1112" t="s">
        <v>385</v>
      </c>
      <c r="C1112">
        <v>41</v>
      </c>
      <c r="D1112" t="s">
        <v>382</v>
      </c>
      <c r="E1112">
        <v>67</v>
      </c>
      <c r="F1112">
        <v>0.61194029900000002</v>
      </c>
      <c r="G1112">
        <v>32023</v>
      </c>
      <c r="H1112">
        <f>VLOOKUP($G1112,county_facts!$A:$BB,4,FALSE)</f>
        <v>42282</v>
      </c>
      <c r="I1112">
        <f>VLOOKUP($G1112,county_facts!$A:$BB,5,FALSE)</f>
        <v>43945</v>
      </c>
      <c r="J1112">
        <f>VLOOKUP($G1112,county_facts!$A:$BB,6,FALSE)</f>
        <v>-3.8</v>
      </c>
      <c r="K1112">
        <f>VLOOKUP($G1112,county_facts!$A:$BB,7,FALSE)</f>
        <v>43946</v>
      </c>
      <c r="L1112">
        <f>VLOOKUP($G1112,county_facts!$A:$BB,8,FALSE)</f>
        <v>4.3</v>
      </c>
      <c r="M1112">
        <f>VLOOKUP($G1112,county_facts!$A:$BB,9,FALSE)</f>
        <v>18</v>
      </c>
      <c r="N1112">
        <f>VLOOKUP($G1112,county_facts!$A:$BB,10,FALSE)</f>
        <v>27.9</v>
      </c>
      <c r="O1112">
        <f>VLOOKUP($G1112,county_facts!$A:$BB,11,FALSE)</f>
        <v>49.5</v>
      </c>
      <c r="P1112">
        <f>VLOOKUP($G1112,county_facts!$A:$BB,12,FALSE)</f>
        <v>90.1</v>
      </c>
      <c r="Q1112">
        <f>VLOOKUP($G1112,county_facts!$A:$BB,13,FALSE)</f>
        <v>2.7</v>
      </c>
      <c r="R1112">
        <f>VLOOKUP($G1112,county_facts!$A:$BB,14,FALSE)</f>
        <v>2</v>
      </c>
      <c r="S1112">
        <f>VLOOKUP($G1112,county_facts!$A:$BB,15,FALSE)</f>
        <v>1.8</v>
      </c>
      <c r="T1112">
        <f>VLOOKUP($G1112,county_facts!$A:$BB,16,FALSE)</f>
        <v>0.5</v>
      </c>
      <c r="U1112">
        <f>VLOOKUP($G1112,county_facts!$A:$BB,17,FALSE)</f>
        <v>3</v>
      </c>
      <c r="V1112">
        <f>VLOOKUP($G1112,county_facts!$A:$BB,18,FALSE)</f>
        <v>14.4</v>
      </c>
      <c r="W1112">
        <f>VLOOKUP($G1112,county_facts!$A:$BB,19,FALSE)</f>
        <v>77.5</v>
      </c>
      <c r="X1112">
        <f>VLOOKUP($G1112,county_facts!$A:$BB,20,FALSE)</f>
        <v>82.3</v>
      </c>
      <c r="Y1112">
        <f>VLOOKUP($G1112,county_facts!$A:$BB,21,FALSE)</f>
        <v>8</v>
      </c>
      <c r="Z1112">
        <f>VLOOKUP($G1112,county_facts!$A:$BB,22,FALSE)</f>
        <v>11.3</v>
      </c>
      <c r="AA1112">
        <f>VLOOKUP($G1112,county_facts!$A:$BB,23,FALSE)</f>
        <v>83.3</v>
      </c>
      <c r="AB1112">
        <f>VLOOKUP($G1112,county_facts!$A:$BB,24,FALSE)</f>
        <v>12.3</v>
      </c>
      <c r="AC1112">
        <f>VLOOKUP($G1112,county_facts!$A:$BB,25,FALSE)</f>
        <v>7469</v>
      </c>
      <c r="AD1112">
        <f>VLOOKUP($G1112,county_facts!$A:$BB,26,FALSE)</f>
        <v>26.5</v>
      </c>
      <c r="AE1112">
        <f>VLOOKUP($G1112,county_facts!$A:$BB,27,FALSE)</f>
        <v>21783</v>
      </c>
      <c r="AF1112">
        <f>VLOOKUP($G1112,county_facts!$A:$BB,28,FALSE)</f>
        <v>70.900000000000006</v>
      </c>
      <c r="AG1112">
        <f>VLOOKUP($G1112,county_facts!$A:$BB,29,FALSE)</f>
        <v>6.7</v>
      </c>
      <c r="AH1112">
        <f>VLOOKUP($G1112,county_facts!$A:$BB,30,FALSE)</f>
        <v>112600</v>
      </c>
      <c r="AI1112">
        <f>VLOOKUP($G1112,county_facts!$A:$BB,31,FALSE)</f>
        <v>18046</v>
      </c>
      <c r="AJ1112">
        <f>VLOOKUP($G1112,county_facts!$A:$BB,32,FALSE)</f>
        <v>2.38</v>
      </c>
      <c r="AK1112">
        <f>VLOOKUP($G1112,county_facts!$A:$BB,33,FALSE)</f>
        <v>21838</v>
      </c>
      <c r="AL1112">
        <f>VLOOKUP($G1112,county_facts!$A:$BB,34,FALSE)</f>
        <v>39876</v>
      </c>
      <c r="AM1112">
        <f>VLOOKUP($G1112,county_facts!$A:$BB,35,FALSE)</f>
        <v>18.899999999999999</v>
      </c>
      <c r="AN1112">
        <f>VLOOKUP($G1112,county_facts!$A:$BB,36,FALSE)</f>
        <v>643</v>
      </c>
      <c r="AO1112">
        <f>VLOOKUP($G1112,county_facts!$A:$BB,37,FALSE)</f>
        <v>6647</v>
      </c>
      <c r="AP1112">
        <f>VLOOKUP($G1112,county_facts!$A:$BB,38,FALSE)</f>
        <v>-7</v>
      </c>
      <c r="AQ1112">
        <f>VLOOKUP($G1112,county_facts!$A:$BB,39,FALSE)</f>
        <v>2187</v>
      </c>
      <c r="AR1112">
        <f>VLOOKUP($G1112,county_facts!$A:$BB,40,FALSE)</f>
        <v>3179</v>
      </c>
      <c r="AS1112">
        <f>VLOOKUP($G1112,county_facts!$A:$BB,41,FALSE)</f>
        <v>0</v>
      </c>
      <c r="AT1112">
        <f>VLOOKUP($G1112,county_facts!$A:$BB,42,FALSE)</f>
        <v>0</v>
      </c>
      <c r="AU1112">
        <f>VLOOKUP($G1112,county_facts!$A:$BB,43,FALSE)</f>
        <v>3.8</v>
      </c>
      <c r="AV1112">
        <f>VLOOKUP($G1112,county_facts!$A:$BB,44,FALSE)</f>
        <v>0</v>
      </c>
      <c r="AW1112">
        <f>VLOOKUP($G1112,county_facts!$A:$BB,45,FALSE)</f>
        <v>0</v>
      </c>
      <c r="AX1112">
        <f>VLOOKUP($G1112,county_facts!$A:$BB,46,FALSE)</f>
        <v>29.3</v>
      </c>
      <c r="AY1112">
        <f>VLOOKUP($G1112,county_facts!$A:$BB,47,FALSE)</f>
        <v>0</v>
      </c>
      <c r="AZ1112">
        <f>VLOOKUP($G1112,county_facts!$A:$BB,48,FALSE)</f>
        <v>0</v>
      </c>
      <c r="BA1112">
        <f>VLOOKUP($G1112,county_facts!$A:$BB,49,FALSE)</f>
        <v>396798</v>
      </c>
      <c r="BB1112">
        <f>VLOOKUP($G1112,county_facts!$A:$BB,50,FALSE)</f>
        <v>9004</v>
      </c>
      <c r="BC1112">
        <f>VLOOKUP($G1112,county_facts!$A:$BB,51,FALSE)</f>
        <v>88105</v>
      </c>
      <c r="BD1112">
        <f>VLOOKUP($G1112,county_facts!$A:$BB,52,FALSE)</f>
        <v>0</v>
      </c>
      <c r="BE1112">
        <f>VLOOKUP($G1112,county_facts!$A:$BB,53,FALSE)</f>
        <v>18181.919999999998</v>
      </c>
      <c r="BF1112">
        <f>VLOOKUP($G1112,county_facts!$A:$BB,54,FALSE)</f>
        <v>2.4</v>
      </c>
    </row>
    <row r="1113" spans="1:58" x14ac:dyDescent="0.3">
      <c r="A1113" t="s">
        <v>6</v>
      </c>
      <c r="B1113" t="s">
        <v>385</v>
      </c>
      <c r="C1113">
        <v>26</v>
      </c>
      <c r="D1113" t="s">
        <v>382</v>
      </c>
      <c r="E1113">
        <v>67</v>
      </c>
      <c r="F1113">
        <v>0.38805970099999998</v>
      </c>
      <c r="G1113">
        <v>32023</v>
      </c>
      <c r="H1113">
        <f>VLOOKUP($G1113,county_facts!$A:$BB,4,FALSE)</f>
        <v>42282</v>
      </c>
      <c r="I1113">
        <f>VLOOKUP($G1113,county_facts!$A:$BB,5,FALSE)</f>
        <v>43945</v>
      </c>
      <c r="J1113">
        <f>VLOOKUP($G1113,county_facts!$A:$BB,6,FALSE)</f>
        <v>-3.8</v>
      </c>
      <c r="K1113">
        <f>VLOOKUP($G1113,county_facts!$A:$BB,7,FALSE)</f>
        <v>43946</v>
      </c>
      <c r="L1113">
        <f>VLOOKUP($G1113,county_facts!$A:$BB,8,FALSE)</f>
        <v>4.3</v>
      </c>
      <c r="M1113">
        <f>VLOOKUP($G1113,county_facts!$A:$BB,9,FALSE)</f>
        <v>18</v>
      </c>
      <c r="N1113">
        <f>VLOOKUP($G1113,county_facts!$A:$BB,10,FALSE)</f>
        <v>27.9</v>
      </c>
      <c r="O1113">
        <f>VLOOKUP($G1113,county_facts!$A:$BB,11,FALSE)</f>
        <v>49.5</v>
      </c>
      <c r="P1113">
        <f>VLOOKUP($G1113,county_facts!$A:$BB,12,FALSE)</f>
        <v>90.1</v>
      </c>
      <c r="Q1113">
        <f>VLOOKUP($G1113,county_facts!$A:$BB,13,FALSE)</f>
        <v>2.7</v>
      </c>
      <c r="R1113">
        <f>VLOOKUP($G1113,county_facts!$A:$BB,14,FALSE)</f>
        <v>2</v>
      </c>
      <c r="S1113">
        <f>VLOOKUP($G1113,county_facts!$A:$BB,15,FALSE)</f>
        <v>1.8</v>
      </c>
      <c r="T1113">
        <f>VLOOKUP($G1113,county_facts!$A:$BB,16,FALSE)</f>
        <v>0.5</v>
      </c>
      <c r="U1113">
        <f>VLOOKUP($G1113,county_facts!$A:$BB,17,FALSE)</f>
        <v>3</v>
      </c>
      <c r="V1113">
        <f>VLOOKUP($G1113,county_facts!$A:$BB,18,FALSE)</f>
        <v>14.4</v>
      </c>
      <c r="W1113">
        <f>VLOOKUP($G1113,county_facts!$A:$BB,19,FALSE)</f>
        <v>77.5</v>
      </c>
      <c r="X1113">
        <f>VLOOKUP($G1113,county_facts!$A:$BB,20,FALSE)</f>
        <v>82.3</v>
      </c>
      <c r="Y1113">
        <f>VLOOKUP($G1113,county_facts!$A:$BB,21,FALSE)</f>
        <v>8</v>
      </c>
      <c r="Z1113">
        <f>VLOOKUP($G1113,county_facts!$A:$BB,22,FALSE)</f>
        <v>11.3</v>
      </c>
      <c r="AA1113">
        <f>VLOOKUP($G1113,county_facts!$A:$BB,23,FALSE)</f>
        <v>83.3</v>
      </c>
      <c r="AB1113">
        <f>VLOOKUP($G1113,county_facts!$A:$BB,24,FALSE)</f>
        <v>12.3</v>
      </c>
      <c r="AC1113">
        <f>VLOOKUP($G1113,county_facts!$A:$BB,25,FALSE)</f>
        <v>7469</v>
      </c>
      <c r="AD1113">
        <f>VLOOKUP($G1113,county_facts!$A:$BB,26,FALSE)</f>
        <v>26.5</v>
      </c>
      <c r="AE1113">
        <f>VLOOKUP($G1113,county_facts!$A:$BB,27,FALSE)</f>
        <v>21783</v>
      </c>
      <c r="AF1113">
        <f>VLOOKUP($G1113,county_facts!$A:$BB,28,FALSE)</f>
        <v>70.900000000000006</v>
      </c>
      <c r="AG1113">
        <f>VLOOKUP($G1113,county_facts!$A:$BB,29,FALSE)</f>
        <v>6.7</v>
      </c>
      <c r="AH1113">
        <f>VLOOKUP($G1113,county_facts!$A:$BB,30,FALSE)</f>
        <v>112600</v>
      </c>
      <c r="AI1113">
        <f>VLOOKUP($G1113,county_facts!$A:$BB,31,FALSE)</f>
        <v>18046</v>
      </c>
      <c r="AJ1113">
        <f>VLOOKUP($G1113,county_facts!$A:$BB,32,FALSE)</f>
        <v>2.38</v>
      </c>
      <c r="AK1113">
        <f>VLOOKUP($G1113,county_facts!$A:$BB,33,FALSE)</f>
        <v>21838</v>
      </c>
      <c r="AL1113">
        <f>VLOOKUP($G1113,county_facts!$A:$BB,34,FALSE)</f>
        <v>39876</v>
      </c>
      <c r="AM1113">
        <f>VLOOKUP($G1113,county_facts!$A:$BB,35,FALSE)</f>
        <v>18.899999999999999</v>
      </c>
      <c r="AN1113">
        <f>VLOOKUP($G1113,county_facts!$A:$BB,36,FALSE)</f>
        <v>643</v>
      </c>
      <c r="AO1113">
        <f>VLOOKUP($G1113,county_facts!$A:$BB,37,FALSE)</f>
        <v>6647</v>
      </c>
      <c r="AP1113">
        <f>VLOOKUP($G1113,county_facts!$A:$BB,38,FALSE)</f>
        <v>-7</v>
      </c>
      <c r="AQ1113">
        <f>VLOOKUP($G1113,county_facts!$A:$BB,39,FALSE)</f>
        <v>2187</v>
      </c>
      <c r="AR1113">
        <f>VLOOKUP($G1113,county_facts!$A:$BB,40,FALSE)</f>
        <v>3179</v>
      </c>
      <c r="AS1113">
        <f>VLOOKUP($G1113,county_facts!$A:$BB,41,FALSE)</f>
        <v>0</v>
      </c>
      <c r="AT1113">
        <f>VLOOKUP($G1113,county_facts!$A:$BB,42,FALSE)</f>
        <v>0</v>
      </c>
      <c r="AU1113">
        <f>VLOOKUP($G1113,county_facts!$A:$BB,43,FALSE)</f>
        <v>3.8</v>
      </c>
      <c r="AV1113">
        <f>VLOOKUP($G1113,county_facts!$A:$BB,44,FALSE)</f>
        <v>0</v>
      </c>
      <c r="AW1113">
        <f>VLOOKUP($G1113,county_facts!$A:$BB,45,FALSE)</f>
        <v>0</v>
      </c>
      <c r="AX1113">
        <f>VLOOKUP($G1113,county_facts!$A:$BB,46,FALSE)</f>
        <v>29.3</v>
      </c>
      <c r="AY1113">
        <f>VLOOKUP($G1113,county_facts!$A:$BB,47,FALSE)</f>
        <v>0</v>
      </c>
      <c r="AZ1113">
        <f>VLOOKUP($G1113,county_facts!$A:$BB,48,FALSE)</f>
        <v>0</v>
      </c>
      <c r="BA1113">
        <f>VLOOKUP($G1113,county_facts!$A:$BB,49,FALSE)</f>
        <v>396798</v>
      </c>
      <c r="BB1113">
        <f>VLOOKUP($G1113,county_facts!$A:$BB,50,FALSE)</f>
        <v>9004</v>
      </c>
      <c r="BC1113">
        <f>VLOOKUP($G1113,county_facts!$A:$BB,51,FALSE)</f>
        <v>88105</v>
      </c>
      <c r="BD1113">
        <f>VLOOKUP($G1113,county_facts!$A:$BB,52,FALSE)</f>
        <v>0</v>
      </c>
      <c r="BE1113">
        <f>VLOOKUP($G1113,county_facts!$A:$BB,53,FALSE)</f>
        <v>18181.919999999998</v>
      </c>
      <c r="BF1113">
        <f>VLOOKUP($G1113,county_facts!$A:$BB,54,FALSE)</f>
        <v>2.4</v>
      </c>
    </row>
    <row r="1114" spans="1:58" x14ac:dyDescent="0.3">
      <c r="A1114" t="s">
        <v>9</v>
      </c>
      <c r="B1114" t="s">
        <v>208</v>
      </c>
      <c r="C1114">
        <v>13</v>
      </c>
      <c r="D1114" t="s">
        <v>382</v>
      </c>
      <c r="E1114">
        <v>17</v>
      </c>
      <c r="F1114">
        <v>0.764705882</v>
      </c>
      <c r="G1114">
        <v>32021</v>
      </c>
      <c r="H1114">
        <f>VLOOKUP($G1114,county_facts!$A:$BB,4,FALSE)</f>
        <v>4500</v>
      </c>
      <c r="I1114">
        <f>VLOOKUP($G1114,county_facts!$A:$BB,5,FALSE)</f>
        <v>4772</v>
      </c>
      <c r="J1114">
        <f>VLOOKUP($G1114,county_facts!$A:$BB,6,FALSE)</f>
        <v>-5.7</v>
      </c>
      <c r="K1114">
        <f>VLOOKUP($G1114,county_facts!$A:$BB,7,FALSE)</f>
        <v>4772</v>
      </c>
      <c r="L1114">
        <f>VLOOKUP($G1114,county_facts!$A:$BB,8,FALSE)</f>
        <v>6.1</v>
      </c>
      <c r="M1114">
        <f>VLOOKUP($G1114,county_facts!$A:$BB,9,FALSE)</f>
        <v>19.100000000000001</v>
      </c>
      <c r="N1114">
        <f>VLOOKUP($G1114,county_facts!$A:$BB,10,FALSE)</f>
        <v>25.1</v>
      </c>
      <c r="O1114">
        <f>VLOOKUP($G1114,county_facts!$A:$BB,11,FALSE)</f>
        <v>51.3</v>
      </c>
      <c r="P1114">
        <f>VLOOKUP($G1114,county_facts!$A:$BB,12,FALSE)</f>
        <v>71.599999999999994</v>
      </c>
      <c r="Q1114">
        <f>VLOOKUP($G1114,county_facts!$A:$BB,13,FALSE)</f>
        <v>4.5999999999999996</v>
      </c>
      <c r="R1114">
        <f>VLOOKUP($G1114,county_facts!$A:$BB,14,FALSE)</f>
        <v>16.899999999999999</v>
      </c>
      <c r="S1114">
        <f>VLOOKUP($G1114,county_facts!$A:$BB,15,FALSE)</f>
        <v>2.5</v>
      </c>
      <c r="T1114">
        <f>VLOOKUP($G1114,county_facts!$A:$BB,16,FALSE)</f>
        <v>0.2</v>
      </c>
      <c r="U1114">
        <f>VLOOKUP($G1114,county_facts!$A:$BB,17,FALSE)</f>
        <v>4.2</v>
      </c>
      <c r="V1114">
        <f>VLOOKUP($G1114,county_facts!$A:$BB,18,FALSE)</f>
        <v>10.8</v>
      </c>
      <c r="W1114">
        <f>VLOOKUP($G1114,county_facts!$A:$BB,19,FALSE)</f>
        <v>65.099999999999994</v>
      </c>
      <c r="X1114">
        <f>VLOOKUP($G1114,county_facts!$A:$BB,20,FALSE)</f>
        <v>81.900000000000006</v>
      </c>
      <c r="Y1114">
        <f>VLOOKUP($G1114,county_facts!$A:$BB,21,FALSE)</f>
        <v>4.7</v>
      </c>
      <c r="Z1114">
        <f>VLOOKUP($G1114,county_facts!$A:$BB,22,FALSE)</f>
        <v>8</v>
      </c>
      <c r="AA1114">
        <f>VLOOKUP($G1114,county_facts!$A:$BB,23,FALSE)</f>
        <v>88.1</v>
      </c>
      <c r="AB1114">
        <f>VLOOKUP($G1114,county_facts!$A:$BB,24,FALSE)</f>
        <v>11</v>
      </c>
      <c r="AC1114">
        <f>VLOOKUP($G1114,county_facts!$A:$BB,25,FALSE)</f>
        <v>813</v>
      </c>
      <c r="AD1114">
        <f>VLOOKUP($G1114,county_facts!$A:$BB,26,FALSE)</f>
        <v>12.6</v>
      </c>
      <c r="AE1114">
        <f>VLOOKUP($G1114,county_facts!$A:$BB,27,FALSE)</f>
        <v>2794</v>
      </c>
      <c r="AF1114">
        <f>VLOOKUP($G1114,county_facts!$A:$BB,28,FALSE)</f>
        <v>71.7</v>
      </c>
      <c r="AG1114">
        <f>VLOOKUP($G1114,county_facts!$A:$BB,29,FALSE)</f>
        <v>13.3</v>
      </c>
      <c r="AH1114">
        <f>VLOOKUP($G1114,county_facts!$A:$BB,30,FALSE)</f>
        <v>95500</v>
      </c>
      <c r="AI1114">
        <f>VLOOKUP($G1114,county_facts!$A:$BB,31,FALSE)</f>
        <v>2147</v>
      </c>
      <c r="AJ1114">
        <f>VLOOKUP($G1114,county_facts!$A:$BB,32,FALSE)</f>
        <v>2.13</v>
      </c>
      <c r="AK1114">
        <f>VLOOKUP($G1114,county_facts!$A:$BB,33,FALSE)</f>
        <v>23146</v>
      </c>
      <c r="AL1114">
        <f>VLOOKUP($G1114,county_facts!$A:$BB,34,FALSE)</f>
        <v>35017</v>
      </c>
      <c r="AM1114">
        <f>VLOOKUP($G1114,county_facts!$A:$BB,35,FALSE)</f>
        <v>20.5</v>
      </c>
      <c r="AN1114">
        <f>VLOOKUP($G1114,county_facts!$A:$BB,36,FALSE)</f>
        <v>59</v>
      </c>
      <c r="AO1114">
        <f>VLOOKUP($G1114,county_facts!$A:$BB,37,FALSE)</f>
        <v>1080</v>
      </c>
      <c r="AP1114">
        <f>VLOOKUP($G1114,county_facts!$A:$BB,38,FALSE)</f>
        <v>-3.6</v>
      </c>
      <c r="AQ1114">
        <f>VLOOKUP($G1114,county_facts!$A:$BB,39,FALSE)</f>
        <v>174</v>
      </c>
      <c r="AR1114">
        <f>VLOOKUP($G1114,county_facts!$A:$BB,40,FALSE)</f>
        <v>342</v>
      </c>
      <c r="AS1114">
        <f>VLOOKUP($G1114,county_facts!$A:$BB,41,FALSE)</f>
        <v>0</v>
      </c>
      <c r="AT1114">
        <f>VLOOKUP($G1114,county_facts!$A:$BB,42,FALSE)</f>
        <v>0</v>
      </c>
      <c r="AU1114">
        <f>VLOOKUP($G1114,county_facts!$A:$BB,43,FALSE)</f>
        <v>0</v>
      </c>
      <c r="AV1114">
        <f>VLOOKUP($G1114,county_facts!$A:$BB,44,FALSE)</f>
        <v>0</v>
      </c>
      <c r="AW1114">
        <f>VLOOKUP($G1114,county_facts!$A:$BB,45,FALSE)</f>
        <v>0</v>
      </c>
      <c r="AX1114">
        <f>VLOOKUP($G1114,county_facts!$A:$BB,46,FALSE)</f>
        <v>32.5</v>
      </c>
      <c r="AY1114">
        <f>VLOOKUP($G1114,county_facts!$A:$BB,47,FALSE)</f>
        <v>0</v>
      </c>
      <c r="AZ1114">
        <f>VLOOKUP($G1114,county_facts!$A:$BB,48,FALSE)</f>
        <v>0</v>
      </c>
      <c r="BA1114">
        <f>VLOOKUP($G1114,county_facts!$A:$BB,49,FALSE)</f>
        <v>0</v>
      </c>
      <c r="BB1114">
        <f>VLOOKUP($G1114,county_facts!$A:$BB,50,FALSE)</f>
        <v>0</v>
      </c>
      <c r="BC1114">
        <f>VLOOKUP($G1114,county_facts!$A:$BB,51,FALSE)</f>
        <v>20183</v>
      </c>
      <c r="BD1114">
        <f>VLOOKUP($G1114,county_facts!$A:$BB,52,FALSE)</f>
        <v>1</v>
      </c>
      <c r="BE1114">
        <f>VLOOKUP($G1114,county_facts!$A:$BB,53,FALSE)</f>
        <v>3752.84</v>
      </c>
      <c r="BF1114">
        <f>VLOOKUP($G1114,county_facts!$A:$BB,54,FALSE)</f>
        <v>1.3</v>
      </c>
    </row>
    <row r="1115" spans="1:58" x14ac:dyDescent="0.3">
      <c r="A1115" t="s">
        <v>6</v>
      </c>
      <c r="B1115" t="s">
        <v>208</v>
      </c>
      <c r="C1115">
        <v>4</v>
      </c>
      <c r="D1115" t="s">
        <v>382</v>
      </c>
      <c r="E1115">
        <v>17</v>
      </c>
      <c r="F1115">
        <v>0.235294118</v>
      </c>
      <c r="G1115">
        <v>32021</v>
      </c>
      <c r="H1115">
        <f>VLOOKUP($G1115,county_facts!$A:$BB,4,FALSE)</f>
        <v>4500</v>
      </c>
      <c r="I1115">
        <f>VLOOKUP($G1115,county_facts!$A:$BB,5,FALSE)</f>
        <v>4772</v>
      </c>
      <c r="J1115">
        <f>VLOOKUP($G1115,county_facts!$A:$BB,6,FALSE)</f>
        <v>-5.7</v>
      </c>
      <c r="K1115">
        <f>VLOOKUP($G1115,county_facts!$A:$BB,7,FALSE)</f>
        <v>4772</v>
      </c>
      <c r="L1115">
        <f>VLOOKUP($G1115,county_facts!$A:$BB,8,FALSE)</f>
        <v>6.1</v>
      </c>
      <c r="M1115">
        <f>VLOOKUP($G1115,county_facts!$A:$BB,9,FALSE)</f>
        <v>19.100000000000001</v>
      </c>
      <c r="N1115">
        <f>VLOOKUP($G1115,county_facts!$A:$BB,10,FALSE)</f>
        <v>25.1</v>
      </c>
      <c r="O1115">
        <f>VLOOKUP($G1115,county_facts!$A:$BB,11,FALSE)</f>
        <v>51.3</v>
      </c>
      <c r="P1115">
        <f>VLOOKUP($G1115,county_facts!$A:$BB,12,FALSE)</f>
        <v>71.599999999999994</v>
      </c>
      <c r="Q1115">
        <f>VLOOKUP($G1115,county_facts!$A:$BB,13,FALSE)</f>
        <v>4.5999999999999996</v>
      </c>
      <c r="R1115">
        <f>VLOOKUP($G1115,county_facts!$A:$BB,14,FALSE)</f>
        <v>16.899999999999999</v>
      </c>
      <c r="S1115">
        <f>VLOOKUP($G1115,county_facts!$A:$BB,15,FALSE)</f>
        <v>2.5</v>
      </c>
      <c r="T1115">
        <f>VLOOKUP($G1115,county_facts!$A:$BB,16,FALSE)</f>
        <v>0.2</v>
      </c>
      <c r="U1115">
        <f>VLOOKUP($G1115,county_facts!$A:$BB,17,FALSE)</f>
        <v>4.2</v>
      </c>
      <c r="V1115">
        <f>VLOOKUP($G1115,county_facts!$A:$BB,18,FALSE)</f>
        <v>10.8</v>
      </c>
      <c r="W1115">
        <f>VLOOKUP($G1115,county_facts!$A:$BB,19,FALSE)</f>
        <v>65.099999999999994</v>
      </c>
      <c r="X1115">
        <f>VLOOKUP($G1115,county_facts!$A:$BB,20,FALSE)</f>
        <v>81.900000000000006</v>
      </c>
      <c r="Y1115">
        <f>VLOOKUP($G1115,county_facts!$A:$BB,21,FALSE)</f>
        <v>4.7</v>
      </c>
      <c r="Z1115">
        <f>VLOOKUP($G1115,county_facts!$A:$BB,22,FALSE)</f>
        <v>8</v>
      </c>
      <c r="AA1115">
        <f>VLOOKUP($G1115,county_facts!$A:$BB,23,FALSE)</f>
        <v>88.1</v>
      </c>
      <c r="AB1115">
        <f>VLOOKUP($G1115,county_facts!$A:$BB,24,FALSE)</f>
        <v>11</v>
      </c>
      <c r="AC1115">
        <f>VLOOKUP($G1115,county_facts!$A:$BB,25,FALSE)</f>
        <v>813</v>
      </c>
      <c r="AD1115">
        <f>VLOOKUP($G1115,county_facts!$A:$BB,26,FALSE)</f>
        <v>12.6</v>
      </c>
      <c r="AE1115">
        <f>VLOOKUP($G1115,county_facts!$A:$BB,27,FALSE)</f>
        <v>2794</v>
      </c>
      <c r="AF1115">
        <f>VLOOKUP($G1115,county_facts!$A:$BB,28,FALSE)</f>
        <v>71.7</v>
      </c>
      <c r="AG1115">
        <f>VLOOKUP($G1115,county_facts!$A:$BB,29,FALSE)</f>
        <v>13.3</v>
      </c>
      <c r="AH1115">
        <f>VLOOKUP($G1115,county_facts!$A:$BB,30,FALSE)</f>
        <v>95500</v>
      </c>
      <c r="AI1115">
        <f>VLOOKUP($G1115,county_facts!$A:$BB,31,FALSE)</f>
        <v>2147</v>
      </c>
      <c r="AJ1115">
        <f>VLOOKUP($G1115,county_facts!$A:$BB,32,FALSE)</f>
        <v>2.13</v>
      </c>
      <c r="AK1115">
        <f>VLOOKUP($G1115,county_facts!$A:$BB,33,FALSE)</f>
        <v>23146</v>
      </c>
      <c r="AL1115">
        <f>VLOOKUP($G1115,county_facts!$A:$BB,34,FALSE)</f>
        <v>35017</v>
      </c>
      <c r="AM1115">
        <f>VLOOKUP($G1115,county_facts!$A:$BB,35,FALSE)</f>
        <v>20.5</v>
      </c>
      <c r="AN1115">
        <f>VLOOKUP($G1115,county_facts!$A:$BB,36,FALSE)</f>
        <v>59</v>
      </c>
      <c r="AO1115">
        <f>VLOOKUP($G1115,county_facts!$A:$BB,37,FALSE)</f>
        <v>1080</v>
      </c>
      <c r="AP1115">
        <f>VLOOKUP($G1115,county_facts!$A:$BB,38,FALSE)</f>
        <v>-3.6</v>
      </c>
      <c r="AQ1115">
        <f>VLOOKUP($G1115,county_facts!$A:$BB,39,FALSE)</f>
        <v>174</v>
      </c>
      <c r="AR1115">
        <f>VLOOKUP($G1115,county_facts!$A:$BB,40,FALSE)</f>
        <v>342</v>
      </c>
      <c r="AS1115">
        <f>VLOOKUP($G1115,county_facts!$A:$BB,41,FALSE)</f>
        <v>0</v>
      </c>
      <c r="AT1115">
        <f>VLOOKUP($G1115,county_facts!$A:$BB,42,FALSE)</f>
        <v>0</v>
      </c>
      <c r="AU1115">
        <f>VLOOKUP($G1115,county_facts!$A:$BB,43,FALSE)</f>
        <v>0</v>
      </c>
      <c r="AV1115">
        <f>VLOOKUP($G1115,county_facts!$A:$BB,44,FALSE)</f>
        <v>0</v>
      </c>
      <c r="AW1115">
        <f>VLOOKUP($G1115,county_facts!$A:$BB,45,FALSE)</f>
        <v>0</v>
      </c>
      <c r="AX1115">
        <f>VLOOKUP($G1115,county_facts!$A:$BB,46,FALSE)</f>
        <v>32.5</v>
      </c>
      <c r="AY1115">
        <f>VLOOKUP($G1115,county_facts!$A:$BB,47,FALSE)</f>
        <v>0</v>
      </c>
      <c r="AZ1115">
        <f>VLOOKUP($G1115,county_facts!$A:$BB,48,FALSE)</f>
        <v>0</v>
      </c>
      <c r="BA1115">
        <f>VLOOKUP($G1115,county_facts!$A:$BB,49,FALSE)</f>
        <v>0</v>
      </c>
      <c r="BB1115">
        <f>VLOOKUP($G1115,county_facts!$A:$BB,50,FALSE)</f>
        <v>0</v>
      </c>
      <c r="BC1115">
        <f>VLOOKUP($G1115,county_facts!$A:$BB,51,FALSE)</f>
        <v>20183</v>
      </c>
      <c r="BD1115">
        <f>VLOOKUP($G1115,county_facts!$A:$BB,52,FALSE)</f>
        <v>1</v>
      </c>
      <c r="BE1115">
        <f>VLOOKUP($G1115,county_facts!$A:$BB,53,FALSE)</f>
        <v>3752.84</v>
      </c>
      <c r="BF1115">
        <f>VLOOKUP($G1115,county_facts!$A:$BB,54,FALSE)</f>
        <v>1.3</v>
      </c>
    </row>
    <row r="1116" spans="1:58" x14ac:dyDescent="0.3">
      <c r="A1116" t="s">
        <v>9</v>
      </c>
      <c r="B1116" t="s">
        <v>271</v>
      </c>
      <c r="C1116">
        <v>58</v>
      </c>
      <c r="D1116" t="s">
        <v>382</v>
      </c>
      <c r="E1116">
        <v>78</v>
      </c>
      <c r="F1116">
        <v>0.743589744</v>
      </c>
      <c r="G1116">
        <v>32019</v>
      </c>
      <c r="H1116">
        <f>VLOOKUP($G1116,county_facts!$A:$BB,4,FALSE)</f>
        <v>51789</v>
      </c>
      <c r="I1116">
        <f>VLOOKUP($G1116,county_facts!$A:$BB,5,FALSE)</f>
        <v>51980</v>
      </c>
      <c r="J1116">
        <f>VLOOKUP($G1116,county_facts!$A:$BB,6,FALSE)</f>
        <v>-0.4</v>
      </c>
      <c r="K1116">
        <f>VLOOKUP($G1116,county_facts!$A:$BB,7,FALSE)</f>
        <v>51980</v>
      </c>
      <c r="L1116">
        <f>VLOOKUP($G1116,county_facts!$A:$BB,8,FALSE)</f>
        <v>5.3</v>
      </c>
      <c r="M1116">
        <f>VLOOKUP($G1116,county_facts!$A:$BB,9,FALSE)</f>
        <v>22.4</v>
      </c>
      <c r="N1116">
        <f>VLOOKUP($G1116,county_facts!$A:$BB,10,FALSE)</f>
        <v>19.7</v>
      </c>
      <c r="O1116">
        <f>VLOOKUP($G1116,county_facts!$A:$BB,11,FALSE)</f>
        <v>49.4</v>
      </c>
      <c r="P1116">
        <f>VLOOKUP($G1116,county_facts!$A:$BB,12,FALSE)</f>
        <v>90.1</v>
      </c>
      <c r="Q1116">
        <f>VLOOKUP($G1116,county_facts!$A:$BB,13,FALSE)</f>
        <v>1.3</v>
      </c>
      <c r="R1116">
        <f>VLOOKUP($G1116,county_facts!$A:$BB,14,FALSE)</f>
        <v>3.2</v>
      </c>
      <c r="S1116">
        <f>VLOOKUP($G1116,county_facts!$A:$BB,15,FALSE)</f>
        <v>1.7</v>
      </c>
      <c r="T1116">
        <f>VLOOKUP($G1116,county_facts!$A:$BB,16,FALSE)</f>
        <v>0.3</v>
      </c>
      <c r="U1116">
        <f>VLOOKUP($G1116,county_facts!$A:$BB,17,FALSE)</f>
        <v>3.4</v>
      </c>
      <c r="V1116">
        <f>VLOOKUP($G1116,county_facts!$A:$BB,18,FALSE)</f>
        <v>15.8</v>
      </c>
      <c r="W1116">
        <f>VLOOKUP($G1116,county_facts!$A:$BB,19,FALSE)</f>
        <v>76.3</v>
      </c>
      <c r="X1116">
        <f>VLOOKUP($G1116,county_facts!$A:$BB,20,FALSE)</f>
        <v>81.3</v>
      </c>
      <c r="Y1116">
        <f>VLOOKUP($G1116,county_facts!$A:$BB,21,FALSE)</f>
        <v>7.2</v>
      </c>
      <c r="Z1116">
        <f>VLOOKUP($G1116,county_facts!$A:$BB,22,FALSE)</f>
        <v>12.9</v>
      </c>
      <c r="AA1116">
        <f>VLOOKUP($G1116,county_facts!$A:$BB,23,FALSE)</f>
        <v>84.3</v>
      </c>
      <c r="AB1116">
        <f>VLOOKUP($G1116,county_facts!$A:$BB,24,FALSE)</f>
        <v>16.7</v>
      </c>
      <c r="AC1116">
        <f>VLOOKUP($G1116,county_facts!$A:$BB,25,FALSE)</f>
        <v>6101</v>
      </c>
      <c r="AD1116">
        <f>VLOOKUP($G1116,county_facts!$A:$BB,26,FALSE)</f>
        <v>30.8</v>
      </c>
      <c r="AE1116">
        <f>VLOOKUP($G1116,county_facts!$A:$BB,27,FALSE)</f>
        <v>22399</v>
      </c>
      <c r="AF1116">
        <f>VLOOKUP($G1116,county_facts!$A:$BB,28,FALSE)</f>
        <v>70.3</v>
      </c>
      <c r="AG1116">
        <f>VLOOKUP($G1116,county_facts!$A:$BB,29,FALSE)</f>
        <v>8.1</v>
      </c>
      <c r="AH1116">
        <f>VLOOKUP($G1116,county_facts!$A:$BB,30,FALSE)</f>
        <v>133400</v>
      </c>
      <c r="AI1116">
        <f>VLOOKUP($G1116,county_facts!$A:$BB,31,FALSE)</f>
        <v>19278</v>
      </c>
      <c r="AJ1116">
        <f>VLOOKUP($G1116,county_facts!$A:$BB,32,FALSE)</f>
        <v>2.65</v>
      </c>
      <c r="AK1116">
        <f>VLOOKUP($G1116,county_facts!$A:$BB,33,FALSE)</f>
        <v>21757</v>
      </c>
      <c r="AL1116">
        <f>VLOOKUP($G1116,county_facts!$A:$BB,34,FALSE)</f>
        <v>46137</v>
      </c>
      <c r="AM1116">
        <f>VLOOKUP($G1116,county_facts!$A:$BB,35,FALSE)</f>
        <v>15</v>
      </c>
      <c r="AN1116">
        <f>VLOOKUP($G1116,county_facts!$A:$BB,36,FALSE)</f>
        <v>771</v>
      </c>
      <c r="AO1116">
        <f>VLOOKUP($G1116,county_facts!$A:$BB,37,FALSE)</f>
        <v>10812</v>
      </c>
      <c r="AP1116">
        <f>VLOOKUP($G1116,county_facts!$A:$BB,38,FALSE)</f>
        <v>23.5</v>
      </c>
      <c r="AQ1116">
        <f>VLOOKUP($G1116,county_facts!$A:$BB,39,FALSE)</f>
        <v>2522</v>
      </c>
      <c r="AR1116">
        <f>VLOOKUP($G1116,county_facts!$A:$BB,40,FALSE)</f>
        <v>3857</v>
      </c>
      <c r="AS1116">
        <f>VLOOKUP($G1116,county_facts!$A:$BB,41,FALSE)</f>
        <v>1.6</v>
      </c>
      <c r="AT1116">
        <f>VLOOKUP($G1116,county_facts!$A:$BB,42,FALSE)</f>
        <v>0</v>
      </c>
      <c r="AU1116">
        <f>VLOOKUP($G1116,county_facts!$A:$BB,43,FALSE)</f>
        <v>0</v>
      </c>
      <c r="AV1116">
        <f>VLOOKUP($G1116,county_facts!$A:$BB,44,FALSE)</f>
        <v>0</v>
      </c>
      <c r="AW1116">
        <f>VLOOKUP($G1116,county_facts!$A:$BB,45,FALSE)</f>
        <v>7.6</v>
      </c>
      <c r="AX1116">
        <f>VLOOKUP($G1116,county_facts!$A:$BB,46,FALSE)</f>
        <v>29.1</v>
      </c>
      <c r="AY1116">
        <f>VLOOKUP($G1116,county_facts!$A:$BB,47,FALSE)</f>
        <v>573568</v>
      </c>
      <c r="AZ1116">
        <f>VLOOKUP($G1116,county_facts!$A:$BB,48,FALSE)</f>
        <v>0</v>
      </c>
      <c r="BA1116">
        <f>VLOOKUP($G1116,county_facts!$A:$BB,49,FALSE)</f>
        <v>371385</v>
      </c>
      <c r="BB1116">
        <f>VLOOKUP($G1116,county_facts!$A:$BB,50,FALSE)</f>
        <v>7100</v>
      </c>
      <c r="BC1116">
        <f>VLOOKUP($G1116,county_facts!$A:$BB,51,FALSE)</f>
        <v>35040</v>
      </c>
      <c r="BD1116">
        <f>VLOOKUP($G1116,county_facts!$A:$BB,52,FALSE)</f>
        <v>140</v>
      </c>
      <c r="BE1116">
        <f>VLOOKUP($G1116,county_facts!$A:$BB,53,FALSE)</f>
        <v>2001.19</v>
      </c>
      <c r="BF1116">
        <f>VLOOKUP($G1116,county_facts!$A:$BB,54,FALSE)</f>
        <v>26</v>
      </c>
    </row>
    <row r="1117" spans="1:58" x14ac:dyDescent="0.3">
      <c r="A1117" t="s">
        <v>6</v>
      </c>
      <c r="B1117" t="s">
        <v>271</v>
      </c>
      <c r="C1117">
        <v>20</v>
      </c>
      <c r="D1117" t="s">
        <v>382</v>
      </c>
      <c r="E1117">
        <v>78</v>
      </c>
      <c r="F1117">
        <v>0.256410256</v>
      </c>
      <c r="G1117">
        <v>32019</v>
      </c>
      <c r="H1117">
        <f>VLOOKUP($G1117,county_facts!$A:$BB,4,FALSE)</f>
        <v>51789</v>
      </c>
      <c r="I1117">
        <f>VLOOKUP($G1117,county_facts!$A:$BB,5,FALSE)</f>
        <v>51980</v>
      </c>
      <c r="J1117">
        <f>VLOOKUP($G1117,county_facts!$A:$BB,6,FALSE)</f>
        <v>-0.4</v>
      </c>
      <c r="K1117">
        <f>VLOOKUP($G1117,county_facts!$A:$BB,7,FALSE)</f>
        <v>51980</v>
      </c>
      <c r="L1117">
        <f>VLOOKUP($G1117,county_facts!$A:$BB,8,FALSE)</f>
        <v>5.3</v>
      </c>
      <c r="M1117">
        <f>VLOOKUP($G1117,county_facts!$A:$BB,9,FALSE)</f>
        <v>22.4</v>
      </c>
      <c r="N1117">
        <f>VLOOKUP($G1117,county_facts!$A:$BB,10,FALSE)</f>
        <v>19.7</v>
      </c>
      <c r="O1117">
        <f>VLOOKUP($G1117,county_facts!$A:$BB,11,FALSE)</f>
        <v>49.4</v>
      </c>
      <c r="P1117">
        <f>VLOOKUP($G1117,county_facts!$A:$BB,12,FALSE)</f>
        <v>90.1</v>
      </c>
      <c r="Q1117">
        <f>VLOOKUP($G1117,county_facts!$A:$BB,13,FALSE)</f>
        <v>1.3</v>
      </c>
      <c r="R1117">
        <f>VLOOKUP($G1117,county_facts!$A:$BB,14,FALSE)</f>
        <v>3.2</v>
      </c>
      <c r="S1117">
        <f>VLOOKUP($G1117,county_facts!$A:$BB,15,FALSE)</f>
        <v>1.7</v>
      </c>
      <c r="T1117">
        <f>VLOOKUP($G1117,county_facts!$A:$BB,16,FALSE)</f>
        <v>0.3</v>
      </c>
      <c r="U1117">
        <f>VLOOKUP($G1117,county_facts!$A:$BB,17,FALSE)</f>
        <v>3.4</v>
      </c>
      <c r="V1117">
        <f>VLOOKUP($G1117,county_facts!$A:$BB,18,FALSE)</f>
        <v>15.8</v>
      </c>
      <c r="W1117">
        <f>VLOOKUP($G1117,county_facts!$A:$BB,19,FALSE)</f>
        <v>76.3</v>
      </c>
      <c r="X1117">
        <f>VLOOKUP($G1117,county_facts!$A:$BB,20,FALSE)</f>
        <v>81.3</v>
      </c>
      <c r="Y1117">
        <f>VLOOKUP($G1117,county_facts!$A:$BB,21,FALSE)</f>
        <v>7.2</v>
      </c>
      <c r="Z1117">
        <f>VLOOKUP($G1117,county_facts!$A:$BB,22,FALSE)</f>
        <v>12.9</v>
      </c>
      <c r="AA1117">
        <f>VLOOKUP($G1117,county_facts!$A:$BB,23,FALSE)</f>
        <v>84.3</v>
      </c>
      <c r="AB1117">
        <f>VLOOKUP($G1117,county_facts!$A:$BB,24,FALSE)</f>
        <v>16.7</v>
      </c>
      <c r="AC1117">
        <f>VLOOKUP($G1117,county_facts!$A:$BB,25,FALSE)</f>
        <v>6101</v>
      </c>
      <c r="AD1117">
        <f>VLOOKUP($G1117,county_facts!$A:$BB,26,FALSE)</f>
        <v>30.8</v>
      </c>
      <c r="AE1117">
        <f>VLOOKUP($G1117,county_facts!$A:$BB,27,FALSE)</f>
        <v>22399</v>
      </c>
      <c r="AF1117">
        <f>VLOOKUP($G1117,county_facts!$A:$BB,28,FALSE)</f>
        <v>70.3</v>
      </c>
      <c r="AG1117">
        <f>VLOOKUP($G1117,county_facts!$A:$BB,29,FALSE)</f>
        <v>8.1</v>
      </c>
      <c r="AH1117">
        <f>VLOOKUP($G1117,county_facts!$A:$BB,30,FALSE)</f>
        <v>133400</v>
      </c>
      <c r="AI1117">
        <f>VLOOKUP($G1117,county_facts!$A:$BB,31,FALSE)</f>
        <v>19278</v>
      </c>
      <c r="AJ1117">
        <f>VLOOKUP($G1117,county_facts!$A:$BB,32,FALSE)</f>
        <v>2.65</v>
      </c>
      <c r="AK1117">
        <f>VLOOKUP($G1117,county_facts!$A:$BB,33,FALSE)</f>
        <v>21757</v>
      </c>
      <c r="AL1117">
        <f>VLOOKUP($G1117,county_facts!$A:$BB,34,FALSE)</f>
        <v>46137</v>
      </c>
      <c r="AM1117">
        <f>VLOOKUP($G1117,county_facts!$A:$BB,35,FALSE)</f>
        <v>15</v>
      </c>
      <c r="AN1117">
        <f>VLOOKUP($G1117,county_facts!$A:$BB,36,FALSE)</f>
        <v>771</v>
      </c>
      <c r="AO1117">
        <f>VLOOKUP($G1117,county_facts!$A:$BB,37,FALSE)</f>
        <v>10812</v>
      </c>
      <c r="AP1117">
        <f>VLOOKUP($G1117,county_facts!$A:$BB,38,FALSE)</f>
        <v>23.5</v>
      </c>
      <c r="AQ1117">
        <f>VLOOKUP($G1117,county_facts!$A:$BB,39,FALSE)</f>
        <v>2522</v>
      </c>
      <c r="AR1117">
        <f>VLOOKUP($G1117,county_facts!$A:$BB,40,FALSE)</f>
        <v>3857</v>
      </c>
      <c r="AS1117">
        <f>VLOOKUP($G1117,county_facts!$A:$BB,41,FALSE)</f>
        <v>1.6</v>
      </c>
      <c r="AT1117">
        <f>VLOOKUP($G1117,county_facts!$A:$BB,42,FALSE)</f>
        <v>0</v>
      </c>
      <c r="AU1117">
        <f>VLOOKUP($G1117,county_facts!$A:$BB,43,FALSE)</f>
        <v>0</v>
      </c>
      <c r="AV1117">
        <f>VLOOKUP($G1117,county_facts!$A:$BB,44,FALSE)</f>
        <v>0</v>
      </c>
      <c r="AW1117">
        <f>VLOOKUP($G1117,county_facts!$A:$BB,45,FALSE)</f>
        <v>7.6</v>
      </c>
      <c r="AX1117">
        <f>VLOOKUP($G1117,county_facts!$A:$BB,46,FALSE)</f>
        <v>29.1</v>
      </c>
      <c r="AY1117">
        <f>VLOOKUP($G1117,county_facts!$A:$BB,47,FALSE)</f>
        <v>573568</v>
      </c>
      <c r="AZ1117">
        <f>VLOOKUP($G1117,county_facts!$A:$BB,48,FALSE)</f>
        <v>0</v>
      </c>
      <c r="BA1117">
        <f>VLOOKUP($G1117,county_facts!$A:$BB,49,FALSE)</f>
        <v>371385</v>
      </c>
      <c r="BB1117">
        <f>VLOOKUP($G1117,county_facts!$A:$BB,50,FALSE)</f>
        <v>7100</v>
      </c>
      <c r="BC1117">
        <f>VLOOKUP($G1117,county_facts!$A:$BB,51,FALSE)</f>
        <v>35040</v>
      </c>
      <c r="BD1117">
        <f>VLOOKUP($G1117,county_facts!$A:$BB,52,FALSE)</f>
        <v>140</v>
      </c>
      <c r="BE1117">
        <f>VLOOKUP($G1117,county_facts!$A:$BB,53,FALSE)</f>
        <v>2001.19</v>
      </c>
      <c r="BF1117">
        <f>VLOOKUP($G1117,county_facts!$A:$BB,54,FALSE)</f>
        <v>26</v>
      </c>
    </row>
    <row r="1118" spans="1:58" x14ac:dyDescent="0.3">
      <c r="A1118" t="s">
        <v>9</v>
      </c>
      <c r="B1118" t="s">
        <v>101</v>
      </c>
      <c r="C1118">
        <v>24</v>
      </c>
      <c r="D1118" t="s">
        <v>382</v>
      </c>
      <c r="E1118">
        <v>26</v>
      </c>
      <c r="F1118">
        <v>0.92307692299999999</v>
      </c>
      <c r="G1118">
        <v>32017</v>
      </c>
      <c r="H1118">
        <f>VLOOKUP($G1118,county_facts!$A:$BB,4,FALSE)</f>
        <v>5184</v>
      </c>
      <c r="I1118">
        <f>VLOOKUP($G1118,county_facts!$A:$BB,5,FALSE)</f>
        <v>5345</v>
      </c>
      <c r="J1118">
        <f>VLOOKUP($G1118,county_facts!$A:$BB,6,FALSE)</f>
        <v>-3</v>
      </c>
      <c r="K1118">
        <f>VLOOKUP($G1118,county_facts!$A:$BB,7,FALSE)</f>
        <v>5345</v>
      </c>
      <c r="L1118">
        <f>VLOOKUP($G1118,county_facts!$A:$BB,8,FALSE)</f>
        <v>4</v>
      </c>
      <c r="M1118">
        <f>VLOOKUP($G1118,county_facts!$A:$BB,9,FALSE)</f>
        <v>22.7</v>
      </c>
      <c r="N1118">
        <f>VLOOKUP($G1118,county_facts!$A:$BB,10,FALSE)</f>
        <v>19.8</v>
      </c>
      <c r="O1118">
        <f>VLOOKUP($G1118,county_facts!$A:$BB,11,FALSE)</f>
        <v>46</v>
      </c>
      <c r="P1118">
        <f>VLOOKUP($G1118,county_facts!$A:$BB,12,FALSE)</f>
        <v>91.9</v>
      </c>
      <c r="Q1118">
        <f>VLOOKUP($G1118,county_facts!$A:$BB,13,FALSE)</f>
        <v>3.5</v>
      </c>
      <c r="R1118">
        <f>VLOOKUP($G1118,county_facts!$A:$BB,14,FALSE)</f>
        <v>1.4</v>
      </c>
      <c r="S1118">
        <f>VLOOKUP($G1118,county_facts!$A:$BB,15,FALSE)</f>
        <v>0.8</v>
      </c>
      <c r="T1118">
        <f>VLOOKUP($G1118,county_facts!$A:$BB,16,FALSE)</f>
        <v>0.3</v>
      </c>
      <c r="U1118">
        <f>VLOOKUP($G1118,county_facts!$A:$BB,17,FALSE)</f>
        <v>2.2000000000000002</v>
      </c>
      <c r="V1118">
        <f>VLOOKUP($G1118,county_facts!$A:$BB,18,FALSE)</f>
        <v>7.7</v>
      </c>
      <c r="W1118">
        <f>VLOOKUP($G1118,county_facts!$A:$BB,19,FALSE)</f>
        <v>85</v>
      </c>
      <c r="X1118">
        <f>VLOOKUP($G1118,county_facts!$A:$BB,20,FALSE)</f>
        <v>88.7</v>
      </c>
      <c r="Y1118">
        <f>VLOOKUP($G1118,county_facts!$A:$BB,21,FALSE)</f>
        <v>3</v>
      </c>
      <c r="Z1118">
        <f>VLOOKUP($G1118,county_facts!$A:$BB,22,FALSE)</f>
        <v>2.9</v>
      </c>
      <c r="AA1118">
        <f>VLOOKUP($G1118,county_facts!$A:$BB,23,FALSE)</f>
        <v>82.7</v>
      </c>
      <c r="AB1118">
        <f>VLOOKUP($G1118,county_facts!$A:$BB,24,FALSE)</f>
        <v>16.3</v>
      </c>
      <c r="AC1118">
        <f>VLOOKUP($G1118,county_facts!$A:$BB,25,FALSE)</f>
        <v>591</v>
      </c>
      <c r="AD1118">
        <f>VLOOKUP($G1118,county_facts!$A:$BB,26,FALSE)</f>
        <v>28.6</v>
      </c>
      <c r="AE1118">
        <f>VLOOKUP($G1118,county_facts!$A:$BB,27,FALSE)</f>
        <v>2730</v>
      </c>
      <c r="AF1118">
        <f>VLOOKUP($G1118,county_facts!$A:$BB,28,FALSE)</f>
        <v>62.9</v>
      </c>
      <c r="AG1118">
        <f>VLOOKUP($G1118,county_facts!$A:$BB,29,FALSE)</f>
        <v>9.3000000000000007</v>
      </c>
      <c r="AH1118">
        <f>VLOOKUP($G1118,county_facts!$A:$BB,30,FALSE)</f>
        <v>140600</v>
      </c>
      <c r="AI1118">
        <f>VLOOKUP($G1118,county_facts!$A:$BB,31,FALSE)</f>
        <v>1969</v>
      </c>
      <c r="AJ1118">
        <f>VLOOKUP($G1118,county_facts!$A:$BB,32,FALSE)</f>
        <v>2.5099999999999998</v>
      </c>
      <c r="AK1118">
        <f>VLOOKUP($G1118,county_facts!$A:$BB,33,FALSE)</f>
        <v>22879</v>
      </c>
      <c r="AL1118">
        <f>VLOOKUP($G1118,county_facts!$A:$BB,34,FALSE)</f>
        <v>40143</v>
      </c>
      <c r="AM1118">
        <f>VLOOKUP($G1118,county_facts!$A:$BB,35,FALSE)</f>
        <v>17.3</v>
      </c>
      <c r="AN1118">
        <f>VLOOKUP($G1118,county_facts!$A:$BB,36,FALSE)</f>
        <v>87</v>
      </c>
      <c r="AO1118">
        <f>VLOOKUP($G1118,county_facts!$A:$BB,37,FALSE)</f>
        <v>611</v>
      </c>
      <c r="AP1118">
        <f>VLOOKUP($G1118,county_facts!$A:$BB,38,FALSE)</f>
        <v>-8</v>
      </c>
      <c r="AQ1118">
        <f>VLOOKUP($G1118,county_facts!$A:$BB,39,FALSE)</f>
        <v>280</v>
      </c>
      <c r="AR1118">
        <f>VLOOKUP($G1118,county_facts!$A:$BB,40,FALSE)</f>
        <v>409</v>
      </c>
      <c r="AS1118">
        <f>VLOOKUP($G1118,county_facts!$A:$BB,41,FALSE)</f>
        <v>0</v>
      </c>
      <c r="AT1118">
        <f>VLOOKUP($G1118,county_facts!$A:$BB,42,FALSE)</f>
        <v>0</v>
      </c>
      <c r="AU1118">
        <f>VLOOKUP($G1118,county_facts!$A:$BB,43,FALSE)</f>
        <v>0</v>
      </c>
      <c r="AV1118">
        <f>VLOOKUP($G1118,county_facts!$A:$BB,44,FALSE)</f>
        <v>0</v>
      </c>
      <c r="AW1118">
        <f>VLOOKUP($G1118,county_facts!$A:$BB,45,FALSE)</f>
        <v>0</v>
      </c>
      <c r="AX1118">
        <f>VLOOKUP($G1118,county_facts!$A:$BB,46,FALSE)</f>
        <v>32.299999999999997</v>
      </c>
      <c r="AY1118">
        <f>VLOOKUP($G1118,county_facts!$A:$BB,47,FALSE)</f>
        <v>0</v>
      </c>
      <c r="AZ1118">
        <f>VLOOKUP($G1118,county_facts!$A:$BB,48,FALSE)</f>
        <v>0</v>
      </c>
      <c r="BA1118">
        <f>VLOOKUP($G1118,county_facts!$A:$BB,49,FALSE)</f>
        <v>31053</v>
      </c>
      <c r="BB1118">
        <f>VLOOKUP($G1118,county_facts!$A:$BB,50,FALSE)</f>
        <v>6970</v>
      </c>
      <c r="BC1118">
        <f>VLOOKUP($G1118,county_facts!$A:$BB,51,FALSE)</f>
        <v>0</v>
      </c>
      <c r="BD1118">
        <f>VLOOKUP($G1118,county_facts!$A:$BB,52,FALSE)</f>
        <v>12</v>
      </c>
      <c r="BE1118">
        <f>VLOOKUP($G1118,county_facts!$A:$BB,53,FALSE)</f>
        <v>10633.2</v>
      </c>
      <c r="BF1118">
        <f>VLOOKUP($G1118,county_facts!$A:$BB,54,FALSE)</f>
        <v>0.5</v>
      </c>
    </row>
    <row r="1119" spans="1:58" x14ac:dyDescent="0.3">
      <c r="A1119" t="s">
        <v>6</v>
      </c>
      <c r="B1119" t="s">
        <v>101</v>
      </c>
      <c r="C1119">
        <v>2</v>
      </c>
      <c r="D1119" t="s">
        <v>382</v>
      </c>
      <c r="E1119">
        <v>26</v>
      </c>
      <c r="F1119">
        <v>7.6923077000000006E-2</v>
      </c>
      <c r="G1119">
        <v>32017</v>
      </c>
      <c r="H1119">
        <f>VLOOKUP($G1119,county_facts!$A:$BB,4,FALSE)</f>
        <v>5184</v>
      </c>
      <c r="I1119">
        <f>VLOOKUP($G1119,county_facts!$A:$BB,5,FALSE)</f>
        <v>5345</v>
      </c>
      <c r="J1119">
        <f>VLOOKUP($G1119,county_facts!$A:$BB,6,FALSE)</f>
        <v>-3</v>
      </c>
      <c r="K1119">
        <f>VLOOKUP($G1119,county_facts!$A:$BB,7,FALSE)</f>
        <v>5345</v>
      </c>
      <c r="L1119">
        <f>VLOOKUP($G1119,county_facts!$A:$BB,8,FALSE)</f>
        <v>4</v>
      </c>
      <c r="M1119">
        <f>VLOOKUP($G1119,county_facts!$A:$BB,9,FALSE)</f>
        <v>22.7</v>
      </c>
      <c r="N1119">
        <f>VLOOKUP($G1119,county_facts!$A:$BB,10,FALSE)</f>
        <v>19.8</v>
      </c>
      <c r="O1119">
        <f>VLOOKUP($G1119,county_facts!$A:$BB,11,FALSE)</f>
        <v>46</v>
      </c>
      <c r="P1119">
        <f>VLOOKUP($G1119,county_facts!$A:$BB,12,FALSE)</f>
        <v>91.9</v>
      </c>
      <c r="Q1119">
        <f>VLOOKUP($G1119,county_facts!$A:$BB,13,FALSE)</f>
        <v>3.5</v>
      </c>
      <c r="R1119">
        <f>VLOOKUP($G1119,county_facts!$A:$BB,14,FALSE)</f>
        <v>1.4</v>
      </c>
      <c r="S1119">
        <f>VLOOKUP($G1119,county_facts!$A:$BB,15,FALSE)</f>
        <v>0.8</v>
      </c>
      <c r="T1119">
        <f>VLOOKUP($G1119,county_facts!$A:$BB,16,FALSE)</f>
        <v>0.3</v>
      </c>
      <c r="U1119">
        <f>VLOOKUP($G1119,county_facts!$A:$BB,17,FALSE)</f>
        <v>2.2000000000000002</v>
      </c>
      <c r="V1119">
        <f>VLOOKUP($G1119,county_facts!$A:$BB,18,FALSE)</f>
        <v>7.7</v>
      </c>
      <c r="W1119">
        <f>VLOOKUP($G1119,county_facts!$A:$BB,19,FALSE)</f>
        <v>85</v>
      </c>
      <c r="X1119">
        <f>VLOOKUP($G1119,county_facts!$A:$BB,20,FALSE)</f>
        <v>88.7</v>
      </c>
      <c r="Y1119">
        <f>VLOOKUP($G1119,county_facts!$A:$BB,21,FALSE)</f>
        <v>3</v>
      </c>
      <c r="Z1119">
        <f>VLOOKUP($G1119,county_facts!$A:$BB,22,FALSE)</f>
        <v>2.9</v>
      </c>
      <c r="AA1119">
        <f>VLOOKUP($G1119,county_facts!$A:$BB,23,FALSE)</f>
        <v>82.7</v>
      </c>
      <c r="AB1119">
        <f>VLOOKUP($G1119,county_facts!$A:$BB,24,FALSE)</f>
        <v>16.3</v>
      </c>
      <c r="AC1119">
        <f>VLOOKUP($G1119,county_facts!$A:$BB,25,FALSE)</f>
        <v>591</v>
      </c>
      <c r="AD1119">
        <f>VLOOKUP($G1119,county_facts!$A:$BB,26,FALSE)</f>
        <v>28.6</v>
      </c>
      <c r="AE1119">
        <f>VLOOKUP($G1119,county_facts!$A:$BB,27,FALSE)</f>
        <v>2730</v>
      </c>
      <c r="AF1119">
        <f>VLOOKUP($G1119,county_facts!$A:$BB,28,FALSE)</f>
        <v>62.9</v>
      </c>
      <c r="AG1119">
        <f>VLOOKUP($G1119,county_facts!$A:$BB,29,FALSE)</f>
        <v>9.3000000000000007</v>
      </c>
      <c r="AH1119">
        <f>VLOOKUP($G1119,county_facts!$A:$BB,30,FALSE)</f>
        <v>140600</v>
      </c>
      <c r="AI1119">
        <f>VLOOKUP($G1119,county_facts!$A:$BB,31,FALSE)</f>
        <v>1969</v>
      </c>
      <c r="AJ1119">
        <f>VLOOKUP($G1119,county_facts!$A:$BB,32,FALSE)</f>
        <v>2.5099999999999998</v>
      </c>
      <c r="AK1119">
        <f>VLOOKUP($G1119,county_facts!$A:$BB,33,FALSE)</f>
        <v>22879</v>
      </c>
      <c r="AL1119">
        <f>VLOOKUP($G1119,county_facts!$A:$BB,34,FALSE)</f>
        <v>40143</v>
      </c>
      <c r="AM1119">
        <f>VLOOKUP($G1119,county_facts!$A:$BB,35,FALSE)</f>
        <v>17.3</v>
      </c>
      <c r="AN1119">
        <f>VLOOKUP($G1119,county_facts!$A:$BB,36,FALSE)</f>
        <v>87</v>
      </c>
      <c r="AO1119">
        <f>VLOOKUP($G1119,county_facts!$A:$BB,37,FALSE)</f>
        <v>611</v>
      </c>
      <c r="AP1119">
        <f>VLOOKUP($G1119,county_facts!$A:$BB,38,FALSE)</f>
        <v>-8</v>
      </c>
      <c r="AQ1119">
        <f>VLOOKUP($G1119,county_facts!$A:$BB,39,FALSE)</f>
        <v>280</v>
      </c>
      <c r="AR1119">
        <f>VLOOKUP($G1119,county_facts!$A:$BB,40,FALSE)</f>
        <v>409</v>
      </c>
      <c r="AS1119">
        <f>VLOOKUP($G1119,county_facts!$A:$BB,41,FALSE)</f>
        <v>0</v>
      </c>
      <c r="AT1119">
        <f>VLOOKUP($G1119,county_facts!$A:$BB,42,FALSE)</f>
        <v>0</v>
      </c>
      <c r="AU1119">
        <f>VLOOKUP($G1119,county_facts!$A:$BB,43,FALSE)</f>
        <v>0</v>
      </c>
      <c r="AV1119">
        <f>VLOOKUP($G1119,county_facts!$A:$BB,44,FALSE)</f>
        <v>0</v>
      </c>
      <c r="AW1119">
        <f>VLOOKUP($G1119,county_facts!$A:$BB,45,FALSE)</f>
        <v>0</v>
      </c>
      <c r="AX1119">
        <f>VLOOKUP($G1119,county_facts!$A:$BB,46,FALSE)</f>
        <v>32.299999999999997</v>
      </c>
      <c r="AY1119">
        <f>VLOOKUP($G1119,county_facts!$A:$BB,47,FALSE)</f>
        <v>0</v>
      </c>
      <c r="AZ1119">
        <f>VLOOKUP($G1119,county_facts!$A:$BB,48,FALSE)</f>
        <v>0</v>
      </c>
      <c r="BA1119">
        <f>VLOOKUP($G1119,county_facts!$A:$BB,49,FALSE)</f>
        <v>31053</v>
      </c>
      <c r="BB1119">
        <f>VLOOKUP($G1119,county_facts!$A:$BB,50,FALSE)</f>
        <v>6970</v>
      </c>
      <c r="BC1119">
        <f>VLOOKUP($G1119,county_facts!$A:$BB,51,FALSE)</f>
        <v>0</v>
      </c>
      <c r="BD1119">
        <f>VLOOKUP($G1119,county_facts!$A:$BB,52,FALSE)</f>
        <v>12</v>
      </c>
      <c r="BE1119">
        <f>VLOOKUP($G1119,county_facts!$A:$BB,53,FALSE)</f>
        <v>10633.2</v>
      </c>
      <c r="BF1119">
        <f>VLOOKUP($G1119,county_facts!$A:$BB,54,FALSE)</f>
        <v>0.5</v>
      </c>
    </row>
    <row r="1120" spans="1:58" x14ac:dyDescent="0.3">
      <c r="A1120" t="s">
        <v>9</v>
      </c>
      <c r="B1120" t="s">
        <v>386</v>
      </c>
      <c r="C1120">
        <v>26</v>
      </c>
      <c r="D1120" t="s">
        <v>382</v>
      </c>
      <c r="E1120">
        <v>33</v>
      </c>
      <c r="F1120">
        <v>0.787878788</v>
      </c>
      <c r="G1120">
        <v>32015</v>
      </c>
      <c r="H1120">
        <f>VLOOKUP($G1120,county_facts!$A:$BB,4,FALSE)</f>
        <v>6009</v>
      </c>
      <c r="I1120">
        <f>VLOOKUP($G1120,county_facts!$A:$BB,5,FALSE)</f>
        <v>5775</v>
      </c>
      <c r="J1120">
        <f>VLOOKUP($G1120,county_facts!$A:$BB,6,FALSE)</f>
        <v>4.0999999999999996</v>
      </c>
      <c r="K1120">
        <f>VLOOKUP($G1120,county_facts!$A:$BB,7,FALSE)</f>
        <v>5775</v>
      </c>
      <c r="L1120">
        <f>VLOOKUP($G1120,county_facts!$A:$BB,8,FALSE)</f>
        <v>8.1</v>
      </c>
      <c r="M1120">
        <f>VLOOKUP($G1120,county_facts!$A:$BB,9,FALSE)</f>
        <v>26.8</v>
      </c>
      <c r="N1120">
        <f>VLOOKUP($G1120,county_facts!$A:$BB,10,FALSE)</f>
        <v>13.2</v>
      </c>
      <c r="O1120">
        <f>VLOOKUP($G1120,county_facts!$A:$BB,11,FALSE)</f>
        <v>49</v>
      </c>
      <c r="P1120">
        <f>VLOOKUP($G1120,county_facts!$A:$BB,12,FALSE)</f>
        <v>90.4</v>
      </c>
      <c r="Q1120">
        <f>VLOOKUP($G1120,county_facts!$A:$BB,13,FALSE)</f>
        <v>0.9</v>
      </c>
      <c r="R1120">
        <f>VLOOKUP($G1120,county_facts!$A:$BB,14,FALSE)</f>
        <v>5.6</v>
      </c>
      <c r="S1120">
        <f>VLOOKUP($G1120,county_facts!$A:$BB,15,FALSE)</f>
        <v>0.9</v>
      </c>
      <c r="T1120">
        <f>VLOOKUP($G1120,county_facts!$A:$BB,16,FALSE)</f>
        <v>0</v>
      </c>
      <c r="U1120">
        <f>VLOOKUP($G1120,county_facts!$A:$BB,17,FALSE)</f>
        <v>2.1</v>
      </c>
      <c r="V1120">
        <f>VLOOKUP($G1120,county_facts!$A:$BB,18,FALSE)</f>
        <v>23.9</v>
      </c>
      <c r="W1120">
        <f>VLOOKUP($G1120,county_facts!$A:$BB,19,FALSE)</f>
        <v>69.5</v>
      </c>
      <c r="X1120">
        <f>VLOOKUP($G1120,county_facts!$A:$BB,20,FALSE)</f>
        <v>81.2</v>
      </c>
      <c r="Y1120">
        <f>VLOOKUP($G1120,county_facts!$A:$BB,21,FALSE)</f>
        <v>11.2</v>
      </c>
      <c r="Z1120">
        <f>VLOOKUP($G1120,county_facts!$A:$BB,22,FALSE)</f>
        <v>19.600000000000001</v>
      </c>
      <c r="AA1120">
        <f>VLOOKUP($G1120,county_facts!$A:$BB,23,FALSE)</f>
        <v>81.099999999999994</v>
      </c>
      <c r="AB1120">
        <f>VLOOKUP($G1120,county_facts!$A:$BB,24,FALSE)</f>
        <v>12</v>
      </c>
      <c r="AC1120">
        <f>VLOOKUP($G1120,county_facts!$A:$BB,25,FALSE)</f>
        <v>530</v>
      </c>
      <c r="AD1120">
        <f>VLOOKUP($G1120,county_facts!$A:$BB,26,FALSE)</f>
        <v>28.1</v>
      </c>
      <c r="AE1120">
        <f>VLOOKUP($G1120,county_facts!$A:$BB,27,FALSE)</f>
        <v>2628</v>
      </c>
      <c r="AF1120">
        <f>VLOOKUP($G1120,county_facts!$A:$BB,28,FALSE)</f>
        <v>78.5</v>
      </c>
      <c r="AG1120">
        <f>VLOOKUP($G1120,county_facts!$A:$BB,29,FALSE)</f>
        <v>2.7</v>
      </c>
      <c r="AH1120">
        <f>VLOOKUP($G1120,county_facts!$A:$BB,30,FALSE)</f>
        <v>103300</v>
      </c>
      <c r="AI1120">
        <f>VLOOKUP($G1120,county_facts!$A:$BB,31,FALSE)</f>
        <v>2010</v>
      </c>
      <c r="AJ1120">
        <f>VLOOKUP($G1120,county_facts!$A:$BB,32,FALSE)</f>
        <v>2.87</v>
      </c>
      <c r="AK1120">
        <f>VLOOKUP($G1120,county_facts!$A:$BB,33,FALSE)</f>
        <v>29800</v>
      </c>
      <c r="AL1120">
        <f>VLOOKUP($G1120,county_facts!$A:$BB,34,FALSE)</f>
        <v>72742</v>
      </c>
      <c r="AM1120">
        <f>VLOOKUP($G1120,county_facts!$A:$BB,35,FALSE)</f>
        <v>9.3000000000000007</v>
      </c>
      <c r="AN1120">
        <f>VLOOKUP($G1120,county_facts!$A:$BB,36,FALSE)</f>
        <v>96</v>
      </c>
      <c r="AO1120">
        <f>VLOOKUP($G1120,county_facts!$A:$BB,37,FALSE)</f>
        <v>1499</v>
      </c>
      <c r="AP1120">
        <f>VLOOKUP($G1120,county_facts!$A:$BB,38,FALSE)</f>
        <v>-2</v>
      </c>
      <c r="AQ1120">
        <f>VLOOKUP($G1120,county_facts!$A:$BB,39,FALSE)</f>
        <v>257</v>
      </c>
      <c r="AR1120">
        <f>VLOOKUP($G1120,county_facts!$A:$BB,40,FALSE)</f>
        <v>261</v>
      </c>
      <c r="AS1120">
        <f>VLOOKUP($G1120,county_facts!$A:$BB,41,FALSE)</f>
        <v>0</v>
      </c>
      <c r="AT1120">
        <f>VLOOKUP($G1120,county_facts!$A:$BB,42,FALSE)</f>
        <v>0</v>
      </c>
      <c r="AU1120">
        <f>VLOOKUP($G1120,county_facts!$A:$BB,43,FALSE)</f>
        <v>0</v>
      </c>
      <c r="AV1120">
        <f>VLOOKUP($G1120,county_facts!$A:$BB,44,FALSE)</f>
        <v>0</v>
      </c>
      <c r="AW1120">
        <f>VLOOKUP($G1120,county_facts!$A:$BB,45,FALSE)</f>
        <v>0</v>
      </c>
      <c r="AX1120">
        <f>VLOOKUP($G1120,county_facts!$A:$BB,46,FALSE)</f>
        <v>19.5</v>
      </c>
      <c r="AY1120">
        <f>VLOOKUP($G1120,county_facts!$A:$BB,47,FALSE)</f>
        <v>0</v>
      </c>
      <c r="AZ1120">
        <f>VLOOKUP($G1120,county_facts!$A:$BB,48,FALSE)</f>
        <v>0</v>
      </c>
      <c r="BA1120">
        <f>VLOOKUP($G1120,county_facts!$A:$BB,49,FALSE)</f>
        <v>54981</v>
      </c>
      <c r="BB1120">
        <f>VLOOKUP($G1120,county_facts!$A:$BB,50,FALSE)</f>
        <v>10812</v>
      </c>
      <c r="BC1120">
        <f>VLOOKUP($G1120,county_facts!$A:$BB,51,FALSE)</f>
        <v>5362</v>
      </c>
      <c r="BD1120">
        <f>VLOOKUP($G1120,county_facts!$A:$BB,52,FALSE)</f>
        <v>7</v>
      </c>
      <c r="BE1120">
        <f>VLOOKUP($G1120,county_facts!$A:$BB,53,FALSE)</f>
        <v>5490.11</v>
      </c>
      <c r="BF1120">
        <f>VLOOKUP($G1120,county_facts!$A:$BB,54,FALSE)</f>
        <v>1.1000000000000001</v>
      </c>
    </row>
    <row r="1121" spans="1:58" x14ac:dyDescent="0.3">
      <c r="A1121" t="s">
        <v>6</v>
      </c>
      <c r="B1121" t="s">
        <v>386</v>
      </c>
      <c r="C1121">
        <v>7</v>
      </c>
      <c r="D1121" t="s">
        <v>382</v>
      </c>
      <c r="E1121">
        <v>33</v>
      </c>
      <c r="F1121">
        <v>0.212121212</v>
      </c>
      <c r="G1121">
        <v>32015</v>
      </c>
      <c r="H1121">
        <f>VLOOKUP($G1121,county_facts!$A:$BB,4,FALSE)</f>
        <v>6009</v>
      </c>
      <c r="I1121">
        <f>VLOOKUP($G1121,county_facts!$A:$BB,5,FALSE)</f>
        <v>5775</v>
      </c>
      <c r="J1121">
        <f>VLOOKUP($G1121,county_facts!$A:$BB,6,FALSE)</f>
        <v>4.0999999999999996</v>
      </c>
      <c r="K1121">
        <f>VLOOKUP($G1121,county_facts!$A:$BB,7,FALSE)</f>
        <v>5775</v>
      </c>
      <c r="L1121">
        <f>VLOOKUP($G1121,county_facts!$A:$BB,8,FALSE)</f>
        <v>8.1</v>
      </c>
      <c r="M1121">
        <f>VLOOKUP($G1121,county_facts!$A:$BB,9,FALSE)</f>
        <v>26.8</v>
      </c>
      <c r="N1121">
        <f>VLOOKUP($G1121,county_facts!$A:$BB,10,FALSE)</f>
        <v>13.2</v>
      </c>
      <c r="O1121">
        <f>VLOOKUP($G1121,county_facts!$A:$BB,11,FALSE)</f>
        <v>49</v>
      </c>
      <c r="P1121">
        <f>VLOOKUP($G1121,county_facts!$A:$BB,12,FALSE)</f>
        <v>90.4</v>
      </c>
      <c r="Q1121">
        <f>VLOOKUP($G1121,county_facts!$A:$BB,13,FALSE)</f>
        <v>0.9</v>
      </c>
      <c r="R1121">
        <f>VLOOKUP($G1121,county_facts!$A:$BB,14,FALSE)</f>
        <v>5.6</v>
      </c>
      <c r="S1121">
        <f>VLOOKUP($G1121,county_facts!$A:$BB,15,FALSE)</f>
        <v>0.9</v>
      </c>
      <c r="T1121">
        <f>VLOOKUP($G1121,county_facts!$A:$BB,16,FALSE)</f>
        <v>0</v>
      </c>
      <c r="U1121">
        <f>VLOOKUP($G1121,county_facts!$A:$BB,17,FALSE)</f>
        <v>2.1</v>
      </c>
      <c r="V1121">
        <f>VLOOKUP($G1121,county_facts!$A:$BB,18,FALSE)</f>
        <v>23.9</v>
      </c>
      <c r="W1121">
        <f>VLOOKUP($G1121,county_facts!$A:$BB,19,FALSE)</f>
        <v>69.5</v>
      </c>
      <c r="X1121">
        <f>VLOOKUP($G1121,county_facts!$A:$BB,20,FALSE)</f>
        <v>81.2</v>
      </c>
      <c r="Y1121">
        <f>VLOOKUP($G1121,county_facts!$A:$BB,21,FALSE)</f>
        <v>11.2</v>
      </c>
      <c r="Z1121">
        <f>VLOOKUP($G1121,county_facts!$A:$BB,22,FALSE)</f>
        <v>19.600000000000001</v>
      </c>
      <c r="AA1121">
        <f>VLOOKUP($G1121,county_facts!$A:$BB,23,FALSE)</f>
        <v>81.099999999999994</v>
      </c>
      <c r="AB1121">
        <f>VLOOKUP($G1121,county_facts!$A:$BB,24,FALSE)</f>
        <v>12</v>
      </c>
      <c r="AC1121">
        <f>VLOOKUP($G1121,county_facts!$A:$BB,25,FALSE)</f>
        <v>530</v>
      </c>
      <c r="AD1121">
        <f>VLOOKUP($G1121,county_facts!$A:$BB,26,FALSE)</f>
        <v>28.1</v>
      </c>
      <c r="AE1121">
        <f>VLOOKUP($G1121,county_facts!$A:$BB,27,FALSE)</f>
        <v>2628</v>
      </c>
      <c r="AF1121">
        <f>VLOOKUP($G1121,county_facts!$A:$BB,28,FALSE)</f>
        <v>78.5</v>
      </c>
      <c r="AG1121">
        <f>VLOOKUP($G1121,county_facts!$A:$BB,29,FALSE)</f>
        <v>2.7</v>
      </c>
      <c r="AH1121">
        <f>VLOOKUP($G1121,county_facts!$A:$BB,30,FALSE)</f>
        <v>103300</v>
      </c>
      <c r="AI1121">
        <f>VLOOKUP($G1121,county_facts!$A:$BB,31,FALSE)</f>
        <v>2010</v>
      </c>
      <c r="AJ1121">
        <f>VLOOKUP($G1121,county_facts!$A:$BB,32,FALSE)</f>
        <v>2.87</v>
      </c>
      <c r="AK1121">
        <f>VLOOKUP($G1121,county_facts!$A:$BB,33,FALSE)</f>
        <v>29800</v>
      </c>
      <c r="AL1121">
        <f>VLOOKUP($G1121,county_facts!$A:$BB,34,FALSE)</f>
        <v>72742</v>
      </c>
      <c r="AM1121">
        <f>VLOOKUP($G1121,county_facts!$A:$BB,35,FALSE)</f>
        <v>9.3000000000000007</v>
      </c>
      <c r="AN1121">
        <f>VLOOKUP($G1121,county_facts!$A:$BB,36,FALSE)</f>
        <v>96</v>
      </c>
      <c r="AO1121">
        <f>VLOOKUP($G1121,county_facts!$A:$BB,37,FALSE)</f>
        <v>1499</v>
      </c>
      <c r="AP1121">
        <f>VLOOKUP($G1121,county_facts!$A:$BB,38,FALSE)</f>
        <v>-2</v>
      </c>
      <c r="AQ1121">
        <f>VLOOKUP($G1121,county_facts!$A:$BB,39,FALSE)</f>
        <v>257</v>
      </c>
      <c r="AR1121">
        <f>VLOOKUP($G1121,county_facts!$A:$BB,40,FALSE)</f>
        <v>261</v>
      </c>
      <c r="AS1121">
        <f>VLOOKUP($G1121,county_facts!$A:$BB,41,FALSE)</f>
        <v>0</v>
      </c>
      <c r="AT1121">
        <f>VLOOKUP($G1121,county_facts!$A:$BB,42,FALSE)</f>
        <v>0</v>
      </c>
      <c r="AU1121">
        <f>VLOOKUP($G1121,county_facts!$A:$BB,43,FALSE)</f>
        <v>0</v>
      </c>
      <c r="AV1121">
        <f>VLOOKUP($G1121,county_facts!$A:$BB,44,FALSE)</f>
        <v>0</v>
      </c>
      <c r="AW1121">
        <f>VLOOKUP($G1121,county_facts!$A:$BB,45,FALSE)</f>
        <v>0</v>
      </c>
      <c r="AX1121">
        <f>VLOOKUP($G1121,county_facts!$A:$BB,46,FALSE)</f>
        <v>19.5</v>
      </c>
      <c r="AY1121">
        <f>VLOOKUP($G1121,county_facts!$A:$BB,47,FALSE)</f>
        <v>0</v>
      </c>
      <c r="AZ1121">
        <f>VLOOKUP($G1121,county_facts!$A:$BB,48,FALSE)</f>
        <v>0</v>
      </c>
      <c r="BA1121">
        <f>VLOOKUP($G1121,county_facts!$A:$BB,49,FALSE)</f>
        <v>54981</v>
      </c>
      <c r="BB1121">
        <f>VLOOKUP($G1121,county_facts!$A:$BB,50,FALSE)</f>
        <v>10812</v>
      </c>
      <c r="BC1121">
        <f>VLOOKUP($G1121,county_facts!$A:$BB,51,FALSE)</f>
        <v>5362</v>
      </c>
      <c r="BD1121">
        <f>VLOOKUP($G1121,county_facts!$A:$BB,52,FALSE)</f>
        <v>7</v>
      </c>
      <c r="BE1121">
        <f>VLOOKUP($G1121,county_facts!$A:$BB,53,FALSE)</f>
        <v>5490.11</v>
      </c>
      <c r="BF1121">
        <f>VLOOKUP($G1121,county_facts!$A:$BB,54,FALSE)</f>
        <v>1.1000000000000001</v>
      </c>
    </row>
    <row r="1122" spans="1:58" x14ac:dyDescent="0.3">
      <c r="A1122" t="s">
        <v>9</v>
      </c>
      <c r="B1122" t="s">
        <v>176</v>
      </c>
      <c r="C1122">
        <v>40</v>
      </c>
      <c r="D1122" t="s">
        <v>382</v>
      </c>
      <c r="E1122">
        <v>49</v>
      </c>
      <c r="F1122">
        <v>0.81632653099999997</v>
      </c>
      <c r="G1122">
        <v>32013</v>
      </c>
      <c r="H1122">
        <f>VLOOKUP($G1122,county_facts!$A:$BB,4,FALSE)</f>
        <v>17279</v>
      </c>
      <c r="I1122">
        <f>VLOOKUP($G1122,county_facts!$A:$BB,5,FALSE)</f>
        <v>16525</v>
      </c>
      <c r="J1122">
        <f>VLOOKUP($G1122,county_facts!$A:$BB,6,FALSE)</f>
        <v>4.5999999999999996</v>
      </c>
      <c r="K1122">
        <f>VLOOKUP($G1122,county_facts!$A:$BB,7,FALSE)</f>
        <v>16528</v>
      </c>
      <c r="L1122">
        <f>VLOOKUP($G1122,county_facts!$A:$BB,8,FALSE)</f>
        <v>7.8</v>
      </c>
      <c r="M1122">
        <f>VLOOKUP($G1122,county_facts!$A:$BB,9,FALSE)</f>
        <v>27.3</v>
      </c>
      <c r="N1122">
        <f>VLOOKUP($G1122,county_facts!$A:$BB,10,FALSE)</f>
        <v>10.6</v>
      </c>
      <c r="O1122">
        <f>VLOOKUP($G1122,county_facts!$A:$BB,11,FALSE)</f>
        <v>47.8</v>
      </c>
      <c r="P1122">
        <f>VLOOKUP($G1122,county_facts!$A:$BB,12,FALSE)</f>
        <v>90</v>
      </c>
      <c r="Q1122">
        <f>VLOOKUP($G1122,county_facts!$A:$BB,13,FALSE)</f>
        <v>1.2</v>
      </c>
      <c r="R1122">
        <f>VLOOKUP($G1122,county_facts!$A:$BB,14,FALSE)</f>
        <v>5</v>
      </c>
      <c r="S1122">
        <f>VLOOKUP($G1122,county_facts!$A:$BB,15,FALSE)</f>
        <v>0.9</v>
      </c>
      <c r="T1122">
        <f>VLOOKUP($G1122,county_facts!$A:$BB,16,FALSE)</f>
        <v>0.3</v>
      </c>
      <c r="U1122">
        <f>VLOOKUP($G1122,county_facts!$A:$BB,17,FALSE)</f>
        <v>2.6</v>
      </c>
      <c r="V1122">
        <f>VLOOKUP($G1122,county_facts!$A:$BB,18,FALSE)</f>
        <v>26.1</v>
      </c>
      <c r="W1122">
        <f>VLOOKUP($G1122,county_facts!$A:$BB,19,FALSE)</f>
        <v>66.5</v>
      </c>
      <c r="X1122">
        <f>VLOOKUP($G1122,county_facts!$A:$BB,20,FALSE)</f>
        <v>82.3</v>
      </c>
      <c r="Y1122">
        <f>VLOOKUP($G1122,county_facts!$A:$BB,21,FALSE)</f>
        <v>12.6</v>
      </c>
      <c r="Z1122">
        <f>VLOOKUP($G1122,county_facts!$A:$BB,22,FALSE)</f>
        <v>19.2</v>
      </c>
      <c r="AA1122">
        <f>VLOOKUP($G1122,county_facts!$A:$BB,23,FALSE)</f>
        <v>82.9</v>
      </c>
      <c r="AB1122">
        <f>VLOOKUP($G1122,county_facts!$A:$BB,24,FALSE)</f>
        <v>12.6</v>
      </c>
      <c r="AC1122">
        <f>VLOOKUP($G1122,county_facts!$A:$BB,25,FALSE)</f>
        <v>1334</v>
      </c>
      <c r="AD1122">
        <f>VLOOKUP($G1122,county_facts!$A:$BB,26,FALSE)</f>
        <v>31.1</v>
      </c>
      <c r="AE1122">
        <f>VLOOKUP($G1122,county_facts!$A:$BB,27,FALSE)</f>
        <v>7275</v>
      </c>
      <c r="AF1122">
        <f>VLOOKUP($G1122,county_facts!$A:$BB,28,FALSE)</f>
        <v>70.7</v>
      </c>
      <c r="AG1122">
        <f>VLOOKUP($G1122,county_facts!$A:$BB,29,FALSE)</f>
        <v>9.1999999999999993</v>
      </c>
      <c r="AH1122">
        <f>VLOOKUP($G1122,county_facts!$A:$BB,30,FALSE)</f>
        <v>147400</v>
      </c>
      <c r="AI1122">
        <f>VLOOKUP($G1122,county_facts!$A:$BB,31,FALSE)</f>
        <v>6314</v>
      </c>
      <c r="AJ1122">
        <f>VLOOKUP($G1122,county_facts!$A:$BB,32,FALSE)</f>
        <v>2.63</v>
      </c>
      <c r="AK1122">
        <f>VLOOKUP($G1122,county_facts!$A:$BB,33,FALSE)</f>
        <v>26515</v>
      </c>
      <c r="AL1122">
        <f>VLOOKUP($G1122,county_facts!$A:$BB,34,FALSE)</f>
        <v>59472</v>
      </c>
      <c r="AM1122">
        <f>VLOOKUP($G1122,county_facts!$A:$BB,35,FALSE)</f>
        <v>12.3</v>
      </c>
      <c r="AN1122">
        <f>VLOOKUP($G1122,county_facts!$A:$BB,36,FALSE)</f>
        <v>406</v>
      </c>
      <c r="AO1122">
        <f>VLOOKUP($G1122,county_facts!$A:$BB,37,FALSE)</f>
        <v>7123</v>
      </c>
      <c r="AP1122">
        <f>VLOOKUP($G1122,county_facts!$A:$BB,38,FALSE)</f>
        <v>-1.5</v>
      </c>
      <c r="AQ1122">
        <f>VLOOKUP($G1122,county_facts!$A:$BB,39,FALSE)</f>
        <v>865</v>
      </c>
      <c r="AR1122">
        <f>VLOOKUP($G1122,county_facts!$A:$BB,40,FALSE)</f>
        <v>1115</v>
      </c>
      <c r="AS1122">
        <f>VLOOKUP($G1122,county_facts!$A:$BB,41,FALSE)</f>
        <v>0</v>
      </c>
      <c r="AT1122">
        <f>VLOOKUP($G1122,county_facts!$A:$BB,42,FALSE)</f>
        <v>0</v>
      </c>
      <c r="AU1122">
        <f>VLOOKUP($G1122,county_facts!$A:$BB,43,FALSE)</f>
        <v>0</v>
      </c>
      <c r="AV1122">
        <f>VLOOKUP($G1122,county_facts!$A:$BB,44,FALSE)</f>
        <v>0</v>
      </c>
      <c r="AW1122">
        <f>VLOOKUP($G1122,county_facts!$A:$BB,45,FALSE)</f>
        <v>0</v>
      </c>
      <c r="AX1122">
        <f>VLOOKUP($G1122,county_facts!$A:$BB,46,FALSE)</f>
        <v>23.6</v>
      </c>
      <c r="AY1122">
        <f>VLOOKUP($G1122,county_facts!$A:$BB,47,FALSE)</f>
        <v>0</v>
      </c>
      <c r="AZ1122">
        <f>VLOOKUP($G1122,county_facts!$A:$BB,48,FALSE)</f>
        <v>71463</v>
      </c>
      <c r="BA1122">
        <f>VLOOKUP($G1122,county_facts!$A:$BB,49,FALSE)</f>
        <v>333593</v>
      </c>
      <c r="BB1122">
        <f>VLOOKUP($G1122,county_facts!$A:$BB,50,FALSE)</f>
        <v>18936</v>
      </c>
      <c r="BC1122">
        <f>VLOOKUP($G1122,county_facts!$A:$BB,51,FALSE)</f>
        <v>52022</v>
      </c>
      <c r="BD1122">
        <f>VLOOKUP($G1122,county_facts!$A:$BB,52,FALSE)</f>
        <v>20</v>
      </c>
      <c r="BE1122">
        <f>VLOOKUP($G1122,county_facts!$A:$BB,53,FALSE)</f>
        <v>9640.76</v>
      </c>
      <c r="BF1122">
        <f>VLOOKUP($G1122,county_facts!$A:$BB,54,FALSE)</f>
        <v>1.7</v>
      </c>
    </row>
    <row r="1123" spans="1:58" x14ac:dyDescent="0.3">
      <c r="A1123" t="s">
        <v>6</v>
      </c>
      <c r="B1123" t="s">
        <v>176</v>
      </c>
      <c r="C1123">
        <v>9</v>
      </c>
      <c r="D1123" t="s">
        <v>382</v>
      </c>
      <c r="E1123">
        <v>49</v>
      </c>
      <c r="F1123">
        <v>0.18367346900000001</v>
      </c>
      <c r="G1123">
        <v>32013</v>
      </c>
      <c r="H1123">
        <f>VLOOKUP($G1123,county_facts!$A:$BB,4,FALSE)</f>
        <v>17279</v>
      </c>
      <c r="I1123">
        <f>VLOOKUP($G1123,county_facts!$A:$BB,5,FALSE)</f>
        <v>16525</v>
      </c>
      <c r="J1123">
        <f>VLOOKUP($G1123,county_facts!$A:$BB,6,FALSE)</f>
        <v>4.5999999999999996</v>
      </c>
      <c r="K1123">
        <f>VLOOKUP($G1123,county_facts!$A:$BB,7,FALSE)</f>
        <v>16528</v>
      </c>
      <c r="L1123">
        <f>VLOOKUP($G1123,county_facts!$A:$BB,8,FALSE)</f>
        <v>7.8</v>
      </c>
      <c r="M1123">
        <f>VLOOKUP($G1123,county_facts!$A:$BB,9,FALSE)</f>
        <v>27.3</v>
      </c>
      <c r="N1123">
        <f>VLOOKUP($G1123,county_facts!$A:$BB,10,FALSE)</f>
        <v>10.6</v>
      </c>
      <c r="O1123">
        <f>VLOOKUP($G1123,county_facts!$A:$BB,11,FALSE)</f>
        <v>47.8</v>
      </c>
      <c r="P1123">
        <f>VLOOKUP($G1123,county_facts!$A:$BB,12,FALSE)</f>
        <v>90</v>
      </c>
      <c r="Q1123">
        <f>VLOOKUP($G1123,county_facts!$A:$BB,13,FALSE)</f>
        <v>1.2</v>
      </c>
      <c r="R1123">
        <f>VLOOKUP($G1123,county_facts!$A:$BB,14,FALSE)</f>
        <v>5</v>
      </c>
      <c r="S1123">
        <f>VLOOKUP($G1123,county_facts!$A:$BB,15,FALSE)</f>
        <v>0.9</v>
      </c>
      <c r="T1123">
        <f>VLOOKUP($G1123,county_facts!$A:$BB,16,FALSE)</f>
        <v>0.3</v>
      </c>
      <c r="U1123">
        <f>VLOOKUP($G1123,county_facts!$A:$BB,17,FALSE)</f>
        <v>2.6</v>
      </c>
      <c r="V1123">
        <f>VLOOKUP($G1123,county_facts!$A:$BB,18,FALSE)</f>
        <v>26.1</v>
      </c>
      <c r="W1123">
        <f>VLOOKUP($G1123,county_facts!$A:$BB,19,FALSE)</f>
        <v>66.5</v>
      </c>
      <c r="X1123">
        <f>VLOOKUP($G1123,county_facts!$A:$BB,20,FALSE)</f>
        <v>82.3</v>
      </c>
      <c r="Y1123">
        <f>VLOOKUP($G1123,county_facts!$A:$BB,21,FALSE)</f>
        <v>12.6</v>
      </c>
      <c r="Z1123">
        <f>VLOOKUP($G1123,county_facts!$A:$BB,22,FALSE)</f>
        <v>19.2</v>
      </c>
      <c r="AA1123">
        <f>VLOOKUP($G1123,county_facts!$A:$BB,23,FALSE)</f>
        <v>82.9</v>
      </c>
      <c r="AB1123">
        <f>VLOOKUP($G1123,county_facts!$A:$BB,24,FALSE)</f>
        <v>12.6</v>
      </c>
      <c r="AC1123">
        <f>VLOOKUP($G1123,county_facts!$A:$BB,25,FALSE)</f>
        <v>1334</v>
      </c>
      <c r="AD1123">
        <f>VLOOKUP($G1123,county_facts!$A:$BB,26,FALSE)</f>
        <v>31.1</v>
      </c>
      <c r="AE1123">
        <f>VLOOKUP($G1123,county_facts!$A:$BB,27,FALSE)</f>
        <v>7275</v>
      </c>
      <c r="AF1123">
        <f>VLOOKUP($G1123,county_facts!$A:$BB,28,FALSE)</f>
        <v>70.7</v>
      </c>
      <c r="AG1123">
        <f>VLOOKUP($G1123,county_facts!$A:$BB,29,FALSE)</f>
        <v>9.1999999999999993</v>
      </c>
      <c r="AH1123">
        <f>VLOOKUP($G1123,county_facts!$A:$BB,30,FALSE)</f>
        <v>147400</v>
      </c>
      <c r="AI1123">
        <f>VLOOKUP($G1123,county_facts!$A:$BB,31,FALSE)</f>
        <v>6314</v>
      </c>
      <c r="AJ1123">
        <f>VLOOKUP($G1123,county_facts!$A:$BB,32,FALSE)</f>
        <v>2.63</v>
      </c>
      <c r="AK1123">
        <f>VLOOKUP($G1123,county_facts!$A:$BB,33,FALSE)</f>
        <v>26515</v>
      </c>
      <c r="AL1123">
        <f>VLOOKUP($G1123,county_facts!$A:$BB,34,FALSE)</f>
        <v>59472</v>
      </c>
      <c r="AM1123">
        <f>VLOOKUP($G1123,county_facts!$A:$BB,35,FALSE)</f>
        <v>12.3</v>
      </c>
      <c r="AN1123">
        <f>VLOOKUP($G1123,county_facts!$A:$BB,36,FALSE)</f>
        <v>406</v>
      </c>
      <c r="AO1123">
        <f>VLOOKUP($G1123,county_facts!$A:$BB,37,FALSE)</f>
        <v>7123</v>
      </c>
      <c r="AP1123">
        <f>VLOOKUP($G1123,county_facts!$A:$BB,38,FALSE)</f>
        <v>-1.5</v>
      </c>
      <c r="AQ1123">
        <f>VLOOKUP($G1123,county_facts!$A:$BB,39,FALSE)</f>
        <v>865</v>
      </c>
      <c r="AR1123">
        <f>VLOOKUP($G1123,county_facts!$A:$BB,40,FALSE)</f>
        <v>1115</v>
      </c>
      <c r="AS1123">
        <f>VLOOKUP($G1123,county_facts!$A:$BB,41,FALSE)</f>
        <v>0</v>
      </c>
      <c r="AT1123">
        <f>VLOOKUP($G1123,county_facts!$A:$BB,42,FALSE)</f>
        <v>0</v>
      </c>
      <c r="AU1123">
        <f>VLOOKUP($G1123,county_facts!$A:$BB,43,FALSE)</f>
        <v>0</v>
      </c>
      <c r="AV1123">
        <f>VLOOKUP($G1123,county_facts!$A:$BB,44,FALSE)</f>
        <v>0</v>
      </c>
      <c r="AW1123">
        <f>VLOOKUP($G1123,county_facts!$A:$BB,45,FALSE)</f>
        <v>0</v>
      </c>
      <c r="AX1123">
        <f>VLOOKUP($G1123,county_facts!$A:$BB,46,FALSE)</f>
        <v>23.6</v>
      </c>
      <c r="AY1123">
        <f>VLOOKUP($G1123,county_facts!$A:$BB,47,FALSE)</f>
        <v>0</v>
      </c>
      <c r="AZ1123">
        <f>VLOOKUP($G1123,county_facts!$A:$BB,48,FALSE)</f>
        <v>71463</v>
      </c>
      <c r="BA1123">
        <f>VLOOKUP($G1123,county_facts!$A:$BB,49,FALSE)</f>
        <v>333593</v>
      </c>
      <c r="BB1123">
        <f>VLOOKUP($G1123,county_facts!$A:$BB,50,FALSE)</f>
        <v>18936</v>
      </c>
      <c r="BC1123">
        <f>VLOOKUP($G1123,county_facts!$A:$BB,51,FALSE)</f>
        <v>52022</v>
      </c>
      <c r="BD1123">
        <f>VLOOKUP($G1123,county_facts!$A:$BB,52,FALSE)</f>
        <v>20</v>
      </c>
      <c r="BE1123">
        <f>VLOOKUP($G1123,county_facts!$A:$BB,53,FALSE)</f>
        <v>9640.76</v>
      </c>
      <c r="BF1123">
        <f>VLOOKUP($G1123,county_facts!$A:$BB,54,FALSE)</f>
        <v>1.7</v>
      </c>
    </row>
    <row r="1124" spans="1:58" x14ac:dyDescent="0.3">
      <c r="A1124" t="s">
        <v>9</v>
      </c>
      <c r="B1124" t="s">
        <v>387</v>
      </c>
      <c r="C1124">
        <v>14</v>
      </c>
      <c r="D1124" t="s">
        <v>382</v>
      </c>
      <c r="E1124">
        <v>14</v>
      </c>
      <c r="F1124">
        <v>1</v>
      </c>
      <c r="G1124">
        <v>32011</v>
      </c>
      <c r="H1124">
        <f>VLOOKUP($G1124,county_facts!$A:$BB,4,FALSE)</f>
        <v>2018</v>
      </c>
      <c r="I1124">
        <f>VLOOKUP($G1124,county_facts!$A:$BB,5,FALSE)</f>
        <v>1987</v>
      </c>
      <c r="J1124">
        <f>VLOOKUP($G1124,county_facts!$A:$BB,6,FALSE)</f>
        <v>1.6</v>
      </c>
      <c r="K1124">
        <f>VLOOKUP($G1124,county_facts!$A:$BB,7,FALSE)</f>
        <v>1987</v>
      </c>
      <c r="L1124">
        <f>VLOOKUP($G1124,county_facts!$A:$BB,8,FALSE)</f>
        <v>6.9</v>
      </c>
      <c r="M1124">
        <f>VLOOKUP($G1124,county_facts!$A:$BB,9,FALSE)</f>
        <v>23</v>
      </c>
      <c r="N1124">
        <f>VLOOKUP($G1124,county_facts!$A:$BB,10,FALSE)</f>
        <v>15</v>
      </c>
      <c r="O1124">
        <f>VLOOKUP($G1124,county_facts!$A:$BB,11,FALSE)</f>
        <v>46.5</v>
      </c>
      <c r="P1124">
        <f>VLOOKUP($G1124,county_facts!$A:$BB,12,FALSE)</f>
        <v>92</v>
      </c>
      <c r="Q1124">
        <f>VLOOKUP($G1124,county_facts!$A:$BB,13,FALSE)</f>
        <v>1.2</v>
      </c>
      <c r="R1124">
        <f>VLOOKUP($G1124,county_facts!$A:$BB,14,FALSE)</f>
        <v>2.9</v>
      </c>
      <c r="S1124">
        <f>VLOOKUP($G1124,county_facts!$A:$BB,15,FALSE)</f>
        <v>1</v>
      </c>
      <c r="T1124">
        <f>VLOOKUP($G1124,county_facts!$A:$BB,16,FALSE)</f>
        <v>0.1</v>
      </c>
      <c r="U1124">
        <f>VLOOKUP($G1124,county_facts!$A:$BB,17,FALSE)</f>
        <v>2.7</v>
      </c>
      <c r="V1124">
        <f>VLOOKUP($G1124,county_facts!$A:$BB,18,FALSE)</f>
        <v>13.8</v>
      </c>
      <c r="W1124">
        <f>VLOOKUP($G1124,county_facts!$A:$BB,19,FALSE)</f>
        <v>80.2</v>
      </c>
      <c r="X1124">
        <f>VLOOKUP($G1124,county_facts!$A:$BB,20,FALSE)</f>
        <v>87.1</v>
      </c>
      <c r="Y1124">
        <f>VLOOKUP($G1124,county_facts!$A:$BB,21,FALSE)</f>
        <v>1.6</v>
      </c>
      <c r="Z1124">
        <f>VLOOKUP($G1124,county_facts!$A:$BB,22,FALSE)</f>
        <v>0.7</v>
      </c>
      <c r="AA1124">
        <f>VLOOKUP($G1124,county_facts!$A:$BB,23,FALSE)</f>
        <v>89.2</v>
      </c>
      <c r="AB1124">
        <f>VLOOKUP($G1124,county_facts!$A:$BB,24,FALSE)</f>
        <v>24.7</v>
      </c>
      <c r="AC1124">
        <f>VLOOKUP($G1124,county_facts!$A:$BB,25,FALSE)</f>
        <v>193</v>
      </c>
      <c r="AD1124">
        <f>VLOOKUP($G1124,county_facts!$A:$BB,26,FALSE)</f>
        <v>14.8</v>
      </c>
      <c r="AE1124">
        <f>VLOOKUP($G1124,county_facts!$A:$BB,27,FALSE)</f>
        <v>1043</v>
      </c>
      <c r="AF1124">
        <f>VLOOKUP($G1124,county_facts!$A:$BB,28,FALSE)</f>
        <v>65.8</v>
      </c>
      <c r="AG1124">
        <f>VLOOKUP($G1124,county_facts!$A:$BB,29,FALSE)</f>
        <v>6.1</v>
      </c>
      <c r="AH1124">
        <f>VLOOKUP($G1124,county_facts!$A:$BB,30,FALSE)</f>
        <v>117400</v>
      </c>
      <c r="AI1124">
        <f>VLOOKUP($G1124,county_facts!$A:$BB,31,FALSE)</f>
        <v>733</v>
      </c>
      <c r="AJ1124">
        <f>VLOOKUP($G1124,county_facts!$A:$BB,32,FALSE)</f>
        <v>2.4300000000000002</v>
      </c>
      <c r="AK1124">
        <f>VLOOKUP($G1124,county_facts!$A:$BB,33,FALSE)</f>
        <v>28056</v>
      </c>
      <c r="AL1124">
        <f>VLOOKUP($G1124,county_facts!$A:$BB,34,FALSE)</f>
        <v>64632</v>
      </c>
      <c r="AM1124">
        <f>VLOOKUP($G1124,county_facts!$A:$BB,35,FALSE)</f>
        <v>13.9</v>
      </c>
      <c r="AN1124">
        <f>VLOOKUP($G1124,county_facts!$A:$BB,36,FALSE)</f>
        <v>45</v>
      </c>
      <c r="AO1124">
        <f>VLOOKUP($G1124,county_facts!$A:$BB,37,FALSE)</f>
        <v>1765</v>
      </c>
      <c r="AP1124">
        <f>VLOOKUP($G1124,county_facts!$A:$BB,38,FALSE)</f>
        <v>11.4</v>
      </c>
      <c r="AQ1124">
        <f>VLOOKUP($G1124,county_facts!$A:$BB,39,FALSE)</f>
        <v>117</v>
      </c>
      <c r="AR1124">
        <f>VLOOKUP($G1124,county_facts!$A:$BB,40,FALSE)</f>
        <v>78</v>
      </c>
      <c r="AS1124">
        <f>VLOOKUP($G1124,county_facts!$A:$BB,41,FALSE)</f>
        <v>0</v>
      </c>
      <c r="AT1124">
        <f>VLOOKUP($G1124,county_facts!$A:$BB,42,FALSE)</f>
        <v>0</v>
      </c>
      <c r="AU1124">
        <f>VLOOKUP($G1124,county_facts!$A:$BB,43,FALSE)</f>
        <v>0</v>
      </c>
      <c r="AV1124">
        <f>VLOOKUP($G1124,county_facts!$A:$BB,44,FALSE)</f>
        <v>0</v>
      </c>
      <c r="AW1124">
        <f>VLOOKUP($G1124,county_facts!$A:$BB,45,FALSE)</f>
        <v>0</v>
      </c>
      <c r="AX1124">
        <f>VLOOKUP($G1124,county_facts!$A:$BB,46,FALSE)</f>
        <v>0</v>
      </c>
      <c r="AY1124">
        <f>VLOOKUP($G1124,county_facts!$A:$BB,47,FALSE)</f>
        <v>0</v>
      </c>
      <c r="AZ1124">
        <f>VLOOKUP($G1124,county_facts!$A:$BB,48,FALSE)</f>
        <v>0</v>
      </c>
      <c r="BA1124">
        <f>VLOOKUP($G1124,county_facts!$A:$BB,49,FALSE)</f>
        <v>16289</v>
      </c>
      <c r="BB1124">
        <f>VLOOKUP($G1124,county_facts!$A:$BB,50,FALSE)</f>
        <v>10605</v>
      </c>
      <c r="BC1124">
        <f>VLOOKUP($G1124,county_facts!$A:$BB,51,FALSE)</f>
        <v>2239</v>
      </c>
      <c r="BD1124">
        <f>VLOOKUP($G1124,county_facts!$A:$BB,52,FALSE)</f>
        <v>0</v>
      </c>
      <c r="BE1124">
        <f>VLOOKUP($G1124,county_facts!$A:$BB,53,FALSE)</f>
        <v>4175.68</v>
      </c>
      <c r="BF1124">
        <f>VLOOKUP($G1124,county_facts!$A:$BB,54,FALSE)</f>
        <v>0.5</v>
      </c>
    </row>
    <row r="1125" spans="1:58" x14ac:dyDescent="0.3">
      <c r="A1125" t="s">
        <v>6</v>
      </c>
      <c r="B1125" t="s">
        <v>387</v>
      </c>
      <c r="C1125">
        <v>0</v>
      </c>
      <c r="D1125" t="s">
        <v>382</v>
      </c>
      <c r="E1125">
        <v>14</v>
      </c>
      <c r="F1125">
        <v>0</v>
      </c>
      <c r="G1125">
        <v>32011</v>
      </c>
      <c r="H1125">
        <f>VLOOKUP($G1125,county_facts!$A:$BB,4,FALSE)</f>
        <v>2018</v>
      </c>
      <c r="I1125">
        <f>VLOOKUP($G1125,county_facts!$A:$BB,5,FALSE)</f>
        <v>1987</v>
      </c>
      <c r="J1125">
        <f>VLOOKUP($G1125,county_facts!$A:$BB,6,FALSE)</f>
        <v>1.6</v>
      </c>
      <c r="K1125">
        <f>VLOOKUP($G1125,county_facts!$A:$BB,7,FALSE)</f>
        <v>1987</v>
      </c>
      <c r="L1125">
        <f>VLOOKUP($G1125,county_facts!$A:$BB,8,FALSE)</f>
        <v>6.9</v>
      </c>
      <c r="M1125">
        <f>VLOOKUP($G1125,county_facts!$A:$BB,9,FALSE)</f>
        <v>23</v>
      </c>
      <c r="N1125">
        <f>VLOOKUP($G1125,county_facts!$A:$BB,10,FALSE)</f>
        <v>15</v>
      </c>
      <c r="O1125">
        <f>VLOOKUP($G1125,county_facts!$A:$BB,11,FALSE)</f>
        <v>46.5</v>
      </c>
      <c r="P1125">
        <f>VLOOKUP($G1125,county_facts!$A:$BB,12,FALSE)</f>
        <v>92</v>
      </c>
      <c r="Q1125">
        <f>VLOOKUP($G1125,county_facts!$A:$BB,13,FALSE)</f>
        <v>1.2</v>
      </c>
      <c r="R1125">
        <f>VLOOKUP($G1125,county_facts!$A:$BB,14,FALSE)</f>
        <v>2.9</v>
      </c>
      <c r="S1125">
        <f>VLOOKUP($G1125,county_facts!$A:$BB,15,FALSE)</f>
        <v>1</v>
      </c>
      <c r="T1125">
        <f>VLOOKUP($G1125,county_facts!$A:$BB,16,FALSE)</f>
        <v>0.1</v>
      </c>
      <c r="U1125">
        <f>VLOOKUP($G1125,county_facts!$A:$BB,17,FALSE)</f>
        <v>2.7</v>
      </c>
      <c r="V1125">
        <f>VLOOKUP($G1125,county_facts!$A:$BB,18,FALSE)</f>
        <v>13.8</v>
      </c>
      <c r="W1125">
        <f>VLOOKUP($G1125,county_facts!$A:$BB,19,FALSE)</f>
        <v>80.2</v>
      </c>
      <c r="X1125">
        <f>VLOOKUP($G1125,county_facts!$A:$BB,20,FALSE)</f>
        <v>87.1</v>
      </c>
      <c r="Y1125">
        <f>VLOOKUP($G1125,county_facts!$A:$BB,21,FALSE)</f>
        <v>1.6</v>
      </c>
      <c r="Z1125">
        <f>VLOOKUP($G1125,county_facts!$A:$BB,22,FALSE)</f>
        <v>0.7</v>
      </c>
      <c r="AA1125">
        <f>VLOOKUP($G1125,county_facts!$A:$BB,23,FALSE)</f>
        <v>89.2</v>
      </c>
      <c r="AB1125">
        <f>VLOOKUP($G1125,county_facts!$A:$BB,24,FALSE)</f>
        <v>24.7</v>
      </c>
      <c r="AC1125">
        <f>VLOOKUP($G1125,county_facts!$A:$BB,25,FALSE)</f>
        <v>193</v>
      </c>
      <c r="AD1125">
        <f>VLOOKUP($G1125,county_facts!$A:$BB,26,FALSE)</f>
        <v>14.8</v>
      </c>
      <c r="AE1125">
        <f>VLOOKUP($G1125,county_facts!$A:$BB,27,FALSE)</f>
        <v>1043</v>
      </c>
      <c r="AF1125">
        <f>VLOOKUP($G1125,county_facts!$A:$BB,28,FALSE)</f>
        <v>65.8</v>
      </c>
      <c r="AG1125">
        <f>VLOOKUP($G1125,county_facts!$A:$BB,29,FALSE)</f>
        <v>6.1</v>
      </c>
      <c r="AH1125">
        <f>VLOOKUP($G1125,county_facts!$A:$BB,30,FALSE)</f>
        <v>117400</v>
      </c>
      <c r="AI1125">
        <f>VLOOKUP($G1125,county_facts!$A:$BB,31,FALSE)</f>
        <v>733</v>
      </c>
      <c r="AJ1125">
        <f>VLOOKUP($G1125,county_facts!$A:$BB,32,FALSE)</f>
        <v>2.4300000000000002</v>
      </c>
      <c r="AK1125">
        <f>VLOOKUP($G1125,county_facts!$A:$BB,33,FALSE)</f>
        <v>28056</v>
      </c>
      <c r="AL1125">
        <f>VLOOKUP($G1125,county_facts!$A:$BB,34,FALSE)</f>
        <v>64632</v>
      </c>
      <c r="AM1125">
        <f>VLOOKUP($G1125,county_facts!$A:$BB,35,FALSE)</f>
        <v>13.9</v>
      </c>
      <c r="AN1125">
        <f>VLOOKUP($G1125,county_facts!$A:$BB,36,FALSE)</f>
        <v>45</v>
      </c>
      <c r="AO1125">
        <f>VLOOKUP($G1125,county_facts!$A:$BB,37,FALSE)</f>
        <v>1765</v>
      </c>
      <c r="AP1125">
        <f>VLOOKUP($G1125,county_facts!$A:$BB,38,FALSE)</f>
        <v>11.4</v>
      </c>
      <c r="AQ1125">
        <f>VLOOKUP($G1125,county_facts!$A:$BB,39,FALSE)</f>
        <v>117</v>
      </c>
      <c r="AR1125">
        <f>VLOOKUP($G1125,county_facts!$A:$BB,40,FALSE)</f>
        <v>78</v>
      </c>
      <c r="AS1125">
        <f>VLOOKUP($G1125,county_facts!$A:$BB,41,FALSE)</f>
        <v>0</v>
      </c>
      <c r="AT1125">
        <f>VLOOKUP($G1125,county_facts!$A:$BB,42,FALSE)</f>
        <v>0</v>
      </c>
      <c r="AU1125">
        <f>VLOOKUP($G1125,county_facts!$A:$BB,43,FALSE)</f>
        <v>0</v>
      </c>
      <c r="AV1125">
        <f>VLOOKUP($G1125,county_facts!$A:$BB,44,FALSE)</f>
        <v>0</v>
      </c>
      <c r="AW1125">
        <f>VLOOKUP($G1125,county_facts!$A:$BB,45,FALSE)</f>
        <v>0</v>
      </c>
      <c r="AX1125">
        <f>VLOOKUP($G1125,county_facts!$A:$BB,46,FALSE)</f>
        <v>0</v>
      </c>
      <c r="AY1125">
        <f>VLOOKUP($G1125,county_facts!$A:$BB,47,FALSE)</f>
        <v>0</v>
      </c>
      <c r="AZ1125">
        <f>VLOOKUP($G1125,county_facts!$A:$BB,48,FALSE)</f>
        <v>0</v>
      </c>
      <c r="BA1125">
        <f>VLOOKUP($G1125,county_facts!$A:$BB,49,FALSE)</f>
        <v>16289</v>
      </c>
      <c r="BB1125">
        <f>VLOOKUP($G1125,county_facts!$A:$BB,50,FALSE)</f>
        <v>10605</v>
      </c>
      <c r="BC1125">
        <f>VLOOKUP($G1125,county_facts!$A:$BB,51,FALSE)</f>
        <v>2239</v>
      </c>
      <c r="BD1125">
        <f>VLOOKUP($G1125,county_facts!$A:$BB,52,FALSE)</f>
        <v>0</v>
      </c>
      <c r="BE1125">
        <f>VLOOKUP($G1125,county_facts!$A:$BB,53,FALSE)</f>
        <v>4175.68</v>
      </c>
      <c r="BF1125">
        <f>VLOOKUP($G1125,county_facts!$A:$BB,54,FALSE)</f>
        <v>0.5</v>
      </c>
    </row>
    <row r="1126" spans="1:58" x14ac:dyDescent="0.3">
      <c r="A1126" t="s">
        <v>9</v>
      </c>
      <c r="B1126" t="s">
        <v>388</v>
      </c>
      <c r="C1126">
        <v>11</v>
      </c>
      <c r="D1126" t="s">
        <v>382</v>
      </c>
      <c r="E1126">
        <v>13</v>
      </c>
      <c r="F1126">
        <v>0.84615384599999999</v>
      </c>
      <c r="G1126">
        <v>32009</v>
      </c>
      <c r="H1126">
        <f>VLOOKUP($G1126,county_facts!$A:$BB,4,FALSE)</f>
        <v>822</v>
      </c>
      <c r="I1126">
        <f>VLOOKUP($G1126,county_facts!$A:$BB,5,FALSE)</f>
        <v>784</v>
      </c>
      <c r="J1126">
        <f>VLOOKUP($G1126,county_facts!$A:$BB,6,FALSE)</f>
        <v>4.8</v>
      </c>
      <c r="K1126">
        <f>VLOOKUP($G1126,county_facts!$A:$BB,7,FALSE)</f>
        <v>783</v>
      </c>
      <c r="L1126">
        <f>VLOOKUP($G1126,county_facts!$A:$BB,8,FALSE)</f>
        <v>3.2</v>
      </c>
      <c r="M1126">
        <f>VLOOKUP($G1126,county_facts!$A:$BB,9,FALSE)</f>
        <v>17</v>
      </c>
      <c r="N1126">
        <f>VLOOKUP($G1126,county_facts!$A:$BB,10,FALSE)</f>
        <v>26</v>
      </c>
      <c r="O1126">
        <f>VLOOKUP($G1126,county_facts!$A:$BB,11,FALSE)</f>
        <v>43.4</v>
      </c>
      <c r="P1126">
        <f>VLOOKUP($G1126,county_facts!$A:$BB,12,FALSE)</f>
        <v>89.9</v>
      </c>
      <c r="Q1126">
        <f>VLOOKUP($G1126,county_facts!$A:$BB,13,FALSE)</f>
        <v>1.9</v>
      </c>
      <c r="R1126">
        <f>VLOOKUP($G1126,county_facts!$A:$BB,14,FALSE)</f>
        <v>4.9000000000000004</v>
      </c>
      <c r="S1126">
        <f>VLOOKUP($G1126,county_facts!$A:$BB,15,FALSE)</f>
        <v>0.5</v>
      </c>
      <c r="T1126">
        <f>VLOOKUP($G1126,county_facts!$A:$BB,16,FALSE)</f>
        <v>0</v>
      </c>
      <c r="U1126">
        <f>VLOOKUP($G1126,county_facts!$A:$BB,17,FALSE)</f>
        <v>2.8</v>
      </c>
      <c r="V1126">
        <f>VLOOKUP($G1126,county_facts!$A:$BB,18,FALSE)</f>
        <v>19.2</v>
      </c>
      <c r="W1126">
        <f>VLOOKUP($G1126,county_facts!$A:$BB,19,FALSE)</f>
        <v>71.2</v>
      </c>
      <c r="X1126">
        <f>VLOOKUP($G1126,county_facts!$A:$BB,20,FALSE)</f>
        <v>86.5</v>
      </c>
      <c r="Y1126">
        <f>VLOOKUP($G1126,county_facts!$A:$BB,21,FALSE)</f>
        <v>13.1</v>
      </c>
      <c r="Z1126">
        <f>VLOOKUP($G1126,county_facts!$A:$BB,22,FALSE)</f>
        <v>15.3</v>
      </c>
      <c r="AA1126">
        <f>VLOOKUP($G1126,county_facts!$A:$BB,23,FALSE)</f>
        <v>83.3</v>
      </c>
      <c r="AB1126">
        <f>VLOOKUP($G1126,county_facts!$A:$BB,24,FALSE)</f>
        <v>13.9</v>
      </c>
      <c r="AC1126">
        <f>VLOOKUP($G1126,county_facts!$A:$BB,25,FALSE)</f>
        <v>108</v>
      </c>
      <c r="AD1126">
        <f>VLOOKUP($G1126,county_facts!$A:$BB,26,FALSE)</f>
        <v>17.2</v>
      </c>
      <c r="AE1126">
        <f>VLOOKUP($G1126,county_facts!$A:$BB,27,FALSE)</f>
        <v>829</v>
      </c>
      <c r="AF1126">
        <f>VLOOKUP($G1126,county_facts!$A:$BB,28,FALSE)</f>
        <v>55.5</v>
      </c>
      <c r="AG1126">
        <f>VLOOKUP($G1126,county_facts!$A:$BB,29,FALSE)</f>
        <v>14.9</v>
      </c>
      <c r="AH1126">
        <f>VLOOKUP($G1126,county_facts!$A:$BB,30,FALSE)</f>
        <v>81400</v>
      </c>
      <c r="AI1126">
        <f>VLOOKUP($G1126,county_facts!$A:$BB,31,FALSE)</f>
        <v>479</v>
      </c>
      <c r="AJ1126">
        <f>VLOOKUP($G1126,county_facts!$A:$BB,32,FALSE)</f>
        <v>2</v>
      </c>
      <c r="AK1126">
        <f>VLOOKUP($G1126,county_facts!$A:$BB,33,FALSE)</f>
        <v>20862</v>
      </c>
      <c r="AL1126">
        <f>VLOOKUP($G1126,county_facts!$A:$BB,34,FALSE)</f>
        <v>30284</v>
      </c>
      <c r="AM1126">
        <f>VLOOKUP($G1126,county_facts!$A:$BB,35,FALSE)</f>
        <v>22.3</v>
      </c>
      <c r="AN1126">
        <f>VLOOKUP($G1126,county_facts!$A:$BB,36,FALSE)</f>
        <v>14</v>
      </c>
      <c r="AO1126">
        <f>VLOOKUP($G1126,county_facts!$A:$BB,37,FALSE)</f>
        <v>0</v>
      </c>
      <c r="AP1126">
        <f>VLOOKUP($G1126,county_facts!$A:$BB,38,FALSE)</f>
        <v>0</v>
      </c>
      <c r="AQ1126">
        <f>VLOOKUP($G1126,county_facts!$A:$BB,39,FALSE)</f>
        <v>59</v>
      </c>
      <c r="AR1126">
        <f>VLOOKUP($G1126,county_facts!$A:$BB,40,FALSE)</f>
        <v>75</v>
      </c>
      <c r="AS1126">
        <f>VLOOKUP($G1126,county_facts!$A:$BB,41,FALSE)</f>
        <v>0</v>
      </c>
      <c r="AT1126">
        <f>VLOOKUP($G1126,county_facts!$A:$BB,42,FALSE)</f>
        <v>0</v>
      </c>
      <c r="AU1126">
        <f>VLOOKUP($G1126,county_facts!$A:$BB,43,FALSE)</f>
        <v>0</v>
      </c>
      <c r="AV1126">
        <f>VLOOKUP($G1126,county_facts!$A:$BB,44,FALSE)</f>
        <v>0</v>
      </c>
      <c r="AW1126">
        <f>VLOOKUP($G1126,county_facts!$A:$BB,45,FALSE)</f>
        <v>0</v>
      </c>
      <c r="AX1126">
        <f>VLOOKUP($G1126,county_facts!$A:$BB,46,FALSE)</f>
        <v>0</v>
      </c>
      <c r="AY1126">
        <f>VLOOKUP($G1126,county_facts!$A:$BB,47,FALSE)</f>
        <v>0</v>
      </c>
      <c r="AZ1126">
        <f>VLOOKUP($G1126,county_facts!$A:$BB,48,FALSE)</f>
        <v>0</v>
      </c>
      <c r="BA1126">
        <f>VLOOKUP($G1126,county_facts!$A:$BB,49,FALSE)</f>
        <v>0</v>
      </c>
      <c r="BB1126">
        <f>VLOOKUP($G1126,county_facts!$A:$BB,50,FALSE)</f>
        <v>0</v>
      </c>
      <c r="BC1126">
        <f>VLOOKUP($G1126,county_facts!$A:$BB,51,FALSE)</f>
        <v>0</v>
      </c>
      <c r="BD1126">
        <f>VLOOKUP($G1126,county_facts!$A:$BB,52,FALSE)</f>
        <v>0</v>
      </c>
      <c r="BE1126">
        <f>VLOOKUP($G1126,county_facts!$A:$BB,53,FALSE)</f>
        <v>3581.88</v>
      </c>
      <c r="BF1126">
        <f>VLOOKUP($G1126,county_facts!$A:$BB,54,FALSE)</f>
        <v>0.2</v>
      </c>
    </row>
    <row r="1127" spans="1:58" x14ac:dyDescent="0.3">
      <c r="A1127" t="s">
        <v>6</v>
      </c>
      <c r="B1127" t="s">
        <v>388</v>
      </c>
      <c r="C1127">
        <v>2</v>
      </c>
      <c r="D1127" t="s">
        <v>382</v>
      </c>
      <c r="E1127">
        <v>13</v>
      </c>
      <c r="F1127">
        <v>0.15384615400000001</v>
      </c>
      <c r="G1127">
        <v>32009</v>
      </c>
      <c r="H1127">
        <f>VLOOKUP($G1127,county_facts!$A:$BB,4,FALSE)</f>
        <v>822</v>
      </c>
      <c r="I1127">
        <f>VLOOKUP($G1127,county_facts!$A:$BB,5,FALSE)</f>
        <v>784</v>
      </c>
      <c r="J1127">
        <f>VLOOKUP($G1127,county_facts!$A:$BB,6,FALSE)</f>
        <v>4.8</v>
      </c>
      <c r="K1127">
        <f>VLOOKUP($G1127,county_facts!$A:$BB,7,FALSE)</f>
        <v>783</v>
      </c>
      <c r="L1127">
        <f>VLOOKUP($G1127,county_facts!$A:$BB,8,FALSE)</f>
        <v>3.2</v>
      </c>
      <c r="M1127">
        <f>VLOOKUP($G1127,county_facts!$A:$BB,9,FALSE)</f>
        <v>17</v>
      </c>
      <c r="N1127">
        <f>VLOOKUP($G1127,county_facts!$A:$BB,10,FALSE)</f>
        <v>26</v>
      </c>
      <c r="O1127">
        <f>VLOOKUP($G1127,county_facts!$A:$BB,11,FALSE)</f>
        <v>43.4</v>
      </c>
      <c r="P1127">
        <f>VLOOKUP($G1127,county_facts!$A:$BB,12,FALSE)</f>
        <v>89.9</v>
      </c>
      <c r="Q1127">
        <f>VLOOKUP($G1127,county_facts!$A:$BB,13,FALSE)</f>
        <v>1.9</v>
      </c>
      <c r="R1127">
        <f>VLOOKUP($G1127,county_facts!$A:$BB,14,FALSE)</f>
        <v>4.9000000000000004</v>
      </c>
      <c r="S1127">
        <f>VLOOKUP($G1127,county_facts!$A:$BB,15,FALSE)</f>
        <v>0.5</v>
      </c>
      <c r="T1127">
        <f>VLOOKUP($G1127,county_facts!$A:$BB,16,FALSE)</f>
        <v>0</v>
      </c>
      <c r="U1127">
        <f>VLOOKUP($G1127,county_facts!$A:$BB,17,FALSE)</f>
        <v>2.8</v>
      </c>
      <c r="V1127">
        <f>VLOOKUP($G1127,county_facts!$A:$BB,18,FALSE)</f>
        <v>19.2</v>
      </c>
      <c r="W1127">
        <f>VLOOKUP($G1127,county_facts!$A:$BB,19,FALSE)</f>
        <v>71.2</v>
      </c>
      <c r="X1127">
        <f>VLOOKUP($G1127,county_facts!$A:$BB,20,FALSE)</f>
        <v>86.5</v>
      </c>
      <c r="Y1127">
        <f>VLOOKUP($G1127,county_facts!$A:$BB,21,FALSE)</f>
        <v>13.1</v>
      </c>
      <c r="Z1127">
        <f>VLOOKUP($G1127,county_facts!$A:$BB,22,FALSE)</f>
        <v>15.3</v>
      </c>
      <c r="AA1127">
        <f>VLOOKUP($G1127,county_facts!$A:$BB,23,FALSE)</f>
        <v>83.3</v>
      </c>
      <c r="AB1127">
        <f>VLOOKUP($G1127,county_facts!$A:$BB,24,FALSE)</f>
        <v>13.9</v>
      </c>
      <c r="AC1127">
        <f>VLOOKUP($G1127,county_facts!$A:$BB,25,FALSE)</f>
        <v>108</v>
      </c>
      <c r="AD1127">
        <f>VLOOKUP($G1127,county_facts!$A:$BB,26,FALSE)</f>
        <v>17.2</v>
      </c>
      <c r="AE1127">
        <f>VLOOKUP($G1127,county_facts!$A:$BB,27,FALSE)</f>
        <v>829</v>
      </c>
      <c r="AF1127">
        <f>VLOOKUP($G1127,county_facts!$A:$BB,28,FALSE)</f>
        <v>55.5</v>
      </c>
      <c r="AG1127">
        <f>VLOOKUP($G1127,county_facts!$A:$BB,29,FALSE)</f>
        <v>14.9</v>
      </c>
      <c r="AH1127">
        <f>VLOOKUP($G1127,county_facts!$A:$BB,30,FALSE)</f>
        <v>81400</v>
      </c>
      <c r="AI1127">
        <f>VLOOKUP($G1127,county_facts!$A:$BB,31,FALSE)</f>
        <v>479</v>
      </c>
      <c r="AJ1127">
        <f>VLOOKUP($G1127,county_facts!$A:$BB,32,FALSE)</f>
        <v>2</v>
      </c>
      <c r="AK1127">
        <f>VLOOKUP($G1127,county_facts!$A:$BB,33,FALSE)</f>
        <v>20862</v>
      </c>
      <c r="AL1127">
        <f>VLOOKUP($G1127,county_facts!$A:$BB,34,FALSE)</f>
        <v>30284</v>
      </c>
      <c r="AM1127">
        <f>VLOOKUP($G1127,county_facts!$A:$BB,35,FALSE)</f>
        <v>22.3</v>
      </c>
      <c r="AN1127">
        <f>VLOOKUP($G1127,county_facts!$A:$BB,36,FALSE)</f>
        <v>14</v>
      </c>
      <c r="AO1127">
        <f>VLOOKUP($G1127,county_facts!$A:$BB,37,FALSE)</f>
        <v>0</v>
      </c>
      <c r="AP1127">
        <f>VLOOKUP($G1127,county_facts!$A:$BB,38,FALSE)</f>
        <v>0</v>
      </c>
      <c r="AQ1127">
        <f>VLOOKUP($G1127,county_facts!$A:$BB,39,FALSE)</f>
        <v>59</v>
      </c>
      <c r="AR1127">
        <f>VLOOKUP($G1127,county_facts!$A:$BB,40,FALSE)</f>
        <v>75</v>
      </c>
      <c r="AS1127">
        <f>VLOOKUP($G1127,county_facts!$A:$BB,41,FALSE)</f>
        <v>0</v>
      </c>
      <c r="AT1127">
        <f>VLOOKUP($G1127,county_facts!$A:$BB,42,FALSE)</f>
        <v>0</v>
      </c>
      <c r="AU1127">
        <f>VLOOKUP($G1127,county_facts!$A:$BB,43,FALSE)</f>
        <v>0</v>
      </c>
      <c r="AV1127">
        <f>VLOOKUP($G1127,county_facts!$A:$BB,44,FALSE)</f>
        <v>0</v>
      </c>
      <c r="AW1127">
        <f>VLOOKUP($G1127,county_facts!$A:$BB,45,FALSE)</f>
        <v>0</v>
      </c>
      <c r="AX1127">
        <f>VLOOKUP($G1127,county_facts!$A:$BB,46,FALSE)</f>
        <v>0</v>
      </c>
      <c r="AY1127">
        <f>VLOOKUP($G1127,county_facts!$A:$BB,47,FALSE)</f>
        <v>0</v>
      </c>
      <c r="AZ1127">
        <f>VLOOKUP($G1127,county_facts!$A:$BB,48,FALSE)</f>
        <v>0</v>
      </c>
      <c r="BA1127">
        <f>VLOOKUP($G1127,county_facts!$A:$BB,49,FALSE)</f>
        <v>0</v>
      </c>
      <c r="BB1127">
        <f>VLOOKUP($G1127,county_facts!$A:$BB,50,FALSE)</f>
        <v>0</v>
      </c>
      <c r="BC1127">
        <f>VLOOKUP($G1127,county_facts!$A:$BB,51,FALSE)</f>
        <v>0</v>
      </c>
      <c r="BD1127">
        <f>VLOOKUP($G1127,county_facts!$A:$BB,52,FALSE)</f>
        <v>0</v>
      </c>
      <c r="BE1127">
        <f>VLOOKUP($G1127,county_facts!$A:$BB,53,FALSE)</f>
        <v>3581.88</v>
      </c>
      <c r="BF1127">
        <f>VLOOKUP($G1127,county_facts!$A:$BB,54,FALSE)</f>
        <v>0.2</v>
      </c>
    </row>
    <row r="1128" spans="1:58" x14ac:dyDescent="0.3">
      <c r="A1128" t="s">
        <v>9</v>
      </c>
      <c r="B1128" t="s">
        <v>389</v>
      </c>
      <c r="C1128">
        <v>42</v>
      </c>
      <c r="D1128" t="s">
        <v>382</v>
      </c>
      <c r="E1128">
        <v>51</v>
      </c>
      <c r="F1128">
        <v>0.82352941199999996</v>
      </c>
      <c r="G1128">
        <v>32007</v>
      </c>
      <c r="H1128">
        <f>VLOOKUP($G1128,county_facts!$A:$BB,4,FALSE)</f>
        <v>52766</v>
      </c>
      <c r="I1128">
        <f>VLOOKUP($G1128,county_facts!$A:$BB,5,FALSE)</f>
        <v>48942</v>
      </c>
      <c r="J1128">
        <f>VLOOKUP($G1128,county_facts!$A:$BB,6,FALSE)</f>
        <v>7.8</v>
      </c>
      <c r="K1128">
        <f>VLOOKUP($G1128,county_facts!$A:$BB,7,FALSE)</f>
        <v>48818</v>
      </c>
      <c r="L1128">
        <f>VLOOKUP($G1128,county_facts!$A:$BB,8,FALSE)</f>
        <v>7.2</v>
      </c>
      <c r="M1128">
        <f>VLOOKUP($G1128,county_facts!$A:$BB,9,FALSE)</f>
        <v>28.1</v>
      </c>
      <c r="N1128">
        <f>VLOOKUP($G1128,county_facts!$A:$BB,10,FALSE)</f>
        <v>9.1999999999999993</v>
      </c>
      <c r="O1128">
        <f>VLOOKUP($G1128,county_facts!$A:$BB,11,FALSE)</f>
        <v>47.9</v>
      </c>
      <c r="P1128">
        <f>VLOOKUP($G1128,county_facts!$A:$BB,12,FALSE)</f>
        <v>88.6</v>
      </c>
      <c r="Q1128">
        <f>VLOOKUP($G1128,county_facts!$A:$BB,13,FALSE)</f>
        <v>1.5</v>
      </c>
      <c r="R1128">
        <f>VLOOKUP($G1128,county_facts!$A:$BB,14,FALSE)</f>
        <v>6.1</v>
      </c>
      <c r="S1128">
        <f>VLOOKUP($G1128,county_facts!$A:$BB,15,FALSE)</f>
        <v>1.1000000000000001</v>
      </c>
      <c r="T1128">
        <f>VLOOKUP($G1128,county_facts!$A:$BB,16,FALSE)</f>
        <v>0.3</v>
      </c>
      <c r="U1128">
        <f>VLOOKUP($G1128,county_facts!$A:$BB,17,FALSE)</f>
        <v>2.5</v>
      </c>
      <c r="V1128">
        <f>VLOOKUP($G1128,county_facts!$A:$BB,18,FALSE)</f>
        <v>24.2</v>
      </c>
      <c r="W1128">
        <f>VLOOKUP($G1128,county_facts!$A:$BB,19,FALSE)</f>
        <v>67.099999999999994</v>
      </c>
      <c r="X1128">
        <f>VLOOKUP($G1128,county_facts!$A:$BB,20,FALSE)</f>
        <v>86</v>
      </c>
      <c r="Y1128">
        <f>VLOOKUP($G1128,county_facts!$A:$BB,21,FALSE)</f>
        <v>9.3000000000000007</v>
      </c>
      <c r="Z1128">
        <f>VLOOKUP($G1128,county_facts!$A:$BB,22,FALSE)</f>
        <v>16.2</v>
      </c>
      <c r="AA1128">
        <f>VLOOKUP($G1128,county_facts!$A:$BB,23,FALSE)</f>
        <v>83.2</v>
      </c>
      <c r="AB1128">
        <f>VLOOKUP($G1128,county_facts!$A:$BB,24,FALSE)</f>
        <v>16.399999999999999</v>
      </c>
      <c r="AC1128">
        <f>VLOOKUP($G1128,county_facts!$A:$BB,25,FALSE)</f>
        <v>4038</v>
      </c>
      <c r="AD1128">
        <f>VLOOKUP($G1128,county_facts!$A:$BB,26,FALSE)</f>
        <v>30.3</v>
      </c>
      <c r="AE1128">
        <f>VLOOKUP($G1128,county_facts!$A:$BB,27,FALSE)</f>
        <v>20511</v>
      </c>
      <c r="AF1128">
        <f>VLOOKUP($G1128,county_facts!$A:$BB,28,FALSE)</f>
        <v>70.099999999999994</v>
      </c>
      <c r="AG1128">
        <f>VLOOKUP($G1128,county_facts!$A:$BB,29,FALSE)</f>
        <v>15.9</v>
      </c>
      <c r="AH1128">
        <f>VLOOKUP($G1128,county_facts!$A:$BB,30,FALSE)</f>
        <v>184300</v>
      </c>
      <c r="AI1128">
        <f>VLOOKUP($G1128,county_facts!$A:$BB,31,FALSE)</f>
        <v>17599</v>
      </c>
      <c r="AJ1128">
        <f>VLOOKUP($G1128,county_facts!$A:$BB,32,FALSE)</f>
        <v>2.8</v>
      </c>
      <c r="AK1128">
        <f>VLOOKUP($G1128,county_facts!$A:$BB,33,FALSE)</f>
        <v>28358</v>
      </c>
      <c r="AL1128">
        <f>VLOOKUP($G1128,county_facts!$A:$BB,34,FALSE)</f>
        <v>70238</v>
      </c>
      <c r="AM1128">
        <f>VLOOKUP($G1128,county_facts!$A:$BB,35,FALSE)</f>
        <v>8.8000000000000007</v>
      </c>
      <c r="AN1128">
        <f>VLOOKUP($G1128,county_facts!$A:$BB,36,FALSE)</f>
        <v>1098</v>
      </c>
      <c r="AO1128">
        <f>VLOOKUP($G1128,county_facts!$A:$BB,37,FALSE)</f>
        <v>20724</v>
      </c>
      <c r="AP1128">
        <f>VLOOKUP($G1128,county_facts!$A:$BB,38,FALSE)</f>
        <v>-0.5</v>
      </c>
      <c r="AQ1128">
        <f>VLOOKUP($G1128,county_facts!$A:$BB,39,FALSE)</f>
        <v>2327</v>
      </c>
      <c r="AR1128">
        <f>VLOOKUP($G1128,county_facts!$A:$BB,40,FALSE)</f>
        <v>2947</v>
      </c>
      <c r="AS1128">
        <f>VLOOKUP($G1128,county_facts!$A:$BB,41,FALSE)</f>
        <v>1.4</v>
      </c>
      <c r="AT1128">
        <f>VLOOKUP($G1128,county_facts!$A:$BB,42,FALSE)</f>
        <v>2</v>
      </c>
      <c r="AU1128">
        <f>VLOOKUP($G1128,county_facts!$A:$BB,43,FALSE)</f>
        <v>2.7</v>
      </c>
      <c r="AV1128">
        <f>VLOOKUP($G1128,county_facts!$A:$BB,44,FALSE)</f>
        <v>0</v>
      </c>
      <c r="AW1128">
        <f>VLOOKUP($G1128,county_facts!$A:$BB,45,FALSE)</f>
        <v>0</v>
      </c>
      <c r="AX1128">
        <f>VLOOKUP($G1128,county_facts!$A:$BB,46,FALSE)</f>
        <v>28</v>
      </c>
      <c r="AY1128">
        <f>VLOOKUP($G1128,county_facts!$A:$BB,47,FALSE)</f>
        <v>0</v>
      </c>
      <c r="AZ1128">
        <f>VLOOKUP($G1128,county_facts!$A:$BB,48,FALSE)</f>
        <v>0</v>
      </c>
      <c r="BA1128">
        <f>VLOOKUP($G1128,county_facts!$A:$BB,49,FALSE)</f>
        <v>791435</v>
      </c>
      <c r="BB1128">
        <f>VLOOKUP($G1128,county_facts!$A:$BB,50,FALSE)</f>
        <v>16842</v>
      </c>
      <c r="BC1128">
        <f>VLOOKUP($G1128,county_facts!$A:$BB,51,FALSE)</f>
        <v>474078</v>
      </c>
      <c r="BD1128">
        <f>VLOOKUP($G1128,county_facts!$A:$BB,52,FALSE)</f>
        <v>350</v>
      </c>
      <c r="BE1128">
        <f>VLOOKUP($G1128,county_facts!$A:$BB,53,FALSE)</f>
        <v>17169.830000000002</v>
      </c>
      <c r="BF1128">
        <f>VLOOKUP($G1128,county_facts!$A:$BB,54,FALSE)</f>
        <v>2.8</v>
      </c>
    </row>
    <row r="1129" spans="1:58" x14ac:dyDescent="0.3">
      <c r="A1129" t="s">
        <v>6</v>
      </c>
      <c r="B1129" t="s">
        <v>389</v>
      </c>
      <c r="C1129">
        <v>9</v>
      </c>
      <c r="D1129" t="s">
        <v>382</v>
      </c>
      <c r="E1129">
        <v>51</v>
      </c>
      <c r="F1129">
        <v>0.17647058800000001</v>
      </c>
      <c r="G1129">
        <v>32007</v>
      </c>
      <c r="H1129">
        <f>VLOOKUP($G1129,county_facts!$A:$BB,4,FALSE)</f>
        <v>52766</v>
      </c>
      <c r="I1129">
        <f>VLOOKUP($G1129,county_facts!$A:$BB,5,FALSE)</f>
        <v>48942</v>
      </c>
      <c r="J1129">
        <f>VLOOKUP($G1129,county_facts!$A:$BB,6,FALSE)</f>
        <v>7.8</v>
      </c>
      <c r="K1129">
        <f>VLOOKUP($G1129,county_facts!$A:$BB,7,FALSE)</f>
        <v>48818</v>
      </c>
      <c r="L1129">
        <f>VLOOKUP($G1129,county_facts!$A:$BB,8,FALSE)</f>
        <v>7.2</v>
      </c>
      <c r="M1129">
        <f>VLOOKUP($G1129,county_facts!$A:$BB,9,FALSE)</f>
        <v>28.1</v>
      </c>
      <c r="N1129">
        <f>VLOOKUP($G1129,county_facts!$A:$BB,10,FALSE)</f>
        <v>9.1999999999999993</v>
      </c>
      <c r="O1129">
        <f>VLOOKUP($G1129,county_facts!$A:$BB,11,FALSE)</f>
        <v>47.9</v>
      </c>
      <c r="P1129">
        <f>VLOOKUP($G1129,county_facts!$A:$BB,12,FALSE)</f>
        <v>88.6</v>
      </c>
      <c r="Q1129">
        <f>VLOOKUP($G1129,county_facts!$A:$BB,13,FALSE)</f>
        <v>1.5</v>
      </c>
      <c r="R1129">
        <f>VLOOKUP($G1129,county_facts!$A:$BB,14,FALSE)</f>
        <v>6.1</v>
      </c>
      <c r="S1129">
        <f>VLOOKUP($G1129,county_facts!$A:$BB,15,FALSE)</f>
        <v>1.1000000000000001</v>
      </c>
      <c r="T1129">
        <f>VLOOKUP($G1129,county_facts!$A:$BB,16,FALSE)</f>
        <v>0.3</v>
      </c>
      <c r="U1129">
        <f>VLOOKUP($G1129,county_facts!$A:$BB,17,FALSE)</f>
        <v>2.5</v>
      </c>
      <c r="V1129">
        <f>VLOOKUP($G1129,county_facts!$A:$BB,18,FALSE)</f>
        <v>24.2</v>
      </c>
      <c r="W1129">
        <f>VLOOKUP($G1129,county_facts!$A:$BB,19,FALSE)</f>
        <v>67.099999999999994</v>
      </c>
      <c r="X1129">
        <f>VLOOKUP($G1129,county_facts!$A:$BB,20,FALSE)</f>
        <v>86</v>
      </c>
      <c r="Y1129">
        <f>VLOOKUP($G1129,county_facts!$A:$BB,21,FALSE)</f>
        <v>9.3000000000000007</v>
      </c>
      <c r="Z1129">
        <f>VLOOKUP($G1129,county_facts!$A:$BB,22,FALSE)</f>
        <v>16.2</v>
      </c>
      <c r="AA1129">
        <f>VLOOKUP($G1129,county_facts!$A:$BB,23,FALSE)</f>
        <v>83.2</v>
      </c>
      <c r="AB1129">
        <f>VLOOKUP($G1129,county_facts!$A:$BB,24,FALSE)</f>
        <v>16.399999999999999</v>
      </c>
      <c r="AC1129">
        <f>VLOOKUP($G1129,county_facts!$A:$BB,25,FALSE)</f>
        <v>4038</v>
      </c>
      <c r="AD1129">
        <f>VLOOKUP($G1129,county_facts!$A:$BB,26,FALSE)</f>
        <v>30.3</v>
      </c>
      <c r="AE1129">
        <f>VLOOKUP($G1129,county_facts!$A:$BB,27,FALSE)</f>
        <v>20511</v>
      </c>
      <c r="AF1129">
        <f>VLOOKUP($G1129,county_facts!$A:$BB,28,FALSE)</f>
        <v>70.099999999999994</v>
      </c>
      <c r="AG1129">
        <f>VLOOKUP($G1129,county_facts!$A:$BB,29,FALSE)</f>
        <v>15.9</v>
      </c>
      <c r="AH1129">
        <f>VLOOKUP($G1129,county_facts!$A:$BB,30,FALSE)</f>
        <v>184300</v>
      </c>
      <c r="AI1129">
        <f>VLOOKUP($G1129,county_facts!$A:$BB,31,FALSE)</f>
        <v>17599</v>
      </c>
      <c r="AJ1129">
        <f>VLOOKUP($G1129,county_facts!$A:$BB,32,FALSE)</f>
        <v>2.8</v>
      </c>
      <c r="AK1129">
        <f>VLOOKUP($G1129,county_facts!$A:$BB,33,FALSE)</f>
        <v>28358</v>
      </c>
      <c r="AL1129">
        <f>VLOOKUP($G1129,county_facts!$A:$BB,34,FALSE)</f>
        <v>70238</v>
      </c>
      <c r="AM1129">
        <f>VLOOKUP($G1129,county_facts!$A:$BB,35,FALSE)</f>
        <v>8.8000000000000007</v>
      </c>
      <c r="AN1129">
        <f>VLOOKUP($G1129,county_facts!$A:$BB,36,FALSE)</f>
        <v>1098</v>
      </c>
      <c r="AO1129">
        <f>VLOOKUP($G1129,county_facts!$A:$BB,37,FALSE)</f>
        <v>20724</v>
      </c>
      <c r="AP1129">
        <f>VLOOKUP($G1129,county_facts!$A:$BB,38,FALSE)</f>
        <v>-0.5</v>
      </c>
      <c r="AQ1129">
        <f>VLOOKUP($G1129,county_facts!$A:$BB,39,FALSE)</f>
        <v>2327</v>
      </c>
      <c r="AR1129">
        <f>VLOOKUP($G1129,county_facts!$A:$BB,40,FALSE)</f>
        <v>2947</v>
      </c>
      <c r="AS1129">
        <f>VLOOKUP($G1129,county_facts!$A:$BB,41,FALSE)</f>
        <v>1.4</v>
      </c>
      <c r="AT1129">
        <f>VLOOKUP($G1129,county_facts!$A:$BB,42,FALSE)</f>
        <v>2</v>
      </c>
      <c r="AU1129">
        <f>VLOOKUP($G1129,county_facts!$A:$BB,43,FALSE)</f>
        <v>2.7</v>
      </c>
      <c r="AV1129">
        <f>VLOOKUP($G1129,county_facts!$A:$BB,44,FALSE)</f>
        <v>0</v>
      </c>
      <c r="AW1129">
        <f>VLOOKUP($G1129,county_facts!$A:$BB,45,FALSE)</f>
        <v>0</v>
      </c>
      <c r="AX1129">
        <f>VLOOKUP($G1129,county_facts!$A:$BB,46,FALSE)</f>
        <v>28</v>
      </c>
      <c r="AY1129">
        <f>VLOOKUP($G1129,county_facts!$A:$BB,47,FALSE)</f>
        <v>0</v>
      </c>
      <c r="AZ1129">
        <f>VLOOKUP($G1129,county_facts!$A:$BB,48,FALSE)</f>
        <v>0</v>
      </c>
      <c r="BA1129">
        <f>VLOOKUP($G1129,county_facts!$A:$BB,49,FALSE)</f>
        <v>791435</v>
      </c>
      <c r="BB1129">
        <f>VLOOKUP($G1129,county_facts!$A:$BB,50,FALSE)</f>
        <v>16842</v>
      </c>
      <c r="BC1129">
        <f>VLOOKUP($G1129,county_facts!$A:$BB,51,FALSE)</f>
        <v>474078</v>
      </c>
      <c r="BD1129">
        <f>VLOOKUP($G1129,county_facts!$A:$BB,52,FALSE)</f>
        <v>350</v>
      </c>
      <c r="BE1129">
        <f>VLOOKUP($G1129,county_facts!$A:$BB,53,FALSE)</f>
        <v>17169.830000000002</v>
      </c>
      <c r="BF1129">
        <f>VLOOKUP($G1129,county_facts!$A:$BB,54,FALSE)</f>
        <v>2.8</v>
      </c>
    </row>
    <row r="1130" spans="1:58" x14ac:dyDescent="0.3">
      <c r="A1130" t="s">
        <v>9</v>
      </c>
      <c r="B1130" t="s">
        <v>225</v>
      </c>
      <c r="C1130">
        <v>76</v>
      </c>
      <c r="D1130" t="s">
        <v>382</v>
      </c>
      <c r="E1130">
        <v>89</v>
      </c>
      <c r="F1130">
        <v>0.85393258400000005</v>
      </c>
      <c r="G1130">
        <v>32005</v>
      </c>
      <c r="H1130">
        <f>VLOOKUP($G1130,county_facts!$A:$BB,4,FALSE)</f>
        <v>47536</v>
      </c>
      <c r="I1130">
        <f>VLOOKUP($G1130,county_facts!$A:$BB,5,FALSE)</f>
        <v>46997</v>
      </c>
      <c r="J1130">
        <f>VLOOKUP($G1130,county_facts!$A:$BB,6,FALSE)</f>
        <v>1.1000000000000001</v>
      </c>
      <c r="K1130">
        <f>VLOOKUP($G1130,county_facts!$A:$BB,7,FALSE)</f>
        <v>46997</v>
      </c>
      <c r="L1130">
        <f>VLOOKUP($G1130,county_facts!$A:$BB,8,FALSE)</f>
        <v>4.0999999999999996</v>
      </c>
      <c r="M1130">
        <f>VLOOKUP($G1130,county_facts!$A:$BB,9,FALSE)</f>
        <v>18.2</v>
      </c>
      <c r="N1130">
        <f>VLOOKUP($G1130,county_facts!$A:$BB,10,FALSE)</f>
        <v>24.5</v>
      </c>
      <c r="O1130">
        <f>VLOOKUP($G1130,county_facts!$A:$BB,11,FALSE)</f>
        <v>49.8</v>
      </c>
      <c r="P1130">
        <f>VLOOKUP($G1130,county_facts!$A:$BB,12,FALSE)</f>
        <v>92</v>
      </c>
      <c r="Q1130">
        <f>VLOOKUP($G1130,county_facts!$A:$BB,13,FALSE)</f>
        <v>0.9</v>
      </c>
      <c r="R1130">
        <f>VLOOKUP($G1130,county_facts!$A:$BB,14,FALSE)</f>
        <v>2.2999999999999998</v>
      </c>
      <c r="S1130">
        <f>VLOOKUP($G1130,county_facts!$A:$BB,15,FALSE)</f>
        <v>1.7</v>
      </c>
      <c r="T1130">
        <f>VLOOKUP($G1130,county_facts!$A:$BB,16,FALSE)</f>
        <v>0.2</v>
      </c>
      <c r="U1130">
        <f>VLOOKUP($G1130,county_facts!$A:$BB,17,FALSE)</f>
        <v>2.9</v>
      </c>
      <c r="V1130">
        <f>VLOOKUP($G1130,county_facts!$A:$BB,18,FALSE)</f>
        <v>12.2</v>
      </c>
      <c r="W1130">
        <f>VLOOKUP($G1130,county_facts!$A:$BB,19,FALSE)</f>
        <v>81.3</v>
      </c>
      <c r="X1130">
        <f>VLOOKUP($G1130,county_facts!$A:$BB,20,FALSE)</f>
        <v>86</v>
      </c>
      <c r="Y1130">
        <f>VLOOKUP($G1130,county_facts!$A:$BB,21,FALSE)</f>
        <v>6.3</v>
      </c>
      <c r="Z1130">
        <f>VLOOKUP($G1130,county_facts!$A:$BB,22,FALSE)</f>
        <v>9</v>
      </c>
      <c r="AA1130">
        <f>VLOOKUP($G1130,county_facts!$A:$BB,23,FALSE)</f>
        <v>92.7</v>
      </c>
      <c r="AB1130">
        <f>VLOOKUP($G1130,county_facts!$A:$BB,24,FALSE)</f>
        <v>25.7</v>
      </c>
      <c r="AC1130">
        <f>VLOOKUP($G1130,county_facts!$A:$BB,25,FALSE)</f>
        <v>5677</v>
      </c>
      <c r="AD1130">
        <f>VLOOKUP($G1130,county_facts!$A:$BB,26,FALSE)</f>
        <v>24.6</v>
      </c>
      <c r="AE1130">
        <f>VLOOKUP($G1130,county_facts!$A:$BB,27,FALSE)</f>
        <v>23776</v>
      </c>
      <c r="AF1130">
        <f>VLOOKUP($G1130,county_facts!$A:$BB,28,FALSE)</f>
        <v>71.8</v>
      </c>
      <c r="AG1130">
        <f>VLOOKUP($G1130,county_facts!$A:$BB,29,FALSE)</f>
        <v>12.5</v>
      </c>
      <c r="AH1130">
        <f>VLOOKUP($G1130,county_facts!$A:$BB,30,FALSE)</f>
        <v>271400</v>
      </c>
      <c r="AI1130">
        <f>VLOOKUP($G1130,county_facts!$A:$BB,31,FALSE)</f>
        <v>19455</v>
      </c>
      <c r="AJ1130">
        <f>VLOOKUP($G1130,county_facts!$A:$BB,32,FALSE)</f>
        <v>2.4</v>
      </c>
      <c r="AK1130">
        <f>VLOOKUP($G1130,county_facts!$A:$BB,33,FALSE)</f>
        <v>34123</v>
      </c>
      <c r="AL1130">
        <f>VLOOKUP($G1130,county_facts!$A:$BB,34,FALSE)</f>
        <v>60100</v>
      </c>
      <c r="AM1130">
        <f>VLOOKUP($G1130,county_facts!$A:$BB,35,FALSE)</f>
        <v>10.199999999999999</v>
      </c>
      <c r="AN1130">
        <f>VLOOKUP($G1130,county_facts!$A:$BB,36,FALSE)</f>
        <v>1596</v>
      </c>
      <c r="AO1130">
        <f>VLOOKUP($G1130,county_facts!$A:$BB,37,FALSE)</f>
        <v>15974</v>
      </c>
      <c r="AP1130">
        <f>VLOOKUP($G1130,county_facts!$A:$BB,38,FALSE)</f>
        <v>3.9</v>
      </c>
      <c r="AQ1130">
        <f>VLOOKUP($G1130,county_facts!$A:$BB,39,FALSE)</f>
        <v>4996</v>
      </c>
      <c r="AR1130">
        <f>VLOOKUP($G1130,county_facts!$A:$BB,40,FALSE)</f>
        <v>6722</v>
      </c>
      <c r="AS1130">
        <f>VLOOKUP($G1130,county_facts!$A:$BB,41,FALSE)</f>
        <v>0</v>
      </c>
      <c r="AT1130">
        <f>VLOOKUP($G1130,county_facts!$A:$BB,42,FALSE)</f>
        <v>0</v>
      </c>
      <c r="AU1130">
        <f>VLOOKUP($G1130,county_facts!$A:$BB,43,FALSE)</f>
        <v>2.6</v>
      </c>
      <c r="AV1130">
        <f>VLOOKUP($G1130,county_facts!$A:$BB,44,FALSE)</f>
        <v>0</v>
      </c>
      <c r="AW1130">
        <f>VLOOKUP($G1130,county_facts!$A:$BB,45,FALSE)</f>
        <v>3.2</v>
      </c>
      <c r="AX1130">
        <f>VLOOKUP($G1130,county_facts!$A:$BB,46,FALSE)</f>
        <v>27.4</v>
      </c>
      <c r="AY1130">
        <f>VLOOKUP($G1130,county_facts!$A:$BB,47,FALSE)</f>
        <v>751816</v>
      </c>
      <c r="AZ1130">
        <f>VLOOKUP($G1130,county_facts!$A:$BB,48,FALSE)</f>
        <v>0</v>
      </c>
      <c r="BA1130">
        <f>VLOOKUP($G1130,county_facts!$A:$BB,49,FALSE)</f>
        <v>670386</v>
      </c>
      <c r="BB1130">
        <f>VLOOKUP($G1130,county_facts!$A:$BB,50,FALSE)</f>
        <v>14645</v>
      </c>
      <c r="BC1130">
        <f>VLOOKUP($G1130,county_facts!$A:$BB,51,FALSE)</f>
        <v>680439</v>
      </c>
      <c r="BD1130">
        <f>VLOOKUP($G1130,county_facts!$A:$BB,52,FALSE)</f>
        <v>156</v>
      </c>
      <c r="BE1130">
        <f>VLOOKUP($G1130,county_facts!$A:$BB,53,FALSE)</f>
        <v>709.72</v>
      </c>
      <c r="BF1130">
        <f>VLOOKUP($G1130,county_facts!$A:$BB,54,FALSE)</f>
        <v>66.2</v>
      </c>
    </row>
    <row r="1131" spans="1:58" x14ac:dyDescent="0.3">
      <c r="A1131" t="s">
        <v>6</v>
      </c>
      <c r="B1131" t="s">
        <v>225</v>
      </c>
      <c r="C1131">
        <v>13</v>
      </c>
      <c r="D1131" t="s">
        <v>382</v>
      </c>
      <c r="E1131">
        <v>89</v>
      </c>
      <c r="F1131">
        <v>0.14606741600000001</v>
      </c>
      <c r="G1131">
        <v>32005</v>
      </c>
      <c r="H1131">
        <f>VLOOKUP($G1131,county_facts!$A:$BB,4,FALSE)</f>
        <v>47536</v>
      </c>
      <c r="I1131">
        <f>VLOOKUP($G1131,county_facts!$A:$BB,5,FALSE)</f>
        <v>46997</v>
      </c>
      <c r="J1131">
        <f>VLOOKUP($G1131,county_facts!$A:$BB,6,FALSE)</f>
        <v>1.1000000000000001</v>
      </c>
      <c r="K1131">
        <f>VLOOKUP($G1131,county_facts!$A:$BB,7,FALSE)</f>
        <v>46997</v>
      </c>
      <c r="L1131">
        <f>VLOOKUP($G1131,county_facts!$A:$BB,8,FALSE)</f>
        <v>4.0999999999999996</v>
      </c>
      <c r="M1131">
        <f>VLOOKUP($G1131,county_facts!$A:$BB,9,FALSE)</f>
        <v>18.2</v>
      </c>
      <c r="N1131">
        <f>VLOOKUP($G1131,county_facts!$A:$BB,10,FALSE)</f>
        <v>24.5</v>
      </c>
      <c r="O1131">
        <f>VLOOKUP($G1131,county_facts!$A:$BB,11,FALSE)</f>
        <v>49.8</v>
      </c>
      <c r="P1131">
        <f>VLOOKUP($G1131,county_facts!$A:$BB,12,FALSE)</f>
        <v>92</v>
      </c>
      <c r="Q1131">
        <f>VLOOKUP($G1131,county_facts!$A:$BB,13,FALSE)</f>
        <v>0.9</v>
      </c>
      <c r="R1131">
        <f>VLOOKUP($G1131,county_facts!$A:$BB,14,FALSE)</f>
        <v>2.2999999999999998</v>
      </c>
      <c r="S1131">
        <f>VLOOKUP($G1131,county_facts!$A:$BB,15,FALSE)</f>
        <v>1.7</v>
      </c>
      <c r="T1131">
        <f>VLOOKUP($G1131,county_facts!$A:$BB,16,FALSE)</f>
        <v>0.2</v>
      </c>
      <c r="U1131">
        <f>VLOOKUP($G1131,county_facts!$A:$BB,17,FALSE)</f>
        <v>2.9</v>
      </c>
      <c r="V1131">
        <f>VLOOKUP($G1131,county_facts!$A:$BB,18,FALSE)</f>
        <v>12.2</v>
      </c>
      <c r="W1131">
        <f>VLOOKUP($G1131,county_facts!$A:$BB,19,FALSE)</f>
        <v>81.3</v>
      </c>
      <c r="X1131">
        <f>VLOOKUP($G1131,county_facts!$A:$BB,20,FALSE)</f>
        <v>86</v>
      </c>
      <c r="Y1131">
        <f>VLOOKUP($G1131,county_facts!$A:$BB,21,FALSE)</f>
        <v>6.3</v>
      </c>
      <c r="Z1131">
        <f>VLOOKUP($G1131,county_facts!$A:$BB,22,FALSE)</f>
        <v>9</v>
      </c>
      <c r="AA1131">
        <f>VLOOKUP($G1131,county_facts!$A:$BB,23,FALSE)</f>
        <v>92.7</v>
      </c>
      <c r="AB1131">
        <f>VLOOKUP($G1131,county_facts!$A:$BB,24,FALSE)</f>
        <v>25.7</v>
      </c>
      <c r="AC1131">
        <f>VLOOKUP($G1131,county_facts!$A:$BB,25,FALSE)</f>
        <v>5677</v>
      </c>
      <c r="AD1131">
        <f>VLOOKUP($G1131,county_facts!$A:$BB,26,FALSE)</f>
        <v>24.6</v>
      </c>
      <c r="AE1131">
        <f>VLOOKUP($G1131,county_facts!$A:$BB,27,FALSE)</f>
        <v>23776</v>
      </c>
      <c r="AF1131">
        <f>VLOOKUP($G1131,county_facts!$A:$BB,28,FALSE)</f>
        <v>71.8</v>
      </c>
      <c r="AG1131">
        <f>VLOOKUP($G1131,county_facts!$A:$BB,29,FALSE)</f>
        <v>12.5</v>
      </c>
      <c r="AH1131">
        <f>VLOOKUP($G1131,county_facts!$A:$BB,30,FALSE)</f>
        <v>271400</v>
      </c>
      <c r="AI1131">
        <f>VLOOKUP($G1131,county_facts!$A:$BB,31,FALSE)</f>
        <v>19455</v>
      </c>
      <c r="AJ1131">
        <f>VLOOKUP($G1131,county_facts!$A:$BB,32,FALSE)</f>
        <v>2.4</v>
      </c>
      <c r="AK1131">
        <f>VLOOKUP($G1131,county_facts!$A:$BB,33,FALSE)</f>
        <v>34123</v>
      </c>
      <c r="AL1131">
        <f>VLOOKUP($G1131,county_facts!$A:$BB,34,FALSE)</f>
        <v>60100</v>
      </c>
      <c r="AM1131">
        <f>VLOOKUP($G1131,county_facts!$A:$BB,35,FALSE)</f>
        <v>10.199999999999999</v>
      </c>
      <c r="AN1131">
        <f>VLOOKUP($G1131,county_facts!$A:$BB,36,FALSE)</f>
        <v>1596</v>
      </c>
      <c r="AO1131">
        <f>VLOOKUP($G1131,county_facts!$A:$BB,37,FALSE)</f>
        <v>15974</v>
      </c>
      <c r="AP1131">
        <f>VLOOKUP($G1131,county_facts!$A:$BB,38,FALSE)</f>
        <v>3.9</v>
      </c>
      <c r="AQ1131">
        <f>VLOOKUP($G1131,county_facts!$A:$BB,39,FALSE)</f>
        <v>4996</v>
      </c>
      <c r="AR1131">
        <f>VLOOKUP($G1131,county_facts!$A:$BB,40,FALSE)</f>
        <v>6722</v>
      </c>
      <c r="AS1131">
        <f>VLOOKUP($G1131,county_facts!$A:$BB,41,FALSE)</f>
        <v>0</v>
      </c>
      <c r="AT1131">
        <f>VLOOKUP($G1131,county_facts!$A:$BB,42,FALSE)</f>
        <v>0</v>
      </c>
      <c r="AU1131">
        <f>VLOOKUP($G1131,county_facts!$A:$BB,43,FALSE)</f>
        <v>2.6</v>
      </c>
      <c r="AV1131">
        <f>VLOOKUP($G1131,county_facts!$A:$BB,44,FALSE)</f>
        <v>0</v>
      </c>
      <c r="AW1131">
        <f>VLOOKUP($G1131,county_facts!$A:$BB,45,FALSE)</f>
        <v>3.2</v>
      </c>
      <c r="AX1131">
        <f>VLOOKUP($G1131,county_facts!$A:$BB,46,FALSE)</f>
        <v>27.4</v>
      </c>
      <c r="AY1131">
        <f>VLOOKUP($G1131,county_facts!$A:$BB,47,FALSE)</f>
        <v>751816</v>
      </c>
      <c r="AZ1131">
        <f>VLOOKUP($G1131,county_facts!$A:$BB,48,FALSE)</f>
        <v>0</v>
      </c>
      <c r="BA1131">
        <f>VLOOKUP($G1131,county_facts!$A:$BB,49,FALSE)</f>
        <v>670386</v>
      </c>
      <c r="BB1131">
        <f>VLOOKUP($G1131,county_facts!$A:$BB,50,FALSE)</f>
        <v>14645</v>
      </c>
      <c r="BC1131">
        <f>VLOOKUP($G1131,county_facts!$A:$BB,51,FALSE)</f>
        <v>680439</v>
      </c>
      <c r="BD1131">
        <f>VLOOKUP($G1131,county_facts!$A:$BB,52,FALSE)</f>
        <v>156</v>
      </c>
      <c r="BE1131">
        <f>VLOOKUP($G1131,county_facts!$A:$BB,53,FALSE)</f>
        <v>709.72</v>
      </c>
      <c r="BF1131">
        <f>VLOOKUP($G1131,county_facts!$A:$BB,54,FALSE)</f>
        <v>66.2</v>
      </c>
    </row>
    <row r="1132" spans="1:58" x14ac:dyDescent="0.3">
      <c r="A1132" t="s">
        <v>9</v>
      </c>
      <c r="B1132" t="s">
        <v>122</v>
      </c>
      <c r="C1132">
        <v>5293</v>
      </c>
      <c r="D1132" t="s">
        <v>382</v>
      </c>
      <c r="E1132">
        <v>7916</v>
      </c>
      <c r="F1132">
        <v>0.66864578100000005</v>
      </c>
      <c r="G1132">
        <v>32003</v>
      </c>
      <c r="H1132">
        <f>VLOOKUP($G1132,county_facts!$A:$BB,4,FALSE)</f>
        <v>2069681</v>
      </c>
      <c r="I1132">
        <f>VLOOKUP($G1132,county_facts!$A:$BB,5,FALSE)</f>
        <v>1951269</v>
      </c>
      <c r="J1132">
        <f>VLOOKUP($G1132,county_facts!$A:$BB,6,FALSE)</f>
        <v>6.1</v>
      </c>
      <c r="K1132">
        <f>VLOOKUP($G1132,county_facts!$A:$BB,7,FALSE)</f>
        <v>1951269</v>
      </c>
      <c r="L1132">
        <f>VLOOKUP($G1132,county_facts!$A:$BB,8,FALSE)</f>
        <v>6.4</v>
      </c>
      <c r="M1132">
        <f>VLOOKUP($G1132,county_facts!$A:$BB,9,FALSE)</f>
        <v>23.8</v>
      </c>
      <c r="N1132">
        <f>VLOOKUP($G1132,county_facts!$A:$BB,10,FALSE)</f>
        <v>13.3</v>
      </c>
      <c r="O1132">
        <f>VLOOKUP($G1132,county_facts!$A:$BB,11,FALSE)</f>
        <v>50</v>
      </c>
      <c r="P1132">
        <f>VLOOKUP($G1132,county_facts!$A:$BB,12,FALSE)</f>
        <v>72.2</v>
      </c>
      <c r="Q1132">
        <f>VLOOKUP($G1132,county_facts!$A:$BB,13,FALSE)</f>
        <v>11.6</v>
      </c>
      <c r="R1132">
        <f>VLOOKUP($G1132,county_facts!$A:$BB,14,FALSE)</f>
        <v>1.2</v>
      </c>
      <c r="S1132">
        <f>VLOOKUP($G1132,county_facts!$A:$BB,15,FALSE)</f>
        <v>9.9</v>
      </c>
      <c r="T1132">
        <f>VLOOKUP($G1132,county_facts!$A:$BB,16,FALSE)</f>
        <v>0.8</v>
      </c>
      <c r="U1132">
        <f>VLOOKUP($G1132,county_facts!$A:$BB,17,FALSE)</f>
        <v>4.3</v>
      </c>
      <c r="V1132">
        <f>VLOOKUP($G1132,county_facts!$A:$BB,18,FALSE)</f>
        <v>30.3</v>
      </c>
      <c r="W1132">
        <f>VLOOKUP($G1132,county_facts!$A:$BB,19,FALSE)</f>
        <v>45.3</v>
      </c>
      <c r="X1132">
        <f>VLOOKUP($G1132,county_facts!$A:$BB,20,FALSE)</f>
        <v>76.8</v>
      </c>
      <c r="Y1132">
        <f>VLOOKUP($G1132,county_facts!$A:$BB,21,FALSE)</f>
        <v>21.8</v>
      </c>
      <c r="Z1132">
        <f>VLOOKUP($G1132,county_facts!$A:$BB,22,FALSE)</f>
        <v>33.4</v>
      </c>
      <c r="AA1132">
        <f>VLOOKUP($G1132,county_facts!$A:$BB,23,FALSE)</f>
        <v>83.9</v>
      </c>
      <c r="AB1132">
        <f>VLOOKUP($G1132,county_facts!$A:$BB,24,FALSE)</f>
        <v>22.1</v>
      </c>
      <c r="AC1132">
        <f>VLOOKUP($G1132,county_facts!$A:$BB,25,FALSE)</f>
        <v>151360</v>
      </c>
      <c r="AD1132">
        <f>VLOOKUP($G1132,county_facts!$A:$BB,26,FALSE)</f>
        <v>24.1</v>
      </c>
      <c r="AE1132">
        <f>VLOOKUP($G1132,county_facts!$A:$BB,27,FALSE)</f>
        <v>863010</v>
      </c>
      <c r="AF1132">
        <f>VLOOKUP($G1132,county_facts!$A:$BB,28,FALSE)</f>
        <v>54.4</v>
      </c>
      <c r="AG1132">
        <f>VLOOKUP($G1132,county_facts!$A:$BB,29,FALSE)</f>
        <v>33.4</v>
      </c>
      <c r="AH1132">
        <f>VLOOKUP($G1132,county_facts!$A:$BB,30,FALSE)</f>
        <v>165000</v>
      </c>
      <c r="AI1132">
        <f>VLOOKUP($G1132,county_facts!$A:$BB,31,FALSE)</f>
        <v>710058</v>
      </c>
      <c r="AJ1132">
        <f>VLOOKUP($G1132,county_facts!$A:$BB,32,FALSE)</f>
        <v>2.75</v>
      </c>
      <c r="AK1132">
        <f>VLOOKUP($G1132,county_facts!$A:$BB,33,FALSE)</f>
        <v>26217</v>
      </c>
      <c r="AL1132">
        <f>VLOOKUP($G1132,county_facts!$A:$BB,34,FALSE)</f>
        <v>52873</v>
      </c>
      <c r="AM1132">
        <f>VLOOKUP($G1132,county_facts!$A:$BB,35,FALSE)</f>
        <v>15.1</v>
      </c>
      <c r="AN1132">
        <f>VLOOKUP($G1132,county_facts!$A:$BB,36,FALSE)</f>
        <v>40969</v>
      </c>
      <c r="AO1132">
        <f>VLOOKUP($G1132,county_facts!$A:$BB,37,FALSE)</f>
        <v>767816</v>
      </c>
      <c r="AP1132">
        <f>VLOOKUP($G1132,county_facts!$A:$BB,38,FALSE)</f>
        <v>3.5</v>
      </c>
      <c r="AQ1132">
        <f>VLOOKUP($G1132,county_facts!$A:$BB,39,FALSE)</f>
        <v>141658</v>
      </c>
      <c r="AR1132">
        <f>VLOOKUP($G1132,county_facts!$A:$BB,40,FALSE)</f>
        <v>152145</v>
      </c>
      <c r="AS1132">
        <f>VLOOKUP($G1132,county_facts!$A:$BB,41,FALSE)</f>
        <v>5.2</v>
      </c>
      <c r="AT1132">
        <f>VLOOKUP($G1132,county_facts!$A:$BB,42,FALSE)</f>
        <v>0.7</v>
      </c>
      <c r="AU1132">
        <f>VLOOKUP($G1132,county_facts!$A:$BB,43,FALSE)</f>
        <v>9.8000000000000007</v>
      </c>
      <c r="AV1132">
        <f>VLOOKUP($G1132,county_facts!$A:$BB,44,FALSE)</f>
        <v>0.3</v>
      </c>
      <c r="AW1132">
        <f>VLOOKUP($G1132,county_facts!$A:$BB,45,FALSE)</f>
        <v>9.4</v>
      </c>
      <c r="AX1132">
        <f>VLOOKUP($G1132,county_facts!$A:$BB,46,FALSE)</f>
        <v>29.3</v>
      </c>
      <c r="AY1132">
        <f>VLOOKUP($G1132,county_facts!$A:$BB,47,FALSE)</f>
        <v>7180673</v>
      </c>
      <c r="AZ1132">
        <f>VLOOKUP($G1132,county_facts!$A:$BB,48,FALSE)</f>
        <v>11493073</v>
      </c>
      <c r="BA1132">
        <f>VLOOKUP($G1132,county_facts!$A:$BB,49,FALSE)</f>
        <v>26676633</v>
      </c>
      <c r="BB1132">
        <f>VLOOKUP($G1132,county_facts!$A:$BB,50,FALSE)</f>
        <v>14509</v>
      </c>
      <c r="BC1132">
        <f>VLOOKUP($G1132,county_facts!$A:$BB,51,FALSE)</f>
        <v>24857836</v>
      </c>
      <c r="BD1132">
        <f>VLOOKUP($G1132,county_facts!$A:$BB,52,FALSE)</f>
        <v>10036</v>
      </c>
      <c r="BE1132">
        <f>VLOOKUP($G1132,county_facts!$A:$BB,53,FALSE)</f>
        <v>7891.43</v>
      </c>
      <c r="BF1132">
        <f>VLOOKUP($G1132,county_facts!$A:$BB,54,FALSE)</f>
        <v>247.3</v>
      </c>
    </row>
    <row r="1133" spans="1:58" x14ac:dyDescent="0.3">
      <c r="A1133" t="s">
        <v>6</v>
      </c>
      <c r="B1133" t="s">
        <v>122</v>
      </c>
      <c r="C1133">
        <v>2623</v>
      </c>
      <c r="D1133" t="s">
        <v>382</v>
      </c>
      <c r="E1133">
        <v>7916</v>
      </c>
      <c r="F1133">
        <v>0.33135421900000001</v>
      </c>
      <c r="G1133">
        <v>32003</v>
      </c>
      <c r="H1133">
        <f>VLOOKUP($G1133,county_facts!$A:$BB,4,FALSE)</f>
        <v>2069681</v>
      </c>
      <c r="I1133">
        <f>VLOOKUP($G1133,county_facts!$A:$BB,5,FALSE)</f>
        <v>1951269</v>
      </c>
      <c r="J1133">
        <f>VLOOKUP($G1133,county_facts!$A:$BB,6,FALSE)</f>
        <v>6.1</v>
      </c>
      <c r="K1133">
        <f>VLOOKUP($G1133,county_facts!$A:$BB,7,FALSE)</f>
        <v>1951269</v>
      </c>
      <c r="L1133">
        <f>VLOOKUP($G1133,county_facts!$A:$BB,8,FALSE)</f>
        <v>6.4</v>
      </c>
      <c r="M1133">
        <f>VLOOKUP($G1133,county_facts!$A:$BB,9,FALSE)</f>
        <v>23.8</v>
      </c>
      <c r="N1133">
        <f>VLOOKUP($G1133,county_facts!$A:$BB,10,FALSE)</f>
        <v>13.3</v>
      </c>
      <c r="O1133">
        <f>VLOOKUP($G1133,county_facts!$A:$BB,11,FALSE)</f>
        <v>50</v>
      </c>
      <c r="P1133">
        <f>VLOOKUP($G1133,county_facts!$A:$BB,12,FALSE)</f>
        <v>72.2</v>
      </c>
      <c r="Q1133">
        <f>VLOOKUP($G1133,county_facts!$A:$BB,13,FALSE)</f>
        <v>11.6</v>
      </c>
      <c r="R1133">
        <f>VLOOKUP($G1133,county_facts!$A:$BB,14,FALSE)</f>
        <v>1.2</v>
      </c>
      <c r="S1133">
        <f>VLOOKUP($G1133,county_facts!$A:$BB,15,FALSE)</f>
        <v>9.9</v>
      </c>
      <c r="T1133">
        <f>VLOOKUP($G1133,county_facts!$A:$BB,16,FALSE)</f>
        <v>0.8</v>
      </c>
      <c r="U1133">
        <f>VLOOKUP($G1133,county_facts!$A:$BB,17,FALSE)</f>
        <v>4.3</v>
      </c>
      <c r="V1133">
        <f>VLOOKUP($G1133,county_facts!$A:$BB,18,FALSE)</f>
        <v>30.3</v>
      </c>
      <c r="W1133">
        <f>VLOOKUP($G1133,county_facts!$A:$BB,19,FALSE)</f>
        <v>45.3</v>
      </c>
      <c r="X1133">
        <f>VLOOKUP($G1133,county_facts!$A:$BB,20,FALSE)</f>
        <v>76.8</v>
      </c>
      <c r="Y1133">
        <f>VLOOKUP($G1133,county_facts!$A:$BB,21,FALSE)</f>
        <v>21.8</v>
      </c>
      <c r="Z1133">
        <f>VLOOKUP($G1133,county_facts!$A:$BB,22,FALSE)</f>
        <v>33.4</v>
      </c>
      <c r="AA1133">
        <f>VLOOKUP($G1133,county_facts!$A:$BB,23,FALSE)</f>
        <v>83.9</v>
      </c>
      <c r="AB1133">
        <f>VLOOKUP($G1133,county_facts!$A:$BB,24,FALSE)</f>
        <v>22.1</v>
      </c>
      <c r="AC1133">
        <f>VLOOKUP($G1133,county_facts!$A:$BB,25,FALSE)</f>
        <v>151360</v>
      </c>
      <c r="AD1133">
        <f>VLOOKUP($G1133,county_facts!$A:$BB,26,FALSE)</f>
        <v>24.1</v>
      </c>
      <c r="AE1133">
        <f>VLOOKUP($G1133,county_facts!$A:$BB,27,FALSE)</f>
        <v>863010</v>
      </c>
      <c r="AF1133">
        <f>VLOOKUP($G1133,county_facts!$A:$BB,28,FALSE)</f>
        <v>54.4</v>
      </c>
      <c r="AG1133">
        <f>VLOOKUP($G1133,county_facts!$A:$BB,29,FALSE)</f>
        <v>33.4</v>
      </c>
      <c r="AH1133">
        <f>VLOOKUP($G1133,county_facts!$A:$BB,30,FALSE)</f>
        <v>165000</v>
      </c>
      <c r="AI1133">
        <f>VLOOKUP($G1133,county_facts!$A:$BB,31,FALSE)</f>
        <v>710058</v>
      </c>
      <c r="AJ1133">
        <f>VLOOKUP($G1133,county_facts!$A:$BB,32,FALSE)</f>
        <v>2.75</v>
      </c>
      <c r="AK1133">
        <f>VLOOKUP($G1133,county_facts!$A:$BB,33,FALSE)</f>
        <v>26217</v>
      </c>
      <c r="AL1133">
        <f>VLOOKUP($G1133,county_facts!$A:$BB,34,FALSE)</f>
        <v>52873</v>
      </c>
      <c r="AM1133">
        <f>VLOOKUP($G1133,county_facts!$A:$BB,35,FALSE)</f>
        <v>15.1</v>
      </c>
      <c r="AN1133">
        <f>VLOOKUP($G1133,county_facts!$A:$BB,36,FALSE)</f>
        <v>40969</v>
      </c>
      <c r="AO1133">
        <f>VLOOKUP($G1133,county_facts!$A:$BB,37,FALSE)</f>
        <v>767816</v>
      </c>
      <c r="AP1133">
        <f>VLOOKUP($G1133,county_facts!$A:$BB,38,FALSE)</f>
        <v>3.5</v>
      </c>
      <c r="AQ1133">
        <f>VLOOKUP($G1133,county_facts!$A:$BB,39,FALSE)</f>
        <v>141658</v>
      </c>
      <c r="AR1133">
        <f>VLOOKUP($G1133,county_facts!$A:$BB,40,FALSE)</f>
        <v>152145</v>
      </c>
      <c r="AS1133">
        <f>VLOOKUP($G1133,county_facts!$A:$BB,41,FALSE)</f>
        <v>5.2</v>
      </c>
      <c r="AT1133">
        <f>VLOOKUP($G1133,county_facts!$A:$BB,42,FALSE)</f>
        <v>0.7</v>
      </c>
      <c r="AU1133">
        <f>VLOOKUP($G1133,county_facts!$A:$BB,43,FALSE)</f>
        <v>9.8000000000000007</v>
      </c>
      <c r="AV1133">
        <f>VLOOKUP($G1133,county_facts!$A:$BB,44,FALSE)</f>
        <v>0.3</v>
      </c>
      <c r="AW1133">
        <f>VLOOKUP($G1133,county_facts!$A:$BB,45,FALSE)</f>
        <v>9.4</v>
      </c>
      <c r="AX1133">
        <f>VLOOKUP($G1133,county_facts!$A:$BB,46,FALSE)</f>
        <v>29.3</v>
      </c>
      <c r="AY1133">
        <f>VLOOKUP($G1133,county_facts!$A:$BB,47,FALSE)</f>
        <v>7180673</v>
      </c>
      <c r="AZ1133">
        <f>VLOOKUP($G1133,county_facts!$A:$BB,48,FALSE)</f>
        <v>11493073</v>
      </c>
      <c r="BA1133">
        <f>VLOOKUP($G1133,county_facts!$A:$BB,49,FALSE)</f>
        <v>26676633</v>
      </c>
      <c r="BB1133">
        <f>VLOOKUP($G1133,county_facts!$A:$BB,50,FALSE)</f>
        <v>14509</v>
      </c>
      <c r="BC1133">
        <f>VLOOKUP($G1133,county_facts!$A:$BB,51,FALSE)</f>
        <v>24857836</v>
      </c>
      <c r="BD1133">
        <f>VLOOKUP($G1133,county_facts!$A:$BB,52,FALSE)</f>
        <v>10036</v>
      </c>
      <c r="BE1133">
        <f>VLOOKUP($G1133,county_facts!$A:$BB,53,FALSE)</f>
        <v>7891.43</v>
      </c>
      <c r="BF1133">
        <f>VLOOKUP($G1133,county_facts!$A:$BB,54,FALSE)</f>
        <v>247.3</v>
      </c>
    </row>
    <row r="1134" spans="1:58" x14ac:dyDescent="0.3">
      <c r="A1134" t="s">
        <v>9</v>
      </c>
      <c r="B1134" t="s">
        <v>390</v>
      </c>
      <c r="C1134">
        <v>31</v>
      </c>
      <c r="D1134" t="s">
        <v>382</v>
      </c>
      <c r="E1134">
        <v>43</v>
      </c>
      <c r="F1134">
        <v>0.72093023300000003</v>
      </c>
      <c r="G1134">
        <v>32001</v>
      </c>
      <c r="H1134">
        <f>VLOOKUP($G1134,county_facts!$A:$BB,4,FALSE)</f>
        <v>23989</v>
      </c>
      <c r="I1134">
        <f>VLOOKUP($G1134,county_facts!$A:$BB,5,FALSE)</f>
        <v>24877</v>
      </c>
      <c r="J1134">
        <f>VLOOKUP($G1134,county_facts!$A:$BB,6,FALSE)</f>
        <v>-3.6</v>
      </c>
      <c r="K1134">
        <f>VLOOKUP($G1134,county_facts!$A:$BB,7,FALSE)</f>
        <v>24877</v>
      </c>
      <c r="L1134">
        <f>VLOOKUP($G1134,county_facts!$A:$BB,8,FALSE)</f>
        <v>6.5</v>
      </c>
      <c r="M1134">
        <f>VLOOKUP($G1134,county_facts!$A:$BB,9,FALSE)</f>
        <v>23.3</v>
      </c>
      <c r="N1134">
        <f>VLOOKUP($G1134,county_facts!$A:$BB,10,FALSE)</f>
        <v>18</v>
      </c>
      <c r="O1134">
        <f>VLOOKUP($G1134,county_facts!$A:$BB,11,FALSE)</f>
        <v>49.4</v>
      </c>
      <c r="P1134">
        <f>VLOOKUP($G1134,county_facts!$A:$BB,12,FALSE)</f>
        <v>85.2</v>
      </c>
      <c r="Q1134">
        <f>VLOOKUP($G1134,county_facts!$A:$BB,13,FALSE)</f>
        <v>2.2000000000000002</v>
      </c>
      <c r="R1134">
        <f>VLOOKUP($G1134,county_facts!$A:$BB,14,FALSE)</f>
        <v>5.2</v>
      </c>
      <c r="S1134">
        <f>VLOOKUP($G1134,county_facts!$A:$BB,15,FALSE)</f>
        <v>3.1</v>
      </c>
      <c r="T1134">
        <f>VLOOKUP($G1134,county_facts!$A:$BB,16,FALSE)</f>
        <v>0.3</v>
      </c>
      <c r="U1134">
        <f>VLOOKUP($G1134,county_facts!$A:$BB,17,FALSE)</f>
        <v>4.0999999999999996</v>
      </c>
      <c r="V1134">
        <f>VLOOKUP($G1134,county_facts!$A:$BB,18,FALSE)</f>
        <v>13.3</v>
      </c>
      <c r="W1134">
        <f>VLOOKUP($G1134,county_facts!$A:$BB,19,FALSE)</f>
        <v>74.3</v>
      </c>
      <c r="X1134">
        <f>VLOOKUP($G1134,county_facts!$A:$BB,20,FALSE)</f>
        <v>78</v>
      </c>
      <c r="Y1134">
        <f>VLOOKUP($G1134,county_facts!$A:$BB,21,FALSE)</f>
        <v>5.9</v>
      </c>
      <c r="Z1134">
        <f>VLOOKUP($G1134,county_facts!$A:$BB,22,FALSE)</f>
        <v>11.4</v>
      </c>
      <c r="AA1134">
        <f>VLOOKUP($G1134,county_facts!$A:$BB,23,FALSE)</f>
        <v>89.2</v>
      </c>
      <c r="AB1134">
        <f>VLOOKUP($G1134,county_facts!$A:$BB,24,FALSE)</f>
        <v>16.8</v>
      </c>
      <c r="AC1134">
        <f>VLOOKUP($G1134,county_facts!$A:$BB,25,FALSE)</f>
        <v>3528</v>
      </c>
      <c r="AD1134">
        <f>VLOOKUP($G1134,county_facts!$A:$BB,26,FALSE)</f>
        <v>18.2</v>
      </c>
      <c r="AE1134">
        <f>VLOOKUP($G1134,county_facts!$A:$BB,27,FALSE)</f>
        <v>10686</v>
      </c>
      <c r="AF1134">
        <f>VLOOKUP($G1134,county_facts!$A:$BB,28,FALSE)</f>
        <v>61.9</v>
      </c>
      <c r="AG1134">
        <f>VLOOKUP($G1134,county_facts!$A:$BB,29,FALSE)</f>
        <v>14</v>
      </c>
      <c r="AH1134">
        <f>VLOOKUP($G1134,county_facts!$A:$BB,30,FALSE)</f>
        <v>153300</v>
      </c>
      <c r="AI1134">
        <f>VLOOKUP($G1134,county_facts!$A:$BB,31,FALSE)</f>
        <v>9253</v>
      </c>
      <c r="AJ1134">
        <f>VLOOKUP($G1134,county_facts!$A:$BB,32,FALSE)</f>
        <v>2.61</v>
      </c>
      <c r="AK1134">
        <f>VLOOKUP($G1134,county_facts!$A:$BB,33,FALSE)</f>
        <v>24716</v>
      </c>
      <c r="AL1134">
        <f>VLOOKUP($G1134,county_facts!$A:$BB,34,FALSE)</f>
        <v>49830</v>
      </c>
      <c r="AM1134">
        <f>VLOOKUP($G1134,county_facts!$A:$BB,35,FALSE)</f>
        <v>15</v>
      </c>
      <c r="AN1134">
        <f>VLOOKUP($G1134,county_facts!$A:$BB,36,FALSE)</f>
        <v>485</v>
      </c>
      <c r="AO1134">
        <f>VLOOKUP($G1134,county_facts!$A:$BB,37,FALSE)</f>
        <v>5159</v>
      </c>
      <c r="AP1134">
        <f>VLOOKUP($G1134,county_facts!$A:$BB,38,FALSE)</f>
        <v>5.9</v>
      </c>
      <c r="AQ1134">
        <f>VLOOKUP($G1134,county_facts!$A:$BB,39,FALSE)</f>
        <v>1130</v>
      </c>
      <c r="AR1134">
        <f>VLOOKUP($G1134,county_facts!$A:$BB,40,FALSE)</f>
        <v>1601</v>
      </c>
      <c r="AS1134">
        <f>VLOOKUP($G1134,county_facts!$A:$BB,41,FALSE)</f>
        <v>0</v>
      </c>
      <c r="AT1134">
        <f>VLOOKUP($G1134,county_facts!$A:$BB,42,FALSE)</f>
        <v>4.0999999999999996</v>
      </c>
      <c r="AU1134">
        <f>VLOOKUP($G1134,county_facts!$A:$BB,43,FALSE)</f>
        <v>0</v>
      </c>
      <c r="AV1134">
        <f>VLOOKUP($G1134,county_facts!$A:$BB,44,FALSE)</f>
        <v>0</v>
      </c>
      <c r="AW1134">
        <f>VLOOKUP($G1134,county_facts!$A:$BB,45,FALSE)</f>
        <v>0</v>
      </c>
      <c r="AX1134">
        <f>VLOOKUP($G1134,county_facts!$A:$BB,46,FALSE)</f>
        <v>26.4</v>
      </c>
      <c r="AY1134">
        <f>VLOOKUP($G1134,county_facts!$A:$BB,47,FALSE)</f>
        <v>0</v>
      </c>
      <c r="AZ1134">
        <f>VLOOKUP($G1134,county_facts!$A:$BB,48,FALSE)</f>
        <v>33256</v>
      </c>
      <c r="BA1134">
        <f>VLOOKUP($G1134,county_facts!$A:$BB,49,FALSE)</f>
        <v>265255</v>
      </c>
      <c r="BB1134">
        <f>VLOOKUP($G1134,county_facts!$A:$BB,50,FALSE)</f>
        <v>10725</v>
      </c>
      <c r="BC1134">
        <f>VLOOKUP($G1134,county_facts!$A:$BB,51,FALSE)</f>
        <v>33010</v>
      </c>
      <c r="BD1134">
        <f>VLOOKUP($G1134,county_facts!$A:$BB,52,FALSE)</f>
        <v>38</v>
      </c>
      <c r="BE1134">
        <f>VLOOKUP($G1134,county_facts!$A:$BB,53,FALSE)</f>
        <v>4930.46</v>
      </c>
      <c r="BF1134">
        <f>VLOOKUP($G1134,county_facts!$A:$BB,54,FALSE)</f>
        <v>5</v>
      </c>
    </row>
    <row r="1135" spans="1:58" x14ac:dyDescent="0.3">
      <c r="A1135" t="s">
        <v>6</v>
      </c>
      <c r="B1135" t="s">
        <v>390</v>
      </c>
      <c r="C1135">
        <v>12</v>
      </c>
      <c r="D1135" t="s">
        <v>382</v>
      </c>
      <c r="E1135">
        <v>43</v>
      </c>
      <c r="F1135">
        <v>0.27906976700000002</v>
      </c>
      <c r="G1135">
        <v>32001</v>
      </c>
      <c r="H1135">
        <f>VLOOKUP($G1135,county_facts!$A:$BB,4,FALSE)</f>
        <v>23989</v>
      </c>
      <c r="I1135">
        <f>VLOOKUP($G1135,county_facts!$A:$BB,5,FALSE)</f>
        <v>24877</v>
      </c>
      <c r="J1135">
        <f>VLOOKUP($G1135,county_facts!$A:$BB,6,FALSE)</f>
        <v>-3.6</v>
      </c>
      <c r="K1135">
        <f>VLOOKUP($G1135,county_facts!$A:$BB,7,FALSE)</f>
        <v>24877</v>
      </c>
      <c r="L1135">
        <f>VLOOKUP($G1135,county_facts!$A:$BB,8,FALSE)</f>
        <v>6.5</v>
      </c>
      <c r="M1135">
        <f>VLOOKUP($G1135,county_facts!$A:$BB,9,FALSE)</f>
        <v>23.3</v>
      </c>
      <c r="N1135">
        <f>VLOOKUP($G1135,county_facts!$A:$BB,10,FALSE)</f>
        <v>18</v>
      </c>
      <c r="O1135">
        <f>VLOOKUP($G1135,county_facts!$A:$BB,11,FALSE)</f>
        <v>49.4</v>
      </c>
      <c r="P1135">
        <f>VLOOKUP($G1135,county_facts!$A:$BB,12,FALSE)</f>
        <v>85.2</v>
      </c>
      <c r="Q1135">
        <f>VLOOKUP($G1135,county_facts!$A:$BB,13,FALSE)</f>
        <v>2.2000000000000002</v>
      </c>
      <c r="R1135">
        <f>VLOOKUP($G1135,county_facts!$A:$BB,14,FALSE)</f>
        <v>5.2</v>
      </c>
      <c r="S1135">
        <f>VLOOKUP($G1135,county_facts!$A:$BB,15,FALSE)</f>
        <v>3.1</v>
      </c>
      <c r="T1135">
        <f>VLOOKUP($G1135,county_facts!$A:$BB,16,FALSE)</f>
        <v>0.3</v>
      </c>
      <c r="U1135">
        <f>VLOOKUP($G1135,county_facts!$A:$BB,17,FALSE)</f>
        <v>4.0999999999999996</v>
      </c>
      <c r="V1135">
        <f>VLOOKUP($G1135,county_facts!$A:$BB,18,FALSE)</f>
        <v>13.3</v>
      </c>
      <c r="W1135">
        <f>VLOOKUP($G1135,county_facts!$A:$BB,19,FALSE)</f>
        <v>74.3</v>
      </c>
      <c r="X1135">
        <f>VLOOKUP($G1135,county_facts!$A:$BB,20,FALSE)</f>
        <v>78</v>
      </c>
      <c r="Y1135">
        <f>VLOOKUP($G1135,county_facts!$A:$BB,21,FALSE)</f>
        <v>5.9</v>
      </c>
      <c r="Z1135">
        <f>VLOOKUP($G1135,county_facts!$A:$BB,22,FALSE)</f>
        <v>11.4</v>
      </c>
      <c r="AA1135">
        <f>VLOOKUP($G1135,county_facts!$A:$BB,23,FALSE)</f>
        <v>89.2</v>
      </c>
      <c r="AB1135">
        <f>VLOOKUP($G1135,county_facts!$A:$BB,24,FALSE)</f>
        <v>16.8</v>
      </c>
      <c r="AC1135">
        <f>VLOOKUP($G1135,county_facts!$A:$BB,25,FALSE)</f>
        <v>3528</v>
      </c>
      <c r="AD1135">
        <f>VLOOKUP($G1135,county_facts!$A:$BB,26,FALSE)</f>
        <v>18.2</v>
      </c>
      <c r="AE1135">
        <f>VLOOKUP($G1135,county_facts!$A:$BB,27,FALSE)</f>
        <v>10686</v>
      </c>
      <c r="AF1135">
        <f>VLOOKUP($G1135,county_facts!$A:$BB,28,FALSE)</f>
        <v>61.9</v>
      </c>
      <c r="AG1135">
        <f>VLOOKUP($G1135,county_facts!$A:$BB,29,FALSE)</f>
        <v>14</v>
      </c>
      <c r="AH1135">
        <f>VLOOKUP($G1135,county_facts!$A:$BB,30,FALSE)</f>
        <v>153300</v>
      </c>
      <c r="AI1135">
        <f>VLOOKUP($G1135,county_facts!$A:$BB,31,FALSE)</f>
        <v>9253</v>
      </c>
      <c r="AJ1135">
        <f>VLOOKUP($G1135,county_facts!$A:$BB,32,FALSE)</f>
        <v>2.61</v>
      </c>
      <c r="AK1135">
        <f>VLOOKUP($G1135,county_facts!$A:$BB,33,FALSE)</f>
        <v>24716</v>
      </c>
      <c r="AL1135">
        <f>VLOOKUP($G1135,county_facts!$A:$BB,34,FALSE)</f>
        <v>49830</v>
      </c>
      <c r="AM1135">
        <f>VLOOKUP($G1135,county_facts!$A:$BB,35,FALSE)</f>
        <v>15</v>
      </c>
      <c r="AN1135">
        <f>VLOOKUP($G1135,county_facts!$A:$BB,36,FALSE)</f>
        <v>485</v>
      </c>
      <c r="AO1135">
        <f>VLOOKUP($G1135,county_facts!$A:$BB,37,FALSE)</f>
        <v>5159</v>
      </c>
      <c r="AP1135">
        <f>VLOOKUP($G1135,county_facts!$A:$BB,38,FALSE)</f>
        <v>5.9</v>
      </c>
      <c r="AQ1135">
        <f>VLOOKUP($G1135,county_facts!$A:$BB,39,FALSE)</f>
        <v>1130</v>
      </c>
      <c r="AR1135">
        <f>VLOOKUP($G1135,county_facts!$A:$BB,40,FALSE)</f>
        <v>1601</v>
      </c>
      <c r="AS1135">
        <f>VLOOKUP($G1135,county_facts!$A:$BB,41,FALSE)</f>
        <v>0</v>
      </c>
      <c r="AT1135">
        <f>VLOOKUP($G1135,county_facts!$A:$BB,42,FALSE)</f>
        <v>4.0999999999999996</v>
      </c>
      <c r="AU1135">
        <f>VLOOKUP($G1135,county_facts!$A:$BB,43,FALSE)</f>
        <v>0</v>
      </c>
      <c r="AV1135">
        <f>VLOOKUP($G1135,county_facts!$A:$BB,44,FALSE)</f>
        <v>0</v>
      </c>
      <c r="AW1135">
        <f>VLOOKUP($G1135,county_facts!$A:$BB,45,FALSE)</f>
        <v>0</v>
      </c>
      <c r="AX1135">
        <f>VLOOKUP($G1135,county_facts!$A:$BB,46,FALSE)</f>
        <v>26.4</v>
      </c>
      <c r="AY1135">
        <f>VLOOKUP($G1135,county_facts!$A:$BB,47,FALSE)</f>
        <v>0</v>
      </c>
      <c r="AZ1135">
        <f>VLOOKUP($G1135,county_facts!$A:$BB,48,FALSE)</f>
        <v>33256</v>
      </c>
      <c r="BA1135">
        <f>VLOOKUP($G1135,county_facts!$A:$BB,49,FALSE)</f>
        <v>265255</v>
      </c>
      <c r="BB1135">
        <f>VLOOKUP($G1135,county_facts!$A:$BB,50,FALSE)</f>
        <v>10725</v>
      </c>
      <c r="BC1135">
        <f>VLOOKUP($G1135,county_facts!$A:$BB,51,FALSE)</f>
        <v>33010</v>
      </c>
      <c r="BD1135">
        <f>VLOOKUP($G1135,county_facts!$A:$BB,52,FALSE)</f>
        <v>38</v>
      </c>
      <c r="BE1135">
        <f>VLOOKUP($G1135,county_facts!$A:$BB,53,FALSE)</f>
        <v>4930.46</v>
      </c>
      <c r="BF1135">
        <f>VLOOKUP($G1135,county_facts!$A:$BB,54,FALSE)</f>
        <v>5</v>
      </c>
    </row>
    <row r="1136" spans="1:58" x14ac:dyDescent="0.3">
      <c r="A1136" t="s">
        <v>9</v>
      </c>
      <c r="B1136" t="s">
        <v>391</v>
      </c>
      <c r="C1136">
        <v>96</v>
      </c>
      <c r="D1136" t="s">
        <v>382</v>
      </c>
      <c r="E1136">
        <v>106</v>
      </c>
      <c r="F1136">
        <v>0.90566037700000002</v>
      </c>
      <c r="G1136">
        <v>32510</v>
      </c>
      <c r="H1136">
        <f>VLOOKUP($G1136,county_facts!$A:$BB,4,FALSE)</f>
        <v>54522</v>
      </c>
      <c r="I1136">
        <f>VLOOKUP($G1136,county_facts!$A:$BB,5,FALSE)</f>
        <v>55274</v>
      </c>
      <c r="J1136">
        <f>VLOOKUP($G1136,county_facts!$A:$BB,6,FALSE)</f>
        <v>-1.4</v>
      </c>
      <c r="K1136">
        <f>VLOOKUP($G1136,county_facts!$A:$BB,7,FALSE)</f>
        <v>55274</v>
      </c>
      <c r="L1136">
        <f>VLOOKUP($G1136,county_facts!$A:$BB,8,FALSE)</f>
        <v>5.2</v>
      </c>
      <c r="M1136">
        <f>VLOOKUP($G1136,county_facts!$A:$BB,9,FALSE)</f>
        <v>20.5</v>
      </c>
      <c r="N1136">
        <f>VLOOKUP($G1136,county_facts!$A:$BB,10,FALSE)</f>
        <v>19.2</v>
      </c>
      <c r="O1136">
        <f>VLOOKUP($G1136,county_facts!$A:$BB,11,FALSE)</f>
        <v>48.9</v>
      </c>
      <c r="P1136">
        <f>VLOOKUP($G1136,county_facts!$A:$BB,12,FALSE)</f>
        <v>89.5</v>
      </c>
      <c r="Q1136">
        <f>VLOOKUP($G1136,county_facts!$A:$BB,13,FALSE)</f>
        <v>2.2000000000000002</v>
      </c>
      <c r="R1136">
        <f>VLOOKUP($G1136,county_facts!$A:$BB,14,FALSE)</f>
        <v>2.7</v>
      </c>
      <c r="S1136">
        <f>VLOOKUP($G1136,county_facts!$A:$BB,15,FALSE)</f>
        <v>2.2999999999999998</v>
      </c>
      <c r="T1136">
        <f>VLOOKUP($G1136,county_facts!$A:$BB,16,FALSE)</f>
        <v>0.3</v>
      </c>
      <c r="U1136">
        <f>VLOOKUP($G1136,county_facts!$A:$BB,17,FALSE)</f>
        <v>2.9</v>
      </c>
      <c r="V1136">
        <f>VLOOKUP($G1136,county_facts!$A:$BB,18,FALSE)</f>
        <v>22.8</v>
      </c>
      <c r="W1136">
        <f>VLOOKUP($G1136,county_facts!$A:$BB,19,FALSE)</f>
        <v>68.8</v>
      </c>
      <c r="X1136">
        <f>VLOOKUP($G1136,county_facts!$A:$BB,20,FALSE)</f>
        <v>79.099999999999994</v>
      </c>
      <c r="Y1136">
        <f>VLOOKUP($G1136,county_facts!$A:$BB,21,FALSE)</f>
        <v>11</v>
      </c>
      <c r="Z1136">
        <f>VLOOKUP($G1136,county_facts!$A:$BB,22,FALSE)</f>
        <v>19.399999999999999</v>
      </c>
      <c r="AA1136">
        <f>VLOOKUP($G1136,county_facts!$A:$BB,23,FALSE)</f>
        <v>86.4</v>
      </c>
      <c r="AB1136">
        <f>VLOOKUP($G1136,county_facts!$A:$BB,24,FALSE)</f>
        <v>20.100000000000001</v>
      </c>
      <c r="AC1136">
        <f>VLOOKUP($G1136,county_facts!$A:$BB,25,FALSE)</f>
        <v>6232</v>
      </c>
      <c r="AD1136">
        <f>VLOOKUP($G1136,county_facts!$A:$BB,26,FALSE)</f>
        <v>16.600000000000001</v>
      </c>
      <c r="AE1136">
        <f>VLOOKUP($G1136,county_facts!$A:$BB,27,FALSE)</f>
        <v>23464</v>
      </c>
      <c r="AF1136">
        <f>VLOOKUP($G1136,county_facts!$A:$BB,28,FALSE)</f>
        <v>58.1</v>
      </c>
      <c r="AG1136">
        <f>VLOOKUP($G1136,county_facts!$A:$BB,29,FALSE)</f>
        <v>26.7</v>
      </c>
      <c r="AH1136">
        <f>VLOOKUP($G1136,county_facts!$A:$BB,30,FALSE)</f>
        <v>198900</v>
      </c>
      <c r="AI1136">
        <f>VLOOKUP($G1136,county_facts!$A:$BB,31,FALSE)</f>
        <v>21186</v>
      </c>
      <c r="AJ1136">
        <f>VLOOKUP($G1136,county_facts!$A:$BB,32,FALSE)</f>
        <v>2.5</v>
      </c>
      <c r="AK1136">
        <f>VLOOKUP($G1136,county_facts!$A:$BB,33,FALSE)</f>
        <v>26264</v>
      </c>
      <c r="AL1136">
        <f>VLOOKUP($G1136,county_facts!$A:$BB,34,FALSE)</f>
        <v>51957</v>
      </c>
      <c r="AM1136">
        <f>VLOOKUP($G1136,county_facts!$A:$BB,35,FALSE)</f>
        <v>16.2</v>
      </c>
      <c r="AN1136">
        <f>VLOOKUP($G1136,county_facts!$A:$BB,36,FALSE)</f>
        <v>1935</v>
      </c>
      <c r="AO1136">
        <f>VLOOKUP($G1136,county_facts!$A:$BB,37,FALSE)</f>
        <v>20226</v>
      </c>
      <c r="AP1136">
        <f>VLOOKUP($G1136,county_facts!$A:$BB,38,FALSE)</f>
        <v>-5.9</v>
      </c>
      <c r="AQ1136">
        <f>VLOOKUP($G1136,county_facts!$A:$BB,39,FALSE)</f>
        <v>4878</v>
      </c>
      <c r="AR1136">
        <f>VLOOKUP($G1136,county_facts!$A:$BB,40,FALSE)</f>
        <v>8470</v>
      </c>
      <c r="AS1136">
        <f>VLOOKUP($G1136,county_facts!$A:$BB,41,FALSE)</f>
        <v>0.6</v>
      </c>
      <c r="AT1136">
        <f>VLOOKUP($G1136,county_facts!$A:$BB,42,FALSE)</f>
        <v>0.6</v>
      </c>
      <c r="AU1136">
        <f>VLOOKUP($G1136,county_facts!$A:$BB,43,FALSE)</f>
        <v>3.1</v>
      </c>
      <c r="AV1136">
        <f>VLOOKUP($G1136,county_facts!$A:$BB,44,FALSE)</f>
        <v>0</v>
      </c>
      <c r="AW1136">
        <f>VLOOKUP($G1136,county_facts!$A:$BB,45,FALSE)</f>
        <v>5.2</v>
      </c>
      <c r="AX1136">
        <f>VLOOKUP($G1136,county_facts!$A:$BB,46,FALSE)</f>
        <v>20</v>
      </c>
      <c r="AY1136">
        <f>VLOOKUP($G1136,county_facts!$A:$BB,47,FALSE)</f>
        <v>621630</v>
      </c>
      <c r="AZ1136">
        <f>VLOOKUP($G1136,county_facts!$A:$BB,48,FALSE)</f>
        <v>0</v>
      </c>
      <c r="BA1136">
        <f>VLOOKUP($G1136,county_facts!$A:$BB,49,FALSE)</f>
        <v>991506</v>
      </c>
      <c r="BB1136">
        <f>VLOOKUP($G1136,county_facts!$A:$BB,50,FALSE)</f>
        <v>18025</v>
      </c>
      <c r="BC1136">
        <f>VLOOKUP($G1136,county_facts!$A:$BB,51,FALSE)</f>
        <v>127696</v>
      </c>
      <c r="BD1136">
        <f>VLOOKUP($G1136,county_facts!$A:$BB,52,FALSE)</f>
        <v>35</v>
      </c>
      <c r="BE1136">
        <f>VLOOKUP($G1136,county_facts!$A:$BB,53,FALSE)</f>
        <v>144.66</v>
      </c>
      <c r="BF1136">
        <f>VLOOKUP($G1136,county_facts!$A:$BB,54,FALSE)</f>
        <v>382.1</v>
      </c>
    </row>
    <row r="1137" spans="1:58" x14ac:dyDescent="0.3">
      <c r="A1137" t="s">
        <v>6</v>
      </c>
      <c r="B1137" t="s">
        <v>391</v>
      </c>
      <c r="C1137">
        <v>10</v>
      </c>
      <c r="D1137" t="s">
        <v>382</v>
      </c>
      <c r="E1137">
        <v>106</v>
      </c>
      <c r="F1137">
        <v>9.4339622999999997E-2</v>
      </c>
      <c r="G1137">
        <v>32510</v>
      </c>
      <c r="H1137">
        <f>VLOOKUP($G1137,county_facts!$A:$BB,4,FALSE)</f>
        <v>54522</v>
      </c>
      <c r="I1137">
        <f>VLOOKUP($G1137,county_facts!$A:$BB,5,FALSE)</f>
        <v>55274</v>
      </c>
      <c r="J1137">
        <f>VLOOKUP($G1137,county_facts!$A:$BB,6,FALSE)</f>
        <v>-1.4</v>
      </c>
      <c r="K1137">
        <f>VLOOKUP($G1137,county_facts!$A:$BB,7,FALSE)</f>
        <v>55274</v>
      </c>
      <c r="L1137">
        <f>VLOOKUP($G1137,county_facts!$A:$BB,8,FALSE)</f>
        <v>5.2</v>
      </c>
      <c r="M1137">
        <f>VLOOKUP($G1137,county_facts!$A:$BB,9,FALSE)</f>
        <v>20.5</v>
      </c>
      <c r="N1137">
        <f>VLOOKUP($G1137,county_facts!$A:$BB,10,FALSE)</f>
        <v>19.2</v>
      </c>
      <c r="O1137">
        <f>VLOOKUP($G1137,county_facts!$A:$BB,11,FALSE)</f>
        <v>48.9</v>
      </c>
      <c r="P1137">
        <f>VLOOKUP($G1137,county_facts!$A:$BB,12,FALSE)</f>
        <v>89.5</v>
      </c>
      <c r="Q1137">
        <f>VLOOKUP($G1137,county_facts!$A:$BB,13,FALSE)</f>
        <v>2.2000000000000002</v>
      </c>
      <c r="R1137">
        <f>VLOOKUP($G1137,county_facts!$A:$BB,14,FALSE)</f>
        <v>2.7</v>
      </c>
      <c r="S1137">
        <f>VLOOKUP($G1137,county_facts!$A:$BB,15,FALSE)</f>
        <v>2.2999999999999998</v>
      </c>
      <c r="T1137">
        <f>VLOOKUP($G1137,county_facts!$A:$BB,16,FALSE)</f>
        <v>0.3</v>
      </c>
      <c r="U1137">
        <f>VLOOKUP($G1137,county_facts!$A:$BB,17,FALSE)</f>
        <v>2.9</v>
      </c>
      <c r="V1137">
        <f>VLOOKUP($G1137,county_facts!$A:$BB,18,FALSE)</f>
        <v>22.8</v>
      </c>
      <c r="W1137">
        <f>VLOOKUP($G1137,county_facts!$A:$BB,19,FALSE)</f>
        <v>68.8</v>
      </c>
      <c r="X1137">
        <f>VLOOKUP($G1137,county_facts!$A:$BB,20,FALSE)</f>
        <v>79.099999999999994</v>
      </c>
      <c r="Y1137">
        <f>VLOOKUP($G1137,county_facts!$A:$BB,21,FALSE)</f>
        <v>11</v>
      </c>
      <c r="Z1137">
        <f>VLOOKUP($G1137,county_facts!$A:$BB,22,FALSE)</f>
        <v>19.399999999999999</v>
      </c>
      <c r="AA1137">
        <f>VLOOKUP($G1137,county_facts!$A:$BB,23,FALSE)</f>
        <v>86.4</v>
      </c>
      <c r="AB1137">
        <f>VLOOKUP($G1137,county_facts!$A:$BB,24,FALSE)</f>
        <v>20.100000000000001</v>
      </c>
      <c r="AC1137">
        <f>VLOOKUP($G1137,county_facts!$A:$BB,25,FALSE)</f>
        <v>6232</v>
      </c>
      <c r="AD1137">
        <f>VLOOKUP($G1137,county_facts!$A:$BB,26,FALSE)</f>
        <v>16.600000000000001</v>
      </c>
      <c r="AE1137">
        <f>VLOOKUP($G1137,county_facts!$A:$BB,27,FALSE)</f>
        <v>23464</v>
      </c>
      <c r="AF1137">
        <f>VLOOKUP($G1137,county_facts!$A:$BB,28,FALSE)</f>
        <v>58.1</v>
      </c>
      <c r="AG1137">
        <f>VLOOKUP($G1137,county_facts!$A:$BB,29,FALSE)</f>
        <v>26.7</v>
      </c>
      <c r="AH1137">
        <f>VLOOKUP($G1137,county_facts!$A:$BB,30,FALSE)</f>
        <v>198900</v>
      </c>
      <c r="AI1137">
        <f>VLOOKUP($G1137,county_facts!$A:$BB,31,FALSE)</f>
        <v>21186</v>
      </c>
      <c r="AJ1137">
        <f>VLOOKUP($G1137,county_facts!$A:$BB,32,FALSE)</f>
        <v>2.5</v>
      </c>
      <c r="AK1137">
        <f>VLOOKUP($G1137,county_facts!$A:$BB,33,FALSE)</f>
        <v>26264</v>
      </c>
      <c r="AL1137">
        <f>VLOOKUP($G1137,county_facts!$A:$BB,34,FALSE)</f>
        <v>51957</v>
      </c>
      <c r="AM1137">
        <f>VLOOKUP($G1137,county_facts!$A:$BB,35,FALSE)</f>
        <v>16.2</v>
      </c>
      <c r="AN1137">
        <f>VLOOKUP($G1137,county_facts!$A:$BB,36,FALSE)</f>
        <v>1935</v>
      </c>
      <c r="AO1137">
        <f>VLOOKUP($G1137,county_facts!$A:$BB,37,FALSE)</f>
        <v>20226</v>
      </c>
      <c r="AP1137">
        <f>VLOOKUP($G1137,county_facts!$A:$BB,38,FALSE)</f>
        <v>-5.9</v>
      </c>
      <c r="AQ1137">
        <f>VLOOKUP($G1137,county_facts!$A:$BB,39,FALSE)</f>
        <v>4878</v>
      </c>
      <c r="AR1137">
        <f>VLOOKUP($G1137,county_facts!$A:$BB,40,FALSE)</f>
        <v>8470</v>
      </c>
      <c r="AS1137">
        <f>VLOOKUP($G1137,county_facts!$A:$BB,41,FALSE)</f>
        <v>0.6</v>
      </c>
      <c r="AT1137">
        <f>VLOOKUP($G1137,county_facts!$A:$BB,42,FALSE)</f>
        <v>0.6</v>
      </c>
      <c r="AU1137">
        <f>VLOOKUP($G1137,county_facts!$A:$BB,43,FALSE)</f>
        <v>3.1</v>
      </c>
      <c r="AV1137">
        <f>VLOOKUP($G1137,county_facts!$A:$BB,44,FALSE)</f>
        <v>0</v>
      </c>
      <c r="AW1137">
        <f>VLOOKUP($G1137,county_facts!$A:$BB,45,FALSE)</f>
        <v>5.2</v>
      </c>
      <c r="AX1137">
        <f>VLOOKUP($G1137,county_facts!$A:$BB,46,FALSE)</f>
        <v>20</v>
      </c>
      <c r="AY1137">
        <f>VLOOKUP($G1137,county_facts!$A:$BB,47,FALSE)</f>
        <v>621630</v>
      </c>
      <c r="AZ1137">
        <f>VLOOKUP($G1137,county_facts!$A:$BB,48,FALSE)</f>
        <v>0</v>
      </c>
      <c r="BA1137">
        <f>VLOOKUP($G1137,county_facts!$A:$BB,49,FALSE)</f>
        <v>991506</v>
      </c>
      <c r="BB1137">
        <f>VLOOKUP($G1137,county_facts!$A:$BB,50,FALSE)</f>
        <v>18025</v>
      </c>
      <c r="BC1137">
        <f>VLOOKUP($G1137,county_facts!$A:$BB,51,FALSE)</f>
        <v>127696</v>
      </c>
      <c r="BD1137">
        <f>VLOOKUP($G1137,county_facts!$A:$BB,52,FALSE)</f>
        <v>35</v>
      </c>
      <c r="BE1137">
        <f>VLOOKUP($G1137,county_facts!$A:$BB,53,FALSE)</f>
        <v>144.66</v>
      </c>
      <c r="BF1137">
        <f>VLOOKUP($G1137,county_facts!$A:$BB,54,FALSE)</f>
        <v>382.1</v>
      </c>
    </row>
    <row r="1138" spans="1:58" x14ac:dyDescent="0.3">
      <c r="A1138" t="s">
        <v>6</v>
      </c>
      <c r="B1138" t="s">
        <v>480</v>
      </c>
      <c r="C1138">
        <v>142</v>
      </c>
      <c r="D1138" t="s">
        <v>481</v>
      </c>
      <c r="E1138">
        <v>214</v>
      </c>
      <c r="F1138">
        <v>0.66355140199999996</v>
      </c>
      <c r="G1138">
        <v>40151</v>
      </c>
      <c r="H1138">
        <f>VLOOKUP($G1138,county_facts!$A:$BB,4,FALSE)</f>
        <v>9288</v>
      </c>
      <c r="I1138">
        <f>VLOOKUP($G1138,county_facts!$A:$BB,5,FALSE)</f>
        <v>8878</v>
      </c>
      <c r="J1138">
        <f>VLOOKUP($G1138,county_facts!$A:$BB,6,FALSE)</f>
        <v>4.5999999999999996</v>
      </c>
      <c r="K1138">
        <f>VLOOKUP($G1138,county_facts!$A:$BB,7,FALSE)</f>
        <v>8878</v>
      </c>
      <c r="L1138">
        <f>VLOOKUP($G1138,county_facts!$A:$BB,8,FALSE)</f>
        <v>5.9</v>
      </c>
      <c r="M1138">
        <f>VLOOKUP($G1138,county_facts!$A:$BB,9,FALSE)</f>
        <v>20.3</v>
      </c>
      <c r="N1138">
        <f>VLOOKUP($G1138,county_facts!$A:$BB,10,FALSE)</f>
        <v>16.100000000000001</v>
      </c>
      <c r="O1138">
        <f>VLOOKUP($G1138,county_facts!$A:$BB,11,FALSE)</f>
        <v>46.2</v>
      </c>
      <c r="P1138">
        <f>VLOOKUP($G1138,county_facts!$A:$BB,12,FALSE)</f>
        <v>89.7</v>
      </c>
      <c r="Q1138">
        <f>VLOOKUP($G1138,county_facts!$A:$BB,13,FALSE)</f>
        <v>3.3</v>
      </c>
      <c r="R1138">
        <f>VLOOKUP($G1138,county_facts!$A:$BB,14,FALSE)</f>
        <v>2.9</v>
      </c>
      <c r="S1138">
        <f>VLOOKUP($G1138,county_facts!$A:$BB,15,FALSE)</f>
        <v>1.2</v>
      </c>
      <c r="T1138">
        <f>VLOOKUP($G1138,county_facts!$A:$BB,16,FALSE)</f>
        <v>0.1</v>
      </c>
      <c r="U1138">
        <f>VLOOKUP($G1138,county_facts!$A:$BB,17,FALSE)</f>
        <v>2.8</v>
      </c>
      <c r="V1138">
        <f>VLOOKUP($G1138,county_facts!$A:$BB,18,FALSE)</f>
        <v>6.4</v>
      </c>
      <c r="W1138">
        <f>VLOOKUP($G1138,county_facts!$A:$BB,19,FALSE)</f>
        <v>84.2</v>
      </c>
      <c r="X1138">
        <f>VLOOKUP($G1138,county_facts!$A:$BB,20,FALSE)</f>
        <v>79.599999999999994</v>
      </c>
      <c r="Y1138">
        <f>VLOOKUP($G1138,county_facts!$A:$BB,21,FALSE)</f>
        <v>1.1000000000000001</v>
      </c>
      <c r="Z1138">
        <f>VLOOKUP($G1138,county_facts!$A:$BB,22,FALSE)</f>
        <v>4.0999999999999996</v>
      </c>
      <c r="AA1138">
        <f>VLOOKUP($G1138,county_facts!$A:$BB,23,FALSE)</f>
        <v>88.8</v>
      </c>
      <c r="AB1138">
        <f>VLOOKUP($G1138,county_facts!$A:$BB,24,FALSE)</f>
        <v>27.1</v>
      </c>
      <c r="AC1138">
        <f>VLOOKUP($G1138,county_facts!$A:$BB,25,FALSE)</f>
        <v>728</v>
      </c>
      <c r="AD1138">
        <f>VLOOKUP($G1138,county_facts!$A:$BB,26,FALSE)</f>
        <v>15</v>
      </c>
      <c r="AE1138">
        <f>VLOOKUP($G1138,county_facts!$A:$BB,27,FALSE)</f>
        <v>4448</v>
      </c>
      <c r="AF1138">
        <f>VLOOKUP($G1138,county_facts!$A:$BB,28,FALSE)</f>
        <v>66.2</v>
      </c>
      <c r="AG1138">
        <f>VLOOKUP($G1138,county_facts!$A:$BB,29,FALSE)</f>
        <v>10.3</v>
      </c>
      <c r="AH1138">
        <f>VLOOKUP($G1138,county_facts!$A:$BB,30,FALSE)</f>
        <v>80700</v>
      </c>
      <c r="AI1138">
        <f>VLOOKUP($G1138,county_facts!$A:$BB,31,FALSE)</f>
        <v>3439</v>
      </c>
      <c r="AJ1138">
        <f>VLOOKUP($G1138,county_facts!$A:$BB,32,FALSE)</f>
        <v>2.27</v>
      </c>
      <c r="AK1138">
        <f>VLOOKUP($G1138,county_facts!$A:$BB,33,FALSE)</f>
        <v>26022</v>
      </c>
      <c r="AL1138">
        <f>VLOOKUP($G1138,county_facts!$A:$BB,34,FALSE)</f>
        <v>51619</v>
      </c>
      <c r="AM1138">
        <f>VLOOKUP($G1138,county_facts!$A:$BB,35,FALSE)</f>
        <v>15.4</v>
      </c>
      <c r="AN1138">
        <f>VLOOKUP($G1138,county_facts!$A:$BB,36,FALSE)</f>
        <v>284</v>
      </c>
      <c r="AO1138">
        <f>VLOOKUP($G1138,county_facts!$A:$BB,37,FALSE)</f>
        <v>2796</v>
      </c>
      <c r="AP1138">
        <f>VLOOKUP($G1138,county_facts!$A:$BB,38,FALSE)</f>
        <v>7.5</v>
      </c>
      <c r="AQ1138">
        <f>VLOOKUP($G1138,county_facts!$A:$BB,39,FALSE)</f>
        <v>792</v>
      </c>
      <c r="AR1138">
        <f>VLOOKUP($G1138,county_facts!$A:$BB,40,FALSE)</f>
        <v>942</v>
      </c>
      <c r="AS1138">
        <f>VLOOKUP($G1138,county_facts!$A:$BB,41,FALSE)</f>
        <v>0</v>
      </c>
      <c r="AT1138">
        <f>VLOOKUP($G1138,county_facts!$A:$BB,42,FALSE)</f>
        <v>0</v>
      </c>
      <c r="AU1138">
        <f>VLOOKUP($G1138,county_facts!$A:$BB,43,FALSE)</f>
        <v>0</v>
      </c>
      <c r="AV1138">
        <f>VLOOKUP($G1138,county_facts!$A:$BB,44,FALSE)</f>
        <v>0</v>
      </c>
      <c r="AW1138">
        <f>VLOOKUP($G1138,county_facts!$A:$BB,45,FALSE)</f>
        <v>0</v>
      </c>
      <c r="AX1138">
        <f>VLOOKUP($G1138,county_facts!$A:$BB,46,FALSE)</f>
        <v>19.5</v>
      </c>
      <c r="AY1138">
        <f>VLOOKUP($G1138,county_facts!$A:$BB,47,FALSE)</f>
        <v>0</v>
      </c>
      <c r="AZ1138">
        <f>VLOOKUP($G1138,county_facts!$A:$BB,48,FALSE)</f>
        <v>69018</v>
      </c>
      <c r="BA1138">
        <f>VLOOKUP($G1138,county_facts!$A:$BB,49,FALSE)</f>
        <v>99783</v>
      </c>
      <c r="BB1138">
        <f>VLOOKUP($G1138,county_facts!$A:$BB,50,FALSE)</f>
        <v>11779</v>
      </c>
      <c r="BC1138">
        <f>VLOOKUP($G1138,county_facts!$A:$BB,51,FALSE)</f>
        <v>10403</v>
      </c>
      <c r="BD1138">
        <f>VLOOKUP($G1138,county_facts!$A:$BB,52,FALSE)</f>
        <v>1</v>
      </c>
      <c r="BE1138">
        <f>VLOOKUP($G1138,county_facts!$A:$BB,53,FALSE)</f>
        <v>1286.45</v>
      </c>
      <c r="BF1138">
        <f>VLOOKUP($G1138,county_facts!$A:$BB,54,FALSE)</f>
        <v>6.9</v>
      </c>
    </row>
    <row r="1139" spans="1:58" x14ac:dyDescent="0.3">
      <c r="A1139" t="s">
        <v>9</v>
      </c>
      <c r="B1139" t="s">
        <v>480</v>
      </c>
      <c r="C1139">
        <v>72</v>
      </c>
      <c r="D1139" t="s">
        <v>481</v>
      </c>
      <c r="E1139">
        <v>214</v>
      </c>
      <c r="F1139">
        <v>0.33644859799999999</v>
      </c>
      <c r="G1139">
        <v>40151</v>
      </c>
      <c r="H1139">
        <f>VLOOKUP($G1139,county_facts!$A:$BB,4,FALSE)</f>
        <v>9288</v>
      </c>
      <c r="I1139">
        <f>VLOOKUP($G1139,county_facts!$A:$BB,5,FALSE)</f>
        <v>8878</v>
      </c>
      <c r="J1139">
        <f>VLOOKUP($G1139,county_facts!$A:$BB,6,FALSE)</f>
        <v>4.5999999999999996</v>
      </c>
      <c r="K1139">
        <f>VLOOKUP($G1139,county_facts!$A:$BB,7,FALSE)</f>
        <v>8878</v>
      </c>
      <c r="L1139">
        <f>VLOOKUP($G1139,county_facts!$A:$BB,8,FALSE)</f>
        <v>5.9</v>
      </c>
      <c r="M1139">
        <f>VLOOKUP($G1139,county_facts!$A:$BB,9,FALSE)</f>
        <v>20.3</v>
      </c>
      <c r="N1139">
        <f>VLOOKUP($G1139,county_facts!$A:$BB,10,FALSE)</f>
        <v>16.100000000000001</v>
      </c>
      <c r="O1139">
        <f>VLOOKUP($G1139,county_facts!$A:$BB,11,FALSE)</f>
        <v>46.2</v>
      </c>
      <c r="P1139">
        <f>VLOOKUP($G1139,county_facts!$A:$BB,12,FALSE)</f>
        <v>89.7</v>
      </c>
      <c r="Q1139">
        <f>VLOOKUP($G1139,county_facts!$A:$BB,13,FALSE)</f>
        <v>3.3</v>
      </c>
      <c r="R1139">
        <f>VLOOKUP($G1139,county_facts!$A:$BB,14,FALSE)</f>
        <v>2.9</v>
      </c>
      <c r="S1139">
        <f>VLOOKUP($G1139,county_facts!$A:$BB,15,FALSE)</f>
        <v>1.2</v>
      </c>
      <c r="T1139">
        <f>VLOOKUP($G1139,county_facts!$A:$BB,16,FALSE)</f>
        <v>0.1</v>
      </c>
      <c r="U1139">
        <f>VLOOKUP($G1139,county_facts!$A:$BB,17,FALSE)</f>
        <v>2.8</v>
      </c>
      <c r="V1139">
        <f>VLOOKUP($G1139,county_facts!$A:$BB,18,FALSE)</f>
        <v>6.4</v>
      </c>
      <c r="W1139">
        <f>VLOOKUP($G1139,county_facts!$A:$BB,19,FALSE)</f>
        <v>84.2</v>
      </c>
      <c r="X1139">
        <f>VLOOKUP($G1139,county_facts!$A:$BB,20,FALSE)</f>
        <v>79.599999999999994</v>
      </c>
      <c r="Y1139">
        <f>VLOOKUP($G1139,county_facts!$A:$BB,21,FALSE)</f>
        <v>1.1000000000000001</v>
      </c>
      <c r="Z1139">
        <f>VLOOKUP($G1139,county_facts!$A:$BB,22,FALSE)</f>
        <v>4.0999999999999996</v>
      </c>
      <c r="AA1139">
        <f>VLOOKUP($G1139,county_facts!$A:$BB,23,FALSE)</f>
        <v>88.8</v>
      </c>
      <c r="AB1139">
        <f>VLOOKUP($G1139,county_facts!$A:$BB,24,FALSE)</f>
        <v>27.1</v>
      </c>
      <c r="AC1139">
        <f>VLOOKUP($G1139,county_facts!$A:$BB,25,FALSE)</f>
        <v>728</v>
      </c>
      <c r="AD1139">
        <f>VLOOKUP($G1139,county_facts!$A:$BB,26,FALSE)</f>
        <v>15</v>
      </c>
      <c r="AE1139">
        <f>VLOOKUP($G1139,county_facts!$A:$BB,27,FALSE)</f>
        <v>4448</v>
      </c>
      <c r="AF1139">
        <f>VLOOKUP($G1139,county_facts!$A:$BB,28,FALSE)</f>
        <v>66.2</v>
      </c>
      <c r="AG1139">
        <f>VLOOKUP($G1139,county_facts!$A:$BB,29,FALSE)</f>
        <v>10.3</v>
      </c>
      <c r="AH1139">
        <f>VLOOKUP($G1139,county_facts!$A:$BB,30,FALSE)</f>
        <v>80700</v>
      </c>
      <c r="AI1139">
        <f>VLOOKUP($G1139,county_facts!$A:$BB,31,FALSE)</f>
        <v>3439</v>
      </c>
      <c r="AJ1139">
        <f>VLOOKUP($G1139,county_facts!$A:$BB,32,FALSE)</f>
        <v>2.27</v>
      </c>
      <c r="AK1139">
        <f>VLOOKUP($G1139,county_facts!$A:$BB,33,FALSE)</f>
        <v>26022</v>
      </c>
      <c r="AL1139">
        <f>VLOOKUP($G1139,county_facts!$A:$BB,34,FALSE)</f>
        <v>51619</v>
      </c>
      <c r="AM1139">
        <f>VLOOKUP($G1139,county_facts!$A:$BB,35,FALSE)</f>
        <v>15.4</v>
      </c>
      <c r="AN1139">
        <f>VLOOKUP($G1139,county_facts!$A:$BB,36,FALSE)</f>
        <v>284</v>
      </c>
      <c r="AO1139">
        <f>VLOOKUP($G1139,county_facts!$A:$BB,37,FALSE)</f>
        <v>2796</v>
      </c>
      <c r="AP1139">
        <f>VLOOKUP($G1139,county_facts!$A:$BB,38,FALSE)</f>
        <v>7.5</v>
      </c>
      <c r="AQ1139">
        <f>VLOOKUP($G1139,county_facts!$A:$BB,39,FALSE)</f>
        <v>792</v>
      </c>
      <c r="AR1139">
        <f>VLOOKUP($G1139,county_facts!$A:$BB,40,FALSE)</f>
        <v>942</v>
      </c>
      <c r="AS1139">
        <f>VLOOKUP($G1139,county_facts!$A:$BB,41,FALSE)</f>
        <v>0</v>
      </c>
      <c r="AT1139">
        <f>VLOOKUP($G1139,county_facts!$A:$BB,42,FALSE)</f>
        <v>0</v>
      </c>
      <c r="AU1139">
        <f>VLOOKUP($G1139,county_facts!$A:$BB,43,FALSE)</f>
        <v>0</v>
      </c>
      <c r="AV1139">
        <f>VLOOKUP($G1139,county_facts!$A:$BB,44,FALSE)</f>
        <v>0</v>
      </c>
      <c r="AW1139">
        <f>VLOOKUP($G1139,county_facts!$A:$BB,45,FALSE)</f>
        <v>0</v>
      </c>
      <c r="AX1139">
        <f>VLOOKUP($G1139,county_facts!$A:$BB,46,FALSE)</f>
        <v>19.5</v>
      </c>
      <c r="AY1139">
        <f>VLOOKUP($G1139,county_facts!$A:$BB,47,FALSE)</f>
        <v>0</v>
      </c>
      <c r="AZ1139">
        <f>VLOOKUP($G1139,county_facts!$A:$BB,48,FALSE)</f>
        <v>69018</v>
      </c>
      <c r="BA1139">
        <f>VLOOKUP($G1139,county_facts!$A:$BB,49,FALSE)</f>
        <v>99783</v>
      </c>
      <c r="BB1139">
        <f>VLOOKUP($G1139,county_facts!$A:$BB,50,FALSE)</f>
        <v>11779</v>
      </c>
      <c r="BC1139">
        <f>VLOOKUP($G1139,county_facts!$A:$BB,51,FALSE)</f>
        <v>10403</v>
      </c>
      <c r="BD1139">
        <f>VLOOKUP($G1139,county_facts!$A:$BB,52,FALSE)</f>
        <v>1</v>
      </c>
      <c r="BE1139">
        <f>VLOOKUP($G1139,county_facts!$A:$BB,53,FALSE)</f>
        <v>1286.45</v>
      </c>
      <c r="BF1139">
        <f>VLOOKUP($G1139,county_facts!$A:$BB,54,FALSE)</f>
        <v>6.9</v>
      </c>
    </row>
    <row r="1140" spans="1:58" x14ac:dyDescent="0.3">
      <c r="A1140" t="s">
        <v>6</v>
      </c>
      <c r="B1140" t="s">
        <v>482</v>
      </c>
      <c r="C1140">
        <v>213</v>
      </c>
      <c r="D1140" t="s">
        <v>481</v>
      </c>
      <c r="E1140">
        <v>333</v>
      </c>
      <c r="F1140">
        <v>0.63963963999999995</v>
      </c>
      <c r="G1140">
        <v>40149</v>
      </c>
      <c r="H1140">
        <f>VLOOKUP($G1140,county_facts!$A:$BB,4,FALSE)</f>
        <v>11547</v>
      </c>
      <c r="I1140">
        <f>VLOOKUP($G1140,county_facts!$A:$BB,5,FALSE)</f>
        <v>11629</v>
      </c>
      <c r="J1140">
        <f>VLOOKUP($G1140,county_facts!$A:$BB,6,FALSE)</f>
        <v>-0.7</v>
      </c>
      <c r="K1140">
        <f>VLOOKUP($G1140,county_facts!$A:$BB,7,FALSE)</f>
        <v>11629</v>
      </c>
      <c r="L1140">
        <f>VLOOKUP($G1140,county_facts!$A:$BB,8,FALSE)</f>
        <v>6.7</v>
      </c>
      <c r="M1140">
        <f>VLOOKUP($G1140,county_facts!$A:$BB,9,FALSE)</f>
        <v>25.8</v>
      </c>
      <c r="N1140">
        <f>VLOOKUP($G1140,county_facts!$A:$BB,10,FALSE)</f>
        <v>16.5</v>
      </c>
      <c r="O1140">
        <f>VLOOKUP($G1140,county_facts!$A:$BB,11,FALSE)</f>
        <v>49.8</v>
      </c>
      <c r="P1140">
        <f>VLOOKUP($G1140,county_facts!$A:$BB,12,FALSE)</f>
        <v>91.5</v>
      </c>
      <c r="Q1140">
        <f>VLOOKUP($G1140,county_facts!$A:$BB,13,FALSE)</f>
        <v>1.2</v>
      </c>
      <c r="R1140">
        <f>VLOOKUP($G1140,county_facts!$A:$BB,14,FALSE)</f>
        <v>3.9</v>
      </c>
      <c r="S1140">
        <f>VLOOKUP($G1140,county_facts!$A:$BB,15,FALSE)</f>
        <v>0.3</v>
      </c>
      <c r="T1140">
        <f>VLOOKUP($G1140,county_facts!$A:$BB,16,FALSE)</f>
        <v>0</v>
      </c>
      <c r="U1140">
        <f>VLOOKUP($G1140,county_facts!$A:$BB,17,FALSE)</f>
        <v>3</v>
      </c>
      <c r="V1140">
        <f>VLOOKUP($G1140,county_facts!$A:$BB,18,FALSE)</f>
        <v>9.6</v>
      </c>
      <c r="W1140">
        <f>VLOOKUP($G1140,county_facts!$A:$BB,19,FALSE)</f>
        <v>83.9</v>
      </c>
      <c r="X1140">
        <f>VLOOKUP($G1140,county_facts!$A:$BB,20,FALSE)</f>
        <v>85.7</v>
      </c>
      <c r="Y1140">
        <f>VLOOKUP($G1140,county_facts!$A:$BB,21,FALSE)</f>
        <v>2.2999999999999998</v>
      </c>
      <c r="Z1140">
        <f>VLOOKUP($G1140,county_facts!$A:$BB,22,FALSE)</f>
        <v>6</v>
      </c>
      <c r="AA1140">
        <f>VLOOKUP($G1140,county_facts!$A:$BB,23,FALSE)</f>
        <v>85</v>
      </c>
      <c r="AB1140">
        <f>VLOOKUP($G1140,county_facts!$A:$BB,24,FALSE)</f>
        <v>18</v>
      </c>
      <c r="AC1140">
        <f>VLOOKUP($G1140,county_facts!$A:$BB,25,FALSE)</f>
        <v>942</v>
      </c>
      <c r="AD1140">
        <f>VLOOKUP($G1140,county_facts!$A:$BB,26,FALSE)</f>
        <v>22.8</v>
      </c>
      <c r="AE1140">
        <f>VLOOKUP($G1140,county_facts!$A:$BB,27,FALSE)</f>
        <v>5461</v>
      </c>
      <c r="AF1140">
        <f>VLOOKUP($G1140,county_facts!$A:$BB,28,FALSE)</f>
        <v>70.7</v>
      </c>
      <c r="AG1140">
        <f>VLOOKUP($G1140,county_facts!$A:$BB,29,FALSE)</f>
        <v>3.8</v>
      </c>
      <c r="AH1140">
        <f>VLOOKUP($G1140,county_facts!$A:$BB,30,FALSE)</f>
        <v>76500</v>
      </c>
      <c r="AI1140">
        <f>VLOOKUP($G1140,county_facts!$A:$BB,31,FALSE)</f>
        <v>4630</v>
      </c>
      <c r="AJ1140">
        <f>VLOOKUP($G1140,county_facts!$A:$BB,32,FALSE)</f>
        <v>2.48</v>
      </c>
      <c r="AK1140">
        <f>VLOOKUP($G1140,county_facts!$A:$BB,33,FALSE)</f>
        <v>23811</v>
      </c>
      <c r="AL1140">
        <f>VLOOKUP($G1140,county_facts!$A:$BB,34,FALSE)</f>
        <v>46686</v>
      </c>
      <c r="AM1140">
        <f>VLOOKUP($G1140,county_facts!$A:$BB,35,FALSE)</f>
        <v>16.3</v>
      </c>
      <c r="AN1140">
        <f>VLOOKUP($G1140,county_facts!$A:$BB,36,FALSE)</f>
        <v>238</v>
      </c>
      <c r="AO1140">
        <f>VLOOKUP($G1140,county_facts!$A:$BB,37,FALSE)</f>
        <v>1580</v>
      </c>
      <c r="AP1140">
        <f>VLOOKUP($G1140,county_facts!$A:$BB,38,FALSE)</f>
        <v>1.2</v>
      </c>
      <c r="AQ1140">
        <f>VLOOKUP($G1140,county_facts!$A:$BB,39,FALSE)</f>
        <v>843</v>
      </c>
      <c r="AR1140">
        <f>VLOOKUP($G1140,county_facts!$A:$BB,40,FALSE)</f>
        <v>979</v>
      </c>
      <c r="AS1140">
        <f>VLOOKUP($G1140,county_facts!$A:$BB,41,FALSE)</f>
        <v>0</v>
      </c>
      <c r="AT1140">
        <f>VLOOKUP($G1140,county_facts!$A:$BB,42,FALSE)</f>
        <v>0</v>
      </c>
      <c r="AU1140">
        <f>VLOOKUP($G1140,county_facts!$A:$BB,43,FALSE)</f>
        <v>0</v>
      </c>
      <c r="AV1140">
        <f>VLOOKUP($G1140,county_facts!$A:$BB,44,FALSE)</f>
        <v>0</v>
      </c>
      <c r="AW1140">
        <f>VLOOKUP($G1140,county_facts!$A:$BB,45,FALSE)</f>
        <v>0</v>
      </c>
      <c r="AX1140">
        <f>VLOOKUP($G1140,county_facts!$A:$BB,46,FALSE)</f>
        <v>21.3</v>
      </c>
      <c r="AY1140">
        <f>VLOOKUP($G1140,county_facts!$A:$BB,47,FALSE)</f>
        <v>0</v>
      </c>
      <c r="AZ1140">
        <f>VLOOKUP($G1140,county_facts!$A:$BB,48,FALSE)</f>
        <v>38668</v>
      </c>
      <c r="BA1140">
        <f>VLOOKUP($G1140,county_facts!$A:$BB,49,FALSE)</f>
        <v>76437</v>
      </c>
      <c r="BB1140">
        <f>VLOOKUP($G1140,county_facts!$A:$BB,50,FALSE)</f>
        <v>6572</v>
      </c>
      <c r="BC1140">
        <f>VLOOKUP($G1140,county_facts!$A:$BB,51,FALSE)</f>
        <v>3256</v>
      </c>
      <c r="BD1140">
        <f>VLOOKUP($G1140,county_facts!$A:$BB,52,FALSE)</f>
        <v>0</v>
      </c>
      <c r="BE1140">
        <f>VLOOKUP($G1140,county_facts!$A:$BB,53,FALSE)</f>
        <v>1003.17</v>
      </c>
      <c r="BF1140">
        <f>VLOOKUP($G1140,county_facts!$A:$BB,54,FALSE)</f>
        <v>11.6</v>
      </c>
    </row>
    <row r="1141" spans="1:58" x14ac:dyDescent="0.3">
      <c r="A1141" t="s">
        <v>9</v>
      </c>
      <c r="B1141" t="s">
        <v>482</v>
      </c>
      <c r="C1141">
        <v>120</v>
      </c>
      <c r="D1141" t="s">
        <v>481</v>
      </c>
      <c r="E1141">
        <v>333</v>
      </c>
      <c r="F1141">
        <v>0.36036035999999999</v>
      </c>
      <c r="G1141">
        <v>40149</v>
      </c>
      <c r="H1141">
        <f>VLOOKUP($G1141,county_facts!$A:$BB,4,FALSE)</f>
        <v>11547</v>
      </c>
      <c r="I1141">
        <f>VLOOKUP($G1141,county_facts!$A:$BB,5,FALSE)</f>
        <v>11629</v>
      </c>
      <c r="J1141">
        <f>VLOOKUP($G1141,county_facts!$A:$BB,6,FALSE)</f>
        <v>-0.7</v>
      </c>
      <c r="K1141">
        <f>VLOOKUP($G1141,county_facts!$A:$BB,7,FALSE)</f>
        <v>11629</v>
      </c>
      <c r="L1141">
        <f>VLOOKUP($G1141,county_facts!$A:$BB,8,FALSE)</f>
        <v>6.7</v>
      </c>
      <c r="M1141">
        <f>VLOOKUP($G1141,county_facts!$A:$BB,9,FALSE)</f>
        <v>25.8</v>
      </c>
      <c r="N1141">
        <f>VLOOKUP($G1141,county_facts!$A:$BB,10,FALSE)</f>
        <v>16.5</v>
      </c>
      <c r="O1141">
        <f>VLOOKUP($G1141,county_facts!$A:$BB,11,FALSE)</f>
        <v>49.8</v>
      </c>
      <c r="P1141">
        <f>VLOOKUP($G1141,county_facts!$A:$BB,12,FALSE)</f>
        <v>91.5</v>
      </c>
      <c r="Q1141">
        <f>VLOOKUP($G1141,county_facts!$A:$BB,13,FALSE)</f>
        <v>1.2</v>
      </c>
      <c r="R1141">
        <f>VLOOKUP($G1141,county_facts!$A:$BB,14,FALSE)</f>
        <v>3.9</v>
      </c>
      <c r="S1141">
        <f>VLOOKUP($G1141,county_facts!$A:$BB,15,FALSE)</f>
        <v>0.3</v>
      </c>
      <c r="T1141">
        <f>VLOOKUP($G1141,county_facts!$A:$BB,16,FALSE)</f>
        <v>0</v>
      </c>
      <c r="U1141">
        <f>VLOOKUP($G1141,county_facts!$A:$BB,17,FALSE)</f>
        <v>3</v>
      </c>
      <c r="V1141">
        <f>VLOOKUP($G1141,county_facts!$A:$BB,18,FALSE)</f>
        <v>9.6</v>
      </c>
      <c r="W1141">
        <f>VLOOKUP($G1141,county_facts!$A:$BB,19,FALSE)</f>
        <v>83.9</v>
      </c>
      <c r="X1141">
        <f>VLOOKUP($G1141,county_facts!$A:$BB,20,FALSE)</f>
        <v>85.7</v>
      </c>
      <c r="Y1141">
        <f>VLOOKUP($G1141,county_facts!$A:$BB,21,FALSE)</f>
        <v>2.2999999999999998</v>
      </c>
      <c r="Z1141">
        <f>VLOOKUP($G1141,county_facts!$A:$BB,22,FALSE)</f>
        <v>6</v>
      </c>
      <c r="AA1141">
        <f>VLOOKUP($G1141,county_facts!$A:$BB,23,FALSE)</f>
        <v>85</v>
      </c>
      <c r="AB1141">
        <f>VLOOKUP($G1141,county_facts!$A:$BB,24,FALSE)</f>
        <v>18</v>
      </c>
      <c r="AC1141">
        <f>VLOOKUP($G1141,county_facts!$A:$BB,25,FALSE)</f>
        <v>942</v>
      </c>
      <c r="AD1141">
        <f>VLOOKUP($G1141,county_facts!$A:$BB,26,FALSE)</f>
        <v>22.8</v>
      </c>
      <c r="AE1141">
        <f>VLOOKUP($G1141,county_facts!$A:$BB,27,FALSE)</f>
        <v>5461</v>
      </c>
      <c r="AF1141">
        <f>VLOOKUP($G1141,county_facts!$A:$BB,28,FALSE)</f>
        <v>70.7</v>
      </c>
      <c r="AG1141">
        <f>VLOOKUP($G1141,county_facts!$A:$BB,29,FALSE)</f>
        <v>3.8</v>
      </c>
      <c r="AH1141">
        <f>VLOOKUP($G1141,county_facts!$A:$BB,30,FALSE)</f>
        <v>76500</v>
      </c>
      <c r="AI1141">
        <f>VLOOKUP($G1141,county_facts!$A:$BB,31,FALSE)</f>
        <v>4630</v>
      </c>
      <c r="AJ1141">
        <f>VLOOKUP($G1141,county_facts!$A:$BB,32,FALSE)</f>
        <v>2.48</v>
      </c>
      <c r="AK1141">
        <f>VLOOKUP($G1141,county_facts!$A:$BB,33,FALSE)</f>
        <v>23811</v>
      </c>
      <c r="AL1141">
        <f>VLOOKUP($G1141,county_facts!$A:$BB,34,FALSE)</f>
        <v>46686</v>
      </c>
      <c r="AM1141">
        <f>VLOOKUP($G1141,county_facts!$A:$BB,35,FALSE)</f>
        <v>16.3</v>
      </c>
      <c r="AN1141">
        <f>VLOOKUP($G1141,county_facts!$A:$BB,36,FALSE)</f>
        <v>238</v>
      </c>
      <c r="AO1141">
        <f>VLOOKUP($G1141,county_facts!$A:$BB,37,FALSE)</f>
        <v>1580</v>
      </c>
      <c r="AP1141">
        <f>VLOOKUP($G1141,county_facts!$A:$BB,38,FALSE)</f>
        <v>1.2</v>
      </c>
      <c r="AQ1141">
        <f>VLOOKUP($G1141,county_facts!$A:$BB,39,FALSE)</f>
        <v>843</v>
      </c>
      <c r="AR1141">
        <f>VLOOKUP($G1141,county_facts!$A:$BB,40,FALSE)</f>
        <v>979</v>
      </c>
      <c r="AS1141">
        <f>VLOOKUP($G1141,county_facts!$A:$BB,41,FALSE)</f>
        <v>0</v>
      </c>
      <c r="AT1141">
        <f>VLOOKUP($G1141,county_facts!$A:$BB,42,FALSE)</f>
        <v>0</v>
      </c>
      <c r="AU1141">
        <f>VLOOKUP($G1141,county_facts!$A:$BB,43,FALSE)</f>
        <v>0</v>
      </c>
      <c r="AV1141">
        <f>VLOOKUP($G1141,county_facts!$A:$BB,44,FALSE)</f>
        <v>0</v>
      </c>
      <c r="AW1141">
        <f>VLOOKUP($G1141,county_facts!$A:$BB,45,FALSE)</f>
        <v>0</v>
      </c>
      <c r="AX1141">
        <f>VLOOKUP($G1141,county_facts!$A:$BB,46,FALSE)</f>
        <v>21.3</v>
      </c>
      <c r="AY1141">
        <f>VLOOKUP($G1141,county_facts!$A:$BB,47,FALSE)</f>
        <v>0</v>
      </c>
      <c r="AZ1141">
        <f>VLOOKUP($G1141,county_facts!$A:$BB,48,FALSE)</f>
        <v>38668</v>
      </c>
      <c r="BA1141">
        <f>VLOOKUP($G1141,county_facts!$A:$BB,49,FALSE)</f>
        <v>76437</v>
      </c>
      <c r="BB1141">
        <f>VLOOKUP($G1141,county_facts!$A:$BB,50,FALSE)</f>
        <v>6572</v>
      </c>
      <c r="BC1141">
        <f>VLOOKUP($G1141,county_facts!$A:$BB,51,FALSE)</f>
        <v>3256</v>
      </c>
      <c r="BD1141">
        <f>VLOOKUP($G1141,county_facts!$A:$BB,52,FALSE)</f>
        <v>0</v>
      </c>
      <c r="BE1141">
        <f>VLOOKUP($G1141,county_facts!$A:$BB,53,FALSE)</f>
        <v>1003.17</v>
      </c>
      <c r="BF1141">
        <f>VLOOKUP($G1141,county_facts!$A:$BB,54,FALSE)</f>
        <v>11.6</v>
      </c>
    </row>
    <row r="1142" spans="1:58" x14ac:dyDescent="0.3">
      <c r="A1142" t="s">
        <v>6</v>
      </c>
      <c r="B1142" t="s">
        <v>10</v>
      </c>
      <c r="C1142">
        <v>1385</v>
      </c>
      <c r="D1142" t="s">
        <v>481</v>
      </c>
      <c r="E1142">
        <v>2096</v>
      </c>
      <c r="F1142">
        <v>0.660782443</v>
      </c>
      <c r="G1142">
        <v>40147</v>
      </c>
      <c r="H1142">
        <f>VLOOKUP($G1142,county_facts!$A:$BB,4,FALSE)</f>
        <v>51937</v>
      </c>
      <c r="I1142">
        <f>VLOOKUP($G1142,county_facts!$A:$BB,5,FALSE)</f>
        <v>50977</v>
      </c>
      <c r="J1142">
        <f>VLOOKUP($G1142,county_facts!$A:$BB,6,FALSE)</f>
        <v>1.9</v>
      </c>
      <c r="K1142">
        <f>VLOOKUP($G1142,county_facts!$A:$BB,7,FALSE)</f>
        <v>50976</v>
      </c>
      <c r="L1142">
        <f>VLOOKUP($G1142,county_facts!$A:$BB,8,FALSE)</f>
        <v>6.4</v>
      </c>
      <c r="M1142">
        <f>VLOOKUP($G1142,county_facts!$A:$BB,9,FALSE)</f>
        <v>23.7</v>
      </c>
      <c r="N1142">
        <f>VLOOKUP($G1142,county_facts!$A:$BB,10,FALSE)</f>
        <v>18.600000000000001</v>
      </c>
      <c r="O1142">
        <f>VLOOKUP($G1142,county_facts!$A:$BB,11,FALSE)</f>
        <v>51.4</v>
      </c>
      <c r="P1142">
        <f>VLOOKUP($G1142,county_facts!$A:$BB,12,FALSE)</f>
        <v>78.5</v>
      </c>
      <c r="Q1142">
        <f>VLOOKUP($G1142,county_facts!$A:$BB,13,FALSE)</f>
        <v>2.7</v>
      </c>
      <c r="R1142">
        <f>VLOOKUP($G1142,county_facts!$A:$BB,14,FALSE)</f>
        <v>10.6</v>
      </c>
      <c r="S1142">
        <f>VLOOKUP($G1142,county_facts!$A:$BB,15,FALSE)</f>
        <v>1.7</v>
      </c>
      <c r="T1142">
        <f>VLOOKUP($G1142,county_facts!$A:$BB,16,FALSE)</f>
        <v>0</v>
      </c>
      <c r="U1142">
        <f>VLOOKUP($G1142,county_facts!$A:$BB,17,FALSE)</f>
        <v>6.4</v>
      </c>
      <c r="V1142">
        <f>VLOOKUP($G1142,county_facts!$A:$BB,18,FALSE)</f>
        <v>5.7</v>
      </c>
      <c r="W1142">
        <f>VLOOKUP($G1142,county_facts!$A:$BB,19,FALSE)</f>
        <v>74</v>
      </c>
      <c r="X1142">
        <f>VLOOKUP($G1142,county_facts!$A:$BB,20,FALSE)</f>
        <v>83.4</v>
      </c>
      <c r="Y1142">
        <f>VLOOKUP($G1142,county_facts!$A:$BB,21,FALSE)</f>
        <v>3.1</v>
      </c>
      <c r="Z1142">
        <f>VLOOKUP($G1142,county_facts!$A:$BB,22,FALSE)</f>
        <v>5.5</v>
      </c>
      <c r="AA1142">
        <f>VLOOKUP($G1142,county_facts!$A:$BB,23,FALSE)</f>
        <v>89.4</v>
      </c>
      <c r="AB1142">
        <f>VLOOKUP($G1142,county_facts!$A:$BB,24,FALSE)</f>
        <v>25.2</v>
      </c>
      <c r="AC1142">
        <f>VLOOKUP($G1142,county_facts!$A:$BB,25,FALSE)</f>
        <v>4494</v>
      </c>
      <c r="AD1142">
        <f>VLOOKUP($G1142,county_facts!$A:$BB,26,FALSE)</f>
        <v>17.7</v>
      </c>
      <c r="AE1142">
        <f>VLOOKUP($G1142,county_facts!$A:$BB,27,FALSE)</f>
        <v>23633</v>
      </c>
      <c r="AF1142">
        <f>VLOOKUP($G1142,county_facts!$A:$BB,28,FALSE)</f>
        <v>72.900000000000006</v>
      </c>
      <c r="AG1142">
        <f>VLOOKUP($G1142,county_facts!$A:$BB,29,FALSE)</f>
        <v>11.5</v>
      </c>
      <c r="AH1142">
        <f>VLOOKUP($G1142,county_facts!$A:$BB,30,FALSE)</f>
        <v>111000</v>
      </c>
      <c r="AI1142">
        <f>VLOOKUP($G1142,county_facts!$A:$BB,31,FALSE)</f>
        <v>21332</v>
      </c>
      <c r="AJ1142">
        <f>VLOOKUP($G1142,county_facts!$A:$BB,32,FALSE)</f>
        <v>2.37</v>
      </c>
      <c r="AK1142">
        <f>VLOOKUP($G1142,county_facts!$A:$BB,33,FALSE)</f>
        <v>27053</v>
      </c>
      <c r="AL1142">
        <f>VLOOKUP($G1142,county_facts!$A:$BB,34,FALSE)</f>
        <v>48687</v>
      </c>
      <c r="AM1142">
        <f>VLOOKUP($G1142,county_facts!$A:$BB,35,FALSE)</f>
        <v>14.8</v>
      </c>
      <c r="AN1142">
        <f>VLOOKUP($G1142,county_facts!$A:$BB,36,FALSE)</f>
        <v>1192</v>
      </c>
      <c r="AO1142">
        <f>VLOOKUP($G1142,county_facts!$A:$BB,37,FALSE)</f>
        <v>19631</v>
      </c>
      <c r="AP1142">
        <f>VLOOKUP($G1142,county_facts!$A:$BB,38,FALSE)</f>
        <v>1.8</v>
      </c>
      <c r="AQ1142">
        <f>VLOOKUP($G1142,county_facts!$A:$BB,39,FALSE)</f>
        <v>3163</v>
      </c>
      <c r="AR1142">
        <f>VLOOKUP($G1142,county_facts!$A:$BB,40,FALSE)</f>
        <v>4462</v>
      </c>
      <c r="AS1142">
        <f>VLOOKUP($G1142,county_facts!$A:$BB,41,FALSE)</f>
        <v>0</v>
      </c>
      <c r="AT1142">
        <f>VLOOKUP($G1142,county_facts!$A:$BB,42,FALSE)</f>
        <v>7.1</v>
      </c>
      <c r="AU1142">
        <f>VLOOKUP($G1142,county_facts!$A:$BB,43,FALSE)</f>
        <v>0.9</v>
      </c>
      <c r="AV1142">
        <f>VLOOKUP($G1142,county_facts!$A:$BB,44,FALSE)</f>
        <v>0</v>
      </c>
      <c r="AW1142">
        <f>VLOOKUP($G1142,county_facts!$A:$BB,45,FALSE)</f>
        <v>0</v>
      </c>
      <c r="AX1142">
        <f>VLOOKUP($G1142,county_facts!$A:$BB,46,FALSE)</f>
        <v>21.6</v>
      </c>
      <c r="AY1142">
        <f>VLOOKUP($G1142,county_facts!$A:$BB,47,FALSE)</f>
        <v>353507</v>
      </c>
      <c r="AZ1142">
        <f>VLOOKUP($G1142,county_facts!$A:$BB,48,FALSE)</f>
        <v>0</v>
      </c>
      <c r="BA1142">
        <f>VLOOKUP($G1142,county_facts!$A:$BB,49,FALSE)</f>
        <v>626397</v>
      </c>
      <c r="BB1142">
        <f>VLOOKUP($G1142,county_facts!$A:$BB,50,FALSE)</f>
        <v>12552</v>
      </c>
      <c r="BC1142">
        <f>VLOOKUP($G1142,county_facts!$A:$BB,51,FALSE)</f>
        <v>72525</v>
      </c>
      <c r="BD1142">
        <f>VLOOKUP($G1142,county_facts!$A:$BB,52,FALSE)</f>
        <v>91</v>
      </c>
      <c r="BE1142">
        <f>VLOOKUP($G1142,county_facts!$A:$BB,53,FALSE)</f>
        <v>415.45</v>
      </c>
      <c r="BF1142">
        <f>VLOOKUP($G1142,county_facts!$A:$BB,54,FALSE)</f>
        <v>122.7</v>
      </c>
    </row>
    <row r="1143" spans="1:58" x14ac:dyDescent="0.3">
      <c r="A1143" t="s">
        <v>9</v>
      </c>
      <c r="B1143" t="s">
        <v>10</v>
      </c>
      <c r="C1143">
        <v>711</v>
      </c>
      <c r="D1143" t="s">
        <v>481</v>
      </c>
      <c r="E1143">
        <v>2096</v>
      </c>
      <c r="F1143">
        <v>0.339217557</v>
      </c>
      <c r="G1143">
        <v>40147</v>
      </c>
      <c r="H1143">
        <f>VLOOKUP($G1143,county_facts!$A:$BB,4,FALSE)</f>
        <v>51937</v>
      </c>
      <c r="I1143">
        <f>VLOOKUP($G1143,county_facts!$A:$BB,5,FALSE)</f>
        <v>50977</v>
      </c>
      <c r="J1143">
        <f>VLOOKUP($G1143,county_facts!$A:$BB,6,FALSE)</f>
        <v>1.9</v>
      </c>
      <c r="K1143">
        <f>VLOOKUP($G1143,county_facts!$A:$BB,7,FALSE)</f>
        <v>50976</v>
      </c>
      <c r="L1143">
        <f>VLOOKUP($G1143,county_facts!$A:$BB,8,FALSE)</f>
        <v>6.4</v>
      </c>
      <c r="M1143">
        <f>VLOOKUP($G1143,county_facts!$A:$BB,9,FALSE)</f>
        <v>23.7</v>
      </c>
      <c r="N1143">
        <f>VLOOKUP($G1143,county_facts!$A:$BB,10,FALSE)</f>
        <v>18.600000000000001</v>
      </c>
      <c r="O1143">
        <f>VLOOKUP($G1143,county_facts!$A:$BB,11,FALSE)</f>
        <v>51.4</v>
      </c>
      <c r="P1143">
        <f>VLOOKUP($G1143,county_facts!$A:$BB,12,FALSE)</f>
        <v>78.5</v>
      </c>
      <c r="Q1143">
        <f>VLOOKUP($G1143,county_facts!$A:$BB,13,FALSE)</f>
        <v>2.7</v>
      </c>
      <c r="R1143">
        <f>VLOOKUP($G1143,county_facts!$A:$BB,14,FALSE)</f>
        <v>10.6</v>
      </c>
      <c r="S1143">
        <f>VLOOKUP($G1143,county_facts!$A:$BB,15,FALSE)</f>
        <v>1.7</v>
      </c>
      <c r="T1143">
        <f>VLOOKUP($G1143,county_facts!$A:$BB,16,FALSE)</f>
        <v>0</v>
      </c>
      <c r="U1143">
        <f>VLOOKUP($G1143,county_facts!$A:$BB,17,FALSE)</f>
        <v>6.4</v>
      </c>
      <c r="V1143">
        <f>VLOOKUP($G1143,county_facts!$A:$BB,18,FALSE)</f>
        <v>5.7</v>
      </c>
      <c r="W1143">
        <f>VLOOKUP($G1143,county_facts!$A:$BB,19,FALSE)</f>
        <v>74</v>
      </c>
      <c r="X1143">
        <f>VLOOKUP($G1143,county_facts!$A:$BB,20,FALSE)</f>
        <v>83.4</v>
      </c>
      <c r="Y1143">
        <f>VLOOKUP($G1143,county_facts!$A:$BB,21,FALSE)</f>
        <v>3.1</v>
      </c>
      <c r="Z1143">
        <f>VLOOKUP($G1143,county_facts!$A:$BB,22,FALSE)</f>
        <v>5.5</v>
      </c>
      <c r="AA1143">
        <f>VLOOKUP($G1143,county_facts!$A:$BB,23,FALSE)</f>
        <v>89.4</v>
      </c>
      <c r="AB1143">
        <f>VLOOKUP($G1143,county_facts!$A:$BB,24,FALSE)</f>
        <v>25.2</v>
      </c>
      <c r="AC1143">
        <f>VLOOKUP($G1143,county_facts!$A:$BB,25,FALSE)</f>
        <v>4494</v>
      </c>
      <c r="AD1143">
        <f>VLOOKUP($G1143,county_facts!$A:$BB,26,FALSE)</f>
        <v>17.7</v>
      </c>
      <c r="AE1143">
        <f>VLOOKUP($G1143,county_facts!$A:$BB,27,FALSE)</f>
        <v>23633</v>
      </c>
      <c r="AF1143">
        <f>VLOOKUP($G1143,county_facts!$A:$BB,28,FALSE)</f>
        <v>72.900000000000006</v>
      </c>
      <c r="AG1143">
        <f>VLOOKUP($G1143,county_facts!$A:$BB,29,FALSE)</f>
        <v>11.5</v>
      </c>
      <c r="AH1143">
        <f>VLOOKUP($G1143,county_facts!$A:$BB,30,FALSE)</f>
        <v>111000</v>
      </c>
      <c r="AI1143">
        <f>VLOOKUP($G1143,county_facts!$A:$BB,31,FALSE)</f>
        <v>21332</v>
      </c>
      <c r="AJ1143">
        <f>VLOOKUP($G1143,county_facts!$A:$BB,32,FALSE)</f>
        <v>2.37</v>
      </c>
      <c r="AK1143">
        <f>VLOOKUP($G1143,county_facts!$A:$BB,33,FALSE)</f>
        <v>27053</v>
      </c>
      <c r="AL1143">
        <f>VLOOKUP($G1143,county_facts!$A:$BB,34,FALSE)</f>
        <v>48687</v>
      </c>
      <c r="AM1143">
        <f>VLOOKUP($G1143,county_facts!$A:$BB,35,FALSE)</f>
        <v>14.8</v>
      </c>
      <c r="AN1143">
        <f>VLOOKUP($G1143,county_facts!$A:$BB,36,FALSE)</f>
        <v>1192</v>
      </c>
      <c r="AO1143">
        <f>VLOOKUP($G1143,county_facts!$A:$BB,37,FALSE)</f>
        <v>19631</v>
      </c>
      <c r="AP1143">
        <f>VLOOKUP($G1143,county_facts!$A:$BB,38,FALSE)</f>
        <v>1.8</v>
      </c>
      <c r="AQ1143">
        <f>VLOOKUP($G1143,county_facts!$A:$BB,39,FALSE)</f>
        <v>3163</v>
      </c>
      <c r="AR1143">
        <f>VLOOKUP($G1143,county_facts!$A:$BB,40,FALSE)</f>
        <v>4462</v>
      </c>
      <c r="AS1143">
        <f>VLOOKUP($G1143,county_facts!$A:$BB,41,FALSE)</f>
        <v>0</v>
      </c>
      <c r="AT1143">
        <f>VLOOKUP($G1143,county_facts!$A:$BB,42,FALSE)</f>
        <v>7.1</v>
      </c>
      <c r="AU1143">
        <f>VLOOKUP($G1143,county_facts!$A:$BB,43,FALSE)</f>
        <v>0.9</v>
      </c>
      <c r="AV1143">
        <f>VLOOKUP($G1143,county_facts!$A:$BB,44,FALSE)</f>
        <v>0</v>
      </c>
      <c r="AW1143">
        <f>VLOOKUP($G1143,county_facts!$A:$BB,45,FALSE)</f>
        <v>0</v>
      </c>
      <c r="AX1143">
        <f>VLOOKUP($G1143,county_facts!$A:$BB,46,FALSE)</f>
        <v>21.6</v>
      </c>
      <c r="AY1143">
        <f>VLOOKUP($G1143,county_facts!$A:$BB,47,FALSE)</f>
        <v>353507</v>
      </c>
      <c r="AZ1143">
        <f>VLOOKUP($G1143,county_facts!$A:$BB,48,FALSE)</f>
        <v>0</v>
      </c>
      <c r="BA1143">
        <f>VLOOKUP($G1143,county_facts!$A:$BB,49,FALSE)</f>
        <v>626397</v>
      </c>
      <c r="BB1143">
        <f>VLOOKUP($G1143,county_facts!$A:$BB,50,FALSE)</f>
        <v>12552</v>
      </c>
      <c r="BC1143">
        <f>VLOOKUP($G1143,county_facts!$A:$BB,51,FALSE)</f>
        <v>72525</v>
      </c>
      <c r="BD1143">
        <f>VLOOKUP($G1143,county_facts!$A:$BB,52,FALSE)</f>
        <v>91</v>
      </c>
      <c r="BE1143">
        <f>VLOOKUP($G1143,county_facts!$A:$BB,53,FALSE)</f>
        <v>415.45</v>
      </c>
      <c r="BF1143">
        <f>VLOOKUP($G1143,county_facts!$A:$BB,54,FALSE)</f>
        <v>122.7</v>
      </c>
    </row>
    <row r="1144" spans="1:58" x14ac:dyDescent="0.3">
      <c r="A1144" t="s">
        <v>6</v>
      </c>
      <c r="B1144" t="s">
        <v>483</v>
      </c>
      <c r="C1144">
        <v>1997</v>
      </c>
      <c r="D1144" t="s">
        <v>481</v>
      </c>
      <c r="E1144">
        <v>3158</v>
      </c>
      <c r="F1144">
        <v>0.63236225499999998</v>
      </c>
      <c r="G1144">
        <v>40145</v>
      </c>
      <c r="H1144">
        <f>VLOOKUP($G1144,county_facts!$A:$BB,4,FALSE)</f>
        <v>75702</v>
      </c>
      <c r="I1144">
        <f>VLOOKUP($G1144,county_facts!$A:$BB,5,FALSE)</f>
        <v>73087</v>
      </c>
      <c r="J1144">
        <f>VLOOKUP($G1144,county_facts!$A:$BB,6,FALSE)</f>
        <v>3.6</v>
      </c>
      <c r="K1144">
        <f>VLOOKUP($G1144,county_facts!$A:$BB,7,FALSE)</f>
        <v>73085</v>
      </c>
      <c r="L1144">
        <f>VLOOKUP($G1144,county_facts!$A:$BB,8,FALSE)</f>
        <v>6.2</v>
      </c>
      <c r="M1144">
        <f>VLOOKUP($G1144,county_facts!$A:$BB,9,FALSE)</f>
        <v>25.1</v>
      </c>
      <c r="N1144">
        <f>VLOOKUP($G1144,county_facts!$A:$BB,10,FALSE)</f>
        <v>14.9</v>
      </c>
      <c r="O1144">
        <f>VLOOKUP($G1144,county_facts!$A:$BB,11,FALSE)</f>
        <v>50.5</v>
      </c>
      <c r="P1144">
        <f>VLOOKUP($G1144,county_facts!$A:$BB,12,FALSE)</f>
        <v>76.900000000000006</v>
      </c>
      <c r="Q1144">
        <f>VLOOKUP($G1144,county_facts!$A:$BB,13,FALSE)</f>
        <v>3.9</v>
      </c>
      <c r="R1144">
        <f>VLOOKUP($G1144,county_facts!$A:$BB,14,FALSE)</f>
        <v>10.3</v>
      </c>
      <c r="S1144">
        <f>VLOOKUP($G1144,county_facts!$A:$BB,15,FALSE)</f>
        <v>1.6</v>
      </c>
      <c r="T1144">
        <f>VLOOKUP($G1144,county_facts!$A:$BB,16,FALSE)</f>
        <v>0.1</v>
      </c>
      <c r="U1144">
        <f>VLOOKUP($G1144,county_facts!$A:$BB,17,FALSE)</f>
        <v>7.3</v>
      </c>
      <c r="V1144">
        <f>VLOOKUP($G1144,county_facts!$A:$BB,18,FALSE)</f>
        <v>5.6</v>
      </c>
      <c r="W1144">
        <f>VLOOKUP($G1144,county_facts!$A:$BB,19,FALSE)</f>
        <v>72.400000000000006</v>
      </c>
      <c r="X1144">
        <f>VLOOKUP($G1144,county_facts!$A:$BB,20,FALSE)</f>
        <v>87.3</v>
      </c>
      <c r="Y1144">
        <f>VLOOKUP($G1144,county_facts!$A:$BB,21,FALSE)</f>
        <v>3.3</v>
      </c>
      <c r="Z1144">
        <f>VLOOKUP($G1144,county_facts!$A:$BB,22,FALSE)</f>
        <v>5.5</v>
      </c>
      <c r="AA1144">
        <f>VLOOKUP($G1144,county_facts!$A:$BB,23,FALSE)</f>
        <v>88.8</v>
      </c>
      <c r="AB1144">
        <f>VLOOKUP($G1144,county_facts!$A:$BB,24,FALSE)</f>
        <v>21.6</v>
      </c>
      <c r="AC1144">
        <f>VLOOKUP($G1144,county_facts!$A:$BB,25,FALSE)</f>
        <v>6644</v>
      </c>
      <c r="AD1144">
        <f>VLOOKUP($G1144,county_facts!$A:$BB,26,FALSE)</f>
        <v>24.6</v>
      </c>
      <c r="AE1144">
        <f>VLOOKUP($G1144,county_facts!$A:$BB,27,FALSE)</f>
        <v>30773</v>
      </c>
      <c r="AF1144">
        <f>VLOOKUP($G1144,county_facts!$A:$BB,28,FALSE)</f>
        <v>82.5</v>
      </c>
      <c r="AG1144">
        <f>VLOOKUP($G1144,county_facts!$A:$BB,29,FALSE)</f>
        <v>5</v>
      </c>
      <c r="AH1144">
        <f>VLOOKUP($G1144,county_facts!$A:$BB,30,FALSE)</f>
        <v>138400</v>
      </c>
      <c r="AI1144">
        <f>VLOOKUP($G1144,county_facts!$A:$BB,31,FALSE)</f>
        <v>27016</v>
      </c>
      <c r="AJ1144">
        <f>VLOOKUP($G1144,county_facts!$A:$BB,32,FALSE)</f>
        <v>2.73</v>
      </c>
      <c r="AK1144">
        <f>VLOOKUP($G1144,county_facts!$A:$BB,33,FALSE)</f>
        <v>24874</v>
      </c>
      <c r="AL1144">
        <f>VLOOKUP($G1144,county_facts!$A:$BB,34,FALSE)</f>
        <v>55723</v>
      </c>
      <c r="AM1144">
        <f>VLOOKUP($G1144,county_facts!$A:$BB,35,FALSE)</f>
        <v>11.2</v>
      </c>
      <c r="AN1144">
        <f>VLOOKUP($G1144,county_facts!$A:$BB,36,FALSE)</f>
        <v>919</v>
      </c>
      <c r="AO1144">
        <f>VLOOKUP($G1144,county_facts!$A:$BB,37,FALSE)</f>
        <v>8705</v>
      </c>
      <c r="AP1144">
        <f>VLOOKUP($G1144,county_facts!$A:$BB,38,FALSE)</f>
        <v>8.3000000000000007</v>
      </c>
      <c r="AQ1144">
        <f>VLOOKUP($G1144,county_facts!$A:$BB,39,FALSE)</f>
        <v>5077</v>
      </c>
      <c r="AR1144">
        <f>VLOOKUP($G1144,county_facts!$A:$BB,40,FALSE)</f>
        <v>5689</v>
      </c>
      <c r="AS1144">
        <f>VLOOKUP($G1144,county_facts!$A:$BB,41,FALSE)</f>
        <v>1.5</v>
      </c>
      <c r="AT1144">
        <f>VLOOKUP($G1144,county_facts!$A:$BB,42,FALSE)</f>
        <v>8.6</v>
      </c>
      <c r="AU1144">
        <f>VLOOKUP($G1144,county_facts!$A:$BB,43,FALSE)</f>
        <v>0.9</v>
      </c>
      <c r="AV1144">
        <f>VLOOKUP($G1144,county_facts!$A:$BB,44,FALSE)</f>
        <v>0</v>
      </c>
      <c r="AW1144">
        <f>VLOOKUP($G1144,county_facts!$A:$BB,45,FALSE)</f>
        <v>0</v>
      </c>
      <c r="AX1144">
        <f>VLOOKUP($G1144,county_facts!$A:$BB,46,FALSE)</f>
        <v>24.7</v>
      </c>
      <c r="AY1144">
        <f>VLOOKUP($G1144,county_facts!$A:$BB,47,FALSE)</f>
        <v>561449</v>
      </c>
      <c r="AZ1144">
        <f>VLOOKUP($G1144,county_facts!$A:$BB,48,FALSE)</f>
        <v>107645</v>
      </c>
      <c r="BA1144">
        <f>VLOOKUP($G1144,county_facts!$A:$BB,49,FALSE)</f>
        <v>276389</v>
      </c>
      <c r="BB1144">
        <f>VLOOKUP($G1144,county_facts!$A:$BB,50,FALSE)</f>
        <v>4112</v>
      </c>
      <c r="BC1144">
        <f>VLOOKUP($G1144,county_facts!$A:$BB,51,FALSE)</f>
        <v>30694</v>
      </c>
      <c r="BD1144">
        <f>VLOOKUP($G1144,county_facts!$A:$BB,52,FALSE)</f>
        <v>330</v>
      </c>
      <c r="BE1144">
        <f>VLOOKUP($G1144,county_facts!$A:$BB,53,FALSE)</f>
        <v>561.55999999999995</v>
      </c>
      <c r="BF1144">
        <f>VLOOKUP($G1144,county_facts!$A:$BB,54,FALSE)</f>
        <v>130.1</v>
      </c>
    </row>
    <row r="1145" spans="1:58" x14ac:dyDescent="0.3">
      <c r="A1145" t="s">
        <v>9</v>
      </c>
      <c r="B1145" t="s">
        <v>483</v>
      </c>
      <c r="C1145">
        <v>1161</v>
      </c>
      <c r="D1145" t="s">
        <v>481</v>
      </c>
      <c r="E1145">
        <v>3158</v>
      </c>
      <c r="F1145">
        <v>0.36763774500000002</v>
      </c>
      <c r="G1145">
        <v>40145</v>
      </c>
      <c r="H1145">
        <f>VLOOKUP($G1145,county_facts!$A:$BB,4,FALSE)</f>
        <v>75702</v>
      </c>
      <c r="I1145">
        <f>VLOOKUP($G1145,county_facts!$A:$BB,5,FALSE)</f>
        <v>73087</v>
      </c>
      <c r="J1145">
        <f>VLOOKUP($G1145,county_facts!$A:$BB,6,FALSE)</f>
        <v>3.6</v>
      </c>
      <c r="K1145">
        <f>VLOOKUP($G1145,county_facts!$A:$BB,7,FALSE)</f>
        <v>73085</v>
      </c>
      <c r="L1145">
        <f>VLOOKUP($G1145,county_facts!$A:$BB,8,FALSE)</f>
        <v>6.2</v>
      </c>
      <c r="M1145">
        <f>VLOOKUP($G1145,county_facts!$A:$BB,9,FALSE)</f>
        <v>25.1</v>
      </c>
      <c r="N1145">
        <f>VLOOKUP($G1145,county_facts!$A:$BB,10,FALSE)</f>
        <v>14.9</v>
      </c>
      <c r="O1145">
        <f>VLOOKUP($G1145,county_facts!$A:$BB,11,FALSE)</f>
        <v>50.5</v>
      </c>
      <c r="P1145">
        <f>VLOOKUP($G1145,county_facts!$A:$BB,12,FALSE)</f>
        <v>76.900000000000006</v>
      </c>
      <c r="Q1145">
        <f>VLOOKUP($G1145,county_facts!$A:$BB,13,FALSE)</f>
        <v>3.9</v>
      </c>
      <c r="R1145">
        <f>VLOOKUP($G1145,county_facts!$A:$BB,14,FALSE)</f>
        <v>10.3</v>
      </c>
      <c r="S1145">
        <f>VLOOKUP($G1145,county_facts!$A:$BB,15,FALSE)</f>
        <v>1.6</v>
      </c>
      <c r="T1145">
        <f>VLOOKUP($G1145,county_facts!$A:$BB,16,FALSE)</f>
        <v>0.1</v>
      </c>
      <c r="U1145">
        <f>VLOOKUP($G1145,county_facts!$A:$BB,17,FALSE)</f>
        <v>7.3</v>
      </c>
      <c r="V1145">
        <f>VLOOKUP($G1145,county_facts!$A:$BB,18,FALSE)</f>
        <v>5.6</v>
      </c>
      <c r="W1145">
        <f>VLOOKUP($G1145,county_facts!$A:$BB,19,FALSE)</f>
        <v>72.400000000000006</v>
      </c>
      <c r="X1145">
        <f>VLOOKUP($G1145,county_facts!$A:$BB,20,FALSE)</f>
        <v>87.3</v>
      </c>
      <c r="Y1145">
        <f>VLOOKUP($G1145,county_facts!$A:$BB,21,FALSE)</f>
        <v>3.3</v>
      </c>
      <c r="Z1145">
        <f>VLOOKUP($G1145,county_facts!$A:$BB,22,FALSE)</f>
        <v>5.5</v>
      </c>
      <c r="AA1145">
        <f>VLOOKUP($G1145,county_facts!$A:$BB,23,FALSE)</f>
        <v>88.8</v>
      </c>
      <c r="AB1145">
        <f>VLOOKUP($G1145,county_facts!$A:$BB,24,FALSE)</f>
        <v>21.6</v>
      </c>
      <c r="AC1145">
        <f>VLOOKUP($G1145,county_facts!$A:$BB,25,FALSE)</f>
        <v>6644</v>
      </c>
      <c r="AD1145">
        <f>VLOOKUP($G1145,county_facts!$A:$BB,26,FALSE)</f>
        <v>24.6</v>
      </c>
      <c r="AE1145">
        <f>VLOOKUP($G1145,county_facts!$A:$BB,27,FALSE)</f>
        <v>30773</v>
      </c>
      <c r="AF1145">
        <f>VLOOKUP($G1145,county_facts!$A:$BB,28,FALSE)</f>
        <v>82.5</v>
      </c>
      <c r="AG1145">
        <f>VLOOKUP($G1145,county_facts!$A:$BB,29,FALSE)</f>
        <v>5</v>
      </c>
      <c r="AH1145">
        <f>VLOOKUP($G1145,county_facts!$A:$BB,30,FALSE)</f>
        <v>138400</v>
      </c>
      <c r="AI1145">
        <f>VLOOKUP($G1145,county_facts!$A:$BB,31,FALSE)</f>
        <v>27016</v>
      </c>
      <c r="AJ1145">
        <f>VLOOKUP($G1145,county_facts!$A:$BB,32,FALSE)</f>
        <v>2.73</v>
      </c>
      <c r="AK1145">
        <f>VLOOKUP($G1145,county_facts!$A:$BB,33,FALSE)</f>
        <v>24874</v>
      </c>
      <c r="AL1145">
        <f>VLOOKUP($G1145,county_facts!$A:$BB,34,FALSE)</f>
        <v>55723</v>
      </c>
      <c r="AM1145">
        <f>VLOOKUP($G1145,county_facts!$A:$BB,35,FALSE)</f>
        <v>11.2</v>
      </c>
      <c r="AN1145">
        <f>VLOOKUP($G1145,county_facts!$A:$BB,36,FALSE)</f>
        <v>919</v>
      </c>
      <c r="AO1145">
        <f>VLOOKUP($G1145,county_facts!$A:$BB,37,FALSE)</f>
        <v>8705</v>
      </c>
      <c r="AP1145">
        <f>VLOOKUP($G1145,county_facts!$A:$BB,38,FALSE)</f>
        <v>8.3000000000000007</v>
      </c>
      <c r="AQ1145">
        <f>VLOOKUP($G1145,county_facts!$A:$BB,39,FALSE)</f>
        <v>5077</v>
      </c>
      <c r="AR1145">
        <f>VLOOKUP($G1145,county_facts!$A:$BB,40,FALSE)</f>
        <v>5689</v>
      </c>
      <c r="AS1145">
        <f>VLOOKUP($G1145,county_facts!$A:$BB,41,FALSE)</f>
        <v>1.5</v>
      </c>
      <c r="AT1145">
        <f>VLOOKUP($G1145,county_facts!$A:$BB,42,FALSE)</f>
        <v>8.6</v>
      </c>
      <c r="AU1145">
        <f>VLOOKUP($G1145,county_facts!$A:$BB,43,FALSE)</f>
        <v>0.9</v>
      </c>
      <c r="AV1145">
        <f>VLOOKUP($G1145,county_facts!$A:$BB,44,FALSE)</f>
        <v>0</v>
      </c>
      <c r="AW1145">
        <f>VLOOKUP($G1145,county_facts!$A:$BB,45,FALSE)</f>
        <v>0</v>
      </c>
      <c r="AX1145">
        <f>VLOOKUP($G1145,county_facts!$A:$BB,46,FALSE)</f>
        <v>24.7</v>
      </c>
      <c r="AY1145">
        <f>VLOOKUP($G1145,county_facts!$A:$BB,47,FALSE)</f>
        <v>561449</v>
      </c>
      <c r="AZ1145">
        <f>VLOOKUP($G1145,county_facts!$A:$BB,48,FALSE)</f>
        <v>107645</v>
      </c>
      <c r="BA1145">
        <f>VLOOKUP($G1145,county_facts!$A:$BB,49,FALSE)</f>
        <v>276389</v>
      </c>
      <c r="BB1145">
        <f>VLOOKUP($G1145,county_facts!$A:$BB,50,FALSE)</f>
        <v>4112</v>
      </c>
      <c r="BC1145">
        <f>VLOOKUP($G1145,county_facts!$A:$BB,51,FALSE)</f>
        <v>30694</v>
      </c>
      <c r="BD1145">
        <f>VLOOKUP($G1145,county_facts!$A:$BB,52,FALSE)</f>
        <v>330</v>
      </c>
      <c r="BE1145">
        <f>VLOOKUP($G1145,county_facts!$A:$BB,53,FALSE)</f>
        <v>561.55999999999995</v>
      </c>
      <c r="BF1145">
        <f>VLOOKUP($G1145,county_facts!$A:$BB,54,FALSE)</f>
        <v>130.1</v>
      </c>
    </row>
    <row r="1146" spans="1:58" x14ac:dyDescent="0.3">
      <c r="A1146" t="s">
        <v>6</v>
      </c>
      <c r="B1146" t="s">
        <v>484</v>
      </c>
      <c r="C1146">
        <v>21070</v>
      </c>
      <c r="D1146" t="s">
        <v>481</v>
      </c>
      <c r="E1146">
        <v>38265</v>
      </c>
      <c r="F1146">
        <v>0.55063373800000004</v>
      </c>
      <c r="G1146">
        <v>40143</v>
      </c>
      <c r="H1146">
        <f>VLOOKUP($G1146,county_facts!$A:$BB,4,FALSE)</f>
        <v>629598</v>
      </c>
      <c r="I1146">
        <f>VLOOKUP($G1146,county_facts!$A:$BB,5,FALSE)</f>
        <v>603442</v>
      </c>
      <c r="J1146">
        <f>VLOOKUP($G1146,county_facts!$A:$BB,6,FALSE)</f>
        <v>4.3</v>
      </c>
      <c r="K1146">
        <f>VLOOKUP($G1146,county_facts!$A:$BB,7,FALSE)</f>
        <v>603403</v>
      </c>
      <c r="L1146">
        <f>VLOOKUP($G1146,county_facts!$A:$BB,8,FALSE)</f>
        <v>7.4</v>
      </c>
      <c r="M1146">
        <f>VLOOKUP($G1146,county_facts!$A:$BB,9,FALSE)</f>
        <v>25.6</v>
      </c>
      <c r="N1146">
        <f>VLOOKUP($G1146,county_facts!$A:$BB,10,FALSE)</f>
        <v>13</v>
      </c>
      <c r="O1146">
        <f>VLOOKUP($G1146,county_facts!$A:$BB,11,FALSE)</f>
        <v>51.3</v>
      </c>
      <c r="P1146">
        <f>VLOOKUP($G1146,county_facts!$A:$BB,12,FALSE)</f>
        <v>73.7</v>
      </c>
      <c r="Q1146">
        <f>VLOOKUP($G1146,county_facts!$A:$BB,13,FALSE)</f>
        <v>10.8</v>
      </c>
      <c r="R1146">
        <f>VLOOKUP($G1146,county_facts!$A:$BB,14,FALSE)</f>
        <v>6.7</v>
      </c>
      <c r="S1146">
        <f>VLOOKUP($G1146,county_facts!$A:$BB,15,FALSE)</f>
        <v>2.8</v>
      </c>
      <c r="T1146">
        <f>VLOOKUP($G1146,county_facts!$A:$BB,16,FALSE)</f>
        <v>0.1</v>
      </c>
      <c r="U1146">
        <f>VLOOKUP($G1146,county_facts!$A:$BB,17,FALSE)</f>
        <v>5.8</v>
      </c>
      <c r="V1146">
        <f>VLOOKUP($G1146,county_facts!$A:$BB,18,FALSE)</f>
        <v>11.8</v>
      </c>
      <c r="W1146">
        <f>VLOOKUP($G1146,county_facts!$A:$BB,19,FALSE)</f>
        <v>63.7</v>
      </c>
      <c r="X1146">
        <f>VLOOKUP($G1146,county_facts!$A:$BB,20,FALSE)</f>
        <v>81.599999999999994</v>
      </c>
      <c r="Y1146">
        <f>VLOOKUP($G1146,county_facts!$A:$BB,21,FALSE)</f>
        <v>7.9</v>
      </c>
      <c r="Z1146">
        <f>VLOOKUP($G1146,county_facts!$A:$BB,22,FALSE)</f>
        <v>12.2</v>
      </c>
      <c r="AA1146">
        <f>VLOOKUP($G1146,county_facts!$A:$BB,23,FALSE)</f>
        <v>88.5</v>
      </c>
      <c r="AB1146">
        <f>VLOOKUP($G1146,county_facts!$A:$BB,24,FALSE)</f>
        <v>29.7</v>
      </c>
      <c r="AC1146">
        <f>VLOOKUP($G1146,county_facts!$A:$BB,25,FALSE)</f>
        <v>43454</v>
      </c>
      <c r="AD1146">
        <f>VLOOKUP($G1146,county_facts!$A:$BB,26,FALSE)</f>
        <v>19.3</v>
      </c>
      <c r="AE1146">
        <f>VLOOKUP($G1146,county_facts!$A:$BB,27,FALSE)</f>
        <v>277004</v>
      </c>
      <c r="AF1146">
        <f>VLOOKUP($G1146,county_facts!$A:$BB,28,FALSE)</f>
        <v>60.9</v>
      </c>
      <c r="AG1146">
        <f>VLOOKUP($G1146,county_facts!$A:$BB,29,FALSE)</f>
        <v>25.3</v>
      </c>
      <c r="AH1146">
        <f>VLOOKUP($G1146,county_facts!$A:$BB,30,FALSE)</f>
        <v>134100</v>
      </c>
      <c r="AI1146">
        <f>VLOOKUP($G1146,county_facts!$A:$BB,31,FALSE)</f>
        <v>241915</v>
      </c>
      <c r="AJ1146">
        <f>VLOOKUP($G1146,county_facts!$A:$BB,32,FALSE)</f>
        <v>2.48</v>
      </c>
      <c r="AK1146">
        <f>VLOOKUP($G1146,county_facts!$A:$BB,33,FALSE)</f>
        <v>27676</v>
      </c>
      <c r="AL1146">
        <f>VLOOKUP($G1146,county_facts!$A:$BB,34,FALSE)</f>
        <v>48181</v>
      </c>
      <c r="AM1146">
        <f>VLOOKUP($G1146,county_facts!$A:$BB,35,FALSE)</f>
        <v>15.9</v>
      </c>
      <c r="AN1146">
        <f>VLOOKUP($G1146,county_facts!$A:$BB,36,FALSE)</f>
        <v>18583</v>
      </c>
      <c r="AO1146">
        <f>VLOOKUP($G1146,county_facts!$A:$BB,37,FALSE)</f>
        <v>322777</v>
      </c>
      <c r="AP1146">
        <f>VLOOKUP($G1146,county_facts!$A:$BB,38,FALSE)</f>
        <v>1.5</v>
      </c>
      <c r="AQ1146">
        <f>VLOOKUP($G1146,county_facts!$A:$BB,39,FALSE)</f>
        <v>46906</v>
      </c>
      <c r="AR1146">
        <f>VLOOKUP($G1146,county_facts!$A:$BB,40,FALSE)</f>
        <v>61112</v>
      </c>
      <c r="AS1146">
        <f>VLOOKUP($G1146,county_facts!$A:$BB,41,FALSE)</f>
        <v>4.3</v>
      </c>
      <c r="AT1146">
        <f>VLOOKUP($G1146,county_facts!$A:$BB,42,FALSE)</f>
        <v>5.4</v>
      </c>
      <c r="AU1146">
        <f>VLOOKUP($G1146,county_facts!$A:$BB,43,FALSE)</f>
        <v>2.7</v>
      </c>
      <c r="AV1146">
        <f>VLOOKUP($G1146,county_facts!$A:$BB,44,FALSE)</f>
        <v>0</v>
      </c>
      <c r="AW1146">
        <f>VLOOKUP($G1146,county_facts!$A:$BB,45,FALSE)</f>
        <v>2.2999999999999998</v>
      </c>
      <c r="AX1146">
        <f>VLOOKUP($G1146,county_facts!$A:$BB,46,FALSE)</f>
        <v>25.9</v>
      </c>
      <c r="AY1146">
        <f>VLOOKUP($G1146,county_facts!$A:$BB,47,FALSE)</f>
        <v>16400140</v>
      </c>
      <c r="AZ1146">
        <f>VLOOKUP($G1146,county_facts!$A:$BB,48,FALSE)</f>
        <v>10026188</v>
      </c>
      <c r="BA1146">
        <f>VLOOKUP($G1146,county_facts!$A:$BB,49,FALSE)</f>
        <v>9580670</v>
      </c>
      <c r="BB1146">
        <f>VLOOKUP($G1146,county_facts!$A:$BB,50,FALSE)</f>
        <v>16366</v>
      </c>
      <c r="BC1146">
        <f>VLOOKUP($G1146,county_facts!$A:$BB,51,FALSE)</f>
        <v>1226453</v>
      </c>
      <c r="BD1146">
        <f>VLOOKUP($G1146,county_facts!$A:$BB,52,FALSE)</f>
        <v>3464</v>
      </c>
      <c r="BE1146">
        <f>VLOOKUP($G1146,county_facts!$A:$BB,53,FALSE)</f>
        <v>570.25</v>
      </c>
      <c r="BF1146">
        <f>VLOOKUP($G1146,county_facts!$A:$BB,54,FALSE)</f>
        <v>1058.0999999999999</v>
      </c>
    </row>
    <row r="1147" spans="1:58" x14ac:dyDescent="0.3">
      <c r="A1147" t="s">
        <v>9</v>
      </c>
      <c r="B1147" t="s">
        <v>484</v>
      </c>
      <c r="C1147">
        <v>17195</v>
      </c>
      <c r="D1147" t="s">
        <v>481</v>
      </c>
      <c r="E1147">
        <v>38265</v>
      </c>
      <c r="F1147">
        <v>0.44936626200000002</v>
      </c>
      <c r="G1147">
        <v>40143</v>
      </c>
      <c r="H1147">
        <f>VLOOKUP($G1147,county_facts!$A:$BB,4,FALSE)</f>
        <v>629598</v>
      </c>
      <c r="I1147">
        <f>VLOOKUP($G1147,county_facts!$A:$BB,5,FALSE)</f>
        <v>603442</v>
      </c>
      <c r="J1147">
        <f>VLOOKUP($G1147,county_facts!$A:$BB,6,FALSE)</f>
        <v>4.3</v>
      </c>
      <c r="K1147">
        <f>VLOOKUP($G1147,county_facts!$A:$BB,7,FALSE)</f>
        <v>603403</v>
      </c>
      <c r="L1147">
        <f>VLOOKUP($G1147,county_facts!$A:$BB,8,FALSE)</f>
        <v>7.4</v>
      </c>
      <c r="M1147">
        <f>VLOOKUP($G1147,county_facts!$A:$BB,9,FALSE)</f>
        <v>25.6</v>
      </c>
      <c r="N1147">
        <f>VLOOKUP($G1147,county_facts!$A:$BB,10,FALSE)</f>
        <v>13</v>
      </c>
      <c r="O1147">
        <f>VLOOKUP($G1147,county_facts!$A:$BB,11,FALSE)</f>
        <v>51.3</v>
      </c>
      <c r="P1147">
        <f>VLOOKUP($G1147,county_facts!$A:$BB,12,FALSE)</f>
        <v>73.7</v>
      </c>
      <c r="Q1147">
        <f>VLOOKUP($G1147,county_facts!$A:$BB,13,FALSE)</f>
        <v>10.8</v>
      </c>
      <c r="R1147">
        <f>VLOOKUP($G1147,county_facts!$A:$BB,14,FALSE)</f>
        <v>6.7</v>
      </c>
      <c r="S1147">
        <f>VLOOKUP($G1147,county_facts!$A:$BB,15,FALSE)</f>
        <v>2.8</v>
      </c>
      <c r="T1147">
        <f>VLOOKUP($G1147,county_facts!$A:$BB,16,FALSE)</f>
        <v>0.1</v>
      </c>
      <c r="U1147">
        <f>VLOOKUP($G1147,county_facts!$A:$BB,17,FALSE)</f>
        <v>5.8</v>
      </c>
      <c r="V1147">
        <f>VLOOKUP($G1147,county_facts!$A:$BB,18,FALSE)</f>
        <v>11.8</v>
      </c>
      <c r="W1147">
        <f>VLOOKUP($G1147,county_facts!$A:$BB,19,FALSE)</f>
        <v>63.7</v>
      </c>
      <c r="X1147">
        <f>VLOOKUP($G1147,county_facts!$A:$BB,20,FALSE)</f>
        <v>81.599999999999994</v>
      </c>
      <c r="Y1147">
        <f>VLOOKUP($G1147,county_facts!$A:$BB,21,FALSE)</f>
        <v>7.9</v>
      </c>
      <c r="Z1147">
        <f>VLOOKUP($G1147,county_facts!$A:$BB,22,FALSE)</f>
        <v>12.2</v>
      </c>
      <c r="AA1147">
        <f>VLOOKUP($G1147,county_facts!$A:$BB,23,FALSE)</f>
        <v>88.5</v>
      </c>
      <c r="AB1147">
        <f>VLOOKUP($G1147,county_facts!$A:$BB,24,FALSE)</f>
        <v>29.7</v>
      </c>
      <c r="AC1147">
        <f>VLOOKUP($G1147,county_facts!$A:$BB,25,FALSE)</f>
        <v>43454</v>
      </c>
      <c r="AD1147">
        <f>VLOOKUP($G1147,county_facts!$A:$BB,26,FALSE)</f>
        <v>19.3</v>
      </c>
      <c r="AE1147">
        <f>VLOOKUP($G1147,county_facts!$A:$BB,27,FALSE)</f>
        <v>277004</v>
      </c>
      <c r="AF1147">
        <f>VLOOKUP($G1147,county_facts!$A:$BB,28,FALSE)</f>
        <v>60.9</v>
      </c>
      <c r="AG1147">
        <f>VLOOKUP($G1147,county_facts!$A:$BB,29,FALSE)</f>
        <v>25.3</v>
      </c>
      <c r="AH1147">
        <f>VLOOKUP($G1147,county_facts!$A:$BB,30,FALSE)</f>
        <v>134100</v>
      </c>
      <c r="AI1147">
        <f>VLOOKUP($G1147,county_facts!$A:$BB,31,FALSE)</f>
        <v>241915</v>
      </c>
      <c r="AJ1147">
        <f>VLOOKUP($G1147,county_facts!$A:$BB,32,FALSE)</f>
        <v>2.48</v>
      </c>
      <c r="AK1147">
        <f>VLOOKUP($G1147,county_facts!$A:$BB,33,FALSE)</f>
        <v>27676</v>
      </c>
      <c r="AL1147">
        <f>VLOOKUP($G1147,county_facts!$A:$BB,34,FALSE)</f>
        <v>48181</v>
      </c>
      <c r="AM1147">
        <f>VLOOKUP($G1147,county_facts!$A:$BB,35,FALSE)</f>
        <v>15.9</v>
      </c>
      <c r="AN1147">
        <f>VLOOKUP($G1147,county_facts!$A:$BB,36,FALSE)</f>
        <v>18583</v>
      </c>
      <c r="AO1147">
        <f>VLOOKUP($G1147,county_facts!$A:$BB,37,FALSE)</f>
        <v>322777</v>
      </c>
      <c r="AP1147">
        <f>VLOOKUP($G1147,county_facts!$A:$BB,38,FALSE)</f>
        <v>1.5</v>
      </c>
      <c r="AQ1147">
        <f>VLOOKUP($G1147,county_facts!$A:$BB,39,FALSE)</f>
        <v>46906</v>
      </c>
      <c r="AR1147">
        <f>VLOOKUP($G1147,county_facts!$A:$BB,40,FALSE)</f>
        <v>61112</v>
      </c>
      <c r="AS1147">
        <f>VLOOKUP($G1147,county_facts!$A:$BB,41,FALSE)</f>
        <v>4.3</v>
      </c>
      <c r="AT1147">
        <f>VLOOKUP($G1147,county_facts!$A:$BB,42,FALSE)</f>
        <v>5.4</v>
      </c>
      <c r="AU1147">
        <f>VLOOKUP($G1147,county_facts!$A:$BB,43,FALSE)</f>
        <v>2.7</v>
      </c>
      <c r="AV1147">
        <f>VLOOKUP($G1147,county_facts!$A:$BB,44,FALSE)</f>
        <v>0</v>
      </c>
      <c r="AW1147">
        <f>VLOOKUP($G1147,county_facts!$A:$BB,45,FALSE)</f>
        <v>2.2999999999999998</v>
      </c>
      <c r="AX1147">
        <f>VLOOKUP($G1147,county_facts!$A:$BB,46,FALSE)</f>
        <v>25.9</v>
      </c>
      <c r="AY1147">
        <f>VLOOKUP($G1147,county_facts!$A:$BB,47,FALSE)</f>
        <v>16400140</v>
      </c>
      <c r="AZ1147">
        <f>VLOOKUP($G1147,county_facts!$A:$BB,48,FALSE)</f>
        <v>10026188</v>
      </c>
      <c r="BA1147">
        <f>VLOOKUP($G1147,county_facts!$A:$BB,49,FALSE)</f>
        <v>9580670</v>
      </c>
      <c r="BB1147">
        <f>VLOOKUP($G1147,county_facts!$A:$BB,50,FALSE)</f>
        <v>16366</v>
      </c>
      <c r="BC1147">
        <f>VLOOKUP($G1147,county_facts!$A:$BB,51,FALSE)</f>
        <v>1226453</v>
      </c>
      <c r="BD1147">
        <f>VLOOKUP($G1147,county_facts!$A:$BB,52,FALSE)</f>
        <v>3464</v>
      </c>
      <c r="BE1147">
        <f>VLOOKUP($G1147,county_facts!$A:$BB,53,FALSE)</f>
        <v>570.25</v>
      </c>
      <c r="BF1147">
        <f>VLOOKUP($G1147,county_facts!$A:$BB,54,FALSE)</f>
        <v>1058.0999999999999</v>
      </c>
    </row>
    <row r="1148" spans="1:58" x14ac:dyDescent="0.3">
      <c r="A1148" t="s">
        <v>6</v>
      </c>
      <c r="B1148" t="s">
        <v>485</v>
      </c>
      <c r="C1148">
        <v>179</v>
      </c>
      <c r="D1148" t="s">
        <v>481</v>
      </c>
      <c r="E1148">
        <v>234</v>
      </c>
      <c r="F1148">
        <v>0.76495726500000005</v>
      </c>
      <c r="G1148">
        <v>40141</v>
      </c>
      <c r="H1148">
        <f>VLOOKUP($G1148,county_facts!$A:$BB,4,FALSE)</f>
        <v>7628</v>
      </c>
      <c r="I1148">
        <f>VLOOKUP($G1148,county_facts!$A:$BB,5,FALSE)</f>
        <v>7992</v>
      </c>
      <c r="J1148">
        <f>VLOOKUP($G1148,county_facts!$A:$BB,6,FALSE)</f>
        <v>-4.5999999999999996</v>
      </c>
      <c r="K1148">
        <f>VLOOKUP($G1148,county_facts!$A:$BB,7,FALSE)</f>
        <v>7992</v>
      </c>
      <c r="L1148">
        <f>VLOOKUP($G1148,county_facts!$A:$BB,8,FALSE)</f>
        <v>6.2</v>
      </c>
      <c r="M1148">
        <f>VLOOKUP($G1148,county_facts!$A:$BB,9,FALSE)</f>
        <v>24.4</v>
      </c>
      <c r="N1148">
        <f>VLOOKUP($G1148,county_facts!$A:$BB,10,FALSE)</f>
        <v>18.2</v>
      </c>
      <c r="O1148">
        <f>VLOOKUP($G1148,county_facts!$A:$BB,11,FALSE)</f>
        <v>50.1</v>
      </c>
      <c r="P1148">
        <f>VLOOKUP($G1148,county_facts!$A:$BB,12,FALSE)</f>
        <v>82.7</v>
      </c>
      <c r="Q1148">
        <f>VLOOKUP($G1148,county_facts!$A:$BB,13,FALSE)</f>
        <v>8.6999999999999993</v>
      </c>
      <c r="R1148">
        <f>VLOOKUP($G1148,county_facts!$A:$BB,14,FALSE)</f>
        <v>4.0999999999999996</v>
      </c>
      <c r="S1148">
        <f>VLOOKUP($G1148,county_facts!$A:$BB,15,FALSE)</f>
        <v>0.4</v>
      </c>
      <c r="T1148">
        <f>VLOOKUP($G1148,county_facts!$A:$BB,16,FALSE)</f>
        <v>0.2</v>
      </c>
      <c r="U1148">
        <f>VLOOKUP($G1148,county_facts!$A:$BB,17,FALSE)</f>
        <v>3.9</v>
      </c>
      <c r="V1148">
        <f>VLOOKUP($G1148,county_facts!$A:$BB,18,FALSE)</f>
        <v>25.4</v>
      </c>
      <c r="W1148">
        <f>VLOOKUP($G1148,county_facts!$A:$BB,19,FALSE)</f>
        <v>60.8</v>
      </c>
      <c r="X1148">
        <f>VLOOKUP($G1148,county_facts!$A:$BB,20,FALSE)</f>
        <v>81.3</v>
      </c>
      <c r="Y1148">
        <f>VLOOKUP($G1148,county_facts!$A:$BB,21,FALSE)</f>
        <v>4.4000000000000004</v>
      </c>
      <c r="Z1148">
        <f>VLOOKUP($G1148,county_facts!$A:$BB,22,FALSE)</f>
        <v>15.1</v>
      </c>
      <c r="AA1148">
        <f>VLOOKUP($G1148,county_facts!$A:$BB,23,FALSE)</f>
        <v>77.3</v>
      </c>
      <c r="AB1148">
        <f>VLOOKUP($G1148,county_facts!$A:$BB,24,FALSE)</f>
        <v>16</v>
      </c>
      <c r="AC1148">
        <f>VLOOKUP($G1148,county_facts!$A:$BB,25,FALSE)</f>
        <v>655</v>
      </c>
      <c r="AD1148">
        <f>VLOOKUP($G1148,county_facts!$A:$BB,26,FALSE)</f>
        <v>21.6</v>
      </c>
      <c r="AE1148">
        <f>VLOOKUP($G1148,county_facts!$A:$BB,27,FALSE)</f>
        <v>4051</v>
      </c>
      <c r="AF1148">
        <f>VLOOKUP($G1148,county_facts!$A:$BB,28,FALSE)</f>
        <v>73.5</v>
      </c>
      <c r="AG1148">
        <f>VLOOKUP($G1148,county_facts!$A:$BB,29,FALSE)</f>
        <v>5.8</v>
      </c>
      <c r="AH1148">
        <f>VLOOKUP($G1148,county_facts!$A:$BB,30,FALSE)</f>
        <v>52800</v>
      </c>
      <c r="AI1148">
        <f>VLOOKUP($G1148,county_facts!$A:$BB,31,FALSE)</f>
        <v>3013</v>
      </c>
      <c r="AJ1148">
        <f>VLOOKUP($G1148,county_facts!$A:$BB,32,FALSE)</f>
        <v>2.5</v>
      </c>
      <c r="AK1148">
        <f>VLOOKUP($G1148,county_facts!$A:$BB,33,FALSE)</f>
        <v>18035</v>
      </c>
      <c r="AL1148">
        <f>VLOOKUP($G1148,county_facts!$A:$BB,34,FALSE)</f>
        <v>36354</v>
      </c>
      <c r="AM1148">
        <f>VLOOKUP($G1148,county_facts!$A:$BB,35,FALSE)</f>
        <v>20.2</v>
      </c>
      <c r="AN1148">
        <f>VLOOKUP($G1148,county_facts!$A:$BB,36,FALSE)</f>
        <v>143</v>
      </c>
      <c r="AO1148">
        <f>VLOOKUP($G1148,county_facts!$A:$BB,37,FALSE)</f>
        <v>1264</v>
      </c>
      <c r="AP1148">
        <f>VLOOKUP($G1148,county_facts!$A:$BB,38,FALSE)</f>
        <v>-2.6</v>
      </c>
      <c r="AQ1148">
        <f>VLOOKUP($G1148,county_facts!$A:$BB,39,FALSE)</f>
        <v>448</v>
      </c>
      <c r="AR1148">
        <f>VLOOKUP($G1148,county_facts!$A:$BB,40,FALSE)</f>
        <v>880</v>
      </c>
      <c r="AS1148">
        <f>VLOOKUP($G1148,county_facts!$A:$BB,41,FALSE)</f>
        <v>0</v>
      </c>
      <c r="AT1148">
        <f>VLOOKUP($G1148,county_facts!$A:$BB,42,FALSE)</f>
        <v>0</v>
      </c>
      <c r="AU1148">
        <f>VLOOKUP($G1148,county_facts!$A:$BB,43,FALSE)</f>
        <v>0</v>
      </c>
      <c r="AV1148">
        <f>VLOOKUP($G1148,county_facts!$A:$BB,44,FALSE)</f>
        <v>0</v>
      </c>
      <c r="AW1148">
        <f>VLOOKUP($G1148,county_facts!$A:$BB,45,FALSE)</f>
        <v>0</v>
      </c>
      <c r="AX1148">
        <f>VLOOKUP($G1148,county_facts!$A:$BB,46,FALSE)</f>
        <v>0</v>
      </c>
      <c r="AY1148">
        <f>VLOOKUP($G1148,county_facts!$A:$BB,47,FALSE)</f>
        <v>0</v>
      </c>
      <c r="AZ1148">
        <f>VLOOKUP($G1148,county_facts!$A:$BB,48,FALSE)</f>
        <v>56815</v>
      </c>
      <c r="BA1148">
        <f>VLOOKUP($G1148,county_facts!$A:$BB,49,FALSE)</f>
        <v>35829</v>
      </c>
      <c r="BB1148">
        <f>VLOOKUP($G1148,county_facts!$A:$BB,50,FALSE)</f>
        <v>4419</v>
      </c>
      <c r="BC1148">
        <f>VLOOKUP($G1148,county_facts!$A:$BB,51,FALSE)</f>
        <v>2747</v>
      </c>
      <c r="BD1148">
        <f>VLOOKUP($G1148,county_facts!$A:$BB,52,FALSE)</f>
        <v>1</v>
      </c>
      <c r="BE1148">
        <f>VLOOKUP($G1148,county_facts!$A:$BB,53,FALSE)</f>
        <v>871.13</v>
      </c>
      <c r="BF1148">
        <f>VLOOKUP($G1148,county_facts!$A:$BB,54,FALSE)</f>
        <v>9.1999999999999993</v>
      </c>
    </row>
    <row r="1149" spans="1:58" x14ac:dyDescent="0.3">
      <c r="A1149" t="s">
        <v>9</v>
      </c>
      <c r="B1149" t="s">
        <v>485</v>
      </c>
      <c r="C1149">
        <v>55</v>
      </c>
      <c r="D1149" t="s">
        <v>481</v>
      </c>
      <c r="E1149">
        <v>234</v>
      </c>
      <c r="F1149">
        <v>0.235042735</v>
      </c>
      <c r="G1149">
        <v>40141</v>
      </c>
      <c r="H1149">
        <f>VLOOKUP($G1149,county_facts!$A:$BB,4,FALSE)</f>
        <v>7628</v>
      </c>
      <c r="I1149">
        <f>VLOOKUP($G1149,county_facts!$A:$BB,5,FALSE)</f>
        <v>7992</v>
      </c>
      <c r="J1149">
        <f>VLOOKUP($G1149,county_facts!$A:$BB,6,FALSE)</f>
        <v>-4.5999999999999996</v>
      </c>
      <c r="K1149">
        <f>VLOOKUP($G1149,county_facts!$A:$BB,7,FALSE)</f>
        <v>7992</v>
      </c>
      <c r="L1149">
        <f>VLOOKUP($G1149,county_facts!$A:$BB,8,FALSE)</f>
        <v>6.2</v>
      </c>
      <c r="M1149">
        <f>VLOOKUP($G1149,county_facts!$A:$BB,9,FALSE)</f>
        <v>24.4</v>
      </c>
      <c r="N1149">
        <f>VLOOKUP($G1149,county_facts!$A:$BB,10,FALSE)</f>
        <v>18.2</v>
      </c>
      <c r="O1149">
        <f>VLOOKUP($G1149,county_facts!$A:$BB,11,FALSE)</f>
        <v>50.1</v>
      </c>
      <c r="P1149">
        <f>VLOOKUP($G1149,county_facts!$A:$BB,12,FALSE)</f>
        <v>82.7</v>
      </c>
      <c r="Q1149">
        <f>VLOOKUP($G1149,county_facts!$A:$BB,13,FALSE)</f>
        <v>8.6999999999999993</v>
      </c>
      <c r="R1149">
        <f>VLOOKUP($G1149,county_facts!$A:$BB,14,FALSE)</f>
        <v>4.0999999999999996</v>
      </c>
      <c r="S1149">
        <f>VLOOKUP($G1149,county_facts!$A:$BB,15,FALSE)</f>
        <v>0.4</v>
      </c>
      <c r="T1149">
        <f>VLOOKUP($G1149,county_facts!$A:$BB,16,FALSE)</f>
        <v>0.2</v>
      </c>
      <c r="U1149">
        <f>VLOOKUP($G1149,county_facts!$A:$BB,17,FALSE)</f>
        <v>3.9</v>
      </c>
      <c r="V1149">
        <f>VLOOKUP($G1149,county_facts!$A:$BB,18,FALSE)</f>
        <v>25.4</v>
      </c>
      <c r="W1149">
        <f>VLOOKUP($G1149,county_facts!$A:$BB,19,FALSE)</f>
        <v>60.8</v>
      </c>
      <c r="X1149">
        <f>VLOOKUP($G1149,county_facts!$A:$BB,20,FALSE)</f>
        <v>81.3</v>
      </c>
      <c r="Y1149">
        <f>VLOOKUP($G1149,county_facts!$A:$BB,21,FALSE)</f>
        <v>4.4000000000000004</v>
      </c>
      <c r="Z1149">
        <f>VLOOKUP($G1149,county_facts!$A:$BB,22,FALSE)</f>
        <v>15.1</v>
      </c>
      <c r="AA1149">
        <f>VLOOKUP($G1149,county_facts!$A:$BB,23,FALSE)</f>
        <v>77.3</v>
      </c>
      <c r="AB1149">
        <f>VLOOKUP($G1149,county_facts!$A:$BB,24,FALSE)</f>
        <v>16</v>
      </c>
      <c r="AC1149">
        <f>VLOOKUP($G1149,county_facts!$A:$BB,25,FALSE)</f>
        <v>655</v>
      </c>
      <c r="AD1149">
        <f>VLOOKUP($G1149,county_facts!$A:$BB,26,FALSE)</f>
        <v>21.6</v>
      </c>
      <c r="AE1149">
        <f>VLOOKUP($G1149,county_facts!$A:$BB,27,FALSE)</f>
        <v>4051</v>
      </c>
      <c r="AF1149">
        <f>VLOOKUP($G1149,county_facts!$A:$BB,28,FALSE)</f>
        <v>73.5</v>
      </c>
      <c r="AG1149">
        <f>VLOOKUP($G1149,county_facts!$A:$BB,29,FALSE)</f>
        <v>5.8</v>
      </c>
      <c r="AH1149">
        <f>VLOOKUP($G1149,county_facts!$A:$BB,30,FALSE)</f>
        <v>52800</v>
      </c>
      <c r="AI1149">
        <f>VLOOKUP($G1149,county_facts!$A:$BB,31,FALSE)</f>
        <v>3013</v>
      </c>
      <c r="AJ1149">
        <f>VLOOKUP($G1149,county_facts!$A:$BB,32,FALSE)</f>
        <v>2.5</v>
      </c>
      <c r="AK1149">
        <f>VLOOKUP($G1149,county_facts!$A:$BB,33,FALSE)</f>
        <v>18035</v>
      </c>
      <c r="AL1149">
        <f>VLOOKUP($G1149,county_facts!$A:$BB,34,FALSE)</f>
        <v>36354</v>
      </c>
      <c r="AM1149">
        <f>VLOOKUP($G1149,county_facts!$A:$BB,35,FALSE)</f>
        <v>20.2</v>
      </c>
      <c r="AN1149">
        <f>VLOOKUP($G1149,county_facts!$A:$BB,36,FALSE)</f>
        <v>143</v>
      </c>
      <c r="AO1149">
        <f>VLOOKUP($G1149,county_facts!$A:$BB,37,FALSE)</f>
        <v>1264</v>
      </c>
      <c r="AP1149">
        <f>VLOOKUP($G1149,county_facts!$A:$BB,38,FALSE)</f>
        <v>-2.6</v>
      </c>
      <c r="AQ1149">
        <f>VLOOKUP($G1149,county_facts!$A:$BB,39,FALSE)</f>
        <v>448</v>
      </c>
      <c r="AR1149">
        <f>VLOOKUP($G1149,county_facts!$A:$BB,40,FALSE)</f>
        <v>880</v>
      </c>
      <c r="AS1149">
        <f>VLOOKUP($G1149,county_facts!$A:$BB,41,FALSE)</f>
        <v>0</v>
      </c>
      <c r="AT1149">
        <f>VLOOKUP($G1149,county_facts!$A:$BB,42,FALSE)</f>
        <v>0</v>
      </c>
      <c r="AU1149">
        <f>VLOOKUP($G1149,county_facts!$A:$BB,43,FALSE)</f>
        <v>0</v>
      </c>
      <c r="AV1149">
        <f>VLOOKUP($G1149,county_facts!$A:$BB,44,FALSE)</f>
        <v>0</v>
      </c>
      <c r="AW1149">
        <f>VLOOKUP($G1149,county_facts!$A:$BB,45,FALSE)</f>
        <v>0</v>
      </c>
      <c r="AX1149">
        <f>VLOOKUP($G1149,county_facts!$A:$BB,46,FALSE)</f>
        <v>0</v>
      </c>
      <c r="AY1149">
        <f>VLOOKUP($G1149,county_facts!$A:$BB,47,FALSE)</f>
        <v>0</v>
      </c>
      <c r="AZ1149">
        <f>VLOOKUP($G1149,county_facts!$A:$BB,48,FALSE)</f>
        <v>56815</v>
      </c>
      <c r="BA1149">
        <f>VLOOKUP($G1149,county_facts!$A:$BB,49,FALSE)</f>
        <v>35829</v>
      </c>
      <c r="BB1149">
        <f>VLOOKUP($G1149,county_facts!$A:$BB,50,FALSE)</f>
        <v>4419</v>
      </c>
      <c r="BC1149">
        <f>VLOOKUP($G1149,county_facts!$A:$BB,51,FALSE)</f>
        <v>2747</v>
      </c>
      <c r="BD1149">
        <f>VLOOKUP($G1149,county_facts!$A:$BB,52,FALSE)</f>
        <v>1</v>
      </c>
      <c r="BE1149">
        <f>VLOOKUP($G1149,county_facts!$A:$BB,53,FALSE)</f>
        <v>871.13</v>
      </c>
      <c r="BF1149">
        <f>VLOOKUP($G1149,county_facts!$A:$BB,54,FALSE)</f>
        <v>9.1999999999999993</v>
      </c>
    </row>
    <row r="1150" spans="1:58" x14ac:dyDescent="0.3">
      <c r="A1150" t="s">
        <v>6</v>
      </c>
      <c r="B1150" t="s">
        <v>486</v>
      </c>
      <c r="C1150">
        <v>145</v>
      </c>
      <c r="D1150" t="s">
        <v>481</v>
      </c>
      <c r="E1150">
        <v>234</v>
      </c>
      <c r="F1150">
        <v>0.61965811999999998</v>
      </c>
      <c r="G1150">
        <v>40139</v>
      </c>
      <c r="H1150">
        <f>VLOOKUP($G1150,county_facts!$A:$BB,4,FALSE)</f>
        <v>21853</v>
      </c>
      <c r="I1150">
        <f>VLOOKUP($G1150,county_facts!$A:$BB,5,FALSE)</f>
        <v>20640</v>
      </c>
      <c r="J1150">
        <f>VLOOKUP($G1150,county_facts!$A:$BB,6,FALSE)</f>
        <v>5.9</v>
      </c>
      <c r="K1150">
        <f>VLOOKUP($G1150,county_facts!$A:$BB,7,FALSE)</f>
        <v>20640</v>
      </c>
      <c r="L1150">
        <f>VLOOKUP($G1150,county_facts!$A:$BB,8,FALSE)</f>
        <v>8.1</v>
      </c>
      <c r="M1150">
        <f>VLOOKUP($G1150,county_facts!$A:$BB,9,FALSE)</f>
        <v>27.6</v>
      </c>
      <c r="N1150">
        <f>VLOOKUP($G1150,county_facts!$A:$BB,10,FALSE)</f>
        <v>10.5</v>
      </c>
      <c r="O1150">
        <f>VLOOKUP($G1150,county_facts!$A:$BB,11,FALSE)</f>
        <v>46.8</v>
      </c>
      <c r="P1150">
        <f>VLOOKUP($G1150,county_facts!$A:$BB,12,FALSE)</f>
        <v>89.2</v>
      </c>
      <c r="Q1150">
        <f>VLOOKUP($G1150,county_facts!$A:$BB,13,FALSE)</f>
        <v>3.6</v>
      </c>
      <c r="R1150">
        <f>VLOOKUP($G1150,county_facts!$A:$BB,14,FALSE)</f>
        <v>1.9</v>
      </c>
      <c r="S1150">
        <f>VLOOKUP($G1150,county_facts!$A:$BB,15,FALSE)</f>
        <v>3.2</v>
      </c>
      <c r="T1150">
        <f>VLOOKUP($G1150,county_facts!$A:$BB,16,FALSE)</f>
        <v>0.4</v>
      </c>
      <c r="U1150">
        <f>VLOOKUP($G1150,county_facts!$A:$BB,17,FALSE)</f>
        <v>1.8</v>
      </c>
      <c r="V1150">
        <f>VLOOKUP($G1150,county_facts!$A:$BB,18,FALSE)</f>
        <v>45.9</v>
      </c>
      <c r="W1150">
        <f>VLOOKUP($G1150,county_facts!$A:$BB,19,FALSE)</f>
        <v>46.7</v>
      </c>
      <c r="X1150">
        <f>VLOOKUP($G1150,county_facts!$A:$BB,20,FALSE)</f>
        <v>80.400000000000006</v>
      </c>
      <c r="Y1150">
        <f>VLOOKUP($G1150,county_facts!$A:$BB,21,FALSE)</f>
        <v>22.4</v>
      </c>
      <c r="Z1150">
        <f>VLOOKUP($G1150,county_facts!$A:$BB,22,FALSE)</f>
        <v>38.1</v>
      </c>
      <c r="AA1150">
        <f>VLOOKUP($G1150,county_facts!$A:$BB,23,FALSE)</f>
        <v>71</v>
      </c>
      <c r="AB1150">
        <f>VLOOKUP($G1150,county_facts!$A:$BB,24,FALSE)</f>
        <v>18.8</v>
      </c>
      <c r="AC1150">
        <f>VLOOKUP($G1150,county_facts!$A:$BB,25,FALSE)</f>
        <v>835</v>
      </c>
      <c r="AD1150">
        <f>VLOOKUP($G1150,county_facts!$A:$BB,26,FALSE)</f>
        <v>15.5</v>
      </c>
      <c r="AE1150">
        <f>VLOOKUP($G1150,county_facts!$A:$BB,27,FALSE)</f>
        <v>8174</v>
      </c>
      <c r="AF1150">
        <f>VLOOKUP($G1150,county_facts!$A:$BB,28,FALSE)</f>
        <v>64.599999999999994</v>
      </c>
      <c r="AG1150">
        <f>VLOOKUP($G1150,county_facts!$A:$BB,29,FALSE)</f>
        <v>8.3000000000000007</v>
      </c>
      <c r="AH1150">
        <f>VLOOKUP($G1150,county_facts!$A:$BB,30,FALSE)</f>
        <v>89000</v>
      </c>
      <c r="AI1150">
        <f>VLOOKUP($G1150,county_facts!$A:$BB,31,FALSE)</f>
        <v>7180</v>
      </c>
      <c r="AJ1150">
        <f>VLOOKUP($G1150,county_facts!$A:$BB,32,FALSE)</f>
        <v>2.87</v>
      </c>
      <c r="AK1150">
        <f>VLOOKUP($G1150,county_facts!$A:$BB,33,FALSE)</f>
        <v>22064</v>
      </c>
      <c r="AL1150">
        <f>VLOOKUP($G1150,county_facts!$A:$BB,34,FALSE)</f>
        <v>49901</v>
      </c>
      <c r="AM1150">
        <f>VLOOKUP($G1150,county_facts!$A:$BB,35,FALSE)</f>
        <v>12.8</v>
      </c>
      <c r="AN1150">
        <f>VLOOKUP($G1150,county_facts!$A:$BB,36,FALSE)</f>
        <v>488</v>
      </c>
      <c r="AO1150">
        <f>VLOOKUP($G1150,county_facts!$A:$BB,37,FALSE)</f>
        <v>7660</v>
      </c>
      <c r="AP1150">
        <f>VLOOKUP($G1150,county_facts!$A:$BB,38,FALSE)</f>
        <v>3.3</v>
      </c>
      <c r="AQ1150">
        <f>VLOOKUP($G1150,county_facts!$A:$BB,39,FALSE)</f>
        <v>1292</v>
      </c>
      <c r="AR1150">
        <f>VLOOKUP($G1150,county_facts!$A:$BB,40,FALSE)</f>
        <v>1444</v>
      </c>
      <c r="AS1150">
        <f>VLOOKUP($G1150,county_facts!$A:$BB,41,FALSE)</f>
        <v>0</v>
      </c>
      <c r="AT1150">
        <f>VLOOKUP($G1150,county_facts!$A:$BB,42,FALSE)</f>
        <v>0</v>
      </c>
      <c r="AU1150">
        <f>VLOOKUP($G1150,county_facts!$A:$BB,43,FALSE)</f>
        <v>0</v>
      </c>
      <c r="AV1150">
        <f>VLOOKUP($G1150,county_facts!$A:$BB,44,FALSE)</f>
        <v>0</v>
      </c>
      <c r="AW1150">
        <f>VLOOKUP($G1150,county_facts!$A:$BB,45,FALSE)</f>
        <v>7.5</v>
      </c>
      <c r="AX1150">
        <f>VLOOKUP($G1150,county_facts!$A:$BB,46,FALSE)</f>
        <v>13.4</v>
      </c>
      <c r="AY1150">
        <f>VLOOKUP($G1150,county_facts!$A:$BB,47,FALSE)</f>
        <v>0</v>
      </c>
      <c r="AZ1150">
        <f>VLOOKUP($G1150,county_facts!$A:$BB,48,FALSE)</f>
        <v>0</v>
      </c>
      <c r="BA1150">
        <f>VLOOKUP($G1150,county_facts!$A:$BB,49,FALSE)</f>
        <v>182625</v>
      </c>
      <c r="BB1150">
        <f>VLOOKUP($G1150,county_facts!$A:$BB,50,FALSE)</f>
        <v>9063</v>
      </c>
      <c r="BC1150">
        <f>VLOOKUP($G1150,county_facts!$A:$BB,51,FALSE)</f>
        <v>24433</v>
      </c>
      <c r="BD1150">
        <f>VLOOKUP($G1150,county_facts!$A:$BB,52,FALSE)</f>
        <v>9</v>
      </c>
      <c r="BE1150">
        <f>VLOOKUP($G1150,county_facts!$A:$BB,53,FALSE)</f>
        <v>2041.26</v>
      </c>
      <c r="BF1150">
        <f>VLOOKUP($G1150,county_facts!$A:$BB,54,FALSE)</f>
        <v>10.1</v>
      </c>
    </row>
    <row r="1151" spans="1:58" x14ac:dyDescent="0.3">
      <c r="A1151" t="s">
        <v>9</v>
      </c>
      <c r="B1151" t="s">
        <v>486</v>
      </c>
      <c r="C1151">
        <v>89</v>
      </c>
      <c r="D1151" t="s">
        <v>481</v>
      </c>
      <c r="E1151">
        <v>234</v>
      </c>
      <c r="F1151">
        <v>0.38034188000000002</v>
      </c>
      <c r="G1151">
        <v>40139</v>
      </c>
      <c r="H1151">
        <f>VLOOKUP($G1151,county_facts!$A:$BB,4,FALSE)</f>
        <v>21853</v>
      </c>
      <c r="I1151">
        <f>VLOOKUP($G1151,county_facts!$A:$BB,5,FALSE)</f>
        <v>20640</v>
      </c>
      <c r="J1151">
        <f>VLOOKUP($G1151,county_facts!$A:$BB,6,FALSE)</f>
        <v>5.9</v>
      </c>
      <c r="K1151">
        <f>VLOOKUP($G1151,county_facts!$A:$BB,7,FALSE)</f>
        <v>20640</v>
      </c>
      <c r="L1151">
        <f>VLOOKUP($G1151,county_facts!$A:$BB,8,FALSE)</f>
        <v>8.1</v>
      </c>
      <c r="M1151">
        <f>VLOOKUP($G1151,county_facts!$A:$BB,9,FALSE)</f>
        <v>27.6</v>
      </c>
      <c r="N1151">
        <f>VLOOKUP($G1151,county_facts!$A:$BB,10,FALSE)</f>
        <v>10.5</v>
      </c>
      <c r="O1151">
        <f>VLOOKUP($G1151,county_facts!$A:$BB,11,FALSE)</f>
        <v>46.8</v>
      </c>
      <c r="P1151">
        <f>VLOOKUP($G1151,county_facts!$A:$BB,12,FALSE)</f>
        <v>89.2</v>
      </c>
      <c r="Q1151">
        <f>VLOOKUP($G1151,county_facts!$A:$BB,13,FALSE)</f>
        <v>3.6</v>
      </c>
      <c r="R1151">
        <f>VLOOKUP($G1151,county_facts!$A:$BB,14,FALSE)</f>
        <v>1.9</v>
      </c>
      <c r="S1151">
        <f>VLOOKUP($G1151,county_facts!$A:$BB,15,FALSE)</f>
        <v>3.2</v>
      </c>
      <c r="T1151">
        <f>VLOOKUP($G1151,county_facts!$A:$BB,16,FALSE)</f>
        <v>0.4</v>
      </c>
      <c r="U1151">
        <f>VLOOKUP($G1151,county_facts!$A:$BB,17,FALSE)</f>
        <v>1.8</v>
      </c>
      <c r="V1151">
        <f>VLOOKUP($G1151,county_facts!$A:$BB,18,FALSE)</f>
        <v>45.9</v>
      </c>
      <c r="W1151">
        <f>VLOOKUP($G1151,county_facts!$A:$BB,19,FALSE)</f>
        <v>46.7</v>
      </c>
      <c r="X1151">
        <f>VLOOKUP($G1151,county_facts!$A:$BB,20,FALSE)</f>
        <v>80.400000000000006</v>
      </c>
      <c r="Y1151">
        <f>VLOOKUP($G1151,county_facts!$A:$BB,21,FALSE)</f>
        <v>22.4</v>
      </c>
      <c r="Z1151">
        <f>VLOOKUP($G1151,county_facts!$A:$BB,22,FALSE)</f>
        <v>38.1</v>
      </c>
      <c r="AA1151">
        <f>VLOOKUP($G1151,county_facts!$A:$BB,23,FALSE)</f>
        <v>71</v>
      </c>
      <c r="AB1151">
        <f>VLOOKUP($G1151,county_facts!$A:$BB,24,FALSE)</f>
        <v>18.8</v>
      </c>
      <c r="AC1151">
        <f>VLOOKUP($G1151,county_facts!$A:$BB,25,FALSE)</f>
        <v>835</v>
      </c>
      <c r="AD1151">
        <f>VLOOKUP($G1151,county_facts!$A:$BB,26,FALSE)</f>
        <v>15.5</v>
      </c>
      <c r="AE1151">
        <f>VLOOKUP($G1151,county_facts!$A:$BB,27,FALSE)</f>
        <v>8174</v>
      </c>
      <c r="AF1151">
        <f>VLOOKUP($G1151,county_facts!$A:$BB,28,FALSE)</f>
        <v>64.599999999999994</v>
      </c>
      <c r="AG1151">
        <f>VLOOKUP($G1151,county_facts!$A:$BB,29,FALSE)</f>
        <v>8.3000000000000007</v>
      </c>
      <c r="AH1151">
        <f>VLOOKUP($G1151,county_facts!$A:$BB,30,FALSE)</f>
        <v>89000</v>
      </c>
      <c r="AI1151">
        <f>VLOOKUP($G1151,county_facts!$A:$BB,31,FALSE)</f>
        <v>7180</v>
      </c>
      <c r="AJ1151">
        <f>VLOOKUP($G1151,county_facts!$A:$BB,32,FALSE)</f>
        <v>2.87</v>
      </c>
      <c r="AK1151">
        <f>VLOOKUP($G1151,county_facts!$A:$BB,33,FALSE)</f>
        <v>22064</v>
      </c>
      <c r="AL1151">
        <f>VLOOKUP($G1151,county_facts!$A:$BB,34,FALSE)</f>
        <v>49901</v>
      </c>
      <c r="AM1151">
        <f>VLOOKUP($G1151,county_facts!$A:$BB,35,FALSE)</f>
        <v>12.8</v>
      </c>
      <c r="AN1151">
        <f>VLOOKUP($G1151,county_facts!$A:$BB,36,FALSE)</f>
        <v>488</v>
      </c>
      <c r="AO1151">
        <f>VLOOKUP($G1151,county_facts!$A:$BB,37,FALSE)</f>
        <v>7660</v>
      </c>
      <c r="AP1151">
        <f>VLOOKUP($G1151,county_facts!$A:$BB,38,FALSE)</f>
        <v>3.3</v>
      </c>
      <c r="AQ1151">
        <f>VLOOKUP($G1151,county_facts!$A:$BB,39,FALSE)</f>
        <v>1292</v>
      </c>
      <c r="AR1151">
        <f>VLOOKUP($G1151,county_facts!$A:$BB,40,FALSE)</f>
        <v>1444</v>
      </c>
      <c r="AS1151">
        <f>VLOOKUP($G1151,county_facts!$A:$BB,41,FALSE)</f>
        <v>0</v>
      </c>
      <c r="AT1151">
        <f>VLOOKUP($G1151,county_facts!$A:$BB,42,FALSE)</f>
        <v>0</v>
      </c>
      <c r="AU1151">
        <f>VLOOKUP($G1151,county_facts!$A:$BB,43,FALSE)</f>
        <v>0</v>
      </c>
      <c r="AV1151">
        <f>VLOOKUP($G1151,county_facts!$A:$BB,44,FALSE)</f>
        <v>0</v>
      </c>
      <c r="AW1151">
        <f>VLOOKUP($G1151,county_facts!$A:$BB,45,FALSE)</f>
        <v>7.5</v>
      </c>
      <c r="AX1151">
        <f>VLOOKUP($G1151,county_facts!$A:$BB,46,FALSE)</f>
        <v>13.4</v>
      </c>
      <c r="AY1151">
        <f>VLOOKUP($G1151,county_facts!$A:$BB,47,FALSE)</f>
        <v>0</v>
      </c>
      <c r="AZ1151">
        <f>VLOOKUP($G1151,county_facts!$A:$BB,48,FALSE)</f>
        <v>0</v>
      </c>
      <c r="BA1151">
        <f>VLOOKUP($G1151,county_facts!$A:$BB,49,FALSE)</f>
        <v>182625</v>
      </c>
      <c r="BB1151">
        <f>VLOOKUP($G1151,county_facts!$A:$BB,50,FALSE)</f>
        <v>9063</v>
      </c>
      <c r="BC1151">
        <f>VLOOKUP($G1151,county_facts!$A:$BB,51,FALSE)</f>
        <v>24433</v>
      </c>
      <c r="BD1151">
        <f>VLOOKUP($G1151,county_facts!$A:$BB,52,FALSE)</f>
        <v>9</v>
      </c>
      <c r="BE1151">
        <f>VLOOKUP($G1151,county_facts!$A:$BB,53,FALSE)</f>
        <v>2041.26</v>
      </c>
      <c r="BF1151">
        <f>VLOOKUP($G1151,county_facts!$A:$BB,54,FALSE)</f>
        <v>10.1</v>
      </c>
    </row>
    <row r="1152" spans="1:58" x14ac:dyDescent="0.3">
      <c r="A1152" t="s">
        <v>6</v>
      </c>
      <c r="B1152" t="s">
        <v>487</v>
      </c>
      <c r="C1152">
        <v>977</v>
      </c>
      <c r="D1152" t="s">
        <v>481</v>
      </c>
      <c r="E1152">
        <v>1407</v>
      </c>
      <c r="F1152">
        <v>0.694385217</v>
      </c>
      <c r="G1152">
        <v>40137</v>
      </c>
      <c r="H1152">
        <f>VLOOKUP($G1152,county_facts!$A:$BB,4,FALSE)</f>
        <v>44493</v>
      </c>
      <c r="I1152">
        <f>VLOOKUP($G1152,county_facts!$A:$BB,5,FALSE)</f>
        <v>45048</v>
      </c>
      <c r="J1152">
        <f>VLOOKUP($G1152,county_facts!$A:$BB,6,FALSE)</f>
        <v>-1.2</v>
      </c>
      <c r="K1152">
        <f>VLOOKUP($G1152,county_facts!$A:$BB,7,FALSE)</f>
        <v>45048</v>
      </c>
      <c r="L1152">
        <f>VLOOKUP($G1152,county_facts!$A:$BB,8,FALSE)</f>
        <v>6.4</v>
      </c>
      <c r="M1152">
        <f>VLOOKUP($G1152,county_facts!$A:$BB,9,FALSE)</f>
        <v>23.8</v>
      </c>
      <c r="N1152">
        <f>VLOOKUP($G1152,county_facts!$A:$BB,10,FALSE)</f>
        <v>18</v>
      </c>
      <c r="O1152">
        <f>VLOOKUP($G1152,county_facts!$A:$BB,11,FALSE)</f>
        <v>51.3</v>
      </c>
      <c r="P1152">
        <f>VLOOKUP($G1152,county_facts!$A:$BB,12,FALSE)</f>
        <v>86.7</v>
      </c>
      <c r="Q1152">
        <f>VLOOKUP($G1152,county_facts!$A:$BB,13,FALSE)</f>
        <v>2.1</v>
      </c>
      <c r="R1152">
        <f>VLOOKUP($G1152,county_facts!$A:$BB,14,FALSE)</f>
        <v>5.6</v>
      </c>
      <c r="S1152">
        <f>VLOOKUP($G1152,county_facts!$A:$BB,15,FALSE)</f>
        <v>0.6</v>
      </c>
      <c r="T1152">
        <f>VLOOKUP($G1152,county_facts!$A:$BB,16,FALSE)</f>
        <v>0.1</v>
      </c>
      <c r="U1152">
        <f>VLOOKUP($G1152,county_facts!$A:$BB,17,FALSE)</f>
        <v>4.8</v>
      </c>
      <c r="V1152">
        <f>VLOOKUP($G1152,county_facts!$A:$BB,18,FALSE)</f>
        <v>7.1</v>
      </c>
      <c r="W1152">
        <f>VLOOKUP($G1152,county_facts!$A:$BB,19,FALSE)</f>
        <v>80.900000000000006</v>
      </c>
      <c r="X1152">
        <f>VLOOKUP($G1152,county_facts!$A:$BB,20,FALSE)</f>
        <v>81</v>
      </c>
      <c r="Y1152">
        <f>VLOOKUP($G1152,county_facts!$A:$BB,21,FALSE)</f>
        <v>2.1</v>
      </c>
      <c r="Z1152">
        <f>VLOOKUP($G1152,county_facts!$A:$BB,22,FALSE)</f>
        <v>5.7</v>
      </c>
      <c r="AA1152">
        <f>VLOOKUP($G1152,county_facts!$A:$BB,23,FALSE)</f>
        <v>85.5</v>
      </c>
      <c r="AB1152">
        <f>VLOOKUP($G1152,county_facts!$A:$BB,24,FALSE)</f>
        <v>17.399999999999999</v>
      </c>
      <c r="AC1152">
        <f>VLOOKUP($G1152,county_facts!$A:$BB,25,FALSE)</f>
        <v>4352</v>
      </c>
      <c r="AD1152">
        <f>VLOOKUP($G1152,county_facts!$A:$BB,26,FALSE)</f>
        <v>20</v>
      </c>
      <c r="AE1152">
        <f>VLOOKUP($G1152,county_facts!$A:$BB,27,FALSE)</f>
        <v>20689</v>
      </c>
      <c r="AF1152">
        <f>VLOOKUP($G1152,county_facts!$A:$BB,28,FALSE)</f>
        <v>70.8</v>
      </c>
      <c r="AG1152">
        <f>VLOOKUP($G1152,county_facts!$A:$BB,29,FALSE)</f>
        <v>7.6</v>
      </c>
      <c r="AH1152">
        <f>VLOOKUP($G1152,county_facts!$A:$BB,30,FALSE)</f>
        <v>89300</v>
      </c>
      <c r="AI1152">
        <f>VLOOKUP($G1152,county_facts!$A:$BB,31,FALSE)</f>
        <v>17690</v>
      </c>
      <c r="AJ1152">
        <f>VLOOKUP($G1152,county_facts!$A:$BB,32,FALSE)</f>
        <v>2.5099999999999998</v>
      </c>
      <c r="AK1152">
        <f>VLOOKUP($G1152,county_facts!$A:$BB,33,FALSE)</f>
        <v>23038</v>
      </c>
      <c r="AL1152">
        <f>VLOOKUP($G1152,county_facts!$A:$BB,34,FALSE)</f>
        <v>43885</v>
      </c>
      <c r="AM1152">
        <f>VLOOKUP($G1152,county_facts!$A:$BB,35,FALSE)</f>
        <v>14.6</v>
      </c>
      <c r="AN1152">
        <f>VLOOKUP($G1152,county_facts!$A:$BB,36,FALSE)</f>
        <v>1080</v>
      </c>
      <c r="AO1152">
        <f>VLOOKUP($G1152,county_facts!$A:$BB,37,FALSE)</f>
        <v>13229</v>
      </c>
      <c r="AP1152">
        <f>VLOOKUP($G1152,county_facts!$A:$BB,38,FALSE)</f>
        <v>-1.1000000000000001</v>
      </c>
      <c r="AQ1152">
        <f>VLOOKUP($G1152,county_facts!$A:$BB,39,FALSE)</f>
        <v>3065</v>
      </c>
      <c r="AR1152">
        <f>VLOOKUP($G1152,county_facts!$A:$BB,40,FALSE)</f>
        <v>3992</v>
      </c>
      <c r="AS1152">
        <f>VLOOKUP($G1152,county_facts!$A:$BB,41,FALSE)</f>
        <v>0</v>
      </c>
      <c r="AT1152">
        <f>VLOOKUP($G1152,county_facts!$A:$BB,42,FALSE)</f>
        <v>4</v>
      </c>
      <c r="AU1152">
        <f>VLOOKUP($G1152,county_facts!$A:$BB,43,FALSE)</f>
        <v>0</v>
      </c>
      <c r="AV1152">
        <f>VLOOKUP($G1152,county_facts!$A:$BB,44,FALSE)</f>
        <v>0</v>
      </c>
      <c r="AW1152">
        <f>VLOOKUP($G1152,county_facts!$A:$BB,45,FALSE)</f>
        <v>0</v>
      </c>
      <c r="AX1152">
        <f>VLOOKUP($G1152,county_facts!$A:$BB,46,FALSE)</f>
        <v>25.6</v>
      </c>
      <c r="AY1152">
        <f>VLOOKUP($G1152,county_facts!$A:$BB,47,FALSE)</f>
        <v>1084940</v>
      </c>
      <c r="AZ1152">
        <f>VLOOKUP($G1152,county_facts!$A:$BB,48,FALSE)</f>
        <v>0</v>
      </c>
      <c r="BA1152">
        <f>VLOOKUP($G1152,county_facts!$A:$BB,49,FALSE)</f>
        <v>495092</v>
      </c>
      <c r="BB1152">
        <f>VLOOKUP($G1152,county_facts!$A:$BB,50,FALSE)</f>
        <v>11474</v>
      </c>
      <c r="BC1152">
        <f>VLOOKUP($G1152,county_facts!$A:$BB,51,FALSE)</f>
        <v>38788</v>
      </c>
      <c r="BD1152">
        <f>VLOOKUP($G1152,county_facts!$A:$BB,52,FALSE)</f>
        <v>36</v>
      </c>
      <c r="BE1152">
        <f>VLOOKUP($G1152,county_facts!$A:$BB,53,FALSE)</f>
        <v>870.24</v>
      </c>
      <c r="BF1152">
        <f>VLOOKUP($G1152,county_facts!$A:$BB,54,FALSE)</f>
        <v>51.8</v>
      </c>
    </row>
    <row r="1153" spans="1:58" x14ac:dyDescent="0.3">
      <c r="A1153" t="s">
        <v>9</v>
      </c>
      <c r="B1153" t="s">
        <v>487</v>
      </c>
      <c r="C1153">
        <v>430</v>
      </c>
      <c r="D1153" t="s">
        <v>481</v>
      </c>
      <c r="E1153">
        <v>1407</v>
      </c>
      <c r="F1153">
        <v>0.305614783</v>
      </c>
      <c r="G1153">
        <v>40137</v>
      </c>
      <c r="H1153">
        <f>VLOOKUP($G1153,county_facts!$A:$BB,4,FALSE)</f>
        <v>44493</v>
      </c>
      <c r="I1153">
        <f>VLOOKUP($G1153,county_facts!$A:$BB,5,FALSE)</f>
        <v>45048</v>
      </c>
      <c r="J1153">
        <f>VLOOKUP($G1153,county_facts!$A:$BB,6,FALSE)</f>
        <v>-1.2</v>
      </c>
      <c r="K1153">
        <f>VLOOKUP($G1153,county_facts!$A:$BB,7,FALSE)</f>
        <v>45048</v>
      </c>
      <c r="L1153">
        <f>VLOOKUP($G1153,county_facts!$A:$BB,8,FALSE)</f>
        <v>6.4</v>
      </c>
      <c r="M1153">
        <f>VLOOKUP($G1153,county_facts!$A:$BB,9,FALSE)</f>
        <v>23.8</v>
      </c>
      <c r="N1153">
        <f>VLOOKUP($G1153,county_facts!$A:$BB,10,FALSE)</f>
        <v>18</v>
      </c>
      <c r="O1153">
        <f>VLOOKUP($G1153,county_facts!$A:$BB,11,FALSE)</f>
        <v>51.3</v>
      </c>
      <c r="P1153">
        <f>VLOOKUP($G1153,county_facts!$A:$BB,12,FALSE)</f>
        <v>86.7</v>
      </c>
      <c r="Q1153">
        <f>VLOOKUP($G1153,county_facts!$A:$BB,13,FALSE)</f>
        <v>2.1</v>
      </c>
      <c r="R1153">
        <f>VLOOKUP($G1153,county_facts!$A:$BB,14,FALSE)</f>
        <v>5.6</v>
      </c>
      <c r="S1153">
        <f>VLOOKUP($G1153,county_facts!$A:$BB,15,FALSE)</f>
        <v>0.6</v>
      </c>
      <c r="T1153">
        <f>VLOOKUP($G1153,county_facts!$A:$BB,16,FALSE)</f>
        <v>0.1</v>
      </c>
      <c r="U1153">
        <f>VLOOKUP($G1153,county_facts!$A:$BB,17,FALSE)</f>
        <v>4.8</v>
      </c>
      <c r="V1153">
        <f>VLOOKUP($G1153,county_facts!$A:$BB,18,FALSE)</f>
        <v>7.1</v>
      </c>
      <c r="W1153">
        <f>VLOOKUP($G1153,county_facts!$A:$BB,19,FALSE)</f>
        <v>80.900000000000006</v>
      </c>
      <c r="X1153">
        <f>VLOOKUP($G1153,county_facts!$A:$BB,20,FALSE)</f>
        <v>81</v>
      </c>
      <c r="Y1153">
        <f>VLOOKUP($G1153,county_facts!$A:$BB,21,FALSE)</f>
        <v>2.1</v>
      </c>
      <c r="Z1153">
        <f>VLOOKUP($G1153,county_facts!$A:$BB,22,FALSE)</f>
        <v>5.7</v>
      </c>
      <c r="AA1153">
        <f>VLOOKUP($G1153,county_facts!$A:$BB,23,FALSE)</f>
        <v>85.5</v>
      </c>
      <c r="AB1153">
        <f>VLOOKUP($G1153,county_facts!$A:$BB,24,FALSE)</f>
        <v>17.399999999999999</v>
      </c>
      <c r="AC1153">
        <f>VLOOKUP($G1153,county_facts!$A:$BB,25,FALSE)</f>
        <v>4352</v>
      </c>
      <c r="AD1153">
        <f>VLOOKUP($G1153,county_facts!$A:$BB,26,FALSE)</f>
        <v>20</v>
      </c>
      <c r="AE1153">
        <f>VLOOKUP($G1153,county_facts!$A:$BB,27,FALSE)</f>
        <v>20689</v>
      </c>
      <c r="AF1153">
        <f>VLOOKUP($G1153,county_facts!$A:$BB,28,FALSE)</f>
        <v>70.8</v>
      </c>
      <c r="AG1153">
        <f>VLOOKUP($G1153,county_facts!$A:$BB,29,FALSE)</f>
        <v>7.6</v>
      </c>
      <c r="AH1153">
        <f>VLOOKUP($G1153,county_facts!$A:$BB,30,FALSE)</f>
        <v>89300</v>
      </c>
      <c r="AI1153">
        <f>VLOOKUP($G1153,county_facts!$A:$BB,31,FALSE)</f>
        <v>17690</v>
      </c>
      <c r="AJ1153">
        <f>VLOOKUP($G1153,county_facts!$A:$BB,32,FALSE)</f>
        <v>2.5099999999999998</v>
      </c>
      <c r="AK1153">
        <f>VLOOKUP($G1153,county_facts!$A:$BB,33,FALSE)</f>
        <v>23038</v>
      </c>
      <c r="AL1153">
        <f>VLOOKUP($G1153,county_facts!$A:$BB,34,FALSE)</f>
        <v>43885</v>
      </c>
      <c r="AM1153">
        <f>VLOOKUP($G1153,county_facts!$A:$BB,35,FALSE)</f>
        <v>14.6</v>
      </c>
      <c r="AN1153">
        <f>VLOOKUP($G1153,county_facts!$A:$BB,36,FALSE)</f>
        <v>1080</v>
      </c>
      <c r="AO1153">
        <f>VLOOKUP($G1153,county_facts!$A:$BB,37,FALSE)</f>
        <v>13229</v>
      </c>
      <c r="AP1153">
        <f>VLOOKUP($G1153,county_facts!$A:$BB,38,FALSE)</f>
        <v>-1.1000000000000001</v>
      </c>
      <c r="AQ1153">
        <f>VLOOKUP($G1153,county_facts!$A:$BB,39,FALSE)</f>
        <v>3065</v>
      </c>
      <c r="AR1153">
        <f>VLOOKUP($G1153,county_facts!$A:$BB,40,FALSE)</f>
        <v>3992</v>
      </c>
      <c r="AS1153">
        <f>VLOOKUP($G1153,county_facts!$A:$BB,41,FALSE)</f>
        <v>0</v>
      </c>
      <c r="AT1153">
        <f>VLOOKUP($G1153,county_facts!$A:$BB,42,FALSE)</f>
        <v>4</v>
      </c>
      <c r="AU1153">
        <f>VLOOKUP($G1153,county_facts!$A:$BB,43,FALSE)</f>
        <v>0</v>
      </c>
      <c r="AV1153">
        <f>VLOOKUP($G1153,county_facts!$A:$BB,44,FALSE)</f>
        <v>0</v>
      </c>
      <c r="AW1153">
        <f>VLOOKUP($G1153,county_facts!$A:$BB,45,FALSE)</f>
        <v>0</v>
      </c>
      <c r="AX1153">
        <f>VLOOKUP($G1153,county_facts!$A:$BB,46,FALSE)</f>
        <v>25.6</v>
      </c>
      <c r="AY1153">
        <f>VLOOKUP($G1153,county_facts!$A:$BB,47,FALSE)</f>
        <v>1084940</v>
      </c>
      <c r="AZ1153">
        <f>VLOOKUP($G1153,county_facts!$A:$BB,48,FALSE)</f>
        <v>0</v>
      </c>
      <c r="BA1153">
        <f>VLOOKUP($G1153,county_facts!$A:$BB,49,FALSE)</f>
        <v>495092</v>
      </c>
      <c r="BB1153">
        <f>VLOOKUP($G1153,county_facts!$A:$BB,50,FALSE)</f>
        <v>11474</v>
      </c>
      <c r="BC1153">
        <f>VLOOKUP($G1153,county_facts!$A:$BB,51,FALSE)</f>
        <v>38788</v>
      </c>
      <c r="BD1153">
        <f>VLOOKUP($G1153,county_facts!$A:$BB,52,FALSE)</f>
        <v>36</v>
      </c>
      <c r="BE1153">
        <f>VLOOKUP($G1153,county_facts!$A:$BB,53,FALSE)</f>
        <v>870.24</v>
      </c>
      <c r="BF1153">
        <f>VLOOKUP($G1153,county_facts!$A:$BB,54,FALSE)</f>
        <v>51.8</v>
      </c>
    </row>
    <row r="1154" spans="1:58" x14ac:dyDescent="0.3">
      <c r="A1154" t="s">
        <v>6</v>
      </c>
      <c r="B1154" t="s">
        <v>488</v>
      </c>
      <c r="C1154">
        <v>1023</v>
      </c>
      <c r="D1154" t="s">
        <v>481</v>
      </c>
      <c r="E1154">
        <v>1454</v>
      </c>
      <c r="F1154">
        <v>0.70357634099999999</v>
      </c>
      <c r="G1154">
        <v>40135</v>
      </c>
      <c r="H1154">
        <f>VLOOKUP($G1154,county_facts!$A:$BB,4,FALSE)</f>
        <v>41358</v>
      </c>
      <c r="I1154">
        <f>VLOOKUP($G1154,county_facts!$A:$BB,5,FALSE)</f>
        <v>42439</v>
      </c>
      <c r="J1154">
        <f>VLOOKUP($G1154,county_facts!$A:$BB,6,FALSE)</f>
        <v>-2.5</v>
      </c>
      <c r="K1154">
        <f>VLOOKUP($G1154,county_facts!$A:$BB,7,FALSE)</f>
        <v>42391</v>
      </c>
      <c r="L1154">
        <f>VLOOKUP($G1154,county_facts!$A:$BB,8,FALSE)</f>
        <v>5.8</v>
      </c>
      <c r="M1154">
        <f>VLOOKUP($G1154,county_facts!$A:$BB,9,FALSE)</f>
        <v>24.1</v>
      </c>
      <c r="N1154">
        <f>VLOOKUP($G1154,county_facts!$A:$BB,10,FALSE)</f>
        <v>16.899999999999999</v>
      </c>
      <c r="O1154">
        <f>VLOOKUP($G1154,county_facts!$A:$BB,11,FALSE)</f>
        <v>50.6</v>
      </c>
      <c r="P1154">
        <f>VLOOKUP($G1154,county_facts!$A:$BB,12,FALSE)</f>
        <v>66.7</v>
      </c>
      <c r="Q1154">
        <f>VLOOKUP($G1154,county_facts!$A:$BB,13,FALSE)</f>
        <v>2</v>
      </c>
      <c r="R1154">
        <f>VLOOKUP($G1154,county_facts!$A:$BB,14,FALSE)</f>
        <v>21.3</v>
      </c>
      <c r="S1154">
        <f>VLOOKUP($G1154,county_facts!$A:$BB,15,FALSE)</f>
        <v>0.6</v>
      </c>
      <c r="T1154">
        <f>VLOOKUP($G1154,county_facts!$A:$BB,16,FALSE)</f>
        <v>0.1</v>
      </c>
      <c r="U1154">
        <f>VLOOKUP($G1154,county_facts!$A:$BB,17,FALSE)</f>
        <v>9.4</v>
      </c>
      <c r="V1154">
        <f>VLOOKUP($G1154,county_facts!$A:$BB,18,FALSE)</f>
        <v>3.8</v>
      </c>
      <c r="W1154">
        <f>VLOOKUP($G1154,county_facts!$A:$BB,19,FALSE)</f>
        <v>64.2</v>
      </c>
      <c r="X1154">
        <f>VLOOKUP($G1154,county_facts!$A:$BB,20,FALSE)</f>
        <v>83.6</v>
      </c>
      <c r="Y1154">
        <f>VLOOKUP($G1154,county_facts!$A:$BB,21,FALSE)</f>
        <v>1.5</v>
      </c>
      <c r="Z1154">
        <f>VLOOKUP($G1154,county_facts!$A:$BB,22,FALSE)</f>
        <v>4.0999999999999996</v>
      </c>
      <c r="AA1154">
        <f>VLOOKUP($G1154,county_facts!$A:$BB,23,FALSE)</f>
        <v>81.3</v>
      </c>
      <c r="AB1154">
        <f>VLOOKUP($G1154,county_facts!$A:$BB,24,FALSE)</f>
        <v>13.3</v>
      </c>
      <c r="AC1154">
        <f>VLOOKUP($G1154,county_facts!$A:$BB,25,FALSE)</f>
        <v>3147</v>
      </c>
      <c r="AD1154">
        <f>VLOOKUP($G1154,county_facts!$A:$BB,26,FALSE)</f>
        <v>23.8</v>
      </c>
      <c r="AE1154">
        <f>VLOOKUP($G1154,county_facts!$A:$BB,27,FALSE)</f>
        <v>18844</v>
      </c>
      <c r="AF1154">
        <f>VLOOKUP($G1154,county_facts!$A:$BB,28,FALSE)</f>
        <v>71.5</v>
      </c>
      <c r="AG1154">
        <f>VLOOKUP($G1154,county_facts!$A:$BB,29,FALSE)</f>
        <v>8</v>
      </c>
      <c r="AH1154">
        <f>VLOOKUP($G1154,county_facts!$A:$BB,30,FALSE)</f>
        <v>85800</v>
      </c>
      <c r="AI1154">
        <f>VLOOKUP($G1154,county_facts!$A:$BB,31,FALSE)</f>
        <v>15624</v>
      </c>
      <c r="AJ1154">
        <f>VLOOKUP($G1154,county_facts!$A:$BB,32,FALSE)</f>
        <v>2.65</v>
      </c>
      <c r="AK1154">
        <f>VLOOKUP($G1154,county_facts!$A:$BB,33,FALSE)</f>
        <v>18131</v>
      </c>
      <c r="AL1154">
        <f>VLOOKUP($G1154,county_facts!$A:$BB,34,FALSE)</f>
        <v>35742</v>
      </c>
      <c r="AM1154">
        <f>VLOOKUP($G1154,county_facts!$A:$BB,35,FALSE)</f>
        <v>21.4</v>
      </c>
      <c r="AN1154">
        <f>VLOOKUP($G1154,county_facts!$A:$BB,36,FALSE)</f>
        <v>572</v>
      </c>
      <c r="AO1154">
        <f>VLOOKUP($G1154,county_facts!$A:$BB,37,FALSE)</f>
        <v>6972</v>
      </c>
      <c r="AP1154">
        <f>VLOOKUP($G1154,county_facts!$A:$BB,38,FALSE)</f>
        <v>1.4</v>
      </c>
      <c r="AQ1154">
        <f>VLOOKUP($G1154,county_facts!$A:$BB,39,FALSE)</f>
        <v>2685</v>
      </c>
      <c r="AR1154">
        <f>VLOOKUP($G1154,county_facts!$A:$BB,40,FALSE)</f>
        <v>3856</v>
      </c>
      <c r="AS1154">
        <f>VLOOKUP($G1154,county_facts!$A:$BB,41,FALSE)</f>
        <v>0</v>
      </c>
      <c r="AT1154">
        <f>VLOOKUP($G1154,county_facts!$A:$BB,42,FALSE)</f>
        <v>16.600000000000001</v>
      </c>
      <c r="AU1154">
        <f>VLOOKUP($G1154,county_facts!$A:$BB,43,FALSE)</f>
        <v>0</v>
      </c>
      <c r="AV1154">
        <f>VLOOKUP($G1154,county_facts!$A:$BB,44,FALSE)</f>
        <v>0</v>
      </c>
      <c r="AW1154">
        <f>VLOOKUP($G1154,county_facts!$A:$BB,45,FALSE)</f>
        <v>0</v>
      </c>
      <c r="AX1154">
        <f>VLOOKUP($G1154,county_facts!$A:$BB,46,FALSE)</f>
        <v>23.5</v>
      </c>
      <c r="AY1154">
        <f>VLOOKUP($G1154,county_facts!$A:$BB,47,FALSE)</f>
        <v>272324</v>
      </c>
      <c r="AZ1154">
        <f>VLOOKUP($G1154,county_facts!$A:$BB,48,FALSE)</f>
        <v>0</v>
      </c>
      <c r="BA1154">
        <f>VLOOKUP($G1154,county_facts!$A:$BB,49,FALSE)</f>
        <v>362440</v>
      </c>
      <c r="BB1154">
        <f>VLOOKUP($G1154,county_facts!$A:$BB,50,FALSE)</f>
        <v>8845</v>
      </c>
      <c r="BC1154">
        <f>VLOOKUP($G1154,county_facts!$A:$BB,51,FALSE)</f>
        <v>34857</v>
      </c>
      <c r="BD1154">
        <f>VLOOKUP($G1154,county_facts!$A:$BB,52,FALSE)</f>
        <v>70</v>
      </c>
      <c r="BE1154">
        <f>VLOOKUP($G1154,county_facts!$A:$BB,53,FALSE)</f>
        <v>673.27</v>
      </c>
      <c r="BF1154">
        <f>VLOOKUP($G1154,county_facts!$A:$BB,54,FALSE)</f>
        <v>63</v>
      </c>
    </row>
    <row r="1155" spans="1:58" x14ac:dyDescent="0.3">
      <c r="A1155" t="s">
        <v>9</v>
      </c>
      <c r="B1155" t="s">
        <v>488</v>
      </c>
      <c r="C1155">
        <v>431</v>
      </c>
      <c r="D1155" t="s">
        <v>481</v>
      </c>
      <c r="E1155">
        <v>1454</v>
      </c>
      <c r="F1155">
        <v>0.29642365900000001</v>
      </c>
      <c r="G1155">
        <v>40135</v>
      </c>
      <c r="H1155">
        <f>VLOOKUP($G1155,county_facts!$A:$BB,4,FALSE)</f>
        <v>41358</v>
      </c>
      <c r="I1155">
        <f>VLOOKUP($G1155,county_facts!$A:$BB,5,FALSE)</f>
        <v>42439</v>
      </c>
      <c r="J1155">
        <f>VLOOKUP($G1155,county_facts!$A:$BB,6,FALSE)</f>
        <v>-2.5</v>
      </c>
      <c r="K1155">
        <f>VLOOKUP($G1155,county_facts!$A:$BB,7,FALSE)</f>
        <v>42391</v>
      </c>
      <c r="L1155">
        <f>VLOOKUP($G1155,county_facts!$A:$BB,8,FALSE)</f>
        <v>5.8</v>
      </c>
      <c r="M1155">
        <f>VLOOKUP($G1155,county_facts!$A:$BB,9,FALSE)</f>
        <v>24.1</v>
      </c>
      <c r="N1155">
        <f>VLOOKUP($G1155,county_facts!$A:$BB,10,FALSE)</f>
        <v>16.899999999999999</v>
      </c>
      <c r="O1155">
        <f>VLOOKUP($G1155,county_facts!$A:$BB,11,FALSE)</f>
        <v>50.6</v>
      </c>
      <c r="P1155">
        <f>VLOOKUP($G1155,county_facts!$A:$BB,12,FALSE)</f>
        <v>66.7</v>
      </c>
      <c r="Q1155">
        <f>VLOOKUP($G1155,county_facts!$A:$BB,13,FALSE)</f>
        <v>2</v>
      </c>
      <c r="R1155">
        <f>VLOOKUP($G1155,county_facts!$A:$BB,14,FALSE)</f>
        <v>21.3</v>
      </c>
      <c r="S1155">
        <f>VLOOKUP($G1155,county_facts!$A:$BB,15,FALSE)</f>
        <v>0.6</v>
      </c>
      <c r="T1155">
        <f>VLOOKUP($G1155,county_facts!$A:$BB,16,FALSE)</f>
        <v>0.1</v>
      </c>
      <c r="U1155">
        <f>VLOOKUP($G1155,county_facts!$A:$BB,17,FALSE)</f>
        <v>9.4</v>
      </c>
      <c r="V1155">
        <f>VLOOKUP($G1155,county_facts!$A:$BB,18,FALSE)</f>
        <v>3.8</v>
      </c>
      <c r="W1155">
        <f>VLOOKUP($G1155,county_facts!$A:$BB,19,FALSE)</f>
        <v>64.2</v>
      </c>
      <c r="X1155">
        <f>VLOOKUP($G1155,county_facts!$A:$BB,20,FALSE)</f>
        <v>83.6</v>
      </c>
      <c r="Y1155">
        <f>VLOOKUP($G1155,county_facts!$A:$BB,21,FALSE)</f>
        <v>1.5</v>
      </c>
      <c r="Z1155">
        <f>VLOOKUP($G1155,county_facts!$A:$BB,22,FALSE)</f>
        <v>4.0999999999999996</v>
      </c>
      <c r="AA1155">
        <f>VLOOKUP($G1155,county_facts!$A:$BB,23,FALSE)</f>
        <v>81.3</v>
      </c>
      <c r="AB1155">
        <f>VLOOKUP($G1155,county_facts!$A:$BB,24,FALSE)</f>
        <v>13.3</v>
      </c>
      <c r="AC1155">
        <f>VLOOKUP($G1155,county_facts!$A:$BB,25,FALSE)</f>
        <v>3147</v>
      </c>
      <c r="AD1155">
        <f>VLOOKUP($G1155,county_facts!$A:$BB,26,FALSE)</f>
        <v>23.8</v>
      </c>
      <c r="AE1155">
        <f>VLOOKUP($G1155,county_facts!$A:$BB,27,FALSE)</f>
        <v>18844</v>
      </c>
      <c r="AF1155">
        <f>VLOOKUP($G1155,county_facts!$A:$BB,28,FALSE)</f>
        <v>71.5</v>
      </c>
      <c r="AG1155">
        <f>VLOOKUP($G1155,county_facts!$A:$BB,29,FALSE)</f>
        <v>8</v>
      </c>
      <c r="AH1155">
        <f>VLOOKUP($G1155,county_facts!$A:$BB,30,FALSE)</f>
        <v>85800</v>
      </c>
      <c r="AI1155">
        <f>VLOOKUP($G1155,county_facts!$A:$BB,31,FALSE)</f>
        <v>15624</v>
      </c>
      <c r="AJ1155">
        <f>VLOOKUP($G1155,county_facts!$A:$BB,32,FALSE)</f>
        <v>2.65</v>
      </c>
      <c r="AK1155">
        <f>VLOOKUP($G1155,county_facts!$A:$BB,33,FALSE)</f>
        <v>18131</v>
      </c>
      <c r="AL1155">
        <f>VLOOKUP($G1155,county_facts!$A:$BB,34,FALSE)</f>
        <v>35742</v>
      </c>
      <c r="AM1155">
        <f>VLOOKUP($G1155,county_facts!$A:$BB,35,FALSE)</f>
        <v>21.4</v>
      </c>
      <c r="AN1155">
        <f>VLOOKUP($G1155,county_facts!$A:$BB,36,FALSE)</f>
        <v>572</v>
      </c>
      <c r="AO1155">
        <f>VLOOKUP($G1155,county_facts!$A:$BB,37,FALSE)</f>
        <v>6972</v>
      </c>
      <c r="AP1155">
        <f>VLOOKUP($G1155,county_facts!$A:$BB,38,FALSE)</f>
        <v>1.4</v>
      </c>
      <c r="AQ1155">
        <f>VLOOKUP($G1155,county_facts!$A:$BB,39,FALSE)</f>
        <v>2685</v>
      </c>
      <c r="AR1155">
        <f>VLOOKUP($G1155,county_facts!$A:$BB,40,FALSE)</f>
        <v>3856</v>
      </c>
      <c r="AS1155">
        <f>VLOOKUP($G1155,county_facts!$A:$BB,41,FALSE)</f>
        <v>0</v>
      </c>
      <c r="AT1155">
        <f>VLOOKUP($G1155,county_facts!$A:$BB,42,FALSE)</f>
        <v>16.600000000000001</v>
      </c>
      <c r="AU1155">
        <f>VLOOKUP($G1155,county_facts!$A:$BB,43,FALSE)</f>
        <v>0</v>
      </c>
      <c r="AV1155">
        <f>VLOOKUP($G1155,county_facts!$A:$BB,44,FALSE)</f>
        <v>0</v>
      </c>
      <c r="AW1155">
        <f>VLOOKUP($G1155,county_facts!$A:$BB,45,FALSE)</f>
        <v>0</v>
      </c>
      <c r="AX1155">
        <f>VLOOKUP($G1155,county_facts!$A:$BB,46,FALSE)</f>
        <v>23.5</v>
      </c>
      <c r="AY1155">
        <f>VLOOKUP($G1155,county_facts!$A:$BB,47,FALSE)</f>
        <v>272324</v>
      </c>
      <c r="AZ1155">
        <f>VLOOKUP($G1155,county_facts!$A:$BB,48,FALSE)</f>
        <v>0</v>
      </c>
      <c r="BA1155">
        <f>VLOOKUP($G1155,county_facts!$A:$BB,49,FALSE)</f>
        <v>362440</v>
      </c>
      <c r="BB1155">
        <f>VLOOKUP($G1155,county_facts!$A:$BB,50,FALSE)</f>
        <v>8845</v>
      </c>
      <c r="BC1155">
        <f>VLOOKUP($G1155,county_facts!$A:$BB,51,FALSE)</f>
        <v>34857</v>
      </c>
      <c r="BD1155">
        <f>VLOOKUP($G1155,county_facts!$A:$BB,52,FALSE)</f>
        <v>70</v>
      </c>
      <c r="BE1155">
        <f>VLOOKUP($G1155,county_facts!$A:$BB,53,FALSE)</f>
        <v>673.27</v>
      </c>
      <c r="BF1155">
        <f>VLOOKUP($G1155,county_facts!$A:$BB,54,FALSE)</f>
        <v>63</v>
      </c>
    </row>
    <row r="1156" spans="1:58" x14ac:dyDescent="0.3">
      <c r="A1156" t="s">
        <v>6</v>
      </c>
      <c r="B1156" t="s">
        <v>489</v>
      </c>
      <c r="C1156">
        <v>685</v>
      </c>
      <c r="D1156" t="s">
        <v>481</v>
      </c>
      <c r="E1156">
        <v>995</v>
      </c>
      <c r="F1156">
        <v>0.68844221100000003</v>
      </c>
      <c r="G1156">
        <v>40133</v>
      </c>
      <c r="H1156">
        <f>VLOOKUP($G1156,county_facts!$A:$BB,4,FALSE)</f>
        <v>25421</v>
      </c>
      <c r="I1156">
        <f>VLOOKUP($G1156,county_facts!$A:$BB,5,FALSE)</f>
        <v>25482</v>
      </c>
      <c r="J1156">
        <f>VLOOKUP($G1156,county_facts!$A:$BB,6,FALSE)</f>
        <v>-0.2</v>
      </c>
      <c r="K1156">
        <f>VLOOKUP($G1156,county_facts!$A:$BB,7,FALSE)</f>
        <v>25482</v>
      </c>
      <c r="L1156">
        <f>VLOOKUP($G1156,county_facts!$A:$BB,8,FALSE)</f>
        <v>6.5</v>
      </c>
      <c r="M1156">
        <f>VLOOKUP($G1156,county_facts!$A:$BB,9,FALSE)</f>
        <v>25.5</v>
      </c>
      <c r="N1156">
        <f>VLOOKUP($G1156,county_facts!$A:$BB,10,FALSE)</f>
        <v>17</v>
      </c>
      <c r="O1156">
        <f>VLOOKUP($G1156,county_facts!$A:$BB,11,FALSE)</f>
        <v>50.9</v>
      </c>
      <c r="P1156">
        <f>VLOOKUP($G1156,county_facts!$A:$BB,12,FALSE)</f>
        <v>68.3</v>
      </c>
      <c r="Q1156">
        <f>VLOOKUP($G1156,county_facts!$A:$BB,13,FALSE)</f>
        <v>4.5999999999999996</v>
      </c>
      <c r="R1156">
        <f>VLOOKUP($G1156,county_facts!$A:$BB,14,FALSE)</f>
        <v>19.100000000000001</v>
      </c>
      <c r="S1156">
        <f>VLOOKUP($G1156,county_facts!$A:$BB,15,FALSE)</f>
        <v>0.4</v>
      </c>
      <c r="T1156">
        <f>VLOOKUP($G1156,county_facts!$A:$BB,16,FALSE)</f>
        <v>0.1</v>
      </c>
      <c r="U1156">
        <f>VLOOKUP($G1156,county_facts!$A:$BB,17,FALSE)</f>
        <v>7.5</v>
      </c>
      <c r="V1156">
        <f>VLOOKUP($G1156,county_facts!$A:$BB,18,FALSE)</f>
        <v>4.5</v>
      </c>
      <c r="W1156">
        <f>VLOOKUP($G1156,county_facts!$A:$BB,19,FALSE)</f>
        <v>65.599999999999994</v>
      </c>
      <c r="X1156">
        <f>VLOOKUP($G1156,county_facts!$A:$BB,20,FALSE)</f>
        <v>86.8</v>
      </c>
      <c r="Y1156">
        <f>VLOOKUP($G1156,county_facts!$A:$BB,21,FALSE)</f>
        <v>1.3</v>
      </c>
      <c r="Z1156">
        <f>VLOOKUP($G1156,county_facts!$A:$BB,22,FALSE)</f>
        <v>4.9000000000000004</v>
      </c>
      <c r="AA1156">
        <f>VLOOKUP($G1156,county_facts!$A:$BB,23,FALSE)</f>
        <v>82.3</v>
      </c>
      <c r="AB1156">
        <f>VLOOKUP($G1156,county_facts!$A:$BB,24,FALSE)</f>
        <v>14.1</v>
      </c>
      <c r="AC1156">
        <f>VLOOKUP($G1156,county_facts!$A:$BB,25,FALSE)</f>
        <v>1931</v>
      </c>
      <c r="AD1156">
        <f>VLOOKUP($G1156,county_facts!$A:$BB,26,FALSE)</f>
        <v>22.1</v>
      </c>
      <c r="AE1156">
        <f>VLOOKUP($G1156,county_facts!$A:$BB,27,FALSE)</f>
        <v>11661</v>
      </c>
      <c r="AF1156">
        <f>VLOOKUP($G1156,county_facts!$A:$BB,28,FALSE)</f>
        <v>73.900000000000006</v>
      </c>
      <c r="AG1156">
        <f>VLOOKUP($G1156,county_facts!$A:$BB,29,FALSE)</f>
        <v>8</v>
      </c>
      <c r="AH1156">
        <f>VLOOKUP($G1156,county_facts!$A:$BB,30,FALSE)</f>
        <v>70500</v>
      </c>
      <c r="AI1156">
        <f>VLOOKUP($G1156,county_facts!$A:$BB,31,FALSE)</f>
        <v>9327</v>
      </c>
      <c r="AJ1156">
        <f>VLOOKUP($G1156,county_facts!$A:$BB,32,FALSE)</f>
        <v>2.66</v>
      </c>
      <c r="AK1156">
        <f>VLOOKUP($G1156,county_facts!$A:$BB,33,FALSE)</f>
        <v>18321</v>
      </c>
      <c r="AL1156">
        <f>VLOOKUP($G1156,county_facts!$A:$BB,34,FALSE)</f>
        <v>33819</v>
      </c>
      <c r="AM1156">
        <f>VLOOKUP($G1156,county_facts!$A:$BB,35,FALSE)</f>
        <v>22.9</v>
      </c>
      <c r="AN1156">
        <f>VLOOKUP($G1156,county_facts!$A:$BB,36,FALSE)</f>
        <v>469</v>
      </c>
      <c r="AO1156">
        <f>VLOOKUP($G1156,county_facts!$A:$BB,37,FALSE)</f>
        <v>5783</v>
      </c>
      <c r="AP1156">
        <f>VLOOKUP($G1156,county_facts!$A:$BB,38,FALSE)</f>
        <v>-5.9</v>
      </c>
      <c r="AQ1156">
        <f>VLOOKUP($G1156,county_facts!$A:$BB,39,FALSE)</f>
        <v>1434</v>
      </c>
      <c r="AR1156">
        <f>VLOOKUP($G1156,county_facts!$A:$BB,40,FALSE)</f>
        <v>0</v>
      </c>
      <c r="AS1156">
        <f>VLOOKUP($G1156,county_facts!$A:$BB,41,FALSE)</f>
        <v>0</v>
      </c>
      <c r="AT1156">
        <f>VLOOKUP($G1156,county_facts!$A:$BB,42,FALSE)</f>
        <v>0</v>
      </c>
      <c r="AU1156">
        <f>VLOOKUP($G1156,county_facts!$A:$BB,43,FALSE)</f>
        <v>0</v>
      </c>
      <c r="AV1156">
        <f>VLOOKUP($G1156,county_facts!$A:$BB,44,FALSE)</f>
        <v>0</v>
      </c>
      <c r="AW1156">
        <f>VLOOKUP($G1156,county_facts!$A:$BB,45,FALSE)</f>
        <v>0</v>
      </c>
      <c r="AX1156">
        <f>VLOOKUP($G1156,county_facts!$A:$BB,46,FALSE)</f>
        <v>0</v>
      </c>
      <c r="AY1156">
        <f>VLOOKUP($G1156,county_facts!$A:$BB,47,FALSE)</f>
        <v>124712</v>
      </c>
      <c r="AZ1156">
        <f>VLOOKUP($G1156,county_facts!$A:$BB,48,FALSE)</f>
        <v>85075</v>
      </c>
      <c r="BA1156">
        <f>VLOOKUP($G1156,county_facts!$A:$BB,49,FALSE)</f>
        <v>192627</v>
      </c>
      <c r="BB1156">
        <f>VLOOKUP($G1156,county_facts!$A:$BB,50,FALSE)</f>
        <v>8018</v>
      </c>
      <c r="BC1156">
        <f>VLOOKUP($G1156,county_facts!$A:$BB,51,FALSE)</f>
        <v>17655</v>
      </c>
      <c r="BD1156">
        <f>VLOOKUP($G1156,county_facts!$A:$BB,52,FALSE)</f>
        <v>5</v>
      </c>
      <c r="BE1156">
        <f>VLOOKUP($G1156,county_facts!$A:$BB,53,FALSE)</f>
        <v>632.84</v>
      </c>
      <c r="BF1156">
        <f>VLOOKUP($G1156,county_facts!$A:$BB,54,FALSE)</f>
        <v>40.299999999999997</v>
      </c>
    </row>
    <row r="1157" spans="1:58" x14ac:dyDescent="0.3">
      <c r="A1157" t="s">
        <v>9</v>
      </c>
      <c r="B1157" t="s">
        <v>489</v>
      </c>
      <c r="C1157">
        <v>310</v>
      </c>
      <c r="D1157" t="s">
        <v>481</v>
      </c>
      <c r="E1157">
        <v>995</v>
      </c>
      <c r="F1157">
        <v>0.31155778899999997</v>
      </c>
      <c r="G1157">
        <v>40133</v>
      </c>
      <c r="H1157">
        <f>VLOOKUP($G1157,county_facts!$A:$BB,4,FALSE)</f>
        <v>25421</v>
      </c>
      <c r="I1157">
        <f>VLOOKUP($G1157,county_facts!$A:$BB,5,FALSE)</f>
        <v>25482</v>
      </c>
      <c r="J1157">
        <f>VLOOKUP($G1157,county_facts!$A:$BB,6,FALSE)</f>
        <v>-0.2</v>
      </c>
      <c r="K1157">
        <f>VLOOKUP($G1157,county_facts!$A:$BB,7,FALSE)</f>
        <v>25482</v>
      </c>
      <c r="L1157">
        <f>VLOOKUP($G1157,county_facts!$A:$BB,8,FALSE)</f>
        <v>6.5</v>
      </c>
      <c r="M1157">
        <f>VLOOKUP($G1157,county_facts!$A:$BB,9,FALSE)</f>
        <v>25.5</v>
      </c>
      <c r="N1157">
        <f>VLOOKUP($G1157,county_facts!$A:$BB,10,FALSE)</f>
        <v>17</v>
      </c>
      <c r="O1157">
        <f>VLOOKUP($G1157,county_facts!$A:$BB,11,FALSE)</f>
        <v>50.9</v>
      </c>
      <c r="P1157">
        <f>VLOOKUP($G1157,county_facts!$A:$BB,12,FALSE)</f>
        <v>68.3</v>
      </c>
      <c r="Q1157">
        <f>VLOOKUP($G1157,county_facts!$A:$BB,13,FALSE)</f>
        <v>4.5999999999999996</v>
      </c>
      <c r="R1157">
        <f>VLOOKUP($G1157,county_facts!$A:$BB,14,FALSE)</f>
        <v>19.100000000000001</v>
      </c>
      <c r="S1157">
        <f>VLOOKUP($G1157,county_facts!$A:$BB,15,FALSE)</f>
        <v>0.4</v>
      </c>
      <c r="T1157">
        <f>VLOOKUP($G1157,county_facts!$A:$BB,16,FALSE)</f>
        <v>0.1</v>
      </c>
      <c r="U1157">
        <f>VLOOKUP($G1157,county_facts!$A:$BB,17,FALSE)</f>
        <v>7.5</v>
      </c>
      <c r="V1157">
        <f>VLOOKUP($G1157,county_facts!$A:$BB,18,FALSE)</f>
        <v>4.5</v>
      </c>
      <c r="W1157">
        <f>VLOOKUP($G1157,county_facts!$A:$BB,19,FALSE)</f>
        <v>65.599999999999994</v>
      </c>
      <c r="X1157">
        <f>VLOOKUP($G1157,county_facts!$A:$BB,20,FALSE)</f>
        <v>86.8</v>
      </c>
      <c r="Y1157">
        <f>VLOOKUP($G1157,county_facts!$A:$BB,21,FALSE)</f>
        <v>1.3</v>
      </c>
      <c r="Z1157">
        <f>VLOOKUP($G1157,county_facts!$A:$BB,22,FALSE)</f>
        <v>4.9000000000000004</v>
      </c>
      <c r="AA1157">
        <f>VLOOKUP($G1157,county_facts!$A:$BB,23,FALSE)</f>
        <v>82.3</v>
      </c>
      <c r="AB1157">
        <f>VLOOKUP($G1157,county_facts!$A:$BB,24,FALSE)</f>
        <v>14.1</v>
      </c>
      <c r="AC1157">
        <f>VLOOKUP($G1157,county_facts!$A:$BB,25,FALSE)</f>
        <v>1931</v>
      </c>
      <c r="AD1157">
        <f>VLOOKUP($G1157,county_facts!$A:$BB,26,FALSE)</f>
        <v>22.1</v>
      </c>
      <c r="AE1157">
        <f>VLOOKUP($G1157,county_facts!$A:$BB,27,FALSE)</f>
        <v>11661</v>
      </c>
      <c r="AF1157">
        <f>VLOOKUP($G1157,county_facts!$A:$BB,28,FALSE)</f>
        <v>73.900000000000006</v>
      </c>
      <c r="AG1157">
        <f>VLOOKUP($G1157,county_facts!$A:$BB,29,FALSE)</f>
        <v>8</v>
      </c>
      <c r="AH1157">
        <f>VLOOKUP($G1157,county_facts!$A:$BB,30,FALSE)</f>
        <v>70500</v>
      </c>
      <c r="AI1157">
        <f>VLOOKUP($G1157,county_facts!$A:$BB,31,FALSE)</f>
        <v>9327</v>
      </c>
      <c r="AJ1157">
        <f>VLOOKUP($G1157,county_facts!$A:$BB,32,FALSE)</f>
        <v>2.66</v>
      </c>
      <c r="AK1157">
        <f>VLOOKUP($G1157,county_facts!$A:$BB,33,FALSE)</f>
        <v>18321</v>
      </c>
      <c r="AL1157">
        <f>VLOOKUP($G1157,county_facts!$A:$BB,34,FALSE)</f>
        <v>33819</v>
      </c>
      <c r="AM1157">
        <f>VLOOKUP($G1157,county_facts!$A:$BB,35,FALSE)</f>
        <v>22.9</v>
      </c>
      <c r="AN1157">
        <f>VLOOKUP($G1157,county_facts!$A:$BB,36,FALSE)</f>
        <v>469</v>
      </c>
      <c r="AO1157">
        <f>VLOOKUP($G1157,county_facts!$A:$BB,37,FALSE)</f>
        <v>5783</v>
      </c>
      <c r="AP1157">
        <f>VLOOKUP($G1157,county_facts!$A:$BB,38,FALSE)</f>
        <v>-5.9</v>
      </c>
      <c r="AQ1157">
        <f>VLOOKUP($G1157,county_facts!$A:$BB,39,FALSE)</f>
        <v>1434</v>
      </c>
      <c r="AR1157">
        <f>VLOOKUP($G1157,county_facts!$A:$BB,40,FALSE)</f>
        <v>0</v>
      </c>
      <c r="AS1157">
        <f>VLOOKUP($G1157,county_facts!$A:$BB,41,FALSE)</f>
        <v>0</v>
      </c>
      <c r="AT1157">
        <f>VLOOKUP($G1157,county_facts!$A:$BB,42,FALSE)</f>
        <v>0</v>
      </c>
      <c r="AU1157">
        <f>VLOOKUP($G1157,county_facts!$A:$BB,43,FALSE)</f>
        <v>0</v>
      </c>
      <c r="AV1157">
        <f>VLOOKUP($G1157,county_facts!$A:$BB,44,FALSE)</f>
        <v>0</v>
      </c>
      <c r="AW1157">
        <f>VLOOKUP($G1157,county_facts!$A:$BB,45,FALSE)</f>
        <v>0</v>
      </c>
      <c r="AX1157">
        <f>VLOOKUP($G1157,county_facts!$A:$BB,46,FALSE)</f>
        <v>0</v>
      </c>
      <c r="AY1157">
        <f>VLOOKUP($G1157,county_facts!$A:$BB,47,FALSE)</f>
        <v>124712</v>
      </c>
      <c r="AZ1157">
        <f>VLOOKUP($G1157,county_facts!$A:$BB,48,FALSE)</f>
        <v>85075</v>
      </c>
      <c r="BA1157">
        <f>VLOOKUP($G1157,county_facts!$A:$BB,49,FALSE)</f>
        <v>192627</v>
      </c>
      <c r="BB1157">
        <f>VLOOKUP($G1157,county_facts!$A:$BB,50,FALSE)</f>
        <v>8018</v>
      </c>
      <c r="BC1157">
        <f>VLOOKUP($G1157,county_facts!$A:$BB,51,FALSE)</f>
        <v>17655</v>
      </c>
      <c r="BD1157">
        <f>VLOOKUP($G1157,county_facts!$A:$BB,52,FALSE)</f>
        <v>5</v>
      </c>
      <c r="BE1157">
        <f>VLOOKUP($G1157,county_facts!$A:$BB,53,FALSE)</f>
        <v>632.84</v>
      </c>
      <c r="BF1157">
        <f>VLOOKUP($G1157,county_facts!$A:$BB,54,FALSE)</f>
        <v>40.299999999999997</v>
      </c>
    </row>
    <row r="1158" spans="1:58" x14ac:dyDescent="0.3">
      <c r="A1158" t="s">
        <v>6</v>
      </c>
      <c r="B1158" t="s">
        <v>490</v>
      </c>
      <c r="C1158">
        <v>2168</v>
      </c>
      <c r="D1158" t="s">
        <v>481</v>
      </c>
      <c r="E1158">
        <v>3529</v>
      </c>
      <c r="F1158">
        <v>0.61433833900000001</v>
      </c>
      <c r="G1158">
        <v>40131</v>
      </c>
      <c r="H1158">
        <f>VLOOKUP($G1158,county_facts!$A:$BB,4,FALSE)</f>
        <v>89815</v>
      </c>
      <c r="I1158">
        <f>VLOOKUP($G1158,county_facts!$A:$BB,5,FALSE)</f>
        <v>86904</v>
      </c>
      <c r="J1158">
        <f>VLOOKUP($G1158,county_facts!$A:$BB,6,FALSE)</f>
        <v>3.3</v>
      </c>
      <c r="K1158">
        <f>VLOOKUP($G1158,county_facts!$A:$BB,7,FALSE)</f>
        <v>86905</v>
      </c>
      <c r="L1158">
        <f>VLOOKUP($G1158,county_facts!$A:$BB,8,FALSE)</f>
        <v>5.7</v>
      </c>
      <c r="M1158">
        <f>VLOOKUP($G1158,county_facts!$A:$BB,9,FALSE)</f>
        <v>24.5</v>
      </c>
      <c r="N1158">
        <f>VLOOKUP($G1158,county_facts!$A:$BB,10,FALSE)</f>
        <v>15.4</v>
      </c>
      <c r="O1158">
        <f>VLOOKUP($G1158,county_facts!$A:$BB,11,FALSE)</f>
        <v>50.2</v>
      </c>
      <c r="P1158">
        <f>VLOOKUP($G1158,county_facts!$A:$BB,12,FALSE)</f>
        <v>75.900000000000006</v>
      </c>
      <c r="Q1158">
        <f>VLOOKUP($G1158,county_facts!$A:$BB,13,FALSE)</f>
        <v>1.3</v>
      </c>
      <c r="R1158">
        <f>VLOOKUP($G1158,county_facts!$A:$BB,14,FALSE)</f>
        <v>13.2</v>
      </c>
      <c r="S1158">
        <f>VLOOKUP($G1158,county_facts!$A:$BB,15,FALSE)</f>
        <v>1.3</v>
      </c>
      <c r="T1158">
        <f>VLOOKUP($G1158,county_facts!$A:$BB,16,FALSE)</f>
        <v>0.1</v>
      </c>
      <c r="U1158">
        <f>VLOOKUP($G1158,county_facts!$A:$BB,17,FALSE)</f>
        <v>8.1999999999999993</v>
      </c>
      <c r="V1158">
        <f>VLOOKUP($G1158,county_facts!$A:$BB,18,FALSE)</f>
        <v>4.2</v>
      </c>
      <c r="W1158">
        <f>VLOOKUP($G1158,county_facts!$A:$BB,19,FALSE)</f>
        <v>72.7</v>
      </c>
      <c r="X1158">
        <f>VLOOKUP($G1158,county_facts!$A:$BB,20,FALSE)</f>
        <v>85.8</v>
      </c>
      <c r="Y1158">
        <f>VLOOKUP($G1158,county_facts!$A:$BB,21,FALSE)</f>
        <v>2.1</v>
      </c>
      <c r="Z1158">
        <f>VLOOKUP($G1158,county_facts!$A:$BB,22,FALSE)</f>
        <v>4</v>
      </c>
      <c r="AA1158">
        <f>VLOOKUP($G1158,county_facts!$A:$BB,23,FALSE)</f>
        <v>90.4</v>
      </c>
      <c r="AB1158">
        <f>VLOOKUP($G1158,county_facts!$A:$BB,24,FALSE)</f>
        <v>23</v>
      </c>
      <c r="AC1158">
        <f>VLOOKUP($G1158,county_facts!$A:$BB,25,FALSE)</f>
        <v>8477</v>
      </c>
      <c r="AD1158">
        <f>VLOOKUP($G1158,county_facts!$A:$BB,26,FALSE)</f>
        <v>24.6</v>
      </c>
      <c r="AE1158">
        <f>VLOOKUP($G1158,county_facts!$A:$BB,27,FALSE)</f>
        <v>36370</v>
      </c>
      <c r="AF1158">
        <f>VLOOKUP($G1158,county_facts!$A:$BB,28,FALSE)</f>
        <v>78.900000000000006</v>
      </c>
      <c r="AG1158">
        <f>VLOOKUP($G1158,county_facts!$A:$BB,29,FALSE)</f>
        <v>6.8</v>
      </c>
      <c r="AH1158">
        <f>VLOOKUP($G1158,county_facts!$A:$BB,30,FALSE)</f>
        <v>143600</v>
      </c>
      <c r="AI1158">
        <f>VLOOKUP($G1158,county_facts!$A:$BB,31,FALSE)</f>
        <v>32693</v>
      </c>
      <c r="AJ1158">
        <f>VLOOKUP($G1158,county_facts!$A:$BB,32,FALSE)</f>
        <v>2.65</v>
      </c>
      <c r="AK1158">
        <f>VLOOKUP($G1158,county_facts!$A:$BB,33,FALSE)</f>
        <v>27365</v>
      </c>
      <c r="AL1158">
        <f>VLOOKUP($G1158,county_facts!$A:$BB,34,FALSE)</f>
        <v>58525</v>
      </c>
      <c r="AM1158">
        <f>VLOOKUP($G1158,county_facts!$A:$BB,35,FALSE)</f>
        <v>9.3000000000000007</v>
      </c>
      <c r="AN1158">
        <f>VLOOKUP($G1158,county_facts!$A:$BB,36,FALSE)</f>
        <v>1702</v>
      </c>
      <c r="AO1158">
        <f>VLOOKUP($G1158,county_facts!$A:$BB,37,FALSE)</f>
        <v>25729</v>
      </c>
      <c r="AP1158">
        <f>VLOOKUP($G1158,county_facts!$A:$BB,38,FALSE)</f>
        <v>4.7</v>
      </c>
      <c r="AQ1158">
        <f>VLOOKUP($G1158,county_facts!$A:$BB,39,FALSE)</f>
        <v>6260</v>
      </c>
      <c r="AR1158">
        <f>VLOOKUP($G1158,county_facts!$A:$BB,40,FALSE)</f>
        <v>8169</v>
      </c>
      <c r="AS1158">
        <f>VLOOKUP($G1158,county_facts!$A:$BB,41,FALSE)</f>
        <v>0.6</v>
      </c>
      <c r="AT1158">
        <f>VLOOKUP($G1158,county_facts!$A:$BB,42,FALSE)</f>
        <v>11.1</v>
      </c>
      <c r="AU1158">
        <f>VLOOKUP($G1158,county_facts!$A:$BB,43,FALSE)</f>
        <v>0</v>
      </c>
      <c r="AV1158">
        <f>VLOOKUP($G1158,county_facts!$A:$BB,44,FALSE)</f>
        <v>0</v>
      </c>
      <c r="AW1158">
        <f>VLOOKUP($G1158,county_facts!$A:$BB,45,FALSE)</f>
        <v>0</v>
      </c>
      <c r="AX1158">
        <f>VLOOKUP($G1158,county_facts!$A:$BB,46,FALSE)</f>
        <v>24.3</v>
      </c>
      <c r="AY1158">
        <f>VLOOKUP($G1158,county_facts!$A:$BB,47,FALSE)</f>
        <v>2856002</v>
      </c>
      <c r="AZ1158">
        <f>VLOOKUP($G1158,county_facts!$A:$BB,48,FALSE)</f>
        <v>921922</v>
      </c>
      <c r="BA1158">
        <f>VLOOKUP($G1158,county_facts!$A:$BB,49,FALSE)</f>
        <v>663785</v>
      </c>
      <c r="BB1158">
        <f>VLOOKUP($G1158,county_facts!$A:$BB,50,FALSE)</f>
        <v>7979</v>
      </c>
      <c r="BC1158">
        <f>VLOOKUP($G1158,county_facts!$A:$BB,51,FALSE)</f>
        <v>62433</v>
      </c>
      <c r="BD1158">
        <f>VLOOKUP($G1158,county_facts!$A:$BB,52,FALSE)</f>
        <v>505</v>
      </c>
      <c r="BE1158">
        <f>VLOOKUP($G1158,county_facts!$A:$BB,53,FALSE)</f>
        <v>675.63</v>
      </c>
      <c r="BF1158">
        <f>VLOOKUP($G1158,county_facts!$A:$BB,54,FALSE)</f>
        <v>128.6</v>
      </c>
    </row>
    <row r="1159" spans="1:58" x14ac:dyDescent="0.3">
      <c r="A1159" t="s">
        <v>9</v>
      </c>
      <c r="B1159" t="s">
        <v>490</v>
      </c>
      <c r="C1159">
        <v>1361</v>
      </c>
      <c r="D1159" t="s">
        <v>481</v>
      </c>
      <c r="E1159">
        <v>3529</v>
      </c>
      <c r="F1159">
        <v>0.38566166099999999</v>
      </c>
      <c r="G1159">
        <v>40131</v>
      </c>
      <c r="H1159">
        <f>VLOOKUP($G1159,county_facts!$A:$BB,4,FALSE)</f>
        <v>89815</v>
      </c>
      <c r="I1159">
        <f>VLOOKUP($G1159,county_facts!$A:$BB,5,FALSE)</f>
        <v>86904</v>
      </c>
      <c r="J1159">
        <f>VLOOKUP($G1159,county_facts!$A:$BB,6,FALSE)</f>
        <v>3.3</v>
      </c>
      <c r="K1159">
        <f>VLOOKUP($G1159,county_facts!$A:$BB,7,FALSE)</f>
        <v>86905</v>
      </c>
      <c r="L1159">
        <f>VLOOKUP($G1159,county_facts!$A:$BB,8,FALSE)</f>
        <v>5.7</v>
      </c>
      <c r="M1159">
        <f>VLOOKUP($G1159,county_facts!$A:$BB,9,FALSE)</f>
        <v>24.5</v>
      </c>
      <c r="N1159">
        <f>VLOOKUP($G1159,county_facts!$A:$BB,10,FALSE)</f>
        <v>15.4</v>
      </c>
      <c r="O1159">
        <f>VLOOKUP($G1159,county_facts!$A:$BB,11,FALSE)</f>
        <v>50.2</v>
      </c>
      <c r="P1159">
        <f>VLOOKUP($G1159,county_facts!$A:$BB,12,FALSE)</f>
        <v>75.900000000000006</v>
      </c>
      <c r="Q1159">
        <f>VLOOKUP($G1159,county_facts!$A:$BB,13,FALSE)</f>
        <v>1.3</v>
      </c>
      <c r="R1159">
        <f>VLOOKUP($G1159,county_facts!$A:$BB,14,FALSE)</f>
        <v>13.2</v>
      </c>
      <c r="S1159">
        <f>VLOOKUP($G1159,county_facts!$A:$BB,15,FALSE)</f>
        <v>1.3</v>
      </c>
      <c r="T1159">
        <f>VLOOKUP($G1159,county_facts!$A:$BB,16,FALSE)</f>
        <v>0.1</v>
      </c>
      <c r="U1159">
        <f>VLOOKUP($G1159,county_facts!$A:$BB,17,FALSE)</f>
        <v>8.1999999999999993</v>
      </c>
      <c r="V1159">
        <f>VLOOKUP($G1159,county_facts!$A:$BB,18,FALSE)</f>
        <v>4.2</v>
      </c>
      <c r="W1159">
        <f>VLOOKUP($G1159,county_facts!$A:$BB,19,FALSE)</f>
        <v>72.7</v>
      </c>
      <c r="X1159">
        <f>VLOOKUP($G1159,county_facts!$A:$BB,20,FALSE)</f>
        <v>85.8</v>
      </c>
      <c r="Y1159">
        <f>VLOOKUP($G1159,county_facts!$A:$BB,21,FALSE)</f>
        <v>2.1</v>
      </c>
      <c r="Z1159">
        <f>VLOOKUP($G1159,county_facts!$A:$BB,22,FALSE)</f>
        <v>4</v>
      </c>
      <c r="AA1159">
        <f>VLOOKUP($G1159,county_facts!$A:$BB,23,FALSE)</f>
        <v>90.4</v>
      </c>
      <c r="AB1159">
        <f>VLOOKUP($G1159,county_facts!$A:$BB,24,FALSE)</f>
        <v>23</v>
      </c>
      <c r="AC1159">
        <f>VLOOKUP($G1159,county_facts!$A:$BB,25,FALSE)</f>
        <v>8477</v>
      </c>
      <c r="AD1159">
        <f>VLOOKUP($G1159,county_facts!$A:$BB,26,FALSE)</f>
        <v>24.6</v>
      </c>
      <c r="AE1159">
        <f>VLOOKUP($G1159,county_facts!$A:$BB,27,FALSE)</f>
        <v>36370</v>
      </c>
      <c r="AF1159">
        <f>VLOOKUP($G1159,county_facts!$A:$BB,28,FALSE)</f>
        <v>78.900000000000006</v>
      </c>
      <c r="AG1159">
        <f>VLOOKUP($G1159,county_facts!$A:$BB,29,FALSE)</f>
        <v>6.8</v>
      </c>
      <c r="AH1159">
        <f>VLOOKUP($G1159,county_facts!$A:$BB,30,FALSE)</f>
        <v>143600</v>
      </c>
      <c r="AI1159">
        <f>VLOOKUP($G1159,county_facts!$A:$BB,31,FALSE)</f>
        <v>32693</v>
      </c>
      <c r="AJ1159">
        <f>VLOOKUP($G1159,county_facts!$A:$BB,32,FALSE)</f>
        <v>2.65</v>
      </c>
      <c r="AK1159">
        <f>VLOOKUP($G1159,county_facts!$A:$BB,33,FALSE)</f>
        <v>27365</v>
      </c>
      <c r="AL1159">
        <f>VLOOKUP($G1159,county_facts!$A:$BB,34,FALSE)</f>
        <v>58525</v>
      </c>
      <c r="AM1159">
        <f>VLOOKUP($G1159,county_facts!$A:$BB,35,FALSE)</f>
        <v>9.3000000000000007</v>
      </c>
      <c r="AN1159">
        <f>VLOOKUP($G1159,county_facts!$A:$BB,36,FALSE)</f>
        <v>1702</v>
      </c>
      <c r="AO1159">
        <f>VLOOKUP($G1159,county_facts!$A:$BB,37,FALSE)</f>
        <v>25729</v>
      </c>
      <c r="AP1159">
        <f>VLOOKUP($G1159,county_facts!$A:$BB,38,FALSE)</f>
        <v>4.7</v>
      </c>
      <c r="AQ1159">
        <f>VLOOKUP($G1159,county_facts!$A:$BB,39,FALSE)</f>
        <v>6260</v>
      </c>
      <c r="AR1159">
        <f>VLOOKUP($G1159,county_facts!$A:$BB,40,FALSE)</f>
        <v>8169</v>
      </c>
      <c r="AS1159">
        <f>VLOOKUP($G1159,county_facts!$A:$BB,41,FALSE)</f>
        <v>0.6</v>
      </c>
      <c r="AT1159">
        <f>VLOOKUP($G1159,county_facts!$A:$BB,42,FALSE)</f>
        <v>11.1</v>
      </c>
      <c r="AU1159">
        <f>VLOOKUP($G1159,county_facts!$A:$BB,43,FALSE)</f>
        <v>0</v>
      </c>
      <c r="AV1159">
        <f>VLOOKUP($G1159,county_facts!$A:$BB,44,FALSE)</f>
        <v>0</v>
      </c>
      <c r="AW1159">
        <f>VLOOKUP($G1159,county_facts!$A:$BB,45,FALSE)</f>
        <v>0</v>
      </c>
      <c r="AX1159">
        <f>VLOOKUP($G1159,county_facts!$A:$BB,46,FALSE)</f>
        <v>24.3</v>
      </c>
      <c r="AY1159">
        <f>VLOOKUP($G1159,county_facts!$A:$BB,47,FALSE)</f>
        <v>2856002</v>
      </c>
      <c r="AZ1159">
        <f>VLOOKUP($G1159,county_facts!$A:$BB,48,FALSE)</f>
        <v>921922</v>
      </c>
      <c r="BA1159">
        <f>VLOOKUP($G1159,county_facts!$A:$BB,49,FALSE)</f>
        <v>663785</v>
      </c>
      <c r="BB1159">
        <f>VLOOKUP($G1159,county_facts!$A:$BB,50,FALSE)</f>
        <v>7979</v>
      </c>
      <c r="BC1159">
        <f>VLOOKUP($G1159,county_facts!$A:$BB,51,FALSE)</f>
        <v>62433</v>
      </c>
      <c r="BD1159">
        <f>VLOOKUP($G1159,county_facts!$A:$BB,52,FALSE)</f>
        <v>505</v>
      </c>
      <c r="BE1159">
        <f>VLOOKUP($G1159,county_facts!$A:$BB,53,FALSE)</f>
        <v>675.63</v>
      </c>
      <c r="BF1159">
        <f>VLOOKUP($G1159,county_facts!$A:$BB,54,FALSE)</f>
        <v>128.6</v>
      </c>
    </row>
    <row r="1160" spans="1:58" x14ac:dyDescent="0.3">
      <c r="A1160" t="s">
        <v>6</v>
      </c>
      <c r="B1160" t="s">
        <v>491</v>
      </c>
      <c r="C1160">
        <v>77</v>
      </c>
      <c r="D1160" t="s">
        <v>481</v>
      </c>
      <c r="E1160">
        <v>113</v>
      </c>
      <c r="F1160">
        <v>0.68141592900000003</v>
      </c>
      <c r="G1160">
        <v>40129</v>
      </c>
      <c r="H1160">
        <f>VLOOKUP($G1160,county_facts!$A:$BB,4,FALSE)</f>
        <v>3761</v>
      </c>
      <c r="I1160">
        <f>VLOOKUP($G1160,county_facts!$A:$BB,5,FALSE)</f>
        <v>3647</v>
      </c>
      <c r="J1160">
        <f>VLOOKUP($G1160,county_facts!$A:$BB,6,FALSE)</f>
        <v>3.1</v>
      </c>
      <c r="K1160">
        <f>VLOOKUP($G1160,county_facts!$A:$BB,7,FALSE)</f>
        <v>3647</v>
      </c>
      <c r="L1160">
        <f>VLOOKUP($G1160,county_facts!$A:$BB,8,FALSE)</f>
        <v>6.6</v>
      </c>
      <c r="M1160">
        <f>VLOOKUP($G1160,county_facts!$A:$BB,9,FALSE)</f>
        <v>25.7</v>
      </c>
      <c r="N1160">
        <f>VLOOKUP($G1160,county_facts!$A:$BB,10,FALSE)</f>
        <v>18.3</v>
      </c>
      <c r="O1160">
        <f>VLOOKUP($G1160,county_facts!$A:$BB,11,FALSE)</f>
        <v>49.5</v>
      </c>
      <c r="P1160">
        <f>VLOOKUP($G1160,county_facts!$A:$BB,12,FALSE)</f>
        <v>89.9</v>
      </c>
      <c r="Q1160">
        <f>VLOOKUP($G1160,county_facts!$A:$BB,13,FALSE)</f>
        <v>0.6</v>
      </c>
      <c r="R1160">
        <f>VLOOKUP($G1160,county_facts!$A:$BB,14,FALSE)</f>
        <v>6.6</v>
      </c>
      <c r="S1160">
        <f>VLOOKUP($G1160,county_facts!$A:$BB,15,FALSE)</f>
        <v>0.5</v>
      </c>
      <c r="T1160">
        <f>VLOOKUP($G1160,county_facts!$A:$BB,16,FALSE)</f>
        <v>0.1</v>
      </c>
      <c r="U1160">
        <f>VLOOKUP($G1160,county_facts!$A:$BB,17,FALSE)</f>
        <v>2.2999999999999998</v>
      </c>
      <c r="V1160">
        <f>VLOOKUP($G1160,county_facts!$A:$BB,18,FALSE)</f>
        <v>6.9</v>
      </c>
      <c r="W1160">
        <f>VLOOKUP($G1160,county_facts!$A:$BB,19,FALSE)</f>
        <v>84.4</v>
      </c>
      <c r="X1160">
        <f>VLOOKUP($G1160,county_facts!$A:$BB,20,FALSE)</f>
        <v>93.3</v>
      </c>
      <c r="Y1160">
        <f>VLOOKUP($G1160,county_facts!$A:$BB,21,FALSE)</f>
        <v>2.2000000000000002</v>
      </c>
      <c r="Z1160">
        <f>VLOOKUP($G1160,county_facts!$A:$BB,22,FALSE)</f>
        <v>3.7</v>
      </c>
      <c r="AA1160">
        <f>VLOOKUP($G1160,county_facts!$A:$BB,23,FALSE)</f>
        <v>91.3</v>
      </c>
      <c r="AB1160">
        <f>VLOOKUP($G1160,county_facts!$A:$BB,24,FALSE)</f>
        <v>19.7</v>
      </c>
      <c r="AC1160">
        <f>VLOOKUP($G1160,county_facts!$A:$BB,25,FALSE)</f>
        <v>258</v>
      </c>
      <c r="AD1160">
        <f>VLOOKUP($G1160,county_facts!$A:$BB,26,FALSE)</f>
        <v>26.7</v>
      </c>
      <c r="AE1160">
        <f>VLOOKUP($G1160,county_facts!$A:$BB,27,FALSE)</f>
        <v>1901</v>
      </c>
      <c r="AF1160">
        <f>VLOOKUP($G1160,county_facts!$A:$BB,28,FALSE)</f>
        <v>78.8</v>
      </c>
      <c r="AG1160">
        <f>VLOOKUP($G1160,county_facts!$A:$BB,29,FALSE)</f>
        <v>2</v>
      </c>
      <c r="AH1160">
        <f>VLOOKUP($G1160,county_facts!$A:$BB,30,FALSE)</f>
        <v>81300</v>
      </c>
      <c r="AI1160">
        <f>VLOOKUP($G1160,county_facts!$A:$BB,31,FALSE)</f>
        <v>1305</v>
      </c>
      <c r="AJ1160">
        <f>VLOOKUP($G1160,county_facts!$A:$BB,32,FALSE)</f>
        <v>2.82</v>
      </c>
      <c r="AK1160">
        <f>VLOOKUP($G1160,county_facts!$A:$BB,33,FALSE)</f>
        <v>27326</v>
      </c>
      <c r="AL1160">
        <f>VLOOKUP($G1160,county_facts!$A:$BB,34,FALSE)</f>
        <v>53885</v>
      </c>
      <c r="AM1160">
        <f>VLOOKUP($G1160,county_facts!$A:$BB,35,FALSE)</f>
        <v>13.2</v>
      </c>
      <c r="AN1160">
        <f>VLOOKUP($G1160,county_facts!$A:$BB,36,FALSE)</f>
        <v>86</v>
      </c>
      <c r="AO1160">
        <f>VLOOKUP($G1160,county_facts!$A:$BB,37,FALSE)</f>
        <v>545</v>
      </c>
      <c r="AP1160">
        <f>VLOOKUP($G1160,county_facts!$A:$BB,38,FALSE)</f>
        <v>5.6</v>
      </c>
      <c r="AQ1160">
        <f>VLOOKUP($G1160,county_facts!$A:$BB,39,FALSE)</f>
        <v>379</v>
      </c>
      <c r="AR1160">
        <f>VLOOKUP($G1160,county_facts!$A:$BB,40,FALSE)</f>
        <v>413</v>
      </c>
      <c r="AS1160">
        <f>VLOOKUP($G1160,county_facts!$A:$BB,41,FALSE)</f>
        <v>0</v>
      </c>
      <c r="AT1160">
        <f>VLOOKUP($G1160,county_facts!$A:$BB,42,FALSE)</f>
        <v>0</v>
      </c>
      <c r="AU1160">
        <f>VLOOKUP($G1160,county_facts!$A:$BB,43,FALSE)</f>
        <v>0</v>
      </c>
      <c r="AV1160">
        <f>VLOOKUP($G1160,county_facts!$A:$BB,44,FALSE)</f>
        <v>0</v>
      </c>
      <c r="AW1160">
        <f>VLOOKUP($G1160,county_facts!$A:$BB,45,FALSE)</f>
        <v>0</v>
      </c>
      <c r="AX1160">
        <f>VLOOKUP($G1160,county_facts!$A:$BB,46,FALSE)</f>
        <v>15.7</v>
      </c>
      <c r="AY1160">
        <f>VLOOKUP($G1160,county_facts!$A:$BB,47,FALSE)</f>
        <v>0</v>
      </c>
      <c r="AZ1160">
        <f>VLOOKUP($G1160,county_facts!$A:$BB,48,FALSE)</f>
        <v>0</v>
      </c>
      <c r="BA1160">
        <f>VLOOKUP($G1160,county_facts!$A:$BB,49,FALSE)</f>
        <v>42803</v>
      </c>
      <c r="BB1160">
        <f>VLOOKUP($G1160,county_facts!$A:$BB,50,FALSE)</f>
        <v>13078</v>
      </c>
      <c r="BC1160">
        <f>VLOOKUP($G1160,county_facts!$A:$BB,51,FALSE)</f>
        <v>1900</v>
      </c>
      <c r="BD1160">
        <f>VLOOKUP($G1160,county_facts!$A:$BB,52,FALSE)</f>
        <v>1</v>
      </c>
      <c r="BE1160">
        <f>VLOOKUP($G1160,county_facts!$A:$BB,53,FALSE)</f>
        <v>1141.1400000000001</v>
      </c>
      <c r="BF1160">
        <f>VLOOKUP($G1160,county_facts!$A:$BB,54,FALSE)</f>
        <v>3.2</v>
      </c>
    </row>
    <row r="1161" spans="1:58" x14ac:dyDescent="0.3">
      <c r="A1161" t="s">
        <v>9</v>
      </c>
      <c r="B1161" t="s">
        <v>491</v>
      </c>
      <c r="C1161">
        <v>36</v>
      </c>
      <c r="D1161" t="s">
        <v>481</v>
      </c>
      <c r="E1161">
        <v>113</v>
      </c>
      <c r="F1161">
        <v>0.31858407100000002</v>
      </c>
      <c r="G1161">
        <v>40129</v>
      </c>
      <c r="H1161">
        <f>VLOOKUP($G1161,county_facts!$A:$BB,4,FALSE)</f>
        <v>3761</v>
      </c>
      <c r="I1161">
        <f>VLOOKUP($G1161,county_facts!$A:$BB,5,FALSE)</f>
        <v>3647</v>
      </c>
      <c r="J1161">
        <f>VLOOKUP($G1161,county_facts!$A:$BB,6,FALSE)</f>
        <v>3.1</v>
      </c>
      <c r="K1161">
        <f>VLOOKUP($G1161,county_facts!$A:$BB,7,FALSE)</f>
        <v>3647</v>
      </c>
      <c r="L1161">
        <f>VLOOKUP($G1161,county_facts!$A:$BB,8,FALSE)</f>
        <v>6.6</v>
      </c>
      <c r="M1161">
        <f>VLOOKUP($G1161,county_facts!$A:$BB,9,FALSE)</f>
        <v>25.7</v>
      </c>
      <c r="N1161">
        <f>VLOOKUP($G1161,county_facts!$A:$BB,10,FALSE)</f>
        <v>18.3</v>
      </c>
      <c r="O1161">
        <f>VLOOKUP($G1161,county_facts!$A:$BB,11,FALSE)</f>
        <v>49.5</v>
      </c>
      <c r="P1161">
        <f>VLOOKUP($G1161,county_facts!$A:$BB,12,FALSE)</f>
        <v>89.9</v>
      </c>
      <c r="Q1161">
        <f>VLOOKUP($G1161,county_facts!$A:$BB,13,FALSE)</f>
        <v>0.6</v>
      </c>
      <c r="R1161">
        <f>VLOOKUP($G1161,county_facts!$A:$BB,14,FALSE)</f>
        <v>6.6</v>
      </c>
      <c r="S1161">
        <f>VLOOKUP($G1161,county_facts!$A:$BB,15,FALSE)</f>
        <v>0.5</v>
      </c>
      <c r="T1161">
        <f>VLOOKUP($G1161,county_facts!$A:$BB,16,FALSE)</f>
        <v>0.1</v>
      </c>
      <c r="U1161">
        <f>VLOOKUP($G1161,county_facts!$A:$BB,17,FALSE)</f>
        <v>2.2999999999999998</v>
      </c>
      <c r="V1161">
        <f>VLOOKUP($G1161,county_facts!$A:$BB,18,FALSE)</f>
        <v>6.9</v>
      </c>
      <c r="W1161">
        <f>VLOOKUP($G1161,county_facts!$A:$BB,19,FALSE)</f>
        <v>84.4</v>
      </c>
      <c r="X1161">
        <f>VLOOKUP($G1161,county_facts!$A:$BB,20,FALSE)</f>
        <v>93.3</v>
      </c>
      <c r="Y1161">
        <f>VLOOKUP($G1161,county_facts!$A:$BB,21,FALSE)</f>
        <v>2.2000000000000002</v>
      </c>
      <c r="Z1161">
        <f>VLOOKUP($G1161,county_facts!$A:$BB,22,FALSE)</f>
        <v>3.7</v>
      </c>
      <c r="AA1161">
        <f>VLOOKUP($G1161,county_facts!$A:$BB,23,FALSE)</f>
        <v>91.3</v>
      </c>
      <c r="AB1161">
        <f>VLOOKUP($G1161,county_facts!$A:$BB,24,FALSE)</f>
        <v>19.7</v>
      </c>
      <c r="AC1161">
        <f>VLOOKUP($G1161,county_facts!$A:$BB,25,FALSE)</f>
        <v>258</v>
      </c>
      <c r="AD1161">
        <f>VLOOKUP($G1161,county_facts!$A:$BB,26,FALSE)</f>
        <v>26.7</v>
      </c>
      <c r="AE1161">
        <f>VLOOKUP($G1161,county_facts!$A:$BB,27,FALSE)</f>
        <v>1901</v>
      </c>
      <c r="AF1161">
        <f>VLOOKUP($G1161,county_facts!$A:$BB,28,FALSE)</f>
        <v>78.8</v>
      </c>
      <c r="AG1161">
        <f>VLOOKUP($G1161,county_facts!$A:$BB,29,FALSE)</f>
        <v>2</v>
      </c>
      <c r="AH1161">
        <f>VLOOKUP($G1161,county_facts!$A:$BB,30,FALSE)</f>
        <v>81300</v>
      </c>
      <c r="AI1161">
        <f>VLOOKUP($G1161,county_facts!$A:$BB,31,FALSE)</f>
        <v>1305</v>
      </c>
      <c r="AJ1161">
        <f>VLOOKUP($G1161,county_facts!$A:$BB,32,FALSE)</f>
        <v>2.82</v>
      </c>
      <c r="AK1161">
        <f>VLOOKUP($G1161,county_facts!$A:$BB,33,FALSE)</f>
        <v>27326</v>
      </c>
      <c r="AL1161">
        <f>VLOOKUP($G1161,county_facts!$A:$BB,34,FALSE)</f>
        <v>53885</v>
      </c>
      <c r="AM1161">
        <f>VLOOKUP($G1161,county_facts!$A:$BB,35,FALSE)</f>
        <v>13.2</v>
      </c>
      <c r="AN1161">
        <f>VLOOKUP($G1161,county_facts!$A:$BB,36,FALSE)</f>
        <v>86</v>
      </c>
      <c r="AO1161">
        <f>VLOOKUP($G1161,county_facts!$A:$BB,37,FALSE)</f>
        <v>545</v>
      </c>
      <c r="AP1161">
        <f>VLOOKUP($G1161,county_facts!$A:$BB,38,FALSE)</f>
        <v>5.6</v>
      </c>
      <c r="AQ1161">
        <f>VLOOKUP($G1161,county_facts!$A:$BB,39,FALSE)</f>
        <v>379</v>
      </c>
      <c r="AR1161">
        <f>VLOOKUP($G1161,county_facts!$A:$BB,40,FALSE)</f>
        <v>413</v>
      </c>
      <c r="AS1161">
        <f>VLOOKUP($G1161,county_facts!$A:$BB,41,FALSE)</f>
        <v>0</v>
      </c>
      <c r="AT1161">
        <f>VLOOKUP($G1161,county_facts!$A:$BB,42,FALSE)</f>
        <v>0</v>
      </c>
      <c r="AU1161">
        <f>VLOOKUP($G1161,county_facts!$A:$BB,43,FALSE)</f>
        <v>0</v>
      </c>
      <c r="AV1161">
        <f>VLOOKUP($G1161,county_facts!$A:$BB,44,FALSE)</f>
        <v>0</v>
      </c>
      <c r="AW1161">
        <f>VLOOKUP($G1161,county_facts!$A:$BB,45,FALSE)</f>
        <v>0</v>
      </c>
      <c r="AX1161">
        <f>VLOOKUP($G1161,county_facts!$A:$BB,46,FALSE)</f>
        <v>15.7</v>
      </c>
      <c r="AY1161">
        <f>VLOOKUP($G1161,county_facts!$A:$BB,47,FALSE)</f>
        <v>0</v>
      </c>
      <c r="AZ1161">
        <f>VLOOKUP($G1161,county_facts!$A:$BB,48,FALSE)</f>
        <v>0</v>
      </c>
      <c r="BA1161">
        <f>VLOOKUP($G1161,county_facts!$A:$BB,49,FALSE)</f>
        <v>42803</v>
      </c>
      <c r="BB1161">
        <f>VLOOKUP($G1161,county_facts!$A:$BB,50,FALSE)</f>
        <v>13078</v>
      </c>
      <c r="BC1161">
        <f>VLOOKUP($G1161,county_facts!$A:$BB,51,FALSE)</f>
        <v>1900</v>
      </c>
      <c r="BD1161">
        <f>VLOOKUP($G1161,county_facts!$A:$BB,52,FALSE)</f>
        <v>1</v>
      </c>
      <c r="BE1161">
        <f>VLOOKUP($G1161,county_facts!$A:$BB,53,FALSE)</f>
        <v>1141.1400000000001</v>
      </c>
      <c r="BF1161">
        <f>VLOOKUP($G1161,county_facts!$A:$BB,54,FALSE)</f>
        <v>3.2</v>
      </c>
    </row>
    <row r="1162" spans="1:58" x14ac:dyDescent="0.3">
      <c r="A1162" t="s">
        <v>6</v>
      </c>
      <c r="B1162" t="s">
        <v>492</v>
      </c>
      <c r="C1162">
        <v>253</v>
      </c>
      <c r="D1162" t="s">
        <v>481</v>
      </c>
      <c r="E1162">
        <v>372</v>
      </c>
      <c r="F1162">
        <v>0.68010752699999999</v>
      </c>
      <c r="G1162">
        <v>40127</v>
      </c>
      <c r="H1162">
        <f>VLOOKUP($G1162,county_facts!$A:$BB,4,FALSE)</f>
        <v>11125</v>
      </c>
      <c r="I1162">
        <f>VLOOKUP($G1162,county_facts!$A:$BB,5,FALSE)</f>
        <v>11572</v>
      </c>
      <c r="J1162">
        <f>VLOOKUP($G1162,county_facts!$A:$BB,6,FALSE)</f>
        <v>-3.9</v>
      </c>
      <c r="K1162">
        <f>VLOOKUP($G1162,county_facts!$A:$BB,7,FALSE)</f>
        <v>11572</v>
      </c>
      <c r="L1162">
        <f>VLOOKUP($G1162,county_facts!$A:$BB,8,FALSE)</f>
        <v>5.6</v>
      </c>
      <c r="M1162">
        <f>VLOOKUP($G1162,county_facts!$A:$BB,9,FALSE)</f>
        <v>21.6</v>
      </c>
      <c r="N1162">
        <f>VLOOKUP($G1162,county_facts!$A:$BB,10,FALSE)</f>
        <v>22.2</v>
      </c>
      <c r="O1162">
        <f>VLOOKUP($G1162,county_facts!$A:$BB,11,FALSE)</f>
        <v>51</v>
      </c>
      <c r="P1162">
        <f>VLOOKUP($G1162,county_facts!$A:$BB,12,FALSE)</f>
        <v>75.5</v>
      </c>
      <c r="Q1162">
        <f>VLOOKUP($G1162,county_facts!$A:$BB,13,FALSE)</f>
        <v>1</v>
      </c>
      <c r="R1162">
        <f>VLOOKUP($G1162,county_facts!$A:$BB,14,FALSE)</f>
        <v>17.399999999999999</v>
      </c>
      <c r="S1162">
        <f>VLOOKUP($G1162,county_facts!$A:$BB,15,FALSE)</f>
        <v>0.3</v>
      </c>
      <c r="T1162">
        <f>VLOOKUP($G1162,county_facts!$A:$BB,16,FALSE)</f>
        <v>0</v>
      </c>
      <c r="U1162">
        <f>VLOOKUP($G1162,county_facts!$A:$BB,17,FALSE)</f>
        <v>5.7</v>
      </c>
      <c r="V1162">
        <f>VLOOKUP($G1162,county_facts!$A:$BB,18,FALSE)</f>
        <v>3.2</v>
      </c>
      <c r="W1162">
        <f>VLOOKUP($G1162,county_facts!$A:$BB,19,FALSE)</f>
        <v>73.2</v>
      </c>
      <c r="X1162">
        <f>VLOOKUP($G1162,county_facts!$A:$BB,20,FALSE)</f>
        <v>83.3</v>
      </c>
      <c r="Y1162">
        <f>VLOOKUP($G1162,county_facts!$A:$BB,21,FALSE)</f>
        <v>1.1000000000000001</v>
      </c>
      <c r="Z1162">
        <f>VLOOKUP($G1162,county_facts!$A:$BB,22,FALSE)</f>
        <v>3.4</v>
      </c>
      <c r="AA1162">
        <f>VLOOKUP($G1162,county_facts!$A:$BB,23,FALSE)</f>
        <v>80.8</v>
      </c>
      <c r="AB1162">
        <f>VLOOKUP($G1162,county_facts!$A:$BB,24,FALSE)</f>
        <v>11.6</v>
      </c>
      <c r="AC1162">
        <f>VLOOKUP($G1162,county_facts!$A:$BB,25,FALSE)</f>
        <v>1134</v>
      </c>
      <c r="AD1162">
        <f>VLOOKUP($G1162,county_facts!$A:$BB,26,FALSE)</f>
        <v>23.4</v>
      </c>
      <c r="AE1162">
        <f>VLOOKUP($G1162,county_facts!$A:$BB,27,FALSE)</f>
        <v>6113</v>
      </c>
      <c r="AF1162">
        <f>VLOOKUP($G1162,county_facts!$A:$BB,28,FALSE)</f>
        <v>74.099999999999994</v>
      </c>
      <c r="AG1162">
        <f>VLOOKUP($G1162,county_facts!$A:$BB,29,FALSE)</f>
        <v>5.0999999999999996</v>
      </c>
      <c r="AH1162">
        <f>VLOOKUP($G1162,county_facts!$A:$BB,30,FALSE)</f>
        <v>71000</v>
      </c>
      <c r="AI1162">
        <f>VLOOKUP($G1162,county_facts!$A:$BB,31,FALSE)</f>
        <v>4900</v>
      </c>
      <c r="AJ1162">
        <f>VLOOKUP($G1162,county_facts!$A:$BB,32,FALSE)</f>
        <v>2.2999999999999998</v>
      </c>
      <c r="AK1162">
        <f>VLOOKUP($G1162,county_facts!$A:$BB,33,FALSE)</f>
        <v>18542</v>
      </c>
      <c r="AL1162">
        <f>VLOOKUP($G1162,county_facts!$A:$BB,34,FALSE)</f>
        <v>29897</v>
      </c>
      <c r="AM1162">
        <f>VLOOKUP($G1162,county_facts!$A:$BB,35,FALSE)</f>
        <v>26.5</v>
      </c>
      <c r="AN1162">
        <f>VLOOKUP($G1162,county_facts!$A:$BB,36,FALSE)</f>
        <v>190</v>
      </c>
      <c r="AO1162">
        <f>VLOOKUP($G1162,county_facts!$A:$BB,37,FALSE)</f>
        <v>1909</v>
      </c>
      <c r="AP1162">
        <f>VLOOKUP($G1162,county_facts!$A:$BB,38,FALSE)</f>
        <v>6.1</v>
      </c>
      <c r="AQ1162">
        <f>VLOOKUP($G1162,county_facts!$A:$BB,39,FALSE)</f>
        <v>765</v>
      </c>
      <c r="AR1162">
        <f>VLOOKUP($G1162,county_facts!$A:$BB,40,FALSE)</f>
        <v>1301</v>
      </c>
      <c r="AS1162">
        <f>VLOOKUP($G1162,county_facts!$A:$BB,41,FALSE)</f>
        <v>0</v>
      </c>
      <c r="AT1162">
        <f>VLOOKUP($G1162,county_facts!$A:$BB,42,FALSE)</f>
        <v>0</v>
      </c>
      <c r="AU1162">
        <f>VLOOKUP($G1162,county_facts!$A:$BB,43,FALSE)</f>
        <v>0</v>
      </c>
      <c r="AV1162">
        <f>VLOOKUP($G1162,county_facts!$A:$BB,44,FALSE)</f>
        <v>0</v>
      </c>
      <c r="AW1162">
        <f>VLOOKUP($G1162,county_facts!$A:$BB,45,FALSE)</f>
        <v>0</v>
      </c>
      <c r="AX1162">
        <f>VLOOKUP($G1162,county_facts!$A:$BB,46,FALSE)</f>
        <v>23.1</v>
      </c>
      <c r="AY1162">
        <f>VLOOKUP($G1162,county_facts!$A:$BB,47,FALSE)</f>
        <v>0</v>
      </c>
      <c r="AZ1162">
        <f>VLOOKUP($G1162,county_facts!$A:$BB,48,FALSE)</f>
        <v>10725</v>
      </c>
      <c r="BA1162">
        <f>VLOOKUP($G1162,county_facts!$A:$BB,49,FALSE)</f>
        <v>74766</v>
      </c>
      <c r="BB1162">
        <f>VLOOKUP($G1162,county_facts!$A:$BB,50,FALSE)</f>
        <v>6432</v>
      </c>
      <c r="BC1162">
        <f>VLOOKUP($G1162,county_facts!$A:$BB,51,FALSE)</f>
        <v>4732</v>
      </c>
      <c r="BD1162">
        <f>VLOOKUP($G1162,county_facts!$A:$BB,52,FALSE)</f>
        <v>0</v>
      </c>
      <c r="BE1162">
        <f>VLOOKUP($G1162,county_facts!$A:$BB,53,FALSE)</f>
        <v>1395.84</v>
      </c>
      <c r="BF1162">
        <f>VLOOKUP($G1162,county_facts!$A:$BB,54,FALSE)</f>
        <v>8.3000000000000007</v>
      </c>
    </row>
    <row r="1163" spans="1:58" x14ac:dyDescent="0.3">
      <c r="A1163" t="s">
        <v>9</v>
      </c>
      <c r="B1163" t="s">
        <v>492</v>
      </c>
      <c r="C1163">
        <v>119</v>
      </c>
      <c r="D1163" t="s">
        <v>481</v>
      </c>
      <c r="E1163">
        <v>372</v>
      </c>
      <c r="F1163">
        <v>0.31989247300000001</v>
      </c>
      <c r="G1163">
        <v>40127</v>
      </c>
      <c r="H1163">
        <f>VLOOKUP($G1163,county_facts!$A:$BB,4,FALSE)</f>
        <v>11125</v>
      </c>
      <c r="I1163">
        <f>VLOOKUP($G1163,county_facts!$A:$BB,5,FALSE)</f>
        <v>11572</v>
      </c>
      <c r="J1163">
        <f>VLOOKUP($G1163,county_facts!$A:$BB,6,FALSE)</f>
        <v>-3.9</v>
      </c>
      <c r="K1163">
        <f>VLOOKUP($G1163,county_facts!$A:$BB,7,FALSE)</f>
        <v>11572</v>
      </c>
      <c r="L1163">
        <f>VLOOKUP($G1163,county_facts!$A:$BB,8,FALSE)</f>
        <v>5.6</v>
      </c>
      <c r="M1163">
        <f>VLOOKUP($G1163,county_facts!$A:$BB,9,FALSE)</f>
        <v>21.6</v>
      </c>
      <c r="N1163">
        <f>VLOOKUP($G1163,county_facts!$A:$BB,10,FALSE)</f>
        <v>22.2</v>
      </c>
      <c r="O1163">
        <f>VLOOKUP($G1163,county_facts!$A:$BB,11,FALSE)</f>
        <v>51</v>
      </c>
      <c r="P1163">
        <f>VLOOKUP($G1163,county_facts!$A:$BB,12,FALSE)</f>
        <v>75.5</v>
      </c>
      <c r="Q1163">
        <f>VLOOKUP($G1163,county_facts!$A:$BB,13,FALSE)</f>
        <v>1</v>
      </c>
      <c r="R1163">
        <f>VLOOKUP($G1163,county_facts!$A:$BB,14,FALSE)</f>
        <v>17.399999999999999</v>
      </c>
      <c r="S1163">
        <f>VLOOKUP($G1163,county_facts!$A:$BB,15,FALSE)</f>
        <v>0.3</v>
      </c>
      <c r="T1163">
        <f>VLOOKUP($G1163,county_facts!$A:$BB,16,FALSE)</f>
        <v>0</v>
      </c>
      <c r="U1163">
        <f>VLOOKUP($G1163,county_facts!$A:$BB,17,FALSE)</f>
        <v>5.7</v>
      </c>
      <c r="V1163">
        <f>VLOOKUP($G1163,county_facts!$A:$BB,18,FALSE)</f>
        <v>3.2</v>
      </c>
      <c r="W1163">
        <f>VLOOKUP($G1163,county_facts!$A:$BB,19,FALSE)</f>
        <v>73.2</v>
      </c>
      <c r="X1163">
        <f>VLOOKUP($G1163,county_facts!$A:$BB,20,FALSE)</f>
        <v>83.3</v>
      </c>
      <c r="Y1163">
        <f>VLOOKUP($G1163,county_facts!$A:$BB,21,FALSE)</f>
        <v>1.1000000000000001</v>
      </c>
      <c r="Z1163">
        <f>VLOOKUP($G1163,county_facts!$A:$BB,22,FALSE)</f>
        <v>3.4</v>
      </c>
      <c r="AA1163">
        <f>VLOOKUP($G1163,county_facts!$A:$BB,23,FALSE)</f>
        <v>80.8</v>
      </c>
      <c r="AB1163">
        <f>VLOOKUP($G1163,county_facts!$A:$BB,24,FALSE)</f>
        <v>11.6</v>
      </c>
      <c r="AC1163">
        <f>VLOOKUP($G1163,county_facts!$A:$BB,25,FALSE)</f>
        <v>1134</v>
      </c>
      <c r="AD1163">
        <f>VLOOKUP($G1163,county_facts!$A:$BB,26,FALSE)</f>
        <v>23.4</v>
      </c>
      <c r="AE1163">
        <f>VLOOKUP($G1163,county_facts!$A:$BB,27,FALSE)</f>
        <v>6113</v>
      </c>
      <c r="AF1163">
        <f>VLOOKUP($G1163,county_facts!$A:$BB,28,FALSE)</f>
        <v>74.099999999999994</v>
      </c>
      <c r="AG1163">
        <f>VLOOKUP($G1163,county_facts!$A:$BB,29,FALSE)</f>
        <v>5.0999999999999996</v>
      </c>
      <c r="AH1163">
        <f>VLOOKUP($G1163,county_facts!$A:$BB,30,FALSE)</f>
        <v>71000</v>
      </c>
      <c r="AI1163">
        <f>VLOOKUP($G1163,county_facts!$A:$BB,31,FALSE)</f>
        <v>4900</v>
      </c>
      <c r="AJ1163">
        <f>VLOOKUP($G1163,county_facts!$A:$BB,32,FALSE)</f>
        <v>2.2999999999999998</v>
      </c>
      <c r="AK1163">
        <f>VLOOKUP($G1163,county_facts!$A:$BB,33,FALSE)</f>
        <v>18542</v>
      </c>
      <c r="AL1163">
        <f>VLOOKUP($G1163,county_facts!$A:$BB,34,FALSE)</f>
        <v>29897</v>
      </c>
      <c r="AM1163">
        <f>VLOOKUP($G1163,county_facts!$A:$BB,35,FALSE)</f>
        <v>26.5</v>
      </c>
      <c r="AN1163">
        <f>VLOOKUP($G1163,county_facts!$A:$BB,36,FALSE)</f>
        <v>190</v>
      </c>
      <c r="AO1163">
        <f>VLOOKUP($G1163,county_facts!$A:$BB,37,FALSE)</f>
        <v>1909</v>
      </c>
      <c r="AP1163">
        <f>VLOOKUP($G1163,county_facts!$A:$BB,38,FALSE)</f>
        <v>6.1</v>
      </c>
      <c r="AQ1163">
        <f>VLOOKUP($G1163,county_facts!$A:$BB,39,FALSE)</f>
        <v>765</v>
      </c>
      <c r="AR1163">
        <f>VLOOKUP($G1163,county_facts!$A:$BB,40,FALSE)</f>
        <v>1301</v>
      </c>
      <c r="AS1163">
        <f>VLOOKUP($G1163,county_facts!$A:$BB,41,FALSE)</f>
        <v>0</v>
      </c>
      <c r="AT1163">
        <f>VLOOKUP($G1163,county_facts!$A:$BB,42,FALSE)</f>
        <v>0</v>
      </c>
      <c r="AU1163">
        <f>VLOOKUP($G1163,county_facts!$A:$BB,43,FALSE)</f>
        <v>0</v>
      </c>
      <c r="AV1163">
        <f>VLOOKUP($G1163,county_facts!$A:$BB,44,FALSE)</f>
        <v>0</v>
      </c>
      <c r="AW1163">
        <f>VLOOKUP($G1163,county_facts!$A:$BB,45,FALSE)</f>
        <v>0</v>
      </c>
      <c r="AX1163">
        <f>VLOOKUP($G1163,county_facts!$A:$BB,46,FALSE)</f>
        <v>23.1</v>
      </c>
      <c r="AY1163">
        <f>VLOOKUP($G1163,county_facts!$A:$BB,47,FALSE)</f>
        <v>0</v>
      </c>
      <c r="AZ1163">
        <f>VLOOKUP($G1163,county_facts!$A:$BB,48,FALSE)</f>
        <v>10725</v>
      </c>
      <c r="BA1163">
        <f>VLOOKUP($G1163,county_facts!$A:$BB,49,FALSE)</f>
        <v>74766</v>
      </c>
      <c r="BB1163">
        <f>VLOOKUP($G1163,county_facts!$A:$BB,50,FALSE)</f>
        <v>6432</v>
      </c>
      <c r="BC1163">
        <f>VLOOKUP($G1163,county_facts!$A:$BB,51,FALSE)</f>
        <v>4732</v>
      </c>
      <c r="BD1163">
        <f>VLOOKUP($G1163,county_facts!$A:$BB,52,FALSE)</f>
        <v>0</v>
      </c>
      <c r="BE1163">
        <f>VLOOKUP($G1163,county_facts!$A:$BB,53,FALSE)</f>
        <v>1395.84</v>
      </c>
      <c r="BF1163">
        <f>VLOOKUP($G1163,county_facts!$A:$BB,54,FALSE)</f>
        <v>8.3000000000000007</v>
      </c>
    </row>
    <row r="1164" spans="1:58" x14ac:dyDescent="0.3">
      <c r="A1164" t="s">
        <v>6</v>
      </c>
      <c r="B1164" t="s">
        <v>493</v>
      </c>
      <c r="C1164">
        <v>1885</v>
      </c>
      <c r="D1164" t="s">
        <v>481</v>
      </c>
      <c r="E1164">
        <v>2906</v>
      </c>
      <c r="F1164">
        <v>0.64865794899999996</v>
      </c>
      <c r="G1164">
        <v>40125</v>
      </c>
      <c r="H1164">
        <f>VLOOKUP($G1164,county_facts!$A:$BB,4,FALSE)</f>
        <v>71811</v>
      </c>
      <c r="I1164">
        <f>VLOOKUP($G1164,county_facts!$A:$BB,5,FALSE)</f>
        <v>69442</v>
      </c>
      <c r="J1164">
        <f>VLOOKUP($G1164,county_facts!$A:$BB,6,FALSE)</f>
        <v>3.4</v>
      </c>
      <c r="K1164">
        <f>VLOOKUP($G1164,county_facts!$A:$BB,7,FALSE)</f>
        <v>69442</v>
      </c>
      <c r="L1164">
        <f>VLOOKUP($G1164,county_facts!$A:$BB,8,FALSE)</f>
        <v>6.7</v>
      </c>
      <c r="M1164">
        <f>VLOOKUP($G1164,county_facts!$A:$BB,9,FALSE)</f>
        <v>24.3</v>
      </c>
      <c r="N1164">
        <f>VLOOKUP($G1164,county_facts!$A:$BB,10,FALSE)</f>
        <v>15.6</v>
      </c>
      <c r="O1164">
        <f>VLOOKUP($G1164,county_facts!$A:$BB,11,FALSE)</f>
        <v>52.3</v>
      </c>
      <c r="P1164">
        <f>VLOOKUP($G1164,county_facts!$A:$BB,12,FALSE)</f>
        <v>76.3</v>
      </c>
      <c r="Q1164">
        <f>VLOOKUP($G1164,county_facts!$A:$BB,13,FALSE)</f>
        <v>3.2</v>
      </c>
      <c r="R1164">
        <f>VLOOKUP($G1164,county_facts!$A:$BB,14,FALSE)</f>
        <v>13.2</v>
      </c>
      <c r="S1164">
        <f>VLOOKUP($G1164,county_facts!$A:$BB,15,FALSE)</f>
        <v>0.7</v>
      </c>
      <c r="T1164">
        <f>VLOOKUP($G1164,county_facts!$A:$BB,16,FALSE)</f>
        <v>0.1</v>
      </c>
      <c r="U1164">
        <f>VLOOKUP($G1164,county_facts!$A:$BB,17,FALSE)</f>
        <v>6.5</v>
      </c>
      <c r="V1164">
        <f>VLOOKUP($G1164,county_facts!$A:$BB,18,FALSE)</f>
        <v>4.9000000000000004</v>
      </c>
      <c r="W1164">
        <f>VLOOKUP($G1164,county_facts!$A:$BB,19,FALSE)</f>
        <v>73.2</v>
      </c>
      <c r="X1164">
        <f>VLOOKUP($G1164,county_facts!$A:$BB,20,FALSE)</f>
        <v>85</v>
      </c>
      <c r="Y1164">
        <f>VLOOKUP($G1164,county_facts!$A:$BB,21,FALSE)</f>
        <v>1.5</v>
      </c>
      <c r="Z1164">
        <f>VLOOKUP($G1164,county_facts!$A:$BB,22,FALSE)</f>
        <v>3.6</v>
      </c>
      <c r="AA1164">
        <f>VLOOKUP($G1164,county_facts!$A:$BB,23,FALSE)</f>
        <v>86.1</v>
      </c>
      <c r="AB1164">
        <f>VLOOKUP($G1164,county_facts!$A:$BB,24,FALSE)</f>
        <v>17.600000000000001</v>
      </c>
      <c r="AC1164">
        <f>VLOOKUP($G1164,county_facts!$A:$BB,25,FALSE)</f>
        <v>6223</v>
      </c>
      <c r="AD1164">
        <f>VLOOKUP($G1164,county_facts!$A:$BB,26,FALSE)</f>
        <v>23.2</v>
      </c>
      <c r="AE1164">
        <f>VLOOKUP($G1164,county_facts!$A:$BB,27,FALSE)</f>
        <v>29642</v>
      </c>
      <c r="AF1164">
        <f>VLOOKUP($G1164,county_facts!$A:$BB,28,FALSE)</f>
        <v>71.900000000000006</v>
      </c>
      <c r="AG1164">
        <f>VLOOKUP($G1164,county_facts!$A:$BB,29,FALSE)</f>
        <v>9.6</v>
      </c>
      <c r="AH1164">
        <f>VLOOKUP($G1164,county_facts!$A:$BB,30,FALSE)</f>
        <v>96400</v>
      </c>
      <c r="AI1164">
        <f>VLOOKUP($G1164,county_facts!$A:$BB,31,FALSE)</f>
        <v>25658</v>
      </c>
      <c r="AJ1164">
        <f>VLOOKUP($G1164,county_facts!$A:$BB,32,FALSE)</f>
        <v>2.6</v>
      </c>
      <c r="AK1164">
        <f>VLOOKUP($G1164,county_facts!$A:$BB,33,FALSE)</f>
        <v>20937</v>
      </c>
      <c r="AL1164">
        <f>VLOOKUP($G1164,county_facts!$A:$BB,34,FALSE)</f>
        <v>42764</v>
      </c>
      <c r="AM1164">
        <f>VLOOKUP($G1164,county_facts!$A:$BB,35,FALSE)</f>
        <v>18.600000000000001</v>
      </c>
      <c r="AN1164">
        <f>VLOOKUP($G1164,county_facts!$A:$BB,36,FALSE)</f>
        <v>1312</v>
      </c>
      <c r="AO1164">
        <f>VLOOKUP($G1164,county_facts!$A:$BB,37,FALSE)</f>
        <v>18571</v>
      </c>
      <c r="AP1164">
        <f>VLOOKUP($G1164,county_facts!$A:$BB,38,FALSE)</f>
        <v>0</v>
      </c>
      <c r="AQ1164">
        <f>VLOOKUP($G1164,county_facts!$A:$BB,39,FALSE)</f>
        <v>4231</v>
      </c>
      <c r="AR1164">
        <f>VLOOKUP($G1164,county_facts!$A:$BB,40,FALSE)</f>
        <v>4627</v>
      </c>
      <c r="AS1164">
        <f>VLOOKUP($G1164,county_facts!$A:$BB,41,FALSE)</f>
        <v>1.4</v>
      </c>
      <c r="AT1164">
        <f>VLOOKUP($G1164,county_facts!$A:$BB,42,FALSE)</f>
        <v>0</v>
      </c>
      <c r="AU1164">
        <f>VLOOKUP($G1164,county_facts!$A:$BB,43,FALSE)</f>
        <v>0</v>
      </c>
      <c r="AV1164">
        <f>VLOOKUP($G1164,county_facts!$A:$BB,44,FALSE)</f>
        <v>0</v>
      </c>
      <c r="AW1164">
        <f>VLOOKUP($G1164,county_facts!$A:$BB,45,FALSE)</f>
        <v>2</v>
      </c>
      <c r="AX1164">
        <f>VLOOKUP($G1164,county_facts!$A:$BB,46,FALSE)</f>
        <v>21.9</v>
      </c>
      <c r="AY1164">
        <f>VLOOKUP($G1164,county_facts!$A:$BB,47,FALSE)</f>
        <v>1024308</v>
      </c>
      <c r="AZ1164">
        <f>VLOOKUP($G1164,county_facts!$A:$BB,48,FALSE)</f>
        <v>0</v>
      </c>
      <c r="BA1164">
        <f>VLOOKUP($G1164,county_facts!$A:$BB,49,FALSE)</f>
        <v>682296</v>
      </c>
      <c r="BB1164">
        <f>VLOOKUP($G1164,county_facts!$A:$BB,50,FALSE)</f>
        <v>9864</v>
      </c>
      <c r="BC1164">
        <f>VLOOKUP($G1164,county_facts!$A:$BB,51,FALSE)</f>
        <v>98896</v>
      </c>
      <c r="BD1164">
        <f>VLOOKUP($G1164,county_facts!$A:$BB,52,FALSE)</f>
        <v>83</v>
      </c>
      <c r="BE1164">
        <f>VLOOKUP($G1164,county_facts!$A:$BB,53,FALSE)</f>
        <v>787.67</v>
      </c>
      <c r="BF1164">
        <f>VLOOKUP($G1164,county_facts!$A:$BB,54,FALSE)</f>
        <v>88.2</v>
      </c>
    </row>
    <row r="1165" spans="1:58" x14ac:dyDescent="0.3">
      <c r="A1165" t="s">
        <v>9</v>
      </c>
      <c r="B1165" t="s">
        <v>493</v>
      </c>
      <c r="C1165">
        <v>1021</v>
      </c>
      <c r="D1165" t="s">
        <v>481</v>
      </c>
      <c r="E1165">
        <v>2906</v>
      </c>
      <c r="F1165">
        <v>0.35134205099999999</v>
      </c>
      <c r="G1165">
        <v>40125</v>
      </c>
      <c r="H1165">
        <f>VLOOKUP($G1165,county_facts!$A:$BB,4,FALSE)</f>
        <v>71811</v>
      </c>
      <c r="I1165">
        <f>VLOOKUP($G1165,county_facts!$A:$BB,5,FALSE)</f>
        <v>69442</v>
      </c>
      <c r="J1165">
        <f>VLOOKUP($G1165,county_facts!$A:$BB,6,FALSE)</f>
        <v>3.4</v>
      </c>
      <c r="K1165">
        <f>VLOOKUP($G1165,county_facts!$A:$BB,7,FALSE)</f>
        <v>69442</v>
      </c>
      <c r="L1165">
        <f>VLOOKUP($G1165,county_facts!$A:$BB,8,FALSE)</f>
        <v>6.7</v>
      </c>
      <c r="M1165">
        <f>VLOOKUP($G1165,county_facts!$A:$BB,9,FALSE)</f>
        <v>24.3</v>
      </c>
      <c r="N1165">
        <f>VLOOKUP($G1165,county_facts!$A:$BB,10,FALSE)</f>
        <v>15.6</v>
      </c>
      <c r="O1165">
        <f>VLOOKUP($G1165,county_facts!$A:$BB,11,FALSE)</f>
        <v>52.3</v>
      </c>
      <c r="P1165">
        <f>VLOOKUP($G1165,county_facts!$A:$BB,12,FALSE)</f>
        <v>76.3</v>
      </c>
      <c r="Q1165">
        <f>VLOOKUP($G1165,county_facts!$A:$BB,13,FALSE)</f>
        <v>3.2</v>
      </c>
      <c r="R1165">
        <f>VLOOKUP($G1165,county_facts!$A:$BB,14,FALSE)</f>
        <v>13.2</v>
      </c>
      <c r="S1165">
        <f>VLOOKUP($G1165,county_facts!$A:$BB,15,FALSE)</f>
        <v>0.7</v>
      </c>
      <c r="T1165">
        <f>VLOOKUP($G1165,county_facts!$A:$BB,16,FALSE)</f>
        <v>0.1</v>
      </c>
      <c r="U1165">
        <f>VLOOKUP($G1165,county_facts!$A:$BB,17,FALSE)</f>
        <v>6.5</v>
      </c>
      <c r="V1165">
        <f>VLOOKUP($G1165,county_facts!$A:$BB,18,FALSE)</f>
        <v>4.9000000000000004</v>
      </c>
      <c r="W1165">
        <f>VLOOKUP($G1165,county_facts!$A:$BB,19,FALSE)</f>
        <v>73.2</v>
      </c>
      <c r="X1165">
        <f>VLOOKUP($G1165,county_facts!$A:$BB,20,FALSE)</f>
        <v>85</v>
      </c>
      <c r="Y1165">
        <f>VLOOKUP($G1165,county_facts!$A:$BB,21,FALSE)</f>
        <v>1.5</v>
      </c>
      <c r="Z1165">
        <f>VLOOKUP($G1165,county_facts!$A:$BB,22,FALSE)</f>
        <v>3.6</v>
      </c>
      <c r="AA1165">
        <f>VLOOKUP($G1165,county_facts!$A:$BB,23,FALSE)</f>
        <v>86.1</v>
      </c>
      <c r="AB1165">
        <f>VLOOKUP($G1165,county_facts!$A:$BB,24,FALSE)</f>
        <v>17.600000000000001</v>
      </c>
      <c r="AC1165">
        <f>VLOOKUP($G1165,county_facts!$A:$BB,25,FALSE)</f>
        <v>6223</v>
      </c>
      <c r="AD1165">
        <f>VLOOKUP($G1165,county_facts!$A:$BB,26,FALSE)</f>
        <v>23.2</v>
      </c>
      <c r="AE1165">
        <f>VLOOKUP($G1165,county_facts!$A:$BB,27,FALSE)</f>
        <v>29642</v>
      </c>
      <c r="AF1165">
        <f>VLOOKUP($G1165,county_facts!$A:$BB,28,FALSE)</f>
        <v>71.900000000000006</v>
      </c>
      <c r="AG1165">
        <f>VLOOKUP($G1165,county_facts!$A:$BB,29,FALSE)</f>
        <v>9.6</v>
      </c>
      <c r="AH1165">
        <f>VLOOKUP($G1165,county_facts!$A:$BB,30,FALSE)</f>
        <v>96400</v>
      </c>
      <c r="AI1165">
        <f>VLOOKUP($G1165,county_facts!$A:$BB,31,FALSE)</f>
        <v>25658</v>
      </c>
      <c r="AJ1165">
        <f>VLOOKUP($G1165,county_facts!$A:$BB,32,FALSE)</f>
        <v>2.6</v>
      </c>
      <c r="AK1165">
        <f>VLOOKUP($G1165,county_facts!$A:$BB,33,FALSE)</f>
        <v>20937</v>
      </c>
      <c r="AL1165">
        <f>VLOOKUP($G1165,county_facts!$A:$BB,34,FALSE)</f>
        <v>42764</v>
      </c>
      <c r="AM1165">
        <f>VLOOKUP($G1165,county_facts!$A:$BB,35,FALSE)</f>
        <v>18.600000000000001</v>
      </c>
      <c r="AN1165">
        <f>VLOOKUP($G1165,county_facts!$A:$BB,36,FALSE)</f>
        <v>1312</v>
      </c>
      <c r="AO1165">
        <f>VLOOKUP($G1165,county_facts!$A:$BB,37,FALSE)</f>
        <v>18571</v>
      </c>
      <c r="AP1165">
        <f>VLOOKUP($G1165,county_facts!$A:$BB,38,FALSE)</f>
        <v>0</v>
      </c>
      <c r="AQ1165">
        <f>VLOOKUP($G1165,county_facts!$A:$BB,39,FALSE)</f>
        <v>4231</v>
      </c>
      <c r="AR1165">
        <f>VLOOKUP($G1165,county_facts!$A:$BB,40,FALSE)</f>
        <v>4627</v>
      </c>
      <c r="AS1165">
        <f>VLOOKUP($G1165,county_facts!$A:$BB,41,FALSE)</f>
        <v>1.4</v>
      </c>
      <c r="AT1165">
        <f>VLOOKUP($G1165,county_facts!$A:$BB,42,FALSE)</f>
        <v>0</v>
      </c>
      <c r="AU1165">
        <f>VLOOKUP($G1165,county_facts!$A:$BB,43,FALSE)</f>
        <v>0</v>
      </c>
      <c r="AV1165">
        <f>VLOOKUP($G1165,county_facts!$A:$BB,44,FALSE)</f>
        <v>0</v>
      </c>
      <c r="AW1165">
        <f>VLOOKUP($G1165,county_facts!$A:$BB,45,FALSE)</f>
        <v>2</v>
      </c>
      <c r="AX1165">
        <f>VLOOKUP($G1165,county_facts!$A:$BB,46,FALSE)</f>
        <v>21.9</v>
      </c>
      <c r="AY1165">
        <f>VLOOKUP($G1165,county_facts!$A:$BB,47,FALSE)</f>
        <v>1024308</v>
      </c>
      <c r="AZ1165">
        <f>VLOOKUP($G1165,county_facts!$A:$BB,48,FALSE)</f>
        <v>0</v>
      </c>
      <c r="BA1165">
        <f>VLOOKUP($G1165,county_facts!$A:$BB,49,FALSE)</f>
        <v>682296</v>
      </c>
      <c r="BB1165">
        <f>VLOOKUP($G1165,county_facts!$A:$BB,50,FALSE)</f>
        <v>9864</v>
      </c>
      <c r="BC1165">
        <f>VLOOKUP($G1165,county_facts!$A:$BB,51,FALSE)</f>
        <v>98896</v>
      </c>
      <c r="BD1165">
        <f>VLOOKUP($G1165,county_facts!$A:$BB,52,FALSE)</f>
        <v>83</v>
      </c>
      <c r="BE1165">
        <f>VLOOKUP($G1165,county_facts!$A:$BB,53,FALSE)</f>
        <v>787.67</v>
      </c>
      <c r="BF1165">
        <f>VLOOKUP($G1165,county_facts!$A:$BB,54,FALSE)</f>
        <v>88.2</v>
      </c>
    </row>
    <row r="1166" spans="1:58" x14ac:dyDescent="0.3">
      <c r="A1166" t="s">
        <v>6</v>
      </c>
      <c r="B1166" t="s">
        <v>494</v>
      </c>
      <c r="C1166">
        <v>1113</v>
      </c>
      <c r="D1166" t="s">
        <v>481</v>
      </c>
      <c r="E1166">
        <v>1847</v>
      </c>
      <c r="F1166">
        <v>0.60259880899999996</v>
      </c>
      <c r="G1166">
        <v>40123</v>
      </c>
      <c r="H1166">
        <f>VLOOKUP($G1166,county_facts!$A:$BB,4,FALSE)</f>
        <v>38005</v>
      </c>
      <c r="I1166">
        <f>VLOOKUP($G1166,county_facts!$A:$BB,5,FALSE)</f>
        <v>37492</v>
      </c>
      <c r="J1166">
        <f>VLOOKUP($G1166,county_facts!$A:$BB,6,FALSE)</f>
        <v>1.4</v>
      </c>
      <c r="K1166">
        <f>VLOOKUP($G1166,county_facts!$A:$BB,7,FALSE)</f>
        <v>37492</v>
      </c>
      <c r="L1166">
        <f>VLOOKUP($G1166,county_facts!$A:$BB,8,FALSE)</f>
        <v>7</v>
      </c>
      <c r="M1166">
        <f>VLOOKUP($G1166,county_facts!$A:$BB,9,FALSE)</f>
        <v>23.8</v>
      </c>
      <c r="N1166">
        <f>VLOOKUP($G1166,county_facts!$A:$BB,10,FALSE)</f>
        <v>15.7</v>
      </c>
      <c r="O1166">
        <f>VLOOKUP($G1166,county_facts!$A:$BB,11,FALSE)</f>
        <v>51.2</v>
      </c>
      <c r="P1166">
        <f>VLOOKUP($G1166,county_facts!$A:$BB,12,FALSE)</f>
        <v>70.8</v>
      </c>
      <c r="Q1166">
        <f>VLOOKUP($G1166,county_facts!$A:$BB,13,FALSE)</f>
        <v>2.5</v>
      </c>
      <c r="R1166">
        <f>VLOOKUP($G1166,county_facts!$A:$BB,14,FALSE)</f>
        <v>18.2</v>
      </c>
      <c r="S1166">
        <f>VLOOKUP($G1166,county_facts!$A:$BB,15,FALSE)</f>
        <v>0.8</v>
      </c>
      <c r="T1166">
        <f>VLOOKUP($G1166,county_facts!$A:$BB,16,FALSE)</f>
        <v>0</v>
      </c>
      <c r="U1166">
        <f>VLOOKUP($G1166,county_facts!$A:$BB,17,FALSE)</f>
        <v>7.6</v>
      </c>
      <c r="V1166">
        <f>VLOOKUP($G1166,county_facts!$A:$BB,18,FALSE)</f>
        <v>4.8</v>
      </c>
      <c r="W1166">
        <f>VLOOKUP($G1166,county_facts!$A:$BB,19,FALSE)</f>
        <v>67.400000000000006</v>
      </c>
      <c r="X1166">
        <f>VLOOKUP($G1166,county_facts!$A:$BB,20,FALSE)</f>
        <v>80.7</v>
      </c>
      <c r="Y1166">
        <f>VLOOKUP($G1166,county_facts!$A:$BB,21,FALSE)</f>
        <v>1.8</v>
      </c>
      <c r="Z1166">
        <f>VLOOKUP($G1166,county_facts!$A:$BB,22,FALSE)</f>
        <v>4.0999999999999996</v>
      </c>
      <c r="AA1166">
        <f>VLOOKUP($G1166,county_facts!$A:$BB,23,FALSE)</f>
        <v>86.7</v>
      </c>
      <c r="AB1166">
        <f>VLOOKUP($G1166,county_facts!$A:$BB,24,FALSE)</f>
        <v>28</v>
      </c>
      <c r="AC1166">
        <f>VLOOKUP($G1166,county_facts!$A:$BB,25,FALSE)</f>
        <v>2954</v>
      </c>
      <c r="AD1166">
        <f>VLOOKUP($G1166,county_facts!$A:$BB,26,FALSE)</f>
        <v>17.600000000000001</v>
      </c>
      <c r="AE1166">
        <f>VLOOKUP($G1166,county_facts!$A:$BB,27,FALSE)</f>
        <v>16684</v>
      </c>
      <c r="AF1166">
        <f>VLOOKUP($G1166,county_facts!$A:$BB,28,FALSE)</f>
        <v>66.599999999999994</v>
      </c>
      <c r="AG1166">
        <f>VLOOKUP($G1166,county_facts!$A:$BB,29,FALSE)</f>
        <v>11.6</v>
      </c>
      <c r="AH1166">
        <f>VLOOKUP($G1166,county_facts!$A:$BB,30,FALSE)</f>
        <v>99100</v>
      </c>
      <c r="AI1166">
        <f>VLOOKUP($G1166,county_facts!$A:$BB,31,FALSE)</f>
        <v>14793</v>
      </c>
      <c r="AJ1166">
        <f>VLOOKUP($G1166,county_facts!$A:$BB,32,FALSE)</f>
        <v>2.4700000000000002</v>
      </c>
      <c r="AK1166">
        <f>VLOOKUP($G1166,county_facts!$A:$BB,33,FALSE)</f>
        <v>22381</v>
      </c>
      <c r="AL1166">
        <f>VLOOKUP($G1166,county_facts!$A:$BB,34,FALSE)</f>
        <v>41881</v>
      </c>
      <c r="AM1166">
        <f>VLOOKUP($G1166,county_facts!$A:$BB,35,FALSE)</f>
        <v>18.8</v>
      </c>
      <c r="AN1166">
        <f>VLOOKUP($G1166,county_facts!$A:$BB,36,FALSE)</f>
        <v>978</v>
      </c>
      <c r="AO1166">
        <f>VLOOKUP($G1166,county_facts!$A:$BB,37,FALSE)</f>
        <v>12651</v>
      </c>
      <c r="AP1166">
        <f>VLOOKUP($G1166,county_facts!$A:$BB,38,FALSE)</f>
        <v>-4.9000000000000004</v>
      </c>
      <c r="AQ1166">
        <f>VLOOKUP($G1166,county_facts!$A:$BB,39,FALSE)</f>
        <v>2809</v>
      </c>
      <c r="AR1166">
        <f>VLOOKUP($G1166,county_facts!$A:$BB,40,FALSE)</f>
        <v>3686</v>
      </c>
      <c r="AS1166">
        <f>VLOOKUP($G1166,county_facts!$A:$BB,41,FALSE)</f>
        <v>0</v>
      </c>
      <c r="AT1166">
        <f>VLOOKUP($G1166,county_facts!$A:$BB,42,FALSE)</f>
        <v>10</v>
      </c>
      <c r="AU1166">
        <f>VLOOKUP($G1166,county_facts!$A:$BB,43,FALSE)</f>
        <v>0</v>
      </c>
      <c r="AV1166">
        <f>VLOOKUP($G1166,county_facts!$A:$BB,44,FALSE)</f>
        <v>0</v>
      </c>
      <c r="AW1166">
        <f>VLOOKUP($G1166,county_facts!$A:$BB,45,FALSE)</f>
        <v>0</v>
      </c>
      <c r="AX1166">
        <f>VLOOKUP($G1166,county_facts!$A:$BB,46,FALSE)</f>
        <v>25.6</v>
      </c>
      <c r="AY1166">
        <f>VLOOKUP($G1166,county_facts!$A:$BB,47,FALSE)</f>
        <v>501296</v>
      </c>
      <c r="AZ1166">
        <f>VLOOKUP($G1166,county_facts!$A:$BB,48,FALSE)</f>
        <v>0</v>
      </c>
      <c r="BA1166">
        <f>VLOOKUP($G1166,county_facts!$A:$BB,49,FALSE)</f>
        <v>408979</v>
      </c>
      <c r="BB1166">
        <f>VLOOKUP($G1166,county_facts!$A:$BB,50,FALSE)</f>
        <v>11232</v>
      </c>
      <c r="BC1166">
        <f>VLOOKUP($G1166,county_facts!$A:$BB,51,FALSE)</f>
        <v>47134</v>
      </c>
      <c r="BD1166">
        <f>VLOOKUP($G1166,county_facts!$A:$BB,52,FALSE)</f>
        <v>106</v>
      </c>
      <c r="BE1166">
        <f>VLOOKUP($G1166,county_facts!$A:$BB,53,FALSE)</f>
        <v>720.44</v>
      </c>
      <c r="BF1166">
        <f>VLOOKUP($G1166,county_facts!$A:$BB,54,FALSE)</f>
        <v>52</v>
      </c>
    </row>
    <row r="1167" spans="1:58" x14ac:dyDescent="0.3">
      <c r="A1167" t="s">
        <v>9</v>
      </c>
      <c r="B1167" t="s">
        <v>494</v>
      </c>
      <c r="C1167">
        <v>734</v>
      </c>
      <c r="D1167" t="s">
        <v>481</v>
      </c>
      <c r="E1167">
        <v>1847</v>
      </c>
      <c r="F1167">
        <v>0.39740119099999999</v>
      </c>
      <c r="G1167">
        <v>40123</v>
      </c>
      <c r="H1167">
        <f>VLOOKUP($G1167,county_facts!$A:$BB,4,FALSE)</f>
        <v>38005</v>
      </c>
      <c r="I1167">
        <f>VLOOKUP($G1167,county_facts!$A:$BB,5,FALSE)</f>
        <v>37492</v>
      </c>
      <c r="J1167">
        <f>VLOOKUP($G1167,county_facts!$A:$BB,6,FALSE)</f>
        <v>1.4</v>
      </c>
      <c r="K1167">
        <f>VLOOKUP($G1167,county_facts!$A:$BB,7,FALSE)</f>
        <v>37492</v>
      </c>
      <c r="L1167">
        <f>VLOOKUP($G1167,county_facts!$A:$BB,8,FALSE)</f>
        <v>7</v>
      </c>
      <c r="M1167">
        <f>VLOOKUP($G1167,county_facts!$A:$BB,9,FALSE)</f>
        <v>23.8</v>
      </c>
      <c r="N1167">
        <f>VLOOKUP($G1167,county_facts!$A:$BB,10,FALSE)</f>
        <v>15.7</v>
      </c>
      <c r="O1167">
        <f>VLOOKUP($G1167,county_facts!$A:$BB,11,FALSE)</f>
        <v>51.2</v>
      </c>
      <c r="P1167">
        <f>VLOOKUP($G1167,county_facts!$A:$BB,12,FALSE)</f>
        <v>70.8</v>
      </c>
      <c r="Q1167">
        <f>VLOOKUP($G1167,county_facts!$A:$BB,13,FALSE)</f>
        <v>2.5</v>
      </c>
      <c r="R1167">
        <f>VLOOKUP($G1167,county_facts!$A:$BB,14,FALSE)</f>
        <v>18.2</v>
      </c>
      <c r="S1167">
        <f>VLOOKUP($G1167,county_facts!$A:$BB,15,FALSE)</f>
        <v>0.8</v>
      </c>
      <c r="T1167">
        <f>VLOOKUP($G1167,county_facts!$A:$BB,16,FALSE)</f>
        <v>0</v>
      </c>
      <c r="U1167">
        <f>VLOOKUP($G1167,county_facts!$A:$BB,17,FALSE)</f>
        <v>7.6</v>
      </c>
      <c r="V1167">
        <f>VLOOKUP($G1167,county_facts!$A:$BB,18,FALSE)</f>
        <v>4.8</v>
      </c>
      <c r="W1167">
        <f>VLOOKUP($G1167,county_facts!$A:$BB,19,FALSE)</f>
        <v>67.400000000000006</v>
      </c>
      <c r="X1167">
        <f>VLOOKUP($G1167,county_facts!$A:$BB,20,FALSE)</f>
        <v>80.7</v>
      </c>
      <c r="Y1167">
        <f>VLOOKUP($G1167,county_facts!$A:$BB,21,FALSE)</f>
        <v>1.8</v>
      </c>
      <c r="Z1167">
        <f>VLOOKUP($G1167,county_facts!$A:$BB,22,FALSE)</f>
        <v>4.0999999999999996</v>
      </c>
      <c r="AA1167">
        <f>VLOOKUP($G1167,county_facts!$A:$BB,23,FALSE)</f>
        <v>86.7</v>
      </c>
      <c r="AB1167">
        <f>VLOOKUP($G1167,county_facts!$A:$BB,24,FALSE)</f>
        <v>28</v>
      </c>
      <c r="AC1167">
        <f>VLOOKUP($G1167,county_facts!$A:$BB,25,FALSE)</f>
        <v>2954</v>
      </c>
      <c r="AD1167">
        <f>VLOOKUP($G1167,county_facts!$A:$BB,26,FALSE)</f>
        <v>17.600000000000001</v>
      </c>
      <c r="AE1167">
        <f>VLOOKUP($G1167,county_facts!$A:$BB,27,FALSE)</f>
        <v>16684</v>
      </c>
      <c r="AF1167">
        <f>VLOOKUP($G1167,county_facts!$A:$BB,28,FALSE)</f>
        <v>66.599999999999994</v>
      </c>
      <c r="AG1167">
        <f>VLOOKUP($G1167,county_facts!$A:$BB,29,FALSE)</f>
        <v>11.6</v>
      </c>
      <c r="AH1167">
        <f>VLOOKUP($G1167,county_facts!$A:$BB,30,FALSE)</f>
        <v>99100</v>
      </c>
      <c r="AI1167">
        <f>VLOOKUP($G1167,county_facts!$A:$BB,31,FALSE)</f>
        <v>14793</v>
      </c>
      <c r="AJ1167">
        <f>VLOOKUP($G1167,county_facts!$A:$BB,32,FALSE)</f>
        <v>2.4700000000000002</v>
      </c>
      <c r="AK1167">
        <f>VLOOKUP($G1167,county_facts!$A:$BB,33,FALSE)</f>
        <v>22381</v>
      </c>
      <c r="AL1167">
        <f>VLOOKUP($G1167,county_facts!$A:$BB,34,FALSE)</f>
        <v>41881</v>
      </c>
      <c r="AM1167">
        <f>VLOOKUP($G1167,county_facts!$A:$BB,35,FALSE)</f>
        <v>18.8</v>
      </c>
      <c r="AN1167">
        <f>VLOOKUP($G1167,county_facts!$A:$BB,36,FALSE)</f>
        <v>978</v>
      </c>
      <c r="AO1167">
        <f>VLOOKUP($G1167,county_facts!$A:$BB,37,FALSE)</f>
        <v>12651</v>
      </c>
      <c r="AP1167">
        <f>VLOOKUP($G1167,county_facts!$A:$BB,38,FALSE)</f>
        <v>-4.9000000000000004</v>
      </c>
      <c r="AQ1167">
        <f>VLOOKUP($G1167,county_facts!$A:$BB,39,FALSE)</f>
        <v>2809</v>
      </c>
      <c r="AR1167">
        <f>VLOOKUP($G1167,county_facts!$A:$BB,40,FALSE)</f>
        <v>3686</v>
      </c>
      <c r="AS1167">
        <f>VLOOKUP($G1167,county_facts!$A:$BB,41,FALSE)</f>
        <v>0</v>
      </c>
      <c r="AT1167">
        <f>VLOOKUP($G1167,county_facts!$A:$BB,42,FALSE)</f>
        <v>10</v>
      </c>
      <c r="AU1167">
        <f>VLOOKUP($G1167,county_facts!$A:$BB,43,FALSE)</f>
        <v>0</v>
      </c>
      <c r="AV1167">
        <f>VLOOKUP($G1167,county_facts!$A:$BB,44,FALSE)</f>
        <v>0</v>
      </c>
      <c r="AW1167">
        <f>VLOOKUP($G1167,county_facts!$A:$BB,45,FALSE)</f>
        <v>0</v>
      </c>
      <c r="AX1167">
        <f>VLOOKUP($G1167,county_facts!$A:$BB,46,FALSE)</f>
        <v>25.6</v>
      </c>
      <c r="AY1167">
        <f>VLOOKUP($G1167,county_facts!$A:$BB,47,FALSE)</f>
        <v>501296</v>
      </c>
      <c r="AZ1167">
        <f>VLOOKUP($G1167,county_facts!$A:$BB,48,FALSE)</f>
        <v>0</v>
      </c>
      <c r="BA1167">
        <f>VLOOKUP($G1167,county_facts!$A:$BB,49,FALSE)</f>
        <v>408979</v>
      </c>
      <c r="BB1167">
        <f>VLOOKUP($G1167,county_facts!$A:$BB,50,FALSE)</f>
        <v>11232</v>
      </c>
      <c r="BC1167">
        <f>VLOOKUP($G1167,county_facts!$A:$BB,51,FALSE)</f>
        <v>47134</v>
      </c>
      <c r="BD1167">
        <f>VLOOKUP($G1167,county_facts!$A:$BB,52,FALSE)</f>
        <v>106</v>
      </c>
      <c r="BE1167">
        <f>VLOOKUP($G1167,county_facts!$A:$BB,53,FALSE)</f>
        <v>720.44</v>
      </c>
      <c r="BF1167">
        <f>VLOOKUP($G1167,county_facts!$A:$BB,54,FALSE)</f>
        <v>52</v>
      </c>
    </row>
    <row r="1168" spans="1:58" x14ac:dyDescent="0.3">
      <c r="A1168" t="s">
        <v>6</v>
      </c>
      <c r="B1168" t="s">
        <v>495</v>
      </c>
      <c r="C1168">
        <v>1341</v>
      </c>
      <c r="D1168" t="s">
        <v>481</v>
      </c>
      <c r="E1168">
        <v>2040</v>
      </c>
      <c r="F1168">
        <v>0.65735294099999997</v>
      </c>
      <c r="G1168">
        <v>40121</v>
      </c>
      <c r="H1168">
        <f>VLOOKUP($G1168,county_facts!$A:$BB,4,FALSE)</f>
        <v>44626</v>
      </c>
      <c r="I1168">
        <f>VLOOKUP($G1168,county_facts!$A:$BB,5,FALSE)</f>
        <v>45837</v>
      </c>
      <c r="J1168">
        <f>VLOOKUP($G1168,county_facts!$A:$BB,6,FALSE)</f>
        <v>-2.6</v>
      </c>
      <c r="K1168">
        <f>VLOOKUP($G1168,county_facts!$A:$BB,7,FALSE)</f>
        <v>45837</v>
      </c>
      <c r="L1168">
        <f>VLOOKUP($G1168,county_facts!$A:$BB,8,FALSE)</f>
        <v>6.3</v>
      </c>
      <c r="M1168">
        <f>VLOOKUP($G1168,county_facts!$A:$BB,9,FALSE)</f>
        <v>22.2</v>
      </c>
      <c r="N1168">
        <f>VLOOKUP($G1168,county_facts!$A:$BB,10,FALSE)</f>
        <v>18.100000000000001</v>
      </c>
      <c r="O1168">
        <f>VLOOKUP($G1168,county_facts!$A:$BB,11,FALSE)</f>
        <v>49.2</v>
      </c>
      <c r="P1168">
        <f>VLOOKUP($G1168,county_facts!$A:$BB,12,FALSE)</f>
        <v>73.3</v>
      </c>
      <c r="Q1168">
        <f>VLOOKUP($G1168,county_facts!$A:$BB,13,FALSE)</f>
        <v>3.6</v>
      </c>
      <c r="R1168">
        <f>VLOOKUP($G1168,county_facts!$A:$BB,14,FALSE)</f>
        <v>14.6</v>
      </c>
      <c r="S1168">
        <f>VLOOKUP($G1168,county_facts!$A:$BB,15,FALSE)</f>
        <v>0.5</v>
      </c>
      <c r="T1168">
        <f>VLOOKUP($G1168,county_facts!$A:$BB,16,FALSE)</f>
        <v>0.1</v>
      </c>
      <c r="U1168">
        <f>VLOOKUP($G1168,county_facts!$A:$BB,17,FALSE)</f>
        <v>7.8</v>
      </c>
      <c r="V1168">
        <f>VLOOKUP($G1168,county_facts!$A:$BB,18,FALSE)</f>
        <v>4.5999999999999996</v>
      </c>
      <c r="W1168">
        <f>VLOOKUP($G1168,county_facts!$A:$BB,19,FALSE)</f>
        <v>70.2</v>
      </c>
      <c r="X1168">
        <f>VLOOKUP($G1168,county_facts!$A:$BB,20,FALSE)</f>
        <v>84.2</v>
      </c>
      <c r="Y1168">
        <f>VLOOKUP($G1168,county_facts!$A:$BB,21,FALSE)</f>
        <v>1.9</v>
      </c>
      <c r="Z1168">
        <f>VLOOKUP($G1168,county_facts!$A:$BB,22,FALSE)</f>
        <v>4</v>
      </c>
      <c r="AA1168">
        <f>VLOOKUP($G1168,county_facts!$A:$BB,23,FALSE)</f>
        <v>83.3</v>
      </c>
      <c r="AB1168">
        <f>VLOOKUP($G1168,county_facts!$A:$BB,24,FALSE)</f>
        <v>15.3</v>
      </c>
      <c r="AC1168">
        <f>VLOOKUP($G1168,county_facts!$A:$BB,25,FALSE)</f>
        <v>4579</v>
      </c>
      <c r="AD1168">
        <f>VLOOKUP($G1168,county_facts!$A:$BB,26,FALSE)</f>
        <v>20</v>
      </c>
      <c r="AE1168">
        <f>VLOOKUP($G1168,county_facts!$A:$BB,27,FALSE)</f>
        <v>22876</v>
      </c>
      <c r="AF1168">
        <f>VLOOKUP($G1168,county_facts!$A:$BB,28,FALSE)</f>
        <v>72</v>
      </c>
      <c r="AG1168">
        <f>VLOOKUP($G1168,county_facts!$A:$BB,29,FALSE)</f>
        <v>7.1</v>
      </c>
      <c r="AH1168">
        <f>VLOOKUP($G1168,county_facts!$A:$BB,30,FALSE)</f>
        <v>86800</v>
      </c>
      <c r="AI1168">
        <f>VLOOKUP($G1168,county_facts!$A:$BB,31,FALSE)</f>
        <v>18456</v>
      </c>
      <c r="AJ1168">
        <f>VLOOKUP($G1168,county_facts!$A:$BB,32,FALSE)</f>
        <v>2.3199999999999998</v>
      </c>
      <c r="AK1168">
        <f>VLOOKUP($G1168,county_facts!$A:$BB,33,FALSE)</f>
        <v>21966</v>
      </c>
      <c r="AL1168">
        <f>VLOOKUP($G1168,county_facts!$A:$BB,34,FALSE)</f>
        <v>41252</v>
      </c>
      <c r="AM1168">
        <f>VLOOKUP($G1168,county_facts!$A:$BB,35,FALSE)</f>
        <v>18.5</v>
      </c>
      <c r="AN1168">
        <f>VLOOKUP($G1168,county_facts!$A:$BB,36,FALSE)</f>
        <v>963</v>
      </c>
      <c r="AO1168">
        <f>VLOOKUP($G1168,county_facts!$A:$BB,37,FALSE)</f>
        <v>11476</v>
      </c>
      <c r="AP1168">
        <f>VLOOKUP($G1168,county_facts!$A:$BB,38,FALSE)</f>
        <v>-2.4</v>
      </c>
      <c r="AQ1168">
        <f>VLOOKUP($G1168,county_facts!$A:$BB,39,FALSE)</f>
        <v>2589</v>
      </c>
      <c r="AR1168">
        <f>VLOOKUP($G1168,county_facts!$A:$BB,40,FALSE)</f>
        <v>3749</v>
      </c>
      <c r="AS1168">
        <f>VLOOKUP($G1168,county_facts!$A:$BB,41,FALSE)</f>
        <v>0</v>
      </c>
      <c r="AT1168">
        <f>VLOOKUP($G1168,county_facts!$A:$BB,42,FALSE)</f>
        <v>0</v>
      </c>
      <c r="AU1168">
        <f>VLOOKUP($G1168,county_facts!$A:$BB,43,FALSE)</f>
        <v>0</v>
      </c>
      <c r="AV1168">
        <f>VLOOKUP($G1168,county_facts!$A:$BB,44,FALSE)</f>
        <v>0</v>
      </c>
      <c r="AW1168">
        <f>VLOOKUP($G1168,county_facts!$A:$BB,45,FALSE)</f>
        <v>0</v>
      </c>
      <c r="AX1168">
        <f>VLOOKUP($G1168,county_facts!$A:$BB,46,FALSE)</f>
        <v>27.6</v>
      </c>
      <c r="AY1168">
        <f>VLOOKUP($G1168,county_facts!$A:$BB,47,FALSE)</f>
        <v>223810</v>
      </c>
      <c r="AZ1168">
        <f>VLOOKUP($G1168,county_facts!$A:$BB,48,FALSE)</f>
        <v>229958</v>
      </c>
      <c r="BA1168">
        <f>VLOOKUP($G1168,county_facts!$A:$BB,49,FALSE)</f>
        <v>606867</v>
      </c>
      <c r="BB1168">
        <f>VLOOKUP($G1168,county_facts!$A:$BB,50,FALSE)</f>
        <v>13661</v>
      </c>
      <c r="BC1168">
        <f>VLOOKUP($G1168,county_facts!$A:$BB,51,FALSE)</f>
        <v>64461</v>
      </c>
      <c r="BD1168">
        <f>VLOOKUP($G1168,county_facts!$A:$BB,52,FALSE)</f>
        <v>73</v>
      </c>
      <c r="BE1168">
        <f>VLOOKUP($G1168,county_facts!$A:$BB,53,FALSE)</f>
        <v>1305.46</v>
      </c>
      <c r="BF1168">
        <f>VLOOKUP($G1168,county_facts!$A:$BB,54,FALSE)</f>
        <v>35.1</v>
      </c>
    </row>
    <row r="1169" spans="1:58" x14ac:dyDescent="0.3">
      <c r="A1169" t="s">
        <v>9</v>
      </c>
      <c r="B1169" t="s">
        <v>495</v>
      </c>
      <c r="C1169">
        <v>699</v>
      </c>
      <c r="D1169" t="s">
        <v>481</v>
      </c>
      <c r="E1169">
        <v>2040</v>
      </c>
      <c r="F1169">
        <v>0.34264705899999998</v>
      </c>
      <c r="G1169">
        <v>40121</v>
      </c>
      <c r="H1169">
        <f>VLOOKUP($G1169,county_facts!$A:$BB,4,FALSE)</f>
        <v>44626</v>
      </c>
      <c r="I1169">
        <f>VLOOKUP($G1169,county_facts!$A:$BB,5,FALSE)</f>
        <v>45837</v>
      </c>
      <c r="J1169">
        <f>VLOOKUP($G1169,county_facts!$A:$BB,6,FALSE)</f>
        <v>-2.6</v>
      </c>
      <c r="K1169">
        <f>VLOOKUP($G1169,county_facts!$A:$BB,7,FALSE)</f>
        <v>45837</v>
      </c>
      <c r="L1169">
        <f>VLOOKUP($G1169,county_facts!$A:$BB,8,FALSE)</f>
        <v>6.3</v>
      </c>
      <c r="M1169">
        <f>VLOOKUP($G1169,county_facts!$A:$BB,9,FALSE)</f>
        <v>22.2</v>
      </c>
      <c r="N1169">
        <f>VLOOKUP($G1169,county_facts!$A:$BB,10,FALSE)</f>
        <v>18.100000000000001</v>
      </c>
      <c r="O1169">
        <f>VLOOKUP($G1169,county_facts!$A:$BB,11,FALSE)</f>
        <v>49.2</v>
      </c>
      <c r="P1169">
        <f>VLOOKUP($G1169,county_facts!$A:$BB,12,FALSE)</f>
        <v>73.3</v>
      </c>
      <c r="Q1169">
        <f>VLOOKUP($G1169,county_facts!$A:$BB,13,FALSE)</f>
        <v>3.6</v>
      </c>
      <c r="R1169">
        <f>VLOOKUP($G1169,county_facts!$A:$BB,14,FALSE)</f>
        <v>14.6</v>
      </c>
      <c r="S1169">
        <f>VLOOKUP($G1169,county_facts!$A:$BB,15,FALSE)</f>
        <v>0.5</v>
      </c>
      <c r="T1169">
        <f>VLOOKUP($G1169,county_facts!$A:$BB,16,FALSE)</f>
        <v>0.1</v>
      </c>
      <c r="U1169">
        <f>VLOOKUP($G1169,county_facts!$A:$BB,17,FALSE)</f>
        <v>7.8</v>
      </c>
      <c r="V1169">
        <f>VLOOKUP($G1169,county_facts!$A:$BB,18,FALSE)</f>
        <v>4.5999999999999996</v>
      </c>
      <c r="W1169">
        <f>VLOOKUP($G1169,county_facts!$A:$BB,19,FALSE)</f>
        <v>70.2</v>
      </c>
      <c r="X1169">
        <f>VLOOKUP($G1169,county_facts!$A:$BB,20,FALSE)</f>
        <v>84.2</v>
      </c>
      <c r="Y1169">
        <f>VLOOKUP($G1169,county_facts!$A:$BB,21,FALSE)</f>
        <v>1.9</v>
      </c>
      <c r="Z1169">
        <f>VLOOKUP($G1169,county_facts!$A:$BB,22,FALSE)</f>
        <v>4</v>
      </c>
      <c r="AA1169">
        <f>VLOOKUP($G1169,county_facts!$A:$BB,23,FALSE)</f>
        <v>83.3</v>
      </c>
      <c r="AB1169">
        <f>VLOOKUP($G1169,county_facts!$A:$BB,24,FALSE)</f>
        <v>15.3</v>
      </c>
      <c r="AC1169">
        <f>VLOOKUP($G1169,county_facts!$A:$BB,25,FALSE)</f>
        <v>4579</v>
      </c>
      <c r="AD1169">
        <f>VLOOKUP($G1169,county_facts!$A:$BB,26,FALSE)</f>
        <v>20</v>
      </c>
      <c r="AE1169">
        <f>VLOOKUP($G1169,county_facts!$A:$BB,27,FALSE)</f>
        <v>22876</v>
      </c>
      <c r="AF1169">
        <f>VLOOKUP($G1169,county_facts!$A:$BB,28,FALSE)</f>
        <v>72</v>
      </c>
      <c r="AG1169">
        <f>VLOOKUP($G1169,county_facts!$A:$BB,29,FALSE)</f>
        <v>7.1</v>
      </c>
      <c r="AH1169">
        <f>VLOOKUP($G1169,county_facts!$A:$BB,30,FALSE)</f>
        <v>86800</v>
      </c>
      <c r="AI1169">
        <f>VLOOKUP($G1169,county_facts!$A:$BB,31,FALSE)</f>
        <v>18456</v>
      </c>
      <c r="AJ1169">
        <f>VLOOKUP($G1169,county_facts!$A:$BB,32,FALSE)</f>
        <v>2.3199999999999998</v>
      </c>
      <c r="AK1169">
        <f>VLOOKUP($G1169,county_facts!$A:$BB,33,FALSE)</f>
        <v>21966</v>
      </c>
      <c r="AL1169">
        <f>VLOOKUP($G1169,county_facts!$A:$BB,34,FALSE)</f>
        <v>41252</v>
      </c>
      <c r="AM1169">
        <f>VLOOKUP($G1169,county_facts!$A:$BB,35,FALSE)</f>
        <v>18.5</v>
      </c>
      <c r="AN1169">
        <f>VLOOKUP($G1169,county_facts!$A:$BB,36,FALSE)</f>
        <v>963</v>
      </c>
      <c r="AO1169">
        <f>VLOOKUP($G1169,county_facts!$A:$BB,37,FALSE)</f>
        <v>11476</v>
      </c>
      <c r="AP1169">
        <f>VLOOKUP($G1169,county_facts!$A:$BB,38,FALSE)</f>
        <v>-2.4</v>
      </c>
      <c r="AQ1169">
        <f>VLOOKUP($G1169,county_facts!$A:$BB,39,FALSE)</f>
        <v>2589</v>
      </c>
      <c r="AR1169">
        <f>VLOOKUP($G1169,county_facts!$A:$BB,40,FALSE)</f>
        <v>3749</v>
      </c>
      <c r="AS1169">
        <f>VLOOKUP($G1169,county_facts!$A:$BB,41,FALSE)</f>
        <v>0</v>
      </c>
      <c r="AT1169">
        <f>VLOOKUP($G1169,county_facts!$A:$BB,42,FALSE)</f>
        <v>0</v>
      </c>
      <c r="AU1169">
        <f>VLOOKUP($G1169,county_facts!$A:$BB,43,FALSE)</f>
        <v>0</v>
      </c>
      <c r="AV1169">
        <f>VLOOKUP($G1169,county_facts!$A:$BB,44,FALSE)</f>
        <v>0</v>
      </c>
      <c r="AW1169">
        <f>VLOOKUP($G1169,county_facts!$A:$BB,45,FALSE)</f>
        <v>0</v>
      </c>
      <c r="AX1169">
        <f>VLOOKUP($G1169,county_facts!$A:$BB,46,FALSE)</f>
        <v>27.6</v>
      </c>
      <c r="AY1169">
        <f>VLOOKUP($G1169,county_facts!$A:$BB,47,FALSE)</f>
        <v>223810</v>
      </c>
      <c r="AZ1169">
        <f>VLOOKUP($G1169,county_facts!$A:$BB,48,FALSE)</f>
        <v>229958</v>
      </c>
      <c r="BA1169">
        <f>VLOOKUP($G1169,county_facts!$A:$BB,49,FALSE)</f>
        <v>606867</v>
      </c>
      <c r="BB1169">
        <f>VLOOKUP($G1169,county_facts!$A:$BB,50,FALSE)</f>
        <v>13661</v>
      </c>
      <c r="BC1169">
        <f>VLOOKUP($G1169,county_facts!$A:$BB,51,FALSE)</f>
        <v>64461</v>
      </c>
      <c r="BD1169">
        <f>VLOOKUP($G1169,county_facts!$A:$BB,52,FALSE)</f>
        <v>73</v>
      </c>
      <c r="BE1169">
        <f>VLOOKUP($G1169,county_facts!$A:$BB,53,FALSE)</f>
        <v>1305.46</v>
      </c>
      <c r="BF1169">
        <f>VLOOKUP($G1169,county_facts!$A:$BB,54,FALSE)</f>
        <v>35.1</v>
      </c>
    </row>
    <row r="1170" spans="1:58" x14ac:dyDescent="0.3">
      <c r="A1170" t="s">
        <v>6</v>
      </c>
      <c r="B1170" t="s">
        <v>496</v>
      </c>
      <c r="C1170">
        <v>2240</v>
      </c>
      <c r="D1170" t="s">
        <v>481</v>
      </c>
      <c r="E1170">
        <v>4026</v>
      </c>
      <c r="F1170">
        <v>0.55638350700000005</v>
      </c>
      <c r="G1170">
        <v>40119</v>
      </c>
      <c r="H1170">
        <f>VLOOKUP($G1170,county_facts!$A:$BB,4,FALSE)</f>
        <v>80264</v>
      </c>
      <c r="I1170">
        <f>VLOOKUP($G1170,county_facts!$A:$BB,5,FALSE)</f>
        <v>77350</v>
      </c>
      <c r="J1170">
        <f>VLOOKUP($G1170,county_facts!$A:$BB,6,FALSE)</f>
        <v>3.8</v>
      </c>
      <c r="K1170">
        <f>VLOOKUP($G1170,county_facts!$A:$BB,7,FALSE)</f>
        <v>77350</v>
      </c>
      <c r="L1170">
        <f>VLOOKUP($G1170,county_facts!$A:$BB,8,FALSE)</f>
        <v>5.7</v>
      </c>
      <c r="M1170">
        <f>VLOOKUP($G1170,county_facts!$A:$BB,9,FALSE)</f>
        <v>19.399999999999999</v>
      </c>
      <c r="N1170">
        <f>VLOOKUP($G1170,county_facts!$A:$BB,10,FALSE)</f>
        <v>11.1</v>
      </c>
      <c r="O1170">
        <f>VLOOKUP($G1170,county_facts!$A:$BB,11,FALSE)</f>
        <v>48.9</v>
      </c>
      <c r="P1170">
        <f>VLOOKUP($G1170,county_facts!$A:$BB,12,FALSE)</f>
        <v>80.900000000000006</v>
      </c>
      <c r="Q1170">
        <f>VLOOKUP($G1170,county_facts!$A:$BB,13,FALSE)</f>
        <v>3.9</v>
      </c>
      <c r="R1170">
        <f>VLOOKUP($G1170,county_facts!$A:$BB,14,FALSE)</f>
        <v>5.3</v>
      </c>
      <c r="S1170">
        <f>VLOOKUP($G1170,county_facts!$A:$BB,15,FALSE)</f>
        <v>4.5</v>
      </c>
      <c r="T1170">
        <f>VLOOKUP($G1170,county_facts!$A:$BB,16,FALSE)</f>
        <v>0.1</v>
      </c>
      <c r="U1170">
        <f>VLOOKUP($G1170,county_facts!$A:$BB,17,FALSE)</f>
        <v>5.4</v>
      </c>
      <c r="V1170">
        <f>VLOOKUP($G1170,county_facts!$A:$BB,18,FALSE)</f>
        <v>4.5</v>
      </c>
      <c r="W1170">
        <f>VLOOKUP($G1170,county_facts!$A:$BB,19,FALSE)</f>
        <v>77.3</v>
      </c>
      <c r="X1170">
        <f>VLOOKUP($G1170,county_facts!$A:$BB,20,FALSE)</f>
        <v>70.900000000000006</v>
      </c>
      <c r="Y1170">
        <f>VLOOKUP($G1170,county_facts!$A:$BB,21,FALSE)</f>
        <v>5.6</v>
      </c>
      <c r="Z1170">
        <f>VLOOKUP($G1170,county_facts!$A:$BB,22,FALSE)</f>
        <v>7</v>
      </c>
      <c r="AA1170">
        <f>VLOOKUP($G1170,county_facts!$A:$BB,23,FALSE)</f>
        <v>90</v>
      </c>
      <c r="AB1170">
        <f>VLOOKUP($G1170,county_facts!$A:$BB,24,FALSE)</f>
        <v>35.9</v>
      </c>
      <c r="AC1170">
        <f>VLOOKUP($G1170,county_facts!$A:$BB,25,FALSE)</f>
        <v>4701</v>
      </c>
      <c r="AD1170">
        <f>VLOOKUP($G1170,county_facts!$A:$BB,26,FALSE)</f>
        <v>17.399999999999999</v>
      </c>
      <c r="AE1170">
        <f>VLOOKUP($G1170,county_facts!$A:$BB,27,FALSE)</f>
        <v>35208</v>
      </c>
      <c r="AF1170">
        <f>VLOOKUP($G1170,county_facts!$A:$BB,28,FALSE)</f>
        <v>50.9</v>
      </c>
      <c r="AG1170">
        <f>VLOOKUP($G1170,county_facts!$A:$BB,29,FALSE)</f>
        <v>25.9</v>
      </c>
      <c r="AH1170">
        <f>VLOOKUP($G1170,county_facts!$A:$BB,30,FALSE)</f>
        <v>130800</v>
      </c>
      <c r="AI1170">
        <f>VLOOKUP($G1170,county_facts!$A:$BB,31,FALSE)</f>
        <v>30010</v>
      </c>
      <c r="AJ1170">
        <f>VLOOKUP($G1170,county_facts!$A:$BB,32,FALSE)</f>
        <v>2.33</v>
      </c>
      <c r="AK1170">
        <f>VLOOKUP($G1170,county_facts!$A:$BB,33,FALSE)</f>
        <v>20868</v>
      </c>
      <c r="AL1170">
        <f>VLOOKUP($G1170,county_facts!$A:$BB,34,FALSE)</f>
        <v>36812</v>
      </c>
      <c r="AM1170">
        <f>VLOOKUP($G1170,county_facts!$A:$BB,35,FALSE)</f>
        <v>25.7</v>
      </c>
      <c r="AN1170">
        <f>VLOOKUP($G1170,county_facts!$A:$BB,36,FALSE)</f>
        <v>1761</v>
      </c>
      <c r="AO1170">
        <f>VLOOKUP($G1170,county_facts!$A:$BB,37,FALSE)</f>
        <v>22120</v>
      </c>
      <c r="AP1170">
        <f>VLOOKUP($G1170,county_facts!$A:$BB,38,FALSE)</f>
        <v>6</v>
      </c>
      <c r="AQ1170">
        <f>VLOOKUP($G1170,county_facts!$A:$BB,39,FALSE)</f>
        <v>4790</v>
      </c>
      <c r="AR1170">
        <f>VLOOKUP($G1170,county_facts!$A:$BB,40,FALSE)</f>
        <v>6544</v>
      </c>
      <c r="AS1170">
        <f>VLOOKUP($G1170,county_facts!$A:$BB,41,FALSE)</f>
        <v>0</v>
      </c>
      <c r="AT1170">
        <f>VLOOKUP($G1170,county_facts!$A:$BB,42,FALSE)</f>
        <v>0</v>
      </c>
      <c r="AU1170">
        <f>VLOOKUP($G1170,county_facts!$A:$BB,43,FALSE)</f>
        <v>1.3</v>
      </c>
      <c r="AV1170">
        <f>VLOOKUP($G1170,county_facts!$A:$BB,44,FALSE)</f>
        <v>0</v>
      </c>
      <c r="AW1170">
        <f>VLOOKUP($G1170,county_facts!$A:$BB,45,FALSE)</f>
        <v>0</v>
      </c>
      <c r="AX1170">
        <f>VLOOKUP($G1170,county_facts!$A:$BB,46,FALSE)</f>
        <v>21.3</v>
      </c>
      <c r="AY1170">
        <f>VLOOKUP($G1170,county_facts!$A:$BB,47,FALSE)</f>
        <v>1065263</v>
      </c>
      <c r="AZ1170">
        <f>VLOOKUP($G1170,county_facts!$A:$BB,48,FALSE)</f>
        <v>0</v>
      </c>
      <c r="BA1170">
        <f>VLOOKUP($G1170,county_facts!$A:$BB,49,FALSE)</f>
        <v>818401</v>
      </c>
      <c r="BB1170">
        <f>VLOOKUP($G1170,county_facts!$A:$BB,50,FALSE)</f>
        <v>10449</v>
      </c>
      <c r="BC1170">
        <f>VLOOKUP($G1170,county_facts!$A:$BB,51,FALSE)</f>
        <v>117802</v>
      </c>
      <c r="BD1170">
        <f>VLOOKUP($G1170,county_facts!$A:$BB,52,FALSE)</f>
        <v>303</v>
      </c>
      <c r="BE1170">
        <f>VLOOKUP($G1170,county_facts!$A:$BB,53,FALSE)</f>
        <v>684.7</v>
      </c>
      <c r="BF1170">
        <f>VLOOKUP($G1170,county_facts!$A:$BB,54,FALSE)</f>
        <v>113</v>
      </c>
    </row>
    <row r="1171" spans="1:58" x14ac:dyDescent="0.3">
      <c r="A1171" t="s">
        <v>9</v>
      </c>
      <c r="B1171" t="s">
        <v>496</v>
      </c>
      <c r="C1171">
        <v>1786</v>
      </c>
      <c r="D1171" t="s">
        <v>481</v>
      </c>
      <c r="E1171">
        <v>4026</v>
      </c>
      <c r="F1171">
        <v>0.443616493</v>
      </c>
      <c r="G1171">
        <v>40119</v>
      </c>
      <c r="H1171">
        <f>VLOOKUP($G1171,county_facts!$A:$BB,4,FALSE)</f>
        <v>80264</v>
      </c>
      <c r="I1171">
        <f>VLOOKUP($G1171,county_facts!$A:$BB,5,FALSE)</f>
        <v>77350</v>
      </c>
      <c r="J1171">
        <f>VLOOKUP($G1171,county_facts!$A:$BB,6,FALSE)</f>
        <v>3.8</v>
      </c>
      <c r="K1171">
        <f>VLOOKUP($G1171,county_facts!$A:$BB,7,FALSE)</f>
        <v>77350</v>
      </c>
      <c r="L1171">
        <f>VLOOKUP($G1171,county_facts!$A:$BB,8,FALSE)</f>
        <v>5.7</v>
      </c>
      <c r="M1171">
        <f>VLOOKUP($G1171,county_facts!$A:$BB,9,FALSE)</f>
        <v>19.399999999999999</v>
      </c>
      <c r="N1171">
        <f>VLOOKUP($G1171,county_facts!$A:$BB,10,FALSE)</f>
        <v>11.1</v>
      </c>
      <c r="O1171">
        <f>VLOOKUP($G1171,county_facts!$A:$BB,11,FALSE)</f>
        <v>48.9</v>
      </c>
      <c r="P1171">
        <f>VLOOKUP($G1171,county_facts!$A:$BB,12,FALSE)</f>
        <v>80.900000000000006</v>
      </c>
      <c r="Q1171">
        <f>VLOOKUP($G1171,county_facts!$A:$BB,13,FALSE)</f>
        <v>3.9</v>
      </c>
      <c r="R1171">
        <f>VLOOKUP($G1171,county_facts!$A:$BB,14,FALSE)</f>
        <v>5.3</v>
      </c>
      <c r="S1171">
        <f>VLOOKUP($G1171,county_facts!$A:$BB,15,FALSE)</f>
        <v>4.5</v>
      </c>
      <c r="T1171">
        <f>VLOOKUP($G1171,county_facts!$A:$BB,16,FALSE)</f>
        <v>0.1</v>
      </c>
      <c r="U1171">
        <f>VLOOKUP($G1171,county_facts!$A:$BB,17,FALSE)</f>
        <v>5.4</v>
      </c>
      <c r="V1171">
        <f>VLOOKUP($G1171,county_facts!$A:$BB,18,FALSE)</f>
        <v>4.5</v>
      </c>
      <c r="W1171">
        <f>VLOOKUP($G1171,county_facts!$A:$BB,19,FALSE)</f>
        <v>77.3</v>
      </c>
      <c r="X1171">
        <f>VLOOKUP($G1171,county_facts!$A:$BB,20,FALSE)</f>
        <v>70.900000000000006</v>
      </c>
      <c r="Y1171">
        <f>VLOOKUP($G1171,county_facts!$A:$BB,21,FALSE)</f>
        <v>5.6</v>
      </c>
      <c r="Z1171">
        <f>VLOOKUP($G1171,county_facts!$A:$BB,22,FALSE)</f>
        <v>7</v>
      </c>
      <c r="AA1171">
        <f>VLOOKUP($G1171,county_facts!$A:$BB,23,FALSE)</f>
        <v>90</v>
      </c>
      <c r="AB1171">
        <f>VLOOKUP($G1171,county_facts!$A:$BB,24,FALSE)</f>
        <v>35.9</v>
      </c>
      <c r="AC1171">
        <f>VLOOKUP($G1171,county_facts!$A:$BB,25,FALSE)</f>
        <v>4701</v>
      </c>
      <c r="AD1171">
        <f>VLOOKUP($G1171,county_facts!$A:$BB,26,FALSE)</f>
        <v>17.399999999999999</v>
      </c>
      <c r="AE1171">
        <f>VLOOKUP($G1171,county_facts!$A:$BB,27,FALSE)</f>
        <v>35208</v>
      </c>
      <c r="AF1171">
        <f>VLOOKUP($G1171,county_facts!$A:$BB,28,FALSE)</f>
        <v>50.9</v>
      </c>
      <c r="AG1171">
        <f>VLOOKUP($G1171,county_facts!$A:$BB,29,FALSE)</f>
        <v>25.9</v>
      </c>
      <c r="AH1171">
        <f>VLOOKUP($G1171,county_facts!$A:$BB,30,FALSE)</f>
        <v>130800</v>
      </c>
      <c r="AI1171">
        <f>VLOOKUP($G1171,county_facts!$A:$BB,31,FALSE)</f>
        <v>30010</v>
      </c>
      <c r="AJ1171">
        <f>VLOOKUP($G1171,county_facts!$A:$BB,32,FALSE)</f>
        <v>2.33</v>
      </c>
      <c r="AK1171">
        <f>VLOOKUP($G1171,county_facts!$A:$BB,33,FALSE)</f>
        <v>20868</v>
      </c>
      <c r="AL1171">
        <f>VLOOKUP($G1171,county_facts!$A:$BB,34,FALSE)</f>
        <v>36812</v>
      </c>
      <c r="AM1171">
        <f>VLOOKUP($G1171,county_facts!$A:$BB,35,FALSE)</f>
        <v>25.7</v>
      </c>
      <c r="AN1171">
        <f>VLOOKUP($G1171,county_facts!$A:$BB,36,FALSE)</f>
        <v>1761</v>
      </c>
      <c r="AO1171">
        <f>VLOOKUP($G1171,county_facts!$A:$BB,37,FALSE)</f>
        <v>22120</v>
      </c>
      <c r="AP1171">
        <f>VLOOKUP($G1171,county_facts!$A:$BB,38,FALSE)</f>
        <v>6</v>
      </c>
      <c r="AQ1171">
        <f>VLOOKUP($G1171,county_facts!$A:$BB,39,FALSE)</f>
        <v>4790</v>
      </c>
      <c r="AR1171">
        <f>VLOOKUP($G1171,county_facts!$A:$BB,40,FALSE)</f>
        <v>6544</v>
      </c>
      <c r="AS1171">
        <f>VLOOKUP($G1171,county_facts!$A:$BB,41,FALSE)</f>
        <v>0</v>
      </c>
      <c r="AT1171">
        <f>VLOOKUP($G1171,county_facts!$A:$BB,42,FALSE)</f>
        <v>0</v>
      </c>
      <c r="AU1171">
        <f>VLOOKUP($G1171,county_facts!$A:$BB,43,FALSE)</f>
        <v>1.3</v>
      </c>
      <c r="AV1171">
        <f>VLOOKUP($G1171,county_facts!$A:$BB,44,FALSE)</f>
        <v>0</v>
      </c>
      <c r="AW1171">
        <f>VLOOKUP($G1171,county_facts!$A:$BB,45,FALSE)</f>
        <v>0</v>
      </c>
      <c r="AX1171">
        <f>VLOOKUP($G1171,county_facts!$A:$BB,46,FALSE)</f>
        <v>21.3</v>
      </c>
      <c r="AY1171">
        <f>VLOOKUP($G1171,county_facts!$A:$BB,47,FALSE)</f>
        <v>1065263</v>
      </c>
      <c r="AZ1171">
        <f>VLOOKUP($G1171,county_facts!$A:$BB,48,FALSE)</f>
        <v>0</v>
      </c>
      <c r="BA1171">
        <f>VLOOKUP($G1171,county_facts!$A:$BB,49,FALSE)</f>
        <v>818401</v>
      </c>
      <c r="BB1171">
        <f>VLOOKUP($G1171,county_facts!$A:$BB,50,FALSE)</f>
        <v>10449</v>
      </c>
      <c r="BC1171">
        <f>VLOOKUP($G1171,county_facts!$A:$BB,51,FALSE)</f>
        <v>117802</v>
      </c>
      <c r="BD1171">
        <f>VLOOKUP($G1171,county_facts!$A:$BB,52,FALSE)</f>
        <v>303</v>
      </c>
      <c r="BE1171">
        <f>VLOOKUP($G1171,county_facts!$A:$BB,53,FALSE)</f>
        <v>684.7</v>
      </c>
      <c r="BF1171">
        <f>VLOOKUP($G1171,county_facts!$A:$BB,54,FALSE)</f>
        <v>113</v>
      </c>
    </row>
    <row r="1172" spans="1:58" x14ac:dyDescent="0.3">
      <c r="A1172" t="s">
        <v>6</v>
      </c>
      <c r="B1172" t="s">
        <v>497</v>
      </c>
      <c r="C1172">
        <v>419</v>
      </c>
      <c r="D1172" t="s">
        <v>481</v>
      </c>
      <c r="E1172">
        <v>659</v>
      </c>
      <c r="F1172">
        <v>0.63581183600000002</v>
      </c>
      <c r="G1172">
        <v>40117</v>
      </c>
      <c r="H1172">
        <f>VLOOKUP($G1172,county_facts!$A:$BB,4,FALSE)</f>
        <v>16401</v>
      </c>
      <c r="I1172">
        <f>VLOOKUP($G1172,county_facts!$A:$BB,5,FALSE)</f>
        <v>16579</v>
      </c>
      <c r="J1172">
        <f>VLOOKUP($G1172,county_facts!$A:$BB,6,FALSE)</f>
        <v>-1.1000000000000001</v>
      </c>
      <c r="K1172">
        <f>VLOOKUP($G1172,county_facts!$A:$BB,7,FALSE)</f>
        <v>16577</v>
      </c>
      <c r="L1172">
        <f>VLOOKUP($G1172,county_facts!$A:$BB,8,FALSE)</f>
        <v>6.2</v>
      </c>
      <c r="M1172">
        <f>VLOOKUP($G1172,county_facts!$A:$BB,9,FALSE)</f>
        <v>24.2</v>
      </c>
      <c r="N1172">
        <f>VLOOKUP($G1172,county_facts!$A:$BB,10,FALSE)</f>
        <v>18.100000000000001</v>
      </c>
      <c r="O1172">
        <f>VLOOKUP($G1172,county_facts!$A:$BB,11,FALSE)</f>
        <v>50.1</v>
      </c>
      <c r="P1172">
        <f>VLOOKUP($G1172,county_facts!$A:$BB,12,FALSE)</f>
        <v>79.3</v>
      </c>
      <c r="Q1172">
        <f>VLOOKUP($G1172,county_facts!$A:$BB,13,FALSE)</f>
        <v>0.9</v>
      </c>
      <c r="R1172">
        <f>VLOOKUP($G1172,county_facts!$A:$BB,14,FALSE)</f>
        <v>13.3</v>
      </c>
      <c r="S1172">
        <f>VLOOKUP($G1172,county_facts!$A:$BB,15,FALSE)</f>
        <v>0.4</v>
      </c>
      <c r="T1172">
        <f>VLOOKUP($G1172,county_facts!$A:$BB,16,FALSE)</f>
        <v>0</v>
      </c>
      <c r="U1172">
        <f>VLOOKUP($G1172,county_facts!$A:$BB,17,FALSE)</f>
        <v>6</v>
      </c>
      <c r="V1172">
        <f>VLOOKUP($G1172,county_facts!$A:$BB,18,FALSE)</f>
        <v>2.7</v>
      </c>
      <c r="W1172">
        <f>VLOOKUP($G1172,county_facts!$A:$BB,19,FALSE)</f>
        <v>77.3</v>
      </c>
      <c r="X1172">
        <f>VLOOKUP($G1172,county_facts!$A:$BB,20,FALSE)</f>
        <v>86.8</v>
      </c>
      <c r="Y1172">
        <f>VLOOKUP($G1172,county_facts!$A:$BB,21,FALSE)</f>
        <v>1.2</v>
      </c>
      <c r="Z1172">
        <f>VLOOKUP($G1172,county_facts!$A:$BB,22,FALSE)</f>
        <v>2.7</v>
      </c>
      <c r="AA1172">
        <f>VLOOKUP($G1172,county_facts!$A:$BB,23,FALSE)</f>
        <v>87.4</v>
      </c>
      <c r="AB1172">
        <f>VLOOKUP($G1172,county_facts!$A:$BB,24,FALSE)</f>
        <v>17</v>
      </c>
      <c r="AC1172">
        <f>VLOOKUP($G1172,county_facts!$A:$BB,25,FALSE)</f>
        <v>1529</v>
      </c>
      <c r="AD1172">
        <f>VLOOKUP($G1172,county_facts!$A:$BB,26,FALSE)</f>
        <v>28.1</v>
      </c>
      <c r="AE1172">
        <f>VLOOKUP($G1172,county_facts!$A:$BB,27,FALSE)</f>
        <v>7726</v>
      </c>
      <c r="AF1172">
        <f>VLOOKUP($G1172,county_facts!$A:$BB,28,FALSE)</f>
        <v>76.5</v>
      </c>
      <c r="AG1172">
        <f>VLOOKUP($G1172,county_facts!$A:$BB,29,FALSE)</f>
        <v>3.2</v>
      </c>
      <c r="AH1172">
        <f>VLOOKUP($G1172,county_facts!$A:$BB,30,FALSE)</f>
        <v>83500</v>
      </c>
      <c r="AI1172">
        <f>VLOOKUP($G1172,county_facts!$A:$BB,31,FALSE)</f>
        <v>6341</v>
      </c>
      <c r="AJ1172">
        <f>VLOOKUP($G1172,county_facts!$A:$BB,32,FALSE)</f>
        <v>2.59</v>
      </c>
      <c r="AK1172">
        <f>VLOOKUP($G1172,county_facts!$A:$BB,33,FALSE)</f>
        <v>21220</v>
      </c>
      <c r="AL1172">
        <f>VLOOKUP($G1172,county_facts!$A:$BB,34,FALSE)</f>
        <v>44375</v>
      </c>
      <c r="AM1172">
        <f>VLOOKUP($G1172,county_facts!$A:$BB,35,FALSE)</f>
        <v>14.1</v>
      </c>
      <c r="AN1172">
        <f>VLOOKUP($G1172,county_facts!$A:$BB,36,FALSE)</f>
        <v>268</v>
      </c>
      <c r="AO1172">
        <f>VLOOKUP($G1172,county_facts!$A:$BB,37,FALSE)</f>
        <v>2528</v>
      </c>
      <c r="AP1172">
        <f>VLOOKUP($G1172,county_facts!$A:$BB,38,FALSE)</f>
        <v>10.6</v>
      </c>
      <c r="AQ1172">
        <f>VLOOKUP($G1172,county_facts!$A:$BB,39,FALSE)</f>
        <v>975</v>
      </c>
      <c r="AR1172">
        <f>VLOOKUP($G1172,county_facts!$A:$BB,40,FALSE)</f>
        <v>1164</v>
      </c>
      <c r="AS1172">
        <f>VLOOKUP($G1172,county_facts!$A:$BB,41,FALSE)</f>
        <v>0</v>
      </c>
      <c r="AT1172">
        <f>VLOOKUP($G1172,county_facts!$A:$BB,42,FALSE)</f>
        <v>0</v>
      </c>
      <c r="AU1172">
        <f>VLOOKUP($G1172,county_facts!$A:$BB,43,FALSE)</f>
        <v>0</v>
      </c>
      <c r="AV1172">
        <f>VLOOKUP($G1172,county_facts!$A:$BB,44,FALSE)</f>
        <v>0</v>
      </c>
      <c r="AW1172">
        <f>VLOOKUP($G1172,county_facts!$A:$BB,45,FALSE)</f>
        <v>0</v>
      </c>
      <c r="AX1172">
        <f>VLOOKUP($G1172,county_facts!$A:$BB,46,FALSE)</f>
        <v>0</v>
      </c>
      <c r="AY1172">
        <f>VLOOKUP($G1172,county_facts!$A:$BB,47,FALSE)</f>
        <v>0</v>
      </c>
      <c r="AZ1172">
        <f>VLOOKUP($G1172,county_facts!$A:$BB,48,FALSE)</f>
        <v>0</v>
      </c>
      <c r="BA1172">
        <f>VLOOKUP($G1172,county_facts!$A:$BB,49,FALSE)</f>
        <v>82529</v>
      </c>
      <c r="BB1172">
        <f>VLOOKUP($G1172,county_facts!$A:$BB,50,FALSE)</f>
        <v>5005</v>
      </c>
      <c r="BC1172">
        <f>VLOOKUP($G1172,county_facts!$A:$BB,51,FALSE)</f>
        <v>10412</v>
      </c>
      <c r="BD1172">
        <f>VLOOKUP($G1172,county_facts!$A:$BB,52,FALSE)</f>
        <v>1</v>
      </c>
      <c r="BE1172">
        <f>VLOOKUP($G1172,county_facts!$A:$BB,53,FALSE)</f>
        <v>567.96</v>
      </c>
      <c r="BF1172">
        <f>VLOOKUP($G1172,county_facts!$A:$BB,54,FALSE)</f>
        <v>29.2</v>
      </c>
    </row>
    <row r="1173" spans="1:58" x14ac:dyDescent="0.3">
      <c r="A1173" t="s">
        <v>9</v>
      </c>
      <c r="B1173" t="s">
        <v>497</v>
      </c>
      <c r="C1173">
        <v>240</v>
      </c>
      <c r="D1173" t="s">
        <v>481</v>
      </c>
      <c r="E1173">
        <v>659</v>
      </c>
      <c r="F1173">
        <v>0.36418816399999998</v>
      </c>
      <c r="G1173">
        <v>40117</v>
      </c>
      <c r="H1173">
        <f>VLOOKUP($G1173,county_facts!$A:$BB,4,FALSE)</f>
        <v>16401</v>
      </c>
      <c r="I1173">
        <f>VLOOKUP($G1173,county_facts!$A:$BB,5,FALSE)</f>
        <v>16579</v>
      </c>
      <c r="J1173">
        <f>VLOOKUP($G1173,county_facts!$A:$BB,6,FALSE)</f>
        <v>-1.1000000000000001</v>
      </c>
      <c r="K1173">
        <f>VLOOKUP($G1173,county_facts!$A:$BB,7,FALSE)</f>
        <v>16577</v>
      </c>
      <c r="L1173">
        <f>VLOOKUP($G1173,county_facts!$A:$BB,8,FALSE)</f>
        <v>6.2</v>
      </c>
      <c r="M1173">
        <f>VLOOKUP($G1173,county_facts!$A:$BB,9,FALSE)</f>
        <v>24.2</v>
      </c>
      <c r="N1173">
        <f>VLOOKUP($G1173,county_facts!$A:$BB,10,FALSE)</f>
        <v>18.100000000000001</v>
      </c>
      <c r="O1173">
        <f>VLOOKUP($G1173,county_facts!$A:$BB,11,FALSE)</f>
        <v>50.1</v>
      </c>
      <c r="P1173">
        <f>VLOOKUP($G1173,county_facts!$A:$BB,12,FALSE)</f>
        <v>79.3</v>
      </c>
      <c r="Q1173">
        <f>VLOOKUP($G1173,county_facts!$A:$BB,13,FALSE)</f>
        <v>0.9</v>
      </c>
      <c r="R1173">
        <f>VLOOKUP($G1173,county_facts!$A:$BB,14,FALSE)</f>
        <v>13.3</v>
      </c>
      <c r="S1173">
        <f>VLOOKUP($G1173,county_facts!$A:$BB,15,FALSE)</f>
        <v>0.4</v>
      </c>
      <c r="T1173">
        <f>VLOOKUP($G1173,county_facts!$A:$BB,16,FALSE)</f>
        <v>0</v>
      </c>
      <c r="U1173">
        <f>VLOOKUP($G1173,county_facts!$A:$BB,17,FALSE)</f>
        <v>6</v>
      </c>
      <c r="V1173">
        <f>VLOOKUP($G1173,county_facts!$A:$BB,18,FALSE)</f>
        <v>2.7</v>
      </c>
      <c r="W1173">
        <f>VLOOKUP($G1173,county_facts!$A:$BB,19,FALSE)</f>
        <v>77.3</v>
      </c>
      <c r="X1173">
        <f>VLOOKUP($G1173,county_facts!$A:$BB,20,FALSE)</f>
        <v>86.8</v>
      </c>
      <c r="Y1173">
        <f>VLOOKUP($G1173,county_facts!$A:$BB,21,FALSE)</f>
        <v>1.2</v>
      </c>
      <c r="Z1173">
        <f>VLOOKUP($G1173,county_facts!$A:$BB,22,FALSE)</f>
        <v>2.7</v>
      </c>
      <c r="AA1173">
        <f>VLOOKUP($G1173,county_facts!$A:$BB,23,FALSE)</f>
        <v>87.4</v>
      </c>
      <c r="AB1173">
        <f>VLOOKUP($G1173,county_facts!$A:$BB,24,FALSE)</f>
        <v>17</v>
      </c>
      <c r="AC1173">
        <f>VLOOKUP($G1173,county_facts!$A:$BB,25,FALSE)</f>
        <v>1529</v>
      </c>
      <c r="AD1173">
        <f>VLOOKUP($G1173,county_facts!$A:$BB,26,FALSE)</f>
        <v>28.1</v>
      </c>
      <c r="AE1173">
        <f>VLOOKUP($G1173,county_facts!$A:$BB,27,FALSE)</f>
        <v>7726</v>
      </c>
      <c r="AF1173">
        <f>VLOOKUP($G1173,county_facts!$A:$BB,28,FALSE)</f>
        <v>76.5</v>
      </c>
      <c r="AG1173">
        <f>VLOOKUP($G1173,county_facts!$A:$BB,29,FALSE)</f>
        <v>3.2</v>
      </c>
      <c r="AH1173">
        <f>VLOOKUP($G1173,county_facts!$A:$BB,30,FALSE)</f>
        <v>83500</v>
      </c>
      <c r="AI1173">
        <f>VLOOKUP($G1173,county_facts!$A:$BB,31,FALSE)</f>
        <v>6341</v>
      </c>
      <c r="AJ1173">
        <f>VLOOKUP($G1173,county_facts!$A:$BB,32,FALSE)</f>
        <v>2.59</v>
      </c>
      <c r="AK1173">
        <f>VLOOKUP($G1173,county_facts!$A:$BB,33,FALSE)</f>
        <v>21220</v>
      </c>
      <c r="AL1173">
        <f>VLOOKUP($G1173,county_facts!$A:$BB,34,FALSE)</f>
        <v>44375</v>
      </c>
      <c r="AM1173">
        <f>VLOOKUP($G1173,county_facts!$A:$BB,35,FALSE)</f>
        <v>14.1</v>
      </c>
      <c r="AN1173">
        <f>VLOOKUP($G1173,county_facts!$A:$BB,36,FALSE)</f>
        <v>268</v>
      </c>
      <c r="AO1173">
        <f>VLOOKUP($G1173,county_facts!$A:$BB,37,FALSE)</f>
        <v>2528</v>
      </c>
      <c r="AP1173">
        <f>VLOOKUP($G1173,county_facts!$A:$BB,38,FALSE)</f>
        <v>10.6</v>
      </c>
      <c r="AQ1173">
        <f>VLOOKUP($G1173,county_facts!$A:$BB,39,FALSE)</f>
        <v>975</v>
      </c>
      <c r="AR1173">
        <f>VLOOKUP($G1173,county_facts!$A:$BB,40,FALSE)</f>
        <v>1164</v>
      </c>
      <c r="AS1173">
        <f>VLOOKUP($G1173,county_facts!$A:$BB,41,FALSE)</f>
        <v>0</v>
      </c>
      <c r="AT1173">
        <f>VLOOKUP($G1173,county_facts!$A:$BB,42,FALSE)</f>
        <v>0</v>
      </c>
      <c r="AU1173">
        <f>VLOOKUP($G1173,county_facts!$A:$BB,43,FALSE)</f>
        <v>0</v>
      </c>
      <c r="AV1173">
        <f>VLOOKUP($G1173,county_facts!$A:$BB,44,FALSE)</f>
        <v>0</v>
      </c>
      <c r="AW1173">
        <f>VLOOKUP($G1173,county_facts!$A:$BB,45,FALSE)</f>
        <v>0</v>
      </c>
      <c r="AX1173">
        <f>VLOOKUP($G1173,county_facts!$A:$BB,46,FALSE)</f>
        <v>0</v>
      </c>
      <c r="AY1173">
        <f>VLOOKUP($G1173,county_facts!$A:$BB,47,FALSE)</f>
        <v>0</v>
      </c>
      <c r="AZ1173">
        <f>VLOOKUP($G1173,county_facts!$A:$BB,48,FALSE)</f>
        <v>0</v>
      </c>
      <c r="BA1173">
        <f>VLOOKUP($G1173,county_facts!$A:$BB,49,FALSE)</f>
        <v>82529</v>
      </c>
      <c r="BB1173">
        <f>VLOOKUP($G1173,county_facts!$A:$BB,50,FALSE)</f>
        <v>5005</v>
      </c>
      <c r="BC1173">
        <f>VLOOKUP($G1173,county_facts!$A:$BB,51,FALSE)</f>
        <v>10412</v>
      </c>
      <c r="BD1173">
        <f>VLOOKUP($G1173,county_facts!$A:$BB,52,FALSE)</f>
        <v>1</v>
      </c>
      <c r="BE1173">
        <f>VLOOKUP($G1173,county_facts!$A:$BB,53,FALSE)</f>
        <v>567.96</v>
      </c>
      <c r="BF1173">
        <f>VLOOKUP($G1173,county_facts!$A:$BB,54,FALSE)</f>
        <v>29.2</v>
      </c>
    </row>
    <row r="1174" spans="1:58" x14ac:dyDescent="0.3">
      <c r="A1174" t="s">
        <v>6</v>
      </c>
      <c r="B1174" t="s">
        <v>498</v>
      </c>
      <c r="C1174">
        <v>944</v>
      </c>
      <c r="D1174" t="s">
        <v>481</v>
      </c>
      <c r="E1174">
        <v>1355</v>
      </c>
      <c r="F1174">
        <v>0.69667896699999998</v>
      </c>
      <c r="G1174">
        <v>40115</v>
      </c>
      <c r="H1174">
        <f>VLOOKUP($G1174,county_facts!$A:$BB,4,FALSE)</f>
        <v>32105</v>
      </c>
      <c r="I1174">
        <f>VLOOKUP($G1174,county_facts!$A:$BB,5,FALSE)</f>
        <v>31848</v>
      </c>
      <c r="J1174">
        <f>VLOOKUP($G1174,county_facts!$A:$BB,6,FALSE)</f>
        <v>0.8</v>
      </c>
      <c r="K1174">
        <f>VLOOKUP($G1174,county_facts!$A:$BB,7,FALSE)</f>
        <v>31848</v>
      </c>
      <c r="L1174">
        <f>VLOOKUP($G1174,county_facts!$A:$BB,8,FALSE)</f>
        <v>6.9</v>
      </c>
      <c r="M1174">
        <f>VLOOKUP($G1174,county_facts!$A:$BB,9,FALSE)</f>
        <v>24.9</v>
      </c>
      <c r="N1174">
        <f>VLOOKUP($G1174,county_facts!$A:$BB,10,FALSE)</f>
        <v>18.100000000000001</v>
      </c>
      <c r="O1174">
        <f>VLOOKUP($G1174,county_facts!$A:$BB,11,FALSE)</f>
        <v>51</v>
      </c>
      <c r="P1174">
        <f>VLOOKUP($G1174,county_facts!$A:$BB,12,FALSE)</f>
        <v>69.7</v>
      </c>
      <c r="Q1174">
        <f>VLOOKUP($G1174,county_facts!$A:$BB,13,FALSE)</f>
        <v>1.2</v>
      </c>
      <c r="R1174">
        <f>VLOOKUP($G1174,county_facts!$A:$BB,14,FALSE)</f>
        <v>19.5</v>
      </c>
      <c r="S1174">
        <f>VLOOKUP($G1174,county_facts!$A:$BB,15,FALSE)</f>
        <v>0.7</v>
      </c>
      <c r="T1174">
        <f>VLOOKUP($G1174,county_facts!$A:$BB,16,FALSE)</f>
        <v>1.1000000000000001</v>
      </c>
      <c r="U1174">
        <f>VLOOKUP($G1174,county_facts!$A:$BB,17,FALSE)</f>
        <v>7.7</v>
      </c>
      <c r="V1174">
        <f>VLOOKUP($G1174,county_facts!$A:$BB,18,FALSE)</f>
        <v>5.3</v>
      </c>
      <c r="W1174">
        <f>VLOOKUP($G1174,county_facts!$A:$BB,19,FALSE)</f>
        <v>66</v>
      </c>
      <c r="X1174">
        <f>VLOOKUP($G1174,county_facts!$A:$BB,20,FALSE)</f>
        <v>85</v>
      </c>
      <c r="Y1174">
        <f>VLOOKUP($G1174,county_facts!$A:$BB,21,FALSE)</f>
        <v>2.2000000000000002</v>
      </c>
      <c r="Z1174">
        <f>VLOOKUP($G1174,county_facts!$A:$BB,22,FALSE)</f>
        <v>5.9</v>
      </c>
      <c r="AA1174">
        <f>VLOOKUP($G1174,county_facts!$A:$BB,23,FALSE)</f>
        <v>83.6</v>
      </c>
      <c r="AB1174">
        <f>VLOOKUP($G1174,county_facts!$A:$BB,24,FALSE)</f>
        <v>13.9</v>
      </c>
      <c r="AC1174">
        <f>VLOOKUP($G1174,county_facts!$A:$BB,25,FALSE)</f>
        <v>2749</v>
      </c>
      <c r="AD1174">
        <f>VLOOKUP($G1174,county_facts!$A:$BB,26,FALSE)</f>
        <v>20.3</v>
      </c>
      <c r="AE1174">
        <f>VLOOKUP($G1174,county_facts!$A:$BB,27,FALSE)</f>
        <v>14053</v>
      </c>
      <c r="AF1174">
        <f>VLOOKUP($G1174,county_facts!$A:$BB,28,FALSE)</f>
        <v>72.8</v>
      </c>
      <c r="AG1174">
        <f>VLOOKUP($G1174,county_facts!$A:$BB,29,FALSE)</f>
        <v>7.9</v>
      </c>
      <c r="AH1174">
        <f>VLOOKUP($G1174,county_facts!$A:$BB,30,FALSE)</f>
        <v>81000</v>
      </c>
      <c r="AI1174">
        <f>VLOOKUP($G1174,county_facts!$A:$BB,31,FALSE)</f>
        <v>12134</v>
      </c>
      <c r="AJ1174">
        <f>VLOOKUP($G1174,county_facts!$A:$BB,32,FALSE)</f>
        <v>2.5499999999999998</v>
      </c>
      <c r="AK1174">
        <f>VLOOKUP($G1174,county_facts!$A:$BB,33,FALSE)</f>
        <v>18331</v>
      </c>
      <c r="AL1174">
        <f>VLOOKUP($G1174,county_facts!$A:$BB,34,FALSE)</f>
        <v>36473</v>
      </c>
      <c r="AM1174">
        <f>VLOOKUP($G1174,county_facts!$A:$BB,35,FALSE)</f>
        <v>22</v>
      </c>
      <c r="AN1174">
        <f>VLOOKUP($G1174,county_facts!$A:$BB,36,FALSE)</f>
        <v>592</v>
      </c>
      <c r="AO1174">
        <f>VLOOKUP($G1174,county_facts!$A:$BB,37,FALSE)</f>
        <v>8878</v>
      </c>
      <c r="AP1174">
        <f>VLOOKUP($G1174,county_facts!$A:$BB,38,FALSE)</f>
        <v>2.6</v>
      </c>
      <c r="AQ1174">
        <f>VLOOKUP($G1174,county_facts!$A:$BB,39,FALSE)</f>
        <v>1833</v>
      </c>
      <c r="AR1174">
        <f>VLOOKUP($G1174,county_facts!$A:$BB,40,FALSE)</f>
        <v>2274</v>
      </c>
      <c r="AS1174">
        <f>VLOOKUP($G1174,county_facts!$A:$BB,41,FALSE)</f>
        <v>0</v>
      </c>
      <c r="AT1174">
        <f>VLOOKUP($G1174,county_facts!$A:$BB,42,FALSE)</f>
        <v>0</v>
      </c>
      <c r="AU1174">
        <f>VLOOKUP($G1174,county_facts!$A:$BB,43,FALSE)</f>
        <v>0</v>
      </c>
      <c r="AV1174">
        <f>VLOOKUP($G1174,county_facts!$A:$BB,44,FALSE)</f>
        <v>0</v>
      </c>
      <c r="AW1174">
        <f>VLOOKUP($G1174,county_facts!$A:$BB,45,FALSE)</f>
        <v>0</v>
      </c>
      <c r="AX1174">
        <f>VLOOKUP($G1174,county_facts!$A:$BB,46,FALSE)</f>
        <v>0</v>
      </c>
      <c r="AY1174">
        <f>VLOOKUP($G1174,county_facts!$A:$BB,47,FALSE)</f>
        <v>379098</v>
      </c>
      <c r="AZ1174">
        <f>VLOOKUP($G1174,county_facts!$A:$BB,48,FALSE)</f>
        <v>0</v>
      </c>
      <c r="BA1174">
        <f>VLOOKUP($G1174,county_facts!$A:$BB,49,FALSE)</f>
        <v>287559</v>
      </c>
      <c r="BB1174">
        <f>VLOOKUP($G1174,county_facts!$A:$BB,50,FALSE)</f>
        <v>8921</v>
      </c>
      <c r="BC1174">
        <f>VLOOKUP($G1174,county_facts!$A:$BB,51,FALSE)</f>
        <v>28022</v>
      </c>
      <c r="BD1174">
        <f>VLOOKUP($G1174,county_facts!$A:$BB,52,FALSE)</f>
        <v>8</v>
      </c>
      <c r="BE1174">
        <f>VLOOKUP($G1174,county_facts!$A:$BB,53,FALSE)</f>
        <v>470.82</v>
      </c>
      <c r="BF1174">
        <f>VLOOKUP($G1174,county_facts!$A:$BB,54,FALSE)</f>
        <v>67.599999999999994</v>
      </c>
    </row>
    <row r="1175" spans="1:58" x14ac:dyDescent="0.3">
      <c r="A1175" t="s">
        <v>9</v>
      </c>
      <c r="B1175" t="s">
        <v>498</v>
      </c>
      <c r="C1175">
        <v>411</v>
      </c>
      <c r="D1175" t="s">
        <v>481</v>
      </c>
      <c r="E1175">
        <v>1355</v>
      </c>
      <c r="F1175">
        <v>0.30332103300000002</v>
      </c>
      <c r="G1175">
        <v>40115</v>
      </c>
      <c r="H1175">
        <f>VLOOKUP($G1175,county_facts!$A:$BB,4,FALSE)</f>
        <v>32105</v>
      </c>
      <c r="I1175">
        <f>VLOOKUP($G1175,county_facts!$A:$BB,5,FALSE)</f>
        <v>31848</v>
      </c>
      <c r="J1175">
        <f>VLOOKUP($G1175,county_facts!$A:$BB,6,FALSE)</f>
        <v>0.8</v>
      </c>
      <c r="K1175">
        <f>VLOOKUP($G1175,county_facts!$A:$BB,7,FALSE)</f>
        <v>31848</v>
      </c>
      <c r="L1175">
        <f>VLOOKUP($G1175,county_facts!$A:$BB,8,FALSE)</f>
        <v>6.9</v>
      </c>
      <c r="M1175">
        <f>VLOOKUP($G1175,county_facts!$A:$BB,9,FALSE)</f>
        <v>24.9</v>
      </c>
      <c r="N1175">
        <f>VLOOKUP($G1175,county_facts!$A:$BB,10,FALSE)</f>
        <v>18.100000000000001</v>
      </c>
      <c r="O1175">
        <f>VLOOKUP($G1175,county_facts!$A:$BB,11,FALSE)</f>
        <v>51</v>
      </c>
      <c r="P1175">
        <f>VLOOKUP($G1175,county_facts!$A:$BB,12,FALSE)</f>
        <v>69.7</v>
      </c>
      <c r="Q1175">
        <f>VLOOKUP($G1175,county_facts!$A:$BB,13,FALSE)</f>
        <v>1.2</v>
      </c>
      <c r="R1175">
        <f>VLOOKUP($G1175,county_facts!$A:$BB,14,FALSE)</f>
        <v>19.5</v>
      </c>
      <c r="S1175">
        <f>VLOOKUP($G1175,county_facts!$A:$BB,15,FALSE)</f>
        <v>0.7</v>
      </c>
      <c r="T1175">
        <f>VLOOKUP($G1175,county_facts!$A:$BB,16,FALSE)</f>
        <v>1.1000000000000001</v>
      </c>
      <c r="U1175">
        <f>VLOOKUP($G1175,county_facts!$A:$BB,17,FALSE)</f>
        <v>7.7</v>
      </c>
      <c r="V1175">
        <f>VLOOKUP($G1175,county_facts!$A:$BB,18,FALSE)</f>
        <v>5.3</v>
      </c>
      <c r="W1175">
        <f>VLOOKUP($G1175,county_facts!$A:$BB,19,FALSE)</f>
        <v>66</v>
      </c>
      <c r="X1175">
        <f>VLOOKUP($G1175,county_facts!$A:$BB,20,FALSE)</f>
        <v>85</v>
      </c>
      <c r="Y1175">
        <f>VLOOKUP($G1175,county_facts!$A:$BB,21,FALSE)</f>
        <v>2.2000000000000002</v>
      </c>
      <c r="Z1175">
        <f>VLOOKUP($G1175,county_facts!$A:$BB,22,FALSE)</f>
        <v>5.9</v>
      </c>
      <c r="AA1175">
        <f>VLOOKUP($G1175,county_facts!$A:$BB,23,FALSE)</f>
        <v>83.6</v>
      </c>
      <c r="AB1175">
        <f>VLOOKUP($G1175,county_facts!$A:$BB,24,FALSE)</f>
        <v>13.9</v>
      </c>
      <c r="AC1175">
        <f>VLOOKUP($G1175,county_facts!$A:$BB,25,FALSE)</f>
        <v>2749</v>
      </c>
      <c r="AD1175">
        <f>VLOOKUP($G1175,county_facts!$A:$BB,26,FALSE)</f>
        <v>20.3</v>
      </c>
      <c r="AE1175">
        <f>VLOOKUP($G1175,county_facts!$A:$BB,27,FALSE)</f>
        <v>14053</v>
      </c>
      <c r="AF1175">
        <f>VLOOKUP($G1175,county_facts!$A:$BB,28,FALSE)</f>
        <v>72.8</v>
      </c>
      <c r="AG1175">
        <f>VLOOKUP($G1175,county_facts!$A:$BB,29,FALSE)</f>
        <v>7.9</v>
      </c>
      <c r="AH1175">
        <f>VLOOKUP($G1175,county_facts!$A:$BB,30,FALSE)</f>
        <v>81000</v>
      </c>
      <c r="AI1175">
        <f>VLOOKUP($G1175,county_facts!$A:$BB,31,FALSE)</f>
        <v>12134</v>
      </c>
      <c r="AJ1175">
        <f>VLOOKUP($G1175,county_facts!$A:$BB,32,FALSE)</f>
        <v>2.5499999999999998</v>
      </c>
      <c r="AK1175">
        <f>VLOOKUP($G1175,county_facts!$A:$BB,33,FALSE)</f>
        <v>18331</v>
      </c>
      <c r="AL1175">
        <f>VLOOKUP($G1175,county_facts!$A:$BB,34,FALSE)</f>
        <v>36473</v>
      </c>
      <c r="AM1175">
        <f>VLOOKUP($G1175,county_facts!$A:$BB,35,FALSE)</f>
        <v>22</v>
      </c>
      <c r="AN1175">
        <f>VLOOKUP($G1175,county_facts!$A:$BB,36,FALSE)</f>
        <v>592</v>
      </c>
      <c r="AO1175">
        <f>VLOOKUP($G1175,county_facts!$A:$BB,37,FALSE)</f>
        <v>8878</v>
      </c>
      <c r="AP1175">
        <f>VLOOKUP($G1175,county_facts!$A:$BB,38,FALSE)</f>
        <v>2.6</v>
      </c>
      <c r="AQ1175">
        <f>VLOOKUP($G1175,county_facts!$A:$BB,39,FALSE)</f>
        <v>1833</v>
      </c>
      <c r="AR1175">
        <f>VLOOKUP($G1175,county_facts!$A:$BB,40,FALSE)</f>
        <v>2274</v>
      </c>
      <c r="AS1175">
        <f>VLOOKUP($G1175,county_facts!$A:$BB,41,FALSE)</f>
        <v>0</v>
      </c>
      <c r="AT1175">
        <f>VLOOKUP($G1175,county_facts!$A:$BB,42,FALSE)</f>
        <v>0</v>
      </c>
      <c r="AU1175">
        <f>VLOOKUP($G1175,county_facts!$A:$BB,43,FALSE)</f>
        <v>0</v>
      </c>
      <c r="AV1175">
        <f>VLOOKUP($G1175,county_facts!$A:$BB,44,FALSE)</f>
        <v>0</v>
      </c>
      <c r="AW1175">
        <f>VLOOKUP($G1175,county_facts!$A:$BB,45,FALSE)</f>
        <v>0</v>
      </c>
      <c r="AX1175">
        <f>VLOOKUP($G1175,county_facts!$A:$BB,46,FALSE)</f>
        <v>0</v>
      </c>
      <c r="AY1175">
        <f>VLOOKUP($G1175,county_facts!$A:$BB,47,FALSE)</f>
        <v>379098</v>
      </c>
      <c r="AZ1175">
        <f>VLOOKUP($G1175,county_facts!$A:$BB,48,FALSE)</f>
        <v>0</v>
      </c>
      <c r="BA1175">
        <f>VLOOKUP($G1175,county_facts!$A:$BB,49,FALSE)</f>
        <v>287559</v>
      </c>
      <c r="BB1175">
        <f>VLOOKUP($G1175,county_facts!$A:$BB,50,FALSE)</f>
        <v>8921</v>
      </c>
      <c r="BC1175">
        <f>VLOOKUP($G1175,county_facts!$A:$BB,51,FALSE)</f>
        <v>28022</v>
      </c>
      <c r="BD1175">
        <f>VLOOKUP($G1175,county_facts!$A:$BB,52,FALSE)</f>
        <v>8</v>
      </c>
      <c r="BE1175">
        <f>VLOOKUP($G1175,county_facts!$A:$BB,53,FALSE)</f>
        <v>470.82</v>
      </c>
      <c r="BF1175">
        <f>VLOOKUP($G1175,county_facts!$A:$BB,54,FALSE)</f>
        <v>67.599999999999994</v>
      </c>
    </row>
    <row r="1176" spans="1:58" x14ac:dyDescent="0.3">
      <c r="A1176" t="s">
        <v>6</v>
      </c>
      <c r="B1176" t="s">
        <v>499</v>
      </c>
      <c r="C1176">
        <v>1817</v>
      </c>
      <c r="D1176" t="s">
        <v>481</v>
      </c>
      <c r="E1176">
        <v>2638</v>
      </c>
      <c r="F1176">
        <v>0.688779378</v>
      </c>
      <c r="G1176">
        <v>40113</v>
      </c>
      <c r="H1176">
        <f>VLOOKUP($G1176,county_facts!$A:$BB,4,FALSE)</f>
        <v>47981</v>
      </c>
      <c r="I1176">
        <f>VLOOKUP($G1176,county_facts!$A:$BB,5,FALSE)</f>
        <v>47480</v>
      </c>
      <c r="J1176">
        <f>VLOOKUP($G1176,county_facts!$A:$BB,6,FALSE)</f>
        <v>1.1000000000000001</v>
      </c>
      <c r="K1176">
        <f>VLOOKUP($G1176,county_facts!$A:$BB,7,FALSE)</f>
        <v>47472</v>
      </c>
      <c r="L1176">
        <f>VLOOKUP($G1176,county_facts!$A:$BB,8,FALSE)</f>
        <v>5.2</v>
      </c>
      <c r="M1176">
        <f>VLOOKUP($G1176,county_facts!$A:$BB,9,FALSE)</f>
        <v>22.8</v>
      </c>
      <c r="N1176">
        <f>VLOOKUP($G1176,county_facts!$A:$BB,10,FALSE)</f>
        <v>18.5</v>
      </c>
      <c r="O1176">
        <f>VLOOKUP($G1176,county_facts!$A:$BB,11,FALSE)</f>
        <v>49.7</v>
      </c>
      <c r="P1176">
        <f>VLOOKUP($G1176,county_facts!$A:$BB,12,FALSE)</f>
        <v>66.400000000000006</v>
      </c>
      <c r="Q1176">
        <f>VLOOKUP($G1176,county_facts!$A:$BB,13,FALSE)</f>
        <v>11.3</v>
      </c>
      <c r="R1176">
        <f>VLOOKUP($G1176,county_facts!$A:$BB,14,FALSE)</f>
        <v>14.7</v>
      </c>
      <c r="S1176">
        <f>VLOOKUP($G1176,county_facts!$A:$BB,15,FALSE)</f>
        <v>0.3</v>
      </c>
      <c r="T1176">
        <f>VLOOKUP($G1176,county_facts!$A:$BB,16,FALSE)</f>
        <v>0</v>
      </c>
      <c r="U1176">
        <f>VLOOKUP($G1176,county_facts!$A:$BB,17,FALSE)</f>
        <v>7.3</v>
      </c>
      <c r="V1176">
        <f>VLOOKUP($G1176,county_facts!$A:$BB,18,FALSE)</f>
        <v>3.3</v>
      </c>
      <c r="W1176">
        <f>VLOOKUP($G1176,county_facts!$A:$BB,19,FALSE)</f>
        <v>64.2</v>
      </c>
      <c r="X1176">
        <f>VLOOKUP($G1176,county_facts!$A:$BB,20,FALSE)</f>
        <v>89.2</v>
      </c>
      <c r="Y1176">
        <f>VLOOKUP($G1176,county_facts!$A:$BB,21,FALSE)</f>
        <v>1.2</v>
      </c>
      <c r="Z1176">
        <f>VLOOKUP($G1176,county_facts!$A:$BB,22,FALSE)</f>
        <v>3.4</v>
      </c>
      <c r="AA1176">
        <f>VLOOKUP($G1176,county_facts!$A:$BB,23,FALSE)</f>
        <v>87.6</v>
      </c>
      <c r="AB1176">
        <f>VLOOKUP($G1176,county_facts!$A:$BB,24,FALSE)</f>
        <v>16.100000000000001</v>
      </c>
      <c r="AC1176">
        <f>VLOOKUP($G1176,county_facts!$A:$BB,25,FALSE)</f>
        <v>4085</v>
      </c>
      <c r="AD1176">
        <f>VLOOKUP($G1176,county_facts!$A:$BB,26,FALSE)</f>
        <v>24</v>
      </c>
      <c r="AE1176">
        <f>VLOOKUP($G1176,county_facts!$A:$BB,27,FALSE)</f>
        <v>21444</v>
      </c>
      <c r="AF1176">
        <f>VLOOKUP($G1176,county_facts!$A:$BB,28,FALSE)</f>
        <v>79</v>
      </c>
      <c r="AG1176">
        <f>VLOOKUP($G1176,county_facts!$A:$BB,29,FALSE)</f>
        <v>6.3</v>
      </c>
      <c r="AH1176">
        <f>VLOOKUP($G1176,county_facts!$A:$BB,30,FALSE)</f>
        <v>93900</v>
      </c>
      <c r="AI1176">
        <f>VLOOKUP($G1176,county_facts!$A:$BB,31,FALSE)</f>
        <v>18512</v>
      </c>
      <c r="AJ1176">
        <f>VLOOKUP($G1176,county_facts!$A:$BB,32,FALSE)</f>
        <v>2.5</v>
      </c>
      <c r="AK1176">
        <f>VLOOKUP($G1176,county_facts!$A:$BB,33,FALSE)</f>
        <v>22353</v>
      </c>
      <c r="AL1176">
        <f>VLOOKUP($G1176,county_facts!$A:$BB,34,FALSE)</f>
        <v>44195</v>
      </c>
      <c r="AM1176">
        <f>VLOOKUP($G1176,county_facts!$A:$BB,35,FALSE)</f>
        <v>14.5</v>
      </c>
      <c r="AN1176">
        <f>VLOOKUP($G1176,county_facts!$A:$BB,36,FALSE)</f>
        <v>580</v>
      </c>
      <c r="AO1176">
        <f>VLOOKUP($G1176,county_facts!$A:$BB,37,FALSE)</f>
        <v>6029</v>
      </c>
      <c r="AP1176">
        <f>VLOOKUP($G1176,county_facts!$A:$BB,38,FALSE)</f>
        <v>0.8</v>
      </c>
      <c r="AQ1176">
        <f>VLOOKUP($G1176,county_facts!$A:$BB,39,FALSE)</f>
        <v>2927</v>
      </c>
      <c r="AR1176">
        <f>VLOOKUP($G1176,county_facts!$A:$BB,40,FALSE)</f>
        <v>4157</v>
      </c>
      <c r="AS1176">
        <f>VLOOKUP($G1176,county_facts!$A:$BB,41,FALSE)</f>
        <v>5.9</v>
      </c>
      <c r="AT1176">
        <f>VLOOKUP($G1176,county_facts!$A:$BB,42,FALSE)</f>
        <v>12.1</v>
      </c>
      <c r="AU1176">
        <f>VLOOKUP($G1176,county_facts!$A:$BB,43,FALSE)</f>
        <v>0</v>
      </c>
      <c r="AV1176">
        <f>VLOOKUP($G1176,county_facts!$A:$BB,44,FALSE)</f>
        <v>0</v>
      </c>
      <c r="AW1176">
        <f>VLOOKUP($G1176,county_facts!$A:$BB,45,FALSE)</f>
        <v>0</v>
      </c>
      <c r="AX1176">
        <f>VLOOKUP($G1176,county_facts!$A:$BB,46,FALSE)</f>
        <v>0</v>
      </c>
      <c r="AY1176">
        <f>VLOOKUP($G1176,county_facts!$A:$BB,47,FALSE)</f>
        <v>0</v>
      </c>
      <c r="AZ1176">
        <f>VLOOKUP($G1176,county_facts!$A:$BB,48,FALSE)</f>
        <v>0</v>
      </c>
      <c r="BA1176">
        <f>VLOOKUP($G1176,county_facts!$A:$BB,49,FALSE)</f>
        <v>172087</v>
      </c>
      <c r="BB1176">
        <f>VLOOKUP($G1176,county_facts!$A:$BB,50,FALSE)</f>
        <v>3801</v>
      </c>
      <c r="BC1176">
        <f>VLOOKUP($G1176,county_facts!$A:$BB,51,FALSE)</f>
        <v>18150</v>
      </c>
      <c r="BD1176">
        <f>VLOOKUP($G1176,county_facts!$A:$BB,52,FALSE)</f>
        <v>124</v>
      </c>
      <c r="BE1176">
        <f>VLOOKUP($G1176,county_facts!$A:$BB,53,FALSE)</f>
        <v>2246.36</v>
      </c>
      <c r="BF1176">
        <f>VLOOKUP($G1176,county_facts!$A:$BB,54,FALSE)</f>
        <v>21.1</v>
      </c>
    </row>
    <row r="1177" spans="1:58" x14ac:dyDescent="0.3">
      <c r="A1177" t="s">
        <v>9</v>
      </c>
      <c r="B1177" t="s">
        <v>499</v>
      </c>
      <c r="C1177">
        <v>821</v>
      </c>
      <c r="D1177" t="s">
        <v>481</v>
      </c>
      <c r="E1177">
        <v>2638</v>
      </c>
      <c r="F1177">
        <v>0.311220622</v>
      </c>
      <c r="G1177">
        <v>40113</v>
      </c>
      <c r="H1177">
        <f>VLOOKUP($G1177,county_facts!$A:$BB,4,FALSE)</f>
        <v>47981</v>
      </c>
      <c r="I1177">
        <f>VLOOKUP($G1177,county_facts!$A:$BB,5,FALSE)</f>
        <v>47480</v>
      </c>
      <c r="J1177">
        <f>VLOOKUP($G1177,county_facts!$A:$BB,6,FALSE)</f>
        <v>1.1000000000000001</v>
      </c>
      <c r="K1177">
        <f>VLOOKUP($G1177,county_facts!$A:$BB,7,FALSE)</f>
        <v>47472</v>
      </c>
      <c r="L1177">
        <f>VLOOKUP($G1177,county_facts!$A:$BB,8,FALSE)</f>
        <v>5.2</v>
      </c>
      <c r="M1177">
        <f>VLOOKUP($G1177,county_facts!$A:$BB,9,FALSE)</f>
        <v>22.8</v>
      </c>
      <c r="N1177">
        <f>VLOOKUP($G1177,county_facts!$A:$BB,10,FALSE)</f>
        <v>18.5</v>
      </c>
      <c r="O1177">
        <f>VLOOKUP($G1177,county_facts!$A:$BB,11,FALSE)</f>
        <v>49.7</v>
      </c>
      <c r="P1177">
        <f>VLOOKUP($G1177,county_facts!$A:$BB,12,FALSE)</f>
        <v>66.400000000000006</v>
      </c>
      <c r="Q1177">
        <f>VLOOKUP($G1177,county_facts!$A:$BB,13,FALSE)</f>
        <v>11.3</v>
      </c>
      <c r="R1177">
        <f>VLOOKUP($G1177,county_facts!$A:$BB,14,FALSE)</f>
        <v>14.7</v>
      </c>
      <c r="S1177">
        <f>VLOOKUP($G1177,county_facts!$A:$BB,15,FALSE)</f>
        <v>0.3</v>
      </c>
      <c r="T1177">
        <f>VLOOKUP($G1177,county_facts!$A:$BB,16,FALSE)</f>
        <v>0</v>
      </c>
      <c r="U1177">
        <f>VLOOKUP($G1177,county_facts!$A:$BB,17,FALSE)</f>
        <v>7.3</v>
      </c>
      <c r="V1177">
        <f>VLOOKUP($G1177,county_facts!$A:$BB,18,FALSE)</f>
        <v>3.3</v>
      </c>
      <c r="W1177">
        <f>VLOOKUP($G1177,county_facts!$A:$BB,19,FALSE)</f>
        <v>64.2</v>
      </c>
      <c r="X1177">
        <f>VLOOKUP($G1177,county_facts!$A:$BB,20,FALSE)</f>
        <v>89.2</v>
      </c>
      <c r="Y1177">
        <f>VLOOKUP($G1177,county_facts!$A:$BB,21,FALSE)</f>
        <v>1.2</v>
      </c>
      <c r="Z1177">
        <f>VLOOKUP($G1177,county_facts!$A:$BB,22,FALSE)</f>
        <v>3.4</v>
      </c>
      <c r="AA1177">
        <f>VLOOKUP($G1177,county_facts!$A:$BB,23,FALSE)</f>
        <v>87.6</v>
      </c>
      <c r="AB1177">
        <f>VLOOKUP($G1177,county_facts!$A:$BB,24,FALSE)</f>
        <v>16.100000000000001</v>
      </c>
      <c r="AC1177">
        <f>VLOOKUP($G1177,county_facts!$A:$BB,25,FALSE)</f>
        <v>4085</v>
      </c>
      <c r="AD1177">
        <f>VLOOKUP($G1177,county_facts!$A:$BB,26,FALSE)</f>
        <v>24</v>
      </c>
      <c r="AE1177">
        <f>VLOOKUP($G1177,county_facts!$A:$BB,27,FALSE)</f>
        <v>21444</v>
      </c>
      <c r="AF1177">
        <f>VLOOKUP($G1177,county_facts!$A:$BB,28,FALSE)</f>
        <v>79</v>
      </c>
      <c r="AG1177">
        <f>VLOOKUP($G1177,county_facts!$A:$BB,29,FALSE)</f>
        <v>6.3</v>
      </c>
      <c r="AH1177">
        <f>VLOOKUP($G1177,county_facts!$A:$BB,30,FALSE)</f>
        <v>93900</v>
      </c>
      <c r="AI1177">
        <f>VLOOKUP($G1177,county_facts!$A:$BB,31,FALSE)</f>
        <v>18512</v>
      </c>
      <c r="AJ1177">
        <f>VLOOKUP($G1177,county_facts!$A:$BB,32,FALSE)</f>
        <v>2.5</v>
      </c>
      <c r="AK1177">
        <f>VLOOKUP($G1177,county_facts!$A:$BB,33,FALSE)</f>
        <v>22353</v>
      </c>
      <c r="AL1177">
        <f>VLOOKUP($G1177,county_facts!$A:$BB,34,FALSE)</f>
        <v>44195</v>
      </c>
      <c r="AM1177">
        <f>VLOOKUP($G1177,county_facts!$A:$BB,35,FALSE)</f>
        <v>14.5</v>
      </c>
      <c r="AN1177">
        <f>VLOOKUP($G1177,county_facts!$A:$BB,36,FALSE)</f>
        <v>580</v>
      </c>
      <c r="AO1177">
        <f>VLOOKUP($G1177,county_facts!$A:$BB,37,FALSE)</f>
        <v>6029</v>
      </c>
      <c r="AP1177">
        <f>VLOOKUP($G1177,county_facts!$A:$BB,38,FALSE)</f>
        <v>0.8</v>
      </c>
      <c r="AQ1177">
        <f>VLOOKUP($G1177,county_facts!$A:$BB,39,FALSE)</f>
        <v>2927</v>
      </c>
      <c r="AR1177">
        <f>VLOOKUP($G1177,county_facts!$A:$BB,40,FALSE)</f>
        <v>4157</v>
      </c>
      <c r="AS1177">
        <f>VLOOKUP($G1177,county_facts!$A:$BB,41,FALSE)</f>
        <v>5.9</v>
      </c>
      <c r="AT1177">
        <f>VLOOKUP($G1177,county_facts!$A:$BB,42,FALSE)</f>
        <v>12.1</v>
      </c>
      <c r="AU1177">
        <f>VLOOKUP($G1177,county_facts!$A:$BB,43,FALSE)</f>
        <v>0</v>
      </c>
      <c r="AV1177">
        <f>VLOOKUP($G1177,county_facts!$A:$BB,44,FALSE)</f>
        <v>0</v>
      </c>
      <c r="AW1177">
        <f>VLOOKUP($G1177,county_facts!$A:$BB,45,FALSE)</f>
        <v>0</v>
      </c>
      <c r="AX1177">
        <f>VLOOKUP($G1177,county_facts!$A:$BB,46,FALSE)</f>
        <v>0</v>
      </c>
      <c r="AY1177">
        <f>VLOOKUP($G1177,county_facts!$A:$BB,47,FALSE)</f>
        <v>0</v>
      </c>
      <c r="AZ1177">
        <f>VLOOKUP($G1177,county_facts!$A:$BB,48,FALSE)</f>
        <v>0</v>
      </c>
      <c r="BA1177">
        <f>VLOOKUP($G1177,county_facts!$A:$BB,49,FALSE)</f>
        <v>172087</v>
      </c>
      <c r="BB1177">
        <f>VLOOKUP($G1177,county_facts!$A:$BB,50,FALSE)</f>
        <v>3801</v>
      </c>
      <c r="BC1177">
        <f>VLOOKUP($G1177,county_facts!$A:$BB,51,FALSE)</f>
        <v>18150</v>
      </c>
      <c r="BD1177">
        <f>VLOOKUP($G1177,county_facts!$A:$BB,52,FALSE)</f>
        <v>124</v>
      </c>
      <c r="BE1177">
        <f>VLOOKUP($G1177,county_facts!$A:$BB,53,FALSE)</f>
        <v>2246.36</v>
      </c>
      <c r="BF1177">
        <f>VLOOKUP($G1177,county_facts!$A:$BB,54,FALSE)</f>
        <v>21.1</v>
      </c>
    </row>
    <row r="1178" spans="1:58" x14ac:dyDescent="0.3">
      <c r="A1178" t="s">
        <v>6</v>
      </c>
      <c r="B1178" t="s">
        <v>500</v>
      </c>
      <c r="C1178">
        <v>1254</v>
      </c>
      <c r="D1178" t="s">
        <v>481</v>
      </c>
      <c r="E1178">
        <v>1760</v>
      </c>
      <c r="F1178">
        <v>0.71250000000000002</v>
      </c>
      <c r="G1178">
        <v>40111</v>
      </c>
      <c r="H1178">
        <f>VLOOKUP($G1178,county_facts!$A:$BB,4,FALSE)</f>
        <v>39095</v>
      </c>
      <c r="I1178">
        <f>VLOOKUP($G1178,county_facts!$A:$BB,5,FALSE)</f>
        <v>40069</v>
      </c>
      <c r="J1178">
        <f>VLOOKUP($G1178,county_facts!$A:$BB,6,FALSE)</f>
        <v>-2.4</v>
      </c>
      <c r="K1178">
        <f>VLOOKUP($G1178,county_facts!$A:$BB,7,FALSE)</f>
        <v>40069</v>
      </c>
      <c r="L1178">
        <f>VLOOKUP($G1178,county_facts!$A:$BB,8,FALSE)</f>
        <v>6.1</v>
      </c>
      <c r="M1178">
        <f>VLOOKUP($G1178,county_facts!$A:$BB,9,FALSE)</f>
        <v>23.8</v>
      </c>
      <c r="N1178">
        <f>VLOOKUP($G1178,county_facts!$A:$BB,10,FALSE)</f>
        <v>17.3</v>
      </c>
      <c r="O1178">
        <f>VLOOKUP($G1178,county_facts!$A:$BB,11,FALSE)</f>
        <v>50.7</v>
      </c>
      <c r="P1178">
        <f>VLOOKUP($G1178,county_facts!$A:$BB,12,FALSE)</f>
        <v>65.7</v>
      </c>
      <c r="Q1178">
        <f>VLOOKUP($G1178,county_facts!$A:$BB,13,FALSE)</f>
        <v>8.6</v>
      </c>
      <c r="R1178">
        <f>VLOOKUP($G1178,county_facts!$A:$BB,14,FALSE)</f>
        <v>16.8</v>
      </c>
      <c r="S1178">
        <f>VLOOKUP($G1178,county_facts!$A:$BB,15,FALSE)</f>
        <v>0.4</v>
      </c>
      <c r="T1178">
        <f>VLOOKUP($G1178,county_facts!$A:$BB,16,FALSE)</f>
        <v>0</v>
      </c>
      <c r="U1178">
        <f>VLOOKUP($G1178,county_facts!$A:$BB,17,FALSE)</f>
        <v>8.5</v>
      </c>
      <c r="V1178">
        <f>VLOOKUP($G1178,county_facts!$A:$BB,18,FALSE)</f>
        <v>3.7</v>
      </c>
      <c r="W1178">
        <f>VLOOKUP($G1178,county_facts!$A:$BB,19,FALSE)</f>
        <v>63.5</v>
      </c>
      <c r="X1178">
        <f>VLOOKUP($G1178,county_facts!$A:$BB,20,FALSE)</f>
        <v>83.7</v>
      </c>
      <c r="Y1178">
        <f>VLOOKUP($G1178,county_facts!$A:$BB,21,FALSE)</f>
        <v>0.8</v>
      </c>
      <c r="Z1178">
        <f>VLOOKUP($G1178,county_facts!$A:$BB,22,FALSE)</f>
        <v>3.1</v>
      </c>
      <c r="AA1178">
        <f>VLOOKUP($G1178,county_facts!$A:$BB,23,FALSE)</f>
        <v>85.4</v>
      </c>
      <c r="AB1178">
        <f>VLOOKUP($G1178,county_facts!$A:$BB,24,FALSE)</f>
        <v>13.9</v>
      </c>
      <c r="AC1178">
        <f>VLOOKUP($G1178,county_facts!$A:$BB,25,FALSE)</f>
        <v>3379</v>
      </c>
      <c r="AD1178">
        <f>VLOOKUP($G1178,county_facts!$A:$BB,26,FALSE)</f>
        <v>26.6</v>
      </c>
      <c r="AE1178">
        <f>VLOOKUP($G1178,county_facts!$A:$BB,27,FALSE)</f>
        <v>17818</v>
      </c>
      <c r="AF1178">
        <f>VLOOKUP($G1178,county_facts!$A:$BB,28,FALSE)</f>
        <v>69.7</v>
      </c>
      <c r="AG1178">
        <f>VLOOKUP($G1178,county_facts!$A:$BB,29,FALSE)</f>
        <v>9</v>
      </c>
      <c r="AH1178">
        <f>VLOOKUP($G1178,county_facts!$A:$BB,30,FALSE)</f>
        <v>77100</v>
      </c>
      <c r="AI1178">
        <f>VLOOKUP($G1178,county_facts!$A:$BB,31,FALSE)</f>
        <v>15124</v>
      </c>
      <c r="AJ1178">
        <f>VLOOKUP($G1178,county_facts!$A:$BB,32,FALSE)</f>
        <v>2.5499999999999998</v>
      </c>
      <c r="AK1178">
        <f>VLOOKUP($G1178,county_facts!$A:$BB,33,FALSE)</f>
        <v>19753</v>
      </c>
      <c r="AL1178">
        <f>VLOOKUP($G1178,county_facts!$A:$BB,34,FALSE)</f>
        <v>39156</v>
      </c>
      <c r="AM1178">
        <f>VLOOKUP($G1178,county_facts!$A:$BB,35,FALSE)</f>
        <v>19.5</v>
      </c>
      <c r="AN1178">
        <f>VLOOKUP($G1178,county_facts!$A:$BB,36,FALSE)</f>
        <v>679</v>
      </c>
      <c r="AO1178">
        <f>VLOOKUP($G1178,county_facts!$A:$BB,37,FALSE)</f>
        <v>7669</v>
      </c>
      <c r="AP1178">
        <f>VLOOKUP($G1178,county_facts!$A:$BB,38,FALSE)</f>
        <v>5</v>
      </c>
      <c r="AQ1178">
        <f>VLOOKUP($G1178,county_facts!$A:$BB,39,FALSE)</f>
        <v>2228</v>
      </c>
      <c r="AR1178">
        <f>VLOOKUP($G1178,county_facts!$A:$BB,40,FALSE)</f>
        <v>2825</v>
      </c>
      <c r="AS1178">
        <f>VLOOKUP($G1178,county_facts!$A:$BB,41,FALSE)</f>
        <v>0</v>
      </c>
      <c r="AT1178">
        <f>VLOOKUP($G1178,county_facts!$A:$BB,42,FALSE)</f>
        <v>7.3</v>
      </c>
      <c r="AU1178">
        <f>VLOOKUP($G1178,county_facts!$A:$BB,43,FALSE)</f>
        <v>0</v>
      </c>
      <c r="AV1178">
        <f>VLOOKUP($G1178,county_facts!$A:$BB,44,FALSE)</f>
        <v>0</v>
      </c>
      <c r="AW1178">
        <f>VLOOKUP($G1178,county_facts!$A:$BB,45,FALSE)</f>
        <v>0</v>
      </c>
      <c r="AX1178">
        <f>VLOOKUP($G1178,county_facts!$A:$BB,46,FALSE)</f>
        <v>21</v>
      </c>
      <c r="AY1178">
        <f>VLOOKUP($G1178,county_facts!$A:$BB,47,FALSE)</f>
        <v>363172</v>
      </c>
      <c r="AZ1178">
        <f>VLOOKUP($G1178,county_facts!$A:$BB,48,FALSE)</f>
        <v>42087</v>
      </c>
      <c r="BA1178">
        <f>VLOOKUP($G1178,county_facts!$A:$BB,49,FALSE)</f>
        <v>329490</v>
      </c>
      <c r="BB1178">
        <f>VLOOKUP($G1178,county_facts!$A:$BB,50,FALSE)</f>
        <v>8391</v>
      </c>
      <c r="BC1178">
        <f>VLOOKUP($G1178,county_facts!$A:$BB,51,FALSE)</f>
        <v>29542</v>
      </c>
      <c r="BD1178">
        <f>VLOOKUP($G1178,county_facts!$A:$BB,52,FALSE)</f>
        <v>1</v>
      </c>
      <c r="BE1178">
        <f>VLOOKUP($G1178,county_facts!$A:$BB,53,FALSE)</f>
        <v>697.35</v>
      </c>
      <c r="BF1178">
        <f>VLOOKUP($G1178,county_facts!$A:$BB,54,FALSE)</f>
        <v>57.5</v>
      </c>
    </row>
    <row r="1179" spans="1:58" x14ac:dyDescent="0.3">
      <c r="A1179" t="s">
        <v>9</v>
      </c>
      <c r="B1179" t="s">
        <v>500</v>
      </c>
      <c r="C1179">
        <v>506</v>
      </c>
      <c r="D1179" t="s">
        <v>481</v>
      </c>
      <c r="E1179">
        <v>1760</v>
      </c>
      <c r="F1179">
        <v>0.28749999999999998</v>
      </c>
      <c r="G1179">
        <v>40111</v>
      </c>
      <c r="H1179">
        <f>VLOOKUP($G1179,county_facts!$A:$BB,4,FALSE)</f>
        <v>39095</v>
      </c>
      <c r="I1179">
        <f>VLOOKUP($G1179,county_facts!$A:$BB,5,FALSE)</f>
        <v>40069</v>
      </c>
      <c r="J1179">
        <f>VLOOKUP($G1179,county_facts!$A:$BB,6,FALSE)</f>
        <v>-2.4</v>
      </c>
      <c r="K1179">
        <f>VLOOKUP($G1179,county_facts!$A:$BB,7,FALSE)</f>
        <v>40069</v>
      </c>
      <c r="L1179">
        <f>VLOOKUP($G1179,county_facts!$A:$BB,8,FALSE)</f>
        <v>6.1</v>
      </c>
      <c r="M1179">
        <f>VLOOKUP($G1179,county_facts!$A:$BB,9,FALSE)</f>
        <v>23.8</v>
      </c>
      <c r="N1179">
        <f>VLOOKUP($G1179,county_facts!$A:$BB,10,FALSE)</f>
        <v>17.3</v>
      </c>
      <c r="O1179">
        <f>VLOOKUP($G1179,county_facts!$A:$BB,11,FALSE)</f>
        <v>50.7</v>
      </c>
      <c r="P1179">
        <f>VLOOKUP($G1179,county_facts!$A:$BB,12,FALSE)</f>
        <v>65.7</v>
      </c>
      <c r="Q1179">
        <f>VLOOKUP($G1179,county_facts!$A:$BB,13,FALSE)</f>
        <v>8.6</v>
      </c>
      <c r="R1179">
        <f>VLOOKUP($G1179,county_facts!$A:$BB,14,FALSE)</f>
        <v>16.8</v>
      </c>
      <c r="S1179">
        <f>VLOOKUP($G1179,county_facts!$A:$BB,15,FALSE)</f>
        <v>0.4</v>
      </c>
      <c r="T1179">
        <f>VLOOKUP($G1179,county_facts!$A:$BB,16,FALSE)</f>
        <v>0</v>
      </c>
      <c r="U1179">
        <f>VLOOKUP($G1179,county_facts!$A:$BB,17,FALSE)</f>
        <v>8.5</v>
      </c>
      <c r="V1179">
        <f>VLOOKUP($G1179,county_facts!$A:$BB,18,FALSE)</f>
        <v>3.7</v>
      </c>
      <c r="W1179">
        <f>VLOOKUP($G1179,county_facts!$A:$BB,19,FALSE)</f>
        <v>63.5</v>
      </c>
      <c r="X1179">
        <f>VLOOKUP($G1179,county_facts!$A:$BB,20,FALSE)</f>
        <v>83.7</v>
      </c>
      <c r="Y1179">
        <f>VLOOKUP($G1179,county_facts!$A:$BB,21,FALSE)</f>
        <v>0.8</v>
      </c>
      <c r="Z1179">
        <f>VLOOKUP($G1179,county_facts!$A:$BB,22,FALSE)</f>
        <v>3.1</v>
      </c>
      <c r="AA1179">
        <f>VLOOKUP($G1179,county_facts!$A:$BB,23,FALSE)</f>
        <v>85.4</v>
      </c>
      <c r="AB1179">
        <f>VLOOKUP($G1179,county_facts!$A:$BB,24,FALSE)</f>
        <v>13.9</v>
      </c>
      <c r="AC1179">
        <f>VLOOKUP($G1179,county_facts!$A:$BB,25,FALSE)</f>
        <v>3379</v>
      </c>
      <c r="AD1179">
        <f>VLOOKUP($G1179,county_facts!$A:$BB,26,FALSE)</f>
        <v>26.6</v>
      </c>
      <c r="AE1179">
        <f>VLOOKUP($G1179,county_facts!$A:$BB,27,FALSE)</f>
        <v>17818</v>
      </c>
      <c r="AF1179">
        <f>VLOOKUP($G1179,county_facts!$A:$BB,28,FALSE)</f>
        <v>69.7</v>
      </c>
      <c r="AG1179">
        <f>VLOOKUP($G1179,county_facts!$A:$BB,29,FALSE)</f>
        <v>9</v>
      </c>
      <c r="AH1179">
        <f>VLOOKUP($G1179,county_facts!$A:$BB,30,FALSE)</f>
        <v>77100</v>
      </c>
      <c r="AI1179">
        <f>VLOOKUP($G1179,county_facts!$A:$BB,31,FALSE)</f>
        <v>15124</v>
      </c>
      <c r="AJ1179">
        <f>VLOOKUP($G1179,county_facts!$A:$BB,32,FALSE)</f>
        <v>2.5499999999999998</v>
      </c>
      <c r="AK1179">
        <f>VLOOKUP($G1179,county_facts!$A:$BB,33,FALSE)</f>
        <v>19753</v>
      </c>
      <c r="AL1179">
        <f>VLOOKUP($G1179,county_facts!$A:$BB,34,FALSE)</f>
        <v>39156</v>
      </c>
      <c r="AM1179">
        <f>VLOOKUP($G1179,county_facts!$A:$BB,35,FALSE)</f>
        <v>19.5</v>
      </c>
      <c r="AN1179">
        <f>VLOOKUP($G1179,county_facts!$A:$BB,36,FALSE)</f>
        <v>679</v>
      </c>
      <c r="AO1179">
        <f>VLOOKUP($G1179,county_facts!$A:$BB,37,FALSE)</f>
        <v>7669</v>
      </c>
      <c r="AP1179">
        <f>VLOOKUP($G1179,county_facts!$A:$BB,38,FALSE)</f>
        <v>5</v>
      </c>
      <c r="AQ1179">
        <f>VLOOKUP($G1179,county_facts!$A:$BB,39,FALSE)</f>
        <v>2228</v>
      </c>
      <c r="AR1179">
        <f>VLOOKUP($G1179,county_facts!$A:$BB,40,FALSE)</f>
        <v>2825</v>
      </c>
      <c r="AS1179">
        <f>VLOOKUP($G1179,county_facts!$A:$BB,41,FALSE)</f>
        <v>0</v>
      </c>
      <c r="AT1179">
        <f>VLOOKUP($G1179,county_facts!$A:$BB,42,FALSE)</f>
        <v>7.3</v>
      </c>
      <c r="AU1179">
        <f>VLOOKUP($G1179,county_facts!$A:$BB,43,FALSE)</f>
        <v>0</v>
      </c>
      <c r="AV1179">
        <f>VLOOKUP($G1179,county_facts!$A:$BB,44,FALSE)</f>
        <v>0</v>
      </c>
      <c r="AW1179">
        <f>VLOOKUP($G1179,county_facts!$A:$BB,45,FALSE)</f>
        <v>0</v>
      </c>
      <c r="AX1179">
        <f>VLOOKUP($G1179,county_facts!$A:$BB,46,FALSE)</f>
        <v>21</v>
      </c>
      <c r="AY1179">
        <f>VLOOKUP($G1179,county_facts!$A:$BB,47,FALSE)</f>
        <v>363172</v>
      </c>
      <c r="AZ1179">
        <f>VLOOKUP($G1179,county_facts!$A:$BB,48,FALSE)</f>
        <v>42087</v>
      </c>
      <c r="BA1179">
        <f>VLOOKUP($G1179,county_facts!$A:$BB,49,FALSE)</f>
        <v>329490</v>
      </c>
      <c r="BB1179">
        <f>VLOOKUP($G1179,county_facts!$A:$BB,50,FALSE)</f>
        <v>8391</v>
      </c>
      <c r="BC1179">
        <f>VLOOKUP($G1179,county_facts!$A:$BB,51,FALSE)</f>
        <v>29542</v>
      </c>
      <c r="BD1179">
        <f>VLOOKUP($G1179,county_facts!$A:$BB,52,FALSE)</f>
        <v>1</v>
      </c>
      <c r="BE1179">
        <f>VLOOKUP($G1179,county_facts!$A:$BB,53,FALSE)</f>
        <v>697.35</v>
      </c>
      <c r="BF1179">
        <f>VLOOKUP($G1179,county_facts!$A:$BB,54,FALSE)</f>
        <v>57.5</v>
      </c>
    </row>
    <row r="1180" spans="1:58" x14ac:dyDescent="0.3">
      <c r="A1180" t="s">
        <v>6</v>
      </c>
      <c r="B1180" t="s">
        <v>501</v>
      </c>
      <c r="C1180">
        <v>31381</v>
      </c>
      <c r="D1180" t="s">
        <v>481</v>
      </c>
      <c r="E1180">
        <v>52494</v>
      </c>
      <c r="F1180">
        <v>0.59780165399999996</v>
      </c>
      <c r="G1180">
        <v>40109</v>
      </c>
      <c r="H1180">
        <f>VLOOKUP($G1180,county_facts!$A:$BB,4,FALSE)</f>
        <v>766215</v>
      </c>
      <c r="I1180">
        <f>VLOOKUP($G1180,county_facts!$A:$BB,5,FALSE)</f>
        <v>718627</v>
      </c>
      <c r="J1180">
        <f>VLOOKUP($G1180,county_facts!$A:$BB,6,FALSE)</f>
        <v>6.6</v>
      </c>
      <c r="K1180">
        <f>VLOOKUP($G1180,county_facts!$A:$BB,7,FALSE)</f>
        <v>718633</v>
      </c>
      <c r="L1180">
        <f>VLOOKUP($G1180,county_facts!$A:$BB,8,FALSE)</f>
        <v>7.8</v>
      </c>
      <c r="M1180">
        <f>VLOOKUP($G1180,county_facts!$A:$BB,9,FALSE)</f>
        <v>25.6</v>
      </c>
      <c r="N1180">
        <f>VLOOKUP($G1180,county_facts!$A:$BB,10,FALSE)</f>
        <v>12.5</v>
      </c>
      <c r="O1180">
        <f>VLOOKUP($G1180,county_facts!$A:$BB,11,FALSE)</f>
        <v>51.1</v>
      </c>
      <c r="P1180">
        <f>VLOOKUP($G1180,county_facts!$A:$BB,12,FALSE)</f>
        <v>71.400000000000006</v>
      </c>
      <c r="Q1180">
        <f>VLOOKUP($G1180,county_facts!$A:$BB,13,FALSE)</f>
        <v>15.7</v>
      </c>
      <c r="R1180">
        <f>VLOOKUP($G1180,county_facts!$A:$BB,14,FALSE)</f>
        <v>4.2</v>
      </c>
      <c r="S1180">
        <f>VLOOKUP($G1180,county_facts!$A:$BB,15,FALSE)</f>
        <v>3.4</v>
      </c>
      <c r="T1180">
        <f>VLOOKUP($G1180,county_facts!$A:$BB,16,FALSE)</f>
        <v>0.1</v>
      </c>
      <c r="U1180">
        <f>VLOOKUP($G1180,county_facts!$A:$BB,17,FALSE)</f>
        <v>5.0999999999999996</v>
      </c>
      <c r="V1180">
        <f>VLOOKUP($G1180,county_facts!$A:$BB,18,FALSE)</f>
        <v>16.2</v>
      </c>
      <c r="W1180">
        <f>VLOOKUP($G1180,county_facts!$A:$BB,19,FALSE)</f>
        <v>57.7</v>
      </c>
      <c r="X1180">
        <f>VLOOKUP($G1180,county_facts!$A:$BB,20,FALSE)</f>
        <v>79.7</v>
      </c>
      <c r="Y1180">
        <f>VLOOKUP($G1180,county_facts!$A:$BB,21,FALSE)</f>
        <v>10.4</v>
      </c>
      <c r="Z1180">
        <f>VLOOKUP($G1180,county_facts!$A:$BB,22,FALSE)</f>
        <v>16.2</v>
      </c>
      <c r="AA1180">
        <f>VLOOKUP($G1180,county_facts!$A:$BB,23,FALSE)</f>
        <v>85.8</v>
      </c>
      <c r="AB1180">
        <f>VLOOKUP($G1180,county_facts!$A:$BB,24,FALSE)</f>
        <v>29.6</v>
      </c>
      <c r="AC1180">
        <f>VLOOKUP($G1180,county_facts!$A:$BB,25,FALSE)</f>
        <v>58256</v>
      </c>
      <c r="AD1180">
        <f>VLOOKUP($G1180,county_facts!$A:$BB,26,FALSE)</f>
        <v>20.2</v>
      </c>
      <c r="AE1180">
        <f>VLOOKUP($G1180,county_facts!$A:$BB,27,FALSE)</f>
        <v>330153</v>
      </c>
      <c r="AF1180">
        <f>VLOOKUP($G1180,county_facts!$A:$BB,28,FALSE)</f>
        <v>59.9</v>
      </c>
      <c r="AG1180">
        <f>VLOOKUP($G1180,county_facts!$A:$BB,29,FALSE)</f>
        <v>23.8</v>
      </c>
      <c r="AH1180">
        <f>VLOOKUP($G1180,county_facts!$A:$BB,30,FALSE)</f>
        <v>126500</v>
      </c>
      <c r="AI1180">
        <f>VLOOKUP($G1180,county_facts!$A:$BB,31,FALSE)</f>
        <v>285320</v>
      </c>
      <c r="AJ1180">
        <f>VLOOKUP($G1180,county_facts!$A:$BB,32,FALSE)</f>
        <v>2.52</v>
      </c>
      <c r="AK1180">
        <f>VLOOKUP($G1180,county_facts!$A:$BB,33,FALSE)</f>
        <v>26561</v>
      </c>
      <c r="AL1180">
        <f>VLOOKUP($G1180,county_facts!$A:$BB,34,FALSE)</f>
        <v>45215</v>
      </c>
      <c r="AM1180">
        <f>VLOOKUP($G1180,county_facts!$A:$BB,35,FALSE)</f>
        <v>18.5</v>
      </c>
      <c r="AN1180">
        <f>VLOOKUP($G1180,county_facts!$A:$BB,36,FALSE)</f>
        <v>22949</v>
      </c>
      <c r="AO1180">
        <f>VLOOKUP($G1180,county_facts!$A:$BB,37,FALSE)</f>
        <v>365176</v>
      </c>
      <c r="AP1180">
        <f>VLOOKUP($G1180,county_facts!$A:$BB,38,FALSE)</f>
        <v>2.9</v>
      </c>
      <c r="AQ1180">
        <f>VLOOKUP($G1180,county_facts!$A:$BB,39,FALSE)</f>
        <v>58063</v>
      </c>
      <c r="AR1180">
        <f>VLOOKUP($G1180,county_facts!$A:$BB,40,FALSE)</f>
        <v>72315</v>
      </c>
      <c r="AS1180">
        <f>VLOOKUP($G1180,county_facts!$A:$BB,41,FALSE)</f>
        <v>6.5</v>
      </c>
      <c r="AT1180">
        <f>VLOOKUP($G1180,county_facts!$A:$BB,42,FALSE)</f>
        <v>3.7</v>
      </c>
      <c r="AU1180">
        <f>VLOOKUP($G1180,county_facts!$A:$BB,43,FALSE)</f>
        <v>3.3</v>
      </c>
      <c r="AV1180">
        <f>VLOOKUP($G1180,county_facts!$A:$BB,44,FALSE)</f>
        <v>0</v>
      </c>
      <c r="AW1180">
        <f>VLOOKUP($G1180,county_facts!$A:$BB,45,FALSE)</f>
        <v>3.5</v>
      </c>
      <c r="AX1180">
        <f>VLOOKUP($G1180,county_facts!$A:$BB,46,FALSE)</f>
        <v>27.8</v>
      </c>
      <c r="AY1180">
        <f>VLOOKUP($G1180,county_facts!$A:$BB,47,FALSE)</f>
        <v>7039445</v>
      </c>
      <c r="AZ1180">
        <f>VLOOKUP($G1180,county_facts!$A:$BB,48,FALSE)</f>
        <v>27232349</v>
      </c>
      <c r="BA1180">
        <f>VLOOKUP($G1180,county_facts!$A:$BB,49,FALSE)</f>
        <v>10759969</v>
      </c>
      <c r="BB1180">
        <f>VLOOKUP($G1180,county_facts!$A:$BB,50,FALSE)</f>
        <v>15382</v>
      </c>
      <c r="BC1180">
        <f>VLOOKUP($G1180,county_facts!$A:$BB,51,FALSE)</f>
        <v>1500945</v>
      </c>
      <c r="BD1180">
        <f>VLOOKUP($G1180,county_facts!$A:$BB,52,FALSE)</f>
        <v>5510</v>
      </c>
      <c r="BE1180">
        <f>VLOOKUP($G1180,county_facts!$A:$BB,53,FALSE)</f>
        <v>708.82</v>
      </c>
      <c r="BF1180">
        <f>VLOOKUP($G1180,county_facts!$A:$BB,54,FALSE)</f>
        <v>1013.8</v>
      </c>
    </row>
    <row r="1181" spans="1:58" x14ac:dyDescent="0.3">
      <c r="A1181" t="s">
        <v>9</v>
      </c>
      <c r="B1181" t="s">
        <v>501</v>
      </c>
      <c r="C1181">
        <v>21113</v>
      </c>
      <c r="D1181" t="s">
        <v>481</v>
      </c>
      <c r="E1181">
        <v>52494</v>
      </c>
      <c r="F1181">
        <v>0.40219834599999998</v>
      </c>
      <c r="G1181">
        <v>40109</v>
      </c>
      <c r="H1181">
        <f>VLOOKUP($G1181,county_facts!$A:$BB,4,FALSE)</f>
        <v>766215</v>
      </c>
      <c r="I1181">
        <f>VLOOKUP($G1181,county_facts!$A:$BB,5,FALSE)</f>
        <v>718627</v>
      </c>
      <c r="J1181">
        <f>VLOOKUP($G1181,county_facts!$A:$BB,6,FALSE)</f>
        <v>6.6</v>
      </c>
      <c r="K1181">
        <f>VLOOKUP($G1181,county_facts!$A:$BB,7,FALSE)</f>
        <v>718633</v>
      </c>
      <c r="L1181">
        <f>VLOOKUP($G1181,county_facts!$A:$BB,8,FALSE)</f>
        <v>7.8</v>
      </c>
      <c r="M1181">
        <f>VLOOKUP($G1181,county_facts!$A:$BB,9,FALSE)</f>
        <v>25.6</v>
      </c>
      <c r="N1181">
        <f>VLOOKUP($G1181,county_facts!$A:$BB,10,FALSE)</f>
        <v>12.5</v>
      </c>
      <c r="O1181">
        <f>VLOOKUP($G1181,county_facts!$A:$BB,11,FALSE)</f>
        <v>51.1</v>
      </c>
      <c r="P1181">
        <f>VLOOKUP($G1181,county_facts!$A:$BB,12,FALSE)</f>
        <v>71.400000000000006</v>
      </c>
      <c r="Q1181">
        <f>VLOOKUP($G1181,county_facts!$A:$BB,13,FALSE)</f>
        <v>15.7</v>
      </c>
      <c r="R1181">
        <f>VLOOKUP($G1181,county_facts!$A:$BB,14,FALSE)</f>
        <v>4.2</v>
      </c>
      <c r="S1181">
        <f>VLOOKUP($G1181,county_facts!$A:$BB,15,FALSE)</f>
        <v>3.4</v>
      </c>
      <c r="T1181">
        <f>VLOOKUP($G1181,county_facts!$A:$BB,16,FALSE)</f>
        <v>0.1</v>
      </c>
      <c r="U1181">
        <f>VLOOKUP($G1181,county_facts!$A:$BB,17,FALSE)</f>
        <v>5.0999999999999996</v>
      </c>
      <c r="V1181">
        <f>VLOOKUP($G1181,county_facts!$A:$BB,18,FALSE)</f>
        <v>16.2</v>
      </c>
      <c r="W1181">
        <f>VLOOKUP($G1181,county_facts!$A:$BB,19,FALSE)</f>
        <v>57.7</v>
      </c>
      <c r="X1181">
        <f>VLOOKUP($G1181,county_facts!$A:$BB,20,FALSE)</f>
        <v>79.7</v>
      </c>
      <c r="Y1181">
        <f>VLOOKUP($G1181,county_facts!$A:$BB,21,FALSE)</f>
        <v>10.4</v>
      </c>
      <c r="Z1181">
        <f>VLOOKUP($G1181,county_facts!$A:$BB,22,FALSE)</f>
        <v>16.2</v>
      </c>
      <c r="AA1181">
        <f>VLOOKUP($G1181,county_facts!$A:$BB,23,FALSE)</f>
        <v>85.8</v>
      </c>
      <c r="AB1181">
        <f>VLOOKUP($G1181,county_facts!$A:$BB,24,FALSE)</f>
        <v>29.6</v>
      </c>
      <c r="AC1181">
        <f>VLOOKUP($G1181,county_facts!$A:$BB,25,FALSE)</f>
        <v>58256</v>
      </c>
      <c r="AD1181">
        <f>VLOOKUP($G1181,county_facts!$A:$BB,26,FALSE)</f>
        <v>20.2</v>
      </c>
      <c r="AE1181">
        <f>VLOOKUP($G1181,county_facts!$A:$BB,27,FALSE)</f>
        <v>330153</v>
      </c>
      <c r="AF1181">
        <f>VLOOKUP($G1181,county_facts!$A:$BB,28,FALSE)</f>
        <v>59.9</v>
      </c>
      <c r="AG1181">
        <f>VLOOKUP($G1181,county_facts!$A:$BB,29,FALSE)</f>
        <v>23.8</v>
      </c>
      <c r="AH1181">
        <f>VLOOKUP($G1181,county_facts!$A:$BB,30,FALSE)</f>
        <v>126500</v>
      </c>
      <c r="AI1181">
        <f>VLOOKUP($G1181,county_facts!$A:$BB,31,FALSE)</f>
        <v>285320</v>
      </c>
      <c r="AJ1181">
        <f>VLOOKUP($G1181,county_facts!$A:$BB,32,FALSE)</f>
        <v>2.52</v>
      </c>
      <c r="AK1181">
        <f>VLOOKUP($G1181,county_facts!$A:$BB,33,FALSE)</f>
        <v>26561</v>
      </c>
      <c r="AL1181">
        <f>VLOOKUP($G1181,county_facts!$A:$BB,34,FALSE)</f>
        <v>45215</v>
      </c>
      <c r="AM1181">
        <f>VLOOKUP($G1181,county_facts!$A:$BB,35,FALSE)</f>
        <v>18.5</v>
      </c>
      <c r="AN1181">
        <f>VLOOKUP($G1181,county_facts!$A:$BB,36,FALSE)</f>
        <v>22949</v>
      </c>
      <c r="AO1181">
        <f>VLOOKUP($G1181,county_facts!$A:$BB,37,FALSE)</f>
        <v>365176</v>
      </c>
      <c r="AP1181">
        <f>VLOOKUP($G1181,county_facts!$A:$BB,38,FALSE)</f>
        <v>2.9</v>
      </c>
      <c r="AQ1181">
        <f>VLOOKUP($G1181,county_facts!$A:$BB,39,FALSE)</f>
        <v>58063</v>
      </c>
      <c r="AR1181">
        <f>VLOOKUP($G1181,county_facts!$A:$BB,40,FALSE)</f>
        <v>72315</v>
      </c>
      <c r="AS1181">
        <f>VLOOKUP($G1181,county_facts!$A:$BB,41,FALSE)</f>
        <v>6.5</v>
      </c>
      <c r="AT1181">
        <f>VLOOKUP($G1181,county_facts!$A:$BB,42,FALSE)</f>
        <v>3.7</v>
      </c>
      <c r="AU1181">
        <f>VLOOKUP($G1181,county_facts!$A:$BB,43,FALSE)</f>
        <v>3.3</v>
      </c>
      <c r="AV1181">
        <f>VLOOKUP($G1181,county_facts!$A:$BB,44,FALSE)</f>
        <v>0</v>
      </c>
      <c r="AW1181">
        <f>VLOOKUP($G1181,county_facts!$A:$BB,45,FALSE)</f>
        <v>3.5</v>
      </c>
      <c r="AX1181">
        <f>VLOOKUP($G1181,county_facts!$A:$BB,46,FALSE)</f>
        <v>27.8</v>
      </c>
      <c r="AY1181">
        <f>VLOOKUP($G1181,county_facts!$A:$BB,47,FALSE)</f>
        <v>7039445</v>
      </c>
      <c r="AZ1181">
        <f>VLOOKUP($G1181,county_facts!$A:$BB,48,FALSE)</f>
        <v>27232349</v>
      </c>
      <c r="BA1181">
        <f>VLOOKUP($G1181,county_facts!$A:$BB,49,FALSE)</f>
        <v>10759969</v>
      </c>
      <c r="BB1181">
        <f>VLOOKUP($G1181,county_facts!$A:$BB,50,FALSE)</f>
        <v>15382</v>
      </c>
      <c r="BC1181">
        <f>VLOOKUP($G1181,county_facts!$A:$BB,51,FALSE)</f>
        <v>1500945</v>
      </c>
      <c r="BD1181">
        <f>VLOOKUP($G1181,county_facts!$A:$BB,52,FALSE)</f>
        <v>5510</v>
      </c>
      <c r="BE1181">
        <f>VLOOKUP($G1181,county_facts!$A:$BB,53,FALSE)</f>
        <v>708.82</v>
      </c>
      <c r="BF1181">
        <f>VLOOKUP($G1181,county_facts!$A:$BB,54,FALSE)</f>
        <v>1013.8</v>
      </c>
    </row>
    <row r="1182" spans="1:58" x14ac:dyDescent="0.3">
      <c r="A1182" t="s">
        <v>6</v>
      </c>
      <c r="B1182" t="s">
        <v>502</v>
      </c>
      <c r="C1182">
        <v>277</v>
      </c>
      <c r="D1182" t="s">
        <v>481</v>
      </c>
      <c r="E1182">
        <v>397</v>
      </c>
      <c r="F1182">
        <v>0.69773299700000002</v>
      </c>
      <c r="G1182">
        <v>40107</v>
      </c>
      <c r="H1182">
        <f>VLOOKUP($G1182,county_facts!$A:$BB,4,FALSE)</f>
        <v>12186</v>
      </c>
      <c r="I1182">
        <f>VLOOKUP($G1182,county_facts!$A:$BB,5,FALSE)</f>
        <v>12191</v>
      </c>
      <c r="J1182">
        <f>VLOOKUP($G1182,county_facts!$A:$BB,6,FALSE)</f>
        <v>0</v>
      </c>
      <c r="K1182">
        <f>VLOOKUP($G1182,county_facts!$A:$BB,7,FALSE)</f>
        <v>12191</v>
      </c>
      <c r="L1182">
        <f>VLOOKUP($G1182,county_facts!$A:$BB,8,FALSE)</f>
        <v>6.8</v>
      </c>
      <c r="M1182">
        <f>VLOOKUP($G1182,county_facts!$A:$BB,9,FALSE)</f>
        <v>23.5</v>
      </c>
      <c r="N1182">
        <f>VLOOKUP($G1182,county_facts!$A:$BB,10,FALSE)</f>
        <v>17</v>
      </c>
      <c r="O1182">
        <f>VLOOKUP($G1182,county_facts!$A:$BB,11,FALSE)</f>
        <v>46.6</v>
      </c>
      <c r="P1182">
        <f>VLOOKUP($G1182,county_facts!$A:$BB,12,FALSE)</f>
        <v>64.2</v>
      </c>
      <c r="Q1182">
        <f>VLOOKUP($G1182,county_facts!$A:$BB,13,FALSE)</f>
        <v>8</v>
      </c>
      <c r="R1182">
        <f>VLOOKUP($G1182,county_facts!$A:$BB,14,FALSE)</f>
        <v>20.5</v>
      </c>
      <c r="S1182">
        <f>VLOOKUP($G1182,county_facts!$A:$BB,15,FALSE)</f>
        <v>0.2</v>
      </c>
      <c r="T1182">
        <f>VLOOKUP($G1182,county_facts!$A:$BB,16,FALSE)</f>
        <v>0.2</v>
      </c>
      <c r="U1182">
        <f>VLOOKUP($G1182,county_facts!$A:$BB,17,FALSE)</f>
        <v>6.9</v>
      </c>
      <c r="V1182">
        <f>VLOOKUP($G1182,county_facts!$A:$BB,18,FALSE)</f>
        <v>4</v>
      </c>
      <c r="W1182">
        <f>VLOOKUP($G1182,county_facts!$A:$BB,19,FALSE)</f>
        <v>61.8</v>
      </c>
      <c r="X1182">
        <f>VLOOKUP($G1182,county_facts!$A:$BB,20,FALSE)</f>
        <v>86.3</v>
      </c>
      <c r="Y1182">
        <f>VLOOKUP($G1182,county_facts!$A:$BB,21,FALSE)</f>
        <v>1.3</v>
      </c>
      <c r="Z1182">
        <f>VLOOKUP($G1182,county_facts!$A:$BB,22,FALSE)</f>
        <v>6.2</v>
      </c>
      <c r="AA1182">
        <f>VLOOKUP($G1182,county_facts!$A:$BB,23,FALSE)</f>
        <v>80.099999999999994</v>
      </c>
      <c r="AB1182">
        <f>VLOOKUP($G1182,county_facts!$A:$BB,24,FALSE)</f>
        <v>11.1</v>
      </c>
      <c r="AC1182">
        <f>VLOOKUP($G1182,county_facts!$A:$BB,25,FALSE)</f>
        <v>1127</v>
      </c>
      <c r="AD1182">
        <f>VLOOKUP($G1182,county_facts!$A:$BB,26,FALSE)</f>
        <v>26.6</v>
      </c>
      <c r="AE1182">
        <f>VLOOKUP($G1182,county_facts!$A:$BB,27,FALSE)</f>
        <v>5300</v>
      </c>
      <c r="AF1182">
        <f>VLOOKUP($G1182,county_facts!$A:$BB,28,FALSE)</f>
        <v>73.599999999999994</v>
      </c>
      <c r="AG1182">
        <f>VLOOKUP($G1182,county_facts!$A:$BB,29,FALSE)</f>
        <v>6.2</v>
      </c>
      <c r="AH1182">
        <f>VLOOKUP($G1182,county_facts!$A:$BB,30,FALSE)</f>
        <v>69300</v>
      </c>
      <c r="AI1182">
        <f>VLOOKUP($G1182,county_facts!$A:$BB,31,FALSE)</f>
        <v>4246</v>
      </c>
      <c r="AJ1182">
        <f>VLOOKUP($G1182,county_facts!$A:$BB,32,FALSE)</f>
        <v>2.59</v>
      </c>
      <c r="AK1182">
        <f>VLOOKUP($G1182,county_facts!$A:$BB,33,FALSE)</f>
        <v>16528</v>
      </c>
      <c r="AL1182">
        <f>VLOOKUP($G1182,county_facts!$A:$BB,34,FALSE)</f>
        <v>35170</v>
      </c>
      <c r="AM1182">
        <f>VLOOKUP($G1182,county_facts!$A:$BB,35,FALSE)</f>
        <v>28.4</v>
      </c>
      <c r="AN1182">
        <f>VLOOKUP($G1182,county_facts!$A:$BB,36,FALSE)</f>
        <v>165</v>
      </c>
      <c r="AO1182">
        <f>VLOOKUP($G1182,county_facts!$A:$BB,37,FALSE)</f>
        <v>2260</v>
      </c>
      <c r="AP1182">
        <f>VLOOKUP($G1182,county_facts!$A:$BB,38,FALSE)</f>
        <v>33.200000000000003</v>
      </c>
      <c r="AQ1182">
        <f>VLOOKUP($G1182,county_facts!$A:$BB,39,FALSE)</f>
        <v>711</v>
      </c>
      <c r="AR1182">
        <f>VLOOKUP($G1182,county_facts!$A:$BB,40,FALSE)</f>
        <v>634</v>
      </c>
      <c r="AS1182">
        <f>VLOOKUP($G1182,county_facts!$A:$BB,41,FALSE)</f>
        <v>0</v>
      </c>
      <c r="AT1182">
        <f>VLOOKUP($G1182,county_facts!$A:$BB,42,FALSE)</f>
        <v>26</v>
      </c>
      <c r="AU1182">
        <f>VLOOKUP($G1182,county_facts!$A:$BB,43,FALSE)</f>
        <v>0</v>
      </c>
      <c r="AV1182">
        <f>VLOOKUP($G1182,county_facts!$A:$BB,44,FALSE)</f>
        <v>0</v>
      </c>
      <c r="AW1182">
        <f>VLOOKUP($G1182,county_facts!$A:$BB,45,FALSE)</f>
        <v>0</v>
      </c>
      <c r="AX1182">
        <f>VLOOKUP($G1182,county_facts!$A:$BB,46,FALSE)</f>
        <v>0</v>
      </c>
      <c r="AY1182">
        <f>VLOOKUP($G1182,county_facts!$A:$BB,47,FALSE)</f>
        <v>0</v>
      </c>
      <c r="AZ1182">
        <f>VLOOKUP($G1182,county_facts!$A:$BB,48,FALSE)</f>
        <v>2778</v>
      </c>
      <c r="BA1182">
        <f>VLOOKUP($G1182,county_facts!$A:$BB,49,FALSE)</f>
        <v>64583</v>
      </c>
      <c r="BB1182">
        <f>VLOOKUP($G1182,county_facts!$A:$BB,50,FALSE)</f>
        <v>5774</v>
      </c>
      <c r="BC1182">
        <f>VLOOKUP($G1182,county_facts!$A:$BB,51,FALSE)</f>
        <v>2273</v>
      </c>
      <c r="BD1182">
        <f>VLOOKUP($G1182,county_facts!$A:$BB,52,FALSE)</f>
        <v>0</v>
      </c>
      <c r="BE1182">
        <f>VLOOKUP($G1182,county_facts!$A:$BB,53,FALSE)</f>
        <v>618.57000000000005</v>
      </c>
      <c r="BF1182">
        <f>VLOOKUP($G1182,county_facts!$A:$BB,54,FALSE)</f>
        <v>19.7</v>
      </c>
    </row>
    <row r="1183" spans="1:58" x14ac:dyDescent="0.3">
      <c r="A1183" t="s">
        <v>9</v>
      </c>
      <c r="B1183" t="s">
        <v>502</v>
      </c>
      <c r="C1183">
        <v>120</v>
      </c>
      <c r="D1183" t="s">
        <v>481</v>
      </c>
      <c r="E1183">
        <v>397</v>
      </c>
      <c r="F1183">
        <v>0.30226700299999998</v>
      </c>
      <c r="G1183">
        <v>40107</v>
      </c>
      <c r="H1183">
        <f>VLOOKUP($G1183,county_facts!$A:$BB,4,FALSE)</f>
        <v>12186</v>
      </c>
      <c r="I1183">
        <f>VLOOKUP($G1183,county_facts!$A:$BB,5,FALSE)</f>
        <v>12191</v>
      </c>
      <c r="J1183">
        <f>VLOOKUP($G1183,county_facts!$A:$BB,6,FALSE)</f>
        <v>0</v>
      </c>
      <c r="K1183">
        <f>VLOOKUP($G1183,county_facts!$A:$BB,7,FALSE)</f>
        <v>12191</v>
      </c>
      <c r="L1183">
        <f>VLOOKUP($G1183,county_facts!$A:$BB,8,FALSE)</f>
        <v>6.8</v>
      </c>
      <c r="M1183">
        <f>VLOOKUP($G1183,county_facts!$A:$BB,9,FALSE)</f>
        <v>23.5</v>
      </c>
      <c r="N1183">
        <f>VLOOKUP($G1183,county_facts!$A:$BB,10,FALSE)</f>
        <v>17</v>
      </c>
      <c r="O1183">
        <f>VLOOKUP($G1183,county_facts!$A:$BB,11,FALSE)</f>
        <v>46.6</v>
      </c>
      <c r="P1183">
        <f>VLOOKUP($G1183,county_facts!$A:$BB,12,FALSE)</f>
        <v>64.2</v>
      </c>
      <c r="Q1183">
        <f>VLOOKUP($G1183,county_facts!$A:$BB,13,FALSE)</f>
        <v>8</v>
      </c>
      <c r="R1183">
        <f>VLOOKUP($G1183,county_facts!$A:$BB,14,FALSE)</f>
        <v>20.5</v>
      </c>
      <c r="S1183">
        <f>VLOOKUP($G1183,county_facts!$A:$BB,15,FALSE)</f>
        <v>0.2</v>
      </c>
      <c r="T1183">
        <f>VLOOKUP($G1183,county_facts!$A:$BB,16,FALSE)</f>
        <v>0.2</v>
      </c>
      <c r="U1183">
        <f>VLOOKUP($G1183,county_facts!$A:$BB,17,FALSE)</f>
        <v>6.9</v>
      </c>
      <c r="V1183">
        <f>VLOOKUP($G1183,county_facts!$A:$BB,18,FALSE)</f>
        <v>4</v>
      </c>
      <c r="W1183">
        <f>VLOOKUP($G1183,county_facts!$A:$BB,19,FALSE)</f>
        <v>61.8</v>
      </c>
      <c r="X1183">
        <f>VLOOKUP($G1183,county_facts!$A:$BB,20,FALSE)</f>
        <v>86.3</v>
      </c>
      <c r="Y1183">
        <f>VLOOKUP($G1183,county_facts!$A:$BB,21,FALSE)</f>
        <v>1.3</v>
      </c>
      <c r="Z1183">
        <f>VLOOKUP($G1183,county_facts!$A:$BB,22,FALSE)</f>
        <v>6.2</v>
      </c>
      <c r="AA1183">
        <f>VLOOKUP($G1183,county_facts!$A:$BB,23,FALSE)</f>
        <v>80.099999999999994</v>
      </c>
      <c r="AB1183">
        <f>VLOOKUP($G1183,county_facts!$A:$BB,24,FALSE)</f>
        <v>11.1</v>
      </c>
      <c r="AC1183">
        <f>VLOOKUP($G1183,county_facts!$A:$BB,25,FALSE)</f>
        <v>1127</v>
      </c>
      <c r="AD1183">
        <f>VLOOKUP($G1183,county_facts!$A:$BB,26,FALSE)</f>
        <v>26.6</v>
      </c>
      <c r="AE1183">
        <f>VLOOKUP($G1183,county_facts!$A:$BB,27,FALSE)</f>
        <v>5300</v>
      </c>
      <c r="AF1183">
        <f>VLOOKUP($G1183,county_facts!$A:$BB,28,FALSE)</f>
        <v>73.599999999999994</v>
      </c>
      <c r="AG1183">
        <f>VLOOKUP($G1183,county_facts!$A:$BB,29,FALSE)</f>
        <v>6.2</v>
      </c>
      <c r="AH1183">
        <f>VLOOKUP($G1183,county_facts!$A:$BB,30,FALSE)</f>
        <v>69300</v>
      </c>
      <c r="AI1183">
        <f>VLOOKUP($G1183,county_facts!$A:$BB,31,FALSE)</f>
        <v>4246</v>
      </c>
      <c r="AJ1183">
        <f>VLOOKUP($G1183,county_facts!$A:$BB,32,FALSE)</f>
        <v>2.59</v>
      </c>
      <c r="AK1183">
        <f>VLOOKUP($G1183,county_facts!$A:$BB,33,FALSE)</f>
        <v>16528</v>
      </c>
      <c r="AL1183">
        <f>VLOOKUP($G1183,county_facts!$A:$BB,34,FALSE)</f>
        <v>35170</v>
      </c>
      <c r="AM1183">
        <f>VLOOKUP($G1183,county_facts!$A:$BB,35,FALSE)</f>
        <v>28.4</v>
      </c>
      <c r="AN1183">
        <f>VLOOKUP($G1183,county_facts!$A:$BB,36,FALSE)</f>
        <v>165</v>
      </c>
      <c r="AO1183">
        <f>VLOOKUP($G1183,county_facts!$A:$BB,37,FALSE)</f>
        <v>2260</v>
      </c>
      <c r="AP1183">
        <f>VLOOKUP($G1183,county_facts!$A:$BB,38,FALSE)</f>
        <v>33.200000000000003</v>
      </c>
      <c r="AQ1183">
        <f>VLOOKUP($G1183,county_facts!$A:$BB,39,FALSE)</f>
        <v>711</v>
      </c>
      <c r="AR1183">
        <f>VLOOKUP($G1183,county_facts!$A:$BB,40,FALSE)</f>
        <v>634</v>
      </c>
      <c r="AS1183">
        <f>VLOOKUP($G1183,county_facts!$A:$BB,41,FALSE)</f>
        <v>0</v>
      </c>
      <c r="AT1183">
        <f>VLOOKUP($G1183,county_facts!$A:$BB,42,FALSE)</f>
        <v>26</v>
      </c>
      <c r="AU1183">
        <f>VLOOKUP($G1183,county_facts!$A:$BB,43,FALSE)</f>
        <v>0</v>
      </c>
      <c r="AV1183">
        <f>VLOOKUP($G1183,county_facts!$A:$BB,44,FALSE)</f>
        <v>0</v>
      </c>
      <c r="AW1183">
        <f>VLOOKUP($G1183,county_facts!$A:$BB,45,FALSE)</f>
        <v>0</v>
      </c>
      <c r="AX1183">
        <f>VLOOKUP($G1183,county_facts!$A:$BB,46,FALSE)</f>
        <v>0</v>
      </c>
      <c r="AY1183">
        <f>VLOOKUP($G1183,county_facts!$A:$BB,47,FALSE)</f>
        <v>0</v>
      </c>
      <c r="AZ1183">
        <f>VLOOKUP($G1183,county_facts!$A:$BB,48,FALSE)</f>
        <v>2778</v>
      </c>
      <c r="BA1183">
        <f>VLOOKUP($G1183,county_facts!$A:$BB,49,FALSE)</f>
        <v>64583</v>
      </c>
      <c r="BB1183">
        <f>VLOOKUP($G1183,county_facts!$A:$BB,50,FALSE)</f>
        <v>5774</v>
      </c>
      <c r="BC1183">
        <f>VLOOKUP($G1183,county_facts!$A:$BB,51,FALSE)</f>
        <v>2273</v>
      </c>
      <c r="BD1183">
        <f>VLOOKUP($G1183,county_facts!$A:$BB,52,FALSE)</f>
        <v>0</v>
      </c>
      <c r="BE1183">
        <f>VLOOKUP($G1183,county_facts!$A:$BB,53,FALSE)</f>
        <v>618.57000000000005</v>
      </c>
      <c r="BF1183">
        <f>VLOOKUP($G1183,county_facts!$A:$BB,54,FALSE)</f>
        <v>19.7</v>
      </c>
    </row>
    <row r="1184" spans="1:58" x14ac:dyDescent="0.3">
      <c r="A1184" t="s">
        <v>6</v>
      </c>
      <c r="B1184" t="s">
        <v>503</v>
      </c>
      <c r="C1184">
        <v>218</v>
      </c>
      <c r="D1184" t="s">
        <v>481</v>
      </c>
      <c r="E1184">
        <v>322</v>
      </c>
      <c r="F1184">
        <v>0.67701863399999995</v>
      </c>
      <c r="G1184">
        <v>40105</v>
      </c>
      <c r="H1184">
        <f>VLOOKUP($G1184,county_facts!$A:$BB,4,FALSE)</f>
        <v>10524</v>
      </c>
      <c r="I1184">
        <f>VLOOKUP($G1184,county_facts!$A:$BB,5,FALSE)</f>
        <v>10536</v>
      </c>
      <c r="J1184">
        <f>VLOOKUP($G1184,county_facts!$A:$BB,6,FALSE)</f>
        <v>-0.1</v>
      </c>
      <c r="K1184">
        <f>VLOOKUP($G1184,county_facts!$A:$BB,7,FALSE)</f>
        <v>10536</v>
      </c>
      <c r="L1184">
        <f>VLOOKUP($G1184,county_facts!$A:$BB,8,FALSE)</f>
        <v>5.9</v>
      </c>
      <c r="M1184">
        <f>VLOOKUP($G1184,county_facts!$A:$BB,9,FALSE)</f>
        <v>23.4</v>
      </c>
      <c r="N1184">
        <f>VLOOKUP($G1184,county_facts!$A:$BB,10,FALSE)</f>
        <v>18.899999999999999</v>
      </c>
      <c r="O1184">
        <f>VLOOKUP($G1184,county_facts!$A:$BB,11,FALSE)</f>
        <v>50.8</v>
      </c>
      <c r="P1184">
        <f>VLOOKUP($G1184,county_facts!$A:$BB,12,FALSE)</f>
        <v>69.2</v>
      </c>
      <c r="Q1184">
        <f>VLOOKUP($G1184,county_facts!$A:$BB,13,FALSE)</f>
        <v>2.2999999999999998</v>
      </c>
      <c r="R1184">
        <f>VLOOKUP($G1184,county_facts!$A:$BB,14,FALSE)</f>
        <v>19.100000000000001</v>
      </c>
      <c r="S1184">
        <f>VLOOKUP($G1184,county_facts!$A:$BB,15,FALSE)</f>
        <v>0.1</v>
      </c>
      <c r="T1184">
        <f>VLOOKUP($G1184,county_facts!$A:$BB,16,FALSE)</f>
        <v>0</v>
      </c>
      <c r="U1184">
        <f>VLOOKUP($G1184,county_facts!$A:$BB,17,FALSE)</f>
        <v>9.3000000000000007</v>
      </c>
      <c r="V1184">
        <f>VLOOKUP($G1184,county_facts!$A:$BB,18,FALSE)</f>
        <v>2.7</v>
      </c>
      <c r="W1184">
        <f>VLOOKUP($G1184,county_facts!$A:$BB,19,FALSE)</f>
        <v>67.3</v>
      </c>
      <c r="X1184">
        <f>VLOOKUP($G1184,county_facts!$A:$BB,20,FALSE)</f>
        <v>85.3</v>
      </c>
      <c r="Y1184">
        <f>VLOOKUP($G1184,county_facts!$A:$BB,21,FALSE)</f>
        <v>0.8</v>
      </c>
      <c r="Z1184">
        <f>VLOOKUP($G1184,county_facts!$A:$BB,22,FALSE)</f>
        <v>1.4</v>
      </c>
      <c r="AA1184">
        <f>VLOOKUP($G1184,county_facts!$A:$BB,23,FALSE)</f>
        <v>84.2</v>
      </c>
      <c r="AB1184">
        <f>VLOOKUP($G1184,county_facts!$A:$BB,24,FALSE)</f>
        <v>13.8</v>
      </c>
      <c r="AC1184">
        <f>VLOOKUP($G1184,county_facts!$A:$BB,25,FALSE)</f>
        <v>928</v>
      </c>
      <c r="AD1184">
        <f>VLOOKUP($G1184,county_facts!$A:$BB,26,FALSE)</f>
        <v>23.5</v>
      </c>
      <c r="AE1184">
        <f>VLOOKUP($G1184,county_facts!$A:$BB,27,FALSE)</f>
        <v>4818</v>
      </c>
      <c r="AF1184">
        <f>VLOOKUP($G1184,county_facts!$A:$BB,28,FALSE)</f>
        <v>81.2</v>
      </c>
      <c r="AG1184">
        <f>VLOOKUP($G1184,county_facts!$A:$BB,29,FALSE)</f>
        <v>5.8</v>
      </c>
      <c r="AH1184">
        <f>VLOOKUP($G1184,county_facts!$A:$BB,30,FALSE)</f>
        <v>74300</v>
      </c>
      <c r="AI1184">
        <f>VLOOKUP($G1184,county_facts!$A:$BB,31,FALSE)</f>
        <v>4050</v>
      </c>
      <c r="AJ1184">
        <f>VLOOKUP($G1184,county_facts!$A:$BB,32,FALSE)</f>
        <v>2.56</v>
      </c>
      <c r="AK1184">
        <f>VLOOKUP($G1184,county_facts!$A:$BB,33,FALSE)</f>
        <v>19256</v>
      </c>
      <c r="AL1184">
        <f>VLOOKUP($G1184,county_facts!$A:$BB,34,FALSE)</f>
        <v>39430</v>
      </c>
      <c r="AM1184">
        <f>VLOOKUP($G1184,county_facts!$A:$BB,35,FALSE)</f>
        <v>16.600000000000001</v>
      </c>
      <c r="AN1184">
        <f>VLOOKUP($G1184,county_facts!$A:$BB,36,FALSE)</f>
        <v>160</v>
      </c>
      <c r="AO1184">
        <f>VLOOKUP($G1184,county_facts!$A:$BB,37,FALSE)</f>
        <v>1359</v>
      </c>
      <c r="AP1184">
        <f>VLOOKUP($G1184,county_facts!$A:$BB,38,FALSE)</f>
        <v>3</v>
      </c>
      <c r="AQ1184">
        <f>VLOOKUP($G1184,county_facts!$A:$BB,39,FALSE)</f>
        <v>684</v>
      </c>
      <c r="AR1184">
        <f>VLOOKUP($G1184,county_facts!$A:$BB,40,FALSE)</f>
        <v>1067</v>
      </c>
      <c r="AS1184">
        <f>VLOOKUP($G1184,county_facts!$A:$BB,41,FALSE)</f>
        <v>0</v>
      </c>
      <c r="AT1184">
        <f>VLOOKUP($G1184,county_facts!$A:$BB,42,FALSE)</f>
        <v>0</v>
      </c>
      <c r="AU1184">
        <f>VLOOKUP($G1184,county_facts!$A:$BB,43,FALSE)</f>
        <v>0</v>
      </c>
      <c r="AV1184">
        <f>VLOOKUP($G1184,county_facts!$A:$BB,44,FALSE)</f>
        <v>0</v>
      </c>
      <c r="AW1184">
        <f>VLOOKUP($G1184,county_facts!$A:$BB,45,FALSE)</f>
        <v>0</v>
      </c>
      <c r="AX1184">
        <f>VLOOKUP($G1184,county_facts!$A:$BB,46,FALSE)</f>
        <v>0</v>
      </c>
      <c r="AY1184">
        <f>VLOOKUP($G1184,county_facts!$A:$BB,47,FALSE)</f>
        <v>0</v>
      </c>
      <c r="AZ1184">
        <f>VLOOKUP($G1184,county_facts!$A:$BB,48,FALSE)</f>
        <v>16263</v>
      </c>
      <c r="BA1184">
        <f>VLOOKUP($G1184,county_facts!$A:$BB,49,FALSE)</f>
        <v>24900</v>
      </c>
      <c r="BB1184">
        <f>VLOOKUP($G1184,county_facts!$A:$BB,50,FALSE)</f>
        <v>2325</v>
      </c>
      <c r="BC1184">
        <f>VLOOKUP($G1184,county_facts!$A:$BB,51,FALSE)</f>
        <v>3954</v>
      </c>
      <c r="BD1184">
        <f>VLOOKUP($G1184,county_facts!$A:$BB,52,FALSE)</f>
        <v>12</v>
      </c>
      <c r="BE1184">
        <f>VLOOKUP($G1184,county_facts!$A:$BB,53,FALSE)</f>
        <v>565.78</v>
      </c>
      <c r="BF1184">
        <f>VLOOKUP($G1184,county_facts!$A:$BB,54,FALSE)</f>
        <v>18.600000000000001</v>
      </c>
    </row>
    <row r="1185" spans="1:58" x14ac:dyDescent="0.3">
      <c r="A1185" t="s">
        <v>9</v>
      </c>
      <c r="B1185" t="s">
        <v>503</v>
      </c>
      <c r="C1185">
        <v>104</v>
      </c>
      <c r="D1185" t="s">
        <v>481</v>
      </c>
      <c r="E1185">
        <v>322</v>
      </c>
      <c r="F1185">
        <v>0.32298136599999999</v>
      </c>
      <c r="G1185">
        <v>40105</v>
      </c>
      <c r="H1185">
        <f>VLOOKUP($G1185,county_facts!$A:$BB,4,FALSE)</f>
        <v>10524</v>
      </c>
      <c r="I1185">
        <f>VLOOKUP($G1185,county_facts!$A:$BB,5,FALSE)</f>
        <v>10536</v>
      </c>
      <c r="J1185">
        <f>VLOOKUP($G1185,county_facts!$A:$BB,6,FALSE)</f>
        <v>-0.1</v>
      </c>
      <c r="K1185">
        <f>VLOOKUP($G1185,county_facts!$A:$BB,7,FALSE)</f>
        <v>10536</v>
      </c>
      <c r="L1185">
        <f>VLOOKUP($G1185,county_facts!$A:$BB,8,FALSE)</f>
        <v>5.9</v>
      </c>
      <c r="M1185">
        <f>VLOOKUP($G1185,county_facts!$A:$BB,9,FALSE)</f>
        <v>23.4</v>
      </c>
      <c r="N1185">
        <f>VLOOKUP($G1185,county_facts!$A:$BB,10,FALSE)</f>
        <v>18.899999999999999</v>
      </c>
      <c r="O1185">
        <f>VLOOKUP($G1185,county_facts!$A:$BB,11,FALSE)</f>
        <v>50.8</v>
      </c>
      <c r="P1185">
        <f>VLOOKUP($G1185,county_facts!$A:$BB,12,FALSE)</f>
        <v>69.2</v>
      </c>
      <c r="Q1185">
        <f>VLOOKUP($G1185,county_facts!$A:$BB,13,FALSE)</f>
        <v>2.2999999999999998</v>
      </c>
      <c r="R1185">
        <f>VLOOKUP($G1185,county_facts!$A:$BB,14,FALSE)</f>
        <v>19.100000000000001</v>
      </c>
      <c r="S1185">
        <f>VLOOKUP($G1185,county_facts!$A:$BB,15,FALSE)</f>
        <v>0.1</v>
      </c>
      <c r="T1185">
        <f>VLOOKUP($G1185,county_facts!$A:$BB,16,FALSE)</f>
        <v>0</v>
      </c>
      <c r="U1185">
        <f>VLOOKUP($G1185,county_facts!$A:$BB,17,FALSE)</f>
        <v>9.3000000000000007</v>
      </c>
      <c r="V1185">
        <f>VLOOKUP($G1185,county_facts!$A:$BB,18,FALSE)</f>
        <v>2.7</v>
      </c>
      <c r="W1185">
        <f>VLOOKUP($G1185,county_facts!$A:$BB,19,FALSE)</f>
        <v>67.3</v>
      </c>
      <c r="X1185">
        <f>VLOOKUP($G1185,county_facts!$A:$BB,20,FALSE)</f>
        <v>85.3</v>
      </c>
      <c r="Y1185">
        <f>VLOOKUP($G1185,county_facts!$A:$BB,21,FALSE)</f>
        <v>0.8</v>
      </c>
      <c r="Z1185">
        <f>VLOOKUP($G1185,county_facts!$A:$BB,22,FALSE)</f>
        <v>1.4</v>
      </c>
      <c r="AA1185">
        <f>VLOOKUP($G1185,county_facts!$A:$BB,23,FALSE)</f>
        <v>84.2</v>
      </c>
      <c r="AB1185">
        <f>VLOOKUP($G1185,county_facts!$A:$BB,24,FALSE)</f>
        <v>13.8</v>
      </c>
      <c r="AC1185">
        <f>VLOOKUP($G1185,county_facts!$A:$BB,25,FALSE)</f>
        <v>928</v>
      </c>
      <c r="AD1185">
        <f>VLOOKUP($G1185,county_facts!$A:$BB,26,FALSE)</f>
        <v>23.5</v>
      </c>
      <c r="AE1185">
        <f>VLOOKUP($G1185,county_facts!$A:$BB,27,FALSE)</f>
        <v>4818</v>
      </c>
      <c r="AF1185">
        <f>VLOOKUP($G1185,county_facts!$A:$BB,28,FALSE)</f>
        <v>81.2</v>
      </c>
      <c r="AG1185">
        <f>VLOOKUP($G1185,county_facts!$A:$BB,29,FALSE)</f>
        <v>5.8</v>
      </c>
      <c r="AH1185">
        <f>VLOOKUP($G1185,county_facts!$A:$BB,30,FALSE)</f>
        <v>74300</v>
      </c>
      <c r="AI1185">
        <f>VLOOKUP($G1185,county_facts!$A:$BB,31,FALSE)</f>
        <v>4050</v>
      </c>
      <c r="AJ1185">
        <f>VLOOKUP($G1185,county_facts!$A:$BB,32,FALSE)</f>
        <v>2.56</v>
      </c>
      <c r="AK1185">
        <f>VLOOKUP($G1185,county_facts!$A:$BB,33,FALSE)</f>
        <v>19256</v>
      </c>
      <c r="AL1185">
        <f>VLOOKUP($G1185,county_facts!$A:$BB,34,FALSE)</f>
        <v>39430</v>
      </c>
      <c r="AM1185">
        <f>VLOOKUP($G1185,county_facts!$A:$BB,35,FALSE)</f>
        <v>16.600000000000001</v>
      </c>
      <c r="AN1185">
        <f>VLOOKUP($G1185,county_facts!$A:$BB,36,FALSE)</f>
        <v>160</v>
      </c>
      <c r="AO1185">
        <f>VLOOKUP($G1185,county_facts!$A:$BB,37,FALSE)</f>
        <v>1359</v>
      </c>
      <c r="AP1185">
        <f>VLOOKUP($G1185,county_facts!$A:$BB,38,FALSE)</f>
        <v>3</v>
      </c>
      <c r="AQ1185">
        <f>VLOOKUP($G1185,county_facts!$A:$BB,39,FALSE)</f>
        <v>684</v>
      </c>
      <c r="AR1185">
        <f>VLOOKUP($G1185,county_facts!$A:$BB,40,FALSE)</f>
        <v>1067</v>
      </c>
      <c r="AS1185">
        <f>VLOOKUP($G1185,county_facts!$A:$BB,41,FALSE)</f>
        <v>0</v>
      </c>
      <c r="AT1185">
        <f>VLOOKUP($G1185,county_facts!$A:$BB,42,FALSE)</f>
        <v>0</v>
      </c>
      <c r="AU1185">
        <f>VLOOKUP($G1185,county_facts!$A:$BB,43,FALSE)</f>
        <v>0</v>
      </c>
      <c r="AV1185">
        <f>VLOOKUP($G1185,county_facts!$A:$BB,44,FALSE)</f>
        <v>0</v>
      </c>
      <c r="AW1185">
        <f>VLOOKUP($G1185,county_facts!$A:$BB,45,FALSE)</f>
        <v>0</v>
      </c>
      <c r="AX1185">
        <f>VLOOKUP($G1185,county_facts!$A:$BB,46,FALSE)</f>
        <v>0</v>
      </c>
      <c r="AY1185">
        <f>VLOOKUP($G1185,county_facts!$A:$BB,47,FALSE)</f>
        <v>0</v>
      </c>
      <c r="AZ1185">
        <f>VLOOKUP($G1185,county_facts!$A:$BB,48,FALSE)</f>
        <v>16263</v>
      </c>
      <c r="BA1185">
        <f>VLOOKUP($G1185,county_facts!$A:$BB,49,FALSE)</f>
        <v>24900</v>
      </c>
      <c r="BB1185">
        <f>VLOOKUP($G1185,county_facts!$A:$BB,50,FALSE)</f>
        <v>2325</v>
      </c>
      <c r="BC1185">
        <f>VLOOKUP($G1185,county_facts!$A:$BB,51,FALSE)</f>
        <v>3954</v>
      </c>
      <c r="BD1185">
        <f>VLOOKUP($G1185,county_facts!$A:$BB,52,FALSE)</f>
        <v>12</v>
      </c>
      <c r="BE1185">
        <f>VLOOKUP($G1185,county_facts!$A:$BB,53,FALSE)</f>
        <v>565.78</v>
      </c>
      <c r="BF1185">
        <f>VLOOKUP($G1185,county_facts!$A:$BB,54,FALSE)</f>
        <v>18.600000000000001</v>
      </c>
    </row>
    <row r="1186" spans="1:58" x14ac:dyDescent="0.3">
      <c r="A1186" t="s">
        <v>6</v>
      </c>
      <c r="B1186" t="s">
        <v>504</v>
      </c>
      <c r="C1186">
        <v>246</v>
      </c>
      <c r="D1186" t="s">
        <v>481</v>
      </c>
      <c r="E1186">
        <v>377</v>
      </c>
      <c r="F1186">
        <v>0.65251989399999999</v>
      </c>
      <c r="G1186">
        <v>40103</v>
      </c>
      <c r="H1186">
        <f>VLOOKUP($G1186,county_facts!$A:$BB,4,FALSE)</f>
        <v>11494</v>
      </c>
      <c r="I1186">
        <f>VLOOKUP($G1186,county_facts!$A:$BB,5,FALSE)</f>
        <v>11561</v>
      </c>
      <c r="J1186">
        <f>VLOOKUP($G1186,county_facts!$A:$BB,6,FALSE)</f>
        <v>-0.6</v>
      </c>
      <c r="K1186">
        <f>VLOOKUP($G1186,county_facts!$A:$BB,7,FALSE)</f>
        <v>11561</v>
      </c>
      <c r="L1186">
        <f>VLOOKUP($G1186,county_facts!$A:$BB,8,FALSE)</f>
        <v>5.6</v>
      </c>
      <c r="M1186">
        <f>VLOOKUP($G1186,county_facts!$A:$BB,9,FALSE)</f>
        <v>24.2</v>
      </c>
      <c r="N1186">
        <f>VLOOKUP($G1186,county_facts!$A:$BB,10,FALSE)</f>
        <v>17.600000000000001</v>
      </c>
      <c r="O1186">
        <f>VLOOKUP($G1186,county_facts!$A:$BB,11,FALSE)</f>
        <v>50.6</v>
      </c>
      <c r="P1186">
        <f>VLOOKUP($G1186,county_facts!$A:$BB,12,FALSE)</f>
        <v>84.3</v>
      </c>
      <c r="Q1186">
        <f>VLOOKUP($G1186,county_facts!$A:$BB,13,FALSE)</f>
        <v>1.8</v>
      </c>
      <c r="R1186">
        <f>VLOOKUP($G1186,county_facts!$A:$BB,14,FALSE)</f>
        <v>9.1</v>
      </c>
      <c r="S1186">
        <f>VLOOKUP($G1186,county_facts!$A:$BB,15,FALSE)</f>
        <v>0.5</v>
      </c>
      <c r="T1186">
        <f>VLOOKUP($G1186,county_facts!$A:$BB,16,FALSE)</f>
        <v>0.1</v>
      </c>
      <c r="U1186">
        <f>VLOOKUP($G1186,county_facts!$A:$BB,17,FALSE)</f>
        <v>4.3</v>
      </c>
      <c r="V1186">
        <f>VLOOKUP($G1186,county_facts!$A:$BB,18,FALSE)</f>
        <v>3.3</v>
      </c>
      <c r="W1186">
        <f>VLOOKUP($G1186,county_facts!$A:$BB,19,FALSE)</f>
        <v>82.2</v>
      </c>
      <c r="X1186">
        <f>VLOOKUP($G1186,county_facts!$A:$BB,20,FALSE)</f>
        <v>86.2</v>
      </c>
      <c r="Y1186">
        <f>VLOOKUP($G1186,county_facts!$A:$BB,21,FALSE)</f>
        <v>1.2</v>
      </c>
      <c r="Z1186">
        <f>VLOOKUP($G1186,county_facts!$A:$BB,22,FALSE)</f>
        <v>3</v>
      </c>
      <c r="AA1186">
        <f>VLOOKUP($G1186,county_facts!$A:$BB,23,FALSE)</f>
        <v>87.3</v>
      </c>
      <c r="AB1186">
        <f>VLOOKUP($G1186,county_facts!$A:$BB,24,FALSE)</f>
        <v>21.5</v>
      </c>
      <c r="AC1186">
        <f>VLOOKUP($G1186,county_facts!$A:$BB,25,FALSE)</f>
        <v>988</v>
      </c>
      <c r="AD1186">
        <f>VLOOKUP($G1186,county_facts!$A:$BB,26,FALSE)</f>
        <v>21.9</v>
      </c>
      <c r="AE1186">
        <f>VLOOKUP($G1186,county_facts!$A:$BB,27,FALSE)</f>
        <v>5321</v>
      </c>
      <c r="AF1186">
        <f>VLOOKUP($G1186,county_facts!$A:$BB,28,FALSE)</f>
        <v>72.8</v>
      </c>
      <c r="AG1186">
        <f>VLOOKUP($G1186,county_facts!$A:$BB,29,FALSE)</f>
        <v>4.7</v>
      </c>
      <c r="AH1186">
        <f>VLOOKUP($G1186,county_facts!$A:$BB,30,FALSE)</f>
        <v>85200</v>
      </c>
      <c r="AI1186">
        <f>VLOOKUP($G1186,county_facts!$A:$BB,31,FALSE)</f>
        <v>4565</v>
      </c>
      <c r="AJ1186">
        <f>VLOOKUP($G1186,county_facts!$A:$BB,32,FALSE)</f>
        <v>2.4700000000000002</v>
      </c>
      <c r="AK1186">
        <f>VLOOKUP($G1186,county_facts!$A:$BB,33,FALSE)</f>
        <v>21947</v>
      </c>
      <c r="AL1186">
        <f>VLOOKUP($G1186,county_facts!$A:$BB,34,FALSE)</f>
        <v>44842</v>
      </c>
      <c r="AM1186">
        <f>VLOOKUP($G1186,county_facts!$A:$BB,35,FALSE)</f>
        <v>14.1</v>
      </c>
      <c r="AN1186">
        <f>VLOOKUP($G1186,county_facts!$A:$BB,36,FALSE)</f>
        <v>216</v>
      </c>
      <c r="AO1186">
        <f>VLOOKUP($G1186,county_facts!$A:$BB,37,FALSE)</f>
        <v>3748</v>
      </c>
      <c r="AP1186">
        <f>VLOOKUP($G1186,county_facts!$A:$BB,38,FALSE)</f>
        <v>-0.8</v>
      </c>
      <c r="AQ1186">
        <f>VLOOKUP($G1186,county_facts!$A:$BB,39,FALSE)</f>
        <v>800</v>
      </c>
      <c r="AR1186">
        <f>VLOOKUP($G1186,county_facts!$A:$BB,40,FALSE)</f>
        <v>1182</v>
      </c>
      <c r="AS1186">
        <f>VLOOKUP($G1186,county_facts!$A:$BB,41,FALSE)</f>
        <v>0</v>
      </c>
      <c r="AT1186">
        <f>VLOOKUP($G1186,county_facts!$A:$BB,42,FALSE)</f>
        <v>0</v>
      </c>
      <c r="AU1186">
        <f>VLOOKUP($G1186,county_facts!$A:$BB,43,FALSE)</f>
        <v>0</v>
      </c>
      <c r="AV1186">
        <f>VLOOKUP($G1186,county_facts!$A:$BB,44,FALSE)</f>
        <v>0</v>
      </c>
      <c r="AW1186">
        <f>VLOOKUP($G1186,county_facts!$A:$BB,45,FALSE)</f>
        <v>0</v>
      </c>
      <c r="AX1186">
        <f>VLOOKUP($G1186,county_facts!$A:$BB,46,FALSE)</f>
        <v>0</v>
      </c>
      <c r="AY1186">
        <f>VLOOKUP($G1186,county_facts!$A:$BB,47,FALSE)</f>
        <v>0</v>
      </c>
      <c r="AZ1186">
        <f>VLOOKUP($G1186,county_facts!$A:$BB,48,FALSE)</f>
        <v>27993</v>
      </c>
      <c r="BA1186">
        <f>VLOOKUP($G1186,county_facts!$A:$BB,49,FALSE)</f>
        <v>86777</v>
      </c>
      <c r="BB1186">
        <f>VLOOKUP($G1186,county_facts!$A:$BB,50,FALSE)</f>
        <v>7915</v>
      </c>
      <c r="BC1186">
        <f>VLOOKUP($G1186,county_facts!$A:$BB,51,FALSE)</f>
        <v>7080</v>
      </c>
      <c r="BD1186">
        <f>VLOOKUP($G1186,county_facts!$A:$BB,52,FALSE)</f>
        <v>2</v>
      </c>
      <c r="BE1186">
        <f>VLOOKUP($G1186,county_facts!$A:$BB,53,FALSE)</f>
        <v>731.9</v>
      </c>
      <c r="BF1186">
        <f>VLOOKUP($G1186,county_facts!$A:$BB,54,FALSE)</f>
        <v>15.8</v>
      </c>
    </row>
    <row r="1187" spans="1:58" x14ac:dyDescent="0.3">
      <c r="A1187" t="s">
        <v>9</v>
      </c>
      <c r="B1187" t="s">
        <v>504</v>
      </c>
      <c r="C1187">
        <v>131</v>
      </c>
      <c r="D1187" t="s">
        <v>481</v>
      </c>
      <c r="E1187">
        <v>377</v>
      </c>
      <c r="F1187">
        <v>0.34748010600000001</v>
      </c>
      <c r="G1187">
        <v>40103</v>
      </c>
      <c r="H1187">
        <f>VLOOKUP($G1187,county_facts!$A:$BB,4,FALSE)</f>
        <v>11494</v>
      </c>
      <c r="I1187">
        <f>VLOOKUP($G1187,county_facts!$A:$BB,5,FALSE)</f>
        <v>11561</v>
      </c>
      <c r="J1187">
        <f>VLOOKUP($G1187,county_facts!$A:$BB,6,FALSE)</f>
        <v>-0.6</v>
      </c>
      <c r="K1187">
        <f>VLOOKUP($G1187,county_facts!$A:$BB,7,FALSE)</f>
        <v>11561</v>
      </c>
      <c r="L1187">
        <f>VLOOKUP($G1187,county_facts!$A:$BB,8,FALSE)</f>
        <v>5.6</v>
      </c>
      <c r="M1187">
        <f>VLOOKUP($G1187,county_facts!$A:$BB,9,FALSE)</f>
        <v>24.2</v>
      </c>
      <c r="N1187">
        <f>VLOOKUP($G1187,county_facts!$A:$BB,10,FALSE)</f>
        <v>17.600000000000001</v>
      </c>
      <c r="O1187">
        <f>VLOOKUP($G1187,county_facts!$A:$BB,11,FALSE)</f>
        <v>50.6</v>
      </c>
      <c r="P1187">
        <f>VLOOKUP($G1187,county_facts!$A:$BB,12,FALSE)</f>
        <v>84.3</v>
      </c>
      <c r="Q1187">
        <f>VLOOKUP($G1187,county_facts!$A:$BB,13,FALSE)</f>
        <v>1.8</v>
      </c>
      <c r="R1187">
        <f>VLOOKUP($G1187,county_facts!$A:$BB,14,FALSE)</f>
        <v>9.1</v>
      </c>
      <c r="S1187">
        <f>VLOOKUP($G1187,county_facts!$A:$BB,15,FALSE)</f>
        <v>0.5</v>
      </c>
      <c r="T1187">
        <f>VLOOKUP($G1187,county_facts!$A:$BB,16,FALSE)</f>
        <v>0.1</v>
      </c>
      <c r="U1187">
        <f>VLOOKUP($G1187,county_facts!$A:$BB,17,FALSE)</f>
        <v>4.3</v>
      </c>
      <c r="V1187">
        <f>VLOOKUP($G1187,county_facts!$A:$BB,18,FALSE)</f>
        <v>3.3</v>
      </c>
      <c r="W1187">
        <f>VLOOKUP($G1187,county_facts!$A:$BB,19,FALSE)</f>
        <v>82.2</v>
      </c>
      <c r="X1187">
        <f>VLOOKUP($G1187,county_facts!$A:$BB,20,FALSE)</f>
        <v>86.2</v>
      </c>
      <c r="Y1187">
        <f>VLOOKUP($G1187,county_facts!$A:$BB,21,FALSE)</f>
        <v>1.2</v>
      </c>
      <c r="Z1187">
        <f>VLOOKUP($G1187,county_facts!$A:$BB,22,FALSE)</f>
        <v>3</v>
      </c>
      <c r="AA1187">
        <f>VLOOKUP($G1187,county_facts!$A:$BB,23,FALSE)</f>
        <v>87.3</v>
      </c>
      <c r="AB1187">
        <f>VLOOKUP($G1187,county_facts!$A:$BB,24,FALSE)</f>
        <v>21.5</v>
      </c>
      <c r="AC1187">
        <f>VLOOKUP($G1187,county_facts!$A:$BB,25,FALSE)</f>
        <v>988</v>
      </c>
      <c r="AD1187">
        <f>VLOOKUP($G1187,county_facts!$A:$BB,26,FALSE)</f>
        <v>21.9</v>
      </c>
      <c r="AE1187">
        <f>VLOOKUP($G1187,county_facts!$A:$BB,27,FALSE)</f>
        <v>5321</v>
      </c>
      <c r="AF1187">
        <f>VLOOKUP($G1187,county_facts!$A:$BB,28,FALSE)</f>
        <v>72.8</v>
      </c>
      <c r="AG1187">
        <f>VLOOKUP($G1187,county_facts!$A:$BB,29,FALSE)</f>
        <v>4.7</v>
      </c>
      <c r="AH1187">
        <f>VLOOKUP($G1187,county_facts!$A:$BB,30,FALSE)</f>
        <v>85200</v>
      </c>
      <c r="AI1187">
        <f>VLOOKUP($G1187,county_facts!$A:$BB,31,FALSE)</f>
        <v>4565</v>
      </c>
      <c r="AJ1187">
        <f>VLOOKUP($G1187,county_facts!$A:$BB,32,FALSE)</f>
        <v>2.4700000000000002</v>
      </c>
      <c r="AK1187">
        <f>VLOOKUP($G1187,county_facts!$A:$BB,33,FALSE)</f>
        <v>21947</v>
      </c>
      <c r="AL1187">
        <f>VLOOKUP($G1187,county_facts!$A:$BB,34,FALSE)</f>
        <v>44842</v>
      </c>
      <c r="AM1187">
        <f>VLOOKUP($G1187,county_facts!$A:$BB,35,FALSE)</f>
        <v>14.1</v>
      </c>
      <c r="AN1187">
        <f>VLOOKUP($G1187,county_facts!$A:$BB,36,FALSE)</f>
        <v>216</v>
      </c>
      <c r="AO1187">
        <f>VLOOKUP($G1187,county_facts!$A:$BB,37,FALSE)</f>
        <v>3748</v>
      </c>
      <c r="AP1187">
        <f>VLOOKUP($G1187,county_facts!$A:$BB,38,FALSE)</f>
        <v>-0.8</v>
      </c>
      <c r="AQ1187">
        <f>VLOOKUP($G1187,county_facts!$A:$BB,39,FALSE)</f>
        <v>800</v>
      </c>
      <c r="AR1187">
        <f>VLOOKUP($G1187,county_facts!$A:$BB,40,FALSE)</f>
        <v>1182</v>
      </c>
      <c r="AS1187">
        <f>VLOOKUP($G1187,county_facts!$A:$BB,41,FALSE)</f>
        <v>0</v>
      </c>
      <c r="AT1187">
        <f>VLOOKUP($G1187,county_facts!$A:$BB,42,FALSE)</f>
        <v>0</v>
      </c>
      <c r="AU1187">
        <f>VLOOKUP($G1187,county_facts!$A:$BB,43,FALSE)</f>
        <v>0</v>
      </c>
      <c r="AV1187">
        <f>VLOOKUP($G1187,county_facts!$A:$BB,44,FALSE)</f>
        <v>0</v>
      </c>
      <c r="AW1187">
        <f>VLOOKUP($G1187,county_facts!$A:$BB,45,FALSE)</f>
        <v>0</v>
      </c>
      <c r="AX1187">
        <f>VLOOKUP($G1187,county_facts!$A:$BB,46,FALSE)</f>
        <v>0</v>
      </c>
      <c r="AY1187">
        <f>VLOOKUP($G1187,county_facts!$A:$BB,47,FALSE)</f>
        <v>0</v>
      </c>
      <c r="AZ1187">
        <f>VLOOKUP($G1187,county_facts!$A:$BB,48,FALSE)</f>
        <v>27993</v>
      </c>
      <c r="BA1187">
        <f>VLOOKUP($G1187,county_facts!$A:$BB,49,FALSE)</f>
        <v>86777</v>
      </c>
      <c r="BB1187">
        <f>VLOOKUP($G1187,county_facts!$A:$BB,50,FALSE)</f>
        <v>7915</v>
      </c>
      <c r="BC1187">
        <f>VLOOKUP($G1187,county_facts!$A:$BB,51,FALSE)</f>
        <v>7080</v>
      </c>
      <c r="BD1187">
        <f>VLOOKUP($G1187,county_facts!$A:$BB,52,FALSE)</f>
        <v>2</v>
      </c>
      <c r="BE1187">
        <f>VLOOKUP($G1187,county_facts!$A:$BB,53,FALSE)</f>
        <v>731.9</v>
      </c>
      <c r="BF1187">
        <f>VLOOKUP($G1187,county_facts!$A:$BB,54,FALSE)</f>
        <v>15.8</v>
      </c>
    </row>
    <row r="1188" spans="1:58" x14ac:dyDescent="0.3">
      <c r="A1188" t="s">
        <v>6</v>
      </c>
      <c r="B1188" t="s">
        <v>505</v>
      </c>
      <c r="C1188">
        <v>2461</v>
      </c>
      <c r="D1188" t="s">
        <v>481</v>
      </c>
      <c r="E1188">
        <v>3565</v>
      </c>
      <c r="F1188">
        <v>0.69032258099999999</v>
      </c>
      <c r="G1188">
        <v>40101</v>
      </c>
      <c r="H1188">
        <f>VLOOKUP($G1188,county_facts!$A:$BB,4,FALSE)</f>
        <v>69966</v>
      </c>
      <c r="I1188">
        <f>VLOOKUP($G1188,county_facts!$A:$BB,5,FALSE)</f>
        <v>70988</v>
      </c>
      <c r="J1188">
        <f>VLOOKUP($G1188,county_facts!$A:$BB,6,FALSE)</f>
        <v>-1.4</v>
      </c>
      <c r="K1188">
        <f>VLOOKUP($G1188,county_facts!$A:$BB,7,FALSE)</f>
        <v>70990</v>
      </c>
      <c r="L1188">
        <f>VLOOKUP($G1188,county_facts!$A:$BB,8,FALSE)</f>
        <v>7</v>
      </c>
      <c r="M1188">
        <f>VLOOKUP($G1188,county_facts!$A:$BB,9,FALSE)</f>
        <v>24.5</v>
      </c>
      <c r="N1188">
        <f>VLOOKUP($G1188,county_facts!$A:$BB,10,FALSE)</f>
        <v>16</v>
      </c>
      <c r="O1188">
        <f>VLOOKUP($G1188,county_facts!$A:$BB,11,FALSE)</f>
        <v>51.2</v>
      </c>
      <c r="P1188">
        <f>VLOOKUP($G1188,county_facts!$A:$BB,12,FALSE)</f>
        <v>61.3</v>
      </c>
      <c r="Q1188">
        <f>VLOOKUP($G1188,county_facts!$A:$BB,13,FALSE)</f>
        <v>11</v>
      </c>
      <c r="R1188">
        <f>VLOOKUP($G1188,county_facts!$A:$BB,14,FALSE)</f>
        <v>18.7</v>
      </c>
      <c r="S1188">
        <f>VLOOKUP($G1188,county_facts!$A:$BB,15,FALSE)</f>
        <v>0.7</v>
      </c>
      <c r="T1188">
        <f>VLOOKUP($G1188,county_facts!$A:$BB,16,FALSE)</f>
        <v>0.1</v>
      </c>
      <c r="U1188">
        <f>VLOOKUP($G1188,county_facts!$A:$BB,17,FALSE)</f>
        <v>8.1999999999999993</v>
      </c>
      <c r="V1188">
        <f>VLOOKUP($G1188,county_facts!$A:$BB,18,FALSE)</f>
        <v>5.7</v>
      </c>
      <c r="W1188">
        <f>VLOOKUP($G1188,county_facts!$A:$BB,19,FALSE)</f>
        <v>57.3</v>
      </c>
      <c r="X1188">
        <f>VLOOKUP($G1188,county_facts!$A:$BB,20,FALSE)</f>
        <v>85.1</v>
      </c>
      <c r="Y1188">
        <f>VLOOKUP($G1188,county_facts!$A:$BB,21,FALSE)</f>
        <v>2.7</v>
      </c>
      <c r="Z1188">
        <f>VLOOKUP($G1188,county_facts!$A:$BB,22,FALSE)</f>
        <v>5.0999999999999996</v>
      </c>
      <c r="AA1188">
        <f>VLOOKUP($G1188,county_facts!$A:$BB,23,FALSE)</f>
        <v>84.9</v>
      </c>
      <c r="AB1188">
        <f>VLOOKUP($G1188,county_facts!$A:$BB,24,FALSE)</f>
        <v>17.899999999999999</v>
      </c>
      <c r="AC1188">
        <f>VLOOKUP($G1188,county_facts!$A:$BB,25,FALSE)</f>
        <v>6266</v>
      </c>
      <c r="AD1188">
        <f>VLOOKUP($G1188,county_facts!$A:$BB,26,FALSE)</f>
        <v>20.2</v>
      </c>
      <c r="AE1188">
        <f>VLOOKUP($G1188,county_facts!$A:$BB,27,FALSE)</f>
        <v>30907</v>
      </c>
      <c r="AF1188">
        <f>VLOOKUP($G1188,county_facts!$A:$BB,28,FALSE)</f>
        <v>67.400000000000006</v>
      </c>
      <c r="AG1188">
        <f>VLOOKUP($G1188,county_facts!$A:$BB,29,FALSE)</f>
        <v>13.6</v>
      </c>
      <c r="AH1188">
        <f>VLOOKUP($G1188,county_facts!$A:$BB,30,FALSE)</f>
        <v>92200</v>
      </c>
      <c r="AI1188">
        <f>VLOOKUP($G1188,county_facts!$A:$BB,31,FALSE)</f>
        <v>26802</v>
      </c>
      <c r="AJ1188">
        <f>VLOOKUP($G1188,county_facts!$A:$BB,32,FALSE)</f>
        <v>2.5099999999999998</v>
      </c>
      <c r="AK1188">
        <f>VLOOKUP($G1188,county_facts!$A:$BB,33,FALSE)</f>
        <v>19868</v>
      </c>
      <c r="AL1188">
        <f>VLOOKUP($G1188,county_facts!$A:$BB,34,FALSE)</f>
        <v>38502</v>
      </c>
      <c r="AM1188">
        <f>VLOOKUP($G1188,county_facts!$A:$BB,35,FALSE)</f>
        <v>22.9</v>
      </c>
      <c r="AN1188">
        <f>VLOOKUP($G1188,county_facts!$A:$BB,36,FALSE)</f>
        <v>1436</v>
      </c>
      <c r="AO1188">
        <f>VLOOKUP($G1188,county_facts!$A:$BB,37,FALSE)</f>
        <v>22139</v>
      </c>
      <c r="AP1188">
        <f>VLOOKUP($G1188,county_facts!$A:$BB,38,FALSE)</f>
        <v>-2.6</v>
      </c>
      <c r="AQ1188">
        <f>VLOOKUP($G1188,county_facts!$A:$BB,39,FALSE)</f>
        <v>3803</v>
      </c>
      <c r="AR1188">
        <f>VLOOKUP($G1188,county_facts!$A:$BB,40,FALSE)</f>
        <v>5541</v>
      </c>
      <c r="AS1188">
        <f>VLOOKUP($G1188,county_facts!$A:$BB,41,FALSE)</f>
        <v>4.2</v>
      </c>
      <c r="AT1188">
        <f>VLOOKUP($G1188,county_facts!$A:$BB,42,FALSE)</f>
        <v>11.9</v>
      </c>
      <c r="AU1188">
        <f>VLOOKUP($G1188,county_facts!$A:$BB,43,FALSE)</f>
        <v>1.7</v>
      </c>
      <c r="AV1188">
        <f>VLOOKUP($G1188,county_facts!$A:$BB,44,FALSE)</f>
        <v>0</v>
      </c>
      <c r="AW1188">
        <f>VLOOKUP($G1188,county_facts!$A:$BB,45,FALSE)</f>
        <v>0</v>
      </c>
      <c r="AX1188">
        <f>VLOOKUP($G1188,county_facts!$A:$BB,46,FALSE)</f>
        <v>19.399999999999999</v>
      </c>
      <c r="AY1188">
        <f>VLOOKUP($G1188,county_facts!$A:$BB,47,FALSE)</f>
        <v>1167511</v>
      </c>
      <c r="AZ1188">
        <f>VLOOKUP($G1188,county_facts!$A:$BB,48,FALSE)</f>
        <v>580658</v>
      </c>
      <c r="BA1188">
        <f>VLOOKUP($G1188,county_facts!$A:$BB,49,FALSE)</f>
        <v>904003</v>
      </c>
      <c r="BB1188">
        <f>VLOOKUP($G1188,county_facts!$A:$BB,50,FALSE)</f>
        <v>12789</v>
      </c>
      <c r="BC1188">
        <f>VLOOKUP($G1188,county_facts!$A:$BB,51,FALSE)</f>
        <v>88050</v>
      </c>
      <c r="BD1188">
        <f>VLOOKUP($G1188,county_facts!$A:$BB,52,FALSE)</f>
        <v>22</v>
      </c>
      <c r="BE1188">
        <f>VLOOKUP($G1188,county_facts!$A:$BB,53,FALSE)</f>
        <v>810.45</v>
      </c>
      <c r="BF1188">
        <f>VLOOKUP($G1188,county_facts!$A:$BB,54,FALSE)</f>
        <v>87.6</v>
      </c>
    </row>
    <row r="1189" spans="1:58" x14ac:dyDescent="0.3">
      <c r="A1189" t="s">
        <v>9</v>
      </c>
      <c r="B1189" t="s">
        <v>505</v>
      </c>
      <c r="C1189">
        <v>1104</v>
      </c>
      <c r="D1189" t="s">
        <v>481</v>
      </c>
      <c r="E1189">
        <v>3565</v>
      </c>
      <c r="F1189">
        <v>0.30967741900000001</v>
      </c>
      <c r="G1189">
        <v>40101</v>
      </c>
      <c r="H1189">
        <f>VLOOKUP($G1189,county_facts!$A:$BB,4,FALSE)</f>
        <v>69966</v>
      </c>
      <c r="I1189">
        <f>VLOOKUP($G1189,county_facts!$A:$BB,5,FALSE)</f>
        <v>70988</v>
      </c>
      <c r="J1189">
        <f>VLOOKUP($G1189,county_facts!$A:$BB,6,FALSE)</f>
        <v>-1.4</v>
      </c>
      <c r="K1189">
        <f>VLOOKUP($G1189,county_facts!$A:$BB,7,FALSE)</f>
        <v>70990</v>
      </c>
      <c r="L1189">
        <f>VLOOKUP($G1189,county_facts!$A:$BB,8,FALSE)</f>
        <v>7</v>
      </c>
      <c r="M1189">
        <f>VLOOKUP($G1189,county_facts!$A:$BB,9,FALSE)</f>
        <v>24.5</v>
      </c>
      <c r="N1189">
        <f>VLOOKUP($G1189,county_facts!$A:$BB,10,FALSE)</f>
        <v>16</v>
      </c>
      <c r="O1189">
        <f>VLOOKUP($G1189,county_facts!$A:$BB,11,FALSE)</f>
        <v>51.2</v>
      </c>
      <c r="P1189">
        <f>VLOOKUP($G1189,county_facts!$A:$BB,12,FALSE)</f>
        <v>61.3</v>
      </c>
      <c r="Q1189">
        <f>VLOOKUP($G1189,county_facts!$A:$BB,13,FALSE)</f>
        <v>11</v>
      </c>
      <c r="R1189">
        <f>VLOOKUP($G1189,county_facts!$A:$BB,14,FALSE)</f>
        <v>18.7</v>
      </c>
      <c r="S1189">
        <f>VLOOKUP($G1189,county_facts!$A:$BB,15,FALSE)</f>
        <v>0.7</v>
      </c>
      <c r="T1189">
        <f>VLOOKUP($G1189,county_facts!$A:$BB,16,FALSE)</f>
        <v>0.1</v>
      </c>
      <c r="U1189">
        <f>VLOOKUP($G1189,county_facts!$A:$BB,17,FALSE)</f>
        <v>8.1999999999999993</v>
      </c>
      <c r="V1189">
        <f>VLOOKUP($G1189,county_facts!$A:$BB,18,FALSE)</f>
        <v>5.7</v>
      </c>
      <c r="W1189">
        <f>VLOOKUP($G1189,county_facts!$A:$BB,19,FALSE)</f>
        <v>57.3</v>
      </c>
      <c r="X1189">
        <f>VLOOKUP($G1189,county_facts!$A:$BB,20,FALSE)</f>
        <v>85.1</v>
      </c>
      <c r="Y1189">
        <f>VLOOKUP($G1189,county_facts!$A:$BB,21,FALSE)</f>
        <v>2.7</v>
      </c>
      <c r="Z1189">
        <f>VLOOKUP($G1189,county_facts!$A:$BB,22,FALSE)</f>
        <v>5.0999999999999996</v>
      </c>
      <c r="AA1189">
        <f>VLOOKUP($G1189,county_facts!$A:$BB,23,FALSE)</f>
        <v>84.9</v>
      </c>
      <c r="AB1189">
        <f>VLOOKUP($G1189,county_facts!$A:$BB,24,FALSE)</f>
        <v>17.899999999999999</v>
      </c>
      <c r="AC1189">
        <f>VLOOKUP($G1189,county_facts!$A:$BB,25,FALSE)</f>
        <v>6266</v>
      </c>
      <c r="AD1189">
        <f>VLOOKUP($G1189,county_facts!$A:$BB,26,FALSE)</f>
        <v>20.2</v>
      </c>
      <c r="AE1189">
        <f>VLOOKUP($G1189,county_facts!$A:$BB,27,FALSE)</f>
        <v>30907</v>
      </c>
      <c r="AF1189">
        <f>VLOOKUP($G1189,county_facts!$A:$BB,28,FALSE)</f>
        <v>67.400000000000006</v>
      </c>
      <c r="AG1189">
        <f>VLOOKUP($G1189,county_facts!$A:$BB,29,FALSE)</f>
        <v>13.6</v>
      </c>
      <c r="AH1189">
        <f>VLOOKUP($G1189,county_facts!$A:$BB,30,FALSE)</f>
        <v>92200</v>
      </c>
      <c r="AI1189">
        <f>VLOOKUP($G1189,county_facts!$A:$BB,31,FALSE)</f>
        <v>26802</v>
      </c>
      <c r="AJ1189">
        <f>VLOOKUP($G1189,county_facts!$A:$BB,32,FALSE)</f>
        <v>2.5099999999999998</v>
      </c>
      <c r="AK1189">
        <f>VLOOKUP($G1189,county_facts!$A:$BB,33,FALSE)</f>
        <v>19868</v>
      </c>
      <c r="AL1189">
        <f>VLOOKUP($G1189,county_facts!$A:$BB,34,FALSE)</f>
        <v>38502</v>
      </c>
      <c r="AM1189">
        <f>VLOOKUP($G1189,county_facts!$A:$BB,35,FALSE)</f>
        <v>22.9</v>
      </c>
      <c r="AN1189">
        <f>VLOOKUP($G1189,county_facts!$A:$BB,36,FALSE)</f>
        <v>1436</v>
      </c>
      <c r="AO1189">
        <f>VLOOKUP($G1189,county_facts!$A:$BB,37,FALSE)</f>
        <v>22139</v>
      </c>
      <c r="AP1189">
        <f>VLOOKUP($G1189,county_facts!$A:$BB,38,FALSE)</f>
        <v>-2.6</v>
      </c>
      <c r="AQ1189">
        <f>VLOOKUP($G1189,county_facts!$A:$BB,39,FALSE)</f>
        <v>3803</v>
      </c>
      <c r="AR1189">
        <f>VLOOKUP($G1189,county_facts!$A:$BB,40,FALSE)</f>
        <v>5541</v>
      </c>
      <c r="AS1189">
        <f>VLOOKUP($G1189,county_facts!$A:$BB,41,FALSE)</f>
        <v>4.2</v>
      </c>
      <c r="AT1189">
        <f>VLOOKUP($G1189,county_facts!$A:$BB,42,FALSE)</f>
        <v>11.9</v>
      </c>
      <c r="AU1189">
        <f>VLOOKUP($G1189,county_facts!$A:$BB,43,FALSE)</f>
        <v>1.7</v>
      </c>
      <c r="AV1189">
        <f>VLOOKUP($G1189,county_facts!$A:$BB,44,FALSE)</f>
        <v>0</v>
      </c>
      <c r="AW1189">
        <f>VLOOKUP($G1189,county_facts!$A:$BB,45,FALSE)</f>
        <v>0</v>
      </c>
      <c r="AX1189">
        <f>VLOOKUP($G1189,county_facts!$A:$BB,46,FALSE)</f>
        <v>19.399999999999999</v>
      </c>
      <c r="AY1189">
        <f>VLOOKUP($G1189,county_facts!$A:$BB,47,FALSE)</f>
        <v>1167511</v>
      </c>
      <c r="AZ1189">
        <f>VLOOKUP($G1189,county_facts!$A:$BB,48,FALSE)</f>
        <v>580658</v>
      </c>
      <c r="BA1189">
        <f>VLOOKUP($G1189,county_facts!$A:$BB,49,FALSE)</f>
        <v>904003</v>
      </c>
      <c r="BB1189">
        <f>VLOOKUP($G1189,county_facts!$A:$BB,50,FALSE)</f>
        <v>12789</v>
      </c>
      <c r="BC1189">
        <f>VLOOKUP($G1189,county_facts!$A:$BB,51,FALSE)</f>
        <v>88050</v>
      </c>
      <c r="BD1189">
        <f>VLOOKUP($G1189,county_facts!$A:$BB,52,FALSE)</f>
        <v>22</v>
      </c>
      <c r="BE1189">
        <f>VLOOKUP($G1189,county_facts!$A:$BB,53,FALSE)</f>
        <v>810.45</v>
      </c>
      <c r="BF1189">
        <f>VLOOKUP($G1189,county_facts!$A:$BB,54,FALSE)</f>
        <v>87.6</v>
      </c>
    </row>
    <row r="1190" spans="1:58" x14ac:dyDescent="0.3">
      <c r="A1190" t="s">
        <v>6</v>
      </c>
      <c r="B1190" t="s">
        <v>341</v>
      </c>
      <c r="C1190">
        <v>439</v>
      </c>
      <c r="D1190" t="s">
        <v>481</v>
      </c>
      <c r="E1190">
        <v>620</v>
      </c>
      <c r="F1190">
        <v>0.70806451599999998</v>
      </c>
      <c r="G1190">
        <v>40099</v>
      </c>
      <c r="H1190">
        <f>VLOOKUP($G1190,county_facts!$A:$BB,4,FALSE)</f>
        <v>13803</v>
      </c>
      <c r="I1190">
        <f>VLOOKUP($G1190,county_facts!$A:$BB,5,FALSE)</f>
        <v>13488</v>
      </c>
      <c r="J1190">
        <f>VLOOKUP($G1190,county_facts!$A:$BB,6,FALSE)</f>
        <v>2.2999999999999998</v>
      </c>
      <c r="K1190">
        <f>VLOOKUP($G1190,county_facts!$A:$BB,7,FALSE)</f>
        <v>13488</v>
      </c>
      <c r="L1190">
        <f>VLOOKUP($G1190,county_facts!$A:$BB,8,FALSE)</f>
        <v>5.8</v>
      </c>
      <c r="M1190">
        <f>VLOOKUP($G1190,county_facts!$A:$BB,9,FALSE)</f>
        <v>23.5</v>
      </c>
      <c r="N1190">
        <f>VLOOKUP($G1190,county_facts!$A:$BB,10,FALSE)</f>
        <v>19.100000000000001</v>
      </c>
      <c r="O1190">
        <f>VLOOKUP($G1190,county_facts!$A:$BB,11,FALSE)</f>
        <v>50</v>
      </c>
      <c r="P1190">
        <f>VLOOKUP($G1190,county_facts!$A:$BB,12,FALSE)</f>
        <v>78.099999999999994</v>
      </c>
      <c r="Q1190">
        <f>VLOOKUP($G1190,county_facts!$A:$BB,13,FALSE)</f>
        <v>1.7</v>
      </c>
      <c r="R1190">
        <f>VLOOKUP($G1190,county_facts!$A:$BB,14,FALSE)</f>
        <v>13</v>
      </c>
      <c r="S1190">
        <f>VLOOKUP($G1190,county_facts!$A:$BB,15,FALSE)</f>
        <v>0.4</v>
      </c>
      <c r="T1190">
        <f>VLOOKUP($G1190,county_facts!$A:$BB,16,FALSE)</f>
        <v>0.1</v>
      </c>
      <c r="U1190">
        <f>VLOOKUP($G1190,county_facts!$A:$BB,17,FALSE)</f>
        <v>6.8</v>
      </c>
      <c r="V1190">
        <f>VLOOKUP($G1190,county_facts!$A:$BB,18,FALSE)</f>
        <v>5.6</v>
      </c>
      <c r="W1190">
        <f>VLOOKUP($G1190,county_facts!$A:$BB,19,FALSE)</f>
        <v>73.8</v>
      </c>
      <c r="X1190">
        <f>VLOOKUP($G1190,county_facts!$A:$BB,20,FALSE)</f>
        <v>87.2</v>
      </c>
      <c r="Y1190">
        <f>VLOOKUP($G1190,county_facts!$A:$BB,21,FALSE)</f>
        <v>2.2000000000000002</v>
      </c>
      <c r="Z1190">
        <f>VLOOKUP($G1190,county_facts!$A:$BB,22,FALSE)</f>
        <v>4.4000000000000004</v>
      </c>
      <c r="AA1190">
        <f>VLOOKUP($G1190,county_facts!$A:$BB,23,FALSE)</f>
        <v>82.8</v>
      </c>
      <c r="AB1190">
        <f>VLOOKUP($G1190,county_facts!$A:$BB,24,FALSE)</f>
        <v>19</v>
      </c>
      <c r="AC1190">
        <f>VLOOKUP($G1190,county_facts!$A:$BB,25,FALSE)</f>
        <v>1346</v>
      </c>
      <c r="AD1190">
        <f>VLOOKUP($G1190,county_facts!$A:$BB,26,FALSE)</f>
        <v>22.4</v>
      </c>
      <c r="AE1190">
        <f>VLOOKUP($G1190,county_facts!$A:$BB,27,FALSE)</f>
        <v>6776</v>
      </c>
      <c r="AF1190">
        <f>VLOOKUP($G1190,county_facts!$A:$BB,28,FALSE)</f>
        <v>73.3</v>
      </c>
      <c r="AG1190">
        <f>VLOOKUP($G1190,county_facts!$A:$BB,29,FALSE)</f>
        <v>4.9000000000000004</v>
      </c>
      <c r="AH1190">
        <f>VLOOKUP($G1190,county_facts!$A:$BB,30,FALSE)</f>
        <v>82200</v>
      </c>
      <c r="AI1190">
        <f>VLOOKUP($G1190,county_facts!$A:$BB,31,FALSE)</f>
        <v>5121</v>
      </c>
      <c r="AJ1190">
        <f>VLOOKUP($G1190,county_facts!$A:$BB,32,FALSE)</f>
        <v>2.58</v>
      </c>
      <c r="AK1190">
        <f>VLOOKUP($G1190,county_facts!$A:$BB,33,FALSE)</f>
        <v>21870</v>
      </c>
      <c r="AL1190">
        <f>VLOOKUP($G1190,county_facts!$A:$BB,34,FALSE)</f>
        <v>44151</v>
      </c>
      <c r="AM1190">
        <f>VLOOKUP($G1190,county_facts!$A:$BB,35,FALSE)</f>
        <v>14.5</v>
      </c>
      <c r="AN1190">
        <f>VLOOKUP($G1190,county_facts!$A:$BB,36,FALSE)</f>
        <v>291</v>
      </c>
      <c r="AO1190">
        <f>VLOOKUP($G1190,county_facts!$A:$BB,37,FALSE)</f>
        <v>2996</v>
      </c>
      <c r="AP1190">
        <f>VLOOKUP($G1190,county_facts!$A:$BB,38,FALSE)</f>
        <v>-5.3</v>
      </c>
      <c r="AQ1190">
        <f>VLOOKUP($G1190,county_facts!$A:$BB,39,FALSE)</f>
        <v>853</v>
      </c>
      <c r="AR1190">
        <f>VLOOKUP($G1190,county_facts!$A:$BB,40,FALSE)</f>
        <v>1719</v>
      </c>
      <c r="AS1190">
        <f>VLOOKUP($G1190,county_facts!$A:$BB,41,FALSE)</f>
        <v>0</v>
      </c>
      <c r="AT1190">
        <f>VLOOKUP($G1190,county_facts!$A:$BB,42,FALSE)</f>
        <v>6.7</v>
      </c>
      <c r="AU1190">
        <f>VLOOKUP($G1190,county_facts!$A:$BB,43,FALSE)</f>
        <v>0</v>
      </c>
      <c r="AV1190">
        <f>VLOOKUP($G1190,county_facts!$A:$BB,44,FALSE)</f>
        <v>0</v>
      </c>
      <c r="AW1190">
        <f>VLOOKUP($G1190,county_facts!$A:$BB,45,FALSE)</f>
        <v>0</v>
      </c>
      <c r="AX1190">
        <f>VLOOKUP($G1190,county_facts!$A:$BB,46,FALSE)</f>
        <v>0</v>
      </c>
      <c r="AY1190">
        <f>VLOOKUP($G1190,county_facts!$A:$BB,47,FALSE)</f>
        <v>0</v>
      </c>
      <c r="AZ1190">
        <f>VLOOKUP($G1190,county_facts!$A:$BB,48,FALSE)</f>
        <v>42243</v>
      </c>
      <c r="BA1190">
        <f>VLOOKUP($G1190,county_facts!$A:$BB,49,FALSE)</f>
        <v>193639</v>
      </c>
      <c r="BB1190">
        <f>VLOOKUP($G1190,county_facts!$A:$BB,50,FALSE)</f>
        <v>15312</v>
      </c>
      <c r="BC1190">
        <f>VLOOKUP($G1190,county_facts!$A:$BB,51,FALSE)</f>
        <v>13962</v>
      </c>
      <c r="BD1190">
        <f>VLOOKUP($G1190,county_facts!$A:$BB,52,FALSE)</f>
        <v>12</v>
      </c>
      <c r="BE1190">
        <f>VLOOKUP($G1190,county_facts!$A:$BB,53,FALSE)</f>
        <v>416.46</v>
      </c>
      <c r="BF1190">
        <f>VLOOKUP($G1190,county_facts!$A:$BB,54,FALSE)</f>
        <v>32.4</v>
      </c>
    </row>
    <row r="1191" spans="1:58" x14ac:dyDescent="0.3">
      <c r="A1191" t="s">
        <v>9</v>
      </c>
      <c r="B1191" t="s">
        <v>341</v>
      </c>
      <c r="C1191">
        <v>181</v>
      </c>
      <c r="D1191" t="s">
        <v>481</v>
      </c>
      <c r="E1191">
        <v>620</v>
      </c>
      <c r="F1191">
        <v>0.29193548400000002</v>
      </c>
      <c r="G1191">
        <v>40099</v>
      </c>
      <c r="H1191">
        <f>VLOOKUP($G1191,county_facts!$A:$BB,4,FALSE)</f>
        <v>13803</v>
      </c>
      <c r="I1191">
        <f>VLOOKUP($G1191,county_facts!$A:$BB,5,FALSE)</f>
        <v>13488</v>
      </c>
      <c r="J1191">
        <f>VLOOKUP($G1191,county_facts!$A:$BB,6,FALSE)</f>
        <v>2.2999999999999998</v>
      </c>
      <c r="K1191">
        <f>VLOOKUP($G1191,county_facts!$A:$BB,7,FALSE)</f>
        <v>13488</v>
      </c>
      <c r="L1191">
        <f>VLOOKUP($G1191,county_facts!$A:$BB,8,FALSE)</f>
        <v>5.8</v>
      </c>
      <c r="M1191">
        <f>VLOOKUP($G1191,county_facts!$A:$BB,9,FALSE)</f>
        <v>23.5</v>
      </c>
      <c r="N1191">
        <f>VLOOKUP($G1191,county_facts!$A:$BB,10,FALSE)</f>
        <v>19.100000000000001</v>
      </c>
      <c r="O1191">
        <f>VLOOKUP($G1191,county_facts!$A:$BB,11,FALSE)</f>
        <v>50</v>
      </c>
      <c r="P1191">
        <f>VLOOKUP($G1191,county_facts!$A:$BB,12,FALSE)</f>
        <v>78.099999999999994</v>
      </c>
      <c r="Q1191">
        <f>VLOOKUP($G1191,county_facts!$A:$BB,13,FALSE)</f>
        <v>1.7</v>
      </c>
      <c r="R1191">
        <f>VLOOKUP($G1191,county_facts!$A:$BB,14,FALSE)</f>
        <v>13</v>
      </c>
      <c r="S1191">
        <f>VLOOKUP($G1191,county_facts!$A:$BB,15,FALSE)</f>
        <v>0.4</v>
      </c>
      <c r="T1191">
        <f>VLOOKUP($G1191,county_facts!$A:$BB,16,FALSE)</f>
        <v>0.1</v>
      </c>
      <c r="U1191">
        <f>VLOOKUP($G1191,county_facts!$A:$BB,17,FALSE)</f>
        <v>6.8</v>
      </c>
      <c r="V1191">
        <f>VLOOKUP($G1191,county_facts!$A:$BB,18,FALSE)</f>
        <v>5.6</v>
      </c>
      <c r="W1191">
        <f>VLOOKUP($G1191,county_facts!$A:$BB,19,FALSE)</f>
        <v>73.8</v>
      </c>
      <c r="X1191">
        <f>VLOOKUP($G1191,county_facts!$A:$BB,20,FALSE)</f>
        <v>87.2</v>
      </c>
      <c r="Y1191">
        <f>VLOOKUP($G1191,county_facts!$A:$BB,21,FALSE)</f>
        <v>2.2000000000000002</v>
      </c>
      <c r="Z1191">
        <f>VLOOKUP($G1191,county_facts!$A:$BB,22,FALSE)</f>
        <v>4.4000000000000004</v>
      </c>
      <c r="AA1191">
        <f>VLOOKUP($G1191,county_facts!$A:$BB,23,FALSE)</f>
        <v>82.8</v>
      </c>
      <c r="AB1191">
        <f>VLOOKUP($G1191,county_facts!$A:$BB,24,FALSE)</f>
        <v>19</v>
      </c>
      <c r="AC1191">
        <f>VLOOKUP($G1191,county_facts!$A:$BB,25,FALSE)</f>
        <v>1346</v>
      </c>
      <c r="AD1191">
        <f>VLOOKUP($G1191,county_facts!$A:$BB,26,FALSE)</f>
        <v>22.4</v>
      </c>
      <c r="AE1191">
        <f>VLOOKUP($G1191,county_facts!$A:$BB,27,FALSE)</f>
        <v>6776</v>
      </c>
      <c r="AF1191">
        <f>VLOOKUP($G1191,county_facts!$A:$BB,28,FALSE)</f>
        <v>73.3</v>
      </c>
      <c r="AG1191">
        <f>VLOOKUP($G1191,county_facts!$A:$BB,29,FALSE)</f>
        <v>4.9000000000000004</v>
      </c>
      <c r="AH1191">
        <f>VLOOKUP($G1191,county_facts!$A:$BB,30,FALSE)</f>
        <v>82200</v>
      </c>
      <c r="AI1191">
        <f>VLOOKUP($G1191,county_facts!$A:$BB,31,FALSE)</f>
        <v>5121</v>
      </c>
      <c r="AJ1191">
        <f>VLOOKUP($G1191,county_facts!$A:$BB,32,FALSE)</f>
        <v>2.58</v>
      </c>
      <c r="AK1191">
        <f>VLOOKUP($G1191,county_facts!$A:$BB,33,FALSE)</f>
        <v>21870</v>
      </c>
      <c r="AL1191">
        <f>VLOOKUP($G1191,county_facts!$A:$BB,34,FALSE)</f>
        <v>44151</v>
      </c>
      <c r="AM1191">
        <f>VLOOKUP($G1191,county_facts!$A:$BB,35,FALSE)</f>
        <v>14.5</v>
      </c>
      <c r="AN1191">
        <f>VLOOKUP($G1191,county_facts!$A:$BB,36,FALSE)</f>
        <v>291</v>
      </c>
      <c r="AO1191">
        <f>VLOOKUP($G1191,county_facts!$A:$BB,37,FALSE)</f>
        <v>2996</v>
      </c>
      <c r="AP1191">
        <f>VLOOKUP($G1191,county_facts!$A:$BB,38,FALSE)</f>
        <v>-5.3</v>
      </c>
      <c r="AQ1191">
        <f>VLOOKUP($G1191,county_facts!$A:$BB,39,FALSE)</f>
        <v>853</v>
      </c>
      <c r="AR1191">
        <f>VLOOKUP($G1191,county_facts!$A:$BB,40,FALSE)</f>
        <v>1719</v>
      </c>
      <c r="AS1191">
        <f>VLOOKUP($G1191,county_facts!$A:$BB,41,FALSE)</f>
        <v>0</v>
      </c>
      <c r="AT1191">
        <f>VLOOKUP($G1191,county_facts!$A:$BB,42,FALSE)</f>
        <v>6.7</v>
      </c>
      <c r="AU1191">
        <f>VLOOKUP($G1191,county_facts!$A:$BB,43,FALSE)</f>
        <v>0</v>
      </c>
      <c r="AV1191">
        <f>VLOOKUP($G1191,county_facts!$A:$BB,44,FALSE)</f>
        <v>0</v>
      </c>
      <c r="AW1191">
        <f>VLOOKUP($G1191,county_facts!$A:$BB,45,FALSE)</f>
        <v>0</v>
      </c>
      <c r="AX1191">
        <f>VLOOKUP($G1191,county_facts!$A:$BB,46,FALSE)</f>
        <v>0</v>
      </c>
      <c r="AY1191">
        <f>VLOOKUP($G1191,county_facts!$A:$BB,47,FALSE)</f>
        <v>0</v>
      </c>
      <c r="AZ1191">
        <f>VLOOKUP($G1191,county_facts!$A:$BB,48,FALSE)</f>
        <v>42243</v>
      </c>
      <c r="BA1191">
        <f>VLOOKUP($G1191,county_facts!$A:$BB,49,FALSE)</f>
        <v>193639</v>
      </c>
      <c r="BB1191">
        <f>VLOOKUP($G1191,county_facts!$A:$BB,50,FALSE)</f>
        <v>15312</v>
      </c>
      <c r="BC1191">
        <f>VLOOKUP($G1191,county_facts!$A:$BB,51,FALSE)</f>
        <v>13962</v>
      </c>
      <c r="BD1191">
        <f>VLOOKUP($G1191,county_facts!$A:$BB,52,FALSE)</f>
        <v>12</v>
      </c>
      <c r="BE1191">
        <f>VLOOKUP($G1191,county_facts!$A:$BB,53,FALSE)</f>
        <v>416.46</v>
      </c>
      <c r="BF1191">
        <f>VLOOKUP($G1191,county_facts!$A:$BB,54,FALSE)</f>
        <v>32.4</v>
      </c>
    </row>
    <row r="1192" spans="1:58" x14ac:dyDescent="0.3">
      <c r="A1192" t="s">
        <v>6</v>
      </c>
      <c r="B1192" t="s">
        <v>506</v>
      </c>
      <c r="C1192">
        <v>696</v>
      </c>
      <c r="D1192" t="s">
        <v>481</v>
      </c>
      <c r="E1192">
        <v>1004</v>
      </c>
      <c r="F1192">
        <v>0.69322709199999999</v>
      </c>
      <c r="G1192">
        <v>40091</v>
      </c>
      <c r="H1192">
        <f>VLOOKUP($G1192,county_facts!$A:$BB,4,FALSE)</f>
        <v>20088</v>
      </c>
      <c r="I1192">
        <f>VLOOKUP($G1192,county_facts!$A:$BB,5,FALSE)</f>
        <v>20252</v>
      </c>
      <c r="J1192">
        <f>VLOOKUP($G1192,county_facts!$A:$BB,6,FALSE)</f>
        <v>-0.8</v>
      </c>
      <c r="K1192">
        <f>VLOOKUP($G1192,county_facts!$A:$BB,7,FALSE)</f>
        <v>20252</v>
      </c>
      <c r="L1192">
        <f>VLOOKUP($G1192,county_facts!$A:$BB,8,FALSE)</f>
        <v>5</v>
      </c>
      <c r="M1192">
        <f>VLOOKUP($G1192,county_facts!$A:$BB,9,FALSE)</f>
        <v>20.2</v>
      </c>
      <c r="N1192">
        <f>VLOOKUP($G1192,county_facts!$A:$BB,10,FALSE)</f>
        <v>24.6</v>
      </c>
      <c r="O1192">
        <f>VLOOKUP($G1192,county_facts!$A:$BB,11,FALSE)</f>
        <v>50.5</v>
      </c>
      <c r="P1192">
        <f>VLOOKUP($G1192,county_facts!$A:$BB,12,FALSE)</f>
        <v>70.3</v>
      </c>
      <c r="Q1192">
        <f>VLOOKUP($G1192,county_facts!$A:$BB,13,FALSE)</f>
        <v>3.2</v>
      </c>
      <c r="R1192">
        <f>VLOOKUP($G1192,county_facts!$A:$BB,14,FALSE)</f>
        <v>18.2</v>
      </c>
      <c r="S1192">
        <f>VLOOKUP($G1192,county_facts!$A:$BB,15,FALSE)</f>
        <v>0.4</v>
      </c>
      <c r="T1192">
        <f>VLOOKUP($G1192,county_facts!$A:$BB,16,FALSE)</f>
        <v>0</v>
      </c>
      <c r="U1192">
        <f>VLOOKUP($G1192,county_facts!$A:$BB,17,FALSE)</f>
        <v>7.7</v>
      </c>
      <c r="V1192">
        <f>VLOOKUP($G1192,county_facts!$A:$BB,18,FALSE)</f>
        <v>2.5</v>
      </c>
      <c r="W1192">
        <f>VLOOKUP($G1192,county_facts!$A:$BB,19,FALSE)</f>
        <v>68.599999999999994</v>
      </c>
      <c r="X1192">
        <f>VLOOKUP($G1192,county_facts!$A:$BB,20,FALSE)</f>
        <v>90.3</v>
      </c>
      <c r="Y1192">
        <f>VLOOKUP($G1192,county_facts!$A:$BB,21,FALSE)</f>
        <v>0.5</v>
      </c>
      <c r="Z1192">
        <f>VLOOKUP($G1192,county_facts!$A:$BB,22,FALSE)</f>
        <v>1.6</v>
      </c>
      <c r="AA1192">
        <f>VLOOKUP($G1192,county_facts!$A:$BB,23,FALSE)</f>
        <v>81.400000000000006</v>
      </c>
      <c r="AB1192">
        <f>VLOOKUP($G1192,county_facts!$A:$BB,24,FALSE)</f>
        <v>13</v>
      </c>
      <c r="AC1192">
        <f>VLOOKUP($G1192,county_facts!$A:$BB,25,FALSE)</f>
        <v>2165</v>
      </c>
      <c r="AD1192">
        <f>VLOOKUP($G1192,county_facts!$A:$BB,26,FALSE)</f>
        <v>25.6</v>
      </c>
      <c r="AE1192">
        <f>VLOOKUP($G1192,county_facts!$A:$BB,27,FALSE)</f>
        <v>13426</v>
      </c>
      <c r="AF1192">
        <f>VLOOKUP($G1192,county_facts!$A:$BB,28,FALSE)</f>
        <v>79.8</v>
      </c>
      <c r="AG1192">
        <f>VLOOKUP($G1192,county_facts!$A:$BB,29,FALSE)</f>
        <v>3.6</v>
      </c>
      <c r="AH1192">
        <f>VLOOKUP($G1192,county_facts!$A:$BB,30,FALSE)</f>
        <v>79600</v>
      </c>
      <c r="AI1192">
        <f>VLOOKUP($G1192,county_facts!$A:$BB,31,FALSE)</f>
        <v>8092</v>
      </c>
      <c r="AJ1192">
        <f>VLOOKUP($G1192,county_facts!$A:$BB,32,FALSE)</f>
        <v>2.48</v>
      </c>
      <c r="AK1192">
        <f>VLOOKUP($G1192,county_facts!$A:$BB,33,FALSE)</f>
        <v>19100</v>
      </c>
      <c r="AL1192">
        <f>VLOOKUP($G1192,county_facts!$A:$BB,34,FALSE)</f>
        <v>36096</v>
      </c>
      <c r="AM1192">
        <f>VLOOKUP($G1192,county_facts!$A:$BB,35,FALSE)</f>
        <v>20.7</v>
      </c>
      <c r="AN1192">
        <f>VLOOKUP($G1192,county_facts!$A:$BB,36,FALSE)</f>
        <v>360</v>
      </c>
      <c r="AO1192">
        <f>VLOOKUP($G1192,county_facts!$A:$BB,37,FALSE)</f>
        <v>3281</v>
      </c>
      <c r="AP1192">
        <f>VLOOKUP($G1192,county_facts!$A:$BB,38,FALSE)</f>
        <v>2.7</v>
      </c>
      <c r="AQ1192">
        <f>VLOOKUP($G1192,county_facts!$A:$BB,39,FALSE)</f>
        <v>1370</v>
      </c>
      <c r="AR1192">
        <f>VLOOKUP($G1192,county_facts!$A:$BB,40,FALSE)</f>
        <v>1598</v>
      </c>
      <c r="AS1192">
        <f>VLOOKUP($G1192,county_facts!$A:$BB,41,FALSE)</f>
        <v>0</v>
      </c>
      <c r="AT1192">
        <f>VLOOKUP($G1192,county_facts!$A:$BB,42,FALSE)</f>
        <v>0</v>
      </c>
      <c r="AU1192">
        <f>VLOOKUP($G1192,county_facts!$A:$BB,43,FALSE)</f>
        <v>0</v>
      </c>
      <c r="AV1192">
        <f>VLOOKUP($G1192,county_facts!$A:$BB,44,FALSE)</f>
        <v>0</v>
      </c>
      <c r="AW1192">
        <f>VLOOKUP($G1192,county_facts!$A:$BB,45,FALSE)</f>
        <v>0</v>
      </c>
      <c r="AX1192">
        <f>VLOOKUP($G1192,county_facts!$A:$BB,46,FALSE)</f>
        <v>22.7</v>
      </c>
      <c r="AY1192">
        <f>VLOOKUP($G1192,county_facts!$A:$BB,47,FALSE)</f>
        <v>0</v>
      </c>
      <c r="AZ1192">
        <f>VLOOKUP($G1192,county_facts!$A:$BB,48,FALSE)</f>
        <v>9642</v>
      </c>
      <c r="BA1192">
        <f>VLOOKUP($G1192,county_facts!$A:$BB,49,FALSE)</f>
        <v>266418</v>
      </c>
      <c r="BB1192">
        <f>VLOOKUP($G1192,county_facts!$A:$BB,50,FALSE)</f>
        <v>13552</v>
      </c>
      <c r="BC1192">
        <f>VLOOKUP($G1192,county_facts!$A:$BB,51,FALSE)</f>
        <v>15494</v>
      </c>
      <c r="BD1192">
        <f>VLOOKUP($G1192,county_facts!$A:$BB,52,FALSE)</f>
        <v>35</v>
      </c>
      <c r="BE1192">
        <f>VLOOKUP($G1192,county_facts!$A:$BB,53,FALSE)</f>
        <v>618.5</v>
      </c>
      <c r="BF1192">
        <f>VLOOKUP($G1192,county_facts!$A:$BB,54,FALSE)</f>
        <v>32.700000000000003</v>
      </c>
    </row>
    <row r="1193" spans="1:58" x14ac:dyDescent="0.3">
      <c r="A1193" t="s">
        <v>9</v>
      </c>
      <c r="B1193" t="s">
        <v>506</v>
      </c>
      <c r="C1193">
        <v>308</v>
      </c>
      <c r="D1193" t="s">
        <v>481</v>
      </c>
      <c r="E1193">
        <v>1004</v>
      </c>
      <c r="F1193">
        <v>0.30677290800000001</v>
      </c>
      <c r="G1193">
        <v>40091</v>
      </c>
      <c r="H1193">
        <f>VLOOKUP($G1193,county_facts!$A:$BB,4,FALSE)</f>
        <v>20088</v>
      </c>
      <c r="I1193">
        <f>VLOOKUP($G1193,county_facts!$A:$BB,5,FALSE)</f>
        <v>20252</v>
      </c>
      <c r="J1193">
        <f>VLOOKUP($G1193,county_facts!$A:$BB,6,FALSE)</f>
        <v>-0.8</v>
      </c>
      <c r="K1193">
        <f>VLOOKUP($G1193,county_facts!$A:$BB,7,FALSE)</f>
        <v>20252</v>
      </c>
      <c r="L1193">
        <f>VLOOKUP($G1193,county_facts!$A:$BB,8,FALSE)</f>
        <v>5</v>
      </c>
      <c r="M1193">
        <f>VLOOKUP($G1193,county_facts!$A:$BB,9,FALSE)</f>
        <v>20.2</v>
      </c>
      <c r="N1193">
        <f>VLOOKUP($G1193,county_facts!$A:$BB,10,FALSE)</f>
        <v>24.6</v>
      </c>
      <c r="O1193">
        <f>VLOOKUP($G1193,county_facts!$A:$BB,11,FALSE)</f>
        <v>50.5</v>
      </c>
      <c r="P1193">
        <f>VLOOKUP($G1193,county_facts!$A:$BB,12,FALSE)</f>
        <v>70.3</v>
      </c>
      <c r="Q1193">
        <f>VLOOKUP($G1193,county_facts!$A:$BB,13,FALSE)</f>
        <v>3.2</v>
      </c>
      <c r="R1193">
        <f>VLOOKUP($G1193,county_facts!$A:$BB,14,FALSE)</f>
        <v>18.2</v>
      </c>
      <c r="S1193">
        <f>VLOOKUP($G1193,county_facts!$A:$BB,15,FALSE)</f>
        <v>0.4</v>
      </c>
      <c r="T1193">
        <f>VLOOKUP($G1193,county_facts!$A:$BB,16,FALSE)</f>
        <v>0</v>
      </c>
      <c r="U1193">
        <f>VLOOKUP($G1193,county_facts!$A:$BB,17,FALSE)</f>
        <v>7.7</v>
      </c>
      <c r="V1193">
        <f>VLOOKUP($G1193,county_facts!$A:$BB,18,FALSE)</f>
        <v>2.5</v>
      </c>
      <c r="W1193">
        <f>VLOOKUP($G1193,county_facts!$A:$BB,19,FALSE)</f>
        <v>68.599999999999994</v>
      </c>
      <c r="X1193">
        <f>VLOOKUP($G1193,county_facts!$A:$BB,20,FALSE)</f>
        <v>90.3</v>
      </c>
      <c r="Y1193">
        <f>VLOOKUP($G1193,county_facts!$A:$BB,21,FALSE)</f>
        <v>0.5</v>
      </c>
      <c r="Z1193">
        <f>VLOOKUP($G1193,county_facts!$A:$BB,22,FALSE)</f>
        <v>1.6</v>
      </c>
      <c r="AA1193">
        <f>VLOOKUP($G1193,county_facts!$A:$BB,23,FALSE)</f>
        <v>81.400000000000006</v>
      </c>
      <c r="AB1193">
        <f>VLOOKUP($G1193,county_facts!$A:$BB,24,FALSE)</f>
        <v>13</v>
      </c>
      <c r="AC1193">
        <f>VLOOKUP($G1193,county_facts!$A:$BB,25,FALSE)</f>
        <v>2165</v>
      </c>
      <c r="AD1193">
        <f>VLOOKUP($G1193,county_facts!$A:$BB,26,FALSE)</f>
        <v>25.6</v>
      </c>
      <c r="AE1193">
        <f>VLOOKUP($G1193,county_facts!$A:$BB,27,FALSE)</f>
        <v>13426</v>
      </c>
      <c r="AF1193">
        <f>VLOOKUP($G1193,county_facts!$A:$BB,28,FALSE)</f>
        <v>79.8</v>
      </c>
      <c r="AG1193">
        <f>VLOOKUP($G1193,county_facts!$A:$BB,29,FALSE)</f>
        <v>3.6</v>
      </c>
      <c r="AH1193">
        <f>VLOOKUP($G1193,county_facts!$A:$BB,30,FALSE)</f>
        <v>79600</v>
      </c>
      <c r="AI1193">
        <f>VLOOKUP($G1193,county_facts!$A:$BB,31,FALSE)</f>
        <v>8092</v>
      </c>
      <c r="AJ1193">
        <f>VLOOKUP($G1193,county_facts!$A:$BB,32,FALSE)</f>
        <v>2.48</v>
      </c>
      <c r="AK1193">
        <f>VLOOKUP($G1193,county_facts!$A:$BB,33,FALSE)</f>
        <v>19100</v>
      </c>
      <c r="AL1193">
        <f>VLOOKUP($G1193,county_facts!$A:$BB,34,FALSE)</f>
        <v>36096</v>
      </c>
      <c r="AM1193">
        <f>VLOOKUP($G1193,county_facts!$A:$BB,35,FALSE)</f>
        <v>20.7</v>
      </c>
      <c r="AN1193">
        <f>VLOOKUP($G1193,county_facts!$A:$BB,36,FALSE)</f>
        <v>360</v>
      </c>
      <c r="AO1193">
        <f>VLOOKUP($G1193,county_facts!$A:$BB,37,FALSE)</f>
        <v>3281</v>
      </c>
      <c r="AP1193">
        <f>VLOOKUP($G1193,county_facts!$A:$BB,38,FALSE)</f>
        <v>2.7</v>
      </c>
      <c r="AQ1193">
        <f>VLOOKUP($G1193,county_facts!$A:$BB,39,FALSE)</f>
        <v>1370</v>
      </c>
      <c r="AR1193">
        <f>VLOOKUP($G1193,county_facts!$A:$BB,40,FALSE)</f>
        <v>1598</v>
      </c>
      <c r="AS1193">
        <f>VLOOKUP($G1193,county_facts!$A:$BB,41,FALSE)</f>
        <v>0</v>
      </c>
      <c r="AT1193">
        <f>VLOOKUP($G1193,county_facts!$A:$BB,42,FALSE)</f>
        <v>0</v>
      </c>
      <c r="AU1193">
        <f>VLOOKUP($G1193,county_facts!$A:$BB,43,FALSE)</f>
        <v>0</v>
      </c>
      <c r="AV1193">
        <f>VLOOKUP($G1193,county_facts!$A:$BB,44,FALSE)</f>
        <v>0</v>
      </c>
      <c r="AW1193">
        <f>VLOOKUP($G1193,county_facts!$A:$BB,45,FALSE)</f>
        <v>0</v>
      </c>
      <c r="AX1193">
        <f>VLOOKUP($G1193,county_facts!$A:$BB,46,FALSE)</f>
        <v>22.7</v>
      </c>
      <c r="AY1193">
        <f>VLOOKUP($G1193,county_facts!$A:$BB,47,FALSE)</f>
        <v>0</v>
      </c>
      <c r="AZ1193">
        <f>VLOOKUP($G1193,county_facts!$A:$BB,48,FALSE)</f>
        <v>9642</v>
      </c>
      <c r="BA1193">
        <f>VLOOKUP($G1193,county_facts!$A:$BB,49,FALSE)</f>
        <v>266418</v>
      </c>
      <c r="BB1193">
        <f>VLOOKUP($G1193,county_facts!$A:$BB,50,FALSE)</f>
        <v>13552</v>
      </c>
      <c r="BC1193">
        <f>VLOOKUP($G1193,county_facts!$A:$BB,51,FALSE)</f>
        <v>15494</v>
      </c>
      <c r="BD1193">
        <f>VLOOKUP($G1193,county_facts!$A:$BB,52,FALSE)</f>
        <v>35</v>
      </c>
      <c r="BE1193">
        <f>VLOOKUP($G1193,county_facts!$A:$BB,53,FALSE)</f>
        <v>618.5</v>
      </c>
      <c r="BF1193">
        <f>VLOOKUP($G1193,county_facts!$A:$BB,54,FALSE)</f>
        <v>32.700000000000003</v>
      </c>
    </row>
    <row r="1194" spans="1:58" x14ac:dyDescent="0.3">
      <c r="A1194" t="s">
        <v>6</v>
      </c>
      <c r="B1194" t="s">
        <v>507</v>
      </c>
      <c r="C1194">
        <v>657</v>
      </c>
      <c r="D1194" t="s">
        <v>481</v>
      </c>
      <c r="E1194">
        <v>938</v>
      </c>
      <c r="F1194">
        <v>0.70042643900000001</v>
      </c>
      <c r="G1194">
        <v>40089</v>
      </c>
      <c r="H1194">
        <f>VLOOKUP($G1194,county_facts!$A:$BB,4,FALSE)</f>
        <v>33050</v>
      </c>
      <c r="I1194">
        <f>VLOOKUP($G1194,county_facts!$A:$BB,5,FALSE)</f>
        <v>33154</v>
      </c>
      <c r="J1194">
        <f>VLOOKUP($G1194,county_facts!$A:$BB,6,FALSE)</f>
        <v>-0.3</v>
      </c>
      <c r="K1194">
        <f>VLOOKUP($G1194,county_facts!$A:$BB,7,FALSE)</f>
        <v>33151</v>
      </c>
      <c r="L1194">
        <f>VLOOKUP($G1194,county_facts!$A:$BB,8,FALSE)</f>
        <v>7.3</v>
      </c>
      <c r="M1194">
        <f>VLOOKUP($G1194,county_facts!$A:$BB,9,FALSE)</f>
        <v>25.7</v>
      </c>
      <c r="N1194">
        <f>VLOOKUP($G1194,county_facts!$A:$BB,10,FALSE)</f>
        <v>17</v>
      </c>
      <c r="O1194">
        <f>VLOOKUP($G1194,county_facts!$A:$BB,11,FALSE)</f>
        <v>51</v>
      </c>
      <c r="P1194">
        <f>VLOOKUP($G1194,county_facts!$A:$BB,12,FALSE)</f>
        <v>67.2</v>
      </c>
      <c r="Q1194">
        <f>VLOOKUP($G1194,county_facts!$A:$BB,13,FALSE)</f>
        <v>8.6999999999999993</v>
      </c>
      <c r="R1194">
        <f>VLOOKUP($G1194,county_facts!$A:$BB,14,FALSE)</f>
        <v>15.9</v>
      </c>
      <c r="S1194">
        <f>VLOOKUP($G1194,county_facts!$A:$BB,15,FALSE)</f>
        <v>0.6</v>
      </c>
      <c r="T1194">
        <f>VLOOKUP($G1194,county_facts!$A:$BB,16,FALSE)</f>
        <v>0.8</v>
      </c>
      <c r="U1194">
        <f>VLOOKUP($G1194,county_facts!$A:$BB,17,FALSE)</f>
        <v>6.8</v>
      </c>
      <c r="V1194">
        <f>VLOOKUP($G1194,county_facts!$A:$BB,18,FALSE)</f>
        <v>5.5</v>
      </c>
      <c r="W1194">
        <f>VLOOKUP($G1194,county_facts!$A:$BB,19,FALSE)</f>
        <v>63.5</v>
      </c>
      <c r="X1194">
        <f>VLOOKUP($G1194,county_facts!$A:$BB,20,FALSE)</f>
        <v>87.8</v>
      </c>
      <c r="Y1194">
        <f>VLOOKUP($G1194,county_facts!$A:$BB,21,FALSE)</f>
        <v>1.5</v>
      </c>
      <c r="Z1194">
        <f>VLOOKUP($G1194,county_facts!$A:$BB,22,FALSE)</f>
        <v>4</v>
      </c>
      <c r="AA1194">
        <f>VLOOKUP($G1194,county_facts!$A:$BB,23,FALSE)</f>
        <v>80.8</v>
      </c>
      <c r="AB1194">
        <f>VLOOKUP($G1194,county_facts!$A:$BB,24,FALSE)</f>
        <v>13.9</v>
      </c>
      <c r="AC1194">
        <f>VLOOKUP($G1194,county_facts!$A:$BB,25,FALSE)</f>
        <v>2605</v>
      </c>
      <c r="AD1194">
        <f>VLOOKUP($G1194,county_facts!$A:$BB,26,FALSE)</f>
        <v>22.2</v>
      </c>
      <c r="AE1194">
        <f>VLOOKUP($G1194,county_facts!$A:$BB,27,FALSE)</f>
        <v>15578</v>
      </c>
      <c r="AF1194">
        <f>VLOOKUP($G1194,county_facts!$A:$BB,28,FALSE)</f>
        <v>68.099999999999994</v>
      </c>
      <c r="AG1194">
        <f>VLOOKUP($G1194,county_facts!$A:$BB,29,FALSE)</f>
        <v>7.5</v>
      </c>
      <c r="AH1194">
        <f>VLOOKUP($G1194,county_facts!$A:$BB,30,FALSE)</f>
        <v>71500</v>
      </c>
      <c r="AI1194">
        <f>VLOOKUP($G1194,county_facts!$A:$BB,31,FALSE)</f>
        <v>13078</v>
      </c>
      <c r="AJ1194">
        <f>VLOOKUP($G1194,county_facts!$A:$BB,32,FALSE)</f>
        <v>2.4900000000000002</v>
      </c>
      <c r="AK1194">
        <f>VLOOKUP($G1194,county_facts!$A:$BB,33,FALSE)</f>
        <v>17615</v>
      </c>
      <c r="AL1194">
        <f>VLOOKUP($G1194,county_facts!$A:$BB,34,FALSE)</f>
        <v>31790</v>
      </c>
      <c r="AM1194">
        <f>VLOOKUP($G1194,county_facts!$A:$BB,35,FALSE)</f>
        <v>26.1</v>
      </c>
      <c r="AN1194">
        <f>VLOOKUP($G1194,county_facts!$A:$BB,36,FALSE)</f>
        <v>573</v>
      </c>
      <c r="AO1194">
        <f>VLOOKUP($G1194,county_facts!$A:$BB,37,FALSE)</f>
        <v>8434</v>
      </c>
      <c r="AP1194">
        <f>VLOOKUP($G1194,county_facts!$A:$BB,38,FALSE)</f>
        <v>2.9</v>
      </c>
      <c r="AQ1194">
        <f>VLOOKUP($G1194,county_facts!$A:$BB,39,FALSE)</f>
        <v>2178</v>
      </c>
      <c r="AR1194">
        <f>VLOOKUP($G1194,county_facts!$A:$BB,40,FALSE)</f>
        <v>2155</v>
      </c>
      <c r="AS1194">
        <f>VLOOKUP($G1194,county_facts!$A:$BB,41,FALSE)</f>
        <v>0</v>
      </c>
      <c r="AT1194">
        <f>VLOOKUP($G1194,county_facts!$A:$BB,42,FALSE)</f>
        <v>10.9</v>
      </c>
      <c r="AU1194">
        <f>VLOOKUP($G1194,county_facts!$A:$BB,43,FALSE)</f>
        <v>0</v>
      </c>
      <c r="AV1194">
        <f>VLOOKUP($G1194,county_facts!$A:$BB,44,FALSE)</f>
        <v>0</v>
      </c>
      <c r="AW1194">
        <f>VLOOKUP($G1194,county_facts!$A:$BB,45,FALSE)</f>
        <v>2.7</v>
      </c>
      <c r="AX1194">
        <f>VLOOKUP($G1194,county_facts!$A:$BB,46,FALSE)</f>
        <v>17.600000000000001</v>
      </c>
      <c r="AY1194">
        <f>VLOOKUP($G1194,county_facts!$A:$BB,47,FALSE)</f>
        <v>1361661</v>
      </c>
      <c r="AZ1194">
        <f>VLOOKUP($G1194,county_facts!$A:$BB,48,FALSE)</f>
        <v>95730</v>
      </c>
      <c r="BA1194">
        <f>VLOOKUP($G1194,county_facts!$A:$BB,49,FALSE)</f>
        <v>261075</v>
      </c>
      <c r="BB1194">
        <f>VLOOKUP($G1194,county_facts!$A:$BB,50,FALSE)</f>
        <v>7800</v>
      </c>
      <c r="BC1194">
        <f>VLOOKUP($G1194,county_facts!$A:$BB,51,FALSE)</f>
        <v>21650</v>
      </c>
      <c r="BD1194">
        <f>VLOOKUP($G1194,county_facts!$A:$BB,52,FALSE)</f>
        <v>8</v>
      </c>
      <c r="BE1194">
        <f>VLOOKUP($G1194,county_facts!$A:$BB,53,FALSE)</f>
        <v>1850.01</v>
      </c>
      <c r="BF1194">
        <f>VLOOKUP($G1194,county_facts!$A:$BB,54,FALSE)</f>
        <v>17.899999999999999</v>
      </c>
    </row>
    <row r="1195" spans="1:58" x14ac:dyDescent="0.3">
      <c r="A1195" t="s">
        <v>9</v>
      </c>
      <c r="B1195" t="s">
        <v>507</v>
      </c>
      <c r="C1195">
        <v>281</v>
      </c>
      <c r="D1195" t="s">
        <v>481</v>
      </c>
      <c r="E1195">
        <v>938</v>
      </c>
      <c r="F1195">
        <v>0.29957356099999999</v>
      </c>
      <c r="G1195">
        <v>40089</v>
      </c>
      <c r="H1195">
        <f>VLOOKUP($G1195,county_facts!$A:$BB,4,FALSE)</f>
        <v>33050</v>
      </c>
      <c r="I1195">
        <f>VLOOKUP($G1195,county_facts!$A:$BB,5,FALSE)</f>
        <v>33154</v>
      </c>
      <c r="J1195">
        <f>VLOOKUP($G1195,county_facts!$A:$BB,6,FALSE)</f>
        <v>-0.3</v>
      </c>
      <c r="K1195">
        <f>VLOOKUP($G1195,county_facts!$A:$BB,7,FALSE)</f>
        <v>33151</v>
      </c>
      <c r="L1195">
        <f>VLOOKUP($G1195,county_facts!$A:$BB,8,FALSE)</f>
        <v>7.3</v>
      </c>
      <c r="M1195">
        <f>VLOOKUP($G1195,county_facts!$A:$BB,9,FALSE)</f>
        <v>25.7</v>
      </c>
      <c r="N1195">
        <f>VLOOKUP($G1195,county_facts!$A:$BB,10,FALSE)</f>
        <v>17</v>
      </c>
      <c r="O1195">
        <f>VLOOKUP($G1195,county_facts!$A:$BB,11,FALSE)</f>
        <v>51</v>
      </c>
      <c r="P1195">
        <f>VLOOKUP($G1195,county_facts!$A:$BB,12,FALSE)</f>
        <v>67.2</v>
      </c>
      <c r="Q1195">
        <f>VLOOKUP($G1195,county_facts!$A:$BB,13,FALSE)</f>
        <v>8.6999999999999993</v>
      </c>
      <c r="R1195">
        <f>VLOOKUP($G1195,county_facts!$A:$BB,14,FALSE)</f>
        <v>15.9</v>
      </c>
      <c r="S1195">
        <f>VLOOKUP($G1195,county_facts!$A:$BB,15,FALSE)</f>
        <v>0.6</v>
      </c>
      <c r="T1195">
        <f>VLOOKUP($G1195,county_facts!$A:$BB,16,FALSE)</f>
        <v>0.8</v>
      </c>
      <c r="U1195">
        <f>VLOOKUP($G1195,county_facts!$A:$BB,17,FALSE)</f>
        <v>6.8</v>
      </c>
      <c r="V1195">
        <f>VLOOKUP($G1195,county_facts!$A:$BB,18,FALSE)</f>
        <v>5.5</v>
      </c>
      <c r="W1195">
        <f>VLOOKUP($G1195,county_facts!$A:$BB,19,FALSE)</f>
        <v>63.5</v>
      </c>
      <c r="X1195">
        <f>VLOOKUP($G1195,county_facts!$A:$BB,20,FALSE)</f>
        <v>87.8</v>
      </c>
      <c r="Y1195">
        <f>VLOOKUP($G1195,county_facts!$A:$BB,21,FALSE)</f>
        <v>1.5</v>
      </c>
      <c r="Z1195">
        <f>VLOOKUP($G1195,county_facts!$A:$BB,22,FALSE)</f>
        <v>4</v>
      </c>
      <c r="AA1195">
        <f>VLOOKUP($G1195,county_facts!$A:$BB,23,FALSE)</f>
        <v>80.8</v>
      </c>
      <c r="AB1195">
        <f>VLOOKUP($G1195,county_facts!$A:$BB,24,FALSE)</f>
        <v>13.9</v>
      </c>
      <c r="AC1195">
        <f>VLOOKUP($G1195,county_facts!$A:$BB,25,FALSE)</f>
        <v>2605</v>
      </c>
      <c r="AD1195">
        <f>VLOOKUP($G1195,county_facts!$A:$BB,26,FALSE)</f>
        <v>22.2</v>
      </c>
      <c r="AE1195">
        <f>VLOOKUP($G1195,county_facts!$A:$BB,27,FALSE)</f>
        <v>15578</v>
      </c>
      <c r="AF1195">
        <f>VLOOKUP($G1195,county_facts!$A:$BB,28,FALSE)</f>
        <v>68.099999999999994</v>
      </c>
      <c r="AG1195">
        <f>VLOOKUP($G1195,county_facts!$A:$BB,29,FALSE)</f>
        <v>7.5</v>
      </c>
      <c r="AH1195">
        <f>VLOOKUP($G1195,county_facts!$A:$BB,30,FALSE)</f>
        <v>71500</v>
      </c>
      <c r="AI1195">
        <f>VLOOKUP($G1195,county_facts!$A:$BB,31,FALSE)</f>
        <v>13078</v>
      </c>
      <c r="AJ1195">
        <f>VLOOKUP($G1195,county_facts!$A:$BB,32,FALSE)</f>
        <v>2.4900000000000002</v>
      </c>
      <c r="AK1195">
        <f>VLOOKUP($G1195,county_facts!$A:$BB,33,FALSE)</f>
        <v>17615</v>
      </c>
      <c r="AL1195">
        <f>VLOOKUP($G1195,county_facts!$A:$BB,34,FALSE)</f>
        <v>31790</v>
      </c>
      <c r="AM1195">
        <f>VLOOKUP($G1195,county_facts!$A:$BB,35,FALSE)</f>
        <v>26.1</v>
      </c>
      <c r="AN1195">
        <f>VLOOKUP($G1195,county_facts!$A:$BB,36,FALSE)</f>
        <v>573</v>
      </c>
      <c r="AO1195">
        <f>VLOOKUP($G1195,county_facts!$A:$BB,37,FALSE)</f>
        <v>8434</v>
      </c>
      <c r="AP1195">
        <f>VLOOKUP($G1195,county_facts!$A:$BB,38,FALSE)</f>
        <v>2.9</v>
      </c>
      <c r="AQ1195">
        <f>VLOOKUP($G1195,county_facts!$A:$BB,39,FALSE)</f>
        <v>2178</v>
      </c>
      <c r="AR1195">
        <f>VLOOKUP($G1195,county_facts!$A:$BB,40,FALSE)</f>
        <v>2155</v>
      </c>
      <c r="AS1195">
        <f>VLOOKUP($G1195,county_facts!$A:$BB,41,FALSE)</f>
        <v>0</v>
      </c>
      <c r="AT1195">
        <f>VLOOKUP($G1195,county_facts!$A:$BB,42,FALSE)</f>
        <v>10.9</v>
      </c>
      <c r="AU1195">
        <f>VLOOKUP($G1195,county_facts!$A:$BB,43,FALSE)</f>
        <v>0</v>
      </c>
      <c r="AV1195">
        <f>VLOOKUP($G1195,county_facts!$A:$BB,44,FALSE)</f>
        <v>0</v>
      </c>
      <c r="AW1195">
        <f>VLOOKUP($G1195,county_facts!$A:$BB,45,FALSE)</f>
        <v>2.7</v>
      </c>
      <c r="AX1195">
        <f>VLOOKUP($G1195,county_facts!$A:$BB,46,FALSE)</f>
        <v>17.600000000000001</v>
      </c>
      <c r="AY1195">
        <f>VLOOKUP($G1195,county_facts!$A:$BB,47,FALSE)</f>
        <v>1361661</v>
      </c>
      <c r="AZ1195">
        <f>VLOOKUP($G1195,county_facts!$A:$BB,48,FALSE)</f>
        <v>95730</v>
      </c>
      <c r="BA1195">
        <f>VLOOKUP($G1195,county_facts!$A:$BB,49,FALSE)</f>
        <v>261075</v>
      </c>
      <c r="BB1195">
        <f>VLOOKUP($G1195,county_facts!$A:$BB,50,FALSE)</f>
        <v>7800</v>
      </c>
      <c r="BC1195">
        <f>VLOOKUP($G1195,county_facts!$A:$BB,51,FALSE)</f>
        <v>21650</v>
      </c>
      <c r="BD1195">
        <f>VLOOKUP($G1195,county_facts!$A:$BB,52,FALSE)</f>
        <v>8</v>
      </c>
      <c r="BE1195">
        <f>VLOOKUP($G1195,county_facts!$A:$BB,53,FALSE)</f>
        <v>1850.01</v>
      </c>
      <c r="BF1195">
        <f>VLOOKUP($G1195,county_facts!$A:$BB,54,FALSE)</f>
        <v>17.899999999999999</v>
      </c>
    </row>
    <row r="1196" spans="1:58" x14ac:dyDescent="0.3">
      <c r="A1196" t="s">
        <v>6</v>
      </c>
      <c r="B1196" t="s">
        <v>508</v>
      </c>
      <c r="C1196">
        <v>1048</v>
      </c>
      <c r="D1196" t="s">
        <v>481</v>
      </c>
      <c r="E1196">
        <v>1581</v>
      </c>
      <c r="F1196">
        <v>0.66287160000000001</v>
      </c>
      <c r="G1196">
        <v>40087</v>
      </c>
      <c r="H1196">
        <f>VLOOKUP($G1196,county_facts!$A:$BB,4,FALSE)</f>
        <v>37313</v>
      </c>
      <c r="I1196">
        <f>VLOOKUP($G1196,county_facts!$A:$BB,5,FALSE)</f>
        <v>34506</v>
      </c>
      <c r="J1196">
        <f>VLOOKUP($G1196,county_facts!$A:$BB,6,FALSE)</f>
        <v>8.1</v>
      </c>
      <c r="K1196">
        <f>VLOOKUP($G1196,county_facts!$A:$BB,7,FALSE)</f>
        <v>34506</v>
      </c>
      <c r="L1196">
        <f>VLOOKUP($G1196,county_facts!$A:$BB,8,FALSE)</f>
        <v>6.3</v>
      </c>
      <c r="M1196">
        <f>VLOOKUP($G1196,county_facts!$A:$BB,9,FALSE)</f>
        <v>25.8</v>
      </c>
      <c r="N1196">
        <f>VLOOKUP($G1196,county_facts!$A:$BB,10,FALSE)</f>
        <v>14.7</v>
      </c>
      <c r="O1196">
        <f>VLOOKUP($G1196,county_facts!$A:$BB,11,FALSE)</f>
        <v>50.4</v>
      </c>
      <c r="P1196">
        <f>VLOOKUP($G1196,county_facts!$A:$BB,12,FALSE)</f>
        <v>86.4</v>
      </c>
      <c r="Q1196">
        <f>VLOOKUP($G1196,county_facts!$A:$BB,13,FALSE)</f>
        <v>0.9</v>
      </c>
      <c r="R1196">
        <f>VLOOKUP($G1196,county_facts!$A:$BB,14,FALSE)</f>
        <v>6.7</v>
      </c>
      <c r="S1196">
        <f>VLOOKUP($G1196,county_facts!$A:$BB,15,FALSE)</f>
        <v>0.5</v>
      </c>
      <c r="T1196">
        <f>VLOOKUP($G1196,county_facts!$A:$BB,16,FALSE)</f>
        <v>0.2</v>
      </c>
      <c r="U1196">
        <f>VLOOKUP($G1196,county_facts!$A:$BB,17,FALSE)</f>
        <v>5.4</v>
      </c>
      <c r="V1196">
        <f>VLOOKUP($G1196,county_facts!$A:$BB,18,FALSE)</f>
        <v>7.5</v>
      </c>
      <c r="W1196">
        <f>VLOOKUP($G1196,county_facts!$A:$BB,19,FALSE)</f>
        <v>79.8</v>
      </c>
      <c r="X1196">
        <f>VLOOKUP($G1196,county_facts!$A:$BB,20,FALSE)</f>
        <v>87.6</v>
      </c>
      <c r="Y1196">
        <f>VLOOKUP($G1196,county_facts!$A:$BB,21,FALSE)</f>
        <v>3.2</v>
      </c>
      <c r="Z1196">
        <f>VLOOKUP($G1196,county_facts!$A:$BB,22,FALSE)</f>
        <v>6.2</v>
      </c>
      <c r="AA1196">
        <f>VLOOKUP($G1196,county_facts!$A:$BB,23,FALSE)</f>
        <v>87.1</v>
      </c>
      <c r="AB1196">
        <f>VLOOKUP($G1196,county_facts!$A:$BB,24,FALSE)</f>
        <v>20.399999999999999</v>
      </c>
      <c r="AC1196">
        <f>VLOOKUP($G1196,county_facts!$A:$BB,25,FALSE)</f>
        <v>2945</v>
      </c>
      <c r="AD1196">
        <f>VLOOKUP($G1196,county_facts!$A:$BB,26,FALSE)</f>
        <v>27.5</v>
      </c>
      <c r="AE1196">
        <f>VLOOKUP($G1196,county_facts!$A:$BB,27,FALSE)</f>
        <v>14771</v>
      </c>
      <c r="AF1196">
        <f>VLOOKUP($G1196,county_facts!$A:$BB,28,FALSE)</f>
        <v>81.8</v>
      </c>
      <c r="AG1196">
        <f>VLOOKUP($G1196,county_facts!$A:$BB,29,FALSE)</f>
        <v>3.5</v>
      </c>
      <c r="AH1196">
        <f>VLOOKUP($G1196,county_facts!$A:$BB,30,FALSE)</f>
        <v>139300</v>
      </c>
      <c r="AI1196">
        <f>VLOOKUP($G1196,county_facts!$A:$BB,31,FALSE)</f>
        <v>12749</v>
      </c>
      <c r="AJ1196">
        <f>VLOOKUP($G1196,county_facts!$A:$BB,32,FALSE)</f>
        <v>2.74</v>
      </c>
      <c r="AK1196">
        <f>VLOOKUP($G1196,county_facts!$A:$BB,33,FALSE)</f>
        <v>25293</v>
      </c>
      <c r="AL1196">
        <f>VLOOKUP($G1196,county_facts!$A:$BB,34,FALSE)</f>
        <v>54426</v>
      </c>
      <c r="AM1196">
        <f>VLOOKUP($G1196,county_facts!$A:$BB,35,FALSE)</f>
        <v>11.6</v>
      </c>
      <c r="AN1196">
        <f>VLOOKUP($G1196,county_facts!$A:$BB,36,FALSE)</f>
        <v>803</v>
      </c>
      <c r="AO1196">
        <f>VLOOKUP($G1196,county_facts!$A:$BB,37,FALSE)</f>
        <v>7322</v>
      </c>
      <c r="AP1196">
        <f>VLOOKUP($G1196,county_facts!$A:$BB,38,FALSE)</f>
        <v>1.1000000000000001</v>
      </c>
      <c r="AQ1196">
        <f>VLOOKUP($G1196,county_facts!$A:$BB,39,FALSE)</f>
        <v>3199</v>
      </c>
      <c r="AR1196">
        <f>VLOOKUP($G1196,county_facts!$A:$BB,40,FALSE)</f>
        <v>3554</v>
      </c>
      <c r="AS1196">
        <f>VLOOKUP($G1196,county_facts!$A:$BB,41,FALSE)</f>
        <v>0</v>
      </c>
      <c r="AT1196">
        <f>VLOOKUP($G1196,county_facts!$A:$BB,42,FALSE)</f>
        <v>4.5</v>
      </c>
      <c r="AU1196">
        <f>VLOOKUP($G1196,county_facts!$A:$BB,43,FALSE)</f>
        <v>0</v>
      </c>
      <c r="AV1196">
        <f>VLOOKUP($G1196,county_facts!$A:$BB,44,FALSE)</f>
        <v>0</v>
      </c>
      <c r="AW1196">
        <f>VLOOKUP($G1196,county_facts!$A:$BB,45,FALSE)</f>
        <v>0</v>
      </c>
      <c r="AX1196">
        <f>VLOOKUP($G1196,county_facts!$A:$BB,46,FALSE)</f>
        <v>22.6</v>
      </c>
      <c r="AY1196">
        <f>VLOOKUP($G1196,county_facts!$A:$BB,47,FALSE)</f>
        <v>0</v>
      </c>
      <c r="AZ1196">
        <f>VLOOKUP($G1196,county_facts!$A:$BB,48,FALSE)</f>
        <v>0</v>
      </c>
      <c r="BA1196">
        <f>VLOOKUP($G1196,county_facts!$A:$BB,49,FALSE)</f>
        <v>412967</v>
      </c>
      <c r="BB1196">
        <f>VLOOKUP($G1196,county_facts!$A:$BB,50,FALSE)</f>
        <v>12949</v>
      </c>
      <c r="BC1196">
        <f>VLOOKUP($G1196,county_facts!$A:$BB,51,FALSE)</f>
        <v>30766</v>
      </c>
      <c r="BD1196">
        <f>VLOOKUP($G1196,county_facts!$A:$BB,52,FALSE)</f>
        <v>222</v>
      </c>
      <c r="BE1196">
        <f>VLOOKUP($G1196,county_facts!$A:$BB,53,FALSE)</f>
        <v>570.70000000000005</v>
      </c>
      <c r="BF1196">
        <f>VLOOKUP($G1196,county_facts!$A:$BB,54,FALSE)</f>
        <v>60.5</v>
      </c>
    </row>
    <row r="1197" spans="1:58" x14ac:dyDescent="0.3">
      <c r="A1197" t="s">
        <v>9</v>
      </c>
      <c r="B1197" t="s">
        <v>508</v>
      </c>
      <c r="C1197">
        <v>533</v>
      </c>
      <c r="D1197" t="s">
        <v>481</v>
      </c>
      <c r="E1197">
        <v>1581</v>
      </c>
      <c r="F1197">
        <v>0.33712839999999999</v>
      </c>
      <c r="G1197">
        <v>40087</v>
      </c>
      <c r="H1197">
        <f>VLOOKUP($G1197,county_facts!$A:$BB,4,FALSE)</f>
        <v>37313</v>
      </c>
      <c r="I1197">
        <f>VLOOKUP($G1197,county_facts!$A:$BB,5,FALSE)</f>
        <v>34506</v>
      </c>
      <c r="J1197">
        <f>VLOOKUP($G1197,county_facts!$A:$BB,6,FALSE)</f>
        <v>8.1</v>
      </c>
      <c r="K1197">
        <f>VLOOKUP($G1197,county_facts!$A:$BB,7,FALSE)</f>
        <v>34506</v>
      </c>
      <c r="L1197">
        <f>VLOOKUP($G1197,county_facts!$A:$BB,8,FALSE)</f>
        <v>6.3</v>
      </c>
      <c r="M1197">
        <f>VLOOKUP($G1197,county_facts!$A:$BB,9,FALSE)</f>
        <v>25.8</v>
      </c>
      <c r="N1197">
        <f>VLOOKUP($G1197,county_facts!$A:$BB,10,FALSE)</f>
        <v>14.7</v>
      </c>
      <c r="O1197">
        <f>VLOOKUP($G1197,county_facts!$A:$BB,11,FALSE)</f>
        <v>50.4</v>
      </c>
      <c r="P1197">
        <f>VLOOKUP($G1197,county_facts!$A:$BB,12,FALSE)</f>
        <v>86.4</v>
      </c>
      <c r="Q1197">
        <f>VLOOKUP($G1197,county_facts!$A:$BB,13,FALSE)</f>
        <v>0.9</v>
      </c>
      <c r="R1197">
        <f>VLOOKUP($G1197,county_facts!$A:$BB,14,FALSE)</f>
        <v>6.7</v>
      </c>
      <c r="S1197">
        <f>VLOOKUP($G1197,county_facts!$A:$BB,15,FALSE)</f>
        <v>0.5</v>
      </c>
      <c r="T1197">
        <f>VLOOKUP($G1197,county_facts!$A:$BB,16,FALSE)</f>
        <v>0.2</v>
      </c>
      <c r="U1197">
        <f>VLOOKUP($G1197,county_facts!$A:$BB,17,FALSE)</f>
        <v>5.4</v>
      </c>
      <c r="V1197">
        <f>VLOOKUP($G1197,county_facts!$A:$BB,18,FALSE)</f>
        <v>7.5</v>
      </c>
      <c r="W1197">
        <f>VLOOKUP($G1197,county_facts!$A:$BB,19,FALSE)</f>
        <v>79.8</v>
      </c>
      <c r="X1197">
        <f>VLOOKUP($G1197,county_facts!$A:$BB,20,FALSE)</f>
        <v>87.6</v>
      </c>
      <c r="Y1197">
        <f>VLOOKUP($G1197,county_facts!$A:$BB,21,FALSE)</f>
        <v>3.2</v>
      </c>
      <c r="Z1197">
        <f>VLOOKUP($G1197,county_facts!$A:$BB,22,FALSE)</f>
        <v>6.2</v>
      </c>
      <c r="AA1197">
        <f>VLOOKUP($G1197,county_facts!$A:$BB,23,FALSE)</f>
        <v>87.1</v>
      </c>
      <c r="AB1197">
        <f>VLOOKUP($G1197,county_facts!$A:$BB,24,FALSE)</f>
        <v>20.399999999999999</v>
      </c>
      <c r="AC1197">
        <f>VLOOKUP($G1197,county_facts!$A:$BB,25,FALSE)</f>
        <v>2945</v>
      </c>
      <c r="AD1197">
        <f>VLOOKUP($G1197,county_facts!$A:$BB,26,FALSE)</f>
        <v>27.5</v>
      </c>
      <c r="AE1197">
        <f>VLOOKUP($G1197,county_facts!$A:$BB,27,FALSE)</f>
        <v>14771</v>
      </c>
      <c r="AF1197">
        <f>VLOOKUP($G1197,county_facts!$A:$BB,28,FALSE)</f>
        <v>81.8</v>
      </c>
      <c r="AG1197">
        <f>VLOOKUP($G1197,county_facts!$A:$BB,29,FALSE)</f>
        <v>3.5</v>
      </c>
      <c r="AH1197">
        <f>VLOOKUP($G1197,county_facts!$A:$BB,30,FALSE)</f>
        <v>139300</v>
      </c>
      <c r="AI1197">
        <f>VLOOKUP($G1197,county_facts!$A:$BB,31,FALSE)</f>
        <v>12749</v>
      </c>
      <c r="AJ1197">
        <f>VLOOKUP($G1197,county_facts!$A:$BB,32,FALSE)</f>
        <v>2.74</v>
      </c>
      <c r="AK1197">
        <f>VLOOKUP($G1197,county_facts!$A:$BB,33,FALSE)</f>
        <v>25293</v>
      </c>
      <c r="AL1197">
        <f>VLOOKUP($G1197,county_facts!$A:$BB,34,FALSE)</f>
        <v>54426</v>
      </c>
      <c r="AM1197">
        <f>VLOOKUP($G1197,county_facts!$A:$BB,35,FALSE)</f>
        <v>11.6</v>
      </c>
      <c r="AN1197">
        <f>VLOOKUP($G1197,county_facts!$A:$BB,36,FALSE)</f>
        <v>803</v>
      </c>
      <c r="AO1197">
        <f>VLOOKUP($G1197,county_facts!$A:$BB,37,FALSE)</f>
        <v>7322</v>
      </c>
      <c r="AP1197">
        <f>VLOOKUP($G1197,county_facts!$A:$BB,38,FALSE)</f>
        <v>1.1000000000000001</v>
      </c>
      <c r="AQ1197">
        <f>VLOOKUP($G1197,county_facts!$A:$BB,39,FALSE)</f>
        <v>3199</v>
      </c>
      <c r="AR1197">
        <f>VLOOKUP($G1197,county_facts!$A:$BB,40,FALSE)</f>
        <v>3554</v>
      </c>
      <c r="AS1197">
        <f>VLOOKUP($G1197,county_facts!$A:$BB,41,FALSE)</f>
        <v>0</v>
      </c>
      <c r="AT1197">
        <f>VLOOKUP($G1197,county_facts!$A:$BB,42,FALSE)</f>
        <v>4.5</v>
      </c>
      <c r="AU1197">
        <f>VLOOKUP($G1197,county_facts!$A:$BB,43,FALSE)</f>
        <v>0</v>
      </c>
      <c r="AV1197">
        <f>VLOOKUP($G1197,county_facts!$A:$BB,44,FALSE)</f>
        <v>0</v>
      </c>
      <c r="AW1197">
        <f>VLOOKUP($G1197,county_facts!$A:$BB,45,FALSE)</f>
        <v>0</v>
      </c>
      <c r="AX1197">
        <f>VLOOKUP($G1197,county_facts!$A:$BB,46,FALSE)</f>
        <v>22.6</v>
      </c>
      <c r="AY1197">
        <f>VLOOKUP($G1197,county_facts!$A:$BB,47,FALSE)</f>
        <v>0</v>
      </c>
      <c r="AZ1197">
        <f>VLOOKUP($G1197,county_facts!$A:$BB,48,FALSE)</f>
        <v>0</v>
      </c>
      <c r="BA1197">
        <f>VLOOKUP($G1197,county_facts!$A:$BB,49,FALSE)</f>
        <v>412967</v>
      </c>
      <c r="BB1197">
        <f>VLOOKUP($G1197,county_facts!$A:$BB,50,FALSE)</f>
        <v>12949</v>
      </c>
      <c r="BC1197">
        <f>VLOOKUP($G1197,county_facts!$A:$BB,51,FALSE)</f>
        <v>30766</v>
      </c>
      <c r="BD1197">
        <f>VLOOKUP($G1197,county_facts!$A:$BB,52,FALSE)</f>
        <v>222</v>
      </c>
      <c r="BE1197">
        <f>VLOOKUP($G1197,county_facts!$A:$BB,53,FALSE)</f>
        <v>570.70000000000005</v>
      </c>
      <c r="BF1197">
        <f>VLOOKUP($G1197,county_facts!$A:$BB,54,FALSE)</f>
        <v>60.5</v>
      </c>
    </row>
    <row r="1198" spans="1:58" x14ac:dyDescent="0.3">
      <c r="A1198" t="s">
        <v>6</v>
      </c>
      <c r="B1198" t="s">
        <v>509</v>
      </c>
      <c r="C1198">
        <v>1155</v>
      </c>
      <c r="D1198" t="s">
        <v>481</v>
      </c>
      <c r="E1198">
        <v>1731</v>
      </c>
      <c r="F1198">
        <v>0.667244367</v>
      </c>
      <c r="G1198">
        <v>40097</v>
      </c>
      <c r="H1198">
        <f>VLOOKUP($G1198,county_facts!$A:$BB,4,FALSE)</f>
        <v>40816</v>
      </c>
      <c r="I1198">
        <f>VLOOKUP($G1198,county_facts!$A:$BB,5,FALSE)</f>
        <v>41264</v>
      </c>
      <c r="J1198">
        <f>VLOOKUP($G1198,county_facts!$A:$BB,6,FALSE)</f>
        <v>-1.1000000000000001</v>
      </c>
      <c r="K1198">
        <f>VLOOKUP($G1198,county_facts!$A:$BB,7,FALSE)</f>
        <v>41259</v>
      </c>
      <c r="L1198">
        <f>VLOOKUP($G1198,county_facts!$A:$BB,8,FALSE)</f>
        <v>6.4</v>
      </c>
      <c r="M1198">
        <f>VLOOKUP($G1198,county_facts!$A:$BB,9,FALSE)</f>
        <v>24.3</v>
      </c>
      <c r="N1198">
        <f>VLOOKUP($G1198,county_facts!$A:$BB,10,FALSE)</f>
        <v>17.100000000000001</v>
      </c>
      <c r="O1198">
        <f>VLOOKUP($G1198,county_facts!$A:$BB,11,FALSE)</f>
        <v>50.3</v>
      </c>
      <c r="P1198">
        <f>VLOOKUP($G1198,county_facts!$A:$BB,12,FALSE)</f>
        <v>67.900000000000006</v>
      </c>
      <c r="Q1198">
        <f>VLOOKUP($G1198,county_facts!$A:$BB,13,FALSE)</f>
        <v>0.6</v>
      </c>
      <c r="R1198">
        <f>VLOOKUP($G1198,county_facts!$A:$BB,14,FALSE)</f>
        <v>21.7</v>
      </c>
      <c r="S1198">
        <f>VLOOKUP($G1198,county_facts!$A:$BB,15,FALSE)</f>
        <v>0.4</v>
      </c>
      <c r="T1198">
        <f>VLOOKUP($G1198,county_facts!$A:$BB,16,FALSE)</f>
        <v>0.1</v>
      </c>
      <c r="U1198">
        <f>VLOOKUP($G1198,county_facts!$A:$BB,17,FALSE)</f>
        <v>9.4</v>
      </c>
      <c r="V1198">
        <f>VLOOKUP($G1198,county_facts!$A:$BB,18,FALSE)</f>
        <v>3.2</v>
      </c>
      <c r="W1198">
        <f>VLOOKUP($G1198,county_facts!$A:$BB,19,FALSE)</f>
        <v>65.8</v>
      </c>
      <c r="X1198">
        <f>VLOOKUP($G1198,county_facts!$A:$BB,20,FALSE)</f>
        <v>85.7</v>
      </c>
      <c r="Y1198">
        <f>VLOOKUP($G1198,county_facts!$A:$BB,21,FALSE)</f>
        <v>1</v>
      </c>
      <c r="Z1198">
        <f>VLOOKUP($G1198,county_facts!$A:$BB,22,FALSE)</f>
        <v>4</v>
      </c>
      <c r="AA1198">
        <f>VLOOKUP($G1198,county_facts!$A:$BB,23,FALSE)</f>
        <v>84.3</v>
      </c>
      <c r="AB1198">
        <f>VLOOKUP($G1198,county_facts!$A:$BB,24,FALSE)</f>
        <v>15.3</v>
      </c>
      <c r="AC1198">
        <f>VLOOKUP($G1198,county_facts!$A:$BB,25,FALSE)</f>
        <v>3651</v>
      </c>
      <c r="AD1198">
        <f>VLOOKUP($G1198,county_facts!$A:$BB,26,FALSE)</f>
        <v>24.5</v>
      </c>
      <c r="AE1198">
        <f>VLOOKUP($G1198,county_facts!$A:$BB,27,FALSE)</f>
        <v>19245</v>
      </c>
      <c r="AF1198">
        <f>VLOOKUP($G1198,county_facts!$A:$BB,28,FALSE)</f>
        <v>75.2</v>
      </c>
      <c r="AG1198">
        <f>VLOOKUP($G1198,county_facts!$A:$BB,29,FALSE)</f>
        <v>7.3</v>
      </c>
      <c r="AH1198">
        <f>VLOOKUP($G1198,county_facts!$A:$BB,30,FALSE)</f>
        <v>96200</v>
      </c>
      <c r="AI1198">
        <f>VLOOKUP($G1198,county_facts!$A:$BB,31,FALSE)</f>
        <v>15896</v>
      </c>
      <c r="AJ1198">
        <f>VLOOKUP($G1198,county_facts!$A:$BB,32,FALSE)</f>
        <v>2.5499999999999998</v>
      </c>
      <c r="AK1198">
        <f>VLOOKUP($G1198,county_facts!$A:$BB,33,FALSE)</f>
        <v>20585</v>
      </c>
      <c r="AL1198">
        <f>VLOOKUP($G1198,county_facts!$A:$BB,34,FALSE)</f>
        <v>42751</v>
      </c>
      <c r="AM1198">
        <f>VLOOKUP($G1198,county_facts!$A:$BB,35,FALSE)</f>
        <v>19.7</v>
      </c>
      <c r="AN1198">
        <f>VLOOKUP($G1198,county_facts!$A:$BB,36,FALSE)</f>
        <v>799</v>
      </c>
      <c r="AO1198">
        <f>VLOOKUP($G1198,county_facts!$A:$BB,37,FALSE)</f>
        <v>9773</v>
      </c>
      <c r="AP1198">
        <f>VLOOKUP($G1198,county_facts!$A:$BB,38,FALSE)</f>
        <v>5.2</v>
      </c>
      <c r="AQ1198">
        <f>VLOOKUP($G1198,county_facts!$A:$BB,39,FALSE)</f>
        <v>2569</v>
      </c>
      <c r="AR1198">
        <f>VLOOKUP($G1198,county_facts!$A:$BB,40,FALSE)</f>
        <v>3012</v>
      </c>
      <c r="AS1198">
        <f>VLOOKUP($G1198,county_facts!$A:$BB,41,FALSE)</f>
        <v>0</v>
      </c>
      <c r="AT1198">
        <f>VLOOKUP($G1198,county_facts!$A:$BB,42,FALSE)</f>
        <v>11.5</v>
      </c>
      <c r="AU1198">
        <f>VLOOKUP($G1198,county_facts!$A:$BB,43,FALSE)</f>
        <v>0</v>
      </c>
      <c r="AV1198">
        <f>VLOOKUP($G1198,county_facts!$A:$BB,44,FALSE)</f>
        <v>0</v>
      </c>
      <c r="AW1198">
        <f>VLOOKUP($G1198,county_facts!$A:$BB,45,FALSE)</f>
        <v>0</v>
      </c>
      <c r="AX1198">
        <f>VLOOKUP($G1198,county_facts!$A:$BB,46,FALSE)</f>
        <v>27.7</v>
      </c>
      <c r="AY1198">
        <f>VLOOKUP($G1198,county_facts!$A:$BB,47,FALSE)</f>
        <v>944026</v>
      </c>
      <c r="AZ1198">
        <f>VLOOKUP($G1198,county_facts!$A:$BB,48,FALSE)</f>
        <v>301364</v>
      </c>
      <c r="BA1198">
        <f>VLOOKUP($G1198,county_facts!$A:$BB,49,FALSE)</f>
        <v>414596</v>
      </c>
      <c r="BB1198">
        <f>VLOOKUP($G1198,county_facts!$A:$BB,50,FALSE)</f>
        <v>10425</v>
      </c>
      <c r="BC1198">
        <f>VLOOKUP($G1198,county_facts!$A:$BB,51,FALSE)</f>
        <v>36033</v>
      </c>
      <c r="BD1198">
        <f>VLOOKUP($G1198,county_facts!$A:$BB,52,FALSE)</f>
        <v>17</v>
      </c>
      <c r="BE1198">
        <f>VLOOKUP($G1198,county_facts!$A:$BB,53,FALSE)</f>
        <v>655.39</v>
      </c>
      <c r="BF1198">
        <f>VLOOKUP($G1198,county_facts!$A:$BB,54,FALSE)</f>
        <v>63</v>
      </c>
    </row>
    <row r="1199" spans="1:58" x14ac:dyDescent="0.3">
      <c r="A1199" t="s">
        <v>9</v>
      </c>
      <c r="B1199" t="s">
        <v>509</v>
      </c>
      <c r="C1199">
        <v>576</v>
      </c>
      <c r="D1199" t="s">
        <v>481</v>
      </c>
      <c r="E1199">
        <v>1731</v>
      </c>
      <c r="F1199">
        <v>0.332755633</v>
      </c>
      <c r="G1199">
        <v>40097</v>
      </c>
      <c r="H1199">
        <f>VLOOKUP($G1199,county_facts!$A:$BB,4,FALSE)</f>
        <v>40816</v>
      </c>
      <c r="I1199">
        <f>VLOOKUP($G1199,county_facts!$A:$BB,5,FALSE)</f>
        <v>41264</v>
      </c>
      <c r="J1199">
        <f>VLOOKUP($G1199,county_facts!$A:$BB,6,FALSE)</f>
        <v>-1.1000000000000001</v>
      </c>
      <c r="K1199">
        <f>VLOOKUP($G1199,county_facts!$A:$BB,7,FALSE)</f>
        <v>41259</v>
      </c>
      <c r="L1199">
        <f>VLOOKUP($G1199,county_facts!$A:$BB,8,FALSE)</f>
        <v>6.4</v>
      </c>
      <c r="M1199">
        <f>VLOOKUP($G1199,county_facts!$A:$BB,9,FALSE)</f>
        <v>24.3</v>
      </c>
      <c r="N1199">
        <f>VLOOKUP($G1199,county_facts!$A:$BB,10,FALSE)</f>
        <v>17.100000000000001</v>
      </c>
      <c r="O1199">
        <f>VLOOKUP($G1199,county_facts!$A:$BB,11,FALSE)</f>
        <v>50.3</v>
      </c>
      <c r="P1199">
        <f>VLOOKUP($G1199,county_facts!$A:$BB,12,FALSE)</f>
        <v>67.900000000000006</v>
      </c>
      <c r="Q1199">
        <f>VLOOKUP($G1199,county_facts!$A:$BB,13,FALSE)</f>
        <v>0.6</v>
      </c>
      <c r="R1199">
        <f>VLOOKUP($G1199,county_facts!$A:$BB,14,FALSE)</f>
        <v>21.7</v>
      </c>
      <c r="S1199">
        <f>VLOOKUP($G1199,county_facts!$A:$BB,15,FALSE)</f>
        <v>0.4</v>
      </c>
      <c r="T1199">
        <f>VLOOKUP($G1199,county_facts!$A:$BB,16,FALSE)</f>
        <v>0.1</v>
      </c>
      <c r="U1199">
        <f>VLOOKUP($G1199,county_facts!$A:$BB,17,FALSE)</f>
        <v>9.4</v>
      </c>
      <c r="V1199">
        <f>VLOOKUP($G1199,county_facts!$A:$BB,18,FALSE)</f>
        <v>3.2</v>
      </c>
      <c r="W1199">
        <f>VLOOKUP($G1199,county_facts!$A:$BB,19,FALSE)</f>
        <v>65.8</v>
      </c>
      <c r="X1199">
        <f>VLOOKUP($G1199,county_facts!$A:$BB,20,FALSE)</f>
        <v>85.7</v>
      </c>
      <c r="Y1199">
        <f>VLOOKUP($G1199,county_facts!$A:$BB,21,FALSE)</f>
        <v>1</v>
      </c>
      <c r="Z1199">
        <f>VLOOKUP($G1199,county_facts!$A:$BB,22,FALSE)</f>
        <v>4</v>
      </c>
      <c r="AA1199">
        <f>VLOOKUP($G1199,county_facts!$A:$BB,23,FALSE)</f>
        <v>84.3</v>
      </c>
      <c r="AB1199">
        <f>VLOOKUP($G1199,county_facts!$A:$BB,24,FALSE)</f>
        <v>15.3</v>
      </c>
      <c r="AC1199">
        <f>VLOOKUP($G1199,county_facts!$A:$BB,25,FALSE)</f>
        <v>3651</v>
      </c>
      <c r="AD1199">
        <f>VLOOKUP($G1199,county_facts!$A:$BB,26,FALSE)</f>
        <v>24.5</v>
      </c>
      <c r="AE1199">
        <f>VLOOKUP($G1199,county_facts!$A:$BB,27,FALSE)</f>
        <v>19245</v>
      </c>
      <c r="AF1199">
        <f>VLOOKUP($G1199,county_facts!$A:$BB,28,FALSE)</f>
        <v>75.2</v>
      </c>
      <c r="AG1199">
        <f>VLOOKUP($G1199,county_facts!$A:$BB,29,FALSE)</f>
        <v>7.3</v>
      </c>
      <c r="AH1199">
        <f>VLOOKUP($G1199,county_facts!$A:$BB,30,FALSE)</f>
        <v>96200</v>
      </c>
      <c r="AI1199">
        <f>VLOOKUP($G1199,county_facts!$A:$BB,31,FALSE)</f>
        <v>15896</v>
      </c>
      <c r="AJ1199">
        <f>VLOOKUP($G1199,county_facts!$A:$BB,32,FALSE)</f>
        <v>2.5499999999999998</v>
      </c>
      <c r="AK1199">
        <f>VLOOKUP($G1199,county_facts!$A:$BB,33,FALSE)</f>
        <v>20585</v>
      </c>
      <c r="AL1199">
        <f>VLOOKUP($G1199,county_facts!$A:$BB,34,FALSE)</f>
        <v>42751</v>
      </c>
      <c r="AM1199">
        <f>VLOOKUP($G1199,county_facts!$A:$BB,35,FALSE)</f>
        <v>19.7</v>
      </c>
      <c r="AN1199">
        <f>VLOOKUP($G1199,county_facts!$A:$BB,36,FALSE)</f>
        <v>799</v>
      </c>
      <c r="AO1199">
        <f>VLOOKUP($G1199,county_facts!$A:$BB,37,FALSE)</f>
        <v>9773</v>
      </c>
      <c r="AP1199">
        <f>VLOOKUP($G1199,county_facts!$A:$BB,38,FALSE)</f>
        <v>5.2</v>
      </c>
      <c r="AQ1199">
        <f>VLOOKUP($G1199,county_facts!$A:$BB,39,FALSE)</f>
        <v>2569</v>
      </c>
      <c r="AR1199">
        <f>VLOOKUP($G1199,county_facts!$A:$BB,40,FALSE)</f>
        <v>3012</v>
      </c>
      <c r="AS1199">
        <f>VLOOKUP($G1199,county_facts!$A:$BB,41,FALSE)</f>
        <v>0</v>
      </c>
      <c r="AT1199">
        <f>VLOOKUP($G1199,county_facts!$A:$BB,42,FALSE)</f>
        <v>11.5</v>
      </c>
      <c r="AU1199">
        <f>VLOOKUP($G1199,county_facts!$A:$BB,43,FALSE)</f>
        <v>0</v>
      </c>
      <c r="AV1199">
        <f>VLOOKUP($G1199,county_facts!$A:$BB,44,FALSE)</f>
        <v>0</v>
      </c>
      <c r="AW1199">
        <f>VLOOKUP($G1199,county_facts!$A:$BB,45,FALSE)</f>
        <v>0</v>
      </c>
      <c r="AX1199">
        <f>VLOOKUP($G1199,county_facts!$A:$BB,46,FALSE)</f>
        <v>27.7</v>
      </c>
      <c r="AY1199">
        <f>VLOOKUP($G1199,county_facts!$A:$BB,47,FALSE)</f>
        <v>944026</v>
      </c>
      <c r="AZ1199">
        <f>VLOOKUP($G1199,county_facts!$A:$BB,48,FALSE)</f>
        <v>301364</v>
      </c>
      <c r="BA1199">
        <f>VLOOKUP($G1199,county_facts!$A:$BB,49,FALSE)</f>
        <v>414596</v>
      </c>
      <c r="BB1199">
        <f>VLOOKUP($G1199,county_facts!$A:$BB,50,FALSE)</f>
        <v>10425</v>
      </c>
      <c r="BC1199">
        <f>VLOOKUP($G1199,county_facts!$A:$BB,51,FALSE)</f>
        <v>36033</v>
      </c>
      <c r="BD1199">
        <f>VLOOKUP($G1199,county_facts!$A:$BB,52,FALSE)</f>
        <v>17</v>
      </c>
      <c r="BE1199">
        <f>VLOOKUP($G1199,county_facts!$A:$BB,53,FALSE)</f>
        <v>655.39</v>
      </c>
      <c r="BF1199">
        <f>VLOOKUP($G1199,county_facts!$A:$BB,54,FALSE)</f>
        <v>63</v>
      </c>
    </row>
    <row r="1200" spans="1:58" x14ac:dyDescent="0.3">
      <c r="A1200" t="s">
        <v>6</v>
      </c>
      <c r="B1200" t="s">
        <v>27</v>
      </c>
      <c r="C1200">
        <v>332</v>
      </c>
      <c r="D1200" t="s">
        <v>481</v>
      </c>
      <c r="E1200">
        <v>473</v>
      </c>
      <c r="F1200">
        <v>0.70190274799999997</v>
      </c>
      <c r="G1200">
        <v>40095</v>
      </c>
      <c r="H1200">
        <f>VLOOKUP($G1200,county_facts!$A:$BB,4,FALSE)</f>
        <v>16182</v>
      </c>
      <c r="I1200">
        <f>VLOOKUP($G1200,county_facts!$A:$BB,5,FALSE)</f>
        <v>15836</v>
      </c>
      <c r="J1200">
        <f>VLOOKUP($G1200,county_facts!$A:$BB,6,FALSE)</f>
        <v>2.2000000000000002</v>
      </c>
      <c r="K1200">
        <f>VLOOKUP($G1200,county_facts!$A:$BB,7,FALSE)</f>
        <v>15840</v>
      </c>
      <c r="L1200">
        <f>VLOOKUP($G1200,county_facts!$A:$BB,8,FALSE)</f>
        <v>6.4</v>
      </c>
      <c r="M1200">
        <f>VLOOKUP($G1200,county_facts!$A:$BB,9,FALSE)</f>
        <v>23.9</v>
      </c>
      <c r="N1200">
        <f>VLOOKUP($G1200,county_facts!$A:$BB,10,FALSE)</f>
        <v>20.8</v>
      </c>
      <c r="O1200">
        <f>VLOOKUP($G1200,county_facts!$A:$BB,11,FALSE)</f>
        <v>50.3</v>
      </c>
      <c r="P1200">
        <f>VLOOKUP($G1200,county_facts!$A:$BB,12,FALSE)</f>
        <v>81.2</v>
      </c>
      <c r="Q1200">
        <f>VLOOKUP($G1200,county_facts!$A:$BB,13,FALSE)</f>
        <v>1.8</v>
      </c>
      <c r="R1200">
        <f>VLOOKUP($G1200,county_facts!$A:$BB,14,FALSE)</f>
        <v>10.6</v>
      </c>
      <c r="S1200">
        <f>VLOOKUP($G1200,county_facts!$A:$BB,15,FALSE)</f>
        <v>0.4</v>
      </c>
      <c r="T1200">
        <f>VLOOKUP($G1200,county_facts!$A:$BB,16,FALSE)</f>
        <v>0</v>
      </c>
      <c r="U1200">
        <f>VLOOKUP($G1200,county_facts!$A:$BB,17,FALSE)</f>
        <v>6</v>
      </c>
      <c r="V1200">
        <f>VLOOKUP($G1200,county_facts!$A:$BB,18,FALSE)</f>
        <v>16.2</v>
      </c>
      <c r="W1200">
        <f>VLOOKUP($G1200,county_facts!$A:$BB,19,FALSE)</f>
        <v>66.8</v>
      </c>
      <c r="X1200">
        <f>VLOOKUP($G1200,county_facts!$A:$BB,20,FALSE)</f>
        <v>85.8</v>
      </c>
      <c r="Y1200">
        <f>VLOOKUP($G1200,county_facts!$A:$BB,21,FALSE)</f>
        <v>6.2</v>
      </c>
      <c r="Z1200">
        <f>VLOOKUP($G1200,county_facts!$A:$BB,22,FALSE)</f>
        <v>11.9</v>
      </c>
      <c r="AA1200">
        <f>VLOOKUP($G1200,county_facts!$A:$BB,23,FALSE)</f>
        <v>79.3</v>
      </c>
      <c r="AB1200">
        <f>VLOOKUP($G1200,county_facts!$A:$BB,24,FALSE)</f>
        <v>14.4</v>
      </c>
      <c r="AC1200">
        <f>VLOOKUP($G1200,county_facts!$A:$BB,25,FALSE)</f>
        <v>1475</v>
      </c>
      <c r="AD1200">
        <f>VLOOKUP($G1200,county_facts!$A:$BB,26,FALSE)</f>
        <v>23.7</v>
      </c>
      <c r="AE1200">
        <f>VLOOKUP($G1200,county_facts!$A:$BB,27,FALSE)</f>
        <v>10032</v>
      </c>
      <c r="AF1200">
        <f>VLOOKUP($G1200,county_facts!$A:$BB,28,FALSE)</f>
        <v>79.3</v>
      </c>
      <c r="AG1200">
        <f>VLOOKUP($G1200,county_facts!$A:$BB,29,FALSE)</f>
        <v>3.8</v>
      </c>
      <c r="AH1200">
        <f>VLOOKUP($G1200,county_facts!$A:$BB,30,FALSE)</f>
        <v>83700</v>
      </c>
      <c r="AI1200">
        <f>VLOOKUP($G1200,county_facts!$A:$BB,31,FALSE)</f>
        <v>5970</v>
      </c>
      <c r="AJ1200">
        <f>VLOOKUP($G1200,county_facts!$A:$BB,32,FALSE)</f>
        <v>2.62</v>
      </c>
      <c r="AK1200">
        <f>VLOOKUP($G1200,county_facts!$A:$BB,33,FALSE)</f>
        <v>19583</v>
      </c>
      <c r="AL1200">
        <f>VLOOKUP($G1200,county_facts!$A:$BB,34,FALSE)</f>
        <v>37319</v>
      </c>
      <c r="AM1200">
        <f>VLOOKUP($G1200,county_facts!$A:$BB,35,FALSE)</f>
        <v>17.3</v>
      </c>
      <c r="AN1200">
        <f>VLOOKUP($G1200,county_facts!$A:$BB,36,FALSE)</f>
        <v>290</v>
      </c>
      <c r="AO1200">
        <f>VLOOKUP($G1200,county_facts!$A:$BB,37,FALSE)</f>
        <v>3801</v>
      </c>
      <c r="AP1200">
        <f>VLOOKUP($G1200,county_facts!$A:$BB,38,FALSE)</f>
        <v>0.7</v>
      </c>
      <c r="AQ1200">
        <f>VLOOKUP($G1200,county_facts!$A:$BB,39,FALSE)</f>
        <v>1064</v>
      </c>
      <c r="AR1200">
        <f>VLOOKUP($G1200,county_facts!$A:$BB,40,FALSE)</f>
        <v>1273</v>
      </c>
      <c r="AS1200">
        <f>VLOOKUP($G1200,county_facts!$A:$BB,41,FALSE)</f>
        <v>0</v>
      </c>
      <c r="AT1200">
        <f>VLOOKUP($G1200,county_facts!$A:$BB,42,FALSE)</f>
        <v>0</v>
      </c>
      <c r="AU1200">
        <f>VLOOKUP($G1200,county_facts!$A:$BB,43,FALSE)</f>
        <v>0</v>
      </c>
      <c r="AV1200">
        <f>VLOOKUP($G1200,county_facts!$A:$BB,44,FALSE)</f>
        <v>0</v>
      </c>
      <c r="AW1200">
        <f>VLOOKUP($G1200,county_facts!$A:$BB,45,FALSE)</f>
        <v>0</v>
      </c>
      <c r="AX1200">
        <f>VLOOKUP($G1200,county_facts!$A:$BB,46,FALSE)</f>
        <v>13.2</v>
      </c>
      <c r="AY1200">
        <f>VLOOKUP($G1200,county_facts!$A:$BB,47,FALSE)</f>
        <v>207746</v>
      </c>
      <c r="AZ1200">
        <f>VLOOKUP($G1200,county_facts!$A:$BB,48,FALSE)</f>
        <v>0</v>
      </c>
      <c r="BA1200">
        <f>VLOOKUP($G1200,county_facts!$A:$BB,49,FALSE)</f>
        <v>126842</v>
      </c>
      <c r="BB1200">
        <f>VLOOKUP($G1200,county_facts!$A:$BB,50,FALSE)</f>
        <v>8529</v>
      </c>
      <c r="BC1200">
        <f>VLOOKUP($G1200,county_facts!$A:$BB,51,FALSE)</f>
        <v>12222</v>
      </c>
      <c r="BD1200">
        <f>VLOOKUP($G1200,county_facts!$A:$BB,52,FALSE)</f>
        <v>6</v>
      </c>
      <c r="BE1200">
        <f>VLOOKUP($G1200,county_facts!$A:$BB,53,FALSE)</f>
        <v>371.08</v>
      </c>
      <c r="BF1200">
        <f>VLOOKUP($G1200,county_facts!$A:$BB,54,FALSE)</f>
        <v>42.7</v>
      </c>
    </row>
    <row r="1201" spans="1:58" x14ac:dyDescent="0.3">
      <c r="A1201" t="s">
        <v>9</v>
      </c>
      <c r="B1201" t="s">
        <v>27</v>
      </c>
      <c r="C1201">
        <v>141</v>
      </c>
      <c r="D1201" t="s">
        <v>481</v>
      </c>
      <c r="E1201">
        <v>473</v>
      </c>
      <c r="F1201">
        <v>0.29809725199999998</v>
      </c>
      <c r="G1201">
        <v>40095</v>
      </c>
      <c r="H1201">
        <f>VLOOKUP($G1201,county_facts!$A:$BB,4,FALSE)</f>
        <v>16182</v>
      </c>
      <c r="I1201">
        <f>VLOOKUP($G1201,county_facts!$A:$BB,5,FALSE)</f>
        <v>15836</v>
      </c>
      <c r="J1201">
        <f>VLOOKUP($G1201,county_facts!$A:$BB,6,FALSE)</f>
        <v>2.2000000000000002</v>
      </c>
      <c r="K1201">
        <f>VLOOKUP($G1201,county_facts!$A:$BB,7,FALSE)</f>
        <v>15840</v>
      </c>
      <c r="L1201">
        <f>VLOOKUP($G1201,county_facts!$A:$BB,8,FALSE)</f>
        <v>6.4</v>
      </c>
      <c r="M1201">
        <f>VLOOKUP($G1201,county_facts!$A:$BB,9,FALSE)</f>
        <v>23.9</v>
      </c>
      <c r="N1201">
        <f>VLOOKUP($G1201,county_facts!$A:$BB,10,FALSE)</f>
        <v>20.8</v>
      </c>
      <c r="O1201">
        <f>VLOOKUP($G1201,county_facts!$A:$BB,11,FALSE)</f>
        <v>50.3</v>
      </c>
      <c r="P1201">
        <f>VLOOKUP($G1201,county_facts!$A:$BB,12,FALSE)</f>
        <v>81.2</v>
      </c>
      <c r="Q1201">
        <f>VLOOKUP($G1201,county_facts!$A:$BB,13,FALSE)</f>
        <v>1.8</v>
      </c>
      <c r="R1201">
        <f>VLOOKUP($G1201,county_facts!$A:$BB,14,FALSE)</f>
        <v>10.6</v>
      </c>
      <c r="S1201">
        <f>VLOOKUP($G1201,county_facts!$A:$BB,15,FALSE)</f>
        <v>0.4</v>
      </c>
      <c r="T1201">
        <f>VLOOKUP($G1201,county_facts!$A:$BB,16,FALSE)</f>
        <v>0</v>
      </c>
      <c r="U1201">
        <f>VLOOKUP($G1201,county_facts!$A:$BB,17,FALSE)</f>
        <v>6</v>
      </c>
      <c r="V1201">
        <f>VLOOKUP($G1201,county_facts!$A:$BB,18,FALSE)</f>
        <v>16.2</v>
      </c>
      <c r="W1201">
        <f>VLOOKUP($G1201,county_facts!$A:$BB,19,FALSE)</f>
        <v>66.8</v>
      </c>
      <c r="X1201">
        <f>VLOOKUP($G1201,county_facts!$A:$BB,20,FALSE)</f>
        <v>85.8</v>
      </c>
      <c r="Y1201">
        <f>VLOOKUP($G1201,county_facts!$A:$BB,21,FALSE)</f>
        <v>6.2</v>
      </c>
      <c r="Z1201">
        <f>VLOOKUP($G1201,county_facts!$A:$BB,22,FALSE)</f>
        <v>11.9</v>
      </c>
      <c r="AA1201">
        <f>VLOOKUP($G1201,county_facts!$A:$BB,23,FALSE)</f>
        <v>79.3</v>
      </c>
      <c r="AB1201">
        <f>VLOOKUP($G1201,county_facts!$A:$BB,24,FALSE)</f>
        <v>14.4</v>
      </c>
      <c r="AC1201">
        <f>VLOOKUP($G1201,county_facts!$A:$BB,25,FALSE)</f>
        <v>1475</v>
      </c>
      <c r="AD1201">
        <f>VLOOKUP($G1201,county_facts!$A:$BB,26,FALSE)</f>
        <v>23.7</v>
      </c>
      <c r="AE1201">
        <f>VLOOKUP($G1201,county_facts!$A:$BB,27,FALSE)</f>
        <v>10032</v>
      </c>
      <c r="AF1201">
        <f>VLOOKUP($G1201,county_facts!$A:$BB,28,FALSE)</f>
        <v>79.3</v>
      </c>
      <c r="AG1201">
        <f>VLOOKUP($G1201,county_facts!$A:$BB,29,FALSE)</f>
        <v>3.8</v>
      </c>
      <c r="AH1201">
        <f>VLOOKUP($G1201,county_facts!$A:$BB,30,FALSE)</f>
        <v>83700</v>
      </c>
      <c r="AI1201">
        <f>VLOOKUP($G1201,county_facts!$A:$BB,31,FALSE)</f>
        <v>5970</v>
      </c>
      <c r="AJ1201">
        <f>VLOOKUP($G1201,county_facts!$A:$BB,32,FALSE)</f>
        <v>2.62</v>
      </c>
      <c r="AK1201">
        <f>VLOOKUP($G1201,county_facts!$A:$BB,33,FALSE)</f>
        <v>19583</v>
      </c>
      <c r="AL1201">
        <f>VLOOKUP($G1201,county_facts!$A:$BB,34,FALSE)</f>
        <v>37319</v>
      </c>
      <c r="AM1201">
        <f>VLOOKUP($G1201,county_facts!$A:$BB,35,FALSE)</f>
        <v>17.3</v>
      </c>
      <c r="AN1201">
        <f>VLOOKUP($G1201,county_facts!$A:$BB,36,FALSE)</f>
        <v>290</v>
      </c>
      <c r="AO1201">
        <f>VLOOKUP($G1201,county_facts!$A:$BB,37,FALSE)</f>
        <v>3801</v>
      </c>
      <c r="AP1201">
        <f>VLOOKUP($G1201,county_facts!$A:$BB,38,FALSE)</f>
        <v>0.7</v>
      </c>
      <c r="AQ1201">
        <f>VLOOKUP($G1201,county_facts!$A:$BB,39,FALSE)</f>
        <v>1064</v>
      </c>
      <c r="AR1201">
        <f>VLOOKUP($G1201,county_facts!$A:$BB,40,FALSE)</f>
        <v>1273</v>
      </c>
      <c r="AS1201">
        <f>VLOOKUP($G1201,county_facts!$A:$BB,41,FALSE)</f>
        <v>0</v>
      </c>
      <c r="AT1201">
        <f>VLOOKUP($G1201,county_facts!$A:$BB,42,FALSE)</f>
        <v>0</v>
      </c>
      <c r="AU1201">
        <f>VLOOKUP($G1201,county_facts!$A:$BB,43,FALSE)</f>
        <v>0</v>
      </c>
      <c r="AV1201">
        <f>VLOOKUP($G1201,county_facts!$A:$BB,44,FALSE)</f>
        <v>0</v>
      </c>
      <c r="AW1201">
        <f>VLOOKUP($G1201,county_facts!$A:$BB,45,FALSE)</f>
        <v>0</v>
      </c>
      <c r="AX1201">
        <f>VLOOKUP($G1201,county_facts!$A:$BB,46,FALSE)</f>
        <v>13.2</v>
      </c>
      <c r="AY1201">
        <f>VLOOKUP($G1201,county_facts!$A:$BB,47,FALSE)</f>
        <v>207746</v>
      </c>
      <c r="AZ1201">
        <f>VLOOKUP($G1201,county_facts!$A:$BB,48,FALSE)</f>
        <v>0</v>
      </c>
      <c r="BA1201">
        <f>VLOOKUP($G1201,county_facts!$A:$BB,49,FALSE)</f>
        <v>126842</v>
      </c>
      <c r="BB1201">
        <f>VLOOKUP($G1201,county_facts!$A:$BB,50,FALSE)</f>
        <v>8529</v>
      </c>
      <c r="BC1201">
        <f>VLOOKUP($G1201,county_facts!$A:$BB,51,FALSE)</f>
        <v>12222</v>
      </c>
      <c r="BD1201">
        <f>VLOOKUP($G1201,county_facts!$A:$BB,52,FALSE)</f>
        <v>6</v>
      </c>
      <c r="BE1201">
        <f>VLOOKUP($G1201,county_facts!$A:$BB,53,FALSE)</f>
        <v>371.08</v>
      </c>
      <c r="BF1201">
        <f>VLOOKUP($G1201,county_facts!$A:$BB,54,FALSE)</f>
        <v>42.7</v>
      </c>
    </row>
    <row r="1202" spans="1:58" x14ac:dyDescent="0.3">
      <c r="A1202" t="s">
        <v>6</v>
      </c>
      <c r="B1202" t="s">
        <v>510</v>
      </c>
      <c r="C1202">
        <v>94</v>
      </c>
      <c r="D1202" t="s">
        <v>481</v>
      </c>
      <c r="E1202">
        <v>129</v>
      </c>
      <c r="F1202">
        <v>0.72868217099999999</v>
      </c>
      <c r="G1202">
        <v>40093</v>
      </c>
      <c r="H1202">
        <f>VLOOKUP($G1202,county_facts!$A:$BB,4,FALSE)</f>
        <v>7750</v>
      </c>
      <c r="I1202">
        <f>VLOOKUP($G1202,county_facts!$A:$BB,5,FALSE)</f>
        <v>7527</v>
      </c>
      <c r="J1202">
        <f>VLOOKUP($G1202,county_facts!$A:$BB,6,FALSE)</f>
        <v>3</v>
      </c>
      <c r="K1202">
        <f>VLOOKUP($G1202,county_facts!$A:$BB,7,FALSE)</f>
        <v>7527</v>
      </c>
      <c r="L1202">
        <f>VLOOKUP($G1202,county_facts!$A:$BB,8,FALSE)</f>
        <v>7.4</v>
      </c>
      <c r="M1202">
        <f>VLOOKUP($G1202,county_facts!$A:$BB,9,FALSE)</f>
        <v>25</v>
      </c>
      <c r="N1202">
        <f>VLOOKUP($G1202,county_facts!$A:$BB,10,FALSE)</f>
        <v>18.7</v>
      </c>
      <c r="O1202">
        <f>VLOOKUP($G1202,county_facts!$A:$BB,11,FALSE)</f>
        <v>50.9</v>
      </c>
      <c r="P1202">
        <f>VLOOKUP($G1202,county_facts!$A:$BB,12,FALSE)</f>
        <v>92.9</v>
      </c>
      <c r="Q1202">
        <f>VLOOKUP($G1202,county_facts!$A:$BB,13,FALSE)</f>
        <v>0.9</v>
      </c>
      <c r="R1202">
        <f>VLOOKUP($G1202,county_facts!$A:$BB,14,FALSE)</f>
        <v>3</v>
      </c>
      <c r="S1202">
        <f>VLOOKUP($G1202,county_facts!$A:$BB,15,FALSE)</f>
        <v>0.4</v>
      </c>
      <c r="T1202">
        <f>VLOOKUP($G1202,county_facts!$A:$BB,16,FALSE)</f>
        <v>0.1</v>
      </c>
      <c r="U1202">
        <f>VLOOKUP($G1202,county_facts!$A:$BB,17,FALSE)</f>
        <v>2.7</v>
      </c>
      <c r="V1202">
        <f>VLOOKUP($G1202,county_facts!$A:$BB,18,FALSE)</f>
        <v>9.1</v>
      </c>
      <c r="W1202">
        <f>VLOOKUP($G1202,county_facts!$A:$BB,19,FALSE)</f>
        <v>85.5</v>
      </c>
      <c r="X1202">
        <f>VLOOKUP($G1202,county_facts!$A:$BB,20,FALSE)</f>
        <v>85.8</v>
      </c>
      <c r="Y1202">
        <f>VLOOKUP($G1202,county_facts!$A:$BB,21,FALSE)</f>
        <v>3.3</v>
      </c>
      <c r="Z1202">
        <f>VLOOKUP($G1202,county_facts!$A:$BB,22,FALSE)</f>
        <v>5.4</v>
      </c>
      <c r="AA1202">
        <f>VLOOKUP($G1202,county_facts!$A:$BB,23,FALSE)</f>
        <v>87.4</v>
      </c>
      <c r="AB1202">
        <f>VLOOKUP($G1202,county_facts!$A:$BB,24,FALSE)</f>
        <v>16.600000000000001</v>
      </c>
      <c r="AC1202">
        <f>VLOOKUP($G1202,county_facts!$A:$BB,25,FALSE)</f>
        <v>617</v>
      </c>
      <c r="AD1202">
        <f>VLOOKUP($G1202,county_facts!$A:$BB,26,FALSE)</f>
        <v>21.2</v>
      </c>
      <c r="AE1202">
        <f>VLOOKUP($G1202,county_facts!$A:$BB,27,FALSE)</f>
        <v>3662</v>
      </c>
      <c r="AF1202">
        <f>VLOOKUP($G1202,county_facts!$A:$BB,28,FALSE)</f>
        <v>75.599999999999994</v>
      </c>
      <c r="AG1202">
        <f>VLOOKUP($G1202,county_facts!$A:$BB,29,FALSE)</f>
        <v>6.8</v>
      </c>
      <c r="AH1202">
        <f>VLOOKUP($G1202,county_facts!$A:$BB,30,FALSE)</f>
        <v>85300</v>
      </c>
      <c r="AI1202">
        <f>VLOOKUP($G1202,county_facts!$A:$BB,31,FALSE)</f>
        <v>3084</v>
      </c>
      <c r="AJ1202">
        <f>VLOOKUP($G1202,county_facts!$A:$BB,32,FALSE)</f>
        <v>2.4300000000000002</v>
      </c>
      <c r="AK1202">
        <f>VLOOKUP($G1202,county_facts!$A:$BB,33,FALSE)</f>
        <v>27168</v>
      </c>
      <c r="AL1202">
        <f>VLOOKUP($G1202,county_facts!$A:$BB,34,FALSE)</f>
        <v>49905</v>
      </c>
      <c r="AM1202">
        <f>VLOOKUP($G1202,county_facts!$A:$BB,35,FALSE)</f>
        <v>12.6</v>
      </c>
      <c r="AN1202">
        <f>VLOOKUP($G1202,county_facts!$A:$BB,36,FALSE)</f>
        <v>260</v>
      </c>
      <c r="AO1202">
        <f>VLOOKUP($G1202,county_facts!$A:$BB,37,FALSE)</f>
        <v>2297</v>
      </c>
      <c r="AP1202">
        <f>VLOOKUP($G1202,county_facts!$A:$BB,38,FALSE)</f>
        <v>0.4</v>
      </c>
      <c r="AQ1202">
        <f>VLOOKUP($G1202,county_facts!$A:$BB,39,FALSE)</f>
        <v>693</v>
      </c>
      <c r="AR1202">
        <f>VLOOKUP($G1202,county_facts!$A:$BB,40,FALSE)</f>
        <v>1237</v>
      </c>
      <c r="AS1202">
        <f>VLOOKUP($G1202,county_facts!$A:$BB,41,FALSE)</f>
        <v>0</v>
      </c>
      <c r="AT1202">
        <f>VLOOKUP($G1202,county_facts!$A:$BB,42,FALSE)</f>
        <v>0</v>
      </c>
      <c r="AU1202">
        <f>VLOOKUP($G1202,county_facts!$A:$BB,43,FALSE)</f>
        <v>0</v>
      </c>
      <c r="AV1202">
        <f>VLOOKUP($G1202,county_facts!$A:$BB,44,FALSE)</f>
        <v>0</v>
      </c>
      <c r="AW1202">
        <f>VLOOKUP($G1202,county_facts!$A:$BB,45,FALSE)</f>
        <v>0</v>
      </c>
      <c r="AX1202">
        <f>VLOOKUP($G1202,county_facts!$A:$BB,46,FALSE)</f>
        <v>0</v>
      </c>
      <c r="AY1202">
        <f>VLOOKUP($G1202,county_facts!$A:$BB,47,FALSE)</f>
        <v>0</v>
      </c>
      <c r="AZ1202">
        <f>VLOOKUP($G1202,county_facts!$A:$BB,48,FALSE)</f>
        <v>39534</v>
      </c>
      <c r="BA1202">
        <f>VLOOKUP($G1202,county_facts!$A:$BB,49,FALSE)</f>
        <v>78779</v>
      </c>
      <c r="BB1202">
        <f>VLOOKUP($G1202,county_facts!$A:$BB,50,FALSE)</f>
        <v>10966</v>
      </c>
      <c r="BC1202">
        <f>VLOOKUP($G1202,county_facts!$A:$BB,51,FALSE)</f>
        <v>3597</v>
      </c>
      <c r="BD1202">
        <f>VLOOKUP($G1202,county_facts!$A:$BB,52,FALSE)</f>
        <v>4</v>
      </c>
      <c r="BE1202">
        <f>VLOOKUP($G1202,county_facts!$A:$BB,53,FALSE)</f>
        <v>954.99</v>
      </c>
      <c r="BF1202">
        <f>VLOOKUP($G1202,county_facts!$A:$BB,54,FALSE)</f>
        <v>7.9</v>
      </c>
    </row>
    <row r="1203" spans="1:58" x14ac:dyDescent="0.3">
      <c r="A1203" t="s">
        <v>9</v>
      </c>
      <c r="B1203" t="s">
        <v>510</v>
      </c>
      <c r="C1203">
        <v>35</v>
      </c>
      <c r="D1203" t="s">
        <v>481</v>
      </c>
      <c r="E1203">
        <v>129</v>
      </c>
      <c r="F1203">
        <v>0.27131782900000001</v>
      </c>
      <c r="G1203">
        <v>40093</v>
      </c>
      <c r="H1203">
        <f>VLOOKUP($G1203,county_facts!$A:$BB,4,FALSE)</f>
        <v>7750</v>
      </c>
      <c r="I1203">
        <f>VLOOKUP($G1203,county_facts!$A:$BB,5,FALSE)</f>
        <v>7527</v>
      </c>
      <c r="J1203">
        <f>VLOOKUP($G1203,county_facts!$A:$BB,6,FALSE)</f>
        <v>3</v>
      </c>
      <c r="K1203">
        <f>VLOOKUP($G1203,county_facts!$A:$BB,7,FALSE)</f>
        <v>7527</v>
      </c>
      <c r="L1203">
        <f>VLOOKUP($G1203,county_facts!$A:$BB,8,FALSE)</f>
        <v>7.4</v>
      </c>
      <c r="M1203">
        <f>VLOOKUP($G1203,county_facts!$A:$BB,9,FALSE)</f>
        <v>25</v>
      </c>
      <c r="N1203">
        <f>VLOOKUP($G1203,county_facts!$A:$BB,10,FALSE)</f>
        <v>18.7</v>
      </c>
      <c r="O1203">
        <f>VLOOKUP($G1203,county_facts!$A:$BB,11,FALSE)</f>
        <v>50.9</v>
      </c>
      <c r="P1203">
        <f>VLOOKUP($G1203,county_facts!$A:$BB,12,FALSE)</f>
        <v>92.9</v>
      </c>
      <c r="Q1203">
        <f>VLOOKUP($G1203,county_facts!$A:$BB,13,FALSE)</f>
        <v>0.9</v>
      </c>
      <c r="R1203">
        <f>VLOOKUP($G1203,county_facts!$A:$BB,14,FALSE)</f>
        <v>3</v>
      </c>
      <c r="S1203">
        <f>VLOOKUP($G1203,county_facts!$A:$BB,15,FALSE)</f>
        <v>0.4</v>
      </c>
      <c r="T1203">
        <f>VLOOKUP($G1203,county_facts!$A:$BB,16,FALSE)</f>
        <v>0.1</v>
      </c>
      <c r="U1203">
        <f>VLOOKUP($G1203,county_facts!$A:$BB,17,FALSE)</f>
        <v>2.7</v>
      </c>
      <c r="V1203">
        <f>VLOOKUP($G1203,county_facts!$A:$BB,18,FALSE)</f>
        <v>9.1</v>
      </c>
      <c r="W1203">
        <f>VLOOKUP($G1203,county_facts!$A:$BB,19,FALSE)</f>
        <v>85.5</v>
      </c>
      <c r="X1203">
        <f>VLOOKUP($G1203,county_facts!$A:$BB,20,FALSE)</f>
        <v>85.8</v>
      </c>
      <c r="Y1203">
        <f>VLOOKUP($G1203,county_facts!$A:$BB,21,FALSE)</f>
        <v>3.3</v>
      </c>
      <c r="Z1203">
        <f>VLOOKUP($G1203,county_facts!$A:$BB,22,FALSE)</f>
        <v>5.4</v>
      </c>
      <c r="AA1203">
        <f>VLOOKUP($G1203,county_facts!$A:$BB,23,FALSE)</f>
        <v>87.4</v>
      </c>
      <c r="AB1203">
        <f>VLOOKUP($G1203,county_facts!$A:$BB,24,FALSE)</f>
        <v>16.600000000000001</v>
      </c>
      <c r="AC1203">
        <f>VLOOKUP($G1203,county_facts!$A:$BB,25,FALSE)</f>
        <v>617</v>
      </c>
      <c r="AD1203">
        <f>VLOOKUP($G1203,county_facts!$A:$BB,26,FALSE)</f>
        <v>21.2</v>
      </c>
      <c r="AE1203">
        <f>VLOOKUP($G1203,county_facts!$A:$BB,27,FALSE)</f>
        <v>3662</v>
      </c>
      <c r="AF1203">
        <f>VLOOKUP($G1203,county_facts!$A:$BB,28,FALSE)</f>
        <v>75.599999999999994</v>
      </c>
      <c r="AG1203">
        <f>VLOOKUP($G1203,county_facts!$A:$BB,29,FALSE)</f>
        <v>6.8</v>
      </c>
      <c r="AH1203">
        <f>VLOOKUP($G1203,county_facts!$A:$BB,30,FALSE)</f>
        <v>85300</v>
      </c>
      <c r="AI1203">
        <f>VLOOKUP($G1203,county_facts!$A:$BB,31,FALSE)</f>
        <v>3084</v>
      </c>
      <c r="AJ1203">
        <f>VLOOKUP($G1203,county_facts!$A:$BB,32,FALSE)</f>
        <v>2.4300000000000002</v>
      </c>
      <c r="AK1203">
        <f>VLOOKUP($G1203,county_facts!$A:$BB,33,FALSE)</f>
        <v>27168</v>
      </c>
      <c r="AL1203">
        <f>VLOOKUP($G1203,county_facts!$A:$BB,34,FALSE)</f>
        <v>49905</v>
      </c>
      <c r="AM1203">
        <f>VLOOKUP($G1203,county_facts!$A:$BB,35,FALSE)</f>
        <v>12.6</v>
      </c>
      <c r="AN1203">
        <f>VLOOKUP($G1203,county_facts!$A:$BB,36,FALSE)</f>
        <v>260</v>
      </c>
      <c r="AO1203">
        <f>VLOOKUP($G1203,county_facts!$A:$BB,37,FALSE)</f>
        <v>2297</v>
      </c>
      <c r="AP1203">
        <f>VLOOKUP($G1203,county_facts!$A:$BB,38,FALSE)</f>
        <v>0.4</v>
      </c>
      <c r="AQ1203">
        <f>VLOOKUP($G1203,county_facts!$A:$BB,39,FALSE)</f>
        <v>693</v>
      </c>
      <c r="AR1203">
        <f>VLOOKUP($G1203,county_facts!$A:$BB,40,FALSE)</f>
        <v>1237</v>
      </c>
      <c r="AS1203">
        <f>VLOOKUP($G1203,county_facts!$A:$BB,41,FALSE)</f>
        <v>0</v>
      </c>
      <c r="AT1203">
        <f>VLOOKUP($G1203,county_facts!$A:$BB,42,FALSE)</f>
        <v>0</v>
      </c>
      <c r="AU1203">
        <f>VLOOKUP($G1203,county_facts!$A:$BB,43,FALSE)</f>
        <v>0</v>
      </c>
      <c r="AV1203">
        <f>VLOOKUP($G1203,county_facts!$A:$BB,44,FALSE)</f>
        <v>0</v>
      </c>
      <c r="AW1203">
        <f>VLOOKUP($G1203,county_facts!$A:$BB,45,FALSE)</f>
        <v>0</v>
      </c>
      <c r="AX1203">
        <f>VLOOKUP($G1203,county_facts!$A:$BB,46,FALSE)</f>
        <v>0</v>
      </c>
      <c r="AY1203">
        <f>VLOOKUP($G1203,county_facts!$A:$BB,47,FALSE)</f>
        <v>0</v>
      </c>
      <c r="AZ1203">
        <f>VLOOKUP($G1203,county_facts!$A:$BB,48,FALSE)</f>
        <v>39534</v>
      </c>
      <c r="BA1203">
        <f>VLOOKUP($G1203,county_facts!$A:$BB,49,FALSE)</f>
        <v>78779</v>
      </c>
      <c r="BB1203">
        <f>VLOOKUP($G1203,county_facts!$A:$BB,50,FALSE)</f>
        <v>10966</v>
      </c>
      <c r="BC1203">
        <f>VLOOKUP($G1203,county_facts!$A:$BB,51,FALSE)</f>
        <v>3597</v>
      </c>
      <c r="BD1203">
        <f>VLOOKUP($G1203,county_facts!$A:$BB,52,FALSE)</f>
        <v>4</v>
      </c>
      <c r="BE1203">
        <f>VLOOKUP($G1203,county_facts!$A:$BB,53,FALSE)</f>
        <v>954.99</v>
      </c>
      <c r="BF1203">
        <f>VLOOKUP($G1203,county_facts!$A:$BB,54,FALSE)</f>
        <v>7.9</v>
      </c>
    </row>
    <row r="1204" spans="1:58" x14ac:dyDescent="0.3">
      <c r="A1204" t="s">
        <v>6</v>
      </c>
      <c r="B1204" t="s">
        <v>511</v>
      </c>
      <c r="C1204">
        <v>209</v>
      </c>
      <c r="D1204" t="s">
        <v>481</v>
      </c>
      <c r="E1204">
        <v>321</v>
      </c>
      <c r="F1204">
        <v>0.65109034300000002</v>
      </c>
      <c r="G1204">
        <v>40085</v>
      </c>
      <c r="H1204">
        <f>VLOOKUP($G1204,county_facts!$A:$BB,4,FALSE)</f>
        <v>9773</v>
      </c>
      <c r="I1204">
        <f>VLOOKUP($G1204,county_facts!$A:$BB,5,FALSE)</f>
        <v>9421</v>
      </c>
      <c r="J1204">
        <f>VLOOKUP($G1204,county_facts!$A:$BB,6,FALSE)</f>
        <v>3.7</v>
      </c>
      <c r="K1204">
        <f>VLOOKUP($G1204,county_facts!$A:$BB,7,FALSE)</f>
        <v>9423</v>
      </c>
      <c r="L1204">
        <f>VLOOKUP($G1204,county_facts!$A:$BB,8,FALSE)</f>
        <v>6.7</v>
      </c>
      <c r="M1204">
        <f>VLOOKUP($G1204,county_facts!$A:$BB,9,FALSE)</f>
        <v>25.2</v>
      </c>
      <c r="N1204">
        <f>VLOOKUP($G1204,county_facts!$A:$BB,10,FALSE)</f>
        <v>18.3</v>
      </c>
      <c r="O1204">
        <f>VLOOKUP($G1204,county_facts!$A:$BB,11,FALSE)</f>
        <v>50.5</v>
      </c>
      <c r="P1204">
        <f>VLOOKUP($G1204,county_facts!$A:$BB,12,FALSE)</f>
        <v>84.3</v>
      </c>
      <c r="Q1204">
        <f>VLOOKUP($G1204,county_facts!$A:$BB,13,FALSE)</f>
        <v>2.1</v>
      </c>
      <c r="R1204">
        <f>VLOOKUP($G1204,county_facts!$A:$BB,14,FALSE)</f>
        <v>7.5</v>
      </c>
      <c r="S1204">
        <f>VLOOKUP($G1204,county_facts!$A:$BB,15,FALSE)</f>
        <v>0.7</v>
      </c>
      <c r="T1204">
        <f>VLOOKUP($G1204,county_facts!$A:$BB,16,FALSE)</f>
        <v>0</v>
      </c>
      <c r="U1204">
        <f>VLOOKUP($G1204,county_facts!$A:$BB,17,FALSE)</f>
        <v>5.3</v>
      </c>
      <c r="V1204">
        <f>VLOOKUP($G1204,county_facts!$A:$BB,18,FALSE)</f>
        <v>14.6</v>
      </c>
      <c r="W1204">
        <f>VLOOKUP($G1204,county_facts!$A:$BB,19,FALSE)</f>
        <v>72.3</v>
      </c>
      <c r="X1204">
        <f>VLOOKUP($G1204,county_facts!$A:$BB,20,FALSE)</f>
        <v>89.9</v>
      </c>
      <c r="Y1204">
        <f>VLOOKUP($G1204,county_facts!$A:$BB,21,FALSE)</f>
        <v>6</v>
      </c>
      <c r="Z1204">
        <f>VLOOKUP($G1204,county_facts!$A:$BB,22,FALSE)</f>
        <v>9.8000000000000007</v>
      </c>
      <c r="AA1204">
        <f>VLOOKUP($G1204,county_facts!$A:$BB,23,FALSE)</f>
        <v>83.4</v>
      </c>
      <c r="AB1204">
        <f>VLOOKUP($G1204,county_facts!$A:$BB,24,FALSE)</f>
        <v>14.4</v>
      </c>
      <c r="AC1204">
        <f>VLOOKUP($G1204,county_facts!$A:$BB,25,FALSE)</f>
        <v>645</v>
      </c>
      <c r="AD1204">
        <f>VLOOKUP($G1204,county_facts!$A:$BB,26,FALSE)</f>
        <v>23</v>
      </c>
      <c r="AE1204">
        <f>VLOOKUP($G1204,county_facts!$A:$BB,27,FALSE)</f>
        <v>4533</v>
      </c>
      <c r="AF1204">
        <f>VLOOKUP($G1204,county_facts!$A:$BB,28,FALSE)</f>
        <v>75.8</v>
      </c>
      <c r="AG1204">
        <f>VLOOKUP($G1204,county_facts!$A:$BB,29,FALSE)</f>
        <v>4.3</v>
      </c>
      <c r="AH1204">
        <f>VLOOKUP($G1204,county_facts!$A:$BB,30,FALSE)</f>
        <v>80500</v>
      </c>
      <c r="AI1204">
        <f>VLOOKUP($G1204,county_facts!$A:$BB,31,FALSE)</f>
        <v>3378</v>
      </c>
      <c r="AJ1204">
        <f>VLOOKUP($G1204,county_facts!$A:$BB,32,FALSE)</f>
        <v>2.78</v>
      </c>
      <c r="AK1204">
        <f>VLOOKUP($G1204,county_facts!$A:$BB,33,FALSE)</f>
        <v>19910</v>
      </c>
      <c r="AL1204">
        <f>VLOOKUP($G1204,county_facts!$A:$BB,34,FALSE)</f>
        <v>43260</v>
      </c>
      <c r="AM1204">
        <f>VLOOKUP($G1204,county_facts!$A:$BB,35,FALSE)</f>
        <v>16.600000000000001</v>
      </c>
      <c r="AN1204">
        <f>VLOOKUP($G1204,county_facts!$A:$BB,36,FALSE)</f>
        <v>157</v>
      </c>
      <c r="AO1204">
        <f>VLOOKUP($G1204,county_facts!$A:$BB,37,FALSE)</f>
        <v>4317</v>
      </c>
      <c r="AP1204">
        <f>VLOOKUP($G1204,county_facts!$A:$BB,38,FALSE)</f>
        <v>3</v>
      </c>
      <c r="AQ1204">
        <f>VLOOKUP($G1204,county_facts!$A:$BB,39,FALSE)</f>
        <v>636</v>
      </c>
      <c r="AR1204">
        <f>VLOOKUP($G1204,county_facts!$A:$BB,40,FALSE)</f>
        <v>539</v>
      </c>
      <c r="AS1204">
        <f>VLOOKUP($G1204,county_facts!$A:$BB,41,FALSE)</f>
        <v>0</v>
      </c>
      <c r="AT1204">
        <f>VLOOKUP($G1204,county_facts!$A:$BB,42,FALSE)</f>
        <v>0</v>
      </c>
      <c r="AU1204">
        <f>VLOOKUP($G1204,county_facts!$A:$BB,43,FALSE)</f>
        <v>0</v>
      </c>
      <c r="AV1204">
        <f>VLOOKUP($G1204,county_facts!$A:$BB,44,FALSE)</f>
        <v>0</v>
      </c>
      <c r="AW1204">
        <f>VLOOKUP($G1204,county_facts!$A:$BB,45,FALSE)</f>
        <v>0</v>
      </c>
      <c r="AX1204">
        <f>VLOOKUP($G1204,county_facts!$A:$BB,46,FALSE)</f>
        <v>23.9</v>
      </c>
      <c r="AY1204">
        <f>VLOOKUP($G1204,county_facts!$A:$BB,47,FALSE)</f>
        <v>0</v>
      </c>
      <c r="AZ1204">
        <f>VLOOKUP($G1204,county_facts!$A:$BB,48,FALSE)</f>
        <v>8916</v>
      </c>
      <c r="BA1204">
        <f>VLOOKUP($G1204,county_facts!$A:$BB,49,FALSE)</f>
        <v>56379</v>
      </c>
      <c r="BB1204">
        <f>VLOOKUP($G1204,county_facts!$A:$BB,50,FALSE)</f>
        <v>6221</v>
      </c>
      <c r="BC1204">
        <f>VLOOKUP($G1204,county_facts!$A:$BB,51,FALSE)</f>
        <v>5264</v>
      </c>
      <c r="BD1204">
        <f>VLOOKUP($G1204,county_facts!$A:$BB,52,FALSE)</f>
        <v>0</v>
      </c>
      <c r="BE1204">
        <f>VLOOKUP($G1204,county_facts!$A:$BB,53,FALSE)</f>
        <v>514</v>
      </c>
      <c r="BF1204">
        <f>VLOOKUP($G1204,county_facts!$A:$BB,54,FALSE)</f>
        <v>18.3</v>
      </c>
    </row>
    <row r="1205" spans="1:58" x14ac:dyDescent="0.3">
      <c r="A1205" t="s">
        <v>9</v>
      </c>
      <c r="B1205" t="s">
        <v>511</v>
      </c>
      <c r="C1205">
        <v>112</v>
      </c>
      <c r="D1205" t="s">
        <v>481</v>
      </c>
      <c r="E1205">
        <v>321</v>
      </c>
      <c r="F1205">
        <v>0.34890965699999998</v>
      </c>
      <c r="G1205">
        <v>40085</v>
      </c>
      <c r="H1205">
        <f>VLOOKUP($G1205,county_facts!$A:$BB,4,FALSE)</f>
        <v>9773</v>
      </c>
      <c r="I1205">
        <f>VLOOKUP($G1205,county_facts!$A:$BB,5,FALSE)</f>
        <v>9421</v>
      </c>
      <c r="J1205">
        <f>VLOOKUP($G1205,county_facts!$A:$BB,6,FALSE)</f>
        <v>3.7</v>
      </c>
      <c r="K1205">
        <f>VLOOKUP($G1205,county_facts!$A:$BB,7,FALSE)</f>
        <v>9423</v>
      </c>
      <c r="L1205">
        <f>VLOOKUP($G1205,county_facts!$A:$BB,8,FALSE)</f>
        <v>6.7</v>
      </c>
      <c r="M1205">
        <f>VLOOKUP($G1205,county_facts!$A:$BB,9,FALSE)</f>
        <v>25.2</v>
      </c>
      <c r="N1205">
        <f>VLOOKUP($G1205,county_facts!$A:$BB,10,FALSE)</f>
        <v>18.3</v>
      </c>
      <c r="O1205">
        <f>VLOOKUP($G1205,county_facts!$A:$BB,11,FALSE)</f>
        <v>50.5</v>
      </c>
      <c r="P1205">
        <f>VLOOKUP($G1205,county_facts!$A:$BB,12,FALSE)</f>
        <v>84.3</v>
      </c>
      <c r="Q1205">
        <f>VLOOKUP($G1205,county_facts!$A:$BB,13,FALSE)</f>
        <v>2.1</v>
      </c>
      <c r="R1205">
        <f>VLOOKUP($G1205,county_facts!$A:$BB,14,FALSE)</f>
        <v>7.5</v>
      </c>
      <c r="S1205">
        <f>VLOOKUP($G1205,county_facts!$A:$BB,15,FALSE)</f>
        <v>0.7</v>
      </c>
      <c r="T1205">
        <f>VLOOKUP($G1205,county_facts!$A:$BB,16,FALSE)</f>
        <v>0</v>
      </c>
      <c r="U1205">
        <f>VLOOKUP($G1205,county_facts!$A:$BB,17,FALSE)</f>
        <v>5.3</v>
      </c>
      <c r="V1205">
        <f>VLOOKUP($G1205,county_facts!$A:$BB,18,FALSE)</f>
        <v>14.6</v>
      </c>
      <c r="W1205">
        <f>VLOOKUP($G1205,county_facts!$A:$BB,19,FALSE)</f>
        <v>72.3</v>
      </c>
      <c r="X1205">
        <f>VLOOKUP($G1205,county_facts!$A:$BB,20,FALSE)</f>
        <v>89.9</v>
      </c>
      <c r="Y1205">
        <f>VLOOKUP($G1205,county_facts!$A:$BB,21,FALSE)</f>
        <v>6</v>
      </c>
      <c r="Z1205">
        <f>VLOOKUP($G1205,county_facts!$A:$BB,22,FALSE)</f>
        <v>9.8000000000000007</v>
      </c>
      <c r="AA1205">
        <f>VLOOKUP($G1205,county_facts!$A:$BB,23,FALSE)</f>
        <v>83.4</v>
      </c>
      <c r="AB1205">
        <f>VLOOKUP($G1205,county_facts!$A:$BB,24,FALSE)</f>
        <v>14.4</v>
      </c>
      <c r="AC1205">
        <f>VLOOKUP($G1205,county_facts!$A:$BB,25,FALSE)</f>
        <v>645</v>
      </c>
      <c r="AD1205">
        <f>VLOOKUP($G1205,county_facts!$A:$BB,26,FALSE)</f>
        <v>23</v>
      </c>
      <c r="AE1205">
        <f>VLOOKUP($G1205,county_facts!$A:$BB,27,FALSE)</f>
        <v>4533</v>
      </c>
      <c r="AF1205">
        <f>VLOOKUP($G1205,county_facts!$A:$BB,28,FALSE)</f>
        <v>75.8</v>
      </c>
      <c r="AG1205">
        <f>VLOOKUP($G1205,county_facts!$A:$BB,29,FALSE)</f>
        <v>4.3</v>
      </c>
      <c r="AH1205">
        <f>VLOOKUP($G1205,county_facts!$A:$BB,30,FALSE)</f>
        <v>80500</v>
      </c>
      <c r="AI1205">
        <f>VLOOKUP($G1205,county_facts!$A:$BB,31,FALSE)</f>
        <v>3378</v>
      </c>
      <c r="AJ1205">
        <f>VLOOKUP($G1205,county_facts!$A:$BB,32,FALSE)</f>
        <v>2.78</v>
      </c>
      <c r="AK1205">
        <f>VLOOKUP($G1205,county_facts!$A:$BB,33,FALSE)</f>
        <v>19910</v>
      </c>
      <c r="AL1205">
        <f>VLOOKUP($G1205,county_facts!$A:$BB,34,FALSE)</f>
        <v>43260</v>
      </c>
      <c r="AM1205">
        <f>VLOOKUP($G1205,county_facts!$A:$BB,35,FALSE)</f>
        <v>16.600000000000001</v>
      </c>
      <c r="AN1205">
        <f>VLOOKUP($G1205,county_facts!$A:$BB,36,FALSE)</f>
        <v>157</v>
      </c>
      <c r="AO1205">
        <f>VLOOKUP($G1205,county_facts!$A:$BB,37,FALSE)</f>
        <v>4317</v>
      </c>
      <c r="AP1205">
        <f>VLOOKUP($G1205,county_facts!$A:$BB,38,FALSE)</f>
        <v>3</v>
      </c>
      <c r="AQ1205">
        <f>VLOOKUP($G1205,county_facts!$A:$BB,39,FALSE)</f>
        <v>636</v>
      </c>
      <c r="AR1205">
        <f>VLOOKUP($G1205,county_facts!$A:$BB,40,FALSE)</f>
        <v>539</v>
      </c>
      <c r="AS1205">
        <f>VLOOKUP($G1205,county_facts!$A:$BB,41,FALSE)</f>
        <v>0</v>
      </c>
      <c r="AT1205">
        <f>VLOOKUP($G1205,county_facts!$A:$BB,42,FALSE)</f>
        <v>0</v>
      </c>
      <c r="AU1205">
        <f>VLOOKUP($G1205,county_facts!$A:$BB,43,FALSE)</f>
        <v>0</v>
      </c>
      <c r="AV1205">
        <f>VLOOKUP($G1205,county_facts!$A:$BB,44,FALSE)</f>
        <v>0</v>
      </c>
      <c r="AW1205">
        <f>VLOOKUP($G1205,county_facts!$A:$BB,45,FALSE)</f>
        <v>0</v>
      </c>
      <c r="AX1205">
        <f>VLOOKUP($G1205,county_facts!$A:$BB,46,FALSE)</f>
        <v>23.9</v>
      </c>
      <c r="AY1205">
        <f>VLOOKUP($G1205,county_facts!$A:$BB,47,FALSE)</f>
        <v>0</v>
      </c>
      <c r="AZ1205">
        <f>VLOOKUP($G1205,county_facts!$A:$BB,48,FALSE)</f>
        <v>8916</v>
      </c>
      <c r="BA1205">
        <f>VLOOKUP($G1205,county_facts!$A:$BB,49,FALSE)</f>
        <v>56379</v>
      </c>
      <c r="BB1205">
        <f>VLOOKUP($G1205,county_facts!$A:$BB,50,FALSE)</f>
        <v>6221</v>
      </c>
      <c r="BC1205">
        <f>VLOOKUP($G1205,county_facts!$A:$BB,51,FALSE)</f>
        <v>5264</v>
      </c>
      <c r="BD1205">
        <f>VLOOKUP($G1205,county_facts!$A:$BB,52,FALSE)</f>
        <v>0</v>
      </c>
      <c r="BE1205">
        <f>VLOOKUP($G1205,county_facts!$A:$BB,53,FALSE)</f>
        <v>514</v>
      </c>
      <c r="BF1205">
        <f>VLOOKUP($G1205,county_facts!$A:$BB,54,FALSE)</f>
        <v>18.3</v>
      </c>
    </row>
    <row r="1206" spans="1:58" x14ac:dyDescent="0.3">
      <c r="A1206" t="s">
        <v>6</v>
      </c>
      <c r="B1206" t="s">
        <v>99</v>
      </c>
      <c r="C1206">
        <v>1230</v>
      </c>
      <c r="D1206" t="s">
        <v>481</v>
      </c>
      <c r="E1206">
        <v>1874</v>
      </c>
      <c r="F1206">
        <v>0.65635005300000004</v>
      </c>
      <c r="G1206">
        <v>40083</v>
      </c>
      <c r="H1206">
        <f>VLOOKUP($G1206,county_facts!$A:$BB,4,FALSE)</f>
        <v>45276</v>
      </c>
      <c r="I1206">
        <f>VLOOKUP($G1206,county_facts!$A:$BB,5,FALSE)</f>
        <v>41853</v>
      </c>
      <c r="J1206">
        <f>VLOOKUP($G1206,county_facts!$A:$BB,6,FALSE)</f>
        <v>8.1999999999999993</v>
      </c>
      <c r="K1206">
        <f>VLOOKUP($G1206,county_facts!$A:$BB,7,FALSE)</f>
        <v>41848</v>
      </c>
      <c r="L1206">
        <f>VLOOKUP($G1206,county_facts!$A:$BB,8,FALSE)</f>
        <v>5.8</v>
      </c>
      <c r="M1206">
        <f>VLOOKUP($G1206,county_facts!$A:$BB,9,FALSE)</f>
        <v>23.7</v>
      </c>
      <c r="N1206">
        <f>VLOOKUP($G1206,county_facts!$A:$BB,10,FALSE)</f>
        <v>15</v>
      </c>
      <c r="O1206">
        <f>VLOOKUP($G1206,county_facts!$A:$BB,11,FALSE)</f>
        <v>50.5</v>
      </c>
      <c r="P1206">
        <f>VLOOKUP($G1206,county_facts!$A:$BB,12,FALSE)</f>
        <v>82.4</v>
      </c>
      <c r="Q1206">
        <f>VLOOKUP($G1206,county_facts!$A:$BB,13,FALSE)</f>
        <v>9</v>
      </c>
      <c r="R1206">
        <f>VLOOKUP($G1206,county_facts!$A:$BB,14,FALSE)</f>
        <v>3.5</v>
      </c>
      <c r="S1206">
        <f>VLOOKUP($G1206,county_facts!$A:$BB,15,FALSE)</f>
        <v>0.7</v>
      </c>
      <c r="T1206">
        <f>VLOOKUP($G1206,county_facts!$A:$BB,16,FALSE)</f>
        <v>0.1</v>
      </c>
      <c r="U1206">
        <f>VLOOKUP($G1206,county_facts!$A:$BB,17,FALSE)</f>
        <v>4.4000000000000004</v>
      </c>
      <c r="V1206">
        <f>VLOOKUP($G1206,county_facts!$A:$BB,18,FALSE)</f>
        <v>5.6</v>
      </c>
      <c r="W1206">
        <f>VLOOKUP($G1206,county_facts!$A:$BB,19,FALSE)</f>
        <v>77.8</v>
      </c>
      <c r="X1206">
        <f>VLOOKUP($G1206,county_facts!$A:$BB,20,FALSE)</f>
        <v>85.1</v>
      </c>
      <c r="Y1206">
        <f>VLOOKUP($G1206,county_facts!$A:$BB,21,FALSE)</f>
        <v>2.6</v>
      </c>
      <c r="Z1206">
        <f>VLOOKUP($G1206,county_facts!$A:$BB,22,FALSE)</f>
        <v>4.4000000000000004</v>
      </c>
      <c r="AA1206">
        <f>VLOOKUP($G1206,county_facts!$A:$BB,23,FALSE)</f>
        <v>89.4</v>
      </c>
      <c r="AB1206">
        <f>VLOOKUP($G1206,county_facts!$A:$BB,24,FALSE)</f>
        <v>24.5</v>
      </c>
      <c r="AC1206">
        <f>VLOOKUP($G1206,county_facts!$A:$BB,25,FALSE)</f>
        <v>3592</v>
      </c>
      <c r="AD1206">
        <f>VLOOKUP($G1206,county_facts!$A:$BB,26,FALSE)</f>
        <v>27.4</v>
      </c>
      <c r="AE1206">
        <f>VLOOKUP($G1206,county_facts!$A:$BB,27,FALSE)</f>
        <v>17258</v>
      </c>
      <c r="AF1206">
        <f>VLOOKUP($G1206,county_facts!$A:$BB,28,FALSE)</f>
        <v>78.599999999999994</v>
      </c>
      <c r="AG1206">
        <f>VLOOKUP($G1206,county_facts!$A:$BB,29,FALSE)</f>
        <v>3.6</v>
      </c>
      <c r="AH1206">
        <f>VLOOKUP($G1206,county_facts!$A:$BB,30,FALSE)</f>
        <v>135700</v>
      </c>
      <c r="AI1206">
        <f>VLOOKUP($G1206,county_facts!$A:$BB,31,FALSE)</f>
        <v>14927</v>
      </c>
      <c r="AJ1206">
        <f>VLOOKUP($G1206,county_facts!$A:$BB,32,FALSE)</f>
        <v>2.75</v>
      </c>
      <c r="AK1206">
        <f>VLOOKUP($G1206,county_facts!$A:$BB,33,FALSE)</f>
        <v>25620</v>
      </c>
      <c r="AL1206">
        <f>VLOOKUP($G1206,county_facts!$A:$BB,34,FALSE)</f>
        <v>53591</v>
      </c>
      <c r="AM1206">
        <f>VLOOKUP($G1206,county_facts!$A:$BB,35,FALSE)</f>
        <v>13.1</v>
      </c>
      <c r="AN1206">
        <f>VLOOKUP($G1206,county_facts!$A:$BB,36,FALSE)</f>
        <v>786</v>
      </c>
      <c r="AO1206">
        <f>VLOOKUP($G1206,county_facts!$A:$BB,37,FALSE)</f>
        <v>6375</v>
      </c>
      <c r="AP1206">
        <f>VLOOKUP($G1206,county_facts!$A:$BB,38,FALSE)</f>
        <v>2.6</v>
      </c>
      <c r="AQ1206">
        <f>VLOOKUP($G1206,county_facts!$A:$BB,39,FALSE)</f>
        <v>3620</v>
      </c>
      <c r="AR1206">
        <f>VLOOKUP($G1206,county_facts!$A:$BB,40,FALSE)</f>
        <v>4438</v>
      </c>
      <c r="AS1206">
        <f>VLOOKUP($G1206,county_facts!$A:$BB,41,FALSE)</f>
        <v>0</v>
      </c>
      <c r="AT1206">
        <f>VLOOKUP($G1206,county_facts!$A:$BB,42,FALSE)</f>
        <v>0</v>
      </c>
      <c r="AU1206">
        <f>VLOOKUP($G1206,county_facts!$A:$BB,43,FALSE)</f>
        <v>0</v>
      </c>
      <c r="AV1206">
        <f>VLOOKUP($G1206,county_facts!$A:$BB,44,FALSE)</f>
        <v>0</v>
      </c>
      <c r="AW1206">
        <f>VLOOKUP($G1206,county_facts!$A:$BB,45,FALSE)</f>
        <v>0</v>
      </c>
      <c r="AX1206">
        <f>VLOOKUP($G1206,county_facts!$A:$BB,46,FALSE)</f>
        <v>19.899999999999999</v>
      </c>
      <c r="AY1206">
        <f>VLOOKUP($G1206,county_facts!$A:$BB,47,FALSE)</f>
        <v>0</v>
      </c>
      <c r="AZ1206">
        <f>VLOOKUP($G1206,county_facts!$A:$BB,48,FALSE)</f>
        <v>0</v>
      </c>
      <c r="BA1206">
        <f>VLOOKUP($G1206,county_facts!$A:$BB,49,FALSE)</f>
        <v>275565</v>
      </c>
      <c r="BB1206">
        <f>VLOOKUP($G1206,county_facts!$A:$BB,50,FALSE)</f>
        <v>7382</v>
      </c>
      <c r="BC1206">
        <f>VLOOKUP($G1206,county_facts!$A:$BB,51,FALSE)</f>
        <v>27916</v>
      </c>
      <c r="BD1206">
        <f>VLOOKUP($G1206,county_facts!$A:$BB,52,FALSE)</f>
        <v>16</v>
      </c>
      <c r="BE1206">
        <f>VLOOKUP($G1206,county_facts!$A:$BB,53,FALSE)</f>
        <v>743.83</v>
      </c>
      <c r="BF1206">
        <f>VLOOKUP($G1206,county_facts!$A:$BB,54,FALSE)</f>
        <v>56.3</v>
      </c>
    </row>
    <row r="1207" spans="1:58" x14ac:dyDescent="0.3">
      <c r="A1207" t="s">
        <v>9</v>
      </c>
      <c r="B1207" t="s">
        <v>99</v>
      </c>
      <c r="C1207">
        <v>644</v>
      </c>
      <c r="D1207" t="s">
        <v>481</v>
      </c>
      <c r="E1207">
        <v>1874</v>
      </c>
      <c r="F1207">
        <v>0.34364994700000001</v>
      </c>
      <c r="G1207">
        <v>40083</v>
      </c>
      <c r="H1207">
        <f>VLOOKUP($G1207,county_facts!$A:$BB,4,FALSE)</f>
        <v>45276</v>
      </c>
      <c r="I1207">
        <f>VLOOKUP($G1207,county_facts!$A:$BB,5,FALSE)</f>
        <v>41853</v>
      </c>
      <c r="J1207">
        <f>VLOOKUP($G1207,county_facts!$A:$BB,6,FALSE)</f>
        <v>8.1999999999999993</v>
      </c>
      <c r="K1207">
        <f>VLOOKUP($G1207,county_facts!$A:$BB,7,FALSE)</f>
        <v>41848</v>
      </c>
      <c r="L1207">
        <f>VLOOKUP($G1207,county_facts!$A:$BB,8,FALSE)</f>
        <v>5.8</v>
      </c>
      <c r="M1207">
        <f>VLOOKUP($G1207,county_facts!$A:$BB,9,FALSE)</f>
        <v>23.7</v>
      </c>
      <c r="N1207">
        <f>VLOOKUP($G1207,county_facts!$A:$BB,10,FALSE)</f>
        <v>15</v>
      </c>
      <c r="O1207">
        <f>VLOOKUP($G1207,county_facts!$A:$BB,11,FALSE)</f>
        <v>50.5</v>
      </c>
      <c r="P1207">
        <f>VLOOKUP($G1207,county_facts!$A:$BB,12,FALSE)</f>
        <v>82.4</v>
      </c>
      <c r="Q1207">
        <f>VLOOKUP($G1207,county_facts!$A:$BB,13,FALSE)</f>
        <v>9</v>
      </c>
      <c r="R1207">
        <f>VLOOKUP($G1207,county_facts!$A:$BB,14,FALSE)</f>
        <v>3.5</v>
      </c>
      <c r="S1207">
        <f>VLOOKUP($G1207,county_facts!$A:$BB,15,FALSE)</f>
        <v>0.7</v>
      </c>
      <c r="T1207">
        <f>VLOOKUP($G1207,county_facts!$A:$BB,16,FALSE)</f>
        <v>0.1</v>
      </c>
      <c r="U1207">
        <f>VLOOKUP($G1207,county_facts!$A:$BB,17,FALSE)</f>
        <v>4.4000000000000004</v>
      </c>
      <c r="V1207">
        <f>VLOOKUP($G1207,county_facts!$A:$BB,18,FALSE)</f>
        <v>5.6</v>
      </c>
      <c r="W1207">
        <f>VLOOKUP($G1207,county_facts!$A:$BB,19,FALSE)</f>
        <v>77.8</v>
      </c>
      <c r="X1207">
        <f>VLOOKUP($G1207,county_facts!$A:$BB,20,FALSE)</f>
        <v>85.1</v>
      </c>
      <c r="Y1207">
        <f>VLOOKUP($G1207,county_facts!$A:$BB,21,FALSE)</f>
        <v>2.6</v>
      </c>
      <c r="Z1207">
        <f>VLOOKUP($G1207,county_facts!$A:$BB,22,FALSE)</f>
        <v>4.4000000000000004</v>
      </c>
      <c r="AA1207">
        <f>VLOOKUP($G1207,county_facts!$A:$BB,23,FALSE)</f>
        <v>89.4</v>
      </c>
      <c r="AB1207">
        <f>VLOOKUP($G1207,county_facts!$A:$BB,24,FALSE)</f>
        <v>24.5</v>
      </c>
      <c r="AC1207">
        <f>VLOOKUP($G1207,county_facts!$A:$BB,25,FALSE)</f>
        <v>3592</v>
      </c>
      <c r="AD1207">
        <f>VLOOKUP($G1207,county_facts!$A:$BB,26,FALSE)</f>
        <v>27.4</v>
      </c>
      <c r="AE1207">
        <f>VLOOKUP($G1207,county_facts!$A:$BB,27,FALSE)</f>
        <v>17258</v>
      </c>
      <c r="AF1207">
        <f>VLOOKUP($G1207,county_facts!$A:$BB,28,FALSE)</f>
        <v>78.599999999999994</v>
      </c>
      <c r="AG1207">
        <f>VLOOKUP($G1207,county_facts!$A:$BB,29,FALSE)</f>
        <v>3.6</v>
      </c>
      <c r="AH1207">
        <f>VLOOKUP($G1207,county_facts!$A:$BB,30,FALSE)</f>
        <v>135700</v>
      </c>
      <c r="AI1207">
        <f>VLOOKUP($G1207,county_facts!$A:$BB,31,FALSE)</f>
        <v>14927</v>
      </c>
      <c r="AJ1207">
        <f>VLOOKUP($G1207,county_facts!$A:$BB,32,FALSE)</f>
        <v>2.75</v>
      </c>
      <c r="AK1207">
        <f>VLOOKUP($G1207,county_facts!$A:$BB,33,FALSE)</f>
        <v>25620</v>
      </c>
      <c r="AL1207">
        <f>VLOOKUP($G1207,county_facts!$A:$BB,34,FALSE)</f>
        <v>53591</v>
      </c>
      <c r="AM1207">
        <f>VLOOKUP($G1207,county_facts!$A:$BB,35,FALSE)</f>
        <v>13.1</v>
      </c>
      <c r="AN1207">
        <f>VLOOKUP($G1207,county_facts!$A:$BB,36,FALSE)</f>
        <v>786</v>
      </c>
      <c r="AO1207">
        <f>VLOOKUP($G1207,county_facts!$A:$BB,37,FALSE)</f>
        <v>6375</v>
      </c>
      <c r="AP1207">
        <f>VLOOKUP($G1207,county_facts!$A:$BB,38,FALSE)</f>
        <v>2.6</v>
      </c>
      <c r="AQ1207">
        <f>VLOOKUP($G1207,county_facts!$A:$BB,39,FALSE)</f>
        <v>3620</v>
      </c>
      <c r="AR1207">
        <f>VLOOKUP($G1207,county_facts!$A:$BB,40,FALSE)</f>
        <v>4438</v>
      </c>
      <c r="AS1207">
        <f>VLOOKUP($G1207,county_facts!$A:$BB,41,FALSE)</f>
        <v>0</v>
      </c>
      <c r="AT1207">
        <f>VLOOKUP($G1207,county_facts!$A:$BB,42,FALSE)</f>
        <v>0</v>
      </c>
      <c r="AU1207">
        <f>VLOOKUP($G1207,county_facts!$A:$BB,43,FALSE)</f>
        <v>0</v>
      </c>
      <c r="AV1207">
        <f>VLOOKUP($G1207,county_facts!$A:$BB,44,FALSE)</f>
        <v>0</v>
      </c>
      <c r="AW1207">
        <f>VLOOKUP($G1207,county_facts!$A:$BB,45,FALSE)</f>
        <v>0</v>
      </c>
      <c r="AX1207">
        <f>VLOOKUP($G1207,county_facts!$A:$BB,46,FALSE)</f>
        <v>19.899999999999999</v>
      </c>
      <c r="AY1207">
        <f>VLOOKUP($G1207,county_facts!$A:$BB,47,FALSE)</f>
        <v>0</v>
      </c>
      <c r="AZ1207">
        <f>VLOOKUP($G1207,county_facts!$A:$BB,48,FALSE)</f>
        <v>0</v>
      </c>
      <c r="BA1207">
        <f>VLOOKUP($G1207,county_facts!$A:$BB,49,FALSE)</f>
        <v>275565</v>
      </c>
      <c r="BB1207">
        <f>VLOOKUP($G1207,county_facts!$A:$BB,50,FALSE)</f>
        <v>7382</v>
      </c>
      <c r="BC1207">
        <f>VLOOKUP($G1207,county_facts!$A:$BB,51,FALSE)</f>
        <v>27916</v>
      </c>
      <c r="BD1207">
        <f>VLOOKUP($G1207,county_facts!$A:$BB,52,FALSE)</f>
        <v>16</v>
      </c>
      <c r="BE1207">
        <f>VLOOKUP($G1207,county_facts!$A:$BB,53,FALSE)</f>
        <v>743.83</v>
      </c>
      <c r="BF1207">
        <f>VLOOKUP($G1207,county_facts!$A:$BB,54,FALSE)</f>
        <v>56.3</v>
      </c>
    </row>
    <row r="1208" spans="1:58" x14ac:dyDescent="0.3">
      <c r="A1208" t="s">
        <v>6</v>
      </c>
      <c r="B1208" t="s">
        <v>101</v>
      </c>
      <c r="C1208">
        <v>842</v>
      </c>
      <c r="D1208" t="s">
        <v>481</v>
      </c>
      <c r="E1208">
        <v>1243</v>
      </c>
      <c r="F1208">
        <v>0.67739340299999995</v>
      </c>
      <c r="G1208">
        <v>40081</v>
      </c>
      <c r="H1208">
        <f>VLOOKUP($G1208,county_facts!$A:$BB,4,FALSE)</f>
        <v>34619</v>
      </c>
      <c r="I1208">
        <f>VLOOKUP($G1208,county_facts!$A:$BB,5,FALSE)</f>
        <v>34273</v>
      </c>
      <c r="J1208">
        <f>VLOOKUP($G1208,county_facts!$A:$BB,6,FALSE)</f>
        <v>1</v>
      </c>
      <c r="K1208">
        <f>VLOOKUP($G1208,county_facts!$A:$BB,7,FALSE)</f>
        <v>34273</v>
      </c>
      <c r="L1208">
        <f>VLOOKUP($G1208,county_facts!$A:$BB,8,FALSE)</f>
        <v>5.9</v>
      </c>
      <c r="M1208">
        <f>VLOOKUP($G1208,county_facts!$A:$BB,9,FALSE)</f>
        <v>24.6</v>
      </c>
      <c r="N1208">
        <f>VLOOKUP($G1208,county_facts!$A:$BB,10,FALSE)</f>
        <v>17</v>
      </c>
      <c r="O1208">
        <f>VLOOKUP($G1208,county_facts!$A:$BB,11,FALSE)</f>
        <v>50.1</v>
      </c>
      <c r="P1208">
        <f>VLOOKUP($G1208,county_facts!$A:$BB,12,FALSE)</f>
        <v>85.6</v>
      </c>
      <c r="Q1208">
        <f>VLOOKUP($G1208,county_facts!$A:$BB,13,FALSE)</f>
        <v>1.9</v>
      </c>
      <c r="R1208">
        <f>VLOOKUP($G1208,county_facts!$A:$BB,14,FALSE)</f>
        <v>7</v>
      </c>
      <c r="S1208">
        <f>VLOOKUP($G1208,county_facts!$A:$BB,15,FALSE)</f>
        <v>0.3</v>
      </c>
      <c r="T1208">
        <f>VLOOKUP($G1208,county_facts!$A:$BB,16,FALSE)</f>
        <v>0</v>
      </c>
      <c r="U1208">
        <f>VLOOKUP($G1208,county_facts!$A:$BB,17,FALSE)</f>
        <v>5.2</v>
      </c>
      <c r="V1208">
        <f>VLOOKUP($G1208,county_facts!$A:$BB,18,FALSE)</f>
        <v>3.1</v>
      </c>
      <c r="W1208">
        <f>VLOOKUP($G1208,county_facts!$A:$BB,19,FALSE)</f>
        <v>83.2</v>
      </c>
      <c r="X1208">
        <f>VLOOKUP($G1208,county_facts!$A:$BB,20,FALSE)</f>
        <v>89.4</v>
      </c>
      <c r="Y1208">
        <f>VLOOKUP($G1208,county_facts!$A:$BB,21,FALSE)</f>
        <v>0.7</v>
      </c>
      <c r="Z1208">
        <f>VLOOKUP($G1208,county_facts!$A:$BB,22,FALSE)</f>
        <v>1.9</v>
      </c>
      <c r="AA1208">
        <f>VLOOKUP($G1208,county_facts!$A:$BB,23,FALSE)</f>
        <v>85.2</v>
      </c>
      <c r="AB1208">
        <f>VLOOKUP($G1208,county_facts!$A:$BB,24,FALSE)</f>
        <v>12.5</v>
      </c>
      <c r="AC1208">
        <f>VLOOKUP($G1208,county_facts!$A:$BB,25,FALSE)</f>
        <v>3373</v>
      </c>
      <c r="AD1208">
        <f>VLOOKUP($G1208,county_facts!$A:$BB,26,FALSE)</f>
        <v>29</v>
      </c>
      <c r="AE1208">
        <f>VLOOKUP($G1208,county_facts!$A:$BB,27,FALSE)</f>
        <v>15221</v>
      </c>
      <c r="AF1208">
        <f>VLOOKUP($G1208,county_facts!$A:$BB,28,FALSE)</f>
        <v>76.599999999999994</v>
      </c>
      <c r="AG1208">
        <f>VLOOKUP($G1208,county_facts!$A:$BB,29,FALSE)</f>
        <v>4</v>
      </c>
      <c r="AH1208">
        <f>VLOOKUP($G1208,county_facts!$A:$BB,30,FALSE)</f>
        <v>92600</v>
      </c>
      <c r="AI1208">
        <f>VLOOKUP($G1208,county_facts!$A:$BB,31,FALSE)</f>
        <v>13256</v>
      </c>
      <c r="AJ1208">
        <f>VLOOKUP($G1208,county_facts!$A:$BB,32,FALSE)</f>
        <v>2.5499999999999998</v>
      </c>
      <c r="AK1208">
        <f>VLOOKUP($G1208,county_facts!$A:$BB,33,FALSE)</f>
        <v>21888</v>
      </c>
      <c r="AL1208">
        <f>VLOOKUP($G1208,county_facts!$A:$BB,34,FALSE)</f>
        <v>42668</v>
      </c>
      <c r="AM1208">
        <f>VLOOKUP($G1208,county_facts!$A:$BB,35,FALSE)</f>
        <v>15.9</v>
      </c>
      <c r="AN1208">
        <f>VLOOKUP($G1208,county_facts!$A:$BB,36,FALSE)</f>
        <v>571</v>
      </c>
      <c r="AO1208">
        <f>VLOOKUP($G1208,county_facts!$A:$BB,37,FALSE)</f>
        <v>5510</v>
      </c>
      <c r="AP1208">
        <f>VLOOKUP($G1208,county_facts!$A:$BB,38,FALSE)</f>
        <v>1.3</v>
      </c>
      <c r="AQ1208">
        <f>VLOOKUP($G1208,county_facts!$A:$BB,39,FALSE)</f>
        <v>2451</v>
      </c>
      <c r="AR1208">
        <f>VLOOKUP($G1208,county_facts!$A:$BB,40,FALSE)</f>
        <v>2990</v>
      </c>
      <c r="AS1208">
        <f>VLOOKUP($G1208,county_facts!$A:$BB,41,FALSE)</f>
        <v>0</v>
      </c>
      <c r="AT1208">
        <f>VLOOKUP($G1208,county_facts!$A:$BB,42,FALSE)</f>
        <v>0</v>
      </c>
      <c r="AU1208">
        <f>VLOOKUP($G1208,county_facts!$A:$BB,43,FALSE)</f>
        <v>0</v>
      </c>
      <c r="AV1208">
        <f>VLOOKUP($G1208,county_facts!$A:$BB,44,FALSE)</f>
        <v>0</v>
      </c>
      <c r="AW1208">
        <f>VLOOKUP($G1208,county_facts!$A:$BB,45,FALSE)</f>
        <v>0</v>
      </c>
      <c r="AX1208">
        <f>VLOOKUP($G1208,county_facts!$A:$BB,46,FALSE)</f>
        <v>23.7</v>
      </c>
      <c r="AY1208">
        <f>VLOOKUP($G1208,county_facts!$A:$BB,47,FALSE)</f>
        <v>198229</v>
      </c>
      <c r="AZ1208">
        <f>VLOOKUP($G1208,county_facts!$A:$BB,48,FALSE)</f>
        <v>85491</v>
      </c>
      <c r="BA1208">
        <f>VLOOKUP($G1208,county_facts!$A:$BB,49,FALSE)</f>
        <v>161886</v>
      </c>
      <c r="BB1208">
        <f>VLOOKUP($G1208,county_facts!$A:$BB,50,FALSE)</f>
        <v>5025</v>
      </c>
      <c r="BC1208">
        <f>VLOOKUP($G1208,county_facts!$A:$BB,51,FALSE)</f>
        <v>19605</v>
      </c>
      <c r="BD1208">
        <f>VLOOKUP($G1208,county_facts!$A:$BB,52,FALSE)</f>
        <v>14</v>
      </c>
      <c r="BE1208">
        <f>VLOOKUP($G1208,county_facts!$A:$BB,53,FALSE)</f>
        <v>952.31</v>
      </c>
      <c r="BF1208">
        <f>VLOOKUP($G1208,county_facts!$A:$BB,54,FALSE)</f>
        <v>36</v>
      </c>
    </row>
    <row r="1209" spans="1:58" x14ac:dyDescent="0.3">
      <c r="A1209" t="s">
        <v>9</v>
      </c>
      <c r="B1209" t="s">
        <v>101</v>
      </c>
      <c r="C1209">
        <v>401</v>
      </c>
      <c r="D1209" t="s">
        <v>481</v>
      </c>
      <c r="E1209">
        <v>1243</v>
      </c>
      <c r="F1209">
        <v>0.32260659699999999</v>
      </c>
      <c r="G1209">
        <v>40081</v>
      </c>
      <c r="H1209">
        <f>VLOOKUP($G1209,county_facts!$A:$BB,4,FALSE)</f>
        <v>34619</v>
      </c>
      <c r="I1209">
        <f>VLOOKUP($G1209,county_facts!$A:$BB,5,FALSE)</f>
        <v>34273</v>
      </c>
      <c r="J1209">
        <f>VLOOKUP($G1209,county_facts!$A:$BB,6,FALSE)</f>
        <v>1</v>
      </c>
      <c r="K1209">
        <f>VLOOKUP($G1209,county_facts!$A:$BB,7,FALSE)</f>
        <v>34273</v>
      </c>
      <c r="L1209">
        <f>VLOOKUP($G1209,county_facts!$A:$BB,8,FALSE)</f>
        <v>5.9</v>
      </c>
      <c r="M1209">
        <f>VLOOKUP($G1209,county_facts!$A:$BB,9,FALSE)</f>
        <v>24.6</v>
      </c>
      <c r="N1209">
        <f>VLOOKUP($G1209,county_facts!$A:$BB,10,FALSE)</f>
        <v>17</v>
      </c>
      <c r="O1209">
        <f>VLOOKUP($G1209,county_facts!$A:$BB,11,FALSE)</f>
        <v>50.1</v>
      </c>
      <c r="P1209">
        <f>VLOOKUP($G1209,county_facts!$A:$BB,12,FALSE)</f>
        <v>85.6</v>
      </c>
      <c r="Q1209">
        <f>VLOOKUP($G1209,county_facts!$A:$BB,13,FALSE)</f>
        <v>1.9</v>
      </c>
      <c r="R1209">
        <f>VLOOKUP($G1209,county_facts!$A:$BB,14,FALSE)</f>
        <v>7</v>
      </c>
      <c r="S1209">
        <f>VLOOKUP($G1209,county_facts!$A:$BB,15,FALSE)</f>
        <v>0.3</v>
      </c>
      <c r="T1209">
        <f>VLOOKUP($G1209,county_facts!$A:$BB,16,FALSE)</f>
        <v>0</v>
      </c>
      <c r="U1209">
        <f>VLOOKUP($G1209,county_facts!$A:$BB,17,FALSE)</f>
        <v>5.2</v>
      </c>
      <c r="V1209">
        <f>VLOOKUP($G1209,county_facts!$A:$BB,18,FALSE)</f>
        <v>3.1</v>
      </c>
      <c r="W1209">
        <f>VLOOKUP($G1209,county_facts!$A:$BB,19,FALSE)</f>
        <v>83.2</v>
      </c>
      <c r="X1209">
        <f>VLOOKUP($G1209,county_facts!$A:$BB,20,FALSE)</f>
        <v>89.4</v>
      </c>
      <c r="Y1209">
        <f>VLOOKUP($G1209,county_facts!$A:$BB,21,FALSE)</f>
        <v>0.7</v>
      </c>
      <c r="Z1209">
        <f>VLOOKUP($G1209,county_facts!$A:$BB,22,FALSE)</f>
        <v>1.9</v>
      </c>
      <c r="AA1209">
        <f>VLOOKUP($G1209,county_facts!$A:$BB,23,FALSE)</f>
        <v>85.2</v>
      </c>
      <c r="AB1209">
        <f>VLOOKUP($G1209,county_facts!$A:$BB,24,FALSE)</f>
        <v>12.5</v>
      </c>
      <c r="AC1209">
        <f>VLOOKUP($G1209,county_facts!$A:$BB,25,FALSE)</f>
        <v>3373</v>
      </c>
      <c r="AD1209">
        <f>VLOOKUP($G1209,county_facts!$A:$BB,26,FALSE)</f>
        <v>29</v>
      </c>
      <c r="AE1209">
        <f>VLOOKUP($G1209,county_facts!$A:$BB,27,FALSE)</f>
        <v>15221</v>
      </c>
      <c r="AF1209">
        <f>VLOOKUP($G1209,county_facts!$A:$BB,28,FALSE)</f>
        <v>76.599999999999994</v>
      </c>
      <c r="AG1209">
        <f>VLOOKUP($G1209,county_facts!$A:$BB,29,FALSE)</f>
        <v>4</v>
      </c>
      <c r="AH1209">
        <f>VLOOKUP($G1209,county_facts!$A:$BB,30,FALSE)</f>
        <v>92600</v>
      </c>
      <c r="AI1209">
        <f>VLOOKUP($G1209,county_facts!$A:$BB,31,FALSE)</f>
        <v>13256</v>
      </c>
      <c r="AJ1209">
        <f>VLOOKUP($G1209,county_facts!$A:$BB,32,FALSE)</f>
        <v>2.5499999999999998</v>
      </c>
      <c r="AK1209">
        <f>VLOOKUP($G1209,county_facts!$A:$BB,33,FALSE)</f>
        <v>21888</v>
      </c>
      <c r="AL1209">
        <f>VLOOKUP($G1209,county_facts!$A:$BB,34,FALSE)</f>
        <v>42668</v>
      </c>
      <c r="AM1209">
        <f>VLOOKUP($G1209,county_facts!$A:$BB,35,FALSE)</f>
        <v>15.9</v>
      </c>
      <c r="AN1209">
        <f>VLOOKUP($G1209,county_facts!$A:$BB,36,FALSE)</f>
        <v>571</v>
      </c>
      <c r="AO1209">
        <f>VLOOKUP($G1209,county_facts!$A:$BB,37,FALSE)</f>
        <v>5510</v>
      </c>
      <c r="AP1209">
        <f>VLOOKUP($G1209,county_facts!$A:$BB,38,FALSE)</f>
        <v>1.3</v>
      </c>
      <c r="AQ1209">
        <f>VLOOKUP($G1209,county_facts!$A:$BB,39,FALSE)</f>
        <v>2451</v>
      </c>
      <c r="AR1209">
        <f>VLOOKUP($G1209,county_facts!$A:$BB,40,FALSE)</f>
        <v>2990</v>
      </c>
      <c r="AS1209">
        <f>VLOOKUP($G1209,county_facts!$A:$BB,41,FALSE)</f>
        <v>0</v>
      </c>
      <c r="AT1209">
        <f>VLOOKUP($G1209,county_facts!$A:$BB,42,FALSE)</f>
        <v>0</v>
      </c>
      <c r="AU1209">
        <f>VLOOKUP($G1209,county_facts!$A:$BB,43,FALSE)</f>
        <v>0</v>
      </c>
      <c r="AV1209">
        <f>VLOOKUP($G1209,county_facts!$A:$BB,44,FALSE)</f>
        <v>0</v>
      </c>
      <c r="AW1209">
        <f>VLOOKUP($G1209,county_facts!$A:$BB,45,FALSE)</f>
        <v>0</v>
      </c>
      <c r="AX1209">
        <f>VLOOKUP($G1209,county_facts!$A:$BB,46,FALSE)</f>
        <v>23.7</v>
      </c>
      <c r="AY1209">
        <f>VLOOKUP($G1209,county_facts!$A:$BB,47,FALSE)</f>
        <v>198229</v>
      </c>
      <c r="AZ1209">
        <f>VLOOKUP($G1209,county_facts!$A:$BB,48,FALSE)</f>
        <v>85491</v>
      </c>
      <c r="BA1209">
        <f>VLOOKUP($G1209,county_facts!$A:$BB,49,FALSE)</f>
        <v>161886</v>
      </c>
      <c r="BB1209">
        <f>VLOOKUP($G1209,county_facts!$A:$BB,50,FALSE)</f>
        <v>5025</v>
      </c>
      <c r="BC1209">
        <f>VLOOKUP($G1209,county_facts!$A:$BB,51,FALSE)</f>
        <v>19605</v>
      </c>
      <c r="BD1209">
        <f>VLOOKUP($G1209,county_facts!$A:$BB,52,FALSE)</f>
        <v>14</v>
      </c>
      <c r="BE1209">
        <f>VLOOKUP($G1209,county_facts!$A:$BB,53,FALSE)</f>
        <v>952.31</v>
      </c>
      <c r="BF1209">
        <f>VLOOKUP($G1209,county_facts!$A:$BB,54,FALSE)</f>
        <v>36</v>
      </c>
    </row>
    <row r="1210" spans="1:58" x14ac:dyDescent="0.3">
      <c r="A1210" t="s">
        <v>6</v>
      </c>
      <c r="B1210" t="s">
        <v>512</v>
      </c>
      <c r="C1210">
        <v>1168</v>
      </c>
      <c r="D1210" t="s">
        <v>481</v>
      </c>
      <c r="E1210">
        <v>1727</v>
      </c>
      <c r="F1210">
        <v>0.67631731299999998</v>
      </c>
      <c r="G1210">
        <v>40079</v>
      </c>
      <c r="H1210">
        <f>VLOOKUP($G1210,county_facts!$A:$BB,4,FALSE)</f>
        <v>49761</v>
      </c>
      <c r="I1210">
        <f>VLOOKUP($G1210,county_facts!$A:$BB,5,FALSE)</f>
        <v>50384</v>
      </c>
      <c r="J1210">
        <f>VLOOKUP($G1210,county_facts!$A:$BB,6,FALSE)</f>
        <v>-1.2</v>
      </c>
      <c r="K1210">
        <f>VLOOKUP($G1210,county_facts!$A:$BB,7,FALSE)</f>
        <v>50384</v>
      </c>
      <c r="L1210">
        <f>VLOOKUP($G1210,county_facts!$A:$BB,8,FALSE)</f>
        <v>6.1</v>
      </c>
      <c r="M1210">
        <f>VLOOKUP($G1210,county_facts!$A:$BB,9,FALSE)</f>
        <v>24</v>
      </c>
      <c r="N1210">
        <f>VLOOKUP($G1210,county_facts!$A:$BB,10,FALSE)</f>
        <v>16.899999999999999</v>
      </c>
      <c r="O1210">
        <f>VLOOKUP($G1210,county_facts!$A:$BB,11,FALSE)</f>
        <v>50</v>
      </c>
      <c r="P1210">
        <f>VLOOKUP($G1210,county_facts!$A:$BB,12,FALSE)</f>
        <v>77.7</v>
      </c>
      <c r="Q1210">
        <f>VLOOKUP($G1210,county_facts!$A:$BB,13,FALSE)</f>
        <v>2.2999999999999998</v>
      </c>
      <c r="R1210">
        <f>VLOOKUP($G1210,county_facts!$A:$BB,14,FALSE)</f>
        <v>13.3</v>
      </c>
      <c r="S1210">
        <f>VLOOKUP($G1210,county_facts!$A:$BB,15,FALSE)</f>
        <v>0.6</v>
      </c>
      <c r="T1210">
        <f>VLOOKUP($G1210,county_facts!$A:$BB,16,FALSE)</f>
        <v>0.1</v>
      </c>
      <c r="U1210">
        <f>VLOOKUP($G1210,county_facts!$A:$BB,17,FALSE)</f>
        <v>5.9</v>
      </c>
      <c r="V1210">
        <f>VLOOKUP($G1210,county_facts!$A:$BB,18,FALSE)</f>
        <v>6.6</v>
      </c>
      <c r="W1210">
        <f>VLOOKUP($G1210,county_facts!$A:$BB,19,FALSE)</f>
        <v>72.2</v>
      </c>
      <c r="X1210">
        <f>VLOOKUP($G1210,county_facts!$A:$BB,20,FALSE)</f>
        <v>87.1</v>
      </c>
      <c r="Y1210">
        <f>VLOOKUP($G1210,county_facts!$A:$BB,21,FALSE)</f>
        <v>3.5</v>
      </c>
      <c r="Z1210">
        <f>VLOOKUP($G1210,county_facts!$A:$BB,22,FALSE)</f>
        <v>6</v>
      </c>
      <c r="AA1210">
        <f>VLOOKUP($G1210,county_facts!$A:$BB,23,FALSE)</f>
        <v>80.5</v>
      </c>
      <c r="AB1210">
        <f>VLOOKUP($G1210,county_facts!$A:$BB,24,FALSE)</f>
        <v>12.9</v>
      </c>
      <c r="AC1210">
        <f>VLOOKUP($G1210,county_facts!$A:$BB,25,FALSE)</f>
        <v>3805</v>
      </c>
      <c r="AD1210">
        <f>VLOOKUP($G1210,county_facts!$A:$BB,26,FALSE)</f>
        <v>20.9</v>
      </c>
      <c r="AE1210">
        <f>VLOOKUP($G1210,county_facts!$A:$BB,27,FALSE)</f>
        <v>21690</v>
      </c>
      <c r="AF1210">
        <f>VLOOKUP($G1210,county_facts!$A:$BB,28,FALSE)</f>
        <v>74.099999999999994</v>
      </c>
      <c r="AG1210">
        <f>VLOOKUP($G1210,county_facts!$A:$BB,29,FALSE)</f>
        <v>5</v>
      </c>
      <c r="AH1210">
        <f>VLOOKUP($G1210,county_facts!$A:$BB,30,FALSE)</f>
        <v>80100</v>
      </c>
      <c r="AI1210">
        <f>VLOOKUP($G1210,county_facts!$A:$BB,31,FALSE)</f>
        <v>18412</v>
      </c>
      <c r="AJ1210">
        <f>VLOOKUP($G1210,county_facts!$A:$BB,32,FALSE)</f>
        <v>2.63</v>
      </c>
      <c r="AK1210">
        <f>VLOOKUP($G1210,county_facts!$A:$BB,33,FALSE)</f>
        <v>18141</v>
      </c>
      <c r="AL1210">
        <f>VLOOKUP($G1210,county_facts!$A:$BB,34,FALSE)</f>
        <v>36542</v>
      </c>
      <c r="AM1210">
        <f>VLOOKUP($G1210,county_facts!$A:$BB,35,FALSE)</f>
        <v>22.2</v>
      </c>
      <c r="AN1210">
        <f>VLOOKUP($G1210,county_facts!$A:$BB,36,FALSE)</f>
        <v>806</v>
      </c>
      <c r="AO1210">
        <f>VLOOKUP($G1210,county_facts!$A:$BB,37,FALSE)</f>
        <v>8408</v>
      </c>
      <c r="AP1210">
        <f>VLOOKUP($G1210,county_facts!$A:$BB,38,FALSE)</f>
        <v>-2.4</v>
      </c>
      <c r="AQ1210">
        <f>VLOOKUP($G1210,county_facts!$A:$BB,39,FALSE)</f>
        <v>2974</v>
      </c>
      <c r="AR1210">
        <f>VLOOKUP($G1210,county_facts!$A:$BB,40,FALSE)</f>
        <v>3798</v>
      </c>
      <c r="AS1210">
        <f>VLOOKUP($G1210,county_facts!$A:$BB,41,FALSE)</f>
        <v>0</v>
      </c>
      <c r="AT1210">
        <f>VLOOKUP($G1210,county_facts!$A:$BB,42,FALSE)</f>
        <v>7.4</v>
      </c>
      <c r="AU1210">
        <f>VLOOKUP($G1210,county_facts!$A:$BB,43,FALSE)</f>
        <v>0</v>
      </c>
      <c r="AV1210">
        <f>VLOOKUP($G1210,county_facts!$A:$BB,44,FALSE)</f>
        <v>0</v>
      </c>
      <c r="AW1210">
        <f>VLOOKUP($G1210,county_facts!$A:$BB,45,FALSE)</f>
        <v>0</v>
      </c>
      <c r="AX1210">
        <f>VLOOKUP($G1210,county_facts!$A:$BB,46,FALSE)</f>
        <v>23.5</v>
      </c>
      <c r="AY1210">
        <f>VLOOKUP($G1210,county_facts!$A:$BB,47,FALSE)</f>
        <v>147458</v>
      </c>
      <c r="AZ1210">
        <f>VLOOKUP($G1210,county_facts!$A:$BB,48,FALSE)</f>
        <v>0</v>
      </c>
      <c r="BA1210">
        <f>VLOOKUP($G1210,county_facts!$A:$BB,49,FALSE)</f>
        <v>376331</v>
      </c>
      <c r="BB1210">
        <f>VLOOKUP($G1210,county_facts!$A:$BB,50,FALSE)</f>
        <v>7583</v>
      </c>
      <c r="BC1210">
        <f>VLOOKUP($G1210,county_facts!$A:$BB,51,FALSE)</f>
        <v>25819</v>
      </c>
      <c r="BD1210">
        <f>VLOOKUP($G1210,county_facts!$A:$BB,52,FALSE)</f>
        <v>77</v>
      </c>
      <c r="BE1210">
        <f>VLOOKUP($G1210,county_facts!$A:$BB,53,FALSE)</f>
        <v>1589.21</v>
      </c>
      <c r="BF1210">
        <f>VLOOKUP($G1210,county_facts!$A:$BB,54,FALSE)</f>
        <v>31.7</v>
      </c>
    </row>
    <row r="1211" spans="1:58" x14ac:dyDescent="0.3">
      <c r="A1211" t="s">
        <v>9</v>
      </c>
      <c r="B1211" t="s">
        <v>512</v>
      </c>
      <c r="C1211">
        <v>559</v>
      </c>
      <c r="D1211" t="s">
        <v>481</v>
      </c>
      <c r="E1211">
        <v>1727</v>
      </c>
      <c r="F1211">
        <v>0.32368268700000002</v>
      </c>
      <c r="G1211">
        <v>40079</v>
      </c>
      <c r="H1211">
        <f>VLOOKUP($G1211,county_facts!$A:$BB,4,FALSE)</f>
        <v>49761</v>
      </c>
      <c r="I1211">
        <f>VLOOKUP($G1211,county_facts!$A:$BB,5,FALSE)</f>
        <v>50384</v>
      </c>
      <c r="J1211">
        <f>VLOOKUP($G1211,county_facts!$A:$BB,6,FALSE)</f>
        <v>-1.2</v>
      </c>
      <c r="K1211">
        <f>VLOOKUP($G1211,county_facts!$A:$BB,7,FALSE)</f>
        <v>50384</v>
      </c>
      <c r="L1211">
        <f>VLOOKUP($G1211,county_facts!$A:$BB,8,FALSE)</f>
        <v>6.1</v>
      </c>
      <c r="M1211">
        <f>VLOOKUP($G1211,county_facts!$A:$BB,9,FALSE)</f>
        <v>24</v>
      </c>
      <c r="N1211">
        <f>VLOOKUP($G1211,county_facts!$A:$BB,10,FALSE)</f>
        <v>16.899999999999999</v>
      </c>
      <c r="O1211">
        <f>VLOOKUP($G1211,county_facts!$A:$BB,11,FALSE)</f>
        <v>50</v>
      </c>
      <c r="P1211">
        <f>VLOOKUP($G1211,county_facts!$A:$BB,12,FALSE)</f>
        <v>77.7</v>
      </c>
      <c r="Q1211">
        <f>VLOOKUP($G1211,county_facts!$A:$BB,13,FALSE)</f>
        <v>2.2999999999999998</v>
      </c>
      <c r="R1211">
        <f>VLOOKUP($G1211,county_facts!$A:$BB,14,FALSE)</f>
        <v>13.3</v>
      </c>
      <c r="S1211">
        <f>VLOOKUP($G1211,county_facts!$A:$BB,15,FALSE)</f>
        <v>0.6</v>
      </c>
      <c r="T1211">
        <f>VLOOKUP($G1211,county_facts!$A:$BB,16,FALSE)</f>
        <v>0.1</v>
      </c>
      <c r="U1211">
        <f>VLOOKUP($G1211,county_facts!$A:$BB,17,FALSE)</f>
        <v>5.9</v>
      </c>
      <c r="V1211">
        <f>VLOOKUP($G1211,county_facts!$A:$BB,18,FALSE)</f>
        <v>6.6</v>
      </c>
      <c r="W1211">
        <f>VLOOKUP($G1211,county_facts!$A:$BB,19,FALSE)</f>
        <v>72.2</v>
      </c>
      <c r="X1211">
        <f>VLOOKUP($G1211,county_facts!$A:$BB,20,FALSE)</f>
        <v>87.1</v>
      </c>
      <c r="Y1211">
        <f>VLOOKUP($G1211,county_facts!$A:$BB,21,FALSE)</f>
        <v>3.5</v>
      </c>
      <c r="Z1211">
        <f>VLOOKUP($G1211,county_facts!$A:$BB,22,FALSE)</f>
        <v>6</v>
      </c>
      <c r="AA1211">
        <f>VLOOKUP($G1211,county_facts!$A:$BB,23,FALSE)</f>
        <v>80.5</v>
      </c>
      <c r="AB1211">
        <f>VLOOKUP($G1211,county_facts!$A:$BB,24,FALSE)</f>
        <v>12.9</v>
      </c>
      <c r="AC1211">
        <f>VLOOKUP($G1211,county_facts!$A:$BB,25,FALSE)</f>
        <v>3805</v>
      </c>
      <c r="AD1211">
        <f>VLOOKUP($G1211,county_facts!$A:$BB,26,FALSE)</f>
        <v>20.9</v>
      </c>
      <c r="AE1211">
        <f>VLOOKUP($G1211,county_facts!$A:$BB,27,FALSE)</f>
        <v>21690</v>
      </c>
      <c r="AF1211">
        <f>VLOOKUP($G1211,county_facts!$A:$BB,28,FALSE)</f>
        <v>74.099999999999994</v>
      </c>
      <c r="AG1211">
        <f>VLOOKUP($G1211,county_facts!$A:$BB,29,FALSE)</f>
        <v>5</v>
      </c>
      <c r="AH1211">
        <f>VLOOKUP($G1211,county_facts!$A:$BB,30,FALSE)</f>
        <v>80100</v>
      </c>
      <c r="AI1211">
        <f>VLOOKUP($G1211,county_facts!$A:$BB,31,FALSE)</f>
        <v>18412</v>
      </c>
      <c r="AJ1211">
        <f>VLOOKUP($G1211,county_facts!$A:$BB,32,FALSE)</f>
        <v>2.63</v>
      </c>
      <c r="AK1211">
        <f>VLOOKUP($G1211,county_facts!$A:$BB,33,FALSE)</f>
        <v>18141</v>
      </c>
      <c r="AL1211">
        <f>VLOOKUP($G1211,county_facts!$A:$BB,34,FALSE)</f>
        <v>36542</v>
      </c>
      <c r="AM1211">
        <f>VLOOKUP($G1211,county_facts!$A:$BB,35,FALSE)</f>
        <v>22.2</v>
      </c>
      <c r="AN1211">
        <f>VLOOKUP($G1211,county_facts!$A:$BB,36,FALSE)</f>
        <v>806</v>
      </c>
      <c r="AO1211">
        <f>VLOOKUP($G1211,county_facts!$A:$BB,37,FALSE)</f>
        <v>8408</v>
      </c>
      <c r="AP1211">
        <f>VLOOKUP($G1211,county_facts!$A:$BB,38,FALSE)</f>
        <v>-2.4</v>
      </c>
      <c r="AQ1211">
        <f>VLOOKUP($G1211,county_facts!$A:$BB,39,FALSE)</f>
        <v>2974</v>
      </c>
      <c r="AR1211">
        <f>VLOOKUP($G1211,county_facts!$A:$BB,40,FALSE)</f>
        <v>3798</v>
      </c>
      <c r="AS1211">
        <f>VLOOKUP($G1211,county_facts!$A:$BB,41,FALSE)</f>
        <v>0</v>
      </c>
      <c r="AT1211">
        <f>VLOOKUP($G1211,county_facts!$A:$BB,42,FALSE)</f>
        <v>7.4</v>
      </c>
      <c r="AU1211">
        <f>VLOOKUP($G1211,county_facts!$A:$BB,43,FALSE)</f>
        <v>0</v>
      </c>
      <c r="AV1211">
        <f>VLOOKUP($G1211,county_facts!$A:$BB,44,FALSE)</f>
        <v>0</v>
      </c>
      <c r="AW1211">
        <f>VLOOKUP($G1211,county_facts!$A:$BB,45,FALSE)</f>
        <v>0</v>
      </c>
      <c r="AX1211">
        <f>VLOOKUP($G1211,county_facts!$A:$BB,46,FALSE)</f>
        <v>23.5</v>
      </c>
      <c r="AY1211">
        <f>VLOOKUP($G1211,county_facts!$A:$BB,47,FALSE)</f>
        <v>147458</v>
      </c>
      <c r="AZ1211">
        <f>VLOOKUP($G1211,county_facts!$A:$BB,48,FALSE)</f>
        <v>0</v>
      </c>
      <c r="BA1211">
        <f>VLOOKUP($G1211,county_facts!$A:$BB,49,FALSE)</f>
        <v>376331</v>
      </c>
      <c r="BB1211">
        <f>VLOOKUP($G1211,county_facts!$A:$BB,50,FALSE)</f>
        <v>7583</v>
      </c>
      <c r="BC1211">
        <f>VLOOKUP($G1211,county_facts!$A:$BB,51,FALSE)</f>
        <v>25819</v>
      </c>
      <c r="BD1211">
        <f>VLOOKUP($G1211,county_facts!$A:$BB,52,FALSE)</f>
        <v>77</v>
      </c>
      <c r="BE1211">
        <f>VLOOKUP($G1211,county_facts!$A:$BB,53,FALSE)</f>
        <v>1589.21</v>
      </c>
      <c r="BF1211">
        <f>VLOOKUP($G1211,county_facts!$A:$BB,54,FALSE)</f>
        <v>31.7</v>
      </c>
    </row>
    <row r="1212" spans="1:58" x14ac:dyDescent="0.3">
      <c r="A1212" t="s">
        <v>6</v>
      </c>
      <c r="B1212" t="s">
        <v>513</v>
      </c>
      <c r="C1212">
        <v>305</v>
      </c>
      <c r="D1212" t="s">
        <v>481</v>
      </c>
      <c r="E1212">
        <v>438</v>
      </c>
      <c r="F1212">
        <v>0.69634703200000003</v>
      </c>
      <c r="G1212">
        <v>40077</v>
      </c>
      <c r="H1212">
        <f>VLOOKUP($G1212,county_facts!$A:$BB,4,FALSE)</f>
        <v>10693</v>
      </c>
      <c r="I1212">
        <f>VLOOKUP($G1212,county_facts!$A:$BB,5,FALSE)</f>
        <v>11154</v>
      </c>
      <c r="J1212">
        <f>VLOOKUP($G1212,county_facts!$A:$BB,6,FALSE)</f>
        <v>-4.0999999999999996</v>
      </c>
      <c r="K1212">
        <f>VLOOKUP($G1212,county_facts!$A:$BB,7,FALSE)</f>
        <v>11154</v>
      </c>
      <c r="L1212">
        <f>VLOOKUP($G1212,county_facts!$A:$BB,8,FALSE)</f>
        <v>6.2</v>
      </c>
      <c r="M1212">
        <f>VLOOKUP($G1212,county_facts!$A:$BB,9,FALSE)</f>
        <v>22.6</v>
      </c>
      <c r="N1212">
        <f>VLOOKUP($G1212,county_facts!$A:$BB,10,FALSE)</f>
        <v>19.3</v>
      </c>
      <c r="O1212">
        <f>VLOOKUP($G1212,county_facts!$A:$BB,11,FALSE)</f>
        <v>49.4</v>
      </c>
      <c r="P1212">
        <f>VLOOKUP($G1212,county_facts!$A:$BB,12,FALSE)</f>
        <v>68.900000000000006</v>
      </c>
      <c r="Q1212">
        <f>VLOOKUP($G1212,county_facts!$A:$BB,13,FALSE)</f>
        <v>1.2</v>
      </c>
      <c r="R1212">
        <f>VLOOKUP($G1212,county_facts!$A:$BB,14,FALSE)</f>
        <v>21.2</v>
      </c>
      <c r="S1212">
        <f>VLOOKUP($G1212,county_facts!$A:$BB,15,FALSE)</f>
        <v>0.4</v>
      </c>
      <c r="T1212">
        <f>VLOOKUP($G1212,county_facts!$A:$BB,16,FALSE)</f>
        <v>0</v>
      </c>
      <c r="U1212">
        <f>VLOOKUP($G1212,county_facts!$A:$BB,17,FALSE)</f>
        <v>8.1999999999999993</v>
      </c>
      <c r="V1212">
        <f>VLOOKUP($G1212,county_facts!$A:$BB,18,FALSE)</f>
        <v>3.4</v>
      </c>
      <c r="W1212">
        <f>VLOOKUP($G1212,county_facts!$A:$BB,19,FALSE)</f>
        <v>67.3</v>
      </c>
      <c r="X1212">
        <f>VLOOKUP($G1212,county_facts!$A:$BB,20,FALSE)</f>
        <v>84.8</v>
      </c>
      <c r="Y1212">
        <f>VLOOKUP($G1212,county_facts!$A:$BB,21,FALSE)</f>
        <v>1</v>
      </c>
      <c r="Z1212">
        <f>VLOOKUP($G1212,county_facts!$A:$BB,22,FALSE)</f>
        <v>2.8</v>
      </c>
      <c r="AA1212">
        <f>VLOOKUP($G1212,county_facts!$A:$BB,23,FALSE)</f>
        <v>84</v>
      </c>
      <c r="AB1212">
        <f>VLOOKUP($G1212,county_facts!$A:$BB,24,FALSE)</f>
        <v>13.8</v>
      </c>
      <c r="AC1212">
        <f>VLOOKUP($G1212,county_facts!$A:$BB,25,FALSE)</f>
        <v>934</v>
      </c>
      <c r="AD1212">
        <f>VLOOKUP($G1212,county_facts!$A:$BB,26,FALSE)</f>
        <v>21.5</v>
      </c>
      <c r="AE1212">
        <f>VLOOKUP($G1212,county_facts!$A:$BB,27,FALSE)</f>
        <v>4979</v>
      </c>
      <c r="AF1212">
        <f>VLOOKUP($G1212,county_facts!$A:$BB,28,FALSE)</f>
        <v>69.3</v>
      </c>
      <c r="AG1212">
        <f>VLOOKUP($G1212,county_facts!$A:$BB,29,FALSE)</f>
        <v>5.7</v>
      </c>
      <c r="AH1212">
        <f>VLOOKUP($G1212,county_facts!$A:$BB,30,FALSE)</f>
        <v>71200</v>
      </c>
      <c r="AI1212">
        <f>VLOOKUP($G1212,county_facts!$A:$BB,31,FALSE)</f>
        <v>4160</v>
      </c>
      <c r="AJ1212">
        <f>VLOOKUP($G1212,county_facts!$A:$BB,32,FALSE)</f>
        <v>2.5299999999999998</v>
      </c>
      <c r="AK1212">
        <f>VLOOKUP($G1212,county_facts!$A:$BB,33,FALSE)</f>
        <v>22603</v>
      </c>
      <c r="AL1212">
        <f>VLOOKUP($G1212,county_facts!$A:$BB,34,FALSE)</f>
        <v>40970</v>
      </c>
      <c r="AM1212">
        <f>VLOOKUP($G1212,county_facts!$A:$BB,35,FALSE)</f>
        <v>16.8</v>
      </c>
      <c r="AN1212">
        <f>VLOOKUP($G1212,county_facts!$A:$BB,36,FALSE)</f>
        <v>166</v>
      </c>
      <c r="AO1212">
        <f>VLOOKUP($G1212,county_facts!$A:$BB,37,FALSE)</f>
        <v>1871</v>
      </c>
      <c r="AP1212">
        <f>VLOOKUP($G1212,county_facts!$A:$BB,38,FALSE)</f>
        <v>1.3</v>
      </c>
      <c r="AQ1212">
        <f>VLOOKUP($G1212,county_facts!$A:$BB,39,FALSE)</f>
        <v>746</v>
      </c>
      <c r="AR1212">
        <f>VLOOKUP($G1212,county_facts!$A:$BB,40,FALSE)</f>
        <v>1110</v>
      </c>
      <c r="AS1212">
        <f>VLOOKUP($G1212,county_facts!$A:$BB,41,FALSE)</f>
        <v>0</v>
      </c>
      <c r="AT1212">
        <f>VLOOKUP($G1212,county_facts!$A:$BB,42,FALSE)</f>
        <v>17.600000000000001</v>
      </c>
      <c r="AU1212">
        <f>VLOOKUP($G1212,county_facts!$A:$BB,43,FALSE)</f>
        <v>0</v>
      </c>
      <c r="AV1212">
        <f>VLOOKUP($G1212,county_facts!$A:$BB,44,FALSE)</f>
        <v>0</v>
      </c>
      <c r="AW1212">
        <f>VLOOKUP($G1212,county_facts!$A:$BB,45,FALSE)</f>
        <v>0</v>
      </c>
      <c r="AX1212">
        <f>VLOOKUP($G1212,county_facts!$A:$BB,46,FALSE)</f>
        <v>0</v>
      </c>
      <c r="AY1212">
        <f>VLOOKUP($G1212,county_facts!$A:$BB,47,FALSE)</f>
        <v>0</v>
      </c>
      <c r="AZ1212">
        <f>VLOOKUP($G1212,county_facts!$A:$BB,48,FALSE)</f>
        <v>90300</v>
      </c>
      <c r="BA1212">
        <f>VLOOKUP($G1212,county_facts!$A:$BB,49,FALSE)</f>
        <v>40497</v>
      </c>
      <c r="BB1212">
        <f>VLOOKUP($G1212,county_facts!$A:$BB,50,FALSE)</f>
        <v>3878</v>
      </c>
      <c r="BC1212">
        <f>VLOOKUP($G1212,county_facts!$A:$BB,51,FALSE)</f>
        <v>5113</v>
      </c>
      <c r="BD1212">
        <f>VLOOKUP($G1212,county_facts!$A:$BB,52,FALSE)</f>
        <v>1</v>
      </c>
      <c r="BE1212">
        <f>VLOOKUP($G1212,county_facts!$A:$BB,53,FALSE)</f>
        <v>722.08</v>
      </c>
      <c r="BF1212">
        <f>VLOOKUP($G1212,county_facts!$A:$BB,54,FALSE)</f>
        <v>15.4</v>
      </c>
    </row>
    <row r="1213" spans="1:58" x14ac:dyDescent="0.3">
      <c r="A1213" t="s">
        <v>9</v>
      </c>
      <c r="B1213" t="s">
        <v>513</v>
      </c>
      <c r="C1213">
        <v>133</v>
      </c>
      <c r="D1213" t="s">
        <v>481</v>
      </c>
      <c r="E1213">
        <v>438</v>
      </c>
      <c r="F1213">
        <v>0.30365296800000002</v>
      </c>
      <c r="G1213">
        <v>40077</v>
      </c>
      <c r="H1213">
        <f>VLOOKUP($G1213,county_facts!$A:$BB,4,FALSE)</f>
        <v>10693</v>
      </c>
      <c r="I1213">
        <f>VLOOKUP($G1213,county_facts!$A:$BB,5,FALSE)</f>
        <v>11154</v>
      </c>
      <c r="J1213">
        <f>VLOOKUP($G1213,county_facts!$A:$BB,6,FALSE)</f>
        <v>-4.0999999999999996</v>
      </c>
      <c r="K1213">
        <f>VLOOKUP($G1213,county_facts!$A:$BB,7,FALSE)</f>
        <v>11154</v>
      </c>
      <c r="L1213">
        <f>VLOOKUP($G1213,county_facts!$A:$BB,8,FALSE)</f>
        <v>6.2</v>
      </c>
      <c r="M1213">
        <f>VLOOKUP($G1213,county_facts!$A:$BB,9,FALSE)</f>
        <v>22.6</v>
      </c>
      <c r="N1213">
        <f>VLOOKUP($G1213,county_facts!$A:$BB,10,FALSE)</f>
        <v>19.3</v>
      </c>
      <c r="O1213">
        <f>VLOOKUP($G1213,county_facts!$A:$BB,11,FALSE)</f>
        <v>49.4</v>
      </c>
      <c r="P1213">
        <f>VLOOKUP($G1213,county_facts!$A:$BB,12,FALSE)</f>
        <v>68.900000000000006</v>
      </c>
      <c r="Q1213">
        <f>VLOOKUP($G1213,county_facts!$A:$BB,13,FALSE)</f>
        <v>1.2</v>
      </c>
      <c r="R1213">
        <f>VLOOKUP($G1213,county_facts!$A:$BB,14,FALSE)</f>
        <v>21.2</v>
      </c>
      <c r="S1213">
        <f>VLOOKUP($G1213,county_facts!$A:$BB,15,FALSE)</f>
        <v>0.4</v>
      </c>
      <c r="T1213">
        <f>VLOOKUP($G1213,county_facts!$A:$BB,16,FALSE)</f>
        <v>0</v>
      </c>
      <c r="U1213">
        <f>VLOOKUP($G1213,county_facts!$A:$BB,17,FALSE)</f>
        <v>8.1999999999999993</v>
      </c>
      <c r="V1213">
        <f>VLOOKUP($G1213,county_facts!$A:$BB,18,FALSE)</f>
        <v>3.4</v>
      </c>
      <c r="W1213">
        <f>VLOOKUP($G1213,county_facts!$A:$BB,19,FALSE)</f>
        <v>67.3</v>
      </c>
      <c r="X1213">
        <f>VLOOKUP($G1213,county_facts!$A:$BB,20,FALSE)</f>
        <v>84.8</v>
      </c>
      <c r="Y1213">
        <f>VLOOKUP($G1213,county_facts!$A:$BB,21,FALSE)</f>
        <v>1</v>
      </c>
      <c r="Z1213">
        <f>VLOOKUP($G1213,county_facts!$A:$BB,22,FALSE)</f>
        <v>2.8</v>
      </c>
      <c r="AA1213">
        <f>VLOOKUP($G1213,county_facts!$A:$BB,23,FALSE)</f>
        <v>84</v>
      </c>
      <c r="AB1213">
        <f>VLOOKUP($G1213,county_facts!$A:$BB,24,FALSE)</f>
        <v>13.8</v>
      </c>
      <c r="AC1213">
        <f>VLOOKUP($G1213,county_facts!$A:$BB,25,FALSE)</f>
        <v>934</v>
      </c>
      <c r="AD1213">
        <f>VLOOKUP($G1213,county_facts!$A:$BB,26,FALSE)</f>
        <v>21.5</v>
      </c>
      <c r="AE1213">
        <f>VLOOKUP($G1213,county_facts!$A:$BB,27,FALSE)</f>
        <v>4979</v>
      </c>
      <c r="AF1213">
        <f>VLOOKUP($G1213,county_facts!$A:$BB,28,FALSE)</f>
        <v>69.3</v>
      </c>
      <c r="AG1213">
        <f>VLOOKUP($G1213,county_facts!$A:$BB,29,FALSE)</f>
        <v>5.7</v>
      </c>
      <c r="AH1213">
        <f>VLOOKUP($G1213,county_facts!$A:$BB,30,FALSE)</f>
        <v>71200</v>
      </c>
      <c r="AI1213">
        <f>VLOOKUP($G1213,county_facts!$A:$BB,31,FALSE)</f>
        <v>4160</v>
      </c>
      <c r="AJ1213">
        <f>VLOOKUP($G1213,county_facts!$A:$BB,32,FALSE)</f>
        <v>2.5299999999999998</v>
      </c>
      <c r="AK1213">
        <f>VLOOKUP($G1213,county_facts!$A:$BB,33,FALSE)</f>
        <v>22603</v>
      </c>
      <c r="AL1213">
        <f>VLOOKUP($G1213,county_facts!$A:$BB,34,FALSE)</f>
        <v>40970</v>
      </c>
      <c r="AM1213">
        <f>VLOOKUP($G1213,county_facts!$A:$BB,35,FALSE)</f>
        <v>16.8</v>
      </c>
      <c r="AN1213">
        <f>VLOOKUP($G1213,county_facts!$A:$BB,36,FALSE)</f>
        <v>166</v>
      </c>
      <c r="AO1213">
        <f>VLOOKUP($G1213,county_facts!$A:$BB,37,FALSE)</f>
        <v>1871</v>
      </c>
      <c r="AP1213">
        <f>VLOOKUP($G1213,county_facts!$A:$BB,38,FALSE)</f>
        <v>1.3</v>
      </c>
      <c r="AQ1213">
        <f>VLOOKUP($G1213,county_facts!$A:$BB,39,FALSE)</f>
        <v>746</v>
      </c>
      <c r="AR1213">
        <f>VLOOKUP($G1213,county_facts!$A:$BB,40,FALSE)</f>
        <v>1110</v>
      </c>
      <c r="AS1213">
        <f>VLOOKUP($G1213,county_facts!$A:$BB,41,FALSE)</f>
        <v>0</v>
      </c>
      <c r="AT1213">
        <f>VLOOKUP($G1213,county_facts!$A:$BB,42,FALSE)</f>
        <v>17.600000000000001</v>
      </c>
      <c r="AU1213">
        <f>VLOOKUP($G1213,county_facts!$A:$BB,43,FALSE)</f>
        <v>0</v>
      </c>
      <c r="AV1213">
        <f>VLOOKUP($G1213,county_facts!$A:$BB,44,FALSE)</f>
        <v>0</v>
      </c>
      <c r="AW1213">
        <f>VLOOKUP($G1213,county_facts!$A:$BB,45,FALSE)</f>
        <v>0</v>
      </c>
      <c r="AX1213">
        <f>VLOOKUP($G1213,county_facts!$A:$BB,46,FALSE)</f>
        <v>0</v>
      </c>
      <c r="AY1213">
        <f>VLOOKUP($G1213,county_facts!$A:$BB,47,FALSE)</f>
        <v>0</v>
      </c>
      <c r="AZ1213">
        <f>VLOOKUP($G1213,county_facts!$A:$BB,48,FALSE)</f>
        <v>90300</v>
      </c>
      <c r="BA1213">
        <f>VLOOKUP($G1213,county_facts!$A:$BB,49,FALSE)</f>
        <v>40497</v>
      </c>
      <c r="BB1213">
        <f>VLOOKUP($G1213,county_facts!$A:$BB,50,FALSE)</f>
        <v>3878</v>
      </c>
      <c r="BC1213">
        <f>VLOOKUP($G1213,county_facts!$A:$BB,51,FALSE)</f>
        <v>5113</v>
      </c>
      <c r="BD1213">
        <f>VLOOKUP($G1213,county_facts!$A:$BB,52,FALSE)</f>
        <v>1</v>
      </c>
      <c r="BE1213">
        <f>VLOOKUP($G1213,county_facts!$A:$BB,53,FALSE)</f>
        <v>722.08</v>
      </c>
      <c r="BF1213">
        <f>VLOOKUP($G1213,county_facts!$A:$BB,54,FALSE)</f>
        <v>15.4</v>
      </c>
    </row>
    <row r="1214" spans="1:58" x14ac:dyDescent="0.3">
      <c r="A1214" t="s">
        <v>6</v>
      </c>
      <c r="B1214" t="s">
        <v>214</v>
      </c>
      <c r="C1214">
        <v>247</v>
      </c>
      <c r="D1214" t="s">
        <v>481</v>
      </c>
      <c r="E1214">
        <v>320</v>
      </c>
      <c r="F1214">
        <v>0.77187499999999998</v>
      </c>
      <c r="G1214">
        <v>40075</v>
      </c>
      <c r="H1214">
        <f>VLOOKUP($G1214,county_facts!$A:$BB,4,FALSE)</f>
        <v>9336</v>
      </c>
      <c r="I1214">
        <f>VLOOKUP($G1214,county_facts!$A:$BB,5,FALSE)</f>
        <v>9446</v>
      </c>
      <c r="J1214">
        <f>VLOOKUP($G1214,county_facts!$A:$BB,6,FALSE)</f>
        <v>-1.2</v>
      </c>
      <c r="K1214">
        <f>VLOOKUP($G1214,county_facts!$A:$BB,7,FALSE)</f>
        <v>9446</v>
      </c>
      <c r="L1214">
        <f>VLOOKUP($G1214,county_facts!$A:$BB,8,FALSE)</f>
        <v>6.5</v>
      </c>
      <c r="M1214">
        <f>VLOOKUP($G1214,county_facts!$A:$BB,9,FALSE)</f>
        <v>23.9</v>
      </c>
      <c r="N1214">
        <f>VLOOKUP($G1214,county_facts!$A:$BB,10,FALSE)</f>
        <v>18.899999999999999</v>
      </c>
      <c r="O1214">
        <f>VLOOKUP($G1214,county_facts!$A:$BB,11,FALSE)</f>
        <v>50.8</v>
      </c>
      <c r="P1214">
        <f>VLOOKUP($G1214,county_facts!$A:$BB,12,FALSE)</f>
        <v>83.2</v>
      </c>
      <c r="Q1214">
        <f>VLOOKUP($G1214,county_facts!$A:$BB,13,FALSE)</f>
        <v>4.8</v>
      </c>
      <c r="R1214">
        <f>VLOOKUP($G1214,county_facts!$A:$BB,14,FALSE)</f>
        <v>7.4</v>
      </c>
      <c r="S1214">
        <f>VLOOKUP($G1214,county_facts!$A:$BB,15,FALSE)</f>
        <v>0.4</v>
      </c>
      <c r="T1214">
        <f>VLOOKUP($G1214,county_facts!$A:$BB,16,FALSE)</f>
        <v>0.1</v>
      </c>
      <c r="U1214">
        <f>VLOOKUP($G1214,county_facts!$A:$BB,17,FALSE)</f>
        <v>4.0999999999999996</v>
      </c>
      <c r="V1214">
        <f>VLOOKUP($G1214,county_facts!$A:$BB,18,FALSE)</f>
        <v>10.7</v>
      </c>
      <c r="W1214">
        <f>VLOOKUP($G1214,county_facts!$A:$BB,19,FALSE)</f>
        <v>74.900000000000006</v>
      </c>
      <c r="X1214">
        <f>VLOOKUP($G1214,county_facts!$A:$BB,20,FALSE)</f>
        <v>81.7</v>
      </c>
      <c r="Y1214">
        <f>VLOOKUP($G1214,county_facts!$A:$BB,21,FALSE)</f>
        <v>1.7</v>
      </c>
      <c r="Z1214">
        <f>VLOOKUP($G1214,county_facts!$A:$BB,22,FALSE)</f>
        <v>6.3</v>
      </c>
      <c r="AA1214">
        <f>VLOOKUP($G1214,county_facts!$A:$BB,23,FALSE)</f>
        <v>86</v>
      </c>
      <c r="AB1214">
        <f>VLOOKUP($G1214,county_facts!$A:$BB,24,FALSE)</f>
        <v>17.2</v>
      </c>
      <c r="AC1214">
        <f>VLOOKUP($G1214,county_facts!$A:$BB,25,FALSE)</f>
        <v>829</v>
      </c>
      <c r="AD1214">
        <f>VLOOKUP($G1214,county_facts!$A:$BB,26,FALSE)</f>
        <v>21.1</v>
      </c>
      <c r="AE1214">
        <f>VLOOKUP($G1214,county_facts!$A:$BB,27,FALSE)</f>
        <v>5179</v>
      </c>
      <c r="AF1214">
        <f>VLOOKUP($G1214,county_facts!$A:$BB,28,FALSE)</f>
        <v>68</v>
      </c>
      <c r="AG1214">
        <f>VLOOKUP($G1214,county_facts!$A:$BB,29,FALSE)</f>
        <v>7.5</v>
      </c>
      <c r="AH1214">
        <f>VLOOKUP($G1214,county_facts!$A:$BB,30,FALSE)</f>
        <v>56600</v>
      </c>
      <c r="AI1214">
        <f>VLOOKUP($G1214,county_facts!$A:$BB,31,FALSE)</f>
        <v>3886</v>
      </c>
      <c r="AJ1214">
        <f>VLOOKUP($G1214,county_facts!$A:$BB,32,FALSE)</f>
        <v>2.35</v>
      </c>
      <c r="AK1214">
        <f>VLOOKUP($G1214,county_facts!$A:$BB,33,FALSE)</f>
        <v>23576</v>
      </c>
      <c r="AL1214">
        <f>VLOOKUP($G1214,county_facts!$A:$BB,34,FALSE)</f>
        <v>36281</v>
      </c>
      <c r="AM1214">
        <f>VLOOKUP($G1214,county_facts!$A:$BB,35,FALSE)</f>
        <v>22.6</v>
      </c>
      <c r="AN1214">
        <f>VLOOKUP($G1214,county_facts!$A:$BB,36,FALSE)</f>
        <v>193</v>
      </c>
      <c r="AO1214">
        <f>VLOOKUP($G1214,county_facts!$A:$BB,37,FALSE)</f>
        <v>1701</v>
      </c>
      <c r="AP1214">
        <f>VLOOKUP($G1214,county_facts!$A:$BB,38,FALSE)</f>
        <v>-5.0999999999999996</v>
      </c>
      <c r="AQ1214">
        <f>VLOOKUP($G1214,county_facts!$A:$BB,39,FALSE)</f>
        <v>627</v>
      </c>
      <c r="AR1214">
        <f>VLOOKUP($G1214,county_facts!$A:$BB,40,FALSE)</f>
        <v>747</v>
      </c>
      <c r="AS1214">
        <f>VLOOKUP($G1214,county_facts!$A:$BB,41,FALSE)</f>
        <v>0</v>
      </c>
      <c r="AT1214">
        <f>VLOOKUP($G1214,county_facts!$A:$BB,42,FALSE)</f>
        <v>0</v>
      </c>
      <c r="AU1214">
        <f>VLOOKUP($G1214,county_facts!$A:$BB,43,FALSE)</f>
        <v>0</v>
      </c>
      <c r="AV1214">
        <f>VLOOKUP($G1214,county_facts!$A:$BB,44,FALSE)</f>
        <v>0</v>
      </c>
      <c r="AW1214">
        <f>VLOOKUP($G1214,county_facts!$A:$BB,45,FALSE)</f>
        <v>0</v>
      </c>
      <c r="AX1214">
        <f>VLOOKUP($G1214,county_facts!$A:$BB,46,FALSE)</f>
        <v>14.3</v>
      </c>
      <c r="AY1214">
        <f>VLOOKUP($G1214,county_facts!$A:$BB,47,FALSE)</f>
        <v>0</v>
      </c>
      <c r="AZ1214">
        <f>VLOOKUP($G1214,county_facts!$A:$BB,48,FALSE)</f>
        <v>56769</v>
      </c>
      <c r="BA1214">
        <f>VLOOKUP($G1214,county_facts!$A:$BB,49,FALSE)</f>
        <v>55381</v>
      </c>
      <c r="BB1214">
        <f>VLOOKUP($G1214,county_facts!$A:$BB,50,FALSE)</f>
        <v>5955</v>
      </c>
      <c r="BC1214">
        <f>VLOOKUP($G1214,county_facts!$A:$BB,51,FALSE)</f>
        <v>6392</v>
      </c>
      <c r="BD1214">
        <f>VLOOKUP($G1214,county_facts!$A:$BB,52,FALSE)</f>
        <v>1</v>
      </c>
      <c r="BE1214">
        <f>VLOOKUP($G1214,county_facts!$A:$BB,53,FALSE)</f>
        <v>1015.23</v>
      </c>
      <c r="BF1214">
        <f>VLOOKUP($G1214,county_facts!$A:$BB,54,FALSE)</f>
        <v>9.3000000000000007</v>
      </c>
    </row>
    <row r="1215" spans="1:58" x14ac:dyDescent="0.3">
      <c r="A1215" t="s">
        <v>9</v>
      </c>
      <c r="B1215" t="s">
        <v>214</v>
      </c>
      <c r="C1215">
        <v>73</v>
      </c>
      <c r="D1215" t="s">
        <v>481</v>
      </c>
      <c r="E1215">
        <v>320</v>
      </c>
      <c r="F1215">
        <v>0.22812499999999999</v>
      </c>
      <c r="G1215">
        <v>40075</v>
      </c>
      <c r="H1215">
        <f>VLOOKUP($G1215,county_facts!$A:$BB,4,FALSE)</f>
        <v>9336</v>
      </c>
      <c r="I1215">
        <f>VLOOKUP($G1215,county_facts!$A:$BB,5,FALSE)</f>
        <v>9446</v>
      </c>
      <c r="J1215">
        <f>VLOOKUP($G1215,county_facts!$A:$BB,6,FALSE)</f>
        <v>-1.2</v>
      </c>
      <c r="K1215">
        <f>VLOOKUP($G1215,county_facts!$A:$BB,7,FALSE)</f>
        <v>9446</v>
      </c>
      <c r="L1215">
        <f>VLOOKUP($G1215,county_facts!$A:$BB,8,FALSE)</f>
        <v>6.5</v>
      </c>
      <c r="M1215">
        <f>VLOOKUP($G1215,county_facts!$A:$BB,9,FALSE)</f>
        <v>23.9</v>
      </c>
      <c r="N1215">
        <f>VLOOKUP($G1215,county_facts!$A:$BB,10,FALSE)</f>
        <v>18.899999999999999</v>
      </c>
      <c r="O1215">
        <f>VLOOKUP($G1215,county_facts!$A:$BB,11,FALSE)</f>
        <v>50.8</v>
      </c>
      <c r="P1215">
        <f>VLOOKUP($G1215,county_facts!$A:$BB,12,FALSE)</f>
        <v>83.2</v>
      </c>
      <c r="Q1215">
        <f>VLOOKUP($G1215,county_facts!$A:$BB,13,FALSE)</f>
        <v>4.8</v>
      </c>
      <c r="R1215">
        <f>VLOOKUP($G1215,county_facts!$A:$BB,14,FALSE)</f>
        <v>7.4</v>
      </c>
      <c r="S1215">
        <f>VLOOKUP($G1215,county_facts!$A:$BB,15,FALSE)</f>
        <v>0.4</v>
      </c>
      <c r="T1215">
        <f>VLOOKUP($G1215,county_facts!$A:$BB,16,FALSE)</f>
        <v>0.1</v>
      </c>
      <c r="U1215">
        <f>VLOOKUP($G1215,county_facts!$A:$BB,17,FALSE)</f>
        <v>4.0999999999999996</v>
      </c>
      <c r="V1215">
        <f>VLOOKUP($G1215,county_facts!$A:$BB,18,FALSE)</f>
        <v>10.7</v>
      </c>
      <c r="W1215">
        <f>VLOOKUP($G1215,county_facts!$A:$BB,19,FALSE)</f>
        <v>74.900000000000006</v>
      </c>
      <c r="X1215">
        <f>VLOOKUP($G1215,county_facts!$A:$BB,20,FALSE)</f>
        <v>81.7</v>
      </c>
      <c r="Y1215">
        <f>VLOOKUP($G1215,county_facts!$A:$BB,21,FALSE)</f>
        <v>1.7</v>
      </c>
      <c r="Z1215">
        <f>VLOOKUP($G1215,county_facts!$A:$BB,22,FALSE)</f>
        <v>6.3</v>
      </c>
      <c r="AA1215">
        <f>VLOOKUP($G1215,county_facts!$A:$BB,23,FALSE)</f>
        <v>86</v>
      </c>
      <c r="AB1215">
        <f>VLOOKUP($G1215,county_facts!$A:$BB,24,FALSE)</f>
        <v>17.2</v>
      </c>
      <c r="AC1215">
        <f>VLOOKUP($G1215,county_facts!$A:$BB,25,FALSE)</f>
        <v>829</v>
      </c>
      <c r="AD1215">
        <f>VLOOKUP($G1215,county_facts!$A:$BB,26,FALSE)</f>
        <v>21.1</v>
      </c>
      <c r="AE1215">
        <f>VLOOKUP($G1215,county_facts!$A:$BB,27,FALSE)</f>
        <v>5179</v>
      </c>
      <c r="AF1215">
        <f>VLOOKUP($G1215,county_facts!$A:$BB,28,FALSE)</f>
        <v>68</v>
      </c>
      <c r="AG1215">
        <f>VLOOKUP($G1215,county_facts!$A:$BB,29,FALSE)</f>
        <v>7.5</v>
      </c>
      <c r="AH1215">
        <f>VLOOKUP($G1215,county_facts!$A:$BB,30,FALSE)</f>
        <v>56600</v>
      </c>
      <c r="AI1215">
        <f>VLOOKUP($G1215,county_facts!$A:$BB,31,FALSE)</f>
        <v>3886</v>
      </c>
      <c r="AJ1215">
        <f>VLOOKUP($G1215,county_facts!$A:$BB,32,FALSE)</f>
        <v>2.35</v>
      </c>
      <c r="AK1215">
        <f>VLOOKUP($G1215,county_facts!$A:$BB,33,FALSE)</f>
        <v>23576</v>
      </c>
      <c r="AL1215">
        <f>VLOOKUP($G1215,county_facts!$A:$BB,34,FALSE)</f>
        <v>36281</v>
      </c>
      <c r="AM1215">
        <f>VLOOKUP($G1215,county_facts!$A:$BB,35,FALSE)</f>
        <v>22.6</v>
      </c>
      <c r="AN1215">
        <f>VLOOKUP($G1215,county_facts!$A:$BB,36,FALSE)</f>
        <v>193</v>
      </c>
      <c r="AO1215">
        <f>VLOOKUP($G1215,county_facts!$A:$BB,37,FALSE)</f>
        <v>1701</v>
      </c>
      <c r="AP1215">
        <f>VLOOKUP($G1215,county_facts!$A:$BB,38,FALSE)</f>
        <v>-5.0999999999999996</v>
      </c>
      <c r="AQ1215">
        <f>VLOOKUP($G1215,county_facts!$A:$BB,39,FALSE)</f>
        <v>627</v>
      </c>
      <c r="AR1215">
        <f>VLOOKUP($G1215,county_facts!$A:$BB,40,FALSE)</f>
        <v>747</v>
      </c>
      <c r="AS1215">
        <f>VLOOKUP($G1215,county_facts!$A:$BB,41,FALSE)</f>
        <v>0</v>
      </c>
      <c r="AT1215">
        <f>VLOOKUP($G1215,county_facts!$A:$BB,42,FALSE)</f>
        <v>0</v>
      </c>
      <c r="AU1215">
        <f>VLOOKUP($G1215,county_facts!$A:$BB,43,FALSE)</f>
        <v>0</v>
      </c>
      <c r="AV1215">
        <f>VLOOKUP($G1215,county_facts!$A:$BB,44,FALSE)</f>
        <v>0</v>
      </c>
      <c r="AW1215">
        <f>VLOOKUP($G1215,county_facts!$A:$BB,45,FALSE)</f>
        <v>0</v>
      </c>
      <c r="AX1215">
        <f>VLOOKUP($G1215,county_facts!$A:$BB,46,FALSE)</f>
        <v>14.3</v>
      </c>
      <c r="AY1215">
        <f>VLOOKUP($G1215,county_facts!$A:$BB,47,FALSE)</f>
        <v>0</v>
      </c>
      <c r="AZ1215">
        <f>VLOOKUP($G1215,county_facts!$A:$BB,48,FALSE)</f>
        <v>56769</v>
      </c>
      <c r="BA1215">
        <f>VLOOKUP($G1215,county_facts!$A:$BB,49,FALSE)</f>
        <v>55381</v>
      </c>
      <c r="BB1215">
        <f>VLOOKUP($G1215,county_facts!$A:$BB,50,FALSE)</f>
        <v>5955</v>
      </c>
      <c r="BC1215">
        <f>VLOOKUP($G1215,county_facts!$A:$BB,51,FALSE)</f>
        <v>6392</v>
      </c>
      <c r="BD1215">
        <f>VLOOKUP($G1215,county_facts!$A:$BB,52,FALSE)</f>
        <v>1</v>
      </c>
      <c r="BE1215">
        <f>VLOOKUP($G1215,county_facts!$A:$BB,53,FALSE)</f>
        <v>1015.23</v>
      </c>
      <c r="BF1215">
        <f>VLOOKUP($G1215,county_facts!$A:$BB,54,FALSE)</f>
        <v>9.3000000000000007</v>
      </c>
    </row>
    <row r="1216" spans="1:58" x14ac:dyDescent="0.3">
      <c r="A1216" t="s">
        <v>6</v>
      </c>
      <c r="B1216" t="s">
        <v>514</v>
      </c>
      <c r="C1216">
        <v>206</v>
      </c>
      <c r="D1216" t="s">
        <v>481</v>
      </c>
      <c r="E1216">
        <v>335</v>
      </c>
      <c r="F1216">
        <v>0.61492537300000005</v>
      </c>
      <c r="G1216">
        <v>40073</v>
      </c>
      <c r="H1216">
        <f>VLOOKUP($G1216,county_facts!$A:$BB,4,FALSE)</f>
        <v>15532</v>
      </c>
      <c r="I1216">
        <f>VLOOKUP($G1216,county_facts!$A:$BB,5,FALSE)</f>
        <v>15029</v>
      </c>
      <c r="J1216">
        <f>VLOOKUP($G1216,county_facts!$A:$BB,6,FALSE)</f>
        <v>3.3</v>
      </c>
      <c r="K1216">
        <f>VLOOKUP($G1216,county_facts!$A:$BB,7,FALSE)</f>
        <v>15034</v>
      </c>
      <c r="L1216">
        <f>VLOOKUP($G1216,county_facts!$A:$BB,8,FALSE)</f>
        <v>7.4</v>
      </c>
      <c r="M1216">
        <f>VLOOKUP($G1216,county_facts!$A:$BB,9,FALSE)</f>
        <v>27.1</v>
      </c>
      <c r="N1216">
        <f>VLOOKUP($G1216,county_facts!$A:$BB,10,FALSE)</f>
        <v>15.1</v>
      </c>
      <c r="O1216">
        <f>VLOOKUP($G1216,county_facts!$A:$BB,11,FALSE)</f>
        <v>50.2</v>
      </c>
      <c r="P1216">
        <f>VLOOKUP($G1216,county_facts!$A:$BB,12,FALSE)</f>
        <v>91.2</v>
      </c>
      <c r="Q1216">
        <f>VLOOKUP($G1216,county_facts!$A:$BB,13,FALSE)</f>
        <v>1.6</v>
      </c>
      <c r="R1216">
        <f>VLOOKUP($G1216,county_facts!$A:$BB,14,FALSE)</f>
        <v>4</v>
      </c>
      <c r="S1216">
        <f>VLOOKUP($G1216,county_facts!$A:$BB,15,FALSE)</f>
        <v>0.4</v>
      </c>
      <c r="T1216">
        <f>VLOOKUP($G1216,county_facts!$A:$BB,16,FALSE)</f>
        <v>0</v>
      </c>
      <c r="U1216">
        <f>VLOOKUP($G1216,county_facts!$A:$BB,17,FALSE)</f>
        <v>2.9</v>
      </c>
      <c r="V1216">
        <f>VLOOKUP($G1216,county_facts!$A:$BB,18,FALSE)</f>
        <v>14.9</v>
      </c>
      <c r="W1216">
        <f>VLOOKUP($G1216,county_facts!$A:$BB,19,FALSE)</f>
        <v>77.599999999999994</v>
      </c>
      <c r="X1216">
        <f>VLOOKUP($G1216,county_facts!$A:$BB,20,FALSE)</f>
        <v>90.4</v>
      </c>
      <c r="Y1216">
        <f>VLOOKUP($G1216,county_facts!$A:$BB,21,FALSE)</f>
        <v>6.8</v>
      </c>
      <c r="Z1216">
        <f>VLOOKUP($G1216,county_facts!$A:$BB,22,FALSE)</f>
        <v>13</v>
      </c>
      <c r="AA1216">
        <f>VLOOKUP($G1216,county_facts!$A:$BB,23,FALSE)</f>
        <v>86.2</v>
      </c>
      <c r="AB1216">
        <f>VLOOKUP($G1216,county_facts!$A:$BB,24,FALSE)</f>
        <v>18.2</v>
      </c>
      <c r="AC1216">
        <f>VLOOKUP($G1216,county_facts!$A:$BB,25,FALSE)</f>
        <v>874</v>
      </c>
      <c r="AD1216">
        <f>VLOOKUP($G1216,county_facts!$A:$BB,26,FALSE)</f>
        <v>21.4</v>
      </c>
      <c r="AE1216">
        <f>VLOOKUP($G1216,county_facts!$A:$BB,27,FALSE)</f>
        <v>6464</v>
      </c>
      <c r="AF1216">
        <f>VLOOKUP($G1216,county_facts!$A:$BB,28,FALSE)</f>
        <v>77.2</v>
      </c>
      <c r="AG1216">
        <f>VLOOKUP($G1216,county_facts!$A:$BB,29,FALSE)</f>
        <v>4.3</v>
      </c>
      <c r="AH1216">
        <f>VLOOKUP($G1216,county_facts!$A:$BB,30,FALSE)</f>
        <v>115000</v>
      </c>
      <c r="AI1216">
        <f>VLOOKUP($G1216,county_facts!$A:$BB,31,FALSE)</f>
        <v>5733</v>
      </c>
      <c r="AJ1216">
        <f>VLOOKUP($G1216,county_facts!$A:$BB,32,FALSE)</f>
        <v>2.59</v>
      </c>
      <c r="AK1216">
        <f>VLOOKUP($G1216,county_facts!$A:$BB,33,FALSE)</f>
        <v>25773</v>
      </c>
      <c r="AL1216">
        <f>VLOOKUP($G1216,county_facts!$A:$BB,34,FALSE)</f>
        <v>54666</v>
      </c>
      <c r="AM1216">
        <f>VLOOKUP($G1216,county_facts!$A:$BB,35,FALSE)</f>
        <v>8.3000000000000007</v>
      </c>
      <c r="AN1216">
        <f>VLOOKUP($G1216,county_facts!$A:$BB,36,FALSE)</f>
        <v>476</v>
      </c>
      <c r="AO1216">
        <f>VLOOKUP($G1216,county_facts!$A:$BB,37,FALSE)</f>
        <v>5564</v>
      </c>
      <c r="AP1216">
        <f>VLOOKUP($G1216,county_facts!$A:$BB,38,FALSE)</f>
        <v>8.6999999999999993</v>
      </c>
      <c r="AQ1216">
        <f>VLOOKUP($G1216,county_facts!$A:$BB,39,FALSE)</f>
        <v>1516</v>
      </c>
      <c r="AR1216">
        <f>VLOOKUP($G1216,county_facts!$A:$BB,40,FALSE)</f>
        <v>1620</v>
      </c>
      <c r="AS1216">
        <f>VLOOKUP($G1216,county_facts!$A:$BB,41,FALSE)</f>
        <v>0</v>
      </c>
      <c r="AT1216">
        <f>VLOOKUP($G1216,county_facts!$A:$BB,42,FALSE)</f>
        <v>0</v>
      </c>
      <c r="AU1216">
        <f>VLOOKUP($G1216,county_facts!$A:$BB,43,FALSE)</f>
        <v>0</v>
      </c>
      <c r="AV1216">
        <f>VLOOKUP($G1216,county_facts!$A:$BB,44,FALSE)</f>
        <v>0</v>
      </c>
      <c r="AW1216">
        <f>VLOOKUP($G1216,county_facts!$A:$BB,45,FALSE)</f>
        <v>0</v>
      </c>
      <c r="AX1216">
        <f>VLOOKUP($G1216,county_facts!$A:$BB,46,FALSE)</f>
        <v>0</v>
      </c>
      <c r="AY1216">
        <f>VLOOKUP($G1216,county_facts!$A:$BB,47,FALSE)</f>
        <v>0</v>
      </c>
      <c r="AZ1216">
        <f>VLOOKUP($G1216,county_facts!$A:$BB,48,FALSE)</f>
        <v>429239</v>
      </c>
      <c r="BA1216">
        <f>VLOOKUP($G1216,county_facts!$A:$BB,49,FALSE)</f>
        <v>185164</v>
      </c>
      <c r="BB1216">
        <f>VLOOKUP($G1216,county_facts!$A:$BB,50,FALSE)</f>
        <v>12968</v>
      </c>
      <c r="BC1216">
        <f>VLOOKUP($G1216,county_facts!$A:$BB,51,FALSE)</f>
        <v>0</v>
      </c>
      <c r="BD1216">
        <f>VLOOKUP($G1216,county_facts!$A:$BB,52,FALSE)</f>
        <v>27</v>
      </c>
      <c r="BE1216">
        <f>VLOOKUP($G1216,county_facts!$A:$BB,53,FALSE)</f>
        <v>898.16</v>
      </c>
      <c r="BF1216">
        <f>VLOOKUP($G1216,county_facts!$A:$BB,54,FALSE)</f>
        <v>16.7</v>
      </c>
    </row>
    <row r="1217" spans="1:58" x14ac:dyDescent="0.3">
      <c r="A1217" t="s">
        <v>9</v>
      </c>
      <c r="B1217" t="s">
        <v>514</v>
      </c>
      <c r="C1217">
        <v>129</v>
      </c>
      <c r="D1217" t="s">
        <v>481</v>
      </c>
      <c r="E1217">
        <v>335</v>
      </c>
      <c r="F1217">
        <v>0.385074627</v>
      </c>
      <c r="G1217">
        <v>40073</v>
      </c>
      <c r="H1217">
        <f>VLOOKUP($G1217,county_facts!$A:$BB,4,FALSE)</f>
        <v>15532</v>
      </c>
      <c r="I1217">
        <f>VLOOKUP($G1217,county_facts!$A:$BB,5,FALSE)</f>
        <v>15029</v>
      </c>
      <c r="J1217">
        <f>VLOOKUP($G1217,county_facts!$A:$BB,6,FALSE)</f>
        <v>3.3</v>
      </c>
      <c r="K1217">
        <f>VLOOKUP($G1217,county_facts!$A:$BB,7,FALSE)</f>
        <v>15034</v>
      </c>
      <c r="L1217">
        <f>VLOOKUP($G1217,county_facts!$A:$BB,8,FALSE)</f>
        <v>7.4</v>
      </c>
      <c r="M1217">
        <f>VLOOKUP($G1217,county_facts!$A:$BB,9,FALSE)</f>
        <v>27.1</v>
      </c>
      <c r="N1217">
        <f>VLOOKUP($G1217,county_facts!$A:$BB,10,FALSE)</f>
        <v>15.1</v>
      </c>
      <c r="O1217">
        <f>VLOOKUP($G1217,county_facts!$A:$BB,11,FALSE)</f>
        <v>50.2</v>
      </c>
      <c r="P1217">
        <f>VLOOKUP($G1217,county_facts!$A:$BB,12,FALSE)</f>
        <v>91.2</v>
      </c>
      <c r="Q1217">
        <f>VLOOKUP($G1217,county_facts!$A:$BB,13,FALSE)</f>
        <v>1.6</v>
      </c>
      <c r="R1217">
        <f>VLOOKUP($G1217,county_facts!$A:$BB,14,FALSE)</f>
        <v>4</v>
      </c>
      <c r="S1217">
        <f>VLOOKUP($G1217,county_facts!$A:$BB,15,FALSE)</f>
        <v>0.4</v>
      </c>
      <c r="T1217">
        <f>VLOOKUP($G1217,county_facts!$A:$BB,16,FALSE)</f>
        <v>0</v>
      </c>
      <c r="U1217">
        <f>VLOOKUP($G1217,county_facts!$A:$BB,17,FALSE)</f>
        <v>2.9</v>
      </c>
      <c r="V1217">
        <f>VLOOKUP($G1217,county_facts!$A:$BB,18,FALSE)</f>
        <v>14.9</v>
      </c>
      <c r="W1217">
        <f>VLOOKUP($G1217,county_facts!$A:$BB,19,FALSE)</f>
        <v>77.599999999999994</v>
      </c>
      <c r="X1217">
        <f>VLOOKUP($G1217,county_facts!$A:$BB,20,FALSE)</f>
        <v>90.4</v>
      </c>
      <c r="Y1217">
        <f>VLOOKUP($G1217,county_facts!$A:$BB,21,FALSE)</f>
        <v>6.8</v>
      </c>
      <c r="Z1217">
        <f>VLOOKUP($G1217,county_facts!$A:$BB,22,FALSE)</f>
        <v>13</v>
      </c>
      <c r="AA1217">
        <f>VLOOKUP($G1217,county_facts!$A:$BB,23,FALSE)</f>
        <v>86.2</v>
      </c>
      <c r="AB1217">
        <f>VLOOKUP($G1217,county_facts!$A:$BB,24,FALSE)</f>
        <v>18.2</v>
      </c>
      <c r="AC1217">
        <f>VLOOKUP($G1217,county_facts!$A:$BB,25,FALSE)</f>
        <v>874</v>
      </c>
      <c r="AD1217">
        <f>VLOOKUP($G1217,county_facts!$A:$BB,26,FALSE)</f>
        <v>21.4</v>
      </c>
      <c r="AE1217">
        <f>VLOOKUP($G1217,county_facts!$A:$BB,27,FALSE)</f>
        <v>6464</v>
      </c>
      <c r="AF1217">
        <f>VLOOKUP($G1217,county_facts!$A:$BB,28,FALSE)</f>
        <v>77.2</v>
      </c>
      <c r="AG1217">
        <f>VLOOKUP($G1217,county_facts!$A:$BB,29,FALSE)</f>
        <v>4.3</v>
      </c>
      <c r="AH1217">
        <f>VLOOKUP($G1217,county_facts!$A:$BB,30,FALSE)</f>
        <v>115000</v>
      </c>
      <c r="AI1217">
        <f>VLOOKUP($G1217,county_facts!$A:$BB,31,FALSE)</f>
        <v>5733</v>
      </c>
      <c r="AJ1217">
        <f>VLOOKUP($G1217,county_facts!$A:$BB,32,FALSE)</f>
        <v>2.59</v>
      </c>
      <c r="AK1217">
        <f>VLOOKUP($G1217,county_facts!$A:$BB,33,FALSE)</f>
        <v>25773</v>
      </c>
      <c r="AL1217">
        <f>VLOOKUP($G1217,county_facts!$A:$BB,34,FALSE)</f>
        <v>54666</v>
      </c>
      <c r="AM1217">
        <f>VLOOKUP($G1217,county_facts!$A:$BB,35,FALSE)</f>
        <v>8.3000000000000007</v>
      </c>
      <c r="AN1217">
        <f>VLOOKUP($G1217,county_facts!$A:$BB,36,FALSE)</f>
        <v>476</v>
      </c>
      <c r="AO1217">
        <f>VLOOKUP($G1217,county_facts!$A:$BB,37,FALSE)</f>
        <v>5564</v>
      </c>
      <c r="AP1217">
        <f>VLOOKUP($G1217,county_facts!$A:$BB,38,FALSE)</f>
        <v>8.6999999999999993</v>
      </c>
      <c r="AQ1217">
        <f>VLOOKUP($G1217,county_facts!$A:$BB,39,FALSE)</f>
        <v>1516</v>
      </c>
      <c r="AR1217">
        <f>VLOOKUP($G1217,county_facts!$A:$BB,40,FALSE)</f>
        <v>1620</v>
      </c>
      <c r="AS1217">
        <f>VLOOKUP($G1217,county_facts!$A:$BB,41,FALSE)</f>
        <v>0</v>
      </c>
      <c r="AT1217">
        <f>VLOOKUP($G1217,county_facts!$A:$BB,42,FALSE)</f>
        <v>0</v>
      </c>
      <c r="AU1217">
        <f>VLOOKUP($G1217,county_facts!$A:$BB,43,FALSE)</f>
        <v>0</v>
      </c>
      <c r="AV1217">
        <f>VLOOKUP($G1217,county_facts!$A:$BB,44,FALSE)</f>
        <v>0</v>
      </c>
      <c r="AW1217">
        <f>VLOOKUP($G1217,county_facts!$A:$BB,45,FALSE)</f>
        <v>0</v>
      </c>
      <c r="AX1217">
        <f>VLOOKUP($G1217,county_facts!$A:$BB,46,FALSE)</f>
        <v>0</v>
      </c>
      <c r="AY1217">
        <f>VLOOKUP($G1217,county_facts!$A:$BB,47,FALSE)</f>
        <v>0</v>
      </c>
      <c r="AZ1217">
        <f>VLOOKUP($G1217,county_facts!$A:$BB,48,FALSE)</f>
        <v>429239</v>
      </c>
      <c r="BA1217">
        <f>VLOOKUP($G1217,county_facts!$A:$BB,49,FALSE)</f>
        <v>185164</v>
      </c>
      <c r="BB1217">
        <f>VLOOKUP($G1217,county_facts!$A:$BB,50,FALSE)</f>
        <v>12968</v>
      </c>
      <c r="BC1217">
        <f>VLOOKUP($G1217,county_facts!$A:$BB,51,FALSE)</f>
        <v>0</v>
      </c>
      <c r="BD1217">
        <f>VLOOKUP($G1217,county_facts!$A:$BB,52,FALSE)</f>
        <v>27</v>
      </c>
      <c r="BE1217">
        <f>VLOOKUP($G1217,county_facts!$A:$BB,53,FALSE)</f>
        <v>898.16</v>
      </c>
      <c r="BF1217">
        <f>VLOOKUP($G1217,county_facts!$A:$BB,54,FALSE)</f>
        <v>16.7</v>
      </c>
    </row>
    <row r="1218" spans="1:58" x14ac:dyDescent="0.3">
      <c r="A1218" t="s">
        <v>6</v>
      </c>
      <c r="B1218" t="s">
        <v>515</v>
      </c>
      <c r="C1218">
        <v>1071</v>
      </c>
      <c r="D1218" t="s">
        <v>481</v>
      </c>
      <c r="E1218">
        <v>1575</v>
      </c>
      <c r="F1218">
        <v>0.68</v>
      </c>
      <c r="G1218">
        <v>40071</v>
      </c>
      <c r="H1218">
        <f>VLOOKUP($G1218,county_facts!$A:$BB,4,FALSE)</f>
        <v>45478</v>
      </c>
      <c r="I1218">
        <f>VLOOKUP($G1218,county_facts!$A:$BB,5,FALSE)</f>
        <v>46562</v>
      </c>
      <c r="J1218">
        <f>VLOOKUP($G1218,county_facts!$A:$BB,6,FALSE)</f>
        <v>-2.2999999999999998</v>
      </c>
      <c r="K1218">
        <f>VLOOKUP($G1218,county_facts!$A:$BB,7,FALSE)</f>
        <v>46562</v>
      </c>
      <c r="L1218">
        <f>VLOOKUP($G1218,county_facts!$A:$BB,8,FALSE)</f>
        <v>7.1</v>
      </c>
      <c r="M1218">
        <f>VLOOKUP($G1218,county_facts!$A:$BB,9,FALSE)</f>
        <v>25.1</v>
      </c>
      <c r="N1218">
        <f>VLOOKUP($G1218,county_facts!$A:$BB,10,FALSE)</f>
        <v>18.100000000000001</v>
      </c>
      <c r="O1218">
        <f>VLOOKUP($G1218,county_facts!$A:$BB,11,FALSE)</f>
        <v>50.6</v>
      </c>
      <c r="P1218">
        <f>VLOOKUP($G1218,county_facts!$A:$BB,12,FALSE)</f>
        <v>81.3</v>
      </c>
      <c r="Q1218">
        <f>VLOOKUP($G1218,county_facts!$A:$BB,13,FALSE)</f>
        <v>2.2999999999999998</v>
      </c>
      <c r="R1218">
        <f>VLOOKUP($G1218,county_facts!$A:$BB,14,FALSE)</f>
        <v>10.4</v>
      </c>
      <c r="S1218">
        <f>VLOOKUP($G1218,county_facts!$A:$BB,15,FALSE)</f>
        <v>0.6</v>
      </c>
      <c r="T1218">
        <f>VLOOKUP($G1218,county_facts!$A:$BB,16,FALSE)</f>
        <v>0.2</v>
      </c>
      <c r="U1218">
        <f>VLOOKUP($G1218,county_facts!$A:$BB,17,FALSE)</f>
        <v>5.3</v>
      </c>
      <c r="V1218">
        <f>VLOOKUP($G1218,county_facts!$A:$BB,18,FALSE)</f>
        <v>7.2</v>
      </c>
      <c r="W1218">
        <f>VLOOKUP($G1218,county_facts!$A:$BB,19,FALSE)</f>
        <v>75.7</v>
      </c>
      <c r="X1218">
        <f>VLOOKUP($G1218,county_facts!$A:$BB,20,FALSE)</f>
        <v>82.3</v>
      </c>
      <c r="Y1218">
        <f>VLOOKUP($G1218,county_facts!$A:$BB,21,FALSE)</f>
        <v>3.2</v>
      </c>
      <c r="Z1218">
        <f>VLOOKUP($G1218,county_facts!$A:$BB,22,FALSE)</f>
        <v>5.4</v>
      </c>
      <c r="AA1218">
        <f>VLOOKUP($G1218,county_facts!$A:$BB,23,FALSE)</f>
        <v>86.4</v>
      </c>
      <c r="AB1218">
        <f>VLOOKUP($G1218,county_facts!$A:$BB,24,FALSE)</f>
        <v>19.5</v>
      </c>
      <c r="AC1218">
        <f>VLOOKUP($G1218,county_facts!$A:$BB,25,FALSE)</f>
        <v>3822</v>
      </c>
      <c r="AD1218">
        <f>VLOOKUP($G1218,county_facts!$A:$BB,26,FALSE)</f>
        <v>16.399999999999999</v>
      </c>
      <c r="AE1218">
        <f>VLOOKUP($G1218,county_facts!$A:$BB,27,FALSE)</f>
        <v>21592</v>
      </c>
      <c r="AF1218">
        <f>VLOOKUP($G1218,county_facts!$A:$BB,28,FALSE)</f>
        <v>69.900000000000006</v>
      </c>
      <c r="AG1218">
        <f>VLOOKUP($G1218,county_facts!$A:$BB,29,FALSE)</f>
        <v>10.199999999999999</v>
      </c>
      <c r="AH1218">
        <f>VLOOKUP($G1218,county_facts!$A:$BB,30,FALSE)</f>
        <v>75700</v>
      </c>
      <c r="AI1218">
        <f>VLOOKUP($G1218,county_facts!$A:$BB,31,FALSE)</f>
        <v>18357</v>
      </c>
      <c r="AJ1218">
        <f>VLOOKUP($G1218,county_facts!$A:$BB,32,FALSE)</f>
        <v>2.46</v>
      </c>
      <c r="AK1218">
        <f>VLOOKUP($G1218,county_facts!$A:$BB,33,FALSE)</f>
        <v>22207</v>
      </c>
      <c r="AL1218">
        <f>VLOOKUP($G1218,county_facts!$A:$BB,34,FALSE)</f>
        <v>41012</v>
      </c>
      <c r="AM1218">
        <f>VLOOKUP($G1218,county_facts!$A:$BB,35,FALSE)</f>
        <v>18.2</v>
      </c>
      <c r="AN1218">
        <f>VLOOKUP($G1218,county_facts!$A:$BB,36,FALSE)</f>
        <v>1129</v>
      </c>
      <c r="AO1218">
        <f>VLOOKUP($G1218,county_facts!$A:$BB,37,FALSE)</f>
        <v>15048</v>
      </c>
      <c r="AP1218">
        <f>VLOOKUP($G1218,county_facts!$A:$BB,38,FALSE)</f>
        <v>0</v>
      </c>
      <c r="AQ1218">
        <f>VLOOKUP($G1218,county_facts!$A:$BB,39,FALSE)</f>
        <v>2592</v>
      </c>
      <c r="AR1218">
        <f>VLOOKUP($G1218,county_facts!$A:$BB,40,FALSE)</f>
        <v>4271</v>
      </c>
      <c r="AS1218">
        <f>VLOOKUP($G1218,county_facts!$A:$BB,41,FALSE)</f>
        <v>0</v>
      </c>
      <c r="AT1218">
        <f>VLOOKUP($G1218,county_facts!$A:$BB,42,FALSE)</f>
        <v>0</v>
      </c>
      <c r="AU1218">
        <f>VLOOKUP($G1218,county_facts!$A:$BB,43,FALSE)</f>
        <v>0</v>
      </c>
      <c r="AV1218">
        <f>VLOOKUP($G1218,county_facts!$A:$BB,44,FALSE)</f>
        <v>0</v>
      </c>
      <c r="AW1218">
        <f>VLOOKUP($G1218,county_facts!$A:$BB,45,FALSE)</f>
        <v>0</v>
      </c>
      <c r="AX1218">
        <f>VLOOKUP($G1218,county_facts!$A:$BB,46,FALSE)</f>
        <v>27.3</v>
      </c>
      <c r="AY1218">
        <f>VLOOKUP($G1218,county_facts!$A:$BB,47,FALSE)</f>
        <v>0</v>
      </c>
      <c r="AZ1218">
        <f>VLOOKUP($G1218,county_facts!$A:$BB,48,FALSE)</f>
        <v>305106</v>
      </c>
      <c r="BA1218">
        <f>VLOOKUP($G1218,county_facts!$A:$BB,49,FALSE)</f>
        <v>576407</v>
      </c>
      <c r="BB1218">
        <f>VLOOKUP($G1218,county_facts!$A:$BB,50,FALSE)</f>
        <v>12543</v>
      </c>
      <c r="BC1218">
        <f>VLOOKUP($G1218,county_facts!$A:$BB,51,FALSE)</f>
        <v>61454</v>
      </c>
      <c r="BD1218">
        <f>VLOOKUP($G1218,county_facts!$A:$BB,52,FALSE)</f>
        <v>71</v>
      </c>
      <c r="BE1218">
        <f>VLOOKUP($G1218,county_facts!$A:$BB,53,FALSE)</f>
        <v>919.73</v>
      </c>
      <c r="BF1218">
        <f>VLOOKUP($G1218,county_facts!$A:$BB,54,FALSE)</f>
        <v>50.6</v>
      </c>
    </row>
    <row r="1219" spans="1:58" x14ac:dyDescent="0.3">
      <c r="A1219" t="s">
        <v>9</v>
      </c>
      <c r="B1219" t="s">
        <v>515</v>
      </c>
      <c r="C1219">
        <v>504</v>
      </c>
      <c r="D1219" t="s">
        <v>481</v>
      </c>
      <c r="E1219">
        <v>1575</v>
      </c>
      <c r="F1219">
        <v>0.32</v>
      </c>
      <c r="G1219">
        <v>40071</v>
      </c>
      <c r="H1219">
        <f>VLOOKUP($G1219,county_facts!$A:$BB,4,FALSE)</f>
        <v>45478</v>
      </c>
      <c r="I1219">
        <f>VLOOKUP($G1219,county_facts!$A:$BB,5,FALSE)</f>
        <v>46562</v>
      </c>
      <c r="J1219">
        <f>VLOOKUP($G1219,county_facts!$A:$BB,6,FALSE)</f>
        <v>-2.2999999999999998</v>
      </c>
      <c r="K1219">
        <f>VLOOKUP($G1219,county_facts!$A:$BB,7,FALSE)</f>
        <v>46562</v>
      </c>
      <c r="L1219">
        <f>VLOOKUP($G1219,county_facts!$A:$BB,8,FALSE)</f>
        <v>7.1</v>
      </c>
      <c r="M1219">
        <f>VLOOKUP($G1219,county_facts!$A:$BB,9,FALSE)</f>
        <v>25.1</v>
      </c>
      <c r="N1219">
        <f>VLOOKUP($G1219,county_facts!$A:$BB,10,FALSE)</f>
        <v>18.100000000000001</v>
      </c>
      <c r="O1219">
        <f>VLOOKUP($G1219,county_facts!$A:$BB,11,FALSE)</f>
        <v>50.6</v>
      </c>
      <c r="P1219">
        <f>VLOOKUP($G1219,county_facts!$A:$BB,12,FALSE)</f>
        <v>81.3</v>
      </c>
      <c r="Q1219">
        <f>VLOOKUP($G1219,county_facts!$A:$BB,13,FALSE)</f>
        <v>2.2999999999999998</v>
      </c>
      <c r="R1219">
        <f>VLOOKUP($G1219,county_facts!$A:$BB,14,FALSE)</f>
        <v>10.4</v>
      </c>
      <c r="S1219">
        <f>VLOOKUP($G1219,county_facts!$A:$BB,15,FALSE)</f>
        <v>0.6</v>
      </c>
      <c r="T1219">
        <f>VLOOKUP($G1219,county_facts!$A:$BB,16,FALSE)</f>
        <v>0.2</v>
      </c>
      <c r="U1219">
        <f>VLOOKUP($G1219,county_facts!$A:$BB,17,FALSE)</f>
        <v>5.3</v>
      </c>
      <c r="V1219">
        <f>VLOOKUP($G1219,county_facts!$A:$BB,18,FALSE)</f>
        <v>7.2</v>
      </c>
      <c r="W1219">
        <f>VLOOKUP($G1219,county_facts!$A:$BB,19,FALSE)</f>
        <v>75.7</v>
      </c>
      <c r="X1219">
        <f>VLOOKUP($G1219,county_facts!$A:$BB,20,FALSE)</f>
        <v>82.3</v>
      </c>
      <c r="Y1219">
        <f>VLOOKUP($G1219,county_facts!$A:$BB,21,FALSE)</f>
        <v>3.2</v>
      </c>
      <c r="Z1219">
        <f>VLOOKUP($G1219,county_facts!$A:$BB,22,FALSE)</f>
        <v>5.4</v>
      </c>
      <c r="AA1219">
        <f>VLOOKUP($G1219,county_facts!$A:$BB,23,FALSE)</f>
        <v>86.4</v>
      </c>
      <c r="AB1219">
        <f>VLOOKUP($G1219,county_facts!$A:$BB,24,FALSE)</f>
        <v>19.5</v>
      </c>
      <c r="AC1219">
        <f>VLOOKUP($G1219,county_facts!$A:$BB,25,FALSE)</f>
        <v>3822</v>
      </c>
      <c r="AD1219">
        <f>VLOOKUP($G1219,county_facts!$A:$BB,26,FALSE)</f>
        <v>16.399999999999999</v>
      </c>
      <c r="AE1219">
        <f>VLOOKUP($G1219,county_facts!$A:$BB,27,FALSE)</f>
        <v>21592</v>
      </c>
      <c r="AF1219">
        <f>VLOOKUP($G1219,county_facts!$A:$BB,28,FALSE)</f>
        <v>69.900000000000006</v>
      </c>
      <c r="AG1219">
        <f>VLOOKUP($G1219,county_facts!$A:$BB,29,FALSE)</f>
        <v>10.199999999999999</v>
      </c>
      <c r="AH1219">
        <f>VLOOKUP($G1219,county_facts!$A:$BB,30,FALSE)</f>
        <v>75700</v>
      </c>
      <c r="AI1219">
        <f>VLOOKUP($G1219,county_facts!$A:$BB,31,FALSE)</f>
        <v>18357</v>
      </c>
      <c r="AJ1219">
        <f>VLOOKUP($G1219,county_facts!$A:$BB,32,FALSE)</f>
        <v>2.46</v>
      </c>
      <c r="AK1219">
        <f>VLOOKUP($G1219,county_facts!$A:$BB,33,FALSE)</f>
        <v>22207</v>
      </c>
      <c r="AL1219">
        <f>VLOOKUP($G1219,county_facts!$A:$BB,34,FALSE)</f>
        <v>41012</v>
      </c>
      <c r="AM1219">
        <f>VLOOKUP($G1219,county_facts!$A:$BB,35,FALSE)</f>
        <v>18.2</v>
      </c>
      <c r="AN1219">
        <f>VLOOKUP($G1219,county_facts!$A:$BB,36,FALSE)</f>
        <v>1129</v>
      </c>
      <c r="AO1219">
        <f>VLOOKUP($G1219,county_facts!$A:$BB,37,FALSE)</f>
        <v>15048</v>
      </c>
      <c r="AP1219">
        <f>VLOOKUP($G1219,county_facts!$A:$BB,38,FALSE)</f>
        <v>0</v>
      </c>
      <c r="AQ1219">
        <f>VLOOKUP($G1219,county_facts!$A:$BB,39,FALSE)</f>
        <v>2592</v>
      </c>
      <c r="AR1219">
        <f>VLOOKUP($G1219,county_facts!$A:$BB,40,FALSE)</f>
        <v>4271</v>
      </c>
      <c r="AS1219">
        <f>VLOOKUP($G1219,county_facts!$A:$BB,41,FALSE)</f>
        <v>0</v>
      </c>
      <c r="AT1219">
        <f>VLOOKUP($G1219,county_facts!$A:$BB,42,FALSE)</f>
        <v>0</v>
      </c>
      <c r="AU1219">
        <f>VLOOKUP($G1219,county_facts!$A:$BB,43,FALSE)</f>
        <v>0</v>
      </c>
      <c r="AV1219">
        <f>VLOOKUP($G1219,county_facts!$A:$BB,44,FALSE)</f>
        <v>0</v>
      </c>
      <c r="AW1219">
        <f>VLOOKUP($G1219,county_facts!$A:$BB,45,FALSE)</f>
        <v>0</v>
      </c>
      <c r="AX1219">
        <f>VLOOKUP($G1219,county_facts!$A:$BB,46,FALSE)</f>
        <v>27.3</v>
      </c>
      <c r="AY1219">
        <f>VLOOKUP($G1219,county_facts!$A:$BB,47,FALSE)</f>
        <v>0</v>
      </c>
      <c r="AZ1219">
        <f>VLOOKUP($G1219,county_facts!$A:$BB,48,FALSE)</f>
        <v>305106</v>
      </c>
      <c r="BA1219">
        <f>VLOOKUP($G1219,county_facts!$A:$BB,49,FALSE)</f>
        <v>576407</v>
      </c>
      <c r="BB1219">
        <f>VLOOKUP($G1219,county_facts!$A:$BB,50,FALSE)</f>
        <v>12543</v>
      </c>
      <c r="BC1219">
        <f>VLOOKUP($G1219,county_facts!$A:$BB,51,FALSE)</f>
        <v>61454</v>
      </c>
      <c r="BD1219">
        <f>VLOOKUP($G1219,county_facts!$A:$BB,52,FALSE)</f>
        <v>71</v>
      </c>
      <c r="BE1219">
        <f>VLOOKUP($G1219,county_facts!$A:$BB,53,FALSE)</f>
        <v>919.73</v>
      </c>
      <c r="BF1219">
        <f>VLOOKUP($G1219,county_facts!$A:$BB,54,FALSE)</f>
        <v>50.6</v>
      </c>
    </row>
    <row r="1220" spans="1:58" x14ac:dyDescent="0.3">
      <c r="A1220" t="s">
        <v>6</v>
      </c>
      <c r="B1220" t="s">
        <v>435</v>
      </c>
      <c r="C1220">
        <v>265</v>
      </c>
      <c r="D1220" t="s">
        <v>481</v>
      </c>
      <c r="E1220">
        <v>378</v>
      </c>
      <c r="F1220">
        <v>0.70105820100000005</v>
      </c>
      <c r="G1220">
        <v>40069</v>
      </c>
      <c r="H1220">
        <f>VLOOKUP($G1220,county_facts!$A:$BB,4,FALSE)</f>
        <v>11103</v>
      </c>
      <c r="I1220">
        <f>VLOOKUP($G1220,county_facts!$A:$BB,5,FALSE)</f>
        <v>10957</v>
      </c>
      <c r="J1220">
        <f>VLOOKUP($G1220,county_facts!$A:$BB,6,FALSE)</f>
        <v>1.3</v>
      </c>
      <c r="K1220">
        <f>VLOOKUP($G1220,county_facts!$A:$BB,7,FALSE)</f>
        <v>10957</v>
      </c>
      <c r="L1220">
        <f>VLOOKUP($G1220,county_facts!$A:$BB,8,FALSE)</f>
        <v>6.2</v>
      </c>
      <c r="M1220">
        <f>VLOOKUP($G1220,county_facts!$A:$BB,9,FALSE)</f>
        <v>23.5</v>
      </c>
      <c r="N1220">
        <f>VLOOKUP($G1220,county_facts!$A:$BB,10,FALSE)</f>
        <v>17.8</v>
      </c>
      <c r="O1220">
        <f>VLOOKUP($G1220,county_facts!$A:$BB,11,FALSE)</f>
        <v>51.1</v>
      </c>
      <c r="P1220">
        <f>VLOOKUP($G1220,county_facts!$A:$BB,12,FALSE)</f>
        <v>73.5</v>
      </c>
      <c r="Q1220">
        <f>VLOOKUP($G1220,county_facts!$A:$BB,13,FALSE)</f>
        <v>2.1</v>
      </c>
      <c r="R1220">
        <f>VLOOKUP($G1220,county_facts!$A:$BB,14,FALSE)</f>
        <v>15.9</v>
      </c>
      <c r="S1220">
        <f>VLOOKUP($G1220,county_facts!$A:$BB,15,FALSE)</f>
        <v>0.8</v>
      </c>
      <c r="T1220">
        <f>VLOOKUP($G1220,county_facts!$A:$BB,16,FALSE)</f>
        <v>0.1</v>
      </c>
      <c r="U1220">
        <f>VLOOKUP($G1220,county_facts!$A:$BB,17,FALSE)</f>
        <v>7.7</v>
      </c>
      <c r="V1220">
        <f>VLOOKUP($G1220,county_facts!$A:$BB,18,FALSE)</f>
        <v>4.5999999999999996</v>
      </c>
      <c r="W1220">
        <f>VLOOKUP($G1220,county_facts!$A:$BB,19,FALSE)</f>
        <v>70.400000000000006</v>
      </c>
      <c r="X1220">
        <f>VLOOKUP($G1220,county_facts!$A:$BB,20,FALSE)</f>
        <v>84.4</v>
      </c>
      <c r="Y1220">
        <f>VLOOKUP($G1220,county_facts!$A:$BB,21,FALSE)</f>
        <v>2.1</v>
      </c>
      <c r="Z1220">
        <f>VLOOKUP($G1220,county_facts!$A:$BB,22,FALSE)</f>
        <v>4.5999999999999996</v>
      </c>
      <c r="AA1220">
        <f>VLOOKUP($G1220,county_facts!$A:$BB,23,FALSE)</f>
        <v>80.8</v>
      </c>
      <c r="AB1220">
        <f>VLOOKUP($G1220,county_facts!$A:$BB,24,FALSE)</f>
        <v>17.7</v>
      </c>
      <c r="AC1220">
        <f>VLOOKUP($G1220,county_facts!$A:$BB,25,FALSE)</f>
        <v>936</v>
      </c>
      <c r="AD1220">
        <f>VLOOKUP($G1220,county_facts!$A:$BB,26,FALSE)</f>
        <v>23.6</v>
      </c>
      <c r="AE1220">
        <f>VLOOKUP($G1220,county_facts!$A:$BB,27,FALSE)</f>
        <v>5141</v>
      </c>
      <c r="AF1220">
        <f>VLOOKUP($G1220,county_facts!$A:$BB,28,FALSE)</f>
        <v>71.8</v>
      </c>
      <c r="AG1220">
        <f>VLOOKUP($G1220,county_facts!$A:$BB,29,FALSE)</f>
        <v>7.4</v>
      </c>
      <c r="AH1220">
        <f>VLOOKUP($G1220,county_facts!$A:$BB,30,FALSE)</f>
        <v>77200</v>
      </c>
      <c r="AI1220">
        <f>VLOOKUP($G1220,county_facts!$A:$BB,31,FALSE)</f>
        <v>4248</v>
      </c>
      <c r="AJ1220">
        <f>VLOOKUP($G1220,county_facts!$A:$BB,32,FALSE)</f>
        <v>2.5099999999999998</v>
      </c>
      <c r="AK1220">
        <f>VLOOKUP($G1220,county_facts!$A:$BB,33,FALSE)</f>
        <v>19967</v>
      </c>
      <c r="AL1220">
        <f>VLOOKUP($G1220,county_facts!$A:$BB,34,FALSE)</f>
        <v>36192</v>
      </c>
      <c r="AM1220">
        <f>VLOOKUP($G1220,county_facts!$A:$BB,35,FALSE)</f>
        <v>22.1</v>
      </c>
      <c r="AN1220">
        <f>VLOOKUP($G1220,county_facts!$A:$BB,36,FALSE)</f>
        <v>180</v>
      </c>
      <c r="AO1220">
        <f>VLOOKUP($G1220,county_facts!$A:$BB,37,FALSE)</f>
        <v>1755</v>
      </c>
      <c r="AP1220">
        <f>VLOOKUP($G1220,county_facts!$A:$BB,38,FALSE)</f>
        <v>-3.1</v>
      </c>
      <c r="AQ1220">
        <f>VLOOKUP($G1220,county_facts!$A:$BB,39,FALSE)</f>
        <v>665</v>
      </c>
      <c r="AR1220">
        <f>VLOOKUP($G1220,county_facts!$A:$BB,40,FALSE)</f>
        <v>908</v>
      </c>
      <c r="AS1220">
        <f>VLOOKUP($G1220,county_facts!$A:$BB,41,FALSE)</f>
        <v>0</v>
      </c>
      <c r="AT1220">
        <f>VLOOKUP($G1220,county_facts!$A:$BB,42,FALSE)</f>
        <v>0</v>
      </c>
      <c r="AU1220">
        <f>VLOOKUP($G1220,county_facts!$A:$BB,43,FALSE)</f>
        <v>0</v>
      </c>
      <c r="AV1220">
        <f>VLOOKUP($G1220,county_facts!$A:$BB,44,FALSE)</f>
        <v>0</v>
      </c>
      <c r="AW1220">
        <f>VLOOKUP($G1220,county_facts!$A:$BB,45,FALSE)</f>
        <v>0</v>
      </c>
      <c r="AX1220">
        <f>VLOOKUP($G1220,county_facts!$A:$BB,46,FALSE)</f>
        <v>0</v>
      </c>
      <c r="AY1220">
        <f>VLOOKUP($G1220,county_facts!$A:$BB,47,FALSE)</f>
        <v>0</v>
      </c>
      <c r="AZ1220">
        <f>VLOOKUP($G1220,county_facts!$A:$BB,48,FALSE)</f>
        <v>0</v>
      </c>
      <c r="BA1220">
        <f>VLOOKUP($G1220,county_facts!$A:$BB,49,FALSE)</f>
        <v>74913</v>
      </c>
      <c r="BB1220">
        <f>VLOOKUP($G1220,county_facts!$A:$BB,50,FALSE)</f>
        <v>7163</v>
      </c>
      <c r="BC1220">
        <f>VLOOKUP($G1220,county_facts!$A:$BB,51,FALSE)</f>
        <v>3119</v>
      </c>
      <c r="BD1220">
        <f>VLOOKUP($G1220,county_facts!$A:$BB,52,FALSE)</f>
        <v>5</v>
      </c>
      <c r="BE1220">
        <f>VLOOKUP($G1220,county_facts!$A:$BB,53,FALSE)</f>
        <v>642.94000000000005</v>
      </c>
      <c r="BF1220">
        <f>VLOOKUP($G1220,county_facts!$A:$BB,54,FALSE)</f>
        <v>17</v>
      </c>
    </row>
    <row r="1221" spans="1:58" x14ac:dyDescent="0.3">
      <c r="A1221" t="s">
        <v>9</v>
      </c>
      <c r="B1221" t="s">
        <v>435</v>
      </c>
      <c r="C1221">
        <v>113</v>
      </c>
      <c r="D1221" t="s">
        <v>481</v>
      </c>
      <c r="E1221">
        <v>378</v>
      </c>
      <c r="F1221">
        <v>0.29894179900000001</v>
      </c>
      <c r="G1221">
        <v>40069</v>
      </c>
      <c r="H1221">
        <f>VLOOKUP($G1221,county_facts!$A:$BB,4,FALSE)</f>
        <v>11103</v>
      </c>
      <c r="I1221">
        <f>VLOOKUP($G1221,county_facts!$A:$BB,5,FALSE)</f>
        <v>10957</v>
      </c>
      <c r="J1221">
        <f>VLOOKUP($G1221,county_facts!$A:$BB,6,FALSE)</f>
        <v>1.3</v>
      </c>
      <c r="K1221">
        <f>VLOOKUP($G1221,county_facts!$A:$BB,7,FALSE)</f>
        <v>10957</v>
      </c>
      <c r="L1221">
        <f>VLOOKUP($G1221,county_facts!$A:$BB,8,FALSE)</f>
        <v>6.2</v>
      </c>
      <c r="M1221">
        <f>VLOOKUP($G1221,county_facts!$A:$BB,9,FALSE)</f>
        <v>23.5</v>
      </c>
      <c r="N1221">
        <f>VLOOKUP($G1221,county_facts!$A:$BB,10,FALSE)</f>
        <v>17.8</v>
      </c>
      <c r="O1221">
        <f>VLOOKUP($G1221,county_facts!$A:$BB,11,FALSE)</f>
        <v>51.1</v>
      </c>
      <c r="P1221">
        <f>VLOOKUP($G1221,county_facts!$A:$BB,12,FALSE)</f>
        <v>73.5</v>
      </c>
      <c r="Q1221">
        <f>VLOOKUP($G1221,county_facts!$A:$BB,13,FALSE)</f>
        <v>2.1</v>
      </c>
      <c r="R1221">
        <f>VLOOKUP($G1221,county_facts!$A:$BB,14,FALSE)</f>
        <v>15.9</v>
      </c>
      <c r="S1221">
        <f>VLOOKUP($G1221,county_facts!$A:$BB,15,FALSE)</f>
        <v>0.8</v>
      </c>
      <c r="T1221">
        <f>VLOOKUP($G1221,county_facts!$A:$BB,16,FALSE)</f>
        <v>0.1</v>
      </c>
      <c r="U1221">
        <f>VLOOKUP($G1221,county_facts!$A:$BB,17,FALSE)</f>
        <v>7.7</v>
      </c>
      <c r="V1221">
        <f>VLOOKUP($G1221,county_facts!$A:$BB,18,FALSE)</f>
        <v>4.5999999999999996</v>
      </c>
      <c r="W1221">
        <f>VLOOKUP($G1221,county_facts!$A:$BB,19,FALSE)</f>
        <v>70.400000000000006</v>
      </c>
      <c r="X1221">
        <f>VLOOKUP($G1221,county_facts!$A:$BB,20,FALSE)</f>
        <v>84.4</v>
      </c>
      <c r="Y1221">
        <f>VLOOKUP($G1221,county_facts!$A:$BB,21,FALSE)</f>
        <v>2.1</v>
      </c>
      <c r="Z1221">
        <f>VLOOKUP($G1221,county_facts!$A:$BB,22,FALSE)</f>
        <v>4.5999999999999996</v>
      </c>
      <c r="AA1221">
        <f>VLOOKUP($G1221,county_facts!$A:$BB,23,FALSE)</f>
        <v>80.8</v>
      </c>
      <c r="AB1221">
        <f>VLOOKUP($G1221,county_facts!$A:$BB,24,FALSE)</f>
        <v>17.7</v>
      </c>
      <c r="AC1221">
        <f>VLOOKUP($G1221,county_facts!$A:$BB,25,FALSE)</f>
        <v>936</v>
      </c>
      <c r="AD1221">
        <f>VLOOKUP($G1221,county_facts!$A:$BB,26,FALSE)</f>
        <v>23.6</v>
      </c>
      <c r="AE1221">
        <f>VLOOKUP($G1221,county_facts!$A:$BB,27,FALSE)</f>
        <v>5141</v>
      </c>
      <c r="AF1221">
        <f>VLOOKUP($G1221,county_facts!$A:$BB,28,FALSE)</f>
        <v>71.8</v>
      </c>
      <c r="AG1221">
        <f>VLOOKUP($G1221,county_facts!$A:$BB,29,FALSE)</f>
        <v>7.4</v>
      </c>
      <c r="AH1221">
        <f>VLOOKUP($G1221,county_facts!$A:$BB,30,FALSE)</f>
        <v>77200</v>
      </c>
      <c r="AI1221">
        <f>VLOOKUP($G1221,county_facts!$A:$BB,31,FALSE)</f>
        <v>4248</v>
      </c>
      <c r="AJ1221">
        <f>VLOOKUP($G1221,county_facts!$A:$BB,32,FALSE)</f>
        <v>2.5099999999999998</v>
      </c>
      <c r="AK1221">
        <f>VLOOKUP($G1221,county_facts!$A:$BB,33,FALSE)</f>
        <v>19967</v>
      </c>
      <c r="AL1221">
        <f>VLOOKUP($G1221,county_facts!$A:$BB,34,FALSE)</f>
        <v>36192</v>
      </c>
      <c r="AM1221">
        <f>VLOOKUP($G1221,county_facts!$A:$BB,35,FALSE)</f>
        <v>22.1</v>
      </c>
      <c r="AN1221">
        <f>VLOOKUP($G1221,county_facts!$A:$BB,36,FALSE)</f>
        <v>180</v>
      </c>
      <c r="AO1221">
        <f>VLOOKUP($G1221,county_facts!$A:$BB,37,FALSE)</f>
        <v>1755</v>
      </c>
      <c r="AP1221">
        <f>VLOOKUP($G1221,county_facts!$A:$BB,38,FALSE)</f>
        <v>-3.1</v>
      </c>
      <c r="AQ1221">
        <f>VLOOKUP($G1221,county_facts!$A:$BB,39,FALSE)</f>
        <v>665</v>
      </c>
      <c r="AR1221">
        <f>VLOOKUP($G1221,county_facts!$A:$BB,40,FALSE)</f>
        <v>908</v>
      </c>
      <c r="AS1221">
        <f>VLOOKUP($G1221,county_facts!$A:$BB,41,FALSE)</f>
        <v>0</v>
      </c>
      <c r="AT1221">
        <f>VLOOKUP($G1221,county_facts!$A:$BB,42,FALSE)</f>
        <v>0</v>
      </c>
      <c r="AU1221">
        <f>VLOOKUP($G1221,county_facts!$A:$BB,43,FALSE)</f>
        <v>0</v>
      </c>
      <c r="AV1221">
        <f>VLOOKUP($G1221,county_facts!$A:$BB,44,FALSE)</f>
        <v>0</v>
      </c>
      <c r="AW1221">
        <f>VLOOKUP($G1221,county_facts!$A:$BB,45,FALSE)</f>
        <v>0</v>
      </c>
      <c r="AX1221">
        <f>VLOOKUP($G1221,county_facts!$A:$BB,46,FALSE)</f>
        <v>0</v>
      </c>
      <c r="AY1221">
        <f>VLOOKUP($G1221,county_facts!$A:$BB,47,FALSE)</f>
        <v>0</v>
      </c>
      <c r="AZ1221">
        <f>VLOOKUP($G1221,county_facts!$A:$BB,48,FALSE)</f>
        <v>0</v>
      </c>
      <c r="BA1221">
        <f>VLOOKUP($G1221,county_facts!$A:$BB,49,FALSE)</f>
        <v>74913</v>
      </c>
      <c r="BB1221">
        <f>VLOOKUP($G1221,county_facts!$A:$BB,50,FALSE)</f>
        <v>7163</v>
      </c>
      <c r="BC1221">
        <f>VLOOKUP($G1221,county_facts!$A:$BB,51,FALSE)</f>
        <v>3119</v>
      </c>
      <c r="BD1221">
        <f>VLOOKUP($G1221,county_facts!$A:$BB,52,FALSE)</f>
        <v>5</v>
      </c>
      <c r="BE1221">
        <f>VLOOKUP($G1221,county_facts!$A:$BB,53,FALSE)</f>
        <v>642.94000000000005</v>
      </c>
      <c r="BF1221">
        <f>VLOOKUP($G1221,county_facts!$A:$BB,54,FALSE)</f>
        <v>17</v>
      </c>
    </row>
    <row r="1222" spans="1:58" x14ac:dyDescent="0.3">
      <c r="A1222" t="s">
        <v>6</v>
      </c>
      <c r="B1222" t="s">
        <v>38</v>
      </c>
      <c r="C1222">
        <v>147</v>
      </c>
      <c r="D1222" t="s">
        <v>481</v>
      </c>
      <c r="E1222">
        <v>192</v>
      </c>
      <c r="F1222">
        <v>0.765625</v>
      </c>
      <c r="G1222">
        <v>40067</v>
      </c>
      <c r="H1222">
        <f>VLOOKUP($G1222,county_facts!$A:$BB,4,FALSE)</f>
        <v>6292</v>
      </c>
      <c r="I1222">
        <f>VLOOKUP($G1222,county_facts!$A:$BB,5,FALSE)</f>
        <v>6472</v>
      </c>
      <c r="J1222">
        <f>VLOOKUP($G1222,county_facts!$A:$BB,6,FALSE)</f>
        <v>-2.8</v>
      </c>
      <c r="K1222">
        <f>VLOOKUP($G1222,county_facts!$A:$BB,7,FALSE)</f>
        <v>6472</v>
      </c>
      <c r="L1222">
        <f>VLOOKUP($G1222,county_facts!$A:$BB,8,FALSE)</f>
        <v>6.5</v>
      </c>
      <c r="M1222">
        <f>VLOOKUP($G1222,county_facts!$A:$BB,9,FALSE)</f>
        <v>24.2</v>
      </c>
      <c r="N1222">
        <f>VLOOKUP($G1222,county_facts!$A:$BB,10,FALSE)</f>
        <v>19.5</v>
      </c>
      <c r="O1222">
        <f>VLOOKUP($G1222,county_facts!$A:$BB,11,FALSE)</f>
        <v>49.5</v>
      </c>
      <c r="P1222">
        <f>VLOOKUP($G1222,county_facts!$A:$BB,12,FALSE)</f>
        <v>86.9</v>
      </c>
      <c r="Q1222">
        <f>VLOOKUP($G1222,county_facts!$A:$BB,13,FALSE)</f>
        <v>1.1000000000000001</v>
      </c>
      <c r="R1222">
        <f>VLOOKUP($G1222,county_facts!$A:$BB,14,FALSE)</f>
        <v>7</v>
      </c>
      <c r="S1222">
        <f>VLOOKUP($G1222,county_facts!$A:$BB,15,FALSE)</f>
        <v>0.4</v>
      </c>
      <c r="T1222">
        <f>VLOOKUP($G1222,county_facts!$A:$BB,16,FALSE)</f>
        <v>0</v>
      </c>
      <c r="U1222">
        <f>VLOOKUP($G1222,county_facts!$A:$BB,17,FALSE)</f>
        <v>4.5999999999999996</v>
      </c>
      <c r="V1222">
        <f>VLOOKUP($G1222,county_facts!$A:$BB,18,FALSE)</f>
        <v>9.6</v>
      </c>
      <c r="W1222">
        <f>VLOOKUP($G1222,county_facts!$A:$BB,19,FALSE)</f>
        <v>78.400000000000006</v>
      </c>
      <c r="X1222">
        <f>VLOOKUP($G1222,county_facts!$A:$BB,20,FALSE)</f>
        <v>82.6</v>
      </c>
      <c r="Y1222">
        <f>VLOOKUP($G1222,county_facts!$A:$BB,21,FALSE)</f>
        <v>2.6</v>
      </c>
      <c r="Z1222">
        <f>VLOOKUP($G1222,county_facts!$A:$BB,22,FALSE)</f>
        <v>6.2</v>
      </c>
      <c r="AA1222">
        <f>VLOOKUP($G1222,county_facts!$A:$BB,23,FALSE)</f>
        <v>81.5</v>
      </c>
      <c r="AB1222">
        <f>VLOOKUP($G1222,county_facts!$A:$BB,24,FALSE)</f>
        <v>11.2</v>
      </c>
      <c r="AC1222">
        <f>VLOOKUP($G1222,county_facts!$A:$BB,25,FALSE)</f>
        <v>470</v>
      </c>
      <c r="AD1222">
        <f>VLOOKUP($G1222,county_facts!$A:$BB,26,FALSE)</f>
        <v>25.1</v>
      </c>
      <c r="AE1222">
        <f>VLOOKUP($G1222,county_facts!$A:$BB,27,FALSE)</f>
        <v>3390</v>
      </c>
      <c r="AF1222">
        <f>VLOOKUP($G1222,county_facts!$A:$BB,28,FALSE)</f>
        <v>75.2</v>
      </c>
      <c r="AG1222">
        <f>VLOOKUP($G1222,county_facts!$A:$BB,29,FALSE)</f>
        <v>6.9</v>
      </c>
      <c r="AH1222">
        <f>VLOOKUP($G1222,county_facts!$A:$BB,30,FALSE)</f>
        <v>59500</v>
      </c>
      <c r="AI1222">
        <f>VLOOKUP($G1222,county_facts!$A:$BB,31,FALSE)</f>
        <v>2456</v>
      </c>
      <c r="AJ1222">
        <f>VLOOKUP($G1222,county_facts!$A:$BB,32,FALSE)</f>
        <v>2.56</v>
      </c>
      <c r="AK1222">
        <f>VLOOKUP($G1222,county_facts!$A:$BB,33,FALSE)</f>
        <v>19042</v>
      </c>
      <c r="AL1222">
        <f>VLOOKUP($G1222,county_facts!$A:$BB,34,FALSE)</f>
        <v>34701</v>
      </c>
      <c r="AM1222">
        <f>VLOOKUP($G1222,county_facts!$A:$BB,35,FALSE)</f>
        <v>20.7</v>
      </c>
      <c r="AN1222">
        <f>VLOOKUP($G1222,county_facts!$A:$BB,36,FALSE)</f>
        <v>105</v>
      </c>
      <c r="AO1222">
        <f>VLOOKUP($G1222,county_facts!$A:$BB,37,FALSE)</f>
        <v>751</v>
      </c>
      <c r="AP1222">
        <f>VLOOKUP($G1222,county_facts!$A:$BB,38,FALSE)</f>
        <v>1.8</v>
      </c>
      <c r="AQ1222">
        <f>VLOOKUP($G1222,county_facts!$A:$BB,39,FALSE)</f>
        <v>410</v>
      </c>
      <c r="AR1222">
        <f>VLOOKUP($G1222,county_facts!$A:$BB,40,FALSE)</f>
        <v>534</v>
      </c>
      <c r="AS1222">
        <f>VLOOKUP($G1222,county_facts!$A:$BB,41,FALSE)</f>
        <v>0</v>
      </c>
      <c r="AT1222">
        <f>VLOOKUP($G1222,county_facts!$A:$BB,42,FALSE)</f>
        <v>0</v>
      </c>
      <c r="AU1222">
        <f>VLOOKUP($G1222,county_facts!$A:$BB,43,FALSE)</f>
        <v>0</v>
      </c>
      <c r="AV1222">
        <f>VLOOKUP($G1222,county_facts!$A:$BB,44,FALSE)</f>
        <v>0</v>
      </c>
      <c r="AW1222">
        <f>VLOOKUP($G1222,county_facts!$A:$BB,45,FALSE)</f>
        <v>0</v>
      </c>
      <c r="AX1222">
        <f>VLOOKUP($G1222,county_facts!$A:$BB,46,FALSE)</f>
        <v>0</v>
      </c>
      <c r="AY1222">
        <f>VLOOKUP($G1222,county_facts!$A:$BB,47,FALSE)</f>
        <v>0</v>
      </c>
      <c r="AZ1222">
        <f>VLOOKUP($G1222,county_facts!$A:$BB,48,FALSE)</f>
        <v>0</v>
      </c>
      <c r="BA1222">
        <f>VLOOKUP($G1222,county_facts!$A:$BB,49,FALSE)</f>
        <v>34815</v>
      </c>
      <c r="BB1222">
        <f>VLOOKUP($G1222,county_facts!$A:$BB,50,FALSE)</f>
        <v>5590</v>
      </c>
      <c r="BC1222">
        <f>VLOOKUP($G1222,county_facts!$A:$BB,51,FALSE)</f>
        <v>0</v>
      </c>
      <c r="BD1222">
        <f>VLOOKUP($G1222,county_facts!$A:$BB,52,FALSE)</f>
        <v>8</v>
      </c>
      <c r="BE1222">
        <f>VLOOKUP($G1222,county_facts!$A:$BB,53,FALSE)</f>
        <v>758.83</v>
      </c>
      <c r="BF1222">
        <f>VLOOKUP($G1222,county_facts!$A:$BB,54,FALSE)</f>
        <v>8.5</v>
      </c>
    </row>
    <row r="1223" spans="1:58" x14ac:dyDescent="0.3">
      <c r="A1223" t="s">
        <v>9</v>
      </c>
      <c r="B1223" t="s">
        <v>38</v>
      </c>
      <c r="C1223">
        <v>45</v>
      </c>
      <c r="D1223" t="s">
        <v>481</v>
      </c>
      <c r="E1223">
        <v>192</v>
      </c>
      <c r="F1223">
        <v>0.234375</v>
      </c>
      <c r="G1223">
        <v>40067</v>
      </c>
      <c r="H1223">
        <f>VLOOKUP($G1223,county_facts!$A:$BB,4,FALSE)</f>
        <v>6292</v>
      </c>
      <c r="I1223">
        <f>VLOOKUP($G1223,county_facts!$A:$BB,5,FALSE)</f>
        <v>6472</v>
      </c>
      <c r="J1223">
        <f>VLOOKUP($G1223,county_facts!$A:$BB,6,FALSE)</f>
        <v>-2.8</v>
      </c>
      <c r="K1223">
        <f>VLOOKUP($G1223,county_facts!$A:$BB,7,FALSE)</f>
        <v>6472</v>
      </c>
      <c r="L1223">
        <f>VLOOKUP($G1223,county_facts!$A:$BB,8,FALSE)</f>
        <v>6.5</v>
      </c>
      <c r="M1223">
        <f>VLOOKUP($G1223,county_facts!$A:$BB,9,FALSE)</f>
        <v>24.2</v>
      </c>
      <c r="N1223">
        <f>VLOOKUP($G1223,county_facts!$A:$BB,10,FALSE)</f>
        <v>19.5</v>
      </c>
      <c r="O1223">
        <f>VLOOKUP($G1223,county_facts!$A:$BB,11,FALSE)</f>
        <v>49.5</v>
      </c>
      <c r="P1223">
        <f>VLOOKUP($G1223,county_facts!$A:$BB,12,FALSE)</f>
        <v>86.9</v>
      </c>
      <c r="Q1223">
        <f>VLOOKUP($G1223,county_facts!$A:$BB,13,FALSE)</f>
        <v>1.1000000000000001</v>
      </c>
      <c r="R1223">
        <f>VLOOKUP($G1223,county_facts!$A:$BB,14,FALSE)</f>
        <v>7</v>
      </c>
      <c r="S1223">
        <f>VLOOKUP($G1223,county_facts!$A:$BB,15,FALSE)</f>
        <v>0.4</v>
      </c>
      <c r="T1223">
        <f>VLOOKUP($G1223,county_facts!$A:$BB,16,FALSE)</f>
        <v>0</v>
      </c>
      <c r="U1223">
        <f>VLOOKUP($G1223,county_facts!$A:$BB,17,FALSE)</f>
        <v>4.5999999999999996</v>
      </c>
      <c r="V1223">
        <f>VLOOKUP($G1223,county_facts!$A:$BB,18,FALSE)</f>
        <v>9.6</v>
      </c>
      <c r="W1223">
        <f>VLOOKUP($G1223,county_facts!$A:$BB,19,FALSE)</f>
        <v>78.400000000000006</v>
      </c>
      <c r="X1223">
        <f>VLOOKUP($G1223,county_facts!$A:$BB,20,FALSE)</f>
        <v>82.6</v>
      </c>
      <c r="Y1223">
        <f>VLOOKUP($G1223,county_facts!$A:$BB,21,FALSE)</f>
        <v>2.6</v>
      </c>
      <c r="Z1223">
        <f>VLOOKUP($G1223,county_facts!$A:$BB,22,FALSE)</f>
        <v>6.2</v>
      </c>
      <c r="AA1223">
        <f>VLOOKUP($G1223,county_facts!$A:$BB,23,FALSE)</f>
        <v>81.5</v>
      </c>
      <c r="AB1223">
        <f>VLOOKUP($G1223,county_facts!$A:$BB,24,FALSE)</f>
        <v>11.2</v>
      </c>
      <c r="AC1223">
        <f>VLOOKUP($G1223,county_facts!$A:$BB,25,FALSE)</f>
        <v>470</v>
      </c>
      <c r="AD1223">
        <f>VLOOKUP($G1223,county_facts!$A:$BB,26,FALSE)</f>
        <v>25.1</v>
      </c>
      <c r="AE1223">
        <f>VLOOKUP($G1223,county_facts!$A:$BB,27,FALSE)</f>
        <v>3390</v>
      </c>
      <c r="AF1223">
        <f>VLOOKUP($G1223,county_facts!$A:$BB,28,FALSE)</f>
        <v>75.2</v>
      </c>
      <c r="AG1223">
        <f>VLOOKUP($G1223,county_facts!$A:$BB,29,FALSE)</f>
        <v>6.9</v>
      </c>
      <c r="AH1223">
        <f>VLOOKUP($G1223,county_facts!$A:$BB,30,FALSE)</f>
        <v>59500</v>
      </c>
      <c r="AI1223">
        <f>VLOOKUP($G1223,county_facts!$A:$BB,31,FALSE)</f>
        <v>2456</v>
      </c>
      <c r="AJ1223">
        <f>VLOOKUP($G1223,county_facts!$A:$BB,32,FALSE)</f>
        <v>2.56</v>
      </c>
      <c r="AK1223">
        <f>VLOOKUP($G1223,county_facts!$A:$BB,33,FALSE)</f>
        <v>19042</v>
      </c>
      <c r="AL1223">
        <f>VLOOKUP($G1223,county_facts!$A:$BB,34,FALSE)</f>
        <v>34701</v>
      </c>
      <c r="AM1223">
        <f>VLOOKUP($G1223,county_facts!$A:$BB,35,FALSE)</f>
        <v>20.7</v>
      </c>
      <c r="AN1223">
        <f>VLOOKUP($G1223,county_facts!$A:$BB,36,FALSE)</f>
        <v>105</v>
      </c>
      <c r="AO1223">
        <f>VLOOKUP($G1223,county_facts!$A:$BB,37,FALSE)</f>
        <v>751</v>
      </c>
      <c r="AP1223">
        <f>VLOOKUP($G1223,county_facts!$A:$BB,38,FALSE)</f>
        <v>1.8</v>
      </c>
      <c r="AQ1223">
        <f>VLOOKUP($G1223,county_facts!$A:$BB,39,FALSE)</f>
        <v>410</v>
      </c>
      <c r="AR1223">
        <f>VLOOKUP($G1223,county_facts!$A:$BB,40,FALSE)</f>
        <v>534</v>
      </c>
      <c r="AS1223">
        <f>VLOOKUP($G1223,county_facts!$A:$BB,41,FALSE)</f>
        <v>0</v>
      </c>
      <c r="AT1223">
        <f>VLOOKUP($G1223,county_facts!$A:$BB,42,FALSE)</f>
        <v>0</v>
      </c>
      <c r="AU1223">
        <f>VLOOKUP($G1223,county_facts!$A:$BB,43,FALSE)</f>
        <v>0</v>
      </c>
      <c r="AV1223">
        <f>VLOOKUP($G1223,county_facts!$A:$BB,44,FALSE)</f>
        <v>0</v>
      </c>
      <c r="AW1223">
        <f>VLOOKUP($G1223,county_facts!$A:$BB,45,FALSE)</f>
        <v>0</v>
      </c>
      <c r="AX1223">
        <f>VLOOKUP($G1223,county_facts!$A:$BB,46,FALSE)</f>
        <v>0</v>
      </c>
      <c r="AY1223">
        <f>VLOOKUP($G1223,county_facts!$A:$BB,47,FALSE)</f>
        <v>0</v>
      </c>
      <c r="AZ1223">
        <f>VLOOKUP($G1223,county_facts!$A:$BB,48,FALSE)</f>
        <v>0</v>
      </c>
      <c r="BA1223">
        <f>VLOOKUP($G1223,county_facts!$A:$BB,49,FALSE)</f>
        <v>34815</v>
      </c>
      <c r="BB1223">
        <f>VLOOKUP($G1223,county_facts!$A:$BB,50,FALSE)</f>
        <v>5590</v>
      </c>
      <c r="BC1223">
        <f>VLOOKUP($G1223,county_facts!$A:$BB,51,FALSE)</f>
        <v>0</v>
      </c>
      <c r="BD1223">
        <f>VLOOKUP($G1223,county_facts!$A:$BB,52,FALSE)</f>
        <v>8</v>
      </c>
      <c r="BE1223">
        <f>VLOOKUP($G1223,county_facts!$A:$BB,53,FALSE)</f>
        <v>758.83</v>
      </c>
      <c r="BF1223">
        <f>VLOOKUP($G1223,county_facts!$A:$BB,54,FALSE)</f>
        <v>8.5</v>
      </c>
    </row>
    <row r="1224" spans="1:58" x14ac:dyDescent="0.3">
      <c r="A1224" t="s">
        <v>6</v>
      </c>
      <c r="B1224" t="s">
        <v>39</v>
      </c>
      <c r="C1224">
        <v>395</v>
      </c>
      <c r="D1224" t="s">
        <v>481</v>
      </c>
      <c r="E1224">
        <v>571</v>
      </c>
      <c r="F1224">
        <v>0.69176882699999998</v>
      </c>
      <c r="G1224">
        <v>40065</v>
      </c>
      <c r="H1224">
        <f>VLOOKUP($G1224,county_facts!$A:$BB,4,FALSE)</f>
        <v>25998</v>
      </c>
      <c r="I1224">
        <f>VLOOKUP($G1224,county_facts!$A:$BB,5,FALSE)</f>
        <v>26446</v>
      </c>
      <c r="J1224">
        <f>VLOOKUP($G1224,county_facts!$A:$BB,6,FALSE)</f>
        <v>-1.7</v>
      </c>
      <c r="K1224">
        <f>VLOOKUP($G1224,county_facts!$A:$BB,7,FALSE)</f>
        <v>26446</v>
      </c>
      <c r="L1224">
        <f>VLOOKUP($G1224,county_facts!$A:$BB,8,FALSE)</f>
        <v>8.3000000000000007</v>
      </c>
      <c r="M1224">
        <f>VLOOKUP($G1224,county_facts!$A:$BB,9,FALSE)</f>
        <v>25.7</v>
      </c>
      <c r="N1224">
        <f>VLOOKUP($G1224,county_facts!$A:$BB,10,FALSE)</f>
        <v>13.7</v>
      </c>
      <c r="O1224">
        <f>VLOOKUP($G1224,county_facts!$A:$BB,11,FALSE)</f>
        <v>50.3</v>
      </c>
      <c r="P1224">
        <f>VLOOKUP($G1224,county_facts!$A:$BB,12,FALSE)</f>
        <v>83.9</v>
      </c>
      <c r="Q1224">
        <f>VLOOKUP($G1224,county_facts!$A:$BB,13,FALSE)</f>
        <v>7.8</v>
      </c>
      <c r="R1224">
        <f>VLOOKUP($G1224,county_facts!$A:$BB,14,FALSE)</f>
        <v>2.5</v>
      </c>
      <c r="S1224">
        <f>VLOOKUP($G1224,county_facts!$A:$BB,15,FALSE)</f>
        <v>1.6</v>
      </c>
      <c r="T1224">
        <f>VLOOKUP($G1224,county_facts!$A:$BB,16,FALSE)</f>
        <v>0.3</v>
      </c>
      <c r="U1224">
        <f>VLOOKUP($G1224,county_facts!$A:$BB,17,FALSE)</f>
        <v>3.9</v>
      </c>
      <c r="V1224">
        <f>VLOOKUP($G1224,county_facts!$A:$BB,18,FALSE)</f>
        <v>22.6</v>
      </c>
      <c r="W1224">
        <f>VLOOKUP($G1224,county_facts!$A:$BB,19,FALSE)</f>
        <v>64</v>
      </c>
      <c r="X1224">
        <f>VLOOKUP($G1224,county_facts!$A:$BB,20,FALSE)</f>
        <v>81.400000000000006</v>
      </c>
      <c r="Y1224">
        <f>VLOOKUP($G1224,county_facts!$A:$BB,21,FALSE)</f>
        <v>5.9</v>
      </c>
      <c r="Z1224">
        <f>VLOOKUP($G1224,county_facts!$A:$BB,22,FALSE)</f>
        <v>15.5</v>
      </c>
      <c r="AA1224">
        <f>VLOOKUP($G1224,county_facts!$A:$BB,23,FALSE)</f>
        <v>84.2</v>
      </c>
      <c r="AB1224">
        <f>VLOOKUP($G1224,county_facts!$A:$BB,24,FALSE)</f>
        <v>20.100000000000001</v>
      </c>
      <c r="AC1224">
        <f>VLOOKUP($G1224,county_facts!$A:$BB,25,FALSE)</f>
        <v>3400</v>
      </c>
      <c r="AD1224">
        <f>VLOOKUP($G1224,county_facts!$A:$BB,26,FALSE)</f>
        <v>13.6</v>
      </c>
      <c r="AE1224">
        <f>VLOOKUP($G1224,county_facts!$A:$BB,27,FALSE)</f>
        <v>12137</v>
      </c>
      <c r="AF1224">
        <f>VLOOKUP($G1224,county_facts!$A:$BB,28,FALSE)</f>
        <v>61.8</v>
      </c>
      <c r="AG1224">
        <f>VLOOKUP($G1224,county_facts!$A:$BB,29,FALSE)</f>
        <v>9.5</v>
      </c>
      <c r="AH1224">
        <f>VLOOKUP($G1224,county_facts!$A:$BB,30,FALSE)</f>
        <v>87400</v>
      </c>
      <c r="AI1224">
        <f>VLOOKUP($G1224,county_facts!$A:$BB,31,FALSE)</f>
        <v>10455</v>
      </c>
      <c r="AJ1224">
        <f>VLOOKUP($G1224,county_facts!$A:$BB,32,FALSE)</f>
        <v>2.44</v>
      </c>
      <c r="AK1224">
        <f>VLOOKUP($G1224,county_facts!$A:$BB,33,FALSE)</f>
        <v>22925</v>
      </c>
      <c r="AL1224">
        <f>VLOOKUP($G1224,county_facts!$A:$BB,34,FALSE)</f>
        <v>42824</v>
      </c>
      <c r="AM1224">
        <f>VLOOKUP($G1224,county_facts!$A:$BB,35,FALSE)</f>
        <v>16.5</v>
      </c>
      <c r="AN1224">
        <f>VLOOKUP($G1224,county_facts!$A:$BB,36,FALSE)</f>
        <v>535</v>
      </c>
      <c r="AO1224">
        <f>VLOOKUP($G1224,county_facts!$A:$BB,37,FALSE)</f>
        <v>7637</v>
      </c>
      <c r="AP1224">
        <f>VLOOKUP($G1224,county_facts!$A:$BB,38,FALSE)</f>
        <v>19.899999999999999</v>
      </c>
      <c r="AQ1224">
        <f>VLOOKUP($G1224,county_facts!$A:$BB,39,FALSE)</f>
        <v>1369</v>
      </c>
      <c r="AR1224">
        <f>VLOOKUP($G1224,county_facts!$A:$BB,40,FALSE)</f>
        <v>1775</v>
      </c>
      <c r="AS1224">
        <f>VLOOKUP($G1224,county_facts!$A:$BB,41,FALSE)</f>
        <v>0</v>
      </c>
      <c r="AT1224">
        <f>VLOOKUP($G1224,county_facts!$A:$BB,42,FALSE)</f>
        <v>0</v>
      </c>
      <c r="AU1224">
        <f>VLOOKUP($G1224,county_facts!$A:$BB,43,FALSE)</f>
        <v>0</v>
      </c>
      <c r="AV1224">
        <f>VLOOKUP($G1224,county_facts!$A:$BB,44,FALSE)</f>
        <v>0</v>
      </c>
      <c r="AW1224">
        <f>VLOOKUP($G1224,county_facts!$A:$BB,45,FALSE)</f>
        <v>0</v>
      </c>
      <c r="AX1224">
        <f>VLOOKUP($G1224,county_facts!$A:$BB,46,FALSE)</f>
        <v>34.200000000000003</v>
      </c>
      <c r="AY1224">
        <f>VLOOKUP($G1224,county_facts!$A:$BB,47,FALSE)</f>
        <v>357021</v>
      </c>
      <c r="AZ1224">
        <f>VLOOKUP($G1224,county_facts!$A:$BB,48,FALSE)</f>
        <v>0</v>
      </c>
      <c r="BA1224">
        <f>VLOOKUP($G1224,county_facts!$A:$BB,49,FALSE)</f>
        <v>350157</v>
      </c>
      <c r="BB1224">
        <f>VLOOKUP($G1224,county_facts!$A:$BB,50,FALSE)</f>
        <v>13604</v>
      </c>
      <c r="BC1224">
        <f>VLOOKUP($G1224,county_facts!$A:$BB,51,FALSE)</f>
        <v>40970</v>
      </c>
      <c r="BD1224">
        <f>VLOOKUP($G1224,county_facts!$A:$BB,52,FALSE)</f>
        <v>27</v>
      </c>
      <c r="BE1224">
        <f>VLOOKUP($G1224,county_facts!$A:$BB,53,FALSE)</f>
        <v>802.65</v>
      </c>
      <c r="BF1224">
        <f>VLOOKUP($G1224,county_facts!$A:$BB,54,FALSE)</f>
        <v>32.9</v>
      </c>
    </row>
    <row r="1225" spans="1:58" x14ac:dyDescent="0.3">
      <c r="A1225" t="s">
        <v>9</v>
      </c>
      <c r="B1225" t="s">
        <v>39</v>
      </c>
      <c r="C1225">
        <v>176</v>
      </c>
      <c r="D1225" t="s">
        <v>481</v>
      </c>
      <c r="E1225">
        <v>571</v>
      </c>
      <c r="F1225">
        <v>0.30823117300000002</v>
      </c>
      <c r="G1225">
        <v>40065</v>
      </c>
      <c r="H1225">
        <f>VLOOKUP($G1225,county_facts!$A:$BB,4,FALSE)</f>
        <v>25998</v>
      </c>
      <c r="I1225">
        <f>VLOOKUP($G1225,county_facts!$A:$BB,5,FALSE)</f>
        <v>26446</v>
      </c>
      <c r="J1225">
        <f>VLOOKUP($G1225,county_facts!$A:$BB,6,FALSE)</f>
        <v>-1.7</v>
      </c>
      <c r="K1225">
        <f>VLOOKUP($G1225,county_facts!$A:$BB,7,FALSE)</f>
        <v>26446</v>
      </c>
      <c r="L1225">
        <f>VLOOKUP($G1225,county_facts!$A:$BB,8,FALSE)</f>
        <v>8.3000000000000007</v>
      </c>
      <c r="M1225">
        <f>VLOOKUP($G1225,county_facts!$A:$BB,9,FALSE)</f>
        <v>25.7</v>
      </c>
      <c r="N1225">
        <f>VLOOKUP($G1225,county_facts!$A:$BB,10,FALSE)</f>
        <v>13.7</v>
      </c>
      <c r="O1225">
        <f>VLOOKUP($G1225,county_facts!$A:$BB,11,FALSE)</f>
        <v>50.3</v>
      </c>
      <c r="P1225">
        <f>VLOOKUP($G1225,county_facts!$A:$BB,12,FALSE)</f>
        <v>83.9</v>
      </c>
      <c r="Q1225">
        <f>VLOOKUP($G1225,county_facts!$A:$BB,13,FALSE)</f>
        <v>7.8</v>
      </c>
      <c r="R1225">
        <f>VLOOKUP($G1225,county_facts!$A:$BB,14,FALSE)</f>
        <v>2.5</v>
      </c>
      <c r="S1225">
        <f>VLOOKUP($G1225,county_facts!$A:$BB,15,FALSE)</f>
        <v>1.6</v>
      </c>
      <c r="T1225">
        <f>VLOOKUP($G1225,county_facts!$A:$BB,16,FALSE)</f>
        <v>0.3</v>
      </c>
      <c r="U1225">
        <f>VLOOKUP($G1225,county_facts!$A:$BB,17,FALSE)</f>
        <v>3.9</v>
      </c>
      <c r="V1225">
        <f>VLOOKUP($G1225,county_facts!$A:$BB,18,FALSE)</f>
        <v>22.6</v>
      </c>
      <c r="W1225">
        <f>VLOOKUP($G1225,county_facts!$A:$BB,19,FALSE)</f>
        <v>64</v>
      </c>
      <c r="X1225">
        <f>VLOOKUP($G1225,county_facts!$A:$BB,20,FALSE)</f>
        <v>81.400000000000006</v>
      </c>
      <c r="Y1225">
        <f>VLOOKUP($G1225,county_facts!$A:$BB,21,FALSE)</f>
        <v>5.9</v>
      </c>
      <c r="Z1225">
        <f>VLOOKUP($G1225,county_facts!$A:$BB,22,FALSE)</f>
        <v>15.5</v>
      </c>
      <c r="AA1225">
        <f>VLOOKUP($G1225,county_facts!$A:$BB,23,FALSE)</f>
        <v>84.2</v>
      </c>
      <c r="AB1225">
        <f>VLOOKUP($G1225,county_facts!$A:$BB,24,FALSE)</f>
        <v>20.100000000000001</v>
      </c>
      <c r="AC1225">
        <f>VLOOKUP($G1225,county_facts!$A:$BB,25,FALSE)</f>
        <v>3400</v>
      </c>
      <c r="AD1225">
        <f>VLOOKUP($G1225,county_facts!$A:$BB,26,FALSE)</f>
        <v>13.6</v>
      </c>
      <c r="AE1225">
        <f>VLOOKUP($G1225,county_facts!$A:$BB,27,FALSE)</f>
        <v>12137</v>
      </c>
      <c r="AF1225">
        <f>VLOOKUP($G1225,county_facts!$A:$BB,28,FALSE)</f>
        <v>61.8</v>
      </c>
      <c r="AG1225">
        <f>VLOOKUP($G1225,county_facts!$A:$BB,29,FALSE)</f>
        <v>9.5</v>
      </c>
      <c r="AH1225">
        <f>VLOOKUP($G1225,county_facts!$A:$BB,30,FALSE)</f>
        <v>87400</v>
      </c>
      <c r="AI1225">
        <f>VLOOKUP($G1225,county_facts!$A:$BB,31,FALSE)</f>
        <v>10455</v>
      </c>
      <c r="AJ1225">
        <f>VLOOKUP($G1225,county_facts!$A:$BB,32,FALSE)</f>
        <v>2.44</v>
      </c>
      <c r="AK1225">
        <f>VLOOKUP($G1225,county_facts!$A:$BB,33,FALSE)</f>
        <v>22925</v>
      </c>
      <c r="AL1225">
        <f>VLOOKUP($G1225,county_facts!$A:$BB,34,FALSE)</f>
        <v>42824</v>
      </c>
      <c r="AM1225">
        <f>VLOOKUP($G1225,county_facts!$A:$BB,35,FALSE)</f>
        <v>16.5</v>
      </c>
      <c r="AN1225">
        <f>VLOOKUP($G1225,county_facts!$A:$BB,36,FALSE)</f>
        <v>535</v>
      </c>
      <c r="AO1225">
        <f>VLOOKUP($G1225,county_facts!$A:$BB,37,FALSE)</f>
        <v>7637</v>
      </c>
      <c r="AP1225">
        <f>VLOOKUP($G1225,county_facts!$A:$BB,38,FALSE)</f>
        <v>19.899999999999999</v>
      </c>
      <c r="AQ1225">
        <f>VLOOKUP($G1225,county_facts!$A:$BB,39,FALSE)</f>
        <v>1369</v>
      </c>
      <c r="AR1225">
        <f>VLOOKUP($G1225,county_facts!$A:$BB,40,FALSE)</f>
        <v>1775</v>
      </c>
      <c r="AS1225">
        <f>VLOOKUP($G1225,county_facts!$A:$BB,41,FALSE)</f>
        <v>0</v>
      </c>
      <c r="AT1225">
        <f>VLOOKUP($G1225,county_facts!$A:$BB,42,FALSE)</f>
        <v>0</v>
      </c>
      <c r="AU1225">
        <f>VLOOKUP($G1225,county_facts!$A:$BB,43,FALSE)</f>
        <v>0</v>
      </c>
      <c r="AV1225">
        <f>VLOOKUP($G1225,county_facts!$A:$BB,44,FALSE)</f>
        <v>0</v>
      </c>
      <c r="AW1225">
        <f>VLOOKUP($G1225,county_facts!$A:$BB,45,FALSE)</f>
        <v>0</v>
      </c>
      <c r="AX1225">
        <f>VLOOKUP($G1225,county_facts!$A:$BB,46,FALSE)</f>
        <v>34.200000000000003</v>
      </c>
      <c r="AY1225">
        <f>VLOOKUP($G1225,county_facts!$A:$BB,47,FALSE)</f>
        <v>357021</v>
      </c>
      <c r="AZ1225">
        <f>VLOOKUP($G1225,county_facts!$A:$BB,48,FALSE)</f>
        <v>0</v>
      </c>
      <c r="BA1225">
        <f>VLOOKUP($G1225,county_facts!$A:$BB,49,FALSE)</f>
        <v>350157</v>
      </c>
      <c r="BB1225">
        <f>VLOOKUP($G1225,county_facts!$A:$BB,50,FALSE)</f>
        <v>13604</v>
      </c>
      <c r="BC1225">
        <f>VLOOKUP($G1225,county_facts!$A:$BB,51,FALSE)</f>
        <v>40970</v>
      </c>
      <c r="BD1225">
        <f>VLOOKUP($G1225,county_facts!$A:$BB,52,FALSE)</f>
        <v>27</v>
      </c>
      <c r="BE1225">
        <f>VLOOKUP($G1225,county_facts!$A:$BB,53,FALSE)</f>
        <v>802.65</v>
      </c>
      <c r="BF1225">
        <f>VLOOKUP($G1225,county_facts!$A:$BB,54,FALSE)</f>
        <v>32.9</v>
      </c>
    </row>
    <row r="1226" spans="1:58" x14ac:dyDescent="0.3">
      <c r="A1226" t="s">
        <v>6</v>
      </c>
      <c r="B1226" t="s">
        <v>516</v>
      </c>
      <c r="C1226">
        <v>361</v>
      </c>
      <c r="D1226" t="s">
        <v>481</v>
      </c>
      <c r="E1226">
        <v>520</v>
      </c>
      <c r="F1226">
        <v>0.69423076900000003</v>
      </c>
      <c r="G1226">
        <v>40063</v>
      </c>
      <c r="H1226">
        <f>VLOOKUP($G1226,county_facts!$A:$BB,4,FALSE)</f>
        <v>13806</v>
      </c>
      <c r="I1226">
        <f>VLOOKUP($G1226,county_facts!$A:$BB,5,FALSE)</f>
        <v>14003</v>
      </c>
      <c r="J1226">
        <f>VLOOKUP($G1226,county_facts!$A:$BB,6,FALSE)</f>
        <v>-1.4</v>
      </c>
      <c r="K1226">
        <f>VLOOKUP($G1226,county_facts!$A:$BB,7,FALSE)</f>
        <v>14003</v>
      </c>
      <c r="L1226">
        <f>VLOOKUP($G1226,county_facts!$A:$BB,8,FALSE)</f>
        <v>4.9000000000000004</v>
      </c>
      <c r="M1226">
        <f>VLOOKUP($G1226,county_facts!$A:$BB,9,FALSE)</f>
        <v>21.6</v>
      </c>
      <c r="N1226">
        <f>VLOOKUP($G1226,county_facts!$A:$BB,10,FALSE)</f>
        <v>18.8</v>
      </c>
      <c r="O1226">
        <f>VLOOKUP($G1226,county_facts!$A:$BB,11,FALSE)</f>
        <v>46.5</v>
      </c>
      <c r="P1226">
        <f>VLOOKUP($G1226,county_facts!$A:$BB,12,FALSE)</f>
        <v>67.7</v>
      </c>
      <c r="Q1226">
        <f>VLOOKUP($G1226,county_facts!$A:$BB,13,FALSE)</f>
        <v>5.8</v>
      </c>
      <c r="R1226">
        <f>VLOOKUP($G1226,county_facts!$A:$BB,14,FALSE)</f>
        <v>19.3</v>
      </c>
      <c r="S1226">
        <f>VLOOKUP($G1226,county_facts!$A:$BB,15,FALSE)</f>
        <v>0.3</v>
      </c>
      <c r="T1226">
        <f>VLOOKUP($G1226,county_facts!$A:$BB,16,FALSE)</f>
        <v>0.1</v>
      </c>
      <c r="U1226">
        <f>VLOOKUP($G1226,county_facts!$A:$BB,17,FALSE)</f>
        <v>6.9</v>
      </c>
      <c r="V1226">
        <f>VLOOKUP($G1226,county_facts!$A:$BB,18,FALSE)</f>
        <v>4.7</v>
      </c>
      <c r="W1226">
        <f>VLOOKUP($G1226,county_facts!$A:$BB,19,FALSE)</f>
        <v>64.5</v>
      </c>
      <c r="X1226">
        <f>VLOOKUP($G1226,county_facts!$A:$BB,20,FALSE)</f>
        <v>88.3</v>
      </c>
      <c r="Y1226">
        <f>VLOOKUP($G1226,county_facts!$A:$BB,21,FALSE)</f>
        <v>1.6</v>
      </c>
      <c r="Z1226">
        <f>VLOOKUP($G1226,county_facts!$A:$BB,22,FALSE)</f>
        <v>6.2</v>
      </c>
      <c r="AA1226">
        <f>VLOOKUP($G1226,county_facts!$A:$BB,23,FALSE)</f>
        <v>77.3</v>
      </c>
      <c r="AB1226">
        <f>VLOOKUP($G1226,county_facts!$A:$BB,24,FALSE)</f>
        <v>10.9</v>
      </c>
      <c r="AC1226">
        <f>VLOOKUP($G1226,county_facts!$A:$BB,25,FALSE)</f>
        <v>1016</v>
      </c>
      <c r="AD1226">
        <f>VLOOKUP($G1226,county_facts!$A:$BB,26,FALSE)</f>
        <v>25.6</v>
      </c>
      <c r="AE1226">
        <f>VLOOKUP($G1226,county_facts!$A:$BB,27,FALSE)</f>
        <v>6246</v>
      </c>
      <c r="AF1226">
        <f>VLOOKUP($G1226,county_facts!$A:$BB,28,FALSE)</f>
        <v>76.900000000000006</v>
      </c>
      <c r="AG1226">
        <f>VLOOKUP($G1226,county_facts!$A:$BB,29,FALSE)</f>
        <v>3.4</v>
      </c>
      <c r="AH1226">
        <f>VLOOKUP($G1226,county_facts!$A:$BB,30,FALSE)</f>
        <v>66200</v>
      </c>
      <c r="AI1226">
        <f>VLOOKUP($G1226,county_facts!$A:$BB,31,FALSE)</f>
        <v>4920</v>
      </c>
      <c r="AJ1226">
        <f>VLOOKUP($G1226,county_facts!$A:$BB,32,FALSE)</f>
        <v>2.4700000000000002</v>
      </c>
      <c r="AK1226">
        <f>VLOOKUP($G1226,county_facts!$A:$BB,33,FALSE)</f>
        <v>18268</v>
      </c>
      <c r="AL1226">
        <f>VLOOKUP($G1226,county_facts!$A:$BB,34,FALSE)</f>
        <v>34619</v>
      </c>
      <c r="AM1226">
        <f>VLOOKUP($G1226,county_facts!$A:$BB,35,FALSE)</f>
        <v>21.1</v>
      </c>
      <c r="AN1226">
        <f>VLOOKUP($G1226,county_facts!$A:$BB,36,FALSE)</f>
        <v>226</v>
      </c>
      <c r="AO1226">
        <f>VLOOKUP($G1226,county_facts!$A:$BB,37,FALSE)</f>
        <v>2421</v>
      </c>
      <c r="AP1226">
        <f>VLOOKUP($G1226,county_facts!$A:$BB,38,FALSE)</f>
        <v>0.5</v>
      </c>
      <c r="AQ1226">
        <f>VLOOKUP($G1226,county_facts!$A:$BB,39,FALSE)</f>
        <v>740</v>
      </c>
      <c r="AR1226">
        <f>VLOOKUP($G1226,county_facts!$A:$BB,40,FALSE)</f>
        <v>889</v>
      </c>
      <c r="AS1226">
        <f>VLOOKUP($G1226,county_facts!$A:$BB,41,FALSE)</f>
        <v>0</v>
      </c>
      <c r="AT1226">
        <f>VLOOKUP($G1226,county_facts!$A:$BB,42,FALSE)</f>
        <v>9.1</v>
      </c>
      <c r="AU1226">
        <f>VLOOKUP($G1226,county_facts!$A:$BB,43,FALSE)</f>
        <v>0</v>
      </c>
      <c r="AV1226">
        <f>VLOOKUP($G1226,county_facts!$A:$BB,44,FALSE)</f>
        <v>0</v>
      </c>
      <c r="AW1226">
        <f>VLOOKUP($G1226,county_facts!$A:$BB,45,FALSE)</f>
        <v>0</v>
      </c>
      <c r="AX1226">
        <f>VLOOKUP($G1226,county_facts!$A:$BB,46,FALSE)</f>
        <v>21.6</v>
      </c>
      <c r="AY1226">
        <f>VLOOKUP($G1226,county_facts!$A:$BB,47,FALSE)</f>
        <v>0</v>
      </c>
      <c r="AZ1226">
        <f>VLOOKUP($G1226,county_facts!$A:$BB,48,FALSE)</f>
        <v>7935</v>
      </c>
      <c r="BA1226">
        <f>VLOOKUP($G1226,county_facts!$A:$BB,49,FALSE)</f>
        <v>87460</v>
      </c>
      <c r="BB1226">
        <f>VLOOKUP($G1226,county_facts!$A:$BB,50,FALSE)</f>
        <v>6407</v>
      </c>
      <c r="BC1226">
        <f>VLOOKUP($G1226,county_facts!$A:$BB,51,FALSE)</f>
        <v>9340</v>
      </c>
      <c r="BD1226">
        <f>VLOOKUP($G1226,county_facts!$A:$BB,52,FALSE)</f>
        <v>2</v>
      </c>
      <c r="BE1226">
        <f>VLOOKUP($G1226,county_facts!$A:$BB,53,FALSE)</f>
        <v>804.65</v>
      </c>
      <c r="BF1226">
        <f>VLOOKUP($G1226,county_facts!$A:$BB,54,FALSE)</f>
        <v>17.399999999999999</v>
      </c>
    </row>
    <row r="1227" spans="1:58" x14ac:dyDescent="0.3">
      <c r="A1227" t="s">
        <v>9</v>
      </c>
      <c r="B1227" t="s">
        <v>516</v>
      </c>
      <c r="C1227">
        <v>159</v>
      </c>
      <c r="D1227" t="s">
        <v>481</v>
      </c>
      <c r="E1227">
        <v>520</v>
      </c>
      <c r="F1227">
        <v>0.30576923099999997</v>
      </c>
      <c r="G1227">
        <v>40063</v>
      </c>
      <c r="H1227">
        <f>VLOOKUP($G1227,county_facts!$A:$BB,4,FALSE)</f>
        <v>13806</v>
      </c>
      <c r="I1227">
        <f>VLOOKUP($G1227,county_facts!$A:$BB,5,FALSE)</f>
        <v>14003</v>
      </c>
      <c r="J1227">
        <f>VLOOKUP($G1227,county_facts!$A:$BB,6,FALSE)</f>
        <v>-1.4</v>
      </c>
      <c r="K1227">
        <f>VLOOKUP($G1227,county_facts!$A:$BB,7,FALSE)</f>
        <v>14003</v>
      </c>
      <c r="L1227">
        <f>VLOOKUP($G1227,county_facts!$A:$BB,8,FALSE)</f>
        <v>4.9000000000000004</v>
      </c>
      <c r="M1227">
        <f>VLOOKUP($G1227,county_facts!$A:$BB,9,FALSE)</f>
        <v>21.6</v>
      </c>
      <c r="N1227">
        <f>VLOOKUP($G1227,county_facts!$A:$BB,10,FALSE)</f>
        <v>18.8</v>
      </c>
      <c r="O1227">
        <f>VLOOKUP($G1227,county_facts!$A:$BB,11,FALSE)</f>
        <v>46.5</v>
      </c>
      <c r="P1227">
        <f>VLOOKUP($G1227,county_facts!$A:$BB,12,FALSE)</f>
        <v>67.7</v>
      </c>
      <c r="Q1227">
        <f>VLOOKUP($G1227,county_facts!$A:$BB,13,FALSE)</f>
        <v>5.8</v>
      </c>
      <c r="R1227">
        <f>VLOOKUP($G1227,county_facts!$A:$BB,14,FALSE)</f>
        <v>19.3</v>
      </c>
      <c r="S1227">
        <f>VLOOKUP($G1227,county_facts!$A:$BB,15,FALSE)</f>
        <v>0.3</v>
      </c>
      <c r="T1227">
        <f>VLOOKUP($G1227,county_facts!$A:$BB,16,FALSE)</f>
        <v>0.1</v>
      </c>
      <c r="U1227">
        <f>VLOOKUP($G1227,county_facts!$A:$BB,17,FALSE)</f>
        <v>6.9</v>
      </c>
      <c r="V1227">
        <f>VLOOKUP($G1227,county_facts!$A:$BB,18,FALSE)</f>
        <v>4.7</v>
      </c>
      <c r="W1227">
        <f>VLOOKUP($G1227,county_facts!$A:$BB,19,FALSE)</f>
        <v>64.5</v>
      </c>
      <c r="X1227">
        <f>VLOOKUP($G1227,county_facts!$A:$BB,20,FALSE)</f>
        <v>88.3</v>
      </c>
      <c r="Y1227">
        <f>VLOOKUP($G1227,county_facts!$A:$BB,21,FALSE)</f>
        <v>1.6</v>
      </c>
      <c r="Z1227">
        <f>VLOOKUP($G1227,county_facts!$A:$BB,22,FALSE)</f>
        <v>6.2</v>
      </c>
      <c r="AA1227">
        <f>VLOOKUP($G1227,county_facts!$A:$BB,23,FALSE)</f>
        <v>77.3</v>
      </c>
      <c r="AB1227">
        <f>VLOOKUP($G1227,county_facts!$A:$BB,24,FALSE)</f>
        <v>10.9</v>
      </c>
      <c r="AC1227">
        <f>VLOOKUP($G1227,county_facts!$A:$BB,25,FALSE)</f>
        <v>1016</v>
      </c>
      <c r="AD1227">
        <f>VLOOKUP($G1227,county_facts!$A:$BB,26,FALSE)</f>
        <v>25.6</v>
      </c>
      <c r="AE1227">
        <f>VLOOKUP($G1227,county_facts!$A:$BB,27,FALSE)</f>
        <v>6246</v>
      </c>
      <c r="AF1227">
        <f>VLOOKUP($G1227,county_facts!$A:$BB,28,FALSE)</f>
        <v>76.900000000000006</v>
      </c>
      <c r="AG1227">
        <f>VLOOKUP($G1227,county_facts!$A:$BB,29,FALSE)</f>
        <v>3.4</v>
      </c>
      <c r="AH1227">
        <f>VLOOKUP($G1227,county_facts!$A:$BB,30,FALSE)</f>
        <v>66200</v>
      </c>
      <c r="AI1227">
        <f>VLOOKUP($G1227,county_facts!$A:$BB,31,FALSE)</f>
        <v>4920</v>
      </c>
      <c r="AJ1227">
        <f>VLOOKUP($G1227,county_facts!$A:$BB,32,FALSE)</f>
        <v>2.4700000000000002</v>
      </c>
      <c r="AK1227">
        <f>VLOOKUP($G1227,county_facts!$A:$BB,33,FALSE)</f>
        <v>18268</v>
      </c>
      <c r="AL1227">
        <f>VLOOKUP($G1227,county_facts!$A:$BB,34,FALSE)</f>
        <v>34619</v>
      </c>
      <c r="AM1227">
        <f>VLOOKUP($G1227,county_facts!$A:$BB,35,FALSE)</f>
        <v>21.1</v>
      </c>
      <c r="AN1227">
        <f>VLOOKUP($G1227,county_facts!$A:$BB,36,FALSE)</f>
        <v>226</v>
      </c>
      <c r="AO1227">
        <f>VLOOKUP($G1227,county_facts!$A:$BB,37,FALSE)</f>
        <v>2421</v>
      </c>
      <c r="AP1227">
        <f>VLOOKUP($G1227,county_facts!$A:$BB,38,FALSE)</f>
        <v>0.5</v>
      </c>
      <c r="AQ1227">
        <f>VLOOKUP($G1227,county_facts!$A:$BB,39,FALSE)</f>
        <v>740</v>
      </c>
      <c r="AR1227">
        <f>VLOOKUP($G1227,county_facts!$A:$BB,40,FALSE)</f>
        <v>889</v>
      </c>
      <c r="AS1227">
        <f>VLOOKUP($G1227,county_facts!$A:$BB,41,FALSE)</f>
        <v>0</v>
      </c>
      <c r="AT1227">
        <f>VLOOKUP($G1227,county_facts!$A:$BB,42,FALSE)</f>
        <v>9.1</v>
      </c>
      <c r="AU1227">
        <f>VLOOKUP($G1227,county_facts!$A:$BB,43,FALSE)</f>
        <v>0</v>
      </c>
      <c r="AV1227">
        <f>VLOOKUP($G1227,county_facts!$A:$BB,44,FALSE)</f>
        <v>0</v>
      </c>
      <c r="AW1227">
        <f>VLOOKUP($G1227,county_facts!$A:$BB,45,FALSE)</f>
        <v>0</v>
      </c>
      <c r="AX1227">
        <f>VLOOKUP($G1227,county_facts!$A:$BB,46,FALSE)</f>
        <v>21.6</v>
      </c>
      <c r="AY1227">
        <f>VLOOKUP($G1227,county_facts!$A:$BB,47,FALSE)</f>
        <v>0</v>
      </c>
      <c r="AZ1227">
        <f>VLOOKUP($G1227,county_facts!$A:$BB,48,FALSE)</f>
        <v>7935</v>
      </c>
      <c r="BA1227">
        <f>VLOOKUP($G1227,county_facts!$A:$BB,49,FALSE)</f>
        <v>87460</v>
      </c>
      <c r="BB1227">
        <f>VLOOKUP($G1227,county_facts!$A:$BB,50,FALSE)</f>
        <v>6407</v>
      </c>
      <c r="BC1227">
        <f>VLOOKUP($G1227,county_facts!$A:$BB,51,FALSE)</f>
        <v>9340</v>
      </c>
      <c r="BD1227">
        <f>VLOOKUP($G1227,county_facts!$A:$BB,52,FALSE)</f>
        <v>2</v>
      </c>
      <c r="BE1227">
        <f>VLOOKUP($G1227,county_facts!$A:$BB,53,FALSE)</f>
        <v>804.65</v>
      </c>
      <c r="BF1227">
        <f>VLOOKUP($G1227,county_facts!$A:$BB,54,FALSE)</f>
        <v>17.399999999999999</v>
      </c>
    </row>
    <row r="1228" spans="1:58" x14ac:dyDescent="0.3">
      <c r="A1228" t="s">
        <v>6</v>
      </c>
      <c r="B1228" t="s">
        <v>517</v>
      </c>
      <c r="C1228">
        <v>354</v>
      </c>
      <c r="D1228" t="s">
        <v>481</v>
      </c>
      <c r="E1228">
        <v>487</v>
      </c>
      <c r="F1228">
        <v>0.72689938399999998</v>
      </c>
      <c r="G1228">
        <v>40061</v>
      </c>
      <c r="H1228">
        <f>VLOOKUP($G1228,county_facts!$A:$BB,4,FALSE)</f>
        <v>12896</v>
      </c>
      <c r="I1228">
        <f>VLOOKUP($G1228,county_facts!$A:$BB,5,FALSE)</f>
        <v>12769</v>
      </c>
      <c r="J1228">
        <f>VLOOKUP($G1228,county_facts!$A:$BB,6,FALSE)</f>
        <v>1</v>
      </c>
      <c r="K1228">
        <f>VLOOKUP($G1228,county_facts!$A:$BB,7,FALSE)</f>
        <v>12769</v>
      </c>
      <c r="L1228">
        <f>VLOOKUP($G1228,county_facts!$A:$BB,8,FALSE)</f>
        <v>6</v>
      </c>
      <c r="M1228">
        <f>VLOOKUP($G1228,county_facts!$A:$BB,9,FALSE)</f>
        <v>24.2</v>
      </c>
      <c r="N1228">
        <f>VLOOKUP($G1228,county_facts!$A:$BB,10,FALSE)</f>
        <v>19.8</v>
      </c>
      <c r="O1228">
        <f>VLOOKUP($G1228,county_facts!$A:$BB,11,FALSE)</f>
        <v>49.8</v>
      </c>
      <c r="P1228">
        <f>VLOOKUP($G1228,county_facts!$A:$BB,12,FALSE)</f>
        <v>75</v>
      </c>
      <c r="Q1228">
        <f>VLOOKUP($G1228,county_facts!$A:$BB,13,FALSE)</f>
        <v>0.7</v>
      </c>
      <c r="R1228">
        <f>VLOOKUP($G1228,county_facts!$A:$BB,14,FALSE)</f>
        <v>16.399999999999999</v>
      </c>
      <c r="S1228">
        <f>VLOOKUP($G1228,county_facts!$A:$BB,15,FALSE)</f>
        <v>0.7</v>
      </c>
      <c r="T1228">
        <f>VLOOKUP($G1228,county_facts!$A:$BB,16,FALSE)</f>
        <v>0</v>
      </c>
      <c r="U1228">
        <f>VLOOKUP($G1228,county_facts!$A:$BB,17,FALSE)</f>
        <v>7.1</v>
      </c>
      <c r="V1228">
        <f>VLOOKUP($G1228,county_facts!$A:$BB,18,FALSE)</f>
        <v>4</v>
      </c>
      <c r="W1228">
        <f>VLOOKUP($G1228,county_facts!$A:$BB,19,FALSE)</f>
        <v>72.099999999999994</v>
      </c>
      <c r="X1228">
        <f>VLOOKUP($G1228,county_facts!$A:$BB,20,FALSE)</f>
        <v>87.2</v>
      </c>
      <c r="Y1228">
        <f>VLOOKUP($G1228,county_facts!$A:$BB,21,FALSE)</f>
        <v>2</v>
      </c>
      <c r="Z1228">
        <f>VLOOKUP($G1228,county_facts!$A:$BB,22,FALSE)</f>
        <v>2.8</v>
      </c>
      <c r="AA1228">
        <f>VLOOKUP($G1228,county_facts!$A:$BB,23,FALSE)</f>
        <v>78</v>
      </c>
      <c r="AB1228">
        <f>VLOOKUP($G1228,county_facts!$A:$BB,24,FALSE)</f>
        <v>11.4</v>
      </c>
      <c r="AC1228">
        <f>VLOOKUP($G1228,county_facts!$A:$BB,25,FALSE)</f>
        <v>1087</v>
      </c>
      <c r="AD1228">
        <f>VLOOKUP($G1228,county_facts!$A:$BB,26,FALSE)</f>
        <v>27.6</v>
      </c>
      <c r="AE1228">
        <f>VLOOKUP($G1228,county_facts!$A:$BB,27,FALSE)</f>
        <v>6042</v>
      </c>
      <c r="AF1228">
        <f>VLOOKUP($G1228,county_facts!$A:$BB,28,FALSE)</f>
        <v>74.2</v>
      </c>
      <c r="AG1228">
        <f>VLOOKUP($G1228,county_facts!$A:$BB,29,FALSE)</f>
        <v>3.5</v>
      </c>
      <c r="AH1228">
        <f>VLOOKUP($G1228,county_facts!$A:$BB,30,FALSE)</f>
        <v>78000</v>
      </c>
      <c r="AI1228">
        <f>VLOOKUP($G1228,county_facts!$A:$BB,31,FALSE)</f>
        <v>4713</v>
      </c>
      <c r="AJ1228">
        <f>VLOOKUP($G1228,county_facts!$A:$BB,32,FALSE)</f>
        <v>2.7</v>
      </c>
      <c r="AK1228">
        <f>VLOOKUP($G1228,county_facts!$A:$BB,33,FALSE)</f>
        <v>18896</v>
      </c>
      <c r="AL1228">
        <f>VLOOKUP($G1228,county_facts!$A:$BB,34,FALSE)</f>
        <v>35334</v>
      </c>
      <c r="AM1228">
        <f>VLOOKUP($G1228,county_facts!$A:$BB,35,FALSE)</f>
        <v>17.399999999999999</v>
      </c>
      <c r="AN1228">
        <f>VLOOKUP($G1228,county_facts!$A:$BB,36,FALSE)</f>
        <v>225</v>
      </c>
      <c r="AO1228">
        <f>VLOOKUP($G1228,county_facts!$A:$BB,37,FALSE)</f>
        <v>2614</v>
      </c>
      <c r="AP1228">
        <f>VLOOKUP($G1228,county_facts!$A:$BB,38,FALSE)</f>
        <v>0.2</v>
      </c>
      <c r="AQ1228">
        <f>VLOOKUP($G1228,county_facts!$A:$BB,39,FALSE)</f>
        <v>1046</v>
      </c>
      <c r="AR1228">
        <f>VLOOKUP($G1228,county_facts!$A:$BB,40,FALSE)</f>
        <v>1306</v>
      </c>
      <c r="AS1228">
        <f>VLOOKUP($G1228,county_facts!$A:$BB,41,FALSE)</f>
        <v>0</v>
      </c>
      <c r="AT1228">
        <f>VLOOKUP($G1228,county_facts!$A:$BB,42,FALSE)</f>
        <v>9.3000000000000007</v>
      </c>
      <c r="AU1228">
        <f>VLOOKUP($G1228,county_facts!$A:$BB,43,FALSE)</f>
        <v>0</v>
      </c>
      <c r="AV1228">
        <f>VLOOKUP($G1228,county_facts!$A:$BB,44,FALSE)</f>
        <v>0</v>
      </c>
      <c r="AW1228">
        <f>VLOOKUP($G1228,county_facts!$A:$BB,45,FALSE)</f>
        <v>0</v>
      </c>
      <c r="AX1228">
        <f>VLOOKUP($G1228,county_facts!$A:$BB,46,FALSE)</f>
        <v>20.6</v>
      </c>
      <c r="AY1228">
        <f>VLOOKUP($G1228,county_facts!$A:$BB,47,FALSE)</f>
        <v>0</v>
      </c>
      <c r="AZ1228">
        <f>VLOOKUP($G1228,county_facts!$A:$BB,48,FALSE)</f>
        <v>0</v>
      </c>
      <c r="BA1228">
        <f>VLOOKUP($G1228,county_facts!$A:$BB,49,FALSE)</f>
        <v>131028</v>
      </c>
      <c r="BB1228">
        <f>VLOOKUP($G1228,county_facts!$A:$BB,50,FALSE)</f>
        <v>10827</v>
      </c>
      <c r="BC1228">
        <f>VLOOKUP($G1228,county_facts!$A:$BB,51,FALSE)</f>
        <v>5971</v>
      </c>
      <c r="BD1228">
        <f>VLOOKUP($G1228,county_facts!$A:$BB,52,FALSE)</f>
        <v>25</v>
      </c>
      <c r="BE1228">
        <f>VLOOKUP($G1228,county_facts!$A:$BB,53,FALSE)</f>
        <v>576.52</v>
      </c>
      <c r="BF1228">
        <f>VLOOKUP($G1228,county_facts!$A:$BB,54,FALSE)</f>
        <v>22.1</v>
      </c>
    </row>
    <row r="1229" spans="1:58" x14ac:dyDescent="0.3">
      <c r="A1229" t="s">
        <v>9</v>
      </c>
      <c r="B1229" t="s">
        <v>517</v>
      </c>
      <c r="C1229">
        <v>133</v>
      </c>
      <c r="D1229" t="s">
        <v>481</v>
      </c>
      <c r="E1229">
        <v>487</v>
      </c>
      <c r="F1229">
        <v>0.27310061600000002</v>
      </c>
      <c r="G1229">
        <v>40061</v>
      </c>
      <c r="H1229">
        <f>VLOOKUP($G1229,county_facts!$A:$BB,4,FALSE)</f>
        <v>12896</v>
      </c>
      <c r="I1229">
        <f>VLOOKUP($G1229,county_facts!$A:$BB,5,FALSE)</f>
        <v>12769</v>
      </c>
      <c r="J1229">
        <f>VLOOKUP($G1229,county_facts!$A:$BB,6,FALSE)</f>
        <v>1</v>
      </c>
      <c r="K1229">
        <f>VLOOKUP($G1229,county_facts!$A:$BB,7,FALSE)</f>
        <v>12769</v>
      </c>
      <c r="L1229">
        <f>VLOOKUP($G1229,county_facts!$A:$BB,8,FALSE)</f>
        <v>6</v>
      </c>
      <c r="M1229">
        <f>VLOOKUP($G1229,county_facts!$A:$BB,9,FALSE)</f>
        <v>24.2</v>
      </c>
      <c r="N1229">
        <f>VLOOKUP($G1229,county_facts!$A:$BB,10,FALSE)</f>
        <v>19.8</v>
      </c>
      <c r="O1229">
        <f>VLOOKUP($G1229,county_facts!$A:$BB,11,FALSE)</f>
        <v>49.8</v>
      </c>
      <c r="P1229">
        <f>VLOOKUP($G1229,county_facts!$A:$BB,12,FALSE)</f>
        <v>75</v>
      </c>
      <c r="Q1229">
        <f>VLOOKUP($G1229,county_facts!$A:$BB,13,FALSE)</f>
        <v>0.7</v>
      </c>
      <c r="R1229">
        <f>VLOOKUP($G1229,county_facts!$A:$BB,14,FALSE)</f>
        <v>16.399999999999999</v>
      </c>
      <c r="S1229">
        <f>VLOOKUP($G1229,county_facts!$A:$BB,15,FALSE)</f>
        <v>0.7</v>
      </c>
      <c r="T1229">
        <f>VLOOKUP($G1229,county_facts!$A:$BB,16,FALSE)</f>
        <v>0</v>
      </c>
      <c r="U1229">
        <f>VLOOKUP($G1229,county_facts!$A:$BB,17,FALSE)</f>
        <v>7.1</v>
      </c>
      <c r="V1229">
        <f>VLOOKUP($G1229,county_facts!$A:$BB,18,FALSE)</f>
        <v>4</v>
      </c>
      <c r="W1229">
        <f>VLOOKUP($G1229,county_facts!$A:$BB,19,FALSE)</f>
        <v>72.099999999999994</v>
      </c>
      <c r="X1229">
        <f>VLOOKUP($G1229,county_facts!$A:$BB,20,FALSE)</f>
        <v>87.2</v>
      </c>
      <c r="Y1229">
        <f>VLOOKUP($G1229,county_facts!$A:$BB,21,FALSE)</f>
        <v>2</v>
      </c>
      <c r="Z1229">
        <f>VLOOKUP($G1229,county_facts!$A:$BB,22,FALSE)</f>
        <v>2.8</v>
      </c>
      <c r="AA1229">
        <f>VLOOKUP($G1229,county_facts!$A:$BB,23,FALSE)</f>
        <v>78</v>
      </c>
      <c r="AB1229">
        <f>VLOOKUP($G1229,county_facts!$A:$BB,24,FALSE)</f>
        <v>11.4</v>
      </c>
      <c r="AC1229">
        <f>VLOOKUP($G1229,county_facts!$A:$BB,25,FALSE)</f>
        <v>1087</v>
      </c>
      <c r="AD1229">
        <f>VLOOKUP($G1229,county_facts!$A:$BB,26,FALSE)</f>
        <v>27.6</v>
      </c>
      <c r="AE1229">
        <f>VLOOKUP($G1229,county_facts!$A:$BB,27,FALSE)</f>
        <v>6042</v>
      </c>
      <c r="AF1229">
        <f>VLOOKUP($G1229,county_facts!$A:$BB,28,FALSE)</f>
        <v>74.2</v>
      </c>
      <c r="AG1229">
        <f>VLOOKUP($G1229,county_facts!$A:$BB,29,FALSE)</f>
        <v>3.5</v>
      </c>
      <c r="AH1229">
        <f>VLOOKUP($G1229,county_facts!$A:$BB,30,FALSE)</f>
        <v>78000</v>
      </c>
      <c r="AI1229">
        <f>VLOOKUP($G1229,county_facts!$A:$BB,31,FALSE)</f>
        <v>4713</v>
      </c>
      <c r="AJ1229">
        <f>VLOOKUP($G1229,county_facts!$A:$BB,32,FALSE)</f>
        <v>2.7</v>
      </c>
      <c r="AK1229">
        <f>VLOOKUP($G1229,county_facts!$A:$BB,33,FALSE)</f>
        <v>18896</v>
      </c>
      <c r="AL1229">
        <f>VLOOKUP($G1229,county_facts!$A:$BB,34,FALSE)</f>
        <v>35334</v>
      </c>
      <c r="AM1229">
        <f>VLOOKUP($G1229,county_facts!$A:$BB,35,FALSE)</f>
        <v>17.399999999999999</v>
      </c>
      <c r="AN1229">
        <f>VLOOKUP($G1229,county_facts!$A:$BB,36,FALSE)</f>
        <v>225</v>
      </c>
      <c r="AO1229">
        <f>VLOOKUP($G1229,county_facts!$A:$BB,37,FALSE)</f>
        <v>2614</v>
      </c>
      <c r="AP1229">
        <f>VLOOKUP($G1229,county_facts!$A:$BB,38,FALSE)</f>
        <v>0.2</v>
      </c>
      <c r="AQ1229">
        <f>VLOOKUP($G1229,county_facts!$A:$BB,39,FALSE)</f>
        <v>1046</v>
      </c>
      <c r="AR1229">
        <f>VLOOKUP($G1229,county_facts!$A:$BB,40,FALSE)</f>
        <v>1306</v>
      </c>
      <c r="AS1229">
        <f>VLOOKUP($G1229,county_facts!$A:$BB,41,FALSE)</f>
        <v>0</v>
      </c>
      <c r="AT1229">
        <f>VLOOKUP($G1229,county_facts!$A:$BB,42,FALSE)</f>
        <v>9.3000000000000007</v>
      </c>
      <c r="AU1229">
        <f>VLOOKUP($G1229,county_facts!$A:$BB,43,FALSE)</f>
        <v>0</v>
      </c>
      <c r="AV1229">
        <f>VLOOKUP($G1229,county_facts!$A:$BB,44,FALSE)</f>
        <v>0</v>
      </c>
      <c r="AW1229">
        <f>VLOOKUP($G1229,county_facts!$A:$BB,45,FALSE)</f>
        <v>0</v>
      </c>
      <c r="AX1229">
        <f>VLOOKUP($G1229,county_facts!$A:$BB,46,FALSE)</f>
        <v>20.6</v>
      </c>
      <c r="AY1229">
        <f>VLOOKUP($G1229,county_facts!$A:$BB,47,FALSE)</f>
        <v>0</v>
      </c>
      <c r="AZ1229">
        <f>VLOOKUP($G1229,county_facts!$A:$BB,48,FALSE)</f>
        <v>0</v>
      </c>
      <c r="BA1229">
        <f>VLOOKUP($G1229,county_facts!$A:$BB,49,FALSE)</f>
        <v>131028</v>
      </c>
      <c r="BB1229">
        <f>VLOOKUP($G1229,county_facts!$A:$BB,50,FALSE)</f>
        <v>10827</v>
      </c>
      <c r="BC1229">
        <f>VLOOKUP($G1229,county_facts!$A:$BB,51,FALSE)</f>
        <v>5971</v>
      </c>
      <c r="BD1229">
        <f>VLOOKUP($G1229,county_facts!$A:$BB,52,FALSE)</f>
        <v>25</v>
      </c>
      <c r="BE1229">
        <f>VLOOKUP($G1229,county_facts!$A:$BB,53,FALSE)</f>
        <v>576.52</v>
      </c>
      <c r="BF1229">
        <f>VLOOKUP($G1229,county_facts!$A:$BB,54,FALSE)</f>
        <v>22.1</v>
      </c>
    </row>
    <row r="1230" spans="1:58" x14ac:dyDescent="0.3">
      <c r="A1230" t="s">
        <v>6</v>
      </c>
      <c r="B1230" t="s">
        <v>518</v>
      </c>
      <c r="C1230">
        <v>57</v>
      </c>
      <c r="D1230" t="s">
        <v>481</v>
      </c>
      <c r="E1230">
        <v>77</v>
      </c>
      <c r="F1230">
        <v>0.74025974000000005</v>
      </c>
      <c r="G1230">
        <v>40059</v>
      </c>
      <c r="H1230">
        <f>VLOOKUP($G1230,county_facts!$A:$BB,4,FALSE)</f>
        <v>3812</v>
      </c>
      <c r="I1230">
        <f>VLOOKUP($G1230,county_facts!$A:$BB,5,FALSE)</f>
        <v>3685</v>
      </c>
      <c r="J1230">
        <f>VLOOKUP($G1230,county_facts!$A:$BB,6,FALSE)</f>
        <v>3.4</v>
      </c>
      <c r="K1230">
        <f>VLOOKUP($G1230,county_facts!$A:$BB,7,FALSE)</f>
        <v>3685</v>
      </c>
      <c r="L1230">
        <f>VLOOKUP($G1230,county_facts!$A:$BB,8,FALSE)</f>
        <v>7.2</v>
      </c>
      <c r="M1230">
        <f>VLOOKUP($G1230,county_facts!$A:$BB,9,FALSE)</f>
        <v>25.5</v>
      </c>
      <c r="N1230">
        <f>VLOOKUP($G1230,county_facts!$A:$BB,10,FALSE)</f>
        <v>17.8</v>
      </c>
      <c r="O1230">
        <f>VLOOKUP($G1230,county_facts!$A:$BB,11,FALSE)</f>
        <v>50.5</v>
      </c>
      <c r="P1230">
        <f>VLOOKUP($G1230,county_facts!$A:$BB,12,FALSE)</f>
        <v>95.9</v>
      </c>
      <c r="Q1230">
        <f>VLOOKUP($G1230,county_facts!$A:$BB,13,FALSE)</f>
        <v>0.2</v>
      </c>
      <c r="R1230">
        <f>VLOOKUP($G1230,county_facts!$A:$BB,14,FALSE)</f>
        <v>1.4</v>
      </c>
      <c r="S1230">
        <f>VLOOKUP($G1230,county_facts!$A:$BB,15,FALSE)</f>
        <v>0.2</v>
      </c>
      <c r="T1230">
        <f>VLOOKUP($G1230,county_facts!$A:$BB,16,FALSE)</f>
        <v>0.2</v>
      </c>
      <c r="U1230">
        <f>VLOOKUP($G1230,county_facts!$A:$BB,17,FALSE)</f>
        <v>2</v>
      </c>
      <c r="V1230">
        <f>VLOOKUP($G1230,county_facts!$A:$BB,18,FALSE)</f>
        <v>20.2</v>
      </c>
      <c r="W1230">
        <f>VLOOKUP($G1230,county_facts!$A:$BB,19,FALSE)</f>
        <v>77.099999999999994</v>
      </c>
      <c r="X1230">
        <f>VLOOKUP($G1230,county_facts!$A:$BB,20,FALSE)</f>
        <v>93</v>
      </c>
      <c r="Y1230">
        <f>VLOOKUP($G1230,county_facts!$A:$BB,21,FALSE)</f>
        <v>13.2</v>
      </c>
      <c r="Z1230">
        <f>VLOOKUP($G1230,county_facts!$A:$BB,22,FALSE)</f>
        <v>17.2</v>
      </c>
      <c r="AA1230">
        <f>VLOOKUP($G1230,county_facts!$A:$BB,23,FALSE)</f>
        <v>85.4</v>
      </c>
      <c r="AB1230">
        <f>VLOOKUP($G1230,county_facts!$A:$BB,24,FALSE)</f>
        <v>16.100000000000001</v>
      </c>
      <c r="AC1230">
        <f>VLOOKUP($G1230,county_facts!$A:$BB,25,FALSE)</f>
        <v>241</v>
      </c>
      <c r="AD1230">
        <f>VLOOKUP($G1230,county_facts!$A:$BB,26,FALSE)</f>
        <v>14.3</v>
      </c>
      <c r="AE1230">
        <f>VLOOKUP($G1230,county_facts!$A:$BB,27,FALSE)</f>
        <v>1893</v>
      </c>
      <c r="AF1230">
        <f>VLOOKUP($G1230,county_facts!$A:$BB,28,FALSE)</f>
        <v>80.5</v>
      </c>
      <c r="AG1230">
        <f>VLOOKUP($G1230,county_facts!$A:$BB,29,FALSE)</f>
        <v>4.2</v>
      </c>
      <c r="AH1230">
        <f>VLOOKUP($G1230,county_facts!$A:$BB,30,FALSE)</f>
        <v>68500</v>
      </c>
      <c r="AI1230">
        <f>VLOOKUP($G1230,county_facts!$A:$BB,31,FALSE)</f>
        <v>1492</v>
      </c>
      <c r="AJ1230">
        <f>VLOOKUP($G1230,county_facts!$A:$BB,32,FALSE)</f>
        <v>2.4500000000000002</v>
      </c>
      <c r="AK1230">
        <f>VLOOKUP($G1230,county_facts!$A:$BB,33,FALSE)</f>
        <v>22675</v>
      </c>
      <c r="AL1230">
        <f>VLOOKUP($G1230,county_facts!$A:$BB,34,FALSE)</f>
        <v>46117</v>
      </c>
      <c r="AM1230">
        <f>VLOOKUP($G1230,county_facts!$A:$BB,35,FALSE)</f>
        <v>14.9</v>
      </c>
      <c r="AN1230">
        <f>VLOOKUP($G1230,county_facts!$A:$BB,36,FALSE)</f>
        <v>103</v>
      </c>
      <c r="AO1230">
        <f>VLOOKUP($G1230,county_facts!$A:$BB,37,FALSE)</f>
        <v>673</v>
      </c>
      <c r="AP1230">
        <f>VLOOKUP($G1230,county_facts!$A:$BB,38,FALSE)</f>
        <v>6.2</v>
      </c>
      <c r="AQ1230">
        <f>VLOOKUP($G1230,county_facts!$A:$BB,39,FALSE)</f>
        <v>319</v>
      </c>
      <c r="AR1230">
        <f>VLOOKUP($G1230,county_facts!$A:$BB,40,FALSE)</f>
        <v>313</v>
      </c>
      <c r="AS1230">
        <f>VLOOKUP($G1230,county_facts!$A:$BB,41,FALSE)</f>
        <v>0</v>
      </c>
      <c r="AT1230">
        <f>VLOOKUP($G1230,county_facts!$A:$BB,42,FALSE)</f>
        <v>0</v>
      </c>
      <c r="AU1230">
        <f>VLOOKUP($G1230,county_facts!$A:$BB,43,FALSE)</f>
        <v>0</v>
      </c>
      <c r="AV1230">
        <f>VLOOKUP($G1230,county_facts!$A:$BB,44,FALSE)</f>
        <v>0</v>
      </c>
      <c r="AW1230">
        <f>VLOOKUP($G1230,county_facts!$A:$BB,45,FALSE)</f>
        <v>0</v>
      </c>
      <c r="AX1230">
        <f>VLOOKUP($G1230,county_facts!$A:$BB,46,FALSE)</f>
        <v>0</v>
      </c>
      <c r="AY1230">
        <f>VLOOKUP($G1230,county_facts!$A:$BB,47,FALSE)</f>
        <v>0</v>
      </c>
      <c r="AZ1230">
        <f>VLOOKUP($G1230,county_facts!$A:$BB,48,FALSE)</f>
        <v>0</v>
      </c>
      <c r="BA1230">
        <f>VLOOKUP($G1230,county_facts!$A:$BB,49,FALSE)</f>
        <v>20983</v>
      </c>
      <c r="BB1230">
        <f>VLOOKUP($G1230,county_facts!$A:$BB,50,FALSE)</f>
        <v>6355</v>
      </c>
      <c r="BC1230">
        <f>VLOOKUP($G1230,county_facts!$A:$BB,51,FALSE)</f>
        <v>0</v>
      </c>
      <c r="BD1230">
        <f>VLOOKUP($G1230,county_facts!$A:$BB,52,FALSE)</f>
        <v>0</v>
      </c>
      <c r="BE1230">
        <f>VLOOKUP($G1230,county_facts!$A:$BB,53,FALSE)</f>
        <v>1039.02</v>
      </c>
      <c r="BF1230">
        <f>VLOOKUP($G1230,county_facts!$A:$BB,54,FALSE)</f>
        <v>3.5</v>
      </c>
    </row>
    <row r="1231" spans="1:58" x14ac:dyDescent="0.3">
      <c r="A1231" t="s">
        <v>9</v>
      </c>
      <c r="B1231" t="s">
        <v>518</v>
      </c>
      <c r="C1231">
        <v>20</v>
      </c>
      <c r="D1231" t="s">
        <v>481</v>
      </c>
      <c r="E1231">
        <v>77</v>
      </c>
      <c r="F1231">
        <v>0.25974026</v>
      </c>
      <c r="G1231">
        <v>40059</v>
      </c>
      <c r="H1231">
        <f>VLOOKUP($G1231,county_facts!$A:$BB,4,FALSE)</f>
        <v>3812</v>
      </c>
      <c r="I1231">
        <f>VLOOKUP($G1231,county_facts!$A:$BB,5,FALSE)</f>
        <v>3685</v>
      </c>
      <c r="J1231">
        <f>VLOOKUP($G1231,county_facts!$A:$BB,6,FALSE)</f>
        <v>3.4</v>
      </c>
      <c r="K1231">
        <f>VLOOKUP($G1231,county_facts!$A:$BB,7,FALSE)</f>
        <v>3685</v>
      </c>
      <c r="L1231">
        <f>VLOOKUP($G1231,county_facts!$A:$BB,8,FALSE)</f>
        <v>7.2</v>
      </c>
      <c r="M1231">
        <f>VLOOKUP($G1231,county_facts!$A:$BB,9,FALSE)</f>
        <v>25.5</v>
      </c>
      <c r="N1231">
        <f>VLOOKUP($G1231,county_facts!$A:$BB,10,FALSE)</f>
        <v>17.8</v>
      </c>
      <c r="O1231">
        <f>VLOOKUP($G1231,county_facts!$A:$BB,11,FALSE)</f>
        <v>50.5</v>
      </c>
      <c r="P1231">
        <f>VLOOKUP($G1231,county_facts!$A:$BB,12,FALSE)</f>
        <v>95.9</v>
      </c>
      <c r="Q1231">
        <f>VLOOKUP($G1231,county_facts!$A:$BB,13,FALSE)</f>
        <v>0.2</v>
      </c>
      <c r="R1231">
        <f>VLOOKUP($G1231,county_facts!$A:$BB,14,FALSE)</f>
        <v>1.4</v>
      </c>
      <c r="S1231">
        <f>VLOOKUP($G1231,county_facts!$A:$BB,15,FALSE)</f>
        <v>0.2</v>
      </c>
      <c r="T1231">
        <f>VLOOKUP($G1231,county_facts!$A:$BB,16,FALSE)</f>
        <v>0.2</v>
      </c>
      <c r="U1231">
        <f>VLOOKUP($G1231,county_facts!$A:$BB,17,FALSE)</f>
        <v>2</v>
      </c>
      <c r="V1231">
        <f>VLOOKUP($G1231,county_facts!$A:$BB,18,FALSE)</f>
        <v>20.2</v>
      </c>
      <c r="W1231">
        <f>VLOOKUP($G1231,county_facts!$A:$BB,19,FALSE)</f>
        <v>77.099999999999994</v>
      </c>
      <c r="X1231">
        <f>VLOOKUP($G1231,county_facts!$A:$BB,20,FALSE)</f>
        <v>93</v>
      </c>
      <c r="Y1231">
        <f>VLOOKUP($G1231,county_facts!$A:$BB,21,FALSE)</f>
        <v>13.2</v>
      </c>
      <c r="Z1231">
        <f>VLOOKUP($G1231,county_facts!$A:$BB,22,FALSE)</f>
        <v>17.2</v>
      </c>
      <c r="AA1231">
        <f>VLOOKUP($G1231,county_facts!$A:$BB,23,FALSE)</f>
        <v>85.4</v>
      </c>
      <c r="AB1231">
        <f>VLOOKUP($G1231,county_facts!$A:$BB,24,FALSE)</f>
        <v>16.100000000000001</v>
      </c>
      <c r="AC1231">
        <f>VLOOKUP($G1231,county_facts!$A:$BB,25,FALSE)</f>
        <v>241</v>
      </c>
      <c r="AD1231">
        <f>VLOOKUP($G1231,county_facts!$A:$BB,26,FALSE)</f>
        <v>14.3</v>
      </c>
      <c r="AE1231">
        <f>VLOOKUP($G1231,county_facts!$A:$BB,27,FALSE)</f>
        <v>1893</v>
      </c>
      <c r="AF1231">
        <f>VLOOKUP($G1231,county_facts!$A:$BB,28,FALSE)</f>
        <v>80.5</v>
      </c>
      <c r="AG1231">
        <f>VLOOKUP($G1231,county_facts!$A:$BB,29,FALSE)</f>
        <v>4.2</v>
      </c>
      <c r="AH1231">
        <f>VLOOKUP($G1231,county_facts!$A:$BB,30,FALSE)</f>
        <v>68500</v>
      </c>
      <c r="AI1231">
        <f>VLOOKUP($G1231,county_facts!$A:$BB,31,FALSE)</f>
        <v>1492</v>
      </c>
      <c r="AJ1231">
        <f>VLOOKUP($G1231,county_facts!$A:$BB,32,FALSE)</f>
        <v>2.4500000000000002</v>
      </c>
      <c r="AK1231">
        <f>VLOOKUP($G1231,county_facts!$A:$BB,33,FALSE)</f>
        <v>22675</v>
      </c>
      <c r="AL1231">
        <f>VLOOKUP($G1231,county_facts!$A:$BB,34,FALSE)</f>
        <v>46117</v>
      </c>
      <c r="AM1231">
        <f>VLOOKUP($G1231,county_facts!$A:$BB,35,FALSE)</f>
        <v>14.9</v>
      </c>
      <c r="AN1231">
        <f>VLOOKUP($G1231,county_facts!$A:$BB,36,FALSE)</f>
        <v>103</v>
      </c>
      <c r="AO1231">
        <f>VLOOKUP($G1231,county_facts!$A:$BB,37,FALSE)</f>
        <v>673</v>
      </c>
      <c r="AP1231">
        <f>VLOOKUP($G1231,county_facts!$A:$BB,38,FALSE)</f>
        <v>6.2</v>
      </c>
      <c r="AQ1231">
        <f>VLOOKUP($G1231,county_facts!$A:$BB,39,FALSE)</f>
        <v>319</v>
      </c>
      <c r="AR1231">
        <f>VLOOKUP($G1231,county_facts!$A:$BB,40,FALSE)</f>
        <v>313</v>
      </c>
      <c r="AS1231">
        <f>VLOOKUP($G1231,county_facts!$A:$BB,41,FALSE)</f>
        <v>0</v>
      </c>
      <c r="AT1231">
        <f>VLOOKUP($G1231,county_facts!$A:$BB,42,FALSE)</f>
        <v>0</v>
      </c>
      <c r="AU1231">
        <f>VLOOKUP($G1231,county_facts!$A:$BB,43,FALSE)</f>
        <v>0</v>
      </c>
      <c r="AV1231">
        <f>VLOOKUP($G1231,county_facts!$A:$BB,44,FALSE)</f>
        <v>0</v>
      </c>
      <c r="AW1231">
        <f>VLOOKUP($G1231,county_facts!$A:$BB,45,FALSE)</f>
        <v>0</v>
      </c>
      <c r="AX1231">
        <f>VLOOKUP($G1231,county_facts!$A:$BB,46,FALSE)</f>
        <v>0</v>
      </c>
      <c r="AY1231">
        <f>VLOOKUP($G1231,county_facts!$A:$BB,47,FALSE)</f>
        <v>0</v>
      </c>
      <c r="AZ1231">
        <f>VLOOKUP($G1231,county_facts!$A:$BB,48,FALSE)</f>
        <v>0</v>
      </c>
      <c r="BA1231">
        <f>VLOOKUP($G1231,county_facts!$A:$BB,49,FALSE)</f>
        <v>20983</v>
      </c>
      <c r="BB1231">
        <f>VLOOKUP($G1231,county_facts!$A:$BB,50,FALSE)</f>
        <v>6355</v>
      </c>
      <c r="BC1231">
        <f>VLOOKUP($G1231,county_facts!$A:$BB,51,FALSE)</f>
        <v>0</v>
      </c>
      <c r="BD1231">
        <f>VLOOKUP($G1231,county_facts!$A:$BB,52,FALSE)</f>
        <v>0</v>
      </c>
      <c r="BE1231">
        <f>VLOOKUP($G1231,county_facts!$A:$BB,53,FALSE)</f>
        <v>1039.02</v>
      </c>
      <c r="BF1231">
        <f>VLOOKUP($G1231,county_facts!$A:$BB,54,FALSE)</f>
        <v>3.5</v>
      </c>
    </row>
    <row r="1232" spans="1:58" x14ac:dyDescent="0.3">
      <c r="A1232" t="s">
        <v>6</v>
      </c>
      <c r="B1232" t="s">
        <v>519</v>
      </c>
      <c r="C1232">
        <v>60</v>
      </c>
      <c r="D1232" t="s">
        <v>481</v>
      </c>
      <c r="E1232">
        <v>85</v>
      </c>
      <c r="F1232">
        <v>0.70588235300000002</v>
      </c>
      <c r="G1232">
        <v>40057</v>
      </c>
      <c r="H1232">
        <f>VLOOKUP($G1232,county_facts!$A:$BB,4,FALSE)</f>
        <v>2798</v>
      </c>
      <c r="I1232">
        <f>VLOOKUP($G1232,county_facts!$A:$BB,5,FALSE)</f>
        <v>2922</v>
      </c>
      <c r="J1232">
        <f>VLOOKUP($G1232,county_facts!$A:$BB,6,FALSE)</f>
        <v>-4.2</v>
      </c>
      <c r="K1232">
        <f>VLOOKUP($G1232,county_facts!$A:$BB,7,FALSE)</f>
        <v>2922</v>
      </c>
      <c r="L1232">
        <f>VLOOKUP($G1232,county_facts!$A:$BB,8,FALSE)</f>
        <v>7.5</v>
      </c>
      <c r="M1232">
        <f>VLOOKUP($G1232,county_facts!$A:$BB,9,FALSE)</f>
        <v>24.8</v>
      </c>
      <c r="N1232">
        <f>VLOOKUP($G1232,county_facts!$A:$BB,10,FALSE)</f>
        <v>19.399999999999999</v>
      </c>
      <c r="O1232">
        <f>VLOOKUP($G1232,county_facts!$A:$BB,11,FALSE)</f>
        <v>51.8</v>
      </c>
      <c r="P1232">
        <f>VLOOKUP($G1232,county_facts!$A:$BB,12,FALSE)</f>
        <v>84.6</v>
      </c>
      <c r="Q1232">
        <f>VLOOKUP($G1232,county_facts!$A:$BB,13,FALSE)</f>
        <v>8.4</v>
      </c>
      <c r="R1232">
        <f>VLOOKUP($G1232,county_facts!$A:$BB,14,FALSE)</f>
        <v>2.5</v>
      </c>
      <c r="S1232">
        <f>VLOOKUP($G1232,county_facts!$A:$BB,15,FALSE)</f>
        <v>0.5</v>
      </c>
      <c r="T1232">
        <f>VLOOKUP($G1232,county_facts!$A:$BB,16,FALSE)</f>
        <v>0</v>
      </c>
      <c r="U1232">
        <f>VLOOKUP($G1232,county_facts!$A:$BB,17,FALSE)</f>
        <v>4.0999999999999996</v>
      </c>
      <c r="V1232">
        <f>VLOOKUP($G1232,county_facts!$A:$BB,18,FALSE)</f>
        <v>27.4</v>
      </c>
      <c r="W1232">
        <f>VLOOKUP($G1232,county_facts!$A:$BB,19,FALSE)</f>
        <v>60.1</v>
      </c>
      <c r="X1232">
        <f>VLOOKUP($G1232,county_facts!$A:$BB,20,FALSE)</f>
        <v>85.5</v>
      </c>
      <c r="Y1232">
        <f>VLOOKUP($G1232,county_facts!$A:$BB,21,FALSE)</f>
        <v>3.2</v>
      </c>
      <c r="Z1232">
        <f>VLOOKUP($G1232,county_facts!$A:$BB,22,FALSE)</f>
        <v>21</v>
      </c>
      <c r="AA1232">
        <f>VLOOKUP($G1232,county_facts!$A:$BB,23,FALSE)</f>
        <v>75.3</v>
      </c>
      <c r="AB1232">
        <f>VLOOKUP($G1232,county_facts!$A:$BB,24,FALSE)</f>
        <v>17.8</v>
      </c>
      <c r="AC1232">
        <f>VLOOKUP($G1232,county_facts!$A:$BB,25,FALSE)</f>
        <v>219</v>
      </c>
      <c r="AD1232">
        <f>VLOOKUP($G1232,county_facts!$A:$BB,26,FALSE)</f>
        <v>15.7</v>
      </c>
      <c r="AE1232">
        <f>VLOOKUP($G1232,county_facts!$A:$BB,27,FALSE)</f>
        <v>1544</v>
      </c>
      <c r="AF1232">
        <f>VLOOKUP($G1232,county_facts!$A:$BB,28,FALSE)</f>
        <v>65</v>
      </c>
      <c r="AG1232">
        <f>VLOOKUP($G1232,county_facts!$A:$BB,29,FALSE)</f>
        <v>3.4</v>
      </c>
      <c r="AH1232">
        <f>VLOOKUP($G1232,county_facts!$A:$BB,30,FALSE)</f>
        <v>43400</v>
      </c>
      <c r="AI1232">
        <f>VLOOKUP($G1232,county_facts!$A:$BB,31,FALSE)</f>
        <v>1106</v>
      </c>
      <c r="AJ1232">
        <f>VLOOKUP($G1232,county_facts!$A:$BB,32,FALSE)</f>
        <v>2.5</v>
      </c>
      <c r="AK1232">
        <f>VLOOKUP($G1232,county_facts!$A:$BB,33,FALSE)</f>
        <v>18582</v>
      </c>
      <c r="AL1232">
        <f>VLOOKUP($G1232,county_facts!$A:$BB,34,FALSE)</f>
        <v>26688</v>
      </c>
      <c r="AM1232">
        <f>VLOOKUP($G1232,county_facts!$A:$BB,35,FALSE)</f>
        <v>28.8</v>
      </c>
      <c r="AN1232">
        <f>VLOOKUP($G1232,county_facts!$A:$BB,36,FALSE)</f>
        <v>52</v>
      </c>
      <c r="AO1232">
        <f>VLOOKUP($G1232,county_facts!$A:$BB,37,FALSE)</f>
        <v>419</v>
      </c>
      <c r="AP1232">
        <f>VLOOKUP($G1232,county_facts!$A:$BB,38,FALSE)</f>
        <v>-1.4</v>
      </c>
      <c r="AQ1232">
        <f>VLOOKUP($G1232,county_facts!$A:$BB,39,FALSE)</f>
        <v>159</v>
      </c>
      <c r="AR1232">
        <f>VLOOKUP($G1232,county_facts!$A:$BB,40,FALSE)</f>
        <v>259</v>
      </c>
      <c r="AS1232">
        <f>VLOOKUP($G1232,county_facts!$A:$BB,41,FALSE)</f>
        <v>0</v>
      </c>
      <c r="AT1232">
        <f>VLOOKUP($G1232,county_facts!$A:$BB,42,FALSE)</f>
        <v>0</v>
      </c>
      <c r="AU1232">
        <f>VLOOKUP($G1232,county_facts!$A:$BB,43,FALSE)</f>
        <v>0</v>
      </c>
      <c r="AV1232">
        <f>VLOOKUP($G1232,county_facts!$A:$BB,44,FALSE)</f>
        <v>0</v>
      </c>
      <c r="AW1232">
        <f>VLOOKUP($G1232,county_facts!$A:$BB,45,FALSE)</f>
        <v>0</v>
      </c>
      <c r="AX1232">
        <f>VLOOKUP($G1232,county_facts!$A:$BB,46,FALSE)</f>
        <v>0</v>
      </c>
      <c r="AY1232">
        <f>VLOOKUP($G1232,county_facts!$A:$BB,47,FALSE)</f>
        <v>0</v>
      </c>
      <c r="AZ1232">
        <f>VLOOKUP($G1232,county_facts!$A:$BB,48,FALSE)</f>
        <v>0</v>
      </c>
      <c r="BA1232">
        <f>VLOOKUP($G1232,county_facts!$A:$BB,49,FALSE)</f>
        <v>17679</v>
      </c>
      <c r="BB1232">
        <f>VLOOKUP($G1232,county_facts!$A:$BB,50,FALSE)</f>
        <v>6240</v>
      </c>
      <c r="BC1232">
        <f>VLOOKUP($G1232,county_facts!$A:$BB,51,FALSE)</f>
        <v>0</v>
      </c>
      <c r="BD1232">
        <f>VLOOKUP($G1232,county_facts!$A:$BB,52,FALSE)</f>
        <v>0</v>
      </c>
      <c r="BE1232">
        <f>VLOOKUP($G1232,county_facts!$A:$BB,53,FALSE)</f>
        <v>537.19000000000005</v>
      </c>
      <c r="BF1232">
        <f>VLOOKUP($G1232,county_facts!$A:$BB,54,FALSE)</f>
        <v>5.4</v>
      </c>
    </row>
    <row r="1233" spans="1:58" x14ac:dyDescent="0.3">
      <c r="A1233" t="s">
        <v>9</v>
      </c>
      <c r="B1233" t="s">
        <v>519</v>
      </c>
      <c r="C1233">
        <v>25</v>
      </c>
      <c r="D1233" t="s">
        <v>481</v>
      </c>
      <c r="E1233">
        <v>85</v>
      </c>
      <c r="F1233">
        <v>0.29411764699999998</v>
      </c>
      <c r="G1233">
        <v>40057</v>
      </c>
      <c r="H1233">
        <f>VLOOKUP($G1233,county_facts!$A:$BB,4,FALSE)</f>
        <v>2798</v>
      </c>
      <c r="I1233">
        <f>VLOOKUP($G1233,county_facts!$A:$BB,5,FALSE)</f>
        <v>2922</v>
      </c>
      <c r="J1233">
        <f>VLOOKUP($G1233,county_facts!$A:$BB,6,FALSE)</f>
        <v>-4.2</v>
      </c>
      <c r="K1233">
        <f>VLOOKUP($G1233,county_facts!$A:$BB,7,FALSE)</f>
        <v>2922</v>
      </c>
      <c r="L1233">
        <f>VLOOKUP($G1233,county_facts!$A:$BB,8,FALSE)</f>
        <v>7.5</v>
      </c>
      <c r="M1233">
        <f>VLOOKUP($G1233,county_facts!$A:$BB,9,FALSE)</f>
        <v>24.8</v>
      </c>
      <c r="N1233">
        <f>VLOOKUP($G1233,county_facts!$A:$BB,10,FALSE)</f>
        <v>19.399999999999999</v>
      </c>
      <c r="O1233">
        <f>VLOOKUP($G1233,county_facts!$A:$BB,11,FALSE)</f>
        <v>51.8</v>
      </c>
      <c r="P1233">
        <f>VLOOKUP($G1233,county_facts!$A:$BB,12,FALSE)</f>
        <v>84.6</v>
      </c>
      <c r="Q1233">
        <f>VLOOKUP($G1233,county_facts!$A:$BB,13,FALSE)</f>
        <v>8.4</v>
      </c>
      <c r="R1233">
        <f>VLOOKUP($G1233,county_facts!$A:$BB,14,FALSE)</f>
        <v>2.5</v>
      </c>
      <c r="S1233">
        <f>VLOOKUP($G1233,county_facts!$A:$BB,15,FALSE)</f>
        <v>0.5</v>
      </c>
      <c r="T1233">
        <f>VLOOKUP($G1233,county_facts!$A:$BB,16,FALSE)</f>
        <v>0</v>
      </c>
      <c r="U1233">
        <f>VLOOKUP($G1233,county_facts!$A:$BB,17,FALSE)</f>
        <v>4.0999999999999996</v>
      </c>
      <c r="V1233">
        <f>VLOOKUP($G1233,county_facts!$A:$BB,18,FALSE)</f>
        <v>27.4</v>
      </c>
      <c r="W1233">
        <f>VLOOKUP($G1233,county_facts!$A:$BB,19,FALSE)</f>
        <v>60.1</v>
      </c>
      <c r="X1233">
        <f>VLOOKUP($G1233,county_facts!$A:$BB,20,FALSE)</f>
        <v>85.5</v>
      </c>
      <c r="Y1233">
        <f>VLOOKUP($G1233,county_facts!$A:$BB,21,FALSE)</f>
        <v>3.2</v>
      </c>
      <c r="Z1233">
        <f>VLOOKUP($G1233,county_facts!$A:$BB,22,FALSE)</f>
        <v>21</v>
      </c>
      <c r="AA1233">
        <f>VLOOKUP($G1233,county_facts!$A:$BB,23,FALSE)</f>
        <v>75.3</v>
      </c>
      <c r="AB1233">
        <f>VLOOKUP($G1233,county_facts!$A:$BB,24,FALSE)</f>
        <v>17.8</v>
      </c>
      <c r="AC1233">
        <f>VLOOKUP($G1233,county_facts!$A:$BB,25,FALSE)</f>
        <v>219</v>
      </c>
      <c r="AD1233">
        <f>VLOOKUP($G1233,county_facts!$A:$BB,26,FALSE)</f>
        <v>15.7</v>
      </c>
      <c r="AE1233">
        <f>VLOOKUP($G1233,county_facts!$A:$BB,27,FALSE)</f>
        <v>1544</v>
      </c>
      <c r="AF1233">
        <f>VLOOKUP($G1233,county_facts!$A:$BB,28,FALSE)</f>
        <v>65</v>
      </c>
      <c r="AG1233">
        <f>VLOOKUP($G1233,county_facts!$A:$BB,29,FALSE)</f>
        <v>3.4</v>
      </c>
      <c r="AH1233">
        <f>VLOOKUP($G1233,county_facts!$A:$BB,30,FALSE)</f>
        <v>43400</v>
      </c>
      <c r="AI1233">
        <f>VLOOKUP($G1233,county_facts!$A:$BB,31,FALSE)</f>
        <v>1106</v>
      </c>
      <c r="AJ1233">
        <f>VLOOKUP($G1233,county_facts!$A:$BB,32,FALSE)</f>
        <v>2.5</v>
      </c>
      <c r="AK1233">
        <f>VLOOKUP($G1233,county_facts!$A:$BB,33,FALSE)</f>
        <v>18582</v>
      </c>
      <c r="AL1233">
        <f>VLOOKUP($G1233,county_facts!$A:$BB,34,FALSE)</f>
        <v>26688</v>
      </c>
      <c r="AM1233">
        <f>VLOOKUP($G1233,county_facts!$A:$BB,35,FALSE)</f>
        <v>28.8</v>
      </c>
      <c r="AN1233">
        <f>VLOOKUP($G1233,county_facts!$A:$BB,36,FALSE)</f>
        <v>52</v>
      </c>
      <c r="AO1233">
        <f>VLOOKUP($G1233,county_facts!$A:$BB,37,FALSE)</f>
        <v>419</v>
      </c>
      <c r="AP1233">
        <f>VLOOKUP($G1233,county_facts!$A:$BB,38,FALSE)</f>
        <v>-1.4</v>
      </c>
      <c r="AQ1233">
        <f>VLOOKUP($G1233,county_facts!$A:$BB,39,FALSE)</f>
        <v>159</v>
      </c>
      <c r="AR1233">
        <f>VLOOKUP($G1233,county_facts!$A:$BB,40,FALSE)</f>
        <v>259</v>
      </c>
      <c r="AS1233">
        <f>VLOOKUP($G1233,county_facts!$A:$BB,41,FALSE)</f>
        <v>0</v>
      </c>
      <c r="AT1233">
        <f>VLOOKUP($G1233,county_facts!$A:$BB,42,FALSE)</f>
        <v>0</v>
      </c>
      <c r="AU1233">
        <f>VLOOKUP($G1233,county_facts!$A:$BB,43,FALSE)</f>
        <v>0</v>
      </c>
      <c r="AV1233">
        <f>VLOOKUP($G1233,county_facts!$A:$BB,44,FALSE)</f>
        <v>0</v>
      </c>
      <c r="AW1233">
        <f>VLOOKUP($G1233,county_facts!$A:$BB,45,FALSE)</f>
        <v>0</v>
      </c>
      <c r="AX1233">
        <f>VLOOKUP($G1233,county_facts!$A:$BB,46,FALSE)</f>
        <v>0</v>
      </c>
      <c r="AY1233">
        <f>VLOOKUP($G1233,county_facts!$A:$BB,47,FALSE)</f>
        <v>0</v>
      </c>
      <c r="AZ1233">
        <f>VLOOKUP($G1233,county_facts!$A:$BB,48,FALSE)</f>
        <v>0</v>
      </c>
      <c r="BA1233">
        <f>VLOOKUP($G1233,county_facts!$A:$BB,49,FALSE)</f>
        <v>17679</v>
      </c>
      <c r="BB1233">
        <f>VLOOKUP($G1233,county_facts!$A:$BB,50,FALSE)</f>
        <v>6240</v>
      </c>
      <c r="BC1233">
        <f>VLOOKUP($G1233,county_facts!$A:$BB,51,FALSE)</f>
        <v>0</v>
      </c>
      <c r="BD1233">
        <f>VLOOKUP($G1233,county_facts!$A:$BB,52,FALSE)</f>
        <v>0</v>
      </c>
      <c r="BE1233">
        <f>VLOOKUP($G1233,county_facts!$A:$BB,53,FALSE)</f>
        <v>537.19000000000005</v>
      </c>
      <c r="BF1233">
        <f>VLOOKUP($G1233,county_facts!$A:$BB,54,FALSE)</f>
        <v>5.4</v>
      </c>
    </row>
    <row r="1234" spans="1:58" x14ac:dyDescent="0.3">
      <c r="A1234" t="s">
        <v>6</v>
      </c>
      <c r="B1234" t="s">
        <v>520</v>
      </c>
      <c r="C1234">
        <v>129</v>
      </c>
      <c r="D1234" t="s">
        <v>481</v>
      </c>
      <c r="E1234">
        <v>201</v>
      </c>
      <c r="F1234">
        <v>0.64179104499999995</v>
      </c>
      <c r="G1234">
        <v>40055</v>
      </c>
      <c r="H1234">
        <f>VLOOKUP($G1234,county_facts!$A:$BB,4,FALSE)</f>
        <v>6151</v>
      </c>
      <c r="I1234">
        <f>VLOOKUP($G1234,county_facts!$A:$BB,5,FALSE)</f>
        <v>6239</v>
      </c>
      <c r="J1234">
        <f>VLOOKUP($G1234,county_facts!$A:$BB,6,FALSE)</f>
        <v>-1.4</v>
      </c>
      <c r="K1234">
        <f>VLOOKUP($G1234,county_facts!$A:$BB,7,FALSE)</f>
        <v>6239</v>
      </c>
      <c r="L1234">
        <f>VLOOKUP($G1234,county_facts!$A:$BB,8,FALSE)</f>
        <v>5.2</v>
      </c>
      <c r="M1234">
        <f>VLOOKUP($G1234,county_facts!$A:$BB,9,FALSE)</f>
        <v>19.899999999999999</v>
      </c>
      <c r="N1234">
        <f>VLOOKUP($G1234,county_facts!$A:$BB,10,FALSE)</f>
        <v>18.2</v>
      </c>
      <c r="O1234">
        <f>VLOOKUP($G1234,county_facts!$A:$BB,11,FALSE)</f>
        <v>42.6</v>
      </c>
      <c r="P1234">
        <f>VLOOKUP($G1234,county_facts!$A:$BB,12,FALSE)</f>
        <v>84.7</v>
      </c>
      <c r="Q1234">
        <f>VLOOKUP($G1234,county_facts!$A:$BB,13,FALSE)</f>
        <v>7.7</v>
      </c>
      <c r="R1234">
        <f>VLOOKUP($G1234,county_facts!$A:$BB,14,FALSE)</f>
        <v>3.5</v>
      </c>
      <c r="S1234">
        <f>VLOOKUP($G1234,county_facts!$A:$BB,15,FALSE)</f>
        <v>0.3</v>
      </c>
      <c r="T1234">
        <f>VLOOKUP($G1234,county_facts!$A:$BB,16,FALSE)</f>
        <v>0.1</v>
      </c>
      <c r="U1234">
        <f>VLOOKUP($G1234,county_facts!$A:$BB,17,FALSE)</f>
        <v>3.7</v>
      </c>
      <c r="V1234">
        <f>VLOOKUP($G1234,county_facts!$A:$BB,18,FALSE)</f>
        <v>11.3</v>
      </c>
      <c r="W1234">
        <f>VLOOKUP($G1234,county_facts!$A:$BB,19,FALSE)</f>
        <v>75.599999999999994</v>
      </c>
      <c r="X1234">
        <f>VLOOKUP($G1234,county_facts!$A:$BB,20,FALSE)</f>
        <v>81.3</v>
      </c>
      <c r="Y1234">
        <f>VLOOKUP($G1234,county_facts!$A:$BB,21,FALSE)</f>
        <v>1</v>
      </c>
      <c r="Z1234">
        <f>VLOOKUP($G1234,county_facts!$A:$BB,22,FALSE)</f>
        <v>7.4</v>
      </c>
      <c r="AA1234">
        <f>VLOOKUP($G1234,county_facts!$A:$BB,23,FALSE)</f>
        <v>79.599999999999994</v>
      </c>
      <c r="AB1234">
        <f>VLOOKUP($G1234,county_facts!$A:$BB,24,FALSE)</f>
        <v>14.4</v>
      </c>
      <c r="AC1234">
        <f>VLOOKUP($G1234,county_facts!$A:$BB,25,FALSE)</f>
        <v>538</v>
      </c>
      <c r="AD1234">
        <f>VLOOKUP($G1234,county_facts!$A:$BB,26,FALSE)</f>
        <v>22.1</v>
      </c>
      <c r="AE1234">
        <f>VLOOKUP($G1234,county_facts!$A:$BB,27,FALSE)</f>
        <v>2734</v>
      </c>
      <c r="AF1234">
        <f>VLOOKUP($G1234,county_facts!$A:$BB,28,FALSE)</f>
        <v>67</v>
      </c>
      <c r="AG1234">
        <f>VLOOKUP($G1234,county_facts!$A:$BB,29,FALSE)</f>
        <v>4.2</v>
      </c>
      <c r="AH1234">
        <f>VLOOKUP($G1234,county_facts!$A:$BB,30,FALSE)</f>
        <v>63000</v>
      </c>
      <c r="AI1234">
        <f>VLOOKUP($G1234,county_facts!$A:$BB,31,FALSE)</f>
        <v>2246</v>
      </c>
      <c r="AJ1234">
        <f>VLOOKUP($G1234,county_facts!$A:$BB,32,FALSE)</f>
        <v>2.2400000000000002</v>
      </c>
      <c r="AK1234">
        <f>VLOOKUP($G1234,county_facts!$A:$BB,33,FALSE)</f>
        <v>17969</v>
      </c>
      <c r="AL1234">
        <f>VLOOKUP($G1234,county_facts!$A:$BB,34,FALSE)</f>
        <v>39900</v>
      </c>
      <c r="AM1234">
        <f>VLOOKUP($G1234,county_facts!$A:$BB,35,FALSE)</f>
        <v>9.9</v>
      </c>
      <c r="AN1234">
        <f>VLOOKUP($G1234,county_facts!$A:$BB,36,FALSE)</f>
        <v>94</v>
      </c>
      <c r="AO1234">
        <f>VLOOKUP($G1234,county_facts!$A:$BB,37,FALSE)</f>
        <v>703</v>
      </c>
      <c r="AP1234">
        <f>VLOOKUP($G1234,county_facts!$A:$BB,38,FALSE)</f>
        <v>-15.9</v>
      </c>
      <c r="AQ1234">
        <f>VLOOKUP($G1234,county_facts!$A:$BB,39,FALSE)</f>
        <v>313</v>
      </c>
      <c r="AR1234">
        <f>VLOOKUP($G1234,county_facts!$A:$BB,40,FALSE)</f>
        <v>469</v>
      </c>
      <c r="AS1234">
        <f>VLOOKUP($G1234,county_facts!$A:$BB,41,FALSE)</f>
        <v>0</v>
      </c>
      <c r="AT1234">
        <f>VLOOKUP($G1234,county_facts!$A:$BB,42,FALSE)</f>
        <v>0</v>
      </c>
      <c r="AU1234">
        <f>VLOOKUP($G1234,county_facts!$A:$BB,43,FALSE)</f>
        <v>0</v>
      </c>
      <c r="AV1234">
        <f>VLOOKUP($G1234,county_facts!$A:$BB,44,FALSE)</f>
        <v>0</v>
      </c>
      <c r="AW1234">
        <f>VLOOKUP($G1234,county_facts!$A:$BB,45,FALSE)</f>
        <v>0</v>
      </c>
      <c r="AX1234">
        <f>VLOOKUP($G1234,county_facts!$A:$BB,46,FALSE)</f>
        <v>0</v>
      </c>
      <c r="AY1234">
        <f>VLOOKUP($G1234,county_facts!$A:$BB,47,FALSE)</f>
        <v>0</v>
      </c>
      <c r="AZ1234">
        <f>VLOOKUP($G1234,county_facts!$A:$BB,48,FALSE)</f>
        <v>4033</v>
      </c>
      <c r="BA1234">
        <f>VLOOKUP($G1234,county_facts!$A:$BB,49,FALSE)</f>
        <v>28053</v>
      </c>
      <c r="BB1234">
        <f>VLOOKUP($G1234,county_facts!$A:$BB,50,FALSE)</f>
        <v>4834</v>
      </c>
      <c r="BC1234">
        <f>VLOOKUP($G1234,county_facts!$A:$BB,51,FALSE)</f>
        <v>1675</v>
      </c>
      <c r="BD1234">
        <f>VLOOKUP($G1234,county_facts!$A:$BB,52,FALSE)</f>
        <v>1</v>
      </c>
      <c r="BE1234">
        <f>VLOOKUP($G1234,county_facts!$A:$BB,53,FALSE)</f>
        <v>639.32000000000005</v>
      </c>
      <c r="BF1234">
        <f>VLOOKUP($G1234,county_facts!$A:$BB,54,FALSE)</f>
        <v>9.8000000000000007</v>
      </c>
    </row>
    <row r="1235" spans="1:58" x14ac:dyDescent="0.3">
      <c r="A1235" t="s">
        <v>9</v>
      </c>
      <c r="B1235" t="s">
        <v>520</v>
      </c>
      <c r="C1235">
        <v>72</v>
      </c>
      <c r="D1235" t="s">
        <v>481</v>
      </c>
      <c r="E1235">
        <v>201</v>
      </c>
      <c r="F1235">
        <v>0.358208955</v>
      </c>
      <c r="G1235">
        <v>40055</v>
      </c>
      <c r="H1235">
        <f>VLOOKUP($G1235,county_facts!$A:$BB,4,FALSE)</f>
        <v>6151</v>
      </c>
      <c r="I1235">
        <f>VLOOKUP($G1235,county_facts!$A:$BB,5,FALSE)</f>
        <v>6239</v>
      </c>
      <c r="J1235">
        <f>VLOOKUP($G1235,county_facts!$A:$BB,6,FALSE)</f>
        <v>-1.4</v>
      </c>
      <c r="K1235">
        <f>VLOOKUP($G1235,county_facts!$A:$BB,7,FALSE)</f>
        <v>6239</v>
      </c>
      <c r="L1235">
        <f>VLOOKUP($G1235,county_facts!$A:$BB,8,FALSE)</f>
        <v>5.2</v>
      </c>
      <c r="M1235">
        <f>VLOOKUP($G1235,county_facts!$A:$BB,9,FALSE)</f>
        <v>19.899999999999999</v>
      </c>
      <c r="N1235">
        <f>VLOOKUP($G1235,county_facts!$A:$BB,10,FALSE)</f>
        <v>18.2</v>
      </c>
      <c r="O1235">
        <f>VLOOKUP($G1235,county_facts!$A:$BB,11,FALSE)</f>
        <v>42.6</v>
      </c>
      <c r="P1235">
        <f>VLOOKUP($G1235,county_facts!$A:$BB,12,FALSE)</f>
        <v>84.7</v>
      </c>
      <c r="Q1235">
        <f>VLOOKUP($G1235,county_facts!$A:$BB,13,FALSE)</f>
        <v>7.7</v>
      </c>
      <c r="R1235">
        <f>VLOOKUP($G1235,county_facts!$A:$BB,14,FALSE)</f>
        <v>3.5</v>
      </c>
      <c r="S1235">
        <f>VLOOKUP($G1235,county_facts!$A:$BB,15,FALSE)</f>
        <v>0.3</v>
      </c>
      <c r="T1235">
        <f>VLOOKUP($G1235,county_facts!$A:$BB,16,FALSE)</f>
        <v>0.1</v>
      </c>
      <c r="U1235">
        <f>VLOOKUP($G1235,county_facts!$A:$BB,17,FALSE)</f>
        <v>3.7</v>
      </c>
      <c r="V1235">
        <f>VLOOKUP($G1235,county_facts!$A:$BB,18,FALSE)</f>
        <v>11.3</v>
      </c>
      <c r="W1235">
        <f>VLOOKUP($G1235,county_facts!$A:$BB,19,FALSE)</f>
        <v>75.599999999999994</v>
      </c>
      <c r="X1235">
        <f>VLOOKUP($G1235,county_facts!$A:$BB,20,FALSE)</f>
        <v>81.3</v>
      </c>
      <c r="Y1235">
        <f>VLOOKUP($G1235,county_facts!$A:$BB,21,FALSE)</f>
        <v>1</v>
      </c>
      <c r="Z1235">
        <f>VLOOKUP($G1235,county_facts!$A:$BB,22,FALSE)</f>
        <v>7.4</v>
      </c>
      <c r="AA1235">
        <f>VLOOKUP($G1235,county_facts!$A:$BB,23,FALSE)</f>
        <v>79.599999999999994</v>
      </c>
      <c r="AB1235">
        <f>VLOOKUP($G1235,county_facts!$A:$BB,24,FALSE)</f>
        <v>14.4</v>
      </c>
      <c r="AC1235">
        <f>VLOOKUP($G1235,county_facts!$A:$BB,25,FALSE)</f>
        <v>538</v>
      </c>
      <c r="AD1235">
        <f>VLOOKUP($G1235,county_facts!$A:$BB,26,FALSE)</f>
        <v>22.1</v>
      </c>
      <c r="AE1235">
        <f>VLOOKUP($G1235,county_facts!$A:$BB,27,FALSE)</f>
        <v>2734</v>
      </c>
      <c r="AF1235">
        <f>VLOOKUP($G1235,county_facts!$A:$BB,28,FALSE)</f>
        <v>67</v>
      </c>
      <c r="AG1235">
        <f>VLOOKUP($G1235,county_facts!$A:$BB,29,FALSE)</f>
        <v>4.2</v>
      </c>
      <c r="AH1235">
        <f>VLOOKUP($G1235,county_facts!$A:$BB,30,FALSE)</f>
        <v>63000</v>
      </c>
      <c r="AI1235">
        <f>VLOOKUP($G1235,county_facts!$A:$BB,31,FALSE)</f>
        <v>2246</v>
      </c>
      <c r="AJ1235">
        <f>VLOOKUP($G1235,county_facts!$A:$BB,32,FALSE)</f>
        <v>2.2400000000000002</v>
      </c>
      <c r="AK1235">
        <f>VLOOKUP($G1235,county_facts!$A:$BB,33,FALSE)</f>
        <v>17969</v>
      </c>
      <c r="AL1235">
        <f>VLOOKUP($G1235,county_facts!$A:$BB,34,FALSE)</f>
        <v>39900</v>
      </c>
      <c r="AM1235">
        <f>VLOOKUP($G1235,county_facts!$A:$BB,35,FALSE)</f>
        <v>9.9</v>
      </c>
      <c r="AN1235">
        <f>VLOOKUP($G1235,county_facts!$A:$BB,36,FALSE)</f>
        <v>94</v>
      </c>
      <c r="AO1235">
        <f>VLOOKUP($G1235,county_facts!$A:$BB,37,FALSE)</f>
        <v>703</v>
      </c>
      <c r="AP1235">
        <f>VLOOKUP($G1235,county_facts!$A:$BB,38,FALSE)</f>
        <v>-15.9</v>
      </c>
      <c r="AQ1235">
        <f>VLOOKUP($G1235,county_facts!$A:$BB,39,FALSE)</f>
        <v>313</v>
      </c>
      <c r="AR1235">
        <f>VLOOKUP($G1235,county_facts!$A:$BB,40,FALSE)</f>
        <v>469</v>
      </c>
      <c r="AS1235">
        <f>VLOOKUP($G1235,county_facts!$A:$BB,41,FALSE)</f>
        <v>0</v>
      </c>
      <c r="AT1235">
        <f>VLOOKUP($G1235,county_facts!$A:$BB,42,FALSE)</f>
        <v>0</v>
      </c>
      <c r="AU1235">
        <f>VLOOKUP($G1235,county_facts!$A:$BB,43,FALSE)</f>
        <v>0</v>
      </c>
      <c r="AV1235">
        <f>VLOOKUP($G1235,county_facts!$A:$BB,44,FALSE)</f>
        <v>0</v>
      </c>
      <c r="AW1235">
        <f>VLOOKUP($G1235,county_facts!$A:$BB,45,FALSE)</f>
        <v>0</v>
      </c>
      <c r="AX1235">
        <f>VLOOKUP($G1235,county_facts!$A:$BB,46,FALSE)</f>
        <v>0</v>
      </c>
      <c r="AY1235">
        <f>VLOOKUP($G1235,county_facts!$A:$BB,47,FALSE)</f>
        <v>0</v>
      </c>
      <c r="AZ1235">
        <f>VLOOKUP($G1235,county_facts!$A:$BB,48,FALSE)</f>
        <v>4033</v>
      </c>
      <c r="BA1235">
        <f>VLOOKUP($G1235,county_facts!$A:$BB,49,FALSE)</f>
        <v>28053</v>
      </c>
      <c r="BB1235">
        <f>VLOOKUP($G1235,county_facts!$A:$BB,50,FALSE)</f>
        <v>4834</v>
      </c>
      <c r="BC1235">
        <f>VLOOKUP($G1235,county_facts!$A:$BB,51,FALSE)</f>
        <v>1675</v>
      </c>
      <c r="BD1235">
        <f>VLOOKUP($G1235,county_facts!$A:$BB,52,FALSE)</f>
        <v>1</v>
      </c>
      <c r="BE1235">
        <f>VLOOKUP($G1235,county_facts!$A:$BB,53,FALSE)</f>
        <v>639.32000000000005</v>
      </c>
      <c r="BF1235">
        <f>VLOOKUP($G1235,county_facts!$A:$BB,54,FALSE)</f>
        <v>9.8000000000000007</v>
      </c>
    </row>
    <row r="1236" spans="1:58" x14ac:dyDescent="0.3">
      <c r="A1236" t="s">
        <v>6</v>
      </c>
      <c r="B1236" t="s">
        <v>109</v>
      </c>
      <c r="C1236">
        <v>98</v>
      </c>
      <c r="D1236" t="s">
        <v>481</v>
      </c>
      <c r="E1236">
        <v>135</v>
      </c>
      <c r="F1236">
        <v>0.72592592600000005</v>
      </c>
      <c r="G1236">
        <v>40053</v>
      </c>
      <c r="H1236">
        <f>VLOOKUP($G1236,county_facts!$A:$BB,4,FALSE)</f>
        <v>4501</v>
      </c>
      <c r="I1236">
        <f>VLOOKUP($G1236,county_facts!$A:$BB,5,FALSE)</f>
        <v>4527</v>
      </c>
      <c r="J1236">
        <f>VLOOKUP($G1236,county_facts!$A:$BB,6,FALSE)</f>
        <v>-0.6</v>
      </c>
      <c r="K1236">
        <f>VLOOKUP($G1236,county_facts!$A:$BB,7,FALSE)</f>
        <v>4527</v>
      </c>
      <c r="L1236">
        <f>VLOOKUP($G1236,county_facts!$A:$BB,8,FALSE)</f>
        <v>6.1</v>
      </c>
      <c r="M1236">
        <f>VLOOKUP($G1236,county_facts!$A:$BB,9,FALSE)</f>
        <v>23.8</v>
      </c>
      <c r="N1236">
        <f>VLOOKUP($G1236,county_facts!$A:$BB,10,FALSE)</f>
        <v>20.6</v>
      </c>
      <c r="O1236">
        <f>VLOOKUP($G1236,county_facts!$A:$BB,11,FALSE)</f>
        <v>50.9</v>
      </c>
      <c r="P1236">
        <f>VLOOKUP($G1236,county_facts!$A:$BB,12,FALSE)</f>
        <v>93.3</v>
      </c>
      <c r="Q1236">
        <f>VLOOKUP($G1236,county_facts!$A:$BB,13,FALSE)</f>
        <v>1.2</v>
      </c>
      <c r="R1236">
        <f>VLOOKUP($G1236,county_facts!$A:$BB,14,FALSE)</f>
        <v>2.5</v>
      </c>
      <c r="S1236">
        <f>VLOOKUP($G1236,county_facts!$A:$BB,15,FALSE)</f>
        <v>0.2</v>
      </c>
      <c r="T1236">
        <f>VLOOKUP($G1236,county_facts!$A:$BB,16,FALSE)</f>
        <v>0</v>
      </c>
      <c r="U1236">
        <f>VLOOKUP($G1236,county_facts!$A:$BB,17,FALSE)</f>
        <v>2.8</v>
      </c>
      <c r="V1236">
        <f>VLOOKUP($G1236,county_facts!$A:$BB,18,FALSE)</f>
        <v>4.3</v>
      </c>
      <c r="W1236">
        <f>VLOOKUP($G1236,county_facts!$A:$BB,19,FALSE)</f>
        <v>89.7</v>
      </c>
      <c r="X1236">
        <f>VLOOKUP($G1236,county_facts!$A:$BB,20,FALSE)</f>
        <v>87.4</v>
      </c>
      <c r="Y1236">
        <f>VLOOKUP($G1236,county_facts!$A:$BB,21,FALSE)</f>
        <v>0.9</v>
      </c>
      <c r="Z1236">
        <f>VLOOKUP($G1236,county_facts!$A:$BB,22,FALSE)</f>
        <v>2.4</v>
      </c>
      <c r="AA1236">
        <f>VLOOKUP($G1236,county_facts!$A:$BB,23,FALSE)</f>
        <v>90.1</v>
      </c>
      <c r="AB1236">
        <f>VLOOKUP($G1236,county_facts!$A:$BB,24,FALSE)</f>
        <v>22.1</v>
      </c>
      <c r="AC1236">
        <f>VLOOKUP($G1236,county_facts!$A:$BB,25,FALSE)</f>
        <v>365</v>
      </c>
      <c r="AD1236">
        <f>VLOOKUP($G1236,county_facts!$A:$BB,26,FALSE)</f>
        <v>20</v>
      </c>
      <c r="AE1236">
        <f>VLOOKUP($G1236,county_facts!$A:$BB,27,FALSE)</f>
        <v>2480</v>
      </c>
      <c r="AF1236">
        <f>VLOOKUP($G1236,county_facts!$A:$BB,28,FALSE)</f>
        <v>75.8</v>
      </c>
      <c r="AG1236">
        <f>VLOOKUP($G1236,county_facts!$A:$BB,29,FALSE)</f>
        <v>1.8</v>
      </c>
      <c r="AH1236">
        <f>VLOOKUP($G1236,county_facts!$A:$BB,30,FALSE)</f>
        <v>62800</v>
      </c>
      <c r="AI1236">
        <f>VLOOKUP($G1236,county_facts!$A:$BB,31,FALSE)</f>
        <v>1951</v>
      </c>
      <c r="AJ1236">
        <f>VLOOKUP($G1236,county_facts!$A:$BB,32,FALSE)</f>
        <v>2.27</v>
      </c>
      <c r="AK1236">
        <f>VLOOKUP($G1236,county_facts!$A:$BB,33,FALSE)</f>
        <v>27469</v>
      </c>
      <c r="AL1236">
        <f>VLOOKUP($G1236,county_facts!$A:$BB,34,FALSE)</f>
        <v>46625</v>
      </c>
      <c r="AM1236">
        <f>VLOOKUP($G1236,county_facts!$A:$BB,35,FALSE)</f>
        <v>8.8000000000000007</v>
      </c>
      <c r="AN1236">
        <f>VLOOKUP($G1236,county_facts!$A:$BB,36,FALSE)</f>
        <v>123</v>
      </c>
      <c r="AO1236">
        <f>VLOOKUP($G1236,county_facts!$A:$BB,37,FALSE)</f>
        <v>1108</v>
      </c>
      <c r="AP1236">
        <f>VLOOKUP($G1236,county_facts!$A:$BB,38,FALSE)</f>
        <v>21.2</v>
      </c>
      <c r="AQ1236">
        <f>VLOOKUP($G1236,county_facts!$A:$BB,39,FALSE)</f>
        <v>332</v>
      </c>
      <c r="AR1236">
        <f>VLOOKUP($G1236,county_facts!$A:$BB,40,FALSE)</f>
        <v>324</v>
      </c>
      <c r="AS1236">
        <f>VLOOKUP($G1236,county_facts!$A:$BB,41,FALSE)</f>
        <v>0</v>
      </c>
      <c r="AT1236">
        <f>VLOOKUP($G1236,county_facts!$A:$BB,42,FALSE)</f>
        <v>0</v>
      </c>
      <c r="AU1236">
        <f>VLOOKUP($G1236,county_facts!$A:$BB,43,FALSE)</f>
        <v>0</v>
      </c>
      <c r="AV1236">
        <f>VLOOKUP($G1236,county_facts!$A:$BB,44,FALSE)</f>
        <v>0</v>
      </c>
      <c r="AW1236">
        <f>VLOOKUP($G1236,county_facts!$A:$BB,45,FALSE)</f>
        <v>0</v>
      </c>
      <c r="AX1236">
        <f>VLOOKUP($G1236,county_facts!$A:$BB,46,FALSE)</f>
        <v>0</v>
      </c>
      <c r="AY1236">
        <f>VLOOKUP($G1236,county_facts!$A:$BB,47,FALSE)</f>
        <v>0</v>
      </c>
      <c r="AZ1236">
        <f>VLOOKUP($G1236,county_facts!$A:$BB,48,FALSE)</f>
        <v>29599</v>
      </c>
      <c r="BA1236">
        <f>VLOOKUP($G1236,county_facts!$A:$BB,49,FALSE)</f>
        <v>54664</v>
      </c>
      <c r="BB1236">
        <f>VLOOKUP($G1236,county_facts!$A:$BB,50,FALSE)</f>
        <v>12196</v>
      </c>
      <c r="BC1236">
        <f>VLOOKUP($G1236,county_facts!$A:$BB,51,FALSE)</f>
        <v>608</v>
      </c>
      <c r="BD1236">
        <f>VLOOKUP($G1236,county_facts!$A:$BB,52,FALSE)</f>
        <v>6</v>
      </c>
      <c r="BE1236">
        <f>VLOOKUP($G1236,county_facts!$A:$BB,53,FALSE)</f>
        <v>1000.87</v>
      </c>
      <c r="BF1236">
        <f>VLOOKUP($G1236,county_facts!$A:$BB,54,FALSE)</f>
        <v>4.5</v>
      </c>
    </row>
    <row r="1237" spans="1:58" x14ac:dyDescent="0.3">
      <c r="A1237" t="s">
        <v>9</v>
      </c>
      <c r="B1237" t="s">
        <v>109</v>
      </c>
      <c r="C1237">
        <v>37</v>
      </c>
      <c r="D1237" t="s">
        <v>481</v>
      </c>
      <c r="E1237">
        <v>135</v>
      </c>
      <c r="F1237">
        <v>0.274074074</v>
      </c>
      <c r="G1237">
        <v>40053</v>
      </c>
      <c r="H1237">
        <f>VLOOKUP($G1237,county_facts!$A:$BB,4,FALSE)</f>
        <v>4501</v>
      </c>
      <c r="I1237">
        <f>VLOOKUP($G1237,county_facts!$A:$BB,5,FALSE)</f>
        <v>4527</v>
      </c>
      <c r="J1237">
        <f>VLOOKUP($G1237,county_facts!$A:$BB,6,FALSE)</f>
        <v>-0.6</v>
      </c>
      <c r="K1237">
        <f>VLOOKUP($G1237,county_facts!$A:$BB,7,FALSE)</f>
        <v>4527</v>
      </c>
      <c r="L1237">
        <f>VLOOKUP($G1237,county_facts!$A:$BB,8,FALSE)</f>
        <v>6.1</v>
      </c>
      <c r="M1237">
        <f>VLOOKUP($G1237,county_facts!$A:$BB,9,FALSE)</f>
        <v>23.8</v>
      </c>
      <c r="N1237">
        <f>VLOOKUP($G1237,county_facts!$A:$BB,10,FALSE)</f>
        <v>20.6</v>
      </c>
      <c r="O1237">
        <f>VLOOKUP($G1237,county_facts!$A:$BB,11,FALSE)</f>
        <v>50.9</v>
      </c>
      <c r="P1237">
        <f>VLOOKUP($G1237,county_facts!$A:$BB,12,FALSE)</f>
        <v>93.3</v>
      </c>
      <c r="Q1237">
        <f>VLOOKUP($G1237,county_facts!$A:$BB,13,FALSE)</f>
        <v>1.2</v>
      </c>
      <c r="R1237">
        <f>VLOOKUP($G1237,county_facts!$A:$BB,14,FALSE)</f>
        <v>2.5</v>
      </c>
      <c r="S1237">
        <f>VLOOKUP($G1237,county_facts!$A:$BB,15,FALSE)</f>
        <v>0.2</v>
      </c>
      <c r="T1237">
        <f>VLOOKUP($G1237,county_facts!$A:$BB,16,FALSE)</f>
        <v>0</v>
      </c>
      <c r="U1237">
        <f>VLOOKUP($G1237,county_facts!$A:$BB,17,FALSE)</f>
        <v>2.8</v>
      </c>
      <c r="V1237">
        <f>VLOOKUP($G1237,county_facts!$A:$BB,18,FALSE)</f>
        <v>4.3</v>
      </c>
      <c r="W1237">
        <f>VLOOKUP($G1237,county_facts!$A:$BB,19,FALSE)</f>
        <v>89.7</v>
      </c>
      <c r="X1237">
        <f>VLOOKUP($G1237,county_facts!$A:$BB,20,FALSE)</f>
        <v>87.4</v>
      </c>
      <c r="Y1237">
        <f>VLOOKUP($G1237,county_facts!$A:$BB,21,FALSE)</f>
        <v>0.9</v>
      </c>
      <c r="Z1237">
        <f>VLOOKUP($G1237,county_facts!$A:$BB,22,FALSE)</f>
        <v>2.4</v>
      </c>
      <c r="AA1237">
        <f>VLOOKUP($G1237,county_facts!$A:$BB,23,FALSE)</f>
        <v>90.1</v>
      </c>
      <c r="AB1237">
        <f>VLOOKUP($G1237,county_facts!$A:$BB,24,FALSE)</f>
        <v>22.1</v>
      </c>
      <c r="AC1237">
        <f>VLOOKUP($G1237,county_facts!$A:$BB,25,FALSE)</f>
        <v>365</v>
      </c>
      <c r="AD1237">
        <f>VLOOKUP($G1237,county_facts!$A:$BB,26,FALSE)</f>
        <v>20</v>
      </c>
      <c r="AE1237">
        <f>VLOOKUP($G1237,county_facts!$A:$BB,27,FALSE)</f>
        <v>2480</v>
      </c>
      <c r="AF1237">
        <f>VLOOKUP($G1237,county_facts!$A:$BB,28,FALSE)</f>
        <v>75.8</v>
      </c>
      <c r="AG1237">
        <f>VLOOKUP($G1237,county_facts!$A:$BB,29,FALSE)</f>
        <v>1.8</v>
      </c>
      <c r="AH1237">
        <f>VLOOKUP($G1237,county_facts!$A:$BB,30,FALSE)</f>
        <v>62800</v>
      </c>
      <c r="AI1237">
        <f>VLOOKUP($G1237,county_facts!$A:$BB,31,FALSE)</f>
        <v>1951</v>
      </c>
      <c r="AJ1237">
        <f>VLOOKUP($G1237,county_facts!$A:$BB,32,FALSE)</f>
        <v>2.27</v>
      </c>
      <c r="AK1237">
        <f>VLOOKUP($G1237,county_facts!$A:$BB,33,FALSE)</f>
        <v>27469</v>
      </c>
      <c r="AL1237">
        <f>VLOOKUP($G1237,county_facts!$A:$BB,34,FALSE)</f>
        <v>46625</v>
      </c>
      <c r="AM1237">
        <f>VLOOKUP($G1237,county_facts!$A:$BB,35,FALSE)</f>
        <v>8.8000000000000007</v>
      </c>
      <c r="AN1237">
        <f>VLOOKUP($G1237,county_facts!$A:$BB,36,FALSE)</f>
        <v>123</v>
      </c>
      <c r="AO1237">
        <f>VLOOKUP($G1237,county_facts!$A:$BB,37,FALSE)</f>
        <v>1108</v>
      </c>
      <c r="AP1237">
        <f>VLOOKUP($G1237,county_facts!$A:$BB,38,FALSE)</f>
        <v>21.2</v>
      </c>
      <c r="AQ1237">
        <f>VLOOKUP($G1237,county_facts!$A:$BB,39,FALSE)</f>
        <v>332</v>
      </c>
      <c r="AR1237">
        <f>VLOOKUP($G1237,county_facts!$A:$BB,40,FALSE)</f>
        <v>324</v>
      </c>
      <c r="AS1237">
        <f>VLOOKUP($G1237,county_facts!$A:$BB,41,FALSE)</f>
        <v>0</v>
      </c>
      <c r="AT1237">
        <f>VLOOKUP($G1237,county_facts!$A:$BB,42,FALSE)</f>
        <v>0</v>
      </c>
      <c r="AU1237">
        <f>VLOOKUP($G1237,county_facts!$A:$BB,43,FALSE)</f>
        <v>0</v>
      </c>
      <c r="AV1237">
        <f>VLOOKUP($G1237,county_facts!$A:$BB,44,FALSE)</f>
        <v>0</v>
      </c>
      <c r="AW1237">
        <f>VLOOKUP($G1237,county_facts!$A:$BB,45,FALSE)</f>
        <v>0</v>
      </c>
      <c r="AX1237">
        <f>VLOOKUP($G1237,county_facts!$A:$BB,46,FALSE)</f>
        <v>0</v>
      </c>
      <c r="AY1237">
        <f>VLOOKUP($G1237,county_facts!$A:$BB,47,FALSE)</f>
        <v>0</v>
      </c>
      <c r="AZ1237">
        <f>VLOOKUP($G1237,county_facts!$A:$BB,48,FALSE)</f>
        <v>29599</v>
      </c>
      <c r="BA1237">
        <f>VLOOKUP($G1237,county_facts!$A:$BB,49,FALSE)</f>
        <v>54664</v>
      </c>
      <c r="BB1237">
        <f>VLOOKUP($G1237,county_facts!$A:$BB,50,FALSE)</f>
        <v>12196</v>
      </c>
      <c r="BC1237">
        <f>VLOOKUP($G1237,county_facts!$A:$BB,51,FALSE)</f>
        <v>608</v>
      </c>
      <c r="BD1237">
        <f>VLOOKUP($G1237,county_facts!$A:$BB,52,FALSE)</f>
        <v>6</v>
      </c>
      <c r="BE1237">
        <f>VLOOKUP($G1237,county_facts!$A:$BB,53,FALSE)</f>
        <v>1000.87</v>
      </c>
      <c r="BF1237">
        <f>VLOOKUP($G1237,county_facts!$A:$BB,54,FALSE)</f>
        <v>4.5</v>
      </c>
    </row>
    <row r="1238" spans="1:58" x14ac:dyDescent="0.3">
      <c r="A1238" t="s">
        <v>6</v>
      </c>
      <c r="B1238" t="s">
        <v>521</v>
      </c>
      <c r="C1238">
        <v>1229</v>
      </c>
      <c r="D1238" t="s">
        <v>481</v>
      </c>
      <c r="E1238">
        <v>1854</v>
      </c>
      <c r="F1238">
        <v>0.66289104600000004</v>
      </c>
      <c r="G1238">
        <v>40051</v>
      </c>
      <c r="H1238">
        <f>VLOOKUP($G1238,county_facts!$A:$BB,4,FALSE)</f>
        <v>53854</v>
      </c>
      <c r="I1238">
        <f>VLOOKUP($G1238,county_facts!$A:$BB,5,FALSE)</f>
        <v>52431</v>
      </c>
      <c r="J1238">
        <f>VLOOKUP($G1238,county_facts!$A:$BB,6,FALSE)</f>
        <v>2.7</v>
      </c>
      <c r="K1238">
        <f>VLOOKUP($G1238,county_facts!$A:$BB,7,FALSE)</f>
        <v>52431</v>
      </c>
      <c r="L1238">
        <f>VLOOKUP($G1238,county_facts!$A:$BB,8,FALSE)</f>
        <v>6</v>
      </c>
      <c r="M1238">
        <f>VLOOKUP($G1238,county_facts!$A:$BB,9,FALSE)</f>
        <v>24.4</v>
      </c>
      <c r="N1238">
        <f>VLOOKUP($G1238,county_facts!$A:$BB,10,FALSE)</f>
        <v>14.9</v>
      </c>
      <c r="O1238">
        <f>VLOOKUP($G1238,county_facts!$A:$BB,11,FALSE)</f>
        <v>50.3</v>
      </c>
      <c r="P1238">
        <f>VLOOKUP($G1238,county_facts!$A:$BB,12,FALSE)</f>
        <v>86.3</v>
      </c>
      <c r="Q1238">
        <f>VLOOKUP($G1238,county_facts!$A:$BB,13,FALSE)</f>
        <v>2.6</v>
      </c>
      <c r="R1238">
        <f>VLOOKUP($G1238,county_facts!$A:$BB,14,FALSE)</f>
        <v>6</v>
      </c>
      <c r="S1238">
        <f>VLOOKUP($G1238,county_facts!$A:$BB,15,FALSE)</f>
        <v>0.5</v>
      </c>
      <c r="T1238">
        <f>VLOOKUP($G1238,county_facts!$A:$BB,16,FALSE)</f>
        <v>0.1</v>
      </c>
      <c r="U1238">
        <f>VLOOKUP($G1238,county_facts!$A:$BB,17,FALSE)</f>
        <v>4.5</v>
      </c>
      <c r="V1238">
        <f>VLOOKUP($G1238,county_facts!$A:$BB,18,FALSE)</f>
        <v>5.3</v>
      </c>
      <c r="W1238">
        <f>VLOOKUP($G1238,county_facts!$A:$BB,19,FALSE)</f>
        <v>82.1</v>
      </c>
      <c r="X1238">
        <f>VLOOKUP($G1238,county_facts!$A:$BB,20,FALSE)</f>
        <v>85.6</v>
      </c>
      <c r="Y1238">
        <f>VLOOKUP($G1238,county_facts!$A:$BB,21,FALSE)</f>
        <v>1.9</v>
      </c>
      <c r="Z1238">
        <f>VLOOKUP($G1238,county_facts!$A:$BB,22,FALSE)</f>
        <v>3.6</v>
      </c>
      <c r="AA1238">
        <f>VLOOKUP($G1238,county_facts!$A:$BB,23,FALSE)</f>
        <v>85.1</v>
      </c>
      <c r="AB1238">
        <f>VLOOKUP($G1238,county_facts!$A:$BB,24,FALSE)</f>
        <v>16.8</v>
      </c>
      <c r="AC1238">
        <f>VLOOKUP($G1238,county_facts!$A:$BB,25,FALSE)</f>
        <v>4459</v>
      </c>
      <c r="AD1238">
        <f>VLOOKUP($G1238,county_facts!$A:$BB,26,FALSE)</f>
        <v>25.8</v>
      </c>
      <c r="AE1238">
        <f>VLOOKUP($G1238,county_facts!$A:$BB,27,FALSE)</f>
        <v>22492</v>
      </c>
      <c r="AF1238">
        <f>VLOOKUP($G1238,county_facts!$A:$BB,28,FALSE)</f>
        <v>76.3</v>
      </c>
      <c r="AG1238">
        <f>VLOOKUP($G1238,county_facts!$A:$BB,29,FALSE)</f>
        <v>6.2</v>
      </c>
      <c r="AH1238">
        <f>VLOOKUP($G1238,county_facts!$A:$BB,30,FALSE)</f>
        <v>108400</v>
      </c>
      <c r="AI1238">
        <f>VLOOKUP($G1238,county_facts!$A:$BB,31,FALSE)</f>
        <v>19762</v>
      </c>
      <c r="AJ1238">
        <f>VLOOKUP($G1238,county_facts!$A:$BB,32,FALSE)</f>
        <v>2.64</v>
      </c>
      <c r="AK1238">
        <f>VLOOKUP($G1238,county_facts!$A:$BB,33,FALSE)</f>
        <v>23500</v>
      </c>
      <c r="AL1238">
        <f>VLOOKUP($G1238,county_facts!$A:$BB,34,FALSE)</f>
        <v>49637</v>
      </c>
      <c r="AM1238">
        <f>VLOOKUP($G1238,county_facts!$A:$BB,35,FALSE)</f>
        <v>13.9</v>
      </c>
      <c r="AN1238">
        <f>VLOOKUP($G1238,county_facts!$A:$BB,36,FALSE)</f>
        <v>1101</v>
      </c>
      <c r="AO1238">
        <f>VLOOKUP($G1238,county_facts!$A:$BB,37,FALSE)</f>
        <v>11524</v>
      </c>
      <c r="AP1238">
        <f>VLOOKUP($G1238,county_facts!$A:$BB,38,FALSE)</f>
        <v>2.1</v>
      </c>
      <c r="AQ1238">
        <f>VLOOKUP($G1238,county_facts!$A:$BB,39,FALSE)</f>
        <v>3520</v>
      </c>
      <c r="AR1238">
        <f>VLOOKUP($G1238,county_facts!$A:$BB,40,FALSE)</f>
        <v>4627</v>
      </c>
      <c r="AS1238">
        <f>VLOOKUP($G1238,county_facts!$A:$BB,41,FALSE)</f>
        <v>0</v>
      </c>
      <c r="AT1238">
        <f>VLOOKUP($G1238,county_facts!$A:$BB,42,FALSE)</f>
        <v>0</v>
      </c>
      <c r="AU1238">
        <f>VLOOKUP($G1238,county_facts!$A:$BB,43,FALSE)</f>
        <v>0</v>
      </c>
      <c r="AV1238">
        <f>VLOOKUP($G1238,county_facts!$A:$BB,44,FALSE)</f>
        <v>0</v>
      </c>
      <c r="AW1238">
        <f>VLOOKUP($G1238,county_facts!$A:$BB,45,FALSE)</f>
        <v>1.6</v>
      </c>
      <c r="AX1238">
        <f>VLOOKUP($G1238,county_facts!$A:$BB,46,FALSE)</f>
        <v>25.2</v>
      </c>
      <c r="AY1238">
        <f>VLOOKUP($G1238,county_facts!$A:$BB,47,FALSE)</f>
        <v>419712</v>
      </c>
      <c r="AZ1238">
        <f>VLOOKUP($G1238,county_facts!$A:$BB,48,FALSE)</f>
        <v>198898</v>
      </c>
      <c r="BA1238">
        <f>VLOOKUP($G1238,county_facts!$A:$BB,49,FALSE)</f>
        <v>440093</v>
      </c>
      <c r="BB1238">
        <f>VLOOKUP($G1238,county_facts!$A:$BB,50,FALSE)</f>
        <v>8727</v>
      </c>
      <c r="BC1238">
        <f>VLOOKUP($G1238,county_facts!$A:$BB,51,FALSE)</f>
        <v>38363</v>
      </c>
      <c r="BD1238">
        <f>VLOOKUP($G1238,county_facts!$A:$BB,52,FALSE)</f>
        <v>100</v>
      </c>
      <c r="BE1238">
        <f>VLOOKUP($G1238,county_facts!$A:$BB,53,FALSE)</f>
        <v>1100.5</v>
      </c>
      <c r="BF1238">
        <f>VLOOKUP($G1238,county_facts!$A:$BB,54,FALSE)</f>
        <v>47.6</v>
      </c>
    </row>
    <row r="1239" spans="1:58" x14ac:dyDescent="0.3">
      <c r="A1239" t="s">
        <v>9</v>
      </c>
      <c r="B1239" t="s">
        <v>521</v>
      </c>
      <c r="C1239">
        <v>625</v>
      </c>
      <c r="D1239" t="s">
        <v>481</v>
      </c>
      <c r="E1239">
        <v>1854</v>
      </c>
      <c r="F1239">
        <v>0.33710895400000002</v>
      </c>
      <c r="G1239">
        <v>40051</v>
      </c>
      <c r="H1239">
        <f>VLOOKUP($G1239,county_facts!$A:$BB,4,FALSE)</f>
        <v>53854</v>
      </c>
      <c r="I1239">
        <f>VLOOKUP($G1239,county_facts!$A:$BB,5,FALSE)</f>
        <v>52431</v>
      </c>
      <c r="J1239">
        <f>VLOOKUP($G1239,county_facts!$A:$BB,6,FALSE)</f>
        <v>2.7</v>
      </c>
      <c r="K1239">
        <f>VLOOKUP($G1239,county_facts!$A:$BB,7,FALSE)</f>
        <v>52431</v>
      </c>
      <c r="L1239">
        <f>VLOOKUP($G1239,county_facts!$A:$BB,8,FALSE)</f>
        <v>6</v>
      </c>
      <c r="M1239">
        <f>VLOOKUP($G1239,county_facts!$A:$BB,9,FALSE)</f>
        <v>24.4</v>
      </c>
      <c r="N1239">
        <f>VLOOKUP($G1239,county_facts!$A:$BB,10,FALSE)</f>
        <v>14.9</v>
      </c>
      <c r="O1239">
        <f>VLOOKUP($G1239,county_facts!$A:$BB,11,FALSE)</f>
        <v>50.3</v>
      </c>
      <c r="P1239">
        <f>VLOOKUP($G1239,county_facts!$A:$BB,12,FALSE)</f>
        <v>86.3</v>
      </c>
      <c r="Q1239">
        <f>VLOOKUP($G1239,county_facts!$A:$BB,13,FALSE)</f>
        <v>2.6</v>
      </c>
      <c r="R1239">
        <f>VLOOKUP($G1239,county_facts!$A:$BB,14,FALSE)</f>
        <v>6</v>
      </c>
      <c r="S1239">
        <f>VLOOKUP($G1239,county_facts!$A:$BB,15,FALSE)</f>
        <v>0.5</v>
      </c>
      <c r="T1239">
        <f>VLOOKUP($G1239,county_facts!$A:$BB,16,FALSE)</f>
        <v>0.1</v>
      </c>
      <c r="U1239">
        <f>VLOOKUP($G1239,county_facts!$A:$BB,17,FALSE)</f>
        <v>4.5</v>
      </c>
      <c r="V1239">
        <f>VLOOKUP($G1239,county_facts!$A:$BB,18,FALSE)</f>
        <v>5.3</v>
      </c>
      <c r="W1239">
        <f>VLOOKUP($G1239,county_facts!$A:$BB,19,FALSE)</f>
        <v>82.1</v>
      </c>
      <c r="X1239">
        <f>VLOOKUP($G1239,county_facts!$A:$BB,20,FALSE)</f>
        <v>85.6</v>
      </c>
      <c r="Y1239">
        <f>VLOOKUP($G1239,county_facts!$A:$BB,21,FALSE)</f>
        <v>1.9</v>
      </c>
      <c r="Z1239">
        <f>VLOOKUP($G1239,county_facts!$A:$BB,22,FALSE)</f>
        <v>3.6</v>
      </c>
      <c r="AA1239">
        <f>VLOOKUP($G1239,county_facts!$A:$BB,23,FALSE)</f>
        <v>85.1</v>
      </c>
      <c r="AB1239">
        <f>VLOOKUP($G1239,county_facts!$A:$BB,24,FALSE)</f>
        <v>16.8</v>
      </c>
      <c r="AC1239">
        <f>VLOOKUP($G1239,county_facts!$A:$BB,25,FALSE)</f>
        <v>4459</v>
      </c>
      <c r="AD1239">
        <f>VLOOKUP($G1239,county_facts!$A:$BB,26,FALSE)</f>
        <v>25.8</v>
      </c>
      <c r="AE1239">
        <f>VLOOKUP($G1239,county_facts!$A:$BB,27,FALSE)</f>
        <v>22492</v>
      </c>
      <c r="AF1239">
        <f>VLOOKUP($G1239,county_facts!$A:$BB,28,FALSE)</f>
        <v>76.3</v>
      </c>
      <c r="AG1239">
        <f>VLOOKUP($G1239,county_facts!$A:$BB,29,FALSE)</f>
        <v>6.2</v>
      </c>
      <c r="AH1239">
        <f>VLOOKUP($G1239,county_facts!$A:$BB,30,FALSE)</f>
        <v>108400</v>
      </c>
      <c r="AI1239">
        <f>VLOOKUP($G1239,county_facts!$A:$BB,31,FALSE)</f>
        <v>19762</v>
      </c>
      <c r="AJ1239">
        <f>VLOOKUP($G1239,county_facts!$A:$BB,32,FALSE)</f>
        <v>2.64</v>
      </c>
      <c r="AK1239">
        <f>VLOOKUP($G1239,county_facts!$A:$BB,33,FALSE)</f>
        <v>23500</v>
      </c>
      <c r="AL1239">
        <f>VLOOKUP($G1239,county_facts!$A:$BB,34,FALSE)</f>
        <v>49637</v>
      </c>
      <c r="AM1239">
        <f>VLOOKUP($G1239,county_facts!$A:$BB,35,FALSE)</f>
        <v>13.9</v>
      </c>
      <c r="AN1239">
        <f>VLOOKUP($G1239,county_facts!$A:$BB,36,FALSE)</f>
        <v>1101</v>
      </c>
      <c r="AO1239">
        <f>VLOOKUP($G1239,county_facts!$A:$BB,37,FALSE)</f>
        <v>11524</v>
      </c>
      <c r="AP1239">
        <f>VLOOKUP($G1239,county_facts!$A:$BB,38,FALSE)</f>
        <v>2.1</v>
      </c>
      <c r="AQ1239">
        <f>VLOOKUP($G1239,county_facts!$A:$BB,39,FALSE)</f>
        <v>3520</v>
      </c>
      <c r="AR1239">
        <f>VLOOKUP($G1239,county_facts!$A:$BB,40,FALSE)</f>
        <v>4627</v>
      </c>
      <c r="AS1239">
        <f>VLOOKUP($G1239,county_facts!$A:$BB,41,FALSE)</f>
        <v>0</v>
      </c>
      <c r="AT1239">
        <f>VLOOKUP($G1239,county_facts!$A:$BB,42,FALSE)</f>
        <v>0</v>
      </c>
      <c r="AU1239">
        <f>VLOOKUP($G1239,county_facts!$A:$BB,43,FALSE)</f>
        <v>0</v>
      </c>
      <c r="AV1239">
        <f>VLOOKUP($G1239,county_facts!$A:$BB,44,FALSE)</f>
        <v>0</v>
      </c>
      <c r="AW1239">
        <f>VLOOKUP($G1239,county_facts!$A:$BB,45,FALSE)</f>
        <v>1.6</v>
      </c>
      <c r="AX1239">
        <f>VLOOKUP($G1239,county_facts!$A:$BB,46,FALSE)</f>
        <v>25.2</v>
      </c>
      <c r="AY1239">
        <f>VLOOKUP($G1239,county_facts!$A:$BB,47,FALSE)</f>
        <v>419712</v>
      </c>
      <c r="AZ1239">
        <f>VLOOKUP($G1239,county_facts!$A:$BB,48,FALSE)</f>
        <v>198898</v>
      </c>
      <c r="BA1239">
        <f>VLOOKUP($G1239,county_facts!$A:$BB,49,FALSE)</f>
        <v>440093</v>
      </c>
      <c r="BB1239">
        <f>VLOOKUP($G1239,county_facts!$A:$BB,50,FALSE)</f>
        <v>8727</v>
      </c>
      <c r="BC1239">
        <f>VLOOKUP($G1239,county_facts!$A:$BB,51,FALSE)</f>
        <v>38363</v>
      </c>
      <c r="BD1239">
        <f>VLOOKUP($G1239,county_facts!$A:$BB,52,FALSE)</f>
        <v>100</v>
      </c>
      <c r="BE1239">
        <f>VLOOKUP($G1239,county_facts!$A:$BB,53,FALSE)</f>
        <v>1100.5</v>
      </c>
      <c r="BF1239">
        <f>VLOOKUP($G1239,county_facts!$A:$BB,54,FALSE)</f>
        <v>47.6</v>
      </c>
    </row>
    <row r="1240" spans="1:58" x14ac:dyDescent="0.3">
      <c r="A1240" t="s">
        <v>6</v>
      </c>
      <c r="B1240" t="s">
        <v>522</v>
      </c>
      <c r="C1240">
        <v>635</v>
      </c>
      <c r="D1240" t="s">
        <v>481</v>
      </c>
      <c r="E1240">
        <v>924</v>
      </c>
      <c r="F1240">
        <v>0.68722943700000005</v>
      </c>
      <c r="G1240">
        <v>40049</v>
      </c>
      <c r="H1240">
        <f>VLOOKUP($G1240,county_facts!$A:$BB,4,FALSE)</f>
        <v>27561</v>
      </c>
      <c r="I1240">
        <f>VLOOKUP($G1240,county_facts!$A:$BB,5,FALSE)</f>
        <v>27576</v>
      </c>
      <c r="J1240">
        <f>VLOOKUP($G1240,county_facts!$A:$BB,6,FALSE)</f>
        <v>-0.1</v>
      </c>
      <c r="K1240">
        <f>VLOOKUP($G1240,county_facts!$A:$BB,7,FALSE)</f>
        <v>27576</v>
      </c>
      <c r="L1240">
        <f>VLOOKUP($G1240,county_facts!$A:$BB,8,FALSE)</f>
        <v>6.7</v>
      </c>
      <c r="M1240">
        <f>VLOOKUP($G1240,county_facts!$A:$BB,9,FALSE)</f>
        <v>24.9</v>
      </c>
      <c r="N1240">
        <f>VLOOKUP($G1240,county_facts!$A:$BB,10,FALSE)</f>
        <v>17.100000000000001</v>
      </c>
      <c r="O1240">
        <f>VLOOKUP($G1240,county_facts!$A:$BB,11,FALSE)</f>
        <v>50.7</v>
      </c>
      <c r="P1240">
        <f>VLOOKUP($G1240,county_facts!$A:$BB,12,FALSE)</f>
        <v>82.3</v>
      </c>
      <c r="Q1240">
        <f>VLOOKUP($G1240,county_facts!$A:$BB,13,FALSE)</f>
        <v>2.8</v>
      </c>
      <c r="R1240">
        <f>VLOOKUP($G1240,county_facts!$A:$BB,14,FALSE)</f>
        <v>8.6</v>
      </c>
      <c r="S1240">
        <f>VLOOKUP($G1240,county_facts!$A:$BB,15,FALSE)</f>
        <v>0.8</v>
      </c>
      <c r="T1240">
        <f>VLOOKUP($G1240,county_facts!$A:$BB,16,FALSE)</f>
        <v>0.1</v>
      </c>
      <c r="U1240">
        <f>VLOOKUP($G1240,county_facts!$A:$BB,17,FALSE)</f>
        <v>5.4</v>
      </c>
      <c r="V1240">
        <f>VLOOKUP($G1240,county_facts!$A:$BB,18,FALSE)</f>
        <v>7.6</v>
      </c>
      <c r="W1240">
        <f>VLOOKUP($G1240,county_facts!$A:$BB,19,FALSE)</f>
        <v>76.3</v>
      </c>
      <c r="X1240">
        <f>VLOOKUP($G1240,county_facts!$A:$BB,20,FALSE)</f>
        <v>91.5</v>
      </c>
      <c r="Y1240">
        <f>VLOOKUP($G1240,county_facts!$A:$BB,21,FALSE)</f>
        <v>2.9</v>
      </c>
      <c r="Z1240">
        <f>VLOOKUP($G1240,county_facts!$A:$BB,22,FALSE)</f>
        <v>5.5</v>
      </c>
      <c r="AA1240">
        <f>VLOOKUP($G1240,county_facts!$A:$BB,23,FALSE)</f>
        <v>83.3</v>
      </c>
      <c r="AB1240">
        <f>VLOOKUP($G1240,county_facts!$A:$BB,24,FALSE)</f>
        <v>15.4</v>
      </c>
      <c r="AC1240">
        <f>VLOOKUP($G1240,county_facts!$A:$BB,25,FALSE)</f>
        <v>2123</v>
      </c>
      <c r="AD1240">
        <f>VLOOKUP($G1240,county_facts!$A:$BB,26,FALSE)</f>
        <v>22.6</v>
      </c>
      <c r="AE1240">
        <f>VLOOKUP($G1240,county_facts!$A:$BB,27,FALSE)</f>
        <v>12805</v>
      </c>
      <c r="AF1240">
        <f>VLOOKUP($G1240,county_facts!$A:$BB,28,FALSE)</f>
        <v>73.5</v>
      </c>
      <c r="AG1240">
        <f>VLOOKUP($G1240,county_facts!$A:$BB,29,FALSE)</f>
        <v>6.9</v>
      </c>
      <c r="AH1240">
        <f>VLOOKUP($G1240,county_facts!$A:$BB,30,FALSE)</f>
        <v>83800</v>
      </c>
      <c r="AI1240">
        <f>VLOOKUP($G1240,county_facts!$A:$BB,31,FALSE)</f>
        <v>10294</v>
      </c>
      <c r="AJ1240">
        <f>VLOOKUP($G1240,county_facts!$A:$BB,32,FALSE)</f>
        <v>2.62</v>
      </c>
      <c r="AK1240">
        <f>VLOOKUP($G1240,county_facts!$A:$BB,33,FALSE)</f>
        <v>21285</v>
      </c>
      <c r="AL1240">
        <f>VLOOKUP($G1240,county_facts!$A:$BB,34,FALSE)</f>
        <v>38245</v>
      </c>
      <c r="AM1240">
        <f>VLOOKUP($G1240,county_facts!$A:$BB,35,FALSE)</f>
        <v>19.100000000000001</v>
      </c>
      <c r="AN1240">
        <f>VLOOKUP($G1240,county_facts!$A:$BB,36,FALSE)</f>
        <v>706</v>
      </c>
      <c r="AO1240">
        <f>VLOOKUP($G1240,county_facts!$A:$BB,37,FALSE)</f>
        <v>7727</v>
      </c>
      <c r="AP1240">
        <f>VLOOKUP($G1240,county_facts!$A:$BB,38,FALSE)</f>
        <v>0.1</v>
      </c>
      <c r="AQ1240">
        <f>VLOOKUP($G1240,county_facts!$A:$BB,39,FALSE)</f>
        <v>2093</v>
      </c>
      <c r="AR1240">
        <f>VLOOKUP($G1240,county_facts!$A:$BB,40,FALSE)</f>
        <v>2536</v>
      </c>
      <c r="AS1240">
        <f>VLOOKUP($G1240,county_facts!$A:$BB,41,FALSE)</f>
        <v>0</v>
      </c>
      <c r="AT1240">
        <f>VLOOKUP($G1240,county_facts!$A:$BB,42,FALSE)</f>
        <v>10.7</v>
      </c>
      <c r="AU1240">
        <f>VLOOKUP($G1240,county_facts!$A:$BB,43,FALSE)</f>
        <v>0</v>
      </c>
      <c r="AV1240">
        <f>VLOOKUP($G1240,county_facts!$A:$BB,44,FALSE)</f>
        <v>0</v>
      </c>
      <c r="AW1240">
        <f>VLOOKUP($G1240,county_facts!$A:$BB,45,FALSE)</f>
        <v>0</v>
      </c>
      <c r="AX1240">
        <f>VLOOKUP($G1240,county_facts!$A:$BB,46,FALSE)</f>
        <v>24</v>
      </c>
      <c r="AY1240">
        <f>VLOOKUP($G1240,county_facts!$A:$BB,47,FALSE)</f>
        <v>0</v>
      </c>
      <c r="AZ1240">
        <f>VLOOKUP($G1240,county_facts!$A:$BB,48,FALSE)</f>
        <v>95832</v>
      </c>
      <c r="BA1240">
        <f>VLOOKUP($G1240,county_facts!$A:$BB,49,FALSE)</f>
        <v>331592</v>
      </c>
      <c r="BB1240">
        <f>VLOOKUP($G1240,county_facts!$A:$BB,50,FALSE)</f>
        <v>12248</v>
      </c>
      <c r="BC1240">
        <f>VLOOKUP($G1240,county_facts!$A:$BB,51,FALSE)</f>
        <v>20314</v>
      </c>
      <c r="BD1240">
        <f>VLOOKUP($G1240,county_facts!$A:$BB,52,FALSE)</f>
        <v>33</v>
      </c>
      <c r="BE1240">
        <f>VLOOKUP($G1240,county_facts!$A:$BB,53,FALSE)</f>
        <v>802.12</v>
      </c>
      <c r="BF1240">
        <f>VLOOKUP($G1240,county_facts!$A:$BB,54,FALSE)</f>
        <v>34.4</v>
      </c>
    </row>
    <row r="1241" spans="1:58" x14ac:dyDescent="0.3">
      <c r="A1241" t="s">
        <v>9</v>
      </c>
      <c r="B1241" t="s">
        <v>522</v>
      </c>
      <c r="C1241">
        <v>289</v>
      </c>
      <c r="D1241" t="s">
        <v>481</v>
      </c>
      <c r="E1241">
        <v>924</v>
      </c>
      <c r="F1241">
        <v>0.312770563</v>
      </c>
      <c r="G1241">
        <v>40049</v>
      </c>
      <c r="H1241">
        <f>VLOOKUP($G1241,county_facts!$A:$BB,4,FALSE)</f>
        <v>27561</v>
      </c>
      <c r="I1241">
        <f>VLOOKUP($G1241,county_facts!$A:$BB,5,FALSE)</f>
        <v>27576</v>
      </c>
      <c r="J1241">
        <f>VLOOKUP($G1241,county_facts!$A:$BB,6,FALSE)</f>
        <v>-0.1</v>
      </c>
      <c r="K1241">
        <f>VLOOKUP($G1241,county_facts!$A:$BB,7,FALSE)</f>
        <v>27576</v>
      </c>
      <c r="L1241">
        <f>VLOOKUP($G1241,county_facts!$A:$BB,8,FALSE)</f>
        <v>6.7</v>
      </c>
      <c r="M1241">
        <f>VLOOKUP($G1241,county_facts!$A:$BB,9,FALSE)</f>
        <v>24.9</v>
      </c>
      <c r="N1241">
        <f>VLOOKUP($G1241,county_facts!$A:$BB,10,FALSE)</f>
        <v>17.100000000000001</v>
      </c>
      <c r="O1241">
        <f>VLOOKUP($G1241,county_facts!$A:$BB,11,FALSE)</f>
        <v>50.7</v>
      </c>
      <c r="P1241">
        <f>VLOOKUP($G1241,county_facts!$A:$BB,12,FALSE)</f>
        <v>82.3</v>
      </c>
      <c r="Q1241">
        <f>VLOOKUP($G1241,county_facts!$A:$BB,13,FALSE)</f>
        <v>2.8</v>
      </c>
      <c r="R1241">
        <f>VLOOKUP($G1241,county_facts!$A:$BB,14,FALSE)</f>
        <v>8.6</v>
      </c>
      <c r="S1241">
        <f>VLOOKUP($G1241,county_facts!$A:$BB,15,FALSE)</f>
        <v>0.8</v>
      </c>
      <c r="T1241">
        <f>VLOOKUP($G1241,county_facts!$A:$BB,16,FALSE)</f>
        <v>0.1</v>
      </c>
      <c r="U1241">
        <f>VLOOKUP($G1241,county_facts!$A:$BB,17,FALSE)</f>
        <v>5.4</v>
      </c>
      <c r="V1241">
        <f>VLOOKUP($G1241,county_facts!$A:$BB,18,FALSE)</f>
        <v>7.6</v>
      </c>
      <c r="W1241">
        <f>VLOOKUP($G1241,county_facts!$A:$BB,19,FALSE)</f>
        <v>76.3</v>
      </c>
      <c r="X1241">
        <f>VLOOKUP($G1241,county_facts!$A:$BB,20,FALSE)</f>
        <v>91.5</v>
      </c>
      <c r="Y1241">
        <f>VLOOKUP($G1241,county_facts!$A:$BB,21,FALSE)</f>
        <v>2.9</v>
      </c>
      <c r="Z1241">
        <f>VLOOKUP($G1241,county_facts!$A:$BB,22,FALSE)</f>
        <v>5.5</v>
      </c>
      <c r="AA1241">
        <f>VLOOKUP($G1241,county_facts!$A:$BB,23,FALSE)</f>
        <v>83.3</v>
      </c>
      <c r="AB1241">
        <f>VLOOKUP($G1241,county_facts!$A:$BB,24,FALSE)</f>
        <v>15.4</v>
      </c>
      <c r="AC1241">
        <f>VLOOKUP($G1241,county_facts!$A:$BB,25,FALSE)</f>
        <v>2123</v>
      </c>
      <c r="AD1241">
        <f>VLOOKUP($G1241,county_facts!$A:$BB,26,FALSE)</f>
        <v>22.6</v>
      </c>
      <c r="AE1241">
        <f>VLOOKUP($G1241,county_facts!$A:$BB,27,FALSE)</f>
        <v>12805</v>
      </c>
      <c r="AF1241">
        <f>VLOOKUP($G1241,county_facts!$A:$BB,28,FALSE)</f>
        <v>73.5</v>
      </c>
      <c r="AG1241">
        <f>VLOOKUP($G1241,county_facts!$A:$BB,29,FALSE)</f>
        <v>6.9</v>
      </c>
      <c r="AH1241">
        <f>VLOOKUP($G1241,county_facts!$A:$BB,30,FALSE)</f>
        <v>83800</v>
      </c>
      <c r="AI1241">
        <f>VLOOKUP($G1241,county_facts!$A:$BB,31,FALSE)</f>
        <v>10294</v>
      </c>
      <c r="AJ1241">
        <f>VLOOKUP($G1241,county_facts!$A:$BB,32,FALSE)</f>
        <v>2.62</v>
      </c>
      <c r="AK1241">
        <f>VLOOKUP($G1241,county_facts!$A:$BB,33,FALSE)</f>
        <v>21285</v>
      </c>
      <c r="AL1241">
        <f>VLOOKUP($G1241,county_facts!$A:$BB,34,FALSE)</f>
        <v>38245</v>
      </c>
      <c r="AM1241">
        <f>VLOOKUP($G1241,county_facts!$A:$BB,35,FALSE)</f>
        <v>19.100000000000001</v>
      </c>
      <c r="AN1241">
        <f>VLOOKUP($G1241,county_facts!$A:$BB,36,FALSE)</f>
        <v>706</v>
      </c>
      <c r="AO1241">
        <f>VLOOKUP($G1241,county_facts!$A:$BB,37,FALSE)</f>
        <v>7727</v>
      </c>
      <c r="AP1241">
        <f>VLOOKUP($G1241,county_facts!$A:$BB,38,FALSE)</f>
        <v>0.1</v>
      </c>
      <c r="AQ1241">
        <f>VLOOKUP($G1241,county_facts!$A:$BB,39,FALSE)</f>
        <v>2093</v>
      </c>
      <c r="AR1241">
        <f>VLOOKUP($G1241,county_facts!$A:$BB,40,FALSE)</f>
        <v>2536</v>
      </c>
      <c r="AS1241">
        <f>VLOOKUP($G1241,county_facts!$A:$BB,41,FALSE)</f>
        <v>0</v>
      </c>
      <c r="AT1241">
        <f>VLOOKUP($G1241,county_facts!$A:$BB,42,FALSE)</f>
        <v>10.7</v>
      </c>
      <c r="AU1241">
        <f>VLOOKUP($G1241,county_facts!$A:$BB,43,FALSE)</f>
        <v>0</v>
      </c>
      <c r="AV1241">
        <f>VLOOKUP($G1241,county_facts!$A:$BB,44,FALSE)</f>
        <v>0</v>
      </c>
      <c r="AW1241">
        <f>VLOOKUP($G1241,county_facts!$A:$BB,45,FALSE)</f>
        <v>0</v>
      </c>
      <c r="AX1241">
        <f>VLOOKUP($G1241,county_facts!$A:$BB,46,FALSE)</f>
        <v>24</v>
      </c>
      <c r="AY1241">
        <f>VLOOKUP($G1241,county_facts!$A:$BB,47,FALSE)</f>
        <v>0</v>
      </c>
      <c r="AZ1241">
        <f>VLOOKUP($G1241,county_facts!$A:$BB,48,FALSE)</f>
        <v>95832</v>
      </c>
      <c r="BA1241">
        <f>VLOOKUP($G1241,county_facts!$A:$BB,49,FALSE)</f>
        <v>331592</v>
      </c>
      <c r="BB1241">
        <f>VLOOKUP($G1241,county_facts!$A:$BB,50,FALSE)</f>
        <v>12248</v>
      </c>
      <c r="BC1241">
        <f>VLOOKUP($G1241,county_facts!$A:$BB,51,FALSE)</f>
        <v>20314</v>
      </c>
      <c r="BD1241">
        <f>VLOOKUP($G1241,county_facts!$A:$BB,52,FALSE)</f>
        <v>33</v>
      </c>
      <c r="BE1241">
        <f>VLOOKUP($G1241,county_facts!$A:$BB,53,FALSE)</f>
        <v>802.12</v>
      </c>
      <c r="BF1241">
        <f>VLOOKUP($G1241,county_facts!$A:$BB,54,FALSE)</f>
        <v>34.4</v>
      </c>
    </row>
    <row r="1242" spans="1:58" x14ac:dyDescent="0.3">
      <c r="A1242" t="s">
        <v>6</v>
      </c>
      <c r="B1242" t="s">
        <v>220</v>
      </c>
      <c r="C1242">
        <v>1215</v>
      </c>
      <c r="D1242" t="s">
        <v>481</v>
      </c>
      <c r="E1242">
        <v>1853</v>
      </c>
      <c r="F1242">
        <v>0.65569347</v>
      </c>
      <c r="G1242">
        <v>40047</v>
      </c>
      <c r="H1242">
        <f>VLOOKUP($G1242,county_facts!$A:$BB,4,FALSE)</f>
        <v>63091</v>
      </c>
      <c r="I1242">
        <f>VLOOKUP($G1242,county_facts!$A:$BB,5,FALSE)</f>
        <v>60580</v>
      </c>
      <c r="J1242">
        <f>VLOOKUP($G1242,county_facts!$A:$BB,6,FALSE)</f>
        <v>4.0999999999999996</v>
      </c>
      <c r="K1242">
        <f>VLOOKUP($G1242,county_facts!$A:$BB,7,FALSE)</f>
        <v>60580</v>
      </c>
      <c r="L1242">
        <f>VLOOKUP($G1242,county_facts!$A:$BB,8,FALSE)</f>
        <v>7.4</v>
      </c>
      <c r="M1242">
        <f>VLOOKUP($G1242,county_facts!$A:$BB,9,FALSE)</f>
        <v>25.7</v>
      </c>
      <c r="N1242">
        <f>VLOOKUP($G1242,county_facts!$A:$BB,10,FALSE)</f>
        <v>15.2</v>
      </c>
      <c r="O1242">
        <f>VLOOKUP($G1242,county_facts!$A:$BB,11,FALSE)</f>
        <v>50.2</v>
      </c>
      <c r="P1242">
        <f>VLOOKUP($G1242,county_facts!$A:$BB,12,FALSE)</f>
        <v>85.9</v>
      </c>
      <c r="Q1242">
        <f>VLOOKUP($G1242,county_facts!$A:$BB,13,FALSE)</f>
        <v>3.4</v>
      </c>
      <c r="R1242">
        <f>VLOOKUP($G1242,county_facts!$A:$BB,14,FALSE)</f>
        <v>3.1</v>
      </c>
      <c r="S1242">
        <f>VLOOKUP($G1242,county_facts!$A:$BB,15,FALSE)</f>
        <v>1.4</v>
      </c>
      <c r="T1242">
        <f>VLOOKUP($G1242,county_facts!$A:$BB,16,FALSE)</f>
        <v>2.1</v>
      </c>
      <c r="U1242">
        <f>VLOOKUP($G1242,county_facts!$A:$BB,17,FALSE)</f>
        <v>4.2</v>
      </c>
      <c r="V1242">
        <f>VLOOKUP($G1242,county_facts!$A:$BB,18,FALSE)</f>
        <v>11.4</v>
      </c>
      <c r="W1242">
        <f>VLOOKUP($G1242,county_facts!$A:$BB,19,FALSE)</f>
        <v>76.3</v>
      </c>
      <c r="X1242">
        <f>VLOOKUP($G1242,county_facts!$A:$BB,20,FALSE)</f>
        <v>79.7</v>
      </c>
      <c r="Y1242">
        <f>VLOOKUP($G1242,county_facts!$A:$BB,21,FALSE)</f>
        <v>6.6</v>
      </c>
      <c r="Z1242">
        <f>VLOOKUP($G1242,county_facts!$A:$BB,22,FALSE)</f>
        <v>10.7</v>
      </c>
      <c r="AA1242">
        <f>VLOOKUP($G1242,county_facts!$A:$BB,23,FALSE)</f>
        <v>85.7</v>
      </c>
      <c r="AB1242">
        <f>VLOOKUP($G1242,county_facts!$A:$BB,24,FALSE)</f>
        <v>21.7</v>
      </c>
      <c r="AC1242">
        <f>VLOOKUP($G1242,county_facts!$A:$BB,25,FALSE)</f>
        <v>5419</v>
      </c>
      <c r="AD1242">
        <f>VLOOKUP($G1242,county_facts!$A:$BB,26,FALSE)</f>
        <v>16.2</v>
      </c>
      <c r="AE1242">
        <f>VLOOKUP($G1242,county_facts!$A:$BB,27,FALSE)</f>
        <v>26832</v>
      </c>
      <c r="AF1242">
        <f>VLOOKUP($G1242,county_facts!$A:$BB,28,FALSE)</f>
        <v>66.900000000000006</v>
      </c>
      <c r="AG1242">
        <f>VLOOKUP($G1242,county_facts!$A:$BB,29,FALSE)</f>
        <v>11.1</v>
      </c>
      <c r="AH1242">
        <f>VLOOKUP($G1242,county_facts!$A:$BB,30,FALSE)</f>
        <v>89400</v>
      </c>
      <c r="AI1242">
        <f>VLOOKUP($G1242,county_facts!$A:$BB,31,FALSE)</f>
        <v>23508</v>
      </c>
      <c r="AJ1242">
        <f>VLOOKUP($G1242,county_facts!$A:$BB,32,FALSE)</f>
        <v>2.52</v>
      </c>
      <c r="AK1242">
        <f>VLOOKUP($G1242,county_facts!$A:$BB,33,FALSE)</f>
        <v>24177</v>
      </c>
      <c r="AL1242">
        <f>VLOOKUP($G1242,county_facts!$A:$BB,34,FALSE)</f>
        <v>44530</v>
      </c>
      <c r="AM1242">
        <f>VLOOKUP($G1242,county_facts!$A:$BB,35,FALSE)</f>
        <v>13.9</v>
      </c>
      <c r="AN1242">
        <f>VLOOKUP($G1242,county_facts!$A:$BB,36,FALSE)</f>
        <v>1710</v>
      </c>
      <c r="AO1242">
        <f>VLOOKUP($G1242,county_facts!$A:$BB,37,FALSE)</f>
        <v>22698</v>
      </c>
      <c r="AP1242">
        <f>VLOOKUP($G1242,county_facts!$A:$BB,38,FALSE)</f>
        <v>-27.4</v>
      </c>
      <c r="AQ1242">
        <f>VLOOKUP($G1242,county_facts!$A:$BB,39,FALSE)</f>
        <v>4191</v>
      </c>
      <c r="AR1242">
        <f>VLOOKUP($G1242,county_facts!$A:$BB,40,FALSE)</f>
        <v>5925</v>
      </c>
      <c r="AS1242">
        <f>VLOOKUP($G1242,county_facts!$A:$BB,41,FALSE)</f>
        <v>0</v>
      </c>
      <c r="AT1242">
        <f>VLOOKUP($G1242,county_facts!$A:$BB,42,FALSE)</f>
        <v>1.2</v>
      </c>
      <c r="AU1242">
        <f>VLOOKUP($G1242,county_facts!$A:$BB,43,FALSE)</f>
        <v>1.9</v>
      </c>
      <c r="AV1242">
        <f>VLOOKUP($G1242,county_facts!$A:$BB,44,FALSE)</f>
        <v>0</v>
      </c>
      <c r="AW1242">
        <f>VLOOKUP($G1242,county_facts!$A:$BB,45,FALSE)</f>
        <v>0</v>
      </c>
      <c r="AX1242">
        <f>VLOOKUP($G1242,county_facts!$A:$BB,46,FALSE)</f>
        <v>24.3</v>
      </c>
      <c r="AY1242">
        <f>VLOOKUP($G1242,county_facts!$A:$BB,47,FALSE)</f>
        <v>1097738</v>
      </c>
      <c r="AZ1242">
        <f>VLOOKUP($G1242,county_facts!$A:$BB,48,FALSE)</f>
        <v>0</v>
      </c>
      <c r="BA1242">
        <f>VLOOKUP($G1242,county_facts!$A:$BB,49,FALSE)</f>
        <v>737081</v>
      </c>
      <c r="BB1242">
        <f>VLOOKUP($G1242,county_facts!$A:$BB,50,FALSE)</f>
        <v>12834</v>
      </c>
      <c r="BC1242">
        <f>VLOOKUP($G1242,county_facts!$A:$BB,51,FALSE)</f>
        <v>74443</v>
      </c>
      <c r="BD1242">
        <f>VLOOKUP($G1242,county_facts!$A:$BB,52,FALSE)</f>
        <v>69</v>
      </c>
      <c r="BE1242">
        <f>VLOOKUP($G1242,county_facts!$A:$BB,53,FALSE)</f>
        <v>1058.47</v>
      </c>
      <c r="BF1242">
        <f>VLOOKUP($G1242,county_facts!$A:$BB,54,FALSE)</f>
        <v>57.2</v>
      </c>
    </row>
    <row r="1243" spans="1:58" x14ac:dyDescent="0.3">
      <c r="A1243" t="s">
        <v>9</v>
      </c>
      <c r="B1243" t="s">
        <v>220</v>
      </c>
      <c r="C1243">
        <v>638</v>
      </c>
      <c r="D1243" t="s">
        <v>481</v>
      </c>
      <c r="E1243">
        <v>1853</v>
      </c>
      <c r="F1243">
        <v>0.34430653</v>
      </c>
      <c r="G1243">
        <v>40047</v>
      </c>
      <c r="H1243">
        <f>VLOOKUP($G1243,county_facts!$A:$BB,4,FALSE)</f>
        <v>63091</v>
      </c>
      <c r="I1243">
        <f>VLOOKUP($G1243,county_facts!$A:$BB,5,FALSE)</f>
        <v>60580</v>
      </c>
      <c r="J1243">
        <f>VLOOKUP($G1243,county_facts!$A:$BB,6,FALSE)</f>
        <v>4.0999999999999996</v>
      </c>
      <c r="K1243">
        <f>VLOOKUP($G1243,county_facts!$A:$BB,7,FALSE)</f>
        <v>60580</v>
      </c>
      <c r="L1243">
        <f>VLOOKUP($G1243,county_facts!$A:$BB,8,FALSE)</f>
        <v>7.4</v>
      </c>
      <c r="M1243">
        <f>VLOOKUP($G1243,county_facts!$A:$BB,9,FALSE)</f>
        <v>25.7</v>
      </c>
      <c r="N1243">
        <f>VLOOKUP($G1243,county_facts!$A:$BB,10,FALSE)</f>
        <v>15.2</v>
      </c>
      <c r="O1243">
        <f>VLOOKUP($G1243,county_facts!$A:$BB,11,FALSE)</f>
        <v>50.2</v>
      </c>
      <c r="P1243">
        <f>VLOOKUP($G1243,county_facts!$A:$BB,12,FALSE)</f>
        <v>85.9</v>
      </c>
      <c r="Q1243">
        <f>VLOOKUP($G1243,county_facts!$A:$BB,13,FALSE)</f>
        <v>3.4</v>
      </c>
      <c r="R1243">
        <f>VLOOKUP($G1243,county_facts!$A:$BB,14,FALSE)</f>
        <v>3.1</v>
      </c>
      <c r="S1243">
        <f>VLOOKUP($G1243,county_facts!$A:$BB,15,FALSE)</f>
        <v>1.4</v>
      </c>
      <c r="T1243">
        <f>VLOOKUP($G1243,county_facts!$A:$BB,16,FALSE)</f>
        <v>2.1</v>
      </c>
      <c r="U1243">
        <f>VLOOKUP($G1243,county_facts!$A:$BB,17,FALSE)</f>
        <v>4.2</v>
      </c>
      <c r="V1243">
        <f>VLOOKUP($G1243,county_facts!$A:$BB,18,FALSE)</f>
        <v>11.4</v>
      </c>
      <c r="W1243">
        <f>VLOOKUP($G1243,county_facts!$A:$BB,19,FALSE)</f>
        <v>76.3</v>
      </c>
      <c r="X1243">
        <f>VLOOKUP($G1243,county_facts!$A:$BB,20,FALSE)</f>
        <v>79.7</v>
      </c>
      <c r="Y1243">
        <f>VLOOKUP($G1243,county_facts!$A:$BB,21,FALSE)</f>
        <v>6.6</v>
      </c>
      <c r="Z1243">
        <f>VLOOKUP($G1243,county_facts!$A:$BB,22,FALSE)</f>
        <v>10.7</v>
      </c>
      <c r="AA1243">
        <f>VLOOKUP($G1243,county_facts!$A:$BB,23,FALSE)</f>
        <v>85.7</v>
      </c>
      <c r="AB1243">
        <f>VLOOKUP($G1243,county_facts!$A:$BB,24,FALSE)</f>
        <v>21.7</v>
      </c>
      <c r="AC1243">
        <f>VLOOKUP($G1243,county_facts!$A:$BB,25,FALSE)</f>
        <v>5419</v>
      </c>
      <c r="AD1243">
        <f>VLOOKUP($G1243,county_facts!$A:$BB,26,FALSE)</f>
        <v>16.2</v>
      </c>
      <c r="AE1243">
        <f>VLOOKUP($G1243,county_facts!$A:$BB,27,FALSE)</f>
        <v>26832</v>
      </c>
      <c r="AF1243">
        <f>VLOOKUP($G1243,county_facts!$A:$BB,28,FALSE)</f>
        <v>66.900000000000006</v>
      </c>
      <c r="AG1243">
        <f>VLOOKUP($G1243,county_facts!$A:$BB,29,FALSE)</f>
        <v>11.1</v>
      </c>
      <c r="AH1243">
        <f>VLOOKUP($G1243,county_facts!$A:$BB,30,FALSE)</f>
        <v>89400</v>
      </c>
      <c r="AI1243">
        <f>VLOOKUP($G1243,county_facts!$A:$BB,31,FALSE)</f>
        <v>23508</v>
      </c>
      <c r="AJ1243">
        <f>VLOOKUP($G1243,county_facts!$A:$BB,32,FALSE)</f>
        <v>2.52</v>
      </c>
      <c r="AK1243">
        <f>VLOOKUP($G1243,county_facts!$A:$BB,33,FALSE)</f>
        <v>24177</v>
      </c>
      <c r="AL1243">
        <f>VLOOKUP($G1243,county_facts!$A:$BB,34,FALSE)</f>
        <v>44530</v>
      </c>
      <c r="AM1243">
        <f>VLOOKUP($G1243,county_facts!$A:$BB,35,FALSE)</f>
        <v>13.9</v>
      </c>
      <c r="AN1243">
        <f>VLOOKUP($G1243,county_facts!$A:$BB,36,FALSE)</f>
        <v>1710</v>
      </c>
      <c r="AO1243">
        <f>VLOOKUP($G1243,county_facts!$A:$BB,37,FALSE)</f>
        <v>22698</v>
      </c>
      <c r="AP1243">
        <f>VLOOKUP($G1243,county_facts!$A:$BB,38,FALSE)</f>
        <v>-27.4</v>
      </c>
      <c r="AQ1243">
        <f>VLOOKUP($G1243,county_facts!$A:$BB,39,FALSE)</f>
        <v>4191</v>
      </c>
      <c r="AR1243">
        <f>VLOOKUP($G1243,county_facts!$A:$BB,40,FALSE)</f>
        <v>5925</v>
      </c>
      <c r="AS1243">
        <f>VLOOKUP($G1243,county_facts!$A:$BB,41,FALSE)</f>
        <v>0</v>
      </c>
      <c r="AT1243">
        <f>VLOOKUP($G1243,county_facts!$A:$BB,42,FALSE)</f>
        <v>1.2</v>
      </c>
      <c r="AU1243">
        <f>VLOOKUP($G1243,county_facts!$A:$BB,43,FALSE)</f>
        <v>1.9</v>
      </c>
      <c r="AV1243">
        <f>VLOOKUP($G1243,county_facts!$A:$BB,44,FALSE)</f>
        <v>0</v>
      </c>
      <c r="AW1243">
        <f>VLOOKUP($G1243,county_facts!$A:$BB,45,FALSE)</f>
        <v>0</v>
      </c>
      <c r="AX1243">
        <f>VLOOKUP($G1243,county_facts!$A:$BB,46,FALSE)</f>
        <v>24.3</v>
      </c>
      <c r="AY1243">
        <f>VLOOKUP($G1243,county_facts!$A:$BB,47,FALSE)</f>
        <v>1097738</v>
      </c>
      <c r="AZ1243">
        <f>VLOOKUP($G1243,county_facts!$A:$BB,48,FALSE)</f>
        <v>0</v>
      </c>
      <c r="BA1243">
        <f>VLOOKUP($G1243,county_facts!$A:$BB,49,FALSE)</f>
        <v>737081</v>
      </c>
      <c r="BB1243">
        <f>VLOOKUP($G1243,county_facts!$A:$BB,50,FALSE)</f>
        <v>12834</v>
      </c>
      <c r="BC1243">
        <f>VLOOKUP($G1243,county_facts!$A:$BB,51,FALSE)</f>
        <v>74443</v>
      </c>
      <c r="BD1243">
        <f>VLOOKUP($G1243,county_facts!$A:$BB,52,FALSE)</f>
        <v>69</v>
      </c>
      <c r="BE1243">
        <f>VLOOKUP($G1243,county_facts!$A:$BB,53,FALSE)</f>
        <v>1058.47</v>
      </c>
      <c r="BF1243">
        <f>VLOOKUP($G1243,county_facts!$A:$BB,54,FALSE)</f>
        <v>57.2</v>
      </c>
    </row>
    <row r="1244" spans="1:58" x14ac:dyDescent="0.3">
      <c r="A1244" t="s">
        <v>6</v>
      </c>
      <c r="B1244" t="s">
        <v>523</v>
      </c>
      <c r="C1244">
        <v>55</v>
      </c>
      <c r="D1244" t="s">
        <v>481</v>
      </c>
      <c r="E1244">
        <v>78</v>
      </c>
      <c r="F1244">
        <v>0.70512820499999995</v>
      </c>
      <c r="G1244">
        <v>40045</v>
      </c>
      <c r="H1244">
        <f>VLOOKUP($G1244,county_facts!$A:$BB,4,FALSE)</f>
        <v>4150</v>
      </c>
      <c r="I1244">
        <f>VLOOKUP($G1244,county_facts!$A:$BB,5,FALSE)</f>
        <v>4151</v>
      </c>
      <c r="J1244">
        <f>VLOOKUP($G1244,county_facts!$A:$BB,6,FALSE)</f>
        <v>0</v>
      </c>
      <c r="K1244">
        <f>VLOOKUP($G1244,county_facts!$A:$BB,7,FALSE)</f>
        <v>4151</v>
      </c>
      <c r="L1244">
        <f>VLOOKUP($G1244,county_facts!$A:$BB,8,FALSE)</f>
        <v>5.4</v>
      </c>
      <c r="M1244">
        <f>VLOOKUP($G1244,county_facts!$A:$BB,9,FALSE)</f>
        <v>23.3</v>
      </c>
      <c r="N1244">
        <f>VLOOKUP($G1244,county_facts!$A:$BB,10,FALSE)</f>
        <v>20.2</v>
      </c>
      <c r="O1244">
        <f>VLOOKUP($G1244,county_facts!$A:$BB,11,FALSE)</f>
        <v>50.6</v>
      </c>
      <c r="P1244">
        <f>VLOOKUP($G1244,county_facts!$A:$BB,12,FALSE)</f>
        <v>94.5</v>
      </c>
      <c r="Q1244">
        <f>VLOOKUP($G1244,county_facts!$A:$BB,13,FALSE)</f>
        <v>0.7</v>
      </c>
      <c r="R1244">
        <f>VLOOKUP($G1244,county_facts!$A:$BB,14,FALSE)</f>
        <v>2.8</v>
      </c>
      <c r="S1244">
        <f>VLOOKUP($G1244,county_facts!$A:$BB,15,FALSE)</f>
        <v>0.2</v>
      </c>
      <c r="T1244">
        <f>VLOOKUP($G1244,county_facts!$A:$BB,16,FALSE)</f>
        <v>0</v>
      </c>
      <c r="U1244">
        <f>VLOOKUP($G1244,county_facts!$A:$BB,17,FALSE)</f>
        <v>1.7</v>
      </c>
      <c r="V1244">
        <f>VLOOKUP($G1244,county_facts!$A:$BB,18,FALSE)</f>
        <v>7.5</v>
      </c>
      <c r="W1244">
        <f>VLOOKUP($G1244,county_facts!$A:$BB,19,FALSE)</f>
        <v>87.6</v>
      </c>
      <c r="X1244">
        <f>VLOOKUP($G1244,county_facts!$A:$BB,20,FALSE)</f>
        <v>89.3</v>
      </c>
      <c r="Y1244">
        <f>VLOOKUP($G1244,county_facts!$A:$BB,21,FALSE)</f>
        <v>1.9</v>
      </c>
      <c r="Z1244">
        <f>VLOOKUP($G1244,county_facts!$A:$BB,22,FALSE)</f>
        <v>4.4000000000000004</v>
      </c>
      <c r="AA1244">
        <f>VLOOKUP($G1244,county_facts!$A:$BB,23,FALSE)</f>
        <v>88.3</v>
      </c>
      <c r="AB1244">
        <f>VLOOKUP($G1244,county_facts!$A:$BB,24,FALSE)</f>
        <v>23.9</v>
      </c>
      <c r="AC1244">
        <f>VLOOKUP($G1244,county_facts!$A:$BB,25,FALSE)</f>
        <v>322</v>
      </c>
      <c r="AD1244">
        <f>VLOOKUP($G1244,county_facts!$A:$BB,26,FALSE)</f>
        <v>20.8</v>
      </c>
      <c r="AE1244">
        <f>VLOOKUP($G1244,county_facts!$A:$BB,27,FALSE)</f>
        <v>2276</v>
      </c>
      <c r="AF1244">
        <f>VLOOKUP($G1244,county_facts!$A:$BB,28,FALSE)</f>
        <v>77.7</v>
      </c>
      <c r="AG1244">
        <f>VLOOKUP($G1244,county_facts!$A:$BB,29,FALSE)</f>
        <v>0.7</v>
      </c>
      <c r="AH1244">
        <f>VLOOKUP($G1244,county_facts!$A:$BB,30,FALSE)</f>
        <v>75900</v>
      </c>
      <c r="AI1244">
        <f>VLOOKUP($G1244,county_facts!$A:$BB,31,FALSE)</f>
        <v>1734</v>
      </c>
      <c r="AJ1244">
        <f>VLOOKUP($G1244,county_facts!$A:$BB,32,FALSE)</f>
        <v>2.3199999999999998</v>
      </c>
      <c r="AK1244">
        <f>VLOOKUP($G1244,county_facts!$A:$BB,33,FALSE)</f>
        <v>27183</v>
      </c>
      <c r="AL1244">
        <f>VLOOKUP($G1244,county_facts!$A:$BB,34,FALSE)</f>
        <v>47344</v>
      </c>
      <c r="AM1244">
        <f>VLOOKUP($G1244,county_facts!$A:$BB,35,FALSE)</f>
        <v>16</v>
      </c>
      <c r="AN1244">
        <f>VLOOKUP($G1244,county_facts!$A:$BB,36,FALSE)</f>
        <v>103</v>
      </c>
      <c r="AO1244">
        <f>VLOOKUP($G1244,county_facts!$A:$BB,37,FALSE)</f>
        <v>1130</v>
      </c>
      <c r="AP1244">
        <f>VLOOKUP($G1244,county_facts!$A:$BB,38,FALSE)</f>
        <v>16</v>
      </c>
      <c r="AQ1244">
        <f>VLOOKUP($G1244,county_facts!$A:$BB,39,FALSE)</f>
        <v>356</v>
      </c>
      <c r="AR1244">
        <f>VLOOKUP($G1244,county_facts!$A:$BB,40,FALSE)</f>
        <v>0</v>
      </c>
      <c r="AS1244">
        <f>VLOOKUP($G1244,county_facts!$A:$BB,41,FALSE)</f>
        <v>0</v>
      </c>
      <c r="AT1244">
        <f>VLOOKUP($G1244,county_facts!$A:$BB,42,FALSE)</f>
        <v>0</v>
      </c>
      <c r="AU1244">
        <f>VLOOKUP($G1244,county_facts!$A:$BB,43,FALSE)</f>
        <v>0</v>
      </c>
      <c r="AV1244">
        <f>VLOOKUP($G1244,county_facts!$A:$BB,44,FALSE)</f>
        <v>0</v>
      </c>
      <c r="AW1244">
        <f>VLOOKUP($G1244,county_facts!$A:$BB,45,FALSE)</f>
        <v>0</v>
      </c>
      <c r="AX1244">
        <f>VLOOKUP($G1244,county_facts!$A:$BB,46,FALSE)</f>
        <v>0</v>
      </c>
      <c r="AY1244">
        <f>VLOOKUP($G1244,county_facts!$A:$BB,47,FALSE)</f>
        <v>0</v>
      </c>
      <c r="AZ1244">
        <f>VLOOKUP($G1244,county_facts!$A:$BB,48,FALSE)</f>
        <v>0</v>
      </c>
      <c r="BA1244">
        <f>VLOOKUP($G1244,county_facts!$A:$BB,49,FALSE)</f>
        <v>41218</v>
      </c>
      <c r="BB1244">
        <f>VLOOKUP($G1244,county_facts!$A:$BB,50,FALSE)</f>
        <v>10745</v>
      </c>
      <c r="BC1244">
        <f>VLOOKUP($G1244,county_facts!$A:$BB,51,FALSE)</f>
        <v>0</v>
      </c>
      <c r="BD1244">
        <f>VLOOKUP($G1244,county_facts!$A:$BB,52,FALSE)</f>
        <v>1</v>
      </c>
      <c r="BE1244">
        <f>VLOOKUP($G1244,county_facts!$A:$BB,53,FALSE)</f>
        <v>1231.52</v>
      </c>
      <c r="BF1244">
        <f>VLOOKUP($G1244,county_facts!$A:$BB,54,FALSE)</f>
        <v>3.4</v>
      </c>
    </row>
    <row r="1245" spans="1:58" x14ac:dyDescent="0.3">
      <c r="A1245" t="s">
        <v>9</v>
      </c>
      <c r="B1245" t="s">
        <v>523</v>
      </c>
      <c r="C1245">
        <v>23</v>
      </c>
      <c r="D1245" t="s">
        <v>481</v>
      </c>
      <c r="E1245">
        <v>78</v>
      </c>
      <c r="F1245">
        <v>0.29487179499999999</v>
      </c>
      <c r="G1245">
        <v>40045</v>
      </c>
      <c r="H1245">
        <f>VLOOKUP($G1245,county_facts!$A:$BB,4,FALSE)</f>
        <v>4150</v>
      </c>
      <c r="I1245">
        <f>VLOOKUP($G1245,county_facts!$A:$BB,5,FALSE)</f>
        <v>4151</v>
      </c>
      <c r="J1245">
        <f>VLOOKUP($G1245,county_facts!$A:$BB,6,FALSE)</f>
        <v>0</v>
      </c>
      <c r="K1245">
        <f>VLOOKUP($G1245,county_facts!$A:$BB,7,FALSE)</f>
        <v>4151</v>
      </c>
      <c r="L1245">
        <f>VLOOKUP($G1245,county_facts!$A:$BB,8,FALSE)</f>
        <v>5.4</v>
      </c>
      <c r="M1245">
        <f>VLOOKUP($G1245,county_facts!$A:$BB,9,FALSE)</f>
        <v>23.3</v>
      </c>
      <c r="N1245">
        <f>VLOOKUP($G1245,county_facts!$A:$BB,10,FALSE)</f>
        <v>20.2</v>
      </c>
      <c r="O1245">
        <f>VLOOKUP($G1245,county_facts!$A:$BB,11,FALSE)</f>
        <v>50.6</v>
      </c>
      <c r="P1245">
        <f>VLOOKUP($G1245,county_facts!$A:$BB,12,FALSE)</f>
        <v>94.5</v>
      </c>
      <c r="Q1245">
        <f>VLOOKUP($G1245,county_facts!$A:$BB,13,FALSE)</f>
        <v>0.7</v>
      </c>
      <c r="R1245">
        <f>VLOOKUP($G1245,county_facts!$A:$BB,14,FALSE)</f>
        <v>2.8</v>
      </c>
      <c r="S1245">
        <f>VLOOKUP($G1245,county_facts!$A:$BB,15,FALSE)</f>
        <v>0.2</v>
      </c>
      <c r="T1245">
        <f>VLOOKUP($G1245,county_facts!$A:$BB,16,FALSE)</f>
        <v>0</v>
      </c>
      <c r="U1245">
        <f>VLOOKUP($G1245,county_facts!$A:$BB,17,FALSE)</f>
        <v>1.7</v>
      </c>
      <c r="V1245">
        <f>VLOOKUP($G1245,county_facts!$A:$BB,18,FALSE)</f>
        <v>7.5</v>
      </c>
      <c r="W1245">
        <f>VLOOKUP($G1245,county_facts!$A:$BB,19,FALSE)</f>
        <v>87.6</v>
      </c>
      <c r="X1245">
        <f>VLOOKUP($G1245,county_facts!$A:$BB,20,FALSE)</f>
        <v>89.3</v>
      </c>
      <c r="Y1245">
        <f>VLOOKUP($G1245,county_facts!$A:$BB,21,FALSE)</f>
        <v>1.9</v>
      </c>
      <c r="Z1245">
        <f>VLOOKUP($G1245,county_facts!$A:$BB,22,FALSE)</f>
        <v>4.4000000000000004</v>
      </c>
      <c r="AA1245">
        <f>VLOOKUP($G1245,county_facts!$A:$BB,23,FALSE)</f>
        <v>88.3</v>
      </c>
      <c r="AB1245">
        <f>VLOOKUP($G1245,county_facts!$A:$BB,24,FALSE)</f>
        <v>23.9</v>
      </c>
      <c r="AC1245">
        <f>VLOOKUP($G1245,county_facts!$A:$BB,25,FALSE)</f>
        <v>322</v>
      </c>
      <c r="AD1245">
        <f>VLOOKUP($G1245,county_facts!$A:$BB,26,FALSE)</f>
        <v>20.8</v>
      </c>
      <c r="AE1245">
        <f>VLOOKUP($G1245,county_facts!$A:$BB,27,FALSE)</f>
        <v>2276</v>
      </c>
      <c r="AF1245">
        <f>VLOOKUP($G1245,county_facts!$A:$BB,28,FALSE)</f>
        <v>77.7</v>
      </c>
      <c r="AG1245">
        <f>VLOOKUP($G1245,county_facts!$A:$BB,29,FALSE)</f>
        <v>0.7</v>
      </c>
      <c r="AH1245">
        <f>VLOOKUP($G1245,county_facts!$A:$BB,30,FALSE)</f>
        <v>75900</v>
      </c>
      <c r="AI1245">
        <f>VLOOKUP($G1245,county_facts!$A:$BB,31,FALSE)</f>
        <v>1734</v>
      </c>
      <c r="AJ1245">
        <f>VLOOKUP($G1245,county_facts!$A:$BB,32,FALSE)</f>
        <v>2.3199999999999998</v>
      </c>
      <c r="AK1245">
        <f>VLOOKUP($G1245,county_facts!$A:$BB,33,FALSE)</f>
        <v>27183</v>
      </c>
      <c r="AL1245">
        <f>VLOOKUP($G1245,county_facts!$A:$BB,34,FALSE)</f>
        <v>47344</v>
      </c>
      <c r="AM1245">
        <f>VLOOKUP($G1245,county_facts!$A:$BB,35,FALSE)</f>
        <v>16</v>
      </c>
      <c r="AN1245">
        <f>VLOOKUP($G1245,county_facts!$A:$BB,36,FALSE)</f>
        <v>103</v>
      </c>
      <c r="AO1245">
        <f>VLOOKUP($G1245,county_facts!$A:$BB,37,FALSE)</f>
        <v>1130</v>
      </c>
      <c r="AP1245">
        <f>VLOOKUP($G1245,county_facts!$A:$BB,38,FALSE)</f>
        <v>16</v>
      </c>
      <c r="AQ1245">
        <f>VLOOKUP($G1245,county_facts!$A:$BB,39,FALSE)</f>
        <v>356</v>
      </c>
      <c r="AR1245">
        <f>VLOOKUP($G1245,county_facts!$A:$BB,40,FALSE)</f>
        <v>0</v>
      </c>
      <c r="AS1245">
        <f>VLOOKUP($G1245,county_facts!$A:$BB,41,FALSE)</f>
        <v>0</v>
      </c>
      <c r="AT1245">
        <f>VLOOKUP($G1245,county_facts!$A:$BB,42,FALSE)</f>
        <v>0</v>
      </c>
      <c r="AU1245">
        <f>VLOOKUP($G1245,county_facts!$A:$BB,43,FALSE)</f>
        <v>0</v>
      </c>
      <c r="AV1245">
        <f>VLOOKUP($G1245,county_facts!$A:$BB,44,FALSE)</f>
        <v>0</v>
      </c>
      <c r="AW1245">
        <f>VLOOKUP($G1245,county_facts!$A:$BB,45,FALSE)</f>
        <v>0</v>
      </c>
      <c r="AX1245">
        <f>VLOOKUP($G1245,county_facts!$A:$BB,46,FALSE)</f>
        <v>0</v>
      </c>
      <c r="AY1245">
        <f>VLOOKUP($G1245,county_facts!$A:$BB,47,FALSE)</f>
        <v>0</v>
      </c>
      <c r="AZ1245">
        <f>VLOOKUP($G1245,county_facts!$A:$BB,48,FALSE)</f>
        <v>0</v>
      </c>
      <c r="BA1245">
        <f>VLOOKUP($G1245,county_facts!$A:$BB,49,FALSE)</f>
        <v>41218</v>
      </c>
      <c r="BB1245">
        <f>VLOOKUP($G1245,county_facts!$A:$BB,50,FALSE)</f>
        <v>10745</v>
      </c>
      <c r="BC1245">
        <f>VLOOKUP($G1245,county_facts!$A:$BB,51,FALSE)</f>
        <v>0</v>
      </c>
      <c r="BD1245">
        <f>VLOOKUP($G1245,county_facts!$A:$BB,52,FALSE)</f>
        <v>1</v>
      </c>
      <c r="BE1245">
        <f>VLOOKUP($G1245,county_facts!$A:$BB,53,FALSE)</f>
        <v>1231.52</v>
      </c>
      <c r="BF1245">
        <f>VLOOKUP($G1245,county_facts!$A:$BB,54,FALSE)</f>
        <v>3.4</v>
      </c>
    </row>
    <row r="1246" spans="1:58" x14ac:dyDescent="0.3">
      <c r="A1246" t="s">
        <v>6</v>
      </c>
      <c r="B1246" t="s">
        <v>524</v>
      </c>
      <c r="C1246">
        <v>89</v>
      </c>
      <c r="D1246" t="s">
        <v>481</v>
      </c>
      <c r="E1246">
        <v>121</v>
      </c>
      <c r="F1246">
        <v>0.73553718999999995</v>
      </c>
      <c r="G1246">
        <v>40043</v>
      </c>
      <c r="H1246">
        <f>VLOOKUP($G1246,county_facts!$A:$BB,4,FALSE)</f>
        <v>4914</v>
      </c>
      <c r="I1246">
        <f>VLOOKUP($G1246,county_facts!$A:$BB,5,FALSE)</f>
        <v>4810</v>
      </c>
      <c r="J1246">
        <f>VLOOKUP($G1246,county_facts!$A:$BB,6,FALSE)</f>
        <v>2.2000000000000002</v>
      </c>
      <c r="K1246">
        <f>VLOOKUP($G1246,county_facts!$A:$BB,7,FALSE)</f>
        <v>4810</v>
      </c>
      <c r="L1246">
        <f>VLOOKUP($G1246,county_facts!$A:$BB,8,FALSE)</f>
        <v>6.8</v>
      </c>
      <c r="M1246">
        <f>VLOOKUP($G1246,county_facts!$A:$BB,9,FALSE)</f>
        <v>26.1</v>
      </c>
      <c r="N1246">
        <f>VLOOKUP($G1246,county_facts!$A:$BB,10,FALSE)</f>
        <v>19.399999999999999</v>
      </c>
      <c r="O1246">
        <f>VLOOKUP($G1246,county_facts!$A:$BB,11,FALSE)</f>
        <v>51</v>
      </c>
      <c r="P1246">
        <f>VLOOKUP($G1246,county_facts!$A:$BB,12,FALSE)</f>
        <v>88.9</v>
      </c>
      <c r="Q1246">
        <f>VLOOKUP($G1246,county_facts!$A:$BB,13,FALSE)</f>
        <v>0.5</v>
      </c>
      <c r="R1246">
        <f>VLOOKUP($G1246,county_facts!$A:$BB,14,FALSE)</f>
        <v>5.9</v>
      </c>
      <c r="S1246">
        <f>VLOOKUP($G1246,county_facts!$A:$BB,15,FALSE)</f>
        <v>0.9</v>
      </c>
      <c r="T1246">
        <f>VLOOKUP($G1246,county_facts!$A:$BB,16,FALSE)</f>
        <v>0</v>
      </c>
      <c r="U1246">
        <f>VLOOKUP($G1246,county_facts!$A:$BB,17,FALSE)</f>
        <v>3.8</v>
      </c>
      <c r="V1246">
        <f>VLOOKUP($G1246,county_facts!$A:$BB,18,FALSE)</f>
        <v>6.1</v>
      </c>
      <c r="W1246">
        <f>VLOOKUP($G1246,county_facts!$A:$BB,19,FALSE)</f>
        <v>84.1</v>
      </c>
      <c r="X1246">
        <f>VLOOKUP($G1246,county_facts!$A:$BB,20,FALSE)</f>
        <v>87.3</v>
      </c>
      <c r="Y1246">
        <f>VLOOKUP($G1246,county_facts!$A:$BB,21,FALSE)</f>
        <v>1.6</v>
      </c>
      <c r="Z1246">
        <f>VLOOKUP($G1246,county_facts!$A:$BB,22,FALSE)</f>
        <v>3.6</v>
      </c>
      <c r="AA1246">
        <f>VLOOKUP($G1246,county_facts!$A:$BB,23,FALSE)</f>
        <v>87.5</v>
      </c>
      <c r="AB1246">
        <f>VLOOKUP($G1246,county_facts!$A:$BB,24,FALSE)</f>
        <v>19.5</v>
      </c>
      <c r="AC1246">
        <f>VLOOKUP($G1246,county_facts!$A:$BB,25,FALSE)</f>
        <v>348</v>
      </c>
      <c r="AD1246">
        <f>VLOOKUP($G1246,county_facts!$A:$BB,26,FALSE)</f>
        <v>24.1</v>
      </c>
      <c r="AE1246">
        <f>VLOOKUP($G1246,county_facts!$A:$BB,27,FALSE)</f>
        <v>2439</v>
      </c>
      <c r="AF1246">
        <f>VLOOKUP($G1246,county_facts!$A:$BB,28,FALSE)</f>
        <v>76.3</v>
      </c>
      <c r="AG1246">
        <f>VLOOKUP($G1246,county_facts!$A:$BB,29,FALSE)</f>
        <v>2.2999999999999998</v>
      </c>
      <c r="AH1246">
        <f>VLOOKUP($G1246,county_facts!$A:$BB,30,FALSE)</f>
        <v>77400</v>
      </c>
      <c r="AI1246">
        <f>VLOOKUP($G1246,county_facts!$A:$BB,31,FALSE)</f>
        <v>1830</v>
      </c>
      <c r="AJ1246">
        <f>VLOOKUP($G1246,county_facts!$A:$BB,32,FALSE)</f>
        <v>2.57</v>
      </c>
      <c r="AK1246">
        <f>VLOOKUP($G1246,county_facts!$A:$BB,33,FALSE)</f>
        <v>24860</v>
      </c>
      <c r="AL1246">
        <f>VLOOKUP($G1246,county_facts!$A:$BB,34,FALSE)</f>
        <v>46488</v>
      </c>
      <c r="AM1246">
        <f>VLOOKUP($G1246,county_facts!$A:$BB,35,FALSE)</f>
        <v>14.2</v>
      </c>
      <c r="AN1246">
        <f>VLOOKUP($G1246,county_facts!$A:$BB,36,FALSE)</f>
        <v>148</v>
      </c>
      <c r="AO1246">
        <f>VLOOKUP($G1246,county_facts!$A:$BB,37,FALSE)</f>
        <v>890</v>
      </c>
      <c r="AP1246">
        <f>VLOOKUP($G1246,county_facts!$A:$BB,38,FALSE)</f>
        <v>1.8</v>
      </c>
      <c r="AQ1246">
        <f>VLOOKUP($G1246,county_facts!$A:$BB,39,FALSE)</f>
        <v>505</v>
      </c>
      <c r="AR1246">
        <f>VLOOKUP($G1246,county_facts!$A:$BB,40,FALSE)</f>
        <v>815</v>
      </c>
      <c r="AS1246">
        <f>VLOOKUP($G1246,county_facts!$A:$BB,41,FALSE)</f>
        <v>0</v>
      </c>
      <c r="AT1246">
        <f>VLOOKUP($G1246,county_facts!$A:$BB,42,FALSE)</f>
        <v>0</v>
      </c>
      <c r="AU1246">
        <f>VLOOKUP($G1246,county_facts!$A:$BB,43,FALSE)</f>
        <v>0</v>
      </c>
      <c r="AV1246">
        <f>VLOOKUP($G1246,county_facts!$A:$BB,44,FALSE)</f>
        <v>0</v>
      </c>
      <c r="AW1246">
        <f>VLOOKUP($G1246,county_facts!$A:$BB,45,FALSE)</f>
        <v>0</v>
      </c>
      <c r="AX1246">
        <f>VLOOKUP($G1246,county_facts!$A:$BB,46,FALSE)</f>
        <v>0</v>
      </c>
      <c r="AY1246">
        <f>VLOOKUP($G1246,county_facts!$A:$BB,47,FALSE)</f>
        <v>0</v>
      </c>
      <c r="AZ1246">
        <f>VLOOKUP($G1246,county_facts!$A:$BB,48,FALSE)</f>
        <v>20423</v>
      </c>
      <c r="BA1246">
        <f>VLOOKUP($G1246,county_facts!$A:$BB,49,FALSE)</f>
        <v>43383</v>
      </c>
      <c r="BB1246">
        <f>VLOOKUP($G1246,county_facts!$A:$BB,50,FALSE)</f>
        <v>9932</v>
      </c>
      <c r="BC1246">
        <f>VLOOKUP($G1246,county_facts!$A:$BB,51,FALSE)</f>
        <v>1162</v>
      </c>
      <c r="BD1246">
        <f>VLOOKUP($G1246,county_facts!$A:$BB,52,FALSE)</f>
        <v>0</v>
      </c>
      <c r="BE1246">
        <f>VLOOKUP($G1246,county_facts!$A:$BB,53,FALSE)</f>
        <v>999.48</v>
      </c>
      <c r="BF1246">
        <f>VLOOKUP($G1246,county_facts!$A:$BB,54,FALSE)</f>
        <v>4.8</v>
      </c>
    </row>
    <row r="1247" spans="1:58" x14ac:dyDescent="0.3">
      <c r="A1247" t="s">
        <v>9</v>
      </c>
      <c r="B1247" t="s">
        <v>524</v>
      </c>
      <c r="C1247">
        <v>32</v>
      </c>
      <c r="D1247" t="s">
        <v>481</v>
      </c>
      <c r="E1247">
        <v>121</v>
      </c>
      <c r="F1247">
        <v>0.26446280999999999</v>
      </c>
      <c r="G1247">
        <v>40043</v>
      </c>
      <c r="H1247">
        <f>VLOOKUP($G1247,county_facts!$A:$BB,4,FALSE)</f>
        <v>4914</v>
      </c>
      <c r="I1247">
        <f>VLOOKUP($G1247,county_facts!$A:$BB,5,FALSE)</f>
        <v>4810</v>
      </c>
      <c r="J1247">
        <f>VLOOKUP($G1247,county_facts!$A:$BB,6,FALSE)</f>
        <v>2.2000000000000002</v>
      </c>
      <c r="K1247">
        <f>VLOOKUP($G1247,county_facts!$A:$BB,7,FALSE)</f>
        <v>4810</v>
      </c>
      <c r="L1247">
        <f>VLOOKUP($G1247,county_facts!$A:$BB,8,FALSE)</f>
        <v>6.8</v>
      </c>
      <c r="M1247">
        <f>VLOOKUP($G1247,county_facts!$A:$BB,9,FALSE)</f>
        <v>26.1</v>
      </c>
      <c r="N1247">
        <f>VLOOKUP($G1247,county_facts!$A:$BB,10,FALSE)</f>
        <v>19.399999999999999</v>
      </c>
      <c r="O1247">
        <f>VLOOKUP($G1247,county_facts!$A:$BB,11,FALSE)</f>
        <v>51</v>
      </c>
      <c r="P1247">
        <f>VLOOKUP($G1247,county_facts!$A:$BB,12,FALSE)</f>
        <v>88.9</v>
      </c>
      <c r="Q1247">
        <f>VLOOKUP($G1247,county_facts!$A:$BB,13,FALSE)</f>
        <v>0.5</v>
      </c>
      <c r="R1247">
        <f>VLOOKUP($G1247,county_facts!$A:$BB,14,FALSE)</f>
        <v>5.9</v>
      </c>
      <c r="S1247">
        <f>VLOOKUP($G1247,county_facts!$A:$BB,15,FALSE)</f>
        <v>0.9</v>
      </c>
      <c r="T1247">
        <f>VLOOKUP($G1247,county_facts!$A:$BB,16,FALSE)</f>
        <v>0</v>
      </c>
      <c r="U1247">
        <f>VLOOKUP($G1247,county_facts!$A:$BB,17,FALSE)</f>
        <v>3.8</v>
      </c>
      <c r="V1247">
        <f>VLOOKUP($G1247,county_facts!$A:$BB,18,FALSE)</f>
        <v>6.1</v>
      </c>
      <c r="W1247">
        <f>VLOOKUP($G1247,county_facts!$A:$BB,19,FALSE)</f>
        <v>84.1</v>
      </c>
      <c r="X1247">
        <f>VLOOKUP($G1247,county_facts!$A:$BB,20,FALSE)</f>
        <v>87.3</v>
      </c>
      <c r="Y1247">
        <f>VLOOKUP($G1247,county_facts!$A:$BB,21,FALSE)</f>
        <v>1.6</v>
      </c>
      <c r="Z1247">
        <f>VLOOKUP($G1247,county_facts!$A:$BB,22,FALSE)</f>
        <v>3.6</v>
      </c>
      <c r="AA1247">
        <f>VLOOKUP($G1247,county_facts!$A:$BB,23,FALSE)</f>
        <v>87.5</v>
      </c>
      <c r="AB1247">
        <f>VLOOKUP($G1247,county_facts!$A:$BB,24,FALSE)</f>
        <v>19.5</v>
      </c>
      <c r="AC1247">
        <f>VLOOKUP($G1247,county_facts!$A:$BB,25,FALSE)</f>
        <v>348</v>
      </c>
      <c r="AD1247">
        <f>VLOOKUP($G1247,county_facts!$A:$BB,26,FALSE)</f>
        <v>24.1</v>
      </c>
      <c r="AE1247">
        <f>VLOOKUP($G1247,county_facts!$A:$BB,27,FALSE)</f>
        <v>2439</v>
      </c>
      <c r="AF1247">
        <f>VLOOKUP($G1247,county_facts!$A:$BB,28,FALSE)</f>
        <v>76.3</v>
      </c>
      <c r="AG1247">
        <f>VLOOKUP($G1247,county_facts!$A:$BB,29,FALSE)</f>
        <v>2.2999999999999998</v>
      </c>
      <c r="AH1247">
        <f>VLOOKUP($G1247,county_facts!$A:$BB,30,FALSE)</f>
        <v>77400</v>
      </c>
      <c r="AI1247">
        <f>VLOOKUP($G1247,county_facts!$A:$BB,31,FALSE)</f>
        <v>1830</v>
      </c>
      <c r="AJ1247">
        <f>VLOOKUP($G1247,county_facts!$A:$BB,32,FALSE)</f>
        <v>2.57</v>
      </c>
      <c r="AK1247">
        <f>VLOOKUP($G1247,county_facts!$A:$BB,33,FALSE)</f>
        <v>24860</v>
      </c>
      <c r="AL1247">
        <f>VLOOKUP($G1247,county_facts!$A:$BB,34,FALSE)</f>
        <v>46488</v>
      </c>
      <c r="AM1247">
        <f>VLOOKUP($G1247,county_facts!$A:$BB,35,FALSE)</f>
        <v>14.2</v>
      </c>
      <c r="AN1247">
        <f>VLOOKUP($G1247,county_facts!$A:$BB,36,FALSE)</f>
        <v>148</v>
      </c>
      <c r="AO1247">
        <f>VLOOKUP($G1247,county_facts!$A:$BB,37,FALSE)</f>
        <v>890</v>
      </c>
      <c r="AP1247">
        <f>VLOOKUP($G1247,county_facts!$A:$BB,38,FALSE)</f>
        <v>1.8</v>
      </c>
      <c r="AQ1247">
        <f>VLOOKUP($G1247,county_facts!$A:$BB,39,FALSE)</f>
        <v>505</v>
      </c>
      <c r="AR1247">
        <f>VLOOKUP($G1247,county_facts!$A:$BB,40,FALSE)</f>
        <v>815</v>
      </c>
      <c r="AS1247">
        <f>VLOOKUP($G1247,county_facts!$A:$BB,41,FALSE)</f>
        <v>0</v>
      </c>
      <c r="AT1247">
        <f>VLOOKUP($G1247,county_facts!$A:$BB,42,FALSE)</f>
        <v>0</v>
      </c>
      <c r="AU1247">
        <f>VLOOKUP($G1247,county_facts!$A:$BB,43,FALSE)</f>
        <v>0</v>
      </c>
      <c r="AV1247">
        <f>VLOOKUP($G1247,county_facts!$A:$BB,44,FALSE)</f>
        <v>0</v>
      </c>
      <c r="AW1247">
        <f>VLOOKUP($G1247,county_facts!$A:$BB,45,FALSE)</f>
        <v>0</v>
      </c>
      <c r="AX1247">
        <f>VLOOKUP($G1247,county_facts!$A:$BB,46,FALSE)</f>
        <v>0</v>
      </c>
      <c r="AY1247">
        <f>VLOOKUP($G1247,county_facts!$A:$BB,47,FALSE)</f>
        <v>0</v>
      </c>
      <c r="AZ1247">
        <f>VLOOKUP($G1247,county_facts!$A:$BB,48,FALSE)</f>
        <v>20423</v>
      </c>
      <c r="BA1247">
        <f>VLOOKUP($G1247,county_facts!$A:$BB,49,FALSE)</f>
        <v>43383</v>
      </c>
      <c r="BB1247">
        <f>VLOOKUP($G1247,county_facts!$A:$BB,50,FALSE)</f>
        <v>9932</v>
      </c>
      <c r="BC1247">
        <f>VLOOKUP($G1247,county_facts!$A:$BB,51,FALSE)</f>
        <v>1162</v>
      </c>
      <c r="BD1247">
        <f>VLOOKUP($G1247,county_facts!$A:$BB,52,FALSE)</f>
        <v>0</v>
      </c>
      <c r="BE1247">
        <f>VLOOKUP($G1247,county_facts!$A:$BB,53,FALSE)</f>
        <v>999.48</v>
      </c>
      <c r="BF1247">
        <f>VLOOKUP($G1247,county_facts!$A:$BB,54,FALSE)</f>
        <v>4.8</v>
      </c>
    </row>
    <row r="1248" spans="1:58" x14ac:dyDescent="0.3">
      <c r="A1248" t="s">
        <v>6</v>
      </c>
      <c r="B1248" t="s">
        <v>292</v>
      </c>
      <c r="C1248">
        <v>1110</v>
      </c>
      <c r="D1248" t="s">
        <v>481</v>
      </c>
      <c r="E1248">
        <v>1487</v>
      </c>
      <c r="F1248">
        <v>0.74646940100000003</v>
      </c>
      <c r="G1248">
        <v>40041</v>
      </c>
      <c r="H1248">
        <f>VLOOKUP($G1248,county_facts!$A:$BB,4,FALSE)</f>
        <v>41446</v>
      </c>
      <c r="I1248">
        <f>VLOOKUP($G1248,county_facts!$A:$BB,5,FALSE)</f>
        <v>41489</v>
      </c>
      <c r="J1248">
        <f>VLOOKUP($G1248,county_facts!$A:$BB,6,FALSE)</f>
        <v>-0.1</v>
      </c>
      <c r="K1248">
        <f>VLOOKUP($G1248,county_facts!$A:$BB,7,FALSE)</f>
        <v>41487</v>
      </c>
      <c r="L1248">
        <f>VLOOKUP($G1248,county_facts!$A:$BB,8,FALSE)</f>
        <v>4.8</v>
      </c>
      <c r="M1248">
        <f>VLOOKUP($G1248,county_facts!$A:$BB,9,FALSE)</f>
        <v>21.3</v>
      </c>
      <c r="N1248">
        <f>VLOOKUP($G1248,county_facts!$A:$BB,10,FALSE)</f>
        <v>23</v>
      </c>
      <c r="O1248">
        <f>VLOOKUP($G1248,county_facts!$A:$BB,11,FALSE)</f>
        <v>50.9</v>
      </c>
      <c r="P1248">
        <f>VLOOKUP($G1248,county_facts!$A:$BB,12,FALSE)</f>
        <v>67.099999999999994</v>
      </c>
      <c r="Q1248">
        <f>VLOOKUP($G1248,county_facts!$A:$BB,13,FALSE)</f>
        <v>0.5</v>
      </c>
      <c r="R1248">
        <f>VLOOKUP($G1248,county_facts!$A:$BB,14,FALSE)</f>
        <v>23.3</v>
      </c>
      <c r="S1248">
        <f>VLOOKUP($G1248,county_facts!$A:$BB,15,FALSE)</f>
        <v>1.2</v>
      </c>
      <c r="T1248">
        <f>VLOOKUP($G1248,county_facts!$A:$BB,16,FALSE)</f>
        <v>0.1</v>
      </c>
      <c r="U1248">
        <f>VLOOKUP($G1248,county_facts!$A:$BB,17,FALSE)</f>
        <v>7.9</v>
      </c>
      <c r="V1248">
        <f>VLOOKUP($G1248,county_facts!$A:$BB,18,FALSE)</f>
        <v>3.5</v>
      </c>
      <c r="W1248">
        <f>VLOOKUP($G1248,county_facts!$A:$BB,19,FALSE)</f>
        <v>64.7</v>
      </c>
      <c r="X1248">
        <f>VLOOKUP($G1248,county_facts!$A:$BB,20,FALSE)</f>
        <v>85.2</v>
      </c>
      <c r="Y1248">
        <f>VLOOKUP($G1248,county_facts!$A:$BB,21,FALSE)</f>
        <v>2.2999999999999998</v>
      </c>
      <c r="Z1248">
        <f>VLOOKUP($G1248,county_facts!$A:$BB,22,FALSE)</f>
        <v>5.8</v>
      </c>
      <c r="AA1248">
        <f>VLOOKUP($G1248,county_facts!$A:$BB,23,FALSE)</f>
        <v>84.7</v>
      </c>
      <c r="AB1248">
        <f>VLOOKUP($G1248,county_facts!$A:$BB,24,FALSE)</f>
        <v>16.100000000000001</v>
      </c>
      <c r="AC1248">
        <f>VLOOKUP($G1248,county_facts!$A:$BB,25,FALSE)</f>
        <v>4321</v>
      </c>
      <c r="AD1248">
        <f>VLOOKUP($G1248,county_facts!$A:$BB,26,FALSE)</f>
        <v>26.6</v>
      </c>
      <c r="AE1248">
        <f>VLOOKUP($G1248,county_facts!$A:$BB,27,FALSE)</f>
        <v>24882</v>
      </c>
      <c r="AF1248">
        <f>VLOOKUP($G1248,county_facts!$A:$BB,28,FALSE)</f>
        <v>77.8</v>
      </c>
      <c r="AG1248">
        <f>VLOOKUP($G1248,county_facts!$A:$BB,29,FALSE)</f>
        <v>4.9000000000000004</v>
      </c>
      <c r="AH1248">
        <f>VLOOKUP($G1248,county_facts!$A:$BB,30,FALSE)</f>
        <v>105200</v>
      </c>
      <c r="AI1248">
        <f>VLOOKUP($G1248,county_facts!$A:$BB,31,FALSE)</f>
        <v>16589</v>
      </c>
      <c r="AJ1248">
        <f>VLOOKUP($G1248,county_facts!$A:$BB,32,FALSE)</f>
        <v>2.4700000000000002</v>
      </c>
      <c r="AK1248">
        <f>VLOOKUP($G1248,county_facts!$A:$BB,33,FALSE)</f>
        <v>21109</v>
      </c>
      <c r="AL1248">
        <f>VLOOKUP($G1248,county_facts!$A:$BB,34,FALSE)</f>
        <v>36588</v>
      </c>
      <c r="AM1248">
        <f>VLOOKUP($G1248,county_facts!$A:$BB,35,FALSE)</f>
        <v>21.2</v>
      </c>
      <c r="AN1248">
        <f>VLOOKUP($G1248,county_facts!$A:$BB,36,FALSE)</f>
        <v>730</v>
      </c>
      <c r="AO1248">
        <f>VLOOKUP($G1248,county_facts!$A:$BB,37,FALSE)</f>
        <v>7129</v>
      </c>
      <c r="AP1248">
        <f>VLOOKUP($G1248,county_facts!$A:$BB,38,FALSE)</f>
        <v>-5.4</v>
      </c>
      <c r="AQ1248">
        <f>VLOOKUP($G1248,county_facts!$A:$BB,39,FALSE)</f>
        <v>2780</v>
      </c>
      <c r="AR1248">
        <f>VLOOKUP($G1248,county_facts!$A:$BB,40,FALSE)</f>
        <v>2992</v>
      </c>
      <c r="AS1248">
        <f>VLOOKUP($G1248,county_facts!$A:$BB,41,FALSE)</f>
        <v>0</v>
      </c>
      <c r="AT1248">
        <f>VLOOKUP($G1248,county_facts!$A:$BB,42,FALSE)</f>
        <v>12.5</v>
      </c>
      <c r="AU1248">
        <f>VLOOKUP($G1248,county_facts!$A:$BB,43,FALSE)</f>
        <v>0</v>
      </c>
      <c r="AV1248">
        <f>VLOOKUP($G1248,county_facts!$A:$BB,44,FALSE)</f>
        <v>0</v>
      </c>
      <c r="AW1248">
        <f>VLOOKUP($G1248,county_facts!$A:$BB,45,FALSE)</f>
        <v>0</v>
      </c>
      <c r="AX1248">
        <f>VLOOKUP($G1248,county_facts!$A:$BB,46,FALSE)</f>
        <v>20.2</v>
      </c>
      <c r="AY1248">
        <f>VLOOKUP($G1248,county_facts!$A:$BB,47,FALSE)</f>
        <v>102172</v>
      </c>
      <c r="AZ1248">
        <f>VLOOKUP($G1248,county_facts!$A:$BB,48,FALSE)</f>
        <v>47081</v>
      </c>
      <c r="BA1248">
        <f>VLOOKUP($G1248,county_facts!$A:$BB,49,FALSE)</f>
        <v>292628</v>
      </c>
      <c r="BB1248">
        <f>VLOOKUP($G1248,county_facts!$A:$BB,50,FALSE)</f>
        <v>7223</v>
      </c>
      <c r="BC1248">
        <f>VLOOKUP($G1248,county_facts!$A:$BB,51,FALSE)</f>
        <v>27083</v>
      </c>
      <c r="BD1248">
        <f>VLOOKUP($G1248,county_facts!$A:$BB,52,FALSE)</f>
        <v>36</v>
      </c>
      <c r="BE1248">
        <f>VLOOKUP($G1248,county_facts!$A:$BB,53,FALSE)</f>
        <v>738.18</v>
      </c>
      <c r="BF1248">
        <f>VLOOKUP($G1248,county_facts!$A:$BB,54,FALSE)</f>
        <v>56.2</v>
      </c>
    </row>
    <row r="1249" spans="1:58" x14ac:dyDescent="0.3">
      <c r="A1249" t="s">
        <v>9</v>
      </c>
      <c r="B1249" t="s">
        <v>292</v>
      </c>
      <c r="C1249">
        <v>377</v>
      </c>
      <c r="D1249" t="s">
        <v>481</v>
      </c>
      <c r="E1249">
        <v>1487</v>
      </c>
      <c r="F1249">
        <v>0.25353059900000002</v>
      </c>
      <c r="G1249">
        <v>40041</v>
      </c>
      <c r="H1249">
        <f>VLOOKUP($G1249,county_facts!$A:$BB,4,FALSE)</f>
        <v>41446</v>
      </c>
      <c r="I1249">
        <f>VLOOKUP($G1249,county_facts!$A:$BB,5,FALSE)</f>
        <v>41489</v>
      </c>
      <c r="J1249">
        <f>VLOOKUP($G1249,county_facts!$A:$BB,6,FALSE)</f>
        <v>-0.1</v>
      </c>
      <c r="K1249">
        <f>VLOOKUP($G1249,county_facts!$A:$BB,7,FALSE)</f>
        <v>41487</v>
      </c>
      <c r="L1249">
        <f>VLOOKUP($G1249,county_facts!$A:$BB,8,FALSE)</f>
        <v>4.8</v>
      </c>
      <c r="M1249">
        <f>VLOOKUP($G1249,county_facts!$A:$BB,9,FALSE)</f>
        <v>21.3</v>
      </c>
      <c r="N1249">
        <f>VLOOKUP($G1249,county_facts!$A:$BB,10,FALSE)</f>
        <v>23</v>
      </c>
      <c r="O1249">
        <f>VLOOKUP($G1249,county_facts!$A:$BB,11,FALSE)</f>
        <v>50.9</v>
      </c>
      <c r="P1249">
        <f>VLOOKUP($G1249,county_facts!$A:$BB,12,FALSE)</f>
        <v>67.099999999999994</v>
      </c>
      <c r="Q1249">
        <f>VLOOKUP($G1249,county_facts!$A:$BB,13,FALSE)</f>
        <v>0.5</v>
      </c>
      <c r="R1249">
        <f>VLOOKUP($G1249,county_facts!$A:$BB,14,FALSE)</f>
        <v>23.3</v>
      </c>
      <c r="S1249">
        <f>VLOOKUP($G1249,county_facts!$A:$BB,15,FALSE)</f>
        <v>1.2</v>
      </c>
      <c r="T1249">
        <f>VLOOKUP($G1249,county_facts!$A:$BB,16,FALSE)</f>
        <v>0.1</v>
      </c>
      <c r="U1249">
        <f>VLOOKUP($G1249,county_facts!$A:$BB,17,FALSE)</f>
        <v>7.9</v>
      </c>
      <c r="V1249">
        <f>VLOOKUP($G1249,county_facts!$A:$BB,18,FALSE)</f>
        <v>3.5</v>
      </c>
      <c r="W1249">
        <f>VLOOKUP($G1249,county_facts!$A:$BB,19,FALSE)</f>
        <v>64.7</v>
      </c>
      <c r="X1249">
        <f>VLOOKUP($G1249,county_facts!$A:$BB,20,FALSE)</f>
        <v>85.2</v>
      </c>
      <c r="Y1249">
        <f>VLOOKUP($G1249,county_facts!$A:$BB,21,FALSE)</f>
        <v>2.2999999999999998</v>
      </c>
      <c r="Z1249">
        <f>VLOOKUP($G1249,county_facts!$A:$BB,22,FALSE)</f>
        <v>5.8</v>
      </c>
      <c r="AA1249">
        <f>VLOOKUP($G1249,county_facts!$A:$BB,23,FALSE)</f>
        <v>84.7</v>
      </c>
      <c r="AB1249">
        <f>VLOOKUP($G1249,county_facts!$A:$BB,24,FALSE)</f>
        <v>16.100000000000001</v>
      </c>
      <c r="AC1249">
        <f>VLOOKUP($G1249,county_facts!$A:$BB,25,FALSE)</f>
        <v>4321</v>
      </c>
      <c r="AD1249">
        <f>VLOOKUP($G1249,county_facts!$A:$BB,26,FALSE)</f>
        <v>26.6</v>
      </c>
      <c r="AE1249">
        <f>VLOOKUP($G1249,county_facts!$A:$BB,27,FALSE)</f>
        <v>24882</v>
      </c>
      <c r="AF1249">
        <f>VLOOKUP($G1249,county_facts!$A:$BB,28,FALSE)</f>
        <v>77.8</v>
      </c>
      <c r="AG1249">
        <f>VLOOKUP($G1249,county_facts!$A:$BB,29,FALSE)</f>
        <v>4.9000000000000004</v>
      </c>
      <c r="AH1249">
        <f>VLOOKUP($G1249,county_facts!$A:$BB,30,FALSE)</f>
        <v>105200</v>
      </c>
      <c r="AI1249">
        <f>VLOOKUP($G1249,county_facts!$A:$BB,31,FALSE)</f>
        <v>16589</v>
      </c>
      <c r="AJ1249">
        <f>VLOOKUP($G1249,county_facts!$A:$BB,32,FALSE)</f>
        <v>2.4700000000000002</v>
      </c>
      <c r="AK1249">
        <f>VLOOKUP($G1249,county_facts!$A:$BB,33,FALSE)</f>
        <v>21109</v>
      </c>
      <c r="AL1249">
        <f>VLOOKUP($G1249,county_facts!$A:$BB,34,FALSE)</f>
        <v>36588</v>
      </c>
      <c r="AM1249">
        <f>VLOOKUP($G1249,county_facts!$A:$BB,35,FALSE)</f>
        <v>21.2</v>
      </c>
      <c r="AN1249">
        <f>VLOOKUP($G1249,county_facts!$A:$BB,36,FALSE)</f>
        <v>730</v>
      </c>
      <c r="AO1249">
        <f>VLOOKUP($G1249,county_facts!$A:$BB,37,FALSE)</f>
        <v>7129</v>
      </c>
      <c r="AP1249">
        <f>VLOOKUP($G1249,county_facts!$A:$BB,38,FALSE)</f>
        <v>-5.4</v>
      </c>
      <c r="AQ1249">
        <f>VLOOKUP($G1249,county_facts!$A:$BB,39,FALSE)</f>
        <v>2780</v>
      </c>
      <c r="AR1249">
        <f>VLOOKUP($G1249,county_facts!$A:$BB,40,FALSE)</f>
        <v>2992</v>
      </c>
      <c r="AS1249">
        <f>VLOOKUP($G1249,county_facts!$A:$BB,41,FALSE)</f>
        <v>0</v>
      </c>
      <c r="AT1249">
        <f>VLOOKUP($G1249,county_facts!$A:$BB,42,FALSE)</f>
        <v>12.5</v>
      </c>
      <c r="AU1249">
        <f>VLOOKUP($G1249,county_facts!$A:$BB,43,FALSE)</f>
        <v>0</v>
      </c>
      <c r="AV1249">
        <f>VLOOKUP($G1249,county_facts!$A:$BB,44,FALSE)</f>
        <v>0</v>
      </c>
      <c r="AW1249">
        <f>VLOOKUP($G1249,county_facts!$A:$BB,45,FALSE)</f>
        <v>0</v>
      </c>
      <c r="AX1249">
        <f>VLOOKUP($G1249,county_facts!$A:$BB,46,FALSE)</f>
        <v>20.2</v>
      </c>
      <c r="AY1249">
        <f>VLOOKUP($G1249,county_facts!$A:$BB,47,FALSE)</f>
        <v>102172</v>
      </c>
      <c r="AZ1249">
        <f>VLOOKUP($G1249,county_facts!$A:$BB,48,FALSE)</f>
        <v>47081</v>
      </c>
      <c r="BA1249">
        <f>VLOOKUP($G1249,county_facts!$A:$BB,49,FALSE)</f>
        <v>292628</v>
      </c>
      <c r="BB1249">
        <f>VLOOKUP($G1249,county_facts!$A:$BB,50,FALSE)</f>
        <v>7223</v>
      </c>
      <c r="BC1249">
        <f>VLOOKUP($G1249,county_facts!$A:$BB,51,FALSE)</f>
        <v>27083</v>
      </c>
      <c r="BD1249">
        <f>VLOOKUP($G1249,county_facts!$A:$BB,52,FALSE)</f>
        <v>36</v>
      </c>
      <c r="BE1249">
        <f>VLOOKUP($G1249,county_facts!$A:$BB,53,FALSE)</f>
        <v>738.18</v>
      </c>
      <c r="BF1249">
        <f>VLOOKUP($G1249,county_facts!$A:$BB,54,FALSE)</f>
        <v>56.2</v>
      </c>
    </row>
    <row r="1250" spans="1:58" x14ac:dyDescent="0.3">
      <c r="A1250" t="s">
        <v>6</v>
      </c>
      <c r="B1250" t="s">
        <v>229</v>
      </c>
      <c r="C1250">
        <v>571</v>
      </c>
      <c r="D1250" t="s">
        <v>481</v>
      </c>
      <c r="E1250">
        <v>963</v>
      </c>
      <c r="F1250">
        <v>0.592938733</v>
      </c>
      <c r="G1250">
        <v>40039</v>
      </c>
      <c r="H1250">
        <f>VLOOKUP($G1250,county_facts!$A:$BB,4,FALSE)</f>
        <v>29500</v>
      </c>
      <c r="I1250">
        <f>VLOOKUP($G1250,county_facts!$A:$BB,5,FALSE)</f>
        <v>27469</v>
      </c>
      <c r="J1250">
        <f>VLOOKUP($G1250,county_facts!$A:$BB,6,FALSE)</f>
        <v>7.4</v>
      </c>
      <c r="K1250">
        <f>VLOOKUP($G1250,county_facts!$A:$BB,7,FALSE)</f>
        <v>27469</v>
      </c>
      <c r="L1250">
        <f>VLOOKUP($G1250,county_facts!$A:$BB,8,FALSE)</f>
        <v>7.6</v>
      </c>
      <c r="M1250">
        <f>VLOOKUP($G1250,county_facts!$A:$BB,9,FALSE)</f>
        <v>24.6</v>
      </c>
      <c r="N1250">
        <f>VLOOKUP($G1250,county_facts!$A:$BB,10,FALSE)</f>
        <v>13.1</v>
      </c>
      <c r="O1250">
        <f>VLOOKUP($G1250,county_facts!$A:$BB,11,FALSE)</f>
        <v>50</v>
      </c>
      <c r="P1250">
        <f>VLOOKUP($G1250,county_facts!$A:$BB,12,FALSE)</f>
        <v>84.1</v>
      </c>
      <c r="Q1250">
        <f>VLOOKUP($G1250,county_facts!$A:$BB,13,FALSE)</f>
        <v>3.4</v>
      </c>
      <c r="R1250">
        <f>VLOOKUP($G1250,county_facts!$A:$BB,14,FALSE)</f>
        <v>7.2</v>
      </c>
      <c r="S1250">
        <f>VLOOKUP($G1250,county_facts!$A:$BB,15,FALSE)</f>
        <v>1.5</v>
      </c>
      <c r="T1250">
        <f>VLOOKUP($G1250,county_facts!$A:$BB,16,FALSE)</f>
        <v>0.1</v>
      </c>
      <c r="U1250">
        <f>VLOOKUP($G1250,county_facts!$A:$BB,17,FALSE)</f>
        <v>3.7</v>
      </c>
      <c r="V1250">
        <f>VLOOKUP($G1250,county_facts!$A:$BB,18,FALSE)</f>
        <v>16.5</v>
      </c>
      <c r="W1250">
        <f>VLOOKUP($G1250,county_facts!$A:$BB,19,FALSE)</f>
        <v>70.099999999999994</v>
      </c>
      <c r="X1250">
        <f>VLOOKUP($G1250,county_facts!$A:$BB,20,FALSE)</f>
        <v>81</v>
      </c>
      <c r="Y1250">
        <f>VLOOKUP($G1250,county_facts!$A:$BB,21,FALSE)</f>
        <v>7</v>
      </c>
      <c r="Z1250">
        <f>VLOOKUP($G1250,county_facts!$A:$BB,22,FALSE)</f>
        <v>13.6</v>
      </c>
      <c r="AA1250">
        <f>VLOOKUP($G1250,county_facts!$A:$BB,23,FALSE)</f>
        <v>85</v>
      </c>
      <c r="AB1250">
        <f>VLOOKUP($G1250,county_facts!$A:$BB,24,FALSE)</f>
        <v>27.8</v>
      </c>
      <c r="AC1250">
        <f>VLOOKUP($G1250,county_facts!$A:$BB,25,FALSE)</f>
        <v>1676</v>
      </c>
      <c r="AD1250">
        <f>VLOOKUP($G1250,county_facts!$A:$BB,26,FALSE)</f>
        <v>18.399999999999999</v>
      </c>
      <c r="AE1250">
        <f>VLOOKUP($G1250,county_facts!$A:$BB,27,FALSE)</f>
        <v>12466</v>
      </c>
      <c r="AF1250">
        <f>VLOOKUP($G1250,county_facts!$A:$BB,28,FALSE)</f>
        <v>62.8</v>
      </c>
      <c r="AG1250">
        <f>VLOOKUP($G1250,county_facts!$A:$BB,29,FALSE)</f>
        <v>15.5</v>
      </c>
      <c r="AH1250">
        <f>VLOOKUP($G1250,county_facts!$A:$BB,30,FALSE)</f>
        <v>110600</v>
      </c>
      <c r="AI1250">
        <f>VLOOKUP($G1250,county_facts!$A:$BB,31,FALSE)</f>
        <v>10562</v>
      </c>
      <c r="AJ1250">
        <f>VLOOKUP($G1250,county_facts!$A:$BB,32,FALSE)</f>
        <v>2.5099999999999998</v>
      </c>
      <c r="AK1250">
        <f>VLOOKUP($G1250,county_facts!$A:$BB,33,FALSE)</f>
        <v>23261</v>
      </c>
      <c r="AL1250">
        <f>VLOOKUP($G1250,county_facts!$A:$BB,34,FALSE)</f>
        <v>44972</v>
      </c>
      <c r="AM1250">
        <f>VLOOKUP($G1250,county_facts!$A:$BB,35,FALSE)</f>
        <v>19.100000000000001</v>
      </c>
      <c r="AN1250">
        <f>VLOOKUP($G1250,county_facts!$A:$BB,36,FALSE)</f>
        <v>920</v>
      </c>
      <c r="AO1250">
        <f>VLOOKUP($G1250,county_facts!$A:$BB,37,FALSE)</f>
        <v>10688</v>
      </c>
      <c r="AP1250">
        <f>VLOOKUP($G1250,county_facts!$A:$BB,38,FALSE)</f>
        <v>-1.4</v>
      </c>
      <c r="AQ1250">
        <f>VLOOKUP($G1250,county_facts!$A:$BB,39,FALSE)</f>
        <v>2115</v>
      </c>
      <c r="AR1250">
        <f>VLOOKUP($G1250,county_facts!$A:$BB,40,FALSE)</f>
        <v>2628</v>
      </c>
      <c r="AS1250">
        <f>VLOOKUP($G1250,county_facts!$A:$BB,41,FALSE)</f>
        <v>0</v>
      </c>
      <c r="AT1250">
        <f>VLOOKUP($G1250,county_facts!$A:$BB,42,FALSE)</f>
        <v>0</v>
      </c>
      <c r="AU1250">
        <f>VLOOKUP($G1250,county_facts!$A:$BB,43,FALSE)</f>
        <v>2.2000000000000002</v>
      </c>
      <c r="AV1250">
        <f>VLOOKUP($G1250,county_facts!$A:$BB,44,FALSE)</f>
        <v>0</v>
      </c>
      <c r="AW1250">
        <f>VLOOKUP($G1250,county_facts!$A:$BB,45,FALSE)</f>
        <v>2</v>
      </c>
      <c r="AX1250">
        <f>VLOOKUP($G1250,county_facts!$A:$BB,46,FALSE)</f>
        <v>20.399999999999999</v>
      </c>
      <c r="AY1250">
        <f>VLOOKUP($G1250,county_facts!$A:$BB,47,FALSE)</f>
        <v>533929</v>
      </c>
      <c r="AZ1250">
        <f>VLOOKUP($G1250,county_facts!$A:$BB,48,FALSE)</f>
        <v>270921</v>
      </c>
      <c r="BA1250">
        <f>VLOOKUP($G1250,county_facts!$A:$BB,49,FALSE)</f>
        <v>407481</v>
      </c>
      <c r="BB1250">
        <f>VLOOKUP($G1250,county_facts!$A:$BB,50,FALSE)</f>
        <v>15754</v>
      </c>
      <c r="BC1250">
        <f>VLOOKUP($G1250,county_facts!$A:$BB,51,FALSE)</f>
        <v>41485</v>
      </c>
      <c r="BD1250">
        <f>VLOOKUP($G1250,county_facts!$A:$BB,52,FALSE)</f>
        <v>44</v>
      </c>
      <c r="BE1250">
        <f>VLOOKUP($G1250,county_facts!$A:$BB,53,FALSE)</f>
        <v>988.82</v>
      </c>
      <c r="BF1250">
        <f>VLOOKUP($G1250,county_facts!$A:$BB,54,FALSE)</f>
        <v>27.8</v>
      </c>
    </row>
    <row r="1251" spans="1:58" x14ac:dyDescent="0.3">
      <c r="A1251" t="s">
        <v>9</v>
      </c>
      <c r="B1251" t="s">
        <v>229</v>
      </c>
      <c r="C1251">
        <v>392</v>
      </c>
      <c r="D1251" t="s">
        <v>481</v>
      </c>
      <c r="E1251">
        <v>963</v>
      </c>
      <c r="F1251">
        <v>0.407061267</v>
      </c>
      <c r="G1251">
        <v>40039</v>
      </c>
      <c r="H1251">
        <f>VLOOKUP($G1251,county_facts!$A:$BB,4,FALSE)</f>
        <v>29500</v>
      </c>
      <c r="I1251">
        <f>VLOOKUP($G1251,county_facts!$A:$BB,5,FALSE)</f>
        <v>27469</v>
      </c>
      <c r="J1251">
        <f>VLOOKUP($G1251,county_facts!$A:$BB,6,FALSE)</f>
        <v>7.4</v>
      </c>
      <c r="K1251">
        <f>VLOOKUP($G1251,county_facts!$A:$BB,7,FALSE)</f>
        <v>27469</v>
      </c>
      <c r="L1251">
        <f>VLOOKUP($G1251,county_facts!$A:$BB,8,FALSE)</f>
        <v>7.6</v>
      </c>
      <c r="M1251">
        <f>VLOOKUP($G1251,county_facts!$A:$BB,9,FALSE)</f>
        <v>24.6</v>
      </c>
      <c r="N1251">
        <f>VLOOKUP($G1251,county_facts!$A:$BB,10,FALSE)</f>
        <v>13.1</v>
      </c>
      <c r="O1251">
        <f>VLOOKUP($G1251,county_facts!$A:$BB,11,FALSE)</f>
        <v>50</v>
      </c>
      <c r="P1251">
        <f>VLOOKUP($G1251,county_facts!$A:$BB,12,FALSE)</f>
        <v>84.1</v>
      </c>
      <c r="Q1251">
        <f>VLOOKUP($G1251,county_facts!$A:$BB,13,FALSE)</f>
        <v>3.4</v>
      </c>
      <c r="R1251">
        <f>VLOOKUP($G1251,county_facts!$A:$BB,14,FALSE)</f>
        <v>7.2</v>
      </c>
      <c r="S1251">
        <f>VLOOKUP($G1251,county_facts!$A:$BB,15,FALSE)</f>
        <v>1.5</v>
      </c>
      <c r="T1251">
        <f>VLOOKUP($G1251,county_facts!$A:$BB,16,FALSE)</f>
        <v>0.1</v>
      </c>
      <c r="U1251">
        <f>VLOOKUP($G1251,county_facts!$A:$BB,17,FALSE)</f>
        <v>3.7</v>
      </c>
      <c r="V1251">
        <f>VLOOKUP($G1251,county_facts!$A:$BB,18,FALSE)</f>
        <v>16.5</v>
      </c>
      <c r="W1251">
        <f>VLOOKUP($G1251,county_facts!$A:$BB,19,FALSE)</f>
        <v>70.099999999999994</v>
      </c>
      <c r="X1251">
        <f>VLOOKUP($G1251,county_facts!$A:$BB,20,FALSE)</f>
        <v>81</v>
      </c>
      <c r="Y1251">
        <f>VLOOKUP($G1251,county_facts!$A:$BB,21,FALSE)</f>
        <v>7</v>
      </c>
      <c r="Z1251">
        <f>VLOOKUP($G1251,county_facts!$A:$BB,22,FALSE)</f>
        <v>13.6</v>
      </c>
      <c r="AA1251">
        <f>VLOOKUP($G1251,county_facts!$A:$BB,23,FALSE)</f>
        <v>85</v>
      </c>
      <c r="AB1251">
        <f>VLOOKUP($G1251,county_facts!$A:$BB,24,FALSE)</f>
        <v>27.8</v>
      </c>
      <c r="AC1251">
        <f>VLOOKUP($G1251,county_facts!$A:$BB,25,FALSE)</f>
        <v>1676</v>
      </c>
      <c r="AD1251">
        <f>VLOOKUP($G1251,county_facts!$A:$BB,26,FALSE)</f>
        <v>18.399999999999999</v>
      </c>
      <c r="AE1251">
        <f>VLOOKUP($G1251,county_facts!$A:$BB,27,FALSE)</f>
        <v>12466</v>
      </c>
      <c r="AF1251">
        <f>VLOOKUP($G1251,county_facts!$A:$BB,28,FALSE)</f>
        <v>62.8</v>
      </c>
      <c r="AG1251">
        <f>VLOOKUP($G1251,county_facts!$A:$BB,29,FALSE)</f>
        <v>15.5</v>
      </c>
      <c r="AH1251">
        <f>VLOOKUP($G1251,county_facts!$A:$BB,30,FALSE)</f>
        <v>110600</v>
      </c>
      <c r="AI1251">
        <f>VLOOKUP($G1251,county_facts!$A:$BB,31,FALSE)</f>
        <v>10562</v>
      </c>
      <c r="AJ1251">
        <f>VLOOKUP($G1251,county_facts!$A:$BB,32,FALSE)</f>
        <v>2.5099999999999998</v>
      </c>
      <c r="AK1251">
        <f>VLOOKUP($G1251,county_facts!$A:$BB,33,FALSE)</f>
        <v>23261</v>
      </c>
      <c r="AL1251">
        <f>VLOOKUP($G1251,county_facts!$A:$BB,34,FALSE)</f>
        <v>44972</v>
      </c>
      <c r="AM1251">
        <f>VLOOKUP($G1251,county_facts!$A:$BB,35,FALSE)</f>
        <v>19.100000000000001</v>
      </c>
      <c r="AN1251">
        <f>VLOOKUP($G1251,county_facts!$A:$BB,36,FALSE)</f>
        <v>920</v>
      </c>
      <c r="AO1251">
        <f>VLOOKUP($G1251,county_facts!$A:$BB,37,FALSE)</f>
        <v>10688</v>
      </c>
      <c r="AP1251">
        <f>VLOOKUP($G1251,county_facts!$A:$BB,38,FALSE)</f>
        <v>-1.4</v>
      </c>
      <c r="AQ1251">
        <f>VLOOKUP($G1251,county_facts!$A:$BB,39,FALSE)</f>
        <v>2115</v>
      </c>
      <c r="AR1251">
        <f>VLOOKUP($G1251,county_facts!$A:$BB,40,FALSE)</f>
        <v>2628</v>
      </c>
      <c r="AS1251">
        <f>VLOOKUP($G1251,county_facts!$A:$BB,41,FALSE)</f>
        <v>0</v>
      </c>
      <c r="AT1251">
        <f>VLOOKUP($G1251,county_facts!$A:$BB,42,FALSE)</f>
        <v>0</v>
      </c>
      <c r="AU1251">
        <f>VLOOKUP($G1251,county_facts!$A:$BB,43,FALSE)</f>
        <v>2.2000000000000002</v>
      </c>
      <c r="AV1251">
        <f>VLOOKUP($G1251,county_facts!$A:$BB,44,FALSE)</f>
        <v>0</v>
      </c>
      <c r="AW1251">
        <f>VLOOKUP($G1251,county_facts!$A:$BB,45,FALSE)</f>
        <v>2</v>
      </c>
      <c r="AX1251">
        <f>VLOOKUP($G1251,county_facts!$A:$BB,46,FALSE)</f>
        <v>20.399999999999999</v>
      </c>
      <c r="AY1251">
        <f>VLOOKUP($G1251,county_facts!$A:$BB,47,FALSE)</f>
        <v>533929</v>
      </c>
      <c r="AZ1251">
        <f>VLOOKUP($G1251,county_facts!$A:$BB,48,FALSE)</f>
        <v>270921</v>
      </c>
      <c r="BA1251">
        <f>VLOOKUP($G1251,county_facts!$A:$BB,49,FALSE)</f>
        <v>407481</v>
      </c>
      <c r="BB1251">
        <f>VLOOKUP($G1251,county_facts!$A:$BB,50,FALSE)</f>
        <v>15754</v>
      </c>
      <c r="BC1251">
        <f>VLOOKUP($G1251,county_facts!$A:$BB,51,FALSE)</f>
        <v>41485</v>
      </c>
      <c r="BD1251">
        <f>VLOOKUP($G1251,county_facts!$A:$BB,52,FALSE)</f>
        <v>44</v>
      </c>
      <c r="BE1251">
        <f>VLOOKUP($G1251,county_facts!$A:$BB,53,FALSE)</f>
        <v>988.82</v>
      </c>
      <c r="BF1251">
        <f>VLOOKUP($G1251,county_facts!$A:$BB,54,FALSE)</f>
        <v>27.8</v>
      </c>
    </row>
    <row r="1252" spans="1:58" x14ac:dyDescent="0.3">
      <c r="A1252" t="s">
        <v>6</v>
      </c>
      <c r="B1252" t="s">
        <v>525</v>
      </c>
      <c r="C1252">
        <v>1737</v>
      </c>
      <c r="D1252" t="s">
        <v>481</v>
      </c>
      <c r="E1252">
        <v>2718</v>
      </c>
      <c r="F1252">
        <v>0.63907284799999997</v>
      </c>
      <c r="G1252">
        <v>40037</v>
      </c>
      <c r="H1252">
        <f>VLOOKUP($G1252,county_facts!$A:$BB,4,FALSE)</f>
        <v>70632</v>
      </c>
      <c r="I1252">
        <f>VLOOKUP($G1252,county_facts!$A:$BB,5,FALSE)</f>
        <v>69967</v>
      </c>
      <c r="J1252">
        <f>VLOOKUP($G1252,county_facts!$A:$BB,6,FALSE)</f>
        <v>1</v>
      </c>
      <c r="K1252">
        <f>VLOOKUP($G1252,county_facts!$A:$BB,7,FALSE)</f>
        <v>69967</v>
      </c>
      <c r="L1252">
        <f>VLOOKUP($G1252,county_facts!$A:$BB,8,FALSE)</f>
        <v>6.2</v>
      </c>
      <c r="M1252">
        <f>VLOOKUP($G1252,county_facts!$A:$BB,9,FALSE)</f>
        <v>24.2</v>
      </c>
      <c r="N1252">
        <f>VLOOKUP($G1252,county_facts!$A:$BB,10,FALSE)</f>
        <v>16.899999999999999</v>
      </c>
      <c r="O1252">
        <f>VLOOKUP($G1252,county_facts!$A:$BB,11,FALSE)</f>
        <v>50.5</v>
      </c>
      <c r="P1252">
        <f>VLOOKUP($G1252,county_facts!$A:$BB,12,FALSE)</f>
        <v>80</v>
      </c>
      <c r="Q1252">
        <f>VLOOKUP($G1252,county_facts!$A:$BB,13,FALSE)</f>
        <v>2.4</v>
      </c>
      <c r="R1252">
        <f>VLOOKUP($G1252,county_facts!$A:$BB,14,FALSE)</f>
        <v>10.4</v>
      </c>
      <c r="S1252">
        <f>VLOOKUP($G1252,county_facts!$A:$BB,15,FALSE)</f>
        <v>0.4</v>
      </c>
      <c r="T1252">
        <f>VLOOKUP($G1252,county_facts!$A:$BB,16,FALSE)</f>
        <v>0.1</v>
      </c>
      <c r="U1252">
        <f>VLOOKUP($G1252,county_facts!$A:$BB,17,FALSE)</f>
        <v>6.7</v>
      </c>
      <c r="V1252">
        <f>VLOOKUP($G1252,county_facts!$A:$BB,18,FALSE)</f>
        <v>3.7</v>
      </c>
      <c r="W1252">
        <f>VLOOKUP($G1252,county_facts!$A:$BB,19,FALSE)</f>
        <v>77.3</v>
      </c>
      <c r="X1252">
        <f>VLOOKUP($G1252,county_facts!$A:$BB,20,FALSE)</f>
        <v>88.9</v>
      </c>
      <c r="Y1252">
        <f>VLOOKUP($G1252,county_facts!$A:$BB,21,FALSE)</f>
        <v>1.6</v>
      </c>
      <c r="Z1252">
        <f>VLOOKUP($G1252,county_facts!$A:$BB,22,FALSE)</f>
        <v>3.1</v>
      </c>
      <c r="AA1252">
        <f>VLOOKUP($G1252,county_facts!$A:$BB,23,FALSE)</f>
        <v>84.8</v>
      </c>
      <c r="AB1252">
        <f>VLOOKUP($G1252,county_facts!$A:$BB,24,FALSE)</f>
        <v>15.3</v>
      </c>
      <c r="AC1252">
        <f>VLOOKUP($G1252,county_facts!$A:$BB,25,FALSE)</f>
        <v>5750</v>
      </c>
      <c r="AD1252">
        <f>VLOOKUP($G1252,county_facts!$A:$BB,26,FALSE)</f>
        <v>24.1</v>
      </c>
      <c r="AE1252">
        <f>VLOOKUP($G1252,county_facts!$A:$BB,27,FALSE)</f>
        <v>30013</v>
      </c>
      <c r="AF1252">
        <f>VLOOKUP($G1252,county_facts!$A:$BB,28,FALSE)</f>
        <v>74.8</v>
      </c>
      <c r="AG1252">
        <f>VLOOKUP($G1252,county_facts!$A:$BB,29,FALSE)</f>
        <v>6.2</v>
      </c>
      <c r="AH1252">
        <f>VLOOKUP($G1252,county_facts!$A:$BB,30,FALSE)</f>
        <v>105800</v>
      </c>
      <c r="AI1252">
        <f>VLOOKUP($G1252,county_facts!$A:$BB,31,FALSE)</f>
        <v>26296</v>
      </c>
      <c r="AJ1252">
        <f>VLOOKUP($G1252,county_facts!$A:$BB,32,FALSE)</f>
        <v>2.64</v>
      </c>
      <c r="AK1252">
        <f>VLOOKUP($G1252,county_facts!$A:$BB,33,FALSE)</f>
        <v>22327</v>
      </c>
      <c r="AL1252">
        <f>VLOOKUP($G1252,county_facts!$A:$BB,34,FALSE)</f>
        <v>43026</v>
      </c>
      <c r="AM1252">
        <f>VLOOKUP($G1252,county_facts!$A:$BB,35,FALSE)</f>
        <v>14.7</v>
      </c>
      <c r="AN1252">
        <f>VLOOKUP($G1252,county_facts!$A:$BB,36,FALSE)</f>
        <v>1382</v>
      </c>
      <c r="AO1252">
        <f>VLOOKUP($G1252,county_facts!$A:$BB,37,FALSE)</f>
        <v>16456</v>
      </c>
      <c r="AP1252">
        <f>VLOOKUP($G1252,county_facts!$A:$BB,38,FALSE)</f>
        <v>2.6</v>
      </c>
      <c r="AQ1252">
        <f>VLOOKUP($G1252,county_facts!$A:$BB,39,FALSE)</f>
        <v>4673</v>
      </c>
      <c r="AR1252">
        <f>VLOOKUP($G1252,county_facts!$A:$BB,40,FALSE)</f>
        <v>5754</v>
      </c>
      <c r="AS1252">
        <f>VLOOKUP($G1252,county_facts!$A:$BB,41,FALSE)</f>
        <v>0</v>
      </c>
      <c r="AT1252">
        <f>VLOOKUP($G1252,county_facts!$A:$BB,42,FALSE)</f>
        <v>9.1999999999999993</v>
      </c>
      <c r="AU1252">
        <f>VLOOKUP($G1252,county_facts!$A:$BB,43,FALSE)</f>
        <v>0</v>
      </c>
      <c r="AV1252">
        <f>VLOOKUP($G1252,county_facts!$A:$BB,44,FALSE)</f>
        <v>0</v>
      </c>
      <c r="AW1252">
        <f>VLOOKUP($G1252,county_facts!$A:$BB,45,FALSE)</f>
        <v>2.1</v>
      </c>
      <c r="AX1252">
        <f>VLOOKUP($G1252,county_facts!$A:$BB,46,FALSE)</f>
        <v>20.7</v>
      </c>
      <c r="AY1252">
        <f>VLOOKUP($G1252,county_facts!$A:$BB,47,FALSE)</f>
        <v>1204448</v>
      </c>
      <c r="AZ1252">
        <f>VLOOKUP($G1252,county_facts!$A:$BB,48,FALSE)</f>
        <v>384519</v>
      </c>
      <c r="BA1252">
        <f>VLOOKUP($G1252,county_facts!$A:$BB,49,FALSE)</f>
        <v>518275</v>
      </c>
      <c r="BB1252">
        <f>VLOOKUP($G1252,county_facts!$A:$BB,50,FALSE)</f>
        <v>7529</v>
      </c>
      <c r="BC1252">
        <f>VLOOKUP($G1252,county_facts!$A:$BB,51,FALSE)</f>
        <v>43437</v>
      </c>
      <c r="BD1252">
        <f>VLOOKUP($G1252,county_facts!$A:$BB,52,FALSE)</f>
        <v>108</v>
      </c>
      <c r="BE1252">
        <f>VLOOKUP($G1252,county_facts!$A:$BB,53,FALSE)</f>
        <v>950.14</v>
      </c>
      <c r="BF1252">
        <f>VLOOKUP($G1252,county_facts!$A:$BB,54,FALSE)</f>
        <v>73.599999999999994</v>
      </c>
    </row>
    <row r="1253" spans="1:58" x14ac:dyDescent="0.3">
      <c r="A1253" t="s">
        <v>9</v>
      </c>
      <c r="B1253" t="s">
        <v>525</v>
      </c>
      <c r="C1253">
        <v>981</v>
      </c>
      <c r="D1253" t="s">
        <v>481</v>
      </c>
      <c r="E1253">
        <v>2718</v>
      </c>
      <c r="F1253">
        <v>0.36092715199999997</v>
      </c>
      <c r="G1253">
        <v>40037</v>
      </c>
      <c r="H1253">
        <f>VLOOKUP($G1253,county_facts!$A:$BB,4,FALSE)</f>
        <v>70632</v>
      </c>
      <c r="I1253">
        <f>VLOOKUP($G1253,county_facts!$A:$BB,5,FALSE)</f>
        <v>69967</v>
      </c>
      <c r="J1253">
        <f>VLOOKUP($G1253,county_facts!$A:$BB,6,FALSE)</f>
        <v>1</v>
      </c>
      <c r="K1253">
        <f>VLOOKUP($G1253,county_facts!$A:$BB,7,FALSE)</f>
        <v>69967</v>
      </c>
      <c r="L1253">
        <f>VLOOKUP($G1253,county_facts!$A:$BB,8,FALSE)</f>
        <v>6.2</v>
      </c>
      <c r="M1253">
        <f>VLOOKUP($G1253,county_facts!$A:$BB,9,FALSE)</f>
        <v>24.2</v>
      </c>
      <c r="N1253">
        <f>VLOOKUP($G1253,county_facts!$A:$BB,10,FALSE)</f>
        <v>16.899999999999999</v>
      </c>
      <c r="O1253">
        <f>VLOOKUP($G1253,county_facts!$A:$BB,11,FALSE)</f>
        <v>50.5</v>
      </c>
      <c r="P1253">
        <f>VLOOKUP($G1253,county_facts!$A:$BB,12,FALSE)</f>
        <v>80</v>
      </c>
      <c r="Q1253">
        <f>VLOOKUP($G1253,county_facts!$A:$BB,13,FALSE)</f>
        <v>2.4</v>
      </c>
      <c r="R1253">
        <f>VLOOKUP($G1253,county_facts!$A:$BB,14,FALSE)</f>
        <v>10.4</v>
      </c>
      <c r="S1253">
        <f>VLOOKUP($G1253,county_facts!$A:$BB,15,FALSE)</f>
        <v>0.4</v>
      </c>
      <c r="T1253">
        <f>VLOOKUP($G1253,county_facts!$A:$BB,16,FALSE)</f>
        <v>0.1</v>
      </c>
      <c r="U1253">
        <f>VLOOKUP($G1253,county_facts!$A:$BB,17,FALSE)</f>
        <v>6.7</v>
      </c>
      <c r="V1253">
        <f>VLOOKUP($G1253,county_facts!$A:$BB,18,FALSE)</f>
        <v>3.7</v>
      </c>
      <c r="W1253">
        <f>VLOOKUP($G1253,county_facts!$A:$BB,19,FALSE)</f>
        <v>77.3</v>
      </c>
      <c r="X1253">
        <f>VLOOKUP($G1253,county_facts!$A:$BB,20,FALSE)</f>
        <v>88.9</v>
      </c>
      <c r="Y1253">
        <f>VLOOKUP($G1253,county_facts!$A:$BB,21,FALSE)</f>
        <v>1.6</v>
      </c>
      <c r="Z1253">
        <f>VLOOKUP($G1253,county_facts!$A:$BB,22,FALSE)</f>
        <v>3.1</v>
      </c>
      <c r="AA1253">
        <f>VLOOKUP($G1253,county_facts!$A:$BB,23,FALSE)</f>
        <v>84.8</v>
      </c>
      <c r="AB1253">
        <f>VLOOKUP($G1253,county_facts!$A:$BB,24,FALSE)</f>
        <v>15.3</v>
      </c>
      <c r="AC1253">
        <f>VLOOKUP($G1253,county_facts!$A:$BB,25,FALSE)</f>
        <v>5750</v>
      </c>
      <c r="AD1253">
        <f>VLOOKUP($G1253,county_facts!$A:$BB,26,FALSE)</f>
        <v>24.1</v>
      </c>
      <c r="AE1253">
        <f>VLOOKUP($G1253,county_facts!$A:$BB,27,FALSE)</f>
        <v>30013</v>
      </c>
      <c r="AF1253">
        <f>VLOOKUP($G1253,county_facts!$A:$BB,28,FALSE)</f>
        <v>74.8</v>
      </c>
      <c r="AG1253">
        <f>VLOOKUP($G1253,county_facts!$A:$BB,29,FALSE)</f>
        <v>6.2</v>
      </c>
      <c r="AH1253">
        <f>VLOOKUP($G1253,county_facts!$A:$BB,30,FALSE)</f>
        <v>105800</v>
      </c>
      <c r="AI1253">
        <f>VLOOKUP($G1253,county_facts!$A:$BB,31,FALSE)</f>
        <v>26296</v>
      </c>
      <c r="AJ1253">
        <f>VLOOKUP($G1253,county_facts!$A:$BB,32,FALSE)</f>
        <v>2.64</v>
      </c>
      <c r="AK1253">
        <f>VLOOKUP($G1253,county_facts!$A:$BB,33,FALSE)</f>
        <v>22327</v>
      </c>
      <c r="AL1253">
        <f>VLOOKUP($G1253,county_facts!$A:$BB,34,FALSE)</f>
        <v>43026</v>
      </c>
      <c r="AM1253">
        <f>VLOOKUP($G1253,county_facts!$A:$BB,35,FALSE)</f>
        <v>14.7</v>
      </c>
      <c r="AN1253">
        <f>VLOOKUP($G1253,county_facts!$A:$BB,36,FALSE)</f>
        <v>1382</v>
      </c>
      <c r="AO1253">
        <f>VLOOKUP($G1253,county_facts!$A:$BB,37,FALSE)</f>
        <v>16456</v>
      </c>
      <c r="AP1253">
        <f>VLOOKUP($G1253,county_facts!$A:$BB,38,FALSE)</f>
        <v>2.6</v>
      </c>
      <c r="AQ1253">
        <f>VLOOKUP($G1253,county_facts!$A:$BB,39,FALSE)</f>
        <v>4673</v>
      </c>
      <c r="AR1253">
        <f>VLOOKUP($G1253,county_facts!$A:$BB,40,FALSE)</f>
        <v>5754</v>
      </c>
      <c r="AS1253">
        <f>VLOOKUP($G1253,county_facts!$A:$BB,41,FALSE)</f>
        <v>0</v>
      </c>
      <c r="AT1253">
        <f>VLOOKUP($G1253,county_facts!$A:$BB,42,FALSE)</f>
        <v>9.1999999999999993</v>
      </c>
      <c r="AU1253">
        <f>VLOOKUP($G1253,county_facts!$A:$BB,43,FALSE)</f>
        <v>0</v>
      </c>
      <c r="AV1253">
        <f>VLOOKUP($G1253,county_facts!$A:$BB,44,FALSE)</f>
        <v>0</v>
      </c>
      <c r="AW1253">
        <f>VLOOKUP($G1253,county_facts!$A:$BB,45,FALSE)</f>
        <v>2.1</v>
      </c>
      <c r="AX1253">
        <f>VLOOKUP($G1253,county_facts!$A:$BB,46,FALSE)</f>
        <v>20.7</v>
      </c>
      <c r="AY1253">
        <f>VLOOKUP($G1253,county_facts!$A:$BB,47,FALSE)</f>
        <v>1204448</v>
      </c>
      <c r="AZ1253">
        <f>VLOOKUP($G1253,county_facts!$A:$BB,48,FALSE)</f>
        <v>384519</v>
      </c>
      <c r="BA1253">
        <f>VLOOKUP($G1253,county_facts!$A:$BB,49,FALSE)</f>
        <v>518275</v>
      </c>
      <c r="BB1253">
        <f>VLOOKUP($G1253,county_facts!$A:$BB,50,FALSE)</f>
        <v>7529</v>
      </c>
      <c r="BC1253">
        <f>VLOOKUP($G1253,county_facts!$A:$BB,51,FALSE)</f>
        <v>43437</v>
      </c>
      <c r="BD1253">
        <f>VLOOKUP($G1253,county_facts!$A:$BB,52,FALSE)</f>
        <v>108</v>
      </c>
      <c r="BE1253">
        <f>VLOOKUP($G1253,county_facts!$A:$BB,53,FALSE)</f>
        <v>950.14</v>
      </c>
      <c r="BF1253">
        <f>VLOOKUP($G1253,county_facts!$A:$BB,54,FALSE)</f>
        <v>73.599999999999994</v>
      </c>
    </row>
    <row r="1254" spans="1:58" x14ac:dyDescent="0.3">
      <c r="A1254" t="s">
        <v>6</v>
      </c>
      <c r="B1254" t="s">
        <v>526</v>
      </c>
      <c r="C1254">
        <v>458</v>
      </c>
      <c r="D1254" t="s">
        <v>481</v>
      </c>
      <c r="E1254">
        <v>666</v>
      </c>
      <c r="F1254">
        <v>0.68768768800000002</v>
      </c>
      <c r="G1254">
        <v>40035</v>
      </c>
      <c r="H1254">
        <f>VLOOKUP($G1254,county_facts!$A:$BB,4,FALSE)</f>
        <v>14582</v>
      </c>
      <c r="I1254">
        <f>VLOOKUP($G1254,county_facts!$A:$BB,5,FALSE)</f>
        <v>15025</v>
      </c>
      <c r="J1254">
        <f>VLOOKUP($G1254,county_facts!$A:$BB,6,FALSE)</f>
        <v>-2.9</v>
      </c>
      <c r="K1254">
        <f>VLOOKUP($G1254,county_facts!$A:$BB,7,FALSE)</f>
        <v>15029</v>
      </c>
      <c r="L1254">
        <f>VLOOKUP($G1254,county_facts!$A:$BB,8,FALSE)</f>
        <v>5.4</v>
      </c>
      <c r="M1254">
        <f>VLOOKUP($G1254,county_facts!$A:$BB,9,FALSE)</f>
        <v>21.9</v>
      </c>
      <c r="N1254">
        <f>VLOOKUP($G1254,county_facts!$A:$BB,10,FALSE)</f>
        <v>18.7</v>
      </c>
      <c r="O1254">
        <f>VLOOKUP($G1254,county_facts!$A:$BB,11,FALSE)</f>
        <v>48.7</v>
      </c>
      <c r="P1254">
        <f>VLOOKUP($G1254,county_facts!$A:$BB,12,FALSE)</f>
        <v>66.7</v>
      </c>
      <c r="Q1254">
        <f>VLOOKUP($G1254,county_facts!$A:$BB,13,FALSE)</f>
        <v>3.3</v>
      </c>
      <c r="R1254">
        <f>VLOOKUP($G1254,county_facts!$A:$BB,14,FALSE)</f>
        <v>20.100000000000001</v>
      </c>
      <c r="S1254">
        <f>VLOOKUP($G1254,county_facts!$A:$BB,15,FALSE)</f>
        <v>0.6</v>
      </c>
      <c r="T1254">
        <f>VLOOKUP($G1254,county_facts!$A:$BB,16,FALSE)</f>
        <v>0.1</v>
      </c>
      <c r="U1254">
        <f>VLOOKUP($G1254,county_facts!$A:$BB,17,FALSE)</f>
        <v>9.1999999999999993</v>
      </c>
      <c r="V1254">
        <f>VLOOKUP($G1254,county_facts!$A:$BB,18,FALSE)</f>
        <v>3.2</v>
      </c>
      <c r="W1254">
        <f>VLOOKUP($G1254,county_facts!$A:$BB,19,FALSE)</f>
        <v>64.599999999999994</v>
      </c>
      <c r="X1254">
        <f>VLOOKUP($G1254,county_facts!$A:$BB,20,FALSE)</f>
        <v>84</v>
      </c>
      <c r="Y1254">
        <f>VLOOKUP($G1254,county_facts!$A:$BB,21,FALSE)</f>
        <v>2</v>
      </c>
      <c r="Z1254">
        <f>VLOOKUP($G1254,county_facts!$A:$BB,22,FALSE)</f>
        <v>2.7</v>
      </c>
      <c r="AA1254">
        <f>VLOOKUP($G1254,county_facts!$A:$BB,23,FALSE)</f>
        <v>83</v>
      </c>
      <c r="AB1254">
        <f>VLOOKUP($G1254,county_facts!$A:$BB,24,FALSE)</f>
        <v>12.5</v>
      </c>
      <c r="AC1254">
        <f>VLOOKUP($G1254,county_facts!$A:$BB,25,FALSE)</f>
        <v>1412</v>
      </c>
      <c r="AD1254">
        <f>VLOOKUP($G1254,county_facts!$A:$BB,26,FALSE)</f>
        <v>21.1</v>
      </c>
      <c r="AE1254">
        <f>VLOOKUP($G1254,county_facts!$A:$BB,27,FALSE)</f>
        <v>6729</v>
      </c>
      <c r="AF1254">
        <f>VLOOKUP($G1254,county_facts!$A:$BB,28,FALSE)</f>
        <v>78.8</v>
      </c>
      <c r="AG1254">
        <f>VLOOKUP($G1254,county_facts!$A:$BB,29,FALSE)</f>
        <v>5.6</v>
      </c>
      <c r="AH1254">
        <f>VLOOKUP($G1254,county_facts!$A:$BB,30,FALSE)</f>
        <v>86800</v>
      </c>
      <c r="AI1254">
        <f>VLOOKUP($G1254,county_facts!$A:$BB,31,FALSE)</f>
        <v>5603</v>
      </c>
      <c r="AJ1254">
        <f>VLOOKUP($G1254,county_facts!$A:$BB,32,FALSE)</f>
        <v>2.46</v>
      </c>
      <c r="AK1254">
        <f>VLOOKUP($G1254,county_facts!$A:$BB,33,FALSE)</f>
        <v>19820</v>
      </c>
      <c r="AL1254">
        <f>VLOOKUP($G1254,county_facts!$A:$BB,34,FALSE)</f>
        <v>39236</v>
      </c>
      <c r="AM1254">
        <f>VLOOKUP($G1254,county_facts!$A:$BB,35,FALSE)</f>
        <v>17.8</v>
      </c>
      <c r="AN1254">
        <f>VLOOKUP($G1254,county_facts!$A:$BB,36,FALSE)</f>
        <v>341</v>
      </c>
      <c r="AO1254">
        <f>VLOOKUP($G1254,county_facts!$A:$BB,37,FALSE)</f>
        <v>4081</v>
      </c>
      <c r="AP1254">
        <f>VLOOKUP($G1254,county_facts!$A:$BB,38,FALSE)</f>
        <v>-4</v>
      </c>
      <c r="AQ1254">
        <f>VLOOKUP($G1254,county_facts!$A:$BB,39,FALSE)</f>
        <v>937</v>
      </c>
      <c r="AR1254">
        <f>VLOOKUP($G1254,county_facts!$A:$BB,40,FALSE)</f>
        <v>1449</v>
      </c>
      <c r="AS1254">
        <f>VLOOKUP($G1254,county_facts!$A:$BB,41,FALSE)</f>
        <v>0</v>
      </c>
      <c r="AT1254">
        <f>VLOOKUP($G1254,county_facts!$A:$BB,42,FALSE)</f>
        <v>8.1</v>
      </c>
      <c r="AU1254">
        <f>VLOOKUP($G1254,county_facts!$A:$BB,43,FALSE)</f>
        <v>0</v>
      </c>
      <c r="AV1254">
        <f>VLOOKUP($G1254,county_facts!$A:$BB,44,FALSE)</f>
        <v>0</v>
      </c>
      <c r="AW1254">
        <f>VLOOKUP($G1254,county_facts!$A:$BB,45,FALSE)</f>
        <v>0</v>
      </c>
      <c r="AX1254">
        <f>VLOOKUP($G1254,county_facts!$A:$BB,46,FALSE)</f>
        <v>12.4</v>
      </c>
      <c r="AY1254">
        <f>VLOOKUP($G1254,county_facts!$A:$BB,47,FALSE)</f>
        <v>139040</v>
      </c>
      <c r="AZ1254">
        <f>VLOOKUP($G1254,county_facts!$A:$BB,48,FALSE)</f>
        <v>87019</v>
      </c>
      <c r="BA1254">
        <f>VLOOKUP($G1254,county_facts!$A:$BB,49,FALSE)</f>
        <v>191694</v>
      </c>
      <c r="BB1254">
        <f>VLOOKUP($G1254,county_facts!$A:$BB,50,FALSE)</f>
        <v>12665</v>
      </c>
      <c r="BC1254">
        <f>VLOOKUP($G1254,county_facts!$A:$BB,51,FALSE)</f>
        <v>14768</v>
      </c>
      <c r="BD1254">
        <f>VLOOKUP($G1254,county_facts!$A:$BB,52,FALSE)</f>
        <v>5</v>
      </c>
      <c r="BE1254">
        <f>VLOOKUP($G1254,county_facts!$A:$BB,53,FALSE)</f>
        <v>761.35</v>
      </c>
      <c r="BF1254">
        <f>VLOOKUP($G1254,county_facts!$A:$BB,54,FALSE)</f>
        <v>19.7</v>
      </c>
    </row>
    <row r="1255" spans="1:58" x14ac:dyDescent="0.3">
      <c r="A1255" t="s">
        <v>9</v>
      </c>
      <c r="B1255" t="s">
        <v>526</v>
      </c>
      <c r="C1255">
        <v>208</v>
      </c>
      <c r="D1255" t="s">
        <v>481</v>
      </c>
      <c r="E1255">
        <v>666</v>
      </c>
      <c r="F1255">
        <v>0.31231231199999998</v>
      </c>
      <c r="G1255">
        <v>40035</v>
      </c>
      <c r="H1255">
        <f>VLOOKUP($G1255,county_facts!$A:$BB,4,FALSE)</f>
        <v>14582</v>
      </c>
      <c r="I1255">
        <f>VLOOKUP($G1255,county_facts!$A:$BB,5,FALSE)</f>
        <v>15025</v>
      </c>
      <c r="J1255">
        <f>VLOOKUP($G1255,county_facts!$A:$BB,6,FALSE)</f>
        <v>-2.9</v>
      </c>
      <c r="K1255">
        <f>VLOOKUP($G1255,county_facts!$A:$BB,7,FALSE)</f>
        <v>15029</v>
      </c>
      <c r="L1255">
        <f>VLOOKUP($G1255,county_facts!$A:$BB,8,FALSE)</f>
        <v>5.4</v>
      </c>
      <c r="M1255">
        <f>VLOOKUP($G1255,county_facts!$A:$BB,9,FALSE)</f>
        <v>21.9</v>
      </c>
      <c r="N1255">
        <f>VLOOKUP($G1255,county_facts!$A:$BB,10,FALSE)</f>
        <v>18.7</v>
      </c>
      <c r="O1255">
        <f>VLOOKUP($G1255,county_facts!$A:$BB,11,FALSE)</f>
        <v>48.7</v>
      </c>
      <c r="P1255">
        <f>VLOOKUP($G1255,county_facts!$A:$BB,12,FALSE)</f>
        <v>66.7</v>
      </c>
      <c r="Q1255">
        <f>VLOOKUP($G1255,county_facts!$A:$BB,13,FALSE)</f>
        <v>3.3</v>
      </c>
      <c r="R1255">
        <f>VLOOKUP($G1255,county_facts!$A:$BB,14,FALSE)</f>
        <v>20.100000000000001</v>
      </c>
      <c r="S1255">
        <f>VLOOKUP($G1255,county_facts!$A:$BB,15,FALSE)</f>
        <v>0.6</v>
      </c>
      <c r="T1255">
        <f>VLOOKUP($G1255,county_facts!$A:$BB,16,FALSE)</f>
        <v>0.1</v>
      </c>
      <c r="U1255">
        <f>VLOOKUP($G1255,county_facts!$A:$BB,17,FALSE)</f>
        <v>9.1999999999999993</v>
      </c>
      <c r="V1255">
        <f>VLOOKUP($G1255,county_facts!$A:$BB,18,FALSE)</f>
        <v>3.2</v>
      </c>
      <c r="W1255">
        <f>VLOOKUP($G1255,county_facts!$A:$BB,19,FALSE)</f>
        <v>64.599999999999994</v>
      </c>
      <c r="X1255">
        <f>VLOOKUP($G1255,county_facts!$A:$BB,20,FALSE)</f>
        <v>84</v>
      </c>
      <c r="Y1255">
        <f>VLOOKUP($G1255,county_facts!$A:$BB,21,FALSE)</f>
        <v>2</v>
      </c>
      <c r="Z1255">
        <f>VLOOKUP($G1255,county_facts!$A:$BB,22,FALSE)</f>
        <v>2.7</v>
      </c>
      <c r="AA1255">
        <f>VLOOKUP($G1255,county_facts!$A:$BB,23,FALSE)</f>
        <v>83</v>
      </c>
      <c r="AB1255">
        <f>VLOOKUP($G1255,county_facts!$A:$BB,24,FALSE)</f>
        <v>12.5</v>
      </c>
      <c r="AC1255">
        <f>VLOOKUP($G1255,county_facts!$A:$BB,25,FALSE)</f>
        <v>1412</v>
      </c>
      <c r="AD1255">
        <f>VLOOKUP($G1255,county_facts!$A:$BB,26,FALSE)</f>
        <v>21.1</v>
      </c>
      <c r="AE1255">
        <f>VLOOKUP($G1255,county_facts!$A:$BB,27,FALSE)</f>
        <v>6729</v>
      </c>
      <c r="AF1255">
        <f>VLOOKUP($G1255,county_facts!$A:$BB,28,FALSE)</f>
        <v>78.8</v>
      </c>
      <c r="AG1255">
        <f>VLOOKUP($G1255,county_facts!$A:$BB,29,FALSE)</f>
        <v>5.6</v>
      </c>
      <c r="AH1255">
        <f>VLOOKUP($G1255,county_facts!$A:$BB,30,FALSE)</f>
        <v>86800</v>
      </c>
      <c r="AI1255">
        <f>VLOOKUP($G1255,county_facts!$A:$BB,31,FALSE)</f>
        <v>5603</v>
      </c>
      <c r="AJ1255">
        <f>VLOOKUP($G1255,county_facts!$A:$BB,32,FALSE)</f>
        <v>2.46</v>
      </c>
      <c r="AK1255">
        <f>VLOOKUP($G1255,county_facts!$A:$BB,33,FALSE)</f>
        <v>19820</v>
      </c>
      <c r="AL1255">
        <f>VLOOKUP($G1255,county_facts!$A:$BB,34,FALSE)</f>
        <v>39236</v>
      </c>
      <c r="AM1255">
        <f>VLOOKUP($G1255,county_facts!$A:$BB,35,FALSE)</f>
        <v>17.8</v>
      </c>
      <c r="AN1255">
        <f>VLOOKUP($G1255,county_facts!$A:$BB,36,FALSE)</f>
        <v>341</v>
      </c>
      <c r="AO1255">
        <f>VLOOKUP($G1255,county_facts!$A:$BB,37,FALSE)</f>
        <v>4081</v>
      </c>
      <c r="AP1255">
        <f>VLOOKUP($G1255,county_facts!$A:$BB,38,FALSE)</f>
        <v>-4</v>
      </c>
      <c r="AQ1255">
        <f>VLOOKUP($G1255,county_facts!$A:$BB,39,FALSE)</f>
        <v>937</v>
      </c>
      <c r="AR1255">
        <f>VLOOKUP($G1255,county_facts!$A:$BB,40,FALSE)</f>
        <v>1449</v>
      </c>
      <c r="AS1255">
        <f>VLOOKUP($G1255,county_facts!$A:$BB,41,FALSE)</f>
        <v>0</v>
      </c>
      <c r="AT1255">
        <f>VLOOKUP($G1255,county_facts!$A:$BB,42,FALSE)</f>
        <v>8.1</v>
      </c>
      <c r="AU1255">
        <f>VLOOKUP($G1255,county_facts!$A:$BB,43,FALSE)</f>
        <v>0</v>
      </c>
      <c r="AV1255">
        <f>VLOOKUP($G1255,county_facts!$A:$BB,44,FALSE)</f>
        <v>0</v>
      </c>
      <c r="AW1255">
        <f>VLOOKUP($G1255,county_facts!$A:$BB,45,FALSE)</f>
        <v>0</v>
      </c>
      <c r="AX1255">
        <f>VLOOKUP($G1255,county_facts!$A:$BB,46,FALSE)</f>
        <v>12.4</v>
      </c>
      <c r="AY1255">
        <f>VLOOKUP($G1255,county_facts!$A:$BB,47,FALSE)</f>
        <v>139040</v>
      </c>
      <c r="AZ1255">
        <f>VLOOKUP($G1255,county_facts!$A:$BB,48,FALSE)</f>
        <v>87019</v>
      </c>
      <c r="BA1255">
        <f>VLOOKUP($G1255,county_facts!$A:$BB,49,FALSE)</f>
        <v>191694</v>
      </c>
      <c r="BB1255">
        <f>VLOOKUP($G1255,county_facts!$A:$BB,50,FALSE)</f>
        <v>12665</v>
      </c>
      <c r="BC1255">
        <f>VLOOKUP($G1255,county_facts!$A:$BB,51,FALSE)</f>
        <v>14768</v>
      </c>
      <c r="BD1255">
        <f>VLOOKUP($G1255,county_facts!$A:$BB,52,FALSE)</f>
        <v>5</v>
      </c>
      <c r="BE1255">
        <f>VLOOKUP($G1255,county_facts!$A:$BB,53,FALSE)</f>
        <v>761.35</v>
      </c>
      <c r="BF1255">
        <f>VLOOKUP($G1255,county_facts!$A:$BB,54,FALSE)</f>
        <v>19.7</v>
      </c>
    </row>
    <row r="1256" spans="1:58" x14ac:dyDescent="0.3">
      <c r="A1256" t="s">
        <v>6</v>
      </c>
      <c r="B1256" t="s">
        <v>527</v>
      </c>
      <c r="C1256">
        <v>128</v>
      </c>
      <c r="D1256" t="s">
        <v>481</v>
      </c>
      <c r="E1256">
        <v>177</v>
      </c>
      <c r="F1256">
        <v>0.72316384199999995</v>
      </c>
      <c r="G1256">
        <v>40033</v>
      </c>
      <c r="H1256">
        <f>VLOOKUP($G1256,county_facts!$A:$BB,4,FALSE)</f>
        <v>6150</v>
      </c>
      <c r="I1256">
        <f>VLOOKUP($G1256,county_facts!$A:$BB,5,FALSE)</f>
        <v>6193</v>
      </c>
      <c r="J1256">
        <f>VLOOKUP($G1256,county_facts!$A:$BB,6,FALSE)</f>
        <v>-0.7</v>
      </c>
      <c r="K1256">
        <f>VLOOKUP($G1256,county_facts!$A:$BB,7,FALSE)</f>
        <v>6193</v>
      </c>
      <c r="L1256">
        <f>VLOOKUP($G1256,county_facts!$A:$BB,8,FALSE)</f>
        <v>5.9</v>
      </c>
      <c r="M1256">
        <f>VLOOKUP($G1256,county_facts!$A:$BB,9,FALSE)</f>
        <v>23.9</v>
      </c>
      <c r="N1256">
        <f>VLOOKUP($G1256,county_facts!$A:$BB,10,FALSE)</f>
        <v>18.2</v>
      </c>
      <c r="O1256">
        <f>VLOOKUP($G1256,county_facts!$A:$BB,11,FALSE)</f>
        <v>49.9</v>
      </c>
      <c r="P1256">
        <f>VLOOKUP($G1256,county_facts!$A:$BB,12,FALSE)</f>
        <v>81.400000000000006</v>
      </c>
      <c r="Q1256">
        <f>VLOOKUP($G1256,county_facts!$A:$BB,13,FALSE)</f>
        <v>2.2999999999999998</v>
      </c>
      <c r="R1256">
        <f>VLOOKUP($G1256,county_facts!$A:$BB,14,FALSE)</f>
        <v>10.6</v>
      </c>
      <c r="S1256">
        <f>VLOOKUP($G1256,county_facts!$A:$BB,15,FALSE)</f>
        <v>0.2</v>
      </c>
      <c r="T1256">
        <f>VLOOKUP($G1256,county_facts!$A:$BB,16,FALSE)</f>
        <v>0.2</v>
      </c>
      <c r="U1256">
        <f>VLOOKUP($G1256,county_facts!$A:$BB,17,FALSE)</f>
        <v>5.3</v>
      </c>
      <c r="V1256">
        <f>VLOOKUP($G1256,county_facts!$A:$BB,18,FALSE)</f>
        <v>7.2</v>
      </c>
      <c r="W1256">
        <f>VLOOKUP($G1256,county_facts!$A:$BB,19,FALSE)</f>
        <v>77.2</v>
      </c>
      <c r="X1256">
        <f>VLOOKUP($G1256,county_facts!$A:$BB,20,FALSE)</f>
        <v>83.1</v>
      </c>
      <c r="Y1256">
        <f>VLOOKUP($G1256,county_facts!$A:$BB,21,FALSE)</f>
        <v>1.8</v>
      </c>
      <c r="Z1256">
        <f>VLOOKUP($G1256,county_facts!$A:$BB,22,FALSE)</f>
        <v>5.0999999999999996</v>
      </c>
      <c r="AA1256">
        <f>VLOOKUP($G1256,county_facts!$A:$BB,23,FALSE)</f>
        <v>85.8</v>
      </c>
      <c r="AB1256">
        <f>VLOOKUP($G1256,county_facts!$A:$BB,24,FALSE)</f>
        <v>14.7</v>
      </c>
      <c r="AC1256">
        <f>VLOOKUP($G1256,county_facts!$A:$BB,25,FALSE)</f>
        <v>637</v>
      </c>
      <c r="AD1256">
        <f>VLOOKUP($G1256,county_facts!$A:$BB,26,FALSE)</f>
        <v>22.8</v>
      </c>
      <c r="AE1256">
        <f>VLOOKUP($G1256,county_facts!$A:$BB,27,FALSE)</f>
        <v>3010</v>
      </c>
      <c r="AF1256">
        <f>VLOOKUP($G1256,county_facts!$A:$BB,28,FALSE)</f>
        <v>74.400000000000006</v>
      </c>
      <c r="AG1256">
        <f>VLOOKUP($G1256,county_facts!$A:$BB,29,FALSE)</f>
        <v>3.2</v>
      </c>
      <c r="AH1256">
        <f>VLOOKUP($G1256,county_facts!$A:$BB,30,FALSE)</f>
        <v>74600</v>
      </c>
      <c r="AI1256">
        <f>VLOOKUP($G1256,county_facts!$A:$BB,31,FALSE)</f>
        <v>2345</v>
      </c>
      <c r="AJ1256">
        <f>VLOOKUP($G1256,county_facts!$A:$BB,32,FALSE)</f>
        <v>2.58</v>
      </c>
      <c r="AK1256">
        <f>VLOOKUP($G1256,county_facts!$A:$BB,33,FALSE)</f>
        <v>21452</v>
      </c>
      <c r="AL1256">
        <f>VLOOKUP($G1256,county_facts!$A:$BB,34,FALSE)</f>
        <v>46317</v>
      </c>
      <c r="AM1256">
        <f>VLOOKUP($G1256,county_facts!$A:$BB,35,FALSE)</f>
        <v>14.7</v>
      </c>
      <c r="AN1256">
        <f>VLOOKUP($G1256,county_facts!$A:$BB,36,FALSE)</f>
        <v>75</v>
      </c>
      <c r="AO1256">
        <f>VLOOKUP($G1256,county_facts!$A:$BB,37,FALSE)</f>
        <v>1042</v>
      </c>
      <c r="AP1256">
        <f>VLOOKUP($G1256,county_facts!$A:$BB,38,FALSE)</f>
        <v>-5.4</v>
      </c>
      <c r="AQ1256">
        <f>VLOOKUP($G1256,county_facts!$A:$BB,39,FALSE)</f>
        <v>319</v>
      </c>
      <c r="AR1256">
        <f>VLOOKUP($G1256,county_facts!$A:$BB,40,FALSE)</f>
        <v>0</v>
      </c>
      <c r="AS1256">
        <f>VLOOKUP($G1256,county_facts!$A:$BB,41,FALSE)</f>
        <v>0</v>
      </c>
      <c r="AT1256">
        <f>VLOOKUP($G1256,county_facts!$A:$BB,42,FALSE)</f>
        <v>0</v>
      </c>
      <c r="AU1256">
        <f>VLOOKUP($G1256,county_facts!$A:$BB,43,FALSE)</f>
        <v>0</v>
      </c>
      <c r="AV1256">
        <f>VLOOKUP($G1256,county_facts!$A:$BB,44,FALSE)</f>
        <v>0</v>
      </c>
      <c r="AW1256">
        <f>VLOOKUP($G1256,county_facts!$A:$BB,45,FALSE)</f>
        <v>0</v>
      </c>
      <c r="AX1256">
        <f>VLOOKUP($G1256,county_facts!$A:$BB,46,FALSE)</f>
        <v>0</v>
      </c>
      <c r="AY1256">
        <f>VLOOKUP($G1256,county_facts!$A:$BB,47,FALSE)</f>
        <v>0</v>
      </c>
      <c r="AZ1256">
        <f>VLOOKUP($G1256,county_facts!$A:$BB,48,FALSE)</f>
        <v>0</v>
      </c>
      <c r="BA1256">
        <f>VLOOKUP($G1256,county_facts!$A:$BB,49,FALSE)</f>
        <v>33465</v>
      </c>
      <c r="BB1256">
        <f>VLOOKUP($G1256,county_facts!$A:$BB,50,FALSE)</f>
        <v>5256</v>
      </c>
      <c r="BC1256">
        <f>VLOOKUP($G1256,county_facts!$A:$BB,51,FALSE)</f>
        <v>0</v>
      </c>
      <c r="BD1256">
        <f>VLOOKUP($G1256,county_facts!$A:$BB,52,FALSE)</f>
        <v>1</v>
      </c>
      <c r="BE1256">
        <f>VLOOKUP($G1256,county_facts!$A:$BB,53,FALSE)</f>
        <v>632.65</v>
      </c>
      <c r="BF1256">
        <f>VLOOKUP($G1256,county_facts!$A:$BB,54,FALSE)</f>
        <v>9.8000000000000007</v>
      </c>
    </row>
    <row r="1257" spans="1:58" x14ac:dyDescent="0.3">
      <c r="A1257" t="s">
        <v>9</v>
      </c>
      <c r="B1257" t="s">
        <v>527</v>
      </c>
      <c r="C1257">
        <v>49</v>
      </c>
      <c r="D1257" t="s">
        <v>481</v>
      </c>
      <c r="E1257">
        <v>177</v>
      </c>
      <c r="F1257">
        <v>0.276836158</v>
      </c>
      <c r="G1257">
        <v>40033</v>
      </c>
      <c r="H1257">
        <f>VLOOKUP($G1257,county_facts!$A:$BB,4,FALSE)</f>
        <v>6150</v>
      </c>
      <c r="I1257">
        <f>VLOOKUP($G1257,county_facts!$A:$BB,5,FALSE)</f>
        <v>6193</v>
      </c>
      <c r="J1257">
        <f>VLOOKUP($G1257,county_facts!$A:$BB,6,FALSE)</f>
        <v>-0.7</v>
      </c>
      <c r="K1257">
        <f>VLOOKUP($G1257,county_facts!$A:$BB,7,FALSE)</f>
        <v>6193</v>
      </c>
      <c r="L1257">
        <f>VLOOKUP($G1257,county_facts!$A:$BB,8,FALSE)</f>
        <v>5.9</v>
      </c>
      <c r="M1257">
        <f>VLOOKUP($G1257,county_facts!$A:$BB,9,FALSE)</f>
        <v>23.9</v>
      </c>
      <c r="N1257">
        <f>VLOOKUP($G1257,county_facts!$A:$BB,10,FALSE)</f>
        <v>18.2</v>
      </c>
      <c r="O1257">
        <f>VLOOKUP($G1257,county_facts!$A:$BB,11,FALSE)</f>
        <v>49.9</v>
      </c>
      <c r="P1257">
        <f>VLOOKUP($G1257,county_facts!$A:$BB,12,FALSE)</f>
        <v>81.400000000000006</v>
      </c>
      <c r="Q1257">
        <f>VLOOKUP($G1257,county_facts!$A:$BB,13,FALSE)</f>
        <v>2.2999999999999998</v>
      </c>
      <c r="R1257">
        <f>VLOOKUP($G1257,county_facts!$A:$BB,14,FALSE)</f>
        <v>10.6</v>
      </c>
      <c r="S1257">
        <f>VLOOKUP($G1257,county_facts!$A:$BB,15,FALSE)</f>
        <v>0.2</v>
      </c>
      <c r="T1257">
        <f>VLOOKUP($G1257,county_facts!$A:$BB,16,FALSE)</f>
        <v>0.2</v>
      </c>
      <c r="U1257">
        <f>VLOOKUP($G1257,county_facts!$A:$BB,17,FALSE)</f>
        <v>5.3</v>
      </c>
      <c r="V1257">
        <f>VLOOKUP($G1257,county_facts!$A:$BB,18,FALSE)</f>
        <v>7.2</v>
      </c>
      <c r="W1257">
        <f>VLOOKUP($G1257,county_facts!$A:$BB,19,FALSE)</f>
        <v>77.2</v>
      </c>
      <c r="X1257">
        <f>VLOOKUP($G1257,county_facts!$A:$BB,20,FALSE)</f>
        <v>83.1</v>
      </c>
      <c r="Y1257">
        <f>VLOOKUP($G1257,county_facts!$A:$BB,21,FALSE)</f>
        <v>1.8</v>
      </c>
      <c r="Z1257">
        <f>VLOOKUP($G1257,county_facts!$A:$BB,22,FALSE)</f>
        <v>5.0999999999999996</v>
      </c>
      <c r="AA1257">
        <f>VLOOKUP($G1257,county_facts!$A:$BB,23,FALSE)</f>
        <v>85.8</v>
      </c>
      <c r="AB1257">
        <f>VLOOKUP($G1257,county_facts!$A:$BB,24,FALSE)</f>
        <v>14.7</v>
      </c>
      <c r="AC1257">
        <f>VLOOKUP($G1257,county_facts!$A:$BB,25,FALSE)</f>
        <v>637</v>
      </c>
      <c r="AD1257">
        <f>VLOOKUP($G1257,county_facts!$A:$BB,26,FALSE)</f>
        <v>22.8</v>
      </c>
      <c r="AE1257">
        <f>VLOOKUP($G1257,county_facts!$A:$BB,27,FALSE)</f>
        <v>3010</v>
      </c>
      <c r="AF1257">
        <f>VLOOKUP($G1257,county_facts!$A:$BB,28,FALSE)</f>
        <v>74.400000000000006</v>
      </c>
      <c r="AG1257">
        <f>VLOOKUP($G1257,county_facts!$A:$BB,29,FALSE)</f>
        <v>3.2</v>
      </c>
      <c r="AH1257">
        <f>VLOOKUP($G1257,county_facts!$A:$BB,30,FALSE)</f>
        <v>74600</v>
      </c>
      <c r="AI1257">
        <f>VLOOKUP($G1257,county_facts!$A:$BB,31,FALSE)</f>
        <v>2345</v>
      </c>
      <c r="AJ1257">
        <f>VLOOKUP($G1257,county_facts!$A:$BB,32,FALSE)</f>
        <v>2.58</v>
      </c>
      <c r="AK1257">
        <f>VLOOKUP($G1257,county_facts!$A:$BB,33,FALSE)</f>
        <v>21452</v>
      </c>
      <c r="AL1257">
        <f>VLOOKUP($G1257,county_facts!$A:$BB,34,FALSE)</f>
        <v>46317</v>
      </c>
      <c r="AM1257">
        <f>VLOOKUP($G1257,county_facts!$A:$BB,35,FALSE)</f>
        <v>14.7</v>
      </c>
      <c r="AN1257">
        <f>VLOOKUP($G1257,county_facts!$A:$BB,36,FALSE)</f>
        <v>75</v>
      </c>
      <c r="AO1257">
        <f>VLOOKUP($G1257,county_facts!$A:$BB,37,FALSE)</f>
        <v>1042</v>
      </c>
      <c r="AP1257">
        <f>VLOOKUP($G1257,county_facts!$A:$BB,38,FALSE)</f>
        <v>-5.4</v>
      </c>
      <c r="AQ1257">
        <f>VLOOKUP($G1257,county_facts!$A:$BB,39,FALSE)</f>
        <v>319</v>
      </c>
      <c r="AR1257">
        <f>VLOOKUP($G1257,county_facts!$A:$BB,40,FALSE)</f>
        <v>0</v>
      </c>
      <c r="AS1257">
        <f>VLOOKUP($G1257,county_facts!$A:$BB,41,FALSE)</f>
        <v>0</v>
      </c>
      <c r="AT1257">
        <f>VLOOKUP($G1257,county_facts!$A:$BB,42,FALSE)</f>
        <v>0</v>
      </c>
      <c r="AU1257">
        <f>VLOOKUP($G1257,county_facts!$A:$BB,43,FALSE)</f>
        <v>0</v>
      </c>
      <c r="AV1257">
        <f>VLOOKUP($G1257,county_facts!$A:$BB,44,FALSE)</f>
        <v>0</v>
      </c>
      <c r="AW1257">
        <f>VLOOKUP($G1257,county_facts!$A:$BB,45,FALSE)</f>
        <v>0</v>
      </c>
      <c r="AX1257">
        <f>VLOOKUP($G1257,county_facts!$A:$BB,46,FALSE)</f>
        <v>0</v>
      </c>
      <c r="AY1257">
        <f>VLOOKUP($G1257,county_facts!$A:$BB,47,FALSE)</f>
        <v>0</v>
      </c>
      <c r="AZ1257">
        <f>VLOOKUP($G1257,county_facts!$A:$BB,48,FALSE)</f>
        <v>0</v>
      </c>
      <c r="BA1257">
        <f>VLOOKUP($G1257,county_facts!$A:$BB,49,FALSE)</f>
        <v>33465</v>
      </c>
      <c r="BB1257">
        <f>VLOOKUP($G1257,county_facts!$A:$BB,50,FALSE)</f>
        <v>5256</v>
      </c>
      <c r="BC1257">
        <f>VLOOKUP($G1257,county_facts!$A:$BB,51,FALSE)</f>
        <v>0</v>
      </c>
      <c r="BD1257">
        <f>VLOOKUP($G1257,county_facts!$A:$BB,52,FALSE)</f>
        <v>1</v>
      </c>
      <c r="BE1257">
        <f>VLOOKUP($G1257,county_facts!$A:$BB,53,FALSE)</f>
        <v>632.65</v>
      </c>
      <c r="BF1257">
        <f>VLOOKUP($G1257,county_facts!$A:$BB,54,FALSE)</f>
        <v>9.8000000000000007</v>
      </c>
    </row>
    <row r="1258" spans="1:58" x14ac:dyDescent="0.3">
      <c r="A1258" t="s">
        <v>6</v>
      </c>
      <c r="B1258" t="s">
        <v>528</v>
      </c>
      <c r="C1258">
        <v>2996</v>
      </c>
      <c r="D1258" t="s">
        <v>481</v>
      </c>
      <c r="E1258">
        <v>4594</v>
      </c>
      <c r="F1258">
        <v>0.65215498500000002</v>
      </c>
      <c r="G1258">
        <v>40031</v>
      </c>
      <c r="H1258">
        <f>VLOOKUP($G1258,county_facts!$A:$BB,4,FALSE)</f>
        <v>125033</v>
      </c>
      <c r="I1258">
        <f>VLOOKUP($G1258,county_facts!$A:$BB,5,FALSE)</f>
        <v>124098</v>
      </c>
      <c r="J1258">
        <f>VLOOKUP($G1258,county_facts!$A:$BB,6,FALSE)</f>
        <v>0.8</v>
      </c>
      <c r="K1258">
        <f>VLOOKUP($G1258,county_facts!$A:$BB,7,FALSE)</f>
        <v>124098</v>
      </c>
      <c r="L1258">
        <f>VLOOKUP($G1258,county_facts!$A:$BB,8,FALSE)</f>
        <v>7.4</v>
      </c>
      <c r="M1258">
        <f>VLOOKUP($G1258,county_facts!$A:$BB,9,FALSE)</f>
        <v>24.2</v>
      </c>
      <c r="N1258">
        <f>VLOOKUP($G1258,county_facts!$A:$BB,10,FALSE)</f>
        <v>11</v>
      </c>
      <c r="O1258">
        <f>VLOOKUP($G1258,county_facts!$A:$BB,11,FALSE)</f>
        <v>48</v>
      </c>
      <c r="P1258">
        <f>VLOOKUP($G1258,county_facts!$A:$BB,12,FALSE)</f>
        <v>66.400000000000006</v>
      </c>
      <c r="Q1258">
        <f>VLOOKUP($G1258,county_facts!$A:$BB,13,FALSE)</f>
        <v>17.8</v>
      </c>
      <c r="R1258">
        <f>VLOOKUP($G1258,county_facts!$A:$BB,14,FALSE)</f>
        <v>6.3</v>
      </c>
      <c r="S1258">
        <f>VLOOKUP($G1258,county_facts!$A:$BB,15,FALSE)</f>
        <v>2.7</v>
      </c>
      <c r="T1258">
        <f>VLOOKUP($G1258,county_facts!$A:$BB,16,FALSE)</f>
        <v>0.7</v>
      </c>
      <c r="U1258">
        <f>VLOOKUP($G1258,county_facts!$A:$BB,17,FALSE)</f>
        <v>6.2</v>
      </c>
      <c r="V1258">
        <f>VLOOKUP($G1258,county_facts!$A:$BB,18,FALSE)</f>
        <v>12.6</v>
      </c>
      <c r="W1258">
        <f>VLOOKUP($G1258,county_facts!$A:$BB,19,FALSE)</f>
        <v>57.2</v>
      </c>
      <c r="X1258">
        <f>VLOOKUP($G1258,county_facts!$A:$BB,20,FALSE)</f>
        <v>71.3</v>
      </c>
      <c r="Y1258">
        <f>VLOOKUP($G1258,county_facts!$A:$BB,21,FALSE)</f>
        <v>5.8</v>
      </c>
      <c r="Z1258">
        <f>VLOOKUP($G1258,county_facts!$A:$BB,22,FALSE)</f>
        <v>11.5</v>
      </c>
      <c r="AA1258">
        <f>VLOOKUP($G1258,county_facts!$A:$BB,23,FALSE)</f>
        <v>89</v>
      </c>
      <c r="AB1258">
        <f>VLOOKUP($G1258,county_facts!$A:$BB,24,FALSE)</f>
        <v>19.899999999999999</v>
      </c>
      <c r="AC1258">
        <f>VLOOKUP($G1258,county_facts!$A:$BB,25,FALSE)</f>
        <v>15672</v>
      </c>
      <c r="AD1258">
        <f>VLOOKUP($G1258,county_facts!$A:$BB,26,FALSE)</f>
        <v>16.7</v>
      </c>
      <c r="AE1258">
        <f>VLOOKUP($G1258,county_facts!$A:$BB,27,FALSE)</f>
        <v>51651</v>
      </c>
      <c r="AF1258">
        <f>VLOOKUP($G1258,county_facts!$A:$BB,28,FALSE)</f>
        <v>56.6</v>
      </c>
      <c r="AG1258">
        <f>VLOOKUP($G1258,county_facts!$A:$BB,29,FALSE)</f>
        <v>20.5</v>
      </c>
      <c r="AH1258">
        <f>VLOOKUP($G1258,county_facts!$A:$BB,30,FALSE)</f>
        <v>111700</v>
      </c>
      <c r="AI1258">
        <f>VLOOKUP($G1258,county_facts!$A:$BB,31,FALSE)</f>
        <v>44251</v>
      </c>
      <c r="AJ1258">
        <f>VLOOKUP($G1258,county_facts!$A:$BB,32,FALSE)</f>
        <v>2.59</v>
      </c>
      <c r="AK1258">
        <f>VLOOKUP($G1258,county_facts!$A:$BB,33,FALSE)</f>
        <v>22363</v>
      </c>
      <c r="AL1258">
        <f>VLOOKUP($G1258,county_facts!$A:$BB,34,FALSE)</f>
        <v>46036</v>
      </c>
      <c r="AM1258">
        <f>VLOOKUP($G1258,county_facts!$A:$BB,35,FALSE)</f>
        <v>17.3</v>
      </c>
      <c r="AN1258">
        <f>VLOOKUP($G1258,county_facts!$A:$BB,36,FALSE)</f>
        <v>2180</v>
      </c>
      <c r="AO1258">
        <f>VLOOKUP($G1258,county_facts!$A:$BB,37,FALSE)</f>
        <v>31596</v>
      </c>
      <c r="AP1258">
        <f>VLOOKUP($G1258,county_facts!$A:$BB,38,FALSE)</f>
        <v>-1.7</v>
      </c>
      <c r="AQ1258">
        <f>VLOOKUP($G1258,county_facts!$A:$BB,39,FALSE)</f>
        <v>4610</v>
      </c>
      <c r="AR1258">
        <f>VLOOKUP($G1258,county_facts!$A:$BB,40,FALSE)</f>
        <v>6799</v>
      </c>
      <c r="AS1258">
        <f>VLOOKUP($G1258,county_facts!$A:$BB,41,FALSE)</f>
        <v>8.4</v>
      </c>
      <c r="AT1258">
        <f>VLOOKUP($G1258,county_facts!$A:$BB,42,FALSE)</f>
        <v>2.5</v>
      </c>
      <c r="AU1258">
        <f>VLOOKUP($G1258,county_facts!$A:$BB,43,FALSE)</f>
        <v>4.4000000000000004</v>
      </c>
      <c r="AV1258">
        <f>VLOOKUP($G1258,county_facts!$A:$BB,44,FALSE)</f>
        <v>0</v>
      </c>
      <c r="AW1258">
        <f>VLOOKUP($G1258,county_facts!$A:$BB,45,FALSE)</f>
        <v>0</v>
      </c>
      <c r="AX1258">
        <f>VLOOKUP($G1258,county_facts!$A:$BB,46,FALSE)</f>
        <v>26.6</v>
      </c>
      <c r="AY1258">
        <f>VLOOKUP($G1258,county_facts!$A:$BB,47,FALSE)</f>
        <v>1232438</v>
      </c>
      <c r="AZ1258">
        <f>VLOOKUP($G1258,county_facts!$A:$BB,48,FALSE)</f>
        <v>0</v>
      </c>
      <c r="BA1258">
        <f>VLOOKUP($G1258,county_facts!$A:$BB,49,FALSE)</f>
        <v>1206757</v>
      </c>
      <c r="BB1258">
        <f>VLOOKUP($G1258,county_facts!$A:$BB,50,FALSE)</f>
        <v>10539</v>
      </c>
      <c r="BC1258">
        <f>VLOOKUP($G1258,county_facts!$A:$BB,51,FALSE)</f>
        <v>154462</v>
      </c>
      <c r="BD1258">
        <f>VLOOKUP($G1258,county_facts!$A:$BB,52,FALSE)</f>
        <v>113</v>
      </c>
      <c r="BE1258">
        <f>VLOOKUP($G1258,county_facts!$A:$BB,53,FALSE)</f>
        <v>1069.29</v>
      </c>
      <c r="BF1258">
        <f>VLOOKUP($G1258,county_facts!$A:$BB,54,FALSE)</f>
        <v>116.1</v>
      </c>
    </row>
    <row r="1259" spans="1:58" x14ac:dyDescent="0.3">
      <c r="A1259" t="s">
        <v>9</v>
      </c>
      <c r="B1259" t="s">
        <v>528</v>
      </c>
      <c r="C1259">
        <v>1598</v>
      </c>
      <c r="D1259" t="s">
        <v>481</v>
      </c>
      <c r="E1259">
        <v>4594</v>
      </c>
      <c r="F1259">
        <v>0.34784501499999998</v>
      </c>
      <c r="G1259">
        <v>40031</v>
      </c>
      <c r="H1259">
        <f>VLOOKUP($G1259,county_facts!$A:$BB,4,FALSE)</f>
        <v>125033</v>
      </c>
      <c r="I1259">
        <f>VLOOKUP($G1259,county_facts!$A:$BB,5,FALSE)</f>
        <v>124098</v>
      </c>
      <c r="J1259">
        <f>VLOOKUP($G1259,county_facts!$A:$BB,6,FALSE)</f>
        <v>0.8</v>
      </c>
      <c r="K1259">
        <f>VLOOKUP($G1259,county_facts!$A:$BB,7,FALSE)</f>
        <v>124098</v>
      </c>
      <c r="L1259">
        <f>VLOOKUP($G1259,county_facts!$A:$BB,8,FALSE)</f>
        <v>7.4</v>
      </c>
      <c r="M1259">
        <f>VLOOKUP($G1259,county_facts!$A:$BB,9,FALSE)</f>
        <v>24.2</v>
      </c>
      <c r="N1259">
        <f>VLOOKUP($G1259,county_facts!$A:$BB,10,FALSE)</f>
        <v>11</v>
      </c>
      <c r="O1259">
        <f>VLOOKUP($G1259,county_facts!$A:$BB,11,FALSE)</f>
        <v>48</v>
      </c>
      <c r="P1259">
        <f>VLOOKUP($G1259,county_facts!$A:$BB,12,FALSE)</f>
        <v>66.400000000000006</v>
      </c>
      <c r="Q1259">
        <f>VLOOKUP($G1259,county_facts!$A:$BB,13,FALSE)</f>
        <v>17.8</v>
      </c>
      <c r="R1259">
        <f>VLOOKUP($G1259,county_facts!$A:$BB,14,FALSE)</f>
        <v>6.3</v>
      </c>
      <c r="S1259">
        <f>VLOOKUP($G1259,county_facts!$A:$BB,15,FALSE)</f>
        <v>2.7</v>
      </c>
      <c r="T1259">
        <f>VLOOKUP($G1259,county_facts!$A:$BB,16,FALSE)</f>
        <v>0.7</v>
      </c>
      <c r="U1259">
        <f>VLOOKUP($G1259,county_facts!$A:$BB,17,FALSE)</f>
        <v>6.2</v>
      </c>
      <c r="V1259">
        <f>VLOOKUP($G1259,county_facts!$A:$BB,18,FALSE)</f>
        <v>12.6</v>
      </c>
      <c r="W1259">
        <f>VLOOKUP($G1259,county_facts!$A:$BB,19,FALSE)</f>
        <v>57.2</v>
      </c>
      <c r="X1259">
        <f>VLOOKUP($G1259,county_facts!$A:$BB,20,FALSE)</f>
        <v>71.3</v>
      </c>
      <c r="Y1259">
        <f>VLOOKUP($G1259,county_facts!$A:$BB,21,FALSE)</f>
        <v>5.8</v>
      </c>
      <c r="Z1259">
        <f>VLOOKUP($G1259,county_facts!$A:$BB,22,FALSE)</f>
        <v>11.5</v>
      </c>
      <c r="AA1259">
        <f>VLOOKUP($G1259,county_facts!$A:$BB,23,FALSE)</f>
        <v>89</v>
      </c>
      <c r="AB1259">
        <f>VLOOKUP($G1259,county_facts!$A:$BB,24,FALSE)</f>
        <v>19.899999999999999</v>
      </c>
      <c r="AC1259">
        <f>VLOOKUP($G1259,county_facts!$A:$BB,25,FALSE)</f>
        <v>15672</v>
      </c>
      <c r="AD1259">
        <f>VLOOKUP($G1259,county_facts!$A:$BB,26,FALSE)</f>
        <v>16.7</v>
      </c>
      <c r="AE1259">
        <f>VLOOKUP($G1259,county_facts!$A:$BB,27,FALSE)</f>
        <v>51651</v>
      </c>
      <c r="AF1259">
        <f>VLOOKUP($G1259,county_facts!$A:$BB,28,FALSE)</f>
        <v>56.6</v>
      </c>
      <c r="AG1259">
        <f>VLOOKUP($G1259,county_facts!$A:$BB,29,FALSE)</f>
        <v>20.5</v>
      </c>
      <c r="AH1259">
        <f>VLOOKUP($G1259,county_facts!$A:$BB,30,FALSE)</f>
        <v>111700</v>
      </c>
      <c r="AI1259">
        <f>VLOOKUP($G1259,county_facts!$A:$BB,31,FALSE)</f>
        <v>44251</v>
      </c>
      <c r="AJ1259">
        <f>VLOOKUP($G1259,county_facts!$A:$BB,32,FALSE)</f>
        <v>2.59</v>
      </c>
      <c r="AK1259">
        <f>VLOOKUP($G1259,county_facts!$A:$BB,33,FALSE)</f>
        <v>22363</v>
      </c>
      <c r="AL1259">
        <f>VLOOKUP($G1259,county_facts!$A:$BB,34,FALSE)</f>
        <v>46036</v>
      </c>
      <c r="AM1259">
        <f>VLOOKUP($G1259,county_facts!$A:$BB,35,FALSE)</f>
        <v>17.3</v>
      </c>
      <c r="AN1259">
        <f>VLOOKUP($G1259,county_facts!$A:$BB,36,FALSE)</f>
        <v>2180</v>
      </c>
      <c r="AO1259">
        <f>VLOOKUP($G1259,county_facts!$A:$BB,37,FALSE)</f>
        <v>31596</v>
      </c>
      <c r="AP1259">
        <f>VLOOKUP($G1259,county_facts!$A:$BB,38,FALSE)</f>
        <v>-1.7</v>
      </c>
      <c r="AQ1259">
        <f>VLOOKUP($G1259,county_facts!$A:$BB,39,FALSE)</f>
        <v>4610</v>
      </c>
      <c r="AR1259">
        <f>VLOOKUP($G1259,county_facts!$A:$BB,40,FALSE)</f>
        <v>6799</v>
      </c>
      <c r="AS1259">
        <f>VLOOKUP($G1259,county_facts!$A:$BB,41,FALSE)</f>
        <v>8.4</v>
      </c>
      <c r="AT1259">
        <f>VLOOKUP($G1259,county_facts!$A:$BB,42,FALSE)</f>
        <v>2.5</v>
      </c>
      <c r="AU1259">
        <f>VLOOKUP($G1259,county_facts!$A:$BB,43,FALSE)</f>
        <v>4.4000000000000004</v>
      </c>
      <c r="AV1259">
        <f>VLOOKUP($G1259,county_facts!$A:$BB,44,FALSE)</f>
        <v>0</v>
      </c>
      <c r="AW1259">
        <f>VLOOKUP($G1259,county_facts!$A:$BB,45,FALSE)</f>
        <v>0</v>
      </c>
      <c r="AX1259">
        <f>VLOOKUP($G1259,county_facts!$A:$BB,46,FALSE)</f>
        <v>26.6</v>
      </c>
      <c r="AY1259">
        <f>VLOOKUP($G1259,county_facts!$A:$BB,47,FALSE)</f>
        <v>1232438</v>
      </c>
      <c r="AZ1259">
        <f>VLOOKUP($G1259,county_facts!$A:$BB,48,FALSE)</f>
        <v>0</v>
      </c>
      <c r="BA1259">
        <f>VLOOKUP($G1259,county_facts!$A:$BB,49,FALSE)</f>
        <v>1206757</v>
      </c>
      <c r="BB1259">
        <f>VLOOKUP($G1259,county_facts!$A:$BB,50,FALSE)</f>
        <v>10539</v>
      </c>
      <c r="BC1259">
        <f>VLOOKUP($G1259,county_facts!$A:$BB,51,FALSE)</f>
        <v>154462</v>
      </c>
      <c r="BD1259">
        <f>VLOOKUP($G1259,county_facts!$A:$BB,52,FALSE)</f>
        <v>113</v>
      </c>
      <c r="BE1259">
        <f>VLOOKUP($G1259,county_facts!$A:$BB,53,FALSE)</f>
        <v>1069.29</v>
      </c>
      <c r="BF1259">
        <f>VLOOKUP($G1259,county_facts!$A:$BB,54,FALSE)</f>
        <v>116.1</v>
      </c>
    </row>
    <row r="1260" spans="1:58" x14ac:dyDescent="0.3">
      <c r="A1260" t="s">
        <v>6</v>
      </c>
      <c r="B1260" t="s">
        <v>529</v>
      </c>
      <c r="C1260">
        <v>137</v>
      </c>
      <c r="D1260" t="s">
        <v>481</v>
      </c>
      <c r="E1260">
        <v>209</v>
      </c>
      <c r="F1260">
        <v>0.65550239200000004</v>
      </c>
      <c r="G1260">
        <v>40029</v>
      </c>
      <c r="H1260">
        <f>VLOOKUP($G1260,county_facts!$A:$BB,4,FALSE)</f>
        <v>5807</v>
      </c>
      <c r="I1260">
        <f>VLOOKUP($G1260,county_facts!$A:$BB,5,FALSE)</f>
        <v>5925</v>
      </c>
      <c r="J1260">
        <f>VLOOKUP($G1260,county_facts!$A:$BB,6,FALSE)</f>
        <v>-2</v>
      </c>
      <c r="K1260">
        <f>VLOOKUP($G1260,county_facts!$A:$BB,7,FALSE)</f>
        <v>5925</v>
      </c>
      <c r="L1260">
        <f>VLOOKUP($G1260,county_facts!$A:$BB,8,FALSE)</f>
        <v>5.7</v>
      </c>
      <c r="M1260">
        <f>VLOOKUP($G1260,county_facts!$A:$BB,9,FALSE)</f>
        <v>23.9</v>
      </c>
      <c r="N1260">
        <f>VLOOKUP($G1260,county_facts!$A:$BB,10,FALSE)</f>
        <v>20.399999999999999</v>
      </c>
      <c r="O1260">
        <f>VLOOKUP($G1260,county_facts!$A:$BB,11,FALSE)</f>
        <v>51.1</v>
      </c>
      <c r="P1260">
        <f>VLOOKUP($G1260,county_facts!$A:$BB,12,FALSE)</f>
        <v>73.099999999999994</v>
      </c>
      <c r="Q1260">
        <f>VLOOKUP($G1260,county_facts!$A:$BB,13,FALSE)</f>
        <v>0.7</v>
      </c>
      <c r="R1260">
        <f>VLOOKUP($G1260,county_facts!$A:$BB,14,FALSE)</f>
        <v>17.600000000000001</v>
      </c>
      <c r="S1260">
        <f>VLOOKUP($G1260,county_facts!$A:$BB,15,FALSE)</f>
        <v>0.2</v>
      </c>
      <c r="T1260">
        <f>VLOOKUP($G1260,county_facts!$A:$BB,16,FALSE)</f>
        <v>0</v>
      </c>
      <c r="U1260">
        <f>VLOOKUP($G1260,county_facts!$A:$BB,17,FALSE)</f>
        <v>8.4</v>
      </c>
      <c r="V1260">
        <f>VLOOKUP($G1260,county_facts!$A:$BB,18,FALSE)</f>
        <v>3.9</v>
      </c>
      <c r="W1260">
        <f>VLOOKUP($G1260,county_facts!$A:$BB,19,FALSE)</f>
        <v>70.7</v>
      </c>
      <c r="X1260">
        <f>VLOOKUP($G1260,county_facts!$A:$BB,20,FALSE)</f>
        <v>89.9</v>
      </c>
      <c r="Y1260">
        <f>VLOOKUP($G1260,county_facts!$A:$BB,21,FALSE)</f>
        <v>1</v>
      </c>
      <c r="Z1260">
        <f>VLOOKUP($G1260,county_facts!$A:$BB,22,FALSE)</f>
        <v>8</v>
      </c>
      <c r="AA1260">
        <f>VLOOKUP($G1260,county_facts!$A:$BB,23,FALSE)</f>
        <v>80.7</v>
      </c>
      <c r="AB1260">
        <f>VLOOKUP($G1260,county_facts!$A:$BB,24,FALSE)</f>
        <v>13.3</v>
      </c>
      <c r="AC1260">
        <f>VLOOKUP($G1260,county_facts!$A:$BB,25,FALSE)</f>
        <v>511</v>
      </c>
      <c r="AD1260">
        <f>VLOOKUP($G1260,county_facts!$A:$BB,26,FALSE)</f>
        <v>24.5</v>
      </c>
      <c r="AE1260">
        <f>VLOOKUP($G1260,county_facts!$A:$BB,27,FALSE)</f>
        <v>2803</v>
      </c>
      <c r="AF1260">
        <f>VLOOKUP($G1260,county_facts!$A:$BB,28,FALSE)</f>
        <v>72.900000000000006</v>
      </c>
      <c r="AG1260">
        <f>VLOOKUP($G1260,county_facts!$A:$BB,29,FALSE)</f>
        <v>5.5</v>
      </c>
      <c r="AH1260">
        <f>VLOOKUP($G1260,county_facts!$A:$BB,30,FALSE)</f>
        <v>68400</v>
      </c>
      <c r="AI1260">
        <f>VLOOKUP($G1260,county_facts!$A:$BB,31,FALSE)</f>
        <v>2328</v>
      </c>
      <c r="AJ1260">
        <f>VLOOKUP($G1260,county_facts!$A:$BB,32,FALSE)</f>
        <v>2.5099999999999998</v>
      </c>
      <c r="AK1260">
        <f>VLOOKUP($G1260,county_facts!$A:$BB,33,FALSE)</f>
        <v>19752</v>
      </c>
      <c r="AL1260">
        <f>VLOOKUP($G1260,county_facts!$A:$BB,34,FALSE)</f>
        <v>34867</v>
      </c>
      <c r="AM1260">
        <f>VLOOKUP($G1260,county_facts!$A:$BB,35,FALSE)</f>
        <v>21.6</v>
      </c>
      <c r="AN1260">
        <f>VLOOKUP($G1260,county_facts!$A:$BB,36,FALSE)</f>
        <v>84</v>
      </c>
      <c r="AO1260">
        <f>VLOOKUP($G1260,county_facts!$A:$BB,37,FALSE)</f>
        <v>786</v>
      </c>
      <c r="AP1260">
        <f>VLOOKUP($G1260,county_facts!$A:$BB,38,FALSE)</f>
        <v>0</v>
      </c>
      <c r="AQ1260">
        <f>VLOOKUP($G1260,county_facts!$A:$BB,39,FALSE)</f>
        <v>456</v>
      </c>
      <c r="AR1260">
        <f>VLOOKUP($G1260,county_facts!$A:$BB,40,FALSE)</f>
        <v>863</v>
      </c>
      <c r="AS1260">
        <f>VLOOKUP($G1260,county_facts!$A:$BB,41,FALSE)</f>
        <v>0</v>
      </c>
      <c r="AT1260">
        <f>VLOOKUP($G1260,county_facts!$A:$BB,42,FALSE)</f>
        <v>0</v>
      </c>
      <c r="AU1260">
        <f>VLOOKUP($G1260,county_facts!$A:$BB,43,FALSE)</f>
        <v>0</v>
      </c>
      <c r="AV1260">
        <f>VLOOKUP($G1260,county_facts!$A:$BB,44,FALSE)</f>
        <v>0</v>
      </c>
      <c r="AW1260">
        <f>VLOOKUP($G1260,county_facts!$A:$BB,45,FALSE)</f>
        <v>0</v>
      </c>
      <c r="AX1260">
        <f>VLOOKUP($G1260,county_facts!$A:$BB,46,FALSE)</f>
        <v>0</v>
      </c>
      <c r="AY1260">
        <f>VLOOKUP($G1260,county_facts!$A:$BB,47,FALSE)</f>
        <v>0</v>
      </c>
      <c r="AZ1260">
        <f>VLOOKUP($G1260,county_facts!$A:$BB,48,FALSE)</f>
        <v>0</v>
      </c>
      <c r="BA1260">
        <f>VLOOKUP($G1260,county_facts!$A:$BB,49,FALSE)</f>
        <v>38082</v>
      </c>
      <c r="BB1260">
        <f>VLOOKUP($G1260,county_facts!$A:$BB,50,FALSE)</f>
        <v>6735</v>
      </c>
      <c r="BC1260">
        <f>VLOOKUP($G1260,county_facts!$A:$BB,51,FALSE)</f>
        <v>2195</v>
      </c>
      <c r="BD1260">
        <f>VLOOKUP($G1260,county_facts!$A:$BB,52,FALSE)</f>
        <v>0</v>
      </c>
      <c r="BE1260">
        <f>VLOOKUP($G1260,county_facts!$A:$BB,53,FALSE)</f>
        <v>516.67999999999995</v>
      </c>
      <c r="BF1260">
        <f>VLOOKUP($G1260,county_facts!$A:$BB,54,FALSE)</f>
        <v>11.5</v>
      </c>
    </row>
    <row r="1261" spans="1:58" x14ac:dyDescent="0.3">
      <c r="A1261" t="s">
        <v>9</v>
      </c>
      <c r="B1261" t="s">
        <v>529</v>
      </c>
      <c r="C1261">
        <v>72</v>
      </c>
      <c r="D1261" t="s">
        <v>481</v>
      </c>
      <c r="E1261">
        <v>209</v>
      </c>
      <c r="F1261">
        <v>0.34449760800000001</v>
      </c>
      <c r="G1261">
        <v>40029</v>
      </c>
      <c r="H1261">
        <f>VLOOKUP($G1261,county_facts!$A:$BB,4,FALSE)</f>
        <v>5807</v>
      </c>
      <c r="I1261">
        <f>VLOOKUP($G1261,county_facts!$A:$BB,5,FALSE)</f>
        <v>5925</v>
      </c>
      <c r="J1261">
        <f>VLOOKUP($G1261,county_facts!$A:$BB,6,FALSE)</f>
        <v>-2</v>
      </c>
      <c r="K1261">
        <f>VLOOKUP($G1261,county_facts!$A:$BB,7,FALSE)</f>
        <v>5925</v>
      </c>
      <c r="L1261">
        <f>VLOOKUP($G1261,county_facts!$A:$BB,8,FALSE)</f>
        <v>5.7</v>
      </c>
      <c r="M1261">
        <f>VLOOKUP($G1261,county_facts!$A:$BB,9,FALSE)</f>
        <v>23.9</v>
      </c>
      <c r="N1261">
        <f>VLOOKUP($G1261,county_facts!$A:$BB,10,FALSE)</f>
        <v>20.399999999999999</v>
      </c>
      <c r="O1261">
        <f>VLOOKUP($G1261,county_facts!$A:$BB,11,FALSE)</f>
        <v>51.1</v>
      </c>
      <c r="P1261">
        <f>VLOOKUP($G1261,county_facts!$A:$BB,12,FALSE)</f>
        <v>73.099999999999994</v>
      </c>
      <c r="Q1261">
        <f>VLOOKUP($G1261,county_facts!$A:$BB,13,FALSE)</f>
        <v>0.7</v>
      </c>
      <c r="R1261">
        <f>VLOOKUP($G1261,county_facts!$A:$BB,14,FALSE)</f>
        <v>17.600000000000001</v>
      </c>
      <c r="S1261">
        <f>VLOOKUP($G1261,county_facts!$A:$BB,15,FALSE)</f>
        <v>0.2</v>
      </c>
      <c r="T1261">
        <f>VLOOKUP($G1261,county_facts!$A:$BB,16,FALSE)</f>
        <v>0</v>
      </c>
      <c r="U1261">
        <f>VLOOKUP($G1261,county_facts!$A:$BB,17,FALSE)</f>
        <v>8.4</v>
      </c>
      <c r="V1261">
        <f>VLOOKUP($G1261,county_facts!$A:$BB,18,FALSE)</f>
        <v>3.9</v>
      </c>
      <c r="W1261">
        <f>VLOOKUP($G1261,county_facts!$A:$BB,19,FALSE)</f>
        <v>70.7</v>
      </c>
      <c r="X1261">
        <f>VLOOKUP($G1261,county_facts!$A:$BB,20,FALSE)</f>
        <v>89.9</v>
      </c>
      <c r="Y1261">
        <f>VLOOKUP($G1261,county_facts!$A:$BB,21,FALSE)</f>
        <v>1</v>
      </c>
      <c r="Z1261">
        <f>VLOOKUP($G1261,county_facts!$A:$BB,22,FALSE)</f>
        <v>8</v>
      </c>
      <c r="AA1261">
        <f>VLOOKUP($G1261,county_facts!$A:$BB,23,FALSE)</f>
        <v>80.7</v>
      </c>
      <c r="AB1261">
        <f>VLOOKUP($G1261,county_facts!$A:$BB,24,FALSE)</f>
        <v>13.3</v>
      </c>
      <c r="AC1261">
        <f>VLOOKUP($G1261,county_facts!$A:$BB,25,FALSE)</f>
        <v>511</v>
      </c>
      <c r="AD1261">
        <f>VLOOKUP($G1261,county_facts!$A:$BB,26,FALSE)</f>
        <v>24.5</v>
      </c>
      <c r="AE1261">
        <f>VLOOKUP($G1261,county_facts!$A:$BB,27,FALSE)</f>
        <v>2803</v>
      </c>
      <c r="AF1261">
        <f>VLOOKUP($G1261,county_facts!$A:$BB,28,FALSE)</f>
        <v>72.900000000000006</v>
      </c>
      <c r="AG1261">
        <f>VLOOKUP($G1261,county_facts!$A:$BB,29,FALSE)</f>
        <v>5.5</v>
      </c>
      <c r="AH1261">
        <f>VLOOKUP($G1261,county_facts!$A:$BB,30,FALSE)</f>
        <v>68400</v>
      </c>
      <c r="AI1261">
        <f>VLOOKUP($G1261,county_facts!$A:$BB,31,FALSE)</f>
        <v>2328</v>
      </c>
      <c r="AJ1261">
        <f>VLOOKUP($G1261,county_facts!$A:$BB,32,FALSE)</f>
        <v>2.5099999999999998</v>
      </c>
      <c r="AK1261">
        <f>VLOOKUP($G1261,county_facts!$A:$BB,33,FALSE)</f>
        <v>19752</v>
      </c>
      <c r="AL1261">
        <f>VLOOKUP($G1261,county_facts!$A:$BB,34,FALSE)</f>
        <v>34867</v>
      </c>
      <c r="AM1261">
        <f>VLOOKUP($G1261,county_facts!$A:$BB,35,FALSE)</f>
        <v>21.6</v>
      </c>
      <c r="AN1261">
        <f>VLOOKUP($G1261,county_facts!$A:$BB,36,FALSE)</f>
        <v>84</v>
      </c>
      <c r="AO1261">
        <f>VLOOKUP($G1261,county_facts!$A:$BB,37,FALSE)</f>
        <v>786</v>
      </c>
      <c r="AP1261">
        <f>VLOOKUP($G1261,county_facts!$A:$BB,38,FALSE)</f>
        <v>0</v>
      </c>
      <c r="AQ1261">
        <f>VLOOKUP($G1261,county_facts!$A:$BB,39,FALSE)</f>
        <v>456</v>
      </c>
      <c r="AR1261">
        <f>VLOOKUP($G1261,county_facts!$A:$BB,40,FALSE)</f>
        <v>863</v>
      </c>
      <c r="AS1261">
        <f>VLOOKUP($G1261,county_facts!$A:$BB,41,FALSE)</f>
        <v>0</v>
      </c>
      <c r="AT1261">
        <f>VLOOKUP($G1261,county_facts!$A:$BB,42,FALSE)</f>
        <v>0</v>
      </c>
      <c r="AU1261">
        <f>VLOOKUP($G1261,county_facts!$A:$BB,43,FALSE)</f>
        <v>0</v>
      </c>
      <c r="AV1261">
        <f>VLOOKUP($G1261,county_facts!$A:$BB,44,FALSE)</f>
        <v>0</v>
      </c>
      <c r="AW1261">
        <f>VLOOKUP($G1261,county_facts!$A:$BB,45,FALSE)</f>
        <v>0</v>
      </c>
      <c r="AX1261">
        <f>VLOOKUP($G1261,county_facts!$A:$BB,46,FALSE)</f>
        <v>0</v>
      </c>
      <c r="AY1261">
        <f>VLOOKUP($G1261,county_facts!$A:$BB,47,FALSE)</f>
        <v>0</v>
      </c>
      <c r="AZ1261">
        <f>VLOOKUP($G1261,county_facts!$A:$BB,48,FALSE)</f>
        <v>0</v>
      </c>
      <c r="BA1261">
        <f>VLOOKUP($G1261,county_facts!$A:$BB,49,FALSE)</f>
        <v>38082</v>
      </c>
      <c r="BB1261">
        <f>VLOOKUP($G1261,county_facts!$A:$BB,50,FALSE)</f>
        <v>6735</v>
      </c>
      <c r="BC1261">
        <f>VLOOKUP($G1261,county_facts!$A:$BB,51,FALSE)</f>
        <v>2195</v>
      </c>
      <c r="BD1261">
        <f>VLOOKUP($G1261,county_facts!$A:$BB,52,FALSE)</f>
        <v>0</v>
      </c>
      <c r="BE1261">
        <f>VLOOKUP($G1261,county_facts!$A:$BB,53,FALSE)</f>
        <v>516.67999999999995</v>
      </c>
      <c r="BF1261">
        <f>VLOOKUP($G1261,county_facts!$A:$BB,54,FALSE)</f>
        <v>11.5</v>
      </c>
    </row>
    <row r="1262" spans="1:58" x14ac:dyDescent="0.3">
      <c r="A1262" t="s">
        <v>6</v>
      </c>
      <c r="B1262" t="s">
        <v>121</v>
      </c>
      <c r="C1262">
        <v>9993</v>
      </c>
      <c r="D1262" t="s">
        <v>481</v>
      </c>
      <c r="E1262">
        <v>19597</v>
      </c>
      <c r="F1262">
        <v>0.50992498900000005</v>
      </c>
      <c r="G1262">
        <v>40027</v>
      </c>
      <c r="H1262">
        <f>VLOOKUP($G1262,county_facts!$A:$BB,4,FALSE)</f>
        <v>269908</v>
      </c>
      <c r="I1262">
        <f>VLOOKUP($G1262,county_facts!$A:$BB,5,FALSE)</f>
        <v>255761</v>
      </c>
      <c r="J1262">
        <f>VLOOKUP($G1262,county_facts!$A:$BB,6,FALSE)</f>
        <v>5.5</v>
      </c>
      <c r="K1262">
        <f>VLOOKUP($G1262,county_facts!$A:$BB,7,FALSE)</f>
        <v>255755</v>
      </c>
      <c r="L1262">
        <f>VLOOKUP($G1262,county_facts!$A:$BB,8,FALSE)</f>
        <v>5.9</v>
      </c>
      <c r="M1262">
        <f>VLOOKUP($G1262,county_facts!$A:$BB,9,FALSE)</f>
        <v>22.3</v>
      </c>
      <c r="N1262">
        <f>VLOOKUP($G1262,county_facts!$A:$BB,10,FALSE)</f>
        <v>11.9</v>
      </c>
      <c r="O1262">
        <f>VLOOKUP($G1262,county_facts!$A:$BB,11,FALSE)</f>
        <v>50.1</v>
      </c>
      <c r="P1262">
        <f>VLOOKUP($G1262,county_facts!$A:$BB,12,FALSE)</f>
        <v>80</v>
      </c>
      <c r="Q1262">
        <f>VLOOKUP($G1262,county_facts!$A:$BB,13,FALSE)</f>
        <v>4.9000000000000004</v>
      </c>
      <c r="R1262">
        <f>VLOOKUP($G1262,county_facts!$A:$BB,14,FALSE)</f>
        <v>5.0999999999999996</v>
      </c>
      <c r="S1262">
        <f>VLOOKUP($G1262,county_facts!$A:$BB,15,FALSE)</f>
        <v>4.4000000000000004</v>
      </c>
      <c r="T1262">
        <f>VLOOKUP($G1262,county_facts!$A:$BB,16,FALSE)</f>
        <v>0.1</v>
      </c>
      <c r="U1262">
        <f>VLOOKUP($G1262,county_facts!$A:$BB,17,FALSE)</f>
        <v>5.5</v>
      </c>
      <c r="V1262">
        <f>VLOOKUP($G1262,county_facts!$A:$BB,18,FALSE)</f>
        <v>7.9</v>
      </c>
      <c r="W1262">
        <f>VLOOKUP($G1262,county_facts!$A:$BB,19,FALSE)</f>
        <v>73.400000000000006</v>
      </c>
      <c r="X1262">
        <f>VLOOKUP($G1262,county_facts!$A:$BB,20,FALSE)</f>
        <v>79.5</v>
      </c>
      <c r="Y1262">
        <f>VLOOKUP($G1262,county_facts!$A:$BB,21,FALSE)</f>
        <v>5.9</v>
      </c>
      <c r="Z1262">
        <f>VLOOKUP($G1262,county_facts!$A:$BB,22,FALSE)</f>
        <v>9.4</v>
      </c>
      <c r="AA1262">
        <f>VLOOKUP($G1262,county_facts!$A:$BB,23,FALSE)</f>
        <v>90.9</v>
      </c>
      <c r="AB1262">
        <f>VLOOKUP($G1262,county_facts!$A:$BB,24,FALSE)</f>
        <v>31.4</v>
      </c>
      <c r="AC1262">
        <f>VLOOKUP($G1262,county_facts!$A:$BB,25,FALSE)</f>
        <v>21755</v>
      </c>
      <c r="AD1262">
        <f>VLOOKUP($G1262,county_facts!$A:$BB,26,FALSE)</f>
        <v>22.9</v>
      </c>
      <c r="AE1262">
        <f>VLOOKUP($G1262,county_facts!$A:$BB,27,FALSE)</f>
        <v>110355</v>
      </c>
      <c r="AF1262">
        <f>VLOOKUP($G1262,county_facts!$A:$BB,28,FALSE)</f>
        <v>67.400000000000006</v>
      </c>
      <c r="AG1262">
        <f>VLOOKUP($G1262,county_facts!$A:$BB,29,FALSE)</f>
        <v>20</v>
      </c>
      <c r="AH1262">
        <f>VLOOKUP($G1262,county_facts!$A:$BB,30,FALSE)</f>
        <v>141300</v>
      </c>
      <c r="AI1262">
        <f>VLOOKUP($G1262,county_facts!$A:$BB,31,FALSE)</f>
        <v>96701</v>
      </c>
      <c r="AJ1262">
        <f>VLOOKUP($G1262,county_facts!$A:$BB,32,FALSE)</f>
        <v>2.58</v>
      </c>
      <c r="AK1262">
        <f>VLOOKUP($G1262,county_facts!$A:$BB,33,FALSE)</f>
        <v>26920</v>
      </c>
      <c r="AL1262">
        <f>VLOOKUP($G1262,county_facts!$A:$BB,34,FALSE)</f>
        <v>54989</v>
      </c>
      <c r="AM1262">
        <f>VLOOKUP($G1262,county_facts!$A:$BB,35,FALSE)</f>
        <v>12.9</v>
      </c>
      <c r="AN1262">
        <f>VLOOKUP($G1262,county_facts!$A:$BB,36,FALSE)</f>
        <v>5529</v>
      </c>
      <c r="AO1262">
        <f>VLOOKUP($G1262,county_facts!$A:$BB,37,FALSE)</f>
        <v>69588</v>
      </c>
      <c r="AP1262">
        <f>VLOOKUP($G1262,county_facts!$A:$BB,38,FALSE)</f>
        <v>1.7</v>
      </c>
      <c r="AQ1262">
        <f>VLOOKUP($G1262,county_facts!$A:$BB,39,FALSE)</f>
        <v>19586</v>
      </c>
      <c r="AR1262">
        <f>VLOOKUP($G1262,county_facts!$A:$BB,40,FALSE)</f>
        <v>24381</v>
      </c>
      <c r="AS1262">
        <f>VLOOKUP($G1262,county_facts!$A:$BB,41,FALSE)</f>
        <v>1.6</v>
      </c>
      <c r="AT1262">
        <f>VLOOKUP($G1262,county_facts!$A:$BB,42,FALSE)</f>
        <v>5.8</v>
      </c>
      <c r="AU1262">
        <f>VLOOKUP($G1262,county_facts!$A:$BB,43,FALSE)</f>
        <v>2.6</v>
      </c>
      <c r="AV1262">
        <f>VLOOKUP($G1262,county_facts!$A:$BB,44,FALSE)</f>
        <v>0</v>
      </c>
      <c r="AW1262">
        <f>VLOOKUP($G1262,county_facts!$A:$BB,45,FALSE)</f>
        <v>2.6</v>
      </c>
      <c r="AX1262">
        <f>VLOOKUP($G1262,county_facts!$A:$BB,46,FALSE)</f>
        <v>26.8</v>
      </c>
      <c r="AY1262">
        <f>VLOOKUP($G1262,county_facts!$A:$BB,47,FALSE)</f>
        <v>1223024</v>
      </c>
      <c r="AZ1262">
        <f>VLOOKUP($G1262,county_facts!$A:$BB,48,FALSE)</f>
        <v>671536</v>
      </c>
      <c r="BA1262">
        <f>VLOOKUP($G1262,county_facts!$A:$BB,49,FALSE)</f>
        <v>2522273</v>
      </c>
      <c r="BB1262">
        <f>VLOOKUP($G1262,county_facts!$A:$BB,50,FALSE)</f>
        <v>10692</v>
      </c>
      <c r="BC1262">
        <f>VLOOKUP($G1262,county_facts!$A:$BB,51,FALSE)</f>
        <v>391825</v>
      </c>
      <c r="BD1262">
        <f>VLOOKUP($G1262,county_facts!$A:$BB,52,FALSE)</f>
        <v>1743</v>
      </c>
      <c r="BE1262">
        <f>VLOOKUP($G1262,county_facts!$A:$BB,53,FALSE)</f>
        <v>538.77</v>
      </c>
      <c r="BF1262">
        <f>VLOOKUP($G1262,county_facts!$A:$BB,54,FALSE)</f>
        <v>474.7</v>
      </c>
    </row>
    <row r="1263" spans="1:58" x14ac:dyDescent="0.3">
      <c r="A1263" t="s">
        <v>9</v>
      </c>
      <c r="B1263" t="s">
        <v>121</v>
      </c>
      <c r="C1263">
        <v>9604</v>
      </c>
      <c r="D1263" t="s">
        <v>481</v>
      </c>
      <c r="E1263">
        <v>19597</v>
      </c>
      <c r="F1263">
        <v>0.490075011</v>
      </c>
      <c r="G1263">
        <v>40027</v>
      </c>
      <c r="H1263">
        <f>VLOOKUP($G1263,county_facts!$A:$BB,4,FALSE)</f>
        <v>269908</v>
      </c>
      <c r="I1263">
        <f>VLOOKUP($G1263,county_facts!$A:$BB,5,FALSE)</f>
        <v>255761</v>
      </c>
      <c r="J1263">
        <f>VLOOKUP($G1263,county_facts!$A:$BB,6,FALSE)</f>
        <v>5.5</v>
      </c>
      <c r="K1263">
        <f>VLOOKUP($G1263,county_facts!$A:$BB,7,FALSE)</f>
        <v>255755</v>
      </c>
      <c r="L1263">
        <f>VLOOKUP($G1263,county_facts!$A:$BB,8,FALSE)</f>
        <v>5.9</v>
      </c>
      <c r="M1263">
        <f>VLOOKUP($G1263,county_facts!$A:$BB,9,FALSE)</f>
        <v>22.3</v>
      </c>
      <c r="N1263">
        <f>VLOOKUP($G1263,county_facts!$A:$BB,10,FALSE)</f>
        <v>11.9</v>
      </c>
      <c r="O1263">
        <f>VLOOKUP($G1263,county_facts!$A:$BB,11,FALSE)</f>
        <v>50.1</v>
      </c>
      <c r="P1263">
        <f>VLOOKUP($G1263,county_facts!$A:$BB,12,FALSE)</f>
        <v>80</v>
      </c>
      <c r="Q1263">
        <f>VLOOKUP($G1263,county_facts!$A:$BB,13,FALSE)</f>
        <v>4.9000000000000004</v>
      </c>
      <c r="R1263">
        <f>VLOOKUP($G1263,county_facts!$A:$BB,14,FALSE)</f>
        <v>5.0999999999999996</v>
      </c>
      <c r="S1263">
        <f>VLOOKUP($G1263,county_facts!$A:$BB,15,FALSE)</f>
        <v>4.4000000000000004</v>
      </c>
      <c r="T1263">
        <f>VLOOKUP($G1263,county_facts!$A:$BB,16,FALSE)</f>
        <v>0.1</v>
      </c>
      <c r="U1263">
        <f>VLOOKUP($G1263,county_facts!$A:$BB,17,FALSE)</f>
        <v>5.5</v>
      </c>
      <c r="V1263">
        <f>VLOOKUP($G1263,county_facts!$A:$BB,18,FALSE)</f>
        <v>7.9</v>
      </c>
      <c r="W1263">
        <f>VLOOKUP($G1263,county_facts!$A:$BB,19,FALSE)</f>
        <v>73.400000000000006</v>
      </c>
      <c r="X1263">
        <f>VLOOKUP($G1263,county_facts!$A:$BB,20,FALSE)</f>
        <v>79.5</v>
      </c>
      <c r="Y1263">
        <f>VLOOKUP($G1263,county_facts!$A:$BB,21,FALSE)</f>
        <v>5.9</v>
      </c>
      <c r="Z1263">
        <f>VLOOKUP($G1263,county_facts!$A:$BB,22,FALSE)</f>
        <v>9.4</v>
      </c>
      <c r="AA1263">
        <f>VLOOKUP($G1263,county_facts!$A:$BB,23,FALSE)</f>
        <v>90.9</v>
      </c>
      <c r="AB1263">
        <f>VLOOKUP($G1263,county_facts!$A:$BB,24,FALSE)</f>
        <v>31.4</v>
      </c>
      <c r="AC1263">
        <f>VLOOKUP($G1263,county_facts!$A:$BB,25,FALSE)</f>
        <v>21755</v>
      </c>
      <c r="AD1263">
        <f>VLOOKUP($G1263,county_facts!$A:$BB,26,FALSE)</f>
        <v>22.9</v>
      </c>
      <c r="AE1263">
        <f>VLOOKUP($G1263,county_facts!$A:$BB,27,FALSE)</f>
        <v>110355</v>
      </c>
      <c r="AF1263">
        <f>VLOOKUP($G1263,county_facts!$A:$BB,28,FALSE)</f>
        <v>67.400000000000006</v>
      </c>
      <c r="AG1263">
        <f>VLOOKUP($G1263,county_facts!$A:$BB,29,FALSE)</f>
        <v>20</v>
      </c>
      <c r="AH1263">
        <f>VLOOKUP($G1263,county_facts!$A:$BB,30,FALSE)</f>
        <v>141300</v>
      </c>
      <c r="AI1263">
        <f>VLOOKUP($G1263,county_facts!$A:$BB,31,FALSE)</f>
        <v>96701</v>
      </c>
      <c r="AJ1263">
        <f>VLOOKUP($G1263,county_facts!$A:$BB,32,FALSE)</f>
        <v>2.58</v>
      </c>
      <c r="AK1263">
        <f>VLOOKUP($G1263,county_facts!$A:$BB,33,FALSE)</f>
        <v>26920</v>
      </c>
      <c r="AL1263">
        <f>VLOOKUP($G1263,county_facts!$A:$BB,34,FALSE)</f>
        <v>54989</v>
      </c>
      <c r="AM1263">
        <f>VLOOKUP($G1263,county_facts!$A:$BB,35,FALSE)</f>
        <v>12.9</v>
      </c>
      <c r="AN1263">
        <f>VLOOKUP($G1263,county_facts!$A:$BB,36,FALSE)</f>
        <v>5529</v>
      </c>
      <c r="AO1263">
        <f>VLOOKUP($G1263,county_facts!$A:$BB,37,FALSE)</f>
        <v>69588</v>
      </c>
      <c r="AP1263">
        <f>VLOOKUP($G1263,county_facts!$A:$BB,38,FALSE)</f>
        <v>1.7</v>
      </c>
      <c r="AQ1263">
        <f>VLOOKUP($G1263,county_facts!$A:$BB,39,FALSE)</f>
        <v>19586</v>
      </c>
      <c r="AR1263">
        <f>VLOOKUP($G1263,county_facts!$A:$BB,40,FALSE)</f>
        <v>24381</v>
      </c>
      <c r="AS1263">
        <f>VLOOKUP($G1263,county_facts!$A:$BB,41,FALSE)</f>
        <v>1.6</v>
      </c>
      <c r="AT1263">
        <f>VLOOKUP($G1263,county_facts!$A:$BB,42,FALSE)</f>
        <v>5.8</v>
      </c>
      <c r="AU1263">
        <f>VLOOKUP($G1263,county_facts!$A:$BB,43,FALSE)</f>
        <v>2.6</v>
      </c>
      <c r="AV1263">
        <f>VLOOKUP($G1263,county_facts!$A:$BB,44,FALSE)</f>
        <v>0</v>
      </c>
      <c r="AW1263">
        <f>VLOOKUP($G1263,county_facts!$A:$BB,45,FALSE)</f>
        <v>2.6</v>
      </c>
      <c r="AX1263">
        <f>VLOOKUP($G1263,county_facts!$A:$BB,46,FALSE)</f>
        <v>26.8</v>
      </c>
      <c r="AY1263">
        <f>VLOOKUP($G1263,county_facts!$A:$BB,47,FALSE)</f>
        <v>1223024</v>
      </c>
      <c r="AZ1263">
        <f>VLOOKUP($G1263,county_facts!$A:$BB,48,FALSE)</f>
        <v>671536</v>
      </c>
      <c r="BA1263">
        <f>VLOOKUP($G1263,county_facts!$A:$BB,49,FALSE)</f>
        <v>2522273</v>
      </c>
      <c r="BB1263">
        <f>VLOOKUP($G1263,county_facts!$A:$BB,50,FALSE)</f>
        <v>10692</v>
      </c>
      <c r="BC1263">
        <f>VLOOKUP($G1263,county_facts!$A:$BB,51,FALSE)</f>
        <v>391825</v>
      </c>
      <c r="BD1263">
        <f>VLOOKUP($G1263,county_facts!$A:$BB,52,FALSE)</f>
        <v>1743</v>
      </c>
      <c r="BE1263">
        <f>VLOOKUP($G1263,county_facts!$A:$BB,53,FALSE)</f>
        <v>538.77</v>
      </c>
      <c r="BF1263">
        <f>VLOOKUP($G1263,county_facts!$A:$BB,54,FALSE)</f>
        <v>474.7</v>
      </c>
    </row>
    <row r="1264" spans="1:58" x14ac:dyDescent="0.3">
      <c r="A1264" t="s">
        <v>6</v>
      </c>
      <c r="B1264" t="s">
        <v>530</v>
      </c>
      <c r="C1264">
        <v>20</v>
      </c>
      <c r="D1264" t="s">
        <v>481</v>
      </c>
      <c r="E1264">
        <v>28</v>
      </c>
      <c r="F1264">
        <v>0.71428571399999996</v>
      </c>
      <c r="G1264">
        <v>40025</v>
      </c>
      <c r="H1264">
        <f>VLOOKUP($G1264,county_facts!$A:$BB,4,FALSE)</f>
        <v>2294</v>
      </c>
      <c r="I1264">
        <f>VLOOKUP($G1264,county_facts!$A:$BB,5,FALSE)</f>
        <v>2475</v>
      </c>
      <c r="J1264">
        <f>VLOOKUP($G1264,county_facts!$A:$BB,6,FALSE)</f>
        <v>-7.3</v>
      </c>
      <c r="K1264">
        <f>VLOOKUP($G1264,county_facts!$A:$BB,7,FALSE)</f>
        <v>2475</v>
      </c>
      <c r="L1264">
        <f>VLOOKUP($G1264,county_facts!$A:$BB,8,FALSE)</f>
        <v>5.9</v>
      </c>
      <c r="M1264">
        <f>VLOOKUP($G1264,county_facts!$A:$BB,9,FALSE)</f>
        <v>24.1</v>
      </c>
      <c r="N1264">
        <f>VLOOKUP($G1264,county_facts!$A:$BB,10,FALSE)</f>
        <v>22.4</v>
      </c>
      <c r="O1264">
        <f>VLOOKUP($G1264,county_facts!$A:$BB,11,FALSE)</f>
        <v>50</v>
      </c>
      <c r="P1264">
        <f>VLOOKUP($G1264,county_facts!$A:$BB,12,FALSE)</f>
        <v>95.8</v>
      </c>
      <c r="Q1264">
        <f>VLOOKUP($G1264,county_facts!$A:$BB,13,FALSE)</f>
        <v>0.5</v>
      </c>
      <c r="R1264">
        <f>VLOOKUP($G1264,county_facts!$A:$BB,14,FALSE)</f>
        <v>1.6</v>
      </c>
      <c r="S1264">
        <f>VLOOKUP($G1264,county_facts!$A:$BB,15,FALSE)</f>
        <v>0.3</v>
      </c>
      <c r="T1264">
        <f>VLOOKUP($G1264,county_facts!$A:$BB,16,FALSE)</f>
        <v>0</v>
      </c>
      <c r="U1264">
        <f>VLOOKUP($G1264,county_facts!$A:$BB,17,FALSE)</f>
        <v>1.8</v>
      </c>
      <c r="V1264">
        <f>VLOOKUP($G1264,county_facts!$A:$BB,18,FALSE)</f>
        <v>21.3</v>
      </c>
      <c r="W1264">
        <f>VLOOKUP($G1264,county_facts!$A:$BB,19,FALSE)</f>
        <v>74.900000000000006</v>
      </c>
      <c r="X1264">
        <f>VLOOKUP($G1264,county_facts!$A:$BB,20,FALSE)</f>
        <v>85.5</v>
      </c>
      <c r="Y1264">
        <f>VLOOKUP($G1264,county_facts!$A:$BB,21,FALSE)</f>
        <v>11.3</v>
      </c>
      <c r="Z1264">
        <f>VLOOKUP($G1264,county_facts!$A:$BB,22,FALSE)</f>
        <v>20.7</v>
      </c>
      <c r="AA1264">
        <f>VLOOKUP($G1264,county_facts!$A:$BB,23,FALSE)</f>
        <v>81.7</v>
      </c>
      <c r="AB1264">
        <f>VLOOKUP($G1264,county_facts!$A:$BB,24,FALSE)</f>
        <v>18.5</v>
      </c>
      <c r="AC1264">
        <f>VLOOKUP($G1264,county_facts!$A:$BB,25,FALSE)</f>
        <v>152</v>
      </c>
      <c r="AD1264">
        <f>VLOOKUP($G1264,county_facts!$A:$BB,26,FALSE)</f>
        <v>15</v>
      </c>
      <c r="AE1264">
        <f>VLOOKUP($G1264,county_facts!$A:$BB,27,FALSE)</f>
        <v>1575</v>
      </c>
      <c r="AF1264">
        <f>VLOOKUP($G1264,county_facts!$A:$BB,28,FALSE)</f>
        <v>71.8</v>
      </c>
      <c r="AG1264">
        <f>VLOOKUP($G1264,county_facts!$A:$BB,29,FALSE)</f>
        <v>4</v>
      </c>
      <c r="AH1264">
        <f>VLOOKUP($G1264,county_facts!$A:$BB,30,FALSE)</f>
        <v>64700</v>
      </c>
      <c r="AI1264">
        <f>VLOOKUP($G1264,county_facts!$A:$BB,31,FALSE)</f>
        <v>1067</v>
      </c>
      <c r="AJ1264">
        <f>VLOOKUP($G1264,county_facts!$A:$BB,32,FALSE)</f>
        <v>2.25</v>
      </c>
      <c r="AK1264">
        <f>VLOOKUP($G1264,county_facts!$A:$BB,33,FALSE)</f>
        <v>23514</v>
      </c>
      <c r="AL1264">
        <f>VLOOKUP($G1264,county_facts!$A:$BB,34,FALSE)</f>
        <v>38301</v>
      </c>
      <c r="AM1264">
        <f>VLOOKUP($G1264,county_facts!$A:$BB,35,FALSE)</f>
        <v>20</v>
      </c>
      <c r="AN1264">
        <f>VLOOKUP($G1264,county_facts!$A:$BB,36,FALSE)</f>
        <v>73</v>
      </c>
      <c r="AO1264">
        <f>VLOOKUP($G1264,county_facts!$A:$BB,37,FALSE)</f>
        <v>369</v>
      </c>
      <c r="AP1264">
        <f>VLOOKUP($G1264,county_facts!$A:$BB,38,FALSE)</f>
        <v>6.3</v>
      </c>
      <c r="AQ1264">
        <f>VLOOKUP($G1264,county_facts!$A:$BB,39,FALSE)</f>
        <v>213</v>
      </c>
      <c r="AR1264">
        <f>VLOOKUP($G1264,county_facts!$A:$BB,40,FALSE)</f>
        <v>408</v>
      </c>
      <c r="AS1264">
        <f>VLOOKUP($G1264,county_facts!$A:$BB,41,FALSE)</f>
        <v>0</v>
      </c>
      <c r="AT1264">
        <f>VLOOKUP($G1264,county_facts!$A:$BB,42,FALSE)</f>
        <v>0</v>
      </c>
      <c r="AU1264">
        <f>VLOOKUP($G1264,county_facts!$A:$BB,43,FALSE)</f>
        <v>0</v>
      </c>
      <c r="AV1264">
        <f>VLOOKUP($G1264,county_facts!$A:$BB,44,FALSE)</f>
        <v>0</v>
      </c>
      <c r="AW1264">
        <f>VLOOKUP($G1264,county_facts!$A:$BB,45,FALSE)</f>
        <v>0</v>
      </c>
      <c r="AX1264">
        <f>VLOOKUP($G1264,county_facts!$A:$BB,46,FALSE)</f>
        <v>0</v>
      </c>
      <c r="AY1264">
        <f>VLOOKUP($G1264,county_facts!$A:$BB,47,FALSE)</f>
        <v>0</v>
      </c>
      <c r="AZ1264">
        <f>VLOOKUP($G1264,county_facts!$A:$BB,48,FALSE)</f>
        <v>24892</v>
      </c>
      <c r="BA1264">
        <f>VLOOKUP($G1264,county_facts!$A:$BB,49,FALSE)</f>
        <v>33241</v>
      </c>
      <c r="BB1264">
        <f>VLOOKUP($G1264,county_facts!$A:$BB,50,FALSE)</f>
        <v>12520</v>
      </c>
      <c r="BC1264">
        <f>VLOOKUP($G1264,county_facts!$A:$BB,51,FALSE)</f>
        <v>3360</v>
      </c>
      <c r="BD1264">
        <f>VLOOKUP($G1264,county_facts!$A:$BB,52,FALSE)</f>
        <v>0</v>
      </c>
      <c r="BE1264">
        <f>VLOOKUP($G1264,county_facts!$A:$BB,53,FALSE)</f>
        <v>1834.74</v>
      </c>
      <c r="BF1264">
        <f>VLOOKUP($G1264,county_facts!$A:$BB,54,FALSE)</f>
        <v>1.3</v>
      </c>
    </row>
    <row r="1265" spans="1:58" x14ac:dyDescent="0.3">
      <c r="A1265" t="s">
        <v>9</v>
      </c>
      <c r="B1265" t="s">
        <v>530</v>
      </c>
      <c r="C1265">
        <v>8</v>
      </c>
      <c r="D1265" t="s">
        <v>481</v>
      </c>
      <c r="E1265">
        <v>28</v>
      </c>
      <c r="F1265">
        <v>0.28571428599999998</v>
      </c>
      <c r="G1265">
        <v>40025</v>
      </c>
      <c r="H1265">
        <f>VLOOKUP($G1265,county_facts!$A:$BB,4,FALSE)</f>
        <v>2294</v>
      </c>
      <c r="I1265">
        <f>VLOOKUP($G1265,county_facts!$A:$BB,5,FALSE)</f>
        <v>2475</v>
      </c>
      <c r="J1265">
        <f>VLOOKUP($G1265,county_facts!$A:$BB,6,FALSE)</f>
        <v>-7.3</v>
      </c>
      <c r="K1265">
        <f>VLOOKUP($G1265,county_facts!$A:$BB,7,FALSE)</f>
        <v>2475</v>
      </c>
      <c r="L1265">
        <f>VLOOKUP($G1265,county_facts!$A:$BB,8,FALSE)</f>
        <v>5.9</v>
      </c>
      <c r="M1265">
        <f>VLOOKUP($G1265,county_facts!$A:$BB,9,FALSE)</f>
        <v>24.1</v>
      </c>
      <c r="N1265">
        <f>VLOOKUP($G1265,county_facts!$A:$BB,10,FALSE)</f>
        <v>22.4</v>
      </c>
      <c r="O1265">
        <f>VLOOKUP($G1265,county_facts!$A:$BB,11,FALSE)</f>
        <v>50</v>
      </c>
      <c r="P1265">
        <f>VLOOKUP($G1265,county_facts!$A:$BB,12,FALSE)</f>
        <v>95.8</v>
      </c>
      <c r="Q1265">
        <f>VLOOKUP($G1265,county_facts!$A:$BB,13,FALSE)</f>
        <v>0.5</v>
      </c>
      <c r="R1265">
        <f>VLOOKUP($G1265,county_facts!$A:$BB,14,FALSE)</f>
        <v>1.6</v>
      </c>
      <c r="S1265">
        <f>VLOOKUP($G1265,county_facts!$A:$BB,15,FALSE)</f>
        <v>0.3</v>
      </c>
      <c r="T1265">
        <f>VLOOKUP($G1265,county_facts!$A:$BB,16,FALSE)</f>
        <v>0</v>
      </c>
      <c r="U1265">
        <f>VLOOKUP($G1265,county_facts!$A:$BB,17,FALSE)</f>
        <v>1.8</v>
      </c>
      <c r="V1265">
        <f>VLOOKUP($G1265,county_facts!$A:$BB,18,FALSE)</f>
        <v>21.3</v>
      </c>
      <c r="W1265">
        <f>VLOOKUP($G1265,county_facts!$A:$BB,19,FALSE)</f>
        <v>74.900000000000006</v>
      </c>
      <c r="X1265">
        <f>VLOOKUP($G1265,county_facts!$A:$BB,20,FALSE)</f>
        <v>85.5</v>
      </c>
      <c r="Y1265">
        <f>VLOOKUP($G1265,county_facts!$A:$BB,21,FALSE)</f>
        <v>11.3</v>
      </c>
      <c r="Z1265">
        <f>VLOOKUP($G1265,county_facts!$A:$BB,22,FALSE)</f>
        <v>20.7</v>
      </c>
      <c r="AA1265">
        <f>VLOOKUP($G1265,county_facts!$A:$BB,23,FALSE)</f>
        <v>81.7</v>
      </c>
      <c r="AB1265">
        <f>VLOOKUP($G1265,county_facts!$A:$BB,24,FALSE)</f>
        <v>18.5</v>
      </c>
      <c r="AC1265">
        <f>VLOOKUP($G1265,county_facts!$A:$BB,25,FALSE)</f>
        <v>152</v>
      </c>
      <c r="AD1265">
        <f>VLOOKUP($G1265,county_facts!$A:$BB,26,FALSE)</f>
        <v>15</v>
      </c>
      <c r="AE1265">
        <f>VLOOKUP($G1265,county_facts!$A:$BB,27,FALSE)</f>
        <v>1575</v>
      </c>
      <c r="AF1265">
        <f>VLOOKUP($G1265,county_facts!$A:$BB,28,FALSE)</f>
        <v>71.8</v>
      </c>
      <c r="AG1265">
        <f>VLOOKUP($G1265,county_facts!$A:$BB,29,FALSE)</f>
        <v>4</v>
      </c>
      <c r="AH1265">
        <f>VLOOKUP($G1265,county_facts!$A:$BB,30,FALSE)</f>
        <v>64700</v>
      </c>
      <c r="AI1265">
        <f>VLOOKUP($G1265,county_facts!$A:$BB,31,FALSE)</f>
        <v>1067</v>
      </c>
      <c r="AJ1265">
        <f>VLOOKUP($G1265,county_facts!$A:$BB,32,FALSE)</f>
        <v>2.25</v>
      </c>
      <c r="AK1265">
        <f>VLOOKUP($G1265,county_facts!$A:$BB,33,FALSE)</f>
        <v>23514</v>
      </c>
      <c r="AL1265">
        <f>VLOOKUP($G1265,county_facts!$A:$BB,34,FALSE)</f>
        <v>38301</v>
      </c>
      <c r="AM1265">
        <f>VLOOKUP($G1265,county_facts!$A:$BB,35,FALSE)</f>
        <v>20</v>
      </c>
      <c r="AN1265">
        <f>VLOOKUP($G1265,county_facts!$A:$BB,36,FALSE)</f>
        <v>73</v>
      </c>
      <c r="AO1265">
        <f>VLOOKUP($G1265,county_facts!$A:$BB,37,FALSE)</f>
        <v>369</v>
      </c>
      <c r="AP1265">
        <f>VLOOKUP($G1265,county_facts!$A:$BB,38,FALSE)</f>
        <v>6.3</v>
      </c>
      <c r="AQ1265">
        <f>VLOOKUP($G1265,county_facts!$A:$BB,39,FALSE)</f>
        <v>213</v>
      </c>
      <c r="AR1265">
        <f>VLOOKUP($G1265,county_facts!$A:$BB,40,FALSE)</f>
        <v>408</v>
      </c>
      <c r="AS1265">
        <f>VLOOKUP($G1265,county_facts!$A:$BB,41,FALSE)</f>
        <v>0</v>
      </c>
      <c r="AT1265">
        <f>VLOOKUP($G1265,county_facts!$A:$BB,42,FALSE)</f>
        <v>0</v>
      </c>
      <c r="AU1265">
        <f>VLOOKUP($G1265,county_facts!$A:$BB,43,FALSE)</f>
        <v>0</v>
      </c>
      <c r="AV1265">
        <f>VLOOKUP($G1265,county_facts!$A:$BB,44,FALSE)</f>
        <v>0</v>
      </c>
      <c r="AW1265">
        <f>VLOOKUP($G1265,county_facts!$A:$BB,45,FALSE)</f>
        <v>0</v>
      </c>
      <c r="AX1265">
        <f>VLOOKUP($G1265,county_facts!$A:$BB,46,FALSE)</f>
        <v>0</v>
      </c>
      <c r="AY1265">
        <f>VLOOKUP($G1265,county_facts!$A:$BB,47,FALSE)</f>
        <v>0</v>
      </c>
      <c r="AZ1265">
        <f>VLOOKUP($G1265,county_facts!$A:$BB,48,FALSE)</f>
        <v>24892</v>
      </c>
      <c r="BA1265">
        <f>VLOOKUP($G1265,county_facts!$A:$BB,49,FALSE)</f>
        <v>33241</v>
      </c>
      <c r="BB1265">
        <f>VLOOKUP($G1265,county_facts!$A:$BB,50,FALSE)</f>
        <v>12520</v>
      </c>
      <c r="BC1265">
        <f>VLOOKUP($G1265,county_facts!$A:$BB,51,FALSE)</f>
        <v>3360</v>
      </c>
      <c r="BD1265">
        <f>VLOOKUP($G1265,county_facts!$A:$BB,52,FALSE)</f>
        <v>0</v>
      </c>
      <c r="BE1265">
        <f>VLOOKUP($G1265,county_facts!$A:$BB,53,FALSE)</f>
        <v>1834.74</v>
      </c>
      <c r="BF1265">
        <f>VLOOKUP($G1265,county_facts!$A:$BB,54,FALSE)</f>
        <v>1.3</v>
      </c>
    </row>
    <row r="1266" spans="1:58" x14ac:dyDescent="0.3">
      <c r="A1266" t="s">
        <v>6</v>
      </c>
      <c r="B1266" t="s">
        <v>62</v>
      </c>
      <c r="C1266">
        <v>323</v>
      </c>
      <c r="D1266" t="s">
        <v>481</v>
      </c>
      <c r="E1266">
        <v>471</v>
      </c>
      <c r="F1266">
        <v>0.68577494699999997</v>
      </c>
      <c r="G1266">
        <v>40023</v>
      </c>
      <c r="H1266">
        <f>VLOOKUP($G1266,county_facts!$A:$BB,4,FALSE)</f>
        <v>15161</v>
      </c>
      <c r="I1266">
        <f>VLOOKUP($G1266,county_facts!$A:$BB,5,FALSE)</f>
        <v>15205</v>
      </c>
      <c r="J1266">
        <f>VLOOKUP($G1266,county_facts!$A:$BB,6,FALSE)</f>
        <v>-0.3</v>
      </c>
      <c r="K1266">
        <f>VLOOKUP($G1266,county_facts!$A:$BB,7,FALSE)</f>
        <v>15205</v>
      </c>
      <c r="L1266">
        <f>VLOOKUP($G1266,county_facts!$A:$BB,8,FALSE)</f>
        <v>6.2</v>
      </c>
      <c r="M1266">
        <f>VLOOKUP($G1266,county_facts!$A:$BB,9,FALSE)</f>
        <v>24.5</v>
      </c>
      <c r="N1266">
        <f>VLOOKUP($G1266,county_facts!$A:$BB,10,FALSE)</f>
        <v>19.399999999999999</v>
      </c>
      <c r="O1266">
        <f>VLOOKUP($G1266,county_facts!$A:$BB,11,FALSE)</f>
        <v>51.4</v>
      </c>
      <c r="P1266">
        <f>VLOOKUP($G1266,county_facts!$A:$BB,12,FALSE)</f>
        <v>64.400000000000006</v>
      </c>
      <c r="Q1266">
        <f>VLOOKUP($G1266,county_facts!$A:$BB,13,FALSE)</f>
        <v>11.2</v>
      </c>
      <c r="R1266">
        <f>VLOOKUP($G1266,county_facts!$A:$BB,14,FALSE)</f>
        <v>17.100000000000001</v>
      </c>
      <c r="S1266">
        <f>VLOOKUP($G1266,county_facts!$A:$BB,15,FALSE)</f>
        <v>0.4</v>
      </c>
      <c r="T1266">
        <f>VLOOKUP($G1266,county_facts!$A:$BB,16,FALSE)</f>
        <v>0</v>
      </c>
      <c r="U1266">
        <f>VLOOKUP($G1266,county_facts!$A:$BB,17,FALSE)</f>
        <v>7</v>
      </c>
      <c r="V1266">
        <f>VLOOKUP($G1266,county_facts!$A:$BB,18,FALSE)</f>
        <v>3.7</v>
      </c>
      <c r="W1266">
        <f>VLOOKUP($G1266,county_facts!$A:$BB,19,FALSE)</f>
        <v>61.9</v>
      </c>
      <c r="X1266">
        <f>VLOOKUP($G1266,county_facts!$A:$BB,20,FALSE)</f>
        <v>88.5</v>
      </c>
      <c r="Y1266">
        <f>VLOOKUP($G1266,county_facts!$A:$BB,21,FALSE)</f>
        <v>1.2</v>
      </c>
      <c r="Z1266">
        <f>VLOOKUP($G1266,county_facts!$A:$BB,22,FALSE)</f>
        <v>4</v>
      </c>
      <c r="AA1266">
        <f>VLOOKUP($G1266,county_facts!$A:$BB,23,FALSE)</f>
        <v>80.5</v>
      </c>
      <c r="AB1266">
        <f>VLOOKUP($G1266,county_facts!$A:$BB,24,FALSE)</f>
        <v>14</v>
      </c>
      <c r="AC1266">
        <f>VLOOKUP($G1266,county_facts!$A:$BB,25,FALSE)</f>
        <v>1047</v>
      </c>
      <c r="AD1266">
        <f>VLOOKUP($G1266,county_facts!$A:$BB,26,FALSE)</f>
        <v>21.3</v>
      </c>
      <c r="AE1266">
        <f>VLOOKUP($G1266,county_facts!$A:$BB,27,FALSE)</f>
        <v>7522</v>
      </c>
      <c r="AF1266">
        <f>VLOOKUP($G1266,county_facts!$A:$BB,28,FALSE)</f>
        <v>73.599999999999994</v>
      </c>
      <c r="AG1266">
        <f>VLOOKUP($G1266,county_facts!$A:$BB,29,FALSE)</f>
        <v>7.3</v>
      </c>
      <c r="AH1266">
        <f>VLOOKUP($G1266,county_facts!$A:$BB,30,FALSE)</f>
        <v>71600</v>
      </c>
      <c r="AI1266">
        <f>VLOOKUP($G1266,county_facts!$A:$BB,31,FALSE)</f>
        <v>6043</v>
      </c>
      <c r="AJ1266">
        <f>VLOOKUP($G1266,county_facts!$A:$BB,32,FALSE)</f>
        <v>2.48</v>
      </c>
      <c r="AK1266">
        <f>VLOOKUP($G1266,county_facts!$A:$BB,33,FALSE)</f>
        <v>17739</v>
      </c>
      <c r="AL1266">
        <f>VLOOKUP($G1266,county_facts!$A:$BB,34,FALSE)</f>
        <v>30201</v>
      </c>
      <c r="AM1266">
        <f>VLOOKUP($G1266,county_facts!$A:$BB,35,FALSE)</f>
        <v>27.1</v>
      </c>
      <c r="AN1266">
        <f>VLOOKUP($G1266,county_facts!$A:$BB,36,FALSE)</f>
        <v>261</v>
      </c>
      <c r="AO1266">
        <f>VLOOKUP($G1266,county_facts!$A:$BB,37,FALSE)</f>
        <v>3157</v>
      </c>
      <c r="AP1266">
        <f>VLOOKUP($G1266,county_facts!$A:$BB,38,FALSE)</f>
        <v>-12.2</v>
      </c>
      <c r="AQ1266">
        <f>VLOOKUP($G1266,county_facts!$A:$BB,39,FALSE)</f>
        <v>951</v>
      </c>
      <c r="AR1266">
        <f>VLOOKUP($G1266,county_facts!$A:$BB,40,FALSE)</f>
        <v>1273</v>
      </c>
      <c r="AS1266">
        <f>VLOOKUP($G1266,county_facts!$A:$BB,41,FALSE)</f>
        <v>0</v>
      </c>
      <c r="AT1266">
        <f>VLOOKUP($G1266,county_facts!$A:$BB,42,FALSE)</f>
        <v>0</v>
      </c>
      <c r="AU1266">
        <f>VLOOKUP($G1266,county_facts!$A:$BB,43,FALSE)</f>
        <v>0</v>
      </c>
      <c r="AV1266">
        <f>VLOOKUP($G1266,county_facts!$A:$BB,44,FALSE)</f>
        <v>0</v>
      </c>
      <c r="AW1266">
        <f>VLOOKUP($G1266,county_facts!$A:$BB,45,FALSE)</f>
        <v>0</v>
      </c>
      <c r="AX1266">
        <f>VLOOKUP($G1266,county_facts!$A:$BB,46,FALSE)</f>
        <v>14.8</v>
      </c>
      <c r="AY1266">
        <f>VLOOKUP($G1266,county_facts!$A:$BB,47,FALSE)</f>
        <v>0</v>
      </c>
      <c r="AZ1266">
        <f>VLOOKUP($G1266,county_facts!$A:$BB,48,FALSE)</f>
        <v>15204</v>
      </c>
      <c r="BA1266">
        <f>VLOOKUP($G1266,county_facts!$A:$BB,49,FALSE)</f>
        <v>118936</v>
      </c>
      <c r="BB1266">
        <f>VLOOKUP($G1266,county_facts!$A:$BB,50,FALSE)</f>
        <v>7928</v>
      </c>
      <c r="BC1266">
        <f>VLOOKUP($G1266,county_facts!$A:$BB,51,FALSE)</f>
        <v>10906</v>
      </c>
      <c r="BD1266">
        <f>VLOOKUP($G1266,county_facts!$A:$BB,52,FALSE)</f>
        <v>0</v>
      </c>
      <c r="BE1266">
        <f>VLOOKUP($G1266,county_facts!$A:$BB,53,FALSE)</f>
        <v>770.36</v>
      </c>
      <c r="BF1266">
        <f>VLOOKUP($G1266,county_facts!$A:$BB,54,FALSE)</f>
        <v>19.7</v>
      </c>
    </row>
    <row r="1267" spans="1:58" x14ac:dyDescent="0.3">
      <c r="A1267" t="s">
        <v>9</v>
      </c>
      <c r="B1267" t="s">
        <v>62</v>
      </c>
      <c r="C1267">
        <v>148</v>
      </c>
      <c r="D1267" t="s">
        <v>481</v>
      </c>
      <c r="E1267">
        <v>471</v>
      </c>
      <c r="F1267">
        <v>0.31422505299999998</v>
      </c>
      <c r="G1267">
        <v>40023</v>
      </c>
      <c r="H1267">
        <f>VLOOKUP($G1267,county_facts!$A:$BB,4,FALSE)</f>
        <v>15161</v>
      </c>
      <c r="I1267">
        <f>VLOOKUP($G1267,county_facts!$A:$BB,5,FALSE)</f>
        <v>15205</v>
      </c>
      <c r="J1267">
        <f>VLOOKUP($G1267,county_facts!$A:$BB,6,FALSE)</f>
        <v>-0.3</v>
      </c>
      <c r="K1267">
        <f>VLOOKUP($G1267,county_facts!$A:$BB,7,FALSE)</f>
        <v>15205</v>
      </c>
      <c r="L1267">
        <f>VLOOKUP($G1267,county_facts!$A:$BB,8,FALSE)</f>
        <v>6.2</v>
      </c>
      <c r="M1267">
        <f>VLOOKUP($G1267,county_facts!$A:$BB,9,FALSE)</f>
        <v>24.5</v>
      </c>
      <c r="N1267">
        <f>VLOOKUP($G1267,county_facts!$A:$BB,10,FALSE)</f>
        <v>19.399999999999999</v>
      </c>
      <c r="O1267">
        <f>VLOOKUP($G1267,county_facts!$A:$BB,11,FALSE)</f>
        <v>51.4</v>
      </c>
      <c r="P1267">
        <f>VLOOKUP($G1267,county_facts!$A:$BB,12,FALSE)</f>
        <v>64.400000000000006</v>
      </c>
      <c r="Q1267">
        <f>VLOOKUP($G1267,county_facts!$A:$BB,13,FALSE)</f>
        <v>11.2</v>
      </c>
      <c r="R1267">
        <f>VLOOKUP($G1267,county_facts!$A:$BB,14,FALSE)</f>
        <v>17.100000000000001</v>
      </c>
      <c r="S1267">
        <f>VLOOKUP($G1267,county_facts!$A:$BB,15,FALSE)</f>
        <v>0.4</v>
      </c>
      <c r="T1267">
        <f>VLOOKUP($G1267,county_facts!$A:$BB,16,FALSE)</f>
        <v>0</v>
      </c>
      <c r="U1267">
        <f>VLOOKUP($G1267,county_facts!$A:$BB,17,FALSE)</f>
        <v>7</v>
      </c>
      <c r="V1267">
        <f>VLOOKUP($G1267,county_facts!$A:$BB,18,FALSE)</f>
        <v>3.7</v>
      </c>
      <c r="W1267">
        <f>VLOOKUP($G1267,county_facts!$A:$BB,19,FALSE)</f>
        <v>61.9</v>
      </c>
      <c r="X1267">
        <f>VLOOKUP($G1267,county_facts!$A:$BB,20,FALSE)</f>
        <v>88.5</v>
      </c>
      <c r="Y1267">
        <f>VLOOKUP($G1267,county_facts!$A:$BB,21,FALSE)</f>
        <v>1.2</v>
      </c>
      <c r="Z1267">
        <f>VLOOKUP($G1267,county_facts!$A:$BB,22,FALSE)</f>
        <v>4</v>
      </c>
      <c r="AA1267">
        <f>VLOOKUP($G1267,county_facts!$A:$BB,23,FALSE)</f>
        <v>80.5</v>
      </c>
      <c r="AB1267">
        <f>VLOOKUP($G1267,county_facts!$A:$BB,24,FALSE)</f>
        <v>14</v>
      </c>
      <c r="AC1267">
        <f>VLOOKUP($G1267,county_facts!$A:$BB,25,FALSE)</f>
        <v>1047</v>
      </c>
      <c r="AD1267">
        <f>VLOOKUP($G1267,county_facts!$A:$BB,26,FALSE)</f>
        <v>21.3</v>
      </c>
      <c r="AE1267">
        <f>VLOOKUP($G1267,county_facts!$A:$BB,27,FALSE)</f>
        <v>7522</v>
      </c>
      <c r="AF1267">
        <f>VLOOKUP($G1267,county_facts!$A:$BB,28,FALSE)</f>
        <v>73.599999999999994</v>
      </c>
      <c r="AG1267">
        <f>VLOOKUP($G1267,county_facts!$A:$BB,29,FALSE)</f>
        <v>7.3</v>
      </c>
      <c r="AH1267">
        <f>VLOOKUP($G1267,county_facts!$A:$BB,30,FALSE)</f>
        <v>71600</v>
      </c>
      <c r="AI1267">
        <f>VLOOKUP($G1267,county_facts!$A:$BB,31,FALSE)</f>
        <v>6043</v>
      </c>
      <c r="AJ1267">
        <f>VLOOKUP($G1267,county_facts!$A:$BB,32,FALSE)</f>
        <v>2.48</v>
      </c>
      <c r="AK1267">
        <f>VLOOKUP($G1267,county_facts!$A:$BB,33,FALSE)</f>
        <v>17739</v>
      </c>
      <c r="AL1267">
        <f>VLOOKUP($G1267,county_facts!$A:$BB,34,FALSE)</f>
        <v>30201</v>
      </c>
      <c r="AM1267">
        <f>VLOOKUP($G1267,county_facts!$A:$BB,35,FALSE)</f>
        <v>27.1</v>
      </c>
      <c r="AN1267">
        <f>VLOOKUP($G1267,county_facts!$A:$BB,36,FALSE)</f>
        <v>261</v>
      </c>
      <c r="AO1267">
        <f>VLOOKUP($G1267,county_facts!$A:$BB,37,FALSE)</f>
        <v>3157</v>
      </c>
      <c r="AP1267">
        <f>VLOOKUP($G1267,county_facts!$A:$BB,38,FALSE)</f>
        <v>-12.2</v>
      </c>
      <c r="AQ1267">
        <f>VLOOKUP($G1267,county_facts!$A:$BB,39,FALSE)</f>
        <v>951</v>
      </c>
      <c r="AR1267">
        <f>VLOOKUP($G1267,county_facts!$A:$BB,40,FALSE)</f>
        <v>1273</v>
      </c>
      <c r="AS1267">
        <f>VLOOKUP($G1267,county_facts!$A:$BB,41,FALSE)</f>
        <v>0</v>
      </c>
      <c r="AT1267">
        <f>VLOOKUP($G1267,county_facts!$A:$BB,42,FALSE)</f>
        <v>0</v>
      </c>
      <c r="AU1267">
        <f>VLOOKUP($G1267,county_facts!$A:$BB,43,FALSE)</f>
        <v>0</v>
      </c>
      <c r="AV1267">
        <f>VLOOKUP($G1267,county_facts!$A:$BB,44,FALSE)</f>
        <v>0</v>
      </c>
      <c r="AW1267">
        <f>VLOOKUP($G1267,county_facts!$A:$BB,45,FALSE)</f>
        <v>0</v>
      </c>
      <c r="AX1267">
        <f>VLOOKUP($G1267,county_facts!$A:$BB,46,FALSE)</f>
        <v>14.8</v>
      </c>
      <c r="AY1267">
        <f>VLOOKUP($G1267,county_facts!$A:$BB,47,FALSE)</f>
        <v>0</v>
      </c>
      <c r="AZ1267">
        <f>VLOOKUP($G1267,county_facts!$A:$BB,48,FALSE)</f>
        <v>15204</v>
      </c>
      <c r="BA1267">
        <f>VLOOKUP($G1267,county_facts!$A:$BB,49,FALSE)</f>
        <v>118936</v>
      </c>
      <c r="BB1267">
        <f>VLOOKUP($G1267,county_facts!$A:$BB,50,FALSE)</f>
        <v>7928</v>
      </c>
      <c r="BC1267">
        <f>VLOOKUP($G1267,county_facts!$A:$BB,51,FALSE)</f>
        <v>10906</v>
      </c>
      <c r="BD1267">
        <f>VLOOKUP($G1267,county_facts!$A:$BB,52,FALSE)</f>
        <v>0</v>
      </c>
      <c r="BE1267">
        <f>VLOOKUP($G1267,county_facts!$A:$BB,53,FALSE)</f>
        <v>770.36</v>
      </c>
      <c r="BF1267">
        <f>VLOOKUP($G1267,county_facts!$A:$BB,54,FALSE)</f>
        <v>19.7</v>
      </c>
    </row>
    <row r="1268" spans="1:58" x14ac:dyDescent="0.3">
      <c r="A1268" t="s">
        <v>6</v>
      </c>
      <c r="B1268" t="s">
        <v>64</v>
      </c>
      <c r="C1268">
        <v>1469</v>
      </c>
      <c r="D1268" t="s">
        <v>481</v>
      </c>
      <c r="E1268">
        <v>2657</v>
      </c>
      <c r="F1268">
        <v>0.55287918700000005</v>
      </c>
      <c r="G1268">
        <v>40021</v>
      </c>
      <c r="H1268">
        <f>VLOOKUP($G1268,county_facts!$A:$BB,4,FALSE)</f>
        <v>48341</v>
      </c>
      <c r="I1268">
        <f>VLOOKUP($G1268,county_facts!$A:$BB,5,FALSE)</f>
        <v>46985</v>
      </c>
      <c r="J1268">
        <f>VLOOKUP($G1268,county_facts!$A:$BB,6,FALSE)</f>
        <v>2.9</v>
      </c>
      <c r="K1268">
        <f>VLOOKUP($G1268,county_facts!$A:$BB,7,FALSE)</f>
        <v>46987</v>
      </c>
      <c r="L1268">
        <f>VLOOKUP($G1268,county_facts!$A:$BB,8,FALSE)</f>
        <v>6.1</v>
      </c>
      <c r="M1268">
        <f>VLOOKUP($G1268,county_facts!$A:$BB,9,FALSE)</f>
        <v>23.1</v>
      </c>
      <c r="N1268">
        <f>VLOOKUP($G1268,county_facts!$A:$BB,10,FALSE)</f>
        <v>15.1</v>
      </c>
      <c r="O1268">
        <f>VLOOKUP($G1268,county_facts!$A:$BB,11,FALSE)</f>
        <v>50.8</v>
      </c>
      <c r="P1268">
        <f>VLOOKUP($G1268,county_facts!$A:$BB,12,FALSE)</f>
        <v>53.5</v>
      </c>
      <c r="Q1268">
        <f>VLOOKUP($G1268,county_facts!$A:$BB,13,FALSE)</f>
        <v>1.5</v>
      </c>
      <c r="R1268">
        <f>VLOOKUP($G1268,county_facts!$A:$BB,14,FALSE)</f>
        <v>34.9</v>
      </c>
      <c r="S1268">
        <f>VLOOKUP($G1268,county_facts!$A:$BB,15,FALSE)</f>
        <v>0.7</v>
      </c>
      <c r="T1268">
        <f>VLOOKUP($G1268,county_facts!$A:$BB,16,FALSE)</f>
        <v>0.1</v>
      </c>
      <c r="U1268">
        <f>VLOOKUP($G1268,county_facts!$A:$BB,17,FALSE)</f>
        <v>9.3000000000000007</v>
      </c>
      <c r="V1268">
        <f>VLOOKUP($G1268,county_facts!$A:$BB,18,FALSE)</f>
        <v>6.6</v>
      </c>
      <c r="W1268">
        <f>VLOOKUP($G1268,county_facts!$A:$BB,19,FALSE)</f>
        <v>49.2</v>
      </c>
      <c r="X1268">
        <f>VLOOKUP($G1268,county_facts!$A:$BB,20,FALSE)</f>
        <v>86.2</v>
      </c>
      <c r="Y1268">
        <f>VLOOKUP($G1268,county_facts!$A:$BB,21,FALSE)</f>
        <v>2.7</v>
      </c>
      <c r="Z1268">
        <f>VLOOKUP($G1268,county_facts!$A:$BB,22,FALSE)</f>
        <v>6</v>
      </c>
      <c r="AA1268">
        <f>VLOOKUP($G1268,county_facts!$A:$BB,23,FALSE)</f>
        <v>85.1</v>
      </c>
      <c r="AB1268">
        <f>VLOOKUP($G1268,county_facts!$A:$BB,24,FALSE)</f>
        <v>24.5</v>
      </c>
      <c r="AC1268">
        <f>VLOOKUP($G1268,county_facts!$A:$BB,25,FALSE)</f>
        <v>3898</v>
      </c>
      <c r="AD1268">
        <f>VLOOKUP($G1268,county_facts!$A:$BB,26,FALSE)</f>
        <v>23.5</v>
      </c>
      <c r="AE1268">
        <f>VLOOKUP($G1268,county_facts!$A:$BB,27,FALSE)</f>
        <v>21692</v>
      </c>
      <c r="AF1268">
        <f>VLOOKUP($G1268,county_facts!$A:$BB,28,FALSE)</f>
        <v>66.5</v>
      </c>
      <c r="AG1268">
        <f>VLOOKUP($G1268,county_facts!$A:$BB,29,FALSE)</f>
        <v>13.7</v>
      </c>
      <c r="AH1268">
        <f>VLOOKUP($G1268,county_facts!$A:$BB,30,FALSE)</f>
        <v>103900</v>
      </c>
      <c r="AI1268">
        <f>VLOOKUP($G1268,county_facts!$A:$BB,31,FALSE)</f>
        <v>16875</v>
      </c>
      <c r="AJ1268">
        <f>VLOOKUP($G1268,county_facts!$A:$BB,32,FALSE)</f>
        <v>2.68</v>
      </c>
      <c r="AK1268">
        <f>VLOOKUP($G1268,county_facts!$A:$BB,33,FALSE)</f>
        <v>18582</v>
      </c>
      <c r="AL1268">
        <f>VLOOKUP($G1268,county_facts!$A:$BB,34,FALSE)</f>
        <v>37260</v>
      </c>
      <c r="AM1268">
        <f>VLOOKUP($G1268,county_facts!$A:$BB,35,FALSE)</f>
        <v>22.8</v>
      </c>
      <c r="AN1268">
        <f>VLOOKUP($G1268,county_facts!$A:$BB,36,FALSE)</f>
        <v>728</v>
      </c>
      <c r="AO1268">
        <f>VLOOKUP($G1268,county_facts!$A:$BB,37,FALSE)</f>
        <v>8857</v>
      </c>
      <c r="AP1268">
        <f>VLOOKUP($G1268,county_facts!$A:$BB,38,FALSE)</f>
        <v>-3.9</v>
      </c>
      <c r="AQ1268">
        <f>VLOOKUP($G1268,county_facts!$A:$BB,39,FALSE)</f>
        <v>2716</v>
      </c>
      <c r="AR1268">
        <f>VLOOKUP($G1268,county_facts!$A:$BB,40,FALSE)</f>
        <v>2981</v>
      </c>
      <c r="AS1268">
        <f>VLOOKUP($G1268,county_facts!$A:$BB,41,FALSE)</f>
        <v>0</v>
      </c>
      <c r="AT1268">
        <f>VLOOKUP($G1268,county_facts!$A:$BB,42,FALSE)</f>
        <v>23.1</v>
      </c>
      <c r="AU1268">
        <f>VLOOKUP($G1268,county_facts!$A:$BB,43,FALSE)</f>
        <v>0</v>
      </c>
      <c r="AV1268">
        <f>VLOOKUP($G1268,county_facts!$A:$BB,44,FALSE)</f>
        <v>0</v>
      </c>
      <c r="AW1268">
        <f>VLOOKUP($G1268,county_facts!$A:$BB,45,FALSE)</f>
        <v>0</v>
      </c>
      <c r="AX1268">
        <f>VLOOKUP($G1268,county_facts!$A:$BB,46,FALSE)</f>
        <v>24.5</v>
      </c>
      <c r="AY1268">
        <f>VLOOKUP($G1268,county_facts!$A:$BB,47,FALSE)</f>
        <v>0</v>
      </c>
      <c r="AZ1268">
        <f>VLOOKUP($G1268,county_facts!$A:$BB,48,FALSE)</f>
        <v>0</v>
      </c>
      <c r="BA1268">
        <f>VLOOKUP($G1268,county_facts!$A:$BB,49,FALSE)</f>
        <v>332498</v>
      </c>
      <c r="BB1268">
        <f>VLOOKUP($G1268,county_facts!$A:$BB,50,FALSE)</f>
        <v>7378</v>
      </c>
      <c r="BC1268">
        <f>VLOOKUP($G1268,county_facts!$A:$BB,51,FALSE)</f>
        <v>42076</v>
      </c>
      <c r="BD1268">
        <f>VLOOKUP($G1268,county_facts!$A:$BB,52,FALSE)</f>
        <v>63</v>
      </c>
      <c r="BE1268">
        <f>VLOOKUP($G1268,county_facts!$A:$BB,53,FALSE)</f>
        <v>749.41</v>
      </c>
      <c r="BF1268">
        <f>VLOOKUP($G1268,county_facts!$A:$BB,54,FALSE)</f>
        <v>62.7</v>
      </c>
    </row>
    <row r="1269" spans="1:58" x14ac:dyDescent="0.3">
      <c r="A1269" t="s">
        <v>9</v>
      </c>
      <c r="B1269" t="s">
        <v>64</v>
      </c>
      <c r="C1269">
        <v>1188</v>
      </c>
      <c r="D1269" t="s">
        <v>481</v>
      </c>
      <c r="E1269">
        <v>2657</v>
      </c>
      <c r="F1269">
        <v>0.44712081300000001</v>
      </c>
      <c r="G1269">
        <v>40021</v>
      </c>
      <c r="H1269">
        <f>VLOOKUP($G1269,county_facts!$A:$BB,4,FALSE)</f>
        <v>48341</v>
      </c>
      <c r="I1269">
        <f>VLOOKUP($G1269,county_facts!$A:$BB,5,FALSE)</f>
        <v>46985</v>
      </c>
      <c r="J1269">
        <f>VLOOKUP($G1269,county_facts!$A:$BB,6,FALSE)</f>
        <v>2.9</v>
      </c>
      <c r="K1269">
        <f>VLOOKUP($G1269,county_facts!$A:$BB,7,FALSE)</f>
        <v>46987</v>
      </c>
      <c r="L1269">
        <f>VLOOKUP($G1269,county_facts!$A:$BB,8,FALSE)</f>
        <v>6.1</v>
      </c>
      <c r="M1269">
        <f>VLOOKUP($G1269,county_facts!$A:$BB,9,FALSE)</f>
        <v>23.1</v>
      </c>
      <c r="N1269">
        <f>VLOOKUP($G1269,county_facts!$A:$BB,10,FALSE)</f>
        <v>15.1</v>
      </c>
      <c r="O1269">
        <f>VLOOKUP($G1269,county_facts!$A:$BB,11,FALSE)</f>
        <v>50.8</v>
      </c>
      <c r="P1269">
        <f>VLOOKUP($G1269,county_facts!$A:$BB,12,FALSE)</f>
        <v>53.5</v>
      </c>
      <c r="Q1269">
        <f>VLOOKUP($G1269,county_facts!$A:$BB,13,FALSE)</f>
        <v>1.5</v>
      </c>
      <c r="R1269">
        <f>VLOOKUP($G1269,county_facts!$A:$BB,14,FALSE)</f>
        <v>34.9</v>
      </c>
      <c r="S1269">
        <f>VLOOKUP($G1269,county_facts!$A:$BB,15,FALSE)</f>
        <v>0.7</v>
      </c>
      <c r="T1269">
        <f>VLOOKUP($G1269,county_facts!$A:$BB,16,FALSE)</f>
        <v>0.1</v>
      </c>
      <c r="U1269">
        <f>VLOOKUP($G1269,county_facts!$A:$BB,17,FALSE)</f>
        <v>9.3000000000000007</v>
      </c>
      <c r="V1269">
        <f>VLOOKUP($G1269,county_facts!$A:$BB,18,FALSE)</f>
        <v>6.6</v>
      </c>
      <c r="W1269">
        <f>VLOOKUP($G1269,county_facts!$A:$BB,19,FALSE)</f>
        <v>49.2</v>
      </c>
      <c r="X1269">
        <f>VLOOKUP($G1269,county_facts!$A:$BB,20,FALSE)</f>
        <v>86.2</v>
      </c>
      <c r="Y1269">
        <f>VLOOKUP($G1269,county_facts!$A:$BB,21,FALSE)</f>
        <v>2.7</v>
      </c>
      <c r="Z1269">
        <f>VLOOKUP($G1269,county_facts!$A:$BB,22,FALSE)</f>
        <v>6</v>
      </c>
      <c r="AA1269">
        <f>VLOOKUP($G1269,county_facts!$A:$BB,23,FALSE)</f>
        <v>85.1</v>
      </c>
      <c r="AB1269">
        <f>VLOOKUP($G1269,county_facts!$A:$BB,24,FALSE)</f>
        <v>24.5</v>
      </c>
      <c r="AC1269">
        <f>VLOOKUP($G1269,county_facts!$A:$BB,25,FALSE)</f>
        <v>3898</v>
      </c>
      <c r="AD1269">
        <f>VLOOKUP($G1269,county_facts!$A:$BB,26,FALSE)</f>
        <v>23.5</v>
      </c>
      <c r="AE1269">
        <f>VLOOKUP($G1269,county_facts!$A:$BB,27,FALSE)</f>
        <v>21692</v>
      </c>
      <c r="AF1269">
        <f>VLOOKUP($G1269,county_facts!$A:$BB,28,FALSE)</f>
        <v>66.5</v>
      </c>
      <c r="AG1269">
        <f>VLOOKUP($G1269,county_facts!$A:$BB,29,FALSE)</f>
        <v>13.7</v>
      </c>
      <c r="AH1269">
        <f>VLOOKUP($G1269,county_facts!$A:$BB,30,FALSE)</f>
        <v>103900</v>
      </c>
      <c r="AI1269">
        <f>VLOOKUP($G1269,county_facts!$A:$BB,31,FALSE)</f>
        <v>16875</v>
      </c>
      <c r="AJ1269">
        <f>VLOOKUP($G1269,county_facts!$A:$BB,32,FALSE)</f>
        <v>2.68</v>
      </c>
      <c r="AK1269">
        <f>VLOOKUP($G1269,county_facts!$A:$BB,33,FALSE)</f>
        <v>18582</v>
      </c>
      <c r="AL1269">
        <f>VLOOKUP($G1269,county_facts!$A:$BB,34,FALSE)</f>
        <v>37260</v>
      </c>
      <c r="AM1269">
        <f>VLOOKUP($G1269,county_facts!$A:$BB,35,FALSE)</f>
        <v>22.8</v>
      </c>
      <c r="AN1269">
        <f>VLOOKUP($G1269,county_facts!$A:$BB,36,FALSE)</f>
        <v>728</v>
      </c>
      <c r="AO1269">
        <f>VLOOKUP($G1269,county_facts!$A:$BB,37,FALSE)</f>
        <v>8857</v>
      </c>
      <c r="AP1269">
        <f>VLOOKUP($G1269,county_facts!$A:$BB,38,FALSE)</f>
        <v>-3.9</v>
      </c>
      <c r="AQ1269">
        <f>VLOOKUP($G1269,county_facts!$A:$BB,39,FALSE)</f>
        <v>2716</v>
      </c>
      <c r="AR1269">
        <f>VLOOKUP($G1269,county_facts!$A:$BB,40,FALSE)</f>
        <v>2981</v>
      </c>
      <c r="AS1269">
        <f>VLOOKUP($G1269,county_facts!$A:$BB,41,FALSE)</f>
        <v>0</v>
      </c>
      <c r="AT1269">
        <f>VLOOKUP($G1269,county_facts!$A:$BB,42,FALSE)</f>
        <v>23.1</v>
      </c>
      <c r="AU1269">
        <f>VLOOKUP($G1269,county_facts!$A:$BB,43,FALSE)</f>
        <v>0</v>
      </c>
      <c r="AV1269">
        <f>VLOOKUP($G1269,county_facts!$A:$BB,44,FALSE)</f>
        <v>0</v>
      </c>
      <c r="AW1269">
        <f>VLOOKUP($G1269,county_facts!$A:$BB,45,FALSE)</f>
        <v>0</v>
      </c>
      <c r="AX1269">
        <f>VLOOKUP($G1269,county_facts!$A:$BB,46,FALSE)</f>
        <v>24.5</v>
      </c>
      <c r="AY1269">
        <f>VLOOKUP($G1269,county_facts!$A:$BB,47,FALSE)</f>
        <v>0</v>
      </c>
      <c r="AZ1269">
        <f>VLOOKUP($G1269,county_facts!$A:$BB,48,FALSE)</f>
        <v>0</v>
      </c>
      <c r="BA1269">
        <f>VLOOKUP($G1269,county_facts!$A:$BB,49,FALSE)</f>
        <v>332498</v>
      </c>
      <c r="BB1269">
        <f>VLOOKUP($G1269,county_facts!$A:$BB,50,FALSE)</f>
        <v>7378</v>
      </c>
      <c r="BC1269">
        <f>VLOOKUP($G1269,county_facts!$A:$BB,51,FALSE)</f>
        <v>42076</v>
      </c>
      <c r="BD1269">
        <f>VLOOKUP($G1269,county_facts!$A:$BB,52,FALSE)</f>
        <v>63</v>
      </c>
      <c r="BE1269">
        <f>VLOOKUP($G1269,county_facts!$A:$BB,53,FALSE)</f>
        <v>749.41</v>
      </c>
      <c r="BF1269">
        <f>VLOOKUP($G1269,county_facts!$A:$BB,54,FALSE)</f>
        <v>62.7</v>
      </c>
    </row>
    <row r="1270" spans="1:58" x14ac:dyDescent="0.3">
      <c r="A1270" t="s">
        <v>6</v>
      </c>
      <c r="B1270" t="s">
        <v>531</v>
      </c>
      <c r="C1270">
        <v>1161</v>
      </c>
      <c r="D1270" t="s">
        <v>481</v>
      </c>
      <c r="E1270">
        <v>1667</v>
      </c>
      <c r="F1270">
        <v>0.69646070800000004</v>
      </c>
      <c r="G1270">
        <v>40019</v>
      </c>
      <c r="H1270">
        <f>VLOOKUP($G1270,county_facts!$A:$BB,4,FALSE)</f>
        <v>48821</v>
      </c>
      <c r="I1270">
        <f>VLOOKUP($G1270,county_facts!$A:$BB,5,FALSE)</f>
        <v>47726</v>
      </c>
      <c r="J1270">
        <f>VLOOKUP($G1270,county_facts!$A:$BB,6,FALSE)</f>
        <v>2.2999999999999998</v>
      </c>
      <c r="K1270">
        <f>VLOOKUP($G1270,county_facts!$A:$BB,7,FALSE)</f>
        <v>47557</v>
      </c>
      <c r="L1270">
        <f>VLOOKUP($G1270,county_facts!$A:$BB,8,FALSE)</f>
        <v>6.9</v>
      </c>
      <c r="M1270">
        <f>VLOOKUP($G1270,county_facts!$A:$BB,9,FALSE)</f>
        <v>25.5</v>
      </c>
      <c r="N1270">
        <f>VLOOKUP($G1270,county_facts!$A:$BB,10,FALSE)</f>
        <v>15.6</v>
      </c>
      <c r="O1270">
        <f>VLOOKUP($G1270,county_facts!$A:$BB,11,FALSE)</f>
        <v>51.3</v>
      </c>
      <c r="P1270">
        <f>VLOOKUP($G1270,county_facts!$A:$BB,12,FALSE)</f>
        <v>75.8</v>
      </c>
      <c r="Q1270">
        <f>VLOOKUP($G1270,county_facts!$A:$BB,13,FALSE)</f>
        <v>7.1</v>
      </c>
      <c r="R1270">
        <f>VLOOKUP($G1270,county_facts!$A:$BB,14,FALSE)</f>
        <v>9.5</v>
      </c>
      <c r="S1270">
        <f>VLOOKUP($G1270,county_facts!$A:$BB,15,FALSE)</f>
        <v>1.1000000000000001</v>
      </c>
      <c r="T1270">
        <f>VLOOKUP($G1270,county_facts!$A:$BB,16,FALSE)</f>
        <v>0.1</v>
      </c>
      <c r="U1270">
        <f>VLOOKUP($G1270,county_facts!$A:$BB,17,FALSE)</f>
        <v>6.4</v>
      </c>
      <c r="V1270">
        <f>VLOOKUP($G1270,county_facts!$A:$BB,18,FALSE)</f>
        <v>6.7</v>
      </c>
      <c r="W1270">
        <f>VLOOKUP($G1270,county_facts!$A:$BB,19,FALSE)</f>
        <v>71</v>
      </c>
      <c r="X1270">
        <f>VLOOKUP($G1270,county_facts!$A:$BB,20,FALSE)</f>
        <v>88.7</v>
      </c>
      <c r="Y1270">
        <f>VLOOKUP($G1270,county_facts!$A:$BB,21,FALSE)</f>
        <v>2.5</v>
      </c>
      <c r="Z1270">
        <f>VLOOKUP($G1270,county_facts!$A:$BB,22,FALSE)</f>
        <v>5.4</v>
      </c>
      <c r="AA1270">
        <f>VLOOKUP($G1270,county_facts!$A:$BB,23,FALSE)</f>
        <v>85.7</v>
      </c>
      <c r="AB1270">
        <f>VLOOKUP($G1270,county_facts!$A:$BB,24,FALSE)</f>
        <v>17.100000000000001</v>
      </c>
      <c r="AC1270">
        <f>VLOOKUP($G1270,county_facts!$A:$BB,25,FALSE)</f>
        <v>4039</v>
      </c>
      <c r="AD1270">
        <f>VLOOKUP($G1270,county_facts!$A:$BB,26,FALSE)</f>
        <v>18.2</v>
      </c>
      <c r="AE1270">
        <f>VLOOKUP($G1270,county_facts!$A:$BB,27,FALSE)</f>
        <v>21495</v>
      </c>
      <c r="AF1270">
        <f>VLOOKUP($G1270,county_facts!$A:$BB,28,FALSE)</f>
        <v>69</v>
      </c>
      <c r="AG1270">
        <f>VLOOKUP($G1270,county_facts!$A:$BB,29,FALSE)</f>
        <v>7</v>
      </c>
      <c r="AH1270">
        <f>VLOOKUP($G1270,county_facts!$A:$BB,30,FALSE)</f>
        <v>90600</v>
      </c>
      <c r="AI1270">
        <f>VLOOKUP($G1270,county_facts!$A:$BB,31,FALSE)</f>
        <v>17411</v>
      </c>
      <c r="AJ1270">
        <f>VLOOKUP($G1270,county_facts!$A:$BB,32,FALSE)</f>
        <v>2.7</v>
      </c>
      <c r="AK1270">
        <f>VLOOKUP($G1270,county_facts!$A:$BB,33,FALSE)</f>
        <v>21476</v>
      </c>
      <c r="AL1270">
        <f>VLOOKUP($G1270,county_facts!$A:$BB,34,FALSE)</f>
        <v>41401</v>
      </c>
      <c r="AM1270">
        <f>VLOOKUP($G1270,county_facts!$A:$BB,35,FALSE)</f>
        <v>16.3</v>
      </c>
      <c r="AN1270">
        <f>VLOOKUP($G1270,county_facts!$A:$BB,36,FALSE)</f>
        <v>1560</v>
      </c>
      <c r="AO1270">
        <f>VLOOKUP($G1270,county_facts!$A:$BB,37,FALSE)</f>
        <v>20531</v>
      </c>
      <c r="AP1270">
        <f>VLOOKUP($G1270,county_facts!$A:$BB,38,FALSE)</f>
        <v>1.4</v>
      </c>
      <c r="AQ1270">
        <f>VLOOKUP($G1270,county_facts!$A:$BB,39,FALSE)</f>
        <v>3368</v>
      </c>
      <c r="AR1270">
        <f>VLOOKUP($G1270,county_facts!$A:$BB,40,FALSE)</f>
        <v>4528</v>
      </c>
      <c r="AS1270">
        <f>VLOOKUP($G1270,county_facts!$A:$BB,41,FALSE)</f>
        <v>0</v>
      </c>
      <c r="AT1270">
        <f>VLOOKUP($G1270,county_facts!$A:$BB,42,FALSE)</f>
        <v>5.7</v>
      </c>
      <c r="AU1270">
        <f>VLOOKUP($G1270,county_facts!$A:$BB,43,FALSE)</f>
        <v>0.9</v>
      </c>
      <c r="AV1270">
        <f>VLOOKUP($G1270,county_facts!$A:$BB,44,FALSE)</f>
        <v>0</v>
      </c>
      <c r="AW1270">
        <f>VLOOKUP($G1270,county_facts!$A:$BB,45,FALSE)</f>
        <v>2</v>
      </c>
      <c r="AX1270">
        <f>VLOOKUP($G1270,county_facts!$A:$BB,46,FALSE)</f>
        <v>0</v>
      </c>
      <c r="AY1270">
        <f>VLOOKUP($G1270,county_facts!$A:$BB,47,FALSE)</f>
        <v>0</v>
      </c>
      <c r="AZ1270">
        <f>VLOOKUP($G1270,county_facts!$A:$BB,48,FALSE)</f>
        <v>590438</v>
      </c>
      <c r="BA1270">
        <f>VLOOKUP($G1270,county_facts!$A:$BB,49,FALSE)</f>
        <v>686909</v>
      </c>
      <c r="BB1270">
        <f>VLOOKUP($G1270,county_facts!$A:$BB,50,FALSE)</f>
        <v>14526</v>
      </c>
      <c r="BC1270">
        <f>VLOOKUP($G1270,county_facts!$A:$BB,51,FALSE)</f>
        <v>68116</v>
      </c>
      <c r="BD1270">
        <f>VLOOKUP($G1270,county_facts!$A:$BB,52,FALSE)</f>
        <v>71</v>
      </c>
      <c r="BE1270">
        <f>VLOOKUP($G1270,county_facts!$A:$BB,53,FALSE)</f>
        <v>822.18</v>
      </c>
      <c r="BF1270">
        <f>VLOOKUP($G1270,county_facts!$A:$BB,54,FALSE)</f>
        <v>57.8</v>
      </c>
    </row>
    <row r="1271" spans="1:58" x14ac:dyDescent="0.3">
      <c r="A1271" t="s">
        <v>9</v>
      </c>
      <c r="B1271" t="s">
        <v>531</v>
      </c>
      <c r="C1271">
        <v>506</v>
      </c>
      <c r="D1271" t="s">
        <v>481</v>
      </c>
      <c r="E1271">
        <v>1667</v>
      </c>
      <c r="F1271">
        <v>0.30353929200000002</v>
      </c>
      <c r="G1271">
        <v>40019</v>
      </c>
      <c r="H1271">
        <f>VLOOKUP($G1271,county_facts!$A:$BB,4,FALSE)</f>
        <v>48821</v>
      </c>
      <c r="I1271">
        <f>VLOOKUP($G1271,county_facts!$A:$BB,5,FALSE)</f>
        <v>47726</v>
      </c>
      <c r="J1271">
        <f>VLOOKUP($G1271,county_facts!$A:$BB,6,FALSE)</f>
        <v>2.2999999999999998</v>
      </c>
      <c r="K1271">
        <f>VLOOKUP($G1271,county_facts!$A:$BB,7,FALSE)</f>
        <v>47557</v>
      </c>
      <c r="L1271">
        <f>VLOOKUP($G1271,county_facts!$A:$BB,8,FALSE)</f>
        <v>6.9</v>
      </c>
      <c r="M1271">
        <f>VLOOKUP($G1271,county_facts!$A:$BB,9,FALSE)</f>
        <v>25.5</v>
      </c>
      <c r="N1271">
        <f>VLOOKUP($G1271,county_facts!$A:$BB,10,FALSE)</f>
        <v>15.6</v>
      </c>
      <c r="O1271">
        <f>VLOOKUP($G1271,county_facts!$A:$BB,11,FALSE)</f>
        <v>51.3</v>
      </c>
      <c r="P1271">
        <f>VLOOKUP($G1271,county_facts!$A:$BB,12,FALSE)</f>
        <v>75.8</v>
      </c>
      <c r="Q1271">
        <f>VLOOKUP($G1271,county_facts!$A:$BB,13,FALSE)</f>
        <v>7.1</v>
      </c>
      <c r="R1271">
        <f>VLOOKUP($G1271,county_facts!$A:$BB,14,FALSE)</f>
        <v>9.5</v>
      </c>
      <c r="S1271">
        <f>VLOOKUP($G1271,county_facts!$A:$BB,15,FALSE)</f>
        <v>1.1000000000000001</v>
      </c>
      <c r="T1271">
        <f>VLOOKUP($G1271,county_facts!$A:$BB,16,FALSE)</f>
        <v>0.1</v>
      </c>
      <c r="U1271">
        <f>VLOOKUP($G1271,county_facts!$A:$BB,17,FALSE)</f>
        <v>6.4</v>
      </c>
      <c r="V1271">
        <f>VLOOKUP($G1271,county_facts!$A:$BB,18,FALSE)</f>
        <v>6.7</v>
      </c>
      <c r="W1271">
        <f>VLOOKUP($G1271,county_facts!$A:$BB,19,FALSE)</f>
        <v>71</v>
      </c>
      <c r="X1271">
        <f>VLOOKUP($G1271,county_facts!$A:$BB,20,FALSE)</f>
        <v>88.7</v>
      </c>
      <c r="Y1271">
        <f>VLOOKUP($G1271,county_facts!$A:$BB,21,FALSE)</f>
        <v>2.5</v>
      </c>
      <c r="Z1271">
        <f>VLOOKUP($G1271,county_facts!$A:$BB,22,FALSE)</f>
        <v>5.4</v>
      </c>
      <c r="AA1271">
        <f>VLOOKUP($G1271,county_facts!$A:$BB,23,FALSE)</f>
        <v>85.7</v>
      </c>
      <c r="AB1271">
        <f>VLOOKUP($G1271,county_facts!$A:$BB,24,FALSE)</f>
        <v>17.100000000000001</v>
      </c>
      <c r="AC1271">
        <f>VLOOKUP($G1271,county_facts!$A:$BB,25,FALSE)</f>
        <v>4039</v>
      </c>
      <c r="AD1271">
        <f>VLOOKUP($G1271,county_facts!$A:$BB,26,FALSE)</f>
        <v>18.2</v>
      </c>
      <c r="AE1271">
        <f>VLOOKUP($G1271,county_facts!$A:$BB,27,FALSE)</f>
        <v>21495</v>
      </c>
      <c r="AF1271">
        <f>VLOOKUP($G1271,county_facts!$A:$BB,28,FALSE)</f>
        <v>69</v>
      </c>
      <c r="AG1271">
        <f>VLOOKUP($G1271,county_facts!$A:$BB,29,FALSE)</f>
        <v>7</v>
      </c>
      <c r="AH1271">
        <f>VLOOKUP($G1271,county_facts!$A:$BB,30,FALSE)</f>
        <v>90600</v>
      </c>
      <c r="AI1271">
        <f>VLOOKUP($G1271,county_facts!$A:$BB,31,FALSE)</f>
        <v>17411</v>
      </c>
      <c r="AJ1271">
        <f>VLOOKUP($G1271,county_facts!$A:$BB,32,FALSE)</f>
        <v>2.7</v>
      </c>
      <c r="AK1271">
        <f>VLOOKUP($G1271,county_facts!$A:$BB,33,FALSE)</f>
        <v>21476</v>
      </c>
      <c r="AL1271">
        <f>VLOOKUP($G1271,county_facts!$A:$BB,34,FALSE)</f>
        <v>41401</v>
      </c>
      <c r="AM1271">
        <f>VLOOKUP($G1271,county_facts!$A:$BB,35,FALSE)</f>
        <v>16.3</v>
      </c>
      <c r="AN1271">
        <f>VLOOKUP($G1271,county_facts!$A:$BB,36,FALSE)</f>
        <v>1560</v>
      </c>
      <c r="AO1271">
        <f>VLOOKUP($G1271,county_facts!$A:$BB,37,FALSE)</f>
        <v>20531</v>
      </c>
      <c r="AP1271">
        <f>VLOOKUP($G1271,county_facts!$A:$BB,38,FALSE)</f>
        <v>1.4</v>
      </c>
      <c r="AQ1271">
        <f>VLOOKUP($G1271,county_facts!$A:$BB,39,FALSE)</f>
        <v>3368</v>
      </c>
      <c r="AR1271">
        <f>VLOOKUP($G1271,county_facts!$A:$BB,40,FALSE)</f>
        <v>4528</v>
      </c>
      <c r="AS1271">
        <f>VLOOKUP($G1271,county_facts!$A:$BB,41,FALSE)</f>
        <v>0</v>
      </c>
      <c r="AT1271">
        <f>VLOOKUP($G1271,county_facts!$A:$BB,42,FALSE)</f>
        <v>5.7</v>
      </c>
      <c r="AU1271">
        <f>VLOOKUP($G1271,county_facts!$A:$BB,43,FALSE)</f>
        <v>0.9</v>
      </c>
      <c r="AV1271">
        <f>VLOOKUP($G1271,county_facts!$A:$BB,44,FALSE)</f>
        <v>0</v>
      </c>
      <c r="AW1271">
        <f>VLOOKUP($G1271,county_facts!$A:$BB,45,FALSE)</f>
        <v>2</v>
      </c>
      <c r="AX1271">
        <f>VLOOKUP($G1271,county_facts!$A:$BB,46,FALSE)</f>
        <v>0</v>
      </c>
      <c r="AY1271">
        <f>VLOOKUP($G1271,county_facts!$A:$BB,47,FALSE)</f>
        <v>0</v>
      </c>
      <c r="AZ1271">
        <f>VLOOKUP($G1271,county_facts!$A:$BB,48,FALSE)</f>
        <v>590438</v>
      </c>
      <c r="BA1271">
        <f>VLOOKUP($G1271,county_facts!$A:$BB,49,FALSE)</f>
        <v>686909</v>
      </c>
      <c r="BB1271">
        <f>VLOOKUP($G1271,county_facts!$A:$BB,50,FALSE)</f>
        <v>14526</v>
      </c>
      <c r="BC1271">
        <f>VLOOKUP($G1271,county_facts!$A:$BB,51,FALSE)</f>
        <v>68116</v>
      </c>
      <c r="BD1271">
        <f>VLOOKUP($G1271,county_facts!$A:$BB,52,FALSE)</f>
        <v>71</v>
      </c>
      <c r="BE1271">
        <f>VLOOKUP($G1271,county_facts!$A:$BB,53,FALSE)</f>
        <v>822.18</v>
      </c>
      <c r="BF1271">
        <f>VLOOKUP($G1271,county_facts!$A:$BB,54,FALSE)</f>
        <v>57.8</v>
      </c>
    </row>
    <row r="1272" spans="1:58" x14ac:dyDescent="0.3">
      <c r="A1272" t="s">
        <v>6</v>
      </c>
      <c r="B1272" t="s">
        <v>532</v>
      </c>
      <c r="C1272">
        <v>3459</v>
      </c>
      <c r="D1272" t="s">
        <v>481</v>
      </c>
      <c r="E1272">
        <v>5946</v>
      </c>
      <c r="F1272">
        <v>0.58173562099999998</v>
      </c>
      <c r="G1272">
        <v>40017</v>
      </c>
      <c r="H1272">
        <f>VLOOKUP($G1272,county_facts!$A:$BB,4,FALSE)</f>
        <v>129582</v>
      </c>
      <c r="I1272">
        <f>VLOOKUP($G1272,county_facts!$A:$BB,5,FALSE)</f>
        <v>115541</v>
      </c>
      <c r="J1272">
        <f>VLOOKUP($G1272,county_facts!$A:$BB,6,FALSE)</f>
        <v>12.2</v>
      </c>
      <c r="K1272">
        <f>VLOOKUP($G1272,county_facts!$A:$BB,7,FALSE)</f>
        <v>115541</v>
      </c>
      <c r="L1272">
        <f>VLOOKUP($G1272,county_facts!$A:$BB,8,FALSE)</f>
        <v>6.8</v>
      </c>
      <c r="M1272">
        <f>VLOOKUP($G1272,county_facts!$A:$BB,9,FALSE)</f>
        <v>26.5</v>
      </c>
      <c r="N1272">
        <f>VLOOKUP($G1272,county_facts!$A:$BB,10,FALSE)</f>
        <v>12</v>
      </c>
      <c r="O1272">
        <f>VLOOKUP($G1272,county_facts!$A:$BB,11,FALSE)</f>
        <v>50.5</v>
      </c>
      <c r="P1272">
        <f>VLOOKUP($G1272,county_facts!$A:$BB,12,FALSE)</f>
        <v>84.5</v>
      </c>
      <c r="Q1272">
        <f>VLOOKUP($G1272,county_facts!$A:$BB,13,FALSE)</f>
        <v>2.9</v>
      </c>
      <c r="R1272">
        <f>VLOOKUP($G1272,county_facts!$A:$BB,14,FALSE)</f>
        <v>5</v>
      </c>
      <c r="S1272">
        <f>VLOOKUP($G1272,county_facts!$A:$BB,15,FALSE)</f>
        <v>3.3</v>
      </c>
      <c r="T1272">
        <f>VLOOKUP($G1272,county_facts!$A:$BB,16,FALSE)</f>
        <v>0.1</v>
      </c>
      <c r="U1272">
        <f>VLOOKUP($G1272,county_facts!$A:$BB,17,FALSE)</f>
        <v>4.3</v>
      </c>
      <c r="V1272">
        <f>VLOOKUP($G1272,county_facts!$A:$BB,18,FALSE)</f>
        <v>8</v>
      </c>
      <c r="W1272">
        <f>VLOOKUP($G1272,county_facts!$A:$BB,19,FALSE)</f>
        <v>77.7</v>
      </c>
      <c r="X1272">
        <f>VLOOKUP($G1272,county_facts!$A:$BB,20,FALSE)</f>
        <v>84.8</v>
      </c>
      <c r="Y1272">
        <f>VLOOKUP($G1272,county_facts!$A:$BB,21,FALSE)</f>
        <v>4.8</v>
      </c>
      <c r="Z1272">
        <f>VLOOKUP($G1272,county_facts!$A:$BB,22,FALSE)</f>
        <v>8.1999999999999993</v>
      </c>
      <c r="AA1272">
        <f>VLOOKUP($G1272,county_facts!$A:$BB,23,FALSE)</f>
        <v>91.5</v>
      </c>
      <c r="AB1272">
        <f>VLOOKUP($G1272,county_facts!$A:$BB,24,FALSE)</f>
        <v>25.3</v>
      </c>
      <c r="AC1272">
        <f>VLOOKUP($G1272,county_facts!$A:$BB,25,FALSE)</f>
        <v>9983</v>
      </c>
      <c r="AD1272">
        <f>VLOOKUP($G1272,county_facts!$A:$BB,26,FALSE)</f>
        <v>23</v>
      </c>
      <c r="AE1272">
        <f>VLOOKUP($G1272,county_facts!$A:$BB,27,FALSE)</f>
        <v>47130</v>
      </c>
      <c r="AF1272">
        <f>VLOOKUP($G1272,county_facts!$A:$BB,28,FALSE)</f>
        <v>77.3</v>
      </c>
      <c r="AG1272">
        <f>VLOOKUP($G1272,county_facts!$A:$BB,29,FALSE)</f>
        <v>10.9</v>
      </c>
      <c r="AH1272">
        <f>VLOOKUP($G1272,county_facts!$A:$BB,30,FALSE)</f>
        <v>139200</v>
      </c>
      <c r="AI1272">
        <f>VLOOKUP($G1272,county_facts!$A:$BB,31,FALSE)</f>
        <v>41876</v>
      </c>
      <c r="AJ1272">
        <f>VLOOKUP($G1272,county_facts!$A:$BB,32,FALSE)</f>
        <v>2.8</v>
      </c>
      <c r="AK1272">
        <f>VLOOKUP($G1272,county_facts!$A:$BB,33,FALSE)</f>
        <v>27552</v>
      </c>
      <c r="AL1272">
        <f>VLOOKUP($G1272,county_facts!$A:$BB,34,FALSE)</f>
        <v>63629</v>
      </c>
      <c r="AM1272">
        <f>VLOOKUP($G1272,county_facts!$A:$BB,35,FALSE)</f>
        <v>7</v>
      </c>
      <c r="AN1272">
        <f>VLOOKUP($G1272,county_facts!$A:$BB,36,FALSE)</f>
        <v>2458</v>
      </c>
      <c r="AO1272">
        <f>VLOOKUP($G1272,county_facts!$A:$BB,37,FALSE)</f>
        <v>25835</v>
      </c>
      <c r="AP1272">
        <f>VLOOKUP($G1272,county_facts!$A:$BB,38,FALSE)</f>
        <v>3</v>
      </c>
      <c r="AQ1272">
        <f>VLOOKUP($G1272,county_facts!$A:$BB,39,FALSE)</f>
        <v>9333</v>
      </c>
      <c r="AR1272">
        <f>VLOOKUP($G1272,county_facts!$A:$BB,40,FALSE)</f>
        <v>9733</v>
      </c>
      <c r="AS1272">
        <f>VLOOKUP($G1272,county_facts!$A:$BB,41,FALSE)</f>
        <v>0</v>
      </c>
      <c r="AT1272">
        <f>VLOOKUP($G1272,county_facts!$A:$BB,42,FALSE)</f>
        <v>2.8</v>
      </c>
      <c r="AU1272">
        <f>VLOOKUP($G1272,county_facts!$A:$BB,43,FALSE)</f>
        <v>2.2000000000000002</v>
      </c>
      <c r="AV1272">
        <f>VLOOKUP($G1272,county_facts!$A:$BB,44,FALSE)</f>
        <v>0</v>
      </c>
      <c r="AW1272">
        <f>VLOOKUP($G1272,county_facts!$A:$BB,45,FALSE)</f>
        <v>2.4</v>
      </c>
      <c r="AX1272">
        <f>VLOOKUP($G1272,county_facts!$A:$BB,46,FALSE)</f>
        <v>27.2</v>
      </c>
      <c r="AY1272">
        <f>VLOOKUP($G1272,county_facts!$A:$BB,47,FALSE)</f>
        <v>1192870</v>
      </c>
      <c r="AZ1272">
        <f>VLOOKUP($G1272,county_facts!$A:$BB,48,FALSE)</f>
        <v>0</v>
      </c>
      <c r="BA1272">
        <f>VLOOKUP($G1272,county_facts!$A:$BB,49,FALSE)</f>
        <v>1110668</v>
      </c>
      <c r="BB1272">
        <f>VLOOKUP($G1272,county_facts!$A:$BB,50,FALSE)</f>
        <v>10685</v>
      </c>
      <c r="BC1272">
        <f>VLOOKUP($G1272,county_facts!$A:$BB,51,FALSE)</f>
        <v>102239</v>
      </c>
      <c r="BD1272">
        <f>VLOOKUP($G1272,county_facts!$A:$BB,52,FALSE)</f>
        <v>265</v>
      </c>
      <c r="BE1272">
        <f>VLOOKUP($G1272,county_facts!$A:$BB,53,FALSE)</f>
        <v>896.63</v>
      </c>
      <c r="BF1272">
        <f>VLOOKUP($G1272,county_facts!$A:$BB,54,FALSE)</f>
        <v>128.9</v>
      </c>
    </row>
    <row r="1273" spans="1:58" x14ac:dyDescent="0.3">
      <c r="A1273" t="s">
        <v>9</v>
      </c>
      <c r="B1273" t="s">
        <v>532</v>
      </c>
      <c r="C1273">
        <v>2487</v>
      </c>
      <c r="D1273" t="s">
        <v>481</v>
      </c>
      <c r="E1273">
        <v>5946</v>
      </c>
      <c r="F1273">
        <v>0.41826437900000002</v>
      </c>
      <c r="G1273">
        <v>40017</v>
      </c>
      <c r="H1273">
        <f>VLOOKUP($G1273,county_facts!$A:$BB,4,FALSE)</f>
        <v>129582</v>
      </c>
      <c r="I1273">
        <f>VLOOKUP($G1273,county_facts!$A:$BB,5,FALSE)</f>
        <v>115541</v>
      </c>
      <c r="J1273">
        <f>VLOOKUP($G1273,county_facts!$A:$BB,6,FALSE)</f>
        <v>12.2</v>
      </c>
      <c r="K1273">
        <f>VLOOKUP($G1273,county_facts!$A:$BB,7,FALSE)</f>
        <v>115541</v>
      </c>
      <c r="L1273">
        <f>VLOOKUP($G1273,county_facts!$A:$BB,8,FALSE)</f>
        <v>6.8</v>
      </c>
      <c r="M1273">
        <f>VLOOKUP($G1273,county_facts!$A:$BB,9,FALSE)</f>
        <v>26.5</v>
      </c>
      <c r="N1273">
        <f>VLOOKUP($G1273,county_facts!$A:$BB,10,FALSE)</f>
        <v>12</v>
      </c>
      <c r="O1273">
        <f>VLOOKUP($G1273,county_facts!$A:$BB,11,FALSE)</f>
        <v>50.5</v>
      </c>
      <c r="P1273">
        <f>VLOOKUP($G1273,county_facts!$A:$BB,12,FALSE)</f>
        <v>84.5</v>
      </c>
      <c r="Q1273">
        <f>VLOOKUP($G1273,county_facts!$A:$BB,13,FALSE)</f>
        <v>2.9</v>
      </c>
      <c r="R1273">
        <f>VLOOKUP($G1273,county_facts!$A:$BB,14,FALSE)</f>
        <v>5</v>
      </c>
      <c r="S1273">
        <f>VLOOKUP($G1273,county_facts!$A:$BB,15,FALSE)</f>
        <v>3.3</v>
      </c>
      <c r="T1273">
        <f>VLOOKUP($G1273,county_facts!$A:$BB,16,FALSE)</f>
        <v>0.1</v>
      </c>
      <c r="U1273">
        <f>VLOOKUP($G1273,county_facts!$A:$BB,17,FALSE)</f>
        <v>4.3</v>
      </c>
      <c r="V1273">
        <f>VLOOKUP($G1273,county_facts!$A:$BB,18,FALSE)</f>
        <v>8</v>
      </c>
      <c r="W1273">
        <f>VLOOKUP($G1273,county_facts!$A:$BB,19,FALSE)</f>
        <v>77.7</v>
      </c>
      <c r="X1273">
        <f>VLOOKUP($G1273,county_facts!$A:$BB,20,FALSE)</f>
        <v>84.8</v>
      </c>
      <c r="Y1273">
        <f>VLOOKUP($G1273,county_facts!$A:$BB,21,FALSE)</f>
        <v>4.8</v>
      </c>
      <c r="Z1273">
        <f>VLOOKUP($G1273,county_facts!$A:$BB,22,FALSE)</f>
        <v>8.1999999999999993</v>
      </c>
      <c r="AA1273">
        <f>VLOOKUP($G1273,county_facts!$A:$BB,23,FALSE)</f>
        <v>91.5</v>
      </c>
      <c r="AB1273">
        <f>VLOOKUP($G1273,county_facts!$A:$BB,24,FALSE)</f>
        <v>25.3</v>
      </c>
      <c r="AC1273">
        <f>VLOOKUP($G1273,county_facts!$A:$BB,25,FALSE)</f>
        <v>9983</v>
      </c>
      <c r="AD1273">
        <f>VLOOKUP($G1273,county_facts!$A:$BB,26,FALSE)</f>
        <v>23</v>
      </c>
      <c r="AE1273">
        <f>VLOOKUP($G1273,county_facts!$A:$BB,27,FALSE)</f>
        <v>47130</v>
      </c>
      <c r="AF1273">
        <f>VLOOKUP($G1273,county_facts!$A:$BB,28,FALSE)</f>
        <v>77.3</v>
      </c>
      <c r="AG1273">
        <f>VLOOKUP($G1273,county_facts!$A:$BB,29,FALSE)</f>
        <v>10.9</v>
      </c>
      <c r="AH1273">
        <f>VLOOKUP($G1273,county_facts!$A:$BB,30,FALSE)</f>
        <v>139200</v>
      </c>
      <c r="AI1273">
        <f>VLOOKUP($G1273,county_facts!$A:$BB,31,FALSE)</f>
        <v>41876</v>
      </c>
      <c r="AJ1273">
        <f>VLOOKUP($G1273,county_facts!$A:$BB,32,FALSE)</f>
        <v>2.8</v>
      </c>
      <c r="AK1273">
        <f>VLOOKUP($G1273,county_facts!$A:$BB,33,FALSE)</f>
        <v>27552</v>
      </c>
      <c r="AL1273">
        <f>VLOOKUP($G1273,county_facts!$A:$BB,34,FALSE)</f>
        <v>63629</v>
      </c>
      <c r="AM1273">
        <f>VLOOKUP($G1273,county_facts!$A:$BB,35,FALSE)</f>
        <v>7</v>
      </c>
      <c r="AN1273">
        <f>VLOOKUP($G1273,county_facts!$A:$BB,36,FALSE)</f>
        <v>2458</v>
      </c>
      <c r="AO1273">
        <f>VLOOKUP($G1273,county_facts!$A:$BB,37,FALSE)</f>
        <v>25835</v>
      </c>
      <c r="AP1273">
        <f>VLOOKUP($G1273,county_facts!$A:$BB,38,FALSE)</f>
        <v>3</v>
      </c>
      <c r="AQ1273">
        <f>VLOOKUP($G1273,county_facts!$A:$BB,39,FALSE)</f>
        <v>9333</v>
      </c>
      <c r="AR1273">
        <f>VLOOKUP($G1273,county_facts!$A:$BB,40,FALSE)</f>
        <v>9733</v>
      </c>
      <c r="AS1273">
        <f>VLOOKUP($G1273,county_facts!$A:$BB,41,FALSE)</f>
        <v>0</v>
      </c>
      <c r="AT1273">
        <f>VLOOKUP($G1273,county_facts!$A:$BB,42,FALSE)</f>
        <v>2.8</v>
      </c>
      <c r="AU1273">
        <f>VLOOKUP($G1273,county_facts!$A:$BB,43,FALSE)</f>
        <v>2.2000000000000002</v>
      </c>
      <c r="AV1273">
        <f>VLOOKUP($G1273,county_facts!$A:$BB,44,FALSE)</f>
        <v>0</v>
      </c>
      <c r="AW1273">
        <f>VLOOKUP($G1273,county_facts!$A:$BB,45,FALSE)</f>
        <v>2.4</v>
      </c>
      <c r="AX1273">
        <f>VLOOKUP($G1273,county_facts!$A:$BB,46,FALSE)</f>
        <v>27.2</v>
      </c>
      <c r="AY1273">
        <f>VLOOKUP($G1273,county_facts!$A:$BB,47,FALSE)</f>
        <v>1192870</v>
      </c>
      <c r="AZ1273">
        <f>VLOOKUP($G1273,county_facts!$A:$BB,48,FALSE)</f>
        <v>0</v>
      </c>
      <c r="BA1273">
        <f>VLOOKUP($G1273,county_facts!$A:$BB,49,FALSE)</f>
        <v>1110668</v>
      </c>
      <c r="BB1273">
        <f>VLOOKUP($G1273,county_facts!$A:$BB,50,FALSE)</f>
        <v>10685</v>
      </c>
      <c r="BC1273">
        <f>VLOOKUP($G1273,county_facts!$A:$BB,51,FALSE)</f>
        <v>102239</v>
      </c>
      <c r="BD1273">
        <f>VLOOKUP($G1273,county_facts!$A:$BB,52,FALSE)</f>
        <v>265</v>
      </c>
      <c r="BE1273">
        <f>VLOOKUP($G1273,county_facts!$A:$BB,53,FALSE)</f>
        <v>896.63</v>
      </c>
      <c r="BF1273">
        <f>VLOOKUP($G1273,county_facts!$A:$BB,54,FALSE)</f>
        <v>128.9</v>
      </c>
    </row>
    <row r="1274" spans="1:58" x14ac:dyDescent="0.3">
      <c r="A1274" t="s">
        <v>6</v>
      </c>
      <c r="B1274" t="s">
        <v>533</v>
      </c>
      <c r="C1274">
        <v>777</v>
      </c>
      <c r="D1274" t="s">
        <v>481</v>
      </c>
      <c r="E1274">
        <v>1211</v>
      </c>
      <c r="F1274">
        <v>0.64161849699999995</v>
      </c>
      <c r="G1274">
        <v>40015</v>
      </c>
      <c r="H1274">
        <f>VLOOKUP($G1274,county_facts!$A:$BB,4,FALSE)</f>
        <v>29317</v>
      </c>
      <c r="I1274">
        <f>VLOOKUP($G1274,county_facts!$A:$BB,5,FALSE)</f>
        <v>29600</v>
      </c>
      <c r="J1274">
        <f>VLOOKUP($G1274,county_facts!$A:$BB,6,FALSE)</f>
        <v>-1</v>
      </c>
      <c r="K1274">
        <f>VLOOKUP($G1274,county_facts!$A:$BB,7,FALSE)</f>
        <v>29600</v>
      </c>
      <c r="L1274">
        <f>VLOOKUP($G1274,county_facts!$A:$BB,8,FALSE)</f>
        <v>6.7</v>
      </c>
      <c r="M1274">
        <f>VLOOKUP($G1274,county_facts!$A:$BB,9,FALSE)</f>
        <v>24.9</v>
      </c>
      <c r="N1274">
        <f>VLOOKUP($G1274,county_facts!$A:$BB,10,FALSE)</f>
        <v>15.6</v>
      </c>
      <c r="O1274">
        <f>VLOOKUP($G1274,county_facts!$A:$BB,11,FALSE)</f>
        <v>48.2</v>
      </c>
      <c r="P1274">
        <f>VLOOKUP($G1274,county_facts!$A:$BB,12,FALSE)</f>
        <v>65</v>
      </c>
      <c r="Q1274">
        <f>VLOOKUP($G1274,county_facts!$A:$BB,13,FALSE)</f>
        <v>3</v>
      </c>
      <c r="R1274">
        <f>VLOOKUP($G1274,county_facts!$A:$BB,14,FALSE)</f>
        <v>25.4</v>
      </c>
      <c r="S1274">
        <f>VLOOKUP($G1274,county_facts!$A:$BB,15,FALSE)</f>
        <v>0.3</v>
      </c>
      <c r="T1274">
        <f>VLOOKUP($G1274,county_facts!$A:$BB,16,FALSE)</f>
        <v>0.1</v>
      </c>
      <c r="U1274">
        <f>VLOOKUP($G1274,county_facts!$A:$BB,17,FALSE)</f>
        <v>6.2</v>
      </c>
      <c r="V1274">
        <f>VLOOKUP($G1274,county_facts!$A:$BB,18,FALSE)</f>
        <v>11.3</v>
      </c>
      <c r="W1274">
        <f>VLOOKUP($G1274,county_facts!$A:$BB,19,FALSE)</f>
        <v>58.3</v>
      </c>
      <c r="X1274">
        <f>VLOOKUP($G1274,county_facts!$A:$BB,20,FALSE)</f>
        <v>81.900000000000006</v>
      </c>
      <c r="Y1274">
        <f>VLOOKUP($G1274,county_facts!$A:$BB,21,FALSE)</f>
        <v>3</v>
      </c>
      <c r="Z1274">
        <f>VLOOKUP($G1274,county_facts!$A:$BB,22,FALSE)</f>
        <v>7.9</v>
      </c>
      <c r="AA1274">
        <f>VLOOKUP($G1274,county_facts!$A:$BB,23,FALSE)</f>
        <v>83.2</v>
      </c>
      <c r="AB1274">
        <f>VLOOKUP($G1274,county_facts!$A:$BB,24,FALSE)</f>
        <v>13.7</v>
      </c>
      <c r="AC1274">
        <f>VLOOKUP($G1274,county_facts!$A:$BB,25,FALSE)</f>
        <v>2704</v>
      </c>
      <c r="AD1274">
        <f>VLOOKUP($G1274,county_facts!$A:$BB,26,FALSE)</f>
        <v>20.6</v>
      </c>
      <c r="AE1274">
        <f>VLOOKUP($G1274,county_facts!$A:$BB,27,FALSE)</f>
        <v>13178</v>
      </c>
      <c r="AF1274">
        <f>VLOOKUP($G1274,county_facts!$A:$BB,28,FALSE)</f>
        <v>70.8</v>
      </c>
      <c r="AG1274">
        <f>VLOOKUP($G1274,county_facts!$A:$BB,29,FALSE)</f>
        <v>5.9</v>
      </c>
      <c r="AH1274">
        <f>VLOOKUP($G1274,county_facts!$A:$BB,30,FALSE)</f>
        <v>74900</v>
      </c>
      <c r="AI1274">
        <f>VLOOKUP($G1274,county_facts!$A:$BB,31,FALSE)</f>
        <v>10230</v>
      </c>
      <c r="AJ1274">
        <f>VLOOKUP($G1274,county_facts!$A:$BB,32,FALSE)</f>
        <v>2.71</v>
      </c>
      <c r="AK1274">
        <f>VLOOKUP($G1274,county_facts!$A:$BB,33,FALSE)</f>
        <v>17858</v>
      </c>
      <c r="AL1274">
        <f>VLOOKUP($G1274,county_facts!$A:$BB,34,FALSE)</f>
        <v>39267</v>
      </c>
      <c r="AM1274">
        <f>VLOOKUP($G1274,county_facts!$A:$BB,35,FALSE)</f>
        <v>20.6</v>
      </c>
      <c r="AN1274">
        <f>VLOOKUP($G1274,county_facts!$A:$BB,36,FALSE)</f>
        <v>458</v>
      </c>
      <c r="AO1274">
        <f>VLOOKUP($G1274,county_facts!$A:$BB,37,FALSE)</f>
        <v>4609</v>
      </c>
      <c r="AP1274">
        <f>VLOOKUP($G1274,county_facts!$A:$BB,38,FALSE)</f>
        <v>7.7</v>
      </c>
      <c r="AQ1274">
        <f>VLOOKUP($G1274,county_facts!$A:$BB,39,FALSE)</f>
        <v>1532</v>
      </c>
      <c r="AR1274">
        <f>VLOOKUP($G1274,county_facts!$A:$BB,40,FALSE)</f>
        <v>2256</v>
      </c>
      <c r="AS1274">
        <f>VLOOKUP($G1274,county_facts!$A:$BB,41,FALSE)</f>
        <v>0</v>
      </c>
      <c r="AT1274">
        <f>VLOOKUP($G1274,county_facts!$A:$BB,42,FALSE)</f>
        <v>0</v>
      </c>
      <c r="AU1274">
        <f>VLOOKUP($G1274,county_facts!$A:$BB,43,FALSE)</f>
        <v>0</v>
      </c>
      <c r="AV1274">
        <f>VLOOKUP($G1274,county_facts!$A:$BB,44,FALSE)</f>
        <v>0</v>
      </c>
      <c r="AW1274">
        <f>VLOOKUP($G1274,county_facts!$A:$BB,45,FALSE)</f>
        <v>0</v>
      </c>
      <c r="AX1274">
        <f>VLOOKUP($G1274,county_facts!$A:$BB,46,FALSE)</f>
        <v>29.4</v>
      </c>
      <c r="AY1274">
        <f>VLOOKUP($G1274,county_facts!$A:$BB,47,FALSE)</f>
        <v>0</v>
      </c>
      <c r="AZ1274">
        <f>VLOOKUP($G1274,county_facts!$A:$BB,48,FALSE)</f>
        <v>70113</v>
      </c>
      <c r="BA1274">
        <f>VLOOKUP($G1274,county_facts!$A:$BB,49,FALSE)</f>
        <v>234420</v>
      </c>
      <c r="BB1274">
        <f>VLOOKUP($G1274,county_facts!$A:$BB,50,FALSE)</f>
        <v>8231</v>
      </c>
      <c r="BC1274">
        <f>VLOOKUP($G1274,county_facts!$A:$BB,51,FALSE)</f>
        <v>13104</v>
      </c>
      <c r="BD1274">
        <f>VLOOKUP($G1274,county_facts!$A:$BB,52,FALSE)</f>
        <v>12</v>
      </c>
      <c r="BE1274">
        <f>VLOOKUP($G1274,county_facts!$A:$BB,53,FALSE)</f>
        <v>1278.29</v>
      </c>
      <c r="BF1274">
        <f>VLOOKUP($G1274,county_facts!$A:$BB,54,FALSE)</f>
        <v>23.2</v>
      </c>
    </row>
    <row r="1275" spans="1:58" x14ac:dyDescent="0.3">
      <c r="A1275" t="s">
        <v>9</v>
      </c>
      <c r="B1275" t="s">
        <v>533</v>
      </c>
      <c r="C1275">
        <v>434</v>
      </c>
      <c r="D1275" t="s">
        <v>481</v>
      </c>
      <c r="E1275">
        <v>1211</v>
      </c>
      <c r="F1275">
        <v>0.35838150299999999</v>
      </c>
      <c r="G1275">
        <v>40015</v>
      </c>
      <c r="H1275">
        <f>VLOOKUP($G1275,county_facts!$A:$BB,4,FALSE)</f>
        <v>29317</v>
      </c>
      <c r="I1275">
        <f>VLOOKUP($G1275,county_facts!$A:$BB,5,FALSE)</f>
        <v>29600</v>
      </c>
      <c r="J1275">
        <f>VLOOKUP($G1275,county_facts!$A:$BB,6,FALSE)</f>
        <v>-1</v>
      </c>
      <c r="K1275">
        <f>VLOOKUP($G1275,county_facts!$A:$BB,7,FALSE)</f>
        <v>29600</v>
      </c>
      <c r="L1275">
        <f>VLOOKUP($G1275,county_facts!$A:$BB,8,FALSE)</f>
        <v>6.7</v>
      </c>
      <c r="M1275">
        <f>VLOOKUP($G1275,county_facts!$A:$BB,9,FALSE)</f>
        <v>24.9</v>
      </c>
      <c r="N1275">
        <f>VLOOKUP($G1275,county_facts!$A:$BB,10,FALSE)</f>
        <v>15.6</v>
      </c>
      <c r="O1275">
        <f>VLOOKUP($G1275,county_facts!$A:$BB,11,FALSE)</f>
        <v>48.2</v>
      </c>
      <c r="P1275">
        <f>VLOOKUP($G1275,county_facts!$A:$BB,12,FALSE)</f>
        <v>65</v>
      </c>
      <c r="Q1275">
        <f>VLOOKUP($G1275,county_facts!$A:$BB,13,FALSE)</f>
        <v>3</v>
      </c>
      <c r="R1275">
        <f>VLOOKUP($G1275,county_facts!$A:$BB,14,FALSE)</f>
        <v>25.4</v>
      </c>
      <c r="S1275">
        <f>VLOOKUP($G1275,county_facts!$A:$BB,15,FALSE)</f>
        <v>0.3</v>
      </c>
      <c r="T1275">
        <f>VLOOKUP($G1275,county_facts!$A:$BB,16,FALSE)</f>
        <v>0.1</v>
      </c>
      <c r="U1275">
        <f>VLOOKUP($G1275,county_facts!$A:$BB,17,FALSE)</f>
        <v>6.2</v>
      </c>
      <c r="V1275">
        <f>VLOOKUP($G1275,county_facts!$A:$BB,18,FALSE)</f>
        <v>11.3</v>
      </c>
      <c r="W1275">
        <f>VLOOKUP($G1275,county_facts!$A:$BB,19,FALSE)</f>
        <v>58.3</v>
      </c>
      <c r="X1275">
        <f>VLOOKUP($G1275,county_facts!$A:$BB,20,FALSE)</f>
        <v>81.900000000000006</v>
      </c>
      <c r="Y1275">
        <f>VLOOKUP($G1275,county_facts!$A:$BB,21,FALSE)</f>
        <v>3</v>
      </c>
      <c r="Z1275">
        <f>VLOOKUP($G1275,county_facts!$A:$BB,22,FALSE)</f>
        <v>7.9</v>
      </c>
      <c r="AA1275">
        <f>VLOOKUP($G1275,county_facts!$A:$BB,23,FALSE)</f>
        <v>83.2</v>
      </c>
      <c r="AB1275">
        <f>VLOOKUP($G1275,county_facts!$A:$BB,24,FALSE)</f>
        <v>13.7</v>
      </c>
      <c r="AC1275">
        <f>VLOOKUP($G1275,county_facts!$A:$BB,25,FALSE)</f>
        <v>2704</v>
      </c>
      <c r="AD1275">
        <f>VLOOKUP($G1275,county_facts!$A:$BB,26,FALSE)</f>
        <v>20.6</v>
      </c>
      <c r="AE1275">
        <f>VLOOKUP($G1275,county_facts!$A:$BB,27,FALSE)</f>
        <v>13178</v>
      </c>
      <c r="AF1275">
        <f>VLOOKUP($G1275,county_facts!$A:$BB,28,FALSE)</f>
        <v>70.8</v>
      </c>
      <c r="AG1275">
        <f>VLOOKUP($G1275,county_facts!$A:$BB,29,FALSE)</f>
        <v>5.9</v>
      </c>
      <c r="AH1275">
        <f>VLOOKUP($G1275,county_facts!$A:$BB,30,FALSE)</f>
        <v>74900</v>
      </c>
      <c r="AI1275">
        <f>VLOOKUP($G1275,county_facts!$A:$BB,31,FALSE)</f>
        <v>10230</v>
      </c>
      <c r="AJ1275">
        <f>VLOOKUP($G1275,county_facts!$A:$BB,32,FALSE)</f>
        <v>2.71</v>
      </c>
      <c r="AK1275">
        <f>VLOOKUP($G1275,county_facts!$A:$BB,33,FALSE)</f>
        <v>17858</v>
      </c>
      <c r="AL1275">
        <f>VLOOKUP($G1275,county_facts!$A:$BB,34,FALSE)</f>
        <v>39267</v>
      </c>
      <c r="AM1275">
        <f>VLOOKUP($G1275,county_facts!$A:$BB,35,FALSE)</f>
        <v>20.6</v>
      </c>
      <c r="AN1275">
        <f>VLOOKUP($G1275,county_facts!$A:$BB,36,FALSE)</f>
        <v>458</v>
      </c>
      <c r="AO1275">
        <f>VLOOKUP($G1275,county_facts!$A:$BB,37,FALSE)</f>
        <v>4609</v>
      </c>
      <c r="AP1275">
        <f>VLOOKUP($G1275,county_facts!$A:$BB,38,FALSE)</f>
        <v>7.7</v>
      </c>
      <c r="AQ1275">
        <f>VLOOKUP($G1275,county_facts!$A:$BB,39,FALSE)</f>
        <v>1532</v>
      </c>
      <c r="AR1275">
        <f>VLOOKUP($G1275,county_facts!$A:$BB,40,FALSE)</f>
        <v>2256</v>
      </c>
      <c r="AS1275">
        <f>VLOOKUP($G1275,county_facts!$A:$BB,41,FALSE)</f>
        <v>0</v>
      </c>
      <c r="AT1275">
        <f>VLOOKUP($G1275,county_facts!$A:$BB,42,FALSE)</f>
        <v>0</v>
      </c>
      <c r="AU1275">
        <f>VLOOKUP($G1275,county_facts!$A:$BB,43,FALSE)</f>
        <v>0</v>
      </c>
      <c r="AV1275">
        <f>VLOOKUP($G1275,county_facts!$A:$BB,44,FALSE)</f>
        <v>0</v>
      </c>
      <c r="AW1275">
        <f>VLOOKUP($G1275,county_facts!$A:$BB,45,FALSE)</f>
        <v>0</v>
      </c>
      <c r="AX1275">
        <f>VLOOKUP($G1275,county_facts!$A:$BB,46,FALSE)</f>
        <v>29.4</v>
      </c>
      <c r="AY1275">
        <f>VLOOKUP($G1275,county_facts!$A:$BB,47,FALSE)</f>
        <v>0</v>
      </c>
      <c r="AZ1275">
        <f>VLOOKUP($G1275,county_facts!$A:$BB,48,FALSE)</f>
        <v>70113</v>
      </c>
      <c r="BA1275">
        <f>VLOOKUP($G1275,county_facts!$A:$BB,49,FALSE)</f>
        <v>234420</v>
      </c>
      <c r="BB1275">
        <f>VLOOKUP($G1275,county_facts!$A:$BB,50,FALSE)</f>
        <v>8231</v>
      </c>
      <c r="BC1275">
        <f>VLOOKUP($G1275,county_facts!$A:$BB,51,FALSE)</f>
        <v>13104</v>
      </c>
      <c r="BD1275">
        <f>VLOOKUP($G1275,county_facts!$A:$BB,52,FALSE)</f>
        <v>12</v>
      </c>
      <c r="BE1275">
        <f>VLOOKUP($G1275,county_facts!$A:$BB,53,FALSE)</f>
        <v>1278.29</v>
      </c>
      <c r="BF1275">
        <f>VLOOKUP($G1275,county_facts!$A:$BB,54,FALSE)</f>
        <v>23.2</v>
      </c>
    </row>
    <row r="1276" spans="1:58" x14ac:dyDescent="0.3">
      <c r="A1276" t="s">
        <v>6</v>
      </c>
      <c r="B1276" t="s">
        <v>534</v>
      </c>
      <c r="C1276">
        <v>901</v>
      </c>
      <c r="D1276" t="s">
        <v>481</v>
      </c>
      <c r="E1276">
        <v>1455</v>
      </c>
      <c r="F1276">
        <v>0.61924398599999997</v>
      </c>
      <c r="G1276">
        <v>40013</v>
      </c>
      <c r="H1276">
        <f>VLOOKUP($G1276,county_facts!$A:$BB,4,FALSE)</f>
        <v>44486</v>
      </c>
      <c r="I1276">
        <f>VLOOKUP($G1276,county_facts!$A:$BB,5,FALSE)</f>
        <v>42416</v>
      </c>
      <c r="J1276">
        <f>VLOOKUP($G1276,county_facts!$A:$BB,6,FALSE)</f>
        <v>4.9000000000000004</v>
      </c>
      <c r="K1276">
        <f>VLOOKUP($G1276,county_facts!$A:$BB,7,FALSE)</f>
        <v>42416</v>
      </c>
      <c r="L1276">
        <f>VLOOKUP($G1276,county_facts!$A:$BB,8,FALSE)</f>
        <v>6.8</v>
      </c>
      <c r="M1276">
        <f>VLOOKUP($G1276,county_facts!$A:$BB,9,FALSE)</f>
        <v>23.7</v>
      </c>
      <c r="N1276">
        <f>VLOOKUP($G1276,county_facts!$A:$BB,10,FALSE)</f>
        <v>16.899999999999999</v>
      </c>
      <c r="O1276">
        <f>VLOOKUP($G1276,county_facts!$A:$BB,11,FALSE)</f>
        <v>51.3</v>
      </c>
      <c r="P1276">
        <f>VLOOKUP($G1276,county_facts!$A:$BB,12,FALSE)</f>
        <v>76.599999999999994</v>
      </c>
      <c r="Q1276">
        <f>VLOOKUP($G1276,county_facts!$A:$BB,13,FALSE)</f>
        <v>1.9</v>
      </c>
      <c r="R1276">
        <f>VLOOKUP($G1276,county_facts!$A:$BB,14,FALSE)</f>
        <v>13.5</v>
      </c>
      <c r="S1276">
        <f>VLOOKUP($G1276,county_facts!$A:$BB,15,FALSE)</f>
        <v>0.7</v>
      </c>
      <c r="T1276">
        <f>VLOOKUP($G1276,county_facts!$A:$BB,16,FALSE)</f>
        <v>0</v>
      </c>
      <c r="U1276">
        <f>VLOOKUP($G1276,county_facts!$A:$BB,17,FALSE)</f>
        <v>7.4</v>
      </c>
      <c r="V1276">
        <f>VLOOKUP($G1276,county_facts!$A:$BB,18,FALSE)</f>
        <v>5.5</v>
      </c>
      <c r="W1276">
        <f>VLOOKUP($G1276,county_facts!$A:$BB,19,FALSE)</f>
        <v>72.400000000000006</v>
      </c>
      <c r="X1276">
        <f>VLOOKUP($G1276,county_facts!$A:$BB,20,FALSE)</f>
        <v>80.7</v>
      </c>
      <c r="Y1276">
        <f>VLOOKUP($G1276,county_facts!$A:$BB,21,FALSE)</f>
        <v>2.1</v>
      </c>
      <c r="Z1276">
        <f>VLOOKUP($G1276,county_facts!$A:$BB,22,FALSE)</f>
        <v>5.4</v>
      </c>
      <c r="AA1276">
        <f>VLOOKUP($G1276,county_facts!$A:$BB,23,FALSE)</f>
        <v>83</v>
      </c>
      <c r="AB1276">
        <f>VLOOKUP($G1276,county_facts!$A:$BB,24,FALSE)</f>
        <v>20.100000000000001</v>
      </c>
      <c r="AC1276">
        <f>VLOOKUP($G1276,county_facts!$A:$BB,25,FALSE)</f>
        <v>3269</v>
      </c>
      <c r="AD1276">
        <f>VLOOKUP($G1276,county_facts!$A:$BB,26,FALSE)</f>
        <v>21.1</v>
      </c>
      <c r="AE1276">
        <f>VLOOKUP($G1276,county_facts!$A:$BB,27,FALSE)</f>
        <v>19913</v>
      </c>
      <c r="AF1276">
        <f>VLOOKUP($G1276,county_facts!$A:$BB,28,FALSE)</f>
        <v>63.3</v>
      </c>
      <c r="AG1276">
        <f>VLOOKUP($G1276,county_facts!$A:$BB,29,FALSE)</f>
        <v>11.7</v>
      </c>
      <c r="AH1276">
        <f>VLOOKUP($G1276,county_facts!$A:$BB,30,FALSE)</f>
        <v>88900</v>
      </c>
      <c r="AI1276">
        <f>VLOOKUP($G1276,county_facts!$A:$BB,31,FALSE)</f>
        <v>16575</v>
      </c>
      <c r="AJ1276">
        <f>VLOOKUP($G1276,county_facts!$A:$BB,32,FALSE)</f>
        <v>2.5299999999999998</v>
      </c>
      <c r="AK1276">
        <f>VLOOKUP($G1276,county_facts!$A:$BB,33,FALSE)</f>
        <v>20524</v>
      </c>
      <c r="AL1276">
        <f>VLOOKUP($G1276,county_facts!$A:$BB,34,FALSE)</f>
        <v>38897</v>
      </c>
      <c r="AM1276">
        <f>VLOOKUP($G1276,county_facts!$A:$BB,35,FALSE)</f>
        <v>18.399999999999999</v>
      </c>
      <c r="AN1276">
        <f>VLOOKUP($G1276,county_facts!$A:$BB,36,FALSE)</f>
        <v>750</v>
      </c>
      <c r="AO1276">
        <f>VLOOKUP($G1276,county_facts!$A:$BB,37,FALSE)</f>
        <v>10107</v>
      </c>
      <c r="AP1276">
        <f>VLOOKUP($G1276,county_facts!$A:$BB,38,FALSE)</f>
        <v>4.7</v>
      </c>
      <c r="AQ1276">
        <f>VLOOKUP($G1276,county_facts!$A:$BB,39,FALSE)</f>
        <v>2834</v>
      </c>
      <c r="AR1276">
        <f>VLOOKUP($G1276,county_facts!$A:$BB,40,FALSE)</f>
        <v>3788</v>
      </c>
      <c r="AS1276">
        <f>VLOOKUP($G1276,county_facts!$A:$BB,41,FALSE)</f>
        <v>0</v>
      </c>
      <c r="AT1276">
        <f>VLOOKUP($G1276,county_facts!$A:$BB,42,FALSE)</f>
        <v>10.7</v>
      </c>
      <c r="AU1276">
        <f>VLOOKUP($G1276,county_facts!$A:$BB,43,FALSE)</f>
        <v>1</v>
      </c>
      <c r="AV1276">
        <f>VLOOKUP($G1276,county_facts!$A:$BB,44,FALSE)</f>
        <v>0</v>
      </c>
      <c r="AW1276">
        <f>VLOOKUP($G1276,county_facts!$A:$BB,45,FALSE)</f>
        <v>0</v>
      </c>
      <c r="AX1276">
        <f>VLOOKUP($G1276,county_facts!$A:$BB,46,FALSE)</f>
        <v>30.7</v>
      </c>
      <c r="AY1276">
        <f>VLOOKUP($G1276,county_facts!$A:$BB,47,FALSE)</f>
        <v>238180</v>
      </c>
      <c r="AZ1276">
        <f>VLOOKUP($G1276,county_facts!$A:$BB,48,FALSE)</f>
        <v>0</v>
      </c>
      <c r="BA1276">
        <f>VLOOKUP($G1276,county_facts!$A:$BB,49,FALSE)</f>
        <v>318757</v>
      </c>
      <c r="BB1276">
        <f>VLOOKUP($G1276,county_facts!$A:$BB,50,FALSE)</f>
        <v>8075</v>
      </c>
      <c r="BC1276">
        <f>VLOOKUP($G1276,county_facts!$A:$BB,51,FALSE)</f>
        <v>40395</v>
      </c>
      <c r="BD1276">
        <f>VLOOKUP($G1276,county_facts!$A:$BB,52,FALSE)</f>
        <v>87</v>
      </c>
      <c r="BE1276">
        <f>VLOOKUP($G1276,county_facts!$A:$BB,53,FALSE)</f>
        <v>904.47</v>
      </c>
      <c r="BF1276">
        <f>VLOOKUP($G1276,county_facts!$A:$BB,54,FALSE)</f>
        <v>46.9</v>
      </c>
    </row>
    <row r="1277" spans="1:58" x14ac:dyDescent="0.3">
      <c r="A1277" t="s">
        <v>9</v>
      </c>
      <c r="B1277" t="s">
        <v>534</v>
      </c>
      <c r="C1277">
        <v>554</v>
      </c>
      <c r="D1277" t="s">
        <v>481</v>
      </c>
      <c r="E1277">
        <v>1455</v>
      </c>
      <c r="F1277">
        <v>0.38075601399999998</v>
      </c>
      <c r="G1277">
        <v>40013</v>
      </c>
      <c r="H1277">
        <f>VLOOKUP($G1277,county_facts!$A:$BB,4,FALSE)</f>
        <v>44486</v>
      </c>
      <c r="I1277">
        <f>VLOOKUP($G1277,county_facts!$A:$BB,5,FALSE)</f>
        <v>42416</v>
      </c>
      <c r="J1277">
        <f>VLOOKUP($G1277,county_facts!$A:$BB,6,FALSE)</f>
        <v>4.9000000000000004</v>
      </c>
      <c r="K1277">
        <f>VLOOKUP($G1277,county_facts!$A:$BB,7,FALSE)</f>
        <v>42416</v>
      </c>
      <c r="L1277">
        <f>VLOOKUP($G1277,county_facts!$A:$BB,8,FALSE)</f>
        <v>6.8</v>
      </c>
      <c r="M1277">
        <f>VLOOKUP($G1277,county_facts!$A:$BB,9,FALSE)</f>
        <v>23.7</v>
      </c>
      <c r="N1277">
        <f>VLOOKUP($G1277,county_facts!$A:$BB,10,FALSE)</f>
        <v>16.899999999999999</v>
      </c>
      <c r="O1277">
        <f>VLOOKUP($G1277,county_facts!$A:$BB,11,FALSE)</f>
        <v>51.3</v>
      </c>
      <c r="P1277">
        <f>VLOOKUP($G1277,county_facts!$A:$BB,12,FALSE)</f>
        <v>76.599999999999994</v>
      </c>
      <c r="Q1277">
        <f>VLOOKUP($G1277,county_facts!$A:$BB,13,FALSE)</f>
        <v>1.9</v>
      </c>
      <c r="R1277">
        <f>VLOOKUP($G1277,county_facts!$A:$BB,14,FALSE)</f>
        <v>13.5</v>
      </c>
      <c r="S1277">
        <f>VLOOKUP($G1277,county_facts!$A:$BB,15,FALSE)</f>
        <v>0.7</v>
      </c>
      <c r="T1277">
        <f>VLOOKUP($G1277,county_facts!$A:$BB,16,FALSE)</f>
        <v>0</v>
      </c>
      <c r="U1277">
        <f>VLOOKUP($G1277,county_facts!$A:$BB,17,FALSE)</f>
        <v>7.4</v>
      </c>
      <c r="V1277">
        <f>VLOOKUP($G1277,county_facts!$A:$BB,18,FALSE)</f>
        <v>5.5</v>
      </c>
      <c r="W1277">
        <f>VLOOKUP($G1277,county_facts!$A:$BB,19,FALSE)</f>
        <v>72.400000000000006</v>
      </c>
      <c r="X1277">
        <f>VLOOKUP($G1277,county_facts!$A:$BB,20,FALSE)</f>
        <v>80.7</v>
      </c>
      <c r="Y1277">
        <f>VLOOKUP($G1277,county_facts!$A:$BB,21,FALSE)</f>
        <v>2.1</v>
      </c>
      <c r="Z1277">
        <f>VLOOKUP($G1277,county_facts!$A:$BB,22,FALSE)</f>
        <v>5.4</v>
      </c>
      <c r="AA1277">
        <f>VLOOKUP($G1277,county_facts!$A:$BB,23,FALSE)</f>
        <v>83</v>
      </c>
      <c r="AB1277">
        <f>VLOOKUP($G1277,county_facts!$A:$BB,24,FALSE)</f>
        <v>20.100000000000001</v>
      </c>
      <c r="AC1277">
        <f>VLOOKUP($G1277,county_facts!$A:$BB,25,FALSE)</f>
        <v>3269</v>
      </c>
      <c r="AD1277">
        <f>VLOOKUP($G1277,county_facts!$A:$BB,26,FALSE)</f>
        <v>21.1</v>
      </c>
      <c r="AE1277">
        <f>VLOOKUP($G1277,county_facts!$A:$BB,27,FALSE)</f>
        <v>19913</v>
      </c>
      <c r="AF1277">
        <f>VLOOKUP($G1277,county_facts!$A:$BB,28,FALSE)</f>
        <v>63.3</v>
      </c>
      <c r="AG1277">
        <f>VLOOKUP($G1277,county_facts!$A:$BB,29,FALSE)</f>
        <v>11.7</v>
      </c>
      <c r="AH1277">
        <f>VLOOKUP($G1277,county_facts!$A:$BB,30,FALSE)</f>
        <v>88900</v>
      </c>
      <c r="AI1277">
        <f>VLOOKUP($G1277,county_facts!$A:$BB,31,FALSE)</f>
        <v>16575</v>
      </c>
      <c r="AJ1277">
        <f>VLOOKUP($G1277,county_facts!$A:$BB,32,FALSE)</f>
        <v>2.5299999999999998</v>
      </c>
      <c r="AK1277">
        <f>VLOOKUP($G1277,county_facts!$A:$BB,33,FALSE)</f>
        <v>20524</v>
      </c>
      <c r="AL1277">
        <f>VLOOKUP($G1277,county_facts!$A:$BB,34,FALSE)</f>
        <v>38897</v>
      </c>
      <c r="AM1277">
        <f>VLOOKUP($G1277,county_facts!$A:$BB,35,FALSE)</f>
        <v>18.399999999999999</v>
      </c>
      <c r="AN1277">
        <f>VLOOKUP($G1277,county_facts!$A:$BB,36,FALSE)</f>
        <v>750</v>
      </c>
      <c r="AO1277">
        <f>VLOOKUP($G1277,county_facts!$A:$BB,37,FALSE)</f>
        <v>10107</v>
      </c>
      <c r="AP1277">
        <f>VLOOKUP($G1277,county_facts!$A:$BB,38,FALSE)</f>
        <v>4.7</v>
      </c>
      <c r="AQ1277">
        <f>VLOOKUP($G1277,county_facts!$A:$BB,39,FALSE)</f>
        <v>2834</v>
      </c>
      <c r="AR1277">
        <f>VLOOKUP($G1277,county_facts!$A:$BB,40,FALSE)</f>
        <v>3788</v>
      </c>
      <c r="AS1277">
        <f>VLOOKUP($G1277,county_facts!$A:$BB,41,FALSE)</f>
        <v>0</v>
      </c>
      <c r="AT1277">
        <f>VLOOKUP($G1277,county_facts!$A:$BB,42,FALSE)</f>
        <v>10.7</v>
      </c>
      <c r="AU1277">
        <f>VLOOKUP($G1277,county_facts!$A:$BB,43,FALSE)</f>
        <v>1</v>
      </c>
      <c r="AV1277">
        <f>VLOOKUP($G1277,county_facts!$A:$BB,44,FALSE)</f>
        <v>0</v>
      </c>
      <c r="AW1277">
        <f>VLOOKUP($G1277,county_facts!$A:$BB,45,FALSE)</f>
        <v>0</v>
      </c>
      <c r="AX1277">
        <f>VLOOKUP($G1277,county_facts!$A:$BB,46,FALSE)</f>
        <v>30.7</v>
      </c>
      <c r="AY1277">
        <f>VLOOKUP($G1277,county_facts!$A:$BB,47,FALSE)</f>
        <v>238180</v>
      </c>
      <c r="AZ1277">
        <f>VLOOKUP($G1277,county_facts!$A:$BB,48,FALSE)</f>
        <v>0</v>
      </c>
      <c r="BA1277">
        <f>VLOOKUP($G1277,county_facts!$A:$BB,49,FALSE)</f>
        <v>318757</v>
      </c>
      <c r="BB1277">
        <f>VLOOKUP($G1277,county_facts!$A:$BB,50,FALSE)</f>
        <v>8075</v>
      </c>
      <c r="BC1277">
        <f>VLOOKUP($G1277,county_facts!$A:$BB,51,FALSE)</f>
        <v>40395</v>
      </c>
      <c r="BD1277">
        <f>VLOOKUP($G1277,county_facts!$A:$BB,52,FALSE)</f>
        <v>87</v>
      </c>
      <c r="BE1277">
        <f>VLOOKUP($G1277,county_facts!$A:$BB,53,FALSE)</f>
        <v>904.47</v>
      </c>
      <c r="BF1277">
        <f>VLOOKUP($G1277,county_facts!$A:$BB,54,FALSE)</f>
        <v>46.9</v>
      </c>
    </row>
    <row r="1278" spans="1:58" x14ac:dyDescent="0.3">
      <c r="A1278" t="s">
        <v>6</v>
      </c>
      <c r="B1278" t="s">
        <v>535</v>
      </c>
      <c r="C1278">
        <v>222</v>
      </c>
      <c r="D1278" t="s">
        <v>481</v>
      </c>
      <c r="E1278">
        <v>320</v>
      </c>
      <c r="F1278">
        <v>0.69374999999999998</v>
      </c>
      <c r="G1278">
        <v>40011</v>
      </c>
      <c r="H1278">
        <f>VLOOKUP($G1278,county_facts!$A:$BB,4,FALSE)</f>
        <v>9917</v>
      </c>
      <c r="I1278">
        <f>VLOOKUP($G1278,county_facts!$A:$BB,5,FALSE)</f>
        <v>11943</v>
      </c>
      <c r="J1278">
        <f>VLOOKUP($G1278,county_facts!$A:$BB,6,FALSE)</f>
        <v>-17</v>
      </c>
      <c r="K1278">
        <f>VLOOKUP($G1278,county_facts!$A:$BB,7,FALSE)</f>
        <v>11943</v>
      </c>
      <c r="L1278">
        <f>VLOOKUP($G1278,county_facts!$A:$BB,8,FALSE)</f>
        <v>8.1999999999999993</v>
      </c>
      <c r="M1278">
        <f>VLOOKUP($G1278,county_facts!$A:$BB,9,FALSE)</f>
        <v>26.4</v>
      </c>
      <c r="N1278">
        <f>VLOOKUP($G1278,county_facts!$A:$BB,10,FALSE)</f>
        <v>17.8</v>
      </c>
      <c r="O1278">
        <f>VLOOKUP($G1278,county_facts!$A:$BB,11,FALSE)</f>
        <v>50.2</v>
      </c>
      <c r="P1278">
        <f>VLOOKUP($G1278,county_facts!$A:$BB,12,FALSE)</f>
        <v>81.099999999999994</v>
      </c>
      <c r="Q1278">
        <f>VLOOKUP($G1278,county_facts!$A:$BB,13,FALSE)</f>
        <v>3.5</v>
      </c>
      <c r="R1278">
        <f>VLOOKUP($G1278,county_facts!$A:$BB,14,FALSE)</f>
        <v>10.3</v>
      </c>
      <c r="S1278">
        <f>VLOOKUP($G1278,county_facts!$A:$BB,15,FALSE)</f>
        <v>0.4</v>
      </c>
      <c r="T1278">
        <f>VLOOKUP($G1278,county_facts!$A:$BB,16,FALSE)</f>
        <v>0.1</v>
      </c>
      <c r="U1278">
        <f>VLOOKUP($G1278,county_facts!$A:$BB,17,FALSE)</f>
        <v>4.5999999999999996</v>
      </c>
      <c r="V1278">
        <f>VLOOKUP($G1278,county_facts!$A:$BB,18,FALSE)</f>
        <v>9.1</v>
      </c>
      <c r="W1278">
        <f>VLOOKUP($G1278,county_facts!$A:$BB,19,FALSE)</f>
        <v>74.2</v>
      </c>
      <c r="X1278">
        <f>VLOOKUP($G1278,county_facts!$A:$BB,20,FALSE)</f>
        <v>83</v>
      </c>
      <c r="Y1278">
        <f>VLOOKUP($G1278,county_facts!$A:$BB,21,FALSE)</f>
        <v>6.8</v>
      </c>
      <c r="Z1278">
        <f>VLOOKUP($G1278,county_facts!$A:$BB,22,FALSE)</f>
        <v>10.8</v>
      </c>
      <c r="AA1278">
        <f>VLOOKUP($G1278,county_facts!$A:$BB,23,FALSE)</f>
        <v>82.7</v>
      </c>
      <c r="AB1278">
        <f>VLOOKUP($G1278,county_facts!$A:$BB,24,FALSE)</f>
        <v>17</v>
      </c>
      <c r="AC1278">
        <f>VLOOKUP($G1278,county_facts!$A:$BB,25,FALSE)</f>
        <v>809</v>
      </c>
      <c r="AD1278">
        <f>VLOOKUP($G1278,county_facts!$A:$BB,26,FALSE)</f>
        <v>16.7</v>
      </c>
      <c r="AE1278">
        <f>VLOOKUP($G1278,county_facts!$A:$BB,27,FALSE)</f>
        <v>5179</v>
      </c>
      <c r="AF1278">
        <f>VLOOKUP($G1278,county_facts!$A:$BB,28,FALSE)</f>
        <v>72.5</v>
      </c>
      <c r="AG1278">
        <f>VLOOKUP($G1278,county_facts!$A:$BB,29,FALSE)</f>
        <v>5.8</v>
      </c>
      <c r="AH1278">
        <f>VLOOKUP($G1278,county_facts!$A:$BB,30,FALSE)</f>
        <v>68000</v>
      </c>
      <c r="AI1278">
        <f>VLOOKUP($G1278,county_facts!$A:$BB,31,FALSE)</f>
        <v>3815</v>
      </c>
      <c r="AJ1278">
        <f>VLOOKUP($G1278,county_facts!$A:$BB,32,FALSE)</f>
        <v>2.1800000000000002</v>
      </c>
      <c r="AK1278">
        <f>VLOOKUP($G1278,county_facts!$A:$BB,33,FALSE)</f>
        <v>20242</v>
      </c>
      <c r="AL1278">
        <f>VLOOKUP($G1278,county_facts!$A:$BB,34,FALSE)</f>
        <v>44206</v>
      </c>
      <c r="AM1278">
        <f>VLOOKUP($G1278,county_facts!$A:$BB,35,FALSE)</f>
        <v>15</v>
      </c>
      <c r="AN1278">
        <f>VLOOKUP($G1278,county_facts!$A:$BB,36,FALSE)</f>
        <v>289</v>
      </c>
      <c r="AO1278">
        <f>VLOOKUP($G1278,county_facts!$A:$BB,37,FALSE)</f>
        <v>2349</v>
      </c>
      <c r="AP1278">
        <f>VLOOKUP($G1278,county_facts!$A:$BB,38,FALSE)</f>
        <v>0.4</v>
      </c>
      <c r="AQ1278">
        <f>VLOOKUP($G1278,county_facts!$A:$BB,39,FALSE)</f>
        <v>673</v>
      </c>
      <c r="AR1278">
        <f>VLOOKUP($G1278,county_facts!$A:$BB,40,FALSE)</f>
        <v>1018</v>
      </c>
      <c r="AS1278">
        <f>VLOOKUP($G1278,county_facts!$A:$BB,41,FALSE)</f>
        <v>0</v>
      </c>
      <c r="AT1278">
        <f>VLOOKUP($G1278,county_facts!$A:$BB,42,FALSE)</f>
        <v>0</v>
      </c>
      <c r="AU1278">
        <f>VLOOKUP($G1278,county_facts!$A:$BB,43,FALSE)</f>
        <v>0</v>
      </c>
      <c r="AV1278">
        <f>VLOOKUP($G1278,county_facts!$A:$BB,44,FALSE)</f>
        <v>0</v>
      </c>
      <c r="AW1278">
        <f>VLOOKUP($G1278,county_facts!$A:$BB,45,FALSE)</f>
        <v>0</v>
      </c>
      <c r="AX1278">
        <f>VLOOKUP($G1278,county_facts!$A:$BB,46,FALSE)</f>
        <v>0</v>
      </c>
      <c r="AY1278">
        <f>VLOOKUP($G1278,county_facts!$A:$BB,47,FALSE)</f>
        <v>0</v>
      </c>
      <c r="AZ1278">
        <f>VLOOKUP($G1278,county_facts!$A:$BB,48,FALSE)</f>
        <v>135256</v>
      </c>
      <c r="BA1278">
        <f>VLOOKUP($G1278,county_facts!$A:$BB,49,FALSE)</f>
        <v>74597</v>
      </c>
      <c r="BB1278">
        <f>VLOOKUP($G1278,county_facts!$A:$BB,50,FALSE)</f>
        <v>5917</v>
      </c>
      <c r="BC1278">
        <f>VLOOKUP($G1278,county_facts!$A:$BB,51,FALSE)</f>
        <v>8940</v>
      </c>
      <c r="BD1278">
        <f>VLOOKUP($G1278,county_facts!$A:$BB,52,FALSE)</f>
        <v>6</v>
      </c>
      <c r="BE1278">
        <f>VLOOKUP($G1278,county_facts!$A:$BB,53,FALSE)</f>
        <v>928.42</v>
      </c>
      <c r="BF1278">
        <f>VLOOKUP($G1278,county_facts!$A:$BB,54,FALSE)</f>
        <v>12.9</v>
      </c>
    </row>
    <row r="1279" spans="1:58" x14ac:dyDescent="0.3">
      <c r="A1279" t="s">
        <v>9</v>
      </c>
      <c r="B1279" t="s">
        <v>535</v>
      </c>
      <c r="C1279">
        <v>98</v>
      </c>
      <c r="D1279" t="s">
        <v>481</v>
      </c>
      <c r="E1279">
        <v>320</v>
      </c>
      <c r="F1279">
        <v>0.30625000000000002</v>
      </c>
      <c r="G1279">
        <v>40011</v>
      </c>
      <c r="H1279">
        <f>VLOOKUP($G1279,county_facts!$A:$BB,4,FALSE)</f>
        <v>9917</v>
      </c>
      <c r="I1279">
        <f>VLOOKUP($G1279,county_facts!$A:$BB,5,FALSE)</f>
        <v>11943</v>
      </c>
      <c r="J1279">
        <f>VLOOKUP($G1279,county_facts!$A:$BB,6,FALSE)</f>
        <v>-17</v>
      </c>
      <c r="K1279">
        <f>VLOOKUP($G1279,county_facts!$A:$BB,7,FALSE)</f>
        <v>11943</v>
      </c>
      <c r="L1279">
        <f>VLOOKUP($G1279,county_facts!$A:$BB,8,FALSE)</f>
        <v>8.1999999999999993</v>
      </c>
      <c r="M1279">
        <f>VLOOKUP($G1279,county_facts!$A:$BB,9,FALSE)</f>
        <v>26.4</v>
      </c>
      <c r="N1279">
        <f>VLOOKUP($G1279,county_facts!$A:$BB,10,FALSE)</f>
        <v>17.8</v>
      </c>
      <c r="O1279">
        <f>VLOOKUP($G1279,county_facts!$A:$BB,11,FALSE)</f>
        <v>50.2</v>
      </c>
      <c r="P1279">
        <f>VLOOKUP($G1279,county_facts!$A:$BB,12,FALSE)</f>
        <v>81.099999999999994</v>
      </c>
      <c r="Q1279">
        <f>VLOOKUP($G1279,county_facts!$A:$BB,13,FALSE)</f>
        <v>3.5</v>
      </c>
      <c r="R1279">
        <f>VLOOKUP($G1279,county_facts!$A:$BB,14,FALSE)</f>
        <v>10.3</v>
      </c>
      <c r="S1279">
        <f>VLOOKUP($G1279,county_facts!$A:$BB,15,FALSE)</f>
        <v>0.4</v>
      </c>
      <c r="T1279">
        <f>VLOOKUP($G1279,county_facts!$A:$BB,16,FALSE)</f>
        <v>0.1</v>
      </c>
      <c r="U1279">
        <f>VLOOKUP($G1279,county_facts!$A:$BB,17,FALSE)</f>
        <v>4.5999999999999996</v>
      </c>
      <c r="V1279">
        <f>VLOOKUP($G1279,county_facts!$A:$BB,18,FALSE)</f>
        <v>9.1</v>
      </c>
      <c r="W1279">
        <f>VLOOKUP($G1279,county_facts!$A:$BB,19,FALSE)</f>
        <v>74.2</v>
      </c>
      <c r="X1279">
        <f>VLOOKUP($G1279,county_facts!$A:$BB,20,FALSE)</f>
        <v>83</v>
      </c>
      <c r="Y1279">
        <f>VLOOKUP($G1279,county_facts!$A:$BB,21,FALSE)</f>
        <v>6.8</v>
      </c>
      <c r="Z1279">
        <f>VLOOKUP($G1279,county_facts!$A:$BB,22,FALSE)</f>
        <v>10.8</v>
      </c>
      <c r="AA1279">
        <f>VLOOKUP($G1279,county_facts!$A:$BB,23,FALSE)</f>
        <v>82.7</v>
      </c>
      <c r="AB1279">
        <f>VLOOKUP($G1279,county_facts!$A:$BB,24,FALSE)</f>
        <v>17</v>
      </c>
      <c r="AC1279">
        <f>VLOOKUP($G1279,county_facts!$A:$BB,25,FALSE)</f>
        <v>809</v>
      </c>
      <c r="AD1279">
        <f>VLOOKUP($G1279,county_facts!$A:$BB,26,FALSE)</f>
        <v>16.7</v>
      </c>
      <c r="AE1279">
        <f>VLOOKUP($G1279,county_facts!$A:$BB,27,FALSE)</f>
        <v>5179</v>
      </c>
      <c r="AF1279">
        <f>VLOOKUP($G1279,county_facts!$A:$BB,28,FALSE)</f>
        <v>72.5</v>
      </c>
      <c r="AG1279">
        <f>VLOOKUP($G1279,county_facts!$A:$BB,29,FALSE)</f>
        <v>5.8</v>
      </c>
      <c r="AH1279">
        <f>VLOOKUP($G1279,county_facts!$A:$BB,30,FALSE)</f>
        <v>68000</v>
      </c>
      <c r="AI1279">
        <f>VLOOKUP($G1279,county_facts!$A:$BB,31,FALSE)</f>
        <v>3815</v>
      </c>
      <c r="AJ1279">
        <f>VLOOKUP($G1279,county_facts!$A:$BB,32,FALSE)</f>
        <v>2.1800000000000002</v>
      </c>
      <c r="AK1279">
        <f>VLOOKUP($G1279,county_facts!$A:$BB,33,FALSE)</f>
        <v>20242</v>
      </c>
      <c r="AL1279">
        <f>VLOOKUP($G1279,county_facts!$A:$BB,34,FALSE)</f>
        <v>44206</v>
      </c>
      <c r="AM1279">
        <f>VLOOKUP($G1279,county_facts!$A:$BB,35,FALSE)</f>
        <v>15</v>
      </c>
      <c r="AN1279">
        <f>VLOOKUP($G1279,county_facts!$A:$BB,36,FALSE)</f>
        <v>289</v>
      </c>
      <c r="AO1279">
        <f>VLOOKUP($G1279,county_facts!$A:$BB,37,FALSE)</f>
        <v>2349</v>
      </c>
      <c r="AP1279">
        <f>VLOOKUP($G1279,county_facts!$A:$BB,38,FALSE)</f>
        <v>0.4</v>
      </c>
      <c r="AQ1279">
        <f>VLOOKUP($G1279,county_facts!$A:$BB,39,FALSE)</f>
        <v>673</v>
      </c>
      <c r="AR1279">
        <f>VLOOKUP($G1279,county_facts!$A:$BB,40,FALSE)</f>
        <v>1018</v>
      </c>
      <c r="AS1279">
        <f>VLOOKUP($G1279,county_facts!$A:$BB,41,FALSE)</f>
        <v>0</v>
      </c>
      <c r="AT1279">
        <f>VLOOKUP($G1279,county_facts!$A:$BB,42,FALSE)</f>
        <v>0</v>
      </c>
      <c r="AU1279">
        <f>VLOOKUP($G1279,county_facts!$A:$BB,43,FALSE)</f>
        <v>0</v>
      </c>
      <c r="AV1279">
        <f>VLOOKUP($G1279,county_facts!$A:$BB,44,FALSE)</f>
        <v>0</v>
      </c>
      <c r="AW1279">
        <f>VLOOKUP($G1279,county_facts!$A:$BB,45,FALSE)</f>
        <v>0</v>
      </c>
      <c r="AX1279">
        <f>VLOOKUP($G1279,county_facts!$A:$BB,46,FALSE)</f>
        <v>0</v>
      </c>
      <c r="AY1279">
        <f>VLOOKUP($G1279,county_facts!$A:$BB,47,FALSE)</f>
        <v>0</v>
      </c>
      <c r="AZ1279">
        <f>VLOOKUP($G1279,county_facts!$A:$BB,48,FALSE)</f>
        <v>135256</v>
      </c>
      <c r="BA1279">
        <f>VLOOKUP($G1279,county_facts!$A:$BB,49,FALSE)</f>
        <v>74597</v>
      </c>
      <c r="BB1279">
        <f>VLOOKUP($G1279,county_facts!$A:$BB,50,FALSE)</f>
        <v>5917</v>
      </c>
      <c r="BC1279">
        <f>VLOOKUP($G1279,county_facts!$A:$BB,51,FALSE)</f>
        <v>8940</v>
      </c>
      <c r="BD1279">
        <f>VLOOKUP($G1279,county_facts!$A:$BB,52,FALSE)</f>
        <v>6</v>
      </c>
      <c r="BE1279">
        <f>VLOOKUP($G1279,county_facts!$A:$BB,53,FALSE)</f>
        <v>928.42</v>
      </c>
      <c r="BF1279">
        <f>VLOOKUP($G1279,county_facts!$A:$BB,54,FALSE)</f>
        <v>12.9</v>
      </c>
    </row>
    <row r="1280" spans="1:58" x14ac:dyDescent="0.3">
      <c r="A1280" t="s">
        <v>6</v>
      </c>
      <c r="B1280" t="s">
        <v>536</v>
      </c>
      <c r="C1280">
        <v>315</v>
      </c>
      <c r="D1280" t="s">
        <v>481</v>
      </c>
      <c r="E1280">
        <v>478</v>
      </c>
      <c r="F1280">
        <v>0.65899581600000001</v>
      </c>
      <c r="G1280">
        <v>40009</v>
      </c>
      <c r="H1280">
        <f>VLOOKUP($G1280,county_facts!$A:$BB,4,FALSE)</f>
        <v>23691</v>
      </c>
      <c r="I1280">
        <f>VLOOKUP($G1280,county_facts!$A:$BB,5,FALSE)</f>
        <v>22119</v>
      </c>
      <c r="J1280">
        <f>VLOOKUP($G1280,county_facts!$A:$BB,6,FALSE)</f>
        <v>7.1</v>
      </c>
      <c r="K1280">
        <f>VLOOKUP($G1280,county_facts!$A:$BB,7,FALSE)</f>
        <v>22119</v>
      </c>
      <c r="L1280">
        <f>VLOOKUP($G1280,county_facts!$A:$BB,8,FALSE)</f>
        <v>8</v>
      </c>
      <c r="M1280">
        <f>VLOOKUP($G1280,county_facts!$A:$BB,9,FALSE)</f>
        <v>25.4</v>
      </c>
      <c r="N1280">
        <f>VLOOKUP($G1280,county_facts!$A:$BB,10,FALSE)</f>
        <v>12.3</v>
      </c>
      <c r="O1280">
        <f>VLOOKUP($G1280,county_facts!$A:$BB,11,FALSE)</f>
        <v>46.5</v>
      </c>
      <c r="P1280">
        <f>VLOOKUP($G1280,county_facts!$A:$BB,12,FALSE)</f>
        <v>88.4</v>
      </c>
      <c r="Q1280">
        <f>VLOOKUP($G1280,county_facts!$A:$BB,13,FALSE)</f>
        <v>4.5</v>
      </c>
      <c r="R1280">
        <f>VLOOKUP($G1280,county_facts!$A:$BB,14,FALSE)</f>
        <v>3.4</v>
      </c>
      <c r="S1280">
        <f>VLOOKUP($G1280,county_facts!$A:$BB,15,FALSE)</f>
        <v>1</v>
      </c>
      <c r="T1280">
        <f>VLOOKUP($G1280,county_facts!$A:$BB,16,FALSE)</f>
        <v>0</v>
      </c>
      <c r="U1280">
        <f>VLOOKUP($G1280,county_facts!$A:$BB,17,FALSE)</f>
        <v>2.7</v>
      </c>
      <c r="V1280">
        <f>VLOOKUP($G1280,county_facts!$A:$BB,18,FALSE)</f>
        <v>14.1</v>
      </c>
      <c r="W1280">
        <f>VLOOKUP($G1280,county_facts!$A:$BB,19,FALSE)</f>
        <v>75.900000000000006</v>
      </c>
      <c r="X1280">
        <f>VLOOKUP($G1280,county_facts!$A:$BB,20,FALSE)</f>
        <v>82.1</v>
      </c>
      <c r="Y1280">
        <f>VLOOKUP($G1280,county_facts!$A:$BB,21,FALSE)</f>
        <v>3.5</v>
      </c>
      <c r="Z1280">
        <f>VLOOKUP($G1280,county_facts!$A:$BB,22,FALSE)</f>
        <v>8.8000000000000007</v>
      </c>
      <c r="AA1280">
        <f>VLOOKUP($G1280,county_facts!$A:$BB,23,FALSE)</f>
        <v>82</v>
      </c>
      <c r="AB1280">
        <f>VLOOKUP($G1280,county_facts!$A:$BB,24,FALSE)</f>
        <v>16.399999999999999</v>
      </c>
      <c r="AC1280">
        <f>VLOOKUP($G1280,county_facts!$A:$BB,25,FALSE)</f>
        <v>1350</v>
      </c>
      <c r="AD1280">
        <f>VLOOKUP($G1280,county_facts!$A:$BB,26,FALSE)</f>
        <v>18.7</v>
      </c>
      <c r="AE1280">
        <f>VLOOKUP($G1280,county_facts!$A:$BB,27,FALSE)</f>
        <v>10020</v>
      </c>
      <c r="AF1280">
        <f>VLOOKUP($G1280,county_facts!$A:$BB,28,FALSE)</f>
        <v>60.9</v>
      </c>
      <c r="AG1280">
        <f>VLOOKUP($G1280,county_facts!$A:$BB,29,FALSE)</f>
        <v>11.4</v>
      </c>
      <c r="AH1280">
        <f>VLOOKUP($G1280,county_facts!$A:$BB,30,FALSE)</f>
        <v>103400</v>
      </c>
      <c r="AI1280">
        <f>VLOOKUP($G1280,county_facts!$A:$BB,31,FALSE)</f>
        <v>7755</v>
      </c>
      <c r="AJ1280">
        <f>VLOOKUP($G1280,county_facts!$A:$BB,32,FALSE)</f>
        <v>2.68</v>
      </c>
      <c r="AK1280">
        <f>VLOOKUP($G1280,county_facts!$A:$BB,33,FALSE)</f>
        <v>23959</v>
      </c>
      <c r="AL1280">
        <f>VLOOKUP($G1280,county_facts!$A:$BB,34,FALSE)</f>
        <v>48989</v>
      </c>
      <c r="AM1280">
        <f>VLOOKUP($G1280,county_facts!$A:$BB,35,FALSE)</f>
        <v>15.1</v>
      </c>
      <c r="AN1280">
        <f>VLOOKUP($G1280,county_facts!$A:$BB,36,FALSE)</f>
        <v>894</v>
      </c>
      <c r="AO1280">
        <f>VLOOKUP($G1280,county_facts!$A:$BB,37,FALSE)</f>
        <v>11117</v>
      </c>
      <c r="AP1280">
        <f>VLOOKUP($G1280,county_facts!$A:$BB,38,FALSE)</f>
        <v>2.1</v>
      </c>
      <c r="AQ1280">
        <f>VLOOKUP($G1280,county_facts!$A:$BB,39,FALSE)</f>
        <v>1857</v>
      </c>
      <c r="AR1280">
        <f>VLOOKUP($G1280,county_facts!$A:$BB,40,FALSE)</f>
        <v>2613</v>
      </c>
      <c r="AS1280">
        <f>VLOOKUP($G1280,county_facts!$A:$BB,41,FALSE)</f>
        <v>0</v>
      </c>
      <c r="AT1280">
        <f>VLOOKUP($G1280,county_facts!$A:$BB,42,FALSE)</f>
        <v>6.5</v>
      </c>
      <c r="AU1280">
        <f>VLOOKUP($G1280,county_facts!$A:$BB,43,FALSE)</f>
        <v>0</v>
      </c>
      <c r="AV1280">
        <f>VLOOKUP($G1280,county_facts!$A:$BB,44,FALSE)</f>
        <v>0</v>
      </c>
      <c r="AW1280">
        <f>VLOOKUP($G1280,county_facts!$A:$BB,45,FALSE)</f>
        <v>3.3</v>
      </c>
      <c r="AX1280">
        <f>VLOOKUP($G1280,county_facts!$A:$BB,46,FALSE)</f>
        <v>23.3</v>
      </c>
      <c r="AY1280">
        <f>VLOOKUP($G1280,county_facts!$A:$BB,47,FALSE)</f>
        <v>0</v>
      </c>
      <c r="AZ1280">
        <f>VLOOKUP($G1280,county_facts!$A:$BB,48,FALSE)</f>
        <v>146699</v>
      </c>
      <c r="BA1280">
        <f>VLOOKUP($G1280,county_facts!$A:$BB,49,FALSE)</f>
        <v>523567</v>
      </c>
      <c r="BB1280">
        <f>VLOOKUP($G1280,county_facts!$A:$BB,50,FALSE)</f>
        <v>25187</v>
      </c>
      <c r="BC1280">
        <f>VLOOKUP($G1280,county_facts!$A:$BB,51,FALSE)</f>
        <v>39226</v>
      </c>
      <c r="BD1280">
        <f>VLOOKUP($G1280,county_facts!$A:$BB,52,FALSE)</f>
        <v>29</v>
      </c>
      <c r="BE1280">
        <f>VLOOKUP($G1280,county_facts!$A:$BB,53,FALSE)</f>
        <v>901.81</v>
      </c>
      <c r="BF1280">
        <f>VLOOKUP($G1280,county_facts!$A:$BB,54,FALSE)</f>
        <v>24.5</v>
      </c>
    </row>
    <row r="1281" spans="1:58" x14ac:dyDescent="0.3">
      <c r="A1281" t="s">
        <v>9</v>
      </c>
      <c r="B1281" t="s">
        <v>536</v>
      </c>
      <c r="C1281">
        <v>163</v>
      </c>
      <c r="D1281" t="s">
        <v>481</v>
      </c>
      <c r="E1281">
        <v>478</v>
      </c>
      <c r="F1281">
        <v>0.34100418399999999</v>
      </c>
      <c r="G1281">
        <v>40009</v>
      </c>
      <c r="H1281">
        <f>VLOOKUP($G1281,county_facts!$A:$BB,4,FALSE)</f>
        <v>23691</v>
      </c>
      <c r="I1281">
        <f>VLOOKUP($G1281,county_facts!$A:$BB,5,FALSE)</f>
        <v>22119</v>
      </c>
      <c r="J1281">
        <f>VLOOKUP($G1281,county_facts!$A:$BB,6,FALSE)</f>
        <v>7.1</v>
      </c>
      <c r="K1281">
        <f>VLOOKUP($G1281,county_facts!$A:$BB,7,FALSE)</f>
        <v>22119</v>
      </c>
      <c r="L1281">
        <f>VLOOKUP($G1281,county_facts!$A:$BB,8,FALSE)</f>
        <v>8</v>
      </c>
      <c r="M1281">
        <f>VLOOKUP($G1281,county_facts!$A:$BB,9,FALSE)</f>
        <v>25.4</v>
      </c>
      <c r="N1281">
        <f>VLOOKUP($G1281,county_facts!$A:$BB,10,FALSE)</f>
        <v>12.3</v>
      </c>
      <c r="O1281">
        <f>VLOOKUP($G1281,county_facts!$A:$BB,11,FALSE)</f>
        <v>46.5</v>
      </c>
      <c r="P1281">
        <f>VLOOKUP($G1281,county_facts!$A:$BB,12,FALSE)</f>
        <v>88.4</v>
      </c>
      <c r="Q1281">
        <f>VLOOKUP($G1281,county_facts!$A:$BB,13,FALSE)</f>
        <v>4.5</v>
      </c>
      <c r="R1281">
        <f>VLOOKUP($G1281,county_facts!$A:$BB,14,FALSE)</f>
        <v>3.4</v>
      </c>
      <c r="S1281">
        <f>VLOOKUP($G1281,county_facts!$A:$BB,15,FALSE)</f>
        <v>1</v>
      </c>
      <c r="T1281">
        <f>VLOOKUP($G1281,county_facts!$A:$BB,16,FALSE)</f>
        <v>0</v>
      </c>
      <c r="U1281">
        <f>VLOOKUP($G1281,county_facts!$A:$BB,17,FALSE)</f>
        <v>2.7</v>
      </c>
      <c r="V1281">
        <f>VLOOKUP($G1281,county_facts!$A:$BB,18,FALSE)</f>
        <v>14.1</v>
      </c>
      <c r="W1281">
        <f>VLOOKUP($G1281,county_facts!$A:$BB,19,FALSE)</f>
        <v>75.900000000000006</v>
      </c>
      <c r="X1281">
        <f>VLOOKUP($G1281,county_facts!$A:$BB,20,FALSE)</f>
        <v>82.1</v>
      </c>
      <c r="Y1281">
        <f>VLOOKUP($G1281,county_facts!$A:$BB,21,FALSE)</f>
        <v>3.5</v>
      </c>
      <c r="Z1281">
        <f>VLOOKUP($G1281,county_facts!$A:$BB,22,FALSE)</f>
        <v>8.8000000000000007</v>
      </c>
      <c r="AA1281">
        <f>VLOOKUP($G1281,county_facts!$A:$BB,23,FALSE)</f>
        <v>82</v>
      </c>
      <c r="AB1281">
        <f>VLOOKUP($G1281,county_facts!$A:$BB,24,FALSE)</f>
        <v>16.399999999999999</v>
      </c>
      <c r="AC1281">
        <f>VLOOKUP($G1281,county_facts!$A:$BB,25,FALSE)</f>
        <v>1350</v>
      </c>
      <c r="AD1281">
        <f>VLOOKUP($G1281,county_facts!$A:$BB,26,FALSE)</f>
        <v>18.7</v>
      </c>
      <c r="AE1281">
        <f>VLOOKUP($G1281,county_facts!$A:$BB,27,FALSE)</f>
        <v>10020</v>
      </c>
      <c r="AF1281">
        <f>VLOOKUP($G1281,county_facts!$A:$BB,28,FALSE)</f>
        <v>60.9</v>
      </c>
      <c r="AG1281">
        <f>VLOOKUP($G1281,county_facts!$A:$BB,29,FALSE)</f>
        <v>11.4</v>
      </c>
      <c r="AH1281">
        <f>VLOOKUP($G1281,county_facts!$A:$BB,30,FALSE)</f>
        <v>103400</v>
      </c>
      <c r="AI1281">
        <f>VLOOKUP($G1281,county_facts!$A:$BB,31,FALSE)</f>
        <v>7755</v>
      </c>
      <c r="AJ1281">
        <f>VLOOKUP($G1281,county_facts!$A:$BB,32,FALSE)</f>
        <v>2.68</v>
      </c>
      <c r="AK1281">
        <f>VLOOKUP($G1281,county_facts!$A:$BB,33,FALSE)</f>
        <v>23959</v>
      </c>
      <c r="AL1281">
        <f>VLOOKUP($G1281,county_facts!$A:$BB,34,FALSE)</f>
        <v>48989</v>
      </c>
      <c r="AM1281">
        <f>VLOOKUP($G1281,county_facts!$A:$BB,35,FALSE)</f>
        <v>15.1</v>
      </c>
      <c r="AN1281">
        <f>VLOOKUP($G1281,county_facts!$A:$BB,36,FALSE)</f>
        <v>894</v>
      </c>
      <c r="AO1281">
        <f>VLOOKUP($G1281,county_facts!$A:$BB,37,FALSE)</f>
        <v>11117</v>
      </c>
      <c r="AP1281">
        <f>VLOOKUP($G1281,county_facts!$A:$BB,38,FALSE)</f>
        <v>2.1</v>
      </c>
      <c r="AQ1281">
        <f>VLOOKUP($G1281,county_facts!$A:$BB,39,FALSE)</f>
        <v>1857</v>
      </c>
      <c r="AR1281">
        <f>VLOOKUP($G1281,county_facts!$A:$BB,40,FALSE)</f>
        <v>2613</v>
      </c>
      <c r="AS1281">
        <f>VLOOKUP($G1281,county_facts!$A:$BB,41,FALSE)</f>
        <v>0</v>
      </c>
      <c r="AT1281">
        <f>VLOOKUP($G1281,county_facts!$A:$BB,42,FALSE)</f>
        <v>6.5</v>
      </c>
      <c r="AU1281">
        <f>VLOOKUP($G1281,county_facts!$A:$BB,43,FALSE)</f>
        <v>0</v>
      </c>
      <c r="AV1281">
        <f>VLOOKUP($G1281,county_facts!$A:$BB,44,FALSE)</f>
        <v>0</v>
      </c>
      <c r="AW1281">
        <f>VLOOKUP($G1281,county_facts!$A:$BB,45,FALSE)</f>
        <v>3.3</v>
      </c>
      <c r="AX1281">
        <f>VLOOKUP($G1281,county_facts!$A:$BB,46,FALSE)</f>
        <v>23.3</v>
      </c>
      <c r="AY1281">
        <f>VLOOKUP($G1281,county_facts!$A:$BB,47,FALSE)</f>
        <v>0</v>
      </c>
      <c r="AZ1281">
        <f>VLOOKUP($G1281,county_facts!$A:$BB,48,FALSE)</f>
        <v>146699</v>
      </c>
      <c r="BA1281">
        <f>VLOOKUP($G1281,county_facts!$A:$BB,49,FALSE)</f>
        <v>523567</v>
      </c>
      <c r="BB1281">
        <f>VLOOKUP($G1281,county_facts!$A:$BB,50,FALSE)</f>
        <v>25187</v>
      </c>
      <c r="BC1281">
        <f>VLOOKUP($G1281,county_facts!$A:$BB,51,FALSE)</f>
        <v>39226</v>
      </c>
      <c r="BD1281">
        <f>VLOOKUP($G1281,county_facts!$A:$BB,52,FALSE)</f>
        <v>29</v>
      </c>
      <c r="BE1281">
        <f>VLOOKUP($G1281,county_facts!$A:$BB,53,FALSE)</f>
        <v>901.81</v>
      </c>
      <c r="BF1281">
        <f>VLOOKUP($G1281,county_facts!$A:$BB,54,FALSE)</f>
        <v>24.5</v>
      </c>
    </row>
    <row r="1282" spans="1:58" x14ac:dyDescent="0.3">
      <c r="A1282" t="s">
        <v>6</v>
      </c>
      <c r="B1282" t="s">
        <v>537</v>
      </c>
      <c r="C1282">
        <v>42</v>
      </c>
      <c r="D1282" t="s">
        <v>481</v>
      </c>
      <c r="E1282">
        <v>55</v>
      </c>
      <c r="F1282">
        <v>0.76363636400000001</v>
      </c>
      <c r="G1282">
        <v>40007</v>
      </c>
      <c r="H1282">
        <f>VLOOKUP($G1282,county_facts!$A:$BB,4,FALSE)</f>
        <v>5486</v>
      </c>
      <c r="I1282">
        <f>VLOOKUP($G1282,county_facts!$A:$BB,5,FALSE)</f>
        <v>5636</v>
      </c>
      <c r="J1282">
        <f>VLOOKUP($G1282,county_facts!$A:$BB,6,FALSE)</f>
        <v>-2.7</v>
      </c>
      <c r="K1282">
        <f>VLOOKUP($G1282,county_facts!$A:$BB,7,FALSE)</f>
        <v>5636</v>
      </c>
      <c r="L1282">
        <f>VLOOKUP($G1282,county_facts!$A:$BB,8,FALSE)</f>
        <v>5.5</v>
      </c>
      <c r="M1282">
        <f>VLOOKUP($G1282,county_facts!$A:$BB,9,FALSE)</f>
        <v>25.3</v>
      </c>
      <c r="N1282">
        <f>VLOOKUP($G1282,county_facts!$A:$BB,10,FALSE)</f>
        <v>17.2</v>
      </c>
      <c r="O1282">
        <f>VLOOKUP($G1282,county_facts!$A:$BB,11,FALSE)</f>
        <v>50</v>
      </c>
      <c r="P1282">
        <f>VLOOKUP($G1282,county_facts!$A:$BB,12,FALSE)</f>
        <v>94.3</v>
      </c>
      <c r="Q1282">
        <f>VLOOKUP($G1282,county_facts!$A:$BB,13,FALSE)</f>
        <v>0.9</v>
      </c>
      <c r="R1282">
        <f>VLOOKUP($G1282,county_facts!$A:$BB,14,FALSE)</f>
        <v>2.1</v>
      </c>
      <c r="S1282">
        <f>VLOOKUP($G1282,county_facts!$A:$BB,15,FALSE)</f>
        <v>0.3</v>
      </c>
      <c r="T1282">
        <f>VLOOKUP($G1282,county_facts!$A:$BB,16,FALSE)</f>
        <v>0</v>
      </c>
      <c r="U1282">
        <f>VLOOKUP($G1282,county_facts!$A:$BB,17,FALSE)</f>
        <v>2.4</v>
      </c>
      <c r="V1282">
        <f>VLOOKUP($G1282,county_facts!$A:$BB,18,FALSE)</f>
        <v>22.8</v>
      </c>
      <c r="W1282">
        <f>VLOOKUP($G1282,county_facts!$A:$BB,19,FALSE)</f>
        <v>73.3</v>
      </c>
      <c r="X1282">
        <f>VLOOKUP($G1282,county_facts!$A:$BB,20,FALSE)</f>
        <v>85</v>
      </c>
      <c r="Y1282">
        <f>VLOOKUP($G1282,county_facts!$A:$BB,21,FALSE)</f>
        <v>11.3</v>
      </c>
      <c r="Z1282">
        <f>VLOOKUP($G1282,county_facts!$A:$BB,22,FALSE)</f>
        <v>17.8</v>
      </c>
      <c r="AA1282">
        <f>VLOOKUP($G1282,county_facts!$A:$BB,23,FALSE)</f>
        <v>83.8</v>
      </c>
      <c r="AB1282">
        <f>VLOOKUP($G1282,county_facts!$A:$BB,24,FALSE)</f>
        <v>17.899999999999999</v>
      </c>
      <c r="AC1282">
        <f>VLOOKUP($G1282,county_facts!$A:$BB,25,FALSE)</f>
        <v>319</v>
      </c>
      <c r="AD1282">
        <f>VLOOKUP($G1282,county_facts!$A:$BB,26,FALSE)</f>
        <v>18.5</v>
      </c>
      <c r="AE1282">
        <f>VLOOKUP($G1282,county_facts!$A:$BB,27,FALSE)</f>
        <v>2661</v>
      </c>
      <c r="AF1282">
        <f>VLOOKUP($G1282,county_facts!$A:$BB,28,FALSE)</f>
        <v>73.8</v>
      </c>
      <c r="AG1282">
        <f>VLOOKUP($G1282,county_facts!$A:$BB,29,FALSE)</f>
        <v>3.1</v>
      </c>
      <c r="AH1282">
        <f>VLOOKUP($G1282,county_facts!$A:$BB,30,FALSE)</f>
        <v>86200</v>
      </c>
      <c r="AI1282">
        <f>VLOOKUP($G1282,county_facts!$A:$BB,31,FALSE)</f>
        <v>2108</v>
      </c>
      <c r="AJ1282">
        <f>VLOOKUP($G1282,county_facts!$A:$BB,32,FALSE)</f>
        <v>2.62</v>
      </c>
      <c r="AK1282">
        <f>VLOOKUP($G1282,county_facts!$A:$BB,33,FALSE)</f>
        <v>26109</v>
      </c>
      <c r="AL1282">
        <f>VLOOKUP($G1282,county_facts!$A:$BB,34,FALSE)</f>
        <v>51422</v>
      </c>
      <c r="AM1282">
        <f>VLOOKUP($G1282,county_facts!$A:$BB,35,FALSE)</f>
        <v>9.9</v>
      </c>
      <c r="AN1282">
        <f>VLOOKUP($G1282,county_facts!$A:$BB,36,FALSE)</f>
        <v>167</v>
      </c>
      <c r="AO1282">
        <f>VLOOKUP($G1282,county_facts!$A:$BB,37,FALSE)</f>
        <v>1375</v>
      </c>
      <c r="AP1282">
        <f>VLOOKUP($G1282,county_facts!$A:$BB,38,FALSE)</f>
        <v>2.5</v>
      </c>
      <c r="AQ1282">
        <f>VLOOKUP($G1282,county_facts!$A:$BB,39,FALSE)</f>
        <v>481</v>
      </c>
      <c r="AR1282">
        <f>VLOOKUP($G1282,county_facts!$A:$BB,40,FALSE)</f>
        <v>639</v>
      </c>
      <c r="AS1282">
        <f>VLOOKUP($G1282,county_facts!$A:$BB,41,FALSE)</f>
        <v>0</v>
      </c>
      <c r="AT1282">
        <f>VLOOKUP($G1282,county_facts!$A:$BB,42,FALSE)</f>
        <v>0</v>
      </c>
      <c r="AU1282">
        <f>VLOOKUP($G1282,county_facts!$A:$BB,43,FALSE)</f>
        <v>0</v>
      </c>
      <c r="AV1282">
        <f>VLOOKUP($G1282,county_facts!$A:$BB,44,FALSE)</f>
        <v>0</v>
      </c>
      <c r="AW1282">
        <f>VLOOKUP($G1282,county_facts!$A:$BB,45,FALSE)</f>
        <v>0</v>
      </c>
      <c r="AX1282">
        <f>VLOOKUP($G1282,county_facts!$A:$BB,46,FALSE)</f>
        <v>30.8</v>
      </c>
      <c r="AY1282">
        <f>VLOOKUP($G1282,county_facts!$A:$BB,47,FALSE)</f>
        <v>0</v>
      </c>
      <c r="AZ1282">
        <f>VLOOKUP($G1282,county_facts!$A:$BB,48,FALSE)</f>
        <v>9488</v>
      </c>
      <c r="BA1282">
        <f>VLOOKUP($G1282,county_facts!$A:$BB,49,FALSE)</f>
        <v>21953</v>
      </c>
      <c r="BB1282">
        <f>VLOOKUP($G1282,county_facts!$A:$BB,50,FALSE)</f>
        <v>4123</v>
      </c>
      <c r="BC1282">
        <f>VLOOKUP($G1282,county_facts!$A:$BB,51,FALSE)</f>
        <v>1224</v>
      </c>
      <c r="BD1282">
        <f>VLOOKUP($G1282,county_facts!$A:$BB,52,FALSE)</f>
        <v>0</v>
      </c>
      <c r="BE1282">
        <f>VLOOKUP($G1282,county_facts!$A:$BB,53,FALSE)</f>
        <v>1814.67</v>
      </c>
      <c r="BF1282">
        <f>VLOOKUP($G1282,county_facts!$A:$BB,54,FALSE)</f>
        <v>3.1</v>
      </c>
    </row>
    <row r="1283" spans="1:58" x14ac:dyDescent="0.3">
      <c r="A1283" t="s">
        <v>9</v>
      </c>
      <c r="B1283" t="s">
        <v>537</v>
      </c>
      <c r="C1283">
        <v>13</v>
      </c>
      <c r="D1283" t="s">
        <v>481</v>
      </c>
      <c r="E1283">
        <v>55</v>
      </c>
      <c r="F1283">
        <v>0.23636363599999999</v>
      </c>
      <c r="G1283">
        <v>40007</v>
      </c>
      <c r="H1283">
        <f>VLOOKUP($G1283,county_facts!$A:$BB,4,FALSE)</f>
        <v>5486</v>
      </c>
      <c r="I1283">
        <f>VLOOKUP($G1283,county_facts!$A:$BB,5,FALSE)</f>
        <v>5636</v>
      </c>
      <c r="J1283">
        <f>VLOOKUP($G1283,county_facts!$A:$BB,6,FALSE)</f>
        <v>-2.7</v>
      </c>
      <c r="K1283">
        <f>VLOOKUP($G1283,county_facts!$A:$BB,7,FALSE)</f>
        <v>5636</v>
      </c>
      <c r="L1283">
        <f>VLOOKUP($G1283,county_facts!$A:$BB,8,FALSE)</f>
        <v>5.5</v>
      </c>
      <c r="M1283">
        <f>VLOOKUP($G1283,county_facts!$A:$BB,9,FALSE)</f>
        <v>25.3</v>
      </c>
      <c r="N1283">
        <f>VLOOKUP($G1283,county_facts!$A:$BB,10,FALSE)</f>
        <v>17.2</v>
      </c>
      <c r="O1283">
        <f>VLOOKUP($G1283,county_facts!$A:$BB,11,FALSE)</f>
        <v>50</v>
      </c>
      <c r="P1283">
        <f>VLOOKUP($G1283,county_facts!$A:$BB,12,FALSE)</f>
        <v>94.3</v>
      </c>
      <c r="Q1283">
        <f>VLOOKUP($G1283,county_facts!$A:$BB,13,FALSE)</f>
        <v>0.9</v>
      </c>
      <c r="R1283">
        <f>VLOOKUP($G1283,county_facts!$A:$BB,14,FALSE)</f>
        <v>2.1</v>
      </c>
      <c r="S1283">
        <f>VLOOKUP($G1283,county_facts!$A:$BB,15,FALSE)</f>
        <v>0.3</v>
      </c>
      <c r="T1283">
        <f>VLOOKUP($G1283,county_facts!$A:$BB,16,FALSE)</f>
        <v>0</v>
      </c>
      <c r="U1283">
        <f>VLOOKUP($G1283,county_facts!$A:$BB,17,FALSE)</f>
        <v>2.4</v>
      </c>
      <c r="V1283">
        <f>VLOOKUP($G1283,county_facts!$A:$BB,18,FALSE)</f>
        <v>22.8</v>
      </c>
      <c r="W1283">
        <f>VLOOKUP($G1283,county_facts!$A:$BB,19,FALSE)</f>
        <v>73.3</v>
      </c>
      <c r="X1283">
        <f>VLOOKUP($G1283,county_facts!$A:$BB,20,FALSE)</f>
        <v>85</v>
      </c>
      <c r="Y1283">
        <f>VLOOKUP($G1283,county_facts!$A:$BB,21,FALSE)</f>
        <v>11.3</v>
      </c>
      <c r="Z1283">
        <f>VLOOKUP($G1283,county_facts!$A:$BB,22,FALSE)</f>
        <v>17.8</v>
      </c>
      <c r="AA1283">
        <f>VLOOKUP($G1283,county_facts!$A:$BB,23,FALSE)</f>
        <v>83.8</v>
      </c>
      <c r="AB1283">
        <f>VLOOKUP($G1283,county_facts!$A:$BB,24,FALSE)</f>
        <v>17.899999999999999</v>
      </c>
      <c r="AC1283">
        <f>VLOOKUP($G1283,county_facts!$A:$BB,25,FALSE)</f>
        <v>319</v>
      </c>
      <c r="AD1283">
        <f>VLOOKUP($G1283,county_facts!$A:$BB,26,FALSE)</f>
        <v>18.5</v>
      </c>
      <c r="AE1283">
        <f>VLOOKUP($G1283,county_facts!$A:$BB,27,FALSE)</f>
        <v>2661</v>
      </c>
      <c r="AF1283">
        <f>VLOOKUP($G1283,county_facts!$A:$BB,28,FALSE)</f>
        <v>73.8</v>
      </c>
      <c r="AG1283">
        <f>VLOOKUP($G1283,county_facts!$A:$BB,29,FALSE)</f>
        <v>3.1</v>
      </c>
      <c r="AH1283">
        <f>VLOOKUP($G1283,county_facts!$A:$BB,30,FALSE)</f>
        <v>86200</v>
      </c>
      <c r="AI1283">
        <f>VLOOKUP($G1283,county_facts!$A:$BB,31,FALSE)</f>
        <v>2108</v>
      </c>
      <c r="AJ1283">
        <f>VLOOKUP($G1283,county_facts!$A:$BB,32,FALSE)</f>
        <v>2.62</v>
      </c>
      <c r="AK1283">
        <f>VLOOKUP($G1283,county_facts!$A:$BB,33,FALSE)</f>
        <v>26109</v>
      </c>
      <c r="AL1283">
        <f>VLOOKUP($G1283,county_facts!$A:$BB,34,FALSE)</f>
        <v>51422</v>
      </c>
      <c r="AM1283">
        <f>VLOOKUP($G1283,county_facts!$A:$BB,35,FALSE)</f>
        <v>9.9</v>
      </c>
      <c r="AN1283">
        <f>VLOOKUP($G1283,county_facts!$A:$BB,36,FALSE)</f>
        <v>167</v>
      </c>
      <c r="AO1283">
        <f>VLOOKUP($G1283,county_facts!$A:$BB,37,FALSE)</f>
        <v>1375</v>
      </c>
      <c r="AP1283">
        <f>VLOOKUP($G1283,county_facts!$A:$BB,38,FALSE)</f>
        <v>2.5</v>
      </c>
      <c r="AQ1283">
        <f>VLOOKUP($G1283,county_facts!$A:$BB,39,FALSE)</f>
        <v>481</v>
      </c>
      <c r="AR1283">
        <f>VLOOKUP($G1283,county_facts!$A:$BB,40,FALSE)</f>
        <v>639</v>
      </c>
      <c r="AS1283">
        <f>VLOOKUP($G1283,county_facts!$A:$BB,41,FALSE)</f>
        <v>0</v>
      </c>
      <c r="AT1283">
        <f>VLOOKUP($G1283,county_facts!$A:$BB,42,FALSE)</f>
        <v>0</v>
      </c>
      <c r="AU1283">
        <f>VLOOKUP($G1283,county_facts!$A:$BB,43,FALSE)</f>
        <v>0</v>
      </c>
      <c r="AV1283">
        <f>VLOOKUP($G1283,county_facts!$A:$BB,44,FALSE)</f>
        <v>0</v>
      </c>
      <c r="AW1283">
        <f>VLOOKUP($G1283,county_facts!$A:$BB,45,FALSE)</f>
        <v>0</v>
      </c>
      <c r="AX1283">
        <f>VLOOKUP($G1283,county_facts!$A:$BB,46,FALSE)</f>
        <v>30.8</v>
      </c>
      <c r="AY1283">
        <f>VLOOKUP($G1283,county_facts!$A:$BB,47,FALSE)</f>
        <v>0</v>
      </c>
      <c r="AZ1283">
        <f>VLOOKUP($G1283,county_facts!$A:$BB,48,FALSE)</f>
        <v>9488</v>
      </c>
      <c r="BA1283">
        <f>VLOOKUP($G1283,county_facts!$A:$BB,49,FALSE)</f>
        <v>21953</v>
      </c>
      <c r="BB1283">
        <f>VLOOKUP($G1283,county_facts!$A:$BB,50,FALSE)</f>
        <v>4123</v>
      </c>
      <c r="BC1283">
        <f>VLOOKUP($G1283,county_facts!$A:$BB,51,FALSE)</f>
        <v>1224</v>
      </c>
      <c r="BD1283">
        <f>VLOOKUP($G1283,county_facts!$A:$BB,52,FALSE)</f>
        <v>0</v>
      </c>
      <c r="BE1283">
        <f>VLOOKUP($G1283,county_facts!$A:$BB,53,FALSE)</f>
        <v>1814.67</v>
      </c>
      <c r="BF1283">
        <f>VLOOKUP($G1283,county_facts!$A:$BB,54,FALSE)</f>
        <v>3.1</v>
      </c>
    </row>
    <row r="1284" spans="1:58" x14ac:dyDescent="0.3">
      <c r="A1284" t="s">
        <v>6</v>
      </c>
      <c r="B1284" t="s">
        <v>538</v>
      </c>
      <c r="C1284">
        <v>271</v>
      </c>
      <c r="D1284" t="s">
        <v>481</v>
      </c>
      <c r="E1284">
        <v>388</v>
      </c>
      <c r="F1284">
        <v>0.698453608</v>
      </c>
      <c r="G1284">
        <v>40005</v>
      </c>
      <c r="H1284">
        <f>VLOOKUP($G1284,county_facts!$A:$BB,4,FALSE)</f>
        <v>13796</v>
      </c>
      <c r="I1284">
        <f>VLOOKUP($G1284,county_facts!$A:$BB,5,FALSE)</f>
        <v>14183</v>
      </c>
      <c r="J1284">
        <f>VLOOKUP($G1284,county_facts!$A:$BB,6,FALSE)</f>
        <v>-2.7</v>
      </c>
      <c r="K1284">
        <f>VLOOKUP($G1284,county_facts!$A:$BB,7,FALSE)</f>
        <v>14182</v>
      </c>
      <c r="L1284">
        <f>VLOOKUP($G1284,county_facts!$A:$BB,8,FALSE)</f>
        <v>5.6</v>
      </c>
      <c r="M1284">
        <f>VLOOKUP($G1284,county_facts!$A:$BB,9,FALSE)</f>
        <v>22.3</v>
      </c>
      <c r="N1284">
        <f>VLOOKUP($G1284,county_facts!$A:$BB,10,FALSE)</f>
        <v>18</v>
      </c>
      <c r="O1284">
        <f>VLOOKUP($G1284,county_facts!$A:$BB,11,FALSE)</f>
        <v>47.7</v>
      </c>
      <c r="P1284">
        <f>VLOOKUP($G1284,county_facts!$A:$BB,12,FALSE)</f>
        <v>74.400000000000006</v>
      </c>
      <c r="Q1284">
        <f>VLOOKUP($G1284,county_facts!$A:$BB,13,FALSE)</f>
        <v>4</v>
      </c>
      <c r="R1284">
        <f>VLOOKUP($G1284,county_facts!$A:$BB,14,FALSE)</f>
        <v>14.3</v>
      </c>
      <c r="S1284">
        <f>VLOOKUP($G1284,county_facts!$A:$BB,15,FALSE)</f>
        <v>0.5</v>
      </c>
      <c r="T1284">
        <f>VLOOKUP($G1284,county_facts!$A:$BB,16,FALSE)</f>
        <v>0.1</v>
      </c>
      <c r="U1284">
        <f>VLOOKUP($G1284,county_facts!$A:$BB,17,FALSE)</f>
        <v>6.8</v>
      </c>
      <c r="V1284">
        <f>VLOOKUP($G1284,county_facts!$A:$BB,18,FALSE)</f>
        <v>3.6</v>
      </c>
      <c r="W1284">
        <f>VLOOKUP($G1284,county_facts!$A:$BB,19,FALSE)</f>
        <v>72</v>
      </c>
      <c r="X1284">
        <f>VLOOKUP($G1284,county_facts!$A:$BB,20,FALSE)</f>
        <v>81.7</v>
      </c>
      <c r="Y1284">
        <f>VLOOKUP($G1284,county_facts!$A:$BB,21,FALSE)</f>
        <v>1</v>
      </c>
      <c r="Z1284">
        <f>VLOOKUP($G1284,county_facts!$A:$BB,22,FALSE)</f>
        <v>2.9</v>
      </c>
      <c r="AA1284">
        <f>VLOOKUP($G1284,county_facts!$A:$BB,23,FALSE)</f>
        <v>83.1</v>
      </c>
      <c r="AB1284">
        <f>VLOOKUP($G1284,county_facts!$A:$BB,24,FALSE)</f>
        <v>14.2</v>
      </c>
      <c r="AC1284">
        <f>VLOOKUP($G1284,county_facts!$A:$BB,25,FALSE)</f>
        <v>1145</v>
      </c>
      <c r="AD1284">
        <f>VLOOKUP($G1284,county_facts!$A:$BB,26,FALSE)</f>
        <v>25.4</v>
      </c>
      <c r="AE1284">
        <f>VLOOKUP($G1284,county_facts!$A:$BB,27,FALSE)</f>
        <v>6343</v>
      </c>
      <c r="AF1284">
        <f>VLOOKUP($G1284,county_facts!$A:$BB,28,FALSE)</f>
        <v>75.099999999999994</v>
      </c>
      <c r="AG1284">
        <f>VLOOKUP($G1284,county_facts!$A:$BB,29,FALSE)</f>
        <v>4.2</v>
      </c>
      <c r="AH1284">
        <f>VLOOKUP($G1284,county_facts!$A:$BB,30,FALSE)</f>
        <v>79800</v>
      </c>
      <c r="AI1284">
        <f>VLOOKUP($G1284,county_facts!$A:$BB,31,FALSE)</f>
        <v>5303</v>
      </c>
      <c r="AJ1284">
        <f>VLOOKUP($G1284,county_facts!$A:$BB,32,FALSE)</f>
        <v>2.4</v>
      </c>
      <c r="AK1284">
        <f>VLOOKUP($G1284,county_facts!$A:$BB,33,FALSE)</f>
        <v>17842</v>
      </c>
      <c r="AL1284">
        <f>VLOOKUP($G1284,county_facts!$A:$BB,34,FALSE)</f>
        <v>37012</v>
      </c>
      <c r="AM1284">
        <f>VLOOKUP($G1284,county_facts!$A:$BB,35,FALSE)</f>
        <v>21.8</v>
      </c>
      <c r="AN1284">
        <f>VLOOKUP($G1284,county_facts!$A:$BB,36,FALSE)</f>
        <v>270</v>
      </c>
      <c r="AO1284">
        <f>VLOOKUP($G1284,county_facts!$A:$BB,37,FALSE)</f>
        <v>2343</v>
      </c>
      <c r="AP1284">
        <f>VLOOKUP($G1284,county_facts!$A:$BB,38,FALSE)</f>
        <v>3.6</v>
      </c>
      <c r="AQ1284">
        <f>VLOOKUP($G1284,county_facts!$A:$BB,39,FALSE)</f>
        <v>1059</v>
      </c>
      <c r="AR1284">
        <f>VLOOKUP($G1284,county_facts!$A:$BB,40,FALSE)</f>
        <v>1366</v>
      </c>
      <c r="AS1284">
        <f>VLOOKUP($G1284,county_facts!$A:$BB,41,FALSE)</f>
        <v>0</v>
      </c>
      <c r="AT1284">
        <f>VLOOKUP($G1284,county_facts!$A:$BB,42,FALSE)</f>
        <v>5.6</v>
      </c>
      <c r="AU1284">
        <f>VLOOKUP($G1284,county_facts!$A:$BB,43,FALSE)</f>
        <v>0</v>
      </c>
      <c r="AV1284">
        <f>VLOOKUP($G1284,county_facts!$A:$BB,44,FALSE)</f>
        <v>0</v>
      </c>
      <c r="AW1284">
        <f>VLOOKUP($G1284,county_facts!$A:$BB,45,FALSE)</f>
        <v>0</v>
      </c>
      <c r="AX1284">
        <f>VLOOKUP($G1284,county_facts!$A:$BB,46,FALSE)</f>
        <v>0</v>
      </c>
      <c r="AY1284">
        <f>VLOOKUP($G1284,county_facts!$A:$BB,47,FALSE)</f>
        <v>0</v>
      </c>
      <c r="AZ1284">
        <f>VLOOKUP($G1284,county_facts!$A:$BB,48,FALSE)</f>
        <v>33137</v>
      </c>
      <c r="BA1284">
        <f>VLOOKUP($G1284,county_facts!$A:$BB,49,FALSE)</f>
        <v>136897</v>
      </c>
      <c r="BB1284">
        <f>VLOOKUP($G1284,county_facts!$A:$BB,50,FALSE)</f>
        <v>9472</v>
      </c>
      <c r="BC1284">
        <f>VLOOKUP($G1284,county_facts!$A:$BB,51,FALSE)</f>
        <v>13934</v>
      </c>
      <c r="BD1284">
        <f>VLOOKUP($G1284,county_facts!$A:$BB,52,FALSE)</f>
        <v>2</v>
      </c>
      <c r="BE1284">
        <f>VLOOKUP($G1284,county_facts!$A:$BB,53,FALSE)</f>
        <v>975.52</v>
      </c>
      <c r="BF1284">
        <f>VLOOKUP($G1284,county_facts!$A:$BB,54,FALSE)</f>
        <v>14.5</v>
      </c>
    </row>
    <row r="1285" spans="1:58" x14ac:dyDescent="0.3">
      <c r="A1285" t="s">
        <v>9</v>
      </c>
      <c r="B1285" t="s">
        <v>538</v>
      </c>
      <c r="C1285">
        <v>117</v>
      </c>
      <c r="D1285" t="s">
        <v>481</v>
      </c>
      <c r="E1285">
        <v>388</v>
      </c>
      <c r="F1285">
        <v>0.301546392</v>
      </c>
      <c r="G1285">
        <v>40005</v>
      </c>
      <c r="H1285">
        <f>VLOOKUP($G1285,county_facts!$A:$BB,4,FALSE)</f>
        <v>13796</v>
      </c>
      <c r="I1285">
        <f>VLOOKUP($G1285,county_facts!$A:$BB,5,FALSE)</f>
        <v>14183</v>
      </c>
      <c r="J1285">
        <f>VLOOKUP($G1285,county_facts!$A:$BB,6,FALSE)</f>
        <v>-2.7</v>
      </c>
      <c r="K1285">
        <f>VLOOKUP($G1285,county_facts!$A:$BB,7,FALSE)</f>
        <v>14182</v>
      </c>
      <c r="L1285">
        <f>VLOOKUP($G1285,county_facts!$A:$BB,8,FALSE)</f>
        <v>5.6</v>
      </c>
      <c r="M1285">
        <f>VLOOKUP($G1285,county_facts!$A:$BB,9,FALSE)</f>
        <v>22.3</v>
      </c>
      <c r="N1285">
        <f>VLOOKUP($G1285,county_facts!$A:$BB,10,FALSE)</f>
        <v>18</v>
      </c>
      <c r="O1285">
        <f>VLOOKUP($G1285,county_facts!$A:$BB,11,FALSE)</f>
        <v>47.7</v>
      </c>
      <c r="P1285">
        <f>VLOOKUP($G1285,county_facts!$A:$BB,12,FALSE)</f>
        <v>74.400000000000006</v>
      </c>
      <c r="Q1285">
        <f>VLOOKUP($G1285,county_facts!$A:$BB,13,FALSE)</f>
        <v>4</v>
      </c>
      <c r="R1285">
        <f>VLOOKUP($G1285,county_facts!$A:$BB,14,FALSE)</f>
        <v>14.3</v>
      </c>
      <c r="S1285">
        <f>VLOOKUP($G1285,county_facts!$A:$BB,15,FALSE)</f>
        <v>0.5</v>
      </c>
      <c r="T1285">
        <f>VLOOKUP($G1285,county_facts!$A:$BB,16,FALSE)</f>
        <v>0.1</v>
      </c>
      <c r="U1285">
        <f>VLOOKUP($G1285,county_facts!$A:$BB,17,FALSE)</f>
        <v>6.8</v>
      </c>
      <c r="V1285">
        <f>VLOOKUP($G1285,county_facts!$A:$BB,18,FALSE)</f>
        <v>3.6</v>
      </c>
      <c r="W1285">
        <f>VLOOKUP($G1285,county_facts!$A:$BB,19,FALSE)</f>
        <v>72</v>
      </c>
      <c r="X1285">
        <f>VLOOKUP($G1285,county_facts!$A:$BB,20,FALSE)</f>
        <v>81.7</v>
      </c>
      <c r="Y1285">
        <f>VLOOKUP($G1285,county_facts!$A:$BB,21,FALSE)</f>
        <v>1</v>
      </c>
      <c r="Z1285">
        <f>VLOOKUP($G1285,county_facts!$A:$BB,22,FALSE)</f>
        <v>2.9</v>
      </c>
      <c r="AA1285">
        <f>VLOOKUP($G1285,county_facts!$A:$BB,23,FALSE)</f>
        <v>83.1</v>
      </c>
      <c r="AB1285">
        <f>VLOOKUP($G1285,county_facts!$A:$BB,24,FALSE)</f>
        <v>14.2</v>
      </c>
      <c r="AC1285">
        <f>VLOOKUP($G1285,county_facts!$A:$BB,25,FALSE)</f>
        <v>1145</v>
      </c>
      <c r="AD1285">
        <f>VLOOKUP($G1285,county_facts!$A:$BB,26,FALSE)</f>
        <v>25.4</v>
      </c>
      <c r="AE1285">
        <f>VLOOKUP($G1285,county_facts!$A:$BB,27,FALSE)</f>
        <v>6343</v>
      </c>
      <c r="AF1285">
        <f>VLOOKUP($G1285,county_facts!$A:$BB,28,FALSE)</f>
        <v>75.099999999999994</v>
      </c>
      <c r="AG1285">
        <f>VLOOKUP($G1285,county_facts!$A:$BB,29,FALSE)</f>
        <v>4.2</v>
      </c>
      <c r="AH1285">
        <f>VLOOKUP($G1285,county_facts!$A:$BB,30,FALSE)</f>
        <v>79800</v>
      </c>
      <c r="AI1285">
        <f>VLOOKUP($G1285,county_facts!$A:$BB,31,FALSE)</f>
        <v>5303</v>
      </c>
      <c r="AJ1285">
        <f>VLOOKUP($G1285,county_facts!$A:$BB,32,FALSE)</f>
        <v>2.4</v>
      </c>
      <c r="AK1285">
        <f>VLOOKUP($G1285,county_facts!$A:$BB,33,FALSE)</f>
        <v>17842</v>
      </c>
      <c r="AL1285">
        <f>VLOOKUP($G1285,county_facts!$A:$BB,34,FALSE)</f>
        <v>37012</v>
      </c>
      <c r="AM1285">
        <f>VLOOKUP($G1285,county_facts!$A:$BB,35,FALSE)</f>
        <v>21.8</v>
      </c>
      <c r="AN1285">
        <f>VLOOKUP($G1285,county_facts!$A:$BB,36,FALSE)</f>
        <v>270</v>
      </c>
      <c r="AO1285">
        <f>VLOOKUP($G1285,county_facts!$A:$BB,37,FALSE)</f>
        <v>2343</v>
      </c>
      <c r="AP1285">
        <f>VLOOKUP($G1285,county_facts!$A:$BB,38,FALSE)</f>
        <v>3.6</v>
      </c>
      <c r="AQ1285">
        <f>VLOOKUP($G1285,county_facts!$A:$BB,39,FALSE)</f>
        <v>1059</v>
      </c>
      <c r="AR1285">
        <f>VLOOKUP($G1285,county_facts!$A:$BB,40,FALSE)</f>
        <v>1366</v>
      </c>
      <c r="AS1285">
        <f>VLOOKUP($G1285,county_facts!$A:$BB,41,FALSE)</f>
        <v>0</v>
      </c>
      <c r="AT1285">
        <f>VLOOKUP($G1285,county_facts!$A:$BB,42,FALSE)</f>
        <v>5.6</v>
      </c>
      <c r="AU1285">
        <f>VLOOKUP($G1285,county_facts!$A:$BB,43,FALSE)</f>
        <v>0</v>
      </c>
      <c r="AV1285">
        <f>VLOOKUP($G1285,county_facts!$A:$BB,44,FALSE)</f>
        <v>0</v>
      </c>
      <c r="AW1285">
        <f>VLOOKUP($G1285,county_facts!$A:$BB,45,FALSE)</f>
        <v>0</v>
      </c>
      <c r="AX1285">
        <f>VLOOKUP($G1285,county_facts!$A:$BB,46,FALSE)</f>
        <v>0</v>
      </c>
      <c r="AY1285">
        <f>VLOOKUP($G1285,county_facts!$A:$BB,47,FALSE)</f>
        <v>0</v>
      </c>
      <c r="AZ1285">
        <f>VLOOKUP($G1285,county_facts!$A:$BB,48,FALSE)</f>
        <v>33137</v>
      </c>
      <c r="BA1285">
        <f>VLOOKUP($G1285,county_facts!$A:$BB,49,FALSE)</f>
        <v>136897</v>
      </c>
      <c r="BB1285">
        <f>VLOOKUP($G1285,county_facts!$A:$BB,50,FALSE)</f>
        <v>9472</v>
      </c>
      <c r="BC1285">
        <f>VLOOKUP($G1285,county_facts!$A:$BB,51,FALSE)</f>
        <v>13934</v>
      </c>
      <c r="BD1285">
        <f>VLOOKUP($G1285,county_facts!$A:$BB,52,FALSE)</f>
        <v>2</v>
      </c>
      <c r="BE1285">
        <f>VLOOKUP($G1285,county_facts!$A:$BB,53,FALSE)</f>
        <v>975.52</v>
      </c>
      <c r="BF1285">
        <f>VLOOKUP($G1285,county_facts!$A:$BB,54,FALSE)</f>
        <v>14.5</v>
      </c>
    </row>
    <row r="1286" spans="1:58" x14ac:dyDescent="0.3">
      <c r="A1286" t="s">
        <v>6</v>
      </c>
      <c r="B1286" t="s">
        <v>539</v>
      </c>
      <c r="C1286">
        <v>73</v>
      </c>
      <c r="D1286" t="s">
        <v>481</v>
      </c>
      <c r="E1286">
        <v>104</v>
      </c>
      <c r="F1286">
        <v>0.70192307700000001</v>
      </c>
      <c r="G1286">
        <v>40003</v>
      </c>
      <c r="H1286">
        <f>VLOOKUP($G1286,county_facts!$A:$BB,4,FALSE)</f>
        <v>5790</v>
      </c>
      <c r="I1286">
        <f>VLOOKUP($G1286,county_facts!$A:$BB,5,FALSE)</f>
        <v>5642</v>
      </c>
      <c r="J1286">
        <f>VLOOKUP($G1286,county_facts!$A:$BB,6,FALSE)</f>
        <v>2.6</v>
      </c>
      <c r="K1286">
        <f>VLOOKUP($G1286,county_facts!$A:$BB,7,FALSE)</f>
        <v>5642</v>
      </c>
      <c r="L1286">
        <f>VLOOKUP($G1286,county_facts!$A:$BB,8,FALSE)</f>
        <v>5.4</v>
      </c>
      <c r="M1286">
        <f>VLOOKUP($G1286,county_facts!$A:$BB,9,FALSE)</f>
        <v>19.600000000000001</v>
      </c>
      <c r="N1286">
        <f>VLOOKUP($G1286,county_facts!$A:$BB,10,FALSE)</f>
        <v>17.8</v>
      </c>
      <c r="O1286">
        <f>VLOOKUP($G1286,county_facts!$A:$BB,11,FALSE)</f>
        <v>39.9</v>
      </c>
      <c r="P1286">
        <f>VLOOKUP($G1286,county_facts!$A:$BB,12,FALSE)</f>
        <v>88.8</v>
      </c>
      <c r="Q1286">
        <f>VLOOKUP($G1286,county_facts!$A:$BB,13,FALSE)</f>
        <v>4.3</v>
      </c>
      <c r="R1286">
        <f>VLOOKUP($G1286,county_facts!$A:$BB,14,FALSE)</f>
        <v>4.0999999999999996</v>
      </c>
      <c r="S1286">
        <f>VLOOKUP($G1286,county_facts!$A:$BB,15,FALSE)</f>
        <v>0.4</v>
      </c>
      <c r="T1286">
        <f>VLOOKUP($G1286,county_facts!$A:$BB,16,FALSE)</f>
        <v>0.1</v>
      </c>
      <c r="U1286">
        <f>VLOOKUP($G1286,county_facts!$A:$BB,17,FALSE)</f>
        <v>2.4</v>
      </c>
      <c r="V1286">
        <f>VLOOKUP($G1286,county_facts!$A:$BB,18,FALSE)</f>
        <v>5</v>
      </c>
      <c r="W1286">
        <f>VLOOKUP($G1286,county_facts!$A:$BB,19,FALSE)</f>
        <v>84.7</v>
      </c>
      <c r="X1286">
        <f>VLOOKUP($G1286,county_facts!$A:$BB,20,FALSE)</f>
        <v>81.2</v>
      </c>
      <c r="Y1286">
        <f>VLOOKUP($G1286,county_facts!$A:$BB,21,FALSE)</f>
        <v>1.6</v>
      </c>
      <c r="Z1286">
        <f>VLOOKUP($G1286,county_facts!$A:$BB,22,FALSE)</f>
        <v>5.5</v>
      </c>
      <c r="AA1286">
        <f>VLOOKUP($G1286,county_facts!$A:$BB,23,FALSE)</f>
        <v>86.1</v>
      </c>
      <c r="AB1286">
        <f>VLOOKUP($G1286,county_facts!$A:$BB,24,FALSE)</f>
        <v>21.4</v>
      </c>
      <c r="AC1286">
        <f>VLOOKUP($G1286,county_facts!$A:$BB,25,FALSE)</f>
        <v>577</v>
      </c>
      <c r="AD1286">
        <f>VLOOKUP($G1286,county_facts!$A:$BB,26,FALSE)</f>
        <v>17.899999999999999</v>
      </c>
      <c r="AE1286">
        <f>VLOOKUP($G1286,county_facts!$A:$BB,27,FALSE)</f>
        <v>2746</v>
      </c>
      <c r="AF1286">
        <f>VLOOKUP($G1286,county_facts!$A:$BB,28,FALSE)</f>
        <v>77.099999999999994</v>
      </c>
      <c r="AG1286">
        <f>VLOOKUP($G1286,county_facts!$A:$BB,29,FALSE)</f>
        <v>2</v>
      </c>
      <c r="AH1286">
        <f>VLOOKUP($G1286,county_facts!$A:$BB,30,FALSE)</f>
        <v>62600</v>
      </c>
      <c r="AI1286">
        <f>VLOOKUP($G1286,county_facts!$A:$BB,31,FALSE)</f>
        <v>2031</v>
      </c>
      <c r="AJ1286">
        <f>VLOOKUP($G1286,county_facts!$A:$BB,32,FALSE)</f>
        <v>2.27</v>
      </c>
      <c r="AK1286">
        <f>VLOOKUP($G1286,county_facts!$A:$BB,33,FALSE)</f>
        <v>22488</v>
      </c>
      <c r="AL1286">
        <f>VLOOKUP($G1286,county_facts!$A:$BB,34,FALSE)</f>
        <v>44811</v>
      </c>
      <c r="AM1286">
        <f>VLOOKUP($G1286,county_facts!$A:$BB,35,FALSE)</f>
        <v>12.8</v>
      </c>
      <c r="AN1286">
        <f>VLOOKUP($G1286,county_facts!$A:$BB,36,FALSE)</f>
        <v>130</v>
      </c>
      <c r="AO1286">
        <f>VLOOKUP($G1286,county_facts!$A:$BB,37,FALSE)</f>
        <v>833</v>
      </c>
      <c r="AP1286">
        <f>VLOOKUP($G1286,county_facts!$A:$BB,38,FALSE)</f>
        <v>1.6</v>
      </c>
      <c r="AQ1286">
        <f>VLOOKUP($G1286,county_facts!$A:$BB,39,FALSE)</f>
        <v>383</v>
      </c>
      <c r="AR1286">
        <f>VLOOKUP($G1286,county_facts!$A:$BB,40,FALSE)</f>
        <v>525</v>
      </c>
      <c r="AS1286">
        <f>VLOOKUP($G1286,county_facts!$A:$BB,41,FALSE)</f>
        <v>0</v>
      </c>
      <c r="AT1286">
        <f>VLOOKUP($G1286,county_facts!$A:$BB,42,FALSE)</f>
        <v>0</v>
      </c>
      <c r="AU1286">
        <f>VLOOKUP($G1286,county_facts!$A:$BB,43,FALSE)</f>
        <v>0</v>
      </c>
      <c r="AV1286">
        <f>VLOOKUP($G1286,county_facts!$A:$BB,44,FALSE)</f>
        <v>0</v>
      </c>
      <c r="AW1286">
        <f>VLOOKUP($G1286,county_facts!$A:$BB,45,FALSE)</f>
        <v>0</v>
      </c>
      <c r="AX1286">
        <f>VLOOKUP($G1286,county_facts!$A:$BB,46,FALSE)</f>
        <v>0</v>
      </c>
      <c r="AY1286">
        <f>VLOOKUP($G1286,county_facts!$A:$BB,47,FALSE)</f>
        <v>0</v>
      </c>
      <c r="AZ1286">
        <f>VLOOKUP($G1286,county_facts!$A:$BB,48,FALSE)</f>
        <v>23261</v>
      </c>
      <c r="BA1286">
        <f>VLOOKUP($G1286,county_facts!$A:$BB,49,FALSE)</f>
        <v>33329</v>
      </c>
      <c r="BB1286">
        <f>VLOOKUP($G1286,county_facts!$A:$BB,50,FALSE)</f>
        <v>5983</v>
      </c>
      <c r="BC1286">
        <f>VLOOKUP($G1286,county_facts!$A:$BB,51,FALSE)</f>
        <v>1215</v>
      </c>
      <c r="BD1286">
        <f>VLOOKUP($G1286,county_facts!$A:$BB,52,FALSE)</f>
        <v>0</v>
      </c>
      <c r="BE1286">
        <f>VLOOKUP($G1286,county_facts!$A:$BB,53,FALSE)</f>
        <v>866.46</v>
      </c>
      <c r="BF1286">
        <f>VLOOKUP($G1286,county_facts!$A:$BB,54,FALSE)</f>
        <v>6.5</v>
      </c>
    </row>
    <row r="1287" spans="1:58" x14ac:dyDescent="0.3">
      <c r="A1287" t="s">
        <v>9</v>
      </c>
      <c r="B1287" t="s">
        <v>539</v>
      </c>
      <c r="C1287">
        <v>31</v>
      </c>
      <c r="D1287" t="s">
        <v>481</v>
      </c>
      <c r="E1287">
        <v>104</v>
      </c>
      <c r="F1287">
        <v>0.29807692299999999</v>
      </c>
      <c r="G1287">
        <v>40003</v>
      </c>
      <c r="H1287">
        <f>VLOOKUP($G1287,county_facts!$A:$BB,4,FALSE)</f>
        <v>5790</v>
      </c>
      <c r="I1287">
        <f>VLOOKUP($G1287,county_facts!$A:$BB,5,FALSE)</f>
        <v>5642</v>
      </c>
      <c r="J1287">
        <f>VLOOKUP($G1287,county_facts!$A:$BB,6,FALSE)</f>
        <v>2.6</v>
      </c>
      <c r="K1287">
        <f>VLOOKUP($G1287,county_facts!$A:$BB,7,FALSE)</f>
        <v>5642</v>
      </c>
      <c r="L1287">
        <f>VLOOKUP($G1287,county_facts!$A:$BB,8,FALSE)</f>
        <v>5.4</v>
      </c>
      <c r="M1287">
        <f>VLOOKUP($G1287,county_facts!$A:$BB,9,FALSE)</f>
        <v>19.600000000000001</v>
      </c>
      <c r="N1287">
        <f>VLOOKUP($G1287,county_facts!$A:$BB,10,FALSE)</f>
        <v>17.8</v>
      </c>
      <c r="O1287">
        <f>VLOOKUP($G1287,county_facts!$A:$BB,11,FALSE)</f>
        <v>39.9</v>
      </c>
      <c r="P1287">
        <f>VLOOKUP($G1287,county_facts!$A:$BB,12,FALSE)</f>
        <v>88.8</v>
      </c>
      <c r="Q1287">
        <f>VLOOKUP($G1287,county_facts!$A:$BB,13,FALSE)</f>
        <v>4.3</v>
      </c>
      <c r="R1287">
        <f>VLOOKUP($G1287,county_facts!$A:$BB,14,FALSE)</f>
        <v>4.0999999999999996</v>
      </c>
      <c r="S1287">
        <f>VLOOKUP($G1287,county_facts!$A:$BB,15,FALSE)</f>
        <v>0.4</v>
      </c>
      <c r="T1287">
        <f>VLOOKUP($G1287,county_facts!$A:$BB,16,FALSE)</f>
        <v>0.1</v>
      </c>
      <c r="U1287">
        <f>VLOOKUP($G1287,county_facts!$A:$BB,17,FALSE)</f>
        <v>2.4</v>
      </c>
      <c r="V1287">
        <f>VLOOKUP($G1287,county_facts!$A:$BB,18,FALSE)</f>
        <v>5</v>
      </c>
      <c r="W1287">
        <f>VLOOKUP($G1287,county_facts!$A:$BB,19,FALSE)</f>
        <v>84.7</v>
      </c>
      <c r="X1287">
        <f>VLOOKUP($G1287,county_facts!$A:$BB,20,FALSE)</f>
        <v>81.2</v>
      </c>
      <c r="Y1287">
        <f>VLOOKUP($G1287,county_facts!$A:$BB,21,FALSE)</f>
        <v>1.6</v>
      </c>
      <c r="Z1287">
        <f>VLOOKUP($G1287,county_facts!$A:$BB,22,FALSE)</f>
        <v>5.5</v>
      </c>
      <c r="AA1287">
        <f>VLOOKUP($G1287,county_facts!$A:$BB,23,FALSE)</f>
        <v>86.1</v>
      </c>
      <c r="AB1287">
        <f>VLOOKUP($G1287,county_facts!$A:$BB,24,FALSE)</f>
        <v>21.4</v>
      </c>
      <c r="AC1287">
        <f>VLOOKUP($G1287,county_facts!$A:$BB,25,FALSE)</f>
        <v>577</v>
      </c>
      <c r="AD1287">
        <f>VLOOKUP($G1287,county_facts!$A:$BB,26,FALSE)</f>
        <v>17.899999999999999</v>
      </c>
      <c r="AE1287">
        <f>VLOOKUP($G1287,county_facts!$A:$BB,27,FALSE)</f>
        <v>2746</v>
      </c>
      <c r="AF1287">
        <f>VLOOKUP($G1287,county_facts!$A:$BB,28,FALSE)</f>
        <v>77.099999999999994</v>
      </c>
      <c r="AG1287">
        <f>VLOOKUP($G1287,county_facts!$A:$BB,29,FALSE)</f>
        <v>2</v>
      </c>
      <c r="AH1287">
        <f>VLOOKUP($G1287,county_facts!$A:$BB,30,FALSE)</f>
        <v>62600</v>
      </c>
      <c r="AI1287">
        <f>VLOOKUP($G1287,county_facts!$A:$BB,31,FALSE)</f>
        <v>2031</v>
      </c>
      <c r="AJ1287">
        <f>VLOOKUP($G1287,county_facts!$A:$BB,32,FALSE)</f>
        <v>2.27</v>
      </c>
      <c r="AK1287">
        <f>VLOOKUP($G1287,county_facts!$A:$BB,33,FALSE)</f>
        <v>22488</v>
      </c>
      <c r="AL1287">
        <f>VLOOKUP($G1287,county_facts!$A:$BB,34,FALSE)</f>
        <v>44811</v>
      </c>
      <c r="AM1287">
        <f>VLOOKUP($G1287,county_facts!$A:$BB,35,FALSE)</f>
        <v>12.8</v>
      </c>
      <c r="AN1287">
        <f>VLOOKUP($G1287,county_facts!$A:$BB,36,FALSE)</f>
        <v>130</v>
      </c>
      <c r="AO1287">
        <f>VLOOKUP($G1287,county_facts!$A:$BB,37,FALSE)</f>
        <v>833</v>
      </c>
      <c r="AP1287">
        <f>VLOOKUP($G1287,county_facts!$A:$BB,38,FALSE)</f>
        <v>1.6</v>
      </c>
      <c r="AQ1287">
        <f>VLOOKUP($G1287,county_facts!$A:$BB,39,FALSE)</f>
        <v>383</v>
      </c>
      <c r="AR1287">
        <f>VLOOKUP($G1287,county_facts!$A:$BB,40,FALSE)</f>
        <v>525</v>
      </c>
      <c r="AS1287">
        <f>VLOOKUP($G1287,county_facts!$A:$BB,41,FALSE)</f>
        <v>0</v>
      </c>
      <c r="AT1287">
        <f>VLOOKUP($G1287,county_facts!$A:$BB,42,FALSE)</f>
        <v>0</v>
      </c>
      <c r="AU1287">
        <f>VLOOKUP($G1287,county_facts!$A:$BB,43,FALSE)</f>
        <v>0</v>
      </c>
      <c r="AV1287">
        <f>VLOOKUP($G1287,county_facts!$A:$BB,44,FALSE)</f>
        <v>0</v>
      </c>
      <c r="AW1287">
        <f>VLOOKUP($G1287,county_facts!$A:$BB,45,FALSE)</f>
        <v>0</v>
      </c>
      <c r="AX1287">
        <f>VLOOKUP($G1287,county_facts!$A:$BB,46,FALSE)</f>
        <v>0</v>
      </c>
      <c r="AY1287">
        <f>VLOOKUP($G1287,county_facts!$A:$BB,47,FALSE)</f>
        <v>0</v>
      </c>
      <c r="AZ1287">
        <f>VLOOKUP($G1287,county_facts!$A:$BB,48,FALSE)</f>
        <v>23261</v>
      </c>
      <c r="BA1287">
        <f>VLOOKUP($G1287,county_facts!$A:$BB,49,FALSE)</f>
        <v>33329</v>
      </c>
      <c r="BB1287">
        <f>VLOOKUP($G1287,county_facts!$A:$BB,50,FALSE)</f>
        <v>5983</v>
      </c>
      <c r="BC1287">
        <f>VLOOKUP($G1287,county_facts!$A:$BB,51,FALSE)</f>
        <v>1215</v>
      </c>
      <c r="BD1287">
        <f>VLOOKUP($G1287,county_facts!$A:$BB,52,FALSE)</f>
        <v>0</v>
      </c>
      <c r="BE1287">
        <f>VLOOKUP($G1287,county_facts!$A:$BB,53,FALSE)</f>
        <v>866.46</v>
      </c>
      <c r="BF1287">
        <f>VLOOKUP($G1287,county_facts!$A:$BB,54,FALSE)</f>
        <v>6.5</v>
      </c>
    </row>
    <row r="1288" spans="1:58" x14ac:dyDescent="0.3">
      <c r="A1288" t="s">
        <v>6</v>
      </c>
      <c r="B1288" t="s">
        <v>308</v>
      </c>
      <c r="C1288">
        <v>422</v>
      </c>
      <c r="D1288" t="s">
        <v>481</v>
      </c>
      <c r="E1288">
        <v>655</v>
      </c>
      <c r="F1288">
        <v>0.644274809</v>
      </c>
      <c r="G1288">
        <v>40001</v>
      </c>
      <c r="H1288">
        <f>VLOOKUP($G1288,county_facts!$A:$BB,4,FALSE)</f>
        <v>22186</v>
      </c>
      <c r="I1288">
        <f>VLOOKUP($G1288,county_facts!$A:$BB,5,FALSE)</f>
        <v>22683</v>
      </c>
      <c r="J1288">
        <f>VLOOKUP($G1288,county_facts!$A:$BB,6,FALSE)</f>
        <v>-2.2000000000000002</v>
      </c>
      <c r="K1288">
        <f>VLOOKUP($G1288,county_facts!$A:$BB,7,FALSE)</f>
        <v>22683</v>
      </c>
      <c r="L1288">
        <f>VLOOKUP($G1288,county_facts!$A:$BB,8,FALSE)</f>
        <v>6.8</v>
      </c>
      <c r="M1288">
        <f>VLOOKUP($G1288,county_facts!$A:$BB,9,FALSE)</f>
        <v>26.8</v>
      </c>
      <c r="N1288">
        <f>VLOOKUP($G1288,county_facts!$A:$BB,10,FALSE)</f>
        <v>14.5</v>
      </c>
      <c r="O1288">
        <f>VLOOKUP($G1288,county_facts!$A:$BB,11,FALSE)</f>
        <v>49.7</v>
      </c>
      <c r="P1288">
        <f>VLOOKUP($G1288,county_facts!$A:$BB,12,FALSE)</f>
        <v>44.6</v>
      </c>
      <c r="Q1288">
        <f>VLOOKUP($G1288,county_facts!$A:$BB,13,FALSE)</f>
        <v>0.5</v>
      </c>
      <c r="R1288">
        <f>VLOOKUP($G1288,county_facts!$A:$BB,14,FALSE)</f>
        <v>44</v>
      </c>
      <c r="S1288">
        <f>VLOOKUP($G1288,county_facts!$A:$BB,15,FALSE)</f>
        <v>0.6</v>
      </c>
      <c r="T1288">
        <f>VLOOKUP($G1288,county_facts!$A:$BB,16,FALSE)</f>
        <v>0</v>
      </c>
      <c r="U1288">
        <f>VLOOKUP($G1288,county_facts!$A:$BB,17,FALSE)</f>
        <v>10.3</v>
      </c>
      <c r="V1288">
        <f>VLOOKUP($G1288,county_facts!$A:$BB,18,FALSE)</f>
        <v>6.1</v>
      </c>
      <c r="W1288">
        <f>VLOOKUP($G1288,county_facts!$A:$BB,19,FALSE)</f>
        <v>41.9</v>
      </c>
      <c r="X1288">
        <f>VLOOKUP($G1288,county_facts!$A:$BB,20,FALSE)</f>
        <v>93.2</v>
      </c>
      <c r="Y1288">
        <f>VLOOKUP($G1288,county_facts!$A:$BB,21,FALSE)</f>
        <v>2.5</v>
      </c>
      <c r="Z1288">
        <f>VLOOKUP($G1288,county_facts!$A:$BB,22,FALSE)</f>
        <v>8.8000000000000007</v>
      </c>
      <c r="AA1288">
        <f>VLOOKUP($G1288,county_facts!$A:$BB,23,FALSE)</f>
        <v>77.400000000000006</v>
      </c>
      <c r="AB1288">
        <f>VLOOKUP($G1288,county_facts!$A:$BB,24,FALSE)</f>
        <v>12.7</v>
      </c>
      <c r="AC1288">
        <f>VLOOKUP($G1288,county_facts!$A:$BB,25,FALSE)</f>
        <v>1691</v>
      </c>
      <c r="AD1288">
        <f>VLOOKUP($G1288,county_facts!$A:$BB,26,FALSE)</f>
        <v>23.5</v>
      </c>
      <c r="AE1288">
        <f>VLOOKUP($G1288,county_facts!$A:$BB,27,FALSE)</f>
        <v>9219</v>
      </c>
      <c r="AF1288">
        <f>VLOOKUP($G1288,county_facts!$A:$BB,28,FALSE)</f>
        <v>70.8</v>
      </c>
      <c r="AG1288">
        <f>VLOOKUP($G1288,county_facts!$A:$BB,29,FALSE)</f>
        <v>6</v>
      </c>
      <c r="AH1288">
        <f>VLOOKUP($G1288,county_facts!$A:$BB,30,FALSE)</f>
        <v>75300</v>
      </c>
      <c r="AI1288">
        <f>VLOOKUP($G1288,county_facts!$A:$BB,31,FALSE)</f>
        <v>8046</v>
      </c>
      <c r="AJ1288">
        <f>VLOOKUP($G1288,county_facts!$A:$BB,32,FALSE)</f>
        <v>2.76</v>
      </c>
      <c r="AK1288">
        <f>VLOOKUP($G1288,county_facts!$A:$BB,33,FALSE)</f>
        <v>15116</v>
      </c>
      <c r="AL1288">
        <f>VLOOKUP($G1288,county_facts!$A:$BB,34,FALSE)</f>
        <v>32556</v>
      </c>
      <c r="AM1288">
        <f>VLOOKUP($G1288,county_facts!$A:$BB,35,FALSE)</f>
        <v>26.4</v>
      </c>
      <c r="AN1288">
        <f>VLOOKUP($G1288,county_facts!$A:$BB,36,FALSE)</f>
        <v>219</v>
      </c>
      <c r="AO1288">
        <f>VLOOKUP($G1288,county_facts!$A:$BB,37,FALSE)</f>
        <v>2960</v>
      </c>
      <c r="AP1288">
        <f>VLOOKUP($G1288,county_facts!$A:$BB,38,FALSE)</f>
        <v>-3.8</v>
      </c>
      <c r="AQ1288">
        <f>VLOOKUP($G1288,county_facts!$A:$BB,39,FALSE)</f>
        <v>1378</v>
      </c>
      <c r="AR1288">
        <f>VLOOKUP($G1288,county_facts!$A:$BB,40,FALSE)</f>
        <v>1533</v>
      </c>
      <c r="AS1288">
        <f>VLOOKUP($G1288,county_facts!$A:$BB,41,FALSE)</f>
        <v>0</v>
      </c>
      <c r="AT1288">
        <f>VLOOKUP($G1288,county_facts!$A:$BB,42,FALSE)</f>
        <v>26.4</v>
      </c>
      <c r="AU1288">
        <f>VLOOKUP($G1288,county_facts!$A:$BB,43,FALSE)</f>
        <v>0</v>
      </c>
      <c r="AV1288">
        <f>VLOOKUP($G1288,county_facts!$A:$BB,44,FALSE)</f>
        <v>0</v>
      </c>
      <c r="AW1288">
        <f>VLOOKUP($G1288,county_facts!$A:$BB,45,FALSE)</f>
        <v>0</v>
      </c>
      <c r="AX1288">
        <f>VLOOKUP($G1288,county_facts!$A:$BB,46,FALSE)</f>
        <v>22</v>
      </c>
      <c r="AY1288">
        <f>VLOOKUP($G1288,county_facts!$A:$BB,47,FALSE)</f>
        <v>414425</v>
      </c>
      <c r="AZ1288">
        <f>VLOOKUP($G1288,county_facts!$A:$BB,48,FALSE)</f>
        <v>0</v>
      </c>
      <c r="BA1288">
        <f>VLOOKUP($G1288,county_facts!$A:$BB,49,FALSE)</f>
        <v>108389</v>
      </c>
      <c r="BB1288">
        <f>VLOOKUP($G1288,county_facts!$A:$BB,50,FALSE)</f>
        <v>4941</v>
      </c>
      <c r="BC1288">
        <f>VLOOKUP($G1288,county_facts!$A:$BB,51,FALSE)</f>
        <v>6082</v>
      </c>
      <c r="BD1288">
        <f>VLOOKUP($G1288,county_facts!$A:$BB,52,FALSE)</f>
        <v>25</v>
      </c>
      <c r="BE1288">
        <f>VLOOKUP($G1288,county_facts!$A:$BB,53,FALSE)</f>
        <v>573.48</v>
      </c>
      <c r="BF1288">
        <f>VLOOKUP($G1288,county_facts!$A:$BB,54,FALSE)</f>
        <v>39.6</v>
      </c>
    </row>
    <row r="1289" spans="1:58" x14ac:dyDescent="0.3">
      <c r="A1289" t="s">
        <v>9</v>
      </c>
      <c r="B1289" t="s">
        <v>308</v>
      </c>
      <c r="C1289">
        <v>233</v>
      </c>
      <c r="D1289" t="s">
        <v>481</v>
      </c>
      <c r="E1289">
        <v>655</v>
      </c>
      <c r="F1289">
        <v>0.355725191</v>
      </c>
      <c r="G1289">
        <v>40001</v>
      </c>
      <c r="H1289">
        <f>VLOOKUP($G1289,county_facts!$A:$BB,4,FALSE)</f>
        <v>22186</v>
      </c>
      <c r="I1289">
        <f>VLOOKUP($G1289,county_facts!$A:$BB,5,FALSE)</f>
        <v>22683</v>
      </c>
      <c r="J1289">
        <f>VLOOKUP($G1289,county_facts!$A:$BB,6,FALSE)</f>
        <v>-2.2000000000000002</v>
      </c>
      <c r="K1289">
        <f>VLOOKUP($G1289,county_facts!$A:$BB,7,FALSE)</f>
        <v>22683</v>
      </c>
      <c r="L1289">
        <f>VLOOKUP($G1289,county_facts!$A:$BB,8,FALSE)</f>
        <v>6.8</v>
      </c>
      <c r="M1289">
        <f>VLOOKUP($G1289,county_facts!$A:$BB,9,FALSE)</f>
        <v>26.8</v>
      </c>
      <c r="N1289">
        <f>VLOOKUP($G1289,county_facts!$A:$BB,10,FALSE)</f>
        <v>14.5</v>
      </c>
      <c r="O1289">
        <f>VLOOKUP($G1289,county_facts!$A:$BB,11,FALSE)</f>
        <v>49.7</v>
      </c>
      <c r="P1289">
        <f>VLOOKUP($G1289,county_facts!$A:$BB,12,FALSE)</f>
        <v>44.6</v>
      </c>
      <c r="Q1289">
        <f>VLOOKUP($G1289,county_facts!$A:$BB,13,FALSE)</f>
        <v>0.5</v>
      </c>
      <c r="R1289">
        <f>VLOOKUP($G1289,county_facts!$A:$BB,14,FALSE)</f>
        <v>44</v>
      </c>
      <c r="S1289">
        <f>VLOOKUP($G1289,county_facts!$A:$BB,15,FALSE)</f>
        <v>0.6</v>
      </c>
      <c r="T1289">
        <f>VLOOKUP($G1289,county_facts!$A:$BB,16,FALSE)</f>
        <v>0</v>
      </c>
      <c r="U1289">
        <f>VLOOKUP($G1289,county_facts!$A:$BB,17,FALSE)</f>
        <v>10.3</v>
      </c>
      <c r="V1289">
        <f>VLOOKUP($G1289,county_facts!$A:$BB,18,FALSE)</f>
        <v>6.1</v>
      </c>
      <c r="W1289">
        <f>VLOOKUP($G1289,county_facts!$A:$BB,19,FALSE)</f>
        <v>41.9</v>
      </c>
      <c r="X1289">
        <f>VLOOKUP($G1289,county_facts!$A:$BB,20,FALSE)</f>
        <v>93.2</v>
      </c>
      <c r="Y1289">
        <f>VLOOKUP($G1289,county_facts!$A:$BB,21,FALSE)</f>
        <v>2.5</v>
      </c>
      <c r="Z1289">
        <f>VLOOKUP($G1289,county_facts!$A:$BB,22,FALSE)</f>
        <v>8.8000000000000007</v>
      </c>
      <c r="AA1289">
        <f>VLOOKUP($G1289,county_facts!$A:$BB,23,FALSE)</f>
        <v>77.400000000000006</v>
      </c>
      <c r="AB1289">
        <f>VLOOKUP($G1289,county_facts!$A:$BB,24,FALSE)</f>
        <v>12.7</v>
      </c>
      <c r="AC1289">
        <f>VLOOKUP($G1289,county_facts!$A:$BB,25,FALSE)</f>
        <v>1691</v>
      </c>
      <c r="AD1289">
        <f>VLOOKUP($G1289,county_facts!$A:$BB,26,FALSE)</f>
        <v>23.5</v>
      </c>
      <c r="AE1289">
        <f>VLOOKUP($G1289,county_facts!$A:$BB,27,FALSE)</f>
        <v>9219</v>
      </c>
      <c r="AF1289">
        <f>VLOOKUP($G1289,county_facts!$A:$BB,28,FALSE)</f>
        <v>70.8</v>
      </c>
      <c r="AG1289">
        <f>VLOOKUP($G1289,county_facts!$A:$BB,29,FALSE)</f>
        <v>6</v>
      </c>
      <c r="AH1289">
        <f>VLOOKUP($G1289,county_facts!$A:$BB,30,FALSE)</f>
        <v>75300</v>
      </c>
      <c r="AI1289">
        <f>VLOOKUP($G1289,county_facts!$A:$BB,31,FALSE)</f>
        <v>8046</v>
      </c>
      <c r="AJ1289">
        <f>VLOOKUP($G1289,county_facts!$A:$BB,32,FALSE)</f>
        <v>2.76</v>
      </c>
      <c r="AK1289">
        <f>VLOOKUP($G1289,county_facts!$A:$BB,33,FALSE)</f>
        <v>15116</v>
      </c>
      <c r="AL1289">
        <f>VLOOKUP($G1289,county_facts!$A:$BB,34,FALSE)</f>
        <v>32556</v>
      </c>
      <c r="AM1289">
        <f>VLOOKUP($G1289,county_facts!$A:$BB,35,FALSE)</f>
        <v>26.4</v>
      </c>
      <c r="AN1289">
        <f>VLOOKUP($G1289,county_facts!$A:$BB,36,FALSE)</f>
        <v>219</v>
      </c>
      <c r="AO1289">
        <f>VLOOKUP($G1289,county_facts!$A:$BB,37,FALSE)</f>
        <v>2960</v>
      </c>
      <c r="AP1289">
        <f>VLOOKUP($G1289,county_facts!$A:$BB,38,FALSE)</f>
        <v>-3.8</v>
      </c>
      <c r="AQ1289">
        <f>VLOOKUP($G1289,county_facts!$A:$BB,39,FALSE)</f>
        <v>1378</v>
      </c>
      <c r="AR1289">
        <f>VLOOKUP($G1289,county_facts!$A:$BB,40,FALSE)</f>
        <v>1533</v>
      </c>
      <c r="AS1289">
        <f>VLOOKUP($G1289,county_facts!$A:$BB,41,FALSE)</f>
        <v>0</v>
      </c>
      <c r="AT1289">
        <f>VLOOKUP($G1289,county_facts!$A:$BB,42,FALSE)</f>
        <v>26.4</v>
      </c>
      <c r="AU1289">
        <f>VLOOKUP($G1289,county_facts!$A:$BB,43,FALSE)</f>
        <v>0</v>
      </c>
      <c r="AV1289">
        <f>VLOOKUP($G1289,county_facts!$A:$BB,44,FALSE)</f>
        <v>0</v>
      </c>
      <c r="AW1289">
        <f>VLOOKUP($G1289,county_facts!$A:$BB,45,FALSE)</f>
        <v>0</v>
      </c>
      <c r="AX1289">
        <f>VLOOKUP($G1289,county_facts!$A:$BB,46,FALSE)</f>
        <v>22</v>
      </c>
      <c r="AY1289">
        <f>VLOOKUP($G1289,county_facts!$A:$BB,47,FALSE)</f>
        <v>414425</v>
      </c>
      <c r="AZ1289">
        <f>VLOOKUP($G1289,county_facts!$A:$BB,48,FALSE)</f>
        <v>0</v>
      </c>
      <c r="BA1289">
        <f>VLOOKUP($G1289,county_facts!$A:$BB,49,FALSE)</f>
        <v>108389</v>
      </c>
      <c r="BB1289">
        <f>VLOOKUP($G1289,county_facts!$A:$BB,50,FALSE)</f>
        <v>4941</v>
      </c>
      <c r="BC1289">
        <f>VLOOKUP($G1289,county_facts!$A:$BB,51,FALSE)</f>
        <v>6082</v>
      </c>
      <c r="BD1289">
        <f>VLOOKUP($G1289,county_facts!$A:$BB,52,FALSE)</f>
        <v>25</v>
      </c>
      <c r="BE1289">
        <f>VLOOKUP($G1289,county_facts!$A:$BB,53,FALSE)</f>
        <v>573.48</v>
      </c>
      <c r="BF1289">
        <f>VLOOKUP($G1289,county_facts!$A:$BB,54,FALSE)</f>
        <v>39.6</v>
      </c>
    </row>
    <row r="1290" spans="1:58" x14ac:dyDescent="0.3">
      <c r="A1290" t="s">
        <v>6</v>
      </c>
      <c r="B1290" t="s">
        <v>540</v>
      </c>
      <c r="C1290">
        <v>3681</v>
      </c>
      <c r="D1290" t="s">
        <v>541</v>
      </c>
      <c r="E1290">
        <v>4389</v>
      </c>
      <c r="F1290">
        <v>0.83868762799999996</v>
      </c>
      <c r="G1290">
        <v>45089</v>
      </c>
      <c r="H1290">
        <f>VLOOKUP($G1290,county_facts!$A:$BB,4,FALSE)</f>
        <v>32695</v>
      </c>
      <c r="I1290">
        <f>VLOOKUP($G1290,county_facts!$A:$BB,5,FALSE)</f>
        <v>34419</v>
      </c>
      <c r="J1290">
        <f>VLOOKUP($G1290,county_facts!$A:$BB,6,FALSE)</f>
        <v>-5</v>
      </c>
      <c r="K1290">
        <f>VLOOKUP($G1290,county_facts!$A:$BB,7,FALSE)</f>
        <v>34423</v>
      </c>
      <c r="L1290">
        <f>VLOOKUP($G1290,county_facts!$A:$BB,8,FALSE)</f>
        <v>5.3</v>
      </c>
      <c r="M1290">
        <f>VLOOKUP($G1290,county_facts!$A:$BB,9,FALSE)</f>
        <v>21.7</v>
      </c>
      <c r="N1290">
        <f>VLOOKUP($G1290,county_facts!$A:$BB,10,FALSE)</f>
        <v>17.899999999999999</v>
      </c>
      <c r="O1290">
        <f>VLOOKUP($G1290,county_facts!$A:$BB,11,FALSE)</f>
        <v>51.5</v>
      </c>
      <c r="P1290">
        <f>VLOOKUP($G1290,county_facts!$A:$BB,12,FALSE)</f>
        <v>33.1</v>
      </c>
      <c r="Q1290">
        <f>VLOOKUP($G1290,county_facts!$A:$BB,13,FALSE)</f>
        <v>65.099999999999994</v>
      </c>
      <c r="R1290">
        <f>VLOOKUP($G1290,county_facts!$A:$BB,14,FALSE)</f>
        <v>0.4</v>
      </c>
      <c r="S1290">
        <f>VLOOKUP($G1290,county_facts!$A:$BB,15,FALSE)</f>
        <v>0.4</v>
      </c>
      <c r="T1290">
        <f>VLOOKUP($G1290,county_facts!$A:$BB,16,FALSE)</f>
        <v>0</v>
      </c>
      <c r="U1290">
        <f>VLOOKUP($G1290,county_facts!$A:$BB,17,FALSE)</f>
        <v>0.9</v>
      </c>
      <c r="V1290">
        <f>VLOOKUP($G1290,county_facts!$A:$BB,18,FALSE)</f>
        <v>2.2999999999999998</v>
      </c>
      <c r="W1290">
        <f>VLOOKUP($G1290,county_facts!$A:$BB,19,FALSE)</f>
        <v>31.5</v>
      </c>
      <c r="X1290">
        <f>VLOOKUP($G1290,county_facts!$A:$BB,20,FALSE)</f>
        <v>92.5</v>
      </c>
      <c r="Y1290">
        <f>VLOOKUP($G1290,county_facts!$A:$BB,21,FALSE)</f>
        <v>1.4</v>
      </c>
      <c r="Z1290">
        <f>VLOOKUP($G1290,county_facts!$A:$BB,22,FALSE)</f>
        <v>2.6</v>
      </c>
      <c r="AA1290">
        <f>VLOOKUP($G1290,county_facts!$A:$BB,23,FALSE)</f>
        <v>77.599999999999994</v>
      </c>
      <c r="AB1290">
        <f>VLOOKUP($G1290,county_facts!$A:$BB,24,FALSE)</f>
        <v>12.2</v>
      </c>
      <c r="AC1290">
        <f>VLOOKUP($G1290,county_facts!$A:$BB,25,FALSE)</f>
        <v>2053</v>
      </c>
      <c r="AD1290">
        <f>VLOOKUP($G1290,county_facts!$A:$BB,26,FALSE)</f>
        <v>28.6</v>
      </c>
      <c r="AE1290">
        <f>VLOOKUP($G1290,county_facts!$A:$BB,27,FALSE)</f>
        <v>15176</v>
      </c>
      <c r="AF1290">
        <f>VLOOKUP($G1290,county_facts!$A:$BB,28,FALSE)</f>
        <v>74.3</v>
      </c>
      <c r="AG1290">
        <f>VLOOKUP($G1290,county_facts!$A:$BB,29,FALSE)</f>
        <v>6.3</v>
      </c>
      <c r="AH1290">
        <f>VLOOKUP($G1290,county_facts!$A:$BB,30,FALSE)</f>
        <v>67100</v>
      </c>
      <c r="AI1290">
        <f>VLOOKUP($G1290,county_facts!$A:$BB,31,FALSE)</f>
        <v>11621</v>
      </c>
      <c r="AJ1290">
        <f>VLOOKUP($G1290,county_facts!$A:$BB,32,FALSE)</f>
        <v>2.76</v>
      </c>
      <c r="AK1290">
        <f>VLOOKUP($G1290,county_facts!$A:$BB,33,FALSE)</f>
        <v>14845</v>
      </c>
      <c r="AL1290">
        <f>VLOOKUP($G1290,county_facts!$A:$BB,34,FALSE)</f>
        <v>25849</v>
      </c>
      <c r="AM1290">
        <f>VLOOKUP($G1290,county_facts!$A:$BB,35,FALSE)</f>
        <v>30.8</v>
      </c>
      <c r="AN1290">
        <f>VLOOKUP($G1290,county_facts!$A:$BB,36,FALSE)</f>
        <v>490</v>
      </c>
      <c r="AO1290">
        <f>VLOOKUP($G1290,county_facts!$A:$BB,37,FALSE)</f>
        <v>6578</v>
      </c>
      <c r="AP1290">
        <f>VLOOKUP($G1290,county_facts!$A:$BB,38,FALSE)</f>
        <v>0.9</v>
      </c>
      <c r="AQ1290">
        <f>VLOOKUP($G1290,county_facts!$A:$BB,39,FALSE)</f>
        <v>1714</v>
      </c>
      <c r="AR1290">
        <f>VLOOKUP($G1290,county_facts!$A:$BB,40,FALSE)</f>
        <v>1921</v>
      </c>
      <c r="AS1290">
        <f>VLOOKUP($G1290,county_facts!$A:$BB,41,FALSE)</f>
        <v>36.5</v>
      </c>
      <c r="AT1290">
        <f>VLOOKUP($G1290,county_facts!$A:$BB,42,FALSE)</f>
        <v>0</v>
      </c>
      <c r="AU1290">
        <f>VLOOKUP($G1290,county_facts!$A:$BB,43,FALSE)</f>
        <v>0</v>
      </c>
      <c r="AV1290">
        <f>VLOOKUP($G1290,county_facts!$A:$BB,44,FALSE)</f>
        <v>0</v>
      </c>
      <c r="AW1290">
        <f>VLOOKUP($G1290,county_facts!$A:$BB,45,FALSE)</f>
        <v>0</v>
      </c>
      <c r="AX1290">
        <f>VLOOKUP($G1290,county_facts!$A:$BB,46,FALSE)</f>
        <v>30.7</v>
      </c>
      <c r="AY1290">
        <f>VLOOKUP($G1290,county_facts!$A:$BB,47,FALSE)</f>
        <v>1398099</v>
      </c>
      <c r="AZ1290">
        <f>VLOOKUP($G1290,county_facts!$A:$BB,48,FALSE)</f>
        <v>102507</v>
      </c>
      <c r="BA1290">
        <f>VLOOKUP($G1290,county_facts!$A:$BB,49,FALSE)</f>
        <v>224573</v>
      </c>
      <c r="BB1290">
        <f>VLOOKUP($G1290,county_facts!$A:$BB,50,FALSE)</f>
        <v>6367</v>
      </c>
      <c r="BC1290">
        <f>VLOOKUP($G1290,county_facts!$A:$BB,51,FALSE)</f>
        <v>12820</v>
      </c>
      <c r="BD1290">
        <f>VLOOKUP($G1290,county_facts!$A:$BB,52,FALSE)</f>
        <v>17</v>
      </c>
      <c r="BE1290">
        <f>VLOOKUP($G1290,county_facts!$A:$BB,53,FALSE)</f>
        <v>934.16</v>
      </c>
      <c r="BF1290">
        <f>VLOOKUP($G1290,county_facts!$A:$BB,54,FALSE)</f>
        <v>36.799999999999997</v>
      </c>
    </row>
    <row r="1291" spans="1:58" x14ac:dyDescent="0.3">
      <c r="A1291" t="s">
        <v>9</v>
      </c>
      <c r="B1291" t="s">
        <v>540</v>
      </c>
      <c r="C1291">
        <v>708</v>
      </c>
      <c r="D1291" t="s">
        <v>541</v>
      </c>
      <c r="E1291">
        <v>4389</v>
      </c>
      <c r="F1291">
        <v>0.16131237200000001</v>
      </c>
      <c r="G1291">
        <v>45089</v>
      </c>
      <c r="H1291">
        <f>VLOOKUP($G1291,county_facts!$A:$BB,4,FALSE)</f>
        <v>32695</v>
      </c>
      <c r="I1291">
        <f>VLOOKUP($G1291,county_facts!$A:$BB,5,FALSE)</f>
        <v>34419</v>
      </c>
      <c r="J1291">
        <f>VLOOKUP($G1291,county_facts!$A:$BB,6,FALSE)</f>
        <v>-5</v>
      </c>
      <c r="K1291">
        <f>VLOOKUP($G1291,county_facts!$A:$BB,7,FALSE)</f>
        <v>34423</v>
      </c>
      <c r="L1291">
        <f>VLOOKUP($G1291,county_facts!$A:$BB,8,FALSE)</f>
        <v>5.3</v>
      </c>
      <c r="M1291">
        <f>VLOOKUP($G1291,county_facts!$A:$BB,9,FALSE)</f>
        <v>21.7</v>
      </c>
      <c r="N1291">
        <f>VLOOKUP($G1291,county_facts!$A:$BB,10,FALSE)</f>
        <v>17.899999999999999</v>
      </c>
      <c r="O1291">
        <f>VLOOKUP($G1291,county_facts!$A:$BB,11,FALSE)</f>
        <v>51.5</v>
      </c>
      <c r="P1291">
        <f>VLOOKUP($G1291,county_facts!$A:$BB,12,FALSE)</f>
        <v>33.1</v>
      </c>
      <c r="Q1291">
        <f>VLOOKUP($G1291,county_facts!$A:$BB,13,FALSE)</f>
        <v>65.099999999999994</v>
      </c>
      <c r="R1291">
        <f>VLOOKUP($G1291,county_facts!$A:$BB,14,FALSE)</f>
        <v>0.4</v>
      </c>
      <c r="S1291">
        <f>VLOOKUP($G1291,county_facts!$A:$BB,15,FALSE)</f>
        <v>0.4</v>
      </c>
      <c r="T1291">
        <f>VLOOKUP($G1291,county_facts!$A:$BB,16,FALSE)</f>
        <v>0</v>
      </c>
      <c r="U1291">
        <f>VLOOKUP($G1291,county_facts!$A:$BB,17,FALSE)</f>
        <v>0.9</v>
      </c>
      <c r="V1291">
        <f>VLOOKUP($G1291,county_facts!$A:$BB,18,FALSE)</f>
        <v>2.2999999999999998</v>
      </c>
      <c r="W1291">
        <f>VLOOKUP($G1291,county_facts!$A:$BB,19,FALSE)</f>
        <v>31.5</v>
      </c>
      <c r="X1291">
        <f>VLOOKUP($G1291,county_facts!$A:$BB,20,FALSE)</f>
        <v>92.5</v>
      </c>
      <c r="Y1291">
        <f>VLOOKUP($G1291,county_facts!$A:$BB,21,FALSE)</f>
        <v>1.4</v>
      </c>
      <c r="Z1291">
        <f>VLOOKUP($G1291,county_facts!$A:$BB,22,FALSE)</f>
        <v>2.6</v>
      </c>
      <c r="AA1291">
        <f>VLOOKUP($G1291,county_facts!$A:$BB,23,FALSE)</f>
        <v>77.599999999999994</v>
      </c>
      <c r="AB1291">
        <f>VLOOKUP($G1291,county_facts!$A:$BB,24,FALSE)</f>
        <v>12.2</v>
      </c>
      <c r="AC1291">
        <f>VLOOKUP($G1291,county_facts!$A:$BB,25,FALSE)</f>
        <v>2053</v>
      </c>
      <c r="AD1291">
        <f>VLOOKUP($G1291,county_facts!$A:$BB,26,FALSE)</f>
        <v>28.6</v>
      </c>
      <c r="AE1291">
        <f>VLOOKUP($G1291,county_facts!$A:$BB,27,FALSE)</f>
        <v>15176</v>
      </c>
      <c r="AF1291">
        <f>VLOOKUP($G1291,county_facts!$A:$BB,28,FALSE)</f>
        <v>74.3</v>
      </c>
      <c r="AG1291">
        <f>VLOOKUP($G1291,county_facts!$A:$BB,29,FALSE)</f>
        <v>6.3</v>
      </c>
      <c r="AH1291">
        <f>VLOOKUP($G1291,county_facts!$A:$BB,30,FALSE)</f>
        <v>67100</v>
      </c>
      <c r="AI1291">
        <f>VLOOKUP($G1291,county_facts!$A:$BB,31,FALSE)</f>
        <v>11621</v>
      </c>
      <c r="AJ1291">
        <f>VLOOKUP($G1291,county_facts!$A:$BB,32,FALSE)</f>
        <v>2.76</v>
      </c>
      <c r="AK1291">
        <f>VLOOKUP($G1291,county_facts!$A:$BB,33,FALSE)</f>
        <v>14845</v>
      </c>
      <c r="AL1291">
        <f>VLOOKUP($G1291,county_facts!$A:$BB,34,FALSE)</f>
        <v>25849</v>
      </c>
      <c r="AM1291">
        <f>VLOOKUP($G1291,county_facts!$A:$BB,35,FALSE)</f>
        <v>30.8</v>
      </c>
      <c r="AN1291">
        <f>VLOOKUP($G1291,county_facts!$A:$BB,36,FALSE)</f>
        <v>490</v>
      </c>
      <c r="AO1291">
        <f>VLOOKUP($G1291,county_facts!$A:$BB,37,FALSE)</f>
        <v>6578</v>
      </c>
      <c r="AP1291">
        <f>VLOOKUP($G1291,county_facts!$A:$BB,38,FALSE)</f>
        <v>0.9</v>
      </c>
      <c r="AQ1291">
        <f>VLOOKUP($G1291,county_facts!$A:$BB,39,FALSE)</f>
        <v>1714</v>
      </c>
      <c r="AR1291">
        <f>VLOOKUP($G1291,county_facts!$A:$BB,40,FALSE)</f>
        <v>1921</v>
      </c>
      <c r="AS1291">
        <f>VLOOKUP($G1291,county_facts!$A:$BB,41,FALSE)</f>
        <v>36.5</v>
      </c>
      <c r="AT1291">
        <f>VLOOKUP($G1291,county_facts!$A:$BB,42,FALSE)</f>
        <v>0</v>
      </c>
      <c r="AU1291">
        <f>VLOOKUP($G1291,county_facts!$A:$BB,43,FALSE)</f>
        <v>0</v>
      </c>
      <c r="AV1291">
        <f>VLOOKUP($G1291,county_facts!$A:$BB,44,FALSE)</f>
        <v>0</v>
      </c>
      <c r="AW1291">
        <f>VLOOKUP($G1291,county_facts!$A:$BB,45,FALSE)</f>
        <v>0</v>
      </c>
      <c r="AX1291">
        <f>VLOOKUP($G1291,county_facts!$A:$BB,46,FALSE)</f>
        <v>30.7</v>
      </c>
      <c r="AY1291">
        <f>VLOOKUP($G1291,county_facts!$A:$BB,47,FALSE)</f>
        <v>1398099</v>
      </c>
      <c r="AZ1291">
        <f>VLOOKUP($G1291,county_facts!$A:$BB,48,FALSE)</f>
        <v>102507</v>
      </c>
      <c r="BA1291">
        <f>VLOOKUP($G1291,county_facts!$A:$BB,49,FALSE)</f>
        <v>224573</v>
      </c>
      <c r="BB1291">
        <f>VLOOKUP($G1291,county_facts!$A:$BB,50,FALSE)</f>
        <v>6367</v>
      </c>
      <c r="BC1291">
        <f>VLOOKUP($G1291,county_facts!$A:$BB,51,FALSE)</f>
        <v>12820</v>
      </c>
      <c r="BD1291">
        <f>VLOOKUP($G1291,county_facts!$A:$BB,52,FALSE)</f>
        <v>17</v>
      </c>
      <c r="BE1291">
        <f>VLOOKUP($G1291,county_facts!$A:$BB,53,FALSE)</f>
        <v>934.16</v>
      </c>
      <c r="BF1291">
        <f>VLOOKUP($G1291,county_facts!$A:$BB,54,FALSE)</f>
        <v>36.799999999999997</v>
      </c>
    </row>
    <row r="1292" spans="1:58" x14ac:dyDescent="0.3">
      <c r="A1292" t="s">
        <v>6</v>
      </c>
      <c r="B1292" t="s">
        <v>78</v>
      </c>
      <c r="C1292">
        <v>1295</v>
      </c>
      <c r="D1292" t="s">
        <v>541</v>
      </c>
      <c r="E1292">
        <v>1724</v>
      </c>
      <c r="F1292">
        <v>0.75116009299999997</v>
      </c>
      <c r="G1292">
        <v>45087</v>
      </c>
      <c r="H1292">
        <f>VLOOKUP($G1292,county_facts!$A:$BB,4,FALSE)</f>
        <v>27876</v>
      </c>
      <c r="I1292">
        <f>VLOOKUP($G1292,county_facts!$A:$BB,5,FALSE)</f>
        <v>28963</v>
      </c>
      <c r="J1292">
        <f>VLOOKUP($G1292,county_facts!$A:$BB,6,FALSE)</f>
        <v>-3.8</v>
      </c>
      <c r="K1292">
        <f>VLOOKUP($G1292,county_facts!$A:$BB,7,FALSE)</f>
        <v>28961</v>
      </c>
      <c r="L1292">
        <f>VLOOKUP($G1292,county_facts!$A:$BB,8,FALSE)</f>
        <v>5.4</v>
      </c>
      <c r="M1292">
        <f>VLOOKUP($G1292,county_facts!$A:$BB,9,FALSE)</f>
        <v>21.8</v>
      </c>
      <c r="N1292">
        <f>VLOOKUP($G1292,county_facts!$A:$BB,10,FALSE)</f>
        <v>18.5</v>
      </c>
      <c r="O1292">
        <f>VLOOKUP($G1292,county_facts!$A:$BB,11,FALSE)</f>
        <v>52.5</v>
      </c>
      <c r="P1292">
        <f>VLOOKUP($G1292,county_facts!$A:$BB,12,FALSE)</f>
        <v>66.2</v>
      </c>
      <c r="Q1292">
        <f>VLOOKUP($G1292,county_facts!$A:$BB,13,FALSE)</f>
        <v>31.7</v>
      </c>
      <c r="R1292">
        <f>VLOOKUP($G1292,county_facts!$A:$BB,14,FALSE)</f>
        <v>0.3</v>
      </c>
      <c r="S1292">
        <f>VLOOKUP($G1292,county_facts!$A:$BB,15,FALSE)</f>
        <v>0.3</v>
      </c>
      <c r="T1292">
        <f>VLOOKUP($G1292,county_facts!$A:$BB,16,FALSE)</f>
        <v>0.1</v>
      </c>
      <c r="U1292">
        <f>VLOOKUP($G1292,county_facts!$A:$BB,17,FALSE)</f>
        <v>1.5</v>
      </c>
      <c r="V1292">
        <f>VLOOKUP($G1292,county_facts!$A:$BB,18,FALSE)</f>
        <v>1.2</v>
      </c>
      <c r="W1292">
        <f>VLOOKUP($G1292,county_facts!$A:$BB,19,FALSE)</f>
        <v>65.400000000000006</v>
      </c>
      <c r="X1292">
        <f>VLOOKUP($G1292,county_facts!$A:$BB,20,FALSE)</f>
        <v>88.8</v>
      </c>
      <c r="Y1292">
        <f>VLOOKUP($G1292,county_facts!$A:$BB,21,FALSE)</f>
        <v>0.7</v>
      </c>
      <c r="Z1292">
        <f>VLOOKUP($G1292,county_facts!$A:$BB,22,FALSE)</f>
        <v>1.7</v>
      </c>
      <c r="AA1292">
        <f>VLOOKUP($G1292,county_facts!$A:$BB,23,FALSE)</f>
        <v>78.099999999999994</v>
      </c>
      <c r="AB1292">
        <f>VLOOKUP($G1292,county_facts!$A:$BB,24,FALSE)</f>
        <v>12.9</v>
      </c>
      <c r="AC1292">
        <f>VLOOKUP($G1292,county_facts!$A:$BB,25,FALSE)</f>
        <v>2062</v>
      </c>
      <c r="AD1292">
        <f>VLOOKUP($G1292,county_facts!$A:$BB,26,FALSE)</f>
        <v>26.4</v>
      </c>
      <c r="AE1292">
        <f>VLOOKUP($G1292,county_facts!$A:$BB,27,FALSE)</f>
        <v>14015</v>
      </c>
      <c r="AF1292">
        <f>VLOOKUP($G1292,county_facts!$A:$BB,28,FALSE)</f>
        <v>73.099999999999994</v>
      </c>
      <c r="AG1292">
        <f>VLOOKUP($G1292,county_facts!$A:$BB,29,FALSE)</f>
        <v>7.8</v>
      </c>
      <c r="AH1292">
        <f>VLOOKUP($G1292,county_facts!$A:$BB,30,FALSE)</f>
        <v>74000</v>
      </c>
      <c r="AI1292">
        <f>VLOOKUP($G1292,county_facts!$A:$BB,31,FALSE)</f>
        <v>11854</v>
      </c>
      <c r="AJ1292">
        <f>VLOOKUP($G1292,county_facts!$A:$BB,32,FALSE)</f>
        <v>2.37</v>
      </c>
      <c r="AK1292">
        <f>VLOOKUP($G1292,county_facts!$A:$BB,33,FALSE)</f>
        <v>19037</v>
      </c>
      <c r="AL1292">
        <f>VLOOKUP($G1292,county_facts!$A:$BB,34,FALSE)</f>
        <v>32556</v>
      </c>
      <c r="AM1292">
        <f>VLOOKUP($G1292,county_facts!$A:$BB,35,FALSE)</f>
        <v>20.100000000000001</v>
      </c>
      <c r="AN1292">
        <f>VLOOKUP($G1292,county_facts!$A:$BB,36,FALSE)</f>
        <v>449</v>
      </c>
      <c r="AO1292">
        <f>VLOOKUP($G1292,county_facts!$A:$BB,37,FALSE)</f>
        <v>5968</v>
      </c>
      <c r="AP1292">
        <f>VLOOKUP($G1292,county_facts!$A:$BB,38,FALSE)</f>
        <v>-1.9</v>
      </c>
      <c r="AQ1292">
        <f>VLOOKUP($G1292,county_facts!$A:$BB,39,FALSE)</f>
        <v>1104</v>
      </c>
      <c r="AR1292">
        <f>VLOOKUP($G1292,county_facts!$A:$BB,40,FALSE)</f>
        <v>1681</v>
      </c>
      <c r="AS1292">
        <f>VLOOKUP($G1292,county_facts!$A:$BB,41,FALSE)</f>
        <v>17.7</v>
      </c>
      <c r="AT1292">
        <f>VLOOKUP($G1292,county_facts!$A:$BB,42,FALSE)</f>
        <v>0</v>
      </c>
      <c r="AU1292">
        <f>VLOOKUP($G1292,county_facts!$A:$BB,43,FALSE)</f>
        <v>0</v>
      </c>
      <c r="AV1292">
        <f>VLOOKUP($G1292,county_facts!$A:$BB,44,FALSE)</f>
        <v>0</v>
      </c>
      <c r="AW1292">
        <f>VLOOKUP($G1292,county_facts!$A:$BB,45,FALSE)</f>
        <v>0</v>
      </c>
      <c r="AX1292">
        <f>VLOOKUP($G1292,county_facts!$A:$BB,46,FALSE)</f>
        <v>31.1</v>
      </c>
      <c r="AY1292">
        <f>VLOOKUP($G1292,county_facts!$A:$BB,47,FALSE)</f>
        <v>488385</v>
      </c>
      <c r="AZ1292">
        <f>VLOOKUP($G1292,county_facts!$A:$BB,48,FALSE)</f>
        <v>0</v>
      </c>
      <c r="BA1292">
        <f>VLOOKUP($G1292,county_facts!$A:$BB,49,FALSE)</f>
        <v>192164</v>
      </c>
      <c r="BB1292">
        <f>VLOOKUP($G1292,county_facts!$A:$BB,50,FALSE)</f>
        <v>6936</v>
      </c>
      <c r="BC1292">
        <f>VLOOKUP($G1292,county_facts!$A:$BB,51,FALSE)</f>
        <v>18534</v>
      </c>
      <c r="BD1292">
        <f>VLOOKUP($G1292,county_facts!$A:$BB,52,FALSE)</f>
        <v>14</v>
      </c>
      <c r="BE1292">
        <f>VLOOKUP($G1292,county_facts!$A:$BB,53,FALSE)</f>
        <v>514.16999999999996</v>
      </c>
      <c r="BF1292">
        <f>VLOOKUP($G1292,county_facts!$A:$BB,54,FALSE)</f>
        <v>56.3</v>
      </c>
    </row>
    <row r="1293" spans="1:58" x14ac:dyDescent="0.3">
      <c r="A1293" t="s">
        <v>9</v>
      </c>
      <c r="B1293" t="s">
        <v>78</v>
      </c>
      <c r="C1293">
        <v>429</v>
      </c>
      <c r="D1293" t="s">
        <v>541</v>
      </c>
      <c r="E1293">
        <v>1724</v>
      </c>
      <c r="F1293">
        <v>0.248839907</v>
      </c>
      <c r="G1293">
        <v>45087</v>
      </c>
      <c r="H1293">
        <f>VLOOKUP($G1293,county_facts!$A:$BB,4,FALSE)</f>
        <v>27876</v>
      </c>
      <c r="I1293">
        <f>VLOOKUP($G1293,county_facts!$A:$BB,5,FALSE)</f>
        <v>28963</v>
      </c>
      <c r="J1293">
        <f>VLOOKUP($G1293,county_facts!$A:$BB,6,FALSE)</f>
        <v>-3.8</v>
      </c>
      <c r="K1293">
        <f>VLOOKUP($G1293,county_facts!$A:$BB,7,FALSE)</f>
        <v>28961</v>
      </c>
      <c r="L1293">
        <f>VLOOKUP($G1293,county_facts!$A:$BB,8,FALSE)</f>
        <v>5.4</v>
      </c>
      <c r="M1293">
        <f>VLOOKUP($G1293,county_facts!$A:$BB,9,FALSE)</f>
        <v>21.8</v>
      </c>
      <c r="N1293">
        <f>VLOOKUP($G1293,county_facts!$A:$BB,10,FALSE)</f>
        <v>18.5</v>
      </c>
      <c r="O1293">
        <f>VLOOKUP($G1293,county_facts!$A:$BB,11,FALSE)</f>
        <v>52.5</v>
      </c>
      <c r="P1293">
        <f>VLOOKUP($G1293,county_facts!$A:$BB,12,FALSE)</f>
        <v>66.2</v>
      </c>
      <c r="Q1293">
        <f>VLOOKUP($G1293,county_facts!$A:$BB,13,FALSE)</f>
        <v>31.7</v>
      </c>
      <c r="R1293">
        <f>VLOOKUP($G1293,county_facts!$A:$BB,14,FALSE)</f>
        <v>0.3</v>
      </c>
      <c r="S1293">
        <f>VLOOKUP($G1293,county_facts!$A:$BB,15,FALSE)</f>
        <v>0.3</v>
      </c>
      <c r="T1293">
        <f>VLOOKUP($G1293,county_facts!$A:$BB,16,FALSE)</f>
        <v>0.1</v>
      </c>
      <c r="U1293">
        <f>VLOOKUP($G1293,county_facts!$A:$BB,17,FALSE)</f>
        <v>1.5</v>
      </c>
      <c r="V1293">
        <f>VLOOKUP($G1293,county_facts!$A:$BB,18,FALSE)</f>
        <v>1.2</v>
      </c>
      <c r="W1293">
        <f>VLOOKUP($G1293,county_facts!$A:$BB,19,FALSE)</f>
        <v>65.400000000000006</v>
      </c>
      <c r="X1293">
        <f>VLOOKUP($G1293,county_facts!$A:$BB,20,FALSE)</f>
        <v>88.8</v>
      </c>
      <c r="Y1293">
        <f>VLOOKUP($G1293,county_facts!$A:$BB,21,FALSE)</f>
        <v>0.7</v>
      </c>
      <c r="Z1293">
        <f>VLOOKUP($G1293,county_facts!$A:$BB,22,FALSE)</f>
        <v>1.7</v>
      </c>
      <c r="AA1293">
        <f>VLOOKUP($G1293,county_facts!$A:$BB,23,FALSE)</f>
        <v>78.099999999999994</v>
      </c>
      <c r="AB1293">
        <f>VLOOKUP($G1293,county_facts!$A:$BB,24,FALSE)</f>
        <v>12.9</v>
      </c>
      <c r="AC1293">
        <f>VLOOKUP($G1293,county_facts!$A:$BB,25,FALSE)</f>
        <v>2062</v>
      </c>
      <c r="AD1293">
        <f>VLOOKUP($G1293,county_facts!$A:$BB,26,FALSE)</f>
        <v>26.4</v>
      </c>
      <c r="AE1293">
        <f>VLOOKUP($G1293,county_facts!$A:$BB,27,FALSE)</f>
        <v>14015</v>
      </c>
      <c r="AF1293">
        <f>VLOOKUP($G1293,county_facts!$A:$BB,28,FALSE)</f>
        <v>73.099999999999994</v>
      </c>
      <c r="AG1293">
        <f>VLOOKUP($G1293,county_facts!$A:$BB,29,FALSE)</f>
        <v>7.8</v>
      </c>
      <c r="AH1293">
        <f>VLOOKUP($G1293,county_facts!$A:$BB,30,FALSE)</f>
        <v>74000</v>
      </c>
      <c r="AI1293">
        <f>VLOOKUP($G1293,county_facts!$A:$BB,31,FALSE)</f>
        <v>11854</v>
      </c>
      <c r="AJ1293">
        <f>VLOOKUP($G1293,county_facts!$A:$BB,32,FALSE)</f>
        <v>2.37</v>
      </c>
      <c r="AK1293">
        <f>VLOOKUP($G1293,county_facts!$A:$BB,33,FALSE)</f>
        <v>19037</v>
      </c>
      <c r="AL1293">
        <f>VLOOKUP($G1293,county_facts!$A:$BB,34,FALSE)</f>
        <v>32556</v>
      </c>
      <c r="AM1293">
        <f>VLOOKUP($G1293,county_facts!$A:$BB,35,FALSE)</f>
        <v>20.100000000000001</v>
      </c>
      <c r="AN1293">
        <f>VLOOKUP($G1293,county_facts!$A:$BB,36,FALSE)</f>
        <v>449</v>
      </c>
      <c r="AO1293">
        <f>VLOOKUP($G1293,county_facts!$A:$BB,37,FALSE)</f>
        <v>5968</v>
      </c>
      <c r="AP1293">
        <f>VLOOKUP($G1293,county_facts!$A:$BB,38,FALSE)</f>
        <v>-1.9</v>
      </c>
      <c r="AQ1293">
        <f>VLOOKUP($G1293,county_facts!$A:$BB,39,FALSE)</f>
        <v>1104</v>
      </c>
      <c r="AR1293">
        <f>VLOOKUP($G1293,county_facts!$A:$BB,40,FALSE)</f>
        <v>1681</v>
      </c>
      <c r="AS1293">
        <f>VLOOKUP($G1293,county_facts!$A:$BB,41,FALSE)</f>
        <v>17.7</v>
      </c>
      <c r="AT1293">
        <f>VLOOKUP($G1293,county_facts!$A:$BB,42,FALSE)</f>
        <v>0</v>
      </c>
      <c r="AU1293">
        <f>VLOOKUP($G1293,county_facts!$A:$BB,43,FALSE)</f>
        <v>0</v>
      </c>
      <c r="AV1293">
        <f>VLOOKUP($G1293,county_facts!$A:$BB,44,FALSE)</f>
        <v>0</v>
      </c>
      <c r="AW1293">
        <f>VLOOKUP($G1293,county_facts!$A:$BB,45,FALSE)</f>
        <v>0</v>
      </c>
      <c r="AX1293">
        <f>VLOOKUP($G1293,county_facts!$A:$BB,46,FALSE)</f>
        <v>31.1</v>
      </c>
      <c r="AY1293">
        <f>VLOOKUP($G1293,county_facts!$A:$BB,47,FALSE)</f>
        <v>488385</v>
      </c>
      <c r="AZ1293">
        <f>VLOOKUP($G1293,county_facts!$A:$BB,48,FALSE)</f>
        <v>0</v>
      </c>
      <c r="BA1293">
        <f>VLOOKUP($G1293,county_facts!$A:$BB,49,FALSE)</f>
        <v>192164</v>
      </c>
      <c r="BB1293">
        <f>VLOOKUP($G1293,county_facts!$A:$BB,50,FALSE)</f>
        <v>6936</v>
      </c>
      <c r="BC1293">
        <f>VLOOKUP($G1293,county_facts!$A:$BB,51,FALSE)</f>
        <v>18534</v>
      </c>
      <c r="BD1293">
        <f>VLOOKUP($G1293,county_facts!$A:$BB,52,FALSE)</f>
        <v>14</v>
      </c>
      <c r="BE1293">
        <f>VLOOKUP($G1293,county_facts!$A:$BB,53,FALSE)</f>
        <v>514.16999999999996</v>
      </c>
      <c r="BF1293">
        <f>VLOOKUP($G1293,county_facts!$A:$BB,54,FALSE)</f>
        <v>56.3</v>
      </c>
    </row>
    <row r="1294" spans="1:58" x14ac:dyDescent="0.3">
      <c r="A1294" t="s">
        <v>6</v>
      </c>
      <c r="B1294" t="s">
        <v>15</v>
      </c>
      <c r="C1294">
        <v>8371</v>
      </c>
      <c r="D1294" t="s">
        <v>541</v>
      </c>
      <c r="E1294">
        <v>10042</v>
      </c>
      <c r="F1294">
        <v>0.83359888500000001</v>
      </c>
      <c r="G1294">
        <v>45085</v>
      </c>
      <c r="H1294">
        <f>VLOOKUP($G1294,county_facts!$A:$BB,4,FALSE)</f>
        <v>107919</v>
      </c>
      <c r="I1294">
        <f>VLOOKUP($G1294,county_facts!$A:$BB,5,FALSE)</f>
        <v>107463</v>
      </c>
      <c r="J1294">
        <f>VLOOKUP($G1294,county_facts!$A:$BB,6,FALSE)</f>
        <v>0.4</v>
      </c>
      <c r="K1294">
        <f>VLOOKUP($G1294,county_facts!$A:$BB,7,FALSE)</f>
        <v>107456</v>
      </c>
      <c r="L1294">
        <f>VLOOKUP($G1294,county_facts!$A:$BB,8,FALSE)</f>
        <v>7.1</v>
      </c>
      <c r="M1294">
        <f>VLOOKUP($G1294,county_facts!$A:$BB,9,FALSE)</f>
        <v>24.6</v>
      </c>
      <c r="N1294">
        <f>VLOOKUP($G1294,county_facts!$A:$BB,10,FALSE)</f>
        <v>14.5</v>
      </c>
      <c r="O1294">
        <f>VLOOKUP($G1294,county_facts!$A:$BB,11,FALSE)</f>
        <v>51.8</v>
      </c>
      <c r="P1294">
        <f>VLOOKUP($G1294,county_facts!$A:$BB,12,FALSE)</f>
        <v>49.2</v>
      </c>
      <c r="Q1294">
        <f>VLOOKUP($G1294,county_facts!$A:$BB,13,FALSE)</f>
        <v>47.1</v>
      </c>
      <c r="R1294">
        <f>VLOOKUP($G1294,county_facts!$A:$BB,14,FALSE)</f>
        <v>0.5</v>
      </c>
      <c r="S1294">
        <f>VLOOKUP($G1294,county_facts!$A:$BB,15,FALSE)</f>
        <v>1.3</v>
      </c>
      <c r="T1294">
        <f>VLOOKUP($G1294,county_facts!$A:$BB,16,FALSE)</f>
        <v>0.1</v>
      </c>
      <c r="U1294">
        <f>VLOOKUP($G1294,county_facts!$A:$BB,17,FALSE)</f>
        <v>1.8</v>
      </c>
      <c r="V1294">
        <f>VLOOKUP($G1294,county_facts!$A:$BB,18,FALSE)</f>
        <v>3.8</v>
      </c>
      <c r="W1294">
        <f>VLOOKUP($G1294,county_facts!$A:$BB,19,FALSE)</f>
        <v>46.4</v>
      </c>
      <c r="X1294">
        <f>VLOOKUP($G1294,county_facts!$A:$BB,20,FALSE)</f>
        <v>87.4</v>
      </c>
      <c r="Y1294">
        <f>VLOOKUP($G1294,county_facts!$A:$BB,21,FALSE)</f>
        <v>3.5</v>
      </c>
      <c r="Z1294">
        <f>VLOOKUP($G1294,county_facts!$A:$BB,22,FALSE)</f>
        <v>4.8</v>
      </c>
      <c r="AA1294">
        <f>VLOOKUP($G1294,county_facts!$A:$BB,23,FALSE)</f>
        <v>82.3</v>
      </c>
      <c r="AB1294">
        <f>VLOOKUP($G1294,county_facts!$A:$BB,24,FALSE)</f>
        <v>19.2</v>
      </c>
      <c r="AC1294">
        <f>VLOOKUP($G1294,county_facts!$A:$BB,25,FALSE)</f>
        <v>11981</v>
      </c>
      <c r="AD1294">
        <f>VLOOKUP($G1294,county_facts!$A:$BB,26,FALSE)</f>
        <v>21.9</v>
      </c>
      <c r="AE1294">
        <f>VLOOKUP($G1294,county_facts!$A:$BB,27,FALSE)</f>
        <v>47029</v>
      </c>
      <c r="AF1294">
        <f>VLOOKUP($G1294,county_facts!$A:$BB,28,FALSE)</f>
        <v>65.400000000000006</v>
      </c>
      <c r="AG1294">
        <f>VLOOKUP($G1294,county_facts!$A:$BB,29,FALSE)</f>
        <v>13.7</v>
      </c>
      <c r="AH1294">
        <f>VLOOKUP($G1294,county_facts!$A:$BB,30,FALSE)</f>
        <v>107300</v>
      </c>
      <c r="AI1294">
        <f>VLOOKUP($G1294,county_facts!$A:$BB,31,FALSE)</f>
        <v>39373</v>
      </c>
      <c r="AJ1294">
        <f>VLOOKUP($G1294,county_facts!$A:$BB,32,FALSE)</f>
        <v>2.66</v>
      </c>
      <c r="AK1294">
        <f>VLOOKUP($G1294,county_facts!$A:$BB,33,FALSE)</f>
        <v>20340</v>
      </c>
      <c r="AL1294">
        <f>VLOOKUP($G1294,county_facts!$A:$BB,34,FALSE)</f>
        <v>41366</v>
      </c>
      <c r="AM1294">
        <f>VLOOKUP($G1294,county_facts!$A:$BB,35,FALSE)</f>
        <v>17.899999999999999</v>
      </c>
      <c r="AN1294">
        <f>VLOOKUP($G1294,county_facts!$A:$BB,36,FALSE)</f>
        <v>1777</v>
      </c>
      <c r="AO1294">
        <f>VLOOKUP($G1294,county_facts!$A:$BB,37,FALSE)</f>
        <v>29965</v>
      </c>
      <c r="AP1294">
        <f>VLOOKUP($G1294,county_facts!$A:$BB,38,FALSE)</f>
        <v>2.4</v>
      </c>
      <c r="AQ1294">
        <f>VLOOKUP($G1294,county_facts!$A:$BB,39,FALSE)</f>
        <v>6023</v>
      </c>
      <c r="AR1294">
        <f>VLOOKUP($G1294,county_facts!$A:$BB,40,FALSE)</f>
        <v>7092</v>
      </c>
      <c r="AS1294">
        <f>VLOOKUP($G1294,county_facts!$A:$BB,41,FALSE)</f>
        <v>23.5</v>
      </c>
      <c r="AT1294">
        <f>VLOOKUP($G1294,county_facts!$A:$BB,42,FALSE)</f>
        <v>0.4</v>
      </c>
      <c r="AU1294">
        <f>VLOOKUP($G1294,county_facts!$A:$BB,43,FALSE)</f>
        <v>3.2</v>
      </c>
      <c r="AV1294">
        <f>VLOOKUP($G1294,county_facts!$A:$BB,44,FALSE)</f>
        <v>0</v>
      </c>
      <c r="AW1294">
        <f>VLOOKUP($G1294,county_facts!$A:$BB,45,FALSE)</f>
        <v>1.9</v>
      </c>
      <c r="AX1294">
        <f>VLOOKUP($G1294,county_facts!$A:$BB,46,FALSE)</f>
        <v>30.4</v>
      </c>
      <c r="AY1294">
        <f>VLOOKUP($G1294,county_facts!$A:$BB,47,FALSE)</f>
        <v>1921957</v>
      </c>
      <c r="AZ1294">
        <f>VLOOKUP($G1294,county_facts!$A:$BB,48,FALSE)</f>
        <v>0</v>
      </c>
      <c r="BA1294">
        <f>VLOOKUP($G1294,county_facts!$A:$BB,49,FALSE)</f>
        <v>1021525</v>
      </c>
      <c r="BB1294">
        <f>VLOOKUP($G1294,county_facts!$A:$BB,50,FALSE)</f>
        <v>9801</v>
      </c>
      <c r="BC1294">
        <f>VLOOKUP($G1294,county_facts!$A:$BB,51,FALSE)</f>
        <v>109382</v>
      </c>
      <c r="BD1294">
        <f>VLOOKUP($G1294,county_facts!$A:$BB,52,FALSE)</f>
        <v>289</v>
      </c>
      <c r="BE1294">
        <f>VLOOKUP($G1294,county_facts!$A:$BB,53,FALSE)</f>
        <v>665.07</v>
      </c>
      <c r="BF1294">
        <f>VLOOKUP($G1294,county_facts!$A:$BB,54,FALSE)</f>
        <v>161.6</v>
      </c>
    </row>
    <row r="1295" spans="1:58" x14ac:dyDescent="0.3">
      <c r="A1295" t="s">
        <v>9</v>
      </c>
      <c r="B1295" t="s">
        <v>15</v>
      </c>
      <c r="C1295">
        <v>1671</v>
      </c>
      <c r="D1295" t="s">
        <v>541</v>
      </c>
      <c r="E1295">
        <v>10042</v>
      </c>
      <c r="F1295">
        <v>0.16640111499999999</v>
      </c>
      <c r="G1295">
        <v>45085</v>
      </c>
      <c r="H1295">
        <f>VLOOKUP($G1295,county_facts!$A:$BB,4,FALSE)</f>
        <v>107919</v>
      </c>
      <c r="I1295">
        <f>VLOOKUP($G1295,county_facts!$A:$BB,5,FALSE)</f>
        <v>107463</v>
      </c>
      <c r="J1295">
        <f>VLOOKUP($G1295,county_facts!$A:$BB,6,FALSE)</f>
        <v>0.4</v>
      </c>
      <c r="K1295">
        <f>VLOOKUP($G1295,county_facts!$A:$BB,7,FALSE)</f>
        <v>107456</v>
      </c>
      <c r="L1295">
        <f>VLOOKUP($G1295,county_facts!$A:$BB,8,FALSE)</f>
        <v>7.1</v>
      </c>
      <c r="M1295">
        <f>VLOOKUP($G1295,county_facts!$A:$BB,9,FALSE)</f>
        <v>24.6</v>
      </c>
      <c r="N1295">
        <f>VLOOKUP($G1295,county_facts!$A:$BB,10,FALSE)</f>
        <v>14.5</v>
      </c>
      <c r="O1295">
        <f>VLOOKUP($G1295,county_facts!$A:$BB,11,FALSE)</f>
        <v>51.8</v>
      </c>
      <c r="P1295">
        <f>VLOOKUP($G1295,county_facts!$A:$BB,12,FALSE)</f>
        <v>49.2</v>
      </c>
      <c r="Q1295">
        <f>VLOOKUP($G1295,county_facts!$A:$BB,13,FALSE)</f>
        <v>47.1</v>
      </c>
      <c r="R1295">
        <f>VLOOKUP($G1295,county_facts!$A:$BB,14,FALSE)</f>
        <v>0.5</v>
      </c>
      <c r="S1295">
        <f>VLOOKUP($G1295,county_facts!$A:$BB,15,FALSE)</f>
        <v>1.3</v>
      </c>
      <c r="T1295">
        <f>VLOOKUP($G1295,county_facts!$A:$BB,16,FALSE)</f>
        <v>0.1</v>
      </c>
      <c r="U1295">
        <f>VLOOKUP($G1295,county_facts!$A:$BB,17,FALSE)</f>
        <v>1.8</v>
      </c>
      <c r="V1295">
        <f>VLOOKUP($G1295,county_facts!$A:$BB,18,FALSE)</f>
        <v>3.8</v>
      </c>
      <c r="W1295">
        <f>VLOOKUP($G1295,county_facts!$A:$BB,19,FALSE)</f>
        <v>46.4</v>
      </c>
      <c r="X1295">
        <f>VLOOKUP($G1295,county_facts!$A:$BB,20,FALSE)</f>
        <v>87.4</v>
      </c>
      <c r="Y1295">
        <f>VLOOKUP($G1295,county_facts!$A:$BB,21,FALSE)</f>
        <v>3.5</v>
      </c>
      <c r="Z1295">
        <f>VLOOKUP($G1295,county_facts!$A:$BB,22,FALSE)</f>
        <v>4.8</v>
      </c>
      <c r="AA1295">
        <f>VLOOKUP($G1295,county_facts!$A:$BB,23,FALSE)</f>
        <v>82.3</v>
      </c>
      <c r="AB1295">
        <f>VLOOKUP($G1295,county_facts!$A:$BB,24,FALSE)</f>
        <v>19.2</v>
      </c>
      <c r="AC1295">
        <f>VLOOKUP($G1295,county_facts!$A:$BB,25,FALSE)</f>
        <v>11981</v>
      </c>
      <c r="AD1295">
        <f>VLOOKUP($G1295,county_facts!$A:$BB,26,FALSE)</f>
        <v>21.9</v>
      </c>
      <c r="AE1295">
        <f>VLOOKUP($G1295,county_facts!$A:$BB,27,FALSE)</f>
        <v>47029</v>
      </c>
      <c r="AF1295">
        <f>VLOOKUP($G1295,county_facts!$A:$BB,28,FALSE)</f>
        <v>65.400000000000006</v>
      </c>
      <c r="AG1295">
        <f>VLOOKUP($G1295,county_facts!$A:$BB,29,FALSE)</f>
        <v>13.7</v>
      </c>
      <c r="AH1295">
        <f>VLOOKUP($G1295,county_facts!$A:$BB,30,FALSE)</f>
        <v>107300</v>
      </c>
      <c r="AI1295">
        <f>VLOOKUP($G1295,county_facts!$A:$BB,31,FALSE)</f>
        <v>39373</v>
      </c>
      <c r="AJ1295">
        <f>VLOOKUP($G1295,county_facts!$A:$BB,32,FALSE)</f>
        <v>2.66</v>
      </c>
      <c r="AK1295">
        <f>VLOOKUP($G1295,county_facts!$A:$BB,33,FALSE)</f>
        <v>20340</v>
      </c>
      <c r="AL1295">
        <f>VLOOKUP($G1295,county_facts!$A:$BB,34,FALSE)</f>
        <v>41366</v>
      </c>
      <c r="AM1295">
        <f>VLOOKUP($G1295,county_facts!$A:$BB,35,FALSE)</f>
        <v>17.899999999999999</v>
      </c>
      <c r="AN1295">
        <f>VLOOKUP($G1295,county_facts!$A:$BB,36,FALSE)</f>
        <v>1777</v>
      </c>
      <c r="AO1295">
        <f>VLOOKUP($G1295,county_facts!$A:$BB,37,FALSE)</f>
        <v>29965</v>
      </c>
      <c r="AP1295">
        <f>VLOOKUP($G1295,county_facts!$A:$BB,38,FALSE)</f>
        <v>2.4</v>
      </c>
      <c r="AQ1295">
        <f>VLOOKUP($G1295,county_facts!$A:$BB,39,FALSE)</f>
        <v>6023</v>
      </c>
      <c r="AR1295">
        <f>VLOOKUP($G1295,county_facts!$A:$BB,40,FALSE)</f>
        <v>7092</v>
      </c>
      <c r="AS1295">
        <f>VLOOKUP($G1295,county_facts!$A:$BB,41,FALSE)</f>
        <v>23.5</v>
      </c>
      <c r="AT1295">
        <f>VLOOKUP($G1295,county_facts!$A:$BB,42,FALSE)</f>
        <v>0.4</v>
      </c>
      <c r="AU1295">
        <f>VLOOKUP($G1295,county_facts!$A:$BB,43,FALSE)</f>
        <v>3.2</v>
      </c>
      <c r="AV1295">
        <f>VLOOKUP($G1295,county_facts!$A:$BB,44,FALSE)</f>
        <v>0</v>
      </c>
      <c r="AW1295">
        <f>VLOOKUP($G1295,county_facts!$A:$BB,45,FALSE)</f>
        <v>1.9</v>
      </c>
      <c r="AX1295">
        <f>VLOOKUP($G1295,county_facts!$A:$BB,46,FALSE)</f>
        <v>30.4</v>
      </c>
      <c r="AY1295">
        <f>VLOOKUP($G1295,county_facts!$A:$BB,47,FALSE)</f>
        <v>1921957</v>
      </c>
      <c r="AZ1295">
        <f>VLOOKUP($G1295,county_facts!$A:$BB,48,FALSE)</f>
        <v>0</v>
      </c>
      <c r="BA1295">
        <f>VLOOKUP($G1295,county_facts!$A:$BB,49,FALSE)</f>
        <v>1021525</v>
      </c>
      <c r="BB1295">
        <f>VLOOKUP($G1295,county_facts!$A:$BB,50,FALSE)</f>
        <v>9801</v>
      </c>
      <c r="BC1295">
        <f>VLOOKUP($G1295,county_facts!$A:$BB,51,FALSE)</f>
        <v>109382</v>
      </c>
      <c r="BD1295">
        <f>VLOOKUP($G1295,county_facts!$A:$BB,52,FALSE)</f>
        <v>289</v>
      </c>
      <c r="BE1295">
        <f>VLOOKUP($G1295,county_facts!$A:$BB,53,FALSE)</f>
        <v>665.07</v>
      </c>
      <c r="BF1295">
        <f>VLOOKUP($G1295,county_facts!$A:$BB,54,FALSE)</f>
        <v>161.6</v>
      </c>
    </row>
    <row r="1296" spans="1:58" x14ac:dyDescent="0.3">
      <c r="A1296" t="s">
        <v>6</v>
      </c>
      <c r="B1296" t="s">
        <v>542</v>
      </c>
      <c r="C1296">
        <v>9944</v>
      </c>
      <c r="D1296" t="s">
        <v>541</v>
      </c>
      <c r="E1296">
        <v>15794</v>
      </c>
      <c r="F1296">
        <v>0.62960618000000002</v>
      </c>
      <c r="G1296">
        <v>45083</v>
      </c>
      <c r="H1296">
        <f>VLOOKUP($G1296,county_facts!$A:$BB,4,FALSE)</f>
        <v>293542</v>
      </c>
      <c r="I1296">
        <f>VLOOKUP($G1296,county_facts!$A:$BB,5,FALSE)</f>
        <v>284305</v>
      </c>
      <c r="J1296">
        <f>VLOOKUP($G1296,county_facts!$A:$BB,6,FALSE)</f>
        <v>3.2</v>
      </c>
      <c r="K1296">
        <f>VLOOKUP($G1296,county_facts!$A:$BB,7,FALSE)</f>
        <v>284307</v>
      </c>
      <c r="L1296">
        <f>VLOOKUP($G1296,county_facts!$A:$BB,8,FALSE)</f>
        <v>6.3</v>
      </c>
      <c r="M1296">
        <f>VLOOKUP($G1296,county_facts!$A:$BB,9,FALSE)</f>
        <v>23.7</v>
      </c>
      <c r="N1296">
        <f>VLOOKUP($G1296,county_facts!$A:$BB,10,FALSE)</f>
        <v>15.1</v>
      </c>
      <c r="O1296">
        <f>VLOOKUP($G1296,county_facts!$A:$BB,11,FALSE)</f>
        <v>51.5</v>
      </c>
      <c r="P1296">
        <f>VLOOKUP($G1296,county_facts!$A:$BB,12,FALSE)</f>
        <v>74.5</v>
      </c>
      <c r="Q1296">
        <f>VLOOKUP($G1296,county_facts!$A:$BB,13,FALSE)</f>
        <v>21</v>
      </c>
      <c r="R1296">
        <f>VLOOKUP($G1296,county_facts!$A:$BB,14,FALSE)</f>
        <v>0.4</v>
      </c>
      <c r="S1296">
        <f>VLOOKUP($G1296,county_facts!$A:$BB,15,FALSE)</f>
        <v>2.2999999999999998</v>
      </c>
      <c r="T1296">
        <f>VLOOKUP($G1296,county_facts!$A:$BB,16,FALSE)</f>
        <v>0.1</v>
      </c>
      <c r="U1296">
        <f>VLOOKUP($G1296,county_facts!$A:$BB,17,FALSE)</f>
        <v>1.7</v>
      </c>
      <c r="V1296">
        <f>VLOOKUP($G1296,county_facts!$A:$BB,18,FALSE)</f>
        <v>6.4</v>
      </c>
      <c r="W1296">
        <f>VLOOKUP($G1296,county_facts!$A:$BB,19,FALSE)</f>
        <v>69</v>
      </c>
      <c r="X1296">
        <f>VLOOKUP($G1296,county_facts!$A:$BB,20,FALSE)</f>
        <v>84.7</v>
      </c>
      <c r="Y1296">
        <f>VLOOKUP($G1296,county_facts!$A:$BB,21,FALSE)</f>
        <v>6.4</v>
      </c>
      <c r="Z1296">
        <f>VLOOKUP($G1296,county_facts!$A:$BB,22,FALSE)</f>
        <v>9.4</v>
      </c>
      <c r="AA1296">
        <f>VLOOKUP($G1296,county_facts!$A:$BB,23,FALSE)</f>
        <v>82.2</v>
      </c>
      <c r="AB1296">
        <f>VLOOKUP($G1296,county_facts!$A:$BB,24,FALSE)</f>
        <v>21.3</v>
      </c>
      <c r="AC1296">
        <f>VLOOKUP($G1296,county_facts!$A:$BB,25,FALSE)</f>
        <v>20802</v>
      </c>
      <c r="AD1296">
        <f>VLOOKUP($G1296,county_facts!$A:$BB,26,FALSE)</f>
        <v>21.9</v>
      </c>
      <c r="AE1296">
        <f>VLOOKUP($G1296,county_facts!$A:$BB,27,FALSE)</f>
        <v>124505</v>
      </c>
      <c r="AF1296">
        <f>VLOOKUP($G1296,county_facts!$A:$BB,28,FALSE)</f>
        <v>69.599999999999994</v>
      </c>
      <c r="AG1296">
        <f>VLOOKUP($G1296,county_facts!$A:$BB,29,FALSE)</f>
        <v>14</v>
      </c>
      <c r="AH1296">
        <f>VLOOKUP($G1296,county_facts!$A:$BB,30,FALSE)</f>
        <v>121300</v>
      </c>
      <c r="AI1296">
        <f>VLOOKUP($G1296,county_facts!$A:$BB,31,FALSE)</f>
        <v>107350</v>
      </c>
      <c r="AJ1296">
        <f>VLOOKUP($G1296,county_facts!$A:$BB,32,FALSE)</f>
        <v>2.6</v>
      </c>
      <c r="AK1296">
        <f>VLOOKUP($G1296,county_facts!$A:$BB,33,FALSE)</f>
        <v>21889</v>
      </c>
      <c r="AL1296">
        <f>VLOOKUP($G1296,county_facts!$A:$BB,34,FALSE)</f>
        <v>42919</v>
      </c>
      <c r="AM1296">
        <f>VLOOKUP($G1296,county_facts!$A:$BB,35,FALSE)</f>
        <v>17.899999999999999</v>
      </c>
      <c r="AN1296">
        <f>VLOOKUP($G1296,county_facts!$A:$BB,36,FALSE)</f>
        <v>6141</v>
      </c>
      <c r="AO1296">
        <f>VLOOKUP($G1296,county_facts!$A:$BB,37,FALSE)</f>
        <v>118348</v>
      </c>
      <c r="AP1296">
        <f>VLOOKUP($G1296,county_facts!$A:$BB,38,FALSE)</f>
        <v>2.8</v>
      </c>
      <c r="AQ1296">
        <f>VLOOKUP($G1296,county_facts!$A:$BB,39,FALSE)</f>
        <v>17533</v>
      </c>
      <c r="AR1296">
        <f>VLOOKUP($G1296,county_facts!$A:$BB,40,FALSE)</f>
        <v>21534</v>
      </c>
      <c r="AS1296">
        <f>VLOOKUP($G1296,county_facts!$A:$BB,41,FALSE)</f>
        <v>7.1</v>
      </c>
      <c r="AT1296">
        <f>VLOOKUP($G1296,county_facts!$A:$BB,42,FALSE)</f>
        <v>0.6</v>
      </c>
      <c r="AU1296">
        <f>VLOOKUP($G1296,county_facts!$A:$BB,43,FALSE)</f>
        <v>2</v>
      </c>
      <c r="AV1296">
        <f>VLOOKUP($G1296,county_facts!$A:$BB,44,FALSE)</f>
        <v>0</v>
      </c>
      <c r="AW1296">
        <f>VLOOKUP($G1296,county_facts!$A:$BB,45,FALSE)</f>
        <v>2.2999999999999998</v>
      </c>
      <c r="AX1296">
        <f>VLOOKUP($G1296,county_facts!$A:$BB,46,FALSE)</f>
        <v>25.6</v>
      </c>
      <c r="AY1296">
        <f>VLOOKUP($G1296,county_facts!$A:$BB,47,FALSE)</f>
        <v>11731761</v>
      </c>
      <c r="AZ1296">
        <f>VLOOKUP($G1296,county_facts!$A:$BB,48,FALSE)</f>
        <v>5481960</v>
      </c>
      <c r="BA1296">
        <f>VLOOKUP($G1296,county_facts!$A:$BB,49,FALSE)</f>
        <v>3638406</v>
      </c>
      <c r="BB1296">
        <f>VLOOKUP($G1296,county_facts!$A:$BB,50,FALSE)</f>
        <v>13148</v>
      </c>
      <c r="BC1296">
        <f>VLOOKUP($G1296,county_facts!$A:$BB,51,FALSE)</f>
        <v>411477</v>
      </c>
      <c r="BD1296">
        <f>VLOOKUP($G1296,county_facts!$A:$BB,52,FALSE)</f>
        <v>1090</v>
      </c>
      <c r="BE1296">
        <f>VLOOKUP($G1296,county_facts!$A:$BB,53,FALSE)</f>
        <v>807.93</v>
      </c>
      <c r="BF1296">
        <f>VLOOKUP($G1296,county_facts!$A:$BB,54,FALSE)</f>
        <v>351.9</v>
      </c>
    </row>
    <row r="1297" spans="1:58" x14ac:dyDescent="0.3">
      <c r="A1297" t="s">
        <v>9</v>
      </c>
      <c r="B1297" t="s">
        <v>542</v>
      </c>
      <c r="C1297">
        <v>5850</v>
      </c>
      <c r="D1297" t="s">
        <v>541</v>
      </c>
      <c r="E1297">
        <v>15794</v>
      </c>
      <c r="F1297">
        <v>0.37039381999999998</v>
      </c>
      <c r="G1297">
        <v>45083</v>
      </c>
      <c r="H1297">
        <f>VLOOKUP($G1297,county_facts!$A:$BB,4,FALSE)</f>
        <v>293542</v>
      </c>
      <c r="I1297">
        <f>VLOOKUP($G1297,county_facts!$A:$BB,5,FALSE)</f>
        <v>284305</v>
      </c>
      <c r="J1297">
        <f>VLOOKUP($G1297,county_facts!$A:$BB,6,FALSE)</f>
        <v>3.2</v>
      </c>
      <c r="K1297">
        <f>VLOOKUP($G1297,county_facts!$A:$BB,7,FALSE)</f>
        <v>284307</v>
      </c>
      <c r="L1297">
        <f>VLOOKUP($G1297,county_facts!$A:$BB,8,FALSE)</f>
        <v>6.3</v>
      </c>
      <c r="M1297">
        <f>VLOOKUP($G1297,county_facts!$A:$BB,9,FALSE)</f>
        <v>23.7</v>
      </c>
      <c r="N1297">
        <f>VLOOKUP($G1297,county_facts!$A:$BB,10,FALSE)</f>
        <v>15.1</v>
      </c>
      <c r="O1297">
        <f>VLOOKUP($G1297,county_facts!$A:$BB,11,FALSE)</f>
        <v>51.5</v>
      </c>
      <c r="P1297">
        <f>VLOOKUP($G1297,county_facts!$A:$BB,12,FALSE)</f>
        <v>74.5</v>
      </c>
      <c r="Q1297">
        <f>VLOOKUP($G1297,county_facts!$A:$BB,13,FALSE)</f>
        <v>21</v>
      </c>
      <c r="R1297">
        <f>VLOOKUP($G1297,county_facts!$A:$BB,14,FALSE)</f>
        <v>0.4</v>
      </c>
      <c r="S1297">
        <f>VLOOKUP($G1297,county_facts!$A:$BB,15,FALSE)</f>
        <v>2.2999999999999998</v>
      </c>
      <c r="T1297">
        <f>VLOOKUP($G1297,county_facts!$A:$BB,16,FALSE)</f>
        <v>0.1</v>
      </c>
      <c r="U1297">
        <f>VLOOKUP($G1297,county_facts!$A:$BB,17,FALSE)</f>
        <v>1.7</v>
      </c>
      <c r="V1297">
        <f>VLOOKUP($G1297,county_facts!$A:$BB,18,FALSE)</f>
        <v>6.4</v>
      </c>
      <c r="W1297">
        <f>VLOOKUP($G1297,county_facts!$A:$BB,19,FALSE)</f>
        <v>69</v>
      </c>
      <c r="X1297">
        <f>VLOOKUP($G1297,county_facts!$A:$BB,20,FALSE)</f>
        <v>84.7</v>
      </c>
      <c r="Y1297">
        <f>VLOOKUP($G1297,county_facts!$A:$BB,21,FALSE)</f>
        <v>6.4</v>
      </c>
      <c r="Z1297">
        <f>VLOOKUP($G1297,county_facts!$A:$BB,22,FALSE)</f>
        <v>9.4</v>
      </c>
      <c r="AA1297">
        <f>VLOOKUP($G1297,county_facts!$A:$BB,23,FALSE)</f>
        <v>82.2</v>
      </c>
      <c r="AB1297">
        <f>VLOOKUP($G1297,county_facts!$A:$BB,24,FALSE)</f>
        <v>21.3</v>
      </c>
      <c r="AC1297">
        <f>VLOOKUP($G1297,county_facts!$A:$BB,25,FALSE)</f>
        <v>20802</v>
      </c>
      <c r="AD1297">
        <f>VLOOKUP($G1297,county_facts!$A:$BB,26,FALSE)</f>
        <v>21.9</v>
      </c>
      <c r="AE1297">
        <f>VLOOKUP($G1297,county_facts!$A:$BB,27,FALSE)</f>
        <v>124505</v>
      </c>
      <c r="AF1297">
        <f>VLOOKUP($G1297,county_facts!$A:$BB,28,FALSE)</f>
        <v>69.599999999999994</v>
      </c>
      <c r="AG1297">
        <f>VLOOKUP($G1297,county_facts!$A:$BB,29,FALSE)</f>
        <v>14</v>
      </c>
      <c r="AH1297">
        <f>VLOOKUP($G1297,county_facts!$A:$BB,30,FALSE)</f>
        <v>121300</v>
      </c>
      <c r="AI1297">
        <f>VLOOKUP($G1297,county_facts!$A:$BB,31,FALSE)</f>
        <v>107350</v>
      </c>
      <c r="AJ1297">
        <f>VLOOKUP($G1297,county_facts!$A:$BB,32,FALSE)</f>
        <v>2.6</v>
      </c>
      <c r="AK1297">
        <f>VLOOKUP($G1297,county_facts!$A:$BB,33,FALSE)</f>
        <v>21889</v>
      </c>
      <c r="AL1297">
        <f>VLOOKUP($G1297,county_facts!$A:$BB,34,FALSE)</f>
        <v>42919</v>
      </c>
      <c r="AM1297">
        <f>VLOOKUP($G1297,county_facts!$A:$BB,35,FALSE)</f>
        <v>17.899999999999999</v>
      </c>
      <c r="AN1297">
        <f>VLOOKUP($G1297,county_facts!$A:$BB,36,FALSE)</f>
        <v>6141</v>
      </c>
      <c r="AO1297">
        <f>VLOOKUP($G1297,county_facts!$A:$BB,37,FALSE)</f>
        <v>118348</v>
      </c>
      <c r="AP1297">
        <f>VLOOKUP($G1297,county_facts!$A:$BB,38,FALSE)</f>
        <v>2.8</v>
      </c>
      <c r="AQ1297">
        <f>VLOOKUP($G1297,county_facts!$A:$BB,39,FALSE)</f>
        <v>17533</v>
      </c>
      <c r="AR1297">
        <f>VLOOKUP($G1297,county_facts!$A:$BB,40,FALSE)</f>
        <v>21534</v>
      </c>
      <c r="AS1297">
        <f>VLOOKUP($G1297,county_facts!$A:$BB,41,FALSE)</f>
        <v>7.1</v>
      </c>
      <c r="AT1297">
        <f>VLOOKUP($G1297,county_facts!$A:$BB,42,FALSE)</f>
        <v>0.6</v>
      </c>
      <c r="AU1297">
        <f>VLOOKUP($G1297,county_facts!$A:$BB,43,FALSE)</f>
        <v>2</v>
      </c>
      <c r="AV1297">
        <f>VLOOKUP($G1297,county_facts!$A:$BB,44,FALSE)</f>
        <v>0</v>
      </c>
      <c r="AW1297">
        <f>VLOOKUP($G1297,county_facts!$A:$BB,45,FALSE)</f>
        <v>2.2999999999999998</v>
      </c>
      <c r="AX1297">
        <f>VLOOKUP($G1297,county_facts!$A:$BB,46,FALSE)</f>
        <v>25.6</v>
      </c>
      <c r="AY1297">
        <f>VLOOKUP($G1297,county_facts!$A:$BB,47,FALSE)</f>
        <v>11731761</v>
      </c>
      <c r="AZ1297">
        <f>VLOOKUP($G1297,county_facts!$A:$BB,48,FALSE)</f>
        <v>5481960</v>
      </c>
      <c r="BA1297">
        <f>VLOOKUP($G1297,county_facts!$A:$BB,49,FALSE)</f>
        <v>3638406</v>
      </c>
      <c r="BB1297">
        <f>VLOOKUP($G1297,county_facts!$A:$BB,50,FALSE)</f>
        <v>13148</v>
      </c>
      <c r="BC1297">
        <f>VLOOKUP($G1297,county_facts!$A:$BB,51,FALSE)</f>
        <v>411477</v>
      </c>
      <c r="BD1297">
        <f>VLOOKUP($G1297,county_facts!$A:$BB,52,FALSE)</f>
        <v>1090</v>
      </c>
      <c r="BE1297">
        <f>VLOOKUP($G1297,county_facts!$A:$BB,53,FALSE)</f>
        <v>807.93</v>
      </c>
      <c r="BF1297">
        <f>VLOOKUP($G1297,county_facts!$A:$BB,54,FALSE)</f>
        <v>351.9</v>
      </c>
    </row>
    <row r="1298" spans="1:58" x14ac:dyDescent="0.3">
      <c r="A1298" t="s">
        <v>6</v>
      </c>
      <c r="B1298" t="s">
        <v>543</v>
      </c>
      <c r="C1298">
        <v>782</v>
      </c>
      <c r="D1298" t="s">
        <v>541</v>
      </c>
      <c r="E1298">
        <v>1043</v>
      </c>
      <c r="F1298">
        <v>0.74976030699999996</v>
      </c>
      <c r="G1298">
        <v>45081</v>
      </c>
      <c r="H1298">
        <f>VLOOKUP($G1298,county_facts!$A:$BB,4,FALSE)</f>
        <v>20026</v>
      </c>
      <c r="I1298">
        <f>VLOOKUP($G1298,county_facts!$A:$BB,5,FALSE)</f>
        <v>19872</v>
      </c>
      <c r="J1298">
        <f>VLOOKUP($G1298,county_facts!$A:$BB,6,FALSE)</f>
        <v>0.8</v>
      </c>
      <c r="K1298">
        <f>VLOOKUP($G1298,county_facts!$A:$BB,7,FALSE)</f>
        <v>19875</v>
      </c>
      <c r="L1298">
        <f>VLOOKUP($G1298,county_facts!$A:$BB,8,FALSE)</f>
        <v>6.3</v>
      </c>
      <c r="M1298">
        <f>VLOOKUP($G1298,county_facts!$A:$BB,9,FALSE)</f>
        <v>22</v>
      </c>
      <c r="N1298">
        <f>VLOOKUP($G1298,county_facts!$A:$BB,10,FALSE)</f>
        <v>18.3</v>
      </c>
      <c r="O1298">
        <f>VLOOKUP($G1298,county_facts!$A:$BB,11,FALSE)</f>
        <v>49.6</v>
      </c>
      <c r="P1298">
        <f>VLOOKUP($G1298,county_facts!$A:$BB,12,FALSE)</f>
        <v>69.7</v>
      </c>
      <c r="Q1298">
        <f>VLOOKUP($G1298,county_facts!$A:$BB,13,FALSE)</f>
        <v>26.2</v>
      </c>
      <c r="R1298">
        <f>VLOOKUP($G1298,county_facts!$A:$BB,14,FALSE)</f>
        <v>1.5</v>
      </c>
      <c r="S1298">
        <f>VLOOKUP($G1298,county_facts!$A:$BB,15,FALSE)</f>
        <v>0.3</v>
      </c>
      <c r="T1298">
        <f>VLOOKUP($G1298,county_facts!$A:$BB,16,FALSE)</f>
        <v>1</v>
      </c>
      <c r="U1298">
        <f>VLOOKUP($G1298,county_facts!$A:$BB,17,FALSE)</f>
        <v>1.3</v>
      </c>
      <c r="V1298">
        <f>VLOOKUP($G1298,county_facts!$A:$BB,18,FALSE)</f>
        <v>14.9</v>
      </c>
      <c r="W1298">
        <f>VLOOKUP($G1298,county_facts!$A:$BB,19,FALSE)</f>
        <v>58</v>
      </c>
      <c r="X1298">
        <f>VLOOKUP($G1298,county_facts!$A:$BB,20,FALSE)</f>
        <v>90.4</v>
      </c>
      <c r="Y1298">
        <f>VLOOKUP($G1298,county_facts!$A:$BB,21,FALSE)</f>
        <v>9.4</v>
      </c>
      <c r="Z1298">
        <f>VLOOKUP($G1298,county_facts!$A:$BB,22,FALSE)</f>
        <v>13.4</v>
      </c>
      <c r="AA1298">
        <f>VLOOKUP($G1298,county_facts!$A:$BB,23,FALSE)</f>
        <v>76.8</v>
      </c>
      <c r="AB1298">
        <f>VLOOKUP($G1298,county_facts!$A:$BB,24,FALSE)</f>
        <v>12.4</v>
      </c>
      <c r="AC1298">
        <f>VLOOKUP($G1298,county_facts!$A:$BB,25,FALSE)</f>
        <v>1446</v>
      </c>
      <c r="AD1298">
        <f>VLOOKUP($G1298,county_facts!$A:$BB,26,FALSE)</f>
        <v>29</v>
      </c>
      <c r="AE1298">
        <f>VLOOKUP($G1298,county_facts!$A:$BB,27,FALSE)</f>
        <v>9266</v>
      </c>
      <c r="AF1298">
        <f>VLOOKUP($G1298,county_facts!$A:$BB,28,FALSE)</f>
        <v>72.8</v>
      </c>
      <c r="AG1298">
        <f>VLOOKUP($G1298,county_facts!$A:$BB,29,FALSE)</f>
        <v>2.8</v>
      </c>
      <c r="AH1298">
        <f>VLOOKUP($G1298,county_facts!$A:$BB,30,FALSE)</f>
        <v>90400</v>
      </c>
      <c r="AI1298">
        <f>VLOOKUP($G1298,county_facts!$A:$BB,31,FALSE)</f>
        <v>7020</v>
      </c>
      <c r="AJ1298">
        <f>VLOOKUP($G1298,county_facts!$A:$BB,32,FALSE)</f>
        <v>2.79</v>
      </c>
      <c r="AK1298">
        <f>VLOOKUP($G1298,county_facts!$A:$BB,33,FALSE)</f>
        <v>19725</v>
      </c>
      <c r="AL1298">
        <f>VLOOKUP($G1298,county_facts!$A:$BB,34,FALSE)</f>
        <v>38514</v>
      </c>
      <c r="AM1298">
        <f>VLOOKUP($G1298,county_facts!$A:$BB,35,FALSE)</f>
        <v>21.5</v>
      </c>
      <c r="AN1298">
        <f>VLOOKUP($G1298,county_facts!$A:$BB,36,FALSE)</f>
        <v>250</v>
      </c>
      <c r="AO1298">
        <f>VLOOKUP($G1298,county_facts!$A:$BB,37,FALSE)</f>
        <v>3396</v>
      </c>
      <c r="AP1298">
        <f>VLOOKUP($G1298,county_facts!$A:$BB,38,FALSE)</f>
        <v>-16.600000000000001</v>
      </c>
      <c r="AQ1298">
        <f>VLOOKUP($G1298,county_facts!$A:$BB,39,FALSE)</f>
        <v>899</v>
      </c>
      <c r="AR1298">
        <f>VLOOKUP($G1298,county_facts!$A:$BB,40,FALSE)</f>
        <v>1186</v>
      </c>
      <c r="AS1298">
        <f>VLOOKUP($G1298,county_facts!$A:$BB,41,FALSE)</f>
        <v>13.2</v>
      </c>
      <c r="AT1298">
        <f>VLOOKUP($G1298,county_facts!$A:$BB,42,FALSE)</f>
        <v>0</v>
      </c>
      <c r="AU1298">
        <f>VLOOKUP($G1298,county_facts!$A:$BB,43,FALSE)</f>
        <v>0</v>
      </c>
      <c r="AV1298">
        <f>VLOOKUP($G1298,county_facts!$A:$BB,44,FALSE)</f>
        <v>0</v>
      </c>
      <c r="AW1298">
        <f>VLOOKUP($G1298,county_facts!$A:$BB,45,FALSE)</f>
        <v>0</v>
      </c>
      <c r="AX1298">
        <f>VLOOKUP($G1298,county_facts!$A:$BB,46,FALSE)</f>
        <v>21.6</v>
      </c>
      <c r="AY1298">
        <f>VLOOKUP($G1298,county_facts!$A:$BB,47,FALSE)</f>
        <v>0</v>
      </c>
      <c r="AZ1298">
        <f>VLOOKUP($G1298,county_facts!$A:$BB,48,FALSE)</f>
        <v>0</v>
      </c>
      <c r="BA1298">
        <f>VLOOKUP($G1298,county_facts!$A:$BB,49,FALSE)</f>
        <v>73369</v>
      </c>
      <c r="BB1298">
        <f>VLOOKUP($G1298,county_facts!$A:$BB,50,FALSE)</f>
        <v>3870</v>
      </c>
      <c r="BC1298">
        <f>VLOOKUP($G1298,county_facts!$A:$BB,51,FALSE)</f>
        <v>4310</v>
      </c>
      <c r="BD1298">
        <f>VLOOKUP($G1298,county_facts!$A:$BB,52,FALSE)</f>
        <v>26</v>
      </c>
      <c r="BE1298">
        <f>VLOOKUP($G1298,county_facts!$A:$BB,53,FALSE)</f>
        <v>452.78</v>
      </c>
      <c r="BF1298">
        <f>VLOOKUP($G1298,county_facts!$A:$BB,54,FALSE)</f>
        <v>43.9</v>
      </c>
    </row>
    <row r="1299" spans="1:58" x14ac:dyDescent="0.3">
      <c r="A1299" t="s">
        <v>9</v>
      </c>
      <c r="B1299" t="s">
        <v>543</v>
      </c>
      <c r="C1299">
        <v>261</v>
      </c>
      <c r="D1299" t="s">
        <v>541</v>
      </c>
      <c r="E1299">
        <v>1043</v>
      </c>
      <c r="F1299">
        <v>0.25023969299999999</v>
      </c>
      <c r="G1299">
        <v>45081</v>
      </c>
      <c r="H1299">
        <f>VLOOKUP($G1299,county_facts!$A:$BB,4,FALSE)</f>
        <v>20026</v>
      </c>
      <c r="I1299">
        <f>VLOOKUP($G1299,county_facts!$A:$BB,5,FALSE)</f>
        <v>19872</v>
      </c>
      <c r="J1299">
        <f>VLOOKUP($G1299,county_facts!$A:$BB,6,FALSE)</f>
        <v>0.8</v>
      </c>
      <c r="K1299">
        <f>VLOOKUP($G1299,county_facts!$A:$BB,7,FALSE)</f>
        <v>19875</v>
      </c>
      <c r="L1299">
        <f>VLOOKUP($G1299,county_facts!$A:$BB,8,FALSE)</f>
        <v>6.3</v>
      </c>
      <c r="M1299">
        <f>VLOOKUP($G1299,county_facts!$A:$BB,9,FALSE)</f>
        <v>22</v>
      </c>
      <c r="N1299">
        <f>VLOOKUP($G1299,county_facts!$A:$BB,10,FALSE)</f>
        <v>18.3</v>
      </c>
      <c r="O1299">
        <f>VLOOKUP($G1299,county_facts!$A:$BB,11,FALSE)</f>
        <v>49.6</v>
      </c>
      <c r="P1299">
        <f>VLOOKUP($G1299,county_facts!$A:$BB,12,FALSE)</f>
        <v>69.7</v>
      </c>
      <c r="Q1299">
        <f>VLOOKUP($G1299,county_facts!$A:$BB,13,FALSE)</f>
        <v>26.2</v>
      </c>
      <c r="R1299">
        <f>VLOOKUP($G1299,county_facts!$A:$BB,14,FALSE)</f>
        <v>1.5</v>
      </c>
      <c r="S1299">
        <f>VLOOKUP($G1299,county_facts!$A:$BB,15,FALSE)</f>
        <v>0.3</v>
      </c>
      <c r="T1299">
        <f>VLOOKUP($G1299,county_facts!$A:$BB,16,FALSE)</f>
        <v>1</v>
      </c>
      <c r="U1299">
        <f>VLOOKUP($G1299,county_facts!$A:$BB,17,FALSE)</f>
        <v>1.3</v>
      </c>
      <c r="V1299">
        <f>VLOOKUP($G1299,county_facts!$A:$BB,18,FALSE)</f>
        <v>14.9</v>
      </c>
      <c r="W1299">
        <f>VLOOKUP($G1299,county_facts!$A:$BB,19,FALSE)</f>
        <v>58</v>
      </c>
      <c r="X1299">
        <f>VLOOKUP($G1299,county_facts!$A:$BB,20,FALSE)</f>
        <v>90.4</v>
      </c>
      <c r="Y1299">
        <f>VLOOKUP($G1299,county_facts!$A:$BB,21,FALSE)</f>
        <v>9.4</v>
      </c>
      <c r="Z1299">
        <f>VLOOKUP($G1299,county_facts!$A:$BB,22,FALSE)</f>
        <v>13.4</v>
      </c>
      <c r="AA1299">
        <f>VLOOKUP($G1299,county_facts!$A:$BB,23,FALSE)</f>
        <v>76.8</v>
      </c>
      <c r="AB1299">
        <f>VLOOKUP($G1299,county_facts!$A:$BB,24,FALSE)</f>
        <v>12.4</v>
      </c>
      <c r="AC1299">
        <f>VLOOKUP($G1299,county_facts!$A:$BB,25,FALSE)</f>
        <v>1446</v>
      </c>
      <c r="AD1299">
        <f>VLOOKUP($G1299,county_facts!$A:$BB,26,FALSE)</f>
        <v>29</v>
      </c>
      <c r="AE1299">
        <f>VLOOKUP($G1299,county_facts!$A:$BB,27,FALSE)</f>
        <v>9266</v>
      </c>
      <c r="AF1299">
        <f>VLOOKUP($G1299,county_facts!$A:$BB,28,FALSE)</f>
        <v>72.8</v>
      </c>
      <c r="AG1299">
        <f>VLOOKUP($G1299,county_facts!$A:$BB,29,FALSE)</f>
        <v>2.8</v>
      </c>
      <c r="AH1299">
        <f>VLOOKUP($G1299,county_facts!$A:$BB,30,FALSE)</f>
        <v>90400</v>
      </c>
      <c r="AI1299">
        <f>VLOOKUP($G1299,county_facts!$A:$BB,31,FALSE)</f>
        <v>7020</v>
      </c>
      <c r="AJ1299">
        <f>VLOOKUP($G1299,county_facts!$A:$BB,32,FALSE)</f>
        <v>2.79</v>
      </c>
      <c r="AK1299">
        <f>VLOOKUP($G1299,county_facts!$A:$BB,33,FALSE)</f>
        <v>19725</v>
      </c>
      <c r="AL1299">
        <f>VLOOKUP($G1299,county_facts!$A:$BB,34,FALSE)</f>
        <v>38514</v>
      </c>
      <c r="AM1299">
        <f>VLOOKUP($G1299,county_facts!$A:$BB,35,FALSE)</f>
        <v>21.5</v>
      </c>
      <c r="AN1299">
        <f>VLOOKUP($G1299,county_facts!$A:$BB,36,FALSE)</f>
        <v>250</v>
      </c>
      <c r="AO1299">
        <f>VLOOKUP($G1299,county_facts!$A:$BB,37,FALSE)</f>
        <v>3396</v>
      </c>
      <c r="AP1299">
        <f>VLOOKUP($G1299,county_facts!$A:$BB,38,FALSE)</f>
        <v>-16.600000000000001</v>
      </c>
      <c r="AQ1299">
        <f>VLOOKUP($G1299,county_facts!$A:$BB,39,FALSE)</f>
        <v>899</v>
      </c>
      <c r="AR1299">
        <f>VLOOKUP($G1299,county_facts!$A:$BB,40,FALSE)</f>
        <v>1186</v>
      </c>
      <c r="AS1299">
        <f>VLOOKUP($G1299,county_facts!$A:$BB,41,FALSE)</f>
        <v>13.2</v>
      </c>
      <c r="AT1299">
        <f>VLOOKUP($G1299,county_facts!$A:$BB,42,FALSE)</f>
        <v>0</v>
      </c>
      <c r="AU1299">
        <f>VLOOKUP($G1299,county_facts!$A:$BB,43,FALSE)</f>
        <v>0</v>
      </c>
      <c r="AV1299">
        <f>VLOOKUP($G1299,county_facts!$A:$BB,44,FALSE)</f>
        <v>0</v>
      </c>
      <c r="AW1299">
        <f>VLOOKUP($G1299,county_facts!$A:$BB,45,FALSE)</f>
        <v>0</v>
      </c>
      <c r="AX1299">
        <f>VLOOKUP($G1299,county_facts!$A:$BB,46,FALSE)</f>
        <v>21.6</v>
      </c>
      <c r="AY1299">
        <f>VLOOKUP($G1299,county_facts!$A:$BB,47,FALSE)</f>
        <v>0</v>
      </c>
      <c r="AZ1299">
        <f>VLOOKUP($G1299,county_facts!$A:$BB,48,FALSE)</f>
        <v>0</v>
      </c>
      <c r="BA1299">
        <f>VLOOKUP($G1299,county_facts!$A:$BB,49,FALSE)</f>
        <v>73369</v>
      </c>
      <c r="BB1299">
        <f>VLOOKUP($G1299,county_facts!$A:$BB,50,FALSE)</f>
        <v>3870</v>
      </c>
      <c r="BC1299">
        <f>VLOOKUP($G1299,county_facts!$A:$BB,51,FALSE)</f>
        <v>4310</v>
      </c>
      <c r="BD1299">
        <f>VLOOKUP($G1299,county_facts!$A:$BB,52,FALSE)</f>
        <v>26</v>
      </c>
      <c r="BE1299">
        <f>VLOOKUP($G1299,county_facts!$A:$BB,53,FALSE)</f>
        <v>452.78</v>
      </c>
      <c r="BF1299">
        <f>VLOOKUP($G1299,county_facts!$A:$BB,54,FALSE)</f>
        <v>43.9</v>
      </c>
    </row>
    <row r="1300" spans="1:58" x14ac:dyDescent="0.3">
      <c r="A1300" t="s">
        <v>6</v>
      </c>
      <c r="B1300" t="s">
        <v>544</v>
      </c>
      <c r="C1300">
        <v>30040</v>
      </c>
      <c r="D1300" t="s">
        <v>541</v>
      </c>
      <c r="E1300">
        <v>40258</v>
      </c>
      <c r="F1300">
        <v>0.74618709299999997</v>
      </c>
      <c r="G1300">
        <v>45079</v>
      </c>
      <c r="H1300">
        <f>VLOOKUP($G1300,county_facts!$A:$BB,4,FALSE)</f>
        <v>401566</v>
      </c>
      <c r="I1300">
        <f>VLOOKUP($G1300,county_facts!$A:$BB,5,FALSE)</f>
        <v>384507</v>
      </c>
      <c r="J1300">
        <f>VLOOKUP($G1300,county_facts!$A:$BB,6,FALSE)</f>
        <v>4.4000000000000004</v>
      </c>
      <c r="K1300">
        <f>VLOOKUP($G1300,county_facts!$A:$BB,7,FALSE)</f>
        <v>384504</v>
      </c>
      <c r="L1300">
        <f>VLOOKUP($G1300,county_facts!$A:$BB,8,FALSE)</f>
        <v>5.9</v>
      </c>
      <c r="M1300">
        <f>VLOOKUP($G1300,county_facts!$A:$BB,9,FALSE)</f>
        <v>22</v>
      </c>
      <c r="N1300">
        <f>VLOOKUP($G1300,county_facts!$A:$BB,10,FALSE)</f>
        <v>11.3</v>
      </c>
      <c r="O1300">
        <f>VLOOKUP($G1300,county_facts!$A:$BB,11,FALSE)</f>
        <v>51.5</v>
      </c>
      <c r="P1300">
        <f>VLOOKUP($G1300,county_facts!$A:$BB,12,FALSE)</f>
        <v>47.8</v>
      </c>
      <c r="Q1300">
        <f>VLOOKUP($G1300,county_facts!$A:$BB,13,FALSE)</f>
        <v>46.9</v>
      </c>
      <c r="R1300">
        <f>VLOOKUP($G1300,county_facts!$A:$BB,14,FALSE)</f>
        <v>0.4</v>
      </c>
      <c r="S1300">
        <f>VLOOKUP($G1300,county_facts!$A:$BB,15,FALSE)</f>
        <v>2.7</v>
      </c>
      <c r="T1300">
        <f>VLOOKUP($G1300,county_facts!$A:$BB,16,FALSE)</f>
        <v>0.2</v>
      </c>
      <c r="U1300">
        <f>VLOOKUP($G1300,county_facts!$A:$BB,17,FALSE)</f>
        <v>2.1</v>
      </c>
      <c r="V1300">
        <f>VLOOKUP($G1300,county_facts!$A:$BB,18,FALSE)</f>
        <v>5.0999999999999996</v>
      </c>
      <c r="W1300">
        <f>VLOOKUP($G1300,county_facts!$A:$BB,19,FALSE)</f>
        <v>44.1</v>
      </c>
      <c r="X1300">
        <f>VLOOKUP($G1300,county_facts!$A:$BB,20,FALSE)</f>
        <v>77.900000000000006</v>
      </c>
      <c r="Y1300">
        <f>VLOOKUP($G1300,county_facts!$A:$BB,21,FALSE)</f>
        <v>5.2</v>
      </c>
      <c r="Z1300">
        <f>VLOOKUP($G1300,county_facts!$A:$BB,22,FALSE)</f>
        <v>7.7</v>
      </c>
      <c r="AA1300">
        <f>VLOOKUP($G1300,county_facts!$A:$BB,23,FALSE)</f>
        <v>89.7</v>
      </c>
      <c r="AB1300">
        <f>VLOOKUP($G1300,county_facts!$A:$BB,24,FALSE)</f>
        <v>36.1</v>
      </c>
      <c r="AC1300">
        <f>VLOOKUP($G1300,county_facts!$A:$BB,25,FALSE)</f>
        <v>33288</v>
      </c>
      <c r="AD1300">
        <f>VLOOKUP($G1300,county_facts!$A:$BB,26,FALSE)</f>
        <v>21</v>
      </c>
      <c r="AE1300">
        <f>VLOOKUP($G1300,county_facts!$A:$BB,27,FALSE)</f>
        <v>166973</v>
      </c>
      <c r="AF1300">
        <f>VLOOKUP($G1300,county_facts!$A:$BB,28,FALSE)</f>
        <v>60.7</v>
      </c>
      <c r="AG1300">
        <f>VLOOKUP($G1300,county_facts!$A:$BB,29,FALSE)</f>
        <v>27.8</v>
      </c>
      <c r="AH1300">
        <f>VLOOKUP($G1300,county_facts!$A:$BB,30,FALSE)</f>
        <v>149800</v>
      </c>
      <c r="AI1300">
        <f>VLOOKUP($G1300,county_facts!$A:$BB,31,FALSE)</f>
        <v>143874</v>
      </c>
      <c r="AJ1300">
        <f>VLOOKUP($G1300,county_facts!$A:$BB,32,FALSE)</f>
        <v>2.5</v>
      </c>
      <c r="AK1300">
        <f>VLOOKUP($G1300,county_facts!$A:$BB,33,FALSE)</f>
        <v>25763</v>
      </c>
      <c r="AL1300">
        <f>VLOOKUP($G1300,county_facts!$A:$BB,34,FALSE)</f>
        <v>48359</v>
      </c>
      <c r="AM1300">
        <f>VLOOKUP($G1300,county_facts!$A:$BB,35,FALSE)</f>
        <v>17.2</v>
      </c>
      <c r="AN1300">
        <f>VLOOKUP($G1300,county_facts!$A:$BB,36,FALSE)</f>
        <v>8660</v>
      </c>
      <c r="AO1300">
        <f>VLOOKUP($G1300,county_facts!$A:$BB,37,FALSE)</f>
        <v>155345</v>
      </c>
      <c r="AP1300">
        <f>VLOOKUP($G1300,county_facts!$A:$BB,38,FALSE)</f>
        <v>1.1000000000000001</v>
      </c>
      <c r="AQ1300">
        <f>VLOOKUP($G1300,county_facts!$A:$BB,39,FALSE)</f>
        <v>25311</v>
      </c>
      <c r="AR1300">
        <f>VLOOKUP($G1300,county_facts!$A:$BB,40,FALSE)</f>
        <v>27370</v>
      </c>
      <c r="AS1300">
        <f>VLOOKUP($G1300,county_facts!$A:$BB,41,FALSE)</f>
        <v>23.1</v>
      </c>
      <c r="AT1300">
        <f>VLOOKUP($G1300,county_facts!$A:$BB,42,FALSE)</f>
        <v>0.6</v>
      </c>
      <c r="AU1300">
        <f>VLOOKUP($G1300,county_facts!$A:$BB,43,FALSE)</f>
        <v>2.7</v>
      </c>
      <c r="AV1300">
        <f>VLOOKUP($G1300,county_facts!$A:$BB,44,FALSE)</f>
        <v>0</v>
      </c>
      <c r="AW1300">
        <f>VLOOKUP($G1300,county_facts!$A:$BB,45,FALSE)</f>
        <v>1.2</v>
      </c>
      <c r="AX1300">
        <f>VLOOKUP($G1300,county_facts!$A:$BB,46,FALSE)</f>
        <v>27.5</v>
      </c>
      <c r="AY1300">
        <f>VLOOKUP($G1300,county_facts!$A:$BB,47,FALSE)</f>
        <v>6109796</v>
      </c>
      <c r="AZ1300">
        <f>VLOOKUP($G1300,county_facts!$A:$BB,48,FALSE)</f>
        <v>3150652</v>
      </c>
      <c r="BA1300">
        <f>VLOOKUP($G1300,county_facts!$A:$BB,49,FALSE)</f>
        <v>4367658</v>
      </c>
      <c r="BB1300">
        <f>VLOOKUP($G1300,county_facts!$A:$BB,50,FALSE)</f>
        <v>12127</v>
      </c>
      <c r="BC1300">
        <f>VLOOKUP($G1300,county_facts!$A:$BB,51,FALSE)</f>
        <v>733609</v>
      </c>
      <c r="BD1300">
        <f>VLOOKUP($G1300,county_facts!$A:$BB,52,FALSE)</f>
        <v>2275</v>
      </c>
      <c r="BE1300">
        <f>VLOOKUP($G1300,county_facts!$A:$BB,53,FALSE)</f>
        <v>757.07</v>
      </c>
      <c r="BF1300">
        <f>VLOOKUP($G1300,county_facts!$A:$BB,54,FALSE)</f>
        <v>507.9</v>
      </c>
    </row>
    <row r="1301" spans="1:58" x14ac:dyDescent="0.3">
      <c r="A1301" t="s">
        <v>9</v>
      </c>
      <c r="B1301" t="s">
        <v>544</v>
      </c>
      <c r="C1301">
        <v>10218</v>
      </c>
      <c r="D1301" t="s">
        <v>541</v>
      </c>
      <c r="E1301">
        <v>40258</v>
      </c>
      <c r="F1301">
        <v>0.25381290699999998</v>
      </c>
      <c r="G1301">
        <v>45079</v>
      </c>
      <c r="H1301">
        <f>VLOOKUP($G1301,county_facts!$A:$BB,4,FALSE)</f>
        <v>401566</v>
      </c>
      <c r="I1301">
        <f>VLOOKUP($G1301,county_facts!$A:$BB,5,FALSE)</f>
        <v>384507</v>
      </c>
      <c r="J1301">
        <f>VLOOKUP($G1301,county_facts!$A:$BB,6,FALSE)</f>
        <v>4.4000000000000004</v>
      </c>
      <c r="K1301">
        <f>VLOOKUP($G1301,county_facts!$A:$BB,7,FALSE)</f>
        <v>384504</v>
      </c>
      <c r="L1301">
        <f>VLOOKUP($G1301,county_facts!$A:$BB,8,FALSE)</f>
        <v>5.9</v>
      </c>
      <c r="M1301">
        <f>VLOOKUP($G1301,county_facts!$A:$BB,9,FALSE)</f>
        <v>22</v>
      </c>
      <c r="N1301">
        <f>VLOOKUP($G1301,county_facts!$A:$BB,10,FALSE)</f>
        <v>11.3</v>
      </c>
      <c r="O1301">
        <f>VLOOKUP($G1301,county_facts!$A:$BB,11,FALSE)</f>
        <v>51.5</v>
      </c>
      <c r="P1301">
        <f>VLOOKUP($G1301,county_facts!$A:$BB,12,FALSE)</f>
        <v>47.8</v>
      </c>
      <c r="Q1301">
        <f>VLOOKUP($G1301,county_facts!$A:$BB,13,FALSE)</f>
        <v>46.9</v>
      </c>
      <c r="R1301">
        <f>VLOOKUP($G1301,county_facts!$A:$BB,14,FALSE)</f>
        <v>0.4</v>
      </c>
      <c r="S1301">
        <f>VLOOKUP($G1301,county_facts!$A:$BB,15,FALSE)</f>
        <v>2.7</v>
      </c>
      <c r="T1301">
        <f>VLOOKUP($G1301,county_facts!$A:$BB,16,FALSE)</f>
        <v>0.2</v>
      </c>
      <c r="U1301">
        <f>VLOOKUP($G1301,county_facts!$A:$BB,17,FALSE)</f>
        <v>2.1</v>
      </c>
      <c r="V1301">
        <f>VLOOKUP($G1301,county_facts!$A:$BB,18,FALSE)</f>
        <v>5.0999999999999996</v>
      </c>
      <c r="W1301">
        <f>VLOOKUP($G1301,county_facts!$A:$BB,19,FALSE)</f>
        <v>44.1</v>
      </c>
      <c r="X1301">
        <f>VLOOKUP($G1301,county_facts!$A:$BB,20,FALSE)</f>
        <v>77.900000000000006</v>
      </c>
      <c r="Y1301">
        <f>VLOOKUP($G1301,county_facts!$A:$BB,21,FALSE)</f>
        <v>5.2</v>
      </c>
      <c r="Z1301">
        <f>VLOOKUP($G1301,county_facts!$A:$BB,22,FALSE)</f>
        <v>7.7</v>
      </c>
      <c r="AA1301">
        <f>VLOOKUP($G1301,county_facts!$A:$BB,23,FALSE)</f>
        <v>89.7</v>
      </c>
      <c r="AB1301">
        <f>VLOOKUP($G1301,county_facts!$A:$BB,24,FALSE)</f>
        <v>36.1</v>
      </c>
      <c r="AC1301">
        <f>VLOOKUP($G1301,county_facts!$A:$BB,25,FALSE)</f>
        <v>33288</v>
      </c>
      <c r="AD1301">
        <f>VLOOKUP($G1301,county_facts!$A:$BB,26,FALSE)</f>
        <v>21</v>
      </c>
      <c r="AE1301">
        <f>VLOOKUP($G1301,county_facts!$A:$BB,27,FALSE)</f>
        <v>166973</v>
      </c>
      <c r="AF1301">
        <f>VLOOKUP($G1301,county_facts!$A:$BB,28,FALSE)</f>
        <v>60.7</v>
      </c>
      <c r="AG1301">
        <f>VLOOKUP($G1301,county_facts!$A:$BB,29,FALSE)</f>
        <v>27.8</v>
      </c>
      <c r="AH1301">
        <f>VLOOKUP($G1301,county_facts!$A:$BB,30,FALSE)</f>
        <v>149800</v>
      </c>
      <c r="AI1301">
        <f>VLOOKUP($G1301,county_facts!$A:$BB,31,FALSE)</f>
        <v>143874</v>
      </c>
      <c r="AJ1301">
        <f>VLOOKUP($G1301,county_facts!$A:$BB,32,FALSE)</f>
        <v>2.5</v>
      </c>
      <c r="AK1301">
        <f>VLOOKUP($G1301,county_facts!$A:$BB,33,FALSE)</f>
        <v>25763</v>
      </c>
      <c r="AL1301">
        <f>VLOOKUP($G1301,county_facts!$A:$BB,34,FALSE)</f>
        <v>48359</v>
      </c>
      <c r="AM1301">
        <f>VLOOKUP($G1301,county_facts!$A:$BB,35,FALSE)</f>
        <v>17.2</v>
      </c>
      <c r="AN1301">
        <f>VLOOKUP($G1301,county_facts!$A:$BB,36,FALSE)</f>
        <v>8660</v>
      </c>
      <c r="AO1301">
        <f>VLOOKUP($G1301,county_facts!$A:$BB,37,FALSE)</f>
        <v>155345</v>
      </c>
      <c r="AP1301">
        <f>VLOOKUP($G1301,county_facts!$A:$BB,38,FALSE)</f>
        <v>1.1000000000000001</v>
      </c>
      <c r="AQ1301">
        <f>VLOOKUP($G1301,county_facts!$A:$BB,39,FALSE)</f>
        <v>25311</v>
      </c>
      <c r="AR1301">
        <f>VLOOKUP($G1301,county_facts!$A:$BB,40,FALSE)</f>
        <v>27370</v>
      </c>
      <c r="AS1301">
        <f>VLOOKUP($G1301,county_facts!$A:$BB,41,FALSE)</f>
        <v>23.1</v>
      </c>
      <c r="AT1301">
        <f>VLOOKUP($G1301,county_facts!$A:$BB,42,FALSE)</f>
        <v>0.6</v>
      </c>
      <c r="AU1301">
        <f>VLOOKUP($G1301,county_facts!$A:$BB,43,FALSE)</f>
        <v>2.7</v>
      </c>
      <c r="AV1301">
        <f>VLOOKUP($G1301,county_facts!$A:$BB,44,FALSE)</f>
        <v>0</v>
      </c>
      <c r="AW1301">
        <f>VLOOKUP($G1301,county_facts!$A:$BB,45,FALSE)</f>
        <v>1.2</v>
      </c>
      <c r="AX1301">
        <f>VLOOKUP($G1301,county_facts!$A:$BB,46,FALSE)</f>
        <v>27.5</v>
      </c>
      <c r="AY1301">
        <f>VLOOKUP($G1301,county_facts!$A:$BB,47,FALSE)</f>
        <v>6109796</v>
      </c>
      <c r="AZ1301">
        <f>VLOOKUP($G1301,county_facts!$A:$BB,48,FALSE)</f>
        <v>3150652</v>
      </c>
      <c r="BA1301">
        <f>VLOOKUP($G1301,county_facts!$A:$BB,49,FALSE)</f>
        <v>4367658</v>
      </c>
      <c r="BB1301">
        <f>VLOOKUP($G1301,county_facts!$A:$BB,50,FALSE)</f>
        <v>12127</v>
      </c>
      <c r="BC1301">
        <f>VLOOKUP($G1301,county_facts!$A:$BB,51,FALSE)</f>
        <v>733609</v>
      </c>
      <c r="BD1301">
        <f>VLOOKUP($G1301,county_facts!$A:$BB,52,FALSE)</f>
        <v>2275</v>
      </c>
      <c r="BE1301">
        <f>VLOOKUP($G1301,county_facts!$A:$BB,53,FALSE)</f>
        <v>757.07</v>
      </c>
      <c r="BF1301">
        <f>VLOOKUP($G1301,county_facts!$A:$BB,54,FALSE)</f>
        <v>507.9</v>
      </c>
    </row>
    <row r="1302" spans="1:58" x14ac:dyDescent="0.3">
      <c r="A1302" t="s">
        <v>6</v>
      </c>
      <c r="B1302" t="s">
        <v>21</v>
      </c>
      <c r="C1302">
        <v>2483</v>
      </c>
      <c r="D1302" t="s">
        <v>541</v>
      </c>
      <c r="E1302">
        <v>4594</v>
      </c>
      <c r="F1302">
        <v>0.54048759300000004</v>
      </c>
      <c r="G1302">
        <v>45077</v>
      </c>
      <c r="H1302">
        <f>VLOOKUP($G1302,county_facts!$A:$BB,4,FALSE)</f>
        <v>120368</v>
      </c>
      <c r="I1302">
        <f>VLOOKUP($G1302,county_facts!$A:$BB,5,FALSE)</f>
        <v>119226</v>
      </c>
      <c r="J1302">
        <f>VLOOKUP($G1302,county_facts!$A:$BB,6,FALSE)</f>
        <v>1</v>
      </c>
      <c r="K1302">
        <f>VLOOKUP($G1302,county_facts!$A:$BB,7,FALSE)</f>
        <v>119224</v>
      </c>
      <c r="L1302">
        <f>VLOOKUP($G1302,county_facts!$A:$BB,8,FALSE)</f>
        <v>4.9000000000000004</v>
      </c>
      <c r="M1302">
        <f>VLOOKUP($G1302,county_facts!$A:$BB,9,FALSE)</f>
        <v>19.7</v>
      </c>
      <c r="N1302">
        <f>VLOOKUP($G1302,county_facts!$A:$BB,10,FALSE)</f>
        <v>15.2</v>
      </c>
      <c r="O1302">
        <f>VLOOKUP($G1302,county_facts!$A:$BB,11,FALSE)</f>
        <v>50.2</v>
      </c>
      <c r="P1302">
        <f>VLOOKUP($G1302,county_facts!$A:$BB,12,FALSE)</f>
        <v>89.4</v>
      </c>
      <c r="Q1302">
        <f>VLOOKUP($G1302,county_facts!$A:$BB,13,FALSE)</f>
        <v>6.9</v>
      </c>
      <c r="R1302">
        <f>VLOOKUP($G1302,county_facts!$A:$BB,14,FALSE)</f>
        <v>0.3</v>
      </c>
      <c r="S1302">
        <f>VLOOKUP($G1302,county_facts!$A:$BB,15,FALSE)</f>
        <v>1.9</v>
      </c>
      <c r="T1302">
        <f>VLOOKUP($G1302,county_facts!$A:$BB,16,FALSE)</f>
        <v>0</v>
      </c>
      <c r="U1302">
        <f>VLOOKUP($G1302,county_facts!$A:$BB,17,FALSE)</f>
        <v>1.5</v>
      </c>
      <c r="V1302">
        <f>VLOOKUP($G1302,county_facts!$A:$BB,18,FALSE)</f>
        <v>3.4</v>
      </c>
      <c r="W1302">
        <f>VLOOKUP($G1302,county_facts!$A:$BB,19,FALSE)</f>
        <v>86.4</v>
      </c>
      <c r="X1302">
        <f>VLOOKUP($G1302,county_facts!$A:$BB,20,FALSE)</f>
        <v>80.400000000000006</v>
      </c>
      <c r="Y1302">
        <f>VLOOKUP($G1302,county_facts!$A:$BB,21,FALSE)</f>
        <v>4</v>
      </c>
      <c r="Z1302">
        <f>VLOOKUP($G1302,county_facts!$A:$BB,22,FALSE)</f>
        <v>5.0999999999999996</v>
      </c>
      <c r="AA1302">
        <f>VLOOKUP($G1302,county_facts!$A:$BB,23,FALSE)</f>
        <v>82.2</v>
      </c>
      <c r="AB1302">
        <f>VLOOKUP($G1302,county_facts!$A:$BB,24,FALSE)</f>
        <v>23</v>
      </c>
      <c r="AC1302">
        <f>VLOOKUP($G1302,county_facts!$A:$BB,25,FALSE)</f>
        <v>8483</v>
      </c>
      <c r="AD1302">
        <f>VLOOKUP($G1302,county_facts!$A:$BB,26,FALSE)</f>
        <v>23.2</v>
      </c>
      <c r="AE1302">
        <f>VLOOKUP($G1302,county_facts!$A:$BB,27,FALSE)</f>
        <v>52121</v>
      </c>
      <c r="AF1302">
        <f>VLOOKUP($G1302,county_facts!$A:$BB,28,FALSE)</f>
        <v>69.3</v>
      </c>
      <c r="AG1302">
        <f>VLOOKUP($G1302,county_facts!$A:$BB,29,FALSE)</f>
        <v>16.600000000000001</v>
      </c>
      <c r="AH1302">
        <f>VLOOKUP($G1302,county_facts!$A:$BB,30,FALSE)</f>
        <v>123900</v>
      </c>
      <c r="AI1302">
        <f>VLOOKUP($G1302,county_facts!$A:$BB,31,FALSE)</f>
        <v>43971</v>
      </c>
      <c r="AJ1302">
        <f>VLOOKUP($G1302,county_facts!$A:$BB,32,FALSE)</f>
        <v>2.54</v>
      </c>
      <c r="AK1302">
        <f>VLOOKUP($G1302,county_facts!$A:$BB,33,FALSE)</f>
        <v>21182</v>
      </c>
      <c r="AL1302">
        <f>VLOOKUP($G1302,county_facts!$A:$BB,34,FALSE)</f>
        <v>41788</v>
      </c>
      <c r="AM1302">
        <f>VLOOKUP($G1302,county_facts!$A:$BB,35,FALSE)</f>
        <v>18.899999999999999</v>
      </c>
      <c r="AN1302">
        <f>VLOOKUP($G1302,county_facts!$A:$BB,36,FALSE)</f>
        <v>2003</v>
      </c>
      <c r="AO1302">
        <f>VLOOKUP($G1302,county_facts!$A:$BB,37,FALSE)</f>
        <v>26257</v>
      </c>
      <c r="AP1302">
        <f>VLOOKUP($G1302,county_facts!$A:$BB,38,FALSE)</f>
        <v>4.4000000000000004</v>
      </c>
      <c r="AQ1302">
        <f>VLOOKUP($G1302,county_facts!$A:$BB,39,FALSE)</f>
        <v>7094</v>
      </c>
      <c r="AR1302">
        <f>VLOOKUP($G1302,county_facts!$A:$BB,40,FALSE)</f>
        <v>8715</v>
      </c>
      <c r="AS1302">
        <f>VLOOKUP($G1302,county_facts!$A:$BB,41,FALSE)</f>
        <v>4.9000000000000004</v>
      </c>
      <c r="AT1302">
        <f>VLOOKUP($G1302,county_facts!$A:$BB,42,FALSE)</f>
        <v>0.8</v>
      </c>
      <c r="AU1302">
        <f>VLOOKUP($G1302,county_facts!$A:$BB,43,FALSE)</f>
        <v>1.8</v>
      </c>
      <c r="AV1302">
        <f>VLOOKUP($G1302,county_facts!$A:$BB,44,FALSE)</f>
        <v>0</v>
      </c>
      <c r="AW1302">
        <f>VLOOKUP($G1302,county_facts!$A:$BB,45,FALSE)</f>
        <v>0.8</v>
      </c>
      <c r="AX1302">
        <f>VLOOKUP($G1302,county_facts!$A:$BB,46,FALSE)</f>
        <v>27.3</v>
      </c>
      <c r="AY1302">
        <f>VLOOKUP($G1302,county_facts!$A:$BB,47,FALSE)</f>
        <v>1459950</v>
      </c>
      <c r="AZ1302">
        <f>VLOOKUP($G1302,county_facts!$A:$BB,48,FALSE)</f>
        <v>253217</v>
      </c>
      <c r="BA1302">
        <f>VLOOKUP($G1302,county_facts!$A:$BB,49,FALSE)</f>
        <v>1153530</v>
      </c>
      <c r="BB1302">
        <f>VLOOKUP($G1302,county_facts!$A:$BB,50,FALSE)</f>
        <v>9935</v>
      </c>
      <c r="BC1302">
        <f>VLOOKUP($G1302,county_facts!$A:$BB,51,FALSE)</f>
        <v>142900</v>
      </c>
      <c r="BD1302">
        <f>VLOOKUP($G1302,county_facts!$A:$BB,52,FALSE)</f>
        <v>434</v>
      </c>
      <c r="BE1302">
        <f>VLOOKUP($G1302,county_facts!$A:$BB,53,FALSE)</f>
        <v>496.41</v>
      </c>
      <c r="BF1302">
        <f>VLOOKUP($G1302,county_facts!$A:$BB,54,FALSE)</f>
        <v>240.2</v>
      </c>
    </row>
    <row r="1303" spans="1:58" x14ac:dyDescent="0.3">
      <c r="A1303" t="s">
        <v>9</v>
      </c>
      <c r="B1303" t="s">
        <v>21</v>
      </c>
      <c r="C1303">
        <v>2111</v>
      </c>
      <c r="D1303" t="s">
        <v>541</v>
      </c>
      <c r="E1303">
        <v>4594</v>
      </c>
      <c r="F1303">
        <v>0.45951240700000001</v>
      </c>
      <c r="G1303">
        <v>45077</v>
      </c>
      <c r="H1303">
        <f>VLOOKUP($G1303,county_facts!$A:$BB,4,FALSE)</f>
        <v>120368</v>
      </c>
      <c r="I1303">
        <f>VLOOKUP($G1303,county_facts!$A:$BB,5,FALSE)</f>
        <v>119226</v>
      </c>
      <c r="J1303">
        <f>VLOOKUP($G1303,county_facts!$A:$BB,6,FALSE)</f>
        <v>1</v>
      </c>
      <c r="K1303">
        <f>VLOOKUP($G1303,county_facts!$A:$BB,7,FALSE)</f>
        <v>119224</v>
      </c>
      <c r="L1303">
        <f>VLOOKUP($G1303,county_facts!$A:$BB,8,FALSE)</f>
        <v>4.9000000000000004</v>
      </c>
      <c r="M1303">
        <f>VLOOKUP($G1303,county_facts!$A:$BB,9,FALSE)</f>
        <v>19.7</v>
      </c>
      <c r="N1303">
        <f>VLOOKUP($G1303,county_facts!$A:$BB,10,FALSE)</f>
        <v>15.2</v>
      </c>
      <c r="O1303">
        <f>VLOOKUP($G1303,county_facts!$A:$BB,11,FALSE)</f>
        <v>50.2</v>
      </c>
      <c r="P1303">
        <f>VLOOKUP($G1303,county_facts!$A:$BB,12,FALSE)</f>
        <v>89.4</v>
      </c>
      <c r="Q1303">
        <f>VLOOKUP($G1303,county_facts!$A:$BB,13,FALSE)</f>
        <v>6.9</v>
      </c>
      <c r="R1303">
        <f>VLOOKUP($G1303,county_facts!$A:$BB,14,FALSE)</f>
        <v>0.3</v>
      </c>
      <c r="S1303">
        <f>VLOOKUP($G1303,county_facts!$A:$BB,15,FALSE)</f>
        <v>1.9</v>
      </c>
      <c r="T1303">
        <f>VLOOKUP($G1303,county_facts!$A:$BB,16,FALSE)</f>
        <v>0</v>
      </c>
      <c r="U1303">
        <f>VLOOKUP($G1303,county_facts!$A:$BB,17,FALSE)</f>
        <v>1.5</v>
      </c>
      <c r="V1303">
        <f>VLOOKUP($G1303,county_facts!$A:$BB,18,FALSE)</f>
        <v>3.4</v>
      </c>
      <c r="W1303">
        <f>VLOOKUP($G1303,county_facts!$A:$BB,19,FALSE)</f>
        <v>86.4</v>
      </c>
      <c r="X1303">
        <f>VLOOKUP($G1303,county_facts!$A:$BB,20,FALSE)</f>
        <v>80.400000000000006</v>
      </c>
      <c r="Y1303">
        <f>VLOOKUP($G1303,county_facts!$A:$BB,21,FALSE)</f>
        <v>4</v>
      </c>
      <c r="Z1303">
        <f>VLOOKUP($G1303,county_facts!$A:$BB,22,FALSE)</f>
        <v>5.0999999999999996</v>
      </c>
      <c r="AA1303">
        <f>VLOOKUP($G1303,county_facts!$A:$BB,23,FALSE)</f>
        <v>82.2</v>
      </c>
      <c r="AB1303">
        <f>VLOOKUP($G1303,county_facts!$A:$BB,24,FALSE)</f>
        <v>23</v>
      </c>
      <c r="AC1303">
        <f>VLOOKUP($G1303,county_facts!$A:$BB,25,FALSE)</f>
        <v>8483</v>
      </c>
      <c r="AD1303">
        <f>VLOOKUP($G1303,county_facts!$A:$BB,26,FALSE)</f>
        <v>23.2</v>
      </c>
      <c r="AE1303">
        <f>VLOOKUP($G1303,county_facts!$A:$BB,27,FALSE)</f>
        <v>52121</v>
      </c>
      <c r="AF1303">
        <f>VLOOKUP($G1303,county_facts!$A:$BB,28,FALSE)</f>
        <v>69.3</v>
      </c>
      <c r="AG1303">
        <f>VLOOKUP($G1303,county_facts!$A:$BB,29,FALSE)</f>
        <v>16.600000000000001</v>
      </c>
      <c r="AH1303">
        <f>VLOOKUP($G1303,county_facts!$A:$BB,30,FALSE)</f>
        <v>123900</v>
      </c>
      <c r="AI1303">
        <f>VLOOKUP($G1303,county_facts!$A:$BB,31,FALSE)</f>
        <v>43971</v>
      </c>
      <c r="AJ1303">
        <f>VLOOKUP($G1303,county_facts!$A:$BB,32,FALSE)</f>
        <v>2.54</v>
      </c>
      <c r="AK1303">
        <f>VLOOKUP($G1303,county_facts!$A:$BB,33,FALSE)</f>
        <v>21182</v>
      </c>
      <c r="AL1303">
        <f>VLOOKUP($G1303,county_facts!$A:$BB,34,FALSE)</f>
        <v>41788</v>
      </c>
      <c r="AM1303">
        <f>VLOOKUP($G1303,county_facts!$A:$BB,35,FALSE)</f>
        <v>18.899999999999999</v>
      </c>
      <c r="AN1303">
        <f>VLOOKUP($G1303,county_facts!$A:$BB,36,FALSE)</f>
        <v>2003</v>
      </c>
      <c r="AO1303">
        <f>VLOOKUP($G1303,county_facts!$A:$BB,37,FALSE)</f>
        <v>26257</v>
      </c>
      <c r="AP1303">
        <f>VLOOKUP($G1303,county_facts!$A:$BB,38,FALSE)</f>
        <v>4.4000000000000004</v>
      </c>
      <c r="AQ1303">
        <f>VLOOKUP($G1303,county_facts!$A:$BB,39,FALSE)</f>
        <v>7094</v>
      </c>
      <c r="AR1303">
        <f>VLOOKUP($G1303,county_facts!$A:$BB,40,FALSE)</f>
        <v>8715</v>
      </c>
      <c r="AS1303">
        <f>VLOOKUP($G1303,county_facts!$A:$BB,41,FALSE)</f>
        <v>4.9000000000000004</v>
      </c>
      <c r="AT1303">
        <f>VLOOKUP($G1303,county_facts!$A:$BB,42,FALSE)</f>
        <v>0.8</v>
      </c>
      <c r="AU1303">
        <f>VLOOKUP($G1303,county_facts!$A:$BB,43,FALSE)</f>
        <v>1.8</v>
      </c>
      <c r="AV1303">
        <f>VLOOKUP($G1303,county_facts!$A:$BB,44,FALSE)</f>
        <v>0</v>
      </c>
      <c r="AW1303">
        <f>VLOOKUP($G1303,county_facts!$A:$BB,45,FALSE)</f>
        <v>0.8</v>
      </c>
      <c r="AX1303">
        <f>VLOOKUP($G1303,county_facts!$A:$BB,46,FALSE)</f>
        <v>27.3</v>
      </c>
      <c r="AY1303">
        <f>VLOOKUP($G1303,county_facts!$A:$BB,47,FALSE)</f>
        <v>1459950</v>
      </c>
      <c r="AZ1303">
        <f>VLOOKUP($G1303,county_facts!$A:$BB,48,FALSE)</f>
        <v>253217</v>
      </c>
      <c r="BA1303">
        <f>VLOOKUP($G1303,county_facts!$A:$BB,49,FALSE)</f>
        <v>1153530</v>
      </c>
      <c r="BB1303">
        <f>VLOOKUP($G1303,county_facts!$A:$BB,50,FALSE)</f>
        <v>9935</v>
      </c>
      <c r="BC1303">
        <f>VLOOKUP($G1303,county_facts!$A:$BB,51,FALSE)</f>
        <v>142900</v>
      </c>
      <c r="BD1303">
        <f>VLOOKUP($G1303,county_facts!$A:$BB,52,FALSE)</f>
        <v>434</v>
      </c>
      <c r="BE1303">
        <f>VLOOKUP($G1303,county_facts!$A:$BB,53,FALSE)</f>
        <v>496.41</v>
      </c>
      <c r="BF1303">
        <f>VLOOKUP($G1303,county_facts!$A:$BB,54,FALSE)</f>
        <v>240.2</v>
      </c>
    </row>
    <row r="1304" spans="1:58" x14ac:dyDescent="0.3">
      <c r="A1304" t="s">
        <v>6</v>
      </c>
      <c r="B1304" t="s">
        <v>545</v>
      </c>
      <c r="C1304">
        <v>9079</v>
      </c>
      <c r="D1304" t="s">
        <v>541</v>
      </c>
      <c r="E1304">
        <v>10467</v>
      </c>
      <c r="F1304">
        <v>0.86739275800000004</v>
      </c>
      <c r="G1304">
        <v>45075</v>
      </c>
      <c r="H1304">
        <f>VLOOKUP($G1304,county_facts!$A:$BB,4,FALSE)</f>
        <v>90090</v>
      </c>
      <c r="I1304">
        <f>VLOOKUP($G1304,county_facts!$A:$BB,5,FALSE)</f>
        <v>92495</v>
      </c>
      <c r="J1304">
        <f>VLOOKUP($G1304,county_facts!$A:$BB,6,FALSE)</f>
        <v>-2.6</v>
      </c>
      <c r="K1304">
        <f>VLOOKUP($G1304,county_facts!$A:$BB,7,FALSE)</f>
        <v>92501</v>
      </c>
      <c r="L1304">
        <f>VLOOKUP($G1304,county_facts!$A:$BB,8,FALSE)</f>
        <v>6.3</v>
      </c>
      <c r="M1304">
        <f>VLOOKUP($G1304,county_facts!$A:$BB,9,FALSE)</f>
        <v>22.6</v>
      </c>
      <c r="N1304">
        <f>VLOOKUP($G1304,county_facts!$A:$BB,10,FALSE)</f>
        <v>17.100000000000001</v>
      </c>
      <c r="O1304">
        <f>VLOOKUP($G1304,county_facts!$A:$BB,11,FALSE)</f>
        <v>53.1</v>
      </c>
      <c r="P1304">
        <f>VLOOKUP($G1304,county_facts!$A:$BB,12,FALSE)</f>
        <v>34.9</v>
      </c>
      <c r="Q1304">
        <f>VLOOKUP($G1304,county_facts!$A:$BB,13,FALSE)</f>
        <v>62.2</v>
      </c>
      <c r="R1304">
        <f>VLOOKUP($G1304,county_facts!$A:$BB,14,FALSE)</f>
        <v>0.6</v>
      </c>
      <c r="S1304">
        <f>VLOOKUP($G1304,county_facts!$A:$BB,15,FALSE)</f>
        <v>1</v>
      </c>
      <c r="T1304">
        <f>VLOOKUP($G1304,county_facts!$A:$BB,16,FALSE)</f>
        <v>0</v>
      </c>
      <c r="U1304">
        <f>VLOOKUP($G1304,county_facts!$A:$BB,17,FALSE)</f>
        <v>1.3</v>
      </c>
      <c r="V1304">
        <f>VLOOKUP($G1304,county_facts!$A:$BB,18,FALSE)</f>
        <v>2.1</v>
      </c>
      <c r="W1304">
        <f>VLOOKUP($G1304,county_facts!$A:$BB,19,FALSE)</f>
        <v>33.6</v>
      </c>
      <c r="X1304">
        <f>VLOOKUP($G1304,county_facts!$A:$BB,20,FALSE)</f>
        <v>90.1</v>
      </c>
      <c r="Y1304">
        <f>VLOOKUP($G1304,county_facts!$A:$BB,21,FALSE)</f>
        <v>2</v>
      </c>
      <c r="Z1304">
        <f>VLOOKUP($G1304,county_facts!$A:$BB,22,FALSE)</f>
        <v>3.3</v>
      </c>
      <c r="AA1304">
        <f>VLOOKUP($G1304,county_facts!$A:$BB,23,FALSE)</f>
        <v>79.3</v>
      </c>
      <c r="AB1304">
        <f>VLOOKUP($G1304,county_facts!$A:$BB,24,FALSE)</f>
        <v>18.600000000000001</v>
      </c>
      <c r="AC1304">
        <f>VLOOKUP($G1304,county_facts!$A:$BB,25,FALSE)</f>
        <v>6482</v>
      </c>
      <c r="AD1304">
        <f>VLOOKUP($G1304,county_facts!$A:$BB,26,FALSE)</f>
        <v>24.3</v>
      </c>
      <c r="AE1304">
        <f>VLOOKUP($G1304,county_facts!$A:$BB,27,FALSE)</f>
        <v>42184</v>
      </c>
      <c r="AF1304">
        <f>VLOOKUP($G1304,county_facts!$A:$BB,28,FALSE)</f>
        <v>68.2</v>
      </c>
      <c r="AG1304">
        <f>VLOOKUP($G1304,county_facts!$A:$BB,29,FALSE)</f>
        <v>9.3000000000000007</v>
      </c>
      <c r="AH1304">
        <f>VLOOKUP($G1304,county_facts!$A:$BB,30,FALSE)</f>
        <v>84700</v>
      </c>
      <c r="AI1304">
        <f>VLOOKUP($G1304,county_facts!$A:$BB,31,FALSE)</f>
        <v>34180</v>
      </c>
      <c r="AJ1304">
        <f>VLOOKUP($G1304,county_facts!$A:$BB,32,FALSE)</f>
        <v>2.59</v>
      </c>
      <c r="AK1304">
        <f>VLOOKUP($G1304,county_facts!$A:$BB,33,FALSE)</f>
        <v>17687</v>
      </c>
      <c r="AL1304">
        <f>VLOOKUP($G1304,county_facts!$A:$BB,34,FALSE)</f>
        <v>34110</v>
      </c>
      <c r="AM1304">
        <f>VLOOKUP($G1304,county_facts!$A:$BB,35,FALSE)</f>
        <v>23.7</v>
      </c>
      <c r="AN1304">
        <f>VLOOKUP($G1304,county_facts!$A:$BB,36,FALSE)</f>
        <v>1650</v>
      </c>
      <c r="AO1304">
        <f>VLOOKUP($G1304,county_facts!$A:$BB,37,FALSE)</f>
        <v>25573</v>
      </c>
      <c r="AP1304">
        <f>VLOOKUP($G1304,county_facts!$A:$BB,38,FALSE)</f>
        <v>1.2</v>
      </c>
      <c r="AQ1304">
        <f>VLOOKUP($G1304,county_facts!$A:$BB,39,FALSE)</f>
        <v>4912</v>
      </c>
      <c r="AR1304">
        <f>VLOOKUP($G1304,county_facts!$A:$BB,40,FALSE)</f>
        <v>6302</v>
      </c>
      <c r="AS1304">
        <f>VLOOKUP($G1304,county_facts!$A:$BB,41,FALSE)</f>
        <v>35.200000000000003</v>
      </c>
      <c r="AT1304">
        <f>VLOOKUP($G1304,county_facts!$A:$BB,42,FALSE)</f>
        <v>0</v>
      </c>
      <c r="AU1304">
        <f>VLOOKUP($G1304,county_facts!$A:$BB,43,FALSE)</f>
        <v>1.3</v>
      </c>
      <c r="AV1304">
        <f>VLOOKUP($G1304,county_facts!$A:$BB,44,FALSE)</f>
        <v>0</v>
      </c>
      <c r="AW1304">
        <f>VLOOKUP($G1304,county_facts!$A:$BB,45,FALSE)</f>
        <v>0.5</v>
      </c>
      <c r="AX1304">
        <f>VLOOKUP($G1304,county_facts!$A:$BB,46,FALSE)</f>
        <v>34.1</v>
      </c>
      <c r="AY1304">
        <f>VLOOKUP($G1304,county_facts!$A:$BB,47,FALSE)</f>
        <v>2597882</v>
      </c>
      <c r="AZ1304">
        <f>VLOOKUP($G1304,county_facts!$A:$BB,48,FALSE)</f>
        <v>405655</v>
      </c>
      <c r="BA1304">
        <f>VLOOKUP($G1304,county_facts!$A:$BB,49,FALSE)</f>
        <v>1007038</v>
      </c>
      <c r="BB1304">
        <f>VLOOKUP($G1304,county_facts!$A:$BB,50,FALSE)</f>
        <v>11113</v>
      </c>
      <c r="BC1304">
        <f>VLOOKUP($G1304,county_facts!$A:$BB,51,FALSE)</f>
        <v>152207</v>
      </c>
      <c r="BD1304">
        <f>VLOOKUP($G1304,county_facts!$A:$BB,52,FALSE)</f>
        <v>41</v>
      </c>
      <c r="BE1304">
        <f>VLOOKUP($G1304,county_facts!$A:$BB,53,FALSE)</f>
        <v>1106.0999999999999</v>
      </c>
      <c r="BF1304">
        <f>VLOOKUP($G1304,county_facts!$A:$BB,54,FALSE)</f>
        <v>83.6</v>
      </c>
    </row>
    <row r="1305" spans="1:58" x14ac:dyDescent="0.3">
      <c r="A1305" t="s">
        <v>9</v>
      </c>
      <c r="B1305" t="s">
        <v>545</v>
      </c>
      <c r="C1305">
        <v>1388</v>
      </c>
      <c r="D1305" t="s">
        <v>541</v>
      </c>
      <c r="E1305">
        <v>10467</v>
      </c>
      <c r="F1305">
        <v>0.13260724199999999</v>
      </c>
      <c r="G1305">
        <v>45075</v>
      </c>
      <c r="H1305">
        <f>VLOOKUP($G1305,county_facts!$A:$BB,4,FALSE)</f>
        <v>90090</v>
      </c>
      <c r="I1305">
        <f>VLOOKUP($G1305,county_facts!$A:$BB,5,FALSE)</f>
        <v>92495</v>
      </c>
      <c r="J1305">
        <f>VLOOKUP($G1305,county_facts!$A:$BB,6,FALSE)</f>
        <v>-2.6</v>
      </c>
      <c r="K1305">
        <f>VLOOKUP($G1305,county_facts!$A:$BB,7,FALSE)</f>
        <v>92501</v>
      </c>
      <c r="L1305">
        <f>VLOOKUP($G1305,county_facts!$A:$BB,8,FALSE)</f>
        <v>6.3</v>
      </c>
      <c r="M1305">
        <f>VLOOKUP($G1305,county_facts!$A:$BB,9,FALSE)</f>
        <v>22.6</v>
      </c>
      <c r="N1305">
        <f>VLOOKUP($G1305,county_facts!$A:$BB,10,FALSE)</f>
        <v>17.100000000000001</v>
      </c>
      <c r="O1305">
        <f>VLOOKUP($G1305,county_facts!$A:$BB,11,FALSE)</f>
        <v>53.1</v>
      </c>
      <c r="P1305">
        <f>VLOOKUP($G1305,county_facts!$A:$BB,12,FALSE)</f>
        <v>34.9</v>
      </c>
      <c r="Q1305">
        <f>VLOOKUP($G1305,county_facts!$A:$BB,13,FALSE)</f>
        <v>62.2</v>
      </c>
      <c r="R1305">
        <f>VLOOKUP($G1305,county_facts!$A:$BB,14,FALSE)</f>
        <v>0.6</v>
      </c>
      <c r="S1305">
        <f>VLOOKUP($G1305,county_facts!$A:$BB,15,FALSE)</f>
        <v>1</v>
      </c>
      <c r="T1305">
        <f>VLOOKUP($G1305,county_facts!$A:$BB,16,FALSE)</f>
        <v>0</v>
      </c>
      <c r="U1305">
        <f>VLOOKUP($G1305,county_facts!$A:$BB,17,FALSE)</f>
        <v>1.3</v>
      </c>
      <c r="V1305">
        <f>VLOOKUP($G1305,county_facts!$A:$BB,18,FALSE)</f>
        <v>2.1</v>
      </c>
      <c r="W1305">
        <f>VLOOKUP($G1305,county_facts!$A:$BB,19,FALSE)</f>
        <v>33.6</v>
      </c>
      <c r="X1305">
        <f>VLOOKUP($G1305,county_facts!$A:$BB,20,FALSE)</f>
        <v>90.1</v>
      </c>
      <c r="Y1305">
        <f>VLOOKUP($G1305,county_facts!$A:$BB,21,FALSE)</f>
        <v>2</v>
      </c>
      <c r="Z1305">
        <f>VLOOKUP($G1305,county_facts!$A:$BB,22,FALSE)</f>
        <v>3.3</v>
      </c>
      <c r="AA1305">
        <f>VLOOKUP($G1305,county_facts!$A:$BB,23,FALSE)</f>
        <v>79.3</v>
      </c>
      <c r="AB1305">
        <f>VLOOKUP($G1305,county_facts!$A:$BB,24,FALSE)</f>
        <v>18.600000000000001</v>
      </c>
      <c r="AC1305">
        <f>VLOOKUP($G1305,county_facts!$A:$BB,25,FALSE)</f>
        <v>6482</v>
      </c>
      <c r="AD1305">
        <f>VLOOKUP($G1305,county_facts!$A:$BB,26,FALSE)</f>
        <v>24.3</v>
      </c>
      <c r="AE1305">
        <f>VLOOKUP($G1305,county_facts!$A:$BB,27,FALSE)</f>
        <v>42184</v>
      </c>
      <c r="AF1305">
        <f>VLOOKUP($G1305,county_facts!$A:$BB,28,FALSE)</f>
        <v>68.2</v>
      </c>
      <c r="AG1305">
        <f>VLOOKUP($G1305,county_facts!$A:$BB,29,FALSE)</f>
        <v>9.3000000000000007</v>
      </c>
      <c r="AH1305">
        <f>VLOOKUP($G1305,county_facts!$A:$BB,30,FALSE)</f>
        <v>84700</v>
      </c>
      <c r="AI1305">
        <f>VLOOKUP($G1305,county_facts!$A:$BB,31,FALSE)</f>
        <v>34180</v>
      </c>
      <c r="AJ1305">
        <f>VLOOKUP($G1305,county_facts!$A:$BB,32,FALSE)</f>
        <v>2.59</v>
      </c>
      <c r="AK1305">
        <f>VLOOKUP($G1305,county_facts!$A:$BB,33,FALSE)</f>
        <v>17687</v>
      </c>
      <c r="AL1305">
        <f>VLOOKUP($G1305,county_facts!$A:$BB,34,FALSE)</f>
        <v>34110</v>
      </c>
      <c r="AM1305">
        <f>VLOOKUP($G1305,county_facts!$A:$BB,35,FALSE)</f>
        <v>23.7</v>
      </c>
      <c r="AN1305">
        <f>VLOOKUP($G1305,county_facts!$A:$BB,36,FALSE)</f>
        <v>1650</v>
      </c>
      <c r="AO1305">
        <f>VLOOKUP($G1305,county_facts!$A:$BB,37,FALSE)</f>
        <v>25573</v>
      </c>
      <c r="AP1305">
        <f>VLOOKUP($G1305,county_facts!$A:$BB,38,FALSE)</f>
        <v>1.2</v>
      </c>
      <c r="AQ1305">
        <f>VLOOKUP($G1305,county_facts!$A:$BB,39,FALSE)</f>
        <v>4912</v>
      </c>
      <c r="AR1305">
        <f>VLOOKUP($G1305,county_facts!$A:$BB,40,FALSE)</f>
        <v>6302</v>
      </c>
      <c r="AS1305">
        <f>VLOOKUP($G1305,county_facts!$A:$BB,41,FALSE)</f>
        <v>35.200000000000003</v>
      </c>
      <c r="AT1305">
        <f>VLOOKUP($G1305,county_facts!$A:$BB,42,FALSE)</f>
        <v>0</v>
      </c>
      <c r="AU1305">
        <f>VLOOKUP($G1305,county_facts!$A:$BB,43,FALSE)</f>
        <v>1.3</v>
      </c>
      <c r="AV1305">
        <f>VLOOKUP($G1305,county_facts!$A:$BB,44,FALSE)</f>
        <v>0</v>
      </c>
      <c r="AW1305">
        <f>VLOOKUP($G1305,county_facts!$A:$BB,45,FALSE)</f>
        <v>0.5</v>
      </c>
      <c r="AX1305">
        <f>VLOOKUP($G1305,county_facts!$A:$BB,46,FALSE)</f>
        <v>34.1</v>
      </c>
      <c r="AY1305">
        <f>VLOOKUP($G1305,county_facts!$A:$BB,47,FALSE)</f>
        <v>2597882</v>
      </c>
      <c r="AZ1305">
        <f>VLOOKUP($G1305,county_facts!$A:$BB,48,FALSE)</f>
        <v>405655</v>
      </c>
      <c r="BA1305">
        <f>VLOOKUP($G1305,county_facts!$A:$BB,49,FALSE)</f>
        <v>1007038</v>
      </c>
      <c r="BB1305">
        <f>VLOOKUP($G1305,county_facts!$A:$BB,50,FALSE)</f>
        <v>11113</v>
      </c>
      <c r="BC1305">
        <f>VLOOKUP($G1305,county_facts!$A:$BB,51,FALSE)</f>
        <v>152207</v>
      </c>
      <c r="BD1305">
        <f>VLOOKUP($G1305,county_facts!$A:$BB,52,FALSE)</f>
        <v>41</v>
      </c>
      <c r="BE1305">
        <f>VLOOKUP($G1305,county_facts!$A:$BB,53,FALSE)</f>
        <v>1106.0999999999999</v>
      </c>
      <c r="BF1305">
        <f>VLOOKUP($G1305,county_facts!$A:$BB,54,FALSE)</f>
        <v>83.6</v>
      </c>
    </row>
    <row r="1306" spans="1:58" x14ac:dyDescent="0.3">
      <c r="A1306" t="s">
        <v>6</v>
      </c>
      <c r="B1306" t="s">
        <v>546</v>
      </c>
      <c r="C1306">
        <v>2180</v>
      </c>
      <c r="D1306" t="s">
        <v>541</v>
      </c>
      <c r="E1306">
        <v>3570</v>
      </c>
      <c r="F1306">
        <v>0.610644258</v>
      </c>
      <c r="G1306">
        <v>45073</v>
      </c>
      <c r="H1306">
        <f>VLOOKUP($G1306,county_facts!$A:$BB,4,FALSE)</f>
        <v>75192</v>
      </c>
      <c r="I1306">
        <f>VLOOKUP($G1306,county_facts!$A:$BB,5,FALSE)</f>
        <v>74275</v>
      </c>
      <c r="J1306">
        <f>VLOOKUP($G1306,county_facts!$A:$BB,6,FALSE)</f>
        <v>1.2</v>
      </c>
      <c r="K1306">
        <f>VLOOKUP($G1306,county_facts!$A:$BB,7,FALSE)</f>
        <v>74273</v>
      </c>
      <c r="L1306">
        <f>VLOOKUP($G1306,county_facts!$A:$BB,8,FALSE)</f>
        <v>5.4</v>
      </c>
      <c r="M1306">
        <f>VLOOKUP($G1306,county_facts!$A:$BB,9,FALSE)</f>
        <v>20.399999999999999</v>
      </c>
      <c r="N1306">
        <f>VLOOKUP($G1306,county_facts!$A:$BB,10,FALSE)</f>
        <v>21.6</v>
      </c>
      <c r="O1306">
        <f>VLOOKUP($G1306,county_facts!$A:$BB,11,FALSE)</f>
        <v>50.5</v>
      </c>
      <c r="P1306">
        <f>VLOOKUP($G1306,county_facts!$A:$BB,12,FALSE)</f>
        <v>89.5</v>
      </c>
      <c r="Q1306">
        <f>VLOOKUP($G1306,county_facts!$A:$BB,13,FALSE)</f>
        <v>7.8</v>
      </c>
      <c r="R1306">
        <f>VLOOKUP($G1306,county_facts!$A:$BB,14,FALSE)</f>
        <v>0.3</v>
      </c>
      <c r="S1306">
        <f>VLOOKUP($G1306,county_facts!$A:$BB,15,FALSE)</f>
        <v>0.8</v>
      </c>
      <c r="T1306">
        <f>VLOOKUP($G1306,county_facts!$A:$BB,16,FALSE)</f>
        <v>0</v>
      </c>
      <c r="U1306">
        <f>VLOOKUP($G1306,county_facts!$A:$BB,17,FALSE)</f>
        <v>1.6</v>
      </c>
      <c r="V1306">
        <f>VLOOKUP($G1306,county_facts!$A:$BB,18,FALSE)</f>
        <v>4.8</v>
      </c>
      <c r="W1306">
        <f>VLOOKUP($G1306,county_facts!$A:$BB,19,FALSE)</f>
        <v>85.2</v>
      </c>
      <c r="X1306">
        <f>VLOOKUP($G1306,county_facts!$A:$BB,20,FALSE)</f>
        <v>84</v>
      </c>
      <c r="Y1306">
        <f>VLOOKUP($G1306,county_facts!$A:$BB,21,FALSE)</f>
        <v>3.2</v>
      </c>
      <c r="Z1306">
        <f>VLOOKUP($G1306,county_facts!$A:$BB,22,FALSE)</f>
        <v>4.7</v>
      </c>
      <c r="AA1306">
        <f>VLOOKUP($G1306,county_facts!$A:$BB,23,FALSE)</f>
        <v>83.1</v>
      </c>
      <c r="AB1306">
        <f>VLOOKUP($G1306,county_facts!$A:$BB,24,FALSE)</f>
        <v>21.7</v>
      </c>
      <c r="AC1306">
        <f>VLOOKUP($G1306,county_facts!$A:$BB,25,FALSE)</f>
        <v>7307</v>
      </c>
      <c r="AD1306">
        <f>VLOOKUP($G1306,county_facts!$A:$BB,26,FALSE)</f>
        <v>24.3</v>
      </c>
      <c r="AE1306">
        <f>VLOOKUP($G1306,county_facts!$A:$BB,27,FALSE)</f>
        <v>39128</v>
      </c>
      <c r="AF1306">
        <f>VLOOKUP($G1306,county_facts!$A:$BB,28,FALSE)</f>
        <v>75.2</v>
      </c>
      <c r="AG1306">
        <f>VLOOKUP($G1306,county_facts!$A:$BB,29,FALSE)</f>
        <v>9</v>
      </c>
      <c r="AH1306">
        <f>VLOOKUP($G1306,county_facts!$A:$BB,30,FALSE)</f>
        <v>136300</v>
      </c>
      <c r="AI1306">
        <f>VLOOKUP($G1306,county_facts!$A:$BB,31,FALSE)</f>
        <v>30106</v>
      </c>
      <c r="AJ1306">
        <f>VLOOKUP($G1306,county_facts!$A:$BB,32,FALSE)</f>
        <v>2.4500000000000002</v>
      </c>
      <c r="AK1306">
        <f>VLOOKUP($G1306,county_facts!$A:$BB,33,FALSE)</f>
        <v>23904</v>
      </c>
      <c r="AL1306">
        <f>VLOOKUP($G1306,county_facts!$A:$BB,34,FALSE)</f>
        <v>41394</v>
      </c>
      <c r="AM1306">
        <f>VLOOKUP($G1306,county_facts!$A:$BB,35,FALSE)</f>
        <v>19.100000000000001</v>
      </c>
      <c r="AN1306">
        <f>VLOOKUP($G1306,county_facts!$A:$BB,36,FALSE)</f>
        <v>1448</v>
      </c>
      <c r="AO1306">
        <f>VLOOKUP($G1306,county_facts!$A:$BB,37,FALSE)</f>
        <v>19716</v>
      </c>
      <c r="AP1306">
        <f>VLOOKUP($G1306,county_facts!$A:$BB,38,FALSE)</f>
        <v>-1.6</v>
      </c>
      <c r="AQ1306">
        <f>VLOOKUP($G1306,county_facts!$A:$BB,39,FALSE)</f>
        <v>4474</v>
      </c>
      <c r="AR1306">
        <f>VLOOKUP($G1306,county_facts!$A:$BB,40,FALSE)</f>
        <v>6027</v>
      </c>
      <c r="AS1306">
        <f>VLOOKUP($G1306,county_facts!$A:$BB,41,FALSE)</f>
        <v>2.6</v>
      </c>
      <c r="AT1306">
        <f>VLOOKUP($G1306,county_facts!$A:$BB,42,FALSE)</f>
        <v>0</v>
      </c>
      <c r="AU1306">
        <f>VLOOKUP($G1306,county_facts!$A:$BB,43,FALSE)</f>
        <v>0</v>
      </c>
      <c r="AV1306">
        <f>VLOOKUP($G1306,county_facts!$A:$BB,44,FALSE)</f>
        <v>0</v>
      </c>
      <c r="AW1306">
        <f>VLOOKUP($G1306,county_facts!$A:$BB,45,FALSE)</f>
        <v>1.2</v>
      </c>
      <c r="AX1306">
        <f>VLOOKUP($G1306,county_facts!$A:$BB,46,FALSE)</f>
        <v>27.6</v>
      </c>
      <c r="AY1306">
        <f>VLOOKUP($G1306,county_facts!$A:$BB,47,FALSE)</f>
        <v>1546420</v>
      </c>
      <c r="AZ1306">
        <f>VLOOKUP($G1306,county_facts!$A:$BB,48,FALSE)</f>
        <v>0</v>
      </c>
      <c r="BA1306">
        <f>VLOOKUP($G1306,county_facts!$A:$BB,49,FALSE)</f>
        <v>743455</v>
      </c>
      <c r="BB1306">
        <f>VLOOKUP($G1306,county_facts!$A:$BB,50,FALSE)</f>
        <v>10518</v>
      </c>
      <c r="BC1306">
        <f>VLOOKUP($G1306,county_facts!$A:$BB,51,FALSE)</f>
        <v>62807</v>
      </c>
      <c r="BD1306">
        <f>VLOOKUP($G1306,county_facts!$A:$BB,52,FALSE)</f>
        <v>243</v>
      </c>
      <c r="BE1306">
        <f>VLOOKUP($G1306,county_facts!$A:$BB,53,FALSE)</f>
        <v>626.33000000000004</v>
      </c>
      <c r="BF1306">
        <f>VLOOKUP($G1306,county_facts!$A:$BB,54,FALSE)</f>
        <v>118.6</v>
      </c>
    </row>
    <row r="1307" spans="1:58" x14ac:dyDescent="0.3">
      <c r="A1307" t="s">
        <v>9</v>
      </c>
      <c r="B1307" t="s">
        <v>546</v>
      </c>
      <c r="C1307">
        <v>1390</v>
      </c>
      <c r="D1307" t="s">
        <v>541</v>
      </c>
      <c r="E1307">
        <v>3570</v>
      </c>
      <c r="F1307">
        <v>0.389355742</v>
      </c>
      <c r="G1307">
        <v>45073</v>
      </c>
      <c r="H1307">
        <f>VLOOKUP($G1307,county_facts!$A:$BB,4,FALSE)</f>
        <v>75192</v>
      </c>
      <c r="I1307">
        <f>VLOOKUP($G1307,county_facts!$A:$BB,5,FALSE)</f>
        <v>74275</v>
      </c>
      <c r="J1307">
        <f>VLOOKUP($G1307,county_facts!$A:$BB,6,FALSE)</f>
        <v>1.2</v>
      </c>
      <c r="K1307">
        <f>VLOOKUP($G1307,county_facts!$A:$BB,7,FALSE)</f>
        <v>74273</v>
      </c>
      <c r="L1307">
        <f>VLOOKUP($G1307,county_facts!$A:$BB,8,FALSE)</f>
        <v>5.4</v>
      </c>
      <c r="M1307">
        <f>VLOOKUP($G1307,county_facts!$A:$BB,9,FALSE)</f>
        <v>20.399999999999999</v>
      </c>
      <c r="N1307">
        <f>VLOOKUP($G1307,county_facts!$A:$BB,10,FALSE)</f>
        <v>21.6</v>
      </c>
      <c r="O1307">
        <f>VLOOKUP($G1307,county_facts!$A:$BB,11,FALSE)</f>
        <v>50.5</v>
      </c>
      <c r="P1307">
        <f>VLOOKUP($G1307,county_facts!$A:$BB,12,FALSE)</f>
        <v>89.5</v>
      </c>
      <c r="Q1307">
        <f>VLOOKUP($G1307,county_facts!$A:$BB,13,FALSE)</f>
        <v>7.8</v>
      </c>
      <c r="R1307">
        <f>VLOOKUP($G1307,county_facts!$A:$BB,14,FALSE)</f>
        <v>0.3</v>
      </c>
      <c r="S1307">
        <f>VLOOKUP($G1307,county_facts!$A:$BB,15,FALSE)</f>
        <v>0.8</v>
      </c>
      <c r="T1307">
        <f>VLOOKUP($G1307,county_facts!$A:$BB,16,FALSE)</f>
        <v>0</v>
      </c>
      <c r="U1307">
        <f>VLOOKUP($G1307,county_facts!$A:$BB,17,FALSE)</f>
        <v>1.6</v>
      </c>
      <c r="V1307">
        <f>VLOOKUP($G1307,county_facts!$A:$BB,18,FALSE)</f>
        <v>4.8</v>
      </c>
      <c r="W1307">
        <f>VLOOKUP($G1307,county_facts!$A:$BB,19,FALSE)</f>
        <v>85.2</v>
      </c>
      <c r="X1307">
        <f>VLOOKUP($G1307,county_facts!$A:$BB,20,FALSE)</f>
        <v>84</v>
      </c>
      <c r="Y1307">
        <f>VLOOKUP($G1307,county_facts!$A:$BB,21,FALSE)</f>
        <v>3.2</v>
      </c>
      <c r="Z1307">
        <f>VLOOKUP($G1307,county_facts!$A:$BB,22,FALSE)</f>
        <v>4.7</v>
      </c>
      <c r="AA1307">
        <f>VLOOKUP($G1307,county_facts!$A:$BB,23,FALSE)</f>
        <v>83.1</v>
      </c>
      <c r="AB1307">
        <f>VLOOKUP($G1307,county_facts!$A:$BB,24,FALSE)</f>
        <v>21.7</v>
      </c>
      <c r="AC1307">
        <f>VLOOKUP($G1307,county_facts!$A:$BB,25,FALSE)</f>
        <v>7307</v>
      </c>
      <c r="AD1307">
        <f>VLOOKUP($G1307,county_facts!$A:$BB,26,FALSE)</f>
        <v>24.3</v>
      </c>
      <c r="AE1307">
        <f>VLOOKUP($G1307,county_facts!$A:$BB,27,FALSE)</f>
        <v>39128</v>
      </c>
      <c r="AF1307">
        <f>VLOOKUP($G1307,county_facts!$A:$BB,28,FALSE)</f>
        <v>75.2</v>
      </c>
      <c r="AG1307">
        <f>VLOOKUP($G1307,county_facts!$A:$BB,29,FALSE)</f>
        <v>9</v>
      </c>
      <c r="AH1307">
        <f>VLOOKUP($G1307,county_facts!$A:$BB,30,FALSE)</f>
        <v>136300</v>
      </c>
      <c r="AI1307">
        <f>VLOOKUP($G1307,county_facts!$A:$BB,31,FALSE)</f>
        <v>30106</v>
      </c>
      <c r="AJ1307">
        <f>VLOOKUP($G1307,county_facts!$A:$BB,32,FALSE)</f>
        <v>2.4500000000000002</v>
      </c>
      <c r="AK1307">
        <f>VLOOKUP($G1307,county_facts!$A:$BB,33,FALSE)</f>
        <v>23904</v>
      </c>
      <c r="AL1307">
        <f>VLOOKUP($G1307,county_facts!$A:$BB,34,FALSE)</f>
        <v>41394</v>
      </c>
      <c r="AM1307">
        <f>VLOOKUP($G1307,county_facts!$A:$BB,35,FALSE)</f>
        <v>19.100000000000001</v>
      </c>
      <c r="AN1307">
        <f>VLOOKUP($G1307,county_facts!$A:$BB,36,FALSE)</f>
        <v>1448</v>
      </c>
      <c r="AO1307">
        <f>VLOOKUP($G1307,county_facts!$A:$BB,37,FALSE)</f>
        <v>19716</v>
      </c>
      <c r="AP1307">
        <f>VLOOKUP($G1307,county_facts!$A:$BB,38,FALSE)</f>
        <v>-1.6</v>
      </c>
      <c r="AQ1307">
        <f>VLOOKUP($G1307,county_facts!$A:$BB,39,FALSE)</f>
        <v>4474</v>
      </c>
      <c r="AR1307">
        <f>VLOOKUP($G1307,county_facts!$A:$BB,40,FALSE)</f>
        <v>6027</v>
      </c>
      <c r="AS1307">
        <f>VLOOKUP($G1307,county_facts!$A:$BB,41,FALSE)</f>
        <v>2.6</v>
      </c>
      <c r="AT1307">
        <f>VLOOKUP($G1307,county_facts!$A:$BB,42,FALSE)</f>
        <v>0</v>
      </c>
      <c r="AU1307">
        <f>VLOOKUP($G1307,county_facts!$A:$BB,43,FALSE)</f>
        <v>0</v>
      </c>
      <c r="AV1307">
        <f>VLOOKUP($G1307,county_facts!$A:$BB,44,FALSE)</f>
        <v>0</v>
      </c>
      <c r="AW1307">
        <f>VLOOKUP($G1307,county_facts!$A:$BB,45,FALSE)</f>
        <v>1.2</v>
      </c>
      <c r="AX1307">
        <f>VLOOKUP($G1307,county_facts!$A:$BB,46,FALSE)</f>
        <v>27.6</v>
      </c>
      <c r="AY1307">
        <f>VLOOKUP($G1307,county_facts!$A:$BB,47,FALSE)</f>
        <v>1546420</v>
      </c>
      <c r="AZ1307">
        <f>VLOOKUP($G1307,county_facts!$A:$BB,48,FALSE)</f>
        <v>0</v>
      </c>
      <c r="BA1307">
        <f>VLOOKUP($G1307,county_facts!$A:$BB,49,FALSE)</f>
        <v>743455</v>
      </c>
      <c r="BB1307">
        <f>VLOOKUP($G1307,county_facts!$A:$BB,50,FALSE)</f>
        <v>10518</v>
      </c>
      <c r="BC1307">
        <f>VLOOKUP($G1307,county_facts!$A:$BB,51,FALSE)</f>
        <v>62807</v>
      </c>
      <c r="BD1307">
        <f>VLOOKUP($G1307,county_facts!$A:$BB,52,FALSE)</f>
        <v>243</v>
      </c>
      <c r="BE1307">
        <f>VLOOKUP($G1307,county_facts!$A:$BB,53,FALSE)</f>
        <v>626.33000000000004</v>
      </c>
      <c r="BF1307">
        <f>VLOOKUP($G1307,county_facts!$A:$BB,54,FALSE)</f>
        <v>118.6</v>
      </c>
    </row>
    <row r="1308" spans="1:58" x14ac:dyDescent="0.3">
      <c r="A1308" t="s">
        <v>6</v>
      </c>
      <c r="B1308" t="s">
        <v>547</v>
      </c>
      <c r="C1308">
        <v>1784</v>
      </c>
      <c r="D1308" t="s">
        <v>541</v>
      </c>
      <c r="E1308">
        <v>2266</v>
      </c>
      <c r="F1308">
        <v>0.78729037999999996</v>
      </c>
      <c r="G1308">
        <v>45071</v>
      </c>
      <c r="H1308">
        <f>VLOOKUP($G1308,county_facts!$A:$BB,4,FALSE)</f>
        <v>37783</v>
      </c>
      <c r="I1308">
        <f>VLOOKUP($G1308,county_facts!$A:$BB,5,FALSE)</f>
        <v>37508</v>
      </c>
      <c r="J1308">
        <f>VLOOKUP($G1308,county_facts!$A:$BB,6,FALSE)</f>
        <v>0.7</v>
      </c>
      <c r="K1308">
        <f>VLOOKUP($G1308,county_facts!$A:$BB,7,FALSE)</f>
        <v>37508</v>
      </c>
      <c r="L1308">
        <f>VLOOKUP($G1308,county_facts!$A:$BB,8,FALSE)</f>
        <v>5.8</v>
      </c>
      <c r="M1308">
        <f>VLOOKUP($G1308,county_facts!$A:$BB,9,FALSE)</f>
        <v>22</v>
      </c>
      <c r="N1308">
        <f>VLOOKUP($G1308,county_facts!$A:$BB,10,FALSE)</f>
        <v>18</v>
      </c>
      <c r="O1308">
        <f>VLOOKUP($G1308,county_facts!$A:$BB,11,FALSE)</f>
        <v>51.4</v>
      </c>
      <c r="P1308">
        <f>VLOOKUP($G1308,county_facts!$A:$BB,12,FALSE)</f>
        <v>65.5</v>
      </c>
      <c r="Q1308">
        <f>VLOOKUP($G1308,county_facts!$A:$BB,13,FALSE)</f>
        <v>31.3</v>
      </c>
      <c r="R1308">
        <f>VLOOKUP($G1308,county_facts!$A:$BB,14,FALSE)</f>
        <v>0.8</v>
      </c>
      <c r="S1308">
        <f>VLOOKUP($G1308,county_facts!$A:$BB,15,FALSE)</f>
        <v>0.7</v>
      </c>
      <c r="T1308">
        <f>VLOOKUP($G1308,county_facts!$A:$BB,16,FALSE)</f>
        <v>0.3</v>
      </c>
      <c r="U1308">
        <f>VLOOKUP($G1308,county_facts!$A:$BB,17,FALSE)</f>
        <v>1.3</v>
      </c>
      <c r="V1308">
        <f>VLOOKUP($G1308,county_facts!$A:$BB,18,FALSE)</f>
        <v>7.5</v>
      </c>
      <c r="W1308">
        <f>VLOOKUP($G1308,county_facts!$A:$BB,19,FALSE)</f>
        <v>60</v>
      </c>
      <c r="X1308">
        <f>VLOOKUP($G1308,county_facts!$A:$BB,20,FALSE)</f>
        <v>86.1</v>
      </c>
      <c r="Y1308">
        <f>VLOOKUP($G1308,county_facts!$A:$BB,21,FALSE)</f>
        <v>5.4</v>
      </c>
      <c r="Z1308">
        <f>VLOOKUP($G1308,county_facts!$A:$BB,22,FALSE)</f>
        <v>7.7</v>
      </c>
      <c r="AA1308">
        <f>VLOOKUP($G1308,county_facts!$A:$BB,23,FALSE)</f>
        <v>76.900000000000006</v>
      </c>
      <c r="AB1308">
        <f>VLOOKUP($G1308,county_facts!$A:$BB,24,FALSE)</f>
        <v>18.899999999999999</v>
      </c>
      <c r="AC1308">
        <f>VLOOKUP($G1308,county_facts!$A:$BB,25,FALSE)</f>
        <v>2679</v>
      </c>
      <c r="AD1308">
        <f>VLOOKUP($G1308,county_facts!$A:$BB,26,FALSE)</f>
        <v>24.4</v>
      </c>
      <c r="AE1308">
        <f>VLOOKUP($G1308,county_facts!$A:$BB,27,FALSE)</f>
        <v>17977</v>
      </c>
      <c r="AF1308">
        <f>VLOOKUP($G1308,county_facts!$A:$BB,28,FALSE)</f>
        <v>71.5</v>
      </c>
      <c r="AG1308">
        <f>VLOOKUP($G1308,county_facts!$A:$BB,29,FALSE)</f>
        <v>7.6</v>
      </c>
      <c r="AH1308">
        <f>VLOOKUP($G1308,county_facts!$A:$BB,30,FALSE)</f>
        <v>107400</v>
      </c>
      <c r="AI1308">
        <f>VLOOKUP($G1308,county_facts!$A:$BB,31,FALSE)</f>
        <v>14254</v>
      </c>
      <c r="AJ1308">
        <f>VLOOKUP($G1308,county_facts!$A:$BB,32,FALSE)</f>
        <v>2.5499999999999998</v>
      </c>
      <c r="AK1308">
        <f>VLOOKUP($G1308,county_facts!$A:$BB,33,FALSE)</f>
        <v>21591</v>
      </c>
      <c r="AL1308">
        <f>VLOOKUP($G1308,county_facts!$A:$BB,34,FALSE)</f>
        <v>41718</v>
      </c>
      <c r="AM1308">
        <f>VLOOKUP($G1308,county_facts!$A:$BB,35,FALSE)</f>
        <v>17.2</v>
      </c>
      <c r="AN1308">
        <f>VLOOKUP($G1308,county_facts!$A:$BB,36,FALSE)</f>
        <v>710</v>
      </c>
      <c r="AO1308">
        <f>VLOOKUP($G1308,county_facts!$A:$BB,37,FALSE)</f>
        <v>10824</v>
      </c>
      <c r="AP1308">
        <f>VLOOKUP($G1308,county_facts!$A:$BB,38,FALSE)</f>
        <v>-2.4</v>
      </c>
      <c r="AQ1308">
        <f>VLOOKUP($G1308,county_facts!$A:$BB,39,FALSE)</f>
        <v>1805</v>
      </c>
      <c r="AR1308">
        <f>VLOOKUP($G1308,county_facts!$A:$BB,40,FALSE)</f>
        <v>2650</v>
      </c>
      <c r="AS1308">
        <f>VLOOKUP($G1308,county_facts!$A:$BB,41,FALSE)</f>
        <v>0</v>
      </c>
      <c r="AT1308">
        <f>VLOOKUP($G1308,county_facts!$A:$BB,42,FALSE)</f>
        <v>0</v>
      </c>
      <c r="AU1308">
        <f>VLOOKUP($G1308,county_facts!$A:$BB,43,FALSE)</f>
        <v>0</v>
      </c>
      <c r="AV1308">
        <f>VLOOKUP($G1308,county_facts!$A:$BB,44,FALSE)</f>
        <v>0</v>
      </c>
      <c r="AW1308">
        <f>VLOOKUP($G1308,county_facts!$A:$BB,45,FALSE)</f>
        <v>0</v>
      </c>
      <c r="AX1308">
        <f>VLOOKUP($G1308,county_facts!$A:$BB,46,FALSE)</f>
        <v>23.6</v>
      </c>
      <c r="AY1308">
        <f>VLOOKUP($G1308,county_facts!$A:$BB,47,FALSE)</f>
        <v>1277465</v>
      </c>
      <c r="AZ1308">
        <f>VLOOKUP($G1308,county_facts!$A:$BB,48,FALSE)</f>
        <v>0</v>
      </c>
      <c r="BA1308">
        <f>VLOOKUP($G1308,county_facts!$A:$BB,49,FALSE)</f>
        <v>369861</v>
      </c>
      <c r="BB1308">
        <f>VLOOKUP($G1308,county_facts!$A:$BB,50,FALSE)</f>
        <v>9707</v>
      </c>
      <c r="BC1308">
        <f>VLOOKUP($G1308,county_facts!$A:$BB,51,FALSE)</f>
        <v>30350</v>
      </c>
      <c r="BD1308">
        <f>VLOOKUP($G1308,county_facts!$A:$BB,52,FALSE)</f>
        <v>59</v>
      </c>
      <c r="BE1308">
        <f>VLOOKUP($G1308,county_facts!$A:$BB,53,FALSE)</f>
        <v>630.04</v>
      </c>
      <c r="BF1308">
        <f>VLOOKUP($G1308,county_facts!$A:$BB,54,FALSE)</f>
        <v>59.5</v>
      </c>
    </row>
    <row r="1309" spans="1:58" x14ac:dyDescent="0.3">
      <c r="A1309" t="s">
        <v>9</v>
      </c>
      <c r="B1309" t="s">
        <v>547</v>
      </c>
      <c r="C1309">
        <v>482</v>
      </c>
      <c r="D1309" t="s">
        <v>541</v>
      </c>
      <c r="E1309">
        <v>2266</v>
      </c>
      <c r="F1309">
        <v>0.21270961999999999</v>
      </c>
      <c r="G1309">
        <v>45071</v>
      </c>
      <c r="H1309">
        <f>VLOOKUP($G1309,county_facts!$A:$BB,4,FALSE)</f>
        <v>37783</v>
      </c>
      <c r="I1309">
        <f>VLOOKUP($G1309,county_facts!$A:$BB,5,FALSE)</f>
        <v>37508</v>
      </c>
      <c r="J1309">
        <f>VLOOKUP($G1309,county_facts!$A:$BB,6,FALSE)</f>
        <v>0.7</v>
      </c>
      <c r="K1309">
        <f>VLOOKUP($G1309,county_facts!$A:$BB,7,FALSE)</f>
        <v>37508</v>
      </c>
      <c r="L1309">
        <f>VLOOKUP($G1309,county_facts!$A:$BB,8,FALSE)</f>
        <v>5.8</v>
      </c>
      <c r="M1309">
        <f>VLOOKUP($G1309,county_facts!$A:$BB,9,FALSE)</f>
        <v>22</v>
      </c>
      <c r="N1309">
        <f>VLOOKUP($G1309,county_facts!$A:$BB,10,FALSE)</f>
        <v>18</v>
      </c>
      <c r="O1309">
        <f>VLOOKUP($G1309,county_facts!$A:$BB,11,FALSE)</f>
        <v>51.4</v>
      </c>
      <c r="P1309">
        <f>VLOOKUP($G1309,county_facts!$A:$BB,12,FALSE)</f>
        <v>65.5</v>
      </c>
      <c r="Q1309">
        <f>VLOOKUP($G1309,county_facts!$A:$BB,13,FALSE)</f>
        <v>31.3</v>
      </c>
      <c r="R1309">
        <f>VLOOKUP($G1309,county_facts!$A:$BB,14,FALSE)</f>
        <v>0.8</v>
      </c>
      <c r="S1309">
        <f>VLOOKUP($G1309,county_facts!$A:$BB,15,FALSE)</f>
        <v>0.7</v>
      </c>
      <c r="T1309">
        <f>VLOOKUP($G1309,county_facts!$A:$BB,16,FALSE)</f>
        <v>0.3</v>
      </c>
      <c r="U1309">
        <f>VLOOKUP($G1309,county_facts!$A:$BB,17,FALSE)</f>
        <v>1.3</v>
      </c>
      <c r="V1309">
        <f>VLOOKUP($G1309,county_facts!$A:$BB,18,FALSE)</f>
        <v>7.5</v>
      </c>
      <c r="W1309">
        <f>VLOOKUP($G1309,county_facts!$A:$BB,19,FALSE)</f>
        <v>60</v>
      </c>
      <c r="X1309">
        <f>VLOOKUP($G1309,county_facts!$A:$BB,20,FALSE)</f>
        <v>86.1</v>
      </c>
      <c r="Y1309">
        <f>VLOOKUP($G1309,county_facts!$A:$BB,21,FALSE)</f>
        <v>5.4</v>
      </c>
      <c r="Z1309">
        <f>VLOOKUP($G1309,county_facts!$A:$BB,22,FALSE)</f>
        <v>7.7</v>
      </c>
      <c r="AA1309">
        <f>VLOOKUP($G1309,county_facts!$A:$BB,23,FALSE)</f>
        <v>76.900000000000006</v>
      </c>
      <c r="AB1309">
        <f>VLOOKUP($G1309,county_facts!$A:$BB,24,FALSE)</f>
        <v>18.899999999999999</v>
      </c>
      <c r="AC1309">
        <f>VLOOKUP($G1309,county_facts!$A:$BB,25,FALSE)</f>
        <v>2679</v>
      </c>
      <c r="AD1309">
        <f>VLOOKUP($G1309,county_facts!$A:$BB,26,FALSE)</f>
        <v>24.4</v>
      </c>
      <c r="AE1309">
        <f>VLOOKUP($G1309,county_facts!$A:$BB,27,FALSE)</f>
        <v>17977</v>
      </c>
      <c r="AF1309">
        <f>VLOOKUP($G1309,county_facts!$A:$BB,28,FALSE)</f>
        <v>71.5</v>
      </c>
      <c r="AG1309">
        <f>VLOOKUP($G1309,county_facts!$A:$BB,29,FALSE)</f>
        <v>7.6</v>
      </c>
      <c r="AH1309">
        <f>VLOOKUP($G1309,county_facts!$A:$BB,30,FALSE)</f>
        <v>107400</v>
      </c>
      <c r="AI1309">
        <f>VLOOKUP($G1309,county_facts!$A:$BB,31,FALSE)</f>
        <v>14254</v>
      </c>
      <c r="AJ1309">
        <f>VLOOKUP($G1309,county_facts!$A:$BB,32,FALSE)</f>
        <v>2.5499999999999998</v>
      </c>
      <c r="AK1309">
        <f>VLOOKUP($G1309,county_facts!$A:$BB,33,FALSE)</f>
        <v>21591</v>
      </c>
      <c r="AL1309">
        <f>VLOOKUP($G1309,county_facts!$A:$BB,34,FALSE)</f>
        <v>41718</v>
      </c>
      <c r="AM1309">
        <f>VLOOKUP($G1309,county_facts!$A:$BB,35,FALSE)</f>
        <v>17.2</v>
      </c>
      <c r="AN1309">
        <f>VLOOKUP($G1309,county_facts!$A:$BB,36,FALSE)</f>
        <v>710</v>
      </c>
      <c r="AO1309">
        <f>VLOOKUP($G1309,county_facts!$A:$BB,37,FALSE)</f>
        <v>10824</v>
      </c>
      <c r="AP1309">
        <f>VLOOKUP($G1309,county_facts!$A:$BB,38,FALSE)</f>
        <v>-2.4</v>
      </c>
      <c r="AQ1309">
        <f>VLOOKUP($G1309,county_facts!$A:$BB,39,FALSE)</f>
        <v>1805</v>
      </c>
      <c r="AR1309">
        <f>VLOOKUP($G1309,county_facts!$A:$BB,40,FALSE)</f>
        <v>2650</v>
      </c>
      <c r="AS1309">
        <f>VLOOKUP($G1309,county_facts!$A:$BB,41,FALSE)</f>
        <v>0</v>
      </c>
      <c r="AT1309">
        <f>VLOOKUP($G1309,county_facts!$A:$BB,42,FALSE)</f>
        <v>0</v>
      </c>
      <c r="AU1309">
        <f>VLOOKUP($G1309,county_facts!$A:$BB,43,FALSE)</f>
        <v>0</v>
      </c>
      <c r="AV1309">
        <f>VLOOKUP($G1309,county_facts!$A:$BB,44,FALSE)</f>
        <v>0</v>
      </c>
      <c r="AW1309">
        <f>VLOOKUP($G1309,county_facts!$A:$BB,45,FALSE)</f>
        <v>0</v>
      </c>
      <c r="AX1309">
        <f>VLOOKUP($G1309,county_facts!$A:$BB,46,FALSE)</f>
        <v>23.6</v>
      </c>
      <c r="AY1309">
        <f>VLOOKUP($G1309,county_facts!$A:$BB,47,FALSE)</f>
        <v>1277465</v>
      </c>
      <c r="AZ1309">
        <f>VLOOKUP($G1309,county_facts!$A:$BB,48,FALSE)</f>
        <v>0</v>
      </c>
      <c r="BA1309">
        <f>VLOOKUP($G1309,county_facts!$A:$BB,49,FALSE)</f>
        <v>369861</v>
      </c>
      <c r="BB1309">
        <f>VLOOKUP($G1309,county_facts!$A:$BB,50,FALSE)</f>
        <v>9707</v>
      </c>
      <c r="BC1309">
        <f>VLOOKUP($G1309,county_facts!$A:$BB,51,FALSE)</f>
        <v>30350</v>
      </c>
      <c r="BD1309">
        <f>VLOOKUP($G1309,county_facts!$A:$BB,52,FALSE)</f>
        <v>59</v>
      </c>
      <c r="BE1309">
        <f>VLOOKUP($G1309,county_facts!$A:$BB,53,FALSE)</f>
        <v>630.04</v>
      </c>
      <c r="BF1309">
        <f>VLOOKUP($G1309,county_facts!$A:$BB,54,FALSE)</f>
        <v>59.5</v>
      </c>
    </row>
    <row r="1310" spans="1:58" x14ac:dyDescent="0.3">
      <c r="A1310" t="s">
        <v>6</v>
      </c>
      <c r="B1310" t="s">
        <v>548</v>
      </c>
      <c r="C1310">
        <v>730</v>
      </c>
      <c r="D1310" t="s">
        <v>541</v>
      </c>
      <c r="E1310">
        <v>937</v>
      </c>
      <c r="F1310">
        <v>0.77908217700000004</v>
      </c>
      <c r="G1310">
        <v>45065</v>
      </c>
      <c r="H1310">
        <f>VLOOKUP($G1310,county_facts!$A:$BB,4,FALSE)</f>
        <v>9846</v>
      </c>
      <c r="I1310">
        <f>VLOOKUP($G1310,county_facts!$A:$BB,5,FALSE)</f>
        <v>10233</v>
      </c>
      <c r="J1310">
        <f>VLOOKUP($G1310,county_facts!$A:$BB,6,FALSE)</f>
        <v>-3.8</v>
      </c>
      <c r="K1310">
        <f>VLOOKUP($G1310,county_facts!$A:$BB,7,FALSE)</f>
        <v>10233</v>
      </c>
      <c r="L1310">
        <f>VLOOKUP($G1310,county_facts!$A:$BB,8,FALSE)</f>
        <v>3.2</v>
      </c>
      <c r="M1310">
        <f>VLOOKUP($G1310,county_facts!$A:$BB,9,FALSE)</f>
        <v>12.8</v>
      </c>
      <c r="N1310">
        <f>VLOOKUP($G1310,county_facts!$A:$BB,10,FALSE)</f>
        <v>29.8</v>
      </c>
      <c r="O1310">
        <f>VLOOKUP($G1310,county_facts!$A:$BB,11,FALSE)</f>
        <v>44.9</v>
      </c>
      <c r="P1310">
        <f>VLOOKUP($G1310,county_facts!$A:$BB,12,FALSE)</f>
        <v>49.6</v>
      </c>
      <c r="Q1310">
        <f>VLOOKUP($G1310,county_facts!$A:$BB,13,FALSE)</f>
        <v>48.6</v>
      </c>
      <c r="R1310">
        <f>VLOOKUP($G1310,county_facts!$A:$BB,14,FALSE)</f>
        <v>0.2</v>
      </c>
      <c r="S1310">
        <f>VLOOKUP($G1310,county_facts!$A:$BB,15,FALSE)</f>
        <v>0.5</v>
      </c>
      <c r="T1310">
        <f>VLOOKUP($G1310,county_facts!$A:$BB,16,FALSE)</f>
        <v>0.1</v>
      </c>
      <c r="U1310">
        <f>VLOOKUP($G1310,county_facts!$A:$BB,17,FALSE)</f>
        <v>1.1000000000000001</v>
      </c>
      <c r="V1310">
        <f>VLOOKUP($G1310,county_facts!$A:$BB,18,FALSE)</f>
        <v>1.2</v>
      </c>
      <c r="W1310">
        <f>VLOOKUP($G1310,county_facts!$A:$BB,19,FALSE)</f>
        <v>48.7</v>
      </c>
      <c r="X1310">
        <f>VLOOKUP($G1310,county_facts!$A:$BB,20,FALSE)</f>
        <v>89.2</v>
      </c>
      <c r="Y1310">
        <f>VLOOKUP($G1310,county_facts!$A:$BB,21,FALSE)</f>
        <v>1.5</v>
      </c>
      <c r="Z1310">
        <f>VLOOKUP($G1310,county_facts!$A:$BB,22,FALSE)</f>
        <v>2.9</v>
      </c>
      <c r="AA1310">
        <f>VLOOKUP($G1310,county_facts!$A:$BB,23,FALSE)</f>
        <v>78.8</v>
      </c>
      <c r="AB1310">
        <f>VLOOKUP($G1310,county_facts!$A:$BB,24,FALSE)</f>
        <v>18.2</v>
      </c>
      <c r="AC1310">
        <f>VLOOKUP($G1310,county_facts!$A:$BB,25,FALSE)</f>
        <v>1155</v>
      </c>
      <c r="AD1310">
        <f>VLOOKUP($G1310,county_facts!$A:$BB,26,FALSE)</f>
        <v>29.4</v>
      </c>
      <c r="AE1310">
        <f>VLOOKUP($G1310,county_facts!$A:$BB,27,FALSE)</f>
        <v>5468</v>
      </c>
      <c r="AF1310">
        <f>VLOOKUP($G1310,county_facts!$A:$BB,28,FALSE)</f>
        <v>79.3</v>
      </c>
      <c r="AG1310">
        <f>VLOOKUP($G1310,county_facts!$A:$BB,29,FALSE)</f>
        <v>4.7</v>
      </c>
      <c r="AH1310">
        <f>VLOOKUP($G1310,county_facts!$A:$BB,30,FALSE)</f>
        <v>112500</v>
      </c>
      <c r="AI1310">
        <f>VLOOKUP($G1310,county_facts!$A:$BB,31,FALSE)</f>
        <v>4069</v>
      </c>
      <c r="AJ1310">
        <f>VLOOKUP($G1310,county_facts!$A:$BB,32,FALSE)</f>
        <v>2.15</v>
      </c>
      <c r="AK1310">
        <f>VLOOKUP($G1310,county_facts!$A:$BB,33,FALSE)</f>
        <v>22150</v>
      </c>
      <c r="AL1310">
        <f>VLOOKUP($G1310,county_facts!$A:$BB,34,FALSE)</f>
        <v>40028</v>
      </c>
      <c r="AM1310">
        <f>VLOOKUP($G1310,county_facts!$A:$BB,35,FALSE)</f>
        <v>17.2</v>
      </c>
      <c r="AN1310">
        <f>VLOOKUP($G1310,county_facts!$A:$BB,36,FALSE)</f>
        <v>88</v>
      </c>
      <c r="AO1310">
        <f>VLOOKUP($G1310,county_facts!$A:$BB,37,FALSE)</f>
        <v>960</v>
      </c>
      <c r="AP1310">
        <f>VLOOKUP($G1310,county_facts!$A:$BB,38,FALSE)</f>
        <v>-4.0999999999999996</v>
      </c>
      <c r="AQ1310">
        <f>VLOOKUP($G1310,county_facts!$A:$BB,39,FALSE)</f>
        <v>511</v>
      </c>
      <c r="AR1310">
        <f>VLOOKUP($G1310,county_facts!$A:$BB,40,FALSE)</f>
        <v>866</v>
      </c>
      <c r="AS1310">
        <f>VLOOKUP($G1310,county_facts!$A:$BB,41,FALSE)</f>
        <v>28.7</v>
      </c>
      <c r="AT1310">
        <f>VLOOKUP($G1310,county_facts!$A:$BB,42,FALSE)</f>
        <v>0</v>
      </c>
      <c r="AU1310">
        <f>VLOOKUP($G1310,county_facts!$A:$BB,43,FALSE)</f>
        <v>0</v>
      </c>
      <c r="AV1310">
        <f>VLOOKUP($G1310,county_facts!$A:$BB,44,FALSE)</f>
        <v>0</v>
      </c>
      <c r="AW1310">
        <f>VLOOKUP($G1310,county_facts!$A:$BB,45,FALSE)</f>
        <v>0</v>
      </c>
      <c r="AX1310">
        <f>VLOOKUP($G1310,county_facts!$A:$BB,46,FALSE)</f>
        <v>0</v>
      </c>
      <c r="AY1310">
        <f>VLOOKUP($G1310,county_facts!$A:$BB,47,FALSE)</f>
        <v>0</v>
      </c>
      <c r="AZ1310">
        <f>VLOOKUP($G1310,county_facts!$A:$BB,48,FALSE)</f>
        <v>0</v>
      </c>
      <c r="BA1310">
        <f>VLOOKUP($G1310,county_facts!$A:$BB,49,FALSE)</f>
        <v>34750</v>
      </c>
      <c r="BB1310">
        <f>VLOOKUP($G1310,county_facts!$A:$BB,50,FALSE)</f>
        <v>3449</v>
      </c>
      <c r="BC1310">
        <f>VLOOKUP($G1310,county_facts!$A:$BB,51,FALSE)</f>
        <v>1954</v>
      </c>
      <c r="BD1310">
        <f>VLOOKUP($G1310,county_facts!$A:$BB,52,FALSE)</f>
        <v>24</v>
      </c>
      <c r="BE1310">
        <f>VLOOKUP($G1310,county_facts!$A:$BB,53,FALSE)</f>
        <v>359.13</v>
      </c>
      <c r="BF1310">
        <f>VLOOKUP($G1310,county_facts!$A:$BB,54,FALSE)</f>
        <v>28.5</v>
      </c>
    </row>
    <row r="1311" spans="1:58" x14ac:dyDescent="0.3">
      <c r="A1311" t="s">
        <v>9</v>
      </c>
      <c r="B1311" t="s">
        <v>548</v>
      </c>
      <c r="C1311">
        <v>207</v>
      </c>
      <c r="D1311" t="s">
        <v>541</v>
      </c>
      <c r="E1311">
        <v>937</v>
      </c>
      <c r="F1311">
        <v>0.22091782300000001</v>
      </c>
      <c r="G1311">
        <v>45065</v>
      </c>
      <c r="H1311">
        <f>VLOOKUP($G1311,county_facts!$A:$BB,4,FALSE)</f>
        <v>9846</v>
      </c>
      <c r="I1311">
        <f>VLOOKUP($G1311,county_facts!$A:$BB,5,FALSE)</f>
        <v>10233</v>
      </c>
      <c r="J1311">
        <f>VLOOKUP($G1311,county_facts!$A:$BB,6,FALSE)</f>
        <v>-3.8</v>
      </c>
      <c r="K1311">
        <f>VLOOKUP($G1311,county_facts!$A:$BB,7,FALSE)</f>
        <v>10233</v>
      </c>
      <c r="L1311">
        <f>VLOOKUP($G1311,county_facts!$A:$BB,8,FALSE)</f>
        <v>3.2</v>
      </c>
      <c r="M1311">
        <f>VLOOKUP($G1311,county_facts!$A:$BB,9,FALSE)</f>
        <v>12.8</v>
      </c>
      <c r="N1311">
        <f>VLOOKUP($G1311,county_facts!$A:$BB,10,FALSE)</f>
        <v>29.8</v>
      </c>
      <c r="O1311">
        <f>VLOOKUP($G1311,county_facts!$A:$BB,11,FALSE)</f>
        <v>44.9</v>
      </c>
      <c r="P1311">
        <f>VLOOKUP($G1311,county_facts!$A:$BB,12,FALSE)</f>
        <v>49.6</v>
      </c>
      <c r="Q1311">
        <f>VLOOKUP($G1311,county_facts!$A:$BB,13,FALSE)</f>
        <v>48.6</v>
      </c>
      <c r="R1311">
        <f>VLOOKUP($G1311,county_facts!$A:$BB,14,FALSE)</f>
        <v>0.2</v>
      </c>
      <c r="S1311">
        <f>VLOOKUP($G1311,county_facts!$A:$BB,15,FALSE)</f>
        <v>0.5</v>
      </c>
      <c r="T1311">
        <f>VLOOKUP($G1311,county_facts!$A:$BB,16,FALSE)</f>
        <v>0.1</v>
      </c>
      <c r="U1311">
        <f>VLOOKUP($G1311,county_facts!$A:$BB,17,FALSE)</f>
        <v>1.1000000000000001</v>
      </c>
      <c r="V1311">
        <f>VLOOKUP($G1311,county_facts!$A:$BB,18,FALSE)</f>
        <v>1.2</v>
      </c>
      <c r="W1311">
        <f>VLOOKUP($G1311,county_facts!$A:$BB,19,FALSE)</f>
        <v>48.7</v>
      </c>
      <c r="X1311">
        <f>VLOOKUP($G1311,county_facts!$A:$BB,20,FALSE)</f>
        <v>89.2</v>
      </c>
      <c r="Y1311">
        <f>VLOOKUP($G1311,county_facts!$A:$BB,21,FALSE)</f>
        <v>1.5</v>
      </c>
      <c r="Z1311">
        <f>VLOOKUP($G1311,county_facts!$A:$BB,22,FALSE)</f>
        <v>2.9</v>
      </c>
      <c r="AA1311">
        <f>VLOOKUP($G1311,county_facts!$A:$BB,23,FALSE)</f>
        <v>78.8</v>
      </c>
      <c r="AB1311">
        <f>VLOOKUP($G1311,county_facts!$A:$BB,24,FALSE)</f>
        <v>18.2</v>
      </c>
      <c r="AC1311">
        <f>VLOOKUP($G1311,county_facts!$A:$BB,25,FALSE)</f>
        <v>1155</v>
      </c>
      <c r="AD1311">
        <f>VLOOKUP($G1311,county_facts!$A:$BB,26,FALSE)</f>
        <v>29.4</v>
      </c>
      <c r="AE1311">
        <f>VLOOKUP($G1311,county_facts!$A:$BB,27,FALSE)</f>
        <v>5468</v>
      </c>
      <c r="AF1311">
        <f>VLOOKUP($G1311,county_facts!$A:$BB,28,FALSE)</f>
        <v>79.3</v>
      </c>
      <c r="AG1311">
        <f>VLOOKUP($G1311,county_facts!$A:$BB,29,FALSE)</f>
        <v>4.7</v>
      </c>
      <c r="AH1311">
        <f>VLOOKUP($G1311,county_facts!$A:$BB,30,FALSE)</f>
        <v>112500</v>
      </c>
      <c r="AI1311">
        <f>VLOOKUP($G1311,county_facts!$A:$BB,31,FALSE)</f>
        <v>4069</v>
      </c>
      <c r="AJ1311">
        <f>VLOOKUP($G1311,county_facts!$A:$BB,32,FALSE)</f>
        <v>2.15</v>
      </c>
      <c r="AK1311">
        <f>VLOOKUP($G1311,county_facts!$A:$BB,33,FALSE)</f>
        <v>22150</v>
      </c>
      <c r="AL1311">
        <f>VLOOKUP($G1311,county_facts!$A:$BB,34,FALSE)</f>
        <v>40028</v>
      </c>
      <c r="AM1311">
        <f>VLOOKUP($G1311,county_facts!$A:$BB,35,FALSE)</f>
        <v>17.2</v>
      </c>
      <c r="AN1311">
        <f>VLOOKUP($G1311,county_facts!$A:$BB,36,FALSE)</f>
        <v>88</v>
      </c>
      <c r="AO1311">
        <f>VLOOKUP($G1311,county_facts!$A:$BB,37,FALSE)</f>
        <v>960</v>
      </c>
      <c r="AP1311">
        <f>VLOOKUP($G1311,county_facts!$A:$BB,38,FALSE)</f>
        <v>-4.0999999999999996</v>
      </c>
      <c r="AQ1311">
        <f>VLOOKUP($G1311,county_facts!$A:$BB,39,FALSE)</f>
        <v>511</v>
      </c>
      <c r="AR1311">
        <f>VLOOKUP($G1311,county_facts!$A:$BB,40,FALSE)</f>
        <v>866</v>
      </c>
      <c r="AS1311">
        <f>VLOOKUP($G1311,county_facts!$A:$BB,41,FALSE)</f>
        <v>28.7</v>
      </c>
      <c r="AT1311">
        <f>VLOOKUP($G1311,county_facts!$A:$BB,42,FALSE)</f>
        <v>0</v>
      </c>
      <c r="AU1311">
        <f>VLOOKUP($G1311,county_facts!$A:$BB,43,FALSE)</f>
        <v>0</v>
      </c>
      <c r="AV1311">
        <f>VLOOKUP($G1311,county_facts!$A:$BB,44,FALSE)</f>
        <v>0</v>
      </c>
      <c r="AW1311">
        <f>VLOOKUP($G1311,county_facts!$A:$BB,45,FALSE)</f>
        <v>0</v>
      </c>
      <c r="AX1311">
        <f>VLOOKUP($G1311,county_facts!$A:$BB,46,FALSE)</f>
        <v>0</v>
      </c>
      <c r="AY1311">
        <f>VLOOKUP($G1311,county_facts!$A:$BB,47,FALSE)</f>
        <v>0</v>
      </c>
      <c r="AZ1311">
        <f>VLOOKUP($G1311,county_facts!$A:$BB,48,FALSE)</f>
        <v>0</v>
      </c>
      <c r="BA1311">
        <f>VLOOKUP($G1311,county_facts!$A:$BB,49,FALSE)</f>
        <v>34750</v>
      </c>
      <c r="BB1311">
        <f>VLOOKUP($G1311,county_facts!$A:$BB,50,FALSE)</f>
        <v>3449</v>
      </c>
      <c r="BC1311">
        <f>VLOOKUP($G1311,county_facts!$A:$BB,51,FALSE)</f>
        <v>1954</v>
      </c>
      <c r="BD1311">
        <f>VLOOKUP($G1311,county_facts!$A:$BB,52,FALSE)</f>
        <v>24</v>
      </c>
      <c r="BE1311">
        <f>VLOOKUP($G1311,county_facts!$A:$BB,53,FALSE)</f>
        <v>359.13</v>
      </c>
      <c r="BF1311">
        <f>VLOOKUP($G1311,county_facts!$A:$BB,54,FALSE)</f>
        <v>28.5</v>
      </c>
    </row>
    <row r="1312" spans="1:58" x14ac:dyDescent="0.3">
      <c r="A1312" t="s">
        <v>6</v>
      </c>
      <c r="B1312" t="s">
        <v>549</v>
      </c>
      <c r="C1312">
        <v>1474</v>
      </c>
      <c r="D1312" t="s">
        <v>541</v>
      </c>
      <c r="E1312">
        <v>1782</v>
      </c>
      <c r="F1312">
        <v>0.82716049400000002</v>
      </c>
      <c r="G1312">
        <v>45069</v>
      </c>
      <c r="H1312">
        <f>VLOOKUP($G1312,county_facts!$A:$BB,4,FALSE)</f>
        <v>27924</v>
      </c>
      <c r="I1312">
        <f>VLOOKUP($G1312,county_facts!$A:$BB,5,FALSE)</f>
        <v>28933</v>
      </c>
      <c r="J1312">
        <f>VLOOKUP($G1312,county_facts!$A:$BB,6,FALSE)</f>
        <v>-3.5</v>
      </c>
      <c r="K1312">
        <f>VLOOKUP($G1312,county_facts!$A:$BB,7,FALSE)</f>
        <v>28933</v>
      </c>
      <c r="L1312">
        <f>VLOOKUP($G1312,county_facts!$A:$BB,8,FALSE)</f>
        <v>5.4</v>
      </c>
      <c r="M1312">
        <f>VLOOKUP($G1312,county_facts!$A:$BB,9,FALSE)</f>
        <v>20.7</v>
      </c>
      <c r="N1312">
        <f>VLOOKUP($G1312,county_facts!$A:$BB,10,FALSE)</f>
        <v>15.2</v>
      </c>
      <c r="O1312">
        <f>VLOOKUP($G1312,county_facts!$A:$BB,11,FALSE)</f>
        <v>46.8</v>
      </c>
      <c r="P1312">
        <f>VLOOKUP($G1312,county_facts!$A:$BB,12,FALSE)</f>
        <v>42.1</v>
      </c>
      <c r="Q1312">
        <f>VLOOKUP($G1312,county_facts!$A:$BB,13,FALSE)</f>
        <v>51</v>
      </c>
      <c r="R1312">
        <f>VLOOKUP($G1312,county_facts!$A:$BB,14,FALSE)</f>
        <v>4.7</v>
      </c>
      <c r="S1312">
        <f>VLOOKUP($G1312,county_facts!$A:$BB,15,FALSE)</f>
        <v>0.4</v>
      </c>
      <c r="T1312">
        <f>VLOOKUP($G1312,county_facts!$A:$BB,16,FALSE)</f>
        <v>0.1</v>
      </c>
      <c r="U1312">
        <f>VLOOKUP($G1312,county_facts!$A:$BB,17,FALSE)</f>
        <v>1.8</v>
      </c>
      <c r="V1312">
        <f>VLOOKUP($G1312,county_facts!$A:$BB,18,FALSE)</f>
        <v>3.2</v>
      </c>
      <c r="W1312">
        <f>VLOOKUP($G1312,county_facts!$A:$BB,19,FALSE)</f>
        <v>39.9</v>
      </c>
      <c r="X1312">
        <f>VLOOKUP($G1312,county_facts!$A:$BB,20,FALSE)</f>
        <v>87.2</v>
      </c>
      <c r="Y1312">
        <f>VLOOKUP($G1312,county_facts!$A:$BB,21,FALSE)</f>
        <v>1.9</v>
      </c>
      <c r="Z1312">
        <f>VLOOKUP($G1312,county_facts!$A:$BB,22,FALSE)</f>
        <v>3</v>
      </c>
      <c r="AA1312">
        <f>VLOOKUP($G1312,county_facts!$A:$BB,23,FALSE)</f>
        <v>69.900000000000006</v>
      </c>
      <c r="AB1312">
        <f>VLOOKUP($G1312,county_facts!$A:$BB,24,FALSE)</f>
        <v>8.6999999999999993</v>
      </c>
      <c r="AC1312">
        <f>VLOOKUP($G1312,county_facts!$A:$BB,25,FALSE)</f>
        <v>1873</v>
      </c>
      <c r="AD1312">
        <f>VLOOKUP($G1312,county_facts!$A:$BB,26,FALSE)</f>
        <v>23.1</v>
      </c>
      <c r="AE1312">
        <f>VLOOKUP($G1312,county_facts!$A:$BB,27,FALSE)</f>
        <v>11950</v>
      </c>
      <c r="AF1312">
        <f>VLOOKUP($G1312,county_facts!$A:$BB,28,FALSE)</f>
        <v>66.099999999999994</v>
      </c>
      <c r="AG1312">
        <f>VLOOKUP($G1312,county_facts!$A:$BB,29,FALSE)</f>
        <v>9.3000000000000007</v>
      </c>
      <c r="AH1312">
        <f>VLOOKUP($G1312,county_facts!$A:$BB,30,FALSE)</f>
        <v>58200</v>
      </c>
      <c r="AI1312">
        <f>VLOOKUP($G1312,county_facts!$A:$BB,31,FALSE)</f>
        <v>9779</v>
      </c>
      <c r="AJ1312">
        <f>VLOOKUP($G1312,county_facts!$A:$BB,32,FALSE)</f>
        <v>2.58</v>
      </c>
      <c r="AK1312">
        <f>VLOOKUP($G1312,county_facts!$A:$BB,33,FALSE)</f>
        <v>14577</v>
      </c>
      <c r="AL1312">
        <f>VLOOKUP($G1312,county_facts!$A:$BB,34,FALSE)</f>
        <v>28297</v>
      </c>
      <c r="AM1312">
        <f>VLOOKUP($G1312,county_facts!$A:$BB,35,FALSE)</f>
        <v>30.7</v>
      </c>
      <c r="AN1312">
        <f>VLOOKUP($G1312,county_facts!$A:$BB,36,FALSE)</f>
        <v>328</v>
      </c>
      <c r="AO1312">
        <f>VLOOKUP($G1312,county_facts!$A:$BB,37,FALSE)</f>
        <v>4791</v>
      </c>
      <c r="AP1312">
        <f>VLOOKUP($G1312,county_facts!$A:$BB,38,FALSE)</f>
        <v>1.6</v>
      </c>
      <c r="AQ1312">
        <f>VLOOKUP($G1312,county_facts!$A:$BB,39,FALSE)</f>
        <v>934</v>
      </c>
      <c r="AR1312">
        <f>VLOOKUP($G1312,county_facts!$A:$BB,40,FALSE)</f>
        <v>877</v>
      </c>
      <c r="AS1312">
        <f>VLOOKUP($G1312,county_facts!$A:$BB,41,FALSE)</f>
        <v>0</v>
      </c>
      <c r="AT1312">
        <f>VLOOKUP($G1312,county_facts!$A:$BB,42,FALSE)</f>
        <v>0</v>
      </c>
      <c r="AU1312">
        <f>VLOOKUP($G1312,county_facts!$A:$BB,43,FALSE)</f>
        <v>0</v>
      </c>
      <c r="AV1312">
        <f>VLOOKUP($G1312,county_facts!$A:$BB,44,FALSE)</f>
        <v>0</v>
      </c>
      <c r="AW1312">
        <f>VLOOKUP($G1312,county_facts!$A:$BB,45,FALSE)</f>
        <v>0</v>
      </c>
      <c r="AX1312">
        <f>VLOOKUP($G1312,county_facts!$A:$BB,46,FALSE)</f>
        <v>15.8</v>
      </c>
      <c r="AY1312">
        <f>VLOOKUP($G1312,county_facts!$A:$BB,47,FALSE)</f>
        <v>989848</v>
      </c>
      <c r="AZ1312">
        <f>VLOOKUP($G1312,county_facts!$A:$BB,48,FALSE)</f>
        <v>0</v>
      </c>
      <c r="BA1312">
        <f>VLOOKUP($G1312,county_facts!$A:$BB,49,FALSE)</f>
        <v>158984</v>
      </c>
      <c r="BB1312">
        <f>VLOOKUP($G1312,county_facts!$A:$BB,50,FALSE)</f>
        <v>5499</v>
      </c>
      <c r="BC1312">
        <f>VLOOKUP($G1312,county_facts!$A:$BB,51,FALSE)</f>
        <v>13417</v>
      </c>
      <c r="BD1312">
        <f>VLOOKUP($G1312,county_facts!$A:$BB,52,FALSE)</f>
        <v>9</v>
      </c>
      <c r="BE1312">
        <f>VLOOKUP($G1312,county_facts!$A:$BB,53,FALSE)</f>
        <v>479.67</v>
      </c>
      <c r="BF1312">
        <f>VLOOKUP($G1312,county_facts!$A:$BB,54,FALSE)</f>
        <v>60.3</v>
      </c>
    </row>
    <row r="1313" spans="1:58" x14ac:dyDescent="0.3">
      <c r="A1313" t="s">
        <v>9</v>
      </c>
      <c r="B1313" t="s">
        <v>549</v>
      </c>
      <c r="C1313">
        <v>308</v>
      </c>
      <c r="D1313" t="s">
        <v>541</v>
      </c>
      <c r="E1313">
        <v>1782</v>
      </c>
      <c r="F1313">
        <v>0.172839506</v>
      </c>
      <c r="G1313">
        <v>45069</v>
      </c>
      <c r="H1313">
        <f>VLOOKUP($G1313,county_facts!$A:$BB,4,FALSE)</f>
        <v>27924</v>
      </c>
      <c r="I1313">
        <f>VLOOKUP($G1313,county_facts!$A:$BB,5,FALSE)</f>
        <v>28933</v>
      </c>
      <c r="J1313">
        <f>VLOOKUP($G1313,county_facts!$A:$BB,6,FALSE)</f>
        <v>-3.5</v>
      </c>
      <c r="K1313">
        <f>VLOOKUP($G1313,county_facts!$A:$BB,7,FALSE)</f>
        <v>28933</v>
      </c>
      <c r="L1313">
        <f>VLOOKUP($G1313,county_facts!$A:$BB,8,FALSE)</f>
        <v>5.4</v>
      </c>
      <c r="M1313">
        <f>VLOOKUP($G1313,county_facts!$A:$BB,9,FALSE)</f>
        <v>20.7</v>
      </c>
      <c r="N1313">
        <f>VLOOKUP($G1313,county_facts!$A:$BB,10,FALSE)</f>
        <v>15.2</v>
      </c>
      <c r="O1313">
        <f>VLOOKUP($G1313,county_facts!$A:$BB,11,FALSE)</f>
        <v>46.8</v>
      </c>
      <c r="P1313">
        <f>VLOOKUP($G1313,county_facts!$A:$BB,12,FALSE)</f>
        <v>42.1</v>
      </c>
      <c r="Q1313">
        <f>VLOOKUP($G1313,county_facts!$A:$BB,13,FALSE)</f>
        <v>51</v>
      </c>
      <c r="R1313">
        <f>VLOOKUP($G1313,county_facts!$A:$BB,14,FALSE)</f>
        <v>4.7</v>
      </c>
      <c r="S1313">
        <f>VLOOKUP($G1313,county_facts!$A:$BB,15,FALSE)</f>
        <v>0.4</v>
      </c>
      <c r="T1313">
        <f>VLOOKUP($G1313,county_facts!$A:$BB,16,FALSE)</f>
        <v>0.1</v>
      </c>
      <c r="U1313">
        <f>VLOOKUP($G1313,county_facts!$A:$BB,17,FALSE)</f>
        <v>1.8</v>
      </c>
      <c r="V1313">
        <f>VLOOKUP($G1313,county_facts!$A:$BB,18,FALSE)</f>
        <v>3.2</v>
      </c>
      <c r="W1313">
        <f>VLOOKUP($G1313,county_facts!$A:$BB,19,FALSE)</f>
        <v>39.9</v>
      </c>
      <c r="X1313">
        <f>VLOOKUP($G1313,county_facts!$A:$BB,20,FALSE)</f>
        <v>87.2</v>
      </c>
      <c r="Y1313">
        <f>VLOOKUP($G1313,county_facts!$A:$BB,21,FALSE)</f>
        <v>1.9</v>
      </c>
      <c r="Z1313">
        <f>VLOOKUP($G1313,county_facts!$A:$BB,22,FALSE)</f>
        <v>3</v>
      </c>
      <c r="AA1313">
        <f>VLOOKUP($G1313,county_facts!$A:$BB,23,FALSE)</f>
        <v>69.900000000000006</v>
      </c>
      <c r="AB1313">
        <f>VLOOKUP($G1313,county_facts!$A:$BB,24,FALSE)</f>
        <v>8.6999999999999993</v>
      </c>
      <c r="AC1313">
        <f>VLOOKUP($G1313,county_facts!$A:$BB,25,FALSE)</f>
        <v>1873</v>
      </c>
      <c r="AD1313">
        <f>VLOOKUP($G1313,county_facts!$A:$BB,26,FALSE)</f>
        <v>23.1</v>
      </c>
      <c r="AE1313">
        <f>VLOOKUP($G1313,county_facts!$A:$BB,27,FALSE)</f>
        <v>11950</v>
      </c>
      <c r="AF1313">
        <f>VLOOKUP($G1313,county_facts!$A:$BB,28,FALSE)</f>
        <v>66.099999999999994</v>
      </c>
      <c r="AG1313">
        <f>VLOOKUP($G1313,county_facts!$A:$BB,29,FALSE)</f>
        <v>9.3000000000000007</v>
      </c>
      <c r="AH1313">
        <f>VLOOKUP($G1313,county_facts!$A:$BB,30,FALSE)</f>
        <v>58200</v>
      </c>
      <c r="AI1313">
        <f>VLOOKUP($G1313,county_facts!$A:$BB,31,FALSE)</f>
        <v>9779</v>
      </c>
      <c r="AJ1313">
        <f>VLOOKUP($G1313,county_facts!$A:$BB,32,FALSE)</f>
        <v>2.58</v>
      </c>
      <c r="AK1313">
        <f>VLOOKUP($G1313,county_facts!$A:$BB,33,FALSE)</f>
        <v>14577</v>
      </c>
      <c r="AL1313">
        <f>VLOOKUP($G1313,county_facts!$A:$BB,34,FALSE)</f>
        <v>28297</v>
      </c>
      <c r="AM1313">
        <f>VLOOKUP($G1313,county_facts!$A:$BB,35,FALSE)</f>
        <v>30.7</v>
      </c>
      <c r="AN1313">
        <f>VLOOKUP($G1313,county_facts!$A:$BB,36,FALSE)</f>
        <v>328</v>
      </c>
      <c r="AO1313">
        <f>VLOOKUP($G1313,county_facts!$A:$BB,37,FALSE)</f>
        <v>4791</v>
      </c>
      <c r="AP1313">
        <f>VLOOKUP($G1313,county_facts!$A:$BB,38,FALSE)</f>
        <v>1.6</v>
      </c>
      <c r="AQ1313">
        <f>VLOOKUP($G1313,county_facts!$A:$BB,39,FALSE)</f>
        <v>934</v>
      </c>
      <c r="AR1313">
        <f>VLOOKUP($G1313,county_facts!$A:$BB,40,FALSE)</f>
        <v>877</v>
      </c>
      <c r="AS1313">
        <f>VLOOKUP($G1313,county_facts!$A:$BB,41,FALSE)</f>
        <v>0</v>
      </c>
      <c r="AT1313">
        <f>VLOOKUP($G1313,county_facts!$A:$BB,42,FALSE)</f>
        <v>0</v>
      </c>
      <c r="AU1313">
        <f>VLOOKUP($G1313,county_facts!$A:$BB,43,FALSE)</f>
        <v>0</v>
      </c>
      <c r="AV1313">
        <f>VLOOKUP($G1313,county_facts!$A:$BB,44,FALSE)</f>
        <v>0</v>
      </c>
      <c r="AW1313">
        <f>VLOOKUP($G1313,county_facts!$A:$BB,45,FALSE)</f>
        <v>0</v>
      </c>
      <c r="AX1313">
        <f>VLOOKUP($G1313,county_facts!$A:$BB,46,FALSE)</f>
        <v>15.8</v>
      </c>
      <c r="AY1313">
        <f>VLOOKUP($G1313,county_facts!$A:$BB,47,FALSE)</f>
        <v>989848</v>
      </c>
      <c r="AZ1313">
        <f>VLOOKUP($G1313,county_facts!$A:$BB,48,FALSE)</f>
        <v>0</v>
      </c>
      <c r="BA1313">
        <f>VLOOKUP($G1313,county_facts!$A:$BB,49,FALSE)</f>
        <v>158984</v>
      </c>
      <c r="BB1313">
        <f>VLOOKUP($G1313,county_facts!$A:$BB,50,FALSE)</f>
        <v>5499</v>
      </c>
      <c r="BC1313">
        <f>VLOOKUP($G1313,county_facts!$A:$BB,51,FALSE)</f>
        <v>13417</v>
      </c>
      <c r="BD1313">
        <f>VLOOKUP($G1313,county_facts!$A:$BB,52,FALSE)</f>
        <v>9</v>
      </c>
      <c r="BE1313">
        <f>VLOOKUP($G1313,county_facts!$A:$BB,53,FALSE)</f>
        <v>479.67</v>
      </c>
      <c r="BF1313">
        <f>VLOOKUP($G1313,county_facts!$A:$BB,54,FALSE)</f>
        <v>60.3</v>
      </c>
    </row>
    <row r="1314" spans="1:58" x14ac:dyDescent="0.3">
      <c r="A1314" t="s">
        <v>6</v>
      </c>
      <c r="B1314" t="s">
        <v>28</v>
      </c>
      <c r="C1314">
        <v>2714</v>
      </c>
      <c r="D1314" t="s">
        <v>541</v>
      </c>
      <c r="E1314">
        <v>3333</v>
      </c>
      <c r="F1314">
        <v>0.81428142800000003</v>
      </c>
      <c r="G1314">
        <v>45067</v>
      </c>
      <c r="H1314">
        <f>VLOOKUP($G1314,county_facts!$A:$BB,4,FALSE)</f>
        <v>31933</v>
      </c>
      <c r="I1314">
        <f>VLOOKUP($G1314,county_facts!$A:$BB,5,FALSE)</f>
        <v>33062</v>
      </c>
      <c r="J1314">
        <f>VLOOKUP($G1314,county_facts!$A:$BB,6,FALSE)</f>
        <v>-3.4</v>
      </c>
      <c r="K1314">
        <f>VLOOKUP($G1314,county_facts!$A:$BB,7,FALSE)</f>
        <v>33062</v>
      </c>
      <c r="L1314">
        <f>VLOOKUP($G1314,county_facts!$A:$BB,8,FALSE)</f>
        <v>6.1</v>
      </c>
      <c r="M1314">
        <f>VLOOKUP($G1314,county_facts!$A:$BB,9,FALSE)</f>
        <v>23.4</v>
      </c>
      <c r="N1314">
        <f>VLOOKUP($G1314,county_facts!$A:$BB,10,FALSE)</f>
        <v>17.100000000000001</v>
      </c>
      <c r="O1314">
        <f>VLOOKUP($G1314,county_facts!$A:$BB,11,FALSE)</f>
        <v>53.8</v>
      </c>
      <c r="P1314">
        <f>VLOOKUP($G1314,county_facts!$A:$BB,12,FALSE)</f>
        <v>40.9</v>
      </c>
      <c r="Q1314">
        <f>VLOOKUP($G1314,county_facts!$A:$BB,13,FALSE)</f>
        <v>56.5</v>
      </c>
      <c r="R1314">
        <f>VLOOKUP($G1314,county_facts!$A:$BB,14,FALSE)</f>
        <v>0.7</v>
      </c>
      <c r="S1314">
        <f>VLOOKUP($G1314,county_facts!$A:$BB,15,FALSE)</f>
        <v>0.7</v>
      </c>
      <c r="T1314">
        <f>VLOOKUP($G1314,county_facts!$A:$BB,16,FALSE)</f>
        <v>0</v>
      </c>
      <c r="U1314">
        <f>VLOOKUP($G1314,county_facts!$A:$BB,17,FALSE)</f>
        <v>1.1000000000000001</v>
      </c>
      <c r="V1314">
        <f>VLOOKUP($G1314,county_facts!$A:$BB,18,FALSE)</f>
        <v>2.7</v>
      </c>
      <c r="W1314">
        <f>VLOOKUP($G1314,county_facts!$A:$BB,19,FALSE)</f>
        <v>39.200000000000003</v>
      </c>
      <c r="X1314">
        <f>VLOOKUP($G1314,county_facts!$A:$BB,20,FALSE)</f>
        <v>93</v>
      </c>
      <c r="Y1314">
        <f>VLOOKUP($G1314,county_facts!$A:$BB,21,FALSE)</f>
        <v>2.1</v>
      </c>
      <c r="Z1314">
        <f>VLOOKUP($G1314,county_facts!$A:$BB,22,FALSE)</f>
        <v>3.2</v>
      </c>
      <c r="AA1314">
        <f>VLOOKUP($G1314,county_facts!$A:$BB,23,FALSE)</f>
        <v>81.8</v>
      </c>
      <c r="AB1314">
        <f>VLOOKUP($G1314,county_facts!$A:$BB,24,FALSE)</f>
        <v>13.6</v>
      </c>
      <c r="AC1314">
        <f>VLOOKUP($G1314,county_facts!$A:$BB,25,FALSE)</f>
        <v>2124</v>
      </c>
      <c r="AD1314">
        <f>VLOOKUP($G1314,county_facts!$A:$BB,26,FALSE)</f>
        <v>26</v>
      </c>
      <c r="AE1314">
        <f>VLOOKUP($G1314,county_facts!$A:$BB,27,FALSE)</f>
        <v>14794</v>
      </c>
      <c r="AF1314">
        <f>VLOOKUP($G1314,county_facts!$A:$BB,28,FALSE)</f>
        <v>67.099999999999994</v>
      </c>
      <c r="AG1314">
        <f>VLOOKUP($G1314,county_facts!$A:$BB,29,FALSE)</f>
        <v>9</v>
      </c>
      <c r="AH1314">
        <f>VLOOKUP($G1314,county_facts!$A:$BB,30,FALSE)</f>
        <v>77800</v>
      </c>
      <c r="AI1314">
        <f>VLOOKUP($G1314,county_facts!$A:$BB,31,FALSE)</f>
        <v>12049</v>
      </c>
      <c r="AJ1314">
        <f>VLOOKUP($G1314,county_facts!$A:$BB,32,FALSE)</f>
        <v>2.69</v>
      </c>
      <c r="AK1314">
        <f>VLOOKUP($G1314,county_facts!$A:$BB,33,FALSE)</f>
        <v>16531</v>
      </c>
      <c r="AL1314">
        <f>VLOOKUP($G1314,county_facts!$A:$BB,34,FALSE)</f>
        <v>29149</v>
      </c>
      <c r="AM1314">
        <f>VLOOKUP($G1314,county_facts!$A:$BB,35,FALSE)</f>
        <v>27.4</v>
      </c>
      <c r="AN1314">
        <f>VLOOKUP($G1314,county_facts!$A:$BB,36,FALSE)</f>
        <v>506</v>
      </c>
      <c r="AO1314">
        <f>VLOOKUP($G1314,county_facts!$A:$BB,37,FALSE)</f>
        <v>6965</v>
      </c>
      <c r="AP1314">
        <f>VLOOKUP($G1314,county_facts!$A:$BB,38,FALSE)</f>
        <v>-5.4</v>
      </c>
      <c r="AQ1314">
        <f>VLOOKUP($G1314,county_facts!$A:$BB,39,FALSE)</f>
        <v>1604</v>
      </c>
      <c r="AR1314">
        <f>VLOOKUP($G1314,county_facts!$A:$BB,40,FALSE)</f>
        <v>2155</v>
      </c>
      <c r="AS1314">
        <f>VLOOKUP($G1314,county_facts!$A:$BB,41,FALSE)</f>
        <v>18.399999999999999</v>
      </c>
      <c r="AT1314">
        <f>VLOOKUP($G1314,county_facts!$A:$BB,42,FALSE)</f>
        <v>0</v>
      </c>
      <c r="AU1314">
        <f>VLOOKUP($G1314,county_facts!$A:$BB,43,FALSE)</f>
        <v>1.9</v>
      </c>
      <c r="AV1314">
        <f>VLOOKUP($G1314,county_facts!$A:$BB,44,FALSE)</f>
        <v>0</v>
      </c>
      <c r="AW1314">
        <f>VLOOKUP($G1314,county_facts!$A:$BB,45,FALSE)</f>
        <v>0</v>
      </c>
      <c r="AX1314">
        <f>VLOOKUP($G1314,county_facts!$A:$BB,46,FALSE)</f>
        <v>22.8</v>
      </c>
      <c r="AY1314">
        <f>VLOOKUP($G1314,county_facts!$A:$BB,47,FALSE)</f>
        <v>367664</v>
      </c>
      <c r="AZ1314">
        <f>VLOOKUP($G1314,county_facts!$A:$BB,48,FALSE)</f>
        <v>104394</v>
      </c>
      <c r="BA1314">
        <f>VLOOKUP($G1314,county_facts!$A:$BB,49,FALSE)</f>
        <v>269937</v>
      </c>
      <c r="BB1314">
        <f>VLOOKUP($G1314,county_facts!$A:$BB,50,FALSE)</f>
        <v>7925</v>
      </c>
      <c r="BC1314">
        <f>VLOOKUP($G1314,county_facts!$A:$BB,51,FALSE)</f>
        <v>31211</v>
      </c>
      <c r="BD1314">
        <f>VLOOKUP($G1314,county_facts!$A:$BB,52,FALSE)</f>
        <v>15</v>
      </c>
      <c r="BE1314">
        <f>VLOOKUP($G1314,county_facts!$A:$BB,53,FALSE)</f>
        <v>489.23</v>
      </c>
      <c r="BF1314">
        <f>VLOOKUP($G1314,county_facts!$A:$BB,54,FALSE)</f>
        <v>67.599999999999994</v>
      </c>
    </row>
    <row r="1315" spans="1:58" x14ac:dyDescent="0.3">
      <c r="A1315" t="s">
        <v>9</v>
      </c>
      <c r="B1315" t="s">
        <v>28</v>
      </c>
      <c r="C1315">
        <v>619</v>
      </c>
      <c r="D1315" t="s">
        <v>541</v>
      </c>
      <c r="E1315">
        <v>3333</v>
      </c>
      <c r="F1315">
        <v>0.185718572</v>
      </c>
      <c r="G1315">
        <v>45067</v>
      </c>
      <c r="H1315">
        <f>VLOOKUP($G1315,county_facts!$A:$BB,4,FALSE)</f>
        <v>31933</v>
      </c>
      <c r="I1315">
        <f>VLOOKUP($G1315,county_facts!$A:$BB,5,FALSE)</f>
        <v>33062</v>
      </c>
      <c r="J1315">
        <f>VLOOKUP($G1315,county_facts!$A:$BB,6,FALSE)</f>
        <v>-3.4</v>
      </c>
      <c r="K1315">
        <f>VLOOKUP($G1315,county_facts!$A:$BB,7,FALSE)</f>
        <v>33062</v>
      </c>
      <c r="L1315">
        <f>VLOOKUP($G1315,county_facts!$A:$BB,8,FALSE)</f>
        <v>6.1</v>
      </c>
      <c r="M1315">
        <f>VLOOKUP($G1315,county_facts!$A:$BB,9,FALSE)</f>
        <v>23.4</v>
      </c>
      <c r="N1315">
        <f>VLOOKUP($G1315,county_facts!$A:$BB,10,FALSE)</f>
        <v>17.100000000000001</v>
      </c>
      <c r="O1315">
        <f>VLOOKUP($G1315,county_facts!$A:$BB,11,FALSE)</f>
        <v>53.8</v>
      </c>
      <c r="P1315">
        <f>VLOOKUP($G1315,county_facts!$A:$BB,12,FALSE)</f>
        <v>40.9</v>
      </c>
      <c r="Q1315">
        <f>VLOOKUP($G1315,county_facts!$A:$BB,13,FALSE)</f>
        <v>56.5</v>
      </c>
      <c r="R1315">
        <f>VLOOKUP($G1315,county_facts!$A:$BB,14,FALSE)</f>
        <v>0.7</v>
      </c>
      <c r="S1315">
        <f>VLOOKUP($G1315,county_facts!$A:$BB,15,FALSE)</f>
        <v>0.7</v>
      </c>
      <c r="T1315">
        <f>VLOOKUP($G1315,county_facts!$A:$BB,16,FALSE)</f>
        <v>0</v>
      </c>
      <c r="U1315">
        <f>VLOOKUP($G1315,county_facts!$A:$BB,17,FALSE)</f>
        <v>1.1000000000000001</v>
      </c>
      <c r="V1315">
        <f>VLOOKUP($G1315,county_facts!$A:$BB,18,FALSE)</f>
        <v>2.7</v>
      </c>
      <c r="W1315">
        <f>VLOOKUP($G1315,county_facts!$A:$BB,19,FALSE)</f>
        <v>39.200000000000003</v>
      </c>
      <c r="X1315">
        <f>VLOOKUP($G1315,county_facts!$A:$BB,20,FALSE)</f>
        <v>93</v>
      </c>
      <c r="Y1315">
        <f>VLOOKUP($G1315,county_facts!$A:$BB,21,FALSE)</f>
        <v>2.1</v>
      </c>
      <c r="Z1315">
        <f>VLOOKUP($G1315,county_facts!$A:$BB,22,FALSE)</f>
        <v>3.2</v>
      </c>
      <c r="AA1315">
        <f>VLOOKUP($G1315,county_facts!$A:$BB,23,FALSE)</f>
        <v>81.8</v>
      </c>
      <c r="AB1315">
        <f>VLOOKUP($G1315,county_facts!$A:$BB,24,FALSE)</f>
        <v>13.6</v>
      </c>
      <c r="AC1315">
        <f>VLOOKUP($G1315,county_facts!$A:$BB,25,FALSE)</f>
        <v>2124</v>
      </c>
      <c r="AD1315">
        <f>VLOOKUP($G1315,county_facts!$A:$BB,26,FALSE)</f>
        <v>26</v>
      </c>
      <c r="AE1315">
        <f>VLOOKUP($G1315,county_facts!$A:$BB,27,FALSE)</f>
        <v>14794</v>
      </c>
      <c r="AF1315">
        <f>VLOOKUP($G1315,county_facts!$A:$BB,28,FALSE)</f>
        <v>67.099999999999994</v>
      </c>
      <c r="AG1315">
        <f>VLOOKUP($G1315,county_facts!$A:$BB,29,FALSE)</f>
        <v>9</v>
      </c>
      <c r="AH1315">
        <f>VLOOKUP($G1315,county_facts!$A:$BB,30,FALSE)</f>
        <v>77800</v>
      </c>
      <c r="AI1315">
        <f>VLOOKUP($G1315,county_facts!$A:$BB,31,FALSE)</f>
        <v>12049</v>
      </c>
      <c r="AJ1315">
        <f>VLOOKUP($G1315,county_facts!$A:$BB,32,FALSE)</f>
        <v>2.69</v>
      </c>
      <c r="AK1315">
        <f>VLOOKUP($G1315,county_facts!$A:$BB,33,FALSE)</f>
        <v>16531</v>
      </c>
      <c r="AL1315">
        <f>VLOOKUP($G1315,county_facts!$A:$BB,34,FALSE)</f>
        <v>29149</v>
      </c>
      <c r="AM1315">
        <f>VLOOKUP($G1315,county_facts!$A:$BB,35,FALSE)</f>
        <v>27.4</v>
      </c>
      <c r="AN1315">
        <f>VLOOKUP($G1315,county_facts!$A:$BB,36,FALSE)</f>
        <v>506</v>
      </c>
      <c r="AO1315">
        <f>VLOOKUP($G1315,county_facts!$A:$BB,37,FALSE)</f>
        <v>6965</v>
      </c>
      <c r="AP1315">
        <f>VLOOKUP($G1315,county_facts!$A:$BB,38,FALSE)</f>
        <v>-5.4</v>
      </c>
      <c r="AQ1315">
        <f>VLOOKUP($G1315,county_facts!$A:$BB,39,FALSE)</f>
        <v>1604</v>
      </c>
      <c r="AR1315">
        <f>VLOOKUP($G1315,county_facts!$A:$BB,40,FALSE)</f>
        <v>2155</v>
      </c>
      <c r="AS1315">
        <f>VLOOKUP($G1315,county_facts!$A:$BB,41,FALSE)</f>
        <v>18.399999999999999</v>
      </c>
      <c r="AT1315">
        <f>VLOOKUP($G1315,county_facts!$A:$BB,42,FALSE)</f>
        <v>0</v>
      </c>
      <c r="AU1315">
        <f>VLOOKUP($G1315,county_facts!$A:$BB,43,FALSE)</f>
        <v>1.9</v>
      </c>
      <c r="AV1315">
        <f>VLOOKUP($G1315,county_facts!$A:$BB,44,FALSE)</f>
        <v>0</v>
      </c>
      <c r="AW1315">
        <f>VLOOKUP($G1315,county_facts!$A:$BB,45,FALSE)</f>
        <v>0</v>
      </c>
      <c r="AX1315">
        <f>VLOOKUP($G1315,county_facts!$A:$BB,46,FALSE)</f>
        <v>22.8</v>
      </c>
      <c r="AY1315">
        <f>VLOOKUP($G1315,county_facts!$A:$BB,47,FALSE)</f>
        <v>367664</v>
      </c>
      <c r="AZ1315">
        <f>VLOOKUP($G1315,county_facts!$A:$BB,48,FALSE)</f>
        <v>104394</v>
      </c>
      <c r="BA1315">
        <f>VLOOKUP($G1315,county_facts!$A:$BB,49,FALSE)</f>
        <v>269937</v>
      </c>
      <c r="BB1315">
        <f>VLOOKUP($G1315,county_facts!$A:$BB,50,FALSE)</f>
        <v>7925</v>
      </c>
      <c r="BC1315">
        <f>VLOOKUP($G1315,county_facts!$A:$BB,51,FALSE)</f>
        <v>31211</v>
      </c>
      <c r="BD1315">
        <f>VLOOKUP($G1315,county_facts!$A:$BB,52,FALSE)</f>
        <v>15</v>
      </c>
      <c r="BE1315">
        <f>VLOOKUP($G1315,county_facts!$A:$BB,53,FALSE)</f>
        <v>489.23</v>
      </c>
      <c r="BF1315">
        <f>VLOOKUP($G1315,county_facts!$A:$BB,54,FALSE)</f>
        <v>67.599999999999994</v>
      </c>
    </row>
    <row r="1316" spans="1:58" x14ac:dyDescent="0.3">
      <c r="A1316" t="s">
        <v>6</v>
      </c>
      <c r="B1316" t="s">
        <v>550</v>
      </c>
      <c r="C1316">
        <v>9692</v>
      </c>
      <c r="D1316" t="s">
        <v>541</v>
      </c>
      <c r="E1316">
        <v>15430</v>
      </c>
      <c r="F1316">
        <v>0.62812702499999995</v>
      </c>
      <c r="G1316">
        <v>45063</v>
      </c>
      <c r="H1316">
        <f>VLOOKUP($G1316,county_facts!$A:$BB,4,FALSE)</f>
        <v>277888</v>
      </c>
      <c r="I1316">
        <f>VLOOKUP($G1316,county_facts!$A:$BB,5,FALSE)</f>
        <v>262396</v>
      </c>
      <c r="J1316">
        <f>VLOOKUP($G1316,county_facts!$A:$BB,6,FALSE)</f>
        <v>5.9</v>
      </c>
      <c r="K1316">
        <f>VLOOKUP($G1316,county_facts!$A:$BB,7,FALSE)</f>
        <v>262391</v>
      </c>
      <c r="L1316">
        <f>VLOOKUP($G1316,county_facts!$A:$BB,8,FALSE)</f>
        <v>6.1</v>
      </c>
      <c r="M1316">
        <f>VLOOKUP($G1316,county_facts!$A:$BB,9,FALSE)</f>
        <v>23.7</v>
      </c>
      <c r="N1316">
        <f>VLOOKUP($G1316,county_facts!$A:$BB,10,FALSE)</f>
        <v>14.2</v>
      </c>
      <c r="O1316">
        <f>VLOOKUP($G1316,county_facts!$A:$BB,11,FALSE)</f>
        <v>51.1</v>
      </c>
      <c r="P1316">
        <f>VLOOKUP($G1316,county_facts!$A:$BB,12,FALSE)</f>
        <v>80.7</v>
      </c>
      <c r="Q1316">
        <f>VLOOKUP($G1316,county_facts!$A:$BB,13,FALSE)</f>
        <v>15.2</v>
      </c>
      <c r="R1316">
        <f>VLOOKUP($G1316,county_facts!$A:$BB,14,FALSE)</f>
        <v>0.5</v>
      </c>
      <c r="S1316">
        <f>VLOOKUP($G1316,county_facts!$A:$BB,15,FALSE)</f>
        <v>1.7</v>
      </c>
      <c r="T1316">
        <f>VLOOKUP($G1316,county_facts!$A:$BB,16,FALSE)</f>
        <v>0.1</v>
      </c>
      <c r="U1316">
        <f>VLOOKUP($G1316,county_facts!$A:$BB,17,FALSE)</f>
        <v>1.8</v>
      </c>
      <c r="V1316">
        <f>VLOOKUP($G1316,county_facts!$A:$BB,18,FALSE)</f>
        <v>5.8</v>
      </c>
      <c r="W1316">
        <f>VLOOKUP($G1316,county_facts!$A:$BB,19,FALSE)</f>
        <v>75.7</v>
      </c>
      <c r="X1316">
        <f>VLOOKUP($G1316,county_facts!$A:$BB,20,FALSE)</f>
        <v>85.3</v>
      </c>
      <c r="Y1316">
        <f>VLOOKUP($G1316,county_facts!$A:$BB,21,FALSE)</f>
        <v>4.9000000000000004</v>
      </c>
      <c r="Z1316">
        <f>VLOOKUP($G1316,county_facts!$A:$BB,22,FALSE)</f>
        <v>7</v>
      </c>
      <c r="AA1316">
        <f>VLOOKUP($G1316,county_facts!$A:$BB,23,FALSE)</f>
        <v>88.4</v>
      </c>
      <c r="AB1316">
        <f>VLOOKUP($G1316,county_facts!$A:$BB,24,FALSE)</f>
        <v>28.7</v>
      </c>
      <c r="AC1316">
        <f>VLOOKUP($G1316,county_facts!$A:$BB,25,FALSE)</f>
        <v>23090</v>
      </c>
      <c r="AD1316">
        <f>VLOOKUP($G1316,county_facts!$A:$BB,26,FALSE)</f>
        <v>25.2</v>
      </c>
      <c r="AE1316">
        <f>VLOOKUP($G1316,county_facts!$A:$BB,27,FALSE)</f>
        <v>118642</v>
      </c>
      <c r="AF1316">
        <f>VLOOKUP($G1316,county_facts!$A:$BB,28,FALSE)</f>
        <v>74.3</v>
      </c>
      <c r="AG1316">
        <f>VLOOKUP($G1316,county_facts!$A:$BB,29,FALSE)</f>
        <v>12</v>
      </c>
      <c r="AH1316">
        <f>VLOOKUP($G1316,county_facts!$A:$BB,30,FALSE)</f>
        <v>140100</v>
      </c>
      <c r="AI1316">
        <f>VLOOKUP($G1316,county_facts!$A:$BB,31,FALSE)</f>
        <v>103742</v>
      </c>
      <c r="AJ1316">
        <f>VLOOKUP($G1316,county_facts!$A:$BB,32,FALSE)</f>
        <v>2.54</v>
      </c>
      <c r="AK1316">
        <f>VLOOKUP($G1316,county_facts!$A:$BB,33,FALSE)</f>
        <v>26886</v>
      </c>
      <c r="AL1316">
        <f>VLOOKUP($G1316,county_facts!$A:$BB,34,FALSE)</f>
        <v>54061</v>
      </c>
      <c r="AM1316">
        <f>VLOOKUP($G1316,county_facts!$A:$BB,35,FALSE)</f>
        <v>13.2</v>
      </c>
      <c r="AN1316">
        <f>VLOOKUP($G1316,county_facts!$A:$BB,36,FALSE)</f>
        <v>6168</v>
      </c>
      <c r="AO1316">
        <f>VLOOKUP($G1316,county_facts!$A:$BB,37,FALSE)</f>
        <v>92583</v>
      </c>
      <c r="AP1316">
        <f>VLOOKUP($G1316,county_facts!$A:$BB,38,FALSE)</f>
        <v>4.7</v>
      </c>
      <c r="AQ1316">
        <f>VLOOKUP($G1316,county_facts!$A:$BB,39,FALSE)</f>
        <v>18292</v>
      </c>
      <c r="AR1316">
        <f>VLOOKUP($G1316,county_facts!$A:$BB,40,FALSE)</f>
        <v>22886</v>
      </c>
      <c r="AS1316">
        <f>VLOOKUP($G1316,county_facts!$A:$BB,41,FALSE)</f>
        <v>5.5</v>
      </c>
      <c r="AT1316">
        <f>VLOOKUP($G1316,county_facts!$A:$BB,42,FALSE)</f>
        <v>0.4</v>
      </c>
      <c r="AU1316">
        <f>VLOOKUP($G1316,county_facts!$A:$BB,43,FALSE)</f>
        <v>1.9</v>
      </c>
      <c r="AV1316">
        <f>VLOOKUP($G1316,county_facts!$A:$BB,44,FALSE)</f>
        <v>0</v>
      </c>
      <c r="AW1316">
        <f>VLOOKUP($G1316,county_facts!$A:$BB,45,FALSE)</f>
        <v>1.5</v>
      </c>
      <c r="AX1316">
        <f>VLOOKUP($G1316,county_facts!$A:$BB,46,FALSE)</f>
        <v>24.1</v>
      </c>
      <c r="AY1316">
        <f>VLOOKUP($G1316,county_facts!$A:$BB,47,FALSE)</f>
        <v>3465738</v>
      </c>
      <c r="AZ1316">
        <f>VLOOKUP($G1316,county_facts!$A:$BB,48,FALSE)</f>
        <v>3588391</v>
      </c>
      <c r="BA1316">
        <f>VLOOKUP($G1316,county_facts!$A:$BB,49,FALSE)</f>
        <v>3666090</v>
      </c>
      <c r="BB1316">
        <f>VLOOKUP($G1316,county_facts!$A:$BB,50,FALSE)</f>
        <v>15027</v>
      </c>
      <c r="BC1316">
        <f>VLOOKUP($G1316,county_facts!$A:$BB,51,FALSE)</f>
        <v>434490</v>
      </c>
      <c r="BD1316">
        <f>VLOOKUP($G1316,county_facts!$A:$BB,52,FALSE)</f>
        <v>1412</v>
      </c>
      <c r="BE1316">
        <f>VLOOKUP($G1316,county_facts!$A:$BB,53,FALSE)</f>
        <v>698.91</v>
      </c>
      <c r="BF1316">
        <f>VLOOKUP($G1316,county_facts!$A:$BB,54,FALSE)</f>
        <v>375.4</v>
      </c>
    </row>
    <row r="1317" spans="1:58" x14ac:dyDescent="0.3">
      <c r="A1317" t="s">
        <v>9</v>
      </c>
      <c r="B1317" t="s">
        <v>550</v>
      </c>
      <c r="C1317">
        <v>5738</v>
      </c>
      <c r="D1317" t="s">
        <v>541</v>
      </c>
      <c r="E1317">
        <v>15430</v>
      </c>
      <c r="F1317">
        <v>0.37187297499999999</v>
      </c>
      <c r="G1317">
        <v>45063</v>
      </c>
      <c r="H1317">
        <f>VLOOKUP($G1317,county_facts!$A:$BB,4,FALSE)</f>
        <v>277888</v>
      </c>
      <c r="I1317">
        <f>VLOOKUP($G1317,county_facts!$A:$BB,5,FALSE)</f>
        <v>262396</v>
      </c>
      <c r="J1317">
        <f>VLOOKUP($G1317,county_facts!$A:$BB,6,FALSE)</f>
        <v>5.9</v>
      </c>
      <c r="K1317">
        <f>VLOOKUP($G1317,county_facts!$A:$BB,7,FALSE)</f>
        <v>262391</v>
      </c>
      <c r="L1317">
        <f>VLOOKUP($G1317,county_facts!$A:$BB,8,FALSE)</f>
        <v>6.1</v>
      </c>
      <c r="M1317">
        <f>VLOOKUP($G1317,county_facts!$A:$BB,9,FALSE)</f>
        <v>23.7</v>
      </c>
      <c r="N1317">
        <f>VLOOKUP($G1317,county_facts!$A:$BB,10,FALSE)</f>
        <v>14.2</v>
      </c>
      <c r="O1317">
        <f>VLOOKUP($G1317,county_facts!$A:$BB,11,FALSE)</f>
        <v>51.1</v>
      </c>
      <c r="P1317">
        <f>VLOOKUP($G1317,county_facts!$A:$BB,12,FALSE)</f>
        <v>80.7</v>
      </c>
      <c r="Q1317">
        <f>VLOOKUP($G1317,county_facts!$A:$BB,13,FALSE)</f>
        <v>15.2</v>
      </c>
      <c r="R1317">
        <f>VLOOKUP($G1317,county_facts!$A:$BB,14,FALSE)</f>
        <v>0.5</v>
      </c>
      <c r="S1317">
        <f>VLOOKUP($G1317,county_facts!$A:$BB,15,FALSE)</f>
        <v>1.7</v>
      </c>
      <c r="T1317">
        <f>VLOOKUP($G1317,county_facts!$A:$BB,16,FALSE)</f>
        <v>0.1</v>
      </c>
      <c r="U1317">
        <f>VLOOKUP($G1317,county_facts!$A:$BB,17,FALSE)</f>
        <v>1.8</v>
      </c>
      <c r="V1317">
        <f>VLOOKUP($G1317,county_facts!$A:$BB,18,FALSE)</f>
        <v>5.8</v>
      </c>
      <c r="W1317">
        <f>VLOOKUP($G1317,county_facts!$A:$BB,19,FALSE)</f>
        <v>75.7</v>
      </c>
      <c r="X1317">
        <f>VLOOKUP($G1317,county_facts!$A:$BB,20,FALSE)</f>
        <v>85.3</v>
      </c>
      <c r="Y1317">
        <f>VLOOKUP($G1317,county_facts!$A:$BB,21,FALSE)</f>
        <v>4.9000000000000004</v>
      </c>
      <c r="Z1317">
        <f>VLOOKUP($G1317,county_facts!$A:$BB,22,FALSE)</f>
        <v>7</v>
      </c>
      <c r="AA1317">
        <f>VLOOKUP($G1317,county_facts!$A:$BB,23,FALSE)</f>
        <v>88.4</v>
      </c>
      <c r="AB1317">
        <f>VLOOKUP($G1317,county_facts!$A:$BB,24,FALSE)</f>
        <v>28.7</v>
      </c>
      <c r="AC1317">
        <f>VLOOKUP($G1317,county_facts!$A:$BB,25,FALSE)</f>
        <v>23090</v>
      </c>
      <c r="AD1317">
        <f>VLOOKUP($G1317,county_facts!$A:$BB,26,FALSE)</f>
        <v>25.2</v>
      </c>
      <c r="AE1317">
        <f>VLOOKUP($G1317,county_facts!$A:$BB,27,FALSE)</f>
        <v>118642</v>
      </c>
      <c r="AF1317">
        <f>VLOOKUP($G1317,county_facts!$A:$BB,28,FALSE)</f>
        <v>74.3</v>
      </c>
      <c r="AG1317">
        <f>VLOOKUP($G1317,county_facts!$A:$BB,29,FALSE)</f>
        <v>12</v>
      </c>
      <c r="AH1317">
        <f>VLOOKUP($G1317,county_facts!$A:$BB,30,FALSE)</f>
        <v>140100</v>
      </c>
      <c r="AI1317">
        <f>VLOOKUP($G1317,county_facts!$A:$BB,31,FALSE)</f>
        <v>103742</v>
      </c>
      <c r="AJ1317">
        <f>VLOOKUP($G1317,county_facts!$A:$BB,32,FALSE)</f>
        <v>2.54</v>
      </c>
      <c r="AK1317">
        <f>VLOOKUP($G1317,county_facts!$A:$BB,33,FALSE)</f>
        <v>26886</v>
      </c>
      <c r="AL1317">
        <f>VLOOKUP($G1317,county_facts!$A:$BB,34,FALSE)</f>
        <v>54061</v>
      </c>
      <c r="AM1317">
        <f>VLOOKUP($G1317,county_facts!$A:$BB,35,FALSE)</f>
        <v>13.2</v>
      </c>
      <c r="AN1317">
        <f>VLOOKUP($G1317,county_facts!$A:$BB,36,FALSE)</f>
        <v>6168</v>
      </c>
      <c r="AO1317">
        <f>VLOOKUP($G1317,county_facts!$A:$BB,37,FALSE)</f>
        <v>92583</v>
      </c>
      <c r="AP1317">
        <f>VLOOKUP($G1317,county_facts!$A:$BB,38,FALSE)</f>
        <v>4.7</v>
      </c>
      <c r="AQ1317">
        <f>VLOOKUP($G1317,county_facts!$A:$BB,39,FALSE)</f>
        <v>18292</v>
      </c>
      <c r="AR1317">
        <f>VLOOKUP($G1317,county_facts!$A:$BB,40,FALSE)</f>
        <v>22886</v>
      </c>
      <c r="AS1317">
        <f>VLOOKUP($G1317,county_facts!$A:$BB,41,FALSE)</f>
        <v>5.5</v>
      </c>
      <c r="AT1317">
        <f>VLOOKUP($G1317,county_facts!$A:$BB,42,FALSE)</f>
        <v>0.4</v>
      </c>
      <c r="AU1317">
        <f>VLOOKUP($G1317,county_facts!$A:$BB,43,FALSE)</f>
        <v>1.9</v>
      </c>
      <c r="AV1317">
        <f>VLOOKUP($G1317,county_facts!$A:$BB,44,FALSE)</f>
        <v>0</v>
      </c>
      <c r="AW1317">
        <f>VLOOKUP($G1317,county_facts!$A:$BB,45,FALSE)</f>
        <v>1.5</v>
      </c>
      <c r="AX1317">
        <f>VLOOKUP($G1317,county_facts!$A:$BB,46,FALSE)</f>
        <v>24.1</v>
      </c>
      <c r="AY1317">
        <f>VLOOKUP($G1317,county_facts!$A:$BB,47,FALSE)</f>
        <v>3465738</v>
      </c>
      <c r="AZ1317">
        <f>VLOOKUP($G1317,county_facts!$A:$BB,48,FALSE)</f>
        <v>3588391</v>
      </c>
      <c r="BA1317">
        <f>VLOOKUP($G1317,county_facts!$A:$BB,49,FALSE)</f>
        <v>3666090</v>
      </c>
      <c r="BB1317">
        <f>VLOOKUP($G1317,county_facts!$A:$BB,50,FALSE)</f>
        <v>15027</v>
      </c>
      <c r="BC1317">
        <f>VLOOKUP($G1317,county_facts!$A:$BB,51,FALSE)</f>
        <v>434490</v>
      </c>
      <c r="BD1317">
        <f>VLOOKUP($G1317,county_facts!$A:$BB,52,FALSE)</f>
        <v>1412</v>
      </c>
      <c r="BE1317">
        <f>VLOOKUP($G1317,county_facts!$A:$BB,53,FALSE)</f>
        <v>698.91</v>
      </c>
      <c r="BF1317">
        <f>VLOOKUP($G1317,county_facts!$A:$BB,54,FALSE)</f>
        <v>375.4</v>
      </c>
    </row>
    <row r="1318" spans="1:58" x14ac:dyDescent="0.3">
      <c r="A1318" t="s">
        <v>6</v>
      </c>
      <c r="B1318" t="s">
        <v>34</v>
      </c>
      <c r="C1318">
        <v>1875</v>
      </c>
      <c r="D1318" t="s">
        <v>541</v>
      </c>
      <c r="E1318">
        <v>2207</v>
      </c>
      <c r="F1318">
        <v>0.84956955099999998</v>
      </c>
      <c r="G1318">
        <v>45061</v>
      </c>
      <c r="H1318">
        <f>VLOOKUP($G1318,county_facts!$A:$BB,4,FALSE)</f>
        <v>18343</v>
      </c>
      <c r="I1318">
        <f>VLOOKUP($G1318,county_facts!$A:$BB,5,FALSE)</f>
        <v>19222</v>
      </c>
      <c r="J1318">
        <f>VLOOKUP($G1318,county_facts!$A:$BB,6,FALSE)</f>
        <v>-4.5999999999999996</v>
      </c>
      <c r="K1318">
        <f>VLOOKUP($G1318,county_facts!$A:$BB,7,FALSE)</f>
        <v>19220</v>
      </c>
      <c r="L1318">
        <f>VLOOKUP($G1318,county_facts!$A:$BB,8,FALSE)</f>
        <v>4.9000000000000004</v>
      </c>
      <c r="M1318">
        <f>VLOOKUP($G1318,county_facts!$A:$BB,9,FALSE)</f>
        <v>20.7</v>
      </c>
      <c r="N1318">
        <f>VLOOKUP($G1318,county_facts!$A:$BB,10,FALSE)</f>
        <v>16.100000000000001</v>
      </c>
      <c r="O1318">
        <f>VLOOKUP($G1318,county_facts!$A:$BB,11,FALSE)</f>
        <v>47.8</v>
      </c>
      <c r="P1318">
        <f>VLOOKUP($G1318,county_facts!$A:$BB,12,FALSE)</f>
        <v>34.700000000000003</v>
      </c>
      <c r="Q1318">
        <f>VLOOKUP($G1318,county_facts!$A:$BB,13,FALSE)</f>
        <v>63.4</v>
      </c>
      <c r="R1318">
        <f>VLOOKUP($G1318,county_facts!$A:$BB,14,FALSE)</f>
        <v>0.4</v>
      </c>
      <c r="S1318">
        <f>VLOOKUP($G1318,county_facts!$A:$BB,15,FALSE)</f>
        <v>0.4</v>
      </c>
      <c r="T1318">
        <f>VLOOKUP($G1318,county_facts!$A:$BB,16,FALSE)</f>
        <v>0</v>
      </c>
      <c r="U1318">
        <f>VLOOKUP($G1318,county_facts!$A:$BB,17,FALSE)</f>
        <v>1</v>
      </c>
      <c r="V1318">
        <f>VLOOKUP($G1318,county_facts!$A:$BB,18,FALSE)</f>
        <v>2.1</v>
      </c>
      <c r="W1318">
        <f>VLOOKUP($G1318,county_facts!$A:$BB,19,FALSE)</f>
        <v>33.299999999999997</v>
      </c>
      <c r="X1318">
        <f>VLOOKUP($G1318,county_facts!$A:$BB,20,FALSE)</f>
        <v>91.2</v>
      </c>
      <c r="Y1318">
        <f>VLOOKUP($G1318,county_facts!$A:$BB,21,FALSE)</f>
        <v>1.4</v>
      </c>
      <c r="Z1318">
        <f>VLOOKUP($G1318,county_facts!$A:$BB,22,FALSE)</f>
        <v>3.3</v>
      </c>
      <c r="AA1318">
        <f>VLOOKUP($G1318,county_facts!$A:$BB,23,FALSE)</f>
        <v>72.8</v>
      </c>
      <c r="AB1318">
        <f>VLOOKUP($G1318,county_facts!$A:$BB,24,FALSE)</f>
        <v>9.1</v>
      </c>
      <c r="AC1318">
        <f>VLOOKUP($G1318,county_facts!$A:$BB,25,FALSE)</f>
        <v>1131</v>
      </c>
      <c r="AD1318">
        <f>VLOOKUP($G1318,county_facts!$A:$BB,26,FALSE)</f>
        <v>28.9</v>
      </c>
      <c r="AE1318">
        <f>VLOOKUP($G1318,county_facts!$A:$BB,27,FALSE)</f>
        <v>7678</v>
      </c>
      <c r="AF1318">
        <f>VLOOKUP($G1318,county_facts!$A:$BB,28,FALSE)</f>
        <v>73.2</v>
      </c>
      <c r="AG1318">
        <f>VLOOKUP($G1318,county_facts!$A:$BB,29,FALSE)</f>
        <v>5.0999999999999996</v>
      </c>
      <c r="AH1318">
        <f>VLOOKUP($G1318,county_facts!$A:$BB,30,FALSE)</f>
        <v>65000</v>
      </c>
      <c r="AI1318">
        <f>VLOOKUP($G1318,county_facts!$A:$BB,31,FALSE)</f>
        <v>6737</v>
      </c>
      <c r="AJ1318">
        <f>VLOOKUP($G1318,county_facts!$A:$BB,32,FALSE)</f>
        <v>2.54</v>
      </c>
      <c r="AK1318">
        <f>VLOOKUP($G1318,county_facts!$A:$BB,33,FALSE)</f>
        <v>14740</v>
      </c>
      <c r="AL1318">
        <f>VLOOKUP($G1318,county_facts!$A:$BB,34,FALSE)</f>
        <v>27373</v>
      </c>
      <c r="AM1318">
        <f>VLOOKUP($G1318,county_facts!$A:$BB,35,FALSE)</f>
        <v>28</v>
      </c>
      <c r="AN1318">
        <f>VLOOKUP($G1318,county_facts!$A:$BB,36,FALSE)</f>
        <v>189</v>
      </c>
      <c r="AO1318">
        <f>VLOOKUP($G1318,county_facts!$A:$BB,37,FALSE)</f>
        <v>1769</v>
      </c>
      <c r="AP1318">
        <f>VLOOKUP($G1318,county_facts!$A:$BB,38,FALSE)</f>
        <v>-3.6</v>
      </c>
      <c r="AQ1318">
        <f>VLOOKUP($G1318,county_facts!$A:$BB,39,FALSE)</f>
        <v>871</v>
      </c>
      <c r="AR1318">
        <f>VLOOKUP($G1318,county_facts!$A:$BB,40,FALSE)</f>
        <v>652</v>
      </c>
      <c r="AS1318">
        <f>VLOOKUP($G1318,county_facts!$A:$BB,41,FALSE)</f>
        <v>0</v>
      </c>
      <c r="AT1318">
        <f>VLOOKUP($G1318,county_facts!$A:$BB,42,FALSE)</f>
        <v>0</v>
      </c>
      <c r="AU1318">
        <f>VLOOKUP($G1318,county_facts!$A:$BB,43,FALSE)</f>
        <v>0</v>
      </c>
      <c r="AV1318">
        <f>VLOOKUP($G1318,county_facts!$A:$BB,44,FALSE)</f>
        <v>0</v>
      </c>
      <c r="AW1318">
        <f>VLOOKUP($G1318,county_facts!$A:$BB,45,FALSE)</f>
        <v>0</v>
      </c>
      <c r="AX1318">
        <f>VLOOKUP($G1318,county_facts!$A:$BB,46,FALSE)</f>
        <v>17</v>
      </c>
      <c r="AY1318">
        <f>VLOOKUP($G1318,county_facts!$A:$BB,47,FALSE)</f>
        <v>0</v>
      </c>
      <c r="AZ1318">
        <f>VLOOKUP($G1318,county_facts!$A:$BB,48,FALSE)</f>
        <v>49595</v>
      </c>
      <c r="BA1318">
        <f>VLOOKUP($G1318,county_facts!$A:$BB,49,FALSE)</f>
        <v>154589</v>
      </c>
      <c r="BB1318">
        <f>VLOOKUP($G1318,county_facts!$A:$BB,50,FALSE)</f>
        <v>7684</v>
      </c>
      <c r="BC1318">
        <f>VLOOKUP($G1318,county_facts!$A:$BB,51,FALSE)</f>
        <v>10724</v>
      </c>
      <c r="BD1318">
        <f>VLOOKUP($G1318,county_facts!$A:$BB,52,FALSE)</f>
        <v>9</v>
      </c>
      <c r="BE1318">
        <f>VLOOKUP($G1318,county_facts!$A:$BB,53,FALSE)</f>
        <v>410.18</v>
      </c>
      <c r="BF1318">
        <f>VLOOKUP($G1318,county_facts!$A:$BB,54,FALSE)</f>
        <v>46.9</v>
      </c>
    </row>
    <row r="1319" spans="1:58" x14ac:dyDescent="0.3">
      <c r="A1319" t="s">
        <v>9</v>
      </c>
      <c r="B1319" t="s">
        <v>34</v>
      </c>
      <c r="C1319">
        <v>332</v>
      </c>
      <c r="D1319" t="s">
        <v>541</v>
      </c>
      <c r="E1319">
        <v>2207</v>
      </c>
      <c r="F1319">
        <v>0.15043044899999999</v>
      </c>
      <c r="G1319">
        <v>45061</v>
      </c>
      <c r="H1319">
        <f>VLOOKUP($G1319,county_facts!$A:$BB,4,FALSE)</f>
        <v>18343</v>
      </c>
      <c r="I1319">
        <f>VLOOKUP($G1319,county_facts!$A:$BB,5,FALSE)</f>
        <v>19222</v>
      </c>
      <c r="J1319">
        <f>VLOOKUP($G1319,county_facts!$A:$BB,6,FALSE)</f>
        <v>-4.5999999999999996</v>
      </c>
      <c r="K1319">
        <f>VLOOKUP($G1319,county_facts!$A:$BB,7,FALSE)</f>
        <v>19220</v>
      </c>
      <c r="L1319">
        <f>VLOOKUP($G1319,county_facts!$A:$BB,8,FALSE)</f>
        <v>4.9000000000000004</v>
      </c>
      <c r="M1319">
        <f>VLOOKUP($G1319,county_facts!$A:$BB,9,FALSE)</f>
        <v>20.7</v>
      </c>
      <c r="N1319">
        <f>VLOOKUP($G1319,county_facts!$A:$BB,10,FALSE)</f>
        <v>16.100000000000001</v>
      </c>
      <c r="O1319">
        <f>VLOOKUP($G1319,county_facts!$A:$BB,11,FALSE)</f>
        <v>47.8</v>
      </c>
      <c r="P1319">
        <f>VLOOKUP($G1319,county_facts!$A:$BB,12,FALSE)</f>
        <v>34.700000000000003</v>
      </c>
      <c r="Q1319">
        <f>VLOOKUP($G1319,county_facts!$A:$BB,13,FALSE)</f>
        <v>63.4</v>
      </c>
      <c r="R1319">
        <f>VLOOKUP($G1319,county_facts!$A:$BB,14,FALSE)</f>
        <v>0.4</v>
      </c>
      <c r="S1319">
        <f>VLOOKUP($G1319,county_facts!$A:$BB,15,FALSE)</f>
        <v>0.4</v>
      </c>
      <c r="T1319">
        <f>VLOOKUP($G1319,county_facts!$A:$BB,16,FALSE)</f>
        <v>0</v>
      </c>
      <c r="U1319">
        <f>VLOOKUP($G1319,county_facts!$A:$BB,17,FALSE)</f>
        <v>1</v>
      </c>
      <c r="V1319">
        <f>VLOOKUP($G1319,county_facts!$A:$BB,18,FALSE)</f>
        <v>2.1</v>
      </c>
      <c r="W1319">
        <f>VLOOKUP($G1319,county_facts!$A:$BB,19,FALSE)</f>
        <v>33.299999999999997</v>
      </c>
      <c r="X1319">
        <f>VLOOKUP($G1319,county_facts!$A:$BB,20,FALSE)</f>
        <v>91.2</v>
      </c>
      <c r="Y1319">
        <f>VLOOKUP($G1319,county_facts!$A:$BB,21,FALSE)</f>
        <v>1.4</v>
      </c>
      <c r="Z1319">
        <f>VLOOKUP($G1319,county_facts!$A:$BB,22,FALSE)</f>
        <v>3.3</v>
      </c>
      <c r="AA1319">
        <f>VLOOKUP($G1319,county_facts!$A:$BB,23,FALSE)</f>
        <v>72.8</v>
      </c>
      <c r="AB1319">
        <f>VLOOKUP($G1319,county_facts!$A:$BB,24,FALSE)</f>
        <v>9.1</v>
      </c>
      <c r="AC1319">
        <f>VLOOKUP($G1319,county_facts!$A:$BB,25,FALSE)</f>
        <v>1131</v>
      </c>
      <c r="AD1319">
        <f>VLOOKUP($G1319,county_facts!$A:$BB,26,FALSE)</f>
        <v>28.9</v>
      </c>
      <c r="AE1319">
        <f>VLOOKUP($G1319,county_facts!$A:$BB,27,FALSE)</f>
        <v>7678</v>
      </c>
      <c r="AF1319">
        <f>VLOOKUP($G1319,county_facts!$A:$BB,28,FALSE)</f>
        <v>73.2</v>
      </c>
      <c r="AG1319">
        <f>VLOOKUP($G1319,county_facts!$A:$BB,29,FALSE)</f>
        <v>5.0999999999999996</v>
      </c>
      <c r="AH1319">
        <f>VLOOKUP($G1319,county_facts!$A:$BB,30,FALSE)</f>
        <v>65000</v>
      </c>
      <c r="AI1319">
        <f>VLOOKUP($G1319,county_facts!$A:$BB,31,FALSE)</f>
        <v>6737</v>
      </c>
      <c r="AJ1319">
        <f>VLOOKUP($G1319,county_facts!$A:$BB,32,FALSE)</f>
        <v>2.54</v>
      </c>
      <c r="AK1319">
        <f>VLOOKUP($G1319,county_facts!$A:$BB,33,FALSE)</f>
        <v>14740</v>
      </c>
      <c r="AL1319">
        <f>VLOOKUP($G1319,county_facts!$A:$BB,34,FALSE)</f>
        <v>27373</v>
      </c>
      <c r="AM1319">
        <f>VLOOKUP($G1319,county_facts!$A:$BB,35,FALSE)</f>
        <v>28</v>
      </c>
      <c r="AN1319">
        <f>VLOOKUP($G1319,county_facts!$A:$BB,36,FALSE)</f>
        <v>189</v>
      </c>
      <c r="AO1319">
        <f>VLOOKUP($G1319,county_facts!$A:$BB,37,FALSE)</f>
        <v>1769</v>
      </c>
      <c r="AP1319">
        <f>VLOOKUP($G1319,county_facts!$A:$BB,38,FALSE)</f>
        <v>-3.6</v>
      </c>
      <c r="AQ1319">
        <f>VLOOKUP($G1319,county_facts!$A:$BB,39,FALSE)</f>
        <v>871</v>
      </c>
      <c r="AR1319">
        <f>VLOOKUP($G1319,county_facts!$A:$BB,40,FALSE)</f>
        <v>652</v>
      </c>
      <c r="AS1319">
        <f>VLOOKUP($G1319,county_facts!$A:$BB,41,FALSE)</f>
        <v>0</v>
      </c>
      <c r="AT1319">
        <f>VLOOKUP($G1319,county_facts!$A:$BB,42,FALSE)</f>
        <v>0</v>
      </c>
      <c r="AU1319">
        <f>VLOOKUP($G1319,county_facts!$A:$BB,43,FALSE)</f>
        <v>0</v>
      </c>
      <c r="AV1319">
        <f>VLOOKUP($G1319,county_facts!$A:$BB,44,FALSE)</f>
        <v>0</v>
      </c>
      <c r="AW1319">
        <f>VLOOKUP($G1319,county_facts!$A:$BB,45,FALSE)</f>
        <v>0</v>
      </c>
      <c r="AX1319">
        <f>VLOOKUP($G1319,county_facts!$A:$BB,46,FALSE)</f>
        <v>17</v>
      </c>
      <c r="AY1319">
        <f>VLOOKUP($G1319,county_facts!$A:$BB,47,FALSE)</f>
        <v>0</v>
      </c>
      <c r="AZ1319">
        <f>VLOOKUP($G1319,county_facts!$A:$BB,48,FALSE)</f>
        <v>49595</v>
      </c>
      <c r="BA1319">
        <f>VLOOKUP($G1319,county_facts!$A:$BB,49,FALSE)</f>
        <v>154589</v>
      </c>
      <c r="BB1319">
        <f>VLOOKUP($G1319,county_facts!$A:$BB,50,FALSE)</f>
        <v>7684</v>
      </c>
      <c r="BC1319">
        <f>VLOOKUP($G1319,county_facts!$A:$BB,51,FALSE)</f>
        <v>10724</v>
      </c>
      <c r="BD1319">
        <f>VLOOKUP($G1319,county_facts!$A:$BB,52,FALSE)</f>
        <v>9</v>
      </c>
      <c r="BE1319">
        <f>VLOOKUP($G1319,county_facts!$A:$BB,53,FALSE)</f>
        <v>410.18</v>
      </c>
      <c r="BF1319">
        <f>VLOOKUP($G1319,county_facts!$A:$BB,54,FALSE)</f>
        <v>46.9</v>
      </c>
    </row>
    <row r="1320" spans="1:58" x14ac:dyDescent="0.3">
      <c r="A1320" t="s">
        <v>6</v>
      </c>
      <c r="B1320" t="s">
        <v>551</v>
      </c>
      <c r="C1320">
        <v>2406</v>
      </c>
      <c r="D1320" t="s">
        <v>541</v>
      </c>
      <c r="E1320">
        <v>3399</v>
      </c>
      <c r="F1320">
        <v>0.70785525199999999</v>
      </c>
      <c r="G1320">
        <v>45059</v>
      </c>
      <c r="H1320">
        <f>VLOOKUP($G1320,county_facts!$A:$BB,4,FALSE)</f>
        <v>66533</v>
      </c>
      <c r="I1320">
        <f>VLOOKUP($G1320,county_facts!$A:$BB,5,FALSE)</f>
        <v>66539</v>
      </c>
      <c r="J1320">
        <f>VLOOKUP($G1320,county_facts!$A:$BB,6,FALSE)</f>
        <v>0</v>
      </c>
      <c r="K1320">
        <f>VLOOKUP($G1320,county_facts!$A:$BB,7,FALSE)</f>
        <v>66537</v>
      </c>
      <c r="L1320">
        <f>VLOOKUP($G1320,county_facts!$A:$BB,8,FALSE)</f>
        <v>5.9</v>
      </c>
      <c r="M1320">
        <f>VLOOKUP($G1320,county_facts!$A:$BB,9,FALSE)</f>
        <v>22.4</v>
      </c>
      <c r="N1320">
        <f>VLOOKUP($G1320,county_facts!$A:$BB,10,FALSE)</f>
        <v>16.7</v>
      </c>
      <c r="O1320">
        <f>VLOOKUP($G1320,county_facts!$A:$BB,11,FALSE)</f>
        <v>51.5</v>
      </c>
      <c r="P1320">
        <f>VLOOKUP($G1320,county_facts!$A:$BB,12,FALSE)</f>
        <v>71.8</v>
      </c>
      <c r="Q1320">
        <f>VLOOKUP($G1320,county_facts!$A:$BB,13,FALSE)</f>
        <v>26</v>
      </c>
      <c r="R1320">
        <f>VLOOKUP($G1320,county_facts!$A:$BB,14,FALSE)</f>
        <v>0.4</v>
      </c>
      <c r="S1320">
        <f>VLOOKUP($G1320,county_facts!$A:$BB,15,FALSE)</f>
        <v>0.4</v>
      </c>
      <c r="T1320">
        <f>VLOOKUP($G1320,county_facts!$A:$BB,16,FALSE)</f>
        <v>0.1</v>
      </c>
      <c r="U1320">
        <f>VLOOKUP($G1320,county_facts!$A:$BB,17,FALSE)</f>
        <v>1.3</v>
      </c>
      <c r="V1320">
        <f>VLOOKUP($G1320,county_facts!$A:$BB,18,FALSE)</f>
        <v>4.4000000000000004</v>
      </c>
      <c r="W1320">
        <f>VLOOKUP($G1320,county_facts!$A:$BB,19,FALSE)</f>
        <v>68.3</v>
      </c>
      <c r="X1320">
        <f>VLOOKUP($G1320,county_facts!$A:$BB,20,FALSE)</f>
        <v>86.5</v>
      </c>
      <c r="Y1320">
        <f>VLOOKUP($G1320,county_facts!$A:$BB,21,FALSE)</f>
        <v>2.5</v>
      </c>
      <c r="Z1320">
        <f>VLOOKUP($G1320,county_facts!$A:$BB,22,FALSE)</f>
        <v>4.5999999999999996</v>
      </c>
      <c r="AA1320">
        <f>VLOOKUP($G1320,county_facts!$A:$BB,23,FALSE)</f>
        <v>78.2</v>
      </c>
      <c r="AB1320">
        <f>VLOOKUP($G1320,county_facts!$A:$BB,24,FALSE)</f>
        <v>14.5</v>
      </c>
      <c r="AC1320">
        <f>VLOOKUP($G1320,county_facts!$A:$BB,25,FALSE)</f>
        <v>4965</v>
      </c>
      <c r="AD1320">
        <f>VLOOKUP($G1320,county_facts!$A:$BB,26,FALSE)</f>
        <v>24.6</v>
      </c>
      <c r="AE1320">
        <f>VLOOKUP($G1320,county_facts!$A:$BB,27,FALSE)</f>
        <v>30617</v>
      </c>
      <c r="AF1320">
        <f>VLOOKUP($G1320,county_facts!$A:$BB,28,FALSE)</f>
        <v>71.7</v>
      </c>
      <c r="AG1320">
        <f>VLOOKUP($G1320,county_facts!$A:$BB,29,FALSE)</f>
        <v>7</v>
      </c>
      <c r="AH1320">
        <f>VLOOKUP($G1320,county_facts!$A:$BB,30,FALSE)</f>
        <v>81800</v>
      </c>
      <c r="AI1320">
        <f>VLOOKUP($G1320,county_facts!$A:$BB,31,FALSE)</f>
        <v>25184</v>
      </c>
      <c r="AJ1320">
        <f>VLOOKUP($G1320,county_facts!$A:$BB,32,FALSE)</f>
        <v>2.54</v>
      </c>
      <c r="AK1320">
        <f>VLOOKUP($G1320,county_facts!$A:$BB,33,FALSE)</f>
        <v>19153</v>
      </c>
      <c r="AL1320">
        <f>VLOOKUP($G1320,county_facts!$A:$BB,34,FALSE)</f>
        <v>37383</v>
      </c>
      <c r="AM1320">
        <f>VLOOKUP($G1320,county_facts!$A:$BB,35,FALSE)</f>
        <v>20.6</v>
      </c>
      <c r="AN1320">
        <f>VLOOKUP($G1320,county_facts!$A:$BB,36,FALSE)</f>
        <v>935</v>
      </c>
      <c r="AO1320">
        <f>VLOOKUP($G1320,county_facts!$A:$BB,37,FALSE)</f>
        <v>16339</v>
      </c>
      <c r="AP1320">
        <f>VLOOKUP($G1320,county_facts!$A:$BB,38,FALSE)</f>
        <v>-2.4</v>
      </c>
      <c r="AQ1320">
        <f>VLOOKUP($G1320,county_facts!$A:$BB,39,FALSE)</f>
        <v>3148</v>
      </c>
      <c r="AR1320">
        <f>VLOOKUP($G1320,county_facts!$A:$BB,40,FALSE)</f>
        <v>3863</v>
      </c>
      <c r="AS1320">
        <f>VLOOKUP($G1320,county_facts!$A:$BB,41,FALSE)</f>
        <v>12.1</v>
      </c>
      <c r="AT1320">
        <f>VLOOKUP($G1320,county_facts!$A:$BB,42,FALSE)</f>
        <v>0</v>
      </c>
      <c r="AU1320">
        <f>VLOOKUP($G1320,county_facts!$A:$BB,43,FALSE)</f>
        <v>1.7</v>
      </c>
      <c r="AV1320">
        <f>VLOOKUP($G1320,county_facts!$A:$BB,44,FALSE)</f>
        <v>0</v>
      </c>
      <c r="AW1320">
        <f>VLOOKUP($G1320,county_facts!$A:$BB,45,FALSE)</f>
        <v>0</v>
      </c>
      <c r="AX1320">
        <f>VLOOKUP($G1320,county_facts!$A:$BB,46,FALSE)</f>
        <v>29.3</v>
      </c>
      <c r="AY1320">
        <f>VLOOKUP($G1320,county_facts!$A:$BB,47,FALSE)</f>
        <v>1562273</v>
      </c>
      <c r="AZ1320">
        <f>VLOOKUP($G1320,county_facts!$A:$BB,48,FALSE)</f>
        <v>66953</v>
      </c>
      <c r="BA1320">
        <f>VLOOKUP($G1320,county_facts!$A:$BB,49,FALSE)</f>
        <v>370058</v>
      </c>
      <c r="BB1320">
        <f>VLOOKUP($G1320,county_facts!$A:$BB,50,FALSE)</f>
        <v>5315</v>
      </c>
      <c r="BC1320">
        <f>VLOOKUP($G1320,county_facts!$A:$BB,51,FALSE)</f>
        <v>53708</v>
      </c>
      <c r="BD1320">
        <f>VLOOKUP($G1320,county_facts!$A:$BB,52,FALSE)</f>
        <v>88</v>
      </c>
      <c r="BE1320">
        <f>VLOOKUP($G1320,county_facts!$A:$BB,53,FALSE)</f>
        <v>713.8</v>
      </c>
      <c r="BF1320">
        <f>VLOOKUP($G1320,county_facts!$A:$BB,54,FALSE)</f>
        <v>93.2</v>
      </c>
    </row>
    <row r="1321" spans="1:58" x14ac:dyDescent="0.3">
      <c r="A1321" t="s">
        <v>9</v>
      </c>
      <c r="B1321" t="s">
        <v>551</v>
      </c>
      <c r="C1321">
        <v>993</v>
      </c>
      <c r="D1321" t="s">
        <v>541</v>
      </c>
      <c r="E1321">
        <v>3399</v>
      </c>
      <c r="F1321">
        <v>0.29214474800000001</v>
      </c>
      <c r="G1321">
        <v>45059</v>
      </c>
      <c r="H1321">
        <f>VLOOKUP($G1321,county_facts!$A:$BB,4,FALSE)</f>
        <v>66533</v>
      </c>
      <c r="I1321">
        <f>VLOOKUP($G1321,county_facts!$A:$BB,5,FALSE)</f>
        <v>66539</v>
      </c>
      <c r="J1321">
        <f>VLOOKUP($G1321,county_facts!$A:$BB,6,FALSE)</f>
        <v>0</v>
      </c>
      <c r="K1321">
        <f>VLOOKUP($G1321,county_facts!$A:$BB,7,FALSE)</f>
        <v>66537</v>
      </c>
      <c r="L1321">
        <f>VLOOKUP($G1321,county_facts!$A:$BB,8,FALSE)</f>
        <v>5.9</v>
      </c>
      <c r="M1321">
        <f>VLOOKUP($G1321,county_facts!$A:$BB,9,FALSE)</f>
        <v>22.4</v>
      </c>
      <c r="N1321">
        <f>VLOOKUP($G1321,county_facts!$A:$BB,10,FALSE)</f>
        <v>16.7</v>
      </c>
      <c r="O1321">
        <f>VLOOKUP($G1321,county_facts!$A:$BB,11,FALSE)</f>
        <v>51.5</v>
      </c>
      <c r="P1321">
        <f>VLOOKUP($G1321,county_facts!$A:$BB,12,FALSE)</f>
        <v>71.8</v>
      </c>
      <c r="Q1321">
        <f>VLOOKUP($G1321,county_facts!$A:$BB,13,FALSE)</f>
        <v>26</v>
      </c>
      <c r="R1321">
        <f>VLOOKUP($G1321,county_facts!$A:$BB,14,FALSE)</f>
        <v>0.4</v>
      </c>
      <c r="S1321">
        <f>VLOOKUP($G1321,county_facts!$A:$BB,15,FALSE)</f>
        <v>0.4</v>
      </c>
      <c r="T1321">
        <f>VLOOKUP($G1321,county_facts!$A:$BB,16,FALSE)</f>
        <v>0.1</v>
      </c>
      <c r="U1321">
        <f>VLOOKUP($G1321,county_facts!$A:$BB,17,FALSE)</f>
        <v>1.3</v>
      </c>
      <c r="V1321">
        <f>VLOOKUP($G1321,county_facts!$A:$BB,18,FALSE)</f>
        <v>4.4000000000000004</v>
      </c>
      <c r="W1321">
        <f>VLOOKUP($G1321,county_facts!$A:$BB,19,FALSE)</f>
        <v>68.3</v>
      </c>
      <c r="X1321">
        <f>VLOOKUP($G1321,county_facts!$A:$BB,20,FALSE)</f>
        <v>86.5</v>
      </c>
      <c r="Y1321">
        <f>VLOOKUP($G1321,county_facts!$A:$BB,21,FALSE)</f>
        <v>2.5</v>
      </c>
      <c r="Z1321">
        <f>VLOOKUP($G1321,county_facts!$A:$BB,22,FALSE)</f>
        <v>4.5999999999999996</v>
      </c>
      <c r="AA1321">
        <f>VLOOKUP($G1321,county_facts!$A:$BB,23,FALSE)</f>
        <v>78.2</v>
      </c>
      <c r="AB1321">
        <f>VLOOKUP($G1321,county_facts!$A:$BB,24,FALSE)</f>
        <v>14.5</v>
      </c>
      <c r="AC1321">
        <f>VLOOKUP($G1321,county_facts!$A:$BB,25,FALSE)</f>
        <v>4965</v>
      </c>
      <c r="AD1321">
        <f>VLOOKUP($G1321,county_facts!$A:$BB,26,FALSE)</f>
        <v>24.6</v>
      </c>
      <c r="AE1321">
        <f>VLOOKUP($G1321,county_facts!$A:$BB,27,FALSE)</f>
        <v>30617</v>
      </c>
      <c r="AF1321">
        <f>VLOOKUP($G1321,county_facts!$A:$BB,28,FALSE)</f>
        <v>71.7</v>
      </c>
      <c r="AG1321">
        <f>VLOOKUP($G1321,county_facts!$A:$BB,29,FALSE)</f>
        <v>7</v>
      </c>
      <c r="AH1321">
        <f>VLOOKUP($G1321,county_facts!$A:$BB,30,FALSE)</f>
        <v>81800</v>
      </c>
      <c r="AI1321">
        <f>VLOOKUP($G1321,county_facts!$A:$BB,31,FALSE)</f>
        <v>25184</v>
      </c>
      <c r="AJ1321">
        <f>VLOOKUP($G1321,county_facts!$A:$BB,32,FALSE)</f>
        <v>2.54</v>
      </c>
      <c r="AK1321">
        <f>VLOOKUP($G1321,county_facts!$A:$BB,33,FALSE)</f>
        <v>19153</v>
      </c>
      <c r="AL1321">
        <f>VLOOKUP($G1321,county_facts!$A:$BB,34,FALSE)</f>
        <v>37383</v>
      </c>
      <c r="AM1321">
        <f>VLOOKUP($G1321,county_facts!$A:$BB,35,FALSE)</f>
        <v>20.6</v>
      </c>
      <c r="AN1321">
        <f>VLOOKUP($G1321,county_facts!$A:$BB,36,FALSE)</f>
        <v>935</v>
      </c>
      <c r="AO1321">
        <f>VLOOKUP($G1321,county_facts!$A:$BB,37,FALSE)</f>
        <v>16339</v>
      </c>
      <c r="AP1321">
        <f>VLOOKUP($G1321,county_facts!$A:$BB,38,FALSE)</f>
        <v>-2.4</v>
      </c>
      <c r="AQ1321">
        <f>VLOOKUP($G1321,county_facts!$A:$BB,39,FALSE)</f>
        <v>3148</v>
      </c>
      <c r="AR1321">
        <f>VLOOKUP($G1321,county_facts!$A:$BB,40,FALSE)</f>
        <v>3863</v>
      </c>
      <c r="AS1321">
        <f>VLOOKUP($G1321,county_facts!$A:$BB,41,FALSE)</f>
        <v>12.1</v>
      </c>
      <c r="AT1321">
        <f>VLOOKUP($G1321,county_facts!$A:$BB,42,FALSE)</f>
        <v>0</v>
      </c>
      <c r="AU1321">
        <f>VLOOKUP($G1321,county_facts!$A:$BB,43,FALSE)</f>
        <v>1.7</v>
      </c>
      <c r="AV1321">
        <f>VLOOKUP($G1321,county_facts!$A:$BB,44,FALSE)</f>
        <v>0</v>
      </c>
      <c r="AW1321">
        <f>VLOOKUP($G1321,county_facts!$A:$BB,45,FALSE)</f>
        <v>0</v>
      </c>
      <c r="AX1321">
        <f>VLOOKUP($G1321,county_facts!$A:$BB,46,FALSE)</f>
        <v>29.3</v>
      </c>
      <c r="AY1321">
        <f>VLOOKUP($G1321,county_facts!$A:$BB,47,FALSE)</f>
        <v>1562273</v>
      </c>
      <c r="AZ1321">
        <f>VLOOKUP($G1321,county_facts!$A:$BB,48,FALSE)</f>
        <v>66953</v>
      </c>
      <c r="BA1321">
        <f>VLOOKUP($G1321,county_facts!$A:$BB,49,FALSE)</f>
        <v>370058</v>
      </c>
      <c r="BB1321">
        <f>VLOOKUP($G1321,county_facts!$A:$BB,50,FALSE)</f>
        <v>5315</v>
      </c>
      <c r="BC1321">
        <f>VLOOKUP($G1321,county_facts!$A:$BB,51,FALSE)</f>
        <v>53708</v>
      </c>
      <c r="BD1321">
        <f>VLOOKUP($G1321,county_facts!$A:$BB,52,FALSE)</f>
        <v>88</v>
      </c>
      <c r="BE1321">
        <f>VLOOKUP($G1321,county_facts!$A:$BB,53,FALSE)</f>
        <v>713.8</v>
      </c>
      <c r="BF1321">
        <f>VLOOKUP($G1321,county_facts!$A:$BB,54,FALSE)</f>
        <v>93.2</v>
      </c>
    </row>
    <row r="1322" spans="1:58" x14ac:dyDescent="0.3">
      <c r="A1322" t="s">
        <v>6</v>
      </c>
      <c r="B1322" t="s">
        <v>552</v>
      </c>
      <c r="C1322">
        <v>4328</v>
      </c>
      <c r="D1322" t="s">
        <v>541</v>
      </c>
      <c r="E1322">
        <v>6016</v>
      </c>
      <c r="F1322">
        <v>0.71941489400000003</v>
      </c>
      <c r="G1322">
        <v>45057</v>
      </c>
      <c r="H1322">
        <f>VLOOKUP($G1322,county_facts!$A:$BB,4,FALSE)</f>
        <v>83160</v>
      </c>
      <c r="I1322">
        <f>VLOOKUP($G1322,county_facts!$A:$BB,5,FALSE)</f>
        <v>76652</v>
      </c>
      <c r="J1322">
        <f>VLOOKUP($G1322,county_facts!$A:$BB,6,FALSE)</f>
        <v>8.5</v>
      </c>
      <c r="K1322">
        <f>VLOOKUP($G1322,county_facts!$A:$BB,7,FALSE)</f>
        <v>76652</v>
      </c>
      <c r="L1322">
        <f>VLOOKUP($G1322,county_facts!$A:$BB,8,FALSE)</f>
        <v>5.7</v>
      </c>
      <c r="M1322">
        <f>VLOOKUP($G1322,county_facts!$A:$BB,9,FALSE)</f>
        <v>21.9</v>
      </c>
      <c r="N1322">
        <f>VLOOKUP($G1322,county_facts!$A:$BB,10,FALSE)</f>
        <v>18.8</v>
      </c>
      <c r="O1322">
        <f>VLOOKUP($G1322,county_facts!$A:$BB,11,FALSE)</f>
        <v>50.9</v>
      </c>
      <c r="P1322">
        <f>VLOOKUP($G1322,county_facts!$A:$BB,12,FALSE)</f>
        <v>74.599999999999994</v>
      </c>
      <c r="Q1322">
        <f>VLOOKUP($G1322,county_facts!$A:$BB,13,FALSE)</f>
        <v>22.7</v>
      </c>
      <c r="R1322">
        <f>VLOOKUP($G1322,county_facts!$A:$BB,14,FALSE)</f>
        <v>0.4</v>
      </c>
      <c r="S1322">
        <f>VLOOKUP($G1322,county_facts!$A:$BB,15,FALSE)</f>
        <v>0.9</v>
      </c>
      <c r="T1322">
        <f>VLOOKUP($G1322,county_facts!$A:$BB,16,FALSE)</f>
        <v>0.1</v>
      </c>
      <c r="U1322">
        <f>VLOOKUP($G1322,county_facts!$A:$BB,17,FALSE)</f>
        <v>1.3</v>
      </c>
      <c r="V1322">
        <f>VLOOKUP($G1322,county_facts!$A:$BB,18,FALSE)</f>
        <v>5</v>
      </c>
      <c r="W1322">
        <f>VLOOKUP($G1322,county_facts!$A:$BB,19,FALSE)</f>
        <v>70.2</v>
      </c>
      <c r="X1322">
        <f>VLOOKUP($G1322,county_facts!$A:$BB,20,FALSE)</f>
        <v>88.1</v>
      </c>
      <c r="Y1322">
        <f>VLOOKUP($G1322,county_facts!$A:$BB,21,FALSE)</f>
        <v>3.1</v>
      </c>
      <c r="Z1322">
        <f>VLOOKUP($G1322,county_facts!$A:$BB,22,FALSE)</f>
        <v>5.2</v>
      </c>
      <c r="AA1322">
        <f>VLOOKUP($G1322,county_facts!$A:$BB,23,FALSE)</f>
        <v>82.3</v>
      </c>
      <c r="AB1322">
        <f>VLOOKUP($G1322,county_facts!$A:$BB,24,FALSE)</f>
        <v>18.7</v>
      </c>
      <c r="AC1322">
        <f>VLOOKUP($G1322,county_facts!$A:$BB,25,FALSE)</f>
        <v>6294</v>
      </c>
      <c r="AD1322">
        <f>VLOOKUP($G1322,county_facts!$A:$BB,26,FALSE)</f>
        <v>27.5</v>
      </c>
      <c r="AE1322">
        <f>VLOOKUP($G1322,county_facts!$A:$BB,27,FALSE)</f>
        <v>34103</v>
      </c>
      <c r="AF1322">
        <f>VLOOKUP($G1322,county_facts!$A:$BB,28,FALSE)</f>
        <v>75</v>
      </c>
      <c r="AG1322">
        <f>VLOOKUP($G1322,county_facts!$A:$BB,29,FALSE)</f>
        <v>8</v>
      </c>
      <c r="AH1322">
        <f>VLOOKUP($G1322,county_facts!$A:$BB,30,FALSE)</f>
        <v>142200</v>
      </c>
      <c r="AI1322">
        <f>VLOOKUP($G1322,county_facts!$A:$BB,31,FALSE)</f>
        <v>28956</v>
      </c>
      <c r="AJ1322">
        <f>VLOOKUP($G1322,county_facts!$A:$BB,32,FALSE)</f>
        <v>2.64</v>
      </c>
      <c r="AK1322">
        <f>VLOOKUP($G1322,county_facts!$A:$BB,33,FALSE)</f>
        <v>21003</v>
      </c>
      <c r="AL1322">
        <f>VLOOKUP($G1322,county_facts!$A:$BB,34,FALSE)</f>
        <v>42217</v>
      </c>
      <c r="AM1322">
        <f>VLOOKUP($G1322,county_facts!$A:$BB,35,FALSE)</f>
        <v>21</v>
      </c>
      <c r="AN1322">
        <f>VLOOKUP($G1322,county_facts!$A:$BB,36,FALSE)</f>
        <v>1230</v>
      </c>
      <c r="AO1322">
        <f>VLOOKUP($G1322,county_facts!$A:$BB,37,FALSE)</f>
        <v>16615</v>
      </c>
      <c r="AP1322">
        <f>VLOOKUP($G1322,county_facts!$A:$BB,38,FALSE)</f>
        <v>9.5</v>
      </c>
      <c r="AQ1322">
        <f>VLOOKUP($G1322,county_facts!$A:$BB,39,FALSE)</f>
        <v>4893</v>
      </c>
      <c r="AR1322">
        <f>VLOOKUP($G1322,county_facts!$A:$BB,40,FALSE)</f>
        <v>5111</v>
      </c>
      <c r="AS1322">
        <f>VLOOKUP($G1322,county_facts!$A:$BB,41,FALSE)</f>
        <v>9.3000000000000007</v>
      </c>
      <c r="AT1322">
        <f>VLOOKUP($G1322,county_facts!$A:$BB,42,FALSE)</f>
        <v>0</v>
      </c>
      <c r="AU1322">
        <f>VLOOKUP($G1322,county_facts!$A:$BB,43,FALSE)</f>
        <v>1.6</v>
      </c>
      <c r="AV1322">
        <f>VLOOKUP($G1322,county_facts!$A:$BB,44,FALSE)</f>
        <v>0</v>
      </c>
      <c r="AW1322">
        <f>VLOOKUP($G1322,county_facts!$A:$BB,45,FALSE)</f>
        <v>1.7</v>
      </c>
      <c r="AX1322">
        <f>VLOOKUP($G1322,county_facts!$A:$BB,46,FALSE)</f>
        <v>23.4</v>
      </c>
      <c r="AY1322">
        <f>VLOOKUP($G1322,county_facts!$A:$BB,47,FALSE)</f>
        <v>1247597</v>
      </c>
      <c r="AZ1322">
        <f>VLOOKUP($G1322,county_facts!$A:$BB,48,FALSE)</f>
        <v>0</v>
      </c>
      <c r="BA1322">
        <f>VLOOKUP($G1322,county_facts!$A:$BB,49,FALSE)</f>
        <v>587872</v>
      </c>
      <c r="BB1322">
        <f>VLOOKUP($G1322,county_facts!$A:$BB,50,FALSE)</f>
        <v>7998</v>
      </c>
      <c r="BC1322">
        <f>VLOOKUP($G1322,county_facts!$A:$BB,51,FALSE)</f>
        <v>56293</v>
      </c>
      <c r="BD1322">
        <f>VLOOKUP($G1322,county_facts!$A:$BB,52,FALSE)</f>
        <v>1063</v>
      </c>
      <c r="BE1322">
        <f>VLOOKUP($G1322,county_facts!$A:$BB,53,FALSE)</f>
        <v>549.16</v>
      </c>
      <c r="BF1322">
        <f>VLOOKUP($G1322,county_facts!$A:$BB,54,FALSE)</f>
        <v>139.6</v>
      </c>
    </row>
    <row r="1323" spans="1:58" x14ac:dyDescent="0.3">
      <c r="A1323" t="s">
        <v>9</v>
      </c>
      <c r="B1323" t="s">
        <v>552</v>
      </c>
      <c r="C1323">
        <v>1688</v>
      </c>
      <c r="D1323" t="s">
        <v>541</v>
      </c>
      <c r="E1323">
        <v>6016</v>
      </c>
      <c r="F1323">
        <v>0.28058510599999997</v>
      </c>
      <c r="G1323">
        <v>45057</v>
      </c>
      <c r="H1323">
        <f>VLOOKUP($G1323,county_facts!$A:$BB,4,FALSE)</f>
        <v>83160</v>
      </c>
      <c r="I1323">
        <f>VLOOKUP($G1323,county_facts!$A:$BB,5,FALSE)</f>
        <v>76652</v>
      </c>
      <c r="J1323">
        <f>VLOOKUP($G1323,county_facts!$A:$BB,6,FALSE)</f>
        <v>8.5</v>
      </c>
      <c r="K1323">
        <f>VLOOKUP($G1323,county_facts!$A:$BB,7,FALSE)</f>
        <v>76652</v>
      </c>
      <c r="L1323">
        <f>VLOOKUP($G1323,county_facts!$A:$BB,8,FALSE)</f>
        <v>5.7</v>
      </c>
      <c r="M1323">
        <f>VLOOKUP($G1323,county_facts!$A:$BB,9,FALSE)</f>
        <v>21.9</v>
      </c>
      <c r="N1323">
        <f>VLOOKUP($G1323,county_facts!$A:$BB,10,FALSE)</f>
        <v>18.8</v>
      </c>
      <c r="O1323">
        <f>VLOOKUP($G1323,county_facts!$A:$BB,11,FALSE)</f>
        <v>50.9</v>
      </c>
      <c r="P1323">
        <f>VLOOKUP($G1323,county_facts!$A:$BB,12,FALSE)</f>
        <v>74.599999999999994</v>
      </c>
      <c r="Q1323">
        <f>VLOOKUP($G1323,county_facts!$A:$BB,13,FALSE)</f>
        <v>22.7</v>
      </c>
      <c r="R1323">
        <f>VLOOKUP($G1323,county_facts!$A:$BB,14,FALSE)</f>
        <v>0.4</v>
      </c>
      <c r="S1323">
        <f>VLOOKUP($G1323,county_facts!$A:$BB,15,FALSE)</f>
        <v>0.9</v>
      </c>
      <c r="T1323">
        <f>VLOOKUP($G1323,county_facts!$A:$BB,16,FALSE)</f>
        <v>0.1</v>
      </c>
      <c r="U1323">
        <f>VLOOKUP($G1323,county_facts!$A:$BB,17,FALSE)</f>
        <v>1.3</v>
      </c>
      <c r="V1323">
        <f>VLOOKUP($G1323,county_facts!$A:$BB,18,FALSE)</f>
        <v>5</v>
      </c>
      <c r="W1323">
        <f>VLOOKUP($G1323,county_facts!$A:$BB,19,FALSE)</f>
        <v>70.2</v>
      </c>
      <c r="X1323">
        <f>VLOOKUP($G1323,county_facts!$A:$BB,20,FALSE)</f>
        <v>88.1</v>
      </c>
      <c r="Y1323">
        <f>VLOOKUP($G1323,county_facts!$A:$BB,21,FALSE)</f>
        <v>3.1</v>
      </c>
      <c r="Z1323">
        <f>VLOOKUP($G1323,county_facts!$A:$BB,22,FALSE)</f>
        <v>5.2</v>
      </c>
      <c r="AA1323">
        <f>VLOOKUP($G1323,county_facts!$A:$BB,23,FALSE)</f>
        <v>82.3</v>
      </c>
      <c r="AB1323">
        <f>VLOOKUP($G1323,county_facts!$A:$BB,24,FALSE)</f>
        <v>18.7</v>
      </c>
      <c r="AC1323">
        <f>VLOOKUP($G1323,county_facts!$A:$BB,25,FALSE)</f>
        <v>6294</v>
      </c>
      <c r="AD1323">
        <f>VLOOKUP($G1323,county_facts!$A:$BB,26,FALSE)</f>
        <v>27.5</v>
      </c>
      <c r="AE1323">
        <f>VLOOKUP($G1323,county_facts!$A:$BB,27,FALSE)</f>
        <v>34103</v>
      </c>
      <c r="AF1323">
        <f>VLOOKUP($G1323,county_facts!$A:$BB,28,FALSE)</f>
        <v>75</v>
      </c>
      <c r="AG1323">
        <f>VLOOKUP($G1323,county_facts!$A:$BB,29,FALSE)</f>
        <v>8</v>
      </c>
      <c r="AH1323">
        <f>VLOOKUP($G1323,county_facts!$A:$BB,30,FALSE)</f>
        <v>142200</v>
      </c>
      <c r="AI1323">
        <f>VLOOKUP($G1323,county_facts!$A:$BB,31,FALSE)</f>
        <v>28956</v>
      </c>
      <c r="AJ1323">
        <f>VLOOKUP($G1323,county_facts!$A:$BB,32,FALSE)</f>
        <v>2.64</v>
      </c>
      <c r="AK1323">
        <f>VLOOKUP($G1323,county_facts!$A:$BB,33,FALSE)</f>
        <v>21003</v>
      </c>
      <c r="AL1323">
        <f>VLOOKUP($G1323,county_facts!$A:$BB,34,FALSE)</f>
        <v>42217</v>
      </c>
      <c r="AM1323">
        <f>VLOOKUP($G1323,county_facts!$A:$BB,35,FALSE)</f>
        <v>21</v>
      </c>
      <c r="AN1323">
        <f>VLOOKUP($G1323,county_facts!$A:$BB,36,FALSE)</f>
        <v>1230</v>
      </c>
      <c r="AO1323">
        <f>VLOOKUP($G1323,county_facts!$A:$BB,37,FALSE)</f>
        <v>16615</v>
      </c>
      <c r="AP1323">
        <f>VLOOKUP($G1323,county_facts!$A:$BB,38,FALSE)</f>
        <v>9.5</v>
      </c>
      <c r="AQ1323">
        <f>VLOOKUP($G1323,county_facts!$A:$BB,39,FALSE)</f>
        <v>4893</v>
      </c>
      <c r="AR1323">
        <f>VLOOKUP($G1323,county_facts!$A:$BB,40,FALSE)</f>
        <v>5111</v>
      </c>
      <c r="AS1323">
        <f>VLOOKUP($G1323,county_facts!$A:$BB,41,FALSE)</f>
        <v>9.3000000000000007</v>
      </c>
      <c r="AT1323">
        <f>VLOOKUP($G1323,county_facts!$A:$BB,42,FALSE)</f>
        <v>0</v>
      </c>
      <c r="AU1323">
        <f>VLOOKUP($G1323,county_facts!$A:$BB,43,FALSE)</f>
        <v>1.6</v>
      </c>
      <c r="AV1323">
        <f>VLOOKUP($G1323,county_facts!$A:$BB,44,FALSE)</f>
        <v>0</v>
      </c>
      <c r="AW1323">
        <f>VLOOKUP($G1323,county_facts!$A:$BB,45,FALSE)</f>
        <v>1.7</v>
      </c>
      <c r="AX1323">
        <f>VLOOKUP($G1323,county_facts!$A:$BB,46,FALSE)</f>
        <v>23.4</v>
      </c>
      <c r="AY1323">
        <f>VLOOKUP($G1323,county_facts!$A:$BB,47,FALSE)</f>
        <v>1247597</v>
      </c>
      <c r="AZ1323">
        <f>VLOOKUP($G1323,county_facts!$A:$BB,48,FALSE)</f>
        <v>0</v>
      </c>
      <c r="BA1323">
        <f>VLOOKUP($G1323,county_facts!$A:$BB,49,FALSE)</f>
        <v>587872</v>
      </c>
      <c r="BB1323">
        <f>VLOOKUP($G1323,county_facts!$A:$BB,50,FALSE)</f>
        <v>7998</v>
      </c>
      <c r="BC1323">
        <f>VLOOKUP($G1323,county_facts!$A:$BB,51,FALSE)</f>
        <v>56293</v>
      </c>
      <c r="BD1323">
        <f>VLOOKUP($G1323,county_facts!$A:$BB,52,FALSE)</f>
        <v>1063</v>
      </c>
      <c r="BE1323">
        <f>VLOOKUP($G1323,county_facts!$A:$BB,53,FALSE)</f>
        <v>549.16</v>
      </c>
      <c r="BF1323">
        <f>VLOOKUP($G1323,county_facts!$A:$BB,54,FALSE)</f>
        <v>139.6</v>
      </c>
    </row>
    <row r="1324" spans="1:58" x14ac:dyDescent="0.3">
      <c r="A1324" t="s">
        <v>6</v>
      </c>
      <c r="B1324" t="s">
        <v>553</v>
      </c>
      <c r="C1324">
        <v>3547</v>
      </c>
      <c r="D1324" t="s">
        <v>541</v>
      </c>
      <c r="E1324">
        <v>4626</v>
      </c>
      <c r="F1324">
        <v>0.766753134</v>
      </c>
      <c r="G1324">
        <v>45055</v>
      </c>
      <c r="H1324">
        <f>VLOOKUP($G1324,county_facts!$A:$BB,4,FALSE)</f>
        <v>63161</v>
      </c>
      <c r="I1324">
        <f>VLOOKUP($G1324,county_facts!$A:$BB,5,FALSE)</f>
        <v>61570</v>
      </c>
      <c r="J1324">
        <f>VLOOKUP($G1324,county_facts!$A:$BB,6,FALSE)</f>
        <v>2.6</v>
      </c>
      <c r="K1324">
        <f>VLOOKUP($G1324,county_facts!$A:$BB,7,FALSE)</f>
        <v>61697</v>
      </c>
      <c r="L1324">
        <f>VLOOKUP($G1324,county_facts!$A:$BB,8,FALSE)</f>
        <v>5.9</v>
      </c>
      <c r="M1324">
        <f>VLOOKUP($G1324,county_facts!$A:$BB,9,FALSE)</f>
        <v>23.6</v>
      </c>
      <c r="N1324">
        <f>VLOOKUP($G1324,county_facts!$A:$BB,10,FALSE)</f>
        <v>16.399999999999999</v>
      </c>
      <c r="O1324">
        <f>VLOOKUP($G1324,county_facts!$A:$BB,11,FALSE)</f>
        <v>51.5</v>
      </c>
      <c r="P1324">
        <f>VLOOKUP($G1324,county_facts!$A:$BB,12,FALSE)</f>
        <v>72.099999999999994</v>
      </c>
      <c r="Q1324">
        <f>VLOOKUP($G1324,county_facts!$A:$BB,13,FALSE)</f>
        <v>25.2</v>
      </c>
      <c r="R1324">
        <f>VLOOKUP($G1324,county_facts!$A:$BB,14,FALSE)</f>
        <v>0.4</v>
      </c>
      <c r="S1324">
        <f>VLOOKUP($G1324,county_facts!$A:$BB,15,FALSE)</f>
        <v>0.7</v>
      </c>
      <c r="T1324">
        <f>VLOOKUP($G1324,county_facts!$A:$BB,16,FALSE)</f>
        <v>0.1</v>
      </c>
      <c r="U1324">
        <f>VLOOKUP($G1324,county_facts!$A:$BB,17,FALSE)</f>
        <v>1.6</v>
      </c>
      <c r="V1324">
        <f>VLOOKUP($G1324,county_facts!$A:$BB,18,FALSE)</f>
        <v>4.2</v>
      </c>
      <c r="W1324">
        <f>VLOOKUP($G1324,county_facts!$A:$BB,19,FALSE)</f>
        <v>68.7</v>
      </c>
      <c r="X1324">
        <f>VLOOKUP($G1324,county_facts!$A:$BB,20,FALSE)</f>
        <v>86.1</v>
      </c>
      <c r="Y1324">
        <f>VLOOKUP($G1324,county_facts!$A:$BB,21,FALSE)</f>
        <v>2.9</v>
      </c>
      <c r="Z1324">
        <f>VLOOKUP($G1324,county_facts!$A:$BB,22,FALSE)</f>
        <v>4.5999999999999996</v>
      </c>
      <c r="AA1324">
        <f>VLOOKUP($G1324,county_facts!$A:$BB,23,FALSE)</f>
        <v>84.9</v>
      </c>
      <c r="AB1324">
        <f>VLOOKUP($G1324,county_facts!$A:$BB,24,FALSE)</f>
        <v>19.3</v>
      </c>
      <c r="AC1324">
        <f>VLOOKUP($G1324,county_facts!$A:$BB,25,FALSE)</f>
        <v>5443</v>
      </c>
      <c r="AD1324">
        <f>VLOOKUP($G1324,county_facts!$A:$BB,26,FALSE)</f>
        <v>27.8</v>
      </c>
      <c r="AE1324">
        <f>VLOOKUP($G1324,county_facts!$A:$BB,27,FALSE)</f>
        <v>28012</v>
      </c>
      <c r="AF1324">
        <f>VLOOKUP($G1324,county_facts!$A:$BB,28,FALSE)</f>
        <v>76.099999999999994</v>
      </c>
      <c r="AG1324">
        <f>VLOOKUP($G1324,county_facts!$A:$BB,29,FALSE)</f>
        <v>5.9</v>
      </c>
      <c r="AH1324">
        <f>VLOOKUP($G1324,county_facts!$A:$BB,30,FALSE)</f>
        <v>116000</v>
      </c>
      <c r="AI1324">
        <f>VLOOKUP($G1324,county_facts!$A:$BB,31,FALSE)</f>
        <v>24084</v>
      </c>
      <c r="AJ1324">
        <f>VLOOKUP($G1324,county_facts!$A:$BB,32,FALSE)</f>
        <v>2.5499999999999998</v>
      </c>
      <c r="AK1324">
        <f>VLOOKUP($G1324,county_facts!$A:$BB,33,FALSE)</f>
        <v>22638</v>
      </c>
      <c r="AL1324">
        <f>VLOOKUP($G1324,county_facts!$A:$BB,34,FALSE)</f>
        <v>43765</v>
      </c>
      <c r="AM1324">
        <f>VLOOKUP($G1324,county_facts!$A:$BB,35,FALSE)</f>
        <v>16.7</v>
      </c>
      <c r="AN1324">
        <f>VLOOKUP($G1324,county_facts!$A:$BB,36,FALSE)</f>
        <v>1082</v>
      </c>
      <c r="AO1324">
        <f>VLOOKUP($G1324,county_facts!$A:$BB,37,FALSE)</f>
        <v>14796</v>
      </c>
      <c r="AP1324">
        <f>VLOOKUP($G1324,county_facts!$A:$BB,38,FALSE)</f>
        <v>-1.1000000000000001</v>
      </c>
      <c r="AQ1324">
        <f>VLOOKUP($G1324,county_facts!$A:$BB,39,FALSE)</f>
        <v>3895</v>
      </c>
      <c r="AR1324">
        <f>VLOOKUP($G1324,county_facts!$A:$BB,40,FALSE)</f>
        <v>4840</v>
      </c>
      <c r="AS1324">
        <f>VLOOKUP($G1324,county_facts!$A:$BB,41,FALSE)</f>
        <v>0</v>
      </c>
      <c r="AT1324">
        <f>VLOOKUP($G1324,county_facts!$A:$BB,42,FALSE)</f>
        <v>0</v>
      </c>
      <c r="AU1324">
        <f>VLOOKUP($G1324,county_facts!$A:$BB,43,FALSE)</f>
        <v>1.6</v>
      </c>
      <c r="AV1324">
        <f>VLOOKUP($G1324,county_facts!$A:$BB,44,FALSE)</f>
        <v>0</v>
      </c>
      <c r="AW1324">
        <f>VLOOKUP($G1324,county_facts!$A:$BB,45,FALSE)</f>
        <v>0</v>
      </c>
      <c r="AX1324">
        <f>VLOOKUP($G1324,county_facts!$A:$BB,46,FALSE)</f>
        <v>28</v>
      </c>
      <c r="AY1324">
        <f>VLOOKUP($G1324,county_facts!$A:$BB,47,FALSE)</f>
        <v>1419129</v>
      </c>
      <c r="AZ1324">
        <f>VLOOKUP($G1324,county_facts!$A:$BB,48,FALSE)</f>
        <v>0</v>
      </c>
      <c r="BA1324">
        <f>VLOOKUP($G1324,county_facts!$A:$BB,49,FALSE)</f>
        <v>577695</v>
      </c>
      <c r="BB1324">
        <f>VLOOKUP($G1324,county_facts!$A:$BB,50,FALSE)</f>
        <v>9883</v>
      </c>
      <c r="BC1324">
        <f>VLOOKUP($G1324,county_facts!$A:$BB,51,FALSE)</f>
        <v>52193</v>
      </c>
      <c r="BD1324">
        <f>VLOOKUP($G1324,county_facts!$A:$BB,52,FALSE)</f>
        <v>262</v>
      </c>
      <c r="BE1324">
        <f>VLOOKUP($G1324,county_facts!$A:$BB,53,FALSE)</f>
        <v>726.56</v>
      </c>
      <c r="BF1324">
        <f>VLOOKUP($G1324,county_facts!$A:$BB,54,FALSE)</f>
        <v>84.9</v>
      </c>
    </row>
    <row r="1325" spans="1:58" x14ac:dyDescent="0.3">
      <c r="A1325" t="s">
        <v>9</v>
      </c>
      <c r="B1325" t="s">
        <v>553</v>
      </c>
      <c r="C1325">
        <v>1079</v>
      </c>
      <c r="D1325" t="s">
        <v>541</v>
      </c>
      <c r="E1325">
        <v>4626</v>
      </c>
      <c r="F1325">
        <v>0.233246866</v>
      </c>
      <c r="G1325">
        <v>45055</v>
      </c>
      <c r="H1325">
        <f>VLOOKUP($G1325,county_facts!$A:$BB,4,FALSE)</f>
        <v>63161</v>
      </c>
      <c r="I1325">
        <f>VLOOKUP($G1325,county_facts!$A:$BB,5,FALSE)</f>
        <v>61570</v>
      </c>
      <c r="J1325">
        <f>VLOOKUP($G1325,county_facts!$A:$BB,6,FALSE)</f>
        <v>2.6</v>
      </c>
      <c r="K1325">
        <f>VLOOKUP($G1325,county_facts!$A:$BB,7,FALSE)</f>
        <v>61697</v>
      </c>
      <c r="L1325">
        <f>VLOOKUP($G1325,county_facts!$A:$BB,8,FALSE)</f>
        <v>5.9</v>
      </c>
      <c r="M1325">
        <f>VLOOKUP($G1325,county_facts!$A:$BB,9,FALSE)</f>
        <v>23.6</v>
      </c>
      <c r="N1325">
        <f>VLOOKUP($G1325,county_facts!$A:$BB,10,FALSE)</f>
        <v>16.399999999999999</v>
      </c>
      <c r="O1325">
        <f>VLOOKUP($G1325,county_facts!$A:$BB,11,FALSE)</f>
        <v>51.5</v>
      </c>
      <c r="P1325">
        <f>VLOOKUP($G1325,county_facts!$A:$BB,12,FALSE)</f>
        <v>72.099999999999994</v>
      </c>
      <c r="Q1325">
        <f>VLOOKUP($G1325,county_facts!$A:$BB,13,FALSE)</f>
        <v>25.2</v>
      </c>
      <c r="R1325">
        <f>VLOOKUP($G1325,county_facts!$A:$BB,14,FALSE)</f>
        <v>0.4</v>
      </c>
      <c r="S1325">
        <f>VLOOKUP($G1325,county_facts!$A:$BB,15,FALSE)</f>
        <v>0.7</v>
      </c>
      <c r="T1325">
        <f>VLOOKUP($G1325,county_facts!$A:$BB,16,FALSE)</f>
        <v>0.1</v>
      </c>
      <c r="U1325">
        <f>VLOOKUP($G1325,county_facts!$A:$BB,17,FALSE)</f>
        <v>1.6</v>
      </c>
      <c r="V1325">
        <f>VLOOKUP($G1325,county_facts!$A:$BB,18,FALSE)</f>
        <v>4.2</v>
      </c>
      <c r="W1325">
        <f>VLOOKUP($G1325,county_facts!$A:$BB,19,FALSE)</f>
        <v>68.7</v>
      </c>
      <c r="X1325">
        <f>VLOOKUP($G1325,county_facts!$A:$BB,20,FALSE)</f>
        <v>86.1</v>
      </c>
      <c r="Y1325">
        <f>VLOOKUP($G1325,county_facts!$A:$BB,21,FALSE)</f>
        <v>2.9</v>
      </c>
      <c r="Z1325">
        <f>VLOOKUP($G1325,county_facts!$A:$BB,22,FALSE)</f>
        <v>4.5999999999999996</v>
      </c>
      <c r="AA1325">
        <f>VLOOKUP($G1325,county_facts!$A:$BB,23,FALSE)</f>
        <v>84.9</v>
      </c>
      <c r="AB1325">
        <f>VLOOKUP($G1325,county_facts!$A:$BB,24,FALSE)</f>
        <v>19.3</v>
      </c>
      <c r="AC1325">
        <f>VLOOKUP($G1325,county_facts!$A:$BB,25,FALSE)</f>
        <v>5443</v>
      </c>
      <c r="AD1325">
        <f>VLOOKUP($G1325,county_facts!$A:$BB,26,FALSE)</f>
        <v>27.8</v>
      </c>
      <c r="AE1325">
        <f>VLOOKUP($G1325,county_facts!$A:$BB,27,FALSE)</f>
        <v>28012</v>
      </c>
      <c r="AF1325">
        <f>VLOOKUP($G1325,county_facts!$A:$BB,28,FALSE)</f>
        <v>76.099999999999994</v>
      </c>
      <c r="AG1325">
        <f>VLOOKUP($G1325,county_facts!$A:$BB,29,FALSE)</f>
        <v>5.9</v>
      </c>
      <c r="AH1325">
        <f>VLOOKUP($G1325,county_facts!$A:$BB,30,FALSE)</f>
        <v>116000</v>
      </c>
      <c r="AI1325">
        <f>VLOOKUP($G1325,county_facts!$A:$BB,31,FALSE)</f>
        <v>24084</v>
      </c>
      <c r="AJ1325">
        <f>VLOOKUP($G1325,county_facts!$A:$BB,32,FALSE)</f>
        <v>2.5499999999999998</v>
      </c>
      <c r="AK1325">
        <f>VLOOKUP($G1325,county_facts!$A:$BB,33,FALSE)</f>
        <v>22638</v>
      </c>
      <c r="AL1325">
        <f>VLOOKUP($G1325,county_facts!$A:$BB,34,FALSE)</f>
        <v>43765</v>
      </c>
      <c r="AM1325">
        <f>VLOOKUP($G1325,county_facts!$A:$BB,35,FALSE)</f>
        <v>16.7</v>
      </c>
      <c r="AN1325">
        <f>VLOOKUP($G1325,county_facts!$A:$BB,36,FALSE)</f>
        <v>1082</v>
      </c>
      <c r="AO1325">
        <f>VLOOKUP($G1325,county_facts!$A:$BB,37,FALSE)</f>
        <v>14796</v>
      </c>
      <c r="AP1325">
        <f>VLOOKUP($G1325,county_facts!$A:$BB,38,FALSE)</f>
        <v>-1.1000000000000001</v>
      </c>
      <c r="AQ1325">
        <f>VLOOKUP($G1325,county_facts!$A:$BB,39,FALSE)</f>
        <v>3895</v>
      </c>
      <c r="AR1325">
        <f>VLOOKUP($G1325,county_facts!$A:$BB,40,FALSE)</f>
        <v>4840</v>
      </c>
      <c r="AS1325">
        <f>VLOOKUP($G1325,county_facts!$A:$BB,41,FALSE)</f>
        <v>0</v>
      </c>
      <c r="AT1325">
        <f>VLOOKUP($G1325,county_facts!$A:$BB,42,FALSE)</f>
        <v>0</v>
      </c>
      <c r="AU1325">
        <f>VLOOKUP($G1325,county_facts!$A:$BB,43,FALSE)</f>
        <v>1.6</v>
      </c>
      <c r="AV1325">
        <f>VLOOKUP($G1325,county_facts!$A:$BB,44,FALSE)</f>
        <v>0</v>
      </c>
      <c r="AW1325">
        <f>VLOOKUP($G1325,county_facts!$A:$BB,45,FALSE)</f>
        <v>0</v>
      </c>
      <c r="AX1325">
        <f>VLOOKUP($G1325,county_facts!$A:$BB,46,FALSE)</f>
        <v>28</v>
      </c>
      <c r="AY1325">
        <f>VLOOKUP($G1325,county_facts!$A:$BB,47,FALSE)</f>
        <v>1419129</v>
      </c>
      <c r="AZ1325">
        <f>VLOOKUP($G1325,county_facts!$A:$BB,48,FALSE)</f>
        <v>0</v>
      </c>
      <c r="BA1325">
        <f>VLOOKUP($G1325,county_facts!$A:$BB,49,FALSE)</f>
        <v>577695</v>
      </c>
      <c r="BB1325">
        <f>VLOOKUP($G1325,county_facts!$A:$BB,50,FALSE)</f>
        <v>9883</v>
      </c>
      <c r="BC1325">
        <f>VLOOKUP($G1325,county_facts!$A:$BB,51,FALSE)</f>
        <v>52193</v>
      </c>
      <c r="BD1325">
        <f>VLOOKUP($G1325,county_facts!$A:$BB,52,FALSE)</f>
        <v>262</v>
      </c>
      <c r="BE1325">
        <f>VLOOKUP($G1325,county_facts!$A:$BB,53,FALSE)</f>
        <v>726.56</v>
      </c>
      <c r="BF1325">
        <f>VLOOKUP($G1325,county_facts!$A:$BB,54,FALSE)</f>
        <v>84.9</v>
      </c>
    </row>
    <row r="1326" spans="1:58" x14ac:dyDescent="0.3">
      <c r="A1326" t="s">
        <v>6</v>
      </c>
      <c r="B1326" t="s">
        <v>278</v>
      </c>
      <c r="C1326">
        <v>1788</v>
      </c>
      <c r="D1326" t="s">
        <v>541</v>
      </c>
      <c r="E1326">
        <v>2331</v>
      </c>
      <c r="F1326">
        <v>0.76705276700000002</v>
      </c>
      <c r="G1326">
        <v>45053</v>
      </c>
      <c r="H1326">
        <f>VLOOKUP($G1326,county_facts!$A:$BB,4,FALSE)</f>
        <v>27170</v>
      </c>
      <c r="I1326">
        <f>VLOOKUP($G1326,county_facts!$A:$BB,5,FALSE)</f>
        <v>24777</v>
      </c>
      <c r="J1326">
        <f>VLOOKUP($G1326,county_facts!$A:$BB,6,FALSE)</f>
        <v>9.6999999999999993</v>
      </c>
      <c r="K1326">
        <f>VLOOKUP($G1326,county_facts!$A:$BB,7,FALSE)</f>
        <v>24777</v>
      </c>
      <c r="L1326">
        <f>VLOOKUP($G1326,county_facts!$A:$BB,8,FALSE)</f>
        <v>6</v>
      </c>
      <c r="M1326">
        <f>VLOOKUP($G1326,county_facts!$A:$BB,9,FALSE)</f>
        <v>21.4</v>
      </c>
      <c r="N1326">
        <f>VLOOKUP($G1326,county_facts!$A:$BB,10,FALSE)</f>
        <v>15.4</v>
      </c>
      <c r="O1326">
        <f>VLOOKUP($G1326,county_facts!$A:$BB,11,FALSE)</f>
        <v>48.4</v>
      </c>
      <c r="P1326">
        <f>VLOOKUP($G1326,county_facts!$A:$BB,12,FALSE)</f>
        <v>53.1</v>
      </c>
      <c r="Q1326">
        <f>VLOOKUP($G1326,county_facts!$A:$BB,13,FALSE)</f>
        <v>44.1</v>
      </c>
      <c r="R1326">
        <f>VLOOKUP($G1326,county_facts!$A:$BB,14,FALSE)</f>
        <v>0.7</v>
      </c>
      <c r="S1326">
        <f>VLOOKUP($G1326,county_facts!$A:$BB,15,FALSE)</f>
        <v>0.8</v>
      </c>
      <c r="T1326">
        <f>VLOOKUP($G1326,county_facts!$A:$BB,16,FALSE)</f>
        <v>0.1</v>
      </c>
      <c r="U1326">
        <f>VLOOKUP($G1326,county_facts!$A:$BB,17,FALSE)</f>
        <v>1.2</v>
      </c>
      <c r="V1326">
        <f>VLOOKUP($G1326,county_facts!$A:$BB,18,FALSE)</f>
        <v>13.9</v>
      </c>
      <c r="W1326">
        <f>VLOOKUP($G1326,county_facts!$A:$BB,19,FALSE)</f>
        <v>41</v>
      </c>
      <c r="X1326">
        <f>VLOOKUP($G1326,county_facts!$A:$BB,20,FALSE)</f>
        <v>82.2</v>
      </c>
      <c r="Y1326">
        <f>VLOOKUP($G1326,county_facts!$A:$BB,21,FALSE)</f>
        <v>9.1</v>
      </c>
      <c r="Z1326">
        <f>VLOOKUP($G1326,county_facts!$A:$BB,22,FALSE)</f>
        <v>12.8</v>
      </c>
      <c r="AA1326">
        <f>VLOOKUP($G1326,county_facts!$A:$BB,23,FALSE)</f>
        <v>78.8</v>
      </c>
      <c r="AB1326">
        <f>VLOOKUP($G1326,county_facts!$A:$BB,24,FALSE)</f>
        <v>12.5</v>
      </c>
      <c r="AC1326">
        <f>VLOOKUP($G1326,county_facts!$A:$BB,25,FALSE)</f>
        <v>1604</v>
      </c>
      <c r="AD1326">
        <f>VLOOKUP($G1326,county_facts!$A:$BB,26,FALSE)</f>
        <v>27.6</v>
      </c>
      <c r="AE1326">
        <f>VLOOKUP($G1326,county_facts!$A:$BB,27,FALSE)</f>
        <v>10890</v>
      </c>
      <c r="AF1326">
        <f>VLOOKUP($G1326,county_facts!$A:$BB,28,FALSE)</f>
        <v>71</v>
      </c>
      <c r="AG1326">
        <f>VLOOKUP($G1326,county_facts!$A:$BB,29,FALSE)</f>
        <v>9.8000000000000007</v>
      </c>
      <c r="AH1326">
        <f>VLOOKUP($G1326,county_facts!$A:$BB,30,FALSE)</f>
        <v>90200</v>
      </c>
      <c r="AI1326">
        <f>VLOOKUP($G1326,county_facts!$A:$BB,31,FALSE)</f>
        <v>8563</v>
      </c>
      <c r="AJ1326">
        <f>VLOOKUP($G1326,county_facts!$A:$BB,32,FALSE)</f>
        <v>2.86</v>
      </c>
      <c r="AK1326">
        <f>VLOOKUP($G1326,county_facts!$A:$BB,33,FALSE)</f>
        <v>17350</v>
      </c>
      <c r="AL1326">
        <f>VLOOKUP($G1326,county_facts!$A:$BB,34,FALSE)</f>
        <v>36413</v>
      </c>
      <c r="AM1326">
        <f>VLOOKUP($G1326,county_facts!$A:$BB,35,FALSE)</f>
        <v>23.7</v>
      </c>
      <c r="AN1326">
        <f>VLOOKUP($G1326,county_facts!$A:$BB,36,FALSE)</f>
        <v>560</v>
      </c>
      <c r="AO1326">
        <f>VLOOKUP($G1326,county_facts!$A:$BB,37,FALSE)</f>
        <v>5842</v>
      </c>
      <c r="AP1326">
        <f>VLOOKUP($G1326,county_facts!$A:$BB,38,FALSE)</f>
        <v>12.8</v>
      </c>
      <c r="AQ1326">
        <f>VLOOKUP($G1326,county_facts!$A:$BB,39,FALSE)</f>
        <v>1451</v>
      </c>
      <c r="AR1326">
        <f>VLOOKUP($G1326,county_facts!$A:$BB,40,FALSE)</f>
        <v>1375</v>
      </c>
      <c r="AS1326">
        <f>VLOOKUP($G1326,county_facts!$A:$BB,41,FALSE)</f>
        <v>26.8</v>
      </c>
      <c r="AT1326">
        <f>VLOOKUP($G1326,county_facts!$A:$BB,42,FALSE)</f>
        <v>0</v>
      </c>
      <c r="AU1326">
        <f>VLOOKUP($G1326,county_facts!$A:$BB,43,FALSE)</f>
        <v>0</v>
      </c>
      <c r="AV1326">
        <f>VLOOKUP($G1326,county_facts!$A:$BB,44,FALSE)</f>
        <v>0</v>
      </c>
      <c r="AW1326">
        <f>VLOOKUP($G1326,county_facts!$A:$BB,45,FALSE)</f>
        <v>0</v>
      </c>
      <c r="AX1326">
        <f>VLOOKUP($G1326,county_facts!$A:$BB,46,FALSE)</f>
        <v>29.6</v>
      </c>
      <c r="AY1326">
        <f>VLOOKUP($G1326,county_facts!$A:$BB,47,FALSE)</f>
        <v>76412</v>
      </c>
      <c r="AZ1326">
        <f>VLOOKUP($G1326,county_facts!$A:$BB,48,FALSE)</f>
        <v>145118</v>
      </c>
      <c r="BA1326">
        <f>VLOOKUP($G1326,county_facts!$A:$BB,49,FALSE)</f>
        <v>400765</v>
      </c>
      <c r="BB1326">
        <f>VLOOKUP($G1326,county_facts!$A:$BB,50,FALSE)</f>
        <v>18044</v>
      </c>
      <c r="BC1326">
        <f>VLOOKUP($G1326,county_facts!$A:$BB,51,FALSE)</f>
        <v>32368</v>
      </c>
      <c r="BD1326">
        <f>VLOOKUP($G1326,county_facts!$A:$BB,52,FALSE)</f>
        <v>229</v>
      </c>
      <c r="BE1326">
        <f>VLOOKUP($G1326,county_facts!$A:$BB,53,FALSE)</f>
        <v>655.32000000000005</v>
      </c>
      <c r="BF1326">
        <f>VLOOKUP($G1326,county_facts!$A:$BB,54,FALSE)</f>
        <v>37.799999999999997</v>
      </c>
    </row>
    <row r="1327" spans="1:58" x14ac:dyDescent="0.3">
      <c r="A1327" t="s">
        <v>9</v>
      </c>
      <c r="B1327" t="s">
        <v>278</v>
      </c>
      <c r="C1327">
        <v>543</v>
      </c>
      <c r="D1327" t="s">
        <v>541</v>
      </c>
      <c r="E1327">
        <v>2331</v>
      </c>
      <c r="F1327">
        <v>0.232947233</v>
      </c>
      <c r="G1327">
        <v>45053</v>
      </c>
      <c r="H1327">
        <f>VLOOKUP($G1327,county_facts!$A:$BB,4,FALSE)</f>
        <v>27170</v>
      </c>
      <c r="I1327">
        <f>VLOOKUP($G1327,county_facts!$A:$BB,5,FALSE)</f>
        <v>24777</v>
      </c>
      <c r="J1327">
        <f>VLOOKUP($G1327,county_facts!$A:$BB,6,FALSE)</f>
        <v>9.6999999999999993</v>
      </c>
      <c r="K1327">
        <f>VLOOKUP($G1327,county_facts!$A:$BB,7,FALSE)</f>
        <v>24777</v>
      </c>
      <c r="L1327">
        <f>VLOOKUP($G1327,county_facts!$A:$BB,8,FALSE)</f>
        <v>6</v>
      </c>
      <c r="M1327">
        <f>VLOOKUP($G1327,county_facts!$A:$BB,9,FALSE)</f>
        <v>21.4</v>
      </c>
      <c r="N1327">
        <f>VLOOKUP($G1327,county_facts!$A:$BB,10,FALSE)</f>
        <v>15.4</v>
      </c>
      <c r="O1327">
        <f>VLOOKUP($G1327,county_facts!$A:$BB,11,FALSE)</f>
        <v>48.4</v>
      </c>
      <c r="P1327">
        <f>VLOOKUP($G1327,county_facts!$A:$BB,12,FALSE)</f>
        <v>53.1</v>
      </c>
      <c r="Q1327">
        <f>VLOOKUP($G1327,county_facts!$A:$BB,13,FALSE)</f>
        <v>44.1</v>
      </c>
      <c r="R1327">
        <f>VLOOKUP($G1327,county_facts!$A:$BB,14,FALSE)</f>
        <v>0.7</v>
      </c>
      <c r="S1327">
        <f>VLOOKUP($G1327,county_facts!$A:$BB,15,FALSE)</f>
        <v>0.8</v>
      </c>
      <c r="T1327">
        <f>VLOOKUP($G1327,county_facts!$A:$BB,16,FALSE)</f>
        <v>0.1</v>
      </c>
      <c r="U1327">
        <f>VLOOKUP($G1327,county_facts!$A:$BB,17,FALSE)</f>
        <v>1.2</v>
      </c>
      <c r="V1327">
        <f>VLOOKUP($G1327,county_facts!$A:$BB,18,FALSE)</f>
        <v>13.9</v>
      </c>
      <c r="W1327">
        <f>VLOOKUP($G1327,county_facts!$A:$BB,19,FALSE)</f>
        <v>41</v>
      </c>
      <c r="X1327">
        <f>VLOOKUP($G1327,county_facts!$A:$BB,20,FALSE)</f>
        <v>82.2</v>
      </c>
      <c r="Y1327">
        <f>VLOOKUP($G1327,county_facts!$A:$BB,21,FALSE)</f>
        <v>9.1</v>
      </c>
      <c r="Z1327">
        <f>VLOOKUP($G1327,county_facts!$A:$BB,22,FALSE)</f>
        <v>12.8</v>
      </c>
      <c r="AA1327">
        <f>VLOOKUP($G1327,county_facts!$A:$BB,23,FALSE)</f>
        <v>78.8</v>
      </c>
      <c r="AB1327">
        <f>VLOOKUP($G1327,county_facts!$A:$BB,24,FALSE)</f>
        <v>12.5</v>
      </c>
      <c r="AC1327">
        <f>VLOOKUP($G1327,county_facts!$A:$BB,25,FALSE)</f>
        <v>1604</v>
      </c>
      <c r="AD1327">
        <f>VLOOKUP($G1327,county_facts!$A:$BB,26,FALSE)</f>
        <v>27.6</v>
      </c>
      <c r="AE1327">
        <f>VLOOKUP($G1327,county_facts!$A:$BB,27,FALSE)</f>
        <v>10890</v>
      </c>
      <c r="AF1327">
        <f>VLOOKUP($G1327,county_facts!$A:$BB,28,FALSE)</f>
        <v>71</v>
      </c>
      <c r="AG1327">
        <f>VLOOKUP($G1327,county_facts!$A:$BB,29,FALSE)</f>
        <v>9.8000000000000007</v>
      </c>
      <c r="AH1327">
        <f>VLOOKUP($G1327,county_facts!$A:$BB,30,FALSE)</f>
        <v>90200</v>
      </c>
      <c r="AI1327">
        <f>VLOOKUP($G1327,county_facts!$A:$BB,31,FALSE)</f>
        <v>8563</v>
      </c>
      <c r="AJ1327">
        <f>VLOOKUP($G1327,county_facts!$A:$BB,32,FALSE)</f>
        <v>2.86</v>
      </c>
      <c r="AK1327">
        <f>VLOOKUP($G1327,county_facts!$A:$BB,33,FALSE)</f>
        <v>17350</v>
      </c>
      <c r="AL1327">
        <f>VLOOKUP($G1327,county_facts!$A:$BB,34,FALSE)</f>
        <v>36413</v>
      </c>
      <c r="AM1327">
        <f>VLOOKUP($G1327,county_facts!$A:$BB,35,FALSE)</f>
        <v>23.7</v>
      </c>
      <c r="AN1327">
        <f>VLOOKUP($G1327,county_facts!$A:$BB,36,FALSE)</f>
        <v>560</v>
      </c>
      <c r="AO1327">
        <f>VLOOKUP($G1327,county_facts!$A:$BB,37,FALSE)</f>
        <v>5842</v>
      </c>
      <c r="AP1327">
        <f>VLOOKUP($G1327,county_facts!$A:$BB,38,FALSE)</f>
        <v>12.8</v>
      </c>
      <c r="AQ1327">
        <f>VLOOKUP($G1327,county_facts!$A:$BB,39,FALSE)</f>
        <v>1451</v>
      </c>
      <c r="AR1327">
        <f>VLOOKUP($G1327,county_facts!$A:$BB,40,FALSE)</f>
        <v>1375</v>
      </c>
      <c r="AS1327">
        <f>VLOOKUP($G1327,county_facts!$A:$BB,41,FALSE)</f>
        <v>26.8</v>
      </c>
      <c r="AT1327">
        <f>VLOOKUP($G1327,county_facts!$A:$BB,42,FALSE)</f>
        <v>0</v>
      </c>
      <c r="AU1327">
        <f>VLOOKUP($G1327,county_facts!$A:$BB,43,FALSE)</f>
        <v>0</v>
      </c>
      <c r="AV1327">
        <f>VLOOKUP($G1327,county_facts!$A:$BB,44,FALSE)</f>
        <v>0</v>
      </c>
      <c r="AW1327">
        <f>VLOOKUP($G1327,county_facts!$A:$BB,45,FALSE)</f>
        <v>0</v>
      </c>
      <c r="AX1327">
        <f>VLOOKUP($G1327,county_facts!$A:$BB,46,FALSE)</f>
        <v>29.6</v>
      </c>
      <c r="AY1327">
        <f>VLOOKUP($G1327,county_facts!$A:$BB,47,FALSE)</f>
        <v>76412</v>
      </c>
      <c r="AZ1327">
        <f>VLOOKUP($G1327,county_facts!$A:$BB,48,FALSE)</f>
        <v>145118</v>
      </c>
      <c r="BA1327">
        <f>VLOOKUP($G1327,county_facts!$A:$BB,49,FALSE)</f>
        <v>400765</v>
      </c>
      <c r="BB1327">
        <f>VLOOKUP($G1327,county_facts!$A:$BB,50,FALSE)</f>
        <v>18044</v>
      </c>
      <c r="BC1327">
        <f>VLOOKUP($G1327,county_facts!$A:$BB,51,FALSE)</f>
        <v>32368</v>
      </c>
      <c r="BD1327">
        <f>VLOOKUP($G1327,county_facts!$A:$BB,52,FALSE)</f>
        <v>229</v>
      </c>
      <c r="BE1327">
        <f>VLOOKUP($G1327,county_facts!$A:$BB,53,FALSE)</f>
        <v>655.32000000000005</v>
      </c>
      <c r="BF1327">
        <f>VLOOKUP($G1327,county_facts!$A:$BB,54,FALSE)</f>
        <v>37.799999999999997</v>
      </c>
    </row>
    <row r="1328" spans="1:58" x14ac:dyDescent="0.3">
      <c r="A1328" t="s">
        <v>6</v>
      </c>
      <c r="B1328" t="s">
        <v>554</v>
      </c>
      <c r="C1328">
        <v>13281</v>
      </c>
      <c r="D1328" t="s">
        <v>541</v>
      </c>
      <c r="E1328">
        <v>20038</v>
      </c>
      <c r="F1328">
        <v>0.66279069800000001</v>
      </c>
      <c r="G1328">
        <v>45051</v>
      </c>
      <c r="H1328">
        <f>VLOOKUP($G1328,county_facts!$A:$BB,4,FALSE)</f>
        <v>298832</v>
      </c>
      <c r="I1328">
        <f>VLOOKUP($G1328,county_facts!$A:$BB,5,FALSE)</f>
        <v>269291</v>
      </c>
      <c r="J1328">
        <f>VLOOKUP($G1328,county_facts!$A:$BB,6,FALSE)</f>
        <v>11</v>
      </c>
      <c r="K1328">
        <f>VLOOKUP($G1328,county_facts!$A:$BB,7,FALSE)</f>
        <v>269291</v>
      </c>
      <c r="L1328">
        <f>VLOOKUP($G1328,county_facts!$A:$BB,8,FALSE)</f>
        <v>5.2</v>
      </c>
      <c r="M1328">
        <f>VLOOKUP($G1328,county_facts!$A:$BB,9,FALSE)</f>
        <v>19.3</v>
      </c>
      <c r="N1328">
        <f>VLOOKUP($G1328,county_facts!$A:$BB,10,FALSE)</f>
        <v>20.5</v>
      </c>
      <c r="O1328">
        <f>VLOOKUP($G1328,county_facts!$A:$BB,11,FALSE)</f>
        <v>51.5</v>
      </c>
      <c r="P1328">
        <f>VLOOKUP($G1328,county_facts!$A:$BB,12,FALSE)</f>
        <v>82.4</v>
      </c>
      <c r="Q1328">
        <f>VLOOKUP($G1328,county_facts!$A:$BB,13,FALSE)</f>
        <v>13.7</v>
      </c>
      <c r="R1328">
        <f>VLOOKUP($G1328,county_facts!$A:$BB,14,FALSE)</f>
        <v>0.6</v>
      </c>
      <c r="S1328">
        <f>VLOOKUP($G1328,county_facts!$A:$BB,15,FALSE)</f>
        <v>1.2</v>
      </c>
      <c r="T1328">
        <f>VLOOKUP($G1328,county_facts!$A:$BB,16,FALSE)</f>
        <v>0.2</v>
      </c>
      <c r="U1328">
        <f>VLOOKUP($G1328,county_facts!$A:$BB,17,FALSE)</f>
        <v>1.9</v>
      </c>
      <c r="V1328">
        <f>VLOOKUP($G1328,county_facts!$A:$BB,18,FALSE)</f>
        <v>6.1</v>
      </c>
      <c r="W1328">
        <f>VLOOKUP($G1328,county_facts!$A:$BB,19,FALSE)</f>
        <v>77.2</v>
      </c>
      <c r="X1328">
        <f>VLOOKUP($G1328,county_facts!$A:$BB,20,FALSE)</f>
        <v>83.1</v>
      </c>
      <c r="Y1328">
        <f>VLOOKUP($G1328,county_facts!$A:$BB,21,FALSE)</f>
        <v>6.7</v>
      </c>
      <c r="Z1328">
        <f>VLOOKUP($G1328,county_facts!$A:$BB,22,FALSE)</f>
        <v>8.3000000000000007</v>
      </c>
      <c r="AA1328">
        <f>VLOOKUP($G1328,county_facts!$A:$BB,23,FALSE)</f>
        <v>87.7</v>
      </c>
      <c r="AB1328">
        <f>VLOOKUP($G1328,county_facts!$A:$BB,24,FALSE)</f>
        <v>22.7</v>
      </c>
      <c r="AC1328">
        <f>VLOOKUP($G1328,county_facts!$A:$BB,25,FALSE)</f>
        <v>27785</v>
      </c>
      <c r="AD1328">
        <f>VLOOKUP($G1328,county_facts!$A:$BB,26,FALSE)</f>
        <v>21.2</v>
      </c>
      <c r="AE1328">
        <f>VLOOKUP($G1328,county_facts!$A:$BB,27,FALSE)</f>
        <v>193090</v>
      </c>
      <c r="AF1328">
        <f>VLOOKUP($G1328,county_facts!$A:$BB,28,FALSE)</f>
        <v>69.5</v>
      </c>
      <c r="AG1328">
        <f>VLOOKUP($G1328,county_facts!$A:$BB,29,FALSE)</f>
        <v>36.700000000000003</v>
      </c>
      <c r="AH1328">
        <f>VLOOKUP($G1328,county_facts!$A:$BB,30,FALSE)</f>
        <v>159600</v>
      </c>
      <c r="AI1328">
        <f>VLOOKUP($G1328,county_facts!$A:$BB,31,FALSE)</f>
        <v>113490</v>
      </c>
      <c r="AJ1328">
        <f>VLOOKUP($G1328,county_facts!$A:$BB,32,FALSE)</f>
        <v>2.42</v>
      </c>
      <c r="AK1328">
        <f>VLOOKUP($G1328,county_facts!$A:$BB,33,FALSE)</f>
        <v>24002</v>
      </c>
      <c r="AL1328">
        <f>VLOOKUP($G1328,county_facts!$A:$BB,34,FALSE)</f>
        <v>42431</v>
      </c>
      <c r="AM1328">
        <f>VLOOKUP($G1328,county_facts!$A:$BB,35,FALSE)</f>
        <v>18.600000000000001</v>
      </c>
      <c r="AN1328">
        <f>VLOOKUP($G1328,county_facts!$A:$BB,36,FALSE)</f>
        <v>8213</v>
      </c>
      <c r="AO1328">
        <f>VLOOKUP($G1328,county_facts!$A:$BB,37,FALSE)</f>
        <v>98267</v>
      </c>
      <c r="AP1328">
        <f>VLOOKUP($G1328,county_facts!$A:$BB,38,FALSE)</f>
        <v>3</v>
      </c>
      <c r="AQ1328">
        <f>VLOOKUP($G1328,county_facts!$A:$BB,39,FALSE)</f>
        <v>21976</v>
      </c>
      <c r="AR1328">
        <f>VLOOKUP($G1328,county_facts!$A:$BB,40,FALSE)</f>
        <v>28117</v>
      </c>
      <c r="AS1328">
        <f>VLOOKUP($G1328,county_facts!$A:$BB,41,FALSE)</f>
        <v>4.7</v>
      </c>
      <c r="AT1328">
        <f>VLOOKUP($G1328,county_facts!$A:$BB,42,FALSE)</f>
        <v>0.5</v>
      </c>
      <c r="AU1328">
        <f>VLOOKUP($G1328,county_facts!$A:$BB,43,FALSE)</f>
        <v>1.9</v>
      </c>
      <c r="AV1328">
        <f>VLOOKUP($G1328,county_facts!$A:$BB,44,FALSE)</f>
        <v>0</v>
      </c>
      <c r="AW1328">
        <f>VLOOKUP($G1328,county_facts!$A:$BB,45,FALSE)</f>
        <v>1.5</v>
      </c>
      <c r="AX1328">
        <f>VLOOKUP($G1328,county_facts!$A:$BB,46,FALSE)</f>
        <v>23.6</v>
      </c>
      <c r="AY1328">
        <f>VLOOKUP($G1328,county_facts!$A:$BB,47,FALSE)</f>
        <v>894847</v>
      </c>
      <c r="AZ1328">
        <f>VLOOKUP($G1328,county_facts!$A:$BB,48,FALSE)</f>
        <v>907553</v>
      </c>
      <c r="BA1328">
        <f>VLOOKUP($G1328,county_facts!$A:$BB,49,FALSE)</f>
        <v>4967238</v>
      </c>
      <c r="BB1328">
        <f>VLOOKUP($G1328,county_facts!$A:$BB,50,FALSE)</f>
        <v>19797</v>
      </c>
      <c r="BC1328">
        <f>VLOOKUP($G1328,county_facts!$A:$BB,51,FALSE)</f>
        <v>1483780</v>
      </c>
      <c r="BD1328">
        <f>VLOOKUP($G1328,county_facts!$A:$BB,52,FALSE)</f>
        <v>3473</v>
      </c>
      <c r="BE1328">
        <f>VLOOKUP($G1328,county_facts!$A:$BB,53,FALSE)</f>
        <v>1133.9000000000001</v>
      </c>
      <c r="BF1328">
        <f>VLOOKUP($G1328,county_facts!$A:$BB,54,FALSE)</f>
        <v>237.5</v>
      </c>
    </row>
    <row r="1329" spans="1:58" x14ac:dyDescent="0.3">
      <c r="A1329" t="s">
        <v>9</v>
      </c>
      <c r="B1329" t="s">
        <v>554</v>
      </c>
      <c r="C1329">
        <v>6757</v>
      </c>
      <c r="D1329" t="s">
        <v>541</v>
      </c>
      <c r="E1329">
        <v>20038</v>
      </c>
      <c r="F1329">
        <v>0.33720930199999999</v>
      </c>
      <c r="G1329">
        <v>45051</v>
      </c>
      <c r="H1329">
        <f>VLOOKUP($G1329,county_facts!$A:$BB,4,FALSE)</f>
        <v>298832</v>
      </c>
      <c r="I1329">
        <f>VLOOKUP($G1329,county_facts!$A:$BB,5,FALSE)</f>
        <v>269291</v>
      </c>
      <c r="J1329">
        <f>VLOOKUP($G1329,county_facts!$A:$BB,6,FALSE)</f>
        <v>11</v>
      </c>
      <c r="K1329">
        <f>VLOOKUP($G1329,county_facts!$A:$BB,7,FALSE)</f>
        <v>269291</v>
      </c>
      <c r="L1329">
        <f>VLOOKUP($G1329,county_facts!$A:$BB,8,FALSE)</f>
        <v>5.2</v>
      </c>
      <c r="M1329">
        <f>VLOOKUP($G1329,county_facts!$A:$BB,9,FALSE)</f>
        <v>19.3</v>
      </c>
      <c r="N1329">
        <f>VLOOKUP($G1329,county_facts!$A:$BB,10,FALSE)</f>
        <v>20.5</v>
      </c>
      <c r="O1329">
        <f>VLOOKUP($G1329,county_facts!$A:$BB,11,FALSE)</f>
        <v>51.5</v>
      </c>
      <c r="P1329">
        <f>VLOOKUP($G1329,county_facts!$A:$BB,12,FALSE)</f>
        <v>82.4</v>
      </c>
      <c r="Q1329">
        <f>VLOOKUP($G1329,county_facts!$A:$BB,13,FALSE)</f>
        <v>13.7</v>
      </c>
      <c r="R1329">
        <f>VLOOKUP($G1329,county_facts!$A:$BB,14,FALSE)</f>
        <v>0.6</v>
      </c>
      <c r="S1329">
        <f>VLOOKUP($G1329,county_facts!$A:$BB,15,FALSE)</f>
        <v>1.2</v>
      </c>
      <c r="T1329">
        <f>VLOOKUP($G1329,county_facts!$A:$BB,16,FALSE)</f>
        <v>0.2</v>
      </c>
      <c r="U1329">
        <f>VLOOKUP($G1329,county_facts!$A:$BB,17,FALSE)</f>
        <v>1.9</v>
      </c>
      <c r="V1329">
        <f>VLOOKUP($G1329,county_facts!$A:$BB,18,FALSE)</f>
        <v>6.1</v>
      </c>
      <c r="W1329">
        <f>VLOOKUP($G1329,county_facts!$A:$BB,19,FALSE)</f>
        <v>77.2</v>
      </c>
      <c r="X1329">
        <f>VLOOKUP($G1329,county_facts!$A:$BB,20,FALSE)</f>
        <v>83.1</v>
      </c>
      <c r="Y1329">
        <f>VLOOKUP($G1329,county_facts!$A:$BB,21,FALSE)</f>
        <v>6.7</v>
      </c>
      <c r="Z1329">
        <f>VLOOKUP($G1329,county_facts!$A:$BB,22,FALSE)</f>
        <v>8.3000000000000007</v>
      </c>
      <c r="AA1329">
        <f>VLOOKUP($G1329,county_facts!$A:$BB,23,FALSE)</f>
        <v>87.7</v>
      </c>
      <c r="AB1329">
        <f>VLOOKUP($G1329,county_facts!$A:$BB,24,FALSE)</f>
        <v>22.7</v>
      </c>
      <c r="AC1329">
        <f>VLOOKUP($G1329,county_facts!$A:$BB,25,FALSE)</f>
        <v>27785</v>
      </c>
      <c r="AD1329">
        <f>VLOOKUP($G1329,county_facts!$A:$BB,26,FALSE)</f>
        <v>21.2</v>
      </c>
      <c r="AE1329">
        <f>VLOOKUP($G1329,county_facts!$A:$BB,27,FALSE)</f>
        <v>193090</v>
      </c>
      <c r="AF1329">
        <f>VLOOKUP($G1329,county_facts!$A:$BB,28,FALSE)</f>
        <v>69.5</v>
      </c>
      <c r="AG1329">
        <f>VLOOKUP($G1329,county_facts!$A:$BB,29,FALSE)</f>
        <v>36.700000000000003</v>
      </c>
      <c r="AH1329">
        <f>VLOOKUP($G1329,county_facts!$A:$BB,30,FALSE)</f>
        <v>159600</v>
      </c>
      <c r="AI1329">
        <f>VLOOKUP($G1329,county_facts!$A:$BB,31,FALSE)</f>
        <v>113490</v>
      </c>
      <c r="AJ1329">
        <f>VLOOKUP($G1329,county_facts!$A:$BB,32,FALSE)</f>
        <v>2.42</v>
      </c>
      <c r="AK1329">
        <f>VLOOKUP($G1329,county_facts!$A:$BB,33,FALSE)</f>
        <v>24002</v>
      </c>
      <c r="AL1329">
        <f>VLOOKUP($G1329,county_facts!$A:$BB,34,FALSE)</f>
        <v>42431</v>
      </c>
      <c r="AM1329">
        <f>VLOOKUP($G1329,county_facts!$A:$BB,35,FALSE)</f>
        <v>18.600000000000001</v>
      </c>
      <c r="AN1329">
        <f>VLOOKUP($G1329,county_facts!$A:$BB,36,FALSE)</f>
        <v>8213</v>
      </c>
      <c r="AO1329">
        <f>VLOOKUP($G1329,county_facts!$A:$BB,37,FALSE)</f>
        <v>98267</v>
      </c>
      <c r="AP1329">
        <f>VLOOKUP($G1329,county_facts!$A:$BB,38,FALSE)</f>
        <v>3</v>
      </c>
      <c r="AQ1329">
        <f>VLOOKUP($G1329,county_facts!$A:$BB,39,FALSE)</f>
        <v>21976</v>
      </c>
      <c r="AR1329">
        <f>VLOOKUP($G1329,county_facts!$A:$BB,40,FALSE)</f>
        <v>28117</v>
      </c>
      <c r="AS1329">
        <f>VLOOKUP($G1329,county_facts!$A:$BB,41,FALSE)</f>
        <v>4.7</v>
      </c>
      <c r="AT1329">
        <f>VLOOKUP($G1329,county_facts!$A:$BB,42,FALSE)</f>
        <v>0.5</v>
      </c>
      <c r="AU1329">
        <f>VLOOKUP($G1329,county_facts!$A:$BB,43,FALSE)</f>
        <v>1.9</v>
      </c>
      <c r="AV1329">
        <f>VLOOKUP($G1329,county_facts!$A:$BB,44,FALSE)</f>
        <v>0</v>
      </c>
      <c r="AW1329">
        <f>VLOOKUP($G1329,county_facts!$A:$BB,45,FALSE)</f>
        <v>1.5</v>
      </c>
      <c r="AX1329">
        <f>VLOOKUP($G1329,county_facts!$A:$BB,46,FALSE)</f>
        <v>23.6</v>
      </c>
      <c r="AY1329">
        <f>VLOOKUP($G1329,county_facts!$A:$BB,47,FALSE)</f>
        <v>894847</v>
      </c>
      <c r="AZ1329">
        <f>VLOOKUP($G1329,county_facts!$A:$BB,48,FALSE)</f>
        <v>907553</v>
      </c>
      <c r="BA1329">
        <f>VLOOKUP($G1329,county_facts!$A:$BB,49,FALSE)</f>
        <v>4967238</v>
      </c>
      <c r="BB1329">
        <f>VLOOKUP($G1329,county_facts!$A:$BB,50,FALSE)</f>
        <v>19797</v>
      </c>
      <c r="BC1329">
        <f>VLOOKUP($G1329,county_facts!$A:$BB,51,FALSE)</f>
        <v>1483780</v>
      </c>
      <c r="BD1329">
        <f>VLOOKUP($G1329,county_facts!$A:$BB,52,FALSE)</f>
        <v>3473</v>
      </c>
      <c r="BE1329">
        <f>VLOOKUP($G1329,county_facts!$A:$BB,53,FALSE)</f>
        <v>1133.9000000000001</v>
      </c>
      <c r="BF1329">
        <f>VLOOKUP($G1329,county_facts!$A:$BB,54,FALSE)</f>
        <v>237.5</v>
      </c>
    </row>
    <row r="1330" spans="1:58" x14ac:dyDescent="0.3">
      <c r="A1330" t="s">
        <v>6</v>
      </c>
      <c r="B1330" t="s">
        <v>555</v>
      </c>
      <c r="C1330">
        <v>1116</v>
      </c>
      <c r="D1330" t="s">
        <v>541</v>
      </c>
      <c r="E1330">
        <v>1434</v>
      </c>
      <c r="F1330">
        <v>0.77824267800000002</v>
      </c>
      <c r="G1330">
        <v>45049</v>
      </c>
      <c r="H1330">
        <f>VLOOKUP($G1330,county_facts!$A:$BB,4,FALSE)</f>
        <v>20405</v>
      </c>
      <c r="I1330">
        <f>VLOOKUP($G1330,county_facts!$A:$BB,5,FALSE)</f>
        <v>21090</v>
      </c>
      <c r="J1330">
        <f>VLOOKUP($G1330,county_facts!$A:$BB,6,FALSE)</f>
        <v>-3.2</v>
      </c>
      <c r="K1330">
        <f>VLOOKUP($G1330,county_facts!$A:$BB,7,FALSE)</f>
        <v>21090</v>
      </c>
      <c r="L1330">
        <f>VLOOKUP($G1330,county_facts!$A:$BB,8,FALSE)</f>
        <v>5.7</v>
      </c>
      <c r="M1330">
        <f>VLOOKUP($G1330,county_facts!$A:$BB,9,FALSE)</f>
        <v>22.5</v>
      </c>
      <c r="N1330">
        <f>VLOOKUP($G1330,county_facts!$A:$BB,10,FALSE)</f>
        <v>15.8</v>
      </c>
      <c r="O1330">
        <f>VLOOKUP($G1330,county_facts!$A:$BB,11,FALSE)</f>
        <v>48.4</v>
      </c>
      <c r="P1330">
        <f>VLOOKUP($G1330,county_facts!$A:$BB,12,FALSE)</f>
        <v>43.9</v>
      </c>
      <c r="Q1330">
        <f>VLOOKUP($G1330,county_facts!$A:$BB,13,FALSE)</f>
        <v>53.9</v>
      </c>
      <c r="R1330">
        <f>VLOOKUP($G1330,county_facts!$A:$BB,14,FALSE)</f>
        <v>0.4</v>
      </c>
      <c r="S1330">
        <f>VLOOKUP($G1330,county_facts!$A:$BB,15,FALSE)</f>
        <v>0.6</v>
      </c>
      <c r="T1330">
        <f>VLOOKUP($G1330,county_facts!$A:$BB,16,FALSE)</f>
        <v>0</v>
      </c>
      <c r="U1330">
        <f>VLOOKUP($G1330,county_facts!$A:$BB,17,FALSE)</f>
        <v>1.2</v>
      </c>
      <c r="V1330">
        <f>VLOOKUP($G1330,county_facts!$A:$BB,18,FALSE)</f>
        <v>3.9</v>
      </c>
      <c r="W1330">
        <f>VLOOKUP($G1330,county_facts!$A:$BB,19,FALSE)</f>
        <v>41.2</v>
      </c>
      <c r="X1330">
        <f>VLOOKUP($G1330,county_facts!$A:$BB,20,FALSE)</f>
        <v>89.4</v>
      </c>
      <c r="Y1330">
        <f>VLOOKUP($G1330,county_facts!$A:$BB,21,FALSE)</f>
        <v>1.9</v>
      </c>
      <c r="Z1330">
        <f>VLOOKUP($G1330,county_facts!$A:$BB,22,FALSE)</f>
        <v>4.3</v>
      </c>
      <c r="AA1330">
        <f>VLOOKUP($G1330,county_facts!$A:$BB,23,FALSE)</f>
        <v>75.8</v>
      </c>
      <c r="AB1330">
        <f>VLOOKUP($G1330,county_facts!$A:$BB,24,FALSE)</f>
        <v>11.4</v>
      </c>
      <c r="AC1330">
        <f>VLOOKUP($G1330,county_facts!$A:$BB,25,FALSE)</f>
        <v>1347</v>
      </c>
      <c r="AD1330">
        <f>VLOOKUP($G1330,county_facts!$A:$BB,26,FALSE)</f>
        <v>28.9</v>
      </c>
      <c r="AE1330">
        <f>VLOOKUP($G1330,county_facts!$A:$BB,27,FALSE)</f>
        <v>9031</v>
      </c>
      <c r="AF1330">
        <f>VLOOKUP($G1330,county_facts!$A:$BB,28,FALSE)</f>
        <v>75.900000000000006</v>
      </c>
      <c r="AG1330">
        <f>VLOOKUP($G1330,county_facts!$A:$BB,29,FALSE)</f>
        <v>5.5</v>
      </c>
      <c r="AH1330">
        <f>VLOOKUP($G1330,county_facts!$A:$BB,30,FALSE)</f>
        <v>79400</v>
      </c>
      <c r="AI1330">
        <f>VLOOKUP($G1330,county_facts!$A:$BB,31,FALSE)</f>
        <v>7470</v>
      </c>
      <c r="AJ1330">
        <f>VLOOKUP($G1330,county_facts!$A:$BB,32,FALSE)</f>
        <v>2.6</v>
      </c>
      <c r="AK1330">
        <f>VLOOKUP($G1330,county_facts!$A:$BB,33,FALSE)</f>
        <v>19332</v>
      </c>
      <c r="AL1330">
        <f>VLOOKUP($G1330,county_facts!$A:$BB,34,FALSE)</f>
        <v>34233</v>
      </c>
      <c r="AM1330">
        <f>VLOOKUP($G1330,county_facts!$A:$BB,35,FALSE)</f>
        <v>25.2</v>
      </c>
      <c r="AN1330">
        <f>VLOOKUP($G1330,county_facts!$A:$BB,36,FALSE)</f>
        <v>340</v>
      </c>
      <c r="AO1330">
        <f>VLOOKUP($G1330,county_facts!$A:$BB,37,FALSE)</f>
        <v>3405</v>
      </c>
      <c r="AP1330">
        <f>VLOOKUP($G1330,county_facts!$A:$BB,38,FALSE)</f>
        <v>1.1000000000000001</v>
      </c>
      <c r="AQ1330">
        <f>VLOOKUP($G1330,county_facts!$A:$BB,39,FALSE)</f>
        <v>1139</v>
      </c>
      <c r="AR1330">
        <f>VLOOKUP($G1330,county_facts!$A:$BB,40,FALSE)</f>
        <v>1787</v>
      </c>
      <c r="AS1330">
        <f>VLOOKUP($G1330,county_facts!$A:$BB,41,FALSE)</f>
        <v>29.8</v>
      </c>
      <c r="AT1330">
        <f>VLOOKUP($G1330,county_facts!$A:$BB,42,FALSE)</f>
        <v>0</v>
      </c>
      <c r="AU1330">
        <f>VLOOKUP($G1330,county_facts!$A:$BB,43,FALSE)</f>
        <v>0</v>
      </c>
      <c r="AV1330">
        <f>VLOOKUP($G1330,county_facts!$A:$BB,44,FALSE)</f>
        <v>0</v>
      </c>
      <c r="AW1330">
        <f>VLOOKUP($G1330,county_facts!$A:$BB,45,FALSE)</f>
        <v>0</v>
      </c>
      <c r="AX1330">
        <f>VLOOKUP($G1330,county_facts!$A:$BB,46,FALSE)</f>
        <v>27.9</v>
      </c>
      <c r="AY1330">
        <f>VLOOKUP($G1330,county_facts!$A:$BB,47,FALSE)</f>
        <v>280315</v>
      </c>
      <c r="AZ1330">
        <f>VLOOKUP($G1330,county_facts!$A:$BB,48,FALSE)</f>
        <v>91986</v>
      </c>
      <c r="BA1330">
        <f>VLOOKUP($G1330,county_facts!$A:$BB,49,FALSE)</f>
        <v>150702</v>
      </c>
      <c r="BB1330">
        <f>VLOOKUP($G1330,county_facts!$A:$BB,50,FALSE)</f>
        <v>7146</v>
      </c>
      <c r="BC1330">
        <f>VLOOKUP($G1330,county_facts!$A:$BB,51,FALSE)</f>
        <v>17608</v>
      </c>
      <c r="BD1330">
        <f>VLOOKUP($G1330,county_facts!$A:$BB,52,FALSE)</f>
        <v>9</v>
      </c>
      <c r="BE1330">
        <f>VLOOKUP($G1330,county_facts!$A:$BB,53,FALSE)</f>
        <v>559.9</v>
      </c>
      <c r="BF1330">
        <f>VLOOKUP($G1330,county_facts!$A:$BB,54,FALSE)</f>
        <v>37.700000000000003</v>
      </c>
    </row>
    <row r="1331" spans="1:58" x14ac:dyDescent="0.3">
      <c r="A1331" t="s">
        <v>9</v>
      </c>
      <c r="B1331" t="s">
        <v>555</v>
      </c>
      <c r="C1331">
        <v>318</v>
      </c>
      <c r="D1331" t="s">
        <v>541</v>
      </c>
      <c r="E1331">
        <v>1434</v>
      </c>
      <c r="F1331">
        <v>0.22175732200000001</v>
      </c>
      <c r="G1331">
        <v>45049</v>
      </c>
      <c r="H1331">
        <f>VLOOKUP($G1331,county_facts!$A:$BB,4,FALSE)</f>
        <v>20405</v>
      </c>
      <c r="I1331">
        <f>VLOOKUP($G1331,county_facts!$A:$BB,5,FALSE)</f>
        <v>21090</v>
      </c>
      <c r="J1331">
        <f>VLOOKUP($G1331,county_facts!$A:$BB,6,FALSE)</f>
        <v>-3.2</v>
      </c>
      <c r="K1331">
        <f>VLOOKUP($G1331,county_facts!$A:$BB,7,FALSE)</f>
        <v>21090</v>
      </c>
      <c r="L1331">
        <f>VLOOKUP($G1331,county_facts!$A:$BB,8,FALSE)</f>
        <v>5.7</v>
      </c>
      <c r="M1331">
        <f>VLOOKUP($G1331,county_facts!$A:$BB,9,FALSE)</f>
        <v>22.5</v>
      </c>
      <c r="N1331">
        <f>VLOOKUP($G1331,county_facts!$A:$BB,10,FALSE)</f>
        <v>15.8</v>
      </c>
      <c r="O1331">
        <f>VLOOKUP($G1331,county_facts!$A:$BB,11,FALSE)</f>
        <v>48.4</v>
      </c>
      <c r="P1331">
        <f>VLOOKUP($G1331,county_facts!$A:$BB,12,FALSE)</f>
        <v>43.9</v>
      </c>
      <c r="Q1331">
        <f>VLOOKUP($G1331,county_facts!$A:$BB,13,FALSE)</f>
        <v>53.9</v>
      </c>
      <c r="R1331">
        <f>VLOOKUP($G1331,county_facts!$A:$BB,14,FALSE)</f>
        <v>0.4</v>
      </c>
      <c r="S1331">
        <f>VLOOKUP($G1331,county_facts!$A:$BB,15,FALSE)</f>
        <v>0.6</v>
      </c>
      <c r="T1331">
        <f>VLOOKUP($G1331,county_facts!$A:$BB,16,FALSE)</f>
        <v>0</v>
      </c>
      <c r="U1331">
        <f>VLOOKUP($G1331,county_facts!$A:$BB,17,FALSE)</f>
        <v>1.2</v>
      </c>
      <c r="V1331">
        <f>VLOOKUP($G1331,county_facts!$A:$BB,18,FALSE)</f>
        <v>3.9</v>
      </c>
      <c r="W1331">
        <f>VLOOKUP($G1331,county_facts!$A:$BB,19,FALSE)</f>
        <v>41.2</v>
      </c>
      <c r="X1331">
        <f>VLOOKUP($G1331,county_facts!$A:$BB,20,FALSE)</f>
        <v>89.4</v>
      </c>
      <c r="Y1331">
        <f>VLOOKUP($G1331,county_facts!$A:$BB,21,FALSE)</f>
        <v>1.9</v>
      </c>
      <c r="Z1331">
        <f>VLOOKUP($G1331,county_facts!$A:$BB,22,FALSE)</f>
        <v>4.3</v>
      </c>
      <c r="AA1331">
        <f>VLOOKUP($G1331,county_facts!$A:$BB,23,FALSE)</f>
        <v>75.8</v>
      </c>
      <c r="AB1331">
        <f>VLOOKUP($G1331,county_facts!$A:$BB,24,FALSE)</f>
        <v>11.4</v>
      </c>
      <c r="AC1331">
        <f>VLOOKUP($G1331,county_facts!$A:$BB,25,FALSE)</f>
        <v>1347</v>
      </c>
      <c r="AD1331">
        <f>VLOOKUP($G1331,county_facts!$A:$BB,26,FALSE)</f>
        <v>28.9</v>
      </c>
      <c r="AE1331">
        <f>VLOOKUP($G1331,county_facts!$A:$BB,27,FALSE)</f>
        <v>9031</v>
      </c>
      <c r="AF1331">
        <f>VLOOKUP($G1331,county_facts!$A:$BB,28,FALSE)</f>
        <v>75.900000000000006</v>
      </c>
      <c r="AG1331">
        <f>VLOOKUP($G1331,county_facts!$A:$BB,29,FALSE)</f>
        <v>5.5</v>
      </c>
      <c r="AH1331">
        <f>VLOOKUP($G1331,county_facts!$A:$BB,30,FALSE)</f>
        <v>79400</v>
      </c>
      <c r="AI1331">
        <f>VLOOKUP($G1331,county_facts!$A:$BB,31,FALSE)</f>
        <v>7470</v>
      </c>
      <c r="AJ1331">
        <f>VLOOKUP($G1331,county_facts!$A:$BB,32,FALSE)</f>
        <v>2.6</v>
      </c>
      <c r="AK1331">
        <f>VLOOKUP($G1331,county_facts!$A:$BB,33,FALSE)</f>
        <v>19332</v>
      </c>
      <c r="AL1331">
        <f>VLOOKUP($G1331,county_facts!$A:$BB,34,FALSE)</f>
        <v>34233</v>
      </c>
      <c r="AM1331">
        <f>VLOOKUP($G1331,county_facts!$A:$BB,35,FALSE)</f>
        <v>25.2</v>
      </c>
      <c r="AN1331">
        <f>VLOOKUP($G1331,county_facts!$A:$BB,36,FALSE)</f>
        <v>340</v>
      </c>
      <c r="AO1331">
        <f>VLOOKUP($G1331,county_facts!$A:$BB,37,FALSE)</f>
        <v>3405</v>
      </c>
      <c r="AP1331">
        <f>VLOOKUP($G1331,county_facts!$A:$BB,38,FALSE)</f>
        <v>1.1000000000000001</v>
      </c>
      <c r="AQ1331">
        <f>VLOOKUP($G1331,county_facts!$A:$BB,39,FALSE)</f>
        <v>1139</v>
      </c>
      <c r="AR1331">
        <f>VLOOKUP($G1331,county_facts!$A:$BB,40,FALSE)</f>
        <v>1787</v>
      </c>
      <c r="AS1331">
        <f>VLOOKUP($G1331,county_facts!$A:$BB,41,FALSE)</f>
        <v>29.8</v>
      </c>
      <c r="AT1331">
        <f>VLOOKUP($G1331,county_facts!$A:$BB,42,FALSE)</f>
        <v>0</v>
      </c>
      <c r="AU1331">
        <f>VLOOKUP($G1331,county_facts!$A:$BB,43,FALSE)</f>
        <v>0</v>
      </c>
      <c r="AV1331">
        <f>VLOOKUP($G1331,county_facts!$A:$BB,44,FALSE)</f>
        <v>0</v>
      </c>
      <c r="AW1331">
        <f>VLOOKUP($G1331,county_facts!$A:$BB,45,FALSE)</f>
        <v>0</v>
      </c>
      <c r="AX1331">
        <f>VLOOKUP($G1331,county_facts!$A:$BB,46,FALSE)</f>
        <v>27.9</v>
      </c>
      <c r="AY1331">
        <f>VLOOKUP($G1331,county_facts!$A:$BB,47,FALSE)</f>
        <v>280315</v>
      </c>
      <c r="AZ1331">
        <f>VLOOKUP($G1331,county_facts!$A:$BB,48,FALSE)</f>
        <v>91986</v>
      </c>
      <c r="BA1331">
        <f>VLOOKUP($G1331,county_facts!$A:$BB,49,FALSE)</f>
        <v>150702</v>
      </c>
      <c r="BB1331">
        <f>VLOOKUP($G1331,county_facts!$A:$BB,50,FALSE)</f>
        <v>7146</v>
      </c>
      <c r="BC1331">
        <f>VLOOKUP($G1331,county_facts!$A:$BB,51,FALSE)</f>
        <v>17608</v>
      </c>
      <c r="BD1331">
        <f>VLOOKUP($G1331,county_facts!$A:$BB,52,FALSE)</f>
        <v>9</v>
      </c>
      <c r="BE1331">
        <f>VLOOKUP($G1331,county_facts!$A:$BB,53,FALSE)</f>
        <v>559.9</v>
      </c>
      <c r="BF1331">
        <f>VLOOKUP($G1331,county_facts!$A:$BB,54,FALSE)</f>
        <v>37.700000000000003</v>
      </c>
    </row>
    <row r="1332" spans="1:58" x14ac:dyDescent="0.3">
      <c r="A1332" t="s">
        <v>6</v>
      </c>
      <c r="B1332" t="s">
        <v>556</v>
      </c>
      <c r="C1332">
        <v>2680</v>
      </c>
      <c r="D1332" t="s">
        <v>541</v>
      </c>
      <c r="E1332">
        <v>3736</v>
      </c>
      <c r="F1332">
        <v>0.71734475399999997</v>
      </c>
      <c r="G1332">
        <v>45047</v>
      </c>
      <c r="H1332">
        <f>VLOOKUP($G1332,county_facts!$A:$BB,4,FALSE)</f>
        <v>69520</v>
      </c>
      <c r="I1332">
        <f>VLOOKUP($G1332,county_facts!$A:$BB,5,FALSE)</f>
        <v>69661</v>
      </c>
      <c r="J1332">
        <f>VLOOKUP($G1332,county_facts!$A:$BB,6,FALSE)</f>
        <v>-0.2</v>
      </c>
      <c r="K1332">
        <f>VLOOKUP($G1332,county_facts!$A:$BB,7,FALSE)</f>
        <v>69661</v>
      </c>
      <c r="L1332">
        <f>VLOOKUP($G1332,county_facts!$A:$BB,8,FALSE)</f>
        <v>6.3</v>
      </c>
      <c r="M1332">
        <f>VLOOKUP($G1332,county_facts!$A:$BB,9,FALSE)</f>
        <v>23.1</v>
      </c>
      <c r="N1332">
        <f>VLOOKUP($G1332,county_facts!$A:$BB,10,FALSE)</f>
        <v>17.100000000000001</v>
      </c>
      <c r="O1332">
        <f>VLOOKUP($G1332,county_facts!$A:$BB,11,FALSE)</f>
        <v>53.2</v>
      </c>
      <c r="P1332">
        <f>VLOOKUP($G1332,county_facts!$A:$BB,12,FALSE)</f>
        <v>65.099999999999994</v>
      </c>
      <c r="Q1332">
        <f>VLOOKUP($G1332,county_facts!$A:$BB,13,FALSE)</f>
        <v>32.1</v>
      </c>
      <c r="R1332">
        <f>VLOOKUP($G1332,county_facts!$A:$BB,14,FALSE)</f>
        <v>0.5</v>
      </c>
      <c r="S1332">
        <f>VLOOKUP($G1332,county_facts!$A:$BB,15,FALSE)</f>
        <v>1</v>
      </c>
      <c r="T1332">
        <f>VLOOKUP($G1332,county_facts!$A:$BB,16,FALSE)</f>
        <v>0.1</v>
      </c>
      <c r="U1332">
        <f>VLOOKUP($G1332,county_facts!$A:$BB,17,FALSE)</f>
        <v>1.2</v>
      </c>
      <c r="V1332">
        <f>VLOOKUP($G1332,county_facts!$A:$BB,18,FALSE)</f>
        <v>5.8</v>
      </c>
      <c r="W1332">
        <f>VLOOKUP($G1332,county_facts!$A:$BB,19,FALSE)</f>
        <v>60.4</v>
      </c>
      <c r="X1332">
        <f>VLOOKUP($G1332,county_facts!$A:$BB,20,FALSE)</f>
        <v>83.5</v>
      </c>
      <c r="Y1332">
        <f>VLOOKUP($G1332,county_facts!$A:$BB,21,FALSE)</f>
        <v>3.9</v>
      </c>
      <c r="Z1332">
        <f>VLOOKUP($G1332,county_facts!$A:$BB,22,FALSE)</f>
        <v>6.3</v>
      </c>
      <c r="AA1332">
        <f>VLOOKUP($G1332,county_facts!$A:$BB,23,FALSE)</f>
        <v>80.400000000000006</v>
      </c>
      <c r="AB1332">
        <f>VLOOKUP($G1332,county_facts!$A:$BB,24,FALSE)</f>
        <v>22.1</v>
      </c>
      <c r="AC1332">
        <f>VLOOKUP($G1332,county_facts!$A:$BB,25,FALSE)</f>
        <v>4988</v>
      </c>
      <c r="AD1332">
        <f>VLOOKUP($G1332,county_facts!$A:$BB,26,FALSE)</f>
        <v>21.2</v>
      </c>
      <c r="AE1332">
        <f>VLOOKUP($G1332,county_facts!$A:$BB,27,FALSE)</f>
        <v>31125</v>
      </c>
      <c r="AF1332">
        <f>VLOOKUP($G1332,county_facts!$A:$BB,28,FALSE)</f>
        <v>66</v>
      </c>
      <c r="AG1332">
        <f>VLOOKUP($G1332,county_facts!$A:$BB,29,FALSE)</f>
        <v>17.7</v>
      </c>
      <c r="AH1332">
        <f>VLOOKUP($G1332,county_facts!$A:$BB,30,FALSE)</f>
        <v>104900</v>
      </c>
      <c r="AI1332">
        <f>VLOOKUP($G1332,county_facts!$A:$BB,31,FALSE)</f>
        <v>27004</v>
      </c>
      <c r="AJ1332">
        <f>VLOOKUP($G1332,county_facts!$A:$BB,32,FALSE)</f>
        <v>2.4900000000000002</v>
      </c>
      <c r="AK1332">
        <f>VLOOKUP($G1332,county_facts!$A:$BB,33,FALSE)</f>
        <v>21053</v>
      </c>
      <c r="AL1332">
        <f>VLOOKUP($G1332,county_facts!$A:$BB,34,FALSE)</f>
        <v>36540</v>
      </c>
      <c r="AM1332">
        <f>VLOOKUP($G1332,county_facts!$A:$BB,35,FALSE)</f>
        <v>23.1</v>
      </c>
      <c r="AN1332">
        <f>VLOOKUP($G1332,county_facts!$A:$BB,36,FALSE)</f>
        <v>1350</v>
      </c>
      <c r="AO1332">
        <f>VLOOKUP($G1332,county_facts!$A:$BB,37,FALSE)</f>
        <v>22463</v>
      </c>
      <c r="AP1332">
        <f>VLOOKUP($G1332,county_facts!$A:$BB,38,FALSE)</f>
        <v>0.2</v>
      </c>
      <c r="AQ1332">
        <f>VLOOKUP($G1332,county_facts!$A:$BB,39,FALSE)</f>
        <v>3843</v>
      </c>
      <c r="AR1332">
        <f>VLOOKUP($G1332,county_facts!$A:$BB,40,FALSE)</f>
        <v>5272</v>
      </c>
      <c r="AS1332">
        <f>VLOOKUP($G1332,county_facts!$A:$BB,41,FALSE)</f>
        <v>13.3</v>
      </c>
      <c r="AT1332">
        <f>VLOOKUP($G1332,county_facts!$A:$BB,42,FALSE)</f>
        <v>0</v>
      </c>
      <c r="AU1332">
        <f>VLOOKUP($G1332,county_facts!$A:$BB,43,FALSE)</f>
        <v>1.3</v>
      </c>
      <c r="AV1332">
        <f>VLOOKUP($G1332,county_facts!$A:$BB,44,FALSE)</f>
        <v>0</v>
      </c>
      <c r="AW1332">
        <f>VLOOKUP($G1332,county_facts!$A:$BB,45,FALSE)</f>
        <v>1.6</v>
      </c>
      <c r="AX1332">
        <f>VLOOKUP($G1332,county_facts!$A:$BB,46,FALSE)</f>
        <v>25.7</v>
      </c>
      <c r="AY1332">
        <f>VLOOKUP($G1332,county_facts!$A:$BB,47,FALSE)</f>
        <v>2821076</v>
      </c>
      <c r="AZ1332">
        <f>VLOOKUP($G1332,county_facts!$A:$BB,48,FALSE)</f>
        <v>271152</v>
      </c>
      <c r="BA1332">
        <f>VLOOKUP($G1332,county_facts!$A:$BB,49,FALSE)</f>
        <v>774268</v>
      </c>
      <c r="BB1332">
        <f>VLOOKUP($G1332,county_facts!$A:$BB,50,FALSE)</f>
        <v>11313</v>
      </c>
      <c r="BC1332">
        <f>VLOOKUP($G1332,county_facts!$A:$BB,51,FALSE)</f>
        <v>86061</v>
      </c>
      <c r="BD1332">
        <f>VLOOKUP($G1332,county_facts!$A:$BB,52,FALSE)</f>
        <v>162</v>
      </c>
      <c r="BE1332">
        <f>VLOOKUP($G1332,county_facts!$A:$BB,53,FALSE)</f>
        <v>454.73</v>
      </c>
      <c r="BF1332">
        <f>VLOOKUP($G1332,county_facts!$A:$BB,54,FALSE)</f>
        <v>153.19999999999999</v>
      </c>
    </row>
    <row r="1333" spans="1:58" x14ac:dyDescent="0.3">
      <c r="A1333" t="s">
        <v>9</v>
      </c>
      <c r="B1333" t="s">
        <v>556</v>
      </c>
      <c r="C1333">
        <v>1056</v>
      </c>
      <c r="D1333" t="s">
        <v>541</v>
      </c>
      <c r="E1333">
        <v>3736</v>
      </c>
      <c r="F1333">
        <v>0.28265524600000003</v>
      </c>
      <c r="G1333">
        <v>45047</v>
      </c>
      <c r="H1333">
        <f>VLOOKUP($G1333,county_facts!$A:$BB,4,FALSE)</f>
        <v>69520</v>
      </c>
      <c r="I1333">
        <f>VLOOKUP($G1333,county_facts!$A:$BB,5,FALSE)</f>
        <v>69661</v>
      </c>
      <c r="J1333">
        <f>VLOOKUP($G1333,county_facts!$A:$BB,6,FALSE)</f>
        <v>-0.2</v>
      </c>
      <c r="K1333">
        <f>VLOOKUP($G1333,county_facts!$A:$BB,7,FALSE)</f>
        <v>69661</v>
      </c>
      <c r="L1333">
        <f>VLOOKUP($G1333,county_facts!$A:$BB,8,FALSE)</f>
        <v>6.3</v>
      </c>
      <c r="M1333">
        <f>VLOOKUP($G1333,county_facts!$A:$BB,9,FALSE)</f>
        <v>23.1</v>
      </c>
      <c r="N1333">
        <f>VLOOKUP($G1333,county_facts!$A:$BB,10,FALSE)</f>
        <v>17.100000000000001</v>
      </c>
      <c r="O1333">
        <f>VLOOKUP($G1333,county_facts!$A:$BB,11,FALSE)</f>
        <v>53.2</v>
      </c>
      <c r="P1333">
        <f>VLOOKUP($G1333,county_facts!$A:$BB,12,FALSE)</f>
        <v>65.099999999999994</v>
      </c>
      <c r="Q1333">
        <f>VLOOKUP($G1333,county_facts!$A:$BB,13,FALSE)</f>
        <v>32.1</v>
      </c>
      <c r="R1333">
        <f>VLOOKUP($G1333,county_facts!$A:$BB,14,FALSE)</f>
        <v>0.5</v>
      </c>
      <c r="S1333">
        <f>VLOOKUP($G1333,county_facts!$A:$BB,15,FALSE)</f>
        <v>1</v>
      </c>
      <c r="T1333">
        <f>VLOOKUP($G1333,county_facts!$A:$BB,16,FALSE)</f>
        <v>0.1</v>
      </c>
      <c r="U1333">
        <f>VLOOKUP($G1333,county_facts!$A:$BB,17,FALSE)</f>
        <v>1.2</v>
      </c>
      <c r="V1333">
        <f>VLOOKUP($G1333,county_facts!$A:$BB,18,FALSE)</f>
        <v>5.8</v>
      </c>
      <c r="W1333">
        <f>VLOOKUP($G1333,county_facts!$A:$BB,19,FALSE)</f>
        <v>60.4</v>
      </c>
      <c r="X1333">
        <f>VLOOKUP($G1333,county_facts!$A:$BB,20,FALSE)</f>
        <v>83.5</v>
      </c>
      <c r="Y1333">
        <f>VLOOKUP($G1333,county_facts!$A:$BB,21,FALSE)</f>
        <v>3.9</v>
      </c>
      <c r="Z1333">
        <f>VLOOKUP($G1333,county_facts!$A:$BB,22,FALSE)</f>
        <v>6.3</v>
      </c>
      <c r="AA1333">
        <f>VLOOKUP($G1333,county_facts!$A:$BB,23,FALSE)</f>
        <v>80.400000000000006</v>
      </c>
      <c r="AB1333">
        <f>VLOOKUP($G1333,county_facts!$A:$BB,24,FALSE)</f>
        <v>22.1</v>
      </c>
      <c r="AC1333">
        <f>VLOOKUP($G1333,county_facts!$A:$BB,25,FALSE)</f>
        <v>4988</v>
      </c>
      <c r="AD1333">
        <f>VLOOKUP($G1333,county_facts!$A:$BB,26,FALSE)</f>
        <v>21.2</v>
      </c>
      <c r="AE1333">
        <f>VLOOKUP($G1333,county_facts!$A:$BB,27,FALSE)</f>
        <v>31125</v>
      </c>
      <c r="AF1333">
        <f>VLOOKUP($G1333,county_facts!$A:$BB,28,FALSE)</f>
        <v>66</v>
      </c>
      <c r="AG1333">
        <f>VLOOKUP($G1333,county_facts!$A:$BB,29,FALSE)</f>
        <v>17.7</v>
      </c>
      <c r="AH1333">
        <f>VLOOKUP($G1333,county_facts!$A:$BB,30,FALSE)</f>
        <v>104900</v>
      </c>
      <c r="AI1333">
        <f>VLOOKUP($G1333,county_facts!$A:$BB,31,FALSE)</f>
        <v>27004</v>
      </c>
      <c r="AJ1333">
        <f>VLOOKUP($G1333,county_facts!$A:$BB,32,FALSE)</f>
        <v>2.4900000000000002</v>
      </c>
      <c r="AK1333">
        <f>VLOOKUP($G1333,county_facts!$A:$BB,33,FALSE)</f>
        <v>21053</v>
      </c>
      <c r="AL1333">
        <f>VLOOKUP($G1333,county_facts!$A:$BB,34,FALSE)</f>
        <v>36540</v>
      </c>
      <c r="AM1333">
        <f>VLOOKUP($G1333,county_facts!$A:$BB,35,FALSE)</f>
        <v>23.1</v>
      </c>
      <c r="AN1333">
        <f>VLOOKUP($G1333,county_facts!$A:$BB,36,FALSE)</f>
        <v>1350</v>
      </c>
      <c r="AO1333">
        <f>VLOOKUP($G1333,county_facts!$A:$BB,37,FALSE)</f>
        <v>22463</v>
      </c>
      <c r="AP1333">
        <f>VLOOKUP($G1333,county_facts!$A:$BB,38,FALSE)</f>
        <v>0.2</v>
      </c>
      <c r="AQ1333">
        <f>VLOOKUP($G1333,county_facts!$A:$BB,39,FALSE)</f>
        <v>3843</v>
      </c>
      <c r="AR1333">
        <f>VLOOKUP($G1333,county_facts!$A:$BB,40,FALSE)</f>
        <v>5272</v>
      </c>
      <c r="AS1333">
        <f>VLOOKUP($G1333,county_facts!$A:$BB,41,FALSE)</f>
        <v>13.3</v>
      </c>
      <c r="AT1333">
        <f>VLOOKUP($G1333,county_facts!$A:$BB,42,FALSE)</f>
        <v>0</v>
      </c>
      <c r="AU1333">
        <f>VLOOKUP($G1333,county_facts!$A:$BB,43,FALSE)</f>
        <v>1.3</v>
      </c>
      <c r="AV1333">
        <f>VLOOKUP($G1333,county_facts!$A:$BB,44,FALSE)</f>
        <v>0</v>
      </c>
      <c r="AW1333">
        <f>VLOOKUP($G1333,county_facts!$A:$BB,45,FALSE)</f>
        <v>1.6</v>
      </c>
      <c r="AX1333">
        <f>VLOOKUP($G1333,county_facts!$A:$BB,46,FALSE)</f>
        <v>25.7</v>
      </c>
      <c r="AY1333">
        <f>VLOOKUP($G1333,county_facts!$A:$BB,47,FALSE)</f>
        <v>2821076</v>
      </c>
      <c r="AZ1333">
        <f>VLOOKUP($G1333,county_facts!$A:$BB,48,FALSE)</f>
        <v>271152</v>
      </c>
      <c r="BA1333">
        <f>VLOOKUP($G1333,county_facts!$A:$BB,49,FALSE)</f>
        <v>774268</v>
      </c>
      <c r="BB1333">
        <f>VLOOKUP($G1333,county_facts!$A:$BB,50,FALSE)</f>
        <v>11313</v>
      </c>
      <c r="BC1333">
        <f>VLOOKUP($G1333,county_facts!$A:$BB,51,FALSE)</f>
        <v>86061</v>
      </c>
      <c r="BD1333">
        <f>VLOOKUP($G1333,county_facts!$A:$BB,52,FALSE)</f>
        <v>162</v>
      </c>
      <c r="BE1333">
        <f>VLOOKUP($G1333,county_facts!$A:$BB,53,FALSE)</f>
        <v>454.73</v>
      </c>
      <c r="BF1333">
        <f>VLOOKUP($G1333,county_facts!$A:$BB,54,FALSE)</f>
        <v>153.19999999999999</v>
      </c>
    </row>
    <row r="1334" spans="1:58" x14ac:dyDescent="0.3">
      <c r="A1334" t="s">
        <v>6</v>
      </c>
      <c r="B1334" t="s">
        <v>557</v>
      </c>
      <c r="C1334">
        <v>20628</v>
      </c>
      <c r="D1334" t="s">
        <v>541</v>
      </c>
      <c r="E1334">
        <v>33992</v>
      </c>
      <c r="F1334">
        <v>0.60684866999999998</v>
      </c>
      <c r="G1334">
        <v>45045</v>
      </c>
      <c r="H1334">
        <f>VLOOKUP($G1334,county_facts!$A:$BB,4,FALSE)</f>
        <v>482752</v>
      </c>
      <c r="I1334">
        <f>VLOOKUP($G1334,county_facts!$A:$BB,5,FALSE)</f>
        <v>451219</v>
      </c>
      <c r="J1334">
        <f>VLOOKUP($G1334,county_facts!$A:$BB,6,FALSE)</f>
        <v>7</v>
      </c>
      <c r="K1334">
        <f>VLOOKUP($G1334,county_facts!$A:$BB,7,FALSE)</f>
        <v>451225</v>
      </c>
      <c r="L1334">
        <f>VLOOKUP($G1334,county_facts!$A:$BB,8,FALSE)</f>
        <v>6.4</v>
      </c>
      <c r="M1334">
        <f>VLOOKUP($G1334,county_facts!$A:$BB,9,FALSE)</f>
        <v>23.5</v>
      </c>
      <c r="N1334">
        <f>VLOOKUP($G1334,county_facts!$A:$BB,10,FALSE)</f>
        <v>14.3</v>
      </c>
      <c r="O1334">
        <f>VLOOKUP($G1334,county_facts!$A:$BB,11,FALSE)</f>
        <v>51.4</v>
      </c>
      <c r="P1334">
        <f>VLOOKUP($G1334,county_facts!$A:$BB,12,FALSE)</f>
        <v>76.900000000000006</v>
      </c>
      <c r="Q1334">
        <f>VLOOKUP($G1334,county_facts!$A:$BB,13,FALSE)</f>
        <v>18.5</v>
      </c>
      <c r="R1334">
        <f>VLOOKUP($G1334,county_facts!$A:$BB,14,FALSE)</f>
        <v>0.5</v>
      </c>
      <c r="S1334">
        <f>VLOOKUP($G1334,county_facts!$A:$BB,15,FALSE)</f>
        <v>2.2000000000000002</v>
      </c>
      <c r="T1334">
        <f>VLOOKUP($G1334,county_facts!$A:$BB,16,FALSE)</f>
        <v>0.1</v>
      </c>
      <c r="U1334">
        <f>VLOOKUP($G1334,county_facts!$A:$BB,17,FALSE)</f>
        <v>1.7</v>
      </c>
      <c r="V1334">
        <f>VLOOKUP($G1334,county_facts!$A:$BB,18,FALSE)</f>
        <v>8.8000000000000007</v>
      </c>
      <c r="W1334">
        <f>VLOOKUP($G1334,county_facts!$A:$BB,19,FALSE)</f>
        <v>69.3</v>
      </c>
      <c r="X1334">
        <f>VLOOKUP($G1334,county_facts!$A:$BB,20,FALSE)</f>
        <v>84.6</v>
      </c>
      <c r="Y1334">
        <f>VLOOKUP($G1334,county_facts!$A:$BB,21,FALSE)</f>
        <v>8</v>
      </c>
      <c r="Z1334">
        <f>VLOOKUP($G1334,county_facts!$A:$BB,22,FALSE)</f>
        <v>11.4</v>
      </c>
      <c r="AA1334">
        <f>VLOOKUP($G1334,county_facts!$A:$BB,23,FALSE)</f>
        <v>85.7</v>
      </c>
      <c r="AB1334">
        <f>VLOOKUP($G1334,county_facts!$A:$BB,24,FALSE)</f>
        <v>31.2</v>
      </c>
      <c r="AC1334">
        <f>VLOOKUP($G1334,county_facts!$A:$BB,25,FALSE)</f>
        <v>32427</v>
      </c>
      <c r="AD1334">
        <f>VLOOKUP($G1334,county_facts!$A:$BB,26,FALSE)</f>
        <v>21.5</v>
      </c>
      <c r="AE1334">
        <f>VLOOKUP($G1334,county_facts!$A:$BB,27,FALSE)</f>
        <v>200831</v>
      </c>
      <c r="AF1334">
        <f>VLOOKUP($G1334,county_facts!$A:$BB,28,FALSE)</f>
        <v>67</v>
      </c>
      <c r="AG1334">
        <f>VLOOKUP($G1334,county_facts!$A:$BB,29,FALSE)</f>
        <v>20.100000000000001</v>
      </c>
      <c r="AH1334">
        <f>VLOOKUP($G1334,county_facts!$A:$BB,30,FALSE)</f>
        <v>153600</v>
      </c>
      <c r="AI1334">
        <f>VLOOKUP($G1334,county_facts!$A:$BB,31,FALSE)</f>
        <v>175149</v>
      </c>
      <c r="AJ1334">
        <f>VLOOKUP($G1334,county_facts!$A:$BB,32,FALSE)</f>
        <v>2.56</v>
      </c>
      <c r="AK1334">
        <f>VLOOKUP($G1334,county_facts!$A:$BB,33,FALSE)</f>
        <v>26643</v>
      </c>
      <c r="AL1334">
        <f>VLOOKUP($G1334,county_facts!$A:$BB,34,FALSE)</f>
        <v>49022</v>
      </c>
      <c r="AM1334">
        <f>VLOOKUP($G1334,county_facts!$A:$BB,35,FALSE)</f>
        <v>15.8</v>
      </c>
      <c r="AN1334">
        <f>VLOOKUP($G1334,county_facts!$A:$BB,36,FALSE)</f>
        <v>12255</v>
      </c>
      <c r="AO1334">
        <f>VLOOKUP($G1334,county_facts!$A:$BB,37,FALSE)</f>
        <v>212945</v>
      </c>
      <c r="AP1334">
        <f>VLOOKUP($G1334,county_facts!$A:$BB,38,FALSE)</f>
        <v>1.4</v>
      </c>
      <c r="AQ1334">
        <f>VLOOKUP($G1334,county_facts!$A:$BB,39,FALSE)</f>
        <v>33938</v>
      </c>
      <c r="AR1334">
        <f>VLOOKUP($G1334,county_facts!$A:$BB,40,FALSE)</f>
        <v>42400</v>
      </c>
      <c r="AS1334">
        <f>VLOOKUP($G1334,county_facts!$A:$BB,41,FALSE)</f>
        <v>7.8</v>
      </c>
      <c r="AT1334">
        <f>VLOOKUP($G1334,county_facts!$A:$BB,42,FALSE)</f>
        <v>0.4</v>
      </c>
      <c r="AU1334">
        <f>VLOOKUP($G1334,county_facts!$A:$BB,43,FALSE)</f>
        <v>2.2000000000000002</v>
      </c>
      <c r="AV1334">
        <f>VLOOKUP($G1334,county_facts!$A:$BB,44,FALSE)</f>
        <v>0</v>
      </c>
      <c r="AW1334">
        <f>VLOOKUP($G1334,county_facts!$A:$BB,45,FALSE)</f>
        <v>3.1</v>
      </c>
      <c r="AX1334">
        <f>VLOOKUP($G1334,county_facts!$A:$BB,46,FALSE)</f>
        <v>26.4</v>
      </c>
      <c r="AY1334">
        <f>VLOOKUP($G1334,county_facts!$A:$BB,47,FALSE)</f>
        <v>10821412</v>
      </c>
      <c r="AZ1334">
        <f>VLOOKUP($G1334,county_facts!$A:$BB,48,FALSE)</f>
        <v>11581894</v>
      </c>
      <c r="BA1334">
        <f>VLOOKUP($G1334,county_facts!$A:$BB,49,FALSE)</f>
        <v>6036638</v>
      </c>
      <c r="BB1334">
        <f>VLOOKUP($G1334,county_facts!$A:$BB,50,FALSE)</f>
        <v>13999</v>
      </c>
      <c r="BC1334">
        <f>VLOOKUP($G1334,county_facts!$A:$BB,51,FALSE)</f>
        <v>817772</v>
      </c>
      <c r="BD1334">
        <f>VLOOKUP($G1334,county_facts!$A:$BB,52,FALSE)</f>
        <v>3094</v>
      </c>
      <c r="BE1334">
        <f>VLOOKUP($G1334,county_facts!$A:$BB,53,FALSE)</f>
        <v>785.12</v>
      </c>
      <c r="BF1334">
        <f>VLOOKUP($G1334,county_facts!$A:$BB,54,FALSE)</f>
        <v>574.70000000000005</v>
      </c>
    </row>
    <row r="1335" spans="1:58" x14ac:dyDescent="0.3">
      <c r="A1335" t="s">
        <v>9</v>
      </c>
      <c r="B1335" t="s">
        <v>557</v>
      </c>
      <c r="C1335">
        <v>13364</v>
      </c>
      <c r="D1335" t="s">
        <v>541</v>
      </c>
      <c r="E1335">
        <v>33992</v>
      </c>
      <c r="F1335">
        <v>0.39315133000000002</v>
      </c>
      <c r="G1335">
        <v>45045</v>
      </c>
      <c r="H1335">
        <f>VLOOKUP($G1335,county_facts!$A:$BB,4,FALSE)</f>
        <v>482752</v>
      </c>
      <c r="I1335">
        <f>VLOOKUP($G1335,county_facts!$A:$BB,5,FALSE)</f>
        <v>451219</v>
      </c>
      <c r="J1335">
        <f>VLOOKUP($G1335,county_facts!$A:$BB,6,FALSE)</f>
        <v>7</v>
      </c>
      <c r="K1335">
        <f>VLOOKUP($G1335,county_facts!$A:$BB,7,FALSE)</f>
        <v>451225</v>
      </c>
      <c r="L1335">
        <f>VLOOKUP($G1335,county_facts!$A:$BB,8,FALSE)</f>
        <v>6.4</v>
      </c>
      <c r="M1335">
        <f>VLOOKUP($G1335,county_facts!$A:$BB,9,FALSE)</f>
        <v>23.5</v>
      </c>
      <c r="N1335">
        <f>VLOOKUP($G1335,county_facts!$A:$BB,10,FALSE)</f>
        <v>14.3</v>
      </c>
      <c r="O1335">
        <f>VLOOKUP($G1335,county_facts!$A:$BB,11,FALSE)</f>
        <v>51.4</v>
      </c>
      <c r="P1335">
        <f>VLOOKUP($G1335,county_facts!$A:$BB,12,FALSE)</f>
        <v>76.900000000000006</v>
      </c>
      <c r="Q1335">
        <f>VLOOKUP($G1335,county_facts!$A:$BB,13,FALSE)</f>
        <v>18.5</v>
      </c>
      <c r="R1335">
        <f>VLOOKUP($G1335,county_facts!$A:$BB,14,FALSE)</f>
        <v>0.5</v>
      </c>
      <c r="S1335">
        <f>VLOOKUP($G1335,county_facts!$A:$BB,15,FALSE)</f>
        <v>2.2000000000000002</v>
      </c>
      <c r="T1335">
        <f>VLOOKUP($G1335,county_facts!$A:$BB,16,FALSE)</f>
        <v>0.1</v>
      </c>
      <c r="U1335">
        <f>VLOOKUP($G1335,county_facts!$A:$BB,17,FALSE)</f>
        <v>1.7</v>
      </c>
      <c r="V1335">
        <f>VLOOKUP($G1335,county_facts!$A:$BB,18,FALSE)</f>
        <v>8.8000000000000007</v>
      </c>
      <c r="W1335">
        <f>VLOOKUP($G1335,county_facts!$A:$BB,19,FALSE)</f>
        <v>69.3</v>
      </c>
      <c r="X1335">
        <f>VLOOKUP($G1335,county_facts!$A:$BB,20,FALSE)</f>
        <v>84.6</v>
      </c>
      <c r="Y1335">
        <f>VLOOKUP($G1335,county_facts!$A:$BB,21,FALSE)</f>
        <v>8</v>
      </c>
      <c r="Z1335">
        <f>VLOOKUP($G1335,county_facts!$A:$BB,22,FALSE)</f>
        <v>11.4</v>
      </c>
      <c r="AA1335">
        <f>VLOOKUP($G1335,county_facts!$A:$BB,23,FALSE)</f>
        <v>85.7</v>
      </c>
      <c r="AB1335">
        <f>VLOOKUP($G1335,county_facts!$A:$BB,24,FALSE)</f>
        <v>31.2</v>
      </c>
      <c r="AC1335">
        <f>VLOOKUP($G1335,county_facts!$A:$BB,25,FALSE)</f>
        <v>32427</v>
      </c>
      <c r="AD1335">
        <f>VLOOKUP($G1335,county_facts!$A:$BB,26,FALSE)</f>
        <v>21.5</v>
      </c>
      <c r="AE1335">
        <f>VLOOKUP($G1335,county_facts!$A:$BB,27,FALSE)</f>
        <v>200831</v>
      </c>
      <c r="AF1335">
        <f>VLOOKUP($G1335,county_facts!$A:$BB,28,FALSE)</f>
        <v>67</v>
      </c>
      <c r="AG1335">
        <f>VLOOKUP($G1335,county_facts!$A:$BB,29,FALSE)</f>
        <v>20.100000000000001</v>
      </c>
      <c r="AH1335">
        <f>VLOOKUP($G1335,county_facts!$A:$BB,30,FALSE)</f>
        <v>153600</v>
      </c>
      <c r="AI1335">
        <f>VLOOKUP($G1335,county_facts!$A:$BB,31,FALSE)</f>
        <v>175149</v>
      </c>
      <c r="AJ1335">
        <f>VLOOKUP($G1335,county_facts!$A:$BB,32,FALSE)</f>
        <v>2.56</v>
      </c>
      <c r="AK1335">
        <f>VLOOKUP($G1335,county_facts!$A:$BB,33,FALSE)</f>
        <v>26643</v>
      </c>
      <c r="AL1335">
        <f>VLOOKUP($G1335,county_facts!$A:$BB,34,FALSE)</f>
        <v>49022</v>
      </c>
      <c r="AM1335">
        <f>VLOOKUP($G1335,county_facts!$A:$BB,35,FALSE)</f>
        <v>15.8</v>
      </c>
      <c r="AN1335">
        <f>VLOOKUP($G1335,county_facts!$A:$BB,36,FALSE)</f>
        <v>12255</v>
      </c>
      <c r="AO1335">
        <f>VLOOKUP($G1335,county_facts!$A:$BB,37,FALSE)</f>
        <v>212945</v>
      </c>
      <c r="AP1335">
        <f>VLOOKUP($G1335,county_facts!$A:$BB,38,FALSE)</f>
        <v>1.4</v>
      </c>
      <c r="AQ1335">
        <f>VLOOKUP($G1335,county_facts!$A:$BB,39,FALSE)</f>
        <v>33938</v>
      </c>
      <c r="AR1335">
        <f>VLOOKUP($G1335,county_facts!$A:$BB,40,FALSE)</f>
        <v>42400</v>
      </c>
      <c r="AS1335">
        <f>VLOOKUP($G1335,county_facts!$A:$BB,41,FALSE)</f>
        <v>7.8</v>
      </c>
      <c r="AT1335">
        <f>VLOOKUP($G1335,county_facts!$A:$BB,42,FALSE)</f>
        <v>0.4</v>
      </c>
      <c r="AU1335">
        <f>VLOOKUP($G1335,county_facts!$A:$BB,43,FALSE)</f>
        <v>2.2000000000000002</v>
      </c>
      <c r="AV1335">
        <f>VLOOKUP($G1335,county_facts!$A:$BB,44,FALSE)</f>
        <v>0</v>
      </c>
      <c r="AW1335">
        <f>VLOOKUP($G1335,county_facts!$A:$BB,45,FALSE)</f>
        <v>3.1</v>
      </c>
      <c r="AX1335">
        <f>VLOOKUP($G1335,county_facts!$A:$BB,46,FALSE)</f>
        <v>26.4</v>
      </c>
      <c r="AY1335">
        <f>VLOOKUP($G1335,county_facts!$A:$BB,47,FALSE)</f>
        <v>10821412</v>
      </c>
      <c r="AZ1335">
        <f>VLOOKUP($G1335,county_facts!$A:$BB,48,FALSE)</f>
        <v>11581894</v>
      </c>
      <c r="BA1335">
        <f>VLOOKUP($G1335,county_facts!$A:$BB,49,FALSE)</f>
        <v>6036638</v>
      </c>
      <c r="BB1335">
        <f>VLOOKUP($G1335,county_facts!$A:$BB,50,FALSE)</f>
        <v>13999</v>
      </c>
      <c r="BC1335">
        <f>VLOOKUP($G1335,county_facts!$A:$BB,51,FALSE)</f>
        <v>817772</v>
      </c>
      <c r="BD1335">
        <f>VLOOKUP($G1335,county_facts!$A:$BB,52,FALSE)</f>
        <v>3094</v>
      </c>
      <c r="BE1335">
        <f>VLOOKUP($G1335,county_facts!$A:$BB,53,FALSE)</f>
        <v>785.12</v>
      </c>
      <c r="BF1335">
        <f>VLOOKUP($G1335,county_facts!$A:$BB,54,FALSE)</f>
        <v>574.70000000000005</v>
      </c>
    </row>
    <row r="1336" spans="1:58" x14ac:dyDescent="0.3">
      <c r="A1336" t="s">
        <v>6</v>
      </c>
      <c r="B1336" t="s">
        <v>558</v>
      </c>
      <c r="C1336">
        <v>4776</v>
      </c>
      <c r="D1336" t="s">
        <v>541</v>
      </c>
      <c r="E1336">
        <v>6350</v>
      </c>
      <c r="F1336">
        <v>0.75212598399999997</v>
      </c>
      <c r="G1336">
        <v>45043</v>
      </c>
      <c r="H1336">
        <f>VLOOKUP($G1336,county_facts!$A:$BB,4,FALSE)</f>
        <v>60773</v>
      </c>
      <c r="I1336">
        <f>VLOOKUP($G1336,county_facts!$A:$BB,5,FALSE)</f>
        <v>60158</v>
      </c>
      <c r="J1336">
        <f>VLOOKUP($G1336,county_facts!$A:$BB,6,FALSE)</f>
        <v>1</v>
      </c>
      <c r="K1336">
        <f>VLOOKUP($G1336,county_facts!$A:$BB,7,FALSE)</f>
        <v>60158</v>
      </c>
      <c r="L1336">
        <f>VLOOKUP($G1336,county_facts!$A:$BB,8,FALSE)</f>
        <v>4.9000000000000004</v>
      </c>
      <c r="M1336">
        <f>VLOOKUP($G1336,county_facts!$A:$BB,9,FALSE)</f>
        <v>20</v>
      </c>
      <c r="N1336">
        <f>VLOOKUP($G1336,county_facts!$A:$BB,10,FALSE)</f>
        <v>24.1</v>
      </c>
      <c r="O1336">
        <f>VLOOKUP($G1336,county_facts!$A:$BB,11,FALSE)</f>
        <v>52.4</v>
      </c>
      <c r="P1336">
        <f>VLOOKUP($G1336,county_facts!$A:$BB,12,FALSE)</f>
        <v>65.5</v>
      </c>
      <c r="Q1336">
        <f>VLOOKUP($G1336,county_facts!$A:$BB,13,FALSE)</f>
        <v>32.6</v>
      </c>
      <c r="R1336">
        <f>VLOOKUP($G1336,county_facts!$A:$BB,14,FALSE)</f>
        <v>0.3</v>
      </c>
      <c r="S1336">
        <f>VLOOKUP($G1336,county_facts!$A:$BB,15,FALSE)</f>
        <v>0.5</v>
      </c>
      <c r="T1336">
        <f>VLOOKUP($G1336,county_facts!$A:$BB,16,FALSE)</f>
        <v>0.1</v>
      </c>
      <c r="U1336">
        <f>VLOOKUP($G1336,county_facts!$A:$BB,17,FALSE)</f>
        <v>1.1000000000000001</v>
      </c>
      <c r="V1336">
        <f>VLOOKUP($G1336,county_facts!$A:$BB,18,FALSE)</f>
        <v>3.2</v>
      </c>
      <c r="W1336">
        <f>VLOOKUP($G1336,county_facts!$A:$BB,19,FALSE)</f>
        <v>63</v>
      </c>
      <c r="X1336">
        <f>VLOOKUP($G1336,county_facts!$A:$BB,20,FALSE)</f>
        <v>88.2</v>
      </c>
      <c r="Y1336">
        <f>VLOOKUP($G1336,county_facts!$A:$BB,21,FALSE)</f>
        <v>3</v>
      </c>
      <c r="Z1336">
        <f>VLOOKUP($G1336,county_facts!$A:$BB,22,FALSE)</f>
        <v>3.7</v>
      </c>
      <c r="AA1336">
        <f>VLOOKUP($G1336,county_facts!$A:$BB,23,FALSE)</f>
        <v>84.5</v>
      </c>
      <c r="AB1336">
        <f>VLOOKUP($G1336,county_facts!$A:$BB,24,FALSE)</f>
        <v>22.7</v>
      </c>
      <c r="AC1336">
        <f>VLOOKUP($G1336,county_facts!$A:$BB,25,FALSE)</f>
        <v>6091</v>
      </c>
      <c r="AD1336">
        <f>VLOOKUP($G1336,county_facts!$A:$BB,26,FALSE)</f>
        <v>25.2</v>
      </c>
      <c r="AE1336">
        <f>VLOOKUP($G1336,county_facts!$A:$BB,27,FALSE)</f>
        <v>34056</v>
      </c>
      <c r="AF1336">
        <f>VLOOKUP($G1336,county_facts!$A:$BB,28,FALSE)</f>
        <v>77.8</v>
      </c>
      <c r="AG1336">
        <f>VLOOKUP($G1336,county_facts!$A:$BB,29,FALSE)</f>
        <v>17.100000000000001</v>
      </c>
      <c r="AH1336">
        <f>VLOOKUP($G1336,county_facts!$A:$BB,30,FALSE)</f>
        <v>158800</v>
      </c>
      <c r="AI1336">
        <f>VLOOKUP($G1336,county_facts!$A:$BB,31,FALSE)</f>
        <v>23115</v>
      </c>
      <c r="AJ1336">
        <f>VLOOKUP($G1336,county_facts!$A:$BB,32,FALSE)</f>
        <v>2.58</v>
      </c>
      <c r="AK1336">
        <f>VLOOKUP($G1336,county_facts!$A:$BB,33,FALSE)</f>
        <v>24437</v>
      </c>
      <c r="AL1336">
        <f>VLOOKUP($G1336,county_facts!$A:$BB,34,FALSE)</f>
        <v>40131</v>
      </c>
      <c r="AM1336">
        <f>VLOOKUP($G1336,county_facts!$A:$BB,35,FALSE)</f>
        <v>21.2</v>
      </c>
      <c r="AN1336">
        <f>VLOOKUP($G1336,county_facts!$A:$BB,36,FALSE)</f>
        <v>1762</v>
      </c>
      <c r="AO1336">
        <f>VLOOKUP($G1336,county_facts!$A:$BB,37,FALSE)</f>
        <v>17817</v>
      </c>
      <c r="AP1336">
        <f>VLOOKUP($G1336,county_facts!$A:$BB,38,FALSE)</f>
        <v>-0.4</v>
      </c>
      <c r="AQ1336">
        <f>VLOOKUP($G1336,county_facts!$A:$BB,39,FALSE)</f>
        <v>5087</v>
      </c>
      <c r="AR1336">
        <f>VLOOKUP($G1336,county_facts!$A:$BB,40,FALSE)</f>
        <v>6934</v>
      </c>
      <c r="AS1336">
        <f>VLOOKUP($G1336,county_facts!$A:$BB,41,FALSE)</f>
        <v>9.9</v>
      </c>
      <c r="AT1336">
        <f>VLOOKUP($G1336,county_facts!$A:$BB,42,FALSE)</f>
        <v>0</v>
      </c>
      <c r="AU1336">
        <f>VLOOKUP($G1336,county_facts!$A:$BB,43,FALSE)</f>
        <v>0.4</v>
      </c>
      <c r="AV1336">
        <f>VLOOKUP($G1336,county_facts!$A:$BB,44,FALSE)</f>
        <v>0</v>
      </c>
      <c r="AW1336">
        <f>VLOOKUP($G1336,county_facts!$A:$BB,45,FALSE)</f>
        <v>0</v>
      </c>
      <c r="AX1336">
        <f>VLOOKUP($G1336,county_facts!$A:$BB,46,FALSE)</f>
        <v>29.7</v>
      </c>
      <c r="AY1336">
        <f>VLOOKUP($G1336,county_facts!$A:$BB,47,FALSE)</f>
        <v>1046220</v>
      </c>
      <c r="AZ1336">
        <f>VLOOKUP($G1336,county_facts!$A:$BB,48,FALSE)</f>
        <v>0</v>
      </c>
      <c r="BA1336">
        <f>VLOOKUP($G1336,county_facts!$A:$BB,49,FALSE)</f>
        <v>702159</v>
      </c>
      <c r="BB1336">
        <f>VLOOKUP($G1336,county_facts!$A:$BB,50,FALSE)</f>
        <v>11634</v>
      </c>
      <c r="BC1336">
        <f>VLOOKUP($G1336,county_facts!$A:$BB,51,FALSE)</f>
        <v>136648</v>
      </c>
      <c r="BD1336">
        <f>VLOOKUP($G1336,county_facts!$A:$BB,52,FALSE)</f>
        <v>296</v>
      </c>
      <c r="BE1336">
        <f>VLOOKUP($G1336,county_facts!$A:$BB,53,FALSE)</f>
        <v>813.55</v>
      </c>
      <c r="BF1336">
        <f>VLOOKUP($G1336,county_facts!$A:$BB,54,FALSE)</f>
        <v>73.900000000000006</v>
      </c>
    </row>
    <row r="1337" spans="1:58" x14ac:dyDescent="0.3">
      <c r="A1337" t="s">
        <v>9</v>
      </c>
      <c r="B1337" t="s">
        <v>558</v>
      </c>
      <c r="C1337">
        <v>1574</v>
      </c>
      <c r="D1337" t="s">
        <v>541</v>
      </c>
      <c r="E1337">
        <v>6350</v>
      </c>
      <c r="F1337">
        <v>0.247874016</v>
      </c>
      <c r="G1337">
        <v>45043</v>
      </c>
      <c r="H1337">
        <f>VLOOKUP($G1337,county_facts!$A:$BB,4,FALSE)</f>
        <v>60773</v>
      </c>
      <c r="I1337">
        <f>VLOOKUP($G1337,county_facts!$A:$BB,5,FALSE)</f>
        <v>60158</v>
      </c>
      <c r="J1337">
        <f>VLOOKUP($G1337,county_facts!$A:$BB,6,FALSE)</f>
        <v>1</v>
      </c>
      <c r="K1337">
        <f>VLOOKUP($G1337,county_facts!$A:$BB,7,FALSE)</f>
        <v>60158</v>
      </c>
      <c r="L1337">
        <f>VLOOKUP($G1337,county_facts!$A:$BB,8,FALSE)</f>
        <v>4.9000000000000004</v>
      </c>
      <c r="M1337">
        <f>VLOOKUP($G1337,county_facts!$A:$BB,9,FALSE)</f>
        <v>20</v>
      </c>
      <c r="N1337">
        <f>VLOOKUP($G1337,county_facts!$A:$BB,10,FALSE)</f>
        <v>24.1</v>
      </c>
      <c r="O1337">
        <f>VLOOKUP($G1337,county_facts!$A:$BB,11,FALSE)</f>
        <v>52.4</v>
      </c>
      <c r="P1337">
        <f>VLOOKUP($G1337,county_facts!$A:$BB,12,FALSE)</f>
        <v>65.5</v>
      </c>
      <c r="Q1337">
        <f>VLOOKUP($G1337,county_facts!$A:$BB,13,FALSE)</f>
        <v>32.6</v>
      </c>
      <c r="R1337">
        <f>VLOOKUP($G1337,county_facts!$A:$BB,14,FALSE)</f>
        <v>0.3</v>
      </c>
      <c r="S1337">
        <f>VLOOKUP($G1337,county_facts!$A:$BB,15,FALSE)</f>
        <v>0.5</v>
      </c>
      <c r="T1337">
        <f>VLOOKUP($G1337,county_facts!$A:$BB,16,FALSE)</f>
        <v>0.1</v>
      </c>
      <c r="U1337">
        <f>VLOOKUP($G1337,county_facts!$A:$BB,17,FALSE)</f>
        <v>1.1000000000000001</v>
      </c>
      <c r="V1337">
        <f>VLOOKUP($G1337,county_facts!$A:$BB,18,FALSE)</f>
        <v>3.2</v>
      </c>
      <c r="W1337">
        <f>VLOOKUP($G1337,county_facts!$A:$BB,19,FALSE)</f>
        <v>63</v>
      </c>
      <c r="X1337">
        <f>VLOOKUP($G1337,county_facts!$A:$BB,20,FALSE)</f>
        <v>88.2</v>
      </c>
      <c r="Y1337">
        <f>VLOOKUP($G1337,county_facts!$A:$BB,21,FALSE)</f>
        <v>3</v>
      </c>
      <c r="Z1337">
        <f>VLOOKUP($G1337,county_facts!$A:$BB,22,FALSE)</f>
        <v>3.7</v>
      </c>
      <c r="AA1337">
        <f>VLOOKUP($G1337,county_facts!$A:$BB,23,FALSE)</f>
        <v>84.5</v>
      </c>
      <c r="AB1337">
        <f>VLOOKUP($G1337,county_facts!$A:$BB,24,FALSE)</f>
        <v>22.7</v>
      </c>
      <c r="AC1337">
        <f>VLOOKUP($G1337,county_facts!$A:$BB,25,FALSE)</f>
        <v>6091</v>
      </c>
      <c r="AD1337">
        <f>VLOOKUP($G1337,county_facts!$A:$BB,26,FALSE)</f>
        <v>25.2</v>
      </c>
      <c r="AE1337">
        <f>VLOOKUP($G1337,county_facts!$A:$BB,27,FALSE)</f>
        <v>34056</v>
      </c>
      <c r="AF1337">
        <f>VLOOKUP($G1337,county_facts!$A:$BB,28,FALSE)</f>
        <v>77.8</v>
      </c>
      <c r="AG1337">
        <f>VLOOKUP($G1337,county_facts!$A:$BB,29,FALSE)</f>
        <v>17.100000000000001</v>
      </c>
      <c r="AH1337">
        <f>VLOOKUP($G1337,county_facts!$A:$BB,30,FALSE)</f>
        <v>158800</v>
      </c>
      <c r="AI1337">
        <f>VLOOKUP($G1337,county_facts!$A:$BB,31,FALSE)</f>
        <v>23115</v>
      </c>
      <c r="AJ1337">
        <f>VLOOKUP($G1337,county_facts!$A:$BB,32,FALSE)</f>
        <v>2.58</v>
      </c>
      <c r="AK1337">
        <f>VLOOKUP($G1337,county_facts!$A:$BB,33,FALSE)</f>
        <v>24437</v>
      </c>
      <c r="AL1337">
        <f>VLOOKUP($G1337,county_facts!$A:$BB,34,FALSE)</f>
        <v>40131</v>
      </c>
      <c r="AM1337">
        <f>VLOOKUP($G1337,county_facts!$A:$BB,35,FALSE)</f>
        <v>21.2</v>
      </c>
      <c r="AN1337">
        <f>VLOOKUP($G1337,county_facts!$A:$BB,36,FALSE)</f>
        <v>1762</v>
      </c>
      <c r="AO1337">
        <f>VLOOKUP($G1337,county_facts!$A:$BB,37,FALSE)</f>
        <v>17817</v>
      </c>
      <c r="AP1337">
        <f>VLOOKUP($G1337,county_facts!$A:$BB,38,FALSE)</f>
        <v>-0.4</v>
      </c>
      <c r="AQ1337">
        <f>VLOOKUP($G1337,county_facts!$A:$BB,39,FALSE)</f>
        <v>5087</v>
      </c>
      <c r="AR1337">
        <f>VLOOKUP($G1337,county_facts!$A:$BB,40,FALSE)</f>
        <v>6934</v>
      </c>
      <c r="AS1337">
        <f>VLOOKUP($G1337,county_facts!$A:$BB,41,FALSE)</f>
        <v>9.9</v>
      </c>
      <c r="AT1337">
        <f>VLOOKUP($G1337,county_facts!$A:$BB,42,FALSE)</f>
        <v>0</v>
      </c>
      <c r="AU1337">
        <f>VLOOKUP($G1337,county_facts!$A:$BB,43,FALSE)</f>
        <v>0.4</v>
      </c>
      <c r="AV1337">
        <f>VLOOKUP($G1337,county_facts!$A:$BB,44,FALSE)</f>
        <v>0</v>
      </c>
      <c r="AW1337">
        <f>VLOOKUP($G1337,county_facts!$A:$BB,45,FALSE)</f>
        <v>0</v>
      </c>
      <c r="AX1337">
        <f>VLOOKUP($G1337,county_facts!$A:$BB,46,FALSE)</f>
        <v>29.7</v>
      </c>
      <c r="AY1337">
        <f>VLOOKUP($G1337,county_facts!$A:$BB,47,FALSE)</f>
        <v>1046220</v>
      </c>
      <c r="AZ1337">
        <f>VLOOKUP($G1337,county_facts!$A:$BB,48,FALSE)</f>
        <v>0</v>
      </c>
      <c r="BA1337">
        <f>VLOOKUP($G1337,county_facts!$A:$BB,49,FALSE)</f>
        <v>702159</v>
      </c>
      <c r="BB1337">
        <f>VLOOKUP($G1337,county_facts!$A:$BB,50,FALSE)</f>
        <v>11634</v>
      </c>
      <c r="BC1337">
        <f>VLOOKUP($G1337,county_facts!$A:$BB,51,FALSE)</f>
        <v>136648</v>
      </c>
      <c r="BD1337">
        <f>VLOOKUP($G1337,county_facts!$A:$BB,52,FALSE)</f>
        <v>296</v>
      </c>
      <c r="BE1337">
        <f>VLOOKUP($G1337,county_facts!$A:$BB,53,FALSE)</f>
        <v>813.55</v>
      </c>
      <c r="BF1337">
        <f>VLOOKUP($G1337,county_facts!$A:$BB,54,FALSE)</f>
        <v>73.900000000000006</v>
      </c>
    </row>
    <row r="1338" spans="1:58" x14ac:dyDescent="0.3">
      <c r="A1338" t="s">
        <v>6</v>
      </c>
      <c r="B1338" t="s">
        <v>559</v>
      </c>
      <c r="C1338">
        <v>8676</v>
      </c>
      <c r="D1338" t="s">
        <v>541</v>
      </c>
      <c r="E1338">
        <v>11311</v>
      </c>
      <c r="F1338">
        <v>0.76704093399999995</v>
      </c>
      <c r="G1338">
        <v>45041</v>
      </c>
      <c r="H1338">
        <f>VLOOKUP($G1338,county_facts!$A:$BB,4,FALSE)</f>
        <v>139231</v>
      </c>
      <c r="I1338">
        <f>VLOOKUP($G1338,county_facts!$A:$BB,5,FALSE)</f>
        <v>136888</v>
      </c>
      <c r="J1338">
        <f>VLOOKUP($G1338,county_facts!$A:$BB,6,FALSE)</f>
        <v>1.7</v>
      </c>
      <c r="K1338">
        <f>VLOOKUP($G1338,county_facts!$A:$BB,7,FALSE)</f>
        <v>136885</v>
      </c>
      <c r="L1338">
        <f>VLOOKUP($G1338,county_facts!$A:$BB,8,FALSE)</f>
        <v>6.5</v>
      </c>
      <c r="M1338">
        <f>VLOOKUP($G1338,county_facts!$A:$BB,9,FALSE)</f>
        <v>24.2</v>
      </c>
      <c r="N1338">
        <f>VLOOKUP($G1338,county_facts!$A:$BB,10,FALSE)</f>
        <v>15</v>
      </c>
      <c r="O1338">
        <f>VLOOKUP($G1338,county_facts!$A:$BB,11,FALSE)</f>
        <v>53.2</v>
      </c>
      <c r="P1338">
        <f>VLOOKUP($G1338,county_facts!$A:$BB,12,FALSE)</f>
        <v>54.7</v>
      </c>
      <c r="Q1338">
        <f>VLOOKUP($G1338,county_facts!$A:$BB,13,FALSE)</f>
        <v>42.2</v>
      </c>
      <c r="R1338">
        <f>VLOOKUP($G1338,county_facts!$A:$BB,14,FALSE)</f>
        <v>0.4</v>
      </c>
      <c r="S1338">
        <f>VLOOKUP($G1338,county_facts!$A:$BB,15,FALSE)</f>
        <v>1.5</v>
      </c>
      <c r="T1338">
        <f>VLOOKUP($G1338,county_facts!$A:$BB,16,FALSE)</f>
        <v>0</v>
      </c>
      <c r="U1338">
        <f>VLOOKUP($G1338,county_facts!$A:$BB,17,FALSE)</f>
        <v>1.2</v>
      </c>
      <c r="V1338">
        <f>VLOOKUP($G1338,county_facts!$A:$BB,18,FALSE)</f>
        <v>2.4</v>
      </c>
      <c r="W1338">
        <f>VLOOKUP($G1338,county_facts!$A:$BB,19,FALSE)</f>
        <v>52.9</v>
      </c>
      <c r="X1338">
        <f>VLOOKUP($G1338,county_facts!$A:$BB,20,FALSE)</f>
        <v>85.6</v>
      </c>
      <c r="Y1338">
        <f>VLOOKUP($G1338,county_facts!$A:$BB,21,FALSE)</f>
        <v>2.6</v>
      </c>
      <c r="Z1338">
        <f>VLOOKUP($G1338,county_facts!$A:$BB,22,FALSE)</f>
        <v>3.7</v>
      </c>
      <c r="AA1338">
        <f>VLOOKUP($G1338,county_facts!$A:$BB,23,FALSE)</f>
        <v>82.6</v>
      </c>
      <c r="AB1338">
        <f>VLOOKUP($G1338,county_facts!$A:$BB,24,FALSE)</f>
        <v>21.3</v>
      </c>
      <c r="AC1338">
        <f>VLOOKUP($G1338,county_facts!$A:$BB,25,FALSE)</f>
        <v>9328</v>
      </c>
      <c r="AD1338">
        <f>VLOOKUP($G1338,county_facts!$A:$BB,26,FALSE)</f>
        <v>22.5</v>
      </c>
      <c r="AE1338">
        <f>VLOOKUP($G1338,county_facts!$A:$BB,27,FALSE)</f>
        <v>59088</v>
      </c>
      <c r="AF1338">
        <f>VLOOKUP($G1338,county_facts!$A:$BB,28,FALSE)</f>
        <v>65.8</v>
      </c>
      <c r="AG1338">
        <f>VLOOKUP($G1338,county_facts!$A:$BB,29,FALSE)</f>
        <v>15.9</v>
      </c>
      <c r="AH1338">
        <f>VLOOKUP($G1338,county_facts!$A:$BB,30,FALSE)</f>
        <v>114900</v>
      </c>
      <c r="AI1338">
        <f>VLOOKUP($G1338,county_facts!$A:$BB,31,FALSE)</f>
        <v>51332</v>
      </c>
      <c r="AJ1338">
        <f>VLOOKUP($G1338,county_facts!$A:$BB,32,FALSE)</f>
        <v>2.61</v>
      </c>
      <c r="AK1338">
        <f>VLOOKUP($G1338,county_facts!$A:$BB,33,FALSE)</f>
        <v>22432</v>
      </c>
      <c r="AL1338">
        <f>VLOOKUP($G1338,county_facts!$A:$BB,34,FALSE)</f>
        <v>41910</v>
      </c>
      <c r="AM1338">
        <f>VLOOKUP($G1338,county_facts!$A:$BB,35,FALSE)</f>
        <v>19.8</v>
      </c>
      <c r="AN1338">
        <f>VLOOKUP($G1338,county_facts!$A:$BB,36,FALSE)</f>
        <v>3051</v>
      </c>
      <c r="AO1338">
        <f>VLOOKUP($G1338,county_facts!$A:$BB,37,FALSE)</f>
        <v>55467</v>
      </c>
      <c r="AP1338">
        <f>VLOOKUP($G1338,county_facts!$A:$BB,38,FALSE)</f>
        <v>1.5</v>
      </c>
      <c r="AQ1338">
        <f>VLOOKUP($G1338,county_facts!$A:$BB,39,FALSE)</f>
        <v>8618</v>
      </c>
      <c r="AR1338">
        <f>VLOOKUP($G1338,county_facts!$A:$BB,40,FALSE)</f>
        <v>10444</v>
      </c>
      <c r="AS1338">
        <f>VLOOKUP($G1338,county_facts!$A:$BB,41,FALSE)</f>
        <v>19</v>
      </c>
      <c r="AT1338">
        <f>VLOOKUP($G1338,county_facts!$A:$BB,42,FALSE)</f>
        <v>0</v>
      </c>
      <c r="AU1338">
        <f>VLOOKUP($G1338,county_facts!$A:$BB,43,FALSE)</f>
        <v>2.2000000000000002</v>
      </c>
      <c r="AV1338">
        <f>VLOOKUP($G1338,county_facts!$A:$BB,44,FALSE)</f>
        <v>0</v>
      </c>
      <c r="AW1338">
        <f>VLOOKUP($G1338,county_facts!$A:$BB,45,FALSE)</f>
        <v>1.1000000000000001</v>
      </c>
      <c r="AX1338">
        <f>VLOOKUP($G1338,county_facts!$A:$BB,46,FALSE)</f>
        <v>28</v>
      </c>
      <c r="AY1338">
        <f>VLOOKUP($G1338,county_facts!$A:$BB,47,FALSE)</f>
        <v>2885358</v>
      </c>
      <c r="AZ1338">
        <f>VLOOKUP($G1338,county_facts!$A:$BB,48,FALSE)</f>
        <v>1358686</v>
      </c>
      <c r="BA1338">
        <f>VLOOKUP($G1338,county_facts!$A:$BB,49,FALSE)</f>
        <v>2237935</v>
      </c>
      <c r="BB1338">
        <f>VLOOKUP($G1338,county_facts!$A:$BB,50,FALSE)</f>
        <v>16919</v>
      </c>
      <c r="BC1338">
        <f>VLOOKUP($G1338,county_facts!$A:$BB,51,FALSE)</f>
        <v>250032</v>
      </c>
      <c r="BD1338">
        <f>VLOOKUP($G1338,county_facts!$A:$BB,52,FALSE)</f>
        <v>280</v>
      </c>
      <c r="BE1338">
        <f>VLOOKUP($G1338,county_facts!$A:$BB,53,FALSE)</f>
        <v>799.96</v>
      </c>
      <c r="BF1338">
        <f>VLOOKUP($G1338,county_facts!$A:$BB,54,FALSE)</f>
        <v>171.1</v>
      </c>
    </row>
    <row r="1339" spans="1:58" x14ac:dyDescent="0.3">
      <c r="A1339" t="s">
        <v>9</v>
      </c>
      <c r="B1339" t="s">
        <v>559</v>
      </c>
      <c r="C1339">
        <v>2635</v>
      </c>
      <c r="D1339" t="s">
        <v>541</v>
      </c>
      <c r="E1339">
        <v>11311</v>
      </c>
      <c r="F1339">
        <v>0.23295906599999999</v>
      </c>
      <c r="G1339">
        <v>45041</v>
      </c>
      <c r="H1339">
        <f>VLOOKUP($G1339,county_facts!$A:$BB,4,FALSE)</f>
        <v>139231</v>
      </c>
      <c r="I1339">
        <f>VLOOKUP($G1339,county_facts!$A:$BB,5,FALSE)</f>
        <v>136888</v>
      </c>
      <c r="J1339">
        <f>VLOOKUP($G1339,county_facts!$A:$BB,6,FALSE)</f>
        <v>1.7</v>
      </c>
      <c r="K1339">
        <f>VLOOKUP($G1339,county_facts!$A:$BB,7,FALSE)</f>
        <v>136885</v>
      </c>
      <c r="L1339">
        <f>VLOOKUP($G1339,county_facts!$A:$BB,8,FALSE)</f>
        <v>6.5</v>
      </c>
      <c r="M1339">
        <f>VLOOKUP($G1339,county_facts!$A:$BB,9,FALSE)</f>
        <v>24.2</v>
      </c>
      <c r="N1339">
        <f>VLOOKUP($G1339,county_facts!$A:$BB,10,FALSE)</f>
        <v>15</v>
      </c>
      <c r="O1339">
        <f>VLOOKUP($G1339,county_facts!$A:$BB,11,FALSE)</f>
        <v>53.2</v>
      </c>
      <c r="P1339">
        <f>VLOOKUP($G1339,county_facts!$A:$BB,12,FALSE)</f>
        <v>54.7</v>
      </c>
      <c r="Q1339">
        <f>VLOOKUP($G1339,county_facts!$A:$BB,13,FALSE)</f>
        <v>42.2</v>
      </c>
      <c r="R1339">
        <f>VLOOKUP($G1339,county_facts!$A:$BB,14,FALSE)</f>
        <v>0.4</v>
      </c>
      <c r="S1339">
        <f>VLOOKUP($G1339,county_facts!$A:$BB,15,FALSE)</f>
        <v>1.5</v>
      </c>
      <c r="T1339">
        <f>VLOOKUP($G1339,county_facts!$A:$BB,16,FALSE)</f>
        <v>0</v>
      </c>
      <c r="U1339">
        <f>VLOOKUP($G1339,county_facts!$A:$BB,17,FALSE)</f>
        <v>1.2</v>
      </c>
      <c r="V1339">
        <f>VLOOKUP($G1339,county_facts!$A:$BB,18,FALSE)</f>
        <v>2.4</v>
      </c>
      <c r="W1339">
        <f>VLOOKUP($G1339,county_facts!$A:$BB,19,FALSE)</f>
        <v>52.9</v>
      </c>
      <c r="X1339">
        <f>VLOOKUP($G1339,county_facts!$A:$BB,20,FALSE)</f>
        <v>85.6</v>
      </c>
      <c r="Y1339">
        <f>VLOOKUP($G1339,county_facts!$A:$BB,21,FALSE)</f>
        <v>2.6</v>
      </c>
      <c r="Z1339">
        <f>VLOOKUP($G1339,county_facts!$A:$BB,22,FALSE)</f>
        <v>3.7</v>
      </c>
      <c r="AA1339">
        <f>VLOOKUP($G1339,county_facts!$A:$BB,23,FALSE)</f>
        <v>82.6</v>
      </c>
      <c r="AB1339">
        <f>VLOOKUP($G1339,county_facts!$A:$BB,24,FALSE)</f>
        <v>21.3</v>
      </c>
      <c r="AC1339">
        <f>VLOOKUP($G1339,county_facts!$A:$BB,25,FALSE)</f>
        <v>9328</v>
      </c>
      <c r="AD1339">
        <f>VLOOKUP($G1339,county_facts!$A:$BB,26,FALSE)</f>
        <v>22.5</v>
      </c>
      <c r="AE1339">
        <f>VLOOKUP($G1339,county_facts!$A:$BB,27,FALSE)</f>
        <v>59088</v>
      </c>
      <c r="AF1339">
        <f>VLOOKUP($G1339,county_facts!$A:$BB,28,FALSE)</f>
        <v>65.8</v>
      </c>
      <c r="AG1339">
        <f>VLOOKUP($G1339,county_facts!$A:$BB,29,FALSE)</f>
        <v>15.9</v>
      </c>
      <c r="AH1339">
        <f>VLOOKUP($G1339,county_facts!$A:$BB,30,FALSE)</f>
        <v>114900</v>
      </c>
      <c r="AI1339">
        <f>VLOOKUP($G1339,county_facts!$A:$BB,31,FALSE)</f>
        <v>51332</v>
      </c>
      <c r="AJ1339">
        <f>VLOOKUP($G1339,county_facts!$A:$BB,32,FALSE)</f>
        <v>2.61</v>
      </c>
      <c r="AK1339">
        <f>VLOOKUP($G1339,county_facts!$A:$BB,33,FALSE)</f>
        <v>22432</v>
      </c>
      <c r="AL1339">
        <f>VLOOKUP($G1339,county_facts!$A:$BB,34,FALSE)</f>
        <v>41910</v>
      </c>
      <c r="AM1339">
        <f>VLOOKUP($G1339,county_facts!$A:$BB,35,FALSE)</f>
        <v>19.8</v>
      </c>
      <c r="AN1339">
        <f>VLOOKUP($G1339,county_facts!$A:$BB,36,FALSE)</f>
        <v>3051</v>
      </c>
      <c r="AO1339">
        <f>VLOOKUP($G1339,county_facts!$A:$BB,37,FALSE)</f>
        <v>55467</v>
      </c>
      <c r="AP1339">
        <f>VLOOKUP($G1339,county_facts!$A:$BB,38,FALSE)</f>
        <v>1.5</v>
      </c>
      <c r="AQ1339">
        <f>VLOOKUP($G1339,county_facts!$A:$BB,39,FALSE)</f>
        <v>8618</v>
      </c>
      <c r="AR1339">
        <f>VLOOKUP($G1339,county_facts!$A:$BB,40,FALSE)</f>
        <v>10444</v>
      </c>
      <c r="AS1339">
        <f>VLOOKUP($G1339,county_facts!$A:$BB,41,FALSE)</f>
        <v>19</v>
      </c>
      <c r="AT1339">
        <f>VLOOKUP($G1339,county_facts!$A:$BB,42,FALSE)</f>
        <v>0</v>
      </c>
      <c r="AU1339">
        <f>VLOOKUP($G1339,county_facts!$A:$BB,43,FALSE)</f>
        <v>2.2000000000000002</v>
      </c>
      <c r="AV1339">
        <f>VLOOKUP($G1339,county_facts!$A:$BB,44,FALSE)</f>
        <v>0</v>
      </c>
      <c r="AW1339">
        <f>VLOOKUP($G1339,county_facts!$A:$BB,45,FALSE)</f>
        <v>1.1000000000000001</v>
      </c>
      <c r="AX1339">
        <f>VLOOKUP($G1339,county_facts!$A:$BB,46,FALSE)</f>
        <v>28</v>
      </c>
      <c r="AY1339">
        <f>VLOOKUP($G1339,county_facts!$A:$BB,47,FALSE)</f>
        <v>2885358</v>
      </c>
      <c r="AZ1339">
        <f>VLOOKUP($G1339,county_facts!$A:$BB,48,FALSE)</f>
        <v>1358686</v>
      </c>
      <c r="BA1339">
        <f>VLOOKUP($G1339,county_facts!$A:$BB,49,FALSE)</f>
        <v>2237935</v>
      </c>
      <c r="BB1339">
        <f>VLOOKUP($G1339,county_facts!$A:$BB,50,FALSE)</f>
        <v>16919</v>
      </c>
      <c r="BC1339">
        <f>VLOOKUP($G1339,county_facts!$A:$BB,51,FALSE)</f>
        <v>250032</v>
      </c>
      <c r="BD1339">
        <f>VLOOKUP($G1339,county_facts!$A:$BB,52,FALSE)</f>
        <v>280</v>
      </c>
      <c r="BE1339">
        <f>VLOOKUP($G1339,county_facts!$A:$BB,53,FALSE)</f>
        <v>799.96</v>
      </c>
      <c r="BF1339">
        <f>VLOOKUP($G1339,county_facts!$A:$BB,54,FALSE)</f>
        <v>171.1</v>
      </c>
    </row>
    <row r="1340" spans="1:58" x14ac:dyDescent="0.3">
      <c r="A1340" t="s">
        <v>6</v>
      </c>
      <c r="B1340" t="s">
        <v>560</v>
      </c>
      <c r="C1340">
        <v>2352</v>
      </c>
      <c r="D1340" t="s">
        <v>541</v>
      </c>
      <c r="E1340">
        <v>2780</v>
      </c>
      <c r="F1340">
        <v>0.84604316499999999</v>
      </c>
      <c r="G1340">
        <v>45039</v>
      </c>
      <c r="H1340">
        <f>VLOOKUP($G1340,county_facts!$A:$BB,4,FALSE)</f>
        <v>22976</v>
      </c>
      <c r="I1340">
        <f>VLOOKUP($G1340,county_facts!$A:$BB,5,FALSE)</f>
        <v>23956</v>
      </c>
      <c r="J1340">
        <f>VLOOKUP($G1340,county_facts!$A:$BB,6,FALSE)</f>
        <v>-4.0999999999999996</v>
      </c>
      <c r="K1340">
        <f>VLOOKUP($G1340,county_facts!$A:$BB,7,FALSE)</f>
        <v>23956</v>
      </c>
      <c r="L1340">
        <f>VLOOKUP($G1340,county_facts!$A:$BB,8,FALSE)</f>
        <v>4.9000000000000004</v>
      </c>
      <c r="M1340">
        <f>VLOOKUP($G1340,county_facts!$A:$BB,9,FALSE)</f>
        <v>20.5</v>
      </c>
      <c r="N1340">
        <f>VLOOKUP($G1340,county_facts!$A:$BB,10,FALSE)</f>
        <v>18</v>
      </c>
      <c r="O1340">
        <f>VLOOKUP($G1340,county_facts!$A:$BB,11,FALSE)</f>
        <v>52.2</v>
      </c>
      <c r="P1340">
        <f>VLOOKUP($G1340,county_facts!$A:$BB,12,FALSE)</f>
        <v>39.200000000000003</v>
      </c>
      <c r="Q1340">
        <f>VLOOKUP($G1340,county_facts!$A:$BB,13,FALSE)</f>
        <v>58.8</v>
      </c>
      <c r="R1340">
        <f>VLOOKUP($G1340,county_facts!$A:$BB,14,FALSE)</f>
        <v>0.3</v>
      </c>
      <c r="S1340">
        <f>VLOOKUP($G1340,county_facts!$A:$BB,15,FALSE)</f>
        <v>0.3</v>
      </c>
      <c r="T1340">
        <f>VLOOKUP($G1340,county_facts!$A:$BB,16,FALSE)</f>
        <v>0</v>
      </c>
      <c r="U1340">
        <f>VLOOKUP($G1340,county_facts!$A:$BB,17,FALSE)</f>
        <v>1.5</v>
      </c>
      <c r="V1340">
        <f>VLOOKUP($G1340,county_facts!$A:$BB,18,FALSE)</f>
        <v>1.9</v>
      </c>
      <c r="W1340">
        <f>VLOOKUP($G1340,county_facts!$A:$BB,19,FALSE)</f>
        <v>37.799999999999997</v>
      </c>
      <c r="X1340">
        <f>VLOOKUP($G1340,county_facts!$A:$BB,20,FALSE)</f>
        <v>89.7</v>
      </c>
      <c r="Y1340">
        <f>VLOOKUP($G1340,county_facts!$A:$BB,21,FALSE)</f>
        <v>1.8</v>
      </c>
      <c r="Z1340">
        <f>VLOOKUP($G1340,county_facts!$A:$BB,22,FALSE)</f>
        <v>3.4</v>
      </c>
      <c r="AA1340">
        <f>VLOOKUP($G1340,county_facts!$A:$BB,23,FALSE)</f>
        <v>81.400000000000006</v>
      </c>
      <c r="AB1340">
        <f>VLOOKUP($G1340,county_facts!$A:$BB,24,FALSE)</f>
        <v>15.5</v>
      </c>
      <c r="AC1340">
        <f>VLOOKUP($G1340,county_facts!$A:$BB,25,FALSE)</f>
        <v>2077</v>
      </c>
      <c r="AD1340">
        <f>VLOOKUP($G1340,county_facts!$A:$BB,26,FALSE)</f>
        <v>28.2</v>
      </c>
      <c r="AE1340">
        <f>VLOOKUP($G1340,county_facts!$A:$BB,27,FALSE)</f>
        <v>11646</v>
      </c>
      <c r="AF1340">
        <f>VLOOKUP($G1340,county_facts!$A:$BB,28,FALSE)</f>
        <v>73.599999999999994</v>
      </c>
      <c r="AG1340">
        <f>VLOOKUP($G1340,county_facts!$A:$BB,29,FALSE)</f>
        <v>8</v>
      </c>
      <c r="AH1340">
        <f>VLOOKUP($G1340,county_facts!$A:$BB,30,FALSE)</f>
        <v>91900</v>
      </c>
      <c r="AI1340">
        <f>VLOOKUP($G1340,county_facts!$A:$BB,31,FALSE)</f>
        <v>9408</v>
      </c>
      <c r="AJ1340">
        <f>VLOOKUP($G1340,county_facts!$A:$BB,32,FALSE)</f>
        <v>2.46</v>
      </c>
      <c r="AK1340">
        <f>VLOOKUP($G1340,county_facts!$A:$BB,33,FALSE)</f>
        <v>20257</v>
      </c>
      <c r="AL1340">
        <f>VLOOKUP($G1340,county_facts!$A:$BB,34,FALSE)</f>
        <v>36120</v>
      </c>
      <c r="AM1340">
        <f>VLOOKUP($G1340,county_facts!$A:$BB,35,FALSE)</f>
        <v>22.7</v>
      </c>
      <c r="AN1340">
        <f>VLOOKUP($G1340,county_facts!$A:$BB,36,FALSE)</f>
        <v>290</v>
      </c>
      <c r="AO1340">
        <f>VLOOKUP($G1340,county_facts!$A:$BB,37,FALSE)</f>
        <v>4676</v>
      </c>
      <c r="AP1340">
        <f>VLOOKUP($G1340,county_facts!$A:$BB,38,FALSE)</f>
        <v>4</v>
      </c>
      <c r="AQ1340">
        <f>VLOOKUP($G1340,county_facts!$A:$BB,39,FALSE)</f>
        <v>1330</v>
      </c>
      <c r="AR1340">
        <f>VLOOKUP($G1340,county_facts!$A:$BB,40,FALSE)</f>
        <v>1148</v>
      </c>
      <c r="AS1340">
        <f>VLOOKUP($G1340,county_facts!$A:$BB,41,FALSE)</f>
        <v>32.6</v>
      </c>
      <c r="AT1340">
        <f>VLOOKUP($G1340,county_facts!$A:$BB,42,FALSE)</f>
        <v>0</v>
      </c>
      <c r="AU1340">
        <f>VLOOKUP($G1340,county_facts!$A:$BB,43,FALSE)</f>
        <v>0</v>
      </c>
      <c r="AV1340">
        <f>VLOOKUP($G1340,county_facts!$A:$BB,44,FALSE)</f>
        <v>0</v>
      </c>
      <c r="AW1340">
        <f>VLOOKUP($G1340,county_facts!$A:$BB,45,FALSE)</f>
        <v>0</v>
      </c>
      <c r="AX1340">
        <f>VLOOKUP($G1340,county_facts!$A:$BB,46,FALSE)</f>
        <v>34.1</v>
      </c>
      <c r="AY1340">
        <f>VLOOKUP($G1340,county_facts!$A:$BB,47,FALSE)</f>
        <v>263153</v>
      </c>
      <c r="AZ1340">
        <f>VLOOKUP($G1340,county_facts!$A:$BB,48,FALSE)</f>
        <v>0</v>
      </c>
      <c r="BA1340">
        <f>VLOOKUP($G1340,county_facts!$A:$BB,49,FALSE)</f>
        <v>216197</v>
      </c>
      <c r="BB1340">
        <f>VLOOKUP($G1340,county_facts!$A:$BB,50,FALSE)</f>
        <v>9280</v>
      </c>
      <c r="BC1340">
        <f>VLOOKUP($G1340,county_facts!$A:$BB,51,FALSE)</f>
        <v>8892</v>
      </c>
      <c r="BD1340">
        <f>VLOOKUP($G1340,county_facts!$A:$BB,52,FALSE)</f>
        <v>64</v>
      </c>
      <c r="BE1340">
        <f>VLOOKUP($G1340,county_facts!$A:$BB,53,FALSE)</f>
        <v>686.28</v>
      </c>
      <c r="BF1340">
        <f>VLOOKUP($G1340,county_facts!$A:$BB,54,FALSE)</f>
        <v>34.9</v>
      </c>
    </row>
    <row r="1341" spans="1:58" x14ac:dyDescent="0.3">
      <c r="A1341" t="s">
        <v>9</v>
      </c>
      <c r="B1341" t="s">
        <v>560</v>
      </c>
      <c r="C1341">
        <v>428</v>
      </c>
      <c r="D1341" t="s">
        <v>541</v>
      </c>
      <c r="E1341">
        <v>2780</v>
      </c>
      <c r="F1341">
        <v>0.15395683499999999</v>
      </c>
      <c r="G1341">
        <v>45039</v>
      </c>
      <c r="H1341">
        <f>VLOOKUP($G1341,county_facts!$A:$BB,4,FALSE)</f>
        <v>22976</v>
      </c>
      <c r="I1341">
        <f>VLOOKUP($G1341,county_facts!$A:$BB,5,FALSE)</f>
        <v>23956</v>
      </c>
      <c r="J1341">
        <f>VLOOKUP($G1341,county_facts!$A:$BB,6,FALSE)</f>
        <v>-4.0999999999999996</v>
      </c>
      <c r="K1341">
        <f>VLOOKUP($G1341,county_facts!$A:$BB,7,FALSE)</f>
        <v>23956</v>
      </c>
      <c r="L1341">
        <f>VLOOKUP($G1341,county_facts!$A:$BB,8,FALSE)</f>
        <v>4.9000000000000004</v>
      </c>
      <c r="M1341">
        <f>VLOOKUP($G1341,county_facts!$A:$BB,9,FALSE)</f>
        <v>20.5</v>
      </c>
      <c r="N1341">
        <f>VLOOKUP($G1341,county_facts!$A:$BB,10,FALSE)</f>
        <v>18</v>
      </c>
      <c r="O1341">
        <f>VLOOKUP($G1341,county_facts!$A:$BB,11,FALSE)</f>
        <v>52.2</v>
      </c>
      <c r="P1341">
        <f>VLOOKUP($G1341,county_facts!$A:$BB,12,FALSE)</f>
        <v>39.200000000000003</v>
      </c>
      <c r="Q1341">
        <f>VLOOKUP($G1341,county_facts!$A:$BB,13,FALSE)</f>
        <v>58.8</v>
      </c>
      <c r="R1341">
        <f>VLOOKUP($G1341,county_facts!$A:$BB,14,FALSE)</f>
        <v>0.3</v>
      </c>
      <c r="S1341">
        <f>VLOOKUP($G1341,county_facts!$A:$BB,15,FALSE)</f>
        <v>0.3</v>
      </c>
      <c r="T1341">
        <f>VLOOKUP($G1341,county_facts!$A:$BB,16,FALSE)</f>
        <v>0</v>
      </c>
      <c r="U1341">
        <f>VLOOKUP($G1341,county_facts!$A:$BB,17,FALSE)</f>
        <v>1.5</v>
      </c>
      <c r="V1341">
        <f>VLOOKUP($G1341,county_facts!$A:$BB,18,FALSE)</f>
        <v>1.9</v>
      </c>
      <c r="W1341">
        <f>VLOOKUP($G1341,county_facts!$A:$BB,19,FALSE)</f>
        <v>37.799999999999997</v>
      </c>
      <c r="X1341">
        <f>VLOOKUP($G1341,county_facts!$A:$BB,20,FALSE)</f>
        <v>89.7</v>
      </c>
      <c r="Y1341">
        <f>VLOOKUP($G1341,county_facts!$A:$BB,21,FALSE)</f>
        <v>1.8</v>
      </c>
      <c r="Z1341">
        <f>VLOOKUP($G1341,county_facts!$A:$BB,22,FALSE)</f>
        <v>3.4</v>
      </c>
      <c r="AA1341">
        <f>VLOOKUP($G1341,county_facts!$A:$BB,23,FALSE)</f>
        <v>81.400000000000006</v>
      </c>
      <c r="AB1341">
        <f>VLOOKUP($G1341,county_facts!$A:$BB,24,FALSE)</f>
        <v>15.5</v>
      </c>
      <c r="AC1341">
        <f>VLOOKUP($G1341,county_facts!$A:$BB,25,FALSE)</f>
        <v>2077</v>
      </c>
      <c r="AD1341">
        <f>VLOOKUP($G1341,county_facts!$A:$BB,26,FALSE)</f>
        <v>28.2</v>
      </c>
      <c r="AE1341">
        <f>VLOOKUP($G1341,county_facts!$A:$BB,27,FALSE)</f>
        <v>11646</v>
      </c>
      <c r="AF1341">
        <f>VLOOKUP($G1341,county_facts!$A:$BB,28,FALSE)</f>
        <v>73.599999999999994</v>
      </c>
      <c r="AG1341">
        <f>VLOOKUP($G1341,county_facts!$A:$BB,29,FALSE)</f>
        <v>8</v>
      </c>
      <c r="AH1341">
        <f>VLOOKUP($G1341,county_facts!$A:$BB,30,FALSE)</f>
        <v>91900</v>
      </c>
      <c r="AI1341">
        <f>VLOOKUP($G1341,county_facts!$A:$BB,31,FALSE)</f>
        <v>9408</v>
      </c>
      <c r="AJ1341">
        <f>VLOOKUP($G1341,county_facts!$A:$BB,32,FALSE)</f>
        <v>2.46</v>
      </c>
      <c r="AK1341">
        <f>VLOOKUP($G1341,county_facts!$A:$BB,33,FALSE)</f>
        <v>20257</v>
      </c>
      <c r="AL1341">
        <f>VLOOKUP($G1341,county_facts!$A:$BB,34,FALSE)</f>
        <v>36120</v>
      </c>
      <c r="AM1341">
        <f>VLOOKUP($G1341,county_facts!$A:$BB,35,FALSE)</f>
        <v>22.7</v>
      </c>
      <c r="AN1341">
        <f>VLOOKUP($G1341,county_facts!$A:$BB,36,FALSE)</f>
        <v>290</v>
      </c>
      <c r="AO1341">
        <f>VLOOKUP($G1341,county_facts!$A:$BB,37,FALSE)</f>
        <v>4676</v>
      </c>
      <c r="AP1341">
        <f>VLOOKUP($G1341,county_facts!$A:$BB,38,FALSE)</f>
        <v>4</v>
      </c>
      <c r="AQ1341">
        <f>VLOOKUP($G1341,county_facts!$A:$BB,39,FALSE)</f>
        <v>1330</v>
      </c>
      <c r="AR1341">
        <f>VLOOKUP($G1341,county_facts!$A:$BB,40,FALSE)</f>
        <v>1148</v>
      </c>
      <c r="AS1341">
        <f>VLOOKUP($G1341,county_facts!$A:$BB,41,FALSE)</f>
        <v>32.6</v>
      </c>
      <c r="AT1341">
        <f>VLOOKUP($G1341,county_facts!$A:$BB,42,FALSE)</f>
        <v>0</v>
      </c>
      <c r="AU1341">
        <f>VLOOKUP($G1341,county_facts!$A:$BB,43,FALSE)</f>
        <v>0</v>
      </c>
      <c r="AV1341">
        <f>VLOOKUP($G1341,county_facts!$A:$BB,44,FALSE)</f>
        <v>0</v>
      </c>
      <c r="AW1341">
        <f>VLOOKUP($G1341,county_facts!$A:$BB,45,FALSE)</f>
        <v>0</v>
      </c>
      <c r="AX1341">
        <f>VLOOKUP($G1341,county_facts!$A:$BB,46,FALSE)</f>
        <v>34.1</v>
      </c>
      <c r="AY1341">
        <f>VLOOKUP($G1341,county_facts!$A:$BB,47,FALSE)</f>
        <v>263153</v>
      </c>
      <c r="AZ1341">
        <f>VLOOKUP($G1341,county_facts!$A:$BB,48,FALSE)</f>
        <v>0</v>
      </c>
      <c r="BA1341">
        <f>VLOOKUP($G1341,county_facts!$A:$BB,49,FALSE)</f>
        <v>216197</v>
      </c>
      <c r="BB1341">
        <f>VLOOKUP($G1341,county_facts!$A:$BB,50,FALSE)</f>
        <v>9280</v>
      </c>
      <c r="BC1341">
        <f>VLOOKUP($G1341,county_facts!$A:$BB,51,FALSE)</f>
        <v>8892</v>
      </c>
      <c r="BD1341">
        <f>VLOOKUP($G1341,county_facts!$A:$BB,52,FALSE)</f>
        <v>64</v>
      </c>
      <c r="BE1341">
        <f>VLOOKUP($G1341,county_facts!$A:$BB,53,FALSE)</f>
        <v>686.28</v>
      </c>
      <c r="BF1341">
        <f>VLOOKUP($G1341,county_facts!$A:$BB,54,FALSE)</f>
        <v>34.9</v>
      </c>
    </row>
    <row r="1342" spans="1:58" x14ac:dyDescent="0.3">
      <c r="A1342" t="s">
        <v>6</v>
      </c>
      <c r="B1342" t="s">
        <v>561</v>
      </c>
      <c r="C1342">
        <v>1327</v>
      </c>
      <c r="D1342" t="s">
        <v>541</v>
      </c>
      <c r="E1342">
        <v>1746</v>
      </c>
      <c r="F1342">
        <v>0.76002291</v>
      </c>
      <c r="G1342">
        <v>45037</v>
      </c>
      <c r="H1342">
        <f>VLOOKUP($G1342,county_facts!$A:$BB,4,FALSE)</f>
        <v>26553</v>
      </c>
      <c r="I1342">
        <f>VLOOKUP($G1342,county_facts!$A:$BB,5,FALSE)</f>
        <v>26978</v>
      </c>
      <c r="J1342">
        <f>VLOOKUP($G1342,county_facts!$A:$BB,6,FALSE)</f>
        <v>-1.6</v>
      </c>
      <c r="K1342">
        <f>VLOOKUP($G1342,county_facts!$A:$BB,7,FALSE)</f>
        <v>26985</v>
      </c>
      <c r="L1342">
        <f>VLOOKUP($G1342,county_facts!$A:$BB,8,FALSE)</f>
        <v>4.4000000000000004</v>
      </c>
      <c r="M1342">
        <f>VLOOKUP($G1342,county_facts!$A:$BB,9,FALSE)</f>
        <v>19.399999999999999</v>
      </c>
      <c r="N1342">
        <f>VLOOKUP($G1342,county_facts!$A:$BB,10,FALSE)</f>
        <v>15.9</v>
      </c>
      <c r="O1342">
        <f>VLOOKUP($G1342,county_facts!$A:$BB,11,FALSE)</f>
        <v>45.9</v>
      </c>
      <c r="P1342">
        <f>VLOOKUP($G1342,county_facts!$A:$BB,12,FALSE)</f>
        <v>60.9</v>
      </c>
      <c r="Q1342">
        <f>VLOOKUP($G1342,county_facts!$A:$BB,13,FALSE)</f>
        <v>36.9</v>
      </c>
      <c r="R1342">
        <f>VLOOKUP($G1342,county_facts!$A:$BB,14,FALSE)</f>
        <v>0.3</v>
      </c>
      <c r="S1342">
        <f>VLOOKUP($G1342,county_facts!$A:$BB,15,FALSE)</f>
        <v>0.4</v>
      </c>
      <c r="T1342">
        <f>VLOOKUP($G1342,county_facts!$A:$BB,16,FALSE)</f>
        <v>0.1</v>
      </c>
      <c r="U1342">
        <f>VLOOKUP($G1342,county_facts!$A:$BB,17,FALSE)</f>
        <v>1.3</v>
      </c>
      <c r="V1342">
        <f>VLOOKUP($G1342,county_facts!$A:$BB,18,FALSE)</f>
        <v>5.7</v>
      </c>
      <c r="W1342">
        <f>VLOOKUP($G1342,county_facts!$A:$BB,19,FALSE)</f>
        <v>56.2</v>
      </c>
      <c r="X1342">
        <f>VLOOKUP($G1342,county_facts!$A:$BB,20,FALSE)</f>
        <v>88.3</v>
      </c>
      <c r="Y1342">
        <f>VLOOKUP($G1342,county_facts!$A:$BB,21,FALSE)</f>
        <v>4.5999999999999996</v>
      </c>
      <c r="Z1342">
        <f>VLOOKUP($G1342,county_facts!$A:$BB,22,FALSE)</f>
        <v>5.9</v>
      </c>
      <c r="AA1342">
        <f>VLOOKUP($G1342,county_facts!$A:$BB,23,FALSE)</f>
        <v>81.3</v>
      </c>
      <c r="AB1342">
        <f>VLOOKUP($G1342,county_facts!$A:$BB,24,FALSE)</f>
        <v>17.2</v>
      </c>
      <c r="AC1342">
        <f>VLOOKUP($G1342,county_facts!$A:$BB,25,FALSE)</f>
        <v>2160</v>
      </c>
      <c r="AD1342">
        <f>VLOOKUP($G1342,county_facts!$A:$BB,26,FALSE)</f>
        <v>25.5</v>
      </c>
      <c r="AE1342">
        <f>VLOOKUP($G1342,county_facts!$A:$BB,27,FALSE)</f>
        <v>10617</v>
      </c>
      <c r="AF1342">
        <f>VLOOKUP($G1342,county_facts!$A:$BB,28,FALSE)</f>
        <v>78.2</v>
      </c>
      <c r="AG1342">
        <f>VLOOKUP($G1342,county_facts!$A:$BB,29,FALSE)</f>
        <v>6.8</v>
      </c>
      <c r="AH1342">
        <f>VLOOKUP($G1342,county_facts!$A:$BB,30,FALSE)</f>
        <v>109500</v>
      </c>
      <c r="AI1342">
        <f>VLOOKUP($G1342,county_facts!$A:$BB,31,FALSE)</f>
        <v>9108</v>
      </c>
      <c r="AJ1342">
        <f>VLOOKUP($G1342,county_facts!$A:$BB,32,FALSE)</f>
        <v>2.62</v>
      </c>
      <c r="AK1342">
        <f>VLOOKUP($G1342,county_facts!$A:$BB,33,FALSE)</f>
        <v>20753</v>
      </c>
      <c r="AL1342">
        <f>VLOOKUP($G1342,county_facts!$A:$BB,34,FALSE)</f>
        <v>43861</v>
      </c>
      <c r="AM1342">
        <f>VLOOKUP($G1342,county_facts!$A:$BB,35,FALSE)</f>
        <v>19.899999999999999</v>
      </c>
      <c r="AN1342">
        <f>VLOOKUP($G1342,county_facts!$A:$BB,36,FALSE)</f>
        <v>312</v>
      </c>
      <c r="AO1342">
        <f>VLOOKUP($G1342,county_facts!$A:$BB,37,FALSE)</f>
        <v>4455</v>
      </c>
      <c r="AP1342">
        <f>VLOOKUP($G1342,county_facts!$A:$BB,38,FALSE)</f>
        <v>-2.8</v>
      </c>
      <c r="AQ1342">
        <f>VLOOKUP($G1342,county_facts!$A:$BB,39,FALSE)</f>
        <v>1346</v>
      </c>
      <c r="AR1342">
        <f>VLOOKUP($G1342,county_facts!$A:$BB,40,FALSE)</f>
        <v>1797</v>
      </c>
      <c r="AS1342">
        <f>VLOOKUP($G1342,county_facts!$A:$BB,41,FALSE)</f>
        <v>0</v>
      </c>
      <c r="AT1342">
        <f>VLOOKUP($G1342,county_facts!$A:$BB,42,FALSE)</f>
        <v>0</v>
      </c>
      <c r="AU1342">
        <f>VLOOKUP($G1342,county_facts!$A:$BB,43,FALSE)</f>
        <v>0</v>
      </c>
      <c r="AV1342">
        <f>VLOOKUP($G1342,county_facts!$A:$BB,44,FALSE)</f>
        <v>0</v>
      </c>
      <c r="AW1342">
        <f>VLOOKUP($G1342,county_facts!$A:$BB,45,FALSE)</f>
        <v>0</v>
      </c>
      <c r="AX1342">
        <f>VLOOKUP($G1342,county_facts!$A:$BB,46,FALSE)</f>
        <v>0</v>
      </c>
      <c r="AY1342">
        <f>VLOOKUP($G1342,county_facts!$A:$BB,47,FALSE)</f>
        <v>343876</v>
      </c>
      <c r="AZ1342">
        <f>VLOOKUP($G1342,county_facts!$A:$BB,48,FALSE)</f>
        <v>0</v>
      </c>
      <c r="BA1342">
        <f>VLOOKUP($G1342,county_facts!$A:$BB,49,FALSE)</f>
        <v>120262</v>
      </c>
      <c r="BB1342">
        <f>VLOOKUP($G1342,county_facts!$A:$BB,50,FALSE)</f>
        <v>4732</v>
      </c>
      <c r="BC1342">
        <f>VLOOKUP($G1342,county_facts!$A:$BB,51,FALSE)</f>
        <v>7863</v>
      </c>
      <c r="BD1342">
        <f>VLOOKUP($G1342,county_facts!$A:$BB,52,FALSE)</f>
        <v>71</v>
      </c>
      <c r="BE1342">
        <f>VLOOKUP($G1342,county_facts!$A:$BB,53,FALSE)</f>
        <v>500.41</v>
      </c>
      <c r="BF1342">
        <f>VLOOKUP($G1342,county_facts!$A:$BB,54,FALSE)</f>
        <v>53.9</v>
      </c>
    </row>
    <row r="1343" spans="1:58" x14ac:dyDescent="0.3">
      <c r="A1343" t="s">
        <v>9</v>
      </c>
      <c r="B1343" t="s">
        <v>561</v>
      </c>
      <c r="C1343">
        <v>419</v>
      </c>
      <c r="D1343" t="s">
        <v>541</v>
      </c>
      <c r="E1343">
        <v>1746</v>
      </c>
      <c r="F1343">
        <v>0.23997709</v>
      </c>
      <c r="G1343">
        <v>45037</v>
      </c>
      <c r="H1343">
        <f>VLOOKUP($G1343,county_facts!$A:$BB,4,FALSE)</f>
        <v>26553</v>
      </c>
      <c r="I1343">
        <f>VLOOKUP($G1343,county_facts!$A:$BB,5,FALSE)</f>
        <v>26978</v>
      </c>
      <c r="J1343">
        <f>VLOOKUP($G1343,county_facts!$A:$BB,6,FALSE)</f>
        <v>-1.6</v>
      </c>
      <c r="K1343">
        <f>VLOOKUP($G1343,county_facts!$A:$BB,7,FALSE)</f>
        <v>26985</v>
      </c>
      <c r="L1343">
        <f>VLOOKUP($G1343,county_facts!$A:$BB,8,FALSE)</f>
        <v>4.4000000000000004</v>
      </c>
      <c r="M1343">
        <f>VLOOKUP($G1343,county_facts!$A:$BB,9,FALSE)</f>
        <v>19.399999999999999</v>
      </c>
      <c r="N1343">
        <f>VLOOKUP($G1343,county_facts!$A:$BB,10,FALSE)</f>
        <v>15.9</v>
      </c>
      <c r="O1343">
        <f>VLOOKUP($G1343,county_facts!$A:$BB,11,FALSE)</f>
        <v>45.9</v>
      </c>
      <c r="P1343">
        <f>VLOOKUP($G1343,county_facts!$A:$BB,12,FALSE)</f>
        <v>60.9</v>
      </c>
      <c r="Q1343">
        <f>VLOOKUP($G1343,county_facts!$A:$BB,13,FALSE)</f>
        <v>36.9</v>
      </c>
      <c r="R1343">
        <f>VLOOKUP($G1343,county_facts!$A:$BB,14,FALSE)</f>
        <v>0.3</v>
      </c>
      <c r="S1343">
        <f>VLOOKUP($G1343,county_facts!$A:$BB,15,FALSE)</f>
        <v>0.4</v>
      </c>
      <c r="T1343">
        <f>VLOOKUP($G1343,county_facts!$A:$BB,16,FALSE)</f>
        <v>0.1</v>
      </c>
      <c r="U1343">
        <f>VLOOKUP($G1343,county_facts!$A:$BB,17,FALSE)</f>
        <v>1.3</v>
      </c>
      <c r="V1343">
        <f>VLOOKUP($G1343,county_facts!$A:$BB,18,FALSE)</f>
        <v>5.7</v>
      </c>
      <c r="W1343">
        <f>VLOOKUP($G1343,county_facts!$A:$BB,19,FALSE)</f>
        <v>56.2</v>
      </c>
      <c r="X1343">
        <f>VLOOKUP($G1343,county_facts!$A:$BB,20,FALSE)</f>
        <v>88.3</v>
      </c>
      <c r="Y1343">
        <f>VLOOKUP($G1343,county_facts!$A:$BB,21,FALSE)</f>
        <v>4.5999999999999996</v>
      </c>
      <c r="Z1343">
        <f>VLOOKUP($G1343,county_facts!$A:$BB,22,FALSE)</f>
        <v>5.9</v>
      </c>
      <c r="AA1343">
        <f>VLOOKUP($G1343,county_facts!$A:$BB,23,FALSE)</f>
        <v>81.3</v>
      </c>
      <c r="AB1343">
        <f>VLOOKUP($G1343,county_facts!$A:$BB,24,FALSE)</f>
        <v>17.2</v>
      </c>
      <c r="AC1343">
        <f>VLOOKUP($G1343,county_facts!$A:$BB,25,FALSE)</f>
        <v>2160</v>
      </c>
      <c r="AD1343">
        <f>VLOOKUP($G1343,county_facts!$A:$BB,26,FALSE)</f>
        <v>25.5</v>
      </c>
      <c r="AE1343">
        <f>VLOOKUP($G1343,county_facts!$A:$BB,27,FALSE)</f>
        <v>10617</v>
      </c>
      <c r="AF1343">
        <f>VLOOKUP($G1343,county_facts!$A:$BB,28,FALSE)</f>
        <v>78.2</v>
      </c>
      <c r="AG1343">
        <f>VLOOKUP($G1343,county_facts!$A:$BB,29,FALSE)</f>
        <v>6.8</v>
      </c>
      <c r="AH1343">
        <f>VLOOKUP($G1343,county_facts!$A:$BB,30,FALSE)</f>
        <v>109500</v>
      </c>
      <c r="AI1343">
        <f>VLOOKUP($G1343,county_facts!$A:$BB,31,FALSE)</f>
        <v>9108</v>
      </c>
      <c r="AJ1343">
        <f>VLOOKUP($G1343,county_facts!$A:$BB,32,FALSE)</f>
        <v>2.62</v>
      </c>
      <c r="AK1343">
        <f>VLOOKUP($G1343,county_facts!$A:$BB,33,FALSE)</f>
        <v>20753</v>
      </c>
      <c r="AL1343">
        <f>VLOOKUP($G1343,county_facts!$A:$BB,34,FALSE)</f>
        <v>43861</v>
      </c>
      <c r="AM1343">
        <f>VLOOKUP($G1343,county_facts!$A:$BB,35,FALSE)</f>
        <v>19.899999999999999</v>
      </c>
      <c r="AN1343">
        <f>VLOOKUP($G1343,county_facts!$A:$BB,36,FALSE)</f>
        <v>312</v>
      </c>
      <c r="AO1343">
        <f>VLOOKUP($G1343,county_facts!$A:$BB,37,FALSE)</f>
        <v>4455</v>
      </c>
      <c r="AP1343">
        <f>VLOOKUP($G1343,county_facts!$A:$BB,38,FALSE)</f>
        <v>-2.8</v>
      </c>
      <c r="AQ1343">
        <f>VLOOKUP($G1343,county_facts!$A:$BB,39,FALSE)</f>
        <v>1346</v>
      </c>
      <c r="AR1343">
        <f>VLOOKUP($G1343,county_facts!$A:$BB,40,FALSE)</f>
        <v>1797</v>
      </c>
      <c r="AS1343">
        <f>VLOOKUP($G1343,county_facts!$A:$BB,41,FALSE)</f>
        <v>0</v>
      </c>
      <c r="AT1343">
        <f>VLOOKUP($G1343,county_facts!$A:$BB,42,FALSE)</f>
        <v>0</v>
      </c>
      <c r="AU1343">
        <f>VLOOKUP($G1343,county_facts!$A:$BB,43,FALSE)</f>
        <v>0</v>
      </c>
      <c r="AV1343">
        <f>VLOOKUP($G1343,county_facts!$A:$BB,44,FALSE)</f>
        <v>0</v>
      </c>
      <c r="AW1343">
        <f>VLOOKUP($G1343,county_facts!$A:$BB,45,FALSE)</f>
        <v>0</v>
      </c>
      <c r="AX1343">
        <f>VLOOKUP($G1343,county_facts!$A:$BB,46,FALSE)</f>
        <v>0</v>
      </c>
      <c r="AY1343">
        <f>VLOOKUP($G1343,county_facts!$A:$BB,47,FALSE)</f>
        <v>343876</v>
      </c>
      <c r="AZ1343">
        <f>VLOOKUP($G1343,county_facts!$A:$BB,48,FALSE)</f>
        <v>0</v>
      </c>
      <c r="BA1343">
        <f>VLOOKUP($G1343,county_facts!$A:$BB,49,FALSE)</f>
        <v>120262</v>
      </c>
      <c r="BB1343">
        <f>VLOOKUP($G1343,county_facts!$A:$BB,50,FALSE)</f>
        <v>4732</v>
      </c>
      <c r="BC1343">
        <f>VLOOKUP($G1343,county_facts!$A:$BB,51,FALSE)</f>
        <v>7863</v>
      </c>
      <c r="BD1343">
        <f>VLOOKUP($G1343,county_facts!$A:$BB,52,FALSE)</f>
        <v>71</v>
      </c>
      <c r="BE1343">
        <f>VLOOKUP($G1343,county_facts!$A:$BB,53,FALSE)</f>
        <v>500.41</v>
      </c>
      <c r="BF1343">
        <f>VLOOKUP($G1343,county_facts!$A:$BB,54,FALSE)</f>
        <v>53.9</v>
      </c>
    </row>
    <row r="1344" spans="1:58" x14ac:dyDescent="0.3">
      <c r="A1344" t="s">
        <v>6</v>
      </c>
      <c r="B1344" t="s">
        <v>562</v>
      </c>
      <c r="C1344">
        <v>7657</v>
      </c>
      <c r="D1344" t="s">
        <v>541</v>
      </c>
      <c r="E1344">
        <v>11151</v>
      </c>
      <c r="F1344">
        <v>0.68666487300000001</v>
      </c>
      <c r="G1344">
        <v>45035</v>
      </c>
      <c r="H1344">
        <f>VLOOKUP($G1344,county_facts!$A:$BB,4,FALSE)</f>
        <v>148469</v>
      </c>
      <c r="I1344">
        <f>VLOOKUP($G1344,county_facts!$A:$BB,5,FALSE)</f>
        <v>136589</v>
      </c>
      <c r="J1344">
        <f>VLOOKUP($G1344,county_facts!$A:$BB,6,FALSE)</f>
        <v>8.6999999999999993</v>
      </c>
      <c r="K1344">
        <f>VLOOKUP($G1344,county_facts!$A:$BB,7,FALSE)</f>
        <v>136555</v>
      </c>
      <c r="L1344">
        <f>VLOOKUP($G1344,county_facts!$A:$BB,8,FALSE)</f>
        <v>6.5</v>
      </c>
      <c r="M1344">
        <f>VLOOKUP($G1344,county_facts!$A:$BB,9,FALSE)</f>
        <v>25.5</v>
      </c>
      <c r="N1344">
        <f>VLOOKUP($G1344,county_facts!$A:$BB,10,FALSE)</f>
        <v>11.7</v>
      </c>
      <c r="O1344">
        <f>VLOOKUP($G1344,county_facts!$A:$BB,11,FALSE)</f>
        <v>51.2</v>
      </c>
      <c r="P1344">
        <f>VLOOKUP($G1344,county_facts!$A:$BB,12,FALSE)</f>
        <v>68.8</v>
      </c>
      <c r="Q1344">
        <f>VLOOKUP($G1344,county_facts!$A:$BB,13,FALSE)</f>
        <v>25.9</v>
      </c>
      <c r="R1344">
        <f>VLOOKUP($G1344,county_facts!$A:$BB,14,FALSE)</f>
        <v>0.7</v>
      </c>
      <c r="S1344">
        <f>VLOOKUP($G1344,county_facts!$A:$BB,15,FALSE)</f>
        <v>1.8</v>
      </c>
      <c r="T1344">
        <f>VLOOKUP($G1344,county_facts!$A:$BB,16,FALSE)</f>
        <v>0.1</v>
      </c>
      <c r="U1344">
        <f>VLOOKUP($G1344,county_facts!$A:$BB,17,FALSE)</f>
        <v>2.5</v>
      </c>
      <c r="V1344">
        <f>VLOOKUP($G1344,county_facts!$A:$BB,18,FALSE)</f>
        <v>4.9000000000000004</v>
      </c>
      <c r="W1344">
        <f>VLOOKUP($G1344,county_facts!$A:$BB,19,FALSE)</f>
        <v>64.900000000000006</v>
      </c>
      <c r="X1344">
        <f>VLOOKUP($G1344,county_facts!$A:$BB,20,FALSE)</f>
        <v>84.1</v>
      </c>
      <c r="Y1344">
        <f>VLOOKUP($G1344,county_facts!$A:$BB,21,FALSE)</f>
        <v>4.3</v>
      </c>
      <c r="Z1344">
        <f>VLOOKUP($G1344,county_facts!$A:$BB,22,FALSE)</f>
        <v>6.2</v>
      </c>
      <c r="AA1344">
        <f>VLOOKUP($G1344,county_facts!$A:$BB,23,FALSE)</f>
        <v>89.4</v>
      </c>
      <c r="AB1344">
        <f>VLOOKUP($G1344,county_facts!$A:$BB,24,FALSE)</f>
        <v>24.5</v>
      </c>
      <c r="AC1344">
        <f>VLOOKUP($G1344,county_facts!$A:$BB,25,FALSE)</f>
        <v>14715</v>
      </c>
      <c r="AD1344">
        <f>VLOOKUP($G1344,county_facts!$A:$BB,26,FALSE)</f>
        <v>28.1</v>
      </c>
      <c r="AE1344">
        <f>VLOOKUP($G1344,county_facts!$A:$BB,27,FALSE)</f>
        <v>57688</v>
      </c>
      <c r="AF1344">
        <f>VLOOKUP($G1344,county_facts!$A:$BB,28,FALSE)</f>
        <v>70.7</v>
      </c>
      <c r="AG1344">
        <f>VLOOKUP($G1344,county_facts!$A:$BB,29,FALSE)</f>
        <v>16.7</v>
      </c>
      <c r="AH1344">
        <f>VLOOKUP($G1344,county_facts!$A:$BB,30,FALSE)</f>
        <v>167400</v>
      </c>
      <c r="AI1344">
        <f>VLOOKUP($G1344,county_facts!$A:$BB,31,FALSE)</f>
        <v>50321</v>
      </c>
      <c r="AJ1344">
        <f>VLOOKUP($G1344,county_facts!$A:$BB,32,FALSE)</f>
        <v>2.74</v>
      </c>
      <c r="AK1344">
        <f>VLOOKUP($G1344,county_facts!$A:$BB,33,FALSE)</f>
        <v>24495</v>
      </c>
      <c r="AL1344">
        <f>VLOOKUP($G1344,county_facts!$A:$BB,34,FALSE)</f>
        <v>53857</v>
      </c>
      <c r="AM1344">
        <f>VLOOKUP($G1344,county_facts!$A:$BB,35,FALSE)</f>
        <v>12.1</v>
      </c>
      <c r="AN1344">
        <f>VLOOKUP($G1344,county_facts!$A:$BB,36,FALSE)</f>
        <v>2113</v>
      </c>
      <c r="AO1344">
        <f>VLOOKUP($G1344,county_facts!$A:$BB,37,FALSE)</f>
        <v>24523</v>
      </c>
      <c r="AP1344">
        <f>VLOOKUP($G1344,county_facts!$A:$BB,38,FALSE)</f>
        <v>0.7</v>
      </c>
      <c r="AQ1344">
        <f>VLOOKUP($G1344,county_facts!$A:$BB,39,FALSE)</f>
        <v>8650</v>
      </c>
      <c r="AR1344">
        <f>VLOOKUP($G1344,county_facts!$A:$BB,40,FALSE)</f>
        <v>9692</v>
      </c>
      <c r="AS1344">
        <f>VLOOKUP($G1344,county_facts!$A:$BB,41,FALSE)</f>
        <v>15.6</v>
      </c>
      <c r="AT1344">
        <f>VLOOKUP($G1344,county_facts!$A:$BB,42,FALSE)</f>
        <v>0.3</v>
      </c>
      <c r="AU1344">
        <f>VLOOKUP($G1344,county_facts!$A:$BB,43,FALSE)</f>
        <v>0</v>
      </c>
      <c r="AV1344">
        <f>VLOOKUP($G1344,county_facts!$A:$BB,44,FALSE)</f>
        <v>0</v>
      </c>
      <c r="AW1344">
        <f>VLOOKUP($G1344,county_facts!$A:$BB,45,FALSE)</f>
        <v>2</v>
      </c>
      <c r="AX1344">
        <f>VLOOKUP($G1344,county_facts!$A:$BB,46,FALSE)</f>
        <v>29.6</v>
      </c>
      <c r="AY1344">
        <f>VLOOKUP($G1344,county_facts!$A:$BB,47,FALSE)</f>
        <v>2361389</v>
      </c>
      <c r="AZ1344">
        <f>VLOOKUP($G1344,county_facts!$A:$BB,48,FALSE)</f>
        <v>170198</v>
      </c>
      <c r="BA1344">
        <f>VLOOKUP($G1344,county_facts!$A:$BB,49,FALSE)</f>
        <v>879527</v>
      </c>
      <c r="BB1344">
        <f>VLOOKUP($G1344,county_facts!$A:$BB,50,FALSE)</f>
        <v>7092</v>
      </c>
      <c r="BC1344">
        <f>VLOOKUP($G1344,county_facts!$A:$BB,51,FALSE)</f>
        <v>104021</v>
      </c>
      <c r="BD1344">
        <f>VLOOKUP($G1344,county_facts!$A:$BB,52,FALSE)</f>
        <v>1055</v>
      </c>
      <c r="BE1344">
        <f>VLOOKUP($G1344,county_facts!$A:$BB,53,FALSE)</f>
        <v>573.23</v>
      </c>
      <c r="BF1344">
        <f>VLOOKUP($G1344,county_facts!$A:$BB,54,FALSE)</f>
        <v>238.2</v>
      </c>
    </row>
    <row r="1345" spans="1:58" x14ac:dyDescent="0.3">
      <c r="A1345" t="s">
        <v>9</v>
      </c>
      <c r="B1345" t="s">
        <v>562</v>
      </c>
      <c r="C1345">
        <v>3494</v>
      </c>
      <c r="D1345" t="s">
        <v>541</v>
      </c>
      <c r="E1345">
        <v>11151</v>
      </c>
      <c r="F1345">
        <v>0.31333512699999999</v>
      </c>
      <c r="G1345">
        <v>45035</v>
      </c>
      <c r="H1345">
        <f>VLOOKUP($G1345,county_facts!$A:$BB,4,FALSE)</f>
        <v>148469</v>
      </c>
      <c r="I1345">
        <f>VLOOKUP($G1345,county_facts!$A:$BB,5,FALSE)</f>
        <v>136589</v>
      </c>
      <c r="J1345">
        <f>VLOOKUP($G1345,county_facts!$A:$BB,6,FALSE)</f>
        <v>8.6999999999999993</v>
      </c>
      <c r="K1345">
        <f>VLOOKUP($G1345,county_facts!$A:$BB,7,FALSE)</f>
        <v>136555</v>
      </c>
      <c r="L1345">
        <f>VLOOKUP($G1345,county_facts!$A:$BB,8,FALSE)</f>
        <v>6.5</v>
      </c>
      <c r="M1345">
        <f>VLOOKUP($G1345,county_facts!$A:$BB,9,FALSE)</f>
        <v>25.5</v>
      </c>
      <c r="N1345">
        <f>VLOOKUP($G1345,county_facts!$A:$BB,10,FALSE)</f>
        <v>11.7</v>
      </c>
      <c r="O1345">
        <f>VLOOKUP($G1345,county_facts!$A:$BB,11,FALSE)</f>
        <v>51.2</v>
      </c>
      <c r="P1345">
        <f>VLOOKUP($G1345,county_facts!$A:$BB,12,FALSE)</f>
        <v>68.8</v>
      </c>
      <c r="Q1345">
        <f>VLOOKUP($G1345,county_facts!$A:$BB,13,FALSE)</f>
        <v>25.9</v>
      </c>
      <c r="R1345">
        <f>VLOOKUP($G1345,county_facts!$A:$BB,14,FALSE)</f>
        <v>0.7</v>
      </c>
      <c r="S1345">
        <f>VLOOKUP($G1345,county_facts!$A:$BB,15,FALSE)</f>
        <v>1.8</v>
      </c>
      <c r="T1345">
        <f>VLOOKUP($G1345,county_facts!$A:$BB,16,FALSE)</f>
        <v>0.1</v>
      </c>
      <c r="U1345">
        <f>VLOOKUP($G1345,county_facts!$A:$BB,17,FALSE)</f>
        <v>2.5</v>
      </c>
      <c r="V1345">
        <f>VLOOKUP($G1345,county_facts!$A:$BB,18,FALSE)</f>
        <v>4.9000000000000004</v>
      </c>
      <c r="W1345">
        <f>VLOOKUP($G1345,county_facts!$A:$BB,19,FALSE)</f>
        <v>64.900000000000006</v>
      </c>
      <c r="X1345">
        <f>VLOOKUP($G1345,county_facts!$A:$BB,20,FALSE)</f>
        <v>84.1</v>
      </c>
      <c r="Y1345">
        <f>VLOOKUP($G1345,county_facts!$A:$BB,21,FALSE)</f>
        <v>4.3</v>
      </c>
      <c r="Z1345">
        <f>VLOOKUP($G1345,county_facts!$A:$BB,22,FALSE)</f>
        <v>6.2</v>
      </c>
      <c r="AA1345">
        <f>VLOOKUP($G1345,county_facts!$A:$BB,23,FALSE)</f>
        <v>89.4</v>
      </c>
      <c r="AB1345">
        <f>VLOOKUP($G1345,county_facts!$A:$BB,24,FALSE)</f>
        <v>24.5</v>
      </c>
      <c r="AC1345">
        <f>VLOOKUP($G1345,county_facts!$A:$BB,25,FALSE)</f>
        <v>14715</v>
      </c>
      <c r="AD1345">
        <f>VLOOKUP($G1345,county_facts!$A:$BB,26,FALSE)</f>
        <v>28.1</v>
      </c>
      <c r="AE1345">
        <f>VLOOKUP($G1345,county_facts!$A:$BB,27,FALSE)</f>
        <v>57688</v>
      </c>
      <c r="AF1345">
        <f>VLOOKUP($G1345,county_facts!$A:$BB,28,FALSE)</f>
        <v>70.7</v>
      </c>
      <c r="AG1345">
        <f>VLOOKUP($G1345,county_facts!$A:$BB,29,FALSE)</f>
        <v>16.7</v>
      </c>
      <c r="AH1345">
        <f>VLOOKUP($G1345,county_facts!$A:$BB,30,FALSE)</f>
        <v>167400</v>
      </c>
      <c r="AI1345">
        <f>VLOOKUP($G1345,county_facts!$A:$BB,31,FALSE)</f>
        <v>50321</v>
      </c>
      <c r="AJ1345">
        <f>VLOOKUP($G1345,county_facts!$A:$BB,32,FALSE)</f>
        <v>2.74</v>
      </c>
      <c r="AK1345">
        <f>VLOOKUP($G1345,county_facts!$A:$BB,33,FALSE)</f>
        <v>24495</v>
      </c>
      <c r="AL1345">
        <f>VLOOKUP($G1345,county_facts!$A:$BB,34,FALSE)</f>
        <v>53857</v>
      </c>
      <c r="AM1345">
        <f>VLOOKUP($G1345,county_facts!$A:$BB,35,FALSE)</f>
        <v>12.1</v>
      </c>
      <c r="AN1345">
        <f>VLOOKUP($G1345,county_facts!$A:$BB,36,FALSE)</f>
        <v>2113</v>
      </c>
      <c r="AO1345">
        <f>VLOOKUP($G1345,county_facts!$A:$BB,37,FALSE)</f>
        <v>24523</v>
      </c>
      <c r="AP1345">
        <f>VLOOKUP($G1345,county_facts!$A:$BB,38,FALSE)</f>
        <v>0.7</v>
      </c>
      <c r="AQ1345">
        <f>VLOOKUP($G1345,county_facts!$A:$BB,39,FALSE)</f>
        <v>8650</v>
      </c>
      <c r="AR1345">
        <f>VLOOKUP($G1345,county_facts!$A:$BB,40,FALSE)</f>
        <v>9692</v>
      </c>
      <c r="AS1345">
        <f>VLOOKUP($G1345,county_facts!$A:$BB,41,FALSE)</f>
        <v>15.6</v>
      </c>
      <c r="AT1345">
        <f>VLOOKUP($G1345,county_facts!$A:$BB,42,FALSE)</f>
        <v>0.3</v>
      </c>
      <c r="AU1345">
        <f>VLOOKUP($G1345,county_facts!$A:$BB,43,FALSE)</f>
        <v>0</v>
      </c>
      <c r="AV1345">
        <f>VLOOKUP($G1345,county_facts!$A:$BB,44,FALSE)</f>
        <v>0</v>
      </c>
      <c r="AW1345">
        <f>VLOOKUP($G1345,county_facts!$A:$BB,45,FALSE)</f>
        <v>2</v>
      </c>
      <c r="AX1345">
        <f>VLOOKUP($G1345,county_facts!$A:$BB,46,FALSE)</f>
        <v>29.6</v>
      </c>
      <c r="AY1345">
        <f>VLOOKUP($G1345,county_facts!$A:$BB,47,FALSE)</f>
        <v>2361389</v>
      </c>
      <c r="AZ1345">
        <f>VLOOKUP($G1345,county_facts!$A:$BB,48,FALSE)</f>
        <v>170198</v>
      </c>
      <c r="BA1345">
        <f>VLOOKUP($G1345,county_facts!$A:$BB,49,FALSE)</f>
        <v>879527</v>
      </c>
      <c r="BB1345">
        <f>VLOOKUP($G1345,county_facts!$A:$BB,50,FALSE)</f>
        <v>7092</v>
      </c>
      <c r="BC1345">
        <f>VLOOKUP($G1345,county_facts!$A:$BB,51,FALSE)</f>
        <v>104021</v>
      </c>
      <c r="BD1345">
        <f>VLOOKUP($G1345,county_facts!$A:$BB,52,FALSE)</f>
        <v>1055</v>
      </c>
      <c r="BE1345">
        <f>VLOOKUP($G1345,county_facts!$A:$BB,53,FALSE)</f>
        <v>573.23</v>
      </c>
      <c r="BF1345">
        <f>VLOOKUP($G1345,county_facts!$A:$BB,54,FALSE)</f>
        <v>238.2</v>
      </c>
    </row>
    <row r="1346" spans="1:58" x14ac:dyDescent="0.3">
      <c r="A1346" t="s">
        <v>6</v>
      </c>
      <c r="B1346" t="s">
        <v>563</v>
      </c>
      <c r="C1346">
        <v>1485</v>
      </c>
      <c r="D1346" t="s">
        <v>541</v>
      </c>
      <c r="E1346">
        <v>1847</v>
      </c>
      <c r="F1346">
        <v>0.80400649700000004</v>
      </c>
      <c r="G1346">
        <v>45033</v>
      </c>
      <c r="H1346">
        <f>VLOOKUP($G1346,county_facts!$A:$BB,4,FALSE)</f>
        <v>31127</v>
      </c>
      <c r="I1346">
        <f>VLOOKUP($G1346,county_facts!$A:$BB,5,FALSE)</f>
        <v>32062</v>
      </c>
      <c r="J1346">
        <f>VLOOKUP($G1346,county_facts!$A:$BB,6,FALSE)</f>
        <v>-2.9</v>
      </c>
      <c r="K1346">
        <f>VLOOKUP($G1346,county_facts!$A:$BB,7,FALSE)</f>
        <v>32062</v>
      </c>
      <c r="L1346">
        <f>VLOOKUP($G1346,county_facts!$A:$BB,8,FALSE)</f>
        <v>7.1</v>
      </c>
      <c r="M1346">
        <f>VLOOKUP($G1346,county_facts!$A:$BB,9,FALSE)</f>
        <v>25.7</v>
      </c>
      <c r="N1346">
        <f>VLOOKUP($G1346,county_facts!$A:$BB,10,FALSE)</f>
        <v>15</v>
      </c>
      <c r="O1346">
        <f>VLOOKUP($G1346,county_facts!$A:$BB,11,FALSE)</f>
        <v>52.7</v>
      </c>
      <c r="P1346">
        <f>VLOOKUP($G1346,county_facts!$A:$BB,12,FALSE)</f>
        <v>48.4</v>
      </c>
      <c r="Q1346">
        <f>VLOOKUP($G1346,county_facts!$A:$BB,13,FALSE)</f>
        <v>46.6</v>
      </c>
      <c r="R1346">
        <f>VLOOKUP($G1346,county_facts!$A:$BB,14,FALSE)</f>
        <v>2.8</v>
      </c>
      <c r="S1346">
        <f>VLOOKUP($G1346,county_facts!$A:$BB,15,FALSE)</f>
        <v>0.3</v>
      </c>
      <c r="T1346">
        <f>VLOOKUP($G1346,county_facts!$A:$BB,16,FALSE)</f>
        <v>0</v>
      </c>
      <c r="U1346">
        <f>VLOOKUP($G1346,county_facts!$A:$BB,17,FALSE)</f>
        <v>1.9</v>
      </c>
      <c r="V1346">
        <f>VLOOKUP($G1346,county_facts!$A:$BB,18,FALSE)</f>
        <v>2.5</v>
      </c>
      <c r="W1346">
        <f>VLOOKUP($G1346,county_facts!$A:$BB,19,FALSE)</f>
        <v>46.8</v>
      </c>
      <c r="X1346">
        <f>VLOOKUP($G1346,county_facts!$A:$BB,20,FALSE)</f>
        <v>88.7</v>
      </c>
      <c r="Y1346">
        <f>VLOOKUP($G1346,county_facts!$A:$BB,21,FALSE)</f>
        <v>2.5</v>
      </c>
      <c r="Z1346">
        <f>VLOOKUP($G1346,county_facts!$A:$BB,22,FALSE)</f>
        <v>3.1</v>
      </c>
      <c r="AA1346">
        <f>VLOOKUP($G1346,county_facts!$A:$BB,23,FALSE)</f>
        <v>70.599999999999994</v>
      </c>
      <c r="AB1346">
        <f>VLOOKUP($G1346,county_facts!$A:$BB,24,FALSE)</f>
        <v>8.1999999999999993</v>
      </c>
      <c r="AC1346">
        <f>VLOOKUP($G1346,county_facts!$A:$BB,25,FALSE)</f>
        <v>2045</v>
      </c>
      <c r="AD1346">
        <f>VLOOKUP($G1346,county_facts!$A:$BB,26,FALSE)</f>
        <v>23</v>
      </c>
      <c r="AE1346">
        <f>VLOOKUP($G1346,county_facts!$A:$BB,27,FALSE)</f>
        <v>13573</v>
      </c>
      <c r="AF1346">
        <f>VLOOKUP($G1346,county_facts!$A:$BB,28,FALSE)</f>
        <v>63.7</v>
      </c>
      <c r="AG1346">
        <f>VLOOKUP($G1346,county_facts!$A:$BB,29,FALSE)</f>
        <v>7.1</v>
      </c>
      <c r="AH1346">
        <f>VLOOKUP($G1346,county_facts!$A:$BB,30,FALSE)</f>
        <v>64400</v>
      </c>
      <c r="AI1346">
        <f>VLOOKUP($G1346,county_facts!$A:$BB,31,FALSE)</f>
        <v>11744</v>
      </c>
      <c r="AJ1346">
        <f>VLOOKUP($G1346,county_facts!$A:$BB,32,FALSE)</f>
        <v>2.66</v>
      </c>
      <c r="AK1346">
        <f>VLOOKUP($G1346,county_facts!$A:$BB,33,FALSE)</f>
        <v>14988</v>
      </c>
      <c r="AL1346">
        <f>VLOOKUP($G1346,county_facts!$A:$BB,34,FALSE)</f>
        <v>28817</v>
      </c>
      <c r="AM1346">
        <f>VLOOKUP($G1346,county_facts!$A:$BB,35,FALSE)</f>
        <v>31.5</v>
      </c>
      <c r="AN1346">
        <f>VLOOKUP($G1346,county_facts!$A:$BB,36,FALSE)</f>
        <v>478</v>
      </c>
      <c r="AO1346">
        <f>VLOOKUP($G1346,county_facts!$A:$BB,37,FALSE)</f>
        <v>8647</v>
      </c>
      <c r="AP1346">
        <f>VLOOKUP($G1346,county_facts!$A:$BB,38,FALSE)</f>
        <v>0.2</v>
      </c>
      <c r="AQ1346">
        <f>VLOOKUP($G1346,county_facts!$A:$BB,39,FALSE)</f>
        <v>1531</v>
      </c>
      <c r="AR1346">
        <f>VLOOKUP($G1346,county_facts!$A:$BB,40,FALSE)</f>
        <v>1647</v>
      </c>
      <c r="AS1346">
        <f>VLOOKUP($G1346,county_facts!$A:$BB,41,FALSE)</f>
        <v>0</v>
      </c>
      <c r="AT1346">
        <f>VLOOKUP($G1346,county_facts!$A:$BB,42,FALSE)</f>
        <v>0</v>
      </c>
      <c r="AU1346">
        <f>VLOOKUP($G1346,county_facts!$A:$BB,43,FALSE)</f>
        <v>0</v>
      </c>
      <c r="AV1346">
        <f>VLOOKUP($G1346,county_facts!$A:$BB,44,FALSE)</f>
        <v>0</v>
      </c>
      <c r="AW1346">
        <f>VLOOKUP($G1346,county_facts!$A:$BB,45,FALSE)</f>
        <v>0</v>
      </c>
      <c r="AX1346">
        <f>VLOOKUP($G1346,county_facts!$A:$BB,46,FALSE)</f>
        <v>20.2</v>
      </c>
      <c r="AY1346">
        <f>VLOOKUP($G1346,county_facts!$A:$BB,47,FALSE)</f>
        <v>432577</v>
      </c>
      <c r="AZ1346">
        <f>VLOOKUP($G1346,county_facts!$A:$BB,48,FALSE)</f>
        <v>300100</v>
      </c>
      <c r="BA1346">
        <f>VLOOKUP($G1346,county_facts!$A:$BB,49,FALSE)</f>
        <v>381709</v>
      </c>
      <c r="BB1346">
        <f>VLOOKUP($G1346,county_facts!$A:$BB,50,FALSE)</f>
        <v>12419</v>
      </c>
      <c r="BC1346">
        <f>VLOOKUP($G1346,county_facts!$A:$BB,51,FALSE)</f>
        <v>31568</v>
      </c>
      <c r="BD1346">
        <f>VLOOKUP($G1346,county_facts!$A:$BB,52,FALSE)</f>
        <v>19</v>
      </c>
      <c r="BE1346">
        <f>VLOOKUP($G1346,county_facts!$A:$BB,53,FALSE)</f>
        <v>404.87</v>
      </c>
      <c r="BF1346">
        <f>VLOOKUP($G1346,county_facts!$A:$BB,54,FALSE)</f>
        <v>79.2</v>
      </c>
    </row>
    <row r="1347" spans="1:58" x14ac:dyDescent="0.3">
      <c r="A1347" t="s">
        <v>9</v>
      </c>
      <c r="B1347" t="s">
        <v>563</v>
      </c>
      <c r="C1347">
        <v>362</v>
      </c>
      <c r="D1347" t="s">
        <v>541</v>
      </c>
      <c r="E1347">
        <v>1847</v>
      </c>
      <c r="F1347">
        <v>0.19599350300000001</v>
      </c>
      <c r="G1347">
        <v>45033</v>
      </c>
      <c r="H1347">
        <f>VLOOKUP($G1347,county_facts!$A:$BB,4,FALSE)</f>
        <v>31127</v>
      </c>
      <c r="I1347">
        <f>VLOOKUP($G1347,county_facts!$A:$BB,5,FALSE)</f>
        <v>32062</v>
      </c>
      <c r="J1347">
        <f>VLOOKUP($G1347,county_facts!$A:$BB,6,FALSE)</f>
        <v>-2.9</v>
      </c>
      <c r="K1347">
        <f>VLOOKUP($G1347,county_facts!$A:$BB,7,FALSE)</f>
        <v>32062</v>
      </c>
      <c r="L1347">
        <f>VLOOKUP($G1347,county_facts!$A:$BB,8,FALSE)</f>
        <v>7.1</v>
      </c>
      <c r="M1347">
        <f>VLOOKUP($G1347,county_facts!$A:$BB,9,FALSE)</f>
        <v>25.7</v>
      </c>
      <c r="N1347">
        <f>VLOOKUP($G1347,county_facts!$A:$BB,10,FALSE)</f>
        <v>15</v>
      </c>
      <c r="O1347">
        <f>VLOOKUP($G1347,county_facts!$A:$BB,11,FALSE)</f>
        <v>52.7</v>
      </c>
      <c r="P1347">
        <f>VLOOKUP($G1347,county_facts!$A:$BB,12,FALSE)</f>
        <v>48.4</v>
      </c>
      <c r="Q1347">
        <f>VLOOKUP($G1347,county_facts!$A:$BB,13,FALSE)</f>
        <v>46.6</v>
      </c>
      <c r="R1347">
        <f>VLOOKUP($G1347,county_facts!$A:$BB,14,FALSE)</f>
        <v>2.8</v>
      </c>
      <c r="S1347">
        <f>VLOOKUP($G1347,county_facts!$A:$BB,15,FALSE)</f>
        <v>0.3</v>
      </c>
      <c r="T1347">
        <f>VLOOKUP($G1347,county_facts!$A:$BB,16,FALSE)</f>
        <v>0</v>
      </c>
      <c r="U1347">
        <f>VLOOKUP($G1347,county_facts!$A:$BB,17,FALSE)</f>
        <v>1.9</v>
      </c>
      <c r="V1347">
        <f>VLOOKUP($G1347,county_facts!$A:$BB,18,FALSE)</f>
        <v>2.5</v>
      </c>
      <c r="W1347">
        <f>VLOOKUP($G1347,county_facts!$A:$BB,19,FALSE)</f>
        <v>46.8</v>
      </c>
      <c r="X1347">
        <f>VLOOKUP($G1347,county_facts!$A:$BB,20,FALSE)</f>
        <v>88.7</v>
      </c>
      <c r="Y1347">
        <f>VLOOKUP($G1347,county_facts!$A:$BB,21,FALSE)</f>
        <v>2.5</v>
      </c>
      <c r="Z1347">
        <f>VLOOKUP($G1347,county_facts!$A:$BB,22,FALSE)</f>
        <v>3.1</v>
      </c>
      <c r="AA1347">
        <f>VLOOKUP($G1347,county_facts!$A:$BB,23,FALSE)</f>
        <v>70.599999999999994</v>
      </c>
      <c r="AB1347">
        <f>VLOOKUP($G1347,county_facts!$A:$BB,24,FALSE)</f>
        <v>8.1999999999999993</v>
      </c>
      <c r="AC1347">
        <f>VLOOKUP($G1347,county_facts!$A:$BB,25,FALSE)</f>
        <v>2045</v>
      </c>
      <c r="AD1347">
        <f>VLOOKUP($G1347,county_facts!$A:$BB,26,FALSE)</f>
        <v>23</v>
      </c>
      <c r="AE1347">
        <f>VLOOKUP($G1347,county_facts!$A:$BB,27,FALSE)</f>
        <v>13573</v>
      </c>
      <c r="AF1347">
        <f>VLOOKUP($G1347,county_facts!$A:$BB,28,FALSE)</f>
        <v>63.7</v>
      </c>
      <c r="AG1347">
        <f>VLOOKUP($G1347,county_facts!$A:$BB,29,FALSE)</f>
        <v>7.1</v>
      </c>
      <c r="AH1347">
        <f>VLOOKUP($G1347,county_facts!$A:$BB,30,FALSE)</f>
        <v>64400</v>
      </c>
      <c r="AI1347">
        <f>VLOOKUP($G1347,county_facts!$A:$BB,31,FALSE)</f>
        <v>11744</v>
      </c>
      <c r="AJ1347">
        <f>VLOOKUP($G1347,county_facts!$A:$BB,32,FALSE)</f>
        <v>2.66</v>
      </c>
      <c r="AK1347">
        <f>VLOOKUP($G1347,county_facts!$A:$BB,33,FALSE)</f>
        <v>14988</v>
      </c>
      <c r="AL1347">
        <f>VLOOKUP($G1347,county_facts!$A:$BB,34,FALSE)</f>
        <v>28817</v>
      </c>
      <c r="AM1347">
        <f>VLOOKUP($G1347,county_facts!$A:$BB,35,FALSE)</f>
        <v>31.5</v>
      </c>
      <c r="AN1347">
        <f>VLOOKUP($G1347,county_facts!$A:$BB,36,FALSE)</f>
        <v>478</v>
      </c>
      <c r="AO1347">
        <f>VLOOKUP($G1347,county_facts!$A:$BB,37,FALSE)</f>
        <v>8647</v>
      </c>
      <c r="AP1347">
        <f>VLOOKUP($G1347,county_facts!$A:$BB,38,FALSE)</f>
        <v>0.2</v>
      </c>
      <c r="AQ1347">
        <f>VLOOKUP($G1347,county_facts!$A:$BB,39,FALSE)</f>
        <v>1531</v>
      </c>
      <c r="AR1347">
        <f>VLOOKUP($G1347,county_facts!$A:$BB,40,FALSE)</f>
        <v>1647</v>
      </c>
      <c r="AS1347">
        <f>VLOOKUP($G1347,county_facts!$A:$BB,41,FALSE)</f>
        <v>0</v>
      </c>
      <c r="AT1347">
        <f>VLOOKUP($G1347,county_facts!$A:$BB,42,FALSE)</f>
        <v>0</v>
      </c>
      <c r="AU1347">
        <f>VLOOKUP($G1347,county_facts!$A:$BB,43,FALSE)</f>
        <v>0</v>
      </c>
      <c r="AV1347">
        <f>VLOOKUP($G1347,county_facts!$A:$BB,44,FALSE)</f>
        <v>0</v>
      </c>
      <c r="AW1347">
        <f>VLOOKUP($G1347,county_facts!$A:$BB,45,FALSE)</f>
        <v>0</v>
      </c>
      <c r="AX1347">
        <f>VLOOKUP($G1347,county_facts!$A:$BB,46,FALSE)</f>
        <v>20.2</v>
      </c>
      <c r="AY1347">
        <f>VLOOKUP($G1347,county_facts!$A:$BB,47,FALSE)</f>
        <v>432577</v>
      </c>
      <c r="AZ1347">
        <f>VLOOKUP($G1347,county_facts!$A:$BB,48,FALSE)</f>
        <v>300100</v>
      </c>
      <c r="BA1347">
        <f>VLOOKUP($G1347,county_facts!$A:$BB,49,FALSE)</f>
        <v>381709</v>
      </c>
      <c r="BB1347">
        <f>VLOOKUP($G1347,county_facts!$A:$BB,50,FALSE)</f>
        <v>12419</v>
      </c>
      <c r="BC1347">
        <f>VLOOKUP($G1347,county_facts!$A:$BB,51,FALSE)</f>
        <v>31568</v>
      </c>
      <c r="BD1347">
        <f>VLOOKUP($G1347,county_facts!$A:$BB,52,FALSE)</f>
        <v>19</v>
      </c>
      <c r="BE1347">
        <f>VLOOKUP($G1347,county_facts!$A:$BB,53,FALSE)</f>
        <v>404.87</v>
      </c>
      <c r="BF1347">
        <f>VLOOKUP($G1347,county_facts!$A:$BB,54,FALSE)</f>
        <v>79.2</v>
      </c>
    </row>
    <row r="1348" spans="1:58" x14ac:dyDescent="0.3">
      <c r="A1348" t="s">
        <v>6</v>
      </c>
      <c r="B1348" t="s">
        <v>564</v>
      </c>
      <c r="C1348">
        <v>4231</v>
      </c>
      <c r="D1348" t="s">
        <v>541</v>
      </c>
      <c r="E1348">
        <v>5336</v>
      </c>
      <c r="F1348">
        <v>0.79291604199999999</v>
      </c>
      <c r="G1348">
        <v>45031</v>
      </c>
      <c r="H1348">
        <f>VLOOKUP($G1348,county_facts!$A:$BB,4,FALSE)</f>
        <v>67799</v>
      </c>
      <c r="I1348">
        <f>VLOOKUP($G1348,county_facts!$A:$BB,5,FALSE)</f>
        <v>68683</v>
      </c>
      <c r="J1348">
        <f>VLOOKUP($G1348,county_facts!$A:$BB,6,FALSE)</f>
        <v>-1.3</v>
      </c>
      <c r="K1348">
        <f>VLOOKUP($G1348,county_facts!$A:$BB,7,FALSE)</f>
        <v>68681</v>
      </c>
      <c r="L1348">
        <f>VLOOKUP($G1348,county_facts!$A:$BB,8,FALSE)</f>
        <v>5.8</v>
      </c>
      <c r="M1348">
        <f>VLOOKUP($G1348,county_facts!$A:$BB,9,FALSE)</f>
        <v>23.1</v>
      </c>
      <c r="N1348">
        <f>VLOOKUP($G1348,county_facts!$A:$BB,10,FALSE)</f>
        <v>16.5</v>
      </c>
      <c r="O1348">
        <f>VLOOKUP($G1348,county_facts!$A:$BB,11,FALSE)</f>
        <v>52.8</v>
      </c>
      <c r="P1348">
        <f>VLOOKUP($G1348,county_facts!$A:$BB,12,FALSE)</f>
        <v>56.7</v>
      </c>
      <c r="Q1348">
        <f>VLOOKUP($G1348,county_facts!$A:$BB,13,FALSE)</f>
        <v>41.2</v>
      </c>
      <c r="R1348">
        <f>VLOOKUP($G1348,county_facts!$A:$BB,14,FALSE)</f>
        <v>0.4</v>
      </c>
      <c r="S1348">
        <f>VLOOKUP($G1348,county_facts!$A:$BB,15,FALSE)</f>
        <v>0.5</v>
      </c>
      <c r="T1348">
        <f>VLOOKUP($G1348,county_facts!$A:$BB,16,FALSE)</f>
        <v>0</v>
      </c>
      <c r="U1348">
        <f>VLOOKUP($G1348,county_facts!$A:$BB,17,FALSE)</f>
        <v>1.1000000000000001</v>
      </c>
      <c r="V1348">
        <f>VLOOKUP($G1348,county_facts!$A:$BB,18,FALSE)</f>
        <v>2</v>
      </c>
      <c r="W1348">
        <f>VLOOKUP($G1348,county_facts!$A:$BB,19,FALSE)</f>
        <v>55.3</v>
      </c>
      <c r="X1348">
        <f>VLOOKUP($G1348,county_facts!$A:$BB,20,FALSE)</f>
        <v>88.4</v>
      </c>
      <c r="Y1348">
        <f>VLOOKUP($G1348,county_facts!$A:$BB,21,FALSE)</f>
        <v>1.9</v>
      </c>
      <c r="Z1348">
        <f>VLOOKUP($G1348,county_facts!$A:$BB,22,FALSE)</f>
        <v>2.6</v>
      </c>
      <c r="AA1348">
        <f>VLOOKUP($G1348,county_facts!$A:$BB,23,FALSE)</f>
        <v>79.2</v>
      </c>
      <c r="AB1348">
        <f>VLOOKUP($G1348,county_facts!$A:$BB,24,FALSE)</f>
        <v>17</v>
      </c>
      <c r="AC1348">
        <f>VLOOKUP($G1348,county_facts!$A:$BB,25,FALSE)</f>
        <v>4771</v>
      </c>
      <c r="AD1348">
        <f>VLOOKUP($G1348,county_facts!$A:$BB,26,FALSE)</f>
        <v>22.9</v>
      </c>
      <c r="AE1348">
        <f>VLOOKUP($G1348,county_facts!$A:$BB,27,FALSE)</f>
        <v>30214</v>
      </c>
      <c r="AF1348">
        <f>VLOOKUP($G1348,county_facts!$A:$BB,28,FALSE)</f>
        <v>69.7</v>
      </c>
      <c r="AG1348">
        <f>VLOOKUP($G1348,county_facts!$A:$BB,29,FALSE)</f>
        <v>7.9</v>
      </c>
      <c r="AH1348">
        <f>VLOOKUP($G1348,county_facts!$A:$BB,30,FALSE)</f>
        <v>87200</v>
      </c>
      <c r="AI1348">
        <f>VLOOKUP($G1348,county_facts!$A:$BB,31,FALSE)</f>
        <v>26609</v>
      </c>
      <c r="AJ1348">
        <f>VLOOKUP($G1348,county_facts!$A:$BB,32,FALSE)</f>
        <v>2.52</v>
      </c>
      <c r="AK1348">
        <f>VLOOKUP($G1348,county_facts!$A:$BB,33,FALSE)</f>
        <v>20105</v>
      </c>
      <c r="AL1348">
        <f>VLOOKUP($G1348,county_facts!$A:$BB,34,FALSE)</f>
        <v>36323</v>
      </c>
      <c r="AM1348">
        <f>VLOOKUP($G1348,county_facts!$A:$BB,35,FALSE)</f>
        <v>24</v>
      </c>
      <c r="AN1348">
        <f>VLOOKUP($G1348,county_facts!$A:$BB,36,FALSE)</f>
        <v>1101</v>
      </c>
      <c r="AO1348">
        <f>VLOOKUP($G1348,county_facts!$A:$BB,37,FALSE)</f>
        <v>18394</v>
      </c>
      <c r="AP1348">
        <f>VLOOKUP($G1348,county_facts!$A:$BB,38,FALSE)</f>
        <v>6.8</v>
      </c>
      <c r="AQ1348">
        <f>VLOOKUP($G1348,county_facts!$A:$BB,39,FALSE)</f>
        <v>3749</v>
      </c>
      <c r="AR1348">
        <f>VLOOKUP($G1348,county_facts!$A:$BB,40,FALSE)</f>
        <v>4540</v>
      </c>
      <c r="AS1348">
        <f>VLOOKUP($G1348,county_facts!$A:$BB,41,FALSE)</f>
        <v>0</v>
      </c>
      <c r="AT1348">
        <f>VLOOKUP($G1348,county_facts!$A:$BB,42,FALSE)</f>
        <v>0</v>
      </c>
      <c r="AU1348">
        <f>VLOOKUP($G1348,county_facts!$A:$BB,43,FALSE)</f>
        <v>0</v>
      </c>
      <c r="AV1348">
        <f>VLOOKUP($G1348,county_facts!$A:$BB,44,FALSE)</f>
        <v>0</v>
      </c>
      <c r="AW1348">
        <f>VLOOKUP($G1348,county_facts!$A:$BB,45,FALSE)</f>
        <v>0</v>
      </c>
      <c r="AX1348">
        <f>VLOOKUP($G1348,county_facts!$A:$BB,46,FALSE)</f>
        <v>29.7</v>
      </c>
      <c r="AY1348">
        <f>VLOOKUP($G1348,county_facts!$A:$BB,47,FALSE)</f>
        <v>2433365</v>
      </c>
      <c r="AZ1348">
        <f>VLOOKUP($G1348,county_facts!$A:$BB,48,FALSE)</f>
        <v>226137</v>
      </c>
      <c r="BA1348">
        <f>VLOOKUP($G1348,county_facts!$A:$BB,49,FALSE)</f>
        <v>527471</v>
      </c>
      <c r="BB1348">
        <f>VLOOKUP($G1348,county_facts!$A:$BB,50,FALSE)</f>
        <v>7902</v>
      </c>
      <c r="BC1348">
        <f>VLOOKUP($G1348,county_facts!$A:$BB,51,FALSE)</f>
        <v>53900</v>
      </c>
      <c r="BD1348">
        <f>VLOOKUP($G1348,county_facts!$A:$BB,52,FALSE)</f>
        <v>99</v>
      </c>
      <c r="BE1348">
        <f>VLOOKUP($G1348,county_facts!$A:$BB,53,FALSE)</f>
        <v>561.15</v>
      </c>
      <c r="BF1348">
        <f>VLOOKUP($G1348,county_facts!$A:$BB,54,FALSE)</f>
        <v>122.4</v>
      </c>
    </row>
    <row r="1349" spans="1:58" x14ac:dyDescent="0.3">
      <c r="A1349" t="s">
        <v>9</v>
      </c>
      <c r="B1349" t="s">
        <v>564</v>
      </c>
      <c r="C1349">
        <v>1105</v>
      </c>
      <c r="D1349" t="s">
        <v>541</v>
      </c>
      <c r="E1349">
        <v>5336</v>
      </c>
      <c r="F1349">
        <v>0.20708395800000001</v>
      </c>
      <c r="G1349">
        <v>45031</v>
      </c>
      <c r="H1349">
        <f>VLOOKUP($G1349,county_facts!$A:$BB,4,FALSE)</f>
        <v>67799</v>
      </c>
      <c r="I1349">
        <f>VLOOKUP($G1349,county_facts!$A:$BB,5,FALSE)</f>
        <v>68683</v>
      </c>
      <c r="J1349">
        <f>VLOOKUP($G1349,county_facts!$A:$BB,6,FALSE)</f>
        <v>-1.3</v>
      </c>
      <c r="K1349">
        <f>VLOOKUP($G1349,county_facts!$A:$BB,7,FALSE)</f>
        <v>68681</v>
      </c>
      <c r="L1349">
        <f>VLOOKUP($G1349,county_facts!$A:$BB,8,FALSE)</f>
        <v>5.8</v>
      </c>
      <c r="M1349">
        <f>VLOOKUP($G1349,county_facts!$A:$BB,9,FALSE)</f>
        <v>23.1</v>
      </c>
      <c r="N1349">
        <f>VLOOKUP($G1349,county_facts!$A:$BB,10,FALSE)</f>
        <v>16.5</v>
      </c>
      <c r="O1349">
        <f>VLOOKUP($G1349,county_facts!$A:$BB,11,FALSE)</f>
        <v>52.8</v>
      </c>
      <c r="P1349">
        <f>VLOOKUP($G1349,county_facts!$A:$BB,12,FALSE)</f>
        <v>56.7</v>
      </c>
      <c r="Q1349">
        <f>VLOOKUP($G1349,county_facts!$A:$BB,13,FALSE)</f>
        <v>41.2</v>
      </c>
      <c r="R1349">
        <f>VLOOKUP($G1349,county_facts!$A:$BB,14,FALSE)</f>
        <v>0.4</v>
      </c>
      <c r="S1349">
        <f>VLOOKUP($G1349,county_facts!$A:$BB,15,FALSE)</f>
        <v>0.5</v>
      </c>
      <c r="T1349">
        <f>VLOOKUP($G1349,county_facts!$A:$BB,16,FALSE)</f>
        <v>0</v>
      </c>
      <c r="U1349">
        <f>VLOOKUP($G1349,county_facts!$A:$BB,17,FALSE)</f>
        <v>1.1000000000000001</v>
      </c>
      <c r="V1349">
        <f>VLOOKUP($G1349,county_facts!$A:$BB,18,FALSE)</f>
        <v>2</v>
      </c>
      <c r="W1349">
        <f>VLOOKUP($G1349,county_facts!$A:$BB,19,FALSE)</f>
        <v>55.3</v>
      </c>
      <c r="X1349">
        <f>VLOOKUP($G1349,county_facts!$A:$BB,20,FALSE)</f>
        <v>88.4</v>
      </c>
      <c r="Y1349">
        <f>VLOOKUP($G1349,county_facts!$A:$BB,21,FALSE)</f>
        <v>1.9</v>
      </c>
      <c r="Z1349">
        <f>VLOOKUP($G1349,county_facts!$A:$BB,22,FALSE)</f>
        <v>2.6</v>
      </c>
      <c r="AA1349">
        <f>VLOOKUP($G1349,county_facts!$A:$BB,23,FALSE)</f>
        <v>79.2</v>
      </c>
      <c r="AB1349">
        <f>VLOOKUP($G1349,county_facts!$A:$BB,24,FALSE)</f>
        <v>17</v>
      </c>
      <c r="AC1349">
        <f>VLOOKUP($G1349,county_facts!$A:$BB,25,FALSE)</f>
        <v>4771</v>
      </c>
      <c r="AD1349">
        <f>VLOOKUP($G1349,county_facts!$A:$BB,26,FALSE)</f>
        <v>22.9</v>
      </c>
      <c r="AE1349">
        <f>VLOOKUP($G1349,county_facts!$A:$BB,27,FALSE)</f>
        <v>30214</v>
      </c>
      <c r="AF1349">
        <f>VLOOKUP($G1349,county_facts!$A:$BB,28,FALSE)</f>
        <v>69.7</v>
      </c>
      <c r="AG1349">
        <f>VLOOKUP($G1349,county_facts!$A:$BB,29,FALSE)</f>
        <v>7.9</v>
      </c>
      <c r="AH1349">
        <f>VLOOKUP($G1349,county_facts!$A:$BB,30,FALSE)</f>
        <v>87200</v>
      </c>
      <c r="AI1349">
        <f>VLOOKUP($G1349,county_facts!$A:$BB,31,FALSE)</f>
        <v>26609</v>
      </c>
      <c r="AJ1349">
        <f>VLOOKUP($G1349,county_facts!$A:$BB,32,FALSE)</f>
        <v>2.52</v>
      </c>
      <c r="AK1349">
        <f>VLOOKUP($G1349,county_facts!$A:$BB,33,FALSE)</f>
        <v>20105</v>
      </c>
      <c r="AL1349">
        <f>VLOOKUP($G1349,county_facts!$A:$BB,34,FALSE)</f>
        <v>36323</v>
      </c>
      <c r="AM1349">
        <f>VLOOKUP($G1349,county_facts!$A:$BB,35,FALSE)</f>
        <v>24</v>
      </c>
      <c r="AN1349">
        <f>VLOOKUP($G1349,county_facts!$A:$BB,36,FALSE)</f>
        <v>1101</v>
      </c>
      <c r="AO1349">
        <f>VLOOKUP($G1349,county_facts!$A:$BB,37,FALSE)</f>
        <v>18394</v>
      </c>
      <c r="AP1349">
        <f>VLOOKUP($G1349,county_facts!$A:$BB,38,FALSE)</f>
        <v>6.8</v>
      </c>
      <c r="AQ1349">
        <f>VLOOKUP($G1349,county_facts!$A:$BB,39,FALSE)</f>
        <v>3749</v>
      </c>
      <c r="AR1349">
        <f>VLOOKUP($G1349,county_facts!$A:$BB,40,FALSE)</f>
        <v>4540</v>
      </c>
      <c r="AS1349">
        <f>VLOOKUP($G1349,county_facts!$A:$BB,41,FALSE)</f>
        <v>0</v>
      </c>
      <c r="AT1349">
        <f>VLOOKUP($G1349,county_facts!$A:$BB,42,FALSE)</f>
        <v>0</v>
      </c>
      <c r="AU1349">
        <f>VLOOKUP($G1349,county_facts!$A:$BB,43,FALSE)</f>
        <v>0</v>
      </c>
      <c r="AV1349">
        <f>VLOOKUP($G1349,county_facts!$A:$BB,44,FALSE)</f>
        <v>0</v>
      </c>
      <c r="AW1349">
        <f>VLOOKUP($G1349,county_facts!$A:$BB,45,FALSE)</f>
        <v>0</v>
      </c>
      <c r="AX1349">
        <f>VLOOKUP($G1349,county_facts!$A:$BB,46,FALSE)</f>
        <v>29.7</v>
      </c>
      <c r="AY1349">
        <f>VLOOKUP($G1349,county_facts!$A:$BB,47,FALSE)</f>
        <v>2433365</v>
      </c>
      <c r="AZ1349">
        <f>VLOOKUP($G1349,county_facts!$A:$BB,48,FALSE)</f>
        <v>226137</v>
      </c>
      <c r="BA1349">
        <f>VLOOKUP($G1349,county_facts!$A:$BB,49,FALSE)</f>
        <v>527471</v>
      </c>
      <c r="BB1349">
        <f>VLOOKUP($G1349,county_facts!$A:$BB,50,FALSE)</f>
        <v>7902</v>
      </c>
      <c r="BC1349">
        <f>VLOOKUP($G1349,county_facts!$A:$BB,51,FALSE)</f>
        <v>53900</v>
      </c>
      <c r="BD1349">
        <f>VLOOKUP($G1349,county_facts!$A:$BB,52,FALSE)</f>
        <v>99</v>
      </c>
      <c r="BE1349">
        <f>VLOOKUP($G1349,county_facts!$A:$BB,53,FALSE)</f>
        <v>561.15</v>
      </c>
      <c r="BF1349">
        <f>VLOOKUP($G1349,county_facts!$A:$BB,54,FALSE)</f>
        <v>122.4</v>
      </c>
    </row>
    <row r="1350" spans="1:58" x14ac:dyDescent="0.3">
      <c r="A1350" t="s">
        <v>6</v>
      </c>
      <c r="B1350" t="s">
        <v>565</v>
      </c>
      <c r="C1350">
        <v>2318</v>
      </c>
      <c r="D1350" t="s">
        <v>541</v>
      </c>
      <c r="E1350">
        <v>2997</v>
      </c>
      <c r="F1350">
        <v>0.77344010699999999</v>
      </c>
      <c r="G1350">
        <v>45029</v>
      </c>
      <c r="H1350">
        <f>VLOOKUP($G1350,county_facts!$A:$BB,4,FALSE)</f>
        <v>37771</v>
      </c>
      <c r="I1350">
        <f>VLOOKUP($G1350,county_facts!$A:$BB,5,FALSE)</f>
        <v>38892</v>
      </c>
      <c r="J1350">
        <f>VLOOKUP($G1350,county_facts!$A:$BB,6,FALSE)</f>
        <v>-2.9</v>
      </c>
      <c r="K1350">
        <f>VLOOKUP($G1350,county_facts!$A:$BB,7,FALSE)</f>
        <v>38892</v>
      </c>
      <c r="L1350">
        <f>VLOOKUP($G1350,county_facts!$A:$BB,8,FALSE)</f>
        <v>6</v>
      </c>
      <c r="M1350">
        <f>VLOOKUP($G1350,county_facts!$A:$BB,9,FALSE)</f>
        <v>23</v>
      </c>
      <c r="N1350">
        <f>VLOOKUP($G1350,county_facts!$A:$BB,10,FALSE)</f>
        <v>18.600000000000001</v>
      </c>
      <c r="O1350">
        <f>VLOOKUP($G1350,county_facts!$A:$BB,11,FALSE)</f>
        <v>52.1</v>
      </c>
      <c r="P1350">
        <f>VLOOKUP($G1350,county_facts!$A:$BB,12,FALSE)</f>
        <v>58.9</v>
      </c>
      <c r="Q1350">
        <f>VLOOKUP($G1350,county_facts!$A:$BB,13,FALSE)</f>
        <v>38.299999999999997</v>
      </c>
      <c r="R1350">
        <f>VLOOKUP($G1350,county_facts!$A:$BB,14,FALSE)</f>
        <v>0.8</v>
      </c>
      <c r="S1350">
        <f>VLOOKUP($G1350,county_facts!$A:$BB,15,FALSE)</f>
        <v>0.4</v>
      </c>
      <c r="T1350">
        <f>VLOOKUP($G1350,county_facts!$A:$BB,16,FALSE)</f>
        <v>0</v>
      </c>
      <c r="U1350">
        <f>VLOOKUP($G1350,county_facts!$A:$BB,17,FALSE)</f>
        <v>1.6</v>
      </c>
      <c r="V1350">
        <f>VLOOKUP($G1350,county_facts!$A:$BB,18,FALSE)</f>
        <v>3.1</v>
      </c>
      <c r="W1350">
        <f>VLOOKUP($G1350,county_facts!$A:$BB,19,FALSE)</f>
        <v>56.5</v>
      </c>
      <c r="X1350">
        <f>VLOOKUP($G1350,county_facts!$A:$BB,20,FALSE)</f>
        <v>93.2</v>
      </c>
      <c r="Y1350">
        <f>VLOOKUP($G1350,county_facts!$A:$BB,21,FALSE)</f>
        <v>1.9</v>
      </c>
      <c r="Z1350">
        <f>VLOOKUP($G1350,county_facts!$A:$BB,22,FALSE)</f>
        <v>3.3</v>
      </c>
      <c r="AA1350">
        <f>VLOOKUP($G1350,county_facts!$A:$BB,23,FALSE)</f>
        <v>78.8</v>
      </c>
      <c r="AB1350">
        <f>VLOOKUP($G1350,county_facts!$A:$BB,24,FALSE)</f>
        <v>14.7</v>
      </c>
      <c r="AC1350">
        <f>VLOOKUP($G1350,county_facts!$A:$BB,25,FALSE)</f>
        <v>4023</v>
      </c>
      <c r="AD1350">
        <f>VLOOKUP($G1350,county_facts!$A:$BB,26,FALSE)</f>
        <v>33.4</v>
      </c>
      <c r="AE1350">
        <f>VLOOKUP($G1350,county_facts!$A:$BB,27,FALSE)</f>
        <v>19707</v>
      </c>
      <c r="AF1350">
        <f>VLOOKUP($G1350,county_facts!$A:$BB,28,FALSE)</f>
        <v>74.400000000000006</v>
      </c>
      <c r="AG1350">
        <f>VLOOKUP($G1350,county_facts!$A:$BB,29,FALSE)</f>
        <v>7.5</v>
      </c>
      <c r="AH1350">
        <f>VLOOKUP($G1350,county_facts!$A:$BB,30,FALSE)</f>
        <v>89900</v>
      </c>
      <c r="AI1350">
        <f>VLOOKUP($G1350,county_facts!$A:$BB,31,FALSE)</f>
        <v>14905</v>
      </c>
      <c r="AJ1350">
        <f>VLOOKUP($G1350,county_facts!$A:$BB,32,FALSE)</f>
        <v>2.5499999999999998</v>
      </c>
      <c r="AK1350">
        <f>VLOOKUP($G1350,county_facts!$A:$BB,33,FALSE)</f>
        <v>18769</v>
      </c>
      <c r="AL1350">
        <f>VLOOKUP($G1350,county_facts!$A:$BB,34,FALSE)</f>
        <v>33233</v>
      </c>
      <c r="AM1350">
        <f>VLOOKUP($G1350,county_facts!$A:$BB,35,FALSE)</f>
        <v>20.6</v>
      </c>
      <c r="AN1350">
        <f>VLOOKUP($G1350,county_facts!$A:$BB,36,FALSE)</f>
        <v>730</v>
      </c>
      <c r="AO1350">
        <f>VLOOKUP($G1350,county_facts!$A:$BB,37,FALSE)</f>
        <v>7380</v>
      </c>
      <c r="AP1350">
        <f>VLOOKUP($G1350,county_facts!$A:$BB,38,FALSE)</f>
        <v>-4.3</v>
      </c>
      <c r="AQ1350">
        <f>VLOOKUP($G1350,county_facts!$A:$BB,39,FALSE)</f>
        <v>2824</v>
      </c>
      <c r="AR1350">
        <f>VLOOKUP($G1350,county_facts!$A:$BB,40,FALSE)</f>
        <v>3261</v>
      </c>
      <c r="AS1350">
        <f>VLOOKUP($G1350,county_facts!$A:$BB,41,FALSE)</f>
        <v>20.399999999999999</v>
      </c>
      <c r="AT1350">
        <f>VLOOKUP($G1350,county_facts!$A:$BB,42,FALSE)</f>
        <v>0</v>
      </c>
      <c r="AU1350">
        <f>VLOOKUP($G1350,county_facts!$A:$BB,43,FALSE)</f>
        <v>0</v>
      </c>
      <c r="AV1350">
        <f>VLOOKUP($G1350,county_facts!$A:$BB,44,FALSE)</f>
        <v>0</v>
      </c>
      <c r="AW1350">
        <f>VLOOKUP($G1350,county_facts!$A:$BB,45,FALSE)</f>
        <v>0</v>
      </c>
      <c r="AX1350">
        <f>VLOOKUP($G1350,county_facts!$A:$BB,46,FALSE)</f>
        <v>23.5</v>
      </c>
      <c r="AY1350">
        <f>VLOOKUP($G1350,county_facts!$A:$BB,47,FALSE)</f>
        <v>245234</v>
      </c>
      <c r="AZ1350">
        <f>VLOOKUP($G1350,county_facts!$A:$BB,48,FALSE)</f>
        <v>0</v>
      </c>
      <c r="BA1350">
        <f>VLOOKUP($G1350,county_facts!$A:$BB,49,FALSE)</f>
        <v>419700</v>
      </c>
      <c r="BB1350">
        <f>VLOOKUP($G1350,county_facts!$A:$BB,50,FALSE)</f>
        <v>10721</v>
      </c>
      <c r="BC1350">
        <f>VLOOKUP($G1350,county_facts!$A:$BB,51,FALSE)</f>
        <v>55994</v>
      </c>
      <c r="BD1350">
        <f>VLOOKUP($G1350,county_facts!$A:$BB,52,FALSE)</f>
        <v>37</v>
      </c>
      <c r="BE1350">
        <f>VLOOKUP($G1350,county_facts!$A:$BB,53,FALSE)</f>
        <v>1056.49</v>
      </c>
      <c r="BF1350">
        <f>VLOOKUP($G1350,county_facts!$A:$BB,54,FALSE)</f>
        <v>36.799999999999997</v>
      </c>
    </row>
    <row r="1351" spans="1:58" x14ac:dyDescent="0.3">
      <c r="A1351" t="s">
        <v>9</v>
      </c>
      <c r="B1351" t="s">
        <v>565</v>
      </c>
      <c r="C1351">
        <v>679</v>
      </c>
      <c r="D1351" t="s">
        <v>541</v>
      </c>
      <c r="E1351">
        <v>2997</v>
      </c>
      <c r="F1351">
        <v>0.22655989300000001</v>
      </c>
      <c r="G1351">
        <v>45029</v>
      </c>
      <c r="H1351">
        <f>VLOOKUP($G1351,county_facts!$A:$BB,4,FALSE)</f>
        <v>37771</v>
      </c>
      <c r="I1351">
        <f>VLOOKUP($G1351,county_facts!$A:$BB,5,FALSE)</f>
        <v>38892</v>
      </c>
      <c r="J1351">
        <f>VLOOKUP($G1351,county_facts!$A:$BB,6,FALSE)</f>
        <v>-2.9</v>
      </c>
      <c r="K1351">
        <f>VLOOKUP($G1351,county_facts!$A:$BB,7,FALSE)</f>
        <v>38892</v>
      </c>
      <c r="L1351">
        <f>VLOOKUP($G1351,county_facts!$A:$BB,8,FALSE)</f>
        <v>6</v>
      </c>
      <c r="M1351">
        <f>VLOOKUP($G1351,county_facts!$A:$BB,9,FALSE)</f>
        <v>23</v>
      </c>
      <c r="N1351">
        <f>VLOOKUP($G1351,county_facts!$A:$BB,10,FALSE)</f>
        <v>18.600000000000001</v>
      </c>
      <c r="O1351">
        <f>VLOOKUP($G1351,county_facts!$A:$BB,11,FALSE)</f>
        <v>52.1</v>
      </c>
      <c r="P1351">
        <f>VLOOKUP($G1351,county_facts!$A:$BB,12,FALSE)</f>
        <v>58.9</v>
      </c>
      <c r="Q1351">
        <f>VLOOKUP($G1351,county_facts!$A:$BB,13,FALSE)</f>
        <v>38.299999999999997</v>
      </c>
      <c r="R1351">
        <f>VLOOKUP($G1351,county_facts!$A:$BB,14,FALSE)</f>
        <v>0.8</v>
      </c>
      <c r="S1351">
        <f>VLOOKUP($G1351,county_facts!$A:$BB,15,FALSE)</f>
        <v>0.4</v>
      </c>
      <c r="T1351">
        <f>VLOOKUP($G1351,county_facts!$A:$BB,16,FALSE)</f>
        <v>0</v>
      </c>
      <c r="U1351">
        <f>VLOOKUP($G1351,county_facts!$A:$BB,17,FALSE)</f>
        <v>1.6</v>
      </c>
      <c r="V1351">
        <f>VLOOKUP($G1351,county_facts!$A:$BB,18,FALSE)</f>
        <v>3.1</v>
      </c>
      <c r="W1351">
        <f>VLOOKUP($G1351,county_facts!$A:$BB,19,FALSE)</f>
        <v>56.5</v>
      </c>
      <c r="X1351">
        <f>VLOOKUP($G1351,county_facts!$A:$BB,20,FALSE)</f>
        <v>93.2</v>
      </c>
      <c r="Y1351">
        <f>VLOOKUP($G1351,county_facts!$A:$BB,21,FALSE)</f>
        <v>1.9</v>
      </c>
      <c r="Z1351">
        <f>VLOOKUP($G1351,county_facts!$A:$BB,22,FALSE)</f>
        <v>3.3</v>
      </c>
      <c r="AA1351">
        <f>VLOOKUP($G1351,county_facts!$A:$BB,23,FALSE)</f>
        <v>78.8</v>
      </c>
      <c r="AB1351">
        <f>VLOOKUP($G1351,county_facts!$A:$BB,24,FALSE)</f>
        <v>14.7</v>
      </c>
      <c r="AC1351">
        <f>VLOOKUP($G1351,county_facts!$A:$BB,25,FALSE)</f>
        <v>4023</v>
      </c>
      <c r="AD1351">
        <f>VLOOKUP($G1351,county_facts!$A:$BB,26,FALSE)</f>
        <v>33.4</v>
      </c>
      <c r="AE1351">
        <f>VLOOKUP($G1351,county_facts!$A:$BB,27,FALSE)</f>
        <v>19707</v>
      </c>
      <c r="AF1351">
        <f>VLOOKUP($G1351,county_facts!$A:$BB,28,FALSE)</f>
        <v>74.400000000000006</v>
      </c>
      <c r="AG1351">
        <f>VLOOKUP($G1351,county_facts!$A:$BB,29,FALSE)</f>
        <v>7.5</v>
      </c>
      <c r="AH1351">
        <f>VLOOKUP($G1351,county_facts!$A:$BB,30,FALSE)</f>
        <v>89900</v>
      </c>
      <c r="AI1351">
        <f>VLOOKUP($G1351,county_facts!$A:$BB,31,FALSE)</f>
        <v>14905</v>
      </c>
      <c r="AJ1351">
        <f>VLOOKUP($G1351,county_facts!$A:$BB,32,FALSE)</f>
        <v>2.5499999999999998</v>
      </c>
      <c r="AK1351">
        <f>VLOOKUP($G1351,county_facts!$A:$BB,33,FALSE)</f>
        <v>18769</v>
      </c>
      <c r="AL1351">
        <f>VLOOKUP($G1351,county_facts!$A:$BB,34,FALSE)</f>
        <v>33233</v>
      </c>
      <c r="AM1351">
        <f>VLOOKUP($G1351,county_facts!$A:$BB,35,FALSE)</f>
        <v>20.6</v>
      </c>
      <c r="AN1351">
        <f>VLOOKUP($G1351,county_facts!$A:$BB,36,FALSE)</f>
        <v>730</v>
      </c>
      <c r="AO1351">
        <f>VLOOKUP($G1351,county_facts!$A:$BB,37,FALSE)</f>
        <v>7380</v>
      </c>
      <c r="AP1351">
        <f>VLOOKUP($G1351,county_facts!$A:$BB,38,FALSE)</f>
        <v>-4.3</v>
      </c>
      <c r="AQ1351">
        <f>VLOOKUP($G1351,county_facts!$A:$BB,39,FALSE)</f>
        <v>2824</v>
      </c>
      <c r="AR1351">
        <f>VLOOKUP($G1351,county_facts!$A:$BB,40,FALSE)</f>
        <v>3261</v>
      </c>
      <c r="AS1351">
        <f>VLOOKUP($G1351,county_facts!$A:$BB,41,FALSE)</f>
        <v>20.399999999999999</v>
      </c>
      <c r="AT1351">
        <f>VLOOKUP($G1351,county_facts!$A:$BB,42,FALSE)</f>
        <v>0</v>
      </c>
      <c r="AU1351">
        <f>VLOOKUP($G1351,county_facts!$A:$BB,43,FALSE)</f>
        <v>0</v>
      </c>
      <c r="AV1351">
        <f>VLOOKUP($G1351,county_facts!$A:$BB,44,FALSE)</f>
        <v>0</v>
      </c>
      <c r="AW1351">
        <f>VLOOKUP($G1351,county_facts!$A:$BB,45,FALSE)</f>
        <v>0</v>
      </c>
      <c r="AX1351">
        <f>VLOOKUP($G1351,county_facts!$A:$BB,46,FALSE)</f>
        <v>23.5</v>
      </c>
      <c r="AY1351">
        <f>VLOOKUP($G1351,county_facts!$A:$BB,47,FALSE)</f>
        <v>245234</v>
      </c>
      <c r="AZ1351">
        <f>VLOOKUP($G1351,county_facts!$A:$BB,48,FALSE)</f>
        <v>0</v>
      </c>
      <c r="BA1351">
        <f>VLOOKUP($G1351,county_facts!$A:$BB,49,FALSE)</f>
        <v>419700</v>
      </c>
      <c r="BB1351">
        <f>VLOOKUP($G1351,county_facts!$A:$BB,50,FALSE)</f>
        <v>10721</v>
      </c>
      <c r="BC1351">
        <f>VLOOKUP($G1351,county_facts!$A:$BB,51,FALSE)</f>
        <v>55994</v>
      </c>
      <c r="BD1351">
        <f>VLOOKUP($G1351,county_facts!$A:$BB,52,FALSE)</f>
        <v>37</v>
      </c>
      <c r="BE1351">
        <f>VLOOKUP($G1351,county_facts!$A:$BB,53,FALSE)</f>
        <v>1056.49</v>
      </c>
      <c r="BF1351">
        <f>VLOOKUP($G1351,county_facts!$A:$BB,54,FALSE)</f>
        <v>36.799999999999997</v>
      </c>
    </row>
    <row r="1352" spans="1:58" x14ac:dyDescent="0.3">
      <c r="A1352" t="s">
        <v>6</v>
      </c>
      <c r="B1352" t="s">
        <v>566</v>
      </c>
      <c r="C1352">
        <v>2714</v>
      </c>
      <c r="D1352" t="s">
        <v>541</v>
      </c>
      <c r="E1352">
        <v>3201</v>
      </c>
      <c r="F1352">
        <v>0.84786004400000003</v>
      </c>
      <c r="G1352">
        <v>45027</v>
      </c>
      <c r="H1352">
        <f>VLOOKUP($G1352,county_facts!$A:$BB,4,FALSE)</f>
        <v>34113</v>
      </c>
      <c r="I1352">
        <f>VLOOKUP($G1352,county_facts!$A:$BB,5,FALSE)</f>
        <v>34966</v>
      </c>
      <c r="J1352">
        <f>VLOOKUP($G1352,county_facts!$A:$BB,6,FALSE)</f>
        <v>-2.4</v>
      </c>
      <c r="K1352">
        <f>VLOOKUP($G1352,county_facts!$A:$BB,7,FALSE)</f>
        <v>34971</v>
      </c>
      <c r="L1352">
        <f>VLOOKUP($G1352,county_facts!$A:$BB,8,FALSE)</f>
        <v>5.0999999999999996</v>
      </c>
      <c r="M1352">
        <f>VLOOKUP($G1352,county_facts!$A:$BB,9,FALSE)</f>
        <v>20.399999999999999</v>
      </c>
      <c r="N1352">
        <f>VLOOKUP($G1352,county_facts!$A:$BB,10,FALSE)</f>
        <v>19.8</v>
      </c>
      <c r="O1352">
        <f>VLOOKUP($G1352,county_facts!$A:$BB,11,FALSE)</f>
        <v>50.7</v>
      </c>
      <c r="P1352">
        <f>VLOOKUP($G1352,county_facts!$A:$BB,12,FALSE)</f>
        <v>49.4</v>
      </c>
      <c r="Q1352">
        <f>VLOOKUP($G1352,county_facts!$A:$BB,13,FALSE)</f>
        <v>48.7</v>
      </c>
      <c r="R1352">
        <f>VLOOKUP($G1352,county_facts!$A:$BB,14,FALSE)</f>
        <v>0.3</v>
      </c>
      <c r="S1352">
        <f>VLOOKUP($G1352,county_facts!$A:$BB,15,FALSE)</f>
        <v>0.6</v>
      </c>
      <c r="T1352">
        <f>VLOOKUP($G1352,county_facts!$A:$BB,16,FALSE)</f>
        <v>0</v>
      </c>
      <c r="U1352">
        <f>VLOOKUP($G1352,county_facts!$A:$BB,17,FALSE)</f>
        <v>0.9</v>
      </c>
      <c r="V1352">
        <f>VLOOKUP($G1352,county_facts!$A:$BB,18,FALSE)</f>
        <v>3</v>
      </c>
      <c r="W1352">
        <f>VLOOKUP($G1352,county_facts!$A:$BB,19,FALSE)</f>
        <v>47.3</v>
      </c>
      <c r="X1352">
        <f>VLOOKUP($G1352,county_facts!$A:$BB,20,FALSE)</f>
        <v>88.7</v>
      </c>
      <c r="Y1352">
        <f>VLOOKUP($G1352,county_facts!$A:$BB,21,FALSE)</f>
        <v>1.5</v>
      </c>
      <c r="Z1352">
        <f>VLOOKUP($G1352,county_facts!$A:$BB,22,FALSE)</f>
        <v>3.4</v>
      </c>
      <c r="AA1352">
        <f>VLOOKUP($G1352,county_facts!$A:$BB,23,FALSE)</f>
        <v>77.7</v>
      </c>
      <c r="AB1352">
        <f>VLOOKUP($G1352,county_facts!$A:$BB,24,FALSE)</f>
        <v>13</v>
      </c>
      <c r="AC1352">
        <f>VLOOKUP($G1352,county_facts!$A:$BB,25,FALSE)</f>
        <v>2909</v>
      </c>
      <c r="AD1352">
        <f>VLOOKUP($G1352,county_facts!$A:$BB,26,FALSE)</f>
        <v>28.3</v>
      </c>
      <c r="AE1352">
        <f>VLOOKUP($G1352,county_facts!$A:$BB,27,FALSE)</f>
        <v>17387</v>
      </c>
      <c r="AF1352">
        <f>VLOOKUP($G1352,county_facts!$A:$BB,28,FALSE)</f>
        <v>72.900000000000006</v>
      </c>
      <c r="AG1352">
        <f>VLOOKUP($G1352,county_facts!$A:$BB,29,FALSE)</f>
        <v>5.7</v>
      </c>
      <c r="AH1352">
        <f>VLOOKUP($G1352,county_facts!$A:$BB,30,FALSE)</f>
        <v>85900</v>
      </c>
      <c r="AI1352">
        <f>VLOOKUP($G1352,county_facts!$A:$BB,31,FALSE)</f>
        <v>12690</v>
      </c>
      <c r="AJ1352">
        <f>VLOOKUP($G1352,county_facts!$A:$BB,32,FALSE)</f>
        <v>2.6</v>
      </c>
      <c r="AK1352">
        <f>VLOOKUP($G1352,county_facts!$A:$BB,33,FALSE)</f>
        <v>17665</v>
      </c>
      <c r="AL1352">
        <f>VLOOKUP($G1352,county_facts!$A:$BB,34,FALSE)</f>
        <v>31410</v>
      </c>
      <c r="AM1352">
        <f>VLOOKUP($G1352,county_facts!$A:$BB,35,FALSE)</f>
        <v>24.9</v>
      </c>
      <c r="AN1352">
        <f>VLOOKUP($G1352,county_facts!$A:$BB,36,FALSE)</f>
        <v>477</v>
      </c>
      <c r="AO1352">
        <f>VLOOKUP($G1352,county_facts!$A:$BB,37,FALSE)</f>
        <v>5454</v>
      </c>
      <c r="AP1352">
        <f>VLOOKUP($G1352,county_facts!$A:$BB,38,FALSE)</f>
        <v>4</v>
      </c>
      <c r="AQ1352">
        <f>VLOOKUP($G1352,county_facts!$A:$BB,39,FALSE)</f>
        <v>2077</v>
      </c>
      <c r="AR1352">
        <f>VLOOKUP($G1352,county_facts!$A:$BB,40,FALSE)</f>
        <v>2730</v>
      </c>
      <c r="AS1352">
        <f>VLOOKUP($G1352,county_facts!$A:$BB,41,FALSE)</f>
        <v>30.1</v>
      </c>
      <c r="AT1352">
        <f>VLOOKUP($G1352,county_facts!$A:$BB,42,FALSE)</f>
        <v>0</v>
      </c>
      <c r="AU1352">
        <f>VLOOKUP($G1352,county_facts!$A:$BB,43,FALSE)</f>
        <v>1.9</v>
      </c>
      <c r="AV1352">
        <f>VLOOKUP($G1352,county_facts!$A:$BB,44,FALSE)</f>
        <v>0</v>
      </c>
      <c r="AW1352">
        <f>VLOOKUP($G1352,county_facts!$A:$BB,45,FALSE)</f>
        <v>0</v>
      </c>
      <c r="AX1352">
        <f>VLOOKUP($G1352,county_facts!$A:$BB,46,FALSE)</f>
        <v>35.4</v>
      </c>
      <c r="AY1352">
        <f>VLOOKUP($G1352,county_facts!$A:$BB,47,FALSE)</f>
        <v>291386</v>
      </c>
      <c r="AZ1352">
        <f>VLOOKUP($G1352,county_facts!$A:$BB,48,FALSE)</f>
        <v>54836</v>
      </c>
      <c r="BA1352">
        <f>VLOOKUP($G1352,county_facts!$A:$BB,49,FALSE)</f>
        <v>296362</v>
      </c>
      <c r="BB1352">
        <f>VLOOKUP($G1352,county_facts!$A:$BB,50,FALSE)</f>
        <v>9062</v>
      </c>
      <c r="BC1352">
        <f>VLOOKUP($G1352,county_facts!$A:$BB,51,FALSE)</f>
        <v>29787</v>
      </c>
      <c r="BD1352">
        <f>VLOOKUP($G1352,county_facts!$A:$BB,52,FALSE)</f>
        <v>97</v>
      </c>
      <c r="BE1352">
        <f>VLOOKUP($G1352,county_facts!$A:$BB,53,FALSE)</f>
        <v>606.94000000000005</v>
      </c>
      <c r="BF1352">
        <f>VLOOKUP($G1352,county_facts!$A:$BB,54,FALSE)</f>
        <v>57.6</v>
      </c>
    </row>
    <row r="1353" spans="1:58" x14ac:dyDescent="0.3">
      <c r="A1353" t="s">
        <v>9</v>
      </c>
      <c r="B1353" t="s">
        <v>566</v>
      </c>
      <c r="C1353">
        <v>487</v>
      </c>
      <c r="D1353" t="s">
        <v>541</v>
      </c>
      <c r="E1353">
        <v>3201</v>
      </c>
      <c r="F1353">
        <v>0.15213995599999999</v>
      </c>
      <c r="G1353">
        <v>45027</v>
      </c>
      <c r="H1353">
        <f>VLOOKUP($G1353,county_facts!$A:$BB,4,FALSE)</f>
        <v>34113</v>
      </c>
      <c r="I1353">
        <f>VLOOKUP($G1353,county_facts!$A:$BB,5,FALSE)</f>
        <v>34966</v>
      </c>
      <c r="J1353">
        <f>VLOOKUP($G1353,county_facts!$A:$BB,6,FALSE)</f>
        <v>-2.4</v>
      </c>
      <c r="K1353">
        <f>VLOOKUP($G1353,county_facts!$A:$BB,7,FALSE)</f>
        <v>34971</v>
      </c>
      <c r="L1353">
        <f>VLOOKUP($G1353,county_facts!$A:$BB,8,FALSE)</f>
        <v>5.0999999999999996</v>
      </c>
      <c r="M1353">
        <f>VLOOKUP($G1353,county_facts!$A:$BB,9,FALSE)</f>
        <v>20.399999999999999</v>
      </c>
      <c r="N1353">
        <f>VLOOKUP($G1353,county_facts!$A:$BB,10,FALSE)</f>
        <v>19.8</v>
      </c>
      <c r="O1353">
        <f>VLOOKUP($G1353,county_facts!$A:$BB,11,FALSE)</f>
        <v>50.7</v>
      </c>
      <c r="P1353">
        <f>VLOOKUP($G1353,county_facts!$A:$BB,12,FALSE)</f>
        <v>49.4</v>
      </c>
      <c r="Q1353">
        <f>VLOOKUP($G1353,county_facts!$A:$BB,13,FALSE)</f>
        <v>48.7</v>
      </c>
      <c r="R1353">
        <f>VLOOKUP($G1353,county_facts!$A:$BB,14,FALSE)</f>
        <v>0.3</v>
      </c>
      <c r="S1353">
        <f>VLOOKUP($G1353,county_facts!$A:$BB,15,FALSE)</f>
        <v>0.6</v>
      </c>
      <c r="T1353">
        <f>VLOOKUP($G1353,county_facts!$A:$BB,16,FALSE)</f>
        <v>0</v>
      </c>
      <c r="U1353">
        <f>VLOOKUP($G1353,county_facts!$A:$BB,17,FALSE)</f>
        <v>0.9</v>
      </c>
      <c r="V1353">
        <f>VLOOKUP($G1353,county_facts!$A:$BB,18,FALSE)</f>
        <v>3</v>
      </c>
      <c r="W1353">
        <f>VLOOKUP($G1353,county_facts!$A:$BB,19,FALSE)</f>
        <v>47.3</v>
      </c>
      <c r="X1353">
        <f>VLOOKUP($G1353,county_facts!$A:$BB,20,FALSE)</f>
        <v>88.7</v>
      </c>
      <c r="Y1353">
        <f>VLOOKUP($G1353,county_facts!$A:$BB,21,FALSE)</f>
        <v>1.5</v>
      </c>
      <c r="Z1353">
        <f>VLOOKUP($G1353,county_facts!$A:$BB,22,FALSE)</f>
        <v>3.4</v>
      </c>
      <c r="AA1353">
        <f>VLOOKUP($G1353,county_facts!$A:$BB,23,FALSE)</f>
        <v>77.7</v>
      </c>
      <c r="AB1353">
        <f>VLOOKUP($G1353,county_facts!$A:$BB,24,FALSE)</f>
        <v>13</v>
      </c>
      <c r="AC1353">
        <f>VLOOKUP($G1353,county_facts!$A:$BB,25,FALSE)</f>
        <v>2909</v>
      </c>
      <c r="AD1353">
        <f>VLOOKUP($G1353,county_facts!$A:$BB,26,FALSE)</f>
        <v>28.3</v>
      </c>
      <c r="AE1353">
        <f>VLOOKUP($G1353,county_facts!$A:$BB,27,FALSE)</f>
        <v>17387</v>
      </c>
      <c r="AF1353">
        <f>VLOOKUP($G1353,county_facts!$A:$BB,28,FALSE)</f>
        <v>72.900000000000006</v>
      </c>
      <c r="AG1353">
        <f>VLOOKUP($G1353,county_facts!$A:$BB,29,FALSE)</f>
        <v>5.7</v>
      </c>
      <c r="AH1353">
        <f>VLOOKUP($G1353,county_facts!$A:$BB,30,FALSE)</f>
        <v>85900</v>
      </c>
      <c r="AI1353">
        <f>VLOOKUP($G1353,county_facts!$A:$BB,31,FALSE)</f>
        <v>12690</v>
      </c>
      <c r="AJ1353">
        <f>VLOOKUP($G1353,county_facts!$A:$BB,32,FALSE)</f>
        <v>2.6</v>
      </c>
      <c r="AK1353">
        <f>VLOOKUP($G1353,county_facts!$A:$BB,33,FALSE)</f>
        <v>17665</v>
      </c>
      <c r="AL1353">
        <f>VLOOKUP($G1353,county_facts!$A:$BB,34,FALSE)</f>
        <v>31410</v>
      </c>
      <c r="AM1353">
        <f>VLOOKUP($G1353,county_facts!$A:$BB,35,FALSE)</f>
        <v>24.9</v>
      </c>
      <c r="AN1353">
        <f>VLOOKUP($G1353,county_facts!$A:$BB,36,FALSE)</f>
        <v>477</v>
      </c>
      <c r="AO1353">
        <f>VLOOKUP($G1353,county_facts!$A:$BB,37,FALSE)</f>
        <v>5454</v>
      </c>
      <c r="AP1353">
        <f>VLOOKUP($G1353,county_facts!$A:$BB,38,FALSE)</f>
        <v>4</v>
      </c>
      <c r="AQ1353">
        <f>VLOOKUP($G1353,county_facts!$A:$BB,39,FALSE)</f>
        <v>2077</v>
      </c>
      <c r="AR1353">
        <f>VLOOKUP($G1353,county_facts!$A:$BB,40,FALSE)</f>
        <v>2730</v>
      </c>
      <c r="AS1353">
        <f>VLOOKUP($G1353,county_facts!$A:$BB,41,FALSE)</f>
        <v>30.1</v>
      </c>
      <c r="AT1353">
        <f>VLOOKUP($G1353,county_facts!$A:$BB,42,FALSE)</f>
        <v>0</v>
      </c>
      <c r="AU1353">
        <f>VLOOKUP($G1353,county_facts!$A:$BB,43,FALSE)</f>
        <v>1.9</v>
      </c>
      <c r="AV1353">
        <f>VLOOKUP($G1353,county_facts!$A:$BB,44,FALSE)</f>
        <v>0</v>
      </c>
      <c r="AW1353">
        <f>VLOOKUP($G1353,county_facts!$A:$BB,45,FALSE)</f>
        <v>0</v>
      </c>
      <c r="AX1353">
        <f>VLOOKUP($G1353,county_facts!$A:$BB,46,FALSE)</f>
        <v>35.4</v>
      </c>
      <c r="AY1353">
        <f>VLOOKUP($G1353,county_facts!$A:$BB,47,FALSE)</f>
        <v>291386</v>
      </c>
      <c r="AZ1353">
        <f>VLOOKUP($G1353,county_facts!$A:$BB,48,FALSE)</f>
        <v>54836</v>
      </c>
      <c r="BA1353">
        <f>VLOOKUP($G1353,county_facts!$A:$BB,49,FALSE)</f>
        <v>296362</v>
      </c>
      <c r="BB1353">
        <f>VLOOKUP($G1353,county_facts!$A:$BB,50,FALSE)</f>
        <v>9062</v>
      </c>
      <c r="BC1353">
        <f>VLOOKUP($G1353,county_facts!$A:$BB,51,FALSE)</f>
        <v>29787</v>
      </c>
      <c r="BD1353">
        <f>VLOOKUP($G1353,county_facts!$A:$BB,52,FALSE)</f>
        <v>97</v>
      </c>
      <c r="BE1353">
        <f>VLOOKUP($G1353,county_facts!$A:$BB,53,FALSE)</f>
        <v>606.94000000000005</v>
      </c>
      <c r="BF1353">
        <f>VLOOKUP($G1353,county_facts!$A:$BB,54,FALSE)</f>
        <v>57.6</v>
      </c>
    </row>
    <row r="1354" spans="1:58" x14ac:dyDescent="0.3">
      <c r="A1354" t="s">
        <v>6</v>
      </c>
      <c r="B1354" t="s">
        <v>567</v>
      </c>
      <c r="C1354">
        <v>1825</v>
      </c>
      <c r="D1354" t="s">
        <v>541</v>
      </c>
      <c r="E1354">
        <v>2362</v>
      </c>
      <c r="F1354">
        <v>0.77265029600000001</v>
      </c>
      <c r="G1354">
        <v>45025</v>
      </c>
      <c r="H1354">
        <f>VLOOKUP($G1354,county_facts!$A:$BB,4,FALSE)</f>
        <v>46125</v>
      </c>
      <c r="I1354">
        <f>VLOOKUP($G1354,county_facts!$A:$BB,5,FALSE)</f>
        <v>46738</v>
      </c>
      <c r="J1354">
        <f>VLOOKUP($G1354,county_facts!$A:$BB,6,FALSE)</f>
        <v>-1.3</v>
      </c>
      <c r="K1354">
        <f>VLOOKUP($G1354,county_facts!$A:$BB,7,FALSE)</f>
        <v>46734</v>
      </c>
      <c r="L1354">
        <f>VLOOKUP($G1354,county_facts!$A:$BB,8,FALSE)</f>
        <v>5.8</v>
      </c>
      <c r="M1354">
        <f>VLOOKUP($G1354,county_facts!$A:$BB,9,FALSE)</f>
        <v>23</v>
      </c>
      <c r="N1354">
        <f>VLOOKUP($G1354,county_facts!$A:$BB,10,FALSE)</f>
        <v>16</v>
      </c>
      <c r="O1354">
        <f>VLOOKUP($G1354,county_facts!$A:$BB,11,FALSE)</f>
        <v>51.3</v>
      </c>
      <c r="P1354">
        <f>VLOOKUP($G1354,county_facts!$A:$BB,12,FALSE)</f>
        <v>64.5</v>
      </c>
      <c r="Q1354">
        <f>VLOOKUP($G1354,county_facts!$A:$BB,13,FALSE)</f>
        <v>32.5</v>
      </c>
      <c r="R1354">
        <f>VLOOKUP($G1354,county_facts!$A:$BB,14,FALSE)</f>
        <v>0.7</v>
      </c>
      <c r="S1354">
        <f>VLOOKUP($G1354,county_facts!$A:$BB,15,FALSE)</f>
        <v>0.6</v>
      </c>
      <c r="T1354">
        <f>VLOOKUP($G1354,county_facts!$A:$BB,16,FALSE)</f>
        <v>0.1</v>
      </c>
      <c r="U1354">
        <f>VLOOKUP($G1354,county_facts!$A:$BB,17,FALSE)</f>
        <v>1.7</v>
      </c>
      <c r="V1354">
        <f>VLOOKUP($G1354,county_facts!$A:$BB,18,FALSE)</f>
        <v>3.9</v>
      </c>
      <c r="W1354">
        <f>VLOOKUP($G1354,county_facts!$A:$BB,19,FALSE)</f>
        <v>61.3</v>
      </c>
      <c r="X1354">
        <f>VLOOKUP($G1354,county_facts!$A:$BB,20,FALSE)</f>
        <v>89.5</v>
      </c>
      <c r="Y1354">
        <f>VLOOKUP($G1354,county_facts!$A:$BB,21,FALSE)</f>
        <v>2.2999999999999998</v>
      </c>
      <c r="Z1354">
        <f>VLOOKUP($G1354,county_facts!$A:$BB,22,FALSE)</f>
        <v>3.5</v>
      </c>
      <c r="AA1354">
        <f>VLOOKUP($G1354,county_facts!$A:$BB,23,FALSE)</f>
        <v>74.900000000000006</v>
      </c>
      <c r="AB1354">
        <f>VLOOKUP($G1354,county_facts!$A:$BB,24,FALSE)</f>
        <v>12.6</v>
      </c>
      <c r="AC1354">
        <f>VLOOKUP($G1354,county_facts!$A:$BB,25,FALSE)</f>
        <v>3177</v>
      </c>
      <c r="AD1354">
        <f>VLOOKUP($G1354,county_facts!$A:$BB,26,FALSE)</f>
        <v>23.9</v>
      </c>
      <c r="AE1354">
        <f>VLOOKUP($G1354,county_facts!$A:$BB,27,FALSE)</f>
        <v>21281</v>
      </c>
      <c r="AF1354">
        <f>VLOOKUP($G1354,county_facts!$A:$BB,28,FALSE)</f>
        <v>69.8</v>
      </c>
      <c r="AG1354">
        <f>VLOOKUP($G1354,county_facts!$A:$BB,29,FALSE)</f>
        <v>8.6</v>
      </c>
      <c r="AH1354">
        <f>VLOOKUP($G1354,county_facts!$A:$BB,30,FALSE)</f>
        <v>79400</v>
      </c>
      <c r="AI1354">
        <f>VLOOKUP($G1354,county_facts!$A:$BB,31,FALSE)</f>
        <v>17622</v>
      </c>
      <c r="AJ1354">
        <f>VLOOKUP($G1354,county_facts!$A:$BB,32,FALSE)</f>
        <v>2.6</v>
      </c>
      <c r="AK1354">
        <f>VLOOKUP($G1354,county_facts!$A:$BB,33,FALSE)</f>
        <v>17140</v>
      </c>
      <c r="AL1354">
        <f>VLOOKUP($G1354,county_facts!$A:$BB,34,FALSE)</f>
        <v>31252</v>
      </c>
      <c r="AM1354">
        <f>VLOOKUP($G1354,county_facts!$A:$BB,35,FALSE)</f>
        <v>26.8</v>
      </c>
      <c r="AN1354">
        <f>VLOOKUP($G1354,county_facts!$A:$BB,36,FALSE)</f>
        <v>691</v>
      </c>
      <c r="AO1354">
        <f>VLOOKUP($G1354,county_facts!$A:$BB,37,FALSE)</f>
        <v>12171</v>
      </c>
      <c r="AP1354">
        <f>VLOOKUP($G1354,county_facts!$A:$BB,38,FALSE)</f>
        <v>4.7</v>
      </c>
      <c r="AQ1354">
        <f>VLOOKUP($G1354,county_facts!$A:$BB,39,FALSE)</f>
        <v>2260</v>
      </c>
      <c r="AR1354">
        <f>VLOOKUP($G1354,county_facts!$A:$BB,40,FALSE)</f>
        <v>3159</v>
      </c>
      <c r="AS1354">
        <f>VLOOKUP($G1354,county_facts!$A:$BB,41,FALSE)</f>
        <v>15.7</v>
      </c>
      <c r="AT1354">
        <f>VLOOKUP($G1354,county_facts!$A:$BB,42,FALSE)</f>
        <v>0</v>
      </c>
      <c r="AU1354">
        <f>VLOOKUP($G1354,county_facts!$A:$BB,43,FALSE)</f>
        <v>0</v>
      </c>
      <c r="AV1354">
        <f>VLOOKUP($G1354,county_facts!$A:$BB,44,FALSE)</f>
        <v>0</v>
      </c>
      <c r="AW1354">
        <f>VLOOKUP($G1354,county_facts!$A:$BB,45,FALSE)</f>
        <v>0.8</v>
      </c>
      <c r="AX1354">
        <f>VLOOKUP($G1354,county_facts!$A:$BB,46,FALSE)</f>
        <v>0</v>
      </c>
      <c r="AY1354">
        <f>VLOOKUP($G1354,county_facts!$A:$BB,47,FALSE)</f>
        <v>1361004</v>
      </c>
      <c r="AZ1354">
        <f>VLOOKUP($G1354,county_facts!$A:$BB,48,FALSE)</f>
        <v>150305</v>
      </c>
      <c r="BA1354">
        <f>VLOOKUP($G1354,county_facts!$A:$BB,49,FALSE)</f>
        <v>298054</v>
      </c>
      <c r="BB1354">
        <f>VLOOKUP($G1354,county_facts!$A:$BB,50,FALSE)</f>
        <v>6947</v>
      </c>
      <c r="BC1354">
        <f>VLOOKUP($G1354,county_facts!$A:$BB,51,FALSE)</f>
        <v>30532</v>
      </c>
      <c r="BD1354">
        <f>VLOOKUP($G1354,county_facts!$A:$BB,52,FALSE)</f>
        <v>50</v>
      </c>
      <c r="BE1354">
        <f>VLOOKUP($G1354,county_facts!$A:$BB,53,FALSE)</f>
        <v>799.08</v>
      </c>
      <c r="BF1354">
        <f>VLOOKUP($G1354,county_facts!$A:$BB,54,FALSE)</f>
        <v>58.5</v>
      </c>
    </row>
    <row r="1355" spans="1:58" x14ac:dyDescent="0.3">
      <c r="A1355" t="s">
        <v>9</v>
      </c>
      <c r="B1355" t="s">
        <v>567</v>
      </c>
      <c r="C1355">
        <v>537</v>
      </c>
      <c r="D1355" t="s">
        <v>541</v>
      </c>
      <c r="E1355">
        <v>2362</v>
      </c>
      <c r="F1355">
        <v>0.22734970400000001</v>
      </c>
      <c r="G1355">
        <v>45025</v>
      </c>
      <c r="H1355">
        <f>VLOOKUP($G1355,county_facts!$A:$BB,4,FALSE)</f>
        <v>46125</v>
      </c>
      <c r="I1355">
        <f>VLOOKUP($G1355,county_facts!$A:$BB,5,FALSE)</f>
        <v>46738</v>
      </c>
      <c r="J1355">
        <f>VLOOKUP($G1355,county_facts!$A:$BB,6,FALSE)</f>
        <v>-1.3</v>
      </c>
      <c r="K1355">
        <f>VLOOKUP($G1355,county_facts!$A:$BB,7,FALSE)</f>
        <v>46734</v>
      </c>
      <c r="L1355">
        <f>VLOOKUP($G1355,county_facts!$A:$BB,8,FALSE)</f>
        <v>5.8</v>
      </c>
      <c r="M1355">
        <f>VLOOKUP($G1355,county_facts!$A:$BB,9,FALSE)</f>
        <v>23</v>
      </c>
      <c r="N1355">
        <f>VLOOKUP($G1355,county_facts!$A:$BB,10,FALSE)</f>
        <v>16</v>
      </c>
      <c r="O1355">
        <f>VLOOKUP($G1355,county_facts!$A:$BB,11,FALSE)</f>
        <v>51.3</v>
      </c>
      <c r="P1355">
        <f>VLOOKUP($G1355,county_facts!$A:$BB,12,FALSE)</f>
        <v>64.5</v>
      </c>
      <c r="Q1355">
        <f>VLOOKUP($G1355,county_facts!$A:$BB,13,FALSE)</f>
        <v>32.5</v>
      </c>
      <c r="R1355">
        <f>VLOOKUP($G1355,county_facts!$A:$BB,14,FALSE)</f>
        <v>0.7</v>
      </c>
      <c r="S1355">
        <f>VLOOKUP($G1355,county_facts!$A:$BB,15,FALSE)</f>
        <v>0.6</v>
      </c>
      <c r="T1355">
        <f>VLOOKUP($G1355,county_facts!$A:$BB,16,FALSE)</f>
        <v>0.1</v>
      </c>
      <c r="U1355">
        <f>VLOOKUP($G1355,county_facts!$A:$BB,17,FALSE)</f>
        <v>1.7</v>
      </c>
      <c r="V1355">
        <f>VLOOKUP($G1355,county_facts!$A:$BB,18,FALSE)</f>
        <v>3.9</v>
      </c>
      <c r="W1355">
        <f>VLOOKUP($G1355,county_facts!$A:$BB,19,FALSE)</f>
        <v>61.3</v>
      </c>
      <c r="X1355">
        <f>VLOOKUP($G1355,county_facts!$A:$BB,20,FALSE)</f>
        <v>89.5</v>
      </c>
      <c r="Y1355">
        <f>VLOOKUP($G1355,county_facts!$A:$BB,21,FALSE)</f>
        <v>2.2999999999999998</v>
      </c>
      <c r="Z1355">
        <f>VLOOKUP($G1355,county_facts!$A:$BB,22,FALSE)</f>
        <v>3.5</v>
      </c>
      <c r="AA1355">
        <f>VLOOKUP($G1355,county_facts!$A:$BB,23,FALSE)</f>
        <v>74.900000000000006</v>
      </c>
      <c r="AB1355">
        <f>VLOOKUP($G1355,county_facts!$A:$BB,24,FALSE)</f>
        <v>12.6</v>
      </c>
      <c r="AC1355">
        <f>VLOOKUP($G1355,county_facts!$A:$BB,25,FALSE)</f>
        <v>3177</v>
      </c>
      <c r="AD1355">
        <f>VLOOKUP($G1355,county_facts!$A:$BB,26,FALSE)</f>
        <v>23.9</v>
      </c>
      <c r="AE1355">
        <f>VLOOKUP($G1355,county_facts!$A:$BB,27,FALSE)</f>
        <v>21281</v>
      </c>
      <c r="AF1355">
        <f>VLOOKUP($G1355,county_facts!$A:$BB,28,FALSE)</f>
        <v>69.8</v>
      </c>
      <c r="AG1355">
        <f>VLOOKUP($G1355,county_facts!$A:$BB,29,FALSE)</f>
        <v>8.6</v>
      </c>
      <c r="AH1355">
        <f>VLOOKUP($G1355,county_facts!$A:$BB,30,FALSE)</f>
        <v>79400</v>
      </c>
      <c r="AI1355">
        <f>VLOOKUP($G1355,county_facts!$A:$BB,31,FALSE)</f>
        <v>17622</v>
      </c>
      <c r="AJ1355">
        <f>VLOOKUP($G1355,county_facts!$A:$BB,32,FALSE)</f>
        <v>2.6</v>
      </c>
      <c r="AK1355">
        <f>VLOOKUP($G1355,county_facts!$A:$BB,33,FALSE)</f>
        <v>17140</v>
      </c>
      <c r="AL1355">
        <f>VLOOKUP($G1355,county_facts!$A:$BB,34,FALSE)</f>
        <v>31252</v>
      </c>
      <c r="AM1355">
        <f>VLOOKUP($G1355,county_facts!$A:$BB,35,FALSE)</f>
        <v>26.8</v>
      </c>
      <c r="AN1355">
        <f>VLOOKUP($G1355,county_facts!$A:$BB,36,FALSE)</f>
        <v>691</v>
      </c>
      <c r="AO1355">
        <f>VLOOKUP($G1355,county_facts!$A:$BB,37,FALSE)</f>
        <v>12171</v>
      </c>
      <c r="AP1355">
        <f>VLOOKUP($G1355,county_facts!$A:$BB,38,FALSE)</f>
        <v>4.7</v>
      </c>
      <c r="AQ1355">
        <f>VLOOKUP($G1355,county_facts!$A:$BB,39,FALSE)</f>
        <v>2260</v>
      </c>
      <c r="AR1355">
        <f>VLOOKUP($G1355,county_facts!$A:$BB,40,FALSE)</f>
        <v>3159</v>
      </c>
      <c r="AS1355">
        <f>VLOOKUP($G1355,county_facts!$A:$BB,41,FALSE)</f>
        <v>15.7</v>
      </c>
      <c r="AT1355">
        <f>VLOOKUP($G1355,county_facts!$A:$BB,42,FALSE)</f>
        <v>0</v>
      </c>
      <c r="AU1355">
        <f>VLOOKUP($G1355,county_facts!$A:$BB,43,FALSE)</f>
        <v>0</v>
      </c>
      <c r="AV1355">
        <f>VLOOKUP($G1355,county_facts!$A:$BB,44,FALSE)</f>
        <v>0</v>
      </c>
      <c r="AW1355">
        <f>VLOOKUP($G1355,county_facts!$A:$BB,45,FALSE)</f>
        <v>0.8</v>
      </c>
      <c r="AX1355">
        <f>VLOOKUP($G1355,county_facts!$A:$BB,46,FALSE)</f>
        <v>0</v>
      </c>
      <c r="AY1355">
        <f>VLOOKUP($G1355,county_facts!$A:$BB,47,FALSE)</f>
        <v>1361004</v>
      </c>
      <c r="AZ1355">
        <f>VLOOKUP($G1355,county_facts!$A:$BB,48,FALSE)</f>
        <v>150305</v>
      </c>
      <c r="BA1355">
        <f>VLOOKUP($G1355,county_facts!$A:$BB,49,FALSE)</f>
        <v>298054</v>
      </c>
      <c r="BB1355">
        <f>VLOOKUP($G1355,county_facts!$A:$BB,50,FALSE)</f>
        <v>6947</v>
      </c>
      <c r="BC1355">
        <f>VLOOKUP($G1355,county_facts!$A:$BB,51,FALSE)</f>
        <v>30532</v>
      </c>
      <c r="BD1355">
        <f>VLOOKUP($G1355,county_facts!$A:$BB,52,FALSE)</f>
        <v>50</v>
      </c>
      <c r="BE1355">
        <f>VLOOKUP($G1355,county_facts!$A:$BB,53,FALSE)</f>
        <v>799.08</v>
      </c>
      <c r="BF1355">
        <f>VLOOKUP($G1355,county_facts!$A:$BB,54,FALSE)</f>
        <v>58.5</v>
      </c>
    </row>
    <row r="1356" spans="1:58" x14ac:dyDescent="0.3">
      <c r="A1356" t="s">
        <v>6</v>
      </c>
      <c r="B1356" t="s">
        <v>568</v>
      </c>
      <c r="C1356">
        <v>2033</v>
      </c>
      <c r="D1356" t="s">
        <v>541</v>
      </c>
      <c r="E1356">
        <v>2666</v>
      </c>
      <c r="F1356">
        <v>0.76256564100000002</v>
      </c>
      <c r="G1356">
        <v>45023</v>
      </c>
      <c r="H1356">
        <f>VLOOKUP($G1356,county_facts!$A:$BB,4,FALSE)</f>
        <v>32337</v>
      </c>
      <c r="I1356">
        <f>VLOOKUP($G1356,county_facts!$A:$BB,5,FALSE)</f>
        <v>33140</v>
      </c>
      <c r="J1356">
        <f>VLOOKUP($G1356,county_facts!$A:$BB,6,FALSE)</f>
        <v>-2.4</v>
      </c>
      <c r="K1356">
        <f>VLOOKUP($G1356,county_facts!$A:$BB,7,FALSE)</f>
        <v>33140</v>
      </c>
      <c r="L1356">
        <f>VLOOKUP($G1356,county_facts!$A:$BB,8,FALSE)</f>
        <v>6.3</v>
      </c>
      <c r="M1356">
        <f>VLOOKUP($G1356,county_facts!$A:$BB,9,FALSE)</f>
        <v>23</v>
      </c>
      <c r="N1356">
        <f>VLOOKUP($G1356,county_facts!$A:$BB,10,FALSE)</f>
        <v>16.7</v>
      </c>
      <c r="O1356">
        <f>VLOOKUP($G1356,county_facts!$A:$BB,11,FALSE)</f>
        <v>51.5</v>
      </c>
      <c r="P1356">
        <f>VLOOKUP($G1356,county_facts!$A:$BB,12,FALSE)</f>
        <v>60.5</v>
      </c>
      <c r="Q1356">
        <f>VLOOKUP($G1356,county_facts!$A:$BB,13,FALSE)</f>
        <v>37</v>
      </c>
      <c r="R1356">
        <f>VLOOKUP($G1356,county_facts!$A:$BB,14,FALSE)</f>
        <v>0.5</v>
      </c>
      <c r="S1356">
        <f>VLOOKUP($G1356,county_facts!$A:$BB,15,FALSE)</f>
        <v>0.5</v>
      </c>
      <c r="T1356">
        <f>VLOOKUP($G1356,county_facts!$A:$BB,16,FALSE)</f>
        <v>0</v>
      </c>
      <c r="U1356">
        <f>VLOOKUP($G1356,county_facts!$A:$BB,17,FALSE)</f>
        <v>1.5</v>
      </c>
      <c r="V1356">
        <f>VLOOKUP($G1356,county_facts!$A:$BB,18,FALSE)</f>
        <v>1.8</v>
      </c>
      <c r="W1356">
        <f>VLOOKUP($G1356,county_facts!$A:$BB,19,FALSE)</f>
        <v>59</v>
      </c>
      <c r="X1356">
        <f>VLOOKUP($G1356,county_facts!$A:$BB,20,FALSE)</f>
        <v>92.3</v>
      </c>
      <c r="Y1356">
        <f>VLOOKUP($G1356,county_facts!$A:$BB,21,FALSE)</f>
        <v>1</v>
      </c>
      <c r="Z1356">
        <f>VLOOKUP($G1356,county_facts!$A:$BB,22,FALSE)</f>
        <v>1.2</v>
      </c>
      <c r="AA1356">
        <f>VLOOKUP($G1356,county_facts!$A:$BB,23,FALSE)</f>
        <v>78</v>
      </c>
      <c r="AB1356">
        <f>VLOOKUP($G1356,county_facts!$A:$BB,24,FALSE)</f>
        <v>12.4</v>
      </c>
      <c r="AC1356">
        <f>VLOOKUP($G1356,county_facts!$A:$BB,25,FALSE)</f>
        <v>2641</v>
      </c>
      <c r="AD1356">
        <f>VLOOKUP($G1356,county_facts!$A:$BB,26,FALSE)</f>
        <v>31</v>
      </c>
      <c r="AE1356">
        <f>VLOOKUP($G1356,county_facts!$A:$BB,27,FALSE)</f>
        <v>14603</v>
      </c>
      <c r="AF1356">
        <f>VLOOKUP($G1356,county_facts!$A:$BB,28,FALSE)</f>
        <v>75.599999999999994</v>
      </c>
      <c r="AG1356">
        <f>VLOOKUP($G1356,county_facts!$A:$BB,29,FALSE)</f>
        <v>6.8</v>
      </c>
      <c r="AH1356">
        <f>VLOOKUP($G1356,county_facts!$A:$BB,30,FALSE)</f>
        <v>82500</v>
      </c>
      <c r="AI1356">
        <f>VLOOKUP($G1356,county_facts!$A:$BB,31,FALSE)</f>
        <v>12368</v>
      </c>
      <c r="AJ1356">
        <f>VLOOKUP($G1356,county_facts!$A:$BB,32,FALSE)</f>
        <v>2.63</v>
      </c>
      <c r="AK1356">
        <f>VLOOKUP($G1356,county_facts!$A:$BB,33,FALSE)</f>
        <v>18098</v>
      </c>
      <c r="AL1356">
        <f>VLOOKUP($G1356,county_facts!$A:$BB,34,FALSE)</f>
        <v>33103</v>
      </c>
      <c r="AM1356">
        <f>VLOOKUP($G1356,county_facts!$A:$BB,35,FALSE)</f>
        <v>24.5</v>
      </c>
      <c r="AN1356">
        <f>VLOOKUP($G1356,county_facts!$A:$BB,36,FALSE)</f>
        <v>527</v>
      </c>
      <c r="AO1356">
        <f>VLOOKUP($G1356,county_facts!$A:$BB,37,FALSE)</f>
        <v>6709</v>
      </c>
      <c r="AP1356">
        <f>VLOOKUP($G1356,county_facts!$A:$BB,38,FALSE)</f>
        <v>4.4000000000000004</v>
      </c>
      <c r="AQ1356">
        <f>VLOOKUP($G1356,county_facts!$A:$BB,39,FALSE)</f>
        <v>1545</v>
      </c>
      <c r="AR1356">
        <f>VLOOKUP($G1356,county_facts!$A:$BB,40,FALSE)</f>
        <v>1724</v>
      </c>
      <c r="AS1356">
        <f>VLOOKUP($G1356,county_facts!$A:$BB,41,FALSE)</f>
        <v>0</v>
      </c>
      <c r="AT1356">
        <f>VLOOKUP($G1356,county_facts!$A:$BB,42,FALSE)</f>
        <v>0</v>
      </c>
      <c r="AU1356">
        <f>VLOOKUP($G1356,county_facts!$A:$BB,43,FALSE)</f>
        <v>0</v>
      </c>
      <c r="AV1356">
        <f>VLOOKUP($G1356,county_facts!$A:$BB,44,FALSE)</f>
        <v>0</v>
      </c>
      <c r="AW1356">
        <f>VLOOKUP($G1356,county_facts!$A:$BB,45,FALSE)</f>
        <v>0</v>
      </c>
      <c r="AX1356">
        <f>VLOOKUP($G1356,county_facts!$A:$BB,46,FALSE)</f>
        <v>23</v>
      </c>
      <c r="AY1356">
        <f>VLOOKUP($G1356,county_facts!$A:$BB,47,FALSE)</f>
        <v>1407542</v>
      </c>
      <c r="AZ1356">
        <f>VLOOKUP($G1356,county_facts!$A:$BB,48,FALSE)</f>
        <v>0</v>
      </c>
      <c r="BA1356">
        <f>VLOOKUP($G1356,county_facts!$A:$BB,49,FALSE)</f>
        <v>210872</v>
      </c>
      <c r="BB1356">
        <f>VLOOKUP($G1356,county_facts!$A:$BB,50,FALSE)</f>
        <v>6460</v>
      </c>
      <c r="BC1356">
        <f>VLOOKUP($G1356,county_facts!$A:$BB,51,FALSE)</f>
        <v>25201</v>
      </c>
      <c r="BD1356">
        <f>VLOOKUP($G1356,county_facts!$A:$BB,52,FALSE)</f>
        <v>26</v>
      </c>
      <c r="BE1356">
        <f>VLOOKUP($G1356,county_facts!$A:$BB,53,FALSE)</f>
        <v>580.66</v>
      </c>
      <c r="BF1356">
        <f>VLOOKUP($G1356,county_facts!$A:$BB,54,FALSE)</f>
        <v>57.1</v>
      </c>
    </row>
    <row r="1357" spans="1:58" x14ac:dyDescent="0.3">
      <c r="A1357" t="s">
        <v>9</v>
      </c>
      <c r="B1357" t="s">
        <v>568</v>
      </c>
      <c r="C1357">
        <v>633</v>
      </c>
      <c r="D1357" t="s">
        <v>541</v>
      </c>
      <c r="E1357">
        <v>2666</v>
      </c>
      <c r="F1357">
        <v>0.23743435900000001</v>
      </c>
      <c r="G1357">
        <v>45023</v>
      </c>
      <c r="H1357">
        <f>VLOOKUP($G1357,county_facts!$A:$BB,4,FALSE)</f>
        <v>32337</v>
      </c>
      <c r="I1357">
        <f>VLOOKUP($G1357,county_facts!$A:$BB,5,FALSE)</f>
        <v>33140</v>
      </c>
      <c r="J1357">
        <f>VLOOKUP($G1357,county_facts!$A:$BB,6,FALSE)</f>
        <v>-2.4</v>
      </c>
      <c r="K1357">
        <f>VLOOKUP($G1357,county_facts!$A:$BB,7,FALSE)</f>
        <v>33140</v>
      </c>
      <c r="L1357">
        <f>VLOOKUP($G1357,county_facts!$A:$BB,8,FALSE)</f>
        <v>6.3</v>
      </c>
      <c r="M1357">
        <f>VLOOKUP($G1357,county_facts!$A:$BB,9,FALSE)</f>
        <v>23</v>
      </c>
      <c r="N1357">
        <f>VLOOKUP($G1357,county_facts!$A:$BB,10,FALSE)</f>
        <v>16.7</v>
      </c>
      <c r="O1357">
        <f>VLOOKUP($G1357,county_facts!$A:$BB,11,FALSE)</f>
        <v>51.5</v>
      </c>
      <c r="P1357">
        <f>VLOOKUP($G1357,county_facts!$A:$BB,12,FALSE)</f>
        <v>60.5</v>
      </c>
      <c r="Q1357">
        <f>VLOOKUP($G1357,county_facts!$A:$BB,13,FALSE)</f>
        <v>37</v>
      </c>
      <c r="R1357">
        <f>VLOOKUP($G1357,county_facts!$A:$BB,14,FALSE)</f>
        <v>0.5</v>
      </c>
      <c r="S1357">
        <f>VLOOKUP($G1357,county_facts!$A:$BB,15,FALSE)</f>
        <v>0.5</v>
      </c>
      <c r="T1357">
        <f>VLOOKUP($G1357,county_facts!$A:$BB,16,FALSE)</f>
        <v>0</v>
      </c>
      <c r="U1357">
        <f>VLOOKUP($G1357,county_facts!$A:$BB,17,FALSE)</f>
        <v>1.5</v>
      </c>
      <c r="V1357">
        <f>VLOOKUP($G1357,county_facts!$A:$BB,18,FALSE)</f>
        <v>1.8</v>
      </c>
      <c r="W1357">
        <f>VLOOKUP($G1357,county_facts!$A:$BB,19,FALSE)</f>
        <v>59</v>
      </c>
      <c r="X1357">
        <f>VLOOKUP($G1357,county_facts!$A:$BB,20,FALSE)</f>
        <v>92.3</v>
      </c>
      <c r="Y1357">
        <f>VLOOKUP($G1357,county_facts!$A:$BB,21,FALSE)</f>
        <v>1</v>
      </c>
      <c r="Z1357">
        <f>VLOOKUP($G1357,county_facts!$A:$BB,22,FALSE)</f>
        <v>1.2</v>
      </c>
      <c r="AA1357">
        <f>VLOOKUP($G1357,county_facts!$A:$BB,23,FALSE)</f>
        <v>78</v>
      </c>
      <c r="AB1357">
        <f>VLOOKUP($G1357,county_facts!$A:$BB,24,FALSE)</f>
        <v>12.4</v>
      </c>
      <c r="AC1357">
        <f>VLOOKUP($G1357,county_facts!$A:$BB,25,FALSE)</f>
        <v>2641</v>
      </c>
      <c r="AD1357">
        <f>VLOOKUP($G1357,county_facts!$A:$BB,26,FALSE)</f>
        <v>31</v>
      </c>
      <c r="AE1357">
        <f>VLOOKUP($G1357,county_facts!$A:$BB,27,FALSE)</f>
        <v>14603</v>
      </c>
      <c r="AF1357">
        <f>VLOOKUP($G1357,county_facts!$A:$BB,28,FALSE)</f>
        <v>75.599999999999994</v>
      </c>
      <c r="AG1357">
        <f>VLOOKUP($G1357,county_facts!$A:$BB,29,FALSE)</f>
        <v>6.8</v>
      </c>
      <c r="AH1357">
        <f>VLOOKUP($G1357,county_facts!$A:$BB,30,FALSE)</f>
        <v>82500</v>
      </c>
      <c r="AI1357">
        <f>VLOOKUP($G1357,county_facts!$A:$BB,31,FALSE)</f>
        <v>12368</v>
      </c>
      <c r="AJ1357">
        <f>VLOOKUP($G1357,county_facts!$A:$BB,32,FALSE)</f>
        <v>2.63</v>
      </c>
      <c r="AK1357">
        <f>VLOOKUP($G1357,county_facts!$A:$BB,33,FALSE)</f>
        <v>18098</v>
      </c>
      <c r="AL1357">
        <f>VLOOKUP($G1357,county_facts!$A:$BB,34,FALSE)</f>
        <v>33103</v>
      </c>
      <c r="AM1357">
        <f>VLOOKUP($G1357,county_facts!$A:$BB,35,FALSE)</f>
        <v>24.5</v>
      </c>
      <c r="AN1357">
        <f>VLOOKUP($G1357,county_facts!$A:$BB,36,FALSE)</f>
        <v>527</v>
      </c>
      <c r="AO1357">
        <f>VLOOKUP($G1357,county_facts!$A:$BB,37,FALSE)</f>
        <v>6709</v>
      </c>
      <c r="AP1357">
        <f>VLOOKUP($G1357,county_facts!$A:$BB,38,FALSE)</f>
        <v>4.4000000000000004</v>
      </c>
      <c r="AQ1357">
        <f>VLOOKUP($G1357,county_facts!$A:$BB,39,FALSE)</f>
        <v>1545</v>
      </c>
      <c r="AR1357">
        <f>VLOOKUP($G1357,county_facts!$A:$BB,40,FALSE)</f>
        <v>1724</v>
      </c>
      <c r="AS1357">
        <f>VLOOKUP($G1357,county_facts!$A:$BB,41,FALSE)</f>
        <v>0</v>
      </c>
      <c r="AT1357">
        <f>VLOOKUP($G1357,county_facts!$A:$BB,42,FALSE)</f>
        <v>0</v>
      </c>
      <c r="AU1357">
        <f>VLOOKUP($G1357,county_facts!$A:$BB,43,FALSE)</f>
        <v>0</v>
      </c>
      <c r="AV1357">
        <f>VLOOKUP($G1357,county_facts!$A:$BB,44,FALSE)</f>
        <v>0</v>
      </c>
      <c r="AW1357">
        <f>VLOOKUP($G1357,county_facts!$A:$BB,45,FALSE)</f>
        <v>0</v>
      </c>
      <c r="AX1357">
        <f>VLOOKUP($G1357,county_facts!$A:$BB,46,FALSE)</f>
        <v>23</v>
      </c>
      <c r="AY1357">
        <f>VLOOKUP($G1357,county_facts!$A:$BB,47,FALSE)</f>
        <v>1407542</v>
      </c>
      <c r="AZ1357">
        <f>VLOOKUP($G1357,county_facts!$A:$BB,48,FALSE)</f>
        <v>0</v>
      </c>
      <c r="BA1357">
        <f>VLOOKUP($G1357,county_facts!$A:$BB,49,FALSE)</f>
        <v>210872</v>
      </c>
      <c r="BB1357">
        <f>VLOOKUP($G1357,county_facts!$A:$BB,50,FALSE)</f>
        <v>6460</v>
      </c>
      <c r="BC1357">
        <f>VLOOKUP($G1357,county_facts!$A:$BB,51,FALSE)</f>
        <v>25201</v>
      </c>
      <c r="BD1357">
        <f>VLOOKUP($G1357,county_facts!$A:$BB,52,FALSE)</f>
        <v>26</v>
      </c>
      <c r="BE1357">
        <f>VLOOKUP($G1357,county_facts!$A:$BB,53,FALSE)</f>
        <v>580.66</v>
      </c>
      <c r="BF1357">
        <f>VLOOKUP($G1357,county_facts!$A:$BB,54,FALSE)</f>
        <v>57.1</v>
      </c>
    </row>
    <row r="1358" spans="1:58" x14ac:dyDescent="0.3">
      <c r="A1358" t="s">
        <v>6</v>
      </c>
      <c r="B1358" t="s">
        <v>64</v>
      </c>
      <c r="C1358">
        <v>1812</v>
      </c>
      <c r="D1358" t="s">
        <v>541</v>
      </c>
      <c r="E1358">
        <v>2485</v>
      </c>
      <c r="F1358">
        <v>0.72917505000000005</v>
      </c>
      <c r="G1358">
        <v>45021</v>
      </c>
      <c r="H1358">
        <f>VLOOKUP($G1358,county_facts!$A:$BB,4,FALSE)</f>
        <v>56024</v>
      </c>
      <c r="I1358">
        <f>VLOOKUP($G1358,county_facts!$A:$BB,5,FALSE)</f>
        <v>55467</v>
      </c>
      <c r="J1358">
        <f>VLOOKUP($G1358,county_facts!$A:$BB,6,FALSE)</f>
        <v>1</v>
      </c>
      <c r="K1358">
        <f>VLOOKUP($G1358,county_facts!$A:$BB,7,FALSE)</f>
        <v>55342</v>
      </c>
      <c r="L1358">
        <f>VLOOKUP($G1358,county_facts!$A:$BB,8,FALSE)</f>
        <v>6.3</v>
      </c>
      <c r="M1358">
        <f>VLOOKUP($G1358,county_facts!$A:$BB,9,FALSE)</f>
        <v>23.9</v>
      </c>
      <c r="N1358">
        <f>VLOOKUP($G1358,county_facts!$A:$BB,10,FALSE)</f>
        <v>15.2</v>
      </c>
      <c r="O1358">
        <f>VLOOKUP($G1358,county_facts!$A:$BB,11,FALSE)</f>
        <v>51.5</v>
      </c>
      <c r="P1358">
        <f>VLOOKUP($G1358,county_facts!$A:$BB,12,FALSE)</f>
        <v>76.5</v>
      </c>
      <c r="Q1358">
        <f>VLOOKUP($G1358,county_facts!$A:$BB,13,FALSE)</f>
        <v>20.7</v>
      </c>
      <c r="R1358">
        <f>VLOOKUP($G1358,county_facts!$A:$BB,14,FALSE)</f>
        <v>0.5</v>
      </c>
      <c r="S1358">
        <f>VLOOKUP($G1358,county_facts!$A:$BB,15,FALSE)</f>
        <v>0.7</v>
      </c>
      <c r="T1358">
        <f>VLOOKUP($G1358,county_facts!$A:$BB,16,FALSE)</f>
        <v>0.1</v>
      </c>
      <c r="U1358">
        <f>VLOOKUP($G1358,county_facts!$A:$BB,17,FALSE)</f>
        <v>1.5</v>
      </c>
      <c r="V1358">
        <f>VLOOKUP($G1358,county_facts!$A:$BB,18,FALSE)</f>
        <v>4.0999999999999996</v>
      </c>
      <c r="W1358">
        <f>VLOOKUP($G1358,county_facts!$A:$BB,19,FALSE)</f>
        <v>73.2</v>
      </c>
      <c r="X1358">
        <f>VLOOKUP($G1358,county_facts!$A:$BB,20,FALSE)</f>
        <v>87.3</v>
      </c>
      <c r="Y1358">
        <f>VLOOKUP($G1358,county_facts!$A:$BB,21,FALSE)</f>
        <v>2.5</v>
      </c>
      <c r="Z1358">
        <f>VLOOKUP($G1358,county_facts!$A:$BB,22,FALSE)</f>
        <v>4.4000000000000004</v>
      </c>
      <c r="AA1358">
        <f>VLOOKUP($G1358,county_facts!$A:$BB,23,FALSE)</f>
        <v>75</v>
      </c>
      <c r="AB1358">
        <f>VLOOKUP($G1358,county_facts!$A:$BB,24,FALSE)</f>
        <v>14.3</v>
      </c>
      <c r="AC1358">
        <f>VLOOKUP($G1358,county_facts!$A:$BB,25,FALSE)</f>
        <v>3620</v>
      </c>
      <c r="AD1358">
        <f>VLOOKUP($G1358,county_facts!$A:$BB,26,FALSE)</f>
        <v>20.399999999999999</v>
      </c>
      <c r="AE1358">
        <f>VLOOKUP($G1358,county_facts!$A:$BB,27,FALSE)</f>
        <v>23986</v>
      </c>
      <c r="AF1358">
        <f>VLOOKUP($G1358,county_facts!$A:$BB,28,FALSE)</f>
        <v>66.900000000000006</v>
      </c>
      <c r="AG1358">
        <f>VLOOKUP($G1358,county_facts!$A:$BB,29,FALSE)</f>
        <v>10.1</v>
      </c>
      <c r="AH1358">
        <f>VLOOKUP($G1358,county_facts!$A:$BB,30,FALSE)</f>
        <v>83600</v>
      </c>
      <c r="AI1358">
        <f>VLOOKUP($G1358,county_facts!$A:$BB,31,FALSE)</f>
        <v>20762</v>
      </c>
      <c r="AJ1358">
        <f>VLOOKUP($G1358,county_facts!$A:$BB,32,FALSE)</f>
        <v>2.63</v>
      </c>
      <c r="AK1358">
        <f>VLOOKUP($G1358,county_facts!$A:$BB,33,FALSE)</f>
        <v>18240</v>
      </c>
      <c r="AL1358">
        <f>VLOOKUP($G1358,county_facts!$A:$BB,34,FALSE)</f>
        <v>34202</v>
      </c>
      <c r="AM1358">
        <f>VLOOKUP($G1358,county_facts!$A:$BB,35,FALSE)</f>
        <v>23</v>
      </c>
      <c r="AN1358">
        <f>VLOOKUP($G1358,county_facts!$A:$BB,36,FALSE)</f>
        <v>975</v>
      </c>
      <c r="AO1358">
        <f>VLOOKUP($G1358,county_facts!$A:$BB,37,FALSE)</f>
        <v>16743</v>
      </c>
      <c r="AP1358">
        <f>VLOOKUP($G1358,county_facts!$A:$BB,38,FALSE)</f>
        <v>1.4</v>
      </c>
      <c r="AQ1358">
        <f>VLOOKUP($G1358,county_facts!$A:$BB,39,FALSE)</f>
        <v>2444</v>
      </c>
      <c r="AR1358">
        <f>VLOOKUP($G1358,county_facts!$A:$BB,40,FALSE)</f>
        <v>3432</v>
      </c>
      <c r="AS1358">
        <f>VLOOKUP($G1358,county_facts!$A:$BB,41,FALSE)</f>
        <v>0</v>
      </c>
      <c r="AT1358">
        <f>VLOOKUP($G1358,county_facts!$A:$BB,42,FALSE)</f>
        <v>0</v>
      </c>
      <c r="AU1358">
        <f>VLOOKUP($G1358,county_facts!$A:$BB,43,FALSE)</f>
        <v>1</v>
      </c>
      <c r="AV1358">
        <f>VLOOKUP($G1358,county_facts!$A:$BB,44,FALSE)</f>
        <v>0</v>
      </c>
      <c r="AW1358">
        <f>VLOOKUP($G1358,county_facts!$A:$BB,45,FALSE)</f>
        <v>0</v>
      </c>
      <c r="AX1358">
        <f>VLOOKUP($G1358,county_facts!$A:$BB,46,FALSE)</f>
        <v>26.3</v>
      </c>
      <c r="AY1358">
        <f>VLOOKUP($G1358,county_facts!$A:$BB,47,FALSE)</f>
        <v>2484926</v>
      </c>
      <c r="AZ1358">
        <f>VLOOKUP($G1358,county_facts!$A:$BB,48,FALSE)</f>
        <v>0</v>
      </c>
      <c r="BA1358">
        <f>VLOOKUP($G1358,county_facts!$A:$BB,49,FALSE)</f>
        <v>718119</v>
      </c>
      <c r="BB1358">
        <f>VLOOKUP($G1358,county_facts!$A:$BB,50,FALSE)</f>
        <v>13261</v>
      </c>
      <c r="BC1358">
        <f>VLOOKUP($G1358,county_facts!$A:$BB,51,FALSE)</f>
        <v>68158</v>
      </c>
      <c r="BD1358">
        <f>VLOOKUP($G1358,county_facts!$A:$BB,52,FALSE)</f>
        <v>143</v>
      </c>
      <c r="BE1358">
        <f>VLOOKUP($G1358,county_facts!$A:$BB,53,FALSE)</f>
        <v>392.66</v>
      </c>
      <c r="BF1358">
        <f>VLOOKUP($G1358,county_facts!$A:$BB,54,FALSE)</f>
        <v>140.9</v>
      </c>
    </row>
    <row r="1359" spans="1:58" x14ac:dyDescent="0.3">
      <c r="A1359" t="s">
        <v>9</v>
      </c>
      <c r="B1359" t="s">
        <v>64</v>
      </c>
      <c r="C1359">
        <v>673</v>
      </c>
      <c r="D1359" t="s">
        <v>541</v>
      </c>
      <c r="E1359">
        <v>2485</v>
      </c>
      <c r="F1359">
        <v>0.27082495000000001</v>
      </c>
      <c r="G1359">
        <v>45021</v>
      </c>
      <c r="H1359">
        <f>VLOOKUP($G1359,county_facts!$A:$BB,4,FALSE)</f>
        <v>56024</v>
      </c>
      <c r="I1359">
        <f>VLOOKUP($G1359,county_facts!$A:$BB,5,FALSE)</f>
        <v>55467</v>
      </c>
      <c r="J1359">
        <f>VLOOKUP($G1359,county_facts!$A:$BB,6,FALSE)</f>
        <v>1</v>
      </c>
      <c r="K1359">
        <f>VLOOKUP($G1359,county_facts!$A:$BB,7,FALSE)</f>
        <v>55342</v>
      </c>
      <c r="L1359">
        <f>VLOOKUP($G1359,county_facts!$A:$BB,8,FALSE)</f>
        <v>6.3</v>
      </c>
      <c r="M1359">
        <f>VLOOKUP($G1359,county_facts!$A:$BB,9,FALSE)</f>
        <v>23.9</v>
      </c>
      <c r="N1359">
        <f>VLOOKUP($G1359,county_facts!$A:$BB,10,FALSE)</f>
        <v>15.2</v>
      </c>
      <c r="O1359">
        <f>VLOOKUP($G1359,county_facts!$A:$BB,11,FALSE)</f>
        <v>51.5</v>
      </c>
      <c r="P1359">
        <f>VLOOKUP($G1359,county_facts!$A:$BB,12,FALSE)</f>
        <v>76.5</v>
      </c>
      <c r="Q1359">
        <f>VLOOKUP($G1359,county_facts!$A:$BB,13,FALSE)</f>
        <v>20.7</v>
      </c>
      <c r="R1359">
        <f>VLOOKUP($G1359,county_facts!$A:$BB,14,FALSE)</f>
        <v>0.5</v>
      </c>
      <c r="S1359">
        <f>VLOOKUP($G1359,county_facts!$A:$BB,15,FALSE)</f>
        <v>0.7</v>
      </c>
      <c r="T1359">
        <f>VLOOKUP($G1359,county_facts!$A:$BB,16,FALSE)</f>
        <v>0.1</v>
      </c>
      <c r="U1359">
        <f>VLOOKUP($G1359,county_facts!$A:$BB,17,FALSE)</f>
        <v>1.5</v>
      </c>
      <c r="V1359">
        <f>VLOOKUP($G1359,county_facts!$A:$BB,18,FALSE)</f>
        <v>4.0999999999999996</v>
      </c>
      <c r="W1359">
        <f>VLOOKUP($G1359,county_facts!$A:$BB,19,FALSE)</f>
        <v>73.2</v>
      </c>
      <c r="X1359">
        <f>VLOOKUP($G1359,county_facts!$A:$BB,20,FALSE)</f>
        <v>87.3</v>
      </c>
      <c r="Y1359">
        <f>VLOOKUP($G1359,county_facts!$A:$BB,21,FALSE)</f>
        <v>2.5</v>
      </c>
      <c r="Z1359">
        <f>VLOOKUP($G1359,county_facts!$A:$BB,22,FALSE)</f>
        <v>4.4000000000000004</v>
      </c>
      <c r="AA1359">
        <f>VLOOKUP($G1359,county_facts!$A:$BB,23,FALSE)</f>
        <v>75</v>
      </c>
      <c r="AB1359">
        <f>VLOOKUP($G1359,county_facts!$A:$BB,24,FALSE)</f>
        <v>14.3</v>
      </c>
      <c r="AC1359">
        <f>VLOOKUP($G1359,county_facts!$A:$BB,25,FALSE)</f>
        <v>3620</v>
      </c>
      <c r="AD1359">
        <f>VLOOKUP($G1359,county_facts!$A:$BB,26,FALSE)</f>
        <v>20.399999999999999</v>
      </c>
      <c r="AE1359">
        <f>VLOOKUP($G1359,county_facts!$A:$BB,27,FALSE)</f>
        <v>23986</v>
      </c>
      <c r="AF1359">
        <f>VLOOKUP($G1359,county_facts!$A:$BB,28,FALSE)</f>
        <v>66.900000000000006</v>
      </c>
      <c r="AG1359">
        <f>VLOOKUP($G1359,county_facts!$A:$BB,29,FALSE)</f>
        <v>10.1</v>
      </c>
      <c r="AH1359">
        <f>VLOOKUP($G1359,county_facts!$A:$BB,30,FALSE)</f>
        <v>83600</v>
      </c>
      <c r="AI1359">
        <f>VLOOKUP($G1359,county_facts!$A:$BB,31,FALSE)</f>
        <v>20762</v>
      </c>
      <c r="AJ1359">
        <f>VLOOKUP($G1359,county_facts!$A:$BB,32,FALSE)</f>
        <v>2.63</v>
      </c>
      <c r="AK1359">
        <f>VLOOKUP($G1359,county_facts!$A:$BB,33,FALSE)</f>
        <v>18240</v>
      </c>
      <c r="AL1359">
        <f>VLOOKUP($G1359,county_facts!$A:$BB,34,FALSE)</f>
        <v>34202</v>
      </c>
      <c r="AM1359">
        <f>VLOOKUP($G1359,county_facts!$A:$BB,35,FALSE)</f>
        <v>23</v>
      </c>
      <c r="AN1359">
        <f>VLOOKUP($G1359,county_facts!$A:$BB,36,FALSE)</f>
        <v>975</v>
      </c>
      <c r="AO1359">
        <f>VLOOKUP($G1359,county_facts!$A:$BB,37,FALSE)</f>
        <v>16743</v>
      </c>
      <c r="AP1359">
        <f>VLOOKUP($G1359,county_facts!$A:$BB,38,FALSE)</f>
        <v>1.4</v>
      </c>
      <c r="AQ1359">
        <f>VLOOKUP($G1359,county_facts!$A:$BB,39,FALSE)</f>
        <v>2444</v>
      </c>
      <c r="AR1359">
        <f>VLOOKUP($G1359,county_facts!$A:$BB,40,FALSE)</f>
        <v>3432</v>
      </c>
      <c r="AS1359">
        <f>VLOOKUP($G1359,county_facts!$A:$BB,41,FALSE)</f>
        <v>0</v>
      </c>
      <c r="AT1359">
        <f>VLOOKUP($G1359,county_facts!$A:$BB,42,FALSE)</f>
        <v>0</v>
      </c>
      <c r="AU1359">
        <f>VLOOKUP($G1359,county_facts!$A:$BB,43,FALSE)</f>
        <v>1</v>
      </c>
      <c r="AV1359">
        <f>VLOOKUP($G1359,county_facts!$A:$BB,44,FALSE)</f>
        <v>0</v>
      </c>
      <c r="AW1359">
        <f>VLOOKUP($G1359,county_facts!$A:$BB,45,FALSE)</f>
        <v>0</v>
      </c>
      <c r="AX1359">
        <f>VLOOKUP($G1359,county_facts!$A:$BB,46,FALSE)</f>
        <v>26.3</v>
      </c>
      <c r="AY1359">
        <f>VLOOKUP($G1359,county_facts!$A:$BB,47,FALSE)</f>
        <v>2484926</v>
      </c>
      <c r="AZ1359">
        <f>VLOOKUP($G1359,county_facts!$A:$BB,48,FALSE)</f>
        <v>0</v>
      </c>
      <c r="BA1359">
        <f>VLOOKUP($G1359,county_facts!$A:$BB,49,FALSE)</f>
        <v>718119</v>
      </c>
      <c r="BB1359">
        <f>VLOOKUP($G1359,county_facts!$A:$BB,50,FALSE)</f>
        <v>13261</v>
      </c>
      <c r="BC1359">
        <f>VLOOKUP($G1359,county_facts!$A:$BB,51,FALSE)</f>
        <v>68158</v>
      </c>
      <c r="BD1359">
        <f>VLOOKUP($G1359,county_facts!$A:$BB,52,FALSE)</f>
        <v>143</v>
      </c>
      <c r="BE1359">
        <f>VLOOKUP($G1359,county_facts!$A:$BB,53,FALSE)</f>
        <v>392.66</v>
      </c>
      <c r="BF1359">
        <f>VLOOKUP($G1359,county_facts!$A:$BB,54,FALSE)</f>
        <v>140.9</v>
      </c>
    </row>
    <row r="1360" spans="1:58" x14ac:dyDescent="0.3">
      <c r="A1360" t="s">
        <v>6</v>
      </c>
      <c r="B1360" t="s">
        <v>569</v>
      </c>
      <c r="C1360">
        <v>28292</v>
      </c>
      <c r="D1360" t="s">
        <v>541</v>
      </c>
      <c r="E1360">
        <v>40537</v>
      </c>
      <c r="F1360">
        <v>0.69793028599999996</v>
      </c>
      <c r="G1360">
        <v>45019</v>
      </c>
      <c r="H1360">
        <f>VLOOKUP($G1360,county_facts!$A:$BB,4,FALSE)</f>
        <v>381015</v>
      </c>
      <c r="I1360">
        <f>VLOOKUP($G1360,county_facts!$A:$BB,5,FALSE)</f>
        <v>350204</v>
      </c>
      <c r="J1360">
        <f>VLOOKUP($G1360,county_facts!$A:$BB,6,FALSE)</f>
        <v>8.8000000000000007</v>
      </c>
      <c r="K1360">
        <f>VLOOKUP($G1360,county_facts!$A:$BB,7,FALSE)</f>
        <v>350209</v>
      </c>
      <c r="L1360">
        <f>VLOOKUP($G1360,county_facts!$A:$BB,8,FALSE)</f>
        <v>6.1</v>
      </c>
      <c r="M1360">
        <f>VLOOKUP($G1360,county_facts!$A:$BB,9,FALSE)</f>
        <v>20.2</v>
      </c>
      <c r="N1360">
        <f>VLOOKUP($G1360,county_facts!$A:$BB,10,FALSE)</f>
        <v>14.5</v>
      </c>
      <c r="O1360">
        <f>VLOOKUP($G1360,county_facts!$A:$BB,11,FALSE)</f>
        <v>51.6</v>
      </c>
      <c r="P1360">
        <f>VLOOKUP($G1360,county_facts!$A:$BB,12,FALSE)</f>
        <v>67.7</v>
      </c>
      <c r="Q1360">
        <f>VLOOKUP($G1360,county_facts!$A:$BB,13,FALSE)</f>
        <v>28.6</v>
      </c>
      <c r="R1360">
        <f>VLOOKUP($G1360,county_facts!$A:$BB,14,FALSE)</f>
        <v>0.4</v>
      </c>
      <c r="S1360">
        <f>VLOOKUP($G1360,county_facts!$A:$BB,15,FALSE)</f>
        <v>1.6</v>
      </c>
      <c r="T1360">
        <f>VLOOKUP($G1360,county_facts!$A:$BB,16,FALSE)</f>
        <v>0.1</v>
      </c>
      <c r="U1360">
        <f>VLOOKUP($G1360,county_facts!$A:$BB,17,FALSE)</f>
        <v>1.5</v>
      </c>
      <c r="V1360">
        <f>VLOOKUP($G1360,county_facts!$A:$BB,18,FALSE)</f>
        <v>5.0999999999999996</v>
      </c>
      <c r="W1360">
        <f>VLOOKUP($G1360,county_facts!$A:$BB,19,FALSE)</f>
        <v>63.4</v>
      </c>
      <c r="X1360">
        <f>VLOOKUP($G1360,county_facts!$A:$BB,20,FALSE)</f>
        <v>80.400000000000006</v>
      </c>
      <c r="Y1360">
        <f>VLOOKUP($G1360,county_facts!$A:$BB,21,FALSE)</f>
        <v>5.4</v>
      </c>
      <c r="Z1360">
        <f>VLOOKUP($G1360,county_facts!$A:$BB,22,FALSE)</f>
        <v>7.2</v>
      </c>
      <c r="AA1360">
        <f>VLOOKUP($G1360,county_facts!$A:$BB,23,FALSE)</f>
        <v>88.3</v>
      </c>
      <c r="AB1360">
        <f>VLOOKUP($G1360,county_facts!$A:$BB,24,FALSE)</f>
        <v>39.4</v>
      </c>
      <c r="AC1360">
        <f>VLOOKUP($G1360,county_facts!$A:$BB,25,FALSE)</f>
        <v>31268</v>
      </c>
      <c r="AD1360">
        <f>VLOOKUP($G1360,county_facts!$A:$BB,26,FALSE)</f>
        <v>22.4</v>
      </c>
      <c r="AE1360">
        <f>VLOOKUP($G1360,county_facts!$A:$BB,27,FALSE)</f>
        <v>178050</v>
      </c>
      <c r="AF1360">
        <f>VLOOKUP($G1360,county_facts!$A:$BB,28,FALSE)</f>
        <v>60.6</v>
      </c>
      <c r="AG1360">
        <f>VLOOKUP($G1360,county_facts!$A:$BB,29,FALSE)</f>
        <v>29.3</v>
      </c>
      <c r="AH1360">
        <f>VLOOKUP($G1360,county_facts!$A:$BB,30,FALSE)</f>
        <v>236100</v>
      </c>
      <c r="AI1360">
        <f>VLOOKUP($G1360,county_facts!$A:$BB,31,FALSE)</f>
        <v>143717</v>
      </c>
      <c r="AJ1360">
        <f>VLOOKUP($G1360,county_facts!$A:$BB,32,FALSE)</f>
        <v>2.41</v>
      </c>
      <c r="AK1360">
        <f>VLOOKUP($G1360,county_facts!$A:$BB,33,FALSE)</f>
        <v>30158</v>
      </c>
      <c r="AL1360">
        <f>VLOOKUP($G1360,county_facts!$A:$BB,34,FALSE)</f>
        <v>50792</v>
      </c>
      <c r="AM1360">
        <f>VLOOKUP($G1360,county_facts!$A:$BB,35,FALSE)</f>
        <v>18.2</v>
      </c>
      <c r="AN1360">
        <f>VLOOKUP($G1360,county_facts!$A:$BB,36,FALSE)</f>
        <v>12138</v>
      </c>
      <c r="AO1360">
        <f>VLOOKUP($G1360,county_facts!$A:$BB,37,FALSE)</f>
        <v>183068</v>
      </c>
      <c r="AP1360">
        <f>VLOOKUP($G1360,county_facts!$A:$BB,38,FALSE)</f>
        <v>1.8</v>
      </c>
      <c r="AQ1360">
        <f>VLOOKUP($G1360,county_facts!$A:$BB,39,FALSE)</f>
        <v>33229</v>
      </c>
      <c r="AR1360">
        <f>VLOOKUP($G1360,county_facts!$A:$BB,40,FALSE)</f>
        <v>38458</v>
      </c>
      <c r="AS1360">
        <f>VLOOKUP($G1360,county_facts!$A:$BB,41,FALSE)</f>
        <v>9.9</v>
      </c>
      <c r="AT1360">
        <f>VLOOKUP($G1360,county_facts!$A:$BB,42,FALSE)</f>
        <v>0.3</v>
      </c>
      <c r="AU1360">
        <f>VLOOKUP($G1360,county_facts!$A:$BB,43,FALSE)</f>
        <v>1.3</v>
      </c>
      <c r="AV1360">
        <f>VLOOKUP($G1360,county_facts!$A:$BB,44,FALSE)</f>
        <v>0</v>
      </c>
      <c r="AW1360">
        <f>VLOOKUP($G1360,county_facts!$A:$BB,45,FALSE)</f>
        <v>1.4</v>
      </c>
      <c r="AX1360">
        <f>VLOOKUP($G1360,county_facts!$A:$BB,46,FALSE)</f>
        <v>27.3</v>
      </c>
      <c r="AY1360">
        <f>VLOOKUP($G1360,county_facts!$A:$BB,47,FALSE)</f>
        <v>5338128</v>
      </c>
      <c r="AZ1360">
        <f>VLOOKUP($G1360,county_facts!$A:$BB,48,FALSE)</f>
        <v>3267396</v>
      </c>
      <c r="BA1360">
        <f>VLOOKUP($G1360,county_facts!$A:$BB,49,FALSE)</f>
        <v>6320992</v>
      </c>
      <c r="BB1360">
        <f>VLOOKUP($G1360,county_facts!$A:$BB,50,FALSE)</f>
        <v>18348</v>
      </c>
      <c r="BC1360">
        <f>VLOOKUP($G1360,county_facts!$A:$BB,51,FALSE)</f>
        <v>1382702</v>
      </c>
      <c r="BD1360">
        <f>VLOOKUP($G1360,county_facts!$A:$BB,52,FALSE)</f>
        <v>3123</v>
      </c>
      <c r="BE1360">
        <f>VLOOKUP($G1360,county_facts!$A:$BB,53,FALSE)</f>
        <v>916.09</v>
      </c>
      <c r="BF1360">
        <f>VLOOKUP($G1360,county_facts!$A:$BB,54,FALSE)</f>
        <v>382.3</v>
      </c>
    </row>
    <row r="1361" spans="1:58" x14ac:dyDescent="0.3">
      <c r="A1361" t="s">
        <v>9</v>
      </c>
      <c r="B1361" t="s">
        <v>569</v>
      </c>
      <c r="C1361">
        <v>12245</v>
      </c>
      <c r="D1361" t="s">
        <v>541</v>
      </c>
      <c r="E1361">
        <v>40537</v>
      </c>
      <c r="F1361">
        <v>0.30206971399999999</v>
      </c>
      <c r="G1361">
        <v>45019</v>
      </c>
      <c r="H1361">
        <f>VLOOKUP($G1361,county_facts!$A:$BB,4,FALSE)</f>
        <v>381015</v>
      </c>
      <c r="I1361">
        <f>VLOOKUP($G1361,county_facts!$A:$BB,5,FALSE)</f>
        <v>350204</v>
      </c>
      <c r="J1361">
        <f>VLOOKUP($G1361,county_facts!$A:$BB,6,FALSE)</f>
        <v>8.8000000000000007</v>
      </c>
      <c r="K1361">
        <f>VLOOKUP($G1361,county_facts!$A:$BB,7,FALSE)</f>
        <v>350209</v>
      </c>
      <c r="L1361">
        <f>VLOOKUP($G1361,county_facts!$A:$BB,8,FALSE)</f>
        <v>6.1</v>
      </c>
      <c r="M1361">
        <f>VLOOKUP($G1361,county_facts!$A:$BB,9,FALSE)</f>
        <v>20.2</v>
      </c>
      <c r="N1361">
        <f>VLOOKUP($G1361,county_facts!$A:$BB,10,FALSE)</f>
        <v>14.5</v>
      </c>
      <c r="O1361">
        <f>VLOOKUP($G1361,county_facts!$A:$BB,11,FALSE)</f>
        <v>51.6</v>
      </c>
      <c r="P1361">
        <f>VLOOKUP($G1361,county_facts!$A:$BB,12,FALSE)</f>
        <v>67.7</v>
      </c>
      <c r="Q1361">
        <f>VLOOKUP($G1361,county_facts!$A:$BB,13,FALSE)</f>
        <v>28.6</v>
      </c>
      <c r="R1361">
        <f>VLOOKUP($G1361,county_facts!$A:$BB,14,FALSE)</f>
        <v>0.4</v>
      </c>
      <c r="S1361">
        <f>VLOOKUP($G1361,county_facts!$A:$BB,15,FALSE)</f>
        <v>1.6</v>
      </c>
      <c r="T1361">
        <f>VLOOKUP($G1361,county_facts!$A:$BB,16,FALSE)</f>
        <v>0.1</v>
      </c>
      <c r="U1361">
        <f>VLOOKUP($G1361,county_facts!$A:$BB,17,FALSE)</f>
        <v>1.5</v>
      </c>
      <c r="V1361">
        <f>VLOOKUP($G1361,county_facts!$A:$BB,18,FALSE)</f>
        <v>5.0999999999999996</v>
      </c>
      <c r="W1361">
        <f>VLOOKUP($G1361,county_facts!$A:$BB,19,FALSE)</f>
        <v>63.4</v>
      </c>
      <c r="X1361">
        <f>VLOOKUP($G1361,county_facts!$A:$BB,20,FALSE)</f>
        <v>80.400000000000006</v>
      </c>
      <c r="Y1361">
        <f>VLOOKUP($G1361,county_facts!$A:$BB,21,FALSE)</f>
        <v>5.4</v>
      </c>
      <c r="Z1361">
        <f>VLOOKUP($G1361,county_facts!$A:$BB,22,FALSE)</f>
        <v>7.2</v>
      </c>
      <c r="AA1361">
        <f>VLOOKUP($G1361,county_facts!$A:$BB,23,FALSE)</f>
        <v>88.3</v>
      </c>
      <c r="AB1361">
        <f>VLOOKUP($G1361,county_facts!$A:$BB,24,FALSE)</f>
        <v>39.4</v>
      </c>
      <c r="AC1361">
        <f>VLOOKUP($G1361,county_facts!$A:$BB,25,FALSE)</f>
        <v>31268</v>
      </c>
      <c r="AD1361">
        <f>VLOOKUP($G1361,county_facts!$A:$BB,26,FALSE)</f>
        <v>22.4</v>
      </c>
      <c r="AE1361">
        <f>VLOOKUP($G1361,county_facts!$A:$BB,27,FALSE)</f>
        <v>178050</v>
      </c>
      <c r="AF1361">
        <f>VLOOKUP($G1361,county_facts!$A:$BB,28,FALSE)</f>
        <v>60.6</v>
      </c>
      <c r="AG1361">
        <f>VLOOKUP($G1361,county_facts!$A:$BB,29,FALSE)</f>
        <v>29.3</v>
      </c>
      <c r="AH1361">
        <f>VLOOKUP($G1361,county_facts!$A:$BB,30,FALSE)</f>
        <v>236100</v>
      </c>
      <c r="AI1361">
        <f>VLOOKUP($G1361,county_facts!$A:$BB,31,FALSE)</f>
        <v>143717</v>
      </c>
      <c r="AJ1361">
        <f>VLOOKUP($G1361,county_facts!$A:$BB,32,FALSE)</f>
        <v>2.41</v>
      </c>
      <c r="AK1361">
        <f>VLOOKUP($G1361,county_facts!$A:$BB,33,FALSE)</f>
        <v>30158</v>
      </c>
      <c r="AL1361">
        <f>VLOOKUP($G1361,county_facts!$A:$BB,34,FALSE)</f>
        <v>50792</v>
      </c>
      <c r="AM1361">
        <f>VLOOKUP($G1361,county_facts!$A:$BB,35,FALSE)</f>
        <v>18.2</v>
      </c>
      <c r="AN1361">
        <f>VLOOKUP($G1361,county_facts!$A:$BB,36,FALSE)</f>
        <v>12138</v>
      </c>
      <c r="AO1361">
        <f>VLOOKUP($G1361,county_facts!$A:$BB,37,FALSE)</f>
        <v>183068</v>
      </c>
      <c r="AP1361">
        <f>VLOOKUP($G1361,county_facts!$A:$BB,38,FALSE)</f>
        <v>1.8</v>
      </c>
      <c r="AQ1361">
        <f>VLOOKUP($G1361,county_facts!$A:$BB,39,FALSE)</f>
        <v>33229</v>
      </c>
      <c r="AR1361">
        <f>VLOOKUP($G1361,county_facts!$A:$BB,40,FALSE)</f>
        <v>38458</v>
      </c>
      <c r="AS1361">
        <f>VLOOKUP($G1361,county_facts!$A:$BB,41,FALSE)</f>
        <v>9.9</v>
      </c>
      <c r="AT1361">
        <f>VLOOKUP($G1361,county_facts!$A:$BB,42,FALSE)</f>
        <v>0.3</v>
      </c>
      <c r="AU1361">
        <f>VLOOKUP($G1361,county_facts!$A:$BB,43,FALSE)</f>
        <v>1.3</v>
      </c>
      <c r="AV1361">
        <f>VLOOKUP($G1361,county_facts!$A:$BB,44,FALSE)</f>
        <v>0</v>
      </c>
      <c r="AW1361">
        <f>VLOOKUP($G1361,county_facts!$A:$BB,45,FALSE)</f>
        <v>1.4</v>
      </c>
      <c r="AX1361">
        <f>VLOOKUP($G1361,county_facts!$A:$BB,46,FALSE)</f>
        <v>27.3</v>
      </c>
      <c r="AY1361">
        <f>VLOOKUP($G1361,county_facts!$A:$BB,47,FALSE)</f>
        <v>5338128</v>
      </c>
      <c r="AZ1361">
        <f>VLOOKUP($G1361,county_facts!$A:$BB,48,FALSE)</f>
        <v>3267396</v>
      </c>
      <c r="BA1361">
        <f>VLOOKUP($G1361,county_facts!$A:$BB,49,FALSE)</f>
        <v>6320992</v>
      </c>
      <c r="BB1361">
        <f>VLOOKUP($G1361,county_facts!$A:$BB,50,FALSE)</f>
        <v>18348</v>
      </c>
      <c r="BC1361">
        <f>VLOOKUP($G1361,county_facts!$A:$BB,51,FALSE)</f>
        <v>1382702</v>
      </c>
      <c r="BD1361">
        <f>VLOOKUP($G1361,county_facts!$A:$BB,52,FALSE)</f>
        <v>3123</v>
      </c>
      <c r="BE1361">
        <f>VLOOKUP($G1361,county_facts!$A:$BB,53,FALSE)</f>
        <v>916.09</v>
      </c>
      <c r="BF1361">
        <f>VLOOKUP($G1361,county_facts!$A:$BB,54,FALSE)</f>
        <v>382.3</v>
      </c>
    </row>
    <row r="1362" spans="1:58" x14ac:dyDescent="0.3">
      <c r="A1362" t="s">
        <v>6</v>
      </c>
      <c r="B1362" t="s">
        <v>66</v>
      </c>
      <c r="C1362">
        <v>1118</v>
      </c>
      <c r="D1362" t="s">
        <v>541</v>
      </c>
      <c r="E1362">
        <v>1406</v>
      </c>
      <c r="F1362">
        <v>0.79516358499999995</v>
      </c>
      <c r="G1362">
        <v>45017</v>
      </c>
      <c r="H1362">
        <f>VLOOKUP($G1362,county_facts!$A:$BB,4,FALSE)</f>
        <v>14878</v>
      </c>
      <c r="I1362">
        <f>VLOOKUP($G1362,county_facts!$A:$BB,5,FALSE)</f>
        <v>15176</v>
      </c>
      <c r="J1362">
        <f>VLOOKUP($G1362,county_facts!$A:$BB,6,FALSE)</f>
        <v>-2</v>
      </c>
      <c r="K1362">
        <f>VLOOKUP($G1362,county_facts!$A:$BB,7,FALSE)</f>
        <v>15175</v>
      </c>
      <c r="L1362">
        <f>VLOOKUP($G1362,county_facts!$A:$BB,8,FALSE)</f>
        <v>5.2</v>
      </c>
      <c r="M1362">
        <f>VLOOKUP($G1362,county_facts!$A:$BB,9,FALSE)</f>
        <v>20.399999999999999</v>
      </c>
      <c r="N1362">
        <f>VLOOKUP($G1362,county_facts!$A:$BB,10,FALSE)</f>
        <v>19.7</v>
      </c>
      <c r="O1362">
        <f>VLOOKUP($G1362,county_facts!$A:$BB,11,FALSE)</f>
        <v>51.3</v>
      </c>
      <c r="P1362">
        <f>VLOOKUP($G1362,county_facts!$A:$BB,12,FALSE)</f>
        <v>55.8</v>
      </c>
      <c r="Q1362">
        <f>VLOOKUP($G1362,county_facts!$A:$BB,13,FALSE)</f>
        <v>41.9</v>
      </c>
      <c r="R1362">
        <f>VLOOKUP($G1362,county_facts!$A:$BB,14,FALSE)</f>
        <v>0.6</v>
      </c>
      <c r="S1362">
        <f>VLOOKUP($G1362,county_facts!$A:$BB,15,FALSE)</f>
        <v>0.3</v>
      </c>
      <c r="T1362">
        <f>VLOOKUP($G1362,county_facts!$A:$BB,16,FALSE)</f>
        <v>0.1</v>
      </c>
      <c r="U1362">
        <f>VLOOKUP($G1362,county_facts!$A:$BB,17,FALSE)</f>
        <v>1.2</v>
      </c>
      <c r="V1362">
        <f>VLOOKUP($G1362,county_facts!$A:$BB,18,FALSE)</f>
        <v>3.2</v>
      </c>
      <c r="W1362">
        <f>VLOOKUP($G1362,county_facts!$A:$BB,19,FALSE)</f>
        <v>53.5</v>
      </c>
      <c r="X1362">
        <f>VLOOKUP($G1362,county_facts!$A:$BB,20,FALSE)</f>
        <v>93.3</v>
      </c>
      <c r="Y1362">
        <f>VLOOKUP($G1362,county_facts!$A:$BB,21,FALSE)</f>
        <v>2</v>
      </c>
      <c r="Z1362">
        <f>VLOOKUP($G1362,county_facts!$A:$BB,22,FALSE)</f>
        <v>2.9</v>
      </c>
      <c r="AA1362">
        <f>VLOOKUP($G1362,county_facts!$A:$BB,23,FALSE)</f>
        <v>82.8</v>
      </c>
      <c r="AB1362">
        <f>VLOOKUP($G1362,county_facts!$A:$BB,24,FALSE)</f>
        <v>16.899999999999999</v>
      </c>
      <c r="AC1362">
        <f>VLOOKUP($G1362,county_facts!$A:$BB,25,FALSE)</f>
        <v>1279</v>
      </c>
      <c r="AD1362">
        <f>VLOOKUP($G1362,county_facts!$A:$BB,26,FALSE)</f>
        <v>27.1</v>
      </c>
      <c r="AE1362">
        <f>VLOOKUP($G1362,county_facts!$A:$BB,27,FALSE)</f>
        <v>7298</v>
      </c>
      <c r="AF1362">
        <f>VLOOKUP($G1362,county_facts!$A:$BB,28,FALSE)</f>
        <v>80.099999999999994</v>
      </c>
      <c r="AG1362">
        <f>VLOOKUP($G1362,county_facts!$A:$BB,29,FALSE)</f>
        <v>4.5</v>
      </c>
      <c r="AH1362">
        <f>VLOOKUP($G1362,county_facts!$A:$BB,30,FALSE)</f>
        <v>100600</v>
      </c>
      <c r="AI1362">
        <f>VLOOKUP($G1362,county_facts!$A:$BB,31,FALSE)</f>
        <v>6163</v>
      </c>
      <c r="AJ1362">
        <f>VLOOKUP($G1362,county_facts!$A:$BB,32,FALSE)</f>
        <v>2.4300000000000002</v>
      </c>
      <c r="AK1362">
        <f>VLOOKUP($G1362,county_facts!$A:$BB,33,FALSE)</f>
        <v>23023</v>
      </c>
      <c r="AL1362">
        <f>VLOOKUP($G1362,county_facts!$A:$BB,34,FALSE)</f>
        <v>40704</v>
      </c>
      <c r="AM1362">
        <f>VLOOKUP($G1362,county_facts!$A:$BB,35,FALSE)</f>
        <v>18.2</v>
      </c>
      <c r="AN1362">
        <f>VLOOKUP($G1362,county_facts!$A:$BB,36,FALSE)</f>
        <v>238</v>
      </c>
      <c r="AO1362">
        <f>VLOOKUP($G1362,county_facts!$A:$BB,37,FALSE)</f>
        <v>3373</v>
      </c>
      <c r="AP1362">
        <f>VLOOKUP($G1362,county_facts!$A:$BB,38,FALSE)</f>
        <v>3.1</v>
      </c>
      <c r="AQ1362">
        <f>VLOOKUP($G1362,county_facts!$A:$BB,39,FALSE)</f>
        <v>889</v>
      </c>
      <c r="AR1362">
        <f>VLOOKUP($G1362,county_facts!$A:$BB,40,FALSE)</f>
        <v>1038</v>
      </c>
      <c r="AS1362">
        <f>VLOOKUP($G1362,county_facts!$A:$BB,41,FALSE)</f>
        <v>0</v>
      </c>
      <c r="AT1362">
        <f>VLOOKUP($G1362,county_facts!$A:$BB,42,FALSE)</f>
        <v>0</v>
      </c>
      <c r="AU1362">
        <f>VLOOKUP($G1362,county_facts!$A:$BB,43,FALSE)</f>
        <v>0</v>
      </c>
      <c r="AV1362">
        <f>VLOOKUP($G1362,county_facts!$A:$BB,44,FALSE)</f>
        <v>0</v>
      </c>
      <c r="AW1362">
        <f>VLOOKUP($G1362,county_facts!$A:$BB,45,FALSE)</f>
        <v>0</v>
      </c>
      <c r="AX1362">
        <f>VLOOKUP($G1362,county_facts!$A:$BB,46,FALSE)</f>
        <v>0</v>
      </c>
      <c r="AY1362">
        <f>VLOOKUP($G1362,county_facts!$A:$BB,47,FALSE)</f>
        <v>0</v>
      </c>
      <c r="AZ1362">
        <f>VLOOKUP($G1362,county_facts!$A:$BB,48,FALSE)</f>
        <v>144519</v>
      </c>
      <c r="BA1362">
        <f>VLOOKUP($G1362,county_facts!$A:$BB,49,FALSE)</f>
        <v>66836</v>
      </c>
      <c r="BB1362">
        <f>VLOOKUP($G1362,county_facts!$A:$BB,50,FALSE)</f>
        <v>4523</v>
      </c>
      <c r="BC1362">
        <f>VLOOKUP($G1362,county_facts!$A:$BB,51,FALSE)</f>
        <v>4052</v>
      </c>
      <c r="BD1362">
        <f>VLOOKUP($G1362,county_facts!$A:$BB,52,FALSE)</f>
        <v>28</v>
      </c>
      <c r="BE1362">
        <f>VLOOKUP($G1362,county_facts!$A:$BB,53,FALSE)</f>
        <v>381.15</v>
      </c>
      <c r="BF1362">
        <f>VLOOKUP($G1362,county_facts!$A:$BB,54,FALSE)</f>
        <v>39.799999999999997</v>
      </c>
    </row>
    <row r="1363" spans="1:58" x14ac:dyDescent="0.3">
      <c r="A1363" t="s">
        <v>9</v>
      </c>
      <c r="B1363" t="s">
        <v>66</v>
      </c>
      <c r="C1363">
        <v>288</v>
      </c>
      <c r="D1363" t="s">
        <v>541</v>
      </c>
      <c r="E1363">
        <v>1406</v>
      </c>
      <c r="F1363">
        <v>0.20483641499999999</v>
      </c>
      <c r="G1363">
        <v>45017</v>
      </c>
      <c r="H1363">
        <f>VLOOKUP($G1363,county_facts!$A:$BB,4,FALSE)</f>
        <v>14878</v>
      </c>
      <c r="I1363">
        <f>VLOOKUP($G1363,county_facts!$A:$BB,5,FALSE)</f>
        <v>15176</v>
      </c>
      <c r="J1363">
        <f>VLOOKUP($G1363,county_facts!$A:$BB,6,FALSE)</f>
        <v>-2</v>
      </c>
      <c r="K1363">
        <f>VLOOKUP($G1363,county_facts!$A:$BB,7,FALSE)</f>
        <v>15175</v>
      </c>
      <c r="L1363">
        <f>VLOOKUP($G1363,county_facts!$A:$BB,8,FALSE)</f>
        <v>5.2</v>
      </c>
      <c r="M1363">
        <f>VLOOKUP($G1363,county_facts!$A:$BB,9,FALSE)</f>
        <v>20.399999999999999</v>
      </c>
      <c r="N1363">
        <f>VLOOKUP($G1363,county_facts!$A:$BB,10,FALSE)</f>
        <v>19.7</v>
      </c>
      <c r="O1363">
        <f>VLOOKUP($G1363,county_facts!$A:$BB,11,FALSE)</f>
        <v>51.3</v>
      </c>
      <c r="P1363">
        <f>VLOOKUP($G1363,county_facts!$A:$BB,12,FALSE)</f>
        <v>55.8</v>
      </c>
      <c r="Q1363">
        <f>VLOOKUP($G1363,county_facts!$A:$BB,13,FALSE)</f>
        <v>41.9</v>
      </c>
      <c r="R1363">
        <f>VLOOKUP($G1363,county_facts!$A:$BB,14,FALSE)</f>
        <v>0.6</v>
      </c>
      <c r="S1363">
        <f>VLOOKUP($G1363,county_facts!$A:$BB,15,FALSE)</f>
        <v>0.3</v>
      </c>
      <c r="T1363">
        <f>VLOOKUP($G1363,county_facts!$A:$BB,16,FALSE)</f>
        <v>0.1</v>
      </c>
      <c r="U1363">
        <f>VLOOKUP($G1363,county_facts!$A:$BB,17,FALSE)</f>
        <v>1.2</v>
      </c>
      <c r="V1363">
        <f>VLOOKUP($G1363,county_facts!$A:$BB,18,FALSE)</f>
        <v>3.2</v>
      </c>
      <c r="W1363">
        <f>VLOOKUP($G1363,county_facts!$A:$BB,19,FALSE)</f>
        <v>53.5</v>
      </c>
      <c r="X1363">
        <f>VLOOKUP($G1363,county_facts!$A:$BB,20,FALSE)</f>
        <v>93.3</v>
      </c>
      <c r="Y1363">
        <f>VLOOKUP($G1363,county_facts!$A:$BB,21,FALSE)</f>
        <v>2</v>
      </c>
      <c r="Z1363">
        <f>VLOOKUP($G1363,county_facts!$A:$BB,22,FALSE)</f>
        <v>2.9</v>
      </c>
      <c r="AA1363">
        <f>VLOOKUP($G1363,county_facts!$A:$BB,23,FALSE)</f>
        <v>82.8</v>
      </c>
      <c r="AB1363">
        <f>VLOOKUP($G1363,county_facts!$A:$BB,24,FALSE)</f>
        <v>16.899999999999999</v>
      </c>
      <c r="AC1363">
        <f>VLOOKUP($G1363,county_facts!$A:$BB,25,FALSE)</f>
        <v>1279</v>
      </c>
      <c r="AD1363">
        <f>VLOOKUP($G1363,county_facts!$A:$BB,26,FALSE)</f>
        <v>27.1</v>
      </c>
      <c r="AE1363">
        <f>VLOOKUP($G1363,county_facts!$A:$BB,27,FALSE)</f>
        <v>7298</v>
      </c>
      <c r="AF1363">
        <f>VLOOKUP($G1363,county_facts!$A:$BB,28,FALSE)</f>
        <v>80.099999999999994</v>
      </c>
      <c r="AG1363">
        <f>VLOOKUP($G1363,county_facts!$A:$BB,29,FALSE)</f>
        <v>4.5</v>
      </c>
      <c r="AH1363">
        <f>VLOOKUP($G1363,county_facts!$A:$BB,30,FALSE)</f>
        <v>100600</v>
      </c>
      <c r="AI1363">
        <f>VLOOKUP($G1363,county_facts!$A:$BB,31,FALSE)</f>
        <v>6163</v>
      </c>
      <c r="AJ1363">
        <f>VLOOKUP($G1363,county_facts!$A:$BB,32,FALSE)</f>
        <v>2.4300000000000002</v>
      </c>
      <c r="AK1363">
        <f>VLOOKUP($G1363,county_facts!$A:$BB,33,FALSE)</f>
        <v>23023</v>
      </c>
      <c r="AL1363">
        <f>VLOOKUP($G1363,county_facts!$A:$BB,34,FALSE)</f>
        <v>40704</v>
      </c>
      <c r="AM1363">
        <f>VLOOKUP($G1363,county_facts!$A:$BB,35,FALSE)</f>
        <v>18.2</v>
      </c>
      <c r="AN1363">
        <f>VLOOKUP($G1363,county_facts!$A:$BB,36,FALSE)</f>
        <v>238</v>
      </c>
      <c r="AO1363">
        <f>VLOOKUP($G1363,county_facts!$A:$BB,37,FALSE)</f>
        <v>3373</v>
      </c>
      <c r="AP1363">
        <f>VLOOKUP($G1363,county_facts!$A:$BB,38,FALSE)</f>
        <v>3.1</v>
      </c>
      <c r="AQ1363">
        <f>VLOOKUP($G1363,county_facts!$A:$BB,39,FALSE)</f>
        <v>889</v>
      </c>
      <c r="AR1363">
        <f>VLOOKUP($G1363,county_facts!$A:$BB,40,FALSE)</f>
        <v>1038</v>
      </c>
      <c r="AS1363">
        <f>VLOOKUP($G1363,county_facts!$A:$BB,41,FALSE)</f>
        <v>0</v>
      </c>
      <c r="AT1363">
        <f>VLOOKUP($G1363,county_facts!$A:$BB,42,FALSE)</f>
        <v>0</v>
      </c>
      <c r="AU1363">
        <f>VLOOKUP($G1363,county_facts!$A:$BB,43,FALSE)</f>
        <v>0</v>
      </c>
      <c r="AV1363">
        <f>VLOOKUP($G1363,county_facts!$A:$BB,44,FALSE)</f>
        <v>0</v>
      </c>
      <c r="AW1363">
        <f>VLOOKUP($G1363,county_facts!$A:$BB,45,FALSE)</f>
        <v>0</v>
      </c>
      <c r="AX1363">
        <f>VLOOKUP($G1363,county_facts!$A:$BB,46,FALSE)</f>
        <v>0</v>
      </c>
      <c r="AY1363">
        <f>VLOOKUP($G1363,county_facts!$A:$BB,47,FALSE)</f>
        <v>0</v>
      </c>
      <c r="AZ1363">
        <f>VLOOKUP($G1363,county_facts!$A:$BB,48,FALSE)</f>
        <v>144519</v>
      </c>
      <c r="BA1363">
        <f>VLOOKUP($G1363,county_facts!$A:$BB,49,FALSE)</f>
        <v>66836</v>
      </c>
      <c r="BB1363">
        <f>VLOOKUP($G1363,county_facts!$A:$BB,50,FALSE)</f>
        <v>4523</v>
      </c>
      <c r="BC1363">
        <f>VLOOKUP($G1363,county_facts!$A:$BB,51,FALSE)</f>
        <v>4052</v>
      </c>
      <c r="BD1363">
        <f>VLOOKUP($G1363,county_facts!$A:$BB,52,FALSE)</f>
        <v>28</v>
      </c>
      <c r="BE1363">
        <f>VLOOKUP($G1363,county_facts!$A:$BB,53,FALSE)</f>
        <v>381.15</v>
      </c>
      <c r="BF1363">
        <f>VLOOKUP($G1363,county_facts!$A:$BB,54,FALSE)</f>
        <v>39.799999999999997</v>
      </c>
    </row>
    <row r="1364" spans="1:58" x14ac:dyDescent="0.3">
      <c r="A1364" t="s">
        <v>6</v>
      </c>
      <c r="B1364" t="s">
        <v>570</v>
      </c>
      <c r="C1364">
        <v>10569</v>
      </c>
      <c r="D1364" t="s">
        <v>541</v>
      </c>
      <c r="E1364">
        <v>15166</v>
      </c>
      <c r="F1364">
        <v>0.69688777499999999</v>
      </c>
      <c r="G1364">
        <v>45015</v>
      </c>
      <c r="H1364">
        <f>VLOOKUP($G1364,county_facts!$A:$BB,4,FALSE)</f>
        <v>198205</v>
      </c>
      <c r="I1364">
        <f>VLOOKUP($G1364,county_facts!$A:$BB,5,FALSE)</f>
        <v>177850</v>
      </c>
      <c r="J1364">
        <f>VLOOKUP($G1364,county_facts!$A:$BB,6,FALSE)</f>
        <v>11.4</v>
      </c>
      <c r="K1364">
        <f>VLOOKUP($G1364,county_facts!$A:$BB,7,FALSE)</f>
        <v>177843</v>
      </c>
      <c r="L1364">
        <f>VLOOKUP($G1364,county_facts!$A:$BB,8,FALSE)</f>
        <v>6.8</v>
      </c>
      <c r="M1364">
        <f>VLOOKUP($G1364,county_facts!$A:$BB,9,FALSE)</f>
        <v>24.4</v>
      </c>
      <c r="N1364">
        <f>VLOOKUP($G1364,county_facts!$A:$BB,10,FALSE)</f>
        <v>12.3</v>
      </c>
      <c r="O1364">
        <f>VLOOKUP($G1364,county_facts!$A:$BB,11,FALSE)</f>
        <v>50.2</v>
      </c>
      <c r="P1364">
        <f>VLOOKUP($G1364,county_facts!$A:$BB,12,FALSE)</f>
        <v>68.900000000000006</v>
      </c>
      <c r="Q1364">
        <f>VLOOKUP($G1364,county_facts!$A:$BB,13,FALSE)</f>
        <v>25.1</v>
      </c>
      <c r="R1364">
        <f>VLOOKUP($G1364,county_facts!$A:$BB,14,FALSE)</f>
        <v>0.7</v>
      </c>
      <c r="S1364">
        <f>VLOOKUP($G1364,county_facts!$A:$BB,15,FALSE)</f>
        <v>2.5</v>
      </c>
      <c r="T1364">
        <f>VLOOKUP($G1364,county_facts!$A:$BB,16,FALSE)</f>
        <v>0.2</v>
      </c>
      <c r="U1364">
        <f>VLOOKUP($G1364,county_facts!$A:$BB,17,FALSE)</f>
        <v>2.7</v>
      </c>
      <c r="V1364">
        <f>VLOOKUP($G1364,county_facts!$A:$BB,18,FALSE)</f>
        <v>6.1</v>
      </c>
      <c r="W1364">
        <f>VLOOKUP($G1364,county_facts!$A:$BB,19,FALSE)</f>
        <v>63.9</v>
      </c>
      <c r="X1364">
        <f>VLOOKUP($G1364,county_facts!$A:$BB,20,FALSE)</f>
        <v>82.9</v>
      </c>
      <c r="Y1364">
        <f>VLOOKUP($G1364,county_facts!$A:$BB,21,FALSE)</f>
        <v>5.8</v>
      </c>
      <c r="Z1364">
        <f>VLOOKUP($G1364,county_facts!$A:$BB,22,FALSE)</f>
        <v>7.8</v>
      </c>
      <c r="AA1364">
        <f>VLOOKUP($G1364,county_facts!$A:$BB,23,FALSE)</f>
        <v>86.7</v>
      </c>
      <c r="AB1364">
        <f>VLOOKUP($G1364,county_facts!$A:$BB,24,FALSE)</f>
        <v>21.3</v>
      </c>
      <c r="AC1364">
        <f>VLOOKUP($G1364,county_facts!$A:$BB,25,FALSE)</f>
        <v>20705</v>
      </c>
      <c r="AD1364">
        <f>VLOOKUP($G1364,county_facts!$A:$BB,26,FALSE)</f>
        <v>25.5</v>
      </c>
      <c r="AE1364">
        <f>VLOOKUP($G1364,county_facts!$A:$BB,27,FALSE)</f>
        <v>77272</v>
      </c>
      <c r="AF1364">
        <f>VLOOKUP($G1364,county_facts!$A:$BB,28,FALSE)</f>
        <v>70.3</v>
      </c>
      <c r="AG1364">
        <f>VLOOKUP($G1364,county_facts!$A:$BB,29,FALSE)</f>
        <v>14.7</v>
      </c>
      <c r="AH1364">
        <f>VLOOKUP($G1364,county_facts!$A:$BB,30,FALSE)</f>
        <v>150400</v>
      </c>
      <c r="AI1364">
        <f>VLOOKUP($G1364,county_facts!$A:$BB,31,FALSE)</f>
        <v>65392</v>
      </c>
      <c r="AJ1364">
        <f>VLOOKUP($G1364,county_facts!$A:$BB,32,FALSE)</f>
        <v>2.77</v>
      </c>
      <c r="AK1364">
        <f>VLOOKUP($G1364,county_facts!$A:$BB,33,FALSE)</f>
        <v>24165</v>
      </c>
      <c r="AL1364">
        <f>VLOOKUP($G1364,county_facts!$A:$BB,34,FALSE)</f>
        <v>52427</v>
      </c>
      <c r="AM1364">
        <f>VLOOKUP($G1364,county_facts!$A:$BB,35,FALSE)</f>
        <v>14.4</v>
      </c>
      <c r="AN1364">
        <f>VLOOKUP($G1364,county_facts!$A:$BB,36,FALSE)</f>
        <v>2722</v>
      </c>
      <c r="AO1364">
        <f>VLOOKUP($G1364,county_facts!$A:$BB,37,FALSE)</f>
        <v>39368</v>
      </c>
      <c r="AP1364">
        <f>VLOOKUP($G1364,county_facts!$A:$BB,38,FALSE)</f>
        <v>0.2</v>
      </c>
      <c r="AQ1364">
        <f>VLOOKUP($G1364,county_facts!$A:$BB,39,FALSE)</f>
        <v>11146</v>
      </c>
      <c r="AR1364">
        <f>VLOOKUP($G1364,county_facts!$A:$BB,40,FALSE)</f>
        <v>12070</v>
      </c>
      <c r="AS1364">
        <f>VLOOKUP($G1364,county_facts!$A:$BB,41,FALSE)</f>
        <v>13.4</v>
      </c>
      <c r="AT1364">
        <f>VLOOKUP($G1364,county_facts!$A:$BB,42,FALSE)</f>
        <v>0.3</v>
      </c>
      <c r="AU1364">
        <f>VLOOKUP($G1364,county_facts!$A:$BB,43,FALSE)</f>
        <v>2.4</v>
      </c>
      <c r="AV1364">
        <f>VLOOKUP($G1364,county_facts!$A:$BB,44,FALSE)</f>
        <v>0</v>
      </c>
      <c r="AW1364">
        <f>VLOOKUP($G1364,county_facts!$A:$BB,45,FALSE)</f>
        <v>0</v>
      </c>
      <c r="AX1364">
        <f>VLOOKUP($G1364,county_facts!$A:$BB,46,FALSE)</f>
        <v>28.3</v>
      </c>
      <c r="AY1364">
        <f>VLOOKUP($G1364,county_facts!$A:$BB,47,FALSE)</f>
        <v>5527306</v>
      </c>
      <c r="AZ1364">
        <f>VLOOKUP($G1364,county_facts!$A:$BB,48,FALSE)</f>
        <v>1766505</v>
      </c>
      <c r="BA1364">
        <f>VLOOKUP($G1364,county_facts!$A:$BB,49,FALSE)</f>
        <v>1552266</v>
      </c>
      <c r="BB1364">
        <f>VLOOKUP($G1364,county_facts!$A:$BB,50,FALSE)</f>
        <v>9497</v>
      </c>
      <c r="BC1364">
        <f>VLOOKUP($G1364,county_facts!$A:$BB,51,FALSE)</f>
        <v>161164</v>
      </c>
      <c r="BD1364">
        <f>VLOOKUP($G1364,county_facts!$A:$BB,52,FALSE)</f>
        <v>1977</v>
      </c>
      <c r="BE1364">
        <f>VLOOKUP($G1364,county_facts!$A:$BB,53,FALSE)</f>
        <v>1098.8599999999999</v>
      </c>
      <c r="BF1364">
        <f>VLOOKUP($G1364,county_facts!$A:$BB,54,FALSE)</f>
        <v>161.80000000000001</v>
      </c>
    </row>
    <row r="1365" spans="1:58" x14ac:dyDescent="0.3">
      <c r="A1365" t="s">
        <v>9</v>
      </c>
      <c r="B1365" t="s">
        <v>570</v>
      </c>
      <c r="C1365">
        <v>4597</v>
      </c>
      <c r="D1365" t="s">
        <v>541</v>
      </c>
      <c r="E1365">
        <v>15166</v>
      </c>
      <c r="F1365">
        <v>0.30311222500000001</v>
      </c>
      <c r="G1365">
        <v>45015</v>
      </c>
      <c r="H1365">
        <f>VLOOKUP($G1365,county_facts!$A:$BB,4,FALSE)</f>
        <v>198205</v>
      </c>
      <c r="I1365">
        <f>VLOOKUP($G1365,county_facts!$A:$BB,5,FALSE)</f>
        <v>177850</v>
      </c>
      <c r="J1365">
        <f>VLOOKUP($G1365,county_facts!$A:$BB,6,FALSE)</f>
        <v>11.4</v>
      </c>
      <c r="K1365">
        <f>VLOOKUP($G1365,county_facts!$A:$BB,7,FALSE)</f>
        <v>177843</v>
      </c>
      <c r="L1365">
        <f>VLOOKUP($G1365,county_facts!$A:$BB,8,FALSE)</f>
        <v>6.8</v>
      </c>
      <c r="M1365">
        <f>VLOOKUP($G1365,county_facts!$A:$BB,9,FALSE)</f>
        <v>24.4</v>
      </c>
      <c r="N1365">
        <f>VLOOKUP($G1365,county_facts!$A:$BB,10,FALSE)</f>
        <v>12.3</v>
      </c>
      <c r="O1365">
        <f>VLOOKUP($G1365,county_facts!$A:$BB,11,FALSE)</f>
        <v>50.2</v>
      </c>
      <c r="P1365">
        <f>VLOOKUP($G1365,county_facts!$A:$BB,12,FALSE)</f>
        <v>68.900000000000006</v>
      </c>
      <c r="Q1365">
        <f>VLOOKUP($G1365,county_facts!$A:$BB,13,FALSE)</f>
        <v>25.1</v>
      </c>
      <c r="R1365">
        <f>VLOOKUP($G1365,county_facts!$A:$BB,14,FALSE)</f>
        <v>0.7</v>
      </c>
      <c r="S1365">
        <f>VLOOKUP($G1365,county_facts!$A:$BB,15,FALSE)</f>
        <v>2.5</v>
      </c>
      <c r="T1365">
        <f>VLOOKUP($G1365,county_facts!$A:$BB,16,FALSE)</f>
        <v>0.2</v>
      </c>
      <c r="U1365">
        <f>VLOOKUP($G1365,county_facts!$A:$BB,17,FALSE)</f>
        <v>2.7</v>
      </c>
      <c r="V1365">
        <f>VLOOKUP($G1365,county_facts!$A:$BB,18,FALSE)</f>
        <v>6.1</v>
      </c>
      <c r="W1365">
        <f>VLOOKUP($G1365,county_facts!$A:$BB,19,FALSE)</f>
        <v>63.9</v>
      </c>
      <c r="X1365">
        <f>VLOOKUP($G1365,county_facts!$A:$BB,20,FALSE)</f>
        <v>82.9</v>
      </c>
      <c r="Y1365">
        <f>VLOOKUP($G1365,county_facts!$A:$BB,21,FALSE)</f>
        <v>5.8</v>
      </c>
      <c r="Z1365">
        <f>VLOOKUP($G1365,county_facts!$A:$BB,22,FALSE)</f>
        <v>7.8</v>
      </c>
      <c r="AA1365">
        <f>VLOOKUP($G1365,county_facts!$A:$BB,23,FALSE)</f>
        <v>86.7</v>
      </c>
      <c r="AB1365">
        <f>VLOOKUP($G1365,county_facts!$A:$BB,24,FALSE)</f>
        <v>21.3</v>
      </c>
      <c r="AC1365">
        <f>VLOOKUP($G1365,county_facts!$A:$BB,25,FALSE)</f>
        <v>20705</v>
      </c>
      <c r="AD1365">
        <f>VLOOKUP($G1365,county_facts!$A:$BB,26,FALSE)</f>
        <v>25.5</v>
      </c>
      <c r="AE1365">
        <f>VLOOKUP($G1365,county_facts!$A:$BB,27,FALSE)</f>
        <v>77272</v>
      </c>
      <c r="AF1365">
        <f>VLOOKUP($G1365,county_facts!$A:$BB,28,FALSE)</f>
        <v>70.3</v>
      </c>
      <c r="AG1365">
        <f>VLOOKUP($G1365,county_facts!$A:$BB,29,FALSE)</f>
        <v>14.7</v>
      </c>
      <c r="AH1365">
        <f>VLOOKUP($G1365,county_facts!$A:$BB,30,FALSE)</f>
        <v>150400</v>
      </c>
      <c r="AI1365">
        <f>VLOOKUP($G1365,county_facts!$A:$BB,31,FALSE)</f>
        <v>65392</v>
      </c>
      <c r="AJ1365">
        <f>VLOOKUP($G1365,county_facts!$A:$BB,32,FALSE)</f>
        <v>2.77</v>
      </c>
      <c r="AK1365">
        <f>VLOOKUP($G1365,county_facts!$A:$BB,33,FALSE)</f>
        <v>24165</v>
      </c>
      <c r="AL1365">
        <f>VLOOKUP($G1365,county_facts!$A:$BB,34,FALSE)</f>
        <v>52427</v>
      </c>
      <c r="AM1365">
        <f>VLOOKUP($G1365,county_facts!$A:$BB,35,FALSE)</f>
        <v>14.4</v>
      </c>
      <c r="AN1365">
        <f>VLOOKUP($G1365,county_facts!$A:$BB,36,FALSE)</f>
        <v>2722</v>
      </c>
      <c r="AO1365">
        <f>VLOOKUP($G1365,county_facts!$A:$BB,37,FALSE)</f>
        <v>39368</v>
      </c>
      <c r="AP1365">
        <f>VLOOKUP($G1365,county_facts!$A:$BB,38,FALSE)</f>
        <v>0.2</v>
      </c>
      <c r="AQ1365">
        <f>VLOOKUP($G1365,county_facts!$A:$BB,39,FALSE)</f>
        <v>11146</v>
      </c>
      <c r="AR1365">
        <f>VLOOKUP($G1365,county_facts!$A:$BB,40,FALSE)</f>
        <v>12070</v>
      </c>
      <c r="AS1365">
        <f>VLOOKUP($G1365,county_facts!$A:$BB,41,FALSE)</f>
        <v>13.4</v>
      </c>
      <c r="AT1365">
        <f>VLOOKUP($G1365,county_facts!$A:$BB,42,FALSE)</f>
        <v>0.3</v>
      </c>
      <c r="AU1365">
        <f>VLOOKUP($G1365,county_facts!$A:$BB,43,FALSE)</f>
        <v>2.4</v>
      </c>
      <c r="AV1365">
        <f>VLOOKUP($G1365,county_facts!$A:$BB,44,FALSE)</f>
        <v>0</v>
      </c>
      <c r="AW1365">
        <f>VLOOKUP($G1365,county_facts!$A:$BB,45,FALSE)</f>
        <v>0</v>
      </c>
      <c r="AX1365">
        <f>VLOOKUP($G1365,county_facts!$A:$BB,46,FALSE)</f>
        <v>28.3</v>
      </c>
      <c r="AY1365">
        <f>VLOOKUP($G1365,county_facts!$A:$BB,47,FALSE)</f>
        <v>5527306</v>
      </c>
      <c r="AZ1365">
        <f>VLOOKUP($G1365,county_facts!$A:$BB,48,FALSE)</f>
        <v>1766505</v>
      </c>
      <c r="BA1365">
        <f>VLOOKUP($G1365,county_facts!$A:$BB,49,FALSE)</f>
        <v>1552266</v>
      </c>
      <c r="BB1365">
        <f>VLOOKUP($G1365,county_facts!$A:$BB,50,FALSE)</f>
        <v>9497</v>
      </c>
      <c r="BC1365">
        <f>VLOOKUP($G1365,county_facts!$A:$BB,51,FALSE)</f>
        <v>161164</v>
      </c>
      <c r="BD1365">
        <f>VLOOKUP($G1365,county_facts!$A:$BB,52,FALSE)</f>
        <v>1977</v>
      </c>
      <c r="BE1365">
        <f>VLOOKUP($G1365,county_facts!$A:$BB,53,FALSE)</f>
        <v>1098.8599999999999</v>
      </c>
      <c r="BF1365">
        <f>VLOOKUP($G1365,county_facts!$A:$BB,54,FALSE)</f>
        <v>161.80000000000001</v>
      </c>
    </row>
    <row r="1366" spans="1:58" x14ac:dyDescent="0.3">
      <c r="A1366" t="s">
        <v>6</v>
      </c>
      <c r="B1366" t="s">
        <v>473</v>
      </c>
      <c r="C1366">
        <v>10911</v>
      </c>
      <c r="D1366" t="s">
        <v>541</v>
      </c>
      <c r="E1366">
        <v>14555</v>
      </c>
      <c r="F1366">
        <v>0.74963929900000004</v>
      </c>
      <c r="G1366">
        <v>45013</v>
      </c>
      <c r="H1366">
        <f>VLOOKUP($G1366,county_facts!$A:$BB,4,FALSE)</f>
        <v>175852</v>
      </c>
      <c r="I1366">
        <f>VLOOKUP($G1366,county_facts!$A:$BB,5,FALSE)</f>
        <v>162233</v>
      </c>
      <c r="J1366">
        <f>VLOOKUP($G1366,county_facts!$A:$BB,6,FALSE)</f>
        <v>8.4</v>
      </c>
      <c r="K1366">
        <f>VLOOKUP($G1366,county_facts!$A:$BB,7,FALSE)</f>
        <v>162233</v>
      </c>
      <c r="L1366">
        <f>VLOOKUP($G1366,county_facts!$A:$BB,8,FALSE)</f>
        <v>5.8</v>
      </c>
      <c r="M1366">
        <f>VLOOKUP($G1366,county_facts!$A:$BB,9,FALSE)</f>
        <v>19.899999999999999</v>
      </c>
      <c r="N1366">
        <f>VLOOKUP($G1366,county_facts!$A:$BB,10,FALSE)</f>
        <v>24.1</v>
      </c>
      <c r="O1366">
        <f>VLOOKUP($G1366,county_facts!$A:$BB,11,FALSE)</f>
        <v>50.9</v>
      </c>
      <c r="P1366">
        <f>VLOOKUP($G1366,county_facts!$A:$BB,12,FALSE)</f>
        <v>77.099999999999994</v>
      </c>
      <c r="Q1366">
        <f>VLOOKUP($G1366,county_facts!$A:$BB,13,FALSE)</f>
        <v>19.100000000000001</v>
      </c>
      <c r="R1366">
        <f>VLOOKUP($G1366,county_facts!$A:$BB,14,FALSE)</f>
        <v>0.4</v>
      </c>
      <c r="S1366">
        <f>VLOOKUP($G1366,county_facts!$A:$BB,15,FALSE)</f>
        <v>1.4</v>
      </c>
      <c r="T1366">
        <f>VLOOKUP($G1366,county_facts!$A:$BB,16,FALSE)</f>
        <v>0.1</v>
      </c>
      <c r="U1366">
        <f>VLOOKUP($G1366,county_facts!$A:$BB,17,FALSE)</f>
        <v>1.8</v>
      </c>
      <c r="V1366">
        <f>VLOOKUP($G1366,county_facts!$A:$BB,18,FALSE)</f>
        <v>11.4</v>
      </c>
      <c r="W1366">
        <f>VLOOKUP($G1366,county_facts!$A:$BB,19,FALSE)</f>
        <v>67.099999999999994</v>
      </c>
      <c r="X1366">
        <f>VLOOKUP($G1366,county_facts!$A:$BB,20,FALSE)</f>
        <v>81.7</v>
      </c>
      <c r="Y1366">
        <f>VLOOKUP($G1366,county_facts!$A:$BB,21,FALSE)</f>
        <v>10.3</v>
      </c>
      <c r="Z1366">
        <f>VLOOKUP($G1366,county_facts!$A:$BB,22,FALSE)</f>
        <v>13.9</v>
      </c>
      <c r="AA1366">
        <f>VLOOKUP($G1366,county_facts!$A:$BB,23,FALSE)</f>
        <v>91.3</v>
      </c>
      <c r="AB1366">
        <f>VLOOKUP($G1366,county_facts!$A:$BB,24,FALSE)</f>
        <v>37.6</v>
      </c>
      <c r="AC1366">
        <f>VLOOKUP($G1366,county_facts!$A:$BB,25,FALSE)</f>
        <v>18885</v>
      </c>
      <c r="AD1366">
        <f>VLOOKUP($G1366,county_facts!$A:$BB,26,FALSE)</f>
        <v>20.9</v>
      </c>
      <c r="AE1366">
        <f>VLOOKUP($G1366,county_facts!$A:$BB,27,FALSE)</f>
        <v>94287</v>
      </c>
      <c r="AF1366">
        <f>VLOOKUP($G1366,county_facts!$A:$BB,28,FALSE)</f>
        <v>71.400000000000006</v>
      </c>
      <c r="AG1366">
        <f>VLOOKUP($G1366,county_facts!$A:$BB,29,FALSE)</f>
        <v>24.4</v>
      </c>
      <c r="AH1366">
        <f>VLOOKUP($G1366,county_facts!$A:$BB,30,FALSE)</f>
        <v>275500</v>
      </c>
      <c r="AI1366">
        <f>VLOOKUP($G1366,county_facts!$A:$BB,31,FALSE)</f>
        <v>64417</v>
      </c>
      <c r="AJ1366">
        <f>VLOOKUP($G1366,county_facts!$A:$BB,32,FALSE)</f>
        <v>2.46</v>
      </c>
      <c r="AK1366">
        <f>VLOOKUP($G1366,county_facts!$A:$BB,33,FALSE)</f>
        <v>32503</v>
      </c>
      <c r="AL1366">
        <f>VLOOKUP($G1366,county_facts!$A:$BB,34,FALSE)</f>
        <v>57316</v>
      </c>
      <c r="AM1366">
        <f>VLOOKUP($G1366,county_facts!$A:$BB,35,FALSE)</f>
        <v>12.5</v>
      </c>
      <c r="AN1366">
        <f>VLOOKUP($G1366,county_facts!$A:$BB,36,FALSE)</f>
        <v>4800</v>
      </c>
      <c r="AO1366">
        <f>VLOOKUP($G1366,county_facts!$A:$BB,37,FALSE)</f>
        <v>49929</v>
      </c>
      <c r="AP1366">
        <f>VLOOKUP($G1366,county_facts!$A:$BB,38,FALSE)</f>
        <v>0.8</v>
      </c>
      <c r="AQ1366">
        <f>VLOOKUP($G1366,county_facts!$A:$BB,39,FALSE)</f>
        <v>14067</v>
      </c>
      <c r="AR1366">
        <f>VLOOKUP($G1366,county_facts!$A:$BB,40,FALSE)</f>
        <v>16367</v>
      </c>
      <c r="AS1366">
        <f>VLOOKUP($G1366,county_facts!$A:$BB,41,FALSE)</f>
        <v>7.4</v>
      </c>
      <c r="AT1366">
        <f>VLOOKUP($G1366,county_facts!$A:$BB,42,FALSE)</f>
        <v>0</v>
      </c>
      <c r="AU1366">
        <f>VLOOKUP($G1366,county_facts!$A:$BB,43,FALSE)</f>
        <v>1.7</v>
      </c>
      <c r="AV1366">
        <f>VLOOKUP($G1366,county_facts!$A:$BB,44,FALSE)</f>
        <v>0</v>
      </c>
      <c r="AW1366">
        <f>VLOOKUP($G1366,county_facts!$A:$BB,45,FALSE)</f>
        <v>2</v>
      </c>
      <c r="AX1366">
        <f>VLOOKUP($G1366,county_facts!$A:$BB,46,FALSE)</f>
        <v>25.5</v>
      </c>
      <c r="AY1366">
        <f>VLOOKUP($G1366,county_facts!$A:$BB,47,FALSE)</f>
        <v>223434</v>
      </c>
      <c r="AZ1366">
        <f>VLOOKUP($G1366,county_facts!$A:$BB,48,FALSE)</f>
        <v>298190</v>
      </c>
      <c r="BA1366">
        <f>VLOOKUP($G1366,county_facts!$A:$BB,49,FALSE)</f>
        <v>2255071</v>
      </c>
      <c r="BB1366">
        <f>VLOOKUP($G1366,county_facts!$A:$BB,50,FALSE)</f>
        <v>15240</v>
      </c>
      <c r="BC1366">
        <f>VLOOKUP($G1366,county_facts!$A:$BB,51,FALSE)</f>
        <v>530485</v>
      </c>
      <c r="BD1366">
        <f>VLOOKUP($G1366,county_facts!$A:$BB,52,FALSE)</f>
        <v>1197</v>
      </c>
      <c r="BE1366">
        <f>VLOOKUP($G1366,county_facts!$A:$BB,53,FALSE)</f>
        <v>576.28</v>
      </c>
      <c r="BF1366">
        <f>VLOOKUP($G1366,county_facts!$A:$BB,54,FALSE)</f>
        <v>281.5</v>
      </c>
    </row>
    <row r="1367" spans="1:58" x14ac:dyDescent="0.3">
      <c r="A1367" t="s">
        <v>9</v>
      </c>
      <c r="B1367" t="s">
        <v>473</v>
      </c>
      <c r="C1367">
        <v>3644</v>
      </c>
      <c r="D1367" t="s">
        <v>541</v>
      </c>
      <c r="E1367">
        <v>14555</v>
      </c>
      <c r="F1367">
        <v>0.25036070100000002</v>
      </c>
      <c r="G1367">
        <v>45013</v>
      </c>
      <c r="H1367">
        <f>VLOOKUP($G1367,county_facts!$A:$BB,4,FALSE)</f>
        <v>175852</v>
      </c>
      <c r="I1367">
        <f>VLOOKUP($G1367,county_facts!$A:$BB,5,FALSE)</f>
        <v>162233</v>
      </c>
      <c r="J1367">
        <f>VLOOKUP($G1367,county_facts!$A:$BB,6,FALSE)</f>
        <v>8.4</v>
      </c>
      <c r="K1367">
        <f>VLOOKUP($G1367,county_facts!$A:$BB,7,FALSE)</f>
        <v>162233</v>
      </c>
      <c r="L1367">
        <f>VLOOKUP($G1367,county_facts!$A:$BB,8,FALSE)</f>
        <v>5.8</v>
      </c>
      <c r="M1367">
        <f>VLOOKUP($G1367,county_facts!$A:$BB,9,FALSE)</f>
        <v>19.899999999999999</v>
      </c>
      <c r="N1367">
        <f>VLOOKUP($G1367,county_facts!$A:$BB,10,FALSE)</f>
        <v>24.1</v>
      </c>
      <c r="O1367">
        <f>VLOOKUP($G1367,county_facts!$A:$BB,11,FALSE)</f>
        <v>50.9</v>
      </c>
      <c r="P1367">
        <f>VLOOKUP($G1367,county_facts!$A:$BB,12,FALSE)</f>
        <v>77.099999999999994</v>
      </c>
      <c r="Q1367">
        <f>VLOOKUP($G1367,county_facts!$A:$BB,13,FALSE)</f>
        <v>19.100000000000001</v>
      </c>
      <c r="R1367">
        <f>VLOOKUP($G1367,county_facts!$A:$BB,14,FALSE)</f>
        <v>0.4</v>
      </c>
      <c r="S1367">
        <f>VLOOKUP($G1367,county_facts!$A:$BB,15,FALSE)</f>
        <v>1.4</v>
      </c>
      <c r="T1367">
        <f>VLOOKUP($G1367,county_facts!$A:$BB,16,FALSE)</f>
        <v>0.1</v>
      </c>
      <c r="U1367">
        <f>VLOOKUP($G1367,county_facts!$A:$BB,17,FALSE)</f>
        <v>1.8</v>
      </c>
      <c r="V1367">
        <f>VLOOKUP($G1367,county_facts!$A:$BB,18,FALSE)</f>
        <v>11.4</v>
      </c>
      <c r="W1367">
        <f>VLOOKUP($G1367,county_facts!$A:$BB,19,FALSE)</f>
        <v>67.099999999999994</v>
      </c>
      <c r="X1367">
        <f>VLOOKUP($G1367,county_facts!$A:$BB,20,FALSE)</f>
        <v>81.7</v>
      </c>
      <c r="Y1367">
        <f>VLOOKUP($G1367,county_facts!$A:$BB,21,FALSE)</f>
        <v>10.3</v>
      </c>
      <c r="Z1367">
        <f>VLOOKUP($G1367,county_facts!$A:$BB,22,FALSE)</f>
        <v>13.9</v>
      </c>
      <c r="AA1367">
        <f>VLOOKUP($G1367,county_facts!$A:$BB,23,FALSE)</f>
        <v>91.3</v>
      </c>
      <c r="AB1367">
        <f>VLOOKUP($G1367,county_facts!$A:$BB,24,FALSE)</f>
        <v>37.6</v>
      </c>
      <c r="AC1367">
        <f>VLOOKUP($G1367,county_facts!$A:$BB,25,FALSE)</f>
        <v>18885</v>
      </c>
      <c r="AD1367">
        <f>VLOOKUP($G1367,county_facts!$A:$BB,26,FALSE)</f>
        <v>20.9</v>
      </c>
      <c r="AE1367">
        <f>VLOOKUP($G1367,county_facts!$A:$BB,27,FALSE)</f>
        <v>94287</v>
      </c>
      <c r="AF1367">
        <f>VLOOKUP($G1367,county_facts!$A:$BB,28,FALSE)</f>
        <v>71.400000000000006</v>
      </c>
      <c r="AG1367">
        <f>VLOOKUP($G1367,county_facts!$A:$BB,29,FALSE)</f>
        <v>24.4</v>
      </c>
      <c r="AH1367">
        <f>VLOOKUP($G1367,county_facts!$A:$BB,30,FALSE)</f>
        <v>275500</v>
      </c>
      <c r="AI1367">
        <f>VLOOKUP($G1367,county_facts!$A:$BB,31,FALSE)</f>
        <v>64417</v>
      </c>
      <c r="AJ1367">
        <f>VLOOKUP($G1367,county_facts!$A:$BB,32,FALSE)</f>
        <v>2.46</v>
      </c>
      <c r="AK1367">
        <f>VLOOKUP($G1367,county_facts!$A:$BB,33,FALSE)</f>
        <v>32503</v>
      </c>
      <c r="AL1367">
        <f>VLOOKUP($G1367,county_facts!$A:$BB,34,FALSE)</f>
        <v>57316</v>
      </c>
      <c r="AM1367">
        <f>VLOOKUP($G1367,county_facts!$A:$BB,35,FALSE)</f>
        <v>12.5</v>
      </c>
      <c r="AN1367">
        <f>VLOOKUP($G1367,county_facts!$A:$BB,36,FALSE)</f>
        <v>4800</v>
      </c>
      <c r="AO1367">
        <f>VLOOKUP($G1367,county_facts!$A:$BB,37,FALSE)</f>
        <v>49929</v>
      </c>
      <c r="AP1367">
        <f>VLOOKUP($G1367,county_facts!$A:$BB,38,FALSE)</f>
        <v>0.8</v>
      </c>
      <c r="AQ1367">
        <f>VLOOKUP($G1367,county_facts!$A:$BB,39,FALSE)</f>
        <v>14067</v>
      </c>
      <c r="AR1367">
        <f>VLOOKUP($G1367,county_facts!$A:$BB,40,FALSE)</f>
        <v>16367</v>
      </c>
      <c r="AS1367">
        <f>VLOOKUP($G1367,county_facts!$A:$BB,41,FALSE)</f>
        <v>7.4</v>
      </c>
      <c r="AT1367">
        <f>VLOOKUP($G1367,county_facts!$A:$BB,42,FALSE)</f>
        <v>0</v>
      </c>
      <c r="AU1367">
        <f>VLOOKUP($G1367,county_facts!$A:$BB,43,FALSE)</f>
        <v>1.7</v>
      </c>
      <c r="AV1367">
        <f>VLOOKUP($G1367,county_facts!$A:$BB,44,FALSE)</f>
        <v>0</v>
      </c>
      <c r="AW1367">
        <f>VLOOKUP($G1367,county_facts!$A:$BB,45,FALSE)</f>
        <v>2</v>
      </c>
      <c r="AX1367">
        <f>VLOOKUP($G1367,county_facts!$A:$BB,46,FALSE)</f>
        <v>25.5</v>
      </c>
      <c r="AY1367">
        <f>VLOOKUP($G1367,county_facts!$A:$BB,47,FALSE)</f>
        <v>223434</v>
      </c>
      <c r="AZ1367">
        <f>VLOOKUP($G1367,county_facts!$A:$BB,48,FALSE)</f>
        <v>298190</v>
      </c>
      <c r="BA1367">
        <f>VLOOKUP($G1367,county_facts!$A:$BB,49,FALSE)</f>
        <v>2255071</v>
      </c>
      <c r="BB1367">
        <f>VLOOKUP($G1367,county_facts!$A:$BB,50,FALSE)</f>
        <v>15240</v>
      </c>
      <c r="BC1367">
        <f>VLOOKUP($G1367,county_facts!$A:$BB,51,FALSE)</f>
        <v>530485</v>
      </c>
      <c r="BD1367">
        <f>VLOOKUP($G1367,county_facts!$A:$BB,52,FALSE)</f>
        <v>1197</v>
      </c>
      <c r="BE1367">
        <f>VLOOKUP($G1367,county_facts!$A:$BB,53,FALSE)</f>
        <v>576.28</v>
      </c>
      <c r="BF1367">
        <f>VLOOKUP($G1367,county_facts!$A:$BB,54,FALSE)</f>
        <v>281.5</v>
      </c>
    </row>
    <row r="1368" spans="1:58" x14ac:dyDescent="0.3">
      <c r="A1368" t="s">
        <v>6</v>
      </c>
      <c r="B1368" t="s">
        <v>571</v>
      </c>
      <c r="C1368">
        <v>1068</v>
      </c>
      <c r="D1368" t="s">
        <v>541</v>
      </c>
      <c r="E1368">
        <v>1342</v>
      </c>
      <c r="F1368">
        <v>0.795827124</v>
      </c>
      <c r="G1368">
        <v>45011</v>
      </c>
      <c r="H1368">
        <f>VLOOKUP($G1368,county_facts!$A:$BB,4,FALSE)</f>
        <v>21959</v>
      </c>
      <c r="I1368">
        <f>VLOOKUP($G1368,county_facts!$A:$BB,5,FALSE)</f>
        <v>22621</v>
      </c>
      <c r="J1368">
        <f>VLOOKUP($G1368,county_facts!$A:$BB,6,FALSE)</f>
        <v>-2.9</v>
      </c>
      <c r="K1368">
        <f>VLOOKUP($G1368,county_facts!$A:$BB,7,FALSE)</f>
        <v>22621</v>
      </c>
      <c r="L1368">
        <f>VLOOKUP($G1368,county_facts!$A:$BB,8,FALSE)</f>
        <v>7</v>
      </c>
      <c r="M1368">
        <f>VLOOKUP($G1368,county_facts!$A:$BB,9,FALSE)</f>
        <v>25.3</v>
      </c>
      <c r="N1368">
        <f>VLOOKUP($G1368,county_facts!$A:$BB,10,FALSE)</f>
        <v>15.9</v>
      </c>
      <c r="O1368">
        <f>VLOOKUP($G1368,county_facts!$A:$BB,11,FALSE)</f>
        <v>52.3</v>
      </c>
      <c r="P1368">
        <f>VLOOKUP($G1368,county_facts!$A:$BB,12,FALSE)</f>
        <v>53.1</v>
      </c>
      <c r="Q1368">
        <f>VLOOKUP($G1368,county_facts!$A:$BB,13,FALSE)</f>
        <v>44.1</v>
      </c>
      <c r="R1368">
        <f>VLOOKUP($G1368,county_facts!$A:$BB,14,FALSE)</f>
        <v>0.6</v>
      </c>
      <c r="S1368">
        <f>VLOOKUP($G1368,county_facts!$A:$BB,15,FALSE)</f>
        <v>0.7</v>
      </c>
      <c r="T1368">
        <f>VLOOKUP($G1368,county_facts!$A:$BB,16,FALSE)</f>
        <v>0</v>
      </c>
      <c r="U1368">
        <f>VLOOKUP($G1368,county_facts!$A:$BB,17,FALSE)</f>
        <v>1.5</v>
      </c>
      <c r="V1368">
        <f>VLOOKUP($G1368,county_facts!$A:$BB,18,FALSE)</f>
        <v>2.5</v>
      </c>
      <c r="W1368">
        <f>VLOOKUP($G1368,county_facts!$A:$BB,19,FALSE)</f>
        <v>51.2</v>
      </c>
      <c r="X1368">
        <f>VLOOKUP($G1368,county_facts!$A:$BB,20,FALSE)</f>
        <v>91.6</v>
      </c>
      <c r="Y1368">
        <f>VLOOKUP($G1368,county_facts!$A:$BB,21,FALSE)</f>
        <v>1.3</v>
      </c>
      <c r="Z1368">
        <f>VLOOKUP($G1368,county_facts!$A:$BB,22,FALSE)</f>
        <v>2.5</v>
      </c>
      <c r="AA1368">
        <f>VLOOKUP($G1368,county_facts!$A:$BB,23,FALSE)</f>
        <v>79.7</v>
      </c>
      <c r="AB1368">
        <f>VLOOKUP($G1368,county_facts!$A:$BB,24,FALSE)</f>
        <v>11.2</v>
      </c>
      <c r="AC1368">
        <f>VLOOKUP($G1368,county_facts!$A:$BB,25,FALSE)</f>
        <v>1535</v>
      </c>
      <c r="AD1368">
        <f>VLOOKUP($G1368,county_facts!$A:$BB,26,FALSE)</f>
        <v>25.3</v>
      </c>
      <c r="AE1368">
        <f>VLOOKUP($G1368,county_facts!$A:$BB,27,FALSE)</f>
        <v>10378</v>
      </c>
      <c r="AF1368">
        <f>VLOOKUP($G1368,county_facts!$A:$BB,28,FALSE)</f>
        <v>74.599999999999994</v>
      </c>
      <c r="AG1368">
        <f>VLOOKUP($G1368,county_facts!$A:$BB,29,FALSE)</f>
        <v>5.9</v>
      </c>
      <c r="AH1368">
        <f>VLOOKUP($G1368,county_facts!$A:$BB,30,FALSE)</f>
        <v>72400</v>
      </c>
      <c r="AI1368">
        <f>VLOOKUP($G1368,county_facts!$A:$BB,31,FALSE)</f>
        <v>8416</v>
      </c>
      <c r="AJ1368">
        <f>VLOOKUP($G1368,county_facts!$A:$BB,32,FALSE)</f>
        <v>2.63</v>
      </c>
      <c r="AK1368">
        <f>VLOOKUP($G1368,county_facts!$A:$BB,33,FALSE)</f>
        <v>18862</v>
      </c>
      <c r="AL1368">
        <f>VLOOKUP($G1368,county_facts!$A:$BB,34,FALSE)</f>
        <v>35231</v>
      </c>
      <c r="AM1368">
        <f>VLOOKUP($G1368,county_facts!$A:$BB,35,FALSE)</f>
        <v>29.1</v>
      </c>
      <c r="AN1368">
        <f>VLOOKUP($G1368,county_facts!$A:$BB,36,FALSE)</f>
        <v>353</v>
      </c>
      <c r="AO1368">
        <f>VLOOKUP($G1368,county_facts!$A:$BB,37,FALSE)</f>
        <v>4756</v>
      </c>
      <c r="AP1368">
        <f>VLOOKUP($G1368,county_facts!$A:$BB,38,FALSE)</f>
        <v>0.4</v>
      </c>
      <c r="AQ1368">
        <f>VLOOKUP($G1368,county_facts!$A:$BB,39,FALSE)</f>
        <v>1389</v>
      </c>
      <c r="AR1368">
        <f>VLOOKUP($G1368,county_facts!$A:$BB,40,FALSE)</f>
        <v>1450</v>
      </c>
      <c r="AS1368">
        <f>VLOOKUP($G1368,county_facts!$A:$BB,41,FALSE)</f>
        <v>20.8</v>
      </c>
      <c r="AT1368">
        <f>VLOOKUP($G1368,county_facts!$A:$BB,42,FALSE)</f>
        <v>0</v>
      </c>
      <c r="AU1368">
        <f>VLOOKUP($G1368,county_facts!$A:$BB,43,FALSE)</f>
        <v>0</v>
      </c>
      <c r="AV1368">
        <f>VLOOKUP($G1368,county_facts!$A:$BB,44,FALSE)</f>
        <v>0</v>
      </c>
      <c r="AW1368">
        <f>VLOOKUP($G1368,county_facts!$A:$BB,45,FALSE)</f>
        <v>0</v>
      </c>
      <c r="AX1368">
        <f>VLOOKUP($G1368,county_facts!$A:$BB,46,FALSE)</f>
        <v>32.9</v>
      </c>
      <c r="AY1368">
        <f>VLOOKUP($G1368,county_facts!$A:$BB,47,FALSE)</f>
        <v>681251</v>
      </c>
      <c r="AZ1368">
        <f>VLOOKUP($G1368,county_facts!$A:$BB,48,FALSE)</f>
        <v>0</v>
      </c>
      <c r="BA1368">
        <f>VLOOKUP($G1368,county_facts!$A:$BB,49,FALSE)</f>
        <v>169135</v>
      </c>
      <c r="BB1368">
        <f>VLOOKUP($G1368,county_facts!$A:$BB,50,FALSE)</f>
        <v>7361</v>
      </c>
      <c r="BC1368">
        <f>VLOOKUP($G1368,county_facts!$A:$BB,51,FALSE)</f>
        <v>14706</v>
      </c>
      <c r="BD1368">
        <f>VLOOKUP($G1368,county_facts!$A:$BB,52,FALSE)</f>
        <v>37</v>
      </c>
      <c r="BE1368">
        <f>VLOOKUP($G1368,county_facts!$A:$BB,53,FALSE)</f>
        <v>548.39</v>
      </c>
      <c r="BF1368">
        <f>VLOOKUP($G1368,county_facts!$A:$BB,54,FALSE)</f>
        <v>41.2</v>
      </c>
    </row>
    <row r="1369" spans="1:58" x14ac:dyDescent="0.3">
      <c r="A1369" t="s">
        <v>9</v>
      </c>
      <c r="B1369" t="s">
        <v>571</v>
      </c>
      <c r="C1369">
        <v>274</v>
      </c>
      <c r="D1369" t="s">
        <v>541</v>
      </c>
      <c r="E1369">
        <v>1342</v>
      </c>
      <c r="F1369">
        <v>0.204172876</v>
      </c>
      <c r="G1369">
        <v>45011</v>
      </c>
      <c r="H1369">
        <f>VLOOKUP($G1369,county_facts!$A:$BB,4,FALSE)</f>
        <v>21959</v>
      </c>
      <c r="I1369">
        <f>VLOOKUP($G1369,county_facts!$A:$BB,5,FALSE)</f>
        <v>22621</v>
      </c>
      <c r="J1369">
        <f>VLOOKUP($G1369,county_facts!$A:$BB,6,FALSE)</f>
        <v>-2.9</v>
      </c>
      <c r="K1369">
        <f>VLOOKUP($G1369,county_facts!$A:$BB,7,FALSE)</f>
        <v>22621</v>
      </c>
      <c r="L1369">
        <f>VLOOKUP($G1369,county_facts!$A:$BB,8,FALSE)</f>
        <v>7</v>
      </c>
      <c r="M1369">
        <f>VLOOKUP($G1369,county_facts!$A:$BB,9,FALSE)</f>
        <v>25.3</v>
      </c>
      <c r="N1369">
        <f>VLOOKUP($G1369,county_facts!$A:$BB,10,FALSE)</f>
        <v>15.9</v>
      </c>
      <c r="O1369">
        <f>VLOOKUP($G1369,county_facts!$A:$BB,11,FALSE)</f>
        <v>52.3</v>
      </c>
      <c r="P1369">
        <f>VLOOKUP($G1369,county_facts!$A:$BB,12,FALSE)</f>
        <v>53.1</v>
      </c>
      <c r="Q1369">
        <f>VLOOKUP($G1369,county_facts!$A:$BB,13,FALSE)</f>
        <v>44.1</v>
      </c>
      <c r="R1369">
        <f>VLOOKUP($G1369,county_facts!$A:$BB,14,FALSE)</f>
        <v>0.6</v>
      </c>
      <c r="S1369">
        <f>VLOOKUP($G1369,county_facts!$A:$BB,15,FALSE)</f>
        <v>0.7</v>
      </c>
      <c r="T1369">
        <f>VLOOKUP($G1369,county_facts!$A:$BB,16,FALSE)</f>
        <v>0</v>
      </c>
      <c r="U1369">
        <f>VLOOKUP($G1369,county_facts!$A:$BB,17,FALSE)</f>
        <v>1.5</v>
      </c>
      <c r="V1369">
        <f>VLOOKUP($G1369,county_facts!$A:$BB,18,FALSE)</f>
        <v>2.5</v>
      </c>
      <c r="W1369">
        <f>VLOOKUP($G1369,county_facts!$A:$BB,19,FALSE)</f>
        <v>51.2</v>
      </c>
      <c r="X1369">
        <f>VLOOKUP($G1369,county_facts!$A:$BB,20,FALSE)</f>
        <v>91.6</v>
      </c>
      <c r="Y1369">
        <f>VLOOKUP($G1369,county_facts!$A:$BB,21,FALSE)</f>
        <v>1.3</v>
      </c>
      <c r="Z1369">
        <f>VLOOKUP($G1369,county_facts!$A:$BB,22,FALSE)</f>
        <v>2.5</v>
      </c>
      <c r="AA1369">
        <f>VLOOKUP($G1369,county_facts!$A:$BB,23,FALSE)</f>
        <v>79.7</v>
      </c>
      <c r="AB1369">
        <f>VLOOKUP($G1369,county_facts!$A:$BB,24,FALSE)</f>
        <v>11.2</v>
      </c>
      <c r="AC1369">
        <f>VLOOKUP($G1369,county_facts!$A:$BB,25,FALSE)</f>
        <v>1535</v>
      </c>
      <c r="AD1369">
        <f>VLOOKUP($G1369,county_facts!$A:$BB,26,FALSE)</f>
        <v>25.3</v>
      </c>
      <c r="AE1369">
        <f>VLOOKUP($G1369,county_facts!$A:$BB,27,FALSE)</f>
        <v>10378</v>
      </c>
      <c r="AF1369">
        <f>VLOOKUP($G1369,county_facts!$A:$BB,28,FALSE)</f>
        <v>74.599999999999994</v>
      </c>
      <c r="AG1369">
        <f>VLOOKUP($G1369,county_facts!$A:$BB,29,FALSE)</f>
        <v>5.9</v>
      </c>
      <c r="AH1369">
        <f>VLOOKUP($G1369,county_facts!$A:$BB,30,FALSE)</f>
        <v>72400</v>
      </c>
      <c r="AI1369">
        <f>VLOOKUP($G1369,county_facts!$A:$BB,31,FALSE)</f>
        <v>8416</v>
      </c>
      <c r="AJ1369">
        <f>VLOOKUP($G1369,county_facts!$A:$BB,32,FALSE)</f>
        <v>2.63</v>
      </c>
      <c r="AK1369">
        <f>VLOOKUP($G1369,county_facts!$A:$BB,33,FALSE)</f>
        <v>18862</v>
      </c>
      <c r="AL1369">
        <f>VLOOKUP($G1369,county_facts!$A:$BB,34,FALSE)</f>
        <v>35231</v>
      </c>
      <c r="AM1369">
        <f>VLOOKUP($G1369,county_facts!$A:$BB,35,FALSE)</f>
        <v>29.1</v>
      </c>
      <c r="AN1369">
        <f>VLOOKUP($G1369,county_facts!$A:$BB,36,FALSE)</f>
        <v>353</v>
      </c>
      <c r="AO1369">
        <f>VLOOKUP($G1369,county_facts!$A:$BB,37,FALSE)</f>
        <v>4756</v>
      </c>
      <c r="AP1369">
        <f>VLOOKUP($G1369,county_facts!$A:$BB,38,FALSE)</f>
        <v>0.4</v>
      </c>
      <c r="AQ1369">
        <f>VLOOKUP($G1369,county_facts!$A:$BB,39,FALSE)</f>
        <v>1389</v>
      </c>
      <c r="AR1369">
        <f>VLOOKUP($G1369,county_facts!$A:$BB,40,FALSE)</f>
        <v>1450</v>
      </c>
      <c r="AS1369">
        <f>VLOOKUP($G1369,county_facts!$A:$BB,41,FALSE)</f>
        <v>20.8</v>
      </c>
      <c r="AT1369">
        <f>VLOOKUP($G1369,county_facts!$A:$BB,42,FALSE)</f>
        <v>0</v>
      </c>
      <c r="AU1369">
        <f>VLOOKUP($G1369,county_facts!$A:$BB,43,FALSE)</f>
        <v>0</v>
      </c>
      <c r="AV1369">
        <f>VLOOKUP($G1369,county_facts!$A:$BB,44,FALSE)</f>
        <v>0</v>
      </c>
      <c r="AW1369">
        <f>VLOOKUP($G1369,county_facts!$A:$BB,45,FALSE)</f>
        <v>0</v>
      </c>
      <c r="AX1369">
        <f>VLOOKUP($G1369,county_facts!$A:$BB,46,FALSE)</f>
        <v>32.9</v>
      </c>
      <c r="AY1369">
        <f>VLOOKUP($G1369,county_facts!$A:$BB,47,FALSE)</f>
        <v>681251</v>
      </c>
      <c r="AZ1369">
        <f>VLOOKUP($G1369,county_facts!$A:$BB,48,FALSE)</f>
        <v>0</v>
      </c>
      <c r="BA1369">
        <f>VLOOKUP($G1369,county_facts!$A:$BB,49,FALSE)</f>
        <v>169135</v>
      </c>
      <c r="BB1369">
        <f>VLOOKUP($G1369,county_facts!$A:$BB,50,FALSE)</f>
        <v>7361</v>
      </c>
      <c r="BC1369">
        <f>VLOOKUP($G1369,county_facts!$A:$BB,51,FALSE)</f>
        <v>14706</v>
      </c>
      <c r="BD1369">
        <f>VLOOKUP($G1369,county_facts!$A:$BB,52,FALSE)</f>
        <v>37</v>
      </c>
      <c r="BE1369">
        <f>VLOOKUP($G1369,county_facts!$A:$BB,53,FALSE)</f>
        <v>548.39</v>
      </c>
      <c r="BF1369">
        <f>VLOOKUP($G1369,county_facts!$A:$BB,54,FALSE)</f>
        <v>41.2</v>
      </c>
    </row>
    <row r="1370" spans="1:58" x14ac:dyDescent="0.3">
      <c r="A1370" t="s">
        <v>6</v>
      </c>
      <c r="B1370" t="s">
        <v>572</v>
      </c>
      <c r="C1370">
        <v>1099</v>
      </c>
      <c r="D1370" t="s">
        <v>541</v>
      </c>
      <c r="E1370">
        <v>1376</v>
      </c>
      <c r="F1370">
        <v>0.79869186000000003</v>
      </c>
      <c r="G1370">
        <v>45009</v>
      </c>
      <c r="H1370">
        <f>VLOOKUP($G1370,county_facts!$A:$BB,4,FALSE)</f>
        <v>15182</v>
      </c>
      <c r="I1370">
        <f>VLOOKUP($G1370,county_facts!$A:$BB,5,FALSE)</f>
        <v>15987</v>
      </c>
      <c r="J1370">
        <f>VLOOKUP($G1370,county_facts!$A:$BB,6,FALSE)</f>
        <v>-5</v>
      </c>
      <c r="K1370">
        <f>VLOOKUP($G1370,county_facts!$A:$BB,7,FALSE)</f>
        <v>15987</v>
      </c>
      <c r="L1370">
        <f>VLOOKUP($G1370,county_facts!$A:$BB,8,FALSE)</f>
        <v>5.0999999999999996</v>
      </c>
      <c r="M1370">
        <f>VLOOKUP($G1370,county_facts!$A:$BB,9,FALSE)</f>
        <v>20.100000000000001</v>
      </c>
      <c r="N1370">
        <f>VLOOKUP($G1370,county_facts!$A:$BB,10,FALSE)</f>
        <v>18.3</v>
      </c>
      <c r="O1370">
        <f>VLOOKUP($G1370,county_facts!$A:$BB,11,FALSE)</f>
        <v>51.8</v>
      </c>
      <c r="P1370">
        <f>VLOOKUP($G1370,county_facts!$A:$BB,12,FALSE)</f>
        <v>37</v>
      </c>
      <c r="Q1370">
        <f>VLOOKUP($G1370,county_facts!$A:$BB,13,FALSE)</f>
        <v>61.1</v>
      </c>
      <c r="R1370">
        <f>VLOOKUP($G1370,county_facts!$A:$BB,14,FALSE)</f>
        <v>0.4</v>
      </c>
      <c r="S1370">
        <f>VLOOKUP($G1370,county_facts!$A:$BB,15,FALSE)</f>
        <v>0.5</v>
      </c>
      <c r="T1370">
        <f>VLOOKUP($G1370,county_facts!$A:$BB,16,FALSE)</f>
        <v>0.1</v>
      </c>
      <c r="U1370">
        <f>VLOOKUP($G1370,county_facts!$A:$BB,17,FALSE)</f>
        <v>1</v>
      </c>
      <c r="V1370">
        <f>VLOOKUP($G1370,county_facts!$A:$BB,18,FALSE)</f>
        <v>1.9</v>
      </c>
      <c r="W1370">
        <f>VLOOKUP($G1370,county_facts!$A:$BB,19,FALSE)</f>
        <v>35.799999999999997</v>
      </c>
      <c r="X1370">
        <f>VLOOKUP($G1370,county_facts!$A:$BB,20,FALSE)</f>
        <v>90</v>
      </c>
      <c r="Y1370">
        <f>VLOOKUP($G1370,county_facts!$A:$BB,21,FALSE)</f>
        <v>1.8</v>
      </c>
      <c r="Z1370">
        <f>VLOOKUP($G1370,county_facts!$A:$BB,22,FALSE)</f>
        <v>1.8</v>
      </c>
      <c r="AA1370">
        <f>VLOOKUP($G1370,county_facts!$A:$BB,23,FALSE)</f>
        <v>75.5</v>
      </c>
      <c r="AB1370">
        <f>VLOOKUP($G1370,county_facts!$A:$BB,24,FALSE)</f>
        <v>17.5</v>
      </c>
      <c r="AC1370">
        <f>VLOOKUP($G1370,county_facts!$A:$BB,25,FALSE)</f>
        <v>1329</v>
      </c>
      <c r="AD1370">
        <f>VLOOKUP($G1370,county_facts!$A:$BB,26,FALSE)</f>
        <v>23.6</v>
      </c>
      <c r="AE1370">
        <f>VLOOKUP($G1370,county_facts!$A:$BB,27,FALSE)</f>
        <v>7621</v>
      </c>
      <c r="AF1370">
        <f>VLOOKUP($G1370,county_facts!$A:$BB,28,FALSE)</f>
        <v>75.900000000000006</v>
      </c>
      <c r="AG1370">
        <f>VLOOKUP($G1370,county_facts!$A:$BB,29,FALSE)</f>
        <v>5.8</v>
      </c>
      <c r="AH1370">
        <f>VLOOKUP($G1370,county_facts!$A:$BB,30,FALSE)</f>
        <v>74700</v>
      </c>
      <c r="AI1370">
        <f>VLOOKUP($G1370,county_facts!$A:$BB,31,FALSE)</f>
        <v>5883</v>
      </c>
      <c r="AJ1370">
        <f>VLOOKUP($G1370,county_facts!$A:$BB,32,FALSE)</f>
        <v>2.4700000000000002</v>
      </c>
      <c r="AK1370">
        <f>VLOOKUP($G1370,county_facts!$A:$BB,33,FALSE)</f>
        <v>18902</v>
      </c>
      <c r="AL1370">
        <f>VLOOKUP($G1370,county_facts!$A:$BB,34,FALSE)</f>
        <v>31483</v>
      </c>
      <c r="AM1370">
        <f>VLOOKUP($G1370,county_facts!$A:$BB,35,FALSE)</f>
        <v>27.6</v>
      </c>
      <c r="AN1370">
        <f>VLOOKUP($G1370,county_facts!$A:$BB,36,FALSE)</f>
        <v>262</v>
      </c>
      <c r="AO1370">
        <f>VLOOKUP($G1370,county_facts!$A:$BB,37,FALSE)</f>
        <v>3069</v>
      </c>
      <c r="AP1370">
        <f>VLOOKUP($G1370,county_facts!$A:$BB,38,FALSE)</f>
        <v>-1.8</v>
      </c>
      <c r="AQ1370">
        <f>VLOOKUP($G1370,county_facts!$A:$BB,39,FALSE)</f>
        <v>762</v>
      </c>
      <c r="AR1370">
        <f>VLOOKUP($G1370,county_facts!$A:$BB,40,FALSE)</f>
        <v>0</v>
      </c>
      <c r="AS1370">
        <f>VLOOKUP($G1370,county_facts!$A:$BB,41,FALSE)</f>
        <v>0</v>
      </c>
      <c r="AT1370">
        <f>VLOOKUP($G1370,county_facts!$A:$BB,42,FALSE)</f>
        <v>0</v>
      </c>
      <c r="AU1370">
        <f>VLOOKUP($G1370,county_facts!$A:$BB,43,FALSE)</f>
        <v>0</v>
      </c>
      <c r="AV1370">
        <f>VLOOKUP($G1370,county_facts!$A:$BB,44,FALSE)</f>
        <v>0</v>
      </c>
      <c r="AW1370">
        <f>VLOOKUP($G1370,county_facts!$A:$BB,45,FALSE)</f>
        <v>0</v>
      </c>
      <c r="AX1370">
        <f>VLOOKUP($G1370,county_facts!$A:$BB,46,FALSE)</f>
        <v>0</v>
      </c>
      <c r="AY1370">
        <f>VLOOKUP($G1370,county_facts!$A:$BB,47,FALSE)</f>
        <v>0</v>
      </c>
      <c r="AZ1370">
        <f>VLOOKUP($G1370,county_facts!$A:$BB,48,FALSE)</f>
        <v>0</v>
      </c>
      <c r="BA1370">
        <f>VLOOKUP($G1370,county_facts!$A:$BB,49,FALSE)</f>
        <v>102813</v>
      </c>
      <c r="BB1370">
        <f>VLOOKUP($G1370,county_facts!$A:$BB,50,FALSE)</f>
        <v>6679</v>
      </c>
      <c r="BC1370">
        <f>VLOOKUP($G1370,county_facts!$A:$BB,51,FALSE)</f>
        <v>9368</v>
      </c>
      <c r="BD1370">
        <f>VLOOKUP($G1370,county_facts!$A:$BB,52,FALSE)</f>
        <v>10</v>
      </c>
      <c r="BE1370">
        <f>VLOOKUP($G1370,county_facts!$A:$BB,53,FALSE)</f>
        <v>393.37</v>
      </c>
      <c r="BF1370">
        <f>VLOOKUP($G1370,county_facts!$A:$BB,54,FALSE)</f>
        <v>40.6</v>
      </c>
    </row>
    <row r="1371" spans="1:58" x14ac:dyDescent="0.3">
      <c r="A1371" t="s">
        <v>9</v>
      </c>
      <c r="B1371" t="s">
        <v>572</v>
      </c>
      <c r="C1371">
        <v>277</v>
      </c>
      <c r="D1371" t="s">
        <v>541</v>
      </c>
      <c r="E1371">
        <v>1376</v>
      </c>
      <c r="F1371">
        <v>0.20130814</v>
      </c>
      <c r="G1371">
        <v>45009</v>
      </c>
      <c r="H1371">
        <f>VLOOKUP($G1371,county_facts!$A:$BB,4,FALSE)</f>
        <v>15182</v>
      </c>
      <c r="I1371">
        <f>VLOOKUP($G1371,county_facts!$A:$BB,5,FALSE)</f>
        <v>15987</v>
      </c>
      <c r="J1371">
        <f>VLOOKUP($G1371,county_facts!$A:$BB,6,FALSE)</f>
        <v>-5</v>
      </c>
      <c r="K1371">
        <f>VLOOKUP($G1371,county_facts!$A:$BB,7,FALSE)</f>
        <v>15987</v>
      </c>
      <c r="L1371">
        <f>VLOOKUP($G1371,county_facts!$A:$BB,8,FALSE)</f>
        <v>5.0999999999999996</v>
      </c>
      <c r="M1371">
        <f>VLOOKUP($G1371,county_facts!$A:$BB,9,FALSE)</f>
        <v>20.100000000000001</v>
      </c>
      <c r="N1371">
        <f>VLOOKUP($G1371,county_facts!$A:$BB,10,FALSE)</f>
        <v>18.3</v>
      </c>
      <c r="O1371">
        <f>VLOOKUP($G1371,county_facts!$A:$BB,11,FALSE)</f>
        <v>51.8</v>
      </c>
      <c r="P1371">
        <f>VLOOKUP($G1371,county_facts!$A:$BB,12,FALSE)</f>
        <v>37</v>
      </c>
      <c r="Q1371">
        <f>VLOOKUP($G1371,county_facts!$A:$BB,13,FALSE)</f>
        <v>61.1</v>
      </c>
      <c r="R1371">
        <f>VLOOKUP($G1371,county_facts!$A:$BB,14,FALSE)</f>
        <v>0.4</v>
      </c>
      <c r="S1371">
        <f>VLOOKUP($G1371,county_facts!$A:$BB,15,FALSE)</f>
        <v>0.5</v>
      </c>
      <c r="T1371">
        <f>VLOOKUP($G1371,county_facts!$A:$BB,16,FALSE)</f>
        <v>0.1</v>
      </c>
      <c r="U1371">
        <f>VLOOKUP($G1371,county_facts!$A:$BB,17,FALSE)</f>
        <v>1</v>
      </c>
      <c r="V1371">
        <f>VLOOKUP($G1371,county_facts!$A:$BB,18,FALSE)</f>
        <v>1.9</v>
      </c>
      <c r="W1371">
        <f>VLOOKUP($G1371,county_facts!$A:$BB,19,FALSE)</f>
        <v>35.799999999999997</v>
      </c>
      <c r="X1371">
        <f>VLOOKUP($G1371,county_facts!$A:$BB,20,FALSE)</f>
        <v>90</v>
      </c>
      <c r="Y1371">
        <f>VLOOKUP($G1371,county_facts!$A:$BB,21,FALSE)</f>
        <v>1.8</v>
      </c>
      <c r="Z1371">
        <f>VLOOKUP($G1371,county_facts!$A:$BB,22,FALSE)</f>
        <v>1.8</v>
      </c>
      <c r="AA1371">
        <f>VLOOKUP($G1371,county_facts!$A:$BB,23,FALSE)</f>
        <v>75.5</v>
      </c>
      <c r="AB1371">
        <f>VLOOKUP($G1371,county_facts!$A:$BB,24,FALSE)</f>
        <v>17.5</v>
      </c>
      <c r="AC1371">
        <f>VLOOKUP($G1371,county_facts!$A:$BB,25,FALSE)</f>
        <v>1329</v>
      </c>
      <c r="AD1371">
        <f>VLOOKUP($G1371,county_facts!$A:$BB,26,FALSE)</f>
        <v>23.6</v>
      </c>
      <c r="AE1371">
        <f>VLOOKUP($G1371,county_facts!$A:$BB,27,FALSE)</f>
        <v>7621</v>
      </c>
      <c r="AF1371">
        <f>VLOOKUP($G1371,county_facts!$A:$BB,28,FALSE)</f>
        <v>75.900000000000006</v>
      </c>
      <c r="AG1371">
        <f>VLOOKUP($G1371,county_facts!$A:$BB,29,FALSE)</f>
        <v>5.8</v>
      </c>
      <c r="AH1371">
        <f>VLOOKUP($G1371,county_facts!$A:$BB,30,FALSE)</f>
        <v>74700</v>
      </c>
      <c r="AI1371">
        <f>VLOOKUP($G1371,county_facts!$A:$BB,31,FALSE)</f>
        <v>5883</v>
      </c>
      <c r="AJ1371">
        <f>VLOOKUP($G1371,county_facts!$A:$BB,32,FALSE)</f>
        <v>2.4700000000000002</v>
      </c>
      <c r="AK1371">
        <f>VLOOKUP($G1371,county_facts!$A:$BB,33,FALSE)</f>
        <v>18902</v>
      </c>
      <c r="AL1371">
        <f>VLOOKUP($G1371,county_facts!$A:$BB,34,FALSE)</f>
        <v>31483</v>
      </c>
      <c r="AM1371">
        <f>VLOOKUP($G1371,county_facts!$A:$BB,35,FALSE)</f>
        <v>27.6</v>
      </c>
      <c r="AN1371">
        <f>VLOOKUP($G1371,county_facts!$A:$BB,36,FALSE)</f>
        <v>262</v>
      </c>
      <c r="AO1371">
        <f>VLOOKUP($G1371,county_facts!$A:$BB,37,FALSE)</f>
        <v>3069</v>
      </c>
      <c r="AP1371">
        <f>VLOOKUP($G1371,county_facts!$A:$BB,38,FALSE)</f>
        <v>-1.8</v>
      </c>
      <c r="AQ1371">
        <f>VLOOKUP($G1371,county_facts!$A:$BB,39,FALSE)</f>
        <v>762</v>
      </c>
      <c r="AR1371">
        <f>VLOOKUP($G1371,county_facts!$A:$BB,40,FALSE)</f>
        <v>0</v>
      </c>
      <c r="AS1371">
        <f>VLOOKUP($G1371,county_facts!$A:$BB,41,FALSE)</f>
        <v>0</v>
      </c>
      <c r="AT1371">
        <f>VLOOKUP($G1371,county_facts!$A:$BB,42,FALSE)</f>
        <v>0</v>
      </c>
      <c r="AU1371">
        <f>VLOOKUP($G1371,county_facts!$A:$BB,43,FALSE)</f>
        <v>0</v>
      </c>
      <c r="AV1371">
        <f>VLOOKUP($G1371,county_facts!$A:$BB,44,FALSE)</f>
        <v>0</v>
      </c>
      <c r="AW1371">
        <f>VLOOKUP($G1371,county_facts!$A:$BB,45,FALSE)</f>
        <v>0</v>
      </c>
      <c r="AX1371">
        <f>VLOOKUP($G1371,county_facts!$A:$BB,46,FALSE)</f>
        <v>0</v>
      </c>
      <c r="AY1371">
        <f>VLOOKUP($G1371,county_facts!$A:$BB,47,FALSE)</f>
        <v>0</v>
      </c>
      <c r="AZ1371">
        <f>VLOOKUP($G1371,county_facts!$A:$BB,48,FALSE)</f>
        <v>0</v>
      </c>
      <c r="BA1371">
        <f>VLOOKUP($G1371,county_facts!$A:$BB,49,FALSE)</f>
        <v>102813</v>
      </c>
      <c r="BB1371">
        <f>VLOOKUP($G1371,county_facts!$A:$BB,50,FALSE)</f>
        <v>6679</v>
      </c>
      <c r="BC1371">
        <f>VLOOKUP($G1371,county_facts!$A:$BB,51,FALSE)</f>
        <v>9368</v>
      </c>
      <c r="BD1371">
        <f>VLOOKUP($G1371,county_facts!$A:$BB,52,FALSE)</f>
        <v>10</v>
      </c>
      <c r="BE1371">
        <f>VLOOKUP($G1371,county_facts!$A:$BB,53,FALSE)</f>
        <v>393.37</v>
      </c>
      <c r="BF1371">
        <f>VLOOKUP($G1371,county_facts!$A:$BB,54,FALSE)</f>
        <v>40.6</v>
      </c>
    </row>
    <row r="1372" spans="1:58" x14ac:dyDescent="0.3">
      <c r="A1372" t="s">
        <v>6</v>
      </c>
      <c r="B1372" t="s">
        <v>573</v>
      </c>
      <c r="C1372">
        <v>5553</v>
      </c>
      <c r="D1372" t="s">
        <v>541</v>
      </c>
      <c r="E1372">
        <v>8674</v>
      </c>
      <c r="F1372">
        <v>0.640189071</v>
      </c>
      <c r="G1372">
        <v>45007</v>
      </c>
      <c r="H1372">
        <f>VLOOKUP($G1372,county_facts!$A:$BB,4,FALSE)</f>
        <v>192810</v>
      </c>
      <c r="I1372">
        <f>VLOOKUP($G1372,county_facts!$A:$BB,5,FALSE)</f>
        <v>187123</v>
      </c>
      <c r="J1372">
        <f>VLOOKUP($G1372,county_facts!$A:$BB,6,FALSE)</f>
        <v>3</v>
      </c>
      <c r="K1372">
        <f>VLOOKUP($G1372,county_facts!$A:$BB,7,FALSE)</f>
        <v>187126</v>
      </c>
      <c r="L1372">
        <f>VLOOKUP($G1372,county_facts!$A:$BB,8,FALSE)</f>
        <v>6</v>
      </c>
      <c r="M1372">
        <f>VLOOKUP($G1372,county_facts!$A:$BB,9,FALSE)</f>
        <v>23.3</v>
      </c>
      <c r="N1372">
        <f>VLOOKUP($G1372,county_facts!$A:$BB,10,FALSE)</f>
        <v>17</v>
      </c>
      <c r="O1372">
        <f>VLOOKUP($G1372,county_facts!$A:$BB,11,FALSE)</f>
        <v>51.7</v>
      </c>
      <c r="P1372">
        <f>VLOOKUP($G1372,county_facts!$A:$BB,12,FALSE)</f>
        <v>80.599999999999994</v>
      </c>
      <c r="Q1372">
        <f>VLOOKUP($G1372,county_facts!$A:$BB,13,FALSE)</f>
        <v>16.600000000000001</v>
      </c>
      <c r="R1372">
        <f>VLOOKUP($G1372,county_facts!$A:$BB,14,FALSE)</f>
        <v>0.3</v>
      </c>
      <c r="S1372">
        <f>VLOOKUP($G1372,county_facts!$A:$BB,15,FALSE)</f>
        <v>0.9</v>
      </c>
      <c r="T1372">
        <f>VLOOKUP($G1372,county_facts!$A:$BB,16,FALSE)</f>
        <v>0</v>
      </c>
      <c r="U1372">
        <f>VLOOKUP($G1372,county_facts!$A:$BB,17,FALSE)</f>
        <v>1.5</v>
      </c>
      <c r="V1372">
        <f>VLOOKUP($G1372,county_facts!$A:$BB,18,FALSE)</f>
        <v>3.5</v>
      </c>
      <c r="W1372">
        <f>VLOOKUP($G1372,county_facts!$A:$BB,19,FALSE)</f>
        <v>77.7</v>
      </c>
      <c r="X1372">
        <f>VLOOKUP($G1372,county_facts!$A:$BB,20,FALSE)</f>
        <v>86.7</v>
      </c>
      <c r="Y1372">
        <f>VLOOKUP($G1372,county_facts!$A:$BB,21,FALSE)</f>
        <v>2.5</v>
      </c>
      <c r="Z1372">
        <f>VLOOKUP($G1372,county_facts!$A:$BB,22,FALSE)</f>
        <v>3.8</v>
      </c>
      <c r="AA1372">
        <f>VLOOKUP($G1372,county_facts!$A:$BB,23,FALSE)</f>
        <v>81.7</v>
      </c>
      <c r="AB1372">
        <f>VLOOKUP($G1372,county_facts!$A:$BB,24,FALSE)</f>
        <v>19.3</v>
      </c>
      <c r="AC1372">
        <f>VLOOKUP($G1372,county_facts!$A:$BB,25,FALSE)</f>
        <v>14754</v>
      </c>
      <c r="AD1372">
        <f>VLOOKUP($G1372,county_facts!$A:$BB,26,FALSE)</f>
        <v>23.4</v>
      </c>
      <c r="AE1372">
        <f>VLOOKUP($G1372,county_facts!$A:$BB,27,FALSE)</f>
        <v>85449</v>
      </c>
      <c r="AF1372">
        <f>VLOOKUP($G1372,county_facts!$A:$BB,28,FALSE)</f>
        <v>72.900000000000006</v>
      </c>
      <c r="AG1372">
        <f>VLOOKUP($G1372,county_facts!$A:$BB,29,FALSE)</f>
        <v>11.9</v>
      </c>
      <c r="AH1372">
        <f>VLOOKUP($G1372,county_facts!$A:$BB,30,FALSE)</f>
        <v>123400</v>
      </c>
      <c r="AI1372">
        <f>VLOOKUP($G1372,county_facts!$A:$BB,31,FALSE)</f>
        <v>73296</v>
      </c>
      <c r="AJ1372">
        <f>VLOOKUP($G1372,county_facts!$A:$BB,32,FALSE)</f>
        <v>2.5299999999999998</v>
      </c>
      <c r="AK1372">
        <f>VLOOKUP($G1372,county_facts!$A:$BB,33,FALSE)</f>
        <v>22081</v>
      </c>
      <c r="AL1372">
        <f>VLOOKUP($G1372,county_facts!$A:$BB,34,FALSE)</f>
        <v>41579</v>
      </c>
      <c r="AM1372">
        <f>VLOOKUP($G1372,county_facts!$A:$BB,35,FALSE)</f>
        <v>16.8</v>
      </c>
      <c r="AN1372">
        <f>VLOOKUP($G1372,county_facts!$A:$BB,36,FALSE)</f>
        <v>3650</v>
      </c>
      <c r="AO1372">
        <f>VLOOKUP($G1372,county_facts!$A:$BB,37,FALSE)</f>
        <v>54617</v>
      </c>
      <c r="AP1372">
        <f>VLOOKUP($G1372,county_facts!$A:$BB,38,FALSE)</f>
        <v>2</v>
      </c>
      <c r="AQ1372">
        <f>VLOOKUP($G1372,county_facts!$A:$BB,39,FALSE)</f>
        <v>11711</v>
      </c>
      <c r="AR1372">
        <f>VLOOKUP($G1372,county_facts!$A:$BB,40,FALSE)</f>
        <v>13212</v>
      </c>
      <c r="AS1372">
        <f>VLOOKUP($G1372,county_facts!$A:$BB,41,FALSE)</f>
        <v>5.7</v>
      </c>
      <c r="AT1372">
        <f>VLOOKUP($G1372,county_facts!$A:$BB,42,FALSE)</f>
        <v>0.4</v>
      </c>
      <c r="AU1372">
        <f>VLOOKUP($G1372,county_facts!$A:$BB,43,FALSE)</f>
        <v>1.1000000000000001</v>
      </c>
      <c r="AV1372">
        <f>VLOOKUP($G1372,county_facts!$A:$BB,44,FALSE)</f>
        <v>0</v>
      </c>
      <c r="AW1372">
        <f>VLOOKUP($G1372,county_facts!$A:$BB,45,FALSE)</f>
        <v>0.8</v>
      </c>
      <c r="AX1372">
        <f>VLOOKUP($G1372,county_facts!$A:$BB,46,FALSE)</f>
        <v>25.8</v>
      </c>
      <c r="AY1372">
        <f>VLOOKUP($G1372,county_facts!$A:$BB,47,FALSE)</f>
        <v>4886331</v>
      </c>
      <c r="AZ1372">
        <f>VLOOKUP($G1372,county_facts!$A:$BB,48,FALSE)</f>
        <v>0</v>
      </c>
      <c r="BA1372">
        <f>VLOOKUP($G1372,county_facts!$A:$BB,49,FALSE)</f>
        <v>2004732</v>
      </c>
      <c r="BB1372">
        <f>VLOOKUP($G1372,county_facts!$A:$BB,50,FALSE)</f>
        <v>11128</v>
      </c>
      <c r="BC1372">
        <f>VLOOKUP($G1372,county_facts!$A:$BB,51,FALSE)</f>
        <v>235779</v>
      </c>
      <c r="BD1372">
        <f>VLOOKUP($G1372,county_facts!$A:$BB,52,FALSE)</f>
        <v>863</v>
      </c>
      <c r="BE1372">
        <f>VLOOKUP($G1372,county_facts!$A:$BB,53,FALSE)</f>
        <v>715.43</v>
      </c>
      <c r="BF1372">
        <f>VLOOKUP($G1372,county_facts!$A:$BB,54,FALSE)</f>
        <v>261.60000000000002</v>
      </c>
    </row>
    <row r="1373" spans="1:58" x14ac:dyDescent="0.3">
      <c r="A1373" t="s">
        <v>9</v>
      </c>
      <c r="B1373" t="s">
        <v>573</v>
      </c>
      <c r="C1373">
        <v>3121</v>
      </c>
      <c r="D1373" t="s">
        <v>541</v>
      </c>
      <c r="E1373">
        <v>8674</v>
      </c>
      <c r="F1373">
        <v>0.359810929</v>
      </c>
      <c r="G1373">
        <v>45007</v>
      </c>
      <c r="H1373">
        <f>VLOOKUP($G1373,county_facts!$A:$BB,4,FALSE)</f>
        <v>192810</v>
      </c>
      <c r="I1373">
        <f>VLOOKUP($G1373,county_facts!$A:$BB,5,FALSE)</f>
        <v>187123</v>
      </c>
      <c r="J1373">
        <f>VLOOKUP($G1373,county_facts!$A:$BB,6,FALSE)</f>
        <v>3</v>
      </c>
      <c r="K1373">
        <f>VLOOKUP($G1373,county_facts!$A:$BB,7,FALSE)</f>
        <v>187126</v>
      </c>
      <c r="L1373">
        <f>VLOOKUP($G1373,county_facts!$A:$BB,8,FALSE)</f>
        <v>6</v>
      </c>
      <c r="M1373">
        <f>VLOOKUP($G1373,county_facts!$A:$BB,9,FALSE)</f>
        <v>23.3</v>
      </c>
      <c r="N1373">
        <f>VLOOKUP($G1373,county_facts!$A:$BB,10,FALSE)</f>
        <v>17</v>
      </c>
      <c r="O1373">
        <f>VLOOKUP($G1373,county_facts!$A:$BB,11,FALSE)</f>
        <v>51.7</v>
      </c>
      <c r="P1373">
        <f>VLOOKUP($G1373,county_facts!$A:$BB,12,FALSE)</f>
        <v>80.599999999999994</v>
      </c>
      <c r="Q1373">
        <f>VLOOKUP($G1373,county_facts!$A:$BB,13,FALSE)</f>
        <v>16.600000000000001</v>
      </c>
      <c r="R1373">
        <f>VLOOKUP($G1373,county_facts!$A:$BB,14,FALSE)</f>
        <v>0.3</v>
      </c>
      <c r="S1373">
        <f>VLOOKUP($G1373,county_facts!$A:$BB,15,FALSE)</f>
        <v>0.9</v>
      </c>
      <c r="T1373">
        <f>VLOOKUP($G1373,county_facts!$A:$BB,16,FALSE)</f>
        <v>0</v>
      </c>
      <c r="U1373">
        <f>VLOOKUP($G1373,county_facts!$A:$BB,17,FALSE)</f>
        <v>1.5</v>
      </c>
      <c r="V1373">
        <f>VLOOKUP($G1373,county_facts!$A:$BB,18,FALSE)</f>
        <v>3.5</v>
      </c>
      <c r="W1373">
        <f>VLOOKUP($G1373,county_facts!$A:$BB,19,FALSE)</f>
        <v>77.7</v>
      </c>
      <c r="X1373">
        <f>VLOOKUP($G1373,county_facts!$A:$BB,20,FALSE)</f>
        <v>86.7</v>
      </c>
      <c r="Y1373">
        <f>VLOOKUP($G1373,county_facts!$A:$BB,21,FALSE)</f>
        <v>2.5</v>
      </c>
      <c r="Z1373">
        <f>VLOOKUP($G1373,county_facts!$A:$BB,22,FALSE)</f>
        <v>3.8</v>
      </c>
      <c r="AA1373">
        <f>VLOOKUP($G1373,county_facts!$A:$BB,23,FALSE)</f>
        <v>81.7</v>
      </c>
      <c r="AB1373">
        <f>VLOOKUP($G1373,county_facts!$A:$BB,24,FALSE)</f>
        <v>19.3</v>
      </c>
      <c r="AC1373">
        <f>VLOOKUP($G1373,county_facts!$A:$BB,25,FALSE)</f>
        <v>14754</v>
      </c>
      <c r="AD1373">
        <f>VLOOKUP($G1373,county_facts!$A:$BB,26,FALSE)</f>
        <v>23.4</v>
      </c>
      <c r="AE1373">
        <f>VLOOKUP($G1373,county_facts!$A:$BB,27,FALSE)</f>
        <v>85449</v>
      </c>
      <c r="AF1373">
        <f>VLOOKUP($G1373,county_facts!$A:$BB,28,FALSE)</f>
        <v>72.900000000000006</v>
      </c>
      <c r="AG1373">
        <f>VLOOKUP($G1373,county_facts!$A:$BB,29,FALSE)</f>
        <v>11.9</v>
      </c>
      <c r="AH1373">
        <f>VLOOKUP($G1373,county_facts!$A:$BB,30,FALSE)</f>
        <v>123400</v>
      </c>
      <c r="AI1373">
        <f>VLOOKUP($G1373,county_facts!$A:$BB,31,FALSE)</f>
        <v>73296</v>
      </c>
      <c r="AJ1373">
        <f>VLOOKUP($G1373,county_facts!$A:$BB,32,FALSE)</f>
        <v>2.5299999999999998</v>
      </c>
      <c r="AK1373">
        <f>VLOOKUP($G1373,county_facts!$A:$BB,33,FALSE)</f>
        <v>22081</v>
      </c>
      <c r="AL1373">
        <f>VLOOKUP($G1373,county_facts!$A:$BB,34,FALSE)</f>
        <v>41579</v>
      </c>
      <c r="AM1373">
        <f>VLOOKUP($G1373,county_facts!$A:$BB,35,FALSE)</f>
        <v>16.8</v>
      </c>
      <c r="AN1373">
        <f>VLOOKUP($G1373,county_facts!$A:$BB,36,FALSE)</f>
        <v>3650</v>
      </c>
      <c r="AO1373">
        <f>VLOOKUP($G1373,county_facts!$A:$BB,37,FALSE)</f>
        <v>54617</v>
      </c>
      <c r="AP1373">
        <f>VLOOKUP($G1373,county_facts!$A:$BB,38,FALSE)</f>
        <v>2</v>
      </c>
      <c r="AQ1373">
        <f>VLOOKUP($G1373,county_facts!$A:$BB,39,FALSE)</f>
        <v>11711</v>
      </c>
      <c r="AR1373">
        <f>VLOOKUP($G1373,county_facts!$A:$BB,40,FALSE)</f>
        <v>13212</v>
      </c>
      <c r="AS1373">
        <f>VLOOKUP($G1373,county_facts!$A:$BB,41,FALSE)</f>
        <v>5.7</v>
      </c>
      <c r="AT1373">
        <f>VLOOKUP($G1373,county_facts!$A:$BB,42,FALSE)</f>
        <v>0.4</v>
      </c>
      <c r="AU1373">
        <f>VLOOKUP($G1373,county_facts!$A:$BB,43,FALSE)</f>
        <v>1.1000000000000001</v>
      </c>
      <c r="AV1373">
        <f>VLOOKUP($G1373,county_facts!$A:$BB,44,FALSE)</f>
        <v>0</v>
      </c>
      <c r="AW1373">
        <f>VLOOKUP($G1373,county_facts!$A:$BB,45,FALSE)</f>
        <v>0.8</v>
      </c>
      <c r="AX1373">
        <f>VLOOKUP($G1373,county_facts!$A:$BB,46,FALSE)</f>
        <v>25.8</v>
      </c>
      <c r="AY1373">
        <f>VLOOKUP($G1373,county_facts!$A:$BB,47,FALSE)</f>
        <v>4886331</v>
      </c>
      <c r="AZ1373">
        <f>VLOOKUP($G1373,county_facts!$A:$BB,48,FALSE)</f>
        <v>0</v>
      </c>
      <c r="BA1373">
        <f>VLOOKUP($G1373,county_facts!$A:$BB,49,FALSE)</f>
        <v>2004732</v>
      </c>
      <c r="BB1373">
        <f>VLOOKUP($G1373,county_facts!$A:$BB,50,FALSE)</f>
        <v>11128</v>
      </c>
      <c r="BC1373">
        <f>VLOOKUP($G1373,county_facts!$A:$BB,51,FALSE)</f>
        <v>235779</v>
      </c>
      <c r="BD1373">
        <f>VLOOKUP($G1373,county_facts!$A:$BB,52,FALSE)</f>
        <v>863</v>
      </c>
      <c r="BE1373">
        <f>VLOOKUP($G1373,county_facts!$A:$BB,53,FALSE)</f>
        <v>715.43</v>
      </c>
      <c r="BF1373">
        <f>VLOOKUP($G1373,county_facts!$A:$BB,54,FALSE)</f>
        <v>261.60000000000002</v>
      </c>
    </row>
    <row r="1374" spans="1:58" x14ac:dyDescent="0.3">
      <c r="A1374" t="s">
        <v>6</v>
      </c>
      <c r="B1374" t="s">
        <v>574</v>
      </c>
      <c r="C1374">
        <v>552</v>
      </c>
      <c r="D1374" t="s">
        <v>541</v>
      </c>
      <c r="E1374">
        <v>671</v>
      </c>
      <c r="F1374">
        <v>0.82265275699999996</v>
      </c>
      <c r="G1374">
        <v>45005</v>
      </c>
      <c r="H1374">
        <f>VLOOKUP($G1374,county_facts!$A:$BB,4,FALSE)</f>
        <v>9695</v>
      </c>
      <c r="I1374">
        <f>VLOOKUP($G1374,county_facts!$A:$BB,5,FALSE)</f>
        <v>10419</v>
      </c>
      <c r="J1374">
        <f>VLOOKUP($G1374,county_facts!$A:$BB,6,FALSE)</f>
        <v>-6.9</v>
      </c>
      <c r="K1374">
        <f>VLOOKUP($G1374,county_facts!$A:$BB,7,FALSE)</f>
        <v>10419</v>
      </c>
      <c r="L1374">
        <f>VLOOKUP($G1374,county_facts!$A:$BB,8,FALSE)</f>
        <v>5.0999999999999996</v>
      </c>
      <c r="M1374">
        <f>VLOOKUP($G1374,county_facts!$A:$BB,9,FALSE)</f>
        <v>19.5</v>
      </c>
      <c r="N1374">
        <f>VLOOKUP($G1374,county_facts!$A:$BB,10,FALSE)</f>
        <v>16.3</v>
      </c>
      <c r="O1374">
        <f>VLOOKUP($G1374,county_facts!$A:$BB,11,FALSE)</f>
        <v>46.1</v>
      </c>
      <c r="P1374">
        <f>VLOOKUP($G1374,county_facts!$A:$BB,12,FALSE)</f>
        <v>25.4</v>
      </c>
      <c r="Q1374">
        <f>VLOOKUP($G1374,county_facts!$A:$BB,13,FALSE)</f>
        <v>72.900000000000006</v>
      </c>
      <c r="R1374">
        <f>VLOOKUP($G1374,county_facts!$A:$BB,14,FALSE)</f>
        <v>0.3</v>
      </c>
      <c r="S1374">
        <f>VLOOKUP($G1374,county_facts!$A:$BB,15,FALSE)</f>
        <v>0.6</v>
      </c>
      <c r="T1374">
        <f>VLOOKUP($G1374,county_facts!$A:$BB,16,FALSE)</f>
        <v>0</v>
      </c>
      <c r="U1374">
        <f>VLOOKUP($G1374,county_facts!$A:$BB,17,FALSE)</f>
        <v>0.8</v>
      </c>
      <c r="V1374">
        <f>VLOOKUP($G1374,county_facts!$A:$BB,18,FALSE)</f>
        <v>2.9</v>
      </c>
      <c r="W1374">
        <f>VLOOKUP($G1374,county_facts!$A:$BB,19,FALSE)</f>
        <v>23.3</v>
      </c>
      <c r="X1374">
        <f>VLOOKUP($G1374,county_facts!$A:$BB,20,FALSE)</f>
        <v>89.5</v>
      </c>
      <c r="Y1374">
        <f>VLOOKUP($G1374,county_facts!$A:$BB,21,FALSE)</f>
        <v>1.4</v>
      </c>
      <c r="Z1374">
        <f>VLOOKUP($G1374,county_facts!$A:$BB,22,FALSE)</f>
        <v>2.6</v>
      </c>
      <c r="AA1374">
        <f>VLOOKUP($G1374,county_facts!$A:$BB,23,FALSE)</f>
        <v>71.900000000000006</v>
      </c>
      <c r="AB1374">
        <f>VLOOKUP($G1374,county_facts!$A:$BB,24,FALSE)</f>
        <v>15</v>
      </c>
      <c r="AC1374">
        <f>VLOOKUP($G1374,county_facts!$A:$BB,25,FALSE)</f>
        <v>622</v>
      </c>
      <c r="AD1374">
        <f>VLOOKUP($G1374,county_facts!$A:$BB,26,FALSE)</f>
        <v>23.4</v>
      </c>
      <c r="AE1374">
        <f>VLOOKUP($G1374,county_facts!$A:$BB,27,FALSE)</f>
        <v>4433</v>
      </c>
      <c r="AF1374">
        <f>VLOOKUP($G1374,county_facts!$A:$BB,28,FALSE)</f>
        <v>63.5</v>
      </c>
      <c r="AG1374">
        <f>VLOOKUP($G1374,county_facts!$A:$BB,29,FALSE)</f>
        <v>10.4</v>
      </c>
      <c r="AH1374">
        <f>VLOOKUP($G1374,county_facts!$A:$BB,30,FALSE)</f>
        <v>65400</v>
      </c>
      <c r="AI1374">
        <f>VLOOKUP($G1374,county_facts!$A:$BB,31,FALSE)</f>
        <v>3424</v>
      </c>
      <c r="AJ1374">
        <f>VLOOKUP($G1374,county_facts!$A:$BB,32,FALSE)</f>
        <v>2.63</v>
      </c>
      <c r="AK1374">
        <f>VLOOKUP($G1374,county_facts!$A:$BB,33,FALSE)</f>
        <v>13334</v>
      </c>
      <c r="AL1374">
        <f>VLOOKUP($G1374,county_facts!$A:$BB,34,FALSE)</f>
        <v>25252</v>
      </c>
      <c r="AM1374">
        <f>VLOOKUP($G1374,county_facts!$A:$BB,35,FALSE)</f>
        <v>36</v>
      </c>
      <c r="AN1374">
        <f>VLOOKUP($G1374,county_facts!$A:$BB,36,FALSE)</f>
        <v>125</v>
      </c>
      <c r="AO1374">
        <f>VLOOKUP($G1374,county_facts!$A:$BB,37,FALSE)</f>
        <v>1628</v>
      </c>
      <c r="AP1374">
        <f>VLOOKUP($G1374,county_facts!$A:$BB,38,FALSE)</f>
        <v>7.6</v>
      </c>
      <c r="AQ1374">
        <f>VLOOKUP($G1374,county_facts!$A:$BB,39,FALSE)</f>
        <v>482</v>
      </c>
      <c r="AR1374">
        <f>VLOOKUP($G1374,county_facts!$A:$BB,40,FALSE)</f>
        <v>410</v>
      </c>
      <c r="AS1374">
        <f>VLOOKUP($G1374,county_facts!$A:$BB,41,FALSE)</f>
        <v>0</v>
      </c>
      <c r="AT1374">
        <f>VLOOKUP($G1374,county_facts!$A:$BB,42,FALSE)</f>
        <v>0</v>
      </c>
      <c r="AU1374">
        <f>VLOOKUP($G1374,county_facts!$A:$BB,43,FALSE)</f>
        <v>0</v>
      </c>
      <c r="AV1374">
        <f>VLOOKUP($G1374,county_facts!$A:$BB,44,FALSE)</f>
        <v>0</v>
      </c>
      <c r="AW1374">
        <f>VLOOKUP($G1374,county_facts!$A:$BB,45,FALSE)</f>
        <v>0</v>
      </c>
      <c r="AX1374">
        <f>VLOOKUP($G1374,county_facts!$A:$BB,46,FALSE)</f>
        <v>0</v>
      </c>
      <c r="AY1374">
        <f>VLOOKUP($G1374,county_facts!$A:$BB,47,FALSE)</f>
        <v>385377</v>
      </c>
      <c r="AZ1374">
        <f>VLOOKUP($G1374,county_facts!$A:$BB,48,FALSE)</f>
        <v>0</v>
      </c>
      <c r="BA1374">
        <f>VLOOKUP($G1374,county_facts!$A:$BB,49,FALSE)</f>
        <v>32596</v>
      </c>
      <c r="BB1374">
        <f>VLOOKUP($G1374,county_facts!$A:$BB,50,FALSE)</f>
        <v>3129</v>
      </c>
      <c r="BC1374">
        <f>VLOOKUP($G1374,county_facts!$A:$BB,51,FALSE)</f>
        <v>2949</v>
      </c>
      <c r="BD1374">
        <f>VLOOKUP($G1374,county_facts!$A:$BB,52,FALSE)</f>
        <v>27</v>
      </c>
      <c r="BE1374">
        <f>VLOOKUP($G1374,county_facts!$A:$BB,53,FALSE)</f>
        <v>408.09</v>
      </c>
      <c r="BF1374">
        <f>VLOOKUP($G1374,county_facts!$A:$BB,54,FALSE)</f>
        <v>25.5</v>
      </c>
    </row>
    <row r="1375" spans="1:58" x14ac:dyDescent="0.3">
      <c r="A1375" t="s">
        <v>9</v>
      </c>
      <c r="B1375" t="s">
        <v>574</v>
      </c>
      <c r="C1375">
        <v>119</v>
      </c>
      <c r="D1375" t="s">
        <v>541</v>
      </c>
      <c r="E1375">
        <v>671</v>
      </c>
      <c r="F1375">
        <v>0.17734724299999999</v>
      </c>
      <c r="G1375">
        <v>45005</v>
      </c>
      <c r="H1375">
        <f>VLOOKUP($G1375,county_facts!$A:$BB,4,FALSE)</f>
        <v>9695</v>
      </c>
      <c r="I1375">
        <f>VLOOKUP($G1375,county_facts!$A:$BB,5,FALSE)</f>
        <v>10419</v>
      </c>
      <c r="J1375">
        <f>VLOOKUP($G1375,county_facts!$A:$BB,6,FALSE)</f>
        <v>-6.9</v>
      </c>
      <c r="K1375">
        <f>VLOOKUP($G1375,county_facts!$A:$BB,7,FALSE)</f>
        <v>10419</v>
      </c>
      <c r="L1375">
        <f>VLOOKUP($G1375,county_facts!$A:$BB,8,FALSE)</f>
        <v>5.0999999999999996</v>
      </c>
      <c r="M1375">
        <f>VLOOKUP($G1375,county_facts!$A:$BB,9,FALSE)</f>
        <v>19.5</v>
      </c>
      <c r="N1375">
        <f>VLOOKUP($G1375,county_facts!$A:$BB,10,FALSE)</f>
        <v>16.3</v>
      </c>
      <c r="O1375">
        <f>VLOOKUP($G1375,county_facts!$A:$BB,11,FALSE)</f>
        <v>46.1</v>
      </c>
      <c r="P1375">
        <f>VLOOKUP($G1375,county_facts!$A:$BB,12,FALSE)</f>
        <v>25.4</v>
      </c>
      <c r="Q1375">
        <f>VLOOKUP($G1375,county_facts!$A:$BB,13,FALSE)</f>
        <v>72.900000000000006</v>
      </c>
      <c r="R1375">
        <f>VLOOKUP($G1375,county_facts!$A:$BB,14,FALSE)</f>
        <v>0.3</v>
      </c>
      <c r="S1375">
        <f>VLOOKUP($G1375,county_facts!$A:$BB,15,FALSE)</f>
        <v>0.6</v>
      </c>
      <c r="T1375">
        <f>VLOOKUP($G1375,county_facts!$A:$BB,16,FALSE)</f>
        <v>0</v>
      </c>
      <c r="U1375">
        <f>VLOOKUP($G1375,county_facts!$A:$BB,17,FALSE)</f>
        <v>0.8</v>
      </c>
      <c r="V1375">
        <f>VLOOKUP($G1375,county_facts!$A:$BB,18,FALSE)</f>
        <v>2.9</v>
      </c>
      <c r="W1375">
        <f>VLOOKUP($G1375,county_facts!$A:$BB,19,FALSE)</f>
        <v>23.3</v>
      </c>
      <c r="X1375">
        <f>VLOOKUP($G1375,county_facts!$A:$BB,20,FALSE)</f>
        <v>89.5</v>
      </c>
      <c r="Y1375">
        <f>VLOOKUP($G1375,county_facts!$A:$BB,21,FALSE)</f>
        <v>1.4</v>
      </c>
      <c r="Z1375">
        <f>VLOOKUP($G1375,county_facts!$A:$BB,22,FALSE)</f>
        <v>2.6</v>
      </c>
      <c r="AA1375">
        <f>VLOOKUP($G1375,county_facts!$A:$BB,23,FALSE)</f>
        <v>71.900000000000006</v>
      </c>
      <c r="AB1375">
        <f>VLOOKUP($G1375,county_facts!$A:$BB,24,FALSE)</f>
        <v>15</v>
      </c>
      <c r="AC1375">
        <f>VLOOKUP($G1375,county_facts!$A:$BB,25,FALSE)</f>
        <v>622</v>
      </c>
      <c r="AD1375">
        <f>VLOOKUP($G1375,county_facts!$A:$BB,26,FALSE)</f>
        <v>23.4</v>
      </c>
      <c r="AE1375">
        <f>VLOOKUP($G1375,county_facts!$A:$BB,27,FALSE)</f>
        <v>4433</v>
      </c>
      <c r="AF1375">
        <f>VLOOKUP($G1375,county_facts!$A:$BB,28,FALSE)</f>
        <v>63.5</v>
      </c>
      <c r="AG1375">
        <f>VLOOKUP($G1375,county_facts!$A:$BB,29,FALSE)</f>
        <v>10.4</v>
      </c>
      <c r="AH1375">
        <f>VLOOKUP($G1375,county_facts!$A:$BB,30,FALSE)</f>
        <v>65400</v>
      </c>
      <c r="AI1375">
        <f>VLOOKUP($G1375,county_facts!$A:$BB,31,FALSE)</f>
        <v>3424</v>
      </c>
      <c r="AJ1375">
        <f>VLOOKUP($G1375,county_facts!$A:$BB,32,FALSE)</f>
        <v>2.63</v>
      </c>
      <c r="AK1375">
        <f>VLOOKUP($G1375,county_facts!$A:$BB,33,FALSE)</f>
        <v>13334</v>
      </c>
      <c r="AL1375">
        <f>VLOOKUP($G1375,county_facts!$A:$BB,34,FALSE)</f>
        <v>25252</v>
      </c>
      <c r="AM1375">
        <f>VLOOKUP($G1375,county_facts!$A:$BB,35,FALSE)</f>
        <v>36</v>
      </c>
      <c r="AN1375">
        <f>VLOOKUP($G1375,county_facts!$A:$BB,36,FALSE)</f>
        <v>125</v>
      </c>
      <c r="AO1375">
        <f>VLOOKUP($G1375,county_facts!$A:$BB,37,FALSE)</f>
        <v>1628</v>
      </c>
      <c r="AP1375">
        <f>VLOOKUP($G1375,county_facts!$A:$BB,38,FALSE)</f>
        <v>7.6</v>
      </c>
      <c r="AQ1375">
        <f>VLOOKUP($G1375,county_facts!$A:$BB,39,FALSE)</f>
        <v>482</v>
      </c>
      <c r="AR1375">
        <f>VLOOKUP($G1375,county_facts!$A:$BB,40,FALSE)</f>
        <v>410</v>
      </c>
      <c r="AS1375">
        <f>VLOOKUP($G1375,county_facts!$A:$BB,41,FALSE)</f>
        <v>0</v>
      </c>
      <c r="AT1375">
        <f>VLOOKUP($G1375,county_facts!$A:$BB,42,FALSE)</f>
        <v>0</v>
      </c>
      <c r="AU1375">
        <f>VLOOKUP($G1375,county_facts!$A:$BB,43,FALSE)</f>
        <v>0</v>
      </c>
      <c r="AV1375">
        <f>VLOOKUP($G1375,county_facts!$A:$BB,44,FALSE)</f>
        <v>0</v>
      </c>
      <c r="AW1375">
        <f>VLOOKUP($G1375,county_facts!$A:$BB,45,FALSE)</f>
        <v>0</v>
      </c>
      <c r="AX1375">
        <f>VLOOKUP($G1375,county_facts!$A:$BB,46,FALSE)</f>
        <v>0</v>
      </c>
      <c r="AY1375">
        <f>VLOOKUP($G1375,county_facts!$A:$BB,47,FALSE)</f>
        <v>385377</v>
      </c>
      <c r="AZ1375">
        <f>VLOOKUP($G1375,county_facts!$A:$BB,48,FALSE)</f>
        <v>0</v>
      </c>
      <c r="BA1375">
        <f>VLOOKUP($G1375,county_facts!$A:$BB,49,FALSE)</f>
        <v>32596</v>
      </c>
      <c r="BB1375">
        <f>VLOOKUP($G1375,county_facts!$A:$BB,50,FALSE)</f>
        <v>3129</v>
      </c>
      <c r="BC1375">
        <f>VLOOKUP($G1375,county_facts!$A:$BB,51,FALSE)</f>
        <v>2949</v>
      </c>
      <c r="BD1375">
        <f>VLOOKUP($G1375,county_facts!$A:$BB,52,FALSE)</f>
        <v>27</v>
      </c>
      <c r="BE1375">
        <f>VLOOKUP($G1375,county_facts!$A:$BB,53,FALSE)</f>
        <v>408.09</v>
      </c>
      <c r="BF1375">
        <f>VLOOKUP($G1375,county_facts!$A:$BB,54,FALSE)</f>
        <v>25.5</v>
      </c>
    </row>
    <row r="1376" spans="1:58" x14ac:dyDescent="0.3">
      <c r="A1376" t="s">
        <v>6</v>
      </c>
      <c r="B1376" t="s">
        <v>575</v>
      </c>
      <c r="C1376">
        <v>6765</v>
      </c>
      <c r="D1376" t="s">
        <v>541</v>
      </c>
      <c r="E1376">
        <v>9934</v>
      </c>
      <c r="F1376">
        <v>0.68099456400000002</v>
      </c>
      <c r="G1376">
        <v>45003</v>
      </c>
      <c r="H1376">
        <f>VLOOKUP($G1376,county_facts!$A:$BB,4,FALSE)</f>
        <v>164753</v>
      </c>
      <c r="I1376">
        <f>VLOOKUP($G1376,county_facts!$A:$BB,5,FALSE)</f>
        <v>160106</v>
      </c>
      <c r="J1376">
        <f>VLOOKUP($G1376,county_facts!$A:$BB,6,FALSE)</f>
        <v>2.9</v>
      </c>
      <c r="K1376">
        <f>VLOOKUP($G1376,county_facts!$A:$BB,7,FALSE)</f>
        <v>160099</v>
      </c>
      <c r="L1376">
        <f>VLOOKUP($G1376,county_facts!$A:$BB,8,FALSE)</f>
        <v>5.7</v>
      </c>
      <c r="M1376">
        <f>VLOOKUP($G1376,county_facts!$A:$BB,9,FALSE)</f>
        <v>22.1</v>
      </c>
      <c r="N1376">
        <f>VLOOKUP($G1376,county_facts!$A:$BB,10,FALSE)</f>
        <v>17.5</v>
      </c>
      <c r="O1376">
        <f>VLOOKUP($G1376,county_facts!$A:$BB,11,FALSE)</f>
        <v>51.5</v>
      </c>
      <c r="P1376">
        <f>VLOOKUP($G1376,county_facts!$A:$BB,12,FALSE)</f>
        <v>71.400000000000006</v>
      </c>
      <c r="Q1376">
        <f>VLOOKUP($G1376,county_facts!$A:$BB,13,FALSE)</f>
        <v>25.1</v>
      </c>
      <c r="R1376">
        <f>VLOOKUP($G1376,county_facts!$A:$BB,14,FALSE)</f>
        <v>0.5</v>
      </c>
      <c r="S1376">
        <f>VLOOKUP($G1376,county_facts!$A:$BB,15,FALSE)</f>
        <v>0.9</v>
      </c>
      <c r="T1376">
        <f>VLOOKUP($G1376,county_facts!$A:$BB,16,FALSE)</f>
        <v>0.1</v>
      </c>
      <c r="U1376">
        <f>VLOOKUP($G1376,county_facts!$A:$BB,17,FALSE)</f>
        <v>1.9</v>
      </c>
      <c r="V1376">
        <f>VLOOKUP($G1376,county_facts!$A:$BB,18,FALSE)</f>
        <v>5.4</v>
      </c>
      <c r="W1376">
        <f>VLOOKUP($G1376,county_facts!$A:$BB,19,FALSE)</f>
        <v>67</v>
      </c>
      <c r="X1376">
        <f>VLOOKUP($G1376,county_facts!$A:$BB,20,FALSE)</f>
        <v>88</v>
      </c>
      <c r="Y1376">
        <f>VLOOKUP($G1376,county_facts!$A:$BB,21,FALSE)</f>
        <v>3.4</v>
      </c>
      <c r="Z1376">
        <f>VLOOKUP($G1376,county_facts!$A:$BB,22,FALSE)</f>
        <v>5.2</v>
      </c>
      <c r="AA1376">
        <f>VLOOKUP($G1376,county_facts!$A:$BB,23,FALSE)</f>
        <v>84.8</v>
      </c>
      <c r="AB1376">
        <f>VLOOKUP($G1376,county_facts!$A:$BB,24,FALSE)</f>
        <v>24</v>
      </c>
      <c r="AC1376">
        <f>VLOOKUP($G1376,county_facts!$A:$BB,25,FALSE)</f>
        <v>14081</v>
      </c>
      <c r="AD1376">
        <f>VLOOKUP($G1376,county_facts!$A:$BB,26,FALSE)</f>
        <v>25.2</v>
      </c>
      <c r="AE1376">
        <f>VLOOKUP($G1376,county_facts!$A:$BB,27,FALSE)</f>
        <v>74032</v>
      </c>
      <c r="AF1376">
        <f>VLOOKUP($G1376,county_facts!$A:$BB,28,FALSE)</f>
        <v>73.3</v>
      </c>
      <c r="AG1376">
        <f>VLOOKUP($G1376,county_facts!$A:$BB,29,FALSE)</f>
        <v>9.4</v>
      </c>
      <c r="AH1376">
        <f>VLOOKUP($G1376,county_facts!$A:$BB,30,FALSE)</f>
        <v>124600</v>
      </c>
      <c r="AI1376">
        <f>VLOOKUP($G1376,county_facts!$A:$BB,31,FALSE)</f>
        <v>63388</v>
      </c>
      <c r="AJ1376">
        <f>VLOOKUP($G1376,county_facts!$A:$BB,32,FALSE)</f>
        <v>2.5</v>
      </c>
      <c r="AK1376">
        <f>VLOOKUP($G1376,county_facts!$A:$BB,33,FALSE)</f>
        <v>24769</v>
      </c>
      <c r="AL1376">
        <f>VLOOKUP($G1376,county_facts!$A:$BB,34,FALSE)</f>
        <v>44509</v>
      </c>
      <c r="AM1376">
        <f>VLOOKUP($G1376,county_facts!$A:$BB,35,FALSE)</f>
        <v>18.899999999999999</v>
      </c>
      <c r="AN1376">
        <f>VLOOKUP($G1376,county_facts!$A:$BB,36,FALSE)</f>
        <v>2674</v>
      </c>
      <c r="AO1376">
        <f>VLOOKUP($G1376,county_facts!$A:$BB,37,FALSE)</f>
        <v>47188</v>
      </c>
      <c r="AP1376">
        <f>VLOOKUP($G1376,county_facts!$A:$BB,38,FALSE)</f>
        <v>-0.9</v>
      </c>
      <c r="AQ1376">
        <f>VLOOKUP($G1376,county_facts!$A:$BB,39,FALSE)</f>
        <v>9909</v>
      </c>
      <c r="AR1376">
        <f>VLOOKUP($G1376,county_facts!$A:$BB,40,FALSE)</f>
        <v>11931</v>
      </c>
      <c r="AS1376">
        <f>VLOOKUP($G1376,county_facts!$A:$BB,41,FALSE)</f>
        <v>11.2</v>
      </c>
      <c r="AT1376">
        <f>VLOOKUP($G1376,county_facts!$A:$BB,42,FALSE)</f>
        <v>1</v>
      </c>
      <c r="AU1376">
        <f>VLOOKUP($G1376,county_facts!$A:$BB,43,FALSE)</f>
        <v>1.8</v>
      </c>
      <c r="AV1376">
        <f>VLOOKUP($G1376,county_facts!$A:$BB,44,FALSE)</f>
        <v>0</v>
      </c>
      <c r="AW1376">
        <f>VLOOKUP($G1376,county_facts!$A:$BB,45,FALSE)</f>
        <v>2.4</v>
      </c>
      <c r="AX1376">
        <f>VLOOKUP($G1376,county_facts!$A:$BB,46,FALSE)</f>
        <v>31</v>
      </c>
      <c r="AY1376">
        <f>VLOOKUP($G1376,county_facts!$A:$BB,47,FALSE)</f>
        <v>3959342</v>
      </c>
      <c r="AZ1376">
        <f>VLOOKUP($G1376,county_facts!$A:$BB,48,FALSE)</f>
        <v>0</v>
      </c>
      <c r="BA1376">
        <f>VLOOKUP($G1376,county_facts!$A:$BB,49,FALSE)</f>
        <v>1599845</v>
      </c>
      <c r="BB1376">
        <f>VLOOKUP($G1376,county_facts!$A:$BB,50,FALSE)</f>
        <v>10450</v>
      </c>
      <c r="BC1376">
        <f>VLOOKUP($G1376,county_facts!$A:$BB,51,FALSE)</f>
        <v>172893</v>
      </c>
      <c r="BD1376">
        <f>VLOOKUP($G1376,county_facts!$A:$BB,52,FALSE)</f>
        <v>678</v>
      </c>
      <c r="BE1376">
        <f>VLOOKUP($G1376,county_facts!$A:$BB,53,FALSE)</f>
        <v>1071.03</v>
      </c>
      <c r="BF1376">
        <f>VLOOKUP($G1376,county_facts!$A:$BB,54,FALSE)</f>
        <v>149.5</v>
      </c>
    </row>
    <row r="1377" spans="1:58" x14ac:dyDescent="0.3">
      <c r="A1377" t="s">
        <v>9</v>
      </c>
      <c r="B1377" t="s">
        <v>575</v>
      </c>
      <c r="C1377">
        <v>3169</v>
      </c>
      <c r="D1377" t="s">
        <v>541</v>
      </c>
      <c r="E1377">
        <v>9934</v>
      </c>
      <c r="F1377">
        <v>0.31900543599999998</v>
      </c>
      <c r="G1377">
        <v>45003</v>
      </c>
      <c r="H1377">
        <f>VLOOKUP($G1377,county_facts!$A:$BB,4,FALSE)</f>
        <v>164753</v>
      </c>
      <c r="I1377">
        <f>VLOOKUP($G1377,county_facts!$A:$BB,5,FALSE)</f>
        <v>160106</v>
      </c>
      <c r="J1377">
        <f>VLOOKUP($G1377,county_facts!$A:$BB,6,FALSE)</f>
        <v>2.9</v>
      </c>
      <c r="K1377">
        <f>VLOOKUP($G1377,county_facts!$A:$BB,7,FALSE)</f>
        <v>160099</v>
      </c>
      <c r="L1377">
        <f>VLOOKUP($G1377,county_facts!$A:$BB,8,FALSE)</f>
        <v>5.7</v>
      </c>
      <c r="M1377">
        <f>VLOOKUP($G1377,county_facts!$A:$BB,9,FALSE)</f>
        <v>22.1</v>
      </c>
      <c r="N1377">
        <f>VLOOKUP($G1377,county_facts!$A:$BB,10,FALSE)</f>
        <v>17.5</v>
      </c>
      <c r="O1377">
        <f>VLOOKUP($G1377,county_facts!$A:$BB,11,FALSE)</f>
        <v>51.5</v>
      </c>
      <c r="P1377">
        <f>VLOOKUP($G1377,county_facts!$A:$BB,12,FALSE)</f>
        <v>71.400000000000006</v>
      </c>
      <c r="Q1377">
        <f>VLOOKUP($G1377,county_facts!$A:$BB,13,FALSE)</f>
        <v>25.1</v>
      </c>
      <c r="R1377">
        <f>VLOOKUP($G1377,county_facts!$A:$BB,14,FALSE)</f>
        <v>0.5</v>
      </c>
      <c r="S1377">
        <f>VLOOKUP($G1377,county_facts!$A:$BB,15,FALSE)</f>
        <v>0.9</v>
      </c>
      <c r="T1377">
        <f>VLOOKUP($G1377,county_facts!$A:$BB,16,FALSE)</f>
        <v>0.1</v>
      </c>
      <c r="U1377">
        <f>VLOOKUP($G1377,county_facts!$A:$BB,17,FALSE)</f>
        <v>1.9</v>
      </c>
      <c r="V1377">
        <f>VLOOKUP($G1377,county_facts!$A:$BB,18,FALSE)</f>
        <v>5.4</v>
      </c>
      <c r="W1377">
        <f>VLOOKUP($G1377,county_facts!$A:$BB,19,FALSE)</f>
        <v>67</v>
      </c>
      <c r="X1377">
        <f>VLOOKUP($G1377,county_facts!$A:$BB,20,FALSE)</f>
        <v>88</v>
      </c>
      <c r="Y1377">
        <f>VLOOKUP($G1377,county_facts!$A:$BB,21,FALSE)</f>
        <v>3.4</v>
      </c>
      <c r="Z1377">
        <f>VLOOKUP($G1377,county_facts!$A:$BB,22,FALSE)</f>
        <v>5.2</v>
      </c>
      <c r="AA1377">
        <f>VLOOKUP($G1377,county_facts!$A:$BB,23,FALSE)</f>
        <v>84.8</v>
      </c>
      <c r="AB1377">
        <f>VLOOKUP($G1377,county_facts!$A:$BB,24,FALSE)</f>
        <v>24</v>
      </c>
      <c r="AC1377">
        <f>VLOOKUP($G1377,county_facts!$A:$BB,25,FALSE)</f>
        <v>14081</v>
      </c>
      <c r="AD1377">
        <f>VLOOKUP($G1377,county_facts!$A:$BB,26,FALSE)</f>
        <v>25.2</v>
      </c>
      <c r="AE1377">
        <f>VLOOKUP($G1377,county_facts!$A:$BB,27,FALSE)</f>
        <v>74032</v>
      </c>
      <c r="AF1377">
        <f>VLOOKUP($G1377,county_facts!$A:$BB,28,FALSE)</f>
        <v>73.3</v>
      </c>
      <c r="AG1377">
        <f>VLOOKUP($G1377,county_facts!$A:$BB,29,FALSE)</f>
        <v>9.4</v>
      </c>
      <c r="AH1377">
        <f>VLOOKUP($G1377,county_facts!$A:$BB,30,FALSE)</f>
        <v>124600</v>
      </c>
      <c r="AI1377">
        <f>VLOOKUP($G1377,county_facts!$A:$BB,31,FALSE)</f>
        <v>63388</v>
      </c>
      <c r="AJ1377">
        <f>VLOOKUP($G1377,county_facts!$A:$BB,32,FALSE)</f>
        <v>2.5</v>
      </c>
      <c r="AK1377">
        <f>VLOOKUP($G1377,county_facts!$A:$BB,33,FALSE)</f>
        <v>24769</v>
      </c>
      <c r="AL1377">
        <f>VLOOKUP($G1377,county_facts!$A:$BB,34,FALSE)</f>
        <v>44509</v>
      </c>
      <c r="AM1377">
        <f>VLOOKUP($G1377,county_facts!$A:$BB,35,FALSE)</f>
        <v>18.899999999999999</v>
      </c>
      <c r="AN1377">
        <f>VLOOKUP($G1377,county_facts!$A:$BB,36,FALSE)</f>
        <v>2674</v>
      </c>
      <c r="AO1377">
        <f>VLOOKUP($G1377,county_facts!$A:$BB,37,FALSE)</f>
        <v>47188</v>
      </c>
      <c r="AP1377">
        <f>VLOOKUP($G1377,county_facts!$A:$BB,38,FALSE)</f>
        <v>-0.9</v>
      </c>
      <c r="AQ1377">
        <f>VLOOKUP($G1377,county_facts!$A:$BB,39,FALSE)</f>
        <v>9909</v>
      </c>
      <c r="AR1377">
        <f>VLOOKUP($G1377,county_facts!$A:$BB,40,FALSE)</f>
        <v>11931</v>
      </c>
      <c r="AS1377">
        <f>VLOOKUP($G1377,county_facts!$A:$BB,41,FALSE)</f>
        <v>11.2</v>
      </c>
      <c r="AT1377">
        <f>VLOOKUP($G1377,county_facts!$A:$BB,42,FALSE)</f>
        <v>1</v>
      </c>
      <c r="AU1377">
        <f>VLOOKUP($G1377,county_facts!$A:$BB,43,FALSE)</f>
        <v>1.8</v>
      </c>
      <c r="AV1377">
        <f>VLOOKUP($G1377,county_facts!$A:$BB,44,FALSE)</f>
        <v>0</v>
      </c>
      <c r="AW1377">
        <f>VLOOKUP($G1377,county_facts!$A:$BB,45,FALSE)</f>
        <v>2.4</v>
      </c>
      <c r="AX1377">
        <f>VLOOKUP($G1377,county_facts!$A:$BB,46,FALSE)</f>
        <v>31</v>
      </c>
      <c r="AY1377">
        <f>VLOOKUP($G1377,county_facts!$A:$BB,47,FALSE)</f>
        <v>3959342</v>
      </c>
      <c r="AZ1377">
        <f>VLOOKUP($G1377,county_facts!$A:$BB,48,FALSE)</f>
        <v>0</v>
      </c>
      <c r="BA1377">
        <f>VLOOKUP($G1377,county_facts!$A:$BB,49,FALSE)</f>
        <v>1599845</v>
      </c>
      <c r="BB1377">
        <f>VLOOKUP($G1377,county_facts!$A:$BB,50,FALSE)</f>
        <v>10450</v>
      </c>
      <c r="BC1377">
        <f>VLOOKUP($G1377,county_facts!$A:$BB,51,FALSE)</f>
        <v>172893</v>
      </c>
      <c r="BD1377">
        <f>VLOOKUP($G1377,county_facts!$A:$BB,52,FALSE)</f>
        <v>678</v>
      </c>
      <c r="BE1377">
        <f>VLOOKUP($G1377,county_facts!$A:$BB,53,FALSE)</f>
        <v>1071.03</v>
      </c>
      <c r="BF1377">
        <f>VLOOKUP($G1377,county_facts!$A:$BB,54,FALSE)</f>
        <v>149.5</v>
      </c>
    </row>
    <row r="1378" spans="1:58" x14ac:dyDescent="0.3">
      <c r="A1378" t="s">
        <v>6</v>
      </c>
      <c r="B1378" t="s">
        <v>576</v>
      </c>
      <c r="C1378">
        <v>1129</v>
      </c>
      <c r="D1378" t="s">
        <v>541</v>
      </c>
      <c r="E1378">
        <v>1415</v>
      </c>
      <c r="F1378">
        <v>0.79787985900000002</v>
      </c>
      <c r="G1378">
        <v>45001</v>
      </c>
      <c r="H1378">
        <f>VLOOKUP($G1378,county_facts!$A:$BB,4,FALSE)</f>
        <v>24965</v>
      </c>
      <c r="I1378">
        <f>VLOOKUP($G1378,county_facts!$A:$BB,5,FALSE)</f>
        <v>25416</v>
      </c>
      <c r="J1378">
        <f>VLOOKUP($G1378,county_facts!$A:$BB,6,FALSE)</f>
        <v>-1.8</v>
      </c>
      <c r="K1378">
        <f>VLOOKUP($G1378,county_facts!$A:$BB,7,FALSE)</f>
        <v>25417</v>
      </c>
      <c r="L1378">
        <f>VLOOKUP($G1378,county_facts!$A:$BB,8,FALSE)</f>
        <v>5.4</v>
      </c>
      <c r="M1378">
        <f>VLOOKUP($G1378,county_facts!$A:$BB,9,FALSE)</f>
        <v>21.5</v>
      </c>
      <c r="N1378">
        <f>VLOOKUP($G1378,county_facts!$A:$BB,10,FALSE)</f>
        <v>19.399999999999999</v>
      </c>
      <c r="O1378">
        <f>VLOOKUP($G1378,county_facts!$A:$BB,11,FALSE)</f>
        <v>51.5</v>
      </c>
      <c r="P1378">
        <f>VLOOKUP($G1378,county_facts!$A:$BB,12,FALSE)</f>
        <v>69.7</v>
      </c>
      <c r="Q1378">
        <f>VLOOKUP($G1378,county_facts!$A:$BB,13,FALSE)</f>
        <v>28.3</v>
      </c>
      <c r="R1378">
        <f>VLOOKUP($G1378,county_facts!$A:$BB,14,FALSE)</f>
        <v>0.3</v>
      </c>
      <c r="S1378">
        <f>VLOOKUP($G1378,county_facts!$A:$BB,15,FALSE)</f>
        <v>0.4</v>
      </c>
      <c r="T1378">
        <f>VLOOKUP($G1378,county_facts!$A:$BB,16,FALSE)</f>
        <v>0</v>
      </c>
      <c r="U1378">
        <f>VLOOKUP($G1378,county_facts!$A:$BB,17,FALSE)</f>
        <v>1.2</v>
      </c>
      <c r="V1378">
        <f>VLOOKUP($G1378,county_facts!$A:$BB,18,FALSE)</f>
        <v>1.2</v>
      </c>
      <c r="W1378">
        <f>VLOOKUP($G1378,county_facts!$A:$BB,19,FALSE)</f>
        <v>68.8</v>
      </c>
      <c r="X1378">
        <f>VLOOKUP($G1378,county_facts!$A:$BB,20,FALSE)</f>
        <v>89.6</v>
      </c>
      <c r="Y1378">
        <f>VLOOKUP($G1378,county_facts!$A:$BB,21,FALSE)</f>
        <v>1</v>
      </c>
      <c r="Z1378">
        <f>VLOOKUP($G1378,county_facts!$A:$BB,22,FALSE)</f>
        <v>2.2999999999999998</v>
      </c>
      <c r="AA1378">
        <f>VLOOKUP($G1378,county_facts!$A:$BB,23,FALSE)</f>
        <v>76.8</v>
      </c>
      <c r="AB1378">
        <f>VLOOKUP($G1378,county_facts!$A:$BB,24,FALSE)</f>
        <v>12.2</v>
      </c>
      <c r="AC1378">
        <f>VLOOKUP($G1378,county_facts!$A:$BB,25,FALSE)</f>
        <v>1944</v>
      </c>
      <c r="AD1378">
        <f>VLOOKUP($G1378,county_facts!$A:$BB,26,FALSE)</f>
        <v>27.1</v>
      </c>
      <c r="AE1378">
        <f>VLOOKUP($G1378,county_facts!$A:$BB,27,FALSE)</f>
        <v>12002</v>
      </c>
      <c r="AF1378">
        <f>VLOOKUP($G1378,county_facts!$A:$BB,28,FALSE)</f>
        <v>76.400000000000006</v>
      </c>
      <c r="AG1378">
        <f>VLOOKUP($G1378,county_facts!$A:$BB,29,FALSE)</f>
        <v>6.2</v>
      </c>
      <c r="AH1378">
        <f>VLOOKUP($G1378,county_facts!$A:$BB,30,FALSE)</f>
        <v>91200</v>
      </c>
      <c r="AI1378">
        <f>VLOOKUP($G1378,county_facts!$A:$BB,31,FALSE)</f>
        <v>9809</v>
      </c>
      <c r="AJ1378">
        <f>VLOOKUP($G1378,county_facts!$A:$BB,32,FALSE)</f>
        <v>2.4900000000000002</v>
      </c>
      <c r="AK1378">
        <f>VLOOKUP($G1378,county_facts!$A:$BB,33,FALSE)</f>
        <v>18134</v>
      </c>
      <c r="AL1378">
        <f>VLOOKUP($G1378,county_facts!$A:$BB,34,FALSE)</f>
        <v>35947</v>
      </c>
      <c r="AM1378">
        <f>VLOOKUP($G1378,county_facts!$A:$BB,35,FALSE)</f>
        <v>21.6</v>
      </c>
      <c r="AN1378">
        <f>VLOOKUP($G1378,county_facts!$A:$BB,36,FALSE)</f>
        <v>335</v>
      </c>
      <c r="AO1378">
        <f>VLOOKUP($G1378,county_facts!$A:$BB,37,FALSE)</f>
        <v>4387</v>
      </c>
      <c r="AP1378">
        <f>VLOOKUP($G1378,county_facts!$A:$BB,38,FALSE)</f>
        <v>2.7</v>
      </c>
      <c r="AQ1378">
        <f>VLOOKUP($G1378,county_facts!$A:$BB,39,FALSE)</f>
        <v>1393</v>
      </c>
      <c r="AR1378">
        <f>VLOOKUP($G1378,county_facts!$A:$BB,40,FALSE)</f>
        <v>1385</v>
      </c>
      <c r="AS1378">
        <f>VLOOKUP($G1378,county_facts!$A:$BB,41,FALSE)</f>
        <v>19.100000000000001</v>
      </c>
      <c r="AT1378">
        <f>VLOOKUP($G1378,county_facts!$A:$BB,42,FALSE)</f>
        <v>0</v>
      </c>
      <c r="AU1378">
        <f>VLOOKUP($G1378,county_facts!$A:$BB,43,FALSE)</f>
        <v>0</v>
      </c>
      <c r="AV1378">
        <f>VLOOKUP($G1378,county_facts!$A:$BB,44,FALSE)</f>
        <v>0</v>
      </c>
      <c r="AW1378">
        <f>VLOOKUP($G1378,county_facts!$A:$BB,45,FALSE)</f>
        <v>0</v>
      </c>
      <c r="AX1378">
        <f>VLOOKUP($G1378,county_facts!$A:$BB,46,FALSE)</f>
        <v>33.4</v>
      </c>
      <c r="AY1378">
        <f>VLOOKUP($G1378,county_facts!$A:$BB,47,FALSE)</f>
        <v>657498</v>
      </c>
      <c r="AZ1378">
        <f>VLOOKUP($G1378,county_facts!$A:$BB,48,FALSE)</f>
        <v>0</v>
      </c>
      <c r="BA1378">
        <f>VLOOKUP($G1378,county_facts!$A:$BB,49,FALSE)</f>
        <v>71936</v>
      </c>
      <c r="BB1378">
        <f>VLOOKUP($G1378,county_facts!$A:$BB,50,FALSE)</f>
        <v>2841</v>
      </c>
      <c r="BC1378">
        <f>VLOOKUP($G1378,county_facts!$A:$BB,51,FALSE)</f>
        <v>10963</v>
      </c>
      <c r="BD1378">
        <f>VLOOKUP($G1378,county_facts!$A:$BB,52,FALSE)</f>
        <v>41</v>
      </c>
      <c r="BE1378">
        <f>VLOOKUP($G1378,county_facts!$A:$BB,53,FALSE)</f>
        <v>490.48</v>
      </c>
      <c r="BF1378">
        <f>VLOOKUP($G1378,county_facts!$A:$BB,54,FALSE)</f>
        <v>51.8</v>
      </c>
    </row>
    <row r="1379" spans="1:58" x14ac:dyDescent="0.3">
      <c r="A1379" t="s">
        <v>9</v>
      </c>
      <c r="B1379" t="s">
        <v>576</v>
      </c>
      <c r="C1379">
        <v>286</v>
      </c>
      <c r="D1379" t="s">
        <v>541</v>
      </c>
      <c r="E1379">
        <v>1415</v>
      </c>
      <c r="F1379">
        <v>0.202120141</v>
      </c>
      <c r="G1379">
        <v>45001</v>
      </c>
      <c r="H1379">
        <f>VLOOKUP($G1379,county_facts!$A:$BB,4,FALSE)</f>
        <v>24965</v>
      </c>
      <c r="I1379">
        <f>VLOOKUP($G1379,county_facts!$A:$BB,5,FALSE)</f>
        <v>25416</v>
      </c>
      <c r="J1379">
        <f>VLOOKUP($G1379,county_facts!$A:$BB,6,FALSE)</f>
        <v>-1.8</v>
      </c>
      <c r="K1379">
        <f>VLOOKUP($G1379,county_facts!$A:$BB,7,FALSE)</f>
        <v>25417</v>
      </c>
      <c r="L1379">
        <f>VLOOKUP($G1379,county_facts!$A:$BB,8,FALSE)</f>
        <v>5.4</v>
      </c>
      <c r="M1379">
        <f>VLOOKUP($G1379,county_facts!$A:$BB,9,FALSE)</f>
        <v>21.5</v>
      </c>
      <c r="N1379">
        <f>VLOOKUP($G1379,county_facts!$A:$BB,10,FALSE)</f>
        <v>19.399999999999999</v>
      </c>
      <c r="O1379">
        <f>VLOOKUP($G1379,county_facts!$A:$BB,11,FALSE)</f>
        <v>51.5</v>
      </c>
      <c r="P1379">
        <f>VLOOKUP($G1379,county_facts!$A:$BB,12,FALSE)</f>
        <v>69.7</v>
      </c>
      <c r="Q1379">
        <f>VLOOKUP($G1379,county_facts!$A:$BB,13,FALSE)</f>
        <v>28.3</v>
      </c>
      <c r="R1379">
        <f>VLOOKUP($G1379,county_facts!$A:$BB,14,FALSE)</f>
        <v>0.3</v>
      </c>
      <c r="S1379">
        <f>VLOOKUP($G1379,county_facts!$A:$BB,15,FALSE)</f>
        <v>0.4</v>
      </c>
      <c r="T1379">
        <f>VLOOKUP($G1379,county_facts!$A:$BB,16,FALSE)</f>
        <v>0</v>
      </c>
      <c r="U1379">
        <f>VLOOKUP($G1379,county_facts!$A:$BB,17,FALSE)</f>
        <v>1.2</v>
      </c>
      <c r="V1379">
        <f>VLOOKUP($G1379,county_facts!$A:$BB,18,FALSE)</f>
        <v>1.2</v>
      </c>
      <c r="W1379">
        <f>VLOOKUP($G1379,county_facts!$A:$BB,19,FALSE)</f>
        <v>68.8</v>
      </c>
      <c r="X1379">
        <f>VLOOKUP($G1379,county_facts!$A:$BB,20,FALSE)</f>
        <v>89.6</v>
      </c>
      <c r="Y1379">
        <f>VLOOKUP($G1379,county_facts!$A:$BB,21,FALSE)</f>
        <v>1</v>
      </c>
      <c r="Z1379">
        <f>VLOOKUP($G1379,county_facts!$A:$BB,22,FALSE)</f>
        <v>2.2999999999999998</v>
      </c>
      <c r="AA1379">
        <f>VLOOKUP($G1379,county_facts!$A:$BB,23,FALSE)</f>
        <v>76.8</v>
      </c>
      <c r="AB1379">
        <f>VLOOKUP($G1379,county_facts!$A:$BB,24,FALSE)</f>
        <v>12.2</v>
      </c>
      <c r="AC1379">
        <f>VLOOKUP($G1379,county_facts!$A:$BB,25,FALSE)</f>
        <v>1944</v>
      </c>
      <c r="AD1379">
        <f>VLOOKUP($G1379,county_facts!$A:$BB,26,FALSE)</f>
        <v>27.1</v>
      </c>
      <c r="AE1379">
        <f>VLOOKUP($G1379,county_facts!$A:$BB,27,FALSE)</f>
        <v>12002</v>
      </c>
      <c r="AF1379">
        <f>VLOOKUP($G1379,county_facts!$A:$BB,28,FALSE)</f>
        <v>76.400000000000006</v>
      </c>
      <c r="AG1379">
        <f>VLOOKUP($G1379,county_facts!$A:$BB,29,FALSE)</f>
        <v>6.2</v>
      </c>
      <c r="AH1379">
        <f>VLOOKUP($G1379,county_facts!$A:$BB,30,FALSE)</f>
        <v>91200</v>
      </c>
      <c r="AI1379">
        <f>VLOOKUP($G1379,county_facts!$A:$BB,31,FALSE)</f>
        <v>9809</v>
      </c>
      <c r="AJ1379">
        <f>VLOOKUP($G1379,county_facts!$A:$BB,32,FALSE)</f>
        <v>2.4900000000000002</v>
      </c>
      <c r="AK1379">
        <f>VLOOKUP($G1379,county_facts!$A:$BB,33,FALSE)</f>
        <v>18134</v>
      </c>
      <c r="AL1379">
        <f>VLOOKUP($G1379,county_facts!$A:$BB,34,FALSE)</f>
        <v>35947</v>
      </c>
      <c r="AM1379">
        <f>VLOOKUP($G1379,county_facts!$A:$BB,35,FALSE)</f>
        <v>21.6</v>
      </c>
      <c r="AN1379">
        <f>VLOOKUP($G1379,county_facts!$A:$BB,36,FALSE)</f>
        <v>335</v>
      </c>
      <c r="AO1379">
        <f>VLOOKUP($G1379,county_facts!$A:$BB,37,FALSE)</f>
        <v>4387</v>
      </c>
      <c r="AP1379">
        <f>VLOOKUP($G1379,county_facts!$A:$BB,38,FALSE)</f>
        <v>2.7</v>
      </c>
      <c r="AQ1379">
        <f>VLOOKUP($G1379,county_facts!$A:$BB,39,FALSE)</f>
        <v>1393</v>
      </c>
      <c r="AR1379">
        <f>VLOOKUP($G1379,county_facts!$A:$BB,40,FALSE)</f>
        <v>1385</v>
      </c>
      <c r="AS1379">
        <f>VLOOKUP($G1379,county_facts!$A:$BB,41,FALSE)</f>
        <v>19.100000000000001</v>
      </c>
      <c r="AT1379">
        <f>VLOOKUP($G1379,county_facts!$A:$BB,42,FALSE)</f>
        <v>0</v>
      </c>
      <c r="AU1379">
        <f>VLOOKUP($G1379,county_facts!$A:$BB,43,FALSE)</f>
        <v>0</v>
      </c>
      <c r="AV1379">
        <f>VLOOKUP($G1379,county_facts!$A:$BB,44,FALSE)</f>
        <v>0</v>
      </c>
      <c r="AW1379">
        <f>VLOOKUP($G1379,county_facts!$A:$BB,45,FALSE)</f>
        <v>0</v>
      </c>
      <c r="AX1379">
        <f>VLOOKUP($G1379,county_facts!$A:$BB,46,FALSE)</f>
        <v>33.4</v>
      </c>
      <c r="AY1379">
        <f>VLOOKUP($G1379,county_facts!$A:$BB,47,FALSE)</f>
        <v>657498</v>
      </c>
      <c r="AZ1379">
        <f>VLOOKUP($G1379,county_facts!$A:$BB,48,FALSE)</f>
        <v>0</v>
      </c>
      <c r="BA1379">
        <f>VLOOKUP($G1379,county_facts!$A:$BB,49,FALSE)</f>
        <v>71936</v>
      </c>
      <c r="BB1379">
        <f>VLOOKUP($G1379,county_facts!$A:$BB,50,FALSE)</f>
        <v>2841</v>
      </c>
      <c r="BC1379">
        <f>VLOOKUP($G1379,county_facts!$A:$BB,51,FALSE)</f>
        <v>10963</v>
      </c>
      <c r="BD1379">
        <f>VLOOKUP($G1379,county_facts!$A:$BB,52,FALSE)</f>
        <v>41</v>
      </c>
      <c r="BE1379">
        <f>VLOOKUP($G1379,county_facts!$A:$BB,53,FALSE)</f>
        <v>490.48</v>
      </c>
      <c r="BF1379">
        <f>VLOOKUP($G1379,county_facts!$A:$BB,54,FALSE)</f>
        <v>51.8</v>
      </c>
    </row>
    <row r="1380" spans="1:58" x14ac:dyDescent="0.3">
      <c r="A1380" t="s">
        <v>6</v>
      </c>
      <c r="B1380" t="s">
        <v>577</v>
      </c>
      <c r="C1380">
        <v>10433</v>
      </c>
      <c r="D1380" t="s">
        <v>578</v>
      </c>
      <c r="E1380">
        <v>15103</v>
      </c>
      <c r="F1380">
        <v>0.69078990900000004</v>
      </c>
      <c r="G1380">
        <v>47187</v>
      </c>
      <c r="H1380">
        <f>VLOOKUP($G1380,county_facts!$A:$BB,4,FALSE)</f>
        <v>205226</v>
      </c>
      <c r="I1380">
        <f>VLOOKUP($G1380,county_facts!$A:$BB,5,FALSE)</f>
        <v>183180</v>
      </c>
      <c r="J1380">
        <f>VLOOKUP($G1380,county_facts!$A:$BB,6,FALSE)</f>
        <v>12</v>
      </c>
      <c r="K1380">
        <f>VLOOKUP($G1380,county_facts!$A:$BB,7,FALSE)</f>
        <v>183182</v>
      </c>
      <c r="L1380">
        <f>VLOOKUP($G1380,county_facts!$A:$BB,8,FALSE)</f>
        <v>5.8</v>
      </c>
      <c r="M1380">
        <f>VLOOKUP($G1380,county_facts!$A:$BB,9,FALSE)</f>
        <v>28.1</v>
      </c>
      <c r="N1380">
        <f>VLOOKUP($G1380,county_facts!$A:$BB,10,FALSE)</f>
        <v>11.6</v>
      </c>
      <c r="O1380">
        <f>VLOOKUP($G1380,county_facts!$A:$BB,11,FALSE)</f>
        <v>51.2</v>
      </c>
      <c r="P1380">
        <f>VLOOKUP($G1380,county_facts!$A:$BB,12,FALSE)</f>
        <v>90</v>
      </c>
      <c r="Q1380">
        <f>VLOOKUP($G1380,county_facts!$A:$BB,13,FALSE)</f>
        <v>4.5</v>
      </c>
      <c r="R1380">
        <f>VLOOKUP($G1380,county_facts!$A:$BB,14,FALSE)</f>
        <v>0.3</v>
      </c>
      <c r="S1380">
        <f>VLOOKUP($G1380,county_facts!$A:$BB,15,FALSE)</f>
        <v>3.7</v>
      </c>
      <c r="T1380">
        <f>VLOOKUP($G1380,county_facts!$A:$BB,16,FALSE)</f>
        <v>0.1</v>
      </c>
      <c r="U1380">
        <f>VLOOKUP($G1380,county_facts!$A:$BB,17,FALSE)</f>
        <v>1.4</v>
      </c>
      <c r="V1380">
        <f>VLOOKUP($G1380,county_facts!$A:$BB,18,FALSE)</f>
        <v>4.7</v>
      </c>
      <c r="W1380">
        <f>VLOOKUP($G1380,county_facts!$A:$BB,19,FALSE)</f>
        <v>85.6</v>
      </c>
      <c r="X1380">
        <f>VLOOKUP($G1380,county_facts!$A:$BB,20,FALSE)</f>
        <v>87.3</v>
      </c>
      <c r="Y1380">
        <f>VLOOKUP($G1380,county_facts!$A:$BB,21,FALSE)</f>
        <v>5.9</v>
      </c>
      <c r="Z1380">
        <f>VLOOKUP($G1380,county_facts!$A:$BB,22,FALSE)</f>
        <v>7.5</v>
      </c>
      <c r="AA1380">
        <f>VLOOKUP($G1380,county_facts!$A:$BB,23,FALSE)</f>
        <v>94.6</v>
      </c>
      <c r="AB1380">
        <f>VLOOKUP($G1380,county_facts!$A:$BB,24,FALSE)</f>
        <v>52.8</v>
      </c>
      <c r="AC1380">
        <f>VLOOKUP($G1380,county_facts!$A:$BB,25,FALSE)</f>
        <v>9342</v>
      </c>
      <c r="AD1380">
        <f>VLOOKUP($G1380,county_facts!$A:$BB,26,FALSE)</f>
        <v>26.7</v>
      </c>
      <c r="AE1380">
        <f>VLOOKUP($G1380,county_facts!$A:$BB,27,FALSE)</f>
        <v>73793</v>
      </c>
      <c r="AF1380">
        <f>VLOOKUP($G1380,county_facts!$A:$BB,28,FALSE)</f>
        <v>81.3</v>
      </c>
      <c r="AG1380">
        <f>VLOOKUP($G1380,county_facts!$A:$BB,29,FALSE)</f>
        <v>12.3</v>
      </c>
      <c r="AH1380">
        <f>VLOOKUP($G1380,county_facts!$A:$BB,30,FALSE)</f>
        <v>334900</v>
      </c>
      <c r="AI1380">
        <f>VLOOKUP($G1380,county_facts!$A:$BB,31,FALSE)</f>
        <v>66364</v>
      </c>
      <c r="AJ1380">
        <f>VLOOKUP($G1380,county_facts!$A:$BB,32,FALSE)</f>
        <v>2.84</v>
      </c>
      <c r="AK1380">
        <f>VLOOKUP($G1380,county_facts!$A:$BB,33,FALSE)</f>
        <v>41292</v>
      </c>
      <c r="AL1380">
        <f>VLOOKUP($G1380,county_facts!$A:$BB,34,FALSE)</f>
        <v>89779</v>
      </c>
      <c r="AM1380">
        <f>VLOOKUP($G1380,county_facts!$A:$BB,35,FALSE)</f>
        <v>5.7</v>
      </c>
      <c r="AN1380">
        <f>VLOOKUP($G1380,county_facts!$A:$BB,36,FALSE)</f>
        <v>6227</v>
      </c>
      <c r="AO1380">
        <f>VLOOKUP($G1380,county_facts!$A:$BB,37,FALSE)</f>
        <v>100666</v>
      </c>
      <c r="AP1380">
        <f>VLOOKUP($G1380,county_facts!$A:$BB,38,FALSE)</f>
        <v>4.5</v>
      </c>
      <c r="AQ1380">
        <f>VLOOKUP($G1380,county_facts!$A:$BB,39,FALSE)</f>
        <v>22194</v>
      </c>
      <c r="AR1380">
        <f>VLOOKUP($G1380,county_facts!$A:$BB,40,FALSE)</f>
        <v>25339</v>
      </c>
      <c r="AS1380">
        <f>VLOOKUP($G1380,county_facts!$A:$BB,41,FALSE)</f>
        <v>2.2000000000000002</v>
      </c>
      <c r="AT1380">
        <f>VLOOKUP($G1380,county_facts!$A:$BB,42,FALSE)</f>
        <v>0</v>
      </c>
      <c r="AU1380">
        <f>VLOOKUP($G1380,county_facts!$A:$BB,43,FALSE)</f>
        <v>1.4</v>
      </c>
      <c r="AV1380">
        <f>VLOOKUP($G1380,county_facts!$A:$BB,44,FALSE)</f>
        <v>0</v>
      </c>
      <c r="AW1380">
        <f>VLOOKUP($G1380,county_facts!$A:$BB,45,FALSE)</f>
        <v>1.4</v>
      </c>
      <c r="AX1380">
        <f>VLOOKUP($G1380,county_facts!$A:$BB,46,FALSE)</f>
        <v>22.5</v>
      </c>
      <c r="AY1380">
        <f>VLOOKUP($G1380,county_facts!$A:$BB,47,FALSE)</f>
        <v>1106825</v>
      </c>
      <c r="AZ1380">
        <f>VLOOKUP($G1380,county_facts!$A:$BB,48,FALSE)</f>
        <v>2755997</v>
      </c>
      <c r="BA1380">
        <f>VLOOKUP($G1380,county_facts!$A:$BB,49,FALSE)</f>
        <v>3306994</v>
      </c>
      <c r="BB1380">
        <f>VLOOKUP($G1380,county_facts!$A:$BB,50,FALSE)</f>
        <v>19834</v>
      </c>
      <c r="BC1380">
        <f>VLOOKUP($G1380,county_facts!$A:$BB,51,FALSE)</f>
        <v>383468</v>
      </c>
      <c r="BD1380">
        <f>VLOOKUP($G1380,county_facts!$A:$BB,52,FALSE)</f>
        <v>1902</v>
      </c>
      <c r="BE1380">
        <f>VLOOKUP($G1380,county_facts!$A:$BB,53,FALSE)</f>
        <v>582.6</v>
      </c>
      <c r="BF1380">
        <f>VLOOKUP($G1380,county_facts!$A:$BB,54,FALSE)</f>
        <v>314.39999999999998</v>
      </c>
    </row>
    <row r="1381" spans="1:58" x14ac:dyDescent="0.3">
      <c r="A1381" t="s">
        <v>9</v>
      </c>
      <c r="B1381" t="s">
        <v>577</v>
      </c>
      <c r="C1381">
        <v>4670</v>
      </c>
      <c r="D1381" t="s">
        <v>578</v>
      </c>
      <c r="E1381">
        <v>15103</v>
      </c>
      <c r="F1381">
        <v>0.30921009100000002</v>
      </c>
      <c r="G1381">
        <v>47187</v>
      </c>
      <c r="H1381">
        <f>VLOOKUP($G1381,county_facts!$A:$BB,4,FALSE)</f>
        <v>205226</v>
      </c>
      <c r="I1381">
        <f>VLOOKUP($G1381,county_facts!$A:$BB,5,FALSE)</f>
        <v>183180</v>
      </c>
      <c r="J1381">
        <f>VLOOKUP($G1381,county_facts!$A:$BB,6,FALSE)</f>
        <v>12</v>
      </c>
      <c r="K1381">
        <f>VLOOKUP($G1381,county_facts!$A:$BB,7,FALSE)</f>
        <v>183182</v>
      </c>
      <c r="L1381">
        <f>VLOOKUP($G1381,county_facts!$A:$BB,8,FALSE)</f>
        <v>5.8</v>
      </c>
      <c r="M1381">
        <f>VLOOKUP($G1381,county_facts!$A:$BB,9,FALSE)</f>
        <v>28.1</v>
      </c>
      <c r="N1381">
        <f>VLOOKUP($G1381,county_facts!$A:$BB,10,FALSE)</f>
        <v>11.6</v>
      </c>
      <c r="O1381">
        <f>VLOOKUP($G1381,county_facts!$A:$BB,11,FALSE)</f>
        <v>51.2</v>
      </c>
      <c r="P1381">
        <f>VLOOKUP($G1381,county_facts!$A:$BB,12,FALSE)</f>
        <v>90</v>
      </c>
      <c r="Q1381">
        <f>VLOOKUP($G1381,county_facts!$A:$BB,13,FALSE)</f>
        <v>4.5</v>
      </c>
      <c r="R1381">
        <f>VLOOKUP($G1381,county_facts!$A:$BB,14,FALSE)</f>
        <v>0.3</v>
      </c>
      <c r="S1381">
        <f>VLOOKUP($G1381,county_facts!$A:$BB,15,FALSE)</f>
        <v>3.7</v>
      </c>
      <c r="T1381">
        <f>VLOOKUP($G1381,county_facts!$A:$BB,16,FALSE)</f>
        <v>0.1</v>
      </c>
      <c r="U1381">
        <f>VLOOKUP($G1381,county_facts!$A:$BB,17,FALSE)</f>
        <v>1.4</v>
      </c>
      <c r="V1381">
        <f>VLOOKUP($G1381,county_facts!$A:$BB,18,FALSE)</f>
        <v>4.7</v>
      </c>
      <c r="W1381">
        <f>VLOOKUP($G1381,county_facts!$A:$BB,19,FALSE)</f>
        <v>85.6</v>
      </c>
      <c r="X1381">
        <f>VLOOKUP($G1381,county_facts!$A:$BB,20,FALSE)</f>
        <v>87.3</v>
      </c>
      <c r="Y1381">
        <f>VLOOKUP($G1381,county_facts!$A:$BB,21,FALSE)</f>
        <v>5.9</v>
      </c>
      <c r="Z1381">
        <f>VLOOKUP($G1381,county_facts!$A:$BB,22,FALSE)</f>
        <v>7.5</v>
      </c>
      <c r="AA1381">
        <f>VLOOKUP($G1381,county_facts!$A:$BB,23,FALSE)</f>
        <v>94.6</v>
      </c>
      <c r="AB1381">
        <f>VLOOKUP($G1381,county_facts!$A:$BB,24,FALSE)</f>
        <v>52.8</v>
      </c>
      <c r="AC1381">
        <f>VLOOKUP($G1381,county_facts!$A:$BB,25,FALSE)</f>
        <v>9342</v>
      </c>
      <c r="AD1381">
        <f>VLOOKUP($G1381,county_facts!$A:$BB,26,FALSE)</f>
        <v>26.7</v>
      </c>
      <c r="AE1381">
        <f>VLOOKUP($G1381,county_facts!$A:$BB,27,FALSE)</f>
        <v>73793</v>
      </c>
      <c r="AF1381">
        <f>VLOOKUP($G1381,county_facts!$A:$BB,28,FALSE)</f>
        <v>81.3</v>
      </c>
      <c r="AG1381">
        <f>VLOOKUP($G1381,county_facts!$A:$BB,29,FALSE)</f>
        <v>12.3</v>
      </c>
      <c r="AH1381">
        <f>VLOOKUP($G1381,county_facts!$A:$BB,30,FALSE)</f>
        <v>334900</v>
      </c>
      <c r="AI1381">
        <f>VLOOKUP($G1381,county_facts!$A:$BB,31,FALSE)</f>
        <v>66364</v>
      </c>
      <c r="AJ1381">
        <f>VLOOKUP($G1381,county_facts!$A:$BB,32,FALSE)</f>
        <v>2.84</v>
      </c>
      <c r="AK1381">
        <f>VLOOKUP($G1381,county_facts!$A:$BB,33,FALSE)</f>
        <v>41292</v>
      </c>
      <c r="AL1381">
        <f>VLOOKUP($G1381,county_facts!$A:$BB,34,FALSE)</f>
        <v>89779</v>
      </c>
      <c r="AM1381">
        <f>VLOOKUP($G1381,county_facts!$A:$BB,35,FALSE)</f>
        <v>5.7</v>
      </c>
      <c r="AN1381">
        <f>VLOOKUP($G1381,county_facts!$A:$BB,36,FALSE)</f>
        <v>6227</v>
      </c>
      <c r="AO1381">
        <f>VLOOKUP($G1381,county_facts!$A:$BB,37,FALSE)</f>
        <v>100666</v>
      </c>
      <c r="AP1381">
        <f>VLOOKUP($G1381,county_facts!$A:$BB,38,FALSE)</f>
        <v>4.5</v>
      </c>
      <c r="AQ1381">
        <f>VLOOKUP($G1381,county_facts!$A:$BB,39,FALSE)</f>
        <v>22194</v>
      </c>
      <c r="AR1381">
        <f>VLOOKUP($G1381,county_facts!$A:$BB,40,FALSE)</f>
        <v>25339</v>
      </c>
      <c r="AS1381">
        <f>VLOOKUP($G1381,county_facts!$A:$BB,41,FALSE)</f>
        <v>2.2000000000000002</v>
      </c>
      <c r="AT1381">
        <f>VLOOKUP($G1381,county_facts!$A:$BB,42,FALSE)</f>
        <v>0</v>
      </c>
      <c r="AU1381">
        <f>VLOOKUP($G1381,county_facts!$A:$BB,43,FALSE)</f>
        <v>1.4</v>
      </c>
      <c r="AV1381">
        <f>VLOOKUP($G1381,county_facts!$A:$BB,44,FALSE)</f>
        <v>0</v>
      </c>
      <c r="AW1381">
        <f>VLOOKUP($G1381,county_facts!$A:$BB,45,FALSE)</f>
        <v>1.4</v>
      </c>
      <c r="AX1381">
        <f>VLOOKUP($G1381,county_facts!$A:$BB,46,FALSE)</f>
        <v>22.5</v>
      </c>
      <c r="AY1381">
        <f>VLOOKUP($G1381,county_facts!$A:$BB,47,FALSE)</f>
        <v>1106825</v>
      </c>
      <c r="AZ1381">
        <f>VLOOKUP($G1381,county_facts!$A:$BB,48,FALSE)</f>
        <v>2755997</v>
      </c>
      <c r="BA1381">
        <f>VLOOKUP($G1381,county_facts!$A:$BB,49,FALSE)</f>
        <v>3306994</v>
      </c>
      <c r="BB1381">
        <f>VLOOKUP($G1381,county_facts!$A:$BB,50,FALSE)</f>
        <v>19834</v>
      </c>
      <c r="BC1381">
        <f>VLOOKUP($G1381,county_facts!$A:$BB,51,FALSE)</f>
        <v>383468</v>
      </c>
      <c r="BD1381">
        <f>VLOOKUP($G1381,county_facts!$A:$BB,52,FALSE)</f>
        <v>1902</v>
      </c>
      <c r="BE1381">
        <f>VLOOKUP($G1381,county_facts!$A:$BB,53,FALSE)</f>
        <v>582.6</v>
      </c>
      <c r="BF1381">
        <f>VLOOKUP($G1381,county_facts!$A:$BB,54,FALSE)</f>
        <v>314.39999999999998</v>
      </c>
    </row>
    <row r="1382" spans="1:58" x14ac:dyDescent="0.3">
      <c r="A1382" t="s">
        <v>6</v>
      </c>
      <c r="B1382" t="s">
        <v>76</v>
      </c>
      <c r="C1382">
        <v>481</v>
      </c>
      <c r="D1382" t="s">
        <v>578</v>
      </c>
      <c r="E1382">
        <v>755</v>
      </c>
      <c r="F1382">
        <v>0.63708609299999996</v>
      </c>
      <c r="G1382">
        <v>47185</v>
      </c>
      <c r="H1382">
        <f>VLOOKUP($G1382,county_facts!$A:$BB,4,FALSE)</f>
        <v>26301</v>
      </c>
      <c r="I1382">
        <f>VLOOKUP($G1382,county_facts!$A:$BB,5,FALSE)</f>
        <v>25834</v>
      </c>
      <c r="J1382">
        <f>VLOOKUP($G1382,county_facts!$A:$BB,6,FALSE)</f>
        <v>1.8</v>
      </c>
      <c r="K1382">
        <f>VLOOKUP($G1382,county_facts!$A:$BB,7,FALSE)</f>
        <v>25841</v>
      </c>
      <c r="L1382">
        <f>VLOOKUP($G1382,county_facts!$A:$BB,8,FALSE)</f>
        <v>5.9</v>
      </c>
      <c r="M1382">
        <f>VLOOKUP($G1382,county_facts!$A:$BB,9,FALSE)</f>
        <v>22</v>
      </c>
      <c r="N1382">
        <f>VLOOKUP($G1382,county_facts!$A:$BB,10,FALSE)</f>
        <v>19.2</v>
      </c>
      <c r="O1382">
        <f>VLOOKUP($G1382,county_facts!$A:$BB,11,FALSE)</f>
        <v>51.2</v>
      </c>
      <c r="P1382">
        <f>VLOOKUP($G1382,county_facts!$A:$BB,12,FALSE)</f>
        <v>95.5</v>
      </c>
      <c r="Q1382">
        <f>VLOOKUP($G1382,county_facts!$A:$BB,13,FALSE)</f>
        <v>2</v>
      </c>
      <c r="R1382">
        <f>VLOOKUP($G1382,county_facts!$A:$BB,14,FALSE)</f>
        <v>0.5</v>
      </c>
      <c r="S1382">
        <f>VLOOKUP($G1382,county_facts!$A:$BB,15,FALSE)</f>
        <v>0.3</v>
      </c>
      <c r="T1382">
        <f>VLOOKUP($G1382,county_facts!$A:$BB,16,FALSE)</f>
        <v>0.1</v>
      </c>
      <c r="U1382">
        <f>VLOOKUP($G1382,county_facts!$A:$BB,17,FALSE)</f>
        <v>1.6</v>
      </c>
      <c r="V1382">
        <f>VLOOKUP($G1382,county_facts!$A:$BB,18,FALSE)</f>
        <v>2.1</v>
      </c>
      <c r="W1382">
        <f>VLOOKUP($G1382,county_facts!$A:$BB,19,FALSE)</f>
        <v>93.8</v>
      </c>
      <c r="X1382">
        <f>VLOOKUP($G1382,county_facts!$A:$BB,20,FALSE)</f>
        <v>87.5</v>
      </c>
      <c r="Y1382">
        <f>VLOOKUP($G1382,county_facts!$A:$BB,21,FALSE)</f>
        <v>1</v>
      </c>
      <c r="Z1382">
        <f>VLOOKUP($G1382,county_facts!$A:$BB,22,FALSE)</f>
        <v>2.1</v>
      </c>
      <c r="AA1382">
        <f>VLOOKUP($G1382,county_facts!$A:$BB,23,FALSE)</f>
        <v>78.099999999999994</v>
      </c>
      <c r="AB1382">
        <f>VLOOKUP($G1382,county_facts!$A:$BB,24,FALSE)</f>
        <v>11</v>
      </c>
      <c r="AC1382">
        <f>VLOOKUP($G1382,county_facts!$A:$BB,25,FALSE)</f>
        <v>2279</v>
      </c>
      <c r="AD1382">
        <f>VLOOKUP($G1382,county_facts!$A:$BB,26,FALSE)</f>
        <v>23.9</v>
      </c>
      <c r="AE1382">
        <f>VLOOKUP($G1382,county_facts!$A:$BB,27,FALSE)</f>
        <v>11592</v>
      </c>
      <c r="AF1382">
        <f>VLOOKUP($G1382,county_facts!$A:$BB,28,FALSE)</f>
        <v>74.2</v>
      </c>
      <c r="AG1382">
        <f>VLOOKUP($G1382,county_facts!$A:$BB,29,FALSE)</f>
        <v>5.9</v>
      </c>
      <c r="AH1382">
        <f>VLOOKUP($G1382,county_facts!$A:$BB,30,FALSE)</f>
        <v>98000</v>
      </c>
      <c r="AI1382">
        <f>VLOOKUP($G1382,county_facts!$A:$BB,31,FALSE)</f>
        <v>9729</v>
      </c>
      <c r="AJ1382">
        <f>VLOOKUP($G1382,county_facts!$A:$BB,32,FALSE)</f>
        <v>2.63</v>
      </c>
      <c r="AK1382">
        <f>VLOOKUP($G1382,county_facts!$A:$BB,33,FALSE)</f>
        <v>18205</v>
      </c>
      <c r="AL1382">
        <f>VLOOKUP($G1382,county_facts!$A:$BB,34,FALSE)</f>
        <v>34474</v>
      </c>
      <c r="AM1382">
        <f>VLOOKUP($G1382,county_facts!$A:$BB,35,FALSE)</f>
        <v>19.899999999999999</v>
      </c>
      <c r="AN1382">
        <f>VLOOKUP($G1382,county_facts!$A:$BB,36,FALSE)</f>
        <v>366</v>
      </c>
      <c r="AO1382">
        <f>VLOOKUP($G1382,county_facts!$A:$BB,37,FALSE)</f>
        <v>5128</v>
      </c>
      <c r="AP1382">
        <f>VLOOKUP($G1382,county_facts!$A:$BB,38,FALSE)</f>
        <v>-0.3</v>
      </c>
      <c r="AQ1382">
        <f>VLOOKUP($G1382,county_facts!$A:$BB,39,FALSE)</f>
        <v>1923</v>
      </c>
      <c r="AR1382">
        <f>VLOOKUP($G1382,county_facts!$A:$BB,40,FALSE)</f>
        <v>2516</v>
      </c>
      <c r="AS1382">
        <f>VLOOKUP($G1382,county_facts!$A:$BB,41,FALSE)</f>
        <v>0</v>
      </c>
      <c r="AT1382">
        <f>VLOOKUP($G1382,county_facts!$A:$BB,42,FALSE)</f>
        <v>0</v>
      </c>
      <c r="AU1382">
        <f>VLOOKUP($G1382,county_facts!$A:$BB,43,FALSE)</f>
        <v>0</v>
      </c>
      <c r="AV1382">
        <f>VLOOKUP($G1382,county_facts!$A:$BB,44,FALSE)</f>
        <v>0</v>
      </c>
      <c r="AW1382">
        <f>VLOOKUP($G1382,county_facts!$A:$BB,45,FALSE)</f>
        <v>1.9</v>
      </c>
      <c r="AX1382">
        <f>VLOOKUP($G1382,county_facts!$A:$BB,46,FALSE)</f>
        <v>27.1</v>
      </c>
      <c r="AY1382">
        <f>VLOOKUP($G1382,county_facts!$A:$BB,47,FALSE)</f>
        <v>552177</v>
      </c>
      <c r="AZ1382">
        <f>VLOOKUP($G1382,county_facts!$A:$BB,48,FALSE)</f>
        <v>28869</v>
      </c>
      <c r="BA1382">
        <f>VLOOKUP($G1382,county_facts!$A:$BB,49,FALSE)</f>
        <v>195438</v>
      </c>
      <c r="BB1382">
        <f>VLOOKUP($G1382,county_facts!$A:$BB,50,FALSE)</f>
        <v>7828</v>
      </c>
      <c r="BC1382">
        <f>VLOOKUP($G1382,county_facts!$A:$BB,51,FALSE)</f>
        <v>16760</v>
      </c>
      <c r="BD1382">
        <f>VLOOKUP($G1382,county_facts!$A:$BB,52,FALSE)</f>
        <v>6</v>
      </c>
      <c r="BE1382">
        <f>VLOOKUP($G1382,county_facts!$A:$BB,53,FALSE)</f>
        <v>376.67</v>
      </c>
      <c r="BF1382">
        <f>VLOOKUP($G1382,county_facts!$A:$BB,54,FALSE)</f>
        <v>68.599999999999994</v>
      </c>
    </row>
    <row r="1383" spans="1:58" x14ac:dyDescent="0.3">
      <c r="A1383" t="s">
        <v>9</v>
      </c>
      <c r="B1383" t="s">
        <v>76</v>
      </c>
      <c r="C1383">
        <v>274</v>
      </c>
      <c r="D1383" t="s">
        <v>578</v>
      </c>
      <c r="E1383">
        <v>755</v>
      </c>
      <c r="F1383">
        <v>0.36291390699999998</v>
      </c>
      <c r="G1383">
        <v>47185</v>
      </c>
      <c r="H1383">
        <f>VLOOKUP($G1383,county_facts!$A:$BB,4,FALSE)</f>
        <v>26301</v>
      </c>
      <c r="I1383">
        <f>VLOOKUP($G1383,county_facts!$A:$BB,5,FALSE)</f>
        <v>25834</v>
      </c>
      <c r="J1383">
        <f>VLOOKUP($G1383,county_facts!$A:$BB,6,FALSE)</f>
        <v>1.8</v>
      </c>
      <c r="K1383">
        <f>VLOOKUP($G1383,county_facts!$A:$BB,7,FALSE)</f>
        <v>25841</v>
      </c>
      <c r="L1383">
        <f>VLOOKUP($G1383,county_facts!$A:$BB,8,FALSE)</f>
        <v>5.9</v>
      </c>
      <c r="M1383">
        <f>VLOOKUP($G1383,county_facts!$A:$BB,9,FALSE)</f>
        <v>22</v>
      </c>
      <c r="N1383">
        <f>VLOOKUP($G1383,county_facts!$A:$BB,10,FALSE)</f>
        <v>19.2</v>
      </c>
      <c r="O1383">
        <f>VLOOKUP($G1383,county_facts!$A:$BB,11,FALSE)</f>
        <v>51.2</v>
      </c>
      <c r="P1383">
        <f>VLOOKUP($G1383,county_facts!$A:$BB,12,FALSE)</f>
        <v>95.5</v>
      </c>
      <c r="Q1383">
        <f>VLOOKUP($G1383,county_facts!$A:$BB,13,FALSE)</f>
        <v>2</v>
      </c>
      <c r="R1383">
        <f>VLOOKUP($G1383,county_facts!$A:$BB,14,FALSE)</f>
        <v>0.5</v>
      </c>
      <c r="S1383">
        <f>VLOOKUP($G1383,county_facts!$A:$BB,15,FALSE)</f>
        <v>0.3</v>
      </c>
      <c r="T1383">
        <f>VLOOKUP($G1383,county_facts!$A:$BB,16,FALSE)</f>
        <v>0.1</v>
      </c>
      <c r="U1383">
        <f>VLOOKUP($G1383,county_facts!$A:$BB,17,FALSE)</f>
        <v>1.6</v>
      </c>
      <c r="V1383">
        <f>VLOOKUP($G1383,county_facts!$A:$BB,18,FALSE)</f>
        <v>2.1</v>
      </c>
      <c r="W1383">
        <f>VLOOKUP($G1383,county_facts!$A:$BB,19,FALSE)</f>
        <v>93.8</v>
      </c>
      <c r="X1383">
        <f>VLOOKUP($G1383,county_facts!$A:$BB,20,FALSE)</f>
        <v>87.5</v>
      </c>
      <c r="Y1383">
        <f>VLOOKUP($G1383,county_facts!$A:$BB,21,FALSE)</f>
        <v>1</v>
      </c>
      <c r="Z1383">
        <f>VLOOKUP($G1383,county_facts!$A:$BB,22,FALSE)</f>
        <v>2.1</v>
      </c>
      <c r="AA1383">
        <f>VLOOKUP($G1383,county_facts!$A:$BB,23,FALSE)</f>
        <v>78.099999999999994</v>
      </c>
      <c r="AB1383">
        <f>VLOOKUP($G1383,county_facts!$A:$BB,24,FALSE)</f>
        <v>11</v>
      </c>
      <c r="AC1383">
        <f>VLOOKUP($G1383,county_facts!$A:$BB,25,FALSE)</f>
        <v>2279</v>
      </c>
      <c r="AD1383">
        <f>VLOOKUP($G1383,county_facts!$A:$BB,26,FALSE)</f>
        <v>23.9</v>
      </c>
      <c r="AE1383">
        <f>VLOOKUP($G1383,county_facts!$A:$BB,27,FALSE)</f>
        <v>11592</v>
      </c>
      <c r="AF1383">
        <f>VLOOKUP($G1383,county_facts!$A:$BB,28,FALSE)</f>
        <v>74.2</v>
      </c>
      <c r="AG1383">
        <f>VLOOKUP($G1383,county_facts!$A:$BB,29,FALSE)</f>
        <v>5.9</v>
      </c>
      <c r="AH1383">
        <f>VLOOKUP($G1383,county_facts!$A:$BB,30,FALSE)</f>
        <v>98000</v>
      </c>
      <c r="AI1383">
        <f>VLOOKUP($G1383,county_facts!$A:$BB,31,FALSE)</f>
        <v>9729</v>
      </c>
      <c r="AJ1383">
        <f>VLOOKUP($G1383,county_facts!$A:$BB,32,FALSE)</f>
        <v>2.63</v>
      </c>
      <c r="AK1383">
        <f>VLOOKUP($G1383,county_facts!$A:$BB,33,FALSE)</f>
        <v>18205</v>
      </c>
      <c r="AL1383">
        <f>VLOOKUP($G1383,county_facts!$A:$BB,34,FALSE)</f>
        <v>34474</v>
      </c>
      <c r="AM1383">
        <f>VLOOKUP($G1383,county_facts!$A:$BB,35,FALSE)</f>
        <v>19.899999999999999</v>
      </c>
      <c r="AN1383">
        <f>VLOOKUP($G1383,county_facts!$A:$BB,36,FALSE)</f>
        <v>366</v>
      </c>
      <c r="AO1383">
        <f>VLOOKUP($G1383,county_facts!$A:$BB,37,FALSE)</f>
        <v>5128</v>
      </c>
      <c r="AP1383">
        <f>VLOOKUP($G1383,county_facts!$A:$BB,38,FALSE)</f>
        <v>-0.3</v>
      </c>
      <c r="AQ1383">
        <f>VLOOKUP($G1383,county_facts!$A:$BB,39,FALSE)</f>
        <v>1923</v>
      </c>
      <c r="AR1383">
        <f>VLOOKUP($G1383,county_facts!$A:$BB,40,FALSE)</f>
        <v>2516</v>
      </c>
      <c r="AS1383">
        <f>VLOOKUP($G1383,county_facts!$A:$BB,41,FALSE)</f>
        <v>0</v>
      </c>
      <c r="AT1383">
        <f>VLOOKUP($G1383,county_facts!$A:$BB,42,FALSE)</f>
        <v>0</v>
      </c>
      <c r="AU1383">
        <f>VLOOKUP($G1383,county_facts!$A:$BB,43,FALSE)</f>
        <v>0</v>
      </c>
      <c r="AV1383">
        <f>VLOOKUP($G1383,county_facts!$A:$BB,44,FALSE)</f>
        <v>0</v>
      </c>
      <c r="AW1383">
        <f>VLOOKUP($G1383,county_facts!$A:$BB,45,FALSE)</f>
        <v>1.9</v>
      </c>
      <c r="AX1383">
        <f>VLOOKUP($G1383,county_facts!$A:$BB,46,FALSE)</f>
        <v>27.1</v>
      </c>
      <c r="AY1383">
        <f>VLOOKUP($G1383,county_facts!$A:$BB,47,FALSE)</f>
        <v>552177</v>
      </c>
      <c r="AZ1383">
        <f>VLOOKUP($G1383,county_facts!$A:$BB,48,FALSE)</f>
        <v>28869</v>
      </c>
      <c r="BA1383">
        <f>VLOOKUP($G1383,county_facts!$A:$BB,49,FALSE)</f>
        <v>195438</v>
      </c>
      <c r="BB1383">
        <f>VLOOKUP($G1383,county_facts!$A:$BB,50,FALSE)</f>
        <v>7828</v>
      </c>
      <c r="BC1383">
        <f>VLOOKUP($G1383,county_facts!$A:$BB,51,FALSE)</f>
        <v>16760</v>
      </c>
      <c r="BD1383">
        <f>VLOOKUP($G1383,county_facts!$A:$BB,52,FALSE)</f>
        <v>6</v>
      </c>
      <c r="BE1383">
        <f>VLOOKUP($G1383,county_facts!$A:$BB,53,FALSE)</f>
        <v>376.67</v>
      </c>
      <c r="BF1383">
        <f>VLOOKUP($G1383,county_facts!$A:$BB,54,FALSE)</f>
        <v>68.599999999999994</v>
      </c>
    </row>
    <row r="1384" spans="1:58" x14ac:dyDescent="0.3">
      <c r="A1384" t="s">
        <v>6</v>
      </c>
      <c r="B1384" t="s">
        <v>579</v>
      </c>
      <c r="C1384">
        <v>624</v>
      </c>
      <c r="D1384" t="s">
        <v>578</v>
      </c>
      <c r="E1384">
        <v>947</v>
      </c>
      <c r="F1384">
        <v>0.65892291400000003</v>
      </c>
      <c r="G1384">
        <v>47183</v>
      </c>
      <c r="H1384">
        <f>VLOOKUP($G1384,county_facts!$A:$BB,4,FALSE)</f>
        <v>34373</v>
      </c>
      <c r="I1384">
        <f>VLOOKUP($G1384,county_facts!$A:$BB,5,FALSE)</f>
        <v>35021</v>
      </c>
      <c r="J1384">
        <f>VLOOKUP($G1384,county_facts!$A:$BB,6,FALSE)</f>
        <v>-1.9</v>
      </c>
      <c r="K1384">
        <f>VLOOKUP($G1384,county_facts!$A:$BB,7,FALSE)</f>
        <v>35021</v>
      </c>
      <c r="L1384">
        <f>VLOOKUP($G1384,county_facts!$A:$BB,8,FALSE)</f>
        <v>5.2</v>
      </c>
      <c r="M1384">
        <f>VLOOKUP($G1384,county_facts!$A:$BB,9,FALSE)</f>
        <v>19.399999999999999</v>
      </c>
      <c r="N1384">
        <f>VLOOKUP($G1384,county_facts!$A:$BB,10,FALSE)</f>
        <v>17</v>
      </c>
      <c r="O1384">
        <f>VLOOKUP($G1384,county_facts!$A:$BB,11,FALSE)</f>
        <v>51.1</v>
      </c>
      <c r="P1384">
        <f>VLOOKUP($G1384,county_facts!$A:$BB,12,FALSE)</f>
        <v>88.8</v>
      </c>
      <c r="Q1384">
        <f>VLOOKUP($G1384,county_facts!$A:$BB,13,FALSE)</f>
        <v>8.1999999999999993</v>
      </c>
      <c r="R1384">
        <f>VLOOKUP($G1384,county_facts!$A:$BB,14,FALSE)</f>
        <v>0.3</v>
      </c>
      <c r="S1384">
        <f>VLOOKUP($G1384,county_facts!$A:$BB,15,FALSE)</f>
        <v>1.2</v>
      </c>
      <c r="T1384">
        <f>VLOOKUP($G1384,county_facts!$A:$BB,16,FALSE)</f>
        <v>0</v>
      </c>
      <c r="U1384">
        <f>VLOOKUP($G1384,county_facts!$A:$BB,17,FALSE)</f>
        <v>1.4</v>
      </c>
      <c r="V1384">
        <f>VLOOKUP($G1384,county_facts!$A:$BB,18,FALSE)</f>
        <v>2.2999999999999998</v>
      </c>
      <c r="W1384">
        <f>VLOOKUP($G1384,county_facts!$A:$BB,19,FALSE)</f>
        <v>86.9</v>
      </c>
      <c r="X1384">
        <f>VLOOKUP($G1384,county_facts!$A:$BB,20,FALSE)</f>
        <v>79.3</v>
      </c>
      <c r="Y1384">
        <f>VLOOKUP($G1384,county_facts!$A:$BB,21,FALSE)</f>
        <v>1.6</v>
      </c>
      <c r="Z1384">
        <f>VLOOKUP($G1384,county_facts!$A:$BB,22,FALSE)</f>
        <v>2.9</v>
      </c>
      <c r="AA1384">
        <f>VLOOKUP($G1384,county_facts!$A:$BB,23,FALSE)</f>
        <v>83.8</v>
      </c>
      <c r="AB1384">
        <f>VLOOKUP($G1384,county_facts!$A:$BB,24,FALSE)</f>
        <v>20.100000000000001</v>
      </c>
      <c r="AC1384">
        <f>VLOOKUP($G1384,county_facts!$A:$BB,25,FALSE)</f>
        <v>2653</v>
      </c>
      <c r="AD1384">
        <f>VLOOKUP($G1384,county_facts!$A:$BB,26,FALSE)</f>
        <v>21.5</v>
      </c>
      <c r="AE1384">
        <f>VLOOKUP($G1384,county_facts!$A:$BB,27,FALSE)</f>
        <v>15531</v>
      </c>
      <c r="AF1384">
        <f>VLOOKUP($G1384,county_facts!$A:$BB,28,FALSE)</f>
        <v>65.599999999999994</v>
      </c>
      <c r="AG1384">
        <f>VLOOKUP($G1384,county_facts!$A:$BB,29,FALSE)</f>
        <v>16.3</v>
      </c>
      <c r="AH1384">
        <f>VLOOKUP($G1384,county_facts!$A:$BB,30,FALSE)</f>
        <v>88400</v>
      </c>
      <c r="AI1384">
        <f>VLOOKUP($G1384,county_facts!$A:$BB,31,FALSE)</f>
        <v>13797</v>
      </c>
      <c r="AJ1384">
        <f>VLOOKUP($G1384,county_facts!$A:$BB,32,FALSE)</f>
        <v>2.34</v>
      </c>
      <c r="AK1384">
        <f>VLOOKUP($G1384,county_facts!$A:$BB,33,FALSE)</f>
        <v>19547</v>
      </c>
      <c r="AL1384">
        <f>VLOOKUP($G1384,county_facts!$A:$BB,34,FALSE)</f>
        <v>35273</v>
      </c>
      <c r="AM1384">
        <f>VLOOKUP($G1384,county_facts!$A:$BB,35,FALSE)</f>
        <v>20.9</v>
      </c>
      <c r="AN1384">
        <f>VLOOKUP($G1384,county_facts!$A:$BB,36,FALSE)</f>
        <v>576</v>
      </c>
      <c r="AO1384">
        <f>VLOOKUP($G1384,county_facts!$A:$BB,37,FALSE)</f>
        <v>7248</v>
      </c>
      <c r="AP1384">
        <f>VLOOKUP($G1384,county_facts!$A:$BB,38,FALSE)</f>
        <v>5.6</v>
      </c>
      <c r="AQ1384">
        <f>VLOOKUP($G1384,county_facts!$A:$BB,39,FALSE)</f>
        <v>1672</v>
      </c>
      <c r="AR1384">
        <f>VLOOKUP($G1384,county_facts!$A:$BB,40,FALSE)</f>
        <v>2080</v>
      </c>
      <c r="AS1384">
        <f>VLOOKUP($G1384,county_facts!$A:$BB,41,FALSE)</f>
        <v>0</v>
      </c>
      <c r="AT1384">
        <f>VLOOKUP($G1384,county_facts!$A:$BB,42,FALSE)</f>
        <v>0</v>
      </c>
      <c r="AU1384">
        <f>VLOOKUP($G1384,county_facts!$A:$BB,43,FALSE)</f>
        <v>2</v>
      </c>
      <c r="AV1384">
        <f>VLOOKUP($G1384,county_facts!$A:$BB,44,FALSE)</f>
        <v>0</v>
      </c>
      <c r="AW1384">
        <f>VLOOKUP($G1384,county_facts!$A:$BB,45,FALSE)</f>
        <v>0</v>
      </c>
      <c r="AX1384">
        <f>VLOOKUP($G1384,county_facts!$A:$BB,46,FALSE)</f>
        <v>26.5</v>
      </c>
      <c r="AY1384">
        <f>VLOOKUP($G1384,county_facts!$A:$BB,47,FALSE)</f>
        <v>0</v>
      </c>
      <c r="AZ1384">
        <f>VLOOKUP($G1384,county_facts!$A:$BB,48,FALSE)</f>
        <v>0</v>
      </c>
      <c r="BA1384">
        <f>VLOOKUP($G1384,county_facts!$A:$BB,49,FALSE)</f>
        <v>265377</v>
      </c>
      <c r="BB1384">
        <f>VLOOKUP($G1384,county_facts!$A:$BB,50,FALSE)</f>
        <v>7986</v>
      </c>
      <c r="BC1384">
        <f>VLOOKUP($G1384,county_facts!$A:$BB,51,FALSE)</f>
        <v>0</v>
      </c>
      <c r="BD1384">
        <f>VLOOKUP($G1384,county_facts!$A:$BB,52,FALSE)</f>
        <v>33</v>
      </c>
      <c r="BE1384">
        <f>VLOOKUP($G1384,county_facts!$A:$BB,53,FALSE)</f>
        <v>580.36</v>
      </c>
      <c r="BF1384">
        <f>VLOOKUP($G1384,county_facts!$A:$BB,54,FALSE)</f>
        <v>60.3</v>
      </c>
    </row>
    <row r="1385" spans="1:58" x14ac:dyDescent="0.3">
      <c r="A1385" t="s">
        <v>9</v>
      </c>
      <c r="B1385" t="s">
        <v>579</v>
      </c>
      <c r="C1385">
        <v>323</v>
      </c>
      <c r="D1385" t="s">
        <v>578</v>
      </c>
      <c r="E1385">
        <v>947</v>
      </c>
      <c r="F1385">
        <v>0.34107708599999997</v>
      </c>
      <c r="G1385">
        <v>47183</v>
      </c>
      <c r="H1385">
        <f>VLOOKUP($G1385,county_facts!$A:$BB,4,FALSE)</f>
        <v>34373</v>
      </c>
      <c r="I1385">
        <f>VLOOKUP($G1385,county_facts!$A:$BB,5,FALSE)</f>
        <v>35021</v>
      </c>
      <c r="J1385">
        <f>VLOOKUP($G1385,county_facts!$A:$BB,6,FALSE)</f>
        <v>-1.9</v>
      </c>
      <c r="K1385">
        <f>VLOOKUP($G1385,county_facts!$A:$BB,7,FALSE)</f>
        <v>35021</v>
      </c>
      <c r="L1385">
        <f>VLOOKUP($G1385,county_facts!$A:$BB,8,FALSE)</f>
        <v>5.2</v>
      </c>
      <c r="M1385">
        <f>VLOOKUP($G1385,county_facts!$A:$BB,9,FALSE)</f>
        <v>19.399999999999999</v>
      </c>
      <c r="N1385">
        <f>VLOOKUP($G1385,county_facts!$A:$BB,10,FALSE)</f>
        <v>17</v>
      </c>
      <c r="O1385">
        <f>VLOOKUP($G1385,county_facts!$A:$BB,11,FALSE)</f>
        <v>51.1</v>
      </c>
      <c r="P1385">
        <f>VLOOKUP($G1385,county_facts!$A:$BB,12,FALSE)</f>
        <v>88.8</v>
      </c>
      <c r="Q1385">
        <f>VLOOKUP($G1385,county_facts!$A:$BB,13,FALSE)</f>
        <v>8.1999999999999993</v>
      </c>
      <c r="R1385">
        <f>VLOOKUP($G1385,county_facts!$A:$BB,14,FALSE)</f>
        <v>0.3</v>
      </c>
      <c r="S1385">
        <f>VLOOKUP($G1385,county_facts!$A:$BB,15,FALSE)</f>
        <v>1.2</v>
      </c>
      <c r="T1385">
        <f>VLOOKUP($G1385,county_facts!$A:$BB,16,FALSE)</f>
        <v>0</v>
      </c>
      <c r="U1385">
        <f>VLOOKUP($G1385,county_facts!$A:$BB,17,FALSE)</f>
        <v>1.4</v>
      </c>
      <c r="V1385">
        <f>VLOOKUP($G1385,county_facts!$A:$BB,18,FALSE)</f>
        <v>2.2999999999999998</v>
      </c>
      <c r="W1385">
        <f>VLOOKUP($G1385,county_facts!$A:$BB,19,FALSE)</f>
        <v>86.9</v>
      </c>
      <c r="X1385">
        <f>VLOOKUP($G1385,county_facts!$A:$BB,20,FALSE)</f>
        <v>79.3</v>
      </c>
      <c r="Y1385">
        <f>VLOOKUP($G1385,county_facts!$A:$BB,21,FALSE)</f>
        <v>1.6</v>
      </c>
      <c r="Z1385">
        <f>VLOOKUP($G1385,county_facts!$A:$BB,22,FALSE)</f>
        <v>2.9</v>
      </c>
      <c r="AA1385">
        <f>VLOOKUP($G1385,county_facts!$A:$BB,23,FALSE)</f>
        <v>83.8</v>
      </c>
      <c r="AB1385">
        <f>VLOOKUP($G1385,county_facts!$A:$BB,24,FALSE)</f>
        <v>20.100000000000001</v>
      </c>
      <c r="AC1385">
        <f>VLOOKUP($G1385,county_facts!$A:$BB,25,FALSE)</f>
        <v>2653</v>
      </c>
      <c r="AD1385">
        <f>VLOOKUP($G1385,county_facts!$A:$BB,26,FALSE)</f>
        <v>21.5</v>
      </c>
      <c r="AE1385">
        <f>VLOOKUP($G1385,county_facts!$A:$BB,27,FALSE)</f>
        <v>15531</v>
      </c>
      <c r="AF1385">
        <f>VLOOKUP($G1385,county_facts!$A:$BB,28,FALSE)</f>
        <v>65.599999999999994</v>
      </c>
      <c r="AG1385">
        <f>VLOOKUP($G1385,county_facts!$A:$BB,29,FALSE)</f>
        <v>16.3</v>
      </c>
      <c r="AH1385">
        <f>VLOOKUP($G1385,county_facts!$A:$BB,30,FALSE)</f>
        <v>88400</v>
      </c>
      <c r="AI1385">
        <f>VLOOKUP($G1385,county_facts!$A:$BB,31,FALSE)</f>
        <v>13797</v>
      </c>
      <c r="AJ1385">
        <f>VLOOKUP($G1385,county_facts!$A:$BB,32,FALSE)</f>
        <v>2.34</v>
      </c>
      <c r="AK1385">
        <f>VLOOKUP($G1385,county_facts!$A:$BB,33,FALSE)</f>
        <v>19547</v>
      </c>
      <c r="AL1385">
        <f>VLOOKUP($G1385,county_facts!$A:$BB,34,FALSE)</f>
        <v>35273</v>
      </c>
      <c r="AM1385">
        <f>VLOOKUP($G1385,county_facts!$A:$BB,35,FALSE)</f>
        <v>20.9</v>
      </c>
      <c r="AN1385">
        <f>VLOOKUP($G1385,county_facts!$A:$BB,36,FALSE)</f>
        <v>576</v>
      </c>
      <c r="AO1385">
        <f>VLOOKUP($G1385,county_facts!$A:$BB,37,FALSE)</f>
        <v>7248</v>
      </c>
      <c r="AP1385">
        <f>VLOOKUP($G1385,county_facts!$A:$BB,38,FALSE)</f>
        <v>5.6</v>
      </c>
      <c r="AQ1385">
        <f>VLOOKUP($G1385,county_facts!$A:$BB,39,FALSE)</f>
        <v>1672</v>
      </c>
      <c r="AR1385">
        <f>VLOOKUP($G1385,county_facts!$A:$BB,40,FALSE)</f>
        <v>2080</v>
      </c>
      <c r="AS1385">
        <f>VLOOKUP($G1385,county_facts!$A:$BB,41,FALSE)</f>
        <v>0</v>
      </c>
      <c r="AT1385">
        <f>VLOOKUP($G1385,county_facts!$A:$BB,42,FALSE)</f>
        <v>0</v>
      </c>
      <c r="AU1385">
        <f>VLOOKUP($G1385,county_facts!$A:$BB,43,FALSE)</f>
        <v>2</v>
      </c>
      <c r="AV1385">
        <f>VLOOKUP($G1385,county_facts!$A:$BB,44,FALSE)</f>
        <v>0</v>
      </c>
      <c r="AW1385">
        <f>VLOOKUP($G1385,county_facts!$A:$BB,45,FALSE)</f>
        <v>0</v>
      </c>
      <c r="AX1385">
        <f>VLOOKUP($G1385,county_facts!$A:$BB,46,FALSE)</f>
        <v>26.5</v>
      </c>
      <c r="AY1385">
        <f>VLOOKUP($G1385,county_facts!$A:$BB,47,FALSE)</f>
        <v>0</v>
      </c>
      <c r="AZ1385">
        <f>VLOOKUP($G1385,county_facts!$A:$BB,48,FALSE)</f>
        <v>0</v>
      </c>
      <c r="BA1385">
        <f>VLOOKUP($G1385,county_facts!$A:$BB,49,FALSE)</f>
        <v>265377</v>
      </c>
      <c r="BB1385">
        <f>VLOOKUP($G1385,county_facts!$A:$BB,50,FALSE)</f>
        <v>7986</v>
      </c>
      <c r="BC1385">
        <f>VLOOKUP($G1385,county_facts!$A:$BB,51,FALSE)</f>
        <v>0</v>
      </c>
      <c r="BD1385">
        <f>VLOOKUP($G1385,county_facts!$A:$BB,52,FALSE)</f>
        <v>33</v>
      </c>
      <c r="BE1385">
        <f>VLOOKUP($G1385,county_facts!$A:$BB,53,FALSE)</f>
        <v>580.36</v>
      </c>
      <c r="BF1385">
        <f>VLOOKUP($G1385,county_facts!$A:$BB,54,FALSE)</f>
        <v>60.3</v>
      </c>
    </row>
    <row r="1386" spans="1:58" x14ac:dyDescent="0.3">
      <c r="A1386" t="s">
        <v>6</v>
      </c>
      <c r="B1386" t="s">
        <v>250</v>
      </c>
      <c r="C1386">
        <v>155</v>
      </c>
      <c r="D1386" t="s">
        <v>578</v>
      </c>
      <c r="E1386">
        <v>213</v>
      </c>
      <c r="F1386">
        <v>0.72769953099999996</v>
      </c>
      <c r="G1386">
        <v>47181</v>
      </c>
      <c r="H1386">
        <f>VLOOKUP($G1386,county_facts!$A:$BB,4,FALSE)</f>
        <v>16913</v>
      </c>
      <c r="I1386">
        <f>VLOOKUP($G1386,county_facts!$A:$BB,5,FALSE)</f>
        <v>17021</v>
      </c>
      <c r="J1386">
        <f>VLOOKUP($G1386,county_facts!$A:$BB,6,FALSE)</f>
        <v>-0.6</v>
      </c>
      <c r="K1386">
        <f>VLOOKUP($G1386,county_facts!$A:$BB,7,FALSE)</f>
        <v>17021</v>
      </c>
      <c r="L1386">
        <f>VLOOKUP($G1386,county_facts!$A:$BB,8,FALSE)</f>
        <v>4.4000000000000004</v>
      </c>
      <c r="M1386">
        <f>VLOOKUP($G1386,county_facts!$A:$BB,9,FALSE)</f>
        <v>18.5</v>
      </c>
      <c r="N1386">
        <f>VLOOKUP($G1386,county_facts!$A:$BB,10,FALSE)</f>
        <v>18.3</v>
      </c>
      <c r="O1386">
        <f>VLOOKUP($G1386,county_facts!$A:$BB,11,FALSE)</f>
        <v>44.9</v>
      </c>
      <c r="P1386">
        <f>VLOOKUP($G1386,county_facts!$A:$BB,12,FALSE)</f>
        <v>92.1</v>
      </c>
      <c r="Q1386">
        <f>VLOOKUP($G1386,county_facts!$A:$BB,13,FALSE)</f>
        <v>6.1</v>
      </c>
      <c r="R1386">
        <f>VLOOKUP($G1386,county_facts!$A:$BB,14,FALSE)</f>
        <v>0.4</v>
      </c>
      <c r="S1386">
        <f>VLOOKUP($G1386,county_facts!$A:$BB,15,FALSE)</f>
        <v>0.2</v>
      </c>
      <c r="T1386">
        <f>VLOOKUP($G1386,county_facts!$A:$BB,16,FALSE)</f>
        <v>0</v>
      </c>
      <c r="U1386">
        <f>VLOOKUP($G1386,county_facts!$A:$BB,17,FALSE)</f>
        <v>1.1000000000000001</v>
      </c>
      <c r="V1386">
        <f>VLOOKUP($G1386,county_facts!$A:$BB,18,FALSE)</f>
        <v>1.8</v>
      </c>
      <c r="W1386">
        <f>VLOOKUP($G1386,county_facts!$A:$BB,19,FALSE)</f>
        <v>90.5</v>
      </c>
      <c r="X1386">
        <f>VLOOKUP($G1386,county_facts!$A:$BB,20,FALSE)</f>
        <v>88</v>
      </c>
      <c r="Y1386">
        <f>VLOOKUP($G1386,county_facts!$A:$BB,21,FALSE)</f>
        <v>1</v>
      </c>
      <c r="Z1386">
        <f>VLOOKUP($G1386,county_facts!$A:$BB,22,FALSE)</f>
        <v>2.1</v>
      </c>
      <c r="AA1386">
        <f>VLOOKUP($G1386,county_facts!$A:$BB,23,FALSE)</f>
        <v>75.7</v>
      </c>
      <c r="AB1386">
        <f>VLOOKUP($G1386,county_facts!$A:$BB,24,FALSE)</f>
        <v>7.9</v>
      </c>
      <c r="AC1386">
        <f>VLOOKUP($G1386,county_facts!$A:$BB,25,FALSE)</f>
        <v>1299</v>
      </c>
      <c r="AD1386">
        <f>VLOOKUP($G1386,county_facts!$A:$BB,26,FALSE)</f>
        <v>27.7</v>
      </c>
      <c r="AE1386">
        <f>VLOOKUP($G1386,county_facts!$A:$BB,27,FALSE)</f>
        <v>7247</v>
      </c>
      <c r="AF1386">
        <f>VLOOKUP($G1386,county_facts!$A:$BB,28,FALSE)</f>
        <v>82.6</v>
      </c>
      <c r="AG1386">
        <f>VLOOKUP($G1386,county_facts!$A:$BB,29,FALSE)</f>
        <v>4.7</v>
      </c>
      <c r="AH1386">
        <f>VLOOKUP($G1386,county_facts!$A:$BB,30,FALSE)</f>
        <v>74700</v>
      </c>
      <c r="AI1386">
        <f>VLOOKUP($G1386,county_facts!$A:$BB,31,FALSE)</f>
        <v>6093</v>
      </c>
      <c r="AJ1386">
        <f>VLOOKUP($G1386,county_facts!$A:$BB,32,FALSE)</f>
        <v>2.4300000000000002</v>
      </c>
      <c r="AK1386">
        <f>VLOOKUP($G1386,county_facts!$A:$BB,33,FALSE)</f>
        <v>17706</v>
      </c>
      <c r="AL1386">
        <f>VLOOKUP($G1386,county_facts!$A:$BB,34,FALSE)</f>
        <v>33198</v>
      </c>
      <c r="AM1386">
        <f>VLOOKUP($G1386,county_facts!$A:$BB,35,FALSE)</f>
        <v>20.2</v>
      </c>
      <c r="AN1386">
        <f>VLOOKUP($G1386,county_facts!$A:$BB,36,FALSE)</f>
        <v>199</v>
      </c>
      <c r="AO1386">
        <f>VLOOKUP($G1386,county_facts!$A:$BB,37,FALSE)</f>
        <v>2440</v>
      </c>
      <c r="AP1386">
        <f>VLOOKUP($G1386,county_facts!$A:$BB,38,FALSE)</f>
        <v>-0.1</v>
      </c>
      <c r="AQ1386">
        <f>VLOOKUP($G1386,county_facts!$A:$BB,39,FALSE)</f>
        <v>968</v>
      </c>
      <c r="AR1386">
        <f>VLOOKUP($G1386,county_facts!$A:$BB,40,FALSE)</f>
        <v>1169</v>
      </c>
      <c r="AS1386">
        <f>VLOOKUP($G1386,county_facts!$A:$BB,41,FALSE)</f>
        <v>0</v>
      </c>
      <c r="AT1386">
        <f>VLOOKUP($G1386,county_facts!$A:$BB,42,FALSE)</f>
        <v>0</v>
      </c>
      <c r="AU1386">
        <f>VLOOKUP($G1386,county_facts!$A:$BB,43,FALSE)</f>
        <v>0</v>
      </c>
      <c r="AV1386">
        <f>VLOOKUP($G1386,county_facts!$A:$BB,44,FALSE)</f>
        <v>0</v>
      </c>
      <c r="AW1386">
        <f>VLOOKUP($G1386,county_facts!$A:$BB,45,FALSE)</f>
        <v>0</v>
      </c>
      <c r="AX1386">
        <f>VLOOKUP($G1386,county_facts!$A:$BB,46,FALSE)</f>
        <v>23.8</v>
      </c>
      <c r="AY1386">
        <f>VLOOKUP($G1386,county_facts!$A:$BB,47,FALSE)</f>
        <v>109872</v>
      </c>
      <c r="AZ1386">
        <f>VLOOKUP($G1386,county_facts!$A:$BB,48,FALSE)</f>
        <v>38046</v>
      </c>
      <c r="BA1386">
        <f>VLOOKUP($G1386,county_facts!$A:$BB,49,FALSE)</f>
        <v>66626</v>
      </c>
      <c r="BB1386">
        <f>VLOOKUP($G1386,county_facts!$A:$BB,50,FALSE)</f>
        <v>4020</v>
      </c>
      <c r="BC1386">
        <f>VLOOKUP($G1386,county_facts!$A:$BB,51,FALSE)</f>
        <v>8470</v>
      </c>
      <c r="BD1386">
        <f>VLOOKUP($G1386,county_facts!$A:$BB,52,FALSE)</f>
        <v>1</v>
      </c>
      <c r="BE1386">
        <f>VLOOKUP($G1386,county_facts!$A:$BB,53,FALSE)</f>
        <v>734.1</v>
      </c>
      <c r="BF1386">
        <f>VLOOKUP($G1386,county_facts!$A:$BB,54,FALSE)</f>
        <v>23.2</v>
      </c>
    </row>
    <row r="1387" spans="1:58" x14ac:dyDescent="0.3">
      <c r="A1387" t="s">
        <v>9</v>
      </c>
      <c r="B1387" t="s">
        <v>250</v>
      </c>
      <c r="C1387">
        <v>58</v>
      </c>
      <c r="D1387" t="s">
        <v>578</v>
      </c>
      <c r="E1387">
        <v>213</v>
      </c>
      <c r="F1387">
        <v>0.27230046899999999</v>
      </c>
      <c r="G1387">
        <v>47181</v>
      </c>
      <c r="H1387">
        <f>VLOOKUP($G1387,county_facts!$A:$BB,4,FALSE)</f>
        <v>16913</v>
      </c>
      <c r="I1387">
        <f>VLOOKUP($G1387,county_facts!$A:$BB,5,FALSE)</f>
        <v>17021</v>
      </c>
      <c r="J1387">
        <f>VLOOKUP($G1387,county_facts!$A:$BB,6,FALSE)</f>
        <v>-0.6</v>
      </c>
      <c r="K1387">
        <f>VLOOKUP($G1387,county_facts!$A:$BB,7,FALSE)</f>
        <v>17021</v>
      </c>
      <c r="L1387">
        <f>VLOOKUP($G1387,county_facts!$A:$BB,8,FALSE)</f>
        <v>4.4000000000000004</v>
      </c>
      <c r="M1387">
        <f>VLOOKUP($G1387,county_facts!$A:$BB,9,FALSE)</f>
        <v>18.5</v>
      </c>
      <c r="N1387">
        <f>VLOOKUP($G1387,county_facts!$A:$BB,10,FALSE)</f>
        <v>18.3</v>
      </c>
      <c r="O1387">
        <f>VLOOKUP($G1387,county_facts!$A:$BB,11,FALSE)</f>
        <v>44.9</v>
      </c>
      <c r="P1387">
        <f>VLOOKUP($G1387,county_facts!$A:$BB,12,FALSE)</f>
        <v>92.1</v>
      </c>
      <c r="Q1387">
        <f>VLOOKUP($G1387,county_facts!$A:$BB,13,FALSE)</f>
        <v>6.1</v>
      </c>
      <c r="R1387">
        <f>VLOOKUP($G1387,county_facts!$A:$BB,14,FALSE)</f>
        <v>0.4</v>
      </c>
      <c r="S1387">
        <f>VLOOKUP($G1387,county_facts!$A:$BB,15,FALSE)</f>
        <v>0.2</v>
      </c>
      <c r="T1387">
        <f>VLOOKUP($G1387,county_facts!$A:$BB,16,FALSE)</f>
        <v>0</v>
      </c>
      <c r="U1387">
        <f>VLOOKUP($G1387,county_facts!$A:$BB,17,FALSE)</f>
        <v>1.1000000000000001</v>
      </c>
      <c r="V1387">
        <f>VLOOKUP($G1387,county_facts!$A:$BB,18,FALSE)</f>
        <v>1.8</v>
      </c>
      <c r="W1387">
        <f>VLOOKUP($G1387,county_facts!$A:$BB,19,FALSE)</f>
        <v>90.5</v>
      </c>
      <c r="X1387">
        <f>VLOOKUP($G1387,county_facts!$A:$BB,20,FALSE)</f>
        <v>88</v>
      </c>
      <c r="Y1387">
        <f>VLOOKUP($G1387,county_facts!$A:$BB,21,FALSE)</f>
        <v>1</v>
      </c>
      <c r="Z1387">
        <f>VLOOKUP($G1387,county_facts!$A:$BB,22,FALSE)</f>
        <v>2.1</v>
      </c>
      <c r="AA1387">
        <f>VLOOKUP($G1387,county_facts!$A:$BB,23,FALSE)</f>
        <v>75.7</v>
      </c>
      <c r="AB1387">
        <f>VLOOKUP($G1387,county_facts!$A:$BB,24,FALSE)</f>
        <v>7.9</v>
      </c>
      <c r="AC1387">
        <f>VLOOKUP($G1387,county_facts!$A:$BB,25,FALSE)</f>
        <v>1299</v>
      </c>
      <c r="AD1387">
        <f>VLOOKUP($G1387,county_facts!$A:$BB,26,FALSE)</f>
        <v>27.7</v>
      </c>
      <c r="AE1387">
        <f>VLOOKUP($G1387,county_facts!$A:$BB,27,FALSE)</f>
        <v>7247</v>
      </c>
      <c r="AF1387">
        <f>VLOOKUP($G1387,county_facts!$A:$BB,28,FALSE)</f>
        <v>82.6</v>
      </c>
      <c r="AG1387">
        <f>VLOOKUP($G1387,county_facts!$A:$BB,29,FALSE)</f>
        <v>4.7</v>
      </c>
      <c r="AH1387">
        <f>VLOOKUP($G1387,county_facts!$A:$BB,30,FALSE)</f>
        <v>74700</v>
      </c>
      <c r="AI1387">
        <f>VLOOKUP($G1387,county_facts!$A:$BB,31,FALSE)</f>
        <v>6093</v>
      </c>
      <c r="AJ1387">
        <f>VLOOKUP($G1387,county_facts!$A:$BB,32,FALSE)</f>
        <v>2.4300000000000002</v>
      </c>
      <c r="AK1387">
        <f>VLOOKUP($G1387,county_facts!$A:$BB,33,FALSE)</f>
        <v>17706</v>
      </c>
      <c r="AL1387">
        <f>VLOOKUP($G1387,county_facts!$A:$BB,34,FALSE)</f>
        <v>33198</v>
      </c>
      <c r="AM1387">
        <f>VLOOKUP($G1387,county_facts!$A:$BB,35,FALSE)</f>
        <v>20.2</v>
      </c>
      <c r="AN1387">
        <f>VLOOKUP($G1387,county_facts!$A:$BB,36,FALSE)</f>
        <v>199</v>
      </c>
      <c r="AO1387">
        <f>VLOOKUP($G1387,county_facts!$A:$BB,37,FALSE)</f>
        <v>2440</v>
      </c>
      <c r="AP1387">
        <f>VLOOKUP($G1387,county_facts!$A:$BB,38,FALSE)</f>
        <v>-0.1</v>
      </c>
      <c r="AQ1387">
        <f>VLOOKUP($G1387,county_facts!$A:$BB,39,FALSE)</f>
        <v>968</v>
      </c>
      <c r="AR1387">
        <f>VLOOKUP($G1387,county_facts!$A:$BB,40,FALSE)</f>
        <v>1169</v>
      </c>
      <c r="AS1387">
        <f>VLOOKUP($G1387,county_facts!$A:$BB,41,FALSE)</f>
        <v>0</v>
      </c>
      <c r="AT1387">
        <f>VLOOKUP($G1387,county_facts!$A:$BB,42,FALSE)</f>
        <v>0</v>
      </c>
      <c r="AU1387">
        <f>VLOOKUP($G1387,county_facts!$A:$BB,43,FALSE)</f>
        <v>0</v>
      </c>
      <c r="AV1387">
        <f>VLOOKUP($G1387,county_facts!$A:$BB,44,FALSE)</f>
        <v>0</v>
      </c>
      <c r="AW1387">
        <f>VLOOKUP($G1387,county_facts!$A:$BB,45,FALSE)</f>
        <v>0</v>
      </c>
      <c r="AX1387">
        <f>VLOOKUP($G1387,county_facts!$A:$BB,46,FALSE)</f>
        <v>23.8</v>
      </c>
      <c r="AY1387">
        <f>VLOOKUP($G1387,county_facts!$A:$BB,47,FALSE)</f>
        <v>109872</v>
      </c>
      <c r="AZ1387">
        <f>VLOOKUP($G1387,county_facts!$A:$BB,48,FALSE)</f>
        <v>38046</v>
      </c>
      <c r="BA1387">
        <f>VLOOKUP($G1387,county_facts!$A:$BB,49,FALSE)</f>
        <v>66626</v>
      </c>
      <c r="BB1387">
        <f>VLOOKUP($G1387,county_facts!$A:$BB,50,FALSE)</f>
        <v>4020</v>
      </c>
      <c r="BC1387">
        <f>VLOOKUP($G1387,county_facts!$A:$BB,51,FALSE)</f>
        <v>8470</v>
      </c>
      <c r="BD1387">
        <f>VLOOKUP($G1387,county_facts!$A:$BB,52,FALSE)</f>
        <v>1</v>
      </c>
      <c r="BE1387">
        <f>VLOOKUP($G1387,county_facts!$A:$BB,53,FALSE)</f>
        <v>734.1</v>
      </c>
      <c r="BF1387">
        <f>VLOOKUP($G1387,county_facts!$A:$BB,54,FALSE)</f>
        <v>23.2</v>
      </c>
    </row>
    <row r="1388" spans="1:58" x14ac:dyDescent="0.3">
      <c r="A1388" t="s">
        <v>9</v>
      </c>
      <c r="B1388" t="s">
        <v>10</v>
      </c>
      <c r="C1388">
        <v>3094</v>
      </c>
      <c r="D1388" t="s">
        <v>578</v>
      </c>
      <c r="E1388">
        <v>5922</v>
      </c>
      <c r="F1388">
        <v>0.52245862899999995</v>
      </c>
      <c r="G1388">
        <v>47179</v>
      </c>
      <c r="H1388">
        <f>VLOOKUP($G1388,county_facts!$A:$BB,4,FALSE)</f>
        <v>126242</v>
      </c>
      <c r="I1388">
        <f>VLOOKUP($G1388,county_facts!$A:$BB,5,FALSE)</f>
        <v>122979</v>
      </c>
      <c r="J1388">
        <f>VLOOKUP($G1388,county_facts!$A:$BB,6,FALSE)</f>
        <v>2.7</v>
      </c>
      <c r="K1388">
        <f>VLOOKUP($G1388,county_facts!$A:$BB,7,FALSE)</f>
        <v>122979</v>
      </c>
      <c r="L1388">
        <f>VLOOKUP($G1388,county_facts!$A:$BB,8,FALSE)</f>
        <v>5.2</v>
      </c>
      <c r="M1388">
        <f>VLOOKUP($G1388,county_facts!$A:$BB,9,FALSE)</f>
        <v>19.8</v>
      </c>
      <c r="N1388">
        <f>VLOOKUP($G1388,county_facts!$A:$BB,10,FALSE)</f>
        <v>16.899999999999999</v>
      </c>
      <c r="O1388">
        <f>VLOOKUP($G1388,county_facts!$A:$BB,11,FALSE)</f>
        <v>51.1</v>
      </c>
      <c r="P1388">
        <f>VLOOKUP($G1388,county_facts!$A:$BB,12,FALSE)</f>
        <v>92.1</v>
      </c>
      <c r="Q1388">
        <f>VLOOKUP($G1388,county_facts!$A:$BB,13,FALSE)</f>
        <v>4.3</v>
      </c>
      <c r="R1388">
        <f>VLOOKUP($G1388,county_facts!$A:$BB,14,FALSE)</f>
        <v>0.4</v>
      </c>
      <c r="S1388">
        <f>VLOOKUP($G1388,county_facts!$A:$BB,15,FALSE)</f>
        <v>1.4</v>
      </c>
      <c r="T1388">
        <f>VLOOKUP($G1388,county_facts!$A:$BB,16,FALSE)</f>
        <v>0.1</v>
      </c>
      <c r="U1388">
        <f>VLOOKUP($G1388,county_facts!$A:$BB,17,FALSE)</f>
        <v>1.8</v>
      </c>
      <c r="V1388">
        <f>VLOOKUP($G1388,county_facts!$A:$BB,18,FALSE)</f>
        <v>3.3</v>
      </c>
      <c r="W1388">
        <f>VLOOKUP($G1388,county_facts!$A:$BB,19,FALSE)</f>
        <v>89.4</v>
      </c>
      <c r="X1388">
        <f>VLOOKUP($G1388,county_facts!$A:$BB,20,FALSE)</f>
        <v>83.8</v>
      </c>
      <c r="Y1388">
        <f>VLOOKUP($G1388,county_facts!$A:$BB,21,FALSE)</f>
        <v>3.2</v>
      </c>
      <c r="Z1388">
        <f>VLOOKUP($G1388,county_facts!$A:$BB,22,FALSE)</f>
        <v>4.3</v>
      </c>
      <c r="AA1388">
        <f>VLOOKUP($G1388,county_facts!$A:$BB,23,FALSE)</f>
        <v>86.5</v>
      </c>
      <c r="AB1388">
        <f>VLOOKUP($G1388,county_facts!$A:$BB,24,FALSE)</f>
        <v>29.3</v>
      </c>
      <c r="AC1388">
        <f>VLOOKUP($G1388,county_facts!$A:$BB,25,FALSE)</f>
        <v>11882</v>
      </c>
      <c r="AD1388">
        <f>VLOOKUP($G1388,county_facts!$A:$BB,26,FALSE)</f>
        <v>20.9</v>
      </c>
      <c r="AE1388">
        <f>VLOOKUP($G1388,county_facts!$A:$BB,27,FALSE)</f>
        <v>58889</v>
      </c>
      <c r="AF1388">
        <f>VLOOKUP($G1388,county_facts!$A:$BB,28,FALSE)</f>
        <v>66.099999999999994</v>
      </c>
      <c r="AG1388">
        <f>VLOOKUP($G1388,county_facts!$A:$BB,29,FALSE)</f>
        <v>23.2</v>
      </c>
      <c r="AH1388">
        <f>VLOOKUP($G1388,county_facts!$A:$BB,30,FALSE)</f>
        <v>145300</v>
      </c>
      <c r="AI1388">
        <f>VLOOKUP($G1388,county_facts!$A:$BB,31,FALSE)</f>
        <v>51771</v>
      </c>
      <c r="AJ1388">
        <f>VLOOKUP($G1388,county_facts!$A:$BB,32,FALSE)</f>
        <v>2.2999999999999998</v>
      </c>
      <c r="AK1388">
        <f>VLOOKUP($G1388,county_facts!$A:$BB,33,FALSE)</f>
        <v>25355</v>
      </c>
      <c r="AL1388">
        <f>VLOOKUP($G1388,county_facts!$A:$BB,34,FALSE)</f>
        <v>42075</v>
      </c>
      <c r="AM1388">
        <f>VLOOKUP($G1388,county_facts!$A:$BB,35,FALSE)</f>
        <v>18.3</v>
      </c>
      <c r="AN1388">
        <f>VLOOKUP($G1388,county_facts!$A:$BB,36,FALSE)</f>
        <v>2783</v>
      </c>
      <c r="AO1388">
        <f>VLOOKUP($G1388,county_facts!$A:$BB,37,FALSE)</f>
        <v>50828</v>
      </c>
      <c r="AP1388">
        <f>VLOOKUP($G1388,county_facts!$A:$BB,38,FALSE)</f>
        <v>-0.4</v>
      </c>
      <c r="AQ1388">
        <f>VLOOKUP($G1388,county_facts!$A:$BB,39,FALSE)</f>
        <v>7661</v>
      </c>
      <c r="AR1388">
        <f>VLOOKUP($G1388,county_facts!$A:$BB,40,FALSE)</f>
        <v>10153</v>
      </c>
      <c r="AS1388">
        <f>VLOOKUP($G1388,county_facts!$A:$BB,41,FALSE)</f>
        <v>2</v>
      </c>
      <c r="AT1388">
        <f>VLOOKUP($G1388,county_facts!$A:$BB,42,FALSE)</f>
        <v>0</v>
      </c>
      <c r="AU1388">
        <f>VLOOKUP($G1388,county_facts!$A:$BB,43,FALSE)</f>
        <v>0</v>
      </c>
      <c r="AV1388">
        <f>VLOOKUP($G1388,county_facts!$A:$BB,44,FALSE)</f>
        <v>0</v>
      </c>
      <c r="AW1388">
        <f>VLOOKUP($G1388,county_facts!$A:$BB,45,FALSE)</f>
        <v>1</v>
      </c>
      <c r="AX1388">
        <f>VLOOKUP($G1388,county_facts!$A:$BB,46,FALSE)</f>
        <v>21.7</v>
      </c>
      <c r="AY1388">
        <f>VLOOKUP($G1388,county_facts!$A:$BB,47,FALSE)</f>
        <v>1577657</v>
      </c>
      <c r="AZ1388">
        <f>VLOOKUP($G1388,county_facts!$A:$BB,48,FALSE)</f>
        <v>1090845</v>
      </c>
      <c r="BA1388">
        <f>VLOOKUP($G1388,county_facts!$A:$BB,49,FALSE)</f>
        <v>1869147</v>
      </c>
      <c r="BB1388">
        <f>VLOOKUP($G1388,county_facts!$A:$BB,50,FALSE)</f>
        <v>16014</v>
      </c>
      <c r="BC1388">
        <f>VLOOKUP($G1388,county_facts!$A:$BB,51,FALSE)</f>
        <v>247065</v>
      </c>
      <c r="BD1388">
        <f>VLOOKUP($G1388,county_facts!$A:$BB,52,FALSE)</f>
        <v>654</v>
      </c>
      <c r="BE1388">
        <f>VLOOKUP($G1388,county_facts!$A:$BB,53,FALSE)</f>
        <v>326.47000000000003</v>
      </c>
      <c r="BF1388">
        <f>VLOOKUP($G1388,county_facts!$A:$BB,54,FALSE)</f>
        <v>376.7</v>
      </c>
    </row>
    <row r="1389" spans="1:58" x14ac:dyDescent="0.3">
      <c r="A1389" t="s">
        <v>6</v>
      </c>
      <c r="B1389" t="s">
        <v>10</v>
      </c>
      <c r="C1389">
        <v>2828</v>
      </c>
      <c r="D1389" t="s">
        <v>578</v>
      </c>
      <c r="E1389">
        <v>5922</v>
      </c>
      <c r="F1389">
        <v>0.47754137099999999</v>
      </c>
      <c r="G1389">
        <v>47179</v>
      </c>
      <c r="H1389">
        <f>VLOOKUP($G1389,county_facts!$A:$BB,4,FALSE)</f>
        <v>126242</v>
      </c>
      <c r="I1389">
        <f>VLOOKUP($G1389,county_facts!$A:$BB,5,FALSE)</f>
        <v>122979</v>
      </c>
      <c r="J1389">
        <f>VLOOKUP($G1389,county_facts!$A:$BB,6,FALSE)</f>
        <v>2.7</v>
      </c>
      <c r="K1389">
        <f>VLOOKUP($G1389,county_facts!$A:$BB,7,FALSE)</f>
        <v>122979</v>
      </c>
      <c r="L1389">
        <f>VLOOKUP($G1389,county_facts!$A:$BB,8,FALSE)</f>
        <v>5.2</v>
      </c>
      <c r="M1389">
        <f>VLOOKUP($G1389,county_facts!$A:$BB,9,FALSE)</f>
        <v>19.8</v>
      </c>
      <c r="N1389">
        <f>VLOOKUP($G1389,county_facts!$A:$BB,10,FALSE)</f>
        <v>16.899999999999999</v>
      </c>
      <c r="O1389">
        <f>VLOOKUP($G1389,county_facts!$A:$BB,11,FALSE)</f>
        <v>51.1</v>
      </c>
      <c r="P1389">
        <f>VLOOKUP($G1389,county_facts!$A:$BB,12,FALSE)</f>
        <v>92.1</v>
      </c>
      <c r="Q1389">
        <f>VLOOKUP($G1389,county_facts!$A:$BB,13,FALSE)</f>
        <v>4.3</v>
      </c>
      <c r="R1389">
        <f>VLOOKUP($G1389,county_facts!$A:$BB,14,FALSE)</f>
        <v>0.4</v>
      </c>
      <c r="S1389">
        <f>VLOOKUP($G1389,county_facts!$A:$BB,15,FALSE)</f>
        <v>1.4</v>
      </c>
      <c r="T1389">
        <f>VLOOKUP($G1389,county_facts!$A:$BB,16,FALSE)</f>
        <v>0.1</v>
      </c>
      <c r="U1389">
        <f>VLOOKUP($G1389,county_facts!$A:$BB,17,FALSE)</f>
        <v>1.8</v>
      </c>
      <c r="V1389">
        <f>VLOOKUP($G1389,county_facts!$A:$BB,18,FALSE)</f>
        <v>3.3</v>
      </c>
      <c r="W1389">
        <f>VLOOKUP($G1389,county_facts!$A:$BB,19,FALSE)</f>
        <v>89.4</v>
      </c>
      <c r="X1389">
        <f>VLOOKUP($G1389,county_facts!$A:$BB,20,FALSE)</f>
        <v>83.8</v>
      </c>
      <c r="Y1389">
        <f>VLOOKUP($G1389,county_facts!$A:$BB,21,FALSE)</f>
        <v>3.2</v>
      </c>
      <c r="Z1389">
        <f>VLOOKUP($G1389,county_facts!$A:$BB,22,FALSE)</f>
        <v>4.3</v>
      </c>
      <c r="AA1389">
        <f>VLOOKUP($G1389,county_facts!$A:$BB,23,FALSE)</f>
        <v>86.5</v>
      </c>
      <c r="AB1389">
        <f>VLOOKUP($G1389,county_facts!$A:$BB,24,FALSE)</f>
        <v>29.3</v>
      </c>
      <c r="AC1389">
        <f>VLOOKUP($G1389,county_facts!$A:$BB,25,FALSE)</f>
        <v>11882</v>
      </c>
      <c r="AD1389">
        <f>VLOOKUP($G1389,county_facts!$A:$BB,26,FALSE)</f>
        <v>20.9</v>
      </c>
      <c r="AE1389">
        <f>VLOOKUP($G1389,county_facts!$A:$BB,27,FALSE)</f>
        <v>58889</v>
      </c>
      <c r="AF1389">
        <f>VLOOKUP($G1389,county_facts!$A:$BB,28,FALSE)</f>
        <v>66.099999999999994</v>
      </c>
      <c r="AG1389">
        <f>VLOOKUP($G1389,county_facts!$A:$BB,29,FALSE)</f>
        <v>23.2</v>
      </c>
      <c r="AH1389">
        <f>VLOOKUP($G1389,county_facts!$A:$BB,30,FALSE)</f>
        <v>145300</v>
      </c>
      <c r="AI1389">
        <f>VLOOKUP($G1389,county_facts!$A:$BB,31,FALSE)</f>
        <v>51771</v>
      </c>
      <c r="AJ1389">
        <f>VLOOKUP($G1389,county_facts!$A:$BB,32,FALSE)</f>
        <v>2.2999999999999998</v>
      </c>
      <c r="AK1389">
        <f>VLOOKUP($G1389,county_facts!$A:$BB,33,FALSE)</f>
        <v>25355</v>
      </c>
      <c r="AL1389">
        <f>VLOOKUP($G1389,county_facts!$A:$BB,34,FALSE)</f>
        <v>42075</v>
      </c>
      <c r="AM1389">
        <f>VLOOKUP($G1389,county_facts!$A:$BB,35,FALSE)</f>
        <v>18.3</v>
      </c>
      <c r="AN1389">
        <f>VLOOKUP($G1389,county_facts!$A:$BB,36,FALSE)</f>
        <v>2783</v>
      </c>
      <c r="AO1389">
        <f>VLOOKUP($G1389,county_facts!$A:$BB,37,FALSE)</f>
        <v>50828</v>
      </c>
      <c r="AP1389">
        <f>VLOOKUP($G1389,county_facts!$A:$BB,38,FALSE)</f>
        <v>-0.4</v>
      </c>
      <c r="AQ1389">
        <f>VLOOKUP($G1389,county_facts!$A:$BB,39,FALSE)</f>
        <v>7661</v>
      </c>
      <c r="AR1389">
        <f>VLOOKUP($G1389,county_facts!$A:$BB,40,FALSE)</f>
        <v>10153</v>
      </c>
      <c r="AS1389">
        <f>VLOOKUP($G1389,county_facts!$A:$BB,41,FALSE)</f>
        <v>2</v>
      </c>
      <c r="AT1389">
        <f>VLOOKUP($G1389,county_facts!$A:$BB,42,FALSE)</f>
        <v>0</v>
      </c>
      <c r="AU1389">
        <f>VLOOKUP($G1389,county_facts!$A:$BB,43,FALSE)</f>
        <v>0</v>
      </c>
      <c r="AV1389">
        <f>VLOOKUP($G1389,county_facts!$A:$BB,44,FALSE)</f>
        <v>0</v>
      </c>
      <c r="AW1389">
        <f>VLOOKUP($G1389,county_facts!$A:$BB,45,FALSE)</f>
        <v>1</v>
      </c>
      <c r="AX1389">
        <f>VLOOKUP($G1389,county_facts!$A:$BB,46,FALSE)</f>
        <v>21.7</v>
      </c>
      <c r="AY1389">
        <f>VLOOKUP($G1389,county_facts!$A:$BB,47,FALSE)</f>
        <v>1577657</v>
      </c>
      <c r="AZ1389">
        <f>VLOOKUP($G1389,county_facts!$A:$BB,48,FALSE)</f>
        <v>1090845</v>
      </c>
      <c r="BA1389">
        <f>VLOOKUP($G1389,county_facts!$A:$BB,49,FALSE)</f>
        <v>1869147</v>
      </c>
      <c r="BB1389">
        <f>VLOOKUP($G1389,county_facts!$A:$BB,50,FALSE)</f>
        <v>16014</v>
      </c>
      <c r="BC1389">
        <f>VLOOKUP($G1389,county_facts!$A:$BB,51,FALSE)</f>
        <v>247065</v>
      </c>
      <c r="BD1389">
        <f>VLOOKUP($G1389,county_facts!$A:$BB,52,FALSE)</f>
        <v>654</v>
      </c>
      <c r="BE1389">
        <f>VLOOKUP($G1389,county_facts!$A:$BB,53,FALSE)</f>
        <v>326.47000000000003</v>
      </c>
      <c r="BF1389">
        <f>VLOOKUP($G1389,county_facts!$A:$BB,54,FALSE)</f>
        <v>376.7</v>
      </c>
    </row>
    <row r="1390" spans="1:58" x14ac:dyDescent="0.3">
      <c r="A1390" t="s">
        <v>6</v>
      </c>
      <c r="B1390" t="s">
        <v>251</v>
      </c>
      <c r="C1390">
        <v>817</v>
      </c>
      <c r="D1390" t="s">
        <v>578</v>
      </c>
      <c r="E1390">
        <v>1323</v>
      </c>
      <c r="F1390">
        <v>0.61753590300000005</v>
      </c>
      <c r="G1390">
        <v>47177</v>
      </c>
      <c r="H1390">
        <f>VLOOKUP($G1390,county_facts!$A:$BB,4,FALSE)</f>
        <v>39969</v>
      </c>
      <c r="I1390">
        <f>VLOOKUP($G1390,county_facts!$A:$BB,5,FALSE)</f>
        <v>39840</v>
      </c>
      <c r="J1390">
        <f>VLOOKUP($G1390,county_facts!$A:$BB,6,FALSE)</f>
        <v>0.3</v>
      </c>
      <c r="K1390">
        <f>VLOOKUP($G1390,county_facts!$A:$BB,7,FALSE)</f>
        <v>39839</v>
      </c>
      <c r="L1390">
        <f>VLOOKUP($G1390,county_facts!$A:$BB,8,FALSE)</f>
        <v>5.9</v>
      </c>
      <c r="M1390">
        <f>VLOOKUP($G1390,county_facts!$A:$BB,9,FALSE)</f>
        <v>23.6</v>
      </c>
      <c r="N1390">
        <f>VLOOKUP($G1390,county_facts!$A:$BB,10,FALSE)</f>
        <v>16.8</v>
      </c>
      <c r="O1390">
        <f>VLOOKUP($G1390,county_facts!$A:$BB,11,FALSE)</f>
        <v>50.6</v>
      </c>
      <c r="P1390">
        <f>VLOOKUP($G1390,county_facts!$A:$BB,12,FALSE)</f>
        <v>93.7</v>
      </c>
      <c r="Q1390">
        <f>VLOOKUP($G1390,county_facts!$A:$BB,13,FALSE)</f>
        <v>3.6</v>
      </c>
      <c r="R1390">
        <f>VLOOKUP($G1390,county_facts!$A:$BB,14,FALSE)</f>
        <v>0.4</v>
      </c>
      <c r="S1390">
        <f>VLOOKUP($G1390,county_facts!$A:$BB,15,FALSE)</f>
        <v>0.7</v>
      </c>
      <c r="T1390">
        <f>VLOOKUP($G1390,county_facts!$A:$BB,16,FALSE)</f>
        <v>0.1</v>
      </c>
      <c r="U1390">
        <f>VLOOKUP($G1390,county_facts!$A:$BB,17,FALSE)</f>
        <v>1.4</v>
      </c>
      <c r="V1390">
        <f>VLOOKUP($G1390,county_facts!$A:$BB,18,FALSE)</f>
        <v>8.3000000000000007</v>
      </c>
      <c r="W1390">
        <f>VLOOKUP($G1390,county_facts!$A:$BB,19,FALSE)</f>
        <v>86.4</v>
      </c>
      <c r="X1390">
        <f>VLOOKUP($G1390,county_facts!$A:$BB,20,FALSE)</f>
        <v>89.8</v>
      </c>
      <c r="Y1390">
        <f>VLOOKUP($G1390,county_facts!$A:$BB,21,FALSE)</f>
        <v>5.2</v>
      </c>
      <c r="Z1390">
        <f>VLOOKUP($G1390,county_facts!$A:$BB,22,FALSE)</f>
        <v>7.9</v>
      </c>
      <c r="AA1390">
        <f>VLOOKUP($G1390,county_facts!$A:$BB,23,FALSE)</f>
        <v>76.5</v>
      </c>
      <c r="AB1390">
        <f>VLOOKUP($G1390,county_facts!$A:$BB,24,FALSE)</f>
        <v>12.1</v>
      </c>
      <c r="AC1390">
        <f>VLOOKUP($G1390,county_facts!$A:$BB,25,FALSE)</f>
        <v>2709</v>
      </c>
      <c r="AD1390">
        <f>VLOOKUP($G1390,county_facts!$A:$BB,26,FALSE)</f>
        <v>23.9</v>
      </c>
      <c r="AE1390">
        <f>VLOOKUP($G1390,county_facts!$A:$BB,27,FALSE)</f>
        <v>17826</v>
      </c>
      <c r="AF1390">
        <f>VLOOKUP($G1390,county_facts!$A:$BB,28,FALSE)</f>
        <v>69.900000000000006</v>
      </c>
      <c r="AG1390">
        <f>VLOOKUP($G1390,county_facts!$A:$BB,29,FALSE)</f>
        <v>12.6</v>
      </c>
      <c r="AH1390">
        <f>VLOOKUP($G1390,county_facts!$A:$BB,30,FALSE)</f>
        <v>92400</v>
      </c>
      <c r="AI1390">
        <f>VLOOKUP($G1390,county_facts!$A:$BB,31,FALSE)</f>
        <v>15366</v>
      </c>
      <c r="AJ1390">
        <f>VLOOKUP($G1390,county_facts!$A:$BB,32,FALSE)</f>
        <v>2.5499999999999998</v>
      </c>
      <c r="AK1390">
        <f>VLOOKUP($G1390,county_facts!$A:$BB,33,FALSE)</f>
        <v>19531</v>
      </c>
      <c r="AL1390">
        <f>VLOOKUP($G1390,county_facts!$A:$BB,34,FALSE)</f>
        <v>34641</v>
      </c>
      <c r="AM1390">
        <f>VLOOKUP($G1390,county_facts!$A:$BB,35,FALSE)</f>
        <v>21.5</v>
      </c>
      <c r="AN1390">
        <f>VLOOKUP($G1390,county_facts!$A:$BB,36,FALSE)</f>
        <v>712</v>
      </c>
      <c r="AO1390">
        <f>VLOOKUP($G1390,county_facts!$A:$BB,37,FALSE)</f>
        <v>9911</v>
      </c>
      <c r="AP1390">
        <f>VLOOKUP($G1390,county_facts!$A:$BB,38,FALSE)</f>
        <v>3.5</v>
      </c>
      <c r="AQ1390">
        <f>VLOOKUP($G1390,county_facts!$A:$BB,39,FALSE)</f>
        <v>2862</v>
      </c>
      <c r="AR1390">
        <f>VLOOKUP($G1390,county_facts!$A:$BB,40,FALSE)</f>
        <v>3886</v>
      </c>
      <c r="AS1390">
        <f>VLOOKUP($G1390,county_facts!$A:$BB,41,FALSE)</f>
        <v>1.1000000000000001</v>
      </c>
      <c r="AT1390">
        <f>VLOOKUP($G1390,county_facts!$A:$BB,42,FALSE)</f>
        <v>0</v>
      </c>
      <c r="AU1390">
        <f>VLOOKUP($G1390,county_facts!$A:$BB,43,FALSE)</f>
        <v>0</v>
      </c>
      <c r="AV1390">
        <f>VLOOKUP($G1390,county_facts!$A:$BB,44,FALSE)</f>
        <v>0</v>
      </c>
      <c r="AW1390">
        <f>VLOOKUP($G1390,county_facts!$A:$BB,45,FALSE)</f>
        <v>0</v>
      </c>
      <c r="AX1390">
        <f>VLOOKUP($G1390,county_facts!$A:$BB,46,FALSE)</f>
        <v>21.8</v>
      </c>
      <c r="AY1390">
        <f>VLOOKUP($G1390,county_facts!$A:$BB,47,FALSE)</f>
        <v>852303</v>
      </c>
      <c r="AZ1390">
        <f>VLOOKUP($G1390,county_facts!$A:$BB,48,FALSE)</f>
        <v>0</v>
      </c>
      <c r="BA1390">
        <f>VLOOKUP($G1390,county_facts!$A:$BB,49,FALSE)</f>
        <v>373696</v>
      </c>
      <c r="BB1390">
        <f>VLOOKUP($G1390,county_facts!$A:$BB,50,FALSE)</f>
        <v>9363</v>
      </c>
      <c r="BC1390">
        <f>VLOOKUP($G1390,county_facts!$A:$BB,51,FALSE)</f>
        <v>28791</v>
      </c>
      <c r="BD1390">
        <f>VLOOKUP($G1390,county_facts!$A:$BB,52,FALSE)</f>
        <v>52</v>
      </c>
      <c r="BE1390">
        <f>VLOOKUP($G1390,county_facts!$A:$BB,53,FALSE)</f>
        <v>432.68</v>
      </c>
      <c r="BF1390">
        <f>VLOOKUP($G1390,county_facts!$A:$BB,54,FALSE)</f>
        <v>92.1</v>
      </c>
    </row>
    <row r="1391" spans="1:58" x14ac:dyDescent="0.3">
      <c r="A1391" t="s">
        <v>9</v>
      </c>
      <c r="B1391" t="s">
        <v>251</v>
      </c>
      <c r="C1391">
        <v>506</v>
      </c>
      <c r="D1391" t="s">
        <v>578</v>
      </c>
      <c r="E1391">
        <v>1323</v>
      </c>
      <c r="F1391">
        <v>0.382464097</v>
      </c>
      <c r="G1391">
        <v>47177</v>
      </c>
      <c r="H1391">
        <f>VLOOKUP($G1391,county_facts!$A:$BB,4,FALSE)</f>
        <v>39969</v>
      </c>
      <c r="I1391">
        <f>VLOOKUP($G1391,county_facts!$A:$BB,5,FALSE)</f>
        <v>39840</v>
      </c>
      <c r="J1391">
        <f>VLOOKUP($G1391,county_facts!$A:$BB,6,FALSE)</f>
        <v>0.3</v>
      </c>
      <c r="K1391">
        <f>VLOOKUP($G1391,county_facts!$A:$BB,7,FALSE)</f>
        <v>39839</v>
      </c>
      <c r="L1391">
        <f>VLOOKUP($G1391,county_facts!$A:$BB,8,FALSE)</f>
        <v>5.9</v>
      </c>
      <c r="M1391">
        <f>VLOOKUP($G1391,county_facts!$A:$BB,9,FALSE)</f>
        <v>23.6</v>
      </c>
      <c r="N1391">
        <f>VLOOKUP($G1391,county_facts!$A:$BB,10,FALSE)</f>
        <v>16.8</v>
      </c>
      <c r="O1391">
        <f>VLOOKUP($G1391,county_facts!$A:$BB,11,FALSE)</f>
        <v>50.6</v>
      </c>
      <c r="P1391">
        <f>VLOOKUP($G1391,county_facts!$A:$BB,12,FALSE)</f>
        <v>93.7</v>
      </c>
      <c r="Q1391">
        <f>VLOOKUP($G1391,county_facts!$A:$BB,13,FALSE)</f>
        <v>3.6</v>
      </c>
      <c r="R1391">
        <f>VLOOKUP($G1391,county_facts!$A:$BB,14,FALSE)</f>
        <v>0.4</v>
      </c>
      <c r="S1391">
        <f>VLOOKUP($G1391,county_facts!$A:$BB,15,FALSE)</f>
        <v>0.7</v>
      </c>
      <c r="T1391">
        <f>VLOOKUP($G1391,county_facts!$A:$BB,16,FALSE)</f>
        <v>0.1</v>
      </c>
      <c r="U1391">
        <f>VLOOKUP($G1391,county_facts!$A:$BB,17,FALSE)</f>
        <v>1.4</v>
      </c>
      <c r="V1391">
        <f>VLOOKUP($G1391,county_facts!$A:$BB,18,FALSE)</f>
        <v>8.3000000000000007</v>
      </c>
      <c r="W1391">
        <f>VLOOKUP($G1391,county_facts!$A:$BB,19,FALSE)</f>
        <v>86.4</v>
      </c>
      <c r="X1391">
        <f>VLOOKUP($G1391,county_facts!$A:$BB,20,FALSE)</f>
        <v>89.8</v>
      </c>
      <c r="Y1391">
        <f>VLOOKUP($G1391,county_facts!$A:$BB,21,FALSE)</f>
        <v>5.2</v>
      </c>
      <c r="Z1391">
        <f>VLOOKUP($G1391,county_facts!$A:$BB,22,FALSE)</f>
        <v>7.9</v>
      </c>
      <c r="AA1391">
        <f>VLOOKUP($G1391,county_facts!$A:$BB,23,FALSE)</f>
        <v>76.5</v>
      </c>
      <c r="AB1391">
        <f>VLOOKUP($G1391,county_facts!$A:$BB,24,FALSE)</f>
        <v>12.1</v>
      </c>
      <c r="AC1391">
        <f>VLOOKUP($G1391,county_facts!$A:$BB,25,FALSE)</f>
        <v>2709</v>
      </c>
      <c r="AD1391">
        <f>VLOOKUP($G1391,county_facts!$A:$BB,26,FALSE)</f>
        <v>23.9</v>
      </c>
      <c r="AE1391">
        <f>VLOOKUP($G1391,county_facts!$A:$BB,27,FALSE)</f>
        <v>17826</v>
      </c>
      <c r="AF1391">
        <f>VLOOKUP($G1391,county_facts!$A:$BB,28,FALSE)</f>
        <v>69.900000000000006</v>
      </c>
      <c r="AG1391">
        <f>VLOOKUP($G1391,county_facts!$A:$BB,29,FALSE)</f>
        <v>12.6</v>
      </c>
      <c r="AH1391">
        <f>VLOOKUP($G1391,county_facts!$A:$BB,30,FALSE)</f>
        <v>92400</v>
      </c>
      <c r="AI1391">
        <f>VLOOKUP($G1391,county_facts!$A:$BB,31,FALSE)</f>
        <v>15366</v>
      </c>
      <c r="AJ1391">
        <f>VLOOKUP($G1391,county_facts!$A:$BB,32,FALSE)</f>
        <v>2.5499999999999998</v>
      </c>
      <c r="AK1391">
        <f>VLOOKUP($G1391,county_facts!$A:$BB,33,FALSE)</f>
        <v>19531</v>
      </c>
      <c r="AL1391">
        <f>VLOOKUP($G1391,county_facts!$A:$BB,34,FALSE)</f>
        <v>34641</v>
      </c>
      <c r="AM1391">
        <f>VLOOKUP($G1391,county_facts!$A:$BB,35,FALSE)</f>
        <v>21.5</v>
      </c>
      <c r="AN1391">
        <f>VLOOKUP($G1391,county_facts!$A:$BB,36,FALSE)</f>
        <v>712</v>
      </c>
      <c r="AO1391">
        <f>VLOOKUP($G1391,county_facts!$A:$BB,37,FALSE)</f>
        <v>9911</v>
      </c>
      <c r="AP1391">
        <f>VLOOKUP($G1391,county_facts!$A:$BB,38,FALSE)</f>
        <v>3.5</v>
      </c>
      <c r="AQ1391">
        <f>VLOOKUP($G1391,county_facts!$A:$BB,39,FALSE)</f>
        <v>2862</v>
      </c>
      <c r="AR1391">
        <f>VLOOKUP($G1391,county_facts!$A:$BB,40,FALSE)</f>
        <v>3886</v>
      </c>
      <c r="AS1391">
        <f>VLOOKUP($G1391,county_facts!$A:$BB,41,FALSE)</f>
        <v>1.1000000000000001</v>
      </c>
      <c r="AT1391">
        <f>VLOOKUP($G1391,county_facts!$A:$BB,42,FALSE)</f>
        <v>0</v>
      </c>
      <c r="AU1391">
        <f>VLOOKUP($G1391,county_facts!$A:$BB,43,FALSE)</f>
        <v>0</v>
      </c>
      <c r="AV1391">
        <f>VLOOKUP($G1391,county_facts!$A:$BB,44,FALSE)</f>
        <v>0</v>
      </c>
      <c r="AW1391">
        <f>VLOOKUP($G1391,county_facts!$A:$BB,45,FALSE)</f>
        <v>0</v>
      </c>
      <c r="AX1391">
        <f>VLOOKUP($G1391,county_facts!$A:$BB,46,FALSE)</f>
        <v>21.8</v>
      </c>
      <c r="AY1391">
        <f>VLOOKUP($G1391,county_facts!$A:$BB,47,FALSE)</f>
        <v>852303</v>
      </c>
      <c r="AZ1391">
        <f>VLOOKUP($G1391,county_facts!$A:$BB,48,FALSE)</f>
        <v>0</v>
      </c>
      <c r="BA1391">
        <f>VLOOKUP($G1391,county_facts!$A:$BB,49,FALSE)</f>
        <v>373696</v>
      </c>
      <c r="BB1391">
        <f>VLOOKUP($G1391,county_facts!$A:$BB,50,FALSE)</f>
        <v>9363</v>
      </c>
      <c r="BC1391">
        <f>VLOOKUP($G1391,county_facts!$A:$BB,51,FALSE)</f>
        <v>28791</v>
      </c>
      <c r="BD1391">
        <f>VLOOKUP($G1391,county_facts!$A:$BB,52,FALSE)</f>
        <v>52</v>
      </c>
      <c r="BE1391">
        <f>VLOOKUP($G1391,county_facts!$A:$BB,53,FALSE)</f>
        <v>432.68</v>
      </c>
      <c r="BF1391">
        <f>VLOOKUP($G1391,county_facts!$A:$BB,54,FALSE)</f>
        <v>92.1</v>
      </c>
    </row>
    <row r="1392" spans="1:58" x14ac:dyDescent="0.3">
      <c r="A1392" t="s">
        <v>6</v>
      </c>
      <c r="B1392" t="s">
        <v>77</v>
      </c>
      <c r="C1392">
        <v>132</v>
      </c>
      <c r="D1392" t="s">
        <v>578</v>
      </c>
      <c r="E1392">
        <v>190</v>
      </c>
      <c r="F1392">
        <v>0.69473684199999997</v>
      </c>
      <c r="G1392">
        <v>47175</v>
      </c>
      <c r="H1392">
        <f>VLOOKUP($G1392,county_facts!$A:$BB,4,FALSE)</f>
        <v>5633</v>
      </c>
      <c r="I1392">
        <f>VLOOKUP($G1392,county_facts!$A:$BB,5,FALSE)</f>
        <v>5548</v>
      </c>
      <c r="J1392">
        <f>VLOOKUP($G1392,county_facts!$A:$BB,6,FALSE)</f>
        <v>1.5</v>
      </c>
      <c r="K1392">
        <f>VLOOKUP($G1392,county_facts!$A:$BB,7,FALSE)</f>
        <v>5548</v>
      </c>
      <c r="L1392">
        <f>VLOOKUP($G1392,county_facts!$A:$BB,8,FALSE)</f>
        <v>4.2</v>
      </c>
      <c r="M1392">
        <f>VLOOKUP($G1392,county_facts!$A:$BB,9,FALSE)</f>
        <v>19</v>
      </c>
      <c r="N1392">
        <f>VLOOKUP($G1392,county_facts!$A:$BB,10,FALSE)</f>
        <v>20.8</v>
      </c>
      <c r="O1392">
        <f>VLOOKUP($G1392,county_facts!$A:$BB,11,FALSE)</f>
        <v>50.1</v>
      </c>
      <c r="P1392">
        <f>VLOOKUP($G1392,county_facts!$A:$BB,12,FALSE)</f>
        <v>97.7</v>
      </c>
      <c r="Q1392">
        <f>VLOOKUP($G1392,county_facts!$A:$BB,13,FALSE)</f>
        <v>0.7</v>
      </c>
      <c r="R1392">
        <f>VLOOKUP($G1392,county_facts!$A:$BB,14,FALSE)</f>
        <v>0.3</v>
      </c>
      <c r="S1392">
        <f>VLOOKUP($G1392,county_facts!$A:$BB,15,FALSE)</f>
        <v>0.2</v>
      </c>
      <c r="T1392">
        <f>VLOOKUP($G1392,county_facts!$A:$BB,16,FALSE)</f>
        <v>0</v>
      </c>
      <c r="U1392">
        <f>VLOOKUP($G1392,county_facts!$A:$BB,17,FALSE)</f>
        <v>1.2</v>
      </c>
      <c r="V1392">
        <f>VLOOKUP($G1392,county_facts!$A:$BB,18,FALSE)</f>
        <v>1.3</v>
      </c>
      <c r="W1392">
        <f>VLOOKUP($G1392,county_facts!$A:$BB,19,FALSE)</f>
        <v>96.5</v>
      </c>
      <c r="X1392">
        <f>VLOOKUP($G1392,county_facts!$A:$BB,20,FALSE)</f>
        <v>92.4</v>
      </c>
      <c r="Y1392">
        <f>VLOOKUP($G1392,county_facts!$A:$BB,21,FALSE)</f>
        <v>1</v>
      </c>
      <c r="Z1392">
        <f>VLOOKUP($G1392,county_facts!$A:$BB,22,FALSE)</f>
        <v>2</v>
      </c>
      <c r="AA1392">
        <f>VLOOKUP($G1392,county_facts!$A:$BB,23,FALSE)</f>
        <v>79.5</v>
      </c>
      <c r="AB1392">
        <f>VLOOKUP($G1392,county_facts!$A:$BB,24,FALSE)</f>
        <v>10.4</v>
      </c>
      <c r="AC1392">
        <f>VLOOKUP($G1392,county_facts!$A:$BB,25,FALSE)</f>
        <v>480</v>
      </c>
      <c r="AD1392">
        <f>VLOOKUP($G1392,county_facts!$A:$BB,26,FALSE)</f>
        <v>26.6</v>
      </c>
      <c r="AE1392">
        <f>VLOOKUP($G1392,county_facts!$A:$BB,27,FALSE)</f>
        <v>2650</v>
      </c>
      <c r="AF1392">
        <f>VLOOKUP($G1392,county_facts!$A:$BB,28,FALSE)</f>
        <v>85.4</v>
      </c>
      <c r="AG1392">
        <f>VLOOKUP($G1392,county_facts!$A:$BB,29,FALSE)</f>
        <v>3.4</v>
      </c>
      <c r="AH1392">
        <f>VLOOKUP($G1392,county_facts!$A:$BB,30,FALSE)</f>
        <v>77400</v>
      </c>
      <c r="AI1392">
        <f>VLOOKUP($G1392,county_facts!$A:$BB,31,FALSE)</f>
        <v>2097</v>
      </c>
      <c r="AJ1392">
        <f>VLOOKUP($G1392,county_facts!$A:$BB,32,FALSE)</f>
        <v>2.61</v>
      </c>
      <c r="AK1392">
        <f>VLOOKUP($G1392,county_facts!$A:$BB,33,FALSE)</f>
        <v>19450</v>
      </c>
      <c r="AL1392">
        <f>VLOOKUP($G1392,county_facts!$A:$BB,34,FALSE)</f>
        <v>33547</v>
      </c>
      <c r="AM1392">
        <f>VLOOKUP($G1392,county_facts!$A:$BB,35,FALSE)</f>
        <v>22.5</v>
      </c>
      <c r="AN1392">
        <f>VLOOKUP($G1392,county_facts!$A:$BB,36,FALSE)</f>
        <v>40</v>
      </c>
      <c r="AO1392">
        <f>VLOOKUP($G1392,county_facts!$A:$BB,37,FALSE)</f>
        <v>494</v>
      </c>
      <c r="AP1392">
        <f>VLOOKUP($G1392,county_facts!$A:$BB,38,FALSE)</f>
        <v>3.3</v>
      </c>
      <c r="AQ1392">
        <f>VLOOKUP($G1392,county_facts!$A:$BB,39,FALSE)</f>
        <v>366</v>
      </c>
      <c r="AR1392">
        <f>VLOOKUP($G1392,county_facts!$A:$BB,40,FALSE)</f>
        <v>528</v>
      </c>
      <c r="AS1392">
        <f>VLOOKUP($G1392,county_facts!$A:$BB,41,FALSE)</f>
        <v>0</v>
      </c>
      <c r="AT1392">
        <f>VLOOKUP($G1392,county_facts!$A:$BB,42,FALSE)</f>
        <v>0</v>
      </c>
      <c r="AU1392">
        <f>VLOOKUP($G1392,county_facts!$A:$BB,43,FALSE)</f>
        <v>0</v>
      </c>
      <c r="AV1392">
        <f>VLOOKUP($G1392,county_facts!$A:$BB,44,FALSE)</f>
        <v>0</v>
      </c>
      <c r="AW1392">
        <f>VLOOKUP($G1392,county_facts!$A:$BB,45,FALSE)</f>
        <v>0</v>
      </c>
      <c r="AX1392">
        <f>VLOOKUP($G1392,county_facts!$A:$BB,46,FALSE)</f>
        <v>23.7</v>
      </c>
      <c r="AY1392">
        <f>VLOOKUP($G1392,county_facts!$A:$BB,47,FALSE)</f>
        <v>0</v>
      </c>
      <c r="AZ1392">
        <f>VLOOKUP($G1392,county_facts!$A:$BB,48,FALSE)</f>
        <v>0</v>
      </c>
      <c r="BA1392">
        <f>VLOOKUP($G1392,county_facts!$A:$BB,49,FALSE)</f>
        <v>9185</v>
      </c>
      <c r="BB1392">
        <f>VLOOKUP($G1392,county_facts!$A:$BB,50,FALSE)</f>
        <v>1692</v>
      </c>
      <c r="BC1392">
        <f>VLOOKUP($G1392,county_facts!$A:$BB,51,FALSE)</f>
        <v>0</v>
      </c>
      <c r="BD1392">
        <f>VLOOKUP($G1392,county_facts!$A:$BB,52,FALSE)</f>
        <v>0</v>
      </c>
      <c r="BE1392">
        <f>VLOOKUP($G1392,county_facts!$A:$BB,53,FALSE)</f>
        <v>273.42</v>
      </c>
      <c r="BF1392">
        <f>VLOOKUP($G1392,county_facts!$A:$BB,54,FALSE)</f>
        <v>20.3</v>
      </c>
    </row>
    <row r="1393" spans="1:58" x14ac:dyDescent="0.3">
      <c r="A1393" t="s">
        <v>9</v>
      </c>
      <c r="B1393" t="s">
        <v>77</v>
      </c>
      <c r="C1393">
        <v>58</v>
      </c>
      <c r="D1393" t="s">
        <v>578</v>
      </c>
      <c r="E1393">
        <v>190</v>
      </c>
      <c r="F1393">
        <v>0.30526315799999998</v>
      </c>
      <c r="G1393">
        <v>47175</v>
      </c>
      <c r="H1393">
        <f>VLOOKUP($G1393,county_facts!$A:$BB,4,FALSE)</f>
        <v>5633</v>
      </c>
      <c r="I1393">
        <f>VLOOKUP($G1393,county_facts!$A:$BB,5,FALSE)</f>
        <v>5548</v>
      </c>
      <c r="J1393">
        <f>VLOOKUP($G1393,county_facts!$A:$BB,6,FALSE)</f>
        <v>1.5</v>
      </c>
      <c r="K1393">
        <f>VLOOKUP($G1393,county_facts!$A:$BB,7,FALSE)</f>
        <v>5548</v>
      </c>
      <c r="L1393">
        <f>VLOOKUP($G1393,county_facts!$A:$BB,8,FALSE)</f>
        <v>4.2</v>
      </c>
      <c r="M1393">
        <f>VLOOKUP($G1393,county_facts!$A:$BB,9,FALSE)</f>
        <v>19</v>
      </c>
      <c r="N1393">
        <f>VLOOKUP($G1393,county_facts!$A:$BB,10,FALSE)</f>
        <v>20.8</v>
      </c>
      <c r="O1393">
        <f>VLOOKUP($G1393,county_facts!$A:$BB,11,FALSE)</f>
        <v>50.1</v>
      </c>
      <c r="P1393">
        <f>VLOOKUP($G1393,county_facts!$A:$BB,12,FALSE)</f>
        <v>97.7</v>
      </c>
      <c r="Q1393">
        <f>VLOOKUP($G1393,county_facts!$A:$BB,13,FALSE)</f>
        <v>0.7</v>
      </c>
      <c r="R1393">
        <f>VLOOKUP($G1393,county_facts!$A:$BB,14,FALSE)</f>
        <v>0.3</v>
      </c>
      <c r="S1393">
        <f>VLOOKUP($G1393,county_facts!$A:$BB,15,FALSE)</f>
        <v>0.2</v>
      </c>
      <c r="T1393">
        <f>VLOOKUP($G1393,county_facts!$A:$BB,16,FALSE)</f>
        <v>0</v>
      </c>
      <c r="U1393">
        <f>VLOOKUP($G1393,county_facts!$A:$BB,17,FALSE)</f>
        <v>1.2</v>
      </c>
      <c r="V1393">
        <f>VLOOKUP($G1393,county_facts!$A:$BB,18,FALSE)</f>
        <v>1.3</v>
      </c>
      <c r="W1393">
        <f>VLOOKUP($G1393,county_facts!$A:$BB,19,FALSE)</f>
        <v>96.5</v>
      </c>
      <c r="X1393">
        <f>VLOOKUP($G1393,county_facts!$A:$BB,20,FALSE)</f>
        <v>92.4</v>
      </c>
      <c r="Y1393">
        <f>VLOOKUP($G1393,county_facts!$A:$BB,21,FALSE)</f>
        <v>1</v>
      </c>
      <c r="Z1393">
        <f>VLOOKUP($G1393,county_facts!$A:$BB,22,FALSE)</f>
        <v>2</v>
      </c>
      <c r="AA1393">
        <f>VLOOKUP($G1393,county_facts!$A:$BB,23,FALSE)</f>
        <v>79.5</v>
      </c>
      <c r="AB1393">
        <f>VLOOKUP($G1393,county_facts!$A:$BB,24,FALSE)</f>
        <v>10.4</v>
      </c>
      <c r="AC1393">
        <f>VLOOKUP($G1393,county_facts!$A:$BB,25,FALSE)</f>
        <v>480</v>
      </c>
      <c r="AD1393">
        <f>VLOOKUP($G1393,county_facts!$A:$BB,26,FALSE)</f>
        <v>26.6</v>
      </c>
      <c r="AE1393">
        <f>VLOOKUP($G1393,county_facts!$A:$BB,27,FALSE)</f>
        <v>2650</v>
      </c>
      <c r="AF1393">
        <f>VLOOKUP($G1393,county_facts!$A:$BB,28,FALSE)</f>
        <v>85.4</v>
      </c>
      <c r="AG1393">
        <f>VLOOKUP($G1393,county_facts!$A:$BB,29,FALSE)</f>
        <v>3.4</v>
      </c>
      <c r="AH1393">
        <f>VLOOKUP($G1393,county_facts!$A:$BB,30,FALSE)</f>
        <v>77400</v>
      </c>
      <c r="AI1393">
        <f>VLOOKUP($G1393,county_facts!$A:$BB,31,FALSE)</f>
        <v>2097</v>
      </c>
      <c r="AJ1393">
        <f>VLOOKUP($G1393,county_facts!$A:$BB,32,FALSE)</f>
        <v>2.61</v>
      </c>
      <c r="AK1393">
        <f>VLOOKUP($G1393,county_facts!$A:$BB,33,FALSE)</f>
        <v>19450</v>
      </c>
      <c r="AL1393">
        <f>VLOOKUP($G1393,county_facts!$A:$BB,34,FALSE)</f>
        <v>33547</v>
      </c>
      <c r="AM1393">
        <f>VLOOKUP($G1393,county_facts!$A:$BB,35,FALSE)</f>
        <v>22.5</v>
      </c>
      <c r="AN1393">
        <f>VLOOKUP($G1393,county_facts!$A:$BB,36,FALSE)</f>
        <v>40</v>
      </c>
      <c r="AO1393">
        <f>VLOOKUP($G1393,county_facts!$A:$BB,37,FALSE)</f>
        <v>494</v>
      </c>
      <c r="AP1393">
        <f>VLOOKUP($G1393,county_facts!$A:$BB,38,FALSE)</f>
        <v>3.3</v>
      </c>
      <c r="AQ1393">
        <f>VLOOKUP($G1393,county_facts!$A:$BB,39,FALSE)</f>
        <v>366</v>
      </c>
      <c r="AR1393">
        <f>VLOOKUP($G1393,county_facts!$A:$BB,40,FALSE)</f>
        <v>528</v>
      </c>
      <c r="AS1393">
        <f>VLOOKUP($G1393,county_facts!$A:$BB,41,FALSE)</f>
        <v>0</v>
      </c>
      <c r="AT1393">
        <f>VLOOKUP($G1393,county_facts!$A:$BB,42,FALSE)</f>
        <v>0</v>
      </c>
      <c r="AU1393">
        <f>VLOOKUP($G1393,county_facts!$A:$BB,43,FALSE)</f>
        <v>0</v>
      </c>
      <c r="AV1393">
        <f>VLOOKUP($G1393,county_facts!$A:$BB,44,FALSE)</f>
        <v>0</v>
      </c>
      <c r="AW1393">
        <f>VLOOKUP($G1393,county_facts!$A:$BB,45,FALSE)</f>
        <v>0</v>
      </c>
      <c r="AX1393">
        <f>VLOOKUP($G1393,county_facts!$A:$BB,46,FALSE)</f>
        <v>23.7</v>
      </c>
      <c r="AY1393">
        <f>VLOOKUP($G1393,county_facts!$A:$BB,47,FALSE)</f>
        <v>0</v>
      </c>
      <c r="AZ1393">
        <f>VLOOKUP($G1393,county_facts!$A:$BB,48,FALSE)</f>
        <v>0</v>
      </c>
      <c r="BA1393">
        <f>VLOOKUP($G1393,county_facts!$A:$BB,49,FALSE)</f>
        <v>9185</v>
      </c>
      <c r="BB1393">
        <f>VLOOKUP($G1393,county_facts!$A:$BB,50,FALSE)</f>
        <v>1692</v>
      </c>
      <c r="BC1393">
        <f>VLOOKUP($G1393,county_facts!$A:$BB,51,FALSE)</f>
        <v>0</v>
      </c>
      <c r="BD1393">
        <f>VLOOKUP($G1393,county_facts!$A:$BB,52,FALSE)</f>
        <v>0</v>
      </c>
      <c r="BE1393">
        <f>VLOOKUP($G1393,county_facts!$A:$BB,53,FALSE)</f>
        <v>273.42</v>
      </c>
      <c r="BF1393">
        <f>VLOOKUP($G1393,county_facts!$A:$BB,54,FALSE)</f>
        <v>20.3</v>
      </c>
    </row>
    <row r="1394" spans="1:58" x14ac:dyDescent="0.3">
      <c r="A1394" t="s">
        <v>6</v>
      </c>
      <c r="B1394" t="s">
        <v>78</v>
      </c>
      <c r="C1394">
        <v>288</v>
      </c>
      <c r="D1394" t="s">
        <v>578</v>
      </c>
      <c r="E1394">
        <v>447</v>
      </c>
      <c r="F1394">
        <v>0.64429530199999996</v>
      </c>
      <c r="G1394">
        <v>47173</v>
      </c>
      <c r="H1394">
        <f>VLOOKUP($G1394,county_facts!$A:$BB,4,FALSE)</f>
        <v>19113</v>
      </c>
      <c r="I1394">
        <f>VLOOKUP($G1394,county_facts!$A:$BB,5,FALSE)</f>
        <v>19109</v>
      </c>
      <c r="J1394">
        <f>VLOOKUP($G1394,county_facts!$A:$BB,6,FALSE)</f>
        <v>0</v>
      </c>
      <c r="K1394">
        <f>VLOOKUP($G1394,county_facts!$A:$BB,7,FALSE)</f>
        <v>19109</v>
      </c>
      <c r="L1394">
        <f>VLOOKUP($G1394,county_facts!$A:$BB,8,FALSE)</f>
        <v>6.5</v>
      </c>
      <c r="M1394">
        <f>VLOOKUP($G1394,county_facts!$A:$BB,9,FALSE)</f>
        <v>23.3</v>
      </c>
      <c r="N1394">
        <f>VLOOKUP($G1394,county_facts!$A:$BB,10,FALSE)</f>
        <v>16.3</v>
      </c>
      <c r="O1394">
        <f>VLOOKUP($G1394,county_facts!$A:$BB,11,FALSE)</f>
        <v>50.4</v>
      </c>
      <c r="P1394">
        <f>VLOOKUP($G1394,county_facts!$A:$BB,12,FALSE)</f>
        <v>97.7</v>
      </c>
      <c r="Q1394">
        <f>VLOOKUP($G1394,county_facts!$A:$BB,13,FALSE)</f>
        <v>0.3</v>
      </c>
      <c r="R1394">
        <f>VLOOKUP($G1394,county_facts!$A:$BB,14,FALSE)</f>
        <v>0.4</v>
      </c>
      <c r="S1394">
        <f>VLOOKUP($G1394,county_facts!$A:$BB,15,FALSE)</f>
        <v>0.2</v>
      </c>
      <c r="T1394">
        <f>VLOOKUP($G1394,county_facts!$A:$BB,16,FALSE)</f>
        <v>0.1</v>
      </c>
      <c r="U1394">
        <f>VLOOKUP($G1394,county_facts!$A:$BB,17,FALSE)</f>
        <v>1.3</v>
      </c>
      <c r="V1394">
        <f>VLOOKUP($G1394,county_facts!$A:$BB,18,FALSE)</f>
        <v>1.5</v>
      </c>
      <c r="W1394">
        <f>VLOOKUP($G1394,county_facts!$A:$BB,19,FALSE)</f>
        <v>96.5</v>
      </c>
      <c r="X1394">
        <f>VLOOKUP($G1394,county_facts!$A:$BB,20,FALSE)</f>
        <v>90.7</v>
      </c>
      <c r="Y1394">
        <f>VLOOKUP($G1394,county_facts!$A:$BB,21,FALSE)</f>
        <v>0.5</v>
      </c>
      <c r="Z1394">
        <f>VLOOKUP($G1394,county_facts!$A:$BB,22,FALSE)</f>
        <v>1.3</v>
      </c>
      <c r="AA1394">
        <f>VLOOKUP($G1394,county_facts!$A:$BB,23,FALSE)</f>
        <v>73.099999999999994</v>
      </c>
      <c r="AB1394">
        <f>VLOOKUP($G1394,county_facts!$A:$BB,24,FALSE)</f>
        <v>8.1999999999999993</v>
      </c>
      <c r="AC1394">
        <f>VLOOKUP($G1394,county_facts!$A:$BB,25,FALSE)</f>
        <v>998</v>
      </c>
      <c r="AD1394">
        <f>VLOOKUP($G1394,county_facts!$A:$BB,26,FALSE)</f>
        <v>34.1</v>
      </c>
      <c r="AE1394">
        <f>VLOOKUP($G1394,county_facts!$A:$BB,27,FALSE)</f>
        <v>9085</v>
      </c>
      <c r="AF1394">
        <f>VLOOKUP($G1394,county_facts!$A:$BB,28,FALSE)</f>
        <v>81.7</v>
      </c>
      <c r="AG1394">
        <f>VLOOKUP($G1394,county_facts!$A:$BB,29,FALSE)</f>
        <v>6</v>
      </c>
      <c r="AH1394">
        <f>VLOOKUP($G1394,county_facts!$A:$BB,30,FALSE)</f>
        <v>95800</v>
      </c>
      <c r="AI1394">
        <f>VLOOKUP($G1394,county_facts!$A:$BB,31,FALSE)</f>
        <v>7406</v>
      </c>
      <c r="AJ1394">
        <f>VLOOKUP($G1394,county_facts!$A:$BB,32,FALSE)</f>
        <v>2.57</v>
      </c>
      <c r="AK1394">
        <f>VLOOKUP($G1394,county_facts!$A:$BB,33,FALSE)</f>
        <v>17426</v>
      </c>
      <c r="AL1394">
        <f>VLOOKUP($G1394,county_facts!$A:$BB,34,FALSE)</f>
        <v>34399</v>
      </c>
      <c r="AM1394">
        <f>VLOOKUP($G1394,county_facts!$A:$BB,35,FALSE)</f>
        <v>23.6</v>
      </c>
      <c r="AN1394">
        <f>VLOOKUP($G1394,county_facts!$A:$BB,36,FALSE)</f>
        <v>191</v>
      </c>
      <c r="AO1394">
        <f>VLOOKUP($G1394,county_facts!$A:$BB,37,FALSE)</f>
        <v>1747</v>
      </c>
      <c r="AP1394">
        <f>VLOOKUP($G1394,county_facts!$A:$BB,38,FALSE)</f>
        <v>1.2</v>
      </c>
      <c r="AQ1394">
        <f>VLOOKUP($G1394,county_facts!$A:$BB,39,FALSE)</f>
        <v>1234</v>
      </c>
      <c r="AR1394">
        <f>VLOOKUP($G1394,county_facts!$A:$BB,40,FALSE)</f>
        <v>1489</v>
      </c>
      <c r="AS1394">
        <f>VLOOKUP($G1394,county_facts!$A:$BB,41,FALSE)</f>
        <v>0</v>
      </c>
      <c r="AT1394">
        <f>VLOOKUP($G1394,county_facts!$A:$BB,42,FALSE)</f>
        <v>0</v>
      </c>
      <c r="AU1394">
        <f>VLOOKUP($G1394,county_facts!$A:$BB,43,FALSE)</f>
        <v>0</v>
      </c>
      <c r="AV1394">
        <f>VLOOKUP($G1394,county_facts!$A:$BB,44,FALSE)</f>
        <v>0</v>
      </c>
      <c r="AW1394">
        <f>VLOOKUP($G1394,county_facts!$A:$BB,45,FALSE)</f>
        <v>0</v>
      </c>
      <c r="AX1394">
        <f>VLOOKUP($G1394,county_facts!$A:$BB,46,FALSE)</f>
        <v>20.100000000000001</v>
      </c>
      <c r="AY1394">
        <f>VLOOKUP($G1394,county_facts!$A:$BB,47,FALSE)</f>
        <v>125615</v>
      </c>
      <c r="AZ1394">
        <f>VLOOKUP($G1394,county_facts!$A:$BB,48,FALSE)</f>
        <v>6581</v>
      </c>
      <c r="BA1394">
        <f>VLOOKUP($G1394,county_facts!$A:$BB,49,FALSE)</f>
        <v>60543</v>
      </c>
      <c r="BB1394">
        <f>VLOOKUP($G1394,county_facts!$A:$BB,50,FALSE)</f>
        <v>3198</v>
      </c>
      <c r="BC1394">
        <f>VLOOKUP($G1394,county_facts!$A:$BB,51,FALSE)</f>
        <v>5737</v>
      </c>
      <c r="BD1394">
        <f>VLOOKUP($G1394,county_facts!$A:$BB,52,FALSE)</f>
        <v>50</v>
      </c>
      <c r="BE1394">
        <f>VLOOKUP($G1394,county_facts!$A:$BB,53,FALSE)</f>
        <v>223.55</v>
      </c>
      <c r="BF1394">
        <f>VLOOKUP($G1394,county_facts!$A:$BB,54,FALSE)</f>
        <v>85.5</v>
      </c>
    </row>
    <row r="1395" spans="1:58" x14ac:dyDescent="0.3">
      <c r="A1395" t="s">
        <v>9</v>
      </c>
      <c r="B1395" t="s">
        <v>78</v>
      </c>
      <c r="C1395">
        <v>159</v>
      </c>
      <c r="D1395" t="s">
        <v>578</v>
      </c>
      <c r="E1395">
        <v>447</v>
      </c>
      <c r="F1395">
        <v>0.35570469799999999</v>
      </c>
      <c r="G1395">
        <v>47173</v>
      </c>
      <c r="H1395">
        <f>VLOOKUP($G1395,county_facts!$A:$BB,4,FALSE)</f>
        <v>19113</v>
      </c>
      <c r="I1395">
        <f>VLOOKUP($G1395,county_facts!$A:$BB,5,FALSE)</f>
        <v>19109</v>
      </c>
      <c r="J1395">
        <f>VLOOKUP($G1395,county_facts!$A:$BB,6,FALSE)</f>
        <v>0</v>
      </c>
      <c r="K1395">
        <f>VLOOKUP($G1395,county_facts!$A:$BB,7,FALSE)</f>
        <v>19109</v>
      </c>
      <c r="L1395">
        <f>VLOOKUP($G1395,county_facts!$A:$BB,8,FALSE)</f>
        <v>6.5</v>
      </c>
      <c r="M1395">
        <f>VLOOKUP($G1395,county_facts!$A:$BB,9,FALSE)</f>
        <v>23.3</v>
      </c>
      <c r="N1395">
        <f>VLOOKUP($G1395,county_facts!$A:$BB,10,FALSE)</f>
        <v>16.3</v>
      </c>
      <c r="O1395">
        <f>VLOOKUP($G1395,county_facts!$A:$BB,11,FALSE)</f>
        <v>50.4</v>
      </c>
      <c r="P1395">
        <f>VLOOKUP($G1395,county_facts!$A:$BB,12,FALSE)</f>
        <v>97.7</v>
      </c>
      <c r="Q1395">
        <f>VLOOKUP($G1395,county_facts!$A:$BB,13,FALSE)</f>
        <v>0.3</v>
      </c>
      <c r="R1395">
        <f>VLOOKUP($G1395,county_facts!$A:$BB,14,FALSE)</f>
        <v>0.4</v>
      </c>
      <c r="S1395">
        <f>VLOOKUP($G1395,county_facts!$A:$BB,15,FALSE)</f>
        <v>0.2</v>
      </c>
      <c r="T1395">
        <f>VLOOKUP($G1395,county_facts!$A:$BB,16,FALSE)</f>
        <v>0.1</v>
      </c>
      <c r="U1395">
        <f>VLOOKUP($G1395,county_facts!$A:$BB,17,FALSE)</f>
        <v>1.3</v>
      </c>
      <c r="V1395">
        <f>VLOOKUP($G1395,county_facts!$A:$BB,18,FALSE)</f>
        <v>1.5</v>
      </c>
      <c r="W1395">
        <f>VLOOKUP($G1395,county_facts!$A:$BB,19,FALSE)</f>
        <v>96.5</v>
      </c>
      <c r="X1395">
        <f>VLOOKUP($G1395,county_facts!$A:$BB,20,FALSE)</f>
        <v>90.7</v>
      </c>
      <c r="Y1395">
        <f>VLOOKUP($G1395,county_facts!$A:$BB,21,FALSE)</f>
        <v>0.5</v>
      </c>
      <c r="Z1395">
        <f>VLOOKUP($G1395,county_facts!$A:$BB,22,FALSE)</f>
        <v>1.3</v>
      </c>
      <c r="AA1395">
        <f>VLOOKUP($G1395,county_facts!$A:$BB,23,FALSE)</f>
        <v>73.099999999999994</v>
      </c>
      <c r="AB1395">
        <f>VLOOKUP($G1395,county_facts!$A:$BB,24,FALSE)</f>
        <v>8.1999999999999993</v>
      </c>
      <c r="AC1395">
        <f>VLOOKUP($G1395,county_facts!$A:$BB,25,FALSE)</f>
        <v>998</v>
      </c>
      <c r="AD1395">
        <f>VLOOKUP($G1395,county_facts!$A:$BB,26,FALSE)</f>
        <v>34.1</v>
      </c>
      <c r="AE1395">
        <f>VLOOKUP($G1395,county_facts!$A:$BB,27,FALSE)</f>
        <v>9085</v>
      </c>
      <c r="AF1395">
        <f>VLOOKUP($G1395,county_facts!$A:$BB,28,FALSE)</f>
        <v>81.7</v>
      </c>
      <c r="AG1395">
        <f>VLOOKUP($G1395,county_facts!$A:$BB,29,FALSE)</f>
        <v>6</v>
      </c>
      <c r="AH1395">
        <f>VLOOKUP($G1395,county_facts!$A:$BB,30,FALSE)</f>
        <v>95800</v>
      </c>
      <c r="AI1395">
        <f>VLOOKUP($G1395,county_facts!$A:$BB,31,FALSE)</f>
        <v>7406</v>
      </c>
      <c r="AJ1395">
        <f>VLOOKUP($G1395,county_facts!$A:$BB,32,FALSE)</f>
        <v>2.57</v>
      </c>
      <c r="AK1395">
        <f>VLOOKUP($G1395,county_facts!$A:$BB,33,FALSE)</f>
        <v>17426</v>
      </c>
      <c r="AL1395">
        <f>VLOOKUP($G1395,county_facts!$A:$BB,34,FALSE)</f>
        <v>34399</v>
      </c>
      <c r="AM1395">
        <f>VLOOKUP($G1395,county_facts!$A:$BB,35,FALSE)</f>
        <v>23.6</v>
      </c>
      <c r="AN1395">
        <f>VLOOKUP($G1395,county_facts!$A:$BB,36,FALSE)</f>
        <v>191</v>
      </c>
      <c r="AO1395">
        <f>VLOOKUP($G1395,county_facts!$A:$BB,37,FALSE)</f>
        <v>1747</v>
      </c>
      <c r="AP1395">
        <f>VLOOKUP($G1395,county_facts!$A:$BB,38,FALSE)</f>
        <v>1.2</v>
      </c>
      <c r="AQ1395">
        <f>VLOOKUP($G1395,county_facts!$A:$BB,39,FALSE)</f>
        <v>1234</v>
      </c>
      <c r="AR1395">
        <f>VLOOKUP($G1395,county_facts!$A:$BB,40,FALSE)</f>
        <v>1489</v>
      </c>
      <c r="AS1395">
        <f>VLOOKUP($G1395,county_facts!$A:$BB,41,FALSE)</f>
        <v>0</v>
      </c>
      <c r="AT1395">
        <f>VLOOKUP($G1395,county_facts!$A:$BB,42,FALSE)</f>
        <v>0</v>
      </c>
      <c r="AU1395">
        <f>VLOOKUP($G1395,county_facts!$A:$BB,43,FALSE)</f>
        <v>0</v>
      </c>
      <c r="AV1395">
        <f>VLOOKUP($G1395,county_facts!$A:$BB,44,FALSE)</f>
        <v>0</v>
      </c>
      <c r="AW1395">
        <f>VLOOKUP($G1395,county_facts!$A:$BB,45,FALSE)</f>
        <v>0</v>
      </c>
      <c r="AX1395">
        <f>VLOOKUP($G1395,county_facts!$A:$BB,46,FALSE)</f>
        <v>20.100000000000001</v>
      </c>
      <c r="AY1395">
        <f>VLOOKUP($G1395,county_facts!$A:$BB,47,FALSE)</f>
        <v>125615</v>
      </c>
      <c r="AZ1395">
        <f>VLOOKUP($G1395,county_facts!$A:$BB,48,FALSE)</f>
        <v>6581</v>
      </c>
      <c r="BA1395">
        <f>VLOOKUP($G1395,county_facts!$A:$BB,49,FALSE)</f>
        <v>60543</v>
      </c>
      <c r="BB1395">
        <f>VLOOKUP($G1395,county_facts!$A:$BB,50,FALSE)</f>
        <v>3198</v>
      </c>
      <c r="BC1395">
        <f>VLOOKUP($G1395,county_facts!$A:$BB,51,FALSE)</f>
        <v>5737</v>
      </c>
      <c r="BD1395">
        <f>VLOOKUP($G1395,county_facts!$A:$BB,52,FALSE)</f>
        <v>50</v>
      </c>
      <c r="BE1395">
        <f>VLOOKUP($G1395,county_facts!$A:$BB,53,FALSE)</f>
        <v>223.55</v>
      </c>
      <c r="BF1395">
        <f>VLOOKUP($G1395,county_facts!$A:$BB,54,FALSE)</f>
        <v>85.5</v>
      </c>
    </row>
    <row r="1396" spans="1:58" x14ac:dyDescent="0.3">
      <c r="A1396" t="s">
        <v>9</v>
      </c>
      <c r="B1396" t="s">
        <v>580</v>
      </c>
      <c r="C1396">
        <v>283</v>
      </c>
      <c r="D1396" t="s">
        <v>578</v>
      </c>
      <c r="E1396">
        <v>548</v>
      </c>
      <c r="F1396">
        <v>0.51642335800000005</v>
      </c>
      <c r="G1396">
        <v>47171</v>
      </c>
      <c r="H1396">
        <f>VLOOKUP($G1396,county_facts!$A:$BB,4,FALSE)</f>
        <v>17963</v>
      </c>
      <c r="I1396">
        <f>VLOOKUP($G1396,county_facts!$A:$BB,5,FALSE)</f>
        <v>18313</v>
      </c>
      <c r="J1396">
        <f>VLOOKUP($G1396,county_facts!$A:$BB,6,FALSE)</f>
        <v>-1.9</v>
      </c>
      <c r="K1396">
        <f>VLOOKUP($G1396,county_facts!$A:$BB,7,FALSE)</f>
        <v>18313</v>
      </c>
      <c r="L1396">
        <f>VLOOKUP($G1396,county_facts!$A:$BB,8,FALSE)</f>
        <v>4.4000000000000004</v>
      </c>
      <c r="M1396">
        <f>VLOOKUP($G1396,county_facts!$A:$BB,9,FALSE)</f>
        <v>19.399999999999999</v>
      </c>
      <c r="N1396">
        <f>VLOOKUP($G1396,county_facts!$A:$BB,10,FALSE)</f>
        <v>21.8</v>
      </c>
      <c r="O1396">
        <f>VLOOKUP($G1396,county_facts!$A:$BB,11,FALSE)</f>
        <v>50.8</v>
      </c>
      <c r="P1396">
        <f>VLOOKUP($G1396,county_facts!$A:$BB,12,FALSE)</f>
        <v>98</v>
      </c>
      <c r="Q1396">
        <f>VLOOKUP($G1396,county_facts!$A:$BB,13,FALSE)</f>
        <v>0.5</v>
      </c>
      <c r="R1396">
        <f>VLOOKUP($G1396,county_facts!$A:$BB,14,FALSE)</f>
        <v>0.3</v>
      </c>
      <c r="S1396">
        <f>VLOOKUP($G1396,county_facts!$A:$BB,15,FALSE)</f>
        <v>0.2</v>
      </c>
      <c r="T1396">
        <f>VLOOKUP($G1396,county_facts!$A:$BB,16,FALSE)</f>
        <v>0</v>
      </c>
      <c r="U1396">
        <f>VLOOKUP($G1396,county_facts!$A:$BB,17,FALSE)</f>
        <v>1</v>
      </c>
      <c r="V1396">
        <f>VLOOKUP($G1396,county_facts!$A:$BB,18,FALSE)</f>
        <v>4.4000000000000004</v>
      </c>
      <c r="W1396">
        <f>VLOOKUP($G1396,county_facts!$A:$BB,19,FALSE)</f>
        <v>93.8</v>
      </c>
      <c r="X1396">
        <f>VLOOKUP($G1396,county_facts!$A:$BB,20,FALSE)</f>
        <v>87.5</v>
      </c>
      <c r="Y1396">
        <f>VLOOKUP($G1396,county_facts!$A:$BB,21,FALSE)</f>
        <v>3.4</v>
      </c>
      <c r="Z1396">
        <f>VLOOKUP($G1396,county_facts!$A:$BB,22,FALSE)</f>
        <v>5</v>
      </c>
      <c r="AA1396">
        <f>VLOOKUP($G1396,county_facts!$A:$BB,23,FALSE)</f>
        <v>76.099999999999994</v>
      </c>
      <c r="AB1396">
        <f>VLOOKUP($G1396,county_facts!$A:$BB,24,FALSE)</f>
        <v>12.9</v>
      </c>
      <c r="AC1396">
        <f>VLOOKUP($G1396,county_facts!$A:$BB,25,FALSE)</f>
        <v>1449</v>
      </c>
      <c r="AD1396">
        <f>VLOOKUP($G1396,county_facts!$A:$BB,26,FALSE)</f>
        <v>22</v>
      </c>
      <c r="AE1396">
        <f>VLOOKUP($G1396,county_facts!$A:$BB,27,FALSE)</f>
        <v>8845</v>
      </c>
      <c r="AF1396">
        <f>VLOOKUP($G1396,county_facts!$A:$BB,28,FALSE)</f>
        <v>75.099999999999994</v>
      </c>
      <c r="AG1396">
        <f>VLOOKUP($G1396,county_facts!$A:$BB,29,FALSE)</f>
        <v>6.8</v>
      </c>
      <c r="AH1396">
        <f>VLOOKUP($G1396,county_facts!$A:$BB,30,FALSE)</f>
        <v>115900</v>
      </c>
      <c r="AI1396">
        <f>VLOOKUP($G1396,county_facts!$A:$BB,31,FALSE)</f>
        <v>7601</v>
      </c>
      <c r="AJ1396">
        <f>VLOOKUP($G1396,county_facts!$A:$BB,32,FALSE)</f>
        <v>2.33</v>
      </c>
      <c r="AK1396">
        <f>VLOOKUP($G1396,county_facts!$A:$BB,33,FALSE)</f>
        <v>20152</v>
      </c>
      <c r="AL1396">
        <f>VLOOKUP($G1396,county_facts!$A:$BB,34,FALSE)</f>
        <v>32292</v>
      </c>
      <c r="AM1396">
        <f>VLOOKUP($G1396,county_facts!$A:$BB,35,FALSE)</f>
        <v>21.7</v>
      </c>
      <c r="AN1396">
        <f>VLOOKUP($G1396,county_facts!$A:$BB,36,FALSE)</f>
        <v>248</v>
      </c>
      <c r="AO1396">
        <f>VLOOKUP($G1396,county_facts!$A:$BB,37,FALSE)</f>
        <v>4053</v>
      </c>
      <c r="AP1396">
        <f>VLOOKUP($G1396,county_facts!$A:$BB,38,FALSE)</f>
        <v>0.6</v>
      </c>
      <c r="AQ1396">
        <f>VLOOKUP($G1396,county_facts!$A:$BB,39,FALSE)</f>
        <v>777</v>
      </c>
      <c r="AR1396">
        <f>VLOOKUP($G1396,county_facts!$A:$BB,40,FALSE)</f>
        <v>1233</v>
      </c>
      <c r="AS1396">
        <f>VLOOKUP($G1396,county_facts!$A:$BB,41,FALSE)</f>
        <v>0</v>
      </c>
      <c r="AT1396">
        <f>VLOOKUP($G1396,county_facts!$A:$BB,42,FALSE)</f>
        <v>0</v>
      </c>
      <c r="AU1396">
        <f>VLOOKUP($G1396,county_facts!$A:$BB,43,FALSE)</f>
        <v>0</v>
      </c>
      <c r="AV1396">
        <f>VLOOKUP($G1396,county_facts!$A:$BB,44,FALSE)</f>
        <v>0</v>
      </c>
      <c r="AW1396">
        <f>VLOOKUP($G1396,county_facts!$A:$BB,45,FALSE)</f>
        <v>0</v>
      </c>
      <c r="AX1396">
        <f>VLOOKUP($G1396,county_facts!$A:$BB,46,FALSE)</f>
        <v>0</v>
      </c>
      <c r="AY1396">
        <f>VLOOKUP($G1396,county_facts!$A:$BB,47,FALSE)</f>
        <v>348551</v>
      </c>
      <c r="AZ1396">
        <f>VLOOKUP($G1396,county_facts!$A:$BB,48,FALSE)</f>
        <v>0</v>
      </c>
      <c r="BA1396">
        <f>VLOOKUP($G1396,county_facts!$A:$BB,49,FALSE)</f>
        <v>119502</v>
      </c>
      <c r="BB1396">
        <f>VLOOKUP($G1396,county_facts!$A:$BB,50,FALSE)</f>
        <v>6751</v>
      </c>
      <c r="BC1396">
        <f>VLOOKUP($G1396,county_facts!$A:$BB,51,FALSE)</f>
        <v>13024</v>
      </c>
      <c r="BD1396">
        <f>VLOOKUP($G1396,county_facts!$A:$BB,52,FALSE)</f>
        <v>1</v>
      </c>
      <c r="BE1396">
        <f>VLOOKUP($G1396,county_facts!$A:$BB,53,FALSE)</f>
        <v>186.17</v>
      </c>
      <c r="BF1396">
        <f>VLOOKUP($G1396,county_facts!$A:$BB,54,FALSE)</f>
        <v>98.4</v>
      </c>
    </row>
    <row r="1397" spans="1:58" x14ac:dyDescent="0.3">
      <c r="A1397" t="s">
        <v>6</v>
      </c>
      <c r="B1397" t="s">
        <v>580</v>
      </c>
      <c r="C1397">
        <v>265</v>
      </c>
      <c r="D1397" t="s">
        <v>578</v>
      </c>
      <c r="E1397">
        <v>548</v>
      </c>
      <c r="F1397">
        <v>0.483576642</v>
      </c>
      <c r="G1397">
        <v>47171</v>
      </c>
      <c r="H1397">
        <f>VLOOKUP($G1397,county_facts!$A:$BB,4,FALSE)</f>
        <v>17963</v>
      </c>
      <c r="I1397">
        <f>VLOOKUP($G1397,county_facts!$A:$BB,5,FALSE)</f>
        <v>18313</v>
      </c>
      <c r="J1397">
        <f>VLOOKUP($G1397,county_facts!$A:$BB,6,FALSE)</f>
        <v>-1.9</v>
      </c>
      <c r="K1397">
        <f>VLOOKUP($G1397,county_facts!$A:$BB,7,FALSE)</f>
        <v>18313</v>
      </c>
      <c r="L1397">
        <f>VLOOKUP($G1397,county_facts!$A:$BB,8,FALSE)</f>
        <v>4.4000000000000004</v>
      </c>
      <c r="M1397">
        <f>VLOOKUP($G1397,county_facts!$A:$BB,9,FALSE)</f>
        <v>19.399999999999999</v>
      </c>
      <c r="N1397">
        <f>VLOOKUP($G1397,county_facts!$A:$BB,10,FALSE)</f>
        <v>21.8</v>
      </c>
      <c r="O1397">
        <f>VLOOKUP($G1397,county_facts!$A:$BB,11,FALSE)</f>
        <v>50.8</v>
      </c>
      <c r="P1397">
        <f>VLOOKUP($G1397,county_facts!$A:$BB,12,FALSE)</f>
        <v>98</v>
      </c>
      <c r="Q1397">
        <f>VLOOKUP($G1397,county_facts!$A:$BB,13,FALSE)</f>
        <v>0.5</v>
      </c>
      <c r="R1397">
        <f>VLOOKUP($G1397,county_facts!$A:$BB,14,FALSE)</f>
        <v>0.3</v>
      </c>
      <c r="S1397">
        <f>VLOOKUP($G1397,county_facts!$A:$BB,15,FALSE)</f>
        <v>0.2</v>
      </c>
      <c r="T1397">
        <f>VLOOKUP($G1397,county_facts!$A:$BB,16,FALSE)</f>
        <v>0</v>
      </c>
      <c r="U1397">
        <f>VLOOKUP($G1397,county_facts!$A:$BB,17,FALSE)</f>
        <v>1</v>
      </c>
      <c r="V1397">
        <f>VLOOKUP($G1397,county_facts!$A:$BB,18,FALSE)</f>
        <v>4.4000000000000004</v>
      </c>
      <c r="W1397">
        <f>VLOOKUP($G1397,county_facts!$A:$BB,19,FALSE)</f>
        <v>93.8</v>
      </c>
      <c r="X1397">
        <f>VLOOKUP($G1397,county_facts!$A:$BB,20,FALSE)</f>
        <v>87.5</v>
      </c>
      <c r="Y1397">
        <f>VLOOKUP($G1397,county_facts!$A:$BB,21,FALSE)</f>
        <v>3.4</v>
      </c>
      <c r="Z1397">
        <f>VLOOKUP($G1397,county_facts!$A:$BB,22,FALSE)</f>
        <v>5</v>
      </c>
      <c r="AA1397">
        <f>VLOOKUP($G1397,county_facts!$A:$BB,23,FALSE)</f>
        <v>76.099999999999994</v>
      </c>
      <c r="AB1397">
        <f>VLOOKUP($G1397,county_facts!$A:$BB,24,FALSE)</f>
        <v>12.9</v>
      </c>
      <c r="AC1397">
        <f>VLOOKUP($G1397,county_facts!$A:$BB,25,FALSE)</f>
        <v>1449</v>
      </c>
      <c r="AD1397">
        <f>VLOOKUP($G1397,county_facts!$A:$BB,26,FALSE)</f>
        <v>22</v>
      </c>
      <c r="AE1397">
        <f>VLOOKUP($G1397,county_facts!$A:$BB,27,FALSE)</f>
        <v>8845</v>
      </c>
      <c r="AF1397">
        <f>VLOOKUP($G1397,county_facts!$A:$BB,28,FALSE)</f>
        <v>75.099999999999994</v>
      </c>
      <c r="AG1397">
        <f>VLOOKUP($G1397,county_facts!$A:$BB,29,FALSE)</f>
        <v>6.8</v>
      </c>
      <c r="AH1397">
        <f>VLOOKUP($G1397,county_facts!$A:$BB,30,FALSE)</f>
        <v>115900</v>
      </c>
      <c r="AI1397">
        <f>VLOOKUP($G1397,county_facts!$A:$BB,31,FALSE)</f>
        <v>7601</v>
      </c>
      <c r="AJ1397">
        <f>VLOOKUP($G1397,county_facts!$A:$BB,32,FALSE)</f>
        <v>2.33</v>
      </c>
      <c r="AK1397">
        <f>VLOOKUP($G1397,county_facts!$A:$BB,33,FALSE)</f>
        <v>20152</v>
      </c>
      <c r="AL1397">
        <f>VLOOKUP($G1397,county_facts!$A:$BB,34,FALSE)</f>
        <v>32292</v>
      </c>
      <c r="AM1397">
        <f>VLOOKUP($G1397,county_facts!$A:$BB,35,FALSE)</f>
        <v>21.7</v>
      </c>
      <c r="AN1397">
        <f>VLOOKUP($G1397,county_facts!$A:$BB,36,FALSE)</f>
        <v>248</v>
      </c>
      <c r="AO1397">
        <f>VLOOKUP($G1397,county_facts!$A:$BB,37,FALSE)</f>
        <v>4053</v>
      </c>
      <c r="AP1397">
        <f>VLOOKUP($G1397,county_facts!$A:$BB,38,FALSE)</f>
        <v>0.6</v>
      </c>
      <c r="AQ1397">
        <f>VLOOKUP($G1397,county_facts!$A:$BB,39,FALSE)</f>
        <v>777</v>
      </c>
      <c r="AR1397">
        <f>VLOOKUP($G1397,county_facts!$A:$BB,40,FALSE)</f>
        <v>1233</v>
      </c>
      <c r="AS1397">
        <f>VLOOKUP($G1397,county_facts!$A:$BB,41,FALSE)</f>
        <v>0</v>
      </c>
      <c r="AT1397">
        <f>VLOOKUP($G1397,county_facts!$A:$BB,42,FALSE)</f>
        <v>0</v>
      </c>
      <c r="AU1397">
        <f>VLOOKUP($G1397,county_facts!$A:$BB,43,FALSE)</f>
        <v>0</v>
      </c>
      <c r="AV1397">
        <f>VLOOKUP($G1397,county_facts!$A:$BB,44,FALSE)</f>
        <v>0</v>
      </c>
      <c r="AW1397">
        <f>VLOOKUP($G1397,county_facts!$A:$BB,45,FALSE)</f>
        <v>0</v>
      </c>
      <c r="AX1397">
        <f>VLOOKUP($G1397,county_facts!$A:$BB,46,FALSE)</f>
        <v>0</v>
      </c>
      <c r="AY1397">
        <f>VLOOKUP($G1397,county_facts!$A:$BB,47,FALSE)</f>
        <v>348551</v>
      </c>
      <c r="AZ1397">
        <f>VLOOKUP($G1397,county_facts!$A:$BB,48,FALSE)</f>
        <v>0</v>
      </c>
      <c r="BA1397">
        <f>VLOOKUP($G1397,county_facts!$A:$BB,49,FALSE)</f>
        <v>119502</v>
      </c>
      <c r="BB1397">
        <f>VLOOKUP($G1397,county_facts!$A:$BB,50,FALSE)</f>
        <v>6751</v>
      </c>
      <c r="BC1397">
        <f>VLOOKUP($G1397,county_facts!$A:$BB,51,FALSE)</f>
        <v>13024</v>
      </c>
      <c r="BD1397">
        <f>VLOOKUP($G1397,county_facts!$A:$BB,52,FALSE)</f>
        <v>1</v>
      </c>
      <c r="BE1397">
        <f>VLOOKUP($G1397,county_facts!$A:$BB,53,FALSE)</f>
        <v>186.17</v>
      </c>
      <c r="BF1397">
        <f>VLOOKUP($G1397,county_facts!$A:$BB,54,FALSE)</f>
        <v>98.4</v>
      </c>
    </row>
    <row r="1398" spans="1:58" x14ac:dyDescent="0.3">
      <c r="A1398" t="s">
        <v>6</v>
      </c>
      <c r="B1398" t="s">
        <v>581</v>
      </c>
      <c r="C1398">
        <v>182</v>
      </c>
      <c r="D1398" t="s">
        <v>578</v>
      </c>
      <c r="E1398">
        <v>263</v>
      </c>
      <c r="F1398">
        <v>0.69201520900000002</v>
      </c>
      <c r="G1398">
        <v>47169</v>
      </c>
      <c r="H1398">
        <f>VLOOKUP($G1398,county_facts!$A:$BB,4,FALSE)</f>
        <v>8002</v>
      </c>
      <c r="I1398">
        <f>VLOOKUP($G1398,county_facts!$A:$BB,5,FALSE)</f>
        <v>7870</v>
      </c>
      <c r="J1398">
        <f>VLOOKUP($G1398,county_facts!$A:$BB,6,FALSE)</f>
        <v>1.7</v>
      </c>
      <c r="K1398">
        <f>VLOOKUP($G1398,county_facts!$A:$BB,7,FALSE)</f>
        <v>7870</v>
      </c>
      <c r="L1398">
        <f>VLOOKUP($G1398,county_facts!$A:$BB,8,FALSE)</f>
        <v>5.5</v>
      </c>
      <c r="M1398">
        <f>VLOOKUP($G1398,county_facts!$A:$BB,9,FALSE)</f>
        <v>22.8</v>
      </c>
      <c r="N1398">
        <f>VLOOKUP($G1398,county_facts!$A:$BB,10,FALSE)</f>
        <v>15.5</v>
      </c>
      <c r="O1398">
        <f>VLOOKUP($G1398,county_facts!$A:$BB,11,FALSE)</f>
        <v>50.4</v>
      </c>
      <c r="P1398">
        <f>VLOOKUP($G1398,county_facts!$A:$BB,12,FALSE)</f>
        <v>87.8</v>
      </c>
      <c r="Q1398">
        <f>VLOOKUP($G1398,county_facts!$A:$BB,13,FALSE)</f>
        <v>9.1</v>
      </c>
      <c r="R1398">
        <f>VLOOKUP($G1398,county_facts!$A:$BB,14,FALSE)</f>
        <v>0.7</v>
      </c>
      <c r="S1398">
        <f>VLOOKUP($G1398,county_facts!$A:$BB,15,FALSE)</f>
        <v>0.3</v>
      </c>
      <c r="T1398">
        <f>VLOOKUP($G1398,county_facts!$A:$BB,16,FALSE)</f>
        <v>0</v>
      </c>
      <c r="U1398">
        <f>VLOOKUP($G1398,county_facts!$A:$BB,17,FALSE)</f>
        <v>2</v>
      </c>
      <c r="V1398">
        <f>VLOOKUP($G1398,county_facts!$A:$BB,18,FALSE)</f>
        <v>3</v>
      </c>
      <c r="W1398">
        <f>VLOOKUP($G1398,county_facts!$A:$BB,19,FALSE)</f>
        <v>85.3</v>
      </c>
      <c r="X1398">
        <f>VLOOKUP($G1398,county_facts!$A:$BB,20,FALSE)</f>
        <v>87.9</v>
      </c>
      <c r="Y1398">
        <f>VLOOKUP($G1398,county_facts!$A:$BB,21,FALSE)</f>
        <v>1.4</v>
      </c>
      <c r="Z1398">
        <f>VLOOKUP($G1398,county_facts!$A:$BB,22,FALSE)</f>
        <v>1.3</v>
      </c>
      <c r="AA1398">
        <f>VLOOKUP($G1398,county_facts!$A:$BB,23,FALSE)</f>
        <v>78.5</v>
      </c>
      <c r="AB1398">
        <f>VLOOKUP($G1398,county_facts!$A:$BB,24,FALSE)</f>
        <v>12.9</v>
      </c>
      <c r="AC1398">
        <f>VLOOKUP($G1398,county_facts!$A:$BB,25,FALSE)</f>
        <v>572</v>
      </c>
      <c r="AD1398">
        <f>VLOOKUP($G1398,county_facts!$A:$BB,26,FALSE)</f>
        <v>31.8</v>
      </c>
      <c r="AE1398">
        <f>VLOOKUP($G1398,county_facts!$A:$BB,27,FALSE)</f>
        <v>3409</v>
      </c>
      <c r="AF1398">
        <f>VLOOKUP($G1398,county_facts!$A:$BB,28,FALSE)</f>
        <v>75.400000000000006</v>
      </c>
      <c r="AG1398">
        <f>VLOOKUP($G1398,county_facts!$A:$BB,29,FALSE)</f>
        <v>10.4</v>
      </c>
      <c r="AH1398">
        <f>VLOOKUP($G1398,county_facts!$A:$BB,30,FALSE)</f>
        <v>115500</v>
      </c>
      <c r="AI1398">
        <f>VLOOKUP($G1398,county_facts!$A:$BB,31,FALSE)</f>
        <v>2899</v>
      </c>
      <c r="AJ1398">
        <f>VLOOKUP($G1398,county_facts!$A:$BB,32,FALSE)</f>
        <v>2.66</v>
      </c>
      <c r="AK1398">
        <f>VLOOKUP($G1398,county_facts!$A:$BB,33,FALSE)</f>
        <v>20491</v>
      </c>
      <c r="AL1398">
        <f>VLOOKUP($G1398,county_facts!$A:$BB,34,FALSE)</f>
        <v>43034</v>
      </c>
      <c r="AM1398">
        <f>VLOOKUP($G1398,county_facts!$A:$BB,35,FALSE)</f>
        <v>13.6</v>
      </c>
      <c r="AN1398">
        <f>VLOOKUP($G1398,county_facts!$A:$BB,36,FALSE)</f>
        <v>119</v>
      </c>
      <c r="AO1398">
        <f>VLOOKUP($G1398,county_facts!$A:$BB,37,FALSE)</f>
        <v>1056</v>
      </c>
      <c r="AP1398">
        <f>VLOOKUP($G1398,county_facts!$A:$BB,38,FALSE)</f>
        <v>1</v>
      </c>
      <c r="AQ1398">
        <f>VLOOKUP($G1398,county_facts!$A:$BB,39,FALSE)</f>
        <v>574</v>
      </c>
      <c r="AR1398">
        <f>VLOOKUP($G1398,county_facts!$A:$BB,40,FALSE)</f>
        <v>899</v>
      </c>
      <c r="AS1398">
        <f>VLOOKUP($G1398,county_facts!$A:$BB,41,FALSE)</f>
        <v>0</v>
      </c>
      <c r="AT1398">
        <f>VLOOKUP($G1398,county_facts!$A:$BB,42,FALSE)</f>
        <v>0</v>
      </c>
      <c r="AU1398">
        <f>VLOOKUP($G1398,county_facts!$A:$BB,43,FALSE)</f>
        <v>0</v>
      </c>
      <c r="AV1398">
        <f>VLOOKUP($G1398,county_facts!$A:$BB,44,FALSE)</f>
        <v>0</v>
      </c>
      <c r="AW1398">
        <f>VLOOKUP($G1398,county_facts!$A:$BB,45,FALSE)</f>
        <v>0</v>
      </c>
      <c r="AX1398">
        <f>VLOOKUP($G1398,county_facts!$A:$BB,46,FALSE)</f>
        <v>29.3</v>
      </c>
      <c r="AY1398">
        <f>VLOOKUP($G1398,county_facts!$A:$BB,47,FALSE)</f>
        <v>0</v>
      </c>
      <c r="AZ1398">
        <f>VLOOKUP($G1398,county_facts!$A:$BB,48,FALSE)</f>
        <v>0</v>
      </c>
      <c r="BA1398">
        <f>VLOOKUP($G1398,county_facts!$A:$BB,49,FALSE)</f>
        <v>41695</v>
      </c>
      <c r="BB1398">
        <f>VLOOKUP($G1398,county_facts!$A:$BB,50,FALSE)</f>
        <v>5409</v>
      </c>
      <c r="BC1398">
        <f>VLOOKUP($G1398,county_facts!$A:$BB,51,FALSE)</f>
        <v>4556</v>
      </c>
      <c r="BD1398">
        <f>VLOOKUP($G1398,county_facts!$A:$BB,52,FALSE)</f>
        <v>45</v>
      </c>
      <c r="BE1398">
        <f>VLOOKUP($G1398,county_facts!$A:$BB,53,FALSE)</f>
        <v>114.19</v>
      </c>
      <c r="BF1398">
        <f>VLOOKUP($G1398,county_facts!$A:$BB,54,FALSE)</f>
        <v>68.900000000000006</v>
      </c>
    </row>
    <row r="1399" spans="1:58" x14ac:dyDescent="0.3">
      <c r="A1399" t="s">
        <v>9</v>
      </c>
      <c r="B1399" t="s">
        <v>581</v>
      </c>
      <c r="C1399">
        <v>81</v>
      </c>
      <c r="D1399" t="s">
        <v>578</v>
      </c>
      <c r="E1399">
        <v>263</v>
      </c>
      <c r="F1399">
        <v>0.30798479099999998</v>
      </c>
      <c r="G1399">
        <v>47169</v>
      </c>
      <c r="H1399">
        <f>VLOOKUP($G1399,county_facts!$A:$BB,4,FALSE)</f>
        <v>8002</v>
      </c>
      <c r="I1399">
        <f>VLOOKUP($G1399,county_facts!$A:$BB,5,FALSE)</f>
        <v>7870</v>
      </c>
      <c r="J1399">
        <f>VLOOKUP($G1399,county_facts!$A:$BB,6,FALSE)</f>
        <v>1.7</v>
      </c>
      <c r="K1399">
        <f>VLOOKUP($G1399,county_facts!$A:$BB,7,FALSE)</f>
        <v>7870</v>
      </c>
      <c r="L1399">
        <f>VLOOKUP($G1399,county_facts!$A:$BB,8,FALSE)</f>
        <v>5.5</v>
      </c>
      <c r="M1399">
        <f>VLOOKUP($G1399,county_facts!$A:$BB,9,FALSE)</f>
        <v>22.8</v>
      </c>
      <c r="N1399">
        <f>VLOOKUP($G1399,county_facts!$A:$BB,10,FALSE)</f>
        <v>15.5</v>
      </c>
      <c r="O1399">
        <f>VLOOKUP($G1399,county_facts!$A:$BB,11,FALSE)</f>
        <v>50.4</v>
      </c>
      <c r="P1399">
        <f>VLOOKUP($G1399,county_facts!$A:$BB,12,FALSE)</f>
        <v>87.8</v>
      </c>
      <c r="Q1399">
        <f>VLOOKUP($G1399,county_facts!$A:$BB,13,FALSE)</f>
        <v>9.1</v>
      </c>
      <c r="R1399">
        <f>VLOOKUP($G1399,county_facts!$A:$BB,14,FALSE)</f>
        <v>0.7</v>
      </c>
      <c r="S1399">
        <f>VLOOKUP($G1399,county_facts!$A:$BB,15,FALSE)</f>
        <v>0.3</v>
      </c>
      <c r="T1399">
        <f>VLOOKUP($G1399,county_facts!$A:$BB,16,FALSE)</f>
        <v>0</v>
      </c>
      <c r="U1399">
        <f>VLOOKUP($G1399,county_facts!$A:$BB,17,FALSE)</f>
        <v>2</v>
      </c>
      <c r="V1399">
        <f>VLOOKUP($G1399,county_facts!$A:$BB,18,FALSE)</f>
        <v>3</v>
      </c>
      <c r="W1399">
        <f>VLOOKUP($G1399,county_facts!$A:$BB,19,FALSE)</f>
        <v>85.3</v>
      </c>
      <c r="X1399">
        <f>VLOOKUP($G1399,county_facts!$A:$BB,20,FALSE)</f>
        <v>87.9</v>
      </c>
      <c r="Y1399">
        <f>VLOOKUP($G1399,county_facts!$A:$BB,21,FALSE)</f>
        <v>1.4</v>
      </c>
      <c r="Z1399">
        <f>VLOOKUP($G1399,county_facts!$A:$BB,22,FALSE)</f>
        <v>1.3</v>
      </c>
      <c r="AA1399">
        <f>VLOOKUP($G1399,county_facts!$A:$BB,23,FALSE)</f>
        <v>78.5</v>
      </c>
      <c r="AB1399">
        <f>VLOOKUP($G1399,county_facts!$A:$BB,24,FALSE)</f>
        <v>12.9</v>
      </c>
      <c r="AC1399">
        <f>VLOOKUP($G1399,county_facts!$A:$BB,25,FALSE)</f>
        <v>572</v>
      </c>
      <c r="AD1399">
        <f>VLOOKUP($G1399,county_facts!$A:$BB,26,FALSE)</f>
        <v>31.8</v>
      </c>
      <c r="AE1399">
        <f>VLOOKUP($G1399,county_facts!$A:$BB,27,FALSE)</f>
        <v>3409</v>
      </c>
      <c r="AF1399">
        <f>VLOOKUP($G1399,county_facts!$A:$BB,28,FALSE)</f>
        <v>75.400000000000006</v>
      </c>
      <c r="AG1399">
        <f>VLOOKUP($G1399,county_facts!$A:$BB,29,FALSE)</f>
        <v>10.4</v>
      </c>
      <c r="AH1399">
        <f>VLOOKUP($G1399,county_facts!$A:$BB,30,FALSE)</f>
        <v>115500</v>
      </c>
      <c r="AI1399">
        <f>VLOOKUP($G1399,county_facts!$A:$BB,31,FALSE)</f>
        <v>2899</v>
      </c>
      <c r="AJ1399">
        <f>VLOOKUP($G1399,county_facts!$A:$BB,32,FALSE)</f>
        <v>2.66</v>
      </c>
      <c r="AK1399">
        <f>VLOOKUP($G1399,county_facts!$A:$BB,33,FALSE)</f>
        <v>20491</v>
      </c>
      <c r="AL1399">
        <f>VLOOKUP($G1399,county_facts!$A:$BB,34,FALSE)</f>
        <v>43034</v>
      </c>
      <c r="AM1399">
        <f>VLOOKUP($G1399,county_facts!$A:$BB,35,FALSE)</f>
        <v>13.6</v>
      </c>
      <c r="AN1399">
        <f>VLOOKUP($G1399,county_facts!$A:$BB,36,FALSE)</f>
        <v>119</v>
      </c>
      <c r="AO1399">
        <f>VLOOKUP($G1399,county_facts!$A:$BB,37,FALSE)</f>
        <v>1056</v>
      </c>
      <c r="AP1399">
        <f>VLOOKUP($G1399,county_facts!$A:$BB,38,FALSE)</f>
        <v>1</v>
      </c>
      <c r="AQ1399">
        <f>VLOOKUP($G1399,county_facts!$A:$BB,39,FALSE)</f>
        <v>574</v>
      </c>
      <c r="AR1399">
        <f>VLOOKUP($G1399,county_facts!$A:$BB,40,FALSE)</f>
        <v>899</v>
      </c>
      <c r="AS1399">
        <f>VLOOKUP($G1399,county_facts!$A:$BB,41,FALSE)</f>
        <v>0</v>
      </c>
      <c r="AT1399">
        <f>VLOOKUP($G1399,county_facts!$A:$BB,42,FALSE)</f>
        <v>0</v>
      </c>
      <c r="AU1399">
        <f>VLOOKUP($G1399,county_facts!$A:$BB,43,FALSE)</f>
        <v>0</v>
      </c>
      <c r="AV1399">
        <f>VLOOKUP($G1399,county_facts!$A:$BB,44,FALSE)</f>
        <v>0</v>
      </c>
      <c r="AW1399">
        <f>VLOOKUP($G1399,county_facts!$A:$BB,45,FALSE)</f>
        <v>0</v>
      </c>
      <c r="AX1399">
        <f>VLOOKUP($G1399,county_facts!$A:$BB,46,FALSE)</f>
        <v>29.3</v>
      </c>
      <c r="AY1399">
        <f>VLOOKUP($G1399,county_facts!$A:$BB,47,FALSE)</f>
        <v>0</v>
      </c>
      <c r="AZ1399">
        <f>VLOOKUP($G1399,county_facts!$A:$BB,48,FALSE)</f>
        <v>0</v>
      </c>
      <c r="BA1399">
        <f>VLOOKUP($G1399,county_facts!$A:$BB,49,FALSE)</f>
        <v>41695</v>
      </c>
      <c r="BB1399">
        <f>VLOOKUP($G1399,county_facts!$A:$BB,50,FALSE)</f>
        <v>5409</v>
      </c>
      <c r="BC1399">
        <f>VLOOKUP($G1399,county_facts!$A:$BB,51,FALSE)</f>
        <v>4556</v>
      </c>
      <c r="BD1399">
        <f>VLOOKUP($G1399,county_facts!$A:$BB,52,FALSE)</f>
        <v>45</v>
      </c>
      <c r="BE1399">
        <f>VLOOKUP($G1399,county_facts!$A:$BB,53,FALSE)</f>
        <v>114.19</v>
      </c>
      <c r="BF1399">
        <f>VLOOKUP($G1399,county_facts!$A:$BB,54,FALSE)</f>
        <v>68.900000000000006</v>
      </c>
    </row>
    <row r="1400" spans="1:58" x14ac:dyDescent="0.3">
      <c r="A1400" t="s">
        <v>6</v>
      </c>
      <c r="B1400" t="s">
        <v>582</v>
      </c>
      <c r="C1400">
        <v>1144</v>
      </c>
      <c r="D1400" t="s">
        <v>578</v>
      </c>
      <c r="E1400">
        <v>1661</v>
      </c>
      <c r="F1400">
        <v>0.68874172199999995</v>
      </c>
      <c r="G1400">
        <v>47167</v>
      </c>
      <c r="H1400">
        <f>VLOOKUP($G1400,county_facts!$A:$BB,4,FALSE)</f>
        <v>61623</v>
      </c>
      <c r="I1400">
        <f>VLOOKUP($G1400,county_facts!$A:$BB,5,FALSE)</f>
        <v>61081</v>
      </c>
      <c r="J1400">
        <f>VLOOKUP($G1400,county_facts!$A:$BB,6,FALSE)</f>
        <v>0.9</v>
      </c>
      <c r="K1400">
        <f>VLOOKUP($G1400,county_facts!$A:$BB,7,FALSE)</f>
        <v>61081</v>
      </c>
      <c r="L1400">
        <f>VLOOKUP($G1400,county_facts!$A:$BB,8,FALSE)</f>
        <v>6.1</v>
      </c>
      <c r="M1400">
        <f>VLOOKUP($G1400,county_facts!$A:$BB,9,FALSE)</f>
        <v>25.6</v>
      </c>
      <c r="N1400">
        <f>VLOOKUP($G1400,county_facts!$A:$BB,10,FALSE)</f>
        <v>13.1</v>
      </c>
      <c r="O1400">
        <f>VLOOKUP($G1400,county_facts!$A:$BB,11,FALSE)</f>
        <v>50.7</v>
      </c>
      <c r="P1400">
        <f>VLOOKUP($G1400,county_facts!$A:$BB,12,FALSE)</f>
        <v>78.099999999999994</v>
      </c>
      <c r="Q1400">
        <f>VLOOKUP($G1400,county_facts!$A:$BB,13,FALSE)</f>
        <v>18.7</v>
      </c>
      <c r="R1400">
        <f>VLOOKUP($G1400,county_facts!$A:$BB,14,FALSE)</f>
        <v>0.5</v>
      </c>
      <c r="S1400">
        <f>VLOOKUP($G1400,county_facts!$A:$BB,15,FALSE)</f>
        <v>0.7</v>
      </c>
      <c r="T1400">
        <f>VLOOKUP($G1400,county_facts!$A:$BB,16,FALSE)</f>
        <v>0.2</v>
      </c>
      <c r="U1400">
        <f>VLOOKUP($G1400,county_facts!$A:$BB,17,FALSE)</f>
        <v>1.9</v>
      </c>
      <c r="V1400">
        <f>VLOOKUP($G1400,county_facts!$A:$BB,18,FALSE)</f>
        <v>2.5</v>
      </c>
      <c r="W1400">
        <f>VLOOKUP($G1400,county_facts!$A:$BB,19,FALSE)</f>
        <v>76.099999999999994</v>
      </c>
      <c r="X1400">
        <f>VLOOKUP($G1400,county_facts!$A:$BB,20,FALSE)</f>
        <v>85.7</v>
      </c>
      <c r="Y1400">
        <f>VLOOKUP($G1400,county_facts!$A:$BB,21,FALSE)</f>
        <v>1.7</v>
      </c>
      <c r="Z1400">
        <f>VLOOKUP($G1400,county_facts!$A:$BB,22,FALSE)</f>
        <v>2.8</v>
      </c>
      <c r="AA1400">
        <f>VLOOKUP($G1400,county_facts!$A:$BB,23,FALSE)</f>
        <v>85.1</v>
      </c>
      <c r="AB1400">
        <f>VLOOKUP($G1400,county_facts!$A:$BB,24,FALSE)</f>
        <v>15.1</v>
      </c>
      <c r="AC1400">
        <f>VLOOKUP($G1400,county_facts!$A:$BB,25,FALSE)</f>
        <v>5189</v>
      </c>
      <c r="AD1400">
        <f>VLOOKUP($G1400,county_facts!$A:$BB,26,FALSE)</f>
        <v>32.299999999999997</v>
      </c>
      <c r="AE1400">
        <f>VLOOKUP($G1400,county_facts!$A:$BB,27,FALSE)</f>
        <v>23437</v>
      </c>
      <c r="AF1400">
        <f>VLOOKUP($G1400,county_facts!$A:$BB,28,FALSE)</f>
        <v>74</v>
      </c>
      <c r="AG1400">
        <f>VLOOKUP($G1400,county_facts!$A:$BB,29,FALSE)</f>
        <v>7.7</v>
      </c>
      <c r="AH1400">
        <f>VLOOKUP($G1400,county_facts!$A:$BB,30,FALSE)</f>
        <v>139100</v>
      </c>
      <c r="AI1400">
        <f>VLOOKUP($G1400,county_facts!$A:$BB,31,FALSE)</f>
        <v>21574</v>
      </c>
      <c r="AJ1400">
        <f>VLOOKUP($G1400,county_facts!$A:$BB,32,FALSE)</f>
        <v>2.8</v>
      </c>
      <c r="AK1400">
        <f>VLOOKUP($G1400,county_facts!$A:$BB,33,FALSE)</f>
        <v>23054</v>
      </c>
      <c r="AL1400">
        <f>VLOOKUP($G1400,county_facts!$A:$BB,34,FALSE)</f>
        <v>52423</v>
      </c>
      <c r="AM1400">
        <f>VLOOKUP($G1400,county_facts!$A:$BB,35,FALSE)</f>
        <v>13.4</v>
      </c>
      <c r="AN1400">
        <f>VLOOKUP($G1400,county_facts!$A:$BB,36,FALSE)</f>
        <v>694</v>
      </c>
      <c r="AO1400">
        <f>VLOOKUP($G1400,county_facts!$A:$BB,37,FALSE)</f>
        <v>8470</v>
      </c>
      <c r="AP1400">
        <f>VLOOKUP($G1400,county_facts!$A:$BB,38,FALSE)</f>
        <v>2.6</v>
      </c>
      <c r="AQ1400">
        <f>VLOOKUP($G1400,county_facts!$A:$BB,39,FALSE)</f>
        <v>3876</v>
      </c>
      <c r="AR1400">
        <f>VLOOKUP($G1400,county_facts!$A:$BB,40,FALSE)</f>
        <v>3817</v>
      </c>
      <c r="AS1400">
        <f>VLOOKUP($G1400,county_facts!$A:$BB,41,FALSE)</f>
        <v>9.4</v>
      </c>
      <c r="AT1400">
        <f>VLOOKUP($G1400,county_facts!$A:$BB,42,FALSE)</f>
        <v>0</v>
      </c>
      <c r="AU1400">
        <f>VLOOKUP($G1400,county_facts!$A:$BB,43,FALSE)</f>
        <v>0</v>
      </c>
      <c r="AV1400">
        <f>VLOOKUP($G1400,county_facts!$A:$BB,44,FALSE)</f>
        <v>0</v>
      </c>
      <c r="AW1400">
        <f>VLOOKUP($G1400,county_facts!$A:$BB,45,FALSE)</f>
        <v>0</v>
      </c>
      <c r="AX1400">
        <f>VLOOKUP($G1400,county_facts!$A:$BB,46,FALSE)</f>
        <v>26.9</v>
      </c>
      <c r="AY1400">
        <f>VLOOKUP($G1400,county_facts!$A:$BB,47,FALSE)</f>
        <v>774196</v>
      </c>
      <c r="AZ1400">
        <f>VLOOKUP($G1400,county_facts!$A:$BB,48,FALSE)</f>
        <v>241853</v>
      </c>
      <c r="BA1400">
        <f>VLOOKUP($G1400,county_facts!$A:$BB,49,FALSE)</f>
        <v>404163</v>
      </c>
      <c r="BB1400">
        <f>VLOOKUP($G1400,county_facts!$A:$BB,50,FALSE)</f>
        <v>7002</v>
      </c>
      <c r="BC1400">
        <f>VLOOKUP($G1400,county_facts!$A:$BB,51,FALSE)</f>
        <v>29779</v>
      </c>
      <c r="BD1400">
        <f>VLOOKUP($G1400,county_facts!$A:$BB,52,FALSE)</f>
        <v>138</v>
      </c>
      <c r="BE1400">
        <f>VLOOKUP($G1400,county_facts!$A:$BB,53,FALSE)</f>
        <v>458.37</v>
      </c>
      <c r="BF1400">
        <f>VLOOKUP($G1400,county_facts!$A:$BB,54,FALSE)</f>
        <v>133.30000000000001</v>
      </c>
    </row>
    <row r="1401" spans="1:58" x14ac:dyDescent="0.3">
      <c r="A1401" t="s">
        <v>9</v>
      </c>
      <c r="B1401" t="s">
        <v>582</v>
      </c>
      <c r="C1401">
        <v>517</v>
      </c>
      <c r="D1401" t="s">
        <v>578</v>
      </c>
      <c r="E1401">
        <v>1661</v>
      </c>
      <c r="F1401">
        <v>0.311258278</v>
      </c>
      <c r="G1401">
        <v>47167</v>
      </c>
      <c r="H1401">
        <f>VLOOKUP($G1401,county_facts!$A:$BB,4,FALSE)</f>
        <v>61623</v>
      </c>
      <c r="I1401">
        <f>VLOOKUP($G1401,county_facts!$A:$BB,5,FALSE)</f>
        <v>61081</v>
      </c>
      <c r="J1401">
        <f>VLOOKUP($G1401,county_facts!$A:$BB,6,FALSE)</f>
        <v>0.9</v>
      </c>
      <c r="K1401">
        <f>VLOOKUP($G1401,county_facts!$A:$BB,7,FALSE)</f>
        <v>61081</v>
      </c>
      <c r="L1401">
        <f>VLOOKUP($G1401,county_facts!$A:$BB,8,FALSE)</f>
        <v>6.1</v>
      </c>
      <c r="M1401">
        <f>VLOOKUP($G1401,county_facts!$A:$BB,9,FALSE)</f>
        <v>25.6</v>
      </c>
      <c r="N1401">
        <f>VLOOKUP($G1401,county_facts!$A:$BB,10,FALSE)</f>
        <v>13.1</v>
      </c>
      <c r="O1401">
        <f>VLOOKUP($G1401,county_facts!$A:$BB,11,FALSE)</f>
        <v>50.7</v>
      </c>
      <c r="P1401">
        <f>VLOOKUP($G1401,county_facts!$A:$BB,12,FALSE)</f>
        <v>78.099999999999994</v>
      </c>
      <c r="Q1401">
        <f>VLOOKUP($G1401,county_facts!$A:$BB,13,FALSE)</f>
        <v>18.7</v>
      </c>
      <c r="R1401">
        <f>VLOOKUP($G1401,county_facts!$A:$BB,14,FALSE)</f>
        <v>0.5</v>
      </c>
      <c r="S1401">
        <f>VLOOKUP($G1401,county_facts!$A:$BB,15,FALSE)</f>
        <v>0.7</v>
      </c>
      <c r="T1401">
        <f>VLOOKUP($G1401,county_facts!$A:$BB,16,FALSE)</f>
        <v>0.2</v>
      </c>
      <c r="U1401">
        <f>VLOOKUP($G1401,county_facts!$A:$BB,17,FALSE)</f>
        <v>1.9</v>
      </c>
      <c r="V1401">
        <f>VLOOKUP($G1401,county_facts!$A:$BB,18,FALSE)</f>
        <v>2.5</v>
      </c>
      <c r="W1401">
        <f>VLOOKUP($G1401,county_facts!$A:$BB,19,FALSE)</f>
        <v>76.099999999999994</v>
      </c>
      <c r="X1401">
        <f>VLOOKUP($G1401,county_facts!$A:$BB,20,FALSE)</f>
        <v>85.7</v>
      </c>
      <c r="Y1401">
        <f>VLOOKUP($G1401,county_facts!$A:$BB,21,FALSE)</f>
        <v>1.7</v>
      </c>
      <c r="Z1401">
        <f>VLOOKUP($G1401,county_facts!$A:$BB,22,FALSE)</f>
        <v>2.8</v>
      </c>
      <c r="AA1401">
        <f>VLOOKUP($G1401,county_facts!$A:$BB,23,FALSE)</f>
        <v>85.1</v>
      </c>
      <c r="AB1401">
        <f>VLOOKUP($G1401,county_facts!$A:$BB,24,FALSE)</f>
        <v>15.1</v>
      </c>
      <c r="AC1401">
        <f>VLOOKUP($G1401,county_facts!$A:$BB,25,FALSE)</f>
        <v>5189</v>
      </c>
      <c r="AD1401">
        <f>VLOOKUP($G1401,county_facts!$A:$BB,26,FALSE)</f>
        <v>32.299999999999997</v>
      </c>
      <c r="AE1401">
        <f>VLOOKUP($G1401,county_facts!$A:$BB,27,FALSE)</f>
        <v>23437</v>
      </c>
      <c r="AF1401">
        <f>VLOOKUP($G1401,county_facts!$A:$BB,28,FALSE)</f>
        <v>74</v>
      </c>
      <c r="AG1401">
        <f>VLOOKUP($G1401,county_facts!$A:$BB,29,FALSE)</f>
        <v>7.7</v>
      </c>
      <c r="AH1401">
        <f>VLOOKUP($G1401,county_facts!$A:$BB,30,FALSE)</f>
        <v>139100</v>
      </c>
      <c r="AI1401">
        <f>VLOOKUP($G1401,county_facts!$A:$BB,31,FALSE)</f>
        <v>21574</v>
      </c>
      <c r="AJ1401">
        <f>VLOOKUP($G1401,county_facts!$A:$BB,32,FALSE)</f>
        <v>2.8</v>
      </c>
      <c r="AK1401">
        <f>VLOOKUP($G1401,county_facts!$A:$BB,33,FALSE)</f>
        <v>23054</v>
      </c>
      <c r="AL1401">
        <f>VLOOKUP($G1401,county_facts!$A:$BB,34,FALSE)</f>
        <v>52423</v>
      </c>
      <c r="AM1401">
        <f>VLOOKUP($G1401,county_facts!$A:$BB,35,FALSE)</f>
        <v>13.4</v>
      </c>
      <c r="AN1401">
        <f>VLOOKUP($G1401,county_facts!$A:$BB,36,FALSE)</f>
        <v>694</v>
      </c>
      <c r="AO1401">
        <f>VLOOKUP($G1401,county_facts!$A:$BB,37,FALSE)</f>
        <v>8470</v>
      </c>
      <c r="AP1401">
        <f>VLOOKUP($G1401,county_facts!$A:$BB,38,FALSE)</f>
        <v>2.6</v>
      </c>
      <c r="AQ1401">
        <f>VLOOKUP($G1401,county_facts!$A:$BB,39,FALSE)</f>
        <v>3876</v>
      </c>
      <c r="AR1401">
        <f>VLOOKUP($G1401,county_facts!$A:$BB,40,FALSE)</f>
        <v>3817</v>
      </c>
      <c r="AS1401">
        <f>VLOOKUP($G1401,county_facts!$A:$BB,41,FALSE)</f>
        <v>9.4</v>
      </c>
      <c r="AT1401">
        <f>VLOOKUP($G1401,county_facts!$A:$BB,42,FALSE)</f>
        <v>0</v>
      </c>
      <c r="AU1401">
        <f>VLOOKUP($G1401,county_facts!$A:$BB,43,FALSE)</f>
        <v>0</v>
      </c>
      <c r="AV1401">
        <f>VLOOKUP($G1401,county_facts!$A:$BB,44,FALSE)</f>
        <v>0</v>
      </c>
      <c r="AW1401">
        <f>VLOOKUP($G1401,county_facts!$A:$BB,45,FALSE)</f>
        <v>0</v>
      </c>
      <c r="AX1401">
        <f>VLOOKUP($G1401,county_facts!$A:$BB,46,FALSE)</f>
        <v>26.9</v>
      </c>
      <c r="AY1401">
        <f>VLOOKUP($G1401,county_facts!$A:$BB,47,FALSE)</f>
        <v>774196</v>
      </c>
      <c r="AZ1401">
        <f>VLOOKUP($G1401,county_facts!$A:$BB,48,FALSE)</f>
        <v>241853</v>
      </c>
      <c r="BA1401">
        <f>VLOOKUP($G1401,county_facts!$A:$BB,49,FALSE)</f>
        <v>404163</v>
      </c>
      <c r="BB1401">
        <f>VLOOKUP($G1401,county_facts!$A:$BB,50,FALSE)</f>
        <v>7002</v>
      </c>
      <c r="BC1401">
        <f>VLOOKUP($G1401,county_facts!$A:$BB,51,FALSE)</f>
        <v>29779</v>
      </c>
      <c r="BD1401">
        <f>VLOOKUP($G1401,county_facts!$A:$BB,52,FALSE)</f>
        <v>138</v>
      </c>
      <c r="BE1401">
        <f>VLOOKUP($G1401,county_facts!$A:$BB,53,FALSE)</f>
        <v>458.37</v>
      </c>
      <c r="BF1401">
        <f>VLOOKUP($G1401,county_facts!$A:$BB,54,FALSE)</f>
        <v>133.30000000000001</v>
      </c>
    </row>
    <row r="1402" spans="1:58" x14ac:dyDescent="0.3">
      <c r="A1402" t="s">
        <v>6</v>
      </c>
      <c r="B1402" t="s">
        <v>583</v>
      </c>
      <c r="C1402">
        <v>4996</v>
      </c>
      <c r="D1402" t="s">
        <v>578</v>
      </c>
      <c r="E1402">
        <v>7870</v>
      </c>
      <c r="F1402">
        <v>0.63481575599999995</v>
      </c>
      <c r="G1402">
        <v>47165</v>
      </c>
      <c r="H1402">
        <f>VLOOKUP($G1402,county_facts!$A:$BB,4,FALSE)</f>
        <v>172706</v>
      </c>
      <c r="I1402">
        <f>VLOOKUP($G1402,county_facts!$A:$BB,5,FALSE)</f>
        <v>160645</v>
      </c>
      <c r="J1402">
        <f>VLOOKUP($G1402,county_facts!$A:$BB,6,FALSE)</f>
        <v>7.5</v>
      </c>
      <c r="K1402">
        <f>VLOOKUP($G1402,county_facts!$A:$BB,7,FALSE)</f>
        <v>160645</v>
      </c>
      <c r="L1402">
        <f>VLOOKUP($G1402,county_facts!$A:$BB,8,FALSE)</f>
        <v>6</v>
      </c>
      <c r="M1402">
        <f>VLOOKUP($G1402,county_facts!$A:$BB,9,FALSE)</f>
        <v>24.3</v>
      </c>
      <c r="N1402">
        <f>VLOOKUP($G1402,county_facts!$A:$BB,10,FALSE)</f>
        <v>14.6</v>
      </c>
      <c r="O1402">
        <f>VLOOKUP($G1402,county_facts!$A:$BB,11,FALSE)</f>
        <v>51.2</v>
      </c>
      <c r="P1402">
        <f>VLOOKUP($G1402,county_facts!$A:$BB,12,FALSE)</f>
        <v>89.5</v>
      </c>
      <c r="Q1402">
        <f>VLOOKUP($G1402,county_facts!$A:$BB,13,FALSE)</f>
        <v>7.1</v>
      </c>
      <c r="R1402">
        <f>VLOOKUP($G1402,county_facts!$A:$BB,14,FALSE)</f>
        <v>0.4</v>
      </c>
      <c r="S1402">
        <f>VLOOKUP($G1402,county_facts!$A:$BB,15,FALSE)</f>
        <v>1.4</v>
      </c>
      <c r="T1402">
        <f>VLOOKUP($G1402,county_facts!$A:$BB,16,FALSE)</f>
        <v>0.1</v>
      </c>
      <c r="U1402">
        <f>VLOOKUP($G1402,county_facts!$A:$BB,17,FALSE)</f>
        <v>1.7</v>
      </c>
      <c r="V1402">
        <f>VLOOKUP($G1402,county_facts!$A:$BB,18,FALSE)</f>
        <v>4.4000000000000004</v>
      </c>
      <c r="W1402">
        <f>VLOOKUP($G1402,county_facts!$A:$BB,19,FALSE)</f>
        <v>85.7</v>
      </c>
      <c r="X1402">
        <f>VLOOKUP($G1402,county_facts!$A:$BB,20,FALSE)</f>
        <v>84.3</v>
      </c>
      <c r="Y1402">
        <f>VLOOKUP($G1402,county_facts!$A:$BB,21,FALSE)</f>
        <v>3.7</v>
      </c>
      <c r="Z1402">
        <f>VLOOKUP($G1402,county_facts!$A:$BB,22,FALSE)</f>
        <v>5.8</v>
      </c>
      <c r="AA1402">
        <f>VLOOKUP($G1402,county_facts!$A:$BB,23,FALSE)</f>
        <v>87.1</v>
      </c>
      <c r="AB1402">
        <f>VLOOKUP($G1402,county_facts!$A:$BB,24,FALSE)</f>
        <v>23.7</v>
      </c>
      <c r="AC1402">
        <f>VLOOKUP($G1402,county_facts!$A:$BB,25,FALSE)</f>
        <v>12953</v>
      </c>
      <c r="AD1402">
        <f>VLOOKUP($G1402,county_facts!$A:$BB,26,FALSE)</f>
        <v>27.5</v>
      </c>
      <c r="AE1402">
        <f>VLOOKUP($G1402,county_facts!$A:$BB,27,FALSE)</f>
        <v>68062</v>
      </c>
      <c r="AF1402">
        <f>VLOOKUP($G1402,county_facts!$A:$BB,28,FALSE)</f>
        <v>72.900000000000006</v>
      </c>
      <c r="AG1402">
        <f>VLOOKUP($G1402,county_facts!$A:$BB,29,FALSE)</f>
        <v>14.3</v>
      </c>
      <c r="AH1402">
        <f>VLOOKUP($G1402,county_facts!$A:$BB,30,FALSE)</f>
        <v>176600</v>
      </c>
      <c r="AI1402">
        <f>VLOOKUP($G1402,county_facts!$A:$BB,31,FALSE)</f>
        <v>60835</v>
      </c>
      <c r="AJ1402">
        <f>VLOOKUP($G1402,county_facts!$A:$BB,32,FALSE)</f>
        <v>2.67</v>
      </c>
      <c r="AK1402">
        <f>VLOOKUP($G1402,county_facts!$A:$BB,33,FALSE)</f>
        <v>27795</v>
      </c>
      <c r="AL1402">
        <f>VLOOKUP($G1402,county_facts!$A:$BB,34,FALSE)</f>
        <v>55509</v>
      </c>
      <c r="AM1402">
        <f>VLOOKUP($G1402,county_facts!$A:$BB,35,FALSE)</f>
        <v>10.4</v>
      </c>
      <c r="AN1402">
        <f>VLOOKUP($G1402,county_facts!$A:$BB,36,FALSE)</f>
        <v>2935</v>
      </c>
      <c r="AO1402">
        <f>VLOOKUP($G1402,county_facts!$A:$BB,37,FALSE)</f>
        <v>39769</v>
      </c>
      <c r="AP1402">
        <f>VLOOKUP($G1402,county_facts!$A:$BB,38,FALSE)</f>
        <v>5.3</v>
      </c>
      <c r="AQ1402">
        <f>VLOOKUP($G1402,county_facts!$A:$BB,39,FALSE)</f>
        <v>13529</v>
      </c>
      <c r="AR1402">
        <f>VLOOKUP($G1402,county_facts!$A:$BB,40,FALSE)</f>
        <v>15402</v>
      </c>
      <c r="AS1402">
        <f>VLOOKUP($G1402,county_facts!$A:$BB,41,FALSE)</f>
        <v>3.2</v>
      </c>
      <c r="AT1402">
        <f>VLOOKUP($G1402,county_facts!$A:$BB,42,FALSE)</f>
        <v>0</v>
      </c>
      <c r="AU1402">
        <f>VLOOKUP($G1402,county_facts!$A:$BB,43,FALSE)</f>
        <v>0</v>
      </c>
      <c r="AV1402">
        <f>VLOOKUP($G1402,county_facts!$A:$BB,44,FALSE)</f>
        <v>0</v>
      </c>
      <c r="AW1402">
        <f>VLOOKUP($G1402,county_facts!$A:$BB,45,FALSE)</f>
        <v>1.2</v>
      </c>
      <c r="AX1402">
        <f>VLOOKUP($G1402,county_facts!$A:$BB,46,FALSE)</f>
        <v>24.2</v>
      </c>
      <c r="AY1402">
        <f>VLOOKUP($G1402,county_facts!$A:$BB,47,FALSE)</f>
        <v>1741400</v>
      </c>
      <c r="AZ1402">
        <f>VLOOKUP($G1402,county_facts!$A:$BB,48,FALSE)</f>
        <v>1634893</v>
      </c>
      <c r="BA1402">
        <f>VLOOKUP($G1402,county_facts!$A:$BB,49,FALSE)</f>
        <v>1300149</v>
      </c>
      <c r="BB1402">
        <f>VLOOKUP($G1402,county_facts!$A:$BB,50,FALSE)</f>
        <v>8521</v>
      </c>
      <c r="BC1402">
        <f>VLOOKUP($G1402,county_facts!$A:$BB,51,FALSE)</f>
        <v>155496</v>
      </c>
      <c r="BD1402">
        <f>VLOOKUP($G1402,county_facts!$A:$BB,52,FALSE)</f>
        <v>869</v>
      </c>
      <c r="BE1402">
        <f>VLOOKUP($G1402,county_facts!$A:$BB,53,FALSE)</f>
        <v>529.45000000000005</v>
      </c>
      <c r="BF1402">
        <f>VLOOKUP($G1402,county_facts!$A:$BB,54,FALSE)</f>
        <v>303.39999999999998</v>
      </c>
    </row>
    <row r="1403" spans="1:58" x14ac:dyDescent="0.3">
      <c r="A1403" t="s">
        <v>9</v>
      </c>
      <c r="B1403" t="s">
        <v>583</v>
      </c>
      <c r="C1403">
        <v>2874</v>
      </c>
      <c r="D1403" t="s">
        <v>578</v>
      </c>
      <c r="E1403">
        <v>7870</v>
      </c>
      <c r="F1403">
        <v>0.36518424399999999</v>
      </c>
      <c r="G1403">
        <v>47165</v>
      </c>
      <c r="H1403">
        <f>VLOOKUP($G1403,county_facts!$A:$BB,4,FALSE)</f>
        <v>172706</v>
      </c>
      <c r="I1403">
        <f>VLOOKUP($G1403,county_facts!$A:$BB,5,FALSE)</f>
        <v>160645</v>
      </c>
      <c r="J1403">
        <f>VLOOKUP($G1403,county_facts!$A:$BB,6,FALSE)</f>
        <v>7.5</v>
      </c>
      <c r="K1403">
        <f>VLOOKUP($G1403,county_facts!$A:$BB,7,FALSE)</f>
        <v>160645</v>
      </c>
      <c r="L1403">
        <f>VLOOKUP($G1403,county_facts!$A:$BB,8,FALSE)</f>
        <v>6</v>
      </c>
      <c r="M1403">
        <f>VLOOKUP($G1403,county_facts!$A:$BB,9,FALSE)</f>
        <v>24.3</v>
      </c>
      <c r="N1403">
        <f>VLOOKUP($G1403,county_facts!$A:$BB,10,FALSE)</f>
        <v>14.6</v>
      </c>
      <c r="O1403">
        <f>VLOOKUP($G1403,county_facts!$A:$BB,11,FALSE)</f>
        <v>51.2</v>
      </c>
      <c r="P1403">
        <f>VLOOKUP($G1403,county_facts!$A:$BB,12,FALSE)</f>
        <v>89.5</v>
      </c>
      <c r="Q1403">
        <f>VLOOKUP($G1403,county_facts!$A:$BB,13,FALSE)</f>
        <v>7.1</v>
      </c>
      <c r="R1403">
        <f>VLOOKUP($G1403,county_facts!$A:$BB,14,FALSE)</f>
        <v>0.4</v>
      </c>
      <c r="S1403">
        <f>VLOOKUP($G1403,county_facts!$A:$BB,15,FALSE)</f>
        <v>1.4</v>
      </c>
      <c r="T1403">
        <f>VLOOKUP($G1403,county_facts!$A:$BB,16,FALSE)</f>
        <v>0.1</v>
      </c>
      <c r="U1403">
        <f>VLOOKUP($G1403,county_facts!$A:$BB,17,FALSE)</f>
        <v>1.7</v>
      </c>
      <c r="V1403">
        <f>VLOOKUP($G1403,county_facts!$A:$BB,18,FALSE)</f>
        <v>4.4000000000000004</v>
      </c>
      <c r="W1403">
        <f>VLOOKUP($G1403,county_facts!$A:$BB,19,FALSE)</f>
        <v>85.7</v>
      </c>
      <c r="X1403">
        <f>VLOOKUP($G1403,county_facts!$A:$BB,20,FALSE)</f>
        <v>84.3</v>
      </c>
      <c r="Y1403">
        <f>VLOOKUP($G1403,county_facts!$A:$BB,21,FALSE)</f>
        <v>3.7</v>
      </c>
      <c r="Z1403">
        <f>VLOOKUP($G1403,county_facts!$A:$BB,22,FALSE)</f>
        <v>5.8</v>
      </c>
      <c r="AA1403">
        <f>VLOOKUP($G1403,county_facts!$A:$BB,23,FALSE)</f>
        <v>87.1</v>
      </c>
      <c r="AB1403">
        <f>VLOOKUP($G1403,county_facts!$A:$BB,24,FALSE)</f>
        <v>23.7</v>
      </c>
      <c r="AC1403">
        <f>VLOOKUP($G1403,county_facts!$A:$BB,25,FALSE)</f>
        <v>12953</v>
      </c>
      <c r="AD1403">
        <f>VLOOKUP($G1403,county_facts!$A:$BB,26,FALSE)</f>
        <v>27.5</v>
      </c>
      <c r="AE1403">
        <f>VLOOKUP($G1403,county_facts!$A:$BB,27,FALSE)</f>
        <v>68062</v>
      </c>
      <c r="AF1403">
        <f>VLOOKUP($G1403,county_facts!$A:$BB,28,FALSE)</f>
        <v>72.900000000000006</v>
      </c>
      <c r="AG1403">
        <f>VLOOKUP($G1403,county_facts!$A:$BB,29,FALSE)</f>
        <v>14.3</v>
      </c>
      <c r="AH1403">
        <f>VLOOKUP($G1403,county_facts!$A:$BB,30,FALSE)</f>
        <v>176600</v>
      </c>
      <c r="AI1403">
        <f>VLOOKUP($G1403,county_facts!$A:$BB,31,FALSE)</f>
        <v>60835</v>
      </c>
      <c r="AJ1403">
        <f>VLOOKUP($G1403,county_facts!$A:$BB,32,FALSE)</f>
        <v>2.67</v>
      </c>
      <c r="AK1403">
        <f>VLOOKUP($G1403,county_facts!$A:$BB,33,FALSE)</f>
        <v>27795</v>
      </c>
      <c r="AL1403">
        <f>VLOOKUP($G1403,county_facts!$A:$BB,34,FALSE)</f>
        <v>55509</v>
      </c>
      <c r="AM1403">
        <f>VLOOKUP($G1403,county_facts!$A:$BB,35,FALSE)</f>
        <v>10.4</v>
      </c>
      <c r="AN1403">
        <f>VLOOKUP($G1403,county_facts!$A:$BB,36,FALSE)</f>
        <v>2935</v>
      </c>
      <c r="AO1403">
        <f>VLOOKUP($G1403,county_facts!$A:$BB,37,FALSE)</f>
        <v>39769</v>
      </c>
      <c r="AP1403">
        <f>VLOOKUP($G1403,county_facts!$A:$BB,38,FALSE)</f>
        <v>5.3</v>
      </c>
      <c r="AQ1403">
        <f>VLOOKUP($G1403,county_facts!$A:$BB,39,FALSE)</f>
        <v>13529</v>
      </c>
      <c r="AR1403">
        <f>VLOOKUP($G1403,county_facts!$A:$BB,40,FALSE)</f>
        <v>15402</v>
      </c>
      <c r="AS1403">
        <f>VLOOKUP($G1403,county_facts!$A:$BB,41,FALSE)</f>
        <v>3.2</v>
      </c>
      <c r="AT1403">
        <f>VLOOKUP($G1403,county_facts!$A:$BB,42,FALSE)</f>
        <v>0</v>
      </c>
      <c r="AU1403">
        <f>VLOOKUP($G1403,county_facts!$A:$BB,43,FALSE)</f>
        <v>0</v>
      </c>
      <c r="AV1403">
        <f>VLOOKUP($G1403,county_facts!$A:$BB,44,FALSE)</f>
        <v>0</v>
      </c>
      <c r="AW1403">
        <f>VLOOKUP($G1403,county_facts!$A:$BB,45,FALSE)</f>
        <v>1.2</v>
      </c>
      <c r="AX1403">
        <f>VLOOKUP($G1403,county_facts!$A:$BB,46,FALSE)</f>
        <v>24.2</v>
      </c>
      <c r="AY1403">
        <f>VLOOKUP($G1403,county_facts!$A:$BB,47,FALSE)</f>
        <v>1741400</v>
      </c>
      <c r="AZ1403">
        <f>VLOOKUP($G1403,county_facts!$A:$BB,48,FALSE)</f>
        <v>1634893</v>
      </c>
      <c r="BA1403">
        <f>VLOOKUP($G1403,county_facts!$A:$BB,49,FALSE)</f>
        <v>1300149</v>
      </c>
      <c r="BB1403">
        <f>VLOOKUP($G1403,county_facts!$A:$BB,50,FALSE)</f>
        <v>8521</v>
      </c>
      <c r="BC1403">
        <f>VLOOKUP($G1403,county_facts!$A:$BB,51,FALSE)</f>
        <v>155496</v>
      </c>
      <c r="BD1403">
        <f>VLOOKUP($G1403,county_facts!$A:$BB,52,FALSE)</f>
        <v>869</v>
      </c>
      <c r="BE1403">
        <f>VLOOKUP($G1403,county_facts!$A:$BB,53,FALSE)</f>
        <v>529.45000000000005</v>
      </c>
      <c r="BF1403">
        <f>VLOOKUP($G1403,county_facts!$A:$BB,54,FALSE)</f>
        <v>303.39999999999998</v>
      </c>
    </row>
    <row r="1404" spans="1:58" x14ac:dyDescent="0.3">
      <c r="A1404" t="s">
        <v>6</v>
      </c>
      <c r="B1404" t="s">
        <v>584</v>
      </c>
      <c r="C1404">
        <v>3146</v>
      </c>
      <c r="D1404" t="s">
        <v>578</v>
      </c>
      <c r="E1404">
        <v>5397</v>
      </c>
      <c r="F1404">
        <v>0.58291643500000001</v>
      </c>
      <c r="G1404">
        <v>47163</v>
      </c>
      <c r="H1404">
        <f>VLOOKUP($G1404,county_facts!$A:$BB,4,FALSE)</f>
        <v>157047</v>
      </c>
      <c r="I1404">
        <f>VLOOKUP($G1404,county_facts!$A:$BB,5,FALSE)</f>
        <v>156823</v>
      </c>
      <c r="J1404">
        <f>VLOOKUP($G1404,county_facts!$A:$BB,6,FALSE)</f>
        <v>0.1</v>
      </c>
      <c r="K1404">
        <f>VLOOKUP($G1404,county_facts!$A:$BB,7,FALSE)</f>
        <v>156823</v>
      </c>
      <c r="L1404">
        <f>VLOOKUP($G1404,county_facts!$A:$BB,8,FALSE)</f>
        <v>5</v>
      </c>
      <c r="M1404">
        <f>VLOOKUP($G1404,county_facts!$A:$BB,9,FALSE)</f>
        <v>19.899999999999999</v>
      </c>
      <c r="N1404">
        <f>VLOOKUP($G1404,county_facts!$A:$BB,10,FALSE)</f>
        <v>20.3</v>
      </c>
      <c r="O1404">
        <f>VLOOKUP($G1404,county_facts!$A:$BB,11,FALSE)</f>
        <v>51.6</v>
      </c>
      <c r="P1404">
        <f>VLOOKUP($G1404,county_facts!$A:$BB,12,FALSE)</f>
        <v>95.1</v>
      </c>
      <c r="Q1404">
        <f>VLOOKUP($G1404,county_facts!$A:$BB,13,FALSE)</f>
        <v>2.4</v>
      </c>
      <c r="R1404">
        <f>VLOOKUP($G1404,county_facts!$A:$BB,14,FALSE)</f>
        <v>0.4</v>
      </c>
      <c r="S1404">
        <f>VLOOKUP($G1404,county_facts!$A:$BB,15,FALSE)</f>
        <v>0.7</v>
      </c>
      <c r="T1404">
        <f>VLOOKUP($G1404,county_facts!$A:$BB,16,FALSE)</f>
        <v>0</v>
      </c>
      <c r="U1404">
        <f>VLOOKUP($G1404,county_facts!$A:$BB,17,FALSE)</f>
        <v>1.4</v>
      </c>
      <c r="V1404">
        <f>VLOOKUP($G1404,county_facts!$A:$BB,18,FALSE)</f>
        <v>1.7</v>
      </c>
      <c r="W1404">
        <f>VLOOKUP($G1404,county_facts!$A:$BB,19,FALSE)</f>
        <v>93.7</v>
      </c>
      <c r="X1404">
        <f>VLOOKUP($G1404,county_facts!$A:$BB,20,FALSE)</f>
        <v>85.7</v>
      </c>
      <c r="Y1404">
        <f>VLOOKUP($G1404,county_facts!$A:$BB,21,FALSE)</f>
        <v>1.5</v>
      </c>
      <c r="Z1404">
        <f>VLOOKUP($G1404,county_facts!$A:$BB,22,FALSE)</f>
        <v>2.9</v>
      </c>
      <c r="AA1404">
        <f>VLOOKUP($G1404,county_facts!$A:$BB,23,FALSE)</f>
        <v>84.1</v>
      </c>
      <c r="AB1404">
        <f>VLOOKUP($G1404,county_facts!$A:$BB,24,FALSE)</f>
        <v>20.5</v>
      </c>
      <c r="AC1404">
        <f>VLOOKUP($G1404,county_facts!$A:$BB,25,FALSE)</f>
        <v>14321</v>
      </c>
      <c r="AD1404">
        <f>VLOOKUP($G1404,county_facts!$A:$BB,26,FALSE)</f>
        <v>21.7</v>
      </c>
      <c r="AE1404">
        <f>VLOOKUP($G1404,county_facts!$A:$BB,27,FALSE)</f>
        <v>74115</v>
      </c>
      <c r="AF1404">
        <f>VLOOKUP($G1404,county_facts!$A:$BB,28,FALSE)</f>
        <v>74.099999999999994</v>
      </c>
      <c r="AG1404">
        <f>VLOOKUP($G1404,county_facts!$A:$BB,29,FALSE)</f>
        <v>14.1</v>
      </c>
      <c r="AH1404">
        <f>VLOOKUP($G1404,county_facts!$A:$BB,30,FALSE)</f>
        <v>121700</v>
      </c>
      <c r="AI1404">
        <f>VLOOKUP($G1404,county_facts!$A:$BB,31,FALSE)</f>
        <v>66239</v>
      </c>
      <c r="AJ1404">
        <f>VLOOKUP($G1404,county_facts!$A:$BB,32,FALSE)</f>
        <v>2.3199999999999998</v>
      </c>
      <c r="AK1404">
        <f>VLOOKUP($G1404,county_facts!$A:$BB,33,FALSE)</f>
        <v>23850</v>
      </c>
      <c r="AL1404">
        <f>VLOOKUP($G1404,county_facts!$A:$BB,34,FALSE)</f>
        <v>39479</v>
      </c>
      <c r="AM1404">
        <f>VLOOKUP($G1404,county_facts!$A:$BB,35,FALSE)</f>
        <v>18.3</v>
      </c>
      <c r="AN1404">
        <f>VLOOKUP($G1404,county_facts!$A:$BB,36,FALSE)</f>
        <v>3298</v>
      </c>
      <c r="AO1404">
        <f>VLOOKUP($G1404,county_facts!$A:$BB,37,FALSE)</f>
        <v>65497</v>
      </c>
      <c r="AP1404">
        <f>VLOOKUP($G1404,county_facts!$A:$BB,38,FALSE)</f>
        <v>-0.2</v>
      </c>
      <c r="AQ1404">
        <f>VLOOKUP($G1404,county_facts!$A:$BB,39,FALSE)</f>
        <v>9395</v>
      </c>
      <c r="AR1404">
        <f>VLOOKUP($G1404,county_facts!$A:$BB,40,FALSE)</f>
        <v>12859</v>
      </c>
      <c r="AS1404">
        <f>VLOOKUP($G1404,county_facts!$A:$BB,41,FALSE)</f>
        <v>0</v>
      </c>
      <c r="AT1404">
        <f>VLOOKUP($G1404,county_facts!$A:$BB,42,FALSE)</f>
        <v>0.3</v>
      </c>
      <c r="AU1404">
        <f>VLOOKUP($G1404,county_facts!$A:$BB,43,FALSE)</f>
        <v>0</v>
      </c>
      <c r="AV1404">
        <f>VLOOKUP($G1404,county_facts!$A:$BB,44,FALSE)</f>
        <v>0</v>
      </c>
      <c r="AW1404">
        <f>VLOOKUP($G1404,county_facts!$A:$BB,45,FALSE)</f>
        <v>0.8</v>
      </c>
      <c r="AX1404">
        <f>VLOOKUP($G1404,county_facts!$A:$BB,46,FALSE)</f>
        <v>23</v>
      </c>
      <c r="AY1404">
        <f>VLOOKUP($G1404,county_facts!$A:$BB,47,FALSE)</f>
        <v>5463624</v>
      </c>
      <c r="AZ1404">
        <f>VLOOKUP($G1404,county_facts!$A:$BB,48,FALSE)</f>
        <v>1055317</v>
      </c>
      <c r="BA1404">
        <f>VLOOKUP($G1404,county_facts!$A:$BB,49,FALSE)</f>
        <v>2026276</v>
      </c>
      <c r="BB1404">
        <f>VLOOKUP($G1404,county_facts!$A:$BB,50,FALSE)</f>
        <v>13200</v>
      </c>
      <c r="BC1404">
        <f>VLOOKUP($G1404,county_facts!$A:$BB,51,FALSE)</f>
        <v>255074</v>
      </c>
      <c r="BD1404">
        <f>VLOOKUP($G1404,county_facts!$A:$BB,52,FALSE)</f>
        <v>249</v>
      </c>
      <c r="BE1404">
        <f>VLOOKUP($G1404,county_facts!$A:$BB,53,FALSE)</f>
        <v>413.36</v>
      </c>
      <c r="BF1404">
        <f>VLOOKUP($G1404,county_facts!$A:$BB,54,FALSE)</f>
        <v>379.4</v>
      </c>
    </row>
    <row r="1405" spans="1:58" x14ac:dyDescent="0.3">
      <c r="A1405" t="s">
        <v>9</v>
      </c>
      <c r="B1405" t="s">
        <v>584</v>
      </c>
      <c r="C1405">
        <v>2251</v>
      </c>
      <c r="D1405" t="s">
        <v>578</v>
      </c>
      <c r="E1405">
        <v>5397</v>
      </c>
      <c r="F1405">
        <v>0.41708356499999999</v>
      </c>
      <c r="G1405">
        <v>47163</v>
      </c>
      <c r="H1405">
        <f>VLOOKUP($G1405,county_facts!$A:$BB,4,FALSE)</f>
        <v>157047</v>
      </c>
      <c r="I1405">
        <f>VLOOKUP($G1405,county_facts!$A:$BB,5,FALSE)</f>
        <v>156823</v>
      </c>
      <c r="J1405">
        <f>VLOOKUP($G1405,county_facts!$A:$BB,6,FALSE)</f>
        <v>0.1</v>
      </c>
      <c r="K1405">
        <f>VLOOKUP($G1405,county_facts!$A:$BB,7,FALSE)</f>
        <v>156823</v>
      </c>
      <c r="L1405">
        <f>VLOOKUP($G1405,county_facts!$A:$BB,8,FALSE)</f>
        <v>5</v>
      </c>
      <c r="M1405">
        <f>VLOOKUP($G1405,county_facts!$A:$BB,9,FALSE)</f>
        <v>19.899999999999999</v>
      </c>
      <c r="N1405">
        <f>VLOOKUP($G1405,county_facts!$A:$BB,10,FALSE)</f>
        <v>20.3</v>
      </c>
      <c r="O1405">
        <f>VLOOKUP($G1405,county_facts!$A:$BB,11,FALSE)</f>
        <v>51.6</v>
      </c>
      <c r="P1405">
        <f>VLOOKUP($G1405,county_facts!$A:$BB,12,FALSE)</f>
        <v>95.1</v>
      </c>
      <c r="Q1405">
        <f>VLOOKUP($G1405,county_facts!$A:$BB,13,FALSE)</f>
        <v>2.4</v>
      </c>
      <c r="R1405">
        <f>VLOOKUP($G1405,county_facts!$A:$BB,14,FALSE)</f>
        <v>0.4</v>
      </c>
      <c r="S1405">
        <f>VLOOKUP($G1405,county_facts!$A:$BB,15,FALSE)</f>
        <v>0.7</v>
      </c>
      <c r="T1405">
        <f>VLOOKUP($G1405,county_facts!$A:$BB,16,FALSE)</f>
        <v>0</v>
      </c>
      <c r="U1405">
        <f>VLOOKUP($G1405,county_facts!$A:$BB,17,FALSE)</f>
        <v>1.4</v>
      </c>
      <c r="V1405">
        <f>VLOOKUP($G1405,county_facts!$A:$BB,18,FALSE)</f>
        <v>1.7</v>
      </c>
      <c r="W1405">
        <f>VLOOKUP($G1405,county_facts!$A:$BB,19,FALSE)</f>
        <v>93.7</v>
      </c>
      <c r="X1405">
        <f>VLOOKUP($G1405,county_facts!$A:$BB,20,FALSE)</f>
        <v>85.7</v>
      </c>
      <c r="Y1405">
        <f>VLOOKUP($G1405,county_facts!$A:$BB,21,FALSE)</f>
        <v>1.5</v>
      </c>
      <c r="Z1405">
        <f>VLOOKUP($G1405,county_facts!$A:$BB,22,FALSE)</f>
        <v>2.9</v>
      </c>
      <c r="AA1405">
        <f>VLOOKUP($G1405,county_facts!$A:$BB,23,FALSE)</f>
        <v>84.1</v>
      </c>
      <c r="AB1405">
        <f>VLOOKUP($G1405,county_facts!$A:$BB,24,FALSE)</f>
        <v>20.5</v>
      </c>
      <c r="AC1405">
        <f>VLOOKUP($G1405,county_facts!$A:$BB,25,FALSE)</f>
        <v>14321</v>
      </c>
      <c r="AD1405">
        <f>VLOOKUP($G1405,county_facts!$A:$BB,26,FALSE)</f>
        <v>21.7</v>
      </c>
      <c r="AE1405">
        <f>VLOOKUP($G1405,county_facts!$A:$BB,27,FALSE)</f>
        <v>74115</v>
      </c>
      <c r="AF1405">
        <f>VLOOKUP($G1405,county_facts!$A:$BB,28,FALSE)</f>
        <v>74.099999999999994</v>
      </c>
      <c r="AG1405">
        <f>VLOOKUP($G1405,county_facts!$A:$BB,29,FALSE)</f>
        <v>14.1</v>
      </c>
      <c r="AH1405">
        <f>VLOOKUP($G1405,county_facts!$A:$BB,30,FALSE)</f>
        <v>121700</v>
      </c>
      <c r="AI1405">
        <f>VLOOKUP($G1405,county_facts!$A:$BB,31,FALSE)</f>
        <v>66239</v>
      </c>
      <c r="AJ1405">
        <f>VLOOKUP($G1405,county_facts!$A:$BB,32,FALSE)</f>
        <v>2.3199999999999998</v>
      </c>
      <c r="AK1405">
        <f>VLOOKUP($G1405,county_facts!$A:$BB,33,FALSE)</f>
        <v>23850</v>
      </c>
      <c r="AL1405">
        <f>VLOOKUP($G1405,county_facts!$A:$BB,34,FALSE)</f>
        <v>39479</v>
      </c>
      <c r="AM1405">
        <f>VLOOKUP($G1405,county_facts!$A:$BB,35,FALSE)</f>
        <v>18.3</v>
      </c>
      <c r="AN1405">
        <f>VLOOKUP($G1405,county_facts!$A:$BB,36,FALSE)</f>
        <v>3298</v>
      </c>
      <c r="AO1405">
        <f>VLOOKUP($G1405,county_facts!$A:$BB,37,FALSE)</f>
        <v>65497</v>
      </c>
      <c r="AP1405">
        <f>VLOOKUP($G1405,county_facts!$A:$BB,38,FALSE)</f>
        <v>-0.2</v>
      </c>
      <c r="AQ1405">
        <f>VLOOKUP($G1405,county_facts!$A:$BB,39,FALSE)</f>
        <v>9395</v>
      </c>
      <c r="AR1405">
        <f>VLOOKUP($G1405,county_facts!$A:$BB,40,FALSE)</f>
        <v>12859</v>
      </c>
      <c r="AS1405">
        <f>VLOOKUP($G1405,county_facts!$A:$BB,41,FALSE)</f>
        <v>0</v>
      </c>
      <c r="AT1405">
        <f>VLOOKUP($G1405,county_facts!$A:$BB,42,FALSE)</f>
        <v>0.3</v>
      </c>
      <c r="AU1405">
        <f>VLOOKUP($G1405,county_facts!$A:$BB,43,FALSE)</f>
        <v>0</v>
      </c>
      <c r="AV1405">
        <f>VLOOKUP($G1405,county_facts!$A:$BB,44,FALSE)</f>
        <v>0</v>
      </c>
      <c r="AW1405">
        <f>VLOOKUP($G1405,county_facts!$A:$BB,45,FALSE)</f>
        <v>0.8</v>
      </c>
      <c r="AX1405">
        <f>VLOOKUP($G1405,county_facts!$A:$BB,46,FALSE)</f>
        <v>23</v>
      </c>
      <c r="AY1405">
        <f>VLOOKUP($G1405,county_facts!$A:$BB,47,FALSE)</f>
        <v>5463624</v>
      </c>
      <c r="AZ1405">
        <f>VLOOKUP($G1405,county_facts!$A:$BB,48,FALSE)</f>
        <v>1055317</v>
      </c>
      <c r="BA1405">
        <f>VLOOKUP($G1405,county_facts!$A:$BB,49,FALSE)</f>
        <v>2026276</v>
      </c>
      <c r="BB1405">
        <f>VLOOKUP($G1405,county_facts!$A:$BB,50,FALSE)</f>
        <v>13200</v>
      </c>
      <c r="BC1405">
        <f>VLOOKUP($G1405,county_facts!$A:$BB,51,FALSE)</f>
        <v>255074</v>
      </c>
      <c r="BD1405">
        <f>VLOOKUP($G1405,county_facts!$A:$BB,52,FALSE)</f>
        <v>249</v>
      </c>
      <c r="BE1405">
        <f>VLOOKUP($G1405,county_facts!$A:$BB,53,FALSE)</f>
        <v>413.36</v>
      </c>
      <c r="BF1405">
        <f>VLOOKUP($G1405,county_facts!$A:$BB,54,FALSE)</f>
        <v>379.4</v>
      </c>
    </row>
    <row r="1406" spans="1:58" x14ac:dyDescent="0.3">
      <c r="A1406" t="s">
        <v>6</v>
      </c>
      <c r="B1406" t="s">
        <v>585</v>
      </c>
      <c r="C1406">
        <v>279</v>
      </c>
      <c r="D1406" t="s">
        <v>578</v>
      </c>
      <c r="E1406">
        <v>427</v>
      </c>
      <c r="F1406">
        <v>0.65339578499999995</v>
      </c>
      <c r="G1406">
        <v>47161</v>
      </c>
      <c r="H1406">
        <f>VLOOKUP($G1406,county_facts!$A:$BB,4,FALSE)</f>
        <v>13279</v>
      </c>
      <c r="I1406">
        <f>VLOOKUP($G1406,county_facts!$A:$BB,5,FALSE)</f>
        <v>13324</v>
      </c>
      <c r="J1406">
        <f>VLOOKUP($G1406,county_facts!$A:$BB,6,FALSE)</f>
        <v>-0.3</v>
      </c>
      <c r="K1406">
        <f>VLOOKUP($G1406,county_facts!$A:$BB,7,FALSE)</f>
        <v>13324</v>
      </c>
      <c r="L1406">
        <f>VLOOKUP($G1406,county_facts!$A:$BB,8,FALSE)</f>
        <v>5.0999999999999996</v>
      </c>
      <c r="M1406">
        <f>VLOOKUP($G1406,county_facts!$A:$BB,9,FALSE)</f>
        <v>21.5</v>
      </c>
      <c r="N1406">
        <f>VLOOKUP($G1406,county_facts!$A:$BB,10,FALSE)</f>
        <v>18.899999999999999</v>
      </c>
      <c r="O1406">
        <f>VLOOKUP($G1406,county_facts!$A:$BB,11,FALSE)</f>
        <v>49.7</v>
      </c>
      <c r="P1406">
        <f>VLOOKUP($G1406,county_facts!$A:$BB,12,FALSE)</f>
        <v>94.4</v>
      </c>
      <c r="Q1406">
        <f>VLOOKUP($G1406,county_facts!$A:$BB,13,FALSE)</f>
        <v>1.9</v>
      </c>
      <c r="R1406">
        <f>VLOOKUP($G1406,county_facts!$A:$BB,14,FALSE)</f>
        <v>0.8</v>
      </c>
      <c r="S1406">
        <f>VLOOKUP($G1406,county_facts!$A:$BB,15,FALSE)</f>
        <v>1.1000000000000001</v>
      </c>
      <c r="T1406">
        <f>VLOOKUP($G1406,county_facts!$A:$BB,16,FALSE)</f>
        <v>0</v>
      </c>
      <c r="U1406">
        <f>VLOOKUP($G1406,county_facts!$A:$BB,17,FALSE)</f>
        <v>1.8</v>
      </c>
      <c r="V1406">
        <f>VLOOKUP($G1406,county_facts!$A:$BB,18,FALSE)</f>
        <v>2.5</v>
      </c>
      <c r="W1406">
        <f>VLOOKUP($G1406,county_facts!$A:$BB,19,FALSE)</f>
        <v>92.2</v>
      </c>
      <c r="X1406">
        <f>VLOOKUP($G1406,county_facts!$A:$BB,20,FALSE)</f>
        <v>91.7</v>
      </c>
      <c r="Y1406">
        <f>VLOOKUP($G1406,county_facts!$A:$BB,21,FALSE)</f>
        <v>1.5</v>
      </c>
      <c r="Z1406">
        <f>VLOOKUP($G1406,county_facts!$A:$BB,22,FALSE)</f>
        <v>2</v>
      </c>
      <c r="AA1406">
        <f>VLOOKUP($G1406,county_facts!$A:$BB,23,FALSE)</f>
        <v>84.4</v>
      </c>
      <c r="AB1406">
        <f>VLOOKUP($G1406,county_facts!$A:$BB,24,FALSE)</f>
        <v>11.7</v>
      </c>
      <c r="AC1406">
        <f>VLOOKUP($G1406,county_facts!$A:$BB,25,FALSE)</f>
        <v>1650</v>
      </c>
      <c r="AD1406">
        <f>VLOOKUP($G1406,county_facts!$A:$BB,26,FALSE)</f>
        <v>35.700000000000003</v>
      </c>
      <c r="AE1406">
        <f>VLOOKUP($G1406,county_facts!$A:$BB,27,FALSE)</f>
        <v>6758</v>
      </c>
      <c r="AF1406">
        <f>VLOOKUP($G1406,county_facts!$A:$BB,28,FALSE)</f>
        <v>78.7</v>
      </c>
      <c r="AG1406">
        <f>VLOOKUP($G1406,county_facts!$A:$BB,29,FALSE)</f>
        <v>3.4</v>
      </c>
      <c r="AH1406">
        <f>VLOOKUP($G1406,county_facts!$A:$BB,30,FALSE)</f>
        <v>118900</v>
      </c>
      <c r="AI1406">
        <f>VLOOKUP($G1406,county_facts!$A:$BB,31,FALSE)</f>
        <v>5292</v>
      </c>
      <c r="AJ1406">
        <f>VLOOKUP($G1406,county_facts!$A:$BB,32,FALSE)</f>
        <v>2.4900000000000002</v>
      </c>
      <c r="AK1406">
        <f>VLOOKUP($G1406,county_facts!$A:$BB,33,FALSE)</f>
        <v>21701</v>
      </c>
      <c r="AL1406">
        <f>VLOOKUP($G1406,county_facts!$A:$BB,34,FALSE)</f>
        <v>39781</v>
      </c>
      <c r="AM1406">
        <f>VLOOKUP($G1406,county_facts!$A:$BB,35,FALSE)</f>
        <v>20</v>
      </c>
      <c r="AN1406">
        <f>VLOOKUP($G1406,county_facts!$A:$BB,36,FALSE)</f>
        <v>147</v>
      </c>
      <c r="AO1406">
        <f>VLOOKUP($G1406,county_facts!$A:$BB,37,FALSE)</f>
        <v>1354</v>
      </c>
      <c r="AP1406">
        <f>VLOOKUP($G1406,county_facts!$A:$BB,38,FALSE)</f>
        <v>-3.9</v>
      </c>
      <c r="AQ1406">
        <f>VLOOKUP($G1406,county_facts!$A:$BB,39,FALSE)</f>
        <v>796</v>
      </c>
      <c r="AR1406">
        <f>VLOOKUP($G1406,county_facts!$A:$BB,40,FALSE)</f>
        <v>1193</v>
      </c>
      <c r="AS1406">
        <f>VLOOKUP($G1406,county_facts!$A:$BB,41,FALSE)</f>
        <v>0</v>
      </c>
      <c r="AT1406">
        <f>VLOOKUP($G1406,county_facts!$A:$BB,42,FALSE)</f>
        <v>0</v>
      </c>
      <c r="AU1406">
        <f>VLOOKUP($G1406,county_facts!$A:$BB,43,FALSE)</f>
        <v>0</v>
      </c>
      <c r="AV1406">
        <f>VLOOKUP($G1406,county_facts!$A:$BB,44,FALSE)</f>
        <v>0</v>
      </c>
      <c r="AW1406">
        <f>VLOOKUP($G1406,county_facts!$A:$BB,45,FALSE)</f>
        <v>0</v>
      </c>
      <c r="AX1406">
        <f>VLOOKUP($G1406,county_facts!$A:$BB,46,FALSE)</f>
        <v>0</v>
      </c>
      <c r="AY1406">
        <f>VLOOKUP($G1406,county_facts!$A:$BB,47,FALSE)</f>
        <v>0</v>
      </c>
      <c r="AZ1406">
        <f>VLOOKUP($G1406,county_facts!$A:$BB,48,FALSE)</f>
        <v>0</v>
      </c>
      <c r="BA1406">
        <f>VLOOKUP($G1406,county_facts!$A:$BB,49,FALSE)</f>
        <v>63737</v>
      </c>
      <c r="BB1406">
        <f>VLOOKUP($G1406,county_facts!$A:$BB,50,FALSE)</f>
        <v>4889</v>
      </c>
      <c r="BC1406">
        <f>VLOOKUP($G1406,county_facts!$A:$BB,51,FALSE)</f>
        <v>6112</v>
      </c>
      <c r="BD1406">
        <f>VLOOKUP($G1406,county_facts!$A:$BB,52,FALSE)</f>
        <v>18</v>
      </c>
      <c r="BE1406">
        <f>VLOOKUP($G1406,county_facts!$A:$BB,53,FALSE)</f>
        <v>459.33</v>
      </c>
      <c r="BF1406">
        <f>VLOOKUP($G1406,county_facts!$A:$BB,54,FALSE)</f>
        <v>29</v>
      </c>
    </row>
    <row r="1407" spans="1:58" x14ac:dyDescent="0.3">
      <c r="A1407" t="s">
        <v>9</v>
      </c>
      <c r="B1407" t="s">
        <v>585</v>
      </c>
      <c r="C1407">
        <v>148</v>
      </c>
      <c r="D1407" t="s">
        <v>578</v>
      </c>
      <c r="E1407">
        <v>427</v>
      </c>
      <c r="F1407">
        <v>0.34660421499999999</v>
      </c>
      <c r="G1407">
        <v>47161</v>
      </c>
      <c r="H1407">
        <f>VLOOKUP($G1407,county_facts!$A:$BB,4,FALSE)</f>
        <v>13279</v>
      </c>
      <c r="I1407">
        <f>VLOOKUP($G1407,county_facts!$A:$BB,5,FALSE)</f>
        <v>13324</v>
      </c>
      <c r="J1407">
        <f>VLOOKUP($G1407,county_facts!$A:$BB,6,FALSE)</f>
        <v>-0.3</v>
      </c>
      <c r="K1407">
        <f>VLOOKUP($G1407,county_facts!$A:$BB,7,FALSE)</f>
        <v>13324</v>
      </c>
      <c r="L1407">
        <f>VLOOKUP($G1407,county_facts!$A:$BB,8,FALSE)</f>
        <v>5.0999999999999996</v>
      </c>
      <c r="M1407">
        <f>VLOOKUP($G1407,county_facts!$A:$BB,9,FALSE)</f>
        <v>21.5</v>
      </c>
      <c r="N1407">
        <f>VLOOKUP($G1407,county_facts!$A:$BB,10,FALSE)</f>
        <v>18.899999999999999</v>
      </c>
      <c r="O1407">
        <f>VLOOKUP($G1407,county_facts!$A:$BB,11,FALSE)</f>
        <v>49.7</v>
      </c>
      <c r="P1407">
        <f>VLOOKUP($G1407,county_facts!$A:$BB,12,FALSE)</f>
        <v>94.4</v>
      </c>
      <c r="Q1407">
        <f>VLOOKUP($G1407,county_facts!$A:$BB,13,FALSE)</f>
        <v>1.9</v>
      </c>
      <c r="R1407">
        <f>VLOOKUP($G1407,county_facts!$A:$BB,14,FALSE)</f>
        <v>0.8</v>
      </c>
      <c r="S1407">
        <f>VLOOKUP($G1407,county_facts!$A:$BB,15,FALSE)</f>
        <v>1.1000000000000001</v>
      </c>
      <c r="T1407">
        <f>VLOOKUP($G1407,county_facts!$A:$BB,16,FALSE)</f>
        <v>0</v>
      </c>
      <c r="U1407">
        <f>VLOOKUP($G1407,county_facts!$A:$BB,17,FALSE)</f>
        <v>1.8</v>
      </c>
      <c r="V1407">
        <f>VLOOKUP($G1407,county_facts!$A:$BB,18,FALSE)</f>
        <v>2.5</v>
      </c>
      <c r="W1407">
        <f>VLOOKUP($G1407,county_facts!$A:$BB,19,FALSE)</f>
        <v>92.2</v>
      </c>
      <c r="X1407">
        <f>VLOOKUP($G1407,county_facts!$A:$BB,20,FALSE)</f>
        <v>91.7</v>
      </c>
      <c r="Y1407">
        <f>VLOOKUP($G1407,county_facts!$A:$BB,21,FALSE)</f>
        <v>1.5</v>
      </c>
      <c r="Z1407">
        <f>VLOOKUP($G1407,county_facts!$A:$BB,22,FALSE)</f>
        <v>2</v>
      </c>
      <c r="AA1407">
        <f>VLOOKUP($G1407,county_facts!$A:$BB,23,FALSE)</f>
        <v>84.4</v>
      </c>
      <c r="AB1407">
        <f>VLOOKUP($G1407,county_facts!$A:$BB,24,FALSE)</f>
        <v>11.7</v>
      </c>
      <c r="AC1407">
        <f>VLOOKUP($G1407,county_facts!$A:$BB,25,FALSE)</f>
        <v>1650</v>
      </c>
      <c r="AD1407">
        <f>VLOOKUP($G1407,county_facts!$A:$BB,26,FALSE)</f>
        <v>35.700000000000003</v>
      </c>
      <c r="AE1407">
        <f>VLOOKUP($G1407,county_facts!$A:$BB,27,FALSE)</f>
        <v>6758</v>
      </c>
      <c r="AF1407">
        <f>VLOOKUP($G1407,county_facts!$A:$BB,28,FALSE)</f>
        <v>78.7</v>
      </c>
      <c r="AG1407">
        <f>VLOOKUP($G1407,county_facts!$A:$BB,29,FALSE)</f>
        <v>3.4</v>
      </c>
      <c r="AH1407">
        <f>VLOOKUP($G1407,county_facts!$A:$BB,30,FALSE)</f>
        <v>118900</v>
      </c>
      <c r="AI1407">
        <f>VLOOKUP($G1407,county_facts!$A:$BB,31,FALSE)</f>
        <v>5292</v>
      </c>
      <c r="AJ1407">
        <f>VLOOKUP($G1407,county_facts!$A:$BB,32,FALSE)</f>
        <v>2.4900000000000002</v>
      </c>
      <c r="AK1407">
        <f>VLOOKUP($G1407,county_facts!$A:$BB,33,FALSE)</f>
        <v>21701</v>
      </c>
      <c r="AL1407">
        <f>VLOOKUP($G1407,county_facts!$A:$BB,34,FALSE)</f>
        <v>39781</v>
      </c>
      <c r="AM1407">
        <f>VLOOKUP($G1407,county_facts!$A:$BB,35,FALSE)</f>
        <v>20</v>
      </c>
      <c r="AN1407">
        <f>VLOOKUP($G1407,county_facts!$A:$BB,36,FALSE)</f>
        <v>147</v>
      </c>
      <c r="AO1407">
        <f>VLOOKUP($G1407,county_facts!$A:$BB,37,FALSE)</f>
        <v>1354</v>
      </c>
      <c r="AP1407">
        <f>VLOOKUP($G1407,county_facts!$A:$BB,38,FALSE)</f>
        <v>-3.9</v>
      </c>
      <c r="AQ1407">
        <f>VLOOKUP($G1407,county_facts!$A:$BB,39,FALSE)</f>
        <v>796</v>
      </c>
      <c r="AR1407">
        <f>VLOOKUP($G1407,county_facts!$A:$BB,40,FALSE)</f>
        <v>1193</v>
      </c>
      <c r="AS1407">
        <f>VLOOKUP($G1407,county_facts!$A:$BB,41,FALSE)</f>
        <v>0</v>
      </c>
      <c r="AT1407">
        <f>VLOOKUP($G1407,county_facts!$A:$BB,42,FALSE)</f>
        <v>0</v>
      </c>
      <c r="AU1407">
        <f>VLOOKUP($G1407,county_facts!$A:$BB,43,FALSE)</f>
        <v>0</v>
      </c>
      <c r="AV1407">
        <f>VLOOKUP($G1407,county_facts!$A:$BB,44,FALSE)</f>
        <v>0</v>
      </c>
      <c r="AW1407">
        <f>VLOOKUP($G1407,county_facts!$A:$BB,45,FALSE)</f>
        <v>0</v>
      </c>
      <c r="AX1407">
        <f>VLOOKUP($G1407,county_facts!$A:$BB,46,FALSE)</f>
        <v>0</v>
      </c>
      <c r="AY1407">
        <f>VLOOKUP($G1407,county_facts!$A:$BB,47,FALSE)</f>
        <v>0</v>
      </c>
      <c r="AZ1407">
        <f>VLOOKUP($G1407,county_facts!$A:$BB,48,FALSE)</f>
        <v>0</v>
      </c>
      <c r="BA1407">
        <f>VLOOKUP($G1407,county_facts!$A:$BB,49,FALSE)</f>
        <v>63737</v>
      </c>
      <c r="BB1407">
        <f>VLOOKUP($G1407,county_facts!$A:$BB,50,FALSE)</f>
        <v>4889</v>
      </c>
      <c r="BC1407">
        <f>VLOOKUP($G1407,county_facts!$A:$BB,51,FALSE)</f>
        <v>6112</v>
      </c>
      <c r="BD1407">
        <f>VLOOKUP($G1407,county_facts!$A:$BB,52,FALSE)</f>
        <v>18</v>
      </c>
      <c r="BE1407">
        <f>VLOOKUP($G1407,county_facts!$A:$BB,53,FALSE)</f>
        <v>459.33</v>
      </c>
      <c r="BF1407">
        <f>VLOOKUP($G1407,county_facts!$A:$BB,54,FALSE)</f>
        <v>29</v>
      </c>
    </row>
    <row r="1408" spans="1:58" x14ac:dyDescent="0.3">
      <c r="A1408" t="s">
        <v>6</v>
      </c>
      <c r="B1408" t="s">
        <v>586</v>
      </c>
      <c r="C1408">
        <v>391</v>
      </c>
      <c r="D1408" t="s">
        <v>578</v>
      </c>
      <c r="E1408">
        <v>630</v>
      </c>
      <c r="F1408">
        <v>0.62063492099999995</v>
      </c>
      <c r="G1408">
        <v>47159</v>
      </c>
      <c r="H1408">
        <f>VLOOKUP($G1408,county_facts!$A:$BB,4,FALSE)</f>
        <v>19009</v>
      </c>
      <c r="I1408">
        <f>VLOOKUP($G1408,county_facts!$A:$BB,5,FALSE)</f>
        <v>19166</v>
      </c>
      <c r="J1408">
        <f>VLOOKUP($G1408,county_facts!$A:$BB,6,FALSE)</f>
        <v>-0.8</v>
      </c>
      <c r="K1408">
        <f>VLOOKUP($G1408,county_facts!$A:$BB,7,FALSE)</f>
        <v>19166</v>
      </c>
      <c r="L1408">
        <f>VLOOKUP($G1408,county_facts!$A:$BB,8,FALSE)</f>
        <v>5.7</v>
      </c>
      <c r="M1408">
        <f>VLOOKUP($G1408,county_facts!$A:$BB,9,FALSE)</f>
        <v>23.4</v>
      </c>
      <c r="N1408">
        <f>VLOOKUP($G1408,county_facts!$A:$BB,10,FALSE)</f>
        <v>15.4</v>
      </c>
      <c r="O1408">
        <f>VLOOKUP($G1408,county_facts!$A:$BB,11,FALSE)</f>
        <v>50.5</v>
      </c>
      <c r="P1408">
        <f>VLOOKUP($G1408,county_facts!$A:$BB,12,FALSE)</f>
        <v>95.7</v>
      </c>
      <c r="Q1408">
        <f>VLOOKUP($G1408,county_facts!$A:$BB,13,FALSE)</f>
        <v>2.1</v>
      </c>
      <c r="R1408">
        <f>VLOOKUP($G1408,county_facts!$A:$BB,14,FALSE)</f>
        <v>0.5</v>
      </c>
      <c r="S1408">
        <f>VLOOKUP($G1408,county_facts!$A:$BB,15,FALSE)</f>
        <v>0.3</v>
      </c>
      <c r="T1408">
        <f>VLOOKUP($G1408,county_facts!$A:$BB,16,FALSE)</f>
        <v>0</v>
      </c>
      <c r="U1408">
        <f>VLOOKUP($G1408,county_facts!$A:$BB,17,FALSE)</f>
        <v>1.4</v>
      </c>
      <c r="V1408">
        <f>VLOOKUP($G1408,county_facts!$A:$BB,18,FALSE)</f>
        <v>2.6</v>
      </c>
      <c r="W1408">
        <f>VLOOKUP($G1408,county_facts!$A:$BB,19,FALSE)</f>
        <v>93.4</v>
      </c>
      <c r="X1408">
        <f>VLOOKUP($G1408,county_facts!$A:$BB,20,FALSE)</f>
        <v>88</v>
      </c>
      <c r="Y1408">
        <f>VLOOKUP($G1408,county_facts!$A:$BB,21,FALSE)</f>
        <v>0.8</v>
      </c>
      <c r="Z1408">
        <f>VLOOKUP($G1408,county_facts!$A:$BB,22,FALSE)</f>
        <v>2.1</v>
      </c>
      <c r="AA1408">
        <f>VLOOKUP($G1408,county_facts!$A:$BB,23,FALSE)</f>
        <v>78.900000000000006</v>
      </c>
      <c r="AB1408">
        <f>VLOOKUP($G1408,county_facts!$A:$BB,24,FALSE)</f>
        <v>11.1</v>
      </c>
      <c r="AC1408">
        <f>VLOOKUP($G1408,county_facts!$A:$BB,25,FALSE)</f>
        <v>1171</v>
      </c>
      <c r="AD1408">
        <f>VLOOKUP($G1408,county_facts!$A:$BB,26,FALSE)</f>
        <v>29.6</v>
      </c>
      <c r="AE1408">
        <f>VLOOKUP($G1408,county_facts!$A:$BB,27,FALSE)</f>
        <v>8574</v>
      </c>
      <c r="AF1408">
        <f>VLOOKUP($G1408,county_facts!$A:$BB,28,FALSE)</f>
        <v>73.599999999999994</v>
      </c>
      <c r="AG1408">
        <f>VLOOKUP($G1408,county_facts!$A:$BB,29,FALSE)</f>
        <v>7.6</v>
      </c>
      <c r="AH1408">
        <f>VLOOKUP($G1408,county_facts!$A:$BB,30,FALSE)</f>
        <v>113800</v>
      </c>
      <c r="AI1408">
        <f>VLOOKUP($G1408,county_facts!$A:$BB,31,FALSE)</f>
        <v>7263</v>
      </c>
      <c r="AJ1408">
        <f>VLOOKUP($G1408,county_facts!$A:$BB,32,FALSE)</f>
        <v>2.61</v>
      </c>
      <c r="AK1408">
        <f>VLOOKUP($G1408,county_facts!$A:$BB,33,FALSE)</f>
        <v>21153</v>
      </c>
      <c r="AL1408">
        <f>VLOOKUP($G1408,county_facts!$A:$BB,34,FALSE)</f>
        <v>42383</v>
      </c>
      <c r="AM1408">
        <f>VLOOKUP($G1408,county_facts!$A:$BB,35,FALSE)</f>
        <v>19.399999999999999</v>
      </c>
      <c r="AN1408">
        <f>VLOOKUP($G1408,county_facts!$A:$BB,36,FALSE)</f>
        <v>264</v>
      </c>
      <c r="AO1408">
        <f>VLOOKUP($G1408,county_facts!$A:$BB,37,FALSE)</f>
        <v>3690</v>
      </c>
      <c r="AP1408">
        <f>VLOOKUP($G1408,county_facts!$A:$BB,38,FALSE)</f>
        <v>0.9</v>
      </c>
      <c r="AQ1408">
        <f>VLOOKUP($G1408,county_facts!$A:$BB,39,FALSE)</f>
        <v>1303</v>
      </c>
      <c r="AR1408">
        <f>VLOOKUP($G1408,county_facts!$A:$BB,40,FALSE)</f>
        <v>1641</v>
      </c>
      <c r="AS1408">
        <f>VLOOKUP($G1408,county_facts!$A:$BB,41,FALSE)</f>
        <v>0</v>
      </c>
      <c r="AT1408">
        <f>VLOOKUP($G1408,county_facts!$A:$BB,42,FALSE)</f>
        <v>0</v>
      </c>
      <c r="AU1408">
        <f>VLOOKUP($G1408,county_facts!$A:$BB,43,FALSE)</f>
        <v>0</v>
      </c>
      <c r="AV1408">
        <f>VLOOKUP($G1408,county_facts!$A:$BB,44,FALSE)</f>
        <v>0</v>
      </c>
      <c r="AW1408">
        <f>VLOOKUP($G1408,county_facts!$A:$BB,45,FALSE)</f>
        <v>0</v>
      </c>
      <c r="AX1408">
        <f>VLOOKUP($G1408,county_facts!$A:$BB,46,FALSE)</f>
        <v>0</v>
      </c>
      <c r="AY1408">
        <f>VLOOKUP($G1408,county_facts!$A:$BB,47,FALSE)</f>
        <v>0</v>
      </c>
      <c r="AZ1408">
        <f>VLOOKUP($G1408,county_facts!$A:$BB,48,FALSE)</f>
        <v>52470</v>
      </c>
      <c r="BA1408">
        <f>VLOOKUP($G1408,county_facts!$A:$BB,49,FALSE)</f>
        <v>117776</v>
      </c>
      <c r="BB1408">
        <f>VLOOKUP($G1408,county_facts!$A:$BB,50,FALSE)</f>
        <v>6246</v>
      </c>
      <c r="BC1408">
        <f>VLOOKUP($G1408,county_facts!$A:$BB,51,FALSE)</f>
        <v>12379</v>
      </c>
      <c r="BD1408">
        <f>VLOOKUP($G1408,county_facts!$A:$BB,52,FALSE)</f>
        <v>66</v>
      </c>
      <c r="BE1408">
        <f>VLOOKUP($G1408,county_facts!$A:$BB,53,FALSE)</f>
        <v>314.29000000000002</v>
      </c>
      <c r="BF1408">
        <f>VLOOKUP($G1408,county_facts!$A:$BB,54,FALSE)</f>
        <v>61</v>
      </c>
    </row>
    <row r="1409" spans="1:58" x14ac:dyDescent="0.3">
      <c r="A1409" t="s">
        <v>9</v>
      </c>
      <c r="B1409" t="s">
        <v>586</v>
      </c>
      <c r="C1409">
        <v>239</v>
      </c>
      <c r="D1409" t="s">
        <v>578</v>
      </c>
      <c r="E1409">
        <v>630</v>
      </c>
      <c r="F1409">
        <v>0.37936507899999999</v>
      </c>
      <c r="G1409">
        <v>47159</v>
      </c>
      <c r="H1409">
        <f>VLOOKUP($G1409,county_facts!$A:$BB,4,FALSE)</f>
        <v>19009</v>
      </c>
      <c r="I1409">
        <f>VLOOKUP($G1409,county_facts!$A:$BB,5,FALSE)</f>
        <v>19166</v>
      </c>
      <c r="J1409">
        <f>VLOOKUP($G1409,county_facts!$A:$BB,6,FALSE)</f>
        <v>-0.8</v>
      </c>
      <c r="K1409">
        <f>VLOOKUP($G1409,county_facts!$A:$BB,7,FALSE)</f>
        <v>19166</v>
      </c>
      <c r="L1409">
        <f>VLOOKUP($G1409,county_facts!$A:$BB,8,FALSE)</f>
        <v>5.7</v>
      </c>
      <c r="M1409">
        <f>VLOOKUP($G1409,county_facts!$A:$BB,9,FALSE)</f>
        <v>23.4</v>
      </c>
      <c r="N1409">
        <f>VLOOKUP($G1409,county_facts!$A:$BB,10,FALSE)</f>
        <v>15.4</v>
      </c>
      <c r="O1409">
        <f>VLOOKUP($G1409,county_facts!$A:$BB,11,FALSE)</f>
        <v>50.5</v>
      </c>
      <c r="P1409">
        <f>VLOOKUP($G1409,county_facts!$A:$BB,12,FALSE)</f>
        <v>95.7</v>
      </c>
      <c r="Q1409">
        <f>VLOOKUP($G1409,county_facts!$A:$BB,13,FALSE)</f>
        <v>2.1</v>
      </c>
      <c r="R1409">
        <f>VLOOKUP($G1409,county_facts!$A:$BB,14,FALSE)</f>
        <v>0.5</v>
      </c>
      <c r="S1409">
        <f>VLOOKUP($G1409,county_facts!$A:$BB,15,FALSE)</f>
        <v>0.3</v>
      </c>
      <c r="T1409">
        <f>VLOOKUP($G1409,county_facts!$A:$BB,16,FALSE)</f>
        <v>0</v>
      </c>
      <c r="U1409">
        <f>VLOOKUP($G1409,county_facts!$A:$BB,17,FALSE)</f>
        <v>1.4</v>
      </c>
      <c r="V1409">
        <f>VLOOKUP($G1409,county_facts!$A:$BB,18,FALSE)</f>
        <v>2.6</v>
      </c>
      <c r="W1409">
        <f>VLOOKUP($G1409,county_facts!$A:$BB,19,FALSE)</f>
        <v>93.4</v>
      </c>
      <c r="X1409">
        <f>VLOOKUP($G1409,county_facts!$A:$BB,20,FALSE)</f>
        <v>88</v>
      </c>
      <c r="Y1409">
        <f>VLOOKUP($G1409,county_facts!$A:$BB,21,FALSE)</f>
        <v>0.8</v>
      </c>
      <c r="Z1409">
        <f>VLOOKUP($G1409,county_facts!$A:$BB,22,FALSE)</f>
        <v>2.1</v>
      </c>
      <c r="AA1409">
        <f>VLOOKUP($G1409,county_facts!$A:$BB,23,FALSE)</f>
        <v>78.900000000000006</v>
      </c>
      <c r="AB1409">
        <f>VLOOKUP($G1409,county_facts!$A:$BB,24,FALSE)</f>
        <v>11.1</v>
      </c>
      <c r="AC1409">
        <f>VLOOKUP($G1409,county_facts!$A:$BB,25,FALSE)</f>
        <v>1171</v>
      </c>
      <c r="AD1409">
        <f>VLOOKUP($G1409,county_facts!$A:$BB,26,FALSE)</f>
        <v>29.6</v>
      </c>
      <c r="AE1409">
        <f>VLOOKUP($G1409,county_facts!$A:$BB,27,FALSE)</f>
        <v>8574</v>
      </c>
      <c r="AF1409">
        <f>VLOOKUP($G1409,county_facts!$A:$BB,28,FALSE)</f>
        <v>73.599999999999994</v>
      </c>
      <c r="AG1409">
        <f>VLOOKUP($G1409,county_facts!$A:$BB,29,FALSE)</f>
        <v>7.6</v>
      </c>
      <c r="AH1409">
        <f>VLOOKUP($G1409,county_facts!$A:$BB,30,FALSE)</f>
        <v>113800</v>
      </c>
      <c r="AI1409">
        <f>VLOOKUP($G1409,county_facts!$A:$BB,31,FALSE)</f>
        <v>7263</v>
      </c>
      <c r="AJ1409">
        <f>VLOOKUP($G1409,county_facts!$A:$BB,32,FALSE)</f>
        <v>2.61</v>
      </c>
      <c r="AK1409">
        <f>VLOOKUP($G1409,county_facts!$A:$BB,33,FALSE)</f>
        <v>21153</v>
      </c>
      <c r="AL1409">
        <f>VLOOKUP($G1409,county_facts!$A:$BB,34,FALSE)</f>
        <v>42383</v>
      </c>
      <c r="AM1409">
        <f>VLOOKUP($G1409,county_facts!$A:$BB,35,FALSE)</f>
        <v>19.399999999999999</v>
      </c>
      <c r="AN1409">
        <f>VLOOKUP($G1409,county_facts!$A:$BB,36,FALSE)</f>
        <v>264</v>
      </c>
      <c r="AO1409">
        <f>VLOOKUP($G1409,county_facts!$A:$BB,37,FALSE)</f>
        <v>3690</v>
      </c>
      <c r="AP1409">
        <f>VLOOKUP($G1409,county_facts!$A:$BB,38,FALSE)</f>
        <v>0.9</v>
      </c>
      <c r="AQ1409">
        <f>VLOOKUP($G1409,county_facts!$A:$BB,39,FALSE)</f>
        <v>1303</v>
      </c>
      <c r="AR1409">
        <f>VLOOKUP($G1409,county_facts!$A:$BB,40,FALSE)</f>
        <v>1641</v>
      </c>
      <c r="AS1409">
        <f>VLOOKUP($G1409,county_facts!$A:$BB,41,FALSE)</f>
        <v>0</v>
      </c>
      <c r="AT1409">
        <f>VLOOKUP($G1409,county_facts!$A:$BB,42,FALSE)</f>
        <v>0</v>
      </c>
      <c r="AU1409">
        <f>VLOOKUP($G1409,county_facts!$A:$BB,43,FALSE)</f>
        <v>0</v>
      </c>
      <c r="AV1409">
        <f>VLOOKUP($G1409,county_facts!$A:$BB,44,FALSE)</f>
        <v>0</v>
      </c>
      <c r="AW1409">
        <f>VLOOKUP($G1409,county_facts!$A:$BB,45,FALSE)</f>
        <v>0</v>
      </c>
      <c r="AX1409">
        <f>VLOOKUP($G1409,county_facts!$A:$BB,46,FALSE)</f>
        <v>0</v>
      </c>
      <c r="AY1409">
        <f>VLOOKUP($G1409,county_facts!$A:$BB,47,FALSE)</f>
        <v>0</v>
      </c>
      <c r="AZ1409">
        <f>VLOOKUP($G1409,county_facts!$A:$BB,48,FALSE)</f>
        <v>52470</v>
      </c>
      <c r="BA1409">
        <f>VLOOKUP($G1409,county_facts!$A:$BB,49,FALSE)</f>
        <v>117776</v>
      </c>
      <c r="BB1409">
        <f>VLOOKUP($G1409,county_facts!$A:$BB,50,FALSE)</f>
        <v>6246</v>
      </c>
      <c r="BC1409">
        <f>VLOOKUP($G1409,county_facts!$A:$BB,51,FALSE)</f>
        <v>12379</v>
      </c>
      <c r="BD1409">
        <f>VLOOKUP($G1409,county_facts!$A:$BB,52,FALSE)</f>
        <v>66</v>
      </c>
      <c r="BE1409">
        <f>VLOOKUP($G1409,county_facts!$A:$BB,53,FALSE)</f>
        <v>314.29000000000002</v>
      </c>
      <c r="BF1409">
        <f>VLOOKUP($G1409,county_facts!$A:$BB,54,FALSE)</f>
        <v>61</v>
      </c>
    </row>
    <row r="1410" spans="1:58" x14ac:dyDescent="0.3">
      <c r="A1410" t="s">
        <v>6</v>
      </c>
      <c r="B1410" t="s">
        <v>17</v>
      </c>
      <c r="C1410">
        <v>50273</v>
      </c>
      <c r="D1410" t="s">
        <v>578</v>
      </c>
      <c r="E1410">
        <v>70755</v>
      </c>
      <c r="F1410">
        <v>0.71052222499999995</v>
      </c>
      <c r="G1410">
        <v>47157</v>
      </c>
      <c r="H1410">
        <f>VLOOKUP($G1410,county_facts!$A:$BB,4,FALSE)</f>
        <v>938803</v>
      </c>
      <c r="I1410">
        <f>VLOOKUP($G1410,county_facts!$A:$BB,5,FALSE)</f>
        <v>927640</v>
      </c>
      <c r="J1410">
        <f>VLOOKUP($G1410,county_facts!$A:$BB,6,FALSE)</f>
        <v>1.2</v>
      </c>
      <c r="K1410">
        <f>VLOOKUP($G1410,county_facts!$A:$BB,7,FALSE)</f>
        <v>927644</v>
      </c>
      <c r="L1410">
        <f>VLOOKUP($G1410,county_facts!$A:$BB,8,FALSE)</f>
        <v>7.2</v>
      </c>
      <c r="M1410">
        <f>VLOOKUP($G1410,county_facts!$A:$BB,9,FALSE)</f>
        <v>25.5</v>
      </c>
      <c r="N1410">
        <f>VLOOKUP($G1410,county_facts!$A:$BB,10,FALSE)</f>
        <v>11.6</v>
      </c>
      <c r="O1410">
        <f>VLOOKUP($G1410,county_facts!$A:$BB,11,FALSE)</f>
        <v>52.4</v>
      </c>
      <c r="P1410">
        <f>VLOOKUP($G1410,county_facts!$A:$BB,12,FALSE)</f>
        <v>42.3</v>
      </c>
      <c r="Q1410">
        <f>VLOOKUP($G1410,county_facts!$A:$BB,13,FALSE)</f>
        <v>53.3</v>
      </c>
      <c r="R1410">
        <f>VLOOKUP($G1410,county_facts!$A:$BB,14,FALSE)</f>
        <v>0.4</v>
      </c>
      <c r="S1410">
        <f>VLOOKUP($G1410,county_facts!$A:$BB,15,FALSE)</f>
        <v>2.6</v>
      </c>
      <c r="T1410">
        <f>VLOOKUP($G1410,county_facts!$A:$BB,16,FALSE)</f>
        <v>0.1</v>
      </c>
      <c r="U1410">
        <f>VLOOKUP($G1410,county_facts!$A:$BB,17,FALSE)</f>
        <v>1.4</v>
      </c>
      <c r="V1410">
        <f>VLOOKUP($G1410,county_facts!$A:$BB,18,FALSE)</f>
        <v>6</v>
      </c>
      <c r="W1410">
        <f>VLOOKUP($G1410,county_facts!$A:$BB,19,FALSE)</f>
        <v>37.200000000000003</v>
      </c>
      <c r="X1410">
        <f>VLOOKUP($G1410,county_facts!$A:$BB,20,FALSE)</f>
        <v>82.8</v>
      </c>
      <c r="Y1410">
        <f>VLOOKUP($G1410,county_facts!$A:$BB,21,FALSE)</f>
        <v>6.2</v>
      </c>
      <c r="Z1410">
        <f>VLOOKUP($G1410,county_facts!$A:$BB,22,FALSE)</f>
        <v>8.9</v>
      </c>
      <c r="AA1410">
        <f>VLOOKUP($G1410,county_facts!$A:$BB,23,FALSE)</f>
        <v>86</v>
      </c>
      <c r="AB1410">
        <f>VLOOKUP($G1410,county_facts!$A:$BB,24,FALSE)</f>
        <v>29</v>
      </c>
      <c r="AC1410">
        <f>VLOOKUP($G1410,county_facts!$A:$BB,25,FALSE)</f>
        <v>58540</v>
      </c>
      <c r="AD1410">
        <f>VLOOKUP($G1410,county_facts!$A:$BB,26,FALSE)</f>
        <v>22.4</v>
      </c>
      <c r="AE1410">
        <f>VLOOKUP($G1410,county_facts!$A:$BB,27,FALSE)</f>
        <v>403365</v>
      </c>
      <c r="AF1410">
        <f>VLOOKUP($G1410,county_facts!$A:$BB,28,FALSE)</f>
        <v>59.2</v>
      </c>
      <c r="AG1410">
        <f>VLOOKUP($G1410,county_facts!$A:$BB,29,FALSE)</f>
        <v>27.5</v>
      </c>
      <c r="AH1410">
        <f>VLOOKUP($G1410,county_facts!$A:$BB,30,FALSE)</f>
        <v>132700</v>
      </c>
      <c r="AI1410">
        <f>VLOOKUP($G1410,county_facts!$A:$BB,31,FALSE)</f>
        <v>343517</v>
      </c>
      <c r="AJ1410">
        <f>VLOOKUP($G1410,county_facts!$A:$BB,32,FALSE)</f>
        <v>2.66</v>
      </c>
      <c r="AK1410">
        <f>VLOOKUP($G1410,county_facts!$A:$BB,33,FALSE)</f>
        <v>25549</v>
      </c>
      <c r="AL1410">
        <f>VLOOKUP($G1410,county_facts!$A:$BB,34,FALSE)</f>
        <v>46250</v>
      </c>
      <c r="AM1410">
        <f>VLOOKUP($G1410,county_facts!$A:$BB,35,FALSE)</f>
        <v>20.8</v>
      </c>
      <c r="AN1410">
        <f>VLOOKUP($G1410,county_facts!$A:$BB,36,FALSE)</f>
        <v>19417</v>
      </c>
      <c r="AO1410">
        <f>VLOOKUP($G1410,county_facts!$A:$BB,37,FALSE)</f>
        <v>427802</v>
      </c>
      <c r="AP1410">
        <f>VLOOKUP($G1410,county_facts!$A:$BB,38,FALSE)</f>
        <v>1.4</v>
      </c>
      <c r="AQ1410">
        <f>VLOOKUP($G1410,county_facts!$A:$BB,39,FALSE)</f>
        <v>77761</v>
      </c>
      <c r="AR1410">
        <f>VLOOKUP($G1410,county_facts!$A:$BB,40,FALSE)</f>
        <v>76350</v>
      </c>
      <c r="AS1410">
        <f>VLOOKUP($G1410,county_facts!$A:$BB,41,FALSE)</f>
        <v>30.9</v>
      </c>
      <c r="AT1410">
        <f>VLOOKUP($G1410,county_facts!$A:$BB,42,FALSE)</f>
        <v>0.3</v>
      </c>
      <c r="AU1410">
        <f>VLOOKUP($G1410,county_facts!$A:$BB,43,FALSE)</f>
        <v>3.4</v>
      </c>
      <c r="AV1410">
        <f>VLOOKUP($G1410,county_facts!$A:$BB,44,FALSE)</f>
        <v>0.1</v>
      </c>
      <c r="AW1410">
        <f>VLOOKUP($G1410,county_facts!$A:$BB,45,FALSE)</f>
        <v>1.7</v>
      </c>
      <c r="AX1410">
        <f>VLOOKUP($G1410,county_facts!$A:$BB,46,FALSE)</f>
        <v>30.8</v>
      </c>
      <c r="AY1410">
        <f>VLOOKUP($G1410,county_facts!$A:$BB,47,FALSE)</f>
        <v>17969681</v>
      </c>
      <c r="AZ1410">
        <f>VLOOKUP($G1410,county_facts!$A:$BB,48,FALSE)</f>
        <v>29636012</v>
      </c>
      <c r="BA1410">
        <f>VLOOKUP($G1410,county_facts!$A:$BB,49,FALSE)</f>
        <v>11932863</v>
      </c>
      <c r="BB1410">
        <f>VLOOKUP($G1410,county_facts!$A:$BB,50,FALSE)</f>
        <v>12971</v>
      </c>
      <c r="BC1410">
        <f>VLOOKUP($G1410,county_facts!$A:$BB,51,FALSE)</f>
        <v>1787964</v>
      </c>
      <c r="BD1410">
        <f>VLOOKUP($G1410,county_facts!$A:$BB,52,FALSE)</f>
        <v>1516</v>
      </c>
      <c r="BE1410">
        <f>VLOOKUP($G1410,county_facts!$A:$BB,53,FALSE)</f>
        <v>763.17</v>
      </c>
      <c r="BF1410">
        <f>VLOOKUP($G1410,county_facts!$A:$BB,54,FALSE)</f>
        <v>1215.5</v>
      </c>
    </row>
    <row r="1411" spans="1:58" x14ac:dyDescent="0.3">
      <c r="A1411" t="s">
        <v>9</v>
      </c>
      <c r="B1411" t="s">
        <v>17</v>
      </c>
      <c r="C1411">
        <v>20482</v>
      </c>
      <c r="D1411" t="s">
        <v>578</v>
      </c>
      <c r="E1411">
        <v>70755</v>
      </c>
      <c r="F1411">
        <v>0.28947777499999999</v>
      </c>
      <c r="G1411">
        <v>47157</v>
      </c>
      <c r="H1411">
        <f>VLOOKUP($G1411,county_facts!$A:$BB,4,FALSE)</f>
        <v>938803</v>
      </c>
      <c r="I1411">
        <f>VLOOKUP($G1411,county_facts!$A:$BB,5,FALSE)</f>
        <v>927640</v>
      </c>
      <c r="J1411">
        <f>VLOOKUP($G1411,county_facts!$A:$BB,6,FALSE)</f>
        <v>1.2</v>
      </c>
      <c r="K1411">
        <f>VLOOKUP($G1411,county_facts!$A:$BB,7,FALSE)</f>
        <v>927644</v>
      </c>
      <c r="L1411">
        <f>VLOOKUP($G1411,county_facts!$A:$BB,8,FALSE)</f>
        <v>7.2</v>
      </c>
      <c r="M1411">
        <f>VLOOKUP($G1411,county_facts!$A:$BB,9,FALSE)</f>
        <v>25.5</v>
      </c>
      <c r="N1411">
        <f>VLOOKUP($G1411,county_facts!$A:$BB,10,FALSE)</f>
        <v>11.6</v>
      </c>
      <c r="O1411">
        <f>VLOOKUP($G1411,county_facts!$A:$BB,11,FALSE)</f>
        <v>52.4</v>
      </c>
      <c r="P1411">
        <f>VLOOKUP($G1411,county_facts!$A:$BB,12,FALSE)</f>
        <v>42.3</v>
      </c>
      <c r="Q1411">
        <f>VLOOKUP($G1411,county_facts!$A:$BB,13,FALSE)</f>
        <v>53.3</v>
      </c>
      <c r="R1411">
        <f>VLOOKUP($G1411,county_facts!$A:$BB,14,FALSE)</f>
        <v>0.4</v>
      </c>
      <c r="S1411">
        <f>VLOOKUP($G1411,county_facts!$A:$BB,15,FALSE)</f>
        <v>2.6</v>
      </c>
      <c r="T1411">
        <f>VLOOKUP($G1411,county_facts!$A:$BB,16,FALSE)</f>
        <v>0.1</v>
      </c>
      <c r="U1411">
        <f>VLOOKUP($G1411,county_facts!$A:$BB,17,FALSE)</f>
        <v>1.4</v>
      </c>
      <c r="V1411">
        <f>VLOOKUP($G1411,county_facts!$A:$BB,18,FALSE)</f>
        <v>6</v>
      </c>
      <c r="W1411">
        <f>VLOOKUP($G1411,county_facts!$A:$BB,19,FALSE)</f>
        <v>37.200000000000003</v>
      </c>
      <c r="X1411">
        <f>VLOOKUP($G1411,county_facts!$A:$BB,20,FALSE)</f>
        <v>82.8</v>
      </c>
      <c r="Y1411">
        <f>VLOOKUP($G1411,county_facts!$A:$BB,21,FALSE)</f>
        <v>6.2</v>
      </c>
      <c r="Z1411">
        <f>VLOOKUP($G1411,county_facts!$A:$BB,22,FALSE)</f>
        <v>8.9</v>
      </c>
      <c r="AA1411">
        <f>VLOOKUP($G1411,county_facts!$A:$BB,23,FALSE)</f>
        <v>86</v>
      </c>
      <c r="AB1411">
        <f>VLOOKUP($G1411,county_facts!$A:$BB,24,FALSE)</f>
        <v>29</v>
      </c>
      <c r="AC1411">
        <f>VLOOKUP($G1411,county_facts!$A:$BB,25,FALSE)</f>
        <v>58540</v>
      </c>
      <c r="AD1411">
        <f>VLOOKUP($G1411,county_facts!$A:$BB,26,FALSE)</f>
        <v>22.4</v>
      </c>
      <c r="AE1411">
        <f>VLOOKUP($G1411,county_facts!$A:$BB,27,FALSE)</f>
        <v>403365</v>
      </c>
      <c r="AF1411">
        <f>VLOOKUP($G1411,county_facts!$A:$BB,28,FALSE)</f>
        <v>59.2</v>
      </c>
      <c r="AG1411">
        <f>VLOOKUP($G1411,county_facts!$A:$BB,29,FALSE)</f>
        <v>27.5</v>
      </c>
      <c r="AH1411">
        <f>VLOOKUP($G1411,county_facts!$A:$BB,30,FALSE)</f>
        <v>132700</v>
      </c>
      <c r="AI1411">
        <f>VLOOKUP($G1411,county_facts!$A:$BB,31,FALSE)</f>
        <v>343517</v>
      </c>
      <c r="AJ1411">
        <f>VLOOKUP($G1411,county_facts!$A:$BB,32,FALSE)</f>
        <v>2.66</v>
      </c>
      <c r="AK1411">
        <f>VLOOKUP($G1411,county_facts!$A:$BB,33,FALSE)</f>
        <v>25549</v>
      </c>
      <c r="AL1411">
        <f>VLOOKUP($G1411,county_facts!$A:$BB,34,FALSE)</f>
        <v>46250</v>
      </c>
      <c r="AM1411">
        <f>VLOOKUP($G1411,county_facts!$A:$BB,35,FALSE)</f>
        <v>20.8</v>
      </c>
      <c r="AN1411">
        <f>VLOOKUP($G1411,county_facts!$A:$BB,36,FALSE)</f>
        <v>19417</v>
      </c>
      <c r="AO1411">
        <f>VLOOKUP($G1411,county_facts!$A:$BB,37,FALSE)</f>
        <v>427802</v>
      </c>
      <c r="AP1411">
        <f>VLOOKUP($G1411,county_facts!$A:$BB,38,FALSE)</f>
        <v>1.4</v>
      </c>
      <c r="AQ1411">
        <f>VLOOKUP($G1411,county_facts!$A:$BB,39,FALSE)</f>
        <v>77761</v>
      </c>
      <c r="AR1411">
        <f>VLOOKUP($G1411,county_facts!$A:$BB,40,FALSE)</f>
        <v>76350</v>
      </c>
      <c r="AS1411">
        <f>VLOOKUP($G1411,county_facts!$A:$BB,41,FALSE)</f>
        <v>30.9</v>
      </c>
      <c r="AT1411">
        <f>VLOOKUP($G1411,county_facts!$A:$BB,42,FALSE)</f>
        <v>0.3</v>
      </c>
      <c r="AU1411">
        <f>VLOOKUP($G1411,county_facts!$A:$BB,43,FALSE)</f>
        <v>3.4</v>
      </c>
      <c r="AV1411">
        <f>VLOOKUP($G1411,county_facts!$A:$BB,44,FALSE)</f>
        <v>0.1</v>
      </c>
      <c r="AW1411">
        <f>VLOOKUP($G1411,county_facts!$A:$BB,45,FALSE)</f>
        <v>1.7</v>
      </c>
      <c r="AX1411">
        <f>VLOOKUP($G1411,county_facts!$A:$BB,46,FALSE)</f>
        <v>30.8</v>
      </c>
      <c r="AY1411">
        <f>VLOOKUP($G1411,county_facts!$A:$BB,47,FALSE)</f>
        <v>17969681</v>
      </c>
      <c r="AZ1411">
        <f>VLOOKUP($G1411,county_facts!$A:$BB,48,FALSE)</f>
        <v>29636012</v>
      </c>
      <c r="BA1411">
        <f>VLOOKUP($G1411,county_facts!$A:$BB,49,FALSE)</f>
        <v>11932863</v>
      </c>
      <c r="BB1411">
        <f>VLOOKUP($G1411,county_facts!$A:$BB,50,FALSE)</f>
        <v>12971</v>
      </c>
      <c r="BC1411">
        <f>VLOOKUP($G1411,county_facts!$A:$BB,51,FALSE)</f>
        <v>1787964</v>
      </c>
      <c r="BD1411">
        <f>VLOOKUP($G1411,county_facts!$A:$BB,52,FALSE)</f>
        <v>1516</v>
      </c>
      <c r="BE1411">
        <f>VLOOKUP($G1411,county_facts!$A:$BB,53,FALSE)</f>
        <v>763.17</v>
      </c>
      <c r="BF1411">
        <f>VLOOKUP($G1411,county_facts!$A:$BB,54,FALSE)</f>
        <v>1215.5</v>
      </c>
    </row>
    <row r="1412" spans="1:58" x14ac:dyDescent="0.3">
      <c r="A1412" t="s">
        <v>6</v>
      </c>
      <c r="B1412" t="s">
        <v>82</v>
      </c>
      <c r="C1412">
        <v>1536</v>
      </c>
      <c r="D1412" t="s">
        <v>578</v>
      </c>
      <c r="E1412">
        <v>2684</v>
      </c>
      <c r="F1412">
        <v>0.57228017900000006</v>
      </c>
      <c r="G1412">
        <v>47155</v>
      </c>
      <c r="H1412">
        <f>VLOOKUP($G1412,county_facts!$A:$BB,4,FALSE)</f>
        <v>95110</v>
      </c>
      <c r="I1412">
        <f>VLOOKUP($G1412,county_facts!$A:$BB,5,FALSE)</f>
        <v>89876</v>
      </c>
      <c r="J1412">
        <f>VLOOKUP($G1412,county_facts!$A:$BB,6,FALSE)</f>
        <v>5.8</v>
      </c>
      <c r="K1412">
        <f>VLOOKUP($G1412,county_facts!$A:$BB,7,FALSE)</f>
        <v>89889</v>
      </c>
      <c r="L1412">
        <f>VLOOKUP($G1412,county_facts!$A:$BB,8,FALSE)</f>
        <v>5.5</v>
      </c>
      <c r="M1412">
        <f>VLOOKUP($G1412,county_facts!$A:$BB,9,FALSE)</f>
        <v>21.1</v>
      </c>
      <c r="N1412">
        <f>VLOOKUP($G1412,county_facts!$A:$BB,10,FALSE)</f>
        <v>17.7</v>
      </c>
      <c r="O1412">
        <f>VLOOKUP($G1412,county_facts!$A:$BB,11,FALSE)</f>
        <v>50.9</v>
      </c>
      <c r="P1412">
        <f>VLOOKUP($G1412,county_facts!$A:$BB,12,FALSE)</f>
        <v>95.8</v>
      </c>
      <c r="Q1412">
        <f>VLOOKUP($G1412,county_facts!$A:$BB,13,FALSE)</f>
        <v>1.2</v>
      </c>
      <c r="R1412">
        <f>VLOOKUP($G1412,county_facts!$A:$BB,14,FALSE)</f>
        <v>0.5</v>
      </c>
      <c r="S1412">
        <f>VLOOKUP($G1412,county_facts!$A:$BB,15,FALSE)</f>
        <v>1.2</v>
      </c>
      <c r="T1412">
        <f>VLOOKUP($G1412,county_facts!$A:$BB,16,FALSE)</f>
        <v>0</v>
      </c>
      <c r="U1412">
        <f>VLOOKUP($G1412,county_facts!$A:$BB,17,FALSE)</f>
        <v>1.2</v>
      </c>
      <c r="V1412">
        <f>VLOOKUP($G1412,county_facts!$A:$BB,18,FALSE)</f>
        <v>5.6</v>
      </c>
      <c r="W1412">
        <f>VLOOKUP($G1412,county_facts!$A:$BB,19,FALSE)</f>
        <v>90.8</v>
      </c>
      <c r="X1412">
        <f>VLOOKUP($G1412,county_facts!$A:$BB,20,FALSE)</f>
        <v>83.9</v>
      </c>
      <c r="Y1412">
        <f>VLOOKUP($G1412,county_facts!$A:$BB,21,FALSE)</f>
        <v>5.2</v>
      </c>
      <c r="Z1412">
        <f>VLOOKUP($G1412,county_facts!$A:$BB,22,FALSE)</f>
        <v>6.8</v>
      </c>
      <c r="AA1412">
        <f>VLOOKUP($G1412,county_facts!$A:$BB,23,FALSE)</f>
        <v>82.3</v>
      </c>
      <c r="AB1412">
        <f>VLOOKUP($G1412,county_facts!$A:$BB,24,FALSE)</f>
        <v>15</v>
      </c>
      <c r="AC1412">
        <f>VLOOKUP($G1412,county_facts!$A:$BB,25,FALSE)</f>
        <v>7284</v>
      </c>
      <c r="AD1412">
        <f>VLOOKUP($G1412,county_facts!$A:$BB,26,FALSE)</f>
        <v>25.5</v>
      </c>
      <c r="AE1412">
        <f>VLOOKUP($G1412,county_facts!$A:$BB,27,FALSE)</f>
        <v>56271</v>
      </c>
      <c r="AF1412">
        <f>VLOOKUP($G1412,county_facts!$A:$BB,28,FALSE)</f>
        <v>66.8</v>
      </c>
      <c r="AG1412">
        <f>VLOOKUP($G1412,county_facts!$A:$BB,29,FALSE)</f>
        <v>16.8</v>
      </c>
      <c r="AH1412">
        <f>VLOOKUP($G1412,county_facts!$A:$BB,30,FALSE)</f>
        <v>159400</v>
      </c>
      <c r="AI1412">
        <f>VLOOKUP($G1412,county_facts!$A:$BB,31,FALSE)</f>
        <v>36815</v>
      </c>
      <c r="AJ1412">
        <f>VLOOKUP($G1412,county_facts!$A:$BB,32,FALSE)</f>
        <v>2.4500000000000002</v>
      </c>
      <c r="AK1412">
        <f>VLOOKUP($G1412,county_facts!$A:$BB,33,FALSE)</f>
        <v>22242</v>
      </c>
      <c r="AL1412">
        <f>VLOOKUP($G1412,county_facts!$A:$BB,34,FALSE)</f>
        <v>43649</v>
      </c>
      <c r="AM1412">
        <f>VLOOKUP($G1412,county_facts!$A:$BB,35,FALSE)</f>
        <v>14.5</v>
      </c>
      <c r="AN1412">
        <f>VLOOKUP($G1412,county_facts!$A:$BB,36,FALSE)</f>
        <v>2546</v>
      </c>
      <c r="AO1412">
        <f>VLOOKUP($G1412,county_facts!$A:$BB,37,FALSE)</f>
        <v>34813</v>
      </c>
      <c r="AP1412">
        <f>VLOOKUP($G1412,county_facts!$A:$BB,38,FALSE)</f>
        <v>5</v>
      </c>
      <c r="AQ1412">
        <f>VLOOKUP($G1412,county_facts!$A:$BB,39,FALSE)</f>
        <v>7588</v>
      </c>
      <c r="AR1412">
        <f>VLOOKUP($G1412,county_facts!$A:$BB,40,FALSE)</f>
        <v>11287</v>
      </c>
      <c r="AS1412">
        <f>VLOOKUP($G1412,county_facts!$A:$BB,41,FALSE)</f>
        <v>0</v>
      </c>
      <c r="AT1412">
        <f>VLOOKUP($G1412,county_facts!$A:$BB,42,FALSE)</f>
        <v>0</v>
      </c>
      <c r="AU1412">
        <f>VLOOKUP($G1412,county_facts!$A:$BB,43,FALSE)</f>
        <v>2.6</v>
      </c>
      <c r="AV1412">
        <f>VLOOKUP($G1412,county_facts!$A:$BB,44,FALSE)</f>
        <v>0</v>
      </c>
      <c r="AW1412">
        <f>VLOOKUP($G1412,county_facts!$A:$BB,45,FALSE)</f>
        <v>0</v>
      </c>
      <c r="AX1412">
        <f>VLOOKUP($G1412,county_facts!$A:$BB,46,FALSE)</f>
        <v>21.8</v>
      </c>
      <c r="AY1412">
        <f>VLOOKUP($G1412,county_facts!$A:$BB,47,FALSE)</f>
        <v>341511</v>
      </c>
      <c r="AZ1412">
        <f>VLOOKUP($G1412,county_facts!$A:$BB,48,FALSE)</f>
        <v>0</v>
      </c>
      <c r="BA1412">
        <f>VLOOKUP($G1412,county_facts!$A:$BB,49,FALSE)</f>
        <v>1641080</v>
      </c>
      <c r="BB1412">
        <f>VLOOKUP($G1412,county_facts!$A:$BB,50,FALSE)</f>
        <v>19548</v>
      </c>
      <c r="BC1412">
        <f>VLOOKUP($G1412,county_facts!$A:$BB,51,FALSE)</f>
        <v>611929</v>
      </c>
      <c r="BD1412">
        <f>VLOOKUP($G1412,county_facts!$A:$BB,52,FALSE)</f>
        <v>60</v>
      </c>
      <c r="BE1412">
        <f>VLOOKUP($G1412,county_facts!$A:$BB,53,FALSE)</f>
        <v>592.5</v>
      </c>
      <c r="BF1412">
        <f>VLOOKUP($G1412,county_facts!$A:$BB,54,FALSE)</f>
        <v>151.69999999999999</v>
      </c>
    </row>
    <row r="1413" spans="1:58" x14ac:dyDescent="0.3">
      <c r="A1413" t="s">
        <v>9</v>
      </c>
      <c r="B1413" t="s">
        <v>82</v>
      </c>
      <c r="C1413">
        <v>1148</v>
      </c>
      <c r="D1413" t="s">
        <v>578</v>
      </c>
      <c r="E1413">
        <v>2684</v>
      </c>
      <c r="F1413">
        <v>0.427719821</v>
      </c>
      <c r="G1413">
        <v>47155</v>
      </c>
      <c r="H1413">
        <f>VLOOKUP($G1413,county_facts!$A:$BB,4,FALSE)</f>
        <v>95110</v>
      </c>
      <c r="I1413">
        <f>VLOOKUP($G1413,county_facts!$A:$BB,5,FALSE)</f>
        <v>89876</v>
      </c>
      <c r="J1413">
        <f>VLOOKUP($G1413,county_facts!$A:$BB,6,FALSE)</f>
        <v>5.8</v>
      </c>
      <c r="K1413">
        <f>VLOOKUP($G1413,county_facts!$A:$BB,7,FALSE)</f>
        <v>89889</v>
      </c>
      <c r="L1413">
        <f>VLOOKUP($G1413,county_facts!$A:$BB,8,FALSE)</f>
        <v>5.5</v>
      </c>
      <c r="M1413">
        <f>VLOOKUP($G1413,county_facts!$A:$BB,9,FALSE)</f>
        <v>21.1</v>
      </c>
      <c r="N1413">
        <f>VLOOKUP($G1413,county_facts!$A:$BB,10,FALSE)</f>
        <v>17.7</v>
      </c>
      <c r="O1413">
        <f>VLOOKUP($G1413,county_facts!$A:$BB,11,FALSE)</f>
        <v>50.9</v>
      </c>
      <c r="P1413">
        <f>VLOOKUP($G1413,county_facts!$A:$BB,12,FALSE)</f>
        <v>95.8</v>
      </c>
      <c r="Q1413">
        <f>VLOOKUP($G1413,county_facts!$A:$BB,13,FALSE)</f>
        <v>1.2</v>
      </c>
      <c r="R1413">
        <f>VLOOKUP($G1413,county_facts!$A:$BB,14,FALSE)</f>
        <v>0.5</v>
      </c>
      <c r="S1413">
        <f>VLOOKUP($G1413,county_facts!$A:$BB,15,FALSE)</f>
        <v>1.2</v>
      </c>
      <c r="T1413">
        <f>VLOOKUP($G1413,county_facts!$A:$BB,16,FALSE)</f>
        <v>0</v>
      </c>
      <c r="U1413">
        <f>VLOOKUP($G1413,county_facts!$A:$BB,17,FALSE)</f>
        <v>1.2</v>
      </c>
      <c r="V1413">
        <f>VLOOKUP($G1413,county_facts!$A:$BB,18,FALSE)</f>
        <v>5.6</v>
      </c>
      <c r="W1413">
        <f>VLOOKUP($G1413,county_facts!$A:$BB,19,FALSE)</f>
        <v>90.8</v>
      </c>
      <c r="X1413">
        <f>VLOOKUP($G1413,county_facts!$A:$BB,20,FALSE)</f>
        <v>83.9</v>
      </c>
      <c r="Y1413">
        <f>VLOOKUP($G1413,county_facts!$A:$BB,21,FALSE)</f>
        <v>5.2</v>
      </c>
      <c r="Z1413">
        <f>VLOOKUP($G1413,county_facts!$A:$BB,22,FALSE)</f>
        <v>6.8</v>
      </c>
      <c r="AA1413">
        <f>VLOOKUP($G1413,county_facts!$A:$BB,23,FALSE)</f>
        <v>82.3</v>
      </c>
      <c r="AB1413">
        <f>VLOOKUP($G1413,county_facts!$A:$BB,24,FALSE)</f>
        <v>15</v>
      </c>
      <c r="AC1413">
        <f>VLOOKUP($G1413,county_facts!$A:$BB,25,FALSE)</f>
        <v>7284</v>
      </c>
      <c r="AD1413">
        <f>VLOOKUP($G1413,county_facts!$A:$BB,26,FALSE)</f>
        <v>25.5</v>
      </c>
      <c r="AE1413">
        <f>VLOOKUP($G1413,county_facts!$A:$BB,27,FALSE)</f>
        <v>56271</v>
      </c>
      <c r="AF1413">
        <f>VLOOKUP($G1413,county_facts!$A:$BB,28,FALSE)</f>
        <v>66.8</v>
      </c>
      <c r="AG1413">
        <f>VLOOKUP($G1413,county_facts!$A:$BB,29,FALSE)</f>
        <v>16.8</v>
      </c>
      <c r="AH1413">
        <f>VLOOKUP($G1413,county_facts!$A:$BB,30,FALSE)</f>
        <v>159400</v>
      </c>
      <c r="AI1413">
        <f>VLOOKUP($G1413,county_facts!$A:$BB,31,FALSE)</f>
        <v>36815</v>
      </c>
      <c r="AJ1413">
        <f>VLOOKUP($G1413,county_facts!$A:$BB,32,FALSE)</f>
        <v>2.4500000000000002</v>
      </c>
      <c r="AK1413">
        <f>VLOOKUP($G1413,county_facts!$A:$BB,33,FALSE)</f>
        <v>22242</v>
      </c>
      <c r="AL1413">
        <f>VLOOKUP($G1413,county_facts!$A:$BB,34,FALSE)</f>
        <v>43649</v>
      </c>
      <c r="AM1413">
        <f>VLOOKUP($G1413,county_facts!$A:$BB,35,FALSE)</f>
        <v>14.5</v>
      </c>
      <c r="AN1413">
        <f>VLOOKUP($G1413,county_facts!$A:$BB,36,FALSE)</f>
        <v>2546</v>
      </c>
      <c r="AO1413">
        <f>VLOOKUP($G1413,county_facts!$A:$BB,37,FALSE)</f>
        <v>34813</v>
      </c>
      <c r="AP1413">
        <f>VLOOKUP($G1413,county_facts!$A:$BB,38,FALSE)</f>
        <v>5</v>
      </c>
      <c r="AQ1413">
        <f>VLOOKUP($G1413,county_facts!$A:$BB,39,FALSE)</f>
        <v>7588</v>
      </c>
      <c r="AR1413">
        <f>VLOOKUP($G1413,county_facts!$A:$BB,40,FALSE)</f>
        <v>11287</v>
      </c>
      <c r="AS1413">
        <f>VLOOKUP($G1413,county_facts!$A:$BB,41,FALSE)</f>
        <v>0</v>
      </c>
      <c r="AT1413">
        <f>VLOOKUP($G1413,county_facts!$A:$BB,42,FALSE)</f>
        <v>0</v>
      </c>
      <c r="AU1413">
        <f>VLOOKUP($G1413,county_facts!$A:$BB,43,FALSE)</f>
        <v>2.6</v>
      </c>
      <c r="AV1413">
        <f>VLOOKUP($G1413,county_facts!$A:$BB,44,FALSE)</f>
        <v>0</v>
      </c>
      <c r="AW1413">
        <f>VLOOKUP($G1413,county_facts!$A:$BB,45,FALSE)</f>
        <v>0</v>
      </c>
      <c r="AX1413">
        <f>VLOOKUP($G1413,county_facts!$A:$BB,46,FALSE)</f>
        <v>21.8</v>
      </c>
      <c r="AY1413">
        <f>VLOOKUP($G1413,county_facts!$A:$BB,47,FALSE)</f>
        <v>341511</v>
      </c>
      <c r="AZ1413">
        <f>VLOOKUP($G1413,county_facts!$A:$BB,48,FALSE)</f>
        <v>0</v>
      </c>
      <c r="BA1413">
        <f>VLOOKUP($G1413,county_facts!$A:$BB,49,FALSE)</f>
        <v>1641080</v>
      </c>
      <c r="BB1413">
        <f>VLOOKUP($G1413,county_facts!$A:$BB,50,FALSE)</f>
        <v>19548</v>
      </c>
      <c r="BC1413">
        <f>VLOOKUP($G1413,county_facts!$A:$BB,51,FALSE)</f>
        <v>611929</v>
      </c>
      <c r="BD1413">
        <f>VLOOKUP($G1413,county_facts!$A:$BB,52,FALSE)</f>
        <v>60</v>
      </c>
      <c r="BE1413">
        <f>VLOOKUP($G1413,county_facts!$A:$BB,53,FALSE)</f>
        <v>592.5</v>
      </c>
      <c r="BF1413">
        <f>VLOOKUP($G1413,county_facts!$A:$BB,54,FALSE)</f>
        <v>151.69999999999999</v>
      </c>
    </row>
    <row r="1414" spans="1:58" x14ac:dyDescent="0.3">
      <c r="A1414" t="s">
        <v>6</v>
      </c>
      <c r="B1414" t="s">
        <v>587</v>
      </c>
      <c r="C1414">
        <v>270</v>
      </c>
      <c r="D1414" t="s">
        <v>578</v>
      </c>
      <c r="E1414">
        <v>431</v>
      </c>
      <c r="F1414">
        <v>0.626450116</v>
      </c>
      <c r="G1414">
        <v>47153</v>
      </c>
      <c r="H1414">
        <f>VLOOKUP($G1414,county_facts!$A:$BB,4,FALSE)</f>
        <v>14704</v>
      </c>
      <c r="I1414">
        <f>VLOOKUP($G1414,county_facts!$A:$BB,5,FALSE)</f>
        <v>14119</v>
      </c>
      <c r="J1414">
        <f>VLOOKUP($G1414,county_facts!$A:$BB,6,FALSE)</f>
        <v>4.0999999999999996</v>
      </c>
      <c r="K1414">
        <f>VLOOKUP($G1414,county_facts!$A:$BB,7,FALSE)</f>
        <v>14112</v>
      </c>
      <c r="L1414">
        <f>VLOOKUP($G1414,county_facts!$A:$BB,8,FALSE)</f>
        <v>5.2</v>
      </c>
      <c r="M1414">
        <f>VLOOKUP($G1414,county_facts!$A:$BB,9,FALSE)</f>
        <v>21.8</v>
      </c>
      <c r="N1414">
        <f>VLOOKUP($G1414,county_facts!$A:$BB,10,FALSE)</f>
        <v>19.2</v>
      </c>
      <c r="O1414">
        <f>VLOOKUP($G1414,county_facts!$A:$BB,11,FALSE)</f>
        <v>50.8</v>
      </c>
      <c r="P1414">
        <f>VLOOKUP($G1414,county_facts!$A:$BB,12,FALSE)</f>
        <v>97.2</v>
      </c>
      <c r="Q1414">
        <f>VLOOKUP($G1414,county_facts!$A:$BB,13,FALSE)</f>
        <v>0.7</v>
      </c>
      <c r="R1414">
        <f>VLOOKUP($G1414,county_facts!$A:$BB,14,FALSE)</f>
        <v>0.5</v>
      </c>
      <c r="S1414">
        <f>VLOOKUP($G1414,county_facts!$A:$BB,15,FALSE)</f>
        <v>0.4</v>
      </c>
      <c r="T1414">
        <f>VLOOKUP($G1414,county_facts!$A:$BB,16,FALSE)</f>
        <v>0.1</v>
      </c>
      <c r="U1414">
        <f>VLOOKUP($G1414,county_facts!$A:$BB,17,FALSE)</f>
        <v>1.2</v>
      </c>
      <c r="V1414">
        <f>VLOOKUP($G1414,county_facts!$A:$BB,18,FALSE)</f>
        <v>3.4</v>
      </c>
      <c r="W1414">
        <f>VLOOKUP($G1414,county_facts!$A:$BB,19,FALSE)</f>
        <v>94.3</v>
      </c>
      <c r="X1414">
        <f>VLOOKUP($G1414,county_facts!$A:$BB,20,FALSE)</f>
        <v>91.3</v>
      </c>
      <c r="Y1414">
        <f>VLOOKUP($G1414,county_facts!$A:$BB,21,FALSE)</f>
        <v>1.4</v>
      </c>
      <c r="Z1414">
        <f>VLOOKUP($G1414,county_facts!$A:$BB,22,FALSE)</f>
        <v>1.8</v>
      </c>
      <c r="AA1414">
        <f>VLOOKUP($G1414,county_facts!$A:$BB,23,FALSE)</f>
        <v>80.5</v>
      </c>
      <c r="AB1414">
        <f>VLOOKUP($G1414,county_facts!$A:$BB,24,FALSE)</f>
        <v>13.5</v>
      </c>
      <c r="AC1414">
        <f>VLOOKUP($G1414,county_facts!$A:$BB,25,FALSE)</f>
        <v>864</v>
      </c>
      <c r="AD1414">
        <f>VLOOKUP($G1414,county_facts!$A:$BB,26,FALSE)</f>
        <v>32.5</v>
      </c>
      <c r="AE1414">
        <f>VLOOKUP($G1414,county_facts!$A:$BB,27,FALSE)</f>
        <v>6386</v>
      </c>
      <c r="AF1414">
        <f>VLOOKUP($G1414,county_facts!$A:$BB,28,FALSE)</f>
        <v>73.7</v>
      </c>
      <c r="AG1414">
        <f>VLOOKUP($G1414,county_facts!$A:$BB,29,FALSE)</f>
        <v>7.9</v>
      </c>
      <c r="AH1414">
        <f>VLOOKUP($G1414,county_facts!$A:$BB,30,FALSE)</f>
        <v>119300</v>
      </c>
      <c r="AI1414">
        <f>VLOOKUP($G1414,county_facts!$A:$BB,31,FALSE)</f>
        <v>5616</v>
      </c>
      <c r="AJ1414">
        <f>VLOOKUP($G1414,county_facts!$A:$BB,32,FALSE)</f>
        <v>2.52</v>
      </c>
      <c r="AK1414">
        <f>VLOOKUP($G1414,county_facts!$A:$BB,33,FALSE)</f>
        <v>20899</v>
      </c>
      <c r="AL1414">
        <f>VLOOKUP($G1414,county_facts!$A:$BB,34,FALSE)</f>
        <v>36434</v>
      </c>
      <c r="AM1414">
        <f>VLOOKUP($G1414,county_facts!$A:$BB,35,FALSE)</f>
        <v>17.399999999999999</v>
      </c>
      <c r="AN1414">
        <f>VLOOKUP($G1414,county_facts!$A:$BB,36,FALSE)</f>
        <v>179</v>
      </c>
      <c r="AO1414">
        <f>VLOOKUP($G1414,county_facts!$A:$BB,37,FALSE)</f>
        <v>1850</v>
      </c>
      <c r="AP1414">
        <f>VLOOKUP($G1414,county_facts!$A:$BB,38,FALSE)</f>
        <v>0.8</v>
      </c>
      <c r="AQ1414">
        <f>VLOOKUP($G1414,county_facts!$A:$BB,39,FALSE)</f>
        <v>990</v>
      </c>
      <c r="AR1414">
        <f>VLOOKUP($G1414,county_facts!$A:$BB,40,FALSE)</f>
        <v>1322</v>
      </c>
      <c r="AS1414">
        <f>VLOOKUP($G1414,county_facts!$A:$BB,41,FALSE)</f>
        <v>0</v>
      </c>
      <c r="AT1414">
        <f>VLOOKUP($G1414,county_facts!$A:$BB,42,FALSE)</f>
        <v>0</v>
      </c>
      <c r="AU1414">
        <f>VLOOKUP($G1414,county_facts!$A:$BB,43,FALSE)</f>
        <v>0</v>
      </c>
      <c r="AV1414">
        <f>VLOOKUP($G1414,county_facts!$A:$BB,44,FALSE)</f>
        <v>0</v>
      </c>
      <c r="AW1414">
        <f>VLOOKUP($G1414,county_facts!$A:$BB,45,FALSE)</f>
        <v>0</v>
      </c>
      <c r="AX1414">
        <f>VLOOKUP($G1414,county_facts!$A:$BB,46,FALSE)</f>
        <v>0</v>
      </c>
      <c r="AY1414">
        <f>VLOOKUP($G1414,county_facts!$A:$BB,47,FALSE)</f>
        <v>0</v>
      </c>
      <c r="AZ1414">
        <f>VLOOKUP($G1414,county_facts!$A:$BB,48,FALSE)</f>
        <v>0</v>
      </c>
      <c r="BA1414">
        <f>VLOOKUP($G1414,county_facts!$A:$BB,49,FALSE)</f>
        <v>105293</v>
      </c>
      <c r="BB1414">
        <f>VLOOKUP($G1414,county_facts!$A:$BB,50,FALSE)</f>
        <v>7820</v>
      </c>
      <c r="BC1414">
        <f>VLOOKUP($G1414,county_facts!$A:$BB,51,FALSE)</f>
        <v>9377</v>
      </c>
      <c r="BD1414">
        <f>VLOOKUP($G1414,county_facts!$A:$BB,52,FALSE)</f>
        <v>7</v>
      </c>
      <c r="BE1414">
        <f>VLOOKUP($G1414,county_facts!$A:$BB,53,FALSE)</f>
        <v>265.86</v>
      </c>
      <c r="BF1414">
        <f>VLOOKUP($G1414,county_facts!$A:$BB,54,FALSE)</f>
        <v>53.1</v>
      </c>
    </row>
    <row r="1415" spans="1:58" x14ac:dyDescent="0.3">
      <c r="A1415" t="s">
        <v>9</v>
      </c>
      <c r="B1415" t="s">
        <v>587</v>
      </c>
      <c r="C1415">
        <v>161</v>
      </c>
      <c r="D1415" t="s">
        <v>578</v>
      </c>
      <c r="E1415">
        <v>431</v>
      </c>
      <c r="F1415">
        <v>0.373549884</v>
      </c>
      <c r="G1415">
        <v>47153</v>
      </c>
      <c r="H1415">
        <f>VLOOKUP($G1415,county_facts!$A:$BB,4,FALSE)</f>
        <v>14704</v>
      </c>
      <c r="I1415">
        <f>VLOOKUP($G1415,county_facts!$A:$BB,5,FALSE)</f>
        <v>14119</v>
      </c>
      <c r="J1415">
        <f>VLOOKUP($G1415,county_facts!$A:$BB,6,FALSE)</f>
        <v>4.0999999999999996</v>
      </c>
      <c r="K1415">
        <f>VLOOKUP($G1415,county_facts!$A:$BB,7,FALSE)</f>
        <v>14112</v>
      </c>
      <c r="L1415">
        <f>VLOOKUP($G1415,county_facts!$A:$BB,8,FALSE)</f>
        <v>5.2</v>
      </c>
      <c r="M1415">
        <f>VLOOKUP($G1415,county_facts!$A:$BB,9,FALSE)</f>
        <v>21.8</v>
      </c>
      <c r="N1415">
        <f>VLOOKUP($G1415,county_facts!$A:$BB,10,FALSE)</f>
        <v>19.2</v>
      </c>
      <c r="O1415">
        <f>VLOOKUP($G1415,county_facts!$A:$BB,11,FALSE)</f>
        <v>50.8</v>
      </c>
      <c r="P1415">
        <f>VLOOKUP($G1415,county_facts!$A:$BB,12,FALSE)</f>
        <v>97.2</v>
      </c>
      <c r="Q1415">
        <f>VLOOKUP($G1415,county_facts!$A:$BB,13,FALSE)</f>
        <v>0.7</v>
      </c>
      <c r="R1415">
        <f>VLOOKUP($G1415,county_facts!$A:$BB,14,FALSE)</f>
        <v>0.5</v>
      </c>
      <c r="S1415">
        <f>VLOOKUP($G1415,county_facts!$A:$BB,15,FALSE)</f>
        <v>0.4</v>
      </c>
      <c r="T1415">
        <f>VLOOKUP($G1415,county_facts!$A:$BB,16,FALSE)</f>
        <v>0.1</v>
      </c>
      <c r="U1415">
        <f>VLOOKUP($G1415,county_facts!$A:$BB,17,FALSE)</f>
        <v>1.2</v>
      </c>
      <c r="V1415">
        <f>VLOOKUP($G1415,county_facts!$A:$BB,18,FALSE)</f>
        <v>3.4</v>
      </c>
      <c r="W1415">
        <f>VLOOKUP($G1415,county_facts!$A:$BB,19,FALSE)</f>
        <v>94.3</v>
      </c>
      <c r="X1415">
        <f>VLOOKUP($G1415,county_facts!$A:$BB,20,FALSE)</f>
        <v>91.3</v>
      </c>
      <c r="Y1415">
        <f>VLOOKUP($G1415,county_facts!$A:$BB,21,FALSE)</f>
        <v>1.4</v>
      </c>
      <c r="Z1415">
        <f>VLOOKUP($G1415,county_facts!$A:$BB,22,FALSE)</f>
        <v>1.8</v>
      </c>
      <c r="AA1415">
        <f>VLOOKUP($G1415,county_facts!$A:$BB,23,FALSE)</f>
        <v>80.5</v>
      </c>
      <c r="AB1415">
        <f>VLOOKUP($G1415,county_facts!$A:$BB,24,FALSE)</f>
        <v>13.5</v>
      </c>
      <c r="AC1415">
        <f>VLOOKUP($G1415,county_facts!$A:$BB,25,FALSE)</f>
        <v>864</v>
      </c>
      <c r="AD1415">
        <f>VLOOKUP($G1415,county_facts!$A:$BB,26,FALSE)</f>
        <v>32.5</v>
      </c>
      <c r="AE1415">
        <f>VLOOKUP($G1415,county_facts!$A:$BB,27,FALSE)</f>
        <v>6386</v>
      </c>
      <c r="AF1415">
        <f>VLOOKUP($G1415,county_facts!$A:$BB,28,FALSE)</f>
        <v>73.7</v>
      </c>
      <c r="AG1415">
        <f>VLOOKUP($G1415,county_facts!$A:$BB,29,FALSE)</f>
        <v>7.9</v>
      </c>
      <c r="AH1415">
        <f>VLOOKUP($G1415,county_facts!$A:$BB,30,FALSE)</f>
        <v>119300</v>
      </c>
      <c r="AI1415">
        <f>VLOOKUP($G1415,county_facts!$A:$BB,31,FALSE)</f>
        <v>5616</v>
      </c>
      <c r="AJ1415">
        <f>VLOOKUP($G1415,county_facts!$A:$BB,32,FALSE)</f>
        <v>2.52</v>
      </c>
      <c r="AK1415">
        <f>VLOOKUP($G1415,county_facts!$A:$BB,33,FALSE)</f>
        <v>20899</v>
      </c>
      <c r="AL1415">
        <f>VLOOKUP($G1415,county_facts!$A:$BB,34,FALSE)</f>
        <v>36434</v>
      </c>
      <c r="AM1415">
        <f>VLOOKUP($G1415,county_facts!$A:$BB,35,FALSE)</f>
        <v>17.399999999999999</v>
      </c>
      <c r="AN1415">
        <f>VLOOKUP($G1415,county_facts!$A:$BB,36,FALSE)</f>
        <v>179</v>
      </c>
      <c r="AO1415">
        <f>VLOOKUP($G1415,county_facts!$A:$BB,37,FALSE)</f>
        <v>1850</v>
      </c>
      <c r="AP1415">
        <f>VLOOKUP($G1415,county_facts!$A:$BB,38,FALSE)</f>
        <v>0.8</v>
      </c>
      <c r="AQ1415">
        <f>VLOOKUP($G1415,county_facts!$A:$BB,39,FALSE)</f>
        <v>990</v>
      </c>
      <c r="AR1415">
        <f>VLOOKUP($G1415,county_facts!$A:$BB,40,FALSE)</f>
        <v>1322</v>
      </c>
      <c r="AS1415">
        <f>VLOOKUP($G1415,county_facts!$A:$BB,41,FALSE)</f>
        <v>0</v>
      </c>
      <c r="AT1415">
        <f>VLOOKUP($G1415,county_facts!$A:$BB,42,FALSE)</f>
        <v>0</v>
      </c>
      <c r="AU1415">
        <f>VLOOKUP($G1415,county_facts!$A:$BB,43,FALSE)</f>
        <v>0</v>
      </c>
      <c r="AV1415">
        <f>VLOOKUP($G1415,county_facts!$A:$BB,44,FALSE)</f>
        <v>0</v>
      </c>
      <c r="AW1415">
        <f>VLOOKUP($G1415,county_facts!$A:$BB,45,FALSE)</f>
        <v>0</v>
      </c>
      <c r="AX1415">
        <f>VLOOKUP($G1415,county_facts!$A:$BB,46,FALSE)</f>
        <v>0</v>
      </c>
      <c r="AY1415">
        <f>VLOOKUP($G1415,county_facts!$A:$BB,47,FALSE)</f>
        <v>0</v>
      </c>
      <c r="AZ1415">
        <f>VLOOKUP($G1415,county_facts!$A:$BB,48,FALSE)</f>
        <v>0</v>
      </c>
      <c r="BA1415">
        <f>VLOOKUP($G1415,county_facts!$A:$BB,49,FALSE)</f>
        <v>105293</v>
      </c>
      <c r="BB1415">
        <f>VLOOKUP($G1415,county_facts!$A:$BB,50,FALSE)</f>
        <v>7820</v>
      </c>
      <c r="BC1415">
        <f>VLOOKUP($G1415,county_facts!$A:$BB,51,FALSE)</f>
        <v>9377</v>
      </c>
      <c r="BD1415">
        <f>VLOOKUP($G1415,county_facts!$A:$BB,52,FALSE)</f>
        <v>7</v>
      </c>
      <c r="BE1415">
        <f>VLOOKUP($G1415,county_facts!$A:$BB,53,FALSE)</f>
        <v>265.86</v>
      </c>
      <c r="BF1415">
        <f>VLOOKUP($G1415,county_facts!$A:$BB,54,FALSE)</f>
        <v>53.1</v>
      </c>
    </row>
    <row r="1416" spans="1:58" x14ac:dyDescent="0.3">
      <c r="A1416" t="s">
        <v>6</v>
      </c>
      <c r="B1416" t="s">
        <v>85</v>
      </c>
      <c r="C1416">
        <v>192</v>
      </c>
      <c r="D1416" t="s">
        <v>578</v>
      </c>
      <c r="E1416">
        <v>300</v>
      </c>
      <c r="F1416">
        <v>0.64</v>
      </c>
      <c r="G1416">
        <v>47151</v>
      </c>
      <c r="H1416">
        <f>VLOOKUP($G1416,county_facts!$A:$BB,4,FALSE)</f>
        <v>21987</v>
      </c>
      <c r="I1416">
        <f>VLOOKUP($G1416,county_facts!$A:$BB,5,FALSE)</f>
        <v>22228</v>
      </c>
      <c r="J1416">
        <f>VLOOKUP($G1416,county_facts!$A:$BB,6,FALSE)</f>
        <v>-1.1000000000000001</v>
      </c>
      <c r="K1416">
        <f>VLOOKUP($G1416,county_facts!$A:$BB,7,FALSE)</f>
        <v>22228</v>
      </c>
      <c r="L1416">
        <f>VLOOKUP($G1416,county_facts!$A:$BB,8,FALSE)</f>
        <v>6.3</v>
      </c>
      <c r="M1416">
        <f>VLOOKUP($G1416,county_facts!$A:$BB,9,FALSE)</f>
        <v>24.5</v>
      </c>
      <c r="N1416">
        <f>VLOOKUP($G1416,county_facts!$A:$BB,10,FALSE)</f>
        <v>15.6</v>
      </c>
      <c r="O1416">
        <f>VLOOKUP($G1416,county_facts!$A:$BB,11,FALSE)</f>
        <v>50.8</v>
      </c>
      <c r="P1416">
        <f>VLOOKUP($G1416,county_facts!$A:$BB,12,FALSE)</f>
        <v>98.2</v>
      </c>
      <c r="Q1416">
        <f>VLOOKUP($G1416,county_facts!$A:$BB,13,FALSE)</f>
        <v>0.3</v>
      </c>
      <c r="R1416">
        <f>VLOOKUP($G1416,county_facts!$A:$BB,14,FALSE)</f>
        <v>0.3</v>
      </c>
      <c r="S1416">
        <f>VLOOKUP($G1416,county_facts!$A:$BB,15,FALSE)</f>
        <v>0.3</v>
      </c>
      <c r="T1416">
        <f>VLOOKUP($G1416,county_facts!$A:$BB,16,FALSE)</f>
        <v>0</v>
      </c>
      <c r="U1416">
        <f>VLOOKUP($G1416,county_facts!$A:$BB,17,FALSE)</f>
        <v>1</v>
      </c>
      <c r="V1416">
        <f>VLOOKUP($G1416,county_facts!$A:$BB,18,FALSE)</f>
        <v>0.7</v>
      </c>
      <c r="W1416">
        <f>VLOOKUP($G1416,county_facts!$A:$BB,19,FALSE)</f>
        <v>97.5</v>
      </c>
      <c r="X1416">
        <f>VLOOKUP($G1416,county_facts!$A:$BB,20,FALSE)</f>
        <v>88.4</v>
      </c>
      <c r="Y1416">
        <f>VLOOKUP($G1416,county_facts!$A:$BB,21,FALSE)</f>
        <v>0.4</v>
      </c>
      <c r="Z1416">
        <f>VLOOKUP($G1416,county_facts!$A:$BB,22,FALSE)</f>
        <v>0.8</v>
      </c>
      <c r="AA1416">
        <f>VLOOKUP($G1416,county_facts!$A:$BB,23,FALSE)</f>
        <v>75</v>
      </c>
      <c r="AB1416">
        <f>VLOOKUP($G1416,county_facts!$A:$BB,24,FALSE)</f>
        <v>10.3</v>
      </c>
      <c r="AC1416">
        <f>VLOOKUP($G1416,county_facts!$A:$BB,25,FALSE)</f>
        <v>1172</v>
      </c>
      <c r="AD1416">
        <f>VLOOKUP($G1416,county_facts!$A:$BB,26,FALSE)</f>
        <v>26.9</v>
      </c>
      <c r="AE1416">
        <f>VLOOKUP($G1416,county_facts!$A:$BB,27,FALSE)</f>
        <v>9864</v>
      </c>
      <c r="AF1416">
        <f>VLOOKUP($G1416,county_facts!$A:$BB,28,FALSE)</f>
        <v>77.5</v>
      </c>
      <c r="AG1416">
        <f>VLOOKUP($G1416,county_facts!$A:$BB,29,FALSE)</f>
        <v>5.8</v>
      </c>
      <c r="AH1416">
        <f>VLOOKUP($G1416,county_facts!$A:$BB,30,FALSE)</f>
        <v>81500</v>
      </c>
      <c r="AI1416">
        <f>VLOOKUP($G1416,county_facts!$A:$BB,31,FALSE)</f>
        <v>8206</v>
      </c>
      <c r="AJ1416">
        <f>VLOOKUP($G1416,county_facts!$A:$BB,32,FALSE)</f>
        <v>2.67</v>
      </c>
      <c r="AK1416">
        <f>VLOOKUP($G1416,county_facts!$A:$BB,33,FALSE)</f>
        <v>17121</v>
      </c>
      <c r="AL1416">
        <f>VLOOKUP($G1416,county_facts!$A:$BB,34,FALSE)</f>
        <v>28401</v>
      </c>
      <c r="AM1416">
        <f>VLOOKUP($G1416,county_facts!$A:$BB,35,FALSE)</f>
        <v>28.3</v>
      </c>
      <c r="AN1416">
        <f>VLOOKUP($G1416,county_facts!$A:$BB,36,FALSE)</f>
        <v>317</v>
      </c>
      <c r="AO1416">
        <f>VLOOKUP($G1416,county_facts!$A:$BB,37,FALSE)</f>
        <v>3462</v>
      </c>
      <c r="AP1416">
        <f>VLOOKUP($G1416,county_facts!$A:$BB,38,FALSE)</f>
        <v>5.0999999999999996</v>
      </c>
      <c r="AQ1416">
        <f>VLOOKUP($G1416,county_facts!$A:$BB,39,FALSE)</f>
        <v>1339</v>
      </c>
      <c r="AR1416">
        <f>VLOOKUP($G1416,county_facts!$A:$BB,40,FALSE)</f>
        <v>1582</v>
      </c>
      <c r="AS1416">
        <f>VLOOKUP($G1416,county_facts!$A:$BB,41,FALSE)</f>
        <v>0</v>
      </c>
      <c r="AT1416">
        <f>VLOOKUP($G1416,county_facts!$A:$BB,42,FALSE)</f>
        <v>0</v>
      </c>
      <c r="AU1416">
        <f>VLOOKUP($G1416,county_facts!$A:$BB,43,FALSE)</f>
        <v>0</v>
      </c>
      <c r="AV1416">
        <f>VLOOKUP($G1416,county_facts!$A:$BB,44,FALSE)</f>
        <v>0</v>
      </c>
      <c r="AW1416">
        <f>VLOOKUP($G1416,county_facts!$A:$BB,45,FALSE)</f>
        <v>0</v>
      </c>
      <c r="AX1416">
        <f>VLOOKUP($G1416,county_facts!$A:$BB,46,FALSE)</f>
        <v>27.5</v>
      </c>
      <c r="AY1416">
        <f>VLOOKUP($G1416,county_facts!$A:$BB,47,FALSE)</f>
        <v>401688</v>
      </c>
      <c r="AZ1416">
        <f>VLOOKUP($G1416,county_facts!$A:$BB,48,FALSE)</f>
        <v>28362</v>
      </c>
      <c r="BA1416">
        <f>VLOOKUP($G1416,county_facts!$A:$BB,49,FALSE)</f>
        <v>159566</v>
      </c>
      <c r="BB1416">
        <f>VLOOKUP($G1416,county_facts!$A:$BB,50,FALSE)</f>
        <v>7270</v>
      </c>
      <c r="BC1416">
        <f>VLOOKUP($G1416,county_facts!$A:$BB,51,FALSE)</f>
        <v>14628</v>
      </c>
      <c r="BD1416">
        <f>VLOOKUP($G1416,county_facts!$A:$BB,52,FALSE)</f>
        <v>3</v>
      </c>
      <c r="BE1416">
        <f>VLOOKUP($G1416,county_facts!$A:$BB,53,FALSE)</f>
        <v>532.29999999999995</v>
      </c>
      <c r="BF1416">
        <f>VLOOKUP($G1416,county_facts!$A:$BB,54,FALSE)</f>
        <v>41.8</v>
      </c>
    </row>
    <row r="1417" spans="1:58" x14ac:dyDescent="0.3">
      <c r="A1417" t="s">
        <v>9</v>
      </c>
      <c r="B1417" t="s">
        <v>85</v>
      </c>
      <c r="C1417">
        <v>108</v>
      </c>
      <c r="D1417" t="s">
        <v>578</v>
      </c>
      <c r="E1417">
        <v>300</v>
      </c>
      <c r="F1417">
        <v>0.36</v>
      </c>
      <c r="G1417">
        <v>47151</v>
      </c>
      <c r="H1417">
        <f>VLOOKUP($G1417,county_facts!$A:$BB,4,FALSE)</f>
        <v>21987</v>
      </c>
      <c r="I1417">
        <f>VLOOKUP($G1417,county_facts!$A:$BB,5,FALSE)</f>
        <v>22228</v>
      </c>
      <c r="J1417">
        <f>VLOOKUP($G1417,county_facts!$A:$BB,6,FALSE)</f>
        <v>-1.1000000000000001</v>
      </c>
      <c r="K1417">
        <f>VLOOKUP($G1417,county_facts!$A:$BB,7,FALSE)</f>
        <v>22228</v>
      </c>
      <c r="L1417">
        <f>VLOOKUP($G1417,county_facts!$A:$BB,8,FALSE)</f>
        <v>6.3</v>
      </c>
      <c r="M1417">
        <f>VLOOKUP($G1417,county_facts!$A:$BB,9,FALSE)</f>
        <v>24.5</v>
      </c>
      <c r="N1417">
        <f>VLOOKUP($G1417,county_facts!$A:$BB,10,FALSE)</f>
        <v>15.6</v>
      </c>
      <c r="O1417">
        <f>VLOOKUP($G1417,county_facts!$A:$BB,11,FALSE)</f>
        <v>50.8</v>
      </c>
      <c r="P1417">
        <f>VLOOKUP($G1417,county_facts!$A:$BB,12,FALSE)</f>
        <v>98.2</v>
      </c>
      <c r="Q1417">
        <f>VLOOKUP($G1417,county_facts!$A:$BB,13,FALSE)</f>
        <v>0.3</v>
      </c>
      <c r="R1417">
        <f>VLOOKUP($G1417,county_facts!$A:$BB,14,FALSE)</f>
        <v>0.3</v>
      </c>
      <c r="S1417">
        <f>VLOOKUP($G1417,county_facts!$A:$BB,15,FALSE)</f>
        <v>0.3</v>
      </c>
      <c r="T1417">
        <f>VLOOKUP($G1417,county_facts!$A:$BB,16,FALSE)</f>
        <v>0</v>
      </c>
      <c r="U1417">
        <f>VLOOKUP($G1417,county_facts!$A:$BB,17,FALSE)</f>
        <v>1</v>
      </c>
      <c r="V1417">
        <f>VLOOKUP($G1417,county_facts!$A:$BB,18,FALSE)</f>
        <v>0.7</v>
      </c>
      <c r="W1417">
        <f>VLOOKUP($G1417,county_facts!$A:$BB,19,FALSE)</f>
        <v>97.5</v>
      </c>
      <c r="X1417">
        <f>VLOOKUP($G1417,county_facts!$A:$BB,20,FALSE)</f>
        <v>88.4</v>
      </c>
      <c r="Y1417">
        <f>VLOOKUP($G1417,county_facts!$A:$BB,21,FALSE)</f>
        <v>0.4</v>
      </c>
      <c r="Z1417">
        <f>VLOOKUP($G1417,county_facts!$A:$BB,22,FALSE)</f>
        <v>0.8</v>
      </c>
      <c r="AA1417">
        <f>VLOOKUP($G1417,county_facts!$A:$BB,23,FALSE)</f>
        <v>75</v>
      </c>
      <c r="AB1417">
        <f>VLOOKUP($G1417,county_facts!$A:$BB,24,FALSE)</f>
        <v>10.3</v>
      </c>
      <c r="AC1417">
        <f>VLOOKUP($G1417,county_facts!$A:$BB,25,FALSE)</f>
        <v>1172</v>
      </c>
      <c r="AD1417">
        <f>VLOOKUP($G1417,county_facts!$A:$BB,26,FALSE)</f>
        <v>26.9</v>
      </c>
      <c r="AE1417">
        <f>VLOOKUP($G1417,county_facts!$A:$BB,27,FALSE)</f>
        <v>9864</v>
      </c>
      <c r="AF1417">
        <f>VLOOKUP($G1417,county_facts!$A:$BB,28,FALSE)</f>
        <v>77.5</v>
      </c>
      <c r="AG1417">
        <f>VLOOKUP($G1417,county_facts!$A:$BB,29,FALSE)</f>
        <v>5.8</v>
      </c>
      <c r="AH1417">
        <f>VLOOKUP($G1417,county_facts!$A:$BB,30,FALSE)</f>
        <v>81500</v>
      </c>
      <c r="AI1417">
        <f>VLOOKUP($G1417,county_facts!$A:$BB,31,FALSE)</f>
        <v>8206</v>
      </c>
      <c r="AJ1417">
        <f>VLOOKUP($G1417,county_facts!$A:$BB,32,FALSE)</f>
        <v>2.67</v>
      </c>
      <c r="AK1417">
        <f>VLOOKUP($G1417,county_facts!$A:$BB,33,FALSE)</f>
        <v>17121</v>
      </c>
      <c r="AL1417">
        <f>VLOOKUP($G1417,county_facts!$A:$BB,34,FALSE)</f>
        <v>28401</v>
      </c>
      <c r="AM1417">
        <f>VLOOKUP($G1417,county_facts!$A:$BB,35,FALSE)</f>
        <v>28.3</v>
      </c>
      <c r="AN1417">
        <f>VLOOKUP($G1417,county_facts!$A:$BB,36,FALSE)</f>
        <v>317</v>
      </c>
      <c r="AO1417">
        <f>VLOOKUP($G1417,county_facts!$A:$BB,37,FALSE)</f>
        <v>3462</v>
      </c>
      <c r="AP1417">
        <f>VLOOKUP($G1417,county_facts!$A:$BB,38,FALSE)</f>
        <v>5.0999999999999996</v>
      </c>
      <c r="AQ1417">
        <f>VLOOKUP($G1417,county_facts!$A:$BB,39,FALSE)</f>
        <v>1339</v>
      </c>
      <c r="AR1417">
        <f>VLOOKUP($G1417,county_facts!$A:$BB,40,FALSE)</f>
        <v>1582</v>
      </c>
      <c r="AS1417">
        <f>VLOOKUP($G1417,county_facts!$A:$BB,41,FALSE)</f>
        <v>0</v>
      </c>
      <c r="AT1417">
        <f>VLOOKUP($G1417,county_facts!$A:$BB,42,FALSE)</f>
        <v>0</v>
      </c>
      <c r="AU1417">
        <f>VLOOKUP($G1417,county_facts!$A:$BB,43,FALSE)</f>
        <v>0</v>
      </c>
      <c r="AV1417">
        <f>VLOOKUP($G1417,county_facts!$A:$BB,44,FALSE)</f>
        <v>0</v>
      </c>
      <c r="AW1417">
        <f>VLOOKUP($G1417,county_facts!$A:$BB,45,FALSE)</f>
        <v>0</v>
      </c>
      <c r="AX1417">
        <f>VLOOKUP($G1417,county_facts!$A:$BB,46,FALSE)</f>
        <v>27.5</v>
      </c>
      <c r="AY1417">
        <f>VLOOKUP($G1417,county_facts!$A:$BB,47,FALSE)</f>
        <v>401688</v>
      </c>
      <c r="AZ1417">
        <f>VLOOKUP($G1417,county_facts!$A:$BB,48,FALSE)</f>
        <v>28362</v>
      </c>
      <c r="BA1417">
        <f>VLOOKUP($G1417,county_facts!$A:$BB,49,FALSE)</f>
        <v>159566</v>
      </c>
      <c r="BB1417">
        <f>VLOOKUP($G1417,county_facts!$A:$BB,50,FALSE)</f>
        <v>7270</v>
      </c>
      <c r="BC1417">
        <f>VLOOKUP($G1417,county_facts!$A:$BB,51,FALSE)</f>
        <v>14628</v>
      </c>
      <c r="BD1417">
        <f>VLOOKUP($G1417,county_facts!$A:$BB,52,FALSE)</f>
        <v>3</v>
      </c>
      <c r="BE1417">
        <f>VLOOKUP($G1417,county_facts!$A:$BB,53,FALSE)</f>
        <v>532.29999999999995</v>
      </c>
      <c r="BF1417">
        <f>VLOOKUP($G1417,county_facts!$A:$BB,54,FALSE)</f>
        <v>41.8</v>
      </c>
    </row>
    <row r="1418" spans="1:58" x14ac:dyDescent="0.3">
      <c r="A1418" t="s">
        <v>6</v>
      </c>
      <c r="B1418" t="s">
        <v>417</v>
      </c>
      <c r="C1418">
        <v>9102</v>
      </c>
      <c r="D1418" t="s">
        <v>578</v>
      </c>
      <c r="E1418">
        <v>16902</v>
      </c>
      <c r="F1418">
        <v>0.53851615200000003</v>
      </c>
      <c r="G1418">
        <v>47149</v>
      </c>
      <c r="H1418">
        <f>VLOOKUP($G1418,county_facts!$A:$BB,4,FALSE)</f>
        <v>288906</v>
      </c>
      <c r="I1418">
        <f>VLOOKUP($G1418,county_facts!$A:$BB,5,FALSE)</f>
        <v>262604</v>
      </c>
      <c r="J1418">
        <f>VLOOKUP($G1418,county_facts!$A:$BB,6,FALSE)</f>
        <v>10</v>
      </c>
      <c r="K1418">
        <f>VLOOKUP($G1418,county_facts!$A:$BB,7,FALSE)</f>
        <v>262604</v>
      </c>
      <c r="L1418">
        <f>VLOOKUP($G1418,county_facts!$A:$BB,8,FALSE)</f>
        <v>6.5</v>
      </c>
      <c r="M1418">
        <f>VLOOKUP($G1418,county_facts!$A:$BB,9,FALSE)</f>
        <v>25</v>
      </c>
      <c r="N1418">
        <f>VLOOKUP($G1418,county_facts!$A:$BB,10,FALSE)</f>
        <v>9.6</v>
      </c>
      <c r="O1418">
        <f>VLOOKUP($G1418,county_facts!$A:$BB,11,FALSE)</f>
        <v>50.7</v>
      </c>
      <c r="P1418">
        <f>VLOOKUP($G1418,county_facts!$A:$BB,12,FALSE)</f>
        <v>79.7</v>
      </c>
      <c r="Q1418">
        <f>VLOOKUP($G1418,county_facts!$A:$BB,13,FALSE)</f>
        <v>14</v>
      </c>
      <c r="R1418">
        <f>VLOOKUP($G1418,county_facts!$A:$BB,14,FALSE)</f>
        <v>0.5</v>
      </c>
      <c r="S1418">
        <f>VLOOKUP($G1418,county_facts!$A:$BB,15,FALSE)</f>
        <v>3.3</v>
      </c>
      <c r="T1418">
        <f>VLOOKUP($G1418,county_facts!$A:$BB,16,FALSE)</f>
        <v>0.1</v>
      </c>
      <c r="U1418">
        <f>VLOOKUP($G1418,county_facts!$A:$BB,17,FALSE)</f>
        <v>2.2999999999999998</v>
      </c>
      <c r="V1418">
        <f>VLOOKUP($G1418,county_facts!$A:$BB,18,FALSE)</f>
        <v>7.2</v>
      </c>
      <c r="W1418">
        <f>VLOOKUP($G1418,county_facts!$A:$BB,19,FALSE)</f>
        <v>73.599999999999994</v>
      </c>
      <c r="X1418">
        <f>VLOOKUP($G1418,county_facts!$A:$BB,20,FALSE)</f>
        <v>81.2</v>
      </c>
      <c r="Y1418">
        <f>VLOOKUP($G1418,county_facts!$A:$BB,21,FALSE)</f>
        <v>7</v>
      </c>
      <c r="Z1418">
        <f>VLOOKUP($G1418,county_facts!$A:$BB,22,FALSE)</f>
        <v>9.9</v>
      </c>
      <c r="AA1418">
        <f>VLOOKUP($G1418,county_facts!$A:$BB,23,FALSE)</f>
        <v>89.7</v>
      </c>
      <c r="AB1418">
        <f>VLOOKUP($G1418,county_facts!$A:$BB,24,FALSE)</f>
        <v>28.3</v>
      </c>
      <c r="AC1418">
        <f>VLOOKUP($G1418,county_facts!$A:$BB,25,FALSE)</f>
        <v>19043</v>
      </c>
      <c r="AD1418">
        <f>VLOOKUP($G1418,county_facts!$A:$BB,26,FALSE)</f>
        <v>26.9</v>
      </c>
      <c r="AE1418">
        <f>VLOOKUP($G1418,county_facts!$A:$BB,27,FALSE)</f>
        <v>109535</v>
      </c>
      <c r="AF1418">
        <f>VLOOKUP($G1418,county_facts!$A:$BB,28,FALSE)</f>
        <v>67.599999999999994</v>
      </c>
      <c r="AG1418">
        <f>VLOOKUP($G1418,county_facts!$A:$BB,29,FALSE)</f>
        <v>20.6</v>
      </c>
      <c r="AH1418">
        <f>VLOOKUP($G1418,county_facts!$A:$BB,30,FALSE)</f>
        <v>159100</v>
      </c>
      <c r="AI1418">
        <f>VLOOKUP($G1418,county_facts!$A:$BB,31,FALSE)</f>
        <v>96731</v>
      </c>
      <c r="AJ1418">
        <f>VLOOKUP($G1418,county_facts!$A:$BB,32,FALSE)</f>
        <v>2.73</v>
      </c>
      <c r="AK1418">
        <f>VLOOKUP($G1418,county_facts!$A:$BB,33,FALSE)</f>
        <v>25077</v>
      </c>
      <c r="AL1418">
        <f>VLOOKUP($G1418,county_facts!$A:$BB,34,FALSE)</f>
        <v>55401</v>
      </c>
      <c r="AM1418">
        <f>VLOOKUP($G1418,county_facts!$A:$BB,35,FALSE)</f>
        <v>13</v>
      </c>
      <c r="AN1418">
        <f>VLOOKUP($G1418,county_facts!$A:$BB,36,FALSE)</f>
        <v>4670</v>
      </c>
      <c r="AO1418">
        <f>VLOOKUP($G1418,county_facts!$A:$BB,37,FALSE)</f>
        <v>96226</v>
      </c>
      <c r="AP1418">
        <f>VLOOKUP($G1418,county_facts!$A:$BB,38,FALSE)</f>
        <v>11.6</v>
      </c>
      <c r="AQ1418">
        <f>VLOOKUP($G1418,county_facts!$A:$BB,39,FALSE)</f>
        <v>18296</v>
      </c>
      <c r="AR1418">
        <f>VLOOKUP($G1418,county_facts!$A:$BB,40,FALSE)</f>
        <v>20939</v>
      </c>
      <c r="AS1418">
        <f>VLOOKUP($G1418,county_facts!$A:$BB,41,FALSE)</f>
        <v>6.1</v>
      </c>
      <c r="AT1418">
        <f>VLOOKUP($G1418,county_facts!$A:$BB,42,FALSE)</f>
        <v>0</v>
      </c>
      <c r="AU1418">
        <f>VLOOKUP($G1418,county_facts!$A:$BB,43,FALSE)</f>
        <v>2.6</v>
      </c>
      <c r="AV1418">
        <f>VLOOKUP($G1418,county_facts!$A:$BB,44,FALSE)</f>
        <v>0</v>
      </c>
      <c r="AW1418">
        <f>VLOOKUP($G1418,county_facts!$A:$BB,45,FALSE)</f>
        <v>2.7</v>
      </c>
      <c r="AX1418">
        <f>VLOOKUP($G1418,county_facts!$A:$BB,46,FALSE)</f>
        <v>25.3</v>
      </c>
      <c r="AY1418">
        <f>VLOOKUP($G1418,county_facts!$A:$BB,47,FALSE)</f>
        <v>11304846</v>
      </c>
      <c r="AZ1418">
        <f>VLOOKUP($G1418,county_facts!$A:$BB,48,FALSE)</f>
        <v>6226284</v>
      </c>
      <c r="BA1418">
        <f>VLOOKUP($G1418,county_facts!$A:$BB,49,FALSE)</f>
        <v>2804294</v>
      </c>
      <c r="BB1418">
        <f>VLOOKUP($G1418,county_facts!$A:$BB,50,FALSE)</f>
        <v>11588</v>
      </c>
      <c r="BC1418">
        <f>VLOOKUP($G1418,county_facts!$A:$BB,51,FALSE)</f>
        <v>386963</v>
      </c>
      <c r="BD1418">
        <f>VLOOKUP($G1418,county_facts!$A:$BB,52,FALSE)</f>
        <v>2744</v>
      </c>
      <c r="BE1418">
        <f>VLOOKUP($G1418,county_facts!$A:$BB,53,FALSE)</f>
        <v>619.36</v>
      </c>
      <c r="BF1418">
        <f>VLOOKUP($G1418,county_facts!$A:$BB,54,FALSE)</f>
        <v>424</v>
      </c>
    </row>
    <row r="1419" spans="1:58" x14ac:dyDescent="0.3">
      <c r="A1419" t="s">
        <v>9</v>
      </c>
      <c r="B1419" t="s">
        <v>417</v>
      </c>
      <c r="C1419">
        <v>7800</v>
      </c>
      <c r="D1419" t="s">
        <v>578</v>
      </c>
      <c r="E1419">
        <v>16902</v>
      </c>
      <c r="F1419">
        <v>0.46148384799999997</v>
      </c>
      <c r="G1419">
        <v>47149</v>
      </c>
      <c r="H1419">
        <f>VLOOKUP($G1419,county_facts!$A:$BB,4,FALSE)</f>
        <v>288906</v>
      </c>
      <c r="I1419">
        <f>VLOOKUP($G1419,county_facts!$A:$BB,5,FALSE)</f>
        <v>262604</v>
      </c>
      <c r="J1419">
        <f>VLOOKUP($G1419,county_facts!$A:$BB,6,FALSE)</f>
        <v>10</v>
      </c>
      <c r="K1419">
        <f>VLOOKUP($G1419,county_facts!$A:$BB,7,FALSE)</f>
        <v>262604</v>
      </c>
      <c r="L1419">
        <f>VLOOKUP($G1419,county_facts!$A:$BB,8,FALSE)</f>
        <v>6.5</v>
      </c>
      <c r="M1419">
        <f>VLOOKUP($G1419,county_facts!$A:$BB,9,FALSE)</f>
        <v>25</v>
      </c>
      <c r="N1419">
        <f>VLOOKUP($G1419,county_facts!$A:$BB,10,FALSE)</f>
        <v>9.6</v>
      </c>
      <c r="O1419">
        <f>VLOOKUP($G1419,county_facts!$A:$BB,11,FALSE)</f>
        <v>50.7</v>
      </c>
      <c r="P1419">
        <f>VLOOKUP($G1419,county_facts!$A:$BB,12,FALSE)</f>
        <v>79.7</v>
      </c>
      <c r="Q1419">
        <f>VLOOKUP($G1419,county_facts!$A:$BB,13,FALSE)</f>
        <v>14</v>
      </c>
      <c r="R1419">
        <f>VLOOKUP($G1419,county_facts!$A:$BB,14,FALSE)</f>
        <v>0.5</v>
      </c>
      <c r="S1419">
        <f>VLOOKUP($G1419,county_facts!$A:$BB,15,FALSE)</f>
        <v>3.3</v>
      </c>
      <c r="T1419">
        <f>VLOOKUP($G1419,county_facts!$A:$BB,16,FALSE)</f>
        <v>0.1</v>
      </c>
      <c r="U1419">
        <f>VLOOKUP($G1419,county_facts!$A:$BB,17,FALSE)</f>
        <v>2.2999999999999998</v>
      </c>
      <c r="V1419">
        <f>VLOOKUP($G1419,county_facts!$A:$BB,18,FALSE)</f>
        <v>7.2</v>
      </c>
      <c r="W1419">
        <f>VLOOKUP($G1419,county_facts!$A:$BB,19,FALSE)</f>
        <v>73.599999999999994</v>
      </c>
      <c r="X1419">
        <f>VLOOKUP($G1419,county_facts!$A:$BB,20,FALSE)</f>
        <v>81.2</v>
      </c>
      <c r="Y1419">
        <f>VLOOKUP($G1419,county_facts!$A:$BB,21,FALSE)</f>
        <v>7</v>
      </c>
      <c r="Z1419">
        <f>VLOOKUP($G1419,county_facts!$A:$BB,22,FALSE)</f>
        <v>9.9</v>
      </c>
      <c r="AA1419">
        <f>VLOOKUP($G1419,county_facts!$A:$BB,23,FALSE)</f>
        <v>89.7</v>
      </c>
      <c r="AB1419">
        <f>VLOOKUP($G1419,county_facts!$A:$BB,24,FALSE)</f>
        <v>28.3</v>
      </c>
      <c r="AC1419">
        <f>VLOOKUP($G1419,county_facts!$A:$BB,25,FALSE)</f>
        <v>19043</v>
      </c>
      <c r="AD1419">
        <f>VLOOKUP($G1419,county_facts!$A:$BB,26,FALSE)</f>
        <v>26.9</v>
      </c>
      <c r="AE1419">
        <f>VLOOKUP($G1419,county_facts!$A:$BB,27,FALSE)</f>
        <v>109535</v>
      </c>
      <c r="AF1419">
        <f>VLOOKUP($G1419,county_facts!$A:$BB,28,FALSE)</f>
        <v>67.599999999999994</v>
      </c>
      <c r="AG1419">
        <f>VLOOKUP($G1419,county_facts!$A:$BB,29,FALSE)</f>
        <v>20.6</v>
      </c>
      <c r="AH1419">
        <f>VLOOKUP($G1419,county_facts!$A:$BB,30,FALSE)</f>
        <v>159100</v>
      </c>
      <c r="AI1419">
        <f>VLOOKUP($G1419,county_facts!$A:$BB,31,FALSE)</f>
        <v>96731</v>
      </c>
      <c r="AJ1419">
        <f>VLOOKUP($G1419,county_facts!$A:$BB,32,FALSE)</f>
        <v>2.73</v>
      </c>
      <c r="AK1419">
        <f>VLOOKUP($G1419,county_facts!$A:$BB,33,FALSE)</f>
        <v>25077</v>
      </c>
      <c r="AL1419">
        <f>VLOOKUP($G1419,county_facts!$A:$BB,34,FALSE)</f>
        <v>55401</v>
      </c>
      <c r="AM1419">
        <f>VLOOKUP($G1419,county_facts!$A:$BB,35,FALSE)</f>
        <v>13</v>
      </c>
      <c r="AN1419">
        <f>VLOOKUP($G1419,county_facts!$A:$BB,36,FALSE)</f>
        <v>4670</v>
      </c>
      <c r="AO1419">
        <f>VLOOKUP($G1419,county_facts!$A:$BB,37,FALSE)</f>
        <v>96226</v>
      </c>
      <c r="AP1419">
        <f>VLOOKUP($G1419,county_facts!$A:$BB,38,FALSE)</f>
        <v>11.6</v>
      </c>
      <c r="AQ1419">
        <f>VLOOKUP($G1419,county_facts!$A:$BB,39,FALSE)</f>
        <v>18296</v>
      </c>
      <c r="AR1419">
        <f>VLOOKUP($G1419,county_facts!$A:$BB,40,FALSE)</f>
        <v>20939</v>
      </c>
      <c r="AS1419">
        <f>VLOOKUP($G1419,county_facts!$A:$BB,41,FALSE)</f>
        <v>6.1</v>
      </c>
      <c r="AT1419">
        <f>VLOOKUP($G1419,county_facts!$A:$BB,42,FALSE)</f>
        <v>0</v>
      </c>
      <c r="AU1419">
        <f>VLOOKUP($G1419,county_facts!$A:$BB,43,FALSE)</f>
        <v>2.6</v>
      </c>
      <c r="AV1419">
        <f>VLOOKUP($G1419,county_facts!$A:$BB,44,FALSE)</f>
        <v>0</v>
      </c>
      <c r="AW1419">
        <f>VLOOKUP($G1419,county_facts!$A:$BB,45,FALSE)</f>
        <v>2.7</v>
      </c>
      <c r="AX1419">
        <f>VLOOKUP($G1419,county_facts!$A:$BB,46,FALSE)</f>
        <v>25.3</v>
      </c>
      <c r="AY1419">
        <f>VLOOKUP($G1419,county_facts!$A:$BB,47,FALSE)</f>
        <v>11304846</v>
      </c>
      <c r="AZ1419">
        <f>VLOOKUP($G1419,county_facts!$A:$BB,48,FALSE)</f>
        <v>6226284</v>
      </c>
      <c r="BA1419">
        <f>VLOOKUP($G1419,county_facts!$A:$BB,49,FALSE)</f>
        <v>2804294</v>
      </c>
      <c r="BB1419">
        <f>VLOOKUP($G1419,county_facts!$A:$BB,50,FALSE)</f>
        <v>11588</v>
      </c>
      <c r="BC1419">
        <f>VLOOKUP($G1419,county_facts!$A:$BB,51,FALSE)</f>
        <v>386963</v>
      </c>
      <c r="BD1419">
        <f>VLOOKUP($G1419,county_facts!$A:$BB,52,FALSE)</f>
        <v>2744</v>
      </c>
      <c r="BE1419">
        <f>VLOOKUP($G1419,county_facts!$A:$BB,53,FALSE)</f>
        <v>619.36</v>
      </c>
      <c r="BF1419">
        <f>VLOOKUP($G1419,county_facts!$A:$BB,54,FALSE)</f>
        <v>424</v>
      </c>
    </row>
    <row r="1420" spans="1:58" x14ac:dyDescent="0.3">
      <c r="A1420" t="s">
        <v>6</v>
      </c>
      <c r="B1420" t="s">
        <v>588</v>
      </c>
      <c r="C1420">
        <v>1621</v>
      </c>
      <c r="D1420" t="s">
        <v>578</v>
      </c>
      <c r="E1420">
        <v>2480</v>
      </c>
      <c r="F1420">
        <v>0.653629032</v>
      </c>
      <c r="G1420">
        <v>47147</v>
      </c>
      <c r="H1420">
        <f>VLOOKUP($G1420,county_facts!$A:$BB,4,FALSE)</f>
        <v>68079</v>
      </c>
      <c r="I1420">
        <f>VLOOKUP($G1420,county_facts!$A:$BB,5,FALSE)</f>
        <v>66293</v>
      </c>
      <c r="J1420">
        <f>VLOOKUP($G1420,county_facts!$A:$BB,6,FALSE)</f>
        <v>2.7</v>
      </c>
      <c r="K1420">
        <f>VLOOKUP($G1420,county_facts!$A:$BB,7,FALSE)</f>
        <v>66283</v>
      </c>
      <c r="L1420">
        <f>VLOOKUP($G1420,county_facts!$A:$BB,8,FALSE)</f>
        <v>6.7</v>
      </c>
      <c r="M1420">
        <f>VLOOKUP($G1420,county_facts!$A:$BB,9,FALSE)</f>
        <v>25.1</v>
      </c>
      <c r="N1420">
        <f>VLOOKUP($G1420,county_facts!$A:$BB,10,FALSE)</f>
        <v>13.5</v>
      </c>
      <c r="O1420">
        <f>VLOOKUP($G1420,county_facts!$A:$BB,11,FALSE)</f>
        <v>50.9</v>
      </c>
      <c r="P1420">
        <f>VLOOKUP($G1420,county_facts!$A:$BB,12,FALSE)</f>
        <v>89.5</v>
      </c>
      <c r="Q1420">
        <f>VLOOKUP($G1420,county_facts!$A:$BB,13,FALSE)</f>
        <v>7.8</v>
      </c>
      <c r="R1420">
        <f>VLOOKUP($G1420,county_facts!$A:$BB,14,FALSE)</f>
        <v>0.5</v>
      </c>
      <c r="S1420">
        <f>VLOOKUP($G1420,county_facts!$A:$BB,15,FALSE)</f>
        <v>0.7</v>
      </c>
      <c r="T1420">
        <f>VLOOKUP($G1420,county_facts!$A:$BB,16,FALSE)</f>
        <v>0.1</v>
      </c>
      <c r="U1420">
        <f>VLOOKUP($G1420,county_facts!$A:$BB,17,FALSE)</f>
        <v>1.5</v>
      </c>
      <c r="V1420">
        <f>VLOOKUP($G1420,county_facts!$A:$BB,18,FALSE)</f>
        <v>6.2</v>
      </c>
      <c r="W1420">
        <f>VLOOKUP($G1420,county_facts!$A:$BB,19,FALSE)</f>
        <v>84.1</v>
      </c>
      <c r="X1420">
        <f>VLOOKUP($G1420,county_facts!$A:$BB,20,FALSE)</f>
        <v>87.2</v>
      </c>
      <c r="Y1420">
        <f>VLOOKUP($G1420,county_facts!$A:$BB,21,FALSE)</f>
        <v>3.7</v>
      </c>
      <c r="Z1420">
        <f>VLOOKUP($G1420,county_facts!$A:$BB,22,FALSE)</f>
        <v>5.9</v>
      </c>
      <c r="AA1420">
        <f>VLOOKUP($G1420,county_facts!$A:$BB,23,FALSE)</f>
        <v>85.2</v>
      </c>
      <c r="AB1420">
        <f>VLOOKUP($G1420,county_facts!$A:$BB,24,FALSE)</f>
        <v>17.100000000000001</v>
      </c>
      <c r="AC1420">
        <f>VLOOKUP($G1420,county_facts!$A:$BB,25,FALSE)</f>
        <v>4758</v>
      </c>
      <c r="AD1420">
        <f>VLOOKUP($G1420,county_facts!$A:$BB,26,FALSE)</f>
        <v>29.9</v>
      </c>
      <c r="AE1420">
        <f>VLOOKUP($G1420,county_facts!$A:$BB,27,FALSE)</f>
        <v>26450</v>
      </c>
      <c r="AF1420">
        <f>VLOOKUP($G1420,county_facts!$A:$BB,28,FALSE)</f>
        <v>76.7</v>
      </c>
      <c r="AG1420">
        <f>VLOOKUP($G1420,county_facts!$A:$BB,29,FALSE)</f>
        <v>8.6</v>
      </c>
      <c r="AH1420">
        <f>VLOOKUP($G1420,county_facts!$A:$BB,30,FALSE)</f>
        <v>153100</v>
      </c>
      <c r="AI1420">
        <f>VLOOKUP($G1420,county_facts!$A:$BB,31,FALSE)</f>
        <v>24136</v>
      </c>
      <c r="AJ1420">
        <f>VLOOKUP($G1420,county_facts!$A:$BB,32,FALSE)</f>
        <v>2.73</v>
      </c>
      <c r="AK1420">
        <f>VLOOKUP($G1420,county_facts!$A:$BB,33,FALSE)</f>
        <v>23809</v>
      </c>
      <c r="AL1420">
        <f>VLOOKUP($G1420,county_facts!$A:$BB,34,FALSE)</f>
        <v>52792</v>
      </c>
      <c r="AM1420">
        <f>VLOOKUP($G1420,county_facts!$A:$BB,35,FALSE)</f>
        <v>13</v>
      </c>
      <c r="AN1420">
        <f>VLOOKUP($G1420,county_facts!$A:$BB,36,FALSE)</f>
        <v>1060</v>
      </c>
      <c r="AO1420">
        <f>VLOOKUP($G1420,county_facts!$A:$BB,37,FALSE)</f>
        <v>16984</v>
      </c>
      <c r="AP1420">
        <f>VLOOKUP($G1420,county_facts!$A:$BB,38,FALSE)</f>
        <v>0.7</v>
      </c>
      <c r="AQ1420">
        <f>VLOOKUP($G1420,county_facts!$A:$BB,39,FALSE)</f>
        <v>4804</v>
      </c>
      <c r="AR1420">
        <f>VLOOKUP($G1420,county_facts!$A:$BB,40,FALSE)</f>
        <v>5745</v>
      </c>
      <c r="AS1420">
        <f>VLOOKUP($G1420,county_facts!$A:$BB,41,FALSE)</f>
        <v>1.9</v>
      </c>
      <c r="AT1420">
        <f>VLOOKUP($G1420,county_facts!$A:$BB,42,FALSE)</f>
        <v>0</v>
      </c>
      <c r="AU1420">
        <f>VLOOKUP($G1420,county_facts!$A:$BB,43,FALSE)</f>
        <v>0</v>
      </c>
      <c r="AV1420">
        <f>VLOOKUP($G1420,county_facts!$A:$BB,44,FALSE)</f>
        <v>0</v>
      </c>
      <c r="AW1420">
        <f>VLOOKUP($G1420,county_facts!$A:$BB,45,FALSE)</f>
        <v>2.2999999999999998</v>
      </c>
      <c r="AX1420">
        <f>VLOOKUP($G1420,county_facts!$A:$BB,46,FALSE)</f>
        <v>26.3</v>
      </c>
      <c r="AY1420">
        <f>VLOOKUP($G1420,county_facts!$A:$BB,47,FALSE)</f>
        <v>1667466</v>
      </c>
      <c r="AZ1420">
        <f>VLOOKUP($G1420,county_facts!$A:$BB,48,FALSE)</f>
        <v>779419</v>
      </c>
      <c r="BA1420">
        <f>VLOOKUP($G1420,county_facts!$A:$BB,49,FALSE)</f>
        <v>627764</v>
      </c>
      <c r="BB1420">
        <f>VLOOKUP($G1420,county_facts!$A:$BB,50,FALSE)</f>
        <v>9862</v>
      </c>
      <c r="BC1420">
        <f>VLOOKUP($G1420,county_facts!$A:$BB,51,FALSE)</f>
        <v>60729</v>
      </c>
      <c r="BD1420">
        <f>VLOOKUP($G1420,county_facts!$A:$BB,52,FALSE)</f>
        <v>243</v>
      </c>
      <c r="BE1420">
        <f>VLOOKUP($G1420,county_facts!$A:$BB,53,FALSE)</f>
        <v>476.29</v>
      </c>
      <c r="BF1420">
        <f>VLOOKUP($G1420,county_facts!$A:$BB,54,FALSE)</f>
        <v>139.19999999999999</v>
      </c>
    </row>
    <row r="1421" spans="1:58" x14ac:dyDescent="0.3">
      <c r="A1421" t="s">
        <v>9</v>
      </c>
      <c r="B1421" t="s">
        <v>588</v>
      </c>
      <c r="C1421">
        <v>859</v>
      </c>
      <c r="D1421" t="s">
        <v>578</v>
      </c>
      <c r="E1421">
        <v>2480</v>
      </c>
      <c r="F1421">
        <v>0.346370968</v>
      </c>
      <c r="G1421">
        <v>47147</v>
      </c>
      <c r="H1421">
        <f>VLOOKUP($G1421,county_facts!$A:$BB,4,FALSE)</f>
        <v>68079</v>
      </c>
      <c r="I1421">
        <f>VLOOKUP($G1421,county_facts!$A:$BB,5,FALSE)</f>
        <v>66293</v>
      </c>
      <c r="J1421">
        <f>VLOOKUP($G1421,county_facts!$A:$BB,6,FALSE)</f>
        <v>2.7</v>
      </c>
      <c r="K1421">
        <f>VLOOKUP($G1421,county_facts!$A:$BB,7,FALSE)</f>
        <v>66283</v>
      </c>
      <c r="L1421">
        <f>VLOOKUP($G1421,county_facts!$A:$BB,8,FALSE)</f>
        <v>6.7</v>
      </c>
      <c r="M1421">
        <f>VLOOKUP($G1421,county_facts!$A:$BB,9,FALSE)</f>
        <v>25.1</v>
      </c>
      <c r="N1421">
        <f>VLOOKUP($G1421,county_facts!$A:$BB,10,FALSE)</f>
        <v>13.5</v>
      </c>
      <c r="O1421">
        <f>VLOOKUP($G1421,county_facts!$A:$BB,11,FALSE)</f>
        <v>50.9</v>
      </c>
      <c r="P1421">
        <f>VLOOKUP($G1421,county_facts!$A:$BB,12,FALSE)</f>
        <v>89.5</v>
      </c>
      <c r="Q1421">
        <f>VLOOKUP($G1421,county_facts!$A:$BB,13,FALSE)</f>
        <v>7.8</v>
      </c>
      <c r="R1421">
        <f>VLOOKUP($G1421,county_facts!$A:$BB,14,FALSE)</f>
        <v>0.5</v>
      </c>
      <c r="S1421">
        <f>VLOOKUP($G1421,county_facts!$A:$BB,15,FALSE)</f>
        <v>0.7</v>
      </c>
      <c r="T1421">
        <f>VLOOKUP($G1421,county_facts!$A:$BB,16,FALSE)</f>
        <v>0.1</v>
      </c>
      <c r="U1421">
        <f>VLOOKUP($G1421,county_facts!$A:$BB,17,FALSE)</f>
        <v>1.5</v>
      </c>
      <c r="V1421">
        <f>VLOOKUP($G1421,county_facts!$A:$BB,18,FALSE)</f>
        <v>6.2</v>
      </c>
      <c r="W1421">
        <f>VLOOKUP($G1421,county_facts!$A:$BB,19,FALSE)</f>
        <v>84.1</v>
      </c>
      <c r="X1421">
        <f>VLOOKUP($G1421,county_facts!$A:$BB,20,FALSE)</f>
        <v>87.2</v>
      </c>
      <c r="Y1421">
        <f>VLOOKUP($G1421,county_facts!$A:$BB,21,FALSE)</f>
        <v>3.7</v>
      </c>
      <c r="Z1421">
        <f>VLOOKUP($G1421,county_facts!$A:$BB,22,FALSE)</f>
        <v>5.9</v>
      </c>
      <c r="AA1421">
        <f>VLOOKUP($G1421,county_facts!$A:$BB,23,FALSE)</f>
        <v>85.2</v>
      </c>
      <c r="AB1421">
        <f>VLOOKUP($G1421,county_facts!$A:$BB,24,FALSE)</f>
        <v>17.100000000000001</v>
      </c>
      <c r="AC1421">
        <f>VLOOKUP($G1421,county_facts!$A:$BB,25,FALSE)</f>
        <v>4758</v>
      </c>
      <c r="AD1421">
        <f>VLOOKUP($G1421,county_facts!$A:$BB,26,FALSE)</f>
        <v>29.9</v>
      </c>
      <c r="AE1421">
        <f>VLOOKUP($G1421,county_facts!$A:$BB,27,FALSE)</f>
        <v>26450</v>
      </c>
      <c r="AF1421">
        <f>VLOOKUP($G1421,county_facts!$A:$BB,28,FALSE)</f>
        <v>76.7</v>
      </c>
      <c r="AG1421">
        <f>VLOOKUP($G1421,county_facts!$A:$BB,29,FALSE)</f>
        <v>8.6</v>
      </c>
      <c r="AH1421">
        <f>VLOOKUP($G1421,county_facts!$A:$BB,30,FALSE)</f>
        <v>153100</v>
      </c>
      <c r="AI1421">
        <f>VLOOKUP($G1421,county_facts!$A:$BB,31,FALSE)</f>
        <v>24136</v>
      </c>
      <c r="AJ1421">
        <f>VLOOKUP($G1421,county_facts!$A:$BB,32,FALSE)</f>
        <v>2.73</v>
      </c>
      <c r="AK1421">
        <f>VLOOKUP($G1421,county_facts!$A:$BB,33,FALSE)</f>
        <v>23809</v>
      </c>
      <c r="AL1421">
        <f>VLOOKUP($G1421,county_facts!$A:$BB,34,FALSE)</f>
        <v>52792</v>
      </c>
      <c r="AM1421">
        <f>VLOOKUP($G1421,county_facts!$A:$BB,35,FALSE)</f>
        <v>13</v>
      </c>
      <c r="AN1421">
        <f>VLOOKUP($G1421,county_facts!$A:$BB,36,FALSE)</f>
        <v>1060</v>
      </c>
      <c r="AO1421">
        <f>VLOOKUP($G1421,county_facts!$A:$BB,37,FALSE)</f>
        <v>16984</v>
      </c>
      <c r="AP1421">
        <f>VLOOKUP($G1421,county_facts!$A:$BB,38,FALSE)</f>
        <v>0.7</v>
      </c>
      <c r="AQ1421">
        <f>VLOOKUP($G1421,county_facts!$A:$BB,39,FALSE)</f>
        <v>4804</v>
      </c>
      <c r="AR1421">
        <f>VLOOKUP($G1421,county_facts!$A:$BB,40,FALSE)</f>
        <v>5745</v>
      </c>
      <c r="AS1421">
        <f>VLOOKUP($G1421,county_facts!$A:$BB,41,FALSE)</f>
        <v>1.9</v>
      </c>
      <c r="AT1421">
        <f>VLOOKUP($G1421,county_facts!$A:$BB,42,FALSE)</f>
        <v>0</v>
      </c>
      <c r="AU1421">
        <f>VLOOKUP($G1421,county_facts!$A:$BB,43,FALSE)</f>
        <v>0</v>
      </c>
      <c r="AV1421">
        <f>VLOOKUP($G1421,county_facts!$A:$BB,44,FALSE)</f>
        <v>0</v>
      </c>
      <c r="AW1421">
        <f>VLOOKUP($G1421,county_facts!$A:$BB,45,FALSE)</f>
        <v>2.2999999999999998</v>
      </c>
      <c r="AX1421">
        <f>VLOOKUP($G1421,county_facts!$A:$BB,46,FALSE)</f>
        <v>26.3</v>
      </c>
      <c r="AY1421">
        <f>VLOOKUP($G1421,county_facts!$A:$BB,47,FALSE)</f>
        <v>1667466</v>
      </c>
      <c r="AZ1421">
        <f>VLOOKUP($G1421,county_facts!$A:$BB,48,FALSE)</f>
        <v>779419</v>
      </c>
      <c r="BA1421">
        <f>VLOOKUP($G1421,county_facts!$A:$BB,49,FALSE)</f>
        <v>627764</v>
      </c>
      <c r="BB1421">
        <f>VLOOKUP($G1421,county_facts!$A:$BB,50,FALSE)</f>
        <v>9862</v>
      </c>
      <c r="BC1421">
        <f>VLOOKUP($G1421,county_facts!$A:$BB,51,FALSE)</f>
        <v>60729</v>
      </c>
      <c r="BD1421">
        <f>VLOOKUP($G1421,county_facts!$A:$BB,52,FALSE)</f>
        <v>243</v>
      </c>
      <c r="BE1421">
        <f>VLOOKUP($G1421,county_facts!$A:$BB,53,FALSE)</f>
        <v>476.29</v>
      </c>
      <c r="BF1421">
        <f>VLOOKUP($G1421,county_facts!$A:$BB,54,FALSE)</f>
        <v>139.19999999999999</v>
      </c>
    </row>
    <row r="1422" spans="1:58" x14ac:dyDescent="0.3">
      <c r="A1422" t="s">
        <v>6</v>
      </c>
      <c r="B1422" t="s">
        <v>589</v>
      </c>
      <c r="C1422">
        <v>1297</v>
      </c>
      <c r="D1422" t="s">
        <v>578</v>
      </c>
      <c r="E1422">
        <v>2040</v>
      </c>
      <c r="F1422">
        <v>0.63578431400000002</v>
      </c>
      <c r="G1422">
        <v>47145</v>
      </c>
      <c r="H1422">
        <f>VLOOKUP($G1422,county_facts!$A:$BB,4,FALSE)</f>
        <v>52748</v>
      </c>
      <c r="I1422">
        <f>VLOOKUP($G1422,county_facts!$A:$BB,5,FALSE)</f>
        <v>54180</v>
      </c>
      <c r="J1422">
        <f>VLOOKUP($G1422,county_facts!$A:$BB,6,FALSE)</f>
        <v>-2.6</v>
      </c>
      <c r="K1422">
        <f>VLOOKUP($G1422,county_facts!$A:$BB,7,FALSE)</f>
        <v>54181</v>
      </c>
      <c r="L1422">
        <f>VLOOKUP($G1422,county_facts!$A:$BB,8,FALSE)</f>
        <v>4.5999999999999996</v>
      </c>
      <c r="M1422">
        <f>VLOOKUP($G1422,county_facts!$A:$BB,9,FALSE)</f>
        <v>19.8</v>
      </c>
      <c r="N1422">
        <f>VLOOKUP($G1422,county_facts!$A:$BB,10,FALSE)</f>
        <v>21.2</v>
      </c>
      <c r="O1422">
        <f>VLOOKUP($G1422,county_facts!$A:$BB,11,FALSE)</f>
        <v>50.9</v>
      </c>
      <c r="P1422">
        <f>VLOOKUP($G1422,county_facts!$A:$BB,12,FALSE)</f>
        <v>94.5</v>
      </c>
      <c r="Q1422">
        <f>VLOOKUP($G1422,county_facts!$A:$BB,13,FALSE)</f>
        <v>2.7</v>
      </c>
      <c r="R1422">
        <f>VLOOKUP($G1422,county_facts!$A:$BB,14,FALSE)</f>
        <v>0.4</v>
      </c>
      <c r="S1422">
        <f>VLOOKUP($G1422,county_facts!$A:$BB,15,FALSE)</f>
        <v>0.6</v>
      </c>
      <c r="T1422">
        <f>VLOOKUP($G1422,county_facts!$A:$BB,16,FALSE)</f>
        <v>0</v>
      </c>
      <c r="U1422">
        <f>VLOOKUP($G1422,county_facts!$A:$BB,17,FALSE)</f>
        <v>1.7</v>
      </c>
      <c r="V1422">
        <f>VLOOKUP($G1422,county_facts!$A:$BB,18,FALSE)</f>
        <v>1.7</v>
      </c>
      <c r="W1422">
        <f>VLOOKUP($G1422,county_facts!$A:$BB,19,FALSE)</f>
        <v>93.1</v>
      </c>
      <c r="X1422">
        <f>VLOOKUP($G1422,county_facts!$A:$BB,20,FALSE)</f>
        <v>89.4</v>
      </c>
      <c r="Y1422">
        <f>VLOOKUP($G1422,county_facts!$A:$BB,21,FALSE)</f>
        <v>1.9</v>
      </c>
      <c r="Z1422">
        <f>VLOOKUP($G1422,county_facts!$A:$BB,22,FALSE)</f>
        <v>1.9</v>
      </c>
      <c r="AA1422">
        <f>VLOOKUP($G1422,county_facts!$A:$BB,23,FALSE)</f>
        <v>83.7</v>
      </c>
      <c r="AB1422">
        <f>VLOOKUP($G1422,county_facts!$A:$BB,24,FALSE)</f>
        <v>17.3</v>
      </c>
      <c r="AC1422">
        <f>VLOOKUP($G1422,county_facts!$A:$BB,25,FALSE)</f>
        <v>6179</v>
      </c>
      <c r="AD1422">
        <f>VLOOKUP($G1422,county_facts!$A:$BB,26,FALSE)</f>
        <v>25.8</v>
      </c>
      <c r="AE1422">
        <f>VLOOKUP($G1422,county_facts!$A:$BB,27,FALSE)</f>
        <v>25573</v>
      </c>
      <c r="AF1422">
        <f>VLOOKUP($G1422,county_facts!$A:$BB,28,FALSE)</f>
        <v>74.400000000000006</v>
      </c>
      <c r="AG1422">
        <f>VLOOKUP($G1422,county_facts!$A:$BB,29,FALSE)</f>
        <v>10.8</v>
      </c>
      <c r="AH1422">
        <f>VLOOKUP($G1422,county_facts!$A:$BB,30,FALSE)</f>
        <v>120300</v>
      </c>
      <c r="AI1422">
        <f>VLOOKUP($G1422,county_facts!$A:$BB,31,FALSE)</f>
        <v>22117</v>
      </c>
      <c r="AJ1422">
        <f>VLOOKUP($G1422,county_facts!$A:$BB,32,FALSE)</f>
        <v>2.4</v>
      </c>
      <c r="AK1422">
        <f>VLOOKUP($G1422,county_facts!$A:$BB,33,FALSE)</f>
        <v>23936</v>
      </c>
      <c r="AL1422">
        <f>VLOOKUP($G1422,county_facts!$A:$BB,34,FALSE)</f>
        <v>42223</v>
      </c>
      <c r="AM1422">
        <f>VLOOKUP($G1422,county_facts!$A:$BB,35,FALSE)</f>
        <v>15</v>
      </c>
      <c r="AN1422">
        <f>VLOOKUP($G1422,county_facts!$A:$BB,36,FALSE)</f>
        <v>717</v>
      </c>
      <c r="AO1422">
        <f>VLOOKUP($G1422,county_facts!$A:$BB,37,FALSE)</f>
        <v>8315</v>
      </c>
      <c r="AP1422">
        <f>VLOOKUP($G1422,county_facts!$A:$BB,38,FALSE)</f>
        <v>-2.2000000000000002</v>
      </c>
      <c r="AQ1422">
        <f>VLOOKUP($G1422,county_facts!$A:$BB,39,FALSE)</f>
        <v>3085</v>
      </c>
      <c r="AR1422">
        <f>VLOOKUP($G1422,county_facts!$A:$BB,40,FALSE)</f>
        <v>3683</v>
      </c>
      <c r="AS1422">
        <f>VLOOKUP($G1422,county_facts!$A:$BB,41,FALSE)</f>
        <v>0</v>
      </c>
      <c r="AT1422">
        <f>VLOOKUP($G1422,county_facts!$A:$BB,42,FALSE)</f>
        <v>0</v>
      </c>
      <c r="AU1422">
        <f>VLOOKUP($G1422,county_facts!$A:$BB,43,FALSE)</f>
        <v>0</v>
      </c>
      <c r="AV1422">
        <f>VLOOKUP($G1422,county_facts!$A:$BB,44,FALSE)</f>
        <v>0</v>
      </c>
      <c r="AW1422">
        <f>VLOOKUP($G1422,county_facts!$A:$BB,45,FALSE)</f>
        <v>0</v>
      </c>
      <c r="AX1422">
        <f>VLOOKUP($G1422,county_facts!$A:$BB,46,FALSE)</f>
        <v>29.2</v>
      </c>
      <c r="AY1422">
        <f>VLOOKUP($G1422,county_facts!$A:$BB,47,FALSE)</f>
        <v>369666</v>
      </c>
      <c r="AZ1422">
        <f>VLOOKUP($G1422,county_facts!$A:$BB,48,FALSE)</f>
        <v>0</v>
      </c>
      <c r="BA1422">
        <f>VLOOKUP($G1422,county_facts!$A:$BB,49,FALSE)</f>
        <v>436400</v>
      </c>
      <c r="BB1422">
        <f>VLOOKUP($G1422,county_facts!$A:$BB,50,FALSE)</f>
        <v>8186</v>
      </c>
      <c r="BC1422">
        <f>VLOOKUP($G1422,county_facts!$A:$BB,51,FALSE)</f>
        <v>46029</v>
      </c>
      <c r="BD1422">
        <f>VLOOKUP($G1422,county_facts!$A:$BB,52,FALSE)</f>
        <v>7</v>
      </c>
      <c r="BE1422">
        <f>VLOOKUP($G1422,county_facts!$A:$BB,53,FALSE)</f>
        <v>360.71</v>
      </c>
      <c r="BF1422">
        <f>VLOOKUP($G1422,county_facts!$A:$BB,54,FALSE)</f>
        <v>150.19999999999999</v>
      </c>
    </row>
    <row r="1423" spans="1:58" x14ac:dyDescent="0.3">
      <c r="A1423" t="s">
        <v>9</v>
      </c>
      <c r="B1423" t="s">
        <v>589</v>
      </c>
      <c r="C1423">
        <v>743</v>
      </c>
      <c r="D1423" t="s">
        <v>578</v>
      </c>
      <c r="E1423">
        <v>2040</v>
      </c>
      <c r="F1423">
        <v>0.36421568599999998</v>
      </c>
      <c r="G1423">
        <v>47145</v>
      </c>
      <c r="H1423">
        <f>VLOOKUP($G1423,county_facts!$A:$BB,4,FALSE)</f>
        <v>52748</v>
      </c>
      <c r="I1423">
        <f>VLOOKUP($G1423,county_facts!$A:$BB,5,FALSE)</f>
        <v>54180</v>
      </c>
      <c r="J1423">
        <f>VLOOKUP($G1423,county_facts!$A:$BB,6,FALSE)</f>
        <v>-2.6</v>
      </c>
      <c r="K1423">
        <f>VLOOKUP($G1423,county_facts!$A:$BB,7,FALSE)</f>
        <v>54181</v>
      </c>
      <c r="L1423">
        <f>VLOOKUP($G1423,county_facts!$A:$BB,8,FALSE)</f>
        <v>4.5999999999999996</v>
      </c>
      <c r="M1423">
        <f>VLOOKUP($G1423,county_facts!$A:$BB,9,FALSE)</f>
        <v>19.8</v>
      </c>
      <c r="N1423">
        <f>VLOOKUP($G1423,county_facts!$A:$BB,10,FALSE)</f>
        <v>21.2</v>
      </c>
      <c r="O1423">
        <f>VLOOKUP($G1423,county_facts!$A:$BB,11,FALSE)</f>
        <v>50.9</v>
      </c>
      <c r="P1423">
        <f>VLOOKUP($G1423,county_facts!$A:$BB,12,FALSE)</f>
        <v>94.5</v>
      </c>
      <c r="Q1423">
        <f>VLOOKUP($G1423,county_facts!$A:$BB,13,FALSE)</f>
        <v>2.7</v>
      </c>
      <c r="R1423">
        <f>VLOOKUP($G1423,county_facts!$A:$BB,14,FALSE)</f>
        <v>0.4</v>
      </c>
      <c r="S1423">
        <f>VLOOKUP($G1423,county_facts!$A:$BB,15,FALSE)</f>
        <v>0.6</v>
      </c>
      <c r="T1423">
        <f>VLOOKUP($G1423,county_facts!$A:$BB,16,FALSE)</f>
        <v>0</v>
      </c>
      <c r="U1423">
        <f>VLOOKUP($G1423,county_facts!$A:$BB,17,FALSE)</f>
        <v>1.7</v>
      </c>
      <c r="V1423">
        <f>VLOOKUP($G1423,county_facts!$A:$BB,18,FALSE)</f>
        <v>1.7</v>
      </c>
      <c r="W1423">
        <f>VLOOKUP($G1423,county_facts!$A:$BB,19,FALSE)</f>
        <v>93.1</v>
      </c>
      <c r="X1423">
        <f>VLOOKUP($G1423,county_facts!$A:$BB,20,FALSE)</f>
        <v>89.4</v>
      </c>
      <c r="Y1423">
        <f>VLOOKUP($G1423,county_facts!$A:$BB,21,FALSE)</f>
        <v>1.9</v>
      </c>
      <c r="Z1423">
        <f>VLOOKUP($G1423,county_facts!$A:$BB,22,FALSE)</f>
        <v>1.9</v>
      </c>
      <c r="AA1423">
        <f>VLOOKUP($G1423,county_facts!$A:$BB,23,FALSE)</f>
        <v>83.7</v>
      </c>
      <c r="AB1423">
        <f>VLOOKUP($G1423,county_facts!$A:$BB,24,FALSE)</f>
        <v>17.3</v>
      </c>
      <c r="AC1423">
        <f>VLOOKUP($G1423,county_facts!$A:$BB,25,FALSE)</f>
        <v>6179</v>
      </c>
      <c r="AD1423">
        <f>VLOOKUP($G1423,county_facts!$A:$BB,26,FALSE)</f>
        <v>25.8</v>
      </c>
      <c r="AE1423">
        <f>VLOOKUP($G1423,county_facts!$A:$BB,27,FALSE)</f>
        <v>25573</v>
      </c>
      <c r="AF1423">
        <f>VLOOKUP($G1423,county_facts!$A:$BB,28,FALSE)</f>
        <v>74.400000000000006</v>
      </c>
      <c r="AG1423">
        <f>VLOOKUP($G1423,county_facts!$A:$BB,29,FALSE)</f>
        <v>10.8</v>
      </c>
      <c r="AH1423">
        <f>VLOOKUP($G1423,county_facts!$A:$BB,30,FALSE)</f>
        <v>120300</v>
      </c>
      <c r="AI1423">
        <f>VLOOKUP($G1423,county_facts!$A:$BB,31,FALSE)</f>
        <v>22117</v>
      </c>
      <c r="AJ1423">
        <f>VLOOKUP($G1423,county_facts!$A:$BB,32,FALSE)</f>
        <v>2.4</v>
      </c>
      <c r="AK1423">
        <f>VLOOKUP($G1423,county_facts!$A:$BB,33,FALSE)</f>
        <v>23936</v>
      </c>
      <c r="AL1423">
        <f>VLOOKUP($G1423,county_facts!$A:$BB,34,FALSE)</f>
        <v>42223</v>
      </c>
      <c r="AM1423">
        <f>VLOOKUP($G1423,county_facts!$A:$BB,35,FALSE)</f>
        <v>15</v>
      </c>
      <c r="AN1423">
        <f>VLOOKUP($G1423,county_facts!$A:$BB,36,FALSE)</f>
        <v>717</v>
      </c>
      <c r="AO1423">
        <f>VLOOKUP($G1423,county_facts!$A:$BB,37,FALSE)</f>
        <v>8315</v>
      </c>
      <c r="AP1423">
        <f>VLOOKUP($G1423,county_facts!$A:$BB,38,FALSE)</f>
        <v>-2.2000000000000002</v>
      </c>
      <c r="AQ1423">
        <f>VLOOKUP($G1423,county_facts!$A:$BB,39,FALSE)</f>
        <v>3085</v>
      </c>
      <c r="AR1423">
        <f>VLOOKUP($G1423,county_facts!$A:$BB,40,FALSE)</f>
        <v>3683</v>
      </c>
      <c r="AS1423">
        <f>VLOOKUP($G1423,county_facts!$A:$BB,41,FALSE)</f>
        <v>0</v>
      </c>
      <c r="AT1423">
        <f>VLOOKUP($G1423,county_facts!$A:$BB,42,FALSE)</f>
        <v>0</v>
      </c>
      <c r="AU1423">
        <f>VLOOKUP($G1423,county_facts!$A:$BB,43,FALSE)</f>
        <v>0</v>
      </c>
      <c r="AV1423">
        <f>VLOOKUP($G1423,county_facts!$A:$BB,44,FALSE)</f>
        <v>0</v>
      </c>
      <c r="AW1423">
        <f>VLOOKUP($G1423,county_facts!$A:$BB,45,FALSE)</f>
        <v>0</v>
      </c>
      <c r="AX1423">
        <f>VLOOKUP($G1423,county_facts!$A:$BB,46,FALSE)</f>
        <v>29.2</v>
      </c>
      <c r="AY1423">
        <f>VLOOKUP($G1423,county_facts!$A:$BB,47,FALSE)</f>
        <v>369666</v>
      </c>
      <c r="AZ1423">
        <f>VLOOKUP($G1423,county_facts!$A:$BB,48,FALSE)</f>
        <v>0</v>
      </c>
      <c r="BA1423">
        <f>VLOOKUP($G1423,county_facts!$A:$BB,49,FALSE)</f>
        <v>436400</v>
      </c>
      <c r="BB1423">
        <f>VLOOKUP($G1423,county_facts!$A:$BB,50,FALSE)</f>
        <v>8186</v>
      </c>
      <c r="BC1423">
        <f>VLOOKUP($G1423,county_facts!$A:$BB,51,FALSE)</f>
        <v>46029</v>
      </c>
      <c r="BD1423">
        <f>VLOOKUP($G1423,county_facts!$A:$BB,52,FALSE)</f>
        <v>7</v>
      </c>
      <c r="BE1423">
        <f>VLOOKUP($G1423,county_facts!$A:$BB,53,FALSE)</f>
        <v>360.71</v>
      </c>
      <c r="BF1423">
        <f>VLOOKUP($G1423,county_facts!$A:$BB,54,FALSE)</f>
        <v>150.19999999999999</v>
      </c>
    </row>
    <row r="1424" spans="1:58" x14ac:dyDescent="0.3">
      <c r="A1424" t="s">
        <v>6</v>
      </c>
      <c r="B1424" t="s">
        <v>590</v>
      </c>
      <c r="C1424">
        <v>541</v>
      </c>
      <c r="D1424" t="s">
        <v>578</v>
      </c>
      <c r="E1424">
        <v>807</v>
      </c>
      <c r="F1424">
        <v>0.67038413900000005</v>
      </c>
      <c r="G1424">
        <v>47143</v>
      </c>
      <c r="H1424">
        <f>VLOOKUP($G1424,county_facts!$A:$BB,4,FALSE)</f>
        <v>32641</v>
      </c>
      <c r="I1424">
        <f>VLOOKUP($G1424,county_facts!$A:$BB,5,FALSE)</f>
        <v>31809</v>
      </c>
      <c r="J1424">
        <f>VLOOKUP($G1424,county_facts!$A:$BB,6,FALSE)</f>
        <v>2.6</v>
      </c>
      <c r="K1424">
        <f>VLOOKUP($G1424,county_facts!$A:$BB,7,FALSE)</f>
        <v>31809</v>
      </c>
      <c r="L1424">
        <f>VLOOKUP($G1424,county_facts!$A:$BB,8,FALSE)</f>
        <v>5.5</v>
      </c>
      <c r="M1424">
        <f>VLOOKUP($G1424,county_facts!$A:$BB,9,FALSE)</f>
        <v>23.1</v>
      </c>
      <c r="N1424">
        <f>VLOOKUP($G1424,county_facts!$A:$BB,10,FALSE)</f>
        <v>17.600000000000001</v>
      </c>
      <c r="O1424">
        <f>VLOOKUP($G1424,county_facts!$A:$BB,11,FALSE)</f>
        <v>50.8</v>
      </c>
      <c r="P1424">
        <f>VLOOKUP($G1424,county_facts!$A:$BB,12,FALSE)</f>
        <v>95</v>
      </c>
      <c r="Q1424">
        <f>VLOOKUP($G1424,county_facts!$A:$BB,13,FALSE)</f>
        <v>2.2000000000000002</v>
      </c>
      <c r="R1424">
        <f>VLOOKUP($G1424,county_facts!$A:$BB,14,FALSE)</f>
        <v>0.6</v>
      </c>
      <c r="S1424">
        <f>VLOOKUP($G1424,county_facts!$A:$BB,15,FALSE)</f>
        <v>0.5</v>
      </c>
      <c r="T1424">
        <f>VLOOKUP($G1424,county_facts!$A:$BB,16,FALSE)</f>
        <v>0.1</v>
      </c>
      <c r="U1424">
        <f>VLOOKUP($G1424,county_facts!$A:$BB,17,FALSE)</f>
        <v>1.6</v>
      </c>
      <c r="V1424">
        <f>VLOOKUP($G1424,county_facts!$A:$BB,18,FALSE)</f>
        <v>4.5</v>
      </c>
      <c r="W1424">
        <f>VLOOKUP($G1424,county_facts!$A:$BB,19,FALSE)</f>
        <v>91</v>
      </c>
      <c r="X1424">
        <f>VLOOKUP($G1424,county_facts!$A:$BB,20,FALSE)</f>
        <v>80.5</v>
      </c>
      <c r="Y1424">
        <f>VLOOKUP($G1424,county_facts!$A:$BB,21,FALSE)</f>
        <v>2</v>
      </c>
      <c r="Z1424">
        <f>VLOOKUP($G1424,county_facts!$A:$BB,22,FALSE)</f>
        <v>3.1</v>
      </c>
      <c r="AA1424">
        <f>VLOOKUP($G1424,county_facts!$A:$BB,23,FALSE)</f>
        <v>76.900000000000006</v>
      </c>
      <c r="AB1424">
        <f>VLOOKUP($G1424,county_facts!$A:$BB,24,FALSE)</f>
        <v>12.6</v>
      </c>
      <c r="AC1424">
        <f>VLOOKUP($G1424,county_facts!$A:$BB,25,FALSE)</f>
        <v>2075</v>
      </c>
      <c r="AD1424">
        <f>VLOOKUP($G1424,county_facts!$A:$BB,26,FALSE)</f>
        <v>25</v>
      </c>
      <c r="AE1424">
        <f>VLOOKUP($G1424,county_facts!$A:$BB,27,FALSE)</f>
        <v>14431</v>
      </c>
      <c r="AF1424">
        <f>VLOOKUP($G1424,county_facts!$A:$BB,28,FALSE)</f>
        <v>70.3</v>
      </c>
      <c r="AG1424">
        <f>VLOOKUP($G1424,county_facts!$A:$BB,29,FALSE)</f>
        <v>8.8000000000000007</v>
      </c>
      <c r="AH1424">
        <f>VLOOKUP($G1424,county_facts!$A:$BB,30,FALSE)</f>
        <v>104400</v>
      </c>
      <c r="AI1424">
        <f>VLOOKUP($G1424,county_facts!$A:$BB,31,FALSE)</f>
        <v>12096</v>
      </c>
      <c r="AJ1424">
        <f>VLOOKUP($G1424,county_facts!$A:$BB,32,FALSE)</f>
        <v>2.58</v>
      </c>
      <c r="AK1424">
        <f>VLOOKUP($G1424,county_facts!$A:$BB,33,FALSE)</f>
        <v>18952</v>
      </c>
      <c r="AL1424">
        <f>VLOOKUP($G1424,county_facts!$A:$BB,34,FALSE)</f>
        <v>36741</v>
      </c>
      <c r="AM1424">
        <f>VLOOKUP($G1424,county_facts!$A:$BB,35,FALSE)</f>
        <v>22.6</v>
      </c>
      <c r="AN1424">
        <f>VLOOKUP($G1424,county_facts!$A:$BB,36,FALSE)</f>
        <v>495</v>
      </c>
      <c r="AO1424">
        <f>VLOOKUP($G1424,county_facts!$A:$BB,37,FALSE)</f>
        <v>8052</v>
      </c>
      <c r="AP1424">
        <f>VLOOKUP($G1424,county_facts!$A:$BB,38,FALSE)</f>
        <v>-1.1000000000000001</v>
      </c>
      <c r="AQ1424">
        <f>VLOOKUP($G1424,county_facts!$A:$BB,39,FALSE)</f>
        <v>1646</v>
      </c>
      <c r="AR1424">
        <f>VLOOKUP($G1424,county_facts!$A:$BB,40,FALSE)</f>
        <v>2196</v>
      </c>
      <c r="AS1424">
        <f>VLOOKUP($G1424,county_facts!$A:$BB,41,FALSE)</f>
        <v>0</v>
      </c>
      <c r="AT1424">
        <f>VLOOKUP($G1424,county_facts!$A:$BB,42,FALSE)</f>
        <v>0</v>
      </c>
      <c r="AU1424">
        <f>VLOOKUP($G1424,county_facts!$A:$BB,43,FALSE)</f>
        <v>0</v>
      </c>
      <c r="AV1424">
        <f>VLOOKUP($G1424,county_facts!$A:$BB,44,FALSE)</f>
        <v>0</v>
      </c>
      <c r="AW1424">
        <f>VLOOKUP($G1424,county_facts!$A:$BB,45,FALSE)</f>
        <v>0</v>
      </c>
      <c r="AX1424">
        <f>VLOOKUP($G1424,county_facts!$A:$BB,46,FALSE)</f>
        <v>0</v>
      </c>
      <c r="AY1424">
        <f>VLOOKUP($G1424,county_facts!$A:$BB,47,FALSE)</f>
        <v>894654</v>
      </c>
      <c r="AZ1424">
        <f>VLOOKUP($G1424,county_facts!$A:$BB,48,FALSE)</f>
        <v>17906</v>
      </c>
      <c r="BA1424">
        <f>VLOOKUP($G1424,county_facts!$A:$BB,49,FALSE)</f>
        <v>250814</v>
      </c>
      <c r="BB1424">
        <f>VLOOKUP($G1424,county_facts!$A:$BB,50,FALSE)</f>
        <v>8206</v>
      </c>
      <c r="BC1424">
        <f>VLOOKUP($G1424,county_facts!$A:$BB,51,FALSE)</f>
        <v>26918</v>
      </c>
      <c r="BD1424">
        <f>VLOOKUP($G1424,county_facts!$A:$BB,52,FALSE)</f>
        <v>62</v>
      </c>
      <c r="BE1424">
        <f>VLOOKUP($G1424,county_facts!$A:$BB,53,FALSE)</f>
        <v>315.38</v>
      </c>
      <c r="BF1424">
        <f>VLOOKUP($G1424,county_facts!$A:$BB,54,FALSE)</f>
        <v>100.9</v>
      </c>
    </row>
    <row r="1425" spans="1:58" x14ac:dyDescent="0.3">
      <c r="A1425" t="s">
        <v>9</v>
      </c>
      <c r="B1425" t="s">
        <v>590</v>
      </c>
      <c r="C1425">
        <v>266</v>
      </c>
      <c r="D1425" t="s">
        <v>578</v>
      </c>
      <c r="E1425">
        <v>807</v>
      </c>
      <c r="F1425">
        <v>0.32961586100000001</v>
      </c>
      <c r="G1425">
        <v>47143</v>
      </c>
      <c r="H1425">
        <f>VLOOKUP($G1425,county_facts!$A:$BB,4,FALSE)</f>
        <v>32641</v>
      </c>
      <c r="I1425">
        <f>VLOOKUP($G1425,county_facts!$A:$BB,5,FALSE)</f>
        <v>31809</v>
      </c>
      <c r="J1425">
        <f>VLOOKUP($G1425,county_facts!$A:$BB,6,FALSE)</f>
        <v>2.6</v>
      </c>
      <c r="K1425">
        <f>VLOOKUP($G1425,county_facts!$A:$BB,7,FALSE)</f>
        <v>31809</v>
      </c>
      <c r="L1425">
        <f>VLOOKUP($G1425,county_facts!$A:$BB,8,FALSE)</f>
        <v>5.5</v>
      </c>
      <c r="M1425">
        <f>VLOOKUP($G1425,county_facts!$A:$BB,9,FALSE)</f>
        <v>23.1</v>
      </c>
      <c r="N1425">
        <f>VLOOKUP($G1425,county_facts!$A:$BB,10,FALSE)</f>
        <v>17.600000000000001</v>
      </c>
      <c r="O1425">
        <f>VLOOKUP($G1425,county_facts!$A:$BB,11,FALSE)</f>
        <v>50.8</v>
      </c>
      <c r="P1425">
        <f>VLOOKUP($G1425,county_facts!$A:$BB,12,FALSE)</f>
        <v>95</v>
      </c>
      <c r="Q1425">
        <f>VLOOKUP($G1425,county_facts!$A:$BB,13,FALSE)</f>
        <v>2.2000000000000002</v>
      </c>
      <c r="R1425">
        <f>VLOOKUP($G1425,county_facts!$A:$BB,14,FALSE)</f>
        <v>0.6</v>
      </c>
      <c r="S1425">
        <f>VLOOKUP($G1425,county_facts!$A:$BB,15,FALSE)</f>
        <v>0.5</v>
      </c>
      <c r="T1425">
        <f>VLOOKUP($G1425,county_facts!$A:$BB,16,FALSE)</f>
        <v>0.1</v>
      </c>
      <c r="U1425">
        <f>VLOOKUP($G1425,county_facts!$A:$BB,17,FALSE)</f>
        <v>1.6</v>
      </c>
      <c r="V1425">
        <f>VLOOKUP($G1425,county_facts!$A:$BB,18,FALSE)</f>
        <v>4.5</v>
      </c>
      <c r="W1425">
        <f>VLOOKUP($G1425,county_facts!$A:$BB,19,FALSE)</f>
        <v>91</v>
      </c>
      <c r="X1425">
        <f>VLOOKUP($G1425,county_facts!$A:$BB,20,FALSE)</f>
        <v>80.5</v>
      </c>
      <c r="Y1425">
        <f>VLOOKUP($G1425,county_facts!$A:$BB,21,FALSE)</f>
        <v>2</v>
      </c>
      <c r="Z1425">
        <f>VLOOKUP($G1425,county_facts!$A:$BB,22,FALSE)</f>
        <v>3.1</v>
      </c>
      <c r="AA1425">
        <f>VLOOKUP($G1425,county_facts!$A:$BB,23,FALSE)</f>
        <v>76.900000000000006</v>
      </c>
      <c r="AB1425">
        <f>VLOOKUP($G1425,county_facts!$A:$BB,24,FALSE)</f>
        <v>12.6</v>
      </c>
      <c r="AC1425">
        <f>VLOOKUP($G1425,county_facts!$A:$BB,25,FALSE)</f>
        <v>2075</v>
      </c>
      <c r="AD1425">
        <f>VLOOKUP($G1425,county_facts!$A:$BB,26,FALSE)</f>
        <v>25</v>
      </c>
      <c r="AE1425">
        <f>VLOOKUP($G1425,county_facts!$A:$BB,27,FALSE)</f>
        <v>14431</v>
      </c>
      <c r="AF1425">
        <f>VLOOKUP($G1425,county_facts!$A:$BB,28,FALSE)</f>
        <v>70.3</v>
      </c>
      <c r="AG1425">
        <f>VLOOKUP($G1425,county_facts!$A:$BB,29,FALSE)</f>
        <v>8.8000000000000007</v>
      </c>
      <c r="AH1425">
        <f>VLOOKUP($G1425,county_facts!$A:$BB,30,FALSE)</f>
        <v>104400</v>
      </c>
      <c r="AI1425">
        <f>VLOOKUP($G1425,county_facts!$A:$BB,31,FALSE)</f>
        <v>12096</v>
      </c>
      <c r="AJ1425">
        <f>VLOOKUP($G1425,county_facts!$A:$BB,32,FALSE)</f>
        <v>2.58</v>
      </c>
      <c r="AK1425">
        <f>VLOOKUP($G1425,county_facts!$A:$BB,33,FALSE)</f>
        <v>18952</v>
      </c>
      <c r="AL1425">
        <f>VLOOKUP($G1425,county_facts!$A:$BB,34,FALSE)</f>
        <v>36741</v>
      </c>
      <c r="AM1425">
        <f>VLOOKUP($G1425,county_facts!$A:$BB,35,FALSE)</f>
        <v>22.6</v>
      </c>
      <c r="AN1425">
        <f>VLOOKUP($G1425,county_facts!$A:$BB,36,FALSE)</f>
        <v>495</v>
      </c>
      <c r="AO1425">
        <f>VLOOKUP($G1425,county_facts!$A:$BB,37,FALSE)</f>
        <v>8052</v>
      </c>
      <c r="AP1425">
        <f>VLOOKUP($G1425,county_facts!$A:$BB,38,FALSE)</f>
        <v>-1.1000000000000001</v>
      </c>
      <c r="AQ1425">
        <f>VLOOKUP($G1425,county_facts!$A:$BB,39,FALSE)</f>
        <v>1646</v>
      </c>
      <c r="AR1425">
        <f>VLOOKUP($G1425,county_facts!$A:$BB,40,FALSE)</f>
        <v>2196</v>
      </c>
      <c r="AS1425">
        <f>VLOOKUP($G1425,county_facts!$A:$BB,41,FALSE)</f>
        <v>0</v>
      </c>
      <c r="AT1425">
        <f>VLOOKUP($G1425,county_facts!$A:$BB,42,FALSE)</f>
        <v>0</v>
      </c>
      <c r="AU1425">
        <f>VLOOKUP($G1425,county_facts!$A:$BB,43,FALSE)</f>
        <v>0</v>
      </c>
      <c r="AV1425">
        <f>VLOOKUP($G1425,county_facts!$A:$BB,44,FALSE)</f>
        <v>0</v>
      </c>
      <c r="AW1425">
        <f>VLOOKUP($G1425,county_facts!$A:$BB,45,FALSE)</f>
        <v>0</v>
      </c>
      <c r="AX1425">
        <f>VLOOKUP($G1425,county_facts!$A:$BB,46,FALSE)</f>
        <v>0</v>
      </c>
      <c r="AY1425">
        <f>VLOOKUP($G1425,county_facts!$A:$BB,47,FALSE)</f>
        <v>894654</v>
      </c>
      <c r="AZ1425">
        <f>VLOOKUP($G1425,county_facts!$A:$BB,48,FALSE)</f>
        <v>17906</v>
      </c>
      <c r="BA1425">
        <f>VLOOKUP($G1425,county_facts!$A:$BB,49,FALSE)</f>
        <v>250814</v>
      </c>
      <c r="BB1425">
        <f>VLOOKUP($G1425,county_facts!$A:$BB,50,FALSE)</f>
        <v>8206</v>
      </c>
      <c r="BC1425">
        <f>VLOOKUP($G1425,county_facts!$A:$BB,51,FALSE)</f>
        <v>26918</v>
      </c>
      <c r="BD1425">
        <f>VLOOKUP($G1425,county_facts!$A:$BB,52,FALSE)</f>
        <v>62</v>
      </c>
      <c r="BE1425">
        <f>VLOOKUP($G1425,county_facts!$A:$BB,53,FALSE)</f>
        <v>315.38</v>
      </c>
      <c r="BF1425">
        <f>VLOOKUP($G1425,county_facts!$A:$BB,54,FALSE)</f>
        <v>100.9</v>
      </c>
    </row>
    <row r="1426" spans="1:58" x14ac:dyDescent="0.3">
      <c r="A1426" t="s">
        <v>9</v>
      </c>
      <c r="B1426" t="s">
        <v>591</v>
      </c>
      <c r="C1426">
        <v>1509</v>
      </c>
      <c r="D1426" t="s">
        <v>578</v>
      </c>
      <c r="E1426">
        <v>2868</v>
      </c>
      <c r="F1426">
        <v>0.52615062800000001</v>
      </c>
      <c r="G1426">
        <v>47141</v>
      </c>
      <c r="H1426">
        <f>VLOOKUP($G1426,county_facts!$A:$BB,4,FALSE)</f>
        <v>74165</v>
      </c>
      <c r="I1426">
        <f>VLOOKUP($G1426,county_facts!$A:$BB,5,FALSE)</f>
        <v>72328</v>
      </c>
      <c r="J1426">
        <f>VLOOKUP($G1426,county_facts!$A:$BB,6,FALSE)</f>
        <v>2.5</v>
      </c>
      <c r="K1426">
        <f>VLOOKUP($G1426,county_facts!$A:$BB,7,FALSE)</f>
        <v>72321</v>
      </c>
      <c r="L1426">
        <f>VLOOKUP($G1426,county_facts!$A:$BB,8,FALSE)</f>
        <v>5.8</v>
      </c>
      <c r="M1426">
        <f>VLOOKUP($G1426,county_facts!$A:$BB,9,FALSE)</f>
        <v>21.3</v>
      </c>
      <c r="N1426">
        <f>VLOOKUP($G1426,county_facts!$A:$BB,10,FALSE)</f>
        <v>16.2</v>
      </c>
      <c r="O1426">
        <f>VLOOKUP($G1426,county_facts!$A:$BB,11,FALSE)</f>
        <v>50.6</v>
      </c>
      <c r="P1426">
        <f>VLOOKUP($G1426,county_facts!$A:$BB,12,FALSE)</f>
        <v>94</v>
      </c>
      <c r="Q1426">
        <f>VLOOKUP($G1426,county_facts!$A:$BB,13,FALSE)</f>
        <v>2.4</v>
      </c>
      <c r="R1426">
        <f>VLOOKUP($G1426,county_facts!$A:$BB,14,FALSE)</f>
        <v>0.8</v>
      </c>
      <c r="S1426">
        <f>VLOOKUP($G1426,county_facts!$A:$BB,15,FALSE)</f>
        <v>1.3</v>
      </c>
      <c r="T1426">
        <f>VLOOKUP($G1426,county_facts!$A:$BB,16,FALSE)</f>
        <v>0.1</v>
      </c>
      <c r="U1426">
        <f>VLOOKUP($G1426,county_facts!$A:$BB,17,FALSE)</f>
        <v>1.4</v>
      </c>
      <c r="V1426">
        <f>VLOOKUP($G1426,county_facts!$A:$BB,18,FALSE)</f>
        <v>5.8</v>
      </c>
      <c r="W1426">
        <f>VLOOKUP($G1426,county_facts!$A:$BB,19,FALSE)</f>
        <v>89.1</v>
      </c>
      <c r="X1426">
        <f>VLOOKUP($G1426,county_facts!$A:$BB,20,FALSE)</f>
        <v>85</v>
      </c>
      <c r="Y1426">
        <f>VLOOKUP($G1426,county_facts!$A:$BB,21,FALSE)</f>
        <v>5</v>
      </c>
      <c r="Z1426">
        <f>VLOOKUP($G1426,county_facts!$A:$BB,22,FALSE)</f>
        <v>6.1</v>
      </c>
      <c r="AA1426">
        <f>VLOOKUP($G1426,county_facts!$A:$BB,23,FALSE)</f>
        <v>83</v>
      </c>
      <c r="AB1426">
        <f>VLOOKUP($G1426,county_facts!$A:$BB,24,FALSE)</f>
        <v>22.9</v>
      </c>
      <c r="AC1426">
        <f>VLOOKUP($G1426,county_facts!$A:$BB,25,FALSE)</f>
        <v>4297</v>
      </c>
      <c r="AD1426">
        <f>VLOOKUP($G1426,county_facts!$A:$BB,26,FALSE)</f>
        <v>22.7</v>
      </c>
      <c r="AE1426">
        <f>VLOOKUP($G1426,county_facts!$A:$BB,27,FALSE)</f>
        <v>32824</v>
      </c>
      <c r="AF1426">
        <f>VLOOKUP($G1426,county_facts!$A:$BB,28,FALSE)</f>
        <v>63.1</v>
      </c>
      <c r="AG1426">
        <f>VLOOKUP($G1426,county_facts!$A:$BB,29,FALSE)</f>
        <v>22.2</v>
      </c>
      <c r="AH1426">
        <f>VLOOKUP($G1426,county_facts!$A:$BB,30,FALSE)</f>
        <v>135100</v>
      </c>
      <c r="AI1426">
        <f>VLOOKUP($G1426,county_facts!$A:$BB,31,FALSE)</f>
        <v>28980</v>
      </c>
      <c r="AJ1426">
        <f>VLOOKUP($G1426,county_facts!$A:$BB,32,FALSE)</f>
        <v>2.4</v>
      </c>
      <c r="AK1426">
        <f>VLOOKUP($G1426,county_facts!$A:$BB,33,FALSE)</f>
        <v>20517</v>
      </c>
      <c r="AL1426">
        <f>VLOOKUP($G1426,county_facts!$A:$BB,34,FALSE)</f>
        <v>33709</v>
      </c>
      <c r="AM1426">
        <f>VLOOKUP($G1426,county_facts!$A:$BB,35,FALSE)</f>
        <v>26.5</v>
      </c>
      <c r="AN1426">
        <f>VLOOKUP($G1426,county_facts!$A:$BB,36,FALSE)</f>
        <v>1734</v>
      </c>
      <c r="AO1426">
        <f>VLOOKUP($G1426,county_facts!$A:$BB,37,FALSE)</f>
        <v>27314</v>
      </c>
      <c r="AP1426">
        <f>VLOOKUP($G1426,county_facts!$A:$BB,38,FALSE)</f>
        <v>-0.6</v>
      </c>
      <c r="AQ1426">
        <f>VLOOKUP($G1426,county_facts!$A:$BB,39,FALSE)</f>
        <v>5733</v>
      </c>
      <c r="AR1426">
        <f>VLOOKUP($G1426,county_facts!$A:$BB,40,FALSE)</f>
        <v>7332</v>
      </c>
      <c r="AS1426">
        <f>VLOOKUP($G1426,county_facts!$A:$BB,41,FALSE)</f>
        <v>0</v>
      </c>
      <c r="AT1426">
        <f>VLOOKUP($G1426,county_facts!$A:$BB,42,FALSE)</f>
        <v>0</v>
      </c>
      <c r="AU1426">
        <f>VLOOKUP($G1426,county_facts!$A:$BB,43,FALSE)</f>
        <v>0</v>
      </c>
      <c r="AV1426">
        <f>VLOOKUP($G1426,county_facts!$A:$BB,44,FALSE)</f>
        <v>0</v>
      </c>
      <c r="AW1426">
        <f>VLOOKUP($G1426,county_facts!$A:$BB,45,FALSE)</f>
        <v>1.6</v>
      </c>
      <c r="AX1426">
        <f>VLOOKUP($G1426,county_facts!$A:$BB,46,FALSE)</f>
        <v>28.7</v>
      </c>
      <c r="AY1426">
        <f>VLOOKUP($G1426,county_facts!$A:$BB,47,FALSE)</f>
        <v>1384046</v>
      </c>
      <c r="AZ1426">
        <f>VLOOKUP($G1426,county_facts!$A:$BB,48,FALSE)</f>
        <v>465728</v>
      </c>
      <c r="BA1426">
        <f>VLOOKUP($G1426,county_facts!$A:$BB,49,FALSE)</f>
        <v>1193021</v>
      </c>
      <c r="BB1426">
        <f>VLOOKUP($G1426,county_facts!$A:$BB,50,FALSE)</f>
        <v>17059</v>
      </c>
      <c r="BC1426">
        <f>VLOOKUP($G1426,county_facts!$A:$BB,51,FALSE)</f>
        <v>138047</v>
      </c>
      <c r="BD1426">
        <f>VLOOKUP($G1426,county_facts!$A:$BB,52,FALSE)</f>
        <v>424</v>
      </c>
      <c r="BE1426">
        <f>VLOOKUP($G1426,county_facts!$A:$BB,53,FALSE)</f>
        <v>401.1</v>
      </c>
      <c r="BF1426">
        <f>VLOOKUP($G1426,county_facts!$A:$BB,54,FALSE)</f>
        <v>180.3</v>
      </c>
    </row>
    <row r="1427" spans="1:58" x14ac:dyDescent="0.3">
      <c r="A1427" t="s">
        <v>6</v>
      </c>
      <c r="B1427" t="s">
        <v>591</v>
      </c>
      <c r="C1427">
        <v>1359</v>
      </c>
      <c r="D1427" t="s">
        <v>578</v>
      </c>
      <c r="E1427">
        <v>2868</v>
      </c>
      <c r="F1427">
        <v>0.47384937199999999</v>
      </c>
      <c r="G1427">
        <v>47141</v>
      </c>
      <c r="H1427">
        <f>VLOOKUP($G1427,county_facts!$A:$BB,4,FALSE)</f>
        <v>74165</v>
      </c>
      <c r="I1427">
        <f>VLOOKUP($G1427,county_facts!$A:$BB,5,FALSE)</f>
        <v>72328</v>
      </c>
      <c r="J1427">
        <f>VLOOKUP($G1427,county_facts!$A:$BB,6,FALSE)</f>
        <v>2.5</v>
      </c>
      <c r="K1427">
        <f>VLOOKUP($G1427,county_facts!$A:$BB,7,FALSE)</f>
        <v>72321</v>
      </c>
      <c r="L1427">
        <f>VLOOKUP($G1427,county_facts!$A:$BB,8,FALSE)</f>
        <v>5.8</v>
      </c>
      <c r="M1427">
        <f>VLOOKUP($G1427,county_facts!$A:$BB,9,FALSE)</f>
        <v>21.3</v>
      </c>
      <c r="N1427">
        <f>VLOOKUP($G1427,county_facts!$A:$BB,10,FALSE)</f>
        <v>16.2</v>
      </c>
      <c r="O1427">
        <f>VLOOKUP($G1427,county_facts!$A:$BB,11,FALSE)</f>
        <v>50.6</v>
      </c>
      <c r="P1427">
        <f>VLOOKUP($G1427,county_facts!$A:$BB,12,FALSE)</f>
        <v>94</v>
      </c>
      <c r="Q1427">
        <f>VLOOKUP($G1427,county_facts!$A:$BB,13,FALSE)</f>
        <v>2.4</v>
      </c>
      <c r="R1427">
        <f>VLOOKUP($G1427,county_facts!$A:$BB,14,FALSE)</f>
        <v>0.8</v>
      </c>
      <c r="S1427">
        <f>VLOOKUP($G1427,county_facts!$A:$BB,15,FALSE)</f>
        <v>1.3</v>
      </c>
      <c r="T1427">
        <f>VLOOKUP($G1427,county_facts!$A:$BB,16,FALSE)</f>
        <v>0.1</v>
      </c>
      <c r="U1427">
        <f>VLOOKUP($G1427,county_facts!$A:$BB,17,FALSE)</f>
        <v>1.4</v>
      </c>
      <c r="V1427">
        <f>VLOOKUP($G1427,county_facts!$A:$BB,18,FALSE)</f>
        <v>5.8</v>
      </c>
      <c r="W1427">
        <f>VLOOKUP($G1427,county_facts!$A:$BB,19,FALSE)</f>
        <v>89.1</v>
      </c>
      <c r="X1427">
        <f>VLOOKUP($G1427,county_facts!$A:$BB,20,FALSE)</f>
        <v>85</v>
      </c>
      <c r="Y1427">
        <f>VLOOKUP($G1427,county_facts!$A:$BB,21,FALSE)</f>
        <v>5</v>
      </c>
      <c r="Z1427">
        <f>VLOOKUP($G1427,county_facts!$A:$BB,22,FALSE)</f>
        <v>6.1</v>
      </c>
      <c r="AA1427">
        <f>VLOOKUP($G1427,county_facts!$A:$BB,23,FALSE)</f>
        <v>83</v>
      </c>
      <c r="AB1427">
        <f>VLOOKUP($G1427,county_facts!$A:$BB,24,FALSE)</f>
        <v>22.9</v>
      </c>
      <c r="AC1427">
        <f>VLOOKUP($G1427,county_facts!$A:$BB,25,FALSE)</f>
        <v>4297</v>
      </c>
      <c r="AD1427">
        <f>VLOOKUP($G1427,county_facts!$A:$BB,26,FALSE)</f>
        <v>22.7</v>
      </c>
      <c r="AE1427">
        <f>VLOOKUP($G1427,county_facts!$A:$BB,27,FALSE)</f>
        <v>32824</v>
      </c>
      <c r="AF1427">
        <f>VLOOKUP($G1427,county_facts!$A:$BB,28,FALSE)</f>
        <v>63.1</v>
      </c>
      <c r="AG1427">
        <f>VLOOKUP($G1427,county_facts!$A:$BB,29,FALSE)</f>
        <v>22.2</v>
      </c>
      <c r="AH1427">
        <f>VLOOKUP($G1427,county_facts!$A:$BB,30,FALSE)</f>
        <v>135100</v>
      </c>
      <c r="AI1427">
        <f>VLOOKUP($G1427,county_facts!$A:$BB,31,FALSE)</f>
        <v>28980</v>
      </c>
      <c r="AJ1427">
        <f>VLOOKUP($G1427,county_facts!$A:$BB,32,FALSE)</f>
        <v>2.4</v>
      </c>
      <c r="AK1427">
        <f>VLOOKUP($G1427,county_facts!$A:$BB,33,FALSE)</f>
        <v>20517</v>
      </c>
      <c r="AL1427">
        <f>VLOOKUP($G1427,county_facts!$A:$BB,34,FALSE)</f>
        <v>33709</v>
      </c>
      <c r="AM1427">
        <f>VLOOKUP($G1427,county_facts!$A:$BB,35,FALSE)</f>
        <v>26.5</v>
      </c>
      <c r="AN1427">
        <f>VLOOKUP($G1427,county_facts!$A:$BB,36,FALSE)</f>
        <v>1734</v>
      </c>
      <c r="AO1427">
        <f>VLOOKUP($G1427,county_facts!$A:$BB,37,FALSE)</f>
        <v>27314</v>
      </c>
      <c r="AP1427">
        <f>VLOOKUP($G1427,county_facts!$A:$BB,38,FALSE)</f>
        <v>-0.6</v>
      </c>
      <c r="AQ1427">
        <f>VLOOKUP($G1427,county_facts!$A:$BB,39,FALSE)</f>
        <v>5733</v>
      </c>
      <c r="AR1427">
        <f>VLOOKUP($G1427,county_facts!$A:$BB,40,FALSE)</f>
        <v>7332</v>
      </c>
      <c r="AS1427">
        <f>VLOOKUP($G1427,county_facts!$A:$BB,41,FALSE)</f>
        <v>0</v>
      </c>
      <c r="AT1427">
        <f>VLOOKUP($G1427,county_facts!$A:$BB,42,FALSE)</f>
        <v>0</v>
      </c>
      <c r="AU1427">
        <f>VLOOKUP($G1427,county_facts!$A:$BB,43,FALSE)</f>
        <v>0</v>
      </c>
      <c r="AV1427">
        <f>VLOOKUP($G1427,county_facts!$A:$BB,44,FALSE)</f>
        <v>0</v>
      </c>
      <c r="AW1427">
        <f>VLOOKUP($G1427,county_facts!$A:$BB,45,FALSE)</f>
        <v>1.6</v>
      </c>
      <c r="AX1427">
        <f>VLOOKUP($G1427,county_facts!$A:$BB,46,FALSE)</f>
        <v>28.7</v>
      </c>
      <c r="AY1427">
        <f>VLOOKUP($G1427,county_facts!$A:$BB,47,FALSE)</f>
        <v>1384046</v>
      </c>
      <c r="AZ1427">
        <f>VLOOKUP($G1427,county_facts!$A:$BB,48,FALSE)</f>
        <v>465728</v>
      </c>
      <c r="BA1427">
        <f>VLOOKUP($G1427,county_facts!$A:$BB,49,FALSE)</f>
        <v>1193021</v>
      </c>
      <c r="BB1427">
        <f>VLOOKUP($G1427,county_facts!$A:$BB,50,FALSE)</f>
        <v>17059</v>
      </c>
      <c r="BC1427">
        <f>VLOOKUP($G1427,county_facts!$A:$BB,51,FALSE)</f>
        <v>138047</v>
      </c>
      <c r="BD1427">
        <f>VLOOKUP($G1427,county_facts!$A:$BB,52,FALSE)</f>
        <v>424</v>
      </c>
      <c r="BE1427">
        <f>VLOOKUP($G1427,county_facts!$A:$BB,53,FALSE)</f>
        <v>401.1</v>
      </c>
      <c r="BF1427">
        <f>VLOOKUP($G1427,county_facts!$A:$BB,54,FALSE)</f>
        <v>180.3</v>
      </c>
    </row>
    <row r="1428" spans="1:58" x14ac:dyDescent="0.3">
      <c r="A1428" t="s">
        <v>6</v>
      </c>
      <c r="B1428" t="s">
        <v>90</v>
      </c>
      <c r="C1428">
        <v>467</v>
      </c>
      <c r="D1428" t="s">
        <v>578</v>
      </c>
      <c r="E1428">
        <v>689</v>
      </c>
      <c r="F1428">
        <v>0.67779390399999995</v>
      </c>
      <c r="G1428">
        <v>47139</v>
      </c>
      <c r="H1428">
        <f>VLOOKUP($G1428,county_facts!$A:$BB,4,FALSE)</f>
        <v>16730</v>
      </c>
      <c r="I1428">
        <f>VLOOKUP($G1428,county_facts!$A:$BB,5,FALSE)</f>
        <v>16825</v>
      </c>
      <c r="J1428">
        <f>VLOOKUP($G1428,county_facts!$A:$BB,6,FALSE)</f>
        <v>-0.6</v>
      </c>
      <c r="K1428">
        <f>VLOOKUP($G1428,county_facts!$A:$BB,7,FALSE)</f>
        <v>16825</v>
      </c>
      <c r="L1428">
        <f>VLOOKUP($G1428,county_facts!$A:$BB,8,FALSE)</f>
        <v>4.7</v>
      </c>
      <c r="M1428">
        <f>VLOOKUP($G1428,county_facts!$A:$BB,9,FALSE)</f>
        <v>20.6</v>
      </c>
      <c r="N1428">
        <f>VLOOKUP($G1428,county_facts!$A:$BB,10,FALSE)</f>
        <v>19.399999999999999</v>
      </c>
      <c r="O1428">
        <f>VLOOKUP($G1428,county_facts!$A:$BB,11,FALSE)</f>
        <v>50.2</v>
      </c>
      <c r="P1428">
        <f>VLOOKUP($G1428,county_facts!$A:$BB,12,FALSE)</f>
        <v>97</v>
      </c>
      <c r="Q1428">
        <f>VLOOKUP($G1428,county_facts!$A:$BB,13,FALSE)</f>
        <v>0.7</v>
      </c>
      <c r="R1428">
        <f>VLOOKUP($G1428,county_facts!$A:$BB,14,FALSE)</f>
        <v>0.5</v>
      </c>
      <c r="S1428">
        <f>VLOOKUP($G1428,county_facts!$A:$BB,15,FALSE)</f>
        <v>0.3</v>
      </c>
      <c r="T1428">
        <f>VLOOKUP($G1428,county_facts!$A:$BB,16,FALSE)</f>
        <v>0.1</v>
      </c>
      <c r="U1428">
        <f>VLOOKUP($G1428,county_facts!$A:$BB,17,FALSE)</f>
        <v>1.4</v>
      </c>
      <c r="V1428">
        <f>VLOOKUP($G1428,county_facts!$A:$BB,18,FALSE)</f>
        <v>1.7</v>
      </c>
      <c r="W1428">
        <f>VLOOKUP($G1428,county_facts!$A:$BB,19,FALSE)</f>
        <v>95.7</v>
      </c>
      <c r="X1428">
        <f>VLOOKUP($G1428,county_facts!$A:$BB,20,FALSE)</f>
        <v>89.6</v>
      </c>
      <c r="Y1428">
        <f>VLOOKUP($G1428,county_facts!$A:$BB,21,FALSE)</f>
        <v>1.3</v>
      </c>
      <c r="Z1428">
        <f>VLOOKUP($G1428,county_facts!$A:$BB,22,FALSE)</f>
        <v>3</v>
      </c>
      <c r="AA1428">
        <f>VLOOKUP($G1428,county_facts!$A:$BB,23,FALSE)</f>
        <v>77.400000000000006</v>
      </c>
      <c r="AB1428">
        <f>VLOOKUP($G1428,county_facts!$A:$BB,24,FALSE)</f>
        <v>11.1</v>
      </c>
      <c r="AC1428">
        <f>VLOOKUP($G1428,county_facts!$A:$BB,25,FALSE)</f>
        <v>1165</v>
      </c>
      <c r="AD1428">
        <f>VLOOKUP($G1428,county_facts!$A:$BB,26,FALSE)</f>
        <v>29</v>
      </c>
      <c r="AE1428">
        <f>VLOOKUP($G1428,county_facts!$A:$BB,27,FALSE)</f>
        <v>8370</v>
      </c>
      <c r="AF1428">
        <f>VLOOKUP($G1428,county_facts!$A:$BB,28,FALSE)</f>
        <v>79.400000000000006</v>
      </c>
      <c r="AG1428">
        <f>VLOOKUP($G1428,county_facts!$A:$BB,29,FALSE)</f>
        <v>3.3</v>
      </c>
      <c r="AH1428">
        <f>VLOOKUP($G1428,county_facts!$A:$BB,30,FALSE)</f>
        <v>109300</v>
      </c>
      <c r="AI1428">
        <f>VLOOKUP($G1428,county_facts!$A:$BB,31,FALSE)</f>
        <v>6740</v>
      </c>
      <c r="AJ1428">
        <f>VLOOKUP($G1428,county_facts!$A:$BB,32,FALSE)</f>
        <v>2.44</v>
      </c>
      <c r="AK1428">
        <f>VLOOKUP($G1428,county_facts!$A:$BB,33,FALSE)</f>
        <v>20274</v>
      </c>
      <c r="AL1428">
        <f>VLOOKUP($G1428,county_facts!$A:$BB,34,FALSE)</f>
        <v>39074</v>
      </c>
      <c r="AM1428">
        <f>VLOOKUP($G1428,county_facts!$A:$BB,35,FALSE)</f>
        <v>17.3</v>
      </c>
      <c r="AN1428">
        <f>VLOOKUP($G1428,county_facts!$A:$BB,36,FALSE)</f>
        <v>210</v>
      </c>
      <c r="AO1428">
        <f>VLOOKUP($G1428,county_facts!$A:$BB,37,FALSE)</f>
        <v>1456</v>
      </c>
      <c r="AP1428">
        <f>VLOOKUP($G1428,county_facts!$A:$BB,38,FALSE)</f>
        <v>4.2</v>
      </c>
      <c r="AQ1428">
        <f>VLOOKUP($G1428,county_facts!$A:$BB,39,FALSE)</f>
        <v>1045</v>
      </c>
      <c r="AR1428">
        <f>VLOOKUP($G1428,county_facts!$A:$BB,40,FALSE)</f>
        <v>1579</v>
      </c>
      <c r="AS1428">
        <f>VLOOKUP($G1428,county_facts!$A:$BB,41,FALSE)</f>
        <v>0</v>
      </c>
      <c r="AT1428">
        <f>VLOOKUP($G1428,county_facts!$A:$BB,42,FALSE)</f>
        <v>0</v>
      </c>
      <c r="AU1428">
        <f>VLOOKUP($G1428,county_facts!$A:$BB,43,FALSE)</f>
        <v>0</v>
      </c>
      <c r="AV1428">
        <f>VLOOKUP($G1428,county_facts!$A:$BB,44,FALSE)</f>
        <v>0</v>
      </c>
      <c r="AW1428">
        <f>VLOOKUP($G1428,county_facts!$A:$BB,45,FALSE)</f>
        <v>0</v>
      </c>
      <c r="AX1428">
        <f>VLOOKUP($G1428,county_facts!$A:$BB,46,FALSE)</f>
        <v>25.5</v>
      </c>
      <c r="AY1428">
        <f>VLOOKUP($G1428,county_facts!$A:$BB,47,FALSE)</f>
        <v>0</v>
      </c>
      <c r="AZ1428">
        <f>VLOOKUP($G1428,county_facts!$A:$BB,48,FALSE)</f>
        <v>0</v>
      </c>
      <c r="BA1428">
        <f>VLOOKUP($G1428,county_facts!$A:$BB,49,FALSE)</f>
        <v>67693</v>
      </c>
      <c r="BB1428">
        <f>VLOOKUP($G1428,county_facts!$A:$BB,50,FALSE)</f>
        <v>4305</v>
      </c>
      <c r="BC1428">
        <f>VLOOKUP($G1428,county_facts!$A:$BB,51,FALSE)</f>
        <v>8780</v>
      </c>
      <c r="BD1428">
        <f>VLOOKUP($G1428,county_facts!$A:$BB,52,FALSE)</f>
        <v>142</v>
      </c>
      <c r="BE1428">
        <f>VLOOKUP($G1428,county_facts!$A:$BB,53,FALSE)</f>
        <v>434.68</v>
      </c>
      <c r="BF1428">
        <f>VLOOKUP($G1428,county_facts!$A:$BB,54,FALSE)</f>
        <v>38.700000000000003</v>
      </c>
    </row>
    <row r="1429" spans="1:58" x14ac:dyDescent="0.3">
      <c r="A1429" t="s">
        <v>9</v>
      </c>
      <c r="B1429" t="s">
        <v>90</v>
      </c>
      <c r="C1429">
        <v>222</v>
      </c>
      <c r="D1429" t="s">
        <v>578</v>
      </c>
      <c r="E1429">
        <v>689</v>
      </c>
      <c r="F1429">
        <v>0.322206096</v>
      </c>
      <c r="G1429">
        <v>47139</v>
      </c>
      <c r="H1429">
        <f>VLOOKUP($G1429,county_facts!$A:$BB,4,FALSE)</f>
        <v>16730</v>
      </c>
      <c r="I1429">
        <f>VLOOKUP($G1429,county_facts!$A:$BB,5,FALSE)</f>
        <v>16825</v>
      </c>
      <c r="J1429">
        <f>VLOOKUP($G1429,county_facts!$A:$BB,6,FALSE)</f>
        <v>-0.6</v>
      </c>
      <c r="K1429">
        <f>VLOOKUP($G1429,county_facts!$A:$BB,7,FALSE)</f>
        <v>16825</v>
      </c>
      <c r="L1429">
        <f>VLOOKUP($G1429,county_facts!$A:$BB,8,FALSE)</f>
        <v>4.7</v>
      </c>
      <c r="M1429">
        <f>VLOOKUP($G1429,county_facts!$A:$BB,9,FALSE)</f>
        <v>20.6</v>
      </c>
      <c r="N1429">
        <f>VLOOKUP($G1429,county_facts!$A:$BB,10,FALSE)</f>
        <v>19.399999999999999</v>
      </c>
      <c r="O1429">
        <f>VLOOKUP($G1429,county_facts!$A:$BB,11,FALSE)</f>
        <v>50.2</v>
      </c>
      <c r="P1429">
        <f>VLOOKUP($G1429,county_facts!$A:$BB,12,FALSE)</f>
        <v>97</v>
      </c>
      <c r="Q1429">
        <f>VLOOKUP($G1429,county_facts!$A:$BB,13,FALSE)</f>
        <v>0.7</v>
      </c>
      <c r="R1429">
        <f>VLOOKUP($G1429,county_facts!$A:$BB,14,FALSE)</f>
        <v>0.5</v>
      </c>
      <c r="S1429">
        <f>VLOOKUP($G1429,county_facts!$A:$BB,15,FALSE)</f>
        <v>0.3</v>
      </c>
      <c r="T1429">
        <f>VLOOKUP($G1429,county_facts!$A:$BB,16,FALSE)</f>
        <v>0.1</v>
      </c>
      <c r="U1429">
        <f>VLOOKUP($G1429,county_facts!$A:$BB,17,FALSE)</f>
        <v>1.4</v>
      </c>
      <c r="V1429">
        <f>VLOOKUP($G1429,county_facts!$A:$BB,18,FALSE)</f>
        <v>1.7</v>
      </c>
      <c r="W1429">
        <f>VLOOKUP($G1429,county_facts!$A:$BB,19,FALSE)</f>
        <v>95.7</v>
      </c>
      <c r="X1429">
        <f>VLOOKUP($G1429,county_facts!$A:$BB,20,FALSE)</f>
        <v>89.6</v>
      </c>
      <c r="Y1429">
        <f>VLOOKUP($G1429,county_facts!$A:$BB,21,FALSE)</f>
        <v>1.3</v>
      </c>
      <c r="Z1429">
        <f>VLOOKUP($G1429,county_facts!$A:$BB,22,FALSE)</f>
        <v>3</v>
      </c>
      <c r="AA1429">
        <f>VLOOKUP($G1429,county_facts!$A:$BB,23,FALSE)</f>
        <v>77.400000000000006</v>
      </c>
      <c r="AB1429">
        <f>VLOOKUP($G1429,county_facts!$A:$BB,24,FALSE)</f>
        <v>11.1</v>
      </c>
      <c r="AC1429">
        <f>VLOOKUP($G1429,county_facts!$A:$BB,25,FALSE)</f>
        <v>1165</v>
      </c>
      <c r="AD1429">
        <f>VLOOKUP($G1429,county_facts!$A:$BB,26,FALSE)</f>
        <v>29</v>
      </c>
      <c r="AE1429">
        <f>VLOOKUP($G1429,county_facts!$A:$BB,27,FALSE)</f>
        <v>8370</v>
      </c>
      <c r="AF1429">
        <f>VLOOKUP($G1429,county_facts!$A:$BB,28,FALSE)</f>
        <v>79.400000000000006</v>
      </c>
      <c r="AG1429">
        <f>VLOOKUP($G1429,county_facts!$A:$BB,29,FALSE)</f>
        <v>3.3</v>
      </c>
      <c r="AH1429">
        <f>VLOOKUP($G1429,county_facts!$A:$BB,30,FALSE)</f>
        <v>109300</v>
      </c>
      <c r="AI1429">
        <f>VLOOKUP($G1429,county_facts!$A:$BB,31,FALSE)</f>
        <v>6740</v>
      </c>
      <c r="AJ1429">
        <f>VLOOKUP($G1429,county_facts!$A:$BB,32,FALSE)</f>
        <v>2.44</v>
      </c>
      <c r="AK1429">
        <f>VLOOKUP($G1429,county_facts!$A:$BB,33,FALSE)</f>
        <v>20274</v>
      </c>
      <c r="AL1429">
        <f>VLOOKUP($G1429,county_facts!$A:$BB,34,FALSE)</f>
        <v>39074</v>
      </c>
      <c r="AM1429">
        <f>VLOOKUP($G1429,county_facts!$A:$BB,35,FALSE)</f>
        <v>17.3</v>
      </c>
      <c r="AN1429">
        <f>VLOOKUP($G1429,county_facts!$A:$BB,36,FALSE)</f>
        <v>210</v>
      </c>
      <c r="AO1429">
        <f>VLOOKUP($G1429,county_facts!$A:$BB,37,FALSE)</f>
        <v>1456</v>
      </c>
      <c r="AP1429">
        <f>VLOOKUP($G1429,county_facts!$A:$BB,38,FALSE)</f>
        <v>4.2</v>
      </c>
      <c r="AQ1429">
        <f>VLOOKUP($G1429,county_facts!$A:$BB,39,FALSE)</f>
        <v>1045</v>
      </c>
      <c r="AR1429">
        <f>VLOOKUP($G1429,county_facts!$A:$BB,40,FALSE)</f>
        <v>1579</v>
      </c>
      <c r="AS1429">
        <f>VLOOKUP($G1429,county_facts!$A:$BB,41,FALSE)</f>
        <v>0</v>
      </c>
      <c r="AT1429">
        <f>VLOOKUP($G1429,county_facts!$A:$BB,42,FALSE)</f>
        <v>0</v>
      </c>
      <c r="AU1429">
        <f>VLOOKUP($G1429,county_facts!$A:$BB,43,FALSE)</f>
        <v>0</v>
      </c>
      <c r="AV1429">
        <f>VLOOKUP($G1429,county_facts!$A:$BB,44,FALSE)</f>
        <v>0</v>
      </c>
      <c r="AW1429">
        <f>VLOOKUP($G1429,county_facts!$A:$BB,45,FALSE)</f>
        <v>0</v>
      </c>
      <c r="AX1429">
        <f>VLOOKUP($G1429,county_facts!$A:$BB,46,FALSE)</f>
        <v>25.5</v>
      </c>
      <c r="AY1429">
        <f>VLOOKUP($G1429,county_facts!$A:$BB,47,FALSE)</f>
        <v>0</v>
      </c>
      <c r="AZ1429">
        <f>VLOOKUP($G1429,county_facts!$A:$BB,48,FALSE)</f>
        <v>0</v>
      </c>
      <c r="BA1429">
        <f>VLOOKUP($G1429,county_facts!$A:$BB,49,FALSE)</f>
        <v>67693</v>
      </c>
      <c r="BB1429">
        <f>VLOOKUP($G1429,county_facts!$A:$BB,50,FALSE)</f>
        <v>4305</v>
      </c>
      <c r="BC1429">
        <f>VLOOKUP($G1429,county_facts!$A:$BB,51,FALSE)</f>
        <v>8780</v>
      </c>
      <c r="BD1429">
        <f>VLOOKUP($G1429,county_facts!$A:$BB,52,FALSE)</f>
        <v>142</v>
      </c>
      <c r="BE1429">
        <f>VLOOKUP($G1429,county_facts!$A:$BB,53,FALSE)</f>
        <v>434.68</v>
      </c>
      <c r="BF1429">
        <f>VLOOKUP($G1429,county_facts!$A:$BB,54,FALSE)</f>
        <v>38.700000000000003</v>
      </c>
    </row>
    <row r="1430" spans="1:58" x14ac:dyDescent="0.3">
      <c r="A1430" t="s">
        <v>6</v>
      </c>
      <c r="B1430" t="s">
        <v>592</v>
      </c>
      <c r="C1430">
        <v>132</v>
      </c>
      <c r="D1430" t="s">
        <v>578</v>
      </c>
      <c r="E1430">
        <v>180</v>
      </c>
      <c r="F1430">
        <v>0.73333333300000003</v>
      </c>
      <c r="G1430">
        <v>47137</v>
      </c>
      <c r="H1430">
        <f>VLOOKUP($G1430,county_facts!$A:$BB,4,FALSE)</f>
        <v>5124</v>
      </c>
      <c r="I1430">
        <f>VLOOKUP($G1430,county_facts!$A:$BB,5,FALSE)</f>
        <v>5077</v>
      </c>
      <c r="J1430">
        <f>VLOOKUP($G1430,county_facts!$A:$BB,6,FALSE)</f>
        <v>0.9</v>
      </c>
      <c r="K1430">
        <f>VLOOKUP($G1430,county_facts!$A:$BB,7,FALSE)</f>
        <v>5077</v>
      </c>
      <c r="L1430">
        <f>VLOOKUP($G1430,county_facts!$A:$BB,8,FALSE)</f>
        <v>3.9</v>
      </c>
      <c r="M1430">
        <f>VLOOKUP($G1430,county_facts!$A:$BB,9,FALSE)</f>
        <v>18.600000000000001</v>
      </c>
      <c r="N1430">
        <f>VLOOKUP($G1430,county_facts!$A:$BB,10,FALSE)</f>
        <v>25.2</v>
      </c>
      <c r="O1430">
        <f>VLOOKUP($G1430,county_facts!$A:$BB,11,FALSE)</f>
        <v>49.8</v>
      </c>
      <c r="P1430">
        <f>VLOOKUP($G1430,county_facts!$A:$BB,12,FALSE)</f>
        <v>98.7</v>
      </c>
      <c r="Q1430">
        <f>VLOOKUP($G1430,county_facts!$A:$BB,13,FALSE)</f>
        <v>0.2</v>
      </c>
      <c r="R1430">
        <f>VLOOKUP($G1430,county_facts!$A:$BB,14,FALSE)</f>
        <v>0.3</v>
      </c>
      <c r="S1430">
        <f>VLOOKUP($G1430,county_facts!$A:$BB,15,FALSE)</f>
        <v>0.1</v>
      </c>
      <c r="T1430">
        <f>VLOOKUP($G1430,county_facts!$A:$BB,16,FALSE)</f>
        <v>0.1</v>
      </c>
      <c r="U1430">
        <f>VLOOKUP($G1430,county_facts!$A:$BB,17,FALSE)</f>
        <v>0.7</v>
      </c>
      <c r="V1430">
        <f>VLOOKUP($G1430,county_facts!$A:$BB,18,FALSE)</f>
        <v>1.5</v>
      </c>
      <c r="W1430">
        <f>VLOOKUP($G1430,county_facts!$A:$BB,19,FALSE)</f>
        <v>97.3</v>
      </c>
      <c r="X1430">
        <f>VLOOKUP($G1430,county_facts!$A:$BB,20,FALSE)</f>
        <v>92.8</v>
      </c>
      <c r="Y1430">
        <f>VLOOKUP($G1430,county_facts!$A:$BB,21,FALSE)</f>
        <v>1.4</v>
      </c>
      <c r="Z1430">
        <f>VLOOKUP($G1430,county_facts!$A:$BB,22,FALSE)</f>
        <v>2.5</v>
      </c>
      <c r="AA1430">
        <f>VLOOKUP($G1430,county_facts!$A:$BB,23,FALSE)</f>
        <v>78.900000000000006</v>
      </c>
      <c r="AB1430">
        <f>VLOOKUP($G1430,county_facts!$A:$BB,24,FALSE)</f>
        <v>13</v>
      </c>
      <c r="AC1430">
        <f>VLOOKUP($G1430,county_facts!$A:$BB,25,FALSE)</f>
        <v>528</v>
      </c>
      <c r="AD1430">
        <f>VLOOKUP($G1430,county_facts!$A:$BB,26,FALSE)</f>
        <v>27</v>
      </c>
      <c r="AE1430">
        <f>VLOOKUP($G1430,county_facts!$A:$BB,27,FALSE)</f>
        <v>3455</v>
      </c>
      <c r="AF1430">
        <f>VLOOKUP($G1430,county_facts!$A:$BB,28,FALSE)</f>
        <v>80.2</v>
      </c>
      <c r="AG1430">
        <f>VLOOKUP($G1430,county_facts!$A:$BB,29,FALSE)</f>
        <v>5.6</v>
      </c>
      <c r="AH1430">
        <f>VLOOKUP($G1430,county_facts!$A:$BB,30,FALSE)</f>
        <v>96300</v>
      </c>
      <c r="AI1430">
        <f>VLOOKUP($G1430,county_facts!$A:$BB,31,FALSE)</f>
        <v>2388</v>
      </c>
      <c r="AJ1430">
        <f>VLOOKUP($G1430,county_facts!$A:$BB,32,FALSE)</f>
        <v>2.09</v>
      </c>
      <c r="AK1430">
        <f>VLOOKUP($G1430,county_facts!$A:$BB,33,FALSE)</f>
        <v>21942</v>
      </c>
      <c r="AL1430">
        <f>VLOOKUP($G1430,county_facts!$A:$BB,34,FALSE)</f>
        <v>35184</v>
      </c>
      <c r="AM1430">
        <f>VLOOKUP($G1430,county_facts!$A:$BB,35,FALSE)</f>
        <v>19.2</v>
      </c>
      <c r="AN1430">
        <f>VLOOKUP($G1430,county_facts!$A:$BB,36,FALSE)</f>
        <v>82</v>
      </c>
      <c r="AO1430">
        <f>VLOOKUP($G1430,county_facts!$A:$BB,37,FALSE)</f>
        <v>602</v>
      </c>
      <c r="AP1430">
        <f>VLOOKUP($G1430,county_facts!$A:$BB,38,FALSE)</f>
        <v>-5.2</v>
      </c>
      <c r="AQ1430">
        <f>VLOOKUP($G1430,county_facts!$A:$BB,39,FALSE)</f>
        <v>471</v>
      </c>
      <c r="AR1430">
        <f>VLOOKUP($G1430,county_facts!$A:$BB,40,FALSE)</f>
        <v>524</v>
      </c>
      <c r="AS1430">
        <f>VLOOKUP($G1430,county_facts!$A:$BB,41,FALSE)</f>
        <v>0</v>
      </c>
      <c r="AT1430">
        <f>VLOOKUP($G1430,county_facts!$A:$BB,42,FALSE)</f>
        <v>0</v>
      </c>
      <c r="AU1430">
        <f>VLOOKUP($G1430,county_facts!$A:$BB,43,FALSE)</f>
        <v>0</v>
      </c>
      <c r="AV1430">
        <f>VLOOKUP($G1430,county_facts!$A:$BB,44,FALSE)</f>
        <v>0</v>
      </c>
      <c r="AW1430">
        <f>VLOOKUP($G1430,county_facts!$A:$BB,45,FALSE)</f>
        <v>0</v>
      </c>
      <c r="AX1430">
        <f>VLOOKUP($G1430,county_facts!$A:$BB,46,FALSE)</f>
        <v>41</v>
      </c>
      <c r="AY1430">
        <f>VLOOKUP($G1430,county_facts!$A:$BB,47,FALSE)</f>
        <v>0</v>
      </c>
      <c r="AZ1430">
        <f>VLOOKUP($G1430,county_facts!$A:$BB,48,FALSE)</f>
        <v>0</v>
      </c>
      <c r="BA1430">
        <f>VLOOKUP($G1430,county_facts!$A:$BB,49,FALSE)</f>
        <v>23632</v>
      </c>
      <c r="BB1430">
        <f>VLOOKUP($G1430,county_facts!$A:$BB,50,FALSE)</f>
        <v>4933</v>
      </c>
      <c r="BC1430">
        <f>VLOOKUP($G1430,county_facts!$A:$BB,51,FALSE)</f>
        <v>3141</v>
      </c>
      <c r="BD1430">
        <f>VLOOKUP($G1430,county_facts!$A:$BB,52,FALSE)</f>
        <v>0</v>
      </c>
      <c r="BE1430">
        <f>VLOOKUP($G1430,county_facts!$A:$BB,53,FALSE)</f>
        <v>162.97999999999999</v>
      </c>
      <c r="BF1430">
        <f>VLOOKUP($G1430,county_facts!$A:$BB,54,FALSE)</f>
        <v>31.2</v>
      </c>
    </row>
    <row r="1431" spans="1:58" x14ac:dyDescent="0.3">
      <c r="A1431" t="s">
        <v>9</v>
      </c>
      <c r="B1431" t="s">
        <v>592</v>
      </c>
      <c r="C1431">
        <v>48</v>
      </c>
      <c r="D1431" t="s">
        <v>578</v>
      </c>
      <c r="E1431">
        <v>180</v>
      </c>
      <c r="F1431">
        <v>0.26666666700000002</v>
      </c>
      <c r="G1431">
        <v>47137</v>
      </c>
      <c r="H1431">
        <f>VLOOKUP($G1431,county_facts!$A:$BB,4,FALSE)</f>
        <v>5124</v>
      </c>
      <c r="I1431">
        <f>VLOOKUP($G1431,county_facts!$A:$BB,5,FALSE)</f>
        <v>5077</v>
      </c>
      <c r="J1431">
        <f>VLOOKUP($G1431,county_facts!$A:$BB,6,FALSE)</f>
        <v>0.9</v>
      </c>
      <c r="K1431">
        <f>VLOOKUP($G1431,county_facts!$A:$BB,7,FALSE)</f>
        <v>5077</v>
      </c>
      <c r="L1431">
        <f>VLOOKUP($G1431,county_facts!$A:$BB,8,FALSE)</f>
        <v>3.9</v>
      </c>
      <c r="M1431">
        <f>VLOOKUP($G1431,county_facts!$A:$BB,9,FALSE)</f>
        <v>18.600000000000001</v>
      </c>
      <c r="N1431">
        <f>VLOOKUP($G1431,county_facts!$A:$BB,10,FALSE)</f>
        <v>25.2</v>
      </c>
      <c r="O1431">
        <f>VLOOKUP($G1431,county_facts!$A:$BB,11,FALSE)</f>
        <v>49.8</v>
      </c>
      <c r="P1431">
        <f>VLOOKUP($G1431,county_facts!$A:$BB,12,FALSE)</f>
        <v>98.7</v>
      </c>
      <c r="Q1431">
        <f>VLOOKUP($G1431,county_facts!$A:$BB,13,FALSE)</f>
        <v>0.2</v>
      </c>
      <c r="R1431">
        <f>VLOOKUP($G1431,county_facts!$A:$BB,14,FALSE)</f>
        <v>0.3</v>
      </c>
      <c r="S1431">
        <f>VLOOKUP($G1431,county_facts!$A:$BB,15,FALSE)</f>
        <v>0.1</v>
      </c>
      <c r="T1431">
        <f>VLOOKUP($G1431,county_facts!$A:$BB,16,FALSE)</f>
        <v>0.1</v>
      </c>
      <c r="U1431">
        <f>VLOOKUP($G1431,county_facts!$A:$BB,17,FALSE)</f>
        <v>0.7</v>
      </c>
      <c r="V1431">
        <f>VLOOKUP($G1431,county_facts!$A:$BB,18,FALSE)</f>
        <v>1.5</v>
      </c>
      <c r="W1431">
        <f>VLOOKUP($G1431,county_facts!$A:$BB,19,FALSE)</f>
        <v>97.3</v>
      </c>
      <c r="X1431">
        <f>VLOOKUP($G1431,county_facts!$A:$BB,20,FALSE)</f>
        <v>92.8</v>
      </c>
      <c r="Y1431">
        <f>VLOOKUP($G1431,county_facts!$A:$BB,21,FALSE)</f>
        <v>1.4</v>
      </c>
      <c r="Z1431">
        <f>VLOOKUP($G1431,county_facts!$A:$BB,22,FALSE)</f>
        <v>2.5</v>
      </c>
      <c r="AA1431">
        <f>VLOOKUP($G1431,county_facts!$A:$BB,23,FALSE)</f>
        <v>78.900000000000006</v>
      </c>
      <c r="AB1431">
        <f>VLOOKUP($G1431,county_facts!$A:$BB,24,FALSE)</f>
        <v>13</v>
      </c>
      <c r="AC1431">
        <f>VLOOKUP($G1431,county_facts!$A:$BB,25,FALSE)</f>
        <v>528</v>
      </c>
      <c r="AD1431">
        <f>VLOOKUP($G1431,county_facts!$A:$BB,26,FALSE)</f>
        <v>27</v>
      </c>
      <c r="AE1431">
        <f>VLOOKUP($G1431,county_facts!$A:$BB,27,FALSE)</f>
        <v>3455</v>
      </c>
      <c r="AF1431">
        <f>VLOOKUP($G1431,county_facts!$A:$BB,28,FALSE)</f>
        <v>80.2</v>
      </c>
      <c r="AG1431">
        <f>VLOOKUP($G1431,county_facts!$A:$BB,29,FALSE)</f>
        <v>5.6</v>
      </c>
      <c r="AH1431">
        <f>VLOOKUP($G1431,county_facts!$A:$BB,30,FALSE)</f>
        <v>96300</v>
      </c>
      <c r="AI1431">
        <f>VLOOKUP($G1431,county_facts!$A:$BB,31,FALSE)</f>
        <v>2388</v>
      </c>
      <c r="AJ1431">
        <f>VLOOKUP($G1431,county_facts!$A:$BB,32,FALSE)</f>
        <v>2.09</v>
      </c>
      <c r="AK1431">
        <f>VLOOKUP($G1431,county_facts!$A:$BB,33,FALSE)</f>
        <v>21942</v>
      </c>
      <c r="AL1431">
        <f>VLOOKUP($G1431,county_facts!$A:$BB,34,FALSE)</f>
        <v>35184</v>
      </c>
      <c r="AM1431">
        <f>VLOOKUP($G1431,county_facts!$A:$BB,35,FALSE)</f>
        <v>19.2</v>
      </c>
      <c r="AN1431">
        <f>VLOOKUP($G1431,county_facts!$A:$BB,36,FALSE)</f>
        <v>82</v>
      </c>
      <c r="AO1431">
        <f>VLOOKUP($G1431,county_facts!$A:$BB,37,FALSE)</f>
        <v>602</v>
      </c>
      <c r="AP1431">
        <f>VLOOKUP($G1431,county_facts!$A:$BB,38,FALSE)</f>
        <v>-5.2</v>
      </c>
      <c r="AQ1431">
        <f>VLOOKUP($G1431,county_facts!$A:$BB,39,FALSE)</f>
        <v>471</v>
      </c>
      <c r="AR1431">
        <f>VLOOKUP($G1431,county_facts!$A:$BB,40,FALSE)</f>
        <v>524</v>
      </c>
      <c r="AS1431">
        <f>VLOOKUP($G1431,county_facts!$A:$BB,41,FALSE)</f>
        <v>0</v>
      </c>
      <c r="AT1431">
        <f>VLOOKUP($G1431,county_facts!$A:$BB,42,FALSE)</f>
        <v>0</v>
      </c>
      <c r="AU1431">
        <f>VLOOKUP($G1431,county_facts!$A:$BB,43,FALSE)</f>
        <v>0</v>
      </c>
      <c r="AV1431">
        <f>VLOOKUP($G1431,county_facts!$A:$BB,44,FALSE)</f>
        <v>0</v>
      </c>
      <c r="AW1431">
        <f>VLOOKUP($G1431,county_facts!$A:$BB,45,FALSE)</f>
        <v>0</v>
      </c>
      <c r="AX1431">
        <f>VLOOKUP($G1431,county_facts!$A:$BB,46,FALSE)</f>
        <v>41</v>
      </c>
      <c r="AY1431">
        <f>VLOOKUP($G1431,county_facts!$A:$BB,47,FALSE)</f>
        <v>0</v>
      </c>
      <c r="AZ1431">
        <f>VLOOKUP($G1431,county_facts!$A:$BB,48,FALSE)</f>
        <v>0</v>
      </c>
      <c r="BA1431">
        <f>VLOOKUP($G1431,county_facts!$A:$BB,49,FALSE)</f>
        <v>23632</v>
      </c>
      <c r="BB1431">
        <f>VLOOKUP($G1431,county_facts!$A:$BB,50,FALSE)</f>
        <v>4933</v>
      </c>
      <c r="BC1431">
        <f>VLOOKUP($G1431,county_facts!$A:$BB,51,FALSE)</f>
        <v>3141</v>
      </c>
      <c r="BD1431">
        <f>VLOOKUP($G1431,county_facts!$A:$BB,52,FALSE)</f>
        <v>0</v>
      </c>
      <c r="BE1431">
        <f>VLOOKUP($G1431,county_facts!$A:$BB,53,FALSE)</f>
        <v>162.97999999999999</v>
      </c>
      <c r="BF1431">
        <f>VLOOKUP($G1431,county_facts!$A:$BB,54,FALSE)</f>
        <v>31.2</v>
      </c>
    </row>
    <row r="1432" spans="1:58" x14ac:dyDescent="0.3">
      <c r="A1432" t="s">
        <v>6</v>
      </c>
      <c r="B1432" t="s">
        <v>22</v>
      </c>
      <c r="C1432">
        <v>135</v>
      </c>
      <c r="D1432" t="s">
        <v>578</v>
      </c>
      <c r="E1432">
        <v>210</v>
      </c>
      <c r="F1432">
        <v>0.64285714299999996</v>
      </c>
      <c r="G1432">
        <v>47135</v>
      </c>
      <c r="H1432">
        <f>VLOOKUP($G1432,county_facts!$A:$BB,4,FALSE)</f>
        <v>7822</v>
      </c>
      <c r="I1432">
        <f>VLOOKUP($G1432,county_facts!$A:$BB,5,FALSE)</f>
        <v>7915</v>
      </c>
      <c r="J1432">
        <f>VLOOKUP($G1432,county_facts!$A:$BB,6,FALSE)</f>
        <v>-1.2</v>
      </c>
      <c r="K1432">
        <f>VLOOKUP($G1432,county_facts!$A:$BB,7,FALSE)</f>
        <v>7915</v>
      </c>
      <c r="L1432">
        <f>VLOOKUP($G1432,county_facts!$A:$BB,8,FALSE)</f>
        <v>5.5</v>
      </c>
      <c r="M1432">
        <f>VLOOKUP($G1432,county_facts!$A:$BB,9,FALSE)</f>
        <v>21.6</v>
      </c>
      <c r="N1432">
        <f>VLOOKUP($G1432,county_facts!$A:$BB,10,FALSE)</f>
        <v>21</v>
      </c>
      <c r="O1432">
        <f>VLOOKUP($G1432,county_facts!$A:$BB,11,FALSE)</f>
        <v>49.5</v>
      </c>
      <c r="P1432">
        <f>VLOOKUP($G1432,county_facts!$A:$BB,12,FALSE)</f>
        <v>94.6</v>
      </c>
      <c r="Q1432">
        <f>VLOOKUP($G1432,county_facts!$A:$BB,13,FALSE)</f>
        <v>2.4</v>
      </c>
      <c r="R1432">
        <f>VLOOKUP($G1432,county_facts!$A:$BB,14,FALSE)</f>
        <v>0.8</v>
      </c>
      <c r="S1432">
        <f>VLOOKUP($G1432,county_facts!$A:$BB,15,FALSE)</f>
        <v>0.3</v>
      </c>
      <c r="T1432">
        <f>VLOOKUP($G1432,county_facts!$A:$BB,16,FALSE)</f>
        <v>0</v>
      </c>
      <c r="U1432">
        <f>VLOOKUP($G1432,county_facts!$A:$BB,17,FALSE)</f>
        <v>1.9</v>
      </c>
      <c r="V1432">
        <f>VLOOKUP($G1432,county_facts!$A:$BB,18,FALSE)</f>
        <v>2.2000000000000002</v>
      </c>
      <c r="W1432">
        <f>VLOOKUP($G1432,county_facts!$A:$BB,19,FALSE)</f>
        <v>92.8</v>
      </c>
      <c r="X1432">
        <f>VLOOKUP($G1432,county_facts!$A:$BB,20,FALSE)</f>
        <v>85.8</v>
      </c>
      <c r="Y1432">
        <f>VLOOKUP($G1432,county_facts!$A:$BB,21,FALSE)</f>
        <v>0.4</v>
      </c>
      <c r="Z1432">
        <f>VLOOKUP($G1432,county_facts!$A:$BB,22,FALSE)</f>
        <v>3.4</v>
      </c>
      <c r="AA1432">
        <f>VLOOKUP($G1432,county_facts!$A:$BB,23,FALSE)</f>
        <v>78.5</v>
      </c>
      <c r="AB1432">
        <f>VLOOKUP($G1432,county_facts!$A:$BB,24,FALSE)</f>
        <v>13.7</v>
      </c>
      <c r="AC1432">
        <f>VLOOKUP($G1432,county_facts!$A:$BB,25,FALSE)</f>
        <v>673</v>
      </c>
      <c r="AD1432">
        <f>VLOOKUP($G1432,county_facts!$A:$BB,26,FALSE)</f>
        <v>28.8</v>
      </c>
      <c r="AE1432">
        <f>VLOOKUP($G1432,county_facts!$A:$BB,27,FALSE)</f>
        <v>4574</v>
      </c>
      <c r="AF1432">
        <f>VLOOKUP($G1432,county_facts!$A:$BB,28,FALSE)</f>
        <v>74.599999999999994</v>
      </c>
      <c r="AG1432">
        <f>VLOOKUP($G1432,county_facts!$A:$BB,29,FALSE)</f>
        <v>4</v>
      </c>
      <c r="AH1432">
        <f>VLOOKUP($G1432,county_facts!$A:$BB,30,FALSE)</f>
        <v>86800</v>
      </c>
      <c r="AI1432">
        <f>VLOOKUP($G1432,county_facts!$A:$BB,31,FALSE)</f>
        <v>3187</v>
      </c>
      <c r="AJ1432">
        <f>VLOOKUP($G1432,county_facts!$A:$BB,32,FALSE)</f>
        <v>2.42</v>
      </c>
      <c r="AK1432">
        <f>VLOOKUP($G1432,county_facts!$A:$BB,33,FALSE)</f>
        <v>17214</v>
      </c>
      <c r="AL1432">
        <f>VLOOKUP($G1432,county_facts!$A:$BB,34,FALSE)</f>
        <v>32845</v>
      </c>
      <c r="AM1432">
        <f>VLOOKUP($G1432,county_facts!$A:$BB,35,FALSE)</f>
        <v>21.1</v>
      </c>
      <c r="AN1432">
        <f>VLOOKUP($G1432,county_facts!$A:$BB,36,FALSE)</f>
        <v>118</v>
      </c>
      <c r="AO1432">
        <f>VLOOKUP($G1432,county_facts!$A:$BB,37,FALSE)</f>
        <v>1525</v>
      </c>
      <c r="AP1432">
        <f>VLOOKUP($G1432,county_facts!$A:$BB,38,FALSE)</f>
        <v>7.5</v>
      </c>
      <c r="AQ1432">
        <f>VLOOKUP($G1432,county_facts!$A:$BB,39,FALSE)</f>
        <v>570</v>
      </c>
      <c r="AR1432">
        <f>VLOOKUP($G1432,county_facts!$A:$BB,40,FALSE)</f>
        <v>669</v>
      </c>
      <c r="AS1432">
        <f>VLOOKUP($G1432,county_facts!$A:$BB,41,FALSE)</f>
        <v>0</v>
      </c>
      <c r="AT1432">
        <f>VLOOKUP($G1432,county_facts!$A:$BB,42,FALSE)</f>
        <v>0</v>
      </c>
      <c r="AU1432">
        <f>VLOOKUP($G1432,county_facts!$A:$BB,43,FALSE)</f>
        <v>0</v>
      </c>
      <c r="AV1432">
        <f>VLOOKUP($G1432,county_facts!$A:$BB,44,FALSE)</f>
        <v>0</v>
      </c>
      <c r="AW1432">
        <f>VLOOKUP($G1432,county_facts!$A:$BB,45,FALSE)</f>
        <v>0</v>
      </c>
      <c r="AX1432">
        <f>VLOOKUP($G1432,county_facts!$A:$BB,46,FALSE)</f>
        <v>0</v>
      </c>
      <c r="AY1432">
        <f>VLOOKUP($G1432,county_facts!$A:$BB,47,FALSE)</f>
        <v>169955</v>
      </c>
      <c r="AZ1432">
        <f>VLOOKUP($G1432,county_facts!$A:$BB,48,FALSE)</f>
        <v>0</v>
      </c>
      <c r="BA1432">
        <f>VLOOKUP($G1432,county_facts!$A:$BB,49,FALSE)</f>
        <v>24286</v>
      </c>
      <c r="BB1432">
        <f>VLOOKUP($G1432,county_facts!$A:$BB,50,FALSE)</f>
        <v>3163</v>
      </c>
      <c r="BC1432">
        <f>VLOOKUP($G1432,county_facts!$A:$BB,51,FALSE)</f>
        <v>0</v>
      </c>
      <c r="BD1432">
        <f>VLOOKUP($G1432,county_facts!$A:$BB,52,FALSE)</f>
        <v>0</v>
      </c>
      <c r="BE1432">
        <f>VLOOKUP($G1432,county_facts!$A:$BB,53,FALSE)</f>
        <v>414.73</v>
      </c>
      <c r="BF1432">
        <f>VLOOKUP($G1432,county_facts!$A:$BB,54,FALSE)</f>
        <v>19.100000000000001</v>
      </c>
    </row>
    <row r="1433" spans="1:58" x14ac:dyDescent="0.3">
      <c r="A1433" t="s">
        <v>9</v>
      </c>
      <c r="B1433" t="s">
        <v>22</v>
      </c>
      <c r="C1433">
        <v>75</v>
      </c>
      <c r="D1433" t="s">
        <v>578</v>
      </c>
      <c r="E1433">
        <v>210</v>
      </c>
      <c r="F1433">
        <v>0.35714285699999998</v>
      </c>
      <c r="G1433">
        <v>47135</v>
      </c>
      <c r="H1433">
        <f>VLOOKUP($G1433,county_facts!$A:$BB,4,FALSE)</f>
        <v>7822</v>
      </c>
      <c r="I1433">
        <f>VLOOKUP($G1433,county_facts!$A:$BB,5,FALSE)</f>
        <v>7915</v>
      </c>
      <c r="J1433">
        <f>VLOOKUP($G1433,county_facts!$A:$BB,6,FALSE)</f>
        <v>-1.2</v>
      </c>
      <c r="K1433">
        <f>VLOOKUP($G1433,county_facts!$A:$BB,7,FALSE)</f>
        <v>7915</v>
      </c>
      <c r="L1433">
        <f>VLOOKUP($G1433,county_facts!$A:$BB,8,FALSE)</f>
        <v>5.5</v>
      </c>
      <c r="M1433">
        <f>VLOOKUP($G1433,county_facts!$A:$BB,9,FALSE)</f>
        <v>21.6</v>
      </c>
      <c r="N1433">
        <f>VLOOKUP($G1433,county_facts!$A:$BB,10,FALSE)</f>
        <v>21</v>
      </c>
      <c r="O1433">
        <f>VLOOKUP($G1433,county_facts!$A:$BB,11,FALSE)</f>
        <v>49.5</v>
      </c>
      <c r="P1433">
        <f>VLOOKUP($G1433,county_facts!$A:$BB,12,FALSE)</f>
        <v>94.6</v>
      </c>
      <c r="Q1433">
        <f>VLOOKUP($G1433,county_facts!$A:$BB,13,FALSE)</f>
        <v>2.4</v>
      </c>
      <c r="R1433">
        <f>VLOOKUP($G1433,county_facts!$A:$BB,14,FALSE)</f>
        <v>0.8</v>
      </c>
      <c r="S1433">
        <f>VLOOKUP($G1433,county_facts!$A:$BB,15,FALSE)</f>
        <v>0.3</v>
      </c>
      <c r="T1433">
        <f>VLOOKUP($G1433,county_facts!$A:$BB,16,FALSE)</f>
        <v>0</v>
      </c>
      <c r="U1433">
        <f>VLOOKUP($G1433,county_facts!$A:$BB,17,FALSE)</f>
        <v>1.9</v>
      </c>
      <c r="V1433">
        <f>VLOOKUP($G1433,county_facts!$A:$BB,18,FALSE)</f>
        <v>2.2000000000000002</v>
      </c>
      <c r="W1433">
        <f>VLOOKUP($G1433,county_facts!$A:$BB,19,FALSE)</f>
        <v>92.8</v>
      </c>
      <c r="X1433">
        <f>VLOOKUP($G1433,county_facts!$A:$BB,20,FALSE)</f>
        <v>85.8</v>
      </c>
      <c r="Y1433">
        <f>VLOOKUP($G1433,county_facts!$A:$BB,21,FALSE)</f>
        <v>0.4</v>
      </c>
      <c r="Z1433">
        <f>VLOOKUP($G1433,county_facts!$A:$BB,22,FALSE)</f>
        <v>3.4</v>
      </c>
      <c r="AA1433">
        <f>VLOOKUP($G1433,county_facts!$A:$BB,23,FALSE)</f>
        <v>78.5</v>
      </c>
      <c r="AB1433">
        <f>VLOOKUP($G1433,county_facts!$A:$BB,24,FALSE)</f>
        <v>13.7</v>
      </c>
      <c r="AC1433">
        <f>VLOOKUP($G1433,county_facts!$A:$BB,25,FALSE)</f>
        <v>673</v>
      </c>
      <c r="AD1433">
        <f>VLOOKUP($G1433,county_facts!$A:$BB,26,FALSE)</f>
        <v>28.8</v>
      </c>
      <c r="AE1433">
        <f>VLOOKUP($G1433,county_facts!$A:$BB,27,FALSE)</f>
        <v>4574</v>
      </c>
      <c r="AF1433">
        <f>VLOOKUP($G1433,county_facts!$A:$BB,28,FALSE)</f>
        <v>74.599999999999994</v>
      </c>
      <c r="AG1433">
        <f>VLOOKUP($G1433,county_facts!$A:$BB,29,FALSE)</f>
        <v>4</v>
      </c>
      <c r="AH1433">
        <f>VLOOKUP($G1433,county_facts!$A:$BB,30,FALSE)</f>
        <v>86800</v>
      </c>
      <c r="AI1433">
        <f>VLOOKUP($G1433,county_facts!$A:$BB,31,FALSE)</f>
        <v>3187</v>
      </c>
      <c r="AJ1433">
        <f>VLOOKUP($G1433,county_facts!$A:$BB,32,FALSE)</f>
        <v>2.42</v>
      </c>
      <c r="AK1433">
        <f>VLOOKUP($G1433,county_facts!$A:$BB,33,FALSE)</f>
        <v>17214</v>
      </c>
      <c r="AL1433">
        <f>VLOOKUP($G1433,county_facts!$A:$BB,34,FALSE)</f>
        <v>32845</v>
      </c>
      <c r="AM1433">
        <f>VLOOKUP($G1433,county_facts!$A:$BB,35,FALSE)</f>
        <v>21.1</v>
      </c>
      <c r="AN1433">
        <f>VLOOKUP($G1433,county_facts!$A:$BB,36,FALSE)</f>
        <v>118</v>
      </c>
      <c r="AO1433">
        <f>VLOOKUP($G1433,county_facts!$A:$BB,37,FALSE)</f>
        <v>1525</v>
      </c>
      <c r="AP1433">
        <f>VLOOKUP($G1433,county_facts!$A:$BB,38,FALSE)</f>
        <v>7.5</v>
      </c>
      <c r="AQ1433">
        <f>VLOOKUP($G1433,county_facts!$A:$BB,39,FALSE)</f>
        <v>570</v>
      </c>
      <c r="AR1433">
        <f>VLOOKUP($G1433,county_facts!$A:$BB,40,FALSE)</f>
        <v>669</v>
      </c>
      <c r="AS1433">
        <f>VLOOKUP($G1433,county_facts!$A:$BB,41,FALSE)</f>
        <v>0</v>
      </c>
      <c r="AT1433">
        <f>VLOOKUP($G1433,county_facts!$A:$BB,42,FALSE)</f>
        <v>0</v>
      </c>
      <c r="AU1433">
        <f>VLOOKUP($G1433,county_facts!$A:$BB,43,FALSE)</f>
        <v>0</v>
      </c>
      <c r="AV1433">
        <f>VLOOKUP($G1433,county_facts!$A:$BB,44,FALSE)</f>
        <v>0</v>
      </c>
      <c r="AW1433">
        <f>VLOOKUP($G1433,county_facts!$A:$BB,45,FALSE)</f>
        <v>0</v>
      </c>
      <c r="AX1433">
        <f>VLOOKUP($G1433,county_facts!$A:$BB,46,FALSE)</f>
        <v>0</v>
      </c>
      <c r="AY1433">
        <f>VLOOKUP($G1433,county_facts!$A:$BB,47,FALSE)</f>
        <v>169955</v>
      </c>
      <c r="AZ1433">
        <f>VLOOKUP($G1433,county_facts!$A:$BB,48,FALSE)</f>
        <v>0</v>
      </c>
      <c r="BA1433">
        <f>VLOOKUP($G1433,county_facts!$A:$BB,49,FALSE)</f>
        <v>24286</v>
      </c>
      <c r="BB1433">
        <f>VLOOKUP($G1433,county_facts!$A:$BB,50,FALSE)</f>
        <v>3163</v>
      </c>
      <c r="BC1433">
        <f>VLOOKUP($G1433,county_facts!$A:$BB,51,FALSE)</f>
        <v>0</v>
      </c>
      <c r="BD1433">
        <f>VLOOKUP($G1433,county_facts!$A:$BB,52,FALSE)</f>
        <v>0</v>
      </c>
      <c r="BE1433">
        <f>VLOOKUP($G1433,county_facts!$A:$BB,53,FALSE)</f>
        <v>414.73</v>
      </c>
      <c r="BF1433">
        <f>VLOOKUP($G1433,county_facts!$A:$BB,54,FALSE)</f>
        <v>19.100000000000001</v>
      </c>
    </row>
    <row r="1434" spans="1:58" x14ac:dyDescent="0.3">
      <c r="A1434" t="s">
        <v>6</v>
      </c>
      <c r="B1434" t="s">
        <v>593</v>
      </c>
      <c r="C1434">
        <v>512</v>
      </c>
      <c r="D1434" t="s">
        <v>578</v>
      </c>
      <c r="E1434">
        <v>793</v>
      </c>
      <c r="F1434">
        <v>0.64564943299999999</v>
      </c>
      <c r="G1434">
        <v>47133</v>
      </c>
      <c r="H1434">
        <f>VLOOKUP($G1434,county_facts!$A:$BB,4,FALSE)</f>
        <v>22028</v>
      </c>
      <c r="I1434">
        <f>VLOOKUP($G1434,county_facts!$A:$BB,5,FALSE)</f>
        <v>22084</v>
      </c>
      <c r="J1434">
        <f>VLOOKUP($G1434,county_facts!$A:$BB,6,FALSE)</f>
        <v>-0.3</v>
      </c>
      <c r="K1434">
        <f>VLOOKUP($G1434,county_facts!$A:$BB,7,FALSE)</f>
        <v>22083</v>
      </c>
      <c r="L1434">
        <f>VLOOKUP($G1434,county_facts!$A:$BB,8,FALSE)</f>
        <v>5.5</v>
      </c>
      <c r="M1434">
        <f>VLOOKUP($G1434,county_facts!$A:$BB,9,FALSE)</f>
        <v>22.3</v>
      </c>
      <c r="N1434">
        <f>VLOOKUP($G1434,county_facts!$A:$BB,10,FALSE)</f>
        <v>19.399999999999999</v>
      </c>
      <c r="O1434">
        <f>VLOOKUP($G1434,county_facts!$A:$BB,11,FALSE)</f>
        <v>50.7</v>
      </c>
      <c r="P1434">
        <f>VLOOKUP($G1434,county_facts!$A:$BB,12,FALSE)</f>
        <v>97.4</v>
      </c>
      <c r="Q1434">
        <f>VLOOKUP($G1434,county_facts!$A:$BB,13,FALSE)</f>
        <v>0.7</v>
      </c>
      <c r="R1434">
        <f>VLOOKUP($G1434,county_facts!$A:$BB,14,FALSE)</f>
        <v>0.4</v>
      </c>
      <c r="S1434">
        <f>VLOOKUP($G1434,county_facts!$A:$BB,15,FALSE)</f>
        <v>0.3</v>
      </c>
      <c r="T1434">
        <f>VLOOKUP($G1434,county_facts!$A:$BB,16,FALSE)</f>
        <v>0</v>
      </c>
      <c r="U1434">
        <f>VLOOKUP($G1434,county_facts!$A:$BB,17,FALSE)</f>
        <v>1.2</v>
      </c>
      <c r="V1434">
        <f>VLOOKUP($G1434,county_facts!$A:$BB,18,FALSE)</f>
        <v>1.3</v>
      </c>
      <c r="W1434">
        <f>VLOOKUP($G1434,county_facts!$A:$BB,19,FALSE)</f>
        <v>96.2</v>
      </c>
      <c r="X1434">
        <f>VLOOKUP($G1434,county_facts!$A:$BB,20,FALSE)</f>
        <v>91.1</v>
      </c>
      <c r="Y1434">
        <f>VLOOKUP($G1434,county_facts!$A:$BB,21,FALSE)</f>
        <v>0.5</v>
      </c>
      <c r="Z1434">
        <f>VLOOKUP($G1434,county_facts!$A:$BB,22,FALSE)</f>
        <v>1.7</v>
      </c>
      <c r="AA1434">
        <f>VLOOKUP($G1434,county_facts!$A:$BB,23,FALSE)</f>
        <v>75.599999999999994</v>
      </c>
      <c r="AB1434">
        <f>VLOOKUP($G1434,county_facts!$A:$BB,24,FALSE)</f>
        <v>12.6</v>
      </c>
      <c r="AC1434">
        <f>VLOOKUP($G1434,county_facts!$A:$BB,25,FALSE)</f>
        <v>1360</v>
      </c>
      <c r="AD1434">
        <f>VLOOKUP($G1434,county_facts!$A:$BB,26,FALSE)</f>
        <v>28.8</v>
      </c>
      <c r="AE1434">
        <f>VLOOKUP($G1434,county_facts!$A:$BB,27,FALSE)</f>
        <v>10255</v>
      </c>
      <c r="AF1434">
        <f>VLOOKUP($G1434,county_facts!$A:$BB,28,FALSE)</f>
        <v>79.900000000000006</v>
      </c>
      <c r="AG1434">
        <f>VLOOKUP($G1434,county_facts!$A:$BB,29,FALSE)</f>
        <v>5.2</v>
      </c>
      <c r="AH1434">
        <f>VLOOKUP($G1434,county_facts!$A:$BB,30,FALSE)</f>
        <v>91900</v>
      </c>
      <c r="AI1434">
        <f>VLOOKUP($G1434,county_facts!$A:$BB,31,FALSE)</f>
        <v>8815</v>
      </c>
      <c r="AJ1434">
        <f>VLOOKUP($G1434,county_facts!$A:$BB,32,FALSE)</f>
        <v>2.48</v>
      </c>
      <c r="AK1434">
        <f>VLOOKUP($G1434,county_facts!$A:$BB,33,FALSE)</f>
        <v>18347</v>
      </c>
      <c r="AL1434">
        <f>VLOOKUP($G1434,county_facts!$A:$BB,34,FALSE)</f>
        <v>34604</v>
      </c>
      <c r="AM1434">
        <f>VLOOKUP($G1434,county_facts!$A:$BB,35,FALSE)</f>
        <v>22.4</v>
      </c>
      <c r="AN1434">
        <f>VLOOKUP($G1434,county_facts!$A:$BB,36,FALSE)</f>
        <v>286</v>
      </c>
      <c r="AO1434">
        <f>VLOOKUP($G1434,county_facts!$A:$BB,37,FALSE)</f>
        <v>3534</v>
      </c>
      <c r="AP1434">
        <f>VLOOKUP($G1434,county_facts!$A:$BB,38,FALSE)</f>
        <v>-2.2000000000000002</v>
      </c>
      <c r="AQ1434">
        <f>VLOOKUP($G1434,county_facts!$A:$BB,39,FALSE)</f>
        <v>1755</v>
      </c>
      <c r="AR1434">
        <f>VLOOKUP($G1434,county_facts!$A:$BB,40,FALSE)</f>
        <v>2174</v>
      </c>
      <c r="AS1434">
        <f>VLOOKUP($G1434,county_facts!$A:$BB,41,FALSE)</f>
        <v>0</v>
      </c>
      <c r="AT1434">
        <f>VLOOKUP($G1434,county_facts!$A:$BB,42,FALSE)</f>
        <v>0</v>
      </c>
      <c r="AU1434">
        <f>VLOOKUP($G1434,county_facts!$A:$BB,43,FALSE)</f>
        <v>0</v>
      </c>
      <c r="AV1434">
        <f>VLOOKUP($G1434,county_facts!$A:$BB,44,FALSE)</f>
        <v>0</v>
      </c>
      <c r="AW1434">
        <f>VLOOKUP($G1434,county_facts!$A:$BB,45,FALSE)</f>
        <v>0</v>
      </c>
      <c r="AX1434">
        <f>VLOOKUP($G1434,county_facts!$A:$BB,46,FALSE)</f>
        <v>22.9</v>
      </c>
      <c r="AY1434">
        <f>VLOOKUP($G1434,county_facts!$A:$BB,47,FALSE)</f>
        <v>0</v>
      </c>
      <c r="AZ1434">
        <f>VLOOKUP($G1434,county_facts!$A:$BB,48,FALSE)</f>
        <v>46653</v>
      </c>
      <c r="BA1434">
        <f>VLOOKUP($G1434,county_facts!$A:$BB,49,FALSE)</f>
        <v>110652</v>
      </c>
      <c r="BB1434">
        <f>VLOOKUP($G1434,county_facts!$A:$BB,50,FALSE)</f>
        <v>5283</v>
      </c>
      <c r="BC1434">
        <f>VLOOKUP($G1434,county_facts!$A:$BB,51,FALSE)</f>
        <v>13319</v>
      </c>
      <c r="BD1434">
        <f>VLOOKUP($G1434,county_facts!$A:$BB,52,FALSE)</f>
        <v>3</v>
      </c>
      <c r="BE1434">
        <f>VLOOKUP($G1434,county_facts!$A:$BB,53,FALSE)</f>
        <v>433.48</v>
      </c>
      <c r="BF1434">
        <f>VLOOKUP($G1434,county_facts!$A:$BB,54,FALSE)</f>
        <v>50.9</v>
      </c>
    </row>
    <row r="1435" spans="1:58" x14ac:dyDescent="0.3">
      <c r="A1435" t="s">
        <v>9</v>
      </c>
      <c r="B1435" t="s">
        <v>593</v>
      </c>
      <c r="C1435">
        <v>281</v>
      </c>
      <c r="D1435" t="s">
        <v>578</v>
      </c>
      <c r="E1435">
        <v>793</v>
      </c>
      <c r="F1435">
        <v>0.35435056700000001</v>
      </c>
      <c r="G1435">
        <v>47133</v>
      </c>
      <c r="H1435">
        <f>VLOOKUP($G1435,county_facts!$A:$BB,4,FALSE)</f>
        <v>22028</v>
      </c>
      <c r="I1435">
        <f>VLOOKUP($G1435,county_facts!$A:$BB,5,FALSE)</f>
        <v>22084</v>
      </c>
      <c r="J1435">
        <f>VLOOKUP($G1435,county_facts!$A:$BB,6,FALSE)</f>
        <v>-0.3</v>
      </c>
      <c r="K1435">
        <f>VLOOKUP($G1435,county_facts!$A:$BB,7,FALSE)</f>
        <v>22083</v>
      </c>
      <c r="L1435">
        <f>VLOOKUP($G1435,county_facts!$A:$BB,8,FALSE)</f>
        <v>5.5</v>
      </c>
      <c r="M1435">
        <f>VLOOKUP($G1435,county_facts!$A:$BB,9,FALSE)</f>
        <v>22.3</v>
      </c>
      <c r="N1435">
        <f>VLOOKUP($G1435,county_facts!$A:$BB,10,FALSE)</f>
        <v>19.399999999999999</v>
      </c>
      <c r="O1435">
        <f>VLOOKUP($G1435,county_facts!$A:$BB,11,FALSE)</f>
        <v>50.7</v>
      </c>
      <c r="P1435">
        <f>VLOOKUP($G1435,county_facts!$A:$BB,12,FALSE)</f>
        <v>97.4</v>
      </c>
      <c r="Q1435">
        <f>VLOOKUP($G1435,county_facts!$A:$BB,13,FALSE)</f>
        <v>0.7</v>
      </c>
      <c r="R1435">
        <f>VLOOKUP($G1435,county_facts!$A:$BB,14,FALSE)</f>
        <v>0.4</v>
      </c>
      <c r="S1435">
        <f>VLOOKUP($G1435,county_facts!$A:$BB,15,FALSE)</f>
        <v>0.3</v>
      </c>
      <c r="T1435">
        <f>VLOOKUP($G1435,county_facts!$A:$BB,16,FALSE)</f>
        <v>0</v>
      </c>
      <c r="U1435">
        <f>VLOOKUP($G1435,county_facts!$A:$BB,17,FALSE)</f>
        <v>1.2</v>
      </c>
      <c r="V1435">
        <f>VLOOKUP($G1435,county_facts!$A:$BB,18,FALSE)</f>
        <v>1.3</v>
      </c>
      <c r="W1435">
        <f>VLOOKUP($G1435,county_facts!$A:$BB,19,FALSE)</f>
        <v>96.2</v>
      </c>
      <c r="X1435">
        <f>VLOOKUP($G1435,county_facts!$A:$BB,20,FALSE)</f>
        <v>91.1</v>
      </c>
      <c r="Y1435">
        <f>VLOOKUP($G1435,county_facts!$A:$BB,21,FALSE)</f>
        <v>0.5</v>
      </c>
      <c r="Z1435">
        <f>VLOOKUP($G1435,county_facts!$A:$BB,22,FALSE)</f>
        <v>1.7</v>
      </c>
      <c r="AA1435">
        <f>VLOOKUP($G1435,county_facts!$A:$BB,23,FALSE)</f>
        <v>75.599999999999994</v>
      </c>
      <c r="AB1435">
        <f>VLOOKUP($G1435,county_facts!$A:$BB,24,FALSE)</f>
        <v>12.6</v>
      </c>
      <c r="AC1435">
        <f>VLOOKUP($G1435,county_facts!$A:$BB,25,FALSE)</f>
        <v>1360</v>
      </c>
      <c r="AD1435">
        <f>VLOOKUP($G1435,county_facts!$A:$BB,26,FALSE)</f>
        <v>28.8</v>
      </c>
      <c r="AE1435">
        <f>VLOOKUP($G1435,county_facts!$A:$BB,27,FALSE)</f>
        <v>10255</v>
      </c>
      <c r="AF1435">
        <f>VLOOKUP($G1435,county_facts!$A:$BB,28,FALSE)</f>
        <v>79.900000000000006</v>
      </c>
      <c r="AG1435">
        <f>VLOOKUP($G1435,county_facts!$A:$BB,29,FALSE)</f>
        <v>5.2</v>
      </c>
      <c r="AH1435">
        <f>VLOOKUP($G1435,county_facts!$A:$BB,30,FALSE)</f>
        <v>91900</v>
      </c>
      <c r="AI1435">
        <f>VLOOKUP($G1435,county_facts!$A:$BB,31,FALSE)</f>
        <v>8815</v>
      </c>
      <c r="AJ1435">
        <f>VLOOKUP($G1435,county_facts!$A:$BB,32,FALSE)</f>
        <v>2.48</v>
      </c>
      <c r="AK1435">
        <f>VLOOKUP($G1435,county_facts!$A:$BB,33,FALSE)</f>
        <v>18347</v>
      </c>
      <c r="AL1435">
        <f>VLOOKUP($G1435,county_facts!$A:$BB,34,FALSE)</f>
        <v>34604</v>
      </c>
      <c r="AM1435">
        <f>VLOOKUP($G1435,county_facts!$A:$BB,35,FALSE)</f>
        <v>22.4</v>
      </c>
      <c r="AN1435">
        <f>VLOOKUP($G1435,county_facts!$A:$BB,36,FALSE)</f>
        <v>286</v>
      </c>
      <c r="AO1435">
        <f>VLOOKUP($G1435,county_facts!$A:$BB,37,FALSE)</f>
        <v>3534</v>
      </c>
      <c r="AP1435">
        <f>VLOOKUP($G1435,county_facts!$A:$BB,38,FALSE)</f>
        <v>-2.2000000000000002</v>
      </c>
      <c r="AQ1435">
        <f>VLOOKUP($G1435,county_facts!$A:$BB,39,FALSE)</f>
        <v>1755</v>
      </c>
      <c r="AR1435">
        <f>VLOOKUP($G1435,county_facts!$A:$BB,40,FALSE)</f>
        <v>2174</v>
      </c>
      <c r="AS1435">
        <f>VLOOKUP($G1435,county_facts!$A:$BB,41,FALSE)</f>
        <v>0</v>
      </c>
      <c r="AT1435">
        <f>VLOOKUP($G1435,county_facts!$A:$BB,42,FALSE)</f>
        <v>0</v>
      </c>
      <c r="AU1435">
        <f>VLOOKUP($G1435,county_facts!$A:$BB,43,FALSE)</f>
        <v>0</v>
      </c>
      <c r="AV1435">
        <f>VLOOKUP($G1435,county_facts!$A:$BB,44,FALSE)</f>
        <v>0</v>
      </c>
      <c r="AW1435">
        <f>VLOOKUP($G1435,county_facts!$A:$BB,45,FALSE)</f>
        <v>0</v>
      </c>
      <c r="AX1435">
        <f>VLOOKUP($G1435,county_facts!$A:$BB,46,FALSE)</f>
        <v>22.9</v>
      </c>
      <c r="AY1435">
        <f>VLOOKUP($G1435,county_facts!$A:$BB,47,FALSE)</f>
        <v>0</v>
      </c>
      <c r="AZ1435">
        <f>VLOOKUP($G1435,county_facts!$A:$BB,48,FALSE)</f>
        <v>46653</v>
      </c>
      <c r="BA1435">
        <f>VLOOKUP($G1435,county_facts!$A:$BB,49,FALSE)</f>
        <v>110652</v>
      </c>
      <c r="BB1435">
        <f>VLOOKUP($G1435,county_facts!$A:$BB,50,FALSE)</f>
        <v>5283</v>
      </c>
      <c r="BC1435">
        <f>VLOOKUP($G1435,county_facts!$A:$BB,51,FALSE)</f>
        <v>13319</v>
      </c>
      <c r="BD1435">
        <f>VLOOKUP($G1435,county_facts!$A:$BB,52,FALSE)</f>
        <v>3</v>
      </c>
      <c r="BE1435">
        <f>VLOOKUP($G1435,county_facts!$A:$BB,53,FALSE)</f>
        <v>433.48</v>
      </c>
      <c r="BF1435">
        <f>VLOOKUP($G1435,county_facts!$A:$BB,54,FALSE)</f>
        <v>50.9</v>
      </c>
    </row>
    <row r="1436" spans="1:58" x14ac:dyDescent="0.3">
      <c r="A1436" t="s">
        <v>6</v>
      </c>
      <c r="B1436" t="s">
        <v>594</v>
      </c>
      <c r="C1436">
        <v>580</v>
      </c>
      <c r="D1436" t="s">
        <v>578</v>
      </c>
      <c r="E1436">
        <v>782</v>
      </c>
      <c r="F1436">
        <v>0.74168798000000002</v>
      </c>
      <c r="G1436">
        <v>47131</v>
      </c>
      <c r="H1436">
        <f>VLOOKUP($G1436,county_facts!$A:$BB,4,FALSE)</f>
        <v>30941</v>
      </c>
      <c r="I1436">
        <f>VLOOKUP($G1436,county_facts!$A:$BB,5,FALSE)</f>
        <v>31807</v>
      </c>
      <c r="J1436">
        <f>VLOOKUP($G1436,county_facts!$A:$BB,6,FALSE)</f>
        <v>-2.7</v>
      </c>
      <c r="K1436">
        <f>VLOOKUP($G1436,county_facts!$A:$BB,7,FALSE)</f>
        <v>31807</v>
      </c>
      <c r="L1436">
        <f>VLOOKUP($G1436,county_facts!$A:$BB,8,FALSE)</f>
        <v>5.8</v>
      </c>
      <c r="M1436">
        <f>VLOOKUP($G1436,county_facts!$A:$BB,9,FALSE)</f>
        <v>22.2</v>
      </c>
      <c r="N1436">
        <f>VLOOKUP($G1436,county_facts!$A:$BB,10,FALSE)</f>
        <v>18.899999999999999</v>
      </c>
      <c r="O1436">
        <f>VLOOKUP($G1436,county_facts!$A:$BB,11,FALSE)</f>
        <v>51.6</v>
      </c>
      <c r="P1436">
        <f>VLOOKUP($G1436,county_facts!$A:$BB,12,FALSE)</f>
        <v>87.1</v>
      </c>
      <c r="Q1436">
        <f>VLOOKUP($G1436,county_facts!$A:$BB,13,FALSE)</f>
        <v>10.8</v>
      </c>
      <c r="R1436">
        <f>VLOOKUP($G1436,county_facts!$A:$BB,14,FALSE)</f>
        <v>0.2</v>
      </c>
      <c r="S1436">
        <f>VLOOKUP($G1436,county_facts!$A:$BB,15,FALSE)</f>
        <v>0.4</v>
      </c>
      <c r="T1436">
        <f>VLOOKUP($G1436,county_facts!$A:$BB,16,FALSE)</f>
        <v>0.1</v>
      </c>
      <c r="U1436">
        <f>VLOOKUP($G1436,county_facts!$A:$BB,17,FALSE)</f>
        <v>1.4</v>
      </c>
      <c r="V1436">
        <f>VLOOKUP($G1436,county_facts!$A:$BB,18,FALSE)</f>
        <v>3.8</v>
      </c>
      <c r="W1436">
        <f>VLOOKUP($G1436,county_facts!$A:$BB,19,FALSE)</f>
        <v>83.7</v>
      </c>
      <c r="X1436">
        <f>VLOOKUP($G1436,county_facts!$A:$BB,20,FALSE)</f>
        <v>85.3</v>
      </c>
      <c r="Y1436">
        <f>VLOOKUP($G1436,county_facts!$A:$BB,21,FALSE)</f>
        <v>2.2999999999999998</v>
      </c>
      <c r="Z1436">
        <f>VLOOKUP($G1436,county_facts!$A:$BB,22,FALSE)</f>
        <v>4.3</v>
      </c>
      <c r="AA1436">
        <f>VLOOKUP($G1436,county_facts!$A:$BB,23,FALSE)</f>
        <v>79.599999999999994</v>
      </c>
      <c r="AB1436">
        <f>VLOOKUP($G1436,county_facts!$A:$BB,24,FALSE)</f>
        <v>14.2</v>
      </c>
      <c r="AC1436">
        <f>VLOOKUP($G1436,county_facts!$A:$BB,25,FALSE)</f>
        <v>2553</v>
      </c>
      <c r="AD1436">
        <f>VLOOKUP($G1436,county_facts!$A:$BB,26,FALSE)</f>
        <v>19</v>
      </c>
      <c r="AE1436">
        <f>VLOOKUP($G1436,county_facts!$A:$BB,27,FALSE)</f>
        <v>14582</v>
      </c>
      <c r="AF1436">
        <f>VLOOKUP($G1436,county_facts!$A:$BB,28,FALSE)</f>
        <v>68.400000000000006</v>
      </c>
      <c r="AG1436">
        <f>VLOOKUP($G1436,county_facts!$A:$BB,29,FALSE)</f>
        <v>14.3</v>
      </c>
      <c r="AH1436">
        <f>VLOOKUP($G1436,county_facts!$A:$BB,30,FALSE)</f>
        <v>89100</v>
      </c>
      <c r="AI1436">
        <f>VLOOKUP($G1436,county_facts!$A:$BB,31,FALSE)</f>
        <v>12462</v>
      </c>
      <c r="AJ1436">
        <f>VLOOKUP($G1436,county_facts!$A:$BB,32,FALSE)</f>
        <v>2.4900000000000002</v>
      </c>
      <c r="AK1436">
        <f>VLOOKUP($G1436,county_facts!$A:$BB,33,FALSE)</f>
        <v>20900</v>
      </c>
      <c r="AL1436">
        <f>VLOOKUP($G1436,county_facts!$A:$BB,34,FALSE)</f>
        <v>39467</v>
      </c>
      <c r="AM1436">
        <f>VLOOKUP($G1436,county_facts!$A:$BB,35,FALSE)</f>
        <v>17.899999999999999</v>
      </c>
      <c r="AN1436">
        <f>VLOOKUP($G1436,county_facts!$A:$BB,36,FALSE)</f>
        <v>642</v>
      </c>
      <c r="AO1436">
        <f>VLOOKUP($G1436,county_facts!$A:$BB,37,FALSE)</f>
        <v>9456</v>
      </c>
      <c r="AP1436">
        <f>VLOOKUP($G1436,county_facts!$A:$BB,38,FALSE)</f>
        <v>-6.4</v>
      </c>
      <c r="AQ1436">
        <f>VLOOKUP($G1436,county_facts!$A:$BB,39,FALSE)</f>
        <v>1879</v>
      </c>
      <c r="AR1436">
        <f>VLOOKUP($G1436,county_facts!$A:$BB,40,FALSE)</f>
        <v>3133</v>
      </c>
      <c r="AS1436">
        <f>VLOOKUP($G1436,county_facts!$A:$BB,41,FALSE)</f>
        <v>0</v>
      </c>
      <c r="AT1436">
        <f>VLOOKUP($G1436,county_facts!$A:$BB,42,FALSE)</f>
        <v>0</v>
      </c>
      <c r="AU1436">
        <f>VLOOKUP($G1436,county_facts!$A:$BB,43,FALSE)</f>
        <v>0</v>
      </c>
      <c r="AV1436">
        <f>VLOOKUP($G1436,county_facts!$A:$BB,44,FALSE)</f>
        <v>0</v>
      </c>
      <c r="AW1436">
        <f>VLOOKUP($G1436,county_facts!$A:$BB,45,FALSE)</f>
        <v>0</v>
      </c>
      <c r="AX1436">
        <f>VLOOKUP($G1436,county_facts!$A:$BB,46,FALSE)</f>
        <v>20.2</v>
      </c>
      <c r="AY1436">
        <f>VLOOKUP($G1436,county_facts!$A:$BB,47,FALSE)</f>
        <v>0</v>
      </c>
      <c r="AZ1436">
        <f>VLOOKUP($G1436,county_facts!$A:$BB,48,FALSE)</f>
        <v>0</v>
      </c>
      <c r="BA1436">
        <f>VLOOKUP($G1436,county_facts!$A:$BB,49,FALSE)</f>
        <v>403505</v>
      </c>
      <c r="BB1436">
        <f>VLOOKUP($G1436,county_facts!$A:$BB,50,FALSE)</f>
        <v>12779</v>
      </c>
      <c r="BC1436">
        <f>VLOOKUP($G1436,county_facts!$A:$BB,51,FALSE)</f>
        <v>0</v>
      </c>
      <c r="BD1436">
        <f>VLOOKUP($G1436,county_facts!$A:$BB,52,FALSE)</f>
        <v>11</v>
      </c>
      <c r="BE1436">
        <f>VLOOKUP($G1436,county_facts!$A:$BB,53,FALSE)</f>
        <v>544.73</v>
      </c>
      <c r="BF1436">
        <f>VLOOKUP($G1436,county_facts!$A:$BB,54,FALSE)</f>
        <v>58.4</v>
      </c>
    </row>
    <row r="1437" spans="1:58" x14ac:dyDescent="0.3">
      <c r="A1437" t="s">
        <v>9</v>
      </c>
      <c r="B1437" t="s">
        <v>594</v>
      </c>
      <c r="C1437">
        <v>202</v>
      </c>
      <c r="D1437" t="s">
        <v>578</v>
      </c>
      <c r="E1437">
        <v>782</v>
      </c>
      <c r="F1437">
        <v>0.25831201999999998</v>
      </c>
      <c r="G1437">
        <v>47131</v>
      </c>
      <c r="H1437">
        <f>VLOOKUP($G1437,county_facts!$A:$BB,4,FALSE)</f>
        <v>30941</v>
      </c>
      <c r="I1437">
        <f>VLOOKUP($G1437,county_facts!$A:$BB,5,FALSE)</f>
        <v>31807</v>
      </c>
      <c r="J1437">
        <f>VLOOKUP($G1437,county_facts!$A:$BB,6,FALSE)</f>
        <v>-2.7</v>
      </c>
      <c r="K1437">
        <f>VLOOKUP($G1437,county_facts!$A:$BB,7,FALSE)</f>
        <v>31807</v>
      </c>
      <c r="L1437">
        <f>VLOOKUP($G1437,county_facts!$A:$BB,8,FALSE)</f>
        <v>5.8</v>
      </c>
      <c r="M1437">
        <f>VLOOKUP($G1437,county_facts!$A:$BB,9,FALSE)</f>
        <v>22.2</v>
      </c>
      <c r="N1437">
        <f>VLOOKUP($G1437,county_facts!$A:$BB,10,FALSE)</f>
        <v>18.899999999999999</v>
      </c>
      <c r="O1437">
        <f>VLOOKUP($G1437,county_facts!$A:$BB,11,FALSE)</f>
        <v>51.6</v>
      </c>
      <c r="P1437">
        <f>VLOOKUP($G1437,county_facts!$A:$BB,12,FALSE)</f>
        <v>87.1</v>
      </c>
      <c r="Q1437">
        <f>VLOOKUP($G1437,county_facts!$A:$BB,13,FALSE)</f>
        <v>10.8</v>
      </c>
      <c r="R1437">
        <f>VLOOKUP($G1437,county_facts!$A:$BB,14,FALSE)</f>
        <v>0.2</v>
      </c>
      <c r="S1437">
        <f>VLOOKUP($G1437,county_facts!$A:$BB,15,FALSE)</f>
        <v>0.4</v>
      </c>
      <c r="T1437">
        <f>VLOOKUP($G1437,county_facts!$A:$BB,16,FALSE)</f>
        <v>0.1</v>
      </c>
      <c r="U1437">
        <f>VLOOKUP($G1437,county_facts!$A:$BB,17,FALSE)</f>
        <v>1.4</v>
      </c>
      <c r="V1437">
        <f>VLOOKUP($G1437,county_facts!$A:$BB,18,FALSE)</f>
        <v>3.8</v>
      </c>
      <c r="W1437">
        <f>VLOOKUP($G1437,county_facts!$A:$BB,19,FALSE)</f>
        <v>83.7</v>
      </c>
      <c r="X1437">
        <f>VLOOKUP($G1437,county_facts!$A:$BB,20,FALSE)</f>
        <v>85.3</v>
      </c>
      <c r="Y1437">
        <f>VLOOKUP($G1437,county_facts!$A:$BB,21,FALSE)</f>
        <v>2.2999999999999998</v>
      </c>
      <c r="Z1437">
        <f>VLOOKUP($G1437,county_facts!$A:$BB,22,FALSE)</f>
        <v>4.3</v>
      </c>
      <c r="AA1437">
        <f>VLOOKUP($G1437,county_facts!$A:$BB,23,FALSE)</f>
        <v>79.599999999999994</v>
      </c>
      <c r="AB1437">
        <f>VLOOKUP($G1437,county_facts!$A:$BB,24,FALSE)</f>
        <v>14.2</v>
      </c>
      <c r="AC1437">
        <f>VLOOKUP($G1437,county_facts!$A:$BB,25,FALSE)</f>
        <v>2553</v>
      </c>
      <c r="AD1437">
        <f>VLOOKUP($G1437,county_facts!$A:$BB,26,FALSE)</f>
        <v>19</v>
      </c>
      <c r="AE1437">
        <f>VLOOKUP($G1437,county_facts!$A:$BB,27,FALSE)</f>
        <v>14582</v>
      </c>
      <c r="AF1437">
        <f>VLOOKUP($G1437,county_facts!$A:$BB,28,FALSE)</f>
        <v>68.400000000000006</v>
      </c>
      <c r="AG1437">
        <f>VLOOKUP($G1437,county_facts!$A:$BB,29,FALSE)</f>
        <v>14.3</v>
      </c>
      <c r="AH1437">
        <f>VLOOKUP($G1437,county_facts!$A:$BB,30,FALSE)</f>
        <v>89100</v>
      </c>
      <c r="AI1437">
        <f>VLOOKUP($G1437,county_facts!$A:$BB,31,FALSE)</f>
        <v>12462</v>
      </c>
      <c r="AJ1437">
        <f>VLOOKUP($G1437,county_facts!$A:$BB,32,FALSE)</f>
        <v>2.4900000000000002</v>
      </c>
      <c r="AK1437">
        <f>VLOOKUP($G1437,county_facts!$A:$BB,33,FALSE)</f>
        <v>20900</v>
      </c>
      <c r="AL1437">
        <f>VLOOKUP($G1437,county_facts!$A:$BB,34,FALSE)</f>
        <v>39467</v>
      </c>
      <c r="AM1437">
        <f>VLOOKUP($G1437,county_facts!$A:$BB,35,FALSE)</f>
        <v>17.899999999999999</v>
      </c>
      <c r="AN1437">
        <f>VLOOKUP($G1437,county_facts!$A:$BB,36,FALSE)</f>
        <v>642</v>
      </c>
      <c r="AO1437">
        <f>VLOOKUP($G1437,county_facts!$A:$BB,37,FALSE)</f>
        <v>9456</v>
      </c>
      <c r="AP1437">
        <f>VLOOKUP($G1437,county_facts!$A:$BB,38,FALSE)</f>
        <v>-6.4</v>
      </c>
      <c r="AQ1437">
        <f>VLOOKUP($G1437,county_facts!$A:$BB,39,FALSE)</f>
        <v>1879</v>
      </c>
      <c r="AR1437">
        <f>VLOOKUP($G1437,county_facts!$A:$BB,40,FALSE)</f>
        <v>3133</v>
      </c>
      <c r="AS1437">
        <f>VLOOKUP($G1437,county_facts!$A:$BB,41,FALSE)</f>
        <v>0</v>
      </c>
      <c r="AT1437">
        <f>VLOOKUP($G1437,county_facts!$A:$BB,42,FALSE)</f>
        <v>0</v>
      </c>
      <c r="AU1437">
        <f>VLOOKUP($G1437,county_facts!$A:$BB,43,FALSE)</f>
        <v>0</v>
      </c>
      <c r="AV1437">
        <f>VLOOKUP($G1437,county_facts!$A:$BB,44,FALSE)</f>
        <v>0</v>
      </c>
      <c r="AW1437">
        <f>VLOOKUP($G1437,county_facts!$A:$BB,45,FALSE)</f>
        <v>0</v>
      </c>
      <c r="AX1437">
        <f>VLOOKUP($G1437,county_facts!$A:$BB,46,FALSE)</f>
        <v>20.2</v>
      </c>
      <c r="AY1437">
        <f>VLOOKUP($G1437,county_facts!$A:$BB,47,FALSE)</f>
        <v>0</v>
      </c>
      <c r="AZ1437">
        <f>VLOOKUP($G1437,county_facts!$A:$BB,48,FALSE)</f>
        <v>0</v>
      </c>
      <c r="BA1437">
        <f>VLOOKUP($G1437,county_facts!$A:$BB,49,FALSE)</f>
        <v>403505</v>
      </c>
      <c r="BB1437">
        <f>VLOOKUP($G1437,county_facts!$A:$BB,50,FALSE)</f>
        <v>12779</v>
      </c>
      <c r="BC1437">
        <f>VLOOKUP($G1437,county_facts!$A:$BB,51,FALSE)</f>
        <v>0</v>
      </c>
      <c r="BD1437">
        <f>VLOOKUP($G1437,county_facts!$A:$BB,52,FALSE)</f>
        <v>11</v>
      </c>
      <c r="BE1437">
        <f>VLOOKUP($G1437,county_facts!$A:$BB,53,FALSE)</f>
        <v>544.73</v>
      </c>
      <c r="BF1437">
        <f>VLOOKUP($G1437,county_facts!$A:$BB,54,FALSE)</f>
        <v>58.4</v>
      </c>
    </row>
    <row r="1438" spans="1:58" x14ac:dyDescent="0.3">
      <c r="A1438" t="s">
        <v>6</v>
      </c>
      <c r="B1438" t="s">
        <v>23</v>
      </c>
      <c r="C1438">
        <v>236</v>
      </c>
      <c r="D1438" t="s">
        <v>578</v>
      </c>
      <c r="E1438">
        <v>401</v>
      </c>
      <c r="F1438">
        <v>0.58852867799999997</v>
      </c>
      <c r="G1438">
        <v>47129</v>
      </c>
      <c r="H1438">
        <f>VLOOKUP($G1438,county_facts!$A:$BB,4,FALSE)</f>
        <v>21660</v>
      </c>
      <c r="I1438">
        <f>VLOOKUP($G1438,county_facts!$A:$BB,5,FALSE)</f>
        <v>21987</v>
      </c>
      <c r="J1438">
        <f>VLOOKUP($G1438,county_facts!$A:$BB,6,FALSE)</f>
        <v>-1.5</v>
      </c>
      <c r="K1438">
        <f>VLOOKUP($G1438,county_facts!$A:$BB,7,FALSE)</f>
        <v>21987</v>
      </c>
      <c r="L1438">
        <f>VLOOKUP($G1438,county_facts!$A:$BB,8,FALSE)</f>
        <v>4.2</v>
      </c>
      <c r="M1438">
        <f>VLOOKUP($G1438,county_facts!$A:$BB,9,FALSE)</f>
        <v>19.7</v>
      </c>
      <c r="N1438">
        <f>VLOOKUP($G1438,county_facts!$A:$BB,10,FALSE)</f>
        <v>16.100000000000001</v>
      </c>
      <c r="O1438">
        <f>VLOOKUP($G1438,county_facts!$A:$BB,11,FALSE)</f>
        <v>45.2</v>
      </c>
      <c r="P1438">
        <f>VLOOKUP($G1438,county_facts!$A:$BB,12,FALSE)</f>
        <v>94.2</v>
      </c>
      <c r="Q1438">
        <f>VLOOKUP($G1438,county_facts!$A:$BB,13,FALSE)</f>
        <v>3.7</v>
      </c>
      <c r="R1438">
        <f>VLOOKUP($G1438,county_facts!$A:$BB,14,FALSE)</f>
        <v>0.4</v>
      </c>
      <c r="S1438">
        <f>VLOOKUP($G1438,county_facts!$A:$BB,15,FALSE)</f>
        <v>0.2</v>
      </c>
      <c r="T1438">
        <f>VLOOKUP($G1438,county_facts!$A:$BB,16,FALSE)</f>
        <v>0</v>
      </c>
      <c r="U1438">
        <f>VLOOKUP($G1438,county_facts!$A:$BB,17,FALSE)</f>
        <v>1.4</v>
      </c>
      <c r="V1438">
        <f>VLOOKUP($G1438,county_facts!$A:$BB,18,FALSE)</f>
        <v>1.2</v>
      </c>
      <c r="W1438">
        <f>VLOOKUP($G1438,county_facts!$A:$BB,19,FALSE)</f>
        <v>93.2</v>
      </c>
      <c r="X1438">
        <f>VLOOKUP($G1438,county_facts!$A:$BB,20,FALSE)</f>
        <v>84.8</v>
      </c>
      <c r="Y1438">
        <f>VLOOKUP($G1438,county_facts!$A:$BB,21,FALSE)</f>
        <v>1</v>
      </c>
      <c r="Z1438">
        <f>VLOOKUP($G1438,county_facts!$A:$BB,22,FALSE)</f>
        <v>1.8</v>
      </c>
      <c r="AA1438">
        <f>VLOOKUP($G1438,county_facts!$A:$BB,23,FALSE)</f>
        <v>79.599999999999994</v>
      </c>
      <c r="AB1438">
        <f>VLOOKUP($G1438,county_facts!$A:$BB,24,FALSE)</f>
        <v>7.4</v>
      </c>
      <c r="AC1438">
        <f>VLOOKUP($G1438,county_facts!$A:$BB,25,FALSE)</f>
        <v>1991</v>
      </c>
      <c r="AD1438">
        <f>VLOOKUP($G1438,county_facts!$A:$BB,26,FALSE)</f>
        <v>31.2</v>
      </c>
      <c r="AE1438">
        <f>VLOOKUP($G1438,county_facts!$A:$BB,27,FALSE)</f>
        <v>8889</v>
      </c>
      <c r="AF1438">
        <f>VLOOKUP($G1438,county_facts!$A:$BB,28,FALSE)</f>
        <v>80.599999999999994</v>
      </c>
      <c r="AG1438">
        <f>VLOOKUP($G1438,county_facts!$A:$BB,29,FALSE)</f>
        <v>2.7</v>
      </c>
      <c r="AH1438">
        <f>VLOOKUP($G1438,county_facts!$A:$BB,30,FALSE)</f>
        <v>90700</v>
      </c>
      <c r="AI1438">
        <f>VLOOKUP($G1438,county_facts!$A:$BB,31,FALSE)</f>
        <v>7455</v>
      </c>
      <c r="AJ1438">
        <f>VLOOKUP($G1438,county_facts!$A:$BB,32,FALSE)</f>
        <v>2.5499999999999998</v>
      </c>
      <c r="AK1438">
        <f>VLOOKUP($G1438,county_facts!$A:$BB,33,FALSE)</f>
        <v>17747</v>
      </c>
      <c r="AL1438">
        <f>VLOOKUP($G1438,county_facts!$A:$BB,34,FALSE)</f>
        <v>37631</v>
      </c>
      <c r="AM1438">
        <f>VLOOKUP($G1438,county_facts!$A:$BB,35,FALSE)</f>
        <v>20.8</v>
      </c>
      <c r="AN1438">
        <f>VLOOKUP($G1438,county_facts!$A:$BB,36,FALSE)</f>
        <v>159</v>
      </c>
      <c r="AO1438">
        <f>VLOOKUP($G1438,county_facts!$A:$BB,37,FALSE)</f>
        <v>1649</v>
      </c>
      <c r="AP1438">
        <f>VLOOKUP($G1438,county_facts!$A:$BB,38,FALSE)</f>
        <v>8</v>
      </c>
      <c r="AQ1438">
        <f>VLOOKUP($G1438,county_facts!$A:$BB,39,FALSE)</f>
        <v>1173</v>
      </c>
      <c r="AR1438">
        <f>VLOOKUP($G1438,county_facts!$A:$BB,40,FALSE)</f>
        <v>1127</v>
      </c>
      <c r="AS1438">
        <f>VLOOKUP($G1438,county_facts!$A:$BB,41,FALSE)</f>
        <v>0</v>
      </c>
      <c r="AT1438">
        <f>VLOOKUP($G1438,county_facts!$A:$BB,42,FALSE)</f>
        <v>0</v>
      </c>
      <c r="AU1438">
        <f>VLOOKUP($G1438,county_facts!$A:$BB,43,FALSE)</f>
        <v>0</v>
      </c>
      <c r="AV1438">
        <f>VLOOKUP($G1438,county_facts!$A:$BB,44,FALSE)</f>
        <v>0</v>
      </c>
      <c r="AW1438">
        <f>VLOOKUP($G1438,county_facts!$A:$BB,45,FALSE)</f>
        <v>0</v>
      </c>
      <c r="AX1438">
        <f>VLOOKUP($G1438,county_facts!$A:$BB,46,FALSE)</f>
        <v>39.1</v>
      </c>
      <c r="AY1438">
        <f>VLOOKUP($G1438,county_facts!$A:$BB,47,FALSE)</f>
        <v>0</v>
      </c>
      <c r="AZ1438">
        <f>VLOOKUP($G1438,county_facts!$A:$BB,48,FALSE)</f>
        <v>0</v>
      </c>
      <c r="BA1438">
        <f>VLOOKUP($G1438,county_facts!$A:$BB,49,FALSE)</f>
        <v>58482</v>
      </c>
      <c r="BB1438">
        <f>VLOOKUP($G1438,county_facts!$A:$BB,50,FALSE)</f>
        <v>2986</v>
      </c>
      <c r="BC1438">
        <f>VLOOKUP($G1438,county_facts!$A:$BB,51,FALSE)</f>
        <v>3500</v>
      </c>
      <c r="BD1438">
        <f>VLOOKUP($G1438,county_facts!$A:$BB,52,FALSE)</f>
        <v>0</v>
      </c>
      <c r="BE1438">
        <f>VLOOKUP($G1438,county_facts!$A:$BB,53,FALSE)</f>
        <v>522.17999999999995</v>
      </c>
      <c r="BF1438">
        <f>VLOOKUP($G1438,county_facts!$A:$BB,54,FALSE)</f>
        <v>42.1</v>
      </c>
    </row>
    <row r="1439" spans="1:58" x14ac:dyDescent="0.3">
      <c r="A1439" t="s">
        <v>9</v>
      </c>
      <c r="B1439" t="s">
        <v>23</v>
      </c>
      <c r="C1439">
        <v>165</v>
      </c>
      <c r="D1439" t="s">
        <v>578</v>
      </c>
      <c r="E1439">
        <v>401</v>
      </c>
      <c r="F1439">
        <v>0.41147132199999997</v>
      </c>
      <c r="G1439">
        <v>47129</v>
      </c>
      <c r="H1439">
        <f>VLOOKUP($G1439,county_facts!$A:$BB,4,FALSE)</f>
        <v>21660</v>
      </c>
      <c r="I1439">
        <f>VLOOKUP($G1439,county_facts!$A:$BB,5,FALSE)</f>
        <v>21987</v>
      </c>
      <c r="J1439">
        <f>VLOOKUP($G1439,county_facts!$A:$BB,6,FALSE)</f>
        <v>-1.5</v>
      </c>
      <c r="K1439">
        <f>VLOOKUP($G1439,county_facts!$A:$BB,7,FALSE)</f>
        <v>21987</v>
      </c>
      <c r="L1439">
        <f>VLOOKUP($G1439,county_facts!$A:$BB,8,FALSE)</f>
        <v>4.2</v>
      </c>
      <c r="M1439">
        <f>VLOOKUP($G1439,county_facts!$A:$BB,9,FALSE)</f>
        <v>19.7</v>
      </c>
      <c r="N1439">
        <f>VLOOKUP($G1439,county_facts!$A:$BB,10,FALSE)</f>
        <v>16.100000000000001</v>
      </c>
      <c r="O1439">
        <f>VLOOKUP($G1439,county_facts!$A:$BB,11,FALSE)</f>
        <v>45.2</v>
      </c>
      <c r="P1439">
        <f>VLOOKUP($G1439,county_facts!$A:$BB,12,FALSE)</f>
        <v>94.2</v>
      </c>
      <c r="Q1439">
        <f>VLOOKUP($G1439,county_facts!$A:$BB,13,FALSE)</f>
        <v>3.7</v>
      </c>
      <c r="R1439">
        <f>VLOOKUP($G1439,county_facts!$A:$BB,14,FALSE)</f>
        <v>0.4</v>
      </c>
      <c r="S1439">
        <f>VLOOKUP($G1439,county_facts!$A:$BB,15,FALSE)</f>
        <v>0.2</v>
      </c>
      <c r="T1439">
        <f>VLOOKUP($G1439,county_facts!$A:$BB,16,FALSE)</f>
        <v>0</v>
      </c>
      <c r="U1439">
        <f>VLOOKUP($G1439,county_facts!$A:$BB,17,FALSE)</f>
        <v>1.4</v>
      </c>
      <c r="V1439">
        <f>VLOOKUP($G1439,county_facts!$A:$BB,18,FALSE)</f>
        <v>1.2</v>
      </c>
      <c r="W1439">
        <f>VLOOKUP($G1439,county_facts!$A:$BB,19,FALSE)</f>
        <v>93.2</v>
      </c>
      <c r="X1439">
        <f>VLOOKUP($G1439,county_facts!$A:$BB,20,FALSE)</f>
        <v>84.8</v>
      </c>
      <c r="Y1439">
        <f>VLOOKUP($G1439,county_facts!$A:$BB,21,FALSE)</f>
        <v>1</v>
      </c>
      <c r="Z1439">
        <f>VLOOKUP($G1439,county_facts!$A:$BB,22,FALSE)</f>
        <v>1.8</v>
      </c>
      <c r="AA1439">
        <f>VLOOKUP($G1439,county_facts!$A:$BB,23,FALSE)</f>
        <v>79.599999999999994</v>
      </c>
      <c r="AB1439">
        <f>VLOOKUP($G1439,county_facts!$A:$BB,24,FALSE)</f>
        <v>7.4</v>
      </c>
      <c r="AC1439">
        <f>VLOOKUP($G1439,county_facts!$A:$BB,25,FALSE)</f>
        <v>1991</v>
      </c>
      <c r="AD1439">
        <f>VLOOKUP($G1439,county_facts!$A:$BB,26,FALSE)</f>
        <v>31.2</v>
      </c>
      <c r="AE1439">
        <f>VLOOKUP($G1439,county_facts!$A:$BB,27,FALSE)</f>
        <v>8889</v>
      </c>
      <c r="AF1439">
        <f>VLOOKUP($G1439,county_facts!$A:$BB,28,FALSE)</f>
        <v>80.599999999999994</v>
      </c>
      <c r="AG1439">
        <f>VLOOKUP($G1439,county_facts!$A:$BB,29,FALSE)</f>
        <v>2.7</v>
      </c>
      <c r="AH1439">
        <f>VLOOKUP($G1439,county_facts!$A:$BB,30,FALSE)</f>
        <v>90700</v>
      </c>
      <c r="AI1439">
        <f>VLOOKUP($G1439,county_facts!$A:$BB,31,FALSE)</f>
        <v>7455</v>
      </c>
      <c r="AJ1439">
        <f>VLOOKUP($G1439,county_facts!$A:$BB,32,FALSE)</f>
        <v>2.5499999999999998</v>
      </c>
      <c r="AK1439">
        <f>VLOOKUP($G1439,county_facts!$A:$BB,33,FALSE)</f>
        <v>17747</v>
      </c>
      <c r="AL1439">
        <f>VLOOKUP($G1439,county_facts!$A:$BB,34,FALSE)</f>
        <v>37631</v>
      </c>
      <c r="AM1439">
        <f>VLOOKUP($G1439,county_facts!$A:$BB,35,FALSE)</f>
        <v>20.8</v>
      </c>
      <c r="AN1439">
        <f>VLOOKUP($G1439,county_facts!$A:$BB,36,FALSE)</f>
        <v>159</v>
      </c>
      <c r="AO1439">
        <f>VLOOKUP($G1439,county_facts!$A:$BB,37,FALSE)</f>
        <v>1649</v>
      </c>
      <c r="AP1439">
        <f>VLOOKUP($G1439,county_facts!$A:$BB,38,FALSE)</f>
        <v>8</v>
      </c>
      <c r="AQ1439">
        <f>VLOOKUP($G1439,county_facts!$A:$BB,39,FALSE)</f>
        <v>1173</v>
      </c>
      <c r="AR1439">
        <f>VLOOKUP($G1439,county_facts!$A:$BB,40,FALSE)</f>
        <v>1127</v>
      </c>
      <c r="AS1439">
        <f>VLOOKUP($G1439,county_facts!$A:$BB,41,FALSE)</f>
        <v>0</v>
      </c>
      <c r="AT1439">
        <f>VLOOKUP($G1439,county_facts!$A:$BB,42,FALSE)</f>
        <v>0</v>
      </c>
      <c r="AU1439">
        <f>VLOOKUP($G1439,county_facts!$A:$BB,43,FALSE)</f>
        <v>0</v>
      </c>
      <c r="AV1439">
        <f>VLOOKUP($G1439,county_facts!$A:$BB,44,FALSE)</f>
        <v>0</v>
      </c>
      <c r="AW1439">
        <f>VLOOKUP($G1439,county_facts!$A:$BB,45,FALSE)</f>
        <v>0</v>
      </c>
      <c r="AX1439">
        <f>VLOOKUP($G1439,county_facts!$A:$BB,46,FALSE)</f>
        <v>39.1</v>
      </c>
      <c r="AY1439">
        <f>VLOOKUP($G1439,county_facts!$A:$BB,47,FALSE)</f>
        <v>0</v>
      </c>
      <c r="AZ1439">
        <f>VLOOKUP($G1439,county_facts!$A:$BB,48,FALSE)</f>
        <v>0</v>
      </c>
      <c r="BA1439">
        <f>VLOOKUP($G1439,county_facts!$A:$BB,49,FALSE)</f>
        <v>58482</v>
      </c>
      <c r="BB1439">
        <f>VLOOKUP($G1439,county_facts!$A:$BB,50,FALSE)</f>
        <v>2986</v>
      </c>
      <c r="BC1439">
        <f>VLOOKUP($G1439,county_facts!$A:$BB,51,FALSE)</f>
        <v>3500</v>
      </c>
      <c r="BD1439">
        <f>VLOOKUP($G1439,county_facts!$A:$BB,52,FALSE)</f>
        <v>0</v>
      </c>
      <c r="BE1439">
        <f>VLOOKUP($G1439,county_facts!$A:$BB,53,FALSE)</f>
        <v>522.17999999999995</v>
      </c>
      <c r="BF1439">
        <f>VLOOKUP($G1439,county_facts!$A:$BB,54,FALSE)</f>
        <v>42.1</v>
      </c>
    </row>
    <row r="1440" spans="1:58" x14ac:dyDescent="0.3">
      <c r="A1440" t="s">
        <v>6</v>
      </c>
      <c r="B1440" t="s">
        <v>431</v>
      </c>
      <c r="C1440">
        <v>138</v>
      </c>
      <c r="D1440" t="s">
        <v>578</v>
      </c>
      <c r="E1440">
        <v>189</v>
      </c>
      <c r="F1440">
        <v>0.73015872999999998</v>
      </c>
      <c r="G1440">
        <v>47127</v>
      </c>
      <c r="H1440">
        <f>VLOOKUP($G1440,county_facts!$A:$BB,4,FALSE)</f>
        <v>6319</v>
      </c>
      <c r="I1440">
        <f>VLOOKUP($G1440,county_facts!$A:$BB,5,FALSE)</f>
        <v>6362</v>
      </c>
      <c r="J1440">
        <f>VLOOKUP($G1440,county_facts!$A:$BB,6,FALSE)</f>
        <v>-0.7</v>
      </c>
      <c r="K1440">
        <f>VLOOKUP($G1440,county_facts!$A:$BB,7,FALSE)</f>
        <v>6362</v>
      </c>
      <c r="L1440">
        <f>VLOOKUP($G1440,county_facts!$A:$BB,8,FALSE)</f>
        <v>3.8</v>
      </c>
      <c r="M1440">
        <f>VLOOKUP($G1440,county_facts!$A:$BB,9,FALSE)</f>
        <v>20.100000000000001</v>
      </c>
      <c r="N1440">
        <f>VLOOKUP($G1440,county_facts!$A:$BB,10,FALSE)</f>
        <v>20.8</v>
      </c>
      <c r="O1440">
        <f>VLOOKUP($G1440,county_facts!$A:$BB,11,FALSE)</f>
        <v>50.8</v>
      </c>
      <c r="P1440">
        <f>VLOOKUP($G1440,county_facts!$A:$BB,12,FALSE)</f>
        <v>95.4</v>
      </c>
      <c r="Q1440">
        <f>VLOOKUP($G1440,county_facts!$A:$BB,13,FALSE)</f>
        <v>2.2999999999999998</v>
      </c>
      <c r="R1440">
        <f>VLOOKUP($G1440,county_facts!$A:$BB,14,FALSE)</f>
        <v>0.3</v>
      </c>
      <c r="S1440">
        <f>VLOOKUP($G1440,county_facts!$A:$BB,15,FALSE)</f>
        <v>0.7</v>
      </c>
      <c r="T1440">
        <f>VLOOKUP($G1440,county_facts!$A:$BB,16,FALSE)</f>
        <v>0</v>
      </c>
      <c r="U1440">
        <f>VLOOKUP($G1440,county_facts!$A:$BB,17,FALSE)</f>
        <v>1.3</v>
      </c>
      <c r="V1440">
        <f>VLOOKUP($G1440,county_facts!$A:$BB,18,FALSE)</f>
        <v>1.9</v>
      </c>
      <c r="W1440">
        <f>VLOOKUP($G1440,county_facts!$A:$BB,19,FALSE)</f>
        <v>93.7</v>
      </c>
      <c r="X1440">
        <f>VLOOKUP($G1440,county_facts!$A:$BB,20,FALSE)</f>
        <v>85.9</v>
      </c>
      <c r="Y1440">
        <f>VLOOKUP($G1440,county_facts!$A:$BB,21,FALSE)</f>
        <v>0.9</v>
      </c>
      <c r="Z1440">
        <f>VLOOKUP($G1440,county_facts!$A:$BB,22,FALSE)</f>
        <v>0.9</v>
      </c>
      <c r="AA1440">
        <f>VLOOKUP($G1440,county_facts!$A:$BB,23,FALSE)</f>
        <v>83.1</v>
      </c>
      <c r="AB1440">
        <f>VLOOKUP($G1440,county_facts!$A:$BB,24,FALSE)</f>
        <v>14.6</v>
      </c>
      <c r="AC1440">
        <f>VLOOKUP($G1440,county_facts!$A:$BB,25,FALSE)</f>
        <v>591</v>
      </c>
      <c r="AD1440">
        <f>VLOOKUP($G1440,county_facts!$A:$BB,26,FALSE)</f>
        <v>24.2</v>
      </c>
      <c r="AE1440">
        <f>VLOOKUP($G1440,county_facts!$A:$BB,27,FALSE)</f>
        <v>2967</v>
      </c>
      <c r="AF1440">
        <f>VLOOKUP($G1440,county_facts!$A:$BB,28,FALSE)</f>
        <v>83.7</v>
      </c>
      <c r="AG1440">
        <f>VLOOKUP($G1440,county_facts!$A:$BB,29,FALSE)</f>
        <v>4.5</v>
      </c>
      <c r="AH1440">
        <f>VLOOKUP($G1440,county_facts!$A:$BB,30,FALSE)</f>
        <v>135200</v>
      </c>
      <c r="AI1440">
        <f>VLOOKUP($G1440,county_facts!$A:$BB,31,FALSE)</f>
        <v>2416</v>
      </c>
      <c r="AJ1440">
        <f>VLOOKUP($G1440,county_facts!$A:$BB,32,FALSE)</f>
        <v>2.58</v>
      </c>
      <c r="AK1440">
        <f>VLOOKUP($G1440,county_facts!$A:$BB,33,FALSE)</f>
        <v>23307</v>
      </c>
      <c r="AL1440">
        <f>VLOOKUP($G1440,county_facts!$A:$BB,34,FALSE)</f>
        <v>46170</v>
      </c>
      <c r="AM1440">
        <f>VLOOKUP($G1440,county_facts!$A:$BB,35,FALSE)</f>
        <v>13.2</v>
      </c>
      <c r="AN1440">
        <f>VLOOKUP($G1440,county_facts!$A:$BB,36,FALSE)</f>
        <v>64</v>
      </c>
      <c r="AO1440">
        <f>VLOOKUP($G1440,county_facts!$A:$BB,37,FALSE)</f>
        <v>0</v>
      </c>
      <c r="AP1440">
        <f>VLOOKUP($G1440,county_facts!$A:$BB,38,FALSE)</f>
        <v>0</v>
      </c>
      <c r="AQ1440">
        <f>VLOOKUP($G1440,county_facts!$A:$BB,39,FALSE)</f>
        <v>447</v>
      </c>
      <c r="AR1440">
        <f>VLOOKUP($G1440,county_facts!$A:$BB,40,FALSE)</f>
        <v>685</v>
      </c>
      <c r="AS1440">
        <f>VLOOKUP($G1440,county_facts!$A:$BB,41,FALSE)</f>
        <v>0</v>
      </c>
      <c r="AT1440">
        <f>VLOOKUP($G1440,county_facts!$A:$BB,42,FALSE)</f>
        <v>0</v>
      </c>
      <c r="AU1440">
        <f>VLOOKUP($G1440,county_facts!$A:$BB,43,FALSE)</f>
        <v>0</v>
      </c>
      <c r="AV1440">
        <f>VLOOKUP($G1440,county_facts!$A:$BB,44,FALSE)</f>
        <v>0</v>
      </c>
      <c r="AW1440">
        <f>VLOOKUP($G1440,county_facts!$A:$BB,45,FALSE)</f>
        <v>0</v>
      </c>
      <c r="AX1440">
        <f>VLOOKUP($G1440,county_facts!$A:$BB,46,FALSE)</f>
        <v>23.8</v>
      </c>
      <c r="AY1440">
        <f>VLOOKUP($G1440,county_facts!$A:$BB,47,FALSE)</f>
        <v>0</v>
      </c>
      <c r="AZ1440">
        <f>VLOOKUP($G1440,county_facts!$A:$BB,48,FALSE)</f>
        <v>0</v>
      </c>
      <c r="BA1440">
        <f>VLOOKUP($G1440,county_facts!$A:$BB,49,FALSE)</f>
        <v>16325</v>
      </c>
      <c r="BB1440">
        <f>VLOOKUP($G1440,county_facts!$A:$BB,50,FALSE)</f>
        <v>2701</v>
      </c>
      <c r="BC1440">
        <f>VLOOKUP($G1440,county_facts!$A:$BB,51,FALSE)</f>
        <v>1442</v>
      </c>
      <c r="BD1440">
        <f>VLOOKUP($G1440,county_facts!$A:$BB,52,FALSE)</f>
        <v>27</v>
      </c>
      <c r="BE1440">
        <f>VLOOKUP($G1440,county_facts!$A:$BB,53,FALSE)</f>
        <v>129.22</v>
      </c>
      <c r="BF1440">
        <f>VLOOKUP($G1440,county_facts!$A:$BB,54,FALSE)</f>
        <v>49.2</v>
      </c>
    </row>
    <row r="1441" spans="1:58" x14ac:dyDescent="0.3">
      <c r="A1441" t="s">
        <v>9</v>
      </c>
      <c r="B1441" t="s">
        <v>431</v>
      </c>
      <c r="C1441">
        <v>51</v>
      </c>
      <c r="D1441" t="s">
        <v>578</v>
      </c>
      <c r="E1441">
        <v>189</v>
      </c>
      <c r="F1441">
        <v>0.26984127000000002</v>
      </c>
      <c r="G1441">
        <v>47127</v>
      </c>
      <c r="H1441">
        <f>VLOOKUP($G1441,county_facts!$A:$BB,4,FALSE)</f>
        <v>6319</v>
      </c>
      <c r="I1441">
        <f>VLOOKUP($G1441,county_facts!$A:$BB,5,FALSE)</f>
        <v>6362</v>
      </c>
      <c r="J1441">
        <f>VLOOKUP($G1441,county_facts!$A:$BB,6,FALSE)</f>
        <v>-0.7</v>
      </c>
      <c r="K1441">
        <f>VLOOKUP($G1441,county_facts!$A:$BB,7,FALSE)</f>
        <v>6362</v>
      </c>
      <c r="L1441">
        <f>VLOOKUP($G1441,county_facts!$A:$BB,8,FALSE)</f>
        <v>3.8</v>
      </c>
      <c r="M1441">
        <f>VLOOKUP($G1441,county_facts!$A:$BB,9,FALSE)</f>
        <v>20.100000000000001</v>
      </c>
      <c r="N1441">
        <f>VLOOKUP($G1441,county_facts!$A:$BB,10,FALSE)</f>
        <v>20.8</v>
      </c>
      <c r="O1441">
        <f>VLOOKUP($G1441,county_facts!$A:$BB,11,FALSE)</f>
        <v>50.8</v>
      </c>
      <c r="P1441">
        <f>VLOOKUP($G1441,county_facts!$A:$BB,12,FALSE)</f>
        <v>95.4</v>
      </c>
      <c r="Q1441">
        <f>VLOOKUP($G1441,county_facts!$A:$BB,13,FALSE)</f>
        <v>2.2999999999999998</v>
      </c>
      <c r="R1441">
        <f>VLOOKUP($G1441,county_facts!$A:$BB,14,FALSE)</f>
        <v>0.3</v>
      </c>
      <c r="S1441">
        <f>VLOOKUP($G1441,county_facts!$A:$BB,15,FALSE)</f>
        <v>0.7</v>
      </c>
      <c r="T1441">
        <f>VLOOKUP($G1441,county_facts!$A:$BB,16,FALSE)</f>
        <v>0</v>
      </c>
      <c r="U1441">
        <f>VLOOKUP($G1441,county_facts!$A:$BB,17,FALSE)</f>
        <v>1.3</v>
      </c>
      <c r="V1441">
        <f>VLOOKUP($G1441,county_facts!$A:$BB,18,FALSE)</f>
        <v>1.9</v>
      </c>
      <c r="W1441">
        <f>VLOOKUP($G1441,county_facts!$A:$BB,19,FALSE)</f>
        <v>93.7</v>
      </c>
      <c r="X1441">
        <f>VLOOKUP($G1441,county_facts!$A:$BB,20,FALSE)</f>
        <v>85.9</v>
      </c>
      <c r="Y1441">
        <f>VLOOKUP($G1441,county_facts!$A:$BB,21,FALSE)</f>
        <v>0.9</v>
      </c>
      <c r="Z1441">
        <f>VLOOKUP($G1441,county_facts!$A:$BB,22,FALSE)</f>
        <v>0.9</v>
      </c>
      <c r="AA1441">
        <f>VLOOKUP($G1441,county_facts!$A:$BB,23,FALSE)</f>
        <v>83.1</v>
      </c>
      <c r="AB1441">
        <f>VLOOKUP($G1441,county_facts!$A:$BB,24,FALSE)</f>
        <v>14.6</v>
      </c>
      <c r="AC1441">
        <f>VLOOKUP($G1441,county_facts!$A:$BB,25,FALSE)</f>
        <v>591</v>
      </c>
      <c r="AD1441">
        <f>VLOOKUP($G1441,county_facts!$A:$BB,26,FALSE)</f>
        <v>24.2</v>
      </c>
      <c r="AE1441">
        <f>VLOOKUP($G1441,county_facts!$A:$BB,27,FALSE)</f>
        <v>2967</v>
      </c>
      <c r="AF1441">
        <f>VLOOKUP($G1441,county_facts!$A:$BB,28,FALSE)</f>
        <v>83.7</v>
      </c>
      <c r="AG1441">
        <f>VLOOKUP($G1441,county_facts!$A:$BB,29,FALSE)</f>
        <v>4.5</v>
      </c>
      <c r="AH1441">
        <f>VLOOKUP($G1441,county_facts!$A:$BB,30,FALSE)</f>
        <v>135200</v>
      </c>
      <c r="AI1441">
        <f>VLOOKUP($G1441,county_facts!$A:$BB,31,FALSE)</f>
        <v>2416</v>
      </c>
      <c r="AJ1441">
        <f>VLOOKUP($G1441,county_facts!$A:$BB,32,FALSE)</f>
        <v>2.58</v>
      </c>
      <c r="AK1441">
        <f>VLOOKUP($G1441,county_facts!$A:$BB,33,FALSE)</f>
        <v>23307</v>
      </c>
      <c r="AL1441">
        <f>VLOOKUP($G1441,county_facts!$A:$BB,34,FALSE)</f>
        <v>46170</v>
      </c>
      <c r="AM1441">
        <f>VLOOKUP($G1441,county_facts!$A:$BB,35,FALSE)</f>
        <v>13.2</v>
      </c>
      <c r="AN1441">
        <f>VLOOKUP($G1441,county_facts!$A:$BB,36,FALSE)</f>
        <v>64</v>
      </c>
      <c r="AO1441">
        <f>VLOOKUP($G1441,county_facts!$A:$BB,37,FALSE)</f>
        <v>0</v>
      </c>
      <c r="AP1441">
        <f>VLOOKUP($G1441,county_facts!$A:$BB,38,FALSE)</f>
        <v>0</v>
      </c>
      <c r="AQ1441">
        <f>VLOOKUP($G1441,county_facts!$A:$BB,39,FALSE)</f>
        <v>447</v>
      </c>
      <c r="AR1441">
        <f>VLOOKUP($G1441,county_facts!$A:$BB,40,FALSE)</f>
        <v>685</v>
      </c>
      <c r="AS1441">
        <f>VLOOKUP($G1441,county_facts!$A:$BB,41,FALSE)</f>
        <v>0</v>
      </c>
      <c r="AT1441">
        <f>VLOOKUP($G1441,county_facts!$A:$BB,42,FALSE)</f>
        <v>0</v>
      </c>
      <c r="AU1441">
        <f>VLOOKUP($G1441,county_facts!$A:$BB,43,FALSE)</f>
        <v>0</v>
      </c>
      <c r="AV1441">
        <f>VLOOKUP($G1441,county_facts!$A:$BB,44,FALSE)</f>
        <v>0</v>
      </c>
      <c r="AW1441">
        <f>VLOOKUP($G1441,county_facts!$A:$BB,45,FALSE)</f>
        <v>0</v>
      </c>
      <c r="AX1441">
        <f>VLOOKUP($G1441,county_facts!$A:$BB,46,FALSE)</f>
        <v>23.8</v>
      </c>
      <c r="AY1441">
        <f>VLOOKUP($G1441,county_facts!$A:$BB,47,FALSE)</f>
        <v>0</v>
      </c>
      <c r="AZ1441">
        <f>VLOOKUP($G1441,county_facts!$A:$BB,48,FALSE)</f>
        <v>0</v>
      </c>
      <c r="BA1441">
        <f>VLOOKUP($G1441,county_facts!$A:$BB,49,FALSE)</f>
        <v>16325</v>
      </c>
      <c r="BB1441">
        <f>VLOOKUP($G1441,county_facts!$A:$BB,50,FALSE)</f>
        <v>2701</v>
      </c>
      <c r="BC1441">
        <f>VLOOKUP($G1441,county_facts!$A:$BB,51,FALSE)</f>
        <v>1442</v>
      </c>
      <c r="BD1441">
        <f>VLOOKUP($G1441,county_facts!$A:$BB,52,FALSE)</f>
        <v>27</v>
      </c>
      <c r="BE1441">
        <f>VLOOKUP($G1441,county_facts!$A:$BB,53,FALSE)</f>
        <v>129.22</v>
      </c>
      <c r="BF1441">
        <f>VLOOKUP($G1441,county_facts!$A:$BB,54,FALSE)</f>
        <v>49.2</v>
      </c>
    </row>
    <row r="1442" spans="1:58" x14ac:dyDescent="0.3">
      <c r="A1442" t="s">
        <v>6</v>
      </c>
      <c r="B1442" t="s">
        <v>24</v>
      </c>
      <c r="C1442">
        <v>5350</v>
      </c>
      <c r="D1442" t="s">
        <v>578</v>
      </c>
      <c r="E1442">
        <v>8752</v>
      </c>
      <c r="F1442">
        <v>0.61128884800000005</v>
      </c>
      <c r="G1442">
        <v>47125</v>
      </c>
      <c r="H1442">
        <f>VLOOKUP($G1442,county_facts!$A:$BB,4,FALSE)</f>
        <v>189961</v>
      </c>
      <c r="I1442">
        <f>VLOOKUP($G1442,county_facts!$A:$BB,5,FALSE)</f>
        <v>172337</v>
      </c>
      <c r="J1442">
        <f>VLOOKUP($G1442,county_facts!$A:$BB,6,FALSE)</f>
        <v>10.199999999999999</v>
      </c>
      <c r="K1442">
        <f>VLOOKUP($G1442,county_facts!$A:$BB,7,FALSE)</f>
        <v>172331</v>
      </c>
      <c r="L1442">
        <f>VLOOKUP($G1442,county_facts!$A:$BB,8,FALSE)</f>
        <v>8.6999999999999993</v>
      </c>
      <c r="M1442">
        <f>VLOOKUP($G1442,county_facts!$A:$BB,9,FALSE)</f>
        <v>27.2</v>
      </c>
      <c r="N1442">
        <f>VLOOKUP($G1442,county_facts!$A:$BB,10,FALSE)</f>
        <v>8.6</v>
      </c>
      <c r="O1442">
        <f>VLOOKUP($G1442,county_facts!$A:$BB,11,FALSE)</f>
        <v>50.1</v>
      </c>
      <c r="P1442">
        <f>VLOOKUP($G1442,county_facts!$A:$BB,12,FALSE)</f>
        <v>72.400000000000006</v>
      </c>
      <c r="Q1442">
        <f>VLOOKUP($G1442,county_facts!$A:$BB,13,FALSE)</f>
        <v>19.7</v>
      </c>
      <c r="R1442">
        <f>VLOOKUP($G1442,county_facts!$A:$BB,14,FALSE)</f>
        <v>0.7</v>
      </c>
      <c r="S1442">
        <f>VLOOKUP($G1442,county_facts!$A:$BB,15,FALSE)</f>
        <v>2.5</v>
      </c>
      <c r="T1442">
        <f>VLOOKUP($G1442,county_facts!$A:$BB,16,FALSE)</f>
        <v>0.5</v>
      </c>
      <c r="U1442">
        <f>VLOOKUP($G1442,county_facts!$A:$BB,17,FALSE)</f>
        <v>4.2</v>
      </c>
      <c r="V1442">
        <f>VLOOKUP($G1442,county_facts!$A:$BB,18,FALSE)</f>
        <v>9.6</v>
      </c>
      <c r="W1442">
        <f>VLOOKUP($G1442,county_facts!$A:$BB,19,FALSE)</f>
        <v>64.900000000000006</v>
      </c>
      <c r="X1442">
        <f>VLOOKUP($G1442,county_facts!$A:$BB,20,FALSE)</f>
        <v>76.3</v>
      </c>
      <c r="Y1442">
        <f>VLOOKUP($G1442,county_facts!$A:$BB,21,FALSE)</f>
        <v>5.3</v>
      </c>
      <c r="Z1442">
        <f>VLOOKUP($G1442,county_facts!$A:$BB,22,FALSE)</f>
        <v>9.9</v>
      </c>
      <c r="AA1442">
        <f>VLOOKUP($G1442,county_facts!$A:$BB,23,FALSE)</f>
        <v>90.9</v>
      </c>
      <c r="AB1442">
        <f>VLOOKUP($G1442,county_facts!$A:$BB,24,FALSE)</f>
        <v>23.5</v>
      </c>
      <c r="AC1442">
        <f>VLOOKUP($G1442,county_facts!$A:$BB,25,FALSE)</f>
        <v>24920</v>
      </c>
      <c r="AD1442">
        <f>VLOOKUP($G1442,county_facts!$A:$BB,26,FALSE)</f>
        <v>23.8</v>
      </c>
      <c r="AE1442">
        <f>VLOOKUP($G1442,county_facts!$A:$BB,27,FALSE)</f>
        <v>76987</v>
      </c>
      <c r="AF1442">
        <f>VLOOKUP($G1442,county_facts!$A:$BB,28,FALSE)</f>
        <v>61.2</v>
      </c>
      <c r="AG1442">
        <f>VLOOKUP($G1442,county_facts!$A:$BB,29,FALSE)</f>
        <v>20.7</v>
      </c>
      <c r="AH1442">
        <f>VLOOKUP($G1442,county_facts!$A:$BB,30,FALSE)</f>
        <v>141800</v>
      </c>
      <c r="AI1442">
        <f>VLOOKUP($G1442,county_facts!$A:$BB,31,FALSE)</f>
        <v>64026</v>
      </c>
      <c r="AJ1442">
        <f>VLOOKUP($G1442,county_facts!$A:$BB,32,FALSE)</f>
        <v>2.72</v>
      </c>
      <c r="AK1442">
        <f>VLOOKUP($G1442,county_facts!$A:$BB,33,FALSE)</f>
        <v>22380</v>
      </c>
      <c r="AL1442">
        <f>VLOOKUP($G1442,county_facts!$A:$BB,34,FALSE)</f>
        <v>49617</v>
      </c>
      <c r="AM1442">
        <f>VLOOKUP($G1442,county_facts!$A:$BB,35,FALSE)</f>
        <v>16.399999999999999</v>
      </c>
      <c r="AN1442">
        <f>VLOOKUP($G1442,county_facts!$A:$BB,36,FALSE)</f>
        <v>2662</v>
      </c>
      <c r="AO1442">
        <f>VLOOKUP($G1442,county_facts!$A:$BB,37,FALSE)</f>
        <v>40738</v>
      </c>
      <c r="AP1442">
        <f>VLOOKUP($G1442,county_facts!$A:$BB,38,FALSE)</f>
        <v>-4.2</v>
      </c>
      <c r="AQ1442">
        <f>VLOOKUP($G1442,county_facts!$A:$BB,39,FALSE)</f>
        <v>9026</v>
      </c>
      <c r="AR1442">
        <f>VLOOKUP($G1442,county_facts!$A:$BB,40,FALSE)</f>
        <v>9906</v>
      </c>
      <c r="AS1442">
        <f>VLOOKUP($G1442,county_facts!$A:$BB,41,FALSE)</f>
        <v>8</v>
      </c>
      <c r="AT1442">
        <f>VLOOKUP($G1442,county_facts!$A:$BB,42,FALSE)</f>
        <v>0.5</v>
      </c>
      <c r="AU1442">
        <f>VLOOKUP($G1442,county_facts!$A:$BB,43,FALSE)</f>
        <v>3.7</v>
      </c>
      <c r="AV1442">
        <f>VLOOKUP($G1442,county_facts!$A:$BB,44,FALSE)</f>
        <v>0</v>
      </c>
      <c r="AW1442">
        <f>VLOOKUP($G1442,county_facts!$A:$BB,45,FALSE)</f>
        <v>0</v>
      </c>
      <c r="AX1442">
        <f>VLOOKUP($G1442,county_facts!$A:$BB,46,FALSE)</f>
        <v>29.5</v>
      </c>
      <c r="AY1442">
        <f>VLOOKUP($G1442,county_facts!$A:$BB,47,FALSE)</f>
        <v>0</v>
      </c>
      <c r="AZ1442">
        <f>VLOOKUP($G1442,county_facts!$A:$BB,48,FALSE)</f>
        <v>345533</v>
      </c>
      <c r="BA1442">
        <f>VLOOKUP($G1442,county_facts!$A:$BB,49,FALSE)</f>
        <v>1877647</v>
      </c>
      <c r="BB1442">
        <f>VLOOKUP($G1442,county_facts!$A:$BB,50,FALSE)</f>
        <v>12125</v>
      </c>
      <c r="BC1442">
        <f>VLOOKUP($G1442,county_facts!$A:$BB,51,FALSE)</f>
        <v>245217</v>
      </c>
      <c r="BD1442">
        <f>VLOOKUP($G1442,county_facts!$A:$BB,52,FALSE)</f>
        <v>1446</v>
      </c>
      <c r="BE1442">
        <f>VLOOKUP($G1442,county_facts!$A:$BB,53,FALSE)</f>
        <v>539.17999999999995</v>
      </c>
      <c r="BF1442">
        <f>VLOOKUP($G1442,county_facts!$A:$BB,54,FALSE)</f>
        <v>319.60000000000002</v>
      </c>
    </row>
    <row r="1443" spans="1:58" x14ac:dyDescent="0.3">
      <c r="A1443" t="s">
        <v>9</v>
      </c>
      <c r="B1443" t="s">
        <v>24</v>
      </c>
      <c r="C1443">
        <v>3402</v>
      </c>
      <c r="D1443" t="s">
        <v>578</v>
      </c>
      <c r="E1443">
        <v>8752</v>
      </c>
      <c r="F1443">
        <v>0.388711152</v>
      </c>
      <c r="G1443">
        <v>47125</v>
      </c>
      <c r="H1443">
        <f>VLOOKUP($G1443,county_facts!$A:$BB,4,FALSE)</f>
        <v>189961</v>
      </c>
      <c r="I1443">
        <f>VLOOKUP($G1443,county_facts!$A:$BB,5,FALSE)</f>
        <v>172337</v>
      </c>
      <c r="J1443">
        <f>VLOOKUP($G1443,county_facts!$A:$BB,6,FALSE)</f>
        <v>10.199999999999999</v>
      </c>
      <c r="K1443">
        <f>VLOOKUP($G1443,county_facts!$A:$BB,7,FALSE)</f>
        <v>172331</v>
      </c>
      <c r="L1443">
        <f>VLOOKUP($G1443,county_facts!$A:$BB,8,FALSE)</f>
        <v>8.6999999999999993</v>
      </c>
      <c r="M1443">
        <f>VLOOKUP($G1443,county_facts!$A:$BB,9,FALSE)</f>
        <v>27.2</v>
      </c>
      <c r="N1443">
        <f>VLOOKUP($G1443,county_facts!$A:$BB,10,FALSE)</f>
        <v>8.6</v>
      </c>
      <c r="O1443">
        <f>VLOOKUP($G1443,county_facts!$A:$BB,11,FALSE)</f>
        <v>50.1</v>
      </c>
      <c r="P1443">
        <f>VLOOKUP($G1443,county_facts!$A:$BB,12,FALSE)</f>
        <v>72.400000000000006</v>
      </c>
      <c r="Q1443">
        <f>VLOOKUP($G1443,county_facts!$A:$BB,13,FALSE)</f>
        <v>19.7</v>
      </c>
      <c r="R1443">
        <f>VLOOKUP($G1443,county_facts!$A:$BB,14,FALSE)</f>
        <v>0.7</v>
      </c>
      <c r="S1443">
        <f>VLOOKUP($G1443,county_facts!$A:$BB,15,FALSE)</f>
        <v>2.5</v>
      </c>
      <c r="T1443">
        <f>VLOOKUP($G1443,county_facts!$A:$BB,16,FALSE)</f>
        <v>0.5</v>
      </c>
      <c r="U1443">
        <f>VLOOKUP($G1443,county_facts!$A:$BB,17,FALSE)</f>
        <v>4.2</v>
      </c>
      <c r="V1443">
        <f>VLOOKUP($G1443,county_facts!$A:$BB,18,FALSE)</f>
        <v>9.6</v>
      </c>
      <c r="W1443">
        <f>VLOOKUP($G1443,county_facts!$A:$BB,19,FALSE)</f>
        <v>64.900000000000006</v>
      </c>
      <c r="X1443">
        <f>VLOOKUP($G1443,county_facts!$A:$BB,20,FALSE)</f>
        <v>76.3</v>
      </c>
      <c r="Y1443">
        <f>VLOOKUP($G1443,county_facts!$A:$BB,21,FALSE)</f>
        <v>5.3</v>
      </c>
      <c r="Z1443">
        <f>VLOOKUP($G1443,county_facts!$A:$BB,22,FALSE)</f>
        <v>9.9</v>
      </c>
      <c r="AA1443">
        <f>VLOOKUP($G1443,county_facts!$A:$BB,23,FALSE)</f>
        <v>90.9</v>
      </c>
      <c r="AB1443">
        <f>VLOOKUP($G1443,county_facts!$A:$BB,24,FALSE)</f>
        <v>23.5</v>
      </c>
      <c r="AC1443">
        <f>VLOOKUP($G1443,county_facts!$A:$BB,25,FALSE)</f>
        <v>24920</v>
      </c>
      <c r="AD1443">
        <f>VLOOKUP($G1443,county_facts!$A:$BB,26,FALSE)</f>
        <v>23.8</v>
      </c>
      <c r="AE1443">
        <f>VLOOKUP($G1443,county_facts!$A:$BB,27,FALSE)</f>
        <v>76987</v>
      </c>
      <c r="AF1443">
        <f>VLOOKUP($G1443,county_facts!$A:$BB,28,FALSE)</f>
        <v>61.2</v>
      </c>
      <c r="AG1443">
        <f>VLOOKUP($G1443,county_facts!$A:$BB,29,FALSE)</f>
        <v>20.7</v>
      </c>
      <c r="AH1443">
        <f>VLOOKUP($G1443,county_facts!$A:$BB,30,FALSE)</f>
        <v>141800</v>
      </c>
      <c r="AI1443">
        <f>VLOOKUP($G1443,county_facts!$A:$BB,31,FALSE)</f>
        <v>64026</v>
      </c>
      <c r="AJ1443">
        <f>VLOOKUP($G1443,county_facts!$A:$BB,32,FALSE)</f>
        <v>2.72</v>
      </c>
      <c r="AK1443">
        <f>VLOOKUP($G1443,county_facts!$A:$BB,33,FALSE)</f>
        <v>22380</v>
      </c>
      <c r="AL1443">
        <f>VLOOKUP($G1443,county_facts!$A:$BB,34,FALSE)</f>
        <v>49617</v>
      </c>
      <c r="AM1443">
        <f>VLOOKUP($G1443,county_facts!$A:$BB,35,FALSE)</f>
        <v>16.399999999999999</v>
      </c>
      <c r="AN1443">
        <f>VLOOKUP($G1443,county_facts!$A:$BB,36,FALSE)</f>
        <v>2662</v>
      </c>
      <c r="AO1443">
        <f>VLOOKUP($G1443,county_facts!$A:$BB,37,FALSE)</f>
        <v>40738</v>
      </c>
      <c r="AP1443">
        <f>VLOOKUP($G1443,county_facts!$A:$BB,38,FALSE)</f>
        <v>-4.2</v>
      </c>
      <c r="AQ1443">
        <f>VLOOKUP($G1443,county_facts!$A:$BB,39,FALSE)</f>
        <v>9026</v>
      </c>
      <c r="AR1443">
        <f>VLOOKUP($G1443,county_facts!$A:$BB,40,FALSE)</f>
        <v>9906</v>
      </c>
      <c r="AS1443">
        <f>VLOOKUP($G1443,county_facts!$A:$BB,41,FALSE)</f>
        <v>8</v>
      </c>
      <c r="AT1443">
        <f>VLOOKUP($G1443,county_facts!$A:$BB,42,FALSE)</f>
        <v>0.5</v>
      </c>
      <c r="AU1443">
        <f>VLOOKUP($G1443,county_facts!$A:$BB,43,FALSE)</f>
        <v>3.7</v>
      </c>
      <c r="AV1443">
        <f>VLOOKUP($G1443,county_facts!$A:$BB,44,FALSE)</f>
        <v>0</v>
      </c>
      <c r="AW1443">
        <f>VLOOKUP($G1443,county_facts!$A:$BB,45,FALSE)</f>
        <v>0</v>
      </c>
      <c r="AX1443">
        <f>VLOOKUP($G1443,county_facts!$A:$BB,46,FALSE)</f>
        <v>29.5</v>
      </c>
      <c r="AY1443">
        <f>VLOOKUP($G1443,county_facts!$A:$BB,47,FALSE)</f>
        <v>0</v>
      </c>
      <c r="AZ1443">
        <f>VLOOKUP($G1443,county_facts!$A:$BB,48,FALSE)</f>
        <v>345533</v>
      </c>
      <c r="BA1443">
        <f>VLOOKUP($G1443,county_facts!$A:$BB,49,FALSE)</f>
        <v>1877647</v>
      </c>
      <c r="BB1443">
        <f>VLOOKUP($G1443,county_facts!$A:$BB,50,FALSE)</f>
        <v>12125</v>
      </c>
      <c r="BC1443">
        <f>VLOOKUP($G1443,county_facts!$A:$BB,51,FALSE)</f>
        <v>245217</v>
      </c>
      <c r="BD1443">
        <f>VLOOKUP($G1443,county_facts!$A:$BB,52,FALSE)</f>
        <v>1446</v>
      </c>
      <c r="BE1443">
        <f>VLOOKUP($G1443,county_facts!$A:$BB,53,FALSE)</f>
        <v>539.17999999999995</v>
      </c>
      <c r="BF1443">
        <f>VLOOKUP($G1443,county_facts!$A:$BB,54,FALSE)</f>
        <v>319.60000000000002</v>
      </c>
    </row>
    <row r="1444" spans="1:58" x14ac:dyDescent="0.3">
      <c r="A1444" t="s">
        <v>6</v>
      </c>
      <c r="B1444" t="s">
        <v>25</v>
      </c>
      <c r="C1444">
        <v>863</v>
      </c>
      <c r="D1444" t="s">
        <v>578</v>
      </c>
      <c r="E1444">
        <v>1266</v>
      </c>
      <c r="F1444">
        <v>0.68167456599999998</v>
      </c>
      <c r="G1444">
        <v>47123</v>
      </c>
      <c r="H1444">
        <f>VLOOKUP($G1444,county_facts!$A:$BB,4,FALSE)</f>
        <v>45233</v>
      </c>
      <c r="I1444">
        <f>VLOOKUP($G1444,county_facts!$A:$BB,5,FALSE)</f>
        <v>44517</v>
      </c>
      <c r="J1444">
        <f>VLOOKUP($G1444,county_facts!$A:$BB,6,FALSE)</f>
        <v>1.6</v>
      </c>
      <c r="K1444">
        <f>VLOOKUP($G1444,county_facts!$A:$BB,7,FALSE)</f>
        <v>44519</v>
      </c>
      <c r="L1444">
        <f>VLOOKUP($G1444,county_facts!$A:$BB,8,FALSE)</f>
        <v>5.2</v>
      </c>
      <c r="M1444">
        <f>VLOOKUP($G1444,county_facts!$A:$BB,9,FALSE)</f>
        <v>21.6</v>
      </c>
      <c r="N1444">
        <f>VLOOKUP($G1444,county_facts!$A:$BB,10,FALSE)</f>
        <v>19.600000000000001</v>
      </c>
      <c r="O1444">
        <f>VLOOKUP($G1444,county_facts!$A:$BB,11,FALSE)</f>
        <v>50.5</v>
      </c>
      <c r="P1444">
        <f>VLOOKUP($G1444,county_facts!$A:$BB,12,FALSE)</f>
        <v>94.8</v>
      </c>
      <c r="Q1444">
        <f>VLOOKUP($G1444,county_facts!$A:$BB,13,FALSE)</f>
        <v>2.4</v>
      </c>
      <c r="R1444">
        <f>VLOOKUP($G1444,county_facts!$A:$BB,14,FALSE)</f>
        <v>0.6</v>
      </c>
      <c r="S1444">
        <f>VLOOKUP($G1444,county_facts!$A:$BB,15,FALSE)</f>
        <v>0.5</v>
      </c>
      <c r="T1444">
        <f>VLOOKUP($G1444,county_facts!$A:$BB,16,FALSE)</f>
        <v>0.1</v>
      </c>
      <c r="U1444">
        <f>VLOOKUP($G1444,county_facts!$A:$BB,17,FALSE)</f>
        <v>1.6</v>
      </c>
      <c r="V1444">
        <f>VLOOKUP($G1444,county_facts!$A:$BB,18,FALSE)</f>
        <v>3.9</v>
      </c>
      <c r="W1444">
        <f>VLOOKUP($G1444,county_facts!$A:$BB,19,FALSE)</f>
        <v>91.4</v>
      </c>
      <c r="X1444">
        <f>VLOOKUP($G1444,county_facts!$A:$BB,20,FALSE)</f>
        <v>83.2</v>
      </c>
      <c r="Y1444">
        <f>VLOOKUP($G1444,county_facts!$A:$BB,21,FALSE)</f>
        <v>2.2000000000000002</v>
      </c>
      <c r="Z1444">
        <f>VLOOKUP($G1444,county_facts!$A:$BB,22,FALSE)</f>
        <v>3.5</v>
      </c>
      <c r="AA1444">
        <f>VLOOKUP($G1444,county_facts!$A:$BB,23,FALSE)</f>
        <v>77.7</v>
      </c>
      <c r="AB1444">
        <f>VLOOKUP($G1444,county_facts!$A:$BB,24,FALSE)</f>
        <v>10.5</v>
      </c>
      <c r="AC1444">
        <f>VLOOKUP($G1444,county_facts!$A:$BB,25,FALSE)</f>
        <v>3738</v>
      </c>
      <c r="AD1444">
        <f>VLOOKUP($G1444,county_facts!$A:$BB,26,FALSE)</f>
        <v>27.2</v>
      </c>
      <c r="AE1444">
        <f>VLOOKUP($G1444,county_facts!$A:$BB,27,FALSE)</f>
        <v>20845</v>
      </c>
      <c r="AF1444">
        <f>VLOOKUP($G1444,county_facts!$A:$BB,28,FALSE)</f>
        <v>73.599999999999994</v>
      </c>
      <c r="AG1444">
        <f>VLOOKUP($G1444,county_facts!$A:$BB,29,FALSE)</f>
        <v>7.1</v>
      </c>
      <c r="AH1444">
        <f>VLOOKUP($G1444,county_facts!$A:$BB,30,FALSE)</f>
        <v>115300</v>
      </c>
      <c r="AI1444">
        <f>VLOOKUP($G1444,county_facts!$A:$BB,31,FALSE)</f>
        <v>17523</v>
      </c>
      <c r="AJ1444">
        <f>VLOOKUP($G1444,county_facts!$A:$BB,32,FALSE)</f>
        <v>2.52</v>
      </c>
      <c r="AK1444">
        <f>VLOOKUP($G1444,county_facts!$A:$BB,33,FALSE)</f>
        <v>19643</v>
      </c>
      <c r="AL1444">
        <f>VLOOKUP($G1444,county_facts!$A:$BB,34,FALSE)</f>
        <v>37595</v>
      </c>
      <c r="AM1444">
        <f>VLOOKUP($G1444,county_facts!$A:$BB,35,FALSE)</f>
        <v>19.600000000000001</v>
      </c>
      <c r="AN1444">
        <f>VLOOKUP($G1444,county_facts!$A:$BB,36,FALSE)</f>
        <v>702</v>
      </c>
      <c r="AO1444">
        <f>VLOOKUP($G1444,county_facts!$A:$BB,37,FALSE)</f>
        <v>10694</v>
      </c>
      <c r="AP1444">
        <f>VLOOKUP($G1444,county_facts!$A:$BB,38,FALSE)</f>
        <v>1.5</v>
      </c>
      <c r="AQ1444">
        <f>VLOOKUP($G1444,county_facts!$A:$BB,39,FALSE)</f>
        <v>2641</v>
      </c>
      <c r="AR1444">
        <f>VLOOKUP($G1444,county_facts!$A:$BB,40,FALSE)</f>
        <v>3313</v>
      </c>
      <c r="AS1444">
        <f>VLOOKUP($G1444,county_facts!$A:$BB,41,FALSE)</f>
        <v>0</v>
      </c>
      <c r="AT1444">
        <f>VLOOKUP($G1444,county_facts!$A:$BB,42,FALSE)</f>
        <v>0</v>
      </c>
      <c r="AU1444">
        <f>VLOOKUP($G1444,county_facts!$A:$BB,43,FALSE)</f>
        <v>0</v>
      </c>
      <c r="AV1444">
        <f>VLOOKUP($G1444,county_facts!$A:$BB,44,FALSE)</f>
        <v>0</v>
      </c>
      <c r="AW1444">
        <f>VLOOKUP($G1444,county_facts!$A:$BB,45,FALSE)</f>
        <v>0</v>
      </c>
      <c r="AX1444">
        <f>VLOOKUP($G1444,county_facts!$A:$BB,46,FALSE)</f>
        <v>0</v>
      </c>
      <c r="AY1444">
        <f>VLOOKUP($G1444,county_facts!$A:$BB,47,FALSE)</f>
        <v>1386238</v>
      </c>
      <c r="AZ1444">
        <f>VLOOKUP($G1444,county_facts!$A:$BB,48,FALSE)</f>
        <v>173428</v>
      </c>
      <c r="BA1444">
        <f>VLOOKUP($G1444,county_facts!$A:$BB,49,FALSE)</f>
        <v>453016</v>
      </c>
      <c r="BB1444">
        <f>VLOOKUP($G1444,county_facts!$A:$BB,50,FALSE)</f>
        <v>10109</v>
      </c>
      <c r="BC1444">
        <f>VLOOKUP($G1444,county_facts!$A:$BB,51,FALSE)</f>
        <v>40997</v>
      </c>
      <c r="BD1444">
        <f>VLOOKUP($G1444,county_facts!$A:$BB,52,FALSE)</f>
        <v>61</v>
      </c>
      <c r="BE1444">
        <f>VLOOKUP($G1444,county_facts!$A:$BB,53,FALSE)</f>
        <v>635.57000000000005</v>
      </c>
      <c r="BF1444">
        <f>VLOOKUP($G1444,county_facts!$A:$BB,54,FALSE)</f>
        <v>70</v>
      </c>
    </row>
    <row r="1445" spans="1:58" x14ac:dyDescent="0.3">
      <c r="A1445" t="s">
        <v>9</v>
      </c>
      <c r="B1445" t="s">
        <v>25</v>
      </c>
      <c r="C1445">
        <v>403</v>
      </c>
      <c r="D1445" t="s">
        <v>578</v>
      </c>
      <c r="E1445">
        <v>1266</v>
      </c>
      <c r="F1445">
        <v>0.31832543400000002</v>
      </c>
      <c r="G1445">
        <v>47123</v>
      </c>
      <c r="H1445">
        <f>VLOOKUP($G1445,county_facts!$A:$BB,4,FALSE)</f>
        <v>45233</v>
      </c>
      <c r="I1445">
        <f>VLOOKUP($G1445,county_facts!$A:$BB,5,FALSE)</f>
        <v>44517</v>
      </c>
      <c r="J1445">
        <f>VLOOKUP($G1445,county_facts!$A:$BB,6,FALSE)</f>
        <v>1.6</v>
      </c>
      <c r="K1445">
        <f>VLOOKUP($G1445,county_facts!$A:$BB,7,FALSE)</f>
        <v>44519</v>
      </c>
      <c r="L1445">
        <f>VLOOKUP($G1445,county_facts!$A:$BB,8,FALSE)</f>
        <v>5.2</v>
      </c>
      <c r="M1445">
        <f>VLOOKUP($G1445,county_facts!$A:$BB,9,FALSE)</f>
        <v>21.6</v>
      </c>
      <c r="N1445">
        <f>VLOOKUP($G1445,county_facts!$A:$BB,10,FALSE)</f>
        <v>19.600000000000001</v>
      </c>
      <c r="O1445">
        <f>VLOOKUP($G1445,county_facts!$A:$BB,11,FALSE)</f>
        <v>50.5</v>
      </c>
      <c r="P1445">
        <f>VLOOKUP($G1445,county_facts!$A:$BB,12,FALSE)</f>
        <v>94.8</v>
      </c>
      <c r="Q1445">
        <f>VLOOKUP($G1445,county_facts!$A:$BB,13,FALSE)</f>
        <v>2.4</v>
      </c>
      <c r="R1445">
        <f>VLOOKUP($G1445,county_facts!$A:$BB,14,FALSE)</f>
        <v>0.6</v>
      </c>
      <c r="S1445">
        <f>VLOOKUP($G1445,county_facts!$A:$BB,15,FALSE)</f>
        <v>0.5</v>
      </c>
      <c r="T1445">
        <f>VLOOKUP($G1445,county_facts!$A:$BB,16,FALSE)</f>
        <v>0.1</v>
      </c>
      <c r="U1445">
        <f>VLOOKUP($G1445,county_facts!$A:$BB,17,FALSE)</f>
        <v>1.6</v>
      </c>
      <c r="V1445">
        <f>VLOOKUP($G1445,county_facts!$A:$BB,18,FALSE)</f>
        <v>3.9</v>
      </c>
      <c r="W1445">
        <f>VLOOKUP($G1445,county_facts!$A:$BB,19,FALSE)</f>
        <v>91.4</v>
      </c>
      <c r="X1445">
        <f>VLOOKUP($G1445,county_facts!$A:$BB,20,FALSE)</f>
        <v>83.2</v>
      </c>
      <c r="Y1445">
        <f>VLOOKUP($G1445,county_facts!$A:$BB,21,FALSE)</f>
        <v>2.2000000000000002</v>
      </c>
      <c r="Z1445">
        <f>VLOOKUP($G1445,county_facts!$A:$BB,22,FALSE)</f>
        <v>3.5</v>
      </c>
      <c r="AA1445">
        <f>VLOOKUP($G1445,county_facts!$A:$BB,23,FALSE)</f>
        <v>77.7</v>
      </c>
      <c r="AB1445">
        <f>VLOOKUP($G1445,county_facts!$A:$BB,24,FALSE)</f>
        <v>10.5</v>
      </c>
      <c r="AC1445">
        <f>VLOOKUP($G1445,county_facts!$A:$BB,25,FALSE)</f>
        <v>3738</v>
      </c>
      <c r="AD1445">
        <f>VLOOKUP($G1445,county_facts!$A:$BB,26,FALSE)</f>
        <v>27.2</v>
      </c>
      <c r="AE1445">
        <f>VLOOKUP($G1445,county_facts!$A:$BB,27,FALSE)</f>
        <v>20845</v>
      </c>
      <c r="AF1445">
        <f>VLOOKUP($G1445,county_facts!$A:$BB,28,FALSE)</f>
        <v>73.599999999999994</v>
      </c>
      <c r="AG1445">
        <f>VLOOKUP($G1445,county_facts!$A:$BB,29,FALSE)</f>
        <v>7.1</v>
      </c>
      <c r="AH1445">
        <f>VLOOKUP($G1445,county_facts!$A:$BB,30,FALSE)</f>
        <v>115300</v>
      </c>
      <c r="AI1445">
        <f>VLOOKUP($G1445,county_facts!$A:$BB,31,FALSE)</f>
        <v>17523</v>
      </c>
      <c r="AJ1445">
        <f>VLOOKUP($G1445,county_facts!$A:$BB,32,FALSE)</f>
        <v>2.52</v>
      </c>
      <c r="AK1445">
        <f>VLOOKUP($G1445,county_facts!$A:$BB,33,FALSE)</f>
        <v>19643</v>
      </c>
      <c r="AL1445">
        <f>VLOOKUP($G1445,county_facts!$A:$BB,34,FALSE)</f>
        <v>37595</v>
      </c>
      <c r="AM1445">
        <f>VLOOKUP($G1445,county_facts!$A:$BB,35,FALSE)</f>
        <v>19.600000000000001</v>
      </c>
      <c r="AN1445">
        <f>VLOOKUP($G1445,county_facts!$A:$BB,36,FALSE)</f>
        <v>702</v>
      </c>
      <c r="AO1445">
        <f>VLOOKUP($G1445,county_facts!$A:$BB,37,FALSE)</f>
        <v>10694</v>
      </c>
      <c r="AP1445">
        <f>VLOOKUP($G1445,county_facts!$A:$BB,38,FALSE)</f>
        <v>1.5</v>
      </c>
      <c r="AQ1445">
        <f>VLOOKUP($G1445,county_facts!$A:$BB,39,FALSE)</f>
        <v>2641</v>
      </c>
      <c r="AR1445">
        <f>VLOOKUP($G1445,county_facts!$A:$BB,40,FALSE)</f>
        <v>3313</v>
      </c>
      <c r="AS1445">
        <f>VLOOKUP($G1445,county_facts!$A:$BB,41,FALSE)</f>
        <v>0</v>
      </c>
      <c r="AT1445">
        <f>VLOOKUP($G1445,county_facts!$A:$BB,42,FALSE)</f>
        <v>0</v>
      </c>
      <c r="AU1445">
        <f>VLOOKUP($G1445,county_facts!$A:$BB,43,FALSE)</f>
        <v>0</v>
      </c>
      <c r="AV1445">
        <f>VLOOKUP($G1445,county_facts!$A:$BB,44,FALSE)</f>
        <v>0</v>
      </c>
      <c r="AW1445">
        <f>VLOOKUP($G1445,county_facts!$A:$BB,45,FALSE)</f>
        <v>0</v>
      </c>
      <c r="AX1445">
        <f>VLOOKUP($G1445,county_facts!$A:$BB,46,FALSE)</f>
        <v>0</v>
      </c>
      <c r="AY1445">
        <f>VLOOKUP($G1445,county_facts!$A:$BB,47,FALSE)</f>
        <v>1386238</v>
      </c>
      <c r="AZ1445">
        <f>VLOOKUP($G1445,county_facts!$A:$BB,48,FALSE)</f>
        <v>173428</v>
      </c>
      <c r="BA1445">
        <f>VLOOKUP($G1445,county_facts!$A:$BB,49,FALSE)</f>
        <v>453016</v>
      </c>
      <c r="BB1445">
        <f>VLOOKUP($G1445,county_facts!$A:$BB,50,FALSE)</f>
        <v>10109</v>
      </c>
      <c r="BC1445">
        <f>VLOOKUP($G1445,county_facts!$A:$BB,51,FALSE)</f>
        <v>40997</v>
      </c>
      <c r="BD1445">
        <f>VLOOKUP($G1445,county_facts!$A:$BB,52,FALSE)</f>
        <v>61</v>
      </c>
      <c r="BE1445">
        <f>VLOOKUP($G1445,county_facts!$A:$BB,53,FALSE)</f>
        <v>635.57000000000005</v>
      </c>
      <c r="BF1445">
        <f>VLOOKUP($G1445,county_facts!$A:$BB,54,FALSE)</f>
        <v>70</v>
      </c>
    </row>
    <row r="1446" spans="1:58" x14ac:dyDescent="0.3">
      <c r="A1446" t="s">
        <v>6</v>
      </c>
      <c r="B1446" t="s">
        <v>595</v>
      </c>
      <c r="C1446">
        <v>258</v>
      </c>
      <c r="D1446" t="s">
        <v>578</v>
      </c>
      <c r="E1446">
        <v>359</v>
      </c>
      <c r="F1446">
        <v>0.71866295300000005</v>
      </c>
      <c r="G1446">
        <v>47121</v>
      </c>
      <c r="H1446">
        <f>VLOOKUP($G1446,county_facts!$A:$BB,4,FALSE)</f>
        <v>11701</v>
      </c>
      <c r="I1446">
        <f>VLOOKUP($G1446,county_facts!$A:$BB,5,FALSE)</f>
        <v>11753</v>
      </c>
      <c r="J1446">
        <f>VLOOKUP($G1446,county_facts!$A:$BB,6,FALSE)</f>
        <v>-0.4</v>
      </c>
      <c r="K1446">
        <f>VLOOKUP($G1446,county_facts!$A:$BB,7,FALSE)</f>
        <v>11753</v>
      </c>
      <c r="L1446">
        <f>VLOOKUP($G1446,county_facts!$A:$BB,8,FALSE)</f>
        <v>4.8</v>
      </c>
      <c r="M1446">
        <f>VLOOKUP($G1446,county_facts!$A:$BB,9,FALSE)</f>
        <v>20.5</v>
      </c>
      <c r="N1446">
        <f>VLOOKUP($G1446,county_facts!$A:$BB,10,FALSE)</f>
        <v>19.8</v>
      </c>
      <c r="O1446">
        <f>VLOOKUP($G1446,county_facts!$A:$BB,11,FALSE)</f>
        <v>49.9</v>
      </c>
      <c r="P1446">
        <f>VLOOKUP($G1446,county_facts!$A:$BB,12,FALSE)</f>
        <v>95.9</v>
      </c>
      <c r="Q1446">
        <f>VLOOKUP($G1446,county_facts!$A:$BB,13,FALSE)</f>
        <v>1.6</v>
      </c>
      <c r="R1446">
        <f>VLOOKUP($G1446,county_facts!$A:$BB,14,FALSE)</f>
        <v>0.8</v>
      </c>
      <c r="S1446">
        <f>VLOOKUP($G1446,county_facts!$A:$BB,15,FALSE)</f>
        <v>0.4</v>
      </c>
      <c r="T1446">
        <f>VLOOKUP($G1446,county_facts!$A:$BB,16,FALSE)</f>
        <v>0.1</v>
      </c>
      <c r="U1446">
        <f>VLOOKUP($G1446,county_facts!$A:$BB,17,FALSE)</f>
        <v>1.3</v>
      </c>
      <c r="V1446">
        <f>VLOOKUP($G1446,county_facts!$A:$BB,18,FALSE)</f>
        <v>1.7</v>
      </c>
      <c r="W1446">
        <f>VLOOKUP($G1446,county_facts!$A:$BB,19,FALSE)</f>
        <v>94.6</v>
      </c>
      <c r="X1446">
        <f>VLOOKUP($G1446,county_facts!$A:$BB,20,FALSE)</f>
        <v>88.7</v>
      </c>
      <c r="Y1446">
        <f>VLOOKUP($G1446,county_facts!$A:$BB,21,FALSE)</f>
        <v>0.2</v>
      </c>
      <c r="Z1446">
        <f>VLOOKUP($G1446,county_facts!$A:$BB,22,FALSE)</f>
        <v>0.5</v>
      </c>
      <c r="AA1446">
        <f>VLOOKUP($G1446,county_facts!$A:$BB,23,FALSE)</f>
        <v>74.099999999999994</v>
      </c>
      <c r="AB1446">
        <f>VLOOKUP($G1446,county_facts!$A:$BB,24,FALSE)</f>
        <v>8.1999999999999993</v>
      </c>
      <c r="AC1446">
        <f>VLOOKUP($G1446,county_facts!$A:$BB,25,FALSE)</f>
        <v>1024</v>
      </c>
      <c r="AD1446">
        <f>VLOOKUP($G1446,county_facts!$A:$BB,26,FALSE)</f>
        <v>31.8</v>
      </c>
      <c r="AE1446">
        <f>VLOOKUP($G1446,county_facts!$A:$BB,27,FALSE)</f>
        <v>5664</v>
      </c>
      <c r="AF1446">
        <f>VLOOKUP($G1446,county_facts!$A:$BB,28,FALSE)</f>
        <v>80.099999999999994</v>
      </c>
      <c r="AG1446">
        <f>VLOOKUP($G1446,county_facts!$A:$BB,29,FALSE)</f>
        <v>2.7</v>
      </c>
      <c r="AH1446">
        <f>VLOOKUP($G1446,county_facts!$A:$BB,30,FALSE)</f>
        <v>101800</v>
      </c>
      <c r="AI1446">
        <f>VLOOKUP($G1446,county_facts!$A:$BB,31,FALSE)</f>
        <v>4776</v>
      </c>
      <c r="AJ1446">
        <f>VLOOKUP($G1446,county_facts!$A:$BB,32,FALSE)</f>
        <v>2.42</v>
      </c>
      <c r="AK1446">
        <f>VLOOKUP($G1446,county_facts!$A:$BB,33,FALSE)</f>
        <v>19403</v>
      </c>
      <c r="AL1446">
        <f>VLOOKUP($G1446,county_facts!$A:$BB,34,FALSE)</f>
        <v>35150</v>
      </c>
      <c r="AM1446">
        <f>VLOOKUP($G1446,county_facts!$A:$BB,35,FALSE)</f>
        <v>20.7</v>
      </c>
      <c r="AN1446">
        <f>VLOOKUP($G1446,county_facts!$A:$BB,36,FALSE)</f>
        <v>110</v>
      </c>
      <c r="AO1446">
        <f>VLOOKUP($G1446,county_facts!$A:$BB,37,FALSE)</f>
        <v>1441</v>
      </c>
      <c r="AP1446">
        <f>VLOOKUP($G1446,county_facts!$A:$BB,38,FALSE)</f>
        <v>5.8</v>
      </c>
      <c r="AQ1446">
        <f>VLOOKUP($G1446,county_facts!$A:$BB,39,FALSE)</f>
        <v>689</v>
      </c>
      <c r="AR1446">
        <f>VLOOKUP($G1446,county_facts!$A:$BB,40,FALSE)</f>
        <v>1016</v>
      </c>
      <c r="AS1446">
        <f>VLOOKUP($G1446,county_facts!$A:$BB,41,FALSE)</f>
        <v>0</v>
      </c>
      <c r="AT1446">
        <f>VLOOKUP($G1446,county_facts!$A:$BB,42,FALSE)</f>
        <v>0</v>
      </c>
      <c r="AU1446">
        <f>VLOOKUP($G1446,county_facts!$A:$BB,43,FALSE)</f>
        <v>0</v>
      </c>
      <c r="AV1446">
        <f>VLOOKUP($G1446,county_facts!$A:$BB,44,FALSE)</f>
        <v>0</v>
      </c>
      <c r="AW1446">
        <f>VLOOKUP($G1446,county_facts!$A:$BB,45,FALSE)</f>
        <v>0</v>
      </c>
      <c r="AX1446">
        <f>VLOOKUP($G1446,county_facts!$A:$BB,46,FALSE)</f>
        <v>0</v>
      </c>
      <c r="AY1446">
        <f>VLOOKUP($G1446,county_facts!$A:$BB,47,FALSE)</f>
        <v>253005</v>
      </c>
      <c r="AZ1446">
        <f>VLOOKUP($G1446,county_facts!$A:$BB,48,FALSE)</f>
        <v>0</v>
      </c>
      <c r="BA1446">
        <f>VLOOKUP($G1446,county_facts!$A:$BB,49,FALSE)</f>
        <v>29829</v>
      </c>
      <c r="BB1446">
        <f>VLOOKUP($G1446,county_facts!$A:$BB,50,FALSE)</f>
        <v>2549</v>
      </c>
      <c r="BC1446">
        <f>VLOOKUP($G1446,county_facts!$A:$BB,51,FALSE)</f>
        <v>2046</v>
      </c>
      <c r="BD1446">
        <f>VLOOKUP($G1446,county_facts!$A:$BB,52,FALSE)</f>
        <v>45</v>
      </c>
      <c r="BE1446">
        <f>VLOOKUP($G1446,county_facts!$A:$BB,53,FALSE)</f>
        <v>195.12</v>
      </c>
      <c r="BF1446">
        <f>VLOOKUP($G1446,county_facts!$A:$BB,54,FALSE)</f>
        <v>60.2</v>
      </c>
    </row>
    <row r="1447" spans="1:58" x14ac:dyDescent="0.3">
      <c r="A1447" t="s">
        <v>9</v>
      </c>
      <c r="B1447" t="s">
        <v>595</v>
      </c>
      <c r="C1447">
        <v>101</v>
      </c>
      <c r="D1447" t="s">
        <v>578</v>
      </c>
      <c r="E1447">
        <v>359</v>
      </c>
      <c r="F1447">
        <v>0.28133704700000001</v>
      </c>
      <c r="G1447">
        <v>47121</v>
      </c>
      <c r="H1447">
        <f>VLOOKUP($G1447,county_facts!$A:$BB,4,FALSE)</f>
        <v>11701</v>
      </c>
      <c r="I1447">
        <f>VLOOKUP($G1447,county_facts!$A:$BB,5,FALSE)</f>
        <v>11753</v>
      </c>
      <c r="J1447">
        <f>VLOOKUP($G1447,county_facts!$A:$BB,6,FALSE)</f>
        <v>-0.4</v>
      </c>
      <c r="K1447">
        <f>VLOOKUP($G1447,county_facts!$A:$BB,7,FALSE)</f>
        <v>11753</v>
      </c>
      <c r="L1447">
        <f>VLOOKUP($G1447,county_facts!$A:$BB,8,FALSE)</f>
        <v>4.8</v>
      </c>
      <c r="M1447">
        <f>VLOOKUP($G1447,county_facts!$A:$BB,9,FALSE)</f>
        <v>20.5</v>
      </c>
      <c r="N1447">
        <f>VLOOKUP($G1447,county_facts!$A:$BB,10,FALSE)</f>
        <v>19.8</v>
      </c>
      <c r="O1447">
        <f>VLOOKUP($G1447,county_facts!$A:$BB,11,FALSE)</f>
        <v>49.9</v>
      </c>
      <c r="P1447">
        <f>VLOOKUP($G1447,county_facts!$A:$BB,12,FALSE)</f>
        <v>95.9</v>
      </c>
      <c r="Q1447">
        <f>VLOOKUP($G1447,county_facts!$A:$BB,13,FALSE)</f>
        <v>1.6</v>
      </c>
      <c r="R1447">
        <f>VLOOKUP($G1447,county_facts!$A:$BB,14,FALSE)</f>
        <v>0.8</v>
      </c>
      <c r="S1447">
        <f>VLOOKUP($G1447,county_facts!$A:$BB,15,FALSE)</f>
        <v>0.4</v>
      </c>
      <c r="T1447">
        <f>VLOOKUP($G1447,county_facts!$A:$BB,16,FALSE)</f>
        <v>0.1</v>
      </c>
      <c r="U1447">
        <f>VLOOKUP($G1447,county_facts!$A:$BB,17,FALSE)</f>
        <v>1.3</v>
      </c>
      <c r="V1447">
        <f>VLOOKUP($G1447,county_facts!$A:$BB,18,FALSE)</f>
        <v>1.7</v>
      </c>
      <c r="W1447">
        <f>VLOOKUP($G1447,county_facts!$A:$BB,19,FALSE)</f>
        <v>94.6</v>
      </c>
      <c r="X1447">
        <f>VLOOKUP($G1447,county_facts!$A:$BB,20,FALSE)</f>
        <v>88.7</v>
      </c>
      <c r="Y1447">
        <f>VLOOKUP($G1447,county_facts!$A:$BB,21,FALSE)</f>
        <v>0.2</v>
      </c>
      <c r="Z1447">
        <f>VLOOKUP($G1447,county_facts!$A:$BB,22,FALSE)</f>
        <v>0.5</v>
      </c>
      <c r="AA1447">
        <f>VLOOKUP($G1447,county_facts!$A:$BB,23,FALSE)</f>
        <v>74.099999999999994</v>
      </c>
      <c r="AB1447">
        <f>VLOOKUP($G1447,county_facts!$A:$BB,24,FALSE)</f>
        <v>8.1999999999999993</v>
      </c>
      <c r="AC1447">
        <f>VLOOKUP($G1447,county_facts!$A:$BB,25,FALSE)</f>
        <v>1024</v>
      </c>
      <c r="AD1447">
        <f>VLOOKUP($G1447,county_facts!$A:$BB,26,FALSE)</f>
        <v>31.8</v>
      </c>
      <c r="AE1447">
        <f>VLOOKUP($G1447,county_facts!$A:$BB,27,FALSE)</f>
        <v>5664</v>
      </c>
      <c r="AF1447">
        <f>VLOOKUP($G1447,county_facts!$A:$BB,28,FALSE)</f>
        <v>80.099999999999994</v>
      </c>
      <c r="AG1447">
        <f>VLOOKUP($G1447,county_facts!$A:$BB,29,FALSE)</f>
        <v>2.7</v>
      </c>
      <c r="AH1447">
        <f>VLOOKUP($G1447,county_facts!$A:$BB,30,FALSE)</f>
        <v>101800</v>
      </c>
      <c r="AI1447">
        <f>VLOOKUP($G1447,county_facts!$A:$BB,31,FALSE)</f>
        <v>4776</v>
      </c>
      <c r="AJ1447">
        <f>VLOOKUP($G1447,county_facts!$A:$BB,32,FALSE)</f>
        <v>2.42</v>
      </c>
      <c r="AK1447">
        <f>VLOOKUP($G1447,county_facts!$A:$BB,33,FALSE)</f>
        <v>19403</v>
      </c>
      <c r="AL1447">
        <f>VLOOKUP($G1447,county_facts!$A:$BB,34,FALSE)</f>
        <v>35150</v>
      </c>
      <c r="AM1447">
        <f>VLOOKUP($G1447,county_facts!$A:$BB,35,FALSE)</f>
        <v>20.7</v>
      </c>
      <c r="AN1447">
        <f>VLOOKUP($G1447,county_facts!$A:$BB,36,FALSE)</f>
        <v>110</v>
      </c>
      <c r="AO1447">
        <f>VLOOKUP($G1447,county_facts!$A:$BB,37,FALSE)</f>
        <v>1441</v>
      </c>
      <c r="AP1447">
        <f>VLOOKUP($G1447,county_facts!$A:$BB,38,FALSE)</f>
        <v>5.8</v>
      </c>
      <c r="AQ1447">
        <f>VLOOKUP($G1447,county_facts!$A:$BB,39,FALSE)</f>
        <v>689</v>
      </c>
      <c r="AR1447">
        <f>VLOOKUP($G1447,county_facts!$A:$BB,40,FALSE)</f>
        <v>1016</v>
      </c>
      <c r="AS1447">
        <f>VLOOKUP($G1447,county_facts!$A:$BB,41,FALSE)</f>
        <v>0</v>
      </c>
      <c r="AT1447">
        <f>VLOOKUP($G1447,county_facts!$A:$BB,42,FALSE)</f>
        <v>0</v>
      </c>
      <c r="AU1447">
        <f>VLOOKUP($G1447,county_facts!$A:$BB,43,FALSE)</f>
        <v>0</v>
      </c>
      <c r="AV1447">
        <f>VLOOKUP($G1447,county_facts!$A:$BB,44,FALSE)</f>
        <v>0</v>
      </c>
      <c r="AW1447">
        <f>VLOOKUP($G1447,county_facts!$A:$BB,45,FALSE)</f>
        <v>0</v>
      </c>
      <c r="AX1447">
        <f>VLOOKUP($G1447,county_facts!$A:$BB,46,FALSE)</f>
        <v>0</v>
      </c>
      <c r="AY1447">
        <f>VLOOKUP($G1447,county_facts!$A:$BB,47,FALSE)</f>
        <v>253005</v>
      </c>
      <c r="AZ1447">
        <f>VLOOKUP($G1447,county_facts!$A:$BB,48,FALSE)</f>
        <v>0</v>
      </c>
      <c r="BA1447">
        <f>VLOOKUP($G1447,county_facts!$A:$BB,49,FALSE)</f>
        <v>29829</v>
      </c>
      <c r="BB1447">
        <f>VLOOKUP($G1447,county_facts!$A:$BB,50,FALSE)</f>
        <v>2549</v>
      </c>
      <c r="BC1447">
        <f>VLOOKUP($G1447,county_facts!$A:$BB,51,FALSE)</f>
        <v>2046</v>
      </c>
      <c r="BD1447">
        <f>VLOOKUP($G1447,county_facts!$A:$BB,52,FALSE)</f>
        <v>45</v>
      </c>
      <c r="BE1447">
        <f>VLOOKUP($G1447,county_facts!$A:$BB,53,FALSE)</f>
        <v>195.12</v>
      </c>
      <c r="BF1447">
        <f>VLOOKUP($G1447,county_facts!$A:$BB,54,FALSE)</f>
        <v>60.2</v>
      </c>
    </row>
    <row r="1448" spans="1:58" x14ac:dyDescent="0.3">
      <c r="A1448" t="s">
        <v>6</v>
      </c>
      <c r="B1448" t="s">
        <v>596</v>
      </c>
      <c r="C1448">
        <v>573</v>
      </c>
      <c r="D1448" t="s">
        <v>578</v>
      </c>
      <c r="E1448">
        <v>726</v>
      </c>
      <c r="F1448">
        <v>0.78925619800000002</v>
      </c>
      <c r="G1448">
        <v>47109</v>
      </c>
      <c r="H1448">
        <f>VLOOKUP($G1448,county_facts!$A:$BB,4,FALSE)</f>
        <v>26267</v>
      </c>
      <c r="I1448">
        <f>VLOOKUP($G1448,county_facts!$A:$BB,5,FALSE)</f>
        <v>26076</v>
      </c>
      <c r="J1448">
        <f>VLOOKUP($G1448,county_facts!$A:$BB,6,FALSE)</f>
        <v>0.7</v>
      </c>
      <c r="K1448">
        <f>VLOOKUP($G1448,county_facts!$A:$BB,7,FALSE)</f>
        <v>26075</v>
      </c>
      <c r="L1448">
        <f>VLOOKUP($G1448,county_facts!$A:$BB,8,FALSE)</f>
        <v>5.9</v>
      </c>
      <c r="M1448">
        <f>VLOOKUP($G1448,county_facts!$A:$BB,9,FALSE)</f>
        <v>22.7</v>
      </c>
      <c r="N1448">
        <f>VLOOKUP($G1448,county_facts!$A:$BB,10,FALSE)</f>
        <v>19.399999999999999</v>
      </c>
      <c r="O1448">
        <f>VLOOKUP($G1448,county_facts!$A:$BB,11,FALSE)</f>
        <v>50.9</v>
      </c>
      <c r="P1448">
        <f>VLOOKUP($G1448,county_facts!$A:$BB,12,FALSE)</f>
        <v>91.9</v>
      </c>
      <c r="Q1448">
        <f>VLOOKUP($G1448,county_facts!$A:$BB,13,FALSE)</f>
        <v>6</v>
      </c>
      <c r="R1448">
        <f>VLOOKUP($G1448,county_facts!$A:$BB,14,FALSE)</f>
        <v>0.3</v>
      </c>
      <c r="S1448">
        <f>VLOOKUP($G1448,county_facts!$A:$BB,15,FALSE)</f>
        <v>0.3</v>
      </c>
      <c r="T1448">
        <f>VLOOKUP($G1448,county_facts!$A:$BB,16,FALSE)</f>
        <v>0</v>
      </c>
      <c r="U1448">
        <f>VLOOKUP($G1448,county_facts!$A:$BB,17,FALSE)</f>
        <v>1.5</v>
      </c>
      <c r="V1448">
        <f>VLOOKUP($G1448,county_facts!$A:$BB,18,FALSE)</f>
        <v>2</v>
      </c>
      <c r="W1448">
        <f>VLOOKUP($G1448,county_facts!$A:$BB,19,FALSE)</f>
        <v>90.1</v>
      </c>
      <c r="X1448">
        <f>VLOOKUP($G1448,county_facts!$A:$BB,20,FALSE)</f>
        <v>91.9</v>
      </c>
      <c r="Y1448">
        <f>VLOOKUP($G1448,county_facts!$A:$BB,21,FALSE)</f>
        <v>1.2</v>
      </c>
      <c r="Z1448">
        <f>VLOOKUP($G1448,county_facts!$A:$BB,22,FALSE)</f>
        <v>2.7</v>
      </c>
      <c r="AA1448">
        <f>VLOOKUP($G1448,county_facts!$A:$BB,23,FALSE)</f>
        <v>77.900000000000006</v>
      </c>
      <c r="AB1448">
        <f>VLOOKUP($G1448,county_facts!$A:$BB,24,FALSE)</f>
        <v>11.6</v>
      </c>
      <c r="AC1448">
        <f>VLOOKUP($G1448,county_facts!$A:$BB,25,FALSE)</f>
        <v>2212</v>
      </c>
      <c r="AD1448">
        <f>VLOOKUP($G1448,county_facts!$A:$BB,26,FALSE)</f>
        <v>24.8</v>
      </c>
      <c r="AE1448">
        <f>VLOOKUP($G1448,county_facts!$A:$BB,27,FALSE)</f>
        <v>11982</v>
      </c>
      <c r="AF1448">
        <f>VLOOKUP($G1448,county_facts!$A:$BB,28,FALSE)</f>
        <v>73.5</v>
      </c>
      <c r="AG1448">
        <f>VLOOKUP($G1448,county_facts!$A:$BB,29,FALSE)</f>
        <v>4.5</v>
      </c>
      <c r="AH1448">
        <f>VLOOKUP($G1448,county_facts!$A:$BB,30,FALSE)</f>
        <v>86100</v>
      </c>
      <c r="AI1448">
        <f>VLOOKUP($G1448,county_facts!$A:$BB,31,FALSE)</f>
        <v>9736</v>
      </c>
      <c r="AJ1448">
        <f>VLOOKUP($G1448,county_facts!$A:$BB,32,FALSE)</f>
        <v>2.64</v>
      </c>
      <c r="AK1448">
        <f>VLOOKUP($G1448,county_facts!$A:$BB,33,FALSE)</f>
        <v>18428</v>
      </c>
      <c r="AL1448">
        <f>VLOOKUP($G1448,county_facts!$A:$BB,34,FALSE)</f>
        <v>33452</v>
      </c>
      <c r="AM1448">
        <f>VLOOKUP($G1448,county_facts!$A:$BB,35,FALSE)</f>
        <v>22.6</v>
      </c>
      <c r="AN1448">
        <f>VLOOKUP($G1448,county_facts!$A:$BB,36,FALSE)</f>
        <v>396</v>
      </c>
      <c r="AO1448">
        <f>VLOOKUP($G1448,county_facts!$A:$BB,37,FALSE)</f>
        <v>4557</v>
      </c>
      <c r="AP1448">
        <f>VLOOKUP($G1448,county_facts!$A:$BB,38,FALSE)</f>
        <v>3.3</v>
      </c>
      <c r="AQ1448">
        <f>VLOOKUP($G1448,county_facts!$A:$BB,39,FALSE)</f>
        <v>1656</v>
      </c>
      <c r="AR1448">
        <f>VLOOKUP($G1448,county_facts!$A:$BB,40,FALSE)</f>
        <v>1855</v>
      </c>
      <c r="AS1448">
        <f>VLOOKUP($G1448,county_facts!$A:$BB,41,FALSE)</f>
        <v>0</v>
      </c>
      <c r="AT1448">
        <f>VLOOKUP($G1448,county_facts!$A:$BB,42,FALSE)</f>
        <v>0</v>
      </c>
      <c r="AU1448">
        <f>VLOOKUP($G1448,county_facts!$A:$BB,43,FALSE)</f>
        <v>0</v>
      </c>
      <c r="AV1448">
        <f>VLOOKUP($G1448,county_facts!$A:$BB,44,FALSE)</f>
        <v>0</v>
      </c>
      <c r="AW1448">
        <f>VLOOKUP($G1448,county_facts!$A:$BB,45,FALSE)</f>
        <v>0</v>
      </c>
      <c r="AX1448">
        <f>VLOOKUP($G1448,county_facts!$A:$BB,46,FALSE)</f>
        <v>34.700000000000003</v>
      </c>
      <c r="AY1448">
        <f>VLOOKUP($G1448,county_facts!$A:$BB,47,FALSE)</f>
        <v>420885</v>
      </c>
      <c r="AZ1448">
        <f>VLOOKUP($G1448,county_facts!$A:$BB,48,FALSE)</f>
        <v>45711</v>
      </c>
      <c r="BA1448">
        <f>VLOOKUP($G1448,county_facts!$A:$BB,49,FALSE)</f>
        <v>194653</v>
      </c>
      <c r="BB1448">
        <f>VLOOKUP($G1448,county_facts!$A:$BB,50,FALSE)</f>
        <v>7664</v>
      </c>
      <c r="BC1448">
        <f>VLOOKUP($G1448,county_facts!$A:$BB,51,FALSE)</f>
        <v>13145</v>
      </c>
      <c r="BD1448">
        <f>VLOOKUP($G1448,county_facts!$A:$BB,52,FALSE)</f>
        <v>11</v>
      </c>
      <c r="BE1448">
        <f>VLOOKUP($G1448,county_facts!$A:$BB,53,FALSE)</f>
        <v>562.86</v>
      </c>
      <c r="BF1448">
        <f>VLOOKUP($G1448,county_facts!$A:$BB,54,FALSE)</f>
        <v>46.3</v>
      </c>
    </row>
    <row r="1449" spans="1:58" x14ac:dyDescent="0.3">
      <c r="A1449" t="s">
        <v>9</v>
      </c>
      <c r="B1449" t="s">
        <v>596</v>
      </c>
      <c r="C1449">
        <v>153</v>
      </c>
      <c r="D1449" t="s">
        <v>578</v>
      </c>
      <c r="E1449">
        <v>726</v>
      </c>
      <c r="F1449">
        <v>0.21074380200000001</v>
      </c>
      <c r="G1449">
        <v>47109</v>
      </c>
      <c r="H1449">
        <f>VLOOKUP($G1449,county_facts!$A:$BB,4,FALSE)</f>
        <v>26267</v>
      </c>
      <c r="I1449">
        <f>VLOOKUP($G1449,county_facts!$A:$BB,5,FALSE)</f>
        <v>26076</v>
      </c>
      <c r="J1449">
        <f>VLOOKUP($G1449,county_facts!$A:$BB,6,FALSE)</f>
        <v>0.7</v>
      </c>
      <c r="K1449">
        <f>VLOOKUP($G1449,county_facts!$A:$BB,7,FALSE)</f>
        <v>26075</v>
      </c>
      <c r="L1449">
        <f>VLOOKUP($G1449,county_facts!$A:$BB,8,FALSE)</f>
        <v>5.9</v>
      </c>
      <c r="M1449">
        <f>VLOOKUP($G1449,county_facts!$A:$BB,9,FALSE)</f>
        <v>22.7</v>
      </c>
      <c r="N1449">
        <f>VLOOKUP($G1449,county_facts!$A:$BB,10,FALSE)</f>
        <v>19.399999999999999</v>
      </c>
      <c r="O1449">
        <f>VLOOKUP($G1449,county_facts!$A:$BB,11,FALSE)</f>
        <v>50.9</v>
      </c>
      <c r="P1449">
        <f>VLOOKUP($G1449,county_facts!$A:$BB,12,FALSE)</f>
        <v>91.9</v>
      </c>
      <c r="Q1449">
        <f>VLOOKUP($G1449,county_facts!$A:$BB,13,FALSE)</f>
        <v>6</v>
      </c>
      <c r="R1449">
        <f>VLOOKUP($G1449,county_facts!$A:$BB,14,FALSE)</f>
        <v>0.3</v>
      </c>
      <c r="S1449">
        <f>VLOOKUP($G1449,county_facts!$A:$BB,15,FALSE)</f>
        <v>0.3</v>
      </c>
      <c r="T1449">
        <f>VLOOKUP($G1449,county_facts!$A:$BB,16,FALSE)</f>
        <v>0</v>
      </c>
      <c r="U1449">
        <f>VLOOKUP($G1449,county_facts!$A:$BB,17,FALSE)</f>
        <v>1.5</v>
      </c>
      <c r="V1449">
        <f>VLOOKUP($G1449,county_facts!$A:$BB,18,FALSE)</f>
        <v>2</v>
      </c>
      <c r="W1449">
        <f>VLOOKUP($G1449,county_facts!$A:$BB,19,FALSE)</f>
        <v>90.1</v>
      </c>
      <c r="X1449">
        <f>VLOOKUP($G1449,county_facts!$A:$BB,20,FALSE)</f>
        <v>91.9</v>
      </c>
      <c r="Y1449">
        <f>VLOOKUP($G1449,county_facts!$A:$BB,21,FALSE)</f>
        <v>1.2</v>
      </c>
      <c r="Z1449">
        <f>VLOOKUP($G1449,county_facts!$A:$BB,22,FALSE)</f>
        <v>2.7</v>
      </c>
      <c r="AA1449">
        <f>VLOOKUP($G1449,county_facts!$A:$BB,23,FALSE)</f>
        <v>77.900000000000006</v>
      </c>
      <c r="AB1449">
        <f>VLOOKUP($G1449,county_facts!$A:$BB,24,FALSE)</f>
        <v>11.6</v>
      </c>
      <c r="AC1449">
        <f>VLOOKUP($G1449,county_facts!$A:$BB,25,FALSE)</f>
        <v>2212</v>
      </c>
      <c r="AD1449">
        <f>VLOOKUP($G1449,county_facts!$A:$BB,26,FALSE)</f>
        <v>24.8</v>
      </c>
      <c r="AE1449">
        <f>VLOOKUP($G1449,county_facts!$A:$BB,27,FALSE)</f>
        <v>11982</v>
      </c>
      <c r="AF1449">
        <f>VLOOKUP($G1449,county_facts!$A:$BB,28,FALSE)</f>
        <v>73.5</v>
      </c>
      <c r="AG1449">
        <f>VLOOKUP($G1449,county_facts!$A:$BB,29,FALSE)</f>
        <v>4.5</v>
      </c>
      <c r="AH1449">
        <f>VLOOKUP($G1449,county_facts!$A:$BB,30,FALSE)</f>
        <v>86100</v>
      </c>
      <c r="AI1449">
        <f>VLOOKUP($G1449,county_facts!$A:$BB,31,FALSE)</f>
        <v>9736</v>
      </c>
      <c r="AJ1449">
        <f>VLOOKUP($G1449,county_facts!$A:$BB,32,FALSE)</f>
        <v>2.64</v>
      </c>
      <c r="AK1449">
        <f>VLOOKUP($G1449,county_facts!$A:$BB,33,FALSE)</f>
        <v>18428</v>
      </c>
      <c r="AL1449">
        <f>VLOOKUP($G1449,county_facts!$A:$BB,34,FALSE)</f>
        <v>33452</v>
      </c>
      <c r="AM1449">
        <f>VLOOKUP($G1449,county_facts!$A:$BB,35,FALSE)</f>
        <v>22.6</v>
      </c>
      <c r="AN1449">
        <f>VLOOKUP($G1449,county_facts!$A:$BB,36,FALSE)</f>
        <v>396</v>
      </c>
      <c r="AO1449">
        <f>VLOOKUP($G1449,county_facts!$A:$BB,37,FALSE)</f>
        <v>4557</v>
      </c>
      <c r="AP1449">
        <f>VLOOKUP($G1449,county_facts!$A:$BB,38,FALSE)</f>
        <v>3.3</v>
      </c>
      <c r="AQ1449">
        <f>VLOOKUP($G1449,county_facts!$A:$BB,39,FALSE)</f>
        <v>1656</v>
      </c>
      <c r="AR1449">
        <f>VLOOKUP($G1449,county_facts!$A:$BB,40,FALSE)</f>
        <v>1855</v>
      </c>
      <c r="AS1449">
        <f>VLOOKUP($G1449,county_facts!$A:$BB,41,FALSE)</f>
        <v>0</v>
      </c>
      <c r="AT1449">
        <f>VLOOKUP($G1449,county_facts!$A:$BB,42,FALSE)</f>
        <v>0</v>
      </c>
      <c r="AU1449">
        <f>VLOOKUP($G1449,county_facts!$A:$BB,43,FALSE)</f>
        <v>0</v>
      </c>
      <c r="AV1449">
        <f>VLOOKUP($G1449,county_facts!$A:$BB,44,FALSE)</f>
        <v>0</v>
      </c>
      <c r="AW1449">
        <f>VLOOKUP($G1449,county_facts!$A:$BB,45,FALSE)</f>
        <v>0</v>
      </c>
      <c r="AX1449">
        <f>VLOOKUP($G1449,county_facts!$A:$BB,46,FALSE)</f>
        <v>34.700000000000003</v>
      </c>
      <c r="AY1449">
        <f>VLOOKUP($G1449,county_facts!$A:$BB,47,FALSE)</f>
        <v>420885</v>
      </c>
      <c r="AZ1449">
        <f>VLOOKUP($G1449,county_facts!$A:$BB,48,FALSE)</f>
        <v>45711</v>
      </c>
      <c r="BA1449">
        <f>VLOOKUP($G1449,county_facts!$A:$BB,49,FALSE)</f>
        <v>194653</v>
      </c>
      <c r="BB1449">
        <f>VLOOKUP($G1449,county_facts!$A:$BB,50,FALSE)</f>
        <v>7664</v>
      </c>
      <c r="BC1449">
        <f>VLOOKUP($G1449,county_facts!$A:$BB,51,FALSE)</f>
        <v>13145</v>
      </c>
      <c r="BD1449">
        <f>VLOOKUP($G1449,county_facts!$A:$BB,52,FALSE)</f>
        <v>11</v>
      </c>
      <c r="BE1449">
        <f>VLOOKUP($G1449,county_facts!$A:$BB,53,FALSE)</f>
        <v>562.86</v>
      </c>
      <c r="BF1449">
        <f>VLOOKUP($G1449,county_facts!$A:$BB,54,FALSE)</f>
        <v>46.3</v>
      </c>
    </row>
    <row r="1450" spans="1:58" x14ac:dyDescent="0.3">
      <c r="A1450" t="s">
        <v>6</v>
      </c>
      <c r="B1450" t="s">
        <v>597</v>
      </c>
      <c r="C1450">
        <v>952</v>
      </c>
      <c r="D1450" t="s">
        <v>578</v>
      </c>
      <c r="E1450">
        <v>1405</v>
      </c>
      <c r="F1450">
        <v>0.67758007099999995</v>
      </c>
      <c r="G1450">
        <v>47107</v>
      </c>
      <c r="H1450">
        <f>VLOOKUP($G1450,county_facts!$A:$BB,4,FALSE)</f>
        <v>52626</v>
      </c>
      <c r="I1450">
        <f>VLOOKUP($G1450,county_facts!$A:$BB,5,FALSE)</f>
        <v>52266</v>
      </c>
      <c r="J1450">
        <f>VLOOKUP($G1450,county_facts!$A:$BB,6,FALSE)</f>
        <v>0.7</v>
      </c>
      <c r="K1450">
        <f>VLOOKUP($G1450,county_facts!$A:$BB,7,FALSE)</f>
        <v>52266</v>
      </c>
      <c r="L1450">
        <f>VLOOKUP($G1450,county_facts!$A:$BB,8,FALSE)</f>
        <v>5.6</v>
      </c>
      <c r="M1450">
        <f>VLOOKUP($G1450,county_facts!$A:$BB,9,FALSE)</f>
        <v>21.7</v>
      </c>
      <c r="N1450">
        <f>VLOOKUP($G1450,county_facts!$A:$BB,10,FALSE)</f>
        <v>18.7</v>
      </c>
      <c r="O1450">
        <f>VLOOKUP($G1450,county_facts!$A:$BB,11,FALSE)</f>
        <v>51.3</v>
      </c>
      <c r="P1450">
        <f>VLOOKUP($G1450,county_facts!$A:$BB,12,FALSE)</f>
        <v>92.7</v>
      </c>
      <c r="Q1450">
        <f>VLOOKUP($G1450,county_facts!$A:$BB,13,FALSE)</f>
        <v>4.0999999999999996</v>
      </c>
      <c r="R1450">
        <f>VLOOKUP($G1450,county_facts!$A:$BB,14,FALSE)</f>
        <v>0.5</v>
      </c>
      <c r="S1450">
        <f>VLOOKUP($G1450,county_facts!$A:$BB,15,FALSE)</f>
        <v>0.8</v>
      </c>
      <c r="T1450">
        <f>VLOOKUP($G1450,county_facts!$A:$BB,16,FALSE)</f>
        <v>0</v>
      </c>
      <c r="U1450">
        <f>VLOOKUP($G1450,county_facts!$A:$BB,17,FALSE)</f>
        <v>1.9</v>
      </c>
      <c r="V1450">
        <f>VLOOKUP($G1450,county_facts!$A:$BB,18,FALSE)</f>
        <v>3.3</v>
      </c>
      <c r="W1450">
        <f>VLOOKUP($G1450,county_facts!$A:$BB,19,FALSE)</f>
        <v>89.9</v>
      </c>
      <c r="X1450">
        <f>VLOOKUP($G1450,county_facts!$A:$BB,20,FALSE)</f>
        <v>84.9</v>
      </c>
      <c r="Y1450">
        <f>VLOOKUP($G1450,county_facts!$A:$BB,21,FALSE)</f>
        <v>2.4</v>
      </c>
      <c r="Z1450">
        <f>VLOOKUP($G1450,county_facts!$A:$BB,22,FALSE)</f>
        <v>3.1</v>
      </c>
      <c r="AA1450">
        <f>VLOOKUP($G1450,county_facts!$A:$BB,23,FALSE)</f>
        <v>80.2</v>
      </c>
      <c r="AB1450">
        <f>VLOOKUP($G1450,county_facts!$A:$BB,24,FALSE)</f>
        <v>14.3</v>
      </c>
      <c r="AC1450">
        <f>VLOOKUP($G1450,county_facts!$A:$BB,25,FALSE)</f>
        <v>4391</v>
      </c>
      <c r="AD1450">
        <f>VLOOKUP($G1450,county_facts!$A:$BB,26,FALSE)</f>
        <v>22.4</v>
      </c>
      <c r="AE1450">
        <f>VLOOKUP($G1450,county_facts!$A:$BB,27,FALSE)</f>
        <v>23249</v>
      </c>
      <c r="AF1450">
        <f>VLOOKUP($G1450,county_facts!$A:$BB,28,FALSE)</f>
        <v>74.7</v>
      </c>
      <c r="AG1450">
        <f>VLOOKUP($G1450,county_facts!$A:$BB,29,FALSE)</f>
        <v>10.7</v>
      </c>
      <c r="AH1450">
        <f>VLOOKUP($G1450,county_facts!$A:$BB,30,FALSE)</f>
        <v>119000</v>
      </c>
      <c r="AI1450">
        <f>VLOOKUP($G1450,county_facts!$A:$BB,31,FALSE)</f>
        <v>20313</v>
      </c>
      <c r="AJ1450">
        <f>VLOOKUP($G1450,county_facts!$A:$BB,32,FALSE)</f>
        <v>2.5299999999999998</v>
      </c>
      <c r="AK1450">
        <f>VLOOKUP($G1450,county_facts!$A:$BB,33,FALSE)</f>
        <v>19744</v>
      </c>
      <c r="AL1450">
        <f>VLOOKUP($G1450,county_facts!$A:$BB,34,FALSE)</f>
        <v>39410</v>
      </c>
      <c r="AM1450">
        <f>VLOOKUP($G1450,county_facts!$A:$BB,35,FALSE)</f>
        <v>18.3</v>
      </c>
      <c r="AN1450">
        <f>VLOOKUP($G1450,county_facts!$A:$BB,36,FALSE)</f>
        <v>884</v>
      </c>
      <c r="AO1450">
        <f>VLOOKUP($G1450,county_facts!$A:$BB,37,FALSE)</f>
        <v>13929</v>
      </c>
      <c r="AP1450">
        <f>VLOOKUP($G1450,county_facts!$A:$BB,38,FALSE)</f>
        <v>-0.3</v>
      </c>
      <c r="AQ1450">
        <f>VLOOKUP($G1450,county_facts!$A:$BB,39,FALSE)</f>
        <v>2951</v>
      </c>
      <c r="AR1450">
        <f>VLOOKUP($G1450,county_facts!$A:$BB,40,FALSE)</f>
        <v>3847</v>
      </c>
      <c r="AS1450">
        <f>VLOOKUP($G1450,county_facts!$A:$BB,41,FALSE)</f>
        <v>1.8</v>
      </c>
      <c r="AT1450">
        <f>VLOOKUP($G1450,county_facts!$A:$BB,42,FALSE)</f>
        <v>0</v>
      </c>
      <c r="AU1450">
        <f>VLOOKUP($G1450,county_facts!$A:$BB,43,FALSE)</f>
        <v>0</v>
      </c>
      <c r="AV1450">
        <f>VLOOKUP($G1450,county_facts!$A:$BB,44,FALSE)</f>
        <v>0</v>
      </c>
      <c r="AW1450">
        <f>VLOOKUP($G1450,county_facts!$A:$BB,45,FALSE)</f>
        <v>0</v>
      </c>
      <c r="AX1450">
        <f>VLOOKUP($G1450,county_facts!$A:$BB,46,FALSE)</f>
        <v>20.5</v>
      </c>
      <c r="AY1450">
        <f>VLOOKUP($G1450,county_facts!$A:$BB,47,FALSE)</f>
        <v>2381015</v>
      </c>
      <c r="AZ1450">
        <f>VLOOKUP($G1450,county_facts!$A:$BB,48,FALSE)</f>
        <v>0</v>
      </c>
      <c r="BA1450">
        <f>VLOOKUP($G1450,county_facts!$A:$BB,49,FALSE)</f>
        <v>561286</v>
      </c>
      <c r="BB1450">
        <f>VLOOKUP($G1450,county_facts!$A:$BB,50,FALSE)</f>
        <v>10770</v>
      </c>
      <c r="BC1450">
        <f>VLOOKUP($G1450,county_facts!$A:$BB,51,FALSE)</f>
        <v>57476</v>
      </c>
      <c r="BD1450">
        <f>VLOOKUP($G1450,county_facts!$A:$BB,52,FALSE)</f>
        <v>24</v>
      </c>
      <c r="BE1450">
        <f>VLOOKUP($G1450,county_facts!$A:$BB,53,FALSE)</f>
        <v>430.13</v>
      </c>
      <c r="BF1450">
        <f>VLOOKUP($G1450,county_facts!$A:$BB,54,FALSE)</f>
        <v>121.5</v>
      </c>
    </row>
    <row r="1451" spans="1:58" x14ac:dyDescent="0.3">
      <c r="A1451" t="s">
        <v>9</v>
      </c>
      <c r="B1451" t="s">
        <v>597</v>
      </c>
      <c r="C1451">
        <v>453</v>
      </c>
      <c r="D1451" t="s">
        <v>578</v>
      </c>
      <c r="E1451">
        <v>1405</v>
      </c>
      <c r="F1451">
        <v>0.32241992899999999</v>
      </c>
      <c r="G1451">
        <v>47107</v>
      </c>
      <c r="H1451">
        <f>VLOOKUP($G1451,county_facts!$A:$BB,4,FALSE)</f>
        <v>52626</v>
      </c>
      <c r="I1451">
        <f>VLOOKUP($G1451,county_facts!$A:$BB,5,FALSE)</f>
        <v>52266</v>
      </c>
      <c r="J1451">
        <f>VLOOKUP($G1451,county_facts!$A:$BB,6,FALSE)</f>
        <v>0.7</v>
      </c>
      <c r="K1451">
        <f>VLOOKUP($G1451,county_facts!$A:$BB,7,FALSE)</f>
        <v>52266</v>
      </c>
      <c r="L1451">
        <f>VLOOKUP($G1451,county_facts!$A:$BB,8,FALSE)</f>
        <v>5.6</v>
      </c>
      <c r="M1451">
        <f>VLOOKUP($G1451,county_facts!$A:$BB,9,FALSE)</f>
        <v>21.7</v>
      </c>
      <c r="N1451">
        <f>VLOOKUP($G1451,county_facts!$A:$BB,10,FALSE)</f>
        <v>18.7</v>
      </c>
      <c r="O1451">
        <f>VLOOKUP($G1451,county_facts!$A:$BB,11,FALSE)</f>
        <v>51.3</v>
      </c>
      <c r="P1451">
        <f>VLOOKUP($G1451,county_facts!$A:$BB,12,FALSE)</f>
        <v>92.7</v>
      </c>
      <c r="Q1451">
        <f>VLOOKUP($G1451,county_facts!$A:$BB,13,FALSE)</f>
        <v>4.0999999999999996</v>
      </c>
      <c r="R1451">
        <f>VLOOKUP($G1451,county_facts!$A:$BB,14,FALSE)</f>
        <v>0.5</v>
      </c>
      <c r="S1451">
        <f>VLOOKUP($G1451,county_facts!$A:$BB,15,FALSE)</f>
        <v>0.8</v>
      </c>
      <c r="T1451">
        <f>VLOOKUP($G1451,county_facts!$A:$BB,16,FALSE)</f>
        <v>0</v>
      </c>
      <c r="U1451">
        <f>VLOOKUP($G1451,county_facts!$A:$BB,17,FALSE)</f>
        <v>1.9</v>
      </c>
      <c r="V1451">
        <f>VLOOKUP($G1451,county_facts!$A:$BB,18,FALSE)</f>
        <v>3.3</v>
      </c>
      <c r="W1451">
        <f>VLOOKUP($G1451,county_facts!$A:$BB,19,FALSE)</f>
        <v>89.9</v>
      </c>
      <c r="X1451">
        <f>VLOOKUP($G1451,county_facts!$A:$BB,20,FALSE)</f>
        <v>84.9</v>
      </c>
      <c r="Y1451">
        <f>VLOOKUP($G1451,county_facts!$A:$BB,21,FALSE)</f>
        <v>2.4</v>
      </c>
      <c r="Z1451">
        <f>VLOOKUP($G1451,county_facts!$A:$BB,22,FALSE)</f>
        <v>3.1</v>
      </c>
      <c r="AA1451">
        <f>VLOOKUP($G1451,county_facts!$A:$BB,23,FALSE)</f>
        <v>80.2</v>
      </c>
      <c r="AB1451">
        <f>VLOOKUP($G1451,county_facts!$A:$BB,24,FALSE)</f>
        <v>14.3</v>
      </c>
      <c r="AC1451">
        <f>VLOOKUP($G1451,county_facts!$A:$BB,25,FALSE)</f>
        <v>4391</v>
      </c>
      <c r="AD1451">
        <f>VLOOKUP($G1451,county_facts!$A:$BB,26,FALSE)</f>
        <v>22.4</v>
      </c>
      <c r="AE1451">
        <f>VLOOKUP($G1451,county_facts!$A:$BB,27,FALSE)</f>
        <v>23249</v>
      </c>
      <c r="AF1451">
        <f>VLOOKUP($G1451,county_facts!$A:$BB,28,FALSE)</f>
        <v>74.7</v>
      </c>
      <c r="AG1451">
        <f>VLOOKUP($G1451,county_facts!$A:$BB,29,FALSE)</f>
        <v>10.7</v>
      </c>
      <c r="AH1451">
        <f>VLOOKUP($G1451,county_facts!$A:$BB,30,FALSE)</f>
        <v>119000</v>
      </c>
      <c r="AI1451">
        <f>VLOOKUP($G1451,county_facts!$A:$BB,31,FALSE)</f>
        <v>20313</v>
      </c>
      <c r="AJ1451">
        <f>VLOOKUP($G1451,county_facts!$A:$BB,32,FALSE)</f>
        <v>2.5299999999999998</v>
      </c>
      <c r="AK1451">
        <f>VLOOKUP($G1451,county_facts!$A:$BB,33,FALSE)</f>
        <v>19744</v>
      </c>
      <c r="AL1451">
        <f>VLOOKUP($G1451,county_facts!$A:$BB,34,FALSE)</f>
        <v>39410</v>
      </c>
      <c r="AM1451">
        <f>VLOOKUP($G1451,county_facts!$A:$BB,35,FALSE)</f>
        <v>18.3</v>
      </c>
      <c r="AN1451">
        <f>VLOOKUP($G1451,county_facts!$A:$BB,36,FALSE)</f>
        <v>884</v>
      </c>
      <c r="AO1451">
        <f>VLOOKUP($G1451,county_facts!$A:$BB,37,FALSE)</f>
        <v>13929</v>
      </c>
      <c r="AP1451">
        <f>VLOOKUP($G1451,county_facts!$A:$BB,38,FALSE)</f>
        <v>-0.3</v>
      </c>
      <c r="AQ1451">
        <f>VLOOKUP($G1451,county_facts!$A:$BB,39,FALSE)</f>
        <v>2951</v>
      </c>
      <c r="AR1451">
        <f>VLOOKUP($G1451,county_facts!$A:$BB,40,FALSE)</f>
        <v>3847</v>
      </c>
      <c r="AS1451">
        <f>VLOOKUP($G1451,county_facts!$A:$BB,41,FALSE)</f>
        <v>1.8</v>
      </c>
      <c r="AT1451">
        <f>VLOOKUP($G1451,county_facts!$A:$BB,42,FALSE)</f>
        <v>0</v>
      </c>
      <c r="AU1451">
        <f>VLOOKUP($G1451,county_facts!$A:$BB,43,FALSE)</f>
        <v>0</v>
      </c>
      <c r="AV1451">
        <f>VLOOKUP($G1451,county_facts!$A:$BB,44,FALSE)</f>
        <v>0</v>
      </c>
      <c r="AW1451">
        <f>VLOOKUP($G1451,county_facts!$A:$BB,45,FALSE)</f>
        <v>0</v>
      </c>
      <c r="AX1451">
        <f>VLOOKUP($G1451,county_facts!$A:$BB,46,FALSE)</f>
        <v>20.5</v>
      </c>
      <c r="AY1451">
        <f>VLOOKUP($G1451,county_facts!$A:$BB,47,FALSE)</f>
        <v>2381015</v>
      </c>
      <c r="AZ1451">
        <f>VLOOKUP($G1451,county_facts!$A:$BB,48,FALSE)</f>
        <v>0</v>
      </c>
      <c r="BA1451">
        <f>VLOOKUP($G1451,county_facts!$A:$BB,49,FALSE)</f>
        <v>561286</v>
      </c>
      <c r="BB1451">
        <f>VLOOKUP($G1451,county_facts!$A:$BB,50,FALSE)</f>
        <v>10770</v>
      </c>
      <c r="BC1451">
        <f>VLOOKUP($G1451,county_facts!$A:$BB,51,FALSE)</f>
        <v>57476</v>
      </c>
      <c r="BD1451">
        <f>VLOOKUP($G1451,county_facts!$A:$BB,52,FALSE)</f>
        <v>24</v>
      </c>
      <c r="BE1451">
        <f>VLOOKUP($G1451,county_facts!$A:$BB,53,FALSE)</f>
        <v>430.13</v>
      </c>
      <c r="BF1451">
        <f>VLOOKUP($G1451,county_facts!$A:$BB,54,FALSE)</f>
        <v>121.5</v>
      </c>
    </row>
    <row r="1452" spans="1:58" x14ac:dyDescent="0.3">
      <c r="A1452" t="s">
        <v>6</v>
      </c>
      <c r="B1452" t="s">
        <v>598</v>
      </c>
      <c r="C1452">
        <v>2363</v>
      </c>
      <c r="D1452" t="s">
        <v>578</v>
      </c>
      <c r="E1452">
        <v>3706</v>
      </c>
      <c r="F1452">
        <v>0.63761467900000002</v>
      </c>
      <c r="G1452">
        <v>47119</v>
      </c>
      <c r="H1452">
        <f>VLOOKUP($G1452,county_facts!$A:$BB,4,FALSE)</f>
        <v>85515</v>
      </c>
      <c r="I1452">
        <f>VLOOKUP($G1452,county_facts!$A:$BB,5,FALSE)</f>
        <v>80959</v>
      </c>
      <c r="J1452">
        <f>VLOOKUP($G1452,county_facts!$A:$BB,6,FALSE)</f>
        <v>5.6</v>
      </c>
      <c r="K1452">
        <f>VLOOKUP($G1452,county_facts!$A:$BB,7,FALSE)</f>
        <v>80956</v>
      </c>
      <c r="L1452">
        <f>VLOOKUP($G1452,county_facts!$A:$BB,8,FALSE)</f>
        <v>6.5</v>
      </c>
      <c r="M1452">
        <f>VLOOKUP($G1452,county_facts!$A:$BB,9,FALSE)</f>
        <v>23.6</v>
      </c>
      <c r="N1452">
        <f>VLOOKUP($G1452,county_facts!$A:$BB,10,FALSE)</f>
        <v>14.9</v>
      </c>
      <c r="O1452">
        <f>VLOOKUP($G1452,county_facts!$A:$BB,11,FALSE)</f>
        <v>51.6</v>
      </c>
      <c r="P1452">
        <f>VLOOKUP($G1452,county_facts!$A:$BB,12,FALSE)</f>
        <v>84.7</v>
      </c>
      <c r="Q1452">
        <f>VLOOKUP($G1452,county_facts!$A:$BB,13,FALSE)</f>
        <v>12</v>
      </c>
      <c r="R1452">
        <f>VLOOKUP($G1452,county_facts!$A:$BB,14,FALSE)</f>
        <v>0.5</v>
      </c>
      <c r="S1452">
        <f>VLOOKUP($G1452,county_facts!$A:$BB,15,FALSE)</f>
        <v>0.8</v>
      </c>
      <c r="T1452">
        <f>VLOOKUP($G1452,county_facts!$A:$BB,16,FALSE)</f>
        <v>0.1</v>
      </c>
      <c r="U1452">
        <f>VLOOKUP($G1452,county_facts!$A:$BB,17,FALSE)</f>
        <v>2</v>
      </c>
      <c r="V1452">
        <f>VLOOKUP($G1452,county_facts!$A:$BB,18,FALSE)</f>
        <v>5.3</v>
      </c>
      <c r="W1452">
        <f>VLOOKUP($G1452,county_facts!$A:$BB,19,FALSE)</f>
        <v>80</v>
      </c>
      <c r="X1452">
        <f>VLOOKUP($G1452,county_facts!$A:$BB,20,FALSE)</f>
        <v>84.4</v>
      </c>
      <c r="Y1452">
        <f>VLOOKUP($G1452,county_facts!$A:$BB,21,FALSE)</f>
        <v>3.5</v>
      </c>
      <c r="Z1452">
        <f>VLOOKUP($G1452,county_facts!$A:$BB,22,FALSE)</f>
        <v>5.5</v>
      </c>
      <c r="AA1452">
        <f>VLOOKUP($G1452,county_facts!$A:$BB,23,FALSE)</f>
        <v>85.6</v>
      </c>
      <c r="AB1452">
        <f>VLOOKUP($G1452,county_facts!$A:$BB,24,FALSE)</f>
        <v>17.399999999999999</v>
      </c>
      <c r="AC1452">
        <f>VLOOKUP($G1452,county_facts!$A:$BB,25,FALSE)</f>
        <v>5898</v>
      </c>
      <c r="AD1452">
        <f>VLOOKUP($G1452,county_facts!$A:$BB,26,FALSE)</f>
        <v>28.7</v>
      </c>
      <c r="AE1452">
        <f>VLOOKUP($G1452,county_facts!$A:$BB,27,FALSE)</f>
        <v>35945</v>
      </c>
      <c r="AF1452">
        <f>VLOOKUP($G1452,county_facts!$A:$BB,28,FALSE)</f>
        <v>70.3</v>
      </c>
      <c r="AG1452">
        <f>VLOOKUP($G1452,county_facts!$A:$BB,29,FALSE)</f>
        <v>14.3</v>
      </c>
      <c r="AH1452">
        <f>VLOOKUP($G1452,county_facts!$A:$BB,30,FALSE)</f>
        <v>136300</v>
      </c>
      <c r="AI1452">
        <f>VLOOKUP($G1452,county_facts!$A:$BB,31,FALSE)</f>
        <v>32144</v>
      </c>
      <c r="AJ1452">
        <f>VLOOKUP($G1452,county_facts!$A:$BB,32,FALSE)</f>
        <v>2.5099999999999998</v>
      </c>
      <c r="AK1452">
        <f>VLOOKUP($G1452,county_facts!$A:$BB,33,FALSE)</f>
        <v>22766</v>
      </c>
      <c r="AL1452">
        <f>VLOOKUP($G1452,county_facts!$A:$BB,34,FALSE)</f>
        <v>45336</v>
      </c>
      <c r="AM1452">
        <f>VLOOKUP($G1452,county_facts!$A:$BB,35,FALSE)</f>
        <v>15.4</v>
      </c>
      <c r="AN1452">
        <f>VLOOKUP($G1452,county_facts!$A:$BB,36,FALSE)</f>
        <v>1665</v>
      </c>
      <c r="AO1452">
        <f>VLOOKUP($G1452,county_facts!$A:$BB,37,FALSE)</f>
        <v>24671</v>
      </c>
      <c r="AP1452">
        <f>VLOOKUP($G1452,county_facts!$A:$BB,38,FALSE)</f>
        <v>5.4</v>
      </c>
      <c r="AQ1452">
        <f>VLOOKUP($G1452,county_facts!$A:$BB,39,FALSE)</f>
        <v>5629</v>
      </c>
      <c r="AR1452">
        <f>VLOOKUP($G1452,county_facts!$A:$BB,40,FALSE)</f>
        <v>6043</v>
      </c>
      <c r="AS1452">
        <f>VLOOKUP($G1452,county_facts!$A:$BB,41,FALSE)</f>
        <v>6</v>
      </c>
      <c r="AT1452">
        <f>VLOOKUP($G1452,county_facts!$A:$BB,42,FALSE)</f>
        <v>0</v>
      </c>
      <c r="AU1452">
        <f>VLOOKUP($G1452,county_facts!$A:$BB,43,FALSE)</f>
        <v>1.9</v>
      </c>
      <c r="AV1452">
        <f>VLOOKUP($G1452,county_facts!$A:$BB,44,FALSE)</f>
        <v>0</v>
      </c>
      <c r="AW1452">
        <f>VLOOKUP($G1452,county_facts!$A:$BB,45,FALSE)</f>
        <v>0</v>
      </c>
      <c r="AX1452">
        <f>VLOOKUP($G1452,county_facts!$A:$BB,46,FALSE)</f>
        <v>22.8</v>
      </c>
      <c r="AY1452">
        <f>VLOOKUP($G1452,county_facts!$A:$BB,47,FALSE)</f>
        <v>0</v>
      </c>
      <c r="AZ1452">
        <f>VLOOKUP($G1452,county_facts!$A:$BB,48,FALSE)</f>
        <v>245115</v>
      </c>
      <c r="BA1452">
        <f>VLOOKUP($G1452,county_facts!$A:$BB,49,FALSE)</f>
        <v>898300</v>
      </c>
      <c r="BB1452">
        <f>VLOOKUP($G1452,county_facts!$A:$BB,50,FALSE)</f>
        <v>11170</v>
      </c>
      <c r="BC1452">
        <f>VLOOKUP($G1452,county_facts!$A:$BB,51,FALSE)</f>
        <v>97274</v>
      </c>
      <c r="BD1452">
        <f>VLOOKUP($G1452,county_facts!$A:$BB,52,FALSE)</f>
        <v>784</v>
      </c>
      <c r="BE1452">
        <f>VLOOKUP($G1452,county_facts!$A:$BB,53,FALSE)</f>
        <v>613.14</v>
      </c>
      <c r="BF1452">
        <f>VLOOKUP($G1452,county_facts!$A:$BB,54,FALSE)</f>
        <v>132</v>
      </c>
    </row>
    <row r="1453" spans="1:58" x14ac:dyDescent="0.3">
      <c r="A1453" t="s">
        <v>9</v>
      </c>
      <c r="B1453" t="s">
        <v>598</v>
      </c>
      <c r="C1453">
        <v>1343</v>
      </c>
      <c r="D1453" t="s">
        <v>578</v>
      </c>
      <c r="E1453">
        <v>3706</v>
      </c>
      <c r="F1453">
        <v>0.36238532099999998</v>
      </c>
      <c r="G1453">
        <v>47119</v>
      </c>
      <c r="H1453">
        <f>VLOOKUP($G1453,county_facts!$A:$BB,4,FALSE)</f>
        <v>85515</v>
      </c>
      <c r="I1453">
        <f>VLOOKUP($G1453,county_facts!$A:$BB,5,FALSE)</f>
        <v>80959</v>
      </c>
      <c r="J1453">
        <f>VLOOKUP($G1453,county_facts!$A:$BB,6,FALSE)</f>
        <v>5.6</v>
      </c>
      <c r="K1453">
        <f>VLOOKUP($G1453,county_facts!$A:$BB,7,FALSE)</f>
        <v>80956</v>
      </c>
      <c r="L1453">
        <f>VLOOKUP($G1453,county_facts!$A:$BB,8,FALSE)</f>
        <v>6.5</v>
      </c>
      <c r="M1453">
        <f>VLOOKUP($G1453,county_facts!$A:$BB,9,FALSE)</f>
        <v>23.6</v>
      </c>
      <c r="N1453">
        <f>VLOOKUP($G1453,county_facts!$A:$BB,10,FALSE)</f>
        <v>14.9</v>
      </c>
      <c r="O1453">
        <f>VLOOKUP($G1453,county_facts!$A:$BB,11,FALSE)</f>
        <v>51.6</v>
      </c>
      <c r="P1453">
        <f>VLOOKUP($G1453,county_facts!$A:$BB,12,FALSE)</f>
        <v>84.7</v>
      </c>
      <c r="Q1453">
        <f>VLOOKUP($G1453,county_facts!$A:$BB,13,FALSE)</f>
        <v>12</v>
      </c>
      <c r="R1453">
        <f>VLOOKUP($G1453,county_facts!$A:$BB,14,FALSE)</f>
        <v>0.5</v>
      </c>
      <c r="S1453">
        <f>VLOOKUP($G1453,county_facts!$A:$BB,15,FALSE)</f>
        <v>0.8</v>
      </c>
      <c r="T1453">
        <f>VLOOKUP($G1453,county_facts!$A:$BB,16,FALSE)</f>
        <v>0.1</v>
      </c>
      <c r="U1453">
        <f>VLOOKUP($G1453,county_facts!$A:$BB,17,FALSE)</f>
        <v>2</v>
      </c>
      <c r="V1453">
        <f>VLOOKUP($G1453,county_facts!$A:$BB,18,FALSE)</f>
        <v>5.3</v>
      </c>
      <c r="W1453">
        <f>VLOOKUP($G1453,county_facts!$A:$BB,19,FALSE)</f>
        <v>80</v>
      </c>
      <c r="X1453">
        <f>VLOOKUP($G1453,county_facts!$A:$BB,20,FALSE)</f>
        <v>84.4</v>
      </c>
      <c r="Y1453">
        <f>VLOOKUP($G1453,county_facts!$A:$BB,21,FALSE)</f>
        <v>3.5</v>
      </c>
      <c r="Z1453">
        <f>VLOOKUP($G1453,county_facts!$A:$BB,22,FALSE)</f>
        <v>5.5</v>
      </c>
      <c r="AA1453">
        <f>VLOOKUP($G1453,county_facts!$A:$BB,23,FALSE)</f>
        <v>85.6</v>
      </c>
      <c r="AB1453">
        <f>VLOOKUP($G1453,county_facts!$A:$BB,24,FALSE)</f>
        <v>17.399999999999999</v>
      </c>
      <c r="AC1453">
        <f>VLOOKUP($G1453,county_facts!$A:$BB,25,FALSE)</f>
        <v>5898</v>
      </c>
      <c r="AD1453">
        <f>VLOOKUP($G1453,county_facts!$A:$BB,26,FALSE)</f>
        <v>28.7</v>
      </c>
      <c r="AE1453">
        <f>VLOOKUP($G1453,county_facts!$A:$BB,27,FALSE)</f>
        <v>35945</v>
      </c>
      <c r="AF1453">
        <f>VLOOKUP($G1453,county_facts!$A:$BB,28,FALSE)</f>
        <v>70.3</v>
      </c>
      <c r="AG1453">
        <f>VLOOKUP($G1453,county_facts!$A:$BB,29,FALSE)</f>
        <v>14.3</v>
      </c>
      <c r="AH1453">
        <f>VLOOKUP($G1453,county_facts!$A:$BB,30,FALSE)</f>
        <v>136300</v>
      </c>
      <c r="AI1453">
        <f>VLOOKUP($G1453,county_facts!$A:$BB,31,FALSE)</f>
        <v>32144</v>
      </c>
      <c r="AJ1453">
        <f>VLOOKUP($G1453,county_facts!$A:$BB,32,FALSE)</f>
        <v>2.5099999999999998</v>
      </c>
      <c r="AK1453">
        <f>VLOOKUP($G1453,county_facts!$A:$BB,33,FALSE)</f>
        <v>22766</v>
      </c>
      <c r="AL1453">
        <f>VLOOKUP($G1453,county_facts!$A:$BB,34,FALSE)</f>
        <v>45336</v>
      </c>
      <c r="AM1453">
        <f>VLOOKUP($G1453,county_facts!$A:$BB,35,FALSE)</f>
        <v>15.4</v>
      </c>
      <c r="AN1453">
        <f>VLOOKUP($G1453,county_facts!$A:$BB,36,FALSE)</f>
        <v>1665</v>
      </c>
      <c r="AO1453">
        <f>VLOOKUP($G1453,county_facts!$A:$BB,37,FALSE)</f>
        <v>24671</v>
      </c>
      <c r="AP1453">
        <f>VLOOKUP($G1453,county_facts!$A:$BB,38,FALSE)</f>
        <v>5.4</v>
      </c>
      <c r="AQ1453">
        <f>VLOOKUP($G1453,county_facts!$A:$BB,39,FALSE)</f>
        <v>5629</v>
      </c>
      <c r="AR1453">
        <f>VLOOKUP($G1453,county_facts!$A:$BB,40,FALSE)</f>
        <v>6043</v>
      </c>
      <c r="AS1453">
        <f>VLOOKUP($G1453,county_facts!$A:$BB,41,FALSE)</f>
        <v>6</v>
      </c>
      <c r="AT1453">
        <f>VLOOKUP($G1453,county_facts!$A:$BB,42,FALSE)</f>
        <v>0</v>
      </c>
      <c r="AU1453">
        <f>VLOOKUP($G1453,county_facts!$A:$BB,43,FALSE)</f>
        <v>1.9</v>
      </c>
      <c r="AV1453">
        <f>VLOOKUP($G1453,county_facts!$A:$BB,44,FALSE)</f>
        <v>0</v>
      </c>
      <c r="AW1453">
        <f>VLOOKUP($G1453,county_facts!$A:$BB,45,FALSE)</f>
        <v>0</v>
      </c>
      <c r="AX1453">
        <f>VLOOKUP($G1453,county_facts!$A:$BB,46,FALSE)</f>
        <v>22.8</v>
      </c>
      <c r="AY1453">
        <f>VLOOKUP($G1453,county_facts!$A:$BB,47,FALSE)</f>
        <v>0</v>
      </c>
      <c r="AZ1453">
        <f>VLOOKUP($G1453,county_facts!$A:$BB,48,FALSE)</f>
        <v>245115</v>
      </c>
      <c r="BA1453">
        <f>VLOOKUP($G1453,county_facts!$A:$BB,49,FALSE)</f>
        <v>898300</v>
      </c>
      <c r="BB1453">
        <f>VLOOKUP($G1453,county_facts!$A:$BB,50,FALSE)</f>
        <v>11170</v>
      </c>
      <c r="BC1453">
        <f>VLOOKUP($G1453,county_facts!$A:$BB,51,FALSE)</f>
        <v>97274</v>
      </c>
      <c r="BD1453">
        <f>VLOOKUP($G1453,county_facts!$A:$BB,52,FALSE)</f>
        <v>784</v>
      </c>
      <c r="BE1453">
        <f>VLOOKUP($G1453,county_facts!$A:$BB,53,FALSE)</f>
        <v>613.14</v>
      </c>
      <c r="BF1453">
        <f>VLOOKUP($G1453,county_facts!$A:$BB,54,FALSE)</f>
        <v>132</v>
      </c>
    </row>
    <row r="1454" spans="1:58" x14ac:dyDescent="0.3">
      <c r="A1454" t="s">
        <v>6</v>
      </c>
      <c r="B1454" t="s">
        <v>27</v>
      </c>
      <c r="C1454">
        <v>672</v>
      </c>
      <c r="D1454" t="s">
        <v>578</v>
      </c>
      <c r="E1454">
        <v>1051</v>
      </c>
      <c r="F1454">
        <v>0.63939105600000001</v>
      </c>
      <c r="G1454">
        <v>47117</v>
      </c>
      <c r="H1454">
        <f>VLOOKUP($G1454,county_facts!$A:$BB,4,FALSE)</f>
        <v>31269</v>
      </c>
      <c r="I1454">
        <f>VLOOKUP($G1454,county_facts!$A:$BB,5,FALSE)</f>
        <v>30617</v>
      </c>
      <c r="J1454">
        <f>VLOOKUP($G1454,county_facts!$A:$BB,6,FALSE)</f>
        <v>2.1</v>
      </c>
      <c r="K1454">
        <f>VLOOKUP($G1454,county_facts!$A:$BB,7,FALSE)</f>
        <v>30617</v>
      </c>
      <c r="L1454">
        <f>VLOOKUP($G1454,county_facts!$A:$BB,8,FALSE)</f>
        <v>5.7</v>
      </c>
      <c r="M1454">
        <f>VLOOKUP($G1454,county_facts!$A:$BB,9,FALSE)</f>
        <v>23.8</v>
      </c>
      <c r="N1454">
        <f>VLOOKUP($G1454,county_facts!$A:$BB,10,FALSE)</f>
        <v>15.1</v>
      </c>
      <c r="O1454">
        <f>VLOOKUP($G1454,county_facts!$A:$BB,11,FALSE)</f>
        <v>50.9</v>
      </c>
      <c r="P1454">
        <f>VLOOKUP($G1454,county_facts!$A:$BB,12,FALSE)</f>
        <v>90.3</v>
      </c>
      <c r="Q1454">
        <f>VLOOKUP($G1454,county_facts!$A:$BB,13,FALSE)</f>
        <v>6.9</v>
      </c>
      <c r="R1454">
        <f>VLOOKUP($G1454,county_facts!$A:$BB,14,FALSE)</f>
        <v>0.4</v>
      </c>
      <c r="S1454">
        <f>VLOOKUP($G1454,county_facts!$A:$BB,15,FALSE)</f>
        <v>0.6</v>
      </c>
      <c r="T1454">
        <f>VLOOKUP($G1454,county_facts!$A:$BB,16,FALSE)</f>
        <v>0.1</v>
      </c>
      <c r="U1454">
        <f>VLOOKUP($G1454,county_facts!$A:$BB,17,FALSE)</f>
        <v>1.7</v>
      </c>
      <c r="V1454">
        <f>VLOOKUP($G1454,county_facts!$A:$BB,18,FALSE)</f>
        <v>5</v>
      </c>
      <c r="W1454">
        <f>VLOOKUP($G1454,county_facts!$A:$BB,19,FALSE)</f>
        <v>86</v>
      </c>
      <c r="X1454">
        <f>VLOOKUP($G1454,county_facts!$A:$BB,20,FALSE)</f>
        <v>88.4</v>
      </c>
      <c r="Y1454">
        <f>VLOOKUP($G1454,county_facts!$A:$BB,21,FALSE)</f>
        <v>3.2</v>
      </c>
      <c r="Z1454">
        <f>VLOOKUP($G1454,county_facts!$A:$BB,22,FALSE)</f>
        <v>4.8</v>
      </c>
      <c r="AA1454">
        <f>VLOOKUP($G1454,county_facts!$A:$BB,23,FALSE)</f>
        <v>80.5</v>
      </c>
      <c r="AB1454">
        <f>VLOOKUP($G1454,county_facts!$A:$BB,24,FALSE)</f>
        <v>13.1</v>
      </c>
      <c r="AC1454">
        <f>VLOOKUP($G1454,county_facts!$A:$BB,25,FALSE)</f>
        <v>2222</v>
      </c>
      <c r="AD1454">
        <f>VLOOKUP($G1454,county_facts!$A:$BB,26,FALSE)</f>
        <v>28.4</v>
      </c>
      <c r="AE1454">
        <f>VLOOKUP($G1454,county_facts!$A:$BB,27,FALSE)</f>
        <v>13276</v>
      </c>
      <c r="AF1454">
        <f>VLOOKUP($G1454,county_facts!$A:$BB,28,FALSE)</f>
        <v>74.7</v>
      </c>
      <c r="AG1454">
        <f>VLOOKUP($G1454,county_facts!$A:$BB,29,FALSE)</f>
        <v>9.4</v>
      </c>
      <c r="AH1454">
        <f>VLOOKUP($G1454,county_facts!$A:$BB,30,FALSE)</f>
        <v>105900</v>
      </c>
      <c r="AI1454">
        <f>VLOOKUP($G1454,county_facts!$A:$BB,31,FALSE)</f>
        <v>11578</v>
      </c>
      <c r="AJ1454">
        <f>VLOOKUP($G1454,county_facts!$A:$BB,32,FALSE)</f>
        <v>2.63</v>
      </c>
      <c r="AK1454">
        <f>VLOOKUP($G1454,county_facts!$A:$BB,33,FALSE)</f>
        <v>20739</v>
      </c>
      <c r="AL1454">
        <f>VLOOKUP($G1454,county_facts!$A:$BB,34,FALSE)</f>
        <v>42291</v>
      </c>
      <c r="AM1454">
        <f>VLOOKUP($G1454,county_facts!$A:$BB,35,FALSE)</f>
        <v>16.2</v>
      </c>
      <c r="AN1454">
        <f>VLOOKUP($G1454,county_facts!$A:$BB,36,FALSE)</f>
        <v>477</v>
      </c>
      <c r="AO1454">
        <f>VLOOKUP($G1454,county_facts!$A:$BB,37,FALSE)</f>
        <v>6872</v>
      </c>
      <c r="AP1454">
        <f>VLOOKUP($G1454,county_facts!$A:$BB,38,FALSE)</f>
        <v>2.6</v>
      </c>
      <c r="AQ1454">
        <f>VLOOKUP($G1454,county_facts!$A:$BB,39,FALSE)</f>
        <v>1895</v>
      </c>
      <c r="AR1454">
        <f>VLOOKUP($G1454,county_facts!$A:$BB,40,FALSE)</f>
        <v>2441</v>
      </c>
      <c r="AS1454">
        <f>VLOOKUP($G1454,county_facts!$A:$BB,41,FALSE)</f>
        <v>0</v>
      </c>
      <c r="AT1454">
        <f>VLOOKUP($G1454,county_facts!$A:$BB,42,FALSE)</f>
        <v>0</v>
      </c>
      <c r="AU1454">
        <f>VLOOKUP($G1454,county_facts!$A:$BB,43,FALSE)</f>
        <v>0</v>
      </c>
      <c r="AV1454">
        <f>VLOOKUP($G1454,county_facts!$A:$BB,44,FALSE)</f>
        <v>0</v>
      </c>
      <c r="AW1454">
        <f>VLOOKUP($G1454,county_facts!$A:$BB,45,FALSE)</f>
        <v>0</v>
      </c>
      <c r="AX1454">
        <f>VLOOKUP($G1454,county_facts!$A:$BB,46,FALSE)</f>
        <v>25</v>
      </c>
      <c r="AY1454">
        <f>VLOOKUP($G1454,county_facts!$A:$BB,47,FALSE)</f>
        <v>1490088</v>
      </c>
      <c r="AZ1454">
        <f>VLOOKUP($G1454,county_facts!$A:$BB,48,FALSE)</f>
        <v>0</v>
      </c>
      <c r="BA1454">
        <f>VLOOKUP($G1454,county_facts!$A:$BB,49,FALSE)</f>
        <v>269685</v>
      </c>
      <c r="BB1454">
        <f>VLOOKUP($G1454,county_facts!$A:$BB,50,FALSE)</f>
        <v>9179</v>
      </c>
      <c r="BC1454">
        <f>VLOOKUP($G1454,county_facts!$A:$BB,51,FALSE)</f>
        <v>21090</v>
      </c>
      <c r="BD1454">
        <f>VLOOKUP($G1454,county_facts!$A:$BB,52,FALSE)</f>
        <v>102</v>
      </c>
      <c r="BE1454">
        <f>VLOOKUP($G1454,county_facts!$A:$BB,53,FALSE)</f>
        <v>375.46</v>
      </c>
      <c r="BF1454">
        <f>VLOOKUP($G1454,county_facts!$A:$BB,54,FALSE)</f>
        <v>81.5</v>
      </c>
    </row>
    <row r="1455" spans="1:58" x14ac:dyDescent="0.3">
      <c r="A1455" t="s">
        <v>9</v>
      </c>
      <c r="B1455" t="s">
        <v>27</v>
      </c>
      <c r="C1455">
        <v>379</v>
      </c>
      <c r="D1455" t="s">
        <v>578</v>
      </c>
      <c r="E1455">
        <v>1051</v>
      </c>
      <c r="F1455">
        <v>0.36060894399999999</v>
      </c>
      <c r="G1455">
        <v>47117</v>
      </c>
      <c r="H1455">
        <f>VLOOKUP($G1455,county_facts!$A:$BB,4,FALSE)</f>
        <v>31269</v>
      </c>
      <c r="I1455">
        <f>VLOOKUP($G1455,county_facts!$A:$BB,5,FALSE)</f>
        <v>30617</v>
      </c>
      <c r="J1455">
        <f>VLOOKUP($G1455,county_facts!$A:$BB,6,FALSE)</f>
        <v>2.1</v>
      </c>
      <c r="K1455">
        <f>VLOOKUP($G1455,county_facts!$A:$BB,7,FALSE)</f>
        <v>30617</v>
      </c>
      <c r="L1455">
        <f>VLOOKUP($G1455,county_facts!$A:$BB,8,FALSE)</f>
        <v>5.7</v>
      </c>
      <c r="M1455">
        <f>VLOOKUP($G1455,county_facts!$A:$BB,9,FALSE)</f>
        <v>23.8</v>
      </c>
      <c r="N1455">
        <f>VLOOKUP($G1455,county_facts!$A:$BB,10,FALSE)</f>
        <v>15.1</v>
      </c>
      <c r="O1455">
        <f>VLOOKUP($G1455,county_facts!$A:$BB,11,FALSE)</f>
        <v>50.9</v>
      </c>
      <c r="P1455">
        <f>VLOOKUP($G1455,county_facts!$A:$BB,12,FALSE)</f>
        <v>90.3</v>
      </c>
      <c r="Q1455">
        <f>VLOOKUP($G1455,county_facts!$A:$BB,13,FALSE)</f>
        <v>6.9</v>
      </c>
      <c r="R1455">
        <f>VLOOKUP($G1455,county_facts!$A:$BB,14,FALSE)</f>
        <v>0.4</v>
      </c>
      <c r="S1455">
        <f>VLOOKUP($G1455,county_facts!$A:$BB,15,FALSE)</f>
        <v>0.6</v>
      </c>
      <c r="T1455">
        <f>VLOOKUP($G1455,county_facts!$A:$BB,16,FALSE)</f>
        <v>0.1</v>
      </c>
      <c r="U1455">
        <f>VLOOKUP($G1455,county_facts!$A:$BB,17,FALSE)</f>
        <v>1.7</v>
      </c>
      <c r="V1455">
        <f>VLOOKUP($G1455,county_facts!$A:$BB,18,FALSE)</f>
        <v>5</v>
      </c>
      <c r="W1455">
        <f>VLOOKUP($G1455,county_facts!$A:$BB,19,FALSE)</f>
        <v>86</v>
      </c>
      <c r="X1455">
        <f>VLOOKUP($G1455,county_facts!$A:$BB,20,FALSE)</f>
        <v>88.4</v>
      </c>
      <c r="Y1455">
        <f>VLOOKUP($G1455,county_facts!$A:$BB,21,FALSE)</f>
        <v>3.2</v>
      </c>
      <c r="Z1455">
        <f>VLOOKUP($G1455,county_facts!$A:$BB,22,FALSE)</f>
        <v>4.8</v>
      </c>
      <c r="AA1455">
        <f>VLOOKUP($G1455,county_facts!$A:$BB,23,FALSE)</f>
        <v>80.5</v>
      </c>
      <c r="AB1455">
        <f>VLOOKUP($G1455,county_facts!$A:$BB,24,FALSE)</f>
        <v>13.1</v>
      </c>
      <c r="AC1455">
        <f>VLOOKUP($G1455,county_facts!$A:$BB,25,FALSE)</f>
        <v>2222</v>
      </c>
      <c r="AD1455">
        <f>VLOOKUP($G1455,county_facts!$A:$BB,26,FALSE)</f>
        <v>28.4</v>
      </c>
      <c r="AE1455">
        <f>VLOOKUP($G1455,county_facts!$A:$BB,27,FALSE)</f>
        <v>13276</v>
      </c>
      <c r="AF1455">
        <f>VLOOKUP($G1455,county_facts!$A:$BB,28,FALSE)</f>
        <v>74.7</v>
      </c>
      <c r="AG1455">
        <f>VLOOKUP($G1455,county_facts!$A:$BB,29,FALSE)</f>
        <v>9.4</v>
      </c>
      <c r="AH1455">
        <f>VLOOKUP($G1455,county_facts!$A:$BB,30,FALSE)</f>
        <v>105900</v>
      </c>
      <c r="AI1455">
        <f>VLOOKUP($G1455,county_facts!$A:$BB,31,FALSE)</f>
        <v>11578</v>
      </c>
      <c r="AJ1455">
        <f>VLOOKUP($G1455,county_facts!$A:$BB,32,FALSE)</f>
        <v>2.63</v>
      </c>
      <c r="AK1455">
        <f>VLOOKUP($G1455,county_facts!$A:$BB,33,FALSE)</f>
        <v>20739</v>
      </c>
      <c r="AL1455">
        <f>VLOOKUP($G1455,county_facts!$A:$BB,34,FALSE)</f>
        <v>42291</v>
      </c>
      <c r="AM1455">
        <f>VLOOKUP($G1455,county_facts!$A:$BB,35,FALSE)</f>
        <v>16.2</v>
      </c>
      <c r="AN1455">
        <f>VLOOKUP($G1455,county_facts!$A:$BB,36,FALSE)</f>
        <v>477</v>
      </c>
      <c r="AO1455">
        <f>VLOOKUP($G1455,county_facts!$A:$BB,37,FALSE)</f>
        <v>6872</v>
      </c>
      <c r="AP1455">
        <f>VLOOKUP($G1455,county_facts!$A:$BB,38,FALSE)</f>
        <v>2.6</v>
      </c>
      <c r="AQ1455">
        <f>VLOOKUP($G1455,county_facts!$A:$BB,39,FALSE)</f>
        <v>1895</v>
      </c>
      <c r="AR1455">
        <f>VLOOKUP($G1455,county_facts!$A:$BB,40,FALSE)</f>
        <v>2441</v>
      </c>
      <c r="AS1455">
        <f>VLOOKUP($G1455,county_facts!$A:$BB,41,FALSE)</f>
        <v>0</v>
      </c>
      <c r="AT1455">
        <f>VLOOKUP($G1455,county_facts!$A:$BB,42,FALSE)</f>
        <v>0</v>
      </c>
      <c r="AU1455">
        <f>VLOOKUP($G1455,county_facts!$A:$BB,43,FALSE)</f>
        <v>0</v>
      </c>
      <c r="AV1455">
        <f>VLOOKUP($G1455,county_facts!$A:$BB,44,FALSE)</f>
        <v>0</v>
      </c>
      <c r="AW1455">
        <f>VLOOKUP($G1455,county_facts!$A:$BB,45,FALSE)</f>
        <v>0</v>
      </c>
      <c r="AX1455">
        <f>VLOOKUP($G1455,county_facts!$A:$BB,46,FALSE)</f>
        <v>25</v>
      </c>
      <c r="AY1455">
        <f>VLOOKUP($G1455,county_facts!$A:$BB,47,FALSE)</f>
        <v>1490088</v>
      </c>
      <c r="AZ1455">
        <f>VLOOKUP($G1455,county_facts!$A:$BB,48,FALSE)</f>
        <v>0</v>
      </c>
      <c r="BA1455">
        <f>VLOOKUP($G1455,county_facts!$A:$BB,49,FALSE)</f>
        <v>269685</v>
      </c>
      <c r="BB1455">
        <f>VLOOKUP($G1455,county_facts!$A:$BB,50,FALSE)</f>
        <v>9179</v>
      </c>
      <c r="BC1455">
        <f>VLOOKUP($G1455,county_facts!$A:$BB,51,FALSE)</f>
        <v>21090</v>
      </c>
      <c r="BD1455">
        <f>VLOOKUP($G1455,county_facts!$A:$BB,52,FALSE)</f>
        <v>102</v>
      </c>
      <c r="BE1455">
        <f>VLOOKUP($G1455,county_facts!$A:$BB,53,FALSE)</f>
        <v>375.46</v>
      </c>
      <c r="BF1455">
        <f>VLOOKUP($G1455,county_facts!$A:$BB,54,FALSE)</f>
        <v>81.5</v>
      </c>
    </row>
    <row r="1456" spans="1:58" x14ac:dyDescent="0.3">
      <c r="A1456" t="s">
        <v>6</v>
      </c>
      <c r="B1456" t="s">
        <v>28</v>
      </c>
      <c r="C1456">
        <v>1027</v>
      </c>
      <c r="D1456" t="s">
        <v>578</v>
      </c>
      <c r="E1456">
        <v>1446</v>
      </c>
      <c r="F1456">
        <v>0.71023513100000002</v>
      </c>
      <c r="G1456">
        <v>47115</v>
      </c>
      <c r="H1456">
        <f>VLOOKUP($G1456,county_facts!$A:$BB,4,FALSE)</f>
        <v>28407</v>
      </c>
      <c r="I1456">
        <f>VLOOKUP($G1456,county_facts!$A:$BB,5,FALSE)</f>
        <v>28232</v>
      </c>
      <c r="J1456">
        <f>VLOOKUP($G1456,county_facts!$A:$BB,6,FALSE)</f>
        <v>0.6</v>
      </c>
      <c r="K1456">
        <f>VLOOKUP($G1456,county_facts!$A:$BB,7,FALSE)</f>
        <v>28237</v>
      </c>
      <c r="L1456">
        <f>VLOOKUP($G1456,county_facts!$A:$BB,8,FALSE)</f>
        <v>5.0999999999999996</v>
      </c>
      <c r="M1456">
        <f>VLOOKUP($G1456,county_facts!$A:$BB,9,FALSE)</f>
        <v>21.3</v>
      </c>
      <c r="N1456">
        <f>VLOOKUP($G1456,county_facts!$A:$BB,10,FALSE)</f>
        <v>18.100000000000001</v>
      </c>
      <c r="O1456">
        <f>VLOOKUP($G1456,county_facts!$A:$BB,11,FALSE)</f>
        <v>50.9</v>
      </c>
      <c r="P1456">
        <f>VLOOKUP($G1456,county_facts!$A:$BB,12,FALSE)</f>
        <v>93.4</v>
      </c>
      <c r="Q1456">
        <f>VLOOKUP($G1456,county_facts!$A:$BB,13,FALSE)</f>
        <v>4.0999999999999996</v>
      </c>
      <c r="R1456">
        <f>VLOOKUP($G1456,county_facts!$A:$BB,14,FALSE)</f>
        <v>0.5</v>
      </c>
      <c r="S1456">
        <f>VLOOKUP($G1456,county_facts!$A:$BB,15,FALSE)</f>
        <v>0.5</v>
      </c>
      <c r="T1456">
        <f>VLOOKUP($G1456,county_facts!$A:$BB,16,FALSE)</f>
        <v>0</v>
      </c>
      <c r="U1456">
        <f>VLOOKUP($G1456,county_facts!$A:$BB,17,FALSE)</f>
        <v>1.5</v>
      </c>
      <c r="V1456">
        <f>VLOOKUP($G1456,county_facts!$A:$BB,18,FALSE)</f>
        <v>1.7</v>
      </c>
      <c r="W1456">
        <f>VLOOKUP($G1456,county_facts!$A:$BB,19,FALSE)</f>
        <v>92</v>
      </c>
      <c r="X1456">
        <f>VLOOKUP($G1456,county_facts!$A:$BB,20,FALSE)</f>
        <v>91.4</v>
      </c>
      <c r="Y1456">
        <f>VLOOKUP($G1456,county_facts!$A:$BB,21,FALSE)</f>
        <v>0.8</v>
      </c>
      <c r="Z1456">
        <f>VLOOKUP($G1456,county_facts!$A:$BB,22,FALSE)</f>
        <v>1.8</v>
      </c>
      <c r="AA1456">
        <f>VLOOKUP($G1456,county_facts!$A:$BB,23,FALSE)</f>
        <v>76.099999999999994</v>
      </c>
      <c r="AB1456">
        <f>VLOOKUP($G1456,county_facts!$A:$BB,24,FALSE)</f>
        <v>15.4</v>
      </c>
      <c r="AC1456">
        <f>VLOOKUP($G1456,county_facts!$A:$BB,25,FALSE)</f>
        <v>2042</v>
      </c>
      <c r="AD1456">
        <f>VLOOKUP($G1456,county_facts!$A:$BB,26,FALSE)</f>
        <v>28.4</v>
      </c>
      <c r="AE1456">
        <f>VLOOKUP($G1456,county_facts!$A:$BB,27,FALSE)</f>
        <v>13039</v>
      </c>
      <c r="AF1456">
        <f>VLOOKUP($G1456,county_facts!$A:$BB,28,FALSE)</f>
        <v>73.8</v>
      </c>
      <c r="AG1456">
        <f>VLOOKUP($G1456,county_facts!$A:$BB,29,FALSE)</f>
        <v>4.9000000000000004</v>
      </c>
      <c r="AH1456">
        <f>VLOOKUP($G1456,county_facts!$A:$BB,30,FALSE)</f>
        <v>118900</v>
      </c>
      <c r="AI1456">
        <f>VLOOKUP($G1456,county_facts!$A:$BB,31,FALSE)</f>
        <v>11226</v>
      </c>
      <c r="AJ1456">
        <f>VLOOKUP($G1456,county_facts!$A:$BB,32,FALSE)</f>
        <v>2.4900000000000002</v>
      </c>
      <c r="AK1456">
        <f>VLOOKUP($G1456,county_facts!$A:$BB,33,FALSE)</f>
        <v>21399</v>
      </c>
      <c r="AL1456">
        <f>VLOOKUP($G1456,county_facts!$A:$BB,34,FALSE)</f>
        <v>41268</v>
      </c>
      <c r="AM1456">
        <f>VLOOKUP($G1456,county_facts!$A:$BB,35,FALSE)</f>
        <v>18.2</v>
      </c>
      <c r="AN1456">
        <f>VLOOKUP($G1456,county_facts!$A:$BB,36,FALSE)</f>
        <v>414</v>
      </c>
      <c r="AO1456">
        <f>VLOOKUP($G1456,county_facts!$A:$BB,37,FALSE)</f>
        <v>5303</v>
      </c>
      <c r="AP1456">
        <f>VLOOKUP($G1456,county_facts!$A:$BB,38,FALSE)</f>
        <v>0.9</v>
      </c>
      <c r="AQ1456">
        <f>VLOOKUP($G1456,county_facts!$A:$BB,39,FALSE)</f>
        <v>1654</v>
      </c>
      <c r="AR1456">
        <f>VLOOKUP($G1456,county_facts!$A:$BB,40,FALSE)</f>
        <v>1974</v>
      </c>
      <c r="AS1456">
        <f>VLOOKUP($G1456,county_facts!$A:$BB,41,FALSE)</f>
        <v>0</v>
      </c>
      <c r="AT1456">
        <f>VLOOKUP($G1456,county_facts!$A:$BB,42,FALSE)</f>
        <v>0</v>
      </c>
      <c r="AU1456">
        <f>VLOOKUP($G1456,county_facts!$A:$BB,43,FALSE)</f>
        <v>0</v>
      </c>
      <c r="AV1456">
        <f>VLOOKUP($G1456,county_facts!$A:$BB,44,FALSE)</f>
        <v>0</v>
      </c>
      <c r="AW1456">
        <f>VLOOKUP($G1456,county_facts!$A:$BB,45,FALSE)</f>
        <v>0</v>
      </c>
      <c r="AX1456">
        <f>VLOOKUP($G1456,county_facts!$A:$BB,46,FALSE)</f>
        <v>28.1</v>
      </c>
      <c r="AY1456">
        <f>VLOOKUP($G1456,county_facts!$A:$BB,47,FALSE)</f>
        <v>0</v>
      </c>
      <c r="AZ1456">
        <f>VLOOKUP($G1456,county_facts!$A:$BB,48,FALSE)</f>
        <v>0</v>
      </c>
      <c r="BA1456">
        <f>VLOOKUP($G1456,county_facts!$A:$BB,49,FALSE)</f>
        <v>286563</v>
      </c>
      <c r="BB1456">
        <f>VLOOKUP($G1456,county_facts!$A:$BB,50,FALSE)</f>
        <v>10227</v>
      </c>
      <c r="BC1456">
        <f>VLOOKUP($G1456,county_facts!$A:$BB,51,FALSE)</f>
        <v>32734</v>
      </c>
      <c r="BD1456">
        <f>VLOOKUP($G1456,county_facts!$A:$BB,52,FALSE)</f>
        <v>74</v>
      </c>
      <c r="BE1456">
        <f>VLOOKUP($G1456,county_facts!$A:$BB,53,FALSE)</f>
        <v>498.16</v>
      </c>
      <c r="BF1456">
        <f>VLOOKUP($G1456,county_facts!$A:$BB,54,FALSE)</f>
        <v>56.7</v>
      </c>
    </row>
    <row r="1457" spans="1:58" x14ac:dyDescent="0.3">
      <c r="A1457" t="s">
        <v>9</v>
      </c>
      <c r="B1457" t="s">
        <v>28</v>
      </c>
      <c r="C1457">
        <v>419</v>
      </c>
      <c r="D1457" t="s">
        <v>578</v>
      </c>
      <c r="E1457">
        <v>1446</v>
      </c>
      <c r="F1457">
        <v>0.28976486899999998</v>
      </c>
      <c r="G1457">
        <v>47115</v>
      </c>
      <c r="H1457">
        <f>VLOOKUP($G1457,county_facts!$A:$BB,4,FALSE)</f>
        <v>28407</v>
      </c>
      <c r="I1457">
        <f>VLOOKUP($G1457,county_facts!$A:$BB,5,FALSE)</f>
        <v>28232</v>
      </c>
      <c r="J1457">
        <f>VLOOKUP($G1457,county_facts!$A:$BB,6,FALSE)</f>
        <v>0.6</v>
      </c>
      <c r="K1457">
        <f>VLOOKUP($G1457,county_facts!$A:$BB,7,FALSE)</f>
        <v>28237</v>
      </c>
      <c r="L1457">
        <f>VLOOKUP($G1457,county_facts!$A:$BB,8,FALSE)</f>
        <v>5.0999999999999996</v>
      </c>
      <c r="M1457">
        <f>VLOOKUP($G1457,county_facts!$A:$BB,9,FALSE)</f>
        <v>21.3</v>
      </c>
      <c r="N1457">
        <f>VLOOKUP($G1457,county_facts!$A:$BB,10,FALSE)</f>
        <v>18.100000000000001</v>
      </c>
      <c r="O1457">
        <f>VLOOKUP($G1457,county_facts!$A:$BB,11,FALSE)</f>
        <v>50.9</v>
      </c>
      <c r="P1457">
        <f>VLOOKUP($G1457,county_facts!$A:$BB,12,FALSE)</f>
        <v>93.4</v>
      </c>
      <c r="Q1457">
        <f>VLOOKUP($G1457,county_facts!$A:$BB,13,FALSE)</f>
        <v>4.0999999999999996</v>
      </c>
      <c r="R1457">
        <f>VLOOKUP($G1457,county_facts!$A:$BB,14,FALSE)</f>
        <v>0.5</v>
      </c>
      <c r="S1457">
        <f>VLOOKUP($G1457,county_facts!$A:$BB,15,FALSE)</f>
        <v>0.5</v>
      </c>
      <c r="T1457">
        <f>VLOOKUP($G1457,county_facts!$A:$BB,16,FALSE)</f>
        <v>0</v>
      </c>
      <c r="U1457">
        <f>VLOOKUP($G1457,county_facts!$A:$BB,17,FALSE)</f>
        <v>1.5</v>
      </c>
      <c r="V1457">
        <f>VLOOKUP($G1457,county_facts!$A:$BB,18,FALSE)</f>
        <v>1.7</v>
      </c>
      <c r="W1457">
        <f>VLOOKUP($G1457,county_facts!$A:$BB,19,FALSE)</f>
        <v>92</v>
      </c>
      <c r="X1457">
        <f>VLOOKUP($G1457,county_facts!$A:$BB,20,FALSE)</f>
        <v>91.4</v>
      </c>
      <c r="Y1457">
        <f>VLOOKUP($G1457,county_facts!$A:$BB,21,FALSE)</f>
        <v>0.8</v>
      </c>
      <c r="Z1457">
        <f>VLOOKUP($G1457,county_facts!$A:$BB,22,FALSE)</f>
        <v>1.8</v>
      </c>
      <c r="AA1457">
        <f>VLOOKUP($G1457,county_facts!$A:$BB,23,FALSE)</f>
        <v>76.099999999999994</v>
      </c>
      <c r="AB1457">
        <f>VLOOKUP($G1457,county_facts!$A:$BB,24,FALSE)</f>
        <v>15.4</v>
      </c>
      <c r="AC1457">
        <f>VLOOKUP($G1457,county_facts!$A:$BB,25,FALSE)</f>
        <v>2042</v>
      </c>
      <c r="AD1457">
        <f>VLOOKUP($G1457,county_facts!$A:$BB,26,FALSE)</f>
        <v>28.4</v>
      </c>
      <c r="AE1457">
        <f>VLOOKUP($G1457,county_facts!$A:$BB,27,FALSE)</f>
        <v>13039</v>
      </c>
      <c r="AF1457">
        <f>VLOOKUP($G1457,county_facts!$A:$BB,28,FALSE)</f>
        <v>73.8</v>
      </c>
      <c r="AG1457">
        <f>VLOOKUP($G1457,county_facts!$A:$BB,29,FALSE)</f>
        <v>4.9000000000000004</v>
      </c>
      <c r="AH1457">
        <f>VLOOKUP($G1457,county_facts!$A:$BB,30,FALSE)</f>
        <v>118900</v>
      </c>
      <c r="AI1457">
        <f>VLOOKUP($G1457,county_facts!$A:$BB,31,FALSE)</f>
        <v>11226</v>
      </c>
      <c r="AJ1457">
        <f>VLOOKUP($G1457,county_facts!$A:$BB,32,FALSE)</f>
        <v>2.4900000000000002</v>
      </c>
      <c r="AK1457">
        <f>VLOOKUP($G1457,county_facts!$A:$BB,33,FALSE)</f>
        <v>21399</v>
      </c>
      <c r="AL1457">
        <f>VLOOKUP($G1457,county_facts!$A:$BB,34,FALSE)</f>
        <v>41268</v>
      </c>
      <c r="AM1457">
        <f>VLOOKUP($G1457,county_facts!$A:$BB,35,FALSE)</f>
        <v>18.2</v>
      </c>
      <c r="AN1457">
        <f>VLOOKUP($G1457,county_facts!$A:$BB,36,FALSE)</f>
        <v>414</v>
      </c>
      <c r="AO1457">
        <f>VLOOKUP($G1457,county_facts!$A:$BB,37,FALSE)</f>
        <v>5303</v>
      </c>
      <c r="AP1457">
        <f>VLOOKUP($G1457,county_facts!$A:$BB,38,FALSE)</f>
        <v>0.9</v>
      </c>
      <c r="AQ1457">
        <f>VLOOKUP($G1457,county_facts!$A:$BB,39,FALSE)</f>
        <v>1654</v>
      </c>
      <c r="AR1457">
        <f>VLOOKUP($G1457,county_facts!$A:$BB,40,FALSE)</f>
        <v>1974</v>
      </c>
      <c r="AS1457">
        <f>VLOOKUP($G1457,county_facts!$A:$BB,41,FALSE)</f>
        <v>0</v>
      </c>
      <c r="AT1457">
        <f>VLOOKUP($G1457,county_facts!$A:$BB,42,FALSE)</f>
        <v>0</v>
      </c>
      <c r="AU1457">
        <f>VLOOKUP($G1457,county_facts!$A:$BB,43,FALSE)</f>
        <v>0</v>
      </c>
      <c r="AV1457">
        <f>VLOOKUP($G1457,county_facts!$A:$BB,44,FALSE)</f>
        <v>0</v>
      </c>
      <c r="AW1457">
        <f>VLOOKUP($G1457,county_facts!$A:$BB,45,FALSE)</f>
        <v>0</v>
      </c>
      <c r="AX1457">
        <f>VLOOKUP($G1457,county_facts!$A:$BB,46,FALSE)</f>
        <v>28.1</v>
      </c>
      <c r="AY1457">
        <f>VLOOKUP($G1457,county_facts!$A:$BB,47,FALSE)</f>
        <v>0</v>
      </c>
      <c r="AZ1457">
        <f>VLOOKUP($G1457,county_facts!$A:$BB,48,FALSE)</f>
        <v>0</v>
      </c>
      <c r="BA1457">
        <f>VLOOKUP($G1457,county_facts!$A:$BB,49,FALSE)</f>
        <v>286563</v>
      </c>
      <c r="BB1457">
        <f>VLOOKUP($G1457,county_facts!$A:$BB,50,FALSE)</f>
        <v>10227</v>
      </c>
      <c r="BC1457">
        <f>VLOOKUP($G1457,county_facts!$A:$BB,51,FALSE)</f>
        <v>32734</v>
      </c>
      <c r="BD1457">
        <f>VLOOKUP($G1457,county_facts!$A:$BB,52,FALSE)</f>
        <v>74</v>
      </c>
      <c r="BE1457">
        <f>VLOOKUP($G1457,county_facts!$A:$BB,53,FALSE)</f>
        <v>498.16</v>
      </c>
      <c r="BF1457">
        <f>VLOOKUP($G1457,county_facts!$A:$BB,54,FALSE)</f>
        <v>56.7</v>
      </c>
    </row>
    <row r="1458" spans="1:58" x14ac:dyDescent="0.3">
      <c r="A1458" t="s">
        <v>6</v>
      </c>
      <c r="B1458" t="s">
        <v>30</v>
      </c>
      <c r="C1458">
        <v>4061</v>
      </c>
      <c r="D1458" t="s">
        <v>578</v>
      </c>
      <c r="E1458">
        <v>5182</v>
      </c>
      <c r="F1458">
        <v>0.78367425700000004</v>
      </c>
      <c r="G1458">
        <v>47113</v>
      </c>
      <c r="H1458">
        <f>VLOOKUP($G1458,county_facts!$A:$BB,4,FALSE)</f>
        <v>98178</v>
      </c>
      <c r="I1458">
        <f>VLOOKUP($G1458,county_facts!$A:$BB,5,FALSE)</f>
        <v>98294</v>
      </c>
      <c r="J1458">
        <f>VLOOKUP($G1458,county_facts!$A:$BB,6,FALSE)</f>
        <v>-0.1</v>
      </c>
      <c r="K1458">
        <f>VLOOKUP($G1458,county_facts!$A:$BB,7,FALSE)</f>
        <v>98294</v>
      </c>
      <c r="L1458">
        <f>VLOOKUP($G1458,county_facts!$A:$BB,8,FALSE)</f>
        <v>6.6</v>
      </c>
      <c r="M1458">
        <f>VLOOKUP($G1458,county_facts!$A:$BB,9,FALSE)</f>
        <v>23</v>
      </c>
      <c r="N1458">
        <f>VLOOKUP($G1458,county_facts!$A:$BB,10,FALSE)</f>
        <v>14.9</v>
      </c>
      <c r="O1458">
        <f>VLOOKUP($G1458,county_facts!$A:$BB,11,FALSE)</f>
        <v>52.8</v>
      </c>
      <c r="P1458">
        <f>VLOOKUP($G1458,county_facts!$A:$BB,12,FALSE)</f>
        <v>59.8</v>
      </c>
      <c r="Q1458">
        <f>VLOOKUP($G1458,county_facts!$A:$BB,13,FALSE)</f>
        <v>37.299999999999997</v>
      </c>
      <c r="R1458">
        <f>VLOOKUP($G1458,county_facts!$A:$BB,14,FALSE)</f>
        <v>0.3</v>
      </c>
      <c r="S1458">
        <f>VLOOKUP($G1458,county_facts!$A:$BB,15,FALSE)</f>
        <v>1.1000000000000001</v>
      </c>
      <c r="T1458">
        <f>VLOOKUP($G1458,county_facts!$A:$BB,16,FALSE)</f>
        <v>0</v>
      </c>
      <c r="U1458">
        <f>VLOOKUP($G1458,county_facts!$A:$BB,17,FALSE)</f>
        <v>1.4</v>
      </c>
      <c r="V1458">
        <f>VLOOKUP($G1458,county_facts!$A:$BB,18,FALSE)</f>
        <v>3.6</v>
      </c>
      <c r="W1458">
        <f>VLOOKUP($G1458,county_facts!$A:$BB,19,FALSE)</f>
        <v>56.8</v>
      </c>
      <c r="X1458">
        <f>VLOOKUP($G1458,county_facts!$A:$BB,20,FALSE)</f>
        <v>86.2</v>
      </c>
      <c r="Y1458">
        <f>VLOOKUP($G1458,county_facts!$A:$BB,21,FALSE)</f>
        <v>3.1</v>
      </c>
      <c r="Z1458">
        <f>VLOOKUP($G1458,county_facts!$A:$BB,22,FALSE)</f>
        <v>4.5</v>
      </c>
      <c r="AA1458">
        <f>VLOOKUP($G1458,county_facts!$A:$BB,23,FALSE)</f>
        <v>85.9</v>
      </c>
      <c r="AB1458">
        <f>VLOOKUP($G1458,county_facts!$A:$BB,24,FALSE)</f>
        <v>24.6</v>
      </c>
      <c r="AC1458">
        <f>VLOOKUP($G1458,county_facts!$A:$BB,25,FALSE)</f>
        <v>6934</v>
      </c>
      <c r="AD1458">
        <f>VLOOKUP($G1458,county_facts!$A:$BB,26,FALSE)</f>
        <v>18.7</v>
      </c>
      <c r="AE1458">
        <f>VLOOKUP($G1458,county_facts!$A:$BB,27,FALSE)</f>
        <v>42685</v>
      </c>
      <c r="AF1458">
        <f>VLOOKUP($G1458,county_facts!$A:$BB,28,FALSE)</f>
        <v>66.3</v>
      </c>
      <c r="AG1458">
        <f>VLOOKUP($G1458,county_facts!$A:$BB,29,FALSE)</f>
        <v>19</v>
      </c>
      <c r="AH1458">
        <f>VLOOKUP($G1458,county_facts!$A:$BB,30,FALSE)</f>
        <v>112700</v>
      </c>
      <c r="AI1458">
        <f>VLOOKUP($G1458,county_facts!$A:$BB,31,FALSE)</f>
        <v>35713</v>
      </c>
      <c r="AJ1458">
        <f>VLOOKUP($G1458,county_facts!$A:$BB,32,FALSE)</f>
        <v>2.64</v>
      </c>
      <c r="AK1458">
        <f>VLOOKUP($G1458,county_facts!$A:$BB,33,FALSE)</f>
        <v>23283</v>
      </c>
      <c r="AL1458">
        <f>VLOOKUP($G1458,county_facts!$A:$BB,34,FALSE)</f>
        <v>41617</v>
      </c>
      <c r="AM1458">
        <f>VLOOKUP($G1458,county_facts!$A:$BB,35,FALSE)</f>
        <v>20</v>
      </c>
      <c r="AN1458">
        <f>VLOOKUP($G1458,county_facts!$A:$BB,36,FALSE)</f>
        <v>2537</v>
      </c>
      <c r="AO1458">
        <f>VLOOKUP($G1458,county_facts!$A:$BB,37,FALSE)</f>
        <v>50444</v>
      </c>
      <c r="AP1458">
        <f>VLOOKUP($G1458,county_facts!$A:$BB,38,FALSE)</f>
        <v>0.2</v>
      </c>
      <c r="AQ1458">
        <f>VLOOKUP($G1458,county_facts!$A:$BB,39,FALSE)</f>
        <v>6474</v>
      </c>
      <c r="AR1458">
        <f>VLOOKUP($G1458,county_facts!$A:$BB,40,FALSE)</f>
        <v>8412</v>
      </c>
      <c r="AS1458">
        <f>VLOOKUP($G1458,county_facts!$A:$BB,41,FALSE)</f>
        <v>14.1</v>
      </c>
      <c r="AT1458">
        <f>VLOOKUP($G1458,county_facts!$A:$BB,42,FALSE)</f>
        <v>0</v>
      </c>
      <c r="AU1458">
        <f>VLOOKUP($G1458,county_facts!$A:$BB,43,FALSE)</f>
        <v>1.9</v>
      </c>
      <c r="AV1458">
        <f>VLOOKUP($G1458,county_facts!$A:$BB,44,FALSE)</f>
        <v>0</v>
      </c>
      <c r="AW1458">
        <f>VLOOKUP($G1458,county_facts!$A:$BB,45,FALSE)</f>
        <v>0</v>
      </c>
      <c r="AX1458">
        <f>VLOOKUP($G1458,county_facts!$A:$BB,46,FALSE)</f>
        <v>27.2</v>
      </c>
      <c r="AY1458">
        <f>VLOOKUP($G1458,county_facts!$A:$BB,47,FALSE)</f>
        <v>0</v>
      </c>
      <c r="AZ1458">
        <f>VLOOKUP($G1458,county_facts!$A:$BB,48,FALSE)</f>
        <v>1160418</v>
      </c>
      <c r="BA1458">
        <f>VLOOKUP($G1458,county_facts!$A:$BB,49,FALSE)</f>
        <v>1696459</v>
      </c>
      <c r="BB1458">
        <f>VLOOKUP($G1458,county_facts!$A:$BB,50,FALSE)</f>
        <v>17559</v>
      </c>
      <c r="BC1458">
        <f>VLOOKUP($G1458,county_facts!$A:$BB,51,FALSE)</f>
        <v>204863</v>
      </c>
      <c r="BD1458">
        <f>VLOOKUP($G1458,county_facts!$A:$BB,52,FALSE)</f>
        <v>195</v>
      </c>
      <c r="BE1458">
        <f>VLOOKUP($G1458,county_facts!$A:$BB,53,FALSE)</f>
        <v>557.12</v>
      </c>
      <c r="BF1458">
        <f>VLOOKUP($G1458,county_facts!$A:$BB,54,FALSE)</f>
        <v>176.4</v>
      </c>
    </row>
    <row r="1459" spans="1:58" x14ac:dyDescent="0.3">
      <c r="A1459" t="s">
        <v>9</v>
      </c>
      <c r="B1459" t="s">
        <v>30</v>
      </c>
      <c r="C1459">
        <v>1121</v>
      </c>
      <c r="D1459" t="s">
        <v>578</v>
      </c>
      <c r="E1459">
        <v>5182</v>
      </c>
      <c r="F1459">
        <v>0.21632574299999999</v>
      </c>
      <c r="G1459">
        <v>47113</v>
      </c>
      <c r="H1459">
        <f>VLOOKUP($G1459,county_facts!$A:$BB,4,FALSE)</f>
        <v>98178</v>
      </c>
      <c r="I1459">
        <f>VLOOKUP($G1459,county_facts!$A:$BB,5,FALSE)</f>
        <v>98294</v>
      </c>
      <c r="J1459">
        <f>VLOOKUP($G1459,county_facts!$A:$BB,6,FALSE)</f>
        <v>-0.1</v>
      </c>
      <c r="K1459">
        <f>VLOOKUP($G1459,county_facts!$A:$BB,7,FALSE)</f>
        <v>98294</v>
      </c>
      <c r="L1459">
        <f>VLOOKUP($G1459,county_facts!$A:$BB,8,FALSE)</f>
        <v>6.6</v>
      </c>
      <c r="M1459">
        <f>VLOOKUP($G1459,county_facts!$A:$BB,9,FALSE)</f>
        <v>23</v>
      </c>
      <c r="N1459">
        <f>VLOOKUP($G1459,county_facts!$A:$BB,10,FALSE)</f>
        <v>14.9</v>
      </c>
      <c r="O1459">
        <f>VLOOKUP($G1459,county_facts!$A:$BB,11,FALSE)</f>
        <v>52.8</v>
      </c>
      <c r="P1459">
        <f>VLOOKUP($G1459,county_facts!$A:$BB,12,FALSE)</f>
        <v>59.8</v>
      </c>
      <c r="Q1459">
        <f>VLOOKUP($G1459,county_facts!$A:$BB,13,FALSE)</f>
        <v>37.299999999999997</v>
      </c>
      <c r="R1459">
        <f>VLOOKUP($G1459,county_facts!$A:$BB,14,FALSE)</f>
        <v>0.3</v>
      </c>
      <c r="S1459">
        <f>VLOOKUP($G1459,county_facts!$A:$BB,15,FALSE)</f>
        <v>1.1000000000000001</v>
      </c>
      <c r="T1459">
        <f>VLOOKUP($G1459,county_facts!$A:$BB,16,FALSE)</f>
        <v>0</v>
      </c>
      <c r="U1459">
        <f>VLOOKUP($G1459,county_facts!$A:$BB,17,FALSE)</f>
        <v>1.4</v>
      </c>
      <c r="V1459">
        <f>VLOOKUP($G1459,county_facts!$A:$BB,18,FALSE)</f>
        <v>3.6</v>
      </c>
      <c r="W1459">
        <f>VLOOKUP($G1459,county_facts!$A:$BB,19,FALSE)</f>
        <v>56.8</v>
      </c>
      <c r="X1459">
        <f>VLOOKUP($G1459,county_facts!$A:$BB,20,FALSE)</f>
        <v>86.2</v>
      </c>
      <c r="Y1459">
        <f>VLOOKUP($G1459,county_facts!$A:$BB,21,FALSE)</f>
        <v>3.1</v>
      </c>
      <c r="Z1459">
        <f>VLOOKUP($G1459,county_facts!$A:$BB,22,FALSE)</f>
        <v>4.5</v>
      </c>
      <c r="AA1459">
        <f>VLOOKUP($G1459,county_facts!$A:$BB,23,FALSE)</f>
        <v>85.9</v>
      </c>
      <c r="AB1459">
        <f>VLOOKUP($G1459,county_facts!$A:$BB,24,FALSE)</f>
        <v>24.6</v>
      </c>
      <c r="AC1459">
        <f>VLOOKUP($G1459,county_facts!$A:$BB,25,FALSE)</f>
        <v>6934</v>
      </c>
      <c r="AD1459">
        <f>VLOOKUP($G1459,county_facts!$A:$BB,26,FALSE)</f>
        <v>18.7</v>
      </c>
      <c r="AE1459">
        <f>VLOOKUP($G1459,county_facts!$A:$BB,27,FALSE)</f>
        <v>42685</v>
      </c>
      <c r="AF1459">
        <f>VLOOKUP($G1459,county_facts!$A:$BB,28,FALSE)</f>
        <v>66.3</v>
      </c>
      <c r="AG1459">
        <f>VLOOKUP($G1459,county_facts!$A:$BB,29,FALSE)</f>
        <v>19</v>
      </c>
      <c r="AH1459">
        <f>VLOOKUP($G1459,county_facts!$A:$BB,30,FALSE)</f>
        <v>112700</v>
      </c>
      <c r="AI1459">
        <f>VLOOKUP($G1459,county_facts!$A:$BB,31,FALSE)</f>
        <v>35713</v>
      </c>
      <c r="AJ1459">
        <f>VLOOKUP($G1459,county_facts!$A:$BB,32,FALSE)</f>
        <v>2.64</v>
      </c>
      <c r="AK1459">
        <f>VLOOKUP($G1459,county_facts!$A:$BB,33,FALSE)</f>
        <v>23283</v>
      </c>
      <c r="AL1459">
        <f>VLOOKUP($G1459,county_facts!$A:$BB,34,FALSE)</f>
        <v>41617</v>
      </c>
      <c r="AM1459">
        <f>VLOOKUP($G1459,county_facts!$A:$BB,35,FALSE)</f>
        <v>20</v>
      </c>
      <c r="AN1459">
        <f>VLOOKUP($G1459,county_facts!$A:$BB,36,FALSE)</f>
        <v>2537</v>
      </c>
      <c r="AO1459">
        <f>VLOOKUP($G1459,county_facts!$A:$BB,37,FALSE)</f>
        <v>50444</v>
      </c>
      <c r="AP1459">
        <f>VLOOKUP($G1459,county_facts!$A:$BB,38,FALSE)</f>
        <v>0.2</v>
      </c>
      <c r="AQ1459">
        <f>VLOOKUP($G1459,county_facts!$A:$BB,39,FALSE)</f>
        <v>6474</v>
      </c>
      <c r="AR1459">
        <f>VLOOKUP($G1459,county_facts!$A:$BB,40,FALSE)</f>
        <v>8412</v>
      </c>
      <c r="AS1459">
        <f>VLOOKUP($G1459,county_facts!$A:$BB,41,FALSE)</f>
        <v>14.1</v>
      </c>
      <c r="AT1459">
        <f>VLOOKUP($G1459,county_facts!$A:$BB,42,FALSE)</f>
        <v>0</v>
      </c>
      <c r="AU1459">
        <f>VLOOKUP($G1459,county_facts!$A:$BB,43,FALSE)</f>
        <v>1.9</v>
      </c>
      <c r="AV1459">
        <f>VLOOKUP($G1459,county_facts!$A:$BB,44,FALSE)</f>
        <v>0</v>
      </c>
      <c r="AW1459">
        <f>VLOOKUP($G1459,county_facts!$A:$BB,45,FALSE)</f>
        <v>0</v>
      </c>
      <c r="AX1459">
        <f>VLOOKUP($G1459,county_facts!$A:$BB,46,FALSE)</f>
        <v>27.2</v>
      </c>
      <c r="AY1459">
        <f>VLOOKUP($G1459,county_facts!$A:$BB,47,FALSE)</f>
        <v>0</v>
      </c>
      <c r="AZ1459">
        <f>VLOOKUP($G1459,county_facts!$A:$BB,48,FALSE)</f>
        <v>1160418</v>
      </c>
      <c r="BA1459">
        <f>VLOOKUP($G1459,county_facts!$A:$BB,49,FALSE)</f>
        <v>1696459</v>
      </c>
      <c r="BB1459">
        <f>VLOOKUP($G1459,county_facts!$A:$BB,50,FALSE)</f>
        <v>17559</v>
      </c>
      <c r="BC1459">
        <f>VLOOKUP($G1459,county_facts!$A:$BB,51,FALSE)</f>
        <v>204863</v>
      </c>
      <c r="BD1459">
        <f>VLOOKUP($G1459,county_facts!$A:$BB,52,FALSE)</f>
        <v>195</v>
      </c>
      <c r="BE1459">
        <f>VLOOKUP($G1459,county_facts!$A:$BB,53,FALSE)</f>
        <v>557.12</v>
      </c>
      <c r="BF1459">
        <f>VLOOKUP($G1459,county_facts!$A:$BB,54,FALSE)</f>
        <v>176.4</v>
      </c>
    </row>
    <row r="1460" spans="1:58" x14ac:dyDescent="0.3">
      <c r="A1460" t="s">
        <v>6</v>
      </c>
      <c r="B1460" t="s">
        <v>31</v>
      </c>
      <c r="C1460">
        <v>209</v>
      </c>
      <c r="D1460" t="s">
        <v>578</v>
      </c>
      <c r="E1460">
        <v>370</v>
      </c>
      <c r="F1460">
        <v>0.56486486499999999</v>
      </c>
      <c r="G1460">
        <v>47111</v>
      </c>
      <c r="H1460">
        <f>VLOOKUP($G1460,county_facts!$A:$BB,4,FALSE)</f>
        <v>23003</v>
      </c>
      <c r="I1460">
        <f>VLOOKUP($G1460,county_facts!$A:$BB,5,FALSE)</f>
        <v>22248</v>
      </c>
      <c r="J1460">
        <f>VLOOKUP($G1460,county_facts!$A:$BB,6,FALSE)</f>
        <v>3.4</v>
      </c>
      <c r="K1460">
        <f>VLOOKUP($G1460,county_facts!$A:$BB,7,FALSE)</f>
        <v>22248</v>
      </c>
      <c r="L1460">
        <f>VLOOKUP($G1460,county_facts!$A:$BB,8,FALSE)</f>
        <v>7</v>
      </c>
      <c r="M1460">
        <f>VLOOKUP($G1460,county_facts!$A:$BB,9,FALSE)</f>
        <v>24.6</v>
      </c>
      <c r="N1460">
        <f>VLOOKUP($G1460,county_facts!$A:$BB,10,FALSE)</f>
        <v>15.5</v>
      </c>
      <c r="O1460">
        <f>VLOOKUP($G1460,county_facts!$A:$BB,11,FALSE)</f>
        <v>51.3</v>
      </c>
      <c r="P1460">
        <f>VLOOKUP($G1460,county_facts!$A:$BB,12,FALSE)</f>
        <v>96.7</v>
      </c>
      <c r="Q1460">
        <f>VLOOKUP($G1460,county_facts!$A:$BB,13,FALSE)</f>
        <v>0.8</v>
      </c>
      <c r="R1460">
        <f>VLOOKUP($G1460,county_facts!$A:$BB,14,FALSE)</f>
        <v>0.7</v>
      </c>
      <c r="S1460">
        <f>VLOOKUP($G1460,county_facts!$A:$BB,15,FALSE)</f>
        <v>0.7</v>
      </c>
      <c r="T1460">
        <f>VLOOKUP($G1460,county_facts!$A:$BB,16,FALSE)</f>
        <v>0</v>
      </c>
      <c r="U1460">
        <f>VLOOKUP($G1460,county_facts!$A:$BB,17,FALSE)</f>
        <v>1</v>
      </c>
      <c r="V1460">
        <f>VLOOKUP($G1460,county_facts!$A:$BB,18,FALSE)</f>
        <v>5</v>
      </c>
      <c r="W1460">
        <f>VLOOKUP($G1460,county_facts!$A:$BB,19,FALSE)</f>
        <v>92.6</v>
      </c>
      <c r="X1460">
        <f>VLOOKUP($G1460,county_facts!$A:$BB,20,FALSE)</f>
        <v>86.3</v>
      </c>
      <c r="Y1460">
        <f>VLOOKUP($G1460,county_facts!$A:$BB,21,FALSE)</f>
        <v>3.9</v>
      </c>
      <c r="Z1460">
        <f>VLOOKUP($G1460,county_facts!$A:$BB,22,FALSE)</f>
        <v>4.0999999999999996</v>
      </c>
      <c r="AA1460">
        <f>VLOOKUP($G1460,county_facts!$A:$BB,23,FALSE)</f>
        <v>76.3</v>
      </c>
      <c r="AB1460">
        <f>VLOOKUP($G1460,county_facts!$A:$BB,24,FALSE)</f>
        <v>8.4</v>
      </c>
      <c r="AC1460">
        <f>VLOOKUP($G1460,county_facts!$A:$BB,25,FALSE)</f>
        <v>1280</v>
      </c>
      <c r="AD1460">
        <f>VLOOKUP($G1460,county_facts!$A:$BB,26,FALSE)</f>
        <v>30.8</v>
      </c>
      <c r="AE1460">
        <f>VLOOKUP($G1460,county_facts!$A:$BB,27,FALSE)</f>
        <v>9966</v>
      </c>
      <c r="AF1460">
        <f>VLOOKUP($G1460,county_facts!$A:$BB,28,FALSE)</f>
        <v>73.099999999999994</v>
      </c>
      <c r="AG1460">
        <f>VLOOKUP($G1460,county_facts!$A:$BB,29,FALSE)</f>
        <v>8.9</v>
      </c>
      <c r="AH1460">
        <f>VLOOKUP($G1460,county_facts!$A:$BB,30,FALSE)</f>
        <v>97900</v>
      </c>
      <c r="AI1460">
        <f>VLOOKUP($G1460,county_facts!$A:$BB,31,FALSE)</f>
        <v>8544</v>
      </c>
      <c r="AJ1460">
        <f>VLOOKUP($G1460,county_facts!$A:$BB,32,FALSE)</f>
        <v>2.59</v>
      </c>
      <c r="AK1460">
        <f>VLOOKUP($G1460,county_facts!$A:$BB,33,FALSE)</f>
        <v>17009</v>
      </c>
      <c r="AL1460">
        <f>VLOOKUP($G1460,county_facts!$A:$BB,34,FALSE)</f>
        <v>35306</v>
      </c>
      <c r="AM1460">
        <f>VLOOKUP($G1460,county_facts!$A:$BB,35,FALSE)</f>
        <v>21.2</v>
      </c>
      <c r="AN1460">
        <f>VLOOKUP($G1460,county_facts!$A:$BB,36,FALSE)</f>
        <v>327</v>
      </c>
      <c r="AO1460">
        <f>VLOOKUP($G1460,county_facts!$A:$BB,37,FALSE)</f>
        <v>3294</v>
      </c>
      <c r="AP1460">
        <f>VLOOKUP($G1460,county_facts!$A:$BB,38,FALSE)</f>
        <v>2.2999999999999998</v>
      </c>
      <c r="AQ1460">
        <f>VLOOKUP($G1460,county_facts!$A:$BB,39,FALSE)</f>
        <v>1664</v>
      </c>
      <c r="AR1460">
        <f>VLOOKUP($G1460,county_facts!$A:$BB,40,FALSE)</f>
        <v>0</v>
      </c>
      <c r="AS1460">
        <f>VLOOKUP($G1460,county_facts!$A:$BB,41,FALSE)</f>
        <v>0</v>
      </c>
      <c r="AT1460">
        <f>VLOOKUP($G1460,county_facts!$A:$BB,42,FALSE)</f>
        <v>0</v>
      </c>
      <c r="AU1460">
        <f>VLOOKUP($G1460,county_facts!$A:$BB,43,FALSE)</f>
        <v>0</v>
      </c>
      <c r="AV1460">
        <f>VLOOKUP($G1460,county_facts!$A:$BB,44,FALSE)</f>
        <v>0</v>
      </c>
      <c r="AW1460">
        <f>VLOOKUP($G1460,county_facts!$A:$BB,45,FALSE)</f>
        <v>0</v>
      </c>
      <c r="AX1460">
        <f>VLOOKUP($G1460,county_facts!$A:$BB,46,FALSE)</f>
        <v>0</v>
      </c>
      <c r="AY1460">
        <f>VLOOKUP($G1460,county_facts!$A:$BB,47,FALSE)</f>
        <v>0</v>
      </c>
      <c r="AZ1460">
        <f>VLOOKUP($G1460,county_facts!$A:$BB,48,FALSE)</f>
        <v>30350</v>
      </c>
      <c r="BA1460">
        <f>VLOOKUP($G1460,county_facts!$A:$BB,49,FALSE)</f>
        <v>167327</v>
      </c>
      <c r="BB1460">
        <f>VLOOKUP($G1460,county_facts!$A:$BB,50,FALSE)</f>
        <v>7713</v>
      </c>
      <c r="BC1460">
        <f>VLOOKUP($G1460,county_facts!$A:$BB,51,FALSE)</f>
        <v>11896</v>
      </c>
      <c r="BD1460">
        <f>VLOOKUP($G1460,county_facts!$A:$BB,52,FALSE)</f>
        <v>6</v>
      </c>
      <c r="BE1460">
        <f>VLOOKUP($G1460,county_facts!$A:$BB,53,FALSE)</f>
        <v>307.14</v>
      </c>
      <c r="BF1460">
        <f>VLOOKUP($G1460,county_facts!$A:$BB,54,FALSE)</f>
        <v>72.400000000000006</v>
      </c>
    </row>
    <row r="1461" spans="1:58" x14ac:dyDescent="0.3">
      <c r="A1461" t="s">
        <v>9</v>
      </c>
      <c r="B1461" t="s">
        <v>31</v>
      </c>
      <c r="C1461">
        <v>161</v>
      </c>
      <c r="D1461" t="s">
        <v>578</v>
      </c>
      <c r="E1461">
        <v>370</v>
      </c>
      <c r="F1461">
        <v>0.43513513500000001</v>
      </c>
      <c r="G1461">
        <v>47111</v>
      </c>
      <c r="H1461">
        <f>VLOOKUP($G1461,county_facts!$A:$BB,4,FALSE)</f>
        <v>23003</v>
      </c>
      <c r="I1461">
        <f>VLOOKUP($G1461,county_facts!$A:$BB,5,FALSE)</f>
        <v>22248</v>
      </c>
      <c r="J1461">
        <f>VLOOKUP($G1461,county_facts!$A:$BB,6,FALSE)</f>
        <v>3.4</v>
      </c>
      <c r="K1461">
        <f>VLOOKUP($G1461,county_facts!$A:$BB,7,FALSE)</f>
        <v>22248</v>
      </c>
      <c r="L1461">
        <f>VLOOKUP($G1461,county_facts!$A:$BB,8,FALSE)</f>
        <v>7</v>
      </c>
      <c r="M1461">
        <f>VLOOKUP($G1461,county_facts!$A:$BB,9,FALSE)</f>
        <v>24.6</v>
      </c>
      <c r="N1461">
        <f>VLOOKUP($G1461,county_facts!$A:$BB,10,FALSE)</f>
        <v>15.5</v>
      </c>
      <c r="O1461">
        <f>VLOOKUP($G1461,county_facts!$A:$BB,11,FALSE)</f>
        <v>51.3</v>
      </c>
      <c r="P1461">
        <f>VLOOKUP($G1461,county_facts!$A:$BB,12,FALSE)</f>
        <v>96.7</v>
      </c>
      <c r="Q1461">
        <f>VLOOKUP($G1461,county_facts!$A:$BB,13,FALSE)</f>
        <v>0.8</v>
      </c>
      <c r="R1461">
        <f>VLOOKUP($G1461,county_facts!$A:$BB,14,FALSE)</f>
        <v>0.7</v>
      </c>
      <c r="S1461">
        <f>VLOOKUP($G1461,county_facts!$A:$BB,15,FALSE)</f>
        <v>0.7</v>
      </c>
      <c r="T1461">
        <f>VLOOKUP($G1461,county_facts!$A:$BB,16,FALSE)</f>
        <v>0</v>
      </c>
      <c r="U1461">
        <f>VLOOKUP($G1461,county_facts!$A:$BB,17,FALSE)</f>
        <v>1</v>
      </c>
      <c r="V1461">
        <f>VLOOKUP($G1461,county_facts!$A:$BB,18,FALSE)</f>
        <v>5</v>
      </c>
      <c r="W1461">
        <f>VLOOKUP($G1461,county_facts!$A:$BB,19,FALSE)</f>
        <v>92.6</v>
      </c>
      <c r="X1461">
        <f>VLOOKUP($G1461,county_facts!$A:$BB,20,FALSE)</f>
        <v>86.3</v>
      </c>
      <c r="Y1461">
        <f>VLOOKUP($G1461,county_facts!$A:$BB,21,FALSE)</f>
        <v>3.9</v>
      </c>
      <c r="Z1461">
        <f>VLOOKUP($G1461,county_facts!$A:$BB,22,FALSE)</f>
        <v>4.0999999999999996</v>
      </c>
      <c r="AA1461">
        <f>VLOOKUP($G1461,county_facts!$A:$BB,23,FALSE)</f>
        <v>76.3</v>
      </c>
      <c r="AB1461">
        <f>VLOOKUP($G1461,county_facts!$A:$BB,24,FALSE)</f>
        <v>8.4</v>
      </c>
      <c r="AC1461">
        <f>VLOOKUP($G1461,county_facts!$A:$BB,25,FALSE)</f>
        <v>1280</v>
      </c>
      <c r="AD1461">
        <f>VLOOKUP($G1461,county_facts!$A:$BB,26,FALSE)</f>
        <v>30.8</v>
      </c>
      <c r="AE1461">
        <f>VLOOKUP($G1461,county_facts!$A:$BB,27,FALSE)</f>
        <v>9966</v>
      </c>
      <c r="AF1461">
        <f>VLOOKUP($G1461,county_facts!$A:$BB,28,FALSE)</f>
        <v>73.099999999999994</v>
      </c>
      <c r="AG1461">
        <f>VLOOKUP($G1461,county_facts!$A:$BB,29,FALSE)</f>
        <v>8.9</v>
      </c>
      <c r="AH1461">
        <f>VLOOKUP($G1461,county_facts!$A:$BB,30,FALSE)</f>
        <v>97900</v>
      </c>
      <c r="AI1461">
        <f>VLOOKUP($G1461,county_facts!$A:$BB,31,FALSE)</f>
        <v>8544</v>
      </c>
      <c r="AJ1461">
        <f>VLOOKUP($G1461,county_facts!$A:$BB,32,FALSE)</f>
        <v>2.59</v>
      </c>
      <c r="AK1461">
        <f>VLOOKUP($G1461,county_facts!$A:$BB,33,FALSE)</f>
        <v>17009</v>
      </c>
      <c r="AL1461">
        <f>VLOOKUP($G1461,county_facts!$A:$BB,34,FALSE)</f>
        <v>35306</v>
      </c>
      <c r="AM1461">
        <f>VLOOKUP($G1461,county_facts!$A:$BB,35,FALSE)</f>
        <v>21.2</v>
      </c>
      <c r="AN1461">
        <f>VLOOKUP($G1461,county_facts!$A:$BB,36,FALSE)</f>
        <v>327</v>
      </c>
      <c r="AO1461">
        <f>VLOOKUP($G1461,county_facts!$A:$BB,37,FALSE)</f>
        <v>3294</v>
      </c>
      <c r="AP1461">
        <f>VLOOKUP($G1461,county_facts!$A:$BB,38,FALSE)</f>
        <v>2.2999999999999998</v>
      </c>
      <c r="AQ1461">
        <f>VLOOKUP($G1461,county_facts!$A:$BB,39,FALSE)</f>
        <v>1664</v>
      </c>
      <c r="AR1461">
        <f>VLOOKUP($G1461,county_facts!$A:$BB,40,FALSE)</f>
        <v>0</v>
      </c>
      <c r="AS1461">
        <f>VLOOKUP($G1461,county_facts!$A:$BB,41,FALSE)</f>
        <v>0</v>
      </c>
      <c r="AT1461">
        <f>VLOOKUP($G1461,county_facts!$A:$BB,42,FALSE)</f>
        <v>0</v>
      </c>
      <c r="AU1461">
        <f>VLOOKUP($G1461,county_facts!$A:$BB,43,FALSE)</f>
        <v>0</v>
      </c>
      <c r="AV1461">
        <f>VLOOKUP($G1461,county_facts!$A:$BB,44,FALSE)</f>
        <v>0</v>
      </c>
      <c r="AW1461">
        <f>VLOOKUP($G1461,county_facts!$A:$BB,45,FALSE)</f>
        <v>0</v>
      </c>
      <c r="AX1461">
        <f>VLOOKUP($G1461,county_facts!$A:$BB,46,FALSE)</f>
        <v>0</v>
      </c>
      <c r="AY1461">
        <f>VLOOKUP($G1461,county_facts!$A:$BB,47,FALSE)</f>
        <v>0</v>
      </c>
      <c r="AZ1461">
        <f>VLOOKUP($G1461,county_facts!$A:$BB,48,FALSE)</f>
        <v>30350</v>
      </c>
      <c r="BA1461">
        <f>VLOOKUP($G1461,county_facts!$A:$BB,49,FALSE)</f>
        <v>167327</v>
      </c>
      <c r="BB1461">
        <f>VLOOKUP($G1461,county_facts!$A:$BB,50,FALSE)</f>
        <v>7713</v>
      </c>
      <c r="BC1461">
        <f>VLOOKUP($G1461,county_facts!$A:$BB,51,FALSE)</f>
        <v>11896</v>
      </c>
      <c r="BD1461">
        <f>VLOOKUP($G1461,county_facts!$A:$BB,52,FALSE)</f>
        <v>6</v>
      </c>
      <c r="BE1461">
        <f>VLOOKUP($G1461,county_facts!$A:$BB,53,FALSE)</f>
        <v>307.14</v>
      </c>
      <c r="BF1461">
        <f>VLOOKUP($G1461,county_facts!$A:$BB,54,FALSE)</f>
        <v>72.400000000000006</v>
      </c>
    </row>
    <row r="1462" spans="1:58" x14ac:dyDescent="0.3">
      <c r="A1462" t="s">
        <v>6</v>
      </c>
      <c r="B1462" t="s">
        <v>599</v>
      </c>
      <c r="C1462">
        <v>1288</v>
      </c>
      <c r="D1462" t="s">
        <v>578</v>
      </c>
      <c r="E1462">
        <v>1925</v>
      </c>
      <c r="F1462">
        <v>0.66909090900000001</v>
      </c>
      <c r="G1462">
        <v>47105</v>
      </c>
      <c r="H1462">
        <f>VLOOKUP($G1462,county_facts!$A:$BB,4,FALSE)</f>
        <v>50771</v>
      </c>
      <c r="I1462">
        <f>VLOOKUP($G1462,county_facts!$A:$BB,5,FALSE)</f>
        <v>48559</v>
      </c>
      <c r="J1462">
        <f>VLOOKUP($G1462,county_facts!$A:$BB,6,FALSE)</f>
        <v>4.5999999999999996</v>
      </c>
      <c r="K1462">
        <f>VLOOKUP($G1462,county_facts!$A:$BB,7,FALSE)</f>
        <v>48556</v>
      </c>
      <c r="L1462">
        <f>VLOOKUP($G1462,county_facts!$A:$BB,8,FALSE)</f>
        <v>5.3</v>
      </c>
      <c r="M1462">
        <f>VLOOKUP($G1462,county_facts!$A:$BB,9,FALSE)</f>
        <v>19.8</v>
      </c>
      <c r="N1462">
        <f>VLOOKUP($G1462,county_facts!$A:$BB,10,FALSE)</f>
        <v>24.5</v>
      </c>
      <c r="O1462">
        <f>VLOOKUP($G1462,county_facts!$A:$BB,11,FALSE)</f>
        <v>51.1</v>
      </c>
      <c r="P1462">
        <f>VLOOKUP($G1462,county_facts!$A:$BB,12,FALSE)</f>
        <v>95.7</v>
      </c>
      <c r="Q1462">
        <f>VLOOKUP($G1462,county_facts!$A:$BB,13,FALSE)</f>
        <v>1.6</v>
      </c>
      <c r="R1462">
        <f>VLOOKUP($G1462,county_facts!$A:$BB,14,FALSE)</f>
        <v>0.5</v>
      </c>
      <c r="S1462">
        <f>VLOOKUP($G1462,county_facts!$A:$BB,15,FALSE)</f>
        <v>0.8</v>
      </c>
      <c r="T1462">
        <f>VLOOKUP($G1462,county_facts!$A:$BB,16,FALSE)</f>
        <v>0.2</v>
      </c>
      <c r="U1462">
        <f>VLOOKUP($G1462,county_facts!$A:$BB,17,FALSE)</f>
        <v>1.2</v>
      </c>
      <c r="V1462">
        <f>VLOOKUP($G1462,county_facts!$A:$BB,18,FALSE)</f>
        <v>7.9</v>
      </c>
      <c r="W1462">
        <f>VLOOKUP($G1462,county_facts!$A:$BB,19,FALSE)</f>
        <v>88.6</v>
      </c>
      <c r="X1462">
        <f>VLOOKUP($G1462,county_facts!$A:$BB,20,FALSE)</f>
        <v>88.6</v>
      </c>
      <c r="Y1462">
        <f>VLOOKUP($G1462,county_facts!$A:$BB,21,FALSE)</f>
        <v>5.6</v>
      </c>
      <c r="Z1462">
        <f>VLOOKUP($G1462,county_facts!$A:$BB,22,FALSE)</f>
        <v>7.4</v>
      </c>
      <c r="AA1462">
        <f>VLOOKUP($G1462,county_facts!$A:$BB,23,FALSE)</f>
        <v>84.7</v>
      </c>
      <c r="AB1462">
        <f>VLOOKUP($G1462,county_facts!$A:$BB,24,FALSE)</f>
        <v>25.2</v>
      </c>
      <c r="AC1462">
        <f>VLOOKUP($G1462,county_facts!$A:$BB,25,FALSE)</f>
        <v>5244</v>
      </c>
      <c r="AD1462">
        <f>VLOOKUP($G1462,county_facts!$A:$BB,26,FALSE)</f>
        <v>25.7</v>
      </c>
      <c r="AE1462">
        <f>VLOOKUP($G1462,county_facts!$A:$BB,27,FALSE)</f>
        <v>22245</v>
      </c>
      <c r="AF1462">
        <f>VLOOKUP($G1462,county_facts!$A:$BB,28,FALSE)</f>
        <v>76.8</v>
      </c>
      <c r="AG1462">
        <f>VLOOKUP($G1462,county_facts!$A:$BB,29,FALSE)</f>
        <v>8.4</v>
      </c>
      <c r="AH1462">
        <f>VLOOKUP($G1462,county_facts!$A:$BB,30,FALSE)</f>
        <v>177600</v>
      </c>
      <c r="AI1462">
        <f>VLOOKUP($G1462,county_facts!$A:$BB,31,FALSE)</f>
        <v>19543</v>
      </c>
      <c r="AJ1462">
        <f>VLOOKUP($G1462,county_facts!$A:$BB,32,FALSE)</f>
        <v>2.4900000000000002</v>
      </c>
      <c r="AK1462">
        <f>VLOOKUP($G1462,county_facts!$A:$BB,33,FALSE)</f>
        <v>27045</v>
      </c>
      <c r="AL1462">
        <f>VLOOKUP($G1462,county_facts!$A:$BB,34,FALSE)</f>
        <v>51074</v>
      </c>
      <c r="AM1462">
        <f>VLOOKUP($G1462,county_facts!$A:$BB,35,FALSE)</f>
        <v>16.100000000000001</v>
      </c>
      <c r="AN1462">
        <f>VLOOKUP($G1462,county_facts!$A:$BB,36,FALSE)</f>
        <v>907</v>
      </c>
      <c r="AO1462">
        <f>VLOOKUP($G1462,county_facts!$A:$BB,37,FALSE)</f>
        <v>12520</v>
      </c>
      <c r="AP1462">
        <f>VLOOKUP($G1462,county_facts!$A:$BB,38,FALSE)</f>
        <v>-0.4</v>
      </c>
      <c r="AQ1462">
        <f>VLOOKUP($G1462,county_facts!$A:$BB,39,FALSE)</f>
        <v>3319</v>
      </c>
      <c r="AR1462">
        <f>VLOOKUP($G1462,county_facts!$A:$BB,40,FALSE)</f>
        <v>4243</v>
      </c>
      <c r="AS1462">
        <f>VLOOKUP($G1462,county_facts!$A:$BB,41,FALSE)</f>
        <v>0</v>
      </c>
      <c r="AT1462">
        <f>VLOOKUP($G1462,county_facts!$A:$BB,42,FALSE)</f>
        <v>0</v>
      </c>
      <c r="AU1462">
        <f>VLOOKUP($G1462,county_facts!$A:$BB,43,FALSE)</f>
        <v>0</v>
      </c>
      <c r="AV1462">
        <f>VLOOKUP($G1462,county_facts!$A:$BB,44,FALSE)</f>
        <v>0</v>
      </c>
      <c r="AW1462">
        <f>VLOOKUP($G1462,county_facts!$A:$BB,45,FALSE)</f>
        <v>0</v>
      </c>
      <c r="AX1462">
        <f>VLOOKUP($G1462,county_facts!$A:$BB,46,FALSE)</f>
        <v>23.5</v>
      </c>
      <c r="AY1462">
        <f>VLOOKUP($G1462,county_facts!$A:$BB,47,FALSE)</f>
        <v>1502305</v>
      </c>
      <c r="AZ1462">
        <f>VLOOKUP($G1462,county_facts!$A:$BB,48,FALSE)</f>
        <v>360584</v>
      </c>
      <c r="BA1462">
        <f>VLOOKUP($G1462,county_facts!$A:$BB,49,FALSE)</f>
        <v>435619</v>
      </c>
      <c r="BB1462">
        <f>VLOOKUP($G1462,county_facts!$A:$BB,50,FALSE)</f>
        <v>9607</v>
      </c>
      <c r="BC1462">
        <f>VLOOKUP($G1462,county_facts!$A:$BB,51,FALSE)</f>
        <v>50805</v>
      </c>
      <c r="BD1462">
        <f>VLOOKUP($G1462,county_facts!$A:$BB,52,FALSE)</f>
        <v>206</v>
      </c>
      <c r="BE1462">
        <f>VLOOKUP($G1462,county_facts!$A:$BB,53,FALSE)</f>
        <v>229.22</v>
      </c>
      <c r="BF1462">
        <f>VLOOKUP($G1462,county_facts!$A:$BB,54,FALSE)</f>
        <v>211.8</v>
      </c>
    </row>
    <row r="1463" spans="1:58" x14ac:dyDescent="0.3">
      <c r="A1463" t="s">
        <v>9</v>
      </c>
      <c r="B1463" t="s">
        <v>599</v>
      </c>
      <c r="C1463">
        <v>637</v>
      </c>
      <c r="D1463" t="s">
        <v>578</v>
      </c>
      <c r="E1463">
        <v>1925</v>
      </c>
      <c r="F1463">
        <v>0.33090909099999999</v>
      </c>
      <c r="G1463">
        <v>47105</v>
      </c>
      <c r="H1463">
        <f>VLOOKUP($G1463,county_facts!$A:$BB,4,FALSE)</f>
        <v>50771</v>
      </c>
      <c r="I1463">
        <f>VLOOKUP($G1463,county_facts!$A:$BB,5,FALSE)</f>
        <v>48559</v>
      </c>
      <c r="J1463">
        <f>VLOOKUP($G1463,county_facts!$A:$BB,6,FALSE)</f>
        <v>4.5999999999999996</v>
      </c>
      <c r="K1463">
        <f>VLOOKUP($G1463,county_facts!$A:$BB,7,FALSE)</f>
        <v>48556</v>
      </c>
      <c r="L1463">
        <f>VLOOKUP($G1463,county_facts!$A:$BB,8,FALSE)</f>
        <v>5.3</v>
      </c>
      <c r="M1463">
        <f>VLOOKUP($G1463,county_facts!$A:$BB,9,FALSE)</f>
        <v>19.8</v>
      </c>
      <c r="N1463">
        <f>VLOOKUP($G1463,county_facts!$A:$BB,10,FALSE)</f>
        <v>24.5</v>
      </c>
      <c r="O1463">
        <f>VLOOKUP($G1463,county_facts!$A:$BB,11,FALSE)</f>
        <v>51.1</v>
      </c>
      <c r="P1463">
        <f>VLOOKUP($G1463,county_facts!$A:$BB,12,FALSE)</f>
        <v>95.7</v>
      </c>
      <c r="Q1463">
        <f>VLOOKUP($G1463,county_facts!$A:$BB,13,FALSE)</f>
        <v>1.6</v>
      </c>
      <c r="R1463">
        <f>VLOOKUP($G1463,county_facts!$A:$BB,14,FALSE)</f>
        <v>0.5</v>
      </c>
      <c r="S1463">
        <f>VLOOKUP($G1463,county_facts!$A:$BB,15,FALSE)</f>
        <v>0.8</v>
      </c>
      <c r="T1463">
        <f>VLOOKUP($G1463,county_facts!$A:$BB,16,FALSE)</f>
        <v>0.2</v>
      </c>
      <c r="U1463">
        <f>VLOOKUP($G1463,county_facts!$A:$BB,17,FALSE)</f>
        <v>1.2</v>
      </c>
      <c r="V1463">
        <f>VLOOKUP($G1463,county_facts!$A:$BB,18,FALSE)</f>
        <v>7.9</v>
      </c>
      <c r="W1463">
        <f>VLOOKUP($G1463,county_facts!$A:$BB,19,FALSE)</f>
        <v>88.6</v>
      </c>
      <c r="X1463">
        <f>VLOOKUP($G1463,county_facts!$A:$BB,20,FALSE)</f>
        <v>88.6</v>
      </c>
      <c r="Y1463">
        <f>VLOOKUP($G1463,county_facts!$A:$BB,21,FALSE)</f>
        <v>5.6</v>
      </c>
      <c r="Z1463">
        <f>VLOOKUP($G1463,county_facts!$A:$BB,22,FALSE)</f>
        <v>7.4</v>
      </c>
      <c r="AA1463">
        <f>VLOOKUP($G1463,county_facts!$A:$BB,23,FALSE)</f>
        <v>84.7</v>
      </c>
      <c r="AB1463">
        <f>VLOOKUP($G1463,county_facts!$A:$BB,24,FALSE)</f>
        <v>25.2</v>
      </c>
      <c r="AC1463">
        <f>VLOOKUP($G1463,county_facts!$A:$BB,25,FALSE)</f>
        <v>5244</v>
      </c>
      <c r="AD1463">
        <f>VLOOKUP($G1463,county_facts!$A:$BB,26,FALSE)</f>
        <v>25.7</v>
      </c>
      <c r="AE1463">
        <f>VLOOKUP($G1463,county_facts!$A:$BB,27,FALSE)</f>
        <v>22245</v>
      </c>
      <c r="AF1463">
        <f>VLOOKUP($G1463,county_facts!$A:$BB,28,FALSE)</f>
        <v>76.8</v>
      </c>
      <c r="AG1463">
        <f>VLOOKUP($G1463,county_facts!$A:$BB,29,FALSE)</f>
        <v>8.4</v>
      </c>
      <c r="AH1463">
        <f>VLOOKUP($G1463,county_facts!$A:$BB,30,FALSE)</f>
        <v>177600</v>
      </c>
      <c r="AI1463">
        <f>VLOOKUP($G1463,county_facts!$A:$BB,31,FALSE)</f>
        <v>19543</v>
      </c>
      <c r="AJ1463">
        <f>VLOOKUP($G1463,county_facts!$A:$BB,32,FALSE)</f>
        <v>2.4900000000000002</v>
      </c>
      <c r="AK1463">
        <f>VLOOKUP($G1463,county_facts!$A:$BB,33,FALSE)</f>
        <v>27045</v>
      </c>
      <c r="AL1463">
        <f>VLOOKUP($G1463,county_facts!$A:$BB,34,FALSE)</f>
        <v>51074</v>
      </c>
      <c r="AM1463">
        <f>VLOOKUP($G1463,county_facts!$A:$BB,35,FALSE)</f>
        <v>16.100000000000001</v>
      </c>
      <c r="AN1463">
        <f>VLOOKUP($G1463,county_facts!$A:$BB,36,FALSE)</f>
        <v>907</v>
      </c>
      <c r="AO1463">
        <f>VLOOKUP($G1463,county_facts!$A:$BB,37,FALSE)</f>
        <v>12520</v>
      </c>
      <c r="AP1463">
        <f>VLOOKUP($G1463,county_facts!$A:$BB,38,FALSE)</f>
        <v>-0.4</v>
      </c>
      <c r="AQ1463">
        <f>VLOOKUP($G1463,county_facts!$A:$BB,39,FALSE)</f>
        <v>3319</v>
      </c>
      <c r="AR1463">
        <f>VLOOKUP($G1463,county_facts!$A:$BB,40,FALSE)</f>
        <v>4243</v>
      </c>
      <c r="AS1463">
        <f>VLOOKUP($G1463,county_facts!$A:$BB,41,FALSE)</f>
        <v>0</v>
      </c>
      <c r="AT1463">
        <f>VLOOKUP($G1463,county_facts!$A:$BB,42,FALSE)</f>
        <v>0</v>
      </c>
      <c r="AU1463">
        <f>VLOOKUP($G1463,county_facts!$A:$BB,43,FALSE)</f>
        <v>0</v>
      </c>
      <c r="AV1463">
        <f>VLOOKUP($G1463,county_facts!$A:$BB,44,FALSE)</f>
        <v>0</v>
      </c>
      <c r="AW1463">
        <f>VLOOKUP($G1463,county_facts!$A:$BB,45,FALSE)</f>
        <v>0</v>
      </c>
      <c r="AX1463">
        <f>VLOOKUP($G1463,county_facts!$A:$BB,46,FALSE)</f>
        <v>23.5</v>
      </c>
      <c r="AY1463">
        <f>VLOOKUP($G1463,county_facts!$A:$BB,47,FALSE)</f>
        <v>1502305</v>
      </c>
      <c r="AZ1463">
        <f>VLOOKUP($G1463,county_facts!$A:$BB,48,FALSE)</f>
        <v>360584</v>
      </c>
      <c r="BA1463">
        <f>VLOOKUP($G1463,county_facts!$A:$BB,49,FALSE)</f>
        <v>435619</v>
      </c>
      <c r="BB1463">
        <f>VLOOKUP($G1463,county_facts!$A:$BB,50,FALSE)</f>
        <v>9607</v>
      </c>
      <c r="BC1463">
        <f>VLOOKUP($G1463,county_facts!$A:$BB,51,FALSE)</f>
        <v>50805</v>
      </c>
      <c r="BD1463">
        <f>VLOOKUP($G1463,county_facts!$A:$BB,52,FALSE)</f>
        <v>206</v>
      </c>
      <c r="BE1463">
        <f>VLOOKUP($G1463,county_facts!$A:$BB,53,FALSE)</f>
        <v>229.22</v>
      </c>
      <c r="BF1463">
        <f>VLOOKUP($G1463,county_facts!$A:$BB,54,FALSE)</f>
        <v>211.8</v>
      </c>
    </row>
    <row r="1464" spans="1:58" x14ac:dyDescent="0.3">
      <c r="A1464" t="s">
        <v>6</v>
      </c>
      <c r="B1464" t="s">
        <v>101</v>
      </c>
      <c r="C1464">
        <v>648</v>
      </c>
      <c r="D1464" t="s">
        <v>578</v>
      </c>
      <c r="E1464">
        <v>935</v>
      </c>
      <c r="F1464">
        <v>0.69304812800000004</v>
      </c>
      <c r="G1464">
        <v>47103</v>
      </c>
      <c r="H1464">
        <f>VLOOKUP($G1464,county_facts!$A:$BB,4,FALSE)</f>
        <v>33637</v>
      </c>
      <c r="I1464">
        <f>VLOOKUP($G1464,county_facts!$A:$BB,5,FALSE)</f>
        <v>33361</v>
      </c>
      <c r="J1464">
        <f>VLOOKUP($G1464,county_facts!$A:$BB,6,FALSE)</f>
        <v>0.8</v>
      </c>
      <c r="K1464">
        <f>VLOOKUP($G1464,county_facts!$A:$BB,7,FALSE)</f>
        <v>33361</v>
      </c>
      <c r="L1464">
        <f>VLOOKUP($G1464,county_facts!$A:$BB,8,FALSE)</f>
        <v>5.6</v>
      </c>
      <c r="M1464">
        <f>VLOOKUP($G1464,county_facts!$A:$BB,9,FALSE)</f>
        <v>22.5</v>
      </c>
      <c r="N1464">
        <f>VLOOKUP($G1464,county_facts!$A:$BB,10,FALSE)</f>
        <v>18.399999999999999</v>
      </c>
      <c r="O1464">
        <f>VLOOKUP($G1464,county_facts!$A:$BB,11,FALSE)</f>
        <v>51.1</v>
      </c>
      <c r="P1464">
        <f>VLOOKUP($G1464,county_facts!$A:$BB,12,FALSE)</f>
        <v>89.6</v>
      </c>
      <c r="Q1464">
        <f>VLOOKUP($G1464,county_facts!$A:$BB,13,FALSE)</f>
        <v>7.2</v>
      </c>
      <c r="R1464">
        <f>VLOOKUP($G1464,county_facts!$A:$BB,14,FALSE)</f>
        <v>0.8</v>
      </c>
      <c r="S1464">
        <f>VLOOKUP($G1464,county_facts!$A:$BB,15,FALSE)</f>
        <v>0.5</v>
      </c>
      <c r="T1464">
        <f>VLOOKUP($G1464,county_facts!$A:$BB,16,FALSE)</f>
        <v>0.1</v>
      </c>
      <c r="U1464">
        <f>VLOOKUP($G1464,county_facts!$A:$BB,17,FALSE)</f>
        <v>1.8</v>
      </c>
      <c r="V1464">
        <f>VLOOKUP($G1464,county_facts!$A:$BB,18,FALSE)</f>
        <v>3.1</v>
      </c>
      <c r="W1464">
        <f>VLOOKUP($G1464,county_facts!$A:$BB,19,FALSE)</f>
        <v>87.2</v>
      </c>
      <c r="X1464">
        <f>VLOOKUP($G1464,county_facts!$A:$BB,20,FALSE)</f>
        <v>87.3</v>
      </c>
      <c r="Y1464">
        <f>VLOOKUP($G1464,county_facts!$A:$BB,21,FALSE)</f>
        <v>1.3</v>
      </c>
      <c r="Z1464">
        <f>VLOOKUP($G1464,county_facts!$A:$BB,22,FALSE)</f>
        <v>2.2999999999999998</v>
      </c>
      <c r="AA1464">
        <f>VLOOKUP($G1464,county_facts!$A:$BB,23,FALSE)</f>
        <v>80.400000000000006</v>
      </c>
      <c r="AB1464">
        <f>VLOOKUP($G1464,county_facts!$A:$BB,24,FALSE)</f>
        <v>15.5</v>
      </c>
      <c r="AC1464">
        <f>VLOOKUP($G1464,county_facts!$A:$BB,25,FALSE)</f>
        <v>2382</v>
      </c>
      <c r="AD1464">
        <f>VLOOKUP($G1464,county_facts!$A:$BB,26,FALSE)</f>
        <v>27.2</v>
      </c>
      <c r="AE1464">
        <f>VLOOKUP($G1464,county_facts!$A:$BB,27,FALSE)</f>
        <v>15346</v>
      </c>
      <c r="AF1464">
        <f>VLOOKUP($G1464,county_facts!$A:$BB,28,FALSE)</f>
        <v>76.2</v>
      </c>
      <c r="AG1464">
        <f>VLOOKUP($G1464,county_facts!$A:$BB,29,FALSE)</f>
        <v>7.6</v>
      </c>
      <c r="AH1464">
        <f>VLOOKUP($G1464,county_facts!$A:$BB,30,FALSE)</f>
        <v>109400</v>
      </c>
      <c r="AI1464">
        <f>VLOOKUP($G1464,county_facts!$A:$BB,31,FALSE)</f>
        <v>13438</v>
      </c>
      <c r="AJ1464">
        <f>VLOOKUP($G1464,county_facts!$A:$BB,32,FALSE)</f>
        <v>2.4500000000000002</v>
      </c>
      <c r="AK1464">
        <f>VLOOKUP($G1464,county_facts!$A:$BB,33,FALSE)</f>
        <v>21811</v>
      </c>
      <c r="AL1464">
        <f>VLOOKUP($G1464,county_facts!$A:$BB,34,FALSE)</f>
        <v>41571</v>
      </c>
      <c r="AM1464">
        <f>VLOOKUP($G1464,county_facts!$A:$BB,35,FALSE)</f>
        <v>16.3</v>
      </c>
      <c r="AN1464">
        <f>VLOOKUP($G1464,county_facts!$A:$BB,36,FALSE)</f>
        <v>568</v>
      </c>
      <c r="AO1464">
        <f>VLOOKUP($G1464,county_facts!$A:$BB,37,FALSE)</f>
        <v>7372</v>
      </c>
      <c r="AP1464">
        <f>VLOOKUP($G1464,county_facts!$A:$BB,38,FALSE)</f>
        <v>9.8000000000000007</v>
      </c>
      <c r="AQ1464">
        <f>VLOOKUP($G1464,county_facts!$A:$BB,39,FALSE)</f>
        <v>2329</v>
      </c>
      <c r="AR1464">
        <f>VLOOKUP($G1464,county_facts!$A:$BB,40,FALSE)</f>
        <v>2511</v>
      </c>
      <c r="AS1464">
        <f>VLOOKUP($G1464,county_facts!$A:$BB,41,FALSE)</f>
        <v>0</v>
      </c>
      <c r="AT1464">
        <f>VLOOKUP($G1464,county_facts!$A:$BB,42,FALSE)</f>
        <v>0</v>
      </c>
      <c r="AU1464">
        <f>VLOOKUP($G1464,county_facts!$A:$BB,43,FALSE)</f>
        <v>0</v>
      </c>
      <c r="AV1464">
        <f>VLOOKUP($G1464,county_facts!$A:$BB,44,FALSE)</f>
        <v>0</v>
      </c>
      <c r="AW1464">
        <f>VLOOKUP($G1464,county_facts!$A:$BB,45,FALSE)</f>
        <v>0</v>
      </c>
      <c r="AX1464">
        <f>VLOOKUP($G1464,county_facts!$A:$BB,46,FALSE)</f>
        <v>0</v>
      </c>
      <c r="AY1464">
        <f>VLOOKUP($G1464,county_facts!$A:$BB,47,FALSE)</f>
        <v>0</v>
      </c>
      <c r="AZ1464">
        <f>VLOOKUP($G1464,county_facts!$A:$BB,48,FALSE)</f>
        <v>147507</v>
      </c>
      <c r="BA1464">
        <f>VLOOKUP($G1464,county_facts!$A:$BB,49,FALSE)</f>
        <v>366545</v>
      </c>
      <c r="BB1464">
        <f>VLOOKUP($G1464,county_facts!$A:$BB,50,FALSE)</f>
        <v>11198</v>
      </c>
      <c r="BC1464">
        <f>VLOOKUP($G1464,county_facts!$A:$BB,51,FALSE)</f>
        <v>26170</v>
      </c>
      <c r="BD1464">
        <f>VLOOKUP($G1464,county_facts!$A:$BB,52,FALSE)</f>
        <v>3</v>
      </c>
      <c r="BE1464">
        <f>VLOOKUP($G1464,county_facts!$A:$BB,53,FALSE)</f>
        <v>570.34</v>
      </c>
      <c r="BF1464">
        <f>VLOOKUP($G1464,county_facts!$A:$BB,54,FALSE)</f>
        <v>58.5</v>
      </c>
    </row>
    <row r="1465" spans="1:58" x14ac:dyDescent="0.3">
      <c r="A1465" t="s">
        <v>9</v>
      </c>
      <c r="B1465" t="s">
        <v>101</v>
      </c>
      <c r="C1465">
        <v>287</v>
      </c>
      <c r="D1465" t="s">
        <v>578</v>
      </c>
      <c r="E1465">
        <v>935</v>
      </c>
      <c r="F1465">
        <v>0.30695187200000001</v>
      </c>
      <c r="G1465">
        <v>47103</v>
      </c>
      <c r="H1465">
        <f>VLOOKUP($G1465,county_facts!$A:$BB,4,FALSE)</f>
        <v>33637</v>
      </c>
      <c r="I1465">
        <f>VLOOKUP($G1465,county_facts!$A:$BB,5,FALSE)</f>
        <v>33361</v>
      </c>
      <c r="J1465">
        <f>VLOOKUP($G1465,county_facts!$A:$BB,6,FALSE)</f>
        <v>0.8</v>
      </c>
      <c r="K1465">
        <f>VLOOKUP($G1465,county_facts!$A:$BB,7,FALSE)</f>
        <v>33361</v>
      </c>
      <c r="L1465">
        <f>VLOOKUP($G1465,county_facts!$A:$BB,8,FALSE)</f>
        <v>5.6</v>
      </c>
      <c r="M1465">
        <f>VLOOKUP($G1465,county_facts!$A:$BB,9,FALSE)</f>
        <v>22.5</v>
      </c>
      <c r="N1465">
        <f>VLOOKUP($G1465,county_facts!$A:$BB,10,FALSE)</f>
        <v>18.399999999999999</v>
      </c>
      <c r="O1465">
        <f>VLOOKUP($G1465,county_facts!$A:$BB,11,FALSE)</f>
        <v>51.1</v>
      </c>
      <c r="P1465">
        <f>VLOOKUP($G1465,county_facts!$A:$BB,12,FALSE)</f>
        <v>89.6</v>
      </c>
      <c r="Q1465">
        <f>VLOOKUP($G1465,county_facts!$A:$BB,13,FALSE)</f>
        <v>7.2</v>
      </c>
      <c r="R1465">
        <f>VLOOKUP($G1465,county_facts!$A:$BB,14,FALSE)</f>
        <v>0.8</v>
      </c>
      <c r="S1465">
        <f>VLOOKUP($G1465,county_facts!$A:$BB,15,FALSE)</f>
        <v>0.5</v>
      </c>
      <c r="T1465">
        <f>VLOOKUP($G1465,county_facts!$A:$BB,16,FALSE)</f>
        <v>0.1</v>
      </c>
      <c r="U1465">
        <f>VLOOKUP($G1465,county_facts!$A:$BB,17,FALSE)</f>
        <v>1.8</v>
      </c>
      <c r="V1465">
        <f>VLOOKUP($G1465,county_facts!$A:$BB,18,FALSE)</f>
        <v>3.1</v>
      </c>
      <c r="W1465">
        <f>VLOOKUP($G1465,county_facts!$A:$BB,19,FALSE)</f>
        <v>87.2</v>
      </c>
      <c r="X1465">
        <f>VLOOKUP($G1465,county_facts!$A:$BB,20,FALSE)</f>
        <v>87.3</v>
      </c>
      <c r="Y1465">
        <f>VLOOKUP($G1465,county_facts!$A:$BB,21,FALSE)</f>
        <v>1.3</v>
      </c>
      <c r="Z1465">
        <f>VLOOKUP($G1465,county_facts!$A:$BB,22,FALSE)</f>
        <v>2.2999999999999998</v>
      </c>
      <c r="AA1465">
        <f>VLOOKUP($G1465,county_facts!$A:$BB,23,FALSE)</f>
        <v>80.400000000000006</v>
      </c>
      <c r="AB1465">
        <f>VLOOKUP($G1465,county_facts!$A:$BB,24,FALSE)</f>
        <v>15.5</v>
      </c>
      <c r="AC1465">
        <f>VLOOKUP($G1465,county_facts!$A:$BB,25,FALSE)</f>
        <v>2382</v>
      </c>
      <c r="AD1465">
        <f>VLOOKUP($G1465,county_facts!$A:$BB,26,FALSE)</f>
        <v>27.2</v>
      </c>
      <c r="AE1465">
        <f>VLOOKUP($G1465,county_facts!$A:$BB,27,FALSE)</f>
        <v>15346</v>
      </c>
      <c r="AF1465">
        <f>VLOOKUP($G1465,county_facts!$A:$BB,28,FALSE)</f>
        <v>76.2</v>
      </c>
      <c r="AG1465">
        <f>VLOOKUP($G1465,county_facts!$A:$BB,29,FALSE)</f>
        <v>7.6</v>
      </c>
      <c r="AH1465">
        <f>VLOOKUP($G1465,county_facts!$A:$BB,30,FALSE)</f>
        <v>109400</v>
      </c>
      <c r="AI1465">
        <f>VLOOKUP($G1465,county_facts!$A:$BB,31,FALSE)</f>
        <v>13438</v>
      </c>
      <c r="AJ1465">
        <f>VLOOKUP($G1465,county_facts!$A:$BB,32,FALSE)</f>
        <v>2.4500000000000002</v>
      </c>
      <c r="AK1465">
        <f>VLOOKUP($G1465,county_facts!$A:$BB,33,FALSE)</f>
        <v>21811</v>
      </c>
      <c r="AL1465">
        <f>VLOOKUP($G1465,county_facts!$A:$BB,34,FALSE)</f>
        <v>41571</v>
      </c>
      <c r="AM1465">
        <f>VLOOKUP($G1465,county_facts!$A:$BB,35,FALSE)</f>
        <v>16.3</v>
      </c>
      <c r="AN1465">
        <f>VLOOKUP($G1465,county_facts!$A:$BB,36,FALSE)</f>
        <v>568</v>
      </c>
      <c r="AO1465">
        <f>VLOOKUP($G1465,county_facts!$A:$BB,37,FALSE)</f>
        <v>7372</v>
      </c>
      <c r="AP1465">
        <f>VLOOKUP($G1465,county_facts!$A:$BB,38,FALSE)</f>
        <v>9.8000000000000007</v>
      </c>
      <c r="AQ1465">
        <f>VLOOKUP($G1465,county_facts!$A:$BB,39,FALSE)</f>
        <v>2329</v>
      </c>
      <c r="AR1465">
        <f>VLOOKUP($G1465,county_facts!$A:$BB,40,FALSE)</f>
        <v>2511</v>
      </c>
      <c r="AS1465">
        <f>VLOOKUP($G1465,county_facts!$A:$BB,41,FALSE)</f>
        <v>0</v>
      </c>
      <c r="AT1465">
        <f>VLOOKUP($G1465,county_facts!$A:$BB,42,FALSE)</f>
        <v>0</v>
      </c>
      <c r="AU1465">
        <f>VLOOKUP($G1465,county_facts!$A:$BB,43,FALSE)</f>
        <v>0</v>
      </c>
      <c r="AV1465">
        <f>VLOOKUP($G1465,county_facts!$A:$BB,44,FALSE)</f>
        <v>0</v>
      </c>
      <c r="AW1465">
        <f>VLOOKUP($G1465,county_facts!$A:$BB,45,FALSE)</f>
        <v>0</v>
      </c>
      <c r="AX1465">
        <f>VLOOKUP($G1465,county_facts!$A:$BB,46,FALSE)</f>
        <v>0</v>
      </c>
      <c r="AY1465">
        <f>VLOOKUP($G1465,county_facts!$A:$BB,47,FALSE)</f>
        <v>0</v>
      </c>
      <c r="AZ1465">
        <f>VLOOKUP($G1465,county_facts!$A:$BB,48,FALSE)</f>
        <v>147507</v>
      </c>
      <c r="BA1465">
        <f>VLOOKUP($G1465,county_facts!$A:$BB,49,FALSE)</f>
        <v>366545</v>
      </c>
      <c r="BB1465">
        <f>VLOOKUP($G1465,county_facts!$A:$BB,50,FALSE)</f>
        <v>11198</v>
      </c>
      <c r="BC1465">
        <f>VLOOKUP($G1465,county_facts!$A:$BB,51,FALSE)</f>
        <v>26170</v>
      </c>
      <c r="BD1465">
        <f>VLOOKUP($G1465,county_facts!$A:$BB,52,FALSE)</f>
        <v>3</v>
      </c>
      <c r="BE1465">
        <f>VLOOKUP($G1465,county_facts!$A:$BB,53,FALSE)</f>
        <v>570.34</v>
      </c>
      <c r="BF1465">
        <f>VLOOKUP($G1465,county_facts!$A:$BB,54,FALSE)</f>
        <v>58.5</v>
      </c>
    </row>
    <row r="1466" spans="1:58" x14ac:dyDescent="0.3">
      <c r="A1466" t="s">
        <v>9</v>
      </c>
      <c r="B1466" t="s">
        <v>600</v>
      </c>
      <c r="C1466">
        <v>192</v>
      </c>
      <c r="D1466" t="s">
        <v>578</v>
      </c>
      <c r="E1466">
        <v>361</v>
      </c>
      <c r="F1466">
        <v>0.53185595600000002</v>
      </c>
      <c r="G1466">
        <v>47101</v>
      </c>
      <c r="H1466">
        <f>VLOOKUP($G1466,county_facts!$A:$BB,4,FALSE)</f>
        <v>11906</v>
      </c>
      <c r="I1466">
        <f>VLOOKUP($G1466,county_facts!$A:$BB,5,FALSE)</f>
        <v>12161</v>
      </c>
      <c r="J1466">
        <f>VLOOKUP($G1466,county_facts!$A:$BB,6,FALSE)</f>
        <v>-2.1</v>
      </c>
      <c r="K1466">
        <f>VLOOKUP($G1466,county_facts!$A:$BB,7,FALSE)</f>
        <v>12161</v>
      </c>
      <c r="L1466">
        <f>VLOOKUP($G1466,county_facts!$A:$BB,8,FALSE)</f>
        <v>5.8</v>
      </c>
      <c r="M1466">
        <f>VLOOKUP($G1466,county_facts!$A:$BB,9,FALSE)</f>
        <v>22.2</v>
      </c>
      <c r="N1466">
        <f>VLOOKUP($G1466,county_facts!$A:$BB,10,FALSE)</f>
        <v>18.7</v>
      </c>
      <c r="O1466">
        <f>VLOOKUP($G1466,county_facts!$A:$BB,11,FALSE)</f>
        <v>51.1</v>
      </c>
      <c r="P1466">
        <f>VLOOKUP($G1466,county_facts!$A:$BB,12,FALSE)</f>
        <v>95.4</v>
      </c>
      <c r="Q1466">
        <f>VLOOKUP($G1466,county_facts!$A:$BB,13,FALSE)</f>
        <v>2.2000000000000002</v>
      </c>
      <c r="R1466">
        <f>VLOOKUP($G1466,county_facts!$A:$BB,14,FALSE)</f>
        <v>0.4</v>
      </c>
      <c r="S1466">
        <f>VLOOKUP($G1466,county_facts!$A:$BB,15,FALSE)</f>
        <v>0.6</v>
      </c>
      <c r="T1466">
        <f>VLOOKUP($G1466,county_facts!$A:$BB,16,FALSE)</f>
        <v>0</v>
      </c>
      <c r="U1466">
        <f>VLOOKUP($G1466,county_facts!$A:$BB,17,FALSE)</f>
        <v>1.4</v>
      </c>
      <c r="V1466">
        <f>VLOOKUP($G1466,county_facts!$A:$BB,18,FALSE)</f>
        <v>2.2000000000000002</v>
      </c>
      <c r="W1466">
        <f>VLOOKUP($G1466,county_facts!$A:$BB,19,FALSE)</f>
        <v>93.3</v>
      </c>
      <c r="X1466">
        <f>VLOOKUP($G1466,county_facts!$A:$BB,20,FALSE)</f>
        <v>88.7</v>
      </c>
      <c r="Y1466">
        <f>VLOOKUP($G1466,county_facts!$A:$BB,21,FALSE)</f>
        <v>2.8</v>
      </c>
      <c r="Z1466">
        <f>VLOOKUP($G1466,county_facts!$A:$BB,22,FALSE)</f>
        <v>3.2</v>
      </c>
      <c r="AA1466">
        <f>VLOOKUP($G1466,county_facts!$A:$BB,23,FALSE)</f>
        <v>77.7</v>
      </c>
      <c r="AB1466">
        <f>VLOOKUP($G1466,county_facts!$A:$BB,24,FALSE)</f>
        <v>11.7</v>
      </c>
      <c r="AC1466">
        <f>VLOOKUP($G1466,county_facts!$A:$BB,25,FALSE)</f>
        <v>1255</v>
      </c>
      <c r="AD1466">
        <f>VLOOKUP($G1466,county_facts!$A:$BB,26,FALSE)</f>
        <v>29.5</v>
      </c>
      <c r="AE1466">
        <f>VLOOKUP($G1466,county_facts!$A:$BB,27,FALSE)</f>
        <v>5451</v>
      </c>
      <c r="AF1466">
        <f>VLOOKUP($G1466,county_facts!$A:$BB,28,FALSE)</f>
        <v>74.400000000000006</v>
      </c>
      <c r="AG1466">
        <f>VLOOKUP($G1466,county_facts!$A:$BB,29,FALSE)</f>
        <v>4.7</v>
      </c>
      <c r="AH1466">
        <f>VLOOKUP($G1466,county_facts!$A:$BB,30,FALSE)</f>
        <v>94400</v>
      </c>
      <c r="AI1466">
        <f>VLOOKUP($G1466,county_facts!$A:$BB,31,FALSE)</f>
        <v>4750</v>
      </c>
      <c r="AJ1466">
        <f>VLOOKUP($G1466,county_facts!$A:$BB,32,FALSE)</f>
        <v>2.4900000000000002</v>
      </c>
      <c r="AK1466">
        <f>VLOOKUP($G1466,county_facts!$A:$BB,33,FALSE)</f>
        <v>17751</v>
      </c>
      <c r="AL1466">
        <f>VLOOKUP($G1466,county_facts!$A:$BB,34,FALSE)</f>
        <v>34397</v>
      </c>
      <c r="AM1466">
        <f>VLOOKUP($G1466,county_facts!$A:$BB,35,FALSE)</f>
        <v>19.899999999999999</v>
      </c>
      <c r="AN1466">
        <f>VLOOKUP($G1466,county_facts!$A:$BB,36,FALSE)</f>
        <v>194</v>
      </c>
      <c r="AO1466">
        <f>VLOOKUP($G1466,county_facts!$A:$BB,37,FALSE)</f>
        <v>1861</v>
      </c>
      <c r="AP1466">
        <f>VLOOKUP($G1466,county_facts!$A:$BB,38,FALSE)</f>
        <v>5.7</v>
      </c>
      <c r="AQ1466">
        <f>VLOOKUP($G1466,county_facts!$A:$BB,39,FALSE)</f>
        <v>893</v>
      </c>
      <c r="AR1466">
        <f>VLOOKUP($G1466,county_facts!$A:$BB,40,FALSE)</f>
        <v>1141</v>
      </c>
      <c r="AS1466">
        <f>VLOOKUP($G1466,county_facts!$A:$BB,41,FALSE)</f>
        <v>0</v>
      </c>
      <c r="AT1466">
        <f>VLOOKUP($G1466,county_facts!$A:$BB,42,FALSE)</f>
        <v>0</v>
      </c>
      <c r="AU1466">
        <f>VLOOKUP($G1466,county_facts!$A:$BB,43,FALSE)</f>
        <v>0</v>
      </c>
      <c r="AV1466">
        <f>VLOOKUP($G1466,county_facts!$A:$BB,44,FALSE)</f>
        <v>0</v>
      </c>
      <c r="AW1466">
        <f>VLOOKUP($G1466,county_facts!$A:$BB,45,FALSE)</f>
        <v>0</v>
      </c>
      <c r="AX1466">
        <f>VLOOKUP($G1466,county_facts!$A:$BB,46,FALSE)</f>
        <v>0</v>
      </c>
      <c r="AY1466">
        <f>VLOOKUP($G1466,county_facts!$A:$BB,47,FALSE)</f>
        <v>0</v>
      </c>
      <c r="AZ1466">
        <f>VLOOKUP($G1466,county_facts!$A:$BB,48,FALSE)</f>
        <v>0</v>
      </c>
      <c r="BA1466">
        <f>VLOOKUP($G1466,county_facts!$A:$BB,49,FALSE)</f>
        <v>132793</v>
      </c>
      <c r="BB1466">
        <f>VLOOKUP($G1466,county_facts!$A:$BB,50,FALSE)</f>
        <v>11519</v>
      </c>
      <c r="BC1466">
        <f>VLOOKUP($G1466,county_facts!$A:$BB,51,FALSE)</f>
        <v>7996</v>
      </c>
      <c r="BD1466">
        <f>VLOOKUP($G1466,county_facts!$A:$BB,52,FALSE)</f>
        <v>5</v>
      </c>
      <c r="BE1466">
        <f>VLOOKUP($G1466,county_facts!$A:$BB,53,FALSE)</f>
        <v>282.08999999999997</v>
      </c>
      <c r="BF1466">
        <f>VLOOKUP($G1466,county_facts!$A:$BB,54,FALSE)</f>
        <v>43.1</v>
      </c>
    </row>
    <row r="1467" spans="1:58" x14ac:dyDescent="0.3">
      <c r="A1467" t="s">
        <v>6</v>
      </c>
      <c r="B1467" t="s">
        <v>600</v>
      </c>
      <c r="C1467">
        <v>169</v>
      </c>
      <c r="D1467" t="s">
        <v>578</v>
      </c>
      <c r="E1467">
        <v>361</v>
      </c>
      <c r="F1467">
        <v>0.46814404399999998</v>
      </c>
      <c r="G1467">
        <v>47101</v>
      </c>
      <c r="H1467">
        <f>VLOOKUP($G1467,county_facts!$A:$BB,4,FALSE)</f>
        <v>11906</v>
      </c>
      <c r="I1467">
        <f>VLOOKUP($G1467,county_facts!$A:$BB,5,FALSE)</f>
        <v>12161</v>
      </c>
      <c r="J1467">
        <f>VLOOKUP($G1467,county_facts!$A:$BB,6,FALSE)</f>
        <v>-2.1</v>
      </c>
      <c r="K1467">
        <f>VLOOKUP($G1467,county_facts!$A:$BB,7,FALSE)</f>
        <v>12161</v>
      </c>
      <c r="L1467">
        <f>VLOOKUP($G1467,county_facts!$A:$BB,8,FALSE)</f>
        <v>5.8</v>
      </c>
      <c r="M1467">
        <f>VLOOKUP($G1467,county_facts!$A:$BB,9,FALSE)</f>
        <v>22.2</v>
      </c>
      <c r="N1467">
        <f>VLOOKUP($G1467,county_facts!$A:$BB,10,FALSE)</f>
        <v>18.7</v>
      </c>
      <c r="O1467">
        <f>VLOOKUP($G1467,county_facts!$A:$BB,11,FALSE)</f>
        <v>51.1</v>
      </c>
      <c r="P1467">
        <f>VLOOKUP($G1467,county_facts!$A:$BB,12,FALSE)</f>
        <v>95.4</v>
      </c>
      <c r="Q1467">
        <f>VLOOKUP($G1467,county_facts!$A:$BB,13,FALSE)</f>
        <v>2.2000000000000002</v>
      </c>
      <c r="R1467">
        <f>VLOOKUP($G1467,county_facts!$A:$BB,14,FALSE)</f>
        <v>0.4</v>
      </c>
      <c r="S1467">
        <f>VLOOKUP($G1467,county_facts!$A:$BB,15,FALSE)</f>
        <v>0.6</v>
      </c>
      <c r="T1467">
        <f>VLOOKUP($G1467,county_facts!$A:$BB,16,FALSE)</f>
        <v>0</v>
      </c>
      <c r="U1467">
        <f>VLOOKUP($G1467,county_facts!$A:$BB,17,FALSE)</f>
        <v>1.4</v>
      </c>
      <c r="V1467">
        <f>VLOOKUP($G1467,county_facts!$A:$BB,18,FALSE)</f>
        <v>2.2000000000000002</v>
      </c>
      <c r="W1467">
        <f>VLOOKUP($G1467,county_facts!$A:$BB,19,FALSE)</f>
        <v>93.3</v>
      </c>
      <c r="X1467">
        <f>VLOOKUP($G1467,county_facts!$A:$BB,20,FALSE)</f>
        <v>88.7</v>
      </c>
      <c r="Y1467">
        <f>VLOOKUP($G1467,county_facts!$A:$BB,21,FALSE)</f>
        <v>2.8</v>
      </c>
      <c r="Z1467">
        <f>VLOOKUP($G1467,county_facts!$A:$BB,22,FALSE)</f>
        <v>3.2</v>
      </c>
      <c r="AA1467">
        <f>VLOOKUP($G1467,county_facts!$A:$BB,23,FALSE)</f>
        <v>77.7</v>
      </c>
      <c r="AB1467">
        <f>VLOOKUP($G1467,county_facts!$A:$BB,24,FALSE)</f>
        <v>11.7</v>
      </c>
      <c r="AC1467">
        <f>VLOOKUP($G1467,county_facts!$A:$BB,25,FALSE)</f>
        <v>1255</v>
      </c>
      <c r="AD1467">
        <f>VLOOKUP($G1467,county_facts!$A:$BB,26,FALSE)</f>
        <v>29.5</v>
      </c>
      <c r="AE1467">
        <f>VLOOKUP($G1467,county_facts!$A:$BB,27,FALSE)</f>
        <v>5451</v>
      </c>
      <c r="AF1467">
        <f>VLOOKUP($G1467,county_facts!$A:$BB,28,FALSE)</f>
        <v>74.400000000000006</v>
      </c>
      <c r="AG1467">
        <f>VLOOKUP($G1467,county_facts!$A:$BB,29,FALSE)</f>
        <v>4.7</v>
      </c>
      <c r="AH1467">
        <f>VLOOKUP($G1467,county_facts!$A:$BB,30,FALSE)</f>
        <v>94400</v>
      </c>
      <c r="AI1467">
        <f>VLOOKUP($G1467,county_facts!$A:$BB,31,FALSE)</f>
        <v>4750</v>
      </c>
      <c r="AJ1467">
        <f>VLOOKUP($G1467,county_facts!$A:$BB,32,FALSE)</f>
        <v>2.4900000000000002</v>
      </c>
      <c r="AK1467">
        <f>VLOOKUP($G1467,county_facts!$A:$BB,33,FALSE)</f>
        <v>17751</v>
      </c>
      <c r="AL1467">
        <f>VLOOKUP($G1467,county_facts!$A:$BB,34,FALSE)</f>
        <v>34397</v>
      </c>
      <c r="AM1467">
        <f>VLOOKUP($G1467,county_facts!$A:$BB,35,FALSE)</f>
        <v>19.899999999999999</v>
      </c>
      <c r="AN1467">
        <f>VLOOKUP($G1467,county_facts!$A:$BB,36,FALSE)</f>
        <v>194</v>
      </c>
      <c r="AO1467">
        <f>VLOOKUP($G1467,county_facts!$A:$BB,37,FALSE)</f>
        <v>1861</v>
      </c>
      <c r="AP1467">
        <f>VLOOKUP($G1467,county_facts!$A:$BB,38,FALSE)</f>
        <v>5.7</v>
      </c>
      <c r="AQ1467">
        <f>VLOOKUP($G1467,county_facts!$A:$BB,39,FALSE)</f>
        <v>893</v>
      </c>
      <c r="AR1467">
        <f>VLOOKUP($G1467,county_facts!$A:$BB,40,FALSE)</f>
        <v>1141</v>
      </c>
      <c r="AS1467">
        <f>VLOOKUP($G1467,county_facts!$A:$BB,41,FALSE)</f>
        <v>0</v>
      </c>
      <c r="AT1467">
        <f>VLOOKUP($G1467,county_facts!$A:$BB,42,FALSE)</f>
        <v>0</v>
      </c>
      <c r="AU1467">
        <f>VLOOKUP($G1467,county_facts!$A:$BB,43,FALSE)</f>
        <v>0</v>
      </c>
      <c r="AV1467">
        <f>VLOOKUP($G1467,county_facts!$A:$BB,44,FALSE)</f>
        <v>0</v>
      </c>
      <c r="AW1467">
        <f>VLOOKUP($G1467,county_facts!$A:$BB,45,FALSE)</f>
        <v>0</v>
      </c>
      <c r="AX1467">
        <f>VLOOKUP($G1467,county_facts!$A:$BB,46,FALSE)</f>
        <v>0</v>
      </c>
      <c r="AY1467">
        <f>VLOOKUP($G1467,county_facts!$A:$BB,47,FALSE)</f>
        <v>0</v>
      </c>
      <c r="AZ1467">
        <f>VLOOKUP($G1467,county_facts!$A:$BB,48,FALSE)</f>
        <v>0</v>
      </c>
      <c r="BA1467">
        <f>VLOOKUP($G1467,county_facts!$A:$BB,49,FALSE)</f>
        <v>132793</v>
      </c>
      <c r="BB1467">
        <f>VLOOKUP($G1467,county_facts!$A:$BB,50,FALSE)</f>
        <v>11519</v>
      </c>
      <c r="BC1467">
        <f>VLOOKUP($G1467,county_facts!$A:$BB,51,FALSE)</f>
        <v>7996</v>
      </c>
      <c r="BD1467">
        <f>VLOOKUP($G1467,county_facts!$A:$BB,52,FALSE)</f>
        <v>5</v>
      </c>
      <c r="BE1467">
        <f>VLOOKUP($G1467,county_facts!$A:$BB,53,FALSE)</f>
        <v>282.08999999999997</v>
      </c>
      <c r="BF1467">
        <f>VLOOKUP($G1467,county_facts!$A:$BB,54,FALSE)</f>
        <v>43.1</v>
      </c>
    </row>
    <row r="1468" spans="1:58" x14ac:dyDescent="0.3">
      <c r="A1468" t="s">
        <v>6</v>
      </c>
      <c r="B1468" t="s">
        <v>35</v>
      </c>
      <c r="C1468">
        <v>803</v>
      </c>
      <c r="D1468" t="s">
        <v>578</v>
      </c>
      <c r="E1468">
        <v>1182</v>
      </c>
      <c r="F1468">
        <v>0.67935702200000003</v>
      </c>
      <c r="G1468">
        <v>47099</v>
      </c>
      <c r="H1468">
        <f>VLOOKUP($G1468,county_facts!$A:$BB,4,FALSE)</f>
        <v>42274</v>
      </c>
      <c r="I1468">
        <f>VLOOKUP($G1468,county_facts!$A:$BB,5,FALSE)</f>
        <v>41869</v>
      </c>
      <c r="J1468">
        <f>VLOOKUP($G1468,county_facts!$A:$BB,6,FALSE)</f>
        <v>1</v>
      </c>
      <c r="K1468">
        <f>VLOOKUP($G1468,county_facts!$A:$BB,7,FALSE)</f>
        <v>41869</v>
      </c>
      <c r="L1468">
        <f>VLOOKUP($G1468,county_facts!$A:$BB,8,FALSE)</f>
        <v>6.8</v>
      </c>
      <c r="M1468">
        <f>VLOOKUP($G1468,county_facts!$A:$BB,9,FALSE)</f>
        <v>24.9</v>
      </c>
      <c r="N1468">
        <f>VLOOKUP($G1468,county_facts!$A:$BB,10,FALSE)</f>
        <v>17.5</v>
      </c>
      <c r="O1468">
        <f>VLOOKUP($G1468,county_facts!$A:$BB,11,FALSE)</f>
        <v>51</v>
      </c>
      <c r="P1468">
        <f>VLOOKUP($G1468,county_facts!$A:$BB,12,FALSE)</f>
        <v>95.8</v>
      </c>
      <c r="Q1468">
        <f>VLOOKUP($G1468,county_facts!$A:$BB,13,FALSE)</f>
        <v>1.8</v>
      </c>
      <c r="R1468">
        <f>VLOOKUP($G1468,county_facts!$A:$BB,14,FALSE)</f>
        <v>0.4</v>
      </c>
      <c r="S1468">
        <f>VLOOKUP($G1468,county_facts!$A:$BB,15,FALSE)</f>
        <v>0.5</v>
      </c>
      <c r="T1468">
        <f>VLOOKUP($G1468,county_facts!$A:$BB,16,FALSE)</f>
        <v>0</v>
      </c>
      <c r="U1468">
        <f>VLOOKUP($G1468,county_facts!$A:$BB,17,FALSE)</f>
        <v>1.5</v>
      </c>
      <c r="V1468">
        <f>VLOOKUP($G1468,county_facts!$A:$BB,18,FALSE)</f>
        <v>1.9</v>
      </c>
      <c r="W1468">
        <f>VLOOKUP($G1468,county_facts!$A:$BB,19,FALSE)</f>
        <v>94.1</v>
      </c>
      <c r="X1468">
        <f>VLOOKUP($G1468,county_facts!$A:$BB,20,FALSE)</f>
        <v>89.7</v>
      </c>
      <c r="Y1468">
        <f>VLOOKUP($G1468,county_facts!$A:$BB,21,FALSE)</f>
        <v>1.5</v>
      </c>
      <c r="Z1468">
        <f>VLOOKUP($G1468,county_facts!$A:$BB,22,FALSE)</f>
        <v>4.2</v>
      </c>
      <c r="AA1468">
        <f>VLOOKUP($G1468,county_facts!$A:$BB,23,FALSE)</f>
        <v>79</v>
      </c>
      <c r="AB1468">
        <f>VLOOKUP($G1468,county_facts!$A:$BB,24,FALSE)</f>
        <v>12</v>
      </c>
      <c r="AC1468">
        <f>VLOOKUP($G1468,county_facts!$A:$BB,25,FALSE)</f>
        <v>3115</v>
      </c>
      <c r="AD1468">
        <f>VLOOKUP($G1468,county_facts!$A:$BB,26,FALSE)</f>
        <v>25.5</v>
      </c>
      <c r="AE1468">
        <f>VLOOKUP($G1468,county_facts!$A:$BB,27,FALSE)</f>
        <v>18145</v>
      </c>
      <c r="AF1468">
        <f>VLOOKUP($G1468,county_facts!$A:$BB,28,FALSE)</f>
        <v>75.400000000000006</v>
      </c>
      <c r="AG1468">
        <f>VLOOKUP($G1468,county_facts!$A:$BB,29,FALSE)</f>
        <v>7.2</v>
      </c>
      <c r="AH1468">
        <f>VLOOKUP($G1468,county_facts!$A:$BB,30,FALSE)</f>
        <v>97900</v>
      </c>
      <c r="AI1468">
        <f>VLOOKUP($G1468,county_facts!$A:$BB,31,FALSE)</f>
        <v>15862</v>
      </c>
      <c r="AJ1468">
        <f>VLOOKUP($G1468,county_facts!$A:$BB,32,FALSE)</f>
        <v>2.62</v>
      </c>
      <c r="AK1468">
        <f>VLOOKUP($G1468,county_facts!$A:$BB,33,FALSE)</f>
        <v>19136</v>
      </c>
      <c r="AL1468">
        <f>VLOOKUP($G1468,county_facts!$A:$BB,34,FALSE)</f>
        <v>37368</v>
      </c>
      <c r="AM1468">
        <f>VLOOKUP($G1468,county_facts!$A:$BB,35,FALSE)</f>
        <v>18.100000000000001</v>
      </c>
      <c r="AN1468">
        <f>VLOOKUP($G1468,county_facts!$A:$BB,36,FALSE)</f>
        <v>702</v>
      </c>
      <c r="AO1468">
        <f>VLOOKUP($G1468,county_facts!$A:$BB,37,FALSE)</f>
        <v>8374</v>
      </c>
      <c r="AP1468">
        <f>VLOOKUP($G1468,county_facts!$A:$BB,38,FALSE)</f>
        <v>1</v>
      </c>
      <c r="AQ1468">
        <f>VLOOKUP($G1468,county_facts!$A:$BB,39,FALSE)</f>
        <v>2823</v>
      </c>
      <c r="AR1468">
        <f>VLOOKUP($G1468,county_facts!$A:$BB,40,FALSE)</f>
        <v>3277</v>
      </c>
      <c r="AS1468">
        <f>VLOOKUP($G1468,county_facts!$A:$BB,41,FALSE)</f>
        <v>0</v>
      </c>
      <c r="AT1468">
        <f>VLOOKUP($G1468,county_facts!$A:$BB,42,FALSE)</f>
        <v>0</v>
      </c>
      <c r="AU1468">
        <f>VLOOKUP($G1468,county_facts!$A:$BB,43,FALSE)</f>
        <v>0</v>
      </c>
      <c r="AV1468">
        <f>VLOOKUP($G1468,county_facts!$A:$BB,44,FALSE)</f>
        <v>0</v>
      </c>
      <c r="AW1468">
        <f>VLOOKUP($G1468,county_facts!$A:$BB,45,FALSE)</f>
        <v>0</v>
      </c>
      <c r="AX1468">
        <f>VLOOKUP($G1468,county_facts!$A:$BB,46,FALSE)</f>
        <v>22.2</v>
      </c>
      <c r="AY1468">
        <f>VLOOKUP($G1468,county_facts!$A:$BB,47,FALSE)</f>
        <v>0</v>
      </c>
      <c r="AZ1468">
        <f>VLOOKUP($G1468,county_facts!$A:$BB,48,FALSE)</f>
        <v>0</v>
      </c>
      <c r="BA1468">
        <f>VLOOKUP($G1468,county_facts!$A:$BB,49,FALSE)</f>
        <v>380971</v>
      </c>
      <c r="BB1468">
        <f>VLOOKUP($G1468,county_facts!$A:$BB,50,FALSE)</f>
        <v>9318</v>
      </c>
      <c r="BC1468">
        <f>VLOOKUP($G1468,county_facts!$A:$BB,51,FALSE)</f>
        <v>37439</v>
      </c>
      <c r="BD1468">
        <f>VLOOKUP($G1468,county_facts!$A:$BB,52,FALSE)</f>
        <v>10</v>
      </c>
      <c r="BE1468">
        <f>VLOOKUP($G1468,county_facts!$A:$BB,53,FALSE)</f>
        <v>617.13</v>
      </c>
      <c r="BF1468">
        <f>VLOOKUP($G1468,county_facts!$A:$BB,54,FALSE)</f>
        <v>67.8</v>
      </c>
    </row>
    <row r="1469" spans="1:58" x14ac:dyDescent="0.3">
      <c r="A1469" t="s">
        <v>9</v>
      </c>
      <c r="B1469" t="s">
        <v>35</v>
      </c>
      <c r="C1469">
        <v>379</v>
      </c>
      <c r="D1469" t="s">
        <v>578</v>
      </c>
      <c r="E1469">
        <v>1182</v>
      </c>
      <c r="F1469">
        <v>0.32064297800000002</v>
      </c>
      <c r="G1469">
        <v>47099</v>
      </c>
      <c r="H1469">
        <f>VLOOKUP($G1469,county_facts!$A:$BB,4,FALSE)</f>
        <v>42274</v>
      </c>
      <c r="I1469">
        <f>VLOOKUP($G1469,county_facts!$A:$BB,5,FALSE)</f>
        <v>41869</v>
      </c>
      <c r="J1469">
        <f>VLOOKUP($G1469,county_facts!$A:$BB,6,FALSE)</f>
        <v>1</v>
      </c>
      <c r="K1469">
        <f>VLOOKUP($G1469,county_facts!$A:$BB,7,FALSE)</f>
        <v>41869</v>
      </c>
      <c r="L1469">
        <f>VLOOKUP($G1469,county_facts!$A:$BB,8,FALSE)</f>
        <v>6.8</v>
      </c>
      <c r="M1469">
        <f>VLOOKUP($G1469,county_facts!$A:$BB,9,FALSE)</f>
        <v>24.9</v>
      </c>
      <c r="N1469">
        <f>VLOOKUP($G1469,county_facts!$A:$BB,10,FALSE)</f>
        <v>17.5</v>
      </c>
      <c r="O1469">
        <f>VLOOKUP($G1469,county_facts!$A:$BB,11,FALSE)</f>
        <v>51</v>
      </c>
      <c r="P1469">
        <f>VLOOKUP($G1469,county_facts!$A:$BB,12,FALSE)</f>
        <v>95.8</v>
      </c>
      <c r="Q1469">
        <f>VLOOKUP($G1469,county_facts!$A:$BB,13,FALSE)</f>
        <v>1.8</v>
      </c>
      <c r="R1469">
        <f>VLOOKUP($G1469,county_facts!$A:$BB,14,FALSE)</f>
        <v>0.4</v>
      </c>
      <c r="S1469">
        <f>VLOOKUP($G1469,county_facts!$A:$BB,15,FALSE)</f>
        <v>0.5</v>
      </c>
      <c r="T1469">
        <f>VLOOKUP($G1469,county_facts!$A:$BB,16,FALSE)</f>
        <v>0</v>
      </c>
      <c r="U1469">
        <f>VLOOKUP($G1469,county_facts!$A:$BB,17,FALSE)</f>
        <v>1.5</v>
      </c>
      <c r="V1469">
        <f>VLOOKUP($G1469,county_facts!$A:$BB,18,FALSE)</f>
        <v>1.9</v>
      </c>
      <c r="W1469">
        <f>VLOOKUP($G1469,county_facts!$A:$BB,19,FALSE)</f>
        <v>94.1</v>
      </c>
      <c r="X1469">
        <f>VLOOKUP($G1469,county_facts!$A:$BB,20,FALSE)</f>
        <v>89.7</v>
      </c>
      <c r="Y1469">
        <f>VLOOKUP($G1469,county_facts!$A:$BB,21,FALSE)</f>
        <v>1.5</v>
      </c>
      <c r="Z1469">
        <f>VLOOKUP($G1469,county_facts!$A:$BB,22,FALSE)</f>
        <v>4.2</v>
      </c>
      <c r="AA1469">
        <f>VLOOKUP($G1469,county_facts!$A:$BB,23,FALSE)</f>
        <v>79</v>
      </c>
      <c r="AB1469">
        <f>VLOOKUP($G1469,county_facts!$A:$BB,24,FALSE)</f>
        <v>12</v>
      </c>
      <c r="AC1469">
        <f>VLOOKUP($G1469,county_facts!$A:$BB,25,FALSE)</f>
        <v>3115</v>
      </c>
      <c r="AD1469">
        <f>VLOOKUP($G1469,county_facts!$A:$BB,26,FALSE)</f>
        <v>25.5</v>
      </c>
      <c r="AE1469">
        <f>VLOOKUP($G1469,county_facts!$A:$BB,27,FALSE)</f>
        <v>18145</v>
      </c>
      <c r="AF1469">
        <f>VLOOKUP($G1469,county_facts!$A:$BB,28,FALSE)</f>
        <v>75.400000000000006</v>
      </c>
      <c r="AG1469">
        <f>VLOOKUP($G1469,county_facts!$A:$BB,29,FALSE)</f>
        <v>7.2</v>
      </c>
      <c r="AH1469">
        <f>VLOOKUP($G1469,county_facts!$A:$BB,30,FALSE)</f>
        <v>97900</v>
      </c>
      <c r="AI1469">
        <f>VLOOKUP($G1469,county_facts!$A:$BB,31,FALSE)</f>
        <v>15862</v>
      </c>
      <c r="AJ1469">
        <f>VLOOKUP($G1469,county_facts!$A:$BB,32,FALSE)</f>
        <v>2.62</v>
      </c>
      <c r="AK1469">
        <f>VLOOKUP($G1469,county_facts!$A:$BB,33,FALSE)</f>
        <v>19136</v>
      </c>
      <c r="AL1469">
        <f>VLOOKUP($G1469,county_facts!$A:$BB,34,FALSE)</f>
        <v>37368</v>
      </c>
      <c r="AM1469">
        <f>VLOOKUP($G1469,county_facts!$A:$BB,35,FALSE)</f>
        <v>18.100000000000001</v>
      </c>
      <c r="AN1469">
        <f>VLOOKUP($G1469,county_facts!$A:$BB,36,FALSE)</f>
        <v>702</v>
      </c>
      <c r="AO1469">
        <f>VLOOKUP($G1469,county_facts!$A:$BB,37,FALSE)</f>
        <v>8374</v>
      </c>
      <c r="AP1469">
        <f>VLOOKUP($G1469,county_facts!$A:$BB,38,FALSE)</f>
        <v>1</v>
      </c>
      <c r="AQ1469">
        <f>VLOOKUP($G1469,county_facts!$A:$BB,39,FALSE)</f>
        <v>2823</v>
      </c>
      <c r="AR1469">
        <f>VLOOKUP($G1469,county_facts!$A:$BB,40,FALSE)</f>
        <v>3277</v>
      </c>
      <c r="AS1469">
        <f>VLOOKUP($G1469,county_facts!$A:$BB,41,FALSE)</f>
        <v>0</v>
      </c>
      <c r="AT1469">
        <f>VLOOKUP($G1469,county_facts!$A:$BB,42,FALSE)</f>
        <v>0</v>
      </c>
      <c r="AU1469">
        <f>VLOOKUP($G1469,county_facts!$A:$BB,43,FALSE)</f>
        <v>0</v>
      </c>
      <c r="AV1469">
        <f>VLOOKUP($G1469,county_facts!$A:$BB,44,FALSE)</f>
        <v>0</v>
      </c>
      <c r="AW1469">
        <f>VLOOKUP($G1469,county_facts!$A:$BB,45,FALSE)</f>
        <v>0</v>
      </c>
      <c r="AX1469">
        <f>VLOOKUP($G1469,county_facts!$A:$BB,46,FALSE)</f>
        <v>22.2</v>
      </c>
      <c r="AY1469">
        <f>VLOOKUP($G1469,county_facts!$A:$BB,47,FALSE)</f>
        <v>0</v>
      </c>
      <c r="AZ1469">
        <f>VLOOKUP($G1469,county_facts!$A:$BB,48,FALSE)</f>
        <v>0</v>
      </c>
      <c r="BA1469">
        <f>VLOOKUP($G1469,county_facts!$A:$BB,49,FALSE)</f>
        <v>380971</v>
      </c>
      <c r="BB1469">
        <f>VLOOKUP($G1469,county_facts!$A:$BB,50,FALSE)</f>
        <v>9318</v>
      </c>
      <c r="BC1469">
        <f>VLOOKUP($G1469,county_facts!$A:$BB,51,FALSE)</f>
        <v>37439</v>
      </c>
      <c r="BD1469">
        <f>VLOOKUP($G1469,county_facts!$A:$BB,52,FALSE)</f>
        <v>10</v>
      </c>
      <c r="BE1469">
        <f>VLOOKUP($G1469,county_facts!$A:$BB,53,FALSE)</f>
        <v>617.13</v>
      </c>
      <c r="BF1469">
        <f>VLOOKUP($G1469,county_facts!$A:$BB,54,FALSE)</f>
        <v>67.8</v>
      </c>
    </row>
    <row r="1470" spans="1:58" x14ac:dyDescent="0.3">
      <c r="A1470" t="s">
        <v>6</v>
      </c>
      <c r="B1470" t="s">
        <v>36</v>
      </c>
      <c r="C1470">
        <v>727</v>
      </c>
      <c r="D1470" t="s">
        <v>578</v>
      </c>
      <c r="E1470">
        <v>950</v>
      </c>
      <c r="F1470">
        <v>0.765263158</v>
      </c>
      <c r="G1470">
        <v>47097</v>
      </c>
      <c r="H1470">
        <f>VLOOKUP($G1470,county_facts!$A:$BB,4,FALSE)</f>
        <v>27382</v>
      </c>
      <c r="I1470">
        <f>VLOOKUP($G1470,county_facts!$A:$BB,5,FALSE)</f>
        <v>27815</v>
      </c>
      <c r="J1470">
        <f>VLOOKUP($G1470,county_facts!$A:$BB,6,FALSE)</f>
        <v>-1.6</v>
      </c>
      <c r="K1470">
        <f>VLOOKUP($G1470,county_facts!$A:$BB,7,FALSE)</f>
        <v>27815</v>
      </c>
      <c r="L1470">
        <f>VLOOKUP($G1470,county_facts!$A:$BB,8,FALSE)</f>
        <v>5.6</v>
      </c>
      <c r="M1470">
        <f>VLOOKUP($G1470,county_facts!$A:$BB,9,FALSE)</f>
        <v>23.2</v>
      </c>
      <c r="N1470">
        <f>VLOOKUP($G1470,county_facts!$A:$BB,10,FALSE)</f>
        <v>13.8</v>
      </c>
      <c r="O1470">
        <f>VLOOKUP($G1470,county_facts!$A:$BB,11,FALSE)</f>
        <v>47.7</v>
      </c>
      <c r="P1470">
        <f>VLOOKUP($G1470,county_facts!$A:$BB,12,FALSE)</f>
        <v>62.4</v>
      </c>
      <c r="Q1470">
        <f>VLOOKUP($G1470,county_facts!$A:$BB,13,FALSE)</f>
        <v>35.1</v>
      </c>
      <c r="R1470">
        <f>VLOOKUP($G1470,county_facts!$A:$BB,14,FALSE)</f>
        <v>0.7</v>
      </c>
      <c r="S1470">
        <f>VLOOKUP($G1470,county_facts!$A:$BB,15,FALSE)</f>
        <v>0.6</v>
      </c>
      <c r="T1470">
        <f>VLOOKUP($G1470,county_facts!$A:$BB,16,FALSE)</f>
        <v>0</v>
      </c>
      <c r="U1470">
        <f>VLOOKUP($G1470,county_facts!$A:$BB,17,FALSE)</f>
        <v>1.3</v>
      </c>
      <c r="V1470">
        <f>VLOOKUP($G1470,county_facts!$A:$BB,18,FALSE)</f>
        <v>2.2999999999999998</v>
      </c>
      <c r="W1470">
        <f>VLOOKUP($G1470,county_facts!$A:$BB,19,FALSE)</f>
        <v>60.7</v>
      </c>
      <c r="X1470">
        <f>VLOOKUP($G1470,county_facts!$A:$BB,20,FALSE)</f>
        <v>80.8</v>
      </c>
      <c r="Y1470">
        <f>VLOOKUP($G1470,county_facts!$A:$BB,21,FALSE)</f>
        <v>1</v>
      </c>
      <c r="Z1470">
        <f>VLOOKUP($G1470,county_facts!$A:$BB,22,FALSE)</f>
        <v>2.5</v>
      </c>
      <c r="AA1470">
        <f>VLOOKUP($G1470,county_facts!$A:$BB,23,FALSE)</f>
        <v>74.5</v>
      </c>
      <c r="AB1470">
        <f>VLOOKUP($G1470,county_facts!$A:$BB,24,FALSE)</f>
        <v>10.4</v>
      </c>
      <c r="AC1470">
        <f>VLOOKUP($G1470,county_facts!$A:$BB,25,FALSE)</f>
        <v>1811</v>
      </c>
      <c r="AD1470">
        <f>VLOOKUP($G1470,county_facts!$A:$BB,26,FALSE)</f>
        <v>22.9</v>
      </c>
      <c r="AE1470">
        <f>VLOOKUP($G1470,county_facts!$A:$BB,27,FALSE)</f>
        <v>11286</v>
      </c>
      <c r="AF1470">
        <f>VLOOKUP($G1470,county_facts!$A:$BB,28,FALSE)</f>
        <v>63.6</v>
      </c>
      <c r="AG1470">
        <f>VLOOKUP($G1470,county_facts!$A:$BB,29,FALSE)</f>
        <v>13.4</v>
      </c>
      <c r="AH1470">
        <f>VLOOKUP($G1470,county_facts!$A:$BB,30,FALSE)</f>
        <v>77600</v>
      </c>
      <c r="AI1470">
        <f>VLOOKUP($G1470,county_facts!$A:$BB,31,FALSE)</f>
        <v>9686</v>
      </c>
      <c r="AJ1470">
        <f>VLOOKUP($G1470,county_facts!$A:$BB,32,FALSE)</f>
        <v>2.58</v>
      </c>
      <c r="AK1470">
        <f>VLOOKUP($G1470,county_facts!$A:$BB,33,FALSE)</f>
        <v>15758</v>
      </c>
      <c r="AL1470">
        <f>VLOOKUP($G1470,county_facts!$A:$BB,34,FALSE)</f>
        <v>32326</v>
      </c>
      <c r="AM1470">
        <f>VLOOKUP($G1470,county_facts!$A:$BB,35,FALSE)</f>
        <v>26</v>
      </c>
      <c r="AN1470">
        <f>VLOOKUP($G1470,county_facts!$A:$BB,36,FALSE)</f>
        <v>307</v>
      </c>
      <c r="AO1470">
        <f>VLOOKUP($G1470,county_facts!$A:$BB,37,FALSE)</f>
        <v>4708</v>
      </c>
      <c r="AP1470">
        <f>VLOOKUP($G1470,county_facts!$A:$BB,38,FALSE)</f>
        <v>3.8</v>
      </c>
      <c r="AQ1470">
        <f>VLOOKUP($G1470,county_facts!$A:$BB,39,FALSE)</f>
        <v>1305</v>
      </c>
      <c r="AR1470">
        <f>VLOOKUP($G1470,county_facts!$A:$BB,40,FALSE)</f>
        <v>1446</v>
      </c>
      <c r="AS1470">
        <f>VLOOKUP($G1470,county_facts!$A:$BB,41,FALSE)</f>
        <v>6.2</v>
      </c>
      <c r="AT1470">
        <f>VLOOKUP($G1470,county_facts!$A:$BB,42,FALSE)</f>
        <v>0</v>
      </c>
      <c r="AU1470">
        <f>VLOOKUP($G1470,county_facts!$A:$BB,43,FALSE)</f>
        <v>0</v>
      </c>
      <c r="AV1470">
        <f>VLOOKUP($G1470,county_facts!$A:$BB,44,FALSE)</f>
        <v>0</v>
      </c>
      <c r="AW1470">
        <f>VLOOKUP($G1470,county_facts!$A:$BB,45,FALSE)</f>
        <v>0</v>
      </c>
      <c r="AX1470">
        <f>VLOOKUP($G1470,county_facts!$A:$BB,46,FALSE)</f>
        <v>28.9</v>
      </c>
      <c r="AY1470">
        <f>VLOOKUP($G1470,county_facts!$A:$BB,47,FALSE)</f>
        <v>372934</v>
      </c>
      <c r="AZ1470">
        <f>VLOOKUP($G1470,county_facts!$A:$BB,48,FALSE)</f>
        <v>829714</v>
      </c>
      <c r="BA1470">
        <f>VLOOKUP($G1470,county_facts!$A:$BB,49,FALSE)</f>
        <v>151836</v>
      </c>
      <c r="BB1470">
        <f>VLOOKUP($G1470,county_facts!$A:$BB,50,FALSE)</f>
        <v>5708</v>
      </c>
      <c r="BC1470">
        <f>VLOOKUP($G1470,county_facts!$A:$BB,51,FALSE)</f>
        <v>9726</v>
      </c>
      <c r="BD1470">
        <f>VLOOKUP($G1470,county_facts!$A:$BB,52,FALSE)</f>
        <v>14</v>
      </c>
      <c r="BE1470">
        <f>VLOOKUP($G1470,county_facts!$A:$BB,53,FALSE)</f>
        <v>471.99</v>
      </c>
      <c r="BF1470">
        <f>VLOOKUP($G1470,county_facts!$A:$BB,54,FALSE)</f>
        <v>58.9</v>
      </c>
    </row>
    <row r="1471" spans="1:58" x14ac:dyDescent="0.3">
      <c r="A1471" t="s">
        <v>9</v>
      </c>
      <c r="B1471" t="s">
        <v>36</v>
      </c>
      <c r="C1471">
        <v>223</v>
      </c>
      <c r="D1471" t="s">
        <v>578</v>
      </c>
      <c r="E1471">
        <v>950</v>
      </c>
      <c r="F1471">
        <v>0.234736842</v>
      </c>
      <c r="G1471">
        <v>47097</v>
      </c>
      <c r="H1471">
        <f>VLOOKUP($G1471,county_facts!$A:$BB,4,FALSE)</f>
        <v>27382</v>
      </c>
      <c r="I1471">
        <f>VLOOKUP($G1471,county_facts!$A:$BB,5,FALSE)</f>
        <v>27815</v>
      </c>
      <c r="J1471">
        <f>VLOOKUP($G1471,county_facts!$A:$BB,6,FALSE)</f>
        <v>-1.6</v>
      </c>
      <c r="K1471">
        <f>VLOOKUP($G1471,county_facts!$A:$BB,7,FALSE)</f>
        <v>27815</v>
      </c>
      <c r="L1471">
        <f>VLOOKUP($G1471,county_facts!$A:$BB,8,FALSE)</f>
        <v>5.6</v>
      </c>
      <c r="M1471">
        <f>VLOOKUP($G1471,county_facts!$A:$BB,9,FALSE)</f>
        <v>23.2</v>
      </c>
      <c r="N1471">
        <f>VLOOKUP($G1471,county_facts!$A:$BB,10,FALSE)</f>
        <v>13.8</v>
      </c>
      <c r="O1471">
        <f>VLOOKUP($G1471,county_facts!$A:$BB,11,FALSE)</f>
        <v>47.7</v>
      </c>
      <c r="P1471">
        <f>VLOOKUP($G1471,county_facts!$A:$BB,12,FALSE)</f>
        <v>62.4</v>
      </c>
      <c r="Q1471">
        <f>VLOOKUP($G1471,county_facts!$A:$BB,13,FALSE)</f>
        <v>35.1</v>
      </c>
      <c r="R1471">
        <f>VLOOKUP($G1471,county_facts!$A:$BB,14,FALSE)</f>
        <v>0.7</v>
      </c>
      <c r="S1471">
        <f>VLOOKUP($G1471,county_facts!$A:$BB,15,FALSE)</f>
        <v>0.6</v>
      </c>
      <c r="T1471">
        <f>VLOOKUP($G1471,county_facts!$A:$BB,16,FALSE)</f>
        <v>0</v>
      </c>
      <c r="U1471">
        <f>VLOOKUP($G1471,county_facts!$A:$BB,17,FALSE)</f>
        <v>1.3</v>
      </c>
      <c r="V1471">
        <f>VLOOKUP($G1471,county_facts!$A:$BB,18,FALSE)</f>
        <v>2.2999999999999998</v>
      </c>
      <c r="W1471">
        <f>VLOOKUP($G1471,county_facts!$A:$BB,19,FALSE)</f>
        <v>60.7</v>
      </c>
      <c r="X1471">
        <f>VLOOKUP($G1471,county_facts!$A:$BB,20,FALSE)</f>
        <v>80.8</v>
      </c>
      <c r="Y1471">
        <f>VLOOKUP($G1471,county_facts!$A:$BB,21,FALSE)</f>
        <v>1</v>
      </c>
      <c r="Z1471">
        <f>VLOOKUP($G1471,county_facts!$A:$BB,22,FALSE)</f>
        <v>2.5</v>
      </c>
      <c r="AA1471">
        <f>VLOOKUP($G1471,county_facts!$A:$BB,23,FALSE)</f>
        <v>74.5</v>
      </c>
      <c r="AB1471">
        <f>VLOOKUP($G1471,county_facts!$A:$BB,24,FALSE)</f>
        <v>10.4</v>
      </c>
      <c r="AC1471">
        <f>VLOOKUP($G1471,county_facts!$A:$BB,25,FALSE)</f>
        <v>1811</v>
      </c>
      <c r="AD1471">
        <f>VLOOKUP($G1471,county_facts!$A:$BB,26,FALSE)</f>
        <v>22.9</v>
      </c>
      <c r="AE1471">
        <f>VLOOKUP($G1471,county_facts!$A:$BB,27,FALSE)</f>
        <v>11286</v>
      </c>
      <c r="AF1471">
        <f>VLOOKUP($G1471,county_facts!$A:$BB,28,FALSE)</f>
        <v>63.6</v>
      </c>
      <c r="AG1471">
        <f>VLOOKUP($G1471,county_facts!$A:$BB,29,FALSE)</f>
        <v>13.4</v>
      </c>
      <c r="AH1471">
        <f>VLOOKUP($G1471,county_facts!$A:$BB,30,FALSE)</f>
        <v>77600</v>
      </c>
      <c r="AI1471">
        <f>VLOOKUP($G1471,county_facts!$A:$BB,31,FALSE)</f>
        <v>9686</v>
      </c>
      <c r="AJ1471">
        <f>VLOOKUP($G1471,county_facts!$A:$BB,32,FALSE)</f>
        <v>2.58</v>
      </c>
      <c r="AK1471">
        <f>VLOOKUP($G1471,county_facts!$A:$BB,33,FALSE)</f>
        <v>15758</v>
      </c>
      <c r="AL1471">
        <f>VLOOKUP($G1471,county_facts!$A:$BB,34,FALSE)</f>
        <v>32326</v>
      </c>
      <c r="AM1471">
        <f>VLOOKUP($G1471,county_facts!$A:$BB,35,FALSE)</f>
        <v>26</v>
      </c>
      <c r="AN1471">
        <f>VLOOKUP($G1471,county_facts!$A:$BB,36,FALSE)</f>
        <v>307</v>
      </c>
      <c r="AO1471">
        <f>VLOOKUP($G1471,county_facts!$A:$BB,37,FALSE)</f>
        <v>4708</v>
      </c>
      <c r="AP1471">
        <f>VLOOKUP($G1471,county_facts!$A:$BB,38,FALSE)</f>
        <v>3.8</v>
      </c>
      <c r="AQ1471">
        <f>VLOOKUP($G1471,county_facts!$A:$BB,39,FALSE)</f>
        <v>1305</v>
      </c>
      <c r="AR1471">
        <f>VLOOKUP($G1471,county_facts!$A:$BB,40,FALSE)</f>
        <v>1446</v>
      </c>
      <c r="AS1471">
        <f>VLOOKUP($G1471,county_facts!$A:$BB,41,FALSE)</f>
        <v>6.2</v>
      </c>
      <c r="AT1471">
        <f>VLOOKUP($G1471,county_facts!$A:$BB,42,FALSE)</f>
        <v>0</v>
      </c>
      <c r="AU1471">
        <f>VLOOKUP($G1471,county_facts!$A:$BB,43,FALSE)</f>
        <v>0</v>
      </c>
      <c r="AV1471">
        <f>VLOOKUP($G1471,county_facts!$A:$BB,44,FALSE)</f>
        <v>0</v>
      </c>
      <c r="AW1471">
        <f>VLOOKUP($G1471,county_facts!$A:$BB,45,FALSE)</f>
        <v>0</v>
      </c>
      <c r="AX1471">
        <f>VLOOKUP($G1471,county_facts!$A:$BB,46,FALSE)</f>
        <v>28.9</v>
      </c>
      <c r="AY1471">
        <f>VLOOKUP($G1471,county_facts!$A:$BB,47,FALSE)</f>
        <v>372934</v>
      </c>
      <c r="AZ1471">
        <f>VLOOKUP($G1471,county_facts!$A:$BB,48,FALSE)</f>
        <v>829714</v>
      </c>
      <c r="BA1471">
        <f>VLOOKUP($G1471,county_facts!$A:$BB,49,FALSE)</f>
        <v>151836</v>
      </c>
      <c r="BB1471">
        <f>VLOOKUP($G1471,county_facts!$A:$BB,50,FALSE)</f>
        <v>5708</v>
      </c>
      <c r="BC1471">
        <f>VLOOKUP($G1471,county_facts!$A:$BB,51,FALSE)</f>
        <v>9726</v>
      </c>
      <c r="BD1471">
        <f>VLOOKUP($G1471,county_facts!$A:$BB,52,FALSE)</f>
        <v>14</v>
      </c>
      <c r="BE1471">
        <f>VLOOKUP($G1471,county_facts!$A:$BB,53,FALSE)</f>
        <v>471.99</v>
      </c>
      <c r="BF1471">
        <f>VLOOKUP($G1471,county_facts!$A:$BB,54,FALSE)</f>
        <v>58.9</v>
      </c>
    </row>
    <row r="1472" spans="1:58" x14ac:dyDescent="0.3">
      <c r="A1472" t="s">
        <v>6</v>
      </c>
      <c r="B1472" t="s">
        <v>171</v>
      </c>
      <c r="C1472">
        <v>133</v>
      </c>
      <c r="D1472" t="s">
        <v>578</v>
      </c>
      <c r="E1472">
        <v>184</v>
      </c>
      <c r="F1472">
        <v>0.72282608699999995</v>
      </c>
      <c r="G1472">
        <v>47095</v>
      </c>
      <c r="H1472">
        <f>VLOOKUP($G1472,county_facts!$A:$BB,4,FALSE)</f>
        <v>7631</v>
      </c>
      <c r="I1472">
        <f>VLOOKUP($G1472,county_facts!$A:$BB,5,FALSE)</f>
        <v>7832</v>
      </c>
      <c r="J1472">
        <f>VLOOKUP($G1472,county_facts!$A:$BB,6,FALSE)</f>
        <v>-2.6</v>
      </c>
      <c r="K1472">
        <f>VLOOKUP($G1472,county_facts!$A:$BB,7,FALSE)</f>
        <v>7832</v>
      </c>
      <c r="L1472">
        <f>VLOOKUP($G1472,county_facts!$A:$BB,8,FALSE)</f>
        <v>4.5</v>
      </c>
      <c r="M1472">
        <f>VLOOKUP($G1472,county_facts!$A:$BB,9,FALSE)</f>
        <v>15.6</v>
      </c>
      <c r="N1472">
        <f>VLOOKUP($G1472,county_facts!$A:$BB,10,FALSE)</f>
        <v>14.7</v>
      </c>
      <c r="O1472">
        <f>VLOOKUP($G1472,county_facts!$A:$BB,11,FALSE)</f>
        <v>36.1</v>
      </c>
      <c r="P1472">
        <f>VLOOKUP($G1472,county_facts!$A:$BB,12,FALSE)</f>
        <v>69.400000000000006</v>
      </c>
      <c r="Q1472">
        <f>VLOOKUP($G1472,county_facts!$A:$BB,13,FALSE)</f>
        <v>28.1</v>
      </c>
      <c r="R1472">
        <f>VLOOKUP($G1472,county_facts!$A:$BB,14,FALSE)</f>
        <v>0.5</v>
      </c>
      <c r="S1472">
        <f>VLOOKUP($G1472,county_facts!$A:$BB,15,FALSE)</f>
        <v>0.2</v>
      </c>
      <c r="T1472">
        <f>VLOOKUP($G1472,county_facts!$A:$BB,16,FALSE)</f>
        <v>0</v>
      </c>
      <c r="U1472">
        <f>VLOOKUP($G1472,county_facts!$A:$BB,17,FALSE)</f>
        <v>1.8</v>
      </c>
      <c r="V1472">
        <f>VLOOKUP($G1472,county_facts!$A:$BB,18,FALSE)</f>
        <v>2</v>
      </c>
      <c r="W1472">
        <f>VLOOKUP($G1472,county_facts!$A:$BB,19,FALSE)</f>
        <v>67.8</v>
      </c>
      <c r="X1472">
        <f>VLOOKUP($G1472,county_facts!$A:$BB,20,FALSE)</f>
        <v>78.7</v>
      </c>
      <c r="Y1472">
        <f>VLOOKUP($G1472,county_facts!$A:$BB,21,FALSE)</f>
        <v>2.2000000000000002</v>
      </c>
      <c r="Z1472">
        <f>VLOOKUP($G1472,county_facts!$A:$BB,22,FALSE)</f>
        <v>2.9</v>
      </c>
      <c r="AA1472">
        <f>VLOOKUP($G1472,county_facts!$A:$BB,23,FALSE)</f>
        <v>70.599999999999994</v>
      </c>
      <c r="AB1472">
        <f>VLOOKUP($G1472,county_facts!$A:$BB,24,FALSE)</f>
        <v>7</v>
      </c>
      <c r="AC1472">
        <f>VLOOKUP($G1472,county_facts!$A:$BB,25,FALSE)</f>
        <v>563</v>
      </c>
      <c r="AD1472">
        <f>VLOOKUP($G1472,county_facts!$A:$BB,26,FALSE)</f>
        <v>18.899999999999999</v>
      </c>
      <c r="AE1472">
        <f>VLOOKUP($G1472,county_facts!$A:$BB,27,FALSE)</f>
        <v>2607</v>
      </c>
      <c r="AF1472">
        <f>VLOOKUP($G1472,county_facts!$A:$BB,28,FALSE)</f>
        <v>55.4</v>
      </c>
      <c r="AG1472">
        <f>VLOOKUP($G1472,county_facts!$A:$BB,29,FALSE)</f>
        <v>24.2</v>
      </c>
      <c r="AH1472">
        <f>VLOOKUP($G1472,county_facts!$A:$BB,30,FALSE)</f>
        <v>72700</v>
      </c>
      <c r="AI1472">
        <f>VLOOKUP($G1472,county_facts!$A:$BB,31,FALSE)</f>
        <v>2201</v>
      </c>
      <c r="AJ1472">
        <f>VLOOKUP($G1472,county_facts!$A:$BB,32,FALSE)</f>
        <v>2.41</v>
      </c>
      <c r="AK1472">
        <f>VLOOKUP($G1472,county_facts!$A:$BB,33,FALSE)</f>
        <v>12042</v>
      </c>
      <c r="AL1472">
        <f>VLOOKUP($G1472,county_facts!$A:$BB,34,FALSE)</f>
        <v>27115</v>
      </c>
      <c r="AM1472">
        <f>VLOOKUP($G1472,county_facts!$A:$BB,35,FALSE)</f>
        <v>31.7</v>
      </c>
      <c r="AN1472">
        <f>VLOOKUP($G1472,county_facts!$A:$BB,36,FALSE)</f>
        <v>74</v>
      </c>
      <c r="AO1472">
        <f>VLOOKUP($G1472,county_facts!$A:$BB,37,FALSE)</f>
        <v>637</v>
      </c>
      <c r="AP1472">
        <f>VLOOKUP($G1472,county_facts!$A:$BB,38,FALSE)</f>
        <v>4.8</v>
      </c>
      <c r="AQ1472">
        <f>VLOOKUP($G1472,county_facts!$A:$BB,39,FALSE)</f>
        <v>351</v>
      </c>
      <c r="AR1472">
        <f>VLOOKUP($G1472,county_facts!$A:$BB,40,FALSE)</f>
        <v>189</v>
      </c>
      <c r="AS1472">
        <f>VLOOKUP($G1472,county_facts!$A:$BB,41,FALSE)</f>
        <v>0</v>
      </c>
      <c r="AT1472">
        <f>VLOOKUP($G1472,county_facts!$A:$BB,42,FALSE)</f>
        <v>0</v>
      </c>
      <c r="AU1472">
        <f>VLOOKUP($G1472,county_facts!$A:$BB,43,FALSE)</f>
        <v>0</v>
      </c>
      <c r="AV1472">
        <f>VLOOKUP($G1472,county_facts!$A:$BB,44,FALSE)</f>
        <v>0</v>
      </c>
      <c r="AW1472">
        <f>VLOOKUP($G1472,county_facts!$A:$BB,45,FALSE)</f>
        <v>0</v>
      </c>
      <c r="AX1472">
        <f>VLOOKUP($G1472,county_facts!$A:$BB,46,FALSE)</f>
        <v>13.2</v>
      </c>
      <c r="AY1472">
        <f>VLOOKUP($G1472,county_facts!$A:$BB,47,FALSE)</f>
        <v>0</v>
      </c>
      <c r="AZ1472">
        <f>VLOOKUP($G1472,county_facts!$A:$BB,48,FALSE)</f>
        <v>0</v>
      </c>
      <c r="BA1472">
        <f>VLOOKUP($G1472,county_facts!$A:$BB,49,FALSE)</f>
        <v>19529</v>
      </c>
      <c r="BB1472">
        <f>VLOOKUP($G1472,county_facts!$A:$BB,50,FALSE)</f>
        <v>2635</v>
      </c>
      <c r="BC1472">
        <f>VLOOKUP($G1472,county_facts!$A:$BB,51,FALSE)</f>
        <v>5859</v>
      </c>
      <c r="BD1472">
        <f>VLOOKUP($G1472,county_facts!$A:$BB,52,FALSE)</f>
        <v>6</v>
      </c>
      <c r="BE1472">
        <f>VLOOKUP($G1472,county_facts!$A:$BB,53,FALSE)</f>
        <v>165.78</v>
      </c>
      <c r="BF1472">
        <f>VLOOKUP($G1472,county_facts!$A:$BB,54,FALSE)</f>
        <v>47.2</v>
      </c>
    </row>
    <row r="1473" spans="1:58" x14ac:dyDescent="0.3">
      <c r="A1473" t="s">
        <v>9</v>
      </c>
      <c r="B1473" t="s">
        <v>171</v>
      </c>
      <c r="C1473">
        <v>51</v>
      </c>
      <c r="D1473" t="s">
        <v>578</v>
      </c>
      <c r="E1473">
        <v>184</v>
      </c>
      <c r="F1473">
        <v>0.27717391299999999</v>
      </c>
      <c r="G1473">
        <v>47095</v>
      </c>
      <c r="H1473">
        <f>VLOOKUP($G1473,county_facts!$A:$BB,4,FALSE)</f>
        <v>7631</v>
      </c>
      <c r="I1473">
        <f>VLOOKUP($G1473,county_facts!$A:$BB,5,FALSE)</f>
        <v>7832</v>
      </c>
      <c r="J1473">
        <f>VLOOKUP($G1473,county_facts!$A:$BB,6,FALSE)</f>
        <v>-2.6</v>
      </c>
      <c r="K1473">
        <f>VLOOKUP($G1473,county_facts!$A:$BB,7,FALSE)</f>
        <v>7832</v>
      </c>
      <c r="L1473">
        <f>VLOOKUP($G1473,county_facts!$A:$BB,8,FALSE)</f>
        <v>4.5</v>
      </c>
      <c r="M1473">
        <f>VLOOKUP($G1473,county_facts!$A:$BB,9,FALSE)</f>
        <v>15.6</v>
      </c>
      <c r="N1473">
        <f>VLOOKUP($G1473,county_facts!$A:$BB,10,FALSE)</f>
        <v>14.7</v>
      </c>
      <c r="O1473">
        <f>VLOOKUP($G1473,county_facts!$A:$BB,11,FALSE)</f>
        <v>36.1</v>
      </c>
      <c r="P1473">
        <f>VLOOKUP($G1473,county_facts!$A:$BB,12,FALSE)</f>
        <v>69.400000000000006</v>
      </c>
      <c r="Q1473">
        <f>VLOOKUP($G1473,county_facts!$A:$BB,13,FALSE)</f>
        <v>28.1</v>
      </c>
      <c r="R1473">
        <f>VLOOKUP($G1473,county_facts!$A:$BB,14,FALSE)</f>
        <v>0.5</v>
      </c>
      <c r="S1473">
        <f>VLOOKUP($G1473,county_facts!$A:$BB,15,FALSE)</f>
        <v>0.2</v>
      </c>
      <c r="T1473">
        <f>VLOOKUP($G1473,county_facts!$A:$BB,16,FALSE)</f>
        <v>0</v>
      </c>
      <c r="U1473">
        <f>VLOOKUP($G1473,county_facts!$A:$BB,17,FALSE)</f>
        <v>1.8</v>
      </c>
      <c r="V1473">
        <f>VLOOKUP($G1473,county_facts!$A:$BB,18,FALSE)</f>
        <v>2</v>
      </c>
      <c r="W1473">
        <f>VLOOKUP($G1473,county_facts!$A:$BB,19,FALSE)</f>
        <v>67.8</v>
      </c>
      <c r="X1473">
        <f>VLOOKUP($G1473,county_facts!$A:$BB,20,FALSE)</f>
        <v>78.7</v>
      </c>
      <c r="Y1473">
        <f>VLOOKUP($G1473,county_facts!$A:$BB,21,FALSE)</f>
        <v>2.2000000000000002</v>
      </c>
      <c r="Z1473">
        <f>VLOOKUP($G1473,county_facts!$A:$BB,22,FALSE)</f>
        <v>2.9</v>
      </c>
      <c r="AA1473">
        <f>VLOOKUP($G1473,county_facts!$A:$BB,23,FALSE)</f>
        <v>70.599999999999994</v>
      </c>
      <c r="AB1473">
        <f>VLOOKUP($G1473,county_facts!$A:$BB,24,FALSE)</f>
        <v>7</v>
      </c>
      <c r="AC1473">
        <f>VLOOKUP($G1473,county_facts!$A:$BB,25,FALSE)</f>
        <v>563</v>
      </c>
      <c r="AD1473">
        <f>VLOOKUP($G1473,county_facts!$A:$BB,26,FALSE)</f>
        <v>18.899999999999999</v>
      </c>
      <c r="AE1473">
        <f>VLOOKUP($G1473,county_facts!$A:$BB,27,FALSE)</f>
        <v>2607</v>
      </c>
      <c r="AF1473">
        <f>VLOOKUP($G1473,county_facts!$A:$BB,28,FALSE)</f>
        <v>55.4</v>
      </c>
      <c r="AG1473">
        <f>VLOOKUP($G1473,county_facts!$A:$BB,29,FALSE)</f>
        <v>24.2</v>
      </c>
      <c r="AH1473">
        <f>VLOOKUP($G1473,county_facts!$A:$BB,30,FALSE)</f>
        <v>72700</v>
      </c>
      <c r="AI1473">
        <f>VLOOKUP($G1473,county_facts!$A:$BB,31,FALSE)</f>
        <v>2201</v>
      </c>
      <c r="AJ1473">
        <f>VLOOKUP($G1473,county_facts!$A:$BB,32,FALSE)</f>
        <v>2.41</v>
      </c>
      <c r="AK1473">
        <f>VLOOKUP($G1473,county_facts!$A:$BB,33,FALSE)</f>
        <v>12042</v>
      </c>
      <c r="AL1473">
        <f>VLOOKUP($G1473,county_facts!$A:$BB,34,FALSE)</f>
        <v>27115</v>
      </c>
      <c r="AM1473">
        <f>VLOOKUP($G1473,county_facts!$A:$BB,35,FALSE)</f>
        <v>31.7</v>
      </c>
      <c r="AN1473">
        <f>VLOOKUP($G1473,county_facts!$A:$BB,36,FALSE)</f>
        <v>74</v>
      </c>
      <c r="AO1473">
        <f>VLOOKUP($G1473,county_facts!$A:$BB,37,FALSE)</f>
        <v>637</v>
      </c>
      <c r="AP1473">
        <f>VLOOKUP($G1473,county_facts!$A:$BB,38,FALSE)</f>
        <v>4.8</v>
      </c>
      <c r="AQ1473">
        <f>VLOOKUP($G1473,county_facts!$A:$BB,39,FALSE)</f>
        <v>351</v>
      </c>
      <c r="AR1473">
        <f>VLOOKUP($G1473,county_facts!$A:$BB,40,FALSE)</f>
        <v>189</v>
      </c>
      <c r="AS1473">
        <f>VLOOKUP($G1473,county_facts!$A:$BB,41,FALSE)</f>
        <v>0</v>
      </c>
      <c r="AT1473">
        <f>VLOOKUP($G1473,county_facts!$A:$BB,42,FALSE)</f>
        <v>0</v>
      </c>
      <c r="AU1473">
        <f>VLOOKUP($G1473,county_facts!$A:$BB,43,FALSE)</f>
        <v>0</v>
      </c>
      <c r="AV1473">
        <f>VLOOKUP($G1473,county_facts!$A:$BB,44,FALSE)</f>
        <v>0</v>
      </c>
      <c r="AW1473">
        <f>VLOOKUP($G1473,county_facts!$A:$BB,45,FALSE)</f>
        <v>0</v>
      </c>
      <c r="AX1473">
        <f>VLOOKUP($G1473,county_facts!$A:$BB,46,FALSE)</f>
        <v>13.2</v>
      </c>
      <c r="AY1473">
        <f>VLOOKUP($G1473,county_facts!$A:$BB,47,FALSE)</f>
        <v>0</v>
      </c>
      <c r="AZ1473">
        <f>VLOOKUP($G1473,county_facts!$A:$BB,48,FALSE)</f>
        <v>0</v>
      </c>
      <c r="BA1473">
        <f>VLOOKUP($G1473,county_facts!$A:$BB,49,FALSE)</f>
        <v>19529</v>
      </c>
      <c r="BB1473">
        <f>VLOOKUP($G1473,county_facts!$A:$BB,50,FALSE)</f>
        <v>2635</v>
      </c>
      <c r="BC1473">
        <f>VLOOKUP($G1473,county_facts!$A:$BB,51,FALSE)</f>
        <v>5859</v>
      </c>
      <c r="BD1473">
        <f>VLOOKUP($G1473,county_facts!$A:$BB,52,FALSE)</f>
        <v>6</v>
      </c>
      <c r="BE1473">
        <f>VLOOKUP($G1473,county_facts!$A:$BB,53,FALSE)</f>
        <v>165.78</v>
      </c>
      <c r="BF1473">
        <f>VLOOKUP($G1473,county_facts!$A:$BB,54,FALSE)</f>
        <v>47.2</v>
      </c>
    </row>
    <row r="1474" spans="1:58" x14ac:dyDescent="0.3">
      <c r="A1474" t="s">
        <v>6</v>
      </c>
      <c r="B1474" t="s">
        <v>601</v>
      </c>
      <c r="C1474">
        <v>14877</v>
      </c>
      <c r="D1474" t="s">
        <v>578</v>
      </c>
      <c r="E1474">
        <v>29593</v>
      </c>
      <c r="F1474">
        <v>0.50272023799999999</v>
      </c>
      <c r="G1474">
        <v>47093</v>
      </c>
      <c r="H1474">
        <f>VLOOKUP($G1474,county_facts!$A:$BB,4,FALSE)</f>
        <v>448644</v>
      </c>
      <c r="I1474">
        <f>VLOOKUP($G1474,county_facts!$A:$BB,5,FALSE)</f>
        <v>432234</v>
      </c>
      <c r="J1474">
        <f>VLOOKUP($G1474,county_facts!$A:$BB,6,FALSE)</f>
        <v>3.8</v>
      </c>
      <c r="K1474">
        <f>VLOOKUP($G1474,county_facts!$A:$BB,7,FALSE)</f>
        <v>432226</v>
      </c>
      <c r="L1474">
        <f>VLOOKUP($G1474,county_facts!$A:$BB,8,FALSE)</f>
        <v>5.8</v>
      </c>
      <c r="M1474">
        <f>VLOOKUP($G1474,county_facts!$A:$BB,9,FALSE)</f>
        <v>21.5</v>
      </c>
      <c r="N1474">
        <f>VLOOKUP($G1474,county_facts!$A:$BB,10,FALSE)</f>
        <v>14.5</v>
      </c>
      <c r="O1474">
        <f>VLOOKUP($G1474,county_facts!$A:$BB,11,FALSE)</f>
        <v>51.4</v>
      </c>
      <c r="P1474">
        <f>VLOOKUP($G1474,county_facts!$A:$BB,12,FALSE)</f>
        <v>86.3</v>
      </c>
      <c r="Q1474">
        <f>VLOOKUP($G1474,county_facts!$A:$BB,13,FALSE)</f>
        <v>9</v>
      </c>
      <c r="R1474">
        <f>VLOOKUP($G1474,county_facts!$A:$BB,14,FALSE)</f>
        <v>0.4</v>
      </c>
      <c r="S1474">
        <f>VLOOKUP($G1474,county_facts!$A:$BB,15,FALSE)</f>
        <v>2.2000000000000002</v>
      </c>
      <c r="T1474">
        <f>VLOOKUP($G1474,county_facts!$A:$BB,16,FALSE)</f>
        <v>0.1</v>
      </c>
      <c r="U1474">
        <f>VLOOKUP($G1474,county_facts!$A:$BB,17,FALSE)</f>
        <v>2</v>
      </c>
      <c r="V1474">
        <f>VLOOKUP($G1474,county_facts!$A:$BB,18,FALSE)</f>
        <v>3.9</v>
      </c>
      <c r="W1474">
        <f>VLOOKUP($G1474,county_facts!$A:$BB,19,FALSE)</f>
        <v>83</v>
      </c>
      <c r="X1474">
        <f>VLOOKUP($G1474,county_facts!$A:$BB,20,FALSE)</f>
        <v>86.8</v>
      </c>
      <c r="Y1474">
        <f>VLOOKUP($G1474,county_facts!$A:$BB,21,FALSE)</f>
        <v>4.7</v>
      </c>
      <c r="Z1474">
        <f>VLOOKUP($G1474,county_facts!$A:$BB,22,FALSE)</f>
        <v>6.3</v>
      </c>
      <c r="AA1474">
        <f>VLOOKUP($G1474,county_facts!$A:$BB,23,FALSE)</f>
        <v>90.2</v>
      </c>
      <c r="AB1474">
        <f>VLOOKUP($G1474,county_facts!$A:$BB,24,FALSE)</f>
        <v>34.299999999999997</v>
      </c>
      <c r="AC1474">
        <f>VLOOKUP($G1474,county_facts!$A:$BB,25,FALSE)</f>
        <v>28744</v>
      </c>
      <c r="AD1474">
        <f>VLOOKUP($G1474,county_facts!$A:$BB,26,FALSE)</f>
        <v>21.4</v>
      </c>
      <c r="AE1474">
        <f>VLOOKUP($G1474,county_facts!$A:$BB,27,FALSE)</f>
        <v>198917</v>
      </c>
      <c r="AF1474">
        <f>VLOOKUP($G1474,county_facts!$A:$BB,28,FALSE)</f>
        <v>65.2</v>
      </c>
      <c r="AG1474">
        <f>VLOOKUP($G1474,county_facts!$A:$BB,29,FALSE)</f>
        <v>23.1</v>
      </c>
      <c r="AH1474">
        <f>VLOOKUP($G1474,county_facts!$A:$BB,30,FALSE)</f>
        <v>157400</v>
      </c>
      <c r="AI1474">
        <f>VLOOKUP($G1474,county_facts!$A:$BB,31,FALSE)</f>
        <v>181100</v>
      </c>
      <c r="AJ1474">
        <f>VLOOKUP($G1474,county_facts!$A:$BB,32,FALSE)</f>
        <v>2.35</v>
      </c>
      <c r="AK1474">
        <f>VLOOKUP($G1474,county_facts!$A:$BB,33,FALSE)</f>
        <v>28136</v>
      </c>
      <c r="AL1474">
        <f>VLOOKUP($G1474,county_facts!$A:$BB,34,FALSE)</f>
        <v>47694</v>
      </c>
      <c r="AM1474">
        <f>VLOOKUP($G1474,county_facts!$A:$BB,35,FALSE)</f>
        <v>14.6</v>
      </c>
      <c r="AN1474">
        <f>VLOOKUP($G1474,county_facts!$A:$BB,36,FALSE)</f>
        <v>10971</v>
      </c>
      <c r="AO1474">
        <f>VLOOKUP($G1474,county_facts!$A:$BB,37,FALSE)</f>
        <v>205667</v>
      </c>
      <c r="AP1474">
        <f>VLOOKUP($G1474,county_facts!$A:$BB,38,FALSE)</f>
        <v>-0.1</v>
      </c>
      <c r="AQ1474">
        <f>VLOOKUP($G1474,county_facts!$A:$BB,39,FALSE)</f>
        <v>33182</v>
      </c>
      <c r="AR1474">
        <f>VLOOKUP($G1474,county_facts!$A:$BB,40,FALSE)</f>
        <v>40476</v>
      </c>
      <c r="AS1474">
        <f>VLOOKUP($G1474,county_facts!$A:$BB,41,FALSE)</f>
        <v>4.9000000000000004</v>
      </c>
      <c r="AT1474">
        <f>VLOOKUP($G1474,county_facts!$A:$BB,42,FALSE)</f>
        <v>0.6</v>
      </c>
      <c r="AU1474">
        <f>VLOOKUP($G1474,county_facts!$A:$BB,43,FALSE)</f>
        <v>1.9</v>
      </c>
      <c r="AV1474">
        <f>VLOOKUP($G1474,county_facts!$A:$BB,44,FALSE)</f>
        <v>0</v>
      </c>
      <c r="AW1474">
        <f>VLOOKUP($G1474,county_facts!$A:$BB,45,FALSE)</f>
        <v>1.7</v>
      </c>
      <c r="AX1474">
        <f>VLOOKUP($G1474,county_facts!$A:$BB,46,FALSE)</f>
        <v>25.6</v>
      </c>
      <c r="AY1474">
        <f>VLOOKUP($G1474,county_facts!$A:$BB,47,FALSE)</f>
        <v>4470899</v>
      </c>
      <c r="AZ1474">
        <f>VLOOKUP($G1474,county_facts!$A:$BB,48,FALSE)</f>
        <v>7402469</v>
      </c>
      <c r="BA1474">
        <f>VLOOKUP($G1474,county_facts!$A:$BB,49,FALSE)</f>
        <v>8209407</v>
      </c>
      <c r="BB1474">
        <f>VLOOKUP($G1474,county_facts!$A:$BB,50,FALSE)</f>
        <v>19329</v>
      </c>
      <c r="BC1474">
        <f>VLOOKUP($G1474,county_facts!$A:$BB,51,FALSE)</f>
        <v>919247</v>
      </c>
      <c r="BD1474">
        <f>VLOOKUP($G1474,county_facts!$A:$BB,52,FALSE)</f>
        <v>1912</v>
      </c>
      <c r="BE1474">
        <f>VLOOKUP($G1474,county_facts!$A:$BB,53,FALSE)</f>
        <v>508.22</v>
      </c>
      <c r="BF1474">
        <f>VLOOKUP($G1474,county_facts!$A:$BB,54,FALSE)</f>
        <v>850.5</v>
      </c>
    </row>
    <row r="1475" spans="1:58" x14ac:dyDescent="0.3">
      <c r="A1475" t="s">
        <v>9</v>
      </c>
      <c r="B1475" t="s">
        <v>601</v>
      </c>
      <c r="C1475">
        <v>14716</v>
      </c>
      <c r="D1475" t="s">
        <v>578</v>
      </c>
      <c r="E1475">
        <v>29593</v>
      </c>
      <c r="F1475">
        <v>0.49727976200000001</v>
      </c>
      <c r="G1475">
        <v>47093</v>
      </c>
      <c r="H1475">
        <f>VLOOKUP($G1475,county_facts!$A:$BB,4,FALSE)</f>
        <v>448644</v>
      </c>
      <c r="I1475">
        <f>VLOOKUP($G1475,county_facts!$A:$BB,5,FALSE)</f>
        <v>432234</v>
      </c>
      <c r="J1475">
        <f>VLOOKUP($G1475,county_facts!$A:$BB,6,FALSE)</f>
        <v>3.8</v>
      </c>
      <c r="K1475">
        <f>VLOOKUP($G1475,county_facts!$A:$BB,7,FALSE)</f>
        <v>432226</v>
      </c>
      <c r="L1475">
        <f>VLOOKUP($G1475,county_facts!$A:$BB,8,FALSE)</f>
        <v>5.8</v>
      </c>
      <c r="M1475">
        <f>VLOOKUP($G1475,county_facts!$A:$BB,9,FALSE)</f>
        <v>21.5</v>
      </c>
      <c r="N1475">
        <f>VLOOKUP($G1475,county_facts!$A:$BB,10,FALSE)</f>
        <v>14.5</v>
      </c>
      <c r="O1475">
        <f>VLOOKUP($G1475,county_facts!$A:$BB,11,FALSE)</f>
        <v>51.4</v>
      </c>
      <c r="P1475">
        <f>VLOOKUP($G1475,county_facts!$A:$BB,12,FALSE)</f>
        <v>86.3</v>
      </c>
      <c r="Q1475">
        <f>VLOOKUP($G1475,county_facts!$A:$BB,13,FALSE)</f>
        <v>9</v>
      </c>
      <c r="R1475">
        <f>VLOOKUP($G1475,county_facts!$A:$BB,14,FALSE)</f>
        <v>0.4</v>
      </c>
      <c r="S1475">
        <f>VLOOKUP($G1475,county_facts!$A:$BB,15,FALSE)</f>
        <v>2.2000000000000002</v>
      </c>
      <c r="T1475">
        <f>VLOOKUP($G1475,county_facts!$A:$BB,16,FALSE)</f>
        <v>0.1</v>
      </c>
      <c r="U1475">
        <f>VLOOKUP($G1475,county_facts!$A:$BB,17,FALSE)</f>
        <v>2</v>
      </c>
      <c r="V1475">
        <f>VLOOKUP($G1475,county_facts!$A:$BB,18,FALSE)</f>
        <v>3.9</v>
      </c>
      <c r="W1475">
        <f>VLOOKUP($G1475,county_facts!$A:$BB,19,FALSE)</f>
        <v>83</v>
      </c>
      <c r="X1475">
        <f>VLOOKUP($G1475,county_facts!$A:$BB,20,FALSE)</f>
        <v>86.8</v>
      </c>
      <c r="Y1475">
        <f>VLOOKUP($G1475,county_facts!$A:$BB,21,FALSE)</f>
        <v>4.7</v>
      </c>
      <c r="Z1475">
        <f>VLOOKUP($G1475,county_facts!$A:$BB,22,FALSE)</f>
        <v>6.3</v>
      </c>
      <c r="AA1475">
        <f>VLOOKUP($G1475,county_facts!$A:$BB,23,FALSE)</f>
        <v>90.2</v>
      </c>
      <c r="AB1475">
        <f>VLOOKUP($G1475,county_facts!$A:$BB,24,FALSE)</f>
        <v>34.299999999999997</v>
      </c>
      <c r="AC1475">
        <f>VLOOKUP($G1475,county_facts!$A:$BB,25,FALSE)</f>
        <v>28744</v>
      </c>
      <c r="AD1475">
        <f>VLOOKUP($G1475,county_facts!$A:$BB,26,FALSE)</f>
        <v>21.4</v>
      </c>
      <c r="AE1475">
        <f>VLOOKUP($G1475,county_facts!$A:$BB,27,FALSE)</f>
        <v>198917</v>
      </c>
      <c r="AF1475">
        <f>VLOOKUP($G1475,county_facts!$A:$BB,28,FALSE)</f>
        <v>65.2</v>
      </c>
      <c r="AG1475">
        <f>VLOOKUP($G1475,county_facts!$A:$BB,29,FALSE)</f>
        <v>23.1</v>
      </c>
      <c r="AH1475">
        <f>VLOOKUP($G1475,county_facts!$A:$BB,30,FALSE)</f>
        <v>157400</v>
      </c>
      <c r="AI1475">
        <f>VLOOKUP($G1475,county_facts!$A:$BB,31,FALSE)</f>
        <v>181100</v>
      </c>
      <c r="AJ1475">
        <f>VLOOKUP($G1475,county_facts!$A:$BB,32,FALSE)</f>
        <v>2.35</v>
      </c>
      <c r="AK1475">
        <f>VLOOKUP($G1475,county_facts!$A:$BB,33,FALSE)</f>
        <v>28136</v>
      </c>
      <c r="AL1475">
        <f>VLOOKUP($G1475,county_facts!$A:$BB,34,FALSE)</f>
        <v>47694</v>
      </c>
      <c r="AM1475">
        <f>VLOOKUP($G1475,county_facts!$A:$BB,35,FALSE)</f>
        <v>14.6</v>
      </c>
      <c r="AN1475">
        <f>VLOOKUP($G1475,county_facts!$A:$BB,36,FALSE)</f>
        <v>10971</v>
      </c>
      <c r="AO1475">
        <f>VLOOKUP($G1475,county_facts!$A:$BB,37,FALSE)</f>
        <v>205667</v>
      </c>
      <c r="AP1475">
        <f>VLOOKUP($G1475,county_facts!$A:$BB,38,FALSE)</f>
        <v>-0.1</v>
      </c>
      <c r="AQ1475">
        <f>VLOOKUP($G1475,county_facts!$A:$BB,39,FALSE)</f>
        <v>33182</v>
      </c>
      <c r="AR1475">
        <f>VLOOKUP($G1475,county_facts!$A:$BB,40,FALSE)</f>
        <v>40476</v>
      </c>
      <c r="AS1475">
        <f>VLOOKUP($G1475,county_facts!$A:$BB,41,FALSE)</f>
        <v>4.9000000000000004</v>
      </c>
      <c r="AT1475">
        <f>VLOOKUP($G1475,county_facts!$A:$BB,42,FALSE)</f>
        <v>0.6</v>
      </c>
      <c r="AU1475">
        <f>VLOOKUP($G1475,county_facts!$A:$BB,43,FALSE)</f>
        <v>1.9</v>
      </c>
      <c r="AV1475">
        <f>VLOOKUP($G1475,county_facts!$A:$BB,44,FALSE)</f>
        <v>0</v>
      </c>
      <c r="AW1475">
        <f>VLOOKUP($G1475,county_facts!$A:$BB,45,FALSE)</f>
        <v>1.7</v>
      </c>
      <c r="AX1475">
        <f>VLOOKUP($G1475,county_facts!$A:$BB,46,FALSE)</f>
        <v>25.6</v>
      </c>
      <c r="AY1475">
        <f>VLOOKUP($G1475,county_facts!$A:$BB,47,FALSE)</f>
        <v>4470899</v>
      </c>
      <c r="AZ1475">
        <f>VLOOKUP($G1475,county_facts!$A:$BB,48,FALSE)</f>
        <v>7402469</v>
      </c>
      <c r="BA1475">
        <f>VLOOKUP($G1475,county_facts!$A:$BB,49,FALSE)</f>
        <v>8209407</v>
      </c>
      <c r="BB1475">
        <f>VLOOKUP($G1475,county_facts!$A:$BB,50,FALSE)</f>
        <v>19329</v>
      </c>
      <c r="BC1475">
        <f>VLOOKUP($G1475,county_facts!$A:$BB,51,FALSE)</f>
        <v>919247</v>
      </c>
      <c r="BD1475">
        <f>VLOOKUP($G1475,county_facts!$A:$BB,52,FALSE)</f>
        <v>1912</v>
      </c>
      <c r="BE1475">
        <f>VLOOKUP($G1475,county_facts!$A:$BB,53,FALSE)</f>
        <v>508.22</v>
      </c>
      <c r="BF1475">
        <f>VLOOKUP($G1475,county_facts!$A:$BB,54,FALSE)</f>
        <v>850.5</v>
      </c>
    </row>
    <row r="1476" spans="1:58" x14ac:dyDescent="0.3">
      <c r="A1476" t="s">
        <v>6</v>
      </c>
      <c r="B1476" t="s">
        <v>103</v>
      </c>
      <c r="C1476">
        <v>224</v>
      </c>
      <c r="D1476" t="s">
        <v>578</v>
      </c>
      <c r="E1476">
        <v>401</v>
      </c>
      <c r="F1476">
        <v>0.55860349099999995</v>
      </c>
      <c r="G1476">
        <v>47091</v>
      </c>
      <c r="H1476">
        <f>VLOOKUP($G1476,county_facts!$A:$BB,4,FALSE)</f>
        <v>17859</v>
      </c>
      <c r="I1476">
        <f>VLOOKUP($G1476,county_facts!$A:$BB,5,FALSE)</f>
        <v>18244</v>
      </c>
      <c r="J1476">
        <f>VLOOKUP($G1476,county_facts!$A:$BB,6,FALSE)</f>
        <v>-2.1</v>
      </c>
      <c r="K1476">
        <f>VLOOKUP($G1476,county_facts!$A:$BB,7,FALSE)</f>
        <v>18244</v>
      </c>
      <c r="L1476">
        <f>VLOOKUP($G1476,county_facts!$A:$BB,8,FALSE)</f>
        <v>4.3</v>
      </c>
      <c r="M1476">
        <f>VLOOKUP($G1476,county_facts!$A:$BB,9,FALSE)</f>
        <v>17.5</v>
      </c>
      <c r="N1476">
        <f>VLOOKUP($G1476,county_facts!$A:$BB,10,FALSE)</f>
        <v>20.5</v>
      </c>
      <c r="O1476">
        <f>VLOOKUP($G1476,county_facts!$A:$BB,11,FALSE)</f>
        <v>46.5</v>
      </c>
      <c r="P1476">
        <f>VLOOKUP($G1476,county_facts!$A:$BB,12,FALSE)</f>
        <v>96.1</v>
      </c>
      <c r="Q1476">
        <f>VLOOKUP($G1476,county_facts!$A:$BB,13,FALSE)</f>
        <v>2.2999999999999998</v>
      </c>
      <c r="R1476">
        <f>VLOOKUP($G1476,county_facts!$A:$BB,14,FALSE)</f>
        <v>0.3</v>
      </c>
      <c r="S1476">
        <f>VLOOKUP($G1476,county_facts!$A:$BB,15,FALSE)</f>
        <v>0.3</v>
      </c>
      <c r="T1476">
        <f>VLOOKUP($G1476,county_facts!$A:$BB,16,FALSE)</f>
        <v>0</v>
      </c>
      <c r="U1476">
        <f>VLOOKUP($G1476,county_facts!$A:$BB,17,FALSE)</f>
        <v>1</v>
      </c>
      <c r="V1476">
        <f>VLOOKUP($G1476,county_facts!$A:$BB,18,FALSE)</f>
        <v>1.8</v>
      </c>
      <c r="W1476">
        <f>VLOOKUP($G1476,county_facts!$A:$BB,19,FALSE)</f>
        <v>94.4</v>
      </c>
      <c r="X1476">
        <f>VLOOKUP($G1476,county_facts!$A:$BB,20,FALSE)</f>
        <v>88.1</v>
      </c>
      <c r="Y1476">
        <f>VLOOKUP($G1476,county_facts!$A:$BB,21,FALSE)</f>
        <v>1</v>
      </c>
      <c r="Z1476">
        <f>VLOOKUP($G1476,county_facts!$A:$BB,22,FALSE)</f>
        <v>2.1</v>
      </c>
      <c r="AA1476">
        <f>VLOOKUP($G1476,county_facts!$A:$BB,23,FALSE)</f>
        <v>72.7</v>
      </c>
      <c r="AB1476">
        <f>VLOOKUP($G1476,county_facts!$A:$BB,24,FALSE)</f>
        <v>9</v>
      </c>
      <c r="AC1476">
        <f>VLOOKUP($G1476,county_facts!$A:$BB,25,FALSE)</f>
        <v>1503</v>
      </c>
      <c r="AD1476">
        <f>VLOOKUP($G1476,county_facts!$A:$BB,26,FALSE)</f>
        <v>25.7</v>
      </c>
      <c r="AE1476">
        <f>VLOOKUP($G1476,county_facts!$A:$BB,27,FALSE)</f>
        <v>8914</v>
      </c>
      <c r="AF1476">
        <f>VLOOKUP($G1476,county_facts!$A:$BB,28,FALSE)</f>
        <v>75.900000000000006</v>
      </c>
      <c r="AG1476">
        <f>VLOOKUP($G1476,county_facts!$A:$BB,29,FALSE)</f>
        <v>6</v>
      </c>
      <c r="AH1476">
        <f>VLOOKUP($G1476,county_facts!$A:$BB,30,FALSE)</f>
        <v>101200</v>
      </c>
      <c r="AI1476">
        <f>VLOOKUP($G1476,county_facts!$A:$BB,31,FALSE)</f>
        <v>6921</v>
      </c>
      <c r="AJ1476">
        <f>VLOOKUP($G1476,county_facts!$A:$BB,32,FALSE)</f>
        <v>2.36</v>
      </c>
      <c r="AK1476">
        <f>VLOOKUP($G1476,county_facts!$A:$BB,33,FALSE)</f>
        <v>16470</v>
      </c>
      <c r="AL1476">
        <f>VLOOKUP($G1476,county_facts!$A:$BB,34,FALSE)</f>
        <v>29609</v>
      </c>
      <c r="AM1476">
        <f>VLOOKUP($G1476,county_facts!$A:$BB,35,FALSE)</f>
        <v>26.4</v>
      </c>
      <c r="AN1476">
        <f>VLOOKUP($G1476,county_facts!$A:$BB,36,FALSE)</f>
        <v>243</v>
      </c>
      <c r="AO1476">
        <f>VLOOKUP($G1476,county_facts!$A:$BB,37,FALSE)</f>
        <v>2863</v>
      </c>
      <c r="AP1476">
        <f>VLOOKUP($G1476,county_facts!$A:$BB,38,FALSE)</f>
        <v>2.7</v>
      </c>
      <c r="AQ1476">
        <f>VLOOKUP($G1476,county_facts!$A:$BB,39,FALSE)</f>
        <v>1060</v>
      </c>
      <c r="AR1476">
        <f>VLOOKUP($G1476,county_facts!$A:$BB,40,FALSE)</f>
        <v>1364</v>
      </c>
      <c r="AS1476">
        <f>VLOOKUP($G1476,county_facts!$A:$BB,41,FALSE)</f>
        <v>0</v>
      </c>
      <c r="AT1476">
        <f>VLOOKUP($G1476,county_facts!$A:$BB,42,FALSE)</f>
        <v>0</v>
      </c>
      <c r="AU1476">
        <f>VLOOKUP($G1476,county_facts!$A:$BB,43,FALSE)</f>
        <v>0</v>
      </c>
      <c r="AV1476">
        <f>VLOOKUP($G1476,county_facts!$A:$BB,44,FALSE)</f>
        <v>0</v>
      </c>
      <c r="AW1476">
        <f>VLOOKUP($G1476,county_facts!$A:$BB,45,FALSE)</f>
        <v>0</v>
      </c>
      <c r="AX1476">
        <f>VLOOKUP($G1476,county_facts!$A:$BB,46,FALSE)</f>
        <v>16.2</v>
      </c>
      <c r="AY1476">
        <f>VLOOKUP($G1476,county_facts!$A:$BB,47,FALSE)</f>
        <v>118206</v>
      </c>
      <c r="AZ1476">
        <f>VLOOKUP($G1476,county_facts!$A:$BB,48,FALSE)</f>
        <v>0</v>
      </c>
      <c r="BA1476">
        <f>VLOOKUP($G1476,county_facts!$A:$BB,49,FALSE)</f>
        <v>93196</v>
      </c>
      <c r="BB1476">
        <f>VLOOKUP($G1476,county_facts!$A:$BB,50,FALSE)</f>
        <v>5156</v>
      </c>
      <c r="BC1476">
        <f>VLOOKUP($G1476,county_facts!$A:$BB,51,FALSE)</f>
        <v>6610</v>
      </c>
      <c r="BD1476">
        <f>VLOOKUP($G1476,county_facts!$A:$BB,52,FALSE)</f>
        <v>1</v>
      </c>
      <c r="BE1476">
        <f>VLOOKUP($G1476,county_facts!$A:$BB,53,FALSE)</f>
        <v>298.48</v>
      </c>
      <c r="BF1476">
        <f>VLOOKUP($G1476,county_facts!$A:$BB,54,FALSE)</f>
        <v>61.1</v>
      </c>
    </row>
    <row r="1477" spans="1:58" x14ac:dyDescent="0.3">
      <c r="A1477" t="s">
        <v>9</v>
      </c>
      <c r="B1477" t="s">
        <v>103</v>
      </c>
      <c r="C1477">
        <v>177</v>
      </c>
      <c r="D1477" t="s">
        <v>578</v>
      </c>
      <c r="E1477">
        <v>401</v>
      </c>
      <c r="F1477">
        <v>0.44139650899999999</v>
      </c>
      <c r="G1477">
        <v>47091</v>
      </c>
      <c r="H1477">
        <f>VLOOKUP($G1477,county_facts!$A:$BB,4,FALSE)</f>
        <v>17859</v>
      </c>
      <c r="I1477">
        <f>VLOOKUP($G1477,county_facts!$A:$BB,5,FALSE)</f>
        <v>18244</v>
      </c>
      <c r="J1477">
        <f>VLOOKUP($G1477,county_facts!$A:$BB,6,FALSE)</f>
        <v>-2.1</v>
      </c>
      <c r="K1477">
        <f>VLOOKUP($G1477,county_facts!$A:$BB,7,FALSE)</f>
        <v>18244</v>
      </c>
      <c r="L1477">
        <f>VLOOKUP($G1477,county_facts!$A:$BB,8,FALSE)</f>
        <v>4.3</v>
      </c>
      <c r="M1477">
        <f>VLOOKUP($G1477,county_facts!$A:$BB,9,FALSE)</f>
        <v>17.5</v>
      </c>
      <c r="N1477">
        <f>VLOOKUP($G1477,county_facts!$A:$BB,10,FALSE)</f>
        <v>20.5</v>
      </c>
      <c r="O1477">
        <f>VLOOKUP($G1477,county_facts!$A:$BB,11,FALSE)</f>
        <v>46.5</v>
      </c>
      <c r="P1477">
        <f>VLOOKUP($G1477,county_facts!$A:$BB,12,FALSE)</f>
        <v>96.1</v>
      </c>
      <c r="Q1477">
        <f>VLOOKUP($G1477,county_facts!$A:$BB,13,FALSE)</f>
        <v>2.2999999999999998</v>
      </c>
      <c r="R1477">
        <f>VLOOKUP($G1477,county_facts!$A:$BB,14,FALSE)</f>
        <v>0.3</v>
      </c>
      <c r="S1477">
        <f>VLOOKUP($G1477,county_facts!$A:$BB,15,FALSE)</f>
        <v>0.3</v>
      </c>
      <c r="T1477">
        <f>VLOOKUP($G1477,county_facts!$A:$BB,16,FALSE)</f>
        <v>0</v>
      </c>
      <c r="U1477">
        <f>VLOOKUP($G1477,county_facts!$A:$BB,17,FALSE)</f>
        <v>1</v>
      </c>
      <c r="V1477">
        <f>VLOOKUP($G1477,county_facts!$A:$BB,18,FALSE)</f>
        <v>1.8</v>
      </c>
      <c r="W1477">
        <f>VLOOKUP($G1477,county_facts!$A:$BB,19,FALSE)</f>
        <v>94.4</v>
      </c>
      <c r="X1477">
        <f>VLOOKUP($G1477,county_facts!$A:$BB,20,FALSE)</f>
        <v>88.1</v>
      </c>
      <c r="Y1477">
        <f>VLOOKUP($G1477,county_facts!$A:$BB,21,FALSE)</f>
        <v>1</v>
      </c>
      <c r="Z1477">
        <f>VLOOKUP($G1477,county_facts!$A:$BB,22,FALSE)</f>
        <v>2.1</v>
      </c>
      <c r="AA1477">
        <f>VLOOKUP($G1477,county_facts!$A:$BB,23,FALSE)</f>
        <v>72.7</v>
      </c>
      <c r="AB1477">
        <f>VLOOKUP($G1477,county_facts!$A:$BB,24,FALSE)</f>
        <v>9</v>
      </c>
      <c r="AC1477">
        <f>VLOOKUP($G1477,county_facts!$A:$BB,25,FALSE)</f>
        <v>1503</v>
      </c>
      <c r="AD1477">
        <f>VLOOKUP($G1477,county_facts!$A:$BB,26,FALSE)</f>
        <v>25.7</v>
      </c>
      <c r="AE1477">
        <f>VLOOKUP($G1477,county_facts!$A:$BB,27,FALSE)</f>
        <v>8914</v>
      </c>
      <c r="AF1477">
        <f>VLOOKUP($G1477,county_facts!$A:$BB,28,FALSE)</f>
        <v>75.900000000000006</v>
      </c>
      <c r="AG1477">
        <f>VLOOKUP($G1477,county_facts!$A:$BB,29,FALSE)</f>
        <v>6</v>
      </c>
      <c r="AH1477">
        <f>VLOOKUP($G1477,county_facts!$A:$BB,30,FALSE)</f>
        <v>101200</v>
      </c>
      <c r="AI1477">
        <f>VLOOKUP($G1477,county_facts!$A:$BB,31,FALSE)</f>
        <v>6921</v>
      </c>
      <c r="AJ1477">
        <f>VLOOKUP($G1477,county_facts!$A:$BB,32,FALSE)</f>
        <v>2.36</v>
      </c>
      <c r="AK1477">
        <f>VLOOKUP($G1477,county_facts!$A:$BB,33,FALSE)</f>
        <v>16470</v>
      </c>
      <c r="AL1477">
        <f>VLOOKUP($G1477,county_facts!$A:$BB,34,FALSE)</f>
        <v>29609</v>
      </c>
      <c r="AM1477">
        <f>VLOOKUP($G1477,county_facts!$A:$BB,35,FALSE)</f>
        <v>26.4</v>
      </c>
      <c r="AN1477">
        <f>VLOOKUP($G1477,county_facts!$A:$BB,36,FALSE)</f>
        <v>243</v>
      </c>
      <c r="AO1477">
        <f>VLOOKUP($G1477,county_facts!$A:$BB,37,FALSE)</f>
        <v>2863</v>
      </c>
      <c r="AP1477">
        <f>VLOOKUP($G1477,county_facts!$A:$BB,38,FALSE)</f>
        <v>2.7</v>
      </c>
      <c r="AQ1477">
        <f>VLOOKUP($G1477,county_facts!$A:$BB,39,FALSE)</f>
        <v>1060</v>
      </c>
      <c r="AR1477">
        <f>VLOOKUP($G1477,county_facts!$A:$BB,40,FALSE)</f>
        <v>1364</v>
      </c>
      <c r="AS1477">
        <f>VLOOKUP($G1477,county_facts!$A:$BB,41,FALSE)</f>
        <v>0</v>
      </c>
      <c r="AT1477">
        <f>VLOOKUP($G1477,county_facts!$A:$BB,42,FALSE)</f>
        <v>0</v>
      </c>
      <c r="AU1477">
        <f>VLOOKUP($G1477,county_facts!$A:$BB,43,FALSE)</f>
        <v>0</v>
      </c>
      <c r="AV1477">
        <f>VLOOKUP($G1477,county_facts!$A:$BB,44,FALSE)</f>
        <v>0</v>
      </c>
      <c r="AW1477">
        <f>VLOOKUP($G1477,county_facts!$A:$BB,45,FALSE)</f>
        <v>0</v>
      </c>
      <c r="AX1477">
        <f>VLOOKUP($G1477,county_facts!$A:$BB,46,FALSE)</f>
        <v>16.2</v>
      </c>
      <c r="AY1477">
        <f>VLOOKUP($G1477,county_facts!$A:$BB,47,FALSE)</f>
        <v>118206</v>
      </c>
      <c r="AZ1477">
        <f>VLOOKUP($G1477,county_facts!$A:$BB,48,FALSE)</f>
        <v>0</v>
      </c>
      <c r="BA1477">
        <f>VLOOKUP($G1477,county_facts!$A:$BB,49,FALSE)</f>
        <v>93196</v>
      </c>
      <c r="BB1477">
        <f>VLOOKUP($G1477,county_facts!$A:$BB,50,FALSE)</f>
        <v>5156</v>
      </c>
      <c r="BC1477">
        <f>VLOOKUP($G1477,county_facts!$A:$BB,51,FALSE)</f>
        <v>6610</v>
      </c>
      <c r="BD1477">
        <f>VLOOKUP($G1477,county_facts!$A:$BB,52,FALSE)</f>
        <v>1</v>
      </c>
      <c r="BE1477">
        <f>VLOOKUP($G1477,county_facts!$A:$BB,53,FALSE)</f>
        <v>298.48</v>
      </c>
      <c r="BF1477">
        <f>VLOOKUP($G1477,county_facts!$A:$BB,54,FALSE)</f>
        <v>61.1</v>
      </c>
    </row>
    <row r="1478" spans="1:58" x14ac:dyDescent="0.3">
      <c r="A1478" t="s">
        <v>6</v>
      </c>
      <c r="B1478" t="s">
        <v>38</v>
      </c>
      <c r="C1478">
        <v>862</v>
      </c>
      <c r="D1478" t="s">
        <v>578</v>
      </c>
      <c r="E1478">
        <v>1407</v>
      </c>
      <c r="F1478">
        <v>0.61265103099999996</v>
      </c>
      <c r="G1478">
        <v>47089</v>
      </c>
      <c r="H1478">
        <f>VLOOKUP($G1478,county_facts!$A:$BB,4,FALSE)</f>
        <v>52677</v>
      </c>
      <c r="I1478">
        <f>VLOOKUP($G1478,county_facts!$A:$BB,5,FALSE)</f>
        <v>51570</v>
      </c>
      <c r="J1478">
        <f>VLOOKUP($G1478,county_facts!$A:$BB,6,FALSE)</f>
        <v>2.1</v>
      </c>
      <c r="K1478">
        <f>VLOOKUP($G1478,county_facts!$A:$BB,7,FALSE)</f>
        <v>51407</v>
      </c>
      <c r="L1478">
        <f>VLOOKUP($G1478,county_facts!$A:$BB,8,FALSE)</f>
        <v>5.2</v>
      </c>
      <c r="M1478">
        <f>VLOOKUP($G1478,county_facts!$A:$BB,9,FALSE)</f>
        <v>20.8</v>
      </c>
      <c r="N1478">
        <f>VLOOKUP($G1478,county_facts!$A:$BB,10,FALSE)</f>
        <v>19.100000000000001</v>
      </c>
      <c r="O1478">
        <f>VLOOKUP($G1478,county_facts!$A:$BB,11,FALSE)</f>
        <v>50.9</v>
      </c>
      <c r="P1478">
        <f>VLOOKUP($G1478,county_facts!$A:$BB,12,FALSE)</f>
        <v>95.3</v>
      </c>
      <c r="Q1478">
        <f>VLOOKUP($G1478,county_facts!$A:$BB,13,FALSE)</f>
        <v>2.4</v>
      </c>
      <c r="R1478">
        <f>VLOOKUP($G1478,county_facts!$A:$BB,14,FALSE)</f>
        <v>0.4</v>
      </c>
      <c r="S1478">
        <f>VLOOKUP($G1478,county_facts!$A:$BB,15,FALSE)</f>
        <v>0.5</v>
      </c>
      <c r="T1478">
        <f>VLOOKUP($G1478,county_facts!$A:$BB,16,FALSE)</f>
        <v>0</v>
      </c>
      <c r="U1478">
        <f>VLOOKUP($G1478,county_facts!$A:$BB,17,FALSE)</f>
        <v>1.3</v>
      </c>
      <c r="V1478">
        <f>VLOOKUP($G1478,county_facts!$A:$BB,18,FALSE)</f>
        <v>3.5</v>
      </c>
      <c r="W1478">
        <f>VLOOKUP($G1478,county_facts!$A:$BB,19,FALSE)</f>
        <v>92.2</v>
      </c>
      <c r="X1478">
        <f>VLOOKUP($G1478,county_facts!$A:$BB,20,FALSE)</f>
        <v>85.6</v>
      </c>
      <c r="Y1478">
        <f>VLOOKUP($G1478,county_facts!$A:$BB,21,FALSE)</f>
        <v>1.8</v>
      </c>
      <c r="Z1478">
        <f>VLOOKUP($G1478,county_facts!$A:$BB,22,FALSE)</f>
        <v>3.1</v>
      </c>
      <c r="AA1478">
        <f>VLOOKUP($G1478,county_facts!$A:$BB,23,FALSE)</f>
        <v>80.400000000000006</v>
      </c>
      <c r="AB1478">
        <f>VLOOKUP($G1478,county_facts!$A:$BB,24,FALSE)</f>
        <v>13.6</v>
      </c>
      <c r="AC1478">
        <f>VLOOKUP($G1478,county_facts!$A:$BB,25,FALSE)</f>
        <v>4980</v>
      </c>
      <c r="AD1478">
        <f>VLOOKUP($G1478,county_facts!$A:$BB,26,FALSE)</f>
        <v>26</v>
      </c>
      <c r="AE1478">
        <f>VLOOKUP($G1478,county_facts!$A:$BB,27,FALSE)</f>
        <v>23635</v>
      </c>
      <c r="AF1478">
        <f>VLOOKUP($G1478,county_facts!$A:$BB,28,FALSE)</f>
        <v>74.5</v>
      </c>
      <c r="AG1478">
        <f>VLOOKUP($G1478,county_facts!$A:$BB,29,FALSE)</f>
        <v>8.6999999999999993</v>
      </c>
      <c r="AH1478">
        <f>VLOOKUP($G1478,county_facts!$A:$BB,30,FALSE)</f>
        <v>121800</v>
      </c>
      <c r="AI1478">
        <f>VLOOKUP($G1478,county_facts!$A:$BB,31,FALSE)</f>
        <v>19797</v>
      </c>
      <c r="AJ1478">
        <f>VLOOKUP($G1478,county_facts!$A:$BB,32,FALSE)</f>
        <v>2.5299999999999998</v>
      </c>
      <c r="AK1478">
        <f>VLOOKUP($G1478,county_facts!$A:$BB,33,FALSE)</f>
        <v>20619</v>
      </c>
      <c r="AL1478">
        <f>VLOOKUP($G1478,county_facts!$A:$BB,34,FALSE)</f>
        <v>39745</v>
      </c>
      <c r="AM1478">
        <f>VLOOKUP($G1478,county_facts!$A:$BB,35,FALSE)</f>
        <v>18.3</v>
      </c>
      <c r="AN1478">
        <f>VLOOKUP($G1478,county_facts!$A:$BB,36,FALSE)</f>
        <v>651</v>
      </c>
      <c r="AO1478">
        <f>VLOOKUP($G1478,county_facts!$A:$BB,37,FALSE)</f>
        <v>10691</v>
      </c>
      <c r="AP1478">
        <f>VLOOKUP($G1478,county_facts!$A:$BB,38,FALSE)</f>
        <v>5.5</v>
      </c>
      <c r="AQ1478">
        <f>VLOOKUP($G1478,county_facts!$A:$BB,39,FALSE)</f>
        <v>3051</v>
      </c>
      <c r="AR1478">
        <f>VLOOKUP($G1478,county_facts!$A:$BB,40,FALSE)</f>
        <v>4060</v>
      </c>
      <c r="AS1478">
        <f>VLOOKUP($G1478,county_facts!$A:$BB,41,FALSE)</f>
        <v>0</v>
      </c>
      <c r="AT1478">
        <f>VLOOKUP($G1478,county_facts!$A:$BB,42,FALSE)</f>
        <v>0</v>
      </c>
      <c r="AU1478">
        <f>VLOOKUP($G1478,county_facts!$A:$BB,43,FALSE)</f>
        <v>0</v>
      </c>
      <c r="AV1478">
        <f>VLOOKUP($G1478,county_facts!$A:$BB,44,FALSE)</f>
        <v>0</v>
      </c>
      <c r="AW1478">
        <f>VLOOKUP($G1478,county_facts!$A:$BB,45,FALSE)</f>
        <v>0</v>
      </c>
      <c r="AX1478">
        <f>VLOOKUP($G1478,county_facts!$A:$BB,46,FALSE)</f>
        <v>19.899999999999999</v>
      </c>
      <c r="AY1478">
        <f>VLOOKUP($G1478,county_facts!$A:$BB,47,FALSE)</f>
        <v>862933</v>
      </c>
      <c r="AZ1478">
        <f>VLOOKUP($G1478,county_facts!$A:$BB,48,FALSE)</f>
        <v>35299</v>
      </c>
      <c r="BA1478">
        <f>VLOOKUP($G1478,county_facts!$A:$BB,49,FALSE)</f>
        <v>554331</v>
      </c>
      <c r="BB1478">
        <f>VLOOKUP($G1478,county_facts!$A:$BB,50,FALSE)</f>
        <v>10994</v>
      </c>
      <c r="BC1478">
        <f>VLOOKUP($G1478,county_facts!$A:$BB,51,FALSE)</f>
        <v>48272</v>
      </c>
      <c r="BD1478">
        <f>VLOOKUP($G1478,county_facts!$A:$BB,52,FALSE)</f>
        <v>98</v>
      </c>
      <c r="BE1478">
        <f>VLOOKUP($G1478,county_facts!$A:$BB,53,FALSE)</f>
        <v>274.08</v>
      </c>
      <c r="BF1478">
        <f>VLOOKUP($G1478,county_facts!$A:$BB,54,FALSE)</f>
        <v>187.6</v>
      </c>
    </row>
    <row r="1479" spans="1:58" x14ac:dyDescent="0.3">
      <c r="A1479" t="s">
        <v>9</v>
      </c>
      <c r="B1479" t="s">
        <v>38</v>
      </c>
      <c r="C1479">
        <v>545</v>
      </c>
      <c r="D1479" t="s">
        <v>578</v>
      </c>
      <c r="E1479">
        <v>1407</v>
      </c>
      <c r="F1479">
        <v>0.38734896899999999</v>
      </c>
      <c r="G1479">
        <v>47089</v>
      </c>
      <c r="H1479">
        <f>VLOOKUP($G1479,county_facts!$A:$BB,4,FALSE)</f>
        <v>52677</v>
      </c>
      <c r="I1479">
        <f>VLOOKUP($G1479,county_facts!$A:$BB,5,FALSE)</f>
        <v>51570</v>
      </c>
      <c r="J1479">
        <f>VLOOKUP($G1479,county_facts!$A:$BB,6,FALSE)</f>
        <v>2.1</v>
      </c>
      <c r="K1479">
        <f>VLOOKUP($G1479,county_facts!$A:$BB,7,FALSE)</f>
        <v>51407</v>
      </c>
      <c r="L1479">
        <f>VLOOKUP($G1479,county_facts!$A:$BB,8,FALSE)</f>
        <v>5.2</v>
      </c>
      <c r="M1479">
        <f>VLOOKUP($G1479,county_facts!$A:$BB,9,FALSE)</f>
        <v>20.8</v>
      </c>
      <c r="N1479">
        <f>VLOOKUP($G1479,county_facts!$A:$BB,10,FALSE)</f>
        <v>19.100000000000001</v>
      </c>
      <c r="O1479">
        <f>VLOOKUP($G1479,county_facts!$A:$BB,11,FALSE)</f>
        <v>50.9</v>
      </c>
      <c r="P1479">
        <f>VLOOKUP($G1479,county_facts!$A:$BB,12,FALSE)</f>
        <v>95.3</v>
      </c>
      <c r="Q1479">
        <f>VLOOKUP($G1479,county_facts!$A:$BB,13,FALSE)</f>
        <v>2.4</v>
      </c>
      <c r="R1479">
        <f>VLOOKUP($G1479,county_facts!$A:$BB,14,FALSE)</f>
        <v>0.4</v>
      </c>
      <c r="S1479">
        <f>VLOOKUP($G1479,county_facts!$A:$BB,15,FALSE)</f>
        <v>0.5</v>
      </c>
      <c r="T1479">
        <f>VLOOKUP($G1479,county_facts!$A:$BB,16,FALSE)</f>
        <v>0</v>
      </c>
      <c r="U1479">
        <f>VLOOKUP($G1479,county_facts!$A:$BB,17,FALSE)</f>
        <v>1.3</v>
      </c>
      <c r="V1479">
        <f>VLOOKUP($G1479,county_facts!$A:$BB,18,FALSE)</f>
        <v>3.5</v>
      </c>
      <c r="W1479">
        <f>VLOOKUP($G1479,county_facts!$A:$BB,19,FALSE)</f>
        <v>92.2</v>
      </c>
      <c r="X1479">
        <f>VLOOKUP($G1479,county_facts!$A:$BB,20,FALSE)</f>
        <v>85.6</v>
      </c>
      <c r="Y1479">
        <f>VLOOKUP($G1479,county_facts!$A:$BB,21,FALSE)</f>
        <v>1.8</v>
      </c>
      <c r="Z1479">
        <f>VLOOKUP($G1479,county_facts!$A:$BB,22,FALSE)</f>
        <v>3.1</v>
      </c>
      <c r="AA1479">
        <f>VLOOKUP($G1479,county_facts!$A:$BB,23,FALSE)</f>
        <v>80.400000000000006</v>
      </c>
      <c r="AB1479">
        <f>VLOOKUP($G1479,county_facts!$A:$BB,24,FALSE)</f>
        <v>13.6</v>
      </c>
      <c r="AC1479">
        <f>VLOOKUP($G1479,county_facts!$A:$BB,25,FALSE)</f>
        <v>4980</v>
      </c>
      <c r="AD1479">
        <f>VLOOKUP($G1479,county_facts!$A:$BB,26,FALSE)</f>
        <v>26</v>
      </c>
      <c r="AE1479">
        <f>VLOOKUP($G1479,county_facts!$A:$BB,27,FALSE)</f>
        <v>23635</v>
      </c>
      <c r="AF1479">
        <f>VLOOKUP($G1479,county_facts!$A:$BB,28,FALSE)</f>
        <v>74.5</v>
      </c>
      <c r="AG1479">
        <f>VLOOKUP($G1479,county_facts!$A:$BB,29,FALSE)</f>
        <v>8.6999999999999993</v>
      </c>
      <c r="AH1479">
        <f>VLOOKUP($G1479,county_facts!$A:$BB,30,FALSE)</f>
        <v>121800</v>
      </c>
      <c r="AI1479">
        <f>VLOOKUP($G1479,county_facts!$A:$BB,31,FALSE)</f>
        <v>19797</v>
      </c>
      <c r="AJ1479">
        <f>VLOOKUP($G1479,county_facts!$A:$BB,32,FALSE)</f>
        <v>2.5299999999999998</v>
      </c>
      <c r="AK1479">
        <f>VLOOKUP($G1479,county_facts!$A:$BB,33,FALSE)</f>
        <v>20619</v>
      </c>
      <c r="AL1479">
        <f>VLOOKUP($G1479,county_facts!$A:$BB,34,FALSE)</f>
        <v>39745</v>
      </c>
      <c r="AM1479">
        <f>VLOOKUP($G1479,county_facts!$A:$BB,35,FALSE)</f>
        <v>18.3</v>
      </c>
      <c r="AN1479">
        <f>VLOOKUP($G1479,county_facts!$A:$BB,36,FALSE)</f>
        <v>651</v>
      </c>
      <c r="AO1479">
        <f>VLOOKUP($G1479,county_facts!$A:$BB,37,FALSE)</f>
        <v>10691</v>
      </c>
      <c r="AP1479">
        <f>VLOOKUP($G1479,county_facts!$A:$BB,38,FALSE)</f>
        <v>5.5</v>
      </c>
      <c r="AQ1479">
        <f>VLOOKUP($G1479,county_facts!$A:$BB,39,FALSE)</f>
        <v>3051</v>
      </c>
      <c r="AR1479">
        <f>VLOOKUP($G1479,county_facts!$A:$BB,40,FALSE)</f>
        <v>4060</v>
      </c>
      <c r="AS1479">
        <f>VLOOKUP($G1479,county_facts!$A:$BB,41,FALSE)</f>
        <v>0</v>
      </c>
      <c r="AT1479">
        <f>VLOOKUP($G1479,county_facts!$A:$BB,42,FALSE)</f>
        <v>0</v>
      </c>
      <c r="AU1479">
        <f>VLOOKUP($G1479,county_facts!$A:$BB,43,FALSE)</f>
        <v>0</v>
      </c>
      <c r="AV1479">
        <f>VLOOKUP($G1479,county_facts!$A:$BB,44,FALSE)</f>
        <v>0</v>
      </c>
      <c r="AW1479">
        <f>VLOOKUP($G1479,county_facts!$A:$BB,45,FALSE)</f>
        <v>0</v>
      </c>
      <c r="AX1479">
        <f>VLOOKUP($G1479,county_facts!$A:$BB,46,FALSE)</f>
        <v>19.899999999999999</v>
      </c>
      <c r="AY1479">
        <f>VLOOKUP($G1479,county_facts!$A:$BB,47,FALSE)</f>
        <v>862933</v>
      </c>
      <c r="AZ1479">
        <f>VLOOKUP($G1479,county_facts!$A:$BB,48,FALSE)</f>
        <v>35299</v>
      </c>
      <c r="BA1479">
        <f>VLOOKUP($G1479,county_facts!$A:$BB,49,FALSE)</f>
        <v>554331</v>
      </c>
      <c r="BB1479">
        <f>VLOOKUP($G1479,county_facts!$A:$BB,50,FALSE)</f>
        <v>10994</v>
      </c>
      <c r="BC1479">
        <f>VLOOKUP($G1479,county_facts!$A:$BB,51,FALSE)</f>
        <v>48272</v>
      </c>
      <c r="BD1479">
        <f>VLOOKUP($G1479,county_facts!$A:$BB,52,FALSE)</f>
        <v>98</v>
      </c>
      <c r="BE1479">
        <f>VLOOKUP($G1479,county_facts!$A:$BB,53,FALSE)</f>
        <v>274.08</v>
      </c>
      <c r="BF1479">
        <f>VLOOKUP($G1479,county_facts!$A:$BB,54,FALSE)</f>
        <v>187.6</v>
      </c>
    </row>
    <row r="1480" spans="1:58" x14ac:dyDescent="0.3">
      <c r="A1480" t="s">
        <v>6</v>
      </c>
      <c r="B1480" t="s">
        <v>39</v>
      </c>
      <c r="C1480">
        <v>234</v>
      </c>
      <c r="D1480" t="s">
        <v>578</v>
      </c>
      <c r="E1480">
        <v>373</v>
      </c>
      <c r="F1480">
        <v>0.62734584500000001</v>
      </c>
      <c r="G1480">
        <v>47087</v>
      </c>
      <c r="H1480">
        <f>VLOOKUP($G1480,county_facts!$A:$BB,4,FALSE)</f>
        <v>11568</v>
      </c>
      <c r="I1480">
        <f>VLOOKUP($G1480,county_facts!$A:$BB,5,FALSE)</f>
        <v>11638</v>
      </c>
      <c r="J1480">
        <f>VLOOKUP($G1480,county_facts!$A:$BB,6,FALSE)</f>
        <v>-0.6</v>
      </c>
      <c r="K1480">
        <f>VLOOKUP($G1480,county_facts!$A:$BB,7,FALSE)</f>
        <v>11638</v>
      </c>
      <c r="L1480">
        <f>VLOOKUP($G1480,county_facts!$A:$BB,8,FALSE)</f>
        <v>4.9000000000000004</v>
      </c>
      <c r="M1480">
        <f>VLOOKUP($G1480,county_facts!$A:$BB,9,FALSE)</f>
        <v>19.100000000000001</v>
      </c>
      <c r="N1480">
        <f>VLOOKUP($G1480,county_facts!$A:$BB,10,FALSE)</f>
        <v>20.8</v>
      </c>
      <c r="O1480">
        <f>VLOOKUP($G1480,county_facts!$A:$BB,11,FALSE)</f>
        <v>49.9</v>
      </c>
      <c r="P1480">
        <f>VLOOKUP($G1480,county_facts!$A:$BB,12,FALSE)</f>
        <v>97.6</v>
      </c>
      <c r="Q1480">
        <f>VLOOKUP($G1480,county_facts!$A:$BB,13,FALSE)</f>
        <v>0.5</v>
      </c>
      <c r="R1480">
        <f>VLOOKUP($G1480,county_facts!$A:$BB,14,FALSE)</f>
        <v>0.5</v>
      </c>
      <c r="S1480">
        <f>VLOOKUP($G1480,county_facts!$A:$BB,15,FALSE)</f>
        <v>0.2</v>
      </c>
      <c r="T1480">
        <f>VLOOKUP($G1480,county_facts!$A:$BB,16,FALSE)</f>
        <v>0</v>
      </c>
      <c r="U1480">
        <f>VLOOKUP($G1480,county_facts!$A:$BB,17,FALSE)</f>
        <v>1.2</v>
      </c>
      <c r="V1480">
        <f>VLOOKUP($G1480,county_facts!$A:$BB,18,FALSE)</f>
        <v>1.9</v>
      </c>
      <c r="W1480">
        <f>VLOOKUP($G1480,county_facts!$A:$BB,19,FALSE)</f>
        <v>95.8</v>
      </c>
      <c r="X1480">
        <f>VLOOKUP($G1480,county_facts!$A:$BB,20,FALSE)</f>
        <v>92.5</v>
      </c>
      <c r="Y1480">
        <f>VLOOKUP($G1480,county_facts!$A:$BB,21,FALSE)</f>
        <v>0.7</v>
      </c>
      <c r="Z1480">
        <f>VLOOKUP($G1480,county_facts!$A:$BB,22,FALSE)</f>
        <v>0.9</v>
      </c>
      <c r="AA1480">
        <f>VLOOKUP($G1480,county_facts!$A:$BB,23,FALSE)</f>
        <v>74.7</v>
      </c>
      <c r="AB1480">
        <f>VLOOKUP($G1480,county_facts!$A:$BB,24,FALSE)</f>
        <v>9.9</v>
      </c>
      <c r="AC1480">
        <f>VLOOKUP($G1480,county_facts!$A:$BB,25,FALSE)</f>
        <v>797</v>
      </c>
      <c r="AD1480">
        <f>VLOOKUP($G1480,county_facts!$A:$BB,26,FALSE)</f>
        <v>31.4</v>
      </c>
      <c r="AE1480">
        <f>VLOOKUP($G1480,county_facts!$A:$BB,27,FALSE)</f>
        <v>5822</v>
      </c>
      <c r="AF1480">
        <f>VLOOKUP($G1480,county_facts!$A:$BB,28,FALSE)</f>
        <v>79.900000000000006</v>
      </c>
      <c r="AG1480">
        <f>VLOOKUP($G1480,county_facts!$A:$BB,29,FALSE)</f>
        <v>5.2</v>
      </c>
      <c r="AH1480">
        <f>VLOOKUP($G1480,county_facts!$A:$BB,30,FALSE)</f>
        <v>102900</v>
      </c>
      <c r="AI1480">
        <f>VLOOKUP($G1480,county_facts!$A:$BB,31,FALSE)</f>
        <v>4493</v>
      </c>
      <c r="AJ1480">
        <f>VLOOKUP($G1480,county_facts!$A:$BB,32,FALSE)</f>
        <v>2.52</v>
      </c>
      <c r="AK1480">
        <f>VLOOKUP($G1480,county_facts!$A:$BB,33,FALSE)</f>
        <v>18387</v>
      </c>
      <c r="AL1480">
        <f>VLOOKUP($G1480,county_facts!$A:$BB,34,FALSE)</f>
        <v>33386</v>
      </c>
      <c r="AM1480">
        <f>VLOOKUP($G1480,county_facts!$A:$BB,35,FALSE)</f>
        <v>22.1</v>
      </c>
      <c r="AN1480">
        <f>VLOOKUP($G1480,county_facts!$A:$BB,36,FALSE)</f>
        <v>90</v>
      </c>
      <c r="AO1480">
        <f>VLOOKUP($G1480,county_facts!$A:$BB,37,FALSE)</f>
        <v>972</v>
      </c>
      <c r="AP1480">
        <f>VLOOKUP($G1480,county_facts!$A:$BB,38,FALSE)</f>
        <v>8</v>
      </c>
      <c r="AQ1480">
        <f>VLOOKUP($G1480,county_facts!$A:$BB,39,FALSE)</f>
        <v>794</v>
      </c>
      <c r="AR1480">
        <f>VLOOKUP($G1480,county_facts!$A:$BB,40,FALSE)</f>
        <v>1136</v>
      </c>
      <c r="AS1480">
        <f>VLOOKUP($G1480,county_facts!$A:$BB,41,FALSE)</f>
        <v>0</v>
      </c>
      <c r="AT1480">
        <f>VLOOKUP($G1480,county_facts!$A:$BB,42,FALSE)</f>
        <v>0</v>
      </c>
      <c r="AU1480">
        <f>VLOOKUP($G1480,county_facts!$A:$BB,43,FALSE)</f>
        <v>0</v>
      </c>
      <c r="AV1480">
        <f>VLOOKUP($G1480,county_facts!$A:$BB,44,FALSE)</f>
        <v>0</v>
      </c>
      <c r="AW1480">
        <f>VLOOKUP($G1480,county_facts!$A:$BB,45,FALSE)</f>
        <v>0</v>
      </c>
      <c r="AX1480">
        <f>VLOOKUP($G1480,county_facts!$A:$BB,46,FALSE)</f>
        <v>22.4</v>
      </c>
      <c r="AY1480">
        <f>VLOOKUP($G1480,county_facts!$A:$BB,47,FALSE)</f>
        <v>0</v>
      </c>
      <c r="AZ1480">
        <f>VLOOKUP($G1480,county_facts!$A:$BB,48,FALSE)</f>
        <v>7188</v>
      </c>
      <c r="BA1480">
        <f>VLOOKUP($G1480,county_facts!$A:$BB,49,FALSE)</f>
        <v>27779</v>
      </c>
      <c r="BB1480">
        <f>VLOOKUP($G1480,county_facts!$A:$BB,50,FALSE)</f>
        <v>2560</v>
      </c>
      <c r="BC1480">
        <f>VLOOKUP($G1480,county_facts!$A:$BB,51,FALSE)</f>
        <v>2577</v>
      </c>
      <c r="BD1480">
        <f>VLOOKUP($G1480,county_facts!$A:$BB,52,FALSE)</f>
        <v>0</v>
      </c>
      <c r="BE1480">
        <f>VLOOKUP($G1480,county_facts!$A:$BB,53,FALSE)</f>
        <v>308.32</v>
      </c>
      <c r="BF1480">
        <f>VLOOKUP($G1480,county_facts!$A:$BB,54,FALSE)</f>
        <v>37.700000000000003</v>
      </c>
    </row>
    <row r="1481" spans="1:58" x14ac:dyDescent="0.3">
      <c r="A1481" t="s">
        <v>9</v>
      </c>
      <c r="B1481" t="s">
        <v>39</v>
      </c>
      <c r="C1481">
        <v>139</v>
      </c>
      <c r="D1481" t="s">
        <v>578</v>
      </c>
      <c r="E1481">
        <v>373</v>
      </c>
      <c r="F1481">
        <v>0.37265415499999999</v>
      </c>
      <c r="G1481">
        <v>47087</v>
      </c>
      <c r="H1481">
        <f>VLOOKUP($G1481,county_facts!$A:$BB,4,FALSE)</f>
        <v>11568</v>
      </c>
      <c r="I1481">
        <f>VLOOKUP($G1481,county_facts!$A:$BB,5,FALSE)</f>
        <v>11638</v>
      </c>
      <c r="J1481">
        <f>VLOOKUP($G1481,county_facts!$A:$BB,6,FALSE)</f>
        <v>-0.6</v>
      </c>
      <c r="K1481">
        <f>VLOOKUP($G1481,county_facts!$A:$BB,7,FALSE)</f>
        <v>11638</v>
      </c>
      <c r="L1481">
        <f>VLOOKUP($G1481,county_facts!$A:$BB,8,FALSE)</f>
        <v>4.9000000000000004</v>
      </c>
      <c r="M1481">
        <f>VLOOKUP($G1481,county_facts!$A:$BB,9,FALSE)</f>
        <v>19.100000000000001</v>
      </c>
      <c r="N1481">
        <f>VLOOKUP($G1481,county_facts!$A:$BB,10,FALSE)</f>
        <v>20.8</v>
      </c>
      <c r="O1481">
        <f>VLOOKUP($G1481,county_facts!$A:$BB,11,FALSE)</f>
        <v>49.9</v>
      </c>
      <c r="P1481">
        <f>VLOOKUP($G1481,county_facts!$A:$BB,12,FALSE)</f>
        <v>97.6</v>
      </c>
      <c r="Q1481">
        <f>VLOOKUP($G1481,county_facts!$A:$BB,13,FALSE)</f>
        <v>0.5</v>
      </c>
      <c r="R1481">
        <f>VLOOKUP($G1481,county_facts!$A:$BB,14,FALSE)</f>
        <v>0.5</v>
      </c>
      <c r="S1481">
        <f>VLOOKUP($G1481,county_facts!$A:$BB,15,FALSE)</f>
        <v>0.2</v>
      </c>
      <c r="T1481">
        <f>VLOOKUP($G1481,county_facts!$A:$BB,16,FALSE)</f>
        <v>0</v>
      </c>
      <c r="U1481">
        <f>VLOOKUP($G1481,county_facts!$A:$BB,17,FALSE)</f>
        <v>1.2</v>
      </c>
      <c r="V1481">
        <f>VLOOKUP($G1481,county_facts!$A:$BB,18,FALSE)</f>
        <v>1.9</v>
      </c>
      <c r="W1481">
        <f>VLOOKUP($G1481,county_facts!$A:$BB,19,FALSE)</f>
        <v>95.8</v>
      </c>
      <c r="X1481">
        <f>VLOOKUP($G1481,county_facts!$A:$BB,20,FALSE)</f>
        <v>92.5</v>
      </c>
      <c r="Y1481">
        <f>VLOOKUP($G1481,county_facts!$A:$BB,21,FALSE)</f>
        <v>0.7</v>
      </c>
      <c r="Z1481">
        <f>VLOOKUP($G1481,county_facts!$A:$BB,22,FALSE)</f>
        <v>0.9</v>
      </c>
      <c r="AA1481">
        <f>VLOOKUP($G1481,county_facts!$A:$BB,23,FALSE)</f>
        <v>74.7</v>
      </c>
      <c r="AB1481">
        <f>VLOOKUP($G1481,county_facts!$A:$BB,24,FALSE)</f>
        <v>9.9</v>
      </c>
      <c r="AC1481">
        <f>VLOOKUP($G1481,county_facts!$A:$BB,25,FALSE)</f>
        <v>797</v>
      </c>
      <c r="AD1481">
        <f>VLOOKUP($G1481,county_facts!$A:$BB,26,FALSE)</f>
        <v>31.4</v>
      </c>
      <c r="AE1481">
        <f>VLOOKUP($G1481,county_facts!$A:$BB,27,FALSE)</f>
        <v>5822</v>
      </c>
      <c r="AF1481">
        <f>VLOOKUP($G1481,county_facts!$A:$BB,28,FALSE)</f>
        <v>79.900000000000006</v>
      </c>
      <c r="AG1481">
        <f>VLOOKUP($G1481,county_facts!$A:$BB,29,FALSE)</f>
        <v>5.2</v>
      </c>
      <c r="AH1481">
        <f>VLOOKUP($G1481,county_facts!$A:$BB,30,FALSE)</f>
        <v>102900</v>
      </c>
      <c r="AI1481">
        <f>VLOOKUP($G1481,county_facts!$A:$BB,31,FALSE)</f>
        <v>4493</v>
      </c>
      <c r="AJ1481">
        <f>VLOOKUP($G1481,county_facts!$A:$BB,32,FALSE)</f>
        <v>2.52</v>
      </c>
      <c r="AK1481">
        <f>VLOOKUP($G1481,county_facts!$A:$BB,33,FALSE)</f>
        <v>18387</v>
      </c>
      <c r="AL1481">
        <f>VLOOKUP($G1481,county_facts!$A:$BB,34,FALSE)</f>
        <v>33386</v>
      </c>
      <c r="AM1481">
        <f>VLOOKUP($G1481,county_facts!$A:$BB,35,FALSE)</f>
        <v>22.1</v>
      </c>
      <c r="AN1481">
        <f>VLOOKUP($G1481,county_facts!$A:$BB,36,FALSE)</f>
        <v>90</v>
      </c>
      <c r="AO1481">
        <f>VLOOKUP($G1481,county_facts!$A:$BB,37,FALSE)</f>
        <v>972</v>
      </c>
      <c r="AP1481">
        <f>VLOOKUP($G1481,county_facts!$A:$BB,38,FALSE)</f>
        <v>8</v>
      </c>
      <c r="AQ1481">
        <f>VLOOKUP($G1481,county_facts!$A:$BB,39,FALSE)</f>
        <v>794</v>
      </c>
      <c r="AR1481">
        <f>VLOOKUP($G1481,county_facts!$A:$BB,40,FALSE)</f>
        <v>1136</v>
      </c>
      <c r="AS1481">
        <f>VLOOKUP($G1481,county_facts!$A:$BB,41,FALSE)</f>
        <v>0</v>
      </c>
      <c r="AT1481">
        <f>VLOOKUP($G1481,county_facts!$A:$BB,42,FALSE)</f>
        <v>0</v>
      </c>
      <c r="AU1481">
        <f>VLOOKUP($G1481,county_facts!$A:$BB,43,FALSE)</f>
        <v>0</v>
      </c>
      <c r="AV1481">
        <f>VLOOKUP($G1481,county_facts!$A:$BB,44,FALSE)</f>
        <v>0</v>
      </c>
      <c r="AW1481">
        <f>VLOOKUP($G1481,county_facts!$A:$BB,45,FALSE)</f>
        <v>0</v>
      </c>
      <c r="AX1481">
        <f>VLOOKUP($G1481,county_facts!$A:$BB,46,FALSE)</f>
        <v>22.4</v>
      </c>
      <c r="AY1481">
        <f>VLOOKUP($G1481,county_facts!$A:$BB,47,FALSE)</f>
        <v>0</v>
      </c>
      <c r="AZ1481">
        <f>VLOOKUP($G1481,county_facts!$A:$BB,48,FALSE)</f>
        <v>7188</v>
      </c>
      <c r="BA1481">
        <f>VLOOKUP($G1481,county_facts!$A:$BB,49,FALSE)</f>
        <v>27779</v>
      </c>
      <c r="BB1481">
        <f>VLOOKUP($G1481,county_facts!$A:$BB,50,FALSE)</f>
        <v>2560</v>
      </c>
      <c r="BC1481">
        <f>VLOOKUP($G1481,county_facts!$A:$BB,51,FALSE)</f>
        <v>2577</v>
      </c>
      <c r="BD1481">
        <f>VLOOKUP($G1481,county_facts!$A:$BB,52,FALSE)</f>
        <v>0</v>
      </c>
      <c r="BE1481">
        <f>VLOOKUP($G1481,county_facts!$A:$BB,53,FALSE)</f>
        <v>308.32</v>
      </c>
      <c r="BF1481">
        <f>VLOOKUP($G1481,county_facts!$A:$BB,54,FALSE)</f>
        <v>37.700000000000003</v>
      </c>
    </row>
    <row r="1482" spans="1:58" x14ac:dyDescent="0.3">
      <c r="A1482" t="s">
        <v>6</v>
      </c>
      <c r="B1482" t="s">
        <v>602</v>
      </c>
      <c r="C1482">
        <v>455</v>
      </c>
      <c r="D1482" t="s">
        <v>578</v>
      </c>
      <c r="E1482">
        <v>694</v>
      </c>
      <c r="F1482">
        <v>0.65561959700000005</v>
      </c>
      <c r="G1482">
        <v>47085</v>
      </c>
      <c r="H1482">
        <f>VLOOKUP($G1482,county_facts!$A:$BB,4,FALSE)</f>
        <v>18135</v>
      </c>
      <c r="I1482">
        <f>VLOOKUP($G1482,county_facts!$A:$BB,5,FALSE)</f>
        <v>18538</v>
      </c>
      <c r="J1482">
        <f>VLOOKUP($G1482,county_facts!$A:$BB,6,FALSE)</f>
        <v>-2.2000000000000002</v>
      </c>
      <c r="K1482">
        <f>VLOOKUP($G1482,county_facts!$A:$BB,7,FALSE)</f>
        <v>18538</v>
      </c>
      <c r="L1482">
        <f>VLOOKUP($G1482,county_facts!$A:$BB,8,FALSE)</f>
        <v>5.9</v>
      </c>
      <c r="M1482">
        <f>VLOOKUP($G1482,county_facts!$A:$BB,9,FALSE)</f>
        <v>22</v>
      </c>
      <c r="N1482">
        <f>VLOOKUP($G1482,county_facts!$A:$BB,10,FALSE)</f>
        <v>19</v>
      </c>
      <c r="O1482">
        <f>VLOOKUP($G1482,county_facts!$A:$BB,11,FALSE)</f>
        <v>50.4</v>
      </c>
      <c r="P1482">
        <f>VLOOKUP($G1482,county_facts!$A:$BB,12,FALSE)</f>
        <v>94.8</v>
      </c>
      <c r="Q1482">
        <f>VLOOKUP($G1482,county_facts!$A:$BB,13,FALSE)</f>
        <v>2.7</v>
      </c>
      <c r="R1482">
        <f>VLOOKUP($G1482,county_facts!$A:$BB,14,FALSE)</f>
        <v>0.6</v>
      </c>
      <c r="S1482">
        <f>VLOOKUP($G1482,county_facts!$A:$BB,15,FALSE)</f>
        <v>0.3</v>
      </c>
      <c r="T1482">
        <f>VLOOKUP($G1482,county_facts!$A:$BB,16,FALSE)</f>
        <v>0</v>
      </c>
      <c r="U1482">
        <f>VLOOKUP($G1482,county_facts!$A:$BB,17,FALSE)</f>
        <v>1.5</v>
      </c>
      <c r="V1482">
        <f>VLOOKUP($G1482,county_facts!$A:$BB,18,FALSE)</f>
        <v>2</v>
      </c>
      <c r="W1482">
        <f>VLOOKUP($G1482,county_facts!$A:$BB,19,FALSE)</f>
        <v>93.2</v>
      </c>
      <c r="X1482">
        <f>VLOOKUP($G1482,county_facts!$A:$BB,20,FALSE)</f>
        <v>89</v>
      </c>
      <c r="Y1482">
        <f>VLOOKUP($G1482,county_facts!$A:$BB,21,FALSE)</f>
        <v>0.5</v>
      </c>
      <c r="Z1482">
        <f>VLOOKUP($G1482,county_facts!$A:$BB,22,FALSE)</f>
        <v>2</v>
      </c>
      <c r="AA1482">
        <f>VLOOKUP($G1482,county_facts!$A:$BB,23,FALSE)</f>
        <v>84.2</v>
      </c>
      <c r="AB1482">
        <f>VLOOKUP($G1482,county_facts!$A:$BB,24,FALSE)</f>
        <v>12.4</v>
      </c>
      <c r="AC1482">
        <f>VLOOKUP($G1482,county_facts!$A:$BB,25,FALSE)</f>
        <v>1525</v>
      </c>
      <c r="AD1482">
        <f>VLOOKUP($G1482,county_facts!$A:$BB,26,FALSE)</f>
        <v>25.5</v>
      </c>
      <c r="AE1482">
        <f>VLOOKUP($G1482,county_facts!$A:$BB,27,FALSE)</f>
        <v>8875</v>
      </c>
      <c r="AF1482">
        <f>VLOOKUP($G1482,county_facts!$A:$BB,28,FALSE)</f>
        <v>77.8</v>
      </c>
      <c r="AG1482">
        <f>VLOOKUP($G1482,county_facts!$A:$BB,29,FALSE)</f>
        <v>5</v>
      </c>
      <c r="AH1482">
        <f>VLOOKUP($G1482,county_facts!$A:$BB,30,FALSE)</f>
        <v>108000</v>
      </c>
      <c r="AI1482">
        <f>VLOOKUP($G1482,county_facts!$A:$BB,31,FALSE)</f>
        <v>7396</v>
      </c>
      <c r="AJ1482">
        <f>VLOOKUP($G1482,county_facts!$A:$BB,32,FALSE)</f>
        <v>2.46</v>
      </c>
      <c r="AK1482">
        <f>VLOOKUP($G1482,county_facts!$A:$BB,33,FALSE)</f>
        <v>22183</v>
      </c>
      <c r="AL1482">
        <f>VLOOKUP($G1482,county_facts!$A:$BB,34,FALSE)</f>
        <v>42846</v>
      </c>
      <c r="AM1482">
        <f>VLOOKUP($G1482,county_facts!$A:$BB,35,FALSE)</f>
        <v>13.9</v>
      </c>
      <c r="AN1482">
        <f>VLOOKUP($G1482,county_facts!$A:$BB,36,FALSE)</f>
        <v>337</v>
      </c>
      <c r="AO1482">
        <f>VLOOKUP($G1482,county_facts!$A:$BB,37,FALSE)</f>
        <v>4170</v>
      </c>
      <c r="AP1482">
        <f>VLOOKUP($G1482,county_facts!$A:$BB,38,FALSE)</f>
        <v>8.1</v>
      </c>
      <c r="AQ1482">
        <f>VLOOKUP($G1482,county_facts!$A:$BB,39,FALSE)</f>
        <v>1126</v>
      </c>
      <c r="AR1482">
        <f>VLOOKUP($G1482,county_facts!$A:$BB,40,FALSE)</f>
        <v>1642</v>
      </c>
      <c r="AS1482">
        <f>VLOOKUP($G1482,county_facts!$A:$BB,41,FALSE)</f>
        <v>0</v>
      </c>
      <c r="AT1482">
        <f>VLOOKUP($G1482,county_facts!$A:$BB,42,FALSE)</f>
        <v>0</v>
      </c>
      <c r="AU1482">
        <f>VLOOKUP($G1482,county_facts!$A:$BB,43,FALSE)</f>
        <v>0</v>
      </c>
      <c r="AV1482">
        <f>VLOOKUP($G1482,county_facts!$A:$BB,44,FALSE)</f>
        <v>0</v>
      </c>
      <c r="AW1482">
        <f>VLOOKUP($G1482,county_facts!$A:$BB,45,FALSE)</f>
        <v>0</v>
      </c>
      <c r="AX1482">
        <f>VLOOKUP($G1482,county_facts!$A:$BB,46,FALSE)</f>
        <v>0</v>
      </c>
      <c r="AY1482">
        <f>VLOOKUP($G1482,county_facts!$A:$BB,47,FALSE)</f>
        <v>1052931</v>
      </c>
      <c r="AZ1482">
        <f>VLOOKUP($G1482,county_facts!$A:$BB,48,FALSE)</f>
        <v>57235</v>
      </c>
      <c r="BA1482">
        <f>VLOOKUP($G1482,county_facts!$A:$BB,49,FALSE)</f>
        <v>181921</v>
      </c>
      <c r="BB1482">
        <f>VLOOKUP($G1482,county_facts!$A:$BB,50,FALSE)</f>
        <v>9964</v>
      </c>
      <c r="BC1482">
        <f>VLOOKUP($G1482,county_facts!$A:$BB,51,FALSE)</f>
        <v>17794</v>
      </c>
      <c r="BD1482">
        <f>VLOOKUP($G1482,county_facts!$A:$BB,52,FALSE)</f>
        <v>10</v>
      </c>
      <c r="BE1482">
        <f>VLOOKUP($G1482,county_facts!$A:$BB,53,FALSE)</f>
        <v>530.98</v>
      </c>
      <c r="BF1482">
        <f>VLOOKUP($G1482,county_facts!$A:$BB,54,FALSE)</f>
        <v>34.9</v>
      </c>
    </row>
    <row r="1483" spans="1:58" x14ac:dyDescent="0.3">
      <c r="A1483" t="s">
        <v>9</v>
      </c>
      <c r="B1483" t="s">
        <v>602</v>
      </c>
      <c r="C1483">
        <v>239</v>
      </c>
      <c r="D1483" t="s">
        <v>578</v>
      </c>
      <c r="E1483">
        <v>694</v>
      </c>
      <c r="F1483">
        <v>0.344380403</v>
      </c>
      <c r="G1483">
        <v>47085</v>
      </c>
      <c r="H1483">
        <f>VLOOKUP($G1483,county_facts!$A:$BB,4,FALSE)</f>
        <v>18135</v>
      </c>
      <c r="I1483">
        <f>VLOOKUP($G1483,county_facts!$A:$BB,5,FALSE)</f>
        <v>18538</v>
      </c>
      <c r="J1483">
        <f>VLOOKUP($G1483,county_facts!$A:$BB,6,FALSE)</f>
        <v>-2.2000000000000002</v>
      </c>
      <c r="K1483">
        <f>VLOOKUP($G1483,county_facts!$A:$BB,7,FALSE)</f>
        <v>18538</v>
      </c>
      <c r="L1483">
        <f>VLOOKUP($G1483,county_facts!$A:$BB,8,FALSE)</f>
        <v>5.9</v>
      </c>
      <c r="M1483">
        <f>VLOOKUP($G1483,county_facts!$A:$BB,9,FALSE)</f>
        <v>22</v>
      </c>
      <c r="N1483">
        <f>VLOOKUP($G1483,county_facts!$A:$BB,10,FALSE)</f>
        <v>19</v>
      </c>
      <c r="O1483">
        <f>VLOOKUP($G1483,county_facts!$A:$BB,11,FALSE)</f>
        <v>50.4</v>
      </c>
      <c r="P1483">
        <f>VLOOKUP($G1483,county_facts!$A:$BB,12,FALSE)</f>
        <v>94.8</v>
      </c>
      <c r="Q1483">
        <f>VLOOKUP($G1483,county_facts!$A:$BB,13,FALSE)</f>
        <v>2.7</v>
      </c>
      <c r="R1483">
        <f>VLOOKUP($G1483,county_facts!$A:$BB,14,FALSE)</f>
        <v>0.6</v>
      </c>
      <c r="S1483">
        <f>VLOOKUP($G1483,county_facts!$A:$BB,15,FALSE)</f>
        <v>0.3</v>
      </c>
      <c r="T1483">
        <f>VLOOKUP($G1483,county_facts!$A:$BB,16,FALSE)</f>
        <v>0</v>
      </c>
      <c r="U1483">
        <f>VLOOKUP($G1483,county_facts!$A:$BB,17,FALSE)</f>
        <v>1.5</v>
      </c>
      <c r="V1483">
        <f>VLOOKUP($G1483,county_facts!$A:$BB,18,FALSE)</f>
        <v>2</v>
      </c>
      <c r="W1483">
        <f>VLOOKUP($G1483,county_facts!$A:$BB,19,FALSE)</f>
        <v>93.2</v>
      </c>
      <c r="X1483">
        <f>VLOOKUP($G1483,county_facts!$A:$BB,20,FALSE)</f>
        <v>89</v>
      </c>
      <c r="Y1483">
        <f>VLOOKUP($G1483,county_facts!$A:$BB,21,FALSE)</f>
        <v>0.5</v>
      </c>
      <c r="Z1483">
        <f>VLOOKUP($G1483,county_facts!$A:$BB,22,FALSE)</f>
        <v>2</v>
      </c>
      <c r="AA1483">
        <f>VLOOKUP($G1483,county_facts!$A:$BB,23,FALSE)</f>
        <v>84.2</v>
      </c>
      <c r="AB1483">
        <f>VLOOKUP($G1483,county_facts!$A:$BB,24,FALSE)</f>
        <v>12.4</v>
      </c>
      <c r="AC1483">
        <f>VLOOKUP($G1483,county_facts!$A:$BB,25,FALSE)</f>
        <v>1525</v>
      </c>
      <c r="AD1483">
        <f>VLOOKUP($G1483,county_facts!$A:$BB,26,FALSE)</f>
        <v>25.5</v>
      </c>
      <c r="AE1483">
        <f>VLOOKUP($G1483,county_facts!$A:$BB,27,FALSE)</f>
        <v>8875</v>
      </c>
      <c r="AF1483">
        <f>VLOOKUP($G1483,county_facts!$A:$BB,28,FALSE)</f>
        <v>77.8</v>
      </c>
      <c r="AG1483">
        <f>VLOOKUP($G1483,county_facts!$A:$BB,29,FALSE)</f>
        <v>5</v>
      </c>
      <c r="AH1483">
        <f>VLOOKUP($G1483,county_facts!$A:$BB,30,FALSE)</f>
        <v>108000</v>
      </c>
      <c r="AI1483">
        <f>VLOOKUP($G1483,county_facts!$A:$BB,31,FALSE)</f>
        <v>7396</v>
      </c>
      <c r="AJ1483">
        <f>VLOOKUP($G1483,county_facts!$A:$BB,32,FALSE)</f>
        <v>2.46</v>
      </c>
      <c r="AK1483">
        <f>VLOOKUP($G1483,county_facts!$A:$BB,33,FALSE)</f>
        <v>22183</v>
      </c>
      <c r="AL1483">
        <f>VLOOKUP($G1483,county_facts!$A:$BB,34,FALSE)</f>
        <v>42846</v>
      </c>
      <c r="AM1483">
        <f>VLOOKUP($G1483,county_facts!$A:$BB,35,FALSE)</f>
        <v>13.9</v>
      </c>
      <c r="AN1483">
        <f>VLOOKUP($G1483,county_facts!$A:$BB,36,FALSE)</f>
        <v>337</v>
      </c>
      <c r="AO1483">
        <f>VLOOKUP($G1483,county_facts!$A:$BB,37,FALSE)</f>
        <v>4170</v>
      </c>
      <c r="AP1483">
        <f>VLOOKUP($G1483,county_facts!$A:$BB,38,FALSE)</f>
        <v>8.1</v>
      </c>
      <c r="AQ1483">
        <f>VLOOKUP($G1483,county_facts!$A:$BB,39,FALSE)</f>
        <v>1126</v>
      </c>
      <c r="AR1483">
        <f>VLOOKUP($G1483,county_facts!$A:$BB,40,FALSE)</f>
        <v>1642</v>
      </c>
      <c r="AS1483">
        <f>VLOOKUP($G1483,county_facts!$A:$BB,41,FALSE)</f>
        <v>0</v>
      </c>
      <c r="AT1483">
        <f>VLOOKUP($G1483,county_facts!$A:$BB,42,FALSE)</f>
        <v>0</v>
      </c>
      <c r="AU1483">
        <f>VLOOKUP($G1483,county_facts!$A:$BB,43,FALSE)</f>
        <v>0</v>
      </c>
      <c r="AV1483">
        <f>VLOOKUP($G1483,county_facts!$A:$BB,44,FALSE)</f>
        <v>0</v>
      </c>
      <c r="AW1483">
        <f>VLOOKUP($G1483,county_facts!$A:$BB,45,FALSE)</f>
        <v>0</v>
      </c>
      <c r="AX1483">
        <f>VLOOKUP($G1483,county_facts!$A:$BB,46,FALSE)</f>
        <v>0</v>
      </c>
      <c r="AY1483">
        <f>VLOOKUP($G1483,county_facts!$A:$BB,47,FALSE)</f>
        <v>1052931</v>
      </c>
      <c r="AZ1483">
        <f>VLOOKUP($G1483,county_facts!$A:$BB,48,FALSE)</f>
        <v>57235</v>
      </c>
      <c r="BA1483">
        <f>VLOOKUP($G1483,county_facts!$A:$BB,49,FALSE)</f>
        <v>181921</v>
      </c>
      <c r="BB1483">
        <f>VLOOKUP($G1483,county_facts!$A:$BB,50,FALSE)</f>
        <v>9964</v>
      </c>
      <c r="BC1483">
        <f>VLOOKUP($G1483,county_facts!$A:$BB,51,FALSE)</f>
        <v>17794</v>
      </c>
      <c r="BD1483">
        <f>VLOOKUP($G1483,county_facts!$A:$BB,52,FALSE)</f>
        <v>10</v>
      </c>
      <c r="BE1483">
        <f>VLOOKUP($G1483,county_facts!$A:$BB,53,FALSE)</f>
        <v>530.98</v>
      </c>
      <c r="BF1483">
        <f>VLOOKUP($G1483,county_facts!$A:$BB,54,FALSE)</f>
        <v>34.9</v>
      </c>
    </row>
    <row r="1484" spans="1:58" x14ac:dyDescent="0.3">
      <c r="A1484" t="s">
        <v>6</v>
      </c>
      <c r="B1484" t="s">
        <v>40</v>
      </c>
      <c r="C1484">
        <v>197</v>
      </c>
      <c r="D1484" t="s">
        <v>578</v>
      </c>
      <c r="E1484">
        <v>279</v>
      </c>
      <c r="F1484">
        <v>0.70609319000000004</v>
      </c>
      <c r="G1484">
        <v>47083</v>
      </c>
      <c r="H1484">
        <f>VLOOKUP($G1484,county_facts!$A:$BB,4,FALSE)</f>
        <v>8267</v>
      </c>
      <c r="I1484">
        <f>VLOOKUP($G1484,county_facts!$A:$BB,5,FALSE)</f>
        <v>8426</v>
      </c>
      <c r="J1484">
        <f>VLOOKUP($G1484,county_facts!$A:$BB,6,FALSE)</f>
        <v>-1.9</v>
      </c>
      <c r="K1484">
        <f>VLOOKUP($G1484,county_facts!$A:$BB,7,FALSE)</f>
        <v>8426</v>
      </c>
      <c r="L1484">
        <f>VLOOKUP($G1484,county_facts!$A:$BB,8,FALSE)</f>
        <v>5</v>
      </c>
      <c r="M1484">
        <f>VLOOKUP($G1484,county_facts!$A:$BB,9,FALSE)</f>
        <v>21.8</v>
      </c>
      <c r="N1484">
        <f>VLOOKUP($G1484,county_facts!$A:$BB,10,FALSE)</f>
        <v>19.5</v>
      </c>
      <c r="O1484">
        <f>VLOOKUP($G1484,county_facts!$A:$BB,11,FALSE)</f>
        <v>51.2</v>
      </c>
      <c r="P1484">
        <f>VLOOKUP($G1484,county_facts!$A:$BB,12,FALSE)</f>
        <v>94</v>
      </c>
      <c r="Q1484">
        <f>VLOOKUP($G1484,county_facts!$A:$BB,13,FALSE)</f>
        <v>3.2</v>
      </c>
      <c r="R1484">
        <f>VLOOKUP($G1484,county_facts!$A:$BB,14,FALSE)</f>
        <v>0.4</v>
      </c>
      <c r="S1484">
        <f>VLOOKUP($G1484,county_facts!$A:$BB,15,FALSE)</f>
        <v>0.4</v>
      </c>
      <c r="T1484">
        <f>VLOOKUP($G1484,county_facts!$A:$BB,16,FALSE)</f>
        <v>0.1</v>
      </c>
      <c r="U1484">
        <f>VLOOKUP($G1484,county_facts!$A:$BB,17,FALSE)</f>
        <v>1.9</v>
      </c>
      <c r="V1484">
        <f>VLOOKUP($G1484,county_facts!$A:$BB,18,FALSE)</f>
        <v>2.2999999999999998</v>
      </c>
      <c r="W1484">
        <f>VLOOKUP($G1484,county_facts!$A:$BB,19,FALSE)</f>
        <v>91.9</v>
      </c>
      <c r="X1484">
        <f>VLOOKUP($G1484,county_facts!$A:$BB,20,FALSE)</f>
        <v>82.7</v>
      </c>
      <c r="Y1484">
        <f>VLOOKUP($G1484,county_facts!$A:$BB,21,FALSE)</f>
        <v>1.1000000000000001</v>
      </c>
      <c r="Z1484">
        <f>VLOOKUP($G1484,county_facts!$A:$BB,22,FALSE)</f>
        <v>1</v>
      </c>
      <c r="AA1484">
        <f>VLOOKUP($G1484,county_facts!$A:$BB,23,FALSE)</f>
        <v>80.400000000000006</v>
      </c>
      <c r="AB1484">
        <f>VLOOKUP($G1484,county_facts!$A:$BB,24,FALSE)</f>
        <v>9.6999999999999993</v>
      </c>
      <c r="AC1484">
        <f>VLOOKUP($G1484,county_facts!$A:$BB,25,FALSE)</f>
        <v>764</v>
      </c>
      <c r="AD1484">
        <f>VLOOKUP($G1484,county_facts!$A:$BB,26,FALSE)</f>
        <v>31.2</v>
      </c>
      <c r="AE1484">
        <f>VLOOKUP($G1484,county_facts!$A:$BB,27,FALSE)</f>
        <v>4170</v>
      </c>
      <c r="AF1484">
        <f>VLOOKUP($G1484,county_facts!$A:$BB,28,FALSE)</f>
        <v>70.099999999999994</v>
      </c>
      <c r="AG1484">
        <f>VLOOKUP($G1484,county_facts!$A:$BB,29,FALSE)</f>
        <v>4.5</v>
      </c>
      <c r="AH1484">
        <f>VLOOKUP($G1484,county_facts!$A:$BB,30,FALSE)</f>
        <v>87300</v>
      </c>
      <c r="AI1484">
        <f>VLOOKUP($G1484,county_facts!$A:$BB,31,FALSE)</f>
        <v>3423</v>
      </c>
      <c r="AJ1484">
        <f>VLOOKUP($G1484,county_facts!$A:$BB,32,FALSE)</f>
        <v>2.39</v>
      </c>
      <c r="AK1484">
        <f>VLOOKUP($G1484,county_facts!$A:$BB,33,FALSE)</f>
        <v>18539</v>
      </c>
      <c r="AL1484">
        <f>VLOOKUP($G1484,county_facts!$A:$BB,34,FALSE)</f>
        <v>35271</v>
      </c>
      <c r="AM1484">
        <f>VLOOKUP($G1484,county_facts!$A:$BB,35,FALSE)</f>
        <v>23.5</v>
      </c>
      <c r="AN1484">
        <f>VLOOKUP($G1484,county_facts!$A:$BB,36,FALSE)</f>
        <v>109</v>
      </c>
      <c r="AO1484">
        <f>VLOOKUP($G1484,county_facts!$A:$BB,37,FALSE)</f>
        <v>1067</v>
      </c>
      <c r="AP1484">
        <f>VLOOKUP($G1484,county_facts!$A:$BB,38,FALSE)</f>
        <v>-1.6</v>
      </c>
      <c r="AQ1484">
        <f>VLOOKUP($G1484,county_facts!$A:$BB,39,FALSE)</f>
        <v>510</v>
      </c>
      <c r="AR1484">
        <f>VLOOKUP($G1484,county_facts!$A:$BB,40,FALSE)</f>
        <v>810</v>
      </c>
      <c r="AS1484">
        <f>VLOOKUP($G1484,county_facts!$A:$BB,41,FALSE)</f>
        <v>0</v>
      </c>
      <c r="AT1484">
        <f>VLOOKUP($G1484,county_facts!$A:$BB,42,FALSE)</f>
        <v>0</v>
      </c>
      <c r="AU1484">
        <f>VLOOKUP($G1484,county_facts!$A:$BB,43,FALSE)</f>
        <v>0</v>
      </c>
      <c r="AV1484">
        <f>VLOOKUP($G1484,county_facts!$A:$BB,44,FALSE)</f>
        <v>0</v>
      </c>
      <c r="AW1484">
        <f>VLOOKUP($G1484,county_facts!$A:$BB,45,FALSE)</f>
        <v>0</v>
      </c>
      <c r="AX1484">
        <f>VLOOKUP($G1484,county_facts!$A:$BB,46,FALSE)</f>
        <v>17.8</v>
      </c>
      <c r="AY1484">
        <f>VLOOKUP($G1484,county_facts!$A:$BB,47,FALSE)</f>
        <v>0</v>
      </c>
      <c r="AZ1484">
        <f>VLOOKUP($G1484,county_facts!$A:$BB,48,FALSE)</f>
        <v>0</v>
      </c>
      <c r="BA1484">
        <f>VLOOKUP($G1484,county_facts!$A:$BB,49,FALSE)</f>
        <v>33434</v>
      </c>
      <c r="BB1484">
        <f>VLOOKUP($G1484,county_facts!$A:$BB,50,FALSE)</f>
        <v>4152</v>
      </c>
      <c r="BC1484">
        <f>VLOOKUP($G1484,county_facts!$A:$BB,51,FALSE)</f>
        <v>2725</v>
      </c>
      <c r="BD1484">
        <f>VLOOKUP($G1484,county_facts!$A:$BB,52,FALSE)</f>
        <v>1</v>
      </c>
      <c r="BE1484">
        <f>VLOOKUP($G1484,county_facts!$A:$BB,53,FALSE)</f>
        <v>200.29</v>
      </c>
      <c r="BF1484">
        <f>VLOOKUP($G1484,county_facts!$A:$BB,54,FALSE)</f>
        <v>42.1</v>
      </c>
    </row>
    <row r="1485" spans="1:58" x14ac:dyDescent="0.3">
      <c r="A1485" t="s">
        <v>9</v>
      </c>
      <c r="B1485" t="s">
        <v>40</v>
      </c>
      <c r="C1485">
        <v>82</v>
      </c>
      <c r="D1485" t="s">
        <v>578</v>
      </c>
      <c r="E1485">
        <v>279</v>
      </c>
      <c r="F1485">
        <v>0.29390681000000002</v>
      </c>
      <c r="G1485">
        <v>47083</v>
      </c>
      <c r="H1485">
        <f>VLOOKUP($G1485,county_facts!$A:$BB,4,FALSE)</f>
        <v>8267</v>
      </c>
      <c r="I1485">
        <f>VLOOKUP($G1485,county_facts!$A:$BB,5,FALSE)</f>
        <v>8426</v>
      </c>
      <c r="J1485">
        <f>VLOOKUP($G1485,county_facts!$A:$BB,6,FALSE)</f>
        <v>-1.9</v>
      </c>
      <c r="K1485">
        <f>VLOOKUP($G1485,county_facts!$A:$BB,7,FALSE)</f>
        <v>8426</v>
      </c>
      <c r="L1485">
        <f>VLOOKUP($G1485,county_facts!$A:$BB,8,FALSE)</f>
        <v>5</v>
      </c>
      <c r="M1485">
        <f>VLOOKUP($G1485,county_facts!$A:$BB,9,FALSE)</f>
        <v>21.8</v>
      </c>
      <c r="N1485">
        <f>VLOOKUP($G1485,county_facts!$A:$BB,10,FALSE)</f>
        <v>19.5</v>
      </c>
      <c r="O1485">
        <f>VLOOKUP($G1485,county_facts!$A:$BB,11,FALSE)</f>
        <v>51.2</v>
      </c>
      <c r="P1485">
        <f>VLOOKUP($G1485,county_facts!$A:$BB,12,FALSE)</f>
        <v>94</v>
      </c>
      <c r="Q1485">
        <f>VLOOKUP($G1485,county_facts!$A:$BB,13,FALSE)</f>
        <v>3.2</v>
      </c>
      <c r="R1485">
        <f>VLOOKUP($G1485,county_facts!$A:$BB,14,FALSE)</f>
        <v>0.4</v>
      </c>
      <c r="S1485">
        <f>VLOOKUP($G1485,county_facts!$A:$BB,15,FALSE)</f>
        <v>0.4</v>
      </c>
      <c r="T1485">
        <f>VLOOKUP($G1485,county_facts!$A:$BB,16,FALSE)</f>
        <v>0.1</v>
      </c>
      <c r="U1485">
        <f>VLOOKUP($G1485,county_facts!$A:$BB,17,FALSE)</f>
        <v>1.9</v>
      </c>
      <c r="V1485">
        <f>VLOOKUP($G1485,county_facts!$A:$BB,18,FALSE)</f>
        <v>2.2999999999999998</v>
      </c>
      <c r="W1485">
        <f>VLOOKUP($G1485,county_facts!$A:$BB,19,FALSE)</f>
        <v>91.9</v>
      </c>
      <c r="X1485">
        <f>VLOOKUP($G1485,county_facts!$A:$BB,20,FALSE)</f>
        <v>82.7</v>
      </c>
      <c r="Y1485">
        <f>VLOOKUP($G1485,county_facts!$A:$BB,21,FALSE)</f>
        <v>1.1000000000000001</v>
      </c>
      <c r="Z1485">
        <f>VLOOKUP($G1485,county_facts!$A:$BB,22,FALSE)</f>
        <v>1</v>
      </c>
      <c r="AA1485">
        <f>VLOOKUP($G1485,county_facts!$A:$BB,23,FALSE)</f>
        <v>80.400000000000006</v>
      </c>
      <c r="AB1485">
        <f>VLOOKUP($G1485,county_facts!$A:$BB,24,FALSE)</f>
        <v>9.6999999999999993</v>
      </c>
      <c r="AC1485">
        <f>VLOOKUP($G1485,county_facts!$A:$BB,25,FALSE)</f>
        <v>764</v>
      </c>
      <c r="AD1485">
        <f>VLOOKUP($G1485,county_facts!$A:$BB,26,FALSE)</f>
        <v>31.2</v>
      </c>
      <c r="AE1485">
        <f>VLOOKUP($G1485,county_facts!$A:$BB,27,FALSE)</f>
        <v>4170</v>
      </c>
      <c r="AF1485">
        <f>VLOOKUP($G1485,county_facts!$A:$BB,28,FALSE)</f>
        <v>70.099999999999994</v>
      </c>
      <c r="AG1485">
        <f>VLOOKUP($G1485,county_facts!$A:$BB,29,FALSE)</f>
        <v>4.5</v>
      </c>
      <c r="AH1485">
        <f>VLOOKUP($G1485,county_facts!$A:$BB,30,FALSE)</f>
        <v>87300</v>
      </c>
      <c r="AI1485">
        <f>VLOOKUP($G1485,county_facts!$A:$BB,31,FALSE)</f>
        <v>3423</v>
      </c>
      <c r="AJ1485">
        <f>VLOOKUP($G1485,county_facts!$A:$BB,32,FALSE)</f>
        <v>2.39</v>
      </c>
      <c r="AK1485">
        <f>VLOOKUP($G1485,county_facts!$A:$BB,33,FALSE)</f>
        <v>18539</v>
      </c>
      <c r="AL1485">
        <f>VLOOKUP($G1485,county_facts!$A:$BB,34,FALSE)</f>
        <v>35271</v>
      </c>
      <c r="AM1485">
        <f>VLOOKUP($G1485,county_facts!$A:$BB,35,FALSE)</f>
        <v>23.5</v>
      </c>
      <c r="AN1485">
        <f>VLOOKUP($G1485,county_facts!$A:$BB,36,FALSE)</f>
        <v>109</v>
      </c>
      <c r="AO1485">
        <f>VLOOKUP($G1485,county_facts!$A:$BB,37,FALSE)</f>
        <v>1067</v>
      </c>
      <c r="AP1485">
        <f>VLOOKUP($G1485,county_facts!$A:$BB,38,FALSE)</f>
        <v>-1.6</v>
      </c>
      <c r="AQ1485">
        <f>VLOOKUP($G1485,county_facts!$A:$BB,39,FALSE)</f>
        <v>510</v>
      </c>
      <c r="AR1485">
        <f>VLOOKUP($G1485,county_facts!$A:$BB,40,FALSE)</f>
        <v>810</v>
      </c>
      <c r="AS1485">
        <f>VLOOKUP($G1485,county_facts!$A:$BB,41,FALSE)</f>
        <v>0</v>
      </c>
      <c r="AT1485">
        <f>VLOOKUP($G1485,county_facts!$A:$BB,42,FALSE)</f>
        <v>0</v>
      </c>
      <c r="AU1485">
        <f>VLOOKUP($G1485,county_facts!$A:$BB,43,FALSE)</f>
        <v>0</v>
      </c>
      <c r="AV1485">
        <f>VLOOKUP($G1485,county_facts!$A:$BB,44,FALSE)</f>
        <v>0</v>
      </c>
      <c r="AW1485">
        <f>VLOOKUP($G1485,county_facts!$A:$BB,45,FALSE)</f>
        <v>0</v>
      </c>
      <c r="AX1485">
        <f>VLOOKUP($G1485,county_facts!$A:$BB,46,FALSE)</f>
        <v>17.8</v>
      </c>
      <c r="AY1485">
        <f>VLOOKUP($G1485,county_facts!$A:$BB,47,FALSE)</f>
        <v>0</v>
      </c>
      <c r="AZ1485">
        <f>VLOOKUP($G1485,county_facts!$A:$BB,48,FALSE)</f>
        <v>0</v>
      </c>
      <c r="BA1485">
        <f>VLOOKUP($G1485,county_facts!$A:$BB,49,FALSE)</f>
        <v>33434</v>
      </c>
      <c r="BB1485">
        <f>VLOOKUP($G1485,county_facts!$A:$BB,50,FALSE)</f>
        <v>4152</v>
      </c>
      <c r="BC1485">
        <f>VLOOKUP($G1485,county_facts!$A:$BB,51,FALSE)</f>
        <v>2725</v>
      </c>
      <c r="BD1485">
        <f>VLOOKUP($G1485,county_facts!$A:$BB,52,FALSE)</f>
        <v>1</v>
      </c>
      <c r="BE1485">
        <f>VLOOKUP($G1485,county_facts!$A:$BB,53,FALSE)</f>
        <v>200.29</v>
      </c>
      <c r="BF1485">
        <f>VLOOKUP($G1485,county_facts!$A:$BB,54,FALSE)</f>
        <v>42.1</v>
      </c>
    </row>
    <row r="1486" spans="1:58" x14ac:dyDescent="0.3">
      <c r="A1486" t="s">
        <v>6</v>
      </c>
      <c r="B1486" t="s">
        <v>603</v>
      </c>
      <c r="C1486">
        <v>417</v>
      </c>
      <c r="D1486" t="s">
        <v>578</v>
      </c>
      <c r="E1486">
        <v>674</v>
      </c>
      <c r="F1486">
        <v>0.61869436200000005</v>
      </c>
      <c r="G1486">
        <v>47081</v>
      </c>
      <c r="H1486">
        <f>VLOOKUP($G1486,county_facts!$A:$BB,4,FALSE)</f>
        <v>24384</v>
      </c>
      <c r="I1486">
        <f>VLOOKUP($G1486,county_facts!$A:$BB,5,FALSE)</f>
        <v>24699</v>
      </c>
      <c r="J1486">
        <f>VLOOKUP($G1486,county_facts!$A:$BB,6,FALSE)</f>
        <v>-1.3</v>
      </c>
      <c r="K1486">
        <f>VLOOKUP($G1486,county_facts!$A:$BB,7,FALSE)</f>
        <v>24690</v>
      </c>
      <c r="L1486">
        <f>VLOOKUP($G1486,county_facts!$A:$BB,8,FALSE)</f>
        <v>5.5</v>
      </c>
      <c r="M1486">
        <f>VLOOKUP($G1486,county_facts!$A:$BB,9,FALSE)</f>
        <v>21.8</v>
      </c>
      <c r="N1486">
        <f>VLOOKUP($G1486,county_facts!$A:$BB,10,FALSE)</f>
        <v>15.6</v>
      </c>
      <c r="O1486">
        <f>VLOOKUP($G1486,county_facts!$A:$BB,11,FALSE)</f>
        <v>47.5</v>
      </c>
      <c r="P1486">
        <f>VLOOKUP($G1486,county_facts!$A:$BB,12,FALSE)</f>
        <v>92.6</v>
      </c>
      <c r="Q1486">
        <f>VLOOKUP($G1486,county_facts!$A:$BB,13,FALSE)</f>
        <v>5.0999999999999996</v>
      </c>
      <c r="R1486">
        <f>VLOOKUP($G1486,county_facts!$A:$BB,14,FALSE)</f>
        <v>0.5</v>
      </c>
      <c r="S1486">
        <f>VLOOKUP($G1486,county_facts!$A:$BB,15,FALSE)</f>
        <v>0.3</v>
      </c>
      <c r="T1486">
        <f>VLOOKUP($G1486,county_facts!$A:$BB,16,FALSE)</f>
        <v>0</v>
      </c>
      <c r="U1486">
        <f>VLOOKUP($G1486,county_facts!$A:$BB,17,FALSE)</f>
        <v>1.5</v>
      </c>
      <c r="V1486">
        <f>VLOOKUP($G1486,county_facts!$A:$BB,18,FALSE)</f>
        <v>2.1</v>
      </c>
      <c r="W1486">
        <f>VLOOKUP($G1486,county_facts!$A:$BB,19,FALSE)</f>
        <v>90.8</v>
      </c>
      <c r="X1486">
        <f>VLOOKUP($G1486,county_facts!$A:$BB,20,FALSE)</f>
        <v>86.5</v>
      </c>
      <c r="Y1486">
        <f>VLOOKUP($G1486,county_facts!$A:$BB,21,FALSE)</f>
        <v>1</v>
      </c>
      <c r="Z1486">
        <f>VLOOKUP($G1486,county_facts!$A:$BB,22,FALSE)</f>
        <v>2.1</v>
      </c>
      <c r="AA1486">
        <f>VLOOKUP($G1486,county_facts!$A:$BB,23,FALSE)</f>
        <v>75.5</v>
      </c>
      <c r="AB1486">
        <f>VLOOKUP($G1486,county_facts!$A:$BB,24,FALSE)</f>
        <v>12</v>
      </c>
      <c r="AC1486">
        <f>VLOOKUP($G1486,county_facts!$A:$BB,25,FALSE)</f>
        <v>1897</v>
      </c>
      <c r="AD1486">
        <f>VLOOKUP($G1486,county_facts!$A:$BB,26,FALSE)</f>
        <v>38.700000000000003</v>
      </c>
      <c r="AE1486">
        <f>VLOOKUP($G1486,county_facts!$A:$BB,27,FALSE)</f>
        <v>10271</v>
      </c>
      <c r="AF1486">
        <f>VLOOKUP($G1486,county_facts!$A:$BB,28,FALSE)</f>
        <v>77.900000000000006</v>
      </c>
      <c r="AG1486">
        <f>VLOOKUP($G1486,county_facts!$A:$BB,29,FALSE)</f>
        <v>5.3</v>
      </c>
      <c r="AH1486">
        <f>VLOOKUP($G1486,county_facts!$A:$BB,30,FALSE)</f>
        <v>100400</v>
      </c>
      <c r="AI1486">
        <f>VLOOKUP($G1486,county_facts!$A:$BB,31,FALSE)</f>
        <v>8846</v>
      </c>
      <c r="AJ1486">
        <f>VLOOKUP($G1486,county_facts!$A:$BB,32,FALSE)</f>
        <v>2.59</v>
      </c>
      <c r="AK1486">
        <f>VLOOKUP($G1486,county_facts!$A:$BB,33,FALSE)</f>
        <v>18383</v>
      </c>
      <c r="AL1486">
        <f>VLOOKUP($G1486,county_facts!$A:$BB,34,FALSE)</f>
        <v>39581</v>
      </c>
      <c r="AM1486">
        <f>VLOOKUP($G1486,county_facts!$A:$BB,35,FALSE)</f>
        <v>17.399999999999999</v>
      </c>
      <c r="AN1486">
        <f>VLOOKUP($G1486,county_facts!$A:$BB,36,FALSE)</f>
        <v>243</v>
      </c>
      <c r="AO1486">
        <f>VLOOKUP($G1486,county_facts!$A:$BB,37,FALSE)</f>
        <v>2134</v>
      </c>
      <c r="AP1486">
        <f>VLOOKUP($G1486,county_facts!$A:$BB,38,FALSE)</f>
        <v>-0.5</v>
      </c>
      <c r="AQ1486">
        <f>VLOOKUP($G1486,county_facts!$A:$BB,39,FALSE)</f>
        <v>1669</v>
      </c>
      <c r="AR1486">
        <f>VLOOKUP($G1486,county_facts!$A:$BB,40,FALSE)</f>
        <v>1889</v>
      </c>
      <c r="AS1486">
        <f>VLOOKUP($G1486,county_facts!$A:$BB,41,FALSE)</f>
        <v>0</v>
      </c>
      <c r="AT1486">
        <f>VLOOKUP($G1486,county_facts!$A:$BB,42,FALSE)</f>
        <v>0</v>
      </c>
      <c r="AU1486">
        <f>VLOOKUP($G1486,county_facts!$A:$BB,43,FALSE)</f>
        <v>0</v>
      </c>
      <c r="AV1486">
        <f>VLOOKUP($G1486,county_facts!$A:$BB,44,FALSE)</f>
        <v>0</v>
      </c>
      <c r="AW1486">
        <f>VLOOKUP($G1486,county_facts!$A:$BB,45,FALSE)</f>
        <v>0</v>
      </c>
      <c r="AX1486">
        <f>VLOOKUP($G1486,county_facts!$A:$BB,46,FALSE)</f>
        <v>25.5</v>
      </c>
      <c r="AY1486">
        <f>VLOOKUP($G1486,county_facts!$A:$BB,47,FALSE)</f>
        <v>0</v>
      </c>
      <c r="AZ1486">
        <f>VLOOKUP($G1486,county_facts!$A:$BB,48,FALSE)</f>
        <v>0</v>
      </c>
      <c r="BA1486">
        <f>VLOOKUP($G1486,county_facts!$A:$BB,49,FALSE)</f>
        <v>76884</v>
      </c>
      <c r="BB1486">
        <f>VLOOKUP($G1486,county_facts!$A:$BB,50,FALSE)</f>
        <v>3233</v>
      </c>
      <c r="BC1486">
        <f>VLOOKUP($G1486,county_facts!$A:$BB,51,FALSE)</f>
        <v>7097</v>
      </c>
      <c r="BD1486">
        <f>VLOOKUP($G1486,county_facts!$A:$BB,52,FALSE)</f>
        <v>3</v>
      </c>
      <c r="BE1486">
        <f>VLOOKUP($G1486,county_facts!$A:$BB,53,FALSE)</f>
        <v>612.5</v>
      </c>
      <c r="BF1486">
        <f>VLOOKUP($G1486,county_facts!$A:$BB,54,FALSE)</f>
        <v>40.299999999999997</v>
      </c>
    </row>
    <row r="1487" spans="1:58" x14ac:dyDescent="0.3">
      <c r="A1487" t="s">
        <v>9</v>
      </c>
      <c r="B1487" t="s">
        <v>603</v>
      </c>
      <c r="C1487">
        <v>257</v>
      </c>
      <c r="D1487" t="s">
        <v>578</v>
      </c>
      <c r="E1487">
        <v>674</v>
      </c>
      <c r="F1487">
        <v>0.381305638</v>
      </c>
      <c r="G1487">
        <v>47081</v>
      </c>
      <c r="H1487">
        <f>VLOOKUP($G1487,county_facts!$A:$BB,4,FALSE)</f>
        <v>24384</v>
      </c>
      <c r="I1487">
        <f>VLOOKUP($G1487,county_facts!$A:$BB,5,FALSE)</f>
        <v>24699</v>
      </c>
      <c r="J1487">
        <f>VLOOKUP($G1487,county_facts!$A:$BB,6,FALSE)</f>
        <v>-1.3</v>
      </c>
      <c r="K1487">
        <f>VLOOKUP($G1487,county_facts!$A:$BB,7,FALSE)</f>
        <v>24690</v>
      </c>
      <c r="L1487">
        <f>VLOOKUP($G1487,county_facts!$A:$BB,8,FALSE)</f>
        <v>5.5</v>
      </c>
      <c r="M1487">
        <f>VLOOKUP($G1487,county_facts!$A:$BB,9,FALSE)</f>
        <v>21.8</v>
      </c>
      <c r="N1487">
        <f>VLOOKUP($G1487,county_facts!$A:$BB,10,FALSE)</f>
        <v>15.6</v>
      </c>
      <c r="O1487">
        <f>VLOOKUP($G1487,county_facts!$A:$BB,11,FALSE)</f>
        <v>47.5</v>
      </c>
      <c r="P1487">
        <f>VLOOKUP($G1487,county_facts!$A:$BB,12,FALSE)</f>
        <v>92.6</v>
      </c>
      <c r="Q1487">
        <f>VLOOKUP($G1487,county_facts!$A:$BB,13,FALSE)</f>
        <v>5.0999999999999996</v>
      </c>
      <c r="R1487">
        <f>VLOOKUP($G1487,county_facts!$A:$BB,14,FALSE)</f>
        <v>0.5</v>
      </c>
      <c r="S1487">
        <f>VLOOKUP($G1487,county_facts!$A:$BB,15,FALSE)</f>
        <v>0.3</v>
      </c>
      <c r="T1487">
        <f>VLOOKUP($G1487,county_facts!$A:$BB,16,FALSE)</f>
        <v>0</v>
      </c>
      <c r="U1487">
        <f>VLOOKUP($G1487,county_facts!$A:$BB,17,FALSE)</f>
        <v>1.5</v>
      </c>
      <c r="V1487">
        <f>VLOOKUP($G1487,county_facts!$A:$BB,18,FALSE)</f>
        <v>2.1</v>
      </c>
      <c r="W1487">
        <f>VLOOKUP($G1487,county_facts!$A:$BB,19,FALSE)</f>
        <v>90.8</v>
      </c>
      <c r="X1487">
        <f>VLOOKUP($G1487,county_facts!$A:$BB,20,FALSE)</f>
        <v>86.5</v>
      </c>
      <c r="Y1487">
        <f>VLOOKUP($G1487,county_facts!$A:$BB,21,FALSE)</f>
        <v>1</v>
      </c>
      <c r="Z1487">
        <f>VLOOKUP($G1487,county_facts!$A:$BB,22,FALSE)</f>
        <v>2.1</v>
      </c>
      <c r="AA1487">
        <f>VLOOKUP($G1487,county_facts!$A:$BB,23,FALSE)</f>
        <v>75.5</v>
      </c>
      <c r="AB1487">
        <f>VLOOKUP($G1487,county_facts!$A:$BB,24,FALSE)</f>
        <v>12</v>
      </c>
      <c r="AC1487">
        <f>VLOOKUP($G1487,county_facts!$A:$BB,25,FALSE)</f>
        <v>1897</v>
      </c>
      <c r="AD1487">
        <f>VLOOKUP($G1487,county_facts!$A:$BB,26,FALSE)</f>
        <v>38.700000000000003</v>
      </c>
      <c r="AE1487">
        <f>VLOOKUP($G1487,county_facts!$A:$BB,27,FALSE)</f>
        <v>10271</v>
      </c>
      <c r="AF1487">
        <f>VLOOKUP($G1487,county_facts!$A:$BB,28,FALSE)</f>
        <v>77.900000000000006</v>
      </c>
      <c r="AG1487">
        <f>VLOOKUP($G1487,county_facts!$A:$BB,29,FALSE)</f>
        <v>5.3</v>
      </c>
      <c r="AH1487">
        <f>VLOOKUP($G1487,county_facts!$A:$BB,30,FALSE)</f>
        <v>100400</v>
      </c>
      <c r="AI1487">
        <f>VLOOKUP($G1487,county_facts!$A:$BB,31,FALSE)</f>
        <v>8846</v>
      </c>
      <c r="AJ1487">
        <f>VLOOKUP($G1487,county_facts!$A:$BB,32,FALSE)</f>
        <v>2.59</v>
      </c>
      <c r="AK1487">
        <f>VLOOKUP($G1487,county_facts!$A:$BB,33,FALSE)</f>
        <v>18383</v>
      </c>
      <c r="AL1487">
        <f>VLOOKUP($G1487,county_facts!$A:$BB,34,FALSE)</f>
        <v>39581</v>
      </c>
      <c r="AM1487">
        <f>VLOOKUP($G1487,county_facts!$A:$BB,35,FALSE)</f>
        <v>17.399999999999999</v>
      </c>
      <c r="AN1487">
        <f>VLOOKUP($G1487,county_facts!$A:$BB,36,FALSE)</f>
        <v>243</v>
      </c>
      <c r="AO1487">
        <f>VLOOKUP($G1487,county_facts!$A:$BB,37,FALSE)</f>
        <v>2134</v>
      </c>
      <c r="AP1487">
        <f>VLOOKUP($G1487,county_facts!$A:$BB,38,FALSE)</f>
        <v>-0.5</v>
      </c>
      <c r="AQ1487">
        <f>VLOOKUP($G1487,county_facts!$A:$BB,39,FALSE)</f>
        <v>1669</v>
      </c>
      <c r="AR1487">
        <f>VLOOKUP($G1487,county_facts!$A:$BB,40,FALSE)</f>
        <v>1889</v>
      </c>
      <c r="AS1487">
        <f>VLOOKUP($G1487,county_facts!$A:$BB,41,FALSE)</f>
        <v>0</v>
      </c>
      <c r="AT1487">
        <f>VLOOKUP($G1487,county_facts!$A:$BB,42,FALSE)</f>
        <v>0</v>
      </c>
      <c r="AU1487">
        <f>VLOOKUP($G1487,county_facts!$A:$BB,43,FALSE)</f>
        <v>0</v>
      </c>
      <c r="AV1487">
        <f>VLOOKUP($G1487,county_facts!$A:$BB,44,FALSE)</f>
        <v>0</v>
      </c>
      <c r="AW1487">
        <f>VLOOKUP($G1487,county_facts!$A:$BB,45,FALSE)</f>
        <v>0</v>
      </c>
      <c r="AX1487">
        <f>VLOOKUP($G1487,county_facts!$A:$BB,46,FALSE)</f>
        <v>25.5</v>
      </c>
      <c r="AY1487">
        <f>VLOOKUP($G1487,county_facts!$A:$BB,47,FALSE)</f>
        <v>0</v>
      </c>
      <c r="AZ1487">
        <f>VLOOKUP($G1487,county_facts!$A:$BB,48,FALSE)</f>
        <v>0</v>
      </c>
      <c r="BA1487">
        <f>VLOOKUP($G1487,county_facts!$A:$BB,49,FALSE)</f>
        <v>76884</v>
      </c>
      <c r="BB1487">
        <f>VLOOKUP($G1487,county_facts!$A:$BB,50,FALSE)</f>
        <v>3233</v>
      </c>
      <c r="BC1487">
        <f>VLOOKUP($G1487,county_facts!$A:$BB,51,FALSE)</f>
        <v>7097</v>
      </c>
      <c r="BD1487">
        <f>VLOOKUP($G1487,county_facts!$A:$BB,52,FALSE)</f>
        <v>3</v>
      </c>
      <c r="BE1487">
        <f>VLOOKUP($G1487,county_facts!$A:$BB,53,FALSE)</f>
        <v>612.5</v>
      </c>
      <c r="BF1487">
        <f>VLOOKUP($G1487,county_facts!$A:$BB,54,FALSE)</f>
        <v>40.299999999999997</v>
      </c>
    </row>
    <row r="1488" spans="1:58" x14ac:dyDescent="0.3">
      <c r="A1488" t="s">
        <v>6</v>
      </c>
      <c r="B1488" t="s">
        <v>41</v>
      </c>
      <c r="C1488">
        <v>768</v>
      </c>
      <c r="D1488" t="s">
        <v>578</v>
      </c>
      <c r="E1488">
        <v>1097</v>
      </c>
      <c r="F1488">
        <v>0.70009115799999999</v>
      </c>
      <c r="G1488">
        <v>47079</v>
      </c>
      <c r="H1488">
        <f>VLOOKUP($G1488,county_facts!$A:$BB,4,FALSE)</f>
        <v>32204</v>
      </c>
      <c r="I1488">
        <f>VLOOKUP($G1488,county_facts!$A:$BB,5,FALSE)</f>
        <v>32330</v>
      </c>
      <c r="J1488">
        <f>VLOOKUP($G1488,county_facts!$A:$BB,6,FALSE)</f>
        <v>-0.4</v>
      </c>
      <c r="K1488">
        <f>VLOOKUP($G1488,county_facts!$A:$BB,7,FALSE)</f>
        <v>32330</v>
      </c>
      <c r="L1488">
        <f>VLOOKUP($G1488,county_facts!$A:$BB,8,FALSE)</f>
        <v>5</v>
      </c>
      <c r="M1488">
        <f>VLOOKUP($G1488,county_facts!$A:$BB,9,FALSE)</f>
        <v>21</v>
      </c>
      <c r="N1488">
        <f>VLOOKUP($G1488,county_facts!$A:$BB,10,FALSE)</f>
        <v>21.6</v>
      </c>
      <c r="O1488">
        <f>VLOOKUP($G1488,county_facts!$A:$BB,11,FALSE)</f>
        <v>51.5</v>
      </c>
      <c r="P1488">
        <f>VLOOKUP($G1488,county_facts!$A:$BB,12,FALSE)</f>
        <v>89.3</v>
      </c>
      <c r="Q1488">
        <f>VLOOKUP($G1488,county_facts!$A:$BB,13,FALSE)</f>
        <v>8.1999999999999993</v>
      </c>
      <c r="R1488">
        <f>VLOOKUP($G1488,county_facts!$A:$BB,14,FALSE)</f>
        <v>0.3</v>
      </c>
      <c r="S1488">
        <f>VLOOKUP($G1488,county_facts!$A:$BB,15,FALSE)</f>
        <v>0.4</v>
      </c>
      <c r="T1488">
        <f>VLOOKUP($G1488,county_facts!$A:$BB,16,FALSE)</f>
        <v>0</v>
      </c>
      <c r="U1488">
        <f>VLOOKUP($G1488,county_facts!$A:$BB,17,FALSE)</f>
        <v>1.7</v>
      </c>
      <c r="V1488">
        <f>VLOOKUP($G1488,county_facts!$A:$BB,18,FALSE)</f>
        <v>2.2999999999999998</v>
      </c>
      <c r="W1488">
        <f>VLOOKUP($G1488,county_facts!$A:$BB,19,FALSE)</f>
        <v>87.4</v>
      </c>
      <c r="X1488">
        <f>VLOOKUP($G1488,county_facts!$A:$BB,20,FALSE)</f>
        <v>85.7</v>
      </c>
      <c r="Y1488">
        <f>VLOOKUP($G1488,county_facts!$A:$BB,21,FALSE)</f>
        <v>1.6</v>
      </c>
      <c r="Z1488">
        <f>VLOOKUP($G1488,county_facts!$A:$BB,22,FALSE)</f>
        <v>3.2</v>
      </c>
      <c r="AA1488">
        <f>VLOOKUP($G1488,county_facts!$A:$BB,23,FALSE)</f>
        <v>82.3</v>
      </c>
      <c r="AB1488">
        <f>VLOOKUP($G1488,county_facts!$A:$BB,24,FALSE)</f>
        <v>16</v>
      </c>
      <c r="AC1488">
        <f>VLOOKUP($G1488,county_facts!$A:$BB,25,FALSE)</f>
        <v>3572</v>
      </c>
      <c r="AD1488">
        <f>VLOOKUP($G1488,county_facts!$A:$BB,26,FALSE)</f>
        <v>21.9</v>
      </c>
      <c r="AE1488">
        <f>VLOOKUP($G1488,county_facts!$A:$BB,27,FALSE)</f>
        <v>17003</v>
      </c>
      <c r="AF1488">
        <f>VLOOKUP($G1488,county_facts!$A:$BB,28,FALSE)</f>
        <v>73.2</v>
      </c>
      <c r="AG1488">
        <f>VLOOKUP($G1488,county_facts!$A:$BB,29,FALSE)</f>
        <v>7.9</v>
      </c>
      <c r="AH1488">
        <f>VLOOKUP($G1488,county_facts!$A:$BB,30,FALSE)</f>
        <v>91300</v>
      </c>
      <c r="AI1488">
        <f>VLOOKUP($G1488,county_facts!$A:$BB,31,FALSE)</f>
        <v>13473</v>
      </c>
      <c r="AJ1488">
        <f>VLOOKUP($G1488,county_facts!$A:$BB,32,FALSE)</f>
        <v>2.35</v>
      </c>
      <c r="AK1488">
        <f>VLOOKUP($G1488,county_facts!$A:$BB,33,FALSE)</f>
        <v>22239</v>
      </c>
      <c r="AL1488">
        <f>VLOOKUP($G1488,county_facts!$A:$BB,34,FALSE)</f>
        <v>36950</v>
      </c>
      <c r="AM1488">
        <f>VLOOKUP($G1488,county_facts!$A:$BB,35,FALSE)</f>
        <v>19.2</v>
      </c>
      <c r="AN1488">
        <f>VLOOKUP($G1488,county_facts!$A:$BB,36,FALSE)</f>
        <v>700</v>
      </c>
      <c r="AO1488">
        <f>VLOOKUP($G1488,county_facts!$A:$BB,37,FALSE)</f>
        <v>8602</v>
      </c>
      <c r="AP1488">
        <f>VLOOKUP($G1488,county_facts!$A:$BB,38,FALSE)</f>
        <v>-1.3</v>
      </c>
      <c r="AQ1488">
        <f>VLOOKUP($G1488,county_facts!$A:$BB,39,FALSE)</f>
        <v>2177</v>
      </c>
      <c r="AR1488">
        <f>VLOOKUP($G1488,county_facts!$A:$BB,40,FALSE)</f>
        <v>2520</v>
      </c>
      <c r="AS1488">
        <f>VLOOKUP($G1488,county_facts!$A:$BB,41,FALSE)</f>
        <v>0</v>
      </c>
      <c r="AT1488">
        <f>VLOOKUP($G1488,county_facts!$A:$BB,42,FALSE)</f>
        <v>0</v>
      </c>
      <c r="AU1488">
        <f>VLOOKUP($G1488,county_facts!$A:$BB,43,FALSE)</f>
        <v>0</v>
      </c>
      <c r="AV1488">
        <f>VLOOKUP($G1488,county_facts!$A:$BB,44,FALSE)</f>
        <v>0</v>
      </c>
      <c r="AW1488">
        <f>VLOOKUP($G1488,county_facts!$A:$BB,45,FALSE)</f>
        <v>0</v>
      </c>
      <c r="AX1488">
        <f>VLOOKUP($G1488,county_facts!$A:$BB,46,FALSE)</f>
        <v>0</v>
      </c>
      <c r="AY1488">
        <f>VLOOKUP($G1488,county_facts!$A:$BB,47,FALSE)</f>
        <v>0</v>
      </c>
      <c r="AZ1488">
        <f>VLOOKUP($G1488,county_facts!$A:$BB,48,FALSE)</f>
        <v>0</v>
      </c>
      <c r="BA1488">
        <f>VLOOKUP($G1488,county_facts!$A:$BB,49,FALSE)</f>
        <v>404167</v>
      </c>
      <c r="BB1488">
        <f>VLOOKUP($G1488,county_facts!$A:$BB,50,FALSE)</f>
        <v>12824</v>
      </c>
      <c r="BC1488">
        <f>VLOOKUP($G1488,county_facts!$A:$BB,51,FALSE)</f>
        <v>29442</v>
      </c>
      <c r="BD1488">
        <f>VLOOKUP($G1488,county_facts!$A:$BB,52,FALSE)</f>
        <v>13</v>
      </c>
      <c r="BE1488">
        <f>VLOOKUP($G1488,county_facts!$A:$BB,53,FALSE)</f>
        <v>562.1</v>
      </c>
      <c r="BF1488">
        <f>VLOOKUP($G1488,county_facts!$A:$BB,54,FALSE)</f>
        <v>57.5</v>
      </c>
    </row>
    <row r="1489" spans="1:58" x14ac:dyDescent="0.3">
      <c r="A1489" t="s">
        <v>9</v>
      </c>
      <c r="B1489" t="s">
        <v>41</v>
      </c>
      <c r="C1489">
        <v>329</v>
      </c>
      <c r="D1489" t="s">
        <v>578</v>
      </c>
      <c r="E1489">
        <v>1097</v>
      </c>
      <c r="F1489">
        <v>0.29990884200000001</v>
      </c>
      <c r="G1489">
        <v>47079</v>
      </c>
      <c r="H1489">
        <f>VLOOKUP($G1489,county_facts!$A:$BB,4,FALSE)</f>
        <v>32204</v>
      </c>
      <c r="I1489">
        <f>VLOOKUP($G1489,county_facts!$A:$BB,5,FALSE)</f>
        <v>32330</v>
      </c>
      <c r="J1489">
        <f>VLOOKUP($G1489,county_facts!$A:$BB,6,FALSE)</f>
        <v>-0.4</v>
      </c>
      <c r="K1489">
        <f>VLOOKUP($G1489,county_facts!$A:$BB,7,FALSE)</f>
        <v>32330</v>
      </c>
      <c r="L1489">
        <f>VLOOKUP($G1489,county_facts!$A:$BB,8,FALSE)</f>
        <v>5</v>
      </c>
      <c r="M1489">
        <f>VLOOKUP($G1489,county_facts!$A:$BB,9,FALSE)</f>
        <v>21</v>
      </c>
      <c r="N1489">
        <f>VLOOKUP($G1489,county_facts!$A:$BB,10,FALSE)</f>
        <v>21.6</v>
      </c>
      <c r="O1489">
        <f>VLOOKUP($G1489,county_facts!$A:$BB,11,FALSE)</f>
        <v>51.5</v>
      </c>
      <c r="P1489">
        <f>VLOOKUP($G1489,county_facts!$A:$BB,12,FALSE)</f>
        <v>89.3</v>
      </c>
      <c r="Q1489">
        <f>VLOOKUP($G1489,county_facts!$A:$BB,13,FALSE)</f>
        <v>8.1999999999999993</v>
      </c>
      <c r="R1489">
        <f>VLOOKUP($G1489,county_facts!$A:$BB,14,FALSE)</f>
        <v>0.3</v>
      </c>
      <c r="S1489">
        <f>VLOOKUP($G1489,county_facts!$A:$BB,15,FALSE)</f>
        <v>0.4</v>
      </c>
      <c r="T1489">
        <f>VLOOKUP($G1489,county_facts!$A:$BB,16,FALSE)</f>
        <v>0</v>
      </c>
      <c r="U1489">
        <f>VLOOKUP($G1489,county_facts!$A:$BB,17,FALSE)</f>
        <v>1.7</v>
      </c>
      <c r="V1489">
        <f>VLOOKUP($G1489,county_facts!$A:$BB,18,FALSE)</f>
        <v>2.2999999999999998</v>
      </c>
      <c r="W1489">
        <f>VLOOKUP($G1489,county_facts!$A:$BB,19,FALSE)</f>
        <v>87.4</v>
      </c>
      <c r="X1489">
        <f>VLOOKUP($G1489,county_facts!$A:$BB,20,FALSE)</f>
        <v>85.7</v>
      </c>
      <c r="Y1489">
        <f>VLOOKUP($G1489,county_facts!$A:$BB,21,FALSE)</f>
        <v>1.6</v>
      </c>
      <c r="Z1489">
        <f>VLOOKUP($G1489,county_facts!$A:$BB,22,FALSE)</f>
        <v>3.2</v>
      </c>
      <c r="AA1489">
        <f>VLOOKUP($G1489,county_facts!$A:$BB,23,FALSE)</f>
        <v>82.3</v>
      </c>
      <c r="AB1489">
        <f>VLOOKUP($G1489,county_facts!$A:$BB,24,FALSE)</f>
        <v>16</v>
      </c>
      <c r="AC1489">
        <f>VLOOKUP($G1489,county_facts!$A:$BB,25,FALSE)</f>
        <v>3572</v>
      </c>
      <c r="AD1489">
        <f>VLOOKUP($G1489,county_facts!$A:$BB,26,FALSE)</f>
        <v>21.9</v>
      </c>
      <c r="AE1489">
        <f>VLOOKUP($G1489,county_facts!$A:$BB,27,FALSE)</f>
        <v>17003</v>
      </c>
      <c r="AF1489">
        <f>VLOOKUP($G1489,county_facts!$A:$BB,28,FALSE)</f>
        <v>73.2</v>
      </c>
      <c r="AG1489">
        <f>VLOOKUP($G1489,county_facts!$A:$BB,29,FALSE)</f>
        <v>7.9</v>
      </c>
      <c r="AH1489">
        <f>VLOOKUP($G1489,county_facts!$A:$BB,30,FALSE)</f>
        <v>91300</v>
      </c>
      <c r="AI1489">
        <f>VLOOKUP($G1489,county_facts!$A:$BB,31,FALSE)</f>
        <v>13473</v>
      </c>
      <c r="AJ1489">
        <f>VLOOKUP($G1489,county_facts!$A:$BB,32,FALSE)</f>
        <v>2.35</v>
      </c>
      <c r="AK1489">
        <f>VLOOKUP($G1489,county_facts!$A:$BB,33,FALSE)</f>
        <v>22239</v>
      </c>
      <c r="AL1489">
        <f>VLOOKUP($G1489,county_facts!$A:$BB,34,FALSE)</f>
        <v>36950</v>
      </c>
      <c r="AM1489">
        <f>VLOOKUP($G1489,county_facts!$A:$BB,35,FALSE)</f>
        <v>19.2</v>
      </c>
      <c r="AN1489">
        <f>VLOOKUP($G1489,county_facts!$A:$BB,36,FALSE)</f>
        <v>700</v>
      </c>
      <c r="AO1489">
        <f>VLOOKUP($G1489,county_facts!$A:$BB,37,FALSE)</f>
        <v>8602</v>
      </c>
      <c r="AP1489">
        <f>VLOOKUP($G1489,county_facts!$A:$BB,38,FALSE)</f>
        <v>-1.3</v>
      </c>
      <c r="AQ1489">
        <f>VLOOKUP($G1489,county_facts!$A:$BB,39,FALSE)</f>
        <v>2177</v>
      </c>
      <c r="AR1489">
        <f>VLOOKUP($G1489,county_facts!$A:$BB,40,FALSE)</f>
        <v>2520</v>
      </c>
      <c r="AS1489">
        <f>VLOOKUP($G1489,county_facts!$A:$BB,41,FALSE)</f>
        <v>0</v>
      </c>
      <c r="AT1489">
        <f>VLOOKUP($G1489,county_facts!$A:$BB,42,FALSE)</f>
        <v>0</v>
      </c>
      <c r="AU1489">
        <f>VLOOKUP($G1489,county_facts!$A:$BB,43,FALSE)</f>
        <v>0</v>
      </c>
      <c r="AV1489">
        <f>VLOOKUP($G1489,county_facts!$A:$BB,44,FALSE)</f>
        <v>0</v>
      </c>
      <c r="AW1489">
        <f>VLOOKUP($G1489,county_facts!$A:$BB,45,FALSE)</f>
        <v>0</v>
      </c>
      <c r="AX1489">
        <f>VLOOKUP($G1489,county_facts!$A:$BB,46,FALSE)</f>
        <v>0</v>
      </c>
      <c r="AY1489">
        <f>VLOOKUP($G1489,county_facts!$A:$BB,47,FALSE)</f>
        <v>0</v>
      </c>
      <c r="AZ1489">
        <f>VLOOKUP($G1489,county_facts!$A:$BB,48,FALSE)</f>
        <v>0</v>
      </c>
      <c r="BA1489">
        <f>VLOOKUP($G1489,county_facts!$A:$BB,49,FALSE)</f>
        <v>404167</v>
      </c>
      <c r="BB1489">
        <f>VLOOKUP($G1489,county_facts!$A:$BB,50,FALSE)</f>
        <v>12824</v>
      </c>
      <c r="BC1489">
        <f>VLOOKUP($G1489,county_facts!$A:$BB,51,FALSE)</f>
        <v>29442</v>
      </c>
      <c r="BD1489">
        <f>VLOOKUP($G1489,county_facts!$A:$BB,52,FALSE)</f>
        <v>13</v>
      </c>
      <c r="BE1489">
        <f>VLOOKUP($G1489,county_facts!$A:$BB,53,FALSE)</f>
        <v>562.1</v>
      </c>
      <c r="BF1489">
        <f>VLOOKUP($G1489,county_facts!$A:$BB,54,FALSE)</f>
        <v>57.5</v>
      </c>
    </row>
    <row r="1490" spans="1:58" x14ac:dyDescent="0.3">
      <c r="A1490" t="s">
        <v>6</v>
      </c>
      <c r="B1490" t="s">
        <v>440</v>
      </c>
      <c r="C1490">
        <v>395</v>
      </c>
      <c r="D1490" t="s">
        <v>578</v>
      </c>
      <c r="E1490">
        <v>552</v>
      </c>
      <c r="F1490">
        <v>0.71557970999999998</v>
      </c>
      <c r="G1490">
        <v>47077</v>
      </c>
      <c r="H1490">
        <f>VLOOKUP($G1490,county_facts!$A:$BB,4,FALSE)</f>
        <v>28009</v>
      </c>
      <c r="I1490">
        <f>VLOOKUP($G1490,county_facts!$A:$BB,5,FALSE)</f>
        <v>27793</v>
      </c>
      <c r="J1490">
        <f>VLOOKUP($G1490,county_facts!$A:$BB,6,FALSE)</f>
        <v>0.8</v>
      </c>
      <c r="K1490">
        <f>VLOOKUP($G1490,county_facts!$A:$BB,7,FALSE)</f>
        <v>27769</v>
      </c>
      <c r="L1490">
        <f>VLOOKUP($G1490,county_facts!$A:$BB,8,FALSE)</f>
        <v>5.9</v>
      </c>
      <c r="M1490">
        <f>VLOOKUP($G1490,county_facts!$A:$BB,9,FALSE)</f>
        <v>23.3</v>
      </c>
      <c r="N1490">
        <f>VLOOKUP($G1490,county_facts!$A:$BB,10,FALSE)</f>
        <v>16.8</v>
      </c>
      <c r="O1490">
        <f>VLOOKUP($G1490,county_facts!$A:$BB,11,FALSE)</f>
        <v>51.5</v>
      </c>
      <c r="P1490">
        <f>VLOOKUP($G1490,county_facts!$A:$BB,12,FALSE)</f>
        <v>89.4</v>
      </c>
      <c r="Q1490">
        <f>VLOOKUP($G1490,county_facts!$A:$BB,13,FALSE)</f>
        <v>8.1</v>
      </c>
      <c r="R1490">
        <f>VLOOKUP($G1490,county_facts!$A:$BB,14,FALSE)</f>
        <v>0.3</v>
      </c>
      <c r="S1490">
        <f>VLOOKUP($G1490,county_facts!$A:$BB,15,FALSE)</f>
        <v>0.4</v>
      </c>
      <c r="T1490">
        <f>VLOOKUP($G1490,county_facts!$A:$BB,16,FALSE)</f>
        <v>0</v>
      </c>
      <c r="U1490">
        <f>VLOOKUP($G1490,county_facts!$A:$BB,17,FALSE)</f>
        <v>1.8</v>
      </c>
      <c r="V1490">
        <f>VLOOKUP($G1490,county_facts!$A:$BB,18,FALSE)</f>
        <v>2.2999999999999998</v>
      </c>
      <c r="W1490">
        <f>VLOOKUP($G1490,county_facts!$A:$BB,19,FALSE)</f>
        <v>87.4</v>
      </c>
      <c r="X1490">
        <f>VLOOKUP($G1490,county_facts!$A:$BB,20,FALSE)</f>
        <v>89.7</v>
      </c>
      <c r="Y1490">
        <f>VLOOKUP($G1490,county_facts!$A:$BB,21,FALSE)</f>
        <v>0.8</v>
      </c>
      <c r="Z1490">
        <f>VLOOKUP($G1490,county_facts!$A:$BB,22,FALSE)</f>
        <v>2.7</v>
      </c>
      <c r="AA1490">
        <f>VLOOKUP($G1490,county_facts!$A:$BB,23,FALSE)</f>
        <v>80.900000000000006</v>
      </c>
      <c r="AB1490">
        <f>VLOOKUP($G1490,county_facts!$A:$BB,24,FALSE)</f>
        <v>13.1</v>
      </c>
      <c r="AC1490">
        <f>VLOOKUP($G1490,county_facts!$A:$BB,25,FALSE)</f>
        <v>2093</v>
      </c>
      <c r="AD1490">
        <f>VLOOKUP($G1490,county_facts!$A:$BB,26,FALSE)</f>
        <v>23.6</v>
      </c>
      <c r="AE1490">
        <f>VLOOKUP($G1490,county_facts!$A:$BB,27,FALSE)</f>
        <v>12817</v>
      </c>
      <c r="AF1490">
        <f>VLOOKUP($G1490,county_facts!$A:$BB,28,FALSE)</f>
        <v>75.7</v>
      </c>
      <c r="AG1490">
        <f>VLOOKUP($G1490,county_facts!$A:$BB,29,FALSE)</f>
        <v>6.8</v>
      </c>
      <c r="AH1490">
        <f>VLOOKUP($G1490,county_facts!$A:$BB,30,FALSE)</f>
        <v>94400</v>
      </c>
      <c r="AI1490">
        <f>VLOOKUP($G1490,county_facts!$A:$BB,31,FALSE)</f>
        <v>10930</v>
      </c>
      <c r="AJ1490">
        <f>VLOOKUP($G1490,county_facts!$A:$BB,32,FALSE)</f>
        <v>2.5299999999999998</v>
      </c>
      <c r="AK1490">
        <f>VLOOKUP($G1490,county_facts!$A:$BB,33,FALSE)</f>
        <v>20449</v>
      </c>
      <c r="AL1490">
        <f>VLOOKUP($G1490,county_facts!$A:$BB,34,FALSE)</f>
        <v>38280</v>
      </c>
      <c r="AM1490">
        <f>VLOOKUP($G1490,county_facts!$A:$BB,35,FALSE)</f>
        <v>18.8</v>
      </c>
      <c r="AN1490">
        <f>VLOOKUP($G1490,county_facts!$A:$BB,36,FALSE)</f>
        <v>482</v>
      </c>
      <c r="AO1490">
        <f>VLOOKUP($G1490,county_facts!$A:$BB,37,FALSE)</f>
        <v>6238</v>
      </c>
      <c r="AP1490">
        <f>VLOOKUP($G1490,county_facts!$A:$BB,38,FALSE)</f>
        <v>-4.4000000000000004</v>
      </c>
      <c r="AQ1490">
        <f>VLOOKUP($G1490,county_facts!$A:$BB,39,FALSE)</f>
        <v>1806</v>
      </c>
      <c r="AR1490">
        <f>VLOOKUP($G1490,county_facts!$A:$BB,40,FALSE)</f>
        <v>2451</v>
      </c>
      <c r="AS1490">
        <f>VLOOKUP($G1490,county_facts!$A:$BB,41,FALSE)</f>
        <v>3.3</v>
      </c>
      <c r="AT1490">
        <f>VLOOKUP($G1490,county_facts!$A:$BB,42,FALSE)</f>
        <v>0</v>
      </c>
      <c r="AU1490">
        <f>VLOOKUP($G1490,county_facts!$A:$BB,43,FALSE)</f>
        <v>0</v>
      </c>
      <c r="AV1490">
        <f>VLOOKUP($G1490,county_facts!$A:$BB,44,FALSE)</f>
        <v>0</v>
      </c>
      <c r="AW1490">
        <f>VLOOKUP($G1490,county_facts!$A:$BB,45,FALSE)</f>
        <v>0</v>
      </c>
      <c r="AX1490">
        <f>VLOOKUP($G1490,county_facts!$A:$BB,46,FALSE)</f>
        <v>23.2</v>
      </c>
      <c r="AY1490">
        <f>VLOOKUP($G1490,county_facts!$A:$BB,47,FALSE)</f>
        <v>566730</v>
      </c>
      <c r="AZ1490">
        <f>VLOOKUP($G1490,county_facts!$A:$BB,48,FALSE)</f>
        <v>31846</v>
      </c>
      <c r="BA1490">
        <f>VLOOKUP($G1490,county_facts!$A:$BB,49,FALSE)</f>
        <v>279627</v>
      </c>
      <c r="BB1490">
        <f>VLOOKUP($G1490,county_facts!$A:$BB,50,FALSE)</f>
        <v>10450</v>
      </c>
      <c r="BC1490">
        <f>VLOOKUP($G1490,county_facts!$A:$BB,51,FALSE)</f>
        <v>20893</v>
      </c>
      <c r="BD1490">
        <f>VLOOKUP($G1490,county_facts!$A:$BB,52,FALSE)</f>
        <v>1</v>
      </c>
      <c r="BE1490">
        <f>VLOOKUP($G1490,county_facts!$A:$BB,53,FALSE)</f>
        <v>520.07000000000005</v>
      </c>
      <c r="BF1490">
        <f>VLOOKUP($G1490,county_facts!$A:$BB,54,FALSE)</f>
        <v>53.4</v>
      </c>
    </row>
    <row r="1491" spans="1:58" x14ac:dyDescent="0.3">
      <c r="A1491" t="s">
        <v>9</v>
      </c>
      <c r="B1491" t="s">
        <v>440</v>
      </c>
      <c r="C1491">
        <v>157</v>
      </c>
      <c r="D1491" t="s">
        <v>578</v>
      </c>
      <c r="E1491">
        <v>552</v>
      </c>
      <c r="F1491">
        <v>0.28442029000000002</v>
      </c>
      <c r="G1491">
        <v>47077</v>
      </c>
      <c r="H1491">
        <f>VLOOKUP($G1491,county_facts!$A:$BB,4,FALSE)</f>
        <v>28009</v>
      </c>
      <c r="I1491">
        <f>VLOOKUP($G1491,county_facts!$A:$BB,5,FALSE)</f>
        <v>27793</v>
      </c>
      <c r="J1491">
        <f>VLOOKUP($G1491,county_facts!$A:$BB,6,FALSE)</f>
        <v>0.8</v>
      </c>
      <c r="K1491">
        <f>VLOOKUP($G1491,county_facts!$A:$BB,7,FALSE)</f>
        <v>27769</v>
      </c>
      <c r="L1491">
        <f>VLOOKUP($G1491,county_facts!$A:$BB,8,FALSE)</f>
        <v>5.9</v>
      </c>
      <c r="M1491">
        <f>VLOOKUP($G1491,county_facts!$A:$BB,9,FALSE)</f>
        <v>23.3</v>
      </c>
      <c r="N1491">
        <f>VLOOKUP($G1491,county_facts!$A:$BB,10,FALSE)</f>
        <v>16.8</v>
      </c>
      <c r="O1491">
        <f>VLOOKUP($G1491,county_facts!$A:$BB,11,FALSE)</f>
        <v>51.5</v>
      </c>
      <c r="P1491">
        <f>VLOOKUP($G1491,county_facts!$A:$BB,12,FALSE)</f>
        <v>89.4</v>
      </c>
      <c r="Q1491">
        <f>VLOOKUP($G1491,county_facts!$A:$BB,13,FALSE)</f>
        <v>8.1</v>
      </c>
      <c r="R1491">
        <f>VLOOKUP($G1491,county_facts!$A:$BB,14,FALSE)</f>
        <v>0.3</v>
      </c>
      <c r="S1491">
        <f>VLOOKUP($G1491,county_facts!$A:$BB,15,FALSE)</f>
        <v>0.4</v>
      </c>
      <c r="T1491">
        <f>VLOOKUP($G1491,county_facts!$A:$BB,16,FALSE)</f>
        <v>0</v>
      </c>
      <c r="U1491">
        <f>VLOOKUP($G1491,county_facts!$A:$BB,17,FALSE)</f>
        <v>1.8</v>
      </c>
      <c r="V1491">
        <f>VLOOKUP($G1491,county_facts!$A:$BB,18,FALSE)</f>
        <v>2.2999999999999998</v>
      </c>
      <c r="W1491">
        <f>VLOOKUP($G1491,county_facts!$A:$BB,19,FALSE)</f>
        <v>87.4</v>
      </c>
      <c r="X1491">
        <f>VLOOKUP($G1491,county_facts!$A:$BB,20,FALSE)</f>
        <v>89.7</v>
      </c>
      <c r="Y1491">
        <f>VLOOKUP($G1491,county_facts!$A:$BB,21,FALSE)</f>
        <v>0.8</v>
      </c>
      <c r="Z1491">
        <f>VLOOKUP($G1491,county_facts!$A:$BB,22,FALSE)</f>
        <v>2.7</v>
      </c>
      <c r="AA1491">
        <f>VLOOKUP($G1491,county_facts!$A:$BB,23,FALSE)</f>
        <v>80.900000000000006</v>
      </c>
      <c r="AB1491">
        <f>VLOOKUP($G1491,county_facts!$A:$BB,24,FALSE)</f>
        <v>13.1</v>
      </c>
      <c r="AC1491">
        <f>VLOOKUP($G1491,county_facts!$A:$BB,25,FALSE)</f>
        <v>2093</v>
      </c>
      <c r="AD1491">
        <f>VLOOKUP($G1491,county_facts!$A:$BB,26,FALSE)</f>
        <v>23.6</v>
      </c>
      <c r="AE1491">
        <f>VLOOKUP($G1491,county_facts!$A:$BB,27,FALSE)</f>
        <v>12817</v>
      </c>
      <c r="AF1491">
        <f>VLOOKUP($G1491,county_facts!$A:$BB,28,FALSE)</f>
        <v>75.7</v>
      </c>
      <c r="AG1491">
        <f>VLOOKUP($G1491,county_facts!$A:$BB,29,FALSE)</f>
        <v>6.8</v>
      </c>
      <c r="AH1491">
        <f>VLOOKUP($G1491,county_facts!$A:$BB,30,FALSE)</f>
        <v>94400</v>
      </c>
      <c r="AI1491">
        <f>VLOOKUP($G1491,county_facts!$A:$BB,31,FALSE)</f>
        <v>10930</v>
      </c>
      <c r="AJ1491">
        <f>VLOOKUP($G1491,county_facts!$A:$BB,32,FALSE)</f>
        <v>2.5299999999999998</v>
      </c>
      <c r="AK1491">
        <f>VLOOKUP($G1491,county_facts!$A:$BB,33,FALSE)</f>
        <v>20449</v>
      </c>
      <c r="AL1491">
        <f>VLOOKUP($G1491,county_facts!$A:$BB,34,FALSE)</f>
        <v>38280</v>
      </c>
      <c r="AM1491">
        <f>VLOOKUP($G1491,county_facts!$A:$BB,35,FALSE)</f>
        <v>18.8</v>
      </c>
      <c r="AN1491">
        <f>VLOOKUP($G1491,county_facts!$A:$BB,36,FALSE)</f>
        <v>482</v>
      </c>
      <c r="AO1491">
        <f>VLOOKUP($G1491,county_facts!$A:$BB,37,FALSE)</f>
        <v>6238</v>
      </c>
      <c r="AP1491">
        <f>VLOOKUP($G1491,county_facts!$A:$BB,38,FALSE)</f>
        <v>-4.4000000000000004</v>
      </c>
      <c r="AQ1491">
        <f>VLOOKUP($G1491,county_facts!$A:$BB,39,FALSE)</f>
        <v>1806</v>
      </c>
      <c r="AR1491">
        <f>VLOOKUP($G1491,county_facts!$A:$BB,40,FALSE)</f>
        <v>2451</v>
      </c>
      <c r="AS1491">
        <f>VLOOKUP($G1491,county_facts!$A:$BB,41,FALSE)</f>
        <v>3.3</v>
      </c>
      <c r="AT1491">
        <f>VLOOKUP($G1491,county_facts!$A:$BB,42,FALSE)</f>
        <v>0</v>
      </c>
      <c r="AU1491">
        <f>VLOOKUP($G1491,county_facts!$A:$BB,43,FALSE)</f>
        <v>0</v>
      </c>
      <c r="AV1491">
        <f>VLOOKUP($G1491,county_facts!$A:$BB,44,FALSE)</f>
        <v>0</v>
      </c>
      <c r="AW1491">
        <f>VLOOKUP($G1491,county_facts!$A:$BB,45,FALSE)</f>
        <v>0</v>
      </c>
      <c r="AX1491">
        <f>VLOOKUP($G1491,county_facts!$A:$BB,46,FALSE)</f>
        <v>23.2</v>
      </c>
      <c r="AY1491">
        <f>VLOOKUP($G1491,county_facts!$A:$BB,47,FALSE)</f>
        <v>566730</v>
      </c>
      <c r="AZ1491">
        <f>VLOOKUP($G1491,county_facts!$A:$BB,48,FALSE)</f>
        <v>31846</v>
      </c>
      <c r="BA1491">
        <f>VLOOKUP($G1491,county_facts!$A:$BB,49,FALSE)</f>
        <v>279627</v>
      </c>
      <c r="BB1491">
        <f>VLOOKUP($G1491,county_facts!$A:$BB,50,FALSE)</f>
        <v>10450</v>
      </c>
      <c r="BC1491">
        <f>VLOOKUP($G1491,county_facts!$A:$BB,51,FALSE)</f>
        <v>20893</v>
      </c>
      <c r="BD1491">
        <f>VLOOKUP($G1491,county_facts!$A:$BB,52,FALSE)</f>
        <v>1</v>
      </c>
      <c r="BE1491">
        <f>VLOOKUP($G1491,county_facts!$A:$BB,53,FALSE)</f>
        <v>520.07000000000005</v>
      </c>
      <c r="BF1491">
        <f>VLOOKUP($G1491,county_facts!$A:$BB,54,FALSE)</f>
        <v>53.4</v>
      </c>
    </row>
    <row r="1492" spans="1:58" x14ac:dyDescent="0.3">
      <c r="A1492" t="s">
        <v>6</v>
      </c>
      <c r="B1492" t="s">
        <v>441</v>
      </c>
      <c r="C1492">
        <v>848</v>
      </c>
      <c r="D1492" t="s">
        <v>578</v>
      </c>
      <c r="E1492">
        <v>1000</v>
      </c>
      <c r="F1492">
        <v>0.84799999999999998</v>
      </c>
      <c r="G1492">
        <v>47075</v>
      </c>
      <c r="H1492">
        <f>VLOOKUP($G1492,county_facts!$A:$BB,4,FALSE)</f>
        <v>18185</v>
      </c>
      <c r="I1492">
        <f>VLOOKUP($G1492,county_facts!$A:$BB,5,FALSE)</f>
        <v>18787</v>
      </c>
      <c r="J1492">
        <f>VLOOKUP($G1492,county_facts!$A:$BB,6,FALSE)</f>
        <v>-3.2</v>
      </c>
      <c r="K1492">
        <f>VLOOKUP($G1492,county_facts!$A:$BB,7,FALSE)</f>
        <v>18787</v>
      </c>
      <c r="L1492">
        <f>VLOOKUP($G1492,county_facts!$A:$BB,8,FALSE)</f>
        <v>5.8</v>
      </c>
      <c r="M1492">
        <f>VLOOKUP($G1492,county_facts!$A:$BB,9,FALSE)</f>
        <v>23.7</v>
      </c>
      <c r="N1492">
        <f>VLOOKUP($G1492,county_facts!$A:$BB,10,FALSE)</f>
        <v>16.100000000000001</v>
      </c>
      <c r="O1492">
        <f>VLOOKUP($G1492,county_facts!$A:$BB,11,FALSE)</f>
        <v>53.5</v>
      </c>
      <c r="P1492">
        <f>VLOOKUP($G1492,county_facts!$A:$BB,12,FALSE)</f>
        <v>48.6</v>
      </c>
      <c r="Q1492">
        <f>VLOOKUP($G1492,county_facts!$A:$BB,13,FALSE)</f>
        <v>49.9</v>
      </c>
      <c r="R1492">
        <f>VLOOKUP($G1492,county_facts!$A:$BB,14,FALSE)</f>
        <v>0.4</v>
      </c>
      <c r="S1492">
        <f>VLOOKUP($G1492,county_facts!$A:$BB,15,FALSE)</f>
        <v>0.2</v>
      </c>
      <c r="T1492">
        <f>VLOOKUP($G1492,county_facts!$A:$BB,16,FALSE)</f>
        <v>0</v>
      </c>
      <c r="U1492">
        <f>VLOOKUP($G1492,county_facts!$A:$BB,17,FALSE)</f>
        <v>1</v>
      </c>
      <c r="V1492">
        <f>VLOOKUP($G1492,county_facts!$A:$BB,18,FALSE)</f>
        <v>4.2</v>
      </c>
      <c r="W1492">
        <f>VLOOKUP($G1492,county_facts!$A:$BB,19,FALSE)</f>
        <v>45.2</v>
      </c>
      <c r="X1492">
        <f>VLOOKUP($G1492,county_facts!$A:$BB,20,FALSE)</f>
        <v>89.2</v>
      </c>
      <c r="Y1492">
        <f>VLOOKUP($G1492,county_facts!$A:$BB,21,FALSE)</f>
        <v>1.6</v>
      </c>
      <c r="Z1492">
        <f>VLOOKUP($G1492,county_facts!$A:$BB,22,FALSE)</f>
        <v>3.4</v>
      </c>
      <c r="AA1492">
        <f>VLOOKUP($G1492,county_facts!$A:$BB,23,FALSE)</f>
        <v>75.900000000000006</v>
      </c>
      <c r="AB1492">
        <f>VLOOKUP($G1492,county_facts!$A:$BB,24,FALSE)</f>
        <v>11.4</v>
      </c>
      <c r="AC1492">
        <f>VLOOKUP($G1492,county_facts!$A:$BB,25,FALSE)</f>
        <v>1101</v>
      </c>
      <c r="AD1492">
        <f>VLOOKUP($G1492,county_facts!$A:$BB,26,FALSE)</f>
        <v>22.3</v>
      </c>
      <c r="AE1492">
        <f>VLOOKUP($G1492,county_facts!$A:$BB,27,FALSE)</f>
        <v>8407</v>
      </c>
      <c r="AF1492">
        <f>VLOOKUP($G1492,county_facts!$A:$BB,28,FALSE)</f>
        <v>60.8</v>
      </c>
      <c r="AG1492">
        <f>VLOOKUP($G1492,county_facts!$A:$BB,29,FALSE)</f>
        <v>13.2</v>
      </c>
      <c r="AH1492">
        <f>VLOOKUP($G1492,county_facts!$A:$BB,30,FALSE)</f>
        <v>94500</v>
      </c>
      <c r="AI1492">
        <f>VLOOKUP($G1492,county_facts!$A:$BB,31,FALSE)</f>
        <v>7099</v>
      </c>
      <c r="AJ1492">
        <f>VLOOKUP($G1492,county_facts!$A:$BB,32,FALSE)</f>
        <v>2.58</v>
      </c>
      <c r="AK1492">
        <f>VLOOKUP($G1492,county_facts!$A:$BB,33,FALSE)</f>
        <v>18714</v>
      </c>
      <c r="AL1492">
        <f>VLOOKUP($G1492,county_facts!$A:$BB,34,FALSE)</f>
        <v>34542</v>
      </c>
      <c r="AM1492">
        <f>VLOOKUP($G1492,county_facts!$A:$BB,35,FALSE)</f>
        <v>21.1</v>
      </c>
      <c r="AN1492">
        <f>VLOOKUP($G1492,county_facts!$A:$BB,36,FALSE)</f>
        <v>307</v>
      </c>
      <c r="AO1492">
        <f>VLOOKUP($G1492,county_facts!$A:$BB,37,FALSE)</f>
        <v>4764</v>
      </c>
      <c r="AP1492">
        <f>VLOOKUP($G1492,county_facts!$A:$BB,38,FALSE)</f>
        <v>-3.2</v>
      </c>
      <c r="AQ1492">
        <f>VLOOKUP($G1492,county_facts!$A:$BB,39,FALSE)</f>
        <v>1095</v>
      </c>
      <c r="AR1492">
        <f>VLOOKUP($G1492,county_facts!$A:$BB,40,FALSE)</f>
        <v>1268</v>
      </c>
      <c r="AS1492">
        <f>VLOOKUP($G1492,county_facts!$A:$BB,41,FALSE)</f>
        <v>0</v>
      </c>
      <c r="AT1492">
        <f>VLOOKUP($G1492,county_facts!$A:$BB,42,FALSE)</f>
        <v>0</v>
      </c>
      <c r="AU1492">
        <f>VLOOKUP($G1492,county_facts!$A:$BB,43,FALSE)</f>
        <v>0</v>
      </c>
      <c r="AV1492">
        <f>VLOOKUP($G1492,county_facts!$A:$BB,44,FALSE)</f>
        <v>0</v>
      </c>
      <c r="AW1492">
        <f>VLOOKUP($G1492,county_facts!$A:$BB,45,FALSE)</f>
        <v>0</v>
      </c>
      <c r="AX1492">
        <f>VLOOKUP($G1492,county_facts!$A:$BB,46,FALSE)</f>
        <v>22.9</v>
      </c>
      <c r="AY1492">
        <f>VLOOKUP($G1492,county_facts!$A:$BB,47,FALSE)</f>
        <v>631465</v>
      </c>
      <c r="AZ1492">
        <f>VLOOKUP($G1492,county_facts!$A:$BB,48,FALSE)</f>
        <v>74223</v>
      </c>
      <c r="BA1492">
        <f>VLOOKUP($G1492,county_facts!$A:$BB,49,FALSE)</f>
        <v>180636</v>
      </c>
      <c r="BB1492">
        <f>VLOOKUP($G1492,county_facts!$A:$BB,50,FALSE)</f>
        <v>9425</v>
      </c>
      <c r="BC1492">
        <f>VLOOKUP($G1492,county_facts!$A:$BB,51,FALSE)</f>
        <v>13900</v>
      </c>
      <c r="BD1492">
        <f>VLOOKUP($G1492,county_facts!$A:$BB,52,FALSE)</f>
        <v>18</v>
      </c>
      <c r="BE1492">
        <f>VLOOKUP($G1492,county_facts!$A:$BB,53,FALSE)</f>
        <v>533.11</v>
      </c>
      <c r="BF1492">
        <f>VLOOKUP($G1492,county_facts!$A:$BB,54,FALSE)</f>
        <v>35.200000000000003</v>
      </c>
    </row>
    <row r="1493" spans="1:58" x14ac:dyDescent="0.3">
      <c r="A1493" t="s">
        <v>9</v>
      </c>
      <c r="B1493" t="s">
        <v>441</v>
      </c>
      <c r="C1493">
        <v>152</v>
      </c>
      <c r="D1493" t="s">
        <v>578</v>
      </c>
      <c r="E1493">
        <v>1000</v>
      </c>
      <c r="F1493">
        <v>0.152</v>
      </c>
      <c r="G1493">
        <v>47075</v>
      </c>
      <c r="H1493">
        <f>VLOOKUP($G1493,county_facts!$A:$BB,4,FALSE)</f>
        <v>18185</v>
      </c>
      <c r="I1493">
        <f>VLOOKUP($G1493,county_facts!$A:$BB,5,FALSE)</f>
        <v>18787</v>
      </c>
      <c r="J1493">
        <f>VLOOKUP($G1493,county_facts!$A:$BB,6,FALSE)</f>
        <v>-3.2</v>
      </c>
      <c r="K1493">
        <f>VLOOKUP($G1493,county_facts!$A:$BB,7,FALSE)</f>
        <v>18787</v>
      </c>
      <c r="L1493">
        <f>VLOOKUP($G1493,county_facts!$A:$BB,8,FALSE)</f>
        <v>5.8</v>
      </c>
      <c r="M1493">
        <f>VLOOKUP($G1493,county_facts!$A:$BB,9,FALSE)</f>
        <v>23.7</v>
      </c>
      <c r="N1493">
        <f>VLOOKUP($G1493,county_facts!$A:$BB,10,FALSE)</f>
        <v>16.100000000000001</v>
      </c>
      <c r="O1493">
        <f>VLOOKUP($G1493,county_facts!$A:$BB,11,FALSE)</f>
        <v>53.5</v>
      </c>
      <c r="P1493">
        <f>VLOOKUP($G1493,county_facts!$A:$BB,12,FALSE)</f>
        <v>48.6</v>
      </c>
      <c r="Q1493">
        <f>VLOOKUP($G1493,county_facts!$A:$BB,13,FALSE)</f>
        <v>49.9</v>
      </c>
      <c r="R1493">
        <f>VLOOKUP($G1493,county_facts!$A:$BB,14,FALSE)</f>
        <v>0.4</v>
      </c>
      <c r="S1493">
        <f>VLOOKUP($G1493,county_facts!$A:$BB,15,FALSE)</f>
        <v>0.2</v>
      </c>
      <c r="T1493">
        <f>VLOOKUP($G1493,county_facts!$A:$BB,16,FALSE)</f>
        <v>0</v>
      </c>
      <c r="U1493">
        <f>VLOOKUP($G1493,county_facts!$A:$BB,17,FALSE)</f>
        <v>1</v>
      </c>
      <c r="V1493">
        <f>VLOOKUP($G1493,county_facts!$A:$BB,18,FALSE)</f>
        <v>4.2</v>
      </c>
      <c r="W1493">
        <f>VLOOKUP($G1493,county_facts!$A:$BB,19,FALSE)</f>
        <v>45.2</v>
      </c>
      <c r="X1493">
        <f>VLOOKUP($G1493,county_facts!$A:$BB,20,FALSE)</f>
        <v>89.2</v>
      </c>
      <c r="Y1493">
        <f>VLOOKUP($G1493,county_facts!$A:$BB,21,FALSE)</f>
        <v>1.6</v>
      </c>
      <c r="Z1493">
        <f>VLOOKUP($G1493,county_facts!$A:$BB,22,FALSE)</f>
        <v>3.4</v>
      </c>
      <c r="AA1493">
        <f>VLOOKUP($G1493,county_facts!$A:$BB,23,FALSE)</f>
        <v>75.900000000000006</v>
      </c>
      <c r="AB1493">
        <f>VLOOKUP($G1493,county_facts!$A:$BB,24,FALSE)</f>
        <v>11.4</v>
      </c>
      <c r="AC1493">
        <f>VLOOKUP($G1493,county_facts!$A:$BB,25,FALSE)</f>
        <v>1101</v>
      </c>
      <c r="AD1493">
        <f>VLOOKUP($G1493,county_facts!$A:$BB,26,FALSE)</f>
        <v>22.3</v>
      </c>
      <c r="AE1493">
        <f>VLOOKUP($G1493,county_facts!$A:$BB,27,FALSE)</f>
        <v>8407</v>
      </c>
      <c r="AF1493">
        <f>VLOOKUP($G1493,county_facts!$A:$BB,28,FALSE)</f>
        <v>60.8</v>
      </c>
      <c r="AG1493">
        <f>VLOOKUP($G1493,county_facts!$A:$BB,29,FALSE)</f>
        <v>13.2</v>
      </c>
      <c r="AH1493">
        <f>VLOOKUP($G1493,county_facts!$A:$BB,30,FALSE)</f>
        <v>94500</v>
      </c>
      <c r="AI1493">
        <f>VLOOKUP($G1493,county_facts!$A:$BB,31,FALSE)</f>
        <v>7099</v>
      </c>
      <c r="AJ1493">
        <f>VLOOKUP($G1493,county_facts!$A:$BB,32,FALSE)</f>
        <v>2.58</v>
      </c>
      <c r="AK1493">
        <f>VLOOKUP($G1493,county_facts!$A:$BB,33,FALSE)</f>
        <v>18714</v>
      </c>
      <c r="AL1493">
        <f>VLOOKUP($G1493,county_facts!$A:$BB,34,FALSE)</f>
        <v>34542</v>
      </c>
      <c r="AM1493">
        <f>VLOOKUP($G1493,county_facts!$A:$BB,35,FALSE)</f>
        <v>21.1</v>
      </c>
      <c r="AN1493">
        <f>VLOOKUP($G1493,county_facts!$A:$BB,36,FALSE)</f>
        <v>307</v>
      </c>
      <c r="AO1493">
        <f>VLOOKUP($G1493,county_facts!$A:$BB,37,FALSE)</f>
        <v>4764</v>
      </c>
      <c r="AP1493">
        <f>VLOOKUP($G1493,county_facts!$A:$BB,38,FALSE)</f>
        <v>-3.2</v>
      </c>
      <c r="AQ1493">
        <f>VLOOKUP($G1493,county_facts!$A:$BB,39,FALSE)</f>
        <v>1095</v>
      </c>
      <c r="AR1493">
        <f>VLOOKUP($G1493,county_facts!$A:$BB,40,FALSE)</f>
        <v>1268</v>
      </c>
      <c r="AS1493">
        <f>VLOOKUP($G1493,county_facts!$A:$BB,41,FALSE)</f>
        <v>0</v>
      </c>
      <c r="AT1493">
        <f>VLOOKUP($G1493,county_facts!$A:$BB,42,FALSE)</f>
        <v>0</v>
      </c>
      <c r="AU1493">
        <f>VLOOKUP($G1493,county_facts!$A:$BB,43,FALSE)</f>
        <v>0</v>
      </c>
      <c r="AV1493">
        <f>VLOOKUP($G1493,county_facts!$A:$BB,44,FALSE)</f>
        <v>0</v>
      </c>
      <c r="AW1493">
        <f>VLOOKUP($G1493,county_facts!$A:$BB,45,FALSE)</f>
        <v>0</v>
      </c>
      <c r="AX1493">
        <f>VLOOKUP($G1493,county_facts!$A:$BB,46,FALSE)</f>
        <v>22.9</v>
      </c>
      <c r="AY1493">
        <f>VLOOKUP($G1493,county_facts!$A:$BB,47,FALSE)</f>
        <v>631465</v>
      </c>
      <c r="AZ1493">
        <f>VLOOKUP($G1493,county_facts!$A:$BB,48,FALSE)</f>
        <v>74223</v>
      </c>
      <c r="BA1493">
        <f>VLOOKUP($G1493,county_facts!$A:$BB,49,FALSE)</f>
        <v>180636</v>
      </c>
      <c r="BB1493">
        <f>VLOOKUP($G1493,county_facts!$A:$BB,50,FALSE)</f>
        <v>9425</v>
      </c>
      <c r="BC1493">
        <f>VLOOKUP($G1493,county_facts!$A:$BB,51,FALSE)</f>
        <v>13900</v>
      </c>
      <c r="BD1493">
        <f>VLOOKUP($G1493,county_facts!$A:$BB,52,FALSE)</f>
        <v>18</v>
      </c>
      <c r="BE1493">
        <f>VLOOKUP($G1493,county_facts!$A:$BB,53,FALSE)</f>
        <v>533.11</v>
      </c>
      <c r="BF1493">
        <f>VLOOKUP($G1493,county_facts!$A:$BB,54,FALSE)</f>
        <v>35.200000000000003</v>
      </c>
    </row>
    <row r="1494" spans="1:58" x14ac:dyDescent="0.3">
      <c r="A1494" t="s">
        <v>6</v>
      </c>
      <c r="B1494" t="s">
        <v>604</v>
      </c>
      <c r="C1494">
        <v>865</v>
      </c>
      <c r="D1494" t="s">
        <v>578</v>
      </c>
      <c r="E1494">
        <v>1346</v>
      </c>
      <c r="F1494">
        <v>0.64264487400000003</v>
      </c>
      <c r="G1494">
        <v>47073</v>
      </c>
      <c r="H1494">
        <f>VLOOKUP($G1494,county_facts!$A:$BB,4,FALSE)</f>
        <v>56735</v>
      </c>
      <c r="I1494">
        <f>VLOOKUP($G1494,county_facts!$A:$BB,5,FALSE)</f>
        <v>56836</v>
      </c>
      <c r="J1494">
        <f>VLOOKUP($G1494,county_facts!$A:$BB,6,FALSE)</f>
        <v>-0.2</v>
      </c>
      <c r="K1494">
        <f>VLOOKUP($G1494,county_facts!$A:$BB,7,FALSE)</f>
        <v>56833</v>
      </c>
      <c r="L1494">
        <f>VLOOKUP($G1494,county_facts!$A:$BB,8,FALSE)</f>
        <v>5.0999999999999996</v>
      </c>
      <c r="M1494">
        <f>VLOOKUP($G1494,county_facts!$A:$BB,9,FALSE)</f>
        <v>21.1</v>
      </c>
      <c r="N1494">
        <f>VLOOKUP($G1494,county_facts!$A:$BB,10,FALSE)</f>
        <v>19.2</v>
      </c>
      <c r="O1494">
        <f>VLOOKUP($G1494,county_facts!$A:$BB,11,FALSE)</f>
        <v>50.9</v>
      </c>
      <c r="P1494">
        <f>VLOOKUP($G1494,county_facts!$A:$BB,12,FALSE)</f>
        <v>96.5</v>
      </c>
      <c r="Q1494">
        <f>VLOOKUP($G1494,county_facts!$A:$BB,13,FALSE)</f>
        <v>1.5</v>
      </c>
      <c r="R1494">
        <f>VLOOKUP($G1494,county_facts!$A:$BB,14,FALSE)</f>
        <v>0.3</v>
      </c>
      <c r="S1494">
        <f>VLOOKUP($G1494,county_facts!$A:$BB,15,FALSE)</f>
        <v>0.5</v>
      </c>
      <c r="T1494">
        <f>VLOOKUP($G1494,county_facts!$A:$BB,16,FALSE)</f>
        <v>0</v>
      </c>
      <c r="U1494">
        <f>VLOOKUP($G1494,county_facts!$A:$BB,17,FALSE)</f>
        <v>1.2</v>
      </c>
      <c r="V1494">
        <f>VLOOKUP($G1494,county_facts!$A:$BB,18,FALSE)</f>
        <v>1.4</v>
      </c>
      <c r="W1494">
        <f>VLOOKUP($G1494,county_facts!$A:$BB,19,FALSE)</f>
        <v>95.3</v>
      </c>
      <c r="X1494">
        <f>VLOOKUP($G1494,county_facts!$A:$BB,20,FALSE)</f>
        <v>88.4</v>
      </c>
      <c r="Y1494">
        <f>VLOOKUP($G1494,county_facts!$A:$BB,21,FALSE)</f>
        <v>0.9</v>
      </c>
      <c r="Z1494">
        <f>VLOOKUP($G1494,county_facts!$A:$BB,22,FALSE)</f>
        <v>1.5</v>
      </c>
      <c r="AA1494">
        <f>VLOOKUP($G1494,county_facts!$A:$BB,23,FALSE)</f>
        <v>81.099999999999994</v>
      </c>
      <c r="AB1494">
        <f>VLOOKUP($G1494,county_facts!$A:$BB,24,FALSE)</f>
        <v>12.7</v>
      </c>
      <c r="AC1494">
        <f>VLOOKUP($G1494,county_facts!$A:$BB,25,FALSE)</f>
        <v>5150</v>
      </c>
      <c r="AD1494">
        <f>VLOOKUP($G1494,county_facts!$A:$BB,26,FALSE)</f>
        <v>24.7</v>
      </c>
      <c r="AE1494">
        <f>VLOOKUP($G1494,county_facts!$A:$BB,27,FALSE)</f>
        <v>26839</v>
      </c>
      <c r="AF1494">
        <f>VLOOKUP($G1494,county_facts!$A:$BB,28,FALSE)</f>
        <v>76.900000000000006</v>
      </c>
      <c r="AG1494">
        <f>VLOOKUP($G1494,county_facts!$A:$BB,29,FALSE)</f>
        <v>9.1999999999999993</v>
      </c>
      <c r="AH1494">
        <f>VLOOKUP($G1494,county_facts!$A:$BB,30,FALSE)</f>
        <v>108900</v>
      </c>
      <c r="AI1494">
        <f>VLOOKUP($G1494,county_facts!$A:$BB,31,FALSE)</f>
        <v>23348</v>
      </c>
      <c r="AJ1494">
        <f>VLOOKUP($G1494,county_facts!$A:$BB,32,FALSE)</f>
        <v>2.41</v>
      </c>
      <c r="AK1494">
        <f>VLOOKUP($G1494,county_facts!$A:$BB,33,FALSE)</f>
        <v>20662</v>
      </c>
      <c r="AL1494">
        <f>VLOOKUP($G1494,county_facts!$A:$BB,34,FALSE)</f>
        <v>37357</v>
      </c>
      <c r="AM1494">
        <f>VLOOKUP($G1494,county_facts!$A:$BB,35,FALSE)</f>
        <v>16.2</v>
      </c>
      <c r="AN1494">
        <f>VLOOKUP($G1494,county_facts!$A:$BB,36,FALSE)</f>
        <v>590</v>
      </c>
      <c r="AO1494">
        <f>VLOOKUP($G1494,county_facts!$A:$BB,37,FALSE)</f>
        <v>9342</v>
      </c>
      <c r="AP1494">
        <f>VLOOKUP($G1494,county_facts!$A:$BB,38,FALSE)</f>
        <v>3</v>
      </c>
      <c r="AQ1494">
        <f>VLOOKUP($G1494,county_facts!$A:$BB,39,FALSE)</f>
        <v>2956</v>
      </c>
      <c r="AR1494">
        <f>VLOOKUP($G1494,county_facts!$A:$BB,40,FALSE)</f>
        <v>3486</v>
      </c>
      <c r="AS1494">
        <f>VLOOKUP($G1494,county_facts!$A:$BB,41,FALSE)</f>
        <v>0</v>
      </c>
      <c r="AT1494">
        <f>VLOOKUP($G1494,county_facts!$A:$BB,42,FALSE)</f>
        <v>0</v>
      </c>
      <c r="AU1494">
        <f>VLOOKUP($G1494,county_facts!$A:$BB,43,FALSE)</f>
        <v>0</v>
      </c>
      <c r="AV1494">
        <f>VLOOKUP($G1494,county_facts!$A:$BB,44,FALSE)</f>
        <v>0</v>
      </c>
      <c r="AW1494">
        <f>VLOOKUP($G1494,county_facts!$A:$BB,45,FALSE)</f>
        <v>0</v>
      </c>
      <c r="AX1494">
        <f>VLOOKUP($G1494,county_facts!$A:$BB,46,FALSE)</f>
        <v>24.5</v>
      </c>
      <c r="AY1494">
        <f>VLOOKUP($G1494,county_facts!$A:$BB,47,FALSE)</f>
        <v>1148701</v>
      </c>
      <c r="AZ1494">
        <f>VLOOKUP($G1494,county_facts!$A:$BB,48,FALSE)</f>
        <v>0</v>
      </c>
      <c r="BA1494">
        <f>VLOOKUP($G1494,county_facts!$A:$BB,49,FALSE)</f>
        <v>286874</v>
      </c>
      <c r="BB1494">
        <f>VLOOKUP($G1494,county_facts!$A:$BB,50,FALSE)</f>
        <v>5031</v>
      </c>
      <c r="BC1494">
        <f>VLOOKUP($G1494,county_facts!$A:$BB,51,FALSE)</f>
        <v>31738</v>
      </c>
      <c r="BD1494">
        <f>VLOOKUP($G1494,county_facts!$A:$BB,52,FALSE)</f>
        <v>11</v>
      </c>
      <c r="BE1494">
        <f>VLOOKUP($G1494,county_facts!$A:$BB,53,FALSE)</f>
        <v>486.98</v>
      </c>
      <c r="BF1494">
        <f>VLOOKUP($G1494,county_facts!$A:$BB,54,FALSE)</f>
        <v>116.7</v>
      </c>
    </row>
    <row r="1495" spans="1:58" x14ac:dyDescent="0.3">
      <c r="A1495" t="s">
        <v>9</v>
      </c>
      <c r="B1495" t="s">
        <v>604</v>
      </c>
      <c r="C1495">
        <v>481</v>
      </c>
      <c r="D1495" t="s">
        <v>578</v>
      </c>
      <c r="E1495">
        <v>1346</v>
      </c>
      <c r="F1495">
        <v>0.35735512600000002</v>
      </c>
      <c r="G1495">
        <v>47073</v>
      </c>
      <c r="H1495">
        <f>VLOOKUP($G1495,county_facts!$A:$BB,4,FALSE)</f>
        <v>56735</v>
      </c>
      <c r="I1495">
        <f>VLOOKUP($G1495,county_facts!$A:$BB,5,FALSE)</f>
        <v>56836</v>
      </c>
      <c r="J1495">
        <f>VLOOKUP($G1495,county_facts!$A:$BB,6,FALSE)</f>
        <v>-0.2</v>
      </c>
      <c r="K1495">
        <f>VLOOKUP($G1495,county_facts!$A:$BB,7,FALSE)</f>
        <v>56833</v>
      </c>
      <c r="L1495">
        <f>VLOOKUP($G1495,county_facts!$A:$BB,8,FALSE)</f>
        <v>5.0999999999999996</v>
      </c>
      <c r="M1495">
        <f>VLOOKUP($G1495,county_facts!$A:$BB,9,FALSE)</f>
        <v>21.1</v>
      </c>
      <c r="N1495">
        <f>VLOOKUP($G1495,county_facts!$A:$BB,10,FALSE)</f>
        <v>19.2</v>
      </c>
      <c r="O1495">
        <f>VLOOKUP($G1495,county_facts!$A:$BB,11,FALSE)</f>
        <v>50.9</v>
      </c>
      <c r="P1495">
        <f>VLOOKUP($G1495,county_facts!$A:$BB,12,FALSE)</f>
        <v>96.5</v>
      </c>
      <c r="Q1495">
        <f>VLOOKUP($G1495,county_facts!$A:$BB,13,FALSE)</f>
        <v>1.5</v>
      </c>
      <c r="R1495">
        <f>VLOOKUP($G1495,county_facts!$A:$BB,14,FALSE)</f>
        <v>0.3</v>
      </c>
      <c r="S1495">
        <f>VLOOKUP($G1495,county_facts!$A:$BB,15,FALSE)</f>
        <v>0.5</v>
      </c>
      <c r="T1495">
        <f>VLOOKUP($G1495,county_facts!$A:$BB,16,FALSE)</f>
        <v>0</v>
      </c>
      <c r="U1495">
        <f>VLOOKUP($G1495,county_facts!$A:$BB,17,FALSE)</f>
        <v>1.2</v>
      </c>
      <c r="V1495">
        <f>VLOOKUP($G1495,county_facts!$A:$BB,18,FALSE)</f>
        <v>1.4</v>
      </c>
      <c r="W1495">
        <f>VLOOKUP($G1495,county_facts!$A:$BB,19,FALSE)</f>
        <v>95.3</v>
      </c>
      <c r="X1495">
        <f>VLOOKUP($G1495,county_facts!$A:$BB,20,FALSE)</f>
        <v>88.4</v>
      </c>
      <c r="Y1495">
        <f>VLOOKUP($G1495,county_facts!$A:$BB,21,FALSE)</f>
        <v>0.9</v>
      </c>
      <c r="Z1495">
        <f>VLOOKUP($G1495,county_facts!$A:$BB,22,FALSE)</f>
        <v>1.5</v>
      </c>
      <c r="AA1495">
        <f>VLOOKUP($G1495,county_facts!$A:$BB,23,FALSE)</f>
        <v>81.099999999999994</v>
      </c>
      <c r="AB1495">
        <f>VLOOKUP($G1495,county_facts!$A:$BB,24,FALSE)</f>
        <v>12.7</v>
      </c>
      <c r="AC1495">
        <f>VLOOKUP($G1495,county_facts!$A:$BB,25,FALSE)</f>
        <v>5150</v>
      </c>
      <c r="AD1495">
        <f>VLOOKUP($G1495,county_facts!$A:$BB,26,FALSE)</f>
        <v>24.7</v>
      </c>
      <c r="AE1495">
        <f>VLOOKUP($G1495,county_facts!$A:$BB,27,FALSE)</f>
        <v>26839</v>
      </c>
      <c r="AF1495">
        <f>VLOOKUP($G1495,county_facts!$A:$BB,28,FALSE)</f>
        <v>76.900000000000006</v>
      </c>
      <c r="AG1495">
        <f>VLOOKUP($G1495,county_facts!$A:$BB,29,FALSE)</f>
        <v>9.1999999999999993</v>
      </c>
      <c r="AH1495">
        <f>VLOOKUP($G1495,county_facts!$A:$BB,30,FALSE)</f>
        <v>108900</v>
      </c>
      <c r="AI1495">
        <f>VLOOKUP($G1495,county_facts!$A:$BB,31,FALSE)</f>
        <v>23348</v>
      </c>
      <c r="AJ1495">
        <f>VLOOKUP($G1495,county_facts!$A:$BB,32,FALSE)</f>
        <v>2.41</v>
      </c>
      <c r="AK1495">
        <f>VLOOKUP($G1495,county_facts!$A:$BB,33,FALSE)</f>
        <v>20662</v>
      </c>
      <c r="AL1495">
        <f>VLOOKUP($G1495,county_facts!$A:$BB,34,FALSE)</f>
        <v>37357</v>
      </c>
      <c r="AM1495">
        <f>VLOOKUP($G1495,county_facts!$A:$BB,35,FALSE)</f>
        <v>16.2</v>
      </c>
      <c r="AN1495">
        <f>VLOOKUP($G1495,county_facts!$A:$BB,36,FALSE)</f>
        <v>590</v>
      </c>
      <c r="AO1495">
        <f>VLOOKUP($G1495,county_facts!$A:$BB,37,FALSE)</f>
        <v>9342</v>
      </c>
      <c r="AP1495">
        <f>VLOOKUP($G1495,county_facts!$A:$BB,38,FALSE)</f>
        <v>3</v>
      </c>
      <c r="AQ1495">
        <f>VLOOKUP($G1495,county_facts!$A:$BB,39,FALSE)</f>
        <v>2956</v>
      </c>
      <c r="AR1495">
        <f>VLOOKUP($G1495,county_facts!$A:$BB,40,FALSE)</f>
        <v>3486</v>
      </c>
      <c r="AS1495">
        <f>VLOOKUP($G1495,county_facts!$A:$BB,41,FALSE)</f>
        <v>0</v>
      </c>
      <c r="AT1495">
        <f>VLOOKUP($G1495,county_facts!$A:$BB,42,FALSE)</f>
        <v>0</v>
      </c>
      <c r="AU1495">
        <f>VLOOKUP($G1495,county_facts!$A:$BB,43,FALSE)</f>
        <v>0</v>
      </c>
      <c r="AV1495">
        <f>VLOOKUP($G1495,county_facts!$A:$BB,44,FALSE)</f>
        <v>0</v>
      </c>
      <c r="AW1495">
        <f>VLOOKUP($G1495,county_facts!$A:$BB,45,FALSE)</f>
        <v>0</v>
      </c>
      <c r="AX1495">
        <f>VLOOKUP($G1495,county_facts!$A:$BB,46,FALSE)</f>
        <v>24.5</v>
      </c>
      <c r="AY1495">
        <f>VLOOKUP($G1495,county_facts!$A:$BB,47,FALSE)</f>
        <v>1148701</v>
      </c>
      <c r="AZ1495">
        <f>VLOOKUP($G1495,county_facts!$A:$BB,48,FALSE)</f>
        <v>0</v>
      </c>
      <c r="BA1495">
        <f>VLOOKUP($G1495,county_facts!$A:$BB,49,FALSE)</f>
        <v>286874</v>
      </c>
      <c r="BB1495">
        <f>VLOOKUP($G1495,county_facts!$A:$BB,50,FALSE)</f>
        <v>5031</v>
      </c>
      <c r="BC1495">
        <f>VLOOKUP($G1495,county_facts!$A:$BB,51,FALSE)</f>
        <v>31738</v>
      </c>
      <c r="BD1495">
        <f>VLOOKUP($G1495,county_facts!$A:$BB,52,FALSE)</f>
        <v>11</v>
      </c>
      <c r="BE1495">
        <f>VLOOKUP($G1495,county_facts!$A:$BB,53,FALSE)</f>
        <v>486.98</v>
      </c>
      <c r="BF1495">
        <f>VLOOKUP($G1495,county_facts!$A:$BB,54,FALSE)</f>
        <v>116.7</v>
      </c>
    </row>
    <row r="1496" spans="1:58" x14ac:dyDescent="0.3">
      <c r="A1496" t="s">
        <v>6</v>
      </c>
      <c r="B1496" t="s">
        <v>282</v>
      </c>
      <c r="C1496">
        <v>520</v>
      </c>
      <c r="D1496" t="s">
        <v>578</v>
      </c>
      <c r="E1496">
        <v>673</v>
      </c>
      <c r="F1496">
        <v>0.77265973300000002</v>
      </c>
      <c r="G1496">
        <v>47071</v>
      </c>
      <c r="H1496">
        <f>VLOOKUP($G1496,county_facts!$A:$BB,4,FALSE)</f>
        <v>25870</v>
      </c>
      <c r="I1496">
        <f>VLOOKUP($G1496,county_facts!$A:$BB,5,FALSE)</f>
        <v>26025</v>
      </c>
      <c r="J1496">
        <f>VLOOKUP($G1496,county_facts!$A:$BB,6,FALSE)</f>
        <v>-0.6</v>
      </c>
      <c r="K1496">
        <f>VLOOKUP($G1496,county_facts!$A:$BB,7,FALSE)</f>
        <v>26026</v>
      </c>
      <c r="L1496">
        <f>VLOOKUP($G1496,county_facts!$A:$BB,8,FALSE)</f>
        <v>5.2</v>
      </c>
      <c r="M1496">
        <f>VLOOKUP($G1496,county_facts!$A:$BB,9,FALSE)</f>
        <v>20.8</v>
      </c>
      <c r="N1496">
        <f>VLOOKUP($G1496,county_facts!$A:$BB,10,FALSE)</f>
        <v>21</v>
      </c>
      <c r="O1496">
        <f>VLOOKUP($G1496,county_facts!$A:$BB,11,FALSE)</f>
        <v>51.6</v>
      </c>
      <c r="P1496">
        <f>VLOOKUP($G1496,county_facts!$A:$BB,12,FALSE)</f>
        <v>93.8</v>
      </c>
      <c r="Q1496">
        <f>VLOOKUP($G1496,county_facts!$A:$BB,13,FALSE)</f>
        <v>3.7</v>
      </c>
      <c r="R1496">
        <f>VLOOKUP($G1496,county_facts!$A:$BB,14,FALSE)</f>
        <v>0.4</v>
      </c>
      <c r="S1496">
        <f>VLOOKUP($G1496,county_facts!$A:$BB,15,FALSE)</f>
        <v>0.6</v>
      </c>
      <c r="T1496">
        <f>VLOOKUP($G1496,county_facts!$A:$BB,16,FALSE)</f>
        <v>0</v>
      </c>
      <c r="U1496">
        <f>VLOOKUP($G1496,county_facts!$A:$BB,17,FALSE)</f>
        <v>1.5</v>
      </c>
      <c r="V1496">
        <f>VLOOKUP($G1496,county_facts!$A:$BB,18,FALSE)</f>
        <v>2</v>
      </c>
      <c r="W1496">
        <f>VLOOKUP($G1496,county_facts!$A:$BB,19,FALSE)</f>
        <v>92.1</v>
      </c>
      <c r="X1496">
        <f>VLOOKUP($G1496,county_facts!$A:$BB,20,FALSE)</f>
        <v>88</v>
      </c>
      <c r="Y1496">
        <f>VLOOKUP($G1496,county_facts!$A:$BB,21,FALSE)</f>
        <v>0.7</v>
      </c>
      <c r="Z1496">
        <f>VLOOKUP($G1496,county_facts!$A:$BB,22,FALSE)</f>
        <v>1.8</v>
      </c>
      <c r="AA1496">
        <f>VLOOKUP($G1496,county_facts!$A:$BB,23,FALSE)</f>
        <v>76.400000000000006</v>
      </c>
      <c r="AB1496">
        <f>VLOOKUP($G1496,county_facts!$A:$BB,24,FALSE)</f>
        <v>11.2</v>
      </c>
      <c r="AC1496">
        <f>VLOOKUP($G1496,county_facts!$A:$BB,25,FALSE)</f>
        <v>2196</v>
      </c>
      <c r="AD1496">
        <f>VLOOKUP($G1496,county_facts!$A:$BB,26,FALSE)</f>
        <v>22.2</v>
      </c>
      <c r="AE1496">
        <f>VLOOKUP($G1496,county_facts!$A:$BB,27,FALSE)</f>
        <v>13982</v>
      </c>
      <c r="AF1496">
        <f>VLOOKUP($G1496,county_facts!$A:$BB,28,FALSE)</f>
        <v>77.900000000000006</v>
      </c>
      <c r="AG1496">
        <f>VLOOKUP($G1496,county_facts!$A:$BB,29,FALSE)</f>
        <v>5.0999999999999996</v>
      </c>
      <c r="AH1496">
        <f>VLOOKUP($G1496,county_facts!$A:$BB,30,FALSE)</f>
        <v>98000</v>
      </c>
      <c r="AI1496">
        <f>VLOOKUP($G1496,county_facts!$A:$BB,31,FALSE)</f>
        <v>9934</v>
      </c>
      <c r="AJ1496">
        <f>VLOOKUP($G1496,county_facts!$A:$BB,32,FALSE)</f>
        <v>2.58</v>
      </c>
      <c r="AK1496">
        <f>VLOOKUP($G1496,county_facts!$A:$BB,33,FALSE)</f>
        <v>20127</v>
      </c>
      <c r="AL1496">
        <f>VLOOKUP($G1496,county_facts!$A:$BB,34,FALSE)</f>
        <v>33622</v>
      </c>
      <c r="AM1496">
        <f>VLOOKUP($G1496,county_facts!$A:$BB,35,FALSE)</f>
        <v>22.6</v>
      </c>
      <c r="AN1496">
        <f>VLOOKUP($G1496,county_facts!$A:$BB,36,FALSE)</f>
        <v>500</v>
      </c>
      <c r="AO1496">
        <f>VLOOKUP($G1496,county_facts!$A:$BB,37,FALSE)</f>
        <v>6873</v>
      </c>
      <c r="AP1496">
        <f>VLOOKUP($G1496,county_facts!$A:$BB,38,FALSE)</f>
        <v>6</v>
      </c>
      <c r="AQ1496">
        <f>VLOOKUP($G1496,county_facts!$A:$BB,39,FALSE)</f>
        <v>1780</v>
      </c>
      <c r="AR1496">
        <f>VLOOKUP($G1496,county_facts!$A:$BB,40,FALSE)</f>
        <v>2399</v>
      </c>
      <c r="AS1496">
        <f>VLOOKUP($G1496,county_facts!$A:$BB,41,FALSE)</f>
        <v>0</v>
      </c>
      <c r="AT1496">
        <f>VLOOKUP($G1496,county_facts!$A:$BB,42,FALSE)</f>
        <v>0</v>
      </c>
      <c r="AU1496">
        <f>VLOOKUP($G1496,county_facts!$A:$BB,43,FALSE)</f>
        <v>0</v>
      </c>
      <c r="AV1496">
        <f>VLOOKUP($G1496,county_facts!$A:$BB,44,FALSE)</f>
        <v>0</v>
      </c>
      <c r="AW1496">
        <f>VLOOKUP($G1496,county_facts!$A:$BB,45,FALSE)</f>
        <v>0</v>
      </c>
      <c r="AX1496">
        <f>VLOOKUP($G1496,county_facts!$A:$BB,46,FALSE)</f>
        <v>26.8</v>
      </c>
      <c r="AY1496">
        <f>VLOOKUP($G1496,county_facts!$A:$BB,47,FALSE)</f>
        <v>691797</v>
      </c>
      <c r="AZ1496">
        <f>VLOOKUP($G1496,county_facts!$A:$BB,48,FALSE)</f>
        <v>79735</v>
      </c>
      <c r="BA1496">
        <f>VLOOKUP($G1496,county_facts!$A:$BB,49,FALSE)</f>
        <v>313661</v>
      </c>
      <c r="BB1496">
        <f>VLOOKUP($G1496,county_facts!$A:$BB,50,FALSE)</f>
        <v>11995</v>
      </c>
      <c r="BC1496">
        <f>VLOOKUP($G1496,county_facts!$A:$BB,51,FALSE)</f>
        <v>28737</v>
      </c>
      <c r="BD1496">
        <f>VLOOKUP($G1496,county_facts!$A:$BB,52,FALSE)</f>
        <v>8</v>
      </c>
      <c r="BE1496">
        <f>VLOOKUP($G1496,county_facts!$A:$BB,53,FALSE)</f>
        <v>577.32000000000005</v>
      </c>
      <c r="BF1496">
        <f>VLOOKUP($G1496,county_facts!$A:$BB,54,FALSE)</f>
        <v>45.1</v>
      </c>
    </row>
    <row r="1497" spans="1:58" x14ac:dyDescent="0.3">
      <c r="A1497" t="s">
        <v>9</v>
      </c>
      <c r="B1497" t="s">
        <v>282</v>
      </c>
      <c r="C1497">
        <v>153</v>
      </c>
      <c r="D1497" t="s">
        <v>578</v>
      </c>
      <c r="E1497">
        <v>673</v>
      </c>
      <c r="F1497">
        <v>0.22734026700000001</v>
      </c>
      <c r="G1497">
        <v>47071</v>
      </c>
      <c r="H1497">
        <f>VLOOKUP($G1497,county_facts!$A:$BB,4,FALSE)</f>
        <v>25870</v>
      </c>
      <c r="I1497">
        <f>VLOOKUP($G1497,county_facts!$A:$BB,5,FALSE)</f>
        <v>26025</v>
      </c>
      <c r="J1497">
        <f>VLOOKUP($G1497,county_facts!$A:$BB,6,FALSE)</f>
        <v>-0.6</v>
      </c>
      <c r="K1497">
        <f>VLOOKUP($G1497,county_facts!$A:$BB,7,FALSE)</f>
        <v>26026</v>
      </c>
      <c r="L1497">
        <f>VLOOKUP($G1497,county_facts!$A:$BB,8,FALSE)</f>
        <v>5.2</v>
      </c>
      <c r="M1497">
        <f>VLOOKUP($G1497,county_facts!$A:$BB,9,FALSE)</f>
        <v>20.8</v>
      </c>
      <c r="N1497">
        <f>VLOOKUP($G1497,county_facts!$A:$BB,10,FALSE)</f>
        <v>21</v>
      </c>
      <c r="O1497">
        <f>VLOOKUP($G1497,county_facts!$A:$BB,11,FALSE)</f>
        <v>51.6</v>
      </c>
      <c r="P1497">
        <f>VLOOKUP($G1497,county_facts!$A:$BB,12,FALSE)</f>
        <v>93.8</v>
      </c>
      <c r="Q1497">
        <f>VLOOKUP($G1497,county_facts!$A:$BB,13,FALSE)</f>
        <v>3.7</v>
      </c>
      <c r="R1497">
        <f>VLOOKUP($G1497,county_facts!$A:$BB,14,FALSE)</f>
        <v>0.4</v>
      </c>
      <c r="S1497">
        <f>VLOOKUP($G1497,county_facts!$A:$BB,15,FALSE)</f>
        <v>0.6</v>
      </c>
      <c r="T1497">
        <f>VLOOKUP($G1497,county_facts!$A:$BB,16,FALSE)</f>
        <v>0</v>
      </c>
      <c r="U1497">
        <f>VLOOKUP($G1497,county_facts!$A:$BB,17,FALSE)</f>
        <v>1.5</v>
      </c>
      <c r="V1497">
        <f>VLOOKUP($G1497,county_facts!$A:$BB,18,FALSE)</f>
        <v>2</v>
      </c>
      <c r="W1497">
        <f>VLOOKUP($G1497,county_facts!$A:$BB,19,FALSE)</f>
        <v>92.1</v>
      </c>
      <c r="X1497">
        <f>VLOOKUP($G1497,county_facts!$A:$BB,20,FALSE)</f>
        <v>88</v>
      </c>
      <c r="Y1497">
        <f>VLOOKUP($G1497,county_facts!$A:$BB,21,FALSE)</f>
        <v>0.7</v>
      </c>
      <c r="Z1497">
        <f>VLOOKUP($G1497,county_facts!$A:$BB,22,FALSE)</f>
        <v>1.8</v>
      </c>
      <c r="AA1497">
        <f>VLOOKUP($G1497,county_facts!$A:$BB,23,FALSE)</f>
        <v>76.400000000000006</v>
      </c>
      <c r="AB1497">
        <f>VLOOKUP($G1497,county_facts!$A:$BB,24,FALSE)</f>
        <v>11.2</v>
      </c>
      <c r="AC1497">
        <f>VLOOKUP($G1497,county_facts!$A:$BB,25,FALSE)</f>
        <v>2196</v>
      </c>
      <c r="AD1497">
        <f>VLOOKUP($G1497,county_facts!$A:$BB,26,FALSE)</f>
        <v>22.2</v>
      </c>
      <c r="AE1497">
        <f>VLOOKUP($G1497,county_facts!$A:$BB,27,FALSE)</f>
        <v>13982</v>
      </c>
      <c r="AF1497">
        <f>VLOOKUP($G1497,county_facts!$A:$BB,28,FALSE)</f>
        <v>77.900000000000006</v>
      </c>
      <c r="AG1497">
        <f>VLOOKUP($G1497,county_facts!$A:$BB,29,FALSE)</f>
        <v>5.0999999999999996</v>
      </c>
      <c r="AH1497">
        <f>VLOOKUP($G1497,county_facts!$A:$BB,30,FALSE)</f>
        <v>98000</v>
      </c>
      <c r="AI1497">
        <f>VLOOKUP($G1497,county_facts!$A:$BB,31,FALSE)</f>
        <v>9934</v>
      </c>
      <c r="AJ1497">
        <f>VLOOKUP($G1497,county_facts!$A:$BB,32,FALSE)</f>
        <v>2.58</v>
      </c>
      <c r="AK1497">
        <f>VLOOKUP($G1497,county_facts!$A:$BB,33,FALSE)</f>
        <v>20127</v>
      </c>
      <c r="AL1497">
        <f>VLOOKUP($G1497,county_facts!$A:$BB,34,FALSE)</f>
        <v>33622</v>
      </c>
      <c r="AM1497">
        <f>VLOOKUP($G1497,county_facts!$A:$BB,35,FALSE)</f>
        <v>22.6</v>
      </c>
      <c r="AN1497">
        <f>VLOOKUP($G1497,county_facts!$A:$BB,36,FALSE)</f>
        <v>500</v>
      </c>
      <c r="AO1497">
        <f>VLOOKUP($G1497,county_facts!$A:$BB,37,FALSE)</f>
        <v>6873</v>
      </c>
      <c r="AP1497">
        <f>VLOOKUP($G1497,county_facts!$A:$BB,38,FALSE)</f>
        <v>6</v>
      </c>
      <c r="AQ1497">
        <f>VLOOKUP($G1497,county_facts!$A:$BB,39,FALSE)</f>
        <v>1780</v>
      </c>
      <c r="AR1497">
        <f>VLOOKUP($G1497,county_facts!$A:$BB,40,FALSE)</f>
        <v>2399</v>
      </c>
      <c r="AS1497">
        <f>VLOOKUP($G1497,county_facts!$A:$BB,41,FALSE)</f>
        <v>0</v>
      </c>
      <c r="AT1497">
        <f>VLOOKUP($G1497,county_facts!$A:$BB,42,FALSE)</f>
        <v>0</v>
      </c>
      <c r="AU1497">
        <f>VLOOKUP($G1497,county_facts!$A:$BB,43,FALSE)</f>
        <v>0</v>
      </c>
      <c r="AV1497">
        <f>VLOOKUP($G1497,county_facts!$A:$BB,44,FALSE)</f>
        <v>0</v>
      </c>
      <c r="AW1497">
        <f>VLOOKUP($G1497,county_facts!$A:$BB,45,FALSE)</f>
        <v>0</v>
      </c>
      <c r="AX1497">
        <f>VLOOKUP($G1497,county_facts!$A:$BB,46,FALSE)</f>
        <v>26.8</v>
      </c>
      <c r="AY1497">
        <f>VLOOKUP($G1497,county_facts!$A:$BB,47,FALSE)</f>
        <v>691797</v>
      </c>
      <c r="AZ1497">
        <f>VLOOKUP($G1497,county_facts!$A:$BB,48,FALSE)</f>
        <v>79735</v>
      </c>
      <c r="BA1497">
        <f>VLOOKUP($G1497,county_facts!$A:$BB,49,FALSE)</f>
        <v>313661</v>
      </c>
      <c r="BB1497">
        <f>VLOOKUP($G1497,county_facts!$A:$BB,50,FALSE)</f>
        <v>11995</v>
      </c>
      <c r="BC1497">
        <f>VLOOKUP($G1497,county_facts!$A:$BB,51,FALSE)</f>
        <v>28737</v>
      </c>
      <c r="BD1497">
        <f>VLOOKUP($G1497,county_facts!$A:$BB,52,FALSE)</f>
        <v>8</v>
      </c>
      <c r="BE1497">
        <f>VLOOKUP($G1497,county_facts!$A:$BB,53,FALSE)</f>
        <v>577.32000000000005</v>
      </c>
      <c r="BF1497">
        <f>VLOOKUP($G1497,county_facts!$A:$BB,54,FALSE)</f>
        <v>45.1</v>
      </c>
    </row>
    <row r="1498" spans="1:58" x14ac:dyDescent="0.3">
      <c r="A1498" t="s">
        <v>6</v>
      </c>
      <c r="B1498" t="s">
        <v>605</v>
      </c>
      <c r="C1498">
        <v>1103</v>
      </c>
      <c r="D1498" t="s">
        <v>578</v>
      </c>
      <c r="E1498">
        <v>1305</v>
      </c>
      <c r="F1498">
        <v>0.84521072799999997</v>
      </c>
      <c r="G1498">
        <v>47069</v>
      </c>
      <c r="H1498">
        <f>VLOOKUP($G1498,county_facts!$A:$BB,4,FALSE)</f>
        <v>25965</v>
      </c>
      <c r="I1498">
        <f>VLOOKUP($G1498,county_facts!$A:$BB,5,FALSE)</f>
        <v>27253</v>
      </c>
      <c r="J1498">
        <f>VLOOKUP($G1498,county_facts!$A:$BB,6,FALSE)</f>
        <v>-4.7</v>
      </c>
      <c r="K1498">
        <f>VLOOKUP($G1498,county_facts!$A:$BB,7,FALSE)</f>
        <v>27253</v>
      </c>
      <c r="L1498">
        <f>VLOOKUP($G1498,county_facts!$A:$BB,8,FALSE)</f>
        <v>4.9000000000000004</v>
      </c>
      <c r="M1498">
        <f>VLOOKUP($G1498,county_facts!$A:$BB,9,FALSE)</f>
        <v>20</v>
      </c>
      <c r="N1498">
        <f>VLOOKUP($G1498,county_facts!$A:$BB,10,FALSE)</f>
        <v>16.3</v>
      </c>
      <c r="O1498">
        <f>VLOOKUP($G1498,county_facts!$A:$BB,11,FALSE)</f>
        <v>45.6</v>
      </c>
      <c r="P1498">
        <f>VLOOKUP($G1498,county_facts!$A:$BB,12,FALSE)</f>
        <v>56.2</v>
      </c>
      <c r="Q1498">
        <f>VLOOKUP($G1498,county_facts!$A:$BB,13,FALSE)</f>
        <v>41.6</v>
      </c>
      <c r="R1498">
        <f>VLOOKUP($G1498,county_facts!$A:$BB,14,FALSE)</f>
        <v>0.3</v>
      </c>
      <c r="S1498">
        <f>VLOOKUP($G1498,county_facts!$A:$BB,15,FALSE)</f>
        <v>0.7</v>
      </c>
      <c r="T1498">
        <f>VLOOKUP($G1498,county_facts!$A:$BB,16,FALSE)</f>
        <v>0</v>
      </c>
      <c r="U1498">
        <f>VLOOKUP($G1498,county_facts!$A:$BB,17,FALSE)</f>
        <v>1.1000000000000001</v>
      </c>
      <c r="V1498">
        <f>VLOOKUP($G1498,county_facts!$A:$BB,18,FALSE)</f>
        <v>1.6</v>
      </c>
      <c r="W1498">
        <f>VLOOKUP($G1498,county_facts!$A:$BB,19,FALSE)</f>
        <v>55.1</v>
      </c>
      <c r="X1498">
        <f>VLOOKUP($G1498,county_facts!$A:$BB,20,FALSE)</f>
        <v>91.3</v>
      </c>
      <c r="Y1498">
        <f>VLOOKUP($G1498,county_facts!$A:$BB,21,FALSE)</f>
        <v>1</v>
      </c>
      <c r="Z1498">
        <f>VLOOKUP($G1498,county_facts!$A:$BB,22,FALSE)</f>
        <v>3.4</v>
      </c>
      <c r="AA1498">
        <f>VLOOKUP($G1498,county_facts!$A:$BB,23,FALSE)</f>
        <v>74.900000000000006</v>
      </c>
      <c r="AB1498">
        <f>VLOOKUP($G1498,county_facts!$A:$BB,24,FALSE)</f>
        <v>9.8000000000000007</v>
      </c>
      <c r="AC1498">
        <f>VLOOKUP($G1498,county_facts!$A:$BB,25,FALSE)</f>
        <v>1791</v>
      </c>
      <c r="AD1498">
        <f>VLOOKUP($G1498,county_facts!$A:$BB,26,FALSE)</f>
        <v>29.3</v>
      </c>
      <c r="AE1498">
        <f>VLOOKUP($G1498,county_facts!$A:$BB,27,FALSE)</f>
        <v>10853</v>
      </c>
      <c r="AF1498">
        <f>VLOOKUP($G1498,county_facts!$A:$BB,28,FALSE)</f>
        <v>70.2</v>
      </c>
      <c r="AG1498">
        <f>VLOOKUP($G1498,county_facts!$A:$BB,29,FALSE)</f>
        <v>6.3</v>
      </c>
      <c r="AH1498">
        <f>VLOOKUP($G1498,county_facts!$A:$BB,30,FALSE)</f>
        <v>86300</v>
      </c>
      <c r="AI1498">
        <f>VLOOKUP($G1498,county_facts!$A:$BB,31,FALSE)</f>
        <v>8690</v>
      </c>
      <c r="AJ1498">
        <f>VLOOKUP($G1498,county_facts!$A:$BB,32,FALSE)</f>
        <v>2.69</v>
      </c>
      <c r="AK1498">
        <f>VLOOKUP($G1498,county_facts!$A:$BB,33,FALSE)</f>
        <v>14975</v>
      </c>
      <c r="AL1498">
        <f>VLOOKUP($G1498,county_facts!$A:$BB,34,FALSE)</f>
        <v>30973</v>
      </c>
      <c r="AM1498">
        <f>VLOOKUP($G1498,county_facts!$A:$BB,35,FALSE)</f>
        <v>24.6</v>
      </c>
      <c r="AN1498">
        <f>VLOOKUP($G1498,county_facts!$A:$BB,36,FALSE)</f>
        <v>367</v>
      </c>
      <c r="AO1498">
        <f>VLOOKUP($G1498,county_facts!$A:$BB,37,FALSE)</f>
        <v>5316</v>
      </c>
      <c r="AP1498">
        <f>VLOOKUP($G1498,county_facts!$A:$BB,38,FALSE)</f>
        <v>5</v>
      </c>
      <c r="AQ1498">
        <f>VLOOKUP($G1498,county_facts!$A:$BB,39,FALSE)</f>
        <v>1465</v>
      </c>
      <c r="AR1498">
        <f>VLOOKUP($G1498,county_facts!$A:$BB,40,FALSE)</f>
        <v>1408</v>
      </c>
      <c r="AS1498">
        <f>VLOOKUP($G1498,county_facts!$A:$BB,41,FALSE)</f>
        <v>0</v>
      </c>
      <c r="AT1498">
        <f>VLOOKUP($G1498,county_facts!$A:$BB,42,FALSE)</f>
        <v>0</v>
      </c>
      <c r="AU1498">
        <f>VLOOKUP($G1498,county_facts!$A:$BB,43,FALSE)</f>
        <v>0</v>
      </c>
      <c r="AV1498">
        <f>VLOOKUP($G1498,county_facts!$A:$BB,44,FALSE)</f>
        <v>0</v>
      </c>
      <c r="AW1498">
        <f>VLOOKUP($G1498,county_facts!$A:$BB,45,FALSE)</f>
        <v>0</v>
      </c>
      <c r="AX1498">
        <f>VLOOKUP($G1498,county_facts!$A:$BB,46,FALSE)</f>
        <v>26.8</v>
      </c>
      <c r="AY1498">
        <f>VLOOKUP($G1498,county_facts!$A:$BB,47,FALSE)</f>
        <v>423749</v>
      </c>
      <c r="AZ1498">
        <f>VLOOKUP($G1498,county_facts!$A:$BB,48,FALSE)</f>
        <v>42125</v>
      </c>
      <c r="BA1498">
        <f>VLOOKUP($G1498,county_facts!$A:$BB,49,FALSE)</f>
        <v>158797</v>
      </c>
      <c r="BB1498">
        <f>VLOOKUP($G1498,county_facts!$A:$BB,50,FALSE)</f>
        <v>5711</v>
      </c>
      <c r="BC1498">
        <f>VLOOKUP($G1498,county_facts!$A:$BB,51,FALSE)</f>
        <v>15636</v>
      </c>
      <c r="BD1498">
        <f>VLOOKUP($G1498,county_facts!$A:$BB,52,FALSE)</f>
        <v>23</v>
      </c>
      <c r="BE1498">
        <f>VLOOKUP($G1498,county_facts!$A:$BB,53,FALSE)</f>
        <v>667.77</v>
      </c>
      <c r="BF1498">
        <f>VLOOKUP($G1498,county_facts!$A:$BB,54,FALSE)</f>
        <v>40.799999999999997</v>
      </c>
    </row>
    <row r="1499" spans="1:58" x14ac:dyDescent="0.3">
      <c r="A1499" t="s">
        <v>9</v>
      </c>
      <c r="B1499" t="s">
        <v>605</v>
      </c>
      <c r="C1499">
        <v>202</v>
      </c>
      <c r="D1499" t="s">
        <v>578</v>
      </c>
      <c r="E1499">
        <v>1305</v>
      </c>
      <c r="F1499">
        <v>0.15478927200000001</v>
      </c>
      <c r="G1499">
        <v>47069</v>
      </c>
      <c r="H1499">
        <f>VLOOKUP($G1499,county_facts!$A:$BB,4,FALSE)</f>
        <v>25965</v>
      </c>
      <c r="I1499">
        <f>VLOOKUP($G1499,county_facts!$A:$BB,5,FALSE)</f>
        <v>27253</v>
      </c>
      <c r="J1499">
        <f>VLOOKUP($G1499,county_facts!$A:$BB,6,FALSE)</f>
        <v>-4.7</v>
      </c>
      <c r="K1499">
        <f>VLOOKUP($G1499,county_facts!$A:$BB,7,FALSE)</f>
        <v>27253</v>
      </c>
      <c r="L1499">
        <f>VLOOKUP($G1499,county_facts!$A:$BB,8,FALSE)</f>
        <v>4.9000000000000004</v>
      </c>
      <c r="M1499">
        <f>VLOOKUP($G1499,county_facts!$A:$BB,9,FALSE)</f>
        <v>20</v>
      </c>
      <c r="N1499">
        <f>VLOOKUP($G1499,county_facts!$A:$BB,10,FALSE)</f>
        <v>16.3</v>
      </c>
      <c r="O1499">
        <f>VLOOKUP($G1499,county_facts!$A:$BB,11,FALSE)</f>
        <v>45.6</v>
      </c>
      <c r="P1499">
        <f>VLOOKUP($G1499,county_facts!$A:$BB,12,FALSE)</f>
        <v>56.2</v>
      </c>
      <c r="Q1499">
        <f>VLOOKUP($G1499,county_facts!$A:$BB,13,FALSE)</f>
        <v>41.6</v>
      </c>
      <c r="R1499">
        <f>VLOOKUP($G1499,county_facts!$A:$BB,14,FALSE)</f>
        <v>0.3</v>
      </c>
      <c r="S1499">
        <f>VLOOKUP($G1499,county_facts!$A:$BB,15,FALSE)</f>
        <v>0.7</v>
      </c>
      <c r="T1499">
        <f>VLOOKUP($G1499,county_facts!$A:$BB,16,FALSE)</f>
        <v>0</v>
      </c>
      <c r="U1499">
        <f>VLOOKUP($G1499,county_facts!$A:$BB,17,FALSE)</f>
        <v>1.1000000000000001</v>
      </c>
      <c r="V1499">
        <f>VLOOKUP($G1499,county_facts!$A:$BB,18,FALSE)</f>
        <v>1.6</v>
      </c>
      <c r="W1499">
        <f>VLOOKUP($G1499,county_facts!$A:$BB,19,FALSE)</f>
        <v>55.1</v>
      </c>
      <c r="X1499">
        <f>VLOOKUP($G1499,county_facts!$A:$BB,20,FALSE)</f>
        <v>91.3</v>
      </c>
      <c r="Y1499">
        <f>VLOOKUP($G1499,county_facts!$A:$BB,21,FALSE)</f>
        <v>1</v>
      </c>
      <c r="Z1499">
        <f>VLOOKUP($G1499,county_facts!$A:$BB,22,FALSE)</f>
        <v>3.4</v>
      </c>
      <c r="AA1499">
        <f>VLOOKUP($G1499,county_facts!$A:$BB,23,FALSE)</f>
        <v>74.900000000000006</v>
      </c>
      <c r="AB1499">
        <f>VLOOKUP($G1499,county_facts!$A:$BB,24,FALSE)</f>
        <v>9.8000000000000007</v>
      </c>
      <c r="AC1499">
        <f>VLOOKUP($G1499,county_facts!$A:$BB,25,FALSE)</f>
        <v>1791</v>
      </c>
      <c r="AD1499">
        <f>VLOOKUP($G1499,county_facts!$A:$BB,26,FALSE)</f>
        <v>29.3</v>
      </c>
      <c r="AE1499">
        <f>VLOOKUP($G1499,county_facts!$A:$BB,27,FALSE)</f>
        <v>10853</v>
      </c>
      <c r="AF1499">
        <f>VLOOKUP($G1499,county_facts!$A:$BB,28,FALSE)</f>
        <v>70.2</v>
      </c>
      <c r="AG1499">
        <f>VLOOKUP($G1499,county_facts!$A:$BB,29,FALSE)</f>
        <v>6.3</v>
      </c>
      <c r="AH1499">
        <f>VLOOKUP($G1499,county_facts!$A:$BB,30,FALSE)</f>
        <v>86300</v>
      </c>
      <c r="AI1499">
        <f>VLOOKUP($G1499,county_facts!$A:$BB,31,FALSE)</f>
        <v>8690</v>
      </c>
      <c r="AJ1499">
        <f>VLOOKUP($G1499,county_facts!$A:$BB,32,FALSE)</f>
        <v>2.69</v>
      </c>
      <c r="AK1499">
        <f>VLOOKUP($G1499,county_facts!$A:$BB,33,FALSE)</f>
        <v>14975</v>
      </c>
      <c r="AL1499">
        <f>VLOOKUP($G1499,county_facts!$A:$BB,34,FALSE)</f>
        <v>30973</v>
      </c>
      <c r="AM1499">
        <f>VLOOKUP($G1499,county_facts!$A:$BB,35,FALSE)</f>
        <v>24.6</v>
      </c>
      <c r="AN1499">
        <f>VLOOKUP($G1499,county_facts!$A:$BB,36,FALSE)</f>
        <v>367</v>
      </c>
      <c r="AO1499">
        <f>VLOOKUP($G1499,county_facts!$A:$BB,37,FALSE)</f>
        <v>5316</v>
      </c>
      <c r="AP1499">
        <f>VLOOKUP($G1499,county_facts!$A:$BB,38,FALSE)</f>
        <v>5</v>
      </c>
      <c r="AQ1499">
        <f>VLOOKUP($G1499,county_facts!$A:$BB,39,FALSE)</f>
        <v>1465</v>
      </c>
      <c r="AR1499">
        <f>VLOOKUP($G1499,county_facts!$A:$BB,40,FALSE)</f>
        <v>1408</v>
      </c>
      <c r="AS1499">
        <f>VLOOKUP($G1499,county_facts!$A:$BB,41,FALSE)</f>
        <v>0</v>
      </c>
      <c r="AT1499">
        <f>VLOOKUP($G1499,county_facts!$A:$BB,42,FALSE)</f>
        <v>0</v>
      </c>
      <c r="AU1499">
        <f>VLOOKUP($G1499,county_facts!$A:$BB,43,FALSE)</f>
        <v>0</v>
      </c>
      <c r="AV1499">
        <f>VLOOKUP($G1499,county_facts!$A:$BB,44,FALSE)</f>
        <v>0</v>
      </c>
      <c r="AW1499">
        <f>VLOOKUP($G1499,county_facts!$A:$BB,45,FALSE)</f>
        <v>0</v>
      </c>
      <c r="AX1499">
        <f>VLOOKUP($G1499,county_facts!$A:$BB,46,FALSE)</f>
        <v>26.8</v>
      </c>
      <c r="AY1499">
        <f>VLOOKUP($G1499,county_facts!$A:$BB,47,FALSE)</f>
        <v>423749</v>
      </c>
      <c r="AZ1499">
        <f>VLOOKUP($G1499,county_facts!$A:$BB,48,FALSE)</f>
        <v>42125</v>
      </c>
      <c r="BA1499">
        <f>VLOOKUP($G1499,county_facts!$A:$BB,49,FALSE)</f>
        <v>158797</v>
      </c>
      <c r="BB1499">
        <f>VLOOKUP($G1499,county_facts!$A:$BB,50,FALSE)</f>
        <v>5711</v>
      </c>
      <c r="BC1499">
        <f>VLOOKUP($G1499,county_facts!$A:$BB,51,FALSE)</f>
        <v>15636</v>
      </c>
      <c r="BD1499">
        <f>VLOOKUP($G1499,county_facts!$A:$BB,52,FALSE)</f>
        <v>23</v>
      </c>
      <c r="BE1499">
        <f>VLOOKUP($G1499,county_facts!$A:$BB,53,FALSE)</f>
        <v>667.77</v>
      </c>
      <c r="BF1499">
        <f>VLOOKUP($G1499,county_facts!$A:$BB,54,FALSE)</f>
        <v>40.799999999999997</v>
      </c>
    </row>
    <row r="1500" spans="1:58" x14ac:dyDescent="0.3">
      <c r="A1500" t="s">
        <v>6</v>
      </c>
      <c r="B1500" t="s">
        <v>283</v>
      </c>
      <c r="C1500">
        <v>68</v>
      </c>
      <c r="D1500" t="s">
        <v>578</v>
      </c>
      <c r="E1500">
        <v>106</v>
      </c>
      <c r="F1500">
        <v>0.64150943400000005</v>
      </c>
      <c r="G1500">
        <v>47067</v>
      </c>
      <c r="H1500">
        <f>VLOOKUP($G1500,county_facts!$A:$BB,4,FALSE)</f>
        <v>6657</v>
      </c>
      <c r="I1500">
        <f>VLOOKUP($G1500,county_facts!$A:$BB,5,FALSE)</f>
        <v>6819</v>
      </c>
      <c r="J1500">
        <f>VLOOKUP($G1500,county_facts!$A:$BB,6,FALSE)</f>
        <v>-2.4</v>
      </c>
      <c r="K1500">
        <f>VLOOKUP($G1500,county_facts!$A:$BB,7,FALSE)</f>
        <v>6819</v>
      </c>
      <c r="L1500">
        <f>VLOOKUP($G1500,county_facts!$A:$BB,8,FALSE)</f>
        <v>5.6</v>
      </c>
      <c r="M1500">
        <f>VLOOKUP($G1500,county_facts!$A:$BB,9,FALSE)</f>
        <v>21.2</v>
      </c>
      <c r="N1500">
        <f>VLOOKUP($G1500,county_facts!$A:$BB,10,FALSE)</f>
        <v>18.5</v>
      </c>
      <c r="O1500">
        <f>VLOOKUP($G1500,county_facts!$A:$BB,11,FALSE)</f>
        <v>50.5</v>
      </c>
      <c r="P1500">
        <f>VLOOKUP($G1500,county_facts!$A:$BB,12,FALSE)</f>
        <v>97.7</v>
      </c>
      <c r="Q1500">
        <f>VLOOKUP($G1500,county_facts!$A:$BB,13,FALSE)</f>
        <v>0.4</v>
      </c>
      <c r="R1500">
        <f>VLOOKUP($G1500,county_facts!$A:$BB,14,FALSE)</f>
        <v>0.4</v>
      </c>
      <c r="S1500">
        <f>VLOOKUP($G1500,county_facts!$A:$BB,15,FALSE)</f>
        <v>0.2</v>
      </c>
      <c r="T1500">
        <f>VLOOKUP($G1500,county_facts!$A:$BB,16,FALSE)</f>
        <v>0</v>
      </c>
      <c r="U1500">
        <f>VLOOKUP($G1500,county_facts!$A:$BB,17,FALSE)</f>
        <v>1.3</v>
      </c>
      <c r="V1500">
        <f>VLOOKUP($G1500,county_facts!$A:$BB,18,FALSE)</f>
        <v>0.4</v>
      </c>
      <c r="W1500">
        <f>VLOOKUP($G1500,county_facts!$A:$BB,19,FALSE)</f>
        <v>97.3</v>
      </c>
      <c r="X1500">
        <f>VLOOKUP($G1500,county_facts!$A:$BB,20,FALSE)</f>
        <v>88.9</v>
      </c>
      <c r="Y1500">
        <f>VLOOKUP($G1500,county_facts!$A:$BB,21,FALSE)</f>
        <v>0.6</v>
      </c>
      <c r="Z1500">
        <f>VLOOKUP($G1500,county_facts!$A:$BB,22,FALSE)</f>
        <v>0.5</v>
      </c>
      <c r="AA1500">
        <f>VLOOKUP($G1500,county_facts!$A:$BB,23,FALSE)</f>
        <v>72.599999999999994</v>
      </c>
      <c r="AB1500">
        <f>VLOOKUP($G1500,county_facts!$A:$BB,24,FALSE)</f>
        <v>9</v>
      </c>
      <c r="AC1500">
        <f>VLOOKUP($G1500,county_facts!$A:$BB,25,FALSE)</f>
        <v>489</v>
      </c>
      <c r="AD1500">
        <f>VLOOKUP($G1500,county_facts!$A:$BB,26,FALSE)</f>
        <v>30.2</v>
      </c>
      <c r="AE1500">
        <f>VLOOKUP($G1500,county_facts!$A:$BB,27,FALSE)</f>
        <v>3604</v>
      </c>
      <c r="AF1500">
        <f>VLOOKUP($G1500,county_facts!$A:$BB,28,FALSE)</f>
        <v>74.7</v>
      </c>
      <c r="AG1500">
        <f>VLOOKUP($G1500,county_facts!$A:$BB,29,FALSE)</f>
        <v>8.1</v>
      </c>
      <c r="AH1500">
        <f>VLOOKUP($G1500,county_facts!$A:$BB,30,FALSE)</f>
        <v>75900</v>
      </c>
      <c r="AI1500">
        <f>VLOOKUP($G1500,county_facts!$A:$BB,31,FALSE)</f>
        <v>2835</v>
      </c>
      <c r="AJ1500">
        <f>VLOOKUP($G1500,county_facts!$A:$BB,32,FALSE)</f>
        <v>2.3199999999999998</v>
      </c>
      <c r="AK1500">
        <f>VLOOKUP($G1500,county_facts!$A:$BB,33,FALSE)</f>
        <v>14326</v>
      </c>
      <c r="AL1500">
        <f>VLOOKUP($G1500,county_facts!$A:$BB,34,FALSE)</f>
        <v>23892</v>
      </c>
      <c r="AM1500">
        <f>VLOOKUP($G1500,county_facts!$A:$BB,35,FALSE)</f>
        <v>30.8</v>
      </c>
      <c r="AN1500">
        <f>VLOOKUP($G1500,county_facts!$A:$BB,36,FALSE)</f>
        <v>47</v>
      </c>
      <c r="AO1500">
        <f>VLOOKUP($G1500,county_facts!$A:$BB,37,FALSE)</f>
        <v>383</v>
      </c>
      <c r="AP1500">
        <f>VLOOKUP($G1500,county_facts!$A:$BB,38,FALSE)</f>
        <v>-6.6</v>
      </c>
      <c r="AQ1500">
        <f>VLOOKUP($G1500,county_facts!$A:$BB,39,FALSE)</f>
        <v>438</v>
      </c>
      <c r="AR1500">
        <f>VLOOKUP($G1500,county_facts!$A:$BB,40,FALSE)</f>
        <v>305</v>
      </c>
      <c r="AS1500">
        <f>VLOOKUP($G1500,county_facts!$A:$BB,41,FALSE)</f>
        <v>0</v>
      </c>
      <c r="AT1500">
        <f>VLOOKUP($G1500,county_facts!$A:$BB,42,FALSE)</f>
        <v>0</v>
      </c>
      <c r="AU1500">
        <f>VLOOKUP($G1500,county_facts!$A:$BB,43,FALSE)</f>
        <v>0</v>
      </c>
      <c r="AV1500">
        <f>VLOOKUP($G1500,county_facts!$A:$BB,44,FALSE)</f>
        <v>0</v>
      </c>
      <c r="AW1500">
        <f>VLOOKUP($G1500,county_facts!$A:$BB,45,FALSE)</f>
        <v>0</v>
      </c>
      <c r="AX1500">
        <f>VLOOKUP($G1500,county_facts!$A:$BB,46,FALSE)</f>
        <v>0</v>
      </c>
      <c r="AY1500">
        <f>VLOOKUP($G1500,county_facts!$A:$BB,47,FALSE)</f>
        <v>0</v>
      </c>
      <c r="AZ1500">
        <f>VLOOKUP($G1500,county_facts!$A:$BB,48,FALSE)</f>
        <v>0</v>
      </c>
      <c r="BA1500">
        <f>VLOOKUP($G1500,county_facts!$A:$BB,49,FALSE)</f>
        <v>24369</v>
      </c>
      <c r="BB1500">
        <f>VLOOKUP($G1500,county_facts!$A:$BB,50,FALSE)</f>
        <v>3649</v>
      </c>
      <c r="BC1500">
        <f>VLOOKUP($G1500,county_facts!$A:$BB,51,FALSE)</f>
        <v>1382</v>
      </c>
      <c r="BD1500">
        <f>VLOOKUP($G1500,county_facts!$A:$BB,52,FALSE)</f>
        <v>0</v>
      </c>
      <c r="BE1500">
        <f>VLOOKUP($G1500,county_facts!$A:$BB,53,FALSE)</f>
        <v>222.34</v>
      </c>
      <c r="BF1500">
        <f>VLOOKUP($G1500,county_facts!$A:$BB,54,FALSE)</f>
        <v>30.7</v>
      </c>
    </row>
    <row r="1501" spans="1:58" x14ac:dyDescent="0.3">
      <c r="A1501" t="s">
        <v>9</v>
      </c>
      <c r="B1501" t="s">
        <v>283</v>
      </c>
      <c r="C1501">
        <v>38</v>
      </c>
      <c r="D1501" t="s">
        <v>578</v>
      </c>
      <c r="E1501">
        <v>106</v>
      </c>
      <c r="F1501">
        <v>0.35849056600000001</v>
      </c>
      <c r="G1501">
        <v>47067</v>
      </c>
      <c r="H1501">
        <f>VLOOKUP($G1501,county_facts!$A:$BB,4,FALSE)</f>
        <v>6657</v>
      </c>
      <c r="I1501">
        <f>VLOOKUP($G1501,county_facts!$A:$BB,5,FALSE)</f>
        <v>6819</v>
      </c>
      <c r="J1501">
        <f>VLOOKUP($G1501,county_facts!$A:$BB,6,FALSE)</f>
        <v>-2.4</v>
      </c>
      <c r="K1501">
        <f>VLOOKUP($G1501,county_facts!$A:$BB,7,FALSE)</f>
        <v>6819</v>
      </c>
      <c r="L1501">
        <f>VLOOKUP($G1501,county_facts!$A:$BB,8,FALSE)</f>
        <v>5.6</v>
      </c>
      <c r="M1501">
        <f>VLOOKUP($G1501,county_facts!$A:$BB,9,FALSE)</f>
        <v>21.2</v>
      </c>
      <c r="N1501">
        <f>VLOOKUP($G1501,county_facts!$A:$BB,10,FALSE)</f>
        <v>18.5</v>
      </c>
      <c r="O1501">
        <f>VLOOKUP($G1501,county_facts!$A:$BB,11,FALSE)</f>
        <v>50.5</v>
      </c>
      <c r="P1501">
        <f>VLOOKUP($G1501,county_facts!$A:$BB,12,FALSE)</f>
        <v>97.7</v>
      </c>
      <c r="Q1501">
        <f>VLOOKUP($G1501,county_facts!$A:$BB,13,FALSE)</f>
        <v>0.4</v>
      </c>
      <c r="R1501">
        <f>VLOOKUP($G1501,county_facts!$A:$BB,14,FALSE)</f>
        <v>0.4</v>
      </c>
      <c r="S1501">
        <f>VLOOKUP($G1501,county_facts!$A:$BB,15,FALSE)</f>
        <v>0.2</v>
      </c>
      <c r="T1501">
        <f>VLOOKUP($G1501,county_facts!$A:$BB,16,FALSE)</f>
        <v>0</v>
      </c>
      <c r="U1501">
        <f>VLOOKUP($G1501,county_facts!$A:$BB,17,FALSE)</f>
        <v>1.3</v>
      </c>
      <c r="V1501">
        <f>VLOOKUP($G1501,county_facts!$A:$BB,18,FALSE)</f>
        <v>0.4</v>
      </c>
      <c r="W1501">
        <f>VLOOKUP($G1501,county_facts!$A:$BB,19,FALSE)</f>
        <v>97.3</v>
      </c>
      <c r="X1501">
        <f>VLOOKUP($G1501,county_facts!$A:$BB,20,FALSE)</f>
        <v>88.9</v>
      </c>
      <c r="Y1501">
        <f>VLOOKUP($G1501,county_facts!$A:$BB,21,FALSE)</f>
        <v>0.6</v>
      </c>
      <c r="Z1501">
        <f>VLOOKUP($G1501,county_facts!$A:$BB,22,FALSE)</f>
        <v>0.5</v>
      </c>
      <c r="AA1501">
        <f>VLOOKUP($G1501,county_facts!$A:$BB,23,FALSE)</f>
        <v>72.599999999999994</v>
      </c>
      <c r="AB1501">
        <f>VLOOKUP($G1501,county_facts!$A:$BB,24,FALSE)</f>
        <v>9</v>
      </c>
      <c r="AC1501">
        <f>VLOOKUP($G1501,county_facts!$A:$BB,25,FALSE)</f>
        <v>489</v>
      </c>
      <c r="AD1501">
        <f>VLOOKUP($G1501,county_facts!$A:$BB,26,FALSE)</f>
        <v>30.2</v>
      </c>
      <c r="AE1501">
        <f>VLOOKUP($G1501,county_facts!$A:$BB,27,FALSE)</f>
        <v>3604</v>
      </c>
      <c r="AF1501">
        <f>VLOOKUP($G1501,county_facts!$A:$BB,28,FALSE)</f>
        <v>74.7</v>
      </c>
      <c r="AG1501">
        <f>VLOOKUP($G1501,county_facts!$A:$BB,29,FALSE)</f>
        <v>8.1</v>
      </c>
      <c r="AH1501">
        <f>VLOOKUP($G1501,county_facts!$A:$BB,30,FALSE)</f>
        <v>75900</v>
      </c>
      <c r="AI1501">
        <f>VLOOKUP($G1501,county_facts!$A:$BB,31,FALSE)</f>
        <v>2835</v>
      </c>
      <c r="AJ1501">
        <f>VLOOKUP($G1501,county_facts!$A:$BB,32,FALSE)</f>
        <v>2.3199999999999998</v>
      </c>
      <c r="AK1501">
        <f>VLOOKUP($G1501,county_facts!$A:$BB,33,FALSE)</f>
        <v>14326</v>
      </c>
      <c r="AL1501">
        <f>VLOOKUP($G1501,county_facts!$A:$BB,34,FALSE)</f>
        <v>23892</v>
      </c>
      <c r="AM1501">
        <f>VLOOKUP($G1501,county_facts!$A:$BB,35,FALSE)</f>
        <v>30.8</v>
      </c>
      <c r="AN1501">
        <f>VLOOKUP($G1501,county_facts!$A:$BB,36,FALSE)</f>
        <v>47</v>
      </c>
      <c r="AO1501">
        <f>VLOOKUP($G1501,county_facts!$A:$BB,37,FALSE)</f>
        <v>383</v>
      </c>
      <c r="AP1501">
        <f>VLOOKUP($G1501,county_facts!$A:$BB,38,FALSE)</f>
        <v>-6.6</v>
      </c>
      <c r="AQ1501">
        <f>VLOOKUP($G1501,county_facts!$A:$BB,39,FALSE)</f>
        <v>438</v>
      </c>
      <c r="AR1501">
        <f>VLOOKUP($G1501,county_facts!$A:$BB,40,FALSE)</f>
        <v>305</v>
      </c>
      <c r="AS1501">
        <f>VLOOKUP($G1501,county_facts!$A:$BB,41,FALSE)</f>
        <v>0</v>
      </c>
      <c r="AT1501">
        <f>VLOOKUP($G1501,county_facts!$A:$BB,42,FALSE)</f>
        <v>0</v>
      </c>
      <c r="AU1501">
        <f>VLOOKUP($G1501,county_facts!$A:$BB,43,FALSE)</f>
        <v>0</v>
      </c>
      <c r="AV1501">
        <f>VLOOKUP($G1501,county_facts!$A:$BB,44,FALSE)</f>
        <v>0</v>
      </c>
      <c r="AW1501">
        <f>VLOOKUP($G1501,county_facts!$A:$BB,45,FALSE)</f>
        <v>0</v>
      </c>
      <c r="AX1501">
        <f>VLOOKUP($G1501,county_facts!$A:$BB,46,FALSE)</f>
        <v>0</v>
      </c>
      <c r="AY1501">
        <f>VLOOKUP($G1501,county_facts!$A:$BB,47,FALSE)</f>
        <v>0</v>
      </c>
      <c r="AZ1501">
        <f>VLOOKUP($G1501,county_facts!$A:$BB,48,FALSE)</f>
        <v>0</v>
      </c>
      <c r="BA1501">
        <f>VLOOKUP($G1501,county_facts!$A:$BB,49,FALSE)</f>
        <v>24369</v>
      </c>
      <c r="BB1501">
        <f>VLOOKUP($G1501,county_facts!$A:$BB,50,FALSE)</f>
        <v>3649</v>
      </c>
      <c r="BC1501">
        <f>VLOOKUP($G1501,county_facts!$A:$BB,51,FALSE)</f>
        <v>1382</v>
      </c>
      <c r="BD1501">
        <f>VLOOKUP($G1501,county_facts!$A:$BB,52,FALSE)</f>
        <v>0</v>
      </c>
      <c r="BE1501">
        <f>VLOOKUP($G1501,county_facts!$A:$BB,53,FALSE)</f>
        <v>222.34</v>
      </c>
      <c r="BF1501">
        <f>VLOOKUP($G1501,county_facts!$A:$BB,54,FALSE)</f>
        <v>30.7</v>
      </c>
    </row>
    <row r="1502" spans="1:58" x14ac:dyDescent="0.3">
      <c r="A1502" t="s">
        <v>6</v>
      </c>
      <c r="B1502" t="s">
        <v>284</v>
      </c>
      <c r="C1502">
        <v>16286</v>
      </c>
      <c r="D1502" t="s">
        <v>578</v>
      </c>
      <c r="E1502">
        <v>25709</v>
      </c>
      <c r="F1502">
        <v>0.633474659</v>
      </c>
      <c r="G1502">
        <v>47065</v>
      </c>
      <c r="H1502">
        <f>VLOOKUP($G1502,county_facts!$A:$BB,4,FALSE)</f>
        <v>351220</v>
      </c>
      <c r="I1502">
        <f>VLOOKUP($G1502,county_facts!$A:$BB,5,FALSE)</f>
        <v>336465</v>
      </c>
      <c r="J1502">
        <f>VLOOKUP($G1502,county_facts!$A:$BB,6,FALSE)</f>
        <v>4.4000000000000004</v>
      </c>
      <c r="K1502">
        <f>VLOOKUP($G1502,county_facts!$A:$BB,7,FALSE)</f>
        <v>336463</v>
      </c>
      <c r="L1502">
        <f>VLOOKUP($G1502,county_facts!$A:$BB,8,FALSE)</f>
        <v>5.9</v>
      </c>
      <c r="M1502">
        <f>VLOOKUP($G1502,county_facts!$A:$BB,9,FALSE)</f>
        <v>21.2</v>
      </c>
      <c r="N1502">
        <f>VLOOKUP($G1502,county_facts!$A:$BB,10,FALSE)</f>
        <v>16</v>
      </c>
      <c r="O1502">
        <f>VLOOKUP($G1502,county_facts!$A:$BB,11,FALSE)</f>
        <v>51.8</v>
      </c>
      <c r="P1502">
        <f>VLOOKUP($G1502,county_facts!$A:$BB,12,FALSE)</f>
        <v>75.599999999999994</v>
      </c>
      <c r="Q1502">
        <f>VLOOKUP($G1502,county_facts!$A:$BB,13,FALSE)</f>
        <v>19.8</v>
      </c>
      <c r="R1502">
        <f>VLOOKUP($G1502,county_facts!$A:$BB,14,FALSE)</f>
        <v>0.5</v>
      </c>
      <c r="S1502">
        <f>VLOOKUP($G1502,county_facts!$A:$BB,15,FALSE)</f>
        <v>2.1</v>
      </c>
      <c r="T1502">
        <f>VLOOKUP($G1502,county_facts!$A:$BB,16,FALSE)</f>
        <v>0.2</v>
      </c>
      <c r="U1502">
        <f>VLOOKUP($G1502,county_facts!$A:$BB,17,FALSE)</f>
        <v>1.7</v>
      </c>
      <c r="V1502">
        <f>VLOOKUP($G1502,county_facts!$A:$BB,18,FALSE)</f>
        <v>5.0999999999999996</v>
      </c>
      <c r="W1502">
        <f>VLOOKUP($G1502,county_facts!$A:$BB,19,FALSE)</f>
        <v>71.5</v>
      </c>
      <c r="X1502">
        <f>VLOOKUP($G1502,county_facts!$A:$BB,20,FALSE)</f>
        <v>83.8</v>
      </c>
      <c r="Y1502">
        <f>VLOOKUP($G1502,county_facts!$A:$BB,21,FALSE)</f>
        <v>4.9000000000000004</v>
      </c>
      <c r="Z1502">
        <f>VLOOKUP($G1502,county_facts!$A:$BB,22,FALSE)</f>
        <v>6.7</v>
      </c>
      <c r="AA1502">
        <f>VLOOKUP($G1502,county_facts!$A:$BB,23,FALSE)</f>
        <v>86.3</v>
      </c>
      <c r="AB1502">
        <f>VLOOKUP($G1502,county_facts!$A:$BB,24,FALSE)</f>
        <v>27.2</v>
      </c>
      <c r="AC1502">
        <f>VLOOKUP($G1502,county_facts!$A:$BB,25,FALSE)</f>
        <v>25822</v>
      </c>
      <c r="AD1502">
        <f>VLOOKUP($G1502,county_facts!$A:$BB,26,FALSE)</f>
        <v>21.5</v>
      </c>
      <c r="AE1502">
        <f>VLOOKUP($G1502,county_facts!$A:$BB,27,FALSE)</f>
        <v>154643</v>
      </c>
      <c r="AF1502">
        <f>VLOOKUP($G1502,county_facts!$A:$BB,28,FALSE)</f>
        <v>64.900000000000006</v>
      </c>
      <c r="AG1502">
        <f>VLOOKUP($G1502,county_facts!$A:$BB,29,FALSE)</f>
        <v>24.2</v>
      </c>
      <c r="AH1502">
        <f>VLOOKUP($G1502,county_facts!$A:$BB,30,FALSE)</f>
        <v>154200</v>
      </c>
      <c r="AI1502">
        <f>VLOOKUP($G1502,county_facts!$A:$BB,31,FALSE)</f>
        <v>135496</v>
      </c>
      <c r="AJ1502">
        <f>VLOOKUP($G1502,county_facts!$A:$BB,32,FALSE)</f>
        <v>2.4500000000000002</v>
      </c>
      <c r="AK1502">
        <f>VLOOKUP($G1502,county_facts!$A:$BB,33,FALSE)</f>
        <v>27229</v>
      </c>
      <c r="AL1502">
        <f>VLOOKUP($G1502,county_facts!$A:$BB,34,FALSE)</f>
        <v>46702</v>
      </c>
      <c r="AM1502">
        <f>VLOOKUP($G1502,county_facts!$A:$BB,35,FALSE)</f>
        <v>16.600000000000001</v>
      </c>
      <c r="AN1502">
        <f>VLOOKUP($G1502,county_facts!$A:$BB,36,FALSE)</f>
        <v>8712</v>
      </c>
      <c r="AO1502">
        <f>VLOOKUP($G1502,county_facts!$A:$BB,37,FALSE)</f>
        <v>178107</v>
      </c>
      <c r="AP1502">
        <f>VLOOKUP($G1502,county_facts!$A:$BB,38,FALSE)</f>
        <v>-0.8</v>
      </c>
      <c r="AQ1502">
        <f>VLOOKUP($G1502,county_facts!$A:$BB,39,FALSE)</f>
        <v>23640</v>
      </c>
      <c r="AR1502">
        <f>VLOOKUP($G1502,county_facts!$A:$BB,40,FALSE)</f>
        <v>31733</v>
      </c>
      <c r="AS1502">
        <f>VLOOKUP($G1502,county_facts!$A:$BB,41,FALSE)</f>
        <v>9.3000000000000007</v>
      </c>
      <c r="AT1502">
        <f>VLOOKUP($G1502,county_facts!$A:$BB,42,FALSE)</f>
        <v>0.3</v>
      </c>
      <c r="AU1502">
        <f>VLOOKUP($G1502,county_facts!$A:$BB,43,FALSE)</f>
        <v>2.8</v>
      </c>
      <c r="AV1502">
        <f>VLOOKUP($G1502,county_facts!$A:$BB,44,FALSE)</f>
        <v>0</v>
      </c>
      <c r="AW1502">
        <f>VLOOKUP($G1502,county_facts!$A:$BB,45,FALSE)</f>
        <v>1.4</v>
      </c>
      <c r="AX1502">
        <f>VLOOKUP($G1502,county_facts!$A:$BB,46,FALSE)</f>
        <v>24.6</v>
      </c>
      <c r="AY1502">
        <f>VLOOKUP($G1502,county_facts!$A:$BB,47,FALSE)</f>
        <v>8040623</v>
      </c>
      <c r="AZ1502">
        <f>VLOOKUP($G1502,county_facts!$A:$BB,48,FALSE)</f>
        <v>2958545</v>
      </c>
      <c r="BA1502">
        <f>VLOOKUP($G1502,county_facts!$A:$BB,49,FALSE)</f>
        <v>4865677</v>
      </c>
      <c r="BB1502">
        <f>VLOOKUP($G1502,county_facts!$A:$BB,50,FALSE)</f>
        <v>14695</v>
      </c>
      <c r="BC1502">
        <f>VLOOKUP($G1502,county_facts!$A:$BB,51,FALSE)</f>
        <v>663283</v>
      </c>
      <c r="BD1502">
        <f>VLOOKUP($G1502,county_facts!$A:$BB,52,FALSE)</f>
        <v>2036</v>
      </c>
      <c r="BE1502">
        <f>VLOOKUP($G1502,county_facts!$A:$BB,53,FALSE)</f>
        <v>542.42999999999995</v>
      </c>
      <c r="BF1502">
        <f>VLOOKUP($G1502,county_facts!$A:$BB,54,FALSE)</f>
        <v>620.29999999999995</v>
      </c>
    </row>
    <row r="1503" spans="1:58" x14ac:dyDescent="0.3">
      <c r="A1503" t="s">
        <v>9</v>
      </c>
      <c r="B1503" t="s">
        <v>284</v>
      </c>
      <c r="C1503">
        <v>9423</v>
      </c>
      <c r="D1503" t="s">
        <v>578</v>
      </c>
      <c r="E1503">
        <v>25709</v>
      </c>
      <c r="F1503">
        <v>0.366525341</v>
      </c>
      <c r="G1503">
        <v>47065</v>
      </c>
      <c r="H1503">
        <f>VLOOKUP($G1503,county_facts!$A:$BB,4,FALSE)</f>
        <v>351220</v>
      </c>
      <c r="I1503">
        <f>VLOOKUP($G1503,county_facts!$A:$BB,5,FALSE)</f>
        <v>336465</v>
      </c>
      <c r="J1503">
        <f>VLOOKUP($G1503,county_facts!$A:$BB,6,FALSE)</f>
        <v>4.4000000000000004</v>
      </c>
      <c r="K1503">
        <f>VLOOKUP($G1503,county_facts!$A:$BB,7,FALSE)</f>
        <v>336463</v>
      </c>
      <c r="L1503">
        <f>VLOOKUP($G1503,county_facts!$A:$BB,8,FALSE)</f>
        <v>5.9</v>
      </c>
      <c r="M1503">
        <f>VLOOKUP($G1503,county_facts!$A:$BB,9,FALSE)</f>
        <v>21.2</v>
      </c>
      <c r="N1503">
        <f>VLOOKUP($G1503,county_facts!$A:$BB,10,FALSE)</f>
        <v>16</v>
      </c>
      <c r="O1503">
        <f>VLOOKUP($G1503,county_facts!$A:$BB,11,FALSE)</f>
        <v>51.8</v>
      </c>
      <c r="P1503">
        <f>VLOOKUP($G1503,county_facts!$A:$BB,12,FALSE)</f>
        <v>75.599999999999994</v>
      </c>
      <c r="Q1503">
        <f>VLOOKUP($G1503,county_facts!$A:$BB,13,FALSE)</f>
        <v>19.8</v>
      </c>
      <c r="R1503">
        <f>VLOOKUP($G1503,county_facts!$A:$BB,14,FALSE)</f>
        <v>0.5</v>
      </c>
      <c r="S1503">
        <f>VLOOKUP($G1503,county_facts!$A:$BB,15,FALSE)</f>
        <v>2.1</v>
      </c>
      <c r="T1503">
        <f>VLOOKUP($G1503,county_facts!$A:$BB,16,FALSE)</f>
        <v>0.2</v>
      </c>
      <c r="U1503">
        <f>VLOOKUP($G1503,county_facts!$A:$BB,17,FALSE)</f>
        <v>1.7</v>
      </c>
      <c r="V1503">
        <f>VLOOKUP($G1503,county_facts!$A:$BB,18,FALSE)</f>
        <v>5.0999999999999996</v>
      </c>
      <c r="W1503">
        <f>VLOOKUP($G1503,county_facts!$A:$BB,19,FALSE)</f>
        <v>71.5</v>
      </c>
      <c r="X1503">
        <f>VLOOKUP($G1503,county_facts!$A:$BB,20,FALSE)</f>
        <v>83.8</v>
      </c>
      <c r="Y1503">
        <f>VLOOKUP($G1503,county_facts!$A:$BB,21,FALSE)</f>
        <v>4.9000000000000004</v>
      </c>
      <c r="Z1503">
        <f>VLOOKUP($G1503,county_facts!$A:$BB,22,FALSE)</f>
        <v>6.7</v>
      </c>
      <c r="AA1503">
        <f>VLOOKUP($G1503,county_facts!$A:$BB,23,FALSE)</f>
        <v>86.3</v>
      </c>
      <c r="AB1503">
        <f>VLOOKUP($G1503,county_facts!$A:$BB,24,FALSE)</f>
        <v>27.2</v>
      </c>
      <c r="AC1503">
        <f>VLOOKUP($G1503,county_facts!$A:$BB,25,FALSE)</f>
        <v>25822</v>
      </c>
      <c r="AD1503">
        <f>VLOOKUP($G1503,county_facts!$A:$BB,26,FALSE)</f>
        <v>21.5</v>
      </c>
      <c r="AE1503">
        <f>VLOOKUP($G1503,county_facts!$A:$BB,27,FALSE)</f>
        <v>154643</v>
      </c>
      <c r="AF1503">
        <f>VLOOKUP($G1503,county_facts!$A:$BB,28,FALSE)</f>
        <v>64.900000000000006</v>
      </c>
      <c r="AG1503">
        <f>VLOOKUP($G1503,county_facts!$A:$BB,29,FALSE)</f>
        <v>24.2</v>
      </c>
      <c r="AH1503">
        <f>VLOOKUP($G1503,county_facts!$A:$BB,30,FALSE)</f>
        <v>154200</v>
      </c>
      <c r="AI1503">
        <f>VLOOKUP($G1503,county_facts!$A:$BB,31,FALSE)</f>
        <v>135496</v>
      </c>
      <c r="AJ1503">
        <f>VLOOKUP($G1503,county_facts!$A:$BB,32,FALSE)</f>
        <v>2.4500000000000002</v>
      </c>
      <c r="AK1503">
        <f>VLOOKUP($G1503,county_facts!$A:$BB,33,FALSE)</f>
        <v>27229</v>
      </c>
      <c r="AL1503">
        <f>VLOOKUP($G1503,county_facts!$A:$BB,34,FALSE)</f>
        <v>46702</v>
      </c>
      <c r="AM1503">
        <f>VLOOKUP($G1503,county_facts!$A:$BB,35,FALSE)</f>
        <v>16.600000000000001</v>
      </c>
      <c r="AN1503">
        <f>VLOOKUP($G1503,county_facts!$A:$BB,36,FALSE)</f>
        <v>8712</v>
      </c>
      <c r="AO1503">
        <f>VLOOKUP($G1503,county_facts!$A:$BB,37,FALSE)</f>
        <v>178107</v>
      </c>
      <c r="AP1503">
        <f>VLOOKUP($G1503,county_facts!$A:$BB,38,FALSE)</f>
        <v>-0.8</v>
      </c>
      <c r="AQ1503">
        <f>VLOOKUP($G1503,county_facts!$A:$BB,39,FALSE)</f>
        <v>23640</v>
      </c>
      <c r="AR1503">
        <f>VLOOKUP($G1503,county_facts!$A:$BB,40,FALSE)</f>
        <v>31733</v>
      </c>
      <c r="AS1503">
        <f>VLOOKUP($G1503,county_facts!$A:$BB,41,FALSE)</f>
        <v>9.3000000000000007</v>
      </c>
      <c r="AT1503">
        <f>VLOOKUP($G1503,county_facts!$A:$BB,42,FALSE)</f>
        <v>0.3</v>
      </c>
      <c r="AU1503">
        <f>VLOOKUP($G1503,county_facts!$A:$BB,43,FALSE)</f>
        <v>2.8</v>
      </c>
      <c r="AV1503">
        <f>VLOOKUP($G1503,county_facts!$A:$BB,44,FALSE)</f>
        <v>0</v>
      </c>
      <c r="AW1503">
        <f>VLOOKUP($G1503,county_facts!$A:$BB,45,FALSE)</f>
        <v>1.4</v>
      </c>
      <c r="AX1503">
        <f>VLOOKUP($G1503,county_facts!$A:$BB,46,FALSE)</f>
        <v>24.6</v>
      </c>
      <c r="AY1503">
        <f>VLOOKUP($G1503,county_facts!$A:$BB,47,FALSE)</f>
        <v>8040623</v>
      </c>
      <c r="AZ1503">
        <f>VLOOKUP($G1503,county_facts!$A:$BB,48,FALSE)</f>
        <v>2958545</v>
      </c>
      <c r="BA1503">
        <f>VLOOKUP($G1503,county_facts!$A:$BB,49,FALSE)</f>
        <v>4865677</v>
      </c>
      <c r="BB1503">
        <f>VLOOKUP($G1503,county_facts!$A:$BB,50,FALSE)</f>
        <v>14695</v>
      </c>
      <c r="BC1503">
        <f>VLOOKUP($G1503,county_facts!$A:$BB,51,FALSE)</f>
        <v>663283</v>
      </c>
      <c r="BD1503">
        <f>VLOOKUP($G1503,county_facts!$A:$BB,52,FALSE)</f>
        <v>2036</v>
      </c>
      <c r="BE1503">
        <f>VLOOKUP($G1503,county_facts!$A:$BB,53,FALSE)</f>
        <v>542.42999999999995</v>
      </c>
      <c r="BF1503">
        <f>VLOOKUP($G1503,county_facts!$A:$BB,54,FALSE)</f>
        <v>620.29999999999995</v>
      </c>
    </row>
    <row r="1504" spans="1:58" x14ac:dyDescent="0.3">
      <c r="A1504" t="s">
        <v>6</v>
      </c>
      <c r="B1504" t="s">
        <v>606</v>
      </c>
      <c r="C1504">
        <v>994</v>
      </c>
      <c r="D1504" t="s">
        <v>578</v>
      </c>
      <c r="E1504">
        <v>1670</v>
      </c>
      <c r="F1504">
        <v>0.59520958099999999</v>
      </c>
      <c r="G1504">
        <v>47063</v>
      </c>
      <c r="H1504">
        <f>VLOOKUP($G1504,county_facts!$A:$BB,4,FALSE)</f>
        <v>63036</v>
      </c>
      <c r="I1504">
        <f>VLOOKUP($G1504,county_facts!$A:$BB,5,FALSE)</f>
        <v>62541</v>
      </c>
      <c r="J1504">
        <f>VLOOKUP($G1504,county_facts!$A:$BB,6,FALSE)</f>
        <v>0.8</v>
      </c>
      <c r="K1504">
        <f>VLOOKUP($G1504,county_facts!$A:$BB,7,FALSE)</f>
        <v>62544</v>
      </c>
      <c r="L1504">
        <f>VLOOKUP($G1504,county_facts!$A:$BB,8,FALSE)</f>
        <v>6.2</v>
      </c>
      <c r="M1504">
        <f>VLOOKUP($G1504,county_facts!$A:$BB,9,FALSE)</f>
        <v>23.4</v>
      </c>
      <c r="N1504">
        <f>VLOOKUP($G1504,county_facts!$A:$BB,10,FALSE)</f>
        <v>17.600000000000001</v>
      </c>
      <c r="O1504">
        <f>VLOOKUP($G1504,county_facts!$A:$BB,11,FALSE)</f>
        <v>51.3</v>
      </c>
      <c r="P1504">
        <f>VLOOKUP($G1504,county_facts!$A:$BB,12,FALSE)</f>
        <v>91.7</v>
      </c>
      <c r="Q1504">
        <f>VLOOKUP($G1504,county_facts!$A:$BB,13,FALSE)</f>
        <v>4.5</v>
      </c>
      <c r="R1504">
        <f>VLOOKUP($G1504,county_facts!$A:$BB,14,FALSE)</f>
        <v>0.8</v>
      </c>
      <c r="S1504">
        <f>VLOOKUP($G1504,county_facts!$A:$BB,15,FALSE)</f>
        <v>1</v>
      </c>
      <c r="T1504">
        <f>VLOOKUP($G1504,county_facts!$A:$BB,16,FALSE)</f>
        <v>0.2</v>
      </c>
      <c r="U1504">
        <f>VLOOKUP($G1504,county_facts!$A:$BB,17,FALSE)</f>
        <v>1.8</v>
      </c>
      <c r="V1504">
        <f>VLOOKUP($G1504,county_facts!$A:$BB,18,FALSE)</f>
        <v>10.9</v>
      </c>
      <c r="W1504">
        <f>VLOOKUP($G1504,county_facts!$A:$BB,19,FALSE)</f>
        <v>82.4</v>
      </c>
      <c r="X1504">
        <f>VLOOKUP($G1504,county_facts!$A:$BB,20,FALSE)</f>
        <v>86.9</v>
      </c>
      <c r="Y1504">
        <f>VLOOKUP($G1504,county_facts!$A:$BB,21,FALSE)</f>
        <v>7</v>
      </c>
      <c r="Z1504">
        <f>VLOOKUP($G1504,county_facts!$A:$BB,22,FALSE)</f>
        <v>10.4</v>
      </c>
      <c r="AA1504">
        <f>VLOOKUP($G1504,county_facts!$A:$BB,23,FALSE)</f>
        <v>80.400000000000006</v>
      </c>
      <c r="AB1504">
        <f>VLOOKUP($G1504,county_facts!$A:$BB,24,FALSE)</f>
        <v>16</v>
      </c>
      <c r="AC1504">
        <f>VLOOKUP($G1504,county_facts!$A:$BB,25,FALSE)</f>
        <v>5244</v>
      </c>
      <c r="AD1504">
        <f>VLOOKUP($G1504,county_facts!$A:$BB,26,FALSE)</f>
        <v>21.4</v>
      </c>
      <c r="AE1504">
        <f>VLOOKUP($G1504,county_facts!$A:$BB,27,FALSE)</f>
        <v>27024</v>
      </c>
      <c r="AF1504">
        <f>VLOOKUP($G1504,county_facts!$A:$BB,28,FALSE)</f>
        <v>69.599999999999994</v>
      </c>
      <c r="AG1504">
        <f>VLOOKUP($G1504,county_facts!$A:$BB,29,FALSE)</f>
        <v>15.7</v>
      </c>
      <c r="AH1504">
        <f>VLOOKUP($G1504,county_facts!$A:$BB,30,FALSE)</f>
        <v>125000</v>
      </c>
      <c r="AI1504">
        <f>VLOOKUP($G1504,county_facts!$A:$BB,31,FALSE)</f>
        <v>24315</v>
      </c>
      <c r="AJ1504">
        <f>VLOOKUP($G1504,county_facts!$A:$BB,32,FALSE)</f>
        <v>2.5499999999999998</v>
      </c>
      <c r="AK1504">
        <f>VLOOKUP($G1504,county_facts!$A:$BB,33,FALSE)</f>
        <v>21261</v>
      </c>
      <c r="AL1504">
        <f>VLOOKUP($G1504,county_facts!$A:$BB,34,FALSE)</f>
        <v>39596</v>
      </c>
      <c r="AM1504">
        <f>VLOOKUP($G1504,county_facts!$A:$BB,35,FALSE)</f>
        <v>19.2</v>
      </c>
      <c r="AN1504">
        <f>VLOOKUP($G1504,county_facts!$A:$BB,36,FALSE)</f>
        <v>1291</v>
      </c>
      <c r="AO1504">
        <f>VLOOKUP($G1504,county_facts!$A:$BB,37,FALSE)</f>
        <v>25882</v>
      </c>
      <c r="AP1504">
        <f>VLOOKUP($G1504,county_facts!$A:$BB,38,FALSE)</f>
        <v>1.3</v>
      </c>
      <c r="AQ1504">
        <f>VLOOKUP($G1504,county_facts!$A:$BB,39,FALSE)</f>
        <v>3564</v>
      </c>
      <c r="AR1504">
        <f>VLOOKUP($G1504,county_facts!$A:$BB,40,FALSE)</f>
        <v>5080</v>
      </c>
      <c r="AS1504">
        <f>VLOOKUP($G1504,county_facts!$A:$BB,41,FALSE)</f>
        <v>0</v>
      </c>
      <c r="AT1504">
        <f>VLOOKUP($G1504,county_facts!$A:$BB,42,FALSE)</f>
        <v>0</v>
      </c>
      <c r="AU1504">
        <f>VLOOKUP($G1504,county_facts!$A:$BB,43,FALSE)</f>
        <v>0</v>
      </c>
      <c r="AV1504">
        <f>VLOOKUP($G1504,county_facts!$A:$BB,44,FALSE)</f>
        <v>0</v>
      </c>
      <c r="AW1504">
        <f>VLOOKUP($G1504,county_facts!$A:$BB,45,FALSE)</f>
        <v>1.1000000000000001</v>
      </c>
      <c r="AX1504">
        <f>VLOOKUP($G1504,county_facts!$A:$BB,46,FALSE)</f>
        <v>21</v>
      </c>
      <c r="AY1504">
        <f>VLOOKUP($G1504,county_facts!$A:$BB,47,FALSE)</f>
        <v>3214013</v>
      </c>
      <c r="AZ1504">
        <f>VLOOKUP($G1504,county_facts!$A:$BB,48,FALSE)</f>
        <v>591685</v>
      </c>
      <c r="BA1504">
        <f>VLOOKUP($G1504,county_facts!$A:$BB,49,FALSE)</f>
        <v>1055016</v>
      </c>
      <c r="BB1504">
        <f>VLOOKUP($G1504,county_facts!$A:$BB,50,FALSE)</f>
        <v>17030</v>
      </c>
      <c r="BC1504">
        <f>VLOOKUP($G1504,county_facts!$A:$BB,51,FALSE)</f>
        <v>91273</v>
      </c>
      <c r="BD1504">
        <f>VLOOKUP($G1504,county_facts!$A:$BB,52,FALSE)</f>
        <v>53</v>
      </c>
      <c r="BE1504">
        <f>VLOOKUP($G1504,county_facts!$A:$BB,53,FALSE)</f>
        <v>161.18</v>
      </c>
      <c r="BF1504">
        <f>VLOOKUP($G1504,county_facts!$A:$BB,54,FALSE)</f>
        <v>388</v>
      </c>
    </row>
    <row r="1505" spans="1:58" x14ac:dyDescent="0.3">
      <c r="A1505" t="s">
        <v>9</v>
      </c>
      <c r="B1505" t="s">
        <v>606</v>
      </c>
      <c r="C1505">
        <v>676</v>
      </c>
      <c r="D1505" t="s">
        <v>578</v>
      </c>
      <c r="E1505">
        <v>1670</v>
      </c>
      <c r="F1505">
        <v>0.40479041900000001</v>
      </c>
      <c r="G1505">
        <v>47063</v>
      </c>
      <c r="H1505">
        <f>VLOOKUP($G1505,county_facts!$A:$BB,4,FALSE)</f>
        <v>63036</v>
      </c>
      <c r="I1505">
        <f>VLOOKUP($G1505,county_facts!$A:$BB,5,FALSE)</f>
        <v>62541</v>
      </c>
      <c r="J1505">
        <f>VLOOKUP($G1505,county_facts!$A:$BB,6,FALSE)</f>
        <v>0.8</v>
      </c>
      <c r="K1505">
        <f>VLOOKUP($G1505,county_facts!$A:$BB,7,FALSE)</f>
        <v>62544</v>
      </c>
      <c r="L1505">
        <f>VLOOKUP($G1505,county_facts!$A:$BB,8,FALSE)</f>
        <v>6.2</v>
      </c>
      <c r="M1505">
        <f>VLOOKUP($G1505,county_facts!$A:$BB,9,FALSE)</f>
        <v>23.4</v>
      </c>
      <c r="N1505">
        <f>VLOOKUP($G1505,county_facts!$A:$BB,10,FALSE)</f>
        <v>17.600000000000001</v>
      </c>
      <c r="O1505">
        <f>VLOOKUP($G1505,county_facts!$A:$BB,11,FALSE)</f>
        <v>51.3</v>
      </c>
      <c r="P1505">
        <f>VLOOKUP($G1505,county_facts!$A:$BB,12,FALSE)</f>
        <v>91.7</v>
      </c>
      <c r="Q1505">
        <f>VLOOKUP($G1505,county_facts!$A:$BB,13,FALSE)</f>
        <v>4.5</v>
      </c>
      <c r="R1505">
        <f>VLOOKUP($G1505,county_facts!$A:$BB,14,FALSE)</f>
        <v>0.8</v>
      </c>
      <c r="S1505">
        <f>VLOOKUP($G1505,county_facts!$A:$BB,15,FALSE)</f>
        <v>1</v>
      </c>
      <c r="T1505">
        <f>VLOOKUP($G1505,county_facts!$A:$BB,16,FALSE)</f>
        <v>0.2</v>
      </c>
      <c r="U1505">
        <f>VLOOKUP($G1505,county_facts!$A:$BB,17,FALSE)</f>
        <v>1.8</v>
      </c>
      <c r="V1505">
        <f>VLOOKUP($G1505,county_facts!$A:$BB,18,FALSE)</f>
        <v>10.9</v>
      </c>
      <c r="W1505">
        <f>VLOOKUP($G1505,county_facts!$A:$BB,19,FALSE)</f>
        <v>82.4</v>
      </c>
      <c r="X1505">
        <f>VLOOKUP($G1505,county_facts!$A:$BB,20,FALSE)</f>
        <v>86.9</v>
      </c>
      <c r="Y1505">
        <f>VLOOKUP($G1505,county_facts!$A:$BB,21,FALSE)</f>
        <v>7</v>
      </c>
      <c r="Z1505">
        <f>VLOOKUP($G1505,county_facts!$A:$BB,22,FALSE)</f>
        <v>10.4</v>
      </c>
      <c r="AA1505">
        <f>VLOOKUP($G1505,county_facts!$A:$BB,23,FALSE)</f>
        <v>80.400000000000006</v>
      </c>
      <c r="AB1505">
        <f>VLOOKUP($G1505,county_facts!$A:$BB,24,FALSE)</f>
        <v>16</v>
      </c>
      <c r="AC1505">
        <f>VLOOKUP($G1505,county_facts!$A:$BB,25,FALSE)</f>
        <v>5244</v>
      </c>
      <c r="AD1505">
        <f>VLOOKUP($G1505,county_facts!$A:$BB,26,FALSE)</f>
        <v>21.4</v>
      </c>
      <c r="AE1505">
        <f>VLOOKUP($G1505,county_facts!$A:$BB,27,FALSE)</f>
        <v>27024</v>
      </c>
      <c r="AF1505">
        <f>VLOOKUP($G1505,county_facts!$A:$BB,28,FALSE)</f>
        <v>69.599999999999994</v>
      </c>
      <c r="AG1505">
        <f>VLOOKUP($G1505,county_facts!$A:$BB,29,FALSE)</f>
        <v>15.7</v>
      </c>
      <c r="AH1505">
        <f>VLOOKUP($G1505,county_facts!$A:$BB,30,FALSE)</f>
        <v>125000</v>
      </c>
      <c r="AI1505">
        <f>VLOOKUP($G1505,county_facts!$A:$BB,31,FALSE)</f>
        <v>24315</v>
      </c>
      <c r="AJ1505">
        <f>VLOOKUP($G1505,county_facts!$A:$BB,32,FALSE)</f>
        <v>2.5499999999999998</v>
      </c>
      <c r="AK1505">
        <f>VLOOKUP($G1505,county_facts!$A:$BB,33,FALSE)</f>
        <v>21261</v>
      </c>
      <c r="AL1505">
        <f>VLOOKUP($G1505,county_facts!$A:$BB,34,FALSE)</f>
        <v>39596</v>
      </c>
      <c r="AM1505">
        <f>VLOOKUP($G1505,county_facts!$A:$BB,35,FALSE)</f>
        <v>19.2</v>
      </c>
      <c r="AN1505">
        <f>VLOOKUP($G1505,county_facts!$A:$BB,36,FALSE)</f>
        <v>1291</v>
      </c>
      <c r="AO1505">
        <f>VLOOKUP($G1505,county_facts!$A:$BB,37,FALSE)</f>
        <v>25882</v>
      </c>
      <c r="AP1505">
        <f>VLOOKUP($G1505,county_facts!$A:$BB,38,FALSE)</f>
        <v>1.3</v>
      </c>
      <c r="AQ1505">
        <f>VLOOKUP($G1505,county_facts!$A:$BB,39,FALSE)</f>
        <v>3564</v>
      </c>
      <c r="AR1505">
        <f>VLOOKUP($G1505,county_facts!$A:$BB,40,FALSE)</f>
        <v>5080</v>
      </c>
      <c r="AS1505">
        <f>VLOOKUP($G1505,county_facts!$A:$BB,41,FALSE)</f>
        <v>0</v>
      </c>
      <c r="AT1505">
        <f>VLOOKUP($G1505,county_facts!$A:$BB,42,FALSE)</f>
        <v>0</v>
      </c>
      <c r="AU1505">
        <f>VLOOKUP($G1505,county_facts!$A:$BB,43,FALSE)</f>
        <v>0</v>
      </c>
      <c r="AV1505">
        <f>VLOOKUP($G1505,county_facts!$A:$BB,44,FALSE)</f>
        <v>0</v>
      </c>
      <c r="AW1505">
        <f>VLOOKUP($G1505,county_facts!$A:$BB,45,FALSE)</f>
        <v>1.1000000000000001</v>
      </c>
      <c r="AX1505">
        <f>VLOOKUP($G1505,county_facts!$A:$BB,46,FALSE)</f>
        <v>21</v>
      </c>
      <c r="AY1505">
        <f>VLOOKUP($G1505,county_facts!$A:$BB,47,FALSE)</f>
        <v>3214013</v>
      </c>
      <c r="AZ1505">
        <f>VLOOKUP($G1505,county_facts!$A:$BB,48,FALSE)</f>
        <v>591685</v>
      </c>
      <c r="BA1505">
        <f>VLOOKUP($G1505,county_facts!$A:$BB,49,FALSE)</f>
        <v>1055016</v>
      </c>
      <c r="BB1505">
        <f>VLOOKUP($G1505,county_facts!$A:$BB,50,FALSE)</f>
        <v>17030</v>
      </c>
      <c r="BC1505">
        <f>VLOOKUP($G1505,county_facts!$A:$BB,51,FALSE)</f>
        <v>91273</v>
      </c>
      <c r="BD1505">
        <f>VLOOKUP($G1505,county_facts!$A:$BB,52,FALSE)</f>
        <v>53</v>
      </c>
      <c r="BE1505">
        <f>VLOOKUP($G1505,county_facts!$A:$BB,53,FALSE)</f>
        <v>161.18</v>
      </c>
      <c r="BF1505">
        <f>VLOOKUP($G1505,county_facts!$A:$BB,54,FALSE)</f>
        <v>388</v>
      </c>
    </row>
    <row r="1506" spans="1:58" x14ac:dyDescent="0.3">
      <c r="A1506" t="s">
        <v>6</v>
      </c>
      <c r="B1506" t="s">
        <v>286</v>
      </c>
      <c r="C1506">
        <v>265</v>
      </c>
      <c r="D1506" t="s">
        <v>578</v>
      </c>
      <c r="E1506">
        <v>381</v>
      </c>
      <c r="F1506">
        <v>0.69553805800000001</v>
      </c>
      <c r="G1506">
        <v>47061</v>
      </c>
      <c r="H1506">
        <f>VLOOKUP($G1506,county_facts!$A:$BB,4,FALSE)</f>
        <v>13425</v>
      </c>
      <c r="I1506">
        <f>VLOOKUP($G1506,county_facts!$A:$BB,5,FALSE)</f>
        <v>13708</v>
      </c>
      <c r="J1506">
        <f>VLOOKUP($G1506,county_facts!$A:$BB,6,FALSE)</f>
        <v>-2.1</v>
      </c>
      <c r="K1506">
        <f>VLOOKUP($G1506,county_facts!$A:$BB,7,FALSE)</f>
        <v>13703</v>
      </c>
      <c r="L1506">
        <f>VLOOKUP($G1506,county_facts!$A:$BB,8,FALSE)</f>
        <v>5.2</v>
      </c>
      <c r="M1506">
        <f>VLOOKUP($G1506,county_facts!$A:$BB,9,FALSE)</f>
        <v>21.6</v>
      </c>
      <c r="N1506">
        <f>VLOOKUP($G1506,county_facts!$A:$BB,10,FALSE)</f>
        <v>20.7</v>
      </c>
      <c r="O1506">
        <f>VLOOKUP($G1506,county_facts!$A:$BB,11,FALSE)</f>
        <v>50.5</v>
      </c>
      <c r="P1506">
        <f>VLOOKUP($G1506,county_facts!$A:$BB,12,FALSE)</f>
        <v>97.4</v>
      </c>
      <c r="Q1506">
        <f>VLOOKUP($G1506,county_facts!$A:$BB,13,FALSE)</f>
        <v>0.6</v>
      </c>
      <c r="R1506">
        <f>VLOOKUP($G1506,county_facts!$A:$BB,14,FALSE)</f>
        <v>0.6</v>
      </c>
      <c r="S1506">
        <f>VLOOKUP($G1506,county_facts!$A:$BB,15,FALSE)</f>
        <v>0.2</v>
      </c>
      <c r="T1506">
        <f>VLOOKUP($G1506,county_facts!$A:$BB,16,FALSE)</f>
        <v>0</v>
      </c>
      <c r="U1506">
        <f>VLOOKUP($G1506,county_facts!$A:$BB,17,FALSE)</f>
        <v>1.1000000000000001</v>
      </c>
      <c r="V1506">
        <f>VLOOKUP($G1506,county_facts!$A:$BB,18,FALSE)</f>
        <v>1.1000000000000001</v>
      </c>
      <c r="W1506">
        <f>VLOOKUP($G1506,county_facts!$A:$BB,19,FALSE)</f>
        <v>96.4</v>
      </c>
      <c r="X1506">
        <f>VLOOKUP($G1506,county_facts!$A:$BB,20,FALSE)</f>
        <v>95.3</v>
      </c>
      <c r="Y1506">
        <f>VLOOKUP($G1506,county_facts!$A:$BB,21,FALSE)</f>
        <v>0.7</v>
      </c>
      <c r="Z1506">
        <f>VLOOKUP($G1506,county_facts!$A:$BB,22,FALSE)</f>
        <v>1.1000000000000001</v>
      </c>
      <c r="AA1506">
        <f>VLOOKUP($G1506,county_facts!$A:$BB,23,FALSE)</f>
        <v>70.5</v>
      </c>
      <c r="AB1506">
        <f>VLOOKUP($G1506,county_facts!$A:$BB,24,FALSE)</f>
        <v>10</v>
      </c>
      <c r="AC1506">
        <f>VLOOKUP($G1506,county_facts!$A:$BB,25,FALSE)</f>
        <v>1001</v>
      </c>
      <c r="AD1506">
        <f>VLOOKUP($G1506,county_facts!$A:$BB,26,FALSE)</f>
        <v>27.7</v>
      </c>
      <c r="AE1506">
        <f>VLOOKUP($G1506,county_facts!$A:$BB,27,FALSE)</f>
        <v>6372</v>
      </c>
      <c r="AF1506">
        <f>VLOOKUP($G1506,county_facts!$A:$BB,28,FALSE)</f>
        <v>77.599999999999994</v>
      </c>
      <c r="AG1506">
        <f>VLOOKUP($G1506,county_facts!$A:$BB,29,FALSE)</f>
        <v>6</v>
      </c>
      <c r="AH1506">
        <f>VLOOKUP($G1506,county_facts!$A:$BB,30,FALSE)</f>
        <v>80100</v>
      </c>
      <c r="AI1506">
        <f>VLOOKUP($G1506,county_facts!$A:$BB,31,FALSE)</f>
        <v>5359</v>
      </c>
      <c r="AJ1506">
        <f>VLOOKUP($G1506,county_facts!$A:$BB,32,FALSE)</f>
        <v>2.5099999999999998</v>
      </c>
      <c r="AK1506">
        <f>VLOOKUP($G1506,county_facts!$A:$BB,33,FALSE)</f>
        <v>15683</v>
      </c>
      <c r="AL1506">
        <f>VLOOKUP($G1506,county_facts!$A:$BB,34,FALSE)</f>
        <v>26814</v>
      </c>
      <c r="AM1506">
        <f>VLOOKUP($G1506,county_facts!$A:$BB,35,FALSE)</f>
        <v>29.7</v>
      </c>
      <c r="AN1506">
        <f>VLOOKUP($G1506,county_facts!$A:$BB,36,FALSE)</f>
        <v>165</v>
      </c>
      <c r="AO1506">
        <f>VLOOKUP($G1506,county_facts!$A:$BB,37,FALSE)</f>
        <v>1520</v>
      </c>
      <c r="AP1506">
        <f>VLOOKUP($G1506,county_facts!$A:$BB,38,FALSE)</f>
        <v>3.4</v>
      </c>
      <c r="AQ1506">
        <f>VLOOKUP($G1506,county_facts!$A:$BB,39,FALSE)</f>
        <v>1193</v>
      </c>
      <c r="AR1506">
        <f>VLOOKUP($G1506,county_facts!$A:$BB,40,FALSE)</f>
        <v>1211</v>
      </c>
      <c r="AS1506">
        <f>VLOOKUP($G1506,county_facts!$A:$BB,41,FALSE)</f>
        <v>0</v>
      </c>
      <c r="AT1506">
        <f>VLOOKUP($G1506,county_facts!$A:$BB,42,FALSE)</f>
        <v>0</v>
      </c>
      <c r="AU1506">
        <f>VLOOKUP($G1506,county_facts!$A:$BB,43,FALSE)</f>
        <v>0</v>
      </c>
      <c r="AV1506">
        <f>VLOOKUP($G1506,county_facts!$A:$BB,44,FALSE)</f>
        <v>0</v>
      </c>
      <c r="AW1506">
        <f>VLOOKUP($G1506,county_facts!$A:$BB,45,FALSE)</f>
        <v>0</v>
      </c>
      <c r="AX1506">
        <f>VLOOKUP($G1506,county_facts!$A:$BB,46,FALSE)</f>
        <v>32.299999999999997</v>
      </c>
      <c r="AY1506">
        <f>VLOOKUP($G1506,county_facts!$A:$BB,47,FALSE)</f>
        <v>0</v>
      </c>
      <c r="AZ1506">
        <f>VLOOKUP($G1506,county_facts!$A:$BB,48,FALSE)</f>
        <v>0</v>
      </c>
      <c r="BA1506">
        <f>VLOOKUP($G1506,county_facts!$A:$BB,49,FALSE)</f>
        <v>67509</v>
      </c>
      <c r="BB1506">
        <f>VLOOKUP($G1506,county_facts!$A:$BB,50,FALSE)</f>
        <v>4717</v>
      </c>
      <c r="BC1506">
        <f>VLOOKUP($G1506,county_facts!$A:$BB,51,FALSE)</f>
        <v>9837</v>
      </c>
      <c r="BD1506">
        <f>VLOOKUP($G1506,county_facts!$A:$BB,52,FALSE)</f>
        <v>3</v>
      </c>
      <c r="BE1506">
        <f>VLOOKUP($G1506,county_facts!$A:$BB,53,FALSE)</f>
        <v>360.53</v>
      </c>
      <c r="BF1506">
        <f>VLOOKUP($G1506,county_facts!$A:$BB,54,FALSE)</f>
        <v>38</v>
      </c>
    </row>
    <row r="1507" spans="1:58" x14ac:dyDescent="0.3">
      <c r="A1507" t="s">
        <v>9</v>
      </c>
      <c r="B1507" t="s">
        <v>286</v>
      </c>
      <c r="C1507">
        <v>116</v>
      </c>
      <c r="D1507" t="s">
        <v>578</v>
      </c>
      <c r="E1507">
        <v>381</v>
      </c>
      <c r="F1507">
        <v>0.30446194199999999</v>
      </c>
      <c r="G1507">
        <v>47061</v>
      </c>
      <c r="H1507">
        <f>VLOOKUP($G1507,county_facts!$A:$BB,4,FALSE)</f>
        <v>13425</v>
      </c>
      <c r="I1507">
        <f>VLOOKUP($G1507,county_facts!$A:$BB,5,FALSE)</f>
        <v>13708</v>
      </c>
      <c r="J1507">
        <f>VLOOKUP($G1507,county_facts!$A:$BB,6,FALSE)</f>
        <v>-2.1</v>
      </c>
      <c r="K1507">
        <f>VLOOKUP($G1507,county_facts!$A:$BB,7,FALSE)</f>
        <v>13703</v>
      </c>
      <c r="L1507">
        <f>VLOOKUP($G1507,county_facts!$A:$BB,8,FALSE)</f>
        <v>5.2</v>
      </c>
      <c r="M1507">
        <f>VLOOKUP($G1507,county_facts!$A:$BB,9,FALSE)</f>
        <v>21.6</v>
      </c>
      <c r="N1507">
        <f>VLOOKUP($G1507,county_facts!$A:$BB,10,FALSE)</f>
        <v>20.7</v>
      </c>
      <c r="O1507">
        <f>VLOOKUP($G1507,county_facts!$A:$BB,11,FALSE)</f>
        <v>50.5</v>
      </c>
      <c r="P1507">
        <f>VLOOKUP($G1507,county_facts!$A:$BB,12,FALSE)</f>
        <v>97.4</v>
      </c>
      <c r="Q1507">
        <f>VLOOKUP($G1507,county_facts!$A:$BB,13,FALSE)</f>
        <v>0.6</v>
      </c>
      <c r="R1507">
        <f>VLOOKUP($G1507,county_facts!$A:$BB,14,FALSE)</f>
        <v>0.6</v>
      </c>
      <c r="S1507">
        <f>VLOOKUP($G1507,county_facts!$A:$BB,15,FALSE)</f>
        <v>0.2</v>
      </c>
      <c r="T1507">
        <f>VLOOKUP($G1507,county_facts!$A:$BB,16,FALSE)</f>
        <v>0</v>
      </c>
      <c r="U1507">
        <f>VLOOKUP($G1507,county_facts!$A:$BB,17,FALSE)</f>
        <v>1.1000000000000001</v>
      </c>
      <c r="V1507">
        <f>VLOOKUP($G1507,county_facts!$A:$BB,18,FALSE)</f>
        <v>1.1000000000000001</v>
      </c>
      <c r="W1507">
        <f>VLOOKUP($G1507,county_facts!$A:$BB,19,FALSE)</f>
        <v>96.4</v>
      </c>
      <c r="X1507">
        <f>VLOOKUP($G1507,county_facts!$A:$BB,20,FALSE)</f>
        <v>95.3</v>
      </c>
      <c r="Y1507">
        <f>VLOOKUP($G1507,county_facts!$A:$BB,21,FALSE)</f>
        <v>0.7</v>
      </c>
      <c r="Z1507">
        <f>VLOOKUP($G1507,county_facts!$A:$BB,22,FALSE)</f>
        <v>1.1000000000000001</v>
      </c>
      <c r="AA1507">
        <f>VLOOKUP($G1507,county_facts!$A:$BB,23,FALSE)</f>
        <v>70.5</v>
      </c>
      <c r="AB1507">
        <f>VLOOKUP($G1507,county_facts!$A:$BB,24,FALSE)</f>
        <v>10</v>
      </c>
      <c r="AC1507">
        <f>VLOOKUP($G1507,county_facts!$A:$BB,25,FALSE)</f>
        <v>1001</v>
      </c>
      <c r="AD1507">
        <f>VLOOKUP($G1507,county_facts!$A:$BB,26,FALSE)</f>
        <v>27.7</v>
      </c>
      <c r="AE1507">
        <f>VLOOKUP($G1507,county_facts!$A:$BB,27,FALSE)</f>
        <v>6372</v>
      </c>
      <c r="AF1507">
        <f>VLOOKUP($G1507,county_facts!$A:$BB,28,FALSE)</f>
        <v>77.599999999999994</v>
      </c>
      <c r="AG1507">
        <f>VLOOKUP($G1507,county_facts!$A:$BB,29,FALSE)</f>
        <v>6</v>
      </c>
      <c r="AH1507">
        <f>VLOOKUP($G1507,county_facts!$A:$BB,30,FALSE)</f>
        <v>80100</v>
      </c>
      <c r="AI1507">
        <f>VLOOKUP($G1507,county_facts!$A:$BB,31,FALSE)</f>
        <v>5359</v>
      </c>
      <c r="AJ1507">
        <f>VLOOKUP($G1507,county_facts!$A:$BB,32,FALSE)</f>
        <v>2.5099999999999998</v>
      </c>
      <c r="AK1507">
        <f>VLOOKUP($G1507,county_facts!$A:$BB,33,FALSE)</f>
        <v>15683</v>
      </c>
      <c r="AL1507">
        <f>VLOOKUP($G1507,county_facts!$A:$BB,34,FALSE)</f>
        <v>26814</v>
      </c>
      <c r="AM1507">
        <f>VLOOKUP($G1507,county_facts!$A:$BB,35,FALSE)</f>
        <v>29.7</v>
      </c>
      <c r="AN1507">
        <f>VLOOKUP($G1507,county_facts!$A:$BB,36,FALSE)</f>
        <v>165</v>
      </c>
      <c r="AO1507">
        <f>VLOOKUP($G1507,county_facts!$A:$BB,37,FALSE)</f>
        <v>1520</v>
      </c>
      <c r="AP1507">
        <f>VLOOKUP($G1507,county_facts!$A:$BB,38,FALSE)</f>
        <v>3.4</v>
      </c>
      <c r="AQ1507">
        <f>VLOOKUP($G1507,county_facts!$A:$BB,39,FALSE)</f>
        <v>1193</v>
      </c>
      <c r="AR1507">
        <f>VLOOKUP($G1507,county_facts!$A:$BB,40,FALSE)</f>
        <v>1211</v>
      </c>
      <c r="AS1507">
        <f>VLOOKUP($G1507,county_facts!$A:$BB,41,FALSE)</f>
        <v>0</v>
      </c>
      <c r="AT1507">
        <f>VLOOKUP($G1507,county_facts!$A:$BB,42,FALSE)</f>
        <v>0</v>
      </c>
      <c r="AU1507">
        <f>VLOOKUP($G1507,county_facts!$A:$BB,43,FALSE)</f>
        <v>0</v>
      </c>
      <c r="AV1507">
        <f>VLOOKUP($G1507,county_facts!$A:$BB,44,FALSE)</f>
        <v>0</v>
      </c>
      <c r="AW1507">
        <f>VLOOKUP($G1507,county_facts!$A:$BB,45,FALSE)</f>
        <v>0</v>
      </c>
      <c r="AX1507">
        <f>VLOOKUP($G1507,county_facts!$A:$BB,46,FALSE)</f>
        <v>32.299999999999997</v>
      </c>
      <c r="AY1507">
        <f>VLOOKUP($G1507,county_facts!$A:$BB,47,FALSE)</f>
        <v>0</v>
      </c>
      <c r="AZ1507">
        <f>VLOOKUP($G1507,county_facts!$A:$BB,48,FALSE)</f>
        <v>0</v>
      </c>
      <c r="BA1507">
        <f>VLOOKUP($G1507,county_facts!$A:$BB,49,FALSE)</f>
        <v>67509</v>
      </c>
      <c r="BB1507">
        <f>VLOOKUP($G1507,county_facts!$A:$BB,50,FALSE)</f>
        <v>4717</v>
      </c>
      <c r="BC1507">
        <f>VLOOKUP($G1507,county_facts!$A:$BB,51,FALSE)</f>
        <v>9837</v>
      </c>
      <c r="BD1507">
        <f>VLOOKUP($G1507,county_facts!$A:$BB,52,FALSE)</f>
        <v>3</v>
      </c>
      <c r="BE1507">
        <f>VLOOKUP($G1507,county_facts!$A:$BB,53,FALSE)</f>
        <v>360.53</v>
      </c>
      <c r="BF1507">
        <f>VLOOKUP($G1507,county_facts!$A:$BB,54,FALSE)</f>
        <v>38</v>
      </c>
    </row>
    <row r="1508" spans="1:58" x14ac:dyDescent="0.3">
      <c r="A1508" t="s">
        <v>6</v>
      </c>
      <c r="B1508" t="s">
        <v>43</v>
      </c>
      <c r="C1508">
        <v>1116</v>
      </c>
      <c r="D1508" t="s">
        <v>578</v>
      </c>
      <c r="E1508">
        <v>1813</v>
      </c>
      <c r="F1508">
        <v>0.61555433000000004</v>
      </c>
      <c r="G1508">
        <v>47059</v>
      </c>
      <c r="H1508">
        <f>VLOOKUP($G1508,county_facts!$A:$BB,4,FALSE)</f>
        <v>68335</v>
      </c>
      <c r="I1508">
        <f>VLOOKUP($G1508,county_facts!$A:$BB,5,FALSE)</f>
        <v>68831</v>
      </c>
      <c r="J1508">
        <f>VLOOKUP($G1508,county_facts!$A:$BB,6,FALSE)</f>
        <v>-0.7</v>
      </c>
      <c r="K1508">
        <f>VLOOKUP($G1508,county_facts!$A:$BB,7,FALSE)</f>
        <v>68831</v>
      </c>
      <c r="L1508">
        <f>VLOOKUP($G1508,county_facts!$A:$BB,8,FALSE)</f>
        <v>4.7</v>
      </c>
      <c r="M1508">
        <f>VLOOKUP($G1508,county_facts!$A:$BB,9,FALSE)</f>
        <v>20</v>
      </c>
      <c r="N1508">
        <f>VLOOKUP($G1508,county_facts!$A:$BB,10,FALSE)</f>
        <v>20</v>
      </c>
      <c r="O1508">
        <f>VLOOKUP($G1508,county_facts!$A:$BB,11,FALSE)</f>
        <v>50.9</v>
      </c>
      <c r="P1508">
        <f>VLOOKUP($G1508,county_facts!$A:$BB,12,FALSE)</f>
        <v>95.7</v>
      </c>
      <c r="Q1508">
        <f>VLOOKUP($G1508,county_facts!$A:$BB,13,FALSE)</f>
        <v>2.2000000000000002</v>
      </c>
      <c r="R1508">
        <f>VLOOKUP($G1508,county_facts!$A:$BB,14,FALSE)</f>
        <v>0.3</v>
      </c>
      <c r="S1508">
        <f>VLOOKUP($G1508,county_facts!$A:$BB,15,FALSE)</f>
        <v>0.5</v>
      </c>
      <c r="T1508">
        <f>VLOOKUP($G1508,county_facts!$A:$BB,16,FALSE)</f>
        <v>0.1</v>
      </c>
      <c r="U1508">
        <f>VLOOKUP($G1508,county_facts!$A:$BB,17,FALSE)</f>
        <v>1.1000000000000001</v>
      </c>
      <c r="V1508">
        <f>VLOOKUP($G1508,county_facts!$A:$BB,18,FALSE)</f>
        <v>2.8</v>
      </c>
      <c r="W1508">
        <f>VLOOKUP($G1508,county_facts!$A:$BB,19,FALSE)</f>
        <v>93.2</v>
      </c>
      <c r="X1508">
        <f>VLOOKUP($G1508,county_facts!$A:$BB,20,FALSE)</f>
        <v>87.7</v>
      </c>
      <c r="Y1508">
        <f>VLOOKUP($G1508,county_facts!$A:$BB,21,FALSE)</f>
        <v>1.9</v>
      </c>
      <c r="Z1508">
        <f>VLOOKUP($G1508,county_facts!$A:$BB,22,FALSE)</f>
        <v>3.2</v>
      </c>
      <c r="AA1508">
        <f>VLOOKUP($G1508,county_facts!$A:$BB,23,FALSE)</f>
        <v>80</v>
      </c>
      <c r="AB1508">
        <f>VLOOKUP($G1508,county_facts!$A:$BB,24,FALSE)</f>
        <v>15.5</v>
      </c>
      <c r="AC1508">
        <f>VLOOKUP($G1508,county_facts!$A:$BB,25,FALSE)</f>
        <v>5888</v>
      </c>
      <c r="AD1508">
        <f>VLOOKUP($G1508,county_facts!$A:$BB,26,FALSE)</f>
        <v>23.4</v>
      </c>
      <c r="AE1508">
        <f>VLOOKUP($G1508,county_facts!$A:$BB,27,FALSE)</f>
        <v>32162</v>
      </c>
      <c r="AF1508">
        <f>VLOOKUP($G1508,county_facts!$A:$BB,28,FALSE)</f>
        <v>72.7</v>
      </c>
      <c r="AG1508">
        <f>VLOOKUP($G1508,county_facts!$A:$BB,29,FALSE)</f>
        <v>6.9</v>
      </c>
      <c r="AH1508">
        <f>VLOOKUP($G1508,county_facts!$A:$BB,30,FALSE)</f>
        <v>110800</v>
      </c>
      <c r="AI1508">
        <f>VLOOKUP($G1508,county_facts!$A:$BB,31,FALSE)</f>
        <v>28677</v>
      </c>
      <c r="AJ1508">
        <f>VLOOKUP($G1508,county_facts!$A:$BB,32,FALSE)</f>
        <v>2.33</v>
      </c>
      <c r="AK1508">
        <f>VLOOKUP($G1508,county_facts!$A:$BB,33,FALSE)</f>
        <v>19801</v>
      </c>
      <c r="AL1508">
        <f>VLOOKUP($G1508,county_facts!$A:$BB,34,FALSE)</f>
        <v>35545</v>
      </c>
      <c r="AM1508">
        <f>VLOOKUP($G1508,county_facts!$A:$BB,35,FALSE)</f>
        <v>22</v>
      </c>
      <c r="AN1508">
        <f>VLOOKUP($G1508,county_facts!$A:$BB,36,FALSE)</f>
        <v>1096</v>
      </c>
      <c r="AO1508">
        <f>VLOOKUP($G1508,county_facts!$A:$BB,37,FALSE)</f>
        <v>21597</v>
      </c>
      <c r="AP1508">
        <f>VLOOKUP($G1508,county_facts!$A:$BB,38,FALSE)</f>
        <v>3.3</v>
      </c>
      <c r="AQ1508">
        <f>VLOOKUP($G1508,county_facts!$A:$BB,39,FALSE)</f>
        <v>4027</v>
      </c>
      <c r="AR1508">
        <f>VLOOKUP($G1508,county_facts!$A:$BB,40,FALSE)</f>
        <v>5936</v>
      </c>
      <c r="AS1508">
        <f>VLOOKUP($G1508,county_facts!$A:$BB,41,FALSE)</f>
        <v>0</v>
      </c>
      <c r="AT1508">
        <f>VLOOKUP($G1508,county_facts!$A:$BB,42,FALSE)</f>
        <v>0</v>
      </c>
      <c r="AU1508">
        <f>VLOOKUP($G1508,county_facts!$A:$BB,43,FALSE)</f>
        <v>0.7</v>
      </c>
      <c r="AV1508">
        <f>VLOOKUP($G1508,county_facts!$A:$BB,44,FALSE)</f>
        <v>0</v>
      </c>
      <c r="AW1508">
        <f>VLOOKUP($G1508,county_facts!$A:$BB,45,FALSE)</f>
        <v>0.4</v>
      </c>
      <c r="AX1508">
        <f>VLOOKUP($G1508,county_facts!$A:$BB,46,FALSE)</f>
        <v>23.4</v>
      </c>
      <c r="AY1508">
        <f>VLOOKUP($G1508,county_facts!$A:$BB,47,FALSE)</f>
        <v>1813963</v>
      </c>
      <c r="AZ1508">
        <f>VLOOKUP($G1508,county_facts!$A:$BB,48,FALSE)</f>
        <v>0</v>
      </c>
      <c r="BA1508">
        <f>VLOOKUP($G1508,county_facts!$A:$BB,49,FALSE)</f>
        <v>681959</v>
      </c>
      <c r="BB1508">
        <f>VLOOKUP($G1508,county_facts!$A:$BB,50,FALSE)</f>
        <v>10355</v>
      </c>
      <c r="BC1508">
        <f>VLOOKUP($G1508,county_facts!$A:$BB,51,FALSE)</f>
        <v>61990</v>
      </c>
      <c r="BD1508">
        <f>VLOOKUP($G1508,county_facts!$A:$BB,52,FALSE)</f>
        <v>94</v>
      </c>
      <c r="BE1508">
        <f>VLOOKUP($G1508,county_facts!$A:$BB,53,FALSE)</f>
        <v>622.16999999999996</v>
      </c>
      <c r="BF1508">
        <f>VLOOKUP($G1508,county_facts!$A:$BB,54,FALSE)</f>
        <v>110.6</v>
      </c>
    </row>
    <row r="1509" spans="1:58" x14ac:dyDescent="0.3">
      <c r="A1509" t="s">
        <v>9</v>
      </c>
      <c r="B1509" t="s">
        <v>43</v>
      </c>
      <c r="C1509">
        <v>697</v>
      </c>
      <c r="D1509" t="s">
        <v>578</v>
      </c>
      <c r="E1509">
        <v>1813</v>
      </c>
      <c r="F1509">
        <v>0.38444567000000002</v>
      </c>
      <c r="G1509">
        <v>47059</v>
      </c>
      <c r="H1509">
        <f>VLOOKUP($G1509,county_facts!$A:$BB,4,FALSE)</f>
        <v>68335</v>
      </c>
      <c r="I1509">
        <f>VLOOKUP($G1509,county_facts!$A:$BB,5,FALSE)</f>
        <v>68831</v>
      </c>
      <c r="J1509">
        <f>VLOOKUP($G1509,county_facts!$A:$BB,6,FALSE)</f>
        <v>-0.7</v>
      </c>
      <c r="K1509">
        <f>VLOOKUP($G1509,county_facts!$A:$BB,7,FALSE)</f>
        <v>68831</v>
      </c>
      <c r="L1509">
        <f>VLOOKUP($G1509,county_facts!$A:$BB,8,FALSE)</f>
        <v>4.7</v>
      </c>
      <c r="M1509">
        <f>VLOOKUP($G1509,county_facts!$A:$BB,9,FALSE)</f>
        <v>20</v>
      </c>
      <c r="N1509">
        <f>VLOOKUP($G1509,county_facts!$A:$BB,10,FALSE)</f>
        <v>20</v>
      </c>
      <c r="O1509">
        <f>VLOOKUP($G1509,county_facts!$A:$BB,11,FALSE)</f>
        <v>50.9</v>
      </c>
      <c r="P1509">
        <f>VLOOKUP($G1509,county_facts!$A:$BB,12,FALSE)</f>
        <v>95.7</v>
      </c>
      <c r="Q1509">
        <f>VLOOKUP($G1509,county_facts!$A:$BB,13,FALSE)</f>
        <v>2.2000000000000002</v>
      </c>
      <c r="R1509">
        <f>VLOOKUP($G1509,county_facts!$A:$BB,14,FALSE)</f>
        <v>0.3</v>
      </c>
      <c r="S1509">
        <f>VLOOKUP($G1509,county_facts!$A:$BB,15,FALSE)</f>
        <v>0.5</v>
      </c>
      <c r="T1509">
        <f>VLOOKUP($G1509,county_facts!$A:$BB,16,FALSE)</f>
        <v>0.1</v>
      </c>
      <c r="U1509">
        <f>VLOOKUP($G1509,county_facts!$A:$BB,17,FALSE)</f>
        <v>1.1000000000000001</v>
      </c>
      <c r="V1509">
        <f>VLOOKUP($G1509,county_facts!$A:$BB,18,FALSE)</f>
        <v>2.8</v>
      </c>
      <c r="W1509">
        <f>VLOOKUP($G1509,county_facts!$A:$BB,19,FALSE)</f>
        <v>93.2</v>
      </c>
      <c r="X1509">
        <f>VLOOKUP($G1509,county_facts!$A:$BB,20,FALSE)</f>
        <v>87.7</v>
      </c>
      <c r="Y1509">
        <f>VLOOKUP($G1509,county_facts!$A:$BB,21,FALSE)</f>
        <v>1.9</v>
      </c>
      <c r="Z1509">
        <f>VLOOKUP($G1509,county_facts!$A:$BB,22,FALSE)</f>
        <v>3.2</v>
      </c>
      <c r="AA1509">
        <f>VLOOKUP($G1509,county_facts!$A:$BB,23,FALSE)</f>
        <v>80</v>
      </c>
      <c r="AB1509">
        <f>VLOOKUP($G1509,county_facts!$A:$BB,24,FALSE)</f>
        <v>15.5</v>
      </c>
      <c r="AC1509">
        <f>VLOOKUP($G1509,county_facts!$A:$BB,25,FALSE)</f>
        <v>5888</v>
      </c>
      <c r="AD1509">
        <f>VLOOKUP($G1509,county_facts!$A:$BB,26,FALSE)</f>
        <v>23.4</v>
      </c>
      <c r="AE1509">
        <f>VLOOKUP($G1509,county_facts!$A:$BB,27,FALSE)</f>
        <v>32162</v>
      </c>
      <c r="AF1509">
        <f>VLOOKUP($G1509,county_facts!$A:$BB,28,FALSE)</f>
        <v>72.7</v>
      </c>
      <c r="AG1509">
        <f>VLOOKUP($G1509,county_facts!$A:$BB,29,FALSE)</f>
        <v>6.9</v>
      </c>
      <c r="AH1509">
        <f>VLOOKUP($G1509,county_facts!$A:$BB,30,FALSE)</f>
        <v>110800</v>
      </c>
      <c r="AI1509">
        <f>VLOOKUP($G1509,county_facts!$A:$BB,31,FALSE)</f>
        <v>28677</v>
      </c>
      <c r="AJ1509">
        <f>VLOOKUP($G1509,county_facts!$A:$BB,32,FALSE)</f>
        <v>2.33</v>
      </c>
      <c r="AK1509">
        <f>VLOOKUP($G1509,county_facts!$A:$BB,33,FALSE)</f>
        <v>19801</v>
      </c>
      <c r="AL1509">
        <f>VLOOKUP($G1509,county_facts!$A:$BB,34,FALSE)</f>
        <v>35545</v>
      </c>
      <c r="AM1509">
        <f>VLOOKUP($G1509,county_facts!$A:$BB,35,FALSE)</f>
        <v>22</v>
      </c>
      <c r="AN1509">
        <f>VLOOKUP($G1509,county_facts!$A:$BB,36,FALSE)</f>
        <v>1096</v>
      </c>
      <c r="AO1509">
        <f>VLOOKUP($G1509,county_facts!$A:$BB,37,FALSE)</f>
        <v>21597</v>
      </c>
      <c r="AP1509">
        <f>VLOOKUP($G1509,county_facts!$A:$BB,38,FALSE)</f>
        <v>3.3</v>
      </c>
      <c r="AQ1509">
        <f>VLOOKUP($G1509,county_facts!$A:$BB,39,FALSE)</f>
        <v>4027</v>
      </c>
      <c r="AR1509">
        <f>VLOOKUP($G1509,county_facts!$A:$BB,40,FALSE)</f>
        <v>5936</v>
      </c>
      <c r="AS1509">
        <f>VLOOKUP($G1509,county_facts!$A:$BB,41,FALSE)</f>
        <v>0</v>
      </c>
      <c r="AT1509">
        <f>VLOOKUP($G1509,county_facts!$A:$BB,42,FALSE)</f>
        <v>0</v>
      </c>
      <c r="AU1509">
        <f>VLOOKUP($G1509,county_facts!$A:$BB,43,FALSE)</f>
        <v>0.7</v>
      </c>
      <c r="AV1509">
        <f>VLOOKUP($G1509,county_facts!$A:$BB,44,FALSE)</f>
        <v>0</v>
      </c>
      <c r="AW1509">
        <f>VLOOKUP($G1509,county_facts!$A:$BB,45,FALSE)</f>
        <v>0.4</v>
      </c>
      <c r="AX1509">
        <f>VLOOKUP($G1509,county_facts!$A:$BB,46,FALSE)</f>
        <v>23.4</v>
      </c>
      <c r="AY1509">
        <f>VLOOKUP($G1509,county_facts!$A:$BB,47,FALSE)</f>
        <v>1813963</v>
      </c>
      <c r="AZ1509">
        <f>VLOOKUP($G1509,county_facts!$A:$BB,48,FALSE)</f>
        <v>0</v>
      </c>
      <c r="BA1509">
        <f>VLOOKUP($G1509,county_facts!$A:$BB,49,FALSE)</f>
        <v>681959</v>
      </c>
      <c r="BB1509">
        <f>VLOOKUP($G1509,county_facts!$A:$BB,50,FALSE)</f>
        <v>10355</v>
      </c>
      <c r="BC1509">
        <f>VLOOKUP($G1509,county_facts!$A:$BB,51,FALSE)</f>
        <v>61990</v>
      </c>
      <c r="BD1509">
        <f>VLOOKUP($G1509,county_facts!$A:$BB,52,FALSE)</f>
        <v>94</v>
      </c>
      <c r="BE1509">
        <f>VLOOKUP($G1509,county_facts!$A:$BB,53,FALSE)</f>
        <v>622.16999999999996</v>
      </c>
      <c r="BF1509">
        <f>VLOOKUP($G1509,county_facts!$A:$BB,54,FALSE)</f>
        <v>110.6</v>
      </c>
    </row>
    <row r="1510" spans="1:58" x14ac:dyDescent="0.3">
      <c r="A1510" t="s">
        <v>6</v>
      </c>
      <c r="B1510" t="s">
        <v>607</v>
      </c>
      <c r="C1510">
        <v>268</v>
      </c>
      <c r="D1510" t="s">
        <v>578</v>
      </c>
      <c r="E1510">
        <v>424</v>
      </c>
      <c r="F1510">
        <v>0.63207547200000003</v>
      </c>
      <c r="G1510">
        <v>47057</v>
      </c>
      <c r="H1510">
        <f>VLOOKUP($G1510,county_facts!$A:$BB,4,FALSE)</f>
        <v>22864</v>
      </c>
      <c r="I1510">
        <f>VLOOKUP($G1510,county_facts!$A:$BB,5,FALSE)</f>
        <v>22652</v>
      </c>
      <c r="J1510">
        <f>VLOOKUP($G1510,county_facts!$A:$BB,6,FALSE)</f>
        <v>0.9</v>
      </c>
      <c r="K1510">
        <f>VLOOKUP($G1510,county_facts!$A:$BB,7,FALSE)</f>
        <v>22657</v>
      </c>
      <c r="L1510">
        <f>VLOOKUP($G1510,county_facts!$A:$BB,8,FALSE)</f>
        <v>4.9000000000000004</v>
      </c>
      <c r="M1510">
        <f>VLOOKUP($G1510,county_facts!$A:$BB,9,FALSE)</f>
        <v>21.1</v>
      </c>
      <c r="N1510">
        <f>VLOOKUP($G1510,county_facts!$A:$BB,10,FALSE)</f>
        <v>18.5</v>
      </c>
      <c r="O1510">
        <f>VLOOKUP($G1510,county_facts!$A:$BB,11,FALSE)</f>
        <v>49.8</v>
      </c>
      <c r="P1510">
        <f>VLOOKUP($G1510,county_facts!$A:$BB,12,FALSE)</f>
        <v>97.7</v>
      </c>
      <c r="Q1510">
        <f>VLOOKUP($G1510,county_facts!$A:$BB,13,FALSE)</f>
        <v>0.7</v>
      </c>
      <c r="R1510">
        <f>VLOOKUP($G1510,county_facts!$A:$BB,14,FALSE)</f>
        <v>0.3</v>
      </c>
      <c r="S1510">
        <f>VLOOKUP($G1510,county_facts!$A:$BB,15,FALSE)</f>
        <v>0.2</v>
      </c>
      <c r="T1510">
        <f>VLOOKUP($G1510,county_facts!$A:$BB,16,FALSE)</f>
        <v>0</v>
      </c>
      <c r="U1510">
        <f>VLOOKUP($G1510,county_facts!$A:$BB,17,FALSE)</f>
        <v>1.1000000000000001</v>
      </c>
      <c r="V1510">
        <f>VLOOKUP($G1510,county_facts!$A:$BB,18,FALSE)</f>
        <v>2.7</v>
      </c>
      <c r="W1510">
        <f>VLOOKUP($G1510,county_facts!$A:$BB,19,FALSE)</f>
        <v>95.3</v>
      </c>
      <c r="X1510">
        <f>VLOOKUP($G1510,county_facts!$A:$BB,20,FALSE)</f>
        <v>87.7</v>
      </c>
      <c r="Y1510">
        <f>VLOOKUP($G1510,county_facts!$A:$BB,21,FALSE)</f>
        <v>1.1000000000000001</v>
      </c>
      <c r="Z1510">
        <f>VLOOKUP($G1510,county_facts!$A:$BB,22,FALSE)</f>
        <v>2.2999999999999998</v>
      </c>
      <c r="AA1510">
        <f>VLOOKUP($G1510,county_facts!$A:$BB,23,FALSE)</f>
        <v>74.3</v>
      </c>
      <c r="AB1510">
        <f>VLOOKUP($G1510,county_facts!$A:$BB,24,FALSE)</f>
        <v>10.5</v>
      </c>
      <c r="AC1510">
        <f>VLOOKUP($G1510,county_facts!$A:$BB,25,FALSE)</f>
        <v>1580</v>
      </c>
      <c r="AD1510">
        <f>VLOOKUP($G1510,county_facts!$A:$BB,26,FALSE)</f>
        <v>33.4</v>
      </c>
      <c r="AE1510">
        <f>VLOOKUP($G1510,county_facts!$A:$BB,27,FALSE)</f>
        <v>10854</v>
      </c>
      <c r="AF1510">
        <f>VLOOKUP($G1510,county_facts!$A:$BB,28,FALSE)</f>
        <v>81</v>
      </c>
      <c r="AG1510">
        <f>VLOOKUP($G1510,county_facts!$A:$BB,29,FALSE)</f>
        <v>2.8</v>
      </c>
      <c r="AH1510">
        <f>VLOOKUP($G1510,county_facts!$A:$BB,30,FALSE)</f>
        <v>91400</v>
      </c>
      <c r="AI1510">
        <f>VLOOKUP($G1510,county_facts!$A:$BB,31,FALSE)</f>
        <v>9003</v>
      </c>
      <c r="AJ1510">
        <f>VLOOKUP($G1510,county_facts!$A:$BB,32,FALSE)</f>
        <v>2.5</v>
      </c>
      <c r="AK1510">
        <f>VLOOKUP($G1510,county_facts!$A:$BB,33,FALSE)</f>
        <v>17933</v>
      </c>
      <c r="AL1510">
        <f>VLOOKUP($G1510,county_facts!$A:$BB,34,FALSE)</f>
        <v>32364</v>
      </c>
      <c r="AM1510">
        <f>VLOOKUP($G1510,county_facts!$A:$BB,35,FALSE)</f>
        <v>20.399999999999999</v>
      </c>
      <c r="AN1510">
        <f>VLOOKUP($G1510,county_facts!$A:$BB,36,FALSE)</f>
        <v>220</v>
      </c>
      <c r="AO1510">
        <f>VLOOKUP($G1510,county_facts!$A:$BB,37,FALSE)</f>
        <v>2403</v>
      </c>
      <c r="AP1510">
        <f>VLOOKUP($G1510,county_facts!$A:$BB,38,FALSE)</f>
        <v>14.6</v>
      </c>
      <c r="AQ1510">
        <f>VLOOKUP($G1510,county_facts!$A:$BB,39,FALSE)</f>
        <v>1470</v>
      </c>
      <c r="AR1510">
        <f>VLOOKUP($G1510,county_facts!$A:$BB,40,FALSE)</f>
        <v>1697</v>
      </c>
      <c r="AS1510">
        <f>VLOOKUP($G1510,county_facts!$A:$BB,41,FALSE)</f>
        <v>0</v>
      </c>
      <c r="AT1510">
        <f>VLOOKUP($G1510,county_facts!$A:$BB,42,FALSE)</f>
        <v>0</v>
      </c>
      <c r="AU1510">
        <f>VLOOKUP($G1510,county_facts!$A:$BB,43,FALSE)</f>
        <v>0</v>
      </c>
      <c r="AV1510">
        <f>VLOOKUP($G1510,county_facts!$A:$BB,44,FALSE)</f>
        <v>0</v>
      </c>
      <c r="AW1510">
        <f>VLOOKUP($G1510,county_facts!$A:$BB,45,FALSE)</f>
        <v>0</v>
      </c>
      <c r="AX1510">
        <f>VLOOKUP($G1510,county_facts!$A:$BB,46,FALSE)</f>
        <v>0</v>
      </c>
      <c r="AY1510">
        <f>VLOOKUP($G1510,county_facts!$A:$BB,47,FALSE)</f>
        <v>171296</v>
      </c>
      <c r="AZ1510">
        <f>VLOOKUP($G1510,county_facts!$A:$BB,48,FALSE)</f>
        <v>8638</v>
      </c>
      <c r="BA1510">
        <f>VLOOKUP($G1510,county_facts!$A:$BB,49,FALSE)</f>
        <v>79483</v>
      </c>
      <c r="BB1510">
        <f>VLOOKUP($G1510,county_facts!$A:$BB,50,FALSE)</f>
        <v>3515</v>
      </c>
      <c r="BC1510">
        <f>VLOOKUP($G1510,county_facts!$A:$BB,51,FALSE)</f>
        <v>6097</v>
      </c>
      <c r="BD1510">
        <f>VLOOKUP($G1510,county_facts!$A:$BB,52,FALSE)</f>
        <v>2</v>
      </c>
      <c r="BE1510">
        <f>VLOOKUP($G1510,county_facts!$A:$BB,53,FALSE)</f>
        <v>280.60000000000002</v>
      </c>
      <c r="BF1510">
        <f>VLOOKUP($G1510,county_facts!$A:$BB,54,FALSE)</f>
        <v>80.7</v>
      </c>
    </row>
    <row r="1511" spans="1:58" x14ac:dyDescent="0.3">
      <c r="A1511" t="s">
        <v>9</v>
      </c>
      <c r="B1511" t="s">
        <v>607</v>
      </c>
      <c r="C1511">
        <v>156</v>
      </c>
      <c r="D1511" t="s">
        <v>578</v>
      </c>
      <c r="E1511">
        <v>424</v>
      </c>
      <c r="F1511">
        <v>0.36792452799999997</v>
      </c>
      <c r="G1511">
        <v>47057</v>
      </c>
      <c r="H1511">
        <f>VLOOKUP($G1511,county_facts!$A:$BB,4,FALSE)</f>
        <v>22864</v>
      </c>
      <c r="I1511">
        <f>VLOOKUP($G1511,county_facts!$A:$BB,5,FALSE)</f>
        <v>22652</v>
      </c>
      <c r="J1511">
        <f>VLOOKUP($G1511,county_facts!$A:$BB,6,FALSE)</f>
        <v>0.9</v>
      </c>
      <c r="K1511">
        <f>VLOOKUP($G1511,county_facts!$A:$BB,7,FALSE)</f>
        <v>22657</v>
      </c>
      <c r="L1511">
        <f>VLOOKUP($G1511,county_facts!$A:$BB,8,FALSE)</f>
        <v>4.9000000000000004</v>
      </c>
      <c r="M1511">
        <f>VLOOKUP($G1511,county_facts!$A:$BB,9,FALSE)</f>
        <v>21.1</v>
      </c>
      <c r="N1511">
        <f>VLOOKUP($G1511,county_facts!$A:$BB,10,FALSE)</f>
        <v>18.5</v>
      </c>
      <c r="O1511">
        <f>VLOOKUP($G1511,county_facts!$A:$BB,11,FALSE)</f>
        <v>49.8</v>
      </c>
      <c r="P1511">
        <f>VLOOKUP($G1511,county_facts!$A:$BB,12,FALSE)</f>
        <v>97.7</v>
      </c>
      <c r="Q1511">
        <f>VLOOKUP($G1511,county_facts!$A:$BB,13,FALSE)</f>
        <v>0.7</v>
      </c>
      <c r="R1511">
        <f>VLOOKUP($G1511,county_facts!$A:$BB,14,FALSE)</f>
        <v>0.3</v>
      </c>
      <c r="S1511">
        <f>VLOOKUP($G1511,county_facts!$A:$BB,15,FALSE)</f>
        <v>0.2</v>
      </c>
      <c r="T1511">
        <f>VLOOKUP($G1511,county_facts!$A:$BB,16,FALSE)</f>
        <v>0</v>
      </c>
      <c r="U1511">
        <f>VLOOKUP($G1511,county_facts!$A:$BB,17,FALSE)</f>
        <v>1.1000000000000001</v>
      </c>
      <c r="V1511">
        <f>VLOOKUP($G1511,county_facts!$A:$BB,18,FALSE)</f>
        <v>2.7</v>
      </c>
      <c r="W1511">
        <f>VLOOKUP($G1511,county_facts!$A:$BB,19,FALSE)</f>
        <v>95.3</v>
      </c>
      <c r="X1511">
        <f>VLOOKUP($G1511,county_facts!$A:$BB,20,FALSE)</f>
        <v>87.7</v>
      </c>
      <c r="Y1511">
        <f>VLOOKUP($G1511,county_facts!$A:$BB,21,FALSE)</f>
        <v>1.1000000000000001</v>
      </c>
      <c r="Z1511">
        <f>VLOOKUP($G1511,county_facts!$A:$BB,22,FALSE)</f>
        <v>2.2999999999999998</v>
      </c>
      <c r="AA1511">
        <f>VLOOKUP($G1511,county_facts!$A:$BB,23,FALSE)</f>
        <v>74.3</v>
      </c>
      <c r="AB1511">
        <f>VLOOKUP($G1511,county_facts!$A:$BB,24,FALSE)</f>
        <v>10.5</v>
      </c>
      <c r="AC1511">
        <f>VLOOKUP($G1511,county_facts!$A:$BB,25,FALSE)</f>
        <v>1580</v>
      </c>
      <c r="AD1511">
        <f>VLOOKUP($G1511,county_facts!$A:$BB,26,FALSE)</f>
        <v>33.4</v>
      </c>
      <c r="AE1511">
        <f>VLOOKUP($G1511,county_facts!$A:$BB,27,FALSE)</f>
        <v>10854</v>
      </c>
      <c r="AF1511">
        <f>VLOOKUP($G1511,county_facts!$A:$BB,28,FALSE)</f>
        <v>81</v>
      </c>
      <c r="AG1511">
        <f>VLOOKUP($G1511,county_facts!$A:$BB,29,FALSE)</f>
        <v>2.8</v>
      </c>
      <c r="AH1511">
        <f>VLOOKUP($G1511,county_facts!$A:$BB,30,FALSE)</f>
        <v>91400</v>
      </c>
      <c r="AI1511">
        <f>VLOOKUP($G1511,county_facts!$A:$BB,31,FALSE)</f>
        <v>9003</v>
      </c>
      <c r="AJ1511">
        <f>VLOOKUP($G1511,county_facts!$A:$BB,32,FALSE)</f>
        <v>2.5</v>
      </c>
      <c r="AK1511">
        <f>VLOOKUP($G1511,county_facts!$A:$BB,33,FALSE)</f>
        <v>17933</v>
      </c>
      <c r="AL1511">
        <f>VLOOKUP($G1511,county_facts!$A:$BB,34,FALSE)</f>
        <v>32364</v>
      </c>
      <c r="AM1511">
        <f>VLOOKUP($G1511,county_facts!$A:$BB,35,FALSE)</f>
        <v>20.399999999999999</v>
      </c>
      <c r="AN1511">
        <f>VLOOKUP($G1511,county_facts!$A:$BB,36,FALSE)</f>
        <v>220</v>
      </c>
      <c r="AO1511">
        <f>VLOOKUP($G1511,county_facts!$A:$BB,37,FALSE)</f>
        <v>2403</v>
      </c>
      <c r="AP1511">
        <f>VLOOKUP($G1511,county_facts!$A:$BB,38,FALSE)</f>
        <v>14.6</v>
      </c>
      <c r="AQ1511">
        <f>VLOOKUP($G1511,county_facts!$A:$BB,39,FALSE)</f>
        <v>1470</v>
      </c>
      <c r="AR1511">
        <f>VLOOKUP($G1511,county_facts!$A:$BB,40,FALSE)</f>
        <v>1697</v>
      </c>
      <c r="AS1511">
        <f>VLOOKUP($G1511,county_facts!$A:$BB,41,FALSE)</f>
        <v>0</v>
      </c>
      <c r="AT1511">
        <f>VLOOKUP($G1511,county_facts!$A:$BB,42,FALSE)</f>
        <v>0</v>
      </c>
      <c r="AU1511">
        <f>VLOOKUP($G1511,county_facts!$A:$BB,43,FALSE)</f>
        <v>0</v>
      </c>
      <c r="AV1511">
        <f>VLOOKUP($G1511,county_facts!$A:$BB,44,FALSE)</f>
        <v>0</v>
      </c>
      <c r="AW1511">
        <f>VLOOKUP($G1511,county_facts!$A:$BB,45,FALSE)</f>
        <v>0</v>
      </c>
      <c r="AX1511">
        <f>VLOOKUP($G1511,county_facts!$A:$BB,46,FALSE)</f>
        <v>0</v>
      </c>
      <c r="AY1511">
        <f>VLOOKUP($G1511,county_facts!$A:$BB,47,FALSE)</f>
        <v>171296</v>
      </c>
      <c r="AZ1511">
        <f>VLOOKUP($G1511,county_facts!$A:$BB,48,FALSE)</f>
        <v>8638</v>
      </c>
      <c r="BA1511">
        <f>VLOOKUP($G1511,county_facts!$A:$BB,49,FALSE)</f>
        <v>79483</v>
      </c>
      <c r="BB1511">
        <f>VLOOKUP($G1511,county_facts!$A:$BB,50,FALSE)</f>
        <v>3515</v>
      </c>
      <c r="BC1511">
        <f>VLOOKUP($G1511,county_facts!$A:$BB,51,FALSE)</f>
        <v>6097</v>
      </c>
      <c r="BD1511">
        <f>VLOOKUP($G1511,county_facts!$A:$BB,52,FALSE)</f>
        <v>2</v>
      </c>
      <c r="BE1511">
        <f>VLOOKUP($G1511,county_facts!$A:$BB,53,FALSE)</f>
        <v>280.60000000000002</v>
      </c>
      <c r="BF1511">
        <f>VLOOKUP($G1511,county_facts!$A:$BB,54,FALSE)</f>
        <v>80.7</v>
      </c>
    </row>
    <row r="1512" spans="1:58" x14ac:dyDescent="0.3">
      <c r="A1512" t="s">
        <v>6</v>
      </c>
      <c r="B1512" t="s">
        <v>608</v>
      </c>
      <c r="C1512">
        <v>729</v>
      </c>
      <c r="D1512" t="s">
        <v>578</v>
      </c>
      <c r="E1512">
        <v>1016</v>
      </c>
      <c r="F1512">
        <v>0.71751968499999996</v>
      </c>
      <c r="G1512">
        <v>47055</v>
      </c>
      <c r="H1512">
        <f>VLOOKUP($G1512,county_facts!$A:$BB,4,FALSE)</f>
        <v>28853</v>
      </c>
      <c r="I1512">
        <f>VLOOKUP($G1512,county_facts!$A:$BB,5,FALSE)</f>
        <v>29485</v>
      </c>
      <c r="J1512">
        <f>VLOOKUP($G1512,county_facts!$A:$BB,6,FALSE)</f>
        <v>-2.1</v>
      </c>
      <c r="K1512">
        <f>VLOOKUP($G1512,county_facts!$A:$BB,7,FALSE)</f>
        <v>29485</v>
      </c>
      <c r="L1512">
        <f>VLOOKUP($G1512,county_facts!$A:$BB,8,FALSE)</f>
        <v>5.3</v>
      </c>
      <c r="M1512">
        <f>VLOOKUP($G1512,county_facts!$A:$BB,9,FALSE)</f>
        <v>21</v>
      </c>
      <c r="N1512">
        <f>VLOOKUP($G1512,county_facts!$A:$BB,10,FALSE)</f>
        <v>18.899999999999999</v>
      </c>
      <c r="O1512">
        <f>VLOOKUP($G1512,county_facts!$A:$BB,11,FALSE)</f>
        <v>51.4</v>
      </c>
      <c r="P1512">
        <f>VLOOKUP($G1512,county_facts!$A:$BB,12,FALSE)</f>
        <v>86.5</v>
      </c>
      <c r="Q1512">
        <f>VLOOKUP($G1512,county_facts!$A:$BB,13,FALSE)</f>
        <v>10.4</v>
      </c>
      <c r="R1512">
        <f>VLOOKUP($G1512,county_facts!$A:$BB,14,FALSE)</f>
        <v>0.4</v>
      </c>
      <c r="S1512">
        <f>VLOOKUP($G1512,county_facts!$A:$BB,15,FALSE)</f>
        <v>0.5</v>
      </c>
      <c r="T1512">
        <f>VLOOKUP($G1512,county_facts!$A:$BB,16,FALSE)</f>
        <v>0</v>
      </c>
      <c r="U1512">
        <f>VLOOKUP($G1512,county_facts!$A:$BB,17,FALSE)</f>
        <v>2.1</v>
      </c>
      <c r="V1512">
        <f>VLOOKUP($G1512,county_facts!$A:$BB,18,FALSE)</f>
        <v>2.1</v>
      </c>
      <c r="W1512">
        <f>VLOOKUP($G1512,county_facts!$A:$BB,19,FALSE)</f>
        <v>85</v>
      </c>
      <c r="X1512">
        <f>VLOOKUP($G1512,county_facts!$A:$BB,20,FALSE)</f>
        <v>89.1</v>
      </c>
      <c r="Y1512">
        <f>VLOOKUP($G1512,county_facts!$A:$BB,21,FALSE)</f>
        <v>1.5</v>
      </c>
      <c r="Z1512">
        <f>VLOOKUP($G1512,county_facts!$A:$BB,22,FALSE)</f>
        <v>2.9</v>
      </c>
      <c r="AA1512">
        <f>VLOOKUP($G1512,county_facts!$A:$BB,23,FALSE)</f>
        <v>80.400000000000006</v>
      </c>
      <c r="AB1512">
        <f>VLOOKUP($G1512,county_facts!$A:$BB,24,FALSE)</f>
        <v>14.6</v>
      </c>
      <c r="AC1512">
        <f>VLOOKUP($G1512,county_facts!$A:$BB,25,FALSE)</f>
        <v>2246</v>
      </c>
      <c r="AD1512">
        <f>VLOOKUP($G1512,county_facts!$A:$BB,26,FALSE)</f>
        <v>27</v>
      </c>
      <c r="AE1512">
        <f>VLOOKUP($G1512,county_facts!$A:$BB,27,FALSE)</f>
        <v>13836</v>
      </c>
      <c r="AF1512">
        <f>VLOOKUP($G1512,county_facts!$A:$BB,28,FALSE)</f>
        <v>72.7</v>
      </c>
      <c r="AG1512">
        <f>VLOOKUP($G1512,county_facts!$A:$BB,29,FALSE)</f>
        <v>10.7</v>
      </c>
      <c r="AH1512">
        <f>VLOOKUP($G1512,county_facts!$A:$BB,30,FALSE)</f>
        <v>100000</v>
      </c>
      <c r="AI1512">
        <f>VLOOKUP($G1512,county_facts!$A:$BB,31,FALSE)</f>
        <v>11766</v>
      </c>
      <c r="AJ1512">
        <f>VLOOKUP($G1512,county_facts!$A:$BB,32,FALSE)</f>
        <v>2.42</v>
      </c>
      <c r="AK1512">
        <f>VLOOKUP($G1512,county_facts!$A:$BB,33,FALSE)</f>
        <v>19998</v>
      </c>
      <c r="AL1512">
        <f>VLOOKUP($G1512,county_facts!$A:$BB,34,FALSE)</f>
        <v>38495</v>
      </c>
      <c r="AM1512">
        <f>VLOOKUP($G1512,county_facts!$A:$BB,35,FALSE)</f>
        <v>19.5</v>
      </c>
      <c r="AN1512">
        <f>VLOOKUP($G1512,county_facts!$A:$BB,36,FALSE)</f>
        <v>543</v>
      </c>
      <c r="AO1512">
        <f>VLOOKUP($G1512,county_facts!$A:$BB,37,FALSE)</f>
        <v>7280</v>
      </c>
      <c r="AP1512">
        <f>VLOOKUP($G1512,county_facts!$A:$BB,38,FALSE)</f>
        <v>-3.3</v>
      </c>
      <c r="AQ1512">
        <f>VLOOKUP($G1512,county_facts!$A:$BB,39,FALSE)</f>
        <v>1742</v>
      </c>
      <c r="AR1512">
        <f>VLOOKUP($G1512,county_facts!$A:$BB,40,FALSE)</f>
        <v>2649</v>
      </c>
      <c r="AS1512">
        <f>VLOOKUP($G1512,county_facts!$A:$BB,41,FALSE)</f>
        <v>2.6</v>
      </c>
      <c r="AT1512">
        <f>VLOOKUP($G1512,county_facts!$A:$BB,42,FALSE)</f>
        <v>0</v>
      </c>
      <c r="AU1512">
        <f>VLOOKUP($G1512,county_facts!$A:$BB,43,FALSE)</f>
        <v>0</v>
      </c>
      <c r="AV1512">
        <f>VLOOKUP($G1512,county_facts!$A:$BB,44,FALSE)</f>
        <v>0</v>
      </c>
      <c r="AW1512">
        <f>VLOOKUP($G1512,county_facts!$A:$BB,45,FALSE)</f>
        <v>0</v>
      </c>
      <c r="AX1512">
        <f>VLOOKUP($G1512,county_facts!$A:$BB,46,FALSE)</f>
        <v>0</v>
      </c>
      <c r="AY1512">
        <f>VLOOKUP($G1512,county_facts!$A:$BB,47,FALSE)</f>
        <v>1004159</v>
      </c>
      <c r="AZ1512">
        <f>VLOOKUP($G1512,county_facts!$A:$BB,48,FALSE)</f>
        <v>112932</v>
      </c>
      <c r="BA1512">
        <f>VLOOKUP($G1512,county_facts!$A:$BB,49,FALSE)</f>
        <v>313287</v>
      </c>
      <c r="BB1512">
        <f>VLOOKUP($G1512,county_facts!$A:$BB,50,FALSE)</f>
        <v>10799</v>
      </c>
      <c r="BC1512">
        <f>VLOOKUP($G1512,county_facts!$A:$BB,51,FALSE)</f>
        <v>24871</v>
      </c>
      <c r="BD1512">
        <f>VLOOKUP($G1512,county_facts!$A:$BB,52,FALSE)</f>
        <v>5</v>
      </c>
      <c r="BE1512">
        <f>VLOOKUP($G1512,county_facts!$A:$BB,53,FALSE)</f>
        <v>610.92999999999995</v>
      </c>
      <c r="BF1512">
        <f>VLOOKUP($G1512,county_facts!$A:$BB,54,FALSE)</f>
        <v>48.3</v>
      </c>
    </row>
    <row r="1513" spans="1:58" x14ac:dyDescent="0.3">
      <c r="A1513" t="s">
        <v>9</v>
      </c>
      <c r="B1513" t="s">
        <v>608</v>
      </c>
      <c r="C1513">
        <v>287</v>
      </c>
      <c r="D1513" t="s">
        <v>578</v>
      </c>
      <c r="E1513">
        <v>1016</v>
      </c>
      <c r="F1513">
        <v>0.28248031499999998</v>
      </c>
      <c r="G1513">
        <v>47055</v>
      </c>
      <c r="H1513">
        <f>VLOOKUP($G1513,county_facts!$A:$BB,4,FALSE)</f>
        <v>28853</v>
      </c>
      <c r="I1513">
        <f>VLOOKUP($G1513,county_facts!$A:$BB,5,FALSE)</f>
        <v>29485</v>
      </c>
      <c r="J1513">
        <f>VLOOKUP($G1513,county_facts!$A:$BB,6,FALSE)</f>
        <v>-2.1</v>
      </c>
      <c r="K1513">
        <f>VLOOKUP($G1513,county_facts!$A:$BB,7,FALSE)</f>
        <v>29485</v>
      </c>
      <c r="L1513">
        <f>VLOOKUP($G1513,county_facts!$A:$BB,8,FALSE)</f>
        <v>5.3</v>
      </c>
      <c r="M1513">
        <f>VLOOKUP($G1513,county_facts!$A:$BB,9,FALSE)</f>
        <v>21</v>
      </c>
      <c r="N1513">
        <f>VLOOKUP($G1513,county_facts!$A:$BB,10,FALSE)</f>
        <v>18.899999999999999</v>
      </c>
      <c r="O1513">
        <f>VLOOKUP($G1513,county_facts!$A:$BB,11,FALSE)</f>
        <v>51.4</v>
      </c>
      <c r="P1513">
        <f>VLOOKUP($G1513,county_facts!$A:$BB,12,FALSE)</f>
        <v>86.5</v>
      </c>
      <c r="Q1513">
        <f>VLOOKUP($G1513,county_facts!$A:$BB,13,FALSE)</f>
        <v>10.4</v>
      </c>
      <c r="R1513">
        <f>VLOOKUP($G1513,county_facts!$A:$BB,14,FALSE)</f>
        <v>0.4</v>
      </c>
      <c r="S1513">
        <f>VLOOKUP($G1513,county_facts!$A:$BB,15,FALSE)</f>
        <v>0.5</v>
      </c>
      <c r="T1513">
        <f>VLOOKUP($G1513,county_facts!$A:$BB,16,FALSE)</f>
        <v>0</v>
      </c>
      <c r="U1513">
        <f>VLOOKUP($G1513,county_facts!$A:$BB,17,FALSE)</f>
        <v>2.1</v>
      </c>
      <c r="V1513">
        <f>VLOOKUP($G1513,county_facts!$A:$BB,18,FALSE)</f>
        <v>2.1</v>
      </c>
      <c r="W1513">
        <f>VLOOKUP($G1513,county_facts!$A:$BB,19,FALSE)</f>
        <v>85</v>
      </c>
      <c r="X1513">
        <f>VLOOKUP($G1513,county_facts!$A:$BB,20,FALSE)</f>
        <v>89.1</v>
      </c>
      <c r="Y1513">
        <f>VLOOKUP($G1513,county_facts!$A:$BB,21,FALSE)</f>
        <v>1.5</v>
      </c>
      <c r="Z1513">
        <f>VLOOKUP($G1513,county_facts!$A:$BB,22,FALSE)</f>
        <v>2.9</v>
      </c>
      <c r="AA1513">
        <f>VLOOKUP($G1513,county_facts!$A:$BB,23,FALSE)</f>
        <v>80.400000000000006</v>
      </c>
      <c r="AB1513">
        <f>VLOOKUP($G1513,county_facts!$A:$BB,24,FALSE)</f>
        <v>14.6</v>
      </c>
      <c r="AC1513">
        <f>VLOOKUP($G1513,county_facts!$A:$BB,25,FALSE)</f>
        <v>2246</v>
      </c>
      <c r="AD1513">
        <f>VLOOKUP($G1513,county_facts!$A:$BB,26,FALSE)</f>
        <v>27</v>
      </c>
      <c r="AE1513">
        <f>VLOOKUP($G1513,county_facts!$A:$BB,27,FALSE)</f>
        <v>13836</v>
      </c>
      <c r="AF1513">
        <f>VLOOKUP($G1513,county_facts!$A:$BB,28,FALSE)</f>
        <v>72.7</v>
      </c>
      <c r="AG1513">
        <f>VLOOKUP($G1513,county_facts!$A:$BB,29,FALSE)</f>
        <v>10.7</v>
      </c>
      <c r="AH1513">
        <f>VLOOKUP($G1513,county_facts!$A:$BB,30,FALSE)</f>
        <v>100000</v>
      </c>
      <c r="AI1513">
        <f>VLOOKUP($G1513,county_facts!$A:$BB,31,FALSE)</f>
        <v>11766</v>
      </c>
      <c r="AJ1513">
        <f>VLOOKUP($G1513,county_facts!$A:$BB,32,FALSE)</f>
        <v>2.42</v>
      </c>
      <c r="AK1513">
        <f>VLOOKUP($G1513,county_facts!$A:$BB,33,FALSE)</f>
        <v>19998</v>
      </c>
      <c r="AL1513">
        <f>VLOOKUP($G1513,county_facts!$A:$BB,34,FALSE)</f>
        <v>38495</v>
      </c>
      <c r="AM1513">
        <f>VLOOKUP($G1513,county_facts!$A:$BB,35,FALSE)</f>
        <v>19.5</v>
      </c>
      <c r="AN1513">
        <f>VLOOKUP($G1513,county_facts!$A:$BB,36,FALSE)</f>
        <v>543</v>
      </c>
      <c r="AO1513">
        <f>VLOOKUP($G1513,county_facts!$A:$BB,37,FALSE)</f>
        <v>7280</v>
      </c>
      <c r="AP1513">
        <f>VLOOKUP($G1513,county_facts!$A:$BB,38,FALSE)</f>
        <v>-3.3</v>
      </c>
      <c r="AQ1513">
        <f>VLOOKUP($G1513,county_facts!$A:$BB,39,FALSE)</f>
        <v>1742</v>
      </c>
      <c r="AR1513">
        <f>VLOOKUP($G1513,county_facts!$A:$BB,40,FALSE)</f>
        <v>2649</v>
      </c>
      <c r="AS1513">
        <f>VLOOKUP($G1513,county_facts!$A:$BB,41,FALSE)</f>
        <v>2.6</v>
      </c>
      <c r="AT1513">
        <f>VLOOKUP($G1513,county_facts!$A:$BB,42,FALSE)</f>
        <v>0</v>
      </c>
      <c r="AU1513">
        <f>VLOOKUP($G1513,county_facts!$A:$BB,43,FALSE)</f>
        <v>0</v>
      </c>
      <c r="AV1513">
        <f>VLOOKUP($G1513,county_facts!$A:$BB,44,FALSE)</f>
        <v>0</v>
      </c>
      <c r="AW1513">
        <f>VLOOKUP($G1513,county_facts!$A:$BB,45,FALSE)</f>
        <v>0</v>
      </c>
      <c r="AX1513">
        <f>VLOOKUP($G1513,county_facts!$A:$BB,46,FALSE)</f>
        <v>0</v>
      </c>
      <c r="AY1513">
        <f>VLOOKUP($G1513,county_facts!$A:$BB,47,FALSE)</f>
        <v>1004159</v>
      </c>
      <c r="AZ1513">
        <f>VLOOKUP($G1513,county_facts!$A:$BB,48,FALSE)</f>
        <v>112932</v>
      </c>
      <c r="BA1513">
        <f>VLOOKUP($G1513,county_facts!$A:$BB,49,FALSE)</f>
        <v>313287</v>
      </c>
      <c r="BB1513">
        <f>VLOOKUP($G1513,county_facts!$A:$BB,50,FALSE)</f>
        <v>10799</v>
      </c>
      <c r="BC1513">
        <f>VLOOKUP($G1513,county_facts!$A:$BB,51,FALSE)</f>
        <v>24871</v>
      </c>
      <c r="BD1513">
        <f>VLOOKUP($G1513,county_facts!$A:$BB,52,FALSE)</f>
        <v>5</v>
      </c>
      <c r="BE1513">
        <f>VLOOKUP($G1513,county_facts!$A:$BB,53,FALSE)</f>
        <v>610.92999999999995</v>
      </c>
      <c r="BF1513">
        <f>VLOOKUP($G1513,county_facts!$A:$BB,54,FALSE)</f>
        <v>48.3</v>
      </c>
    </row>
    <row r="1514" spans="1:58" x14ac:dyDescent="0.3">
      <c r="A1514" t="s">
        <v>6</v>
      </c>
      <c r="B1514" t="s">
        <v>609</v>
      </c>
      <c r="C1514">
        <v>1272</v>
      </c>
      <c r="D1514" t="s">
        <v>578</v>
      </c>
      <c r="E1514">
        <v>1628</v>
      </c>
      <c r="F1514">
        <v>0.78132678099999997</v>
      </c>
      <c r="G1514">
        <v>47053</v>
      </c>
      <c r="H1514">
        <f>VLOOKUP($G1514,county_facts!$A:$BB,4,FALSE)</f>
        <v>49472</v>
      </c>
      <c r="I1514">
        <f>VLOOKUP($G1514,county_facts!$A:$BB,5,FALSE)</f>
        <v>49683</v>
      </c>
      <c r="J1514">
        <f>VLOOKUP($G1514,county_facts!$A:$BB,6,FALSE)</f>
        <v>-0.4</v>
      </c>
      <c r="K1514">
        <f>VLOOKUP($G1514,county_facts!$A:$BB,7,FALSE)</f>
        <v>49683</v>
      </c>
      <c r="L1514">
        <f>VLOOKUP($G1514,county_facts!$A:$BB,8,FALSE)</f>
        <v>6.4</v>
      </c>
      <c r="M1514">
        <f>VLOOKUP($G1514,county_facts!$A:$BB,9,FALSE)</f>
        <v>24.3</v>
      </c>
      <c r="N1514">
        <f>VLOOKUP($G1514,county_facts!$A:$BB,10,FALSE)</f>
        <v>17.600000000000001</v>
      </c>
      <c r="O1514">
        <f>VLOOKUP($G1514,county_facts!$A:$BB,11,FALSE)</f>
        <v>52.3</v>
      </c>
      <c r="P1514">
        <f>VLOOKUP($G1514,county_facts!$A:$BB,12,FALSE)</f>
        <v>79.5</v>
      </c>
      <c r="Q1514">
        <f>VLOOKUP($G1514,county_facts!$A:$BB,13,FALSE)</f>
        <v>18.600000000000001</v>
      </c>
      <c r="R1514">
        <f>VLOOKUP($G1514,county_facts!$A:$BB,14,FALSE)</f>
        <v>0.3</v>
      </c>
      <c r="S1514">
        <f>VLOOKUP($G1514,county_facts!$A:$BB,15,FALSE)</f>
        <v>0.3</v>
      </c>
      <c r="T1514">
        <f>VLOOKUP($G1514,county_facts!$A:$BB,16,FALSE)</f>
        <v>0</v>
      </c>
      <c r="U1514">
        <f>VLOOKUP($G1514,county_facts!$A:$BB,17,FALSE)</f>
        <v>1.3</v>
      </c>
      <c r="V1514">
        <f>VLOOKUP($G1514,county_facts!$A:$BB,18,FALSE)</f>
        <v>2.5</v>
      </c>
      <c r="W1514">
        <f>VLOOKUP($G1514,county_facts!$A:$BB,19,FALSE)</f>
        <v>77.3</v>
      </c>
      <c r="X1514">
        <f>VLOOKUP($G1514,county_facts!$A:$BB,20,FALSE)</f>
        <v>86.3</v>
      </c>
      <c r="Y1514">
        <f>VLOOKUP($G1514,county_facts!$A:$BB,21,FALSE)</f>
        <v>1</v>
      </c>
      <c r="Z1514">
        <f>VLOOKUP($G1514,county_facts!$A:$BB,22,FALSE)</f>
        <v>2.9</v>
      </c>
      <c r="AA1514">
        <f>VLOOKUP($G1514,county_facts!$A:$BB,23,FALSE)</f>
        <v>82.7</v>
      </c>
      <c r="AB1514">
        <f>VLOOKUP($G1514,county_facts!$A:$BB,24,FALSE)</f>
        <v>16.5</v>
      </c>
      <c r="AC1514">
        <f>VLOOKUP($G1514,county_facts!$A:$BB,25,FALSE)</f>
        <v>3849</v>
      </c>
      <c r="AD1514">
        <f>VLOOKUP($G1514,county_facts!$A:$BB,26,FALSE)</f>
        <v>24.4</v>
      </c>
      <c r="AE1514">
        <f>VLOOKUP($G1514,county_facts!$A:$BB,27,FALSE)</f>
        <v>22379</v>
      </c>
      <c r="AF1514">
        <f>VLOOKUP($G1514,county_facts!$A:$BB,28,FALSE)</f>
        <v>72.7</v>
      </c>
      <c r="AG1514">
        <f>VLOOKUP($G1514,county_facts!$A:$BB,29,FALSE)</f>
        <v>10.3</v>
      </c>
      <c r="AH1514">
        <f>VLOOKUP($G1514,county_facts!$A:$BB,30,FALSE)</f>
        <v>87700</v>
      </c>
      <c r="AI1514">
        <f>VLOOKUP($G1514,county_facts!$A:$BB,31,FALSE)</f>
        <v>19205</v>
      </c>
      <c r="AJ1514">
        <f>VLOOKUP($G1514,county_facts!$A:$BB,32,FALSE)</f>
        <v>2.5299999999999998</v>
      </c>
      <c r="AK1514">
        <f>VLOOKUP($G1514,county_facts!$A:$BB,33,FALSE)</f>
        <v>20402</v>
      </c>
      <c r="AL1514">
        <f>VLOOKUP($G1514,county_facts!$A:$BB,34,FALSE)</f>
        <v>38343</v>
      </c>
      <c r="AM1514">
        <f>VLOOKUP($G1514,county_facts!$A:$BB,35,FALSE)</f>
        <v>18.7</v>
      </c>
      <c r="AN1514">
        <f>VLOOKUP($G1514,county_facts!$A:$BB,36,FALSE)</f>
        <v>917</v>
      </c>
      <c r="AO1514">
        <f>VLOOKUP($G1514,county_facts!$A:$BB,37,FALSE)</f>
        <v>10941</v>
      </c>
      <c r="AP1514">
        <f>VLOOKUP($G1514,county_facts!$A:$BB,38,FALSE)</f>
        <v>-4.5</v>
      </c>
      <c r="AQ1514">
        <f>VLOOKUP($G1514,county_facts!$A:$BB,39,FALSE)</f>
        <v>2809</v>
      </c>
      <c r="AR1514">
        <f>VLOOKUP($G1514,county_facts!$A:$BB,40,FALSE)</f>
        <v>3423</v>
      </c>
      <c r="AS1514">
        <f>VLOOKUP($G1514,county_facts!$A:$BB,41,FALSE)</f>
        <v>0</v>
      </c>
      <c r="AT1514">
        <f>VLOOKUP($G1514,county_facts!$A:$BB,42,FALSE)</f>
        <v>0</v>
      </c>
      <c r="AU1514">
        <f>VLOOKUP($G1514,county_facts!$A:$BB,43,FALSE)</f>
        <v>0</v>
      </c>
      <c r="AV1514">
        <f>VLOOKUP($G1514,county_facts!$A:$BB,44,FALSE)</f>
        <v>0</v>
      </c>
      <c r="AW1514">
        <f>VLOOKUP($G1514,county_facts!$A:$BB,45,FALSE)</f>
        <v>1.4</v>
      </c>
      <c r="AX1514">
        <f>VLOOKUP($G1514,county_facts!$A:$BB,46,FALSE)</f>
        <v>24.4</v>
      </c>
      <c r="AY1514">
        <f>VLOOKUP($G1514,county_facts!$A:$BB,47,FALSE)</f>
        <v>977402</v>
      </c>
      <c r="AZ1514">
        <f>VLOOKUP($G1514,county_facts!$A:$BB,48,FALSE)</f>
        <v>0</v>
      </c>
      <c r="BA1514">
        <f>VLOOKUP($G1514,county_facts!$A:$BB,49,FALSE)</f>
        <v>438966</v>
      </c>
      <c r="BB1514">
        <f>VLOOKUP($G1514,county_facts!$A:$BB,50,FALSE)</f>
        <v>9063</v>
      </c>
      <c r="BC1514">
        <f>VLOOKUP($G1514,county_facts!$A:$BB,51,FALSE)</f>
        <v>30831</v>
      </c>
      <c r="BD1514">
        <f>VLOOKUP($G1514,county_facts!$A:$BB,52,FALSE)</f>
        <v>108</v>
      </c>
      <c r="BE1514">
        <f>VLOOKUP($G1514,county_facts!$A:$BB,53,FALSE)</f>
        <v>602.74</v>
      </c>
      <c r="BF1514">
        <f>VLOOKUP($G1514,county_facts!$A:$BB,54,FALSE)</f>
        <v>82.4</v>
      </c>
    </row>
    <row r="1515" spans="1:58" x14ac:dyDescent="0.3">
      <c r="A1515" t="s">
        <v>9</v>
      </c>
      <c r="B1515" t="s">
        <v>609</v>
      </c>
      <c r="C1515">
        <v>356</v>
      </c>
      <c r="D1515" t="s">
        <v>578</v>
      </c>
      <c r="E1515">
        <v>1628</v>
      </c>
      <c r="F1515">
        <v>0.218673219</v>
      </c>
      <c r="G1515">
        <v>47053</v>
      </c>
      <c r="H1515">
        <f>VLOOKUP($G1515,county_facts!$A:$BB,4,FALSE)</f>
        <v>49472</v>
      </c>
      <c r="I1515">
        <f>VLOOKUP($G1515,county_facts!$A:$BB,5,FALSE)</f>
        <v>49683</v>
      </c>
      <c r="J1515">
        <f>VLOOKUP($G1515,county_facts!$A:$BB,6,FALSE)</f>
        <v>-0.4</v>
      </c>
      <c r="K1515">
        <f>VLOOKUP($G1515,county_facts!$A:$BB,7,FALSE)</f>
        <v>49683</v>
      </c>
      <c r="L1515">
        <f>VLOOKUP($G1515,county_facts!$A:$BB,8,FALSE)</f>
        <v>6.4</v>
      </c>
      <c r="M1515">
        <f>VLOOKUP($G1515,county_facts!$A:$BB,9,FALSE)</f>
        <v>24.3</v>
      </c>
      <c r="N1515">
        <f>VLOOKUP($G1515,county_facts!$A:$BB,10,FALSE)</f>
        <v>17.600000000000001</v>
      </c>
      <c r="O1515">
        <f>VLOOKUP($G1515,county_facts!$A:$BB,11,FALSE)</f>
        <v>52.3</v>
      </c>
      <c r="P1515">
        <f>VLOOKUP($G1515,county_facts!$A:$BB,12,FALSE)</f>
        <v>79.5</v>
      </c>
      <c r="Q1515">
        <f>VLOOKUP($G1515,county_facts!$A:$BB,13,FALSE)</f>
        <v>18.600000000000001</v>
      </c>
      <c r="R1515">
        <f>VLOOKUP($G1515,county_facts!$A:$BB,14,FALSE)</f>
        <v>0.3</v>
      </c>
      <c r="S1515">
        <f>VLOOKUP($G1515,county_facts!$A:$BB,15,FALSE)</f>
        <v>0.3</v>
      </c>
      <c r="T1515">
        <f>VLOOKUP($G1515,county_facts!$A:$BB,16,FALSE)</f>
        <v>0</v>
      </c>
      <c r="U1515">
        <f>VLOOKUP($G1515,county_facts!$A:$BB,17,FALSE)</f>
        <v>1.3</v>
      </c>
      <c r="V1515">
        <f>VLOOKUP($G1515,county_facts!$A:$BB,18,FALSE)</f>
        <v>2.5</v>
      </c>
      <c r="W1515">
        <f>VLOOKUP($G1515,county_facts!$A:$BB,19,FALSE)</f>
        <v>77.3</v>
      </c>
      <c r="X1515">
        <f>VLOOKUP($G1515,county_facts!$A:$BB,20,FALSE)</f>
        <v>86.3</v>
      </c>
      <c r="Y1515">
        <f>VLOOKUP($G1515,county_facts!$A:$BB,21,FALSE)</f>
        <v>1</v>
      </c>
      <c r="Z1515">
        <f>VLOOKUP($G1515,county_facts!$A:$BB,22,FALSE)</f>
        <v>2.9</v>
      </c>
      <c r="AA1515">
        <f>VLOOKUP($G1515,county_facts!$A:$BB,23,FALSE)</f>
        <v>82.7</v>
      </c>
      <c r="AB1515">
        <f>VLOOKUP($G1515,county_facts!$A:$BB,24,FALSE)</f>
        <v>16.5</v>
      </c>
      <c r="AC1515">
        <f>VLOOKUP($G1515,county_facts!$A:$BB,25,FALSE)</f>
        <v>3849</v>
      </c>
      <c r="AD1515">
        <f>VLOOKUP($G1515,county_facts!$A:$BB,26,FALSE)</f>
        <v>24.4</v>
      </c>
      <c r="AE1515">
        <f>VLOOKUP($G1515,county_facts!$A:$BB,27,FALSE)</f>
        <v>22379</v>
      </c>
      <c r="AF1515">
        <f>VLOOKUP($G1515,county_facts!$A:$BB,28,FALSE)</f>
        <v>72.7</v>
      </c>
      <c r="AG1515">
        <f>VLOOKUP($G1515,county_facts!$A:$BB,29,FALSE)</f>
        <v>10.3</v>
      </c>
      <c r="AH1515">
        <f>VLOOKUP($G1515,county_facts!$A:$BB,30,FALSE)</f>
        <v>87700</v>
      </c>
      <c r="AI1515">
        <f>VLOOKUP($G1515,county_facts!$A:$BB,31,FALSE)</f>
        <v>19205</v>
      </c>
      <c r="AJ1515">
        <f>VLOOKUP($G1515,county_facts!$A:$BB,32,FALSE)</f>
        <v>2.5299999999999998</v>
      </c>
      <c r="AK1515">
        <f>VLOOKUP($G1515,county_facts!$A:$BB,33,FALSE)</f>
        <v>20402</v>
      </c>
      <c r="AL1515">
        <f>VLOOKUP($G1515,county_facts!$A:$BB,34,FALSE)</f>
        <v>38343</v>
      </c>
      <c r="AM1515">
        <f>VLOOKUP($G1515,county_facts!$A:$BB,35,FALSE)</f>
        <v>18.7</v>
      </c>
      <c r="AN1515">
        <f>VLOOKUP($G1515,county_facts!$A:$BB,36,FALSE)</f>
        <v>917</v>
      </c>
      <c r="AO1515">
        <f>VLOOKUP($G1515,county_facts!$A:$BB,37,FALSE)</f>
        <v>10941</v>
      </c>
      <c r="AP1515">
        <f>VLOOKUP($G1515,county_facts!$A:$BB,38,FALSE)</f>
        <v>-4.5</v>
      </c>
      <c r="AQ1515">
        <f>VLOOKUP($G1515,county_facts!$A:$BB,39,FALSE)</f>
        <v>2809</v>
      </c>
      <c r="AR1515">
        <f>VLOOKUP($G1515,county_facts!$A:$BB,40,FALSE)</f>
        <v>3423</v>
      </c>
      <c r="AS1515">
        <f>VLOOKUP($G1515,county_facts!$A:$BB,41,FALSE)</f>
        <v>0</v>
      </c>
      <c r="AT1515">
        <f>VLOOKUP($G1515,county_facts!$A:$BB,42,FALSE)</f>
        <v>0</v>
      </c>
      <c r="AU1515">
        <f>VLOOKUP($G1515,county_facts!$A:$BB,43,FALSE)</f>
        <v>0</v>
      </c>
      <c r="AV1515">
        <f>VLOOKUP($G1515,county_facts!$A:$BB,44,FALSE)</f>
        <v>0</v>
      </c>
      <c r="AW1515">
        <f>VLOOKUP($G1515,county_facts!$A:$BB,45,FALSE)</f>
        <v>1.4</v>
      </c>
      <c r="AX1515">
        <f>VLOOKUP($G1515,county_facts!$A:$BB,46,FALSE)</f>
        <v>24.4</v>
      </c>
      <c r="AY1515">
        <f>VLOOKUP($G1515,county_facts!$A:$BB,47,FALSE)</f>
        <v>977402</v>
      </c>
      <c r="AZ1515">
        <f>VLOOKUP($G1515,county_facts!$A:$BB,48,FALSE)</f>
        <v>0</v>
      </c>
      <c r="BA1515">
        <f>VLOOKUP($G1515,county_facts!$A:$BB,49,FALSE)</f>
        <v>438966</v>
      </c>
      <c r="BB1515">
        <f>VLOOKUP($G1515,county_facts!$A:$BB,50,FALSE)</f>
        <v>9063</v>
      </c>
      <c r="BC1515">
        <f>VLOOKUP($G1515,county_facts!$A:$BB,51,FALSE)</f>
        <v>30831</v>
      </c>
      <c r="BD1515">
        <f>VLOOKUP($G1515,county_facts!$A:$BB,52,FALSE)</f>
        <v>108</v>
      </c>
      <c r="BE1515">
        <f>VLOOKUP($G1515,county_facts!$A:$BB,53,FALSE)</f>
        <v>602.74</v>
      </c>
      <c r="BF1515">
        <f>VLOOKUP($G1515,county_facts!$A:$BB,54,FALSE)</f>
        <v>82.4</v>
      </c>
    </row>
    <row r="1516" spans="1:58" x14ac:dyDescent="0.3">
      <c r="A1516" t="s">
        <v>6</v>
      </c>
      <c r="B1516" t="s">
        <v>45</v>
      </c>
      <c r="C1516">
        <v>1225</v>
      </c>
      <c r="D1516" t="s">
        <v>578</v>
      </c>
      <c r="E1516">
        <v>1812</v>
      </c>
      <c r="F1516">
        <v>0.67604856499999999</v>
      </c>
      <c r="G1516">
        <v>47051</v>
      </c>
      <c r="H1516">
        <f>VLOOKUP($G1516,county_facts!$A:$BB,4,FALSE)</f>
        <v>41402</v>
      </c>
      <c r="I1516">
        <f>VLOOKUP($G1516,county_facts!$A:$BB,5,FALSE)</f>
        <v>41052</v>
      </c>
      <c r="J1516">
        <f>VLOOKUP($G1516,county_facts!$A:$BB,6,FALSE)</f>
        <v>0.9</v>
      </c>
      <c r="K1516">
        <f>VLOOKUP($G1516,county_facts!$A:$BB,7,FALSE)</f>
        <v>41052</v>
      </c>
      <c r="L1516">
        <f>VLOOKUP($G1516,county_facts!$A:$BB,8,FALSE)</f>
        <v>4.9000000000000004</v>
      </c>
      <c r="M1516">
        <f>VLOOKUP($G1516,county_facts!$A:$BB,9,FALSE)</f>
        <v>21</v>
      </c>
      <c r="N1516">
        <f>VLOOKUP($G1516,county_facts!$A:$BB,10,FALSE)</f>
        <v>19</v>
      </c>
      <c r="O1516">
        <f>VLOOKUP($G1516,county_facts!$A:$BB,11,FALSE)</f>
        <v>51.2</v>
      </c>
      <c r="P1516">
        <f>VLOOKUP($G1516,county_facts!$A:$BB,12,FALSE)</f>
        <v>91.7</v>
      </c>
      <c r="Q1516">
        <f>VLOOKUP($G1516,county_facts!$A:$BB,13,FALSE)</f>
        <v>5.2</v>
      </c>
      <c r="R1516">
        <f>VLOOKUP($G1516,county_facts!$A:$BB,14,FALSE)</f>
        <v>0.4</v>
      </c>
      <c r="S1516">
        <f>VLOOKUP($G1516,county_facts!$A:$BB,15,FALSE)</f>
        <v>0.9</v>
      </c>
      <c r="T1516">
        <f>VLOOKUP($G1516,county_facts!$A:$BB,16,FALSE)</f>
        <v>0.1</v>
      </c>
      <c r="U1516">
        <f>VLOOKUP($G1516,county_facts!$A:$BB,17,FALSE)</f>
        <v>1.8</v>
      </c>
      <c r="V1516">
        <f>VLOOKUP($G1516,county_facts!$A:$BB,18,FALSE)</f>
        <v>2.8</v>
      </c>
      <c r="W1516">
        <f>VLOOKUP($G1516,county_facts!$A:$BB,19,FALSE)</f>
        <v>89.2</v>
      </c>
      <c r="X1516">
        <f>VLOOKUP($G1516,county_facts!$A:$BB,20,FALSE)</f>
        <v>85.7</v>
      </c>
      <c r="Y1516">
        <f>VLOOKUP($G1516,county_facts!$A:$BB,21,FALSE)</f>
        <v>1.6</v>
      </c>
      <c r="Z1516">
        <f>VLOOKUP($G1516,county_facts!$A:$BB,22,FALSE)</f>
        <v>2.9</v>
      </c>
      <c r="AA1516">
        <f>VLOOKUP($G1516,county_facts!$A:$BB,23,FALSE)</f>
        <v>80</v>
      </c>
      <c r="AB1516">
        <f>VLOOKUP($G1516,county_facts!$A:$BB,24,FALSE)</f>
        <v>18.399999999999999</v>
      </c>
      <c r="AC1516">
        <f>VLOOKUP($G1516,county_facts!$A:$BB,25,FALSE)</f>
        <v>4372</v>
      </c>
      <c r="AD1516">
        <f>VLOOKUP($G1516,county_facts!$A:$BB,26,FALSE)</f>
        <v>22.4</v>
      </c>
      <c r="AE1516">
        <f>VLOOKUP($G1516,county_facts!$A:$BB,27,FALSE)</f>
        <v>18956</v>
      </c>
      <c r="AF1516">
        <f>VLOOKUP($G1516,county_facts!$A:$BB,28,FALSE)</f>
        <v>76.599999999999994</v>
      </c>
      <c r="AG1516">
        <f>VLOOKUP($G1516,county_facts!$A:$BB,29,FALSE)</f>
        <v>7.9</v>
      </c>
      <c r="AH1516">
        <f>VLOOKUP($G1516,county_facts!$A:$BB,30,FALSE)</f>
        <v>104800</v>
      </c>
      <c r="AI1516">
        <f>VLOOKUP($G1516,county_facts!$A:$BB,31,FALSE)</f>
        <v>16067</v>
      </c>
      <c r="AJ1516">
        <f>VLOOKUP($G1516,county_facts!$A:$BB,32,FALSE)</f>
        <v>2.42</v>
      </c>
      <c r="AK1516">
        <f>VLOOKUP($G1516,county_facts!$A:$BB,33,FALSE)</f>
        <v>22398</v>
      </c>
      <c r="AL1516">
        <f>VLOOKUP($G1516,county_facts!$A:$BB,34,FALSE)</f>
        <v>42904</v>
      </c>
      <c r="AM1516">
        <f>VLOOKUP($G1516,county_facts!$A:$BB,35,FALSE)</f>
        <v>15.1</v>
      </c>
      <c r="AN1516">
        <f>VLOOKUP($G1516,county_facts!$A:$BB,36,FALSE)</f>
        <v>663</v>
      </c>
      <c r="AO1516">
        <f>VLOOKUP($G1516,county_facts!$A:$BB,37,FALSE)</f>
        <v>10475</v>
      </c>
      <c r="AP1516">
        <f>VLOOKUP($G1516,county_facts!$A:$BB,38,FALSE)</f>
        <v>7</v>
      </c>
      <c r="AQ1516">
        <f>VLOOKUP($G1516,county_facts!$A:$BB,39,FALSE)</f>
        <v>2565</v>
      </c>
      <c r="AR1516">
        <f>VLOOKUP($G1516,county_facts!$A:$BB,40,FALSE)</f>
        <v>2967</v>
      </c>
      <c r="AS1516">
        <f>VLOOKUP($G1516,county_facts!$A:$BB,41,FALSE)</f>
        <v>0</v>
      </c>
      <c r="AT1516">
        <f>VLOOKUP($G1516,county_facts!$A:$BB,42,FALSE)</f>
        <v>0</v>
      </c>
      <c r="AU1516">
        <f>VLOOKUP($G1516,county_facts!$A:$BB,43,FALSE)</f>
        <v>0</v>
      </c>
      <c r="AV1516">
        <f>VLOOKUP($G1516,county_facts!$A:$BB,44,FALSE)</f>
        <v>0</v>
      </c>
      <c r="AW1516">
        <f>VLOOKUP($G1516,county_facts!$A:$BB,45,FALSE)</f>
        <v>0</v>
      </c>
      <c r="AX1516">
        <f>VLOOKUP($G1516,county_facts!$A:$BB,46,FALSE)</f>
        <v>26.9</v>
      </c>
      <c r="AY1516">
        <f>VLOOKUP($G1516,county_facts!$A:$BB,47,FALSE)</f>
        <v>3187056</v>
      </c>
      <c r="AZ1516">
        <f>VLOOKUP($G1516,county_facts!$A:$BB,48,FALSE)</f>
        <v>0</v>
      </c>
      <c r="BA1516">
        <f>VLOOKUP($G1516,county_facts!$A:$BB,49,FALSE)</f>
        <v>343584</v>
      </c>
      <c r="BB1516">
        <f>VLOOKUP($G1516,county_facts!$A:$BB,50,FALSE)</f>
        <v>8341</v>
      </c>
      <c r="BC1516">
        <f>VLOOKUP($G1516,county_facts!$A:$BB,51,FALSE)</f>
        <v>28049</v>
      </c>
      <c r="BD1516">
        <f>VLOOKUP($G1516,county_facts!$A:$BB,52,FALSE)</f>
        <v>110</v>
      </c>
      <c r="BE1516">
        <f>VLOOKUP($G1516,county_facts!$A:$BB,53,FALSE)</f>
        <v>554.54</v>
      </c>
      <c r="BF1516">
        <f>VLOOKUP($G1516,county_facts!$A:$BB,54,FALSE)</f>
        <v>74</v>
      </c>
    </row>
    <row r="1517" spans="1:58" x14ac:dyDescent="0.3">
      <c r="A1517" t="s">
        <v>9</v>
      </c>
      <c r="B1517" t="s">
        <v>45</v>
      </c>
      <c r="C1517">
        <v>587</v>
      </c>
      <c r="D1517" t="s">
        <v>578</v>
      </c>
      <c r="E1517">
        <v>1812</v>
      </c>
      <c r="F1517">
        <v>0.32395143500000001</v>
      </c>
      <c r="G1517">
        <v>47051</v>
      </c>
      <c r="H1517">
        <f>VLOOKUP($G1517,county_facts!$A:$BB,4,FALSE)</f>
        <v>41402</v>
      </c>
      <c r="I1517">
        <f>VLOOKUP($G1517,county_facts!$A:$BB,5,FALSE)</f>
        <v>41052</v>
      </c>
      <c r="J1517">
        <f>VLOOKUP($G1517,county_facts!$A:$BB,6,FALSE)</f>
        <v>0.9</v>
      </c>
      <c r="K1517">
        <f>VLOOKUP($G1517,county_facts!$A:$BB,7,FALSE)</f>
        <v>41052</v>
      </c>
      <c r="L1517">
        <f>VLOOKUP($G1517,county_facts!$A:$BB,8,FALSE)</f>
        <v>4.9000000000000004</v>
      </c>
      <c r="M1517">
        <f>VLOOKUP($G1517,county_facts!$A:$BB,9,FALSE)</f>
        <v>21</v>
      </c>
      <c r="N1517">
        <f>VLOOKUP($G1517,county_facts!$A:$BB,10,FALSE)</f>
        <v>19</v>
      </c>
      <c r="O1517">
        <f>VLOOKUP($G1517,county_facts!$A:$BB,11,FALSE)</f>
        <v>51.2</v>
      </c>
      <c r="P1517">
        <f>VLOOKUP($G1517,county_facts!$A:$BB,12,FALSE)</f>
        <v>91.7</v>
      </c>
      <c r="Q1517">
        <f>VLOOKUP($G1517,county_facts!$A:$BB,13,FALSE)</f>
        <v>5.2</v>
      </c>
      <c r="R1517">
        <f>VLOOKUP($G1517,county_facts!$A:$BB,14,FALSE)</f>
        <v>0.4</v>
      </c>
      <c r="S1517">
        <f>VLOOKUP($G1517,county_facts!$A:$BB,15,FALSE)</f>
        <v>0.9</v>
      </c>
      <c r="T1517">
        <f>VLOOKUP($G1517,county_facts!$A:$BB,16,FALSE)</f>
        <v>0.1</v>
      </c>
      <c r="U1517">
        <f>VLOOKUP($G1517,county_facts!$A:$BB,17,FALSE)</f>
        <v>1.8</v>
      </c>
      <c r="V1517">
        <f>VLOOKUP($G1517,county_facts!$A:$BB,18,FALSE)</f>
        <v>2.8</v>
      </c>
      <c r="W1517">
        <f>VLOOKUP($G1517,county_facts!$A:$BB,19,FALSE)</f>
        <v>89.2</v>
      </c>
      <c r="X1517">
        <f>VLOOKUP($G1517,county_facts!$A:$BB,20,FALSE)</f>
        <v>85.7</v>
      </c>
      <c r="Y1517">
        <f>VLOOKUP($G1517,county_facts!$A:$BB,21,FALSE)</f>
        <v>1.6</v>
      </c>
      <c r="Z1517">
        <f>VLOOKUP($G1517,county_facts!$A:$BB,22,FALSE)</f>
        <v>2.9</v>
      </c>
      <c r="AA1517">
        <f>VLOOKUP($G1517,county_facts!$A:$BB,23,FALSE)</f>
        <v>80</v>
      </c>
      <c r="AB1517">
        <f>VLOOKUP($G1517,county_facts!$A:$BB,24,FALSE)</f>
        <v>18.399999999999999</v>
      </c>
      <c r="AC1517">
        <f>VLOOKUP($G1517,county_facts!$A:$BB,25,FALSE)</f>
        <v>4372</v>
      </c>
      <c r="AD1517">
        <f>VLOOKUP($G1517,county_facts!$A:$BB,26,FALSE)</f>
        <v>22.4</v>
      </c>
      <c r="AE1517">
        <f>VLOOKUP($G1517,county_facts!$A:$BB,27,FALSE)</f>
        <v>18956</v>
      </c>
      <c r="AF1517">
        <f>VLOOKUP($G1517,county_facts!$A:$BB,28,FALSE)</f>
        <v>76.599999999999994</v>
      </c>
      <c r="AG1517">
        <f>VLOOKUP($G1517,county_facts!$A:$BB,29,FALSE)</f>
        <v>7.9</v>
      </c>
      <c r="AH1517">
        <f>VLOOKUP($G1517,county_facts!$A:$BB,30,FALSE)</f>
        <v>104800</v>
      </c>
      <c r="AI1517">
        <f>VLOOKUP($G1517,county_facts!$A:$BB,31,FALSE)</f>
        <v>16067</v>
      </c>
      <c r="AJ1517">
        <f>VLOOKUP($G1517,county_facts!$A:$BB,32,FALSE)</f>
        <v>2.42</v>
      </c>
      <c r="AK1517">
        <f>VLOOKUP($G1517,county_facts!$A:$BB,33,FALSE)</f>
        <v>22398</v>
      </c>
      <c r="AL1517">
        <f>VLOOKUP($G1517,county_facts!$A:$BB,34,FALSE)</f>
        <v>42904</v>
      </c>
      <c r="AM1517">
        <f>VLOOKUP($G1517,county_facts!$A:$BB,35,FALSE)</f>
        <v>15.1</v>
      </c>
      <c r="AN1517">
        <f>VLOOKUP($G1517,county_facts!$A:$BB,36,FALSE)</f>
        <v>663</v>
      </c>
      <c r="AO1517">
        <f>VLOOKUP($G1517,county_facts!$A:$BB,37,FALSE)</f>
        <v>10475</v>
      </c>
      <c r="AP1517">
        <f>VLOOKUP($G1517,county_facts!$A:$BB,38,FALSE)</f>
        <v>7</v>
      </c>
      <c r="AQ1517">
        <f>VLOOKUP($G1517,county_facts!$A:$BB,39,FALSE)</f>
        <v>2565</v>
      </c>
      <c r="AR1517">
        <f>VLOOKUP($G1517,county_facts!$A:$BB,40,FALSE)</f>
        <v>2967</v>
      </c>
      <c r="AS1517">
        <f>VLOOKUP($G1517,county_facts!$A:$BB,41,FALSE)</f>
        <v>0</v>
      </c>
      <c r="AT1517">
        <f>VLOOKUP($G1517,county_facts!$A:$BB,42,FALSE)</f>
        <v>0</v>
      </c>
      <c r="AU1517">
        <f>VLOOKUP($G1517,county_facts!$A:$BB,43,FALSE)</f>
        <v>0</v>
      </c>
      <c r="AV1517">
        <f>VLOOKUP($G1517,county_facts!$A:$BB,44,FALSE)</f>
        <v>0</v>
      </c>
      <c r="AW1517">
        <f>VLOOKUP($G1517,county_facts!$A:$BB,45,FALSE)</f>
        <v>0</v>
      </c>
      <c r="AX1517">
        <f>VLOOKUP($G1517,county_facts!$A:$BB,46,FALSE)</f>
        <v>26.9</v>
      </c>
      <c r="AY1517">
        <f>VLOOKUP($G1517,county_facts!$A:$BB,47,FALSE)</f>
        <v>3187056</v>
      </c>
      <c r="AZ1517">
        <f>VLOOKUP($G1517,county_facts!$A:$BB,48,FALSE)</f>
        <v>0</v>
      </c>
      <c r="BA1517">
        <f>VLOOKUP($G1517,county_facts!$A:$BB,49,FALSE)</f>
        <v>343584</v>
      </c>
      <c r="BB1517">
        <f>VLOOKUP($G1517,county_facts!$A:$BB,50,FALSE)</f>
        <v>8341</v>
      </c>
      <c r="BC1517">
        <f>VLOOKUP($G1517,county_facts!$A:$BB,51,FALSE)</f>
        <v>28049</v>
      </c>
      <c r="BD1517">
        <f>VLOOKUP($G1517,county_facts!$A:$BB,52,FALSE)</f>
        <v>110</v>
      </c>
      <c r="BE1517">
        <f>VLOOKUP($G1517,county_facts!$A:$BB,53,FALSE)</f>
        <v>554.54</v>
      </c>
      <c r="BF1517">
        <f>VLOOKUP($G1517,county_facts!$A:$BB,54,FALSE)</f>
        <v>74</v>
      </c>
    </row>
    <row r="1518" spans="1:58" x14ac:dyDescent="0.3">
      <c r="A1518" t="s">
        <v>6</v>
      </c>
      <c r="B1518" t="s">
        <v>610</v>
      </c>
      <c r="C1518">
        <v>226</v>
      </c>
      <c r="D1518" t="s">
        <v>578</v>
      </c>
      <c r="E1518">
        <v>356</v>
      </c>
      <c r="F1518">
        <v>0.63483146099999999</v>
      </c>
      <c r="G1518">
        <v>47049</v>
      </c>
      <c r="H1518">
        <f>VLOOKUP($G1518,county_facts!$A:$BB,4,FALSE)</f>
        <v>17855</v>
      </c>
      <c r="I1518">
        <f>VLOOKUP($G1518,county_facts!$A:$BB,5,FALSE)</f>
        <v>17959</v>
      </c>
      <c r="J1518">
        <f>VLOOKUP($G1518,county_facts!$A:$BB,6,FALSE)</f>
        <v>-0.6</v>
      </c>
      <c r="K1518">
        <f>VLOOKUP($G1518,county_facts!$A:$BB,7,FALSE)</f>
        <v>17959</v>
      </c>
      <c r="L1518">
        <f>VLOOKUP($G1518,county_facts!$A:$BB,8,FALSE)</f>
        <v>5</v>
      </c>
      <c r="M1518">
        <f>VLOOKUP($G1518,county_facts!$A:$BB,9,FALSE)</f>
        <v>21.9</v>
      </c>
      <c r="N1518">
        <f>VLOOKUP($G1518,county_facts!$A:$BB,10,FALSE)</f>
        <v>20</v>
      </c>
      <c r="O1518">
        <f>VLOOKUP($G1518,county_facts!$A:$BB,11,FALSE)</f>
        <v>51</v>
      </c>
      <c r="P1518">
        <f>VLOOKUP($G1518,county_facts!$A:$BB,12,FALSE)</f>
        <v>98</v>
      </c>
      <c r="Q1518">
        <f>VLOOKUP($G1518,county_facts!$A:$BB,13,FALSE)</f>
        <v>0.4</v>
      </c>
      <c r="R1518">
        <f>VLOOKUP($G1518,county_facts!$A:$BB,14,FALSE)</f>
        <v>0.3</v>
      </c>
      <c r="S1518">
        <f>VLOOKUP($G1518,county_facts!$A:$BB,15,FALSE)</f>
        <v>0.3</v>
      </c>
      <c r="T1518">
        <f>VLOOKUP($G1518,county_facts!$A:$BB,16,FALSE)</f>
        <v>0</v>
      </c>
      <c r="U1518">
        <f>VLOOKUP($G1518,county_facts!$A:$BB,17,FALSE)</f>
        <v>0.9</v>
      </c>
      <c r="V1518">
        <f>VLOOKUP($G1518,county_facts!$A:$BB,18,FALSE)</f>
        <v>1.3</v>
      </c>
      <c r="W1518">
        <f>VLOOKUP($G1518,county_facts!$A:$BB,19,FALSE)</f>
        <v>96.9</v>
      </c>
      <c r="X1518">
        <f>VLOOKUP($G1518,county_facts!$A:$BB,20,FALSE)</f>
        <v>86.2</v>
      </c>
      <c r="Y1518">
        <f>VLOOKUP($G1518,county_facts!$A:$BB,21,FALSE)</f>
        <v>0.7</v>
      </c>
      <c r="Z1518">
        <f>VLOOKUP($G1518,county_facts!$A:$BB,22,FALSE)</f>
        <v>2</v>
      </c>
      <c r="AA1518">
        <f>VLOOKUP($G1518,county_facts!$A:$BB,23,FALSE)</f>
        <v>72.400000000000006</v>
      </c>
      <c r="AB1518">
        <f>VLOOKUP($G1518,county_facts!$A:$BB,24,FALSE)</f>
        <v>11.1</v>
      </c>
      <c r="AC1518">
        <f>VLOOKUP($G1518,county_facts!$A:$BB,25,FALSE)</f>
        <v>1408</v>
      </c>
      <c r="AD1518">
        <f>VLOOKUP($G1518,county_facts!$A:$BB,26,FALSE)</f>
        <v>23.7</v>
      </c>
      <c r="AE1518">
        <f>VLOOKUP($G1518,county_facts!$A:$BB,27,FALSE)</f>
        <v>8931</v>
      </c>
      <c r="AF1518">
        <f>VLOOKUP($G1518,county_facts!$A:$BB,28,FALSE)</f>
        <v>76.5</v>
      </c>
      <c r="AG1518">
        <f>VLOOKUP($G1518,county_facts!$A:$BB,29,FALSE)</f>
        <v>5.5</v>
      </c>
      <c r="AH1518">
        <f>VLOOKUP($G1518,county_facts!$A:$BB,30,FALSE)</f>
        <v>93300</v>
      </c>
      <c r="AI1518">
        <f>VLOOKUP($G1518,county_facts!$A:$BB,31,FALSE)</f>
        <v>7348</v>
      </c>
      <c r="AJ1518">
        <f>VLOOKUP($G1518,county_facts!$A:$BB,32,FALSE)</f>
        <v>2.42</v>
      </c>
      <c r="AK1518">
        <f>VLOOKUP($G1518,county_facts!$A:$BB,33,FALSE)</f>
        <v>16454</v>
      </c>
      <c r="AL1518">
        <f>VLOOKUP($G1518,county_facts!$A:$BB,34,FALSE)</f>
        <v>29192</v>
      </c>
      <c r="AM1518">
        <f>VLOOKUP($G1518,county_facts!$A:$BB,35,FALSE)</f>
        <v>25.7</v>
      </c>
      <c r="AN1518">
        <f>VLOOKUP($G1518,county_facts!$A:$BB,36,FALSE)</f>
        <v>239</v>
      </c>
      <c r="AO1518">
        <f>VLOOKUP($G1518,county_facts!$A:$BB,37,FALSE)</f>
        <v>3474</v>
      </c>
      <c r="AP1518">
        <f>VLOOKUP($G1518,county_facts!$A:$BB,38,FALSE)</f>
        <v>0.2</v>
      </c>
      <c r="AQ1518">
        <f>VLOOKUP($G1518,county_facts!$A:$BB,39,FALSE)</f>
        <v>1464</v>
      </c>
      <c r="AR1518">
        <f>VLOOKUP($G1518,county_facts!$A:$BB,40,FALSE)</f>
        <v>2235</v>
      </c>
      <c r="AS1518">
        <f>VLOOKUP($G1518,county_facts!$A:$BB,41,FALSE)</f>
        <v>0</v>
      </c>
      <c r="AT1518">
        <f>VLOOKUP($G1518,county_facts!$A:$BB,42,FALSE)</f>
        <v>0</v>
      </c>
      <c r="AU1518">
        <f>VLOOKUP($G1518,county_facts!$A:$BB,43,FALSE)</f>
        <v>0</v>
      </c>
      <c r="AV1518">
        <f>VLOOKUP($G1518,county_facts!$A:$BB,44,FALSE)</f>
        <v>0</v>
      </c>
      <c r="AW1518">
        <f>VLOOKUP($G1518,county_facts!$A:$BB,45,FALSE)</f>
        <v>0</v>
      </c>
      <c r="AX1518">
        <f>VLOOKUP($G1518,county_facts!$A:$BB,46,FALSE)</f>
        <v>20.3</v>
      </c>
      <c r="AY1518">
        <f>VLOOKUP($G1518,county_facts!$A:$BB,47,FALSE)</f>
        <v>0</v>
      </c>
      <c r="AZ1518">
        <f>VLOOKUP($G1518,county_facts!$A:$BB,48,FALSE)</f>
        <v>0</v>
      </c>
      <c r="BA1518">
        <f>VLOOKUP($G1518,county_facts!$A:$BB,49,FALSE)</f>
        <v>140548</v>
      </c>
      <c r="BB1518">
        <f>VLOOKUP($G1518,county_facts!$A:$BB,50,FALSE)</f>
        <v>8075</v>
      </c>
      <c r="BC1518">
        <f>VLOOKUP($G1518,county_facts!$A:$BB,51,FALSE)</f>
        <v>8176</v>
      </c>
      <c r="BD1518">
        <f>VLOOKUP($G1518,county_facts!$A:$BB,52,FALSE)</f>
        <v>0</v>
      </c>
      <c r="BE1518">
        <f>VLOOKUP($G1518,county_facts!$A:$BB,53,FALSE)</f>
        <v>498.61</v>
      </c>
      <c r="BF1518">
        <f>VLOOKUP($G1518,county_facts!$A:$BB,54,FALSE)</f>
        <v>36</v>
      </c>
    </row>
    <row r="1519" spans="1:58" x14ac:dyDescent="0.3">
      <c r="A1519" t="s">
        <v>9</v>
      </c>
      <c r="B1519" t="s">
        <v>610</v>
      </c>
      <c r="C1519">
        <v>130</v>
      </c>
      <c r="D1519" t="s">
        <v>578</v>
      </c>
      <c r="E1519">
        <v>356</v>
      </c>
      <c r="F1519">
        <v>0.36516853900000001</v>
      </c>
      <c r="G1519">
        <v>47049</v>
      </c>
      <c r="H1519">
        <f>VLOOKUP($G1519,county_facts!$A:$BB,4,FALSE)</f>
        <v>17855</v>
      </c>
      <c r="I1519">
        <f>VLOOKUP($G1519,county_facts!$A:$BB,5,FALSE)</f>
        <v>17959</v>
      </c>
      <c r="J1519">
        <f>VLOOKUP($G1519,county_facts!$A:$BB,6,FALSE)</f>
        <v>-0.6</v>
      </c>
      <c r="K1519">
        <f>VLOOKUP($G1519,county_facts!$A:$BB,7,FALSE)</f>
        <v>17959</v>
      </c>
      <c r="L1519">
        <f>VLOOKUP($G1519,county_facts!$A:$BB,8,FALSE)</f>
        <v>5</v>
      </c>
      <c r="M1519">
        <f>VLOOKUP($G1519,county_facts!$A:$BB,9,FALSE)</f>
        <v>21.9</v>
      </c>
      <c r="N1519">
        <f>VLOOKUP($G1519,county_facts!$A:$BB,10,FALSE)</f>
        <v>20</v>
      </c>
      <c r="O1519">
        <f>VLOOKUP($G1519,county_facts!$A:$BB,11,FALSE)</f>
        <v>51</v>
      </c>
      <c r="P1519">
        <f>VLOOKUP($G1519,county_facts!$A:$BB,12,FALSE)</f>
        <v>98</v>
      </c>
      <c r="Q1519">
        <f>VLOOKUP($G1519,county_facts!$A:$BB,13,FALSE)</f>
        <v>0.4</v>
      </c>
      <c r="R1519">
        <f>VLOOKUP($G1519,county_facts!$A:$BB,14,FALSE)</f>
        <v>0.3</v>
      </c>
      <c r="S1519">
        <f>VLOOKUP($G1519,county_facts!$A:$BB,15,FALSE)</f>
        <v>0.3</v>
      </c>
      <c r="T1519">
        <f>VLOOKUP($G1519,county_facts!$A:$BB,16,FALSE)</f>
        <v>0</v>
      </c>
      <c r="U1519">
        <f>VLOOKUP($G1519,county_facts!$A:$BB,17,FALSE)</f>
        <v>0.9</v>
      </c>
      <c r="V1519">
        <f>VLOOKUP($G1519,county_facts!$A:$BB,18,FALSE)</f>
        <v>1.3</v>
      </c>
      <c r="W1519">
        <f>VLOOKUP($G1519,county_facts!$A:$BB,19,FALSE)</f>
        <v>96.9</v>
      </c>
      <c r="X1519">
        <f>VLOOKUP($G1519,county_facts!$A:$BB,20,FALSE)</f>
        <v>86.2</v>
      </c>
      <c r="Y1519">
        <f>VLOOKUP($G1519,county_facts!$A:$BB,21,FALSE)</f>
        <v>0.7</v>
      </c>
      <c r="Z1519">
        <f>VLOOKUP($G1519,county_facts!$A:$BB,22,FALSE)</f>
        <v>2</v>
      </c>
      <c r="AA1519">
        <f>VLOOKUP($G1519,county_facts!$A:$BB,23,FALSE)</f>
        <v>72.400000000000006</v>
      </c>
      <c r="AB1519">
        <f>VLOOKUP($G1519,county_facts!$A:$BB,24,FALSE)</f>
        <v>11.1</v>
      </c>
      <c r="AC1519">
        <f>VLOOKUP($G1519,county_facts!$A:$BB,25,FALSE)</f>
        <v>1408</v>
      </c>
      <c r="AD1519">
        <f>VLOOKUP($G1519,county_facts!$A:$BB,26,FALSE)</f>
        <v>23.7</v>
      </c>
      <c r="AE1519">
        <f>VLOOKUP($G1519,county_facts!$A:$BB,27,FALSE)</f>
        <v>8931</v>
      </c>
      <c r="AF1519">
        <f>VLOOKUP($G1519,county_facts!$A:$BB,28,FALSE)</f>
        <v>76.5</v>
      </c>
      <c r="AG1519">
        <f>VLOOKUP($G1519,county_facts!$A:$BB,29,FALSE)</f>
        <v>5.5</v>
      </c>
      <c r="AH1519">
        <f>VLOOKUP($G1519,county_facts!$A:$BB,30,FALSE)</f>
        <v>93300</v>
      </c>
      <c r="AI1519">
        <f>VLOOKUP($G1519,county_facts!$A:$BB,31,FALSE)</f>
        <v>7348</v>
      </c>
      <c r="AJ1519">
        <f>VLOOKUP($G1519,county_facts!$A:$BB,32,FALSE)</f>
        <v>2.42</v>
      </c>
      <c r="AK1519">
        <f>VLOOKUP($G1519,county_facts!$A:$BB,33,FALSE)</f>
        <v>16454</v>
      </c>
      <c r="AL1519">
        <f>VLOOKUP($G1519,county_facts!$A:$BB,34,FALSE)</f>
        <v>29192</v>
      </c>
      <c r="AM1519">
        <f>VLOOKUP($G1519,county_facts!$A:$BB,35,FALSE)</f>
        <v>25.7</v>
      </c>
      <c r="AN1519">
        <f>VLOOKUP($G1519,county_facts!$A:$BB,36,FALSE)</f>
        <v>239</v>
      </c>
      <c r="AO1519">
        <f>VLOOKUP($G1519,county_facts!$A:$BB,37,FALSE)</f>
        <v>3474</v>
      </c>
      <c r="AP1519">
        <f>VLOOKUP($G1519,county_facts!$A:$BB,38,FALSE)</f>
        <v>0.2</v>
      </c>
      <c r="AQ1519">
        <f>VLOOKUP($G1519,county_facts!$A:$BB,39,FALSE)</f>
        <v>1464</v>
      </c>
      <c r="AR1519">
        <f>VLOOKUP($G1519,county_facts!$A:$BB,40,FALSE)</f>
        <v>2235</v>
      </c>
      <c r="AS1519">
        <f>VLOOKUP($G1519,county_facts!$A:$BB,41,FALSE)</f>
        <v>0</v>
      </c>
      <c r="AT1519">
        <f>VLOOKUP($G1519,county_facts!$A:$BB,42,FALSE)</f>
        <v>0</v>
      </c>
      <c r="AU1519">
        <f>VLOOKUP($G1519,county_facts!$A:$BB,43,FALSE)</f>
        <v>0</v>
      </c>
      <c r="AV1519">
        <f>VLOOKUP($G1519,county_facts!$A:$BB,44,FALSE)</f>
        <v>0</v>
      </c>
      <c r="AW1519">
        <f>VLOOKUP($G1519,county_facts!$A:$BB,45,FALSE)</f>
        <v>0</v>
      </c>
      <c r="AX1519">
        <f>VLOOKUP($G1519,county_facts!$A:$BB,46,FALSE)</f>
        <v>20.3</v>
      </c>
      <c r="AY1519">
        <f>VLOOKUP($G1519,county_facts!$A:$BB,47,FALSE)</f>
        <v>0</v>
      </c>
      <c r="AZ1519">
        <f>VLOOKUP($G1519,county_facts!$A:$BB,48,FALSE)</f>
        <v>0</v>
      </c>
      <c r="BA1519">
        <f>VLOOKUP($G1519,county_facts!$A:$BB,49,FALSE)</f>
        <v>140548</v>
      </c>
      <c r="BB1519">
        <f>VLOOKUP($G1519,county_facts!$A:$BB,50,FALSE)</f>
        <v>8075</v>
      </c>
      <c r="BC1519">
        <f>VLOOKUP($G1519,county_facts!$A:$BB,51,FALSE)</f>
        <v>8176</v>
      </c>
      <c r="BD1519">
        <f>VLOOKUP($G1519,county_facts!$A:$BB,52,FALSE)</f>
        <v>0</v>
      </c>
      <c r="BE1519">
        <f>VLOOKUP($G1519,county_facts!$A:$BB,53,FALSE)</f>
        <v>498.61</v>
      </c>
      <c r="BF1519">
        <f>VLOOKUP($G1519,county_facts!$A:$BB,54,FALSE)</f>
        <v>36</v>
      </c>
    </row>
    <row r="1520" spans="1:58" x14ac:dyDescent="0.3">
      <c r="A1520" t="s">
        <v>6</v>
      </c>
      <c r="B1520" t="s">
        <v>46</v>
      </c>
      <c r="C1520">
        <v>1534</v>
      </c>
      <c r="D1520" t="s">
        <v>578</v>
      </c>
      <c r="E1520">
        <v>1961</v>
      </c>
      <c r="F1520">
        <v>0.78225395200000003</v>
      </c>
      <c r="G1520">
        <v>47047</v>
      </c>
      <c r="H1520">
        <f>VLOOKUP($G1520,county_facts!$A:$BB,4,FALSE)</f>
        <v>39011</v>
      </c>
      <c r="I1520">
        <f>VLOOKUP($G1520,county_facts!$A:$BB,5,FALSE)</f>
        <v>38413</v>
      </c>
      <c r="J1520">
        <f>VLOOKUP($G1520,county_facts!$A:$BB,6,FALSE)</f>
        <v>1.6</v>
      </c>
      <c r="K1520">
        <f>VLOOKUP($G1520,county_facts!$A:$BB,7,FALSE)</f>
        <v>38413</v>
      </c>
      <c r="L1520">
        <f>VLOOKUP($G1520,county_facts!$A:$BB,8,FALSE)</f>
        <v>5.4</v>
      </c>
      <c r="M1520">
        <f>VLOOKUP($G1520,county_facts!$A:$BB,9,FALSE)</f>
        <v>20.9</v>
      </c>
      <c r="N1520">
        <f>VLOOKUP($G1520,county_facts!$A:$BB,10,FALSE)</f>
        <v>18.7</v>
      </c>
      <c r="O1520">
        <f>VLOOKUP($G1520,county_facts!$A:$BB,11,FALSE)</f>
        <v>50.5</v>
      </c>
      <c r="P1520">
        <f>VLOOKUP($G1520,county_facts!$A:$BB,12,FALSE)</f>
        <v>70.599999999999994</v>
      </c>
      <c r="Q1520">
        <f>VLOOKUP($G1520,county_facts!$A:$BB,13,FALSE)</f>
        <v>27.5</v>
      </c>
      <c r="R1520">
        <f>VLOOKUP($G1520,county_facts!$A:$BB,14,FALSE)</f>
        <v>0.3</v>
      </c>
      <c r="S1520">
        <f>VLOOKUP($G1520,county_facts!$A:$BB,15,FALSE)</f>
        <v>0.6</v>
      </c>
      <c r="T1520">
        <f>VLOOKUP($G1520,county_facts!$A:$BB,16,FALSE)</f>
        <v>0</v>
      </c>
      <c r="U1520">
        <f>VLOOKUP($G1520,county_facts!$A:$BB,17,FALSE)</f>
        <v>0.9</v>
      </c>
      <c r="V1520">
        <f>VLOOKUP($G1520,county_facts!$A:$BB,18,FALSE)</f>
        <v>2.5</v>
      </c>
      <c r="W1520">
        <f>VLOOKUP($G1520,county_facts!$A:$BB,19,FALSE)</f>
        <v>68.400000000000006</v>
      </c>
      <c r="X1520">
        <f>VLOOKUP($G1520,county_facts!$A:$BB,20,FALSE)</f>
        <v>91.5</v>
      </c>
      <c r="Y1520">
        <f>VLOOKUP($G1520,county_facts!$A:$BB,21,FALSE)</f>
        <v>2.2000000000000002</v>
      </c>
      <c r="Z1520">
        <f>VLOOKUP($G1520,county_facts!$A:$BB,22,FALSE)</f>
        <v>3.3</v>
      </c>
      <c r="AA1520">
        <f>VLOOKUP($G1520,county_facts!$A:$BB,23,FALSE)</f>
        <v>85.7</v>
      </c>
      <c r="AB1520">
        <f>VLOOKUP($G1520,county_facts!$A:$BB,24,FALSE)</f>
        <v>21.5</v>
      </c>
      <c r="AC1520">
        <f>VLOOKUP($G1520,county_facts!$A:$BB,25,FALSE)</f>
        <v>2956</v>
      </c>
      <c r="AD1520">
        <f>VLOOKUP($G1520,county_facts!$A:$BB,26,FALSE)</f>
        <v>32.700000000000003</v>
      </c>
      <c r="AE1520">
        <f>VLOOKUP($G1520,county_facts!$A:$BB,27,FALSE)</f>
        <v>16231</v>
      </c>
      <c r="AF1520">
        <f>VLOOKUP($G1520,county_facts!$A:$BB,28,FALSE)</f>
        <v>80.8</v>
      </c>
      <c r="AG1520">
        <f>VLOOKUP($G1520,county_facts!$A:$BB,29,FALSE)</f>
        <v>5.5</v>
      </c>
      <c r="AH1520">
        <f>VLOOKUP($G1520,county_facts!$A:$BB,30,FALSE)</f>
        <v>175100</v>
      </c>
      <c r="AI1520">
        <f>VLOOKUP($G1520,county_facts!$A:$BB,31,FALSE)</f>
        <v>14535</v>
      </c>
      <c r="AJ1520">
        <f>VLOOKUP($G1520,county_facts!$A:$BB,32,FALSE)</f>
        <v>2.62</v>
      </c>
      <c r="AK1520">
        <f>VLOOKUP($G1520,county_facts!$A:$BB,33,FALSE)</f>
        <v>28201</v>
      </c>
      <c r="AL1520">
        <f>VLOOKUP($G1520,county_facts!$A:$BB,34,FALSE)</f>
        <v>56618</v>
      </c>
      <c r="AM1520">
        <f>VLOOKUP($G1520,county_facts!$A:$BB,35,FALSE)</f>
        <v>14</v>
      </c>
      <c r="AN1520">
        <f>VLOOKUP($G1520,county_facts!$A:$BB,36,FALSE)</f>
        <v>588</v>
      </c>
      <c r="AO1520">
        <f>VLOOKUP($G1520,county_facts!$A:$BB,37,FALSE)</f>
        <v>6926</v>
      </c>
      <c r="AP1520">
        <f>VLOOKUP($G1520,county_facts!$A:$BB,38,FALSE)</f>
        <v>6.4</v>
      </c>
      <c r="AQ1520">
        <f>VLOOKUP($G1520,county_facts!$A:$BB,39,FALSE)</f>
        <v>3202</v>
      </c>
      <c r="AR1520">
        <f>VLOOKUP($G1520,county_facts!$A:$BB,40,FALSE)</f>
        <v>3779</v>
      </c>
      <c r="AS1520">
        <f>VLOOKUP($G1520,county_facts!$A:$BB,41,FALSE)</f>
        <v>15.3</v>
      </c>
      <c r="AT1520">
        <f>VLOOKUP($G1520,county_facts!$A:$BB,42,FALSE)</f>
        <v>0</v>
      </c>
      <c r="AU1520">
        <f>VLOOKUP($G1520,county_facts!$A:$BB,43,FALSE)</f>
        <v>0</v>
      </c>
      <c r="AV1520">
        <f>VLOOKUP($G1520,county_facts!$A:$BB,44,FALSE)</f>
        <v>0</v>
      </c>
      <c r="AW1520">
        <f>VLOOKUP($G1520,county_facts!$A:$BB,45,FALSE)</f>
        <v>0</v>
      </c>
      <c r="AX1520">
        <f>VLOOKUP($G1520,county_facts!$A:$BB,46,FALSE)</f>
        <v>23</v>
      </c>
      <c r="AY1520">
        <f>VLOOKUP($G1520,county_facts!$A:$BB,47,FALSE)</f>
        <v>889776</v>
      </c>
      <c r="AZ1520">
        <f>VLOOKUP($G1520,county_facts!$A:$BB,48,FALSE)</f>
        <v>74398</v>
      </c>
      <c r="BA1520">
        <f>VLOOKUP($G1520,county_facts!$A:$BB,49,FALSE)</f>
        <v>126612</v>
      </c>
      <c r="BB1520">
        <f>VLOOKUP($G1520,county_facts!$A:$BB,50,FALSE)</f>
        <v>3402</v>
      </c>
      <c r="BC1520">
        <f>VLOOKUP($G1520,county_facts!$A:$BB,51,FALSE)</f>
        <v>12553</v>
      </c>
      <c r="BD1520">
        <f>VLOOKUP($G1520,county_facts!$A:$BB,52,FALSE)</f>
        <v>235</v>
      </c>
      <c r="BE1520">
        <f>VLOOKUP($G1520,county_facts!$A:$BB,53,FALSE)</f>
        <v>704.79</v>
      </c>
      <c r="BF1520">
        <f>VLOOKUP($G1520,county_facts!$A:$BB,54,FALSE)</f>
        <v>54.5</v>
      </c>
    </row>
    <row r="1521" spans="1:58" x14ac:dyDescent="0.3">
      <c r="A1521" t="s">
        <v>9</v>
      </c>
      <c r="B1521" t="s">
        <v>46</v>
      </c>
      <c r="C1521">
        <v>427</v>
      </c>
      <c r="D1521" t="s">
        <v>578</v>
      </c>
      <c r="E1521">
        <v>1961</v>
      </c>
      <c r="F1521">
        <v>0.217746048</v>
      </c>
      <c r="G1521">
        <v>47047</v>
      </c>
      <c r="H1521">
        <f>VLOOKUP($G1521,county_facts!$A:$BB,4,FALSE)</f>
        <v>39011</v>
      </c>
      <c r="I1521">
        <f>VLOOKUP($G1521,county_facts!$A:$BB,5,FALSE)</f>
        <v>38413</v>
      </c>
      <c r="J1521">
        <f>VLOOKUP($G1521,county_facts!$A:$BB,6,FALSE)</f>
        <v>1.6</v>
      </c>
      <c r="K1521">
        <f>VLOOKUP($G1521,county_facts!$A:$BB,7,FALSE)</f>
        <v>38413</v>
      </c>
      <c r="L1521">
        <f>VLOOKUP($G1521,county_facts!$A:$BB,8,FALSE)</f>
        <v>5.4</v>
      </c>
      <c r="M1521">
        <f>VLOOKUP($G1521,county_facts!$A:$BB,9,FALSE)</f>
        <v>20.9</v>
      </c>
      <c r="N1521">
        <f>VLOOKUP($G1521,county_facts!$A:$BB,10,FALSE)</f>
        <v>18.7</v>
      </c>
      <c r="O1521">
        <f>VLOOKUP($G1521,county_facts!$A:$BB,11,FALSE)</f>
        <v>50.5</v>
      </c>
      <c r="P1521">
        <f>VLOOKUP($G1521,county_facts!$A:$BB,12,FALSE)</f>
        <v>70.599999999999994</v>
      </c>
      <c r="Q1521">
        <f>VLOOKUP($G1521,county_facts!$A:$BB,13,FALSE)</f>
        <v>27.5</v>
      </c>
      <c r="R1521">
        <f>VLOOKUP($G1521,county_facts!$A:$BB,14,FALSE)</f>
        <v>0.3</v>
      </c>
      <c r="S1521">
        <f>VLOOKUP($G1521,county_facts!$A:$BB,15,FALSE)</f>
        <v>0.6</v>
      </c>
      <c r="T1521">
        <f>VLOOKUP($G1521,county_facts!$A:$BB,16,FALSE)</f>
        <v>0</v>
      </c>
      <c r="U1521">
        <f>VLOOKUP($G1521,county_facts!$A:$BB,17,FALSE)</f>
        <v>0.9</v>
      </c>
      <c r="V1521">
        <f>VLOOKUP($G1521,county_facts!$A:$BB,18,FALSE)</f>
        <v>2.5</v>
      </c>
      <c r="W1521">
        <f>VLOOKUP($G1521,county_facts!$A:$BB,19,FALSE)</f>
        <v>68.400000000000006</v>
      </c>
      <c r="X1521">
        <f>VLOOKUP($G1521,county_facts!$A:$BB,20,FALSE)</f>
        <v>91.5</v>
      </c>
      <c r="Y1521">
        <f>VLOOKUP($G1521,county_facts!$A:$BB,21,FALSE)</f>
        <v>2.2000000000000002</v>
      </c>
      <c r="Z1521">
        <f>VLOOKUP($G1521,county_facts!$A:$BB,22,FALSE)</f>
        <v>3.3</v>
      </c>
      <c r="AA1521">
        <f>VLOOKUP($G1521,county_facts!$A:$BB,23,FALSE)</f>
        <v>85.7</v>
      </c>
      <c r="AB1521">
        <f>VLOOKUP($G1521,county_facts!$A:$BB,24,FALSE)</f>
        <v>21.5</v>
      </c>
      <c r="AC1521">
        <f>VLOOKUP($G1521,county_facts!$A:$BB,25,FALSE)</f>
        <v>2956</v>
      </c>
      <c r="AD1521">
        <f>VLOOKUP($G1521,county_facts!$A:$BB,26,FALSE)</f>
        <v>32.700000000000003</v>
      </c>
      <c r="AE1521">
        <f>VLOOKUP($G1521,county_facts!$A:$BB,27,FALSE)</f>
        <v>16231</v>
      </c>
      <c r="AF1521">
        <f>VLOOKUP($G1521,county_facts!$A:$BB,28,FALSE)</f>
        <v>80.8</v>
      </c>
      <c r="AG1521">
        <f>VLOOKUP($G1521,county_facts!$A:$BB,29,FALSE)</f>
        <v>5.5</v>
      </c>
      <c r="AH1521">
        <f>VLOOKUP($G1521,county_facts!$A:$BB,30,FALSE)</f>
        <v>175100</v>
      </c>
      <c r="AI1521">
        <f>VLOOKUP($G1521,county_facts!$A:$BB,31,FALSE)</f>
        <v>14535</v>
      </c>
      <c r="AJ1521">
        <f>VLOOKUP($G1521,county_facts!$A:$BB,32,FALSE)</f>
        <v>2.62</v>
      </c>
      <c r="AK1521">
        <f>VLOOKUP($G1521,county_facts!$A:$BB,33,FALSE)</f>
        <v>28201</v>
      </c>
      <c r="AL1521">
        <f>VLOOKUP($G1521,county_facts!$A:$BB,34,FALSE)</f>
        <v>56618</v>
      </c>
      <c r="AM1521">
        <f>VLOOKUP($G1521,county_facts!$A:$BB,35,FALSE)</f>
        <v>14</v>
      </c>
      <c r="AN1521">
        <f>VLOOKUP($G1521,county_facts!$A:$BB,36,FALSE)</f>
        <v>588</v>
      </c>
      <c r="AO1521">
        <f>VLOOKUP($G1521,county_facts!$A:$BB,37,FALSE)</f>
        <v>6926</v>
      </c>
      <c r="AP1521">
        <f>VLOOKUP($G1521,county_facts!$A:$BB,38,FALSE)</f>
        <v>6.4</v>
      </c>
      <c r="AQ1521">
        <f>VLOOKUP($G1521,county_facts!$A:$BB,39,FALSE)</f>
        <v>3202</v>
      </c>
      <c r="AR1521">
        <f>VLOOKUP($G1521,county_facts!$A:$BB,40,FALSE)</f>
        <v>3779</v>
      </c>
      <c r="AS1521">
        <f>VLOOKUP($G1521,county_facts!$A:$BB,41,FALSE)</f>
        <v>15.3</v>
      </c>
      <c r="AT1521">
        <f>VLOOKUP($G1521,county_facts!$A:$BB,42,FALSE)</f>
        <v>0</v>
      </c>
      <c r="AU1521">
        <f>VLOOKUP($G1521,county_facts!$A:$BB,43,FALSE)</f>
        <v>0</v>
      </c>
      <c r="AV1521">
        <f>VLOOKUP($G1521,county_facts!$A:$BB,44,FALSE)</f>
        <v>0</v>
      </c>
      <c r="AW1521">
        <f>VLOOKUP($G1521,county_facts!$A:$BB,45,FALSE)</f>
        <v>0</v>
      </c>
      <c r="AX1521">
        <f>VLOOKUP($G1521,county_facts!$A:$BB,46,FALSE)</f>
        <v>23</v>
      </c>
      <c r="AY1521">
        <f>VLOOKUP($G1521,county_facts!$A:$BB,47,FALSE)</f>
        <v>889776</v>
      </c>
      <c r="AZ1521">
        <f>VLOOKUP($G1521,county_facts!$A:$BB,48,FALSE)</f>
        <v>74398</v>
      </c>
      <c r="BA1521">
        <f>VLOOKUP($G1521,county_facts!$A:$BB,49,FALSE)</f>
        <v>126612</v>
      </c>
      <c r="BB1521">
        <f>VLOOKUP($G1521,county_facts!$A:$BB,50,FALSE)</f>
        <v>3402</v>
      </c>
      <c r="BC1521">
        <f>VLOOKUP($G1521,county_facts!$A:$BB,51,FALSE)</f>
        <v>12553</v>
      </c>
      <c r="BD1521">
        <f>VLOOKUP($G1521,county_facts!$A:$BB,52,FALSE)</f>
        <v>235</v>
      </c>
      <c r="BE1521">
        <f>VLOOKUP($G1521,county_facts!$A:$BB,53,FALSE)</f>
        <v>704.79</v>
      </c>
      <c r="BF1521">
        <f>VLOOKUP($G1521,county_facts!$A:$BB,54,FALSE)</f>
        <v>54.5</v>
      </c>
    </row>
    <row r="1522" spans="1:58" x14ac:dyDescent="0.3">
      <c r="A1522" t="s">
        <v>6</v>
      </c>
      <c r="B1522" t="s">
        <v>611</v>
      </c>
      <c r="C1522">
        <v>647</v>
      </c>
      <c r="D1522" t="s">
        <v>578</v>
      </c>
      <c r="E1522">
        <v>878</v>
      </c>
      <c r="F1522">
        <v>0.73690204999999998</v>
      </c>
      <c r="G1522">
        <v>47045</v>
      </c>
      <c r="H1522">
        <f>VLOOKUP($G1522,county_facts!$A:$BB,4,FALSE)</f>
        <v>37935</v>
      </c>
      <c r="I1522">
        <f>VLOOKUP($G1522,county_facts!$A:$BB,5,FALSE)</f>
        <v>38337</v>
      </c>
      <c r="J1522">
        <f>VLOOKUP($G1522,county_facts!$A:$BB,6,FALSE)</f>
        <v>-1</v>
      </c>
      <c r="K1522">
        <f>VLOOKUP($G1522,county_facts!$A:$BB,7,FALSE)</f>
        <v>38335</v>
      </c>
      <c r="L1522">
        <f>VLOOKUP($G1522,county_facts!$A:$BB,8,FALSE)</f>
        <v>6.5</v>
      </c>
      <c r="M1522">
        <f>VLOOKUP($G1522,county_facts!$A:$BB,9,FALSE)</f>
        <v>24.1</v>
      </c>
      <c r="N1522">
        <f>VLOOKUP($G1522,county_facts!$A:$BB,10,FALSE)</f>
        <v>16.5</v>
      </c>
      <c r="O1522">
        <f>VLOOKUP($G1522,county_facts!$A:$BB,11,FALSE)</f>
        <v>51.7</v>
      </c>
      <c r="P1522">
        <f>VLOOKUP($G1522,county_facts!$A:$BB,12,FALSE)</f>
        <v>82.9</v>
      </c>
      <c r="Q1522">
        <f>VLOOKUP($G1522,county_facts!$A:$BB,13,FALSE)</f>
        <v>14.6</v>
      </c>
      <c r="R1522">
        <f>VLOOKUP($G1522,county_facts!$A:$BB,14,FALSE)</f>
        <v>0.3</v>
      </c>
      <c r="S1522">
        <f>VLOOKUP($G1522,county_facts!$A:$BB,15,FALSE)</f>
        <v>0.6</v>
      </c>
      <c r="T1522">
        <f>VLOOKUP($G1522,county_facts!$A:$BB,16,FALSE)</f>
        <v>0</v>
      </c>
      <c r="U1522">
        <f>VLOOKUP($G1522,county_facts!$A:$BB,17,FALSE)</f>
        <v>1.6</v>
      </c>
      <c r="V1522">
        <f>VLOOKUP($G1522,county_facts!$A:$BB,18,FALSE)</f>
        <v>3.1</v>
      </c>
      <c r="W1522">
        <f>VLOOKUP($G1522,county_facts!$A:$BB,19,FALSE)</f>
        <v>80.3</v>
      </c>
      <c r="X1522">
        <f>VLOOKUP($G1522,county_facts!$A:$BB,20,FALSE)</f>
        <v>81.5</v>
      </c>
      <c r="Y1522">
        <f>VLOOKUP($G1522,county_facts!$A:$BB,21,FALSE)</f>
        <v>1.8</v>
      </c>
      <c r="Z1522">
        <f>VLOOKUP($G1522,county_facts!$A:$BB,22,FALSE)</f>
        <v>2.9</v>
      </c>
      <c r="AA1522">
        <f>VLOOKUP($G1522,county_facts!$A:$BB,23,FALSE)</f>
        <v>83.6</v>
      </c>
      <c r="AB1522">
        <f>VLOOKUP($G1522,county_facts!$A:$BB,24,FALSE)</f>
        <v>18.100000000000001</v>
      </c>
      <c r="AC1522">
        <f>VLOOKUP($G1522,county_facts!$A:$BB,25,FALSE)</f>
        <v>3083</v>
      </c>
      <c r="AD1522">
        <f>VLOOKUP($G1522,county_facts!$A:$BB,26,FALSE)</f>
        <v>18.600000000000001</v>
      </c>
      <c r="AE1522">
        <f>VLOOKUP($G1522,county_facts!$A:$BB,27,FALSE)</f>
        <v>16785</v>
      </c>
      <c r="AF1522">
        <f>VLOOKUP($G1522,county_facts!$A:$BB,28,FALSE)</f>
        <v>63.5</v>
      </c>
      <c r="AG1522">
        <f>VLOOKUP($G1522,county_facts!$A:$BB,29,FALSE)</f>
        <v>13</v>
      </c>
      <c r="AH1522">
        <f>VLOOKUP($G1522,county_facts!$A:$BB,30,FALSE)</f>
        <v>99500</v>
      </c>
      <c r="AI1522">
        <f>VLOOKUP($G1522,county_facts!$A:$BB,31,FALSE)</f>
        <v>15100</v>
      </c>
      <c r="AJ1522">
        <f>VLOOKUP($G1522,county_facts!$A:$BB,32,FALSE)</f>
        <v>2.4900000000000002</v>
      </c>
      <c r="AK1522">
        <f>VLOOKUP($G1522,county_facts!$A:$BB,33,FALSE)</f>
        <v>21208</v>
      </c>
      <c r="AL1522">
        <f>VLOOKUP($G1522,county_facts!$A:$BB,34,FALSE)</f>
        <v>38953</v>
      </c>
      <c r="AM1522">
        <f>VLOOKUP($G1522,county_facts!$A:$BB,35,FALSE)</f>
        <v>17.8</v>
      </c>
      <c r="AN1522">
        <f>VLOOKUP($G1522,county_facts!$A:$BB,36,FALSE)</f>
        <v>792</v>
      </c>
      <c r="AO1522">
        <f>VLOOKUP($G1522,county_facts!$A:$BB,37,FALSE)</f>
        <v>12300</v>
      </c>
      <c r="AP1522">
        <f>VLOOKUP($G1522,county_facts!$A:$BB,38,FALSE)</f>
        <v>-4.8</v>
      </c>
      <c r="AQ1522">
        <f>VLOOKUP($G1522,county_facts!$A:$BB,39,FALSE)</f>
        <v>2385</v>
      </c>
      <c r="AR1522">
        <f>VLOOKUP($G1522,county_facts!$A:$BB,40,FALSE)</f>
        <v>3139</v>
      </c>
      <c r="AS1522">
        <f>VLOOKUP($G1522,county_facts!$A:$BB,41,FALSE)</f>
        <v>0</v>
      </c>
      <c r="AT1522">
        <f>VLOOKUP($G1522,county_facts!$A:$BB,42,FALSE)</f>
        <v>0</v>
      </c>
      <c r="AU1522">
        <f>VLOOKUP($G1522,county_facts!$A:$BB,43,FALSE)</f>
        <v>0</v>
      </c>
      <c r="AV1522">
        <f>VLOOKUP($G1522,county_facts!$A:$BB,44,FALSE)</f>
        <v>0</v>
      </c>
      <c r="AW1522">
        <f>VLOOKUP($G1522,county_facts!$A:$BB,45,FALSE)</f>
        <v>0</v>
      </c>
      <c r="AX1522">
        <f>VLOOKUP($G1522,county_facts!$A:$BB,46,FALSE)</f>
        <v>24.4</v>
      </c>
      <c r="AY1522">
        <f>VLOOKUP($G1522,county_facts!$A:$BB,47,FALSE)</f>
        <v>1646993</v>
      </c>
      <c r="AZ1522">
        <f>VLOOKUP($G1522,county_facts!$A:$BB,48,FALSE)</f>
        <v>252485</v>
      </c>
      <c r="BA1522">
        <f>VLOOKUP($G1522,county_facts!$A:$BB,49,FALSE)</f>
        <v>514056</v>
      </c>
      <c r="BB1522">
        <f>VLOOKUP($G1522,county_facts!$A:$BB,50,FALSE)</f>
        <v>13643</v>
      </c>
      <c r="BC1522">
        <f>VLOOKUP($G1522,county_facts!$A:$BB,51,FALSE)</f>
        <v>42802</v>
      </c>
      <c r="BD1522">
        <f>VLOOKUP($G1522,county_facts!$A:$BB,52,FALSE)</f>
        <v>56</v>
      </c>
      <c r="BE1522">
        <f>VLOOKUP($G1522,county_facts!$A:$BB,53,FALSE)</f>
        <v>512.33000000000004</v>
      </c>
      <c r="BF1522">
        <f>VLOOKUP($G1522,county_facts!$A:$BB,54,FALSE)</f>
        <v>74.8</v>
      </c>
    </row>
    <row r="1523" spans="1:58" x14ac:dyDescent="0.3">
      <c r="A1523" t="s">
        <v>9</v>
      </c>
      <c r="B1523" t="s">
        <v>611</v>
      </c>
      <c r="C1523">
        <v>231</v>
      </c>
      <c r="D1523" t="s">
        <v>578</v>
      </c>
      <c r="E1523">
        <v>878</v>
      </c>
      <c r="F1523">
        <v>0.26309795000000002</v>
      </c>
      <c r="G1523">
        <v>47045</v>
      </c>
      <c r="H1523">
        <f>VLOOKUP($G1523,county_facts!$A:$BB,4,FALSE)</f>
        <v>37935</v>
      </c>
      <c r="I1523">
        <f>VLOOKUP($G1523,county_facts!$A:$BB,5,FALSE)</f>
        <v>38337</v>
      </c>
      <c r="J1523">
        <f>VLOOKUP($G1523,county_facts!$A:$BB,6,FALSE)</f>
        <v>-1</v>
      </c>
      <c r="K1523">
        <f>VLOOKUP($G1523,county_facts!$A:$BB,7,FALSE)</f>
        <v>38335</v>
      </c>
      <c r="L1523">
        <f>VLOOKUP($G1523,county_facts!$A:$BB,8,FALSE)</f>
        <v>6.5</v>
      </c>
      <c r="M1523">
        <f>VLOOKUP($G1523,county_facts!$A:$BB,9,FALSE)</f>
        <v>24.1</v>
      </c>
      <c r="N1523">
        <f>VLOOKUP($G1523,county_facts!$A:$BB,10,FALSE)</f>
        <v>16.5</v>
      </c>
      <c r="O1523">
        <f>VLOOKUP($G1523,county_facts!$A:$BB,11,FALSE)</f>
        <v>51.7</v>
      </c>
      <c r="P1523">
        <f>VLOOKUP($G1523,county_facts!$A:$BB,12,FALSE)</f>
        <v>82.9</v>
      </c>
      <c r="Q1523">
        <f>VLOOKUP($G1523,county_facts!$A:$BB,13,FALSE)</f>
        <v>14.6</v>
      </c>
      <c r="R1523">
        <f>VLOOKUP($G1523,county_facts!$A:$BB,14,FALSE)</f>
        <v>0.3</v>
      </c>
      <c r="S1523">
        <f>VLOOKUP($G1523,county_facts!$A:$BB,15,FALSE)</f>
        <v>0.6</v>
      </c>
      <c r="T1523">
        <f>VLOOKUP($G1523,county_facts!$A:$BB,16,FALSE)</f>
        <v>0</v>
      </c>
      <c r="U1523">
        <f>VLOOKUP($G1523,county_facts!$A:$BB,17,FALSE)</f>
        <v>1.6</v>
      </c>
      <c r="V1523">
        <f>VLOOKUP($G1523,county_facts!$A:$BB,18,FALSE)</f>
        <v>3.1</v>
      </c>
      <c r="W1523">
        <f>VLOOKUP($G1523,county_facts!$A:$BB,19,FALSE)</f>
        <v>80.3</v>
      </c>
      <c r="X1523">
        <f>VLOOKUP($G1523,county_facts!$A:$BB,20,FALSE)</f>
        <v>81.5</v>
      </c>
      <c r="Y1523">
        <f>VLOOKUP($G1523,county_facts!$A:$BB,21,FALSE)</f>
        <v>1.8</v>
      </c>
      <c r="Z1523">
        <f>VLOOKUP($G1523,county_facts!$A:$BB,22,FALSE)</f>
        <v>2.9</v>
      </c>
      <c r="AA1523">
        <f>VLOOKUP($G1523,county_facts!$A:$BB,23,FALSE)</f>
        <v>83.6</v>
      </c>
      <c r="AB1523">
        <f>VLOOKUP($G1523,county_facts!$A:$BB,24,FALSE)</f>
        <v>18.100000000000001</v>
      </c>
      <c r="AC1523">
        <f>VLOOKUP($G1523,county_facts!$A:$BB,25,FALSE)</f>
        <v>3083</v>
      </c>
      <c r="AD1523">
        <f>VLOOKUP($G1523,county_facts!$A:$BB,26,FALSE)</f>
        <v>18.600000000000001</v>
      </c>
      <c r="AE1523">
        <f>VLOOKUP($G1523,county_facts!$A:$BB,27,FALSE)</f>
        <v>16785</v>
      </c>
      <c r="AF1523">
        <f>VLOOKUP($G1523,county_facts!$A:$BB,28,FALSE)</f>
        <v>63.5</v>
      </c>
      <c r="AG1523">
        <f>VLOOKUP($G1523,county_facts!$A:$BB,29,FALSE)</f>
        <v>13</v>
      </c>
      <c r="AH1523">
        <f>VLOOKUP($G1523,county_facts!$A:$BB,30,FALSE)</f>
        <v>99500</v>
      </c>
      <c r="AI1523">
        <f>VLOOKUP($G1523,county_facts!$A:$BB,31,FALSE)</f>
        <v>15100</v>
      </c>
      <c r="AJ1523">
        <f>VLOOKUP($G1523,county_facts!$A:$BB,32,FALSE)</f>
        <v>2.4900000000000002</v>
      </c>
      <c r="AK1523">
        <f>VLOOKUP($G1523,county_facts!$A:$BB,33,FALSE)</f>
        <v>21208</v>
      </c>
      <c r="AL1523">
        <f>VLOOKUP($G1523,county_facts!$A:$BB,34,FALSE)</f>
        <v>38953</v>
      </c>
      <c r="AM1523">
        <f>VLOOKUP($G1523,county_facts!$A:$BB,35,FALSE)</f>
        <v>17.8</v>
      </c>
      <c r="AN1523">
        <f>VLOOKUP($G1523,county_facts!$A:$BB,36,FALSE)</f>
        <v>792</v>
      </c>
      <c r="AO1523">
        <f>VLOOKUP($G1523,county_facts!$A:$BB,37,FALSE)</f>
        <v>12300</v>
      </c>
      <c r="AP1523">
        <f>VLOOKUP($G1523,county_facts!$A:$BB,38,FALSE)</f>
        <v>-4.8</v>
      </c>
      <c r="AQ1523">
        <f>VLOOKUP($G1523,county_facts!$A:$BB,39,FALSE)</f>
        <v>2385</v>
      </c>
      <c r="AR1523">
        <f>VLOOKUP($G1523,county_facts!$A:$BB,40,FALSE)</f>
        <v>3139</v>
      </c>
      <c r="AS1523">
        <f>VLOOKUP($G1523,county_facts!$A:$BB,41,FALSE)</f>
        <v>0</v>
      </c>
      <c r="AT1523">
        <f>VLOOKUP($G1523,county_facts!$A:$BB,42,FALSE)</f>
        <v>0</v>
      </c>
      <c r="AU1523">
        <f>VLOOKUP($G1523,county_facts!$A:$BB,43,FALSE)</f>
        <v>0</v>
      </c>
      <c r="AV1523">
        <f>VLOOKUP($G1523,county_facts!$A:$BB,44,FALSE)</f>
        <v>0</v>
      </c>
      <c r="AW1523">
        <f>VLOOKUP($G1523,county_facts!$A:$BB,45,FALSE)</f>
        <v>0</v>
      </c>
      <c r="AX1523">
        <f>VLOOKUP($G1523,county_facts!$A:$BB,46,FALSE)</f>
        <v>24.4</v>
      </c>
      <c r="AY1523">
        <f>VLOOKUP($G1523,county_facts!$A:$BB,47,FALSE)</f>
        <v>1646993</v>
      </c>
      <c r="AZ1523">
        <f>VLOOKUP($G1523,county_facts!$A:$BB,48,FALSE)</f>
        <v>252485</v>
      </c>
      <c r="BA1523">
        <f>VLOOKUP($G1523,county_facts!$A:$BB,49,FALSE)</f>
        <v>514056</v>
      </c>
      <c r="BB1523">
        <f>VLOOKUP($G1523,county_facts!$A:$BB,50,FALSE)</f>
        <v>13643</v>
      </c>
      <c r="BC1523">
        <f>VLOOKUP($G1523,county_facts!$A:$BB,51,FALSE)</f>
        <v>42802</v>
      </c>
      <c r="BD1523">
        <f>VLOOKUP($G1523,county_facts!$A:$BB,52,FALSE)</f>
        <v>56</v>
      </c>
      <c r="BE1523">
        <f>VLOOKUP($G1523,county_facts!$A:$BB,53,FALSE)</f>
        <v>512.33000000000004</v>
      </c>
      <c r="BF1523">
        <f>VLOOKUP($G1523,county_facts!$A:$BB,54,FALSE)</f>
        <v>74.8</v>
      </c>
    </row>
    <row r="1524" spans="1:58" x14ac:dyDescent="0.3">
      <c r="A1524" t="s">
        <v>6</v>
      </c>
      <c r="B1524" t="s">
        <v>612</v>
      </c>
      <c r="C1524">
        <v>1195</v>
      </c>
      <c r="D1524" t="s">
        <v>578</v>
      </c>
      <c r="E1524">
        <v>1898</v>
      </c>
      <c r="F1524">
        <v>0.62961011600000005</v>
      </c>
      <c r="G1524">
        <v>47043</v>
      </c>
      <c r="H1524">
        <f>VLOOKUP($G1524,county_facts!$A:$BB,4,FALSE)</f>
        <v>50575</v>
      </c>
      <c r="I1524">
        <f>VLOOKUP($G1524,county_facts!$A:$BB,5,FALSE)</f>
        <v>49654</v>
      </c>
      <c r="J1524">
        <f>VLOOKUP($G1524,county_facts!$A:$BB,6,FALSE)</f>
        <v>1.9</v>
      </c>
      <c r="K1524">
        <f>VLOOKUP($G1524,county_facts!$A:$BB,7,FALSE)</f>
        <v>49666</v>
      </c>
      <c r="L1524">
        <f>VLOOKUP($G1524,county_facts!$A:$BB,8,FALSE)</f>
        <v>5.9</v>
      </c>
      <c r="M1524">
        <f>VLOOKUP($G1524,county_facts!$A:$BB,9,FALSE)</f>
        <v>23.4</v>
      </c>
      <c r="N1524">
        <f>VLOOKUP($G1524,county_facts!$A:$BB,10,FALSE)</f>
        <v>15.1</v>
      </c>
      <c r="O1524">
        <f>VLOOKUP($G1524,county_facts!$A:$BB,11,FALSE)</f>
        <v>50.8</v>
      </c>
      <c r="P1524">
        <f>VLOOKUP($G1524,county_facts!$A:$BB,12,FALSE)</f>
        <v>92.8</v>
      </c>
      <c r="Q1524">
        <f>VLOOKUP($G1524,county_facts!$A:$BB,13,FALSE)</f>
        <v>4.4000000000000004</v>
      </c>
      <c r="R1524">
        <f>VLOOKUP($G1524,county_facts!$A:$BB,14,FALSE)</f>
        <v>0.5</v>
      </c>
      <c r="S1524">
        <f>VLOOKUP($G1524,county_facts!$A:$BB,15,FALSE)</f>
        <v>0.6</v>
      </c>
      <c r="T1524">
        <f>VLOOKUP($G1524,county_facts!$A:$BB,16,FALSE)</f>
        <v>0.1</v>
      </c>
      <c r="U1524">
        <f>VLOOKUP($G1524,county_facts!$A:$BB,17,FALSE)</f>
        <v>1.8</v>
      </c>
      <c r="V1524">
        <f>VLOOKUP($G1524,county_facts!$A:$BB,18,FALSE)</f>
        <v>3.1</v>
      </c>
      <c r="W1524">
        <f>VLOOKUP($G1524,county_facts!$A:$BB,19,FALSE)</f>
        <v>90.1</v>
      </c>
      <c r="X1524">
        <f>VLOOKUP($G1524,county_facts!$A:$BB,20,FALSE)</f>
        <v>85.9</v>
      </c>
      <c r="Y1524">
        <f>VLOOKUP($G1524,county_facts!$A:$BB,21,FALSE)</f>
        <v>2.1</v>
      </c>
      <c r="Z1524">
        <f>VLOOKUP($G1524,county_facts!$A:$BB,22,FALSE)</f>
        <v>3.3</v>
      </c>
      <c r="AA1524">
        <f>VLOOKUP($G1524,county_facts!$A:$BB,23,FALSE)</f>
        <v>84.2</v>
      </c>
      <c r="AB1524">
        <f>VLOOKUP($G1524,county_facts!$A:$BB,24,FALSE)</f>
        <v>14.2</v>
      </c>
      <c r="AC1524">
        <f>VLOOKUP($G1524,county_facts!$A:$BB,25,FALSE)</f>
        <v>3865</v>
      </c>
      <c r="AD1524">
        <f>VLOOKUP($G1524,county_facts!$A:$BB,26,FALSE)</f>
        <v>30.5</v>
      </c>
      <c r="AE1524">
        <f>VLOOKUP($G1524,county_facts!$A:$BB,27,FALSE)</f>
        <v>21076</v>
      </c>
      <c r="AF1524">
        <f>VLOOKUP($G1524,county_facts!$A:$BB,28,FALSE)</f>
        <v>73.599999999999994</v>
      </c>
      <c r="AG1524">
        <f>VLOOKUP($G1524,county_facts!$A:$BB,29,FALSE)</f>
        <v>10.6</v>
      </c>
      <c r="AH1524">
        <f>VLOOKUP($G1524,county_facts!$A:$BB,30,FALSE)</f>
        <v>138500</v>
      </c>
      <c r="AI1524">
        <f>VLOOKUP($G1524,county_facts!$A:$BB,31,FALSE)</f>
        <v>18647</v>
      </c>
      <c r="AJ1524">
        <f>VLOOKUP($G1524,county_facts!$A:$BB,32,FALSE)</f>
        <v>2.65</v>
      </c>
      <c r="AK1524">
        <f>VLOOKUP($G1524,county_facts!$A:$BB,33,FALSE)</f>
        <v>21547</v>
      </c>
      <c r="AL1524">
        <f>VLOOKUP($G1524,county_facts!$A:$BB,34,FALSE)</f>
        <v>44318</v>
      </c>
      <c r="AM1524">
        <f>VLOOKUP($G1524,county_facts!$A:$BB,35,FALSE)</f>
        <v>15.4</v>
      </c>
      <c r="AN1524">
        <f>VLOOKUP($G1524,county_facts!$A:$BB,36,FALSE)</f>
        <v>897</v>
      </c>
      <c r="AO1524">
        <f>VLOOKUP($G1524,county_facts!$A:$BB,37,FALSE)</f>
        <v>12790</v>
      </c>
      <c r="AP1524">
        <f>VLOOKUP($G1524,county_facts!$A:$BB,38,FALSE)</f>
        <v>5.6</v>
      </c>
      <c r="AQ1524">
        <f>VLOOKUP($G1524,county_facts!$A:$BB,39,FALSE)</f>
        <v>3590</v>
      </c>
      <c r="AR1524">
        <f>VLOOKUP($G1524,county_facts!$A:$BB,40,FALSE)</f>
        <v>5198</v>
      </c>
      <c r="AS1524">
        <f>VLOOKUP($G1524,county_facts!$A:$BB,41,FALSE)</f>
        <v>2.4</v>
      </c>
      <c r="AT1524">
        <f>VLOOKUP($G1524,county_facts!$A:$BB,42,FALSE)</f>
        <v>0</v>
      </c>
      <c r="AU1524">
        <f>VLOOKUP($G1524,county_facts!$A:$BB,43,FALSE)</f>
        <v>0</v>
      </c>
      <c r="AV1524">
        <f>VLOOKUP($G1524,county_facts!$A:$BB,44,FALSE)</f>
        <v>0</v>
      </c>
      <c r="AW1524">
        <f>VLOOKUP($G1524,county_facts!$A:$BB,45,FALSE)</f>
        <v>0.6</v>
      </c>
      <c r="AX1524">
        <f>VLOOKUP($G1524,county_facts!$A:$BB,46,FALSE)</f>
        <v>20.6</v>
      </c>
      <c r="AY1524">
        <f>VLOOKUP($G1524,county_facts!$A:$BB,47,FALSE)</f>
        <v>876604</v>
      </c>
      <c r="AZ1524">
        <f>VLOOKUP($G1524,county_facts!$A:$BB,48,FALSE)</f>
        <v>327900</v>
      </c>
      <c r="BA1524">
        <f>VLOOKUP($G1524,county_facts!$A:$BB,49,FALSE)</f>
        <v>605859</v>
      </c>
      <c r="BB1524">
        <f>VLOOKUP($G1524,county_facts!$A:$BB,50,FALSE)</f>
        <v>12779</v>
      </c>
      <c r="BC1524">
        <f>VLOOKUP($G1524,county_facts!$A:$BB,51,FALSE)</f>
        <v>60508</v>
      </c>
      <c r="BD1524">
        <f>VLOOKUP($G1524,county_facts!$A:$BB,52,FALSE)</f>
        <v>202</v>
      </c>
      <c r="BE1524">
        <f>VLOOKUP($G1524,county_facts!$A:$BB,53,FALSE)</f>
        <v>489.9</v>
      </c>
      <c r="BF1524">
        <f>VLOOKUP($G1524,county_facts!$A:$BB,54,FALSE)</f>
        <v>101.4</v>
      </c>
    </row>
    <row r="1525" spans="1:58" x14ac:dyDescent="0.3">
      <c r="A1525" t="s">
        <v>9</v>
      </c>
      <c r="B1525" t="s">
        <v>612</v>
      </c>
      <c r="C1525">
        <v>703</v>
      </c>
      <c r="D1525" t="s">
        <v>578</v>
      </c>
      <c r="E1525">
        <v>1898</v>
      </c>
      <c r="F1525">
        <v>0.370389884</v>
      </c>
      <c r="G1525">
        <v>47043</v>
      </c>
      <c r="H1525">
        <f>VLOOKUP($G1525,county_facts!$A:$BB,4,FALSE)</f>
        <v>50575</v>
      </c>
      <c r="I1525">
        <f>VLOOKUP($G1525,county_facts!$A:$BB,5,FALSE)</f>
        <v>49654</v>
      </c>
      <c r="J1525">
        <f>VLOOKUP($G1525,county_facts!$A:$BB,6,FALSE)</f>
        <v>1.9</v>
      </c>
      <c r="K1525">
        <f>VLOOKUP($G1525,county_facts!$A:$BB,7,FALSE)</f>
        <v>49666</v>
      </c>
      <c r="L1525">
        <f>VLOOKUP($G1525,county_facts!$A:$BB,8,FALSE)</f>
        <v>5.9</v>
      </c>
      <c r="M1525">
        <f>VLOOKUP($G1525,county_facts!$A:$BB,9,FALSE)</f>
        <v>23.4</v>
      </c>
      <c r="N1525">
        <f>VLOOKUP($G1525,county_facts!$A:$BB,10,FALSE)</f>
        <v>15.1</v>
      </c>
      <c r="O1525">
        <f>VLOOKUP($G1525,county_facts!$A:$BB,11,FALSE)</f>
        <v>50.8</v>
      </c>
      <c r="P1525">
        <f>VLOOKUP($G1525,county_facts!$A:$BB,12,FALSE)</f>
        <v>92.8</v>
      </c>
      <c r="Q1525">
        <f>VLOOKUP($G1525,county_facts!$A:$BB,13,FALSE)</f>
        <v>4.4000000000000004</v>
      </c>
      <c r="R1525">
        <f>VLOOKUP($G1525,county_facts!$A:$BB,14,FALSE)</f>
        <v>0.5</v>
      </c>
      <c r="S1525">
        <f>VLOOKUP($G1525,county_facts!$A:$BB,15,FALSE)</f>
        <v>0.6</v>
      </c>
      <c r="T1525">
        <f>VLOOKUP($G1525,county_facts!$A:$BB,16,FALSE)</f>
        <v>0.1</v>
      </c>
      <c r="U1525">
        <f>VLOOKUP($G1525,county_facts!$A:$BB,17,FALSE)</f>
        <v>1.8</v>
      </c>
      <c r="V1525">
        <f>VLOOKUP($G1525,county_facts!$A:$BB,18,FALSE)</f>
        <v>3.1</v>
      </c>
      <c r="W1525">
        <f>VLOOKUP($G1525,county_facts!$A:$BB,19,FALSE)</f>
        <v>90.1</v>
      </c>
      <c r="X1525">
        <f>VLOOKUP($G1525,county_facts!$A:$BB,20,FALSE)</f>
        <v>85.9</v>
      </c>
      <c r="Y1525">
        <f>VLOOKUP($G1525,county_facts!$A:$BB,21,FALSE)</f>
        <v>2.1</v>
      </c>
      <c r="Z1525">
        <f>VLOOKUP($G1525,county_facts!$A:$BB,22,FALSE)</f>
        <v>3.3</v>
      </c>
      <c r="AA1525">
        <f>VLOOKUP($G1525,county_facts!$A:$BB,23,FALSE)</f>
        <v>84.2</v>
      </c>
      <c r="AB1525">
        <f>VLOOKUP($G1525,county_facts!$A:$BB,24,FALSE)</f>
        <v>14.2</v>
      </c>
      <c r="AC1525">
        <f>VLOOKUP($G1525,county_facts!$A:$BB,25,FALSE)</f>
        <v>3865</v>
      </c>
      <c r="AD1525">
        <f>VLOOKUP($G1525,county_facts!$A:$BB,26,FALSE)</f>
        <v>30.5</v>
      </c>
      <c r="AE1525">
        <f>VLOOKUP($G1525,county_facts!$A:$BB,27,FALSE)</f>
        <v>21076</v>
      </c>
      <c r="AF1525">
        <f>VLOOKUP($G1525,county_facts!$A:$BB,28,FALSE)</f>
        <v>73.599999999999994</v>
      </c>
      <c r="AG1525">
        <f>VLOOKUP($G1525,county_facts!$A:$BB,29,FALSE)</f>
        <v>10.6</v>
      </c>
      <c r="AH1525">
        <f>VLOOKUP($G1525,county_facts!$A:$BB,30,FALSE)</f>
        <v>138500</v>
      </c>
      <c r="AI1525">
        <f>VLOOKUP($G1525,county_facts!$A:$BB,31,FALSE)</f>
        <v>18647</v>
      </c>
      <c r="AJ1525">
        <f>VLOOKUP($G1525,county_facts!$A:$BB,32,FALSE)</f>
        <v>2.65</v>
      </c>
      <c r="AK1525">
        <f>VLOOKUP($G1525,county_facts!$A:$BB,33,FALSE)</f>
        <v>21547</v>
      </c>
      <c r="AL1525">
        <f>VLOOKUP($G1525,county_facts!$A:$BB,34,FALSE)</f>
        <v>44318</v>
      </c>
      <c r="AM1525">
        <f>VLOOKUP($G1525,county_facts!$A:$BB,35,FALSE)</f>
        <v>15.4</v>
      </c>
      <c r="AN1525">
        <f>VLOOKUP($G1525,county_facts!$A:$BB,36,FALSE)</f>
        <v>897</v>
      </c>
      <c r="AO1525">
        <f>VLOOKUP($G1525,county_facts!$A:$BB,37,FALSE)</f>
        <v>12790</v>
      </c>
      <c r="AP1525">
        <f>VLOOKUP($G1525,county_facts!$A:$BB,38,FALSE)</f>
        <v>5.6</v>
      </c>
      <c r="AQ1525">
        <f>VLOOKUP($G1525,county_facts!$A:$BB,39,FALSE)</f>
        <v>3590</v>
      </c>
      <c r="AR1525">
        <f>VLOOKUP($G1525,county_facts!$A:$BB,40,FALSE)</f>
        <v>5198</v>
      </c>
      <c r="AS1525">
        <f>VLOOKUP($G1525,county_facts!$A:$BB,41,FALSE)</f>
        <v>2.4</v>
      </c>
      <c r="AT1525">
        <f>VLOOKUP($G1525,county_facts!$A:$BB,42,FALSE)</f>
        <v>0</v>
      </c>
      <c r="AU1525">
        <f>VLOOKUP($G1525,county_facts!$A:$BB,43,FALSE)</f>
        <v>0</v>
      </c>
      <c r="AV1525">
        <f>VLOOKUP($G1525,county_facts!$A:$BB,44,FALSE)</f>
        <v>0</v>
      </c>
      <c r="AW1525">
        <f>VLOOKUP($G1525,county_facts!$A:$BB,45,FALSE)</f>
        <v>0.6</v>
      </c>
      <c r="AX1525">
        <f>VLOOKUP($G1525,county_facts!$A:$BB,46,FALSE)</f>
        <v>20.6</v>
      </c>
      <c r="AY1525">
        <f>VLOOKUP($G1525,county_facts!$A:$BB,47,FALSE)</f>
        <v>876604</v>
      </c>
      <c r="AZ1525">
        <f>VLOOKUP($G1525,county_facts!$A:$BB,48,FALSE)</f>
        <v>327900</v>
      </c>
      <c r="BA1525">
        <f>VLOOKUP($G1525,county_facts!$A:$BB,49,FALSE)</f>
        <v>605859</v>
      </c>
      <c r="BB1525">
        <f>VLOOKUP($G1525,county_facts!$A:$BB,50,FALSE)</f>
        <v>12779</v>
      </c>
      <c r="BC1525">
        <f>VLOOKUP($G1525,county_facts!$A:$BB,51,FALSE)</f>
        <v>60508</v>
      </c>
      <c r="BD1525">
        <f>VLOOKUP($G1525,county_facts!$A:$BB,52,FALSE)</f>
        <v>202</v>
      </c>
      <c r="BE1525">
        <f>VLOOKUP($G1525,county_facts!$A:$BB,53,FALSE)</f>
        <v>489.9</v>
      </c>
      <c r="BF1525">
        <f>VLOOKUP($G1525,county_facts!$A:$BB,54,FALSE)</f>
        <v>101.4</v>
      </c>
    </row>
    <row r="1526" spans="1:58" x14ac:dyDescent="0.3">
      <c r="A1526" t="s">
        <v>6</v>
      </c>
      <c r="B1526" t="s">
        <v>293</v>
      </c>
      <c r="C1526">
        <v>231</v>
      </c>
      <c r="D1526" t="s">
        <v>578</v>
      </c>
      <c r="E1526">
        <v>320</v>
      </c>
      <c r="F1526">
        <v>0.72187500000000004</v>
      </c>
      <c r="G1526">
        <v>47039</v>
      </c>
      <c r="H1526">
        <f>VLOOKUP($G1526,county_facts!$A:$BB,4,FALSE)</f>
        <v>11666</v>
      </c>
      <c r="I1526">
        <f>VLOOKUP($G1526,county_facts!$A:$BB,5,FALSE)</f>
        <v>11750</v>
      </c>
      <c r="J1526">
        <f>VLOOKUP($G1526,county_facts!$A:$BB,6,FALSE)</f>
        <v>-0.7</v>
      </c>
      <c r="K1526">
        <f>VLOOKUP($G1526,county_facts!$A:$BB,7,FALSE)</f>
        <v>11757</v>
      </c>
      <c r="L1526">
        <f>VLOOKUP($G1526,county_facts!$A:$BB,8,FALSE)</f>
        <v>4.9000000000000004</v>
      </c>
      <c r="M1526">
        <f>VLOOKUP($G1526,county_facts!$A:$BB,9,FALSE)</f>
        <v>20</v>
      </c>
      <c r="N1526">
        <f>VLOOKUP($G1526,county_facts!$A:$BB,10,FALSE)</f>
        <v>22.7</v>
      </c>
      <c r="O1526">
        <f>VLOOKUP($G1526,county_facts!$A:$BB,11,FALSE)</f>
        <v>50.9</v>
      </c>
      <c r="P1526">
        <f>VLOOKUP($G1526,county_facts!$A:$BB,12,FALSE)</f>
        <v>94.8</v>
      </c>
      <c r="Q1526">
        <f>VLOOKUP($G1526,county_facts!$A:$BB,13,FALSE)</f>
        <v>3</v>
      </c>
      <c r="R1526">
        <f>VLOOKUP($G1526,county_facts!$A:$BB,14,FALSE)</f>
        <v>0.3</v>
      </c>
      <c r="S1526">
        <f>VLOOKUP($G1526,county_facts!$A:$BB,15,FALSE)</f>
        <v>0.6</v>
      </c>
      <c r="T1526">
        <f>VLOOKUP($G1526,county_facts!$A:$BB,16,FALSE)</f>
        <v>0.1</v>
      </c>
      <c r="U1526">
        <f>VLOOKUP($G1526,county_facts!$A:$BB,17,FALSE)</f>
        <v>1.1000000000000001</v>
      </c>
      <c r="V1526">
        <f>VLOOKUP($G1526,county_facts!$A:$BB,18,FALSE)</f>
        <v>2.9</v>
      </c>
      <c r="W1526">
        <f>VLOOKUP($G1526,county_facts!$A:$BB,19,FALSE)</f>
        <v>92.1</v>
      </c>
      <c r="X1526">
        <f>VLOOKUP($G1526,county_facts!$A:$BB,20,FALSE)</f>
        <v>87.4</v>
      </c>
      <c r="Y1526">
        <f>VLOOKUP($G1526,county_facts!$A:$BB,21,FALSE)</f>
        <v>1.6</v>
      </c>
      <c r="Z1526">
        <f>VLOOKUP($G1526,county_facts!$A:$BB,22,FALSE)</f>
        <v>1.9</v>
      </c>
      <c r="AA1526">
        <f>VLOOKUP($G1526,county_facts!$A:$BB,23,FALSE)</f>
        <v>78.8</v>
      </c>
      <c r="AB1526">
        <f>VLOOKUP($G1526,county_facts!$A:$BB,24,FALSE)</f>
        <v>14.2</v>
      </c>
      <c r="AC1526">
        <f>VLOOKUP($G1526,county_facts!$A:$BB,25,FALSE)</f>
        <v>1001</v>
      </c>
      <c r="AD1526">
        <f>VLOOKUP($G1526,county_facts!$A:$BB,26,FALSE)</f>
        <v>26.8</v>
      </c>
      <c r="AE1526">
        <f>VLOOKUP($G1526,county_facts!$A:$BB,27,FALSE)</f>
        <v>6835</v>
      </c>
      <c r="AF1526">
        <f>VLOOKUP($G1526,county_facts!$A:$BB,28,FALSE)</f>
        <v>77.2</v>
      </c>
      <c r="AG1526">
        <f>VLOOKUP($G1526,county_facts!$A:$BB,29,FALSE)</f>
        <v>4.0999999999999996</v>
      </c>
      <c r="AH1526">
        <f>VLOOKUP($G1526,county_facts!$A:$BB,30,FALSE)</f>
        <v>83100</v>
      </c>
      <c r="AI1526">
        <f>VLOOKUP($G1526,county_facts!$A:$BB,31,FALSE)</f>
        <v>5066</v>
      </c>
      <c r="AJ1526">
        <f>VLOOKUP($G1526,county_facts!$A:$BB,32,FALSE)</f>
        <v>2.2599999999999998</v>
      </c>
      <c r="AK1526">
        <f>VLOOKUP($G1526,county_facts!$A:$BB,33,FALSE)</f>
        <v>25368</v>
      </c>
      <c r="AL1526">
        <f>VLOOKUP($G1526,county_facts!$A:$BB,34,FALSE)</f>
        <v>36258</v>
      </c>
      <c r="AM1526">
        <f>VLOOKUP($G1526,county_facts!$A:$BB,35,FALSE)</f>
        <v>22.6</v>
      </c>
      <c r="AN1526">
        <f>VLOOKUP($G1526,county_facts!$A:$BB,36,FALSE)</f>
        <v>208</v>
      </c>
      <c r="AO1526">
        <f>VLOOKUP($G1526,county_facts!$A:$BB,37,FALSE)</f>
        <v>2984</v>
      </c>
      <c r="AP1526">
        <f>VLOOKUP($G1526,county_facts!$A:$BB,38,FALSE)</f>
        <v>-1.1000000000000001</v>
      </c>
      <c r="AQ1526">
        <f>VLOOKUP($G1526,county_facts!$A:$BB,39,FALSE)</f>
        <v>839</v>
      </c>
      <c r="AR1526">
        <f>VLOOKUP($G1526,county_facts!$A:$BB,40,FALSE)</f>
        <v>980</v>
      </c>
      <c r="AS1526">
        <f>VLOOKUP($G1526,county_facts!$A:$BB,41,FALSE)</f>
        <v>0</v>
      </c>
      <c r="AT1526">
        <f>VLOOKUP($G1526,county_facts!$A:$BB,42,FALSE)</f>
        <v>0</v>
      </c>
      <c r="AU1526">
        <f>VLOOKUP($G1526,county_facts!$A:$BB,43,FALSE)</f>
        <v>0</v>
      </c>
      <c r="AV1526">
        <f>VLOOKUP($G1526,county_facts!$A:$BB,44,FALSE)</f>
        <v>0</v>
      </c>
      <c r="AW1526">
        <f>VLOOKUP($G1526,county_facts!$A:$BB,45,FALSE)</f>
        <v>0</v>
      </c>
      <c r="AX1526">
        <f>VLOOKUP($G1526,county_facts!$A:$BB,46,FALSE)</f>
        <v>0</v>
      </c>
      <c r="AY1526">
        <f>VLOOKUP($G1526,county_facts!$A:$BB,47,FALSE)</f>
        <v>0</v>
      </c>
      <c r="AZ1526">
        <f>VLOOKUP($G1526,county_facts!$A:$BB,48,FALSE)</f>
        <v>0</v>
      </c>
      <c r="BA1526">
        <f>VLOOKUP($G1526,county_facts!$A:$BB,49,FALSE)</f>
        <v>98877</v>
      </c>
      <c r="BB1526">
        <f>VLOOKUP($G1526,county_facts!$A:$BB,50,FALSE)</f>
        <v>8594</v>
      </c>
      <c r="BC1526">
        <f>VLOOKUP($G1526,county_facts!$A:$BB,51,FALSE)</f>
        <v>6048</v>
      </c>
      <c r="BD1526">
        <f>VLOOKUP($G1526,county_facts!$A:$BB,52,FALSE)</f>
        <v>0</v>
      </c>
      <c r="BE1526">
        <f>VLOOKUP($G1526,county_facts!$A:$BB,53,FALSE)</f>
        <v>333.85</v>
      </c>
      <c r="BF1526">
        <f>VLOOKUP($G1526,county_facts!$A:$BB,54,FALSE)</f>
        <v>35.200000000000003</v>
      </c>
    </row>
    <row r="1527" spans="1:58" x14ac:dyDescent="0.3">
      <c r="A1527" t="s">
        <v>9</v>
      </c>
      <c r="B1527" t="s">
        <v>293</v>
      </c>
      <c r="C1527">
        <v>89</v>
      </c>
      <c r="D1527" t="s">
        <v>578</v>
      </c>
      <c r="E1527">
        <v>320</v>
      </c>
      <c r="F1527">
        <v>0.27812500000000001</v>
      </c>
      <c r="G1527">
        <v>47039</v>
      </c>
      <c r="H1527">
        <f>VLOOKUP($G1527,county_facts!$A:$BB,4,FALSE)</f>
        <v>11666</v>
      </c>
      <c r="I1527">
        <f>VLOOKUP($G1527,county_facts!$A:$BB,5,FALSE)</f>
        <v>11750</v>
      </c>
      <c r="J1527">
        <f>VLOOKUP($G1527,county_facts!$A:$BB,6,FALSE)</f>
        <v>-0.7</v>
      </c>
      <c r="K1527">
        <f>VLOOKUP($G1527,county_facts!$A:$BB,7,FALSE)</f>
        <v>11757</v>
      </c>
      <c r="L1527">
        <f>VLOOKUP($G1527,county_facts!$A:$BB,8,FALSE)</f>
        <v>4.9000000000000004</v>
      </c>
      <c r="M1527">
        <f>VLOOKUP($G1527,county_facts!$A:$BB,9,FALSE)</f>
        <v>20</v>
      </c>
      <c r="N1527">
        <f>VLOOKUP($G1527,county_facts!$A:$BB,10,FALSE)</f>
        <v>22.7</v>
      </c>
      <c r="O1527">
        <f>VLOOKUP($G1527,county_facts!$A:$BB,11,FALSE)</f>
        <v>50.9</v>
      </c>
      <c r="P1527">
        <f>VLOOKUP($G1527,county_facts!$A:$BB,12,FALSE)</f>
        <v>94.8</v>
      </c>
      <c r="Q1527">
        <f>VLOOKUP($G1527,county_facts!$A:$BB,13,FALSE)</f>
        <v>3</v>
      </c>
      <c r="R1527">
        <f>VLOOKUP($G1527,county_facts!$A:$BB,14,FALSE)</f>
        <v>0.3</v>
      </c>
      <c r="S1527">
        <f>VLOOKUP($G1527,county_facts!$A:$BB,15,FALSE)</f>
        <v>0.6</v>
      </c>
      <c r="T1527">
        <f>VLOOKUP($G1527,county_facts!$A:$BB,16,FALSE)</f>
        <v>0.1</v>
      </c>
      <c r="U1527">
        <f>VLOOKUP($G1527,county_facts!$A:$BB,17,FALSE)</f>
        <v>1.1000000000000001</v>
      </c>
      <c r="V1527">
        <f>VLOOKUP($G1527,county_facts!$A:$BB,18,FALSE)</f>
        <v>2.9</v>
      </c>
      <c r="W1527">
        <f>VLOOKUP($G1527,county_facts!$A:$BB,19,FALSE)</f>
        <v>92.1</v>
      </c>
      <c r="X1527">
        <f>VLOOKUP($G1527,county_facts!$A:$BB,20,FALSE)</f>
        <v>87.4</v>
      </c>
      <c r="Y1527">
        <f>VLOOKUP($G1527,county_facts!$A:$BB,21,FALSE)</f>
        <v>1.6</v>
      </c>
      <c r="Z1527">
        <f>VLOOKUP($G1527,county_facts!$A:$BB,22,FALSE)</f>
        <v>1.9</v>
      </c>
      <c r="AA1527">
        <f>VLOOKUP($G1527,county_facts!$A:$BB,23,FALSE)</f>
        <v>78.8</v>
      </c>
      <c r="AB1527">
        <f>VLOOKUP($G1527,county_facts!$A:$BB,24,FALSE)</f>
        <v>14.2</v>
      </c>
      <c r="AC1527">
        <f>VLOOKUP($G1527,county_facts!$A:$BB,25,FALSE)</f>
        <v>1001</v>
      </c>
      <c r="AD1527">
        <f>VLOOKUP($G1527,county_facts!$A:$BB,26,FALSE)</f>
        <v>26.8</v>
      </c>
      <c r="AE1527">
        <f>VLOOKUP($G1527,county_facts!$A:$BB,27,FALSE)</f>
        <v>6835</v>
      </c>
      <c r="AF1527">
        <f>VLOOKUP($G1527,county_facts!$A:$BB,28,FALSE)</f>
        <v>77.2</v>
      </c>
      <c r="AG1527">
        <f>VLOOKUP($G1527,county_facts!$A:$BB,29,FALSE)</f>
        <v>4.0999999999999996</v>
      </c>
      <c r="AH1527">
        <f>VLOOKUP($G1527,county_facts!$A:$BB,30,FALSE)</f>
        <v>83100</v>
      </c>
      <c r="AI1527">
        <f>VLOOKUP($G1527,county_facts!$A:$BB,31,FALSE)</f>
        <v>5066</v>
      </c>
      <c r="AJ1527">
        <f>VLOOKUP($G1527,county_facts!$A:$BB,32,FALSE)</f>
        <v>2.2599999999999998</v>
      </c>
      <c r="AK1527">
        <f>VLOOKUP($G1527,county_facts!$A:$BB,33,FALSE)</f>
        <v>25368</v>
      </c>
      <c r="AL1527">
        <f>VLOOKUP($G1527,county_facts!$A:$BB,34,FALSE)</f>
        <v>36258</v>
      </c>
      <c r="AM1527">
        <f>VLOOKUP($G1527,county_facts!$A:$BB,35,FALSE)</f>
        <v>22.6</v>
      </c>
      <c r="AN1527">
        <f>VLOOKUP($G1527,county_facts!$A:$BB,36,FALSE)</f>
        <v>208</v>
      </c>
      <c r="AO1527">
        <f>VLOOKUP($G1527,county_facts!$A:$BB,37,FALSE)</f>
        <v>2984</v>
      </c>
      <c r="AP1527">
        <f>VLOOKUP($G1527,county_facts!$A:$BB,38,FALSE)</f>
        <v>-1.1000000000000001</v>
      </c>
      <c r="AQ1527">
        <f>VLOOKUP($G1527,county_facts!$A:$BB,39,FALSE)</f>
        <v>839</v>
      </c>
      <c r="AR1527">
        <f>VLOOKUP($G1527,county_facts!$A:$BB,40,FALSE)</f>
        <v>980</v>
      </c>
      <c r="AS1527">
        <f>VLOOKUP($G1527,county_facts!$A:$BB,41,FALSE)</f>
        <v>0</v>
      </c>
      <c r="AT1527">
        <f>VLOOKUP($G1527,county_facts!$A:$BB,42,FALSE)</f>
        <v>0</v>
      </c>
      <c r="AU1527">
        <f>VLOOKUP($G1527,county_facts!$A:$BB,43,FALSE)</f>
        <v>0</v>
      </c>
      <c r="AV1527">
        <f>VLOOKUP($G1527,county_facts!$A:$BB,44,FALSE)</f>
        <v>0</v>
      </c>
      <c r="AW1527">
        <f>VLOOKUP($G1527,county_facts!$A:$BB,45,FALSE)</f>
        <v>0</v>
      </c>
      <c r="AX1527">
        <f>VLOOKUP($G1527,county_facts!$A:$BB,46,FALSE)</f>
        <v>0</v>
      </c>
      <c r="AY1527">
        <f>VLOOKUP($G1527,county_facts!$A:$BB,47,FALSE)</f>
        <v>0</v>
      </c>
      <c r="AZ1527">
        <f>VLOOKUP($G1527,county_facts!$A:$BB,48,FALSE)</f>
        <v>0</v>
      </c>
      <c r="BA1527">
        <f>VLOOKUP($G1527,county_facts!$A:$BB,49,FALSE)</f>
        <v>98877</v>
      </c>
      <c r="BB1527">
        <f>VLOOKUP($G1527,county_facts!$A:$BB,50,FALSE)</f>
        <v>8594</v>
      </c>
      <c r="BC1527">
        <f>VLOOKUP($G1527,county_facts!$A:$BB,51,FALSE)</f>
        <v>6048</v>
      </c>
      <c r="BD1527">
        <f>VLOOKUP($G1527,county_facts!$A:$BB,52,FALSE)</f>
        <v>0</v>
      </c>
      <c r="BE1527">
        <f>VLOOKUP($G1527,county_facts!$A:$BB,53,FALSE)</f>
        <v>333.85</v>
      </c>
      <c r="BF1527">
        <f>VLOOKUP($G1527,county_facts!$A:$BB,54,FALSE)</f>
        <v>35.200000000000003</v>
      </c>
    </row>
    <row r="1528" spans="1:58" x14ac:dyDescent="0.3">
      <c r="A1528" t="s">
        <v>6</v>
      </c>
      <c r="B1528" t="s">
        <v>1166</v>
      </c>
      <c r="C1528">
        <v>447</v>
      </c>
      <c r="D1528" t="s">
        <v>578</v>
      </c>
      <c r="E1528">
        <v>650</v>
      </c>
      <c r="F1528">
        <v>0.68769230800000003</v>
      </c>
      <c r="G1528">
        <v>47041</v>
      </c>
      <c r="H1528">
        <f>VLOOKUP($G1528,county_facts!$A:$BB,4,FALSE)</f>
        <v>19268</v>
      </c>
      <c r="I1528">
        <f>VLOOKUP($G1528,county_facts!$A:$BB,5,FALSE)</f>
        <v>18723</v>
      </c>
      <c r="J1528">
        <f>VLOOKUP($G1528,county_facts!$A:$BB,6,FALSE)</f>
        <v>2.9</v>
      </c>
      <c r="K1528">
        <f>VLOOKUP($G1528,county_facts!$A:$BB,7,FALSE)</f>
        <v>18723</v>
      </c>
      <c r="L1528">
        <f>VLOOKUP($G1528,county_facts!$A:$BB,8,FALSE)</f>
        <v>5.8</v>
      </c>
      <c r="M1528">
        <f>VLOOKUP($G1528,county_facts!$A:$BB,9,FALSE)</f>
        <v>22.6</v>
      </c>
      <c r="N1528">
        <f>VLOOKUP($G1528,county_facts!$A:$BB,10,FALSE)</f>
        <v>17.5</v>
      </c>
      <c r="O1528">
        <f>VLOOKUP($G1528,county_facts!$A:$BB,11,FALSE)</f>
        <v>50.4</v>
      </c>
      <c r="P1528">
        <f>VLOOKUP($G1528,county_facts!$A:$BB,12,FALSE)</f>
        <v>95.9</v>
      </c>
      <c r="Q1528">
        <f>VLOOKUP($G1528,county_facts!$A:$BB,13,FALSE)</f>
        <v>2.1</v>
      </c>
      <c r="R1528">
        <f>VLOOKUP($G1528,county_facts!$A:$BB,14,FALSE)</f>
        <v>0.3</v>
      </c>
      <c r="S1528">
        <f>VLOOKUP($G1528,county_facts!$A:$BB,15,FALSE)</f>
        <v>0.4</v>
      </c>
      <c r="T1528">
        <f>VLOOKUP($G1528,county_facts!$A:$BB,16,FALSE)</f>
        <v>0</v>
      </c>
      <c r="U1528">
        <f>VLOOKUP($G1528,county_facts!$A:$BB,17,FALSE)</f>
        <v>1.3</v>
      </c>
      <c r="V1528">
        <f>VLOOKUP($G1528,county_facts!$A:$BB,18,FALSE)</f>
        <v>7.5</v>
      </c>
      <c r="W1528">
        <f>VLOOKUP($G1528,county_facts!$A:$BB,19,FALSE)</f>
        <v>89.4</v>
      </c>
      <c r="X1528">
        <f>VLOOKUP($G1528,county_facts!$A:$BB,20,FALSE)</f>
        <v>86.3</v>
      </c>
      <c r="Y1528">
        <f>VLOOKUP($G1528,county_facts!$A:$BB,21,FALSE)</f>
        <v>5.7</v>
      </c>
      <c r="Z1528">
        <f>VLOOKUP($G1528,county_facts!$A:$BB,22,FALSE)</f>
        <v>6.7</v>
      </c>
      <c r="AA1528">
        <f>VLOOKUP($G1528,county_facts!$A:$BB,23,FALSE)</f>
        <v>75.599999999999994</v>
      </c>
      <c r="AB1528">
        <f>VLOOKUP($G1528,county_facts!$A:$BB,24,FALSE)</f>
        <v>13.3</v>
      </c>
      <c r="AC1528">
        <f>VLOOKUP($G1528,county_facts!$A:$BB,25,FALSE)</f>
        <v>1334</v>
      </c>
      <c r="AD1528">
        <f>VLOOKUP($G1528,county_facts!$A:$BB,26,FALSE)</f>
        <v>23.6</v>
      </c>
      <c r="AE1528">
        <f>VLOOKUP($G1528,county_facts!$A:$BB,27,FALSE)</f>
        <v>9434</v>
      </c>
      <c r="AF1528">
        <f>VLOOKUP($G1528,county_facts!$A:$BB,28,FALSE)</f>
        <v>72.599999999999994</v>
      </c>
      <c r="AG1528">
        <f>VLOOKUP($G1528,county_facts!$A:$BB,29,FALSE)</f>
        <v>7.8</v>
      </c>
      <c r="AH1528">
        <f>VLOOKUP($G1528,county_facts!$A:$BB,30,FALSE)</f>
        <v>115100</v>
      </c>
      <c r="AI1528">
        <f>VLOOKUP($G1528,county_facts!$A:$BB,31,FALSE)</f>
        <v>7037</v>
      </c>
      <c r="AJ1528">
        <f>VLOOKUP($G1528,county_facts!$A:$BB,32,FALSE)</f>
        <v>2.62</v>
      </c>
      <c r="AK1528">
        <f>VLOOKUP($G1528,county_facts!$A:$BB,33,FALSE)</f>
        <v>21606</v>
      </c>
      <c r="AL1528">
        <f>VLOOKUP($G1528,county_facts!$A:$BB,34,FALSE)</f>
        <v>37482</v>
      </c>
      <c r="AM1528">
        <f>VLOOKUP($G1528,county_facts!$A:$BB,35,FALSE)</f>
        <v>19</v>
      </c>
      <c r="AN1528">
        <f>VLOOKUP($G1528,county_facts!$A:$BB,36,FALSE)</f>
        <v>292</v>
      </c>
      <c r="AO1528">
        <f>VLOOKUP($G1528,county_facts!$A:$BB,37,FALSE)</f>
        <v>4137</v>
      </c>
      <c r="AP1528">
        <f>VLOOKUP($G1528,county_facts!$A:$BB,38,FALSE)</f>
        <v>-13.1</v>
      </c>
      <c r="AQ1528">
        <f>VLOOKUP($G1528,county_facts!$A:$BB,39,FALSE)</f>
        <v>1283</v>
      </c>
      <c r="AR1528">
        <f>VLOOKUP($G1528,county_facts!$A:$BB,40,FALSE)</f>
        <v>1726</v>
      </c>
      <c r="AS1528">
        <f>VLOOKUP($G1528,county_facts!$A:$BB,41,FALSE)</f>
        <v>0</v>
      </c>
      <c r="AT1528">
        <f>VLOOKUP($G1528,county_facts!$A:$BB,42,FALSE)</f>
        <v>0</v>
      </c>
      <c r="AU1528">
        <f>VLOOKUP($G1528,county_facts!$A:$BB,43,FALSE)</f>
        <v>0</v>
      </c>
      <c r="AV1528">
        <f>VLOOKUP($G1528,county_facts!$A:$BB,44,FALSE)</f>
        <v>0</v>
      </c>
      <c r="AW1528">
        <f>VLOOKUP($G1528,county_facts!$A:$BB,45,FALSE)</f>
        <v>0</v>
      </c>
      <c r="AX1528">
        <f>VLOOKUP($G1528,county_facts!$A:$BB,46,FALSE)</f>
        <v>24.2</v>
      </c>
      <c r="AY1528">
        <f>VLOOKUP($G1528,county_facts!$A:$BB,47,FALSE)</f>
        <v>743834</v>
      </c>
      <c r="AZ1528">
        <f>VLOOKUP($G1528,county_facts!$A:$BB,48,FALSE)</f>
        <v>8484</v>
      </c>
      <c r="BA1528">
        <f>VLOOKUP($G1528,county_facts!$A:$BB,49,FALSE)</f>
        <v>119410</v>
      </c>
      <c r="BB1528">
        <f>VLOOKUP($G1528,county_facts!$A:$BB,50,FALSE)</f>
        <v>6424</v>
      </c>
      <c r="BC1528">
        <f>VLOOKUP($G1528,county_facts!$A:$BB,51,FALSE)</f>
        <v>12131</v>
      </c>
      <c r="BD1528">
        <f>VLOOKUP($G1528,county_facts!$A:$BB,52,FALSE)</f>
        <v>7</v>
      </c>
      <c r="BE1528">
        <f>VLOOKUP($G1528,county_facts!$A:$BB,53,FALSE)</f>
        <v>304.35000000000002</v>
      </c>
      <c r="BF1528">
        <f>VLOOKUP($G1528,county_facts!$A:$BB,54,FALSE)</f>
        <v>61.5</v>
      </c>
    </row>
    <row r="1529" spans="1:58" x14ac:dyDescent="0.3">
      <c r="A1529" t="s">
        <v>9</v>
      </c>
      <c r="B1529" t="s">
        <v>1166</v>
      </c>
      <c r="C1529">
        <v>203</v>
      </c>
      <c r="D1529" t="s">
        <v>578</v>
      </c>
      <c r="E1529">
        <v>650</v>
      </c>
      <c r="F1529">
        <v>0.31230769200000003</v>
      </c>
      <c r="G1529">
        <v>47041</v>
      </c>
      <c r="H1529">
        <f>VLOOKUP($G1529,county_facts!$A:$BB,4,FALSE)</f>
        <v>19268</v>
      </c>
      <c r="I1529">
        <f>VLOOKUP($G1529,county_facts!$A:$BB,5,FALSE)</f>
        <v>18723</v>
      </c>
      <c r="J1529">
        <f>VLOOKUP($G1529,county_facts!$A:$BB,6,FALSE)</f>
        <v>2.9</v>
      </c>
      <c r="K1529">
        <f>VLOOKUP($G1529,county_facts!$A:$BB,7,FALSE)</f>
        <v>18723</v>
      </c>
      <c r="L1529">
        <f>VLOOKUP($G1529,county_facts!$A:$BB,8,FALSE)</f>
        <v>5.8</v>
      </c>
      <c r="M1529">
        <f>VLOOKUP($G1529,county_facts!$A:$BB,9,FALSE)</f>
        <v>22.6</v>
      </c>
      <c r="N1529">
        <f>VLOOKUP($G1529,county_facts!$A:$BB,10,FALSE)</f>
        <v>17.5</v>
      </c>
      <c r="O1529">
        <f>VLOOKUP($G1529,county_facts!$A:$BB,11,FALSE)</f>
        <v>50.4</v>
      </c>
      <c r="P1529">
        <f>VLOOKUP($G1529,county_facts!$A:$BB,12,FALSE)</f>
        <v>95.9</v>
      </c>
      <c r="Q1529">
        <f>VLOOKUP($G1529,county_facts!$A:$BB,13,FALSE)</f>
        <v>2.1</v>
      </c>
      <c r="R1529">
        <f>VLOOKUP($G1529,county_facts!$A:$BB,14,FALSE)</f>
        <v>0.3</v>
      </c>
      <c r="S1529">
        <f>VLOOKUP($G1529,county_facts!$A:$BB,15,FALSE)</f>
        <v>0.4</v>
      </c>
      <c r="T1529">
        <f>VLOOKUP($G1529,county_facts!$A:$BB,16,FALSE)</f>
        <v>0</v>
      </c>
      <c r="U1529">
        <f>VLOOKUP($G1529,county_facts!$A:$BB,17,FALSE)</f>
        <v>1.3</v>
      </c>
      <c r="V1529">
        <f>VLOOKUP($G1529,county_facts!$A:$BB,18,FALSE)</f>
        <v>7.5</v>
      </c>
      <c r="W1529">
        <f>VLOOKUP($G1529,county_facts!$A:$BB,19,FALSE)</f>
        <v>89.4</v>
      </c>
      <c r="X1529">
        <f>VLOOKUP($G1529,county_facts!$A:$BB,20,FALSE)</f>
        <v>86.3</v>
      </c>
      <c r="Y1529">
        <f>VLOOKUP($G1529,county_facts!$A:$BB,21,FALSE)</f>
        <v>5.7</v>
      </c>
      <c r="Z1529">
        <f>VLOOKUP($G1529,county_facts!$A:$BB,22,FALSE)</f>
        <v>6.7</v>
      </c>
      <c r="AA1529">
        <f>VLOOKUP($G1529,county_facts!$A:$BB,23,FALSE)</f>
        <v>75.599999999999994</v>
      </c>
      <c r="AB1529">
        <f>VLOOKUP($G1529,county_facts!$A:$BB,24,FALSE)</f>
        <v>13.3</v>
      </c>
      <c r="AC1529">
        <f>VLOOKUP($G1529,county_facts!$A:$BB,25,FALSE)</f>
        <v>1334</v>
      </c>
      <c r="AD1529">
        <f>VLOOKUP($G1529,county_facts!$A:$BB,26,FALSE)</f>
        <v>23.6</v>
      </c>
      <c r="AE1529">
        <f>VLOOKUP($G1529,county_facts!$A:$BB,27,FALSE)</f>
        <v>9434</v>
      </c>
      <c r="AF1529">
        <f>VLOOKUP($G1529,county_facts!$A:$BB,28,FALSE)</f>
        <v>72.599999999999994</v>
      </c>
      <c r="AG1529">
        <f>VLOOKUP($G1529,county_facts!$A:$BB,29,FALSE)</f>
        <v>7.8</v>
      </c>
      <c r="AH1529">
        <f>VLOOKUP($G1529,county_facts!$A:$BB,30,FALSE)</f>
        <v>115100</v>
      </c>
      <c r="AI1529">
        <f>VLOOKUP($G1529,county_facts!$A:$BB,31,FALSE)</f>
        <v>7037</v>
      </c>
      <c r="AJ1529">
        <f>VLOOKUP($G1529,county_facts!$A:$BB,32,FALSE)</f>
        <v>2.62</v>
      </c>
      <c r="AK1529">
        <f>VLOOKUP($G1529,county_facts!$A:$BB,33,FALSE)</f>
        <v>21606</v>
      </c>
      <c r="AL1529">
        <f>VLOOKUP($G1529,county_facts!$A:$BB,34,FALSE)</f>
        <v>37482</v>
      </c>
      <c r="AM1529">
        <f>VLOOKUP($G1529,county_facts!$A:$BB,35,FALSE)</f>
        <v>19</v>
      </c>
      <c r="AN1529">
        <f>VLOOKUP($G1529,county_facts!$A:$BB,36,FALSE)</f>
        <v>292</v>
      </c>
      <c r="AO1529">
        <f>VLOOKUP($G1529,county_facts!$A:$BB,37,FALSE)</f>
        <v>4137</v>
      </c>
      <c r="AP1529">
        <f>VLOOKUP($G1529,county_facts!$A:$BB,38,FALSE)</f>
        <v>-13.1</v>
      </c>
      <c r="AQ1529">
        <f>VLOOKUP($G1529,county_facts!$A:$BB,39,FALSE)</f>
        <v>1283</v>
      </c>
      <c r="AR1529">
        <f>VLOOKUP($G1529,county_facts!$A:$BB,40,FALSE)</f>
        <v>1726</v>
      </c>
      <c r="AS1529">
        <f>VLOOKUP($G1529,county_facts!$A:$BB,41,FALSE)</f>
        <v>0</v>
      </c>
      <c r="AT1529">
        <f>VLOOKUP($G1529,county_facts!$A:$BB,42,FALSE)</f>
        <v>0</v>
      </c>
      <c r="AU1529">
        <f>VLOOKUP($G1529,county_facts!$A:$BB,43,FALSE)</f>
        <v>0</v>
      </c>
      <c r="AV1529">
        <f>VLOOKUP($G1529,county_facts!$A:$BB,44,FALSE)</f>
        <v>0</v>
      </c>
      <c r="AW1529">
        <f>VLOOKUP($G1529,county_facts!$A:$BB,45,FALSE)</f>
        <v>0</v>
      </c>
      <c r="AX1529">
        <f>VLOOKUP($G1529,county_facts!$A:$BB,46,FALSE)</f>
        <v>24.2</v>
      </c>
      <c r="AY1529">
        <f>VLOOKUP($G1529,county_facts!$A:$BB,47,FALSE)</f>
        <v>743834</v>
      </c>
      <c r="AZ1529">
        <f>VLOOKUP($G1529,county_facts!$A:$BB,48,FALSE)</f>
        <v>8484</v>
      </c>
      <c r="BA1529">
        <f>VLOOKUP($G1529,county_facts!$A:$BB,49,FALSE)</f>
        <v>119410</v>
      </c>
      <c r="BB1529">
        <f>VLOOKUP($G1529,county_facts!$A:$BB,50,FALSE)</f>
        <v>6424</v>
      </c>
      <c r="BC1529">
        <f>VLOOKUP($G1529,county_facts!$A:$BB,51,FALSE)</f>
        <v>12131</v>
      </c>
      <c r="BD1529">
        <f>VLOOKUP($G1529,county_facts!$A:$BB,52,FALSE)</f>
        <v>7</v>
      </c>
      <c r="BE1529">
        <f>VLOOKUP($G1529,county_facts!$A:$BB,53,FALSE)</f>
        <v>304.35000000000002</v>
      </c>
      <c r="BF1529">
        <f>VLOOKUP($G1529,county_facts!$A:$BB,54,FALSE)</f>
        <v>61.5</v>
      </c>
    </row>
    <row r="1530" spans="1:58" x14ac:dyDescent="0.3">
      <c r="A1530" t="s">
        <v>6</v>
      </c>
      <c r="B1530" t="s">
        <v>454</v>
      </c>
      <c r="C1530">
        <v>32798</v>
      </c>
      <c r="D1530" t="s">
        <v>578</v>
      </c>
      <c r="E1530">
        <v>58344</v>
      </c>
      <c r="F1530">
        <v>0.56214863599999998</v>
      </c>
      <c r="G1530">
        <v>47037</v>
      </c>
      <c r="H1530">
        <f>VLOOKUP($G1530,county_facts!$A:$BB,4,FALSE)</f>
        <v>668347</v>
      </c>
      <c r="I1530">
        <f>VLOOKUP($G1530,county_facts!$A:$BB,5,FALSE)</f>
        <v>626663</v>
      </c>
      <c r="J1530">
        <f>VLOOKUP($G1530,county_facts!$A:$BB,6,FALSE)</f>
        <v>6.7</v>
      </c>
      <c r="K1530">
        <f>VLOOKUP($G1530,county_facts!$A:$BB,7,FALSE)</f>
        <v>626681</v>
      </c>
      <c r="L1530">
        <f>VLOOKUP($G1530,county_facts!$A:$BB,8,FALSE)</f>
        <v>7</v>
      </c>
      <c r="M1530">
        <f>VLOOKUP($G1530,county_facts!$A:$BB,9,FALSE)</f>
        <v>21.5</v>
      </c>
      <c r="N1530">
        <f>VLOOKUP($G1530,county_facts!$A:$BB,10,FALSE)</f>
        <v>11.1</v>
      </c>
      <c r="O1530">
        <f>VLOOKUP($G1530,county_facts!$A:$BB,11,FALSE)</f>
        <v>51.8</v>
      </c>
      <c r="P1530">
        <f>VLOOKUP($G1530,county_facts!$A:$BB,12,FALSE)</f>
        <v>65.599999999999994</v>
      </c>
      <c r="Q1530">
        <f>VLOOKUP($G1530,county_facts!$A:$BB,13,FALSE)</f>
        <v>28.1</v>
      </c>
      <c r="R1530">
        <f>VLOOKUP($G1530,county_facts!$A:$BB,14,FALSE)</f>
        <v>0.5</v>
      </c>
      <c r="S1530">
        <f>VLOOKUP($G1530,county_facts!$A:$BB,15,FALSE)</f>
        <v>3.4</v>
      </c>
      <c r="T1530">
        <f>VLOOKUP($G1530,county_facts!$A:$BB,16,FALSE)</f>
        <v>0.1</v>
      </c>
      <c r="U1530">
        <f>VLOOKUP($G1530,county_facts!$A:$BB,17,FALSE)</f>
        <v>2.2999999999999998</v>
      </c>
      <c r="V1530">
        <f>VLOOKUP($G1530,county_facts!$A:$BB,18,FALSE)</f>
        <v>9.9</v>
      </c>
      <c r="W1530">
        <f>VLOOKUP($G1530,county_facts!$A:$BB,19,FALSE)</f>
        <v>56.9</v>
      </c>
      <c r="X1530">
        <f>VLOOKUP($G1530,county_facts!$A:$BB,20,FALSE)</f>
        <v>79.2</v>
      </c>
      <c r="Y1530">
        <f>VLOOKUP($G1530,county_facts!$A:$BB,21,FALSE)</f>
        <v>11.7</v>
      </c>
      <c r="Z1530">
        <f>VLOOKUP($G1530,county_facts!$A:$BB,22,FALSE)</f>
        <v>15.5</v>
      </c>
      <c r="AA1530">
        <f>VLOOKUP($G1530,county_facts!$A:$BB,23,FALSE)</f>
        <v>86.4</v>
      </c>
      <c r="AB1530">
        <f>VLOOKUP($G1530,county_facts!$A:$BB,24,FALSE)</f>
        <v>35.9</v>
      </c>
      <c r="AC1530">
        <f>VLOOKUP($G1530,county_facts!$A:$BB,25,FALSE)</f>
        <v>38947</v>
      </c>
      <c r="AD1530">
        <f>VLOOKUP($G1530,county_facts!$A:$BB,26,FALSE)</f>
        <v>23.3</v>
      </c>
      <c r="AE1530">
        <f>VLOOKUP($G1530,county_facts!$A:$BB,27,FALSE)</f>
        <v>292895</v>
      </c>
      <c r="AF1530">
        <f>VLOOKUP($G1530,county_facts!$A:$BB,28,FALSE)</f>
        <v>54.7</v>
      </c>
      <c r="AG1530">
        <f>VLOOKUP($G1530,county_facts!$A:$BB,29,FALSE)</f>
        <v>37.200000000000003</v>
      </c>
      <c r="AH1530">
        <f>VLOOKUP($G1530,county_facts!$A:$BB,30,FALSE)</f>
        <v>167500</v>
      </c>
      <c r="AI1530">
        <f>VLOOKUP($G1530,county_facts!$A:$BB,31,FALSE)</f>
        <v>256745</v>
      </c>
      <c r="AJ1530">
        <f>VLOOKUP($G1530,county_facts!$A:$BB,32,FALSE)</f>
        <v>2.39</v>
      </c>
      <c r="AK1530">
        <f>VLOOKUP($G1530,county_facts!$A:$BB,33,FALSE)</f>
        <v>28467</v>
      </c>
      <c r="AL1530">
        <f>VLOOKUP($G1530,county_facts!$A:$BB,34,FALSE)</f>
        <v>47335</v>
      </c>
      <c r="AM1530">
        <f>VLOOKUP($G1530,county_facts!$A:$BB,35,FALSE)</f>
        <v>18.5</v>
      </c>
      <c r="AN1530">
        <f>VLOOKUP($G1530,county_facts!$A:$BB,36,FALSE)</f>
        <v>18333</v>
      </c>
      <c r="AO1530">
        <f>VLOOKUP($G1530,county_facts!$A:$BB,37,FALSE)</f>
        <v>396610</v>
      </c>
      <c r="AP1530">
        <f>VLOOKUP($G1530,county_facts!$A:$BB,38,FALSE)</f>
        <v>3.5</v>
      </c>
      <c r="AQ1530">
        <f>VLOOKUP($G1530,county_facts!$A:$BB,39,FALSE)</f>
        <v>60225</v>
      </c>
      <c r="AR1530">
        <f>VLOOKUP($G1530,county_facts!$A:$BB,40,FALSE)</f>
        <v>64653</v>
      </c>
      <c r="AS1530">
        <f>VLOOKUP($G1530,county_facts!$A:$BB,41,FALSE)</f>
        <v>11.1</v>
      </c>
      <c r="AT1530">
        <f>VLOOKUP($G1530,county_facts!$A:$BB,42,FALSE)</f>
        <v>0.6</v>
      </c>
      <c r="AU1530">
        <f>VLOOKUP($G1530,county_facts!$A:$BB,43,FALSE)</f>
        <v>3.4</v>
      </c>
      <c r="AV1530">
        <f>VLOOKUP($G1530,county_facts!$A:$BB,44,FALSE)</f>
        <v>0.1</v>
      </c>
      <c r="AW1530">
        <f>VLOOKUP($G1530,county_facts!$A:$BB,45,FALSE)</f>
        <v>2.9</v>
      </c>
      <c r="AX1530">
        <f>VLOOKUP($G1530,county_facts!$A:$BB,46,FALSE)</f>
        <v>26.8</v>
      </c>
      <c r="AY1530">
        <f>VLOOKUP($G1530,county_facts!$A:$BB,47,FALSE)</f>
        <v>7347204</v>
      </c>
      <c r="AZ1530">
        <f>VLOOKUP($G1530,county_facts!$A:$BB,48,FALSE)</f>
        <v>11942568</v>
      </c>
      <c r="BA1530">
        <f>VLOOKUP($G1530,county_facts!$A:$BB,49,FALSE)</f>
        <v>10581843</v>
      </c>
      <c r="BB1530">
        <f>VLOOKUP($G1530,county_facts!$A:$BB,50,FALSE)</f>
        <v>17029</v>
      </c>
      <c r="BC1530">
        <f>VLOOKUP($G1530,county_facts!$A:$BB,51,FALSE)</f>
        <v>2202982</v>
      </c>
      <c r="BD1530">
        <f>VLOOKUP($G1530,county_facts!$A:$BB,52,FALSE)</f>
        <v>6413</v>
      </c>
      <c r="BE1530">
        <f>VLOOKUP($G1530,county_facts!$A:$BB,53,FALSE)</f>
        <v>504.03</v>
      </c>
      <c r="BF1530">
        <f>VLOOKUP($G1530,county_facts!$A:$BB,54,FALSE)</f>
        <v>1243.3</v>
      </c>
    </row>
    <row r="1531" spans="1:58" x14ac:dyDescent="0.3">
      <c r="A1531" t="s">
        <v>9</v>
      </c>
      <c r="B1531" t="s">
        <v>454</v>
      </c>
      <c r="C1531">
        <v>25546</v>
      </c>
      <c r="D1531" t="s">
        <v>578</v>
      </c>
      <c r="E1531">
        <v>58344</v>
      </c>
      <c r="F1531">
        <v>0.43785136400000002</v>
      </c>
      <c r="G1531">
        <v>47037</v>
      </c>
      <c r="H1531">
        <f>VLOOKUP($G1531,county_facts!$A:$BB,4,FALSE)</f>
        <v>668347</v>
      </c>
      <c r="I1531">
        <f>VLOOKUP($G1531,county_facts!$A:$BB,5,FALSE)</f>
        <v>626663</v>
      </c>
      <c r="J1531">
        <f>VLOOKUP($G1531,county_facts!$A:$BB,6,FALSE)</f>
        <v>6.7</v>
      </c>
      <c r="K1531">
        <f>VLOOKUP($G1531,county_facts!$A:$BB,7,FALSE)</f>
        <v>626681</v>
      </c>
      <c r="L1531">
        <f>VLOOKUP($G1531,county_facts!$A:$BB,8,FALSE)</f>
        <v>7</v>
      </c>
      <c r="M1531">
        <f>VLOOKUP($G1531,county_facts!$A:$BB,9,FALSE)</f>
        <v>21.5</v>
      </c>
      <c r="N1531">
        <f>VLOOKUP($G1531,county_facts!$A:$BB,10,FALSE)</f>
        <v>11.1</v>
      </c>
      <c r="O1531">
        <f>VLOOKUP($G1531,county_facts!$A:$BB,11,FALSE)</f>
        <v>51.8</v>
      </c>
      <c r="P1531">
        <f>VLOOKUP($G1531,county_facts!$A:$BB,12,FALSE)</f>
        <v>65.599999999999994</v>
      </c>
      <c r="Q1531">
        <f>VLOOKUP($G1531,county_facts!$A:$BB,13,FALSE)</f>
        <v>28.1</v>
      </c>
      <c r="R1531">
        <f>VLOOKUP($G1531,county_facts!$A:$BB,14,FALSE)</f>
        <v>0.5</v>
      </c>
      <c r="S1531">
        <f>VLOOKUP($G1531,county_facts!$A:$BB,15,FALSE)</f>
        <v>3.4</v>
      </c>
      <c r="T1531">
        <f>VLOOKUP($G1531,county_facts!$A:$BB,16,FALSE)</f>
        <v>0.1</v>
      </c>
      <c r="U1531">
        <f>VLOOKUP($G1531,county_facts!$A:$BB,17,FALSE)</f>
        <v>2.2999999999999998</v>
      </c>
      <c r="V1531">
        <f>VLOOKUP($G1531,county_facts!$A:$BB,18,FALSE)</f>
        <v>9.9</v>
      </c>
      <c r="W1531">
        <f>VLOOKUP($G1531,county_facts!$A:$BB,19,FALSE)</f>
        <v>56.9</v>
      </c>
      <c r="X1531">
        <f>VLOOKUP($G1531,county_facts!$A:$BB,20,FALSE)</f>
        <v>79.2</v>
      </c>
      <c r="Y1531">
        <f>VLOOKUP($G1531,county_facts!$A:$BB,21,FALSE)</f>
        <v>11.7</v>
      </c>
      <c r="Z1531">
        <f>VLOOKUP($G1531,county_facts!$A:$BB,22,FALSE)</f>
        <v>15.5</v>
      </c>
      <c r="AA1531">
        <f>VLOOKUP($G1531,county_facts!$A:$BB,23,FALSE)</f>
        <v>86.4</v>
      </c>
      <c r="AB1531">
        <f>VLOOKUP($G1531,county_facts!$A:$BB,24,FALSE)</f>
        <v>35.9</v>
      </c>
      <c r="AC1531">
        <f>VLOOKUP($G1531,county_facts!$A:$BB,25,FALSE)</f>
        <v>38947</v>
      </c>
      <c r="AD1531">
        <f>VLOOKUP($G1531,county_facts!$A:$BB,26,FALSE)</f>
        <v>23.3</v>
      </c>
      <c r="AE1531">
        <f>VLOOKUP($G1531,county_facts!$A:$BB,27,FALSE)</f>
        <v>292895</v>
      </c>
      <c r="AF1531">
        <f>VLOOKUP($G1531,county_facts!$A:$BB,28,FALSE)</f>
        <v>54.7</v>
      </c>
      <c r="AG1531">
        <f>VLOOKUP($G1531,county_facts!$A:$BB,29,FALSE)</f>
        <v>37.200000000000003</v>
      </c>
      <c r="AH1531">
        <f>VLOOKUP($G1531,county_facts!$A:$BB,30,FALSE)</f>
        <v>167500</v>
      </c>
      <c r="AI1531">
        <f>VLOOKUP($G1531,county_facts!$A:$BB,31,FALSE)</f>
        <v>256745</v>
      </c>
      <c r="AJ1531">
        <f>VLOOKUP($G1531,county_facts!$A:$BB,32,FALSE)</f>
        <v>2.39</v>
      </c>
      <c r="AK1531">
        <f>VLOOKUP($G1531,county_facts!$A:$BB,33,FALSE)</f>
        <v>28467</v>
      </c>
      <c r="AL1531">
        <f>VLOOKUP($G1531,county_facts!$A:$BB,34,FALSE)</f>
        <v>47335</v>
      </c>
      <c r="AM1531">
        <f>VLOOKUP($G1531,county_facts!$A:$BB,35,FALSE)</f>
        <v>18.5</v>
      </c>
      <c r="AN1531">
        <f>VLOOKUP($G1531,county_facts!$A:$BB,36,FALSE)</f>
        <v>18333</v>
      </c>
      <c r="AO1531">
        <f>VLOOKUP($G1531,county_facts!$A:$BB,37,FALSE)</f>
        <v>396610</v>
      </c>
      <c r="AP1531">
        <f>VLOOKUP($G1531,county_facts!$A:$BB,38,FALSE)</f>
        <v>3.5</v>
      </c>
      <c r="AQ1531">
        <f>VLOOKUP($G1531,county_facts!$A:$BB,39,FALSE)</f>
        <v>60225</v>
      </c>
      <c r="AR1531">
        <f>VLOOKUP($G1531,county_facts!$A:$BB,40,FALSE)</f>
        <v>64653</v>
      </c>
      <c r="AS1531">
        <f>VLOOKUP($G1531,county_facts!$A:$BB,41,FALSE)</f>
        <v>11.1</v>
      </c>
      <c r="AT1531">
        <f>VLOOKUP($G1531,county_facts!$A:$BB,42,FALSE)</f>
        <v>0.6</v>
      </c>
      <c r="AU1531">
        <f>VLOOKUP($G1531,county_facts!$A:$BB,43,FALSE)</f>
        <v>3.4</v>
      </c>
      <c r="AV1531">
        <f>VLOOKUP($G1531,county_facts!$A:$BB,44,FALSE)</f>
        <v>0.1</v>
      </c>
      <c r="AW1531">
        <f>VLOOKUP($G1531,county_facts!$A:$BB,45,FALSE)</f>
        <v>2.9</v>
      </c>
      <c r="AX1531">
        <f>VLOOKUP($G1531,county_facts!$A:$BB,46,FALSE)</f>
        <v>26.8</v>
      </c>
      <c r="AY1531">
        <f>VLOOKUP($G1531,county_facts!$A:$BB,47,FALSE)</f>
        <v>7347204</v>
      </c>
      <c r="AZ1531">
        <f>VLOOKUP($G1531,county_facts!$A:$BB,48,FALSE)</f>
        <v>11942568</v>
      </c>
      <c r="BA1531">
        <f>VLOOKUP($G1531,county_facts!$A:$BB,49,FALSE)</f>
        <v>10581843</v>
      </c>
      <c r="BB1531">
        <f>VLOOKUP($G1531,county_facts!$A:$BB,50,FALSE)</f>
        <v>17029</v>
      </c>
      <c r="BC1531">
        <f>VLOOKUP($G1531,county_facts!$A:$BB,51,FALSE)</f>
        <v>2202982</v>
      </c>
      <c r="BD1531">
        <f>VLOOKUP($G1531,county_facts!$A:$BB,52,FALSE)</f>
        <v>6413</v>
      </c>
      <c r="BE1531">
        <f>VLOOKUP($G1531,county_facts!$A:$BB,53,FALSE)</f>
        <v>504.03</v>
      </c>
      <c r="BF1531">
        <f>VLOOKUP($G1531,county_facts!$A:$BB,54,FALSE)</f>
        <v>1243.3</v>
      </c>
    </row>
    <row r="1532" spans="1:58" x14ac:dyDescent="0.3">
      <c r="A1532" t="s">
        <v>6</v>
      </c>
      <c r="B1532" t="s">
        <v>457</v>
      </c>
      <c r="C1532">
        <v>1423</v>
      </c>
      <c r="D1532" t="s">
        <v>578</v>
      </c>
      <c r="E1532">
        <v>2037</v>
      </c>
      <c r="F1532">
        <v>0.69857633799999996</v>
      </c>
      <c r="G1532">
        <v>47035</v>
      </c>
      <c r="H1532">
        <f>VLOOKUP($G1532,county_facts!$A:$BB,4,FALSE)</f>
        <v>57985</v>
      </c>
      <c r="I1532">
        <f>VLOOKUP($G1532,county_facts!$A:$BB,5,FALSE)</f>
        <v>56053</v>
      </c>
      <c r="J1532">
        <f>VLOOKUP($G1532,county_facts!$A:$BB,6,FALSE)</f>
        <v>3.4</v>
      </c>
      <c r="K1532">
        <f>VLOOKUP($G1532,county_facts!$A:$BB,7,FALSE)</f>
        <v>56053</v>
      </c>
      <c r="L1532">
        <f>VLOOKUP($G1532,county_facts!$A:$BB,8,FALSE)</f>
        <v>5</v>
      </c>
      <c r="M1532">
        <f>VLOOKUP($G1532,county_facts!$A:$BB,9,FALSE)</f>
        <v>18.3</v>
      </c>
      <c r="N1532">
        <f>VLOOKUP($G1532,county_facts!$A:$BB,10,FALSE)</f>
        <v>28.9</v>
      </c>
      <c r="O1532">
        <f>VLOOKUP($G1532,county_facts!$A:$BB,11,FALSE)</f>
        <v>51.3</v>
      </c>
      <c r="P1532">
        <f>VLOOKUP($G1532,county_facts!$A:$BB,12,FALSE)</f>
        <v>97.2</v>
      </c>
      <c r="Q1532">
        <f>VLOOKUP($G1532,county_facts!$A:$BB,13,FALSE)</f>
        <v>0.7</v>
      </c>
      <c r="R1532">
        <f>VLOOKUP($G1532,county_facts!$A:$BB,14,FALSE)</f>
        <v>0.4</v>
      </c>
      <c r="S1532">
        <f>VLOOKUP($G1532,county_facts!$A:$BB,15,FALSE)</f>
        <v>0.5</v>
      </c>
      <c r="T1532">
        <f>VLOOKUP($G1532,county_facts!$A:$BB,16,FALSE)</f>
        <v>0.1</v>
      </c>
      <c r="U1532">
        <f>VLOOKUP($G1532,county_facts!$A:$BB,17,FALSE)</f>
        <v>1</v>
      </c>
      <c r="V1532">
        <f>VLOOKUP($G1532,county_facts!$A:$BB,18,FALSE)</f>
        <v>2.7</v>
      </c>
      <c r="W1532">
        <f>VLOOKUP($G1532,county_facts!$A:$BB,19,FALSE)</f>
        <v>94.9</v>
      </c>
      <c r="X1532">
        <f>VLOOKUP($G1532,county_facts!$A:$BB,20,FALSE)</f>
        <v>86.5</v>
      </c>
      <c r="Y1532">
        <f>VLOOKUP($G1532,county_facts!$A:$BB,21,FALSE)</f>
        <v>2.4</v>
      </c>
      <c r="Z1532">
        <f>VLOOKUP($G1532,county_facts!$A:$BB,22,FALSE)</f>
        <v>4</v>
      </c>
      <c r="AA1532">
        <f>VLOOKUP($G1532,county_facts!$A:$BB,23,FALSE)</f>
        <v>80.900000000000006</v>
      </c>
      <c r="AB1532">
        <f>VLOOKUP($G1532,county_facts!$A:$BB,24,FALSE)</f>
        <v>17.399999999999999</v>
      </c>
      <c r="AC1532">
        <f>VLOOKUP($G1532,county_facts!$A:$BB,25,FALSE)</f>
        <v>6571</v>
      </c>
      <c r="AD1532">
        <f>VLOOKUP($G1532,county_facts!$A:$BB,26,FALSE)</f>
        <v>23</v>
      </c>
      <c r="AE1532">
        <f>VLOOKUP($G1532,county_facts!$A:$BB,27,FALSE)</f>
        <v>28639</v>
      </c>
      <c r="AF1532">
        <f>VLOOKUP($G1532,county_facts!$A:$BB,28,FALSE)</f>
        <v>78.400000000000006</v>
      </c>
      <c r="AG1532">
        <f>VLOOKUP($G1532,county_facts!$A:$BB,29,FALSE)</f>
        <v>10.1</v>
      </c>
      <c r="AH1532">
        <f>VLOOKUP($G1532,county_facts!$A:$BB,30,FALSE)</f>
        <v>142200</v>
      </c>
      <c r="AI1532">
        <f>VLOOKUP($G1532,county_facts!$A:$BB,31,FALSE)</f>
        <v>23764</v>
      </c>
      <c r="AJ1532">
        <f>VLOOKUP($G1532,county_facts!$A:$BB,32,FALSE)</f>
        <v>2.35</v>
      </c>
      <c r="AK1532">
        <f>VLOOKUP($G1532,county_facts!$A:$BB,33,FALSE)</f>
        <v>21141</v>
      </c>
      <c r="AL1532">
        <f>VLOOKUP($G1532,county_facts!$A:$BB,34,FALSE)</f>
        <v>37188</v>
      </c>
      <c r="AM1532">
        <f>VLOOKUP($G1532,county_facts!$A:$BB,35,FALSE)</f>
        <v>17.600000000000001</v>
      </c>
      <c r="AN1532">
        <f>VLOOKUP($G1532,county_facts!$A:$BB,36,FALSE)</f>
        <v>1084</v>
      </c>
      <c r="AO1532">
        <f>VLOOKUP($G1532,county_facts!$A:$BB,37,FALSE)</f>
        <v>14490</v>
      </c>
      <c r="AP1532">
        <f>VLOOKUP($G1532,county_facts!$A:$BB,38,FALSE)</f>
        <v>1.5</v>
      </c>
      <c r="AQ1532">
        <f>VLOOKUP($G1532,county_facts!$A:$BB,39,FALSE)</f>
        <v>4398</v>
      </c>
      <c r="AR1532">
        <f>VLOOKUP($G1532,county_facts!$A:$BB,40,FALSE)</f>
        <v>5512</v>
      </c>
      <c r="AS1532">
        <f>VLOOKUP($G1532,county_facts!$A:$BB,41,FALSE)</f>
        <v>0</v>
      </c>
      <c r="AT1532">
        <f>VLOOKUP($G1532,county_facts!$A:$BB,42,FALSE)</f>
        <v>0</v>
      </c>
      <c r="AU1532">
        <f>VLOOKUP($G1532,county_facts!$A:$BB,43,FALSE)</f>
        <v>0</v>
      </c>
      <c r="AV1532">
        <f>VLOOKUP($G1532,county_facts!$A:$BB,44,FALSE)</f>
        <v>0</v>
      </c>
      <c r="AW1532">
        <f>VLOOKUP($G1532,county_facts!$A:$BB,45,FALSE)</f>
        <v>0</v>
      </c>
      <c r="AX1532">
        <f>VLOOKUP($G1532,county_facts!$A:$BB,46,FALSE)</f>
        <v>23.4</v>
      </c>
      <c r="AY1532">
        <f>VLOOKUP($G1532,county_facts!$A:$BB,47,FALSE)</f>
        <v>468885</v>
      </c>
      <c r="AZ1532">
        <f>VLOOKUP($G1532,county_facts!$A:$BB,48,FALSE)</f>
        <v>0</v>
      </c>
      <c r="BA1532">
        <f>VLOOKUP($G1532,county_facts!$A:$BB,49,FALSE)</f>
        <v>596983</v>
      </c>
      <c r="BB1532">
        <f>VLOOKUP($G1532,county_facts!$A:$BB,50,FALSE)</f>
        <v>11208</v>
      </c>
      <c r="BC1532">
        <f>VLOOKUP($G1532,county_facts!$A:$BB,51,FALSE)</f>
        <v>61652</v>
      </c>
      <c r="BD1532">
        <f>VLOOKUP($G1532,county_facts!$A:$BB,52,FALSE)</f>
        <v>246</v>
      </c>
      <c r="BE1532">
        <f>VLOOKUP($G1532,county_facts!$A:$BB,53,FALSE)</f>
        <v>681.03</v>
      </c>
      <c r="BF1532">
        <f>VLOOKUP($G1532,county_facts!$A:$BB,54,FALSE)</f>
        <v>82.3</v>
      </c>
    </row>
    <row r="1533" spans="1:58" x14ac:dyDescent="0.3">
      <c r="A1533" t="s">
        <v>9</v>
      </c>
      <c r="B1533" t="s">
        <v>457</v>
      </c>
      <c r="C1533">
        <v>614</v>
      </c>
      <c r="D1533" t="s">
        <v>578</v>
      </c>
      <c r="E1533">
        <v>2037</v>
      </c>
      <c r="F1533">
        <v>0.30142366199999998</v>
      </c>
      <c r="G1533">
        <v>47035</v>
      </c>
      <c r="H1533">
        <f>VLOOKUP($G1533,county_facts!$A:$BB,4,FALSE)</f>
        <v>57985</v>
      </c>
      <c r="I1533">
        <f>VLOOKUP($G1533,county_facts!$A:$BB,5,FALSE)</f>
        <v>56053</v>
      </c>
      <c r="J1533">
        <f>VLOOKUP($G1533,county_facts!$A:$BB,6,FALSE)</f>
        <v>3.4</v>
      </c>
      <c r="K1533">
        <f>VLOOKUP($G1533,county_facts!$A:$BB,7,FALSE)</f>
        <v>56053</v>
      </c>
      <c r="L1533">
        <f>VLOOKUP($G1533,county_facts!$A:$BB,8,FALSE)</f>
        <v>5</v>
      </c>
      <c r="M1533">
        <f>VLOOKUP($G1533,county_facts!$A:$BB,9,FALSE)</f>
        <v>18.3</v>
      </c>
      <c r="N1533">
        <f>VLOOKUP($G1533,county_facts!$A:$BB,10,FALSE)</f>
        <v>28.9</v>
      </c>
      <c r="O1533">
        <f>VLOOKUP($G1533,county_facts!$A:$BB,11,FALSE)</f>
        <v>51.3</v>
      </c>
      <c r="P1533">
        <f>VLOOKUP($G1533,county_facts!$A:$BB,12,FALSE)</f>
        <v>97.2</v>
      </c>
      <c r="Q1533">
        <f>VLOOKUP($G1533,county_facts!$A:$BB,13,FALSE)</f>
        <v>0.7</v>
      </c>
      <c r="R1533">
        <f>VLOOKUP($G1533,county_facts!$A:$BB,14,FALSE)</f>
        <v>0.4</v>
      </c>
      <c r="S1533">
        <f>VLOOKUP($G1533,county_facts!$A:$BB,15,FALSE)</f>
        <v>0.5</v>
      </c>
      <c r="T1533">
        <f>VLOOKUP($G1533,county_facts!$A:$BB,16,FALSE)</f>
        <v>0.1</v>
      </c>
      <c r="U1533">
        <f>VLOOKUP($G1533,county_facts!$A:$BB,17,FALSE)</f>
        <v>1</v>
      </c>
      <c r="V1533">
        <f>VLOOKUP($G1533,county_facts!$A:$BB,18,FALSE)</f>
        <v>2.7</v>
      </c>
      <c r="W1533">
        <f>VLOOKUP($G1533,county_facts!$A:$BB,19,FALSE)</f>
        <v>94.9</v>
      </c>
      <c r="X1533">
        <f>VLOOKUP($G1533,county_facts!$A:$BB,20,FALSE)</f>
        <v>86.5</v>
      </c>
      <c r="Y1533">
        <f>VLOOKUP($G1533,county_facts!$A:$BB,21,FALSE)</f>
        <v>2.4</v>
      </c>
      <c r="Z1533">
        <f>VLOOKUP($G1533,county_facts!$A:$BB,22,FALSE)</f>
        <v>4</v>
      </c>
      <c r="AA1533">
        <f>VLOOKUP($G1533,county_facts!$A:$BB,23,FALSE)</f>
        <v>80.900000000000006</v>
      </c>
      <c r="AB1533">
        <f>VLOOKUP($G1533,county_facts!$A:$BB,24,FALSE)</f>
        <v>17.399999999999999</v>
      </c>
      <c r="AC1533">
        <f>VLOOKUP($G1533,county_facts!$A:$BB,25,FALSE)</f>
        <v>6571</v>
      </c>
      <c r="AD1533">
        <f>VLOOKUP($G1533,county_facts!$A:$BB,26,FALSE)</f>
        <v>23</v>
      </c>
      <c r="AE1533">
        <f>VLOOKUP($G1533,county_facts!$A:$BB,27,FALSE)</f>
        <v>28639</v>
      </c>
      <c r="AF1533">
        <f>VLOOKUP($G1533,county_facts!$A:$BB,28,FALSE)</f>
        <v>78.400000000000006</v>
      </c>
      <c r="AG1533">
        <f>VLOOKUP($G1533,county_facts!$A:$BB,29,FALSE)</f>
        <v>10.1</v>
      </c>
      <c r="AH1533">
        <f>VLOOKUP($G1533,county_facts!$A:$BB,30,FALSE)</f>
        <v>142200</v>
      </c>
      <c r="AI1533">
        <f>VLOOKUP($G1533,county_facts!$A:$BB,31,FALSE)</f>
        <v>23764</v>
      </c>
      <c r="AJ1533">
        <f>VLOOKUP($G1533,county_facts!$A:$BB,32,FALSE)</f>
        <v>2.35</v>
      </c>
      <c r="AK1533">
        <f>VLOOKUP($G1533,county_facts!$A:$BB,33,FALSE)</f>
        <v>21141</v>
      </c>
      <c r="AL1533">
        <f>VLOOKUP($G1533,county_facts!$A:$BB,34,FALSE)</f>
        <v>37188</v>
      </c>
      <c r="AM1533">
        <f>VLOOKUP($G1533,county_facts!$A:$BB,35,FALSE)</f>
        <v>17.600000000000001</v>
      </c>
      <c r="AN1533">
        <f>VLOOKUP($G1533,county_facts!$A:$BB,36,FALSE)</f>
        <v>1084</v>
      </c>
      <c r="AO1533">
        <f>VLOOKUP($G1533,county_facts!$A:$BB,37,FALSE)</f>
        <v>14490</v>
      </c>
      <c r="AP1533">
        <f>VLOOKUP($G1533,county_facts!$A:$BB,38,FALSE)</f>
        <v>1.5</v>
      </c>
      <c r="AQ1533">
        <f>VLOOKUP($G1533,county_facts!$A:$BB,39,FALSE)</f>
        <v>4398</v>
      </c>
      <c r="AR1533">
        <f>VLOOKUP($G1533,county_facts!$A:$BB,40,FALSE)</f>
        <v>5512</v>
      </c>
      <c r="AS1533">
        <f>VLOOKUP($G1533,county_facts!$A:$BB,41,FALSE)</f>
        <v>0</v>
      </c>
      <c r="AT1533">
        <f>VLOOKUP($G1533,county_facts!$A:$BB,42,FALSE)</f>
        <v>0</v>
      </c>
      <c r="AU1533">
        <f>VLOOKUP($G1533,county_facts!$A:$BB,43,FALSE)</f>
        <v>0</v>
      </c>
      <c r="AV1533">
        <f>VLOOKUP($G1533,county_facts!$A:$BB,44,FALSE)</f>
        <v>0</v>
      </c>
      <c r="AW1533">
        <f>VLOOKUP($G1533,county_facts!$A:$BB,45,FALSE)</f>
        <v>0</v>
      </c>
      <c r="AX1533">
        <f>VLOOKUP($G1533,county_facts!$A:$BB,46,FALSE)</f>
        <v>23.4</v>
      </c>
      <c r="AY1533">
        <f>VLOOKUP($G1533,county_facts!$A:$BB,47,FALSE)</f>
        <v>468885</v>
      </c>
      <c r="AZ1533">
        <f>VLOOKUP($G1533,county_facts!$A:$BB,48,FALSE)</f>
        <v>0</v>
      </c>
      <c r="BA1533">
        <f>VLOOKUP($G1533,county_facts!$A:$BB,49,FALSE)</f>
        <v>596983</v>
      </c>
      <c r="BB1533">
        <f>VLOOKUP($G1533,county_facts!$A:$BB,50,FALSE)</f>
        <v>11208</v>
      </c>
      <c r="BC1533">
        <f>VLOOKUP($G1533,county_facts!$A:$BB,51,FALSE)</f>
        <v>61652</v>
      </c>
      <c r="BD1533">
        <f>VLOOKUP($G1533,county_facts!$A:$BB,52,FALSE)</f>
        <v>246</v>
      </c>
      <c r="BE1533">
        <f>VLOOKUP($G1533,county_facts!$A:$BB,53,FALSE)</f>
        <v>681.03</v>
      </c>
      <c r="BF1533">
        <f>VLOOKUP($G1533,county_facts!$A:$BB,54,FALSE)</f>
        <v>82.3</v>
      </c>
    </row>
    <row r="1534" spans="1:58" x14ac:dyDescent="0.3">
      <c r="A1534" t="s">
        <v>6</v>
      </c>
      <c r="B1534" t="s">
        <v>613</v>
      </c>
      <c r="C1534">
        <v>348</v>
      </c>
      <c r="D1534" t="s">
        <v>578</v>
      </c>
      <c r="E1534">
        <v>431</v>
      </c>
      <c r="F1534">
        <v>0.807424594</v>
      </c>
      <c r="G1534">
        <v>47033</v>
      </c>
      <c r="H1534">
        <f>VLOOKUP($G1534,county_facts!$A:$BB,4,FALSE)</f>
        <v>14668</v>
      </c>
      <c r="I1534">
        <f>VLOOKUP($G1534,county_facts!$A:$BB,5,FALSE)</f>
        <v>14584</v>
      </c>
      <c r="J1534">
        <f>VLOOKUP($G1534,county_facts!$A:$BB,6,FALSE)</f>
        <v>0.6</v>
      </c>
      <c r="K1534">
        <f>VLOOKUP($G1534,county_facts!$A:$BB,7,FALSE)</f>
        <v>14586</v>
      </c>
      <c r="L1534">
        <f>VLOOKUP($G1534,county_facts!$A:$BB,8,FALSE)</f>
        <v>5.8</v>
      </c>
      <c r="M1534">
        <f>VLOOKUP($G1534,county_facts!$A:$BB,9,FALSE)</f>
        <v>24.5</v>
      </c>
      <c r="N1534">
        <f>VLOOKUP($G1534,county_facts!$A:$BB,10,FALSE)</f>
        <v>17.399999999999999</v>
      </c>
      <c r="O1534">
        <f>VLOOKUP($G1534,county_facts!$A:$BB,11,FALSE)</f>
        <v>52.1</v>
      </c>
      <c r="P1534">
        <f>VLOOKUP($G1534,county_facts!$A:$BB,12,FALSE)</f>
        <v>83.4</v>
      </c>
      <c r="Q1534">
        <f>VLOOKUP($G1534,county_facts!$A:$BB,13,FALSE)</f>
        <v>13.7</v>
      </c>
      <c r="R1534">
        <f>VLOOKUP($G1534,county_facts!$A:$BB,14,FALSE)</f>
        <v>0.5</v>
      </c>
      <c r="S1534">
        <f>VLOOKUP($G1534,county_facts!$A:$BB,15,FALSE)</f>
        <v>0.3</v>
      </c>
      <c r="T1534">
        <f>VLOOKUP($G1534,county_facts!$A:$BB,16,FALSE)</f>
        <v>0</v>
      </c>
      <c r="U1534">
        <f>VLOOKUP($G1534,county_facts!$A:$BB,17,FALSE)</f>
        <v>2</v>
      </c>
      <c r="V1534">
        <f>VLOOKUP($G1534,county_facts!$A:$BB,18,FALSE)</f>
        <v>9.6999999999999993</v>
      </c>
      <c r="W1534">
        <f>VLOOKUP($G1534,county_facts!$A:$BB,19,FALSE)</f>
        <v>75.2</v>
      </c>
      <c r="X1534">
        <f>VLOOKUP($G1534,county_facts!$A:$BB,20,FALSE)</f>
        <v>87.6</v>
      </c>
      <c r="Y1534">
        <f>VLOOKUP($G1534,county_facts!$A:$BB,21,FALSE)</f>
        <v>4.9000000000000004</v>
      </c>
      <c r="Z1534">
        <f>VLOOKUP($G1534,county_facts!$A:$BB,22,FALSE)</f>
        <v>9</v>
      </c>
      <c r="AA1534">
        <f>VLOOKUP($G1534,county_facts!$A:$BB,23,FALSE)</f>
        <v>76.099999999999994</v>
      </c>
      <c r="AB1534">
        <f>VLOOKUP($G1534,county_facts!$A:$BB,24,FALSE)</f>
        <v>11.9</v>
      </c>
      <c r="AC1534">
        <f>VLOOKUP($G1534,county_facts!$A:$BB,25,FALSE)</f>
        <v>849</v>
      </c>
      <c r="AD1534">
        <f>VLOOKUP($G1534,county_facts!$A:$BB,26,FALSE)</f>
        <v>22.1</v>
      </c>
      <c r="AE1534">
        <f>VLOOKUP($G1534,county_facts!$A:$BB,27,FALSE)</f>
        <v>6399</v>
      </c>
      <c r="AF1534">
        <f>VLOOKUP($G1534,county_facts!$A:$BB,28,FALSE)</f>
        <v>68.3</v>
      </c>
      <c r="AG1534">
        <f>VLOOKUP($G1534,county_facts!$A:$BB,29,FALSE)</f>
        <v>6.6</v>
      </c>
      <c r="AH1534">
        <f>VLOOKUP($G1534,county_facts!$A:$BB,30,FALSE)</f>
        <v>85700</v>
      </c>
      <c r="AI1534">
        <f>VLOOKUP($G1534,county_facts!$A:$BB,31,FALSE)</f>
        <v>5619</v>
      </c>
      <c r="AJ1534">
        <f>VLOOKUP($G1534,county_facts!$A:$BB,32,FALSE)</f>
        <v>2.5499999999999998</v>
      </c>
      <c r="AK1534">
        <f>VLOOKUP($G1534,county_facts!$A:$BB,33,FALSE)</f>
        <v>18664</v>
      </c>
      <c r="AL1534">
        <f>VLOOKUP($G1534,county_facts!$A:$BB,34,FALSE)</f>
        <v>36066</v>
      </c>
      <c r="AM1534">
        <f>VLOOKUP($G1534,county_facts!$A:$BB,35,FALSE)</f>
        <v>18.899999999999999</v>
      </c>
      <c r="AN1534">
        <f>VLOOKUP($G1534,county_facts!$A:$BB,36,FALSE)</f>
        <v>213</v>
      </c>
      <c r="AO1534">
        <f>VLOOKUP($G1534,county_facts!$A:$BB,37,FALSE)</f>
        <v>1709</v>
      </c>
      <c r="AP1534">
        <f>VLOOKUP($G1534,county_facts!$A:$BB,38,FALSE)</f>
        <v>-11.8</v>
      </c>
      <c r="AQ1534">
        <f>VLOOKUP($G1534,county_facts!$A:$BB,39,FALSE)</f>
        <v>932</v>
      </c>
      <c r="AR1534">
        <f>VLOOKUP($G1534,county_facts!$A:$BB,40,FALSE)</f>
        <v>1472</v>
      </c>
      <c r="AS1534">
        <f>VLOOKUP($G1534,county_facts!$A:$BB,41,FALSE)</f>
        <v>0</v>
      </c>
      <c r="AT1534">
        <f>VLOOKUP($G1534,county_facts!$A:$BB,42,FALSE)</f>
        <v>0</v>
      </c>
      <c r="AU1534">
        <f>VLOOKUP($G1534,county_facts!$A:$BB,43,FALSE)</f>
        <v>0</v>
      </c>
      <c r="AV1534">
        <f>VLOOKUP($G1534,county_facts!$A:$BB,44,FALSE)</f>
        <v>0</v>
      </c>
      <c r="AW1534">
        <f>VLOOKUP($G1534,county_facts!$A:$BB,45,FALSE)</f>
        <v>0</v>
      </c>
      <c r="AX1534">
        <f>VLOOKUP($G1534,county_facts!$A:$BB,46,FALSE)</f>
        <v>18.5</v>
      </c>
      <c r="AY1534">
        <f>VLOOKUP($G1534,county_facts!$A:$BB,47,FALSE)</f>
        <v>0</v>
      </c>
      <c r="AZ1534">
        <f>VLOOKUP($G1534,county_facts!$A:$BB,48,FALSE)</f>
        <v>112094</v>
      </c>
      <c r="BA1534">
        <f>VLOOKUP($G1534,county_facts!$A:$BB,49,FALSE)</f>
        <v>65024</v>
      </c>
      <c r="BB1534">
        <f>VLOOKUP($G1534,county_facts!$A:$BB,50,FALSE)</f>
        <v>4515</v>
      </c>
      <c r="BC1534">
        <f>VLOOKUP($G1534,county_facts!$A:$BB,51,FALSE)</f>
        <v>6995</v>
      </c>
      <c r="BD1534">
        <f>VLOOKUP($G1534,county_facts!$A:$BB,52,FALSE)</f>
        <v>2</v>
      </c>
      <c r="BE1534">
        <f>VLOOKUP($G1534,county_facts!$A:$BB,53,FALSE)</f>
        <v>265.54000000000002</v>
      </c>
      <c r="BF1534">
        <f>VLOOKUP($G1534,county_facts!$A:$BB,54,FALSE)</f>
        <v>54.9</v>
      </c>
    </row>
    <row r="1535" spans="1:58" x14ac:dyDescent="0.3">
      <c r="A1535" t="s">
        <v>9</v>
      </c>
      <c r="B1535" t="s">
        <v>613</v>
      </c>
      <c r="C1535">
        <v>83</v>
      </c>
      <c r="D1535" t="s">
        <v>578</v>
      </c>
      <c r="E1535">
        <v>431</v>
      </c>
      <c r="F1535">
        <v>0.192575406</v>
      </c>
      <c r="G1535">
        <v>47033</v>
      </c>
      <c r="H1535">
        <f>VLOOKUP($G1535,county_facts!$A:$BB,4,FALSE)</f>
        <v>14668</v>
      </c>
      <c r="I1535">
        <f>VLOOKUP($G1535,county_facts!$A:$BB,5,FALSE)</f>
        <v>14584</v>
      </c>
      <c r="J1535">
        <f>VLOOKUP($G1535,county_facts!$A:$BB,6,FALSE)</f>
        <v>0.6</v>
      </c>
      <c r="K1535">
        <f>VLOOKUP($G1535,county_facts!$A:$BB,7,FALSE)</f>
        <v>14586</v>
      </c>
      <c r="L1535">
        <f>VLOOKUP($G1535,county_facts!$A:$BB,8,FALSE)</f>
        <v>5.8</v>
      </c>
      <c r="M1535">
        <f>VLOOKUP($G1535,county_facts!$A:$BB,9,FALSE)</f>
        <v>24.5</v>
      </c>
      <c r="N1535">
        <f>VLOOKUP($G1535,county_facts!$A:$BB,10,FALSE)</f>
        <v>17.399999999999999</v>
      </c>
      <c r="O1535">
        <f>VLOOKUP($G1535,county_facts!$A:$BB,11,FALSE)</f>
        <v>52.1</v>
      </c>
      <c r="P1535">
        <f>VLOOKUP($G1535,county_facts!$A:$BB,12,FALSE)</f>
        <v>83.4</v>
      </c>
      <c r="Q1535">
        <f>VLOOKUP($G1535,county_facts!$A:$BB,13,FALSE)</f>
        <v>13.7</v>
      </c>
      <c r="R1535">
        <f>VLOOKUP($G1535,county_facts!$A:$BB,14,FALSE)</f>
        <v>0.5</v>
      </c>
      <c r="S1535">
        <f>VLOOKUP($G1535,county_facts!$A:$BB,15,FALSE)</f>
        <v>0.3</v>
      </c>
      <c r="T1535">
        <f>VLOOKUP($G1535,county_facts!$A:$BB,16,FALSE)</f>
        <v>0</v>
      </c>
      <c r="U1535">
        <f>VLOOKUP($G1535,county_facts!$A:$BB,17,FALSE)</f>
        <v>2</v>
      </c>
      <c r="V1535">
        <f>VLOOKUP($G1535,county_facts!$A:$BB,18,FALSE)</f>
        <v>9.6999999999999993</v>
      </c>
      <c r="W1535">
        <f>VLOOKUP($G1535,county_facts!$A:$BB,19,FALSE)</f>
        <v>75.2</v>
      </c>
      <c r="X1535">
        <f>VLOOKUP($G1535,county_facts!$A:$BB,20,FALSE)</f>
        <v>87.6</v>
      </c>
      <c r="Y1535">
        <f>VLOOKUP($G1535,county_facts!$A:$BB,21,FALSE)</f>
        <v>4.9000000000000004</v>
      </c>
      <c r="Z1535">
        <f>VLOOKUP($G1535,county_facts!$A:$BB,22,FALSE)</f>
        <v>9</v>
      </c>
      <c r="AA1535">
        <f>VLOOKUP($G1535,county_facts!$A:$BB,23,FALSE)</f>
        <v>76.099999999999994</v>
      </c>
      <c r="AB1535">
        <f>VLOOKUP($G1535,county_facts!$A:$BB,24,FALSE)</f>
        <v>11.9</v>
      </c>
      <c r="AC1535">
        <f>VLOOKUP($G1535,county_facts!$A:$BB,25,FALSE)</f>
        <v>849</v>
      </c>
      <c r="AD1535">
        <f>VLOOKUP($G1535,county_facts!$A:$BB,26,FALSE)</f>
        <v>22.1</v>
      </c>
      <c r="AE1535">
        <f>VLOOKUP($G1535,county_facts!$A:$BB,27,FALSE)</f>
        <v>6399</v>
      </c>
      <c r="AF1535">
        <f>VLOOKUP($G1535,county_facts!$A:$BB,28,FALSE)</f>
        <v>68.3</v>
      </c>
      <c r="AG1535">
        <f>VLOOKUP($G1535,county_facts!$A:$BB,29,FALSE)</f>
        <v>6.6</v>
      </c>
      <c r="AH1535">
        <f>VLOOKUP($G1535,county_facts!$A:$BB,30,FALSE)</f>
        <v>85700</v>
      </c>
      <c r="AI1535">
        <f>VLOOKUP($G1535,county_facts!$A:$BB,31,FALSE)</f>
        <v>5619</v>
      </c>
      <c r="AJ1535">
        <f>VLOOKUP($G1535,county_facts!$A:$BB,32,FALSE)</f>
        <v>2.5499999999999998</v>
      </c>
      <c r="AK1535">
        <f>VLOOKUP($G1535,county_facts!$A:$BB,33,FALSE)</f>
        <v>18664</v>
      </c>
      <c r="AL1535">
        <f>VLOOKUP($G1535,county_facts!$A:$BB,34,FALSE)</f>
        <v>36066</v>
      </c>
      <c r="AM1535">
        <f>VLOOKUP($G1535,county_facts!$A:$BB,35,FALSE)</f>
        <v>18.899999999999999</v>
      </c>
      <c r="AN1535">
        <f>VLOOKUP($G1535,county_facts!$A:$BB,36,FALSE)</f>
        <v>213</v>
      </c>
      <c r="AO1535">
        <f>VLOOKUP($G1535,county_facts!$A:$BB,37,FALSE)</f>
        <v>1709</v>
      </c>
      <c r="AP1535">
        <f>VLOOKUP($G1535,county_facts!$A:$BB,38,FALSE)</f>
        <v>-11.8</v>
      </c>
      <c r="AQ1535">
        <f>VLOOKUP($G1535,county_facts!$A:$BB,39,FALSE)</f>
        <v>932</v>
      </c>
      <c r="AR1535">
        <f>VLOOKUP($G1535,county_facts!$A:$BB,40,FALSE)</f>
        <v>1472</v>
      </c>
      <c r="AS1535">
        <f>VLOOKUP($G1535,county_facts!$A:$BB,41,FALSE)</f>
        <v>0</v>
      </c>
      <c r="AT1535">
        <f>VLOOKUP($G1535,county_facts!$A:$BB,42,FALSE)</f>
        <v>0</v>
      </c>
      <c r="AU1535">
        <f>VLOOKUP($G1535,county_facts!$A:$BB,43,FALSE)</f>
        <v>0</v>
      </c>
      <c r="AV1535">
        <f>VLOOKUP($G1535,county_facts!$A:$BB,44,FALSE)</f>
        <v>0</v>
      </c>
      <c r="AW1535">
        <f>VLOOKUP($G1535,county_facts!$A:$BB,45,FALSE)</f>
        <v>0</v>
      </c>
      <c r="AX1535">
        <f>VLOOKUP($G1535,county_facts!$A:$BB,46,FALSE)</f>
        <v>18.5</v>
      </c>
      <c r="AY1535">
        <f>VLOOKUP($G1535,county_facts!$A:$BB,47,FALSE)</f>
        <v>0</v>
      </c>
      <c r="AZ1535">
        <f>VLOOKUP($G1535,county_facts!$A:$BB,48,FALSE)</f>
        <v>112094</v>
      </c>
      <c r="BA1535">
        <f>VLOOKUP($G1535,county_facts!$A:$BB,49,FALSE)</f>
        <v>65024</v>
      </c>
      <c r="BB1535">
        <f>VLOOKUP($G1535,county_facts!$A:$BB,50,FALSE)</f>
        <v>4515</v>
      </c>
      <c r="BC1535">
        <f>VLOOKUP($G1535,county_facts!$A:$BB,51,FALSE)</f>
        <v>6995</v>
      </c>
      <c r="BD1535">
        <f>VLOOKUP($G1535,county_facts!$A:$BB,52,FALSE)</f>
        <v>2</v>
      </c>
      <c r="BE1535">
        <f>VLOOKUP($G1535,county_facts!$A:$BB,53,FALSE)</f>
        <v>265.54000000000002</v>
      </c>
      <c r="BF1535">
        <f>VLOOKUP($G1535,county_facts!$A:$BB,54,FALSE)</f>
        <v>54.9</v>
      </c>
    </row>
    <row r="1536" spans="1:58" x14ac:dyDescent="0.3">
      <c r="A1536" t="s">
        <v>6</v>
      </c>
      <c r="B1536" t="s">
        <v>58</v>
      </c>
      <c r="C1536">
        <v>1124</v>
      </c>
      <c r="D1536" t="s">
        <v>578</v>
      </c>
      <c r="E1536">
        <v>1795</v>
      </c>
      <c r="F1536">
        <v>0.62618384400000004</v>
      </c>
      <c r="G1536">
        <v>47031</v>
      </c>
      <c r="H1536">
        <f>VLOOKUP($G1536,county_facts!$A:$BB,4,FALSE)</f>
        <v>53623</v>
      </c>
      <c r="I1536">
        <f>VLOOKUP($G1536,county_facts!$A:$BB,5,FALSE)</f>
        <v>52795</v>
      </c>
      <c r="J1536">
        <f>VLOOKUP($G1536,county_facts!$A:$BB,6,FALSE)</f>
        <v>1.6</v>
      </c>
      <c r="K1536">
        <f>VLOOKUP($G1536,county_facts!$A:$BB,7,FALSE)</f>
        <v>52796</v>
      </c>
      <c r="L1536">
        <f>VLOOKUP($G1536,county_facts!$A:$BB,8,FALSE)</f>
        <v>6</v>
      </c>
      <c r="M1536">
        <f>VLOOKUP($G1536,county_facts!$A:$BB,9,FALSE)</f>
        <v>23.9</v>
      </c>
      <c r="N1536">
        <f>VLOOKUP($G1536,county_facts!$A:$BB,10,FALSE)</f>
        <v>16.899999999999999</v>
      </c>
      <c r="O1536">
        <f>VLOOKUP($G1536,county_facts!$A:$BB,11,FALSE)</f>
        <v>51.2</v>
      </c>
      <c r="P1536">
        <f>VLOOKUP($G1536,county_facts!$A:$BB,12,FALSE)</f>
        <v>92.7</v>
      </c>
      <c r="Q1536">
        <f>VLOOKUP($G1536,county_facts!$A:$BB,13,FALSE)</f>
        <v>3.8</v>
      </c>
      <c r="R1536">
        <f>VLOOKUP($G1536,county_facts!$A:$BB,14,FALSE)</f>
        <v>0.4</v>
      </c>
      <c r="S1536">
        <f>VLOOKUP($G1536,county_facts!$A:$BB,15,FALSE)</f>
        <v>1.1000000000000001</v>
      </c>
      <c r="T1536">
        <f>VLOOKUP($G1536,county_facts!$A:$BB,16,FALSE)</f>
        <v>0.1</v>
      </c>
      <c r="U1536">
        <f>VLOOKUP($G1536,county_facts!$A:$BB,17,FALSE)</f>
        <v>2</v>
      </c>
      <c r="V1536">
        <f>VLOOKUP($G1536,county_facts!$A:$BB,18,FALSE)</f>
        <v>4</v>
      </c>
      <c r="W1536">
        <f>VLOOKUP($G1536,county_facts!$A:$BB,19,FALSE)</f>
        <v>89.2</v>
      </c>
      <c r="X1536">
        <f>VLOOKUP($G1536,county_facts!$A:$BB,20,FALSE)</f>
        <v>85.1</v>
      </c>
      <c r="Y1536">
        <f>VLOOKUP($G1536,county_facts!$A:$BB,21,FALSE)</f>
        <v>3</v>
      </c>
      <c r="Z1536">
        <f>VLOOKUP($G1536,county_facts!$A:$BB,22,FALSE)</f>
        <v>4.9000000000000004</v>
      </c>
      <c r="AA1536">
        <f>VLOOKUP($G1536,county_facts!$A:$BB,23,FALSE)</f>
        <v>82.4</v>
      </c>
      <c r="AB1536">
        <f>VLOOKUP($G1536,county_facts!$A:$BB,24,FALSE)</f>
        <v>18</v>
      </c>
      <c r="AC1536">
        <f>VLOOKUP($G1536,county_facts!$A:$BB,25,FALSE)</f>
        <v>4416</v>
      </c>
      <c r="AD1536">
        <f>VLOOKUP($G1536,county_facts!$A:$BB,26,FALSE)</f>
        <v>22</v>
      </c>
      <c r="AE1536">
        <f>VLOOKUP($G1536,county_facts!$A:$BB,27,FALSE)</f>
        <v>23565</v>
      </c>
      <c r="AF1536">
        <f>VLOOKUP($G1536,county_facts!$A:$BB,28,FALSE)</f>
        <v>67.8</v>
      </c>
      <c r="AG1536">
        <f>VLOOKUP($G1536,county_facts!$A:$BB,29,FALSE)</f>
        <v>13.5</v>
      </c>
      <c r="AH1536">
        <f>VLOOKUP($G1536,county_facts!$A:$BB,30,FALSE)</f>
        <v>116900</v>
      </c>
      <c r="AI1536">
        <f>VLOOKUP($G1536,county_facts!$A:$BB,31,FALSE)</f>
        <v>21019</v>
      </c>
      <c r="AJ1536">
        <f>VLOOKUP($G1536,county_facts!$A:$BB,32,FALSE)</f>
        <v>2.4900000000000002</v>
      </c>
      <c r="AK1536">
        <f>VLOOKUP($G1536,county_facts!$A:$BB,33,FALSE)</f>
        <v>20357</v>
      </c>
      <c r="AL1536">
        <f>VLOOKUP($G1536,county_facts!$A:$BB,34,FALSE)</f>
        <v>37618</v>
      </c>
      <c r="AM1536">
        <f>VLOOKUP($G1536,county_facts!$A:$BB,35,FALSE)</f>
        <v>20.9</v>
      </c>
      <c r="AN1536">
        <f>VLOOKUP($G1536,county_facts!$A:$BB,36,FALSE)</f>
        <v>1210</v>
      </c>
      <c r="AO1536">
        <f>VLOOKUP($G1536,county_facts!$A:$BB,37,FALSE)</f>
        <v>20471</v>
      </c>
      <c r="AP1536">
        <f>VLOOKUP($G1536,county_facts!$A:$BB,38,FALSE)</f>
        <v>6</v>
      </c>
      <c r="AQ1536">
        <f>VLOOKUP($G1536,county_facts!$A:$BB,39,FALSE)</f>
        <v>3452</v>
      </c>
      <c r="AR1536">
        <f>VLOOKUP($G1536,county_facts!$A:$BB,40,FALSE)</f>
        <v>5398</v>
      </c>
      <c r="AS1536">
        <f>VLOOKUP($G1536,county_facts!$A:$BB,41,FALSE)</f>
        <v>1.8</v>
      </c>
      <c r="AT1536">
        <f>VLOOKUP($G1536,county_facts!$A:$BB,42,FALSE)</f>
        <v>0</v>
      </c>
      <c r="AU1536">
        <f>VLOOKUP($G1536,county_facts!$A:$BB,43,FALSE)</f>
        <v>1.9</v>
      </c>
      <c r="AV1536">
        <f>VLOOKUP($G1536,county_facts!$A:$BB,44,FALSE)</f>
        <v>0</v>
      </c>
      <c r="AW1536">
        <f>VLOOKUP($G1536,county_facts!$A:$BB,45,FALSE)</f>
        <v>0</v>
      </c>
      <c r="AX1536">
        <f>VLOOKUP($G1536,county_facts!$A:$BB,46,FALSE)</f>
        <v>0</v>
      </c>
      <c r="AY1536">
        <f>VLOOKUP($G1536,county_facts!$A:$BB,47,FALSE)</f>
        <v>0</v>
      </c>
      <c r="AZ1536">
        <f>VLOOKUP($G1536,county_facts!$A:$BB,48,FALSE)</f>
        <v>196636</v>
      </c>
      <c r="BA1536">
        <f>VLOOKUP($G1536,county_facts!$A:$BB,49,FALSE)</f>
        <v>790849</v>
      </c>
      <c r="BB1536">
        <f>VLOOKUP($G1536,county_facts!$A:$BB,50,FALSE)</f>
        <v>15285</v>
      </c>
      <c r="BC1536">
        <f>VLOOKUP($G1536,county_facts!$A:$BB,51,FALSE)</f>
        <v>79255</v>
      </c>
      <c r="BD1536">
        <f>VLOOKUP($G1536,county_facts!$A:$BB,52,FALSE)</f>
        <v>129</v>
      </c>
      <c r="BE1536">
        <f>VLOOKUP($G1536,county_facts!$A:$BB,53,FALSE)</f>
        <v>428.96</v>
      </c>
      <c r="BF1536">
        <f>VLOOKUP($G1536,county_facts!$A:$BB,54,FALSE)</f>
        <v>123.1</v>
      </c>
    </row>
    <row r="1537" spans="1:58" x14ac:dyDescent="0.3">
      <c r="A1537" t="s">
        <v>9</v>
      </c>
      <c r="B1537" t="s">
        <v>58</v>
      </c>
      <c r="C1537">
        <v>671</v>
      </c>
      <c r="D1537" t="s">
        <v>578</v>
      </c>
      <c r="E1537">
        <v>1795</v>
      </c>
      <c r="F1537">
        <v>0.37381615600000001</v>
      </c>
      <c r="G1537">
        <v>47031</v>
      </c>
      <c r="H1537">
        <f>VLOOKUP($G1537,county_facts!$A:$BB,4,FALSE)</f>
        <v>53623</v>
      </c>
      <c r="I1537">
        <f>VLOOKUP($G1537,county_facts!$A:$BB,5,FALSE)</f>
        <v>52795</v>
      </c>
      <c r="J1537">
        <f>VLOOKUP($G1537,county_facts!$A:$BB,6,FALSE)</f>
        <v>1.6</v>
      </c>
      <c r="K1537">
        <f>VLOOKUP($G1537,county_facts!$A:$BB,7,FALSE)</f>
        <v>52796</v>
      </c>
      <c r="L1537">
        <f>VLOOKUP($G1537,county_facts!$A:$BB,8,FALSE)</f>
        <v>6</v>
      </c>
      <c r="M1537">
        <f>VLOOKUP($G1537,county_facts!$A:$BB,9,FALSE)</f>
        <v>23.9</v>
      </c>
      <c r="N1537">
        <f>VLOOKUP($G1537,county_facts!$A:$BB,10,FALSE)</f>
        <v>16.899999999999999</v>
      </c>
      <c r="O1537">
        <f>VLOOKUP($G1537,county_facts!$A:$BB,11,FALSE)</f>
        <v>51.2</v>
      </c>
      <c r="P1537">
        <f>VLOOKUP($G1537,county_facts!$A:$BB,12,FALSE)</f>
        <v>92.7</v>
      </c>
      <c r="Q1537">
        <f>VLOOKUP($G1537,county_facts!$A:$BB,13,FALSE)</f>
        <v>3.8</v>
      </c>
      <c r="R1537">
        <f>VLOOKUP($G1537,county_facts!$A:$BB,14,FALSE)</f>
        <v>0.4</v>
      </c>
      <c r="S1537">
        <f>VLOOKUP($G1537,county_facts!$A:$BB,15,FALSE)</f>
        <v>1.1000000000000001</v>
      </c>
      <c r="T1537">
        <f>VLOOKUP($G1537,county_facts!$A:$BB,16,FALSE)</f>
        <v>0.1</v>
      </c>
      <c r="U1537">
        <f>VLOOKUP($G1537,county_facts!$A:$BB,17,FALSE)</f>
        <v>2</v>
      </c>
      <c r="V1537">
        <f>VLOOKUP($G1537,county_facts!$A:$BB,18,FALSE)</f>
        <v>4</v>
      </c>
      <c r="W1537">
        <f>VLOOKUP($G1537,county_facts!$A:$BB,19,FALSE)</f>
        <v>89.2</v>
      </c>
      <c r="X1537">
        <f>VLOOKUP($G1537,county_facts!$A:$BB,20,FALSE)</f>
        <v>85.1</v>
      </c>
      <c r="Y1537">
        <f>VLOOKUP($G1537,county_facts!$A:$BB,21,FALSE)</f>
        <v>3</v>
      </c>
      <c r="Z1537">
        <f>VLOOKUP($G1537,county_facts!$A:$BB,22,FALSE)</f>
        <v>4.9000000000000004</v>
      </c>
      <c r="AA1537">
        <f>VLOOKUP($G1537,county_facts!$A:$BB,23,FALSE)</f>
        <v>82.4</v>
      </c>
      <c r="AB1537">
        <f>VLOOKUP($G1537,county_facts!$A:$BB,24,FALSE)</f>
        <v>18</v>
      </c>
      <c r="AC1537">
        <f>VLOOKUP($G1537,county_facts!$A:$BB,25,FALSE)</f>
        <v>4416</v>
      </c>
      <c r="AD1537">
        <f>VLOOKUP($G1537,county_facts!$A:$BB,26,FALSE)</f>
        <v>22</v>
      </c>
      <c r="AE1537">
        <f>VLOOKUP($G1537,county_facts!$A:$BB,27,FALSE)</f>
        <v>23565</v>
      </c>
      <c r="AF1537">
        <f>VLOOKUP($G1537,county_facts!$A:$BB,28,FALSE)</f>
        <v>67.8</v>
      </c>
      <c r="AG1537">
        <f>VLOOKUP($G1537,county_facts!$A:$BB,29,FALSE)</f>
        <v>13.5</v>
      </c>
      <c r="AH1537">
        <f>VLOOKUP($G1537,county_facts!$A:$BB,30,FALSE)</f>
        <v>116900</v>
      </c>
      <c r="AI1537">
        <f>VLOOKUP($G1537,county_facts!$A:$BB,31,FALSE)</f>
        <v>21019</v>
      </c>
      <c r="AJ1537">
        <f>VLOOKUP($G1537,county_facts!$A:$BB,32,FALSE)</f>
        <v>2.4900000000000002</v>
      </c>
      <c r="AK1537">
        <f>VLOOKUP($G1537,county_facts!$A:$BB,33,FALSE)</f>
        <v>20357</v>
      </c>
      <c r="AL1537">
        <f>VLOOKUP($G1537,county_facts!$A:$BB,34,FALSE)</f>
        <v>37618</v>
      </c>
      <c r="AM1537">
        <f>VLOOKUP($G1537,county_facts!$A:$BB,35,FALSE)</f>
        <v>20.9</v>
      </c>
      <c r="AN1537">
        <f>VLOOKUP($G1537,county_facts!$A:$BB,36,FALSE)</f>
        <v>1210</v>
      </c>
      <c r="AO1537">
        <f>VLOOKUP($G1537,county_facts!$A:$BB,37,FALSE)</f>
        <v>20471</v>
      </c>
      <c r="AP1537">
        <f>VLOOKUP($G1537,county_facts!$A:$BB,38,FALSE)</f>
        <v>6</v>
      </c>
      <c r="AQ1537">
        <f>VLOOKUP($G1537,county_facts!$A:$BB,39,FALSE)</f>
        <v>3452</v>
      </c>
      <c r="AR1537">
        <f>VLOOKUP($G1537,county_facts!$A:$BB,40,FALSE)</f>
        <v>5398</v>
      </c>
      <c r="AS1537">
        <f>VLOOKUP($G1537,county_facts!$A:$BB,41,FALSE)</f>
        <v>1.8</v>
      </c>
      <c r="AT1537">
        <f>VLOOKUP($G1537,county_facts!$A:$BB,42,FALSE)</f>
        <v>0</v>
      </c>
      <c r="AU1537">
        <f>VLOOKUP($G1537,county_facts!$A:$BB,43,FALSE)</f>
        <v>1.9</v>
      </c>
      <c r="AV1537">
        <f>VLOOKUP($G1537,county_facts!$A:$BB,44,FALSE)</f>
        <v>0</v>
      </c>
      <c r="AW1537">
        <f>VLOOKUP($G1537,county_facts!$A:$BB,45,FALSE)</f>
        <v>0</v>
      </c>
      <c r="AX1537">
        <f>VLOOKUP($G1537,county_facts!$A:$BB,46,FALSE)</f>
        <v>0</v>
      </c>
      <c r="AY1537">
        <f>VLOOKUP($G1537,county_facts!$A:$BB,47,FALSE)</f>
        <v>0</v>
      </c>
      <c r="AZ1537">
        <f>VLOOKUP($G1537,county_facts!$A:$BB,48,FALSE)</f>
        <v>196636</v>
      </c>
      <c r="BA1537">
        <f>VLOOKUP($G1537,county_facts!$A:$BB,49,FALSE)</f>
        <v>790849</v>
      </c>
      <c r="BB1537">
        <f>VLOOKUP($G1537,county_facts!$A:$BB,50,FALSE)</f>
        <v>15285</v>
      </c>
      <c r="BC1537">
        <f>VLOOKUP($G1537,county_facts!$A:$BB,51,FALSE)</f>
        <v>79255</v>
      </c>
      <c r="BD1537">
        <f>VLOOKUP($G1537,county_facts!$A:$BB,52,FALSE)</f>
        <v>129</v>
      </c>
      <c r="BE1537">
        <f>VLOOKUP($G1537,county_facts!$A:$BB,53,FALSE)</f>
        <v>428.96</v>
      </c>
      <c r="BF1537">
        <f>VLOOKUP($G1537,county_facts!$A:$BB,54,FALSE)</f>
        <v>123.1</v>
      </c>
    </row>
    <row r="1538" spans="1:58" x14ac:dyDescent="0.3">
      <c r="A1538" t="s">
        <v>6</v>
      </c>
      <c r="B1538" t="s">
        <v>614</v>
      </c>
      <c r="C1538">
        <v>445</v>
      </c>
      <c r="D1538" t="s">
        <v>578</v>
      </c>
      <c r="E1538">
        <v>769</v>
      </c>
      <c r="F1538">
        <v>0.57867360199999995</v>
      </c>
      <c r="G1538">
        <v>47029</v>
      </c>
      <c r="H1538">
        <f>VLOOKUP($G1538,county_facts!$A:$BB,4,FALSE)</f>
        <v>35374</v>
      </c>
      <c r="I1538">
        <f>VLOOKUP($G1538,county_facts!$A:$BB,5,FALSE)</f>
        <v>35662</v>
      </c>
      <c r="J1538">
        <f>VLOOKUP($G1538,county_facts!$A:$BB,6,FALSE)</f>
        <v>-0.8</v>
      </c>
      <c r="K1538">
        <f>VLOOKUP($G1538,county_facts!$A:$BB,7,FALSE)</f>
        <v>35662</v>
      </c>
      <c r="L1538">
        <f>VLOOKUP($G1538,county_facts!$A:$BB,8,FALSE)</f>
        <v>5.2</v>
      </c>
      <c r="M1538">
        <f>VLOOKUP($G1538,county_facts!$A:$BB,9,FALSE)</f>
        <v>20.9</v>
      </c>
      <c r="N1538">
        <f>VLOOKUP($G1538,county_facts!$A:$BB,10,FALSE)</f>
        <v>19.2</v>
      </c>
      <c r="O1538">
        <f>VLOOKUP($G1538,county_facts!$A:$BB,11,FALSE)</f>
        <v>51.6</v>
      </c>
      <c r="P1538">
        <f>VLOOKUP($G1538,county_facts!$A:$BB,12,FALSE)</f>
        <v>95.3</v>
      </c>
      <c r="Q1538">
        <f>VLOOKUP($G1538,county_facts!$A:$BB,13,FALSE)</f>
        <v>2</v>
      </c>
      <c r="R1538">
        <f>VLOOKUP($G1538,county_facts!$A:$BB,14,FALSE)</f>
        <v>0.5</v>
      </c>
      <c r="S1538">
        <f>VLOOKUP($G1538,county_facts!$A:$BB,15,FALSE)</f>
        <v>0.4</v>
      </c>
      <c r="T1538">
        <f>VLOOKUP($G1538,county_facts!$A:$BB,16,FALSE)</f>
        <v>0.1</v>
      </c>
      <c r="U1538">
        <f>VLOOKUP($G1538,county_facts!$A:$BB,17,FALSE)</f>
        <v>1.6</v>
      </c>
      <c r="V1538">
        <f>VLOOKUP($G1538,county_facts!$A:$BB,18,FALSE)</f>
        <v>2.2000000000000002</v>
      </c>
      <c r="W1538">
        <f>VLOOKUP($G1538,county_facts!$A:$BB,19,FALSE)</f>
        <v>93.6</v>
      </c>
      <c r="X1538">
        <f>VLOOKUP($G1538,county_facts!$A:$BB,20,FALSE)</f>
        <v>86.1</v>
      </c>
      <c r="Y1538">
        <f>VLOOKUP($G1538,county_facts!$A:$BB,21,FALSE)</f>
        <v>1.6</v>
      </c>
      <c r="Z1538">
        <f>VLOOKUP($G1538,county_facts!$A:$BB,22,FALSE)</f>
        <v>2.5</v>
      </c>
      <c r="AA1538">
        <f>VLOOKUP($G1538,county_facts!$A:$BB,23,FALSE)</f>
        <v>76.7</v>
      </c>
      <c r="AB1538">
        <f>VLOOKUP($G1538,county_facts!$A:$BB,24,FALSE)</f>
        <v>9.5</v>
      </c>
      <c r="AC1538">
        <f>VLOOKUP($G1538,county_facts!$A:$BB,25,FALSE)</f>
        <v>3385</v>
      </c>
      <c r="AD1538">
        <f>VLOOKUP($G1538,county_facts!$A:$BB,26,FALSE)</f>
        <v>27.9</v>
      </c>
      <c r="AE1538">
        <f>VLOOKUP($G1538,county_facts!$A:$BB,27,FALSE)</f>
        <v>17363</v>
      </c>
      <c r="AF1538">
        <f>VLOOKUP($G1538,county_facts!$A:$BB,28,FALSE)</f>
        <v>70.5</v>
      </c>
      <c r="AG1538">
        <f>VLOOKUP($G1538,county_facts!$A:$BB,29,FALSE)</f>
        <v>8.4</v>
      </c>
      <c r="AH1538">
        <f>VLOOKUP($G1538,county_facts!$A:$BB,30,FALSE)</f>
        <v>99700</v>
      </c>
      <c r="AI1538">
        <f>VLOOKUP($G1538,county_facts!$A:$BB,31,FALSE)</f>
        <v>14917</v>
      </c>
      <c r="AJ1538">
        <f>VLOOKUP($G1538,county_facts!$A:$BB,32,FALSE)</f>
        <v>2.36</v>
      </c>
      <c r="AK1538">
        <f>VLOOKUP($G1538,county_facts!$A:$BB,33,FALSE)</f>
        <v>17476</v>
      </c>
      <c r="AL1538">
        <f>VLOOKUP($G1538,county_facts!$A:$BB,34,FALSE)</f>
        <v>30573</v>
      </c>
      <c r="AM1538">
        <f>VLOOKUP($G1538,county_facts!$A:$BB,35,FALSE)</f>
        <v>26.1</v>
      </c>
      <c r="AN1538">
        <f>VLOOKUP($G1538,county_facts!$A:$BB,36,FALSE)</f>
        <v>484</v>
      </c>
      <c r="AO1538">
        <f>VLOOKUP($G1538,county_facts!$A:$BB,37,FALSE)</f>
        <v>6036</v>
      </c>
      <c r="AP1538">
        <f>VLOOKUP($G1538,county_facts!$A:$BB,38,FALSE)</f>
        <v>1.8</v>
      </c>
      <c r="AQ1538">
        <f>VLOOKUP($G1538,county_facts!$A:$BB,39,FALSE)</f>
        <v>2185</v>
      </c>
      <c r="AR1538">
        <f>VLOOKUP($G1538,county_facts!$A:$BB,40,FALSE)</f>
        <v>2791</v>
      </c>
      <c r="AS1538">
        <f>VLOOKUP($G1538,county_facts!$A:$BB,41,FALSE)</f>
        <v>0</v>
      </c>
      <c r="AT1538">
        <f>VLOOKUP($G1538,county_facts!$A:$BB,42,FALSE)</f>
        <v>0</v>
      </c>
      <c r="AU1538">
        <f>VLOOKUP($G1538,county_facts!$A:$BB,43,FALSE)</f>
        <v>0</v>
      </c>
      <c r="AV1538">
        <f>VLOOKUP($G1538,county_facts!$A:$BB,44,FALSE)</f>
        <v>0</v>
      </c>
      <c r="AW1538">
        <f>VLOOKUP($G1538,county_facts!$A:$BB,45,FALSE)</f>
        <v>0</v>
      </c>
      <c r="AX1538">
        <f>VLOOKUP($G1538,county_facts!$A:$BB,46,FALSE)</f>
        <v>0</v>
      </c>
      <c r="AY1538">
        <f>VLOOKUP($G1538,county_facts!$A:$BB,47,FALSE)</f>
        <v>601262</v>
      </c>
      <c r="AZ1538">
        <f>VLOOKUP($G1538,county_facts!$A:$BB,48,FALSE)</f>
        <v>0</v>
      </c>
      <c r="BA1538">
        <f>VLOOKUP($G1538,county_facts!$A:$BB,49,FALSE)</f>
        <v>326897</v>
      </c>
      <c r="BB1538">
        <f>VLOOKUP($G1538,county_facts!$A:$BB,50,FALSE)</f>
        <v>9236</v>
      </c>
      <c r="BC1538">
        <f>VLOOKUP($G1538,county_facts!$A:$BB,51,FALSE)</f>
        <v>44255</v>
      </c>
      <c r="BD1538">
        <f>VLOOKUP($G1538,county_facts!$A:$BB,52,FALSE)</f>
        <v>1</v>
      </c>
      <c r="BE1538">
        <f>VLOOKUP($G1538,county_facts!$A:$BB,53,FALSE)</f>
        <v>434.57</v>
      </c>
      <c r="BF1538">
        <f>VLOOKUP($G1538,county_facts!$A:$BB,54,FALSE)</f>
        <v>82.1</v>
      </c>
    </row>
    <row r="1539" spans="1:58" x14ac:dyDescent="0.3">
      <c r="A1539" t="s">
        <v>9</v>
      </c>
      <c r="B1539" t="s">
        <v>614</v>
      </c>
      <c r="C1539">
        <v>324</v>
      </c>
      <c r="D1539" t="s">
        <v>578</v>
      </c>
      <c r="E1539">
        <v>769</v>
      </c>
      <c r="F1539">
        <v>0.42132639799999999</v>
      </c>
      <c r="G1539">
        <v>47029</v>
      </c>
      <c r="H1539">
        <f>VLOOKUP($G1539,county_facts!$A:$BB,4,FALSE)</f>
        <v>35374</v>
      </c>
      <c r="I1539">
        <f>VLOOKUP($G1539,county_facts!$A:$BB,5,FALSE)</f>
        <v>35662</v>
      </c>
      <c r="J1539">
        <f>VLOOKUP($G1539,county_facts!$A:$BB,6,FALSE)</f>
        <v>-0.8</v>
      </c>
      <c r="K1539">
        <f>VLOOKUP($G1539,county_facts!$A:$BB,7,FALSE)</f>
        <v>35662</v>
      </c>
      <c r="L1539">
        <f>VLOOKUP($G1539,county_facts!$A:$BB,8,FALSE)</f>
        <v>5.2</v>
      </c>
      <c r="M1539">
        <f>VLOOKUP($G1539,county_facts!$A:$BB,9,FALSE)</f>
        <v>20.9</v>
      </c>
      <c r="N1539">
        <f>VLOOKUP($G1539,county_facts!$A:$BB,10,FALSE)</f>
        <v>19.2</v>
      </c>
      <c r="O1539">
        <f>VLOOKUP($G1539,county_facts!$A:$BB,11,FALSE)</f>
        <v>51.6</v>
      </c>
      <c r="P1539">
        <f>VLOOKUP($G1539,county_facts!$A:$BB,12,FALSE)</f>
        <v>95.3</v>
      </c>
      <c r="Q1539">
        <f>VLOOKUP($G1539,county_facts!$A:$BB,13,FALSE)</f>
        <v>2</v>
      </c>
      <c r="R1539">
        <f>VLOOKUP($G1539,county_facts!$A:$BB,14,FALSE)</f>
        <v>0.5</v>
      </c>
      <c r="S1539">
        <f>VLOOKUP($G1539,county_facts!$A:$BB,15,FALSE)</f>
        <v>0.4</v>
      </c>
      <c r="T1539">
        <f>VLOOKUP($G1539,county_facts!$A:$BB,16,FALSE)</f>
        <v>0.1</v>
      </c>
      <c r="U1539">
        <f>VLOOKUP($G1539,county_facts!$A:$BB,17,FALSE)</f>
        <v>1.6</v>
      </c>
      <c r="V1539">
        <f>VLOOKUP($G1539,county_facts!$A:$BB,18,FALSE)</f>
        <v>2.2000000000000002</v>
      </c>
      <c r="W1539">
        <f>VLOOKUP($G1539,county_facts!$A:$BB,19,FALSE)</f>
        <v>93.6</v>
      </c>
      <c r="X1539">
        <f>VLOOKUP($G1539,county_facts!$A:$BB,20,FALSE)</f>
        <v>86.1</v>
      </c>
      <c r="Y1539">
        <f>VLOOKUP($G1539,county_facts!$A:$BB,21,FALSE)</f>
        <v>1.6</v>
      </c>
      <c r="Z1539">
        <f>VLOOKUP($G1539,county_facts!$A:$BB,22,FALSE)</f>
        <v>2.5</v>
      </c>
      <c r="AA1539">
        <f>VLOOKUP($G1539,county_facts!$A:$BB,23,FALSE)</f>
        <v>76.7</v>
      </c>
      <c r="AB1539">
        <f>VLOOKUP($G1539,county_facts!$A:$BB,24,FALSE)</f>
        <v>9.5</v>
      </c>
      <c r="AC1539">
        <f>VLOOKUP($G1539,county_facts!$A:$BB,25,FALSE)</f>
        <v>3385</v>
      </c>
      <c r="AD1539">
        <f>VLOOKUP($G1539,county_facts!$A:$BB,26,FALSE)</f>
        <v>27.9</v>
      </c>
      <c r="AE1539">
        <f>VLOOKUP($G1539,county_facts!$A:$BB,27,FALSE)</f>
        <v>17363</v>
      </c>
      <c r="AF1539">
        <f>VLOOKUP($G1539,county_facts!$A:$BB,28,FALSE)</f>
        <v>70.5</v>
      </c>
      <c r="AG1539">
        <f>VLOOKUP($G1539,county_facts!$A:$BB,29,FALSE)</f>
        <v>8.4</v>
      </c>
      <c r="AH1539">
        <f>VLOOKUP($G1539,county_facts!$A:$BB,30,FALSE)</f>
        <v>99700</v>
      </c>
      <c r="AI1539">
        <f>VLOOKUP($G1539,county_facts!$A:$BB,31,FALSE)</f>
        <v>14917</v>
      </c>
      <c r="AJ1539">
        <f>VLOOKUP($G1539,county_facts!$A:$BB,32,FALSE)</f>
        <v>2.36</v>
      </c>
      <c r="AK1539">
        <f>VLOOKUP($G1539,county_facts!$A:$BB,33,FALSE)</f>
        <v>17476</v>
      </c>
      <c r="AL1539">
        <f>VLOOKUP($G1539,county_facts!$A:$BB,34,FALSE)</f>
        <v>30573</v>
      </c>
      <c r="AM1539">
        <f>VLOOKUP($G1539,county_facts!$A:$BB,35,FALSE)</f>
        <v>26.1</v>
      </c>
      <c r="AN1539">
        <f>VLOOKUP($G1539,county_facts!$A:$BB,36,FALSE)</f>
        <v>484</v>
      </c>
      <c r="AO1539">
        <f>VLOOKUP($G1539,county_facts!$A:$BB,37,FALSE)</f>
        <v>6036</v>
      </c>
      <c r="AP1539">
        <f>VLOOKUP($G1539,county_facts!$A:$BB,38,FALSE)</f>
        <v>1.8</v>
      </c>
      <c r="AQ1539">
        <f>VLOOKUP($G1539,county_facts!$A:$BB,39,FALSE)</f>
        <v>2185</v>
      </c>
      <c r="AR1539">
        <f>VLOOKUP($G1539,county_facts!$A:$BB,40,FALSE)</f>
        <v>2791</v>
      </c>
      <c r="AS1539">
        <f>VLOOKUP($G1539,county_facts!$A:$BB,41,FALSE)</f>
        <v>0</v>
      </c>
      <c r="AT1539">
        <f>VLOOKUP($G1539,county_facts!$A:$BB,42,FALSE)</f>
        <v>0</v>
      </c>
      <c r="AU1539">
        <f>VLOOKUP($G1539,county_facts!$A:$BB,43,FALSE)</f>
        <v>0</v>
      </c>
      <c r="AV1539">
        <f>VLOOKUP($G1539,county_facts!$A:$BB,44,FALSE)</f>
        <v>0</v>
      </c>
      <c r="AW1539">
        <f>VLOOKUP($G1539,county_facts!$A:$BB,45,FALSE)</f>
        <v>0</v>
      </c>
      <c r="AX1539">
        <f>VLOOKUP($G1539,county_facts!$A:$BB,46,FALSE)</f>
        <v>0</v>
      </c>
      <c r="AY1539">
        <f>VLOOKUP($G1539,county_facts!$A:$BB,47,FALSE)</f>
        <v>601262</v>
      </c>
      <c r="AZ1539">
        <f>VLOOKUP($G1539,county_facts!$A:$BB,48,FALSE)</f>
        <v>0</v>
      </c>
      <c r="BA1539">
        <f>VLOOKUP($G1539,county_facts!$A:$BB,49,FALSE)</f>
        <v>326897</v>
      </c>
      <c r="BB1539">
        <f>VLOOKUP($G1539,county_facts!$A:$BB,50,FALSE)</f>
        <v>9236</v>
      </c>
      <c r="BC1539">
        <f>VLOOKUP($G1539,county_facts!$A:$BB,51,FALSE)</f>
        <v>44255</v>
      </c>
      <c r="BD1539">
        <f>VLOOKUP($G1539,county_facts!$A:$BB,52,FALSE)</f>
        <v>1</v>
      </c>
      <c r="BE1539">
        <f>VLOOKUP($G1539,county_facts!$A:$BB,53,FALSE)</f>
        <v>434.57</v>
      </c>
      <c r="BF1539">
        <f>VLOOKUP($G1539,county_facts!$A:$BB,54,FALSE)</f>
        <v>82.1</v>
      </c>
    </row>
    <row r="1540" spans="1:58" x14ac:dyDescent="0.3">
      <c r="A1540" t="s">
        <v>6</v>
      </c>
      <c r="B1540" t="s">
        <v>60</v>
      </c>
      <c r="C1540">
        <v>149</v>
      </c>
      <c r="D1540" t="s">
        <v>578</v>
      </c>
      <c r="E1540">
        <v>226</v>
      </c>
      <c r="F1540">
        <v>0.659292035</v>
      </c>
      <c r="G1540">
        <v>47027</v>
      </c>
      <c r="H1540">
        <f>VLOOKUP($G1540,county_facts!$A:$BB,4,FALSE)</f>
        <v>7765</v>
      </c>
      <c r="I1540">
        <f>VLOOKUP($G1540,county_facts!$A:$BB,5,FALSE)</f>
        <v>7860</v>
      </c>
      <c r="J1540">
        <f>VLOOKUP($G1540,county_facts!$A:$BB,6,FALSE)</f>
        <v>-1.2</v>
      </c>
      <c r="K1540">
        <f>VLOOKUP($G1540,county_facts!$A:$BB,7,FALSE)</f>
        <v>7861</v>
      </c>
      <c r="L1540">
        <f>VLOOKUP($G1540,county_facts!$A:$BB,8,FALSE)</f>
        <v>5.4</v>
      </c>
      <c r="M1540">
        <f>VLOOKUP($G1540,county_facts!$A:$BB,9,FALSE)</f>
        <v>20.5</v>
      </c>
      <c r="N1540">
        <f>VLOOKUP($G1540,county_facts!$A:$BB,10,FALSE)</f>
        <v>23.7</v>
      </c>
      <c r="O1540">
        <f>VLOOKUP($G1540,county_facts!$A:$BB,11,FALSE)</f>
        <v>51.1</v>
      </c>
      <c r="P1540">
        <f>VLOOKUP($G1540,county_facts!$A:$BB,12,FALSE)</f>
        <v>96.5</v>
      </c>
      <c r="Q1540">
        <f>VLOOKUP($G1540,county_facts!$A:$BB,13,FALSE)</f>
        <v>1.6</v>
      </c>
      <c r="R1540">
        <f>VLOOKUP($G1540,county_facts!$A:$BB,14,FALSE)</f>
        <v>0.3</v>
      </c>
      <c r="S1540">
        <f>VLOOKUP($G1540,county_facts!$A:$BB,15,FALSE)</f>
        <v>0.1</v>
      </c>
      <c r="T1540">
        <f>VLOOKUP($G1540,county_facts!$A:$BB,16,FALSE)</f>
        <v>0.1</v>
      </c>
      <c r="U1540">
        <f>VLOOKUP($G1540,county_facts!$A:$BB,17,FALSE)</f>
        <v>1.3</v>
      </c>
      <c r="V1540">
        <f>VLOOKUP($G1540,county_facts!$A:$BB,18,FALSE)</f>
        <v>1.9</v>
      </c>
      <c r="W1540">
        <f>VLOOKUP($G1540,county_facts!$A:$BB,19,FALSE)</f>
        <v>94.9</v>
      </c>
      <c r="X1540">
        <f>VLOOKUP($G1540,county_facts!$A:$BB,20,FALSE)</f>
        <v>90.3</v>
      </c>
      <c r="Y1540">
        <f>VLOOKUP($G1540,county_facts!$A:$BB,21,FALSE)</f>
        <v>1.5</v>
      </c>
      <c r="Z1540">
        <f>VLOOKUP($G1540,county_facts!$A:$BB,22,FALSE)</f>
        <v>2</v>
      </c>
      <c r="AA1540">
        <f>VLOOKUP($G1540,county_facts!$A:$BB,23,FALSE)</f>
        <v>72.3</v>
      </c>
      <c r="AB1540">
        <f>VLOOKUP($G1540,county_facts!$A:$BB,24,FALSE)</f>
        <v>12.9</v>
      </c>
      <c r="AC1540">
        <f>VLOOKUP($G1540,county_facts!$A:$BB,25,FALSE)</f>
        <v>499</v>
      </c>
      <c r="AD1540">
        <f>VLOOKUP($G1540,county_facts!$A:$BB,26,FALSE)</f>
        <v>27.1</v>
      </c>
      <c r="AE1540">
        <f>VLOOKUP($G1540,county_facts!$A:$BB,27,FALSE)</f>
        <v>4253</v>
      </c>
      <c r="AF1540">
        <f>VLOOKUP($G1540,county_facts!$A:$BB,28,FALSE)</f>
        <v>77.7</v>
      </c>
      <c r="AG1540">
        <f>VLOOKUP($G1540,county_facts!$A:$BB,29,FALSE)</f>
        <v>4.2</v>
      </c>
      <c r="AH1540">
        <f>VLOOKUP($G1540,county_facts!$A:$BB,30,FALSE)</f>
        <v>96400</v>
      </c>
      <c r="AI1540">
        <f>VLOOKUP($G1540,county_facts!$A:$BB,31,FALSE)</f>
        <v>3281</v>
      </c>
      <c r="AJ1540">
        <f>VLOOKUP($G1540,county_facts!$A:$BB,32,FALSE)</f>
        <v>2.35</v>
      </c>
      <c r="AK1540">
        <f>VLOOKUP($G1540,county_facts!$A:$BB,33,FALSE)</f>
        <v>16867</v>
      </c>
      <c r="AL1540">
        <f>VLOOKUP($G1540,county_facts!$A:$BB,34,FALSE)</f>
        <v>29727</v>
      </c>
      <c r="AM1540">
        <f>VLOOKUP($G1540,county_facts!$A:$BB,35,FALSE)</f>
        <v>20.6</v>
      </c>
      <c r="AN1540">
        <f>VLOOKUP($G1540,county_facts!$A:$BB,36,FALSE)</f>
        <v>100</v>
      </c>
      <c r="AO1540">
        <f>VLOOKUP($G1540,county_facts!$A:$BB,37,FALSE)</f>
        <v>1148</v>
      </c>
      <c r="AP1540">
        <f>VLOOKUP($G1540,county_facts!$A:$BB,38,FALSE)</f>
        <v>-5.9</v>
      </c>
      <c r="AQ1540">
        <f>VLOOKUP($G1540,county_facts!$A:$BB,39,FALSE)</f>
        <v>699</v>
      </c>
      <c r="AR1540">
        <f>VLOOKUP($G1540,county_facts!$A:$BB,40,FALSE)</f>
        <v>0</v>
      </c>
      <c r="AS1540">
        <f>VLOOKUP($G1540,county_facts!$A:$BB,41,FALSE)</f>
        <v>0</v>
      </c>
      <c r="AT1540">
        <f>VLOOKUP($G1540,county_facts!$A:$BB,42,FALSE)</f>
        <v>0</v>
      </c>
      <c r="AU1540">
        <f>VLOOKUP($G1540,county_facts!$A:$BB,43,FALSE)</f>
        <v>0</v>
      </c>
      <c r="AV1540">
        <f>VLOOKUP($G1540,county_facts!$A:$BB,44,FALSE)</f>
        <v>0</v>
      </c>
      <c r="AW1540">
        <f>VLOOKUP($G1540,county_facts!$A:$BB,45,FALSE)</f>
        <v>0</v>
      </c>
      <c r="AX1540">
        <f>VLOOKUP($G1540,county_facts!$A:$BB,46,FALSE)</f>
        <v>0</v>
      </c>
      <c r="AY1540">
        <f>VLOOKUP($G1540,county_facts!$A:$BB,47,FALSE)</f>
        <v>0</v>
      </c>
      <c r="AZ1540">
        <f>VLOOKUP($G1540,county_facts!$A:$BB,48,FALSE)</f>
        <v>0</v>
      </c>
      <c r="BA1540">
        <f>VLOOKUP($G1540,county_facts!$A:$BB,49,FALSE)</f>
        <v>37286</v>
      </c>
      <c r="BB1540">
        <f>VLOOKUP($G1540,county_facts!$A:$BB,50,FALSE)</f>
        <v>4706</v>
      </c>
      <c r="BC1540">
        <f>VLOOKUP($G1540,county_facts!$A:$BB,51,FALSE)</f>
        <v>4049</v>
      </c>
      <c r="BD1540">
        <f>VLOOKUP($G1540,county_facts!$A:$BB,52,FALSE)</f>
        <v>0</v>
      </c>
      <c r="BE1540">
        <f>VLOOKUP($G1540,county_facts!$A:$BB,53,FALSE)</f>
        <v>236.54</v>
      </c>
      <c r="BF1540">
        <f>VLOOKUP($G1540,county_facts!$A:$BB,54,FALSE)</f>
        <v>33.200000000000003</v>
      </c>
    </row>
    <row r="1541" spans="1:58" x14ac:dyDescent="0.3">
      <c r="A1541" t="s">
        <v>9</v>
      </c>
      <c r="B1541" t="s">
        <v>60</v>
      </c>
      <c r="C1541">
        <v>77</v>
      </c>
      <c r="D1541" t="s">
        <v>578</v>
      </c>
      <c r="E1541">
        <v>226</v>
      </c>
      <c r="F1541">
        <v>0.340707965</v>
      </c>
      <c r="G1541">
        <v>47027</v>
      </c>
      <c r="H1541">
        <f>VLOOKUP($G1541,county_facts!$A:$BB,4,FALSE)</f>
        <v>7765</v>
      </c>
      <c r="I1541">
        <f>VLOOKUP($G1541,county_facts!$A:$BB,5,FALSE)</f>
        <v>7860</v>
      </c>
      <c r="J1541">
        <f>VLOOKUP($G1541,county_facts!$A:$BB,6,FALSE)</f>
        <v>-1.2</v>
      </c>
      <c r="K1541">
        <f>VLOOKUP($G1541,county_facts!$A:$BB,7,FALSE)</f>
        <v>7861</v>
      </c>
      <c r="L1541">
        <f>VLOOKUP($G1541,county_facts!$A:$BB,8,FALSE)</f>
        <v>5.4</v>
      </c>
      <c r="M1541">
        <f>VLOOKUP($G1541,county_facts!$A:$BB,9,FALSE)</f>
        <v>20.5</v>
      </c>
      <c r="N1541">
        <f>VLOOKUP($G1541,county_facts!$A:$BB,10,FALSE)</f>
        <v>23.7</v>
      </c>
      <c r="O1541">
        <f>VLOOKUP($G1541,county_facts!$A:$BB,11,FALSE)</f>
        <v>51.1</v>
      </c>
      <c r="P1541">
        <f>VLOOKUP($G1541,county_facts!$A:$BB,12,FALSE)</f>
        <v>96.5</v>
      </c>
      <c r="Q1541">
        <f>VLOOKUP($G1541,county_facts!$A:$BB,13,FALSE)</f>
        <v>1.6</v>
      </c>
      <c r="R1541">
        <f>VLOOKUP($G1541,county_facts!$A:$BB,14,FALSE)</f>
        <v>0.3</v>
      </c>
      <c r="S1541">
        <f>VLOOKUP($G1541,county_facts!$A:$BB,15,FALSE)</f>
        <v>0.1</v>
      </c>
      <c r="T1541">
        <f>VLOOKUP($G1541,county_facts!$A:$BB,16,FALSE)</f>
        <v>0.1</v>
      </c>
      <c r="U1541">
        <f>VLOOKUP($G1541,county_facts!$A:$BB,17,FALSE)</f>
        <v>1.3</v>
      </c>
      <c r="V1541">
        <f>VLOOKUP($G1541,county_facts!$A:$BB,18,FALSE)</f>
        <v>1.9</v>
      </c>
      <c r="W1541">
        <f>VLOOKUP($G1541,county_facts!$A:$BB,19,FALSE)</f>
        <v>94.9</v>
      </c>
      <c r="X1541">
        <f>VLOOKUP($G1541,county_facts!$A:$BB,20,FALSE)</f>
        <v>90.3</v>
      </c>
      <c r="Y1541">
        <f>VLOOKUP($G1541,county_facts!$A:$BB,21,FALSE)</f>
        <v>1.5</v>
      </c>
      <c r="Z1541">
        <f>VLOOKUP($G1541,county_facts!$A:$BB,22,FALSE)</f>
        <v>2</v>
      </c>
      <c r="AA1541">
        <f>VLOOKUP($G1541,county_facts!$A:$BB,23,FALSE)</f>
        <v>72.3</v>
      </c>
      <c r="AB1541">
        <f>VLOOKUP($G1541,county_facts!$A:$BB,24,FALSE)</f>
        <v>12.9</v>
      </c>
      <c r="AC1541">
        <f>VLOOKUP($G1541,county_facts!$A:$BB,25,FALSE)</f>
        <v>499</v>
      </c>
      <c r="AD1541">
        <f>VLOOKUP($G1541,county_facts!$A:$BB,26,FALSE)</f>
        <v>27.1</v>
      </c>
      <c r="AE1541">
        <f>VLOOKUP($G1541,county_facts!$A:$BB,27,FALSE)</f>
        <v>4253</v>
      </c>
      <c r="AF1541">
        <f>VLOOKUP($G1541,county_facts!$A:$BB,28,FALSE)</f>
        <v>77.7</v>
      </c>
      <c r="AG1541">
        <f>VLOOKUP($G1541,county_facts!$A:$BB,29,FALSE)</f>
        <v>4.2</v>
      </c>
      <c r="AH1541">
        <f>VLOOKUP($G1541,county_facts!$A:$BB,30,FALSE)</f>
        <v>96400</v>
      </c>
      <c r="AI1541">
        <f>VLOOKUP($G1541,county_facts!$A:$BB,31,FALSE)</f>
        <v>3281</v>
      </c>
      <c r="AJ1541">
        <f>VLOOKUP($G1541,county_facts!$A:$BB,32,FALSE)</f>
        <v>2.35</v>
      </c>
      <c r="AK1541">
        <f>VLOOKUP($G1541,county_facts!$A:$BB,33,FALSE)</f>
        <v>16867</v>
      </c>
      <c r="AL1541">
        <f>VLOOKUP($G1541,county_facts!$A:$BB,34,FALSE)</f>
        <v>29727</v>
      </c>
      <c r="AM1541">
        <f>VLOOKUP($G1541,county_facts!$A:$BB,35,FALSE)</f>
        <v>20.6</v>
      </c>
      <c r="AN1541">
        <f>VLOOKUP($G1541,county_facts!$A:$BB,36,FALSE)</f>
        <v>100</v>
      </c>
      <c r="AO1541">
        <f>VLOOKUP($G1541,county_facts!$A:$BB,37,FALSE)</f>
        <v>1148</v>
      </c>
      <c r="AP1541">
        <f>VLOOKUP($G1541,county_facts!$A:$BB,38,FALSE)</f>
        <v>-5.9</v>
      </c>
      <c r="AQ1541">
        <f>VLOOKUP($G1541,county_facts!$A:$BB,39,FALSE)</f>
        <v>699</v>
      </c>
      <c r="AR1541">
        <f>VLOOKUP($G1541,county_facts!$A:$BB,40,FALSE)</f>
        <v>0</v>
      </c>
      <c r="AS1541">
        <f>VLOOKUP($G1541,county_facts!$A:$BB,41,FALSE)</f>
        <v>0</v>
      </c>
      <c r="AT1541">
        <f>VLOOKUP($G1541,county_facts!$A:$BB,42,FALSE)</f>
        <v>0</v>
      </c>
      <c r="AU1541">
        <f>VLOOKUP($G1541,county_facts!$A:$BB,43,FALSE)</f>
        <v>0</v>
      </c>
      <c r="AV1541">
        <f>VLOOKUP($G1541,county_facts!$A:$BB,44,FALSE)</f>
        <v>0</v>
      </c>
      <c r="AW1541">
        <f>VLOOKUP($G1541,county_facts!$A:$BB,45,FALSE)</f>
        <v>0</v>
      </c>
      <c r="AX1541">
        <f>VLOOKUP($G1541,county_facts!$A:$BB,46,FALSE)</f>
        <v>0</v>
      </c>
      <c r="AY1541">
        <f>VLOOKUP($G1541,county_facts!$A:$BB,47,FALSE)</f>
        <v>0</v>
      </c>
      <c r="AZ1541">
        <f>VLOOKUP($G1541,county_facts!$A:$BB,48,FALSE)</f>
        <v>0</v>
      </c>
      <c r="BA1541">
        <f>VLOOKUP($G1541,county_facts!$A:$BB,49,FALSE)</f>
        <v>37286</v>
      </c>
      <c r="BB1541">
        <f>VLOOKUP($G1541,county_facts!$A:$BB,50,FALSE)</f>
        <v>4706</v>
      </c>
      <c r="BC1541">
        <f>VLOOKUP($G1541,county_facts!$A:$BB,51,FALSE)</f>
        <v>4049</v>
      </c>
      <c r="BD1541">
        <f>VLOOKUP($G1541,county_facts!$A:$BB,52,FALSE)</f>
        <v>0</v>
      </c>
      <c r="BE1541">
        <f>VLOOKUP($G1541,county_facts!$A:$BB,53,FALSE)</f>
        <v>236.54</v>
      </c>
      <c r="BF1541">
        <f>VLOOKUP($G1541,county_facts!$A:$BB,54,FALSE)</f>
        <v>33.200000000000003</v>
      </c>
    </row>
    <row r="1542" spans="1:58" x14ac:dyDescent="0.3">
      <c r="A1542" t="s">
        <v>6</v>
      </c>
      <c r="B1542" t="s">
        <v>615</v>
      </c>
      <c r="C1542">
        <v>444</v>
      </c>
      <c r="D1542" t="s">
        <v>578</v>
      </c>
      <c r="E1542">
        <v>716</v>
      </c>
      <c r="F1542">
        <v>0.62011173200000003</v>
      </c>
      <c r="G1542">
        <v>47025</v>
      </c>
      <c r="H1542">
        <f>VLOOKUP($G1542,county_facts!$A:$BB,4,FALSE)</f>
        <v>31592</v>
      </c>
      <c r="I1542">
        <f>VLOOKUP($G1542,county_facts!$A:$BB,5,FALSE)</f>
        <v>32213</v>
      </c>
      <c r="J1542">
        <f>VLOOKUP($G1542,county_facts!$A:$BB,6,FALSE)</f>
        <v>-1.9</v>
      </c>
      <c r="K1542">
        <f>VLOOKUP($G1542,county_facts!$A:$BB,7,FALSE)</f>
        <v>32213</v>
      </c>
      <c r="L1542">
        <f>VLOOKUP($G1542,county_facts!$A:$BB,8,FALSE)</f>
        <v>4.7</v>
      </c>
      <c r="M1542">
        <f>VLOOKUP($G1542,county_facts!$A:$BB,9,FALSE)</f>
        <v>19.600000000000001</v>
      </c>
      <c r="N1542">
        <f>VLOOKUP($G1542,county_facts!$A:$BB,10,FALSE)</f>
        <v>18.5</v>
      </c>
      <c r="O1542">
        <f>VLOOKUP($G1542,county_facts!$A:$BB,11,FALSE)</f>
        <v>51.1</v>
      </c>
      <c r="P1542">
        <f>VLOOKUP($G1542,county_facts!$A:$BB,12,FALSE)</f>
        <v>96.7</v>
      </c>
      <c r="Q1542">
        <f>VLOOKUP($G1542,county_facts!$A:$BB,13,FALSE)</f>
        <v>1.2</v>
      </c>
      <c r="R1542">
        <f>VLOOKUP($G1542,county_facts!$A:$BB,14,FALSE)</f>
        <v>0.3</v>
      </c>
      <c r="S1542">
        <f>VLOOKUP($G1542,county_facts!$A:$BB,15,FALSE)</f>
        <v>0.6</v>
      </c>
      <c r="T1542">
        <f>VLOOKUP($G1542,county_facts!$A:$BB,16,FALSE)</f>
        <v>0</v>
      </c>
      <c r="U1542">
        <f>VLOOKUP($G1542,county_facts!$A:$BB,17,FALSE)</f>
        <v>1.2</v>
      </c>
      <c r="V1542">
        <f>VLOOKUP($G1542,county_facts!$A:$BB,18,FALSE)</f>
        <v>1.1000000000000001</v>
      </c>
      <c r="W1542">
        <f>VLOOKUP($G1542,county_facts!$A:$BB,19,FALSE)</f>
        <v>95.7</v>
      </c>
      <c r="X1542">
        <f>VLOOKUP($G1542,county_facts!$A:$BB,20,FALSE)</f>
        <v>89.2</v>
      </c>
      <c r="Y1542">
        <f>VLOOKUP($G1542,county_facts!$A:$BB,21,FALSE)</f>
        <v>1</v>
      </c>
      <c r="Z1542">
        <f>VLOOKUP($G1542,county_facts!$A:$BB,22,FALSE)</f>
        <v>1.4</v>
      </c>
      <c r="AA1542">
        <f>VLOOKUP($G1542,county_facts!$A:$BB,23,FALSE)</f>
        <v>74.5</v>
      </c>
      <c r="AB1542">
        <f>VLOOKUP($G1542,county_facts!$A:$BB,24,FALSE)</f>
        <v>13.3</v>
      </c>
      <c r="AC1542">
        <f>VLOOKUP($G1542,county_facts!$A:$BB,25,FALSE)</f>
        <v>2138</v>
      </c>
      <c r="AD1542">
        <f>VLOOKUP($G1542,county_facts!$A:$BB,26,FALSE)</f>
        <v>25.8</v>
      </c>
      <c r="AE1542">
        <f>VLOOKUP($G1542,county_facts!$A:$BB,27,FALSE)</f>
        <v>15009</v>
      </c>
      <c r="AF1542">
        <f>VLOOKUP($G1542,county_facts!$A:$BB,28,FALSE)</f>
        <v>75</v>
      </c>
      <c r="AG1542">
        <f>VLOOKUP($G1542,county_facts!$A:$BB,29,FALSE)</f>
        <v>7</v>
      </c>
      <c r="AH1542">
        <f>VLOOKUP($G1542,county_facts!$A:$BB,30,FALSE)</f>
        <v>94900</v>
      </c>
      <c r="AI1542">
        <f>VLOOKUP($G1542,county_facts!$A:$BB,31,FALSE)</f>
        <v>12553</v>
      </c>
      <c r="AJ1542">
        <f>VLOOKUP($G1542,county_facts!$A:$BB,32,FALSE)</f>
        <v>2.46</v>
      </c>
      <c r="AK1542">
        <f>VLOOKUP($G1542,county_facts!$A:$BB,33,FALSE)</f>
        <v>18583</v>
      </c>
      <c r="AL1542">
        <f>VLOOKUP($G1542,county_facts!$A:$BB,34,FALSE)</f>
        <v>33229</v>
      </c>
      <c r="AM1542">
        <f>VLOOKUP($G1542,county_facts!$A:$BB,35,FALSE)</f>
        <v>22.9</v>
      </c>
      <c r="AN1542">
        <f>VLOOKUP($G1542,county_facts!$A:$BB,36,FALSE)</f>
        <v>416</v>
      </c>
      <c r="AO1542">
        <f>VLOOKUP($G1542,county_facts!$A:$BB,37,FALSE)</f>
        <v>7026</v>
      </c>
      <c r="AP1542">
        <f>VLOOKUP($G1542,county_facts!$A:$BB,38,FALSE)</f>
        <v>3</v>
      </c>
      <c r="AQ1542">
        <f>VLOOKUP($G1542,county_facts!$A:$BB,39,FALSE)</f>
        <v>1938</v>
      </c>
      <c r="AR1542">
        <f>VLOOKUP($G1542,county_facts!$A:$BB,40,FALSE)</f>
        <v>2503</v>
      </c>
      <c r="AS1542">
        <f>VLOOKUP($G1542,county_facts!$A:$BB,41,FALSE)</f>
        <v>0</v>
      </c>
      <c r="AT1542">
        <f>VLOOKUP($G1542,county_facts!$A:$BB,42,FALSE)</f>
        <v>0</v>
      </c>
      <c r="AU1542">
        <f>VLOOKUP($G1542,county_facts!$A:$BB,43,FALSE)</f>
        <v>0</v>
      </c>
      <c r="AV1542">
        <f>VLOOKUP($G1542,county_facts!$A:$BB,44,FALSE)</f>
        <v>0</v>
      </c>
      <c r="AW1542">
        <f>VLOOKUP($G1542,county_facts!$A:$BB,45,FALSE)</f>
        <v>0</v>
      </c>
      <c r="AX1542">
        <f>VLOOKUP($G1542,county_facts!$A:$BB,46,FALSE)</f>
        <v>0</v>
      </c>
      <c r="AY1542">
        <f>VLOOKUP($G1542,county_facts!$A:$BB,47,FALSE)</f>
        <v>436150</v>
      </c>
      <c r="AZ1542">
        <f>VLOOKUP($G1542,county_facts!$A:$BB,48,FALSE)</f>
        <v>25974</v>
      </c>
      <c r="BA1542">
        <f>VLOOKUP($G1542,county_facts!$A:$BB,49,FALSE)</f>
        <v>155854</v>
      </c>
      <c r="BB1542">
        <f>VLOOKUP($G1542,county_facts!$A:$BB,50,FALSE)</f>
        <v>5011</v>
      </c>
      <c r="BC1542">
        <f>VLOOKUP($G1542,county_facts!$A:$BB,51,FALSE)</f>
        <v>21624</v>
      </c>
      <c r="BD1542">
        <f>VLOOKUP($G1542,county_facts!$A:$BB,52,FALSE)</f>
        <v>125</v>
      </c>
      <c r="BE1542">
        <f>VLOOKUP($G1542,county_facts!$A:$BB,53,FALSE)</f>
        <v>434.58</v>
      </c>
      <c r="BF1542">
        <f>VLOOKUP($G1542,county_facts!$A:$BB,54,FALSE)</f>
        <v>74.099999999999994</v>
      </c>
    </row>
    <row r="1543" spans="1:58" x14ac:dyDescent="0.3">
      <c r="A1543" t="s">
        <v>9</v>
      </c>
      <c r="B1543" t="s">
        <v>615</v>
      </c>
      <c r="C1543">
        <v>272</v>
      </c>
      <c r="D1543" t="s">
        <v>578</v>
      </c>
      <c r="E1543">
        <v>716</v>
      </c>
      <c r="F1543">
        <v>0.37988826799999997</v>
      </c>
      <c r="G1543">
        <v>47025</v>
      </c>
      <c r="H1543">
        <f>VLOOKUP($G1543,county_facts!$A:$BB,4,FALSE)</f>
        <v>31592</v>
      </c>
      <c r="I1543">
        <f>VLOOKUP($G1543,county_facts!$A:$BB,5,FALSE)</f>
        <v>32213</v>
      </c>
      <c r="J1543">
        <f>VLOOKUP($G1543,county_facts!$A:$BB,6,FALSE)</f>
        <v>-1.9</v>
      </c>
      <c r="K1543">
        <f>VLOOKUP($G1543,county_facts!$A:$BB,7,FALSE)</f>
        <v>32213</v>
      </c>
      <c r="L1543">
        <f>VLOOKUP($G1543,county_facts!$A:$BB,8,FALSE)</f>
        <v>4.7</v>
      </c>
      <c r="M1543">
        <f>VLOOKUP($G1543,county_facts!$A:$BB,9,FALSE)</f>
        <v>19.600000000000001</v>
      </c>
      <c r="N1543">
        <f>VLOOKUP($G1543,county_facts!$A:$BB,10,FALSE)</f>
        <v>18.5</v>
      </c>
      <c r="O1543">
        <f>VLOOKUP($G1543,county_facts!$A:$BB,11,FALSE)</f>
        <v>51.1</v>
      </c>
      <c r="P1543">
        <f>VLOOKUP($G1543,county_facts!$A:$BB,12,FALSE)</f>
        <v>96.7</v>
      </c>
      <c r="Q1543">
        <f>VLOOKUP($G1543,county_facts!$A:$BB,13,FALSE)</f>
        <v>1.2</v>
      </c>
      <c r="R1543">
        <f>VLOOKUP($G1543,county_facts!$A:$BB,14,FALSE)</f>
        <v>0.3</v>
      </c>
      <c r="S1543">
        <f>VLOOKUP($G1543,county_facts!$A:$BB,15,FALSE)</f>
        <v>0.6</v>
      </c>
      <c r="T1543">
        <f>VLOOKUP($G1543,county_facts!$A:$BB,16,FALSE)</f>
        <v>0</v>
      </c>
      <c r="U1543">
        <f>VLOOKUP($G1543,county_facts!$A:$BB,17,FALSE)</f>
        <v>1.2</v>
      </c>
      <c r="V1543">
        <f>VLOOKUP($G1543,county_facts!$A:$BB,18,FALSE)</f>
        <v>1.1000000000000001</v>
      </c>
      <c r="W1543">
        <f>VLOOKUP($G1543,county_facts!$A:$BB,19,FALSE)</f>
        <v>95.7</v>
      </c>
      <c r="X1543">
        <f>VLOOKUP($G1543,county_facts!$A:$BB,20,FALSE)</f>
        <v>89.2</v>
      </c>
      <c r="Y1543">
        <f>VLOOKUP($G1543,county_facts!$A:$BB,21,FALSE)</f>
        <v>1</v>
      </c>
      <c r="Z1543">
        <f>VLOOKUP($G1543,county_facts!$A:$BB,22,FALSE)</f>
        <v>1.4</v>
      </c>
      <c r="AA1543">
        <f>VLOOKUP($G1543,county_facts!$A:$BB,23,FALSE)</f>
        <v>74.5</v>
      </c>
      <c r="AB1543">
        <f>VLOOKUP($G1543,county_facts!$A:$BB,24,FALSE)</f>
        <v>13.3</v>
      </c>
      <c r="AC1543">
        <f>VLOOKUP($G1543,county_facts!$A:$BB,25,FALSE)</f>
        <v>2138</v>
      </c>
      <c r="AD1543">
        <f>VLOOKUP($G1543,county_facts!$A:$BB,26,FALSE)</f>
        <v>25.8</v>
      </c>
      <c r="AE1543">
        <f>VLOOKUP($G1543,county_facts!$A:$BB,27,FALSE)</f>
        <v>15009</v>
      </c>
      <c r="AF1543">
        <f>VLOOKUP($G1543,county_facts!$A:$BB,28,FALSE)</f>
        <v>75</v>
      </c>
      <c r="AG1543">
        <f>VLOOKUP($G1543,county_facts!$A:$BB,29,FALSE)</f>
        <v>7</v>
      </c>
      <c r="AH1543">
        <f>VLOOKUP($G1543,county_facts!$A:$BB,30,FALSE)</f>
        <v>94900</v>
      </c>
      <c r="AI1543">
        <f>VLOOKUP($G1543,county_facts!$A:$BB,31,FALSE)</f>
        <v>12553</v>
      </c>
      <c r="AJ1543">
        <f>VLOOKUP($G1543,county_facts!$A:$BB,32,FALSE)</f>
        <v>2.46</v>
      </c>
      <c r="AK1543">
        <f>VLOOKUP($G1543,county_facts!$A:$BB,33,FALSE)</f>
        <v>18583</v>
      </c>
      <c r="AL1543">
        <f>VLOOKUP($G1543,county_facts!$A:$BB,34,FALSE)</f>
        <v>33229</v>
      </c>
      <c r="AM1543">
        <f>VLOOKUP($G1543,county_facts!$A:$BB,35,FALSE)</f>
        <v>22.9</v>
      </c>
      <c r="AN1543">
        <f>VLOOKUP($G1543,county_facts!$A:$BB,36,FALSE)</f>
        <v>416</v>
      </c>
      <c r="AO1543">
        <f>VLOOKUP($G1543,county_facts!$A:$BB,37,FALSE)</f>
        <v>7026</v>
      </c>
      <c r="AP1543">
        <f>VLOOKUP($G1543,county_facts!$A:$BB,38,FALSE)</f>
        <v>3</v>
      </c>
      <c r="AQ1543">
        <f>VLOOKUP($G1543,county_facts!$A:$BB,39,FALSE)</f>
        <v>1938</v>
      </c>
      <c r="AR1543">
        <f>VLOOKUP($G1543,county_facts!$A:$BB,40,FALSE)</f>
        <v>2503</v>
      </c>
      <c r="AS1543">
        <f>VLOOKUP($G1543,county_facts!$A:$BB,41,FALSE)</f>
        <v>0</v>
      </c>
      <c r="AT1543">
        <f>VLOOKUP($G1543,county_facts!$A:$BB,42,FALSE)</f>
        <v>0</v>
      </c>
      <c r="AU1543">
        <f>VLOOKUP($G1543,county_facts!$A:$BB,43,FALSE)</f>
        <v>0</v>
      </c>
      <c r="AV1543">
        <f>VLOOKUP($G1543,county_facts!$A:$BB,44,FALSE)</f>
        <v>0</v>
      </c>
      <c r="AW1543">
        <f>VLOOKUP($G1543,county_facts!$A:$BB,45,FALSE)</f>
        <v>0</v>
      </c>
      <c r="AX1543">
        <f>VLOOKUP($G1543,county_facts!$A:$BB,46,FALSE)</f>
        <v>0</v>
      </c>
      <c r="AY1543">
        <f>VLOOKUP($G1543,county_facts!$A:$BB,47,FALSE)</f>
        <v>436150</v>
      </c>
      <c r="AZ1543">
        <f>VLOOKUP($G1543,county_facts!$A:$BB,48,FALSE)</f>
        <v>25974</v>
      </c>
      <c r="BA1543">
        <f>VLOOKUP($G1543,county_facts!$A:$BB,49,FALSE)</f>
        <v>155854</v>
      </c>
      <c r="BB1543">
        <f>VLOOKUP($G1543,county_facts!$A:$BB,50,FALSE)</f>
        <v>5011</v>
      </c>
      <c r="BC1543">
        <f>VLOOKUP($G1543,county_facts!$A:$BB,51,FALSE)</f>
        <v>21624</v>
      </c>
      <c r="BD1543">
        <f>VLOOKUP($G1543,county_facts!$A:$BB,52,FALSE)</f>
        <v>125</v>
      </c>
      <c r="BE1543">
        <f>VLOOKUP($G1543,county_facts!$A:$BB,53,FALSE)</f>
        <v>434.58</v>
      </c>
      <c r="BF1543">
        <f>VLOOKUP($G1543,county_facts!$A:$BB,54,FALSE)</f>
        <v>74.099999999999994</v>
      </c>
    </row>
    <row r="1544" spans="1:58" x14ac:dyDescent="0.3">
      <c r="A1544" t="s">
        <v>6</v>
      </c>
      <c r="B1544" t="s">
        <v>568</v>
      </c>
      <c r="C1544">
        <v>296</v>
      </c>
      <c r="D1544" t="s">
        <v>578</v>
      </c>
      <c r="E1544">
        <v>435</v>
      </c>
      <c r="F1544">
        <v>0.68045977000000002</v>
      </c>
      <c r="G1544">
        <v>47023</v>
      </c>
      <c r="H1544">
        <f>VLOOKUP($G1544,county_facts!$A:$BB,4,FALSE)</f>
        <v>17379</v>
      </c>
      <c r="I1544">
        <f>VLOOKUP($G1544,county_facts!$A:$BB,5,FALSE)</f>
        <v>17131</v>
      </c>
      <c r="J1544">
        <f>VLOOKUP($G1544,county_facts!$A:$BB,6,FALSE)</f>
        <v>1.4</v>
      </c>
      <c r="K1544">
        <f>VLOOKUP($G1544,county_facts!$A:$BB,7,FALSE)</f>
        <v>17131</v>
      </c>
      <c r="L1544">
        <f>VLOOKUP($G1544,county_facts!$A:$BB,8,FALSE)</f>
        <v>4.9000000000000004</v>
      </c>
      <c r="M1544">
        <f>VLOOKUP($G1544,county_facts!$A:$BB,9,FALSE)</f>
        <v>21.9</v>
      </c>
      <c r="N1544">
        <f>VLOOKUP($G1544,county_facts!$A:$BB,10,FALSE)</f>
        <v>16.7</v>
      </c>
      <c r="O1544">
        <f>VLOOKUP($G1544,county_facts!$A:$BB,11,FALSE)</f>
        <v>52.1</v>
      </c>
      <c r="P1544">
        <f>VLOOKUP($G1544,county_facts!$A:$BB,12,FALSE)</f>
        <v>87.7</v>
      </c>
      <c r="Q1544">
        <f>VLOOKUP($G1544,county_facts!$A:$BB,13,FALSE)</f>
        <v>9.5</v>
      </c>
      <c r="R1544">
        <f>VLOOKUP($G1544,county_facts!$A:$BB,14,FALSE)</f>
        <v>0.5</v>
      </c>
      <c r="S1544">
        <f>VLOOKUP($G1544,county_facts!$A:$BB,15,FALSE)</f>
        <v>0.5</v>
      </c>
      <c r="T1544">
        <f>VLOOKUP($G1544,county_facts!$A:$BB,16,FALSE)</f>
        <v>0</v>
      </c>
      <c r="U1544">
        <f>VLOOKUP($G1544,county_facts!$A:$BB,17,FALSE)</f>
        <v>1.8</v>
      </c>
      <c r="V1544">
        <f>VLOOKUP($G1544,county_facts!$A:$BB,18,FALSE)</f>
        <v>2.5</v>
      </c>
      <c r="W1544">
        <f>VLOOKUP($G1544,county_facts!$A:$BB,19,FALSE)</f>
        <v>85.6</v>
      </c>
      <c r="X1544">
        <f>VLOOKUP($G1544,county_facts!$A:$BB,20,FALSE)</f>
        <v>87.3</v>
      </c>
      <c r="Y1544">
        <f>VLOOKUP($G1544,county_facts!$A:$BB,21,FALSE)</f>
        <v>2</v>
      </c>
      <c r="Z1544">
        <f>VLOOKUP($G1544,county_facts!$A:$BB,22,FALSE)</f>
        <v>4.4000000000000004</v>
      </c>
      <c r="AA1544">
        <f>VLOOKUP($G1544,county_facts!$A:$BB,23,FALSE)</f>
        <v>81.2</v>
      </c>
      <c r="AB1544">
        <f>VLOOKUP($G1544,county_facts!$A:$BB,24,FALSE)</f>
        <v>15.5</v>
      </c>
      <c r="AC1544">
        <f>VLOOKUP($G1544,county_facts!$A:$BB,25,FALSE)</f>
        <v>1126</v>
      </c>
      <c r="AD1544">
        <f>VLOOKUP($G1544,county_facts!$A:$BB,26,FALSE)</f>
        <v>28.8</v>
      </c>
      <c r="AE1544">
        <f>VLOOKUP($G1544,county_facts!$A:$BB,27,FALSE)</f>
        <v>7022</v>
      </c>
      <c r="AF1544">
        <f>VLOOKUP($G1544,county_facts!$A:$BB,28,FALSE)</f>
        <v>72.599999999999994</v>
      </c>
      <c r="AG1544">
        <f>VLOOKUP($G1544,county_facts!$A:$BB,29,FALSE)</f>
        <v>7.2</v>
      </c>
      <c r="AH1544">
        <f>VLOOKUP($G1544,county_facts!$A:$BB,30,FALSE)</f>
        <v>102300</v>
      </c>
      <c r="AI1544">
        <f>VLOOKUP($G1544,county_facts!$A:$BB,31,FALSE)</f>
        <v>5936</v>
      </c>
      <c r="AJ1544">
        <f>VLOOKUP($G1544,county_facts!$A:$BB,32,FALSE)</f>
        <v>2.68</v>
      </c>
      <c r="AK1544">
        <f>VLOOKUP($G1544,county_facts!$A:$BB,33,FALSE)</f>
        <v>18817</v>
      </c>
      <c r="AL1544">
        <f>VLOOKUP($G1544,county_facts!$A:$BB,34,FALSE)</f>
        <v>41875</v>
      </c>
      <c r="AM1544">
        <f>VLOOKUP($G1544,county_facts!$A:$BB,35,FALSE)</f>
        <v>19.899999999999999</v>
      </c>
      <c r="AN1544">
        <f>VLOOKUP($G1544,county_facts!$A:$BB,36,FALSE)</f>
        <v>238</v>
      </c>
      <c r="AO1544">
        <f>VLOOKUP($G1544,county_facts!$A:$BB,37,FALSE)</f>
        <v>3072</v>
      </c>
      <c r="AP1544">
        <f>VLOOKUP($G1544,county_facts!$A:$BB,38,FALSE)</f>
        <v>0.8</v>
      </c>
      <c r="AQ1544">
        <f>VLOOKUP($G1544,county_facts!$A:$BB,39,FALSE)</f>
        <v>1016</v>
      </c>
      <c r="AR1544">
        <f>VLOOKUP($G1544,county_facts!$A:$BB,40,FALSE)</f>
        <v>1253</v>
      </c>
      <c r="AS1544">
        <f>VLOOKUP($G1544,county_facts!$A:$BB,41,FALSE)</f>
        <v>0</v>
      </c>
      <c r="AT1544">
        <f>VLOOKUP($G1544,county_facts!$A:$BB,42,FALSE)</f>
        <v>0</v>
      </c>
      <c r="AU1544">
        <f>VLOOKUP($G1544,county_facts!$A:$BB,43,FALSE)</f>
        <v>0</v>
      </c>
      <c r="AV1544">
        <f>VLOOKUP($G1544,county_facts!$A:$BB,44,FALSE)</f>
        <v>0</v>
      </c>
      <c r="AW1544">
        <f>VLOOKUP($G1544,county_facts!$A:$BB,45,FALSE)</f>
        <v>0</v>
      </c>
      <c r="AX1544">
        <f>VLOOKUP($G1544,county_facts!$A:$BB,46,FALSE)</f>
        <v>0</v>
      </c>
      <c r="AY1544">
        <f>VLOOKUP($G1544,county_facts!$A:$BB,47,FALSE)</f>
        <v>0</v>
      </c>
      <c r="AZ1544">
        <f>VLOOKUP($G1544,county_facts!$A:$BB,48,FALSE)</f>
        <v>24445</v>
      </c>
      <c r="BA1544">
        <f>VLOOKUP($G1544,county_facts!$A:$BB,49,FALSE)</f>
        <v>117681</v>
      </c>
      <c r="BB1544">
        <f>VLOOKUP($G1544,county_facts!$A:$BB,50,FALSE)</f>
        <v>7319</v>
      </c>
      <c r="BC1544">
        <f>VLOOKUP($G1544,county_facts!$A:$BB,51,FALSE)</f>
        <v>11578</v>
      </c>
      <c r="BD1544">
        <f>VLOOKUP($G1544,county_facts!$A:$BB,52,FALSE)</f>
        <v>8</v>
      </c>
      <c r="BE1544">
        <f>VLOOKUP($G1544,county_facts!$A:$BB,53,FALSE)</f>
        <v>285.74</v>
      </c>
      <c r="BF1544">
        <f>VLOOKUP($G1544,county_facts!$A:$BB,54,FALSE)</f>
        <v>60</v>
      </c>
    </row>
    <row r="1545" spans="1:58" x14ac:dyDescent="0.3">
      <c r="A1545" t="s">
        <v>9</v>
      </c>
      <c r="B1545" t="s">
        <v>568</v>
      </c>
      <c r="C1545">
        <v>139</v>
      </c>
      <c r="D1545" t="s">
        <v>578</v>
      </c>
      <c r="E1545">
        <v>435</v>
      </c>
      <c r="F1545">
        <v>0.31954022999999998</v>
      </c>
      <c r="G1545">
        <v>47023</v>
      </c>
      <c r="H1545">
        <f>VLOOKUP($G1545,county_facts!$A:$BB,4,FALSE)</f>
        <v>17379</v>
      </c>
      <c r="I1545">
        <f>VLOOKUP($G1545,county_facts!$A:$BB,5,FALSE)</f>
        <v>17131</v>
      </c>
      <c r="J1545">
        <f>VLOOKUP($G1545,county_facts!$A:$BB,6,FALSE)</f>
        <v>1.4</v>
      </c>
      <c r="K1545">
        <f>VLOOKUP($G1545,county_facts!$A:$BB,7,FALSE)</f>
        <v>17131</v>
      </c>
      <c r="L1545">
        <f>VLOOKUP($G1545,county_facts!$A:$BB,8,FALSE)</f>
        <v>4.9000000000000004</v>
      </c>
      <c r="M1545">
        <f>VLOOKUP($G1545,county_facts!$A:$BB,9,FALSE)</f>
        <v>21.9</v>
      </c>
      <c r="N1545">
        <f>VLOOKUP($G1545,county_facts!$A:$BB,10,FALSE)</f>
        <v>16.7</v>
      </c>
      <c r="O1545">
        <f>VLOOKUP($G1545,county_facts!$A:$BB,11,FALSE)</f>
        <v>52.1</v>
      </c>
      <c r="P1545">
        <f>VLOOKUP($G1545,county_facts!$A:$BB,12,FALSE)</f>
        <v>87.7</v>
      </c>
      <c r="Q1545">
        <f>VLOOKUP($G1545,county_facts!$A:$BB,13,FALSE)</f>
        <v>9.5</v>
      </c>
      <c r="R1545">
        <f>VLOOKUP($G1545,county_facts!$A:$BB,14,FALSE)</f>
        <v>0.5</v>
      </c>
      <c r="S1545">
        <f>VLOOKUP($G1545,county_facts!$A:$BB,15,FALSE)</f>
        <v>0.5</v>
      </c>
      <c r="T1545">
        <f>VLOOKUP($G1545,county_facts!$A:$BB,16,FALSE)</f>
        <v>0</v>
      </c>
      <c r="U1545">
        <f>VLOOKUP($G1545,county_facts!$A:$BB,17,FALSE)</f>
        <v>1.8</v>
      </c>
      <c r="V1545">
        <f>VLOOKUP($G1545,county_facts!$A:$BB,18,FALSE)</f>
        <v>2.5</v>
      </c>
      <c r="W1545">
        <f>VLOOKUP($G1545,county_facts!$A:$BB,19,FALSE)</f>
        <v>85.6</v>
      </c>
      <c r="X1545">
        <f>VLOOKUP($G1545,county_facts!$A:$BB,20,FALSE)</f>
        <v>87.3</v>
      </c>
      <c r="Y1545">
        <f>VLOOKUP($G1545,county_facts!$A:$BB,21,FALSE)</f>
        <v>2</v>
      </c>
      <c r="Z1545">
        <f>VLOOKUP($G1545,county_facts!$A:$BB,22,FALSE)</f>
        <v>4.4000000000000004</v>
      </c>
      <c r="AA1545">
        <f>VLOOKUP($G1545,county_facts!$A:$BB,23,FALSE)</f>
        <v>81.2</v>
      </c>
      <c r="AB1545">
        <f>VLOOKUP($G1545,county_facts!$A:$BB,24,FALSE)</f>
        <v>15.5</v>
      </c>
      <c r="AC1545">
        <f>VLOOKUP($G1545,county_facts!$A:$BB,25,FALSE)</f>
        <v>1126</v>
      </c>
      <c r="AD1545">
        <f>VLOOKUP($G1545,county_facts!$A:$BB,26,FALSE)</f>
        <v>28.8</v>
      </c>
      <c r="AE1545">
        <f>VLOOKUP($G1545,county_facts!$A:$BB,27,FALSE)</f>
        <v>7022</v>
      </c>
      <c r="AF1545">
        <f>VLOOKUP($G1545,county_facts!$A:$BB,28,FALSE)</f>
        <v>72.599999999999994</v>
      </c>
      <c r="AG1545">
        <f>VLOOKUP($G1545,county_facts!$A:$BB,29,FALSE)</f>
        <v>7.2</v>
      </c>
      <c r="AH1545">
        <f>VLOOKUP($G1545,county_facts!$A:$BB,30,FALSE)</f>
        <v>102300</v>
      </c>
      <c r="AI1545">
        <f>VLOOKUP($G1545,county_facts!$A:$BB,31,FALSE)</f>
        <v>5936</v>
      </c>
      <c r="AJ1545">
        <f>VLOOKUP($G1545,county_facts!$A:$BB,32,FALSE)</f>
        <v>2.68</v>
      </c>
      <c r="AK1545">
        <f>VLOOKUP($G1545,county_facts!$A:$BB,33,FALSE)</f>
        <v>18817</v>
      </c>
      <c r="AL1545">
        <f>VLOOKUP($G1545,county_facts!$A:$BB,34,FALSE)</f>
        <v>41875</v>
      </c>
      <c r="AM1545">
        <f>VLOOKUP($G1545,county_facts!$A:$BB,35,FALSE)</f>
        <v>19.899999999999999</v>
      </c>
      <c r="AN1545">
        <f>VLOOKUP($G1545,county_facts!$A:$BB,36,FALSE)</f>
        <v>238</v>
      </c>
      <c r="AO1545">
        <f>VLOOKUP($G1545,county_facts!$A:$BB,37,FALSE)</f>
        <v>3072</v>
      </c>
      <c r="AP1545">
        <f>VLOOKUP($G1545,county_facts!$A:$BB,38,FALSE)</f>
        <v>0.8</v>
      </c>
      <c r="AQ1545">
        <f>VLOOKUP($G1545,county_facts!$A:$BB,39,FALSE)</f>
        <v>1016</v>
      </c>
      <c r="AR1545">
        <f>VLOOKUP($G1545,county_facts!$A:$BB,40,FALSE)</f>
        <v>1253</v>
      </c>
      <c r="AS1545">
        <f>VLOOKUP($G1545,county_facts!$A:$BB,41,FALSE)</f>
        <v>0</v>
      </c>
      <c r="AT1545">
        <f>VLOOKUP($G1545,county_facts!$A:$BB,42,FALSE)</f>
        <v>0</v>
      </c>
      <c r="AU1545">
        <f>VLOOKUP($G1545,county_facts!$A:$BB,43,FALSE)</f>
        <v>0</v>
      </c>
      <c r="AV1545">
        <f>VLOOKUP($G1545,county_facts!$A:$BB,44,FALSE)</f>
        <v>0</v>
      </c>
      <c r="AW1545">
        <f>VLOOKUP($G1545,county_facts!$A:$BB,45,FALSE)</f>
        <v>0</v>
      </c>
      <c r="AX1545">
        <f>VLOOKUP($G1545,county_facts!$A:$BB,46,FALSE)</f>
        <v>0</v>
      </c>
      <c r="AY1545">
        <f>VLOOKUP($G1545,county_facts!$A:$BB,47,FALSE)</f>
        <v>0</v>
      </c>
      <c r="AZ1545">
        <f>VLOOKUP($G1545,county_facts!$A:$BB,48,FALSE)</f>
        <v>24445</v>
      </c>
      <c r="BA1545">
        <f>VLOOKUP($G1545,county_facts!$A:$BB,49,FALSE)</f>
        <v>117681</v>
      </c>
      <c r="BB1545">
        <f>VLOOKUP($G1545,county_facts!$A:$BB,50,FALSE)</f>
        <v>7319</v>
      </c>
      <c r="BC1545">
        <f>VLOOKUP($G1545,county_facts!$A:$BB,51,FALSE)</f>
        <v>11578</v>
      </c>
      <c r="BD1545">
        <f>VLOOKUP($G1545,county_facts!$A:$BB,52,FALSE)</f>
        <v>8</v>
      </c>
      <c r="BE1545">
        <f>VLOOKUP($G1545,county_facts!$A:$BB,53,FALSE)</f>
        <v>285.74</v>
      </c>
      <c r="BF1545">
        <f>VLOOKUP($G1545,county_facts!$A:$BB,54,FALSE)</f>
        <v>60</v>
      </c>
    </row>
    <row r="1546" spans="1:58" x14ac:dyDescent="0.3">
      <c r="A1546" t="s">
        <v>6</v>
      </c>
      <c r="B1546" t="s">
        <v>616</v>
      </c>
      <c r="C1546">
        <v>880</v>
      </c>
      <c r="D1546" t="s">
        <v>578</v>
      </c>
      <c r="E1546">
        <v>1639</v>
      </c>
      <c r="F1546">
        <v>0.53691275199999999</v>
      </c>
      <c r="G1546">
        <v>47021</v>
      </c>
      <c r="H1546">
        <f>VLOOKUP($G1546,county_facts!$A:$BB,4,FALSE)</f>
        <v>39764</v>
      </c>
      <c r="I1546">
        <f>VLOOKUP($G1546,county_facts!$A:$BB,5,FALSE)</f>
        <v>39107</v>
      </c>
      <c r="J1546">
        <f>VLOOKUP($G1546,county_facts!$A:$BB,6,FALSE)</f>
        <v>1.7</v>
      </c>
      <c r="K1546">
        <f>VLOOKUP($G1546,county_facts!$A:$BB,7,FALSE)</f>
        <v>39105</v>
      </c>
      <c r="L1546">
        <f>VLOOKUP($G1546,county_facts!$A:$BB,8,FALSE)</f>
        <v>5.6</v>
      </c>
      <c r="M1546">
        <f>VLOOKUP($G1546,county_facts!$A:$BB,9,FALSE)</f>
        <v>23.6</v>
      </c>
      <c r="N1546">
        <f>VLOOKUP($G1546,county_facts!$A:$BB,10,FALSE)</f>
        <v>13.2</v>
      </c>
      <c r="O1546">
        <f>VLOOKUP($G1546,county_facts!$A:$BB,11,FALSE)</f>
        <v>50.2</v>
      </c>
      <c r="P1546">
        <f>VLOOKUP($G1546,county_facts!$A:$BB,12,FALSE)</f>
        <v>95.7</v>
      </c>
      <c r="Q1546">
        <f>VLOOKUP($G1546,county_facts!$A:$BB,13,FALSE)</f>
        <v>1.9</v>
      </c>
      <c r="R1546">
        <f>VLOOKUP($G1546,county_facts!$A:$BB,14,FALSE)</f>
        <v>0.4</v>
      </c>
      <c r="S1546">
        <f>VLOOKUP($G1546,county_facts!$A:$BB,15,FALSE)</f>
        <v>0.5</v>
      </c>
      <c r="T1546">
        <f>VLOOKUP($G1546,county_facts!$A:$BB,16,FALSE)</f>
        <v>0.1</v>
      </c>
      <c r="U1546">
        <f>VLOOKUP($G1546,county_facts!$A:$BB,17,FALSE)</f>
        <v>1.4</v>
      </c>
      <c r="V1546">
        <f>VLOOKUP($G1546,county_facts!$A:$BB,18,FALSE)</f>
        <v>2.7</v>
      </c>
      <c r="W1546">
        <f>VLOOKUP($G1546,county_facts!$A:$BB,19,FALSE)</f>
        <v>93.3</v>
      </c>
      <c r="X1546">
        <f>VLOOKUP($G1546,county_facts!$A:$BB,20,FALSE)</f>
        <v>89.4</v>
      </c>
      <c r="Y1546">
        <f>VLOOKUP($G1546,county_facts!$A:$BB,21,FALSE)</f>
        <v>1.7</v>
      </c>
      <c r="Z1546">
        <f>VLOOKUP($G1546,county_facts!$A:$BB,22,FALSE)</f>
        <v>2.7</v>
      </c>
      <c r="AA1546">
        <f>VLOOKUP($G1546,county_facts!$A:$BB,23,FALSE)</f>
        <v>83.2</v>
      </c>
      <c r="AB1546">
        <f>VLOOKUP($G1546,county_facts!$A:$BB,24,FALSE)</f>
        <v>18.899999999999999</v>
      </c>
      <c r="AC1546">
        <f>VLOOKUP($G1546,county_facts!$A:$BB,25,FALSE)</f>
        <v>2762</v>
      </c>
      <c r="AD1546">
        <f>VLOOKUP($G1546,county_facts!$A:$BB,26,FALSE)</f>
        <v>32.6</v>
      </c>
      <c r="AE1546">
        <f>VLOOKUP($G1546,county_facts!$A:$BB,27,FALSE)</f>
        <v>15794</v>
      </c>
      <c r="AF1546">
        <f>VLOOKUP($G1546,county_facts!$A:$BB,28,FALSE)</f>
        <v>81</v>
      </c>
      <c r="AG1546">
        <f>VLOOKUP($G1546,county_facts!$A:$BB,29,FALSE)</f>
        <v>7.2</v>
      </c>
      <c r="AH1546">
        <f>VLOOKUP($G1546,county_facts!$A:$BB,30,FALSE)</f>
        <v>152900</v>
      </c>
      <c r="AI1546">
        <f>VLOOKUP($G1546,county_facts!$A:$BB,31,FALSE)</f>
        <v>14421</v>
      </c>
      <c r="AJ1546">
        <f>VLOOKUP($G1546,county_facts!$A:$BB,32,FALSE)</f>
        <v>2.7</v>
      </c>
      <c r="AK1546">
        <f>VLOOKUP($G1546,county_facts!$A:$BB,33,FALSE)</f>
        <v>23459</v>
      </c>
      <c r="AL1546">
        <f>VLOOKUP($G1546,county_facts!$A:$BB,34,FALSE)</f>
        <v>52446</v>
      </c>
      <c r="AM1546">
        <f>VLOOKUP($G1546,county_facts!$A:$BB,35,FALSE)</f>
        <v>13.8</v>
      </c>
      <c r="AN1546">
        <f>VLOOKUP($G1546,county_facts!$A:$BB,36,FALSE)</f>
        <v>538</v>
      </c>
      <c r="AO1546">
        <f>VLOOKUP($G1546,county_facts!$A:$BB,37,FALSE)</f>
        <v>5638</v>
      </c>
      <c r="AP1546">
        <f>VLOOKUP($G1546,county_facts!$A:$BB,38,FALSE)</f>
        <v>-0.8</v>
      </c>
      <c r="AQ1546">
        <f>VLOOKUP($G1546,county_facts!$A:$BB,39,FALSE)</f>
        <v>3234</v>
      </c>
      <c r="AR1546">
        <f>VLOOKUP($G1546,county_facts!$A:$BB,40,FALSE)</f>
        <v>3820</v>
      </c>
      <c r="AS1546">
        <f>VLOOKUP($G1546,county_facts!$A:$BB,41,FALSE)</f>
        <v>1.1000000000000001</v>
      </c>
      <c r="AT1546">
        <f>VLOOKUP($G1546,county_facts!$A:$BB,42,FALSE)</f>
        <v>1.9</v>
      </c>
      <c r="AU1546">
        <f>VLOOKUP($G1546,county_facts!$A:$BB,43,FALSE)</f>
        <v>0</v>
      </c>
      <c r="AV1546">
        <f>VLOOKUP($G1546,county_facts!$A:$BB,44,FALSE)</f>
        <v>0</v>
      </c>
      <c r="AW1546">
        <f>VLOOKUP($G1546,county_facts!$A:$BB,45,FALSE)</f>
        <v>0</v>
      </c>
      <c r="AX1546">
        <f>VLOOKUP($G1546,county_facts!$A:$BB,46,FALSE)</f>
        <v>32.1</v>
      </c>
      <c r="AY1546">
        <f>VLOOKUP($G1546,county_facts!$A:$BB,47,FALSE)</f>
        <v>754873</v>
      </c>
      <c r="AZ1546">
        <f>VLOOKUP($G1546,county_facts!$A:$BB,48,FALSE)</f>
        <v>33767</v>
      </c>
      <c r="BA1546">
        <f>VLOOKUP($G1546,county_facts!$A:$BB,49,FALSE)</f>
        <v>238792</v>
      </c>
      <c r="BB1546">
        <f>VLOOKUP($G1546,county_facts!$A:$BB,50,FALSE)</f>
        <v>6100</v>
      </c>
      <c r="BC1546">
        <f>VLOOKUP($G1546,county_facts!$A:$BB,51,FALSE)</f>
        <v>23255</v>
      </c>
      <c r="BD1546">
        <f>VLOOKUP($G1546,county_facts!$A:$BB,52,FALSE)</f>
        <v>107</v>
      </c>
      <c r="BE1546">
        <f>VLOOKUP($G1546,county_facts!$A:$BB,53,FALSE)</f>
        <v>302.44</v>
      </c>
      <c r="BF1546">
        <f>VLOOKUP($G1546,county_facts!$A:$BB,54,FALSE)</f>
        <v>129.30000000000001</v>
      </c>
    </row>
    <row r="1547" spans="1:58" x14ac:dyDescent="0.3">
      <c r="A1547" t="s">
        <v>9</v>
      </c>
      <c r="B1547" t="s">
        <v>616</v>
      </c>
      <c r="C1547">
        <v>759</v>
      </c>
      <c r="D1547" t="s">
        <v>578</v>
      </c>
      <c r="E1547">
        <v>1639</v>
      </c>
      <c r="F1547">
        <v>0.46308724800000001</v>
      </c>
      <c r="G1547">
        <v>47021</v>
      </c>
      <c r="H1547">
        <f>VLOOKUP($G1547,county_facts!$A:$BB,4,FALSE)</f>
        <v>39764</v>
      </c>
      <c r="I1547">
        <f>VLOOKUP($G1547,county_facts!$A:$BB,5,FALSE)</f>
        <v>39107</v>
      </c>
      <c r="J1547">
        <f>VLOOKUP($G1547,county_facts!$A:$BB,6,FALSE)</f>
        <v>1.7</v>
      </c>
      <c r="K1547">
        <f>VLOOKUP($G1547,county_facts!$A:$BB,7,FALSE)</f>
        <v>39105</v>
      </c>
      <c r="L1547">
        <f>VLOOKUP($G1547,county_facts!$A:$BB,8,FALSE)</f>
        <v>5.6</v>
      </c>
      <c r="M1547">
        <f>VLOOKUP($G1547,county_facts!$A:$BB,9,FALSE)</f>
        <v>23.6</v>
      </c>
      <c r="N1547">
        <f>VLOOKUP($G1547,county_facts!$A:$BB,10,FALSE)</f>
        <v>13.2</v>
      </c>
      <c r="O1547">
        <f>VLOOKUP($G1547,county_facts!$A:$BB,11,FALSE)</f>
        <v>50.2</v>
      </c>
      <c r="P1547">
        <f>VLOOKUP($G1547,county_facts!$A:$BB,12,FALSE)</f>
        <v>95.7</v>
      </c>
      <c r="Q1547">
        <f>VLOOKUP($G1547,county_facts!$A:$BB,13,FALSE)</f>
        <v>1.9</v>
      </c>
      <c r="R1547">
        <f>VLOOKUP($G1547,county_facts!$A:$BB,14,FALSE)</f>
        <v>0.4</v>
      </c>
      <c r="S1547">
        <f>VLOOKUP($G1547,county_facts!$A:$BB,15,FALSE)</f>
        <v>0.5</v>
      </c>
      <c r="T1547">
        <f>VLOOKUP($G1547,county_facts!$A:$BB,16,FALSE)</f>
        <v>0.1</v>
      </c>
      <c r="U1547">
        <f>VLOOKUP($G1547,county_facts!$A:$BB,17,FALSE)</f>
        <v>1.4</v>
      </c>
      <c r="V1547">
        <f>VLOOKUP($G1547,county_facts!$A:$BB,18,FALSE)</f>
        <v>2.7</v>
      </c>
      <c r="W1547">
        <f>VLOOKUP($G1547,county_facts!$A:$BB,19,FALSE)</f>
        <v>93.3</v>
      </c>
      <c r="X1547">
        <f>VLOOKUP($G1547,county_facts!$A:$BB,20,FALSE)</f>
        <v>89.4</v>
      </c>
      <c r="Y1547">
        <f>VLOOKUP($G1547,county_facts!$A:$BB,21,FALSE)</f>
        <v>1.7</v>
      </c>
      <c r="Z1547">
        <f>VLOOKUP($G1547,county_facts!$A:$BB,22,FALSE)</f>
        <v>2.7</v>
      </c>
      <c r="AA1547">
        <f>VLOOKUP($G1547,county_facts!$A:$BB,23,FALSE)</f>
        <v>83.2</v>
      </c>
      <c r="AB1547">
        <f>VLOOKUP($G1547,county_facts!$A:$BB,24,FALSE)</f>
        <v>18.899999999999999</v>
      </c>
      <c r="AC1547">
        <f>VLOOKUP($G1547,county_facts!$A:$BB,25,FALSE)</f>
        <v>2762</v>
      </c>
      <c r="AD1547">
        <f>VLOOKUP($G1547,county_facts!$A:$BB,26,FALSE)</f>
        <v>32.6</v>
      </c>
      <c r="AE1547">
        <f>VLOOKUP($G1547,county_facts!$A:$BB,27,FALSE)</f>
        <v>15794</v>
      </c>
      <c r="AF1547">
        <f>VLOOKUP($G1547,county_facts!$A:$BB,28,FALSE)</f>
        <v>81</v>
      </c>
      <c r="AG1547">
        <f>VLOOKUP($G1547,county_facts!$A:$BB,29,FALSE)</f>
        <v>7.2</v>
      </c>
      <c r="AH1547">
        <f>VLOOKUP($G1547,county_facts!$A:$BB,30,FALSE)</f>
        <v>152900</v>
      </c>
      <c r="AI1547">
        <f>VLOOKUP($G1547,county_facts!$A:$BB,31,FALSE)</f>
        <v>14421</v>
      </c>
      <c r="AJ1547">
        <f>VLOOKUP($G1547,county_facts!$A:$BB,32,FALSE)</f>
        <v>2.7</v>
      </c>
      <c r="AK1547">
        <f>VLOOKUP($G1547,county_facts!$A:$BB,33,FALSE)</f>
        <v>23459</v>
      </c>
      <c r="AL1547">
        <f>VLOOKUP($G1547,county_facts!$A:$BB,34,FALSE)</f>
        <v>52446</v>
      </c>
      <c r="AM1547">
        <f>VLOOKUP($G1547,county_facts!$A:$BB,35,FALSE)</f>
        <v>13.8</v>
      </c>
      <c r="AN1547">
        <f>VLOOKUP($G1547,county_facts!$A:$BB,36,FALSE)</f>
        <v>538</v>
      </c>
      <c r="AO1547">
        <f>VLOOKUP($G1547,county_facts!$A:$BB,37,FALSE)</f>
        <v>5638</v>
      </c>
      <c r="AP1547">
        <f>VLOOKUP($G1547,county_facts!$A:$BB,38,FALSE)</f>
        <v>-0.8</v>
      </c>
      <c r="AQ1547">
        <f>VLOOKUP($G1547,county_facts!$A:$BB,39,FALSE)</f>
        <v>3234</v>
      </c>
      <c r="AR1547">
        <f>VLOOKUP($G1547,county_facts!$A:$BB,40,FALSE)</f>
        <v>3820</v>
      </c>
      <c r="AS1547">
        <f>VLOOKUP($G1547,county_facts!$A:$BB,41,FALSE)</f>
        <v>1.1000000000000001</v>
      </c>
      <c r="AT1547">
        <f>VLOOKUP($G1547,county_facts!$A:$BB,42,FALSE)</f>
        <v>1.9</v>
      </c>
      <c r="AU1547">
        <f>VLOOKUP($G1547,county_facts!$A:$BB,43,FALSE)</f>
        <v>0</v>
      </c>
      <c r="AV1547">
        <f>VLOOKUP($G1547,county_facts!$A:$BB,44,FALSE)</f>
        <v>0</v>
      </c>
      <c r="AW1547">
        <f>VLOOKUP($G1547,county_facts!$A:$BB,45,FALSE)</f>
        <v>0</v>
      </c>
      <c r="AX1547">
        <f>VLOOKUP($G1547,county_facts!$A:$BB,46,FALSE)</f>
        <v>32.1</v>
      </c>
      <c r="AY1547">
        <f>VLOOKUP($G1547,county_facts!$A:$BB,47,FALSE)</f>
        <v>754873</v>
      </c>
      <c r="AZ1547">
        <f>VLOOKUP($G1547,county_facts!$A:$BB,48,FALSE)</f>
        <v>33767</v>
      </c>
      <c r="BA1547">
        <f>VLOOKUP($G1547,county_facts!$A:$BB,49,FALSE)</f>
        <v>238792</v>
      </c>
      <c r="BB1547">
        <f>VLOOKUP($G1547,county_facts!$A:$BB,50,FALSE)</f>
        <v>6100</v>
      </c>
      <c r="BC1547">
        <f>VLOOKUP($G1547,county_facts!$A:$BB,51,FALSE)</f>
        <v>23255</v>
      </c>
      <c r="BD1547">
        <f>VLOOKUP($G1547,county_facts!$A:$BB,52,FALSE)</f>
        <v>107</v>
      </c>
      <c r="BE1547">
        <f>VLOOKUP($G1547,county_facts!$A:$BB,53,FALSE)</f>
        <v>302.44</v>
      </c>
      <c r="BF1547">
        <f>VLOOKUP($G1547,county_facts!$A:$BB,54,FALSE)</f>
        <v>129.30000000000001</v>
      </c>
    </row>
    <row r="1548" spans="1:58" x14ac:dyDescent="0.3">
      <c r="A1548" t="s">
        <v>6</v>
      </c>
      <c r="B1548" t="s">
        <v>531</v>
      </c>
      <c r="C1548">
        <v>823</v>
      </c>
      <c r="D1548" t="s">
        <v>578</v>
      </c>
      <c r="E1548">
        <v>1589</v>
      </c>
      <c r="F1548">
        <v>0.51793580900000002</v>
      </c>
      <c r="G1548">
        <v>47019</v>
      </c>
      <c r="H1548">
        <f>VLOOKUP($G1548,county_facts!$A:$BB,4,FALSE)</f>
        <v>56886</v>
      </c>
      <c r="I1548">
        <f>VLOOKUP($G1548,county_facts!$A:$BB,5,FALSE)</f>
        <v>57424</v>
      </c>
      <c r="J1548">
        <f>VLOOKUP($G1548,county_facts!$A:$BB,6,FALSE)</f>
        <v>-0.9</v>
      </c>
      <c r="K1548">
        <f>VLOOKUP($G1548,county_facts!$A:$BB,7,FALSE)</f>
        <v>57424</v>
      </c>
      <c r="L1548">
        <f>VLOOKUP($G1548,county_facts!$A:$BB,8,FALSE)</f>
        <v>4.9000000000000004</v>
      </c>
      <c r="M1548">
        <f>VLOOKUP($G1548,county_facts!$A:$BB,9,FALSE)</f>
        <v>19.100000000000001</v>
      </c>
      <c r="N1548">
        <f>VLOOKUP($G1548,county_facts!$A:$BB,10,FALSE)</f>
        <v>19.7</v>
      </c>
      <c r="O1548">
        <f>VLOOKUP($G1548,county_facts!$A:$BB,11,FALSE)</f>
        <v>51</v>
      </c>
      <c r="P1548">
        <f>VLOOKUP($G1548,county_facts!$A:$BB,12,FALSE)</f>
        <v>96.6</v>
      </c>
      <c r="Q1548">
        <f>VLOOKUP($G1548,county_facts!$A:$BB,13,FALSE)</f>
        <v>1.6</v>
      </c>
      <c r="R1548">
        <f>VLOOKUP($G1548,county_facts!$A:$BB,14,FALSE)</f>
        <v>0.3</v>
      </c>
      <c r="S1548">
        <f>VLOOKUP($G1548,county_facts!$A:$BB,15,FALSE)</f>
        <v>0.4</v>
      </c>
      <c r="T1548">
        <f>VLOOKUP($G1548,county_facts!$A:$BB,16,FALSE)</f>
        <v>0</v>
      </c>
      <c r="U1548">
        <f>VLOOKUP($G1548,county_facts!$A:$BB,17,FALSE)</f>
        <v>1.2</v>
      </c>
      <c r="V1548">
        <f>VLOOKUP($G1548,county_facts!$A:$BB,18,FALSE)</f>
        <v>1.7</v>
      </c>
      <c r="W1548">
        <f>VLOOKUP($G1548,county_facts!$A:$BB,19,FALSE)</f>
        <v>95.1</v>
      </c>
      <c r="X1548">
        <f>VLOOKUP($G1548,county_facts!$A:$BB,20,FALSE)</f>
        <v>87</v>
      </c>
      <c r="Y1548">
        <f>VLOOKUP($G1548,county_facts!$A:$BB,21,FALSE)</f>
        <v>1</v>
      </c>
      <c r="Z1548">
        <f>VLOOKUP($G1548,county_facts!$A:$BB,22,FALSE)</f>
        <v>2.1</v>
      </c>
      <c r="AA1548">
        <f>VLOOKUP($G1548,county_facts!$A:$BB,23,FALSE)</f>
        <v>79.8</v>
      </c>
      <c r="AB1548">
        <f>VLOOKUP($G1548,county_facts!$A:$BB,24,FALSE)</f>
        <v>15.8</v>
      </c>
      <c r="AC1548">
        <f>VLOOKUP($G1548,county_facts!$A:$BB,25,FALSE)</f>
        <v>5144</v>
      </c>
      <c r="AD1548">
        <f>VLOOKUP($G1548,county_facts!$A:$BB,26,FALSE)</f>
        <v>22.8</v>
      </c>
      <c r="AE1548">
        <f>VLOOKUP($G1548,county_facts!$A:$BB,27,FALSE)</f>
        <v>27836</v>
      </c>
      <c r="AF1548">
        <f>VLOOKUP($G1548,county_facts!$A:$BB,28,FALSE)</f>
        <v>72.3</v>
      </c>
      <c r="AG1548">
        <f>VLOOKUP($G1548,county_facts!$A:$BB,29,FALSE)</f>
        <v>13.6</v>
      </c>
      <c r="AH1548">
        <f>VLOOKUP($G1548,county_facts!$A:$BB,30,FALSE)</f>
        <v>101100</v>
      </c>
      <c r="AI1548">
        <f>VLOOKUP($G1548,county_facts!$A:$BB,31,FALSE)</f>
        <v>24079</v>
      </c>
      <c r="AJ1548">
        <f>VLOOKUP($G1548,county_facts!$A:$BB,32,FALSE)</f>
        <v>2.3199999999999998</v>
      </c>
      <c r="AK1548">
        <f>VLOOKUP($G1548,county_facts!$A:$BB,33,FALSE)</f>
        <v>19018</v>
      </c>
      <c r="AL1548">
        <f>VLOOKUP($G1548,county_facts!$A:$BB,34,FALSE)</f>
        <v>31842</v>
      </c>
      <c r="AM1548">
        <f>VLOOKUP($G1548,county_facts!$A:$BB,35,FALSE)</f>
        <v>22.9</v>
      </c>
      <c r="AN1548">
        <f>VLOOKUP($G1548,county_facts!$A:$BB,36,FALSE)</f>
        <v>686</v>
      </c>
      <c r="AO1548">
        <f>VLOOKUP($G1548,county_facts!$A:$BB,37,FALSE)</f>
        <v>8547</v>
      </c>
      <c r="AP1548">
        <f>VLOOKUP($G1548,county_facts!$A:$BB,38,FALSE)</f>
        <v>-2.6</v>
      </c>
      <c r="AQ1548">
        <f>VLOOKUP($G1548,county_facts!$A:$BB,39,FALSE)</f>
        <v>3246</v>
      </c>
      <c r="AR1548">
        <f>VLOOKUP($G1548,county_facts!$A:$BB,40,FALSE)</f>
        <v>3938</v>
      </c>
      <c r="AS1548">
        <f>VLOOKUP($G1548,county_facts!$A:$BB,41,FALSE)</f>
        <v>0</v>
      </c>
      <c r="AT1548">
        <f>VLOOKUP($G1548,county_facts!$A:$BB,42,FALSE)</f>
        <v>0</v>
      </c>
      <c r="AU1548">
        <f>VLOOKUP($G1548,county_facts!$A:$BB,43,FALSE)</f>
        <v>0</v>
      </c>
      <c r="AV1548">
        <f>VLOOKUP($G1548,county_facts!$A:$BB,44,FALSE)</f>
        <v>0</v>
      </c>
      <c r="AW1548">
        <f>VLOOKUP($G1548,county_facts!$A:$BB,45,FALSE)</f>
        <v>0</v>
      </c>
      <c r="AX1548">
        <f>VLOOKUP($G1548,county_facts!$A:$BB,46,FALSE)</f>
        <v>16.2</v>
      </c>
      <c r="AY1548">
        <f>VLOOKUP($G1548,county_facts!$A:$BB,47,FALSE)</f>
        <v>296682</v>
      </c>
      <c r="AZ1548">
        <f>VLOOKUP($G1548,county_facts!$A:$BB,48,FALSE)</f>
        <v>34983</v>
      </c>
      <c r="BA1548">
        <f>VLOOKUP($G1548,county_facts!$A:$BB,49,FALSE)</f>
        <v>461274</v>
      </c>
      <c r="BB1548">
        <f>VLOOKUP($G1548,county_facts!$A:$BB,50,FALSE)</f>
        <v>7826</v>
      </c>
      <c r="BC1548">
        <f>VLOOKUP($G1548,county_facts!$A:$BB,51,FALSE)</f>
        <v>41911</v>
      </c>
      <c r="BD1548">
        <f>VLOOKUP($G1548,county_facts!$A:$BB,52,FALSE)</f>
        <v>51</v>
      </c>
      <c r="BE1548">
        <f>VLOOKUP($G1548,county_facts!$A:$BB,53,FALSE)</f>
        <v>341.2</v>
      </c>
      <c r="BF1548">
        <f>VLOOKUP($G1548,county_facts!$A:$BB,54,FALSE)</f>
        <v>168.3</v>
      </c>
    </row>
    <row r="1549" spans="1:58" x14ac:dyDescent="0.3">
      <c r="A1549" t="s">
        <v>9</v>
      </c>
      <c r="B1549" t="s">
        <v>531</v>
      </c>
      <c r="C1549">
        <v>766</v>
      </c>
      <c r="D1549" t="s">
        <v>578</v>
      </c>
      <c r="E1549">
        <v>1589</v>
      </c>
      <c r="F1549">
        <v>0.48206419099999998</v>
      </c>
      <c r="G1549">
        <v>47019</v>
      </c>
      <c r="H1549">
        <f>VLOOKUP($G1549,county_facts!$A:$BB,4,FALSE)</f>
        <v>56886</v>
      </c>
      <c r="I1549">
        <f>VLOOKUP($G1549,county_facts!$A:$BB,5,FALSE)</f>
        <v>57424</v>
      </c>
      <c r="J1549">
        <f>VLOOKUP($G1549,county_facts!$A:$BB,6,FALSE)</f>
        <v>-0.9</v>
      </c>
      <c r="K1549">
        <f>VLOOKUP($G1549,county_facts!$A:$BB,7,FALSE)</f>
        <v>57424</v>
      </c>
      <c r="L1549">
        <f>VLOOKUP($G1549,county_facts!$A:$BB,8,FALSE)</f>
        <v>4.9000000000000004</v>
      </c>
      <c r="M1549">
        <f>VLOOKUP($G1549,county_facts!$A:$BB,9,FALSE)</f>
        <v>19.100000000000001</v>
      </c>
      <c r="N1549">
        <f>VLOOKUP($G1549,county_facts!$A:$BB,10,FALSE)</f>
        <v>19.7</v>
      </c>
      <c r="O1549">
        <f>VLOOKUP($G1549,county_facts!$A:$BB,11,FALSE)</f>
        <v>51</v>
      </c>
      <c r="P1549">
        <f>VLOOKUP($G1549,county_facts!$A:$BB,12,FALSE)</f>
        <v>96.6</v>
      </c>
      <c r="Q1549">
        <f>VLOOKUP($G1549,county_facts!$A:$BB,13,FALSE)</f>
        <v>1.6</v>
      </c>
      <c r="R1549">
        <f>VLOOKUP($G1549,county_facts!$A:$BB,14,FALSE)</f>
        <v>0.3</v>
      </c>
      <c r="S1549">
        <f>VLOOKUP($G1549,county_facts!$A:$BB,15,FALSE)</f>
        <v>0.4</v>
      </c>
      <c r="T1549">
        <f>VLOOKUP($G1549,county_facts!$A:$BB,16,FALSE)</f>
        <v>0</v>
      </c>
      <c r="U1549">
        <f>VLOOKUP($G1549,county_facts!$A:$BB,17,FALSE)</f>
        <v>1.2</v>
      </c>
      <c r="V1549">
        <f>VLOOKUP($G1549,county_facts!$A:$BB,18,FALSE)</f>
        <v>1.7</v>
      </c>
      <c r="W1549">
        <f>VLOOKUP($G1549,county_facts!$A:$BB,19,FALSE)</f>
        <v>95.1</v>
      </c>
      <c r="X1549">
        <f>VLOOKUP($G1549,county_facts!$A:$BB,20,FALSE)</f>
        <v>87</v>
      </c>
      <c r="Y1549">
        <f>VLOOKUP($G1549,county_facts!$A:$BB,21,FALSE)</f>
        <v>1</v>
      </c>
      <c r="Z1549">
        <f>VLOOKUP($G1549,county_facts!$A:$BB,22,FALSE)</f>
        <v>2.1</v>
      </c>
      <c r="AA1549">
        <f>VLOOKUP($G1549,county_facts!$A:$BB,23,FALSE)</f>
        <v>79.8</v>
      </c>
      <c r="AB1549">
        <f>VLOOKUP($G1549,county_facts!$A:$BB,24,FALSE)</f>
        <v>15.8</v>
      </c>
      <c r="AC1549">
        <f>VLOOKUP($G1549,county_facts!$A:$BB,25,FALSE)</f>
        <v>5144</v>
      </c>
      <c r="AD1549">
        <f>VLOOKUP($G1549,county_facts!$A:$BB,26,FALSE)</f>
        <v>22.8</v>
      </c>
      <c r="AE1549">
        <f>VLOOKUP($G1549,county_facts!$A:$BB,27,FALSE)</f>
        <v>27836</v>
      </c>
      <c r="AF1549">
        <f>VLOOKUP($G1549,county_facts!$A:$BB,28,FALSE)</f>
        <v>72.3</v>
      </c>
      <c r="AG1549">
        <f>VLOOKUP($G1549,county_facts!$A:$BB,29,FALSE)</f>
        <v>13.6</v>
      </c>
      <c r="AH1549">
        <f>VLOOKUP($G1549,county_facts!$A:$BB,30,FALSE)</f>
        <v>101100</v>
      </c>
      <c r="AI1549">
        <f>VLOOKUP($G1549,county_facts!$A:$BB,31,FALSE)</f>
        <v>24079</v>
      </c>
      <c r="AJ1549">
        <f>VLOOKUP($G1549,county_facts!$A:$BB,32,FALSE)</f>
        <v>2.3199999999999998</v>
      </c>
      <c r="AK1549">
        <f>VLOOKUP($G1549,county_facts!$A:$BB,33,FALSE)</f>
        <v>19018</v>
      </c>
      <c r="AL1549">
        <f>VLOOKUP($G1549,county_facts!$A:$BB,34,FALSE)</f>
        <v>31842</v>
      </c>
      <c r="AM1549">
        <f>VLOOKUP($G1549,county_facts!$A:$BB,35,FALSE)</f>
        <v>22.9</v>
      </c>
      <c r="AN1549">
        <f>VLOOKUP($G1549,county_facts!$A:$BB,36,FALSE)</f>
        <v>686</v>
      </c>
      <c r="AO1549">
        <f>VLOOKUP($G1549,county_facts!$A:$BB,37,FALSE)</f>
        <v>8547</v>
      </c>
      <c r="AP1549">
        <f>VLOOKUP($G1549,county_facts!$A:$BB,38,FALSE)</f>
        <v>-2.6</v>
      </c>
      <c r="AQ1549">
        <f>VLOOKUP($G1549,county_facts!$A:$BB,39,FALSE)</f>
        <v>3246</v>
      </c>
      <c r="AR1549">
        <f>VLOOKUP($G1549,county_facts!$A:$BB,40,FALSE)</f>
        <v>3938</v>
      </c>
      <c r="AS1549">
        <f>VLOOKUP($G1549,county_facts!$A:$BB,41,FALSE)</f>
        <v>0</v>
      </c>
      <c r="AT1549">
        <f>VLOOKUP($G1549,county_facts!$A:$BB,42,FALSE)</f>
        <v>0</v>
      </c>
      <c r="AU1549">
        <f>VLOOKUP($G1549,county_facts!$A:$BB,43,FALSE)</f>
        <v>0</v>
      </c>
      <c r="AV1549">
        <f>VLOOKUP($G1549,county_facts!$A:$BB,44,FALSE)</f>
        <v>0</v>
      </c>
      <c r="AW1549">
        <f>VLOOKUP($G1549,county_facts!$A:$BB,45,FALSE)</f>
        <v>0</v>
      </c>
      <c r="AX1549">
        <f>VLOOKUP($G1549,county_facts!$A:$BB,46,FALSE)</f>
        <v>16.2</v>
      </c>
      <c r="AY1549">
        <f>VLOOKUP($G1549,county_facts!$A:$BB,47,FALSE)</f>
        <v>296682</v>
      </c>
      <c r="AZ1549">
        <f>VLOOKUP($G1549,county_facts!$A:$BB,48,FALSE)</f>
        <v>34983</v>
      </c>
      <c r="BA1549">
        <f>VLOOKUP($G1549,county_facts!$A:$BB,49,FALSE)</f>
        <v>461274</v>
      </c>
      <c r="BB1549">
        <f>VLOOKUP($G1549,county_facts!$A:$BB,50,FALSE)</f>
        <v>7826</v>
      </c>
      <c r="BC1549">
        <f>VLOOKUP($G1549,county_facts!$A:$BB,51,FALSE)</f>
        <v>41911</v>
      </c>
      <c r="BD1549">
        <f>VLOOKUP($G1549,county_facts!$A:$BB,52,FALSE)</f>
        <v>51</v>
      </c>
      <c r="BE1549">
        <f>VLOOKUP($G1549,county_facts!$A:$BB,53,FALSE)</f>
        <v>341.2</v>
      </c>
      <c r="BF1549">
        <f>VLOOKUP($G1549,county_facts!$A:$BB,54,FALSE)</f>
        <v>168.3</v>
      </c>
    </row>
    <row r="1550" spans="1:58" x14ac:dyDescent="0.3">
      <c r="A1550" t="s">
        <v>6</v>
      </c>
      <c r="B1550" t="s">
        <v>124</v>
      </c>
      <c r="C1550">
        <v>548</v>
      </c>
      <c r="D1550" t="s">
        <v>578</v>
      </c>
      <c r="E1550">
        <v>768</v>
      </c>
      <c r="F1550">
        <v>0.71354166699999999</v>
      </c>
      <c r="G1550">
        <v>47017</v>
      </c>
      <c r="H1550">
        <f>VLOOKUP($G1550,county_facts!$A:$BB,4,FALSE)</f>
        <v>28370</v>
      </c>
      <c r="I1550">
        <f>VLOOKUP($G1550,county_facts!$A:$BB,5,FALSE)</f>
        <v>28505</v>
      </c>
      <c r="J1550">
        <f>VLOOKUP($G1550,county_facts!$A:$BB,6,FALSE)</f>
        <v>-0.5</v>
      </c>
      <c r="K1550">
        <f>VLOOKUP($G1550,county_facts!$A:$BB,7,FALSE)</f>
        <v>28522</v>
      </c>
      <c r="L1550">
        <f>VLOOKUP($G1550,county_facts!$A:$BB,8,FALSE)</f>
        <v>6</v>
      </c>
      <c r="M1550">
        <f>VLOOKUP($G1550,county_facts!$A:$BB,9,FALSE)</f>
        <v>21.6</v>
      </c>
      <c r="N1550">
        <f>VLOOKUP($G1550,county_facts!$A:$BB,10,FALSE)</f>
        <v>19.7</v>
      </c>
      <c r="O1550">
        <f>VLOOKUP($G1550,county_facts!$A:$BB,11,FALSE)</f>
        <v>51.4</v>
      </c>
      <c r="P1550">
        <f>VLOOKUP($G1550,county_facts!$A:$BB,12,FALSE)</f>
        <v>87</v>
      </c>
      <c r="Q1550">
        <f>VLOOKUP($G1550,county_facts!$A:$BB,13,FALSE)</f>
        <v>10.3</v>
      </c>
      <c r="R1550">
        <f>VLOOKUP($G1550,county_facts!$A:$BB,14,FALSE)</f>
        <v>0.5</v>
      </c>
      <c r="S1550">
        <f>VLOOKUP($G1550,county_facts!$A:$BB,15,FALSE)</f>
        <v>0.3</v>
      </c>
      <c r="T1550">
        <f>VLOOKUP($G1550,county_facts!$A:$BB,16,FALSE)</f>
        <v>0</v>
      </c>
      <c r="U1550">
        <f>VLOOKUP($G1550,county_facts!$A:$BB,17,FALSE)</f>
        <v>1.8</v>
      </c>
      <c r="V1550">
        <f>VLOOKUP($G1550,county_facts!$A:$BB,18,FALSE)</f>
        <v>2.4</v>
      </c>
      <c r="W1550">
        <f>VLOOKUP($G1550,county_facts!$A:$BB,19,FALSE)</f>
        <v>85</v>
      </c>
      <c r="X1550">
        <f>VLOOKUP($G1550,county_facts!$A:$BB,20,FALSE)</f>
        <v>86.4</v>
      </c>
      <c r="Y1550">
        <f>VLOOKUP($G1550,county_facts!$A:$BB,21,FALSE)</f>
        <v>0.9</v>
      </c>
      <c r="Z1550">
        <f>VLOOKUP($G1550,county_facts!$A:$BB,22,FALSE)</f>
        <v>1.3</v>
      </c>
      <c r="AA1550">
        <f>VLOOKUP($G1550,county_facts!$A:$BB,23,FALSE)</f>
        <v>78.599999999999994</v>
      </c>
      <c r="AB1550">
        <f>VLOOKUP($G1550,county_facts!$A:$BB,24,FALSE)</f>
        <v>15.4</v>
      </c>
      <c r="AC1550">
        <f>VLOOKUP($G1550,county_facts!$A:$BB,25,FALSE)</f>
        <v>2429</v>
      </c>
      <c r="AD1550">
        <f>VLOOKUP($G1550,county_facts!$A:$BB,26,FALSE)</f>
        <v>26.2</v>
      </c>
      <c r="AE1550">
        <f>VLOOKUP($G1550,county_facts!$A:$BB,27,FALSE)</f>
        <v>13181</v>
      </c>
      <c r="AF1550">
        <f>VLOOKUP($G1550,county_facts!$A:$BB,28,FALSE)</f>
        <v>75.8</v>
      </c>
      <c r="AG1550">
        <f>VLOOKUP($G1550,county_facts!$A:$BB,29,FALSE)</f>
        <v>8.1999999999999993</v>
      </c>
      <c r="AH1550">
        <f>VLOOKUP($G1550,county_facts!$A:$BB,30,FALSE)</f>
        <v>80500</v>
      </c>
      <c r="AI1550">
        <f>VLOOKUP($G1550,county_facts!$A:$BB,31,FALSE)</f>
        <v>11022</v>
      </c>
      <c r="AJ1550">
        <f>VLOOKUP($G1550,county_facts!$A:$BB,32,FALSE)</f>
        <v>2.5</v>
      </c>
      <c r="AK1550">
        <f>VLOOKUP($G1550,county_facts!$A:$BB,33,FALSE)</f>
        <v>18330</v>
      </c>
      <c r="AL1550">
        <f>VLOOKUP($G1550,county_facts!$A:$BB,34,FALSE)</f>
        <v>35049</v>
      </c>
      <c r="AM1550">
        <f>VLOOKUP($G1550,county_facts!$A:$BB,35,FALSE)</f>
        <v>20.100000000000001</v>
      </c>
      <c r="AN1550">
        <f>VLOOKUP($G1550,county_facts!$A:$BB,36,FALSE)</f>
        <v>437</v>
      </c>
      <c r="AO1550">
        <f>VLOOKUP($G1550,county_facts!$A:$BB,37,FALSE)</f>
        <v>6526</v>
      </c>
      <c r="AP1550">
        <f>VLOOKUP($G1550,county_facts!$A:$BB,38,FALSE)</f>
        <v>3.9</v>
      </c>
      <c r="AQ1550">
        <f>VLOOKUP($G1550,county_facts!$A:$BB,39,FALSE)</f>
        <v>1573</v>
      </c>
      <c r="AR1550">
        <f>VLOOKUP($G1550,county_facts!$A:$BB,40,FALSE)</f>
        <v>2521</v>
      </c>
      <c r="AS1550">
        <f>VLOOKUP($G1550,county_facts!$A:$BB,41,FALSE)</f>
        <v>0</v>
      </c>
      <c r="AT1550">
        <f>VLOOKUP($G1550,county_facts!$A:$BB,42,FALSE)</f>
        <v>0</v>
      </c>
      <c r="AU1550">
        <f>VLOOKUP($G1550,county_facts!$A:$BB,43,FALSE)</f>
        <v>0</v>
      </c>
      <c r="AV1550">
        <f>VLOOKUP($G1550,county_facts!$A:$BB,44,FALSE)</f>
        <v>0</v>
      </c>
      <c r="AW1550">
        <f>VLOOKUP($G1550,county_facts!$A:$BB,45,FALSE)</f>
        <v>0</v>
      </c>
      <c r="AX1550">
        <f>VLOOKUP($G1550,county_facts!$A:$BB,46,FALSE)</f>
        <v>24.5</v>
      </c>
      <c r="AY1550">
        <f>VLOOKUP($G1550,county_facts!$A:$BB,47,FALSE)</f>
        <v>767010</v>
      </c>
      <c r="AZ1550">
        <f>VLOOKUP($G1550,county_facts!$A:$BB,48,FALSE)</f>
        <v>71811</v>
      </c>
      <c r="BA1550">
        <f>VLOOKUP($G1550,county_facts!$A:$BB,49,FALSE)</f>
        <v>188945</v>
      </c>
      <c r="BB1550">
        <f>VLOOKUP($G1550,county_facts!$A:$BB,50,FALSE)</f>
        <v>6564</v>
      </c>
      <c r="BC1550">
        <f>VLOOKUP($G1550,county_facts!$A:$BB,51,FALSE)</f>
        <v>15356</v>
      </c>
      <c r="BD1550">
        <f>VLOOKUP($G1550,county_facts!$A:$BB,52,FALSE)</f>
        <v>5</v>
      </c>
      <c r="BE1550">
        <f>VLOOKUP($G1550,county_facts!$A:$BB,53,FALSE)</f>
        <v>599.25</v>
      </c>
      <c r="BF1550">
        <f>VLOOKUP($G1550,county_facts!$A:$BB,54,FALSE)</f>
        <v>47.6</v>
      </c>
    </row>
    <row r="1551" spans="1:58" x14ac:dyDescent="0.3">
      <c r="A1551" t="s">
        <v>9</v>
      </c>
      <c r="B1551" t="s">
        <v>124</v>
      </c>
      <c r="C1551">
        <v>220</v>
      </c>
      <c r="D1551" t="s">
        <v>578</v>
      </c>
      <c r="E1551">
        <v>768</v>
      </c>
      <c r="F1551">
        <v>0.28645833300000001</v>
      </c>
      <c r="G1551">
        <v>47017</v>
      </c>
      <c r="H1551">
        <f>VLOOKUP($G1551,county_facts!$A:$BB,4,FALSE)</f>
        <v>28370</v>
      </c>
      <c r="I1551">
        <f>VLOOKUP($G1551,county_facts!$A:$BB,5,FALSE)</f>
        <v>28505</v>
      </c>
      <c r="J1551">
        <f>VLOOKUP($G1551,county_facts!$A:$BB,6,FALSE)</f>
        <v>-0.5</v>
      </c>
      <c r="K1551">
        <f>VLOOKUP($G1551,county_facts!$A:$BB,7,FALSE)</f>
        <v>28522</v>
      </c>
      <c r="L1551">
        <f>VLOOKUP($G1551,county_facts!$A:$BB,8,FALSE)</f>
        <v>6</v>
      </c>
      <c r="M1551">
        <f>VLOOKUP($G1551,county_facts!$A:$BB,9,FALSE)</f>
        <v>21.6</v>
      </c>
      <c r="N1551">
        <f>VLOOKUP($G1551,county_facts!$A:$BB,10,FALSE)</f>
        <v>19.7</v>
      </c>
      <c r="O1551">
        <f>VLOOKUP($G1551,county_facts!$A:$BB,11,FALSE)</f>
        <v>51.4</v>
      </c>
      <c r="P1551">
        <f>VLOOKUP($G1551,county_facts!$A:$BB,12,FALSE)</f>
        <v>87</v>
      </c>
      <c r="Q1551">
        <f>VLOOKUP($G1551,county_facts!$A:$BB,13,FALSE)</f>
        <v>10.3</v>
      </c>
      <c r="R1551">
        <f>VLOOKUP($G1551,county_facts!$A:$BB,14,FALSE)</f>
        <v>0.5</v>
      </c>
      <c r="S1551">
        <f>VLOOKUP($G1551,county_facts!$A:$BB,15,FALSE)</f>
        <v>0.3</v>
      </c>
      <c r="T1551">
        <f>VLOOKUP($G1551,county_facts!$A:$BB,16,FALSE)</f>
        <v>0</v>
      </c>
      <c r="U1551">
        <f>VLOOKUP($G1551,county_facts!$A:$BB,17,FALSE)</f>
        <v>1.8</v>
      </c>
      <c r="V1551">
        <f>VLOOKUP($G1551,county_facts!$A:$BB,18,FALSE)</f>
        <v>2.4</v>
      </c>
      <c r="W1551">
        <f>VLOOKUP($G1551,county_facts!$A:$BB,19,FALSE)</f>
        <v>85</v>
      </c>
      <c r="X1551">
        <f>VLOOKUP($G1551,county_facts!$A:$BB,20,FALSE)</f>
        <v>86.4</v>
      </c>
      <c r="Y1551">
        <f>VLOOKUP($G1551,county_facts!$A:$BB,21,FALSE)</f>
        <v>0.9</v>
      </c>
      <c r="Z1551">
        <f>VLOOKUP($G1551,county_facts!$A:$BB,22,FALSE)</f>
        <v>1.3</v>
      </c>
      <c r="AA1551">
        <f>VLOOKUP($G1551,county_facts!$A:$BB,23,FALSE)</f>
        <v>78.599999999999994</v>
      </c>
      <c r="AB1551">
        <f>VLOOKUP($G1551,county_facts!$A:$BB,24,FALSE)</f>
        <v>15.4</v>
      </c>
      <c r="AC1551">
        <f>VLOOKUP($G1551,county_facts!$A:$BB,25,FALSE)</f>
        <v>2429</v>
      </c>
      <c r="AD1551">
        <f>VLOOKUP($G1551,county_facts!$A:$BB,26,FALSE)</f>
        <v>26.2</v>
      </c>
      <c r="AE1551">
        <f>VLOOKUP($G1551,county_facts!$A:$BB,27,FALSE)</f>
        <v>13181</v>
      </c>
      <c r="AF1551">
        <f>VLOOKUP($G1551,county_facts!$A:$BB,28,FALSE)</f>
        <v>75.8</v>
      </c>
      <c r="AG1551">
        <f>VLOOKUP($G1551,county_facts!$A:$BB,29,FALSE)</f>
        <v>8.1999999999999993</v>
      </c>
      <c r="AH1551">
        <f>VLOOKUP($G1551,county_facts!$A:$BB,30,FALSE)</f>
        <v>80500</v>
      </c>
      <c r="AI1551">
        <f>VLOOKUP($G1551,county_facts!$A:$BB,31,FALSE)</f>
        <v>11022</v>
      </c>
      <c r="AJ1551">
        <f>VLOOKUP($G1551,county_facts!$A:$BB,32,FALSE)</f>
        <v>2.5</v>
      </c>
      <c r="AK1551">
        <f>VLOOKUP($G1551,county_facts!$A:$BB,33,FALSE)</f>
        <v>18330</v>
      </c>
      <c r="AL1551">
        <f>VLOOKUP($G1551,county_facts!$A:$BB,34,FALSE)</f>
        <v>35049</v>
      </c>
      <c r="AM1551">
        <f>VLOOKUP($G1551,county_facts!$A:$BB,35,FALSE)</f>
        <v>20.100000000000001</v>
      </c>
      <c r="AN1551">
        <f>VLOOKUP($G1551,county_facts!$A:$BB,36,FALSE)</f>
        <v>437</v>
      </c>
      <c r="AO1551">
        <f>VLOOKUP($G1551,county_facts!$A:$BB,37,FALSE)</f>
        <v>6526</v>
      </c>
      <c r="AP1551">
        <f>VLOOKUP($G1551,county_facts!$A:$BB,38,FALSE)</f>
        <v>3.9</v>
      </c>
      <c r="AQ1551">
        <f>VLOOKUP($G1551,county_facts!$A:$BB,39,FALSE)</f>
        <v>1573</v>
      </c>
      <c r="AR1551">
        <f>VLOOKUP($G1551,county_facts!$A:$BB,40,FALSE)</f>
        <v>2521</v>
      </c>
      <c r="AS1551">
        <f>VLOOKUP($G1551,county_facts!$A:$BB,41,FALSE)</f>
        <v>0</v>
      </c>
      <c r="AT1551">
        <f>VLOOKUP($G1551,county_facts!$A:$BB,42,FALSE)</f>
        <v>0</v>
      </c>
      <c r="AU1551">
        <f>VLOOKUP($G1551,county_facts!$A:$BB,43,FALSE)</f>
        <v>0</v>
      </c>
      <c r="AV1551">
        <f>VLOOKUP($G1551,county_facts!$A:$BB,44,FALSE)</f>
        <v>0</v>
      </c>
      <c r="AW1551">
        <f>VLOOKUP($G1551,county_facts!$A:$BB,45,FALSE)</f>
        <v>0</v>
      </c>
      <c r="AX1551">
        <f>VLOOKUP($G1551,county_facts!$A:$BB,46,FALSE)</f>
        <v>24.5</v>
      </c>
      <c r="AY1551">
        <f>VLOOKUP($G1551,county_facts!$A:$BB,47,FALSE)</f>
        <v>767010</v>
      </c>
      <c r="AZ1551">
        <f>VLOOKUP($G1551,county_facts!$A:$BB,48,FALSE)</f>
        <v>71811</v>
      </c>
      <c r="BA1551">
        <f>VLOOKUP($G1551,county_facts!$A:$BB,49,FALSE)</f>
        <v>188945</v>
      </c>
      <c r="BB1551">
        <f>VLOOKUP($G1551,county_facts!$A:$BB,50,FALSE)</f>
        <v>6564</v>
      </c>
      <c r="BC1551">
        <f>VLOOKUP($G1551,county_facts!$A:$BB,51,FALSE)</f>
        <v>15356</v>
      </c>
      <c r="BD1551">
        <f>VLOOKUP($G1551,county_facts!$A:$BB,52,FALSE)</f>
        <v>5</v>
      </c>
      <c r="BE1551">
        <f>VLOOKUP($G1551,county_facts!$A:$BB,53,FALSE)</f>
        <v>599.25</v>
      </c>
      <c r="BF1551">
        <f>VLOOKUP($G1551,county_facts!$A:$BB,54,FALSE)</f>
        <v>47.6</v>
      </c>
    </row>
    <row r="1552" spans="1:58" x14ac:dyDescent="0.3">
      <c r="A1552" t="s">
        <v>6</v>
      </c>
      <c r="B1552" t="s">
        <v>617</v>
      </c>
      <c r="C1552">
        <v>281</v>
      </c>
      <c r="D1552" t="s">
        <v>578</v>
      </c>
      <c r="E1552">
        <v>463</v>
      </c>
      <c r="F1552">
        <v>0.60691144699999999</v>
      </c>
      <c r="G1552">
        <v>47015</v>
      </c>
      <c r="H1552">
        <f>VLOOKUP($G1552,county_facts!$A:$BB,4,FALSE)</f>
        <v>13757</v>
      </c>
      <c r="I1552">
        <f>VLOOKUP($G1552,county_facts!$A:$BB,5,FALSE)</f>
        <v>13801</v>
      </c>
      <c r="J1552">
        <f>VLOOKUP($G1552,county_facts!$A:$BB,6,FALSE)</f>
        <v>-0.3</v>
      </c>
      <c r="K1552">
        <f>VLOOKUP($G1552,county_facts!$A:$BB,7,FALSE)</f>
        <v>13801</v>
      </c>
      <c r="L1552">
        <f>VLOOKUP($G1552,county_facts!$A:$BB,8,FALSE)</f>
        <v>5.4</v>
      </c>
      <c r="M1552">
        <f>VLOOKUP($G1552,county_facts!$A:$BB,9,FALSE)</f>
        <v>21.2</v>
      </c>
      <c r="N1552">
        <f>VLOOKUP($G1552,county_facts!$A:$BB,10,FALSE)</f>
        <v>18.100000000000001</v>
      </c>
      <c r="O1552">
        <f>VLOOKUP($G1552,county_facts!$A:$BB,11,FALSE)</f>
        <v>50.2</v>
      </c>
      <c r="P1552">
        <f>VLOOKUP($G1552,county_facts!$A:$BB,12,FALSE)</f>
        <v>96</v>
      </c>
      <c r="Q1552">
        <f>VLOOKUP($G1552,county_facts!$A:$BB,13,FALSE)</f>
        <v>1.7</v>
      </c>
      <c r="R1552">
        <f>VLOOKUP($G1552,county_facts!$A:$BB,14,FALSE)</f>
        <v>0.3</v>
      </c>
      <c r="S1552">
        <f>VLOOKUP($G1552,county_facts!$A:$BB,15,FALSE)</f>
        <v>0.4</v>
      </c>
      <c r="T1552">
        <f>VLOOKUP($G1552,county_facts!$A:$BB,16,FALSE)</f>
        <v>0.1</v>
      </c>
      <c r="U1552">
        <f>VLOOKUP($G1552,county_facts!$A:$BB,17,FALSE)</f>
        <v>1.5</v>
      </c>
      <c r="V1552">
        <f>VLOOKUP($G1552,county_facts!$A:$BB,18,FALSE)</f>
        <v>1.8</v>
      </c>
      <c r="W1552">
        <f>VLOOKUP($G1552,county_facts!$A:$BB,19,FALSE)</f>
        <v>94.5</v>
      </c>
      <c r="X1552">
        <f>VLOOKUP($G1552,county_facts!$A:$BB,20,FALSE)</f>
        <v>86</v>
      </c>
      <c r="Y1552">
        <f>VLOOKUP($G1552,county_facts!$A:$BB,21,FALSE)</f>
        <v>1.7</v>
      </c>
      <c r="Z1552">
        <f>VLOOKUP($G1552,county_facts!$A:$BB,22,FALSE)</f>
        <v>2.6</v>
      </c>
      <c r="AA1552">
        <f>VLOOKUP($G1552,county_facts!$A:$BB,23,FALSE)</f>
        <v>76.400000000000006</v>
      </c>
      <c r="AB1552">
        <f>VLOOKUP($G1552,county_facts!$A:$BB,24,FALSE)</f>
        <v>13</v>
      </c>
      <c r="AC1552">
        <f>VLOOKUP($G1552,county_facts!$A:$BB,25,FALSE)</f>
        <v>1004</v>
      </c>
      <c r="AD1552">
        <f>VLOOKUP($G1552,county_facts!$A:$BB,26,FALSE)</f>
        <v>34</v>
      </c>
      <c r="AE1552">
        <f>VLOOKUP($G1552,county_facts!$A:$BB,27,FALSE)</f>
        <v>6053</v>
      </c>
      <c r="AF1552">
        <f>VLOOKUP($G1552,county_facts!$A:$BB,28,FALSE)</f>
        <v>77.2</v>
      </c>
      <c r="AG1552">
        <f>VLOOKUP($G1552,county_facts!$A:$BB,29,FALSE)</f>
        <v>4.5999999999999996</v>
      </c>
      <c r="AH1552">
        <f>VLOOKUP($G1552,county_facts!$A:$BB,30,FALSE)</f>
        <v>116400</v>
      </c>
      <c r="AI1552">
        <f>VLOOKUP($G1552,county_facts!$A:$BB,31,FALSE)</f>
        <v>5383</v>
      </c>
      <c r="AJ1552">
        <f>VLOOKUP($G1552,county_facts!$A:$BB,32,FALSE)</f>
        <v>2.5299999999999998</v>
      </c>
      <c r="AK1552">
        <f>VLOOKUP($G1552,county_facts!$A:$BB,33,FALSE)</f>
        <v>20566</v>
      </c>
      <c r="AL1552">
        <f>VLOOKUP($G1552,county_facts!$A:$BB,34,FALSE)</f>
        <v>40689</v>
      </c>
      <c r="AM1552">
        <f>VLOOKUP($G1552,county_facts!$A:$BB,35,FALSE)</f>
        <v>17.8</v>
      </c>
      <c r="AN1552">
        <f>VLOOKUP($G1552,county_facts!$A:$BB,36,FALSE)</f>
        <v>172</v>
      </c>
      <c r="AO1552">
        <f>VLOOKUP($G1552,county_facts!$A:$BB,37,FALSE)</f>
        <v>1474</v>
      </c>
      <c r="AP1552">
        <f>VLOOKUP($G1552,county_facts!$A:$BB,38,FALSE)</f>
        <v>2.1</v>
      </c>
      <c r="AQ1552">
        <f>VLOOKUP($G1552,county_facts!$A:$BB,39,FALSE)</f>
        <v>944</v>
      </c>
      <c r="AR1552">
        <f>VLOOKUP($G1552,county_facts!$A:$BB,40,FALSE)</f>
        <v>1264</v>
      </c>
      <c r="AS1552">
        <f>VLOOKUP($G1552,county_facts!$A:$BB,41,FALSE)</f>
        <v>0</v>
      </c>
      <c r="AT1552">
        <f>VLOOKUP($G1552,county_facts!$A:$BB,42,FALSE)</f>
        <v>0</v>
      </c>
      <c r="AU1552">
        <f>VLOOKUP($G1552,county_facts!$A:$BB,43,FALSE)</f>
        <v>0</v>
      </c>
      <c r="AV1552">
        <f>VLOOKUP($G1552,county_facts!$A:$BB,44,FALSE)</f>
        <v>0</v>
      </c>
      <c r="AW1552">
        <f>VLOOKUP($G1552,county_facts!$A:$BB,45,FALSE)</f>
        <v>0</v>
      </c>
      <c r="AX1552">
        <f>VLOOKUP($G1552,county_facts!$A:$BB,46,FALSE)</f>
        <v>0</v>
      </c>
      <c r="AY1552">
        <f>VLOOKUP($G1552,county_facts!$A:$BB,47,FALSE)</f>
        <v>0</v>
      </c>
      <c r="AZ1552">
        <f>VLOOKUP($G1552,county_facts!$A:$BB,48,FALSE)</f>
        <v>0</v>
      </c>
      <c r="BA1552">
        <f>VLOOKUP($G1552,county_facts!$A:$BB,49,FALSE)</f>
        <v>53596</v>
      </c>
      <c r="BB1552">
        <f>VLOOKUP($G1552,county_facts!$A:$BB,50,FALSE)</f>
        <v>3991</v>
      </c>
      <c r="BC1552">
        <f>VLOOKUP($G1552,county_facts!$A:$BB,51,FALSE)</f>
        <v>7102</v>
      </c>
      <c r="BD1552">
        <f>VLOOKUP($G1552,county_facts!$A:$BB,52,FALSE)</f>
        <v>11</v>
      </c>
      <c r="BE1552">
        <f>VLOOKUP($G1552,county_facts!$A:$BB,53,FALSE)</f>
        <v>265.64</v>
      </c>
      <c r="BF1552">
        <f>VLOOKUP($G1552,county_facts!$A:$BB,54,FALSE)</f>
        <v>52</v>
      </c>
    </row>
    <row r="1553" spans="1:58" x14ac:dyDescent="0.3">
      <c r="A1553" t="s">
        <v>9</v>
      </c>
      <c r="B1553" t="s">
        <v>617</v>
      </c>
      <c r="C1553">
        <v>182</v>
      </c>
      <c r="D1553" t="s">
        <v>578</v>
      </c>
      <c r="E1553">
        <v>463</v>
      </c>
      <c r="F1553">
        <v>0.39308855300000001</v>
      </c>
      <c r="G1553">
        <v>47015</v>
      </c>
      <c r="H1553">
        <f>VLOOKUP($G1553,county_facts!$A:$BB,4,FALSE)</f>
        <v>13757</v>
      </c>
      <c r="I1553">
        <f>VLOOKUP($G1553,county_facts!$A:$BB,5,FALSE)</f>
        <v>13801</v>
      </c>
      <c r="J1553">
        <f>VLOOKUP($G1553,county_facts!$A:$BB,6,FALSE)</f>
        <v>-0.3</v>
      </c>
      <c r="K1553">
        <f>VLOOKUP($G1553,county_facts!$A:$BB,7,FALSE)</f>
        <v>13801</v>
      </c>
      <c r="L1553">
        <f>VLOOKUP($G1553,county_facts!$A:$BB,8,FALSE)</f>
        <v>5.4</v>
      </c>
      <c r="M1553">
        <f>VLOOKUP($G1553,county_facts!$A:$BB,9,FALSE)</f>
        <v>21.2</v>
      </c>
      <c r="N1553">
        <f>VLOOKUP($G1553,county_facts!$A:$BB,10,FALSE)</f>
        <v>18.100000000000001</v>
      </c>
      <c r="O1553">
        <f>VLOOKUP($G1553,county_facts!$A:$BB,11,FALSE)</f>
        <v>50.2</v>
      </c>
      <c r="P1553">
        <f>VLOOKUP($G1553,county_facts!$A:$BB,12,FALSE)</f>
        <v>96</v>
      </c>
      <c r="Q1553">
        <f>VLOOKUP($G1553,county_facts!$A:$BB,13,FALSE)</f>
        <v>1.7</v>
      </c>
      <c r="R1553">
        <f>VLOOKUP($G1553,county_facts!$A:$BB,14,FALSE)</f>
        <v>0.3</v>
      </c>
      <c r="S1553">
        <f>VLOOKUP($G1553,county_facts!$A:$BB,15,FALSE)</f>
        <v>0.4</v>
      </c>
      <c r="T1553">
        <f>VLOOKUP($G1553,county_facts!$A:$BB,16,FALSE)</f>
        <v>0.1</v>
      </c>
      <c r="U1553">
        <f>VLOOKUP($G1553,county_facts!$A:$BB,17,FALSE)</f>
        <v>1.5</v>
      </c>
      <c r="V1553">
        <f>VLOOKUP($G1553,county_facts!$A:$BB,18,FALSE)</f>
        <v>1.8</v>
      </c>
      <c r="W1553">
        <f>VLOOKUP($G1553,county_facts!$A:$BB,19,FALSE)</f>
        <v>94.5</v>
      </c>
      <c r="X1553">
        <f>VLOOKUP($G1553,county_facts!$A:$BB,20,FALSE)</f>
        <v>86</v>
      </c>
      <c r="Y1553">
        <f>VLOOKUP($G1553,county_facts!$A:$BB,21,FALSE)</f>
        <v>1.7</v>
      </c>
      <c r="Z1553">
        <f>VLOOKUP($G1553,county_facts!$A:$BB,22,FALSE)</f>
        <v>2.6</v>
      </c>
      <c r="AA1553">
        <f>VLOOKUP($G1553,county_facts!$A:$BB,23,FALSE)</f>
        <v>76.400000000000006</v>
      </c>
      <c r="AB1553">
        <f>VLOOKUP($G1553,county_facts!$A:$BB,24,FALSE)</f>
        <v>13</v>
      </c>
      <c r="AC1553">
        <f>VLOOKUP($G1553,county_facts!$A:$BB,25,FALSE)</f>
        <v>1004</v>
      </c>
      <c r="AD1553">
        <f>VLOOKUP($G1553,county_facts!$A:$BB,26,FALSE)</f>
        <v>34</v>
      </c>
      <c r="AE1553">
        <f>VLOOKUP($G1553,county_facts!$A:$BB,27,FALSE)</f>
        <v>6053</v>
      </c>
      <c r="AF1553">
        <f>VLOOKUP($G1553,county_facts!$A:$BB,28,FALSE)</f>
        <v>77.2</v>
      </c>
      <c r="AG1553">
        <f>VLOOKUP($G1553,county_facts!$A:$BB,29,FALSE)</f>
        <v>4.5999999999999996</v>
      </c>
      <c r="AH1553">
        <f>VLOOKUP($G1553,county_facts!$A:$BB,30,FALSE)</f>
        <v>116400</v>
      </c>
      <c r="AI1553">
        <f>VLOOKUP($G1553,county_facts!$A:$BB,31,FALSE)</f>
        <v>5383</v>
      </c>
      <c r="AJ1553">
        <f>VLOOKUP($G1553,county_facts!$A:$BB,32,FALSE)</f>
        <v>2.5299999999999998</v>
      </c>
      <c r="AK1553">
        <f>VLOOKUP($G1553,county_facts!$A:$BB,33,FALSE)</f>
        <v>20566</v>
      </c>
      <c r="AL1553">
        <f>VLOOKUP($G1553,county_facts!$A:$BB,34,FALSE)</f>
        <v>40689</v>
      </c>
      <c r="AM1553">
        <f>VLOOKUP($G1553,county_facts!$A:$BB,35,FALSE)</f>
        <v>17.8</v>
      </c>
      <c r="AN1553">
        <f>VLOOKUP($G1553,county_facts!$A:$BB,36,FALSE)</f>
        <v>172</v>
      </c>
      <c r="AO1553">
        <f>VLOOKUP($G1553,county_facts!$A:$BB,37,FALSE)</f>
        <v>1474</v>
      </c>
      <c r="AP1553">
        <f>VLOOKUP($G1553,county_facts!$A:$BB,38,FALSE)</f>
        <v>2.1</v>
      </c>
      <c r="AQ1553">
        <f>VLOOKUP($G1553,county_facts!$A:$BB,39,FALSE)</f>
        <v>944</v>
      </c>
      <c r="AR1553">
        <f>VLOOKUP($G1553,county_facts!$A:$BB,40,FALSE)</f>
        <v>1264</v>
      </c>
      <c r="AS1553">
        <f>VLOOKUP($G1553,county_facts!$A:$BB,41,FALSE)</f>
        <v>0</v>
      </c>
      <c r="AT1553">
        <f>VLOOKUP($G1553,county_facts!$A:$BB,42,FALSE)</f>
        <v>0</v>
      </c>
      <c r="AU1553">
        <f>VLOOKUP($G1553,county_facts!$A:$BB,43,FALSE)</f>
        <v>0</v>
      </c>
      <c r="AV1553">
        <f>VLOOKUP($G1553,county_facts!$A:$BB,44,FALSE)</f>
        <v>0</v>
      </c>
      <c r="AW1553">
        <f>VLOOKUP($G1553,county_facts!$A:$BB,45,FALSE)</f>
        <v>0</v>
      </c>
      <c r="AX1553">
        <f>VLOOKUP($G1553,county_facts!$A:$BB,46,FALSE)</f>
        <v>0</v>
      </c>
      <c r="AY1553">
        <f>VLOOKUP($G1553,county_facts!$A:$BB,47,FALSE)</f>
        <v>0</v>
      </c>
      <c r="AZ1553">
        <f>VLOOKUP($G1553,county_facts!$A:$BB,48,FALSE)</f>
        <v>0</v>
      </c>
      <c r="BA1553">
        <f>VLOOKUP($G1553,county_facts!$A:$BB,49,FALSE)</f>
        <v>53596</v>
      </c>
      <c r="BB1553">
        <f>VLOOKUP($G1553,county_facts!$A:$BB,50,FALSE)</f>
        <v>3991</v>
      </c>
      <c r="BC1553">
        <f>VLOOKUP($G1553,county_facts!$A:$BB,51,FALSE)</f>
        <v>7102</v>
      </c>
      <c r="BD1553">
        <f>VLOOKUP($G1553,county_facts!$A:$BB,52,FALSE)</f>
        <v>11</v>
      </c>
      <c r="BE1553">
        <f>VLOOKUP($G1553,county_facts!$A:$BB,53,FALSE)</f>
        <v>265.64</v>
      </c>
      <c r="BF1553">
        <f>VLOOKUP($G1553,county_facts!$A:$BB,54,FALSE)</f>
        <v>52</v>
      </c>
    </row>
    <row r="1554" spans="1:58" x14ac:dyDescent="0.3">
      <c r="A1554" t="s">
        <v>6</v>
      </c>
      <c r="B1554" t="s">
        <v>618</v>
      </c>
      <c r="C1554">
        <v>525</v>
      </c>
      <c r="D1554" t="s">
        <v>578</v>
      </c>
      <c r="E1554">
        <v>780</v>
      </c>
      <c r="F1554">
        <v>0.67307692299999999</v>
      </c>
      <c r="G1554">
        <v>47013</v>
      </c>
      <c r="H1554">
        <f>VLOOKUP($G1554,county_facts!$A:$BB,4,FALSE)</f>
        <v>39918</v>
      </c>
      <c r="I1554">
        <f>VLOOKUP($G1554,county_facts!$A:$BB,5,FALSE)</f>
        <v>40716</v>
      </c>
      <c r="J1554">
        <f>VLOOKUP($G1554,county_facts!$A:$BB,6,FALSE)</f>
        <v>-2</v>
      </c>
      <c r="K1554">
        <f>VLOOKUP($G1554,county_facts!$A:$BB,7,FALSE)</f>
        <v>40716</v>
      </c>
      <c r="L1554">
        <f>VLOOKUP($G1554,county_facts!$A:$BB,8,FALSE)</f>
        <v>5.2</v>
      </c>
      <c r="M1554">
        <f>VLOOKUP($G1554,county_facts!$A:$BB,9,FALSE)</f>
        <v>21</v>
      </c>
      <c r="N1554">
        <f>VLOOKUP($G1554,county_facts!$A:$BB,10,FALSE)</f>
        <v>19.3</v>
      </c>
      <c r="O1554">
        <f>VLOOKUP($G1554,county_facts!$A:$BB,11,FALSE)</f>
        <v>51.3</v>
      </c>
      <c r="P1554">
        <f>VLOOKUP($G1554,county_facts!$A:$BB,12,FALSE)</f>
        <v>97.7</v>
      </c>
      <c r="Q1554">
        <f>VLOOKUP($G1554,county_facts!$A:$BB,13,FALSE)</f>
        <v>0.5</v>
      </c>
      <c r="R1554">
        <f>VLOOKUP($G1554,county_facts!$A:$BB,14,FALSE)</f>
        <v>0.3</v>
      </c>
      <c r="S1554">
        <f>VLOOKUP($G1554,county_facts!$A:$BB,15,FALSE)</f>
        <v>0.3</v>
      </c>
      <c r="T1554">
        <f>VLOOKUP($G1554,county_facts!$A:$BB,16,FALSE)</f>
        <v>0.1</v>
      </c>
      <c r="U1554">
        <f>VLOOKUP($G1554,county_facts!$A:$BB,17,FALSE)</f>
        <v>1.1000000000000001</v>
      </c>
      <c r="V1554">
        <f>VLOOKUP($G1554,county_facts!$A:$BB,18,FALSE)</f>
        <v>1.2</v>
      </c>
      <c r="W1554">
        <f>VLOOKUP($G1554,county_facts!$A:$BB,19,FALSE)</f>
        <v>96.6</v>
      </c>
      <c r="X1554">
        <f>VLOOKUP($G1554,county_facts!$A:$BB,20,FALSE)</f>
        <v>86.7</v>
      </c>
      <c r="Y1554">
        <f>VLOOKUP($G1554,county_facts!$A:$BB,21,FALSE)</f>
        <v>0.7</v>
      </c>
      <c r="Z1554">
        <f>VLOOKUP($G1554,county_facts!$A:$BB,22,FALSE)</f>
        <v>1.5</v>
      </c>
      <c r="AA1554">
        <f>VLOOKUP($G1554,county_facts!$A:$BB,23,FALSE)</f>
        <v>70.400000000000006</v>
      </c>
      <c r="AB1554">
        <f>VLOOKUP($G1554,county_facts!$A:$BB,24,FALSE)</f>
        <v>9.5</v>
      </c>
      <c r="AC1554">
        <f>VLOOKUP($G1554,county_facts!$A:$BB,25,FALSE)</f>
        <v>2950</v>
      </c>
      <c r="AD1554">
        <f>VLOOKUP($G1554,county_facts!$A:$BB,26,FALSE)</f>
        <v>25.6</v>
      </c>
      <c r="AE1554">
        <f>VLOOKUP($G1554,county_facts!$A:$BB,27,FALSE)</f>
        <v>20331</v>
      </c>
      <c r="AF1554">
        <f>VLOOKUP($G1554,county_facts!$A:$BB,28,FALSE)</f>
        <v>69.2</v>
      </c>
      <c r="AG1554">
        <f>VLOOKUP($G1554,county_facts!$A:$BB,29,FALSE)</f>
        <v>11.4</v>
      </c>
      <c r="AH1554">
        <f>VLOOKUP($G1554,county_facts!$A:$BB,30,FALSE)</f>
        <v>91500</v>
      </c>
      <c r="AI1554">
        <f>VLOOKUP($G1554,county_facts!$A:$BB,31,FALSE)</f>
        <v>15959</v>
      </c>
      <c r="AJ1554">
        <f>VLOOKUP($G1554,county_facts!$A:$BB,32,FALSE)</f>
        <v>2.5099999999999998</v>
      </c>
      <c r="AK1554">
        <f>VLOOKUP($G1554,county_facts!$A:$BB,33,FALSE)</f>
        <v>16812</v>
      </c>
      <c r="AL1554">
        <f>VLOOKUP($G1554,county_facts!$A:$BB,34,FALSE)</f>
        <v>31943</v>
      </c>
      <c r="AM1554">
        <f>VLOOKUP($G1554,county_facts!$A:$BB,35,FALSE)</f>
        <v>23.8</v>
      </c>
      <c r="AN1554">
        <f>VLOOKUP($G1554,county_facts!$A:$BB,36,FALSE)</f>
        <v>577</v>
      </c>
      <c r="AO1554">
        <f>VLOOKUP($G1554,county_facts!$A:$BB,37,FALSE)</f>
        <v>7598</v>
      </c>
      <c r="AP1554">
        <f>VLOOKUP($G1554,county_facts!$A:$BB,38,FALSE)</f>
        <v>3.6</v>
      </c>
      <c r="AQ1554">
        <f>VLOOKUP($G1554,county_facts!$A:$BB,39,FALSE)</f>
        <v>2393</v>
      </c>
      <c r="AR1554">
        <f>VLOOKUP($G1554,county_facts!$A:$BB,40,FALSE)</f>
        <v>3224</v>
      </c>
      <c r="AS1554">
        <f>VLOOKUP($G1554,county_facts!$A:$BB,41,FALSE)</f>
        <v>0</v>
      </c>
      <c r="AT1554">
        <f>VLOOKUP($G1554,county_facts!$A:$BB,42,FALSE)</f>
        <v>0</v>
      </c>
      <c r="AU1554">
        <f>VLOOKUP($G1554,county_facts!$A:$BB,43,FALSE)</f>
        <v>0</v>
      </c>
      <c r="AV1554">
        <f>VLOOKUP($G1554,county_facts!$A:$BB,44,FALSE)</f>
        <v>0</v>
      </c>
      <c r="AW1554">
        <f>VLOOKUP($G1554,county_facts!$A:$BB,45,FALSE)</f>
        <v>0.8</v>
      </c>
      <c r="AX1554">
        <f>VLOOKUP($G1554,county_facts!$A:$BB,46,FALSE)</f>
        <v>16.2</v>
      </c>
      <c r="AY1554">
        <f>VLOOKUP($G1554,county_facts!$A:$BB,47,FALSE)</f>
        <v>333944</v>
      </c>
      <c r="AZ1554">
        <f>VLOOKUP($G1554,county_facts!$A:$BB,48,FALSE)</f>
        <v>134440</v>
      </c>
      <c r="BA1554">
        <f>VLOOKUP($G1554,county_facts!$A:$BB,49,FALSE)</f>
        <v>361821</v>
      </c>
      <c r="BB1554">
        <f>VLOOKUP($G1554,county_facts!$A:$BB,50,FALSE)</f>
        <v>8920</v>
      </c>
      <c r="BC1554">
        <f>VLOOKUP($G1554,county_facts!$A:$BB,51,FALSE)</f>
        <v>35438</v>
      </c>
      <c r="BD1554">
        <f>VLOOKUP($G1554,county_facts!$A:$BB,52,FALSE)</f>
        <v>151</v>
      </c>
      <c r="BE1554">
        <f>VLOOKUP($G1554,county_facts!$A:$BB,53,FALSE)</f>
        <v>480.19</v>
      </c>
      <c r="BF1554">
        <f>VLOOKUP($G1554,county_facts!$A:$BB,54,FALSE)</f>
        <v>84.8</v>
      </c>
    </row>
    <row r="1555" spans="1:58" x14ac:dyDescent="0.3">
      <c r="A1555" t="s">
        <v>9</v>
      </c>
      <c r="B1555" t="s">
        <v>618</v>
      </c>
      <c r="C1555">
        <v>255</v>
      </c>
      <c r="D1555" t="s">
        <v>578</v>
      </c>
      <c r="E1555">
        <v>780</v>
      </c>
      <c r="F1555">
        <v>0.32692307700000001</v>
      </c>
      <c r="G1555">
        <v>47013</v>
      </c>
      <c r="H1555">
        <f>VLOOKUP($G1555,county_facts!$A:$BB,4,FALSE)</f>
        <v>39918</v>
      </c>
      <c r="I1555">
        <f>VLOOKUP($G1555,county_facts!$A:$BB,5,FALSE)</f>
        <v>40716</v>
      </c>
      <c r="J1555">
        <f>VLOOKUP($G1555,county_facts!$A:$BB,6,FALSE)</f>
        <v>-2</v>
      </c>
      <c r="K1555">
        <f>VLOOKUP($G1555,county_facts!$A:$BB,7,FALSE)</f>
        <v>40716</v>
      </c>
      <c r="L1555">
        <f>VLOOKUP($G1555,county_facts!$A:$BB,8,FALSE)</f>
        <v>5.2</v>
      </c>
      <c r="M1555">
        <f>VLOOKUP($G1555,county_facts!$A:$BB,9,FALSE)</f>
        <v>21</v>
      </c>
      <c r="N1555">
        <f>VLOOKUP($G1555,county_facts!$A:$BB,10,FALSE)</f>
        <v>19.3</v>
      </c>
      <c r="O1555">
        <f>VLOOKUP($G1555,county_facts!$A:$BB,11,FALSE)</f>
        <v>51.3</v>
      </c>
      <c r="P1555">
        <f>VLOOKUP($G1555,county_facts!$A:$BB,12,FALSE)</f>
        <v>97.7</v>
      </c>
      <c r="Q1555">
        <f>VLOOKUP($G1555,county_facts!$A:$BB,13,FALSE)</f>
        <v>0.5</v>
      </c>
      <c r="R1555">
        <f>VLOOKUP($G1555,county_facts!$A:$BB,14,FALSE)</f>
        <v>0.3</v>
      </c>
      <c r="S1555">
        <f>VLOOKUP($G1555,county_facts!$A:$BB,15,FALSE)</f>
        <v>0.3</v>
      </c>
      <c r="T1555">
        <f>VLOOKUP($G1555,county_facts!$A:$BB,16,FALSE)</f>
        <v>0.1</v>
      </c>
      <c r="U1555">
        <f>VLOOKUP($G1555,county_facts!$A:$BB,17,FALSE)</f>
        <v>1.1000000000000001</v>
      </c>
      <c r="V1555">
        <f>VLOOKUP($G1555,county_facts!$A:$BB,18,FALSE)</f>
        <v>1.2</v>
      </c>
      <c r="W1555">
        <f>VLOOKUP($G1555,county_facts!$A:$BB,19,FALSE)</f>
        <v>96.6</v>
      </c>
      <c r="X1555">
        <f>VLOOKUP($G1555,county_facts!$A:$BB,20,FALSE)</f>
        <v>86.7</v>
      </c>
      <c r="Y1555">
        <f>VLOOKUP($G1555,county_facts!$A:$BB,21,FALSE)</f>
        <v>0.7</v>
      </c>
      <c r="Z1555">
        <f>VLOOKUP($G1555,county_facts!$A:$BB,22,FALSE)</f>
        <v>1.5</v>
      </c>
      <c r="AA1555">
        <f>VLOOKUP($G1555,county_facts!$A:$BB,23,FALSE)</f>
        <v>70.400000000000006</v>
      </c>
      <c r="AB1555">
        <f>VLOOKUP($G1555,county_facts!$A:$BB,24,FALSE)</f>
        <v>9.5</v>
      </c>
      <c r="AC1555">
        <f>VLOOKUP($G1555,county_facts!$A:$BB,25,FALSE)</f>
        <v>2950</v>
      </c>
      <c r="AD1555">
        <f>VLOOKUP($G1555,county_facts!$A:$BB,26,FALSE)</f>
        <v>25.6</v>
      </c>
      <c r="AE1555">
        <f>VLOOKUP($G1555,county_facts!$A:$BB,27,FALSE)</f>
        <v>20331</v>
      </c>
      <c r="AF1555">
        <f>VLOOKUP($G1555,county_facts!$A:$BB,28,FALSE)</f>
        <v>69.2</v>
      </c>
      <c r="AG1555">
        <f>VLOOKUP($G1555,county_facts!$A:$BB,29,FALSE)</f>
        <v>11.4</v>
      </c>
      <c r="AH1555">
        <f>VLOOKUP($G1555,county_facts!$A:$BB,30,FALSE)</f>
        <v>91500</v>
      </c>
      <c r="AI1555">
        <f>VLOOKUP($G1555,county_facts!$A:$BB,31,FALSE)</f>
        <v>15959</v>
      </c>
      <c r="AJ1555">
        <f>VLOOKUP($G1555,county_facts!$A:$BB,32,FALSE)</f>
        <v>2.5099999999999998</v>
      </c>
      <c r="AK1555">
        <f>VLOOKUP($G1555,county_facts!$A:$BB,33,FALSE)</f>
        <v>16812</v>
      </c>
      <c r="AL1555">
        <f>VLOOKUP($G1555,county_facts!$A:$BB,34,FALSE)</f>
        <v>31943</v>
      </c>
      <c r="AM1555">
        <f>VLOOKUP($G1555,county_facts!$A:$BB,35,FALSE)</f>
        <v>23.8</v>
      </c>
      <c r="AN1555">
        <f>VLOOKUP($G1555,county_facts!$A:$BB,36,FALSE)</f>
        <v>577</v>
      </c>
      <c r="AO1555">
        <f>VLOOKUP($G1555,county_facts!$A:$BB,37,FALSE)</f>
        <v>7598</v>
      </c>
      <c r="AP1555">
        <f>VLOOKUP($G1555,county_facts!$A:$BB,38,FALSE)</f>
        <v>3.6</v>
      </c>
      <c r="AQ1555">
        <f>VLOOKUP($G1555,county_facts!$A:$BB,39,FALSE)</f>
        <v>2393</v>
      </c>
      <c r="AR1555">
        <f>VLOOKUP($G1555,county_facts!$A:$BB,40,FALSE)</f>
        <v>3224</v>
      </c>
      <c r="AS1555">
        <f>VLOOKUP($G1555,county_facts!$A:$BB,41,FALSE)</f>
        <v>0</v>
      </c>
      <c r="AT1555">
        <f>VLOOKUP($G1555,county_facts!$A:$BB,42,FALSE)</f>
        <v>0</v>
      </c>
      <c r="AU1555">
        <f>VLOOKUP($G1555,county_facts!$A:$BB,43,FALSE)</f>
        <v>0</v>
      </c>
      <c r="AV1555">
        <f>VLOOKUP($G1555,county_facts!$A:$BB,44,FALSE)</f>
        <v>0</v>
      </c>
      <c r="AW1555">
        <f>VLOOKUP($G1555,county_facts!$A:$BB,45,FALSE)</f>
        <v>0.8</v>
      </c>
      <c r="AX1555">
        <f>VLOOKUP($G1555,county_facts!$A:$BB,46,FALSE)</f>
        <v>16.2</v>
      </c>
      <c r="AY1555">
        <f>VLOOKUP($G1555,county_facts!$A:$BB,47,FALSE)</f>
        <v>333944</v>
      </c>
      <c r="AZ1555">
        <f>VLOOKUP($G1555,county_facts!$A:$BB,48,FALSE)</f>
        <v>134440</v>
      </c>
      <c r="BA1555">
        <f>VLOOKUP($G1555,county_facts!$A:$BB,49,FALSE)</f>
        <v>361821</v>
      </c>
      <c r="BB1555">
        <f>VLOOKUP($G1555,county_facts!$A:$BB,50,FALSE)</f>
        <v>8920</v>
      </c>
      <c r="BC1555">
        <f>VLOOKUP($G1555,county_facts!$A:$BB,51,FALSE)</f>
        <v>35438</v>
      </c>
      <c r="BD1555">
        <f>VLOOKUP($G1555,county_facts!$A:$BB,52,FALSE)</f>
        <v>151</v>
      </c>
      <c r="BE1555">
        <f>VLOOKUP($G1555,county_facts!$A:$BB,53,FALSE)</f>
        <v>480.19</v>
      </c>
      <c r="BF1555">
        <f>VLOOKUP($G1555,county_facts!$A:$BB,54,FALSE)</f>
        <v>84.8</v>
      </c>
    </row>
    <row r="1556" spans="1:58" x14ac:dyDescent="0.3">
      <c r="A1556" t="s">
        <v>6</v>
      </c>
      <c r="B1556" t="s">
        <v>125</v>
      </c>
      <c r="C1556">
        <v>1762</v>
      </c>
      <c r="D1556" t="s">
        <v>578</v>
      </c>
      <c r="E1556">
        <v>3001</v>
      </c>
      <c r="F1556">
        <v>0.587137621</v>
      </c>
      <c r="G1556">
        <v>47011</v>
      </c>
      <c r="H1556">
        <f>VLOOKUP($G1556,county_facts!$A:$BB,4,FALSE)</f>
        <v>102975</v>
      </c>
      <c r="I1556">
        <f>VLOOKUP($G1556,county_facts!$A:$BB,5,FALSE)</f>
        <v>98963</v>
      </c>
      <c r="J1556">
        <f>VLOOKUP($G1556,county_facts!$A:$BB,6,FALSE)</f>
        <v>4.0999999999999996</v>
      </c>
      <c r="K1556">
        <f>VLOOKUP($G1556,county_facts!$A:$BB,7,FALSE)</f>
        <v>98963</v>
      </c>
      <c r="L1556">
        <f>VLOOKUP($G1556,county_facts!$A:$BB,8,FALSE)</f>
        <v>5.6</v>
      </c>
      <c r="M1556">
        <f>VLOOKUP($G1556,county_facts!$A:$BB,9,FALSE)</f>
        <v>22.4</v>
      </c>
      <c r="N1556">
        <f>VLOOKUP($G1556,county_facts!$A:$BB,10,FALSE)</f>
        <v>15.8</v>
      </c>
      <c r="O1556">
        <f>VLOOKUP($G1556,county_facts!$A:$BB,11,FALSE)</f>
        <v>51.3</v>
      </c>
      <c r="P1556">
        <f>VLOOKUP($G1556,county_facts!$A:$BB,12,FALSE)</f>
        <v>91.7</v>
      </c>
      <c r="Q1556">
        <f>VLOOKUP($G1556,county_facts!$A:$BB,13,FALSE)</f>
        <v>4.8</v>
      </c>
      <c r="R1556">
        <f>VLOOKUP($G1556,county_facts!$A:$BB,14,FALSE)</f>
        <v>0.6</v>
      </c>
      <c r="S1556">
        <f>VLOOKUP($G1556,county_facts!$A:$BB,15,FALSE)</f>
        <v>1.2</v>
      </c>
      <c r="T1556">
        <f>VLOOKUP($G1556,county_facts!$A:$BB,16,FALSE)</f>
        <v>0.1</v>
      </c>
      <c r="U1556">
        <f>VLOOKUP($G1556,county_facts!$A:$BB,17,FALSE)</f>
        <v>1.7</v>
      </c>
      <c r="V1556">
        <f>VLOOKUP($G1556,county_facts!$A:$BB,18,FALSE)</f>
        <v>5.5</v>
      </c>
      <c r="W1556">
        <f>VLOOKUP($G1556,county_facts!$A:$BB,19,FALSE)</f>
        <v>87.1</v>
      </c>
      <c r="X1556">
        <f>VLOOKUP($G1556,county_facts!$A:$BB,20,FALSE)</f>
        <v>83.5</v>
      </c>
      <c r="Y1556">
        <f>VLOOKUP($G1556,county_facts!$A:$BB,21,FALSE)</f>
        <v>4.0999999999999996</v>
      </c>
      <c r="Z1556">
        <f>VLOOKUP($G1556,county_facts!$A:$BB,22,FALSE)</f>
        <v>6.1</v>
      </c>
      <c r="AA1556">
        <f>VLOOKUP($G1556,county_facts!$A:$BB,23,FALSE)</f>
        <v>82.4</v>
      </c>
      <c r="AB1556">
        <f>VLOOKUP($G1556,county_facts!$A:$BB,24,FALSE)</f>
        <v>18.5</v>
      </c>
      <c r="AC1556">
        <f>VLOOKUP($G1556,county_facts!$A:$BB,25,FALSE)</f>
        <v>7200</v>
      </c>
      <c r="AD1556">
        <f>VLOOKUP($G1556,county_facts!$A:$BB,26,FALSE)</f>
        <v>21.6</v>
      </c>
      <c r="AE1556">
        <f>VLOOKUP($G1556,county_facts!$A:$BB,27,FALSE)</f>
        <v>42414</v>
      </c>
      <c r="AF1556">
        <f>VLOOKUP($G1556,county_facts!$A:$BB,28,FALSE)</f>
        <v>67</v>
      </c>
      <c r="AG1556">
        <f>VLOOKUP($G1556,county_facts!$A:$BB,29,FALSE)</f>
        <v>17.600000000000001</v>
      </c>
      <c r="AH1556">
        <f>VLOOKUP($G1556,county_facts!$A:$BB,30,FALSE)</f>
        <v>138900</v>
      </c>
      <c r="AI1556">
        <f>VLOOKUP($G1556,county_facts!$A:$BB,31,FALSE)</f>
        <v>37603</v>
      </c>
      <c r="AJ1556">
        <f>VLOOKUP($G1556,county_facts!$A:$BB,32,FALSE)</f>
        <v>2.59</v>
      </c>
      <c r="AK1556">
        <f>VLOOKUP($G1556,county_facts!$A:$BB,33,FALSE)</f>
        <v>21649</v>
      </c>
      <c r="AL1556">
        <f>VLOOKUP($G1556,county_facts!$A:$BB,34,FALSE)</f>
        <v>41083</v>
      </c>
      <c r="AM1556">
        <f>VLOOKUP($G1556,county_facts!$A:$BB,35,FALSE)</f>
        <v>19.8</v>
      </c>
      <c r="AN1556">
        <f>VLOOKUP($G1556,county_facts!$A:$BB,36,FALSE)</f>
        <v>1881</v>
      </c>
      <c r="AO1556">
        <f>VLOOKUP($G1556,county_facts!$A:$BB,37,FALSE)</f>
        <v>37734</v>
      </c>
      <c r="AP1556">
        <f>VLOOKUP($G1556,county_facts!$A:$BB,38,FALSE)</f>
        <v>0.5</v>
      </c>
      <c r="AQ1556">
        <f>VLOOKUP($G1556,county_facts!$A:$BB,39,FALSE)</f>
        <v>6689</v>
      </c>
      <c r="AR1556">
        <f>VLOOKUP($G1556,county_facts!$A:$BB,40,FALSE)</f>
        <v>8469</v>
      </c>
      <c r="AS1556">
        <f>VLOOKUP($G1556,county_facts!$A:$BB,41,FALSE)</f>
        <v>0</v>
      </c>
      <c r="AT1556">
        <f>VLOOKUP($G1556,county_facts!$A:$BB,42,FALSE)</f>
        <v>0</v>
      </c>
      <c r="AU1556">
        <f>VLOOKUP($G1556,county_facts!$A:$BB,43,FALSE)</f>
        <v>1.3</v>
      </c>
      <c r="AV1556">
        <f>VLOOKUP($G1556,county_facts!$A:$BB,44,FALSE)</f>
        <v>0</v>
      </c>
      <c r="AW1556">
        <f>VLOOKUP($G1556,county_facts!$A:$BB,45,FALSE)</f>
        <v>1.9</v>
      </c>
      <c r="AX1556">
        <f>VLOOKUP($G1556,county_facts!$A:$BB,46,FALSE)</f>
        <v>22.6</v>
      </c>
      <c r="AY1556">
        <f>VLOOKUP($G1556,county_facts!$A:$BB,47,FALSE)</f>
        <v>0</v>
      </c>
      <c r="AZ1556">
        <f>VLOOKUP($G1556,county_facts!$A:$BB,48,FALSE)</f>
        <v>0</v>
      </c>
      <c r="BA1556">
        <f>VLOOKUP($G1556,county_facts!$A:$BB,49,FALSE)</f>
        <v>1164641</v>
      </c>
      <c r="BB1556">
        <f>VLOOKUP($G1556,county_facts!$A:$BB,50,FALSE)</f>
        <v>12196</v>
      </c>
      <c r="BC1556">
        <f>VLOOKUP($G1556,county_facts!$A:$BB,51,FALSE)</f>
        <v>130465</v>
      </c>
      <c r="BD1556">
        <f>VLOOKUP($G1556,county_facts!$A:$BB,52,FALSE)</f>
        <v>547</v>
      </c>
      <c r="BE1556">
        <f>VLOOKUP($G1556,county_facts!$A:$BB,53,FALSE)</f>
        <v>328.76</v>
      </c>
      <c r="BF1556">
        <f>VLOOKUP($G1556,county_facts!$A:$BB,54,FALSE)</f>
        <v>301</v>
      </c>
    </row>
    <row r="1557" spans="1:58" x14ac:dyDescent="0.3">
      <c r="A1557" t="s">
        <v>9</v>
      </c>
      <c r="B1557" t="s">
        <v>125</v>
      </c>
      <c r="C1557">
        <v>1239</v>
      </c>
      <c r="D1557" t="s">
        <v>578</v>
      </c>
      <c r="E1557">
        <v>3001</v>
      </c>
      <c r="F1557">
        <v>0.412862379</v>
      </c>
      <c r="G1557">
        <v>47011</v>
      </c>
      <c r="H1557">
        <f>VLOOKUP($G1557,county_facts!$A:$BB,4,FALSE)</f>
        <v>102975</v>
      </c>
      <c r="I1557">
        <f>VLOOKUP($G1557,county_facts!$A:$BB,5,FALSE)</f>
        <v>98963</v>
      </c>
      <c r="J1557">
        <f>VLOOKUP($G1557,county_facts!$A:$BB,6,FALSE)</f>
        <v>4.0999999999999996</v>
      </c>
      <c r="K1557">
        <f>VLOOKUP($G1557,county_facts!$A:$BB,7,FALSE)</f>
        <v>98963</v>
      </c>
      <c r="L1557">
        <f>VLOOKUP($G1557,county_facts!$A:$BB,8,FALSE)</f>
        <v>5.6</v>
      </c>
      <c r="M1557">
        <f>VLOOKUP($G1557,county_facts!$A:$BB,9,FALSE)</f>
        <v>22.4</v>
      </c>
      <c r="N1557">
        <f>VLOOKUP($G1557,county_facts!$A:$BB,10,FALSE)</f>
        <v>15.8</v>
      </c>
      <c r="O1557">
        <f>VLOOKUP($G1557,county_facts!$A:$BB,11,FALSE)</f>
        <v>51.3</v>
      </c>
      <c r="P1557">
        <f>VLOOKUP($G1557,county_facts!$A:$BB,12,FALSE)</f>
        <v>91.7</v>
      </c>
      <c r="Q1557">
        <f>VLOOKUP($G1557,county_facts!$A:$BB,13,FALSE)</f>
        <v>4.8</v>
      </c>
      <c r="R1557">
        <f>VLOOKUP($G1557,county_facts!$A:$BB,14,FALSE)</f>
        <v>0.6</v>
      </c>
      <c r="S1557">
        <f>VLOOKUP($G1557,county_facts!$A:$BB,15,FALSE)</f>
        <v>1.2</v>
      </c>
      <c r="T1557">
        <f>VLOOKUP($G1557,county_facts!$A:$BB,16,FALSE)</f>
        <v>0.1</v>
      </c>
      <c r="U1557">
        <f>VLOOKUP($G1557,county_facts!$A:$BB,17,FALSE)</f>
        <v>1.7</v>
      </c>
      <c r="V1557">
        <f>VLOOKUP($G1557,county_facts!$A:$BB,18,FALSE)</f>
        <v>5.5</v>
      </c>
      <c r="W1557">
        <f>VLOOKUP($G1557,county_facts!$A:$BB,19,FALSE)</f>
        <v>87.1</v>
      </c>
      <c r="X1557">
        <f>VLOOKUP($G1557,county_facts!$A:$BB,20,FALSE)</f>
        <v>83.5</v>
      </c>
      <c r="Y1557">
        <f>VLOOKUP($G1557,county_facts!$A:$BB,21,FALSE)</f>
        <v>4.0999999999999996</v>
      </c>
      <c r="Z1557">
        <f>VLOOKUP($G1557,county_facts!$A:$BB,22,FALSE)</f>
        <v>6.1</v>
      </c>
      <c r="AA1557">
        <f>VLOOKUP($G1557,county_facts!$A:$BB,23,FALSE)</f>
        <v>82.4</v>
      </c>
      <c r="AB1557">
        <f>VLOOKUP($G1557,county_facts!$A:$BB,24,FALSE)</f>
        <v>18.5</v>
      </c>
      <c r="AC1557">
        <f>VLOOKUP($G1557,county_facts!$A:$BB,25,FALSE)</f>
        <v>7200</v>
      </c>
      <c r="AD1557">
        <f>VLOOKUP($G1557,county_facts!$A:$BB,26,FALSE)</f>
        <v>21.6</v>
      </c>
      <c r="AE1557">
        <f>VLOOKUP($G1557,county_facts!$A:$BB,27,FALSE)</f>
        <v>42414</v>
      </c>
      <c r="AF1557">
        <f>VLOOKUP($G1557,county_facts!$A:$BB,28,FALSE)</f>
        <v>67</v>
      </c>
      <c r="AG1557">
        <f>VLOOKUP($G1557,county_facts!$A:$BB,29,FALSE)</f>
        <v>17.600000000000001</v>
      </c>
      <c r="AH1557">
        <f>VLOOKUP($G1557,county_facts!$A:$BB,30,FALSE)</f>
        <v>138900</v>
      </c>
      <c r="AI1557">
        <f>VLOOKUP($G1557,county_facts!$A:$BB,31,FALSE)</f>
        <v>37603</v>
      </c>
      <c r="AJ1557">
        <f>VLOOKUP($G1557,county_facts!$A:$BB,32,FALSE)</f>
        <v>2.59</v>
      </c>
      <c r="AK1557">
        <f>VLOOKUP($G1557,county_facts!$A:$BB,33,FALSE)</f>
        <v>21649</v>
      </c>
      <c r="AL1557">
        <f>VLOOKUP($G1557,county_facts!$A:$BB,34,FALSE)</f>
        <v>41083</v>
      </c>
      <c r="AM1557">
        <f>VLOOKUP($G1557,county_facts!$A:$BB,35,FALSE)</f>
        <v>19.8</v>
      </c>
      <c r="AN1557">
        <f>VLOOKUP($G1557,county_facts!$A:$BB,36,FALSE)</f>
        <v>1881</v>
      </c>
      <c r="AO1557">
        <f>VLOOKUP($G1557,county_facts!$A:$BB,37,FALSE)</f>
        <v>37734</v>
      </c>
      <c r="AP1557">
        <f>VLOOKUP($G1557,county_facts!$A:$BB,38,FALSE)</f>
        <v>0.5</v>
      </c>
      <c r="AQ1557">
        <f>VLOOKUP($G1557,county_facts!$A:$BB,39,FALSE)</f>
        <v>6689</v>
      </c>
      <c r="AR1557">
        <f>VLOOKUP($G1557,county_facts!$A:$BB,40,FALSE)</f>
        <v>8469</v>
      </c>
      <c r="AS1557">
        <f>VLOOKUP($G1557,county_facts!$A:$BB,41,FALSE)</f>
        <v>0</v>
      </c>
      <c r="AT1557">
        <f>VLOOKUP($G1557,county_facts!$A:$BB,42,FALSE)</f>
        <v>0</v>
      </c>
      <c r="AU1557">
        <f>VLOOKUP($G1557,county_facts!$A:$BB,43,FALSE)</f>
        <v>1.3</v>
      </c>
      <c r="AV1557">
        <f>VLOOKUP($G1557,county_facts!$A:$BB,44,FALSE)</f>
        <v>0</v>
      </c>
      <c r="AW1557">
        <f>VLOOKUP($G1557,county_facts!$A:$BB,45,FALSE)</f>
        <v>1.9</v>
      </c>
      <c r="AX1557">
        <f>VLOOKUP($G1557,county_facts!$A:$BB,46,FALSE)</f>
        <v>22.6</v>
      </c>
      <c r="AY1557">
        <f>VLOOKUP($G1557,county_facts!$A:$BB,47,FALSE)</f>
        <v>0</v>
      </c>
      <c r="AZ1557">
        <f>VLOOKUP($G1557,county_facts!$A:$BB,48,FALSE)</f>
        <v>0</v>
      </c>
      <c r="BA1557">
        <f>VLOOKUP($G1557,county_facts!$A:$BB,49,FALSE)</f>
        <v>1164641</v>
      </c>
      <c r="BB1557">
        <f>VLOOKUP($G1557,county_facts!$A:$BB,50,FALSE)</f>
        <v>12196</v>
      </c>
      <c r="BC1557">
        <f>VLOOKUP($G1557,county_facts!$A:$BB,51,FALSE)</f>
        <v>130465</v>
      </c>
      <c r="BD1557">
        <f>VLOOKUP($G1557,county_facts!$A:$BB,52,FALSE)</f>
        <v>547</v>
      </c>
      <c r="BE1557">
        <f>VLOOKUP($G1557,county_facts!$A:$BB,53,FALSE)</f>
        <v>328.76</v>
      </c>
      <c r="BF1557">
        <f>VLOOKUP($G1557,county_facts!$A:$BB,54,FALSE)</f>
        <v>301</v>
      </c>
    </row>
    <row r="1558" spans="1:58" x14ac:dyDescent="0.3">
      <c r="A1558" t="s">
        <v>6</v>
      </c>
      <c r="B1558" t="s">
        <v>69</v>
      </c>
      <c r="C1558">
        <v>3168</v>
      </c>
      <c r="D1558" t="s">
        <v>578</v>
      </c>
      <c r="E1558">
        <v>5406</v>
      </c>
      <c r="F1558">
        <v>0.58601553799999995</v>
      </c>
      <c r="G1558">
        <v>47009</v>
      </c>
      <c r="H1558">
        <f>VLOOKUP($G1558,county_facts!$A:$BB,4,FALSE)</f>
        <v>126339</v>
      </c>
      <c r="I1558">
        <f>VLOOKUP($G1558,county_facts!$A:$BB,5,FALSE)</f>
        <v>123016</v>
      </c>
      <c r="J1558">
        <f>VLOOKUP($G1558,county_facts!$A:$BB,6,FALSE)</f>
        <v>2.7</v>
      </c>
      <c r="K1558">
        <f>VLOOKUP($G1558,county_facts!$A:$BB,7,FALSE)</f>
        <v>123010</v>
      </c>
      <c r="L1558">
        <f>VLOOKUP($G1558,county_facts!$A:$BB,8,FALSE)</f>
        <v>5.0999999999999996</v>
      </c>
      <c r="M1558">
        <f>VLOOKUP($G1558,county_facts!$A:$BB,9,FALSE)</f>
        <v>21.1</v>
      </c>
      <c r="N1558">
        <f>VLOOKUP($G1558,county_facts!$A:$BB,10,FALSE)</f>
        <v>18.399999999999999</v>
      </c>
      <c r="O1558">
        <f>VLOOKUP($G1558,county_facts!$A:$BB,11,FALSE)</f>
        <v>51.5</v>
      </c>
      <c r="P1558">
        <f>VLOOKUP($G1558,county_facts!$A:$BB,12,FALSE)</f>
        <v>94.1</v>
      </c>
      <c r="Q1558">
        <f>VLOOKUP($G1558,county_facts!$A:$BB,13,FALSE)</f>
        <v>3</v>
      </c>
      <c r="R1558">
        <f>VLOOKUP($G1558,county_facts!$A:$BB,14,FALSE)</f>
        <v>0.4</v>
      </c>
      <c r="S1558">
        <f>VLOOKUP($G1558,county_facts!$A:$BB,15,FALSE)</f>
        <v>1</v>
      </c>
      <c r="T1558">
        <f>VLOOKUP($G1558,county_facts!$A:$BB,16,FALSE)</f>
        <v>0</v>
      </c>
      <c r="U1558">
        <f>VLOOKUP($G1558,county_facts!$A:$BB,17,FALSE)</f>
        <v>1.5</v>
      </c>
      <c r="V1558">
        <f>VLOOKUP($G1558,county_facts!$A:$BB,18,FALSE)</f>
        <v>3</v>
      </c>
      <c r="W1558">
        <f>VLOOKUP($G1558,county_facts!$A:$BB,19,FALSE)</f>
        <v>91.5</v>
      </c>
      <c r="X1558">
        <f>VLOOKUP($G1558,county_facts!$A:$BB,20,FALSE)</f>
        <v>85.1</v>
      </c>
      <c r="Y1558">
        <f>VLOOKUP($G1558,county_facts!$A:$BB,21,FALSE)</f>
        <v>2.7</v>
      </c>
      <c r="Z1558">
        <f>VLOOKUP($G1558,county_facts!$A:$BB,22,FALSE)</f>
        <v>3.9</v>
      </c>
      <c r="AA1558">
        <f>VLOOKUP($G1558,county_facts!$A:$BB,23,FALSE)</f>
        <v>86.7</v>
      </c>
      <c r="AB1558">
        <f>VLOOKUP($G1558,county_facts!$A:$BB,24,FALSE)</f>
        <v>20.8</v>
      </c>
      <c r="AC1558">
        <f>VLOOKUP($G1558,county_facts!$A:$BB,25,FALSE)</f>
        <v>11723</v>
      </c>
      <c r="AD1558">
        <f>VLOOKUP($G1558,county_facts!$A:$BB,26,FALSE)</f>
        <v>23.9</v>
      </c>
      <c r="AE1558">
        <f>VLOOKUP($G1558,county_facts!$A:$BB,27,FALSE)</f>
        <v>55893</v>
      </c>
      <c r="AF1558">
        <f>VLOOKUP($G1558,county_facts!$A:$BB,28,FALSE)</f>
        <v>73.3</v>
      </c>
      <c r="AG1558">
        <f>VLOOKUP($G1558,county_facts!$A:$BB,29,FALSE)</f>
        <v>11.3</v>
      </c>
      <c r="AH1558">
        <f>VLOOKUP($G1558,county_facts!$A:$BB,30,FALSE)</f>
        <v>163900</v>
      </c>
      <c r="AI1558">
        <f>VLOOKUP($G1558,county_facts!$A:$BB,31,FALSE)</f>
        <v>48728</v>
      </c>
      <c r="AJ1558">
        <f>VLOOKUP($G1558,county_facts!$A:$BB,32,FALSE)</f>
        <v>2.5</v>
      </c>
      <c r="AK1558">
        <f>VLOOKUP($G1558,county_facts!$A:$BB,33,FALSE)</f>
        <v>23788</v>
      </c>
      <c r="AL1558">
        <f>VLOOKUP($G1558,county_facts!$A:$BB,34,FALSE)</f>
        <v>45991</v>
      </c>
      <c r="AM1558">
        <f>VLOOKUP($G1558,county_facts!$A:$BB,35,FALSE)</f>
        <v>13.7</v>
      </c>
      <c r="AN1558">
        <f>VLOOKUP($G1558,county_facts!$A:$BB,36,FALSE)</f>
        <v>2263</v>
      </c>
      <c r="AO1558">
        <f>VLOOKUP($G1558,county_facts!$A:$BB,37,FALSE)</f>
        <v>38321</v>
      </c>
      <c r="AP1558">
        <f>VLOOKUP($G1558,county_facts!$A:$BB,38,FALSE)</f>
        <v>0.5</v>
      </c>
      <c r="AQ1558">
        <f>VLOOKUP($G1558,county_facts!$A:$BB,39,FALSE)</f>
        <v>8431</v>
      </c>
      <c r="AR1558">
        <f>VLOOKUP($G1558,county_facts!$A:$BB,40,FALSE)</f>
        <v>10063</v>
      </c>
      <c r="AS1558">
        <f>VLOOKUP($G1558,county_facts!$A:$BB,41,FALSE)</f>
        <v>0</v>
      </c>
      <c r="AT1558">
        <f>VLOOKUP($G1558,county_facts!$A:$BB,42,FALSE)</f>
        <v>0.3</v>
      </c>
      <c r="AU1558">
        <f>VLOOKUP($G1558,county_facts!$A:$BB,43,FALSE)</f>
        <v>0.9</v>
      </c>
      <c r="AV1558">
        <f>VLOOKUP($G1558,county_facts!$A:$BB,44,FALSE)</f>
        <v>0</v>
      </c>
      <c r="AW1558">
        <f>VLOOKUP($G1558,county_facts!$A:$BB,45,FALSE)</f>
        <v>0</v>
      </c>
      <c r="AX1558">
        <f>VLOOKUP($G1558,county_facts!$A:$BB,46,FALSE)</f>
        <v>25.7</v>
      </c>
      <c r="AY1558">
        <f>VLOOKUP($G1558,county_facts!$A:$BB,47,FALSE)</f>
        <v>5312323</v>
      </c>
      <c r="AZ1558">
        <f>VLOOKUP($G1558,county_facts!$A:$BB,48,FALSE)</f>
        <v>898029</v>
      </c>
      <c r="BA1558">
        <f>VLOOKUP($G1558,county_facts!$A:$BB,49,FALSE)</f>
        <v>1551134</v>
      </c>
      <c r="BB1558">
        <f>VLOOKUP($G1558,county_facts!$A:$BB,50,FALSE)</f>
        <v>12945</v>
      </c>
      <c r="BC1558">
        <f>VLOOKUP($G1558,county_facts!$A:$BB,51,FALSE)</f>
        <v>208506</v>
      </c>
      <c r="BD1558">
        <f>VLOOKUP($G1558,county_facts!$A:$BB,52,FALSE)</f>
        <v>608</v>
      </c>
      <c r="BE1558">
        <f>VLOOKUP($G1558,county_facts!$A:$BB,53,FALSE)</f>
        <v>558.71</v>
      </c>
      <c r="BF1558">
        <f>VLOOKUP($G1558,county_facts!$A:$BB,54,FALSE)</f>
        <v>220.2</v>
      </c>
    </row>
    <row r="1559" spans="1:58" x14ac:dyDescent="0.3">
      <c r="A1559" t="s">
        <v>9</v>
      </c>
      <c r="B1559" t="s">
        <v>69</v>
      </c>
      <c r="C1559">
        <v>2238</v>
      </c>
      <c r="D1559" t="s">
        <v>578</v>
      </c>
      <c r="E1559">
        <v>5406</v>
      </c>
      <c r="F1559">
        <v>0.413984462</v>
      </c>
      <c r="G1559">
        <v>47009</v>
      </c>
      <c r="H1559">
        <f>VLOOKUP($G1559,county_facts!$A:$BB,4,FALSE)</f>
        <v>126339</v>
      </c>
      <c r="I1559">
        <f>VLOOKUP($G1559,county_facts!$A:$BB,5,FALSE)</f>
        <v>123016</v>
      </c>
      <c r="J1559">
        <f>VLOOKUP($G1559,county_facts!$A:$BB,6,FALSE)</f>
        <v>2.7</v>
      </c>
      <c r="K1559">
        <f>VLOOKUP($G1559,county_facts!$A:$BB,7,FALSE)</f>
        <v>123010</v>
      </c>
      <c r="L1559">
        <f>VLOOKUP($G1559,county_facts!$A:$BB,8,FALSE)</f>
        <v>5.0999999999999996</v>
      </c>
      <c r="M1559">
        <f>VLOOKUP($G1559,county_facts!$A:$BB,9,FALSE)</f>
        <v>21.1</v>
      </c>
      <c r="N1559">
        <f>VLOOKUP($G1559,county_facts!$A:$BB,10,FALSE)</f>
        <v>18.399999999999999</v>
      </c>
      <c r="O1559">
        <f>VLOOKUP($G1559,county_facts!$A:$BB,11,FALSE)</f>
        <v>51.5</v>
      </c>
      <c r="P1559">
        <f>VLOOKUP($G1559,county_facts!$A:$BB,12,FALSE)</f>
        <v>94.1</v>
      </c>
      <c r="Q1559">
        <f>VLOOKUP($G1559,county_facts!$A:$BB,13,FALSE)</f>
        <v>3</v>
      </c>
      <c r="R1559">
        <f>VLOOKUP($G1559,county_facts!$A:$BB,14,FALSE)</f>
        <v>0.4</v>
      </c>
      <c r="S1559">
        <f>VLOOKUP($G1559,county_facts!$A:$BB,15,FALSE)</f>
        <v>1</v>
      </c>
      <c r="T1559">
        <f>VLOOKUP($G1559,county_facts!$A:$BB,16,FALSE)</f>
        <v>0</v>
      </c>
      <c r="U1559">
        <f>VLOOKUP($G1559,county_facts!$A:$BB,17,FALSE)</f>
        <v>1.5</v>
      </c>
      <c r="V1559">
        <f>VLOOKUP($G1559,county_facts!$A:$BB,18,FALSE)</f>
        <v>3</v>
      </c>
      <c r="W1559">
        <f>VLOOKUP($G1559,county_facts!$A:$BB,19,FALSE)</f>
        <v>91.5</v>
      </c>
      <c r="X1559">
        <f>VLOOKUP($G1559,county_facts!$A:$BB,20,FALSE)</f>
        <v>85.1</v>
      </c>
      <c r="Y1559">
        <f>VLOOKUP($G1559,county_facts!$A:$BB,21,FALSE)</f>
        <v>2.7</v>
      </c>
      <c r="Z1559">
        <f>VLOOKUP($G1559,county_facts!$A:$BB,22,FALSE)</f>
        <v>3.9</v>
      </c>
      <c r="AA1559">
        <f>VLOOKUP($G1559,county_facts!$A:$BB,23,FALSE)</f>
        <v>86.7</v>
      </c>
      <c r="AB1559">
        <f>VLOOKUP($G1559,county_facts!$A:$BB,24,FALSE)</f>
        <v>20.8</v>
      </c>
      <c r="AC1559">
        <f>VLOOKUP($G1559,county_facts!$A:$BB,25,FALSE)</f>
        <v>11723</v>
      </c>
      <c r="AD1559">
        <f>VLOOKUP($G1559,county_facts!$A:$BB,26,FALSE)</f>
        <v>23.9</v>
      </c>
      <c r="AE1559">
        <f>VLOOKUP($G1559,county_facts!$A:$BB,27,FALSE)</f>
        <v>55893</v>
      </c>
      <c r="AF1559">
        <f>VLOOKUP($G1559,county_facts!$A:$BB,28,FALSE)</f>
        <v>73.3</v>
      </c>
      <c r="AG1559">
        <f>VLOOKUP($G1559,county_facts!$A:$BB,29,FALSE)</f>
        <v>11.3</v>
      </c>
      <c r="AH1559">
        <f>VLOOKUP($G1559,county_facts!$A:$BB,30,FALSE)</f>
        <v>163900</v>
      </c>
      <c r="AI1559">
        <f>VLOOKUP($G1559,county_facts!$A:$BB,31,FALSE)</f>
        <v>48728</v>
      </c>
      <c r="AJ1559">
        <f>VLOOKUP($G1559,county_facts!$A:$BB,32,FALSE)</f>
        <v>2.5</v>
      </c>
      <c r="AK1559">
        <f>VLOOKUP($G1559,county_facts!$A:$BB,33,FALSE)</f>
        <v>23788</v>
      </c>
      <c r="AL1559">
        <f>VLOOKUP($G1559,county_facts!$A:$BB,34,FALSE)</f>
        <v>45991</v>
      </c>
      <c r="AM1559">
        <f>VLOOKUP($G1559,county_facts!$A:$BB,35,FALSE)</f>
        <v>13.7</v>
      </c>
      <c r="AN1559">
        <f>VLOOKUP($G1559,county_facts!$A:$BB,36,FALSE)</f>
        <v>2263</v>
      </c>
      <c r="AO1559">
        <f>VLOOKUP($G1559,county_facts!$A:$BB,37,FALSE)</f>
        <v>38321</v>
      </c>
      <c r="AP1559">
        <f>VLOOKUP($G1559,county_facts!$A:$BB,38,FALSE)</f>
        <v>0.5</v>
      </c>
      <c r="AQ1559">
        <f>VLOOKUP($G1559,county_facts!$A:$BB,39,FALSE)</f>
        <v>8431</v>
      </c>
      <c r="AR1559">
        <f>VLOOKUP($G1559,county_facts!$A:$BB,40,FALSE)</f>
        <v>10063</v>
      </c>
      <c r="AS1559">
        <f>VLOOKUP($G1559,county_facts!$A:$BB,41,FALSE)</f>
        <v>0</v>
      </c>
      <c r="AT1559">
        <f>VLOOKUP($G1559,county_facts!$A:$BB,42,FALSE)</f>
        <v>0.3</v>
      </c>
      <c r="AU1559">
        <f>VLOOKUP($G1559,county_facts!$A:$BB,43,FALSE)</f>
        <v>0.9</v>
      </c>
      <c r="AV1559">
        <f>VLOOKUP($G1559,county_facts!$A:$BB,44,FALSE)</f>
        <v>0</v>
      </c>
      <c r="AW1559">
        <f>VLOOKUP($G1559,county_facts!$A:$BB,45,FALSE)</f>
        <v>0</v>
      </c>
      <c r="AX1559">
        <f>VLOOKUP($G1559,county_facts!$A:$BB,46,FALSE)</f>
        <v>25.7</v>
      </c>
      <c r="AY1559">
        <f>VLOOKUP($G1559,county_facts!$A:$BB,47,FALSE)</f>
        <v>5312323</v>
      </c>
      <c r="AZ1559">
        <f>VLOOKUP($G1559,county_facts!$A:$BB,48,FALSE)</f>
        <v>898029</v>
      </c>
      <c r="BA1559">
        <f>VLOOKUP($G1559,county_facts!$A:$BB,49,FALSE)</f>
        <v>1551134</v>
      </c>
      <c r="BB1559">
        <f>VLOOKUP($G1559,county_facts!$A:$BB,50,FALSE)</f>
        <v>12945</v>
      </c>
      <c r="BC1559">
        <f>VLOOKUP($G1559,county_facts!$A:$BB,51,FALSE)</f>
        <v>208506</v>
      </c>
      <c r="BD1559">
        <f>VLOOKUP($G1559,county_facts!$A:$BB,52,FALSE)</f>
        <v>608</v>
      </c>
      <c r="BE1559">
        <f>VLOOKUP($G1559,county_facts!$A:$BB,53,FALSE)</f>
        <v>558.71</v>
      </c>
      <c r="BF1559">
        <f>VLOOKUP($G1559,county_facts!$A:$BB,54,FALSE)</f>
        <v>220.2</v>
      </c>
    </row>
    <row r="1560" spans="1:58" x14ac:dyDescent="0.3">
      <c r="A1560" t="s">
        <v>6</v>
      </c>
      <c r="B1560" t="s">
        <v>619</v>
      </c>
      <c r="C1560">
        <v>311</v>
      </c>
      <c r="D1560" t="s">
        <v>578</v>
      </c>
      <c r="E1560">
        <v>413</v>
      </c>
      <c r="F1560">
        <v>0.75302663400000003</v>
      </c>
      <c r="G1560">
        <v>47007</v>
      </c>
      <c r="H1560">
        <f>VLOOKUP($G1560,county_facts!$A:$BB,4,FALSE)</f>
        <v>13931</v>
      </c>
      <c r="I1560">
        <f>VLOOKUP($G1560,county_facts!$A:$BB,5,FALSE)</f>
        <v>12869</v>
      </c>
      <c r="J1560">
        <f>VLOOKUP($G1560,county_facts!$A:$BB,6,FALSE)</f>
        <v>8.3000000000000007</v>
      </c>
      <c r="K1560">
        <f>VLOOKUP($G1560,county_facts!$A:$BB,7,FALSE)</f>
        <v>12876</v>
      </c>
      <c r="L1560">
        <f>VLOOKUP($G1560,county_facts!$A:$BB,8,FALSE)</f>
        <v>3.9</v>
      </c>
      <c r="M1560">
        <f>VLOOKUP($G1560,county_facts!$A:$BB,9,FALSE)</f>
        <v>17.399999999999999</v>
      </c>
      <c r="N1560">
        <f>VLOOKUP($G1560,county_facts!$A:$BB,10,FALSE)</f>
        <v>18.2</v>
      </c>
      <c r="O1560">
        <f>VLOOKUP($G1560,county_facts!$A:$BB,11,FALSE)</f>
        <v>42.7</v>
      </c>
      <c r="P1560">
        <f>VLOOKUP($G1560,county_facts!$A:$BB,12,FALSE)</f>
        <v>92.2</v>
      </c>
      <c r="Q1560">
        <f>VLOOKUP($G1560,county_facts!$A:$BB,13,FALSE)</f>
        <v>6</v>
      </c>
      <c r="R1560">
        <f>VLOOKUP($G1560,county_facts!$A:$BB,14,FALSE)</f>
        <v>0.4</v>
      </c>
      <c r="S1560">
        <f>VLOOKUP($G1560,county_facts!$A:$BB,15,FALSE)</f>
        <v>0.2</v>
      </c>
      <c r="T1560">
        <f>VLOOKUP($G1560,county_facts!$A:$BB,16,FALSE)</f>
        <v>0</v>
      </c>
      <c r="U1560">
        <f>VLOOKUP($G1560,county_facts!$A:$BB,17,FALSE)</f>
        <v>1.2</v>
      </c>
      <c r="V1560">
        <f>VLOOKUP($G1560,county_facts!$A:$BB,18,FALSE)</f>
        <v>2.2000000000000002</v>
      </c>
      <c r="W1560">
        <f>VLOOKUP($G1560,county_facts!$A:$BB,19,FALSE)</f>
        <v>90.1</v>
      </c>
      <c r="X1560">
        <f>VLOOKUP($G1560,county_facts!$A:$BB,20,FALSE)</f>
        <v>88</v>
      </c>
      <c r="Y1560">
        <f>VLOOKUP($G1560,county_facts!$A:$BB,21,FALSE)</f>
        <v>1.2</v>
      </c>
      <c r="Z1560">
        <f>VLOOKUP($G1560,county_facts!$A:$BB,22,FALSE)</f>
        <v>4.5</v>
      </c>
      <c r="AA1560">
        <f>VLOOKUP($G1560,county_facts!$A:$BB,23,FALSE)</f>
        <v>75.599999999999994</v>
      </c>
      <c r="AB1560">
        <f>VLOOKUP($G1560,county_facts!$A:$BB,24,FALSE)</f>
        <v>9.3000000000000007</v>
      </c>
      <c r="AC1560">
        <f>VLOOKUP($G1560,county_facts!$A:$BB,25,FALSE)</f>
        <v>1076</v>
      </c>
      <c r="AD1560">
        <f>VLOOKUP($G1560,county_facts!$A:$BB,26,FALSE)</f>
        <v>33.1</v>
      </c>
      <c r="AE1560">
        <f>VLOOKUP($G1560,county_facts!$A:$BB,27,FALSE)</f>
        <v>5690</v>
      </c>
      <c r="AF1560">
        <f>VLOOKUP($G1560,county_facts!$A:$BB,28,FALSE)</f>
        <v>79.8</v>
      </c>
      <c r="AG1560">
        <f>VLOOKUP($G1560,county_facts!$A:$BB,29,FALSE)</f>
        <v>4.3</v>
      </c>
      <c r="AH1560">
        <f>VLOOKUP($G1560,county_facts!$A:$BB,30,FALSE)</f>
        <v>106100</v>
      </c>
      <c r="AI1560">
        <f>VLOOKUP($G1560,county_facts!$A:$BB,31,FALSE)</f>
        <v>4556</v>
      </c>
      <c r="AJ1560">
        <f>VLOOKUP($G1560,county_facts!$A:$BB,32,FALSE)</f>
        <v>2.5499999999999998</v>
      </c>
      <c r="AK1560">
        <f>VLOOKUP($G1560,county_facts!$A:$BB,33,FALSE)</f>
        <v>15747</v>
      </c>
      <c r="AL1560">
        <f>VLOOKUP($G1560,county_facts!$A:$BB,34,FALSE)</f>
        <v>33443</v>
      </c>
      <c r="AM1560">
        <f>VLOOKUP($G1560,county_facts!$A:$BB,35,FALSE)</f>
        <v>22.4</v>
      </c>
      <c r="AN1560">
        <f>VLOOKUP($G1560,county_facts!$A:$BB,36,FALSE)</f>
        <v>98</v>
      </c>
      <c r="AO1560">
        <f>VLOOKUP($G1560,county_facts!$A:$BB,37,FALSE)</f>
        <v>474</v>
      </c>
      <c r="AP1560">
        <f>VLOOKUP($G1560,county_facts!$A:$BB,38,FALSE)</f>
        <v>-5.8</v>
      </c>
      <c r="AQ1560">
        <f>VLOOKUP($G1560,county_facts!$A:$BB,39,FALSE)</f>
        <v>793</v>
      </c>
      <c r="AR1560">
        <f>VLOOKUP($G1560,county_facts!$A:$BB,40,FALSE)</f>
        <v>1082</v>
      </c>
      <c r="AS1560">
        <f>VLOOKUP($G1560,county_facts!$A:$BB,41,FALSE)</f>
        <v>0</v>
      </c>
      <c r="AT1560">
        <f>VLOOKUP($G1560,county_facts!$A:$BB,42,FALSE)</f>
        <v>0</v>
      </c>
      <c r="AU1560">
        <f>VLOOKUP($G1560,county_facts!$A:$BB,43,FALSE)</f>
        <v>0</v>
      </c>
      <c r="AV1560">
        <f>VLOOKUP($G1560,county_facts!$A:$BB,44,FALSE)</f>
        <v>0</v>
      </c>
      <c r="AW1560">
        <f>VLOOKUP($G1560,county_facts!$A:$BB,45,FALSE)</f>
        <v>0</v>
      </c>
      <c r="AX1560">
        <f>VLOOKUP($G1560,county_facts!$A:$BB,46,FALSE)</f>
        <v>23.4</v>
      </c>
      <c r="AY1560">
        <f>VLOOKUP($G1560,county_facts!$A:$BB,47,FALSE)</f>
        <v>0</v>
      </c>
      <c r="AZ1560">
        <f>VLOOKUP($G1560,county_facts!$A:$BB,48,FALSE)</f>
        <v>3384</v>
      </c>
      <c r="BA1560">
        <f>VLOOKUP($G1560,county_facts!$A:$BB,49,FALSE)</f>
        <v>30486</v>
      </c>
      <c r="BB1560">
        <f>VLOOKUP($G1560,county_facts!$A:$BB,50,FALSE)</f>
        <v>2335</v>
      </c>
      <c r="BC1560">
        <f>VLOOKUP($G1560,county_facts!$A:$BB,51,FALSE)</f>
        <v>3483</v>
      </c>
      <c r="BD1560">
        <f>VLOOKUP($G1560,county_facts!$A:$BB,52,FALSE)</f>
        <v>0</v>
      </c>
      <c r="BE1560">
        <f>VLOOKUP($G1560,county_facts!$A:$BB,53,FALSE)</f>
        <v>406.43</v>
      </c>
      <c r="BF1560">
        <f>VLOOKUP($G1560,county_facts!$A:$BB,54,FALSE)</f>
        <v>31.7</v>
      </c>
    </row>
    <row r="1561" spans="1:58" x14ac:dyDescent="0.3">
      <c r="A1561" t="s">
        <v>9</v>
      </c>
      <c r="B1561" t="s">
        <v>619</v>
      </c>
      <c r="C1561">
        <v>102</v>
      </c>
      <c r="D1561" t="s">
        <v>578</v>
      </c>
      <c r="E1561">
        <v>413</v>
      </c>
      <c r="F1561">
        <v>0.246973366</v>
      </c>
      <c r="G1561">
        <v>47007</v>
      </c>
      <c r="H1561">
        <f>VLOOKUP($G1561,county_facts!$A:$BB,4,FALSE)</f>
        <v>13931</v>
      </c>
      <c r="I1561">
        <f>VLOOKUP($G1561,county_facts!$A:$BB,5,FALSE)</f>
        <v>12869</v>
      </c>
      <c r="J1561">
        <f>VLOOKUP($G1561,county_facts!$A:$BB,6,FALSE)</f>
        <v>8.3000000000000007</v>
      </c>
      <c r="K1561">
        <f>VLOOKUP($G1561,county_facts!$A:$BB,7,FALSE)</f>
        <v>12876</v>
      </c>
      <c r="L1561">
        <f>VLOOKUP($G1561,county_facts!$A:$BB,8,FALSE)</f>
        <v>3.9</v>
      </c>
      <c r="M1561">
        <f>VLOOKUP($G1561,county_facts!$A:$BB,9,FALSE)</f>
        <v>17.399999999999999</v>
      </c>
      <c r="N1561">
        <f>VLOOKUP($G1561,county_facts!$A:$BB,10,FALSE)</f>
        <v>18.2</v>
      </c>
      <c r="O1561">
        <f>VLOOKUP($G1561,county_facts!$A:$BB,11,FALSE)</f>
        <v>42.7</v>
      </c>
      <c r="P1561">
        <f>VLOOKUP($G1561,county_facts!$A:$BB,12,FALSE)</f>
        <v>92.2</v>
      </c>
      <c r="Q1561">
        <f>VLOOKUP($G1561,county_facts!$A:$BB,13,FALSE)</f>
        <v>6</v>
      </c>
      <c r="R1561">
        <f>VLOOKUP($G1561,county_facts!$A:$BB,14,FALSE)</f>
        <v>0.4</v>
      </c>
      <c r="S1561">
        <f>VLOOKUP($G1561,county_facts!$A:$BB,15,FALSE)</f>
        <v>0.2</v>
      </c>
      <c r="T1561">
        <f>VLOOKUP($G1561,county_facts!$A:$BB,16,FALSE)</f>
        <v>0</v>
      </c>
      <c r="U1561">
        <f>VLOOKUP($G1561,county_facts!$A:$BB,17,FALSE)</f>
        <v>1.2</v>
      </c>
      <c r="V1561">
        <f>VLOOKUP($G1561,county_facts!$A:$BB,18,FALSE)</f>
        <v>2.2000000000000002</v>
      </c>
      <c r="W1561">
        <f>VLOOKUP($G1561,county_facts!$A:$BB,19,FALSE)</f>
        <v>90.1</v>
      </c>
      <c r="X1561">
        <f>VLOOKUP($G1561,county_facts!$A:$BB,20,FALSE)</f>
        <v>88</v>
      </c>
      <c r="Y1561">
        <f>VLOOKUP($G1561,county_facts!$A:$BB,21,FALSE)</f>
        <v>1.2</v>
      </c>
      <c r="Z1561">
        <f>VLOOKUP($G1561,county_facts!$A:$BB,22,FALSE)</f>
        <v>4.5</v>
      </c>
      <c r="AA1561">
        <f>VLOOKUP($G1561,county_facts!$A:$BB,23,FALSE)</f>
        <v>75.599999999999994</v>
      </c>
      <c r="AB1561">
        <f>VLOOKUP($G1561,county_facts!$A:$BB,24,FALSE)</f>
        <v>9.3000000000000007</v>
      </c>
      <c r="AC1561">
        <f>VLOOKUP($G1561,county_facts!$A:$BB,25,FALSE)</f>
        <v>1076</v>
      </c>
      <c r="AD1561">
        <f>VLOOKUP($G1561,county_facts!$A:$BB,26,FALSE)</f>
        <v>33.1</v>
      </c>
      <c r="AE1561">
        <f>VLOOKUP($G1561,county_facts!$A:$BB,27,FALSE)</f>
        <v>5690</v>
      </c>
      <c r="AF1561">
        <f>VLOOKUP($G1561,county_facts!$A:$BB,28,FALSE)</f>
        <v>79.8</v>
      </c>
      <c r="AG1561">
        <f>VLOOKUP($G1561,county_facts!$A:$BB,29,FALSE)</f>
        <v>4.3</v>
      </c>
      <c r="AH1561">
        <f>VLOOKUP($G1561,county_facts!$A:$BB,30,FALSE)</f>
        <v>106100</v>
      </c>
      <c r="AI1561">
        <f>VLOOKUP($G1561,county_facts!$A:$BB,31,FALSE)</f>
        <v>4556</v>
      </c>
      <c r="AJ1561">
        <f>VLOOKUP($G1561,county_facts!$A:$BB,32,FALSE)</f>
        <v>2.5499999999999998</v>
      </c>
      <c r="AK1561">
        <f>VLOOKUP($G1561,county_facts!$A:$BB,33,FALSE)</f>
        <v>15747</v>
      </c>
      <c r="AL1561">
        <f>VLOOKUP($G1561,county_facts!$A:$BB,34,FALSE)</f>
        <v>33443</v>
      </c>
      <c r="AM1561">
        <f>VLOOKUP($G1561,county_facts!$A:$BB,35,FALSE)</f>
        <v>22.4</v>
      </c>
      <c r="AN1561">
        <f>VLOOKUP($G1561,county_facts!$A:$BB,36,FALSE)</f>
        <v>98</v>
      </c>
      <c r="AO1561">
        <f>VLOOKUP($G1561,county_facts!$A:$BB,37,FALSE)</f>
        <v>474</v>
      </c>
      <c r="AP1561">
        <f>VLOOKUP($G1561,county_facts!$A:$BB,38,FALSE)</f>
        <v>-5.8</v>
      </c>
      <c r="AQ1561">
        <f>VLOOKUP($G1561,county_facts!$A:$BB,39,FALSE)</f>
        <v>793</v>
      </c>
      <c r="AR1561">
        <f>VLOOKUP($G1561,county_facts!$A:$BB,40,FALSE)</f>
        <v>1082</v>
      </c>
      <c r="AS1561">
        <f>VLOOKUP($G1561,county_facts!$A:$BB,41,FALSE)</f>
        <v>0</v>
      </c>
      <c r="AT1561">
        <f>VLOOKUP($G1561,county_facts!$A:$BB,42,FALSE)</f>
        <v>0</v>
      </c>
      <c r="AU1561">
        <f>VLOOKUP($G1561,county_facts!$A:$BB,43,FALSE)</f>
        <v>0</v>
      </c>
      <c r="AV1561">
        <f>VLOOKUP($G1561,county_facts!$A:$BB,44,FALSE)</f>
        <v>0</v>
      </c>
      <c r="AW1561">
        <f>VLOOKUP($G1561,county_facts!$A:$BB,45,FALSE)</f>
        <v>0</v>
      </c>
      <c r="AX1561">
        <f>VLOOKUP($G1561,county_facts!$A:$BB,46,FALSE)</f>
        <v>23.4</v>
      </c>
      <c r="AY1561">
        <f>VLOOKUP($G1561,county_facts!$A:$BB,47,FALSE)</f>
        <v>0</v>
      </c>
      <c r="AZ1561">
        <f>VLOOKUP($G1561,county_facts!$A:$BB,48,FALSE)</f>
        <v>3384</v>
      </c>
      <c r="BA1561">
        <f>VLOOKUP($G1561,county_facts!$A:$BB,49,FALSE)</f>
        <v>30486</v>
      </c>
      <c r="BB1561">
        <f>VLOOKUP($G1561,county_facts!$A:$BB,50,FALSE)</f>
        <v>2335</v>
      </c>
      <c r="BC1561">
        <f>VLOOKUP($G1561,county_facts!$A:$BB,51,FALSE)</f>
        <v>3483</v>
      </c>
      <c r="BD1561">
        <f>VLOOKUP($G1561,county_facts!$A:$BB,52,FALSE)</f>
        <v>0</v>
      </c>
      <c r="BE1561">
        <f>VLOOKUP($G1561,county_facts!$A:$BB,53,FALSE)</f>
        <v>406.43</v>
      </c>
      <c r="BF1561">
        <f>VLOOKUP($G1561,county_facts!$A:$BB,54,FALSE)</f>
        <v>31.7</v>
      </c>
    </row>
    <row r="1562" spans="1:58" x14ac:dyDescent="0.3">
      <c r="A1562" t="s">
        <v>6</v>
      </c>
      <c r="B1562" t="s">
        <v>127</v>
      </c>
      <c r="C1562">
        <v>402</v>
      </c>
      <c r="D1562" t="s">
        <v>578</v>
      </c>
      <c r="E1562">
        <v>562</v>
      </c>
      <c r="F1562">
        <v>0.71530249099999998</v>
      </c>
      <c r="G1562">
        <v>47005</v>
      </c>
      <c r="H1562">
        <f>VLOOKUP($G1562,county_facts!$A:$BB,4,FALSE)</f>
        <v>16145</v>
      </c>
      <c r="I1562">
        <f>VLOOKUP($G1562,county_facts!$A:$BB,5,FALSE)</f>
        <v>16489</v>
      </c>
      <c r="J1562">
        <f>VLOOKUP($G1562,county_facts!$A:$BB,6,FALSE)</f>
        <v>-2.1</v>
      </c>
      <c r="K1562">
        <f>VLOOKUP($G1562,county_facts!$A:$BB,7,FALSE)</f>
        <v>16489</v>
      </c>
      <c r="L1562">
        <f>VLOOKUP($G1562,county_facts!$A:$BB,8,FALSE)</f>
        <v>5.0999999999999996</v>
      </c>
      <c r="M1562">
        <f>VLOOKUP($G1562,county_facts!$A:$BB,9,FALSE)</f>
        <v>19.8</v>
      </c>
      <c r="N1562">
        <f>VLOOKUP($G1562,county_facts!$A:$BB,10,FALSE)</f>
        <v>22.5</v>
      </c>
      <c r="O1562">
        <f>VLOOKUP($G1562,county_facts!$A:$BB,11,FALSE)</f>
        <v>50.5</v>
      </c>
      <c r="P1562">
        <f>VLOOKUP($G1562,county_facts!$A:$BB,12,FALSE)</f>
        <v>94.9</v>
      </c>
      <c r="Q1562">
        <f>VLOOKUP($G1562,county_facts!$A:$BB,13,FALSE)</f>
        <v>2.5</v>
      </c>
      <c r="R1562">
        <f>VLOOKUP($G1562,county_facts!$A:$BB,14,FALSE)</f>
        <v>0.6</v>
      </c>
      <c r="S1562">
        <f>VLOOKUP($G1562,county_facts!$A:$BB,15,FALSE)</f>
        <v>0.5</v>
      </c>
      <c r="T1562">
        <f>VLOOKUP($G1562,county_facts!$A:$BB,16,FALSE)</f>
        <v>0</v>
      </c>
      <c r="U1562">
        <f>VLOOKUP($G1562,county_facts!$A:$BB,17,FALSE)</f>
        <v>1.4</v>
      </c>
      <c r="V1562">
        <f>VLOOKUP($G1562,county_facts!$A:$BB,18,FALSE)</f>
        <v>2.2000000000000002</v>
      </c>
      <c r="W1562">
        <f>VLOOKUP($G1562,county_facts!$A:$BB,19,FALSE)</f>
        <v>93</v>
      </c>
      <c r="X1562">
        <f>VLOOKUP($G1562,county_facts!$A:$BB,20,FALSE)</f>
        <v>89</v>
      </c>
      <c r="Y1562">
        <f>VLOOKUP($G1562,county_facts!$A:$BB,21,FALSE)</f>
        <v>1.6</v>
      </c>
      <c r="Z1562">
        <f>VLOOKUP($G1562,county_facts!$A:$BB,22,FALSE)</f>
        <v>2.6</v>
      </c>
      <c r="AA1562">
        <f>VLOOKUP($G1562,county_facts!$A:$BB,23,FALSE)</f>
        <v>78.5</v>
      </c>
      <c r="AB1562">
        <f>VLOOKUP($G1562,county_facts!$A:$BB,24,FALSE)</f>
        <v>10.3</v>
      </c>
      <c r="AC1562">
        <f>VLOOKUP($G1562,county_facts!$A:$BB,25,FALSE)</f>
        <v>1689</v>
      </c>
      <c r="AD1562">
        <f>VLOOKUP($G1562,county_facts!$A:$BB,26,FALSE)</f>
        <v>23.6</v>
      </c>
      <c r="AE1562">
        <f>VLOOKUP($G1562,county_facts!$A:$BB,27,FALSE)</f>
        <v>8977</v>
      </c>
      <c r="AF1562">
        <f>VLOOKUP($G1562,county_facts!$A:$BB,28,FALSE)</f>
        <v>78.7</v>
      </c>
      <c r="AG1562">
        <f>VLOOKUP($G1562,county_facts!$A:$BB,29,FALSE)</f>
        <v>3.9</v>
      </c>
      <c r="AH1562">
        <f>VLOOKUP($G1562,county_facts!$A:$BB,30,FALSE)</f>
        <v>80100</v>
      </c>
      <c r="AI1562">
        <f>VLOOKUP($G1562,county_facts!$A:$BB,31,FALSE)</f>
        <v>6892</v>
      </c>
      <c r="AJ1562">
        <f>VLOOKUP($G1562,county_facts!$A:$BB,32,FALSE)</f>
        <v>2.35</v>
      </c>
      <c r="AK1562">
        <f>VLOOKUP($G1562,county_facts!$A:$BB,33,FALSE)</f>
        <v>18456</v>
      </c>
      <c r="AL1562">
        <f>VLOOKUP($G1562,county_facts!$A:$BB,34,FALSE)</f>
        <v>33033</v>
      </c>
      <c r="AM1562">
        <f>VLOOKUP($G1562,county_facts!$A:$BB,35,FALSE)</f>
        <v>22.1</v>
      </c>
      <c r="AN1562">
        <f>VLOOKUP($G1562,county_facts!$A:$BB,36,FALSE)</f>
        <v>308</v>
      </c>
      <c r="AO1562">
        <f>VLOOKUP($G1562,county_facts!$A:$BB,37,FALSE)</f>
        <v>3253</v>
      </c>
      <c r="AP1562">
        <f>VLOOKUP($G1562,county_facts!$A:$BB,38,FALSE)</f>
        <v>2.4</v>
      </c>
      <c r="AQ1562">
        <f>VLOOKUP($G1562,county_facts!$A:$BB,39,FALSE)</f>
        <v>1039</v>
      </c>
      <c r="AR1562">
        <f>VLOOKUP($G1562,county_facts!$A:$BB,40,FALSE)</f>
        <v>1519</v>
      </c>
      <c r="AS1562">
        <f>VLOOKUP($G1562,county_facts!$A:$BB,41,FALSE)</f>
        <v>0</v>
      </c>
      <c r="AT1562">
        <f>VLOOKUP($G1562,county_facts!$A:$BB,42,FALSE)</f>
        <v>0</v>
      </c>
      <c r="AU1562">
        <f>VLOOKUP($G1562,county_facts!$A:$BB,43,FALSE)</f>
        <v>0</v>
      </c>
      <c r="AV1562">
        <f>VLOOKUP($G1562,county_facts!$A:$BB,44,FALSE)</f>
        <v>0</v>
      </c>
      <c r="AW1562">
        <f>VLOOKUP($G1562,county_facts!$A:$BB,45,FALSE)</f>
        <v>0</v>
      </c>
      <c r="AX1562">
        <f>VLOOKUP($G1562,county_facts!$A:$BB,46,FALSE)</f>
        <v>0</v>
      </c>
      <c r="AY1562">
        <f>VLOOKUP($G1562,county_facts!$A:$BB,47,FALSE)</f>
        <v>82258</v>
      </c>
      <c r="AZ1562">
        <f>VLOOKUP($G1562,county_facts!$A:$BB,48,FALSE)</f>
        <v>35221</v>
      </c>
      <c r="BA1562">
        <f>VLOOKUP($G1562,county_facts!$A:$BB,49,FALSE)</f>
        <v>136843</v>
      </c>
      <c r="BB1562">
        <f>VLOOKUP($G1562,county_facts!$A:$BB,50,FALSE)</f>
        <v>8472</v>
      </c>
      <c r="BC1562">
        <f>VLOOKUP($G1562,county_facts!$A:$BB,51,FALSE)</f>
        <v>13340</v>
      </c>
      <c r="BD1562">
        <f>VLOOKUP($G1562,county_facts!$A:$BB,52,FALSE)</f>
        <v>0</v>
      </c>
      <c r="BE1562">
        <f>VLOOKUP($G1562,county_facts!$A:$BB,53,FALSE)</f>
        <v>394.14</v>
      </c>
      <c r="BF1562">
        <f>VLOOKUP($G1562,county_facts!$A:$BB,54,FALSE)</f>
        <v>41.8</v>
      </c>
    </row>
    <row r="1563" spans="1:58" x14ac:dyDescent="0.3">
      <c r="A1563" t="s">
        <v>9</v>
      </c>
      <c r="B1563" t="s">
        <v>127</v>
      </c>
      <c r="C1563">
        <v>160</v>
      </c>
      <c r="D1563" t="s">
        <v>578</v>
      </c>
      <c r="E1563">
        <v>562</v>
      </c>
      <c r="F1563">
        <v>0.28469750900000002</v>
      </c>
      <c r="G1563">
        <v>47005</v>
      </c>
      <c r="H1563">
        <f>VLOOKUP($G1563,county_facts!$A:$BB,4,FALSE)</f>
        <v>16145</v>
      </c>
      <c r="I1563">
        <f>VLOOKUP($G1563,county_facts!$A:$BB,5,FALSE)</f>
        <v>16489</v>
      </c>
      <c r="J1563">
        <f>VLOOKUP($G1563,county_facts!$A:$BB,6,FALSE)</f>
        <v>-2.1</v>
      </c>
      <c r="K1563">
        <f>VLOOKUP($G1563,county_facts!$A:$BB,7,FALSE)</f>
        <v>16489</v>
      </c>
      <c r="L1563">
        <f>VLOOKUP($G1563,county_facts!$A:$BB,8,FALSE)</f>
        <v>5.0999999999999996</v>
      </c>
      <c r="M1563">
        <f>VLOOKUP($G1563,county_facts!$A:$BB,9,FALSE)</f>
        <v>19.8</v>
      </c>
      <c r="N1563">
        <f>VLOOKUP($G1563,county_facts!$A:$BB,10,FALSE)</f>
        <v>22.5</v>
      </c>
      <c r="O1563">
        <f>VLOOKUP($G1563,county_facts!$A:$BB,11,FALSE)</f>
        <v>50.5</v>
      </c>
      <c r="P1563">
        <f>VLOOKUP($G1563,county_facts!$A:$BB,12,FALSE)</f>
        <v>94.9</v>
      </c>
      <c r="Q1563">
        <f>VLOOKUP($G1563,county_facts!$A:$BB,13,FALSE)</f>
        <v>2.5</v>
      </c>
      <c r="R1563">
        <f>VLOOKUP($G1563,county_facts!$A:$BB,14,FALSE)</f>
        <v>0.6</v>
      </c>
      <c r="S1563">
        <f>VLOOKUP($G1563,county_facts!$A:$BB,15,FALSE)</f>
        <v>0.5</v>
      </c>
      <c r="T1563">
        <f>VLOOKUP($G1563,county_facts!$A:$BB,16,FALSE)</f>
        <v>0</v>
      </c>
      <c r="U1563">
        <f>VLOOKUP($G1563,county_facts!$A:$BB,17,FALSE)</f>
        <v>1.4</v>
      </c>
      <c r="V1563">
        <f>VLOOKUP($G1563,county_facts!$A:$BB,18,FALSE)</f>
        <v>2.2000000000000002</v>
      </c>
      <c r="W1563">
        <f>VLOOKUP($G1563,county_facts!$A:$BB,19,FALSE)</f>
        <v>93</v>
      </c>
      <c r="X1563">
        <f>VLOOKUP($G1563,county_facts!$A:$BB,20,FALSE)</f>
        <v>89</v>
      </c>
      <c r="Y1563">
        <f>VLOOKUP($G1563,county_facts!$A:$BB,21,FALSE)</f>
        <v>1.6</v>
      </c>
      <c r="Z1563">
        <f>VLOOKUP($G1563,county_facts!$A:$BB,22,FALSE)</f>
        <v>2.6</v>
      </c>
      <c r="AA1563">
        <f>VLOOKUP($G1563,county_facts!$A:$BB,23,FALSE)</f>
        <v>78.5</v>
      </c>
      <c r="AB1563">
        <f>VLOOKUP($G1563,county_facts!$A:$BB,24,FALSE)</f>
        <v>10.3</v>
      </c>
      <c r="AC1563">
        <f>VLOOKUP($G1563,county_facts!$A:$BB,25,FALSE)</f>
        <v>1689</v>
      </c>
      <c r="AD1563">
        <f>VLOOKUP($G1563,county_facts!$A:$BB,26,FALSE)</f>
        <v>23.6</v>
      </c>
      <c r="AE1563">
        <f>VLOOKUP($G1563,county_facts!$A:$BB,27,FALSE)</f>
        <v>8977</v>
      </c>
      <c r="AF1563">
        <f>VLOOKUP($G1563,county_facts!$A:$BB,28,FALSE)</f>
        <v>78.7</v>
      </c>
      <c r="AG1563">
        <f>VLOOKUP($G1563,county_facts!$A:$BB,29,FALSE)</f>
        <v>3.9</v>
      </c>
      <c r="AH1563">
        <f>VLOOKUP($G1563,county_facts!$A:$BB,30,FALSE)</f>
        <v>80100</v>
      </c>
      <c r="AI1563">
        <f>VLOOKUP($G1563,county_facts!$A:$BB,31,FALSE)</f>
        <v>6892</v>
      </c>
      <c r="AJ1563">
        <f>VLOOKUP($G1563,county_facts!$A:$BB,32,FALSE)</f>
        <v>2.35</v>
      </c>
      <c r="AK1563">
        <f>VLOOKUP($G1563,county_facts!$A:$BB,33,FALSE)</f>
        <v>18456</v>
      </c>
      <c r="AL1563">
        <f>VLOOKUP($G1563,county_facts!$A:$BB,34,FALSE)</f>
        <v>33033</v>
      </c>
      <c r="AM1563">
        <f>VLOOKUP($G1563,county_facts!$A:$BB,35,FALSE)</f>
        <v>22.1</v>
      </c>
      <c r="AN1563">
        <f>VLOOKUP($G1563,county_facts!$A:$BB,36,FALSE)</f>
        <v>308</v>
      </c>
      <c r="AO1563">
        <f>VLOOKUP($G1563,county_facts!$A:$BB,37,FALSE)</f>
        <v>3253</v>
      </c>
      <c r="AP1563">
        <f>VLOOKUP($G1563,county_facts!$A:$BB,38,FALSE)</f>
        <v>2.4</v>
      </c>
      <c r="AQ1563">
        <f>VLOOKUP($G1563,county_facts!$A:$BB,39,FALSE)</f>
        <v>1039</v>
      </c>
      <c r="AR1563">
        <f>VLOOKUP($G1563,county_facts!$A:$BB,40,FALSE)</f>
        <v>1519</v>
      </c>
      <c r="AS1563">
        <f>VLOOKUP($G1563,county_facts!$A:$BB,41,FALSE)</f>
        <v>0</v>
      </c>
      <c r="AT1563">
        <f>VLOOKUP($G1563,county_facts!$A:$BB,42,FALSE)</f>
        <v>0</v>
      </c>
      <c r="AU1563">
        <f>VLOOKUP($G1563,county_facts!$A:$BB,43,FALSE)</f>
        <v>0</v>
      </c>
      <c r="AV1563">
        <f>VLOOKUP($G1563,county_facts!$A:$BB,44,FALSE)</f>
        <v>0</v>
      </c>
      <c r="AW1563">
        <f>VLOOKUP($G1563,county_facts!$A:$BB,45,FALSE)</f>
        <v>0</v>
      </c>
      <c r="AX1563">
        <f>VLOOKUP($G1563,county_facts!$A:$BB,46,FALSE)</f>
        <v>0</v>
      </c>
      <c r="AY1563">
        <f>VLOOKUP($G1563,county_facts!$A:$BB,47,FALSE)</f>
        <v>82258</v>
      </c>
      <c r="AZ1563">
        <f>VLOOKUP($G1563,county_facts!$A:$BB,48,FALSE)</f>
        <v>35221</v>
      </c>
      <c r="BA1563">
        <f>VLOOKUP($G1563,county_facts!$A:$BB,49,FALSE)</f>
        <v>136843</v>
      </c>
      <c r="BB1563">
        <f>VLOOKUP($G1563,county_facts!$A:$BB,50,FALSE)</f>
        <v>8472</v>
      </c>
      <c r="BC1563">
        <f>VLOOKUP($G1563,county_facts!$A:$BB,51,FALSE)</f>
        <v>13340</v>
      </c>
      <c r="BD1563">
        <f>VLOOKUP($G1563,county_facts!$A:$BB,52,FALSE)</f>
        <v>0</v>
      </c>
      <c r="BE1563">
        <f>VLOOKUP($G1563,county_facts!$A:$BB,53,FALSE)</f>
        <v>394.14</v>
      </c>
      <c r="BF1563">
        <f>VLOOKUP($G1563,county_facts!$A:$BB,54,FALSE)</f>
        <v>41.8</v>
      </c>
    </row>
    <row r="1564" spans="1:58" x14ac:dyDescent="0.3">
      <c r="A1564" t="s">
        <v>6</v>
      </c>
      <c r="B1564" t="s">
        <v>620</v>
      </c>
      <c r="C1564">
        <v>798</v>
      </c>
      <c r="D1564" t="s">
        <v>578</v>
      </c>
      <c r="E1564">
        <v>1244</v>
      </c>
      <c r="F1564">
        <v>0.64147909999999997</v>
      </c>
      <c r="G1564">
        <v>47003</v>
      </c>
      <c r="H1564">
        <f>VLOOKUP($G1564,county_facts!$A:$BB,4,FALSE)</f>
        <v>46627</v>
      </c>
      <c r="I1564">
        <f>VLOOKUP($G1564,county_facts!$A:$BB,5,FALSE)</f>
        <v>45058</v>
      </c>
      <c r="J1564">
        <f>VLOOKUP($G1564,county_facts!$A:$BB,6,FALSE)</f>
        <v>3.5</v>
      </c>
      <c r="K1564">
        <f>VLOOKUP($G1564,county_facts!$A:$BB,7,FALSE)</f>
        <v>45058</v>
      </c>
      <c r="L1564">
        <f>VLOOKUP($G1564,county_facts!$A:$BB,8,FALSE)</f>
        <v>6.7</v>
      </c>
      <c r="M1564">
        <f>VLOOKUP($G1564,county_facts!$A:$BB,9,FALSE)</f>
        <v>26.2</v>
      </c>
      <c r="N1564">
        <f>VLOOKUP($G1564,county_facts!$A:$BB,10,FALSE)</f>
        <v>14.4</v>
      </c>
      <c r="O1564">
        <f>VLOOKUP($G1564,county_facts!$A:$BB,11,FALSE)</f>
        <v>50.9</v>
      </c>
      <c r="P1564">
        <f>VLOOKUP($G1564,county_facts!$A:$BB,12,FALSE)</f>
        <v>87.2</v>
      </c>
      <c r="Q1564">
        <f>VLOOKUP($G1564,county_facts!$A:$BB,13,FALSE)</f>
        <v>8.3000000000000007</v>
      </c>
      <c r="R1564">
        <f>VLOOKUP($G1564,county_facts!$A:$BB,14,FALSE)</f>
        <v>1.2</v>
      </c>
      <c r="S1564">
        <f>VLOOKUP($G1564,county_facts!$A:$BB,15,FALSE)</f>
        <v>1.3</v>
      </c>
      <c r="T1564">
        <f>VLOOKUP($G1564,county_facts!$A:$BB,16,FALSE)</f>
        <v>0.2</v>
      </c>
      <c r="U1564">
        <f>VLOOKUP($G1564,county_facts!$A:$BB,17,FALSE)</f>
        <v>1.9</v>
      </c>
      <c r="V1564">
        <f>VLOOKUP($G1564,county_facts!$A:$BB,18,FALSE)</f>
        <v>11.7</v>
      </c>
      <c r="W1564">
        <f>VLOOKUP($G1564,county_facts!$A:$BB,19,FALSE)</f>
        <v>77.599999999999994</v>
      </c>
      <c r="X1564">
        <f>VLOOKUP($G1564,county_facts!$A:$BB,20,FALSE)</f>
        <v>87.3</v>
      </c>
      <c r="Y1564">
        <f>VLOOKUP($G1564,county_facts!$A:$BB,21,FALSE)</f>
        <v>7.2</v>
      </c>
      <c r="Z1564">
        <f>VLOOKUP($G1564,county_facts!$A:$BB,22,FALSE)</f>
        <v>11.6</v>
      </c>
      <c r="AA1564">
        <f>VLOOKUP($G1564,county_facts!$A:$BB,23,FALSE)</f>
        <v>77.5</v>
      </c>
      <c r="AB1564">
        <f>VLOOKUP($G1564,county_facts!$A:$BB,24,FALSE)</f>
        <v>12.3</v>
      </c>
      <c r="AC1564">
        <f>VLOOKUP($G1564,county_facts!$A:$BB,25,FALSE)</f>
        <v>3106</v>
      </c>
      <c r="AD1564">
        <f>VLOOKUP($G1564,county_facts!$A:$BB,26,FALSE)</f>
        <v>26.6</v>
      </c>
      <c r="AE1564">
        <f>VLOOKUP($G1564,county_facts!$A:$BB,27,FALSE)</f>
        <v>18547</v>
      </c>
      <c r="AF1564">
        <f>VLOOKUP($G1564,county_facts!$A:$BB,28,FALSE)</f>
        <v>70</v>
      </c>
      <c r="AG1564">
        <f>VLOOKUP($G1564,county_facts!$A:$BB,29,FALSE)</f>
        <v>10.1</v>
      </c>
      <c r="AH1564">
        <f>VLOOKUP($G1564,county_facts!$A:$BB,30,FALSE)</f>
        <v>114600</v>
      </c>
      <c r="AI1564">
        <f>VLOOKUP($G1564,county_facts!$A:$BB,31,FALSE)</f>
        <v>16402</v>
      </c>
      <c r="AJ1564">
        <f>VLOOKUP($G1564,county_facts!$A:$BB,32,FALSE)</f>
        <v>2.73</v>
      </c>
      <c r="AK1564">
        <f>VLOOKUP($G1564,county_facts!$A:$BB,33,FALSE)</f>
        <v>19303</v>
      </c>
      <c r="AL1564">
        <f>VLOOKUP($G1564,county_facts!$A:$BB,34,FALSE)</f>
        <v>40759</v>
      </c>
      <c r="AM1564">
        <f>VLOOKUP($G1564,county_facts!$A:$BB,35,FALSE)</f>
        <v>20</v>
      </c>
      <c r="AN1564">
        <f>VLOOKUP($G1564,county_facts!$A:$BB,36,FALSE)</f>
        <v>765</v>
      </c>
      <c r="AO1564">
        <f>VLOOKUP($G1564,county_facts!$A:$BB,37,FALSE)</f>
        <v>11876</v>
      </c>
      <c r="AP1564">
        <f>VLOOKUP($G1564,county_facts!$A:$BB,38,FALSE)</f>
        <v>-1.2</v>
      </c>
      <c r="AQ1564">
        <f>VLOOKUP($G1564,county_facts!$A:$BB,39,FALSE)</f>
        <v>2856</v>
      </c>
      <c r="AR1564">
        <f>VLOOKUP($G1564,county_facts!$A:$BB,40,FALSE)</f>
        <v>3958</v>
      </c>
      <c r="AS1564">
        <f>VLOOKUP($G1564,county_facts!$A:$BB,41,FALSE)</f>
        <v>0</v>
      </c>
      <c r="AT1564">
        <f>VLOOKUP($G1564,county_facts!$A:$BB,42,FALSE)</f>
        <v>0</v>
      </c>
      <c r="AU1564">
        <f>VLOOKUP($G1564,county_facts!$A:$BB,43,FALSE)</f>
        <v>0</v>
      </c>
      <c r="AV1564">
        <f>VLOOKUP($G1564,county_facts!$A:$BB,44,FALSE)</f>
        <v>0</v>
      </c>
      <c r="AW1564">
        <f>VLOOKUP($G1564,county_facts!$A:$BB,45,FALSE)</f>
        <v>2.7</v>
      </c>
      <c r="AX1564">
        <f>VLOOKUP($G1564,county_facts!$A:$BB,46,FALSE)</f>
        <v>20.6</v>
      </c>
      <c r="AY1564">
        <f>VLOOKUP($G1564,county_facts!$A:$BB,47,FALSE)</f>
        <v>1047294</v>
      </c>
      <c r="AZ1564">
        <f>VLOOKUP($G1564,county_facts!$A:$BB,48,FALSE)</f>
        <v>0</v>
      </c>
      <c r="BA1564">
        <f>VLOOKUP($G1564,county_facts!$A:$BB,49,FALSE)</f>
        <v>340609</v>
      </c>
      <c r="BB1564">
        <f>VLOOKUP($G1564,county_facts!$A:$BB,50,FALSE)</f>
        <v>7649</v>
      </c>
      <c r="BC1564">
        <f>VLOOKUP($G1564,county_facts!$A:$BB,51,FALSE)</f>
        <v>35265</v>
      </c>
      <c r="BD1564">
        <f>VLOOKUP($G1564,county_facts!$A:$BB,52,FALSE)</f>
        <v>171</v>
      </c>
      <c r="BE1564">
        <f>VLOOKUP($G1564,county_facts!$A:$BB,53,FALSE)</f>
        <v>473.64</v>
      </c>
      <c r="BF1564">
        <f>VLOOKUP($G1564,county_facts!$A:$BB,54,FALSE)</f>
        <v>95.1</v>
      </c>
    </row>
    <row r="1565" spans="1:58" x14ac:dyDescent="0.3">
      <c r="A1565" t="s">
        <v>9</v>
      </c>
      <c r="B1565" t="s">
        <v>620</v>
      </c>
      <c r="C1565">
        <v>446</v>
      </c>
      <c r="D1565" t="s">
        <v>578</v>
      </c>
      <c r="E1565">
        <v>1244</v>
      </c>
      <c r="F1565">
        <v>0.35852089999999998</v>
      </c>
      <c r="G1565">
        <v>47003</v>
      </c>
      <c r="H1565">
        <f>VLOOKUP($G1565,county_facts!$A:$BB,4,FALSE)</f>
        <v>46627</v>
      </c>
      <c r="I1565">
        <f>VLOOKUP($G1565,county_facts!$A:$BB,5,FALSE)</f>
        <v>45058</v>
      </c>
      <c r="J1565">
        <f>VLOOKUP($G1565,county_facts!$A:$BB,6,FALSE)</f>
        <v>3.5</v>
      </c>
      <c r="K1565">
        <f>VLOOKUP($G1565,county_facts!$A:$BB,7,FALSE)</f>
        <v>45058</v>
      </c>
      <c r="L1565">
        <f>VLOOKUP($G1565,county_facts!$A:$BB,8,FALSE)</f>
        <v>6.7</v>
      </c>
      <c r="M1565">
        <f>VLOOKUP($G1565,county_facts!$A:$BB,9,FALSE)</f>
        <v>26.2</v>
      </c>
      <c r="N1565">
        <f>VLOOKUP($G1565,county_facts!$A:$BB,10,FALSE)</f>
        <v>14.4</v>
      </c>
      <c r="O1565">
        <f>VLOOKUP($G1565,county_facts!$A:$BB,11,FALSE)</f>
        <v>50.9</v>
      </c>
      <c r="P1565">
        <f>VLOOKUP($G1565,county_facts!$A:$BB,12,FALSE)</f>
        <v>87.2</v>
      </c>
      <c r="Q1565">
        <f>VLOOKUP($G1565,county_facts!$A:$BB,13,FALSE)</f>
        <v>8.3000000000000007</v>
      </c>
      <c r="R1565">
        <f>VLOOKUP($G1565,county_facts!$A:$BB,14,FALSE)</f>
        <v>1.2</v>
      </c>
      <c r="S1565">
        <f>VLOOKUP($G1565,county_facts!$A:$BB,15,FALSE)</f>
        <v>1.3</v>
      </c>
      <c r="T1565">
        <f>VLOOKUP($G1565,county_facts!$A:$BB,16,FALSE)</f>
        <v>0.2</v>
      </c>
      <c r="U1565">
        <f>VLOOKUP($G1565,county_facts!$A:$BB,17,FALSE)</f>
        <v>1.9</v>
      </c>
      <c r="V1565">
        <f>VLOOKUP($G1565,county_facts!$A:$BB,18,FALSE)</f>
        <v>11.7</v>
      </c>
      <c r="W1565">
        <f>VLOOKUP($G1565,county_facts!$A:$BB,19,FALSE)</f>
        <v>77.599999999999994</v>
      </c>
      <c r="X1565">
        <f>VLOOKUP($G1565,county_facts!$A:$BB,20,FALSE)</f>
        <v>87.3</v>
      </c>
      <c r="Y1565">
        <f>VLOOKUP($G1565,county_facts!$A:$BB,21,FALSE)</f>
        <v>7.2</v>
      </c>
      <c r="Z1565">
        <f>VLOOKUP($G1565,county_facts!$A:$BB,22,FALSE)</f>
        <v>11.6</v>
      </c>
      <c r="AA1565">
        <f>VLOOKUP($G1565,county_facts!$A:$BB,23,FALSE)</f>
        <v>77.5</v>
      </c>
      <c r="AB1565">
        <f>VLOOKUP($G1565,county_facts!$A:$BB,24,FALSE)</f>
        <v>12.3</v>
      </c>
      <c r="AC1565">
        <f>VLOOKUP($G1565,county_facts!$A:$BB,25,FALSE)</f>
        <v>3106</v>
      </c>
      <c r="AD1565">
        <f>VLOOKUP($G1565,county_facts!$A:$BB,26,FALSE)</f>
        <v>26.6</v>
      </c>
      <c r="AE1565">
        <f>VLOOKUP($G1565,county_facts!$A:$BB,27,FALSE)</f>
        <v>18547</v>
      </c>
      <c r="AF1565">
        <f>VLOOKUP($G1565,county_facts!$A:$BB,28,FALSE)</f>
        <v>70</v>
      </c>
      <c r="AG1565">
        <f>VLOOKUP($G1565,county_facts!$A:$BB,29,FALSE)</f>
        <v>10.1</v>
      </c>
      <c r="AH1565">
        <f>VLOOKUP($G1565,county_facts!$A:$BB,30,FALSE)</f>
        <v>114600</v>
      </c>
      <c r="AI1565">
        <f>VLOOKUP($G1565,county_facts!$A:$BB,31,FALSE)</f>
        <v>16402</v>
      </c>
      <c r="AJ1565">
        <f>VLOOKUP($G1565,county_facts!$A:$BB,32,FALSE)</f>
        <v>2.73</v>
      </c>
      <c r="AK1565">
        <f>VLOOKUP($G1565,county_facts!$A:$BB,33,FALSE)</f>
        <v>19303</v>
      </c>
      <c r="AL1565">
        <f>VLOOKUP($G1565,county_facts!$A:$BB,34,FALSE)</f>
        <v>40759</v>
      </c>
      <c r="AM1565">
        <f>VLOOKUP($G1565,county_facts!$A:$BB,35,FALSE)</f>
        <v>20</v>
      </c>
      <c r="AN1565">
        <f>VLOOKUP($G1565,county_facts!$A:$BB,36,FALSE)</f>
        <v>765</v>
      </c>
      <c r="AO1565">
        <f>VLOOKUP($G1565,county_facts!$A:$BB,37,FALSE)</f>
        <v>11876</v>
      </c>
      <c r="AP1565">
        <f>VLOOKUP($G1565,county_facts!$A:$BB,38,FALSE)</f>
        <v>-1.2</v>
      </c>
      <c r="AQ1565">
        <f>VLOOKUP($G1565,county_facts!$A:$BB,39,FALSE)</f>
        <v>2856</v>
      </c>
      <c r="AR1565">
        <f>VLOOKUP($G1565,county_facts!$A:$BB,40,FALSE)</f>
        <v>3958</v>
      </c>
      <c r="AS1565">
        <f>VLOOKUP($G1565,county_facts!$A:$BB,41,FALSE)</f>
        <v>0</v>
      </c>
      <c r="AT1565">
        <f>VLOOKUP($G1565,county_facts!$A:$BB,42,FALSE)</f>
        <v>0</v>
      </c>
      <c r="AU1565">
        <f>VLOOKUP($G1565,county_facts!$A:$BB,43,FALSE)</f>
        <v>0</v>
      </c>
      <c r="AV1565">
        <f>VLOOKUP($G1565,county_facts!$A:$BB,44,FALSE)</f>
        <v>0</v>
      </c>
      <c r="AW1565">
        <f>VLOOKUP($G1565,county_facts!$A:$BB,45,FALSE)</f>
        <v>2.7</v>
      </c>
      <c r="AX1565">
        <f>VLOOKUP($G1565,county_facts!$A:$BB,46,FALSE)</f>
        <v>20.6</v>
      </c>
      <c r="AY1565">
        <f>VLOOKUP($G1565,county_facts!$A:$BB,47,FALSE)</f>
        <v>1047294</v>
      </c>
      <c r="AZ1565">
        <f>VLOOKUP($G1565,county_facts!$A:$BB,48,FALSE)</f>
        <v>0</v>
      </c>
      <c r="BA1565">
        <f>VLOOKUP($G1565,county_facts!$A:$BB,49,FALSE)</f>
        <v>340609</v>
      </c>
      <c r="BB1565">
        <f>VLOOKUP($G1565,county_facts!$A:$BB,50,FALSE)</f>
        <v>7649</v>
      </c>
      <c r="BC1565">
        <f>VLOOKUP($G1565,county_facts!$A:$BB,51,FALSE)</f>
        <v>35265</v>
      </c>
      <c r="BD1565">
        <f>VLOOKUP($G1565,county_facts!$A:$BB,52,FALSE)</f>
        <v>171</v>
      </c>
      <c r="BE1565">
        <f>VLOOKUP($G1565,county_facts!$A:$BB,53,FALSE)</f>
        <v>473.64</v>
      </c>
      <c r="BF1565">
        <f>VLOOKUP($G1565,county_facts!$A:$BB,54,FALSE)</f>
        <v>95.1</v>
      </c>
    </row>
    <row r="1566" spans="1:58" x14ac:dyDescent="0.3">
      <c r="A1566" t="s">
        <v>6</v>
      </c>
      <c r="B1566" t="s">
        <v>573</v>
      </c>
      <c r="C1566">
        <v>2221</v>
      </c>
      <c r="D1566" t="s">
        <v>578</v>
      </c>
      <c r="E1566">
        <v>3920</v>
      </c>
      <c r="F1566">
        <v>0.56658163299999997</v>
      </c>
      <c r="G1566">
        <v>47001</v>
      </c>
      <c r="H1566">
        <f>VLOOKUP($G1566,county_facts!$A:$BB,4,FALSE)</f>
        <v>75528</v>
      </c>
      <c r="I1566">
        <f>VLOOKUP($G1566,county_facts!$A:$BB,5,FALSE)</f>
        <v>75126</v>
      </c>
      <c r="J1566">
        <f>VLOOKUP($G1566,county_facts!$A:$BB,6,FALSE)</f>
        <v>0.5</v>
      </c>
      <c r="K1566">
        <f>VLOOKUP($G1566,county_facts!$A:$BB,7,FALSE)</f>
        <v>75129</v>
      </c>
      <c r="L1566">
        <f>VLOOKUP($G1566,county_facts!$A:$BB,8,FALSE)</f>
        <v>5.3</v>
      </c>
      <c r="M1566">
        <f>VLOOKUP($G1566,county_facts!$A:$BB,9,FALSE)</f>
        <v>21</v>
      </c>
      <c r="N1566">
        <f>VLOOKUP($G1566,county_facts!$A:$BB,10,FALSE)</f>
        <v>18.899999999999999</v>
      </c>
      <c r="O1566">
        <f>VLOOKUP($G1566,county_facts!$A:$BB,11,FALSE)</f>
        <v>51.5</v>
      </c>
      <c r="P1566">
        <f>VLOOKUP($G1566,county_facts!$A:$BB,12,FALSE)</f>
        <v>92.1</v>
      </c>
      <c r="Q1566">
        <f>VLOOKUP($G1566,county_facts!$A:$BB,13,FALSE)</f>
        <v>4.2</v>
      </c>
      <c r="R1566">
        <f>VLOOKUP($G1566,county_facts!$A:$BB,14,FALSE)</f>
        <v>0.4</v>
      </c>
      <c r="S1566">
        <f>VLOOKUP($G1566,county_facts!$A:$BB,15,FALSE)</f>
        <v>1.4</v>
      </c>
      <c r="T1566">
        <f>VLOOKUP($G1566,county_facts!$A:$BB,16,FALSE)</f>
        <v>0</v>
      </c>
      <c r="U1566">
        <f>VLOOKUP($G1566,county_facts!$A:$BB,17,FALSE)</f>
        <v>1.9</v>
      </c>
      <c r="V1566">
        <f>VLOOKUP($G1566,county_facts!$A:$BB,18,FALSE)</f>
        <v>2.5</v>
      </c>
      <c r="W1566">
        <f>VLOOKUP($G1566,county_facts!$A:$BB,19,FALSE)</f>
        <v>89.9</v>
      </c>
      <c r="X1566">
        <f>VLOOKUP($G1566,county_facts!$A:$BB,20,FALSE)</f>
        <v>85.9</v>
      </c>
      <c r="Y1566">
        <f>VLOOKUP($G1566,county_facts!$A:$BB,21,FALSE)</f>
        <v>3</v>
      </c>
      <c r="Z1566">
        <f>VLOOKUP($G1566,county_facts!$A:$BB,22,FALSE)</f>
        <v>3.8</v>
      </c>
      <c r="AA1566">
        <f>VLOOKUP($G1566,county_facts!$A:$BB,23,FALSE)</f>
        <v>83.8</v>
      </c>
      <c r="AB1566">
        <f>VLOOKUP($G1566,county_facts!$A:$BB,24,FALSE)</f>
        <v>23.5</v>
      </c>
      <c r="AC1566">
        <f>VLOOKUP($G1566,county_facts!$A:$BB,25,FALSE)</f>
        <v>7105</v>
      </c>
      <c r="AD1566">
        <f>VLOOKUP($G1566,county_facts!$A:$BB,26,FALSE)</f>
        <v>23</v>
      </c>
      <c r="AE1566">
        <f>VLOOKUP($G1566,county_facts!$A:$BB,27,FALSE)</f>
        <v>34747</v>
      </c>
      <c r="AF1566">
        <f>VLOOKUP($G1566,county_facts!$A:$BB,28,FALSE)</f>
        <v>68.5</v>
      </c>
      <c r="AG1566">
        <f>VLOOKUP($G1566,county_facts!$A:$BB,29,FALSE)</f>
        <v>15.7</v>
      </c>
      <c r="AH1566">
        <f>VLOOKUP($G1566,county_facts!$A:$BB,30,FALSE)</f>
        <v>127000</v>
      </c>
      <c r="AI1566">
        <f>VLOOKUP($G1566,county_facts!$A:$BB,31,FALSE)</f>
        <v>30548</v>
      </c>
      <c r="AJ1566">
        <f>VLOOKUP($G1566,county_facts!$A:$BB,32,FALSE)</f>
        <v>2.4300000000000002</v>
      </c>
      <c r="AK1566">
        <f>VLOOKUP($G1566,county_facts!$A:$BB,33,FALSE)</f>
        <v>24561</v>
      </c>
      <c r="AL1566">
        <f>VLOOKUP($G1566,county_facts!$A:$BB,34,FALSE)</f>
        <v>43620</v>
      </c>
      <c r="AM1566">
        <f>VLOOKUP($G1566,county_facts!$A:$BB,35,FALSE)</f>
        <v>18.2</v>
      </c>
      <c r="AN1566">
        <f>VLOOKUP($G1566,county_facts!$A:$BB,36,FALSE)</f>
        <v>1526</v>
      </c>
      <c r="AO1566">
        <f>VLOOKUP($G1566,county_facts!$A:$BB,37,FALSE)</f>
        <v>39455</v>
      </c>
      <c r="AP1566">
        <f>VLOOKUP($G1566,county_facts!$A:$BB,38,FALSE)</f>
        <v>-1.9</v>
      </c>
      <c r="AQ1566">
        <f>VLOOKUP($G1566,county_facts!$A:$BB,39,FALSE)</f>
        <v>4421</v>
      </c>
      <c r="AR1566">
        <f>VLOOKUP($G1566,county_facts!$A:$BB,40,FALSE)</f>
        <v>5940</v>
      </c>
      <c r="AS1566">
        <f>VLOOKUP($G1566,county_facts!$A:$BB,41,FALSE)</f>
        <v>0</v>
      </c>
      <c r="AT1566">
        <f>VLOOKUP($G1566,county_facts!$A:$BB,42,FALSE)</f>
        <v>0</v>
      </c>
      <c r="AU1566">
        <f>VLOOKUP($G1566,county_facts!$A:$BB,43,FALSE)</f>
        <v>1.2</v>
      </c>
      <c r="AV1566">
        <f>VLOOKUP($G1566,county_facts!$A:$BB,44,FALSE)</f>
        <v>0</v>
      </c>
      <c r="AW1566">
        <f>VLOOKUP($G1566,county_facts!$A:$BB,45,FALSE)</f>
        <v>0.6</v>
      </c>
      <c r="AX1566">
        <f>VLOOKUP($G1566,county_facts!$A:$BB,46,FALSE)</f>
        <v>20.9</v>
      </c>
      <c r="AY1566">
        <f>VLOOKUP($G1566,county_facts!$A:$BB,47,FALSE)</f>
        <v>1911158</v>
      </c>
      <c r="AZ1566">
        <f>VLOOKUP($G1566,county_facts!$A:$BB,48,FALSE)</f>
        <v>208283</v>
      </c>
      <c r="BA1566">
        <f>VLOOKUP($G1566,county_facts!$A:$BB,49,FALSE)</f>
        <v>907783</v>
      </c>
      <c r="BB1566">
        <f>VLOOKUP($G1566,county_facts!$A:$BB,50,FALSE)</f>
        <v>12381</v>
      </c>
      <c r="BC1566">
        <f>VLOOKUP($G1566,county_facts!$A:$BB,51,FALSE)</f>
        <v>126580</v>
      </c>
      <c r="BD1566">
        <f>VLOOKUP($G1566,county_facts!$A:$BB,52,FALSE)</f>
        <v>173</v>
      </c>
      <c r="BE1566">
        <f>VLOOKUP($G1566,county_facts!$A:$BB,53,FALSE)</f>
        <v>337.16</v>
      </c>
      <c r="BF1566">
        <f>VLOOKUP($G1566,county_facts!$A:$BB,54,FALSE)</f>
        <v>222.8</v>
      </c>
    </row>
    <row r="1567" spans="1:58" x14ac:dyDescent="0.3">
      <c r="A1567" t="s">
        <v>9</v>
      </c>
      <c r="B1567" t="s">
        <v>573</v>
      </c>
      <c r="C1567">
        <v>1699</v>
      </c>
      <c r="D1567" t="s">
        <v>578</v>
      </c>
      <c r="E1567">
        <v>3920</v>
      </c>
      <c r="F1567">
        <v>0.43341836700000003</v>
      </c>
      <c r="G1567">
        <v>47001</v>
      </c>
      <c r="H1567">
        <f>VLOOKUP($G1567,county_facts!$A:$BB,4,FALSE)</f>
        <v>75528</v>
      </c>
      <c r="I1567">
        <f>VLOOKUP($G1567,county_facts!$A:$BB,5,FALSE)</f>
        <v>75126</v>
      </c>
      <c r="J1567">
        <f>VLOOKUP($G1567,county_facts!$A:$BB,6,FALSE)</f>
        <v>0.5</v>
      </c>
      <c r="K1567">
        <f>VLOOKUP($G1567,county_facts!$A:$BB,7,FALSE)</f>
        <v>75129</v>
      </c>
      <c r="L1567">
        <f>VLOOKUP($G1567,county_facts!$A:$BB,8,FALSE)</f>
        <v>5.3</v>
      </c>
      <c r="M1567">
        <f>VLOOKUP($G1567,county_facts!$A:$BB,9,FALSE)</f>
        <v>21</v>
      </c>
      <c r="N1567">
        <f>VLOOKUP($G1567,county_facts!$A:$BB,10,FALSE)</f>
        <v>18.899999999999999</v>
      </c>
      <c r="O1567">
        <f>VLOOKUP($G1567,county_facts!$A:$BB,11,FALSE)</f>
        <v>51.5</v>
      </c>
      <c r="P1567">
        <f>VLOOKUP($G1567,county_facts!$A:$BB,12,FALSE)</f>
        <v>92.1</v>
      </c>
      <c r="Q1567">
        <f>VLOOKUP($G1567,county_facts!$A:$BB,13,FALSE)</f>
        <v>4.2</v>
      </c>
      <c r="R1567">
        <f>VLOOKUP($G1567,county_facts!$A:$BB,14,FALSE)</f>
        <v>0.4</v>
      </c>
      <c r="S1567">
        <f>VLOOKUP($G1567,county_facts!$A:$BB,15,FALSE)</f>
        <v>1.4</v>
      </c>
      <c r="T1567">
        <f>VLOOKUP($G1567,county_facts!$A:$BB,16,FALSE)</f>
        <v>0</v>
      </c>
      <c r="U1567">
        <f>VLOOKUP($G1567,county_facts!$A:$BB,17,FALSE)</f>
        <v>1.9</v>
      </c>
      <c r="V1567">
        <f>VLOOKUP($G1567,county_facts!$A:$BB,18,FALSE)</f>
        <v>2.5</v>
      </c>
      <c r="W1567">
        <f>VLOOKUP($G1567,county_facts!$A:$BB,19,FALSE)</f>
        <v>89.9</v>
      </c>
      <c r="X1567">
        <f>VLOOKUP($G1567,county_facts!$A:$BB,20,FALSE)</f>
        <v>85.9</v>
      </c>
      <c r="Y1567">
        <f>VLOOKUP($G1567,county_facts!$A:$BB,21,FALSE)</f>
        <v>3</v>
      </c>
      <c r="Z1567">
        <f>VLOOKUP($G1567,county_facts!$A:$BB,22,FALSE)</f>
        <v>3.8</v>
      </c>
      <c r="AA1567">
        <f>VLOOKUP($G1567,county_facts!$A:$BB,23,FALSE)</f>
        <v>83.8</v>
      </c>
      <c r="AB1567">
        <f>VLOOKUP($G1567,county_facts!$A:$BB,24,FALSE)</f>
        <v>23.5</v>
      </c>
      <c r="AC1567">
        <f>VLOOKUP($G1567,county_facts!$A:$BB,25,FALSE)</f>
        <v>7105</v>
      </c>
      <c r="AD1567">
        <f>VLOOKUP($G1567,county_facts!$A:$BB,26,FALSE)</f>
        <v>23</v>
      </c>
      <c r="AE1567">
        <f>VLOOKUP($G1567,county_facts!$A:$BB,27,FALSE)</f>
        <v>34747</v>
      </c>
      <c r="AF1567">
        <f>VLOOKUP($G1567,county_facts!$A:$BB,28,FALSE)</f>
        <v>68.5</v>
      </c>
      <c r="AG1567">
        <f>VLOOKUP($G1567,county_facts!$A:$BB,29,FALSE)</f>
        <v>15.7</v>
      </c>
      <c r="AH1567">
        <f>VLOOKUP($G1567,county_facts!$A:$BB,30,FALSE)</f>
        <v>127000</v>
      </c>
      <c r="AI1567">
        <f>VLOOKUP($G1567,county_facts!$A:$BB,31,FALSE)</f>
        <v>30548</v>
      </c>
      <c r="AJ1567">
        <f>VLOOKUP($G1567,county_facts!$A:$BB,32,FALSE)</f>
        <v>2.4300000000000002</v>
      </c>
      <c r="AK1567">
        <f>VLOOKUP($G1567,county_facts!$A:$BB,33,FALSE)</f>
        <v>24561</v>
      </c>
      <c r="AL1567">
        <f>VLOOKUP($G1567,county_facts!$A:$BB,34,FALSE)</f>
        <v>43620</v>
      </c>
      <c r="AM1567">
        <f>VLOOKUP($G1567,county_facts!$A:$BB,35,FALSE)</f>
        <v>18.2</v>
      </c>
      <c r="AN1567">
        <f>VLOOKUP($G1567,county_facts!$A:$BB,36,FALSE)</f>
        <v>1526</v>
      </c>
      <c r="AO1567">
        <f>VLOOKUP($G1567,county_facts!$A:$BB,37,FALSE)</f>
        <v>39455</v>
      </c>
      <c r="AP1567">
        <f>VLOOKUP($G1567,county_facts!$A:$BB,38,FALSE)</f>
        <v>-1.9</v>
      </c>
      <c r="AQ1567">
        <f>VLOOKUP($G1567,county_facts!$A:$BB,39,FALSE)</f>
        <v>4421</v>
      </c>
      <c r="AR1567">
        <f>VLOOKUP($G1567,county_facts!$A:$BB,40,FALSE)</f>
        <v>5940</v>
      </c>
      <c r="AS1567">
        <f>VLOOKUP($G1567,county_facts!$A:$BB,41,FALSE)</f>
        <v>0</v>
      </c>
      <c r="AT1567">
        <f>VLOOKUP($G1567,county_facts!$A:$BB,42,FALSE)</f>
        <v>0</v>
      </c>
      <c r="AU1567">
        <f>VLOOKUP($G1567,county_facts!$A:$BB,43,FALSE)</f>
        <v>1.2</v>
      </c>
      <c r="AV1567">
        <f>VLOOKUP($G1567,county_facts!$A:$BB,44,FALSE)</f>
        <v>0</v>
      </c>
      <c r="AW1567">
        <f>VLOOKUP($G1567,county_facts!$A:$BB,45,FALSE)</f>
        <v>0.6</v>
      </c>
      <c r="AX1567">
        <f>VLOOKUP($G1567,county_facts!$A:$BB,46,FALSE)</f>
        <v>20.9</v>
      </c>
      <c r="AY1567">
        <f>VLOOKUP($G1567,county_facts!$A:$BB,47,FALSE)</f>
        <v>1911158</v>
      </c>
      <c r="AZ1567">
        <f>VLOOKUP($G1567,county_facts!$A:$BB,48,FALSE)</f>
        <v>208283</v>
      </c>
      <c r="BA1567">
        <f>VLOOKUP($G1567,county_facts!$A:$BB,49,FALSE)</f>
        <v>907783</v>
      </c>
      <c r="BB1567">
        <f>VLOOKUP($G1567,county_facts!$A:$BB,50,FALSE)</f>
        <v>12381</v>
      </c>
      <c r="BC1567">
        <f>VLOOKUP($G1567,county_facts!$A:$BB,51,FALSE)</f>
        <v>126580</v>
      </c>
      <c r="BD1567">
        <f>VLOOKUP($G1567,county_facts!$A:$BB,52,FALSE)</f>
        <v>173</v>
      </c>
      <c r="BE1567">
        <f>VLOOKUP($G1567,county_facts!$A:$BB,53,FALSE)</f>
        <v>337.16</v>
      </c>
      <c r="BF1567">
        <f>VLOOKUP($G1567,county_facts!$A:$BB,54,FALSE)</f>
        <v>222.8</v>
      </c>
    </row>
    <row r="1568" spans="1:58" x14ac:dyDescent="0.3">
      <c r="A1568" t="s">
        <v>6</v>
      </c>
      <c r="B1568" t="s">
        <v>621</v>
      </c>
      <c r="C1568">
        <v>822</v>
      </c>
      <c r="D1568" t="s">
        <v>622</v>
      </c>
      <c r="E1568">
        <v>1635</v>
      </c>
      <c r="F1568">
        <v>0.50275229399999999</v>
      </c>
      <c r="G1568">
        <v>48505</v>
      </c>
      <c r="H1568">
        <f>VLOOKUP($G1568,county_facts!$A:$BB,4,FALSE)</f>
        <v>14319</v>
      </c>
      <c r="I1568">
        <f>VLOOKUP($G1568,county_facts!$A:$BB,5,FALSE)</f>
        <v>14018</v>
      </c>
      <c r="J1568">
        <f>VLOOKUP($G1568,county_facts!$A:$BB,6,FALSE)</f>
        <v>2.1</v>
      </c>
      <c r="K1568">
        <f>VLOOKUP($G1568,county_facts!$A:$BB,7,FALSE)</f>
        <v>14018</v>
      </c>
      <c r="L1568">
        <f>VLOOKUP($G1568,county_facts!$A:$BB,8,FALSE)</f>
        <v>10.1</v>
      </c>
      <c r="M1568">
        <f>VLOOKUP($G1568,county_facts!$A:$BB,9,FALSE)</f>
        <v>33.4</v>
      </c>
      <c r="N1568">
        <f>VLOOKUP($G1568,county_facts!$A:$BB,10,FALSE)</f>
        <v>11.6</v>
      </c>
      <c r="O1568">
        <f>VLOOKUP($G1568,county_facts!$A:$BB,11,FALSE)</f>
        <v>49.6</v>
      </c>
      <c r="P1568">
        <f>VLOOKUP($G1568,county_facts!$A:$BB,12,FALSE)</f>
        <v>98.7</v>
      </c>
      <c r="Q1568">
        <f>VLOOKUP($G1568,county_facts!$A:$BB,13,FALSE)</f>
        <v>0.4</v>
      </c>
      <c r="R1568">
        <f>VLOOKUP($G1568,county_facts!$A:$BB,14,FALSE)</f>
        <v>0.5</v>
      </c>
      <c r="S1568">
        <f>VLOOKUP($G1568,county_facts!$A:$BB,15,FALSE)</f>
        <v>0.2</v>
      </c>
      <c r="T1568">
        <f>VLOOKUP($G1568,county_facts!$A:$BB,16,FALSE)</f>
        <v>0</v>
      </c>
      <c r="U1568">
        <f>VLOOKUP($G1568,county_facts!$A:$BB,17,FALSE)</f>
        <v>0.2</v>
      </c>
      <c r="V1568">
        <f>VLOOKUP($G1568,county_facts!$A:$BB,18,FALSE)</f>
        <v>93.9</v>
      </c>
      <c r="W1568">
        <f>VLOOKUP($G1568,county_facts!$A:$BB,19,FALSE)</f>
        <v>5.5</v>
      </c>
      <c r="X1568">
        <f>VLOOKUP($G1568,county_facts!$A:$BB,20,FALSE)</f>
        <v>87.1</v>
      </c>
      <c r="Y1568">
        <f>VLOOKUP($G1568,county_facts!$A:$BB,21,FALSE)</f>
        <v>24.5</v>
      </c>
      <c r="Z1568">
        <f>VLOOKUP($G1568,county_facts!$A:$BB,22,FALSE)</f>
        <v>87.2</v>
      </c>
      <c r="AA1568">
        <f>VLOOKUP($G1568,county_facts!$A:$BB,23,FALSE)</f>
        <v>54.8</v>
      </c>
      <c r="AB1568">
        <f>VLOOKUP($G1568,county_facts!$A:$BB,24,FALSE)</f>
        <v>8.5</v>
      </c>
      <c r="AC1568">
        <f>VLOOKUP($G1568,county_facts!$A:$BB,25,FALSE)</f>
        <v>478</v>
      </c>
      <c r="AD1568">
        <f>VLOOKUP($G1568,county_facts!$A:$BB,26,FALSE)</f>
        <v>17.7</v>
      </c>
      <c r="AE1568">
        <f>VLOOKUP($G1568,county_facts!$A:$BB,27,FALSE)</f>
        <v>6226</v>
      </c>
      <c r="AF1568">
        <f>VLOOKUP($G1568,county_facts!$A:$BB,28,FALSE)</f>
        <v>79.099999999999994</v>
      </c>
      <c r="AG1568">
        <f>VLOOKUP($G1568,county_facts!$A:$BB,29,FALSE)</f>
        <v>2.9</v>
      </c>
      <c r="AH1568">
        <f>VLOOKUP($G1568,county_facts!$A:$BB,30,FALSE)</f>
        <v>55700</v>
      </c>
      <c r="AI1568">
        <f>VLOOKUP($G1568,county_facts!$A:$BB,31,FALSE)</f>
        <v>4460</v>
      </c>
      <c r="AJ1568">
        <f>VLOOKUP($G1568,county_facts!$A:$BB,32,FALSE)</f>
        <v>3.17</v>
      </c>
      <c r="AK1568">
        <f>VLOOKUP($G1568,county_facts!$A:$BB,33,FALSE)</f>
        <v>16671</v>
      </c>
      <c r="AL1568">
        <f>VLOOKUP($G1568,county_facts!$A:$BB,34,FALSE)</f>
        <v>31109</v>
      </c>
      <c r="AM1568">
        <f>VLOOKUP($G1568,county_facts!$A:$BB,35,FALSE)</f>
        <v>34.700000000000003</v>
      </c>
      <c r="AN1568">
        <f>VLOOKUP($G1568,county_facts!$A:$BB,36,FALSE)</f>
        <v>163</v>
      </c>
      <c r="AO1568">
        <f>VLOOKUP($G1568,county_facts!$A:$BB,37,FALSE)</f>
        <v>2218</v>
      </c>
      <c r="AP1568">
        <f>VLOOKUP($G1568,county_facts!$A:$BB,38,FALSE)</f>
        <v>-13.6</v>
      </c>
      <c r="AQ1568">
        <f>VLOOKUP($G1568,county_facts!$A:$BB,39,FALSE)</f>
        <v>1405</v>
      </c>
      <c r="AR1568">
        <f>VLOOKUP($G1568,county_facts!$A:$BB,40,FALSE)</f>
        <v>1177</v>
      </c>
      <c r="AS1568">
        <f>VLOOKUP($G1568,county_facts!$A:$BB,41,FALSE)</f>
        <v>0</v>
      </c>
      <c r="AT1568">
        <f>VLOOKUP($G1568,county_facts!$A:$BB,42,FALSE)</f>
        <v>0</v>
      </c>
      <c r="AU1568">
        <f>VLOOKUP($G1568,county_facts!$A:$BB,43,FALSE)</f>
        <v>0</v>
      </c>
      <c r="AV1568">
        <f>VLOOKUP($G1568,county_facts!$A:$BB,44,FALSE)</f>
        <v>0</v>
      </c>
      <c r="AW1568">
        <f>VLOOKUP($G1568,county_facts!$A:$BB,45,FALSE)</f>
        <v>65.7</v>
      </c>
      <c r="AX1568">
        <f>VLOOKUP($G1568,county_facts!$A:$BB,46,FALSE)</f>
        <v>26.9</v>
      </c>
      <c r="AY1568">
        <f>VLOOKUP($G1568,county_facts!$A:$BB,47,FALSE)</f>
        <v>0</v>
      </c>
      <c r="AZ1568">
        <f>VLOOKUP($G1568,county_facts!$A:$BB,48,FALSE)</f>
        <v>0</v>
      </c>
      <c r="BA1568">
        <f>VLOOKUP($G1568,county_facts!$A:$BB,49,FALSE)</f>
        <v>62126</v>
      </c>
      <c r="BB1568">
        <f>VLOOKUP($G1568,county_facts!$A:$BB,50,FALSE)</f>
        <v>4586</v>
      </c>
      <c r="BC1568">
        <f>VLOOKUP($G1568,county_facts!$A:$BB,51,FALSE)</f>
        <v>9403</v>
      </c>
      <c r="BD1568">
        <f>VLOOKUP($G1568,county_facts!$A:$BB,52,FALSE)</f>
        <v>0</v>
      </c>
      <c r="BE1568">
        <f>VLOOKUP($G1568,county_facts!$A:$BB,53,FALSE)</f>
        <v>998.41</v>
      </c>
      <c r="BF1568">
        <f>VLOOKUP($G1568,county_facts!$A:$BB,54,FALSE)</f>
        <v>14</v>
      </c>
    </row>
    <row r="1569" spans="1:58" x14ac:dyDescent="0.3">
      <c r="A1569" t="s">
        <v>9</v>
      </c>
      <c r="B1569" t="s">
        <v>621</v>
      </c>
      <c r="C1569">
        <v>813</v>
      </c>
      <c r="D1569" t="s">
        <v>622</v>
      </c>
      <c r="E1569">
        <v>1635</v>
      </c>
      <c r="F1569">
        <v>0.49724770600000001</v>
      </c>
      <c r="G1569">
        <v>48505</v>
      </c>
      <c r="H1569">
        <f>VLOOKUP($G1569,county_facts!$A:$BB,4,FALSE)</f>
        <v>14319</v>
      </c>
      <c r="I1569">
        <f>VLOOKUP($G1569,county_facts!$A:$BB,5,FALSE)</f>
        <v>14018</v>
      </c>
      <c r="J1569">
        <f>VLOOKUP($G1569,county_facts!$A:$BB,6,FALSE)</f>
        <v>2.1</v>
      </c>
      <c r="K1569">
        <f>VLOOKUP($G1569,county_facts!$A:$BB,7,FALSE)</f>
        <v>14018</v>
      </c>
      <c r="L1569">
        <f>VLOOKUP($G1569,county_facts!$A:$BB,8,FALSE)</f>
        <v>10.1</v>
      </c>
      <c r="M1569">
        <f>VLOOKUP($G1569,county_facts!$A:$BB,9,FALSE)</f>
        <v>33.4</v>
      </c>
      <c r="N1569">
        <f>VLOOKUP($G1569,county_facts!$A:$BB,10,FALSE)</f>
        <v>11.6</v>
      </c>
      <c r="O1569">
        <f>VLOOKUP($G1569,county_facts!$A:$BB,11,FALSE)</f>
        <v>49.6</v>
      </c>
      <c r="P1569">
        <f>VLOOKUP($G1569,county_facts!$A:$BB,12,FALSE)</f>
        <v>98.7</v>
      </c>
      <c r="Q1569">
        <f>VLOOKUP($G1569,county_facts!$A:$BB,13,FALSE)</f>
        <v>0.4</v>
      </c>
      <c r="R1569">
        <f>VLOOKUP($G1569,county_facts!$A:$BB,14,FALSE)</f>
        <v>0.5</v>
      </c>
      <c r="S1569">
        <f>VLOOKUP($G1569,county_facts!$A:$BB,15,FALSE)</f>
        <v>0.2</v>
      </c>
      <c r="T1569">
        <f>VLOOKUP($G1569,county_facts!$A:$BB,16,FALSE)</f>
        <v>0</v>
      </c>
      <c r="U1569">
        <f>VLOOKUP($G1569,county_facts!$A:$BB,17,FALSE)</f>
        <v>0.2</v>
      </c>
      <c r="V1569">
        <f>VLOOKUP($G1569,county_facts!$A:$BB,18,FALSE)</f>
        <v>93.9</v>
      </c>
      <c r="W1569">
        <f>VLOOKUP($G1569,county_facts!$A:$BB,19,FALSE)</f>
        <v>5.5</v>
      </c>
      <c r="X1569">
        <f>VLOOKUP($G1569,county_facts!$A:$BB,20,FALSE)</f>
        <v>87.1</v>
      </c>
      <c r="Y1569">
        <f>VLOOKUP($G1569,county_facts!$A:$BB,21,FALSE)</f>
        <v>24.5</v>
      </c>
      <c r="Z1569">
        <f>VLOOKUP($G1569,county_facts!$A:$BB,22,FALSE)</f>
        <v>87.2</v>
      </c>
      <c r="AA1569">
        <f>VLOOKUP($G1569,county_facts!$A:$BB,23,FALSE)</f>
        <v>54.8</v>
      </c>
      <c r="AB1569">
        <f>VLOOKUP($G1569,county_facts!$A:$BB,24,FALSE)</f>
        <v>8.5</v>
      </c>
      <c r="AC1569">
        <f>VLOOKUP($G1569,county_facts!$A:$BB,25,FALSE)</f>
        <v>478</v>
      </c>
      <c r="AD1569">
        <f>VLOOKUP($G1569,county_facts!$A:$BB,26,FALSE)</f>
        <v>17.7</v>
      </c>
      <c r="AE1569">
        <f>VLOOKUP($G1569,county_facts!$A:$BB,27,FALSE)</f>
        <v>6226</v>
      </c>
      <c r="AF1569">
        <f>VLOOKUP($G1569,county_facts!$A:$BB,28,FALSE)</f>
        <v>79.099999999999994</v>
      </c>
      <c r="AG1569">
        <f>VLOOKUP($G1569,county_facts!$A:$BB,29,FALSE)</f>
        <v>2.9</v>
      </c>
      <c r="AH1569">
        <f>VLOOKUP($G1569,county_facts!$A:$BB,30,FALSE)</f>
        <v>55700</v>
      </c>
      <c r="AI1569">
        <f>VLOOKUP($G1569,county_facts!$A:$BB,31,FALSE)</f>
        <v>4460</v>
      </c>
      <c r="AJ1569">
        <f>VLOOKUP($G1569,county_facts!$A:$BB,32,FALSE)</f>
        <v>3.17</v>
      </c>
      <c r="AK1569">
        <f>VLOOKUP($G1569,county_facts!$A:$BB,33,FALSE)</f>
        <v>16671</v>
      </c>
      <c r="AL1569">
        <f>VLOOKUP($G1569,county_facts!$A:$BB,34,FALSE)</f>
        <v>31109</v>
      </c>
      <c r="AM1569">
        <f>VLOOKUP($G1569,county_facts!$A:$BB,35,FALSE)</f>
        <v>34.700000000000003</v>
      </c>
      <c r="AN1569">
        <f>VLOOKUP($G1569,county_facts!$A:$BB,36,FALSE)</f>
        <v>163</v>
      </c>
      <c r="AO1569">
        <f>VLOOKUP($G1569,county_facts!$A:$BB,37,FALSE)</f>
        <v>2218</v>
      </c>
      <c r="AP1569">
        <f>VLOOKUP($G1569,county_facts!$A:$BB,38,FALSE)</f>
        <v>-13.6</v>
      </c>
      <c r="AQ1569">
        <f>VLOOKUP($G1569,county_facts!$A:$BB,39,FALSE)</f>
        <v>1405</v>
      </c>
      <c r="AR1569">
        <f>VLOOKUP($G1569,county_facts!$A:$BB,40,FALSE)</f>
        <v>1177</v>
      </c>
      <c r="AS1569">
        <f>VLOOKUP($G1569,county_facts!$A:$BB,41,FALSE)</f>
        <v>0</v>
      </c>
      <c r="AT1569">
        <f>VLOOKUP($G1569,county_facts!$A:$BB,42,FALSE)</f>
        <v>0</v>
      </c>
      <c r="AU1569">
        <f>VLOOKUP($G1569,county_facts!$A:$BB,43,FALSE)</f>
        <v>0</v>
      </c>
      <c r="AV1569">
        <f>VLOOKUP($G1569,county_facts!$A:$BB,44,FALSE)</f>
        <v>0</v>
      </c>
      <c r="AW1569">
        <f>VLOOKUP($G1569,county_facts!$A:$BB,45,FALSE)</f>
        <v>65.7</v>
      </c>
      <c r="AX1569">
        <f>VLOOKUP($G1569,county_facts!$A:$BB,46,FALSE)</f>
        <v>26.9</v>
      </c>
      <c r="AY1569">
        <f>VLOOKUP($G1569,county_facts!$A:$BB,47,FALSE)</f>
        <v>0</v>
      </c>
      <c r="AZ1569">
        <f>VLOOKUP($G1569,county_facts!$A:$BB,48,FALSE)</f>
        <v>0</v>
      </c>
      <c r="BA1569">
        <f>VLOOKUP($G1569,county_facts!$A:$BB,49,FALSE)</f>
        <v>62126</v>
      </c>
      <c r="BB1569">
        <f>VLOOKUP($G1569,county_facts!$A:$BB,50,FALSE)</f>
        <v>4586</v>
      </c>
      <c r="BC1569">
        <f>VLOOKUP($G1569,county_facts!$A:$BB,51,FALSE)</f>
        <v>9403</v>
      </c>
      <c r="BD1569">
        <f>VLOOKUP($G1569,county_facts!$A:$BB,52,FALSE)</f>
        <v>0</v>
      </c>
      <c r="BE1569">
        <f>VLOOKUP($G1569,county_facts!$A:$BB,53,FALSE)</f>
        <v>998.41</v>
      </c>
      <c r="BF1569">
        <f>VLOOKUP($G1569,county_facts!$A:$BB,54,FALSE)</f>
        <v>14</v>
      </c>
    </row>
    <row r="1570" spans="1:58" x14ac:dyDescent="0.3">
      <c r="A1570" t="s">
        <v>6</v>
      </c>
      <c r="B1570" t="s">
        <v>623</v>
      </c>
      <c r="C1570">
        <v>182</v>
      </c>
      <c r="D1570" t="s">
        <v>622</v>
      </c>
      <c r="E1570">
        <v>263</v>
      </c>
      <c r="F1570">
        <v>0.69201520900000002</v>
      </c>
      <c r="G1570">
        <v>48503</v>
      </c>
      <c r="H1570">
        <f>VLOOKUP($G1570,county_facts!$A:$BB,4,FALSE)</f>
        <v>18350</v>
      </c>
      <c r="I1570">
        <f>VLOOKUP($G1570,county_facts!$A:$BB,5,FALSE)</f>
        <v>18550</v>
      </c>
      <c r="J1570">
        <f>VLOOKUP($G1570,county_facts!$A:$BB,6,FALSE)</f>
        <v>-1.1000000000000001</v>
      </c>
      <c r="K1570">
        <f>VLOOKUP($G1570,county_facts!$A:$BB,7,FALSE)</f>
        <v>18550</v>
      </c>
      <c r="L1570">
        <f>VLOOKUP($G1570,county_facts!$A:$BB,8,FALSE)</f>
        <v>6.7</v>
      </c>
      <c r="M1570">
        <f>VLOOKUP($G1570,county_facts!$A:$BB,9,FALSE)</f>
        <v>24</v>
      </c>
      <c r="N1570">
        <f>VLOOKUP($G1570,county_facts!$A:$BB,10,FALSE)</f>
        <v>19.399999999999999</v>
      </c>
      <c r="O1570">
        <f>VLOOKUP($G1570,county_facts!$A:$BB,11,FALSE)</f>
        <v>50.6</v>
      </c>
      <c r="P1570">
        <f>VLOOKUP($G1570,county_facts!$A:$BB,12,FALSE)</f>
        <v>95</v>
      </c>
      <c r="Q1570">
        <f>VLOOKUP($G1570,county_facts!$A:$BB,13,FALSE)</f>
        <v>1.6</v>
      </c>
      <c r="R1570">
        <f>VLOOKUP($G1570,county_facts!$A:$BB,14,FALSE)</f>
        <v>1.3</v>
      </c>
      <c r="S1570">
        <f>VLOOKUP($G1570,county_facts!$A:$BB,15,FALSE)</f>
        <v>0.6</v>
      </c>
      <c r="T1570">
        <f>VLOOKUP($G1570,county_facts!$A:$BB,16,FALSE)</f>
        <v>0.1</v>
      </c>
      <c r="U1570">
        <f>VLOOKUP($G1570,county_facts!$A:$BB,17,FALSE)</f>
        <v>1.4</v>
      </c>
      <c r="V1570">
        <f>VLOOKUP($G1570,county_facts!$A:$BB,18,FALSE)</f>
        <v>17.899999999999999</v>
      </c>
      <c r="W1570">
        <f>VLOOKUP($G1570,county_facts!$A:$BB,19,FALSE)</f>
        <v>78.7</v>
      </c>
      <c r="X1570">
        <f>VLOOKUP($G1570,county_facts!$A:$BB,20,FALSE)</f>
        <v>87</v>
      </c>
      <c r="Y1570">
        <f>VLOOKUP($G1570,county_facts!$A:$BB,21,FALSE)</f>
        <v>5.7</v>
      </c>
      <c r="Z1570">
        <f>VLOOKUP($G1570,county_facts!$A:$BB,22,FALSE)</f>
        <v>13.3</v>
      </c>
      <c r="AA1570">
        <f>VLOOKUP($G1570,county_facts!$A:$BB,23,FALSE)</f>
        <v>78.599999999999994</v>
      </c>
      <c r="AB1570">
        <f>VLOOKUP($G1570,county_facts!$A:$BB,24,FALSE)</f>
        <v>16.7</v>
      </c>
      <c r="AC1570">
        <f>VLOOKUP($G1570,county_facts!$A:$BB,25,FALSE)</f>
        <v>1345</v>
      </c>
      <c r="AD1570">
        <f>VLOOKUP($G1570,county_facts!$A:$BB,26,FALSE)</f>
        <v>16.3</v>
      </c>
      <c r="AE1570">
        <f>VLOOKUP($G1570,county_facts!$A:$BB,27,FALSE)</f>
        <v>8657</v>
      </c>
      <c r="AF1570">
        <f>VLOOKUP($G1570,county_facts!$A:$BB,28,FALSE)</f>
        <v>71.8</v>
      </c>
      <c r="AG1570">
        <f>VLOOKUP($G1570,county_facts!$A:$BB,29,FALSE)</f>
        <v>10.199999999999999</v>
      </c>
      <c r="AH1570">
        <f>VLOOKUP($G1570,county_facts!$A:$BB,30,FALSE)</f>
        <v>84300</v>
      </c>
      <c r="AI1570">
        <f>VLOOKUP($G1570,county_facts!$A:$BB,31,FALSE)</f>
        <v>7186</v>
      </c>
      <c r="AJ1570">
        <f>VLOOKUP($G1570,county_facts!$A:$BB,32,FALSE)</f>
        <v>2.52</v>
      </c>
      <c r="AK1570">
        <f>VLOOKUP($G1570,county_facts!$A:$BB,33,FALSE)</f>
        <v>26979</v>
      </c>
      <c r="AL1570">
        <f>VLOOKUP($G1570,county_facts!$A:$BB,34,FALSE)</f>
        <v>44429</v>
      </c>
      <c r="AM1570">
        <f>VLOOKUP($G1570,county_facts!$A:$BB,35,FALSE)</f>
        <v>16</v>
      </c>
      <c r="AN1570">
        <f>VLOOKUP($G1570,county_facts!$A:$BB,36,FALSE)</f>
        <v>589</v>
      </c>
      <c r="AO1570">
        <f>VLOOKUP($G1570,county_facts!$A:$BB,37,FALSE)</f>
        <v>5955</v>
      </c>
      <c r="AP1570">
        <f>VLOOKUP($G1570,county_facts!$A:$BB,38,FALSE)</f>
        <v>4.7</v>
      </c>
      <c r="AQ1570">
        <f>VLOOKUP($G1570,county_facts!$A:$BB,39,FALSE)</f>
        <v>1999</v>
      </c>
      <c r="AR1570">
        <f>VLOOKUP($G1570,county_facts!$A:$BB,40,FALSE)</f>
        <v>2370</v>
      </c>
      <c r="AS1570">
        <f>VLOOKUP($G1570,county_facts!$A:$BB,41,FALSE)</f>
        <v>0</v>
      </c>
      <c r="AT1570">
        <f>VLOOKUP($G1570,county_facts!$A:$BB,42,FALSE)</f>
        <v>1.6</v>
      </c>
      <c r="AU1570">
        <f>VLOOKUP($G1570,county_facts!$A:$BB,43,FALSE)</f>
        <v>0</v>
      </c>
      <c r="AV1570">
        <f>VLOOKUP($G1570,county_facts!$A:$BB,44,FALSE)</f>
        <v>0</v>
      </c>
      <c r="AW1570">
        <f>VLOOKUP($G1570,county_facts!$A:$BB,45,FALSE)</f>
        <v>0</v>
      </c>
      <c r="AX1570">
        <f>VLOOKUP($G1570,county_facts!$A:$BB,46,FALSE)</f>
        <v>17</v>
      </c>
      <c r="AY1570">
        <f>VLOOKUP($G1570,county_facts!$A:$BB,47,FALSE)</f>
        <v>301414</v>
      </c>
      <c r="AZ1570">
        <f>VLOOKUP($G1570,county_facts!$A:$BB,48,FALSE)</f>
        <v>86167</v>
      </c>
      <c r="BA1570">
        <f>VLOOKUP($G1570,county_facts!$A:$BB,49,FALSE)</f>
        <v>185157</v>
      </c>
      <c r="BB1570">
        <f>VLOOKUP($G1570,county_facts!$A:$BB,50,FALSE)</f>
        <v>10447</v>
      </c>
      <c r="BC1570">
        <f>VLOOKUP($G1570,county_facts!$A:$BB,51,FALSE)</f>
        <v>17730</v>
      </c>
      <c r="BD1570">
        <f>VLOOKUP($G1570,county_facts!$A:$BB,52,FALSE)</f>
        <v>35</v>
      </c>
      <c r="BE1570">
        <f>VLOOKUP($G1570,county_facts!$A:$BB,53,FALSE)</f>
        <v>914.47</v>
      </c>
      <c r="BF1570">
        <f>VLOOKUP($G1570,county_facts!$A:$BB,54,FALSE)</f>
        <v>20.3</v>
      </c>
    </row>
    <row r="1571" spans="1:58" x14ac:dyDescent="0.3">
      <c r="A1571" t="s">
        <v>9</v>
      </c>
      <c r="B1571" t="s">
        <v>623</v>
      </c>
      <c r="C1571">
        <v>81</v>
      </c>
      <c r="D1571" t="s">
        <v>622</v>
      </c>
      <c r="E1571">
        <v>263</v>
      </c>
      <c r="F1571">
        <v>0.30798479099999998</v>
      </c>
      <c r="G1571">
        <v>48503</v>
      </c>
      <c r="H1571">
        <f>VLOOKUP($G1571,county_facts!$A:$BB,4,FALSE)</f>
        <v>18350</v>
      </c>
      <c r="I1571">
        <f>VLOOKUP($G1571,county_facts!$A:$BB,5,FALSE)</f>
        <v>18550</v>
      </c>
      <c r="J1571">
        <f>VLOOKUP($G1571,county_facts!$A:$BB,6,FALSE)</f>
        <v>-1.1000000000000001</v>
      </c>
      <c r="K1571">
        <f>VLOOKUP($G1571,county_facts!$A:$BB,7,FALSE)</f>
        <v>18550</v>
      </c>
      <c r="L1571">
        <f>VLOOKUP($G1571,county_facts!$A:$BB,8,FALSE)</f>
        <v>6.7</v>
      </c>
      <c r="M1571">
        <f>VLOOKUP($G1571,county_facts!$A:$BB,9,FALSE)</f>
        <v>24</v>
      </c>
      <c r="N1571">
        <f>VLOOKUP($G1571,county_facts!$A:$BB,10,FALSE)</f>
        <v>19.399999999999999</v>
      </c>
      <c r="O1571">
        <f>VLOOKUP($G1571,county_facts!$A:$BB,11,FALSE)</f>
        <v>50.6</v>
      </c>
      <c r="P1571">
        <f>VLOOKUP($G1571,county_facts!$A:$BB,12,FALSE)</f>
        <v>95</v>
      </c>
      <c r="Q1571">
        <f>VLOOKUP($G1571,county_facts!$A:$BB,13,FALSE)</f>
        <v>1.6</v>
      </c>
      <c r="R1571">
        <f>VLOOKUP($G1571,county_facts!$A:$BB,14,FALSE)</f>
        <v>1.3</v>
      </c>
      <c r="S1571">
        <f>VLOOKUP($G1571,county_facts!$A:$BB,15,FALSE)</f>
        <v>0.6</v>
      </c>
      <c r="T1571">
        <f>VLOOKUP($G1571,county_facts!$A:$BB,16,FALSE)</f>
        <v>0.1</v>
      </c>
      <c r="U1571">
        <f>VLOOKUP($G1571,county_facts!$A:$BB,17,FALSE)</f>
        <v>1.4</v>
      </c>
      <c r="V1571">
        <f>VLOOKUP($G1571,county_facts!$A:$BB,18,FALSE)</f>
        <v>17.899999999999999</v>
      </c>
      <c r="W1571">
        <f>VLOOKUP($G1571,county_facts!$A:$BB,19,FALSE)</f>
        <v>78.7</v>
      </c>
      <c r="X1571">
        <f>VLOOKUP($G1571,county_facts!$A:$BB,20,FALSE)</f>
        <v>87</v>
      </c>
      <c r="Y1571">
        <f>VLOOKUP($G1571,county_facts!$A:$BB,21,FALSE)</f>
        <v>5.7</v>
      </c>
      <c r="Z1571">
        <f>VLOOKUP($G1571,county_facts!$A:$BB,22,FALSE)</f>
        <v>13.3</v>
      </c>
      <c r="AA1571">
        <f>VLOOKUP($G1571,county_facts!$A:$BB,23,FALSE)</f>
        <v>78.599999999999994</v>
      </c>
      <c r="AB1571">
        <f>VLOOKUP($G1571,county_facts!$A:$BB,24,FALSE)</f>
        <v>16.7</v>
      </c>
      <c r="AC1571">
        <f>VLOOKUP($G1571,county_facts!$A:$BB,25,FALSE)</f>
        <v>1345</v>
      </c>
      <c r="AD1571">
        <f>VLOOKUP($G1571,county_facts!$A:$BB,26,FALSE)</f>
        <v>16.3</v>
      </c>
      <c r="AE1571">
        <f>VLOOKUP($G1571,county_facts!$A:$BB,27,FALSE)</f>
        <v>8657</v>
      </c>
      <c r="AF1571">
        <f>VLOOKUP($G1571,county_facts!$A:$BB,28,FALSE)</f>
        <v>71.8</v>
      </c>
      <c r="AG1571">
        <f>VLOOKUP($G1571,county_facts!$A:$BB,29,FALSE)</f>
        <v>10.199999999999999</v>
      </c>
      <c r="AH1571">
        <f>VLOOKUP($G1571,county_facts!$A:$BB,30,FALSE)</f>
        <v>84300</v>
      </c>
      <c r="AI1571">
        <f>VLOOKUP($G1571,county_facts!$A:$BB,31,FALSE)</f>
        <v>7186</v>
      </c>
      <c r="AJ1571">
        <f>VLOOKUP($G1571,county_facts!$A:$BB,32,FALSE)</f>
        <v>2.52</v>
      </c>
      <c r="AK1571">
        <f>VLOOKUP($G1571,county_facts!$A:$BB,33,FALSE)</f>
        <v>26979</v>
      </c>
      <c r="AL1571">
        <f>VLOOKUP($G1571,county_facts!$A:$BB,34,FALSE)</f>
        <v>44429</v>
      </c>
      <c r="AM1571">
        <f>VLOOKUP($G1571,county_facts!$A:$BB,35,FALSE)</f>
        <v>16</v>
      </c>
      <c r="AN1571">
        <f>VLOOKUP($G1571,county_facts!$A:$BB,36,FALSE)</f>
        <v>589</v>
      </c>
      <c r="AO1571">
        <f>VLOOKUP($G1571,county_facts!$A:$BB,37,FALSE)</f>
        <v>5955</v>
      </c>
      <c r="AP1571">
        <f>VLOOKUP($G1571,county_facts!$A:$BB,38,FALSE)</f>
        <v>4.7</v>
      </c>
      <c r="AQ1571">
        <f>VLOOKUP($G1571,county_facts!$A:$BB,39,FALSE)</f>
        <v>1999</v>
      </c>
      <c r="AR1571">
        <f>VLOOKUP($G1571,county_facts!$A:$BB,40,FALSE)</f>
        <v>2370</v>
      </c>
      <c r="AS1571">
        <f>VLOOKUP($G1571,county_facts!$A:$BB,41,FALSE)</f>
        <v>0</v>
      </c>
      <c r="AT1571">
        <f>VLOOKUP($G1571,county_facts!$A:$BB,42,FALSE)</f>
        <v>1.6</v>
      </c>
      <c r="AU1571">
        <f>VLOOKUP($G1571,county_facts!$A:$BB,43,FALSE)</f>
        <v>0</v>
      </c>
      <c r="AV1571">
        <f>VLOOKUP($G1571,county_facts!$A:$BB,44,FALSE)</f>
        <v>0</v>
      </c>
      <c r="AW1571">
        <f>VLOOKUP($G1571,county_facts!$A:$BB,45,FALSE)</f>
        <v>0</v>
      </c>
      <c r="AX1571">
        <f>VLOOKUP($G1571,county_facts!$A:$BB,46,FALSE)</f>
        <v>17</v>
      </c>
      <c r="AY1571">
        <f>VLOOKUP($G1571,county_facts!$A:$BB,47,FALSE)</f>
        <v>301414</v>
      </c>
      <c r="AZ1571">
        <f>VLOOKUP($G1571,county_facts!$A:$BB,48,FALSE)</f>
        <v>86167</v>
      </c>
      <c r="BA1571">
        <f>VLOOKUP($G1571,county_facts!$A:$BB,49,FALSE)</f>
        <v>185157</v>
      </c>
      <c r="BB1571">
        <f>VLOOKUP($G1571,county_facts!$A:$BB,50,FALSE)</f>
        <v>10447</v>
      </c>
      <c r="BC1571">
        <f>VLOOKUP($G1571,county_facts!$A:$BB,51,FALSE)</f>
        <v>17730</v>
      </c>
      <c r="BD1571">
        <f>VLOOKUP($G1571,county_facts!$A:$BB,52,FALSE)</f>
        <v>35</v>
      </c>
      <c r="BE1571">
        <f>VLOOKUP($G1571,county_facts!$A:$BB,53,FALSE)</f>
        <v>914.47</v>
      </c>
      <c r="BF1571">
        <f>VLOOKUP($G1571,county_facts!$A:$BB,54,FALSE)</f>
        <v>20.3</v>
      </c>
    </row>
    <row r="1572" spans="1:58" x14ac:dyDescent="0.3">
      <c r="A1572" t="s">
        <v>6</v>
      </c>
      <c r="B1572" t="s">
        <v>624</v>
      </c>
      <c r="C1572">
        <v>33</v>
      </c>
      <c r="D1572" t="s">
        <v>622</v>
      </c>
      <c r="E1572">
        <v>63</v>
      </c>
      <c r="F1572">
        <v>0.52380952400000003</v>
      </c>
      <c r="G1572">
        <v>48501</v>
      </c>
      <c r="H1572">
        <f>VLOOKUP($G1572,county_facts!$A:$BB,4,FALSE)</f>
        <v>8286</v>
      </c>
      <c r="I1572">
        <f>VLOOKUP($G1572,county_facts!$A:$BB,5,FALSE)</f>
        <v>7879</v>
      </c>
      <c r="J1572">
        <f>VLOOKUP($G1572,county_facts!$A:$BB,6,FALSE)</f>
        <v>5.2</v>
      </c>
      <c r="K1572">
        <f>VLOOKUP($G1572,county_facts!$A:$BB,7,FALSE)</f>
        <v>7879</v>
      </c>
      <c r="L1572">
        <f>VLOOKUP($G1572,county_facts!$A:$BB,8,FALSE)</f>
        <v>9.5</v>
      </c>
      <c r="M1572">
        <f>VLOOKUP($G1572,county_facts!$A:$BB,9,FALSE)</f>
        <v>32.299999999999997</v>
      </c>
      <c r="N1572">
        <f>VLOOKUP($G1572,county_facts!$A:$BB,10,FALSE)</f>
        <v>11.9</v>
      </c>
      <c r="O1572">
        <f>VLOOKUP($G1572,county_facts!$A:$BB,11,FALSE)</f>
        <v>50.6</v>
      </c>
      <c r="P1572">
        <f>VLOOKUP($G1572,county_facts!$A:$BB,12,FALSE)</f>
        <v>95</v>
      </c>
      <c r="Q1572">
        <f>VLOOKUP($G1572,county_facts!$A:$BB,13,FALSE)</f>
        <v>1.6</v>
      </c>
      <c r="R1572">
        <f>VLOOKUP($G1572,county_facts!$A:$BB,14,FALSE)</f>
        <v>1.7</v>
      </c>
      <c r="S1572">
        <f>VLOOKUP($G1572,county_facts!$A:$BB,15,FALSE)</f>
        <v>0.5</v>
      </c>
      <c r="T1572">
        <f>VLOOKUP($G1572,county_facts!$A:$BB,16,FALSE)</f>
        <v>0</v>
      </c>
      <c r="U1572">
        <f>VLOOKUP($G1572,county_facts!$A:$BB,17,FALSE)</f>
        <v>1.2</v>
      </c>
      <c r="V1572">
        <f>VLOOKUP($G1572,county_facts!$A:$BB,18,FALSE)</f>
        <v>63.1</v>
      </c>
      <c r="W1572">
        <f>VLOOKUP($G1572,county_facts!$A:$BB,19,FALSE)</f>
        <v>34.4</v>
      </c>
      <c r="X1572">
        <f>VLOOKUP($G1572,county_facts!$A:$BB,20,FALSE)</f>
        <v>86</v>
      </c>
      <c r="Y1572">
        <f>VLOOKUP($G1572,county_facts!$A:$BB,21,FALSE)</f>
        <v>22.7</v>
      </c>
      <c r="Z1572">
        <f>VLOOKUP($G1572,county_facts!$A:$BB,22,FALSE)</f>
        <v>51.3</v>
      </c>
      <c r="AA1572">
        <f>VLOOKUP($G1572,county_facts!$A:$BB,23,FALSE)</f>
        <v>70.3</v>
      </c>
      <c r="AB1572">
        <f>VLOOKUP($G1572,county_facts!$A:$BB,24,FALSE)</f>
        <v>15</v>
      </c>
      <c r="AC1572">
        <f>VLOOKUP($G1572,county_facts!$A:$BB,25,FALSE)</f>
        <v>361</v>
      </c>
      <c r="AD1572">
        <f>VLOOKUP($G1572,county_facts!$A:$BB,26,FALSE)</f>
        <v>17.8</v>
      </c>
      <c r="AE1572">
        <f>VLOOKUP($G1572,county_facts!$A:$BB,27,FALSE)</f>
        <v>3000</v>
      </c>
      <c r="AF1572">
        <f>VLOOKUP($G1572,county_facts!$A:$BB,28,FALSE)</f>
        <v>80</v>
      </c>
      <c r="AG1572">
        <f>VLOOKUP($G1572,county_facts!$A:$BB,29,FALSE)</f>
        <v>2.5</v>
      </c>
      <c r="AH1572">
        <f>VLOOKUP($G1572,county_facts!$A:$BB,30,FALSE)</f>
        <v>71100</v>
      </c>
      <c r="AI1572">
        <f>VLOOKUP($G1572,county_facts!$A:$BB,31,FALSE)</f>
        <v>2654</v>
      </c>
      <c r="AJ1572">
        <f>VLOOKUP($G1572,county_facts!$A:$BB,32,FALSE)</f>
        <v>3</v>
      </c>
      <c r="AK1572">
        <f>VLOOKUP($G1572,county_facts!$A:$BB,33,FALSE)</f>
        <v>21389</v>
      </c>
      <c r="AL1572">
        <f>VLOOKUP($G1572,county_facts!$A:$BB,34,FALSE)</f>
        <v>49340</v>
      </c>
      <c r="AM1572">
        <f>VLOOKUP($G1572,county_facts!$A:$BB,35,FALSE)</f>
        <v>11.7</v>
      </c>
      <c r="AN1572">
        <f>VLOOKUP($G1572,county_facts!$A:$BB,36,FALSE)</f>
        <v>184</v>
      </c>
      <c r="AO1572">
        <f>VLOOKUP($G1572,county_facts!$A:$BB,37,FALSE)</f>
        <v>2548</v>
      </c>
      <c r="AP1572">
        <f>VLOOKUP($G1572,county_facts!$A:$BB,38,FALSE)</f>
        <v>3.2</v>
      </c>
      <c r="AQ1572">
        <f>VLOOKUP($G1572,county_facts!$A:$BB,39,FALSE)</f>
        <v>464</v>
      </c>
      <c r="AR1572">
        <f>VLOOKUP($G1572,county_facts!$A:$BB,40,FALSE)</f>
        <v>0</v>
      </c>
      <c r="AS1572">
        <f>VLOOKUP($G1572,county_facts!$A:$BB,41,FALSE)</f>
        <v>0</v>
      </c>
      <c r="AT1572">
        <f>VLOOKUP($G1572,county_facts!$A:$BB,42,FALSE)</f>
        <v>0</v>
      </c>
      <c r="AU1572">
        <f>VLOOKUP($G1572,county_facts!$A:$BB,43,FALSE)</f>
        <v>0</v>
      </c>
      <c r="AV1572">
        <f>VLOOKUP($G1572,county_facts!$A:$BB,44,FALSE)</f>
        <v>0</v>
      </c>
      <c r="AW1572">
        <f>VLOOKUP($G1572,county_facts!$A:$BB,45,FALSE)</f>
        <v>0</v>
      </c>
      <c r="AX1572">
        <f>VLOOKUP($G1572,county_facts!$A:$BB,46,FALSE)</f>
        <v>0</v>
      </c>
      <c r="AY1572">
        <f>VLOOKUP($G1572,county_facts!$A:$BB,47,FALSE)</f>
        <v>0</v>
      </c>
      <c r="AZ1572">
        <f>VLOOKUP($G1572,county_facts!$A:$BB,48,FALSE)</f>
        <v>51155</v>
      </c>
      <c r="BA1572">
        <f>VLOOKUP($G1572,county_facts!$A:$BB,49,FALSE)</f>
        <v>36959</v>
      </c>
      <c r="BB1572">
        <f>VLOOKUP($G1572,county_facts!$A:$BB,50,FALSE)</f>
        <v>4976</v>
      </c>
      <c r="BC1572">
        <f>VLOOKUP($G1572,county_facts!$A:$BB,51,FALSE)</f>
        <v>6025</v>
      </c>
      <c r="BD1572">
        <f>VLOOKUP($G1572,county_facts!$A:$BB,52,FALSE)</f>
        <v>14</v>
      </c>
      <c r="BE1572">
        <f>VLOOKUP($G1572,county_facts!$A:$BB,53,FALSE)</f>
        <v>799.71</v>
      </c>
      <c r="BF1572">
        <f>VLOOKUP($G1572,county_facts!$A:$BB,54,FALSE)</f>
        <v>9.9</v>
      </c>
    </row>
    <row r="1573" spans="1:58" x14ac:dyDescent="0.3">
      <c r="A1573" t="s">
        <v>9</v>
      </c>
      <c r="B1573" t="s">
        <v>624</v>
      </c>
      <c r="C1573">
        <v>30</v>
      </c>
      <c r="D1573" t="s">
        <v>622</v>
      </c>
      <c r="E1573">
        <v>63</v>
      </c>
      <c r="F1573">
        <v>0.47619047599999997</v>
      </c>
      <c r="G1573">
        <v>48501</v>
      </c>
      <c r="H1573">
        <f>VLOOKUP($G1573,county_facts!$A:$BB,4,FALSE)</f>
        <v>8286</v>
      </c>
      <c r="I1573">
        <f>VLOOKUP($G1573,county_facts!$A:$BB,5,FALSE)</f>
        <v>7879</v>
      </c>
      <c r="J1573">
        <f>VLOOKUP($G1573,county_facts!$A:$BB,6,FALSE)</f>
        <v>5.2</v>
      </c>
      <c r="K1573">
        <f>VLOOKUP($G1573,county_facts!$A:$BB,7,FALSE)</f>
        <v>7879</v>
      </c>
      <c r="L1573">
        <f>VLOOKUP($G1573,county_facts!$A:$BB,8,FALSE)</f>
        <v>9.5</v>
      </c>
      <c r="M1573">
        <f>VLOOKUP($G1573,county_facts!$A:$BB,9,FALSE)</f>
        <v>32.299999999999997</v>
      </c>
      <c r="N1573">
        <f>VLOOKUP($G1573,county_facts!$A:$BB,10,FALSE)</f>
        <v>11.9</v>
      </c>
      <c r="O1573">
        <f>VLOOKUP($G1573,county_facts!$A:$BB,11,FALSE)</f>
        <v>50.6</v>
      </c>
      <c r="P1573">
        <f>VLOOKUP($G1573,county_facts!$A:$BB,12,FALSE)</f>
        <v>95</v>
      </c>
      <c r="Q1573">
        <f>VLOOKUP($G1573,county_facts!$A:$BB,13,FALSE)</f>
        <v>1.6</v>
      </c>
      <c r="R1573">
        <f>VLOOKUP($G1573,county_facts!$A:$BB,14,FALSE)</f>
        <v>1.7</v>
      </c>
      <c r="S1573">
        <f>VLOOKUP($G1573,county_facts!$A:$BB,15,FALSE)</f>
        <v>0.5</v>
      </c>
      <c r="T1573">
        <f>VLOOKUP($G1573,county_facts!$A:$BB,16,FALSE)</f>
        <v>0</v>
      </c>
      <c r="U1573">
        <f>VLOOKUP($G1573,county_facts!$A:$BB,17,FALSE)</f>
        <v>1.2</v>
      </c>
      <c r="V1573">
        <f>VLOOKUP($G1573,county_facts!$A:$BB,18,FALSE)</f>
        <v>63.1</v>
      </c>
      <c r="W1573">
        <f>VLOOKUP($G1573,county_facts!$A:$BB,19,FALSE)</f>
        <v>34.4</v>
      </c>
      <c r="X1573">
        <f>VLOOKUP($G1573,county_facts!$A:$BB,20,FALSE)</f>
        <v>86</v>
      </c>
      <c r="Y1573">
        <f>VLOOKUP($G1573,county_facts!$A:$BB,21,FALSE)</f>
        <v>22.7</v>
      </c>
      <c r="Z1573">
        <f>VLOOKUP($G1573,county_facts!$A:$BB,22,FALSE)</f>
        <v>51.3</v>
      </c>
      <c r="AA1573">
        <f>VLOOKUP($G1573,county_facts!$A:$BB,23,FALSE)</f>
        <v>70.3</v>
      </c>
      <c r="AB1573">
        <f>VLOOKUP($G1573,county_facts!$A:$BB,24,FALSE)</f>
        <v>15</v>
      </c>
      <c r="AC1573">
        <f>VLOOKUP($G1573,county_facts!$A:$BB,25,FALSE)</f>
        <v>361</v>
      </c>
      <c r="AD1573">
        <f>VLOOKUP($G1573,county_facts!$A:$BB,26,FALSE)</f>
        <v>17.8</v>
      </c>
      <c r="AE1573">
        <f>VLOOKUP($G1573,county_facts!$A:$BB,27,FALSE)</f>
        <v>3000</v>
      </c>
      <c r="AF1573">
        <f>VLOOKUP($G1573,county_facts!$A:$BB,28,FALSE)</f>
        <v>80</v>
      </c>
      <c r="AG1573">
        <f>VLOOKUP($G1573,county_facts!$A:$BB,29,FALSE)</f>
        <v>2.5</v>
      </c>
      <c r="AH1573">
        <f>VLOOKUP($G1573,county_facts!$A:$BB,30,FALSE)</f>
        <v>71100</v>
      </c>
      <c r="AI1573">
        <f>VLOOKUP($G1573,county_facts!$A:$BB,31,FALSE)</f>
        <v>2654</v>
      </c>
      <c r="AJ1573">
        <f>VLOOKUP($G1573,county_facts!$A:$BB,32,FALSE)</f>
        <v>3</v>
      </c>
      <c r="AK1573">
        <f>VLOOKUP($G1573,county_facts!$A:$BB,33,FALSE)</f>
        <v>21389</v>
      </c>
      <c r="AL1573">
        <f>VLOOKUP($G1573,county_facts!$A:$BB,34,FALSE)</f>
        <v>49340</v>
      </c>
      <c r="AM1573">
        <f>VLOOKUP($G1573,county_facts!$A:$BB,35,FALSE)</f>
        <v>11.7</v>
      </c>
      <c r="AN1573">
        <f>VLOOKUP($G1573,county_facts!$A:$BB,36,FALSE)</f>
        <v>184</v>
      </c>
      <c r="AO1573">
        <f>VLOOKUP($G1573,county_facts!$A:$BB,37,FALSE)</f>
        <v>2548</v>
      </c>
      <c r="AP1573">
        <f>VLOOKUP($G1573,county_facts!$A:$BB,38,FALSE)</f>
        <v>3.2</v>
      </c>
      <c r="AQ1573">
        <f>VLOOKUP($G1573,county_facts!$A:$BB,39,FALSE)</f>
        <v>464</v>
      </c>
      <c r="AR1573">
        <f>VLOOKUP($G1573,county_facts!$A:$BB,40,FALSE)</f>
        <v>0</v>
      </c>
      <c r="AS1573">
        <f>VLOOKUP($G1573,county_facts!$A:$BB,41,FALSE)</f>
        <v>0</v>
      </c>
      <c r="AT1573">
        <f>VLOOKUP($G1573,county_facts!$A:$BB,42,FALSE)</f>
        <v>0</v>
      </c>
      <c r="AU1573">
        <f>VLOOKUP($G1573,county_facts!$A:$BB,43,FALSE)</f>
        <v>0</v>
      </c>
      <c r="AV1573">
        <f>VLOOKUP($G1573,county_facts!$A:$BB,44,FALSE)</f>
        <v>0</v>
      </c>
      <c r="AW1573">
        <f>VLOOKUP($G1573,county_facts!$A:$BB,45,FALSE)</f>
        <v>0</v>
      </c>
      <c r="AX1573">
        <f>VLOOKUP($G1573,county_facts!$A:$BB,46,FALSE)</f>
        <v>0</v>
      </c>
      <c r="AY1573">
        <f>VLOOKUP($G1573,county_facts!$A:$BB,47,FALSE)</f>
        <v>0</v>
      </c>
      <c r="AZ1573">
        <f>VLOOKUP($G1573,county_facts!$A:$BB,48,FALSE)</f>
        <v>51155</v>
      </c>
      <c r="BA1573">
        <f>VLOOKUP($G1573,county_facts!$A:$BB,49,FALSE)</f>
        <v>36959</v>
      </c>
      <c r="BB1573">
        <f>VLOOKUP($G1573,county_facts!$A:$BB,50,FALSE)</f>
        <v>4976</v>
      </c>
      <c r="BC1573">
        <f>VLOOKUP($G1573,county_facts!$A:$BB,51,FALSE)</f>
        <v>6025</v>
      </c>
      <c r="BD1573">
        <f>VLOOKUP($G1573,county_facts!$A:$BB,52,FALSE)</f>
        <v>14</v>
      </c>
      <c r="BE1573">
        <f>VLOOKUP($G1573,county_facts!$A:$BB,53,FALSE)</f>
        <v>799.71</v>
      </c>
      <c r="BF1573">
        <f>VLOOKUP($G1573,county_facts!$A:$BB,54,FALSE)</f>
        <v>9.9</v>
      </c>
    </row>
    <row r="1574" spans="1:58" x14ac:dyDescent="0.3">
      <c r="A1574" t="s">
        <v>6</v>
      </c>
      <c r="B1574" t="s">
        <v>625</v>
      </c>
      <c r="C1574">
        <v>751</v>
      </c>
      <c r="D1574" t="s">
        <v>622</v>
      </c>
      <c r="E1574">
        <v>1007</v>
      </c>
      <c r="F1574">
        <v>0.74577954300000004</v>
      </c>
      <c r="G1574">
        <v>48499</v>
      </c>
      <c r="H1574">
        <f>VLOOKUP($G1574,county_facts!$A:$BB,4,FALSE)</f>
        <v>42852</v>
      </c>
      <c r="I1574">
        <f>VLOOKUP($G1574,county_facts!$A:$BB,5,FALSE)</f>
        <v>41961</v>
      </c>
      <c r="J1574">
        <f>VLOOKUP($G1574,county_facts!$A:$BB,6,FALSE)</f>
        <v>2.1</v>
      </c>
      <c r="K1574">
        <f>VLOOKUP($G1574,county_facts!$A:$BB,7,FALSE)</f>
        <v>41964</v>
      </c>
      <c r="L1574">
        <f>VLOOKUP($G1574,county_facts!$A:$BB,8,FALSE)</f>
        <v>4.9000000000000004</v>
      </c>
      <c r="M1574">
        <f>VLOOKUP($G1574,county_facts!$A:$BB,9,FALSE)</f>
        <v>19.7</v>
      </c>
      <c r="N1574">
        <f>VLOOKUP($G1574,county_facts!$A:$BB,10,FALSE)</f>
        <v>26.5</v>
      </c>
      <c r="O1574">
        <f>VLOOKUP($G1574,county_facts!$A:$BB,11,FALSE)</f>
        <v>50.6</v>
      </c>
      <c r="P1574">
        <f>VLOOKUP($G1574,county_facts!$A:$BB,12,FALSE)</f>
        <v>91.9</v>
      </c>
      <c r="Q1574">
        <f>VLOOKUP($G1574,county_facts!$A:$BB,13,FALSE)</f>
        <v>5</v>
      </c>
      <c r="R1574">
        <f>VLOOKUP($G1574,county_facts!$A:$BB,14,FALSE)</f>
        <v>1</v>
      </c>
      <c r="S1574">
        <f>VLOOKUP($G1574,county_facts!$A:$BB,15,FALSE)</f>
        <v>0.6</v>
      </c>
      <c r="T1574">
        <f>VLOOKUP($G1574,county_facts!$A:$BB,16,FALSE)</f>
        <v>0.1</v>
      </c>
      <c r="U1574">
        <f>VLOOKUP($G1574,county_facts!$A:$BB,17,FALSE)</f>
        <v>1.4</v>
      </c>
      <c r="V1574">
        <f>VLOOKUP($G1574,county_facts!$A:$BB,18,FALSE)</f>
        <v>9.6</v>
      </c>
      <c r="W1574">
        <f>VLOOKUP($G1574,county_facts!$A:$BB,19,FALSE)</f>
        <v>83.3</v>
      </c>
      <c r="X1574">
        <f>VLOOKUP($G1574,county_facts!$A:$BB,20,FALSE)</f>
        <v>87.2</v>
      </c>
      <c r="Y1574">
        <f>VLOOKUP($G1574,county_facts!$A:$BB,21,FALSE)</f>
        <v>3.5</v>
      </c>
      <c r="Z1574">
        <f>VLOOKUP($G1574,county_facts!$A:$BB,22,FALSE)</f>
        <v>7</v>
      </c>
      <c r="AA1574">
        <f>VLOOKUP($G1574,county_facts!$A:$BB,23,FALSE)</f>
        <v>83.4</v>
      </c>
      <c r="AB1574">
        <f>VLOOKUP($G1574,county_facts!$A:$BB,24,FALSE)</f>
        <v>17</v>
      </c>
      <c r="AC1574">
        <f>VLOOKUP($G1574,county_facts!$A:$BB,25,FALSE)</f>
        <v>4876</v>
      </c>
      <c r="AD1574">
        <f>VLOOKUP($G1574,county_facts!$A:$BB,26,FALSE)</f>
        <v>27.5</v>
      </c>
      <c r="AE1574">
        <f>VLOOKUP($G1574,county_facts!$A:$BB,27,FALSE)</f>
        <v>20941</v>
      </c>
      <c r="AF1574">
        <f>VLOOKUP($G1574,county_facts!$A:$BB,28,FALSE)</f>
        <v>81.099999999999994</v>
      </c>
      <c r="AG1574">
        <f>VLOOKUP($G1574,county_facts!$A:$BB,29,FALSE)</f>
        <v>4.7</v>
      </c>
      <c r="AH1574">
        <f>VLOOKUP($G1574,county_facts!$A:$BB,30,FALSE)</f>
        <v>99900</v>
      </c>
      <c r="AI1574">
        <f>VLOOKUP($G1574,county_facts!$A:$BB,31,FALSE)</f>
        <v>15800</v>
      </c>
      <c r="AJ1574">
        <f>VLOOKUP($G1574,county_facts!$A:$BB,32,FALSE)</f>
        <v>2.56</v>
      </c>
      <c r="AK1574">
        <f>VLOOKUP($G1574,county_facts!$A:$BB,33,FALSE)</f>
        <v>23129</v>
      </c>
      <c r="AL1574">
        <f>VLOOKUP($G1574,county_facts!$A:$BB,34,FALSE)</f>
        <v>43649</v>
      </c>
      <c r="AM1574">
        <f>VLOOKUP($G1574,county_facts!$A:$BB,35,FALSE)</f>
        <v>14.6</v>
      </c>
      <c r="AN1574">
        <f>VLOOKUP($G1574,county_facts!$A:$BB,36,FALSE)</f>
        <v>800</v>
      </c>
      <c r="AO1574">
        <f>VLOOKUP($G1574,county_facts!$A:$BB,37,FALSE)</f>
        <v>8057</v>
      </c>
      <c r="AP1574">
        <f>VLOOKUP($G1574,county_facts!$A:$BB,38,FALSE)</f>
        <v>-0.6</v>
      </c>
      <c r="AQ1574">
        <f>VLOOKUP($G1574,county_facts!$A:$BB,39,FALSE)</f>
        <v>3430</v>
      </c>
      <c r="AR1574">
        <f>VLOOKUP($G1574,county_facts!$A:$BB,40,FALSE)</f>
        <v>4616</v>
      </c>
      <c r="AS1574">
        <f>VLOOKUP($G1574,county_facts!$A:$BB,41,FALSE)</f>
        <v>0</v>
      </c>
      <c r="AT1574">
        <f>VLOOKUP($G1574,county_facts!$A:$BB,42,FALSE)</f>
        <v>2.9</v>
      </c>
      <c r="AU1574">
        <f>VLOOKUP($G1574,county_facts!$A:$BB,43,FALSE)</f>
        <v>0</v>
      </c>
      <c r="AV1574">
        <f>VLOOKUP($G1574,county_facts!$A:$BB,44,FALSE)</f>
        <v>0</v>
      </c>
      <c r="AW1574">
        <f>VLOOKUP($G1574,county_facts!$A:$BB,45,FALSE)</f>
        <v>0</v>
      </c>
      <c r="AX1574">
        <f>VLOOKUP($G1574,county_facts!$A:$BB,46,FALSE)</f>
        <v>25.3</v>
      </c>
      <c r="AY1574">
        <f>VLOOKUP($G1574,county_facts!$A:$BB,47,FALSE)</f>
        <v>708014</v>
      </c>
      <c r="AZ1574">
        <f>VLOOKUP($G1574,county_facts!$A:$BB,48,FALSE)</f>
        <v>137003</v>
      </c>
      <c r="BA1574">
        <f>VLOOKUP($G1574,county_facts!$A:$BB,49,FALSE)</f>
        <v>383490</v>
      </c>
      <c r="BB1574">
        <f>VLOOKUP($G1574,county_facts!$A:$BB,50,FALSE)</f>
        <v>9072</v>
      </c>
      <c r="BC1574">
        <f>VLOOKUP($G1574,county_facts!$A:$BB,51,FALSE)</f>
        <v>30363</v>
      </c>
      <c r="BD1574">
        <f>VLOOKUP($G1574,county_facts!$A:$BB,52,FALSE)</f>
        <v>19</v>
      </c>
      <c r="BE1574">
        <f>VLOOKUP($G1574,county_facts!$A:$BB,53,FALSE)</f>
        <v>645.23</v>
      </c>
      <c r="BF1574">
        <f>VLOOKUP($G1574,county_facts!$A:$BB,54,FALSE)</f>
        <v>65</v>
      </c>
    </row>
    <row r="1575" spans="1:58" x14ac:dyDescent="0.3">
      <c r="A1575" t="s">
        <v>9</v>
      </c>
      <c r="B1575" t="s">
        <v>625</v>
      </c>
      <c r="C1575">
        <v>256</v>
      </c>
      <c r="D1575" t="s">
        <v>622</v>
      </c>
      <c r="E1575">
        <v>1007</v>
      </c>
      <c r="F1575">
        <v>0.25422045700000001</v>
      </c>
      <c r="G1575">
        <v>48499</v>
      </c>
      <c r="H1575">
        <f>VLOOKUP($G1575,county_facts!$A:$BB,4,FALSE)</f>
        <v>42852</v>
      </c>
      <c r="I1575">
        <f>VLOOKUP($G1575,county_facts!$A:$BB,5,FALSE)</f>
        <v>41961</v>
      </c>
      <c r="J1575">
        <f>VLOOKUP($G1575,county_facts!$A:$BB,6,FALSE)</f>
        <v>2.1</v>
      </c>
      <c r="K1575">
        <f>VLOOKUP($G1575,county_facts!$A:$BB,7,FALSE)</f>
        <v>41964</v>
      </c>
      <c r="L1575">
        <f>VLOOKUP($G1575,county_facts!$A:$BB,8,FALSE)</f>
        <v>4.9000000000000004</v>
      </c>
      <c r="M1575">
        <f>VLOOKUP($G1575,county_facts!$A:$BB,9,FALSE)</f>
        <v>19.7</v>
      </c>
      <c r="N1575">
        <f>VLOOKUP($G1575,county_facts!$A:$BB,10,FALSE)</f>
        <v>26.5</v>
      </c>
      <c r="O1575">
        <f>VLOOKUP($G1575,county_facts!$A:$BB,11,FALSE)</f>
        <v>50.6</v>
      </c>
      <c r="P1575">
        <f>VLOOKUP($G1575,county_facts!$A:$BB,12,FALSE)</f>
        <v>91.9</v>
      </c>
      <c r="Q1575">
        <f>VLOOKUP($G1575,county_facts!$A:$BB,13,FALSE)</f>
        <v>5</v>
      </c>
      <c r="R1575">
        <f>VLOOKUP($G1575,county_facts!$A:$BB,14,FALSE)</f>
        <v>1</v>
      </c>
      <c r="S1575">
        <f>VLOOKUP($G1575,county_facts!$A:$BB,15,FALSE)</f>
        <v>0.6</v>
      </c>
      <c r="T1575">
        <f>VLOOKUP($G1575,county_facts!$A:$BB,16,FALSE)</f>
        <v>0.1</v>
      </c>
      <c r="U1575">
        <f>VLOOKUP($G1575,county_facts!$A:$BB,17,FALSE)</f>
        <v>1.4</v>
      </c>
      <c r="V1575">
        <f>VLOOKUP($G1575,county_facts!$A:$BB,18,FALSE)</f>
        <v>9.6</v>
      </c>
      <c r="W1575">
        <f>VLOOKUP($G1575,county_facts!$A:$BB,19,FALSE)</f>
        <v>83.3</v>
      </c>
      <c r="X1575">
        <f>VLOOKUP($G1575,county_facts!$A:$BB,20,FALSE)</f>
        <v>87.2</v>
      </c>
      <c r="Y1575">
        <f>VLOOKUP($G1575,county_facts!$A:$BB,21,FALSE)</f>
        <v>3.5</v>
      </c>
      <c r="Z1575">
        <f>VLOOKUP($G1575,county_facts!$A:$BB,22,FALSE)</f>
        <v>7</v>
      </c>
      <c r="AA1575">
        <f>VLOOKUP($G1575,county_facts!$A:$BB,23,FALSE)</f>
        <v>83.4</v>
      </c>
      <c r="AB1575">
        <f>VLOOKUP($G1575,county_facts!$A:$BB,24,FALSE)</f>
        <v>17</v>
      </c>
      <c r="AC1575">
        <f>VLOOKUP($G1575,county_facts!$A:$BB,25,FALSE)</f>
        <v>4876</v>
      </c>
      <c r="AD1575">
        <f>VLOOKUP($G1575,county_facts!$A:$BB,26,FALSE)</f>
        <v>27.5</v>
      </c>
      <c r="AE1575">
        <f>VLOOKUP($G1575,county_facts!$A:$BB,27,FALSE)</f>
        <v>20941</v>
      </c>
      <c r="AF1575">
        <f>VLOOKUP($G1575,county_facts!$A:$BB,28,FALSE)</f>
        <v>81.099999999999994</v>
      </c>
      <c r="AG1575">
        <f>VLOOKUP($G1575,county_facts!$A:$BB,29,FALSE)</f>
        <v>4.7</v>
      </c>
      <c r="AH1575">
        <f>VLOOKUP($G1575,county_facts!$A:$BB,30,FALSE)</f>
        <v>99900</v>
      </c>
      <c r="AI1575">
        <f>VLOOKUP($G1575,county_facts!$A:$BB,31,FALSE)</f>
        <v>15800</v>
      </c>
      <c r="AJ1575">
        <f>VLOOKUP($G1575,county_facts!$A:$BB,32,FALSE)</f>
        <v>2.56</v>
      </c>
      <c r="AK1575">
        <f>VLOOKUP($G1575,county_facts!$A:$BB,33,FALSE)</f>
        <v>23129</v>
      </c>
      <c r="AL1575">
        <f>VLOOKUP($G1575,county_facts!$A:$BB,34,FALSE)</f>
        <v>43649</v>
      </c>
      <c r="AM1575">
        <f>VLOOKUP($G1575,county_facts!$A:$BB,35,FALSE)</f>
        <v>14.6</v>
      </c>
      <c r="AN1575">
        <f>VLOOKUP($G1575,county_facts!$A:$BB,36,FALSE)</f>
        <v>800</v>
      </c>
      <c r="AO1575">
        <f>VLOOKUP($G1575,county_facts!$A:$BB,37,FALSE)</f>
        <v>8057</v>
      </c>
      <c r="AP1575">
        <f>VLOOKUP($G1575,county_facts!$A:$BB,38,FALSE)</f>
        <v>-0.6</v>
      </c>
      <c r="AQ1575">
        <f>VLOOKUP($G1575,county_facts!$A:$BB,39,FALSE)</f>
        <v>3430</v>
      </c>
      <c r="AR1575">
        <f>VLOOKUP($G1575,county_facts!$A:$BB,40,FALSE)</f>
        <v>4616</v>
      </c>
      <c r="AS1575">
        <f>VLOOKUP($G1575,county_facts!$A:$BB,41,FALSE)</f>
        <v>0</v>
      </c>
      <c r="AT1575">
        <f>VLOOKUP($G1575,county_facts!$A:$BB,42,FALSE)</f>
        <v>2.9</v>
      </c>
      <c r="AU1575">
        <f>VLOOKUP($G1575,county_facts!$A:$BB,43,FALSE)</f>
        <v>0</v>
      </c>
      <c r="AV1575">
        <f>VLOOKUP($G1575,county_facts!$A:$BB,44,FALSE)</f>
        <v>0</v>
      </c>
      <c r="AW1575">
        <f>VLOOKUP($G1575,county_facts!$A:$BB,45,FALSE)</f>
        <v>0</v>
      </c>
      <c r="AX1575">
        <f>VLOOKUP($G1575,county_facts!$A:$BB,46,FALSE)</f>
        <v>25.3</v>
      </c>
      <c r="AY1575">
        <f>VLOOKUP($G1575,county_facts!$A:$BB,47,FALSE)</f>
        <v>708014</v>
      </c>
      <c r="AZ1575">
        <f>VLOOKUP($G1575,county_facts!$A:$BB,48,FALSE)</f>
        <v>137003</v>
      </c>
      <c r="BA1575">
        <f>VLOOKUP($G1575,county_facts!$A:$BB,49,FALSE)</f>
        <v>383490</v>
      </c>
      <c r="BB1575">
        <f>VLOOKUP($G1575,county_facts!$A:$BB,50,FALSE)</f>
        <v>9072</v>
      </c>
      <c r="BC1575">
        <f>VLOOKUP($G1575,county_facts!$A:$BB,51,FALSE)</f>
        <v>30363</v>
      </c>
      <c r="BD1575">
        <f>VLOOKUP($G1575,county_facts!$A:$BB,52,FALSE)</f>
        <v>19</v>
      </c>
      <c r="BE1575">
        <f>VLOOKUP($G1575,county_facts!$A:$BB,53,FALSE)</f>
        <v>645.23</v>
      </c>
      <c r="BF1575">
        <f>VLOOKUP($G1575,county_facts!$A:$BB,54,FALSE)</f>
        <v>65</v>
      </c>
    </row>
    <row r="1576" spans="1:58" x14ac:dyDescent="0.3">
      <c r="A1576" t="s">
        <v>6</v>
      </c>
      <c r="B1576" t="s">
        <v>626</v>
      </c>
      <c r="C1576">
        <v>641</v>
      </c>
      <c r="D1576" t="s">
        <v>622</v>
      </c>
      <c r="E1576">
        <v>1127</v>
      </c>
      <c r="F1576">
        <v>0.56876663699999996</v>
      </c>
      <c r="G1576">
        <v>48497</v>
      </c>
      <c r="H1576">
        <f>VLOOKUP($G1576,county_facts!$A:$BB,4,FALSE)</f>
        <v>61638</v>
      </c>
      <c r="I1576">
        <f>VLOOKUP($G1576,county_facts!$A:$BB,5,FALSE)</f>
        <v>59127</v>
      </c>
      <c r="J1576">
        <f>VLOOKUP($G1576,county_facts!$A:$BB,6,FALSE)</f>
        <v>4.2</v>
      </c>
      <c r="K1576">
        <f>VLOOKUP($G1576,county_facts!$A:$BB,7,FALSE)</f>
        <v>59127</v>
      </c>
      <c r="L1576">
        <f>VLOOKUP($G1576,county_facts!$A:$BB,8,FALSE)</f>
        <v>6.5</v>
      </c>
      <c r="M1576">
        <f>VLOOKUP($G1576,county_facts!$A:$BB,9,FALSE)</f>
        <v>25.1</v>
      </c>
      <c r="N1576">
        <f>VLOOKUP($G1576,county_facts!$A:$BB,10,FALSE)</f>
        <v>14.4</v>
      </c>
      <c r="O1576">
        <f>VLOOKUP($G1576,county_facts!$A:$BB,11,FALSE)</f>
        <v>49.6</v>
      </c>
      <c r="P1576">
        <f>VLOOKUP($G1576,county_facts!$A:$BB,12,FALSE)</f>
        <v>95.3</v>
      </c>
      <c r="Q1576">
        <f>VLOOKUP($G1576,county_facts!$A:$BB,13,FALSE)</f>
        <v>1.6</v>
      </c>
      <c r="R1576">
        <f>VLOOKUP($G1576,county_facts!$A:$BB,14,FALSE)</f>
        <v>1</v>
      </c>
      <c r="S1576">
        <f>VLOOKUP($G1576,county_facts!$A:$BB,15,FALSE)</f>
        <v>0.5</v>
      </c>
      <c r="T1576">
        <f>VLOOKUP($G1576,county_facts!$A:$BB,16,FALSE)</f>
        <v>0.1</v>
      </c>
      <c r="U1576">
        <f>VLOOKUP($G1576,county_facts!$A:$BB,17,FALSE)</f>
        <v>1.5</v>
      </c>
      <c r="V1576">
        <f>VLOOKUP($G1576,county_facts!$A:$BB,18,FALSE)</f>
        <v>18.399999999999999</v>
      </c>
      <c r="W1576">
        <f>VLOOKUP($G1576,county_facts!$A:$BB,19,FALSE)</f>
        <v>77.900000000000006</v>
      </c>
      <c r="X1576">
        <f>VLOOKUP($G1576,county_facts!$A:$BB,20,FALSE)</f>
        <v>86.3</v>
      </c>
      <c r="Y1576">
        <f>VLOOKUP($G1576,county_facts!$A:$BB,21,FALSE)</f>
        <v>6.3</v>
      </c>
      <c r="Z1576">
        <f>VLOOKUP($G1576,county_facts!$A:$BB,22,FALSE)</f>
        <v>13.5</v>
      </c>
      <c r="AA1576">
        <f>VLOOKUP($G1576,county_facts!$A:$BB,23,FALSE)</f>
        <v>83.8</v>
      </c>
      <c r="AB1576">
        <f>VLOOKUP($G1576,county_facts!$A:$BB,24,FALSE)</f>
        <v>16.100000000000001</v>
      </c>
      <c r="AC1576">
        <f>VLOOKUP($G1576,county_facts!$A:$BB,25,FALSE)</f>
        <v>4581</v>
      </c>
      <c r="AD1576">
        <f>VLOOKUP($G1576,county_facts!$A:$BB,26,FALSE)</f>
        <v>30.9</v>
      </c>
      <c r="AE1576">
        <f>VLOOKUP($G1576,county_facts!$A:$BB,27,FALSE)</f>
        <v>23946</v>
      </c>
      <c r="AF1576">
        <f>VLOOKUP($G1576,county_facts!$A:$BB,28,FALSE)</f>
        <v>80.599999999999994</v>
      </c>
      <c r="AG1576">
        <f>VLOOKUP($G1576,county_facts!$A:$BB,29,FALSE)</f>
        <v>5</v>
      </c>
      <c r="AH1576">
        <f>VLOOKUP($G1576,county_facts!$A:$BB,30,FALSE)</f>
        <v>121900</v>
      </c>
      <c r="AI1576">
        <f>VLOOKUP($G1576,county_facts!$A:$BB,31,FALSE)</f>
        <v>20487</v>
      </c>
      <c r="AJ1576">
        <f>VLOOKUP($G1576,county_facts!$A:$BB,32,FALSE)</f>
        <v>2.88</v>
      </c>
      <c r="AK1576">
        <f>VLOOKUP($G1576,county_facts!$A:$BB,33,FALSE)</f>
        <v>25663</v>
      </c>
      <c r="AL1576">
        <f>VLOOKUP($G1576,county_facts!$A:$BB,34,FALSE)</f>
        <v>56005</v>
      </c>
      <c r="AM1576">
        <f>VLOOKUP($G1576,county_facts!$A:$BB,35,FALSE)</f>
        <v>10.8</v>
      </c>
      <c r="AN1576">
        <f>VLOOKUP($G1576,county_facts!$A:$BB,36,FALSE)</f>
        <v>1269</v>
      </c>
      <c r="AO1576">
        <f>VLOOKUP($G1576,county_facts!$A:$BB,37,FALSE)</f>
        <v>18868</v>
      </c>
      <c r="AP1576">
        <f>VLOOKUP($G1576,county_facts!$A:$BB,38,FALSE)</f>
        <v>3.1</v>
      </c>
      <c r="AQ1576">
        <f>VLOOKUP($G1576,county_facts!$A:$BB,39,FALSE)</f>
        <v>4858</v>
      </c>
      <c r="AR1576">
        <f>VLOOKUP($G1576,county_facts!$A:$BB,40,FALSE)</f>
        <v>6538</v>
      </c>
      <c r="AS1576">
        <f>VLOOKUP($G1576,county_facts!$A:$BB,41,FALSE)</f>
        <v>0</v>
      </c>
      <c r="AT1576">
        <f>VLOOKUP($G1576,county_facts!$A:$BB,42,FALSE)</f>
        <v>0</v>
      </c>
      <c r="AU1576">
        <f>VLOOKUP($G1576,county_facts!$A:$BB,43,FALSE)</f>
        <v>2.4</v>
      </c>
      <c r="AV1576">
        <f>VLOOKUP($G1576,county_facts!$A:$BB,44,FALSE)</f>
        <v>0</v>
      </c>
      <c r="AW1576">
        <f>VLOOKUP($G1576,county_facts!$A:$BB,45,FALSE)</f>
        <v>5.0999999999999996</v>
      </c>
      <c r="AX1576">
        <f>VLOOKUP($G1576,county_facts!$A:$BB,46,FALSE)</f>
        <v>23.4</v>
      </c>
      <c r="AY1576">
        <f>VLOOKUP($G1576,county_facts!$A:$BB,47,FALSE)</f>
        <v>376535</v>
      </c>
      <c r="AZ1576">
        <f>VLOOKUP($G1576,county_facts!$A:$BB,48,FALSE)</f>
        <v>418384</v>
      </c>
      <c r="BA1576">
        <f>VLOOKUP($G1576,county_facts!$A:$BB,49,FALSE)</f>
        <v>565279</v>
      </c>
      <c r="BB1576">
        <f>VLOOKUP($G1576,county_facts!$A:$BB,50,FALSE)</f>
        <v>9819</v>
      </c>
      <c r="BC1576">
        <f>VLOOKUP($G1576,county_facts!$A:$BB,51,FALSE)</f>
        <v>59273</v>
      </c>
      <c r="BD1576">
        <f>VLOOKUP($G1576,county_facts!$A:$BB,52,FALSE)</f>
        <v>46</v>
      </c>
      <c r="BE1576">
        <f>VLOOKUP($G1576,county_facts!$A:$BB,53,FALSE)</f>
        <v>904.42</v>
      </c>
      <c r="BF1576">
        <f>VLOOKUP($G1576,county_facts!$A:$BB,54,FALSE)</f>
        <v>65.400000000000006</v>
      </c>
    </row>
    <row r="1577" spans="1:58" x14ac:dyDescent="0.3">
      <c r="A1577" t="s">
        <v>9</v>
      </c>
      <c r="B1577" t="s">
        <v>626</v>
      </c>
      <c r="C1577">
        <v>486</v>
      </c>
      <c r="D1577" t="s">
        <v>622</v>
      </c>
      <c r="E1577">
        <v>1127</v>
      </c>
      <c r="F1577">
        <v>0.43123336299999998</v>
      </c>
      <c r="G1577">
        <v>48497</v>
      </c>
      <c r="H1577">
        <f>VLOOKUP($G1577,county_facts!$A:$BB,4,FALSE)</f>
        <v>61638</v>
      </c>
      <c r="I1577">
        <f>VLOOKUP($G1577,county_facts!$A:$BB,5,FALSE)</f>
        <v>59127</v>
      </c>
      <c r="J1577">
        <f>VLOOKUP($G1577,county_facts!$A:$BB,6,FALSE)</f>
        <v>4.2</v>
      </c>
      <c r="K1577">
        <f>VLOOKUP($G1577,county_facts!$A:$BB,7,FALSE)</f>
        <v>59127</v>
      </c>
      <c r="L1577">
        <f>VLOOKUP($G1577,county_facts!$A:$BB,8,FALSE)</f>
        <v>6.5</v>
      </c>
      <c r="M1577">
        <f>VLOOKUP($G1577,county_facts!$A:$BB,9,FALSE)</f>
        <v>25.1</v>
      </c>
      <c r="N1577">
        <f>VLOOKUP($G1577,county_facts!$A:$BB,10,FALSE)</f>
        <v>14.4</v>
      </c>
      <c r="O1577">
        <f>VLOOKUP($G1577,county_facts!$A:$BB,11,FALSE)</f>
        <v>49.6</v>
      </c>
      <c r="P1577">
        <f>VLOOKUP($G1577,county_facts!$A:$BB,12,FALSE)</f>
        <v>95.3</v>
      </c>
      <c r="Q1577">
        <f>VLOOKUP($G1577,county_facts!$A:$BB,13,FALSE)</f>
        <v>1.6</v>
      </c>
      <c r="R1577">
        <f>VLOOKUP($G1577,county_facts!$A:$BB,14,FALSE)</f>
        <v>1</v>
      </c>
      <c r="S1577">
        <f>VLOOKUP($G1577,county_facts!$A:$BB,15,FALSE)</f>
        <v>0.5</v>
      </c>
      <c r="T1577">
        <f>VLOOKUP($G1577,county_facts!$A:$BB,16,FALSE)</f>
        <v>0.1</v>
      </c>
      <c r="U1577">
        <f>VLOOKUP($G1577,county_facts!$A:$BB,17,FALSE)</f>
        <v>1.5</v>
      </c>
      <c r="V1577">
        <f>VLOOKUP($G1577,county_facts!$A:$BB,18,FALSE)</f>
        <v>18.399999999999999</v>
      </c>
      <c r="W1577">
        <f>VLOOKUP($G1577,county_facts!$A:$BB,19,FALSE)</f>
        <v>77.900000000000006</v>
      </c>
      <c r="X1577">
        <f>VLOOKUP($G1577,county_facts!$A:$BB,20,FALSE)</f>
        <v>86.3</v>
      </c>
      <c r="Y1577">
        <f>VLOOKUP($G1577,county_facts!$A:$BB,21,FALSE)</f>
        <v>6.3</v>
      </c>
      <c r="Z1577">
        <f>VLOOKUP($G1577,county_facts!$A:$BB,22,FALSE)</f>
        <v>13.5</v>
      </c>
      <c r="AA1577">
        <f>VLOOKUP($G1577,county_facts!$A:$BB,23,FALSE)</f>
        <v>83.8</v>
      </c>
      <c r="AB1577">
        <f>VLOOKUP($G1577,county_facts!$A:$BB,24,FALSE)</f>
        <v>16.100000000000001</v>
      </c>
      <c r="AC1577">
        <f>VLOOKUP($G1577,county_facts!$A:$BB,25,FALSE)</f>
        <v>4581</v>
      </c>
      <c r="AD1577">
        <f>VLOOKUP($G1577,county_facts!$A:$BB,26,FALSE)</f>
        <v>30.9</v>
      </c>
      <c r="AE1577">
        <f>VLOOKUP($G1577,county_facts!$A:$BB,27,FALSE)</f>
        <v>23946</v>
      </c>
      <c r="AF1577">
        <f>VLOOKUP($G1577,county_facts!$A:$BB,28,FALSE)</f>
        <v>80.599999999999994</v>
      </c>
      <c r="AG1577">
        <f>VLOOKUP($G1577,county_facts!$A:$BB,29,FALSE)</f>
        <v>5</v>
      </c>
      <c r="AH1577">
        <f>VLOOKUP($G1577,county_facts!$A:$BB,30,FALSE)</f>
        <v>121900</v>
      </c>
      <c r="AI1577">
        <f>VLOOKUP($G1577,county_facts!$A:$BB,31,FALSE)</f>
        <v>20487</v>
      </c>
      <c r="AJ1577">
        <f>VLOOKUP($G1577,county_facts!$A:$BB,32,FALSE)</f>
        <v>2.88</v>
      </c>
      <c r="AK1577">
        <f>VLOOKUP($G1577,county_facts!$A:$BB,33,FALSE)</f>
        <v>25663</v>
      </c>
      <c r="AL1577">
        <f>VLOOKUP($G1577,county_facts!$A:$BB,34,FALSE)</f>
        <v>56005</v>
      </c>
      <c r="AM1577">
        <f>VLOOKUP($G1577,county_facts!$A:$BB,35,FALSE)</f>
        <v>10.8</v>
      </c>
      <c r="AN1577">
        <f>VLOOKUP($G1577,county_facts!$A:$BB,36,FALSE)</f>
        <v>1269</v>
      </c>
      <c r="AO1577">
        <f>VLOOKUP($G1577,county_facts!$A:$BB,37,FALSE)</f>
        <v>18868</v>
      </c>
      <c r="AP1577">
        <f>VLOOKUP($G1577,county_facts!$A:$BB,38,FALSE)</f>
        <v>3.1</v>
      </c>
      <c r="AQ1577">
        <f>VLOOKUP($G1577,county_facts!$A:$BB,39,FALSE)</f>
        <v>4858</v>
      </c>
      <c r="AR1577">
        <f>VLOOKUP($G1577,county_facts!$A:$BB,40,FALSE)</f>
        <v>6538</v>
      </c>
      <c r="AS1577">
        <f>VLOOKUP($G1577,county_facts!$A:$BB,41,FALSE)</f>
        <v>0</v>
      </c>
      <c r="AT1577">
        <f>VLOOKUP($G1577,county_facts!$A:$BB,42,FALSE)</f>
        <v>0</v>
      </c>
      <c r="AU1577">
        <f>VLOOKUP($G1577,county_facts!$A:$BB,43,FALSE)</f>
        <v>2.4</v>
      </c>
      <c r="AV1577">
        <f>VLOOKUP($G1577,county_facts!$A:$BB,44,FALSE)</f>
        <v>0</v>
      </c>
      <c r="AW1577">
        <f>VLOOKUP($G1577,county_facts!$A:$BB,45,FALSE)</f>
        <v>5.0999999999999996</v>
      </c>
      <c r="AX1577">
        <f>VLOOKUP($G1577,county_facts!$A:$BB,46,FALSE)</f>
        <v>23.4</v>
      </c>
      <c r="AY1577">
        <f>VLOOKUP($G1577,county_facts!$A:$BB,47,FALSE)</f>
        <v>376535</v>
      </c>
      <c r="AZ1577">
        <f>VLOOKUP($G1577,county_facts!$A:$BB,48,FALSE)</f>
        <v>418384</v>
      </c>
      <c r="BA1577">
        <f>VLOOKUP($G1577,county_facts!$A:$BB,49,FALSE)</f>
        <v>565279</v>
      </c>
      <c r="BB1577">
        <f>VLOOKUP($G1577,county_facts!$A:$BB,50,FALSE)</f>
        <v>9819</v>
      </c>
      <c r="BC1577">
        <f>VLOOKUP($G1577,county_facts!$A:$BB,51,FALSE)</f>
        <v>59273</v>
      </c>
      <c r="BD1577">
        <f>VLOOKUP($G1577,county_facts!$A:$BB,52,FALSE)</f>
        <v>46</v>
      </c>
      <c r="BE1577">
        <f>VLOOKUP($G1577,county_facts!$A:$BB,53,FALSE)</f>
        <v>904.42</v>
      </c>
      <c r="BF1577">
        <f>VLOOKUP($G1577,county_facts!$A:$BB,54,FALSE)</f>
        <v>65.400000000000006</v>
      </c>
    </row>
    <row r="1578" spans="1:58" x14ac:dyDescent="0.3">
      <c r="A1578" t="s">
        <v>6</v>
      </c>
      <c r="B1578" t="s">
        <v>627</v>
      </c>
      <c r="C1578">
        <v>40</v>
      </c>
      <c r="D1578" t="s">
        <v>622</v>
      </c>
      <c r="E1578">
        <v>57</v>
      </c>
      <c r="F1578">
        <v>0.70175438599999995</v>
      </c>
      <c r="G1578">
        <v>48495</v>
      </c>
      <c r="H1578">
        <f>VLOOKUP($G1578,county_facts!$A:$BB,4,FALSE)</f>
        <v>7821</v>
      </c>
      <c r="I1578">
        <f>VLOOKUP($G1578,county_facts!$A:$BB,5,FALSE)</f>
        <v>7110</v>
      </c>
      <c r="J1578">
        <f>VLOOKUP($G1578,county_facts!$A:$BB,6,FALSE)</f>
        <v>10</v>
      </c>
      <c r="K1578">
        <f>VLOOKUP($G1578,county_facts!$A:$BB,7,FALSE)</f>
        <v>7110</v>
      </c>
      <c r="L1578">
        <f>VLOOKUP($G1578,county_facts!$A:$BB,8,FALSE)</f>
        <v>8.1</v>
      </c>
      <c r="M1578">
        <f>VLOOKUP($G1578,county_facts!$A:$BB,9,FALSE)</f>
        <v>30.4</v>
      </c>
      <c r="N1578">
        <f>VLOOKUP($G1578,county_facts!$A:$BB,10,FALSE)</f>
        <v>10.9</v>
      </c>
      <c r="O1578">
        <f>VLOOKUP($G1578,county_facts!$A:$BB,11,FALSE)</f>
        <v>48.7</v>
      </c>
      <c r="P1578">
        <f>VLOOKUP($G1578,county_facts!$A:$BB,12,FALSE)</f>
        <v>93.7</v>
      </c>
      <c r="Q1578">
        <f>VLOOKUP($G1578,county_facts!$A:$BB,13,FALSE)</f>
        <v>3</v>
      </c>
      <c r="R1578">
        <f>VLOOKUP($G1578,county_facts!$A:$BB,14,FALSE)</f>
        <v>1.8</v>
      </c>
      <c r="S1578">
        <f>VLOOKUP($G1578,county_facts!$A:$BB,15,FALSE)</f>
        <v>0.6</v>
      </c>
      <c r="T1578">
        <f>VLOOKUP($G1578,county_facts!$A:$BB,16,FALSE)</f>
        <v>0</v>
      </c>
      <c r="U1578">
        <f>VLOOKUP($G1578,county_facts!$A:$BB,17,FALSE)</f>
        <v>0.9</v>
      </c>
      <c r="V1578">
        <f>VLOOKUP($G1578,county_facts!$A:$BB,18,FALSE)</f>
        <v>58.2</v>
      </c>
      <c r="W1578">
        <f>VLOOKUP($G1578,county_facts!$A:$BB,19,FALSE)</f>
        <v>38.200000000000003</v>
      </c>
      <c r="X1578">
        <f>VLOOKUP($G1578,county_facts!$A:$BB,20,FALSE)</f>
        <v>84</v>
      </c>
      <c r="Y1578">
        <f>VLOOKUP($G1578,county_facts!$A:$BB,21,FALSE)</f>
        <v>12.8</v>
      </c>
      <c r="Z1578">
        <f>VLOOKUP($G1578,county_facts!$A:$BB,22,FALSE)</f>
        <v>43</v>
      </c>
      <c r="AA1578">
        <f>VLOOKUP($G1578,county_facts!$A:$BB,23,FALSE)</f>
        <v>70.099999999999994</v>
      </c>
      <c r="AB1578">
        <f>VLOOKUP($G1578,county_facts!$A:$BB,24,FALSE)</f>
        <v>9.6</v>
      </c>
      <c r="AC1578">
        <f>VLOOKUP($G1578,county_facts!$A:$BB,25,FALSE)</f>
        <v>289</v>
      </c>
      <c r="AD1578">
        <f>VLOOKUP($G1578,county_facts!$A:$BB,26,FALSE)</f>
        <v>23.3</v>
      </c>
      <c r="AE1578">
        <f>VLOOKUP($G1578,county_facts!$A:$BB,27,FALSE)</f>
        <v>3010</v>
      </c>
      <c r="AF1578">
        <f>VLOOKUP($G1578,county_facts!$A:$BB,28,FALSE)</f>
        <v>80.400000000000006</v>
      </c>
      <c r="AG1578">
        <f>VLOOKUP($G1578,county_facts!$A:$BB,29,FALSE)</f>
        <v>4.9000000000000004</v>
      </c>
      <c r="AH1578">
        <f>VLOOKUP($G1578,county_facts!$A:$BB,30,FALSE)</f>
        <v>45100</v>
      </c>
      <c r="AI1578">
        <f>VLOOKUP($G1578,county_facts!$A:$BB,31,FALSE)</f>
        <v>2709</v>
      </c>
      <c r="AJ1578">
        <f>VLOOKUP($G1578,county_facts!$A:$BB,32,FALSE)</f>
        <v>2.63</v>
      </c>
      <c r="AK1578">
        <f>VLOOKUP($G1578,county_facts!$A:$BB,33,FALSE)</f>
        <v>23629</v>
      </c>
      <c r="AL1578">
        <f>VLOOKUP($G1578,county_facts!$A:$BB,34,FALSE)</f>
        <v>48992</v>
      </c>
      <c r="AM1578">
        <f>VLOOKUP($G1578,county_facts!$A:$BB,35,FALSE)</f>
        <v>12.8</v>
      </c>
      <c r="AN1578">
        <f>VLOOKUP($G1578,county_facts!$A:$BB,36,FALSE)</f>
        <v>170</v>
      </c>
      <c r="AO1578">
        <f>VLOOKUP($G1578,county_facts!$A:$BB,37,FALSE)</f>
        <v>1540</v>
      </c>
      <c r="AP1578">
        <f>VLOOKUP($G1578,county_facts!$A:$BB,38,FALSE)</f>
        <v>9.5</v>
      </c>
      <c r="AQ1578">
        <f>VLOOKUP($G1578,county_facts!$A:$BB,39,FALSE)</f>
        <v>503</v>
      </c>
      <c r="AR1578">
        <f>VLOOKUP($G1578,county_facts!$A:$BB,40,FALSE)</f>
        <v>634</v>
      </c>
      <c r="AS1578">
        <f>VLOOKUP($G1578,county_facts!$A:$BB,41,FALSE)</f>
        <v>0</v>
      </c>
      <c r="AT1578">
        <f>VLOOKUP($G1578,county_facts!$A:$BB,42,FALSE)</f>
        <v>0</v>
      </c>
      <c r="AU1578">
        <f>VLOOKUP($G1578,county_facts!$A:$BB,43,FALSE)</f>
        <v>0</v>
      </c>
      <c r="AV1578">
        <f>VLOOKUP($G1578,county_facts!$A:$BB,44,FALSE)</f>
        <v>0</v>
      </c>
      <c r="AW1578">
        <f>VLOOKUP($G1578,county_facts!$A:$BB,45,FALSE)</f>
        <v>0</v>
      </c>
      <c r="AX1578">
        <f>VLOOKUP($G1578,county_facts!$A:$BB,46,FALSE)</f>
        <v>0</v>
      </c>
      <c r="AY1578">
        <f>VLOOKUP($G1578,county_facts!$A:$BB,47,FALSE)</f>
        <v>0</v>
      </c>
      <c r="AZ1578">
        <f>VLOOKUP($G1578,county_facts!$A:$BB,48,FALSE)</f>
        <v>29121</v>
      </c>
      <c r="BA1578">
        <f>VLOOKUP($G1578,county_facts!$A:$BB,49,FALSE)</f>
        <v>40330</v>
      </c>
      <c r="BB1578">
        <f>VLOOKUP($G1578,county_facts!$A:$BB,50,FALSE)</f>
        <v>6169</v>
      </c>
      <c r="BC1578">
        <f>VLOOKUP($G1578,county_facts!$A:$BB,51,FALSE)</f>
        <v>4671</v>
      </c>
      <c r="BD1578">
        <f>VLOOKUP($G1578,county_facts!$A:$BB,52,FALSE)</f>
        <v>0</v>
      </c>
      <c r="BE1578">
        <f>VLOOKUP($G1578,county_facts!$A:$BB,53,FALSE)</f>
        <v>841.11</v>
      </c>
      <c r="BF1578">
        <f>VLOOKUP($G1578,county_facts!$A:$BB,54,FALSE)</f>
        <v>8.5</v>
      </c>
    </row>
    <row r="1579" spans="1:58" x14ac:dyDescent="0.3">
      <c r="A1579" t="s">
        <v>9</v>
      </c>
      <c r="B1579" t="s">
        <v>627</v>
      </c>
      <c r="C1579">
        <v>17</v>
      </c>
      <c r="D1579" t="s">
        <v>622</v>
      </c>
      <c r="E1579">
        <v>57</v>
      </c>
      <c r="F1579">
        <v>0.29824561399999999</v>
      </c>
      <c r="G1579">
        <v>48495</v>
      </c>
      <c r="H1579">
        <f>VLOOKUP($G1579,county_facts!$A:$BB,4,FALSE)</f>
        <v>7821</v>
      </c>
      <c r="I1579">
        <f>VLOOKUP($G1579,county_facts!$A:$BB,5,FALSE)</f>
        <v>7110</v>
      </c>
      <c r="J1579">
        <f>VLOOKUP($G1579,county_facts!$A:$BB,6,FALSE)</f>
        <v>10</v>
      </c>
      <c r="K1579">
        <f>VLOOKUP($G1579,county_facts!$A:$BB,7,FALSE)</f>
        <v>7110</v>
      </c>
      <c r="L1579">
        <f>VLOOKUP($G1579,county_facts!$A:$BB,8,FALSE)</f>
        <v>8.1</v>
      </c>
      <c r="M1579">
        <f>VLOOKUP($G1579,county_facts!$A:$BB,9,FALSE)</f>
        <v>30.4</v>
      </c>
      <c r="N1579">
        <f>VLOOKUP($G1579,county_facts!$A:$BB,10,FALSE)</f>
        <v>10.9</v>
      </c>
      <c r="O1579">
        <f>VLOOKUP($G1579,county_facts!$A:$BB,11,FALSE)</f>
        <v>48.7</v>
      </c>
      <c r="P1579">
        <f>VLOOKUP($G1579,county_facts!$A:$BB,12,FALSE)</f>
        <v>93.7</v>
      </c>
      <c r="Q1579">
        <f>VLOOKUP($G1579,county_facts!$A:$BB,13,FALSE)</f>
        <v>3</v>
      </c>
      <c r="R1579">
        <f>VLOOKUP($G1579,county_facts!$A:$BB,14,FALSE)</f>
        <v>1.8</v>
      </c>
      <c r="S1579">
        <f>VLOOKUP($G1579,county_facts!$A:$BB,15,FALSE)</f>
        <v>0.6</v>
      </c>
      <c r="T1579">
        <f>VLOOKUP($G1579,county_facts!$A:$BB,16,FALSE)</f>
        <v>0</v>
      </c>
      <c r="U1579">
        <f>VLOOKUP($G1579,county_facts!$A:$BB,17,FALSE)</f>
        <v>0.9</v>
      </c>
      <c r="V1579">
        <f>VLOOKUP($G1579,county_facts!$A:$BB,18,FALSE)</f>
        <v>58.2</v>
      </c>
      <c r="W1579">
        <f>VLOOKUP($G1579,county_facts!$A:$BB,19,FALSE)</f>
        <v>38.200000000000003</v>
      </c>
      <c r="X1579">
        <f>VLOOKUP($G1579,county_facts!$A:$BB,20,FALSE)</f>
        <v>84</v>
      </c>
      <c r="Y1579">
        <f>VLOOKUP($G1579,county_facts!$A:$BB,21,FALSE)</f>
        <v>12.8</v>
      </c>
      <c r="Z1579">
        <f>VLOOKUP($G1579,county_facts!$A:$BB,22,FALSE)</f>
        <v>43</v>
      </c>
      <c r="AA1579">
        <f>VLOOKUP($G1579,county_facts!$A:$BB,23,FALSE)</f>
        <v>70.099999999999994</v>
      </c>
      <c r="AB1579">
        <f>VLOOKUP($G1579,county_facts!$A:$BB,24,FALSE)</f>
        <v>9.6</v>
      </c>
      <c r="AC1579">
        <f>VLOOKUP($G1579,county_facts!$A:$BB,25,FALSE)</f>
        <v>289</v>
      </c>
      <c r="AD1579">
        <f>VLOOKUP($G1579,county_facts!$A:$BB,26,FALSE)</f>
        <v>23.3</v>
      </c>
      <c r="AE1579">
        <f>VLOOKUP($G1579,county_facts!$A:$BB,27,FALSE)</f>
        <v>3010</v>
      </c>
      <c r="AF1579">
        <f>VLOOKUP($G1579,county_facts!$A:$BB,28,FALSE)</f>
        <v>80.400000000000006</v>
      </c>
      <c r="AG1579">
        <f>VLOOKUP($G1579,county_facts!$A:$BB,29,FALSE)</f>
        <v>4.9000000000000004</v>
      </c>
      <c r="AH1579">
        <f>VLOOKUP($G1579,county_facts!$A:$BB,30,FALSE)</f>
        <v>45100</v>
      </c>
      <c r="AI1579">
        <f>VLOOKUP($G1579,county_facts!$A:$BB,31,FALSE)</f>
        <v>2709</v>
      </c>
      <c r="AJ1579">
        <f>VLOOKUP($G1579,county_facts!$A:$BB,32,FALSE)</f>
        <v>2.63</v>
      </c>
      <c r="AK1579">
        <f>VLOOKUP($G1579,county_facts!$A:$BB,33,FALSE)</f>
        <v>23629</v>
      </c>
      <c r="AL1579">
        <f>VLOOKUP($G1579,county_facts!$A:$BB,34,FALSE)</f>
        <v>48992</v>
      </c>
      <c r="AM1579">
        <f>VLOOKUP($G1579,county_facts!$A:$BB,35,FALSE)</f>
        <v>12.8</v>
      </c>
      <c r="AN1579">
        <f>VLOOKUP($G1579,county_facts!$A:$BB,36,FALSE)</f>
        <v>170</v>
      </c>
      <c r="AO1579">
        <f>VLOOKUP($G1579,county_facts!$A:$BB,37,FALSE)</f>
        <v>1540</v>
      </c>
      <c r="AP1579">
        <f>VLOOKUP($G1579,county_facts!$A:$BB,38,FALSE)</f>
        <v>9.5</v>
      </c>
      <c r="AQ1579">
        <f>VLOOKUP($G1579,county_facts!$A:$BB,39,FALSE)</f>
        <v>503</v>
      </c>
      <c r="AR1579">
        <f>VLOOKUP($G1579,county_facts!$A:$BB,40,FALSE)</f>
        <v>634</v>
      </c>
      <c r="AS1579">
        <f>VLOOKUP($G1579,county_facts!$A:$BB,41,FALSE)</f>
        <v>0</v>
      </c>
      <c r="AT1579">
        <f>VLOOKUP($G1579,county_facts!$A:$BB,42,FALSE)</f>
        <v>0</v>
      </c>
      <c r="AU1579">
        <f>VLOOKUP($G1579,county_facts!$A:$BB,43,FALSE)</f>
        <v>0</v>
      </c>
      <c r="AV1579">
        <f>VLOOKUP($G1579,county_facts!$A:$BB,44,FALSE)</f>
        <v>0</v>
      </c>
      <c r="AW1579">
        <f>VLOOKUP($G1579,county_facts!$A:$BB,45,FALSE)</f>
        <v>0</v>
      </c>
      <c r="AX1579">
        <f>VLOOKUP($G1579,county_facts!$A:$BB,46,FALSE)</f>
        <v>0</v>
      </c>
      <c r="AY1579">
        <f>VLOOKUP($G1579,county_facts!$A:$BB,47,FALSE)</f>
        <v>0</v>
      </c>
      <c r="AZ1579">
        <f>VLOOKUP($G1579,county_facts!$A:$BB,48,FALSE)</f>
        <v>29121</v>
      </c>
      <c r="BA1579">
        <f>VLOOKUP($G1579,county_facts!$A:$BB,49,FALSE)</f>
        <v>40330</v>
      </c>
      <c r="BB1579">
        <f>VLOOKUP($G1579,county_facts!$A:$BB,50,FALSE)</f>
        <v>6169</v>
      </c>
      <c r="BC1579">
        <f>VLOOKUP($G1579,county_facts!$A:$BB,51,FALSE)</f>
        <v>4671</v>
      </c>
      <c r="BD1579">
        <f>VLOOKUP($G1579,county_facts!$A:$BB,52,FALSE)</f>
        <v>0</v>
      </c>
      <c r="BE1579">
        <f>VLOOKUP($G1579,county_facts!$A:$BB,53,FALSE)</f>
        <v>841.11</v>
      </c>
      <c r="BF1579">
        <f>VLOOKUP($G1579,county_facts!$A:$BB,54,FALSE)</f>
        <v>8.5</v>
      </c>
    </row>
    <row r="1580" spans="1:58" x14ac:dyDescent="0.3">
      <c r="A1580" t="s">
        <v>6</v>
      </c>
      <c r="B1580" t="s">
        <v>404</v>
      </c>
      <c r="C1580">
        <v>847</v>
      </c>
      <c r="D1580" t="s">
        <v>622</v>
      </c>
      <c r="E1580">
        <v>1434</v>
      </c>
      <c r="F1580">
        <v>0.59065550899999997</v>
      </c>
      <c r="G1580">
        <v>48493</v>
      </c>
      <c r="H1580">
        <f>VLOOKUP($G1580,county_facts!$A:$BB,4,FALSE)</f>
        <v>46402</v>
      </c>
      <c r="I1580">
        <f>VLOOKUP($G1580,county_facts!$A:$BB,5,FALSE)</f>
        <v>42913</v>
      </c>
      <c r="J1580">
        <f>VLOOKUP($G1580,county_facts!$A:$BB,6,FALSE)</f>
        <v>8.1</v>
      </c>
      <c r="K1580">
        <f>VLOOKUP($G1580,county_facts!$A:$BB,7,FALSE)</f>
        <v>42918</v>
      </c>
      <c r="L1580">
        <f>VLOOKUP($G1580,county_facts!$A:$BB,8,FALSE)</f>
        <v>5.7</v>
      </c>
      <c r="M1580">
        <f>VLOOKUP($G1580,county_facts!$A:$BB,9,FALSE)</f>
        <v>24.8</v>
      </c>
      <c r="N1580">
        <f>VLOOKUP($G1580,county_facts!$A:$BB,10,FALSE)</f>
        <v>14.9</v>
      </c>
      <c r="O1580">
        <f>VLOOKUP($G1580,county_facts!$A:$BB,11,FALSE)</f>
        <v>49.9</v>
      </c>
      <c r="P1580">
        <f>VLOOKUP($G1580,county_facts!$A:$BB,12,FALSE)</f>
        <v>95.4</v>
      </c>
      <c r="Q1580">
        <f>VLOOKUP($G1580,county_facts!$A:$BB,13,FALSE)</f>
        <v>1.7</v>
      </c>
      <c r="R1580">
        <f>VLOOKUP($G1580,county_facts!$A:$BB,14,FALSE)</f>
        <v>0.9</v>
      </c>
      <c r="S1580">
        <f>VLOOKUP($G1580,county_facts!$A:$BB,15,FALSE)</f>
        <v>0.5</v>
      </c>
      <c r="T1580">
        <f>VLOOKUP($G1580,county_facts!$A:$BB,16,FALSE)</f>
        <v>0</v>
      </c>
      <c r="U1580">
        <f>VLOOKUP($G1580,county_facts!$A:$BB,17,FALSE)</f>
        <v>1.4</v>
      </c>
      <c r="V1580">
        <f>VLOOKUP($G1580,county_facts!$A:$BB,18,FALSE)</f>
        <v>38.6</v>
      </c>
      <c r="W1580">
        <f>VLOOKUP($G1580,county_facts!$A:$BB,19,FALSE)</f>
        <v>58.2</v>
      </c>
      <c r="X1580">
        <f>VLOOKUP($G1580,county_facts!$A:$BB,20,FALSE)</f>
        <v>89.7</v>
      </c>
      <c r="Y1580">
        <f>VLOOKUP($G1580,county_facts!$A:$BB,21,FALSE)</f>
        <v>4.5999999999999996</v>
      </c>
      <c r="Z1580">
        <f>VLOOKUP($G1580,county_facts!$A:$BB,22,FALSE)</f>
        <v>23.4</v>
      </c>
      <c r="AA1580">
        <f>VLOOKUP($G1580,county_facts!$A:$BB,23,FALSE)</f>
        <v>84.6</v>
      </c>
      <c r="AB1580">
        <f>VLOOKUP($G1580,county_facts!$A:$BB,24,FALSE)</f>
        <v>18</v>
      </c>
      <c r="AC1580">
        <f>VLOOKUP($G1580,county_facts!$A:$BB,25,FALSE)</f>
        <v>4636</v>
      </c>
      <c r="AD1580">
        <f>VLOOKUP($G1580,county_facts!$A:$BB,26,FALSE)</f>
        <v>32.700000000000003</v>
      </c>
      <c r="AE1580">
        <f>VLOOKUP($G1580,county_facts!$A:$BB,27,FALSE)</f>
        <v>16991</v>
      </c>
      <c r="AF1580">
        <f>VLOOKUP($G1580,county_facts!$A:$BB,28,FALSE)</f>
        <v>84.9</v>
      </c>
      <c r="AG1580">
        <f>VLOOKUP($G1580,county_facts!$A:$BB,29,FALSE)</f>
        <v>3.1</v>
      </c>
      <c r="AH1580">
        <f>VLOOKUP($G1580,county_facts!$A:$BB,30,FALSE)</f>
        <v>143500</v>
      </c>
      <c r="AI1580">
        <f>VLOOKUP($G1580,county_facts!$A:$BB,31,FALSE)</f>
        <v>15157</v>
      </c>
      <c r="AJ1580">
        <f>VLOOKUP($G1580,county_facts!$A:$BB,32,FALSE)</f>
        <v>2.85</v>
      </c>
      <c r="AK1580">
        <f>VLOOKUP($G1580,county_facts!$A:$BB,33,FALSE)</f>
        <v>27238</v>
      </c>
      <c r="AL1580">
        <f>VLOOKUP($G1580,county_facts!$A:$BB,34,FALSE)</f>
        <v>64571</v>
      </c>
      <c r="AM1580">
        <f>VLOOKUP($G1580,county_facts!$A:$BB,35,FALSE)</f>
        <v>11.5</v>
      </c>
      <c r="AN1580">
        <f>VLOOKUP($G1580,county_facts!$A:$BB,36,FALSE)</f>
        <v>601</v>
      </c>
      <c r="AO1580">
        <f>VLOOKUP($G1580,county_facts!$A:$BB,37,FALSE)</f>
        <v>5631</v>
      </c>
      <c r="AP1580">
        <f>VLOOKUP($G1580,county_facts!$A:$BB,38,FALSE)</f>
        <v>7.2</v>
      </c>
      <c r="AQ1580">
        <f>VLOOKUP($G1580,county_facts!$A:$BB,39,FALSE)</f>
        <v>3248</v>
      </c>
      <c r="AR1580">
        <f>VLOOKUP($G1580,county_facts!$A:$BB,40,FALSE)</f>
        <v>3222</v>
      </c>
      <c r="AS1580">
        <f>VLOOKUP($G1580,county_facts!$A:$BB,41,FALSE)</f>
        <v>0</v>
      </c>
      <c r="AT1580">
        <f>VLOOKUP($G1580,county_facts!$A:$BB,42,FALSE)</f>
        <v>0</v>
      </c>
      <c r="AU1580">
        <f>VLOOKUP($G1580,county_facts!$A:$BB,43,FALSE)</f>
        <v>0</v>
      </c>
      <c r="AV1580">
        <f>VLOOKUP($G1580,county_facts!$A:$BB,44,FALSE)</f>
        <v>0</v>
      </c>
      <c r="AW1580">
        <f>VLOOKUP($G1580,county_facts!$A:$BB,45,FALSE)</f>
        <v>22.6</v>
      </c>
      <c r="AX1580">
        <f>VLOOKUP($G1580,county_facts!$A:$BB,46,FALSE)</f>
        <v>0</v>
      </c>
      <c r="AY1580">
        <f>VLOOKUP($G1580,county_facts!$A:$BB,47,FALSE)</f>
        <v>0</v>
      </c>
      <c r="AZ1580">
        <f>VLOOKUP($G1580,county_facts!$A:$BB,48,FALSE)</f>
        <v>48987</v>
      </c>
      <c r="BA1580">
        <f>VLOOKUP($G1580,county_facts!$A:$BB,49,FALSE)</f>
        <v>180452</v>
      </c>
      <c r="BB1580">
        <f>VLOOKUP($G1580,county_facts!$A:$BB,50,FALSE)</f>
        <v>4609</v>
      </c>
      <c r="BC1580">
        <f>VLOOKUP($G1580,county_facts!$A:$BB,51,FALSE)</f>
        <v>20847</v>
      </c>
      <c r="BD1580">
        <f>VLOOKUP($G1580,county_facts!$A:$BB,52,FALSE)</f>
        <v>34</v>
      </c>
      <c r="BE1580">
        <f>VLOOKUP($G1580,county_facts!$A:$BB,53,FALSE)</f>
        <v>803.73</v>
      </c>
      <c r="BF1580">
        <f>VLOOKUP($G1580,county_facts!$A:$BB,54,FALSE)</f>
        <v>53.4</v>
      </c>
    </row>
    <row r="1581" spans="1:58" x14ac:dyDescent="0.3">
      <c r="A1581" t="s">
        <v>9</v>
      </c>
      <c r="B1581" t="s">
        <v>404</v>
      </c>
      <c r="C1581">
        <v>587</v>
      </c>
      <c r="D1581" t="s">
        <v>622</v>
      </c>
      <c r="E1581">
        <v>1434</v>
      </c>
      <c r="F1581">
        <v>0.40934449099999998</v>
      </c>
      <c r="G1581">
        <v>48493</v>
      </c>
      <c r="H1581">
        <f>VLOOKUP($G1581,county_facts!$A:$BB,4,FALSE)</f>
        <v>46402</v>
      </c>
      <c r="I1581">
        <f>VLOOKUP($G1581,county_facts!$A:$BB,5,FALSE)</f>
        <v>42913</v>
      </c>
      <c r="J1581">
        <f>VLOOKUP($G1581,county_facts!$A:$BB,6,FALSE)</f>
        <v>8.1</v>
      </c>
      <c r="K1581">
        <f>VLOOKUP($G1581,county_facts!$A:$BB,7,FALSE)</f>
        <v>42918</v>
      </c>
      <c r="L1581">
        <f>VLOOKUP($G1581,county_facts!$A:$BB,8,FALSE)</f>
        <v>5.7</v>
      </c>
      <c r="M1581">
        <f>VLOOKUP($G1581,county_facts!$A:$BB,9,FALSE)</f>
        <v>24.8</v>
      </c>
      <c r="N1581">
        <f>VLOOKUP($G1581,county_facts!$A:$BB,10,FALSE)</f>
        <v>14.9</v>
      </c>
      <c r="O1581">
        <f>VLOOKUP($G1581,county_facts!$A:$BB,11,FALSE)</f>
        <v>49.9</v>
      </c>
      <c r="P1581">
        <f>VLOOKUP($G1581,county_facts!$A:$BB,12,FALSE)</f>
        <v>95.4</v>
      </c>
      <c r="Q1581">
        <f>VLOOKUP($G1581,county_facts!$A:$BB,13,FALSE)</f>
        <v>1.7</v>
      </c>
      <c r="R1581">
        <f>VLOOKUP($G1581,county_facts!$A:$BB,14,FALSE)</f>
        <v>0.9</v>
      </c>
      <c r="S1581">
        <f>VLOOKUP($G1581,county_facts!$A:$BB,15,FALSE)</f>
        <v>0.5</v>
      </c>
      <c r="T1581">
        <f>VLOOKUP($G1581,county_facts!$A:$BB,16,FALSE)</f>
        <v>0</v>
      </c>
      <c r="U1581">
        <f>VLOOKUP($G1581,county_facts!$A:$BB,17,FALSE)</f>
        <v>1.4</v>
      </c>
      <c r="V1581">
        <f>VLOOKUP($G1581,county_facts!$A:$BB,18,FALSE)</f>
        <v>38.6</v>
      </c>
      <c r="W1581">
        <f>VLOOKUP($G1581,county_facts!$A:$BB,19,FALSE)</f>
        <v>58.2</v>
      </c>
      <c r="X1581">
        <f>VLOOKUP($G1581,county_facts!$A:$BB,20,FALSE)</f>
        <v>89.7</v>
      </c>
      <c r="Y1581">
        <f>VLOOKUP($G1581,county_facts!$A:$BB,21,FALSE)</f>
        <v>4.5999999999999996</v>
      </c>
      <c r="Z1581">
        <f>VLOOKUP($G1581,county_facts!$A:$BB,22,FALSE)</f>
        <v>23.4</v>
      </c>
      <c r="AA1581">
        <f>VLOOKUP($G1581,county_facts!$A:$BB,23,FALSE)</f>
        <v>84.6</v>
      </c>
      <c r="AB1581">
        <f>VLOOKUP($G1581,county_facts!$A:$BB,24,FALSE)</f>
        <v>18</v>
      </c>
      <c r="AC1581">
        <f>VLOOKUP($G1581,county_facts!$A:$BB,25,FALSE)</f>
        <v>4636</v>
      </c>
      <c r="AD1581">
        <f>VLOOKUP($G1581,county_facts!$A:$BB,26,FALSE)</f>
        <v>32.700000000000003</v>
      </c>
      <c r="AE1581">
        <f>VLOOKUP($G1581,county_facts!$A:$BB,27,FALSE)</f>
        <v>16991</v>
      </c>
      <c r="AF1581">
        <f>VLOOKUP($G1581,county_facts!$A:$BB,28,FALSE)</f>
        <v>84.9</v>
      </c>
      <c r="AG1581">
        <f>VLOOKUP($G1581,county_facts!$A:$BB,29,FALSE)</f>
        <v>3.1</v>
      </c>
      <c r="AH1581">
        <f>VLOOKUP($G1581,county_facts!$A:$BB,30,FALSE)</f>
        <v>143500</v>
      </c>
      <c r="AI1581">
        <f>VLOOKUP($G1581,county_facts!$A:$BB,31,FALSE)</f>
        <v>15157</v>
      </c>
      <c r="AJ1581">
        <f>VLOOKUP($G1581,county_facts!$A:$BB,32,FALSE)</f>
        <v>2.85</v>
      </c>
      <c r="AK1581">
        <f>VLOOKUP($G1581,county_facts!$A:$BB,33,FALSE)</f>
        <v>27238</v>
      </c>
      <c r="AL1581">
        <f>VLOOKUP($G1581,county_facts!$A:$BB,34,FALSE)</f>
        <v>64571</v>
      </c>
      <c r="AM1581">
        <f>VLOOKUP($G1581,county_facts!$A:$BB,35,FALSE)</f>
        <v>11.5</v>
      </c>
      <c r="AN1581">
        <f>VLOOKUP($G1581,county_facts!$A:$BB,36,FALSE)</f>
        <v>601</v>
      </c>
      <c r="AO1581">
        <f>VLOOKUP($G1581,county_facts!$A:$BB,37,FALSE)</f>
        <v>5631</v>
      </c>
      <c r="AP1581">
        <f>VLOOKUP($G1581,county_facts!$A:$BB,38,FALSE)</f>
        <v>7.2</v>
      </c>
      <c r="AQ1581">
        <f>VLOOKUP($G1581,county_facts!$A:$BB,39,FALSE)</f>
        <v>3248</v>
      </c>
      <c r="AR1581">
        <f>VLOOKUP($G1581,county_facts!$A:$BB,40,FALSE)</f>
        <v>3222</v>
      </c>
      <c r="AS1581">
        <f>VLOOKUP($G1581,county_facts!$A:$BB,41,FALSE)</f>
        <v>0</v>
      </c>
      <c r="AT1581">
        <f>VLOOKUP($G1581,county_facts!$A:$BB,42,FALSE)</f>
        <v>0</v>
      </c>
      <c r="AU1581">
        <f>VLOOKUP($G1581,county_facts!$A:$BB,43,FALSE)</f>
        <v>0</v>
      </c>
      <c r="AV1581">
        <f>VLOOKUP($G1581,county_facts!$A:$BB,44,FALSE)</f>
        <v>0</v>
      </c>
      <c r="AW1581">
        <f>VLOOKUP($G1581,county_facts!$A:$BB,45,FALSE)</f>
        <v>22.6</v>
      </c>
      <c r="AX1581">
        <f>VLOOKUP($G1581,county_facts!$A:$BB,46,FALSE)</f>
        <v>0</v>
      </c>
      <c r="AY1581">
        <f>VLOOKUP($G1581,county_facts!$A:$BB,47,FALSE)</f>
        <v>0</v>
      </c>
      <c r="AZ1581">
        <f>VLOOKUP($G1581,county_facts!$A:$BB,48,FALSE)</f>
        <v>48987</v>
      </c>
      <c r="BA1581">
        <f>VLOOKUP($G1581,county_facts!$A:$BB,49,FALSE)</f>
        <v>180452</v>
      </c>
      <c r="BB1581">
        <f>VLOOKUP($G1581,county_facts!$A:$BB,50,FALSE)</f>
        <v>4609</v>
      </c>
      <c r="BC1581">
        <f>VLOOKUP($G1581,county_facts!$A:$BB,51,FALSE)</f>
        <v>20847</v>
      </c>
      <c r="BD1581">
        <f>VLOOKUP($G1581,county_facts!$A:$BB,52,FALSE)</f>
        <v>34</v>
      </c>
      <c r="BE1581">
        <f>VLOOKUP($G1581,county_facts!$A:$BB,53,FALSE)</f>
        <v>803.73</v>
      </c>
      <c r="BF1581">
        <f>VLOOKUP($G1581,county_facts!$A:$BB,54,FALSE)</f>
        <v>53.4</v>
      </c>
    </row>
    <row r="1582" spans="1:58" x14ac:dyDescent="0.3">
      <c r="A1582" t="s">
        <v>9</v>
      </c>
      <c r="B1582" t="s">
        <v>577</v>
      </c>
      <c r="C1582">
        <v>19272</v>
      </c>
      <c r="D1582" t="s">
        <v>622</v>
      </c>
      <c r="E1582">
        <v>37369</v>
      </c>
      <c r="F1582">
        <v>0.51572158700000004</v>
      </c>
      <c r="G1582">
        <v>48491</v>
      </c>
      <c r="H1582">
        <f>VLOOKUP($G1582,county_facts!$A:$BB,4,FALSE)</f>
        <v>489250</v>
      </c>
      <c r="I1582">
        <f>VLOOKUP($G1582,county_facts!$A:$BB,5,FALSE)</f>
        <v>422649</v>
      </c>
      <c r="J1582">
        <f>VLOOKUP($G1582,county_facts!$A:$BB,6,FALSE)</f>
        <v>15.8</v>
      </c>
      <c r="K1582">
        <f>VLOOKUP($G1582,county_facts!$A:$BB,7,FALSE)</f>
        <v>422679</v>
      </c>
      <c r="L1582">
        <f>VLOOKUP($G1582,county_facts!$A:$BB,8,FALSE)</f>
        <v>6.8</v>
      </c>
      <c r="M1582">
        <f>VLOOKUP($G1582,county_facts!$A:$BB,9,FALSE)</f>
        <v>27.1</v>
      </c>
      <c r="N1582">
        <f>VLOOKUP($G1582,county_facts!$A:$BB,10,FALSE)</f>
        <v>10.9</v>
      </c>
      <c r="O1582">
        <f>VLOOKUP($G1582,county_facts!$A:$BB,11,FALSE)</f>
        <v>50.9</v>
      </c>
      <c r="P1582">
        <f>VLOOKUP($G1582,county_facts!$A:$BB,12,FALSE)</f>
        <v>83.6</v>
      </c>
      <c r="Q1582">
        <f>VLOOKUP($G1582,county_facts!$A:$BB,13,FALSE)</f>
        <v>6.8</v>
      </c>
      <c r="R1582">
        <f>VLOOKUP($G1582,county_facts!$A:$BB,14,FALSE)</f>
        <v>0.9</v>
      </c>
      <c r="S1582">
        <f>VLOOKUP($G1582,county_facts!$A:$BB,15,FALSE)</f>
        <v>6</v>
      </c>
      <c r="T1582">
        <f>VLOOKUP($G1582,county_facts!$A:$BB,16,FALSE)</f>
        <v>0.1</v>
      </c>
      <c r="U1582">
        <f>VLOOKUP($G1582,county_facts!$A:$BB,17,FALSE)</f>
        <v>2.6</v>
      </c>
      <c r="V1582">
        <f>VLOOKUP($G1582,county_facts!$A:$BB,18,FALSE)</f>
        <v>23.9</v>
      </c>
      <c r="W1582">
        <f>VLOOKUP($G1582,county_facts!$A:$BB,19,FALSE)</f>
        <v>61.7</v>
      </c>
      <c r="X1582">
        <f>VLOOKUP($G1582,county_facts!$A:$BB,20,FALSE)</f>
        <v>81.3</v>
      </c>
      <c r="Y1582">
        <f>VLOOKUP($G1582,county_facts!$A:$BB,21,FALSE)</f>
        <v>10.9</v>
      </c>
      <c r="Z1582">
        <f>VLOOKUP($G1582,county_facts!$A:$BB,22,FALSE)</f>
        <v>20.7</v>
      </c>
      <c r="AA1582">
        <f>VLOOKUP($G1582,county_facts!$A:$BB,23,FALSE)</f>
        <v>92</v>
      </c>
      <c r="AB1582">
        <f>VLOOKUP($G1582,county_facts!$A:$BB,24,FALSE)</f>
        <v>38</v>
      </c>
      <c r="AC1582">
        <f>VLOOKUP($G1582,county_facts!$A:$BB,25,FALSE)</f>
        <v>33319</v>
      </c>
      <c r="AD1582">
        <f>VLOOKUP($G1582,county_facts!$A:$BB,26,FALSE)</f>
        <v>26</v>
      </c>
      <c r="AE1582">
        <f>VLOOKUP($G1582,county_facts!$A:$BB,27,FALSE)</f>
        <v>175677</v>
      </c>
      <c r="AF1582">
        <f>VLOOKUP($G1582,county_facts!$A:$BB,28,FALSE)</f>
        <v>68.599999999999994</v>
      </c>
      <c r="AG1582">
        <f>VLOOKUP($G1582,county_facts!$A:$BB,29,FALSE)</f>
        <v>20.3</v>
      </c>
      <c r="AH1582">
        <f>VLOOKUP($G1582,county_facts!$A:$BB,30,FALSE)</f>
        <v>178900</v>
      </c>
      <c r="AI1582">
        <f>VLOOKUP($G1582,county_facts!$A:$BB,31,FALSE)</f>
        <v>154948</v>
      </c>
      <c r="AJ1582">
        <f>VLOOKUP($G1582,county_facts!$A:$BB,32,FALSE)</f>
        <v>2.82</v>
      </c>
      <c r="AK1582">
        <f>VLOOKUP($G1582,county_facts!$A:$BB,33,FALSE)</f>
        <v>31070</v>
      </c>
      <c r="AL1582">
        <f>VLOOKUP($G1582,county_facts!$A:$BB,34,FALSE)</f>
        <v>71803</v>
      </c>
      <c r="AM1582">
        <f>VLOOKUP($G1582,county_facts!$A:$BB,35,FALSE)</f>
        <v>7</v>
      </c>
      <c r="AN1582">
        <f>VLOOKUP($G1582,county_facts!$A:$BB,36,FALSE)</f>
        <v>8908</v>
      </c>
      <c r="AO1582">
        <f>VLOOKUP($G1582,county_facts!$A:$BB,37,FALSE)</f>
        <v>137138</v>
      </c>
      <c r="AP1582">
        <f>VLOOKUP($G1582,county_facts!$A:$BB,38,FALSE)</f>
        <v>7.5</v>
      </c>
      <c r="AQ1582">
        <f>VLOOKUP($G1582,county_facts!$A:$BB,39,FALSE)</f>
        <v>34913</v>
      </c>
      <c r="AR1582">
        <f>VLOOKUP($G1582,county_facts!$A:$BB,40,FALSE)</f>
        <v>33853</v>
      </c>
      <c r="AS1582">
        <f>VLOOKUP($G1582,county_facts!$A:$BB,41,FALSE)</f>
        <v>4</v>
      </c>
      <c r="AT1582">
        <f>VLOOKUP($G1582,county_facts!$A:$BB,42,FALSE)</f>
        <v>0</v>
      </c>
      <c r="AU1582">
        <f>VLOOKUP($G1582,county_facts!$A:$BB,43,FALSE)</f>
        <v>5.9</v>
      </c>
      <c r="AV1582">
        <f>VLOOKUP($G1582,county_facts!$A:$BB,44,FALSE)</f>
        <v>0</v>
      </c>
      <c r="AW1582">
        <f>VLOOKUP($G1582,county_facts!$A:$BB,45,FALSE)</f>
        <v>10.8</v>
      </c>
      <c r="AX1582">
        <f>VLOOKUP($G1582,county_facts!$A:$BB,46,FALSE)</f>
        <v>30.5</v>
      </c>
      <c r="AY1582">
        <f>VLOOKUP($G1582,county_facts!$A:$BB,47,FALSE)</f>
        <v>1647635</v>
      </c>
      <c r="AZ1582">
        <f>VLOOKUP($G1582,county_facts!$A:$BB,48,FALSE)</f>
        <v>1525162</v>
      </c>
      <c r="BA1582">
        <f>VLOOKUP($G1582,county_facts!$A:$BB,49,FALSE)</f>
        <v>9918009</v>
      </c>
      <c r="BB1582">
        <f>VLOOKUP($G1582,county_facts!$A:$BB,50,FALSE)</f>
        <v>26573</v>
      </c>
      <c r="BC1582">
        <f>VLOOKUP($G1582,county_facts!$A:$BB,51,FALSE)</f>
        <v>583644</v>
      </c>
      <c r="BD1582">
        <f>VLOOKUP($G1582,county_facts!$A:$BB,52,FALSE)</f>
        <v>4706</v>
      </c>
      <c r="BE1582">
        <f>VLOOKUP($G1582,county_facts!$A:$BB,53,FALSE)</f>
        <v>1118.3</v>
      </c>
      <c r="BF1582">
        <f>VLOOKUP($G1582,county_facts!$A:$BB,54,FALSE)</f>
        <v>378</v>
      </c>
    </row>
    <row r="1583" spans="1:58" x14ac:dyDescent="0.3">
      <c r="A1583" t="s">
        <v>6</v>
      </c>
      <c r="B1583" t="s">
        <v>577</v>
      </c>
      <c r="C1583">
        <v>18097</v>
      </c>
      <c r="D1583" t="s">
        <v>622</v>
      </c>
      <c r="E1583">
        <v>37369</v>
      </c>
      <c r="F1583">
        <v>0.48427841300000002</v>
      </c>
      <c r="G1583">
        <v>48491</v>
      </c>
      <c r="H1583">
        <f>VLOOKUP($G1583,county_facts!$A:$BB,4,FALSE)</f>
        <v>489250</v>
      </c>
      <c r="I1583">
        <f>VLOOKUP($G1583,county_facts!$A:$BB,5,FALSE)</f>
        <v>422649</v>
      </c>
      <c r="J1583">
        <f>VLOOKUP($G1583,county_facts!$A:$BB,6,FALSE)</f>
        <v>15.8</v>
      </c>
      <c r="K1583">
        <f>VLOOKUP($G1583,county_facts!$A:$BB,7,FALSE)</f>
        <v>422679</v>
      </c>
      <c r="L1583">
        <f>VLOOKUP($G1583,county_facts!$A:$BB,8,FALSE)</f>
        <v>6.8</v>
      </c>
      <c r="M1583">
        <f>VLOOKUP($G1583,county_facts!$A:$BB,9,FALSE)</f>
        <v>27.1</v>
      </c>
      <c r="N1583">
        <f>VLOOKUP($G1583,county_facts!$A:$BB,10,FALSE)</f>
        <v>10.9</v>
      </c>
      <c r="O1583">
        <f>VLOOKUP($G1583,county_facts!$A:$BB,11,FALSE)</f>
        <v>50.9</v>
      </c>
      <c r="P1583">
        <f>VLOOKUP($G1583,county_facts!$A:$BB,12,FALSE)</f>
        <v>83.6</v>
      </c>
      <c r="Q1583">
        <f>VLOOKUP($G1583,county_facts!$A:$BB,13,FALSE)</f>
        <v>6.8</v>
      </c>
      <c r="R1583">
        <f>VLOOKUP($G1583,county_facts!$A:$BB,14,FALSE)</f>
        <v>0.9</v>
      </c>
      <c r="S1583">
        <f>VLOOKUP($G1583,county_facts!$A:$BB,15,FALSE)</f>
        <v>6</v>
      </c>
      <c r="T1583">
        <f>VLOOKUP($G1583,county_facts!$A:$BB,16,FALSE)</f>
        <v>0.1</v>
      </c>
      <c r="U1583">
        <f>VLOOKUP($G1583,county_facts!$A:$BB,17,FALSE)</f>
        <v>2.6</v>
      </c>
      <c r="V1583">
        <f>VLOOKUP($G1583,county_facts!$A:$BB,18,FALSE)</f>
        <v>23.9</v>
      </c>
      <c r="W1583">
        <f>VLOOKUP($G1583,county_facts!$A:$BB,19,FALSE)</f>
        <v>61.7</v>
      </c>
      <c r="X1583">
        <f>VLOOKUP($G1583,county_facts!$A:$BB,20,FALSE)</f>
        <v>81.3</v>
      </c>
      <c r="Y1583">
        <f>VLOOKUP($G1583,county_facts!$A:$BB,21,FALSE)</f>
        <v>10.9</v>
      </c>
      <c r="Z1583">
        <f>VLOOKUP($G1583,county_facts!$A:$BB,22,FALSE)</f>
        <v>20.7</v>
      </c>
      <c r="AA1583">
        <f>VLOOKUP($G1583,county_facts!$A:$BB,23,FALSE)</f>
        <v>92</v>
      </c>
      <c r="AB1583">
        <f>VLOOKUP($G1583,county_facts!$A:$BB,24,FALSE)</f>
        <v>38</v>
      </c>
      <c r="AC1583">
        <f>VLOOKUP($G1583,county_facts!$A:$BB,25,FALSE)</f>
        <v>33319</v>
      </c>
      <c r="AD1583">
        <f>VLOOKUP($G1583,county_facts!$A:$BB,26,FALSE)</f>
        <v>26</v>
      </c>
      <c r="AE1583">
        <f>VLOOKUP($G1583,county_facts!$A:$BB,27,FALSE)</f>
        <v>175677</v>
      </c>
      <c r="AF1583">
        <f>VLOOKUP($G1583,county_facts!$A:$BB,28,FALSE)</f>
        <v>68.599999999999994</v>
      </c>
      <c r="AG1583">
        <f>VLOOKUP($G1583,county_facts!$A:$BB,29,FALSE)</f>
        <v>20.3</v>
      </c>
      <c r="AH1583">
        <f>VLOOKUP($G1583,county_facts!$A:$BB,30,FALSE)</f>
        <v>178900</v>
      </c>
      <c r="AI1583">
        <f>VLOOKUP($G1583,county_facts!$A:$BB,31,FALSE)</f>
        <v>154948</v>
      </c>
      <c r="AJ1583">
        <f>VLOOKUP($G1583,county_facts!$A:$BB,32,FALSE)</f>
        <v>2.82</v>
      </c>
      <c r="AK1583">
        <f>VLOOKUP($G1583,county_facts!$A:$BB,33,FALSE)</f>
        <v>31070</v>
      </c>
      <c r="AL1583">
        <f>VLOOKUP($G1583,county_facts!$A:$BB,34,FALSE)</f>
        <v>71803</v>
      </c>
      <c r="AM1583">
        <f>VLOOKUP($G1583,county_facts!$A:$BB,35,FALSE)</f>
        <v>7</v>
      </c>
      <c r="AN1583">
        <f>VLOOKUP($G1583,county_facts!$A:$BB,36,FALSE)</f>
        <v>8908</v>
      </c>
      <c r="AO1583">
        <f>VLOOKUP($G1583,county_facts!$A:$BB,37,FALSE)</f>
        <v>137138</v>
      </c>
      <c r="AP1583">
        <f>VLOOKUP($G1583,county_facts!$A:$BB,38,FALSE)</f>
        <v>7.5</v>
      </c>
      <c r="AQ1583">
        <f>VLOOKUP($G1583,county_facts!$A:$BB,39,FALSE)</f>
        <v>34913</v>
      </c>
      <c r="AR1583">
        <f>VLOOKUP($G1583,county_facts!$A:$BB,40,FALSE)</f>
        <v>33853</v>
      </c>
      <c r="AS1583">
        <f>VLOOKUP($G1583,county_facts!$A:$BB,41,FALSE)</f>
        <v>4</v>
      </c>
      <c r="AT1583">
        <f>VLOOKUP($G1583,county_facts!$A:$BB,42,FALSE)</f>
        <v>0</v>
      </c>
      <c r="AU1583">
        <f>VLOOKUP($G1583,county_facts!$A:$BB,43,FALSE)</f>
        <v>5.9</v>
      </c>
      <c r="AV1583">
        <f>VLOOKUP($G1583,county_facts!$A:$BB,44,FALSE)</f>
        <v>0</v>
      </c>
      <c r="AW1583">
        <f>VLOOKUP($G1583,county_facts!$A:$BB,45,FALSE)</f>
        <v>10.8</v>
      </c>
      <c r="AX1583">
        <f>VLOOKUP($G1583,county_facts!$A:$BB,46,FALSE)</f>
        <v>30.5</v>
      </c>
      <c r="AY1583">
        <f>VLOOKUP($G1583,county_facts!$A:$BB,47,FALSE)</f>
        <v>1647635</v>
      </c>
      <c r="AZ1583">
        <f>VLOOKUP($G1583,county_facts!$A:$BB,48,FALSE)</f>
        <v>1525162</v>
      </c>
      <c r="BA1583">
        <f>VLOOKUP($G1583,county_facts!$A:$BB,49,FALSE)</f>
        <v>9918009</v>
      </c>
      <c r="BB1583">
        <f>VLOOKUP($G1583,county_facts!$A:$BB,50,FALSE)</f>
        <v>26573</v>
      </c>
      <c r="BC1583">
        <f>VLOOKUP($G1583,county_facts!$A:$BB,51,FALSE)</f>
        <v>583644</v>
      </c>
      <c r="BD1583">
        <f>VLOOKUP($G1583,county_facts!$A:$BB,52,FALSE)</f>
        <v>4706</v>
      </c>
      <c r="BE1583">
        <f>VLOOKUP($G1583,county_facts!$A:$BB,53,FALSE)</f>
        <v>1118.3</v>
      </c>
      <c r="BF1583">
        <f>VLOOKUP($G1583,county_facts!$A:$BB,54,FALSE)</f>
        <v>378</v>
      </c>
    </row>
    <row r="1584" spans="1:58" x14ac:dyDescent="0.3">
      <c r="A1584" t="s">
        <v>9</v>
      </c>
      <c r="B1584" t="s">
        <v>628</v>
      </c>
      <c r="C1584">
        <v>900</v>
      </c>
      <c r="D1584" t="s">
        <v>622</v>
      </c>
      <c r="E1584">
        <v>1580</v>
      </c>
      <c r="F1584">
        <v>0.56962025299999997</v>
      </c>
      <c r="G1584">
        <v>48489</v>
      </c>
      <c r="H1584">
        <f>VLOOKUP($G1584,county_facts!$A:$BB,4,FALSE)</f>
        <v>21903</v>
      </c>
      <c r="I1584">
        <f>VLOOKUP($G1584,county_facts!$A:$BB,5,FALSE)</f>
        <v>22134</v>
      </c>
      <c r="J1584">
        <f>VLOOKUP($G1584,county_facts!$A:$BB,6,FALSE)</f>
        <v>-1</v>
      </c>
      <c r="K1584">
        <f>VLOOKUP($G1584,county_facts!$A:$BB,7,FALSE)</f>
        <v>22134</v>
      </c>
      <c r="L1584">
        <f>VLOOKUP($G1584,county_facts!$A:$BB,8,FALSE)</f>
        <v>6.5</v>
      </c>
      <c r="M1584">
        <f>VLOOKUP($G1584,county_facts!$A:$BB,9,FALSE)</f>
        <v>25.3</v>
      </c>
      <c r="N1584">
        <f>VLOOKUP($G1584,county_facts!$A:$BB,10,FALSE)</f>
        <v>12.6</v>
      </c>
      <c r="O1584">
        <f>VLOOKUP($G1584,county_facts!$A:$BB,11,FALSE)</f>
        <v>45.4</v>
      </c>
      <c r="P1584">
        <f>VLOOKUP($G1584,county_facts!$A:$BB,12,FALSE)</f>
        <v>95.3</v>
      </c>
      <c r="Q1584">
        <f>VLOOKUP($G1584,county_facts!$A:$BB,13,FALSE)</f>
        <v>2.7</v>
      </c>
      <c r="R1584">
        <f>VLOOKUP($G1584,county_facts!$A:$BB,14,FALSE)</f>
        <v>0.7</v>
      </c>
      <c r="S1584">
        <f>VLOOKUP($G1584,county_facts!$A:$BB,15,FALSE)</f>
        <v>0.8</v>
      </c>
      <c r="T1584">
        <f>VLOOKUP($G1584,county_facts!$A:$BB,16,FALSE)</f>
        <v>0.1</v>
      </c>
      <c r="U1584">
        <f>VLOOKUP($G1584,county_facts!$A:$BB,17,FALSE)</f>
        <v>0.5</v>
      </c>
      <c r="V1584">
        <f>VLOOKUP($G1584,county_facts!$A:$BB,18,FALSE)</f>
        <v>87.7</v>
      </c>
      <c r="W1584">
        <f>VLOOKUP($G1584,county_facts!$A:$BB,19,FALSE)</f>
        <v>9.4</v>
      </c>
      <c r="X1584">
        <f>VLOOKUP($G1584,county_facts!$A:$BB,20,FALSE)</f>
        <v>90.4</v>
      </c>
      <c r="Y1584">
        <f>VLOOKUP($G1584,county_facts!$A:$BB,21,FALSE)</f>
        <v>15.7</v>
      </c>
      <c r="Z1584">
        <f>VLOOKUP($G1584,county_facts!$A:$BB,22,FALSE)</f>
        <v>45.4</v>
      </c>
      <c r="AA1584">
        <f>VLOOKUP($G1584,county_facts!$A:$BB,23,FALSE)</f>
        <v>62.2</v>
      </c>
      <c r="AB1584">
        <f>VLOOKUP($G1584,county_facts!$A:$BB,24,FALSE)</f>
        <v>8.8000000000000007</v>
      </c>
      <c r="AC1584">
        <f>VLOOKUP($G1584,county_facts!$A:$BB,25,FALSE)</f>
        <v>1081</v>
      </c>
      <c r="AD1584">
        <f>VLOOKUP($G1584,county_facts!$A:$BB,26,FALSE)</f>
        <v>18</v>
      </c>
      <c r="AE1584">
        <f>VLOOKUP($G1584,county_facts!$A:$BB,27,FALSE)</f>
        <v>7118</v>
      </c>
      <c r="AF1584">
        <f>VLOOKUP($G1584,county_facts!$A:$BB,28,FALSE)</f>
        <v>77.900000000000006</v>
      </c>
      <c r="AG1584">
        <f>VLOOKUP($G1584,county_facts!$A:$BB,29,FALSE)</f>
        <v>8.3000000000000007</v>
      </c>
      <c r="AH1584">
        <f>VLOOKUP($G1584,county_facts!$A:$BB,30,FALSE)</f>
        <v>48800</v>
      </c>
      <c r="AI1584">
        <f>VLOOKUP($G1584,county_facts!$A:$BB,31,FALSE)</f>
        <v>5499</v>
      </c>
      <c r="AJ1584">
        <f>VLOOKUP($G1584,county_facts!$A:$BB,32,FALSE)</f>
        <v>3.59</v>
      </c>
      <c r="AK1584">
        <f>VLOOKUP($G1584,county_facts!$A:$BB,33,FALSE)</f>
        <v>11313</v>
      </c>
      <c r="AL1584">
        <f>VLOOKUP($G1584,county_facts!$A:$BB,34,FALSE)</f>
        <v>25886</v>
      </c>
      <c r="AM1584">
        <f>VLOOKUP($G1584,county_facts!$A:$BB,35,FALSE)</f>
        <v>40</v>
      </c>
      <c r="AN1584">
        <f>VLOOKUP($G1584,county_facts!$A:$BB,36,FALSE)</f>
        <v>191</v>
      </c>
      <c r="AO1584">
        <f>VLOOKUP($G1584,county_facts!$A:$BB,37,FALSE)</f>
        <v>2331</v>
      </c>
      <c r="AP1584">
        <f>VLOOKUP($G1584,county_facts!$A:$BB,38,FALSE)</f>
        <v>-11.4</v>
      </c>
      <c r="AQ1584">
        <f>VLOOKUP($G1584,county_facts!$A:$BB,39,FALSE)</f>
        <v>1327</v>
      </c>
      <c r="AR1584">
        <f>VLOOKUP($G1584,county_facts!$A:$BB,40,FALSE)</f>
        <v>1439</v>
      </c>
      <c r="AS1584">
        <f>VLOOKUP($G1584,county_facts!$A:$BB,41,FALSE)</f>
        <v>0</v>
      </c>
      <c r="AT1584">
        <f>VLOOKUP($G1584,county_facts!$A:$BB,42,FALSE)</f>
        <v>0</v>
      </c>
      <c r="AU1584">
        <f>VLOOKUP($G1584,county_facts!$A:$BB,43,FALSE)</f>
        <v>0</v>
      </c>
      <c r="AV1584">
        <f>VLOOKUP($G1584,county_facts!$A:$BB,44,FALSE)</f>
        <v>0</v>
      </c>
      <c r="AW1584">
        <f>VLOOKUP($G1584,county_facts!$A:$BB,45,FALSE)</f>
        <v>56.8</v>
      </c>
      <c r="AX1584">
        <f>VLOOKUP($G1584,county_facts!$A:$BB,46,FALSE)</f>
        <v>30</v>
      </c>
      <c r="AY1584">
        <f>VLOOKUP($G1584,county_facts!$A:$BB,47,FALSE)</f>
        <v>0</v>
      </c>
      <c r="AZ1584">
        <f>VLOOKUP($G1584,county_facts!$A:$BB,48,FALSE)</f>
        <v>0</v>
      </c>
      <c r="BA1584">
        <f>VLOOKUP($G1584,county_facts!$A:$BB,49,FALSE)</f>
        <v>122890</v>
      </c>
      <c r="BB1584">
        <f>VLOOKUP($G1584,county_facts!$A:$BB,50,FALSE)</f>
        <v>6040</v>
      </c>
      <c r="BC1584">
        <f>VLOOKUP($G1584,county_facts!$A:$BB,51,FALSE)</f>
        <v>13211</v>
      </c>
      <c r="BD1584">
        <f>VLOOKUP($G1584,county_facts!$A:$BB,52,FALSE)</f>
        <v>98</v>
      </c>
      <c r="BE1584">
        <f>VLOOKUP($G1584,county_facts!$A:$BB,53,FALSE)</f>
        <v>590.54999999999995</v>
      </c>
      <c r="BF1584">
        <f>VLOOKUP($G1584,county_facts!$A:$BB,54,FALSE)</f>
        <v>37.5</v>
      </c>
    </row>
    <row r="1585" spans="1:58" x14ac:dyDescent="0.3">
      <c r="A1585" t="s">
        <v>6</v>
      </c>
      <c r="B1585" t="s">
        <v>628</v>
      </c>
      <c r="C1585">
        <v>680</v>
      </c>
      <c r="D1585" t="s">
        <v>622</v>
      </c>
      <c r="E1585">
        <v>1580</v>
      </c>
      <c r="F1585">
        <v>0.43037974699999998</v>
      </c>
      <c r="G1585">
        <v>48489</v>
      </c>
      <c r="H1585">
        <f>VLOOKUP($G1585,county_facts!$A:$BB,4,FALSE)</f>
        <v>21903</v>
      </c>
      <c r="I1585">
        <f>VLOOKUP($G1585,county_facts!$A:$BB,5,FALSE)</f>
        <v>22134</v>
      </c>
      <c r="J1585">
        <f>VLOOKUP($G1585,county_facts!$A:$BB,6,FALSE)</f>
        <v>-1</v>
      </c>
      <c r="K1585">
        <f>VLOOKUP($G1585,county_facts!$A:$BB,7,FALSE)</f>
        <v>22134</v>
      </c>
      <c r="L1585">
        <f>VLOOKUP($G1585,county_facts!$A:$BB,8,FALSE)</f>
        <v>6.5</v>
      </c>
      <c r="M1585">
        <f>VLOOKUP($G1585,county_facts!$A:$BB,9,FALSE)</f>
        <v>25.3</v>
      </c>
      <c r="N1585">
        <f>VLOOKUP($G1585,county_facts!$A:$BB,10,FALSE)</f>
        <v>12.6</v>
      </c>
      <c r="O1585">
        <f>VLOOKUP($G1585,county_facts!$A:$BB,11,FALSE)</f>
        <v>45.4</v>
      </c>
      <c r="P1585">
        <f>VLOOKUP($G1585,county_facts!$A:$BB,12,FALSE)</f>
        <v>95.3</v>
      </c>
      <c r="Q1585">
        <f>VLOOKUP($G1585,county_facts!$A:$BB,13,FALSE)</f>
        <v>2.7</v>
      </c>
      <c r="R1585">
        <f>VLOOKUP($G1585,county_facts!$A:$BB,14,FALSE)</f>
        <v>0.7</v>
      </c>
      <c r="S1585">
        <f>VLOOKUP($G1585,county_facts!$A:$BB,15,FALSE)</f>
        <v>0.8</v>
      </c>
      <c r="T1585">
        <f>VLOOKUP($G1585,county_facts!$A:$BB,16,FALSE)</f>
        <v>0.1</v>
      </c>
      <c r="U1585">
        <f>VLOOKUP($G1585,county_facts!$A:$BB,17,FALSE)</f>
        <v>0.5</v>
      </c>
      <c r="V1585">
        <f>VLOOKUP($G1585,county_facts!$A:$BB,18,FALSE)</f>
        <v>87.7</v>
      </c>
      <c r="W1585">
        <f>VLOOKUP($G1585,county_facts!$A:$BB,19,FALSE)</f>
        <v>9.4</v>
      </c>
      <c r="X1585">
        <f>VLOOKUP($G1585,county_facts!$A:$BB,20,FALSE)</f>
        <v>90.4</v>
      </c>
      <c r="Y1585">
        <f>VLOOKUP($G1585,county_facts!$A:$BB,21,FALSE)</f>
        <v>15.7</v>
      </c>
      <c r="Z1585">
        <f>VLOOKUP($G1585,county_facts!$A:$BB,22,FALSE)</f>
        <v>45.4</v>
      </c>
      <c r="AA1585">
        <f>VLOOKUP($G1585,county_facts!$A:$BB,23,FALSE)</f>
        <v>62.2</v>
      </c>
      <c r="AB1585">
        <f>VLOOKUP($G1585,county_facts!$A:$BB,24,FALSE)</f>
        <v>8.8000000000000007</v>
      </c>
      <c r="AC1585">
        <f>VLOOKUP($G1585,county_facts!$A:$BB,25,FALSE)</f>
        <v>1081</v>
      </c>
      <c r="AD1585">
        <f>VLOOKUP($G1585,county_facts!$A:$BB,26,FALSE)</f>
        <v>18</v>
      </c>
      <c r="AE1585">
        <f>VLOOKUP($G1585,county_facts!$A:$BB,27,FALSE)</f>
        <v>7118</v>
      </c>
      <c r="AF1585">
        <f>VLOOKUP($G1585,county_facts!$A:$BB,28,FALSE)</f>
        <v>77.900000000000006</v>
      </c>
      <c r="AG1585">
        <f>VLOOKUP($G1585,county_facts!$A:$BB,29,FALSE)</f>
        <v>8.3000000000000007</v>
      </c>
      <c r="AH1585">
        <f>VLOOKUP($G1585,county_facts!$A:$BB,30,FALSE)</f>
        <v>48800</v>
      </c>
      <c r="AI1585">
        <f>VLOOKUP($G1585,county_facts!$A:$BB,31,FALSE)</f>
        <v>5499</v>
      </c>
      <c r="AJ1585">
        <f>VLOOKUP($G1585,county_facts!$A:$BB,32,FALSE)</f>
        <v>3.59</v>
      </c>
      <c r="AK1585">
        <f>VLOOKUP($G1585,county_facts!$A:$BB,33,FALSE)</f>
        <v>11313</v>
      </c>
      <c r="AL1585">
        <f>VLOOKUP($G1585,county_facts!$A:$BB,34,FALSE)</f>
        <v>25886</v>
      </c>
      <c r="AM1585">
        <f>VLOOKUP($G1585,county_facts!$A:$BB,35,FALSE)</f>
        <v>40</v>
      </c>
      <c r="AN1585">
        <f>VLOOKUP($G1585,county_facts!$A:$BB,36,FALSE)</f>
        <v>191</v>
      </c>
      <c r="AO1585">
        <f>VLOOKUP($G1585,county_facts!$A:$BB,37,FALSE)</f>
        <v>2331</v>
      </c>
      <c r="AP1585">
        <f>VLOOKUP($G1585,county_facts!$A:$BB,38,FALSE)</f>
        <v>-11.4</v>
      </c>
      <c r="AQ1585">
        <f>VLOOKUP($G1585,county_facts!$A:$BB,39,FALSE)</f>
        <v>1327</v>
      </c>
      <c r="AR1585">
        <f>VLOOKUP($G1585,county_facts!$A:$BB,40,FALSE)</f>
        <v>1439</v>
      </c>
      <c r="AS1585">
        <f>VLOOKUP($G1585,county_facts!$A:$BB,41,FALSE)</f>
        <v>0</v>
      </c>
      <c r="AT1585">
        <f>VLOOKUP($G1585,county_facts!$A:$BB,42,FALSE)</f>
        <v>0</v>
      </c>
      <c r="AU1585">
        <f>VLOOKUP($G1585,county_facts!$A:$BB,43,FALSE)</f>
        <v>0</v>
      </c>
      <c r="AV1585">
        <f>VLOOKUP($G1585,county_facts!$A:$BB,44,FALSE)</f>
        <v>0</v>
      </c>
      <c r="AW1585">
        <f>VLOOKUP($G1585,county_facts!$A:$BB,45,FALSE)</f>
        <v>56.8</v>
      </c>
      <c r="AX1585">
        <f>VLOOKUP($G1585,county_facts!$A:$BB,46,FALSE)</f>
        <v>30</v>
      </c>
      <c r="AY1585">
        <f>VLOOKUP($G1585,county_facts!$A:$BB,47,FALSE)</f>
        <v>0</v>
      </c>
      <c r="AZ1585">
        <f>VLOOKUP($G1585,county_facts!$A:$BB,48,FALSE)</f>
        <v>0</v>
      </c>
      <c r="BA1585">
        <f>VLOOKUP($G1585,county_facts!$A:$BB,49,FALSE)</f>
        <v>122890</v>
      </c>
      <c r="BB1585">
        <f>VLOOKUP($G1585,county_facts!$A:$BB,50,FALSE)</f>
        <v>6040</v>
      </c>
      <c r="BC1585">
        <f>VLOOKUP($G1585,county_facts!$A:$BB,51,FALSE)</f>
        <v>13211</v>
      </c>
      <c r="BD1585">
        <f>VLOOKUP($G1585,county_facts!$A:$BB,52,FALSE)</f>
        <v>98</v>
      </c>
      <c r="BE1585">
        <f>VLOOKUP($G1585,county_facts!$A:$BB,53,FALSE)</f>
        <v>590.54999999999995</v>
      </c>
      <c r="BF1585">
        <f>VLOOKUP($G1585,county_facts!$A:$BB,54,FALSE)</f>
        <v>37.5</v>
      </c>
    </row>
    <row r="1586" spans="1:58" x14ac:dyDescent="0.3">
      <c r="A1586" t="s">
        <v>6</v>
      </c>
      <c r="B1586" t="s">
        <v>629</v>
      </c>
      <c r="C1586">
        <v>120</v>
      </c>
      <c r="D1586" t="s">
        <v>622</v>
      </c>
      <c r="E1586">
        <v>179</v>
      </c>
      <c r="F1586">
        <v>0.67039106100000001</v>
      </c>
      <c r="G1586">
        <v>48487</v>
      </c>
      <c r="H1586">
        <f>VLOOKUP($G1586,county_facts!$A:$BB,4,FALSE)</f>
        <v>12973</v>
      </c>
      <c r="I1586">
        <f>VLOOKUP($G1586,county_facts!$A:$BB,5,FALSE)</f>
        <v>13535</v>
      </c>
      <c r="J1586">
        <f>VLOOKUP($G1586,county_facts!$A:$BB,6,FALSE)</f>
        <v>-4.2</v>
      </c>
      <c r="K1586">
        <f>VLOOKUP($G1586,county_facts!$A:$BB,7,FALSE)</f>
        <v>13535</v>
      </c>
      <c r="L1586">
        <f>VLOOKUP($G1586,county_facts!$A:$BB,8,FALSE)</f>
        <v>6.7</v>
      </c>
      <c r="M1586">
        <f>VLOOKUP($G1586,county_facts!$A:$BB,9,FALSE)</f>
        <v>23.6</v>
      </c>
      <c r="N1586">
        <f>VLOOKUP($G1586,county_facts!$A:$BB,10,FALSE)</f>
        <v>16.899999999999999</v>
      </c>
      <c r="O1586">
        <f>VLOOKUP($G1586,county_facts!$A:$BB,11,FALSE)</f>
        <v>51</v>
      </c>
      <c r="P1586">
        <f>VLOOKUP($G1586,county_facts!$A:$BB,12,FALSE)</f>
        <v>86.6</v>
      </c>
      <c r="Q1586">
        <f>VLOOKUP($G1586,county_facts!$A:$BB,13,FALSE)</f>
        <v>8.6999999999999993</v>
      </c>
      <c r="R1586">
        <f>VLOOKUP($G1586,county_facts!$A:$BB,14,FALSE)</f>
        <v>1.5</v>
      </c>
      <c r="S1586">
        <f>VLOOKUP($G1586,county_facts!$A:$BB,15,FALSE)</f>
        <v>1</v>
      </c>
      <c r="T1586">
        <f>VLOOKUP($G1586,county_facts!$A:$BB,16,FALSE)</f>
        <v>0.1</v>
      </c>
      <c r="U1586">
        <f>VLOOKUP($G1586,county_facts!$A:$BB,17,FALSE)</f>
        <v>2</v>
      </c>
      <c r="V1586">
        <f>VLOOKUP($G1586,county_facts!$A:$BB,18,FALSE)</f>
        <v>28.7</v>
      </c>
      <c r="W1586">
        <f>VLOOKUP($G1586,county_facts!$A:$BB,19,FALSE)</f>
        <v>59.9</v>
      </c>
      <c r="X1586">
        <f>VLOOKUP($G1586,county_facts!$A:$BB,20,FALSE)</f>
        <v>85.2</v>
      </c>
      <c r="Y1586">
        <f>VLOOKUP($G1586,county_facts!$A:$BB,21,FALSE)</f>
        <v>4.3</v>
      </c>
      <c r="Z1586">
        <f>VLOOKUP($G1586,county_facts!$A:$BB,22,FALSE)</f>
        <v>14.7</v>
      </c>
      <c r="AA1586">
        <f>VLOOKUP($G1586,county_facts!$A:$BB,23,FALSE)</f>
        <v>79</v>
      </c>
      <c r="AB1586">
        <f>VLOOKUP($G1586,county_facts!$A:$BB,24,FALSE)</f>
        <v>16.5</v>
      </c>
      <c r="AC1586">
        <f>VLOOKUP($G1586,county_facts!$A:$BB,25,FALSE)</f>
        <v>896</v>
      </c>
      <c r="AD1586">
        <f>VLOOKUP($G1586,county_facts!$A:$BB,26,FALSE)</f>
        <v>13.1</v>
      </c>
      <c r="AE1586">
        <f>VLOOKUP($G1586,county_facts!$A:$BB,27,FALSE)</f>
        <v>6275</v>
      </c>
      <c r="AF1586">
        <f>VLOOKUP($G1586,county_facts!$A:$BB,28,FALSE)</f>
        <v>68.3</v>
      </c>
      <c r="AG1586">
        <f>VLOOKUP($G1586,county_facts!$A:$BB,29,FALSE)</f>
        <v>13.8</v>
      </c>
      <c r="AH1586">
        <f>VLOOKUP($G1586,county_facts!$A:$BB,30,FALSE)</f>
        <v>62000</v>
      </c>
      <c r="AI1586">
        <f>VLOOKUP($G1586,county_facts!$A:$BB,31,FALSE)</f>
        <v>5161</v>
      </c>
      <c r="AJ1586">
        <f>VLOOKUP($G1586,county_facts!$A:$BB,32,FALSE)</f>
        <v>2.44</v>
      </c>
      <c r="AK1586">
        <f>VLOOKUP($G1586,county_facts!$A:$BB,33,FALSE)</f>
        <v>20373</v>
      </c>
      <c r="AL1586">
        <f>VLOOKUP($G1586,county_facts!$A:$BB,34,FALSE)</f>
        <v>41658</v>
      </c>
      <c r="AM1586">
        <f>VLOOKUP($G1586,county_facts!$A:$BB,35,FALSE)</f>
        <v>20.7</v>
      </c>
      <c r="AN1586">
        <f>VLOOKUP($G1586,county_facts!$A:$BB,36,FALSE)</f>
        <v>297</v>
      </c>
      <c r="AO1586">
        <f>VLOOKUP($G1586,county_facts!$A:$BB,37,FALSE)</f>
        <v>3632</v>
      </c>
      <c r="AP1586">
        <f>VLOOKUP($G1586,county_facts!$A:$BB,38,FALSE)</f>
        <v>-2.5</v>
      </c>
      <c r="AQ1586">
        <f>VLOOKUP($G1586,county_facts!$A:$BB,39,FALSE)</f>
        <v>707</v>
      </c>
      <c r="AR1586">
        <f>VLOOKUP($G1586,county_facts!$A:$BB,40,FALSE)</f>
        <v>933</v>
      </c>
      <c r="AS1586">
        <f>VLOOKUP($G1586,county_facts!$A:$BB,41,FALSE)</f>
        <v>0</v>
      </c>
      <c r="AT1586">
        <f>VLOOKUP($G1586,county_facts!$A:$BB,42,FALSE)</f>
        <v>0</v>
      </c>
      <c r="AU1586">
        <f>VLOOKUP($G1586,county_facts!$A:$BB,43,FALSE)</f>
        <v>3.2</v>
      </c>
      <c r="AV1586">
        <f>VLOOKUP($G1586,county_facts!$A:$BB,44,FALSE)</f>
        <v>0</v>
      </c>
      <c r="AW1586">
        <f>VLOOKUP($G1586,county_facts!$A:$BB,45,FALSE)</f>
        <v>0</v>
      </c>
      <c r="AX1586">
        <f>VLOOKUP($G1586,county_facts!$A:$BB,46,FALSE)</f>
        <v>0</v>
      </c>
      <c r="AY1586">
        <f>VLOOKUP($G1586,county_facts!$A:$BB,47,FALSE)</f>
        <v>0</v>
      </c>
      <c r="AZ1586">
        <f>VLOOKUP($G1586,county_facts!$A:$BB,48,FALSE)</f>
        <v>0</v>
      </c>
      <c r="BA1586">
        <f>VLOOKUP($G1586,county_facts!$A:$BB,49,FALSE)</f>
        <v>170215</v>
      </c>
      <c r="BB1586">
        <f>VLOOKUP($G1586,county_facts!$A:$BB,50,FALSE)</f>
        <v>12382</v>
      </c>
      <c r="BC1586">
        <f>VLOOKUP($G1586,county_facts!$A:$BB,51,FALSE)</f>
        <v>16052</v>
      </c>
      <c r="BD1586">
        <f>VLOOKUP($G1586,county_facts!$A:$BB,52,FALSE)</f>
        <v>2</v>
      </c>
      <c r="BE1586">
        <f>VLOOKUP($G1586,county_facts!$A:$BB,53,FALSE)</f>
        <v>970.84</v>
      </c>
      <c r="BF1586">
        <f>VLOOKUP($G1586,county_facts!$A:$BB,54,FALSE)</f>
        <v>13.9</v>
      </c>
    </row>
    <row r="1587" spans="1:58" x14ac:dyDescent="0.3">
      <c r="A1587" t="s">
        <v>9</v>
      </c>
      <c r="B1587" t="s">
        <v>629</v>
      </c>
      <c r="C1587">
        <v>59</v>
      </c>
      <c r="D1587" t="s">
        <v>622</v>
      </c>
      <c r="E1587">
        <v>179</v>
      </c>
      <c r="F1587">
        <v>0.32960893899999999</v>
      </c>
      <c r="G1587">
        <v>48487</v>
      </c>
      <c r="H1587">
        <f>VLOOKUP($G1587,county_facts!$A:$BB,4,FALSE)</f>
        <v>12973</v>
      </c>
      <c r="I1587">
        <f>VLOOKUP($G1587,county_facts!$A:$BB,5,FALSE)</f>
        <v>13535</v>
      </c>
      <c r="J1587">
        <f>VLOOKUP($G1587,county_facts!$A:$BB,6,FALSE)</f>
        <v>-4.2</v>
      </c>
      <c r="K1587">
        <f>VLOOKUP($G1587,county_facts!$A:$BB,7,FALSE)</f>
        <v>13535</v>
      </c>
      <c r="L1587">
        <f>VLOOKUP($G1587,county_facts!$A:$BB,8,FALSE)</f>
        <v>6.7</v>
      </c>
      <c r="M1587">
        <f>VLOOKUP($G1587,county_facts!$A:$BB,9,FALSE)</f>
        <v>23.6</v>
      </c>
      <c r="N1587">
        <f>VLOOKUP($G1587,county_facts!$A:$BB,10,FALSE)</f>
        <v>16.899999999999999</v>
      </c>
      <c r="O1587">
        <f>VLOOKUP($G1587,county_facts!$A:$BB,11,FALSE)</f>
        <v>51</v>
      </c>
      <c r="P1587">
        <f>VLOOKUP($G1587,county_facts!$A:$BB,12,FALSE)</f>
        <v>86.6</v>
      </c>
      <c r="Q1587">
        <f>VLOOKUP($G1587,county_facts!$A:$BB,13,FALSE)</f>
        <v>8.6999999999999993</v>
      </c>
      <c r="R1587">
        <f>VLOOKUP($G1587,county_facts!$A:$BB,14,FALSE)</f>
        <v>1.5</v>
      </c>
      <c r="S1587">
        <f>VLOOKUP($G1587,county_facts!$A:$BB,15,FALSE)</f>
        <v>1</v>
      </c>
      <c r="T1587">
        <f>VLOOKUP($G1587,county_facts!$A:$BB,16,FALSE)</f>
        <v>0.1</v>
      </c>
      <c r="U1587">
        <f>VLOOKUP($G1587,county_facts!$A:$BB,17,FALSE)</f>
        <v>2</v>
      </c>
      <c r="V1587">
        <f>VLOOKUP($G1587,county_facts!$A:$BB,18,FALSE)</f>
        <v>28.7</v>
      </c>
      <c r="W1587">
        <f>VLOOKUP($G1587,county_facts!$A:$BB,19,FALSE)</f>
        <v>59.9</v>
      </c>
      <c r="X1587">
        <f>VLOOKUP($G1587,county_facts!$A:$BB,20,FALSE)</f>
        <v>85.2</v>
      </c>
      <c r="Y1587">
        <f>VLOOKUP($G1587,county_facts!$A:$BB,21,FALSE)</f>
        <v>4.3</v>
      </c>
      <c r="Z1587">
        <f>VLOOKUP($G1587,county_facts!$A:$BB,22,FALSE)</f>
        <v>14.7</v>
      </c>
      <c r="AA1587">
        <f>VLOOKUP($G1587,county_facts!$A:$BB,23,FALSE)</f>
        <v>79</v>
      </c>
      <c r="AB1587">
        <f>VLOOKUP($G1587,county_facts!$A:$BB,24,FALSE)</f>
        <v>16.5</v>
      </c>
      <c r="AC1587">
        <f>VLOOKUP($G1587,county_facts!$A:$BB,25,FALSE)</f>
        <v>896</v>
      </c>
      <c r="AD1587">
        <f>VLOOKUP($G1587,county_facts!$A:$BB,26,FALSE)</f>
        <v>13.1</v>
      </c>
      <c r="AE1587">
        <f>VLOOKUP($G1587,county_facts!$A:$BB,27,FALSE)</f>
        <v>6275</v>
      </c>
      <c r="AF1587">
        <f>VLOOKUP($G1587,county_facts!$A:$BB,28,FALSE)</f>
        <v>68.3</v>
      </c>
      <c r="AG1587">
        <f>VLOOKUP($G1587,county_facts!$A:$BB,29,FALSE)</f>
        <v>13.8</v>
      </c>
      <c r="AH1587">
        <f>VLOOKUP($G1587,county_facts!$A:$BB,30,FALSE)</f>
        <v>62000</v>
      </c>
      <c r="AI1587">
        <f>VLOOKUP($G1587,county_facts!$A:$BB,31,FALSE)</f>
        <v>5161</v>
      </c>
      <c r="AJ1587">
        <f>VLOOKUP($G1587,county_facts!$A:$BB,32,FALSE)</f>
        <v>2.44</v>
      </c>
      <c r="AK1587">
        <f>VLOOKUP($G1587,county_facts!$A:$BB,33,FALSE)</f>
        <v>20373</v>
      </c>
      <c r="AL1587">
        <f>VLOOKUP($G1587,county_facts!$A:$BB,34,FALSE)</f>
        <v>41658</v>
      </c>
      <c r="AM1587">
        <f>VLOOKUP($G1587,county_facts!$A:$BB,35,FALSE)</f>
        <v>20.7</v>
      </c>
      <c r="AN1587">
        <f>VLOOKUP($G1587,county_facts!$A:$BB,36,FALSE)</f>
        <v>297</v>
      </c>
      <c r="AO1587">
        <f>VLOOKUP($G1587,county_facts!$A:$BB,37,FALSE)</f>
        <v>3632</v>
      </c>
      <c r="AP1587">
        <f>VLOOKUP($G1587,county_facts!$A:$BB,38,FALSE)</f>
        <v>-2.5</v>
      </c>
      <c r="AQ1587">
        <f>VLOOKUP($G1587,county_facts!$A:$BB,39,FALSE)</f>
        <v>707</v>
      </c>
      <c r="AR1587">
        <f>VLOOKUP($G1587,county_facts!$A:$BB,40,FALSE)</f>
        <v>933</v>
      </c>
      <c r="AS1587">
        <f>VLOOKUP($G1587,county_facts!$A:$BB,41,FALSE)</f>
        <v>0</v>
      </c>
      <c r="AT1587">
        <f>VLOOKUP($G1587,county_facts!$A:$BB,42,FALSE)</f>
        <v>0</v>
      </c>
      <c r="AU1587">
        <f>VLOOKUP($G1587,county_facts!$A:$BB,43,FALSE)</f>
        <v>3.2</v>
      </c>
      <c r="AV1587">
        <f>VLOOKUP($G1587,county_facts!$A:$BB,44,FALSE)</f>
        <v>0</v>
      </c>
      <c r="AW1587">
        <f>VLOOKUP($G1587,county_facts!$A:$BB,45,FALSE)</f>
        <v>0</v>
      </c>
      <c r="AX1587">
        <f>VLOOKUP($G1587,county_facts!$A:$BB,46,FALSE)</f>
        <v>0</v>
      </c>
      <c r="AY1587">
        <f>VLOOKUP($G1587,county_facts!$A:$BB,47,FALSE)</f>
        <v>0</v>
      </c>
      <c r="AZ1587">
        <f>VLOOKUP($G1587,county_facts!$A:$BB,48,FALSE)</f>
        <v>0</v>
      </c>
      <c r="BA1587">
        <f>VLOOKUP($G1587,county_facts!$A:$BB,49,FALSE)</f>
        <v>170215</v>
      </c>
      <c r="BB1587">
        <f>VLOOKUP($G1587,county_facts!$A:$BB,50,FALSE)</f>
        <v>12382</v>
      </c>
      <c r="BC1587">
        <f>VLOOKUP($G1587,county_facts!$A:$BB,51,FALSE)</f>
        <v>16052</v>
      </c>
      <c r="BD1587">
        <f>VLOOKUP($G1587,county_facts!$A:$BB,52,FALSE)</f>
        <v>2</v>
      </c>
      <c r="BE1587">
        <f>VLOOKUP($G1587,county_facts!$A:$BB,53,FALSE)</f>
        <v>970.84</v>
      </c>
      <c r="BF1587">
        <f>VLOOKUP($G1587,county_facts!$A:$BB,54,FALSE)</f>
        <v>13.9</v>
      </c>
    </row>
    <row r="1588" spans="1:58" x14ac:dyDescent="0.3">
      <c r="A1588" t="s">
        <v>6</v>
      </c>
      <c r="B1588" t="s">
        <v>630</v>
      </c>
      <c r="C1588">
        <v>1689</v>
      </c>
      <c r="D1588" t="s">
        <v>622</v>
      </c>
      <c r="E1588">
        <v>2978</v>
      </c>
      <c r="F1588">
        <v>0.56715916700000002</v>
      </c>
      <c r="G1588">
        <v>48485</v>
      </c>
      <c r="H1588">
        <f>VLOOKUP($G1588,county_facts!$A:$BB,4,FALSE)</f>
        <v>132355</v>
      </c>
      <c r="I1588">
        <f>VLOOKUP($G1588,county_facts!$A:$BB,5,FALSE)</f>
        <v>131669</v>
      </c>
      <c r="J1588">
        <f>VLOOKUP($G1588,county_facts!$A:$BB,6,FALSE)</f>
        <v>0.5</v>
      </c>
      <c r="K1588">
        <f>VLOOKUP($G1588,county_facts!$A:$BB,7,FALSE)</f>
        <v>131500</v>
      </c>
      <c r="L1588">
        <f>VLOOKUP($G1588,county_facts!$A:$BB,8,FALSE)</f>
        <v>6.6</v>
      </c>
      <c r="M1588">
        <f>VLOOKUP($G1588,county_facts!$A:$BB,9,FALSE)</f>
        <v>22.8</v>
      </c>
      <c r="N1588">
        <f>VLOOKUP($G1588,county_facts!$A:$BB,10,FALSE)</f>
        <v>13.8</v>
      </c>
      <c r="O1588">
        <f>VLOOKUP($G1588,county_facts!$A:$BB,11,FALSE)</f>
        <v>48.4</v>
      </c>
      <c r="P1588">
        <f>VLOOKUP($G1588,county_facts!$A:$BB,12,FALSE)</f>
        <v>83</v>
      </c>
      <c r="Q1588">
        <f>VLOOKUP($G1588,county_facts!$A:$BB,13,FALSE)</f>
        <v>10.9</v>
      </c>
      <c r="R1588">
        <f>VLOOKUP($G1588,county_facts!$A:$BB,14,FALSE)</f>
        <v>1.3</v>
      </c>
      <c r="S1588">
        <f>VLOOKUP($G1588,county_facts!$A:$BB,15,FALSE)</f>
        <v>2.2000000000000002</v>
      </c>
      <c r="T1588">
        <f>VLOOKUP($G1588,county_facts!$A:$BB,16,FALSE)</f>
        <v>0.1</v>
      </c>
      <c r="U1588">
        <f>VLOOKUP($G1588,county_facts!$A:$BB,17,FALSE)</f>
        <v>2.5</v>
      </c>
      <c r="V1588">
        <f>VLOOKUP($G1588,county_facts!$A:$BB,18,FALSE)</f>
        <v>18.3</v>
      </c>
      <c r="W1588">
        <f>VLOOKUP($G1588,county_facts!$A:$BB,19,FALSE)</f>
        <v>66.599999999999994</v>
      </c>
      <c r="X1588">
        <f>VLOOKUP($G1588,county_facts!$A:$BB,20,FALSE)</f>
        <v>79.5</v>
      </c>
      <c r="Y1588">
        <f>VLOOKUP($G1588,county_facts!$A:$BB,21,FALSE)</f>
        <v>6.8</v>
      </c>
      <c r="Z1588">
        <f>VLOOKUP($G1588,county_facts!$A:$BB,22,FALSE)</f>
        <v>12.9</v>
      </c>
      <c r="AA1588">
        <f>VLOOKUP($G1588,county_facts!$A:$BB,23,FALSE)</f>
        <v>85.2</v>
      </c>
      <c r="AB1588">
        <f>VLOOKUP($G1588,county_facts!$A:$BB,24,FALSE)</f>
        <v>20.100000000000001</v>
      </c>
      <c r="AC1588">
        <f>VLOOKUP($G1588,county_facts!$A:$BB,25,FALSE)</f>
        <v>11953</v>
      </c>
      <c r="AD1588">
        <f>VLOOKUP($G1588,county_facts!$A:$BB,26,FALSE)</f>
        <v>15.5</v>
      </c>
      <c r="AE1588">
        <f>VLOOKUP($G1588,county_facts!$A:$BB,27,FALSE)</f>
        <v>56040</v>
      </c>
      <c r="AF1588">
        <f>VLOOKUP($G1588,county_facts!$A:$BB,28,FALSE)</f>
        <v>62.4</v>
      </c>
      <c r="AG1588">
        <f>VLOOKUP($G1588,county_facts!$A:$BB,29,FALSE)</f>
        <v>20.3</v>
      </c>
      <c r="AH1588">
        <f>VLOOKUP($G1588,county_facts!$A:$BB,30,FALSE)</f>
        <v>89800</v>
      </c>
      <c r="AI1588">
        <f>VLOOKUP($G1588,county_facts!$A:$BB,31,FALSE)</f>
        <v>48305</v>
      </c>
      <c r="AJ1588">
        <f>VLOOKUP($G1588,county_facts!$A:$BB,32,FALSE)</f>
        <v>2.4500000000000002</v>
      </c>
      <c r="AK1588">
        <f>VLOOKUP($G1588,county_facts!$A:$BB,33,FALSE)</f>
        <v>22905</v>
      </c>
      <c r="AL1588">
        <f>VLOOKUP($G1588,county_facts!$A:$BB,34,FALSE)</f>
        <v>45086</v>
      </c>
      <c r="AM1588">
        <f>VLOOKUP($G1588,county_facts!$A:$BB,35,FALSE)</f>
        <v>15.6</v>
      </c>
      <c r="AN1588">
        <f>VLOOKUP($G1588,county_facts!$A:$BB,36,FALSE)</f>
        <v>3150</v>
      </c>
      <c r="AO1588">
        <f>VLOOKUP($G1588,county_facts!$A:$BB,37,FALSE)</f>
        <v>45010</v>
      </c>
      <c r="AP1588">
        <f>VLOOKUP($G1588,county_facts!$A:$BB,38,FALSE)</f>
        <v>-2.2999999999999998</v>
      </c>
      <c r="AQ1588">
        <f>VLOOKUP($G1588,county_facts!$A:$BB,39,FALSE)</f>
        <v>7730</v>
      </c>
      <c r="AR1588">
        <f>VLOOKUP($G1588,county_facts!$A:$BB,40,FALSE)</f>
        <v>10873</v>
      </c>
      <c r="AS1588">
        <f>VLOOKUP($G1588,county_facts!$A:$BB,41,FALSE)</f>
        <v>0</v>
      </c>
      <c r="AT1588">
        <f>VLOOKUP($G1588,county_facts!$A:$BB,42,FALSE)</f>
        <v>0</v>
      </c>
      <c r="AU1588">
        <f>VLOOKUP($G1588,county_facts!$A:$BB,43,FALSE)</f>
        <v>3.1</v>
      </c>
      <c r="AV1588">
        <f>VLOOKUP($G1588,county_facts!$A:$BB,44,FALSE)</f>
        <v>0</v>
      </c>
      <c r="AW1588">
        <f>VLOOKUP($G1588,county_facts!$A:$BB,45,FALSE)</f>
        <v>6.7</v>
      </c>
      <c r="AX1588">
        <f>VLOOKUP($G1588,county_facts!$A:$BB,46,FALSE)</f>
        <v>26.1</v>
      </c>
      <c r="AY1588">
        <f>VLOOKUP($G1588,county_facts!$A:$BB,47,FALSE)</f>
        <v>1492453</v>
      </c>
      <c r="AZ1588">
        <f>VLOOKUP($G1588,county_facts!$A:$BB,48,FALSE)</f>
        <v>548021</v>
      </c>
      <c r="BA1588">
        <f>VLOOKUP($G1588,county_facts!$A:$BB,49,FALSE)</f>
        <v>1715924</v>
      </c>
      <c r="BB1588">
        <f>VLOOKUP($G1588,county_facts!$A:$BB,50,FALSE)</f>
        <v>13382</v>
      </c>
      <c r="BC1588">
        <f>VLOOKUP($G1588,county_facts!$A:$BB,51,FALSE)</f>
        <v>254849</v>
      </c>
      <c r="BD1588">
        <f>VLOOKUP($G1588,county_facts!$A:$BB,52,FALSE)</f>
        <v>143</v>
      </c>
      <c r="BE1588">
        <f>VLOOKUP($G1588,county_facts!$A:$BB,53,FALSE)</f>
        <v>627.78</v>
      </c>
      <c r="BF1588">
        <f>VLOOKUP($G1588,county_facts!$A:$BB,54,FALSE)</f>
        <v>209.5</v>
      </c>
    </row>
    <row r="1589" spans="1:58" x14ac:dyDescent="0.3">
      <c r="A1589" t="s">
        <v>9</v>
      </c>
      <c r="B1589" t="s">
        <v>630</v>
      </c>
      <c r="C1589">
        <v>1289</v>
      </c>
      <c r="D1589" t="s">
        <v>622</v>
      </c>
      <c r="E1589">
        <v>2978</v>
      </c>
      <c r="F1589">
        <v>0.43284083299999998</v>
      </c>
      <c r="G1589">
        <v>48485</v>
      </c>
      <c r="H1589">
        <f>VLOOKUP($G1589,county_facts!$A:$BB,4,FALSE)</f>
        <v>132355</v>
      </c>
      <c r="I1589">
        <f>VLOOKUP($G1589,county_facts!$A:$BB,5,FALSE)</f>
        <v>131669</v>
      </c>
      <c r="J1589">
        <f>VLOOKUP($G1589,county_facts!$A:$BB,6,FALSE)</f>
        <v>0.5</v>
      </c>
      <c r="K1589">
        <f>VLOOKUP($G1589,county_facts!$A:$BB,7,FALSE)</f>
        <v>131500</v>
      </c>
      <c r="L1589">
        <f>VLOOKUP($G1589,county_facts!$A:$BB,8,FALSE)</f>
        <v>6.6</v>
      </c>
      <c r="M1589">
        <f>VLOOKUP($G1589,county_facts!$A:$BB,9,FALSE)</f>
        <v>22.8</v>
      </c>
      <c r="N1589">
        <f>VLOOKUP($G1589,county_facts!$A:$BB,10,FALSE)</f>
        <v>13.8</v>
      </c>
      <c r="O1589">
        <f>VLOOKUP($G1589,county_facts!$A:$BB,11,FALSE)</f>
        <v>48.4</v>
      </c>
      <c r="P1589">
        <f>VLOOKUP($G1589,county_facts!$A:$BB,12,FALSE)</f>
        <v>83</v>
      </c>
      <c r="Q1589">
        <f>VLOOKUP($G1589,county_facts!$A:$BB,13,FALSE)</f>
        <v>10.9</v>
      </c>
      <c r="R1589">
        <f>VLOOKUP($G1589,county_facts!$A:$BB,14,FALSE)</f>
        <v>1.3</v>
      </c>
      <c r="S1589">
        <f>VLOOKUP($G1589,county_facts!$A:$BB,15,FALSE)</f>
        <v>2.2000000000000002</v>
      </c>
      <c r="T1589">
        <f>VLOOKUP($G1589,county_facts!$A:$BB,16,FALSE)</f>
        <v>0.1</v>
      </c>
      <c r="U1589">
        <f>VLOOKUP($G1589,county_facts!$A:$BB,17,FALSE)</f>
        <v>2.5</v>
      </c>
      <c r="V1589">
        <f>VLOOKUP($G1589,county_facts!$A:$BB,18,FALSE)</f>
        <v>18.3</v>
      </c>
      <c r="W1589">
        <f>VLOOKUP($G1589,county_facts!$A:$BB,19,FALSE)</f>
        <v>66.599999999999994</v>
      </c>
      <c r="X1589">
        <f>VLOOKUP($G1589,county_facts!$A:$BB,20,FALSE)</f>
        <v>79.5</v>
      </c>
      <c r="Y1589">
        <f>VLOOKUP($G1589,county_facts!$A:$BB,21,FALSE)</f>
        <v>6.8</v>
      </c>
      <c r="Z1589">
        <f>VLOOKUP($G1589,county_facts!$A:$BB,22,FALSE)</f>
        <v>12.9</v>
      </c>
      <c r="AA1589">
        <f>VLOOKUP($G1589,county_facts!$A:$BB,23,FALSE)</f>
        <v>85.2</v>
      </c>
      <c r="AB1589">
        <f>VLOOKUP($G1589,county_facts!$A:$BB,24,FALSE)</f>
        <v>20.100000000000001</v>
      </c>
      <c r="AC1589">
        <f>VLOOKUP($G1589,county_facts!$A:$BB,25,FALSE)</f>
        <v>11953</v>
      </c>
      <c r="AD1589">
        <f>VLOOKUP($G1589,county_facts!$A:$BB,26,FALSE)</f>
        <v>15.5</v>
      </c>
      <c r="AE1589">
        <f>VLOOKUP($G1589,county_facts!$A:$BB,27,FALSE)</f>
        <v>56040</v>
      </c>
      <c r="AF1589">
        <f>VLOOKUP($G1589,county_facts!$A:$BB,28,FALSE)</f>
        <v>62.4</v>
      </c>
      <c r="AG1589">
        <f>VLOOKUP($G1589,county_facts!$A:$BB,29,FALSE)</f>
        <v>20.3</v>
      </c>
      <c r="AH1589">
        <f>VLOOKUP($G1589,county_facts!$A:$BB,30,FALSE)</f>
        <v>89800</v>
      </c>
      <c r="AI1589">
        <f>VLOOKUP($G1589,county_facts!$A:$BB,31,FALSE)</f>
        <v>48305</v>
      </c>
      <c r="AJ1589">
        <f>VLOOKUP($G1589,county_facts!$A:$BB,32,FALSE)</f>
        <v>2.4500000000000002</v>
      </c>
      <c r="AK1589">
        <f>VLOOKUP($G1589,county_facts!$A:$BB,33,FALSE)</f>
        <v>22905</v>
      </c>
      <c r="AL1589">
        <f>VLOOKUP($G1589,county_facts!$A:$BB,34,FALSE)</f>
        <v>45086</v>
      </c>
      <c r="AM1589">
        <f>VLOOKUP($G1589,county_facts!$A:$BB,35,FALSE)</f>
        <v>15.6</v>
      </c>
      <c r="AN1589">
        <f>VLOOKUP($G1589,county_facts!$A:$BB,36,FALSE)</f>
        <v>3150</v>
      </c>
      <c r="AO1589">
        <f>VLOOKUP($G1589,county_facts!$A:$BB,37,FALSE)</f>
        <v>45010</v>
      </c>
      <c r="AP1589">
        <f>VLOOKUP($G1589,county_facts!$A:$BB,38,FALSE)</f>
        <v>-2.2999999999999998</v>
      </c>
      <c r="AQ1589">
        <f>VLOOKUP($G1589,county_facts!$A:$BB,39,FALSE)</f>
        <v>7730</v>
      </c>
      <c r="AR1589">
        <f>VLOOKUP($G1589,county_facts!$A:$BB,40,FALSE)</f>
        <v>10873</v>
      </c>
      <c r="AS1589">
        <f>VLOOKUP($G1589,county_facts!$A:$BB,41,FALSE)</f>
        <v>0</v>
      </c>
      <c r="AT1589">
        <f>VLOOKUP($G1589,county_facts!$A:$BB,42,FALSE)</f>
        <v>0</v>
      </c>
      <c r="AU1589">
        <f>VLOOKUP($G1589,county_facts!$A:$BB,43,FALSE)</f>
        <v>3.1</v>
      </c>
      <c r="AV1589">
        <f>VLOOKUP($G1589,county_facts!$A:$BB,44,FALSE)</f>
        <v>0</v>
      </c>
      <c r="AW1589">
        <f>VLOOKUP($G1589,county_facts!$A:$BB,45,FALSE)</f>
        <v>6.7</v>
      </c>
      <c r="AX1589">
        <f>VLOOKUP($G1589,county_facts!$A:$BB,46,FALSE)</f>
        <v>26.1</v>
      </c>
      <c r="AY1589">
        <f>VLOOKUP($G1589,county_facts!$A:$BB,47,FALSE)</f>
        <v>1492453</v>
      </c>
      <c r="AZ1589">
        <f>VLOOKUP($G1589,county_facts!$A:$BB,48,FALSE)</f>
        <v>548021</v>
      </c>
      <c r="BA1589">
        <f>VLOOKUP($G1589,county_facts!$A:$BB,49,FALSE)</f>
        <v>1715924</v>
      </c>
      <c r="BB1589">
        <f>VLOOKUP($G1589,county_facts!$A:$BB,50,FALSE)</f>
        <v>13382</v>
      </c>
      <c r="BC1589">
        <f>VLOOKUP($G1589,county_facts!$A:$BB,51,FALSE)</f>
        <v>254849</v>
      </c>
      <c r="BD1589">
        <f>VLOOKUP($G1589,county_facts!$A:$BB,52,FALSE)</f>
        <v>143</v>
      </c>
      <c r="BE1589">
        <f>VLOOKUP($G1589,county_facts!$A:$BB,53,FALSE)</f>
        <v>627.78</v>
      </c>
      <c r="BF1589">
        <f>VLOOKUP($G1589,county_facts!$A:$BB,54,FALSE)</f>
        <v>209.5</v>
      </c>
    </row>
    <row r="1590" spans="1:58" x14ac:dyDescent="0.3">
      <c r="A1590" t="s">
        <v>6</v>
      </c>
      <c r="B1590" t="s">
        <v>631</v>
      </c>
      <c r="C1590">
        <v>31</v>
      </c>
      <c r="D1590" t="s">
        <v>622</v>
      </c>
      <c r="E1590">
        <v>45</v>
      </c>
      <c r="F1590">
        <v>0.688888889</v>
      </c>
      <c r="G1590">
        <v>48483</v>
      </c>
      <c r="H1590">
        <f>VLOOKUP($G1590,county_facts!$A:$BB,4,FALSE)</f>
        <v>5714</v>
      </c>
      <c r="I1590">
        <f>VLOOKUP($G1590,county_facts!$A:$BB,5,FALSE)</f>
        <v>5410</v>
      </c>
      <c r="J1590">
        <f>VLOOKUP($G1590,county_facts!$A:$BB,6,FALSE)</f>
        <v>5.6</v>
      </c>
      <c r="K1590">
        <f>VLOOKUP($G1590,county_facts!$A:$BB,7,FALSE)</f>
        <v>5410</v>
      </c>
      <c r="L1590">
        <f>VLOOKUP($G1590,county_facts!$A:$BB,8,FALSE)</f>
        <v>6.9</v>
      </c>
      <c r="M1590">
        <f>VLOOKUP($G1590,county_facts!$A:$BB,9,FALSE)</f>
        <v>26.4</v>
      </c>
      <c r="N1590">
        <f>VLOOKUP($G1590,county_facts!$A:$BB,10,FALSE)</f>
        <v>17.2</v>
      </c>
      <c r="O1590">
        <f>VLOOKUP($G1590,county_facts!$A:$BB,11,FALSE)</f>
        <v>48.9</v>
      </c>
      <c r="P1590">
        <f>VLOOKUP($G1590,county_facts!$A:$BB,12,FALSE)</f>
        <v>93.2</v>
      </c>
      <c r="Q1590">
        <f>VLOOKUP($G1590,county_facts!$A:$BB,13,FALSE)</f>
        <v>2.8</v>
      </c>
      <c r="R1590">
        <f>VLOOKUP($G1590,county_facts!$A:$BB,14,FALSE)</f>
        <v>1.5</v>
      </c>
      <c r="S1590">
        <f>VLOOKUP($G1590,county_facts!$A:$BB,15,FALSE)</f>
        <v>0.7</v>
      </c>
      <c r="T1590">
        <f>VLOOKUP($G1590,county_facts!$A:$BB,16,FALSE)</f>
        <v>0</v>
      </c>
      <c r="U1590">
        <f>VLOOKUP($G1590,county_facts!$A:$BB,17,FALSE)</f>
        <v>1.7</v>
      </c>
      <c r="V1590">
        <f>VLOOKUP($G1590,county_facts!$A:$BB,18,FALSE)</f>
        <v>27.3</v>
      </c>
      <c r="W1590">
        <f>VLOOKUP($G1590,county_facts!$A:$BB,19,FALSE)</f>
        <v>67.900000000000006</v>
      </c>
      <c r="X1590">
        <f>VLOOKUP($G1590,county_facts!$A:$BB,20,FALSE)</f>
        <v>83.5</v>
      </c>
      <c r="Y1590">
        <f>VLOOKUP($G1590,county_facts!$A:$BB,21,FALSE)</f>
        <v>11.2</v>
      </c>
      <c r="Z1590">
        <f>VLOOKUP($G1590,county_facts!$A:$BB,22,FALSE)</f>
        <v>19.3</v>
      </c>
      <c r="AA1590">
        <f>VLOOKUP($G1590,county_facts!$A:$BB,23,FALSE)</f>
        <v>80.5</v>
      </c>
      <c r="AB1590">
        <f>VLOOKUP($G1590,county_facts!$A:$BB,24,FALSE)</f>
        <v>18.399999999999999</v>
      </c>
      <c r="AC1590">
        <f>VLOOKUP($G1590,county_facts!$A:$BB,25,FALSE)</f>
        <v>319</v>
      </c>
      <c r="AD1590">
        <f>VLOOKUP($G1590,county_facts!$A:$BB,26,FALSE)</f>
        <v>18.399999999999999</v>
      </c>
      <c r="AE1590">
        <f>VLOOKUP($G1590,county_facts!$A:$BB,27,FALSE)</f>
        <v>2715</v>
      </c>
      <c r="AF1590">
        <f>VLOOKUP($G1590,county_facts!$A:$BB,28,FALSE)</f>
        <v>72.5</v>
      </c>
      <c r="AG1590">
        <f>VLOOKUP($G1590,county_facts!$A:$BB,29,FALSE)</f>
        <v>2.2000000000000002</v>
      </c>
      <c r="AH1590">
        <f>VLOOKUP($G1590,county_facts!$A:$BB,30,FALSE)</f>
        <v>76600</v>
      </c>
      <c r="AI1590">
        <f>VLOOKUP($G1590,county_facts!$A:$BB,31,FALSE)</f>
        <v>2319</v>
      </c>
      <c r="AJ1590">
        <f>VLOOKUP($G1590,county_facts!$A:$BB,32,FALSE)</f>
        <v>2.35</v>
      </c>
      <c r="AK1590">
        <f>VLOOKUP($G1590,county_facts!$A:$BB,33,FALSE)</f>
        <v>30097</v>
      </c>
      <c r="AL1590">
        <f>VLOOKUP($G1590,county_facts!$A:$BB,34,FALSE)</f>
        <v>51766</v>
      </c>
      <c r="AM1590">
        <f>VLOOKUP($G1590,county_facts!$A:$BB,35,FALSE)</f>
        <v>14.3</v>
      </c>
      <c r="AN1590">
        <f>VLOOKUP($G1590,county_facts!$A:$BB,36,FALSE)</f>
        <v>200</v>
      </c>
      <c r="AO1590">
        <f>VLOOKUP($G1590,county_facts!$A:$BB,37,FALSE)</f>
        <v>1764</v>
      </c>
      <c r="AP1590">
        <f>VLOOKUP($G1590,county_facts!$A:$BB,38,FALSE)</f>
        <v>-30.3</v>
      </c>
      <c r="AQ1590">
        <f>VLOOKUP($G1590,county_facts!$A:$BB,39,FALSE)</f>
        <v>508</v>
      </c>
      <c r="AR1590">
        <f>VLOOKUP($G1590,county_facts!$A:$BB,40,FALSE)</f>
        <v>626</v>
      </c>
      <c r="AS1590">
        <f>VLOOKUP($G1590,county_facts!$A:$BB,41,FALSE)</f>
        <v>0</v>
      </c>
      <c r="AT1590">
        <f>VLOOKUP($G1590,county_facts!$A:$BB,42,FALSE)</f>
        <v>0</v>
      </c>
      <c r="AU1590">
        <f>VLOOKUP($G1590,county_facts!$A:$BB,43,FALSE)</f>
        <v>0</v>
      </c>
      <c r="AV1590">
        <f>VLOOKUP($G1590,county_facts!$A:$BB,44,FALSE)</f>
        <v>0</v>
      </c>
      <c r="AW1590">
        <f>VLOOKUP($G1590,county_facts!$A:$BB,45,FALSE)</f>
        <v>0</v>
      </c>
      <c r="AX1590">
        <f>VLOOKUP($G1590,county_facts!$A:$BB,46,FALSE)</f>
        <v>0</v>
      </c>
      <c r="AY1590">
        <f>VLOOKUP($G1590,county_facts!$A:$BB,47,FALSE)</f>
        <v>0</v>
      </c>
      <c r="AZ1590">
        <f>VLOOKUP($G1590,county_facts!$A:$BB,48,FALSE)</f>
        <v>25835</v>
      </c>
      <c r="BA1590">
        <f>VLOOKUP($G1590,county_facts!$A:$BB,49,FALSE)</f>
        <v>46067</v>
      </c>
      <c r="BB1590">
        <f>VLOOKUP($G1590,county_facts!$A:$BB,50,FALSE)</f>
        <v>9676</v>
      </c>
      <c r="BC1590">
        <f>VLOOKUP($G1590,county_facts!$A:$BB,51,FALSE)</f>
        <v>9333</v>
      </c>
      <c r="BD1590">
        <f>VLOOKUP($G1590,county_facts!$A:$BB,52,FALSE)</f>
        <v>0</v>
      </c>
      <c r="BE1590">
        <f>VLOOKUP($G1590,county_facts!$A:$BB,53,FALSE)</f>
        <v>914.52</v>
      </c>
      <c r="BF1590">
        <f>VLOOKUP($G1590,county_facts!$A:$BB,54,FALSE)</f>
        <v>5.9</v>
      </c>
    </row>
    <row r="1591" spans="1:58" x14ac:dyDescent="0.3">
      <c r="A1591" t="s">
        <v>9</v>
      </c>
      <c r="B1591" t="s">
        <v>631</v>
      </c>
      <c r="C1591">
        <v>14</v>
      </c>
      <c r="D1591" t="s">
        <v>622</v>
      </c>
      <c r="E1591">
        <v>45</v>
      </c>
      <c r="F1591">
        <v>0.311111111</v>
      </c>
      <c r="G1591">
        <v>48483</v>
      </c>
      <c r="H1591">
        <f>VLOOKUP($G1591,county_facts!$A:$BB,4,FALSE)</f>
        <v>5714</v>
      </c>
      <c r="I1591">
        <f>VLOOKUP($G1591,county_facts!$A:$BB,5,FALSE)</f>
        <v>5410</v>
      </c>
      <c r="J1591">
        <f>VLOOKUP($G1591,county_facts!$A:$BB,6,FALSE)</f>
        <v>5.6</v>
      </c>
      <c r="K1591">
        <f>VLOOKUP($G1591,county_facts!$A:$BB,7,FALSE)</f>
        <v>5410</v>
      </c>
      <c r="L1591">
        <f>VLOOKUP($G1591,county_facts!$A:$BB,8,FALSE)</f>
        <v>6.9</v>
      </c>
      <c r="M1591">
        <f>VLOOKUP($G1591,county_facts!$A:$BB,9,FALSE)</f>
        <v>26.4</v>
      </c>
      <c r="N1591">
        <f>VLOOKUP($G1591,county_facts!$A:$BB,10,FALSE)</f>
        <v>17.2</v>
      </c>
      <c r="O1591">
        <f>VLOOKUP($G1591,county_facts!$A:$BB,11,FALSE)</f>
        <v>48.9</v>
      </c>
      <c r="P1591">
        <f>VLOOKUP($G1591,county_facts!$A:$BB,12,FALSE)</f>
        <v>93.2</v>
      </c>
      <c r="Q1591">
        <f>VLOOKUP($G1591,county_facts!$A:$BB,13,FALSE)</f>
        <v>2.8</v>
      </c>
      <c r="R1591">
        <f>VLOOKUP($G1591,county_facts!$A:$BB,14,FALSE)</f>
        <v>1.5</v>
      </c>
      <c r="S1591">
        <f>VLOOKUP($G1591,county_facts!$A:$BB,15,FALSE)</f>
        <v>0.7</v>
      </c>
      <c r="T1591">
        <f>VLOOKUP($G1591,county_facts!$A:$BB,16,FALSE)</f>
        <v>0</v>
      </c>
      <c r="U1591">
        <f>VLOOKUP($G1591,county_facts!$A:$BB,17,FALSE)</f>
        <v>1.7</v>
      </c>
      <c r="V1591">
        <f>VLOOKUP($G1591,county_facts!$A:$BB,18,FALSE)</f>
        <v>27.3</v>
      </c>
      <c r="W1591">
        <f>VLOOKUP($G1591,county_facts!$A:$BB,19,FALSE)</f>
        <v>67.900000000000006</v>
      </c>
      <c r="X1591">
        <f>VLOOKUP($G1591,county_facts!$A:$BB,20,FALSE)</f>
        <v>83.5</v>
      </c>
      <c r="Y1591">
        <f>VLOOKUP($G1591,county_facts!$A:$BB,21,FALSE)</f>
        <v>11.2</v>
      </c>
      <c r="Z1591">
        <f>VLOOKUP($G1591,county_facts!$A:$BB,22,FALSE)</f>
        <v>19.3</v>
      </c>
      <c r="AA1591">
        <f>VLOOKUP($G1591,county_facts!$A:$BB,23,FALSE)</f>
        <v>80.5</v>
      </c>
      <c r="AB1591">
        <f>VLOOKUP($G1591,county_facts!$A:$BB,24,FALSE)</f>
        <v>18.399999999999999</v>
      </c>
      <c r="AC1591">
        <f>VLOOKUP($G1591,county_facts!$A:$BB,25,FALSE)</f>
        <v>319</v>
      </c>
      <c r="AD1591">
        <f>VLOOKUP($G1591,county_facts!$A:$BB,26,FALSE)</f>
        <v>18.399999999999999</v>
      </c>
      <c r="AE1591">
        <f>VLOOKUP($G1591,county_facts!$A:$BB,27,FALSE)</f>
        <v>2715</v>
      </c>
      <c r="AF1591">
        <f>VLOOKUP($G1591,county_facts!$A:$BB,28,FALSE)</f>
        <v>72.5</v>
      </c>
      <c r="AG1591">
        <f>VLOOKUP($G1591,county_facts!$A:$BB,29,FALSE)</f>
        <v>2.2000000000000002</v>
      </c>
      <c r="AH1591">
        <f>VLOOKUP($G1591,county_facts!$A:$BB,30,FALSE)</f>
        <v>76600</v>
      </c>
      <c r="AI1591">
        <f>VLOOKUP($G1591,county_facts!$A:$BB,31,FALSE)</f>
        <v>2319</v>
      </c>
      <c r="AJ1591">
        <f>VLOOKUP($G1591,county_facts!$A:$BB,32,FALSE)</f>
        <v>2.35</v>
      </c>
      <c r="AK1591">
        <f>VLOOKUP($G1591,county_facts!$A:$BB,33,FALSE)</f>
        <v>30097</v>
      </c>
      <c r="AL1591">
        <f>VLOOKUP($G1591,county_facts!$A:$BB,34,FALSE)</f>
        <v>51766</v>
      </c>
      <c r="AM1591">
        <f>VLOOKUP($G1591,county_facts!$A:$BB,35,FALSE)</f>
        <v>14.3</v>
      </c>
      <c r="AN1591">
        <f>VLOOKUP($G1591,county_facts!$A:$BB,36,FALSE)</f>
        <v>200</v>
      </c>
      <c r="AO1591">
        <f>VLOOKUP($G1591,county_facts!$A:$BB,37,FALSE)</f>
        <v>1764</v>
      </c>
      <c r="AP1591">
        <f>VLOOKUP($G1591,county_facts!$A:$BB,38,FALSE)</f>
        <v>-30.3</v>
      </c>
      <c r="AQ1591">
        <f>VLOOKUP($G1591,county_facts!$A:$BB,39,FALSE)</f>
        <v>508</v>
      </c>
      <c r="AR1591">
        <f>VLOOKUP($G1591,county_facts!$A:$BB,40,FALSE)</f>
        <v>626</v>
      </c>
      <c r="AS1591">
        <f>VLOOKUP($G1591,county_facts!$A:$BB,41,FALSE)</f>
        <v>0</v>
      </c>
      <c r="AT1591">
        <f>VLOOKUP($G1591,county_facts!$A:$BB,42,FALSE)</f>
        <v>0</v>
      </c>
      <c r="AU1591">
        <f>VLOOKUP($G1591,county_facts!$A:$BB,43,FALSE)</f>
        <v>0</v>
      </c>
      <c r="AV1591">
        <f>VLOOKUP($G1591,county_facts!$A:$BB,44,FALSE)</f>
        <v>0</v>
      </c>
      <c r="AW1591">
        <f>VLOOKUP($G1591,county_facts!$A:$BB,45,FALSE)</f>
        <v>0</v>
      </c>
      <c r="AX1591">
        <f>VLOOKUP($G1591,county_facts!$A:$BB,46,FALSE)</f>
        <v>0</v>
      </c>
      <c r="AY1591">
        <f>VLOOKUP($G1591,county_facts!$A:$BB,47,FALSE)</f>
        <v>0</v>
      </c>
      <c r="AZ1591">
        <f>VLOOKUP($G1591,county_facts!$A:$BB,48,FALSE)</f>
        <v>25835</v>
      </c>
      <c r="BA1591">
        <f>VLOOKUP($G1591,county_facts!$A:$BB,49,FALSE)</f>
        <v>46067</v>
      </c>
      <c r="BB1591">
        <f>VLOOKUP($G1591,county_facts!$A:$BB,50,FALSE)</f>
        <v>9676</v>
      </c>
      <c r="BC1591">
        <f>VLOOKUP($G1591,county_facts!$A:$BB,51,FALSE)</f>
        <v>9333</v>
      </c>
      <c r="BD1591">
        <f>VLOOKUP($G1591,county_facts!$A:$BB,52,FALSE)</f>
        <v>0</v>
      </c>
      <c r="BE1591">
        <f>VLOOKUP($G1591,county_facts!$A:$BB,53,FALSE)</f>
        <v>914.52</v>
      </c>
      <c r="BF1591">
        <f>VLOOKUP($G1591,county_facts!$A:$BB,54,FALSE)</f>
        <v>5.9</v>
      </c>
    </row>
    <row r="1592" spans="1:58" x14ac:dyDescent="0.3">
      <c r="A1592" t="s">
        <v>6</v>
      </c>
      <c r="B1592" t="s">
        <v>632</v>
      </c>
      <c r="C1592">
        <v>606</v>
      </c>
      <c r="D1592" t="s">
        <v>622</v>
      </c>
      <c r="E1592">
        <v>966</v>
      </c>
      <c r="F1592">
        <v>0.62732919300000001</v>
      </c>
      <c r="G1592">
        <v>48481</v>
      </c>
      <c r="H1592">
        <f>VLOOKUP($G1592,county_facts!$A:$BB,4,FALSE)</f>
        <v>41168</v>
      </c>
      <c r="I1592">
        <f>VLOOKUP($G1592,county_facts!$A:$BB,5,FALSE)</f>
        <v>41280</v>
      </c>
      <c r="J1592">
        <f>VLOOKUP($G1592,county_facts!$A:$BB,6,FALSE)</f>
        <v>-0.3</v>
      </c>
      <c r="K1592">
        <f>VLOOKUP($G1592,county_facts!$A:$BB,7,FALSE)</f>
        <v>41280</v>
      </c>
      <c r="L1592">
        <f>VLOOKUP($G1592,county_facts!$A:$BB,8,FALSE)</f>
        <v>6.7</v>
      </c>
      <c r="M1592">
        <f>VLOOKUP($G1592,county_facts!$A:$BB,9,FALSE)</f>
        <v>25.9</v>
      </c>
      <c r="N1592">
        <f>VLOOKUP($G1592,county_facts!$A:$BB,10,FALSE)</f>
        <v>15.8</v>
      </c>
      <c r="O1592">
        <f>VLOOKUP($G1592,county_facts!$A:$BB,11,FALSE)</f>
        <v>50.7</v>
      </c>
      <c r="P1592">
        <f>VLOOKUP($G1592,county_facts!$A:$BB,12,FALSE)</f>
        <v>83.6</v>
      </c>
      <c r="Q1592">
        <f>VLOOKUP($G1592,county_facts!$A:$BB,13,FALSE)</f>
        <v>14.1</v>
      </c>
      <c r="R1592">
        <f>VLOOKUP($G1592,county_facts!$A:$BB,14,FALSE)</f>
        <v>0.7</v>
      </c>
      <c r="S1592">
        <f>VLOOKUP($G1592,county_facts!$A:$BB,15,FALSE)</f>
        <v>0.6</v>
      </c>
      <c r="T1592">
        <f>VLOOKUP($G1592,county_facts!$A:$BB,16,FALSE)</f>
        <v>0.1</v>
      </c>
      <c r="U1592">
        <f>VLOOKUP($G1592,county_facts!$A:$BB,17,FALSE)</f>
        <v>0.9</v>
      </c>
      <c r="V1592">
        <f>VLOOKUP($G1592,county_facts!$A:$BB,18,FALSE)</f>
        <v>39.700000000000003</v>
      </c>
      <c r="W1592">
        <f>VLOOKUP($G1592,county_facts!$A:$BB,19,FALSE)</f>
        <v>45.8</v>
      </c>
      <c r="X1592">
        <f>VLOOKUP($G1592,county_facts!$A:$BB,20,FALSE)</f>
        <v>92.3</v>
      </c>
      <c r="Y1592">
        <f>VLOOKUP($G1592,county_facts!$A:$BB,21,FALSE)</f>
        <v>8.4</v>
      </c>
      <c r="Z1592">
        <f>VLOOKUP($G1592,county_facts!$A:$BB,22,FALSE)</f>
        <v>26.6</v>
      </c>
      <c r="AA1592">
        <f>VLOOKUP($G1592,county_facts!$A:$BB,23,FALSE)</f>
        <v>74.7</v>
      </c>
      <c r="AB1592">
        <f>VLOOKUP($G1592,county_facts!$A:$BB,24,FALSE)</f>
        <v>14.6</v>
      </c>
      <c r="AC1592">
        <f>VLOOKUP($G1592,county_facts!$A:$BB,25,FALSE)</f>
        <v>2001</v>
      </c>
      <c r="AD1592">
        <f>VLOOKUP($G1592,county_facts!$A:$BB,26,FALSE)</f>
        <v>22.9</v>
      </c>
      <c r="AE1592">
        <f>VLOOKUP($G1592,county_facts!$A:$BB,27,FALSE)</f>
        <v>17371</v>
      </c>
      <c r="AF1592">
        <f>VLOOKUP($G1592,county_facts!$A:$BB,28,FALSE)</f>
        <v>68</v>
      </c>
      <c r="AG1592">
        <f>VLOOKUP($G1592,county_facts!$A:$BB,29,FALSE)</f>
        <v>12.7</v>
      </c>
      <c r="AH1592">
        <f>VLOOKUP($G1592,county_facts!$A:$BB,30,FALSE)</f>
        <v>95600</v>
      </c>
      <c r="AI1592">
        <f>VLOOKUP($G1592,county_facts!$A:$BB,31,FALSE)</f>
        <v>14517</v>
      </c>
      <c r="AJ1592">
        <f>VLOOKUP($G1592,county_facts!$A:$BB,32,FALSE)</f>
        <v>2.8</v>
      </c>
      <c r="AK1592">
        <f>VLOOKUP($G1592,county_facts!$A:$BB,33,FALSE)</f>
        <v>20310</v>
      </c>
      <c r="AL1592">
        <f>VLOOKUP($G1592,county_facts!$A:$BB,34,FALSE)</f>
        <v>40411</v>
      </c>
      <c r="AM1592">
        <f>VLOOKUP($G1592,county_facts!$A:$BB,35,FALSE)</f>
        <v>18.8</v>
      </c>
      <c r="AN1592">
        <f>VLOOKUP($G1592,county_facts!$A:$BB,36,FALSE)</f>
        <v>982</v>
      </c>
      <c r="AO1592">
        <f>VLOOKUP($G1592,county_facts!$A:$BB,37,FALSE)</f>
        <v>11541</v>
      </c>
      <c r="AP1592">
        <f>VLOOKUP($G1592,county_facts!$A:$BB,38,FALSE)</f>
        <v>-2.2999999999999998</v>
      </c>
      <c r="AQ1592">
        <f>VLOOKUP($G1592,county_facts!$A:$BB,39,FALSE)</f>
        <v>3039</v>
      </c>
      <c r="AR1592">
        <f>VLOOKUP($G1592,county_facts!$A:$BB,40,FALSE)</f>
        <v>3574</v>
      </c>
      <c r="AS1592">
        <f>VLOOKUP($G1592,county_facts!$A:$BB,41,FALSE)</f>
        <v>0</v>
      </c>
      <c r="AT1592">
        <f>VLOOKUP($G1592,county_facts!$A:$BB,42,FALSE)</f>
        <v>0</v>
      </c>
      <c r="AU1592">
        <f>VLOOKUP($G1592,county_facts!$A:$BB,43,FALSE)</f>
        <v>0</v>
      </c>
      <c r="AV1592">
        <f>VLOOKUP($G1592,county_facts!$A:$BB,44,FALSE)</f>
        <v>0</v>
      </c>
      <c r="AW1592">
        <f>VLOOKUP($G1592,county_facts!$A:$BB,45,FALSE)</f>
        <v>0</v>
      </c>
      <c r="AX1592">
        <f>VLOOKUP($G1592,county_facts!$A:$BB,46,FALSE)</f>
        <v>30.1</v>
      </c>
      <c r="AY1592">
        <f>VLOOKUP($G1592,county_facts!$A:$BB,47,FALSE)</f>
        <v>463995</v>
      </c>
      <c r="AZ1592">
        <f>VLOOKUP($G1592,county_facts!$A:$BB,48,FALSE)</f>
        <v>541129</v>
      </c>
      <c r="BA1592">
        <f>VLOOKUP($G1592,county_facts!$A:$BB,49,FALSE)</f>
        <v>466705</v>
      </c>
      <c r="BB1592">
        <f>VLOOKUP($G1592,county_facts!$A:$BB,50,FALSE)</f>
        <v>11439</v>
      </c>
      <c r="BC1592">
        <f>VLOOKUP($G1592,county_facts!$A:$BB,51,FALSE)</f>
        <v>45912</v>
      </c>
      <c r="BD1592">
        <f>VLOOKUP($G1592,county_facts!$A:$BB,52,FALSE)</f>
        <v>19</v>
      </c>
      <c r="BE1592">
        <f>VLOOKUP($G1592,county_facts!$A:$BB,53,FALSE)</f>
        <v>1086.1500000000001</v>
      </c>
      <c r="BF1592">
        <f>VLOOKUP($G1592,county_facts!$A:$BB,54,FALSE)</f>
        <v>38</v>
      </c>
    </row>
    <row r="1593" spans="1:58" x14ac:dyDescent="0.3">
      <c r="A1593" t="s">
        <v>9</v>
      </c>
      <c r="B1593" t="s">
        <v>632</v>
      </c>
      <c r="C1593">
        <v>360</v>
      </c>
      <c r="D1593" t="s">
        <v>622</v>
      </c>
      <c r="E1593">
        <v>966</v>
      </c>
      <c r="F1593">
        <v>0.37267080699999999</v>
      </c>
      <c r="G1593">
        <v>48481</v>
      </c>
      <c r="H1593">
        <f>VLOOKUP($G1593,county_facts!$A:$BB,4,FALSE)</f>
        <v>41168</v>
      </c>
      <c r="I1593">
        <f>VLOOKUP($G1593,county_facts!$A:$BB,5,FALSE)</f>
        <v>41280</v>
      </c>
      <c r="J1593">
        <f>VLOOKUP($G1593,county_facts!$A:$BB,6,FALSE)</f>
        <v>-0.3</v>
      </c>
      <c r="K1593">
        <f>VLOOKUP($G1593,county_facts!$A:$BB,7,FALSE)</f>
        <v>41280</v>
      </c>
      <c r="L1593">
        <f>VLOOKUP($G1593,county_facts!$A:$BB,8,FALSE)</f>
        <v>6.7</v>
      </c>
      <c r="M1593">
        <f>VLOOKUP($G1593,county_facts!$A:$BB,9,FALSE)</f>
        <v>25.9</v>
      </c>
      <c r="N1593">
        <f>VLOOKUP($G1593,county_facts!$A:$BB,10,FALSE)</f>
        <v>15.8</v>
      </c>
      <c r="O1593">
        <f>VLOOKUP($G1593,county_facts!$A:$BB,11,FALSE)</f>
        <v>50.7</v>
      </c>
      <c r="P1593">
        <f>VLOOKUP($G1593,county_facts!$A:$BB,12,FALSE)</f>
        <v>83.6</v>
      </c>
      <c r="Q1593">
        <f>VLOOKUP($G1593,county_facts!$A:$BB,13,FALSE)</f>
        <v>14.1</v>
      </c>
      <c r="R1593">
        <f>VLOOKUP($G1593,county_facts!$A:$BB,14,FALSE)</f>
        <v>0.7</v>
      </c>
      <c r="S1593">
        <f>VLOOKUP($G1593,county_facts!$A:$BB,15,FALSE)</f>
        <v>0.6</v>
      </c>
      <c r="T1593">
        <f>VLOOKUP($G1593,county_facts!$A:$BB,16,FALSE)</f>
        <v>0.1</v>
      </c>
      <c r="U1593">
        <f>VLOOKUP($G1593,county_facts!$A:$BB,17,FALSE)</f>
        <v>0.9</v>
      </c>
      <c r="V1593">
        <f>VLOOKUP($G1593,county_facts!$A:$BB,18,FALSE)</f>
        <v>39.700000000000003</v>
      </c>
      <c r="W1593">
        <f>VLOOKUP($G1593,county_facts!$A:$BB,19,FALSE)</f>
        <v>45.8</v>
      </c>
      <c r="X1593">
        <f>VLOOKUP($G1593,county_facts!$A:$BB,20,FALSE)</f>
        <v>92.3</v>
      </c>
      <c r="Y1593">
        <f>VLOOKUP($G1593,county_facts!$A:$BB,21,FALSE)</f>
        <v>8.4</v>
      </c>
      <c r="Z1593">
        <f>VLOOKUP($G1593,county_facts!$A:$BB,22,FALSE)</f>
        <v>26.6</v>
      </c>
      <c r="AA1593">
        <f>VLOOKUP($G1593,county_facts!$A:$BB,23,FALSE)</f>
        <v>74.7</v>
      </c>
      <c r="AB1593">
        <f>VLOOKUP($G1593,county_facts!$A:$BB,24,FALSE)</f>
        <v>14.6</v>
      </c>
      <c r="AC1593">
        <f>VLOOKUP($G1593,county_facts!$A:$BB,25,FALSE)</f>
        <v>2001</v>
      </c>
      <c r="AD1593">
        <f>VLOOKUP($G1593,county_facts!$A:$BB,26,FALSE)</f>
        <v>22.9</v>
      </c>
      <c r="AE1593">
        <f>VLOOKUP($G1593,county_facts!$A:$BB,27,FALSE)</f>
        <v>17371</v>
      </c>
      <c r="AF1593">
        <f>VLOOKUP($G1593,county_facts!$A:$BB,28,FALSE)</f>
        <v>68</v>
      </c>
      <c r="AG1593">
        <f>VLOOKUP($G1593,county_facts!$A:$BB,29,FALSE)</f>
        <v>12.7</v>
      </c>
      <c r="AH1593">
        <f>VLOOKUP($G1593,county_facts!$A:$BB,30,FALSE)</f>
        <v>95600</v>
      </c>
      <c r="AI1593">
        <f>VLOOKUP($G1593,county_facts!$A:$BB,31,FALSE)</f>
        <v>14517</v>
      </c>
      <c r="AJ1593">
        <f>VLOOKUP($G1593,county_facts!$A:$BB,32,FALSE)</f>
        <v>2.8</v>
      </c>
      <c r="AK1593">
        <f>VLOOKUP($G1593,county_facts!$A:$BB,33,FALSE)</f>
        <v>20310</v>
      </c>
      <c r="AL1593">
        <f>VLOOKUP($G1593,county_facts!$A:$BB,34,FALSE)</f>
        <v>40411</v>
      </c>
      <c r="AM1593">
        <f>VLOOKUP($G1593,county_facts!$A:$BB,35,FALSE)</f>
        <v>18.8</v>
      </c>
      <c r="AN1593">
        <f>VLOOKUP($G1593,county_facts!$A:$BB,36,FALSE)</f>
        <v>982</v>
      </c>
      <c r="AO1593">
        <f>VLOOKUP($G1593,county_facts!$A:$BB,37,FALSE)</f>
        <v>11541</v>
      </c>
      <c r="AP1593">
        <f>VLOOKUP($G1593,county_facts!$A:$BB,38,FALSE)</f>
        <v>-2.2999999999999998</v>
      </c>
      <c r="AQ1593">
        <f>VLOOKUP($G1593,county_facts!$A:$BB,39,FALSE)</f>
        <v>3039</v>
      </c>
      <c r="AR1593">
        <f>VLOOKUP($G1593,county_facts!$A:$BB,40,FALSE)</f>
        <v>3574</v>
      </c>
      <c r="AS1593">
        <f>VLOOKUP($G1593,county_facts!$A:$BB,41,FALSE)</f>
        <v>0</v>
      </c>
      <c r="AT1593">
        <f>VLOOKUP($G1593,county_facts!$A:$BB,42,FALSE)</f>
        <v>0</v>
      </c>
      <c r="AU1593">
        <f>VLOOKUP($G1593,county_facts!$A:$BB,43,FALSE)</f>
        <v>0</v>
      </c>
      <c r="AV1593">
        <f>VLOOKUP($G1593,county_facts!$A:$BB,44,FALSE)</f>
        <v>0</v>
      </c>
      <c r="AW1593">
        <f>VLOOKUP($G1593,county_facts!$A:$BB,45,FALSE)</f>
        <v>0</v>
      </c>
      <c r="AX1593">
        <f>VLOOKUP($G1593,county_facts!$A:$BB,46,FALSE)</f>
        <v>30.1</v>
      </c>
      <c r="AY1593">
        <f>VLOOKUP($G1593,county_facts!$A:$BB,47,FALSE)</f>
        <v>463995</v>
      </c>
      <c r="AZ1593">
        <f>VLOOKUP($G1593,county_facts!$A:$BB,48,FALSE)</f>
        <v>541129</v>
      </c>
      <c r="BA1593">
        <f>VLOOKUP($G1593,county_facts!$A:$BB,49,FALSE)</f>
        <v>466705</v>
      </c>
      <c r="BB1593">
        <f>VLOOKUP($G1593,county_facts!$A:$BB,50,FALSE)</f>
        <v>11439</v>
      </c>
      <c r="BC1593">
        <f>VLOOKUP($G1593,county_facts!$A:$BB,51,FALSE)</f>
        <v>45912</v>
      </c>
      <c r="BD1593">
        <f>VLOOKUP($G1593,county_facts!$A:$BB,52,FALSE)</f>
        <v>19</v>
      </c>
      <c r="BE1593">
        <f>VLOOKUP($G1593,county_facts!$A:$BB,53,FALSE)</f>
        <v>1086.1500000000001</v>
      </c>
      <c r="BF1593">
        <f>VLOOKUP($G1593,county_facts!$A:$BB,54,FALSE)</f>
        <v>38</v>
      </c>
    </row>
    <row r="1594" spans="1:58" x14ac:dyDescent="0.3">
      <c r="A1594" t="s">
        <v>9</v>
      </c>
      <c r="B1594" t="s">
        <v>633</v>
      </c>
      <c r="C1594">
        <v>9446</v>
      </c>
      <c r="D1594" t="s">
        <v>622</v>
      </c>
      <c r="E1594">
        <v>14818</v>
      </c>
      <c r="F1594">
        <v>0.63746794399999995</v>
      </c>
      <c r="G1594">
        <v>48479</v>
      </c>
      <c r="H1594">
        <f>VLOOKUP($G1594,county_facts!$A:$BB,4,FALSE)</f>
        <v>266673</v>
      </c>
      <c r="I1594">
        <f>VLOOKUP($G1594,county_facts!$A:$BB,5,FALSE)</f>
        <v>250304</v>
      </c>
      <c r="J1594">
        <f>VLOOKUP($G1594,county_facts!$A:$BB,6,FALSE)</f>
        <v>6.5</v>
      </c>
      <c r="K1594">
        <f>VLOOKUP($G1594,county_facts!$A:$BB,7,FALSE)</f>
        <v>250304</v>
      </c>
      <c r="L1594">
        <f>VLOOKUP($G1594,county_facts!$A:$BB,8,FALSE)</f>
        <v>10</v>
      </c>
      <c r="M1594">
        <f>VLOOKUP($G1594,county_facts!$A:$BB,9,FALSE)</f>
        <v>34</v>
      </c>
      <c r="N1594">
        <f>VLOOKUP($G1594,county_facts!$A:$BB,10,FALSE)</f>
        <v>8.6999999999999993</v>
      </c>
      <c r="O1594">
        <f>VLOOKUP($G1594,county_facts!$A:$BB,11,FALSE)</f>
        <v>51.2</v>
      </c>
      <c r="P1594">
        <f>VLOOKUP($G1594,county_facts!$A:$BB,12,FALSE)</f>
        <v>97.6</v>
      </c>
      <c r="Q1594">
        <f>VLOOKUP($G1594,county_facts!$A:$BB,13,FALSE)</f>
        <v>0.7</v>
      </c>
      <c r="R1594">
        <f>VLOOKUP($G1594,county_facts!$A:$BB,14,FALSE)</f>
        <v>0.6</v>
      </c>
      <c r="S1594">
        <f>VLOOKUP($G1594,county_facts!$A:$BB,15,FALSE)</f>
        <v>0.7</v>
      </c>
      <c r="T1594">
        <f>VLOOKUP($G1594,county_facts!$A:$BB,16,FALSE)</f>
        <v>0</v>
      </c>
      <c r="U1594">
        <f>VLOOKUP($G1594,county_facts!$A:$BB,17,FALSE)</f>
        <v>0.4</v>
      </c>
      <c r="V1594">
        <f>VLOOKUP($G1594,county_facts!$A:$BB,18,FALSE)</f>
        <v>95.2</v>
      </c>
      <c r="W1594">
        <f>VLOOKUP($G1594,county_facts!$A:$BB,19,FALSE)</f>
        <v>3.7</v>
      </c>
      <c r="X1594">
        <f>VLOOKUP($G1594,county_facts!$A:$BB,20,FALSE)</f>
        <v>84.8</v>
      </c>
      <c r="Y1594">
        <f>VLOOKUP($G1594,county_facts!$A:$BB,21,FALSE)</f>
        <v>27.6</v>
      </c>
      <c r="Z1594">
        <f>VLOOKUP($G1594,county_facts!$A:$BB,22,FALSE)</f>
        <v>91.3</v>
      </c>
      <c r="AA1594">
        <f>VLOOKUP($G1594,county_facts!$A:$BB,23,FALSE)</f>
        <v>64.2</v>
      </c>
      <c r="AB1594">
        <f>VLOOKUP($G1594,county_facts!$A:$BB,24,FALSE)</f>
        <v>17.2</v>
      </c>
      <c r="AC1594">
        <f>VLOOKUP($G1594,county_facts!$A:$BB,25,FALSE)</f>
        <v>5997</v>
      </c>
      <c r="AD1594">
        <f>VLOOKUP($G1594,county_facts!$A:$BB,26,FALSE)</f>
        <v>21.7</v>
      </c>
      <c r="AE1594">
        <f>VLOOKUP($G1594,county_facts!$A:$BB,27,FALSE)</f>
        <v>78048</v>
      </c>
      <c r="AF1594">
        <f>VLOOKUP($G1594,county_facts!$A:$BB,28,FALSE)</f>
        <v>64</v>
      </c>
      <c r="AG1594">
        <f>VLOOKUP($G1594,county_facts!$A:$BB,29,FALSE)</f>
        <v>20.7</v>
      </c>
      <c r="AH1594">
        <f>VLOOKUP($G1594,county_facts!$A:$BB,30,FALSE)</f>
        <v>108800</v>
      </c>
      <c r="AI1594">
        <f>VLOOKUP($G1594,county_facts!$A:$BB,31,FALSE)</f>
        <v>67372</v>
      </c>
      <c r="AJ1594">
        <f>VLOOKUP($G1594,county_facts!$A:$BB,32,FALSE)</f>
        <v>3.74</v>
      </c>
      <c r="AK1594">
        <f>VLOOKUP($G1594,county_facts!$A:$BB,33,FALSE)</f>
        <v>14553</v>
      </c>
      <c r="AL1594">
        <f>VLOOKUP($G1594,county_facts!$A:$BB,34,FALSE)</f>
        <v>39449</v>
      </c>
      <c r="AM1594">
        <f>VLOOKUP($G1594,county_facts!$A:$BB,35,FALSE)</f>
        <v>31.4</v>
      </c>
      <c r="AN1594">
        <f>VLOOKUP($G1594,county_facts!$A:$BB,36,FALSE)</f>
        <v>5091</v>
      </c>
      <c r="AO1594">
        <f>VLOOKUP($G1594,county_facts!$A:$BB,37,FALSE)</f>
        <v>71445</v>
      </c>
      <c r="AP1594">
        <f>VLOOKUP($G1594,county_facts!$A:$BB,38,FALSE)</f>
        <v>2</v>
      </c>
      <c r="AQ1594">
        <f>VLOOKUP($G1594,county_facts!$A:$BB,39,FALSE)</f>
        <v>22688</v>
      </c>
      <c r="AR1594">
        <f>VLOOKUP($G1594,county_facts!$A:$BB,40,FALSE)</f>
        <v>21217</v>
      </c>
      <c r="AS1594">
        <f>VLOOKUP($G1594,county_facts!$A:$BB,41,FALSE)</f>
        <v>0</v>
      </c>
      <c r="AT1594">
        <f>VLOOKUP($G1594,county_facts!$A:$BB,42,FALSE)</f>
        <v>0.9</v>
      </c>
      <c r="AU1594">
        <f>VLOOKUP($G1594,county_facts!$A:$BB,43,FALSE)</f>
        <v>2.1</v>
      </c>
      <c r="AV1594">
        <f>VLOOKUP($G1594,county_facts!$A:$BB,44,FALSE)</f>
        <v>0</v>
      </c>
      <c r="AW1594">
        <f>VLOOKUP($G1594,county_facts!$A:$BB,45,FALSE)</f>
        <v>69.400000000000006</v>
      </c>
      <c r="AX1594">
        <f>VLOOKUP($G1594,county_facts!$A:$BB,46,FALSE)</f>
        <v>25.8</v>
      </c>
      <c r="AY1594">
        <f>VLOOKUP($G1594,county_facts!$A:$BB,47,FALSE)</f>
        <v>242392</v>
      </c>
      <c r="AZ1594">
        <f>VLOOKUP($G1594,county_facts!$A:$BB,48,FALSE)</f>
        <v>1472069</v>
      </c>
      <c r="BA1594">
        <f>VLOOKUP($G1594,county_facts!$A:$BB,49,FALSE)</f>
        <v>2913533</v>
      </c>
      <c r="BB1594">
        <f>VLOOKUP($G1594,county_facts!$A:$BB,50,FALSE)</f>
        <v>12621</v>
      </c>
      <c r="BC1594">
        <f>VLOOKUP($G1594,county_facts!$A:$BB,51,FALSE)</f>
        <v>317331</v>
      </c>
      <c r="BD1594">
        <f>VLOOKUP($G1594,county_facts!$A:$BB,52,FALSE)</f>
        <v>1719</v>
      </c>
      <c r="BE1594">
        <f>VLOOKUP($G1594,county_facts!$A:$BB,53,FALSE)</f>
        <v>3361.48</v>
      </c>
      <c r="BF1594">
        <f>VLOOKUP($G1594,county_facts!$A:$BB,54,FALSE)</f>
        <v>74.5</v>
      </c>
    </row>
    <row r="1595" spans="1:58" x14ac:dyDescent="0.3">
      <c r="A1595" t="s">
        <v>6</v>
      </c>
      <c r="B1595" t="s">
        <v>633</v>
      </c>
      <c r="C1595">
        <v>5372</v>
      </c>
      <c r="D1595" t="s">
        <v>622</v>
      </c>
      <c r="E1595">
        <v>14818</v>
      </c>
      <c r="F1595">
        <v>0.36253205599999999</v>
      </c>
      <c r="G1595">
        <v>48479</v>
      </c>
      <c r="H1595">
        <f>VLOOKUP($G1595,county_facts!$A:$BB,4,FALSE)</f>
        <v>266673</v>
      </c>
      <c r="I1595">
        <f>VLOOKUP($G1595,county_facts!$A:$BB,5,FALSE)</f>
        <v>250304</v>
      </c>
      <c r="J1595">
        <f>VLOOKUP($G1595,county_facts!$A:$BB,6,FALSE)</f>
        <v>6.5</v>
      </c>
      <c r="K1595">
        <f>VLOOKUP($G1595,county_facts!$A:$BB,7,FALSE)</f>
        <v>250304</v>
      </c>
      <c r="L1595">
        <f>VLOOKUP($G1595,county_facts!$A:$BB,8,FALSE)</f>
        <v>10</v>
      </c>
      <c r="M1595">
        <f>VLOOKUP($G1595,county_facts!$A:$BB,9,FALSE)</f>
        <v>34</v>
      </c>
      <c r="N1595">
        <f>VLOOKUP($G1595,county_facts!$A:$BB,10,FALSE)</f>
        <v>8.6999999999999993</v>
      </c>
      <c r="O1595">
        <f>VLOOKUP($G1595,county_facts!$A:$BB,11,FALSE)</f>
        <v>51.2</v>
      </c>
      <c r="P1595">
        <f>VLOOKUP($G1595,county_facts!$A:$BB,12,FALSE)</f>
        <v>97.6</v>
      </c>
      <c r="Q1595">
        <f>VLOOKUP($G1595,county_facts!$A:$BB,13,FALSE)</f>
        <v>0.7</v>
      </c>
      <c r="R1595">
        <f>VLOOKUP($G1595,county_facts!$A:$BB,14,FALSE)</f>
        <v>0.6</v>
      </c>
      <c r="S1595">
        <f>VLOOKUP($G1595,county_facts!$A:$BB,15,FALSE)</f>
        <v>0.7</v>
      </c>
      <c r="T1595">
        <f>VLOOKUP($G1595,county_facts!$A:$BB,16,FALSE)</f>
        <v>0</v>
      </c>
      <c r="U1595">
        <f>VLOOKUP($G1595,county_facts!$A:$BB,17,FALSE)</f>
        <v>0.4</v>
      </c>
      <c r="V1595">
        <f>VLOOKUP($G1595,county_facts!$A:$BB,18,FALSE)</f>
        <v>95.2</v>
      </c>
      <c r="W1595">
        <f>VLOOKUP($G1595,county_facts!$A:$BB,19,FALSE)</f>
        <v>3.7</v>
      </c>
      <c r="X1595">
        <f>VLOOKUP($G1595,county_facts!$A:$BB,20,FALSE)</f>
        <v>84.8</v>
      </c>
      <c r="Y1595">
        <f>VLOOKUP($G1595,county_facts!$A:$BB,21,FALSE)</f>
        <v>27.6</v>
      </c>
      <c r="Z1595">
        <f>VLOOKUP($G1595,county_facts!$A:$BB,22,FALSE)</f>
        <v>91.3</v>
      </c>
      <c r="AA1595">
        <f>VLOOKUP($G1595,county_facts!$A:$BB,23,FALSE)</f>
        <v>64.2</v>
      </c>
      <c r="AB1595">
        <f>VLOOKUP($G1595,county_facts!$A:$BB,24,FALSE)</f>
        <v>17.2</v>
      </c>
      <c r="AC1595">
        <f>VLOOKUP($G1595,county_facts!$A:$BB,25,FALSE)</f>
        <v>5997</v>
      </c>
      <c r="AD1595">
        <f>VLOOKUP($G1595,county_facts!$A:$BB,26,FALSE)</f>
        <v>21.7</v>
      </c>
      <c r="AE1595">
        <f>VLOOKUP($G1595,county_facts!$A:$BB,27,FALSE)</f>
        <v>78048</v>
      </c>
      <c r="AF1595">
        <f>VLOOKUP($G1595,county_facts!$A:$BB,28,FALSE)</f>
        <v>64</v>
      </c>
      <c r="AG1595">
        <f>VLOOKUP($G1595,county_facts!$A:$BB,29,FALSE)</f>
        <v>20.7</v>
      </c>
      <c r="AH1595">
        <f>VLOOKUP($G1595,county_facts!$A:$BB,30,FALSE)</f>
        <v>108800</v>
      </c>
      <c r="AI1595">
        <f>VLOOKUP($G1595,county_facts!$A:$BB,31,FALSE)</f>
        <v>67372</v>
      </c>
      <c r="AJ1595">
        <f>VLOOKUP($G1595,county_facts!$A:$BB,32,FALSE)</f>
        <v>3.74</v>
      </c>
      <c r="AK1595">
        <f>VLOOKUP($G1595,county_facts!$A:$BB,33,FALSE)</f>
        <v>14553</v>
      </c>
      <c r="AL1595">
        <f>VLOOKUP($G1595,county_facts!$A:$BB,34,FALSE)</f>
        <v>39449</v>
      </c>
      <c r="AM1595">
        <f>VLOOKUP($G1595,county_facts!$A:$BB,35,FALSE)</f>
        <v>31.4</v>
      </c>
      <c r="AN1595">
        <f>VLOOKUP($G1595,county_facts!$A:$BB,36,FALSE)</f>
        <v>5091</v>
      </c>
      <c r="AO1595">
        <f>VLOOKUP($G1595,county_facts!$A:$BB,37,FALSE)</f>
        <v>71445</v>
      </c>
      <c r="AP1595">
        <f>VLOOKUP($G1595,county_facts!$A:$BB,38,FALSE)</f>
        <v>2</v>
      </c>
      <c r="AQ1595">
        <f>VLOOKUP($G1595,county_facts!$A:$BB,39,FALSE)</f>
        <v>22688</v>
      </c>
      <c r="AR1595">
        <f>VLOOKUP($G1595,county_facts!$A:$BB,40,FALSE)</f>
        <v>21217</v>
      </c>
      <c r="AS1595">
        <f>VLOOKUP($G1595,county_facts!$A:$BB,41,FALSE)</f>
        <v>0</v>
      </c>
      <c r="AT1595">
        <f>VLOOKUP($G1595,county_facts!$A:$BB,42,FALSE)</f>
        <v>0.9</v>
      </c>
      <c r="AU1595">
        <f>VLOOKUP($G1595,county_facts!$A:$BB,43,FALSE)</f>
        <v>2.1</v>
      </c>
      <c r="AV1595">
        <f>VLOOKUP($G1595,county_facts!$A:$BB,44,FALSE)</f>
        <v>0</v>
      </c>
      <c r="AW1595">
        <f>VLOOKUP($G1595,county_facts!$A:$BB,45,FALSE)</f>
        <v>69.400000000000006</v>
      </c>
      <c r="AX1595">
        <f>VLOOKUP($G1595,county_facts!$A:$BB,46,FALSE)</f>
        <v>25.8</v>
      </c>
      <c r="AY1595">
        <f>VLOOKUP($G1595,county_facts!$A:$BB,47,FALSE)</f>
        <v>242392</v>
      </c>
      <c r="AZ1595">
        <f>VLOOKUP($G1595,county_facts!$A:$BB,48,FALSE)</f>
        <v>1472069</v>
      </c>
      <c r="BA1595">
        <f>VLOOKUP($G1595,county_facts!$A:$BB,49,FALSE)</f>
        <v>2913533</v>
      </c>
      <c r="BB1595">
        <f>VLOOKUP($G1595,county_facts!$A:$BB,50,FALSE)</f>
        <v>12621</v>
      </c>
      <c r="BC1595">
        <f>VLOOKUP($G1595,county_facts!$A:$BB,51,FALSE)</f>
        <v>317331</v>
      </c>
      <c r="BD1595">
        <f>VLOOKUP($G1595,county_facts!$A:$BB,52,FALSE)</f>
        <v>1719</v>
      </c>
      <c r="BE1595">
        <f>VLOOKUP($G1595,county_facts!$A:$BB,53,FALSE)</f>
        <v>3361.48</v>
      </c>
      <c r="BF1595">
        <f>VLOOKUP($G1595,county_facts!$A:$BB,54,FALSE)</f>
        <v>74.5</v>
      </c>
    </row>
    <row r="1596" spans="1:58" x14ac:dyDescent="0.3">
      <c r="A1596" t="s">
        <v>6</v>
      </c>
      <c r="B1596" t="s">
        <v>10</v>
      </c>
      <c r="C1596">
        <v>670</v>
      </c>
      <c r="D1596" t="s">
        <v>622</v>
      </c>
      <c r="E1596">
        <v>992</v>
      </c>
      <c r="F1596">
        <v>0.67540322600000002</v>
      </c>
      <c r="G1596">
        <v>48477</v>
      </c>
      <c r="H1596">
        <f>VLOOKUP($G1596,county_facts!$A:$BB,4,FALSE)</f>
        <v>34438</v>
      </c>
      <c r="I1596">
        <f>VLOOKUP($G1596,county_facts!$A:$BB,5,FALSE)</f>
        <v>33708</v>
      </c>
      <c r="J1596">
        <f>VLOOKUP($G1596,county_facts!$A:$BB,6,FALSE)</f>
        <v>2.2000000000000002</v>
      </c>
      <c r="K1596">
        <f>VLOOKUP($G1596,county_facts!$A:$BB,7,FALSE)</f>
        <v>33718</v>
      </c>
      <c r="L1596">
        <f>VLOOKUP($G1596,county_facts!$A:$BB,8,FALSE)</f>
        <v>5.9</v>
      </c>
      <c r="M1596">
        <f>VLOOKUP($G1596,county_facts!$A:$BB,9,FALSE)</f>
        <v>21.6</v>
      </c>
      <c r="N1596">
        <f>VLOOKUP($G1596,county_facts!$A:$BB,10,FALSE)</f>
        <v>19.8</v>
      </c>
      <c r="O1596">
        <f>VLOOKUP($G1596,county_facts!$A:$BB,11,FALSE)</f>
        <v>50.7</v>
      </c>
      <c r="P1596">
        <f>VLOOKUP($G1596,county_facts!$A:$BB,12,FALSE)</f>
        <v>78.5</v>
      </c>
      <c r="Q1596">
        <f>VLOOKUP($G1596,county_facts!$A:$BB,13,FALSE)</f>
        <v>18</v>
      </c>
      <c r="R1596">
        <f>VLOOKUP($G1596,county_facts!$A:$BB,14,FALSE)</f>
        <v>0.5</v>
      </c>
      <c r="S1596">
        <f>VLOOKUP($G1596,county_facts!$A:$BB,15,FALSE)</f>
        <v>1.8</v>
      </c>
      <c r="T1596">
        <f>VLOOKUP($G1596,county_facts!$A:$BB,16,FALSE)</f>
        <v>0</v>
      </c>
      <c r="U1596">
        <f>VLOOKUP($G1596,county_facts!$A:$BB,17,FALSE)</f>
        <v>1.1000000000000001</v>
      </c>
      <c r="V1596">
        <f>VLOOKUP($G1596,county_facts!$A:$BB,18,FALSE)</f>
        <v>15.1</v>
      </c>
      <c r="W1596">
        <f>VLOOKUP($G1596,county_facts!$A:$BB,19,FALSE)</f>
        <v>64.8</v>
      </c>
      <c r="X1596">
        <f>VLOOKUP($G1596,county_facts!$A:$BB,20,FALSE)</f>
        <v>87.9</v>
      </c>
      <c r="Y1596">
        <f>VLOOKUP($G1596,county_facts!$A:$BB,21,FALSE)</f>
        <v>6.9</v>
      </c>
      <c r="Z1596">
        <f>VLOOKUP($G1596,county_facts!$A:$BB,22,FALSE)</f>
        <v>13.9</v>
      </c>
      <c r="AA1596">
        <f>VLOOKUP($G1596,county_facts!$A:$BB,23,FALSE)</f>
        <v>80.900000000000006</v>
      </c>
      <c r="AB1596">
        <f>VLOOKUP($G1596,county_facts!$A:$BB,24,FALSE)</f>
        <v>23.5</v>
      </c>
      <c r="AC1596">
        <f>VLOOKUP($G1596,county_facts!$A:$BB,25,FALSE)</f>
        <v>2401</v>
      </c>
      <c r="AD1596">
        <f>VLOOKUP($G1596,county_facts!$A:$BB,26,FALSE)</f>
        <v>19.8</v>
      </c>
      <c r="AE1596">
        <f>VLOOKUP($G1596,county_facts!$A:$BB,27,FALSE)</f>
        <v>15702</v>
      </c>
      <c r="AF1596">
        <f>VLOOKUP($G1596,county_facts!$A:$BB,28,FALSE)</f>
        <v>69.2</v>
      </c>
      <c r="AG1596">
        <f>VLOOKUP($G1596,county_facts!$A:$BB,29,FALSE)</f>
        <v>12</v>
      </c>
      <c r="AH1596">
        <f>VLOOKUP($G1596,county_facts!$A:$BB,30,FALSE)</f>
        <v>147800</v>
      </c>
      <c r="AI1596">
        <f>VLOOKUP($G1596,county_facts!$A:$BB,31,FALSE)</f>
        <v>12244</v>
      </c>
      <c r="AJ1596">
        <f>VLOOKUP($G1596,county_facts!$A:$BB,32,FALSE)</f>
        <v>2.61</v>
      </c>
      <c r="AK1596">
        <f>VLOOKUP($G1596,county_facts!$A:$BB,33,FALSE)</f>
        <v>23070</v>
      </c>
      <c r="AL1596">
        <f>VLOOKUP($G1596,county_facts!$A:$BB,34,FALSE)</f>
        <v>44858</v>
      </c>
      <c r="AM1596">
        <f>VLOOKUP($G1596,county_facts!$A:$BB,35,FALSE)</f>
        <v>14.9</v>
      </c>
      <c r="AN1596">
        <f>VLOOKUP($G1596,county_facts!$A:$BB,36,FALSE)</f>
        <v>882</v>
      </c>
      <c r="AO1596">
        <f>VLOOKUP($G1596,county_facts!$A:$BB,37,FALSE)</f>
        <v>12488</v>
      </c>
      <c r="AP1596">
        <f>VLOOKUP($G1596,county_facts!$A:$BB,38,FALSE)</f>
        <v>0.2</v>
      </c>
      <c r="AQ1596">
        <f>VLOOKUP($G1596,county_facts!$A:$BB,39,FALSE)</f>
        <v>2870</v>
      </c>
      <c r="AR1596">
        <f>VLOOKUP($G1596,county_facts!$A:$BB,40,FALSE)</f>
        <v>3393</v>
      </c>
      <c r="AS1596">
        <f>VLOOKUP($G1596,county_facts!$A:$BB,41,FALSE)</f>
        <v>0</v>
      </c>
      <c r="AT1596">
        <f>VLOOKUP($G1596,county_facts!$A:$BB,42,FALSE)</f>
        <v>0</v>
      </c>
      <c r="AU1596">
        <f>VLOOKUP($G1596,county_facts!$A:$BB,43,FALSE)</f>
        <v>0</v>
      </c>
      <c r="AV1596">
        <f>VLOOKUP($G1596,county_facts!$A:$BB,44,FALSE)</f>
        <v>0</v>
      </c>
      <c r="AW1596">
        <f>VLOOKUP($G1596,county_facts!$A:$BB,45,FALSE)</f>
        <v>4.2</v>
      </c>
      <c r="AX1596">
        <f>VLOOKUP($G1596,county_facts!$A:$BB,46,FALSE)</f>
        <v>29.9</v>
      </c>
      <c r="AY1596">
        <f>VLOOKUP($G1596,county_facts!$A:$BB,47,FALSE)</f>
        <v>762771</v>
      </c>
      <c r="AZ1596">
        <f>VLOOKUP($G1596,county_facts!$A:$BB,48,FALSE)</f>
        <v>0</v>
      </c>
      <c r="BA1596">
        <f>VLOOKUP($G1596,county_facts!$A:$BB,49,FALSE)</f>
        <v>509916</v>
      </c>
      <c r="BB1596">
        <f>VLOOKUP($G1596,county_facts!$A:$BB,50,FALSE)</f>
        <v>15900</v>
      </c>
      <c r="BC1596">
        <f>VLOOKUP($G1596,county_facts!$A:$BB,51,FALSE)</f>
        <v>41272</v>
      </c>
      <c r="BD1596">
        <f>VLOOKUP($G1596,county_facts!$A:$BB,52,FALSE)</f>
        <v>85</v>
      </c>
      <c r="BE1596">
        <f>VLOOKUP($G1596,county_facts!$A:$BB,53,FALSE)</f>
        <v>603.95000000000005</v>
      </c>
      <c r="BF1596">
        <f>VLOOKUP($G1596,county_facts!$A:$BB,54,FALSE)</f>
        <v>55.8</v>
      </c>
    </row>
    <row r="1597" spans="1:58" x14ac:dyDescent="0.3">
      <c r="A1597" t="s">
        <v>9</v>
      </c>
      <c r="B1597" t="s">
        <v>10</v>
      </c>
      <c r="C1597">
        <v>322</v>
      </c>
      <c r="D1597" t="s">
        <v>622</v>
      </c>
      <c r="E1597">
        <v>992</v>
      </c>
      <c r="F1597">
        <v>0.32459677399999998</v>
      </c>
      <c r="G1597">
        <v>48477</v>
      </c>
      <c r="H1597">
        <f>VLOOKUP($G1597,county_facts!$A:$BB,4,FALSE)</f>
        <v>34438</v>
      </c>
      <c r="I1597">
        <f>VLOOKUP($G1597,county_facts!$A:$BB,5,FALSE)</f>
        <v>33708</v>
      </c>
      <c r="J1597">
        <f>VLOOKUP($G1597,county_facts!$A:$BB,6,FALSE)</f>
        <v>2.2000000000000002</v>
      </c>
      <c r="K1597">
        <f>VLOOKUP($G1597,county_facts!$A:$BB,7,FALSE)</f>
        <v>33718</v>
      </c>
      <c r="L1597">
        <f>VLOOKUP($G1597,county_facts!$A:$BB,8,FALSE)</f>
        <v>5.9</v>
      </c>
      <c r="M1597">
        <f>VLOOKUP($G1597,county_facts!$A:$BB,9,FALSE)</f>
        <v>21.6</v>
      </c>
      <c r="N1597">
        <f>VLOOKUP($G1597,county_facts!$A:$BB,10,FALSE)</f>
        <v>19.8</v>
      </c>
      <c r="O1597">
        <f>VLOOKUP($G1597,county_facts!$A:$BB,11,FALSE)</f>
        <v>50.7</v>
      </c>
      <c r="P1597">
        <f>VLOOKUP($G1597,county_facts!$A:$BB,12,FALSE)</f>
        <v>78.5</v>
      </c>
      <c r="Q1597">
        <f>VLOOKUP($G1597,county_facts!$A:$BB,13,FALSE)</f>
        <v>18</v>
      </c>
      <c r="R1597">
        <f>VLOOKUP($G1597,county_facts!$A:$BB,14,FALSE)</f>
        <v>0.5</v>
      </c>
      <c r="S1597">
        <f>VLOOKUP($G1597,county_facts!$A:$BB,15,FALSE)</f>
        <v>1.8</v>
      </c>
      <c r="T1597">
        <f>VLOOKUP($G1597,county_facts!$A:$BB,16,FALSE)</f>
        <v>0</v>
      </c>
      <c r="U1597">
        <f>VLOOKUP($G1597,county_facts!$A:$BB,17,FALSE)</f>
        <v>1.1000000000000001</v>
      </c>
      <c r="V1597">
        <f>VLOOKUP($G1597,county_facts!$A:$BB,18,FALSE)</f>
        <v>15.1</v>
      </c>
      <c r="W1597">
        <f>VLOOKUP($G1597,county_facts!$A:$BB,19,FALSE)</f>
        <v>64.8</v>
      </c>
      <c r="X1597">
        <f>VLOOKUP($G1597,county_facts!$A:$BB,20,FALSE)</f>
        <v>87.9</v>
      </c>
      <c r="Y1597">
        <f>VLOOKUP($G1597,county_facts!$A:$BB,21,FALSE)</f>
        <v>6.9</v>
      </c>
      <c r="Z1597">
        <f>VLOOKUP($G1597,county_facts!$A:$BB,22,FALSE)</f>
        <v>13.9</v>
      </c>
      <c r="AA1597">
        <f>VLOOKUP($G1597,county_facts!$A:$BB,23,FALSE)</f>
        <v>80.900000000000006</v>
      </c>
      <c r="AB1597">
        <f>VLOOKUP($G1597,county_facts!$A:$BB,24,FALSE)</f>
        <v>23.5</v>
      </c>
      <c r="AC1597">
        <f>VLOOKUP($G1597,county_facts!$A:$BB,25,FALSE)</f>
        <v>2401</v>
      </c>
      <c r="AD1597">
        <f>VLOOKUP($G1597,county_facts!$A:$BB,26,FALSE)</f>
        <v>19.8</v>
      </c>
      <c r="AE1597">
        <f>VLOOKUP($G1597,county_facts!$A:$BB,27,FALSE)</f>
        <v>15702</v>
      </c>
      <c r="AF1597">
        <f>VLOOKUP($G1597,county_facts!$A:$BB,28,FALSE)</f>
        <v>69.2</v>
      </c>
      <c r="AG1597">
        <f>VLOOKUP($G1597,county_facts!$A:$BB,29,FALSE)</f>
        <v>12</v>
      </c>
      <c r="AH1597">
        <f>VLOOKUP($G1597,county_facts!$A:$BB,30,FALSE)</f>
        <v>147800</v>
      </c>
      <c r="AI1597">
        <f>VLOOKUP($G1597,county_facts!$A:$BB,31,FALSE)</f>
        <v>12244</v>
      </c>
      <c r="AJ1597">
        <f>VLOOKUP($G1597,county_facts!$A:$BB,32,FALSE)</f>
        <v>2.61</v>
      </c>
      <c r="AK1597">
        <f>VLOOKUP($G1597,county_facts!$A:$BB,33,FALSE)</f>
        <v>23070</v>
      </c>
      <c r="AL1597">
        <f>VLOOKUP($G1597,county_facts!$A:$BB,34,FALSE)</f>
        <v>44858</v>
      </c>
      <c r="AM1597">
        <f>VLOOKUP($G1597,county_facts!$A:$BB,35,FALSE)</f>
        <v>14.9</v>
      </c>
      <c r="AN1597">
        <f>VLOOKUP($G1597,county_facts!$A:$BB,36,FALSE)</f>
        <v>882</v>
      </c>
      <c r="AO1597">
        <f>VLOOKUP($G1597,county_facts!$A:$BB,37,FALSE)</f>
        <v>12488</v>
      </c>
      <c r="AP1597">
        <f>VLOOKUP($G1597,county_facts!$A:$BB,38,FALSE)</f>
        <v>0.2</v>
      </c>
      <c r="AQ1597">
        <f>VLOOKUP($G1597,county_facts!$A:$BB,39,FALSE)</f>
        <v>2870</v>
      </c>
      <c r="AR1597">
        <f>VLOOKUP($G1597,county_facts!$A:$BB,40,FALSE)</f>
        <v>3393</v>
      </c>
      <c r="AS1597">
        <f>VLOOKUP($G1597,county_facts!$A:$BB,41,FALSE)</f>
        <v>0</v>
      </c>
      <c r="AT1597">
        <f>VLOOKUP($G1597,county_facts!$A:$BB,42,FALSE)</f>
        <v>0</v>
      </c>
      <c r="AU1597">
        <f>VLOOKUP($G1597,county_facts!$A:$BB,43,FALSE)</f>
        <v>0</v>
      </c>
      <c r="AV1597">
        <f>VLOOKUP($G1597,county_facts!$A:$BB,44,FALSE)</f>
        <v>0</v>
      </c>
      <c r="AW1597">
        <f>VLOOKUP($G1597,county_facts!$A:$BB,45,FALSE)</f>
        <v>4.2</v>
      </c>
      <c r="AX1597">
        <f>VLOOKUP($G1597,county_facts!$A:$BB,46,FALSE)</f>
        <v>29.9</v>
      </c>
      <c r="AY1597">
        <f>VLOOKUP($G1597,county_facts!$A:$BB,47,FALSE)</f>
        <v>762771</v>
      </c>
      <c r="AZ1597">
        <f>VLOOKUP($G1597,county_facts!$A:$BB,48,FALSE)</f>
        <v>0</v>
      </c>
      <c r="BA1597">
        <f>VLOOKUP($G1597,county_facts!$A:$BB,49,FALSE)</f>
        <v>509916</v>
      </c>
      <c r="BB1597">
        <f>VLOOKUP($G1597,county_facts!$A:$BB,50,FALSE)</f>
        <v>15900</v>
      </c>
      <c r="BC1597">
        <f>VLOOKUP($G1597,county_facts!$A:$BB,51,FALSE)</f>
        <v>41272</v>
      </c>
      <c r="BD1597">
        <f>VLOOKUP($G1597,county_facts!$A:$BB,52,FALSE)</f>
        <v>85</v>
      </c>
      <c r="BE1597">
        <f>VLOOKUP($G1597,county_facts!$A:$BB,53,FALSE)</f>
        <v>603.95000000000005</v>
      </c>
      <c r="BF1597">
        <f>VLOOKUP($G1597,county_facts!$A:$BB,54,FALSE)</f>
        <v>55.8</v>
      </c>
    </row>
    <row r="1598" spans="1:58" x14ac:dyDescent="0.3">
      <c r="A1598" t="s">
        <v>6</v>
      </c>
      <c r="B1598" t="s">
        <v>634</v>
      </c>
      <c r="C1598">
        <v>112</v>
      </c>
      <c r="D1598" t="s">
        <v>622</v>
      </c>
      <c r="E1598">
        <v>210</v>
      </c>
      <c r="F1598">
        <v>0.53333333299999997</v>
      </c>
      <c r="G1598">
        <v>48475</v>
      </c>
      <c r="H1598">
        <f>VLOOKUP($G1598,county_facts!$A:$BB,4,FALSE)</f>
        <v>11625</v>
      </c>
      <c r="I1598">
        <f>VLOOKUP($G1598,county_facts!$A:$BB,5,FALSE)</f>
        <v>10658</v>
      </c>
      <c r="J1598">
        <f>VLOOKUP($G1598,county_facts!$A:$BB,6,FALSE)</f>
        <v>9.1</v>
      </c>
      <c r="K1598">
        <f>VLOOKUP($G1598,county_facts!$A:$BB,7,FALSE)</f>
        <v>10658</v>
      </c>
      <c r="L1598">
        <f>VLOOKUP($G1598,county_facts!$A:$BB,8,FALSE)</f>
        <v>8</v>
      </c>
      <c r="M1598">
        <f>VLOOKUP($G1598,county_facts!$A:$BB,9,FALSE)</f>
        <v>28</v>
      </c>
      <c r="N1598">
        <f>VLOOKUP($G1598,county_facts!$A:$BB,10,FALSE)</f>
        <v>14.1</v>
      </c>
      <c r="O1598">
        <f>VLOOKUP($G1598,county_facts!$A:$BB,11,FALSE)</f>
        <v>50.3</v>
      </c>
      <c r="P1598">
        <f>VLOOKUP($G1598,county_facts!$A:$BB,12,FALSE)</f>
        <v>90.8</v>
      </c>
      <c r="Q1598">
        <f>VLOOKUP($G1598,county_facts!$A:$BB,13,FALSE)</f>
        <v>4.9000000000000004</v>
      </c>
      <c r="R1598">
        <f>VLOOKUP($G1598,county_facts!$A:$BB,14,FALSE)</f>
        <v>1.7</v>
      </c>
      <c r="S1598">
        <f>VLOOKUP($G1598,county_facts!$A:$BB,15,FALSE)</f>
        <v>0.7</v>
      </c>
      <c r="T1598">
        <f>VLOOKUP($G1598,county_facts!$A:$BB,16,FALSE)</f>
        <v>0.1</v>
      </c>
      <c r="U1598">
        <f>VLOOKUP($G1598,county_facts!$A:$BB,17,FALSE)</f>
        <v>1.8</v>
      </c>
      <c r="V1598">
        <f>VLOOKUP($G1598,county_facts!$A:$BB,18,FALSE)</f>
        <v>51.5</v>
      </c>
      <c r="W1598">
        <f>VLOOKUP($G1598,county_facts!$A:$BB,19,FALSE)</f>
        <v>42.2</v>
      </c>
      <c r="X1598">
        <f>VLOOKUP($G1598,county_facts!$A:$BB,20,FALSE)</f>
        <v>86.4</v>
      </c>
      <c r="Y1598">
        <f>VLOOKUP($G1598,county_facts!$A:$BB,21,FALSE)</f>
        <v>7.3</v>
      </c>
      <c r="Z1598">
        <f>VLOOKUP($G1598,county_facts!$A:$BB,22,FALSE)</f>
        <v>35.4</v>
      </c>
      <c r="AA1598">
        <f>VLOOKUP($G1598,county_facts!$A:$BB,23,FALSE)</f>
        <v>71.900000000000006</v>
      </c>
      <c r="AB1598">
        <f>VLOOKUP($G1598,county_facts!$A:$BB,24,FALSE)</f>
        <v>12.5</v>
      </c>
      <c r="AC1598">
        <f>VLOOKUP($G1598,county_facts!$A:$BB,25,FALSE)</f>
        <v>854</v>
      </c>
      <c r="AD1598">
        <f>VLOOKUP($G1598,county_facts!$A:$BB,26,FALSE)</f>
        <v>18.5</v>
      </c>
      <c r="AE1598">
        <f>VLOOKUP($G1598,county_facts!$A:$BB,27,FALSE)</f>
        <v>4734</v>
      </c>
      <c r="AF1598">
        <f>VLOOKUP($G1598,county_facts!$A:$BB,28,FALSE)</f>
        <v>72.2</v>
      </c>
      <c r="AG1598">
        <f>VLOOKUP($G1598,county_facts!$A:$BB,29,FALSE)</f>
        <v>10.6</v>
      </c>
      <c r="AH1598">
        <f>VLOOKUP($G1598,county_facts!$A:$BB,30,FALSE)</f>
        <v>57300</v>
      </c>
      <c r="AI1598">
        <f>VLOOKUP($G1598,county_facts!$A:$BB,31,FALSE)</f>
        <v>3938</v>
      </c>
      <c r="AJ1598">
        <f>VLOOKUP($G1598,county_facts!$A:$BB,32,FALSE)</f>
        <v>2.69</v>
      </c>
      <c r="AK1598">
        <f>VLOOKUP($G1598,county_facts!$A:$BB,33,FALSE)</f>
        <v>22278</v>
      </c>
      <c r="AL1598">
        <f>VLOOKUP($G1598,county_facts!$A:$BB,34,FALSE)</f>
        <v>42568</v>
      </c>
      <c r="AM1598">
        <f>VLOOKUP($G1598,county_facts!$A:$BB,35,FALSE)</f>
        <v>20.399999999999999</v>
      </c>
      <c r="AN1598">
        <f>VLOOKUP($G1598,county_facts!$A:$BB,36,FALSE)</f>
        <v>299</v>
      </c>
      <c r="AO1598">
        <f>VLOOKUP($G1598,county_facts!$A:$BB,37,FALSE)</f>
        <v>3748</v>
      </c>
      <c r="AP1598">
        <f>VLOOKUP($G1598,county_facts!$A:$BB,38,FALSE)</f>
        <v>8.6</v>
      </c>
      <c r="AQ1598">
        <f>VLOOKUP($G1598,county_facts!$A:$BB,39,FALSE)</f>
        <v>681</v>
      </c>
      <c r="AR1598">
        <f>VLOOKUP($G1598,county_facts!$A:$BB,40,FALSE)</f>
        <v>980</v>
      </c>
      <c r="AS1598">
        <f>VLOOKUP($G1598,county_facts!$A:$BB,41,FALSE)</f>
        <v>0</v>
      </c>
      <c r="AT1598">
        <f>VLOOKUP($G1598,county_facts!$A:$BB,42,FALSE)</f>
        <v>0</v>
      </c>
      <c r="AU1598">
        <f>VLOOKUP($G1598,county_facts!$A:$BB,43,FALSE)</f>
        <v>0</v>
      </c>
      <c r="AV1598">
        <f>VLOOKUP($G1598,county_facts!$A:$BB,44,FALSE)</f>
        <v>0</v>
      </c>
      <c r="AW1598">
        <f>VLOOKUP($G1598,county_facts!$A:$BB,45,FALSE)</f>
        <v>0</v>
      </c>
      <c r="AX1598">
        <f>VLOOKUP($G1598,county_facts!$A:$BB,46,FALSE)</f>
        <v>0</v>
      </c>
      <c r="AY1598">
        <f>VLOOKUP($G1598,county_facts!$A:$BB,47,FALSE)</f>
        <v>0</v>
      </c>
      <c r="AZ1598">
        <f>VLOOKUP($G1598,county_facts!$A:$BB,48,FALSE)</f>
        <v>52031</v>
      </c>
      <c r="BA1598">
        <f>VLOOKUP($G1598,county_facts!$A:$BB,49,FALSE)</f>
        <v>94619</v>
      </c>
      <c r="BB1598">
        <f>VLOOKUP($G1598,county_facts!$A:$BB,50,FALSE)</f>
        <v>9327</v>
      </c>
      <c r="BC1598">
        <f>VLOOKUP($G1598,county_facts!$A:$BB,51,FALSE)</f>
        <v>8862</v>
      </c>
      <c r="BD1598">
        <f>VLOOKUP($G1598,county_facts!$A:$BB,52,FALSE)</f>
        <v>19</v>
      </c>
      <c r="BE1598">
        <f>VLOOKUP($G1598,county_facts!$A:$BB,53,FALSE)</f>
        <v>835.6</v>
      </c>
      <c r="BF1598">
        <f>VLOOKUP($G1598,county_facts!$A:$BB,54,FALSE)</f>
        <v>12.8</v>
      </c>
    </row>
    <row r="1599" spans="1:58" x14ac:dyDescent="0.3">
      <c r="A1599" t="s">
        <v>9</v>
      </c>
      <c r="B1599" t="s">
        <v>634</v>
      </c>
      <c r="C1599">
        <v>98</v>
      </c>
      <c r="D1599" t="s">
        <v>622</v>
      </c>
      <c r="E1599">
        <v>210</v>
      </c>
      <c r="F1599">
        <v>0.46666666699999998</v>
      </c>
      <c r="G1599">
        <v>48475</v>
      </c>
      <c r="H1599">
        <f>VLOOKUP($G1599,county_facts!$A:$BB,4,FALSE)</f>
        <v>11625</v>
      </c>
      <c r="I1599">
        <f>VLOOKUP($G1599,county_facts!$A:$BB,5,FALSE)</f>
        <v>10658</v>
      </c>
      <c r="J1599">
        <f>VLOOKUP($G1599,county_facts!$A:$BB,6,FALSE)</f>
        <v>9.1</v>
      </c>
      <c r="K1599">
        <f>VLOOKUP($G1599,county_facts!$A:$BB,7,FALSE)</f>
        <v>10658</v>
      </c>
      <c r="L1599">
        <f>VLOOKUP($G1599,county_facts!$A:$BB,8,FALSE)</f>
        <v>8</v>
      </c>
      <c r="M1599">
        <f>VLOOKUP($G1599,county_facts!$A:$BB,9,FALSE)</f>
        <v>28</v>
      </c>
      <c r="N1599">
        <f>VLOOKUP($G1599,county_facts!$A:$BB,10,FALSE)</f>
        <v>14.1</v>
      </c>
      <c r="O1599">
        <f>VLOOKUP($G1599,county_facts!$A:$BB,11,FALSE)</f>
        <v>50.3</v>
      </c>
      <c r="P1599">
        <f>VLOOKUP($G1599,county_facts!$A:$BB,12,FALSE)</f>
        <v>90.8</v>
      </c>
      <c r="Q1599">
        <f>VLOOKUP($G1599,county_facts!$A:$BB,13,FALSE)</f>
        <v>4.9000000000000004</v>
      </c>
      <c r="R1599">
        <f>VLOOKUP($G1599,county_facts!$A:$BB,14,FALSE)</f>
        <v>1.7</v>
      </c>
      <c r="S1599">
        <f>VLOOKUP($G1599,county_facts!$A:$BB,15,FALSE)</f>
        <v>0.7</v>
      </c>
      <c r="T1599">
        <f>VLOOKUP($G1599,county_facts!$A:$BB,16,FALSE)</f>
        <v>0.1</v>
      </c>
      <c r="U1599">
        <f>VLOOKUP($G1599,county_facts!$A:$BB,17,FALSE)</f>
        <v>1.8</v>
      </c>
      <c r="V1599">
        <f>VLOOKUP($G1599,county_facts!$A:$BB,18,FALSE)</f>
        <v>51.5</v>
      </c>
      <c r="W1599">
        <f>VLOOKUP($G1599,county_facts!$A:$BB,19,FALSE)</f>
        <v>42.2</v>
      </c>
      <c r="X1599">
        <f>VLOOKUP($G1599,county_facts!$A:$BB,20,FALSE)</f>
        <v>86.4</v>
      </c>
      <c r="Y1599">
        <f>VLOOKUP($G1599,county_facts!$A:$BB,21,FALSE)</f>
        <v>7.3</v>
      </c>
      <c r="Z1599">
        <f>VLOOKUP($G1599,county_facts!$A:$BB,22,FALSE)</f>
        <v>35.4</v>
      </c>
      <c r="AA1599">
        <f>VLOOKUP($G1599,county_facts!$A:$BB,23,FALSE)</f>
        <v>71.900000000000006</v>
      </c>
      <c r="AB1599">
        <f>VLOOKUP($G1599,county_facts!$A:$BB,24,FALSE)</f>
        <v>12.5</v>
      </c>
      <c r="AC1599">
        <f>VLOOKUP($G1599,county_facts!$A:$BB,25,FALSE)</f>
        <v>854</v>
      </c>
      <c r="AD1599">
        <f>VLOOKUP($G1599,county_facts!$A:$BB,26,FALSE)</f>
        <v>18.5</v>
      </c>
      <c r="AE1599">
        <f>VLOOKUP($G1599,county_facts!$A:$BB,27,FALSE)</f>
        <v>4734</v>
      </c>
      <c r="AF1599">
        <f>VLOOKUP($G1599,county_facts!$A:$BB,28,FALSE)</f>
        <v>72.2</v>
      </c>
      <c r="AG1599">
        <f>VLOOKUP($G1599,county_facts!$A:$BB,29,FALSE)</f>
        <v>10.6</v>
      </c>
      <c r="AH1599">
        <f>VLOOKUP($G1599,county_facts!$A:$BB,30,FALSE)</f>
        <v>57300</v>
      </c>
      <c r="AI1599">
        <f>VLOOKUP($G1599,county_facts!$A:$BB,31,FALSE)</f>
        <v>3938</v>
      </c>
      <c r="AJ1599">
        <f>VLOOKUP($G1599,county_facts!$A:$BB,32,FALSE)</f>
        <v>2.69</v>
      </c>
      <c r="AK1599">
        <f>VLOOKUP($G1599,county_facts!$A:$BB,33,FALSE)</f>
        <v>22278</v>
      </c>
      <c r="AL1599">
        <f>VLOOKUP($G1599,county_facts!$A:$BB,34,FALSE)</f>
        <v>42568</v>
      </c>
      <c r="AM1599">
        <f>VLOOKUP($G1599,county_facts!$A:$BB,35,FALSE)</f>
        <v>20.399999999999999</v>
      </c>
      <c r="AN1599">
        <f>VLOOKUP($G1599,county_facts!$A:$BB,36,FALSE)</f>
        <v>299</v>
      </c>
      <c r="AO1599">
        <f>VLOOKUP($G1599,county_facts!$A:$BB,37,FALSE)</f>
        <v>3748</v>
      </c>
      <c r="AP1599">
        <f>VLOOKUP($G1599,county_facts!$A:$BB,38,FALSE)</f>
        <v>8.6</v>
      </c>
      <c r="AQ1599">
        <f>VLOOKUP($G1599,county_facts!$A:$BB,39,FALSE)</f>
        <v>681</v>
      </c>
      <c r="AR1599">
        <f>VLOOKUP($G1599,county_facts!$A:$BB,40,FALSE)</f>
        <v>980</v>
      </c>
      <c r="AS1599">
        <f>VLOOKUP($G1599,county_facts!$A:$BB,41,FALSE)</f>
        <v>0</v>
      </c>
      <c r="AT1599">
        <f>VLOOKUP($G1599,county_facts!$A:$BB,42,FALSE)</f>
        <v>0</v>
      </c>
      <c r="AU1599">
        <f>VLOOKUP($G1599,county_facts!$A:$BB,43,FALSE)</f>
        <v>0</v>
      </c>
      <c r="AV1599">
        <f>VLOOKUP($G1599,county_facts!$A:$BB,44,FALSE)</f>
        <v>0</v>
      </c>
      <c r="AW1599">
        <f>VLOOKUP($G1599,county_facts!$A:$BB,45,FALSE)</f>
        <v>0</v>
      </c>
      <c r="AX1599">
        <f>VLOOKUP($G1599,county_facts!$A:$BB,46,FALSE)</f>
        <v>0</v>
      </c>
      <c r="AY1599">
        <f>VLOOKUP($G1599,county_facts!$A:$BB,47,FALSE)</f>
        <v>0</v>
      </c>
      <c r="AZ1599">
        <f>VLOOKUP($G1599,county_facts!$A:$BB,48,FALSE)</f>
        <v>52031</v>
      </c>
      <c r="BA1599">
        <f>VLOOKUP($G1599,county_facts!$A:$BB,49,FALSE)</f>
        <v>94619</v>
      </c>
      <c r="BB1599">
        <f>VLOOKUP($G1599,county_facts!$A:$BB,50,FALSE)</f>
        <v>9327</v>
      </c>
      <c r="BC1599">
        <f>VLOOKUP($G1599,county_facts!$A:$BB,51,FALSE)</f>
        <v>8862</v>
      </c>
      <c r="BD1599">
        <f>VLOOKUP($G1599,county_facts!$A:$BB,52,FALSE)</f>
        <v>19</v>
      </c>
      <c r="BE1599">
        <f>VLOOKUP($G1599,county_facts!$A:$BB,53,FALSE)</f>
        <v>835.6</v>
      </c>
      <c r="BF1599">
        <f>VLOOKUP($G1599,county_facts!$A:$BB,54,FALSE)</f>
        <v>12.8</v>
      </c>
    </row>
    <row r="1600" spans="1:58" x14ac:dyDescent="0.3">
      <c r="A1600" t="s">
        <v>6</v>
      </c>
      <c r="B1600" t="s">
        <v>635</v>
      </c>
      <c r="C1600">
        <v>1004</v>
      </c>
      <c r="D1600" t="s">
        <v>622</v>
      </c>
      <c r="E1600">
        <v>1867</v>
      </c>
      <c r="F1600">
        <v>0.53776111400000004</v>
      </c>
      <c r="G1600">
        <v>48473</v>
      </c>
      <c r="H1600">
        <f>VLOOKUP($G1600,county_facts!$A:$BB,4,FALSE)</f>
        <v>46820</v>
      </c>
      <c r="I1600">
        <f>VLOOKUP($G1600,county_facts!$A:$BB,5,FALSE)</f>
        <v>43237</v>
      </c>
      <c r="J1600">
        <f>VLOOKUP($G1600,county_facts!$A:$BB,6,FALSE)</f>
        <v>8.3000000000000007</v>
      </c>
      <c r="K1600">
        <f>VLOOKUP($G1600,county_facts!$A:$BB,7,FALSE)</f>
        <v>43205</v>
      </c>
      <c r="L1600">
        <f>VLOOKUP($G1600,county_facts!$A:$BB,8,FALSE)</f>
        <v>6.3</v>
      </c>
      <c r="M1600">
        <f>VLOOKUP($G1600,county_facts!$A:$BB,9,FALSE)</f>
        <v>24</v>
      </c>
      <c r="N1600">
        <f>VLOOKUP($G1600,county_facts!$A:$BB,10,FALSE)</f>
        <v>11.5</v>
      </c>
      <c r="O1600">
        <f>VLOOKUP($G1600,county_facts!$A:$BB,11,FALSE)</f>
        <v>50.2</v>
      </c>
      <c r="P1600">
        <f>VLOOKUP($G1600,county_facts!$A:$BB,12,FALSE)</f>
        <v>70.5</v>
      </c>
      <c r="Q1600">
        <f>VLOOKUP($G1600,county_facts!$A:$BB,13,FALSE)</f>
        <v>25.6</v>
      </c>
      <c r="R1600">
        <f>VLOOKUP($G1600,county_facts!$A:$BB,14,FALSE)</f>
        <v>1.6</v>
      </c>
      <c r="S1600">
        <f>VLOOKUP($G1600,county_facts!$A:$BB,15,FALSE)</f>
        <v>0.8</v>
      </c>
      <c r="T1600">
        <f>VLOOKUP($G1600,county_facts!$A:$BB,16,FALSE)</f>
        <v>0.1</v>
      </c>
      <c r="U1600">
        <f>VLOOKUP($G1600,county_facts!$A:$BB,17,FALSE)</f>
        <v>1.4</v>
      </c>
      <c r="V1600">
        <f>VLOOKUP($G1600,county_facts!$A:$BB,18,FALSE)</f>
        <v>29.8</v>
      </c>
      <c r="W1600">
        <f>VLOOKUP($G1600,county_facts!$A:$BB,19,FALSE)</f>
        <v>43.3</v>
      </c>
      <c r="X1600">
        <f>VLOOKUP($G1600,county_facts!$A:$BB,20,FALSE)</f>
        <v>85.5</v>
      </c>
      <c r="Y1600">
        <f>VLOOKUP($G1600,county_facts!$A:$BB,21,FALSE)</f>
        <v>12.9</v>
      </c>
      <c r="Z1600">
        <f>VLOOKUP($G1600,county_facts!$A:$BB,22,FALSE)</f>
        <v>23.7</v>
      </c>
      <c r="AA1600">
        <f>VLOOKUP($G1600,county_facts!$A:$BB,23,FALSE)</f>
        <v>80.900000000000006</v>
      </c>
      <c r="AB1600">
        <f>VLOOKUP($G1600,county_facts!$A:$BB,24,FALSE)</f>
        <v>19</v>
      </c>
      <c r="AC1600">
        <f>VLOOKUP($G1600,county_facts!$A:$BB,25,FALSE)</f>
        <v>2256</v>
      </c>
      <c r="AD1600">
        <f>VLOOKUP($G1600,county_facts!$A:$BB,26,FALSE)</f>
        <v>31</v>
      </c>
      <c r="AE1600">
        <f>VLOOKUP($G1600,county_facts!$A:$BB,27,FALSE)</f>
        <v>16122</v>
      </c>
      <c r="AF1600">
        <f>VLOOKUP($G1600,county_facts!$A:$BB,28,FALSE)</f>
        <v>67.900000000000006</v>
      </c>
      <c r="AG1600">
        <f>VLOOKUP($G1600,county_facts!$A:$BB,29,FALSE)</f>
        <v>12.2</v>
      </c>
      <c r="AH1600">
        <f>VLOOKUP($G1600,county_facts!$A:$BB,30,FALSE)</f>
        <v>133400</v>
      </c>
      <c r="AI1600">
        <f>VLOOKUP($G1600,county_facts!$A:$BB,31,FALSE)</f>
        <v>13601</v>
      </c>
      <c r="AJ1600">
        <f>VLOOKUP($G1600,county_facts!$A:$BB,32,FALSE)</f>
        <v>2.97</v>
      </c>
      <c r="AK1600">
        <f>VLOOKUP($G1600,county_facts!$A:$BB,33,FALSE)</f>
        <v>22412</v>
      </c>
      <c r="AL1600">
        <f>VLOOKUP($G1600,county_facts!$A:$BB,34,FALSE)</f>
        <v>50097</v>
      </c>
      <c r="AM1600">
        <f>VLOOKUP($G1600,county_facts!$A:$BB,35,FALSE)</f>
        <v>20.399999999999999</v>
      </c>
      <c r="AN1600">
        <f>VLOOKUP($G1600,county_facts!$A:$BB,36,FALSE)</f>
        <v>699</v>
      </c>
      <c r="AO1600">
        <f>VLOOKUP($G1600,county_facts!$A:$BB,37,FALSE)</f>
        <v>10266</v>
      </c>
      <c r="AP1600">
        <f>VLOOKUP($G1600,county_facts!$A:$BB,38,FALSE)</f>
        <v>4.5999999999999996</v>
      </c>
      <c r="AQ1600">
        <f>VLOOKUP($G1600,county_facts!$A:$BB,39,FALSE)</f>
        <v>3205</v>
      </c>
      <c r="AR1600">
        <f>VLOOKUP($G1600,county_facts!$A:$BB,40,FALSE)</f>
        <v>3430</v>
      </c>
      <c r="AS1600">
        <f>VLOOKUP($G1600,county_facts!$A:$BB,41,FALSE)</f>
        <v>5.6</v>
      </c>
      <c r="AT1600">
        <f>VLOOKUP($G1600,county_facts!$A:$BB,42,FALSE)</f>
        <v>0</v>
      </c>
      <c r="AU1600">
        <f>VLOOKUP($G1600,county_facts!$A:$BB,43,FALSE)</f>
        <v>0</v>
      </c>
      <c r="AV1600">
        <f>VLOOKUP($G1600,county_facts!$A:$BB,44,FALSE)</f>
        <v>0</v>
      </c>
      <c r="AW1600">
        <f>VLOOKUP($G1600,county_facts!$A:$BB,45,FALSE)</f>
        <v>0</v>
      </c>
      <c r="AX1600">
        <f>VLOOKUP($G1600,county_facts!$A:$BB,46,FALSE)</f>
        <v>22.8</v>
      </c>
      <c r="AY1600">
        <f>VLOOKUP($G1600,county_facts!$A:$BB,47,FALSE)</f>
        <v>0</v>
      </c>
      <c r="AZ1600">
        <f>VLOOKUP($G1600,county_facts!$A:$BB,48,FALSE)</f>
        <v>451592</v>
      </c>
      <c r="BA1600">
        <f>VLOOKUP($G1600,county_facts!$A:$BB,49,FALSE)</f>
        <v>593065</v>
      </c>
      <c r="BB1600">
        <f>VLOOKUP($G1600,county_facts!$A:$BB,50,FALSE)</f>
        <v>16554</v>
      </c>
      <c r="BC1600">
        <f>VLOOKUP($G1600,county_facts!$A:$BB,51,FALSE)</f>
        <v>24703</v>
      </c>
      <c r="BD1600">
        <f>VLOOKUP($G1600,county_facts!$A:$BB,52,FALSE)</f>
        <v>82</v>
      </c>
      <c r="BE1600">
        <f>VLOOKUP($G1600,county_facts!$A:$BB,53,FALSE)</f>
        <v>513.42999999999995</v>
      </c>
      <c r="BF1600">
        <f>VLOOKUP($G1600,county_facts!$A:$BB,54,FALSE)</f>
        <v>84.1</v>
      </c>
    </row>
    <row r="1601" spans="1:58" x14ac:dyDescent="0.3">
      <c r="A1601" t="s">
        <v>9</v>
      </c>
      <c r="B1601" t="s">
        <v>635</v>
      </c>
      <c r="C1601">
        <v>863</v>
      </c>
      <c r="D1601" t="s">
        <v>622</v>
      </c>
      <c r="E1601">
        <v>1867</v>
      </c>
      <c r="F1601">
        <v>0.46223888600000002</v>
      </c>
      <c r="G1601">
        <v>48473</v>
      </c>
      <c r="H1601">
        <f>VLOOKUP($G1601,county_facts!$A:$BB,4,FALSE)</f>
        <v>46820</v>
      </c>
      <c r="I1601">
        <f>VLOOKUP($G1601,county_facts!$A:$BB,5,FALSE)</f>
        <v>43237</v>
      </c>
      <c r="J1601">
        <f>VLOOKUP($G1601,county_facts!$A:$BB,6,FALSE)</f>
        <v>8.3000000000000007</v>
      </c>
      <c r="K1601">
        <f>VLOOKUP($G1601,county_facts!$A:$BB,7,FALSE)</f>
        <v>43205</v>
      </c>
      <c r="L1601">
        <f>VLOOKUP($G1601,county_facts!$A:$BB,8,FALSE)</f>
        <v>6.3</v>
      </c>
      <c r="M1601">
        <f>VLOOKUP($G1601,county_facts!$A:$BB,9,FALSE)</f>
        <v>24</v>
      </c>
      <c r="N1601">
        <f>VLOOKUP($G1601,county_facts!$A:$BB,10,FALSE)</f>
        <v>11.5</v>
      </c>
      <c r="O1601">
        <f>VLOOKUP($G1601,county_facts!$A:$BB,11,FALSE)</f>
        <v>50.2</v>
      </c>
      <c r="P1601">
        <f>VLOOKUP($G1601,county_facts!$A:$BB,12,FALSE)</f>
        <v>70.5</v>
      </c>
      <c r="Q1601">
        <f>VLOOKUP($G1601,county_facts!$A:$BB,13,FALSE)</f>
        <v>25.6</v>
      </c>
      <c r="R1601">
        <f>VLOOKUP($G1601,county_facts!$A:$BB,14,FALSE)</f>
        <v>1.6</v>
      </c>
      <c r="S1601">
        <f>VLOOKUP($G1601,county_facts!$A:$BB,15,FALSE)</f>
        <v>0.8</v>
      </c>
      <c r="T1601">
        <f>VLOOKUP($G1601,county_facts!$A:$BB,16,FALSE)</f>
        <v>0.1</v>
      </c>
      <c r="U1601">
        <f>VLOOKUP($G1601,county_facts!$A:$BB,17,FALSE)</f>
        <v>1.4</v>
      </c>
      <c r="V1601">
        <f>VLOOKUP($G1601,county_facts!$A:$BB,18,FALSE)</f>
        <v>29.8</v>
      </c>
      <c r="W1601">
        <f>VLOOKUP($G1601,county_facts!$A:$BB,19,FALSE)</f>
        <v>43.3</v>
      </c>
      <c r="X1601">
        <f>VLOOKUP($G1601,county_facts!$A:$BB,20,FALSE)</f>
        <v>85.5</v>
      </c>
      <c r="Y1601">
        <f>VLOOKUP($G1601,county_facts!$A:$BB,21,FALSE)</f>
        <v>12.9</v>
      </c>
      <c r="Z1601">
        <f>VLOOKUP($G1601,county_facts!$A:$BB,22,FALSE)</f>
        <v>23.7</v>
      </c>
      <c r="AA1601">
        <f>VLOOKUP($G1601,county_facts!$A:$BB,23,FALSE)</f>
        <v>80.900000000000006</v>
      </c>
      <c r="AB1601">
        <f>VLOOKUP($G1601,county_facts!$A:$BB,24,FALSE)</f>
        <v>19</v>
      </c>
      <c r="AC1601">
        <f>VLOOKUP($G1601,county_facts!$A:$BB,25,FALSE)</f>
        <v>2256</v>
      </c>
      <c r="AD1601">
        <f>VLOOKUP($G1601,county_facts!$A:$BB,26,FALSE)</f>
        <v>31</v>
      </c>
      <c r="AE1601">
        <f>VLOOKUP($G1601,county_facts!$A:$BB,27,FALSE)</f>
        <v>16122</v>
      </c>
      <c r="AF1601">
        <f>VLOOKUP($G1601,county_facts!$A:$BB,28,FALSE)</f>
        <v>67.900000000000006</v>
      </c>
      <c r="AG1601">
        <f>VLOOKUP($G1601,county_facts!$A:$BB,29,FALSE)</f>
        <v>12.2</v>
      </c>
      <c r="AH1601">
        <f>VLOOKUP($G1601,county_facts!$A:$BB,30,FALSE)</f>
        <v>133400</v>
      </c>
      <c r="AI1601">
        <f>VLOOKUP($G1601,county_facts!$A:$BB,31,FALSE)</f>
        <v>13601</v>
      </c>
      <c r="AJ1601">
        <f>VLOOKUP($G1601,county_facts!$A:$BB,32,FALSE)</f>
        <v>2.97</v>
      </c>
      <c r="AK1601">
        <f>VLOOKUP($G1601,county_facts!$A:$BB,33,FALSE)</f>
        <v>22412</v>
      </c>
      <c r="AL1601">
        <f>VLOOKUP($G1601,county_facts!$A:$BB,34,FALSE)</f>
        <v>50097</v>
      </c>
      <c r="AM1601">
        <f>VLOOKUP($G1601,county_facts!$A:$BB,35,FALSE)</f>
        <v>20.399999999999999</v>
      </c>
      <c r="AN1601">
        <f>VLOOKUP($G1601,county_facts!$A:$BB,36,FALSE)</f>
        <v>699</v>
      </c>
      <c r="AO1601">
        <f>VLOOKUP($G1601,county_facts!$A:$BB,37,FALSE)</f>
        <v>10266</v>
      </c>
      <c r="AP1601">
        <f>VLOOKUP($G1601,county_facts!$A:$BB,38,FALSE)</f>
        <v>4.5999999999999996</v>
      </c>
      <c r="AQ1601">
        <f>VLOOKUP($G1601,county_facts!$A:$BB,39,FALSE)</f>
        <v>3205</v>
      </c>
      <c r="AR1601">
        <f>VLOOKUP($G1601,county_facts!$A:$BB,40,FALSE)</f>
        <v>3430</v>
      </c>
      <c r="AS1601">
        <f>VLOOKUP($G1601,county_facts!$A:$BB,41,FALSE)</f>
        <v>5.6</v>
      </c>
      <c r="AT1601">
        <f>VLOOKUP($G1601,county_facts!$A:$BB,42,FALSE)</f>
        <v>0</v>
      </c>
      <c r="AU1601">
        <f>VLOOKUP($G1601,county_facts!$A:$BB,43,FALSE)</f>
        <v>0</v>
      </c>
      <c r="AV1601">
        <f>VLOOKUP($G1601,county_facts!$A:$BB,44,FALSE)</f>
        <v>0</v>
      </c>
      <c r="AW1601">
        <f>VLOOKUP($G1601,county_facts!$A:$BB,45,FALSE)</f>
        <v>0</v>
      </c>
      <c r="AX1601">
        <f>VLOOKUP($G1601,county_facts!$A:$BB,46,FALSE)</f>
        <v>22.8</v>
      </c>
      <c r="AY1601">
        <f>VLOOKUP($G1601,county_facts!$A:$BB,47,FALSE)</f>
        <v>0</v>
      </c>
      <c r="AZ1601">
        <f>VLOOKUP($G1601,county_facts!$A:$BB,48,FALSE)</f>
        <v>451592</v>
      </c>
      <c r="BA1601">
        <f>VLOOKUP($G1601,county_facts!$A:$BB,49,FALSE)</f>
        <v>593065</v>
      </c>
      <c r="BB1601">
        <f>VLOOKUP($G1601,county_facts!$A:$BB,50,FALSE)</f>
        <v>16554</v>
      </c>
      <c r="BC1601">
        <f>VLOOKUP($G1601,county_facts!$A:$BB,51,FALSE)</f>
        <v>24703</v>
      </c>
      <c r="BD1601">
        <f>VLOOKUP($G1601,county_facts!$A:$BB,52,FALSE)</f>
        <v>82</v>
      </c>
      <c r="BE1601">
        <f>VLOOKUP($G1601,county_facts!$A:$BB,53,FALSE)</f>
        <v>513.42999999999995</v>
      </c>
      <c r="BF1601">
        <f>VLOOKUP($G1601,county_facts!$A:$BB,54,FALSE)</f>
        <v>84.1</v>
      </c>
    </row>
    <row r="1602" spans="1:58" x14ac:dyDescent="0.3">
      <c r="A1602" t="s">
        <v>6</v>
      </c>
      <c r="B1602" t="s">
        <v>11</v>
      </c>
      <c r="C1602">
        <v>1159</v>
      </c>
      <c r="D1602" t="s">
        <v>622</v>
      </c>
      <c r="E1602">
        <v>1847</v>
      </c>
      <c r="F1602">
        <v>0.627504061</v>
      </c>
      <c r="G1602">
        <v>48471</v>
      </c>
      <c r="H1602">
        <f>VLOOKUP($G1602,county_facts!$A:$BB,4,FALSE)</f>
        <v>69789</v>
      </c>
      <c r="I1602">
        <f>VLOOKUP($G1602,county_facts!$A:$BB,5,FALSE)</f>
        <v>67861</v>
      </c>
      <c r="J1602">
        <f>VLOOKUP($G1602,county_facts!$A:$BB,6,FALSE)</f>
        <v>2.8</v>
      </c>
      <c r="K1602">
        <f>VLOOKUP($G1602,county_facts!$A:$BB,7,FALSE)</f>
        <v>67861</v>
      </c>
      <c r="L1602">
        <f>VLOOKUP($G1602,county_facts!$A:$BB,8,FALSE)</f>
        <v>4.2</v>
      </c>
      <c r="M1602">
        <f>VLOOKUP($G1602,county_facts!$A:$BB,9,FALSE)</f>
        <v>15.6</v>
      </c>
      <c r="N1602">
        <f>VLOOKUP($G1602,county_facts!$A:$BB,10,FALSE)</f>
        <v>11.4</v>
      </c>
      <c r="O1602">
        <f>VLOOKUP($G1602,county_facts!$A:$BB,11,FALSE)</f>
        <v>41.2</v>
      </c>
      <c r="P1602">
        <f>VLOOKUP($G1602,county_facts!$A:$BB,12,FALSE)</f>
        <v>73.400000000000006</v>
      </c>
      <c r="Q1602">
        <f>VLOOKUP($G1602,county_facts!$A:$BB,13,FALSE)</f>
        <v>23.1</v>
      </c>
      <c r="R1602">
        <f>VLOOKUP($G1602,county_facts!$A:$BB,14,FALSE)</f>
        <v>0.8</v>
      </c>
      <c r="S1602">
        <f>VLOOKUP($G1602,county_facts!$A:$BB,15,FALSE)</f>
        <v>1.2</v>
      </c>
      <c r="T1602">
        <f>VLOOKUP($G1602,county_facts!$A:$BB,16,FALSE)</f>
        <v>0.1</v>
      </c>
      <c r="U1602">
        <f>VLOOKUP($G1602,county_facts!$A:$BB,17,FALSE)</f>
        <v>1.4</v>
      </c>
      <c r="V1602">
        <f>VLOOKUP($G1602,county_facts!$A:$BB,18,FALSE)</f>
        <v>17.8</v>
      </c>
      <c r="W1602">
        <f>VLOOKUP($G1602,county_facts!$A:$BB,19,FALSE)</f>
        <v>57.1</v>
      </c>
      <c r="X1602">
        <f>VLOOKUP($G1602,county_facts!$A:$BB,20,FALSE)</f>
        <v>80.900000000000006</v>
      </c>
      <c r="Y1602">
        <f>VLOOKUP($G1602,county_facts!$A:$BB,21,FALSE)</f>
        <v>7.3</v>
      </c>
      <c r="Z1602">
        <f>VLOOKUP($G1602,county_facts!$A:$BB,22,FALSE)</f>
        <v>15.7</v>
      </c>
      <c r="AA1602">
        <f>VLOOKUP($G1602,county_facts!$A:$BB,23,FALSE)</f>
        <v>81.7</v>
      </c>
      <c r="AB1602">
        <f>VLOOKUP($G1602,county_facts!$A:$BB,24,FALSE)</f>
        <v>17.899999999999999</v>
      </c>
      <c r="AC1602">
        <f>VLOOKUP($G1602,county_facts!$A:$BB,25,FALSE)</f>
        <v>5028</v>
      </c>
      <c r="AD1602">
        <f>VLOOKUP($G1602,county_facts!$A:$BB,26,FALSE)</f>
        <v>24</v>
      </c>
      <c r="AE1602">
        <f>VLOOKUP($G1602,county_facts!$A:$BB,27,FALSE)</f>
        <v>24937</v>
      </c>
      <c r="AF1602">
        <f>VLOOKUP($G1602,county_facts!$A:$BB,28,FALSE)</f>
        <v>57</v>
      </c>
      <c r="AG1602">
        <f>VLOOKUP($G1602,county_facts!$A:$BB,29,FALSE)</f>
        <v>26</v>
      </c>
      <c r="AH1602">
        <f>VLOOKUP($G1602,county_facts!$A:$BB,30,FALSE)</f>
        <v>109900</v>
      </c>
      <c r="AI1602">
        <f>VLOOKUP($G1602,county_facts!$A:$BB,31,FALSE)</f>
        <v>20558</v>
      </c>
      <c r="AJ1602">
        <f>VLOOKUP($G1602,county_facts!$A:$BB,32,FALSE)</f>
        <v>2.2599999999999998</v>
      </c>
      <c r="AK1602">
        <f>VLOOKUP($G1602,county_facts!$A:$BB,33,FALSE)</f>
        <v>16330</v>
      </c>
      <c r="AL1602">
        <f>VLOOKUP($G1602,county_facts!$A:$BB,34,FALSE)</f>
        <v>37617</v>
      </c>
      <c r="AM1602">
        <f>VLOOKUP($G1602,county_facts!$A:$BB,35,FALSE)</f>
        <v>26</v>
      </c>
      <c r="AN1602">
        <f>VLOOKUP($G1602,county_facts!$A:$BB,36,FALSE)</f>
        <v>946</v>
      </c>
      <c r="AO1602">
        <f>VLOOKUP($G1602,county_facts!$A:$BB,37,FALSE)</f>
        <v>11331</v>
      </c>
      <c r="AP1602">
        <f>VLOOKUP($G1602,county_facts!$A:$BB,38,FALSE)</f>
        <v>0.9</v>
      </c>
      <c r="AQ1602">
        <f>VLOOKUP($G1602,county_facts!$A:$BB,39,FALSE)</f>
        <v>3745</v>
      </c>
      <c r="AR1602">
        <f>VLOOKUP($G1602,county_facts!$A:$BB,40,FALSE)</f>
        <v>4125</v>
      </c>
      <c r="AS1602">
        <f>VLOOKUP($G1602,county_facts!$A:$BB,41,FALSE)</f>
        <v>0</v>
      </c>
      <c r="AT1602">
        <f>VLOOKUP($G1602,county_facts!$A:$BB,42,FALSE)</f>
        <v>0</v>
      </c>
      <c r="AU1602">
        <f>VLOOKUP($G1602,county_facts!$A:$BB,43,FALSE)</f>
        <v>0</v>
      </c>
      <c r="AV1602">
        <f>VLOOKUP($G1602,county_facts!$A:$BB,44,FALSE)</f>
        <v>0</v>
      </c>
      <c r="AW1602">
        <f>VLOOKUP($G1602,county_facts!$A:$BB,45,FALSE)</f>
        <v>7.5</v>
      </c>
      <c r="AX1602">
        <f>VLOOKUP($G1602,county_facts!$A:$BB,46,FALSE)</f>
        <v>29</v>
      </c>
      <c r="AY1602">
        <f>VLOOKUP($G1602,county_facts!$A:$BB,47,FALSE)</f>
        <v>0</v>
      </c>
      <c r="AZ1602">
        <f>VLOOKUP($G1602,county_facts!$A:$BB,48,FALSE)</f>
        <v>0</v>
      </c>
      <c r="BA1602">
        <f>VLOOKUP($G1602,county_facts!$A:$BB,49,FALSE)</f>
        <v>626334</v>
      </c>
      <c r="BB1602">
        <f>VLOOKUP($G1602,county_facts!$A:$BB,50,FALSE)</f>
        <v>9835</v>
      </c>
      <c r="BC1602">
        <f>VLOOKUP($G1602,county_facts!$A:$BB,51,FALSE)</f>
        <v>73827</v>
      </c>
      <c r="BD1602">
        <f>VLOOKUP($G1602,county_facts!$A:$BB,52,FALSE)</f>
        <v>222</v>
      </c>
      <c r="BE1602">
        <f>VLOOKUP($G1602,county_facts!$A:$BB,53,FALSE)</f>
        <v>784.17</v>
      </c>
      <c r="BF1602">
        <f>VLOOKUP($G1602,county_facts!$A:$BB,54,FALSE)</f>
        <v>86.5</v>
      </c>
    </row>
    <row r="1603" spans="1:58" x14ac:dyDescent="0.3">
      <c r="A1603" t="s">
        <v>9</v>
      </c>
      <c r="B1603" t="s">
        <v>11</v>
      </c>
      <c r="C1603">
        <v>688</v>
      </c>
      <c r="D1603" t="s">
        <v>622</v>
      </c>
      <c r="E1603">
        <v>1847</v>
      </c>
      <c r="F1603">
        <v>0.372495939</v>
      </c>
      <c r="G1603">
        <v>48471</v>
      </c>
      <c r="H1603">
        <f>VLOOKUP($G1603,county_facts!$A:$BB,4,FALSE)</f>
        <v>69789</v>
      </c>
      <c r="I1603">
        <f>VLOOKUP($G1603,county_facts!$A:$BB,5,FALSE)</f>
        <v>67861</v>
      </c>
      <c r="J1603">
        <f>VLOOKUP($G1603,county_facts!$A:$BB,6,FALSE)</f>
        <v>2.8</v>
      </c>
      <c r="K1603">
        <f>VLOOKUP($G1603,county_facts!$A:$BB,7,FALSE)</f>
        <v>67861</v>
      </c>
      <c r="L1603">
        <f>VLOOKUP($G1603,county_facts!$A:$BB,8,FALSE)</f>
        <v>4.2</v>
      </c>
      <c r="M1603">
        <f>VLOOKUP($G1603,county_facts!$A:$BB,9,FALSE)</f>
        <v>15.6</v>
      </c>
      <c r="N1603">
        <f>VLOOKUP($G1603,county_facts!$A:$BB,10,FALSE)</f>
        <v>11.4</v>
      </c>
      <c r="O1603">
        <f>VLOOKUP($G1603,county_facts!$A:$BB,11,FALSE)</f>
        <v>41.2</v>
      </c>
      <c r="P1603">
        <f>VLOOKUP($G1603,county_facts!$A:$BB,12,FALSE)</f>
        <v>73.400000000000006</v>
      </c>
      <c r="Q1603">
        <f>VLOOKUP($G1603,county_facts!$A:$BB,13,FALSE)</f>
        <v>23.1</v>
      </c>
      <c r="R1603">
        <f>VLOOKUP($G1603,county_facts!$A:$BB,14,FALSE)</f>
        <v>0.8</v>
      </c>
      <c r="S1603">
        <f>VLOOKUP($G1603,county_facts!$A:$BB,15,FALSE)</f>
        <v>1.2</v>
      </c>
      <c r="T1603">
        <f>VLOOKUP($G1603,county_facts!$A:$BB,16,FALSE)</f>
        <v>0.1</v>
      </c>
      <c r="U1603">
        <f>VLOOKUP($G1603,county_facts!$A:$BB,17,FALSE)</f>
        <v>1.4</v>
      </c>
      <c r="V1603">
        <f>VLOOKUP($G1603,county_facts!$A:$BB,18,FALSE)</f>
        <v>17.8</v>
      </c>
      <c r="W1603">
        <f>VLOOKUP($G1603,county_facts!$A:$BB,19,FALSE)</f>
        <v>57.1</v>
      </c>
      <c r="X1603">
        <f>VLOOKUP($G1603,county_facts!$A:$BB,20,FALSE)</f>
        <v>80.900000000000006</v>
      </c>
      <c r="Y1603">
        <f>VLOOKUP($G1603,county_facts!$A:$BB,21,FALSE)</f>
        <v>7.3</v>
      </c>
      <c r="Z1603">
        <f>VLOOKUP($G1603,county_facts!$A:$BB,22,FALSE)</f>
        <v>15.7</v>
      </c>
      <c r="AA1603">
        <f>VLOOKUP($G1603,county_facts!$A:$BB,23,FALSE)</f>
        <v>81.7</v>
      </c>
      <c r="AB1603">
        <f>VLOOKUP($G1603,county_facts!$A:$BB,24,FALSE)</f>
        <v>17.899999999999999</v>
      </c>
      <c r="AC1603">
        <f>VLOOKUP($G1603,county_facts!$A:$BB,25,FALSE)</f>
        <v>5028</v>
      </c>
      <c r="AD1603">
        <f>VLOOKUP($G1603,county_facts!$A:$BB,26,FALSE)</f>
        <v>24</v>
      </c>
      <c r="AE1603">
        <f>VLOOKUP($G1603,county_facts!$A:$BB,27,FALSE)</f>
        <v>24937</v>
      </c>
      <c r="AF1603">
        <f>VLOOKUP($G1603,county_facts!$A:$BB,28,FALSE)</f>
        <v>57</v>
      </c>
      <c r="AG1603">
        <f>VLOOKUP($G1603,county_facts!$A:$BB,29,FALSE)</f>
        <v>26</v>
      </c>
      <c r="AH1603">
        <f>VLOOKUP($G1603,county_facts!$A:$BB,30,FALSE)</f>
        <v>109900</v>
      </c>
      <c r="AI1603">
        <f>VLOOKUP($G1603,county_facts!$A:$BB,31,FALSE)</f>
        <v>20558</v>
      </c>
      <c r="AJ1603">
        <f>VLOOKUP($G1603,county_facts!$A:$BB,32,FALSE)</f>
        <v>2.2599999999999998</v>
      </c>
      <c r="AK1603">
        <f>VLOOKUP($G1603,county_facts!$A:$BB,33,FALSE)</f>
        <v>16330</v>
      </c>
      <c r="AL1603">
        <f>VLOOKUP($G1603,county_facts!$A:$BB,34,FALSE)</f>
        <v>37617</v>
      </c>
      <c r="AM1603">
        <f>VLOOKUP($G1603,county_facts!$A:$BB,35,FALSE)</f>
        <v>26</v>
      </c>
      <c r="AN1603">
        <f>VLOOKUP($G1603,county_facts!$A:$BB,36,FALSE)</f>
        <v>946</v>
      </c>
      <c r="AO1603">
        <f>VLOOKUP($G1603,county_facts!$A:$BB,37,FALSE)</f>
        <v>11331</v>
      </c>
      <c r="AP1603">
        <f>VLOOKUP($G1603,county_facts!$A:$BB,38,FALSE)</f>
        <v>0.9</v>
      </c>
      <c r="AQ1603">
        <f>VLOOKUP($G1603,county_facts!$A:$BB,39,FALSE)</f>
        <v>3745</v>
      </c>
      <c r="AR1603">
        <f>VLOOKUP($G1603,county_facts!$A:$BB,40,FALSE)</f>
        <v>4125</v>
      </c>
      <c r="AS1603">
        <f>VLOOKUP($G1603,county_facts!$A:$BB,41,FALSE)</f>
        <v>0</v>
      </c>
      <c r="AT1603">
        <f>VLOOKUP($G1603,county_facts!$A:$BB,42,FALSE)</f>
        <v>0</v>
      </c>
      <c r="AU1603">
        <f>VLOOKUP($G1603,county_facts!$A:$BB,43,FALSE)</f>
        <v>0</v>
      </c>
      <c r="AV1603">
        <f>VLOOKUP($G1603,county_facts!$A:$BB,44,FALSE)</f>
        <v>0</v>
      </c>
      <c r="AW1603">
        <f>VLOOKUP($G1603,county_facts!$A:$BB,45,FALSE)</f>
        <v>7.5</v>
      </c>
      <c r="AX1603">
        <f>VLOOKUP($G1603,county_facts!$A:$BB,46,FALSE)</f>
        <v>29</v>
      </c>
      <c r="AY1603">
        <f>VLOOKUP($G1603,county_facts!$A:$BB,47,FALSE)</f>
        <v>0</v>
      </c>
      <c r="AZ1603">
        <f>VLOOKUP($G1603,county_facts!$A:$BB,48,FALSE)</f>
        <v>0</v>
      </c>
      <c r="BA1603">
        <f>VLOOKUP($G1603,county_facts!$A:$BB,49,FALSE)</f>
        <v>626334</v>
      </c>
      <c r="BB1603">
        <f>VLOOKUP($G1603,county_facts!$A:$BB,50,FALSE)</f>
        <v>9835</v>
      </c>
      <c r="BC1603">
        <f>VLOOKUP($G1603,county_facts!$A:$BB,51,FALSE)</f>
        <v>73827</v>
      </c>
      <c r="BD1603">
        <f>VLOOKUP($G1603,county_facts!$A:$BB,52,FALSE)</f>
        <v>222</v>
      </c>
      <c r="BE1603">
        <f>VLOOKUP($G1603,county_facts!$A:$BB,53,FALSE)</f>
        <v>784.17</v>
      </c>
      <c r="BF1603">
        <f>VLOOKUP($G1603,county_facts!$A:$BB,54,FALSE)</f>
        <v>86.5</v>
      </c>
    </row>
    <row r="1604" spans="1:58" x14ac:dyDescent="0.3">
      <c r="A1604" t="s">
        <v>6</v>
      </c>
      <c r="B1604" t="s">
        <v>636</v>
      </c>
      <c r="C1604">
        <v>1759</v>
      </c>
      <c r="D1604" t="s">
        <v>622</v>
      </c>
      <c r="E1604">
        <v>2729</v>
      </c>
      <c r="F1604">
        <v>0.64455844600000001</v>
      </c>
      <c r="G1604">
        <v>48469</v>
      </c>
      <c r="H1604">
        <f>VLOOKUP($G1604,county_facts!$A:$BB,4,FALSE)</f>
        <v>91081</v>
      </c>
      <c r="I1604">
        <f>VLOOKUP($G1604,county_facts!$A:$BB,5,FALSE)</f>
        <v>86793</v>
      </c>
      <c r="J1604">
        <f>VLOOKUP($G1604,county_facts!$A:$BB,6,FALSE)</f>
        <v>4.9000000000000004</v>
      </c>
      <c r="K1604">
        <f>VLOOKUP($G1604,county_facts!$A:$BB,7,FALSE)</f>
        <v>86793</v>
      </c>
      <c r="L1604">
        <f>VLOOKUP($G1604,county_facts!$A:$BB,8,FALSE)</f>
        <v>7.2</v>
      </c>
      <c r="M1604">
        <f>VLOOKUP($G1604,county_facts!$A:$BB,9,FALSE)</f>
        <v>25.8</v>
      </c>
      <c r="N1604">
        <f>VLOOKUP($G1604,county_facts!$A:$BB,10,FALSE)</f>
        <v>14.6</v>
      </c>
      <c r="O1604">
        <f>VLOOKUP($G1604,county_facts!$A:$BB,11,FALSE)</f>
        <v>50.9</v>
      </c>
      <c r="P1604">
        <f>VLOOKUP($G1604,county_facts!$A:$BB,12,FALSE)</f>
        <v>89.4</v>
      </c>
      <c r="Q1604">
        <f>VLOOKUP($G1604,county_facts!$A:$BB,13,FALSE)</f>
        <v>6.9</v>
      </c>
      <c r="R1604">
        <f>VLOOKUP($G1604,county_facts!$A:$BB,14,FALSE)</f>
        <v>0.9</v>
      </c>
      <c r="S1604">
        <f>VLOOKUP($G1604,county_facts!$A:$BB,15,FALSE)</f>
        <v>1.4</v>
      </c>
      <c r="T1604">
        <f>VLOOKUP($G1604,county_facts!$A:$BB,16,FALSE)</f>
        <v>0.1</v>
      </c>
      <c r="U1604">
        <f>VLOOKUP($G1604,county_facts!$A:$BB,17,FALSE)</f>
        <v>1.4</v>
      </c>
      <c r="V1604">
        <f>VLOOKUP($G1604,county_facts!$A:$BB,18,FALSE)</f>
        <v>45.3</v>
      </c>
      <c r="W1604">
        <f>VLOOKUP($G1604,county_facts!$A:$BB,19,FALSE)</f>
        <v>46.2</v>
      </c>
      <c r="X1604">
        <f>VLOOKUP($G1604,county_facts!$A:$BB,20,FALSE)</f>
        <v>80.599999999999994</v>
      </c>
      <c r="Y1604">
        <f>VLOOKUP($G1604,county_facts!$A:$BB,21,FALSE)</f>
        <v>5.6</v>
      </c>
      <c r="Z1604">
        <f>VLOOKUP($G1604,county_facts!$A:$BB,22,FALSE)</f>
        <v>24.8</v>
      </c>
      <c r="AA1604">
        <f>VLOOKUP($G1604,county_facts!$A:$BB,23,FALSE)</f>
        <v>81.8</v>
      </c>
      <c r="AB1604">
        <f>VLOOKUP($G1604,county_facts!$A:$BB,24,FALSE)</f>
        <v>16.3</v>
      </c>
      <c r="AC1604">
        <f>VLOOKUP($G1604,county_facts!$A:$BB,25,FALSE)</f>
        <v>6105</v>
      </c>
      <c r="AD1604">
        <f>VLOOKUP($G1604,county_facts!$A:$BB,26,FALSE)</f>
        <v>20.3</v>
      </c>
      <c r="AE1604">
        <f>VLOOKUP($G1604,county_facts!$A:$BB,27,FALSE)</f>
        <v>36032</v>
      </c>
      <c r="AF1604">
        <f>VLOOKUP($G1604,county_facts!$A:$BB,28,FALSE)</f>
        <v>65.400000000000006</v>
      </c>
      <c r="AG1604">
        <f>VLOOKUP($G1604,county_facts!$A:$BB,29,FALSE)</f>
        <v>19.3</v>
      </c>
      <c r="AH1604">
        <f>VLOOKUP($G1604,county_facts!$A:$BB,30,FALSE)</f>
        <v>110200</v>
      </c>
      <c r="AI1604">
        <f>VLOOKUP($G1604,county_facts!$A:$BB,31,FALSE)</f>
        <v>32072</v>
      </c>
      <c r="AJ1604">
        <f>VLOOKUP($G1604,county_facts!$A:$BB,32,FALSE)</f>
        <v>2.71</v>
      </c>
      <c r="AK1604">
        <f>VLOOKUP($G1604,county_facts!$A:$BB,33,FALSE)</f>
        <v>24700</v>
      </c>
      <c r="AL1604">
        <f>VLOOKUP($G1604,county_facts!$A:$BB,34,FALSE)</f>
        <v>50364</v>
      </c>
      <c r="AM1604">
        <f>VLOOKUP($G1604,county_facts!$A:$BB,35,FALSE)</f>
        <v>16.899999999999999</v>
      </c>
      <c r="AN1604">
        <f>VLOOKUP($G1604,county_facts!$A:$BB,36,FALSE)</f>
        <v>2373</v>
      </c>
      <c r="AO1604">
        <f>VLOOKUP($G1604,county_facts!$A:$BB,37,FALSE)</f>
        <v>34376</v>
      </c>
      <c r="AP1604">
        <f>VLOOKUP($G1604,county_facts!$A:$BB,38,FALSE)</f>
        <v>9</v>
      </c>
      <c r="AQ1604">
        <f>VLOOKUP($G1604,county_facts!$A:$BB,39,FALSE)</f>
        <v>5993</v>
      </c>
      <c r="AR1604">
        <f>VLOOKUP($G1604,county_facts!$A:$BB,40,FALSE)</f>
        <v>8164</v>
      </c>
      <c r="AS1604">
        <f>VLOOKUP($G1604,county_facts!$A:$BB,41,FALSE)</f>
        <v>0</v>
      </c>
      <c r="AT1604">
        <f>VLOOKUP($G1604,county_facts!$A:$BB,42,FALSE)</f>
        <v>0</v>
      </c>
      <c r="AU1604">
        <f>VLOOKUP($G1604,county_facts!$A:$BB,43,FALSE)</f>
        <v>3.5</v>
      </c>
      <c r="AV1604">
        <f>VLOOKUP($G1604,county_facts!$A:$BB,44,FALSE)</f>
        <v>0</v>
      </c>
      <c r="AW1604">
        <f>VLOOKUP($G1604,county_facts!$A:$BB,45,FALSE)</f>
        <v>22.1</v>
      </c>
      <c r="AX1604">
        <f>VLOOKUP($G1604,county_facts!$A:$BB,46,FALSE)</f>
        <v>23.2</v>
      </c>
      <c r="AY1604">
        <f>VLOOKUP($G1604,county_facts!$A:$BB,47,FALSE)</f>
        <v>0</v>
      </c>
      <c r="AZ1604">
        <f>VLOOKUP($G1604,county_facts!$A:$BB,48,FALSE)</f>
        <v>651068</v>
      </c>
      <c r="BA1604">
        <f>VLOOKUP($G1604,county_facts!$A:$BB,49,FALSE)</f>
        <v>1434272</v>
      </c>
      <c r="BB1604">
        <f>VLOOKUP($G1604,county_facts!$A:$BB,50,FALSE)</f>
        <v>16648</v>
      </c>
      <c r="BC1604">
        <f>VLOOKUP($G1604,county_facts!$A:$BB,51,FALSE)</f>
        <v>130821</v>
      </c>
      <c r="BD1604">
        <f>VLOOKUP($G1604,county_facts!$A:$BB,52,FALSE)</f>
        <v>835</v>
      </c>
      <c r="BE1604">
        <f>VLOOKUP($G1604,county_facts!$A:$BB,53,FALSE)</f>
        <v>882.14</v>
      </c>
      <c r="BF1604">
        <f>VLOOKUP($G1604,county_facts!$A:$BB,54,FALSE)</f>
        <v>98.4</v>
      </c>
    </row>
    <row r="1605" spans="1:58" x14ac:dyDescent="0.3">
      <c r="A1605" t="s">
        <v>9</v>
      </c>
      <c r="B1605" t="s">
        <v>636</v>
      </c>
      <c r="C1605">
        <v>970</v>
      </c>
      <c r="D1605" t="s">
        <v>622</v>
      </c>
      <c r="E1605">
        <v>2729</v>
      </c>
      <c r="F1605">
        <v>0.35544155399999999</v>
      </c>
      <c r="G1605">
        <v>48469</v>
      </c>
      <c r="H1605">
        <f>VLOOKUP($G1605,county_facts!$A:$BB,4,FALSE)</f>
        <v>91081</v>
      </c>
      <c r="I1605">
        <f>VLOOKUP($G1605,county_facts!$A:$BB,5,FALSE)</f>
        <v>86793</v>
      </c>
      <c r="J1605">
        <f>VLOOKUP($G1605,county_facts!$A:$BB,6,FALSE)</f>
        <v>4.9000000000000004</v>
      </c>
      <c r="K1605">
        <f>VLOOKUP($G1605,county_facts!$A:$BB,7,FALSE)</f>
        <v>86793</v>
      </c>
      <c r="L1605">
        <f>VLOOKUP($G1605,county_facts!$A:$BB,8,FALSE)</f>
        <v>7.2</v>
      </c>
      <c r="M1605">
        <f>VLOOKUP($G1605,county_facts!$A:$BB,9,FALSE)</f>
        <v>25.8</v>
      </c>
      <c r="N1605">
        <f>VLOOKUP($G1605,county_facts!$A:$BB,10,FALSE)</f>
        <v>14.6</v>
      </c>
      <c r="O1605">
        <f>VLOOKUP($G1605,county_facts!$A:$BB,11,FALSE)</f>
        <v>50.9</v>
      </c>
      <c r="P1605">
        <f>VLOOKUP($G1605,county_facts!$A:$BB,12,FALSE)</f>
        <v>89.4</v>
      </c>
      <c r="Q1605">
        <f>VLOOKUP($G1605,county_facts!$A:$BB,13,FALSE)</f>
        <v>6.9</v>
      </c>
      <c r="R1605">
        <f>VLOOKUP($G1605,county_facts!$A:$BB,14,FALSE)</f>
        <v>0.9</v>
      </c>
      <c r="S1605">
        <f>VLOOKUP($G1605,county_facts!$A:$BB,15,FALSE)</f>
        <v>1.4</v>
      </c>
      <c r="T1605">
        <f>VLOOKUP($G1605,county_facts!$A:$BB,16,FALSE)</f>
        <v>0.1</v>
      </c>
      <c r="U1605">
        <f>VLOOKUP($G1605,county_facts!$A:$BB,17,FALSE)</f>
        <v>1.4</v>
      </c>
      <c r="V1605">
        <f>VLOOKUP($G1605,county_facts!$A:$BB,18,FALSE)</f>
        <v>45.3</v>
      </c>
      <c r="W1605">
        <f>VLOOKUP($G1605,county_facts!$A:$BB,19,FALSE)</f>
        <v>46.2</v>
      </c>
      <c r="X1605">
        <f>VLOOKUP($G1605,county_facts!$A:$BB,20,FALSE)</f>
        <v>80.599999999999994</v>
      </c>
      <c r="Y1605">
        <f>VLOOKUP($G1605,county_facts!$A:$BB,21,FALSE)</f>
        <v>5.6</v>
      </c>
      <c r="Z1605">
        <f>VLOOKUP($G1605,county_facts!$A:$BB,22,FALSE)</f>
        <v>24.8</v>
      </c>
      <c r="AA1605">
        <f>VLOOKUP($G1605,county_facts!$A:$BB,23,FALSE)</f>
        <v>81.8</v>
      </c>
      <c r="AB1605">
        <f>VLOOKUP($G1605,county_facts!$A:$BB,24,FALSE)</f>
        <v>16.3</v>
      </c>
      <c r="AC1605">
        <f>VLOOKUP($G1605,county_facts!$A:$BB,25,FALSE)</f>
        <v>6105</v>
      </c>
      <c r="AD1605">
        <f>VLOOKUP($G1605,county_facts!$A:$BB,26,FALSE)</f>
        <v>20.3</v>
      </c>
      <c r="AE1605">
        <f>VLOOKUP($G1605,county_facts!$A:$BB,27,FALSE)</f>
        <v>36032</v>
      </c>
      <c r="AF1605">
        <f>VLOOKUP($G1605,county_facts!$A:$BB,28,FALSE)</f>
        <v>65.400000000000006</v>
      </c>
      <c r="AG1605">
        <f>VLOOKUP($G1605,county_facts!$A:$BB,29,FALSE)</f>
        <v>19.3</v>
      </c>
      <c r="AH1605">
        <f>VLOOKUP($G1605,county_facts!$A:$BB,30,FALSE)</f>
        <v>110200</v>
      </c>
      <c r="AI1605">
        <f>VLOOKUP($G1605,county_facts!$A:$BB,31,FALSE)</f>
        <v>32072</v>
      </c>
      <c r="AJ1605">
        <f>VLOOKUP($G1605,county_facts!$A:$BB,32,FALSE)</f>
        <v>2.71</v>
      </c>
      <c r="AK1605">
        <f>VLOOKUP($G1605,county_facts!$A:$BB,33,FALSE)</f>
        <v>24700</v>
      </c>
      <c r="AL1605">
        <f>VLOOKUP($G1605,county_facts!$A:$BB,34,FALSE)</f>
        <v>50364</v>
      </c>
      <c r="AM1605">
        <f>VLOOKUP($G1605,county_facts!$A:$BB,35,FALSE)</f>
        <v>16.899999999999999</v>
      </c>
      <c r="AN1605">
        <f>VLOOKUP($G1605,county_facts!$A:$BB,36,FALSE)</f>
        <v>2373</v>
      </c>
      <c r="AO1605">
        <f>VLOOKUP($G1605,county_facts!$A:$BB,37,FALSE)</f>
        <v>34376</v>
      </c>
      <c r="AP1605">
        <f>VLOOKUP($G1605,county_facts!$A:$BB,38,FALSE)</f>
        <v>9</v>
      </c>
      <c r="AQ1605">
        <f>VLOOKUP($G1605,county_facts!$A:$BB,39,FALSE)</f>
        <v>5993</v>
      </c>
      <c r="AR1605">
        <f>VLOOKUP($G1605,county_facts!$A:$BB,40,FALSE)</f>
        <v>8164</v>
      </c>
      <c r="AS1605">
        <f>VLOOKUP($G1605,county_facts!$A:$BB,41,FALSE)</f>
        <v>0</v>
      </c>
      <c r="AT1605">
        <f>VLOOKUP($G1605,county_facts!$A:$BB,42,FALSE)</f>
        <v>0</v>
      </c>
      <c r="AU1605">
        <f>VLOOKUP($G1605,county_facts!$A:$BB,43,FALSE)</f>
        <v>3.5</v>
      </c>
      <c r="AV1605">
        <f>VLOOKUP($G1605,county_facts!$A:$BB,44,FALSE)</f>
        <v>0</v>
      </c>
      <c r="AW1605">
        <f>VLOOKUP($G1605,county_facts!$A:$BB,45,FALSE)</f>
        <v>22.1</v>
      </c>
      <c r="AX1605">
        <f>VLOOKUP($G1605,county_facts!$A:$BB,46,FALSE)</f>
        <v>23.2</v>
      </c>
      <c r="AY1605">
        <f>VLOOKUP($G1605,county_facts!$A:$BB,47,FALSE)</f>
        <v>0</v>
      </c>
      <c r="AZ1605">
        <f>VLOOKUP($G1605,county_facts!$A:$BB,48,FALSE)</f>
        <v>651068</v>
      </c>
      <c r="BA1605">
        <f>VLOOKUP($G1605,county_facts!$A:$BB,49,FALSE)</f>
        <v>1434272</v>
      </c>
      <c r="BB1605">
        <f>VLOOKUP($G1605,county_facts!$A:$BB,50,FALSE)</f>
        <v>16648</v>
      </c>
      <c r="BC1605">
        <f>VLOOKUP($G1605,county_facts!$A:$BB,51,FALSE)</f>
        <v>130821</v>
      </c>
      <c r="BD1605">
        <f>VLOOKUP($G1605,county_facts!$A:$BB,52,FALSE)</f>
        <v>835</v>
      </c>
      <c r="BE1605">
        <f>VLOOKUP($G1605,county_facts!$A:$BB,53,FALSE)</f>
        <v>882.14</v>
      </c>
      <c r="BF1605">
        <f>VLOOKUP($G1605,county_facts!$A:$BB,54,FALSE)</f>
        <v>98.4</v>
      </c>
    </row>
    <row r="1606" spans="1:58" x14ac:dyDescent="0.3">
      <c r="A1606" t="s">
        <v>6</v>
      </c>
      <c r="B1606" t="s">
        <v>637</v>
      </c>
      <c r="C1606">
        <v>870</v>
      </c>
      <c r="D1606" t="s">
        <v>622</v>
      </c>
      <c r="E1606">
        <v>1321</v>
      </c>
      <c r="F1606">
        <v>0.65859197599999997</v>
      </c>
      <c r="G1606">
        <v>48467</v>
      </c>
      <c r="H1606">
        <f>VLOOKUP($G1606,county_facts!$A:$BB,4,FALSE)</f>
        <v>52910</v>
      </c>
      <c r="I1606">
        <f>VLOOKUP($G1606,county_facts!$A:$BB,5,FALSE)</f>
        <v>52582</v>
      </c>
      <c r="J1606">
        <f>VLOOKUP($G1606,county_facts!$A:$BB,6,FALSE)</f>
        <v>0.6</v>
      </c>
      <c r="K1606">
        <f>VLOOKUP($G1606,county_facts!$A:$BB,7,FALSE)</f>
        <v>52579</v>
      </c>
      <c r="L1606">
        <f>VLOOKUP($G1606,county_facts!$A:$BB,8,FALSE)</f>
        <v>5.6</v>
      </c>
      <c r="M1606">
        <f>VLOOKUP($G1606,county_facts!$A:$BB,9,FALSE)</f>
        <v>23.5</v>
      </c>
      <c r="N1606">
        <f>VLOOKUP($G1606,county_facts!$A:$BB,10,FALSE)</f>
        <v>19.8</v>
      </c>
      <c r="O1606">
        <f>VLOOKUP($G1606,county_facts!$A:$BB,11,FALSE)</f>
        <v>50.9</v>
      </c>
      <c r="P1606">
        <f>VLOOKUP($G1606,county_facts!$A:$BB,12,FALSE)</f>
        <v>93.8</v>
      </c>
      <c r="Q1606">
        <f>VLOOKUP($G1606,county_facts!$A:$BB,13,FALSE)</f>
        <v>3.1</v>
      </c>
      <c r="R1606">
        <f>VLOOKUP($G1606,county_facts!$A:$BB,14,FALSE)</f>
        <v>1</v>
      </c>
      <c r="S1606">
        <f>VLOOKUP($G1606,county_facts!$A:$BB,15,FALSE)</f>
        <v>0.5</v>
      </c>
      <c r="T1606">
        <f>VLOOKUP($G1606,county_facts!$A:$BB,16,FALSE)</f>
        <v>0.1</v>
      </c>
      <c r="U1606">
        <f>VLOOKUP($G1606,county_facts!$A:$BB,17,FALSE)</f>
        <v>1.6</v>
      </c>
      <c r="V1606">
        <f>VLOOKUP($G1606,county_facts!$A:$BB,18,FALSE)</f>
        <v>10.199999999999999</v>
      </c>
      <c r="W1606">
        <f>VLOOKUP($G1606,county_facts!$A:$BB,19,FALSE)</f>
        <v>84.4</v>
      </c>
      <c r="X1606">
        <f>VLOOKUP($G1606,county_facts!$A:$BB,20,FALSE)</f>
        <v>89.5</v>
      </c>
      <c r="Y1606">
        <f>VLOOKUP($G1606,county_facts!$A:$BB,21,FALSE)</f>
        <v>4.4000000000000004</v>
      </c>
      <c r="Z1606">
        <f>VLOOKUP($G1606,county_facts!$A:$BB,22,FALSE)</f>
        <v>8</v>
      </c>
      <c r="AA1606">
        <f>VLOOKUP($G1606,county_facts!$A:$BB,23,FALSE)</f>
        <v>81.2</v>
      </c>
      <c r="AB1606">
        <f>VLOOKUP($G1606,county_facts!$A:$BB,24,FALSE)</f>
        <v>13.5</v>
      </c>
      <c r="AC1606">
        <f>VLOOKUP($G1606,county_facts!$A:$BB,25,FALSE)</f>
        <v>4789</v>
      </c>
      <c r="AD1606">
        <f>VLOOKUP($G1606,county_facts!$A:$BB,26,FALSE)</f>
        <v>33.200000000000003</v>
      </c>
      <c r="AE1606">
        <f>VLOOKUP($G1606,county_facts!$A:$BB,27,FALSE)</f>
        <v>22876</v>
      </c>
      <c r="AF1606">
        <f>VLOOKUP($G1606,county_facts!$A:$BB,28,FALSE)</f>
        <v>77.900000000000006</v>
      </c>
      <c r="AG1606">
        <f>VLOOKUP($G1606,county_facts!$A:$BB,29,FALSE)</f>
        <v>4.5</v>
      </c>
      <c r="AH1606">
        <f>VLOOKUP($G1606,county_facts!$A:$BB,30,FALSE)</f>
        <v>96900</v>
      </c>
      <c r="AI1606">
        <f>VLOOKUP($G1606,county_facts!$A:$BB,31,FALSE)</f>
        <v>19064</v>
      </c>
      <c r="AJ1606">
        <f>VLOOKUP($G1606,county_facts!$A:$BB,32,FALSE)</f>
        <v>2.71</v>
      </c>
      <c r="AK1606">
        <f>VLOOKUP($G1606,county_facts!$A:$BB,33,FALSE)</f>
        <v>21920</v>
      </c>
      <c r="AL1606">
        <f>VLOOKUP($G1606,county_facts!$A:$BB,34,FALSE)</f>
        <v>43439</v>
      </c>
      <c r="AM1606">
        <f>VLOOKUP($G1606,county_facts!$A:$BB,35,FALSE)</f>
        <v>16.399999999999999</v>
      </c>
      <c r="AN1606">
        <f>VLOOKUP($G1606,county_facts!$A:$BB,36,FALSE)</f>
        <v>836</v>
      </c>
      <c r="AO1606">
        <f>VLOOKUP($G1606,county_facts!$A:$BB,37,FALSE)</f>
        <v>7950</v>
      </c>
      <c r="AP1606">
        <f>VLOOKUP($G1606,county_facts!$A:$BB,38,FALSE)</f>
        <v>-0.7</v>
      </c>
      <c r="AQ1606">
        <f>VLOOKUP($G1606,county_facts!$A:$BB,39,FALSE)</f>
        <v>4076</v>
      </c>
      <c r="AR1606">
        <f>VLOOKUP($G1606,county_facts!$A:$BB,40,FALSE)</f>
        <v>4434</v>
      </c>
      <c r="AS1606">
        <f>VLOOKUP($G1606,county_facts!$A:$BB,41,FALSE)</f>
        <v>0</v>
      </c>
      <c r="AT1606">
        <f>VLOOKUP($G1606,county_facts!$A:$BB,42,FALSE)</f>
        <v>0</v>
      </c>
      <c r="AU1606">
        <f>VLOOKUP($G1606,county_facts!$A:$BB,43,FALSE)</f>
        <v>0</v>
      </c>
      <c r="AV1606">
        <f>VLOOKUP($G1606,county_facts!$A:$BB,44,FALSE)</f>
        <v>0</v>
      </c>
      <c r="AW1606">
        <f>VLOOKUP($G1606,county_facts!$A:$BB,45,FALSE)</f>
        <v>0</v>
      </c>
      <c r="AX1606">
        <f>VLOOKUP($G1606,county_facts!$A:$BB,46,FALSE)</f>
        <v>24.8</v>
      </c>
      <c r="AY1606">
        <f>VLOOKUP($G1606,county_facts!$A:$BB,47,FALSE)</f>
        <v>119886</v>
      </c>
      <c r="AZ1606">
        <f>VLOOKUP($G1606,county_facts!$A:$BB,48,FALSE)</f>
        <v>50115</v>
      </c>
      <c r="BA1606">
        <f>VLOOKUP($G1606,county_facts!$A:$BB,49,FALSE)</f>
        <v>410538</v>
      </c>
      <c r="BB1606">
        <f>VLOOKUP($G1606,county_facts!$A:$BB,50,FALSE)</f>
        <v>7915</v>
      </c>
      <c r="BC1606">
        <f>VLOOKUP($G1606,county_facts!$A:$BB,51,FALSE)</f>
        <v>32941</v>
      </c>
      <c r="BD1606">
        <f>VLOOKUP($G1606,county_facts!$A:$BB,52,FALSE)</f>
        <v>89</v>
      </c>
      <c r="BE1606">
        <f>VLOOKUP($G1606,county_facts!$A:$BB,53,FALSE)</f>
        <v>842.56</v>
      </c>
      <c r="BF1606">
        <f>VLOOKUP($G1606,county_facts!$A:$BB,54,FALSE)</f>
        <v>62.4</v>
      </c>
    </row>
    <row r="1607" spans="1:58" x14ac:dyDescent="0.3">
      <c r="A1607" t="s">
        <v>9</v>
      </c>
      <c r="B1607" t="s">
        <v>637</v>
      </c>
      <c r="C1607">
        <v>451</v>
      </c>
      <c r="D1607" t="s">
        <v>622</v>
      </c>
      <c r="E1607">
        <v>1321</v>
      </c>
      <c r="F1607">
        <v>0.34140802399999998</v>
      </c>
      <c r="G1607">
        <v>48467</v>
      </c>
      <c r="H1607">
        <f>VLOOKUP($G1607,county_facts!$A:$BB,4,FALSE)</f>
        <v>52910</v>
      </c>
      <c r="I1607">
        <f>VLOOKUP($G1607,county_facts!$A:$BB,5,FALSE)</f>
        <v>52582</v>
      </c>
      <c r="J1607">
        <f>VLOOKUP($G1607,county_facts!$A:$BB,6,FALSE)</f>
        <v>0.6</v>
      </c>
      <c r="K1607">
        <f>VLOOKUP($G1607,county_facts!$A:$BB,7,FALSE)</f>
        <v>52579</v>
      </c>
      <c r="L1607">
        <f>VLOOKUP($G1607,county_facts!$A:$BB,8,FALSE)</f>
        <v>5.6</v>
      </c>
      <c r="M1607">
        <f>VLOOKUP($G1607,county_facts!$A:$BB,9,FALSE)</f>
        <v>23.5</v>
      </c>
      <c r="N1607">
        <f>VLOOKUP($G1607,county_facts!$A:$BB,10,FALSE)</f>
        <v>19.8</v>
      </c>
      <c r="O1607">
        <f>VLOOKUP($G1607,county_facts!$A:$BB,11,FALSE)</f>
        <v>50.9</v>
      </c>
      <c r="P1607">
        <f>VLOOKUP($G1607,county_facts!$A:$BB,12,FALSE)</f>
        <v>93.8</v>
      </c>
      <c r="Q1607">
        <f>VLOOKUP($G1607,county_facts!$A:$BB,13,FALSE)</f>
        <v>3.1</v>
      </c>
      <c r="R1607">
        <f>VLOOKUP($G1607,county_facts!$A:$BB,14,FALSE)</f>
        <v>1</v>
      </c>
      <c r="S1607">
        <f>VLOOKUP($G1607,county_facts!$A:$BB,15,FALSE)</f>
        <v>0.5</v>
      </c>
      <c r="T1607">
        <f>VLOOKUP($G1607,county_facts!$A:$BB,16,FALSE)</f>
        <v>0.1</v>
      </c>
      <c r="U1607">
        <f>VLOOKUP($G1607,county_facts!$A:$BB,17,FALSE)</f>
        <v>1.6</v>
      </c>
      <c r="V1607">
        <f>VLOOKUP($G1607,county_facts!$A:$BB,18,FALSE)</f>
        <v>10.199999999999999</v>
      </c>
      <c r="W1607">
        <f>VLOOKUP($G1607,county_facts!$A:$BB,19,FALSE)</f>
        <v>84.4</v>
      </c>
      <c r="X1607">
        <f>VLOOKUP($G1607,county_facts!$A:$BB,20,FALSE)</f>
        <v>89.5</v>
      </c>
      <c r="Y1607">
        <f>VLOOKUP($G1607,county_facts!$A:$BB,21,FALSE)</f>
        <v>4.4000000000000004</v>
      </c>
      <c r="Z1607">
        <f>VLOOKUP($G1607,county_facts!$A:$BB,22,FALSE)</f>
        <v>8</v>
      </c>
      <c r="AA1607">
        <f>VLOOKUP($G1607,county_facts!$A:$BB,23,FALSE)</f>
        <v>81.2</v>
      </c>
      <c r="AB1607">
        <f>VLOOKUP($G1607,county_facts!$A:$BB,24,FALSE)</f>
        <v>13.5</v>
      </c>
      <c r="AC1607">
        <f>VLOOKUP($G1607,county_facts!$A:$BB,25,FALSE)</f>
        <v>4789</v>
      </c>
      <c r="AD1607">
        <f>VLOOKUP($G1607,county_facts!$A:$BB,26,FALSE)</f>
        <v>33.200000000000003</v>
      </c>
      <c r="AE1607">
        <f>VLOOKUP($G1607,county_facts!$A:$BB,27,FALSE)</f>
        <v>22876</v>
      </c>
      <c r="AF1607">
        <f>VLOOKUP($G1607,county_facts!$A:$BB,28,FALSE)</f>
        <v>77.900000000000006</v>
      </c>
      <c r="AG1607">
        <f>VLOOKUP($G1607,county_facts!$A:$BB,29,FALSE)</f>
        <v>4.5</v>
      </c>
      <c r="AH1607">
        <f>VLOOKUP($G1607,county_facts!$A:$BB,30,FALSE)</f>
        <v>96900</v>
      </c>
      <c r="AI1607">
        <f>VLOOKUP($G1607,county_facts!$A:$BB,31,FALSE)</f>
        <v>19064</v>
      </c>
      <c r="AJ1607">
        <f>VLOOKUP($G1607,county_facts!$A:$BB,32,FALSE)</f>
        <v>2.71</v>
      </c>
      <c r="AK1607">
        <f>VLOOKUP($G1607,county_facts!$A:$BB,33,FALSE)</f>
        <v>21920</v>
      </c>
      <c r="AL1607">
        <f>VLOOKUP($G1607,county_facts!$A:$BB,34,FALSE)</f>
        <v>43439</v>
      </c>
      <c r="AM1607">
        <f>VLOOKUP($G1607,county_facts!$A:$BB,35,FALSE)</f>
        <v>16.399999999999999</v>
      </c>
      <c r="AN1607">
        <f>VLOOKUP($G1607,county_facts!$A:$BB,36,FALSE)</f>
        <v>836</v>
      </c>
      <c r="AO1607">
        <f>VLOOKUP($G1607,county_facts!$A:$BB,37,FALSE)</f>
        <v>7950</v>
      </c>
      <c r="AP1607">
        <f>VLOOKUP($G1607,county_facts!$A:$BB,38,FALSE)</f>
        <v>-0.7</v>
      </c>
      <c r="AQ1607">
        <f>VLOOKUP($G1607,county_facts!$A:$BB,39,FALSE)</f>
        <v>4076</v>
      </c>
      <c r="AR1607">
        <f>VLOOKUP($G1607,county_facts!$A:$BB,40,FALSE)</f>
        <v>4434</v>
      </c>
      <c r="AS1607">
        <f>VLOOKUP($G1607,county_facts!$A:$BB,41,FALSE)</f>
        <v>0</v>
      </c>
      <c r="AT1607">
        <f>VLOOKUP($G1607,county_facts!$A:$BB,42,FALSE)</f>
        <v>0</v>
      </c>
      <c r="AU1607">
        <f>VLOOKUP($G1607,county_facts!$A:$BB,43,FALSE)</f>
        <v>0</v>
      </c>
      <c r="AV1607">
        <f>VLOOKUP($G1607,county_facts!$A:$BB,44,FALSE)</f>
        <v>0</v>
      </c>
      <c r="AW1607">
        <f>VLOOKUP($G1607,county_facts!$A:$BB,45,FALSE)</f>
        <v>0</v>
      </c>
      <c r="AX1607">
        <f>VLOOKUP($G1607,county_facts!$A:$BB,46,FALSE)</f>
        <v>24.8</v>
      </c>
      <c r="AY1607">
        <f>VLOOKUP($G1607,county_facts!$A:$BB,47,FALSE)</f>
        <v>119886</v>
      </c>
      <c r="AZ1607">
        <f>VLOOKUP($G1607,county_facts!$A:$BB,48,FALSE)</f>
        <v>50115</v>
      </c>
      <c r="BA1607">
        <f>VLOOKUP($G1607,county_facts!$A:$BB,49,FALSE)</f>
        <v>410538</v>
      </c>
      <c r="BB1607">
        <f>VLOOKUP($G1607,county_facts!$A:$BB,50,FALSE)</f>
        <v>7915</v>
      </c>
      <c r="BC1607">
        <f>VLOOKUP($G1607,county_facts!$A:$BB,51,FALSE)</f>
        <v>32941</v>
      </c>
      <c r="BD1607">
        <f>VLOOKUP($G1607,county_facts!$A:$BB,52,FALSE)</f>
        <v>89</v>
      </c>
      <c r="BE1607">
        <f>VLOOKUP($G1607,county_facts!$A:$BB,53,FALSE)</f>
        <v>842.56</v>
      </c>
      <c r="BF1607">
        <f>VLOOKUP($G1607,county_facts!$A:$BB,54,FALSE)</f>
        <v>62.4</v>
      </c>
    </row>
    <row r="1608" spans="1:58" x14ac:dyDescent="0.3">
      <c r="A1608" t="s">
        <v>9</v>
      </c>
      <c r="B1608" t="s">
        <v>638</v>
      </c>
      <c r="C1608">
        <v>850</v>
      </c>
      <c r="D1608" t="s">
        <v>622</v>
      </c>
      <c r="E1608">
        <v>1676</v>
      </c>
      <c r="F1608">
        <v>0.50715990499999997</v>
      </c>
      <c r="G1608">
        <v>48465</v>
      </c>
      <c r="H1608">
        <f>VLOOKUP($G1608,county_facts!$A:$BB,4,FALSE)</f>
        <v>48974</v>
      </c>
      <c r="I1608">
        <f>VLOOKUP($G1608,county_facts!$A:$BB,5,FALSE)</f>
        <v>48879</v>
      </c>
      <c r="J1608">
        <f>VLOOKUP($G1608,county_facts!$A:$BB,6,FALSE)</f>
        <v>0.2</v>
      </c>
      <c r="K1608">
        <f>VLOOKUP($G1608,county_facts!$A:$BB,7,FALSE)</f>
        <v>48879</v>
      </c>
      <c r="L1608">
        <f>VLOOKUP($G1608,county_facts!$A:$BB,8,FALSE)</f>
        <v>8.3000000000000007</v>
      </c>
      <c r="M1608">
        <f>VLOOKUP($G1608,county_facts!$A:$BB,9,FALSE)</f>
        <v>28.9</v>
      </c>
      <c r="N1608">
        <f>VLOOKUP($G1608,county_facts!$A:$BB,10,FALSE)</f>
        <v>13.8</v>
      </c>
      <c r="O1608">
        <f>VLOOKUP($G1608,county_facts!$A:$BB,11,FALSE)</f>
        <v>49.2</v>
      </c>
      <c r="P1608">
        <f>VLOOKUP($G1608,county_facts!$A:$BB,12,FALSE)</f>
        <v>95.2</v>
      </c>
      <c r="Q1608">
        <f>VLOOKUP($G1608,county_facts!$A:$BB,13,FALSE)</f>
        <v>2</v>
      </c>
      <c r="R1608">
        <f>VLOOKUP($G1608,county_facts!$A:$BB,14,FALSE)</f>
        <v>0.9</v>
      </c>
      <c r="S1608">
        <f>VLOOKUP($G1608,county_facts!$A:$BB,15,FALSE)</f>
        <v>0.8</v>
      </c>
      <c r="T1608">
        <f>VLOOKUP($G1608,county_facts!$A:$BB,16,FALSE)</f>
        <v>0.2</v>
      </c>
      <c r="U1608">
        <f>VLOOKUP($G1608,county_facts!$A:$BB,17,FALSE)</f>
        <v>1</v>
      </c>
      <c r="V1608">
        <f>VLOOKUP($G1608,county_facts!$A:$BB,18,FALSE)</f>
        <v>80.400000000000006</v>
      </c>
      <c r="W1608">
        <f>VLOOKUP($G1608,county_facts!$A:$BB,19,FALSE)</f>
        <v>16.8</v>
      </c>
      <c r="X1608">
        <f>VLOOKUP($G1608,county_facts!$A:$BB,20,FALSE)</f>
        <v>85.3</v>
      </c>
      <c r="Y1608">
        <f>VLOOKUP($G1608,county_facts!$A:$BB,21,FALSE)</f>
        <v>23.3</v>
      </c>
      <c r="Z1608">
        <f>VLOOKUP($G1608,county_facts!$A:$BB,22,FALSE)</f>
        <v>72.2</v>
      </c>
      <c r="AA1608">
        <f>VLOOKUP($G1608,county_facts!$A:$BB,23,FALSE)</f>
        <v>67</v>
      </c>
      <c r="AB1608">
        <f>VLOOKUP($G1608,county_facts!$A:$BB,24,FALSE)</f>
        <v>15.3</v>
      </c>
      <c r="AC1608">
        <f>VLOOKUP($G1608,county_facts!$A:$BB,25,FALSE)</f>
        <v>2980</v>
      </c>
      <c r="AD1608">
        <f>VLOOKUP($G1608,county_facts!$A:$BB,26,FALSE)</f>
        <v>18.8</v>
      </c>
      <c r="AE1608">
        <f>VLOOKUP($G1608,county_facts!$A:$BB,27,FALSE)</f>
        <v>18803</v>
      </c>
      <c r="AF1608">
        <f>VLOOKUP($G1608,county_facts!$A:$BB,28,FALSE)</f>
        <v>66.7</v>
      </c>
      <c r="AG1608">
        <f>VLOOKUP($G1608,county_facts!$A:$BB,29,FALSE)</f>
        <v>15.9</v>
      </c>
      <c r="AH1608">
        <f>VLOOKUP($G1608,county_facts!$A:$BB,30,FALSE)</f>
        <v>91900</v>
      </c>
      <c r="AI1608">
        <f>VLOOKUP($G1608,county_facts!$A:$BB,31,FALSE)</f>
        <v>15082</v>
      </c>
      <c r="AJ1608">
        <f>VLOOKUP($G1608,county_facts!$A:$BB,32,FALSE)</f>
        <v>3.14</v>
      </c>
      <c r="AK1608">
        <f>VLOOKUP($G1608,county_facts!$A:$BB,33,FALSE)</f>
        <v>17867</v>
      </c>
      <c r="AL1608">
        <f>VLOOKUP($G1608,county_facts!$A:$BB,34,FALSE)</f>
        <v>40450</v>
      </c>
      <c r="AM1608">
        <f>VLOOKUP($G1608,county_facts!$A:$BB,35,FALSE)</f>
        <v>22.1</v>
      </c>
      <c r="AN1608">
        <f>VLOOKUP($G1608,county_facts!$A:$BB,36,FALSE)</f>
        <v>765</v>
      </c>
      <c r="AO1608">
        <f>VLOOKUP($G1608,county_facts!$A:$BB,37,FALSE)</f>
        <v>10352</v>
      </c>
      <c r="AP1608">
        <f>VLOOKUP($G1608,county_facts!$A:$BB,38,FALSE)</f>
        <v>0.4</v>
      </c>
      <c r="AQ1608">
        <f>VLOOKUP($G1608,county_facts!$A:$BB,39,FALSE)</f>
        <v>2735</v>
      </c>
      <c r="AR1608">
        <f>VLOOKUP($G1608,county_facts!$A:$BB,40,FALSE)</f>
        <v>3687</v>
      </c>
      <c r="AS1608">
        <f>VLOOKUP($G1608,county_facts!$A:$BB,41,FALSE)</f>
        <v>0</v>
      </c>
      <c r="AT1608">
        <f>VLOOKUP($G1608,county_facts!$A:$BB,42,FALSE)</f>
        <v>0</v>
      </c>
      <c r="AU1608">
        <f>VLOOKUP($G1608,county_facts!$A:$BB,43,FALSE)</f>
        <v>0</v>
      </c>
      <c r="AV1608">
        <f>VLOOKUP($G1608,county_facts!$A:$BB,44,FALSE)</f>
        <v>0</v>
      </c>
      <c r="AW1608">
        <f>VLOOKUP($G1608,county_facts!$A:$BB,45,FALSE)</f>
        <v>61.5</v>
      </c>
      <c r="AX1608">
        <f>VLOOKUP($G1608,county_facts!$A:$BB,46,FALSE)</f>
        <v>0</v>
      </c>
      <c r="AY1608">
        <f>VLOOKUP($G1608,county_facts!$A:$BB,47,FALSE)</f>
        <v>0</v>
      </c>
      <c r="AZ1608">
        <f>VLOOKUP($G1608,county_facts!$A:$BB,48,FALSE)</f>
        <v>39272</v>
      </c>
      <c r="BA1608">
        <f>VLOOKUP($G1608,county_facts!$A:$BB,49,FALSE)</f>
        <v>524418</v>
      </c>
      <c r="BB1608">
        <f>VLOOKUP($G1608,county_facts!$A:$BB,50,FALSE)</f>
        <v>11036</v>
      </c>
      <c r="BC1608">
        <f>VLOOKUP($G1608,county_facts!$A:$BB,51,FALSE)</f>
        <v>58971</v>
      </c>
      <c r="BD1608">
        <f>VLOOKUP($G1608,county_facts!$A:$BB,52,FALSE)</f>
        <v>63</v>
      </c>
      <c r="BE1608">
        <f>VLOOKUP($G1608,county_facts!$A:$BB,53,FALSE)</f>
        <v>3144.75</v>
      </c>
      <c r="BF1608">
        <f>VLOOKUP($G1608,county_facts!$A:$BB,54,FALSE)</f>
        <v>15.5</v>
      </c>
    </row>
    <row r="1609" spans="1:58" x14ac:dyDescent="0.3">
      <c r="A1609" t="s">
        <v>6</v>
      </c>
      <c r="B1609" t="s">
        <v>638</v>
      </c>
      <c r="C1609">
        <v>826</v>
      </c>
      <c r="D1609" t="s">
        <v>622</v>
      </c>
      <c r="E1609">
        <v>1676</v>
      </c>
      <c r="F1609">
        <v>0.49284009499999998</v>
      </c>
      <c r="G1609">
        <v>48465</v>
      </c>
      <c r="H1609">
        <f>VLOOKUP($G1609,county_facts!$A:$BB,4,FALSE)</f>
        <v>48974</v>
      </c>
      <c r="I1609">
        <f>VLOOKUP($G1609,county_facts!$A:$BB,5,FALSE)</f>
        <v>48879</v>
      </c>
      <c r="J1609">
        <f>VLOOKUP($G1609,county_facts!$A:$BB,6,FALSE)</f>
        <v>0.2</v>
      </c>
      <c r="K1609">
        <f>VLOOKUP($G1609,county_facts!$A:$BB,7,FALSE)</f>
        <v>48879</v>
      </c>
      <c r="L1609">
        <f>VLOOKUP($G1609,county_facts!$A:$BB,8,FALSE)</f>
        <v>8.3000000000000007</v>
      </c>
      <c r="M1609">
        <f>VLOOKUP($G1609,county_facts!$A:$BB,9,FALSE)</f>
        <v>28.9</v>
      </c>
      <c r="N1609">
        <f>VLOOKUP($G1609,county_facts!$A:$BB,10,FALSE)</f>
        <v>13.8</v>
      </c>
      <c r="O1609">
        <f>VLOOKUP($G1609,county_facts!$A:$BB,11,FALSE)</f>
        <v>49.2</v>
      </c>
      <c r="P1609">
        <f>VLOOKUP($G1609,county_facts!$A:$BB,12,FALSE)</f>
        <v>95.2</v>
      </c>
      <c r="Q1609">
        <f>VLOOKUP($G1609,county_facts!$A:$BB,13,FALSE)</f>
        <v>2</v>
      </c>
      <c r="R1609">
        <f>VLOOKUP($G1609,county_facts!$A:$BB,14,FALSE)</f>
        <v>0.9</v>
      </c>
      <c r="S1609">
        <f>VLOOKUP($G1609,county_facts!$A:$BB,15,FALSE)</f>
        <v>0.8</v>
      </c>
      <c r="T1609">
        <f>VLOOKUP($G1609,county_facts!$A:$BB,16,FALSE)</f>
        <v>0.2</v>
      </c>
      <c r="U1609">
        <f>VLOOKUP($G1609,county_facts!$A:$BB,17,FALSE)</f>
        <v>1</v>
      </c>
      <c r="V1609">
        <f>VLOOKUP($G1609,county_facts!$A:$BB,18,FALSE)</f>
        <v>80.400000000000006</v>
      </c>
      <c r="W1609">
        <f>VLOOKUP($G1609,county_facts!$A:$BB,19,FALSE)</f>
        <v>16.8</v>
      </c>
      <c r="X1609">
        <f>VLOOKUP($G1609,county_facts!$A:$BB,20,FALSE)</f>
        <v>85.3</v>
      </c>
      <c r="Y1609">
        <f>VLOOKUP($G1609,county_facts!$A:$BB,21,FALSE)</f>
        <v>23.3</v>
      </c>
      <c r="Z1609">
        <f>VLOOKUP($G1609,county_facts!$A:$BB,22,FALSE)</f>
        <v>72.2</v>
      </c>
      <c r="AA1609">
        <f>VLOOKUP($G1609,county_facts!$A:$BB,23,FALSE)</f>
        <v>67</v>
      </c>
      <c r="AB1609">
        <f>VLOOKUP($G1609,county_facts!$A:$BB,24,FALSE)</f>
        <v>15.3</v>
      </c>
      <c r="AC1609">
        <f>VLOOKUP($G1609,county_facts!$A:$BB,25,FALSE)</f>
        <v>2980</v>
      </c>
      <c r="AD1609">
        <f>VLOOKUP($G1609,county_facts!$A:$BB,26,FALSE)</f>
        <v>18.8</v>
      </c>
      <c r="AE1609">
        <f>VLOOKUP($G1609,county_facts!$A:$BB,27,FALSE)</f>
        <v>18803</v>
      </c>
      <c r="AF1609">
        <f>VLOOKUP($G1609,county_facts!$A:$BB,28,FALSE)</f>
        <v>66.7</v>
      </c>
      <c r="AG1609">
        <f>VLOOKUP($G1609,county_facts!$A:$BB,29,FALSE)</f>
        <v>15.9</v>
      </c>
      <c r="AH1609">
        <f>VLOOKUP($G1609,county_facts!$A:$BB,30,FALSE)</f>
        <v>91900</v>
      </c>
      <c r="AI1609">
        <f>VLOOKUP($G1609,county_facts!$A:$BB,31,FALSE)</f>
        <v>15082</v>
      </c>
      <c r="AJ1609">
        <f>VLOOKUP($G1609,county_facts!$A:$BB,32,FALSE)</f>
        <v>3.14</v>
      </c>
      <c r="AK1609">
        <f>VLOOKUP($G1609,county_facts!$A:$BB,33,FALSE)</f>
        <v>17867</v>
      </c>
      <c r="AL1609">
        <f>VLOOKUP($G1609,county_facts!$A:$BB,34,FALSE)</f>
        <v>40450</v>
      </c>
      <c r="AM1609">
        <f>VLOOKUP($G1609,county_facts!$A:$BB,35,FALSE)</f>
        <v>22.1</v>
      </c>
      <c r="AN1609">
        <f>VLOOKUP($G1609,county_facts!$A:$BB,36,FALSE)</f>
        <v>765</v>
      </c>
      <c r="AO1609">
        <f>VLOOKUP($G1609,county_facts!$A:$BB,37,FALSE)</f>
        <v>10352</v>
      </c>
      <c r="AP1609">
        <f>VLOOKUP($G1609,county_facts!$A:$BB,38,FALSE)</f>
        <v>0.4</v>
      </c>
      <c r="AQ1609">
        <f>VLOOKUP($G1609,county_facts!$A:$BB,39,FALSE)</f>
        <v>2735</v>
      </c>
      <c r="AR1609">
        <f>VLOOKUP($G1609,county_facts!$A:$BB,40,FALSE)</f>
        <v>3687</v>
      </c>
      <c r="AS1609">
        <f>VLOOKUP($G1609,county_facts!$A:$BB,41,FALSE)</f>
        <v>0</v>
      </c>
      <c r="AT1609">
        <f>VLOOKUP($G1609,county_facts!$A:$BB,42,FALSE)</f>
        <v>0</v>
      </c>
      <c r="AU1609">
        <f>VLOOKUP($G1609,county_facts!$A:$BB,43,FALSE)</f>
        <v>0</v>
      </c>
      <c r="AV1609">
        <f>VLOOKUP($G1609,county_facts!$A:$BB,44,FALSE)</f>
        <v>0</v>
      </c>
      <c r="AW1609">
        <f>VLOOKUP($G1609,county_facts!$A:$BB,45,FALSE)</f>
        <v>61.5</v>
      </c>
      <c r="AX1609">
        <f>VLOOKUP($G1609,county_facts!$A:$BB,46,FALSE)</f>
        <v>0</v>
      </c>
      <c r="AY1609">
        <f>VLOOKUP($G1609,county_facts!$A:$BB,47,FALSE)</f>
        <v>0</v>
      </c>
      <c r="AZ1609">
        <f>VLOOKUP($G1609,county_facts!$A:$BB,48,FALSE)</f>
        <v>39272</v>
      </c>
      <c r="BA1609">
        <f>VLOOKUP($G1609,county_facts!$A:$BB,49,FALSE)</f>
        <v>524418</v>
      </c>
      <c r="BB1609">
        <f>VLOOKUP($G1609,county_facts!$A:$BB,50,FALSE)</f>
        <v>11036</v>
      </c>
      <c r="BC1609">
        <f>VLOOKUP($G1609,county_facts!$A:$BB,51,FALSE)</f>
        <v>58971</v>
      </c>
      <c r="BD1609">
        <f>VLOOKUP($G1609,county_facts!$A:$BB,52,FALSE)</f>
        <v>63</v>
      </c>
      <c r="BE1609">
        <f>VLOOKUP($G1609,county_facts!$A:$BB,53,FALSE)</f>
        <v>3144.75</v>
      </c>
      <c r="BF1609">
        <f>VLOOKUP($G1609,county_facts!$A:$BB,54,FALSE)</f>
        <v>15.5</v>
      </c>
    </row>
    <row r="1610" spans="1:58" x14ac:dyDescent="0.3">
      <c r="A1610" t="s">
        <v>9</v>
      </c>
      <c r="B1610" t="s">
        <v>639</v>
      </c>
      <c r="C1610">
        <v>632</v>
      </c>
      <c r="D1610" t="s">
        <v>622</v>
      </c>
      <c r="E1610">
        <v>1258</v>
      </c>
      <c r="F1610">
        <v>0.50238473800000005</v>
      </c>
      <c r="G1610">
        <v>48463</v>
      </c>
      <c r="H1610">
        <f>VLOOKUP($G1610,county_facts!$A:$BB,4,FALSE)</f>
        <v>27117</v>
      </c>
      <c r="I1610">
        <f>VLOOKUP($G1610,county_facts!$A:$BB,5,FALSE)</f>
        <v>26405</v>
      </c>
      <c r="J1610">
        <f>VLOOKUP($G1610,county_facts!$A:$BB,6,FALSE)</f>
        <v>2.7</v>
      </c>
      <c r="K1610">
        <f>VLOOKUP($G1610,county_facts!$A:$BB,7,FALSE)</f>
        <v>26405</v>
      </c>
      <c r="L1610">
        <f>VLOOKUP($G1610,county_facts!$A:$BB,8,FALSE)</f>
        <v>7.6</v>
      </c>
      <c r="M1610">
        <f>VLOOKUP($G1610,county_facts!$A:$BB,9,FALSE)</f>
        <v>27.8</v>
      </c>
      <c r="N1610">
        <f>VLOOKUP($G1610,county_facts!$A:$BB,10,FALSE)</f>
        <v>16</v>
      </c>
      <c r="O1610">
        <f>VLOOKUP($G1610,county_facts!$A:$BB,11,FALSE)</f>
        <v>50.7</v>
      </c>
      <c r="P1610">
        <f>VLOOKUP($G1610,county_facts!$A:$BB,12,FALSE)</f>
        <v>96</v>
      </c>
      <c r="Q1610">
        <f>VLOOKUP($G1610,county_facts!$A:$BB,13,FALSE)</f>
        <v>1.2</v>
      </c>
      <c r="R1610">
        <f>VLOOKUP($G1610,county_facts!$A:$BB,14,FALSE)</f>
        <v>1.1000000000000001</v>
      </c>
      <c r="S1610">
        <f>VLOOKUP($G1610,county_facts!$A:$BB,15,FALSE)</f>
        <v>0.7</v>
      </c>
      <c r="T1610">
        <f>VLOOKUP($G1610,county_facts!$A:$BB,16,FALSE)</f>
        <v>0.1</v>
      </c>
      <c r="U1610">
        <f>VLOOKUP($G1610,county_facts!$A:$BB,17,FALSE)</f>
        <v>0.9</v>
      </c>
      <c r="V1610">
        <f>VLOOKUP($G1610,county_facts!$A:$BB,18,FALSE)</f>
        <v>70.2</v>
      </c>
      <c r="W1610">
        <f>VLOOKUP($G1610,county_facts!$A:$BB,19,FALSE)</f>
        <v>27.9</v>
      </c>
      <c r="X1610">
        <f>VLOOKUP($G1610,county_facts!$A:$BB,20,FALSE)</f>
        <v>87.8</v>
      </c>
      <c r="Y1610">
        <f>VLOOKUP($G1610,county_facts!$A:$BB,21,FALSE)</f>
        <v>9.6999999999999993</v>
      </c>
      <c r="Z1610">
        <f>VLOOKUP($G1610,county_facts!$A:$BB,22,FALSE)</f>
        <v>53.4</v>
      </c>
      <c r="AA1610">
        <f>VLOOKUP($G1610,county_facts!$A:$BB,23,FALSE)</f>
        <v>69.099999999999994</v>
      </c>
      <c r="AB1610">
        <f>VLOOKUP($G1610,county_facts!$A:$BB,24,FALSE)</f>
        <v>14.5</v>
      </c>
      <c r="AC1610">
        <f>VLOOKUP($G1610,county_facts!$A:$BB,25,FALSE)</f>
        <v>1426</v>
      </c>
      <c r="AD1610">
        <f>VLOOKUP($G1610,county_facts!$A:$BB,26,FALSE)</f>
        <v>17.7</v>
      </c>
      <c r="AE1610">
        <f>VLOOKUP($G1610,county_facts!$A:$BB,27,FALSE)</f>
        <v>11017</v>
      </c>
      <c r="AF1610">
        <f>VLOOKUP($G1610,county_facts!$A:$BB,28,FALSE)</f>
        <v>71.099999999999994</v>
      </c>
      <c r="AG1610">
        <f>VLOOKUP($G1610,county_facts!$A:$BB,29,FALSE)</f>
        <v>7</v>
      </c>
      <c r="AH1610">
        <f>VLOOKUP($G1610,county_facts!$A:$BB,30,FALSE)</f>
        <v>68600</v>
      </c>
      <c r="AI1610">
        <f>VLOOKUP($G1610,county_facts!$A:$BB,31,FALSE)</f>
        <v>8619</v>
      </c>
      <c r="AJ1610">
        <f>VLOOKUP($G1610,county_facts!$A:$BB,32,FALSE)</f>
        <v>3.01</v>
      </c>
      <c r="AK1610">
        <f>VLOOKUP($G1610,county_facts!$A:$BB,33,FALSE)</f>
        <v>17479</v>
      </c>
      <c r="AL1610">
        <f>VLOOKUP($G1610,county_facts!$A:$BB,34,FALSE)</f>
        <v>34902</v>
      </c>
      <c r="AM1610">
        <f>VLOOKUP($G1610,county_facts!$A:$BB,35,FALSE)</f>
        <v>26.5</v>
      </c>
      <c r="AN1610">
        <f>VLOOKUP($G1610,county_facts!$A:$BB,36,FALSE)</f>
        <v>622</v>
      </c>
      <c r="AO1610">
        <f>VLOOKUP($G1610,county_facts!$A:$BB,37,FALSE)</f>
        <v>6964</v>
      </c>
      <c r="AP1610">
        <f>VLOOKUP($G1610,county_facts!$A:$BB,38,FALSE)</f>
        <v>1.3</v>
      </c>
      <c r="AQ1610">
        <f>VLOOKUP($G1610,county_facts!$A:$BB,39,FALSE)</f>
        <v>2554</v>
      </c>
      <c r="AR1610">
        <f>VLOOKUP($G1610,county_facts!$A:$BB,40,FALSE)</f>
        <v>2692</v>
      </c>
      <c r="AS1610">
        <f>VLOOKUP($G1610,county_facts!$A:$BB,41,FALSE)</f>
        <v>0</v>
      </c>
      <c r="AT1610">
        <f>VLOOKUP($G1610,county_facts!$A:$BB,42,FALSE)</f>
        <v>0</v>
      </c>
      <c r="AU1610">
        <f>VLOOKUP($G1610,county_facts!$A:$BB,43,FALSE)</f>
        <v>0</v>
      </c>
      <c r="AV1610">
        <f>VLOOKUP($G1610,county_facts!$A:$BB,44,FALSE)</f>
        <v>0</v>
      </c>
      <c r="AW1610">
        <f>VLOOKUP($G1610,county_facts!$A:$BB,45,FALSE)</f>
        <v>47.8</v>
      </c>
      <c r="AX1610">
        <f>VLOOKUP($G1610,county_facts!$A:$BB,46,FALSE)</f>
        <v>0</v>
      </c>
      <c r="AY1610">
        <f>VLOOKUP($G1610,county_facts!$A:$BB,47,FALSE)</f>
        <v>203651</v>
      </c>
      <c r="AZ1610">
        <f>VLOOKUP($G1610,county_facts!$A:$BB,48,FALSE)</f>
        <v>120737</v>
      </c>
      <c r="BA1610">
        <f>VLOOKUP($G1610,county_facts!$A:$BB,49,FALSE)</f>
        <v>322212</v>
      </c>
      <c r="BB1610">
        <f>VLOOKUP($G1610,county_facts!$A:$BB,50,FALSE)</f>
        <v>12137</v>
      </c>
      <c r="BC1610">
        <f>VLOOKUP($G1610,county_facts!$A:$BB,51,FALSE)</f>
        <v>39907</v>
      </c>
      <c r="BD1610">
        <f>VLOOKUP($G1610,county_facts!$A:$BB,52,FALSE)</f>
        <v>13</v>
      </c>
      <c r="BE1610">
        <f>VLOOKUP($G1610,county_facts!$A:$BB,53,FALSE)</f>
        <v>1551.95</v>
      </c>
      <c r="BF1610">
        <f>VLOOKUP($G1610,county_facts!$A:$BB,54,FALSE)</f>
        <v>17</v>
      </c>
    </row>
    <row r="1611" spans="1:58" x14ac:dyDescent="0.3">
      <c r="A1611" t="s">
        <v>6</v>
      </c>
      <c r="B1611" t="s">
        <v>639</v>
      </c>
      <c r="C1611">
        <v>626</v>
      </c>
      <c r="D1611" t="s">
        <v>622</v>
      </c>
      <c r="E1611">
        <v>1258</v>
      </c>
      <c r="F1611">
        <v>0.497615262</v>
      </c>
      <c r="G1611">
        <v>48463</v>
      </c>
      <c r="H1611">
        <f>VLOOKUP($G1611,county_facts!$A:$BB,4,FALSE)</f>
        <v>27117</v>
      </c>
      <c r="I1611">
        <f>VLOOKUP($G1611,county_facts!$A:$BB,5,FALSE)</f>
        <v>26405</v>
      </c>
      <c r="J1611">
        <f>VLOOKUP($G1611,county_facts!$A:$BB,6,FALSE)</f>
        <v>2.7</v>
      </c>
      <c r="K1611">
        <f>VLOOKUP($G1611,county_facts!$A:$BB,7,FALSE)</f>
        <v>26405</v>
      </c>
      <c r="L1611">
        <f>VLOOKUP($G1611,county_facts!$A:$BB,8,FALSE)</f>
        <v>7.6</v>
      </c>
      <c r="M1611">
        <f>VLOOKUP($G1611,county_facts!$A:$BB,9,FALSE)</f>
        <v>27.8</v>
      </c>
      <c r="N1611">
        <f>VLOOKUP($G1611,county_facts!$A:$BB,10,FALSE)</f>
        <v>16</v>
      </c>
      <c r="O1611">
        <f>VLOOKUP($G1611,county_facts!$A:$BB,11,FALSE)</f>
        <v>50.7</v>
      </c>
      <c r="P1611">
        <f>VLOOKUP($G1611,county_facts!$A:$BB,12,FALSE)</f>
        <v>96</v>
      </c>
      <c r="Q1611">
        <f>VLOOKUP($G1611,county_facts!$A:$BB,13,FALSE)</f>
        <v>1.2</v>
      </c>
      <c r="R1611">
        <f>VLOOKUP($G1611,county_facts!$A:$BB,14,FALSE)</f>
        <v>1.1000000000000001</v>
      </c>
      <c r="S1611">
        <f>VLOOKUP($G1611,county_facts!$A:$BB,15,FALSE)</f>
        <v>0.7</v>
      </c>
      <c r="T1611">
        <f>VLOOKUP($G1611,county_facts!$A:$BB,16,FALSE)</f>
        <v>0.1</v>
      </c>
      <c r="U1611">
        <f>VLOOKUP($G1611,county_facts!$A:$BB,17,FALSE)</f>
        <v>0.9</v>
      </c>
      <c r="V1611">
        <f>VLOOKUP($G1611,county_facts!$A:$BB,18,FALSE)</f>
        <v>70.2</v>
      </c>
      <c r="W1611">
        <f>VLOOKUP($G1611,county_facts!$A:$BB,19,FALSE)</f>
        <v>27.9</v>
      </c>
      <c r="X1611">
        <f>VLOOKUP($G1611,county_facts!$A:$BB,20,FALSE)</f>
        <v>87.8</v>
      </c>
      <c r="Y1611">
        <f>VLOOKUP($G1611,county_facts!$A:$BB,21,FALSE)</f>
        <v>9.6999999999999993</v>
      </c>
      <c r="Z1611">
        <f>VLOOKUP($G1611,county_facts!$A:$BB,22,FALSE)</f>
        <v>53.4</v>
      </c>
      <c r="AA1611">
        <f>VLOOKUP($G1611,county_facts!$A:$BB,23,FALSE)</f>
        <v>69.099999999999994</v>
      </c>
      <c r="AB1611">
        <f>VLOOKUP($G1611,county_facts!$A:$BB,24,FALSE)</f>
        <v>14.5</v>
      </c>
      <c r="AC1611">
        <f>VLOOKUP($G1611,county_facts!$A:$BB,25,FALSE)</f>
        <v>1426</v>
      </c>
      <c r="AD1611">
        <f>VLOOKUP($G1611,county_facts!$A:$BB,26,FALSE)</f>
        <v>17.7</v>
      </c>
      <c r="AE1611">
        <f>VLOOKUP($G1611,county_facts!$A:$BB,27,FALSE)</f>
        <v>11017</v>
      </c>
      <c r="AF1611">
        <f>VLOOKUP($G1611,county_facts!$A:$BB,28,FALSE)</f>
        <v>71.099999999999994</v>
      </c>
      <c r="AG1611">
        <f>VLOOKUP($G1611,county_facts!$A:$BB,29,FALSE)</f>
        <v>7</v>
      </c>
      <c r="AH1611">
        <f>VLOOKUP($G1611,county_facts!$A:$BB,30,FALSE)</f>
        <v>68600</v>
      </c>
      <c r="AI1611">
        <f>VLOOKUP($G1611,county_facts!$A:$BB,31,FALSE)</f>
        <v>8619</v>
      </c>
      <c r="AJ1611">
        <f>VLOOKUP($G1611,county_facts!$A:$BB,32,FALSE)</f>
        <v>3.01</v>
      </c>
      <c r="AK1611">
        <f>VLOOKUP($G1611,county_facts!$A:$BB,33,FALSE)</f>
        <v>17479</v>
      </c>
      <c r="AL1611">
        <f>VLOOKUP($G1611,county_facts!$A:$BB,34,FALSE)</f>
        <v>34902</v>
      </c>
      <c r="AM1611">
        <f>VLOOKUP($G1611,county_facts!$A:$BB,35,FALSE)</f>
        <v>26.5</v>
      </c>
      <c r="AN1611">
        <f>VLOOKUP($G1611,county_facts!$A:$BB,36,FALSE)</f>
        <v>622</v>
      </c>
      <c r="AO1611">
        <f>VLOOKUP($G1611,county_facts!$A:$BB,37,FALSE)</f>
        <v>6964</v>
      </c>
      <c r="AP1611">
        <f>VLOOKUP($G1611,county_facts!$A:$BB,38,FALSE)</f>
        <v>1.3</v>
      </c>
      <c r="AQ1611">
        <f>VLOOKUP($G1611,county_facts!$A:$BB,39,FALSE)</f>
        <v>2554</v>
      </c>
      <c r="AR1611">
        <f>VLOOKUP($G1611,county_facts!$A:$BB,40,FALSE)</f>
        <v>2692</v>
      </c>
      <c r="AS1611">
        <f>VLOOKUP($G1611,county_facts!$A:$BB,41,FALSE)</f>
        <v>0</v>
      </c>
      <c r="AT1611">
        <f>VLOOKUP($G1611,county_facts!$A:$BB,42,FALSE)</f>
        <v>0</v>
      </c>
      <c r="AU1611">
        <f>VLOOKUP($G1611,county_facts!$A:$BB,43,FALSE)</f>
        <v>0</v>
      </c>
      <c r="AV1611">
        <f>VLOOKUP($G1611,county_facts!$A:$BB,44,FALSE)</f>
        <v>0</v>
      </c>
      <c r="AW1611">
        <f>VLOOKUP($G1611,county_facts!$A:$BB,45,FALSE)</f>
        <v>47.8</v>
      </c>
      <c r="AX1611">
        <f>VLOOKUP($G1611,county_facts!$A:$BB,46,FALSE)</f>
        <v>0</v>
      </c>
      <c r="AY1611">
        <f>VLOOKUP($G1611,county_facts!$A:$BB,47,FALSE)</f>
        <v>203651</v>
      </c>
      <c r="AZ1611">
        <f>VLOOKUP($G1611,county_facts!$A:$BB,48,FALSE)</f>
        <v>120737</v>
      </c>
      <c r="BA1611">
        <f>VLOOKUP($G1611,county_facts!$A:$BB,49,FALSE)</f>
        <v>322212</v>
      </c>
      <c r="BB1611">
        <f>VLOOKUP($G1611,county_facts!$A:$BB,50,FALSE)</f>
        <v>12137</v>
      </c>
      <c r="BC1611">
        <f>VLOOKUP($G1611,county_facts!$A:$BB,51,FALSE)</f>
        <v>39907</v>
      </c>
      <c r="BD1611">
        <f>VLOOKUP($G1611,county_facts!$A:$BB,52,FALSE)</f>
        <v>13</v>
      </c>
      <c r="BE1611">
        <f>VLOOKUP($G1611,county_facts!$A:$BB,53,FALSE)</f>
        <v>1551.95</v>
      </c>
      <c r="BF1611">
        <f>VLOOKUP($G1611,county_facts!$A:$BB,54,FALSE)</f>
        <v>17</v>
      </c>
    </row>
    <row r="1612" spans="1:58" x14ac:dyDescent="0.3">
      <c r="A1612" t="s">
        <v>9</v>
      </c>
      <c r="B1612" t="s">
        <v>640</v>
      </c>
      <c r="C1612">
        <v>28</v>
      </c>
      <c r="D1612" t="s">
        <v>622</v>
      </c>
      <c r="E1612">
        <v>47</v>
      </c>
      <c r="F1612">
        <v>0.595744681</v>
      </c>
      <c r="G1612">
        <v>48461</v>
      </c>
      <c r="H1612">
        <f>VLOOKUP($G1612,county_facts!$A:$BB,4,FALSE)</f>
        <v>3454</v>
      </c>
      <c r="I1612">
        <f>VLOOKUP($G1612,county_facts!$A:$BB,5,FALSE)</f>
        <v>3349</v>
      </c>
      <c r="J1612">
        <f>VLOOKUP($G1612,county_facts!$A:$BB,6,FALSE)</f>
        <v>3.1</v>
      </c>
      <c r="K1612">
        <f>VLOOKUP($G1612,county_facts!$A:$BB,7,FALSE)</f>
        <v>3355</v>
      </c>
      <c r="L1612">
        <f>VLOOKUP($G1612,county_facts!$A:$BB,8,FALSE)</f>
        <v>8.1999999999999993</v>
      </c>
      <c r="M1612">
        <f>VLOOKUP($G1612,county_facts!$A:$BB,9,FALSE)</f>
        <v>28.5</v>
      </c>
      <c r="N1612">
        <f>VLOOKUP($G1612,county_facts!$A:$BB,10,FALSE)</f>
        <v>13.8</v>
      </c>
      <c r="O1612">
        <f>VLOOKUP($G1612,county_facts!$A:$BB,11,FALSE)</f>
        <v>49</v>
      </c>
      <c r="P1612">
        <f>VLOOKUP($G1612,county_facts!$A:$BB,12,FALSE)</f>
        <v>92.4</v>
      </c>
      <c r="Q1612">
        <f>VLOOKUP($G1612,county_facts!$A:$BB,13,FALSE)</f>
        <v>2.7</v>
      </c>
      <c r="R1612">
        <f>VLOOKUP($G1612,county_facts!$A:$BB,14,FALSE)</f>
        <v>2.9</v>
      </c>
      <c r="S1612">
        <f>VLOOKUP($G1612,county_facts!$A:$BB,15,FALSE)</f>
        <v>0.4</v>
      </c>
      <c r="T1612">
        <f>VLOOKUP($G1612,county_facts!$A:$BB,16,FALSE)</f>
        <v>0</v>
      </c>
      <c r="U1612">
        <f>VLOOKUP($G1612,county_facts!$A:$BB,17,FALSE)</f>
        <v>1.7</v>
      </c>
      <c r="V1612">
        <f>VLOOKUP($G1612,county_facts!$A:$BB,18,FALSE)</f>
        <v>52.8</v>
      </c>
      <c r="W1612">
        <f>VLOOKUP($G1612,county_facts!$A:$BB,19,FALSE)</f>
        <v>43.3</v>
      </c>
      <c r="X1612">
        <f>VLOOKUP($G1612,county_facts!$A:$BB,20,FALSE)</f>
        <v>83</v>
      </c>
      <c r="Y1612">
        <f>VLOOKUP($G1612,county_facts!$A:$BB,21,FALSE)</f>
        <v>12.5</v>
      </c>
      <c r="Z1612">
        <f>VLOOKUP($G1612,county_facts!$A:$BB,22,FALSE)</f>
        <v>41</v>
      </c>
      <c r="AA1612">
        <f>VLOOKUP($G1612,county_facts!$A:$BB,23,FALSE)</f>
        <v>73.900000000000006</v>
      </c>
      <c r="AB1612">
        <f>VLOOKUP($G1612,county_facts!$A:$BB,24,FALSE)</f>
        <v>11.5</v>
      </c>
      <c r="AC1612">
        <f>VLOOKUP($G1612,county_facts!$A:$BB,25,FALSE)</f>
        <v>158</v>
      </c>
      <c r="AD1612">
        <f>VLOOKUP($G1612,county_facts!$A:$BB,26,FALSE)</f>
        <v>18.5</v>
      </c>
      <c r="AE1612">
        <f>VLOOKUP($G1612,county_facts!$A:$BB,27,FALSE)</f>
        <v>1549</v>
      </c>
      <c r="AF1612">
        <f>VLOOKUP($G1612,county_facts!$A:$BB,28,FALSE)</f>
        <v>73.900000000000006</v>
      </c>
      <c r="AG1612">
        <f>VLOOKUP($G1612,county_facts!$A:$BB,29,FALSE)</f>
        <v>2.1</v>
      </c>
      <c r="AH1612">
        <f>VLOOKUP($G1612,county_facts!$A:$BB,30,FALSE)</f>
        <v>48500</v>
      </c>
      <c r="AI1612">
        <f>VLOOKUP($G1612,county_facts!$A:$BB,31,FALSE)</f>
        <v>1218</v>
      </c>
      <c r="AJ1612">
        <f>VLOOKUP($G1612,county_facts!$A:$BB,32,FALSE)</f>
        <v>2.67</v>
      </c>
      <c r="AK1612">
        <f>VLOOKUP($G1612,county_facts!$A:$BB,33,FALSE)</f>
        <v>22953</v>
      </c>
      <c r="AL1612">
        <f>VLOOKUP($G1612,county_facts!$A:$BB,34,FALSE)</f>
        <v>51750</v>
      </c>
      <c r="AM1612">
        <f>VLOOKUP($G1612,county_facts!$A:$BB,35,FALSE)</f>
        <v>17.100000000000001</v>
      </c>
      <c r="AN1612">
        <f>VLOOKUP($G1612,county_facts!$A:$BB,36,FALSE)</f>
        <v>86</v>
      </c>
      <c r="AO1612">
        <f>VLOOKUP($G1612,county_facts!$A:$BB,37,FALSE)</f>
        <v>1127</v>
      </c>
      <c r="AP1612">
        <f>VLOOKUP($G1612,county_facts!$A:$BB,38,FALSE)</f>
        <v>9.8000000000000007</v>
      </c>
      <c r="AQ1612">
        <f>VLOOKUP($G1612,county_facts!$A:$BB,39,FALSE)</f>
        <v>283</v>
      </c>
      <c r="AR1612">
        <f>VLOOKUP($G1612,county_facts!$A:$BB,40,FALSE)</f>
        <v>157</v>
      </c>
      <c r="AS1612">
        <f>VLOOKUP($G1612,county_facts!$A:$BB,41,FALSE)</f>
        <v>0</v>
      </c>
      <c r="AT1612">
        <f>VLOOKUP($G1612,county_facts!$A:$BB,42,FALSE)</f>
        <v>0</v>
      </c>
      <c r="AU1612">
        <f>VLOOKUP($G1612,county_facts!$A:$BB,43,FALSE)</f>
        <v>0</v>
      </c>
      <c r="AV1612">
        <f>VLOOKUP($G1612,county_facts!$A:$BB,44,FALSE)</f>
        <v>0</v>
      </c>
      <c r="AW1612">
        <f>VLOOKUP($G1612,county_facts!$A:$BB,45,FALSE)</f>
        <v>0</v>
      </c>
      <c r="AX1612">
        <f>VLOOKUP($G1612,county_facts!$A:$BB,46,FALSE)</f>
        <v>0</v>
      </c>
      <c r="AY1612">
        <f>VLOOKUP($G1612,county_facts!$A:$BB,47,FALSE)</f>
        <v>0</v>
      </c>
      <c r="AZ1612">
        <f>VLOOKUP($G1612,county_facts!$A:$BB,48,FALSE)</f>
        <v>21753</v>
      </c>
      <c r="BA1612">
        <f>VLOOKUP($G1612,county_facts!$A:$BB,49,FALSE)</f>
        <v>16720</v>
      </c>
      <c r="BB1612">
        <f>VLOOKUP($G1612,county_facts!$A:$BB,50,FALSE)</f>
        <v>5618</v>
      </c>
      <c r="BC1612">
        <f>VLOOKUP($G1612,county_facts!$A:$BB,51,FALSE)</f>
        <v>0</v>
      </c>
      <c r="BD1612">
        <f>VLOOKUP($G1612,county_facts!$A:$BB,52,FALSE)</f>
        <v>1</v>
      </c>
      <c r="BE1612">
        <f>VLOOKUP($G1612,county_facts!$A:$BB,53,FALSE)</f>
        <v>1241.32</v>
      </c>
      <c r="BF1612">
        <f>VLOOKUP($G1612,county_facts!$A:$BB,54,FALSE)</f>
        <v>2.7</v>
      </c>
    </row>
    <row r="1613" spans="1:58" x14ac:dyDescent="0.3">
      <c r="A1613" t="s">
        <v>6</v>
      </c>
      <c r="B1613" t="s">
        <v>640</v>
      </c>
      <c r="C1613">
        <v>19</v>
      </c>
      <c r="D1613" t="s">
        <v>622</v>
      </c>
      <c r="E1613">
        <v>47</v>
      </c>
      <c r="F1613">
        <v>0.404255319</v>
      </c>
      <c r="G1613">
        <v>48461</v>
      </c>
      <c r="H1613">
        <f>VLOOKUP($G1613,county_facts!$A:$BB,4,FALSE)</f>
        <v>3454</v>
      </c>
      <c r="I1613">
        <f>VLOOKUP($G1613,county_facts!$A:$BB,5,FALSE)</f>
        <v>3349</v>
      </c>
      <c r="J1613">
        <f>VLOOKUP($G1613,county_facts!$A:$BB,6,FALSE)</f>
        <v>3.1</v>
      </c>
      <c r="K1613">
        <f>VLOOKUP($G1613,county_facts!$A:$BB,7,FALSE)</f>
        <v>3355</v>
      </c>
      <c r="L1613">
        <f>VLOOKUP($G1613,county_facts!$A:$BB,8,FALSE)</f>
        <v>8.1999999999999993</v>
      </c>
      <c r="M1613">
        <f>VLOOKUP($G1613,county_facts!$A:$BB,9,FALSE)</f>
        <v>28.5</v>
      </c>
      <c r="N1613">
        <f>VLOOKUP($G1613,county_facts!$A:$BB,10,FALSE)</f>
        <v>13.8</v>
      </c>
      <c r="O1613">
        <f>VLOOKUP($G1613,county_facts!$A:$BB,11,FALSE)</f>
        <v>49</v>
      </c>
      <c r="P1613">
        <f>VLOOKUP($G1613,county_facts!$A:$BB,12,FALSE)</f>
        <v>92.4</v>
      </c>
      <c r="Q1613">
        <f>VLOOKUP($G1613,county_facts!$A:$BB,13,FALSE)</f>
        <v>2.7</v>
      </c>
      <c r="R1613">
        <f>VLOOKUP($G1613,county_facts!$A:$BB,14,FALSE)</f>
        <v>2.9</v>
      </c>
      <c r="S1613">
        <f>VLOOKUP($G1613,county_facts!$A:$BB,15,FALSE)</f>
        <v>0.4</v>
      </c>
      <c r="T1613">
        <f>VLOOKUP($G1613,county_facts!$A:$BB,16,FALSE)</f>
        <v>0</v>
      </c>
      <c r="U1613">
        <f>VLOOKUP($G1613,county_facts!$A:$BB,17,FALSE)</f>
        <v>1.7</v>
      </c>
      <c r="V1613">
        <f>VLOOKUP($G1613,county_facts!$A:$BB,18,FALSE)</f>
        <v>52.8</v>
      </c>
      <c r="W1613">
        <f>VLOOKUP($G1613,county_facts!$A:$BB,19,FALSE)</f>
        <v>43.3</v>
      </c>
      <c r="X1613">
        <f>VLOOKUP($G1613,county_facts!$A:$BB,20,FALSE)</f>
        <v>83</v>
      </c>
      <c r="Y1613">
        <f>VLOOKUP($G1613,county_facts!$A:$BB,21,FALSE)</f>
        <v>12.5</v>
      </c>
      <c r="Z1613">
        <f>VLOOKUP($G1613,county_facts!$A:$BB,22,FALSE)</f>
        <v>41</v>
      </c>
      <c r="AA1613">
        <f>VLOOKUP($G1613,county_facts!$A:$BB,23,FALSE)</f>
        <v>73.900000000000006</v>
      </c>
      <c r="AB1613">
        <f>VLOOKUP($G1613,county_facts!$A:$BB,24,FALSE)</f>
        <v>11.5</v>
      </c>
      <c r="AC1613">
        <f>VLOOKUP($G1613,county_facts!$A:$BB,25,FALSE)</f>
        <v>158</v>
      </c>
      <c r="AD1613">
        <f>VLOOKUP($G1613,county_facts!$A:$BB,26,FALSE)</f>
        <v>18.5</v>
      </c>
      <c r="AE1613">
        <f>VLOOKUP($G1613,county_facts!$A:$BB,27,FALSE)</f>
        <v>1549</v>
      </c>
      <c r="AF1613">
        <f>VLOOKUP($G1613,county_facts!$A:$BB,28,FALSE)</f>
        <v>73.900000000000006</v>
      </c>
      <c r="AG1613">
        <f>VLOOKUP($G1613,county_facts!$A:$BB,29,FALSE)</f>
        <v>2.1</v>
      </c>
      <c r="AH1613">
        <f>VLOOKUP($G1613,county_facts!$A:$BB,30,FALSE)</f>
        <v>48500</v>
      </c>
      <c r="AI1613">
        <f>VLOOKUP($G1613,county_facts!$A:$BB,31,FALSE)</f>
        <v>1218</v>
      </c>
      <c r="AJ1613">
        <f>VLOOKUP($G1613,county_facts!$A:$BB,32,FALSE)</f>
        <v>2.67</v>
      </c>
      <c r="AK1613">
        <f>VLOOKUP($G1613,county_facts!$A:$BB,33,FALSE)</f>
        <v>22953</v>
      </c>
      <c r="AL1613">
        <f>VLOOKUP($G1613,county_facts!$A:$BB,34,FALSE)</f>
        <v>51750</v>
      </c>
      <c r="AM1613">
        <f>VLOOKUP($G1613,county_facts!$A:$BB,35,FALSE)</f>
        <v>17.100000000000001</v>
      </c>
      <c r="AN1613">
        <f>VLOOKUP($G1613,county_facts!$A:$BB,36,FALSE)</f>
        <v>86</v>
      </c>
      <c r="AO1613">
        <f>VLOOKUP($G1613,county_facts!$A:$BB,37,FALSE)</f>
        <v>1127</v>
      </c>
      <c r="AP1613">
        <f>VLOOKUP($G1613,county_facts!$A:$BB,38,FALSE)</f>
        <v>9.8000000000000007</v>
      </c>
      <c r="AQ1613">
        <f>VLOOKUP($G1613,county_facts!$A:$BB,39,FALSE)</f>
        <v>283</v>
      </c>
      <c r="AR1613">
        <f>VLOOKUP($G1613,county_facts!$A:$BB,40,FALSE)</f>
        <v>157</v>
      </c>
      <c r="AS1613">
        <f>VLOOKUP($G1613,county_facts!$A:$BB,41,FALSE)</f>
        <v>0</v>
      </c>
      <c r="AT1613">
        <f>VLOOKUP($G1613,county_facts!$A:$BB,42,FALSE)</f>
        <v>0</v>
      </c>
      <c r="AU1613">
        <f>VLOOKUP($G1613,county_facts!$A:$BB,43,FALSE)</f>
        <v>0</v>
      </c>
      <c r="AV1613">
        <f>VLOOKUP($G1613,county_facts!$A:$BB,44,FALSE)</f>
        <v>0</v>
      </c>
      <c r="AW1613">
        <f>VLOOKUP($G1613,county_facts!$A:$BB,45,FALSE)</f>
        <v>0</v>
      </c>
      <c r="AX1613">
        <f>VLOOKUP($G1613,county_facts!$A:$BB,46,FALSE)</f>
        <v>0</v>
      </c>
      <c r="AY1613">
        <f>VLOOKUP($G1613,county_facts!$A:$BB,47,FALSE)</f>
        <v>0</v>
      </c>
      <c r="AZ1613">
        <f>VLOOKUP($G1613,county_facts!$A:$BB,48,FALSE)</f>
        <v>21753</v>
      </c>
      <c r="BA1613">
        <f>VLOOKUP($G1613,county_facts!$A:$BB,49,FALSE)</f>
        <v>16720</v>
      </c>
      <c r="BB1613">
        <f>VLOOKUP($G1613,county_facts!$A:$BB,50,FALSE)</f>
        <v>5618</v>
      </c>
      <c r="BC1613">
        <f>VLOOKUP($G1613,county_facts!$A:$BB,51,FALSE)</f>
        <v>0</v>
      </c>
      <c r="BD1613">
        <f>VLOOKUP($G1613,county_facts!$A:$BB,52,FALSE)</f>
        <v>1</v>
      </c>
      <c r="BE1613">
        <f>VLOOKUP($G1613,county_facts!$A:$BB,53,FALSE)</f>
        <v>1241.32</v>
      </c>
      <c r="BF1613">
        <f>VLOOKUP($G1613,county_facts!$A:$BB,54,FALSE)</f>
        <v>2.7</v>
      </c>
    </row>
    <row r="1614" spans="1:58" x14ac:dyDescent="0.3">
      <c r="A1614" t="s">
        <v>6</v>
      </c>
      <c r="B1614" t="s">
        <v>641</v>
      </c>
      <c r="C1614">
        <v>705</v>
      </c>
      <c r="D1614" t="s">
        <v>622</v>
      </c>
      <c r="E1614">
        <v>959</v>
      </c>
      <c r="F1614">
        <v>0.73514077200000005</v>
      </c>
      <c r="G1614">
        <v>48459</v>
      </c>
      <c r="H1614">
        <f>VLOOKUP($G1614,county_facts!$A:$BB,4,FALSE)</f>
        <v>40354</v>
      </c>
      <c r="I1614">
        <f>VLOOKUP($G1614,county_facts!$A:$BB,5,FALSE)</f>
        <v>39318</v>
      </c>
      <c r="J1614">
        <f>VLOOKUP($G1614,county_facts!$A:$BB,6,FALSE)</f>
        <v>2.6</v>
      </c>
      <c r="K1614">
        <f>VLOOKUP($G1614,county_facts!$A:$BB,7,FALSE)</f>
        <v>39309</v>
      </c>
      <c r="L1614">
        <f>VLOOKUP($G1614,county_facts!$A:$BB,8,FALSE)</f>
        <v>6.3</v>
      </c>
      <c r="M1614">
        <f>VLOOKUP($G1614,county_facts!$A:$BB,9,FALSE)</f>
        <v>24</v>
      </c>
      <c r="N1614">
        <f>VLOOKUP($G1614,county_facts!$A:$BB,10,FALSE)</f>
        <v>17.100000000000001</v>
      </c>
      <c r="O1614">
        <f>VLOOKUP($G1614,county_facts!$A:$BB,11,FALSE)</f>
        <v>50.5</v>
      </c>
      <c r="P1614">
        <f>VLOOKUP($G1614,county_facts!$A:$BB,12,FALSE)</f>
        <v>87.8</v>
      </c>
      <c r="Q1614">
        <f>VLOOKUP($G1614,county_facts!$A:$BB,13,FALSE)</f>
        <v>8.5</v>
      </c>
      <c r="R1614">
        <f>VLOOKUP($G1614,county_facts!$A:$BB,14,FALSE)</f>
        <v>1.1000000000000001</v>
      </c>
      <c r="S1614">
        <f>VLOOKUP($G1614,county_facts!$A:$BB,15,FALSE)</f>
        <v>0.5</v>
      </c>
      <c r="T1614">
        <f>VLOOKUP($G1614,county_facts!$A:$BB,16,FALSE)</f>
        <v>0</v>
      </c>
      <c r="U1614">
        <f>VLOOKUP($G1614,county_facts!$A:$BB,17,FALSE)</f>
        <v>2</v>
      </c>
      <c r="V1614">
        <f>VLOOKUP($G1614,county_facts!$A:$BB,18,FALSE)</f>
        <v>7.9</v>
      </c>
      <c r="W1614">
        <f>VLOOKUP($G1614,county_facts!$A:$BB,19,FALSE)</f>
        <v>80.8</v>
      </c>
      <c r="X1614">
        <f>VLOOKUP($G1614,county_facts!$A:$BB,20,FALSE)</f>
        <v>87.2</v>
      </c>
      <c r="Y1614">
        <f>VLOOKUP($G1614,county_facts!$A:$BB,21,FALSE)</f>
        <v>3.3</v>
      </c>
      <c r="Z1614">
        <f>VLOOKUP($G1614,county_facts!$A:$BB,22,FALSE)</f>
        <v>5.8</v>
      </c>
      <c r="AA1614">
        <f>VLOOKUP($G1614,county_facts!$A:$BB,23,FALSE)</f>
        <v>82.5</v>
      </c>
      <c r="AB1614">
        <f>VLOOKUP($G1614,county_facts!$A:$BB,24,FALSE)</f>
        <v>13.3</v>
      </c>
      <c r="AC1614">
        <f>VLOOKUP($G1614,county_facts!$A:$BB,25,FALSE)</f>
        <v>3528</v>
      </c>
      <c r="AD1614">
        <f>VLOOKUP($G1614,county_facts!$A:$BB,26,FALSE)</f>
        <v>27.6</v>
      </c>
      <c r="AE1614">
        <f>VLOOKUP($G1614,county_facts!$A:$BB,27,FALSE)</f>
        <v>16750</v>
      </c>
      <c r="AF1614">
        <f>VLOOKUP($G1614,county_facts!$A:$BB,28,FALSE)</f>
        <v>78.3</v>
      </c>
      <c r="AG1614">
        <f>VLOOKUP($G1614,county_facts!$A:$BB,29,FALSE)</f>
        <v>7.1</v>
      </c>
      <c r="AH1614">
        <f>VLOOKUP($G1614,county_facts!$A:$BB,30,FALSE)</f>
        <v>89400</v>
      </c>
      <c r="AI1614">
        <f>VLOOKUP($G1614,county_facts!$A:$BB,31,FALSE)</f>
        <v>14286</v>
      </c>
      <c r="AJ1614">
        <f>VLOOKUP($G1614,county_facts!$A:$BB,32,FALSE)</f>
        <v>2.73</v>
      </c>
      <c r="AK1614">
        <f>VLOOKUP($G1614,county_facts!$A:$BB,33,FALSE)</f>
        <v>22483</v>
      </c>
      <c r="AL1614">
        <f>VLOOKUP($G1614,county_facts!$A:$BB,34,FALSE)</f>
        <v>46600</v>
      </c>
      <c r="AM1614">
        <f>VLOOKUP($G1614,county_facts!$A:$BB,35,FALSE)</f>
        <v>15.8</v>
      </c>
      <c r="AN1614">
        <f>VLOOKUP($G1614,county_facts!$A:$BB,36,FALSE)</f>
        <v>464</v>
      </c>
      <c r="AO1614">
        <f>VLOOKUP($G1614,county_facts!$A:$BB,37,FALSE)</f>
        <v>4409</v>
      </c>
      <c r="AP1614">
        <f>VLOOKUP($G1614,county_facts!$A:$BB,38,FALSE)</f>
        <v>-4</v>
      </c>
      <c r="AQ1614">
        <f>VLOOKUP($G1614,county_facts!$A:$BB,39,FALSE)</f>
        <v>2725</v>
      </c>
      <c r="AR1614">
        <f>VLOOKUP($G1614,county_facts!$A:$BB,40,FALSE)</f>
        <v>3201</v>
      </c>
      <c r="AS1614">
        <f>VLOOKUP($G1614,county_facts!$A:$BB,41,FALSE)</f>
        <v>0</v>
      </c>
      <c r="AT1614">
        <f>VLOOKUP($G1614,county_facts!$A:$BB,42,FALSE)</f>
        <v>0</v>
      </c>
      <c r="AU1614">
        <f>VLOOKUP($G1614,county_facts!$A:$BB,43,FALSE)</f>
        <v>0</v>
      </c>
      <c r="AV1614">
        <f>VLOOKUP($G1614,county_facts!$A:$BB,44,FALSE)</f>
        <v>0</v>
      </c>
      <c r="AW1614">
        <f>VLOOKUP($G1614,county_facts!$A:$BB,45,FALSE)</f>
        <v>0</v>
      </c>
      <c r="AX1614">
        <f>VLOOKUP($G1614,county_facts!$A:$BB,46,FALSE)</f>
        <v>0</v>
      </c>
      <c r="AY1614">
        <f>VLOOKUP($G1614,county_facts!$A:$BB,47,FALSE)</f>
        <v>0</v>
      </c>
      <c r="AZ1614">
        <f>VLOOKUP($G1614,county_facts!$A:$BB,48,FALSE)</f>
        <v>58405</v>
      </c>
      <c r="BA1614">
        <f>VLOOKUP($G1614,county_facts!$A:$BB,49,FALSE)</f>
        <v>216729</v>
      </c>
      <c r="BB1614">
        <f>VLOOKUP($G1614,county_facts!$A:$BB,50,FALSE)</f>
        <v>5777</v>
      </c>
      <c r="BC1614">
        <f>VLOOKUP($G1614,county_facts!$A:$BB,51,FALSE)</f>
        <v>20243</v>
      </c>
      <c r="BD1614">
        <f>VLOOKUP($G1614,county_facts!$A:$BB,52,FALSE)</f>
        <v>21</v>
      </c>
      <c r="BE1614">
        <f>VLOOKUP($G1614,county_facts!$A:$BB,53,FALSE)</f>
        <v>582.95000000000005</v>
      </c>
      <c r="BF1614">
        <f>VLOOKUP($G1614,county_facts!$A:$BB,54,FALSE)</f>
        <v>67.400000000000006</v>
      </c>
    </row>
    <row r="1615" spans="1:58" x14ac:dyDescent="0.3">
      <c r="A1615" t="s">
        <v>9</v>
      </c>
      <c r="B1615" t="s">
        <v>641</v>
      </c>
      <c r="C1615">
        <v>254</v>
      </c>
      <c r="D1615" t="s">
        <v>622</v>
      </c>
      <c r="E1615">
        <v>959</v>
      </c>
      <c r="F1615">
        <v>0.264859228</v>
      </c>
      <c r="G1615">
        <v>48459</v>
      </c>
      <c r="H1615">
        <f>VLOOKUP($G1615,county_facts!$A:$BB,4,FALSE)</f>
        <v>40354</v>
      </c>
      <c r="I1615">
        <f>VLOOKUP($G1615,county_facts!$A:$BB,5,FALSE)</f>
        <v>39318</v>
      </c>
      <c r="J1615">
        <f>VLOOKUP($G1615,county_facts!$A:$BB,6,FALSE)</f>
        <v>2.6</v>
      </c>
      <c r="K1615">
        <f>VLOOKUP($G1615,county_facts!$A:$BB,7,FALSE)</f>
        <v>39309</v>
      </c>
      <c r="L1615">
        <f>VLOOKUP($G1615,county_facts!$A:$BB,8,FALSE)</f>
        <v>6.3</v>
      </c>
      <c r="M1615">
        <f>VLOOKUP($G1615,county_facts!$A:$BB,9,FALSE)</f>
        <v>24</v>
      </c>
      <c r="N1615">
        <f>VLOOKUP($G1615,county_facts!$A:$BB,10,FALSE)</f>
        <v>17.100000000000001</v>
      </c>
      <c r="O1615">
        <f>VLOOKUP($G1615,county_facts!$A:$BB,11,FALSE)</f>
        <v>50.5</v>
      </c>
      <c r="P1615">
        <f>VLOOKUP($G1615,county_facts!$A:$BB,12,FALSE)</f>
        <v>87.8</v>
      </c>
      <c r="Q1615">
        <f>VLOOKUP($G1615,county_facts!$A:$BB,13,FALSE)</f>
        <v>8.5</v>
      </c>
      <c r="R1615">
        <f>VLOOKUP($G1615,county_facts!$A:$BB,14,FALSE)</f>
        <v>1.1000000000000001</v>
      </c>
      <c r="S1615">
        <f>VLOOKUP($G1615,county_facts!$A:$BB,15,FALSE)</f>
        <v>0.5</v>
      </c>
      <c r="T1615">
        <f>VLOOKUP($G1615,county_facts!$A:$BB,16,FALSE)</f>
        <v>0</v>
      </c>
      <c r="U1615">
        <f>VLOOKUP($G1615,county_facts!$A:$BB,17,FALSE)</f>
        <v>2</v>
      </c>
      <c r="V1615">
        <f>VLOOKUP($G1615,county_facts!$A:$BB,18,FALSE)</f>
        <v>7.9</v>
      </c>
      <c r="W1615">
        <f>VLOOKUP($G1615,county_facts!$A:$BB,19,FALSE)</f>
        <v>80.8</v>
      </c>
      <c r="X1615">
        <f>VLOOKUP($G1615,county_facts!$A:$BB,20,FALSE)</f>
        <v>87.2</v>
      </c>
      <c r="Y1615">
        <f>VLOOKUP($G1615,county_facts!$A:$BB,21,FALSE)</f>
        <v>3.3</v>
      </c>
      <c r="Z1615">
        <f>VLOOKUP($G1615,county_facts!$A:$BB,22,FALSE)</f>
        <v>5.8</v>
      </c>
      <c r="AA1615">
        <f>VLOOKUP($G1615,county_facts!$A:$BB,23,FALSE)</f>
        <v>82.5</v>
      </c>
      <c r="AB1615">
        <f>VLOOKUP($G1615,county_facts!$A:$BB,24,FALSE)</f>
        <v>13.3</v>
      </c>
      <c r="AC1615">
        <f>VLOOKUP($G1615,county_facts!$A:$BB,25,FALSE)</f>
        <v>3528</v>
      </c>
      <c r="AD1615">
        <f>VLOOKUP($G1615,county_facts!$A:$BB,26,FALSE)</f>
        <v>27.6</v>
      </c>
      <c r="AE1615">
        <f>VLOOKUP($G1615,county_facts!$A:$BB,27,FALSE)</f>
        <v>16750</v>
      </c>
      <c r="AF1615">
        <f>VLOOKUP($G1615,county_facts!$A:$BB,28,FALSE)</f>
        <v>78.3</v>
      </c>
      <c r="AG1615">
        <f>VLOOKUP($G1615,county_facts!$A:$BB,29,FALSE)</f>
        <v>7.1</v>
      </c>
      <c r="AH1615">
        <f>VLOOKUP($G1615,county_facts!$A:$BB,30,FALSE)</f>
        <v>89400</v>
      </c>
      <c r="AI1615">
        <f>VLOOKUP($G1615,county_facts!$A:$BB,31,FALSE)</f>
        <v>14286</v>
      </c>
      <c r="AJ1615">
        <f>VLOOKUP($G1615,county_facts!$A:$BB,32,FALSE)</f>
        <v>2.73</v>
      </c>
      <c r="AK1615">
        <f>VLOOKUP($G1615,county_facts!$A:$BB,33,FALSE)</f>
        <v>22483</v>
      </c>
      <c r="AL1615">
        <f>VLOOKUP($G1615,county_facts!$A:$BB,34,FALSE)</f>
        <v>46600</v>
      </c>
      <c r="AM1615">
        <f>VLOOKUP($G1615,county_facts!$A:$BB,35,FALSE)</f>
        <v>15.8</v>
      </c>
      <c r="AN1615">
        <f>VLOOKUP($G1615,county_facts!$A:$BB,36,FALSE)</f>
        <v>464</v>
      </c>
      <c r="AO1615">
        <f>VLOOKUP($G1615,county_facts!$A:$BB,37,FALSE)</f>
        <v>4409</v>
      </c>
      <c r="AP1615">
        <f>VLOOKUP($G1615,county_facts!$A:$BB,38,FALSE)</f>
        <v>-4</v>
      </c>
      <c r="AQ1615">
        <f>VLOOKUP($G1615,county_facts!$A:$BB,39,FALSE)</f>
        <v>2725</v>
      </c>
      <c r="AR1615">
        <f>VLOOKUP($G1615,county_facts!$A:$BB,40,FALSE)</f>
        <v>3201</v>
      </c>
      <c r="AS1615">
        <f>VLOOKUP($G1615,county_facts!$A:$BB,41,FALSE)</f>
        <v>0</v>
      </c>
      <c r="AT1615">
        <f>VLOOKUP($G1615,county_facts!$A:$BB,42,FALSE)</f>
        <v>0</v>
      </c>
      <c r="AU1615">
        <f>VLOOKUP($G1615,county_facts!$A:$BB,43,FALSE)</f>
        <v>0</v>
      </c>
      <c r="AV1615">
        <f>VLOOKUP($G1615,county_facts!$A:$BB,44,FALSE)</f>
        <v>0</v>
      </c>
      <c r="AW1615">
        <f>VLOOKUP($G1615,county_facts!$A:$BB,45,FALSE)</f>
        <v>0</v>
      </c>
      <c r="AX1615">
        <f>VLOOKUP($G1615,county_facts!$A:$BB,46,FALSE)</f>
        <v>0</v>
      </c>
      <c r="AY1615">
        <f>VLOOKUP($G1615,county_facts!$A:$BB,47,FALSE)</f>
        <v>0</v>
      </c>
      <c r="AZ1615">
        <f>VLOOKUP($G1615,county_facts!$A:$BB,48,FALSE)</f>
        <v>58405</v>
      </c>
      <c r="BA1615">
        <f>VLOOKUP($G1615,county_facts!$A:$BB,49,FALSE)</f>
        <v>216729</v>
      </c>
      <c r="BB1615">
        <f>VLOOKUP($G1615,county_facts!$A:$BB,50,FALSE)</f>
        <v>5777</v>
      </c>
      <c r="BC1615">
        <f>VLOOKUP($G1615,county_facts!$A:$BB,51,FALSE)</f>
        <v>20243</v>
      </c>
      <c r="BD1615">
        <f>VLOOKUP($G1615,county_facts!$A:$BB,52,FALSE)</f>
        <v>21</v>
      </c>
      <c r="BE1615">
        <f>VLOOKUP($G1615,county_facts!$A:$BB,53,FALSE)</f>
        <v>582.95000000000005</v>
      </c>
      <c r="BF1615">
        <f>VLOOKUP($G1615,county_facts!$A:$BB,54,FALSE)</f>
        <v>67.400000000000006</v>
      </c>
    </row>
    <row r="1616" spans="1:58" x14ac:dyDescent="0.3">
      <c r="A1616" t="s">
        <v>6</v>
      </c>
      <c r="B1616" t="s">
        <v>642</v>
      </c>
      <c r="C1616">
        <v>300</v>
      </c>
      <c r="D1616" t="s">
        <v>622</v>
      </c>
      <c r="E1616">
        <v>403</v>
      </c>
      <c r="F1616">
        <v>0.74441687300000003</v>
      </c>
      <c r="G1616">
        <v>48457</v>
      </c>
      <c r="H1616">
        <f>VLOOKUP($G1616,county_facts!$A:$BB,4,FALSE)</f>
        <v>21418</v>
      </c>
      <c r="I1616">
        <f>VLOOKUP($G1616,county_facts!$A:$BB,5,FALSE)</f>
        <v>21766</v>
      </c>
      <c r="J1616">
        <f>VLOOKUP($G1616,county_facts!$A:$BB,6,FALSE)</f>
        <v>-1.6</v>
      </c>
      <c r="K1616">
        <f>VLOOKUP($G1616,county_facts!$A:$BB,7,FALSE)</f>
        <v>21766</v>
      </c>
      <c r="L1616">
        <f>VLOOKUP($G1616,county_facts!$A:$BB,8,FALSE)</f>
        <v>5.3</v>
      </c>
      <c r="M1616">
        <f>VLOOKUP($G1616,county_facts!$A:$BB,9,FALSE)</f>
        <v>19.399999999999999</v>
      </c>
      <c r="N1616">
        <f>VLOOKUP($G1616,county_facts!$A:$BB,10,FALSE)</f>
        <v>20.6</v>
      </c>
      <c r="O1616">
        <f>VLOOKUP($G1616,county_facts!$A:$BB,11,FALSE)</f>
        <v>45.9</v>
      </c>
      <c r="P1616">
        <f>VLOOKUP($G1616,county_facts!$A:$BB,12,FALSE)</f>
        <v>86.1</v>
      </c>
      <c r="Q1616">
        <f>VLOOKUP($G1616,county_facts!$A:$BB,13,FALSE)</f>
        <v>11.5</v>
      </c>
      <c r="R1616">
        <f>VLOOKUP($G1616,county_facts!$A:$BB,14,FALSE)</f>
        <v>0.8</v>
      </c>
      <c r="S1616">
        <f>VLOOKUP($G1616,county_facts!$A:$BB,15,FALSE)</f>
        <v>0.4</v>
      </c>
      <c r="T1616">
        <f>VLOOKUP($G1616,county_facts!$A:$BB,16,FALSE)</f>
        <v>0</v>
      </c>
      <c r="U1616">
        <f>VLOOKUP($G1616,county_facts!$A:$BB,17,FALSE)</f>
        <v>1.3</v>
      </c>
      <c r="V1616">
        <f>VLOOKUP($G1616,county_facts!$A:$BB,18,FALSE)</f>
        <v>7.7</v>
      </c>
      <c r="W1616">
        <f>VLOOKUP($G1616,county_facts!$A:$BB,19,FALSE)</f>
        <v>79.2</v>
      </c>
      <c r="X1616">
        <f>VLOOKUP($G1616,county_facts!$A:$BB,20,FALSE)</f>
        <v>88.5</v>
      </c>
      <c r="Y1616">
        <f>VLOOKUP($G1616,county_facts!$A:$BB,21,FALSE)</f>
        <v>1.8</v>
      </c>
      <c r="Z1616">
        <f>VLOOKUP($G1616,county_facts!$A:$BB,22,FALSE)</f>
        <v>6.9</v>
      </c>
      <c r="AA1616">
        <f>VLOOKUP($G1616,county_facts!$A:$BB,23,FALSE)</f>
        <v>82.8</v>
      </c>
      <c r="AB1616">
        <f>VLOOKUP($G1616,county_facts!$A:$BB,24,FALSE)</f>
        <v>11.8</v>
      </c>
      <c r="AC1616">
        <f>VLOOKUP($G1616,county_facts!$A:$BB,25,FALSE)</f>
        <v>1909</v>
      </c>
      <c r="AD1616">
        <f>VLOOKUP($G1616,county_facts!$A:$BB,26,FALSE)</f>
        <v>32.700000000000003</v>
      </c>
      <c r="AE1616">
        <f>VLOOKUP($G1616,county_facts!$A:$BB,27,FALSE)</f>
        <v>10604</v>
      </c>
      <c r="AF1616">
        <f>VLOOKUP($G1616,county_facts!$A:$BB,28,FALSE)</f>
        <v>82.6</v>
      </c>
      <c r="AG1616">
        <f>VLOOKUP($G1616,county_facts!$A:$BB,29,FALSE)</f>
        <v>2.9</v>
      </c>
      <c r="AH1616">
        <f>VLOOKUP($G1616,county_facts!$A:$BB,30,FALSE)</f>
        <v>75100</v>
      </c>
      <c r="AI1616">
        <f>VLOOKUP($G1616,county_facts!$A:$BB,31,FALSE)</f>
        <v>8224</v>
      </c>
      <c r="AJ1616">
        <f>VLOOKUP($G1616,county_facts!$A:$BB,32,FALSE)</f>
        <v>2.37</v>
      </c>
      <c r="AK1616">
        <f>VLOOKUP($G1616,county_facts!$A:$BB,33,FALSE)</f>
        <v>19612</v>
      </c>
      <c r="AL1616">
        <f>VLOOKUP($G1616,county_facts!$A:$BB,34,FALSE)</f>
        <v>39940</v>
      </c>
      <c r="AM1616">
        <f>VLOOKUP($G1616,county_facts!$A:$BB,35,FALSE)</f>
        <v>17.399999999999999</v>
      </c>
      <c r="AN1616">
        <f>VLOOKUP($G1616,county_facts!$A:$BB,36,FALSE)</f>
        <v>258</v>
      </c>
      <c r="AO1616">
        <f>VLOOKUP($G1616,county_facts!$A:$BB,37,FALSE)</f>
        <v>2384</v>
      </c>
      <c r="AP1616">
        <f>VLOOKUP($G1616,county_facts!$A:$BB,38,FALSE)</f>
        <v>17</v>
      </c>
      <c r="AQ1616">
        <f>VLOOKUP($G1616,county_facts!$A:$BB,39,FALSE)</f>
        <v>1092</v>
      </c>
      <c r="AR1616">
        <f>VLOOKUP($G1616,county_facts!$A:$BB,40,FALSE)</f>
        <v>1339</v>
      </c>
      <c r="AS1616">
        <f>VLOOKUP($G1616,county_facts!$A:$BB,41,FALSE)</f>
        <v>0</v>
      </c>
      <c r="AT1616">
        <f>VLOOKUP($G1616,county_facts!$A:$BB,42,FALSE)</f>
        <v>0</v>
      </c>
      <c r="AU1616">
        <f>VLOOKUP($G1616,county_facts!$A:$BB,43,FALSE)</f>
        <v>0</v>
      </c>
      <c r="AV1616">
        <f>VLOOKUP($G1616,county_facts!$A:$BB,44,FALSE)</f>
        <v>0</v>
      </c>
      <c r="AW1616">
        <f>VLOOKUP($G1616,county_facts!$A:$BB,45,FALSE)</f>
        <v>0</v>
      </c>
      <c r="AX1616">
        <f>VLOOKUP($G1616,county_facts!$A:$BB,46,FALSE)</f>
        <v>0</v>
      </c>
      <c r="AY1616">
        <f>VLOOKUP($G1616,county_facts!$A:$BB,47,FALSE)</f>
        <v>0</v>
      </c>
      <c r="AZ1616">
        <f>VLOOKUP($G1616,county_facts!$A:$BB,48,FALSE)</f>
        <v>70499</v>
      </c>
      <c r="BA1616">
        <f>VLOOKUP($G1616,county_facts!$A:$BB,49,FALSE)</f>
        <v>114973</v>
      </c>
      <c r="BB1616">
        <f>VLOOKUP($G1616,county_facts!$A:$BB,50,FALSE)</f>
        <v>5665</v>
      </c>
      <c r="BC1616">
        <f>VLOOKUP($G1616,county_facts!$A:$BB,51,FALSE)</f>
        <v>9783</v>
      </c>
      <c r="BD1616">
        <f>VLOOKUP($G1616,county_facts!$A:$BB,52,FALSE)</f>
        <v>1</v>
      </c>
      <c r="BE1616">
        <f>VLOOKUP($G1616,county_facts!$A:$BB,53,FALSE)</f>
        <v>924.5</v>
      </c>
      <c r="BF1616">
        <f>VLOOKUP($G1616,county_facts!$A:$BB,54,FALSE)</f>
        <v>23.5</v>
      </c>
    </row>
    <row r="1617" spans="1:58" x14ac:dyDescent="0.3">
      <c r="A1617" t="s">
        <v>9</v>
      </c>
      <c r="B1617" t="s">
        <v>642</v>
      </c>
      <c r="C1617">
        <v>103</v>
      </c>
      <c r="D1617" t="s">
        <v>622</v>
      </c>
      <c r="E1617">
        <v>403</v>
      </c>
      <c r="F1617">
        <v>0.25558312700000002</v>
      </c>
      <c r="G1617">
        <v>48457</v>
      </c>
      <c r="H1617">
        <f>VLOOKUP($G1617,county_facts!$A:$BB,4,FALSE)</f>
        <v>21418</v>
      </c>
      <c r="I1617">
        <f>VLOOKUP($G1617,county_facts!$A:$BB,5,FALSE)</f>
        <v>21766</v>
      </c>
      <c r="J1617">
        <f>VLOOKUP($G1617,county_facts!$A:$BB,6,FALSE)</f>
        <v>-1.6</v>
      </c>
      <c r="K1617">
        <f>VLOOKUP($G1617,county_facts!$A:$BB,7,FALSE)</f>
        <v>21766</v>
      </c>
      <c r="L1617">
        <f>VLOOKUP($G1617,county_facts!$A:$BB,8,FALSE)</f>
        <v>5.3</v>
      </c>
      <c r="M1617">
        <f>VLOOKUP($G1617,county_facts!$A:$BB,9,FALSE)</f>
        <v>19.399999999999999</v>
      </c>
      <c r="N1617">
        <f>VLOOKUP($G1617,county_facts!$A:$BB,10,FALSE)</f>
        <v>20.6</v>
      </c>
      <c r="O1617">
        <f>VLOOKUP($G1617,county_facts!$A:$BB,11,FALSE)</f>
        <v>45.9</v>
      </c>
      <c r="P1617">
        <f>VLOOKUP($G1617,county_facts!$A:$BB,12,FALSE)</f>
        <v>86.1</v>
      </c>
      <c r="Q1617">
        <f>VLOOKUP($G1617,county_facts!$A:$BB,13,FALSE)</f>
        <v>11.5</v>
      </c>
      <c r="R1617">
        <f>VLOOKUP($G1617,county_facts!$A:$BB,14,FALSE)</f>
        <v>0.8</v>
      </c>
      <c r="S1617">
        <f>VLOOKUP($G1617,county_facts!$A:$BB,15,FALSE)</f>
        <v>0.4</v>
      </c>
      <c r="T1617">
        <f>VLOOKUP($G1617,county_facts!$A:$BB,16,FALSE)</f>
        <v>0</v>
      </c>
      <c r="U1617">
        <f>VLOOKUP($G1617,county_facts!$A:$BB,17,FALSE)</f>
        <v>1.3</v>
      </c>
      <c r="V1617">
        <f>VLOOKUP($G1617,county_facts!$A:$BB,18,FALSE)</f>
        <v>7.7</v>
      </c>
      <c r="W1617">
        <f>VLOOKUP($G1617,county_facts!$A:$BB,19,FALSE)</f>
        <v>79.2</v>
      </c>
      <c r="X1617">
        <f>VLOOKUP($G1617,county_facts!$A:$BB,20,FALSE)</f>
        <v>88.5</v>
      </c>
      <c r="Y1617">
        <f>VLOOKUP($G1617,county_facts!$A:$BB,21,FALSE)</f>
        <v>1.8</v>
      </c>
      <c r="Z1617">
        <f>VLOOKUP($G1617,county_facts!$A:$BB,22,FALSE)</f>
        <v>6.9</v>
      </c>
      <c r="AA1617">
        <f>VLOOKUP($G1617,county_facts!$A:$BB,23,FALSE)</f>
        <v>82.8</v>
      </c>
      <c r="AB1617">
        <f>VLOOKUP($G1617,county_facts!$A:$BB,24,FALSE)</f>
        <v>11.8</v>
      </c>
      <c r="AC1617">
        <f>VLOOKUP($G1617,county_facts!$A:$BB,25,FALSE)</f>
        <v>1909</v>
      </c>
      <c r="AD1617">
        <f>VLOOKUP($G1617,county_facts!$A:$BB,26,FALSE)</f>
        <v>32.700000000000003</v>
      </c>
      <c r="AE1617">
        <f>VLOOKUP($G1617,county_facts!$A:$BB,27,FALSE)</f>
        <v>10604</v>
      </c>
      <c r="AF1617">
        <f>VLOOKUP($G1617,county_facts!$A:$BB,28,FALSE)</f>
        <v>82.6</v>
      </c>
      <c r="AG1617">
        <f>VLOOKUP($G1617,county_facts!$A:$BB,29,FALSE)</f>
        <v>2.9</v>
      </c>
      <c r="AH1617">
        <f>VLOOKUP($G1617,county_facts!$A:$BB,30,FALSE)</f>
        <v>75100</v>
      </c>
      <c r="AI1617">
        <f>VLOOKUP($G1617,county_facts!$A:$BB,31,FALSE)</f>
        <v>8224</v>
      </c>
      <c r="AJ1617">
        <f>VLOOKUP($G1617,county_facts!$A:$BB,32,FALSE)</f>
        <v>2.37</v>
      </c>
      <c r="AK1617">
        <f>VLOOKUP($G1617,county_facts!$A:$BB,33,FALSE)</f>
        <v>19612</v>
      </c>
      <c r="AL1617">
        <f>VLOOKUP($G1617,county_facts!$A:$BB,34,FALSE)</f>
        <v>39940</v>
      </c>
      <c r="AM1617">
        <f>VLOOKUP($G1617,county_facts!$A:$BB,35,FALSE)</f>
        <v>17.399999999999999</v>
      </c>
      <c r="AN1617">
        <f>VLOOKUP($G1617,county_facts!$A:$BB,36,FALSE)</f>
        <v>258</v>
      </c>
      <c r="AO1617">
        <f>VLOOKUP($G1617,county_facts!$A:$BB,37,FALSE)</f>
        <v>2384</v>
      </c>
      <c r="AP1617">
        <f>VLOOKUP($G1617,county_facts!$A:$BB,38,FALSE)</f>
        <v>17</v>
      </c>
      <c r="AQ1617">
        <f>VLOOKUP($G1617,county_facts!$A:$BB,39,FALSE)</f>
        <v>1092</v>
      </c>
      <c r="AR1617">
        <f>VLOOKUP($G1617,county_facts!$A:$BB,40,FALSE)</f>
        <v>1339</v>
      </c>
      <c r="AS1617">
        <f>VLOOKUP($G1617,county_facts!$A:$BB,41,FALSE)</f>
        <v>0</v>
      </c>
      <c r="AT1617">
        <f>VLOOKUP($G1617,county_facts!$A:$BB,42,FALSE)</f>
        <v>0</v>
      </c>
      <c r="AU1617">
        <f>VLOOKUP($G1617,county_facts!$A:$BB,43,FALSE)</f>
        <v>0</v>
      </c>
      <c r="AV1617">
        <f>VLOOKUP($G1617,county_facts!$A:$BB,44,FALSE)</f>
        <v>0</v>
      </c>
      <c r="AW1617">
        <f>VLOOKUP($G1617,county_facts!$A:$BB,45,FALSE)</f>
        <v>0</v>
      </c>
      <c r="AX1617">
        <f>VLOOKUP($G1617,county_facts!$A:$BB,46,FALSE)</f>
        <v>0</v>
      </c>
      <c r="AY1617">
        <f>VLOOKUP($G1617,county_facts!$A:$BB,47,FALSE)</f>
        <v>0</v>
      </c>
      <c r="AZ1617">
        <f>VLOOKUP($G1617,county_facts!$A:$BB,48,FALSE)</f>
        <v>70499</v>
      </c>
      <c r="BA1617">
        <f>VLOOKUP($G1617,county_facts!$A:$BB,49,FALSE)</f>
        <v>114973</v>
      </c>
      <c r="BB1617">
        <f>VLOOKUP($G1617,county_facts!$A:$BB,50,FALSE)</f>
        <v>5665</v>
      </c>
      <c r="BC1617">
        <f>VLOOKUP($G1617,county_facts!$A:$BB,51,FALSE)</f>
        <v>9783</v>
      </c>
      <c r="BD1617">
        <f>VLOOKUP($G1617,county_facts!$A:$BB,52,FALSE)</f>
        <v>1</v>
      </c>
      <c r="BE1617">
        <f>VLOOKUP($G1617,county_facts!$A:$BB,53,FALSE)</f>
        <v>924.5</v>
      </c>
      <c r="BF1617">
        <f>VLOOKUP($G1617,county_facts!$A:$BB,54,FALSE)</f>
        <v>23.5</v>
      </c>
    </row>
    <row r="1618" spans="1:58" x14ac:dyDescent="0.3">
      <c r="A1618" t="s">
        <v>6</v>
      </c>
      <c r="B1618" t="s">
        <v>136</v>
      </c>
      <c r="C1618">
        <v>65</v>
      </c>
      <c r="D1618" t="s">
        <v>622</v>
      </c>
      <c r="E1618">
        <v>111</v>
      </c>
      <c r="F1618">
        <v>0.58558558599999999</v>
      </c>
      <c r="G1618">
        <v>48455</v>
      </c>
      <c r="H1618">
        <f>VLOOKUP($G1618,county_facts!$A:$BB,4,FALSE)</f>
        <v>14224</v>
      </c>
      <c r="I1618">
        <f>VLOOKUP($G1618,county_facts!$A:$BB,5,FALSE)</f>
        <v>14675</v>
      </c>
      <c r="J1618">
        <f>VLOOKUP($G1618,county_facts!$A:$BB,6,FALSE)</f>
        <v>-3.1</v>
      </c>
      <c r="K1618">
        <f>VLOOKUP($G1618,county_facts!$A:$BB,7,FALSE)</f>
        <v>14585</v>
      </c>
      <c r="L1618">
        <f>VLOOKUP($G1618,county_facts!$A:$BB,8,FALSE)</f>
        <v>4.7</v>
      </c>
      <c r="M1618">
        <f>VLOOKUP($G1618,county_facts!$A:$BB,9,FALSE)</f>
        <v>19.600000000000001</v>
      </c>
      <c r="N1618">
        <f>VLOOKUP($G1618,county_facts!$A:$BB,10,FALSE)</f>
        <v>25.3</v>
      </c>
      <c r="O1618">
        <f>VLOOKUP($G1618,county_facts!$A:$BB,11,FALSE)</f>
        <v>51.8</v>
      </c>
      <c r="P1618">
        <f>VLOOKUP($G1618,county_facts!$A:$BB,12,FALSE)</f>
        <v>87.3</v>
      </c>
      <c r="Q1618">
        <f>VLOOKUP($G1618,county_facts!$A:$BB,13,FALSE)</f>
        <v>9.8000000000000007</v>
      </c>
      <c r="R1618">
        <f>VLOOKUP($G1618,county_facts!$A:$BB,14,FALSE)</f>
        <v>0.8</v>
      </c>
      <c r="S1618">
        <f>VLOOKUP($G1618,county_facts!$A:$BB,15,FALSE)</f>
        <v>0.4</v>
      </c>
      <c r="T1618">
        <f>VLOOKUP($G1618,county_facts!$A:$BB,16,FALSE)</f>
        <v>0</v>
      </c>
      <c r="U1618">
        <f>VLOOKUP($G1618,county_facts!$A:$BB,17,FALSE)</f>
        <v>1.6</v>
      </c>
      <c r="V1618">
        <f>VLOOKUP($G1618,county_facts!$A:$BB,18,FALSE)</f>
        <v>9.1999999999999993</v>
      </c>
      <c r="W1618">
        <f>VLOOKUP($G1618,county_facts!$A:$BB,19,FALSE)</f>
        <v>78.7</v>
      </c>
      <c r="X1618">
        <f>VLOOKUP($G1618,county_facts!$A:$BB,20,FALSE)</f>
        <v>92.6</v>
      </c>
      <c r="Y1618">
        <f>VLOOKUP($G1618,county_facts!$A:$BB,21,FALSE)</f>
        <v>4.2</v>
      </c>
      <c r="Z1618">
        <f>VLOOKUP($G1618,county_facts!$A:$BB,22,FALSE)</f>
        <v>6.7</v>
      </c>
      <c r="AA1618">
        <f>VLOOKUP($G1618,county_facts!$A:$BB,23,FALSE)</f>
        <v>81.3</v>
      </c>
      <c r="AB1618">
        <f>VLOOKUP($G1618,county_facts!$A:$BB,24,FALSE)</f>
        <v>9.9</v>
      </c>
      <c r="AC1618">
        <f>VLOOKUP($G1618,county_facts!$A:$BB,25,FALSE)</f>
        <v>1421</v>
      </c>
      <c r="AD1618">
        <f>VLOOKUP($G1618,county_facts!$A:$BB,26,FALSE)</f>
        <v>32.5</v>
      </c>
      <c r="AE1618">
        <f>VLOOKUP($G1618,county_facts!$A:$BB,27,FALSE)</f>
        <v>8747</v>
      </c>
      <c r="AF1618">
        <f>VLOOKUP($G1618,county_facts!$A:$BB,28,FALSE)</f>
        <v>81.400000000000006</v>
      </c>
      <c r="AG1618">
        <f>VLOOKUP($G1618,county_facts!$A:$BB,29,FALSE)</f>
        <v>3.7</v>
      </c>
      <c r="AH1618">
        <f>VLOOKUP($G1618,county_facts!$A:$BB,30,FALSE)</f>
        <v>80100</v>
      </c>
      <c r="AI1618">
        <f>VLOOKUP($G1618,county_facts!$A:$BB,31,FALSE)</f>
        <v>5091</v>
      </c>
      <c r="AJ1618">
        <f>VLOOKUP($G1618,county_facts!$A:$BB,32,FALSE)</f>
        <v>2.81</v>
      </c>
      <c r="AK1618">
        <f>VLOOKUP($G1618,county_facts!$A:$BB,33,FALSE)</f>
        <v>18730</v>
      </c>
      <c r="AL1618">
        <f>VLOOKUP($G1618,county_facts!$A:$BB,34,FALSE)</f>
        <v>34555</v>
      </c>
      <c r="AM1618">
        <f>VLOOKUP($G1618,county_facts!$A:$BB,35,FALSE)</f>
        <v>16.100000000000001</v>
      </c>
      <c r="AN1618">
        <f>VLOOKUP($G1618,county_facts!$A:$BB,36,FALSE)</f>
        <v>182</v>
      </c>
      <c r="AO1618">
        <f>VLOOKUP($G1618,county_facts!$A:$BB,37,FALSE)</f>
        <v>1766</v>
      </c>
      <c r="AP1618">
        <f>VLOOKUP($G1618,county_facts!$A:$BB,38,FALSE)</f>
        <v>6.3</v>
      </c>
      <c r="AQ1618">
        <f>VLOOKUP($G1618,county_facts!$A:$BB,39,FALSE)</f>
        <v>893</v>
      </c>
      <c r="AR1618">
        <f>VLOOKUP($G1618,county_facts!$A:$BB,40,FALSE)</f>
        <v>845</v>
      </c>
      <c r="AS1618">
        <f>VLOOKUP($G1618,county_facts!$A:$BB,41,FALSE)</f>
        <v>0</v>
      </c>
      <c r="AT1618">
        <f>VLOOKUP($G1618,county_facts!$A:$BB,42,FALSE)</f>
        <v>0</v>
      </c>
      <c r="AU1618">
        <f>VLOOKUP($G1618,county_facts!$A:$BB,43,FALSE)</f>
        <v>0</v>
      </c>
      <c r="AV1618">
        <f>VLOOKUP($G1618,county_facts!$A:$BB,44,FALSE)</f>
        <v>0</v>
      </c>
      <c r="AW1618">
        <f>VLOOKUP($G1618,county_facts!$A:$BB,45,FALSE)</f>
        <v>0</v>
      </c>
      <c r="AX1618">
        <f>VLOOKUP($G1618,county_facts!$A:$BB,46,FALSE)</f>
        <v>0</v>
      </c>
      <c r="AY1618">
        <f>VLOOKUP($G1618,county_facts!$A:$BB,47,FALSE)</f>
        <v>0</v>
      </c>
      <c r="AZ1618">
        <f>VLOOKUP($G1618,county_facts!$A:$BB,48,FALSE)</f>
        <v>34025</v>
      </c>
      <c r="BA1618">
        <f>VLOOKUP($G1618,county_facts!$A:$BB,49,FALSE)</f>
        <v>57024</v>
      </c>
      <c r="BB1618">
        <f>VLOOKUP($G1618,county_facts!$A:$BB,50,FALSE)</f>
        <v>4067</v>
      </c>
      <c r="BC1618">
        <f>VLOOKUP($G1618,county_facts!$A:$BB,51,FALSE)</f>
        <v>11928</v>
      </c>
      <c r="BD1618">
        <f>VLOOKUP($G1618,county_facts!$A:$BB,52,FALSE)</f>
        <v>6</v>
      </c>
      <c r="BE1618">
        <f>VLOOKUP($G1618,county_facts!$A:$BB,53,FALSE)</f>
        <v>693.61</v>
      </c>
      <c r="BF1618">
        <f>VLOOKUP($G1618,county_facts!$A:$BB,54,FALSE)</f>
        <v>21</v>
      </c>
    </row>
    <row r="1619" spans="1:58" x14ac:dyDescent="0.3">
      <c r="A1619" t="s">
        <v>9</v>
      </c>
      <c r="B1619" t="s">
        <v>136</v>
      </c>
      <c r="C1619">
        <v>46</v>
      </c>
      <c r="D1619" t="s">
        <v>622</v>
      </c>
      <c r="E1619">
        <v>111</v>
      </c>
      <c r="F1619">
        <v>0.41441441400000001</v>
      </c>
      <c r="G1619">
        <v>48455</v>
      </c>
      <c r="H1619">
        <f>VLOOKUP($G1619,county_facts!$A:$BB,4,FALSE)</f>
        <v>14224</v>
      </c>
      <c r="I1619">
        <f>VLOOKUP($G1619,county_facts!$A:$BB,5,FALSE)</f>
        <v>14675</v>
      </c>
      <c r="J1619">
        <f>VLOOKUP($G1619,county_facts!$A:$BB,6,FALSE)</f>
        <v>-3.1</v>
      </c>
      <c r="K1619">
        <f>VLOOKUP($G1619,county_facts!$A:$BB,7,FALSE)</f>
        <v>14585</v>
      </c>
      <c r="L1619">
        <f>VLOOKUP($G1619,county_facts!$A:$BB,8,FALSE)</f>
        <v>4.7</v>
      </c>
      <c r="M1619">
        <f>VLOOKUP($G1619,county_facts!$A:$BB,9,FALSE)</f>
        <v>19.600000000000001</v>
      </c>
      <c r="N1619">
        <f>VLOOKUP($G1619,county_facts!$A:$BB,10,FALSE)</f>
        <v>25.3</v>
      </c>
      <c r="O1619">
        <f>VLOOKUP($G1619,county_facts!$A:$BB,11,FALSE)</f>
        <v>51.8</v>
      </c>
      <c r="P1619">
        <f>VLOOKUP($G1619,county_facts!$A:$BB,12,FALSE)</f>
        <v>87.3</v>
      </c>
      <c r="Q1619">
        <f>VLOOKUP($G1619,county_facts!$A:$BB,13,FALSE)</f>
        <v>9.8000000000000007</v>
      </c>
      <c r="R1619">
        <f>VLOOKUP($G1619,county_facts!$A:$BB,14,FALSE)</f>
        <v>0.8</v>
      </c>
      <c r="S1619">
        <f>VLOOKUP($G1619,county_facts!$A:$BB,15,FALSE)</f>
        <v>0.4</v>
      </c>
      <c r="T1619">
        <f>VLOOKUP($G1619,county_facts!$A:$BB,16,FALSE)</f>
        <v>0</v>
      </c>
      <c r="U1619">
        <f>VLOOKUP($G1619,county_facts!$A:$BB,17,FALSE)</f>
        <v>1.6</v>
      </c>
      <c r="V1619">
        <f>VLOOKUP($G1619,county_facts!$A:$BB,18,FALSE)</f>
        <v>9.1999999999999993</v>
      </c>
      <c r="W1619">
        <f>VLOOKUP($G1619,county_facts!$A:$BB,19,FALSE)</f>
        <v>78.7</v>
      </c>
      <c r="X1619">
        <f>VLOOKUP($G1619,county_facts!$A:$BB,20,FALSE)</f>
        <v>92.6</v>
      </c>
      <c r="Y1619">
        <f>VLOOKUP($G1619,county_facts!$A:$BB,21,FALSE)</f>
        <v>4.2</v>
      </c>
      <c r="Z1619">
        <f>VLOOKUP($G1619,county_facts!$A:$BB,22,FALSE)</f>
        <v>6.7</v>
      </c>
      <c r="AA1619">
        <f>VLOOKUP($G1619,county_facts!$A:$BB,23,FALSE)</f>
        <v>81.3</v>
      </c>
      <c r="AB1619">
        <f>VLOOKUP($G1619,county_facts!$A:$BB,24,FALSE)</f>
        <v>9.9</v>
      </c>
      <c r="AC1619">
        <f>VLOOKUP($G1619,county_facts!$A:$BB,25,FALSE)</f>
        <v>1421</v>
      </c>
      <c r="AD1619">
        <f>VLOOKUP($G1619,county_facts!$A:$BB,26,FALSE)</f>
        <v>32.5</v>
      </c>
      <c r="AE1619">
        <f>VLOOKUP($G1619,county_facts!$A:$BB,27,FALSE)</f>
        <v>8747</v>
      </c>
      <c r="AF1619">
        <f>VLOOKUP($G1619,county_facts!$A:$BB,28,FALSE)</f>
        <v>81.400000000000006</v>
      </c>
      <c r="AG1619">
        <f>VLOOKUP($G1619,county_facts!$A:$BB,29,FALSE)</f>
        <v>3.7</v>
      </c>
      <c r="AH1619">
        <f>VLOOKUP($G1619,county_facts!$A:$BB,30,FALSE)</f>
        <v>80100</v>
      </c>
      <c r="AI1619">
        <f>VLOOKUP($G1619,county_facts!$A:$BB,31,FALSE)</f>
        <v>5091</v>
      </c>
      <c r="AJ1619">
        <f>VLOOKUP($G1619,county_facts!$A:$BB,32,FALSE)</f>
        <v>2.81</v>
      </c>
      <c r="AK1619">
        <f>VLOOKUP($G1619,county_facts!$A:$BB,33,FALSE)</f>
        <v>18730</v>
      </c>
      <c r="AL1619">
        <f>VLOOKUP($G1619,county_facts!$A:$BB,34,FALSE)</f>
        <v>34555</v>
      </c>
      <c r="AM1619">
        <f>VLOOKUP($G1619,county_facts!$A:$BB,35,FALSE)</f>
        <v>16.100000000000001</v>
      </c>
      <c r="AN1619">
        <f>VLOOKUP($G1619,county_facts!$A:$BB,36,FALSE)</f>
        <v>182</v>
      </c>
      <c r="AO1619">
        <f>VLOOKUP($G1619,county_facts!$A:$BB,37,FALSE)</f>
        <v>1766</v>
      </c>
      <c r="AP1619">
        <f>VLOOKUP($G1619,county_facts!$A:$BB,38,FALSE)</f>
        <v>6.3</v>
      </c>
      <c r="AQ1619">
        <f>VLOOKUP($G1619,county_facts!$A:$BB,39,FALSE)</f>
        <v>893</v>
      </c>
      <c r="AR1619">
        <f>VLOOKUP($G1619,county_facts!$A:$BB,40,FALSE)</f>
        <v>845</v>
      </c>
      <c r="AS1619">
        <f>VLOOKUP($G1619,county_facts!$A:$BB,41,FALSE)</f>
        <v>0</v>
      </c>
      <c r="AT1619">
        <f>VLOOKUP($G1619,county_facts!$A:$BB,42,FALSE)</f>
        <v>0</v>
      </c>
      <c r="AU1619">
        <f>VLOOKUP($G1619,county_facts!$A:$BB,43,FALSE)</f>
        <v>0</v>
      </c>
      <c r="AV1619">
        <f>VLOOKUP($G1619,county_facts!$A:$BB,44,FALSE)</f>
        <v>0</v>
      </c>
      <c r="AW1619">
        <f>VLOOKUP($G1619,county_facts!$A:$BB,45,FALSE)</f>
        <v>0</v>
      </c>
      <c r="AX1619">
        <f>VLOOKUP($G1619,county_facts!$A:$BB,46,FALSE)</f>
        <v>0</v>
      </c>
      <c r="AY1619">
        <f>VLOOKUP($G1619,county_facts!$A:$BB,47,FALSE)</f>
        <v>0</v>
      </c>
      <c r="AZ1619">
        <f>VLOOKUP($G1619,county_facts!$A:$BB,48,FALSE)</f>
        <v>34025</v>
      </c>
      <c r="BA1619">
        <f>VLOOKUP($G1619,county_facts!$A:$BB,49,FALSE)</f>
        <v>57024</v>
      </c>
      <c r="BB1619">
        <f>VLOOKUP($G1619,county_facts!$A:$BB,50,FALSE)</f>
        <v>4067</v>
      </c>
      <c r="BC1619">
        <f>VLOOKUP($G1619,county_facts!$A:$BB,51,FALSE)</f>
        <v>11928</v>
      </c>
      <c r="BD1619">
        <f>VLOOKUP($G1619,county_facts!$A:$BB,52,FALSE)</f>
        <v>6</v>
      </c>
      <c r="BE1619">
        <f>VLOOKUP($G1619,county_facts!$A:$BB,53,FALSE)</f>
        <v>693.61</v>
      </c>
      <c r="BF1619">
        <f>VLOOKUP($G1619,county_facts!$A:$BB,54,FALSE)</f>
        <v>21</v>
      </c>
    </row>
    <row r="1620" spans="1:58" x14ac:dyDescent="0.3">
      <c r="A1620" t="s">
        <v>9</v>
      </c>
      <c r="B1620" t="s">
        <v>643</v>
      </c>
      <c r="C1620">
        <v>83803</v>
      </c>
      <c r="D1620" t="s">
        <v>622</v>
      </c>
      <c r="E1620">
        <v>136534</v>
      </c>
      <c r="F1620">
        <v>0.61378850699999998</v>
      </c>
      <c r="G1620">
        <v>48453</v>
      </c>
      <c r="H1620">
        <f>VLOOKUP($G1620,county_facts!$A:$BB,4,FALSE)</f>
        <v>1151145</v>
      </c>
      <c r="I1620">
        <f>VLOOKUP($G1620,county_facts!$A:$BB,5,FALSE)</f>
        <v>1024301</v>
      </c>
      <c r="J1620">
        <f>VLOOKUP($G1620,county_facts!$A:$BB,6,FALSE)</f>
        <v>12.4</v>
      </c>
      <c r="K1620">
        <f>VLOOKUP($G1620,county_facts!$A:$BB,7,FALSE)</f>
        <v>1024266</v>
      </c>
      <c r="L1620">
        <f>VLOOKUP($G1620,county_facts!$A:$BB,8,FALSE)</f>
        <v>6.9</v>
      </c>
      <c r="M1620">
        <f>VLOOKUP($G1620,county_facts!$A:$BB,9,FALSE)</f>
        <v>23</v>
      </c>
      <c r="N1620">
        <f>VLOOKUP($G1620,county_facts!$A:$BB,10,FALSE)</f>
        <v>8.4</v>
      </c>
      <c r="O1620">
        <f>VLOOKUP($G1620,county_facts!$A:$BB,11,FALSE)</f>
        <v>49.6</v>
      </c>
      <c r="P1620">
        <f>VLOOKUP($G1620,county_facts!$A:$BB,12,FALSE)</f>
        <v>80.7</v>
      </c>
      <c r="Q1620">
        <f>VLOOKUP($G1620,county_facts!$A:$BB,13,FALSE)</f>
        <v>8.9</v>
      </c>
      <c r="R1620">
        <f>VLOOKUP($G1620,county_facts!$A:$BB,14,FALSE)</f>
        <v>1.3</v>
      </c>
      <c r="S1620">
        <f>VLOOKUP($G1620,county_facts!$A:$BB,15,FALSE)</f>
        <v>6.5</v>
      </c>
      <c r="T1620">
        <f>VLOOKUP($G1620,county_facts!$A:$BB,16,FALSE)</f>
        <v>0.1</v>
      </c>
      <c r="U1620">
        <f>VLOOKUP($G1620,county_facts!$A:$BB,17,FALSE)</f>
        <v>2.4</v>
      </c>
      <c r="V1620">
        <f>VLOOKUP($G1620,county_facts!$A:$BB,18,FALSE)</f>
        <v>33.9</v>
      </c>
      <c r="W1620">
        <f>VLOOKUP($G1620,county_facts!$A:$BB,19,FALSE)</f>
        <v>49.7</v>
      </c>
      <c r="X1620">
        <f>VLOOKUP($G1620,county_facts!$A:$BB,20,FALSE)</f>
        <v>76.5</v>
      </c>
      <c r="Y1620">
        <f>VLOOKUP($G1620,county_facts!$A:$BB,21,FALSE)</f>
        <v>17.8</v>
      </c>
      <c r="Z1620">
        <f>VLOOKUP($G1620,county_facts!$A:$BB,22,FALSE)</f>
        <v>31.3</v>
      </c>
      <c r="AA1620">
        <f>VLOOKUP($G1620,county_facts!$A:$BB,23,FALSE)</f>
        <v>87</v>
      </c>
      <c r="AB1620">
        <f>VLOOKUP($G1620,county_facts!$A:$BB,24,FALSE)</f>
        <v>44.9</v>
      </c>
      <c r="AC1620">
        <f>VLOOKUP($G1620,county_facts!$A:$BB,25,FALSE)</f>
        <v>53933</v>
      </c>
      <c r="AD1620">
        <f>VLOOKUP($G1620,county_facts!$A:$BB,26,FALSE)</f>
        <v>24.1</v>
      </c>
      <c r="AE1620">
        <f>VLOOKUP($G1620,county_facts!$A:$BB,27,FALSE)</f>
        <v>474929</v>
      </c>
      <c r="AF1620">
        <f>VLOOKUP($G1620,county_facts!$A:$BB,28,FALSE)</f>
        <v>51.8</v>
      </c>
      <c r="AG1620">
        <f>VLOOKUP($G1620,county_facts!$A:$BB,29,FALSE)</f>
        <v>39.799999999999997</v>
      </c>
      <c r="AH1620">
        <f>VLOOKUP($G1620,county_facts!$A:$BB,30,FALSE)</f>
        <v>219200</v>
      </c>
      <c r="AI1620">
        <f>VLOOKUP($G1620,county_facts!$A:$BB,31,FALSE)</f>
        <v>411876</v>
      </c>
      <c r="AJ1620">
        <f>VLOOKUP($G1620,county_facts!$A:$BB,32,FALSE)</f>
        <v>2.5299999999999998</v>
      </c>
      <c r="AK1620">
        <f>VLOOKUP($G1620,county_facts!$A:$BB,33,FALSE)</f>
        <v>33206</v>
      </c>
      <c r="AL1620">
        <f>VLOOKUP($G1620,county_facts!$A:$BB,34,FALSE)</f>
        <v>58025</v>
      </c>
      <c r="AM1620">
        <f>VLOOKUP($G1620,county_facts!$A:$BB,35,FALSE)</f>
        <v>17.399999999999999</v>
      </c>
      <c r="AN1620">
        <f>VLOOKUP($G1620,county_facts!$A:$BB,36,FALSE)</f>
        <v>31086</v>
      </c>
      <c r="AO1620">
        <f>VLOOKUP($G1620,county_facts!$A:$BB,37,FALSE)</f>
        <v>514749</v>
      </c>
      <c r="AP1620">
        <f>VLOOKUP($G1620,county_facts!$A:$BB,38,FALSE)</f>
        <v>4.9000000000000004</v>
      </c>
      <c r="AQ1620">
        <f>VLOOKUP($G1620,county_facts!$A:$BB,39,FALSE)</f>
        <v>101952</v>
      </c>
      <c r="AR1620">
        <f>VLOOKUP($G1620,county_facts!$A:$BB,40,FALSE)</f>
        <v>103385</v>
      </c>
      <c r="AS1620">
        <f>VLOOKUP($G1620,county_facts!$A:$BB,41,FALSE)</f>
        <v>3.9</v>
      </c>
      <c r="AT1620">
        <f>VLOOKUP($G1620,county_facts!$A:$BB,42,FALSE)</f>
        <v>0.9</v>
      </c>
      <c r="AU1620">
        <f>VLOOKUP($G1620,county_facts!$A:$BB,43,FALSE)</f>
        <v>5</v>
      </c>
      <c r="AV1620">
        <f>VLOOKUP($G1620,county_facts!$A:$BB,44,FALSE)</f>
        <v>0</v>
      </c>
      <c r="AW1620">
        <f>VLOOKUP($G1620,county_facts!$A:$BB,45,FALSE)</f>
        <v>13.2</v>
      </c>
      <c r="AX1620">
        <f>VLOOKUP($G1620,county_facts!$A:$BB,46,FALSE)</f>
        <v>28.2</v>
      </c>
      <c r="AY1620">
        <f>VLOOKUP($G1620,county_facts!$A:$BB,47,FALSE)</f>
        <v>28294664</v>
      </c>
      <c r="AZ1620">
        <f>VLOOKUP($G1620,county_facts!$A:$BB,48,FALSE)</f>
        <v>14119812</v>
      </c>
      <c r="BA1620">
        <f>VLOOKUP($G1620,county_facts!$A:$BB,49,FALSE)</f>
        <v>13879471</v>
      </c>
      <c r="BB1620">
        <f>VLOOKUP($G1620,county_facts!$A:$BB,50,FALSE)</f>
        <v>14302</v>
      </c>
      <c r="BC1620">
        <f>VLOOKUP($G1620,county_facts!$A:$BB,51,FALSE)</f>
        <v>2833744</v>
      </c>
      <c r="BD1620">
        <f>VLOOKUP($G1620,county_facts!$A:$BB,52,FALSE)</f>
        <v>12673</v>
      </c>
      <c r="BE1620">
        <f>VLOOKUP($G1620,county_facts!$A:$BB,53,FALSE)</f>
        <v>990.2</v>
      </c>
      <c r="BF1620">
        <f>VLOOKUP($G1620,county_facts!$A:$BB,54,FALSE)</f>
        <v>1034.4000000000001</v>
      </c>
    </row>
    <row r="1621" spans="1:58" x14ac:dyDescent="0.3">
      <c r="A1621" t="s">
        <v>6</v>
      </c>
      <c r="B1621" t="s">
        <v>643</v>
      </c>
      <c r="C1621">
        <v>52731</v>
      </c>
      <c r="D1621" t="s">
        <v>622</v>
      </c>
      <c r="E1621">
        <v>136534</v>
      </c>
      <c r="F1621">
        <v>0.38621149300000002</v>
      </c>
      <c r="G1621">
        <v>48453</v>
      </c>
      <c r="H1621">
        <f>VLOOKUP($G1621,county_facts!$A:$BB,4,FALSE)</f>
        <v>1151145</v>
      </c>
      <c r="I1621">
        <f>VLOOKUP($G1621,county_facts!$A:$BB,5,FALSE)</f>
        <v>1024301</v>
      </c>
      <c r="J1621">
        <f>VLOOKUP($G1621,county_facts!$A:$BB,6,FALSE)</f>
        <v>12.4</v>
      </c>
      <c r="K1621">
        <f>VLOOKUP($G1621,county_facts!$A:$BB,7,FALSE)</f>
        <v>1024266</v>
      </c>
      <c r="L1621">
        <f>VLOOKUP($G1621,county_facts!$A:$BB,8,FALSE)</f>
        <v>6.9</v>
      </c>
      <c r="M1621">
        <f>VLOOKUP($G1621,county_facts!$A:$BB,9,FALSE)</f>
        <v>23</v>
      </c>
      <c r="N1621">
        <f>VLOOKUP($G1621,county_facts!$A:$BB,10,FALSE)</f>
        <v>8.4</v>
      </c>
      <c r="O1621">
        <f>VLOOKUP($G1621,county_facts!$A:$BB,11,FALSE)</f>
        <v>49.6</v>
      </c>
      <c r="P1621">
        <f>VLOOKUP($G1621,county_facts!$A:$BB,12,FALSE)</f>
        <v>80.7</v>
      </c>
      <c r="Q1621">
        <f>VLOOKUP($G1621,county_facts!$A:$BB,13,FALSE)</f>
        <v>8.9</v>
      </c>
      <c r="R1621">
        <f>VLOOKUP($G1621,county_facts!$A:$BB,14,FALSE)</f>
        <v>1.3</v>
      </c>
      <c r="S1621">
        <f>VLOOKUP($G1621,county_facts!$A:$BB,15,FALSE)</f>
        <v>6.5</v>
      </c>
      <c r="T1621">
        <f>VLOOKUP($G1621,county_facts!$A:$BB,16,FALSE)</f>
        <v>0.1</v>
      </c>
      <c r="U1621">
        <f>VLOOKUP($G1621,county_facts!$A:$BB,17,FALSE)</f>
        <v>2.4</v>
      </c>
      <c r="V1621">
        <f>VLOOKUP($G1621,county_facts!$A:$BB,18,FALSE)</f>
        <v>33.9</v>
      </c>
      <c r="W1621">
        <f>VLOOKUP($G1621,county_facts!$A:$BB,19,FALSE)</f>
        <v>49.7</v>
      </c>
      <c r="X1621">
        <f>VLOOKUP($G1621,county_facts!$A:$BB,20,FALSE)</f>
        <v>76.5</v>
      </c>
      <c r="Y1621">
        <f>VLOOKUP($G1621,county_facts!$A:$BB,21,FALSE)</f>
        <v>17.8</v>
      </c>
      <c r="Z1621">
        <f>VLOOKUP($G1621,county_facts!$A:$BB,22,FALSE)</f>
        <v>31.3</v>
      </c>
      <c r="AA1621">
        <f>VLOOKUP($G1621,county_facts!$A:$BB,23,FALSE)</f>
        <v>87</v>
      </c>
      <c r="AB1621">
        <f>VLOOKUP($G1621,county_facts!$A:$BB,24,FALSE)</f>
        <v>44.9</v>
      </c>
      <c r="AC1621">
        <f>VLOOKUP($G1621,county_facts!$A:$BB,25,FALSE)</f>
        <v>53933</v>
      </c>
      <c r="AD1621">
        <f>VLOOKUP($G1621,county_facts!$A:$BB,26,FALSE)</f>
        <v>24.1</v>
      </c>
      <c r="AE1621">
        <f>VLOOKUP($G1621,county_facts!$A:$BB,27,FALSE)</f>
        <v>474929</v>
      </c>
      <c r="AF1621">
        <f>VLOOKUP($G1621,county_facts!$A:$BB,28,FALSE)</f>
        <v>51.8</v>
      </c>
      <c r="AG1621">
        <f>VLOOKUP($G1621,county_facts!$A:$BB,29,FALSE)</f>
        <v>39.799999999999997</v>
      </c>
      <c r="AH1621">
        <f>VLOOKUP($G1621,county_facts!$A:$BB,30,FALSE)</f>
        <v>219200</v>
      </c>
      <c r="AI1621">
        <f>VLOOKUP($G1621,county_facts!$A:$BB,31,FALSE)</f>
        <v>411876</v>
      </c>
      <c r="AJ1621">
        <f>VLOOKUP($G1621,county_facts!$A:$BB,32,FALSE)</f>
        <v>2.5299999999999998</v>
      </c>
      <c r="AK1621">
        <f>VLOOKUP($G1621,county_facts!$A:$BB,33,FALSE)</f>
        <v>33206</v>
      </c>
      <c r="AL1621">
        <f>VLOOKUP($G1621,county_facts!$A:$BB,34,FALSE)</f>
        <v>58025</v>
      </c>
      <c r="AM1621">
        <f>VLOOKUP($G1621,county_facts!$A:$BB,35,FALSE)</f>
        <v>17.399999999999999</v>
      </c>
      <c r="AN1621">
        <f>VLOOKUP($G1621,county_facts!$A:$BB,36,FALSE)</f>
        <v>31086</v>
      </c>
      <c r="AO1621">
        <f>VLOOKUP($G1621,county_facts!$A:$BB,37,FALSE)</f>
        <v>514749</v>
      </c>
      <c r="AP1621">
        <f>VLOOKUP($G1621,county_facts!$A:$BB,38,FALSE)</f>
        <v>4.9000000000000004</v>
      </c>
      <c r="AQ1621">
        <f>VLOOKUP($G1621,county_facts!$A:$BB,39,FALSE)</f>
        <v>101952</v>
      </c>
      <c r="AR1621">
        <f>VLOOKUP($G1621,county_facts!$A:$BB,40,FALSE)</f>
        <v>103385</v>
      </c>
      <c r="AS1621">
        <f>VLOOKUP($G1621,county_facts!$A:$BB,41,FALSE)</f>
        <v>3.9</v>
      </c>
      <c r="AT1621">
        <f>VLOOKUP($G1621,county_facts!$A:$BB,42,FALSE)</f>
        <v>0.9</v>
      </c>
      <c r="AU1621">
        <f>VLOOKUP($G1621,county_facts!$A:$BB,43,FALSE)</f>
        <v>5</v>
      </c>
      <c r="AV1621">
        <f>VLOOKUP($G1621,county_facts!$A:$BB,44,FALSE)</f>
        <v>0</v>
      </c>
      <c r="AW1621">
        <f>VLOOKUP($G1621,county_facts!$A:$BB,45,FALSE)</f>
        <v>13.2</v>
      </c>
      <c r="AX1621">
        <f>VLOOKUP($G1621,county_facts!$A:$BB,46,FALSE)</f>
        <v>28.2</v>
      </c>
      <c r="AY1621">
        <f>VLOOKUP($G1621,county_facts!$A:$BB,47,FALSE)</f>
        <v>28294664</v>
      </c>
      <c r="AZ1621">
        <f>VLOOKUP($G1621,county_facts!$A:$BB,48,FALSE)</f>
        <v>14119812</v>
      </c>
      <c r="BA1621">
        <f>VLOOKUP($G1621,county_facts!$A:$BB,49,FALSE)</f>
        <v>13879471</v>
      </c>
      <c r="BB1621">
        <f>VLOOKUP($G1621,county_facts!$A:$BB,50,FALSE)</f>
        <v>14302</v>
      </c>
      <c r="BC1621">
        <f>VLOOKUP($G1621,county_facts!$A:$BB,51,FALSE)</f>
        <v>2833744</v>
      </c>
      <c r="BD1621">
        <f>VLOOKUP($G1621,county_facts!$A:$BB,52,FALSE)</f>
        <v>12673</v>
      </c>
      <c r="BE1621">
        <f>VLOOKUP($G1621,county_facts!$A:$BB,53,FALSE)</f>
        <v>990.2</v>
      </c>
      <c r="BF1621">
        <f>VLOOKUP($G1621,county_facts!$A:$BB,54,FALSE)</f>
        <v>1034.4000000000001</v>
      </c>
    </row>
    <row r="1622" spans="1:58" x14ac:dyDescent="0.3">
      <c r="A1622" t="s">
        <v>6</v>
      </c>
      <c r="B1622" t="s">
        <v>644</v>
      </c>
      <c r="C1622">
        <v>1747</v>
      </c>
      <c r="D1622" t="s">
        <v>622</v>
      </c>
      <c r="E1622">
        <v>3039</v>
      </c>
      <c r="F1622">
        <v>0.57486015099999999</v>
      </c>
      <c r="G1622">
        <v>48451</v>
      </c>
      <c r="H1622">
        <f>VLOOKUP($G1622,county_facts!$A:$BB,4,FALSE)</f>
        <v>116608</v>
      </c>
      <c r="I1622">
        <f>VLOOKUP($G1622,county_facts!$A:$BB,5,FALSE)</f>
        <v>110224</v>
      </c>
      <c r="J1622">
        <f>VLOOKUP($G1622,county_facts!$A:$BB,6,FALSE)</f>
        <v>5.8</v>
      </c>
      <c r="K1622">
        <f>VLOOKUP($G1622,county_facts!$A:$BB,7,FALSE)</f>
        <v>110224</v>
      </c>
      <c r="L1622">
        <f>VLOOKUP($G1622,county_facts!$A:$BB,8,FALSE)</f>
        <v>6.8</v>
      </c>
      <c r="M1622">
        <f>VLOOKUP($G1622,county_facts!$A:$BB,9,FALSE)</f>
        <v>23.6</v>
      </c>
      <c r="N1622">
        <f>VLOOKUP($G1622,county_facts!$A:$BB,10,FALSE)</f>
        <v>14.5</v>
      </c>
      <c r="O1622">
        <f>VLOOKUP($G1622,county_facts!$A:$BB,11,FALSE)</f>
        <v>50.3</v>
      </c>
      <c r="P1622">
        <f>VLOOKUP($G1622,county_facts!$A:$BB,12,FALSE)</f>
        <v>90.8</v>
      </c>
      <c r="Q1622">
        <f>VLOOKUP($G1622,county_facts!$A:$BB,13,FALSE)</f>
        <v>4.5999999999999996</v>
      </c>
      <c r="R1622">
        <f>VLOOKUP($G1622,county_facts!$A:$BB,14,FALSE)</f>
        <v>1.1000000000000001</v>
      </c>
      <c r="S1622">
        <f>VLOOKUP($G1622,county_facts!$A:$BB,15,FALSE)</f>
        <v>1.3</v>
      </c>
      <c r="T1622">
        <f>VLOOKUP($G1622,county_facts!$A:$BB,16,FALSE)</f>
        <v>0.1</v>
      </c>
      <c r="U1622">
        <f>VLOOKUP($G1622,county_facts!$A:$BB,17,FALSE)</f>
        <v>2</v>
      </c>
      <c r="V1622">
        <f>VLOOKUP($G1622,county_facts!$A:$BB,18,FALSE)</f>
        <v>38.1</v>
      </c>
      <c r="W1622">
        <f>VLOOKUP($G1622,county_facts!$A:$BB,19,FALSE)</f>
        <v>55.1</v>
      </c>
      <c r="X1622">
        <f>VLOOKUP($G1622,county_facts!$A:$BB,20,FALSE)</f>
        <v>74.900000000000006</v>
      </c>
      <c r="Y1622">
        <f>VLOOKUP($G1622,county_facts!$A:$BB,21,FALSE)</f>
        <v>6.9</v>
      </c>
      <c r="Z1622">
        <f>VLOOKUP($G1622,county_facts!$A:$BB,22,FALSE)</f>
        <v>24</v>
      </c>
      <c r="AA1622">
        <f>VLOOKUP($G1622,county_facts!$A:$BB,23,FALSE)</f>
        <v>82.6</v>
      </c>
      <c r="AB1622">
        <f>VLOOKUP($G1622,county_facts!$A:$BB,24,FALSE)</f>
        <v>21.6</v>
      </c>
      <c r="AC1622">
        <f>VLOOKUP($G1622,county_facts!$A:$BB,25,FALSE)</f>
        <v>8975</v>
      </c>
      <c r="AD1622">
        <f>VLOOKUP($G1622,county_facts!$A:$BB,26,FALSE)</f>
        <v>16.899999999999999</v>
      </c>
      <c r="AE1622">
        <f>VLOOKUP($G1622,county_facts!$A:$BB,27,FALSE)</f>
        <v>47698</v>
      </c>
      <c r="AF1622">
        <f>VLOOKUP($G1622,county_facts!$A:$BB,28,FALSE)</f>
        <v>64.2</v>
      </c>
      <c r="AG1622">
        <f>VLOOKUP($G1622,county_facts!$A:$BB,29,FALSE)</f>
        <v>18.8</v>
      </c>
      <c r="AH1622">
        <f>VLOOKUP($G1622,county_facts!$A:$BB,30,FALSE)</f>
        <v>99000</v>
      </c>
      <c r="AI1622">
        <f>VLOOKUP($G1622,county_facts!$A:$BB,31,FALSE)</f>
        <v>42286</v>
      </c>
      <c r="AJ1622">
        <f>VLOOKUP($G1622,county_facts!$A:$BB,32,FALSE)</f>
        <v>2.5</v>
      </c>
      <c r="AK1622">
        <f>VLOOKUP($G1622,county_facts!$A:$BB,33,FALSE)</f>
        <v>23712</v>
      </c>
      <c r="AL1622">
        <f>VLOOKUP($G1622,county_facts!$A:$BB,34,FALSE)</f>
        <v>44545</v>
      </c>
      <c r="AM1622">
        <f>VLOOKUP($G1622,county_facts!$A:$BB,35,FALSE)</f>
        <v>16.2</v>
      </c>
      <c r="AN1622">
        <f>VLOOKUP($G1622,county_facts!$A:$BB,36,FALSE)</f>
        <v>2738</v>
      </c>
      <c r="AO1622">
        <f>VLOOKUP($G1622,county_facts!$A:$BB,37,FALSE)</f>
        <v>39341</v>
      </c>
      <c r="AP1622">
        <f>VLOOKUP($G1622,county_facts!$A:$BB,38,FALSE)</f>
        <v>6.2</v>
      </c>
      <c r="AQ1622">
        <f>VLOOKUP($G1622,county_facts!$A:$BB,39,FALSE)</f>
        <v>7901</v>
      </c>
      <c r="AR1622">
        <f>VLOOKUP($G1622,county_facts!$A:$BB,40,FALSE)</f>
        <v>10356</v>
      </c>
      <c r="AS1622">
        <f>VLOOKUP($G1622,county_facts!$A:$BB,41,FALSE)</f>
        <v>0</v>
      </c>
      <c r="AT1622">
        <f>VLOOKUP($G1622,county_facts!$A:$BB,42,FALSE)</f>
        <v>1.2</v>
      </c>
      <c r="AU1622">
        <f>VLOOKUP($G1622,county_facts!$A:$BB,43,FALSE)</f>
        <v>0</v>
      </c>
      <c r="AV1622">
        <f>VLOOKUP($G1622,county_facts!$A:$BB,44,FALSE)</f>
        <v>0</v>
      </c>
      <c r="AW1622">
        <f>VLOOKUP($G1622,county_facts!$A:$BB,45,FALSE)</f>
        <v>0</v>
      </c>
      <c r="AX1622">
        <f>VLOOKUP($G1622,county_facts!$A:$BB,46,FALSE)</f>
        <v>24.3</v>
      </c>
      <c r="AY1622">
        <f>VLOOKUP($G1622,county_facts!$A:$BB,47,FALSE)</f>
        <v>0</v>
      </c>
      <c r="AZ1622">
        <f>VLOOKUP($G1622,county_facts!$A:$BB,48,FALSE)</f>
        <v>0</v>
      </c>
      <c r="BA1622">
        <f>VLOOKUP($G1622,county_facts!$A:$BB,49,FALSE)</f>
        <v>0</v>
      </c>
      <c r="BB1622">
        <f>VLOOKUP($G1622,county_facts!$A:$BB,50,FALSE)</f>
        <v>0</v>
      </c>
      <c r="BC1622">
        <f>VLOOKUP($G1622,county_facts!$A:$BB,51,FALSE)</f>
        <v>0</v>
      </c>
      <c r="BD1622">
        <f>VLOOKUP($G1622,county_facts!$A:$BB,52,FALSE)</f>
        <v>629</v>
      </c>
      <c r="BE1622">
        <f>VLOOKUP($G1622,county_facts!$A:$BB,53,FALSE)</f>
        <v>1521.97</v>
      </c>
      <c r="BF1622">
        <f>VLOOKUP($G1622,county_facts!$A:$BB,54,FALSE)</f>
        <v>72.400000000000006</v>
      </c>
    </row>
    <row r="1623" spans="1:58" x14ac:dyDescent="0.3">
      <c r="A1623" t="s">
        <v>9</v>
      </c>
      <c r="B1623" t="s">
        <v>644</v>
      </c>
      <c r="C1623">
        <v>1292</v>
      </c>
      <c r="D1623" t="s">
        <v>622</v>
      </c>
      <c r="E1623">
        <v>3039</v>
      </c>
      <c r="F1623">
        <v>0.42513984900000001</v>
      </c>
      <c r="G1623">
        <v>48451</v>
      </c>
      <c r="H1623">
        <f>VLOOKUP($G1623,county_facts!$A:$BB,4,FALSE)</f>
        <v>116608</v>
      </c>
      <c r="I1623">
        <f>VLOOKUP($G1623,county_facts!$A:$BB,5,FALSE)</f>
        <v>110224</v>
      </c>
      <c r="J1623">
        <f>VLOOKUP($G1623,county_facts!$A:$BB,6,FALSE)</f>
        <v>5.8</v>
      </c>
      <c r="K1623">
        <f>VLOOKUP($G1623,county_facts!$A:$BB,7,FALSE)</f>
        <v>110224</v>
      </c>
      <c r="L1623">
        <f>VLOOKUP($G1623,county_facts!$A:$BB,8,FALSE)</f>
        <v>6.8</v>
      </c>
      <c r="M1623">
        <f>VLOOKUP($G1623,county_facts!$A:$BB,9,FALSE)</f>
        <v>23.6</v>
      </c>
      <c r="N1623">
        <f>VLOOKUP($G1623,county_facts!$A:$BB,10,FALSE)</f>
        <v>14.5</v>
      </c>
      <c r="O1623">
        <f>VLOOKUP($G1623,county_facts!$A:$BB,11,FALSE)</f>
        <v>50.3</v>
      </c>
      <c r="P1623">
        <f>VLOOKUP($G1623,county_facts!$A:$BB,12,FALSE)</f>
        <v>90.8</v>
      </c>
      <c r="Q1623">
        <f>VLOOKUP($G1623,county_facts!$A:$BB,13,FALSE)</f>
        <v>4.5999999999999996</v>
      </c>
      <c r="R1623">
        <f>VLOOKUP($G1623,county_facts!$A:$BB,14,FALSE)</f>
        <v>1.1000000000000001</v>
      </c>
      <c r="S1623">
        <f>VLOOKUP($G1623,county_facts!$A:$BB,15,FALSE)</f>
        <v>1.3</v>
      </c>
      <c r="T1623">
        <f>VLOOKUP($G1623,county_facts!$A:$BB,16,FALSE)</f>
        <v>0.1</v>
      </c>
      <c r="U1623">
        <f>VLOOKUP($G1623,county_facts!$A:$BB,17,FALSE)</f>
        <v>2</v>
      </c>
      <c r="V1623">
        <f>VLOOKUP($G1623,county_facts!$A:$BB,18,FALSE)</f>
        <v>38.1</v>
      </c>
      <c r="W1623">
        <f>VLOOKUP($G1623,county_facts!$A:$BB,19,FALSE)</f>
        <v>55.1</v>
      </c>
      <c r="X1623">
        <f>VLOOKUP($G1623,county_facts!$A:$BB,20,FALSE)</f>
        <v>74.900000000000006</v>
      </c>
      <c r="Y1623">
        <f>VLOOKUP($G1623,county_facts!$A:$BB,21,FALSE)</f>
        <v>6.9</v>
      </c>
      <c r="Z1623">
        <f>VLOOKUP($G1623,county_facts!$A:$BB,22,FALSE)</f>
        <v>24</v>
      </c>
      <c r="AA1623">
        <f>VLOOKUP($G1623,county_facts!$A:$BB,23,FALSE)</f>
        <v>82.6</v>
      </c>
      <c r="AB1623">
        <f>VLOOKUP($G1623,county_facts!$A:$BB,24,FALSE)</f>
        <v>21.6</v>
      </c>
      <c r="AC1623">
        <f>VLOOKUP($G1623,county_facts!$A:$BB,25,FALSE)</f>
        <v>8975</v>
      </c>
      <c r="AD1623">
        <f>VLOOKUP($G1623,county_facts!$A:$BB,26,FALSE)</f>
        <v>16.899999999999999</v>
      </c>
      <c r="AE1623">
        <f>VLOOKUP($G1623,county_facts!$A:$BB,27,FALSE)</f>
        <v>47698</v>
      </c>
      <c r="AF1623">
        <f>VLOOKUP($G1623,county_facts!$A:$BB,28,FALSE)</f>
        <v>64.2</v>
      </c>
      <c r="AG1623">
        <f>VLOOKUP($G1623,county_facts!$A:$BB,29,FALSE)</f>
        <v>18.8</v>
      </c>
      <c r="AH1623">
        <f>VLOOKUP($G1623,county_facts!$A:$BB,30,FALSE)</f>
        <v>99000</v>
      </c>
      <c r="AI1623">
        <f>VLOOKUP($G1623,county_facts!$A:$BB,31,FALSE)</f>
        <v>42286</v>
      </c>
      <c r="AJ1623">
        <f>VLOOKUP($G1623,county_facts!$A:$BB,32,FALSE)</f>
        <v>2.5</v>
      </c>
      <c r="AK1623">
        <f>VLOOKUP($G1623,county_facts!$A:$BB,33,FALSE)</f>
        <v>23712</v>
      </c>
      <c r="AL1623">
        <f>VLOOKUP($G1623,county_facts!$A:$BB,34,FALSE)</f>
        <v>44545</v>
      </c>
      <c r="AM1623">
        <f>VLOOKUP($G1623,county_facts!$A:$BB,35,FALSE)</f>
        <v>16.2</v>
      </c>
      <c r="AN1623">
        <f>VLOOKUP($G1623,county_facts!$A:$BB,36,FALSE)</f>
        <v>2738</v>
      </c>
      <c r="AO1623">
        <f>VLOOKUP($G1623,county_facts!$A:$BB,37,FALSE)</f>
        <v>39341</v>
      </c>
      <c r="AP1623">
        <f>VLOOKUP($G1623,county_facts!$A:$BB,38,FALSE)</f>
        <v>6.2</v>
      </c>
      <c r="AQ1623">
        <f>VLOOKUP($G1623,county_facts!$A:$BB,39,FALSE)</f>
        <v>7901</v>
      </c>
      <c r="AR1623">
        <f>VLOOKUP($G1623,county_facts!$A:$BB,40,FALSE)</f>
        <v>10356</v>
      </c>
      <c r="AS1623">
        <f>VLOOKUP($G1623,county_facts!$A:$BB,41,FALSE)</f>
        <v>0</v>
      </c>
      <c r="AT1623">
        <f>VLOOKUP($G1623,county_facts!$A:$BB,42,FALSE)</f>
        <v>1.2</v>
      </c>
      <c r="AU1623">
        <f>VLOOKUP($G1623,county_facts!$A:$BB,43,FALSE)</f>
        <v>0</v>
      </c>
      <c r="AV1623">
        <f>VLOOKUP($G1623,county_facts!$A:$BB,44,FALSE)</f>
        <v>0</v>
      </c>
      <c r="AW1623">
        <f>VLOOKUP($G1623,county_facts!$A:$BB,45,FALSE)</f>
        <v>0</v>
      </c>
      <c r="AX1623">
        <f>VLOOKUP($G1623,county_facts!$A:$BB,46,FALSE)</f>
        <v>24.3</v>
      </c>
      <c r="AY1623">
        <f>VLOOKUP($G1623,county_facts!$A:$BB,47,FALSE)</f>
        <v>0</v>
      </c>
      <c r="AZ1623">
        <f>VLOOKUP($G1623,county_facts!$A:$BB,48,FALSE)</f>
        <v>0</v>
      </c>
      <c r="BA1623">
        <f>VLOOKUP($G1623,county_facts!$A:$BB,49,FALSE)</f>
        <v>0</v>
      </c>
      <c r="BB1623">
        <f>VLOOKUP($G1623,county_facts!$A:$BB,50,FALSE)</f>
        <v>0</v>
      </c>
      <c r="BC1623">
        <f>VLOOKUP($G1623,county_facts!$A:$BB,51,FALSE)</f>
        <v>0</v>
      </c>
      <c r="BD1623">
        <f>VLOOKUP($G1623,county_facts!$A:$BB,52,FALSE)</f>
        <v>629</v>
      </c>
      <c r="BE1623">
        <f>VLOOKUP($G1623,county_facts!$A:$BB,53,FALSE)</f>
        <v>1521.97</v>
      </c>
      <c r="BF1623">
        <f>VLOOKUP($G1623,county_facts!$A:$BB,54,FALSE)</f>
        <v>72.400000000000006</v>
      </c>
    </row>
    <row r="1624" spans="1:58" x14ac:dyDescent="0.3">
      <c r="A1624" t="s">
        <v>6</v>
      </c>
      <c r="B1624" t="s">
        <v>645</v>
      </c>
      <c r="C1624">
        <v>432</v>
      </c>
      <c r="D1624" t="s">
        <v>622</v>
      </c>
      <c r="E1624">
        <v>636</v>
      </c>
      <c r="F1624">
        <v>0.67924528299999998</v>
      </c>
      <c r="G1624">
        <v>48449</v>
      </c>
      <c r="H1624">
        <f>VLOOKUP($G1624,county_facts!$A:$BB,4,FALSE)</f>
        <v>32506</v>
      </c>
      <c r="I1624">
        <f>VLOOKUP($G1624,county_facts!$A:$BB,5,FALSE)</f>
        <v>32334</v>
      </c>
      <c r="J1624">
        <f>VLOOKUP($G1624,county_facts!$A:$BB,6,FALSE)</f>
        <v>0.5</v>
      </c>
      <c r="K1624">
        <f>VLOOKUP($G1624,county_facts!$A:$BB,7,FALSE)</f>
        <v>32334</v>
      </c>
      <c r="L1624">
        <f>VLOOKUP($G1624,county_facts!$A:$BB,8,FALSE)</f>
        <v>8</v>
      </c>
      <c r="M1624">
        <f>VLOOKUP($G1624,county_facts!$A:$BB,9,FALSE)</f>
        <v>29.2</v>
      </c>
      <c r="N1624">
        <f>VLOOKUP($G1624,county_facts!$A:$BB,10,FALSE)</f>
        <v>13.2</v>
      </c>
      <c r="O1624">
        <f>VLOOKUP($G1624,county_facts!$A:$BB,11,FALSE)</f>
        <v>50.5</v>
      </c>
      <c r="P1624">
        <f>VLOOKUP($G1624,county_facts!$A:$BB,12,FALSE)</f>
        <v>84.8</v>
      </c>
      <c r="Q1624">
        <f>VLOOKUP($G1624,county_facts!$A:$BB,13,FALSE)</f>
        <v>10.3</v>
      </c>
      <c r="R1624">
        <f>VLOOKUP($G1624,county_facts!$A:$BB,14,FALSE)</f>
        <v>2.4</v>
      </c>
      <c r="S1624">
        <f>VLOOKUP($G1624,county_facts!$A:$BB,15,FALSE)</f>
        <v>1</v>
      </c>
      <c r="T1624">
        <f>VLOOKUP($G1624,county_facts!$A:$BB,16,FALSE)</f>
        <v>0.2</v>
      </c>
      <c r="U1624">
        <f>VLOOKUP($G1624,county_facts!$A:$BB,17,FALSE)</f>
        <v>1.3</v>
      </c>
      <c r="V1624">
        <f>VLOOKUP($G1624,county_facts!$A:$BB,18,FALSE)</f>
        <v>41.5</v>
      </c>
      <c r="W1624">
        <f>VLOOKUP($G1624,county_facts!$A:$BB,19,FALSE)</f>
        <v>46.8</v>
      </c>
      <c r="X1624">
        <f>VLOOKUP($G1624,county_facts!$A:$BB,20,FALSE)</f>
        <v>86.7</v>
      </c>
      <c r="Y1624">
        <f>VLOOKUP($G1624,county_facts!$A:$BB,21,FALSE)</f>
        <v>19.3</v>
      </c>
      <c r="Z1624">
        <f>VLOOKUP($G1624,county_facts!$A:$BB,22,FALSE)</f>
        <v>36.200000000000003</v>
      </c>
      <c r="AA1624">
        <f>VLOOKUP($G1624,county_facts!$A:$BB,23,FALSE)</f>
        <v>72.099999999999994</v>
      </c>
      <c r="AB1624">
        <f>VLOOKUP($G1624,county_facts!$A:$BB,24,FALSE)</f>
        <v>13.8</v>
      </c>
      <c r="AC1624">
        <f>VLOOKUP($G1624,county_facts!$A:$BB,25,FALSE)</f>
        <v>1752</v>
      </c>
      <c r="AD1624">
        <f>VLOOKUP($G1624,county_facts!$A:$BB,26,FALSE)</f>
        <v>18.2</v>
      </c>
      <c r="AE1624">
        <f>VLOOKUP($G1624,county_facts!$A:$BB,27,FALSE)</f>
        <v>12071</v>
      </c>
      <c r="AF1624">
        <f>VLOOKUP($G1624,county_facts!$A:$BB,28,FALSE)</f>
        <v>71.8</v>
      </c>
      <c r="AG1624">
        <f>VLOOKUP($G1624,county_facts!$A:$BB,29,FALSE)</f>
        <v>10.7</v>
      </c>
      <c r="AH1624">
        <f>VLOOKUP($G1624,county_facts!$A:$BB,30,FALSE)</f>
        <v>91600</v>
      </c>
      <c r="AI1624">
        <f>VLOOKUP($G1624,county_facts!$A:$BB,31,FALSE)</f>
        <v>10725</v>
      </c>
      <c r="AJ1624">
        <f>VLOOKUP($G1624,county_facts!$A:$BB,32,FALSE)</f>
        <v>2.98</v>
      </c>
      <c r="AK1624">
        <f>VLOOKUP($G1624,county_facts!$A:$BB,33,FALSE)</f>
        <v>19356</v>
      </c>
      <c r="AL1624">
        <f>VLOOKUP($G1624,county_facts!$A:$BB,34,FALSE)</f>
        <v>42939</v>
      </c>
      <c r="AM1624">
        <f>VLOOKUP($G1624,county_facts!$A:$BB,35,FALSE)</f>
        <v>22</v>
      </c>
      <c r="AN1624">
        <f>VLOOKUP($G1624,county_facts!$A:$BB,36,FALSE)</f>
        <v>634</v>
      </c>
      <c r="AO1624">
        <f>VLOOKUP($G1624,county_facts!$A:$BB,37,FALSE)</f>
        <v>13703</v>
      </c>
      <c r="AP1624">
        <f>VLOOKUP($G1624,county_facts!$A:$BB,38,FALSE)</f>
        <v>-3.4</v>
      </c>
      <c r="AQ1624">
        <f>VLOOKUP($G1624,county_facts!$A:$BB,39,FALSE)</f>
        <v>1636</v>
      </c>
      <c r="AR1624">
        <f>VLOOKUP($G1624,county_facts!$A:$BB,40,FALSE)</f>
        <v>2249</v>
      </c>
      <c r="AS1624">
        <f>VLOOKUP($G1624,county_facts!$A:$BB,41,FALSE)</f>
        <v>0</v>
      </c>
      <c r="AT1624">
        <f>VLOOKUP($G1624,county_facts!$A:$BB,42,FALSE)</f>
        <v>0</v>
      </c>
      <c r="AU1624">
        <f>VLOOKUP($G1624,county_facts!$A:$BB,43,FALSE)</f>
        <v>0</v>
      </c>
      <c r="AV1624">
        <f>VLOOKUP($G1624,county_facts!$A:$BB,44,FALSE)</f>
        <v>0</v>
      </c>
      <c r="AW1624">
        <f>VLOOKUP($G1624,county_facts!$A:$BB,45,FALSE)</f>
        <v>0</v>
      </c>
      <c r="AX1624">
        <f>VLOOKUP($G1624,county_facts!$A:$BB,46,FALSE)</f>
        <v>0</v>
      </c>
      <c r="AY1624">
        <f>VLOOKUP($G1624,county_facts!$A:$BB,47,FALSE)</f>
        <v>1291453</v>
      </c>
      <c r="AZ1624">
        <f>VLOOKUP($G1624,county_facts!$A:$BB,48,FALSE)</f>
        <v>0</v>
      </c>
      <c r="BA1624">
        <f>VLOOKUP($G1624,county_facts!$A:$BB,49,FALSE)</f>
        <v>425109</v>
      </c>
      <c r="BB1624">
        <f>VLOOKUP($G1624,county_facts!$A:$BB,50,FALSE)</f>
        <v>14594</v>
      </c>
      <c r="BC1624">
        <f>VLOOKUP($G1624,county_facts!$A:$BB,51,FALSE)</f>
        <v>40665</v>
      </c>
      <c r="BD1624">
        <f>VLOOKUP($G1624,county_facts!$A:$BB,52,FALSE)</f>
        <v>22</v>
      </c>
      <c r="BE1624">
        <f>VLOOKUP($G1624,county_facts!$A:$BB,53,FALSE)</f>
        <v>406.05</v>
      </c>
      <c r="BF1624">
        <f>VLOOKUP($G1624,county_facts!$A:$BB,54,FALSE)</f>
        <v>79.599999999999994</v>
      </c>
    </row>
    <row r="1625" spans="1:58" x14ac:dyDescent="0.3">
      <c r="A1625" t="s">
        <v>9</v>
      </c>
      <c r="B1625" t="s">
        <v>645</v>
      </c>
      <c r="C1625">
        <v>204</v>
      </c>
      <c r="D1625" t="s">
        <v>622</v>
      </c>
      <c r="E1625">
        <v>636</v>
      </c>
      <c r="F1625">
        <v>0.32075471700000002</v>
      </c>
      <c r="G1625">
        <v>48449</v>
      </c>
      <c r="H1625">
        <f>VLOOKUP($G1625,county_facts!$A:$BB,4,FALSE)</f>
        <v>32506</v>
      </c>
      <c r="I1625">
        <f>VLOOKUP($G1625,county_facts!$A:$BB,5,FALSE)</f>
        <v>32334</v>
      </c>
      <c r="J1625">
        <f>VLOOKUP($G1625,county_facts!$A:$BB,6,FALSE)</f>
        <v>0.5</v>
      </c>
      <c r="K1625">
        <f>VLOOKUP($G1625,county_facts!$A:$BB,7,FALSE)</f>
        <v>32334</v>
      </c>
      <c r="L1625">
        <f>VLOOKUP($G1625,county_facts!$A:$BB,8,FALSE)</f>
        <v>8</v>
      </c>
      <c r="M1625">
        <f>VLOOKUP($G1625,county_facts!$A:$BB,9,FALSE)</f>
        <v>29.2</v>
      </c>
      <c r="N1625">
        <f>VLOOKUP($G1625,county_facts!$A:$BB,10,FALSE)</f>
        <v>13.2</v>
      </c>
      <c r="O1625">
        <f>VLOOKUP($G1625,county_facts!$A:$BB,11,FALSE)</f>
        <v>50.5</v>
      </c>
      <c r="P1625">
        <f>VLOOKUP($G1625,county_facts!$A:$BB,12,FALSE)</f>
        <v>84.8</v>
      </c>
      <c r="Q1625">
        <f>VLOOKUP($G1625,county_facts!$A:$BB,13,FALSE)</f>
        <v>10.3</v>
      </c>
      <c r="R1625">
        <f>VLOOKUP($G1625,county_facts!$A:$BB,14,FALSE)</f>
        <v>2.4</v>
      </c>
      <c r="S1625">
        <f>VLOOKUP($G1625,county_facts!$A:$BB,15,FALSE)</f>
        <v>1</v>
      </c>
      <c r="T1625">
        <f>VLOOKUP($G1625,county_facts!$A:$BB,16,FALSE)</f>
        <v>0.2</v>
      </c>
      <c r="U1625">
        <f>VLOOKUP($G1625,county_facts!$A:$BB,17,FALSE)</f>
        <v>1.3</v>
      </c>
      <c r="V1625">
        <f>VLOOKUP($G1625,county_facts!$A:$BB,18,FALSE)</f>
        <v>41.5</v>
      </c>
      <c r="W1625">
        <f>VLOOKUP($G1625,county_facts!$A:$BB,19,FALSE)</f>
        <v>46.8</v>
      </c>
      <c r="X1625">
        <f>VLOOKUP($G1625,county_facts!$A:$BB,20,FALSE)</f>
        <v>86.7</v>
      </c>
      <c r="Y1625">
        <f>VLOOKUP($G1625,county_facts!$A:$BB,21,FALSE)</f>
        <v>19.3</v>
      </c>
      <c r="Z1625">
        <f>VLOOKUP($G1625,county_facts!$A:$BB,22,FALSE)</f>
        <v>36.200000000000003</v>
      </c>
      <c r="AA1625">
        <f>VLOOKUP($G1625,county_facts!$A:$BB,23,FALSE)</f>
        <v>72.099999999999994</v>
      </c>
      <c r="AB1625">
        <f>VLOOKUP($G1625,county_facts!$A:$BB,24,FALSE)</f>
        <v>13.8</v>
      </c>
      <c r="AC1625">
        <f>VLOOKUP($G1625,county_facts!$A:$BB,25,FALSE)</f>
        <v>1752</v>
      </c>
      <c r="AD1625">
        <f>VLOOKUP($G1625,county_facts!$A:$BB,26,FALSE)</f>
        <v>18.2</v>
      </c>
      <c r="AE1625">
        <f>VLOOKUP($G1625,county_facts!$A:$BB,27,FALSE)</f>
        <v>12071</v>
      </c>
      <c r="AF1625">
        <f>VLOOKUP($G1625,county_facts!$A:$BB,28,FALSE)</f>
        <v>71.8</v>
      </c>
      <c r="AG1625">
        <f>VLOOKUP($G1625,county_facts!$A:$BB,29,FALSE)</f>
        <v>10.7</v>
      </c>
      <c r="AH1625">
        <f>VLOOKUP($G1625,county_facts!$A:$BB,30,FALSE)</f>
        <v>91600</v>
      </c>
      <c r="AI1625">
        <f>VLOOKUP($G1625,county_facts!$A:$BB,31,FALSE)</f>
        <v>10725</v>
      </c>
      <c r="AJ1625">
        <f>VLOOKUP($G1625,county_facts!$A:$BB,32,FALSE)</f>
        <v>2.98</v>
      </c>
      <c r="AK1625">
        <f>VLOOKUP($G1625,county_facts!$A:$BB,33,FALSE)</f>
        <v>19356</v>
      </c>
      <c r="AL1625">
        <f>VLOOKUP($G1625,county_facts!$A:$BB,34,FALSE)</f>
        <v>42939</v>
      </c>
      <c r="AM1625">
        <f>VLOOKUP($G1625,county_facts!$A:$BB,35,FALSE)</f>
        <v>22</v>
      </c>
      <c r="AN1625">
        <f>VLOOKUP($G1625,county_facts!$A:$BB,36,FALSE)</f>
        <v>634</v>
      </c>
      <c r="AO1625">
        <f>VLOOKUP($G1625,county_facts!$A:$BB,37,FALSE)</f>
        <v>13703</v>
      </c>
      <c r="AP1625">
        <f>VLOOKUP($G1625,county_facts!$A:$BB,38,FALSE)</f>
        <v>-3.4</v>
      </c>
      <c r="AQ1625">
        <f>VLOOKUP($G1625,county_facts!$A:$BB,39,FALSE)</f>
        <v>1636</v>
      </c>
      <c r="AR1625">
        <f>VLOOKUP($G1625,county_facts!$A:$BB,40,FALSE)</f>
        <v>2249</v>
      </c>
      <c r="AS1625">
        <f>VLOOKUP($G1625,county_facts!$A:$BB,41,FALSE)</f>
        <v>0</v>
      </c>
      <c r="AT1625">
        <f>VLOOKUP($G1625,county_facts!$A:$BB,42,FALSE)</f>
        <v>0</v>
      </c>
      <c r="AU1625">
        <f>VLOOKUP($G1625,county_facts!$A:$BB,43,FALSE)</f>
        <v>0</v>
      </c>
      <c r="AV1625">
        <f>VLOOKUP($G1625,county_facts!$A:$BB,44,FALSE)</f>
        <v>0</v>
      </c>
      <c r="AW1625">
        <f>VLOOKUP($G1625,county_facts!$A:$BB,45,FALSE)</f>
        <v>0</v>
      </c>
      <c r="AX1625">
        <f>VLOOKUP($G1625,county_facts!$A:$BB,46,FALSE)</f>
        <v>0</v>
      </c>
      <c r="AY1625">
        <f>VLOOKUP($G1625,county_facts!$A:$BB,47,FALSE)</f>
        <v>1291453</v>
      </c>
      <c r="AZ1625">
        <f>VLOOKUP($G1625,county_facts!$A:$BB,48,FALSE)</f>
        <v>0</v>
      </c>
      <c r="BA1625">
        <f>VLOOKUP($G1625,county_facts!$A:$BB,49,FALSE)</f>
        <v>425109</v>
      </c>
      <c r="BB1625">
        <f>VLOOKUP($G1625,county_facts!$A:$BB,50,FALSE)</f>
        <v>14594</v>
      </c>
      <c r="BC1625">
        <f>VLOOKUP($G1625,county_facts!$A:$BB,51,FALSE)</f>
        <v>40665</v>
      </c>
      <c r="BD1625">
        <f>VLOOKUP($G1625,county_facts!$A:$BB,52,FALSE)</f>
        <v>22</v>
      </c>
      <c r="BE1625">
        <f>VLOOKUP($G1625,county_facts!$A:$BB,53,FALSE)</f>
        <v>406.05</v>
      </c>
      <c r="BF1625">
        <f>VLOOKUP($G1625,county_facts!$A:$BB,54,FALSE)</f>
        <v>79.599999999999994</v>
      </c>
    </row>
    <row r="1626" spans="1:58" x14ac:dyDescent="0.3">
      <c r="A1626" t="s">
        <v>6</v>
      </c>
      <c r="B1626" t="s">
        <v>646</v>
      </c>
      <c r="C1626">
        <v>18</v>
      </c>
      <c r="D1626" t="s">
        <v>622</v>
      </c>
      <c r="E1626">
        <v>22</v>
      </c>
      <c r="F1626">
        <v>0.81818181800000001</v>
      </c>
      <c r="G1626">
        <v>48447</v>
      </c>
      <c r="H1626">
        <f>VLOOKUP($G1626,county_facts!$A:$BB,4,FALSE)</f>
        <v>1608</v>
      </c>
      <c r="I1626">
        <f>VLOOKUP($G1626,county_facts!$A:$BB,5,FALSE)</f>
        <v>1641</v>
      </c>
      <c r="J1626">
        <f>VLOOKUP($G1626,county_facts!$A:$BB,6,FALSE)</f>
        <v>-2</v>
      </c>
      <c r="K1626">
        <f>VLOOKUP($G1626,county_facts!$A:$BB,7,FALSE)</f>
        <v>1641</v>
      </c>
      <c r="L1626">
        <f>VLOOKUP($G1626,county_facts!$A:$BB,8,FALSE)</f>
        <v>4.7</v>
      </c>
      <c r="M1626">
        <f>VLOOKUP($G1626,county_facts!$A:$BB,9,FALSE)</f>
        <v>21.5</v>
      </c>
      <c r="N1626">
        <f>VLOOKUP($G1626,county_facts!$A:$BB,10,FALSE)</f>
        <v>25.3</v>
      </c>
      <c r="O1626">
        <f>VLOOKUP($G1626,county_facts!$A:$BB,11,FALSE)</f>
        <v>51</v>
      </c>
      <c r="P1626">
        <f>VLOOKUP($G1626,county_facts!$A:$BB,12,FALSE)</f>
        <v>96.5</v>
      </c>
      <c r="Q1626">
        <f>VLOOKUP($G1626,county_facts!$A:$BB,13,FALSE)</f>
        <v>1.1000000000000001</v>
      </c>
      <c r="R1626">
        <f>VLOOKUP($G1626,county_facts!$A:$BB,14,FALSE)</f>
        <v>0.9</v>
      </c>
      <c r="S1626">
        <f>VLOOKUP($G1626,county_facts!$A:$BB,15,FALSE)</f>
        <v>0.4</v>
      </c>
      <c r="T1626">
        <f>VLOOKUP($G1626,county_facts!$A:$BB,16,FALSE)</f>
        <v>0</v>
      </c>
      <c r="U1626">
        <f>VLOOKUP($G1626,county_facts!$A:$BB,17,FALSE)</f>
        <v>1.1000000000000001</v>
      </c>
      <c r="V1626">
        <f>VLOOKUP($G1626,county_facts!$A:$BB,18,FALSE)</f>
        <v>11.9</v>
      </c>
      <c r="W1626">
        <f>VLOOKUP($G1626,county_facts!$A:$BB,19,FALSE)</f>
        <v>85.3</v>
      </c>
      <c r="X1626">
        <f>VLOOKUP($G1626,county_facts!$A:$BB,20,FALSE)</f>
        <v>94.9</v>
      </c>
      <c r="Y1626">
        <f>VLOOKUP($G1626,county_facts!$A:$BB,21,FALSE)</f>
        <v>4.3</v>
      </c>
      <c r="Z1626">
        <f>VLOOKUP($G1626,county_facts!$A:$BB,22,FALSE)</f>
        <v>7</v>
      </c>
      <c r="AA1626">
        <f>VLOOKUP($G1626,county_facts!$A:$BB,23,FALSE)</f>
        <v>80.099999999999994</v>
      </c>
      <c r="AB1626">
        <f>VLOOKUP($G1626,county_facts!$A:$BB,24,FALSE)</f>
        <v>19.8</v>
      </c>
      <c r="AC1626">
        <f>VLOOKUP($G1626,county_facts!$A:$BB,25,FALSE)</f>
        <v>137</v>
      </c>
      <c r="AD1626">
        <f>VLOOKUP($G1626,county_facts!$A:$BB,26,FALSE)</f>
        <v>23.4</v>
      </c>
      <c r="AE1626">
        <f>VLOOKUP($G1626,county_facts!$A:$BB,27,FALSE)</f>
        <v>1079</v>
      </c>
      <c r="AF1626">
        <f>VLOOKUP($G1626,county_facts!$A:$BB,28,FALSE)</f>
        <v>72.7</v>
      </c>
      <c r="AG1626">
        <f>VLOOKUP($G1626,county_facts!$A:$BB,29,FALSE)</f>
        <v>3.8</v>
      </c>
      <c r="AH1626">
        <f>VLOOKUP($G1626,county_facts!$A:$BB,30,FALSE)</f>
        <v>57500</v>
      </c>
      <c r="AI1626">
        <f>VLOOKUP($G1626,county_facts!$A:$BB,31,FALSE)</f>
        <v>758</v>
      </c>
      <c r="AJ1626">
        <f>VLOOKUP($G1626,county_facts!$A:$BB,32,FALSE)</f>
        <v>2.11</v>
      </c>
      <c r="AK1626">
        <f>VLOOKUP($G1626,county_facts!$A:$BB,33,FALSE)</f>
        <v>24086</v>
      </c>
      <c r="AL1626">
        <f>VLOOKUP($G1626,county_facts!$A:$BB,34,FALSE)</f>
        <v>39286</v>
      </c>
      <c r="AM1626">
        <f>VLOOKUP($G1626,county_facts!$A:$BB,35,FALSE)</f>
        <v>13.7</v>
      </c>
      <c r="AN1626">
        <f>VLOOKUP($G1626,county_facts!$A:$BB,36,FALSE)</f>
        <v>49</v>
      </c>
      <c r="AO1626">
        <f>VLOOKUP($G1626,county_facts!$A:$BB,37,FALSE)</f>
        <v>270</v>
      </c>
      <c r="AP1626">
        <f>VLOOKUP($G1626,county_facts!$A:$BB,38,FALSE)</f>
        <v>12</v>
      </c>
      <c r="AQ1626">
        <f>VLOOKUP($G1626,county_facts!$A:$BB,39,FALSE)</f>
        <v>204</v>
      </c>
      <c r="AR1626">
        <f>VLOOKUP($G1626,county_facts!$A:$BB,40,FALSE)</f>
        <v>0</v>
      </c>
      <c r="AS1626">
        <f>VLOOKUP($G1626,county_facts!$A:$BB,41,FALSE)</f>
        <v>0</v>
      </c>
      <c r="AT1626">
        <f>VLOOKUP($G1626,county_facts!$A:$BB,42,FALSE)</f>
        <v>0</v>
      </c>
      <c r="AU1626">
        <f>VLOOKUP($G1626,county_facts!$A:$BB,43,FALSE)</f>
        <v>0</v>
      </c>
      <c r="AV1626">
        <f>VLOOKUP($G1626,county_facts!$A:$BB,44,FALSE)</f>
        <v>0</v>
      </c>
      <c r="AW1626">
        <f>VLOOKUP($G1626,county_facts!$A:$BB,45,FALSE)</f>
        <v>0</v>
      </c>
      <c r="AX1626">
        <f>VLOOKUP($G1626,county_facts!$A:$BB,46,FALSE)</f>
        <v>0</v>
      </c>
      <c r="AY1626">
        <f>VLOOKUP($G1626,county_facts!$A:$BB,47,FALSE)</f>
        <v>0</v>
      </c>
      <c r="AZ1626">
        <f>VLOOKUP($G1626,county_facts!$A:$BB,48,FALSE)</f>
        <v>3416</v>
      </c>
      <c r="BA1626">
        <f>VLOOKUP($G1626,county_facts!$A:$BB,49,FALSE)</f>
        <v>6813</v>
      </c>
      <c r="BB1626">
        <f>VLOOKUP($G1626,county_facts!$A:$BB,50,FALSE)</f>
        <v>4195</v>
      </c>
      <c r="BC1626">
        <f>VLOOKUP($G1626,county_facts!$A:$BB,51,FALSE)</f>
        <v>0</v>
      </c>
      <c r="BD1626">
        <f>VLOOKUP($G1626,county_facts!$A:$BB,52,FALSE)</f>
        <v>0</v>
      </c>
      <c r="BE1626">
        <f>VLOOKUP($G1626,county_facts!$A:$BB,53,FALSE)</f>
        <v>912.55</v>
      </c>
      <c r="BF1626">
        <f>VLOOKUP($G1626,county_facts!$A:$BB,54,FALSE)</f>
        <v>1.8</v>
      </c>
    </row>
    <row r="1627" spans="1:58" x14ac:dyDescent="0.3">
      <c r="A1627" t="s">
        <v>9</v>
      </c>
      <c r="B1627" t="s">
        <v>646</v>
      </c>
      <c r="C1627">
        <v>4</v>
      </c>
      <c r="D1627" t="s">
        <v>622</v>
      </c>
      <c r="E1627">
        <v>22</v>
      </c>
      <c r="F1627">
        <v>0.18181818199999999</v>
      </c>
      <c r="G1627">
        <v>48447</v>
      </c>
      <c r="H1627">
        <f>VLOOKUP($G1627,county_facts!$A:$BB,4,FALSE)</f>
        <v>1608</v>
      </c>
      <c r="I1627">
        <f>VLOOKUP($G1627,county_facts!$A:$BB,5,FALSE)</f>
        <v>1641</v>
      </c>
      <c r="J1627">
        <f>VLOOKUP($G1627,county_facts!$A:$BB,6,FALSE)</f>
        <v>-2</v>
      </c>
      <c r="K1627">
        <f>VLOOKUP($G1627,county_facts!$A:$BB,7,FALSE)</f>
        <v>1641</v>
      </c>
      <c r="L1627">
        <f>VLOOKUP($G1627,county_facts!$A:$BB,8,FALSE)</f>
        <v>4.7</v>
      </c>
      <c r="M1627">
        <f>VLOOKUP($G1627,county_facts!$A:$BB,9,FALSE)</f>
        <v>21.5</v>
      </c>
      <c r="N1627">
        <f>VLOOKUP($G1627,county_facts!$A:$BB,10,FALSE)</f>
        <v>25.3</v>
      </c>
      <c r="O1627">
        <f>VLOOKUP($G1627,county_facts!$A:$BB,11,FALSE)</f>
        <v>51</v>
      </c>
      <c r="P1627">
        <f>VLOOKUP($G1627,county_facts!$A:$BB,12,FALSE)</f>
        <v>96.5</v>
      </c>
      <c r="Q1627">
        <f>VLOOKUP($G1627,county_facts!$A:$BB,13,FALSE)</f>
        <v>1.1000000000000001</v>
      </c>
      <c r="R1627">
        <f>VLOOKUP($G1627,county_facts!$A:$BB,14,FALSE)</f>
        <v>0.9</v>
      </c>
      <c r="S1627">
        <f>VLOOKUP($G1627,county_facts!$A:$BB,15,FALSE)</f>
        <v>0.4</v>
      </c>
      <c r="T1627">
        <f>VLOOKUP($G1627,county_facts!$A:$BB,16,FALSE)</f>
        <v>0</v>
      </c>
      <c r="U1627">
        <f>VLOOKUP($G1627,county_facts!$A:$BB,17,FALSE)</f>
        <v>1.1000000000000001</v>
      </c>
      <c r="V1627">
        <f>VLOOKUP($G1627,county_facts!$A:$BB,18,FALSE)</f>
        <v>11.9</v>
      </c>
      <c r="W1627">
        <f>VLOOKUP($G1627,county_facts!$A:$BB,19,FALSE)</f>
        <v>85.3</v>
      </c>
      <c r="X1627">
        <f>VLOOKUP($G1627,county_facts!$A:$BB,20,FALSE)</f>
        <v>94.9</v>
      </c>
      <c r="Y1627">
        <f>VLOOKUP($G1627,county_facts!$A:$BB,21,FALSE)</f>
        <v>4.3</v>
      </c>
      <c r="Z1627">
        <f>VLOOKUP($G1627,county_facts!$A:$BB,22,FALSE)</f>
        <v>7</v>
      </c>
      <c r="AA1627">
        <f>VLOOKUP($G1627,county_facts!$A:$BB,23,FALSE)</f>
        <v>80.099999999999994</v>
      </c>
      <c r="AB1627">
        <f>VLOOKUP($G1627,county_facts!$A:$BB,24,FALSE)</f>
        <v>19.8</v>
      </c>
      <c r="AC1627">
        <f>VLOOKUP($G1627,county_facts!$A:$BB,25,FALSE)</f>
        <v>137</v>
      </c>
      <c r="AD1627">
        <f>VLOOKUP($G1627,county_facts!$A:$BB,26,FALSE)</f>
        <v>23.4</v>
      </c>
      <c r="AE1627">
        <f>VLOOKUP($G1627,county_facts!$A:$BB,27,FALSE)</f>
        <v>1079</v>
      </c>
      <c r="AF1627">
        <f>VLOOKUP($G1627,county_facts!$A:$BB,28,FALSE)</f>
        <v>72.7</v>
      </c>
      <c r="AG1627">
        <f>VLOOKUP($G1627,county_facts!$A:$BB,29,FALSE)</f>
        <v>3.8</v>
      </c>
      <c r="AH1627">
        <f>VLOOKUP($G1627,county_facts!$A:$BB,30,FALSE)</f>
        <v>57500</v>
      </c>
      <c r="AI1627">
        <f>VLOOKUP($G1627,county_facts!$A:$BB,31,FALSE)</f>
        <v>758</v>
      </c>
      <c r="AJ1627">
        <f>VLOOKUP($G1627,county_facts!$A:$BB,32,FALSE)</f>
        <v>2.11</v>
      </c>
      <c r="AK1627">
        <f>VLOOKUP($G1627,county_facts!$A:$BB,33,FALSE)</f>
        <v>24086</v>
      </c>
      <c r="AL1627">
        <f>VLOOKUP($G1627,county_facts!$A:$BB,34,FALSE)</f>
        <v>39286</v>
      </c>
      <c r="AM1627">
        <f>VLOOKUP($G1627,county_facts!$A:$BB,35,FALSE)</f>
        <v>13.7</v>
      </c>
      <c r="AN1627">
        <f>VLOOKUP($G1627,county_facts!$A:$BB,36,FALSE)</f>
        <v>49</v>
      </c>
      <c r="AO1627">
        <f>VLOOKUP($G1627,county_facts!$A:$BB,37,FALSE)</f>
        <v>270</v>
      </c>
      <c r="AP1627">
        <f>VLOOKUP($G1627,county_facts!$A:$BB,38,FALSE)</f>
        <v>12</v>
      </c>
      <c r="AQ1627">
        <f>VLOOKUP($G1627,county_facts!$A:$BB,39,FALSE)</f>
        <v>204</v>
      </c>
      <c r="AR1627">
        <f>VLOOKUP($G1627,county_facts!$A:$BB,40,FALSE)</f>
        <v>0</v>
      </c>
      <c r="AS1627">
        <f>VLOOKUP($G1627,county_facts!$A:$BB,41,FALSE)</f>
        <v>0</v>
      </c>
      <c r="AT1627">
        <f>VLOOKUP($G1627,county_facts!$A:$BB,42,FALSE)</f>
        <v>0</v>
      </c>
      <c r="AU1627">
        <f>VLOOKUP($G1627,county_facts!$A:$BB,43,FALSE)</f>
        <v>0</v>
      </c>
      <c r="AV1627">
        <f>VLOOKUP($G1627,county_facts!$A:$BB,44,FALSE)</f>
        <v>0</v>
      </c>
      <c r="AW1627">
        <f>VLOOKUP($G1627,county_facts!$A:$BB,45,FALSE)</f>
        <v>0</v>
      </c>
      <c r="AX1627">
        <f>VLOOKUP($G1627,county_facts!$A:$BB,46,FALSE)</f>
        <v>0</v>
      </c>
      <c r="AY1627">
        <f>VLOOKUP($G1627,county_facts!$A:$BB,47,FALSE)</f>
        <v>0</v>
      </c>
      <c r="AZ1627">
        <f>VLOOKUP($G1627,county_facts!$A:$BB,48,FALSE)</f>
        <v>3416</v>
      </c>
      <c r="BA1627">
        <f>VLOOKUP($G1627,county_facts!$A:$BB,49,FALSE)</f>
        <v>6813</v>
      </c>
      <c r="BB1627">
        <f>VLOOKUP($G1627,county_facts!$A:$BB,50,FALSE)</f>
        <v>4195</v>
      </c>
      <c r="BC1627">
        <f>VLOOKUP($G1627,county_facts!$A:$BB,51,FALSE)</f>
        <v>0</v>
      </c>
      <c r="BD1627">
        <f>VLOOKUP($G1627,county_facts!$A:$BB,52,FALSE)</f>
        <v>0</v>
      </c>
      <c r="BE1627">
        <f>VLOOKUP($G1627,county_facts!$A:$BB,53,FALSE)</f>
        <v>912.55</v>
      </c>
      <c r="BF1627">
        <f>VLOOKUP($G1627,county_facts!$A:$BB,54,FALSE)</f>
        <v>1.8</v>
      </c>
    </row>
    <row r="1628" spans="1:58" x14ac:dyDescent="0.3">
      <c r="A1628" t="s">
        <v>6</v>
      </c>
      <c r="B1628" t="s">
        <v>647</v>
      </c>
      <c r="C1628">
        <v>75</v>
      </c>
      <c r="D1628" t="s">
        <v>622</v>
      </c>
      <c r="E1628">
        <v>138</v>
      </c>
      <c r="F1628">
        <v>0.54347826099999996</v>
      </c>
      <c r="G1628">
        <v>48445</v>
      </c>
      <c r="H1628">
        <f>VLOOKUP($G1628,county_facts!$A:$BB,4,FALSE)</f>
        <v>12739</v>
      </c>
      <c r="I1628">
        <f>VLOOKUP($G1628,county_facts!$A:$BB,5,FALSE)</f>
        <v>12651</v>
      </c>
      <c r="J1628">
        <f>VLOOKUP($G1628,county_facts!$A:$BB,6,FALSE)</f>
        <v>0.7</v>
      </c>
      <c r="K1628">
        <f>VLOOKUP($G1628,county_facts!$A:$BB,7,FALSE)</f>
        <v>12651</v>
      </c>
      <c r="L1628">
        <f>VLOOKUP($G1628,county_facts!$A:$BB,8,FALSE)</f>
        <v>7.9</v>
      </c>
      <c r="M1628">
        <f>VLOOKUP($G1628,county_facts!$A:$BB,9,FALSE)</f>
        <v>26.9</v>
      </c>
      <c r="N1628">
        <f>VLOOKUP($G1628,county_facts!$A:$BB,10,FALSE)</f>
        <v>14.6</v>
      </c>
      <c r="O1628">
        <f>VLOOKUP($G1628,county_facts!$A:$BB,11,FALSE)</f>
        <v>47.2</v>
      </c>
      <c r="P1628">
        <f>VLOOKUP($G1628,county_facts!$A:$BB,12,FALSE)</f>
        <v>91.9</v>
      </c>
      <c r="Q1628">
        <f>VLOOKUP($G1628,county_facts!$A:$BB,13,FALSE)</f>
        <v>5.2</v>
      </c>
      <c r="R1628">
        <f>VLOOKUP($G1628,county_facts!$A:$BB,14,FALSE)</f>
        <v>1.1000000000000001</v>
      </c>
      <c r="S1628">
        <f>VLOOKUP($G1628,county_facts!$A:$BB,15,FALSE)</f>
        <v>0.6</v>
      </c>
      <c r="T1628">
        <f>VLOOKUP($G1628,county_facts!$A:$BB,16,FALSE)</f>
        <v>0</v>
      </c>
      <c r="U1628">
        <f>VLOOKUP($G1628,county_facts!$A:$BB,17,FALSE)</f>
        <v>1.2</v>
      </c>
      <c r="V1628">
        <f>VLOOKUP($G1628,county_facts!$A:$BB,18,FALSE)</f>
        <v>53.2</v>
      </c>
      <c r="W1628">
        <f>VLOOKUP($G1628,county_facts!$A:$BB,19,FALSE)</f>
        <v>41.3</v>
      </c>
      <c r="X1628">
        <f>VLOOKUP($G1628,county_facts!$A:$BB,20,FALSE)</f>
        <v>79.7</v>
      </c>
      <c r="Y1628">
        <f>VLOOKUP($G1628,county_facts!$A:$BB,21,FALSE)</f>
        <v>9.8000000000000007</v>
      </c>
      <c r="Z1628">
        <f>VLOOKUP($G1628,county_facts!$A:$BB,22,FALSE)</f>
        <v>35.9</v>
      </c>
      <c r="AA1628">
        <f>VLOOKUP($G1628,county_facts!$A:$BB,23,FALSE)</f>
        <v>69.099999999999994</v>
      </c>
      <c r="AB1628">
        <f>VLOOKUP($G1628,county_facts!$A:$BB,24,FALSE)</f>
        <v>15.5</v>
      </c>
      <c r="AC1628">
        <f>VLOOKUP($G1628,county_facts!$A:$BB,25,FALSE)</f>
        <v>490</v>
      </c>
      <c r="AD1628">
        <f>VLOOKUP($G1628,county_facts!$A:$BB,26,FALSE)</f>
        <v>20</v>
      </c>
      <c r="AE1628">
        <f>VLOOKUP($G1628,county_facts!$A:$BB,27,FALSE)</f>
        <v>4860</v>
      </c>
      <c r="AF1628">
        <f>VLOOKUP($G1628,county_facts!$A:$BB,28,FALSE)</f>
        <v>72.2</v>
      </c>
      <c r="AG1628">
        <f>VLOOKUP($G1628,county_facts!$A:$BB,29,FALSE)</f>
        <v>7.2</v>
      </c>
      <c r="AH1628">
        <f>VLOOKUP($G1628,county_facts!$A:$BB,30,FALSE)</f>
        <v>64900</v>
      </c>
      <c r="AI1628">
        <f>VLOOKUP($G1628,county_facts!$A:$BB,31,FALSE)</f>
        <v>4067</v>
      </c>
      <c r="AJ1628">
        <f>VLOOKUP($G1628,county_facts!$A:$BB,32,FALSE)</f>
        <v>2.83</v>
      </c>
      <c r="AK1628">
        <f>VLOOKUP($G1628,county_facts!$A:$BB,33,FALSE)</f>
        <v>21201</v>
      </c>
      <c r="AL1628">
        <f>VLOOKUP($G1628,county_facts!$A:$BB,34,FALSE)</f>
        <v>37679</v>
      </c>
      <c r="AM1628">
        <f>VLOOKUP($G1628,county_facts!$A:$BB,35,FALSE)</f>
        <v>14</v>
      </c>
      <c r="AN1628">
        <f>VLOOKUP($G1628,county_facts!$A:$BB,36,FALSE)</f>
        <v>235</v>
      </c>
      <c r="AO1628">
        <f>VLOOKUP($G1628,county_facts!$A:$BB,37,FALSE)</f>
        <v>2423</v>
      </c>
      <c r="AP1628">
        <f>VLOOKUP($G1628,county_facts!$A:$BB,38,FALSE)</f>
        <v>-0.3</v>
      </c>
      <c r="AQ1628">
        <f>VLOOKUP($G1628,county_facts!$A:$BB,39,FALSE)</f>
        <v>606</v>
      </c>
      <c r="AR1628">
        <f>VLOOKUP($G1628,county_facts!$A:$BB,40,FALSE)</f>
        <v>703</v>
      </c>
      <c r="AS1628">
        <f>VLOOKUP($G1628,county_facts!$A:$BB,41,FALSE)</f>
        <v>0</v>
      </c>
      <c r="AT1628">
        <f>VLOOKUP($G1628,county_facts!$A:$BB,42,FALSE)</f>
        <v>0</v>
      </c>
      <c r="AU1628">
        <f>VLOOKUP($G1628,county_facts!$A:$BB,43,FALSE)</f>
        <v>0</v>
      </c>
      <c r="AV1628">
        <f>VLOOKUP($G1628,county_facts!$A:$BB,44,FALSE)</f>
        <v>0</v>
      </c>
      <c r="AW1628">
        <f>VLOOKUP($G1628,county_facts!$A:$BB,45,FALSE)</f>
        <v>0</v>
      </c>
      <c r="AX1628">
        <f>VLOOKUP($G1628,county_facts!$A:$BB,46,FALSE)</f>
        <v>20.7</v>
      </c>
      <c r="AY1628">
        <f>VLOOKUP($G1628,county_facts!$A:$BB,47,FALSE)</f>
        <v>0</v>
      </c>
      <c r="AZ1628">
        <f>VLOOKUP($G1628,county_facts!$A:$BB,48,FALSE)</f>
        <v>87341</v>
      </c>
      <c r="BA1628">
        <f>VLOOKUP($G1628,county_facts!$A:$BB,49,FALSE)</f>
        <v>133700</v>
      </c>
      <c r="BB1628">
        <f>VLOOKUP($G1628,county_facts!$A:$BB,50,FALSE)</f>
        <v>11012</v>
      </c>
      <c r="BC1628">
        <f>VLOOKUP($G1628,county_facts!$A:$BB,51,FALSE)</f>
        <v>9946</v>
      </c>
      <c r="BD1628">
        <f>VLOOKUP($G1628,county_facts!$A:$BB,52,FALSE)</f>
        <v>3</v>
      </c>
      <c r="BE1628">
        <f>VLOOKUP($G1628,county_facts!$A:$BB,53,FALSE)</f>
        <v>888.84</v>
      </c>
      <c r="BF1628">
        <f>VLOOKUP($G1628,county_facts!$A:$BB,54,FALSE)</f>
        <v>14.2</v>
      </c>
    </row>
    <row r="1629" spans="1:58" x14ac:dyDescent="0.3">
      <c r="A1629" t="s">
        <v>9</v>
      </c>
      <c r="B1629" t="s">
        <v>647</v>
      </c>
      <c r="C1629">
        <v>63</v>
      </c>
      <c r="D1629" t="s">
        <v>622</v>
      </c>
      <c r="E1629">
        <v>138</v>
      </c>
      <c r="F1629">
        <v>0.45652173899999998</v>
      </c>
      <c r="G1629">
        <v>48445</v>
      </c>
      <c r="H1629">
        <f>VLOOKUP($G1629,county_facts!$A:$BB,4,FALSE)</f>
        <v>12739</v>
      </c>
      <c r="I1629">
        <f>VLOOKUP($G1629,county_facts!$A:$BB,5,FALSE)</f>
        <v>12651</v>
      </c>
      <c r="J1629">
        <f>VLOOKUP($G1629,county_facts!$A:$BB,6,FALSE)</f>
        <v>0.7</v>
      </c>
      <c r="K1629">
        <f>VLOOKUP($G1629,county_facts!$A:$BB,7,FALSE)</f>
        <v>12651</v>
      </c>
      <c r="L1629">
        <f>VLOOKUP($G1629,county_facts!$A:$BB,8,FALSE)</f>
        <v>7.9</v>
      </c>
      <c r="M1629">
        <f>VLOOKUP($G1629,county_facts!$A:$BB,9,FALSE)</f>
        <v>26.9</v>
      </c>
      <c r="N1629">
        <f>VLOOKUP($G1629,county_facts!$A:$BB,10,FALSE)</f>
        <v>14.6</v>
      </c>
      <c r="O1629">
        <f>VLOOKUP($G1629,county_facts!$A:$BB,11,FALSE)</f>
        <v>47.2</v>
      </c>
      <c r="P1629">
        <f>VLOOKUP($G1629,county_facts!$A:$BB,12,FALSE)</f>
        <v>91.9</v>
      </c>
      <c r="Q1629">
        <f>VLOOKUP($G1629,county_facts!$A:$BB,13,FALSE)</f>
        <v>5.2</v>
      </c>
      <c r="R1629">
        <f>VLOOKUP($G1629,county_facts!$A:$BB,14,FALSE)</f>
        <v>1.1000000000000001</v>
      </c>
      <c r="S1629">
        <f>VLOOKUP($G1629,county_facts!$A:$BB,15,FALSE)</f>
        <v>0.6</v>
      </c>
      <c r="T1629">
        <f>VLOOKUP($G1629,county_facts!$A:$BB,16,FALSE)</f>
        <v>0</v>
      </c>
      <c r="U1629">
        <f>VLOOKUP($G1629,county_facts!$A:$BB,17,FALSE)</f>
        <v>1.2</v>
      </c>
      <c r="V1629">
        <f>VLOOKUP($G1629,county_facts!$A:$BB,18,FALSE)</f>
        <v>53.2</v>
      </c>
      <c r="W1629">
        <f>VLOOKUP($G1629,county_facts!$A:$BB,19,FALSE)</f>
        <v>41.3</v>
      </c>
      <c r="X1629">
        <f>VLOOKUP($G1629,county_facts!$A:$BB,20,FALSE)</f>
        <v>79.7</v>
      </c>
      <c r="Y1629">
        <f>VLOOKUP($G1629,county_facts!$A:$BB,21,FALSE)</f>
        <v>9.8000000000000007</v>
      </c>
      <c r="Z1629">
        <f>VLOOKUP($G1629,county_facts!$A:$BB,22,FALSE)</f>
        <v>35.9</v>
      </c>
      <c r="AA1629">
        <f>VLOOKUP($G1629,county_facts!$A:$BB,23,FALSE)</f>
        <v>69.099999999999994</v>
      </c>
      <c r="AB1629">
        <f>VLOOKUP($G1629,county_facts!$A:$BB,24,FALSE)</f>
        <v>15.5</v>
      </c>
      <c r="AC1629">
        <f>VLOOKUP($G1629,county_facts!$A:$BB,25,FALSE)</f>
        <v>490</v>
      </c>
      <c r="AD1629">
        <f>VLOOKUP($G1629,county_facts!$A:$BB,26,FALSE)</f>
        <v>20</v>
      </c>
      <c r="AE1629">
        <f>VLOOKUP($G1629,county_facts!$A:$BB,27,FALSE)</f>
        <v>4860</v>
      </c>
      <c r="AF1629">
        <f>VLOOKUP($G1629,county_facts!$A:$BB,28,FALSE)</f>
        <v>72.2</v>
      </c>
      <c r="AG1629">
        <f>VLOOKUP($G1629,county_facts!$A:$BB,29,FALSE)</f>
        <v>7.2</v>
      </c>
      <c r="AH1629">
        <f>VLOOKUP($G1629,county_facts!$A:$BB,30,FALSE)</f>
        <v>64900</v>
      </c>
      <c r="AI1629">
        <f>VLOOKUP($G1629,county_facts!$A:$BB,31,FALSE)</f>
        <v>4067</v>
      </c>
      <c r="AJ1629">
        <f>VLOOKUP($G1629,county_facts!$A:$BB,32,FALSE)</f>
        <v>2.83</v>
      </c>
      <c r="AK1629">
        <f>VLOOKUP($G1629,county_facts!$A:$BB,33,FALSE)</f>
        <v>21201</v>
      </c>
      <c r="AL1629">
        <f>VLOOKUP($G1629,county_facts!$A:$BB,34,FALSE)</f>
        <v>37679</v>
      </c>
      <c r="AM1629">
        <f>VLOOKUP($G1629,county_facts!$A:$BB,35,FALSE)</f>
        <v>14</v>
      </c>
      <c r="AN1629">
        <f>VLOOKUP($G1629,county_facts!$A:$BB,36,FALSE)</f>
        <v>235</v>
      </c>
      <c r="AO1629">
        <f>VLOOKUP($G1629,county_facts!$A:$BB,37,FALSE)</f>
        <v>2423</v>
      </c>
      <c r="AP1629">
        <f>VLOOKUP($G1629,county_facts!$A:$BB,38,FALSE)</f>
        <v>-0.3</v>
      </c>
      <c r="AQ1629">
        <f>VLOOKUP($G1629,county_facts!$A:$BB,39,FALSE)</f>
        <v>606</v>
      </c>
      <c r="AR1629">
        <f>VLOOKUP($G1629,county_facts!$A:$BB,40,FALSE)</f>
        <v>703</v>
      </c>
      <c r="AS1629">
        <f>VLOOKUP($G1629,county_facts!$A:$BB,41,FALSE)</f>
        <v>0</v>
      </c>
      <c r="AT1629">
        <f>VLOOKUP($G1629,county_facts!$A:$BB,42,FALSE)</f>
        <v>0</v>
      </c>
      <c r="AU1629">
        <f>VLOOKUP($G1629,county_facts!$A:$BB,43,FALSE)</f>
        <v>0</v>
      </c>
      <c r="AV1629">
        <f>VLOOKUP($G1629,county_facts!$A:$BB,44,FALSE)</f>
        <v>0</v>
      </c>
      <c r="AW1629">
        <f>VLOOKUP($G1629,county_facts!$A:$BB,45,FALSE)</f>
        <v>0</v>
      </c>
      <c r="AX1629">
        <f>VLOOKUP($G1629,county_facts!$A:$BB,46,FALSE)</f>
        <v>20.7</v>
      </c>
      <c r="AY1629">
        <f>VLOOKUP($G1629,county_facts!$A:$BB,47,FALSE)</f>
        <v>0</v>
      </c>
      <c r="AZ1629">
        <f>VLOOKUP($G1629,county_facts!$A:$BB,48,FALSE)</f>
        <v>87341</v>
      </c>
      <c r="BA1629">
        <f>VLOOKUP($G1629,county_facts!$A:$BB,49,FALSE)</f>
        <v>133700</v>
      </c>
      <c r="BB1629">
        <f>VLOOKUP($G1629,county_facts!$A:$BB,50,FALSE)</f>
        <v>11012</v>
      </c>
      <c r="BC1629">
        <f>VLOOKUP($G1629,county_facts!$A:$BB,51,FALSE)</f>
        <v>9946</v>
      </c>
      <c r="BD1629">
        <f>VLOOKUP($G1629,county_facts!$A:$BB,52,FALSE)</f>
        <v>3</v>
      </c>
      <c r="BE1629">
        <f>VLOOKUP($G1629,county_facts!$A:$BB,53,FALSE)</f>
        <v>888.84</v>
      </c>
      <c r="BF1629">
        <f>VLOOKUP($G1629,county_facts!$A:$BB,54,FALSE)</f>
        <v>14.2</v>
      </c>
    </row>
    <row r="1630" spans="1:58" x14ac:dyDescent="0.3">
      <c r="A1630" t="s">
        <v>6</v>
      </c>
      <c r="B1630" t="s">
        <v>648</v>
      </c>
      <c r="C1630">
        <v>36</v>
      </c>
      <c r="D1630" t="s">
        <v>622</v>
      </c>
      <c r="E1630">
        <v>59</v>
      </c>
      <c r="F1630">
        <v>0.61016949200000004</v>
      </c>
      <c r="G1630">
        <v>48443</v>
      </c>
      <c r="H1630">
        <f>VLOOKUP($G1630,county_facts!$A:$BB,4,FALSE)</f>
        <v>927</v>
      </c>
      <c r="I1630">
        <f>VLOOKUP($G1630,county_facts!$A:$BB,5,FALSE)</f>
        <v>984</v>
      </c>
      <c r="J1630">
        <f>VLOOKUP($G1630,county_facts!$A:$BB,6,FALSE)</f>
        <v>-5.8</v>
      </c>
      <c r="K1630">
        <f>VLOOKUP($G1630,county_facts!$A:$BB,7,FALSE)</f>
        <v>984</v>
      </c>
      <c r="L1630">
        <f>VLOOKUP($G1630,county_facts!$A:$BB,8,FALSE)</f>
        <v>5.8</v>
      </c>
      <c r="M1630">
        <f>VLOOKUP($G1630,county_facts!$A:$BB,9,FALSE)</f>
        <v>20.100000000000001</v>
      </c>
      <c r="N1630">
        <f>VLOOKUP($G1630,county_facts!$A:$BB,10,FALSE)</f>
        <v>23</v>
      </c>
      <c r="O1630">
        <f>VLOOKUP($G1630,county_facts!$A:$BB,11,FALSE)</f>
        <v>46.8</v>
      </c>
      <c r="P1630">
        <f>VLOOKUP($G1630,county_facts!$A:$BB,12,FALSE)</f>
        <v>91.8</v>
      </c>
      <c r="Q1630">
        <f>VLOOKUP($G1630,county_facts!$A:$BB,13,FALSE)</f>
        <v>1.9</v>
      </c>
      <c r="R1630">
        <f>VLOOKUP($G1630,county_facts!$A:$BB,14,FALSE)</f>
        <v>2.8</v>
      </c>
      <c r="S1630">
        <f>VLOOKUP($G1630,county_facts!$A:$BB,15,FALSE)</f>
        <v>2.4</v>
      </c>
      <c r="T1630">
        <f>VLOOKUP($G1630,county_facts!$A:$BB,16,FALSE)</f>
        <v>0</v>
      </c>
      <c r="U1630">
        <f>VLOOKUP($G1630,county_facts!$A:$BB,17,FALSE)</f>
        <v>1.1000000000000001</v>
      </c>
      <c r="V1630">
        <f>VLOOKUP($G1630,county_facts!$A:$BB,18,FALSE)</f>
        <v>48.9</v>
      </c>
      <c r="W1630">
        <f>VLOOKUP($G1630,county_facts!$A:$BB,19,FALSE)</f>
        <v>46</v>
      </c>
      <c r="X1630">
        <f>VLOOKUP($G1630,county_facts!$A:$BB,20,FALSE)</f>
        <v>85.8</v>
      </c>
      <c r="Y1630">
        <f>VLOOKUP($G1630,county_facts!$A:$BB,21,FALSE)</f>
        <v>9.9</v>
      </c>
      <c r="Z1630">
        <f>VLOOKUP($G1630,county_facts!$A:$BB,22,FALSE)</f>
        <v>49.3</v>
      </c>
      <c r="AA1630">
        <f>VLOOKUP($G1630,county_facts!$A:$BB,23,FALSE)</f>
        <v>74.5</v>
      </c>
      <c r="AB1630">
        <f>VLOOKUP($G1630,county_facts!$A:$BB,24,FALSE)</f>
        <v>17.399999999999999</v>
      </c>
      <c r="AC1630">
        <f>VLOOKUP($G1630,county_facts!$A:$BB,25,FALSE)</f>
        <v>62</v>
      </c>
      <c r="AD1630">
        <f>VLOOKUP($G1630,county_facts!$A:$BB,26,FALSE)</f>
        <v>16.100000000000001</v>
      </c>
      <c r="AE1630">
        <f>VLOOKUP($G1630,county_facts!$A:$BB,27,FALSE)</f>
        <v>700</v>
      </c>
      <c r="AF1630">
        <f>VLOOKUP($G1630,county_facts!$A:$BB,28,FALSE)</f>
        <v>72.2</v>
      </c>
      <c r="AG1630">
        <f>VLOOKUP($G1630,county_facts!$A:$BB,29,FALSE)</f>
        <v>1</v>
      </c>
      <c r="AH1630">
        <f>VLOOKUP($G1630,county_facts!$A:$BB,30,FALSE)</f>
        <v>57000</v>
      </c>
      <c r="AI1630">
        <f>VLOOKUP($G1630,county_facts!$A:$BB,31,FALSE)</f>
        <v>403</v>
      </c>
      <c r="AJ1630">
        <f>VLOOKUP($G1630,county_facts!$A:$BB,32,FALSE)</f>
        <v>2.08</v>
      </c>
      <c r="AK1630">
        <f>VLOOKUP($G1630,county_facts!$A:$BB,33,FALSE)</f>
        <v>31578</v>
      </c>
      <c r="AL1630">
        <f>VLOOKUP($G1630,county_facts!$A:$BB,34,FALSE)</f>
        <v>39479</v>
      </c>
      <c r="AM1630">
        <f>VLOOKUP($G1630,county_facts!$A:$BB,35,FALSE)</f>
        <v>10</v>
      </c>
      <c r="AN1630">
        <f>VLOOKUP($G1630,county_facts!$A:$BB,36,FALSE)</f>
        <v>16</v>
      </c>
      <c r="AO1630">
        <f>VLOOKUP($G1630,county_facts!$A:$BB,37,FALSE)</f>
        <v>74</v>
      </c>
      <c r="AP1630">
        <f>VLOOKUP($G1630,county_facts!$A:$BB,38,FALSE)</f>
        <v>-17.8</v>
      </c>
      <c r="AQ1630">
        <f>VLOOKUP($G1630,county_facts!$A:$BB,39,FALSE)</f>
        <v>84</v>
      </c>
      <c r="AR1630">
        <f>VLOOKUP($G1630,county_facts!$A:$BB,40,FALSE)</f>
        <v>0</v>
      </c>
      <c r="AS1630">
        <f>VLOOKUP($G1630,county_facts!$A:$BB,41,FALSE)</f>
        <v>0</v>
      </c>
      <c r="AT1630">
        <f>VLOOKUP($G1630,county_facts!$A:$BB,42,FALSE)</f>
        <v>0</v>
      </c>
      <c r="AU1630">
        <f>VLOOKUP($G1630,county_facts!$A:$BB,43,FALSE)</f>
        <v>0</v>
      </c>
      <c r="AV1630">
        <f>VLOOKUP($G1630,county_facts!$A:$BB,44,FALSE)</f>
        <v>0</v>
      </c>
      <c r="AW1630">
        <f>VLOOKUP($G1630,county_facts!$A:$BB,45,FALSE)</f>
        <v>0</v>
      </c>
      <c r="AX1630">
        <f>VLOOKUP($G1630,county_facts!$A:$BB,46,FALSE)</f>
        <v>0</v>
      </c>
      <c r="AY1630">
        <f>VLOOKUP($G1630,county_facts!$A:$BB,47,FALSE)</f>
        <v>0</v>
      </c>
      <c r="AZ1630">
        <f>VLOOKUP($G1630,county_facts!$A:$BB,48,FALSE)</f>
        <v>0</v>
      </c>
      <c r="BA1630">
        <f>VLOOKUP($G1630,county_facts!$A:$BB,49,FALSE)</f>
        <v>3875</v>
      </c>
      <c r="BB1630">
        <f>VLOOKUP($G1630,county_facts!$A:$BB,50,FALSE)</f>
        <v>4226</v>
      </c>
      <c r="BC1630">
        <f>VLOOKUP($G1630,county_facts!$A:$BB,51,FALSE)</f>
        <v>0</v>
      </c>
      <c r="BD1630">
        <f>VLOOKUP($G1630,county_facts!$A:$BB,52,FALSE)</f>
        <v>0</v>
      </c>
      <c r="BE1630">
        <f>VLOOKUP($G1630,county_facts!$A:$BB,53,FALSE)</f>
        <v>2358.0300000000002</v>
      </c>
      <c r="BF1630">
        <f>VLOOKUP($G1630,county_facts!$A:$BB,54,FALSE)</f>
        <v>0.4</v>
      </c>
    </row>
    <row r="1631" spans="1:58" x14ac:dyDescent="0.3">
      <c r="A1631" t="s">
        <v>9</v>
      </c>
      <c r="B1631" t="s">
        <v>648</v>
      </c>
      <c r="C1631">
        <v>23</v>
      </c>
      <c r="D1631" t="s">
        <v>622</v>
      </c>
      <c r="E1631">
        <v>59</v>
      </c>
      <c r="F1631">
        <v>0.38983050800000002</v>
      </c>
      <c r="G1631">
        <v>48443</v>
      </c>
      <c r="H1631">
        <f>VLOOKUP($G1631,county_facts!$A:$BB,4,FALSE)</f>
        <v>927</v>
      </c>
      <c r="I1631">
        <f>VLOOKUP($G1631,county_facts!$A:$BB,5,FALSE)</f>
        <v>984</v>
      </c>
      <c r="J1631">
        <f>VLOOKUP($G1631,county_facts!$A:$BB,6,FALSE)</f>
        <v>-5.8</v>
      </c>
      <c r="K1631">
        <f>VLOOKUP($G1631,county_facts!$A:$BB,7,FALSE)</f>
        <v>984</v>
      </c>
      <c r="L1631">
        <f>VLOOKUP($G1631,county_facts!$A:$BB,8,FALSE)</f>
        <v>5.8</v>
      </c>
      <c r="M1631">
        <f>VLOOKUP($G1631,county_facts!$A:$BB,9,FALSE)</f>
        <v>20.100000000000001</v>
      </c>
      <c r="N1631">
        <f>VLOOKUP($G1631,county_facts!$A:$BB,10,FALSE)</f>
        <v>23</v>
      </c>
      <c r="O1631">
        <f>VLOOKUP($G1631,county_facts!$A:$BB,11,FALSE)</f>
        <v>46.8</v>
      </c>
      <c r="P1631">
        <f>VLOOKUP($G1631,county_facts!$A:$BB,12,FALSE)</f>
        <v>91.8</v>
      </c>
      <c r="Q1631">
        <f>VLOOKUP($G1631,county_facts!$A:$BB,13,FALSE)</f>
        <v>1.9</v>
      </c>
      <c r="R1631">
        <f>VLOOKUP($G1631,county_facts!$A:$BB,14,FALSE)</f>
        <v>2.8</v>
      </c>
      <c r="S1631">
        <f>VLOOKUP($G1631,county_facts!$A:$BB,15,FALSE)</f>
        <v>2.4</v>
      </c>
      <c r="T1631">
        <f>VLOOKUP($G1631,county_facts!$A:$BB,16,FALSE)</f>
        <v>0</v>
      </c>
      <c r="U1631">
        <f>VLOOKUP($G1631,county_facts!$A:$BB,17,FALSE)</f>
        <v>1.1000000000000001</v>
      </c>
      <c r="V1631">
        <f>VLOOKUP($G1631,county_facts!$A:$BB,18,FALSE)</f>
        <v>48.9</v>
      </c>
      <c r="W1631">
        <f>VLOOKUP($G1631,county_facts!$A:$BB,19,FALSE)</f>
        <v>46</v>
      </c>
      <c r="X1631">
        <f>VLOOKUP($G1631,county_facts!$A:$BB,20,FALSE)</f>
        <v>85.8</v>
      </c>
      <c r="Y1631">
        <f>VLOOKUP($G1631,county_facts!$A:$BB,21,FALSE)</f>
        <v>9.9</v>
      </c>
      <c r="Z1631">
        <f>VLOOKUP($G1631,county_facts!$A:$BB,22,FALSE)</f>
        <v>49.3</v>
      </c>
      <c r="AA1631">
        <f>VLOOKUP($G1631,county_facts!$A:$BB,23,FALSE)</f>
        <v>74.5</v>
      </c>
      <c r="AB1631">
        <f>VLOOKUP($G1631,county_facts!$A:$BB,24,FALSE)</f>
        <v>17.399999999999999</v>
      </c>
      <c r="AC1631">
        <f>VLOOKUP($G1631,county_facts!$A:$BB,25,FALSE)</f>
        <v>62</v>
      </c>
      <c r="AD1631">
        <f>VLOOKUP($G1631,county_facts!$A:$BB,26,FALSE)</f>
        <v>16.100000000000001</v>
      </c>
      <c r="AE1631">
        <f>VLOOKUP($G1631,county_facts!$A:$BB,27,FALSE)</f>
        <v>700</v>
      </c>
      <c r="AF1631">
        <f>VLOOKUP($G1631,county_facts!$A:$BB,28,FALSE)</f>
        <v>72.2</v>
      </c>
      <c r="AG1631">
        <f>VLOOKUP($G1631,county_facts!$A:$BB,29,FALSE)</f>
        <v>1</v>
      </c>
      <c r="AH1631">
        <f>VLOOKUP($G1631,county_facts!$A:$BB,30,FALSE)</f>
        <v>57000</v>
      </c>
      <c r="AI1631">
        <f>VLOOKUP($G1631,county_facts!$A:$BB,31,FALSE)</f>
        <v>403</v>
      </c>
      <c r="AJ1631">
        <f>VLOOKUP($G1631,county_facts!$A:$BB,32,FALSE)</f>
        <v>2.08</v>
      </c>
      <c r="AK1631">
        <f>VLOOKUP($G1631,county_facts!$A:$BB,33,FALSE)</f>
        <v>31578</v>
      </c>
      <c r="AL1631">
        <f>VLOOKUP($G1631,county_facts!$A:$BB,34,FALSE)</f>
        <v>39479</v>
      </c>
      <c r="AM1631">
        <f>VLOOKUP($G1631,county_facts!$A:$BB,35,FALSE)</f>
        <v>10</v>
      </c>
      <c r="AN1631">
        <f>VLOOKUP($G1631,county_facts!$A:$BB,36,FALSE)</f>
        <v>16</v>
      </c>
      <c r="AO1631">
        <f>VLOOKUP($G1631,county_facts!$A:$BB,37,FALSE)</f>
        <v>74</v>
      </c>
      <c r="AP1631">
        <f>VLOOKUP($G1631,county_facts!$A:$BB,38,FALSE)</f>
        <v>-17.8</v>
      </c>
      <c r="AQ1631">
        <f>VLOOKUP($G1631,county_facts!$A:$BB,39,FALSE)</f>
        <v>84</v>
      </c>
      <c r="AR1631">
        <f>VLOOKUP($G1631,county_facts!$A:$BB,40,FALSE)</f>
        <v>0</v>
      </c>
      <c r="AS1631">
        <f>VLOOKUP($G1631,county_facts!$A:$BB,41,FALSE)</f>
        <v>0</v>
      </c>
      <c r="AT1631">
        <f>VLOOKUP($G1631,county_facts!$A:$BB,42,FALSE)</f>
        <v>0</v>
      </c>
      <c r="AU1631">
        <f>VLOOKUP($G1631,county_facts!$A:$BB,43,FALSE)</f>
        <v>0</v>
      </c>
      <c r="AV1631">
        <f>VLOOKUP($G1631,county_facts!$A:$BB,44,FALSE)</f>
        <v>0</v>
      </c>
      <c r="AW1631">
        <f>VLOOKUP($G1631,county_facts!$A:$BB,45,FALSE)</f>
        <v>0</v>
      </c>
      <c r="AX1631">
        <f>VLOOKUP($G1631,county_facts!$A:$BB,46,FALSE)</f>
        <v>0</v>
      </c>
      <c r="AY1631">
        <f>VLOOKUP($G1631,county_facts!$A:$BB,47,FALSE)</f>
        <v>0</v>
      </c>
      <c r="AZ1631">
        <f>VLOOKUP($G1631,county_facts!$A:$BB,48,FALSE)</f>
        <v>0</v>
      </c>
      <c r="BA1631">
        <f>VLOOKUP($G1631,county_facts!$A:$BB,49,FALSE)</f>
        <v>3875</v>
      </c>
      <c r="BB1631">
        <f>VLOOKUP($G1631,county_facts!$A:$BB,50,FALSE)</f>
        <v>4226</v>
      </c>
      <c r="BC1631">
        <f>VLOOKUP($G1631,county_facts!$A:$BB,51,FALSE)</f>
        <v>0</v>
      </c>
      <c r="BD1631">
        <f>VLOOKUP($G1631,county_facts!$A:$BB,52,FALSE)</f>
        <v>0</v>
      </c>
      <c r="BE1631">
        <f>VLOOKUP($G1631,county_facts!$A:$BB,53,FALSE)</f>
        <v>2358.0300000000002</v>
      </c>
      <c r="BF1631">
        <f>VLOOKUP($G1631,county_facts!$A:$BB,54,FALSE)</f>
        <v>0.4</v>
      </c>
    </row>
    <row r="1632" spans="1:58" x14ac:dyDescent="0.3">
      <c r="A1632" t="s">
        <v>6</v>
      </c>
      <c r="B1632" t="s">
        <v>253</v>
      </c>
      <c r="C1632">
        <v>1925</v>
      </c>
      <c r="D1632" t="s">
        <v>622</v>
      </c>
      <c r="E1632">
        <v>3305</v>
      </c>
      <c r="F1632">
        <v>0.58245083200000003</v>
      </c>
      <c r="G1632">
        <v>48441</v>
      </c>
      <c r="H1632">
        <f>VLOOKUP($G1632,county_facts!$A:$BB,4,FALSE)</f>
        <v>135143</v>
      </c>
      <c r="I1632">
        <f>VLOOKUP($G1632,county_facts!$A:$BB,5,FALSE)</f>
        <v>131510</v>
      </c>
      <c r="J1632">
        <f>VLOOKUP($G1632,county_facts!$A:$BB,6,FALSE)</f>
        <v>2.8</v>
      </c>
      <c r="K1632">
        <f>VLOOKUP($G1632,county_facts!$A:$BB,7,FALSE)</f>
        <v>131506</v>
      </c>
      <c r="L1632">
        <f>VLOOKUP($G1632,county_facts!$A:$BB,8,FALSE)</f>
        <v>7.3</v>
      </c>
      <c r="M1632">
        <f>VLOOKUP($G1632,county_facts!$A:$BB,9,FALSE)</f>
        <v>24.6</v>
      </c>
      <c r="N1632">
        <f>VLOOKUP($G1632,county_facts!$A:$BB,10,FALSE)</f>
        <v>13.9</v>
      </c>
      <c r="O1632">
        <f>VLOOKUP($G1632,county_facts!$A:$BB,11,FALSE)</f>
        <v>51.1</v>
      </c>
      <c r="P1632">
        <f>VLOOKUP($G1632,county_facts!$A:$BB,12,FALSE)</f>
        <v>86.6</v>
      </c>
      <c r="Q1632">
        <f>VLOOKUP($G1632,county_facts!$A:$BB,13,FALSE)</f>
        <v>7.8</v>
      </c>
      <c r="R1632">
        <f>VLOOKUP($G1632,county_facts!$A:$BB,14,FALSE)</f>
        <v>1</v>
      </c>
      <c r="S1632">
        <f>VLOOKUP($G1632,county_facts!$A:$BB,15,FALSE)</f>
        <v>1.9</v>
      </c>
      <c r="T1632">
        <f>VLOOKUP($G1632,county_facts!$A:$BB,16,FALSE)</f>
        <v>0.1</v>
      </c>
      <c r="U1632">
        <f>VLOOKUP($G1632,county_facts!$A:$BB,17,FALSE)</f>
        <v>2.6</v>
      </c>
      <c r="V1632">
        <f>VLOOKUP($G1632,county_facts!$A:$BB,18,FALSE)</f>
        <v>23.6</v>
      </c>
      <c r="W1632">
        <f>VLOOKUP($G1632,county_facts!$A:$BB,19,FALSE)</f>
        <v>65.2</v>
      </c>
      <c r="X1632">
        <f>VLOOKUP($G1632,county_facts!$A:$BB,20,FALSE)</f>
        <v>76.900000000000006</v>
      </c>
      <c r="Y1632">
        <f>VLOOKUP($G1632,county_facts!$A:$BB,21,FALSE)</f>
        <v>5.7</v>
      </c>
      <c r="Z1632">
        <f>VLOOKUP($G1632,county_facts!$A:$BB,22,FALSE)</f>
        <v>15</v>
      </c>
      <c r="AA1632">
        <f>VLOOKUP($G1632,county_facts!$A:$BB,23,FALSE)</f>
        <v>85.4</v>
      </c>
      <c r="AB1632">
        <f>VLOOKUP($G1632,county_facts!$A:$BB,24,FALSE)</f>
        <v>24.4</v>
      </c>
      <c r="AC1632">
        <f>VLOOKUP($G1632,county_facts!$A:$BB,25,FALSE)</f>
        <v>12003</v>
      </c>
      <c r="AD1632">
        <f>VLOOKUP($G1632,county_facts!$A:$BB,26,FALSE)</f>
        <v>16</v>
      </c>
      <c r="AE1632">
        <f>VLOOKUP($G1632,county_facts!$A:$BB,27,FALSE)</f>
        <v>56716</v>
      </c>
      <c r="AF1632">
        <f>VLOOKUP($G1632,county_facts!$A:$BB,28,FALSE)</f>
        <v>60.8</v>
      </c>
      <c r="AG1632">
        <f>VLOOKUP($G1632,county_facts!$A:$BB,29,FALSE)</f>
        <v>19.5</v>
      </c>
      <c r="AH1632">
        <f>VLOOKUP($G1632,county_facts!$A:$BB,30,FALSE)</f>
        <v>95800</v>
      </c>
      <c r="AI1632">
        <f>VLOOKUP($G1632,county_facts!$A:$BB,31,FALSE)</f>
        <v>49304</v>
      </c>
      <c r="AJ1632">
        <f>VLOOKUP($G1632,county_facts!$A:$BB,32,FALSE)</f>
        <v>2.56</v>
      </c>
      <c r="AK1632">
        <f>VLOOKUP($G1632,county_facts!$A:$BB,33,FALSE)</f>
        <v>23141</v>
      </c>
      <c r="AL1632">
        <f>VLOOKUP($G1632,county_facts!$A:$BB,34,FALSE)</f>
        <v>44891</v>
      </c>
      <c r="AM1632">
        <f>VLOOKUP($G1632,county_facts!$A:$BB,35,FALSE)</f>
        <v>17.399999999999999</v>
      </c>
      <c r="AN1632">
        <f>VLOOKUP($G1632,county_facts!$A:$BB,36,FALSE)</f>
        <v>3379</v>
      </c>
      <c r="AO1632">
        <f>VLOOKUP($G1632,county_facts!$A:$BB,37,FALSE)</f>
        <v>53910</v>
      </c>
      <c r="AP1632">
        <f>VLOOKUP($G1632,county_facts!$A:$BB,38,FALSE)</f>
        <v>0.6</v>
      </c>
      <c r="AQ1632">
        <f>VLOOKUP($G1632,county_facts!$A:$BB,39,FALSE)</f>
        <v>9461</v>
      </c>
      <c r="AR1632">
        <f>VLOOKUP($G1632,county_facts!$A:$BB,40,FALSE)</f>
        <v>12030</v>
      </c>
      <c r="AS1632">
        <f>VLOOKUP($G1632,county_facts!$A:$BB,41,FALSE)</f>
        <v>0</v>
      </c>
      <c r="AT1632">
        <f>VLOOKUP($G1632,county_facts!$A:$BB,42,FALSE)</f>
        <v>0</v>
      </c>
      <c r="AU1632">
        <f>VLOOKUP($G1632,county_facts!$A:$BB,43,FALSE)</f>
        <v>0</v>
      </c>
      <c r="AV1632">
        <f>VLOOKUP($G1632,county_facts!$A:$BB,44,FALSE)</f>
        <v>0</v>
      </c>
      <c r="AW1632">
        <f>VLOOKUP($G1632,county_facts!$A:$BB,45,FALSE)</f>
        <v>0</v>
      </c>
      <c r="AX1632">
        <f>VLOOKUP($G1632,county_facts!$A:$BB,46,FALSE)</f>
        <v>22.1</v>
      </c>
      <c r="AY1632">
        <f>VLOOKUP($G1632,county_facts!$A:$BB,47,FALSE)</f>
        <v>0</v>
      </c>
      <c r="AZ1632">
        <f>VLOOKUP($G1632,county_facts!$A:$BB,48,FALSE)</f>
        <v>1079748</v>
      </c>
      <c r="BA1632">
        <f>VLOOKUP($G1632,county_facts!$A:$BB,49,FALSE)</f>
        <v>2063290</v>
      </c>
      <c r="BB1632">
        <f>VLOOKUP($G1632,county_facts!$A:$BB,50,FALSE)</f>
        <v>16305</v>
      </c>
      <c r="BC1632">
        <f>VLOOKUP($G1632,county_facts!$A:$BB,51,FALSE)</f>
        <v>246182</v>
      </c>
      <c r="BD1632">
        <f>VLOOKUP($G1632,county_facts!$A:$BB,52,FALSE)</f>
        <v>278</v>
      </c>
      <c r="BE1632">
        <f>VLOOKUP($G1632,county_facts!$A:$BB,53,FALSE)</f>
        <v>915.55</v>
      </c>
      <c r="BF1632">
        <f>VLOOKUP($G1632,county_facts!$A:$BB,54,FALSE)</f>
        <v>143.6</v>
      </c>
    </row>
    <row r="1633" spans="1:58" x14ac:dyDescent="0.3">
      <c r="A1633" t="s">
        <v>9</v>
      </c>
      <c r="B1633" t="s">
        <v>253</v>
      </c>
      <c r="C1633">
        <v>1380</v>
      </c>
      <c r="D1633" t="s">
        <v>622</v>
      </c>
      <c r="E1633">
        <v>3305</v>
      </c>
      <c r="F1633">
        <v>0.41754916800000003</v>
      </c>
      <c r="G1633">
        <v>48441</v>
      </c>
      <c r="H1633">
        <f>VLOOKUP($G1633,county_facts!$A:$BB,4,FALSE)</f>
        <v>135143</v>
      </c>
      <c r="I1633">
        <f>VLOOKUP($G1633,county_facts!$A:$BB,5,FALSE)</f>
        <v>131510</v>
      </c>
      <c r="J1633">
        <f>VLOOKUP($G1633,county_facts!$A:$BB,6,FALSE)</f>
        <v>2.8</v>
      </c>
      <c r="K1633">
        <f>VLOOKUP($G1633,county_facts!$A:$BB,7,FALSE)</f>
        <v>131506</v>
      </c>
      <c r="L1633">
        <f>VLOOKUP($G1633,county_facts!$A:$BB,8,FALSE)</f>
        <v>7.3</v>
      </c>
      <c r="M1633">
        <f>VLOOKUP($G1633,county_facts!$A:$BB,9,FALSE)</f>
        <v>24.6</v>
      </c>
      <c r="N1633">
        <f>VLOOKUP($G1633,county_facts!$A:$BB,10,FALSE)</f>
        <v>13.9</v>
      </c>
      <c r="O1633">
        <f>VLOOKUP($G1633,county_facts!$A:$BB,11,FALSE)</f>
        <v>51.1</v>
      </c>
      <c r="P1633">
        <f>VLOOKUP($G1633,county_facts!$A:$BB,12,FALSE)</f>
        <v>86.6</v>
      </c>
      <c r="Q1633">
        <f>VLOOKUP($G1633,county_facts!$A:$BB,13,FALSE)</f>
        <v>7.8</v>
      </c>
      <c r="R1633">
        <f>VLOOKUP($G1633,county_facts!$A:$BB,14,FALSE)</f>
        <v>1</v>
      </c>
      <c r="S1633">
        <f>VLOOKUP($G1633,county_facts!$A:$BB,15,FALSE)</f>
        <v>1.9</v>
      </c>
      <c r="T1633">
        <f>VLOOKUP($G1633,county_facts!$A:$BB,16,FALSE)</f>
        <v>0.1</v>
      </c>
      <c r="U1633">
        <f>VLOOKUP($G1633,county_facts!$A:$BB,17,FALSE)</f>
        <v>2.6</v>
      </c>
      <c r="V1633">
        <f>VLOOKUP($G1633,county_facts!$A:$BB,18,FALSE)</f>
        <v>23.6</v>
      </c>
      <c r="W1633">
        <f>VLOOKUP($G1633,county_facts!$A:$BB,19,FALSE)</f>
        <v>65.2</v>
      </c>
      <c r="X1633">
        <f>VLOOKUP($G1633,county_facts!$A:$BB,20,FALSE)</f>
        <v>76.900000000000006</v>
      </c>
      <c r="Y1633">
        <f>VLOOKUP($G1633,county_facts!$A:$BB,21,FALSE)</f>
        <v>5.7</v>
      </c>
      <c r="Z1633">
        <f>VLOOKUP($G1633,county_facts!$A:$BB,22,FALSE)</f>
        <v>15</v>
      </c>
      <c r="AA1633">
        <f>VLOOKUP($G1633,county_facts!$A:$BB,23,FALSE)</f>
        <v>85.4</v>
      </c>
      <c r="AB1633">
        <f>VLOOKUP($G1633,county_facts!$A:$BB,24,FALSE)</f>
        <v>24.4</v>
      </c>
      <c r="AC1633">
        <f>VLOOKUP($G1633,county_facts!$A:$BB,25,FALSE)</f>
        <v>12003</v>
      </c>
      <c r="AD1633">
        <f>VLOOKUP($G1633,county_facts!$A:$BB,26,FALSE)</f>
        <v>16</v>
      </c>
      <c r="AE1633">
        <f>VLOOKUP($G1633,county_facts!$A:$BB,27,FALSE)</f>
        <v>56716</v>
      </c>
      <c r="AF1633">
        <f>VLOOKUP($G1633,county_facts!$A:$BB,28,FALSE)</f>
        <v>60.8</v>
      </c>
      <c r="AG1633">
        <f>VLOOKUP($G1633,county_facts!$A:$BB,29,FALSE)</f>
        <v>19.5</v>
      </c>
      <c r="AH1633">
        <f>VLOOKUP($G1633,county_facts!$A:$BB,30,FALSE)</f>
        <v>95800</v>
      </c>
      <c r="AI1633">
        <f>VLOOKUP($G1633,county_facts!$A:$BB,31,FALSE)</f>
        <v>49304</v>
      </c>
      <c r="AJ1633">
        <f>VLOOKUP($G1633,county_facts!$A:$BB,32,FALSE)</f>
        <v>2.56</v>
      </c>
      <c r="AK1633">
        <f>VLOOKUP($G1633,county_facts!$A:$BB,33,FALSE)</f>
        <v>23141</v>
      </c>
      <c r="AL1633">
        <f>VLOOKUP($G1633,county_facts!$A:$BB,34,FALSE)</f>
        <v>44891</v>
      </c>
      <c r="AM1633">
        <f>VLOOKUP($G1633,county_facts!$A:$BB,35,FALSE)</f>
        <v>17.399999999999999</v>
      </c>
      <c r="AN1633">
        <f>VLOOKUP($G1633,county_facts!$A:$BB,36,FALSE)</f>
        <v>3379</v>
      </c>
      <c r="AO1633">
        <f>VLOOKUP($G1633,county_facts!$A:$BB,37,FALSE)</f>
        <v>53910</v>
      </c>
      <c r="AP1633">
        <f>VLOOKUP($G1633,county_facts!$A:$BB,38,FALSE)</f>
        <v>0.6</v>
      </c>
      <c r="AQ1633">
        <f>VLOOKUP($G1633,county_facts!$A:$BB,39,FALSE)</f>
        <v>9461</v>
      </c>
      <c r="AR1633">
        <f>VLOOKUP($G1633,county_facts!$A:$BB,40,FALSE)</f>
        <v>12030</v>
      </c>
      <c r="AS1633">
        <f>VLOOKUP($G1633,county_facts!$A:$BB,41,FALSE)</f>
        <v>0</v>
      </c>
      <c r="AT1633">
        <f>VLOOKUP($G1633,county_facts!$A:$BB,42,FALSE)</f>
        <v>0</v>
      </c>
      <c r="AU1633">
        <f>VLOOKUP($G1633,county_facts!$A:$BB,43,FALSE)</f>
        <v>0</v>
      </c>
      <c r="AV1633">
        <f>VLOOKUP($G1633,county_facts!$A:$BB,44,FALSE)</f>
        <v>0</v>
      </c>
      <c r="AW1633">
        <f>VLOOKUP($G1633,county_facts!$A:$BB,45,FALSE)</f>
        <v>0</v>
      </c>
      <c r="AX1633">
        <f>VLOOKUP($G1633,county_facts!$A:$BB,46,FALSE)</f>
        <v>22.1</v>
      </c>
      <c r="AY1633">
        <f>VLOOKUP($G1633,county_facts!$A:$BB,47,FALSE)</f>
        <v>0</v>
      </c>
      <c r="AZ1633">
        <f>VLOOKUP($G1633,county_facts!$A:$BB,48,FALSE)</f>
        <v>1079748</v>
      </c>
      <c r="BA1633">
        <f>VLOOKUP($G1633,county_facts!$A:$BB,49,FALSE)</f>
        <v>2063290</v>
      </c>
      <c r="BB1633">
        <f>VLOOKUP($G1633,county_facts!$A:$BB,50,FALSE)</f>
        <v>16305</v>
      </c>
      <c r="BC1633">
        <f>VLOOKUP($G1633,county_facts!$A:$BB,51,FALSE)</f>
        <v>246182</v>
      </c>
      <c r="BD1633">
        <f>VLOOKUP($G1633,county_facts!$A:$BB,52,FALSE)</f>
        <v>278</v>
      </c>
      <c r="BE1633">
        <f>VLOOKUP($G1633,county_facts!$A:$BB,53,FALSE)</f>
        <v>915.55</v>
      </c>
      <c r="BF1633">
        <f>VLOOKUP($G1633,county_facts!$A:$BB,54,FALSE)</f>
        <v>143.6</v>
      </c>
    </row>
    <row r="1634" spans="1:58" x14ac:dyDescent="0.3">
      <c r="A1634" t="s">
        <v>6</v>
      </c>
      <c r="B1634" t="s">
        <v>649</v>
      </c>
      <c r="C1634">
        <v>58320</v>
      </c>
      <c r="D1634" t="s">
        <v>622</v>
      </c>
      <c r="E1634">
        <v>105379</v>
      </c>
      <c r="F1634">
        <v>0.55343094900000001</v>
      </c>
      <c r="G1634">
        <v>48439</v>
      </c>
      <c r="H1634">
        <f>VLOOKUP($G1634,county_facts!$A:$BB,4,FALSE)</f>
        <v>1945360</v>
      </c>
      <c r="I1634">
        <f>VLOOKUP($G1634,county_facts!$A:$BB,5,FALSE)</f>
        <v>1809537</v>
      </c>
      <c r="J1634">
        <f>VLOOKUP($G1634,county_facts!$A:$BB,6,FALSE)</f>
        <v>7.5</v>
      </c>
      <c r="K1634">
        <f>VLOOKUP($G1634,county_facts!$A:$BB,7,FALSE)</f>
        <v>1809034</v>
      </c>
      <c r="L1634">
        <f>VLOOKUP($G1634,county_facts!$A:$BB,8,FALSE)</f>
        <v>7.3</v>
      </c>
      <c r="M1634">
        <f>VLOOKUP($G1634,county_facts!$A:$BB,9,FALSE)</f>
        <v>27.1</v>
      </c>
      <c r="N1634">
        <f>VLOOKUP($G1634,county_facts!$A:$BB,10,FALSE)</f>
        <v>10.199999999999999</v>
      </c>
      <c r="O1634">
        <f>VLOOKUP($G1634,county_facts!$A:$BB,11,FALSE)</f>
        <v>51.1</v>
      </c>
      <c r="P1634">
        <f>VLOOKUP($G1634,county_facts!$A:$BB,12,FALSE)</f>
        <v>75.2</v>
      </c>
      <c r="Q1634">
        <f>VLOOKUP($G1634,county_facts!$A:$BB,13,FALSE)</f>
        <v>16.2</v>
      </c>
      <c r="R1634">
        <f>VLOOKUP($G1634,county_facts!$A:$BB,14,FALSE)</f>
        <v>0.9</v>
      </c>
      <c r="S1634">
        <f>VLOOKUP($G1634,county_facts!$A:$BB,15,FALSE)</f>
        <v>5.3</v>
      </c>
      <c r="T1634">
        <f>VLOOKUP($G1634,county_facts!$A:$BB,16,FALSE)</f>
        <v>0.2</v>
      </c>
      <c r="U1634">
        <f>VLOOKUP($G1634,county_facts!$A:$BB,17,FALSE)</f>
        <v>2.2999999999999998</v>
      </c>
      <c r="V1634">
        <f>VLOOKUP($G1634,county_facts!$A:$BB,18,FALSE)</f>
        <v>27.8</v>
      </c>
      <c r="W1634">
        <f>VLOOKUP($G1634,county_facts!$A:$BB,19,FALSE)</f>
        <v>49.3</v>
      </c>
      <c r="X1634">
        <f>VLOOKUP($G1634,county_facts!$A:$BB,20,FALSE)</f>
        <v>82.4</v>
      </c>
      <c r="Y1634">
        <f>VLOOKUP($G1634,county_facts!$A:$BB,21,FALSE)</f>
        <v>15.6</v>
      </c>
      <c r="Z1634">
        <f>VLOOKUP($G1634,county_facts!$A:$BB,22,FALSE)</f>
        <v>27.7</v>
      </c>
      <c r="AA1634">
        <f>VLOOKUP($G1634,county_facts!$A:$BB,23,FALSE)</f>
        <v>84.5</v>
      </c>
      <c r="AB1634">
        <f>VLOOKUP($G1634,county_facts!$A:$BB,24,FALSE)</f>
        <v>29.5</v>
      </c>
      <c r="AC1634">
        <f>VLOOKUP($G1634,county_facts!$A:$BB,25,FALSE)</f>
        <v>118263</v>
      </c>
      <c r="AD1634">
        <f>VLOOKUP($G1634,county_facts!$A:$BB,26,FALSE)</f>
        <v>26</v>
      </c>
      <c r="AE1634">
        <f>VLOOKUP($G1634,county_facts!$A:$BB,27,FALSE)</f>
        <v>739329</v>
      </c>
      <c r="AF1634">
        <f>VLOOKUP($G1634,county_facts!$A:$BB,28,FALSE)</f>
        <v>61.7</v>
      </c>
      <c r="AG1634">
        <f>VLOOKUP($G1634,county_facts!$A:$BB,29,FALSE)</f>
        <v>27.7</v>
      </c>
      <c r="AH1634">
        <f>VLOOKUP($G1634,county_facts!$A:$BB,30,FALSE)</f>
        <v>136400</v>
      </c>
      <c r="AI1634">
        <f>VLOOKUP($G1634,county_facts!$A:$BB,31,FALSE)</f>
        <v>659736</v>
      </c>
      <c r="AJ1634">
        <f>VLOOKUP($G1634,county_facts!$A:$BB,32,FALSE)</f>
        <v>2.77</v>
      </c>
      <c r="AK1634">
        <f>VLOOKUP($G1634,county_facts!$A:$BB,33,FALSE)</f>
        <v>28266</v>
      </c>
      <c r="AL1634">
        <f>VLOOKUP($G1634,county_facts!$A:$BB,34,FALSE)</f>
        <v>56853</v>
      </c>
      <c r="AM1634">
        <f>VLOOKUP($G1634,county_facts!$A:$BB,35,FALSE)</f>
        <v>15.2</v>
      </c>
      <c r="AN1634">
        <f>VLOOKUP($G1634,county_facts!$A:$BB,36,FALSE)</f>
        <v>38782</v>
      </c>
      <c r="AO1634">
        <f>VLOOKUP($G1634,county_facts!$A:$BB,37,FALSE)</f>
        <v>729252</v>
      </c>
      <c r="AP1634">
        <f>VLOOKUP($G1634,county_facts!$A:$BB,38,FALSE)</f>
        <v>3.5</v>
      </c>
      <c r="AQ1634">
        <f>VLOOKUP($G1634,county_facts!$A:$BB,39,FALSE)</f>
        <v>151025</v>
      </c>
      <c r="AR1634">
        <f>VLOOKUP($G1634,county_facts!$A:$BB,40,FALSE)</f>
        <v>158104</v>
      </c>
      <c r="AS1634">
        <f>VLOOKUP($G1634,county_facts!$A:$BB,41,FALSE)</f>
        <v>10.3</v>
      </c>
      <c r="AT1634">
        <f>VLOOKUP($G1634,county_facts!$A:$BB,42,FALSE)</f>
        <v>0.7</v>
      </c>
      <c r="AU1634">
        <f>VLOOKUP($G1634,county_facts!$A:$BB,43,FALSE)</f>
        <v>6.1</v>
      </c>
      <c r="AV1634">
        <f>VLOOKUP($G1634,county_facts!$A:$BB,44,FALSE)</f>
        <v>0</v>
      </c>
      <c r="AW1634">
        <f>VLOOKUP($G1634,county_facts!$A:$BB,45,FALSE)</f>
        <v>11.8</v>
      </c>
      <c r="AX1634">
        <f>VLOOKUP($G1634,county_facts!$A:$BB,46,FALSE)</f>
        <v>30</v>
      </c>
      <c r="AY1634">
        <f>VLOOKUP($G1634,county_facts!$A:$BB,47,FALSE)</f>
        <v>43337529</v>
      </c>
      <c r="AZ1634">
        <f>VLOOKUP($G1634,county_facts!$A:$BB,48,FALSE)</f>
        <v>25801512</v>
      </c>
      <c r="BA1634">
        <f>VLOOKUP($G1634,county_facts!$A:$BB,49,FALSE)</f>
        <v>24931407</v>
      </c>
      <c r="BB1634">
        <f>VLOOKUP($G1634,county_facts!$A:$BB,50,FALSE)</f>
        <v>14582</v>
      </c>
      <c r="BC1634">
        <f>VLOOKUP($G1634,county_facts!$A:$BB,51,FALSE)</f>
        <v>3763516</v>
      </c>
      <c r="BD1634">
        <f>VLOOKUP($G1634,county_facts!$A:$BB,52,FALSE)</f>
        <v>8985</v>
      </c>
      <c r="BE1634">
        <f>VLOOKUP($G1634,county_facts!$A:$BB,53,FALSE)</f>
        <v>863.61</v>
      </c>
      <c r="BF1634">
        <f>VLOOKUP($G1634,county_facts!$A:$BB,54,FALSE)</f>
        <v>2094.6999999999998</v>
      </c>
    </row>
    <row r="1635" spans="1:58" x14ac:dyDescent="0.3">
      <c r="A1635" t="s">
        <v>9</v>
      </c>
      <c r="B1635" t="s">
        <v>649</v>
      </c>
      <c r="C1635">
        <v>47059</v>
      </c>
      <c r="D1635" t="s">
        <v>622</v>
      </c>
      <c r="E1635">
        <v>105379</v>
      </c>
      <c r="F1635">
        <v>0.44656905099999999</v>
      </c>
      <c r="G1635">
        <v>48439</v>
      </c>
      <c r="H1635">
        <f>VLOOKUP($G1635,county_facts!$A:$BB,4,FALSE)</f>
        <v>1945360</v>
      </c>
      <c r="I1635">
        <f>VLOOKUP($G1635,county_facts!$A:$BB,5,FALSE)</f>
        <v>1809537</v>
      </c>
      <c r="J1635">
        <f>VLOOKUP($G1635,county_facts!$A:$BB,6,FALSE)</f>
        <v>7.5</v>
      </c>
      <c r="K1635">
        <f>VLOOKUP($G1635,county_facts!$A:$BB,7,FALSE)</f>
        <v>1809034</v>
      </c>
      <c r="L1635">
        <f>VLOOKUP($G1635,county_facts!$A:$BB,8,FALSE)</f>
        <v>7.3</v>
      </c>
      <c r="M1635">
        <f>VLOOKUP($G1635,county_facts!$A:$BB,9,FALSE)</f>
        <v>27.1</v>
      </c>
      <c r="N1635">
        <f>VLOOKUP($G1635,county_facts!$A:$BB,10,FALSE)</f>
        <v>10.199999999999999</v>
      </c>
      <c r="O1635">
        <f>VLOOKUP($G1635,county_facts!$A:$BB,11,FALSE)</f>
        <v>51.1</v>
      </c>
      <c r="P1635">
        <f>VLOOKUP($G1635,county_facts!$A:$BB,12,FALSE)</f>
        <v>75.2</v>
      </c>
      <c r="Q1635">
        <f>VLOOKUP($G1635,county_facts!$A:$BB,13,FALSE)</f>
        <v>16.2</v>
      </c>
      <c r="R1635">
        <f>VLOOKUP($G1635,county_facts!$A:$BB,14,FALSE)</f>
        <v>0.9</v>
      </c>
      <c r="S1635">
        <f>VLOOKUP($G1635,county_facts!$A:$BB,15,FALSE)</f>
        <v>5.3</v>
      </c>
      <c r="T1635">
        <f>VLOOKUP($G1635,county_facts!$A:$BB,16,FALSE)</f>
        <v>0.2</v>
      </c>
      <c r="U1635">
        <f>VLOOKUP($G1635,county_facts!$A:$BB,17,FALSE)</f>
        <v>2.2999999999999998</v>
      </c>
      <c r="V1635">
        <f>VLOOKUP($G1635,county_facts!$A:$BB,18,FALSE)</f>
        <v>27.8</v>
      </c>
      <c r="W1635">
        <f>VLOOKUP($G1635,county_facts!$A:$BB,19,FALSE)</f>
        <v>49.3</v>
      </c>
      <c r="X1635">
        <f>VLOOKUP($G1635,county_facts!$A:$BB,20,FALSE)</f>
        <v>82.4</v>
      </c>
      <c r="Y1635">
        <f>VLOOKUP($G1635,county_facts!$A:$BB,21,FALSE)</f>
        <v>15.6</v>
      </c>
      <c r="Z1635">
        <f>VLOOKUP($G1635,county_facts!$A:$BB,22,FALSE)</f>
        <v>27.7</v>
      </c>
      <c r="AA1635">
        <f>VLOOKUP($G1635,county_facts!$A:$BB,23,FALSE)</f>
        <v>84.5</v>
      </c>
      <c r="AB1635">
        <f>VLOOKUP($G1635,county_facts!$A:$BB,24,FALSE)</f>
        <v>29.5</v>
      </c>
      <c r="AC1635">
        <f>VLOOKUP($G1635,county_facts!$A:$BB,25,FALSE)</f>
        <v>118263</v>
      </c>
      <c r="AD1635">
        <f>VLOOKUP($G1635,county_facts!$A:$BB,26,FALSE)</f>
        <v>26</v>
      </c>
      <c r="AE1635">
        <f>VLOOKUP($G1635,county_facts!$A:$BB,27,FALSE)</f>
        <v>739329</v>
      </c>
      <c r="AF1635">
        <f>VLOOKUP($G1635,county_facts!$A:$BB,28,FALSE)</f>
        <v>61.7</v>
      </c>
      <c r="AG1635">
        <f>VLOOKUP($G1635,county_facts!$A:$BB,29,FALSE)</f>
        <v>27.7</v>
      </c>
      <c r="AH1635">
        <f>VLOOKUP($G1635,county_facts!$A:$BB,30,FALSE)</f>
        <v>136400</v>
      </c>
      <c r="AI1635">
        <f>VLOOKUP($G1635,county_facts!$A:$BB,31,FALSE)</f>
        <v>659736</v>
      </c>
      <c r="AJ1635">
        <f>VLOOKUP($G1635,county_facts!$A:$BB,32,FALSE)</f>
        <v>2.77</v>
      </c>
      <c r="AK1635">
        <f>VLOOKUP($G1635,county_facts!$A:$BB,33,FALSE)</f>
        <v>28266</v>
      </c>
      <c r="AL1635">
        <f>VLOOKUP($G1635,county_facts!$A:$BB,34,FALSE)</f>
        <v>56853</v>
      </c>
      <c r="AM1635">
        <f>VLOOKUP($G1635,county_facts!$A:$BB,35,FALSE)</f>
        <v>15.2</v>
      </c>
      <c r="AN1635">
        <f>VLOOKUP($G1635,county_facts!$A:$BB,36,FALSE)</f>
        <v>38782</v>
      </c>
      <c r="AO1635">
        <f>VLOOKUP($G1635,county_facts!$A:$BB,37,FALSE)</f>
        <v>729252</v>
      </c>
      <c r="AP1635">
        <f>VLOOKUP($G1635,county_facts!$A:$BB,38,FALSE)</f>
        <v>3.5</v>
      </c>
      <c r="AQ1635">
        <f>VLOOKUP($G1635,county_facts!$A:$BB,39,FALSE)</f>
        <v>151025</v>
      </c>
      <c r="AR1635">
        <f>VLOOKUP($G1635,county_facts!$A:$BB,40,FALSE)</f>
        <v>158104</v>
      </c>
      <c r="AS1635">
        <f>VLOOKUP($G1635,county_facts!$A:$BB,41,FALSE)</f>
        <v>10.3</v>
      </c>
      <c r="AT1635">
        <f>VLOOKUP($G1635,county_facts!$A:$BB,42,FALSE)</f>
        <v>0.7</v>
      </c>
      <c r="AU1635">
        <f>VLOOKUP($G1635,county_facts!$A:$BB,43,FALSE)</f>
        <v>6.1</v>
      </c>
      <c r="AV1635">
        <f>VLOOKUP($G1635,county_facts!$A:$BB,44,FALSE)</f>
        <v>0</v>
      </c>
      <c r="AW1635">
        <f>VLOOKUP($G1635,county_facts!$A:$BB,45,FALSE)</f>
        <v>11.8</v>
      </c>
      <c r="AX1635">
        <f>VLOOKUP($G1635,county_facts!$A:$BB,46,FALSE)</f>
        <v>30</v>
      </c>
      <c r="AY1635">
        <f>VLOOKUP($G1635,county_facts!$A:$BB,47,FALSE)</f>
        <v>43337529</v>
      </c>
      <c r="AZ1635">
        <f>VLOOKUP($G1635,county_facts!$A:$BB,48,FALSE)</f>
        <v>25801512</v>
      </c>
      <c r="BA1635">
        <f>VLOOKUP($G1635,county_facts!$A:$BB,49,FALSE)</f>
        <v>24931407</v>
      </c>
      <c r="BB1635">
        <f>VLOOKUP($G1635,county_facts!$A:$BB,50,FALSE)</f>
        <v>14582</v>
      </c>
      <c r="BC1635">
        <f>VLOOKUP($G1635,county_facts!$A:$BB,51,FALSE)</f>
        <v>3763516</v>
      </c>
      <c r="BD1635">
        <f>VLOOKUP($G1635,county_facts!$A:$BB,52,FALSE)</f>
        <v>8985</v>
      </c>
      <c r="BE1635">
        <f>VLOOKUP($G1635,county_facts!$A:$BB,53,FALSE)</f>
        <v>863.61</v>
      </c>
      <c r="BF1635">
        <f>VLOOKUP($G1635,county_facts!$A:$BB,54,FALSE)</f>
        <v>2094.6999999999998</v>
      </c>
    </row>
    <row r="1636" spans="1:58" x14ac:dyDescent="0.3">
      <c r="A1636" t="s">
        <v>6</v>
      </c>
      <c r="B1636" t="s">
        <v>650</v>
      </c>
      <c r="C1636">
        <v>94</v>
      </c>
      <c r="D1636" t="s">
        <v>622</v>
      </c>
      <c r="E1636">
        <v>117</v>
      </c>
      <c r="F1636">
        <v>0.80341880300000001</v>
      </c>
      <c r="G1636">
        <v>48437</v>
      </c>
      <c r="H1636">
        <f>VLOOKUP($G1636,county_facts!$A:$BB,4,FALSE)</f>
        <v>7581</v>
      </c>
      <c r="I1636">
        <f>VLOOKUP($G1636,county_facts!$A:$BB,5,FALSE)</f>
        <v>7854</v>
      </c>
      <c r="J1636">
        <f>VLOOKUP($G1636,county_facts!$A:$BB,6,FALSE)</f>
        <v>-3.5</v>
      </c>
      <c r="K1636">
        <f>VLOOKUP($G1636,county_facts!$A:$BB,7,FALSE)</f>
        <v>7854</v>
      </c>
      <c r="L1636">
        <f>VLOOKUP($G1636,county_facts!$A:$BB,8,FALSE)</f>
        <v>6.8</v>
      </c>
      <c r="M1636">
        <f>VLOOKUP($G1636,county_facts!$A:$BB,9,FALSE)</f>
        <v>25.4</v>
      </c>
      <c r="N1636">
        <f>VLOOKUP($G1636,county_facts!$A:$BB,10,FALSE)</f>
        <v>18.100000000000001</v>
      </c>
      <c r="O1636">
        <f>VLOOKUP($G1636,county_facts!$A:$BB,11,FALSE)</f>
        <v>47.7</v>
      </c>
      <c r="P1636">
        <f>VLOOKUP($G1636,county_facts!$A:$BB,12,FALSE)</f>
        <v>88.4</v>
      </c>
      <c r="Q1636">
        <f>VLOOKUP($G1636,county_facts!$A:$BB,13,FALSE)</f>
        <v>8.3000000000000007</v>
      </c>
      <c r="R1636">
        <f>VLOOKUP($G1636,county_facts!$A:$BB,14,FALSE)</f>
        <v>1.4</v>
      </c>
      <c r="S1636">
        <f>VLOOKUP($G1636,county_facts!$A:$BB,15,FALSE)</f>
        <v>0.4</v>
      </c>
      <c r="T1636">
        <f>VLOOKUP($G1636,county_facts!$A:$BB,16,FALSE)</f>
        <v>0.1</v>
      </c>
      <c r="U1636">
        <f>VLOOKUP($G1636,county_facts!$A:$BB,17,FALSE)</f>
        <v>1.4</v>
      </c>
      <c r="V1636">
        <f>VLOOKUP($G1636,county_facts!$A:$BB,18,FALSE)</f>
        <v>42.1</v>
      </c>
      <c r="W1636">
        <f>VLOOKUP($G1636,county_facts!$A:$BB,19,FALSE)</f>
        <v>48.8</v>
      </c>
      <c r="X1636">
        <f>VLOOKUP($G1636,county_facts!$A:$BB,20,FALSE)</f>
        <v>78.5</v>
      </c>
      <c r="Y1636">
        <f>VLOOKUP($G1636,county_facts!$A:$BB,21,FALSE)</f>
        <v>5.5</v>
      </c>
      <c r="Z1636">
        <f>VLOOKUP($G1636,county_facts!$A:$BB,22,FALSE)</f>
        <v>25.2</v>
      </c>
      <c r="AA1636">
        <f>VLOOKUP($G1636,county_facts!$A:$BB,23,FALSE)</f>
        <v>78.3</v>
      </c>
      <c r="AB1636">
        <f>VLOOKUP($G1636,county_facts!$A:$BB,24,FALSE)</f>
        <v>16.3</v>
      </c>
      <c r="AC1636">
        <f>VLOOKUP($G1636,county_facts!$A:$BB,25,FALSE)</f>
        <v>616</v>
      </c>
      <c r="AD1636">
        <f>VLOOKUP($G1636,county_facts!$A:$BB,26,FALSE)</f>
        <v>16.7</v>
      </c>
      <c r="AE1636">
        <f>VLOOKUP($G1636,county_facts!$A:$BB,27,FALSE)</f>
        <v>3207</v>
      </c>
      <c r="AF1636">
        <f>VLOOKUP($G1636,county_facts!$A:$BB,28,FALSE)</f>
        <v>73.099999999999994</v>
      </c>
      <c r="AG1636">
        <f>VLOOKUP($G1636,county_facts!$A:$BB,29,FALSE)</f>
        <v>7.8</v>
      </c>
      <c r="AH1636">
        <f>VLOOKUP($G1636,county_facts!$A:$BB,30,FALSE)</f>
        <v>62600</v>
      </c>
      <c r="AI1636">
        <f>VLOOKUP($G1636,county_facts!$A:$BB,31,FALSE)</f>
        <v>2604</v>
      </c>
      <c r="AJ1636">
        <f>VLOOKUP($G1636,county_facts!$A:$BB,32,FALSE)</f>
        <v>2.75</v>
      </c>
      <c r="AK1636">
        <f>VLOOKUP($G1636,county_facts!$A:$BB,33,FALSE)</f>
        <v>17880</v>
      </c>
      <c r="AL1636">
        <f>VLOOKUP($G1636,county_facts!$A:$BB,34,FALSE)</f>
        <v>36753</v>
      </c>
      <c r="AM1636">
        <f>VLOOKUP($G1636,county_facts!$A:$BB,35,FALSE)</f>
        <v>23.1</v>
      </c>
      <c r="AN1636">
        <f>VLOOKUP($G1636,county_facts!$A:$BB,36,FALSE)</f>
        <v>148</v>
      </c>
      <c r="AO1636">
        <f>VLOOKUP($G1636,county_facts!$A:$BB,37,FALSE)</f>
        <v>1043</v>
      </c>
      <c r="AP1636">
        <f>VLOOKUP($G1636,county_facts!$A:$BB,38,FALSE)</f>
        <v>0.1</v>
      </c>
      <c r="AQ1636">
        <f>VLOOKUP($G1636,county_facts!$A:$BB,39,FALSE)</f>
        <v>465</v>
      </c>
      <c r="AR1636">
        <f>VLOOKUP($G1636,county_facts!$A:$BB,40,FALSE)</f>
        <v>582</v>
      </c>
      <c r="AS1636">
        <f>VLOOKUP($G1636,county_facts!$A:$BB,41,FALSE)</f>
        <v>0</v>
      </c>
      <c r="AT1636">
        <f>VLOOKUP($G1636,county_facts!$A:$BB,42,FALSE)</f>
        <v>0</v>
      </c>
      <c r="AU1636">
        <f>VLOOKUP($G1636,county_facts!$A:$BB,43,FALSE)</f>
        <v>0</v>
      </c>
      <c r="AV1636">
        <f>VLOOKUP($G1636,county_facts!$A:$BB,44,FALSE)</f>
        <v>0</v>
      </c>
      <c r="AW1636">
        <f>VLOOKUP($G1636,county_facts!$A:$BB,45,FALSE)</f>
        <v>10.7</v>
      </c>
      <c r="AX1636">
        <f>VLOOKUP($G1636,county_facts!$A:$BB,46,FALSE)</f>
        <v>29.6</v>
      </c>
      <c r="AY1636">
        <f>VLOOKUP($G1636,county_facts!$A:$BB,47,FALSE)</f>
        <v>0</v>
      </c>
      <c r="AZ1636">
        <f>VLOOKUP($G1636,county_facts!$A:$BB,48,FALSE)</f>
        <v>42385</v>
      </c>
      <c r="BA1636">
        <f>VLOOKUP($G1636,county_facts!$A:$BB,49,FALSE)</f>
        <v>35247</v>
      </c>
      <c r="BB1636">
        <f>VLOOKUP($G1636,county_facts!$A:$BB,50,FALSE)</f>
        <v>4619</v>
      </c>
      <c r="BC1636">
        <f>VLOOKUP($G1636,county_facts!$A:$BB,51,FALSE)</f>
        <v>4002</v>
      </c>
      <c r="BD1636">
        <f>VLOOKUP($G1636,county_facts!$A:$BB,52,FALSE)</f>
        <v>0</v>
      </c>
      <c r="BE1636">
        <f>VLOOKUP($G1636,county_facts!$A:$BB,53,FALSE)</f>
        <v>890.16</v>
      </c>
      <c r="BF1636">
        <f>VLOOKUP($G1636,county_facts!$A:$BB,54,FALSE)</f>
        <v>8.8000000000000007</v>
      </c>
    </row>
    <row r="1637" spans="1:58" x14ac:dyDescent="0.3">
      <c r="A1637" t="s">
        <v>9</v>
      </c>
      <c r="B1637" t="s">
        <v>650</v>
      </c>
      <c r="C1637">
        <v>23</v>
      </c>
      <c r="D1637" t="s">
        <v>622</v>
      </c>
      <c r="E1637">
        <v>117</v>
      </c>
      <c r="F1637">
        <v>0.19658119700000001</v>
      </c>
      <c r="G1637">
        <v>48437</v>
      </c>
      <c r="H1637">
        <f>VLOOKUP($G1637,county_facts!$A:$BB,4,FALSE)</f>
        <v>7581</v>
      </c>
      <c r="I1637">
        <f>VLOOKUP($G1637,county_facts!$A:$BB,5,FALSE)</f>
        <v>7854</v>
      </c>
      <c r="J1637">
        <f>VLOOKUP($G1637,county_facts!$A:$BB,6,FALSE)</f>
        <v>-3.5</v>
      </c>
      <c r="K1637">
        <f>VLOOKUP($G1637,county_facts!$A:$BB,7,FALSE)</f>
        <v>7854</v>
      </c>
      <c r="L1637">
        <f>VLOOKUP($G1637,county_facts!$A:$BB,8,FALSE)</f>
        <v>6.8</v>
      </c>
      <c r="M1637">
        <f>VLOOKUP($G1637,county_facts!$A:$BB,9,FALSE)</f>
        <v>25.4</v>
      </c>
      <c r="N1637">
        <f>VLOOKUP($G1637,county_facts!$A:$BB,10,FALSE)</f>
        <v>18.100000000000001</v>
      </c>
      <c r="O1637">
        <f>VLOOKUP($G1637,county_facts!$A:$BB,11,FALSE)</f>
        <v>47.7</v>
      </c>
      <c r="P1637">
        <f>VLOOKUP($G1637,county_facts!$A:$BB,12,FALSE)</f>
        <v>88.4</v>
      </c>
      <c r="Q1637">
        <f>VLOOKUP($G1637,county_facts!$A:$BB,13,FALSE)</f>
        <v>8.3000000000000007</v>
      </c>
      <c r="R1637">
        <f>VLOOKUP($G1637,county_facts!$A:$BB,14,FALSE)</f>
        <v>1.4</v>
      </c>
      <c r="S1637">
        <f>VLOOKUP($G1637,county_facts!$A:$BB,15,FALSE)</f>
        <v>0.4</v>
      </c>
      <c r="T1637">
        <f>VLOOKUP($G1637,county_facts!$A:$BB,16,FALSE)</f>
        <v>0.1</v>
      </c>
      <c r="U1637">
        <f>VLOOKUP($G1637,county_facts!$A:$BB,17,FALSE)</f>
        <v>1.4</v>
      </c>
      <c r="V1637">
        <f>VLOOKUP($G1637,county_facts!$A:$BB,18,FALSE)</f>
        <v>42.1</v>
      </c>
      <c r="W1637">
        <f>VLOOKUP($G1637,county_facts!$A:$BB,19,FALSE)</f>
        <v>48.8</v>
      </c>
      <c r="X1637">
        <f>VLOOKUP($G1637,county_facts!$A:$BB,20,FALSE)</f>
        <v>78.5</v>
      </c>
      <c r="Y1637">
        <f>VLOOKUP($G1637,county_facts!$A:$BB,21,FALSE)</f>
        <v>5.5</v>
      </c>
      <c r="Z1637">
        <f>VLOOKUP($G1637,county_facts!$A:$BB,22,FALSE)</f>
        <v>25.2</v>
      </c>
      <c r="AA1637">
        <f>VLOOKUP($G1637,county_facts!$A:$BB,23,FALSE)</f>
        <v>78.3</v>
      </c>
      <c r="AB1637">
        <f>VLOOKUP($G1637,county_facts!$A:$BB,24,FALSE)</f>
        <v>16.3</v>
      </c>
      <c r="AC1637">
        <f>VLOOKUP($G1637,county_facts!$A:$BB,25,FALSE)</f>
        <v>616</v>
      </c>
      <c r="AD1637">
        <f>VLOOKUP($G1637,county_facts!$A:$BB,26,FALSE)</f>
        <v>16.7</v>
      </c>
      <c r="AE1637">
        <f>VLOOKUP($G1637,county_facts!$A:$BB,27,FALSE)</f>
        <v>3207</v>
      </c>
      <c r="AF1637">
        <f>VLOOKUP($G1637,county_facts!$A:$BB,28,FALSE)</f>
        <v>73.099999999999994</v>
      </c>
      <c r="AG1637">
        <f>VLOOKUP($G1637,county_facts!$A:$BB,29,FALSE)</f>
        <v>7.8</v>
      </c>
      <c r="AH1637">
        <f>VLOOKUP($G1637,county_facts!$A:$BB,30,FALSE)</f>
        <v>62600</v>
      </c>
      <c r="AI1637">
        <f>VLOOKUP($G1637,county_facts!$A:$BB,31,FALSE)</f>
        <v>2604</v>
      </c>
      <c r="AJ1637">
        <f>VLOOKUP($G1637,county_facts!$A:$BB,32,FALSE)</f>
        <v>2.75</v>
      </c>
      <c r="AK1637">
        <f>VLOOKUP($G1637,county_facts!$A:$BB,33,FALSE)</f>
        <v>17880</v>
      </c>
      <c r="AL1637">
        <f>VLOOKUP($G1637,county_facts!$A:$BB,34,FALSE)</f>
        <v>36753</v>
      </c>
      <c r="AM1637">
        <f>VLOOKUP($G1637,county_facts!$A:$BB,35,FALSE)</f>
        <v>23.1</v>
      </c>
      <c r="AN1637">
        <f>VLOOKUP($G1637,county_facts!$A:$BB,36,FALSE)</f>
        <v>148</v>
      </c>
      <c r="AO1637">
        <f>VLOOKUP($G1637,county_facts!$A:$BB,37,FALSE)</f>
        <v>1043</v>
      </c>
      <c r="AP1637">
        <f>VLOOKUP($G1637,county_facts!$A:$BB,38,FALSE)</f>
        <v>0.1</v>
      </c>
      <c r="AQ1637">
        <f>VLOOKUP($G1637,county_facts!$A:$BB,39,FALSE)</f>
        <v>465</v>
      </c>
      <c r="AR1637">
        <f>VLOOKUP($G1637,county_facts!$A:$BB,40,FALSE)</f>
        <v>582</v>
      </c>
      <c r="AS1637">
        <f>VLOOKUP($G1637,county_facts!$A:$BB,41,FALSE)</f>
        <v>0</v>
      </c>
      <c r="AT1637">
        <f>VLOOKUP($G1637,county_facts!$A:$BB,42,FALSE)</f>
        <v>0</v>
      </c>
      <c r="AU1637">
        <f>VLOOKUP($G1637,county_facts!$A:$BB,43,FALSE)</f>
        <v>0</v>
      </c>
      <c r="AV1637">
        <f>VLOOKUP($G1637,county_facts!$A:$BB,44,FALSE)</f>
        <v>0</v>
      </c>
      <c r="AW1637">
        <f>VLOOKUP($G1637,county_facts!$A:$BB,45,FALSE)</f>
        <v>10.7</v>
      </c>
      <c r="AX1637">
        <f>VLOOKUP($G1637,county_facts!$A:$BB,46,FALSE)</f>
        <v>29.6</v>
      </c>
      <c r="AY1637">
        <f>VLOOKUP($G1637,county_facts!$A:$BB,47,FALSE)</f>
        <v>0</v>
      </c>
      <c r="AZ1637">
        <f>VLOOKUP($G1637,county_facts!$A:$BB,48,FALSE)</f>
        <v>42385</v>
      </c>
      <c r="BA1637">
        <f>VLOOKUP($G1637,county_facts!$A:$BB,49,FALSE)</f>
        <v>35247</v>
      </c>
      <c r="BB1637">
        <f>VLOOKUP($G1637,county_facts!$A:$BB,50,FALSE)</f>
        <v>4619</v>
      </c>
      <c r="BC1637">
        <f>VLOOKUP($G1637,county_facts!$A:$BB,51,FALSE)</f>
        <v>4002</v>
      </c>
      <c r="BD1637">
        <f>VLOOKUP($G1637,county_facts!$A:$BB,52,FALSE)</f>
        <v>0</v>
      </c>
      <c r="BE1637">
        <f>VLOOKUP($G1637,county_facts!$A:$BB,53,FALSE)</f>
        <v>890.16</v>
      </c>
      <c r="BF1637">
        <f>VLOOKUP($G1637,county_facts!$A:$BB,54,FALSE)</f>
        <v>8.8000000000000007</v>
      </c>
    </row>
    <row r="1638" spans="1:58" x14ac:dyDescent="0.3">
      <c r="A1638" t="s">
        <v>6</v>
      </c>
      <c r="B1638" t="s">
        <v>651</v>
      </c>
      <c r="C1638">
        <v>28</v>
      </c>
      <c r="D1638" t="s">
        <v>622</v>
      </c>
      <c r="E1638">
        <v>48</v>
      </c>
      <c r="F1638">
        <v>0.58333333300000001</v>
      </c>
      <c r="G1638">
        <v>48435</v>
      </c>
      <c r="H1638">
        <f>VLOOKUP($G1638,county_facts!$A:$BB,4,FALSE)</f>
        <v>3972</v>
      </c>
      <c r="I1638">
        <f>VLOOKUP($G1638,county_facts!$A:$BB,5,FALSE)</f>
        <v>4128</v>
      </c>
      <c r="J1638">
        <f>VLOOKUP($G1638,county_facts!$A:$BB,6,FALSE)</f>
        <v>-3.8</v>
      </c>
      <c r="K1638">
        <f>VLOOKUP($G1638,county_facts!$A:$BB,7,FALSE)</f>
        <v>4128</v>
      </c>
      <c r="L1638">
        <f>VLOOKUP($G1638,county_facts!$A:$BB,8,FALSE)</f>
        <v>7.8</v>
      </c>
      <c r="M1638">
        <f>VLOOKUP($G1638,county_facts!$A:$BB,9,FALSE)</f>
        <v>25.5</v>
      </c>
      <c r="N1638">
        <f>VLOOKUP($G1638,county_facts!$A:$BB,10,FALSE)</f>
        <v>16.100000000000001</v>
      </c>
      <c r="O1638">
        <f>VLOOKUP($G1638,county_facts!$A:$BB,11,FALSE)</f>
        <v>49.7</v>
      </c>
      <c r="P1638">
        <f>VLOOKUP($G1638,county_facts!$A:$BB,12,FALSE)</f>
        <v>96.8</v>
      </c>
      <c r="Q1638">
        <f>VLOOKUP($G1638,county_facts!$A:$BB,13,FALSE)</f>
        <v>0.9</v>
      </c>
      <c r="R1638">
        <f>VLOOKUP($G1638,county_facts!$A:$BB,14,FALSE)</f>
        <v>1</v>
      </c>
      <c r="S1638">
        <f>VLOOKUP($G1638,county_facts!$A:$BB,15,FALSE)</f>
        <v>0.4</v>
      </c>
      <c r="T1638">
        <f>VLOOKUP($G1638,county_facts!$A:$BB,16,FALSE)</f>
        <v>0</v>
      </c>
      <c r="U1638">
        <f>VLOOKUP($G1638,county_facts!$A:$BB,17,FALSE)</f>
        <v>0.8</v>
      </c>
      <c r="V1638">
        <f>VLOOKUP($G1638,county_facts!$A:$BB,18,FALSE)</f>
        <v>60.8</v>
      </c>
      <c r="W1638">
        <f>VLOOKUP($G1638,county_facts!$A:$BB,19,FALSE)</f>
        <v>38.1</v>
      </c>
      <c r="X1638">
        <f>VLOOKUP($G1638,county_facts!$A:$BB,20,FALSE)</f>
        <v>90.6</v>
      </c>
      <c r="Y1638">
        <f>VLOOKUP($G1638,county_facts!$A:$BB,21,FALSE)</f>
        <v>9.4</v>
      </c>
      <c r="Z1638">
        <f>VLOOKUP($G1638,county_facts!$A:$BB,22,FALSE)</f>
        <v>47.3</v>
      </c>
      <c r="AA1638">
        <f>VLOOKUP($G1638,county_facts!$A:$BB,23,FALSE)</f>
        <v>76.900000000000006</v>
      </c>
      <c r="AB1638">
        <f>VLOOKUP($G1638,county_facts!$A:$BB,24,FALSE)</f>
        <v>17.899999999999999</v>
      </c>
      <c r="AC1638">
        <f>VLOOKUP($G1638,county_facts!$A:$BB,25,FALSE)</f>
        <v>188</v>
      </c>
      <c r="AD1638">
        <f>VLOOKUP($G1638,county_facts!$A:$BB,26,FALSE)</f>
        <v>14.8</v>
      </c>
      <c r="AE1638">
        <f>VLOOKUP($G1638,county_facts!$A:$BB,27,FALSE)</f>
        <v>2023</v>
      </c>
      <c r="AF1638">
        <f>VLOOKUP($G1638,county_facts!$A:$BB,28,FALSE)</f>
        <v>65.099999999999994</v>
      </c>
      <c r="AG1638">
        <f>VLOOKUP($G1638,county_facts!$A:$BB,29,FALSE)</f>
        <v>8.4</v>
      </c>
      <c r="AH1638">
        <f>VLOOKUP($G1638,county_facts!$A:$BB,30,FALSE)</f>
        <v>80700</v>
      </c>
      <c r="AI1638">
        <f>VLOOKUP($G1638,county_facts!$A:$BB,31,FALSE)</f>
        <v>1445</v>
      </c>
      <c r="AJ1638">
        <f>VLOOKUP($G1638,county_facts!$A:$BB,32,FALSE)</f>
        <v>2.79</v>
      </c>
      <c r="AK1638">
        <f>VLOOKUP($G1638,county_facts!$A:$BB,33,FALSE)</f>
        <v>27721</v>
      </c>
      <c r="AL1638">
        <f>VLOOKUP($G1638,county_facts!$A:$BB,34,FALSE)</f>
        <v>53806</v>
      </c>
      <c r="AM1638">
        <f>VLOOKUP($G1638,county_facts!$A:$BB,35,FALSE)</f>
        <v>7.3</v>
      </c>
      <c r="AN1638">
        <f>VLOOKUP($G1638,county_facts!$A:$BB,36,FALSE)</f>
        <v>139</v>
      </c>
      <c r="AO1638">
        <f>VLOOKUP($G1638,county_facts!$A:$BB,37,FALSE)</f>
        <v>1268</v>
      </c>
      <c r="AP1638">
        <f>VLOOKUP($G1638,county_facts!$A:$BB,38,FALSE)</f>
        <v>-4.4000000000000004</v>
      </c>
      <c r="AQ1638">
        <f>VLOOKUP($G1638,county_facts!$A:$BB,39,FALSE)</f>
        <v>402</v>
      </c>
      <c r="AR1638">
        <f>VLOOKUP($G1638,county_facts!$A:$BB,40,FALSE)</f>
        <v>0</v>
      </c>
      <c r="AS1638">
        <f>VLOOKUP($G1638,county_facts!$A:$BB,41,FALSE)</f>
        <v>0</v>
      </c>
      <c r="AT1638">
        <f>VLOOKUP($G1638,county_facts!$A:$BB,42,FALSE)</f>
        <v>0</v>
      </c>
      <c r="AU1638">
        <f>VLOOKUP($G1638,county_facts!$A:$BB,43,FALSE)</f>
        <v>0</v>
      </c>
      <c r="AV1638">
        <f>VLOOKUP($G1638,county_facts!$A:$BB,44,FALSE)</f>
        <v>0</v>
      </c>
      <c r="AW1638">
        <f>VLOOKUP($G1638,county_facts!$A:$BB,45,FALSE)</f>
        <v>0</v>
      </c>
      <c r="AX1638">
        <f>VLOOKUP($G1638,county_facts!$A:$BB,46,FALSE)</f>
        <v>0</v>
      </c>
      <c r="AY1638">
        <f>VLOOKUP($G1638,county_facts!$A:$BB,47,FALSE)</f>
        <v>0</v>
      </c>
      <c r="AZ1638">
        <f>VLOOKUP($G1638,county_facts!$A:$BB,48,FALSE)</f>
        <v>29253</v>
      </c>
      <c r="BA1638">
        <f>VLOOKUP($G1638,county_facts!$A:$BB,49,FALSE)</f>
        <v>41916</v>
      </c>
      <c r="BB1638">
        <f>VLOOKUP($G1638,county_facts!$A:$BB,50,FALSE)</f>
        <v>9762</v>
      </c>
      <c r="BC1638">
        <f>VLOOKUP($G1638,county_facts!$A:$BB,51,FALSE)</f>
        <v>9712</v>
      </c>
      <c r="BD1638">
        <f>VLOOKUP($G1638,county_facts!$A:$BB,52,FALSE)</f>
        <v>0</v>
      </c>
      <c r="BE1638">
        <f>VLOOKUP($G1638,county_facts!$A:$BB,53,FALSE)</f>
        <v>1453.93</v>
      </c>
      <c r="BF1638">
        <f>VLOOKUP($G1638,county_facts!$A:$BB,54,FALSE)</f>
        <v>2.8</v>
      </c>
    </row>
    <row r="1639" spans="1:58" x14ac:dyDescent="0.3">
      <c r="A1639" t="s">
        <v>9</v>
      </c>
      <c r="B1639" t="s">
        <v>651</v>
      </c>
      <c r="C1639">
        <v>20</v>
      </c>
      <c r="D1639" t="s">
        <v>622</v>
      </c>
      <c r="E1639">
        <v>48</v>
      </c>
      <c r="F1639">
        <v>0.41666666699999999</v>
      </c>
      <c r="G1639">
        <v>48435</v>
      </c>
      <c r="H1639">
        <f>VLOOKUP($G1639,county_facts!$A:$BB,4,FALSE)</f>
        <v>3972</v>
      </c>
      <c r="I1639">
        <f>VLOOKUP($G1639,county_facts!$A:$BB,5,FALSE)</f>
        <v>4128</v>
      </c>
      <c r="J1639">
        <f>VLOOKUP($G1639,county_facts!$A:$BB,6,FALSE)</f>
        <v>-3.8</v>
      </c>
      <c r="K1639">
        <f>VLOOKUP($G1639,county_facts!$A:$BB,7,FALSE)</f>
        <v>4128</v>
      </c>
      <c r="L1639">
        <f>VLOOKUP($G1639,county_facts!$A:$BB,8,FALSE)</f>
        <v>7.8</v>
      </c>
      <c r="M1639">
        <f>VLOOKUP($G1639,county_facts!$A:$BB,9,FALSE)</f>
        <v>25.5</v>
      </c>
      <c r="N1639">
        <f>VLOOKUP($G1639,county_facts!$A:$BB,10,FALSE)</f>
        <v>16.100000000000001</v>
      </c>
      <c r="O1639">
        <f>VLOOKUP($G1639,county_facts!$A:$BB,11,FALSE)</f>
        <v>49.7</v>
      </c>
      <c r="P1639">
        <f>VLOOKUP($G1639,county_facts!$A:$BB,12,FALSE)</f>
        <v>96.8</v>
      </c>
      <c r="Q1639">
        <f>VLOOKUP($G1639,county_facts!$A:$BB,13,FALSE)</f>
        <v>0.9</v>
      </c>
      <c r="R1639">
        <f>VLOOKUP($G1639,county_facts!$A:$BB,14,FALSE)</f>
        <v>1</v>
      </c>
      <c r="S1639">
        <f>VLOOKUP($G1639,county_facts!$A:$BB,15,FALSE)</f>
        <v>0.4</v>
      </c>
      <c r="T1639">
        <f>VLOOKUP($G1639,county_facts!$A:$BB,16,FALSE)</f>
        <v>0</v>
      </c>
      <c r="U1639">
        <f>VLOOKUP($G1639,county_facts!$A:$BB,17,FALSE)</f>
        <v>0.8</v>
      </c>
      <c r="V1639">
        <f>VLOOKUP($G1639,county_facts!$A:$BB,18,FALSE)</f>
        <v>60.8</v>
      </c>
      <c r="W1639">
        <f>VLOOKUP($G1639,county_facts!$A:$BB,19,FALSE)</f>
        <v>38.1</v>
      </c>
      <c r="X1639">
        <f>VLOOKUP($G1639,county_facts!$A:$BB,20,FALSE)</f>
        <v>90.6</v>
      </c>
      <c r="Y1639">
        <f>VLOOKUP($G1639,county_facts!$A:$BB,21,FALSE)</f>
        <v>9.4</v>
      </c>
      <c r="Z1639">
        <f>VLOOKUP($G1639,county_facts!$A:$BB,22,FALSE)</f>
        <v>47.3</v>
      </c>
      <c r="AA1639">
        <f>VLOOKUP($G1639,county_facts!$A:$BB,23,FALSE)</f>
        <v>76.900000000000006</v>
      </c>
      <c r="AB1639">
        <f>VLOOKUP($G1639,county_facts!$A:$BB,24,FALSE)</f>
        <v>17.899999999999999</v>
      </c>
      <c r="AC1639">
        <f>VLOOKUP($G1639,county_facts!$A:$BB,25,FALSE)</f>
        <v>188</v>
      </c>
      <c r="AD1639">
        <f>VLOOKUP($G1639,county_facts!$A:$BB,26,FALSE)</f>
        <v>14.8</v>
      </c>
      <c r="AE1639">
        <f>VLOOKUP($G1639,county_facts!$A:$BB,27,FALSE)</f>
        <v>2023</v>
      </c>
      <c r="AF1639">
        <f>VLOOKUP($G1639,county_facts!$A:$BB,28,FALSE)</f>
        <v>65.099999999999994</v>
      </c>
      <c r="AG1639">
        <f>VLOOKUP($G1639,county_facts!$A:$BB,29,FALSE)</f>
        <v>8.4</v>
      </c>
      <c r="AH1639">
        <f>VLOOKUP($G1639,county_facts!$A:$BB,30,FALSE)</f>
        <v>80700</v>
      </c>
      <c r="AI1639">
        <f>VLOOKUP($G1639,county_facts!$A:$BB,31,FALSE)</f>
        <v>1445</v>
      </c>
      <c r="AJ1639">
        <f>VLOOKUP($G1639,county_facts!$A:$BB,32,FALSE)</f>
        <v>2.79</v>
      </c>
      <c r="AK1639">
        <f>VLOOKUP($G1639,county_facts!$A:$BB,33,FALSE)</f>
        <v>27721</v>
      </c>
      <c r="AL1639">
        <f>VLOOKUP($G1639,county_facts!$A:$BB,34,FALSE)</f>
        <v>53806</v>
      </c>
      <c r="AM1639">
        <f>VLOOKUP($G1639,county_facts!$A:$BB,35,FALSE)</f>
        <v>7.3</v>
      </c>
      <c r="AN1639">
        <f>VLOOKUP($G1639,county_facts!$A:$BB,36,FALSE)</f>
        <v>139</v>
      </c>
      <c r="AO1639">
        <f>VLOOKUP($G1639,county_facts!$A:$BB,37,FALSE)</f>
        <v>1268</v>
      </c>
      <c r="AP1639">
        <f>VLOOKUP($G1639,county_facts!$A:$BB,38,FALSE)</f>
        <v>-4.4000000000000004</v>
      </c>
      <c r="AQ1639">
        <f>VLOOKUP($G1639,county_facts!$A:$BB,39,FALSE)</f>
        <v>402</v>
      </c>
      <c r="AR1639">
        <f>VLOOKUP($G1639,county_facts!$A:$BB,40,FALSE)</f>
        <v>0</v>
      </c>
      <c r="AS1639">
        <f>VLOOKUP($G1639,county_facts!$A:$BB,41,FALSE)</f>
        <v>0</v>
      </c>
      <c r="AT1639">
        <f>VLOOKUP($G1639,county_facts!$A:$BB,42,FALSE)</f>
        <v>0</v>
      </c>
      <c r="AU1639">
        <f>VLOOKUP($G1639,county_facts!$A:$BB,43,FALSE)</f>
        <v>0</v>
      </c>
      <c r="AV1639">
        <f>VLOOKUP($G1639,county_facts!$A:$BB,44,FALSE)</f>
        <v>0</v>
      </c>
      <c r="AW1639">
        <f>VLOOKUP($G1639,county_facts!$A:$BB,45,FALSE)</f>
        <v>0</v>
      </c>
      <c r="AX1639">
        <f>VLOOKUP($G1639,county_facts!$A:$BB,46,FALSE)</f>
        <v>0</v>
      </c>
      <c r="AY1639">
        <f>VLOOKUP($G1639,county_facts!$A:$BB,47,FALSE)</f>
        <v>0</v>
      </c>
      <c r="AZ1639">
        <f>VLOOKUP($G1639,county_facts!$A:$BB,48,FALSE)</f>
        <v>29253</v>
      </c>
      <c r="BA1639">
        <f>VLOOKUP($G1639,county_facts!$A:$BB,49,FALSE)</f>
        <v>41916</v>
      </c>
      <c r="BB1639">
        <f>VLOOKUP($G1639,county_facts!$A:$BB,50,FALSE)</f>
        <v>9762</v>
      </c>
      <c r="BC1639">
        <f>VLOOKUP($G1639,county_facts!$A:$BB,51,FALSE)</f>
        <v>9712</v>
      </c>
      <c r="BD1639">
        <f>VLOOKUP($G1639,county_facts!$A:$BB,52,FALSE)</f>
        <v>0</v>
      </c>
      <c r="BE1639">
        <f>VLOOKUP($G1639,county_facts!$A:$BB,53,FALSE)</f>
        <v>1453.93</v>
      </c>
      <c r="BF1639">
        <f>VLOOKUP($G1639,county_facts!$A:$BB,54,FALSE)</f>
        <v>2.8</v>
      </c>
    </row>
    <row r="1640" spans="1:58" x14ac:dyDescent="0.3">
      <c r="A1640" t="s">
        <v>6</v>
      </c>
      <c r="B1640" t="s">
        <v>652</v>
      </c>
      <c r="C1640">
        <v>35</v>
      </c>
      <c r="D1640" t="s">
        <v>622</v>
      </c>
      <c r="E1640">
        <v>41</v>
      </c>
      <c r="F1640">
        <v>0.85365853700000005</v>
      </c>
      <c r="G1640">
        <v>48433</v>
      </c>
      <c r="H1640">
        <f>VLOOKUP($G1640,county_facts!$A:$BB,4,FALSE)</f>
        <v>1403</v>
      </c>
      <c r="I1640">
        <f>VLOOKUP($G1640,county_facts!$A:$BB,5,FALSE)</f>
        <v>1490</v>
      </c>
      <c r="J1640">
        <f>VLOOKUP($G1640,county_facts!$A:$BB,6,FALSE)</f>
        <v>-5.8</v>
      </c>
      <c r="K1640">
        <f>VLOOKUP($G1640,county_facts!$A:$BB,7,FALSE)</f>
        <v>1490</v>
      </c>
      <c r="L1640">
        <f>VLOOKUP($G1640,county_facts!$A:$BB,8,FALSE)</f>
        <v>5.5</v>
      </c>
      <c r="M1640">
        <f>VLOOKUP($G1640,county_facts!$A:$BB,9,FALSE)</f>
        <v>22.4</v>
      </c>
      <c r="N1640">
        <f>VLOOKUP($G1640,county_facts!$A:$BB,10,FALSE)</f>
        <v>25.8</v>
      </c>
      <c r="O1640">
        <f>VLOOKUP($G1640,county_facts!$A:$BB,11,FALSE)</f>
        <v>51.9</v>
      </c>
      <c r="P1640">
        <f>VLOOKUP($G1640,county_facts!$A:$BB,12,FALSE)</f>
        <v>92.4</v>
      </c>
      <c r="Q1640">
        <f>VLOOKUP($G1640,county_facts!$A:$BB,13,FALSE)</f>
        <v>3.8</v>
      </c>
      <c r="R1640">
        <f>VLOOKUP($G1640,county_facts!$A:$BB,14,FALSE)</f>
        <v>1.4</v>
      </c>
      <c r="S1640">
        <f>VLOOKUP($G1640,county_facts!$A:$BB,15,FALSE)</f>
        <v>0.9</v>
      </c>
      <c r="T1640">
        <f>VLOOKUP($G1640,county_facts!$A:$BB,16,FALSE)</f>
        <v>0</v>
      </c>
      <c r="U1640">
        <f>VLOOKUP($G1640,county_facts!$A:$BB,17,FALSE)</f>
        <v>1.5</v>
      </c>
      <c r="V1640">
        <f>VLOOKUP($G1640,county_facts!$A:$BB,18,FALSE)</f>
        <v>15.6</v>
      </c>
      <c r="W1640">
        <f>VLOOKUP($G1640,county_facts!$A:$BB,19,FALSE)</f>
        <v>78.5</v>
      </c>
      <c r="X1640">
        <f>VLOOKUP($G1640,county_facts!$A:$BB,20,FALSE)</f>
        <v>95.6</v>
      </c>
      <c r="Y1640">
        <f>VLOOKUP($G1640,county_facts!$A:$BB,21,FALSE)</f>
        <v>2.4</v>
      </c>
      <c r="Z1640">
        <f>VLOOKUP($G1640,county_facts!$A:$BB,22,FALSE)</f>
        <v>10.4</v>
      </c>
      <c r="AA1640">
        <f>VLOOKUP($G1640,county_facts!$A:$BB,23,FALSE)</f>
        <v>74.599999999999994</v>
      </c>
      <c r="AB1640">
        <f>VLOOKUP($G1640,county_facts!$A:$BB,24,FALSE)</f>
        <v>20.2</v>
      </c>
      <c r="AC1640">
        <f>VLOOKUP($G1640,county_facts!$A:$BB,25,FALSE)</f>
        <v>122</v>
      </c>
      <c r="AD1640">
        <f>VLOOKUP($G1640,county_facts!$A:$BB,26,FALSE)</f>
        <v>18</v>
      </c>
      <c r="AE1640">
        <f>VLOOKUP($G1640,county_facts!$A:$BB,27,FALSE)</f>
        <v>928</v>
      </c>
      <c r="AF1640">
        <f>VLOOKUP($G1640,county_facts!$A:$BB,28,FALSE)</f>
        <v>78.7</v>
      </c>
      <c r="AG1640">
        <f>VLOOKUP($G1640,county_facts!$A:$BB,29,FALSE)</f>
        <v>3.2</v>
      </c>
      <c r="AH1640">
        <f>VLOOKUP($G1640,county_facts!$A:$BB,30,FALSE)</f>
        <v>49900</v>
      </c>
      <c r="AI1640">
        <f>VLOOKUP($G1640,county_facts!$A:$BB,31,FALSE)</f>
        <v>578</v>
      </c>
      <c r="AJ1640">
        <f>VLOOKUP($G1640,county_facts!$A:$BB,32,FALSE)</f>
        <v>2.27</v>
      </c>
      <c r="AK1640">
        <f>VLOOKUP($G1640,county_facts!$A:$BB,33,FALSE)</f>
        <v>24063</v>
      </c>
      <c r="AL1640">
        <f>VLOOKUP($G1640,county_facts!$A:$BB,34,FALSE)</f>
        <v>42429</v>
      </c>
      <c r="AM1640">
        <f>VLOOKUP($G1640,county_facts!$A:$BB,35,FALSE)</f>
        <v>16.600000000000001</v>
      </c>
      <c r="AN1640">
        <f>VLOOKUP($G1640,county_facts!$A:$BB,36,FALSE)</f>
        <v>48</v>
      </c>
      <c r="AO1640">
        <f>VLOOKUP($G1640,county_facts!$A:$BB,37,FALSE)</f>
        <v>426</v>
      </c>
      <c r="AP1640">
        <f>VLOOKUP($G1640,county_facts!$A:$BB,38,FALSE)</f>
        <v>13.6</v>
      </c>
      <c r="AQ1640">
        <f>VLOOKUP($G1640,county_facts!$A:$BB,39,FALSE)</f>
        <v>152</v>
      </c>
      <c r="AR1640">
        <f>VLOOKUP($G1640,county_facts!$A:$BB,40,FALSE)</f>
        <v>205</v>
      </c>
      <c r="AS1640">
        <f>VLOOKUP($G1640,county_facts!$A:$BB,41,FALSE)</f>
        <v>0</v>
      </c>
      <c r="AT1640">
        <f>VLOOKUP($G1640,county_facts!$A:$BB,42,FALSE)</f>
        <v>0</v>
      </c>
      <c r="AU1640">
        <f>VLOOKUP($G1640,county_facts!$A:$BB,43,FALSE)</f>
        <v>0</v>
      </c>
      <c r="AV1640">
        <f>VLOOKUP($G1640,county_facts!$A:$BB,44,FALSE)</f>
        <v>0</v>
      </c>
      <c r="AW1640">
        <f>VLOOKUP($G1640,county_facts!$A:$BB,45,FALSE)</f>
        <v>0</v>
      </c>
      <c r="AX1640">
        <f>VLOOKUP($G1640,county_facts!$A:$BB,46,FALSE)</f>
        <v>0</v>
      </c>
      <c r="AY1640">
        <f>VLOOKUP($G1640,county_facts!$A:$BB,47,FALSE)</f>
        <v>0</v>
      </c>
      <c r="AZ1640">
        <f>VLOOKUP($G1640,county_facts!$A:$BB,48,FALSE)</f>
        <v>0</v>
      </c>
      <c r="BA1640">
        <f>VLOOKUP($G1640,county_facts!$A:$BB,49,FALSE)</f>
        <v>8605</v>
      </c>
      <c r="BB1640">
        <f>VLOOKUP($G1640,county_facts!$A:$BB,50,FALSE)</f>
        <v>6254</v>
      </c>
      <c r="BC1640">
        <f>VLOOKUP($G1640,county_facts!$A:$BB,51,FALSE)</f>
        <v>0</v>
      </c>
      <c r="BD1640">
        <f>VLOOKUP($G1640,county_facts!$A:$BB,52,FALSE)</f>
        <v>0</v>
      </c>
      <c r="BE1640">
        <f>VLOOKUP($G1640,county_facts!$A:$BB,53,FALSE)</f>
        <v>916.31</v>
      </c>
      <c r="BF1640">
        <f>VLOOKUP($G1640,county_facts!$A:$BB,54,FALSE)</f>
        <v>1.6</v>
      </c>
    </row>
    <row r="1641" spans="1:58" x14ac:dyDescent="0.3">
      <c r="A1641" t="s">
        <v>9</v>
      </c>
      <c r="B1641" t="s">
        <v>652</v>
      </c>
      <c r="C1641">
        <v>6</v>
      </c>
      <c r="D1641" t="s">
        <v>622</v>
      </c>
      <c r="E1641">
        <v>41</v>
      </c>
      <c r="F1641">
        <v>0.146341463</v>
      </c>
      <c r="G1641">
        <v>48433</v>
      </c>
      <c r="H1641">
        <f>VLOOKUP($G1641,county_facts!$A:$BB,4,FALSE)</f>
        <v>1403</v>
      </c>
      <c r="I1641">
        <f>VLOOKUP($G1641,county_facts!$A:$BB,5,FALSE)</f>
        <v>1490</v>
      </c>
      <c r="J1641">
        <f>VLOOKUP($G1641,county_facts!$A:$BB,6,FALSE)</f>
        <v>-5.8</v>
      </c>
      <c r="K1641">
        <f>VLOOKUP($G1641,county_facts!$A:$BB,7,FALSE)</f>
        <v>1490</v>
      </c>
      <c r="L1641">
        <f>VLOOKUP($G1641,county_facts!$A:$BB,8,FALSE)</f>
        <v>5.5</v>
      </c>
      <c r="M1641">
        <f>VLOOKUP($G1641,county_facts!$A:$BB,9,FALSE)</f>
        <v>22.4</v>
      </c>
      <c r="N1641">
        <f>VLOOKUP($G1641,county_facts!$A:$BB,10,FALSE)</f>
        <v>25.8</v>
      </c>
      <c r="O1641">
        <f>VLOOKUP($G1641,county_facts!$A:$BB,11,FALSE)</f>
        <v>51.9</v>
      </c>
      <c r="P1641">
        <f>VLOOKUP($G1641,county_facts!$A:$BB,12,FALSE)</f>
        <v>92.4</v>
      </c>
      <c r="Q1641">
        <f>VLOOKUP($G1641,county_facts!$A:$BB,13,FALSE)</f>
        <v>3.8</v>
      </c>
      <c r="R1641">
        <f>VLOOKUP($G1641,county_facts!$A:$BB,14,FALSE)</f>
        <v>1.4</v>
      </c>
      <c r="S1641">
        <f>VLOOKUP($G1641,county_facts!$A:$BB,15,FALSE)</f>
        <v>0.9</v>
      </c>
      <c r="T1641">
        <f>VLOOKUP($G1641,county_facts!$A:$BB,16,FALSE)</f>
        <v>0</v>
      </c>
      <c r="U1641">
        <f>VLOOKUP($G1641,county_facts!$A:$BB,17,FALSE)</f>
        <v>1.5</v>
      </c>
      <c r="V1641">
        <f>VLOOKUP($G1641,county_facts!$A:$BB,18,FALSE)</f>
        <v>15.6</v>
      </c>
      <c r="W1641">
        <f>VLOOKUP($G1641,county_facts!$A:$BB,19,FALSE)</f>
        <v>78.5</v>
      </c>
      <c r="X1641">
        <f>VLOOKUP($G1641,county_facts!$A:$BB,20,FALSE)</f>
        <v>95.6</v>
      </c>
      <c r="Y1641">
        <f>VLOOKUP($G1641,county_facts!$A:$BB,21,FALSE)</f>
        <v>2.4</v>
      </c>
      <c r="Z1641">
        <f>VLOOKUP($G1641,county_facts!$A:$BB,22,FALSE)</f>
        <v>10.4</v>
      </c>
      <c r="AA1641">
        <f>VLOOKUP($G1641,county_facts!$A:$BB,23,FALSE)</f>
        <v>74.599999999999994</v>
      </c>
      <c r="AB1641">
        <f>VLOOKUP($G1641,county_facts!$A:$BB,24,FALSE)</f>
        <v>20.2</v>
      </c>
      <c r="AC1641">
        <f>VLOOKUP($G1641,county_facts!$A:$BB,25,FALSE)</f>
        <v>122</v>
      </c>
      <c r="AD1641">
        <f>VLOOKUP($G1641,county_facts!$A:$BB,26,FALSE)</f>
        <v>18</v>
      </c>
      <c r="AE1641">
        <f>VLOOKUP($G1641,county_facts!$A:$BB,27,FALSE)</f>
        <v>928</v>
      </c>
      <c r="AF1641">
        <f>VLOOKUP($G1641,county_facts!$A:$BB,28,FALSE)</f>
        <v>78.7</v>
      </c>
      <c r="AG1641">
        <f>VLOOKUP($G1641,county_facts!$A:$BB,29,FALSE)</f>
        <v>3.2</v>
      </c>
      <c r="AH1641">
        <f>VLOOKUP($G1641,county_facts!$A:$BB,30,FALSE)</f>
        <v>49900</v>
      </c>
      <c r="AI1641">
        <f>VLOOKUP($G1641,county_facts!$A:$BB,31,FALSE)</f>
        <v>578</v>
      </c>
      <c r="AJ1641">
        <f>VLOOKUP($G1641,county_facts!$A:$BB,32,FALSE)</f>
        <v>2.27</v>
      </c>
      <c r="AK1641">
        <f>VLOOKUP($G1641,county_facts!$A:$BB,33,FALSE)</f>
        <v>24063</v>
      </c>
      <c r="AL1641">
        <f>VLOOKUP($G1641,county_facts!$A:$BB,34,FALSE)</f>
        <v>42429</v>
      </c>
      <c r="AM1641">
        <f>VLOOKUP($G1641,county_facts!$A:$BB,35,FALSE)</f>
        <v>16.600000000000001</v>
      </c>
      <c r="AN1641">
        <f>VLOOKUP($G1641,county_facts!$A:$BB,36,FALSE)</f>
        <v>48</v>
      </c>
      <c r="AO1641">
        <f>VLOOKUP($G1641,county_facts!$A:$BB,37,FALSE)</f>
        <v>426</v>
      </c>
      <c r="AP1641">
        <f>VLOOKUP($G1641,county_facts!$A:$BB,38,FALSE)</f>
        <v>13.6</v>
      </c>
      <c r="AQ1641">
        <f>VLOOKUP($G1641,county_facts!$A:$BB,39,FALSE)</f>
        <v>152</v>
      </c>
      <c r="AR1641">
        <f>VLOOKUP($G1641,county_facts!$A:$BB,40,FALSE)</f>
        <v>205</v>
      </c>
      <c r="AS1641">
        <f>VLOOKUP($G1641,county_facts!$A:$BB,41,FALSE)</f>
        <v>0</v>
      </c>
      <c r="AT1641">
        <f>VLOOKUP($G1641,county_facts!$A:$BB,42,FALSE)</f>
        <v>0</v>
      </c>
      <c r="AU1641">
        <f>VLOOKUP($G1641,county_facts!$A:$BB,43,FALSE)</f>
        <v>0</v>
      </c>
      <c r="AV1641">
        <f>VLOOKUP($G1641,county_facts!$A:$BB,44,FALSE)</f>
        <v>0</v>
      </c>
      <c r="AW1641">
        <f>VLOOKUP($G1641,county_facts!$A:$BB,45,FALSE)</f>
        <v>0</v>
      </c>
      <c r="AX1641">
        <f>VLOOKUP($G1641,county_facts!$A:$BB,46,FALSE)</f>
        <v>0</v>
      </c>
      <c r="AY1641">
        <f>VLOOKUP($G1641,county_facts!$A:$BB,47,FALSE)</f>
        <v>0</v>
      </c>
      <c r="AZ1641">
        <f>VLOOKUP($G1641,county_facts!$A:$BB,48,FALSE)</f>
        <v>0</v>
      </c>
      <c r="BA1641">
        <f>VLOOKUP($G1641,county_facts!$A:$BB,49,FALSE)</f>
        <v>8605</v>
      </c>
      <c r="BB1641">
        <f>VLOOKUP($G1641,county_facts!$A:$BB,50,FALSE)</f>
        <v>6254</v>
      </c>
      <c r="BC1641">
        <f>VLOOKUP($G1641,county_facts!$A:$BB,51,FALSE)</f>
        <v>0</v>
      </c>
      <c r="BD1641">
        <f>VLOOKUP($G1641,county_facts!$A:$BB,52,FALSE)</f>
        <v>0</v>
      </c>
      <c r="BE1641">
        <f>VLOOKUP($G1641,county_facts!$A:$BB,53,FALSE)</f>
        <v>916.31</v>
      </c>
      <c r="BF1641">
        <f>VLOOKUP($G1641,county_facts!$A:$BB,54,FALSE)</f>
        <v>1.6</v>
      </c>
    </row>
    <row r="1642" spans="1:58" x14ac:dyDescent="0.3">
      <c r="A1642" t="s">
        <v>9</v>
      </c>
      <c r="B1642" t="s">
        <v>653</v>
      </c>
      <c r="C1642">
        <v>13</v>
      </c>
      <c r="D1642" t="s">
        <v>622</v>
      </c>
      <c r="E1642">
        <v>18</v>
      </c>
      <c r="F1642">
        <v>0.72222222199999997</v>
      </c>
      <c r="G1642">
        <v>48431</v>
      </c>
      <c r="H1642">
        <f>VLOOKUP($G1642,county_facts!$A:$BB,4,FALSE)</f>
        <v>1339</v>
      </c>
      <c r="I1642">
        <f>VLOOKUP($G1642,county_facts!$A:$BB,5,FALSE)</f>
        <v>1143</v>
      </c>
      <c r="J1642">
        <f>VLOOKUP($G1642,county_facts!$A:$BB,6,FALSE)</f>
        <v>17.100000000000001</v>
      </c>
      <c r="K1642">
        <f>VLOOKUP($G1642,county_facts!$A:$BB,7,FALSE)</f>
        <v>1143</v>
      </c>
      <c r="L1642">
        <f>VLOOKUP($G1642,county_facts!$A:$BB,8,FALSE)</f>
        <v>5.5</v>
      </c>
      <c r="M1642">
        <f>VLOOKUP($G1642,county_facts!$A:$BB,9,FALSE)</f>
        <v>26.7</v>
      </c>
      <c r="N1642">
        <f>VLOOKUP($G1642,county_facts!$A:$BB,10,FALSE)</f>
        <v>16.7</v>
      </c>
      <c r="O1642">
        <f>VLOOKUP($G1642,county_facts!$A:$BB,11,FALSE)</f>
        <v>47.8</v>
      </c>
      <c r="P1642">
        <f>VLOOKUP($G1642,county_facts!$A:$BB,12,FALSE)</f>
        <v>94.3</v>
      </c>
      <c r="Q1642">
        <f>VLOOKUP($G1642,county_facts!$A:$BB,13,FALSE)</f>
        <v>1.3</v>
      </c>
      <c r="R1642">
        <f>VLOOKUP($G1642,county_facts!$A:$BB,14,FALSE)</f>
        <v>1.8</v>
      </c>
      <c r="S1642">
        <f>VLOOKUP($G1642,county_facts!$A:$BB,15,FALSE)</f>
        <v>0.1</v>
      </c>
      <c r="T1642">
        <f>VLOOKUP($G1642,county_facts!$A:$BB,16,FALSE)</f>
        <v>0.1</v>
      </c>
      <c r="U1642">
        <f>VLOOKUP($G1642,county_facts!$A:$BB,17,FALSE)</f>
        <v>2.2999999999999998</v>
      </c>
      <c r="V1642">
        <f>VLOOKUP($G1642,county_facts!$A:$BB,18,FALSE)</f>
        <v>38</v>
      </c>
      <c r="W1642">
        <f>VLOOKUP($G1642,county_facts!$A:$BB,19,FALSE)</f>
        <v>57.8</v>
      </c>
      <c r="X1642">
        <f>VLOOKUP($G1642,county_facts!$A:$BB,20,FALSE)</f>
        <v>89.5</v>
      </c>
      <c r="Y1642">
        <f>VLOOKUP($G1642,county_facts!$A:$BB,21,FALSE)</f>
        <v>11.6</v>
      </c>
      <c r="Z1642">
        <f>VLOOKUP($G1642,county_facts!$A:$BB,22,FALSE)</f>
        <v>27.5</v>
      </c>
      <c r="AA1642">
        <f>VLOOKUP($G1642,county_facts!$A:$BB,23,FALSE)</f>
        <v>76.900000000000006</v>
      </c>
      <c r="AB1642">
        <f>VLOOKUP($G1642,county_facts!$A:$BB,24,FALSE)</f>
        <v>22.3</v>
      </c>
      <c r="AC1642">
        <f>VLOOKUP($G1642,county_facts!$A:$BB,25,FALSE)</f>
        <v>23</v>
      </c>
      <c r="AD1642">
        <f>VLOOKUP($G1642,county_facts!$A:$BB,26,FALSE)</f>
        <v>20.100000000000001</v>
      </c>
      <c r="AE1642">
        <f>VLOOKUP($G1642,county_facts!$A:$BB,27,FALSE)</f>
        <v>615</v>
      </c>
      <c r="AF1642">
        <f>VLOOKUP($G1642,county_facts!$A:$BB,28,FALSE)</f>
        <v>66.2</v>
      </c>
      <c r="AG1642">
        <f>VLOOKUP($G1642,county_facts!$A:$BB,29,FALSE)</f>
        <v>1.8</v>
      </c>
      <c r="AH1642">
        <f>VLOOKUP($G1642,county_facts!$A:$BB,30,FALSE)</f>
        <v>71900</v>
      </c>
      <c r="AI1642">
        <f>VLOOKUP($G1642,county_facts!$A:$BB,31,FALSE)</f>
        <v>458</v>
      </c>
      <c r="AJ1642">
        <f>VLOOKUP($G1642,county_facts!$A:$BB,32,FALSE)</f>
        <v>2.88</v>
      </c>
      <c r="AK1642">
        <f>VLOOKUP($G1642,county_facts!$A:$BB,33,FALSE)</f>
        <v>20157</v>
      </c>
      <c r="AL1642">
        <f>VLOOKUP($G1642,county_facts!$A:$BB,34,FALSE)</f>
        <v>50543</v>
      </c>
      <c r="AM1642">
        <f>VLOOKUP($G1642,county_facts!$A:$BB,35,FALSE)</f>
        <v>15.1</v>
      </c>
      <c r="AN1642">
        <f>VLOOKUP($G1642,county_facts!$A:$BB,36,FALSE)</f>
        <v>46</v>
      </c>
      <c r="AO1642">
        <f>VLOOKUP($G1642,county_facts!$A:$BB,37,FALSE)</f>
        <v>406</v>
      </c>
      <c r="AP1642">
        <f>VLOOKUP($G1642,county_facts!$A:$BB,38,FALSE)</f>
        <v>17</v>
      </c>
      <c r="AQ1642">
        <f>VLOOKUP($G1642,county_facts!$A:$BB,39,FALSE)</f>
        <v>186</v>
      </c>
      <c r="AR1642">
        <f>VLOOKUP($G1642,county_facts!$A:$BB,40,FALSE)</f>
        <v>186</v>
      </c>
      <c r="AS1642">
        <f>VLOOKUP($G1642,county_facts!$A:$BB,41,FALSE)</f>
        <v>0</v>
      </c>
      <c r="AT1642">
        <f>VLOOKUP($G1642,county_facts!$A:$BB,42,FALSE)</f>
        <v>0</v>
      </c>
      <c r="AU1642">
        <f>VLOOKUP($G1642,county_facts!$A:$BB,43,FALSE)</f>
        <v>0</v>
      </c>
      <c r="AV1642">
        <f>VLOOKUP($G1642,county_facts!$A:$BB,44,FALSE)</f>
        <v>0</v>
      </c>
      <c r="AW1642">
        <f>VLOOKUP($G1642,county_facts!$A:$BB,45,FALSE)</f>
        <v>0</v>
      </c>
      <c r="AX1642">
        <f>VLOOKUP($G1642,county_facts!$A:$BB,46,FALSE)</f>
        <v>0</v>
      </c>
      <c r="AY1642">
        <f>VLOOKUP($G1642,county_facts!$A:$BB,47,FALSE)</f>
        <v>0</v>
      </c>
      <c r="AZ1642">
        <f>VLOOKUP($G1642,county_facts!$A:$BB,48,FALSE)</f>
        <v>0</v>
      </c>
      <c r="BA1642">
        <f>VLOOKUP($G1642,county_facts!$A:$BB,49,FALSE)</f>
        <v>0</v>
      </c>
      <c r="BB1642">
        <f>VLOOKUP($G1642,county_facts!$A:$BB,50,FALSE)</f>
        <v>0</v>
      </c>
      <c r="BC1642">
        <f>VLOOKUP($G1642,county_facts!$A:$BB,51,FALSE)</f>
        <v>0</v>
      </c>
      <c r="BD1642">
        <f>VLOOKUP($G1642,county_facts!$A:$BB,52,FALSE)</f>
        <v>0</v>
      </c>
      <c r="BE1642">
        <f>VLOOKUP($G1642,county_facts!$A:$BB,53,FALSE)</f>
        <v>923.45</v>
      </c>
      <c r="BF1642">
        <f>VLOOKUP($G1642,county_facts!$A:$BB,54,FALSE)</f>
        <v>1.2</v>
      </c>
    </row>
    <row r="1643" spans="1:58" x14ac:dyDescent="0.3">
      <c r="A1643" t="s">
        <v>6</v>
      </c>
      <c r="B1643" t="s">
        <v>653</v>
      </c>
      <c r="C1643">
        <v>5</v>
      </c>
      <c r="D1643" t="s">
        <v>622</v>
      </c>
      <c r="E1643">
        <v>18</v>
      </c>
      <c r="F1643">
        <v>0.27777777799999998</v>
      </c>
      <c r="G1643">
        <v>48431</v>
      </c>
      <c r="H1643">
        <f>VLOOKUP($G1643,county_facts!$A:$BB,4,FALSE)</f>
        <v>1339</v>
      </c>
      <c r="I1643">
        <f>VLOOKUP($G1643,county_facts!$A:$BB,5,FALSE)</f>
        <v>1143</v>
      </c>
      <c r="J1643">
        <f>VLOOKUP($G1643,county_facts!$A:$BB,6,FALSE)</f>
        <v>17.100000000000001</v>
      </c>
      <c r="K1643">
        <f>VLOOKUP($G1643,county_facts!$A:$BB,7,FALSE)</f>
        <v>1143</v>
      </c>
      <c r="L1643">
        <f>VLOOKUP($G1643,county_facts!$A:$BB,8,FALSE)</f>
        <v>5.5</v>
      </c>
      <c r="M1643">
        <f>VLOOKUP($G1643,county_facts!$A:$BB,9,FALSE)</f>
        <v>26.7</v>
      </c>
      <c r="N1643">
        <f>VLOOKUP($G1643,county_facts!$A:$BB,10,FALSE)</f>
        <v>16.7</v>
      </c>
      <c r="O1643">
        <f>VLOOKUP($G1643,county_facts!$A:$BB,11,FALSE)</f>
        <v>47.8</v>
      </c>
      <c r="P1643">
        <f>VLOOKUP($G1643,county_facts!$A:$BB,12,FALSE)</f>
        <v>94.3</v>
      </c>
      <c r="Q1643">
        <f>VLOOKUP($G1643,county_facts!$A:$BB,13,FALSE)</f>
        <v>1.3</v>
      </c>
      <c r="R1643">
        <f>VLOOKUP($G1643,county_facts!$A:$BB,14,FALSE)</f>
        <v>1.8</v>
      </c>
      <c r="S1643">
        <f>VLOOKUP($G1643,county_facts!$A:$BB,15,FALSE)</f>
        <v>0.1</v>
      </c>
      <c r="T1643">
        <f>VLOOKUP($G1643,county_facts!$A:$BB,16,FALSE)</f>
        <v>0.1</v>
      </c>
      <c r="U1643">
        <f>VLOOKUP($G1643,county_facts!$A:$BB,17,FALSE)</f>
        <v>2.2999999999999998</v>
      </c>
      <c r="V1643">
        <f>VLOOKUP($G1643,county_facts!$A:$BB,18,FALSE)</f>
        <v>38</v>
      </c>
      <c r="W1643">
        <f>VLOOKUP($G1643,county_facts!$A:$BB,19,FALSE)</f>
        <v>57.8</v>
      </c>
      <c r="X1643">
        <f>VLOOKUP($G1643,county_facts!$A:$BB,20,FALSE)</f>
        <v>89.5</v>
      </c>
      <c r="Y1643">
        <f>VLOOKUP($G1643,county_facts!$A:$BB,21,FALSE)</f>
        <v>11.6</v>
      </c>
      <c r="Z1643">
        <f>VLOOKUP($G1643,county_facts!$A:$BB,22,FALSE)</f>
        <v>27.5</v>
      </c>
      <c r="AA1643">
        <f>VLOOKUP($G1643,county_facts!$A:$BB,23,FALSE)</f>
        <v>76.900000000000006</v>
      </c>
      <c r="AB1643">
        <f>VLOOKUP($G1643,county_facts!$A:$BB,24,FALSE)</f>
        <v>22.3</v>
      </c>
      <c r="AC1643">
        <f>VLOOKUP($G1643,county_facts!$A:$BB,25,FALSE)</f>
        <v>23</v>
      </c>
      <c r="AD1643">
        <f>VLOOKUP($G1643,county_facts!$A:$BB,26,FALSE)</f>
        <v>20.100000000000001</v>
      </c>
      <c r="AE1643">
        <f>VLOOKUP($G1643,county_facts!$A:$BB,27,FALSE)</f>
        <v>615</v>
      </c>
      <c r="AF1643">
        <f>VLOOKUP($G1643,county_facts!$A:$BB,28,FALSE)</f>
        <v>66.2</v>
      </c>
      <c r="AG1643">
        <f>VLOOKUP($G1643,county_facts!$A:$BB,29,FALSE)</f>
        <v>1.8</v>
      </c>
      <c r="AH1643">
        <f>VLOOKUP($G1643,county_facts!$A:$BB,30,FALSE)</f>
        <v>71900</v>
      </c>
      <c r="AI1643">
        <f>VLOOKUP($G1643,county_facts!$A:$BB,31,FALSE)</f>
        <v>458</v>
      </c>
      <c r="AJ1643">
        <f>VLOOKUP($G1643,county_facts!$A:$BB,32,FALSE)</f>
        <v>2.88</v>
      </c>
      <c r="AK1643">
        <f>VLOOKUP($G1643,county_facts!$A:$BB,33,FALSE)</f>
        <v>20157</v>
      </c>
      <c r="AL1643">
        <f>VLOOKUP($G1643,county_facts!$A:$BB,34,FALSE)</f>
        <v>50543</v>
      </c>
      <c r="AM1643">
        <f>VLOOKUP($G1643,county_facts!$A:$BB,35,FALSE)</f>
        <v>15.1</v>
      </c>
      <c r="AN1643">
        <f>VLOOKUP($G1643,county_facts!$A:$BB,36,FALSE)</f>
        <v>46</v>
      </c>
      <c r="AO1643">
        <f>VLOOKUP($G1643,county_facts!$A:$BB,37,FALSE)</f>
        <v>406</v>
      </c>
      <c r="AP1643">
        <f>VLOOKUP($G1643,county_facts!$A:$BB,38,FALSE)</f>
        <v>17</v>
      </c>
      <c r="AQ1643">
        <f>VLOOKUP($G1643,county_facts!$A:$BB,39,FALSE)</f>
        <v>186</v>
      </c>
      <c r="AR1643">
        <f>VLOOKUP($G1643,county_facts!$A:$BB,40,FALSE)</f>
        <v>186</v>
      </c>
      <c r="AS1643">
        <f>VLOOKUP($G1643,county_facts!$A:$BB,41,FALSE)</f>
        <v>0</v>
      </c>
      <c r="AT1643">
        <f>VLOOKUP($G1643,county_facts!$A:$BB,42,FALSE)</f>
        <v>0</v>
      </c>
      <c r="AU1643">
        <f>VLOOKUP($G1643,county_facts!$A:$BB,43,FALSE)</f>
        <v>0</v>
      </c>
      <c r="AV1643">
        <f>VLOOKUP($G1643,county_facts!$A:$BB,44,FALSE)</f>
        <v>0</v>
      </c>
      <c r="AW1643">
        <f>VLOOKUP($G1643,county_facts!$A:$BB,45,FALSE)</f>
        <v>0</v>
      </c>
      <c r="AX1643">
        <f>VLOOKUP($G1643,county_facts!$A:$BB,46,FALSE)</f>
        <v>0</v>
      </c>
      <c r="AY1643">
        <f>VLOOKUP($G1643,county_facts!$A:$BB,47,FALSE)</f>
        <v>0</v>
      </c>
      <c r="AZ1643">
        <f>VLOOKUP($G1643,county_facts!$A:$BB,48,FALSE)</f>
        <v>0</v>
      </c>
      <c r="BA1643">
        <f>VLOOKUP($G1643,county_facts!$A:$BB,49,FALSE)</f>
        <v>0</v>
      </c>
      <c r="BB1643">
        <f>VLOOKUP($G1643,county_facts!$A:$BB,50,FALSE)</f>
        <v>0</v>
      </c>
      <c r="BC1643">
        <f>VLOOKUP($G1643,county_facts!$A:$BB,51,FALSE)</f>
        <v>0</v>
      </c>
      <c r="BD1643">
        <f>VLOOKUP($G1643,county_facts!$A:$BB,52,FALSE)</f>
        <v>0</v>
      </c>
      <c r="BE1643">
        <f>VLOOKUP($G1643,county_facts!$A:$BB,53,FALSE)</f>
        <v>923.45</v>
      </c>
      <c r="BF1643">
        <f>VLOOKUP($G1643,county_facts!$A:$BB,54,FALSE)</f>
        <v>1.2</v>
      </c>
    </row>
    <row r="1644" spans="1:58" x14ac:dyDescent="0.3">
      <c r="A1644" t="s">
        <v>6</v>
      </c>
      <c r="B1644" t="s">
        <v>487</v>
      </c>
      <c r="C1644">
        <v>69</v>
      </c>
      <c r="D1644" t="s">
        <v>622</v>
      </c>
      <c r="E1644">
        <v>93</v>
      </c>
      <c r="F1644">
        <v>0.74193548399999998</v>
      </c>
      <c r="G1644">
        <v>48429</v>
      </c>
      <c r="H1644">
        <f>VLOOKUP($G1644,county_facts!$A:$BB,4,FALSE)</f>
        <v>9405</v>
      </c>
      <c r="I1644">
        <f>VLOOKUP($G1644,county_facts!$A:$BB,5,FALSE)</f>
        <v>9630</v>
      </c>
      <c r="J1644">
        <f>VLOOKUP($G1644,county_facts!$A:$BB,6,FALSE)</f>
        <v>-2.2999999999999998</v>
      </c>
      <c r="K1644">
        <f>VLOOKUP($G1644,county_facts!$A:$BB,7,FALSE)</f>
        <v>9630</v>
      </c>
      <c r="L1644">
        <f>VLOOKUP($G1644,county_facts!$A:$BB,8,FALSE)</f>
        <v>5.4</v>
      </c>
      <c r="M1644">
        <f>VLOOKUP($G1644,county_facts!$A:$BB,9,FALSE)</f>
        <v>22.3</v>
      </c>
      <c r="N1644">
        <f>VLOOKUP($G1644,county_facts!$A:$BB,10,FALSE)</f>
        <v>19.100000000000001</v>
      </c>
      <c r="O1644">
        <f>VLOOKUP($G1644,county_facts!$A:$BB,11,FALSE)</f>
        <v>47.7</v>
      </c>
      <c r="P1644">
        <f>VLOOKUP($G1644,county_facts!$A:$BB,12,FALSE)</f>
        <v>94.7</v>
      </c>
      <c r="Q1644">
        <f>VLOOKUP($G1644,county_facts!$A:$BB,13,FALSE)</f>
        <v>2.6</v>
      </c>
      <c r="R1644">
        <f>VLOOKUP($G1644,county_facts!$A:$BB,14,FALSE)</f>
        <v>1.1000000000000001</v>
      </c>
      <c r="S1644">
        <f>VLOOKUP($G1644,county_facts!$A:$BB,15,FALSE)</f>
        <v>0.5</v>
      </c>
      <c r="T1644">
        <f>VLOOKUP($G1644,county_facts!$A:$BB,16,FALSE)</f>
        <v>0</v>
      </c>
      <c r="U1644">
        <f>VLOOKUP($G1644,county_facts!$A:$BB,17,FALSE)</f>
        <v>1</v>
      </c>
      <c r="V1644">
        <f>VLOOKUP($G1644,county_facts!$A:$BB,18,FALSE)</f>
        <v>22.9</v>
      </c>
      <c r="W1644">
        <f>VLOOKUP($G1644,county_facts!$A:$BB,19,FALSE)</f>
        <v>73</v>
      </c>
      <c r="X1644">
        <f>VLOOKUP($G1644,county_facts!$A:$BB,20,FALSE)</f>
        <v>80.599999999999994</v>
      </c>
      <c r="Y1644">
        <f>VLOOKUP($G1644,county_facts!$A:$BB,21,FALSE)</f>
        <v>5.9</v>
      </c>
      <c r="Z1644">
        <f>VLOOKUP($G1644,county_facts!$A:$BB,22,FALSE)</f>
        <v>15.6</v>
      </c>
      <c r="AA1644">
        <f>VLOOKUP($G1644,county_facts!$A:$BB,23,FALSE)</f>
        <v>80.599999999999994</v>
      </c>
      <c r="AB1644">
        <f>VLOOKUP($G1644,county_facts!$A:$BB,24,FALSE)</f>
        <v>15.6</v>
      </c>
      <c r="AC1644">
        <f>VLOOKUP($G1644,county_facts!$A:$BB,25,FALSE)</f>
        <v>624</v>
      </c>
      <c r="AD1644">
        <f>VLOOKUP($G1644,county_facts!$A:$BB,26,FALSE)</f>
        <v>17.399999999999999</v>
      </c>
      <c r="AE1644">
        <f>VLOOKUP($G1644,county_facts!$A:$BB,27,FALSE)</f>
        <v>4926</v>
      </c>
      <c r="AF1644">
        <f>VLOOKUP($G1644,county_facts!$A:$BB,28,FALSE)</f>
        <v>75.099999999999994</v>
      </c>
      <c r="AG1644">
        <f>VLOOKUP($G1644,county_facts!$A:$BB,29,FALSE)</f>
        <v>7.8</v>
      </c>
      <c r="AH1644">
        <f>VLOOKUP($G1644,county_facts!$A:$BB,30,FALSE)</f>
        <v>72400</v>
      </c>
      <c r="AI1644">
        <f>VLOOKUP($G1644,county_facts!$A:$BB,31,FALSE)</f>
        <v>3509</v>
      </c>
      <c r="AJ1644">
        <f>VLOOKUP($G1644,county_facts!$A:$BB,32,FALSE)</f>
        <v>2.5</v>
      </c>
      <c r="AK1644">
        <f>VLOOKUP($G1644,county_facts!$A:$BB,33,FALSE)</f>
        <v>20535</v>
      </c>
      <c r="AL1644">
        <f>VLOOKUP($G1644,county_facts!$A:$BB,34,FALSE)</f>
        <v>41728</v>
      </c>
      <c r="AM1644">
        <f>VLOOKUP($G1644,county_facts!$A:$BB,35,FALSE)</f>
        <v>18.8</v>
      </c>
      <c r="AN1644">
        <f>VLOOKUP($G1644,county_facts!$A:$BB,36,FALSE)</f>
        <v>255</v>
      </c>
      <c r="AO1644">
        <f>VLOOKUP($G1644,county_facts!$A:$BB,37,FALSE)</f>
        <v>2276</v>
      </c>
      <c r="AP1644">
        <f>VLOOKUP($G1644,county_facts!$A:$BB,38,FALSE)</f>
        <v>-4</v>
      </c>
      <c r="AQ1644">
        <f>VLOOKUP($G1644,county_facts!$A:$BB,39,FALSE)</f>
        <v>850</v>
      </c>
      <c r="AR1644">
        <f>VLOOKUP($G1644,county_facts!$A:$BB,40,FALSE)</f>
        <v>0</v>
      </c>
      <c r="AS1644">
        <f>VLOOKUP($G1644,county_facts!$A:$BB,41,FALSE)</f>
        <v>0</v>
      </c>
      <c r="AT1644">
        <f>VLOOKUP($G1644,county_facts!$A:$BB,42,FALSE)</f>
        <v>0</v>
      </c>
      <c r="AU1644">
        <f>VLOOKUP($G1644,county_facts!$A:$BB,43,FALSE)</f>
        <v>0</v>
      </c>
      <c r="AV1644">
        <f>VLOOKUP($G1644,county_facts!$A:$BB,44,FALSE)</f>
        <v>0</v>
      </c>
      <c r="AW1644">
        <f>VLOOKUP($G1644,county_facts!$A:$BB,45,FALSE)</f>
        <v>0</v>
      </c>
      <c r="AX1644">
        <f>VLOOKUP($G1644,county_facts!$A:$BB,46,FALSE)</f>
        <v>0</v>
      </c>
      <c r="AY1644">
        <f>VLOOKUP($G1644,county_facts!$A:$BB,47,FALSE)</f>
        <v>0</v>
      </c>
      <c r="AZ1644">
        <f>VLOOKUP($G1644,county_facts!$A:$BB,48,FALSE)</f>
        <v>21378</v>
      </c>
      <c r="BA1644">
        <f>VLOOKUP($G1644,county_facts!$A:$BB,49,FALSE)</f>
        <v>78824</v>
      </c>
      <c r="BB1644">
        <f>VLOOKUP($G1644,county_facts!$A:$BB,50,FALSE)</f>
        <v>8334</v>
      </c>
      <c r="BC1644">
        <f>VLOOKUP($G1644,county_facts!$A:$BB,51,FALSE)</f>
        <v>6240</v>
      </c>
      <c r="BD1644">
        <f>VLOOKUP($G1644,county_facts!$A:$BB,52,FALSE)</f>
        <v>0</v>
      </c>
      <c r="BE1644">
        <f>VLOOKUP($G1644,county_facts!$A:$BB,53,FALSE)</f>
        <v>896.72</v>
      </c>
      <c r="BF1644">
        <f>VLOOKUP($G1644,county_facts!$A:$BB,54,FALSE)</f>
        <v>10.7</v>
      </c>
    </row>
    <row r="1645" spans="1:58" x14ac:dyDescent="0.3">
      <c r="A1645" t="s">
        <v>9</v>
      </c>
      <c r="B1645" t="s">
        <v>487</v>
      </c>
      <c r="C1645">
        <v>24</v>
      </c>
      <c r="D1645" t="s">
        <v>622</v>
      </c>
      <c r="E1645">
        <v>93</v>
      </c>
      <c r="F1645">
        <v>0.25806451600000002</v>
      </c>
      <c r="G1645">
        <v>48429</v>
      </c>
      <c r="H1645">
        <f>VLOOKUP($G1645,county_facts!$A:$BB,4,FALSE)</f>
        <v>9405</v>
      </c>
      <c r="I1645">
        <f>VLOOKUP($G1645,county_facts!$A:$BB,5,FALSE)</f>
        <v>9630</v>
      </c>
      <c r="J1645">
        <f>VLOOKUP($G1645,county_facts!$A:$BB,6,FALSE)</f>
        <v>-2.2999999999999998</v>
      </c>
      <c r="K1645">
        <f>VLOOKUP($G1645,county_facts!$A:$BB,7,FALSE)</f>
        <v>9630</v>
      </c>
      <c r="L1645">
        <f>VLOOKUP($G1645,county_facts!$A:$BB,8,FALSE)</f>
        <v>5.4</v>
      </c>
      <c r="M1645">
        <f>VLOOKUP($G1645,county_facts!$A:$BB,9,FALSE)</f>
        <v>22.3</v>
      </c>
      <c r="N1645">
        <f>VLOOKUP($G1645,county_facts!$A:$BB,10,FALSE)</f>
        <v>19.100000000000001</v>
      </c>
      <c r="O1645">
        <f>VLOOKUP($G1645,county_facts!$A:$BB,11,FALSE)</f>
        <v>47.7</v>
      </c>
      <c r="P1645">
        <f>VLOOKUP($G1645,county_facts!$A:$BB,12,FALSE)</f>
        <v>94.7</v>
      </c>
      <c r="Q1645">
        <f>VLOOKUP($G1645,county_facts!$A:$BB,13,FALSE)</f>
        <v>2.6</v>
      </c>
      <c r="R1645">
        <f>VLOOKUP($G1645,county_facts!$A:$BB,14,FALSE)</f>
        <v>1.1000000000000001</v>
      </c>
      <c r="S1645">
        <f>VLOOKUP($G1645,county_facts!$A:$BB,15,FALSE)</f>
        <v>0.5</v>
      </c>
      <c r="T1645">
        <f>VLOOKUP($G1645,county_facts!$A:$BB,16,FALSE)</f>
        <v>0</v>
      </c>
      <c r="U1645">
        <f>VLOOKUP($G1645,county_facts!$A:$BB,17,FALSE)</f>
        <v>1</v>
      </c>
      <c r="V1645">
        <f>VLOOKUP($G1645,county_facts!$A:$BB,18,FALSE)</f>
        <v>22.9</v>
      </c>
      <c r="W1645">
        <f>VLOOKUP($G1645,county_facts!$A:$BB,19,FALSE)</f>
        <v>73</v>
      </c>
      <c r="X1645">
        <f>VLOOKUP($G1645,county_facts!$A:$BB,20,FALSE)</f>
        <v>80.599999999999994</v>
      </c>
      <c r="Y1645">
        <f>VLOOKUP($G1645,county_facts!$A:$BB,21,FALSE)</f>
        <v>5.9</v>
      </c>
      <c r="Z1645">
        <f>VLOOKUP($G1645,county_facts!$A:$BB,22,FALSE)</f>
        <v>15.6</v>
      </c>
      <c r="AA1645">
        <f>VLOOKUP($G1645,county_facts!$A:$BB,23,FALSE)</f>
        <v>80.599999999999994</v>
      </c>
      <c r="AB1645">
        <f>VLOOKUP($G1645,county_facts!$A:$BB,24,FALSE)</f>
        <v>15.6</v>
      </c>
      <c r="AC1645">
        <f>VLOOKUP($G1645,county_facts!$A:$BB,25,FALSE)</f>
        <v>624</v>
      </c>
      <c r="AD1645">
        <f>VLOOKUP($G1645,county_facts!$A:$BB,26,FALSE)</f>
        <v>17.399999999999999</v>
      </c>
      <c r="AE1645">
        <f>VLOOKUP($G1645,county_facts!$A:$BB,27,FALSE)</f>
        <v>4926</v>
      </c>
      <c r="AF1645">
        <f>VLOOKUP($G1645,county_facts!$A:$BB,28,FALSE)</f>
        <v>75.099999999999994</v>
      </c>
      <c r="AG1645">
        <f>VLOOKUP($G1645,county_facts!$A:$BB,29,FALSE)</f>
        <v>7.8</v>
      </c>
      <c r="AH1645">
        <f>VLOOKUP($G1645,county_facts!$A:$BB,30,FALSE)</f>
        <v>72400</v>
      </c>
      <c r="AI1645">
        <f>VLOOKUP($G1645,county_facts!$A:$BB,31,FALSE)</f>
        <v>3509</v>
      </c>
      <c r="AJ1645">
        <f>VLOOKUP($G1645,county_facts!$A:$BB,32,FALSE)</f>
        <v>2.5</v>
      </c>
      <c r="AK1645">
        <f>VLOOKUP($G1645,county_facts!$A:$BB,33,FALSE)</f>
        <v>20535</v>
      </c>
      <c r="AL1645">
        <f>VLOOKUP($G1645,county_facts!$A:$BB,34,FALSE)</f>
        <v>41728</v>
      </c>
      <c r="AM1645">
        <f>VLOOKUP($G1645,county_facts!$A:$BB,35,FALSE)</f>
        <v>18.8</v>
      </c>
      <c r="AN1645">
        <f>VLOOKUP($G1645,county_facts!$A:$BB,36,FALSE)</f>
        <v>255</v>
      </c>
      <c r="AO1645">
        <f>VLOOKUP($G1645,county_facts!$A:$BB,37,FALSE)</f>
        <v>2276</v>
      </c>
      <c r="AP1645">
        <f>VLOOKUP($G1645,county_facts!$A:$BB,38,FALSE)</f>
        <v>-4</v>
      </c>
      <c r="AQ1645">
        <f>VLOOKUP($G1645,county_facts!$A:$BB,39,FALSE)</f>
        <v>850</v>
      </c>
      <c r="AR1645">
        <f>VLOOKUP($G1645,county_facts!$A:$BB,40,FALSE)</f>
        <v>0</v>
      </c>
      <c r="AS1645">
        <f>VLOOKUP($G1645,county_facts!$A:$BB,41,FALSE)</f>
        <v>0</v>
      </c>
      <c r="AT1645">
        <f>VLOOKUP($G1645,county_facts!$A:$BB,42,FALSE)</f>
        <v>0</v>
      </c>
      <c r="AU1645">
        <f>VLOOKUP($G1645,county_facts!$A:$BB,43,FALSE)</f>
        <v>0</v>
      </c>
      <c r="AV1645">
        <f>VLOOKUP($G1645,county_facts!$A:$BB,44,FALSE)</f>
        <v>0</v>
      </c>
      <c r="AW1645">
        <f>VLOOKUP($G1645,county_facts!$A:$BB,45,FALSE)</f>
        <v>0</v>
      </c>
      <c r="AX1645">
        <f>VLOOKUP($G1645,county_facts!$A:$BB,46,FALSE)</f>
        <v>0</v>
      </c>
      <c r="AY1645">
        <f>VLOOKUP($G1645,county_facts!$A:$BB,47,FALSE)</f>
        <v>0</v>
      </c>
      <c r="AZ1645">
        <f>VLOOKUP($G1645,county_facts!$A:$BB,48,FALSE)</f>
        <v>21378</v>
      </c>
      <c r="BA1645">
        <f>VLOOKUP($G1645,county_facts!$A:$BB,49,FALSE)</f>
        <v>78824</v>
      </c>
      <c r="BB1645">
        <f>VLOOKUP($G1645,county_facts!$A:$BB,50,FALSE)</f>
        <v>8334</v>
      </c>
      <c r="BC1645">
        <f>VLOOKUP($G1645,county_facts!$A:$BB,51,FALSE)</f>
        <v>6240</v>
      </c>
      <c r="BD1645">
        <f>VLOOKUP($G1645,county_facts!$A:$BB,52,FALSE)</f>
        <v>0</v>
      </c>
      <c r="BE1645">
        <f>VLOOKUP($G1645,county_facts!$A:$BB,53,FALSE)</f>
        <v>896.72</v>
      </c>
      <c r="BF1645">
        <f>VLOOKUP($G1645,county_facts!$A:$BB,54,FALSE)</f>
        <v>10.7</v>
      </c>
    </row>
    <row r="1646" spans="1:58" x14ac:dyDescent="0.3">
      <c r="A1646" t="s">
        <v>9</v>
      </c>
      <c r="B1646" t="s">
        <v>654</v>
      </c>
      <c r="C1646">
        <v>3159</v>
      </c>
      <c r="D1646" t="s">
        <v>622</v>
      </c>
      <c r="E1646">
        <v>4207</v>
      </c>
      <c r="F1646">
        <v>0.750891372</v>
      </c>
      <c r="G1646">
        <v>48427</v>
      </c>
      <c r="H1646">
        <f>VLOOKUP($G1646,county_facts!$A:$BB,4,FALSE)</f>
        <v>62955</v>
      </c>
      <c r="I1646">
        <f>VLOOKUP($G1646,county_facts!$A:$BB,5,FALSE)</f>
        <v>60968</v>
      </c>
      <c r="J1646">
        <f>VLOOKUP($G1646,county_facts!$A:$BB,6,FALSE)</f>
        <v>3.3</v>
      </c>
      <c r="K1646">
        <f>VLOOKUP($G1646,county_facts!$A:$BB,7,FALSE)</f>
        <v>60968</v>
      </c>
      <c r="L1646">
        <f>VLOOKUP($G1646,county_facts!$A:$BB,8,FALSE)</f>
        <v>10.4</v>
      </c>
      <c r="M1646">
        <f>VLOOKUP($G1646,county_facts!$A:$BB,9,FALSE)</f>
        <v>33</v>
      </c>
      <c r="N1646">
        <f>VLOOKUP($G1646,county_facts!$A:$BB,10,FALSE)</f>
        <v>11.3</v>
      </c>
      <c r="O1646">
        <f>VLOOKUP($G1646,county_facts!$A:$BB,11,FALSE)</f>
        <v>51.4</v>
      </c>
      <c r="P1646">
        <f>VLOOKUP($G1646,county_facts!$A:$BB,12,FALSE)</f>
        <v>98.8</v>
      </c>
      <c r="Q1646">
        <f>VLOOKUP($G1646,county_facts!$A:$BB,13,FALSE)</f>
        <v>0.4</v>
      </c>
      <c r="R1646">
        <f>VLOOKUP($G1646,county_facts!$A:$BB,14,FALSE)</f>
        <v>0.3</v>
      </c>
      <c r="S1646">
        <f>VLOOKUP($G1646,county_facts!$A:$BB,15,FALSE)</f>
        <v>0.3</v>
      </c>
      <c r="T1646">
        <f>VLOOKUP($G1646,county_facts!$A:$BB,16,FALSE)</f>
        <v>0</v>
      </c>
      <c r="U1646">
        <f>VLOOKUP($G1646,county_facts!$A:$BB,17,FALSE)</f>
        <v>0.2</v>
      </c>
      <c r="V1646">
        <f>VLOOKUP($G1646,county_facts!$A:$BB,18,FALSE)</f>
        <v>95.8</v>
      </c>
      <c r="W1646">
        <f>VLOOKUP($G1646,county_facts!$A:$BB,19,FALSE)</f>
        <v>3.8</v>
      </c>
      <c r="X1646">
        <f>VLOOKUP($G1646,county_facts!$A:$BB,20,FALSE)</f>
        <v>91</v>
      </c>
      <c r="Y1646">
        <f>VLOOKUP($G1646,county_facts!$A:$BB,21,FALSE)</f>
        <v>31.3</v>
      </c>
      <c r="Z1646">
        <f>VLOOKUP($G1646,county_facts!$A:$BB,22,FALSE)</f>
        <v>95.6</v>
      </c>
      <c r="AA1646">
        <f>VLOOKUP($G1646,county_facts!$A:$BB,23,FALSE)</f>
        <v>45</v>
      </c>
      <c r="AB1646">
        <f>VLOOKUP($G1646,county_facts!$A:$BB,24,FALSE)</f>
        <v>8.6</v>
      </c>
      <c r="AC1646">
        <f>VLOOKUP($G1646,county_facts!$A:$BB,25,FALSE)</f>
        <v>1007</v>
      </c>
      <c r="AD1646">
        <f>VLOOKUP($G1646,county_facts!$A:$BB,26,FALSE)</f>
        <v>21.2</v>
      </c>
      <c r="AE1646">
        <f>VLOOKUP($G1646,county_facts!$A:$BB,27,FALSE)</f>
        <v>19625</v>
      </c>
      <c r="AF1646">
        <f>VLOOKUP($G1646,county_facts!$A:$BB,28,FALSE)</f>
        <v>78.3</v>
      </c>
      <c r="AG1646">
        <f>VLOOKUP($G1646,county_facts!$A:$BB,29,FALSE)</f>
        <v>7.3</v>
      </c>
      <c r="AH1646">
        <f>VLOOKUP($G1646,county_facts!$A:$BB,30,FALSE)</f>
        <v>62900</v>
      </c>
      <c r="AI1646">
        <f>VLOOKUP($G1646,county_facts!$A:$BB,31,FALSE)</f>
        <v>15949</v>
      </c>
      <c r="AJ1646">
        <f>VLOOKUP($G1646,county_facts!$A:$BB,32,FALSE)</f>
        <v>3.81</v>
      </c>
      <c r="AK1646">
        <f>VLOOKUP($G1646,county_facts!$A:$BB,33,FALSE)</f>
        <v>11584</v>
      </c>
      <c r="AL1646">
        <f>VLOOKUP($G1646,county_facts!$A:$BB,34,FALSE)</f>
        <v>24927</v>
      </c>
      <c r="AM1646">
        <f>VLOOKUP($G1646,county_facts!$A:$BB,35,FALSE)</f>
        <v>39.200000000000003</v>
      </c>
      <c r="AN1646">
        <f>VLOOKUP($G1646,county_facts!$A:$BB,36,FALSE)</f>
        <v>557</v>
      </c>
      <c r="AO1646">
        <f>VLOOKUP($G1646,county_facts!$A:$BB,37,FALSE)</f>
        <v>9955</v>
      </c>
      <c r="AP1646">
        <f>VLOOKUP($G1646,county_facts!$A:$BB,38,FALSE)</f>
        <v>0.8</v>
      </c>
      <c r="AQ1646">
        <f>VLOOKUP($G1646,county_facts!$A:$BB,39,FALSE)</f>
        <v>6579</v>
      </c>
      <c r="AR1646">
        <f>VLOOKUP($G1646,county_facts!$A:$BB,40,FALSE)</f>
        <v>6656</v>
      </c>
      <c r="AS1646">
        <f>VLOOKUP($G1646,county_facts!$A:$BB,41,FALSE)</f>
        <v>0</v>
      </c>
      <c r="AT1646">
        <f>VLOOKUP($G1646,county_facts!$A:$BB,42,FALSE)</f>
        <v>0</v>
      </c>
      <c r="AU1646">
        <f>VLOOKUP($G1646,county_facts!$A:$BB,43,FALSE)</f>
        <v>1.9</v>
      </c>
      <c r="AV1646">
        <f>VLOOKUP($G1646,county_facts!$A:$BB,44,FALSE)</f>
        <v>0</v>
      </c>
      <c r="AW1646">
        <f>VLOOKUP($G1646,county_facts!$A:$BB,45,FALSE)</f>
        <v>73.2</v>
      </c>
      <c r="AX1646">
        <f>VLOOKUP($G1646,county_facts!$A:$BB,46,FALSE)</f>
        <v>26.1</v>
      </c>
      <c r="AY1646">
        <f>VLOOKUP($G1646,county_facts!$A:$BB,47,FALSE)</f>
        <v>0</v>
      </c>
      <c r="AZ1646">
        <f>VLOOKUP($G1646,county_facts!$A:$BB,48,FALSE)</f>
        <v>0</v>
      </c>
      <c r="BA1646">
        <f>VLOOKUP($G1646,county_facts!$A:$BB,49,FALSE)</f>
        <v>445281</v>
      </c>
      <c r="BB1646">
        <f>VLOOKUP($G1646,county_facts!$A:$BB,50,FALSE)</f>
        <v>7306</v>
      </c>
      <c r="BC1646">
        <f>VLOOKUP($G1646,county_facts!$A:$BB,51,FALSE)</f>
        <v>26162</v>
      </c>
      <c r="BD1646">
        <f>VLOOKUP($G1646,county_facts!$A:$BB,52,FALSE)</f>
        <v>0</v>
      </c>
      <c r="BE1646">
        <f>VLOOKUP($G1646,county_facts!$A:$BB,53,FALSE)</f>
        <v>1223.18</v>
      </c>
      <c r="BF1646">
        <f>VLOOKUP($G1646,county_facts!$A:$BB,54,FALSE)</f>
        <v>49.8</v>
      </c>
    </row>
    <row r="1647" spans="1:58" x14ac:dyDescent="0.3">
      <c r="A1647" t="s">
        <v>6</v>
      </c>
      <c r="B1647" t="s">
        <v>654</v>
      </c>
      <c r="C1647">
        <v>1048</v>
      </c>
      <c r="D1647" t="s">
        <v>622</v>
      </c>
      <c r="E1647">
        <v>4207</v>
      </c>
      <c r="F1647">
        <v>0.249108628</v>
      </c>
      <c r="G1647">
        <v>48427</v>
      </c>
      <c r="H1647">
        <f>VLOOKUP($G1647,county_facts!$A:$BB,4,FALSE)</f>
        <v>62955</v>
      </c>
      <c r="I1647">
        <f>VLOOKUP($G1647,county_facts!$A:$BB,5,FALSE)</f>
        <v>60968</v>
      </c>
      <c r="J1647">
        <f>VLOOKUP($G1647,county_facts!$A:$BB,6,FALSE)</f>
        <v>3.3</v>
      </c>
      <c r="K1647">
        <f>VLOOKUP($G1647,county_facts!$A:$BB,7,FALSE)</f>
        <v>60968</v>
      </c>
      <c r="L1647">
        <f>VLOOKUP($G1647,county_facts!$A:$BB,8,FALSE)</f>
        <v>10.4</v>
      </c>
      <c r="M1647">
        <f>VLOOKUP($G1647,county_facts!$A:$BB,9,FALSE)</f>
        <v>33</v>
      </c>
      <c r="N1647">
        <f>VLOOKUP($G1647,county_facts!$A:$BB,10,FALSE)</f>
        <v>11.3</v>
      </c>
      <c r="O1647">
        <f>VLOOKUP($G1647,county_facts!$A:$BB,11,FALSE)</f>
        <v>51.4</v>
      </c>
      <c r="P1647">
        <f>VLOOKUP($G1647,county_facts!$A:$BB,12,FALSE)</f>
        <v>98.8</v>
      </c>
      <c r="Q1647">
        <f>VLOOKUP($G1647,county_facts!$A:$BB,13,FALSE)</f>
        <v>0.4</v>
      </c>
      <c r="R1647">
        <f>VLOOKUP($G1647,county_facts!$A:$BB,14,FALSE)</f>
        <v>0.3</v>
      </c>
      <c r="S1647">
        <f>VLOOKUP($G1647,county_facts!$A:$BB,15,FALSE)</f>
        <v>0.3</v>
      </c>
      <c r="T1647">
        <f>VLOOKUP($G1647,county_facts!$A:$BB,16,FALSE)</f>
        <v>0</v>
      </c>
      <c r="U1647">
        <f>VLOOKUP($G1647,county_facts!$A:$BB,17,FALSE)</f>
        <v>0.2</v>
      </c>
      <c r="V1647">
        <f>VLOOKUP($G1647,county_facts!$A:$BB,18,FALSE)</f>
        <v>95.8</v>
      </c>
      <c r="W1647">
        <f>VLOOKUP($G1647,county_facts!$A:$BB,19,FALSE)</f>
        <v>3.8</v>
      </c>
      <c r="X1647">
        <f>VLOOKUP($G1647,county_facts!$A:$BB,20,FALSE)</f>
        <v>91</v>
      </c>
      <c r="Y1647">
        <f>VLOOKUP($G1647,county_facts!$A:$BB,21,FALSE)</f>
        <v>31.3</v>
      </c>
      <c r="Z1647">
        <f>VLOOKUP($G1647,county_facts!$A:$BB,22,FALSE)</f>
        <v>95.6</v>
      </c>
      <c r="AA1647">
        <f>VLOOKUP($G1647,county_facts!$A:$BB,23,FALSE)</f>
        <v>45</v>
      </c>
      <c r="AB1647">
        <f>VLOOKUP($G1647,county_facts!$A:$BB,24,FALSE)</f>
        <v>8.6</v>
      </c>
      <c r="AC1647">
        <f>VLOOKUP($G1647,county_facts!$A:$BB,25,FALSE)</f>
        <v>1007</v>
      </c>
      <c r="AD1647">
        <f>VLOOKUP($G1647,county_facts!$A:$BB,26,FALSE)</f>
        <v>21.2</v>
      </c>
      <c r="AE1647">
        <f>VLOOKUP($G1647,county_facts!$A:$BB,27,FALSE)</f>
        <v>19625</v>
      </c>
      <c r="AF1647">
        <f>VLOOKUP($G1647,county_facts!$A:$BB,28,FALSE)</f>
        <v>78.3</v>
      </c>
      <c r="AG1647">
        <f>VLOOKUP($G1647,county_facts!$A:$BB,29,FALSE)</f>
        <v>7.3</v>
      </c>
      <c r="AH1647">
        <f>VLOOKUP($G1647,county_facts!$A:$BB,30,FALSE)</f>
        <v>62900</v>
      </c>
      <c r="AI1647">
        <f>VLOOKUP($G1647,county_facts!$A:$BB,31,FALSE)</f>
        <v>15949</v>
      </c>
      <c r="AJ1647">
        <f>VLOOKUP($G1647,county_facts!$A:$BB,32,FALSE)</f>
        <v>3.81</v>
      </c>
      <c r="AK1647">
        <f>VLOOKUP($G1647,county_facts!$A:$BB,33,FALSE)</f>
        <v>11584</v>
      </c>
      <c r="AL1647">
        <f>VLOOKUP($G1647,county_facts!$A:$BB,34,FALSE)</f>
        <v>24927</v>
      </c>
      <c r="AM1647">
        <f>VLOOKUP($G1647,county_facts!$A:$BB,35,FALSE)</f>
        <v>39.200000000000003</v>
      </c>
      <c r="AN1647">
        <f>VLOOKUP($G1647,county_facts!$A:$BB,36,FALSE)</f>
        <v>557</v>
      </c>
      <c r="AO1647">
        <f>VLOOKUP($G1647,county_facts!$A:$BB,37,FALSE)</f>
        <v>9955</v>
      </c>
      <c r="AP1647">
        <f>VLOOKUP($G1647,county_facts!$A:$BB,38,FALSE)</f>
        <v>0.8</v>
      </c>
      <c r="AQ1647">
        <f>VLOOKUP($G1647,county_facts!$A:$BB,39,FALSE)</f>
        <v>6579</v>
      </c>
      <c r="AR1647">
        <f>VLOOKUP($G1647,county_facts!$A:$BB,40,FALSE)</f>
        <v>6656</v>
      </c>
      <c r="AS1647">
        <f>VLOOKUP($G1647,county_facts!$A:$BB,41,FALSE)</f>
        <v>0</v>
      </c>
      <c r="AT1647">
        <f>VLOOKUP($G1647,county_facts!$A:$BB,42,FALSE)</f>
        <v>0</v>
      </c>
      <c r="AU1647">
        <f>VLOOKUP($G1647,county_facts!$A:$BB,43,FALSE)</f>
        <v>1.9</v>
      </c>
      <c r="AV1647">
        <f>VLOOKUP($G1647,county_facts!$A:$BB,44,FALSE)</f>
        <v>0</v>
      </c>
      <c r="AW1647">
        <f>VLOOKUP($G1647,county_facts!$A:$BB,45,FALSE)</f>
        <v>73.2</v>
      </c>
      <c r="AX1647">
        <f>VLOOKUP($G1647,county_facts!$A:$BB,46,FALSE)</f>
        <v>26.1</v>
      </c>
      <c r="AY1647">
        <f>VLOOKUP($G1647,county_facts!$A:$BB,47,FALSE)</f>
        <v>0</v>
      </c>
      <c r="AZ1647">
        <f>VLOOKUP($G1647,county_facts!$A:$BB,48,FALSE)</f>
        <v>0</v>
      </c>
      <c r="BA1647">
        <f>VLOOKUP($G1647,county_facts!$A:$BB,49,FALSE)</f>
        <v>445281</v>
      </c>
      <c r="BB1647">
        <f>VLOOKUP($G1647,county_facts!$A:$BB,50,FALSE)</f>
        <v>7306</v>
      </c>
      <c r="BC1647">
        <f>VLOOKUP($G1647,county_facts!$A:$BB,51,FALSE)</f>
        <v>26162</v>
      </c>
      <c r="BD1647">
        <f>VLOOKUP($G1647,county_facts!$A:$BB,52,FALSE)</f>
        <v>0</v>
      </c>
      <c r="BE1647">
        <f>VLOOKUP($G1647,county_facts!$A:$BB,53,FALSE)</f>
        <v>1223.18</v>
      </c>
      <c r="BF1647">
        <f>VLOOKUP($G1647,county_facts!$A:$BB,54,FALSE)</f>
        <v>49.8</v>
      </c>
    </row>
    <row r="1648" spans="1:58" x14ac:dyDescent="0.3">
      <c r="A1648" t="s">
        <v>6</v>
      </c>
      <c r="B1648" t="s">
        <v>655</v>
      </c>
      <c r="C1648">
        <v>94</v>
      </c>
      <c r="D1648" t="s">
        <v>622</v>
      </c>
      <c r="E1648">
        <v>187</v>
      </c>
      <c r="F1648">
        <v>0.50267379700000003</v>
      </c>
      <c r="G1648">
        <v>48425</v>
      </c>
      <c r="H1648">
        <f>VLOOKUP($G1648,county_facts!$A:$BB,4,FALSE)</f>
        <v>8694</v>
      </c>
      <c r="I1648">
        <f>VLOOKUP($G1648,county_facts!$A:$BB,5,FALSE)</f>
        <v>8490</v>
      </c>
      <c r="J1648">
        <f>VLOOKUP($G1648,county_facts!$A:$BB,6,FALSE)</f>
        <v>2.4</v>
      </c>
      <c r="K1648">
        <f>VLOOKUP($G1648,county_facts!$A:$BB,7,FALSE)</f>
        <v>8490</v>
      </c>
      <c r="L1648">
        <f>VLOOKUP($G1648,county_facts!$A:$BB,8,FALSE)</f>
        <v>5.0999999999999996</v>
      </c>
      <c r="M1648">
        <f>VLOOKUP($G1648,county_facts!$A:$BB,9,FALSE)</f>
        <v>23.5</v>
      </c>
      <c r="N1648">
        <f>VLOOKUP($G1648,county_facts!$A:$BB,10,FALSE)</f>
        <v>18.100000000000001</v>
      </c>
      <c r="O1648">
        <f>VLOOKUP($G1648,county_facts!$A:$BB,11,FALSE)</f>
        <v>50.7</v>
      </c>
      <c r="P1648">
        <f>VLOOKUP($G1648,county_facts!$A:$BB,12,FALSE)</f>
        <v>94.2</v>
      </c>
      <c r="Q1648">
        <f>VLOOKUP($G1648,county_facts!$A:$BB,13,FALSE)</f>
        <v>1.2</v>
      </c>
      <c r="R1648">
        <f>VLOOKUP($G1648,county_facts!$A:$BB,14,FALSE)</f>
        <v>1.3</v>
      </c>
      <c r="S1648">
        <f>VLOOKUP($G1648,county_facts!$A:$BB,15,FALSE)</f>
        <v>1</v>
      </c>
      <c r="T1648">
        <f>VLOOKUP($G1648,county_facts!$A:$BB,16,FALSE)</f>
        <v>0</v>
      </c>
      <c r="U1648">
        <f>VLOOKUP($G1648,county_facts!$A:$BB,17,FALSE)</f>
        <v>2.2999999999999998</v>
      </c>
      <c r="V1648">
        <f>VLOOKUP($G1648,county_facts!$A:$BB,18,FALSE)</f>
        <v>19.399999999999999</v>
      </c>
      <c r="W1648">
        <f>VLOOKUP($G1648,county_facts!$A:$BB,19,FALSE)</f>
        <v>76.8</v>
      </c>
      <c r="X1648">
        <f>VLOOKUP($G1648,county_facts!$A:$BB,20,FALSE)</f>
        <v>82</v>
      </c>
      <c r="Y1648">
        <f>VLOOKUP($G1648,county_facts!$A:$BB,21,FALSE)</f>
        <v>7.4</v>
      </c>
      <c r="Z1648">
        <f>VLOOKUP($G1648,county_facts!$A:$BB,22,FALSE)</f>
        <v>16.399999999999999</v>
      </c>
      <c r="AA1648">
        <f>VLOOKUP($G1648,county_facts!$A:$BB,23,FALSE)</f>
        <v>84.4</v>
      </c>
      <c r="AB1648">
        <f>VLOOKUP($G1648,county_facts!$A:$BB,24,FALSE)</f>
        <v>29</v>
      </c>
      <c r="AC1648">
        <f>VLOOKUP($G1648,county_facts!$A:$BB,25,FALSE)</f>
        <v>774</v>
      </c>
      <c r="AD1648">
        <f>VLOOKUP($G1648,county_facts!$A:$BB,26,FALSE)</f>
        <v>26.4</v>
      </c>
      <c r="AE1648">
        <f>VLOOKUP($G1648,county_facts!$A:$BB,27,FALSE)</f>
        <v>3714</v>
      </c>
      <c r="AF1648">
        <f>VLOOKUP($G1648,county_facts!$A:$BB,28,FALSE)</f>
        <v>73.8</v>
      </c>
      <c r="AG1648">
        <f>VLOOKUP($G1648,county_facts!$A:$BB,29,FALSE)</f>
        <v>5.4</v>
      </c>
      <c r="AH1648">
        <f>VLOOKUP($G1648,county_facts!$A:$BB,30,FALSE)</f>
        <v>139900</v>
      </c>
      <c r="AI1648">
        <f>VLOOKUP($G1648,county_facts!$A:$BB,31,FALSE)</f>
        <v>3193</v>
      </c>
      <c r="AJ1648">
        <f>VLOOKUP($G1648,county_facts!$A:$BB,32,FALSE)</f>
        <v>2.58</v>
      </c>
      <c r="AK1648">
        <f>VLOOKUP($G1648,county_facts!$A:$BB,33,FALSE)</f>
        <v>28134</v>
      </c>
      <c r="AL1648">
        <f>VLOOKUP($G1648,county_facts!$A:$BB,34,FALSE)</f>
        <v>55269</v>
      </c>
      <c r="AM1648">
        <f>VLOOKUP($G1648,county_facts!$A:$BB,35,FALSE)</f>
        <v>9.3000000000000007</v>
      </c>
      <c r="AN1648">
        <f>VLOOKUP($G1648,county_facts!$A:$BB,36,FALSE)</f>
        <v>195</v>
      </c>
      <c r="AO1648">
        <f>VLOOKUP($G1648,county_facts!$A:$BB,37,FALSE)</f>
        <v>3482</v>
      </c>
      <c r="AP1648">
        <f>VLOOKUP($G1648,county_facts!$A:$BB,38,FALSE)</f>
        <v>5.9</v>
      </c>
      <c r="AQ1648">
        <f>VLOOKUP($G1648,county_facts!$A:$BB,39,FALSE)</f>
        <v>707</v>
      </c>
      <c r="AR1648">
        <f>VLOOKUP($G1648,county_facts!$A:$BB,40,FALSE)</f>
        <v>810</v>
      </c>
      <c r="AS1648">
        <f>VLOOKUP($G1648,county_facts!$A:$BB,41,FALSE)</f>
        <v>0</v>
      </c>
      <c r="AT1648">
        <f>VLOOKUP($G1648,county_facts!$A:$BB,42,FALSE)</f>
        <v>0</v>
      </c>
      <c r="AU1648">
        <f>VLOOKUP($G1648,county_facts!$A:$BB,43,FALSE)</f>
        <v>0</v>
      </c>
      <c r="AV1648">
        <f>VLOOKUP($G1648,county_facts!$A:$BB,44,FALSE)</f>
        <v>0</v>
      </c>
      <c r="AW1648">
        <f>VLOOKUP($G1648,county_facts!$A:$BB,45,FALSE)</f>
        <v>0</v>
      </c>
      <c r="AX1648">
        <f>VLOOKUP($G1648,county_facts!$A:$BB,46,FALSE)</f>
        <v>18</v>
      </c>
      <c r="AY1648">
        <f>VLOOKUP($G1648,county_facts!$A:$BB,47,FALSE)</f>
        <v>0</v>
      </c>
      <c r="AZ1648">
        <f>VLOOKUP($G1648,county_facts!$A:$BB,48,FALSE)</f>
        <v>14819</v>
      </c>
      <c r="BA1648">
        <f>VLOOKUP($G1648,county_facts!$A:$BB,49,FALSE)</f>
        <v>55179</v>
      </c>
      <c r="BB1648">
        <f>VLOOKUP($G1648,county_facts!$A:$BB,50,FALSE)</f>
        <v>7164</v>
      </c>
      <c r="BC1648">
        <f>VLOOKUP($G1648,county_facts!$A:$BB,51,FALSE)</f>
        <v>23122</v>
      </c>
      <c r="BD1648">
        <f>VLOOKUP($G1648,county_facts!$A:$BB,52,FALSE)</f>
        <v>18</v>
      </c>
      <c r="BE1648">
        <f>VLOOKUP($G1648,county_facts!$A:$BB,53,FALSE)</f>
        <v>186.46</v>
      </c>
      <c r="BF1648">
        <f>VLOOKUP($G1648,county_facts!$A:$BB,54,FALSE)</f>
        <v>45.5</v>
      </c>
    </row>
    <row r="1649" spans="1:58" x14ac:dyDescent="0.3">
      <c r="A1649" t="s">
        <v>9</v>
      </c>
      <c r="B1649" t="s">
        <v>655</v>
      </c>
      <c r="C1649">
        <v>93</v>
      </c>
      <c r="D1649" t="s">
        <v>622</v>
      </c>
      <c r="E1649">
        <v>187</v>
      </c>
      <c r="F1649">
        <v>0.49732620300000002</v>
      </c>
      <c r="G1649">
        <v>48425</v>
      </c>
      <c r="H1649">
        <f>VLOOKUP($G1649,county_facts!$A:$BB,4,FALSE)</f>
        <v>8694</v>
      </c>
      <c r="I1649">
        <f>VLOOKUP($G1649,county_facts!$A:$BB,5,FALSE)</f>
        <v>8490</v>
      </c>
      <c r="J1649">
        <f>VLOOKUP($G1649,county_facts!$A:$BB,6,FALSE)</f>
        <v>2.4</v>
      </c>
      <c r="K1649">
        <f>VLOOKUP($G1649,county_facts!$A:$BB,7,FALSE)</f>
        <v>8490</v>
      </c>
      <c r="L1649">
        <f>VLOOKUP($G1649,county_facts!$A:$BB,8,FALSE)</f>
        <v>5.0999999999999996</v>
      </c>
      <c r="M1649">
        <f>VLOOKUP($G1649,county_facts!$A:$BB,9,FALSE)</f>
        <v>23.5</v>
      </c>
      <c r="N1649">
        <f>VLOOKUP($G1649,county_facts!$A:$BB,10,FALSE)</f>
        <v>18.100000000000001</v>
      </c>
      <c r="O1649">
        <f>VLOOKUP($G1649,county_facts!$A:$BB,11,FALSE)</f>
        <v>50.7</v>
      </c>
      <c r="P1649">
        <f>VLOOKUP($G1649,county_facts!$A:$BB,12,FALSE)</f>
        <v>94.2</v>
      </c>
      <c r="Q1649">
        <f>VLOOKUP($G1649,county_facts!$A:$BB,13,FALSE)</f>
        <v>1.2</v>
      </c>
      <c r="R1649">
        <f>VLOOKUP($G1649,county_facts!$A:$BB,14,FALSE)</f>
        <v>1.3</v>
      </c>
      <c r="S1649">
        <f>VLOOKUP($G1649,county_facts!$A:$BB,15,FALSE)</f>
        <v>1</v>
      </c>
      <c r="T1649">
        <f>VLOOKUP($G1649,county_facts!$A:$BB,16,FALSE)</f>
        <v>0</v>
      </c>
      <c r="U1649">
        <f>VLOOKUP($G1649,county_facts!$A:$BB,17,FALSE)</f>
        <v>2.2999999999999998</v>
      </c>
      <c r="V1649">
        <f>VLOOKUP($G1649,county_facts!$A:$BB,18,FALSE)</f>
        <v>19.399999999999999</v>
      </c>
      <c r="W1649">
        <f>VLOOKUP($G1649,county_facts!$A:$BB,19,FALSE)</f>
        <v>76.8</v>
      </c>
      <c r="X1649">
        <f>VLOOKUP($G1649,county_facts!$A:$BB,20,FALSE)</f>
        <v>82</v>
      </c>
      <c r="Y1649">
        <f>VLOOKUP($G1649,county_facts!$A:$BB,21,FALSE)</f>
        <v>7.4</v>
      </c>
      <c r="Z1649">
        <f>VLOOKUP($G1649,county_facts!$A:$BB,22,FALSE)</f>
        <v>16.399999999999999</v>
      </c>
      <c r="AA1649">
        <f>VLOOKUP($G1649,county_facts!$A:$BB,23,FALSE)</f>
        <v>84.4</v>
      </c>
      <c r="AB1649">
        <f>VLOOKUP($G1649,county_facts!$A:$BB,24,FALSE)</f>
        <v>29</v>
      </c>
      <c r="AC1649">
        <f>VLOOKUP($G1649,county_facts!$A:$BB,25,FALSE)</f>
        <v>774</v>
      </c>
      <c r="AD1649">
        <f>VLOOKUP($G1649,county_facts!$A:$BB,26,FALSE)</f>
        <v>26.4</v>
      </c>
      <c r="AE1649">
        <f>VLOOKUP($G1649,county_facts!$A:$BB,27,FALSE)</f>
        <v>3714</v>
      </c>
      <c r="AF1649">
        <f>VLOOKUP($G1649,county_facts!$A:$BB,28,FALSE)</f>
        <v>73.8</v>
      </c>
      <c r="AG1649">
        <f>VLOOKUP($G1649,county_facts!$A:$BB,29,FALSE)</f>
        <v>5.4</v>
      </c>
      <c r="AH1649">
        <f>VLOOKUP($G1649,county_facts!$A:$BB,30,FALSE)</f>
        <v>139900</v>
      </c>
      <c r="AI1649">
        <f>VLOOKUP($G1649,county_facts!$A:$BB,31,FALSE)</f>
        <v>3193</v>
      </c>
      <c r="AJ1649">
        <f>VLOOKUP($G1649,county_facts!$A:$BB,32,FALSE)</f>
        <v>2.58</v>
      </c>
      <c r="AK1649">
        <f>VLOOKUP($G1649,county_facts!$A:$BB,33,FALSE)</f>
        <v>28134</v>
      </c>
      <c r="AL1649">
        <f>VLOOKUP($G1649,county_facts!$A:$BB,34,FALSE)</f>
        <v>55269</v>
      </c>
      <c r="AM1649">
        <f>VLOOKUP($G1649,county_facts!$A:$BB,35,FALSE)</f>
        <v>9.3000000000000007</v>
      </c>
      <c r="AN1649">
        <f>VLOOKUP($G1649,county_facts!$A:$BB,36,FALSE)</f>
        <v>195</v>
      </c>
      <c r="AO1649">
        <f>VLOOKUP($G1649,county_facts!$A:$BB,37,FALSE)</f>
        <v>3482</v>
      </c>
      <c r="AP1649">
        <f>VLOOKUP($G1649,county_facts!$A:$BB,38,FALSE)</f>
        <v>5.9</v>
      </c>
      <c r="AQ1649">
        <f>VLOOKUP($G1649,county_facts!$A:$BB,39,FALSE)</f>
        <v>707</v>
      </c>
      <c r="AR1649">
        <f>VLOOKUP($G1649,county_facts!$A:$BB,40,FALSE)</f>
        <v>810</v>
      </c>
      <c r="AS1649">
        <f>VLOOKUP($G1649,county_facts!$A:$BB,41,FALSE)</f>
        <v>0</v>
      </c>
      <c r="AT1649">
        <f>VLOOKUP($G1649,county_facts!$A:$BB,42,FALSE)</f>
        <v>0</v>
      </c>
      <c r="AU1649">
        <f>VLOOKUP($G1649,county_facts!$A:$BB,43,FALSE)</f>
        <v>0</v>
      </c>
      <c r="AV1649">
        <f>VLOOKUP($G1649,county_facts!$A:$BB,44,FALSE)</f>
        <v>0</v>
      </c>
      <c r="AW1649">
        <f>VLOOKUP($G1649,county_facts!$A:$BB,45,FALSE)</f>
        <v>0</v>
      </c>
      <c r="AX1649">
        <f>VLOOKUP($G1649,county_facts!$A:$BB,46,FALSE)</f>
        <v>18</v>
      </c>
      <c r="AY1649">
        <f>VLOOKUP($G1649,county_facts!$A:$BB,47,FALSE)</f>
        <v>0</v>
      </c>
      <c r="AZ1649">
        <f>VLOOKUP($G1649,county_facts!$A:$BB,48,FALSE)</f>
        <v>14819</v>
      </c>
      <c r="BA1649">
        <f>VLOOKUP($G1649,county_facts!$A:$BB,49,FALSE)</f>
        <v>55179</v>
      </c>
      <c r="BB1649">
        <f>VLOOKUP($G1649,county_facts!$A:$BB,50,FALSE)</f>
        <v>7164</v>
      </c>
      <c r="BC1649">
        <f>VLOOKUP($G1649,county_facts!$A:$BB,51,FALSE)</f>
        <v>23122</v>
      </c>
      <c r="BD1649">
        <f>VLOOKUP($G1649,county_facts!$A:$BB,52,FALSE)</f>
        <v>18</v>
      </c>
      <c r="BE1649">
        <f>VLOOKUP($G1649,county_facts!$A:$BB,53,FALSE)</f>
        <v>186.46</v>
      </c>
      <c r="BF1649">
        <f>VLOOKUP($G1649,county_facts!$A:$BB,54,FALSE)</f>
        <v>45.5</v>
      </c>
    </row>
    <row r="1650" spans="1:58" x14ac:dyDescent="0.3">
      <c r="A1650" t="s">
        <v>6</v>
      </c>
      <c r="B1650" t="s">
        <v>586</v>
      </c>
      <c r="C1650">
        <v>5338</v>
      </c>
      <c r="D1650" t="s">
        <v>622</v>
      </c>
      <c r="E1650">
        <v>7953</v>
      </c>
      <c r="F1650">
        <v>0.67119326000000001</v>
      </c>
      <c r="G1650">
        <v>48423</v>
      </c>
      <c r="H1650">
        <f>VLOOKUP($G1650,county_facts!$A:$BB,4,FALSE)</f>
        <v>218842</v>
      </c>
      <c r="I1650">
        <f>VLOOKUP($G1650,county_facts!$A:$BB,5,FALSE)</f>
        <v>209714</v>
      </c>
      <c r="J1650">
        <f>VLOOKUP($G1650,county_facts!$A:$BB,6,FALSE)</f>
        <v>4.4000000000000004</v>
      </c>
      <c r="K1650">
        <f>VLOOKUP($G1650,county_facts!$A:$BB,7,FALSE)</f>
        <v>209714</v>
      </c>
      <c r="L1650">
        <f>VLOOKUP($G1650,county_facts!$A:$BB,8,FALSE)</f>
        <v>7</v>
      </c>
      <c r="M1650">
        <f>VLOOKUP($G1650,county_facts!$A:$BB,9,FALSE)</f>
        <v>24.9</v>
      </c>
      <c r="N1650">
        <f>VLOOKUP($G1650,county_facts!$A:$BB,10,FALSE)</f>
        <v>15.5</v>
      </c>
      <c r="O1650">
        <f>VLOOKUP($G1650,county_facts!$A:$BB,11,FALSE)</f>
        <v>51.7</v>
      </c>
      <c r="P1650">
        <f>VLOOKUP($G1650,county_facts!$A:$BB,12,FALSE)</f>
        <v>78.099999999999994</v>
      </c>
      <c r="Q1650">
        <f>VLOOKUP($G1650,county_facts!$A:$BB,13,FALSE)</f>
        <v>17.899999999999999</v>
      </c>
      <c r="R1650">
        <f>VLOOKUP($G1650,county_facts!$A:$BB,14,FALSE)</f>
        <v>0.8</v>
      </c>
      <c r="S1650">
        <f>VLOOKUP($G1650,county_facts!$A:$BB,15,FALSE)</f>
        <v>1.5</v>
      </c>
      <c r="T1650">
        <f>VLOOKUP($G1650,county_facts!$A:$BB,16,FALSE)</f>
        <v>0.1</v>
      </c>
      <c r="U1650">
        <f>VLOOKUP($G1650,county_facts!$A:$BB,17,FALSE)</f>
        <v>1.6</v>
      </c>
      <c r="V1650">
        <f>VLOOKUP($G1650,county_facts!$A:$BB,18,FALSE)</f>
        <v>18.7</v>
      </c>
      <c r="W1650">
        <f>VLOOKUP($G1650,county_facts!$A:$BB,19,FALSE)</f>
        <v>60.7</v>
      </c>
      <c r="X1650">
        <f>VLOOKUP($G1650,county_facts!$A:$BB,20,FALSE)</f>
        <v>81.2</v>
      </c>
      <c r="Y1650">
        <f>VLOOKUP($G1650,county_facts!$A:$BB,21,FALSE)</f>
        <v>9.1</v>
      </c>
      <c r="Z1650">
        <f>VLOOKUP($G1650,county_facts!$A:$BB,22,FALSE)</f>
        <v>16.899999999999999</v>
      </c>
      <c r="AA1650">
        <f>VLOOKUP($G1650,county_facts!$A:$BB,23,FALSE)</f>
        <v>85.2</v>
      </c>
      <c r="AB1650">
        <f>VLOOKUP($G1650,county_facts!$A:$BB,24,FALSE)</f>
        <v>24.5</v>
      </c>
      <c r="AC1650">
        <f>VLOOKUP($G1650,county_facts!$A:$BB,25,FALSE)</f>
        <v>15549</v>
      </c>
      <c r="AD1650">
        <f>VLOOKUP($G1650,county_facts!$A:$BB,26,FALSE)</f>
        <v>22.1</v>
      </c>
      <c r="AE1650">
        <f>VLOOKUP($G1650,county_facts!$A:$BB,27,FALSE)</f>
        <v>88440</v>
      </c>
      <c r="AF1650">
        <f>VLOOKUP($G1650,county_facts!$A:$BB,28,FALSE)</f>
        <v>67</v>
      </c>
      <c r="AG1650">
        <f>VLOOKUP($G1650,county_facts!$A:$BB,29,FALSE)</f>
        <v>17.100000000000001</v>
      </c>
      <c r="AH1650">
        <f>VLOOKUP($G1650,county_facts!$A:$BB,30,FALSE)</f>
        <v>120800</v>
      </c>
      <c r="AI1650">
        <f>VLOOKUP($G1650,county_facts!$A:$BB,31,FALSE)</f>
        <v>78459</v>
      </c>
      <c r="AJ1650">
        <f>VLOOKUP($G1650,county_facts!$A:$BB,32,FALSE)</f>
        <v>2.64</v>
      </c>
      <c r="AK1650">
        <f>VLOOKUP($G1650,county_facts!$A:$BB,33,FALSE)</f>
        <v>25626</v>
      </c>
      <c r="AL1650">
        <f>VLOOKUP($G1650,county_facts!$A:$BB,34,FALSE)</f>
        <v>47432</v>
      </c>
      <c r="AM1650">
        <f>VLOOKUP($G1650,county_facts!$A:$BB,35,FALSE)</f>
        <v>16.7</v>
      </c>
      <c r="AN1650">
        <f>VLOOKUP($G1650,county_facts!$A:$BB,36,FALSE)</f>
        <v>5668</v>
      </c>
      <c r="AO1650">
        <f>VLOOKUP($G1650,county_facts!$A:$BB,37,FALSE)</f>
        <v>89369</v>
      </c>
      <c r="AP1650">
        <f>VLOOKUP($G1650,county_facts!$A:$BB,38,FALSE)</f>
        <v>3.7</v>
      </c>
      <c r="AQ1650">
        <f>VLOOKUP($G1650,county_facts!$A:$BB,39,FALSE)</f>
        <v>17017</v>
      </c>
      <c r="AR1650">
        <f>VLOOKUP($G1650,county_facts!$A:$BB,40,FALSE)</f>
        <v>21265</v>
      </c>
      <c r="AS1650">
        <f>VLOOKUP($G1650,county_facts!$A:$BB,41,FALSE)</f>
        <v>7.2</v>
      </c>
      <c r="AT1650">
        <f>VLOOKUP($G1650,county_facts!$A:$BB,42,FALSE)</f>
        <v>0</v>
      </c>
      <c r="AU1650">
        <f>VLOOKUP($G1650,county_facts!$A:$BB,43,FALSE)</f>
        <v>0</v>
      </c>
      <c r="AV1650">
        <f>VLOOKUP($G1650,county_facts!$A:$BB,44,FALSE)</f>
        <v>0</v>
      </c>
      <c r="AW1650">
        <f>VLOOKUP($G1650,county_facts!$A:$BB,45,FALSE)</f>
        <v>6.9</v>
      </c>
      <c r="AX1650">
        <f>VLOOKUP($G1650,county_facts!$A:$BB,46,FALSE)</f>
        <v>22.2</v>
      </c>
      <c r="AY1650">
        <f>VLOOKUP($G1650,county_facts!$A:$BB,47,FALSE)</f>
        <v>5423538</v>
      </c>
      <c r="AZ1650">
        <f>VLOOKUP($G1650,county_facts!$A:$BB,48,FALSE)</f>
        <v>922104</v>
      </c>
      <c r="BA1650">
        <f>VLOOKUP($G1650,county_facts!$A:$BB,49,FALSE)</f>
        <v>3110146</v>
      </c>
      <c r="BB1650">
        <f>VLOOKUP($G1650,county_facts!$A:$BB,50,FALSE)</f>
        <v>15706</v>
      </c>
      <c r="BC1650">
        <f>VLOOKUP($G1650,county_facts!$A:$BB,51,FALSE)</f>
        <v>337268</v>
      </c>
      <c r="BD1650">
        <f>VLOOKUP($G1650,county_facts!$A:$BB,52,FALSE)</f>
        <v>389</v>
      </c>
      <c r="BE1650">
        <f>VLOOKUP($G1650,county_facts!$A:$BB,53,FALSE)</f>
        <v>921.45</v>
      </c>
      <c r="BF1650">
        <f>VLOOKUP($G1650,county_facts!$A:$BB,54,FALSE)</f>
        <v>227.6</v>
      </c>
    </row>
    <row r="1651" spans="1:58" x14ac:dyDescent="0.3">
      <c r="A1651" t="s">
        <v>9</v>
      </c>
      <c r="B1651" t="s">
        <v>586</v>
      </c>
      <c r="C1651">
        <v>2615</v>
      </c>
      <c r="D1651" t="s">
        <v>622</v>
      </c>
      <c r="E1651">
        <v>7953</v>
      </c>
      <c r="F1651">
        <v>0.32880673999999999</v>
      </c>
      <c r="G1651">
        <v>48423</v>
      </c>
      <c r="H1651">
        <f>VLOOKUP($G1651,county_facts!$A:$BB,4,FALSE)</f>
        <v>218842</v>
      </c>
      <c r="I1651">
        <f>VLOOKUP($G1651,county_facts!$A:$BB,5,FALSE)</f>
        <v>209714</v>
      </c>
      <c r="J1651">
        <f>VLOOKUP($G1651,county_facts!$A:$BB,6,FALSE)</f>
        <v>4.4000000000000004</v>
      </c>
      <c r="K1651">
        <f>VLOOKUP($G1651,county_facts!$A:$BB,7,FALSE)</f>
        <v>209714</v>
      </c>
      <c r="L1651">
        <f>VLOOKUP($G1651,county_facts!$A:$BB,8,FALSE)</f>
        <v>7</v>
      </c>
      <c r="M1651">
        <f>VLOOKUP($G1651,county_facts!$A:$BB,9,FALSE)</f>
        <v>24.9</v>
      </c>
      <c r="N1651">
        <f>VLOOKUP($G1651,county_facts!$A:$BB,10,FALSE)</f>
        <v>15.5</v>
      </c>
      <c r="O1651">
        <f>VLOOKUP($G1651,county_facts!$A:$BB,11,FALSE)</f>
        <v>51.7</v>
      </c>
      <c r="P1651">
        <f>VLOOKUP($G1651,county_facts!$A:$BB,12,FALSE)</f>
        <v>78.099999999999994</v>
      </c>
      <c r="Q1651">
        <f>VLOOKUP($G1651,county_facts!$A:$BB,13,FALSE)</f>
        <v>17.899999999999999</v>
      </c>
      <c r="R1651">
        <f>VLOOKUP($G1651,county_facts!$A:$BB,14,FALSE)</f>
        <v>0.8</v>
      </c>
      <c r="S1651">
        <f>VLOOKUP($G1651,county_facts!$A:$BB,15,FALSE)</f>
        <v>1.5</v>
      </c>
      <c r="T1651">
        <f>VLOOKUP($G1651,county_facts!$A:$BB,16,FALSE)</f>
        <v>0.1</v>
      </c>
      <c r="U1651">
        <f>VLOOKUP($G1651,county_facts!$A:$BB,17,FALSE)</f>
        <v>1.6</v>
      </c>
      <c r="V1651">
        <f>VLOOKUP($G1651,county_facts!$A:$BB,18,FALSE)</f>
        <v>18.7</v>
      </c>
      <c r="W1651">
        <f>VLOOKUP($G1651,county_facts!$A:$BB,19,FALSE)</f>
        <v>60.7</v>
      </c>
      <c r="X1651">
        <f>VLOOKUP($G1651,county_facts!$A:$BB,20,FALSE)</f>
        <v>81.2</v>
      </c>
      <c r="Y1651">
        <f>VLOOKUP($G1651,county_facts!$A:$BB,21,FALSE)</f>
        <v>9.1</v>
      </c>
      <c r="Z1651">
        <f>VLOOKUP($G1651,county_facts!$A:$BB,22,FALSE)</f>
        <v>16.899999999999999</v>
      </c>
      <c r="AA1651">
        <f>VLOOKUP($G1651,county_facts!$A:$BB,23,FALSE)</f>
        <v>85.2</v>
      </c>
      <c r="AB1651">
        <f>VLOOKUP($G1651,county_facts!$A:$BB,24,FALSE)</f>
        <v>24.5</v>
      </c>
      <c r="AC1651">
        <f>VLOOKUP($G1651,county_facts!$A:$BB,25,FALSE)</f>
        <v>15549</v>
      </c>
      <c r="AD1651">
        <f>VLOOKUP($G1651,county_facts!$A:$BB,26,FALSE)</f>
        <v>22.1</v>
      </c>
      <c r="AE1651">
        <f>VLOOKUP($G1651,county_facts!$A:$BB,27,FALSE)</f>
        <v>88440</v>
      </c>
      <c r="AF1651">
        <f>VLOOKUP($G1651,county_facts!$A:$BB,28,FALSE)</f>
        <v>67</v>
      </c>
      <c r="AG1651">
        <f>VLOOKUP($G1651,county_facts!$A:$BB,29,FALSE)</f>
        <v>17.100000000000001</v>
      </c>
      <c r="AH1651">
        <f>VLOOKUP($G1651,county_facts!$A:$BB,30,FALSE)</f>
        <v>120800</v>
      </c>
      <c r="AI1651">
        <f>VLOOKUP($G1651,county_facts!$A:$BB,31,FALSE)</f>
        <v>78459</v>
      </c>
      <c r="AJ1651">
        <f>VLOOKUP($G1651,county_facts!$A:$BB,32,FALSE)</f>
        <v>2.64</v>
      </c>
      <c r="AK1651">
        <f>VLOOKUP($G1651,county_facts!$A:$BB,33,FALSE)</f>
        <v>25626</v>
      </c>
      <c r="AL1651">
        <f>VLOOKUP($G1651,county_facts!$A:$BB,34,FALSE)</f>
        <v>47432</v>
      </c>
      <c r="AM1651">
        <f>VLOOKUP($G1651,county_facts!$A:$BB,35,FALSE)</f>
        <v>16.7</v>
      </c>
      <c r="AN1651">
        <f>VLOOKUP($G1651,county_facts!$A:$BB,36,FALSE)</f>
        <v>5668</v>
      </c>
      <c r="AO1651">
        <f>VLOOKUP($G1651,county_facts!$A:$BB,37,FALSE)</f>
        <v>89369</v>
      </c>
      <c r="AP1651">
        <f>VLOOKUP($G1651,county_facts!$A:$BB,38,FALSE)</f>
        <v>3.7</v>
      </c>
      <c r="AQ1651">
        <f>VLOOKUP($G1651,county_facts!$A:$BB,39,FALSE)</f>
        <v>17017</v>
      </c>
      <c r="AR1651">
        <f>VLOOKUP($G1651,county_facts!$A:$BB,40,FALSE)</f>
        <v>21265</v>
      </c>
      <c r="AS1651">
        <f>VLOOKUP($G1651,county_facts!$A:$BB,41,FALSE)</f>
        <v>7.2</v>
      </c>
      <c r="AT1651">
        <f>VLOOKUP($G1651,county_facts!$A:$BB,42,FALSE)</f>
        <v>0</v>
      </c>
      <c r="AU1651">
        <f>VLOOKUP($G1651,county_facts!$A:$BB,43,FALSE)</f>
        <v>0</v>
      </c>
      <c r="AV1651">
        <f>VLOOKUP($G1651,county_facts!$A:$BB,44,FALSE)</f>
        <v>0</v>
      </c>
      <c r="AW1651">
        <f>VLOOKUP($G1651,county_facts!$A:$BB,45,FALSE)</f>
        <v>6.9</v>
      </c>
      <c r="AX1651">
        <f>VLOOKUP($G1651,county_facts!$A:$BB,46,FALSE)</f>
        <v>22.2</v>
      </c>
      <c r="AY1651">
        <f>VLOOKUP($G1651,county_facts!$A:$BB,47,FALSE)</f>
        <v>5423538</v>
      </c>
      <c r="AZ1651">
        <f>VLOOKUP($G1651,county_facts!$A:$BB,48,FALSE)</f>
        <v>922104</v>
      </c>
      <c r="BA1651">
        <f>VLOOKUP($G1651,county_facts!$A:$BB,49,FALSE)</f>
        <v>3110146</v>
      </c>
      <c r="BB1651">
        <f>VLOOKUP($G1651,county_facts!$A:$BB,50,FALSE)</f>
        <v>15706</v>
      </c>
      <c r="BC1651">
        <f>VLOOKUP($G1651,county_facts!$A:$BB,51,FALSE)</f>
        <v>337268</v>
      </c>
      <c r="BD1651">
        <f>VLOOKUP($G1651,county_facts!$A:$BB,52,FALSE)</f>
        <v>389</v>
      </c>
      <c r="BE1651">
        <f>VLOOKUP($G1651,county_facts!$A:$BB,53,FALSE)</f>
        <v>921.45</v>
      </c>
      <c r="BF1651">
        <f>VLOOKUP($G1651,county_facts!$A:$BB,54,FALSE)</f>
        <v>227.6</v>
      </c>
    </row>
    <row r="1652" spans="1:58" x14ac:dyDescent="0.3">
      <c r="A1652" t="s">
        <v>6</v>
      </c>
      <c r="B1652" t="s">
        <v>656</v>
      </c>
      <c r="C1652">
        <v>18</v>
      </c>
      <c r="D1652" t="s">
        <v>622</v>
      </c>
      <c r="E1652">
        <v>28</v>
      </c>
      <c r="F1652">
        <v>0.64285714299999996</v>
      </c>
      <c r="G1652">
        <v>48421</v>
      </c>
      <c r="H1652">
        <f>VLOOKUP($G1652,county_facts!$A:$BB,4,FALSE)</f>
        <v>3084</v>
      </c>
      <c r="I1652">
        <f>VLOOKUP($G1652,county_facts!$A:$BB,5,FALSE)</f>
        <v>3034</v>
      </c>
      <c r="J1652">
        <f>VLOOKUP($G1652,county_facts!$A:$BB,6,FALSE)</f>
        <v>1.6</v>
      </c>
      <c r="K1652">
        <f>VLOOKUP($G1652,county_facts!$A:$BB,7,FALSE)</f>
        <v>3034</v>
      </c>
      <c r="L1652">
        <f>VLOOKUP($G1652,county_facts!$A:$BB,8,FALSE)</f>
        <v>7</v>
      </c>
      <c r="M1652">
        <f>VLOOKUP($G1652,county_facts!$A:$BB,9,FALSE)</f>
        <v>27.8</v>
      </c>
      <c r="N1652">
        <f>VLOOKUP($G1652,county_facts!$A:$BB,10,FALSE)</f>
        <v>14</v>
      </c>
      <c r="O1652">
        <f>VLOOKUP($G1652,county_facts!$A:$BB,11,FALSE)</f>
        <v>47.7</v>
      </c>
      <c r="P1652">
        <f>VLOOKUP($G1652,county_facts!$A:$BB,12,FALSE)</f>
        <v>95.4</v>
      </c>
      <c r="Q1652">
        <f>VLOOKUP($G1652,county_facts!$A:$BB,13,FALSE)</f>
        <v>1.2</v>
      </c>
      <c r="R1652">
        <f>VLOOKUP($G1652,county_facts!$A:$BB,14,FALSE)</f>
        <v>1.6</v>
      </c>
      <c r="S1652">
        <f>VLOOKUP($G1652,county_facts!$A:$BB,15,FALSE)</f>
        <v>0.6</v>
      </c>
      <c r="T1652">
        <f>VLOOKUP($G1652,county_facts!$A:$BB,16,FALSE)</f>
        <v>0</v>
      </c>
      <c r="U1652">
        <f>VLOOKUP($G1652,county_facts!$A:$BB,17,FALSE)</f>
        <v>1.2</v>
      </c>
      <c r="V1652">
        <f>VLOOKUP($G1652,county_facts!$A:$BB,18,FALSE)</f>
        <v>42.2</v>
      </c>
      <c r="W1652">
        <f>VLOOKUP($G1652,county_facts!$A:$BB,19,FALSE)</f>
        <v>55.3</v>
      </c>
      <c r="X1652">
        <f>VLOOKUP($G1652,county_facts!$A:$BB,20,FALSE)</f>
        <v>83.1</v>
      </c>
      <c r="Y1652">
        <f>VLOOKUP($G1652,county_facts!$A:$BB,21,FALSE)</f>
        <v>17.8</v>
      </c>
      <c r="Z1652">
        <f>VLOOKUP($G1652,county_facts!$A:$BB,22,FALSE)</f>
        <v>33.9</v>
      </c>
      <c r="AA1652">
        <f>VLOOKUP($G1652,county_facts!$A:$BB,23,FALSE)</f>
        <v>77</v>
      </c>
      <c r="AB1652">
        <f>VLOOKUP($G1652,county_facts!$A:$BB,24,FALSE)</f>
        <v>20</v>
      </c>
      <c r="AC1652">
        <f>VLOOKUP($G1652,county_facts!$A:$BB,25,FALSE)</f>
        <v>180</v>
      </c>
      <c r="AD1652">
        <f>VLOOKUP($G1652,county_facts!$A:$BB,26,FALSE)</f>
        <v>13.7</v>
      </c>
      <c r="AE1652">
        <f>VLOOKUP($G1652,county_facts!$A:$BB,27,FALSE)</f>
        <v>1282</v>
      </c>
      <c r="AF1652">
        <f>VLOOKUP($G1652,county_facts!$A:$BB,28,FALSE)</f>
        <v>80.2</v>
      </c>
      <c r="AG1652">
        <f>VLOOKUP($G1652,county_facts!$A:$BB,29,FALSE)</f>
        <v>3.4</v>
      </c>
      <c r="AH1652">
        <f>VLOOKUP($G1652,county_facts!$A:$BB,30,FALSE)</f>
        <v>81900</v>
      </c>
      <c r="AI1652">
        <f>VLOOKUP($G1652,county_facts!$A:$BB,31,FALSE)</f>
        <v>949</v>
      </c>
      <c r="AJ1652">
        <f>VLOOKUP($G1652,county_facts!$A:$BB,32,FALSE)</f>
        <v>3.15</v>
      </c>
      <c r="AK1652">
        <f>VLOOKUP($G1652,county_facts!$A:$BB,33,FALSE)</f>
        <v>21936</v>
      </c>
      <c r="AL1652">
        <f>VLOOKUP($G1652,county_facts!$A:$BB,34,FALSE)</f>
        <v>48185</v>
      </c>
      <c r="AM1652">
        <f>VLOOKUP($G1652,county_facts!$A:$BB,35,FALSE)</f>
        <v>13.7</v>
      </c>
      <c r="AN1652">
        <f>VLOOKUP($G1652,county_facts!$A:$BB,36,FALSE)</f>
        <v>61</v>
      </c>
      <c r="AO1652">
        <f>VLOOKUP($G1652,county_facts!$A:$BB,37,FALSE)</f>
        <v>449</v>
      </c>
      <c r="AP1652">
        <f>VLOOKUP($G1652,county_facts!$A:$BB,38,FALSE)</f>
        <v>11.1</v>
      </c>
      <c r="AQ1652">
        <f>VLOOKUP($G1652,county_facts!$A:$BB,39,FALSE)</f>
        <v>229</v>
      </c>
      <c r="AR1652">
        <f>VLOOKUP($G1652,county_facts!$A:$BB,40,FALSE)</f>
        <v>138</v>
      </c>
      <c r="AS1652">
        <f>VLOOKUP($G1652,county_facts!$A:$BB,41,FALSE)</f>
        <v>0</v>
      </c>
      <c r="AT1652">
        <f>VLOOKUP($G1652,county_facts!$A:$BB,42,FALSE)</f>
        <v>0</v>
      </c>
      <c r="AU1652">
        <f>VLOOKUP($G1652,county_facts!$A:$BB,43,FALSE)</f>
        <v>0</v>
      </c>
      <c r="AV1652">
        <f>VLOOKUP($G1652,county_facts!$A:$BB,44,FALSE)</f>
        <v>0</v>
      </c>
      <c r="AW1652">
        <f>VLOOKUP($G1652,county_facts!$A:$BB,45,FALSE)</f>
        <v>0</v>
      </c>
      <c r="AX1652">
        <f>VLOOKUP($G1652,county_facts!$A:$BB,46,FALSE)</f>
        <v>0</v>
      </c>
      <c r="AY1652">
        <f>VLOOKUP($G1652,county_facts!$A:$BB,47,FALSE)</f>
        <v>0</v>
      </c>
      <c r="AZ1652">
        <f>VLOOKUP($G1652,county_facts!$A:$BB,48,FALSE)</f>
        <v>0</v>
      </c>
      <c r="BA1652">
        <f>VLOOKUP($G1652,county_facts!$A:$BB,49,FALSE)</f>
        <v>10079</v>
      </c>
      <c r="BB1652">
        <f>VLOOKUP($G1652,county_facts!$A:$BB,50,FALSE)</f>
        <v>3486</v>
      </c>
      <c r="BC1652">
        <f>VLOOKUP($G1652,county_facts!$A:$BB,51,FALSE)</f>
        <v>0</v>
      </c>
      <c r="BD1652">
        <f>VLOOKUP($G1652,county_facts!$A:$BB,52,FALSE)</f>
        <v>10</v>
      </c>
      <c r="BE1652">
        <f>VLOOKUP($G1652,county_facts!$A:$BB,53,FALSE)</f>
        <v>923.04</v>
      </c>
      <c r="BF1652">
        <f>VLOOKUP($G1652,county_facts!$A:$BB,54,FALSE)</f>
        <v>3.3</v>
      </c>
    </row>
    <row r="1653" spans="1:58" x14ac:dyDescent="0.3">
      <c r="A1653" t="s">
        <v>9</v>
      </c>
      <c r="B1653" t="s">
        <v>656</v>
      </c>
      <c r="C1653">
        <v>10</v>
      </c>
      <c r="D1653" t="s">
        <v>622</v>
      </c>
      <c r="E1653">
        <v>28</v>
      </c>
      <c r="F1653">
        <v>0.35714285699999998</v>
      </c>
      <c r="G1653">
        <v>48421</v>
      </c>
      <c r="H1653">
        <f>VLOOKUP($G1653,county_facts!$A:$BB,4,FALSE)</f>
        <v>3084</v>
      </c>
      <c r="I1653">
        <f>VLOOKUP($G1653,county_facts!$A:$BB,5,FALSE)</f>
        <v>3034</v>
      </c>
      <c r="J1653">
        <f>VLOOKUP($G1653,county_facts!$A:$BB,6,FALSE)</f>
        <v>1.6</v>
      </c>
      <c r="K1653">
        <f>VLOOKUP($G1653,county_facts!$A:$BB,7,FALSE)</f>
        <v>3034</v>
      </c>
      <c r="L1653">
        <f>VLOOKUP($G1653,county_facts!$A:$BB,8,FALSE)</f>
        <v>7</v>
      </c>
      <c r="M1653">
        <f>VLOOKUP($G1653,county_facts!$A:$BB,9,FALSE)</f>
        <v>27.8</v>
      </c>
      <c r="N1653">
        <f>VLOOKUP($G1653,county_facts!$A:$BB,10,FALSE)</f>
        <v>14</v>
      </c>
      <c r="O1653">
        <f>VLOOKUP($G1653,county_facts!$A:$BB,11,FALSE)</f>
        <v>47.7</v>
      </c>
      <c r="P1653">
        <f>VLOOKUP($G1653,county_facts!$A:$BB,12,FALSE)</f>
        <v>95.4</v>
      </c>
      <c r="Q1653">
        <f>VLOOKUP($G1653,county_facts!$A:$BB,13,FALSE)</f>
        <v>1.2</v>
      </c>
      <c r="R1653">
        <f>VLOOKUP($G1653,county_facts!$A:$BB,14,FALSE)</f>
        <v>1.6</v>
      </c>
      <c r="S1653">
        <f>VLOOKUP($G1653,county_facts!$A:$BB,15,FALSE)</f>
        <v>0.6</v>
      </c>
      <c r="T1653">
        <f>VLOOKUP($G1653,county_facts!$A:$BB,16,FALSE)</f>
        <v>0</v>
      </c>
      <c r="U1653">
        <f>VLOOKUP($G1653,county_facts!$A:$BB,17,FALSE)</f>
        <v>1.2</v>
      </c>
      <c r="V1653">
        <f>VLOOKUP($G1653,county_facts!$A:$BB,18,FALSE)</f>
        <v>42.2</v>
      </c>
      <c r="W1653">
        <f>VLOOKUP($G1653,county_facts!$A:$BB,19,FALSE)</f>
        <v>55.3</v>
      </c>
      <c r="X1653">
        <f>VLOOKUP($G1653,county_facts!$A:$BB,20,FALSE)</f>
        <v>83.1</v>
      </c>
      <c r="Y1653">
        <f>VLOOKUP($G1653,county_facts!$A:$BB,21,FALSE)</f>
        <v>17.8</v>
      </c>
      <c r="Z1653">
        <f>VLOOKUP($G1653,county_facts!$A:$BB,22,FALSE)</f>
        <v>33.9</v>
      </c>
      <c r="AA1653">
        <f>VLOOKUP($G1653,county_facts!$A:$BB,23,FALSE)</f>
        <v>77</v>
      </c>
      <c r="AB1653">
        <f>VLOOKUP($G1653,county_facts!$A:$BB,24,FALSE)</f>
        <v>20</v>
      </c>
      <c r="AC1653">
        <f>VLOOKUP($G1653,county_facts!$A:$BB,25,FALSE)</f>
        <v>180</v>
      </c>
      <c r="AD1653">
        <f>VLOOKUP($G1653,county_facts!$A:$BB,26,FALSE)</f>
        <v>13.7</v>
      </c>
      <c r="AE1653">
        <f>VLOOKUP($G1653,county_facts!$A:$BB,27,FALSE)</f>
        <v>1282</v>
      </c>
      <c r="AF1653">
        <f>VLOOKUP($G1653,county_facts!$A:$BB,28,FALSE)</f>
        <v>80.2</v>
      </c>
      <c r="AG1653">
        <f>VLOOKUP($G1653,county_facts!$A:$BB,29,FALSE)</f>
        <v>3.4</v>
      </c>
      <c r="AH1653">
        <f>VLOOKUP($G1653,county_facts!$A:$BB,30,FALSE)</f>
        <v>81900</v>
      </c>
      <c r="AI1653">
        <f>VLOOKUP($G1653,county_facts!$A:$BB,31,FALSE)</f>
        <v>949</v>
      </c>
      <c r="AJ1653">
        <f>VLOOKUP($G1653,county_facts!$A:$BB,32,FALSE)</f>
        <v>3.15</v>
      </c>
      <c r="AK1653">
        <f>VLOOKUP($G1653,county_facts!$A:$BB,33,FALSE)</f>
        <v>21936</v>
      </c>
      <c r="AL1653">
        <f>VLOOKUP($G1653,county_facts!$A:$BB,34,FALSE)</f>
        <v>48185</v>
      </c>
      <c r="AM1653">
        <f>VLOOKUP($G1653,county_facts!$A:$BB,35,FALSE)</f>
        <v>13.7</v>
      </c>
      <c r="AN1653">
        <f>VLOOKUP($G1653,county_facts!$A:$BB,36,FALSE)</f>
        <v>61</v>
      </c>
      <c r="AO1653">
        <f>VLOOKUP($G1653,county_facts!$A:$BB,37,FALSE)</f>
        <v>449</v>
      </c>
      <c r="AP1653">
        <f>VLOOKUP($G1653,county_facts!$A:$BB,38,FALSE)</f>
        <v>11.1</v>
      </c>
      <c r="AQ1653">
        <f>VLOOKUP($G1653,county_facts!$A:$BB,39,FALSE)</f>
        <v>229</v>
      </c>
      <c r="AR1653">
        <f>VLOOKUP($G1653,county_facts!$A:$BB,40,FALSE)</f>
        <v>138</v>
      </c>
      <c r="AS1653">
        <f>VLOOKUP($G1653,county_facts!$A:$BB,41,FALSE)</f>
        <v>0</v>
      </c>
      <c r="AT1653">
        <f>VLOOKUP($G1653,county_facts!$A:$BB,42,FALSE)</f>
        <v>0</v>
      </c>
      <c r="AU1653">
        <f>VLOOKUP($G1653,county_facts!$A:$BB,43,FALSE)</f>
        <v>0</v>
      </c>
      <c r="AV1653">
        <f>VLOOKUP($G1653,county_facts!$A:$BB,44,FALSE)</f>
        <v>0</v>
      </c>
      <c r="AW1653">
        <f>VLOOKUP($G1653,county_facts!$A:$BB,45,FALSE)</f>
        <v>0</v>
      </c>
      <c r="AX1653">
        <f>VLOOKUP($G1653,county_facts!$A:$BB,46,FALSE)</f>
        <v>0</v>
      </c>
      <c r="AY1653">
        <f>VLOOKUP($G1653,county_facts!$A:$BB,47,FALSE)</f>
        <v>0</v>
      </c>
      <c r="AZ1653">
        <f>VLOOKUP($G1653,county_facts!$A:$BB,48,FALSE)</f>
        <v>0</v>
      </c>
      <c r="BA1653">
        <f>VLOOKUP($G1653,county_facts!$A:$BB,49,FALSE)</f>
        <v>10079</v>
      </c>
      <c r="BB1653">
        <f>VLOOKUP($G1653,county_facts!$A:$BB,50,FALSE)</f>
        <v>3486</v>
      </c>
      <c r="BC1653">
        <f>VLOOKUP($G1653,county_facts!$A:$BB,51,FALSE)</f>
        <v>0</v>
      </c>
      <c r="BD1653">
        <f>VLOOKUP($G1653,county_facts!$A:$BB,52,FALSE)</f>
        <v>10</v>
      </c>
      <c r="BE1653">
        <f>VLOOKUP($G1653,county_facts!$A:$BB,53,FALSE)</f>
        <v>923.04</v>
      </c>
      <c r="BF1653">
        <f>VLOOKUP($G1653,county_facts!$A:$BB,54,FALSE)</f>
        <v>3.3</v>
      </c>
    </row>
    <row r="1654" spans="1:58" x14ac:dyDescent="0.3">
      <c r="A1654" t="s">
        <v>6</v>
      </c>
      <c r="B1654" t="s">
        <v>17</v>
      </c>
      <c r="C1654">
        <v>261</v>
      </c>
      <c r="D1654" t="s">
        <v>622</v>
      </c>
      <c r="E1654">
        <v>341</v>
      </c>
      <c r="F1654">
        <v>0.76539589399999997</v>
      </c>
      <c r="G1654">
        <v>48419</v>
      </c>
      <c r="H1654">
        <f>VLOOKUP($G1654,county_facts!$A:$BB,4,FALSE)</f>
        <v>25515</v>
      </c>
      <c r="I1654">
        <f>VLOOKUP($G1654,county_facts!$A:$BB,5,FALSE)</f>
        <v>25448</v>
      </c>
      <c r="J1654">
        <f>VLOOKUP($G1654,county_facts!$A:$BB,6,FALSE)</f>
        <v>0.3</v>
      </c>
      <c r="K1654">
        <f>VLOOKUP($G1654,county_facts!$A:$BB,7,FALSE)</f>
        <v>25448</v>
      </c>
      <c r="L1654">
        <f>VLOOKUP($G1654,county_facts!$A:$BB,8,FALSE)</f>
        <v>7.2</v>
      </c>
      <c r="M1654">
        <f>VLOOKUP($G1654,county_facts!$A:$BB,9,FALSE)</f>
        <v>26.4</v>
      </c>
      <c r="N1654">
        <f>VLOOKUP($G1654,county_facts!$A:$BB,10,FALSE)</f>
        <v>16.100000000000001</v>
      </c>
      <c r="O1654">
        <f>VLOOKUP($G1654,county_facts!$A:$BB,11,FALSE)</f>
        <v>50.5</v>
      </c>
      <c r="P1654">
        <f>VLOOKUP($G1654,county_facts!$A:$BB,12,FALSE)</f>
        <v>79.2</v>
      </c>
      <c r="Q1654">
        <f>VLOOKUP($G1654,county_facts!$A:$BB,13,FALSE)</f>
        <v>17.600000000000001</v>
      </c>
      <c r="R1654">
        <f>VLOOKUP($G1654,county_facts!$A:$BB,14,FALSE)</f>
        <v>0.9</v>
      </c>
      <c r="S1654">
        <f>VLOOKUP($G1654,county_facts!$A:$BB,15,FALSE)</f>
        <v>1</v>
      </c>
      <c r="T1654">
        <f>VLOOKUP($G1654,county_facts!$A:$BB,16,FALSE)</f>
        <v>0</v>
      </c>
      <c r="U1654">
        <f>VLOOKUP($G1654,county_facts!$A:$BB,17,FALSE)</f>
        <v>1.2</v>
      </c>
      <c r="V1654">
        <f>VLOOKUP($G1654,county_facts!$A:$BB,18,FALSE)</f>
        <v>18</v>
      </c>
      <c r="W1654">
        <f>VLOOKUP($G1654,county_facts!$A:$BB,19,FALSE)</f>
        <v>62.8</v>
      </c>
      <c r="X1654">
        <f>VLOOKUP($G1654,county_facts!$A:$BB,20,FALSE)</f>
        <v>89.9</v>
      </c>
      <c r="Y1654">
        <f>VLOOKUP($G1654,county_facts!$A:$BB,21,FALSE)</f>
        <v>9.8000000000000007</v>
      </c>
      <c r="Z1654">
        <f>VLOOKUP($G1654,county_facts!$A:$BB,22,FALSE)</f>
        <v>15.4</v>
      </c>
      <c r="AA1654">
        <f>VLOOKUP($G1654,county_facts!$A:$BB,23,FALSE)</f>
        <v>77.5</v>
      </c>
      <c r="AB1654">
        <f>VLOOKUP($G1654,county_facts!$A:$BB,24,FALSE)</f>
        <v>13.7</v>
      </c>
      <c r="AC1654">
        <f>VLOOKUP($G1654,county_facts!$A:$BB,25,FALSE)</f>
        <v>1826</v>
      </c>
      <c r="AD1654">
        <f>VLOOKUP($G1654,county_facts!$A:$BB,26,FALSE)</f>
        <v>23.1</v>
      </c>
      <c r="AE1654">
        <f>VLOOKUP($G1654,county_facts!$A:$BB,27,FALSE)</f>
        <v>11924</v>
      </c>
      <c r="AF1654">
        <f>VLOOKUP($G1654,county_facts!$A:$BB,28,FALSE)</f>
        <v>71.7</v>
      </c>
      <c r="AG1654">
        <f>VLOOKUP($G1654,county_facts!$A:$BB,29,FALSE)</f>
        <v>5.3</v>
      </c>
      <c r="AH1654">
        <f>VLOOKUP($G1654,county_facts!$A:$BB,30,FALSE)</f>
        <v>72000</v>
      </c>
      <c r="AI1654">
        <f>VLOOKUP($G1654,county_facts!$A:$BB,31,FALSE)</f>
        <v>9781</v>
      </c>
      <c r="AJ1654">
        <f>VLOOKUP($G1654,county_facts!$A:$BB,32,FALSE)</f>
        <v>2.59</v>
      </c>
      <c r="AK1654">
        <f>VLOOKUP($G1654,county_facts!$A:$BB,33,FALSE)</f>
        <v>21126</v>
      </c>
      <c r="AL1654">
        <f>VLOOKUP($G1654,county_facts!$A:$BB,34,FALSE)</f>
        <v>37081</v>
      </c>
      <c r="AM1654">
        <f>VLOOKUP($G1654,county_facts!$A:$BB,35,FALSE)</f>
        <v>22.1</v>
      </c>
      <c r="AN1654">
        <f>VLOOKUP($G1654,county_facts!$A:$BB,36,FALSE)</f>
        <v>523</v>
      </c>
      <c r="AO1654">
        <f>VLOOKUP($G1654,county_facts!$A:$BB,37,FALSE)</f>
        <v>7005</v>
      </c>
      <c r="AP1654">
        <f>VLOOKUP($G1654,county_facts!$A:$BB,38,FALSE)</f>
        <v>-2.6</v>
      </c>
      <c r="AQ1654">
        <f>VLOOKUP($G1654,county_facts!$A:$BB,39,FALSE)</f>
        <v>1669</v>
      </c>
      <c r="AR1654">
        <f>VLOOKUP($G1654,county_facts!$A:$BB,40,FALSE)</f>
        <v>1960</v>
      </c>
      <c r="AS1654">
        <f>VLOOKUP($G1654,county_facts!$A:$BB,41,FALSE)</f>
        <v>0</v>
      </c>
      <c r="AT1654">
        <f>VLOOKUP($G1654,county_facts!$A:$BB,42,FALSE)</f>
        <v>0</v>
      </c>
      <c r="AU1654">
        <f>VLOOKUP($G1654,county_facts!$A:$BB,43,FALSE)</f>
        <v>0</v>
      </c>
      <c r="AV1654">
        <f>VLOOKUP($G1654,county_facts!$A:$BB,44,FALSE)</f>
        <v>0</v>
      </c>
      <c r="AW1654">
        <f>VLOOKUP($G1654,county_facts!$A:$BB,45,FALSE)</f>
        <v>0</v>
      </c>
      <c r="AX1654">
        <f>VLOOKUP($G1654,county_facts!$A:$BB,46,FALSE)</f>
        <v>25.6</v>
      </c>
      <c r="AY1654">
        <f>VLOOKUP($G1654,county_facts!$A:$BB,47,FALSE)</f>
        <v>552023</v>
      </c>
      <c r="AZ1654">
        <f>VLOOKUP($G1654,county_facts!$A:$BB,48,FALSE)</f>
        <v>97607</v>
      </c>
      <c r="BA1654">
        <f>VLOOKUP($G1654,county_facts!$A:$BB,49,FALSE)</f>
        <v>246528</v>
      </c>
      <c r="BB1654">
        <f>VLOOKUP($G1654,county_facts!$A:$BB,50,FALSE)</f>
        <v>9345</v>
      </c>
      <c r="BC1654">
        <f>VLOOKUP($G1654,county_facts!$A:$BB,51,FALSE)</f>
        <v>14912</v>
      </c>
      <c r="BD1654">
        <f>VLOOKUP($G1654,county_facts!$A:$BB,52,FALSE)</f>
        <v>15</v>
      </c>
      <c r="BE1654">
        <f>VLOOKUP($G1654,county_facts!$A:$BB,53,FALSE)</f>
        <v>795.58</v>
      </c>
      <c r="BF1654">
        <f>VLOOKUP($G1654,county_facts!$A:$BB,54,FALSE)</f>
        <v>32</v>
      </c>
    </row>
    <row r="1655" spans="1:58" x14ac:dyDescent="0.3">
      <c r="A1655" t="s">
        <v>9</v>
      </c>
      <c r="B1655" t="s">
        <v>17</v>
      </c>
      <c r="C1655">
        <v>80</v>
      </c>
      <c r="D1655" t="s">
        <v>622</v>
      </c>
      <c r="E1655">
        <v>341</v>
      </c>
      <c r="F1655">
        <v>0.23460410600000001</v>
      </c>
      <c r="G1655">
        <v>48419</v>
      </c>
      <c r="H1655">
        <f>VLOOKUP($G1655,county_facts!$A:$BB,4,FALSE)</f>
        <v>25515</v>
      </c>
      <c r="I1655">
        <f>VLOOKUP($G1655,county_facts!$A:$BB,5,FALSE)</f>
        <v>25448</v>
      </c>
      <c r="J1655">
        <f>VLOOKUP($G1655,county_facts!$A:$BB,6,FALSE)</f>
        <v>0.3</v>
      </c>
      <c r="K1655">
        <f>VLOOKUP($G1655,county_facts!$A:$BB,7,FALSE)</f>
        <v>25448</v>
      </c>
      <c r="L1655">
        <f>VLOOKUP($G1655,county_facts!$A:$BB,8,FALSE)</f>
        <v>7.2</v>
      </c>
      <c r="M1655">
        <f>VLOOKUP($G1655,county_facts!$A:$BB,9,FALSE)</f>
        <v>26.4</v>
      </c>
      <c r="N1655">
        <f>VLOOKUP($G1655,county_facts!$A:$BB,10,FALSE)</f>
        <v>16.100000000000001</v>
      </c>
      <c r="O1655">
        <f>VLOOKUP($G1655,county_facts!$A:$BB,11,FALSE)</f>
        <v>50.5</v>
      </c>
      <c r="P1655">
        <f>VLOOKUP($G1655,county_facts!$A:$BB,12,FALSE)</f>
        <v>79.2</v>
      </c>
      <c r="Q1655">
        <f>VLOOKUP($G1655,county_facts!$A:$BB,13,FALSE)</f>
        <v>17.600000000000001</v>
      </c>
      <c r="R1655">
        <f>VLOOKUP($G1655,county_facts!$A:$BB,14,FALSE)</f>
        <v>0.9</v>
      </c>
      <c r="S1655">
        <f>VLOOKUP($G1655,county_facts!$A:$BB,15,FALSE)</f>
        <v>1</v>
      </c>
      <c r="T1655">
        <f>VLOOKUP($G1655,county_facts!$A:$BB,16,FALSE)</f>
        <v>0</v>
      </c>
      <c r="U1655">
        <f>VLOOKUP($G1655,county_facts!$A:$BB,17,FALSE)</f>
        <v>1.2</v>
      </c>
      <c r="V1655">
        <f>VLOOKUP($G1655,county_facts!$A:$BB,18,FALSE)</f>
        <v>18</v>
      </c>
      <c r="W1655">
        <f>VLOOKUP($G1655,county_facts!$A:$BB,19,FALSE)</f>
        <v>62.8</v>
      </c>
      <c r="X1655">
        <f>VLOOKUP($G1655,county_facts!$A:$BB,20,FALSE)</f>
        <v>89.9</v>
      </c>
      <c r="Y1655">
        <f>VLOOKUP($G1655,county_facts!$A:$BB,21,FALSE)</f>
        <v>9.8000000000000007</v>
      </c>
      <c r="Z1655">
        <f>VLOOKUP($G1655,county_facts!$A:$BB,22,FALSE)</f>
        <v>15.4</v>
      </c>
      <c r="AA1655">
        <f>VLOOKUP($G1655,county_facts!$A:$BB,23,FALSE)</f>
        <v>77.5</v>
      </c>
      <c r="AB1655">
        <f>VLOOKUP($G1655,county_facts!$A:$BB,24,FALSE)</f>
        <v>13.7</v>
      </c>
      <c r="AC1655">
        <f>VLOOKUP($G1655,county_facts!$A:$BB,25,FALSE)</f>
        <v>1826</v>
      </c>
      <c r="AD1655">
        <f>VLOOKUP($G1655,county_facts!$A:$BB,26,FALSE)</f>
        <v>23.1</v>
      </c>
      <c r="AE1655">
        <f>VLOOKUP($G1655,county_facts!$A:$BB,27,FALSE)</f>
        <v>11924</v>
      </c>
      <c r="AF1655">
        <f>VLOOKUP($G1655,county_facts!$A:$BB,28,FALSE)</f>
        <v>71.7</v>
      </c>
      <c r="AG1655">
        <f>VLOOKUP($G1655,county_facts!$A:$BB,29,FALSE)</f>
        <v>5.3</v>
      </c>
      <c r="AH1655">
        <f>VLOOKUP($G1655,county_facts!$A:$BB,30,FALSE)</f>
        <v>72000</v>
      </c>
      <c r="AI1655">
        <f>VLOOKUP($G1655,county_facts!$A:$BB,31,FALSE)</f>
        <v>9781</v>
      </c>
      <c r="AJ1655">
        <f>VLOOKUP($G1655,county_facts!$A:$BB,32,FALSE)</f>
        <v>2.59</v>
      </c>
      <c r="AK1655">
        <f>VLOOKUP($G1655,county_facts!$A:$BB,33,FALSE)</f>
        <v>21126</v>
      </c>
      <c r="AL1655">
        <f>VLOOKUP($G1655,county_facts!$A:$BB,34,FALSE)</f>
        <v>37081</v>
      </c>
      <c r="AM1655">
        <f>VLOOKUP($G1655,county_facts!$A:$BB,35,FALSE)</f>
        <v>22.1</v>
      </c>
      <c r="AN1655">
        <f>VLOOKUP($G1655,county_facts!$A:$BB,36,FALSE)</f>
        <v>523</v>
      </c>
      <c r="AO1655">
        <f>VLOOKUP($G1655,county_facts!$A:$BB,37,FALSE)</f>
        <v>7005</v>
      </c>
      <c r="AP1655">
        <f>VLOOKUP($G1655,county_facts!$A:$BB,38,FALSE)</f>
        <v>-2.6</v>
      </c>
      <c r="AQ1655">
        <f>VLOOKUP($G1655,county_facts!$A:$BB,39,FALSE)</f>
        <v>1669</v>
      </c>
      <c r="AR1655">
        <f>VLOOKUP($G1655,county_facts!$A:$BB,40,FALSE)</f>
        <v>1960</v>
      </c>
      <c r="AS1655">
        <f>VLOOKUP($G1655,county_facts!$A:$BB,41,FALSE)</f>
        <v>0</v>
      </c>
      <c r="AT1655">
        <f>VLOOKUP($G1655,county_facts!$A:$BB,42,FALSE)</f>
        <v>0</v>
      </c>
      <c r="AU1655">
        <f>VLOOKUP($G1655,county_facts!$A:$BB,43,FALSE)</f>
        <v>0</v>
      </c>
      <c r="AV1655">
        <f>VLOOKUP($G1655,county_facts!$A:$BB,44,FALSE)</f>
        <v>0</v>
      </c>
      <c r="AW1655">
        <f>VLOOKUP($G1655,county_facts!$A:$BB,45,FALSE)</f>
        <v>0</v>
      </c>
      <c r="AX1655">
        <f>VLOOKUP($G1655,county_facts!$A:$BB,46,FALSE)</f>
        <v>25.6</v>
      </c>
      <c r="AY1655">
        <f>VLOOKUP($G1655,county_facts!$A:$BB,47,FALSE)</f>
        <v>552023</v>
      </c>
      <c r="AZ1655">
        <f>VLOOKUP($G1655,county_facts!$A:$BB,48,FALSE)</f>
        <v>97607</v>
      </c>
      <c r="BA1655">
        <f>VLOOKUP($G1655,county_facts!$A:$BB,49,FALSE)</f>
        <v>246528</v>
      </c>
      <c r="BB1655">
        <f>VLOOKUP($G1655,county_facts!$A:$BB,50,FALSE)</f>
        <v>9345</v>
      </c>
      <c r="BC1655">
        <f>VLOOKUP($G1655,county_facts!$A:$BB,51,FALSE)</f>
        <v>14912</v>
      </c>
      <c r="BD1655">
        <f>VLOOKUP($G1655,county_facts!$A:$BB,52,FALSE)</f>
        <v>15</v>
      </c>
      <c r="BE1655">
        <f>VLOOKUP($G1655,county_facts!$A:$BB,53,FALSE)</f>
        <v>795.58</v>
      </c>
      <c r="BF1655">
        <f>VLOOKUP($G1655,county_facts!$A:$BB,54,FALSE)</f>
        <v>32</v>
      </c>
    </row>
    <row r="1656" spans="1:58" x14ac:dyDescent="0.3">
      <c r="A1656" t="s">
        <v>6</v>
      </c>
      <c r="B1656" t="s">
        <v>657</v>
      </c>
      <c r="C1656">
        <v>27</v>
      </c>
      <c r="D1656" t="s">
        <v>622</v>
      </c>
      <c r="E1656">
        <v>40</v>
      </c>
      <c r="F1656">
        <v>0.67500000000000004</v>
      </c>
      <c r="G1656">
        <v>48417</v>
      </c>
      <c r="H1656">
        <f>VLOOKUP($G1656,county_facts!$A:$BB,4,FALSE)</f>
        <v>3343</v>
      </c>
      <c r="I1656">
        <f>VLOOKUP($G1656,county_facts!$A:$BB,5,FALSE)</f>
        <v>3378</v>
      </c>
      <c r="J1656">
        <f>VLOOKUP($G1656,county_facts!$A:$BB,6,FALSE)</f>
        <v>-1</v>
      </c>
      <c r="K1656">
        <f>VLOOKUP($G1656,county_facts!$A:$BB,7,FALSE)</f>
        <v>3378</v>
      </c>
      <c r="L1656">
        <f>VLOOKUP($G1656,county_facts!$A:$BB,8,FALSE)</f>
        <v>5.7</v>
      </c>
      <c r="M1656">
        <f>VLOOKUP($G1656,county_facts!$A:$BB,9,FALSE)</f>
        <v>23.5</v>
      </c>
      <c r="N1656">
        <f>VLOOKUP($G1656,county_facts!$A:$BB,10,FALSE)</f>
        <v>18.5</v>
      </c>
      <c r="O1656">
        <f>VLOOKUP($G1656,county_facts!$A:$BB,11,FALSE)</f>
        <v>51.2</v>
      </c>
      <c r="P1656">
        <f>VLOOKUP($G1656,county_facts!$A:$BB,12,FALSE)</f>
        <v>95.9</v>
      </c>
      <c r="Q1656">
        <f>VLOOKUP($G1656,county_facts!$A:$BB,13,FALSE)</f>
        <v>1.4</v>
      </c>
      <c r="R1656">
        <f>VLOOKUP($G1656,county_facts!$A:$BB,14,FALSE)</f>
        <v>0.6</v>
      </c>
      <c r="S1656">
        <f>VLOOKUP($G1656,county_facts!$A:$BB,15,FALSE)</f>
        <v>0.4</v>
      </c>
      <c r="T1656">
        <f>VLOOKUP($G1656,county_facts!$A:$BB,16,FALSE)</f>
        <v>0.1</v>
      </c>
      <c r="U1656">
        <f>VLOOKUP($G1656,county_facts!$A:$BB,17,FALSE)</f>
        <v>1.6</v>
      </c>
      <c r="V1656">
        <f>VLOOKUP($G1656,county_facts!$A:$BB,18,FALSE)</f>
        <v>11.5</v>
      </c>
      <c r="W1656">
        <f>VLOOKUP($G1656,county_facts!$A:$BB,19,FALSE)</f>
        <v>85.5</v>
      </c>
      <c r="X1656">
        <f>VLOOKUP($G1656,county_facts!$A:$BB,20,FALSE)</f>
        <v>91.6</v>
      </c>
      <c r="Y1656">
        <f>VLOOKUP($G1656,county_facts!$A:$BB,21,FALSE)</f>
        <v>4.7</v>
      </c>
      <c r="Z1656">
        <f>VLOOKUP($G1656,county_facts!$A:$BB,22,FALSE)</f>
        <v>8.4</v>
      </c>
      <c r="AA1656">
        <f>VLOOKUP($G1656,county_facts!$A:$BB,23,FALSE)</f>
        <v>87.1</v>
      </c>
      <c r="AB1656">
        <f>VLOOKUP($G1656,county_facts!$A:$BB,24,FALSE)</f>
        <v>25.4</v>
      </c>
      <c r="AC1656">
        <f>VLOOKUP($G1656,county_facts!$A:$BB,25,FALSE)</f>
        <v>200</v>
      </c>
      <c r="AD1656">
        <f>VLOOKUP($G1656,county_facts!$A:$BB,26,FALSE)</f>
        <v>18.7</v>
      </c>
      <c r="AE1656">
        <f>VLOOKUP($G1656,county_facts!$A:$BB,27,FALSE)</f>
        <v>1755</v>
      </c>
      <c r="AF1656">
        <f>VLOOKUP($G1656,county_facts!$A:$BB,28,FALSE)</f>
        <v>75.099999999999994</v>
      </c>
      <c r="AG1656">
        <f>VLOOKUP($G1656,county_facts!$A:$BB,29,FALSE)</f>
        <v>7.1</v>
      </c>
      <c r="AH1656">
        <f>VLOOKUP($G1656,county_facts!$A:$BB,30,FALSE)</f>
        <v>66200</v>
      </c>
      <c r="AI1656">
        <f>VLOOKUP($G1656,county_facts!$A:$BB,31,FALSE)</f>
        <v>1445</v>
      </c>
      <c r="AJ1656">
        <f>VLOOKUP($G1656,county_facts!$A:$BB,32,FALSE)</f>
        <v>2.29</v>
      </c>
      <c r="AK1656">
        <f>VLOOKUP($G1656,county_facts!$A:$BB,33,FALSE)</f>
        <v>25436</v>
      </c>
      <c r="AL1656">
        <f>VLOOKUP($G1656,county_facts!$A:$BB,34,FALSE)</f>
        <v>47277</v>
      </c>
      <c r="AM1656">
        <f>VLOOKUP($G1656,county_facts!$A:$BB,35,FALSE)</f>
        <v>16.100000000000001</v>
      </c>
      <c r="AN1656">
        <f>VLOOKUP($G1656,county_facts!$A:$BB,36,FALSE)</f>
        <v>129</v>
      </c>
      <c r="AO1656">
        <f>VLOOKUP($G1656,county_facts!$A:$BB,37,FALSE)</f>
        <v>1445</v>
      </c>
      <c r="AP1656">
        <f>VLOOKUP($G1656,county_facts!$A:$BB,38,FALSE)</f>
        <v>11.1</v>
      </c>
      <c r="AQ1656">
        <f>VLOOKUP($G1656,county_facts!$A:$BB,39,FALSE)</f>
        <v>469</v>
      </c>
      <c r="AR1656">
        <f>VLOOKUP($G1656,county_facts!$A:$BB,40,FALSE)</f>
        <v>584</v>
      </c>
      <c r="AS1656">
        <f>VLOOKUP($G1656,county_facts!$A:$BB,41,FALSE)</f>
        <v>0</v>
      </c>
      <c r="AT1656">
        <f>VLOOKUP($G1656,county_facts!$A:$BB,42,FALSE)</f>
        <v>0</v>
      </c>
      <c r="AU1656">
        <f>VLOOKUP($G1656,county_facts!$A:$BB,43,FALSE)</f>
        <v>0</v>
      </c>
      <c r="AV1656">
        <f>VLOOKUP($G1656,county_facts!$A:$BB,44,FALSE)</f>
        <v>0</v>
      </c>
      <c r="AW1656">
        <f>VLOOKUP($G1656,county_facts!$A:$BB,45,FALSE)</f>
        <v>0</v>
      </c>
      <c r="AX1656">
        <f>VLOOKUP($G1656,county_facts!$A:$BB,46,FALSE)</f>
        <v>0</v>
      </c>
      <c r="AY1656">
        <f>VLOOKUP($G1656,county_facts!$A:$BB,47,FALSE)</f>
        <v>0</v>
      </c>
      <c r="AZ1656">
        <f>VLOOKUP($G1656,county_facts!$A:$BB,48,FALSE)</f>
        <v>4120</v>
      </c>
      <c r="BA1656">
        <f>VLOOKUP($G1656,county_facts!$A:$BB,49,FALSE)</f>
        <v>14844</v>
      </c>
      <c r="BB1656">
        <f>VLOOKUP($G1656,county_facts!$A:$BB,50,FALSE)</f>
        <v>4764</v>
      </c>
      <c r="BC1656">
        <f>VLOOKUP($G1656,county_facts!$A:$BB,51,FALSE)</f>
        <v>1905</v>
      </c>
      <c r="BD1656">
        <f>VLOOKUP($G1656,county_facts!$A:$BB,52,FALSE)</f>
        <v>0</v>
      </c>
      <c r="BE1656">
        <f>VLOOKUP($G1656,county_facts!$A:$BB,53,FALSE)</f>
        <v>914.29</v>
      </c>
      <c r="BF1656">
        <f>VLOOKUP($G1656,county_facts!$A:$BB,54,FALSE)</f>
        <v>3.7</v>
      </c>
    </row>
    <row r="1657" spans="1:58" x14ac:dyDescent="0.3">
      <c r="A1657" t="s">
        <v>9</v>
      </c>
      <c r="B1657" t="s">
        <v>657</v>
      </c>
      <c r="C1657">
        <v>13</v>
      </c>
      <c r="D1657" t="s">
        <v>622</v>
      </c>
      <c r="E1657">
        <v>40</v>
      </c>
      <c r="F1657">
        <v>0.32500000000000001</v>
      </c>
      <c r="G1657">
        <v>48417</v>
      </c>
      <c r="H1657">
        <f>VLOOKUP($G1657,county_facts!$A:$BB,4,FALSE)</f>
        <v>3343</v>
      </c>
      <c r="I1657">
        <f>VLOOKUP($G1657,county_facts!$A:$BB,5,FALSE)</f>
        <v>3378</v>
      </c>
      <c r="J1657">
        <f>VLOOKUP($G1657,county_facts!$A:$BB,6,FALSE)</f>
        <v>-1</v>
      </c>
      <c r="K1657">
        <f>VLOOKUP($G1657,county_facts!$A:$BB,7,FALSE)</f>
        <v>3378</v>
      </c>
      <c r="L1657">
        <f>VLOOKUP($G1657,county_facts!$A:$BB,8,FALSE)</f>
        <v>5.7</v>
      </c>
      <c r="M1657">
        <f>VLOOKUP($G1657,county_facts!$A:$BB,9,FALSE)</f>
        <v>23.5</v>
      </c>
      <c r="N1657">
        <f>VLOOKUP($G1657,county_facts!$A:$BB,10,FALSE)</f>
        <v>18.5</v>
      </c>
      <c r="O1657">
        <f>VLOOKUP($G1657,county_facts!$A:$BB,11,FALSE)</f>
        <v>51.2</v>
      </c>
      <c r="P1657">
        <f>VLOOKUP($G1657,county_facts!$A:$BB,12,FALSE)</f>
        <v>95.9</v>
      </c>
      <c r="Q1657">
        <f>VLOOKUP($G1657,county_facts!$A:$BB,13,FALSE)</f>
        <v>1.4</v>
      </c>
      <c r="R1657">
        <f>VLOOKUP($G1657,county_facts!$A:$BB,14,FALSE)</f>
        <v>0.6</v>
      </c>
      <c r="S1657">
        <f>VLOOKUP($G1657,county_facts!$A:$BB,15,FALSE)</f>
        <v>0.4</v>
      </c>
      <c r="T1657">
        <f>VLOOKUP($G1657,county_facts!$A:$BB,16,FALSE)</f>
        <v>0.1</v>
      </c>
      <c r="U1657">
        <f>VLOOKUP($G1657,county_facts!$A:$BB,17,FALSE)</f>
        <v>1.6</v>
      </c>
      <c r="V1657">
        <f>VLOOKUP($G1657,county_facts!$A:$BB,18,FALSE)</f>
        <v>11.5</v>
      </c>
      <c r="W1657">
        <f>VLOOKUP($G1657,county_facts!$A:$BB,19,FALSE)</f>
        <v>85.5</v>
      </c>
      <c r="X1657">
        <f>VLOOKUP($G1657,county_facts!$A:$BB,20,FALSE)</f>
        <v>91.6</v>
      </c>
      <c r="Y1657">
        <f>VLOOKUP($G1657,county_facts!$A:$BB,21,FALSE)</f>
        <v>4.7</v>
      </c>
      <c r="Z1657">
        <f>VLOOKUP($G1657,county_facts!$A:$BB,22,FALSE)</f>
        <v>8.4</v>
      </c>
      <c r="AA1657">
        <f>VLOOKUP($G1657,county_facts!$A:$BB,23,FALSE)</f>
        <v>87.1</v>
      </c>
      <c r="AB1657">
        <f>VLOOKUP($G1657,county_facts!$A:$BB,24,FALSE)</f>
        <v>25.4</v>
      </c>
      <c r="AC1657">
        <f>VLOOKUP($G1657,county_facts!$A:$BB,25,FALSE)</f>
        <v>200</v>
      </c>
      <c r="AD1657">
        <f>VLOOKUP($G1657,county_facts!$A:$BB,26,FALSE)</f>
        <v>18.7</v>
      </c>
      <c r="AE1657">
        <f>VLOOKUP($G1657,county_facts!$A:$BB,27,FALSE)</f>
        <v>1755</v>
      </c>
      <c r="AF1657">
        <f>VLOOKUP($G1657,county_facts!$A:$BB,28,FALSE)</f>
        <v>75.099999999999994</v>
      </c>
      <c r="AG1657">
        <f>VLOOKUP($G1657,county_facts!$A:$BB,29,FALSE)</f>
        <v>7.1</v>
      </c>
      <c r="AH1657">
        <f>VLOOKUP($G1657,county_facts!$A:$BB,30,FALSE)</f>
        <v>66200</v>
      </c>
      <c r="AI1657">
        <f>VLOOKUP($G1657,county_facts!$A:$BB,31,FALSE)</f>
        <v>1445</v>
      </c>
      <c r="AJ1657">
        <f>VLOOKUP($G1657,county_facts!$A:$BB,32,FALSE)</f>
        <v>2.29</v>
      </c>
      <c r="AK1657">
        <f>VLOOKUP($G1657,county_facts!$A:$BB,33,FALSE)</f>
        <v>25436</v>
      </c>
      <c r="AL1657">
        <f>VLOOKUP($G1657,county_facts!$A:$BB,34,FALSE)</f>
        <v>47277</v>
      </c>
      <c r="AM1657">
        <f>VLOOKUP($G1657,county_facts!$A:$BB,35,FALSE)</f>
        <v>16.100000000000001</v>
      </c>
      <c r="AN1657">
        <f>VLOOKUP($G1657,county_facts!$A:$BB,36,FALSE)</f>
        <v>129</v>
      </c>
      <c r="AO1657">
        <f>VLOOKUP($G1657,county_facts!$A:$BB,37,FALSE)</f>
        <v>1445</v>
      </c>
      <c r="AP1657">
        <f>VLOOKUP($G1657,county_facts!$A:$BB,38,FALSE)</f>
        <v>11.1</v>
      </c>
      <c r="AQ1657">
        <f>VLOOKUP($G1657,county_facts!$A:$BB,39,FALSE)</f>
        <v>469</v>
      </c>
      <c r="AR1657">
        <f>VLOOKUP($G1657,county_facts!$A:$BB,40,FALSE)</f>
        <v>584</v>
      </c>
      <c r="AS1657">
        <f>VLOOKUP($G1657,county_facts!$A:$BB,41,FALSE)</f>
        <v>0</v>
      </c>
      <c r="AT1657">
        <f>VLOOKUP($G1657,county_facts!$A:$BB,42,FALSE)</f>
        <v>0</v>
      </c>
      <c r="AU1657">
        <f>VLOOKUP($G1657,county_facts!$A:$BB,43,FALSE)</f>
        <v>0</v>
      </c>
      <c r="AV1657">
        <f>VLOOKUP($G1657,county_facts!$A:$BB,44,FALSE)</f>
        <v>0</v>
      </c>
      <c r="AW1657">
        <f>VLOOKUP($G1657,county_facts!$A:$BB,45,FALSE)</f>
        <v>0</v>
      </c>
      <c r="AX1657">
        <f>VLOOKUP($G1657,county_facts!$A:$BB,46,FALSE)</f>
        <v>0</v>
      </c>
      <c r="AY1657">
        <f>VLOOKUP($G1657,county_facts!$A:$BB,47,FALSE)</f>
        <v>0</v>
      </c>
      <c r="AZ1657">
        <f>VLOOKUP($G1657,county_facts!$A:$BB,48,FALSE)</f>
        <v>4120</v>
      </c>
      <c r="BA1657">
        <f>VLOOKUP($G1657,county_facts!$A:$BB,49,FALSE)</f>
        <v>14844</v>
      </c>
      <c r="BB1657">
        <f>VLOOKUP($G1657,county_facts!$A:$BB,50,FALSE)</f>
        <v>4764</v>
      </c>
      <c r="BC1657">
        <f>VLOOKUP($G1657,county_facts!$A:$BB,51,FALSE)</f>
        <v>1905</v>
      </c>
      <c r="BD1657">
        <f>VLOOKUP($G1657,county_facts!$A:$BB,52,FALSE)</f>
        <v>0</v>
      </c>
      <c r="BE1657">
        <f>VLOOKUP($G1657,county_facts!$A:$BB,53,FALSE)</f>
        <v>914.29</v>
      </c>
      <c r="BF1657">
        <f>VLOOKUP($G1657,county_facts!$A:$BB,54,FALSE)</f>
        <v>3.7</v>
      </c>
    </row>
    <row r="1658" spans="1:58" x14ac:dyDescent="0.3">
      <c r="A1658" t="s">
        <v>6</v>
      </c>
      <c r="B1658" t="s">
        <v>658</v>
      </c>
      <c r="C1658">
        <v>98</v>
      </c>
      <c r="D1658" t="s">
        <v>622</v>
      </c>
      <c r="E1658">
        <v>175</v>
      </c>
      <c r="F1658">
        <v>0.56000000000000005</v>
      </c>
      <c r="G1658">
        <v>48415</v>
      </c>
      <c r="H1658">
        <f>VLOOKUP($G1658,county_facts!$A:$BB,4,FALSE)</f>
        <v>17328</v>
      </c>
      <c r="I1658">
        <f>VLOOKUP($G1658,county_facts!$A:$BB,5,FALSE)</f>
        <v>16921</v>
      </c>
      <c r="J1658">
        <f>VLOOKUP($G1658,county_facts!$A:$BB,6,FALSE)</f>
        <v>2.4</v>
      </c>
      <c r="K1658">
        <f>VLOOKUP($G1658,county_facts!$A:$BB,7,FALSE)</f>
        <v>16921</v>
      </c>
      <c r="L1658">
        <f>VLOOKUP($G1658,county_facts!$A:$BB,8,FALSE)</f>
        <v>7.5</v>
      </c>
      <c r="M1658">
        <f>VLOOKUP($G1658,county_facts!$A:$BB,9,FALSE)</f>
        <v>25.5</v>
      </c>
      <c r="N1658">
        <f>VLOOKUP($G1658,county_facts!$A:$BB,10,FALSE)</f>
        <v>13.7</v>
      </c>
      <c r="O1658">
        <f>VLOOKUP($G1658,county_facts!$A:$BB,11,FALSE)</f>
        <v>46</v>
      </c>
      <c r="P1658">
        <f>VLOOKUP($G1658,county_facts!$A:$BB,12,FALSE)</f>
        <v>91.4</v>
      </c>
      <c r="Q1658">
        <f>VLOOKUP($G1658,county_facts!$A:$BB,13,FALSE)</f>
        <v>5.0999999999999996</v>
      </c>
      <c r="R1658">
        <f>VLOOKUP($G1658,county_facts!$A:$BB,14,FALSE)</f>
        <v>1.2</v>
      </c>
      <c r="S1658">
        <f>VLOOKUP($G1658,county_facts!$A:$BB,15,FALSE)</f>
        <v>0.8</v>
      </c>
      <c r="T1658">
        <f>VLOOKUP($G1658,county_facts!$A:$BB,16,FALSE)</f>
        <v>0.1</v>
      </c>
      <c r="U1658">
        <f>VLOOKUP($G1658,county_facts!$A:$BB,17,FALSE)</f>
        <v>1.4</v>
      </c>
      <c r="V1658">
        <f>VLOOKUP($G1658,county_facts!$A:$BB,18,FALSE)</f>
        <v>39.299999999999997</v>
      </c>
      <c r="W1658">
        <f>VLOOKUP($G1658,county_facts!$A:$BB,19,FALSE)</f>
        <v>54.5</v>
      </c>
      <c r="X1658">
        <f>VLOOKUP($G1658,county_facts!$A:$BB,20,FALSE)</f>
        <v>81.7</v>
      </c>
      <c r="Y1658">
        <f>VLOOKUP($G1658,county_facts!$A:$BB,21,FALSE)</f>
        <v>6.7</v>
      </c>
      <c r="Z1658">
        <f>VLOOKUP($G1658,county_facts!$A:$BB,22,FALSE)</f>
        <v>28.7</v>
      </c>
      <c r="AA1658">
        <f>VLOOKUP($G1658,county_facts!$A:$BB,23,FALSE)</f>
        <v>76.099999999999994</v>
      </c>
      <c r="AB1658">
        <f>VLOOKUP($G1658,county_facts!$A:$BB,24,FALSE)</f>
        <v>14.4</v>
      </c>
      <c r="AC1658">
        <f>VLOOKUP($G1658,county_facts!$A:$BB,25,FALSE)</f>
        <v>1065</v>
      </c>
      <c r="AD1658">
        <f>VLOOKUP($G1658,county_facts!$A:$BB,26,FALSE)</f>
        <v>16</v>
      </c>
      <c r="AE1658">
        <f>VLOOKUP($G1658,county_facts!$A:$BB,27,FALSE)</f>
        <v>7199</v>
      </c>
      <c r="AF1658">
        <f>VLOOKUP($G1658,county_facts!$A:$BB,28,FALSE)</f>
        <v>71.900000000000006</v>
      </c>
      <c r="AG1658">
        <f>VLOOKUP($G1658,county_facts!$A:$BB,29,FALSE)</f>
        <v>9.4</v>
      </c>
      <c r="AH1658">
        <f>VLOOKUP($G1658,county_facts!$A:$BB,30,FALSE)</f>
        <v>87200</v>
      </c>
      <c r="AI1658">
        <f>VLOOKUP($G1658,county_facts!$A:$BB,31,FALSE)</f>
        <v>5846</v>
      </c>
      <c r="AJ1658">
        <f>VLOOKUP($G1658,county_facts!$A:$BB,32,FALSE)</f>
        <v>2.6</v>
      </c>
      <c r="AK1658">
        <f>VLOOKUP($G1658,county_facts!$A:$BB,33,FALSE)</f>
        <v>22860</v>
      </c>
      <c r="AL1658">
        <f>VLOOKUP($G1658,county_facts!$A:$BB,34,FALSE)</f>
        <v>47513</v>
      </c>
      <c r="AM1658">
        <f>VLOOKUP($G1658,county_facts!$A:$BB,35,FALSE)</f>
        <v>15.7</v>
      </c>
      <c r="AN1658">
        <f>VLOOKUP($G1658,county_facts!$A:$BB,36,FALSE)</f>
        <v>434</v>
      </c>
      <c r="AO1658">
        <f>VLOOKUP($G1658,county_facts!$A:$BB,37,FALSE)</f>
        <v>5743</v>
      </c>
      <c r="AP1658">
        <f>VLOOKUP($G1658,county_facts!$A:$BB,38,FALSE)</f>
        <v>6</v>
      </c>
      <c r="AQ1658">
        <f>VLOOKUP($G1658,county_facts!$A:$BB,39,FALSE)</f>
        <v>1105</v>
      </c>
      <c r="AR1658">
        <f>VLOOKUP($G1658,county_facts!$A:$BB,40,FALSE)</f>
        <v>1408</v>
      </c>
      <c r="AS1658">
        <f>VLOOKUP($G1658,county_facts!$A:$BB,41,FALSE)</f>
        <v>0</v>
      </c>
      <c r="AT1658">
        <f>VLOOKUP($G1658,county_facts!$A:$BB,42,FALSE)</f>
        <v>3.6</v>
      </c>
      <c r="AU1658">
        <f>VLOOKUP($G1658,county_facts!$A:$BB,43,FALSE)</f>
        <v>0</v>
      </c>
      <c r="AV1658">
        <f>VLOOKUP($G1658,county_facts!$A:$BB,44,FALSE)</f>
        <v>0</v>
      </c>
      <c r="AW1658">
        <f>VLOOKUP($G1658,county_facts!$A:$BB,45,FALSE)</f>
        <v>12.7</v>
      </c>
      <c r="AX1658">
        <f>VLOOKUP($G1658,county_facts!$A:$BB,46,FALSE)</f>
        <v>18.399999999999999</v>
      </c>
      <c r="AY1658">
        <f>VLOOKUP($G1658,county_facts!$A:$BB,47,FALSE)</f>
        <v>0</v>
      </c>
      <c r="AZ1658">
        <f>VLOOKUP($G1658,county_facts!$A:$BB,48,FALSE)</f>
        <v>0</v>
      </c>
      <c r="BA1658">
        <f>VLOOKUP($G1658,county_facts!$A:$BB,49,FALSE)</f>
        <v>199581</v>
      </c>
      <c r="BB1658">
        <f>VLOOKUP($G1658,county_facts!$A:$BB,50,FALSE)</f>
        <v>12443</v>
      </c>
      <c r="BC1658">
        <f>VLOOKUP($G1658,county_facts!$A:$BB,51,FALSE)</f>
        <v>20636</v>
      </c>
      <c r="BD1658">
        <f>VLOOKUP($G1658,county_facts!$A:$BB,52,FALSE)</f>
        <v>8</v>
      </c>
      <c r="BE1658">
        <f>VLOOKUP($G1658,county_facts!$A:$BB,53,FALSE)</f>
        <v>905.44</v>
      </c>
      <c r="BF1658">
        <f>VLOOKUP($G1658,county_facts!$A:$BB,54,FALSE)</f>
        <v>18.7</v>
      </c>
    </row>
    <row r="1659" spans="1:58" x14ac:dyDescent="0.3">
      <c r="A1659" t="s">
        <v>9</v>
      </c>
      <c r="B1659" t="s">
        <v>658</v>
      </c>
      <c r="C1659">
        <v>77</v>
      </c>
      <c r="D1659" t="s">
        <v>622</v>
      </c>
      <c r="E1659">
        <v>175</v>
      </c>
      <c r="F1659">
        <v>0.44</v>
      </c>
      <c r="G1659">
        <v>48415</v>
      </c>
      <c r="H1659">
        <f>VLOOKUP($G1659,county_facts!$A:$BB,4,FALSE)</f>
        <v>17328</v>
      </c>
      <c r="I1659">
        <f>VLOOKUP($G1659,county_facts!$A:$BB,5,FALSE)</f>
        <v>16921</v>
      </c>
      <c r="J1659">
        <f>VLOOKUP($G1659,county_facts!$A:$BB,6,FALSE)</f>
        <v>2.4</v>
      </c>
      <c r="K1659">
        <f>VLOOKUP($G1659,county_facts!$A:$BB,7,FALSE)</f>
        <v>16921</v>
      </c>
      <c r="L1659">
        <f>VLOOKUP($G1659,county_facts!$A:$BB,8,FALSE)</f>
        <v>7.5</v>
      </c>
      <c r="M1659">
        <f>VLOOKUP($G1659,county_facts!$A:$BB,9,FALSE)</f>
        <v>25.5</v>
      </c>
      <c r="N1659">
        <f>VLOOKUP($G1659,county_facts!$A:$BB,10,FALSE)</f>
        <v>13.7</v>
      </c>
      <c r="O1659">
        <f>VLOOKUP($G1659,county_facts!$A:$BB,11,FALSE)</f>
        <v>46</v>
      </c>
      <c r="P1659">
        <f>VLOOKUP($G1659,county_facts!$A:$BB,12,FALSE)</f>
        <v>91.4</v>
      </c>
      <c r="Q1659">
        <f>VLOOKUP($G1659,county_facts!$A:$BB,13,FALSE)</f>
        <v>5.0999999999999996</v>
      </c>
      <c r="R1659">
        <f>VLOOKUP($G1659,county_facts!$A:$BB,14,FALSE)</f>
        <v>1.2</v>
      </c>
      <c r="S1659">
        <f>VLOOKUP($G1659,county_facts!$A:$BB,15,FALSE)</f>
        <v>0.8</v>
      </c>
      <c r="T1659">
        <f>VLOOKUP($G1659,county_facts!$A:$BB,16,FALSE)</f>
        <v>0.1</v>
      </c>
      <c r="U1659">
        <f>VLOOKUP($G1659,county_facts!$A:$BB,17,FALSE)</f>
        <v>1.4</v>
      </c>
      <c r="V1659">
        <f>VLOOKUP($G1659,county_facts!$A:$BB,18,FALSE)</f>
        <v>39.299999999999997</v>
      </c>
      <c r="W1659">
        <f>VLOOKUP($G1659,county_facts!$A:$BB,19,FALSE)</f>
        <v>54.5</v>
      </c>
      <c r="X1659">
        <f>VLOOKUP($G1659,county_facts!$A:$BB,20,FALSE)</f>
        <v>81.7</v>
      </c>
      <c r="Y1659">
        <f>VLOOKUP($G1659,county_facts!$A:$BB,21,FALSE)</f>
        <v>6.7</v>
      </c>
      <c r="Z1659">
        <f>VLOOKUP($G1659,county_facts!$A:$BB,22,FALSE)</f>
        <v>28.7</v>
      </c>
      <c r="AA1659">
        <f>VLOOKUP($G1659,county_facts!$A:$BB,23,FALSE)</f>
        <v>76.099999999999994</v>
      </c>
      <c r="AB1659">
        <f>VLOOKUP($G1659,county_facts!$A:$BB,24,FALSE)</f>
        <v>14.4</v>
      </c>
      <c r="AC1659">
        <f>VLOOKUP($G1659,county_facts!$A:$BB,25,FALSE)</f>
        <v>1065</v>
      </c>
      <c r="AD1659">
        <f>VLOOKUP($G1659,county_facts!$A:$BB,26,FALSE)</f>
        <v>16</v>
      </c>
      <c r="AE1659">
        <f>VLOOKUP($G1659,county_facts!$A:$BB,27,FALSE)</f>
        <v>7199</v>
      </c>
      <c r="AF1659">
        <f>VLOOKUP($G1659,county_facts!$A:$BB,28,FALSE)</f>
        <v>71.900000000000006</v>
      </c>
      <c r="AG1659">
        <f>VLOOKUP($G1659,county_facts!$A:$BB,29,FALSE)</f>
        <v>9.4</v>
      </c>
      <c r="AH1659">
        <f>VLOOKUP($G1659,county_facts!$A:$BB,30,FALSE)</f>
        <v>87200</v>
      </c>
      <c r="AI1659">
        <f>VLOOKUP($G1659,county_facts!$A:$BB,31,FALSE)</f>
        <v>5846</v>
      </c>
      <c r="AJ1659">
        <f>VLOOKUP($G1659,county_facts!$A:$BB,32,FALSE)</f>
        <v>2.6</v>
      </c>
      <c r="AK1659">
        <f>VLOOKUP($G1659,county_facts!$A:$BB,33,FALSE)</f>
        <v>22860</v>
      </c>
      <c r="AL1659">
        <f>VLOOKUP($G1659,county_facts!$A:$BB,34,FALSE)</f>
        <v>47513</v>
      </c>
      <c r="AM1659">
        <f>VLOOKUP($G1659,county_facts!$A:$BB,35,FALSE)</f>
        <v>15.7</v>
      </c>
      <c r="AN1659">
        <f>VLOOKUP($G1659,county_facts!$A:$BB,36,FALSE)</f>
        <v>434</v>
      </c>
      <c r="AO1659">
        <f>VLOOKUP($G1659,county_facts!$A:$BB,37,FALSE)</f>
        <v>5743</v>
      </c>
      <c r="AP1659">
        <f>VLOOKUP($G1659,county_facts!$A:$BB,38,FALSE)</f>
        <v>6</v>
      </c>
      <c r="AQ1659">
        <f>VLOOKUP($G1659,county_facts!$A:$BB,39,FALSE)</f>
        <v>1105</v>
      </c>
      <c r="AR1659">
        <f>VLOOKUP($G1659,county_facts!$A:$BB,40,FALSE)</f>
        <v>1408</v>
      </c>
      <c r="AS1659">
        <f>VLOOKUP($G1659,county_facts!$A:$BB,41,FALSE)</f>
        <v>0</v>
      </c>
      <c r="AT1659">
        <f>VLOOKUP($G1659,county_facts!$A:$BB,42,FALSE)</f>
        <v>3.6</v>
      </c>
      <c r="AU1659">
        <f>VLOOKUP($G1659,county_facts!$A:$BB,43,FALSE)</f>
        <v>0</v>
      </c>
      <c r="AV1659">
        <f>VLOOKUP($G1659,county_facts!$A:$BB,44,FALSE)</f>
        <v>0</v>
      </c>
      <c r="AW1659">
        <f>VLOOKUP($G1659,county_facts!$A:$BB,45,FALSE)</f>
        <v>12.7</v>
      </c>
      <c r="AX1659">
        <f>VLOOKUP($G1659,county_facts!$A:$BB,46,FALSE)</f>
        <v>18.399999999999999</v>
      </c>
      <c r="AY1659">
        <f>VLOOKUP($G1659,county_facts!$A:$BB,47,FALSE)</f>
        <v>0</v>
      </c>
      <c r="AZ1659">
        <f>VLOOKUP($G1659,county_facts!$A:$BB,48,FALSE)</f>
        <v>0</v>
      </c>
      <c r="BA1659">
        <f>VLOOKUP($G1659,county_facts!$A:$BB,49,FALSE)</f>
        <v>199581</v>
      </c>
      <c r="BB1659">
        <f>VLOOKUP($G1659,county_facts!$A:$BB,50,FALSE)</f>
        <v>12443</v>
      </c>
      <c r="BC1659">
        <f>VLOOKUP($G1659,county_facts!$A:$BB,51,FALSE)</f>
        <v>20636</v>
      </c>
      <c r="BD1659">
        <f>VLOOKUP($G1659,county_facts!$A:$BB,52,FALSE)</f>
        <v>8</v>
      </c>
      <c r="BE1659">
        <f>VLOOKUP($G1659,county_facts!$A:$BB,53,FALSE)</f>
        <v>905.44</v>
      </c>
      <c r="BF1659">
        <f>VLOOKUP($G1659,county_facts!$A:$BB,54,FALSE)</f>
        <v>18.7</v>
      </c>
    </row>
    <row r="1660" spans="1:58" x14ac:dyDescent="0.3">
      <c r="A1660" t="s">
        <v>6</v>
      </c>
      <c r="B1660" t="s">
        <v>659</v>
      </c>
      <c r="C1660">
        <v>45</v>
      </c>
      <c r="D1660" t="s">
        <v>622</v>
      </c>
      <c r="E1660">
        <v>74</v>
      </c>
      <c r="F1660">
        <v>0.60810810800000004</v>
      </c>
      <c r="G1660">
        <v>48413</v>
      </c>
      <c r="H1660">
        <f>VLOOKUP($G1660,county_facts!$A:$BB,4,FALSE)</f>
        <v>3162</v>
      </c>
      <c r="I1660">
        <f>VLOOKUP($G1660,county_facts!$A:$BB,5,FALSE)</f>
        <v>3461</v>
      </c>
      <c r="J1660">
        <f>VLOOKUP($G1660,county_facts!$A:$BB,6,FALSE)</f>
        <v>-8.6</v>
      </c>
      <c r="K1660">
        <f>VLOOKUP($G1660,county_facts!$A:$BB,7,FALSE)</f>
        <v>3461</v>
      </c>
      <c r="L1660">
        <f>VLOOKUP($G1660,county_facts!$A:$BB,8,FALSE)</f>
        <v>5.8</v>
      </c>
      <c r="M1660">
        <f>VLOOKUP($G1660,county_facts!$A:$BB,9,FALSE)</f>
        <v>29.2</v>
      </c>
      <c r="N1660">
        <f>VLOOKUP($G1660,county_facts!$A:$BB,10,FALSE)</f>
        <v>15.1</v>
      </c>
      <c r="O1660">
        <f>VLOOKUP($G1660,county_facts!$A:$BB,11,FALSE)</f>
        <v>48.9</v>
      </c>
      <c r="P1660">
        <f>VLOOKUP($G1660,county_facts!$A:$BB,12,FALSE)</f>
        <v>95.4</v>
      </c>
      <c r="Q1660">
        <f>VLOOKUP($G1660,county_facts!$A:$BB,13,FALSE)</f>
        <v>1.8</v>
      </c>
      <c r="R1660">
        <f>VLOOKUP($G1660,county_facts!$A:$BB,14,FALSE)</f>
        <v>0.6</v>
      </c>
      <c r="S1660">
        <f>VLOOKUP($G1660,county_facts!$A:$BB,15,FALSE)</f>
        <v>0.5</v>
      </c>
      <c r="T1660">
        <f>VLOOKUP($G1660,county_facts!$A:$BB,16,FALSE)</f>
        <v>0</v>
      </c>
      <c r="U1660">
        <f>VLOOKUP($G1660,county_facts!$A:$BB,17,FALSE)</f>
        <v>1.7</v>
      </c>
      <c r="V1660">
        <f>VLOOKUP($G1660,county_facts!$A:$BB,18,FALSE)</f>
        <v>52.2</v>
      </c>
      <c r="W1660">
        <f>VLOOKUP($G1660,county_facts!$A:$BB,19,FALSE)</f>
        <v>45.4</v>
      </c>
      <c r="X1660">
        <f>VLOOKUP($G1660,county_facts!$A:$BB,20,FALSE)</f>
        <v>88.1</v>
      </c>
      <c r="Y1660">
        <f>VLOOKUP($G1660,county_facts!$A:$BB,21,FALSE)</f>
        <v>13</v>
      </c>
      <c r="Z1660">
        <f>VLOOKUP($G1660,county_facts!$A:$BB,22,FALSE)</f>
        <v>34.200000000000003</v>
      </c>
      <c r="AA1660">
        <f>VLOOKUP($G1660,county_facts!$A:$BB,23,FALSE)</f>
        <v>76.3</v>
      </c>
      <c r="AB1660">
        <f>VLOOKUP($G1660,county_facts!$A:$BB,24,FALSE)</f>
        <v>21.9</v>
      </c>
      <c r="AC1660">
        <f>VLOOKUP($G1660,county_facts!$A:$BB,25,FALSE)</f>
        <v>169</v>
      </c>
      <c r="AD1660">
        <f>VLOOKUP($G1660,county_facts!$A:$BB,26,FALSE)</f>
        <v>23.8</v>
      </c>
      <c r="AE1660">
        <f>VLOOKUP($G1660,county_facts!$A:$BB,27,FALSE)</f>
        <v>1492</v>
      </c>
      <c r="AF1660">
        <f>VLOOKUP($G1660,county_facts!$A:$BB,28,FALSE)</f>
        <v>73.8</v>
      </c>
      <c r="AG1660">
        <f>VLOOKUP($G1660,county_facts!$A:$BB,29,FALSE)</f>
        <v>8.1</v>
      </c>
      <c r="AH1660">
        <f>VLOOKUP($G1660,county_facts!$A:$BB,30,FALSE)</f>
        <v>86400</v>
      </c>
      <c r="AI1660">
        <f>VLOOKUP($G1660,county_facts!$A:$BB,31,FALSE)</f>
        <v>1078</v>
      </c>
      <c r="AJ1660">
        <f>VLOOKUP($G1660,county_facts!$A:$BB,32,FALSE)</f>
        <v>3.05</v>
      </c>
      <c r="AK1660">
        <f>VLOOKUP($G1660,county_facts!$A:$BB,33,FALSE)</f>
        <v>24787</v>
      </c>
      <c r="AL1660">
        <f>VLOOKUP($G1660,county_facts!$A:$BB,34,FALSE)</f>
        <v>50648</v>
      </c>
      <c r="AM1660">
        <f>VLOOKUP($G1660,county_facts!$A:$BB,35,FALSE)</f>
        <v>22.8</v>
      </c>
      <c r="AN1660">
        <f>VLOOKUP($G1660,county_facts!$A:$BB,36,FALSE)</f>
        <v>54</v>
      </c>
      <c r="AO1660">
        <f>VLOOKUP($G1660,county_facts!$A:$BB,37,FALSE)</f>
        <v>508</v>
      </c>
      <c r="AP1660">
        <f>VLOOKUP($G1660,county_facts!$A:$BB,38,FALSE)</f>
        <v>12.1</v>
      </c>
      <c r="AQ1660">
        <f>VLOOKUP($G1660,county_facts!$A:$BB,39,FALSE)</f>
        <v>273</v>
      </c>
      <c r="AR1660">
        <f>VLOOKUP($G1660,county_facts!$A:$BB,40,FALSE)</f>
        <v>0</v>
      </c>
      <c r="AS1660">
        <f>VLOOKUP($G1660,county_facts!$A:$BB,41,FALSE)</f>
        <v>0</v>
      </c>
      <c r="AT1660">
        <f>VLOOKUP($G1660,county_facts!$A:$BB,42,FALSE)</f>
        <v>0</v>
      </c>
      <c r="AU1660">
        <f>VLOOKUP($G1660,county_facts!$A:$BB,43,FALSE)</f>
        <v>0</v>
      </c>
      <c r="AV1660">
        <f>VLOOKUP($G1660,county_facts!$A:$BB,44,FALSE)</f>
        <v>0</v>
      </c>
      <c r="AW1660">
        <f>VLOOKUP($G1660,county_facts!$A:$BB,45,FALSE)</f>
        <v>0</v>
      </c>
      <c r="AX1660">
        <f>VLOOKUP($G1660,county_facts!$A:$BB,46,FALSE)</f>
        <v>0</v>
      </c>
      <c r="AY1660">
        <f>VLOOKUP($G1660,county_facts!$A:$BB,47,FALSE)</f>
        <v>0</v>
      </c>
      <c r="AZ1660">
        <f>VLOOKUP($G1660,county_facts!$A:$BB,48,FALSE)</f>
        <v>13063</v>
      </c>
      <c r="BA1660">
        <f>VLOOKUP($G1660,county_facts!$A:$BB,49,FALSE)</f>
        <v>10353</v>
      </c>
      <c r="BB1660">
        <f>VLOOKUP($G1660,county_facts!$A:$BB,50,FALSE)</f>
        <v>3770</v>
      </c>
      <c r="BC1660">
        <f>VLOOKUP($G1660,county_facts!$A:$BB,51,FALSE)</f>
        <v>333</v>
      </c>
      <c r="BD1660">
        <f>VLOOKUP($G1660,county_facts!$A:$BB,52,FALSE)</f>
        <v>1</v>
      </c>
      <c r="BE1660">
        <f>VLOOKUP($G1660,county_facts!$A:$BB,53,FALSE)</f>
        <v>1310.6300000000001</v>
      </c>
      <c r="BF1660">
        <f>VLOOKUP($G1660,county_facts!$A:$BB,54,FALSE)</f>
        <v>2.6</v>
      </c>
    </row>
    <row r="1661" spans="1:58" x14ac:dyDescent="0.3">
      <c r="A1661" t="s">
        <v>9</v>
      </c>
      <c r="B1661" t="s">
        <v>659</v>
      </c>
      <c r="C1661">
        <v>29</v>
      </c>
      <c r="D1661" t="s">
        <v>622</v>
      </c>
      <c r="E1661">
        <v>74</v>
      </c>
      <c r="F1661">
        <v>0.39189189200000002</v>
      </c>
      <c r="G1661">
        <v>48413</v>
      </c>
      <c r="H1661">
        <f>VLOOKUP($G1661,county_facts!$A:$BB,4,FALSE)</f>
        <v>3162</v>
      </c>
      <c r="I1661">
        <f>VLOOKUP($G1661,county_facts!$A:$BB,5,FALSE)</f>
        <v>3461</v>
      </c>
      <c r="J1661">
        <f>VLOOKUP($G1661,county_facts!$A:$BB,6,FALSE)</f>
        <v>-8.6</v>
      </c>
      <c r="K1661">
        <f>VLOOKUP($G1661,county_facts!$A:$BB,7,FALSE)</f>
        <v>3461</v>
      </c>
      <c r="L1661">
        <f>VLOOKUP($G1661,county_facts!$A:$BB,8,FALSE)</f>
        <v>5.8</v>
      </c>
      <c r="M1661">
        <f>VLOOKUP($G1661,county_facts!$A:$BB,9,FALSE)</f>
        <v>29.2</v>
      </c>
      <c r="N1661">
        <f>VLOOKUP($G1661,county_facts!$A:$BB,10,FALSE)</f>
        <v>15.1</v>
      </c>
      <c r="O1661">
        <f>VLOOKUP($G1661,county_facts!$A:$BB,11,FALSE)</f>
        <v>48.9</v>
      </c>
      <c r="P1661">
        <f>VLOOKUP($G1661,county_facts!$A:$BB,12,FALSE)</f>
        <v>95.4</v>
      </c>
      <c r="Q1661">
        <f>VLOOKUP($G1661,county_facts!$A:$BB,13,FALSE)</f>
        <v>1.8</v>
      </c>
      <c r="R1661">
        <f>VLOOKUP($G1661,county_facts!$A:$BB,14,FALSE)</f>
        <v>0.6</v>
      </c>
      <c r="S1661">
        <f>VLOOKUP($G1661,county_facts!$A:$BB,15,FALSE)</f>
        <v>0.5</v>
      </c>
      <c r="T1661">
        <f>VLOOKUP($G1661,county_facts!$A:$BB,16,FALSE)</f>
        <v>0</v>
      </c>
      <c r="U1661">
        <f>VLOOKUP($G1661,county_facts!$A:$BB,17,FALSE)</f>
        <v>1.7</v>
      </c>
      <c r="V1661">
        <f>VLOOKUP($G1661,county_facts!$A:$BB,18,FALSE)</f>
        <v>52.2</v>
      </c>
      <c r="W1661">
        <f>VLOOKUP($G1661,county_facts!$A:$BB,19,FALSE)</f>
        <v>45.4</v>
      </c>
      <c r="X1661">
        <f>VLOOKUP($G1661,county_facts!$A:$BB,20,FALSE)</f>
        <v>88.1</v>
      </c>
      <c r="Y1661">
        <f>VLOOKUP($G1661,county_facts!$A:$BB,21,FALSE)</f>
        <v>13</v>
      </c>
      <c r="Z1661">
        <f>VLOOKUP($G1661,county_facts!$A:$BB,22,FALSE)</f>
        <v>34.200000000000003</v>
      </c>
      <c r="AA1661">
        <f>VLOOKUP($G1661,county_facts!$A:$BB,23,FALSE)</f>
        <v>76.3</v>
      </c>
      <c r="AB1661">
        <f>VLOOKUP($G1661,county_facts!$A:$BB,24,FALSE)</f>
        <v>21.9</v>
      </c>
      <c r="AC1661">
        <f>VLOOKUP($G1661,county_facts!$A:$BB,25,FALSE)</f>
        <v>169</v>
      </c>
      <c r="AD1661">
        <f>VLOOKUP($G1661,county_facts!$A:$BB,26,FALSE)</f>
        <v>23.8</v>
      </c>
      <c r="AE1661">
        <f>VLOOKUP($G1661,county_facts!$A:$BB,27,FALSE)</f>
        <v>1492</v>
      </c>
      <c r="AF1661">
        <f>VLOOKUP($G1661,county_facts!$A:$BB,28,FALSE)</f>
        <v>73.8</v>
      </c>
      <c r="AG1661">
        <f>VLOOKUP($G1661,county_facts!$A:$BB,29,FALSE)</f>
        <v>8.1</v>
      </c>
      <c r="AH1661">
        <f>VLOOKUP($G1661,county_facts!$A:$BB,30,FALSE)</f>
        <v>86400</v>
      </c>
      <c r="AI1661">
        <f>VLOOKUP($G1661,county_facts!$A:$BB,31,FALSE)</f>
        <v>1078</v>
      </c>
      <c r="AJ1661">
        <f>VLOOKUP($G1661,county_facts!$A:$BB,32,FALSE)</f>
        <v>3.05</v>
      </c>
      <c r="AK1661">
        <f>VLOOKUP($G1661,county_facts!$A:$BB,33,FALSE)</f>
        <v>24787</v>
      </c>
      <c r="AL1661">
        <f>VLOOKUP($G1661,county_facts!$A:$BB,34,FALSE)</f>
        <v>50648</v>
      </c>
      <c r="AM1661">
        <f>VLOOKUP($G1661,county_facts!$A:$BB,35,FALSE)</f>
        <v>22.8</v>
      </c>
      <c r="AN1661">
        <f>VLOOKUP($G1661,county_facts!$A:$BB,36,FALSE)</f>
        <v>54</v>
      </c>
      <c r="AO1661">
        <f>VLOOKUP($G1661,county_facts!$A:$BB,37,FALSE)</f>
        <v>508</v>
      </c>
      <c r="AP1661">
        <f>VLOOKUP($G1661,county_facts!$A:$BB,38,FALSE)</f>
        <v>12.1</v>
      </c>
      <c r="AQ1661">
        <f>VLOOKUP($G1661,county_facts!$A:$BB,39,FALSE)</f>
        <v>273</v>
      </c>
      <c r="AR1661">
        <f>VLOOKUP($G1661,county_facts!$A:$BB,40,FALSE)</f>
        <v>0</v>
      </c>
      <c r="AS1661">
        <f>VLOOKUP($G1661,county_facts!$A:$BB,41,FALSE)</f>
        <v>0</v>
      </c>
      <c r="AT1661">
        <f>VLOOKUP($G1661,county_facts!$A:$BB,42,FALSE)</f>
        <v>0</v>
      </c>
      <c r="AU1661">
        <f>VLOOKUP($G1661,county_facts!$A:$BB,43,FALSE)</f>
        <v>0</v>
      </c>
      <c r="AV1661">
        <f>VLOOKUP($G1661,county_facts!$A:$BB,44,FALSE)</f>
        <v>0</v>
      </c>
      <c r="AW1661">
        <f>VLOOKUP($G1661,county_facts!$A:$BB,45,FALSE)</f>
        <v>0</v>
      </c>
      <c r="AX1661">
        <f>VLOOKUP($G1661,county_facts!$A:$BB,46,FALSE)</f>
        <v>0</v>
      </c>
      <c r="AY1661">
        <f>VLOOKUP($G1661,county_facts!$A:$BB,47,FALSE)</f>
        <v>0</v>
      </c>
      <c r="AZ1661">
        <f>VLOOKUP($G1661,county_facts!$A:$BB,48,FALSE)</f>
        <v>13063</v>
      </c>
      <c r="BA1661">
        <f>VLOOKUP($G1661,county_facts!$A:$BB,49,FALSE)</f>
        <v>10353</v>
      </c>
      <c r="BB1661">
        <f>VLOOKUP($G1661,county_facts!$A:$BB,50,FALSE)</f>
        <v>3770</v>
      </c>
      <c r="BC1661">
        <f>VLOOKUP($G1661,county_facts!$A:$BB,51,FALSE)</f>
        <v>333</v>
      </c>
      <c r="BD1661">
        <f>VLOOKUP($G1661,county_facts!$A:$BB,52,FALSE)</f>
        <v>1</v>
      </c>
      <c r="BE1661">
        <f>VLOOKUP($G1661,county_facts!$A:$BB,53,FALSE)</f>
        <v>1310.6300000000001</v>
      </c>
      <c r="BF1661">
        <f>VLOOKUP($G1661,county_facts!$A:$BB,54,FALSE)</f>
        <v>2.6</v>
      </c>
    </row>
    <row r="1662" spans="1:58" x14ac:dyDescent="0.3">
      <c r="A1662" t="s">
        <v>6</v>
      </c>
      <c r="B1662" t="s">
        <v>660</v>
      </c>
      <c r="C1662">
        <v>49</v>
      </c>
      <c r="D1662" t="s">
        <v>622</v>
      </c>
      <c r="E1662">
        <v>73</v>
      </c>
      <c r="F1662">
        <v>0.67123287700000001</v>
      </c>
      <c r="G1662">
        <v>48411</v>
      </c>
      <c r="H1662">
        <f>VLOOKUP($G1662,county_facts!$A:$BB,4,FALSE)</f>
        <v>5622</v>
      </c>
      <c r="I1662">
        <f>VLOOKUP($G1662,county_facts!$A:$BB,5,FALSE)</f>
        <v>6131</v>
      </c>
      <c r="J1662">
        <f>VLOOKUP($G1662,county_facts!$A:$BB,6,FALSE)</f>
        <v>-8.3000000000000007</v>
      </c>
      <c r="K1662">
        <f>VLOOKUP($G1662,county_facts!$A:$BB,7,FALSE)</f>
        <v>6131</v>
      </c>
      <c r="L1662">
        <f>VLOOKUP($G1662,county_facts!$A:$BB,8,FALSE)</f>
        <v>5.8</v>
      </c>
      <c r="M1662">
        <f>VLOOKUP($G1662,county_facts!$A:$BB,9,FALSE)</f>
        <v>20.8</v>
      </c>
      <c r="N1662">
        <f>VLOOKUP($G1662,county_facts!$A:$BB,10,FALSE)</f>
        <v>22.8</v>
      </c>
      <c r="O1662">
        <f>VLOOKUP($G1662,county_facts!$A:$BB,11,FALSE)</f>
        <v>47.7</v>
      </c>
      <c r="P1662">
        <f>VLOOKUP($G1662,county_facts!$A:$BB,12,FALSE)</f>
        <v>94.4</v>
      </c>
      <c r="Q1662">
        <f>VLOOKUP($G1662,county_facts!$A:$BB,13,FALSE)</f>
        <v>2.5</v>
      </c>
      <c r="R1662">
        <f>VLOOKUP($G1662,county_facts!$A:$BB,14,FALSE)</f>
        <v>1.3</v>
      </c>
      <c r="S1662">
        <f>VLOOKUP($G1662,county_facts!$A:$BB,15,FALSE)</f>
        <v>0.3</v>
      </c>
      <c r="T1662">
        <f>VLOOKUP($G1662,county_facts!$A:$BB,16,FALSE)</f>
        <v>0</v>
      </c>
      <c r="U1662">
        <f>VLOOKUP($G1662,county_facts!$A:$BB,17,FALSE)</f>
        <v>1.6</v>
      </c>
      <c r="V1662">
        <f>VLOOKUP($G1662,county_facts!$A:$BB,18,FALSE)</f>
        <v>29.1</v>
      </c>
      <c r="W1662">
        <f>VLOOKUP($G1662,county_facts!$A:$BB,19,FALSE)</f>
        <v>67.099999999999994</v>
      </c>
      <c r="X1662">
        <f>VLOOKUP($G1662,county_facts!$A:$BB,20,FALSE)</f>
        <v>87.7</v>
      </c>
      <c r="Y1662">
        <f>VLOOKUP($G1662,county_facts!$A:$BB,21,FALSE)</f>
        <v>7.4</v>
      </c>
      <c r="Z1662">
        <f>VLOOKUP($G1662,county_facts!$A:$BB,22,FALSE)</f>
        <v>21.6</v>
      </c>
      <c r="AA1662">
        <f>VLOOKUP($G1662,county_facts!$A:$BB,23,FALSE)</f>
        <v>81</v>
      </c>
      <c r="AB1662">
        <f>VLOOKUP($G1662,county_facts!$A:$BB,24,FALSE)</f>
        <v>13.1</v>
      </c>
      <c r="AC1662">
        <f>VLOOKUP($G1662,county_facts!$A:$BB,25,FALSE)</f>
        <v>457</v>
      </c>
      <c r="AD1662">
        <f>VLOOKUP($G1662,county_facts!$A:$BB,26,FALSE)</f>
        <v>18.8</v>
      </c>
      <c r="AE1662">
        <f>VLOOKUP($G1662,county_facts!$A:$BB,27,FALSE)</f>
        <v>3168</v>
      </c>
      <c r="AF1662">
        <f>VLOOKUP($G1662,county_facts!$A:$BB,28,FALSE)</f>
        <v>79.400000000000006</v>
      </c>
      <c r="AG1662">
        <f>VLOOKUP($G1662,county_facts!$A:$BB,29,FALSE)</f>
        <v>3.9</v>
      </c>
      <c r="AH1662">
        <f>VLOOKUP($G1662,county_facts!$A:$BB,30,FALSE)</f>
        <v>71300</v>
      </c>
      <c r="AI1662">
        <f>VLOOKUP($G1662,county_facts!$A:$BB,31,FALSE)</f>
        <v>2035</v>
      </c>
      <c r="AJ1662">
        <f>VLOOKUP($G1662,county_facts!$A:$BB,32,FALSE)</f>
        <v>2.67</v>
      </c>
      <c r="AK1662">
        <f>VLOOKUP($G1662,county_facts!$A:$BB,33,FALSE)</f>
        <v>18009</v>
      </c>
      <c r="AL1662">
        <f>VLOOKUP($G1662,county_facts!$A:$BB,34,FALSE)</f>
        <v>37743</v>
      </c>
      <c r="AM1662">
        <f>VLOOKUP($G1662,county_facts!$A:$BB,35,FALSE)</f>
        <v>15.2</v>
      </c>
      <c r="AN1662">
        <f>VLOOKUP($G1662,county_facts!$A:$BB,36,FALSE)</f>
        <v>147</v>
      </c>
      <c r="AO1662">
        <f>VLOOKUP($G1662,county_facts!$A:$BB,37,FALSE)</f>
        <v>804</v>
      </c>
      <c r="AP1662">
        <f>VLOOKUP($G1662,county_facts!$A:$BB,38,FALSE)</f>
        <v>-1.7</v>
      </c>
      <c r="AQ1662">
        <f>VLOOKUP($G1662,county_facts!$A:$BB,39,FALSE)</f>
        <v>591</v>
      </c>
      <c r="AR1662">
        <f>VLOOKUP($G1662,county_facts!$A:$BB,40,FALSE)</f>
        <v>0</v>
      </c>
      <c r="AS1662">
        <f>VLOOKUP($G1662,county_facts!$A:$BB,41,FALSE)</f>
        <v>0</v>
      </c>
      <c r="AT1662">
        <f>VLOOKUP($G1662,county_facts!$A:$BB,42,FALSE)</f>
        <v>0</v>
      </c>
      <c r="AU1662">
        <f>VLOOKUP($G1662,county_facts!$A:$BB,43,FALSE)</f>
        <v>0</v>
      </c>
      <c r="AV1662">
        <f>VLOOKUP($G1662,county_facts!$A:$BB,44,FALSE)</f>
        <v>0</v>
      </c>
      <c r="AW1662">
        <f>VLOOKUP($G1662,county_facts!$A:$BB,45,FALSE)</f>
        <v>0</v>
      </c>
      <c r="AX1662">
        <f>VLOOKUP($G1662,county_facts!$A:$BB,46,FALSE)</f>
        <v>0</v>
      </c>
      <c r="AY1662">
        <f>VLOOKUP($G1662,county_facts!$A:$BB,47,FALSE)</f>
        <v>0</v>
      </c>
      <c r="AZ1662">
        <f>VLOOKUP($G1662,county_facts!$A:$BB,48,FALSE)</f>
        <v>18078</v>
      </c>
      <c r="BA1662">
        <f>VLOOKUP($G1662,county_facts!$A:$BB,49,FALSE)</f>
        <v>60473</v>
      </c>
      <c r="BB1662">
        <f>VLOOKUP($G1662,county_facts!$A:$BB,50,FALSE)</f>
        <v>10246</v>
      </c>
      <c r="BC1662">
        <f>VLOOKUP($G1662,county_facts!$A:$BB,51,FALSE)</f>
        <v>4105</v>
      </c>
      <c r="BD1662">
        <f>VLOOKUP($G1662,county_facts!$A:$BB,52,FALSE)</f>
        <v>0</v>
      </c>
      <c r="BE1662">
        <f>VLOOKUP($G1662,county_facts!$A:$BB,53,FALSE)</f>
        <v>1135.3</v>
      </c>
      <c r="BF1662">
        <f>VLOOKUP($G1662,county_facts!$A:$BB,54,FALSE)</f>
        <v>5.4</v>
      </c>
    </row>
    <row r="1663" spans="1:58" x14ac:dyDescent="0.3">
      <c r="A1663" t="s">
        <v>9</v>
      </c>
      <c r="B1663" t="s">
        <v>660</v>
      </c>
      <c r="C1663">
        <v>24</v>
      </c>
      <c r="D1663" t="s">
        <v>622</v>
      </c>
      <c r="E1663">
        <v>73</v>
      </c>
      <c r="F1663">
        <v>0.32876712299999999</v>
      </c>
      <c r="G1663">
        <v>48411</v>
      </c>
      <c r="H1663">
        <f>VLOOKUP($G1663,county_facts!$A:$BB,4,FALSE)</f>
        <v>5622</v>
      </c>
      <c r="I1663">
        <f>VLOOKUP($G1663,county_facts!$A:$BB,5,FALSE)</f>
        <v>6131</v>
      </c>
      <c r="J1663">
        <f>VLOOKUP($G1663,county_facts!$A:$BB,6,FALSE)</f>
        <v>-8.3000000000000007</v>
      </c>
      <c r="K1663">
        <f>VLOOKUP($G1663,county_facts!$A:$BB,7,FALSE)</f>
        <v>6131</v>
      </c>
      <c r="L1663">
        <f>VLOOKUP($G1663,county_facts!$A:$BB,8,FALSE)</f>
        <v>5.8</v>
      </c>
      <c r="M1663">
        <f>VLOOKUP($G1663,county_facts!$A:$BB,9,FALSE)</f>
        <v>20.8</v>
      </c>
      <c r="N1663">
        <f>VLOOKUP($G1663,county_facts!$A:$BB,10,FALSE)</f>
        <v>22.8</v>
      </c>
      <c r="O1663">
        <f>VLOOKUP($G1663,county_facts!$A:$BB,11,FALSE)</f>
        <v>47.7</v>
      </c>
      <c r="P1663">
        <f>VLOOKUP($G1663,county_facts!$A:$BB,12,FALSE)</f>
        <v>94.4</v>
      </c>
      <c r="Q1663">
        <f>VLOOKUP($G1663,county_facts!$A:$BB,13,FALSE)</f>
        <v>2.5</v>
      </c>
      <c r="R1663">
        <f>VLOOKUP($G1663,county_facts!$A:$BB,14,FALSE)</f>
        <v>1.3</v>
      </c>
      <c r="S1663">
        <f>VLOOKUP($G1663,county_facts!$A:$BB,15,FALSE)</f>
        <v>0.3</v>
      </c>
      <c r="T1663">
        <f>VLOOKUP($G1663,county_facts!$A:$BB,16,FALSE)</f>
        <v>0</v>
      </c>
      <c r="U1663">
        <f>VLOOKUP($G1663,county_facts!$A:$BB,17,FALSE)</f>
        <v>1.6</v>
      </c>
      <c r="V1663">
        <f>VLOOKUP($G1663,county_facts!$A:$BB,18,FALSE)</f>
        <v>29.1</v>
      </c>
      <c r="W1663">
        <f>VLOOKUP($G1663,county_facts!$A:$BB,19,FALSE)</f>
        <v>67.099999999999994</v>
      </c>
      <c r="X1663">
        <f>VLOOKUP($G1663,county_facts!$A:$BB,20,FALSE)</f>
        <v>87.7</v>
      </c>
      <c r="Y1663">
        <f>VLOOKUP($G1663,county_facts!$A:$BB,21,FALSE)</f>
        <v>7.4</v>
      </c>
      <c r="Z1663">
        <f>VLOOKUP($G1663,county_facts!$A:$BB,22,FALSE)</f>
        <v>21.6</v>
      </c>
      <c r="AA1663">
        <f>VLOOKUP($G1663,county_facts!$A:$BB,23,FALSE)</f>
        <v>81</v>
      </c>
      <c r="AB1663">
        <f>VLOOKUP($G1663,county_facts!$A:$BB,24,FALSE)</f>
        <v>13.1</v>
      </c>
      <c r="AC1663">
        <f>VLOOKUP($G1663,county_facts!$A:$BB,25,FALSE)</f>
        <v>457</v>
      </c>
      <c r="AD1663">
        <f>VLOOKUP($G1663,county_facts!$A:$BB,26,FALSE)</f>
        <v>18.8</v>
      </c>
      <c r="AE1663">
        <f>VLOOKUP($G1663,county_facts!$A:$BB,27,FALSE)</f>
        <v>3168</v>
      </c>
      <c r="AF1663">
        <f>VLOOKUP($G1663,county_facts!$A:$BB,28,FALSE)</f>
        <v>79.400000000000006</v>
      </c>
      <c r="AG1663">
        <f>VLOOKUP($G1663,county_facts!$A:$BB,29,FALSE)</f>
        <v>3.9</v>
      </c>
      <c r="AH1663">
        <f>VLOOKUP($G1663,county_facts!$A:$BB,30,FALSE)</f>
        <v>71300</v>
      </c>
      <c r="AI1663">
        <f>VLOOKUP($G1663,county_facts!$A:$BB,31,FALSE)</f>
        <v>2035</v>
      </c>
      <c r="AJ1663">
        <f>VLOOKUP($G1663,county_facts!$A:$BB,32,FALSE)</f>
        <v>2.67</v>
      </c>
      <c r="AK1663">
        <f>VLOOKUP($G1663,county_facts!$A:$BB,33,FALSE)</f>
        <v>18009</v>
      </c>
      <c r="AL1663">
        <f>VLOOKUP($G1663,county_facts!$A:$BB,34,FALSE)</f>
        <v>37743</v>
      </c>
      <c r="AM1663">
        <f>VLOOKUP($G1663,county_facts!$A:$BB,35,FALSE)</f>
        <v>15.2</v>
      </c>
      <c r="AN1663">
        <f>VLOOKUP($G1663,county_facts!$A:$BB,36,FALSE)</f>
        <v>147</v>
      </c>
      <c r="AO1663">
        <f>VLOOKUP($G1663,county_facts!$A:$BB,37,FALSE)</f>
        <v>804</v>
      </c>
      <c r="AP1663">
        <f>VLOOKUP($G1663,county_facts!$A:$BB,38,FALSE)</f>
        <v>-1.7</v>
      </c>
      <c r="AQ1663">
        <f>VLOOKUP($G1663,county_facts!$A:$BB,39,FALSE)</f>
        <v>591</v>
      </c>
      <c r="AR1663">
        <f>VLOOKUP($G1663,county_facts!$A:$BB,40,FALSE)</f>
        <v>0</v>
      </c>
      <c r="AS1663">
        <f>VLOOKUP($G1663,county_facts!$A:$BB,41,FALSE)</f>
        <v>0</v>
      </c>
      <c r="AT1663">
        <f>VLOOKUP($G1663,county_facts!$A:$BB,42,FALSE)</f>
        <v>0</v>
      </c>
      <c r="AU1663">
        <f>VLOOKUP($G1663,county_facts!$A:$BB,43,FALSE)</f>
        <v>0</v>
      </c>
      <c r="AV1663">
        <f>VLOOKUP($G1663,county_facts!$A:$BB,44,FALSE)</f>
        <v>0</v>
      </c>
      <c r="AW1663">
        <f>VLOOKUP($G1663,county_facts!$A:$BB,45,FALSE)</f>
        <v>0</v>
      </c>
      <c r="AX1663">
        <f>VLOOKUP($G1663,county_facts!$A:$BB,46,FALSE)</f>
        <v>0</v>
      </c>
      <c r="AY1663">
        <f>VLOOKUP($G1663,county_facts!$A:$BB,47,FALSE)</f>
        <v>0</v>
      </c>
      <c r="AZ1663">
        <f>VLOOKUP($G1663,county_facts!$A:$BB,48,FALSE)</f>
        <v>18078</v>
      </c>
      <c r="BA1663">
        <f>VLOOKUP($G1663,county_facts!$A:$BB,49,FALSE)</f>
        <v>60473</v>
      </c>
      <c r="BB1663">
        <f>VLOOKUP($G1663,county_facts!$A:$BB,50,FALSE)</f>
        <v>10246</v>
      </c>
      <c r="BC1663">
        <f>VLOOKUP($G1663,county_facts!$A:$BB,51,FALSE)</f>
        <v>4105</v>
      </c>
      <c r="BD1663">
        <f>VLOOKUP($G1663,county_facts!$A:$BB,52,FALSE)</f>
        <v>0</v>
      </c>
      <c r="BE1663">
        <f>VLOOKUP($G1663,county_facts!$A:$BB,53,FALSE)</f>
        <v>1135.3</v>
      </c>
      <c r="BF1663">
        <f>VLOOKUP($G1663,county_facts!$A:$BB,54,FALSE)</f>
        <v>5.4</v>
      </c>
    </row>
    <row r="1664" spans="1:58" x14ac:dyDescent="0.3">
      <c r="A1664" t="s">
        <v>6</v>
      </c>
      <c r="B1664" t="s">
        <v>661</v>
      </c>
      <c r="C1664">
        <v>1810</v>
      </c>
      <c r="D1664" t="s">
        <v>622</v>
      </c>
      <c r="E1664">
        <v>2881</v>
      </c>
      <c r="F1664">
        <v>0.62825407799999999</v>
      </c>
      <c r="G1664">
        <v>48409</v>
      </c>
      <c r="H1664">
        <f>VLOOKUP($G1664,county_facts!$A:$BB,4,FALSE)</f>
        <v>66915</v>
      </c>
      <c r="I1664">
        <f>VLOOKUP($G1664,county_facts!$A:$BB,5,FALSE)</f>
        <v>64807</v>
      </c>
      <c r="J1664">
        <f>VLOOKUP($G1664,county_facts!$A:$BB,6,FALSE)</f>
        <v>3.3</v>
      </c>
      <c r="K1664">
        <f>VLOOKUP($G1664,county_facts!$A:$BB,7,FALSE)</f>
        <v>64804</v>
      </c>
      <c r="L1664">
        <f>VLOOKUP($G1664,county_facts!$A:$BB,8,FALSE)</f>
        <v>7.1</v>
      </c>
      <c r="M1664">
        <f>VLOOKUP($G1664,county_facts!$A:$BB,9,FALSE)</f>
        <v>27.3</v>
      </c>
      <c r="N1664">
        <f>VLOOKUP($G1664,county_facts!$A:$BB,10,FALSE)</f>
        <v>14.2</v>
      </c>
      <c r="O1664">
        <f>VLOOKUP($G1664,county_facts!$A:$BB,11,FALSE)</f>
        <v>49.8</v>
      </c>
      <c r="P1664">
        <f>VLOOKUP($G1664,county_facts!$A:$BB,12,FALSE)</f>
        <v>94.2</v>
      </c>
      <c r="Q1664">
        <f>VLOOKUP($G1664,county_facts!$A:$BB,13,FALSE)</f>
        <v>2.2000000000000002</v>
      </c>
      <c r="R1664">
        <f>VLOOKUP($G1664,county_facts!$A:$BB,14,FALSE)</f>
        <v>0.9</v>
      </c>
      <c r="S1664">
        <f>VLOOKUP($G1664,county_facts!$A:$BB,15,FALSE)</f>
        <v>1.1000000000000001</v>
      </c>
      <c r="T1664">
        <f>VLOOKUP($G1664,county_facts!$A:$BB,16,FALSE)</f>
        <v>0.1</v>
      </c>
      <c r="U1664">
        <f>VLOOKUP($G1664,county_facts!$A:$BB,17,FALSE)</f>
        <v>1.4</v>
      </c>
      <c r="V1664">
        <f>VLOOKUP($G1664,county_facts!$A:$BB,18,FALSE)</f>
        <v>56</v>
      </c>
      <c r="W1664">
        <f>VLOOKUP($G1664,county_facts!$A:$BB,19,FALSE)</f>
        <v>40.200000000000003</v>
      </c>
      <c r="X1664">
        <f>VLOOKUP($G1664,county_facts!$A:$BB,20,FALSE)</f>
        <v>83.4</v>
      </c>
      <c r="Y1664">
        <f>VLOOKUP($G1664,county_facts!$A:$BB,21,FALSE)</f>
        <v>4.8</v>
      </c>
      <c r="Z1664">
        <f>VLOOKUP($G1664,county_facts!$A:$BB,22,FALSE)</f>
        <v>35.799999999999997</v>
      </c>
      <c r="AA1664">
        <f>VLOOKUP($G1664,county_facts!$A:$BB,23,FALSE)</f>
        <v>77</v>
      </c>
      <c r="AB1664">
        <f>VLOOKUP($G1664,county_facts!$A:$BB,24,FALSE)</f>
        <v>14.7</v>
      </c>
      <c r="AC1664">
        <f>VLOOKUP($G1664,county_facts!$A:$BB,25,FALSE)</f>
        <v>5350</v>
      </c>
      <c r="AD1664">
        <f>VLOOKUP($G1664,county_facts!$A:$BB,26,FALSE)</f>
        <v>22.3</v>
      </c>
      <c r="AE1664">
        <f>VLOOKUP($G1664,county_facts!$A:$BB,27,FALSE)</f>
        <v>27016</v>
      </c>
      <c r="AF1664">
        <f>VLOOKUP($G1664,county_facts!$A:$BB,28,FALSE)</f>
        <v>68.599999999999994</v>
      </c>
      <c r="AG1664">
        <f>VLOOKUP($G1664,county_facts!$A:$BB,29,FALSE)</f>
        <v>15.2</v>
      </c>
      <c r="AH1664">
        <f>VLOOKUP($G1664,county_facts!$A:$BB,30,FALSE)</f>
        <v>89800</v>
      </c>
      <c r="AI1664">
        <f>VLOOKUP($G1664,county_facts!$A:$BB,31,FALSE)</f>
        <v>22147</v>
      </c>
      <c r="AJ1664">
        <f>VLOOKUP($G1664,county_facts!$A:$BB,32,FALSE)</f>
        <v>2.91</v>
      </c>
      <c r="AK1664">
        <f>VLOOKUP($G1664,county_facts!$A:$BB,33,FALSE)</f>
        <v>23373</v>
      </c>
      <c r="AL1664">
        <f>VLOOKUP($G1664,county_facts!$A:$BB,34,FALSE)</f>
        <v>50657</v>
      </c>
      <c r="AM1664">
        <f>VLOOKUP($G1664,county_facts!$A:$BB,35,FALSE)</f>
        <v>17</v>
      </c>
      <c r="AN1664">
        <f>VLOOKUP($G1664,county_facts!$A:$BB,36,FALSE)</f>
        <v>1044</v>
      </c>
      <c r="AO1664">
        <f>VLOOKUP($G1664,county_facts!$A:$BB,37,FALSE)</f>
        <v>15936</v>
      </c>
      <c r="AP1664">
        <f>VLOOKUP($G1664,county_facts!$A:$BB,38,FALSE)</f>
        <v>5</v>
      </c>
      <c r="AQ1664">
        <f>VLOOKUP($G1664,county_facts!$A:$BB,39,FALSE)</f>
        <v>4259</v>
      </c>
      <c r="AR1664">
        <f>VLOOKUP($G1664,county_facts!$A:$BB,40,FALSE)</f>
        <v>5226</v>
      </c>
      <c r="AS1664">
        <f>VLOOKUP($G1664,county_facts!$A:$BB,41,FALSE)</f>
        <v>0</v>
      </c>
      <c r="AT1664">
        <f>VLOOKUP($G1664,county_facts!$A:$BB,42,FALSE)</f>
        <v>0</v>
      </c>
      <c r="AU1664">
        <f>VLOOKUP($G1664,county_facts!$A:$BB,43,FALSE)</f>
        <v>0</v>
      </c>
      <c r="AV1664">
        <f>VLOOKUP($G1664,county_facts!$A:$BB,44,FALSE)</f>
        <v>0</v>
      </c>
      <c r="AW1664">
        <f>VLOOKUP($G1664,county_facts!$A:$BB,45,FALSE)</f>
        <v>27.2</v>
      </c>
      <c r="AX1664">
        <f>VLOOKUP($G1664,county_facts!$A:$BB,46,FALSE)</f>
        <v>27.6</v>
      </c>
      <c r="AY1664">
        <f>VLOOKUP($G1664,county_facts!$A:$BB,47,FALSE)</f>
        <v>0</v>
      </c>
      <c r="AZ1664">
        <f>VLOOKUP($G1664,county_facts!$A:$BB,48,FALSE)</f>
        <v>135182</v>
      </c>
      <c r="BA1664">
        <f>VLOOKUP($G1664,county_facts!$A:$BB,49,FALSE)</f>
        <v>621585</v>
      </c>
      <c r="BB1664">
        <f>VLOOKUP($G1664,county_facts!$A:$BB,50,FALSE)</f>
        <v>9101</v>
      </c>
      <c r="BC1664">
        <f>VLOOKUP($G1664,county_facts!$A:$BB,51,FALSE)</f>
        <v>77569</v>
      </c>
      <c r="BD1664">
        <f>VLOOKUP($G1664,county_facts!$A:$BB,52,FALSE)</f>
        <v>243</v>
      </c>
      <c r="BE1664">
        <f>VLOOKUP($G1664,county_facts!$A:$BB,53,FALSE)</f>
        <v>693.45</v>
      </c>
      <c r="BF1664">
        <f>VLOOKUP($G1664,county_facts!$A:$BB,54,FALSE)</f>
        <v>93.5</v>
      </c>
    </row>
    <row r="1665" spans="1:58" x14ac:dyDescent="0.3">
      <c r="A1665" t="s">
        <v>9</v>
      </c>
      <c r="B1665" t="s">
        <v>661</v>
      </c>
      <c r="C1665">
        <v>1071</v>
      </c>
      <c r="D1665" t="s">
        <v>622</v>
      </c>
      <c r="E1665">
        <v>2881</v>
      </c>
      <c r="F1665">
        <v>0.37174592200000001</v>
      </c>
      <c r="G1665">
        <v>48409</v>
      </c>
      <c r="H1665">
        <f>VLOOKUP($G1665,county_facts!$A:$BB,4,FALSE)</f>
        <v>66915</v>
      </c>
      <c r="I1665">
        <f>VLOOKUP($G1665,county_facts!$A:$BB,5,FALSE)</f>
        <v>64807</v>
      </c>
      <c r="J1665">
        <f>VLOOKUP($G1665,county_facts!$A:$BB,6,FALSE)</f>
        <v>3.3</v>
      </c>
      <c r="K1665">
        <f>VLOOKUP($G1665,county_facts!$A:$BB,7,FALSE)</f>
        <v>64804</v>
      </c>
      <c r="L1665">
        <f>VLOOKUP($G1665,county_facts!$A:$BB,8,FALSE)</f>
        <v>7.1</v>
      </c>
      <c r="M1665">
        <f>VLOOKUP($G1665,county_facts!$A:$BB,9,FALSE)</f>
        <v>27.3</v>
      </c>
      <c r="N1665">
        <f>VLOOKUP($G1665,county_facts!$A:$BB,10,FALSE)</f>
        <v>14.2</v>
      </c>
      <c r="O1665">
        <f>VLOOKUP($G1665,county_facts!$A:$BB,11,FALSE)</f>
        <v>49.8</v>
      </c>
      <c r="P1665">
        <f>VLOOKUP($G1665,county_facts!$A:$BB,12,FALSE)</f>
        <v>94.2</v>
      </c>
      <c r="Q1665">
        <f>VLOOKUP($G1665,county_facts!$A:$BB,13,FALSE)</f>
        <v>2.2000000000000002</v>
      </c>
      <c r="R1665">
        <f>VLOOKUP($G1665,county_facts!$A:$BB,14,FALSE)</f>
        <v>0.9</v>
      </c>
      <c r="S1665">
        <f>VLOOKUP($G1665,county_facts!$A:$BB,15,FALSE)</f>
        <v>1.1000000000000001</v>
      </c>
      <c r="T1665">
        <f>VLOOKUP($G1665,county_facts!$A:$BB,16,FALSE)</f>
        <v>0.1</v>
      </c>
      <c r="U1665">
        <f>VLOOKUP($G1665,county_facts!$A:$BB,17,FALSE)</f>
        <v>1.4</v>
      </c>
      <c r="V1665">
        <f>VLOOKUP($G1665,county_facts!$A:$BB,18,FALSE)</f>
        <v>56</v>
      </c>
      <c r="W1665">
        <f>VLOOKUP($G1665,county_facts!$A:$BB,19,FALSE)</f>
        <v>40.200000000000003</v>
      </c>
      <c r="X1665">
        <f>VLOOKUP($G1665,county_facts!$A:$BB,20,FALSE)</f>
        <v>83.4</v>
      </c>
      <c r="Y1665">
        <f>VLOOKUP($G1665,county_facts!$A:$BB,21,FALSE)</f>
        <v>4.8</v>
      </c>
      <c r="Z1665">
        <f>VLOOKUP($G1665,county_facts!$A:$BB,22,FALSE)</f>
        <v>35.799999999999997</v>
      </c>
      <c r="AA1665">
        <f>VLOOKUP($G1665,county_facts!$A:$BB,23,FALSE)</f>
        <v>77</v>
      </c>
      <c r="AB1665">
        <f>VLOOKUP($G1665,county_facts!$A:$BB,24,FALSE)</f>
        <v>14.7</v>
      </c>
      <c r="AC1665">
        <f>VLOOKUP($G1665,county_facts!$A:$BB,25,FALSE)</f>
        <v>5350</v>
      </c>
      <c r="AD1665">
        <f>VLOOKUP($G1665,county_facts!$A:$BB,26,FALSE)</f>
        <v>22.3</v>
      </c>
      <c r="AE1665">
        <f>VLOOKUP($G1665,county_facts!$A:$BB,27,FALSE)</f>
        <v>27016</v>
      </c>
      <c r="AF1665">
        <f>VLOOKUP($G1665,county_facts!$A:$BB,28,FALSE)</f>
        <v>68.599999999999994</v>
      </c>
      <c r="AG1665">
        <f>VLOOKUP($G1665,county_facts!$A:$BB,29,FALSE)</f>
        <v>15.2</v>
      </c>
      <c r="AH1665">
        <f>VLOOKUP($G1665,county_facts!$A:$BB,30,FALSE)</f>
        <v>89800</v>
      </c>
      <c r="AI1665">
        <f>VLOOKUP($G1665,county_facts!$A:$BB,31,FALSE)</f>
        <v>22147</v>
      </c>
      <c r="AJ1665">
        <f>VLOOKUP($G1665,county_facts!$A:$BB,32,FALSE)</f>
        <v>2.91</v>
      </c>
      <c r="AK1665">
        <f>VLOOKUP($G1665,county_facts!$A:$BB,33,FALSE)</f>
        <v>23373</v>
      </c>
      <c r="AL1665">
        <f>VLOOKUP($G1665,county_facts!$A:$BB,34,FALSE)</f>
        <v>50657</v>
      </c>
      <c r="AM1665">
        <f>VLOOKUP($G1665,county_facts!$A:$BB,35,FALSE)</f>
        <v>17</v>
      </c>
      <c r="AN1665">
        <f>VLOOKUP($G1665,county_facts!$A:$BB,36,FALSE)</f>
        <v>1044</v>
      </c>
      <c r="AO1665">
        <f>VLOOKUP($G1665,county_facts!$A:$BB,37,FALSE)</f>
        <v>15936</v>
      </c>
      <c r="AP1665">
        <f>VLOOKUP($G1665,county_facts!$A:$BB,38,FALSE)</f>
        <v>5</v>
      </c>
      <c r="AQ1665">
        <f>VLOOKUP($G1665,county_facts!$A:$BB,39,FALSE)</f>
        <v>4259</v>
      </c>
      <c r="AR1665">
        <f>VLOOKUP($G1665,county_facts!$A:$BB,40,FALSE)</f>
        <v>5226</v>
      </c>
      <c r="AS1665">
        <f>VLOOKUP($G1665,county_facts!$A:$BB,41,FALSE)</f>
        <v>0</v>
      </c>
      <c r="AT1665">
        <f>VLOOKUP($G1665,county_facts!$A:$BB,42,FALSE)</f>
        <v>0</v>
      </c>
      <c r="AU1665">
        <f>VLOOKUP($G1665,county_facts!$A:$BB,43,FALSE)</f>
        <v>0</v>
      </c>
      <c r="AV1665">
        <f>VLOOKUP($G1665,county_facts!$A:$BB,44,FALSE)</f>
        <v>0</v>
      </c>
      <c r="AW1665">
        <f>VLOOKUP($G1665,county_facts!$A:$BB,45,FALSE)</f>
        <v>27.2</v>
      </c>
      <c r="AX1665">
        <f>VLOOKUP($G1665,county_facts!$A:$BB,46,FALSE)</f>
        <v>27.6</v>
      </c>
      <c r="AY1665">
        <f>VLOOKUP($G1665,county_facts!$A:$BB,47,FALSE)</f>
        <v>0</v>
      </c>
      <c r="AZ1665">
        <f>VLOOKUP($G1665,county_facts!$A:$BB,48,FALSE)</f>
        <v>135182</v>
      </c>
      <c r="BA1665">
        <f>VLOOKUP($G1665,county_facts!$A:$BB,49,FALSE)</f>
        <v>621585</v>
      </c>
      <c r="BB1665">
        <f>VLOOKUP($G1665,county_facts!$A:$BB,50,FALSE)</f>
        <v>9101</v>
      </c>
      <c r="BC1665">
        <f>VLOOKUP($G1665,county_facts!$A:$BB,51,FALSE)</f>
        <v>77569</v>
      </c>
      <c r="BD1665">
        <f>VLOOKUP($G1665,county_facts!$A:$BB,52,FALSE)</f>
        <v>243</v>
      </c>
      <c r="BE1665">
        <f>VLOOKUP($G1665,county_facts!$A:$BB,53,FALSE)</f>
        <v>693.45</v>
      </c>
      <c r="BF1665">
        <f>VLOOKUP($G1665,county_facts!$A:$BB,54,FALSE)</f>
        <v>93.5</v>
      </c>
    </row>
    <row r="1666" spans="1:58" x14ac:dyDescent="0.3">
      <c r="A1666" t="s">
        <v>6</v>
      </c>
      <c r="B1666" t="s">
        <v>662</v>
      </c>
      <c r="C1666">
        <v>456</v>
      </c>
      <c r="D1666" t="s">
        <v>622</v>
      </c>
      <c r="E1666">
        <v>625</v>
      </c>
      <c r="F1666">
        <v>0.72960000000000003</v>
      </c>
      <c r="G1666">
        <v>48407</v>
      </c>
      <c r="H1666">
        <f>VLOOKUP($G1666,county_facts!$A:$BB,4,FALSE)</f>
        <v>27099</v>
      </c>
      <c r="I1666">
        <f>VLOOKUP($G1666,county_facts!$A:$BB,5,FALSE)</f>
        <v>26381</v>
      </c>
      <c r="J1666">
        <f>VLOOKUP($G1666,county_facts!$A:$BB,6,FALSE)</f>
        <v>2.7</v>
      </c>
      <c r="K1666">
        <f>VLOOKUP($G1666,county_facts!$A:$BB,7,FALSE)</f>
        <v>26384</v>
      </c>
      <c r="L1666">
        <f>VLOOKUP($G1666,county_facts!$A:$BB,8,FALSE)</f>
        <v>5.5</v>
      </c>
      <c r="M1666">
        <f>VLOOKUP($G1666,county_facts!$A:$BB,9,FALSE)</f>
        <v>22.4</v>
      </c>
      <c r="N1666">
        <f>VLOOKUP($G1666,county_facts!$A:$BB,10,FALSE)</f>
        <v>20</v>
      </c>
      <c r="O1666">
        <f>VLOOKUP($G1666,county_facts!$A:$BB,11,FALSE)</f>
        <v>49.6</v>
      </c>
      <c r="P1666">
        <f>VLOOKUP($G1666,county_facts!$A:$BB,12,FALSE)</f>
        <v>86.2</v>
      </c>
      <c r="Q1666">
        <f>VLOOKUP($G1666,county_facts!$A:$BB,13,FALSE)</f>
        <v>10.3</v>
      </c>
      <c r="R1666">
        <f>VLOOKUP($G1666,county_facts!$A:$BB,14,FALSE)</f>
        <v>0.9</v>
      </c>
      <c r="S1666">
        <f>VLOOKUP($G1666,county_facts!$A:$BB,15,FALSE)</f>
        <v>0.5</v>
      </c>
      <c r="T1666">
        <f>VLOOKUP($G1666,county_facts!$A:$BB,16,FALSE)</f>
        <v>0</v>
      </c>
      <c r="U1666">
        <f>VLOOKUP($G1666,county_facts!$A:$BB,17,FALSE)</f>
        <v>1.9</v>
      </c>
      <c r="V1666">
        <f>VLOOKUP($G1666,county_facts!$A:$BB,18,FALSE)</f>
        <v>12.7</v>
      </c>
      <c r="W1666">
        <f>VLOOKUP($G1666,county_facts!$A:$BB,19,FALSE)</f>
        <v>74.900000000000006</v>
      </c>
      <c r="X1666">
        <f>VLOOKUP($G1666,county_facts!$A:$BB,20,FALSE)</f>
        <v>87.2</v>
      </c>
      <c r="Y1666">
        <f>VLOOKUP($G1666,county_facts!$A:$BB,21,FALSE)</f>
        <v>3.2</v>
      </c>
      <c r="Z1666">
        <f>VLOOKUP($G1666,county_facts!$A:$BB,22,FALSE)</f>
        <v>8.5</v>
      </c>
      <c r="AA1666">
        <f>VLOOKUP($G1666,county_facts!$A:$BB,23,FALSE)</f>
        <v>78.900000000000006</v>
      </c>
      <c r="AB1666">
        <f>VLOOKUP($G1666,county_facts!$A:$BB,24,FALSE)</f>
        <v>12</v>
      </c>
      <c r="AC1666">
        <f>VLOOKUP($G1666,county_facts!$A:$BB,25,FALSE)</f>
        <v>2308</v>
      </c>
      <c r="AD1666">
        <f>VLOOKUP($G1666,county_facts!$A:$BB,26,FALSE)</f>
        <v>40.4</v>
      </c>
      <c r="AE1666">
        <f>VLOOKUP($G1666,county_facts!$A:$BB,27,FALSE)</f>
        <v>13138</v>
      </c>
      <c r="AF1666">
        <f>VLOOKUP($G1666,county_facts!$A:$BB,28,FALSE)</f>
        <v>83</v>
      </c>
      <c r="AG1666">
        <f>VLOOKUP($G1666,county_facts!$A:$BB,29,FALSE)</f>
        <v>2.6</v>
      </c>
      <c r="AH1666">
        <f>VLOOKUP($G1666,county_facts!$A:$BB,30,FALSE)</f>
        <v>88200</v>
      </c>
      <c r="AI1666">
        <f>VLOOKUP($G1666,county_facts!$A:$BB,31,FALSE)</f>
        <v>9425</v>
      </c>
      <c r="AJ1666">
        <f>VLOOKUP($G1666,county_facts!$A:$BB,32,FALSE)</f>
        <v>2.81</v>
      </c>
      <c r="AK1666">
        <f>VLOOKUP($G1666,county_facts!$A:$BB,33,FALSE)</f>
        <v>24733</v>
      </c>
      <c r="AL1666">
        <f>VLOOKUP($G1666,county_facts!$A:$BB,34,FALSE)</f>
        <v>46107</v>
      </c>
      <c r="AM1666">
        <f>VLOOKUP($G1666,county_facts!$A:$BB,35,FALSE)</f>
        <v>20.100000000000001</v>
      </c>
      <c r="AN1666">
        <f>VLOOKUP($G1666,county_facts!$A:$BB,36,FALSE)</f>
        <v>196</v>
      </c>
      <c r="AO1666">
        <f>VLOOKUP($G1666,county_facts!$A:$BB,37,FALSE)</f>
        <v>1014</v>
      </c>
      <c r="AP1666">
        <f>VLOOKUP($G1666,county_facts!$A:$BB,38,FALSE)</f>
        <v>1.6</v>
      </c>
      <c r="AQ1666">
        <f>VLOOKUP($G1666,county_facts!$A:$BB,39,FALSE)</f>
        <v>1744</v>
      </c>
      <c r="AR1666">
        <f>VLOOKUP($G1666,county_facts!$A:$BB,40,FALSE)</f>
        <v>1894</v>
      </c>
      <c r="AS1666">
        <f>VLOOKUP($G1666,county_facts!$A:$BB,41,FALSE)</f>
        <v>0</v>
      </c>
      <c r="AT1666">
        <f>VLOOKUP($G1666,county_facts!$A:$BB,42,FALSE)</f>
        <v>0</v>
      </c>
      <c r="AU1666">
        <f>VLOOKUP($G1666,county_facts!$A:$BB,43,FALSE)</f>
        <v>0</v>
      </c>
      <c r="AV1666">
        <f>VLOOKUP($G1666,county_facts!$A:$BB,44,FALSE)</f>
        <v>0</v>
      </c>
      <c r="AW1666">
        <f>VLOOKUP($G1666,county_facts!$A:$BB,45,FALSE)</f>
        <v>0</v>
      </c>
      <c r="AX1666">
        <f>VLOOKUP($G1666,county_facts!$A:$BB,46,FALSE)</f>
        <v>0</v>
      </c>
      <c r="AY1666">
        <f>VLOOKUP($G1666,county_facts!$A:$BB,47,FALSE)</f>
        <v>0</v>
      </c>
      <c r="AZ1666">
        <f>VLOOKUP($G1666,county_facts!$A:$BB,48,FALSE)</f>
        <v>0</v>
      </c>
      <c r="BA1666">
        <f>VLOOKUP($G1666,county_facts!$A:$BB,49,FALSE)</f>
        <v>54707</v>
      </c>
      <c r="BB1666">
        <f>VLOOKUP($G1666,county_facts!$A:$BB,50,FALSE)</f>
        <v>2207</v>
      </c>
      <c r="BC1666">
        <f>VLOOKUP($G1666,county_facts!$A:$BB,51,FALSE)</f>
        <v>3968</v>
      </c>
      <c r="BD1666">
        <f>VLOOKUP($G1666,county_facts!$A:$BB,52,FALSE)</f>
        <v>2</v>
      </c>
      <c r="BE1666">
        <f>VLOOKUP($G1666,county_facts!$A:$BB,53,FALSE)</f>
        <v>569.24</v>
      </c>
      <c r="BF1666">
        <f>VLOOKUP($G1666,county_facts!$A:$BB,54,FALSE)</f>
        <v>46.3</v>
      </c>
    </row>
    <row r="1667" spans="1:58" x14ac:dyDescent="0.3">
      <c r="A1667" t="s">
        <v>9</v>
      </c>
      <c r="B1667" t="s">
        <v>662</v>
      </c>
      <c r="C1667">
        <v>169</v>
      </c>
      <c r="D1667" t="s">
        <v>622</v>
      </c>
      <c r="E1667">
        <v>625</v>
      </c>
      <c r="F1667">
        <v>0.27039999999999997</v>
      </c>
      <c r="G1667">
        <v>48407</v>
      </c>
      <c r="H1667">
        <f>VLOOKUP($G1667,county_facts!$A:$BB,4,FALSE)</f>
        <v>27099</v>
      </c>
      <c r="I1667">
        <f>VLOOKUP($G1667,county_facts!$A:$BB,5,FALSE)</f>
        <v>26381</v>
      </c>
      <c r="J1667">
        <f>VLOOKUP($G1667,county_facts!$A:$BB,6,FALSE)</f>
        <v>2.7</v>
      </c>
      <c r="K1667">
        <f>VLOOKUP($G1667,county_facts!$A:$BB,7,FALSE)</f>
        <v>26384</v>
      </c>
      <c r="L1667">
        <f>VLOOKUP($G1667,county_facts!$A:$BB,8,FALSE)</f>
        <v>5.5</v>
      </c>
      <c r="M1667">
        <f>VLOOKUP($G1667,county_facts!$A:$BB,9,FALSE)</f>
        <v>22.4</v>
      </c>
      <c r="N1667">
        <f>VLOOKUP($G1667,county_facts!$A:$BB,10,FALSE)</f>
        <v>20</v>
      </c>
      <c r="O1667">
        <f>VLOOKUP($G1667,county_facts!$A:$BB,11,FALSE)</f>
        <v>49.6</v>
      </c>
      <c r="P1667">
        <f>VLOOKUP($G1667,county_facts!$A:$BB,12,FALSE)</f>
        <v>86.2</v>
      </c>
      <c r="Q1667">
        <f>VLOOKUP($G1667,county_facts!$A:$BB,13,FALSE)</f>
        <v>10.3</v>
      </c>
      <c r="R1667">
        <f>VLOOKUP($G1667,county_facts!$A:$BB,14,FALSE)</f>
        <v>0.9</v>
      </c>
      <c r="S1667">
        <f>VLOOKUP($G1667,county_facts!$A:$BB,15,FALSE)</f>
        <v>0.5</v>
      </c>
      <c r="T1667">
        <f>VLOOKUP($G1667,county_facts!$A:$BB,16,FALSE)</f>
        <v>0</v>
      </c>
      <c r="U1667">
        <f>VLOOKUP($G1667,county_facts!$A:$BB,17,FALSE)</f>
        <v>1.9</v>
      </c>
      <c r="V1667">
        <f>VLOOKUP($G1667,county_facts!$A:$BB,18,FALSE)</f>
        <v>12.7</v>
      </c>
      <c r="W1667">
        <f>VLOOKUP($G1667,county_facts!$A:$BB,19,FALSE)</f>
        <v>74.900000000000006</v>
      </c>
      <c r="X1667">
        <f>VLOOKUP($G1667,county_facts!$A:$BB,20,FALSE)</f>
        <v>87.2</v>
      </c>
      <c r="Y1667">
        <f>VLOOKUP($G1667,county_facts!$A:$BB,21,FALSE)</f>
        <v>3.2</v>
      </c>
      <c r="Z1667">
        <f>VLOOKUP($G1667,county_facts!$A:$BB,22,FALSE)</f>
        <v>8.5</v>
      </c>
      <c r="AA1667">
        <f>VLOOKUP($G1667,county_facts!$A:$BB,23,FALSE)</f>
        <v>78.900000000000006</v>
      </c>
      <c r="AB1667">
        <f>VLOOKUP($G1667,county_facts!$A:$BB,24,FALSE)</f>
        <v>12</v>
      </c>
      <c r="AC1667">
        <f>VLOOKUP($G1667,county_facts!$A:$BB,25,FALSE)</f>
        <v>2308</v>
      </c>
      <c r="AD1667">
        <f>VLOOKUP($G1667,county_facts!$A:$BB,26,FALSE)</f>
        <v>40.4</v>
      </c>
      <c r="AE1667">
        <f>VLOOKUP($G1667,county_facts!$A:$BB,27,FALSE)</f>
        <v>13138</v>
      </c>
      <c r="AF1667">
        <f>VLOOKUP($G1667,county_facts!$A:$BB,28,FALSE)</f>
        <v>83</v>
      </c>
      <c r="AG1667">
        <f>VLOOKUP($G1667,county_facts!$A:$BB,29,FALSE)</f>
        <v>2.6</v>
      </c>
      <c r="AH1667">
        <f>VLOOKUP($G1667,county_facts!$A:$BB,30,FALSE)</f>
        <v>88200</v>
      </c>
      <c r="AI1667">
        <f>VLOOKUP($G1667,county_facts!$A:$BB,31,FALSE)</f>
        <v>9425</v>
      </c>
      <c r="AJ1667">
        <f>VLOOKUP($G1667,county_facts!$A:$BB,32,FALSE)</f>
        <v>2.81</v>
      </c>
      <c r="AK1667">
        <f>VLOOKUP($G1667,county_facts!$A:$BB,33,FALSE)</f>
        <v>24733</v>
      </c>
      <c r="AL1667">
        <f>VLOOKUP($G1667,county_facts!$A:$BB,34,FALSE)</f>
        <v>46107</v>
      </c>
      <c r="AM1667">
        <f>VLOOKUP($G1667,county_facts!$A:$BB,35,FALSE)</f>
        <v>20.100000000000001</v>
      </c>
      <c r="AN1667">
        <f>VLOOKUP($G1667,county_facts!$A:$BB,36,FALSE)</f>
        <v>196</v>
      </c>
      <c r="AO1667">
        <f>VLOOKUP($G1667,county_facts!$A:$BB,37,FALSE)</f>
        <v>1014</v>
      </c>
      <c r="AP1667">
        <f>VLOOKUP($G1667,county_facts!$A:$BB,38,FALSE)</f>
        <v>1.6</v>
      </c>
      <c r="AQ1667">
        <f>VLOOKUP($G1667,county_facts!$A:$BB,39,FALSE)</f>
        <v>1744</v>
      </c>
      <c r="AR1667">
        <f>VLOOKUP($G1667,county_facts!$A:$BB,40,FALSE)</f>
        <v>1894</v>
      </c>
      <c r="AS1667">
        <f>VLOOKUP($G1667,county_facts!$A:$BB,41,FALSE)</f>
        <v>0</v>
      </c>
      <c r="AT1667">
        <f>VLOOKUP($G1667,county_facts!$A:$BB,42,FALSE)</f>
        <v>0</v>
      </c>
      <c r="AU1667">
        <f>VLOOKUP($G1667,county_facts!$A:$BB,43,FALSE)</f>
        <v>0</v>
      </c>
      <c r="AV1667">
        <f>VLOOKUP($G1667,county_facts!$A:$BB,44,FALSE)</f>
        <v>0</v>
      </c>
      <c r="AW1667">
        <f>VLOOKUP($G1667,county_facts!$A:$BB,45,FALSE)</f>
        <v>0</v>
      </c>
      <c r="AX1667">
        <f>VLOOKUP($G1667,county_facts!$A:$BB,46,FALSE)</f>
        <v>0</v>
      </c>
      <c r="AY1667">
        <f>VLOOKUP($G1667,county_facts!$A:$BB,47,FALSE)</f>
        <v>0</v>
      </c>
      <c r="AZ1667">
        <f>VLOOKUP($G1667,county_facts!$A:$BB,48,FALSE)</f>
        <v>0</v>
      </c>
      <c r="BA1667">
        <f>VLOOKUP($G1667,county_facts!$A:$BB,49,FALSE)</f>
        <v>54707</v>
      </c>
      <c r="BB1667">
        <f>VLOOKUP($G1667,county_facts!$A:$BB,50,FALSE)</f>
        <v>2207</v>
      </c>
      <c r="BC1667">
        <f>VLOOKUP($G1667,county_facts!$A:$BB,51,FALSE)</f>
        <v>3968</v>
      </c>
      <c r="BD1667">
        <f>VLOOKUP($G1667,county_facts!$A:$BB,52,FALSE)</f>
        <v>2</v>
      </c>
      <c r="BE1667">
        <f>VLOOKUP($G1667,county_facts!$A:$BB,53,FALSE)</f>
        <v>569.24</v>
      </c>
      <c r="BF1667">
        <f>VLOOKUP($G1667,county_facts!$A:$BB,54,FALSE)</f>
        <v>46.3</v>
      </c>
    </row>
    <row r="1668" spans="1:58" x14ac:dyDescent="0.3">
      <c r="A1668" t="s">
        <v>6</v>
      </c>
      <c r="B1668" t="s">
        <v>663</v>
      </c>
      <c r="C1668">
        <v>274</v>
      </c>
      <c r="D1668" t="s">
        <v>622</v>
      </c>
      <c r="E1668">
        <v>341</v>
      </c>
      <c r="F1668">
        <v>0.80351906200000001</v>
      </c>
      <c r="G1668">
        <v>48405</v>
      </c>
      <c r="H1668">
        <f>VLOOKUP($G1668,county_facts!$A:$BB,4,FALSE)</f>
        <v>8610</v>
      </c>
      <c r="I1668">
        <f>VLOOKUP($G1668,county_facts!$A:$BB,5,FALSE)</f>
        <v>8864</v>
      </c>
      <c r="J1668">
        <f>VLOOKUP($G1668,county_facts!$A:$BB,6,FALSE)</f>
        <v>-2.9</v>
      </c>
      <c r="K1668">
        <f>VLOOKUP($G1668,county_facts!$A:$BB,7,FALSE)</f>
        <v>8865</v>
      </c>
      <c r="L1668">
        <f>VLOOKUP($G1668,county_facts!$A:$BB,8,FALSE)</f>
        <v>6</v>
      </c>
      <c r="M1668">
        <f>VLOOKUP($G1668,county_facts!$A:$BB,9,FALSE)</f>
        <v>20.399999999999999</v>
      </c>
      <c r="N1668">
        <f>VLOOKUP($G1668,county_facts!$A:$BB,10,FALSE)</f>
        <v>25.3</v>
      </c>
      <c r="O1668">
        <f>VLOOKUP($G1668,county_facts!$A:$BB,11,FALSE)</f>
        <v>51.3</v>
      </c>
      <c r="P1668">
        <f>VLOOKUP($G1668,county_facts!$A:$BB,12,FALSE)</f>
        <v>74.7</v>
      </c>
      <c r="Q1668">
        <f>VLOOKUP($G1668,county_facts!$A:$BB,13,FALSE)</f>
        <v>22.8</v>
      </c>
      <c r="R1668">
        <f>VLOOKUP($G1668,county_facts!$A:$BB,14,FALSE)</f>
        <v>0.6</v>
      </c>
      <c r="S1668">
        <f>VLOOKUP($G1668,county_facts!$A:$BB,15,FALSE)</f>
        <v>0.5</v>
      </c>
      <c r="T1668">
        <f>VLOOKUP($G1668,county_facts!$A:$BB,16,FALSE)</f>
        <v>0</v>
      </c>
      <c r="U1668">
        <f>VLOOKUP($G1668,county_facts!$A:$BB,17,FALSE)</f>
        <v>1.5</v>
      </c>
      <c r="V1668">
        <f>VLOOKUP($G1668,county_facts!$A:$BB,18,FALSE)</f>
        <v>7.4</v>
      </c>
      <c r="W1668">
        <f>VLOOKUP($G1668,county_facts!$A:$BB,19,FALSE)</f>
        <v>68.3</v>
      </c>
      <c r="X1668">
        <f>VLOOKUP($G1668,county_facts!$A:$BB,20,FALSE)</f>
        <v>90.6</v>
      </c>
      <c r="Y1668">
        <f>VLOOKUP($G1668,county_facts!$A:$BB,21,FALSE)</f>
        <v>1.7</v>
      </c>
      <c r="Z1668">
        <f>VLOOKUP($G1668,county_facts!$A:$BB,22,FALSE)</f>
        <v>4.5</v>
      </c>
      <c r="AA1668">
        <f>VLOOKUP($G1668,county_facts!$A:$BB,23,FALSE)</f>
        <v>77.2</v>
      </c>
      <c r="AB1668">
        <f>VLOOKUP($G1668,county_facts!$A:$BB,24,FALSE)</f>
        <v>12.4</v>
      </c>
      <c r="AC1668">
        <f>VLOOKUP($G1668,county_facts!$A:$BB,25,FALSE)</f>
        <v>901</v>
      </c>
      <c r="AD1668">
        <f>VLOOKUP($G1668,county_facts!$A:$BB,26,FALSE)</f>
        <v>26.5</v>
      </c>
      <c r="AE1668">
        <f>VLOOKUP($G1668,county_facts!$A:$BB,27,FALSE)</f>
        <v>5348</v>
      </c>
      <c r="AF1668">
        <f>VLOOKUP($G1668,county_facts!$A:$BB,28,FALSE)</f>
        <v>77.7</v>
      </c>
      <c r="AG1668">
        <f>VLOOKUP($G1668,county_facts!$A:$BB,29,FALSE)</f>
        <v>4.2</v>
      </c>
      <c r="AH1668">
        <f>VLOOKUP($G1668,county_facts!$A:$BB,30,FALSE)</f>
        <v>68100</v>
      </c>
      <c r="AI1668">
        <f>VLOOKUP($G1668,county_facts!$A:$BB,31,FALSE)</f>
        <v>3275</v>
      </c>
      <c r="AJ1668">
        <f>VLOOKUP($G1668,county_facts!$A:$BB,32,FALSE)</f>
        <v>2.63</v>
      </c>
      <c r="AK1668">
        <f>VLOOKUP($G1668,county_facts!$A:$BB,33,FALSE)</f>
        <v>18695</v>
      </c>
      <c r="AL1668">
        <f>VLOOKUP($G1668,county_facts!$A:$BB,34,FALSE)</f>
        <v>28390</v>
      </c>
      <c r="AM1668">
        <f>VLOOKUP($G1668,county_facts!$A:$BB,35,FALSE)</f>
        <v>26.4</v>
      </c>
      <c r="AN1668">
        <f>VLOOKUP($G1668,county_facts!$A:$BB,36,FALSE)</f>
        <v>129</v>
      </c>
      <c r="AO1668">
        <f>VLOOKUP($G1668,county_facts!$A:$BB,37,FALSE)</f>
        <v>1165</v>
      </c>
      <c r="AP1668">
        <f>VLOOKUP($G1668,county_facts!$A:$BB,38,FALSE)</f>
        <v>0.3</v>
      </c>
      <c r="AQ1668">
        <f>VLOOKUP($G1668,county_facts!$A:$BB,39,FALSE)</f>
        <v>516</v>
      </c>
      <c r="AR1668">
        <f>VLOOKUP($G1668,county_facts!$A:$BB,40,FALSE)</f>
        <v>494</v>
      </c>
      <c r="AS1668">
        <f>VLOOKUP($G1668,county_facts!$A:$BB,41,FALSE)</f>
        <v>0</v>
      </c>
      <c r="AT1668">
        <f>VLOOKUP($G1668,county_facts!$A:$BB,42,FALSE)</f>
        <v>0</v>
      </c>
      <c r="AU1668">
        <f>VLOOKUP($G1668,county_facts!$A:$BB,43,FALSE)</f>
        <v>0</v>
      </c>
      <c r="AV1668">
        <f>VLOOKUP($G1668,county_facts!$A:$BB,44,FALSE)</f>
        <v>0</v>
      </c>
      <c r="AW1668">
        <f>VLOOKUP($G1668,county_facts!$A:$BB,45,FALSE)</f>
        <v>0</v>
      </c>
      <c r="AX1668">
        <f>VLOOKUP($G1668,county_facts!$A:$BB,46,FALSE)</f>
        <v>0</v>
      </c>
      <c r="AY1668">
        <f>VLOOKUP($G1668,county_facts!$A:$BB,47,FALSE)</f>
        <v>0</v>
      </c>
      <c r="AZ1668">
        <f>VLOOKUP($G1668,county_facts!$A:$BB,48,FALSE)</f>
        <v>6382</v>
      </c>
      <c r="BA1668">
        <f>VLOOKUP($G1668,county_facts!$A:$BB,49,FALSE)</f>
        <v>70092</v>
      </c>
      <c r="BB1668">
        <f>VLOOKUP($G1668,county_facts!$A:$BB,50,FALSE)</f>
        <v>8070</v>
      </c>
      <c r="BC1668">
        <f>VLOOKUP($G1668,county_facts!$A:$BB,51,FALSE)</f>
        <v>1381</v>
      </c>
      <c r="BD1668">
        <f>VLOOKUP($G1668,county_facts!$A:$BB,52,FALSE)</f>
        <v>0</v>
      </c>
      <c r="BE1668">
        <f>VLOOKUP($G1668,county_facts!$A:$BB,53,FALSE)</f>
        <v>530.66</v>
      </c>
      <c r="BF1668">
        <f>VLOOKUP($G1668,county_facts!$A:$BB,54,FALSE)</f>
        <v>16.7</v>
      </c>
    </row>
    <row r="1669" spans="1:58" x14ac:dyDescent="0.3">
      <c r="A1669" t="s">
        <v>9</v>
      </c>
      <c r="B1669" t="s">
        <v>663</v>
      </c>
      <c r="C1669">
        <v>67</v>
      </c>
      <c r="D1669" t="s">
        <v>622</v>
      </c>
      <c r="E1669">
        <v>341</v>
      </c>
      <c r="F1669">
        <v>0.19648093799999999</v>
      </c>
      <c r="G1669">
        <v>48405</v>
      </c>
      <c r="H1669">
        <f>VLOOKUP($G1669,county_facts!$A:$BB,4,FALSE)</f>
        <v>8610</v>
      </c>
      <c r="I1669">
        <f>VLOOKUP($G1669,county_facts!$A:$BB,5,FALSE)</f>
        <v>8864</v>
      </c>
      <c r="J1669">
        <f>VLOOKUP($G1669,county_facts!$A:$BB,6,FALSE)</f>
        <v>-2.9</v>
      </c>
      <c r="K1669">
        <f>VLOOKUP($G1669,county_facts!$A:$BB,7,FALSE)</f>
        <v>8865</v>
      </c>
      <c r="L1669">
        <f>VLOOKUP($G1669,county_facts!$A:$BB,8,FALSE)</f>
        <v>6</v>
      </c>
      <c r="M1669">
        <f>VLOOKUP($G1669,county_facts!$A:$BB,9,FALSE)</f>
        <v>20.399999999999999</v>
      </c>
      <c r="N1669">
        <f>VLOOKUP($G1669,county_facts!$A:$BB,10,FALSE)</f>
        <v>25.3</v>
      </c>
      <c r="O1669">
        <f>VLOOKUP($G1669,county_facts!$A:$BB,11,FALSE)</f>
        <v>51.3</v>
      </c>
      <c r="P1669">
        <f>VLOOKUP($G1669,county_facts!$A:$BB,12,FALSE)</f>
        <v>74.7</v>
      </c>
      <c r="Q1669">
        <f>VLOOKUP($G1669,county_facts!$A:$BB,13,FALSE)</f>
        <v>22.8</v>
      </c>
      <c r="R1669">
        <f>VLOOKUP($G1669,county_facts!$A:$BB,14,FALSE)</f>
        <v>0.6</v>
      </c>
      <c r="S1669">
        <f>VLOOKUP($G1669,county_facts!$A:$BB,15,FALSE)</f>
        <v>0.5</v>
      </c>
      <c r="T1669">
        <f>VLOOKUP($G1669,county_facts!$A:$BB,16,FALSE)</f>
        <v>0</v>
      </c>
      <c r="U1669">
        <f>VLOOKUP($G1669,county_facts!$A:$BB,17,FALSE)</f>
        <v>1.5</v>
      </c>
      <c r="V1669">
        <f>VLOOKUP($G1669,county_facts!$A:$BB,18,FALSE)</f>
        <v>7.4</v>
      </c>
      <c r="W1669">
        <f>VLOOKUP($G1669,county_facts!$A:$BB,19,FALSE)</f>
        <v>68.3</v>
      </c>
      <c r="X1669">
        <f>VLOOKUP($G1669,county_facts!$A:$BB,20,FALSE)</f>
        <v>90.6</v>
      </c>
      <c r="Y1669">
        <f>VLOOKUP($G1669,county_facts!$A:$BB,21,FALSE)</f>
        <v>1.7</v>
      </c>
      <c r="Z1669">
        <f>VLOOKUP($G1669,county_facts!$A:$BB,22,FALSE)</f>
        <v>4.5</v>
      </c>
      <c r="AA1669">
        <f>VLOOKUP($G1669,county_facts!$A:$BB,23,FALSE)</f>
        <v>77.2</v>
      </c>
      <c r="AB1669">
        <f>VLOOKUP($G1669,county_facts!$A:$BB,24,FALSE)</f>
        <v>12.4</v>
      </c>
      <c r="AC1669">
        <f>VLOOKUP($G1669,county_facts!$A:$BB,25,FALSE)</f>
        <v>901</v>
      </c>
      <c r="AD1669">
        <f>VLOOKUP($G1669,county_facts!$A:$BB,26,FALSE)</f>
        <v>26.5</v>
      </c>
      <c r="AE1669">
        <f>VLOOKUP($G1669,county_facts!$A:$BB,27,FALSE)</f>
        <v>5348</v>
      </c>
      <c r="AF1669">
        <f>VLOOKUP($G1669,county_facts!$A:$BB,28,FALSE)</f>
        <v>77.7</v>
      </c>
      <c r="AG1669">
        <f>VLOOKUP($G1669,county_facts!$A:$BB,29,FALSE)</f>
        <v>4.2</v>
      </c>
      <c r="AH1669">
        <f>VLOOKUP($G1669,county_facts!$A:$BB,30,FALSE)</f>
        <v>68100</v>
      </c>
      <c r="AI1669">
        <f>VLOOKUP($G1669,county_facts!$A:$BB,31,FALSE)</f>
        <v>3275</v>
      </c>
      <c r="AJ1669">
        <f>VLOOKUP($G1669,county_facts!$A:$BB,32,FALSE)</f>
        <v>2.63</v>
      </c>
      <c r="AK1669">
        <f>VLOOKUP($G1669,county_facts!$A:$BB,33,FALSE)</f>
        <v>18695</v>
      </c>
      <c r="AL1669">
        <f>VLOOKUP($G1669,county_facts!$A:$BB,34,FALSE)</f>
        <v>28390</v>
      </c>
      <c r="AM1669">
        <f>VLOOKUP($G1669,county_facts!$A:$BB,35,FALSE)</f>
        <v>26.4</v>
      </c>
      <c r="AN1669">
        <f>VLOOKUP($G1669,county_facts!$A:$BB,36,FALSE)</f>
        <v>129</v>
      </c>
      <c r="AO1669">
        <f>VLOOKUP($G1669,county_facts!$A:$BB,37,FALSE)</f>
        <v>1165</v>
      </c>
      <c r="AP1669">
        <f>VLOOKUP($G1669,county_facts!$A:$BB,38,FALSE)</f>
        <v>0.3</v>
      </c>
      <c r="AQ1669">
        <f>VLOOKUP($G1669,county_facts!$A:$BB,39,FALSE)</f>
        <v>516</v>
      </c>
      <c r="AR1669">
        <f>VLOOKUP($G1669,county_facts!$A:$BB,40,FALSE)</f>
        <v>494</v>
      </c>
      <c r="AS1669">
        <f>VLOOKUP($G1669,county_facts!$A:$BB,41,FALSE)</f>
        <v>0</v>
      </c>
      <c r="AT1669">
        <f>VLOOKUP($G1669,county_facts!$A:$BB,42,FALSE)</f>
        <v>0</v>
      </c>
      <c r="AU1669">
        <f>VLOOKUP($G1669,county_facts!$A:$BB,43,FALSE)</f>
        <v>0</v>
      </c>
      <c r="AV1669">
        <f>VLOOKUP($G1669,county_facts!$A:$BB,44,FALSE)</f>
        <v>0</v>
      </c>
      <c r="AW1669">
        <f>VLOOKUP($G1669,county_facts!$A:$BB,45,FALSE)</f>
        <v>0</v>
      </c>
      <c r="AX1669">
        <f>VLOOKUP($G1669,county_facts!$A:$BB,46,FALSE)</f>
        <v>0</v>
      </c>
      <c r="AY1669">
        <f>VLOOKUP($G1669,county_facts!$A:$BB,47,FALSE)</f>
        <v>0</v>
      </c>
      <c r="AZ1669">
        <f>VLOOKUP($G1669,county_facts!$A:$BB,48,FALSE)</f>
        <v>6382</v>
      </c>
      <c r="BA1669">
        <f>VLOOKUP($G1669,county_facts!$A:$BB,49,FALSE)</f>
        <v>70092</v>
      </c>
      <c r="BB1669">
        <f>VLOOKUP($G1669,county_facts!$A:$BB,50,FALSE)</f>
        <v>8070</v>
      </c>
      <c r="BC1669">
        <f>VLOOKUP($G1669,county_facts!$A:$BB,51,FALSE)</f>
        <v>1381</v>
      </c>
      <c r="BD1669">
        <f>VLOOKUP($G1669,county_facts!$A:$BB,52,FALSE)</f>
        <v>0</v>
      </c>
      <c r="BE1669">
        <f>VLOOKUP($G1669,county_facts!$A:$BB,53,FALSE)</f>
        <v>530.66</v>
      </c>
      <c r="BF1669">
        <f>VLOOKUP($G1669,county_facts!$A:$BB,54,FALSE)</f>
        <v>16.7</v>
      </c>
    </row>
    <row r="1670" spans="1:58" x14ac:dyDescent="0.3">
      <c r="A1670" t="s">
        <v>6</v>
      </c>
      <c r="B1670" t="s">
        <v>664</v>
      </c>
      <c r="C1670">
        <v>167</v>
      </c>
      <c r="D1670" t="s">
        <v>622</v>
      </c>
      <c r="E1670">
        <v>213</v>
      </c>
      <c r="F1670">
        <v>0.78403755900000005</v>
      </c>
      <c r="G1670">
        <v>48403</v>
      </c>
      <c r="H1670">
        <f>VLOOKUP($G1670,county_facts!$A:$BB,4,FALSE)</f>
        <v>10350</v>
      </c>
      <c r="I1670">
        <f>VLOOKUP($G1670,county_facts!$A:$BB,5,FALSE)</f>
        <v>10835</v>
      </c>
      <c r="J1670">
        <f>VLOOKUP($G1670,county_facts!$A:$BB,6,FALSE)</f>
        <v>-4.5</v>
      </c>
      <c r="K1670">
        <f>VLOOKUP($G1670,county_facts!$A:$BB,7,FALSE)</f>
        <v>10834</v>
      </c>
      <c r="L1670">
        <f>VLOOKUP($G1670,county_facts!$A:$BB,8,FALSE)</f>
        <v>4.3</v>
      </c>
      <c r="M1670">
        <f>VLOOKUP($G1670,county_facts!$A:$BB,9,FALSE)</f>
        <v>18.600000000000001</v>
      </c>
      <c r="N1670">
        <f>VLOOKUP($G1670,county_facts!$A:$BB,10,FALSE)</f>
        <v>28.6</v>
      </c>
      <c r="O1670">
        <f>VLOOKUP($G1670,county_facts!$A:$BB,11,FALSE)</f>
        <v>50.7</v>
      </c>
      <c r="P1670">
        <f>VLOOKUP($G1670,county_facts!$A:$BB,12,FALSE)</f>
        <v>89.8</v>
      </c>
      <c r="Q1670">
        <f>VLOOKUP($G1670,county_facts!$A:$BB,13,FALSE)</f>
        <v>7.5</v>
      </c>
      <c r="R1670">
        <f>VLOOKUP($G1670,county_facts!$A:$BB,14,FALSE)</f>
        <v>0.8</v>
      </c>
      <c r="S1670">
        <f>VLOOKUP($G1670,county_facts!$A:$BB,15,FALSE)</f>
        <v>0.4</v>
      </c>
      <c r="T1670">
        <f>VLOOKUP($G1670,county_facts!$A:$BB,16,FALSE)</f>
        <v>0</v>
      </c>
      <c r="U1670">
        <f>VLOOKUP($G1670,county_facts!$A:$BB,17,FALSE)</f>
        <v>1.5</v>
      </c>
      <c r="V1670">
        <f>VLOOKUP($G1670,county_facts!$A:$BB,18,FALSE)</f>
        <v>4.3</v>
      </c>
      <c r="W1670">
        <f>VLOOKUP($G1670,county_facts!$A:$BB,19,FALSE)</f>
        <v>86.1</v>
      </c>
      <c r="X1670">
        <f>VLOOKUP($G1670,county_facts!$A:$BB,20,FALSE)</f>
        <v>90.8</v>
      </c>
      <c r="Y1670">
        <f>VLOOKUP($G1670,county_facts!$A:$BB,21,FALSE)</f>
        <v>1.7</v>
      </c>
      <c r="Z1670">
        <f>VLOOKUP($G1670,county_facts!$A:$BB,22,FALSE)</f>
        <v>5</v>
      </c>
      <c r="AA1670">
        <f>VLOOKUP($G1670,county_facts!$A:$BB,23,FALSE)</f>
        <v>80.3</v>
      </c>
      <c r="AB1670">
        <f>VLOOKUP($G1670,county_facts!$A:$BB,24,FALSE)</f>
        <v>13.4</v>
      </c>
      <c r="AC1670">
        <f>VLOOKUP($G1670,county_facts!$A:$BB,25,FALSE)</f>
        <v>1488</v>
      </c>
      <c r="AD1670">
        <f>VLOOKUP($G1670,county_facts!$A:$BB,26,FALSE)</f>
        <v>28.8</v>
      </c>
      <c r="AE1670">
        <f>VLOOKUP($G1670,county_facts!$A:$BB,27,FALSE)</f>
        <v>8009</v>
      </c>
      <c r="AF1670">
        <f>VLOOKUP($G1670,county_facts!$A:$BB,28,FALSE)</f>
        <v>87.2</v>
      </c>
      <c r="AG1670">
        <f>VLOOKUP($G1670,county_facts!$A:$BB,29,FALSE)</f>
        <v>1.5</v>
      </c>
      <c r="AH1670">
        <f>VLOOKUP($G1670,county_facts!$A:$BB,30,FALSE)</f>
        <v>69300</v>
      </c>
      <c r="AI1670">
        <f>VLOOKUP($G1670,county_facts!$A:$BB,31,FALSE)</f>
        <v>4161</v>
      </c>
      <c r="AJ1670">
        <f>VLOOKUP($G1670,county_facts!$A:$BB,32,FALSE)</f>
        <v>2.52</v>
      </c>
      <c r="AK1670">
        <f>VLOOKUP($G1670,county_facts!$A:$BB,33,FALSE)</f>
        <v>18762</v>
      </c>
      <c r="AL1670">
        <f>VLOOKUP($G1670,county_facts!$A:$BB,34,FALSE)</f>
        <v>32963</v>
      </c>
      <c r="AM1670">
        <f>VLOOKUP($G1670,county_facts!$A:$BB,35,FALSE)</f>
        <v>25.8</v>
      </c>
      <c r="AN1670">
        <f>VLOOKUP($G1670,county_facts!$A:$BB,36,FALSE)</f>
        <v>171</v>
      </c>
      <c r="AO1670">
        <f>VLOOKUP($G1670,county_facts!$A:$BB,37,FALSE)</f>
        <v>1310</v>
      </c>
      <c r="AP1670">
        <f>VLOOKUP($G1670,county_facts!$A:$BB,38,FALSE)</f>
        <v>-7.8</v>
      </c>
      <c r="AQ1670">
        <f>VLOOKUP($G1670,county_facts!$A:$BB,39,FALSE)</f>
        <v>711</v>
      </c>
      <c r="AR1670">
        <f>VLOOKUP($G1670,county_facts!$A:$BB,40,FALSE)</f>
        <v>599</v>
      </c>
      <c r="AS1670">
        <f>VLOOKUP($G1670,county_facts!$A:$BB,41,FALSE)</f>
        <v>0</v>
      </c>
      <c r="AT1670">
        <f>VLOOKUP($G1670,county_facts!$A:$BB,42,FALSE)</f>
        <v>0</v>
      </c>
      <c r="AU1670">
        <f>VLOOKUP($G1670,county_facts!$A:$BB,43,FALSE)</f>
        <v>0</v>
      </c>
      <c r="AV1670">
        <f>VLOOKUP($G1670,county_facts!$A:$BB,44,FALSE)</f>
        <v>0</v>
      </c>
      <c r="AW1670">
        <f>VLOOKUP($G1670,county_facts!$A:$BB,45,FALSE)</f>
        <v>0</v>
      </c>
      <c r="AX1670">
        <f>VLOOKUP($G1670,county_facts!$A:$BB,46,FALSE)</f>
        <v>0</v>
      </c>
      <c r="AY1670">
        <f>VLOOKUP($G1670,county_facts!$A:$BB,47,FALSE)</f>
        <v>0</v>
      </c>
      <c r="AZ1670">
        <f>VLOOKUP($G1670,county_facts!$A:$BB,48,FALSE)</f>
        <v>0</v>
      </c>
      <c r="BA1670">
        <f>VLOOKUP($G1670,county_facts!$A:$BB,49,FALSE)</f>
        <v>51907</v>
      </c>
      <c r="BB1670">
        <f>VLOOKUP($G1670,county_facts!$A:$BB,50,FALSE)</f>
        <v>5116</v>
      </c>
      <c r="BC1670">
        <f>VLOOKUP($G1670,county_facts!$A:$BB,51,FALSE)</f>
        <v>3346</v>
      </c>
      <c r="BD1670">
        <f>VLOOKUP($G1670,county_facts!$A:$BB,52,FALSE)</f>
        <v>0</v>
      </c>
      <c r="BE1670">
        <f>VLOOKUP($G1670,county_facts!$A:$BB,53,FALSE)</f>
        <v>491.39</v>
      </c>
      <c r="BF1670">
        <f>VLOOKUP($G1670,county_facts!$A:$BB,54,FALSE)</f>
        <v>22</v>
      </c>
    </row>
    <row r="1671" spans="1:58" x14ac:dyDescent="0.3">
      <c r="A1671" t="s">
        <v>9</v>
      </c>
      <c r="B1671" t="s">
        <v>664</v>
      </c>
      <c r="C1671">
        <v>46</v>
      </c>
      <c r="D1671" t="s">
        <v>622</v>
      </c>
      <c r="E1671">
        <v>213</v>
      </c>
      <c r="F1671">
        <v>0.215962441</v>
      </c>
      <c r="G1671">
        <v>48403</v>
      </c>
      <c r="H1671">
        <f>VLOOKUP($G1671,county_facts!$A:$BB,4,FALSE)</f>
        <v>10350</v>
      </c>
      <c r="I1671">
        <f>VLOOKUP($G1671,county_facts!$A:$BB,5,FALSE)</f>
        <v>10835</v>
      </c>
      <c r="J1671">
        <f>VLOOKUP($G1671,county_facts!$A:$BB,6,FALSE)</f>
        <v>-4.5</v>
      </c>
      <c r="K1671">
        <f>VLOOKUP($G1671,county_facts!$A:$BB,7,FALSE)</f>
        <v>10834</v>
      </c>
      <c r="L1671">
        <f>VLOOKUP($G1671,county_facts!$A:$BB,8,FALSE)</f>
        <v>4.3</v>
      </c>
      <c r="M1671">
        <f>VLOOKUP($G1671,county_facts!$A:$BB,9,FALSE)</f>
        <v>18.600000000000001</v>
      </c>
      <c r="N1671">
        <f>VLOOKUP($G1671,county_facts!$A:$BB,10,FALSE)</f>
        <v>28.6</v>
      </c>
      <c r="O1671">
        <f>VLOOKUP($G1671,county_facts!$A:$BB,11,FALSE)</f>
        <v>50.7</v>
      </c>
      <c r="P1671">
        <f>VLOOKUP($G1671,county_facts!$A:$BB,12,FALSE)</f>
        <v>89.8</v>
      </c>
      <c r="Q1671">
        <f>VLOOKUP($G1671,county_facts!$A:$BB,13,FALSE)</f>
        <v>7.5</v>
      </c>
      <c r="R1671">
        <f>VLOOKUP($G1671,county_facts!$A:$BB,14,FALSE)</f>
        <v>0.8</v>
      </c>
      <c r="S1671">
        <f>VLOOKUP($G1671,county_facts!$A:$BB,15,FALSE)</f>
        <v>0.4</v>
      </c>
      <c r="T1671">
        <f>VLOOKUP($G1671,county_facts!$A:$BB,16,FALSE)</f>
        <v>0</v>
      </c>
      <c r="U1671">
        <f>VLOOKUP($G1671,county_facts!$A:$BB,17,FALSE)</f>
        <v>1.5</v>
      </c>
      <c r="V1671">
        <f>VLOOKUP($G1671,county_facts!$A:$BB,18,FALSE)</f>
        <v>4.3</v>
      </c>
      <c r="W1671">
        <f>VLOOKUP($G1671,county_facts!$A:$BB,19,FALSE)</f>
        <v>86.1</v>
      </c>
      <c r="X1671">
        <f>VLOOKUP($G1671,county_facts!$A:$BB,20,FALSE)</f>
        <v>90.8</v>
      </c>
      <c r="Y1671">
        <f>VLOOKUP($G1671,county_facts!$A:$BB,21,FALSE)</f>
        <v>1.7</v>
      </c>
      <c r="Z1671">
        <f>VLOOKUP($G1671,county_facts!$A:$BB,22,FALSE)</f>
        <v>5</v>
      </c>
      <c r="AA1671">
        <f>VLOOKUP($G1671,county_facts!$A:$BB,23,FALSE)</f>
        <v>80.3</v>
      </c>
      <c r="AB1671">
        <f>VLOOKUP($G1671,county_facts!$A:$BB,24,FALSE)</f>
        <v>13.4</v>
      </c>
      <c r="AC1671">
        <f>VLOOKUP($G1671,county_facts!$A:$BB,25,FALSE)</f>
        <v>1488</v>
      </c>
      <c r="AD1671">
        <f>VLOOKUP($G1671,county_facts!$A:$BB,26,FALSE)</f>
        <v>28.8</v>
      </c>
      <c r="AE1671">
        <f>VLOOKUP($G1671,county_facts!$A:$BB,27,FALSE)</f>
        <v>8009</v>
      </c>
      <c r="AF1671">
        <f>VLOOKUP($G1671,county_facts!$A:$BB,28,FALSE)</f>
        <v>87.2</v>
      </c>
      <c r="AG1671">
        <f>VLOOKUP($G1671,county_facts!$A:$BB,29,FALSE)</f>
        <v>1.5</v>
      </c>
      <c r="AH1671">
        <f>VLOOKUP($G1671,county_facts!$A:$BB,30,FALSE)</f>
        <v>69300</v>
      </c>
      <c r="AI1671">
        <f>VLOOKUP($G1671,county_facts!$A:$BB,31,FALSE)</f>
        <v>4161</v>
      </c>
      <c r="AJ1671">
        <f>VLOOKUP($G1671,county_facts!$A:$BB,32,FALSE)</f>
        <v>2.52</v>
      </c>
      <c r="AK1671">
        <f>VLOOKUP($G1671,county_facts!$A:$BB,33,FALSE)</f>
        <v>18762</v>
      </c>
      <c r="AL1671">
        <f>VLOOKUP($G1671,county_facts!$A:$BB,34,FALSE)</f>
        <v>32963</v>
      </c>
      <c r="AM1671">
        <f>VLOOKUP($G1671,county_facts!$A:$BB,35,FALSE)</f>
        <v>25.8</v>
      </c>
      <c r="AN1671">
        <f>VLOOKUP($G1671,county_facts!$A:$BB,36,FALSE)</f>
        <v>171</v>
      </c>
      <c r="AO1671">
        <f>VLOOKUP($G1671,county_facts!$A:$BB,37,FALSE)</f>
        <v>1310</v>
      </c>
      <c r="AP1671">
        <f>VLOOKUP($G1671,county_facts!$A:$BB,38,FALSE)</f>
        <v>-7.8</v>
      </c>
      <c r="AQ1671">
        <f>VLOOKUP($G1671,county_facts!$A:$BB,39,FALSE)</f>
        <v>711</v>
      </c>
      <c r="AR1671">
        <f>VLOOKUP($G1671,county_facts!$A:$BB,40,FALSE)</f>
        <v>599</v>
      </c>
      <c r="AS1671">
        <f>VLOOKUP($G1671,county_facts!$A:$BB,41,FALSE)</f>
        <v>0</v>
      </c>
      <c r="AT1671">
        <f>VLOOKUP($G1671,county_facts!$A:$BB,42,FALSE)</f>
        <v>0</v>
      </c>
      <c r="AU1671">
        <f>VLOOKUP($G1671,county_facts!$A:$BB,43,FALSE)</f>
        <v>0</v>
      </c>
      <c r="AV1671">
        <f>VLOOKUP($G1671,county_facts!$A:$BB,44,FALSE)</f>
        <v>0</v>
      </c>
      <c r="AW1671">
        <f>VLOOKUP($G1671,county_facts!$A:$BB,45,FALSE)</f>
        <v>0</v>
      </c>
      <c r="AX1671">
        <f>VLOOKUP($G1671,county_facts!$A:$BB,46,FALSE)</f>
        <v>0</v>
      </c>
      <c r="AY1671">
        <f>VLOOKUP($G1671,county_facts!$A:$BB,47,FALSE)</f>
        <v>0</v>
      </c>
      <c r="AZ1671">
        <f>VLOOKUP($G1671,county_facts!$A:$BB,48,FALSE)</f>
        <v>0</v>
      </c>
      <c r="BA1671">
        <f>VLOOKUP($G1671,county_facts!$A:$BB,49,FALSE)</f>
        <v>51907</v>
      </c>
      <c r="BB1671">
        <f>VLOOKUP($G1671,county_facts!$A:$BB,50,FALSE)</f>
        <v>5116</v>
      </c>
      <c r="BC1671">
        <f>VLOOKUP($G1671,county_facts!$A:$BB,51,FALSE)</f>
        <v>3346</v>
      </c>
      <c r="BD1671">
        <f>VLOOKUP($G1671,county_facts!$A:$BB,52,FALSE)</f>
        <v>0</v>
      </c>
      <c r="BE1671">
        <f>VLOOKUP($G1671,county_facts!$A:$BB,53,FALSE)</f>
        <v>491.39</v>
      </c>
      <c r="BF1671">
        <f>VLOOKUP($G1671,county_facts!$A:$BB,54,FALSE)</f>
        <v>22</v>
      </c>
    </row>
    <row r="1672" spans="1:58" x14ac:dyDescent="0.3">
      <c r="A1672" t="s">
        <v>6</v>
      </c>
      <c r="B1672" t="s">
        <v>665</v>
      </c>
      <c r="C1672">
        <v>1016</v>
      </c>
      <c r="D1672" t="s">
        <v>622</v>
      </c>
      <c r="E1672">
        <v>1298</v>
      </c>
      <c r="F1672">
        <v>0.782742681</v>
      </c>
      <c r="G1672">
        <v>48401</v>
      </c>
      <c r="H1672">
        <f>VLOOKUP($G1672,county_facts!$A:$BB,4,FALSE)</f>
        <v>53923</v>
      </c>
      <c r="I1672">
        <f>VLOOKUP($G1672,county_facts!$A:$BB,5,FALSE)</f>
        <v>53336</v>
      </c>
      <c r="J1672">
        <f>VLOOKUP($G1672,county_facts!$A:$BB,6,FALSE)</f>
        <v>1.1000000000000001</v>
      </c>
      <c r="K1672">
        <f>VLOOKUP($G1672,county_facts!$A:$BB,7,FALSE)</f>
        <v>53330</v>
      </c>
      <c r="L1672">
        <f>VLOOKUP($G1672,county_facts!$A:$BB,8,FALSE)</f>
        <v>6.5</v>
      </c>
      <c r="M1672">
        <f>VLOOKUP($G1672,county_facts!$A:$BB,9,FALSE)</f>
        <v>23.2</v>
      </c>
      <c r="N1672">
        <f>VLOOKUP($G1672,county_facts!$A:$BB,10,FALSE)</f>
        <v>15.1</v>
      </c>
      <c r="O1672">
        <f>VLOOKUP($G1672,county_facts!$A:$BB,11,FALSE)</f>
        <v>47.1</v>
      </c>
      <c r="P1672">
        <f>VLOOKUP($G1672,county_facts!$A:$BB,12,FALSE)</f>
        <v>78.900000000000006</v>
      </c>
      <c r="Q1672">
        <f>VLOOKUP($G1672,county_facts!$A:$BB,13,FALSE)</f>
        <v>17.7</v>
      </c>
      <c r="R1672">
        <f>VLOOKUP($G1672,county_facts!$A:$BB,14,FALSE)</f>
        <v>1</v>
      </c>
      <c r="S1672">
        <f>VLOOKUP($G1672,county_facts!$A:$BB,15,FALSE)</f>
        <v>0.7</v>
      </c>
      <c r="T1672">
        <f>VLOOKUP($G1672,county_facts!$A:$BB,16,FALSE)</f>
        <v>0.1</v>
      </c>
      <c r="U1672">
        <f>VLOOKUP($G1672,county_facts!$A:$BB,17,FALSE)</f>
        <v>1.6</v>
      </c>
      <c r="V1672">
        <f>VLOOKUP($G1672,county_facts!$A:$BB,18,FALSE)</f>
        <v>16.100000000000001</v>
      </c>
      <c r="W1672">
        <f>VLOOKUP($G1672,county_facts!$A:$BB,19,FALSE)</f>
        <v>64.3</v>
      </c>
      <c r="X1672">
        <f>VLOOKUP($G1672,county_facts!$A:$BB,20,FALSE)</f>
        <v>81.8</v>
      </c>
      <c r="Y1672">
        <f>VLOOKUP($G1672,county_facts!$A:$BB,21,FALSE)</f>
        <v>6.4</v>
      </c>
      <c r="Z1672">
        <f>VLOOKUP($G1672,county_facts!$A:$BB,22,FALSE)</f>
        <v>13.2</v>
      </c>
      <c r="AA1672">
        <f>VLOOKUP($G1672,county_facts!$A:$BB,23,FALSE)</f>
        <v>79.8</v>
      </c>
      <c r="AB1672">
        <f>VLOOKUP($G1672,county_facts!$A:$BB,24,FALSE)</f>
        <v>13.8</v>
      </c>
      <c r="AC1672">
        <f>VLOOKUP($G1672,county_facts!$A:$BB,25,FALSE)</f>
        <v>4364</v>
      </c>
      <c r="AD1672">
        <f>VLOOKUP($G1672,county_facts!$A:$BB,26,FALSE)</f>
        <v>24.1</v>
      </c>
      <c r="AE1672">
        <f>VLOOKUP($G1672,county_facts!$A:$BB,27,FALSE)</f>
        <v>21366</v>
      </c>
      <c r="AF1672">
        <f>VLOOKUP($G1672,county_facts!$A:$BB,28,FALSE)</f>
        <v>76</v>
      </c>
      <c r="AG1672">
        <f>VLOOKUP($G1672,county_facts!$A:$BB,29,FALSE)</f>
        <v>6</v>
      </c>
      <c r="AH1672">
        <f>VLOOKUP($G1672,county_facts!$A:$BB,30,FALSE)</f>
        <v>93000</v>
      </c>
      <c r="AI1672">
        <f>VLOOKUP($G1672,county_facts!$A:$BB,31,FALSE)</f>
        <v>17772</v>
      </c>
      <c r="AJ1672">
        <f>VLOOKUP($G1672,county_facts!$A:$BB,32,FALSE)</f>
        <v>2.73</v>
      </c>
      <c r="AK1672">
        <f>VLOOKUP($G1672,county_facts!$A:$BB,33,FALSE)</f>
        <v>21640</v>
      </c>
      <c r="AL1672">
        <f>VLOOKUP($G1672,county_facts!$A:$BB,34,FALSE)</f>
        <v>45752</v>
      </c>
      <c r="AM1672">
        <f>VLOOKUP($G1672,county_facts!$A:$BB,35,FALSE)</f>
        <v>17.8</v>
      </c>
      <c r="AN1672">
        <f>VLOOKUP($G1672,county_facts!$A:$BB,36,FALSE)</f>
        <v>834</v>
      </c>
      <c r="AO1672">
        <f>VLOOKUP($G1672,county_facts!$A:$BB,37,FALSE)</f>
        <v>12017</v>
      </c>
      <c r="AP1672">
        <f>VLOOKUP($G1672,county_facts!$A:$BB,38,FALSE)</f>
        <v>1</v>
      </c>
      <c r="AQ1672">
        <f>VLOOKUP($G1672,county_facts!$A:$BB,39,FALSE)</f>
        <v>3057</v>
      </c>
      <c r="AR1672">
        <f>VLOOKUP($G1672,county_facts!$A:$BB,40,FALSE)</f>
        <v>3256</v>
      </c>
      <c r="AS1672">
        <f>VLOOKUP($G1672,county_facts!$A:$BB,41,FALSE)</f>
        <v>0</v>
      </c>
      <c r="AT1672">
        <f>VLOOKUP($G1672,county_facts!$A:$BB,42,FALSE)</f>
        <v>0</v>
      </c>
      <c r="AU1672">
        <f>VLOOKUP($G1672,county_facts!$A:$BB,43,FALSE)</f>
        <v>0</v>
      </c>
      <c r="AV1672">
        <f>VLOOKUP($G1672,county_facts!$A:$BB,44,FALSE)</f>
        <v>0</v>
      </c>
      <c r="AW1672">
        <f>VLOOKUP($G1672,county_facts!$A:$BB,45,FALSE)</f>
        <v>0</v>
      </c>
      <c r="AX1672">
        <f>VLOOKUP($G1672,county_facts!$A:$BB,46,FALSE)</f>
        <v>0</v>
      </c>
      <c r="AY1672">
        <f>VLOOKUP($G1672,county_facts!$A:$BB,47,FALSE)</f>
        <v>0</v>
      </c>
      <c r="AZ1672">
        <f>VLOOKUP($G1672,county_facts!$A:$BB,48,FALSE)</f>
        <v>99785</v>
      </c>
      <c r="BA1672">
        <f>VLOOKUP($G1672,county_facts!$A:$BB,49,FALSE)</f>
        <v>354320</v>
      </c>
      <c r="BB1672">
        <f>VLOOKUP($G1672,county_facts!$A:$BB,50,FALSE)</f>
        <v>7313</v>
      </c>
      <c r="BC1672">
        <f>VLOOKUP($G1672,county_facts!$A:$BB,51,FALSE)</f>
        <v>29742</v>
      </c>
      <c r="BD1672">
        <f>VLOOKUP($G1672,county_facts!$A:$BB,52,FALSE)</f>
        <v>3</v>
      </c>
      <c r="BE1672">
        <f>VLOOKUP($G1672,county_facts!$A:$BB,53,FALSE)</f>
        <v>924.03</v>
      </c>
      <c r="BF1672">
        <f>VLOOKUP($G1672,county_facts!$A:$BB,54,FALSE)</f>
        <v>57.7</v>
      </c>
    </row>
    <row r="1673" spans="1:58" x14ac:dyDescent="0.3">
      <c r="A1673" t="s">
        <v>9</v>
      </c>
      <c r="B1673" t="s">
        <v>665</v>
      </c>
      <c r="C1673">
        <v>282</v>
      </c>
      <c r="D1673" t="s">
        <v>622</v>
      </c>
      <c r="E1673">
        <v>1298</v>
      </c>
      <c r="F1673">
        <v>0.217257319</v>
      </c>
      <c r="G1673">
        <v>48401</v>
      </c>
      <c r="H1673">
        <f>VLOOKUP($G1673,county_facts!$A:$BB,4,FALSE)</f>
        <v>53923</v>
      </c>
      <c r="I1673">
        <f>VLOOKUP($G1673,county_facts!$A:$BB,5,FALSE)</f>
        <v>53336</v>
      </c>
      <c r="J1673">
        <f>VLOOKUP($G1673,county_facts!$A:$BB,6,FALSE)</f>
        <v>1.1000000000000001</v>
      </c>
      <c r="K1673">
        <f>VLOOKUP($G1673,county_facts!$A:$BB,7,FALSE)</f>
        <v>53330</v>
      </c>
      <c r="L1673">
        <f>VLOOKUP($G1673,county_facts!$A:$BB,8,FALSE)</f>
        <v>6.5</v>
      </c>
      <c r="M1673">
        <f>VLOOKUP($G1673,county_facts!$A:$BB,9,FALSE)</f>
        <v>23.2</v>
      </c>
      <c r="N1673">
        <f>VLOOKUP($G1673,county_facts!$A:$BB,10,FALSE)</f>
        <v>15.1</v>
      </c>
      <c r="O1673">
        <f>VLOOKUP($G1673,county_facts!$A:$BB,11,FALSE)</f>
        <v>47.1</v>
      </c>
      <c r="P1673">
        <f>VLOOKUP($G1673,county_facts!$A:$BB,12,FALSE)</f>
        <v>78.900000000000006</v>
      </c>
      <c r="Q1673">
        <f>VLOOKUP($G1673,county_facts!$A:$BB,13,FALSE)</f>
        <v>17.7</v>
      </c>
      <c r="R1673">
        <f>VLOOKUP($G1673,county_facts!$A:$BB,14,FALSE)</f>
        <v>1</v>
      </c>
      <c r="S1673">
        <f>VLOOKUP($G1673,county_facts!$A:$BB,15,FALSE)</f>
        <v>0.7</v>
      </c>
      <c r="T1673">
        <f>VLOOKUP($G1673,county_facts!$A:$BB,16,FALSE)</f>
        <v>0.1</v>
      </c>
      <c r="U1673">
        <f>VLOOKUP($G1673,county_facts!$A:$BB,17,FALSE)</f>
        <v>1.6</v>
      </c>
      <c r="V1673">
        <f>VLOOKUP($G1673,county_facts!$A:$BB,18,FALSE)</f>
        <v>16.100000000000001</v>
      </c>
      <c r="W1673">
        <f>VLOOKUP($G1673,county_facts!$A:$BB,19,FALSE)</f>
        <v>64.3</v>
      </c>
      <c r="X1673">
        <f>VLOOKUP($G1673,county_facts!$A:$BB,20,FALSE)</f>
        <v>81.8</v>
      </c>
      <c r="Y1673">
        <f>VLOOKUP($G1673,county_facts!$A:$BB,21,FALSE)</f>
        <v>6.4</v>
      </c>
      <c r="Z1673">
        <f>VLOOKUP($G1673,county_facts!$A:$BB,22,FALSE)</f>
        <v>13.2</v>
      </c>
      <c r="AA1673">
        <f>VLOOKUP($G1673,county_facts!$A:$BB,23,FALSE)</f>
        <v>79.8</v>
      </c>
      <c r="AB1673">
        <f>VLOOKUP($G1673,county_facts!$A:$BB,24,FALSE)</f>
        <v>13.8</v>
      </c>
      <c r="AC1673">
        <f>VLOOKUP($G1673,county_facts!$A:$BB,25,FALSE)</f>
        <v>4364</v>
      </c>
      <c r="AD1673">
        <f>VLOOKUP($G1673,county_facts!$A:$BB,26,FALSE)</f>
        <v>24.1</v>
      </c>
      <c r="AE1673">
        <f>VLOOKUP($G1673,county_facts!$A:$BB,27,FALSE)</f>
        <v>21366</v>
      </c>
      <c r="AF1673">
        <f>VLOOKUP($G1673,county_facts!$A:$BB,28,FALSE)</f>
        <v>76</v>
      </c>
      <c r="AG1673">
        <f>VLOOKUP($G1673,county_facts!$A:$BB,29,FALSE)</f>
        <v>6</v>
      </c>
      <c r="AH1673">
        <f>VLOOKUP($G1673,county_facts!$A:$BB,30,FALSE)</f>
        <v>93000</v>
      </c>
      <c r="AI1673">
        <f>VLOOKUP($G1673,county_facts!$A:$BB,31,FALSE)</f>
        <v>17772</v>
      </c>
      <c r="AJ1673">
        <f>VLOOKUP($G1673,county_facts!$A:$BB,32,FALSE)</f>
        <v>2.73</v>
      </c>
      <c r="AK1673">
        <f>VLOOKUP($G1673,county_facts!$A:$BB,33,FALSE)</f>
        <v>21640</v>
      </c>
      <c r="AL1673">
        <f>VLOOKUP($G1673,county_facts!$A:$BB,34,FALSE)</f>
        <v>45752</v>
      </c>
      <c r="AM1673">
        <f>VLOOKUP($G1673,county_facts!$A:$BB,35,FALSE)</f>
        <v>17.8</v>
      </c>
      <c r="AN1673">
        <f>VLOOKUP($G1673,county_facts!$A:$BB,36,FALSE)</f>
        <v>834</v>
      </c>
      <c r="AO1673">
        <f>VLOOKUP($G1673,county_facts!$A:$BB,37,FALSE)</f>
        <v>12017</v>
      </c>
      <c r="AP1673">
        <f>VLOOKUP($G1673,county_facts!$A:$BB,38,FALSE)</f>
        <v>1</v>
      </c>
      <c r="AQ1673">
        <f>VLOOKUP($G1673,county_facts!$A:$BB,39,FALSE)</f>
        <v>3057</v>
      </c>
      <c r="AR1673">
        <f>VLOOKUP($G1673,county_facts!$A:$BB,40,FALSE)</f>
        <v>3256</v>
      </c>
      <c r="AS1673">
        <f>VLOOKUP($G1673,county_facts!$A:$BB,41,FALSE)</f>
        <v>0</v>
      </c>
      <c r="AT1673">
        <f>VLOOKUP($G1673,county_facts!$A:$BB,42,FALSE)</f>
        <v>0</v>
      </c>
      <c r="AU1673">
        <f>VLOOKUP($G1673,county_facts!$A:$BB,43,FALSE)</f>
        <v>0</v>
      </c>
      <c r="AV1673">
        <f>VLOOKUP($G1673,county_facts!$A:$BB,44,FALSE)</f>
        <v>0</v>
      </c>
      <c r="AW1673">
        <f>VLOOKUP($G1673,county_facts!$A:$BB,45,FALSE)</f>
        <v>0</v>
      </c>
      <c r="AX1673">
        <f>VLOOKUP($G1673,county_facts!$A:$BB,46,FALSE)</f>
        <v>0</v>
      </c>
      <c r="AY1673">
        <f>VLOOKUP($G1673,county_facts!$A:$BB,47,FALSE)</f>
        <v>0</v>
      </c>
      <c r="AZ1673">
        <f>VLOOKUP($G1673,county_facts!$A:$BB,48,FALSE)</f>
        <v>99785</v>
      </c>
      <c r="BA1673">
        <f>VLOOKUP($G1673,county_facts!$A:$BB,49,FALSE)</f>
        <v>354320</v>
      </c>
      <c r="BB1673">
        <f>VLOOKUP($G1673,county_facts!$A:$BB,50,FALSE)</f>
        <v>7313</v>
      </c>
      <c r="BC1673">
        <f>VLOOKUP($G1673,county_facts!$A:$BB,51,FALSE)</f>
        <v>29742</v>
      </c>
      <c r="BD1673">
        <f>VLOOKUP($G1673,county_facts!$A:$BB,52,FALSE)</f>
        <v>3</v>
      </c>
      <c r="BE1673">
        <f>VLOOKUP($G1673,county_facts!$A:$BB,53,FALSE)</f>
        <v>924.03</v>
      </c>
      <c r="BF1673">
        <f>VLOOKUP($G1673,county_facts!$A:$BB,54,FALSE)</f>
        <v>57.7</v>
      </c>
    </row>
    <row r="1674" spans="1:58" x14ac:dyDescent="0.3">
      <c r="A1674" t="s">
        <v>6</v>
      </c>
      <c r="B1674" t="s">
        <v>666</v>
      </c>
      <c r="C1674">
        <v>76</v>
      </c>
      <c r="D1674" t="s">
        <v>622</v>
      </c>
      <c r="E1674">
        <v>104</v>
      </c>
      <c r="F1674">
        <v>0.73076923100000002</v>
      </c>
      <c r="G1674">
        <v>48399</v>
      </c>
      <c r="H1674">
        <f>VLOOKUP($G1674,county_facts!$A:$BB,4,FALSE)</f>
        <v>10416</v>
      </c>
      <c r="I1674">
        <f>VLOOKUP($G1674,county_facts!$A:$BB,5,FALSE)</f>
        <v>10501</v>
      </c>
      <c r="J1674">
        <f>VLOOKUP($G1674,county_facts!$A:$BB,6,FALSE)</f>
        <v>-0.8</v>
      </c>
      <c r="K1674">
        <f>VLOOKUP($G1674,county_facts!$A:$BB,7,FALSE)</f>
        <v>10501</v>
      </c>
      <c r="L1674">
        <f>VLOOKUP($G1674,county_facts!$A:$BB,8,FALSE)</f>
        <v>5.5</v>
      </c>
      <c r="M1674">
        <f>VLOOKUP($G1674,county_facts!$A:$BB,9,FALSE)</f>
        <v>24</v>
      </c>
      <c r="N1674">
        <f>VLOOKUP($G1674,county_facts!$A:$BB,10,FALSE)</f>
        <v>20.6</v>
      </c>
      <c r="O1674">
        <f>VLOOKUP($G1674,county_facts!$A:$BB,11,FALSE)</f>
        <v>50</v>
      </c>
      <c r="P1674">
        <f>VLOOKUP($G1674,county_facts!$A:$BB,12,FALSE)</f>
        <v>93.8</v>
      </c>
      <c r="Q1674">
        <f>VLOOKUP($G1674,county_facts!$A:$BB,13,FALSE)</f>
        <v>2.6</v>
      </c>
      <c r="R1674">
        <f>VLOOKUP($G1674,county_facts!$A:$BB,14,FALSE)</f>
        <v>1.6</v>
      </c>
      <c r="S1674">
        <f>VLOOKUP($G1674,county_facts!$A:$BB,15,FALSE)</f>
        <v>0.7</v>
      </c>
      <c r="T1674">
        <f>VLOOKUP($G1674,county_facts!$A:$BB,16,FALSE)</f>
        <v>0.1</v>
      </c>
      <c r="U1674">
        <f>VLOOKUP($G1674,county_facts!$A:$BB,17,FALSE)</f>
        <v>1.1000000000000001</v>
      </c>
      <c r="V1674">
        <f>VLOOKUP($G1674,county_facts!$A:$BB,18,FALSE)</f>
        <v>33.9</v>
      </c>
      <c r="W1674">
        <f>VLOOKUP($G1674,county_facts!$A:$BB,19,FALSE)</f>
        <v>62.3</v>
      </c>
      <c r="X1674">
        <f>VLOOKUP($G1674,county_facts!$A:$BB,20,FALSE)</f>
        <v>94</v>
      </c>
      <c r="Y1674">
        <f>VLOOKUP($G1674,county_facts!$A:$BB,21,FALSE)</f>
        <v>5.5</v>
      </c>
      <c r="Z1674">
        <f>VLOOKUP($G1674,county_facts!$A:$BB,22,FALSE)</f>
        <v>13.1</v>
      </c>
      <c r="AA1674">
        <f>VLOOKUP($G1674,county_facts!$A:$BB,23,FALSE)</f>
        <v>77.599999999999994</v>
      </c>
      <c r="AB1674">
        <f>VLOOKUP($G1674,county_facts!$A:$BB,24,FALSE)</f>
        <v>14.9</v>
      </c>
      <c r="AC1674">
        <f>VLOOKUP($G1674,county_facts!$A:$BB,25,FALSE)</f>
        <v>877</v>
      </c>
      <c r="AD1674">
        <f>VLOOKUP($G1674,county_facts!$A:$BB,26,FALSE)</f>
        <v>18.100000000000001</v>
      </c>
      <c r="AE1674">
        <f>VLOOKUP($G1674,county_facts!$A:$BB,27,FALSE)</f>
        <v>5272</v>
      </c>
      <c r="AF1674">
        <f>VLOOKUP($G1674,county_facts!$A:$BB,28,FALSE)</f>
        <v>73.3</v>
      </c>
      <c r="AG1674">
        <f>VLOOKUP($G1674,county_facts!$A:$BB,29,FALSE)</f>
        <v>5.0999999999999996</v>
      </c>
      <c r="AH1674">
        <f>VLOOKUP($G1674,county_facts!$A:$BB,30,FALSE)</f>
        <v>59100</v>
      </c>
      <c r="AI1674">
        <f>VLOOKUP($G1674,county_facts!$A:$BB,31,FALSE)</f>
        <v>3818</v>
      </c>
      <c r="AJ1674">
        <f>VLOOKUP($G1674,county_facts!$A:$BB,32,FALSE)</f>
        <v>2.67</v>
      </c>
      <c r="AK1674">
        <f>VLOOKUP($G1674,county_facts!$A:$BB,33,FALSE)</f>
        <v>20235</v>
      </c>
      <c r="AL1674">
        <f>VLOOKUP($G1674,county_facts!$A:$BB,34,FALSE)</f>
        <v>37667</v>
      </c>
      <c r="AM1674">
        <f>VLOOKUP($G1674,county_facts!$A:$BB,35,FALSE)</f>
        <v>21.9</v>
      </c>
      <c r="AN1674">
        <f>VLOOKUP($G1674,county_facts!$A:$BB,36,FALSE)</f>
        <v>231</v>
      </c>
      <c r="AO1674">
        <f>VLOOKUP($G1674,county_facts!$A:$BB,37,FALSE)</f>
        <v>2355</v>
      </c>
      <c r="AP1674">
        <f>VLOOKUP($G1674,county_facts!$A:$BB,38,FALSE)</f>
        <v>2.6</v>
      </c>
      <c r="AQ1674">
        <f>VLOOKUP($G1674,county_facts!$A:$BB,39,FALSE)</f>
        <v>821</v>
      </c>
      <c r="AR1674">
        <f>VLOOKUP($G1674,county_facts!$A:$BB,40,FALSE)</f>
        <v>1245</v>
      </c>
      <c r="AS1674">
        <f>VLOOKUP($G1674,county_facts!$A:$BB,41,FALSE)</f>
        <v>0</v>
      </c>
      <c r="AT1674">
        <f>VLOOKUP($G1674,county_facts!$A:$BB,42,FALSE)</f>
        <v>0</v>
      </c>
      <c r="AU1674">
        <f>VLOOKUP($G1674,county_facts!$A:$BB,43,FALSE)</f>
        <v>0</v>
      </c>
      <c r="AV1674">
        <f>VLOOKUP($G1674,county_facts!$A:$BB,44,FALSE)</f>
        <v>0</v>
      </c>
      <c r="AW1674">
        <f>VLOOKUP($G1674,county_facts!$A:$BB,45,FALSE)</f>
        <v>0</v>
      </c>
      <c r="AX1674">
        <f>VLOOKUP($G1674,county_facts!$A:$BB,46,FALSE)</f>
        <v>0</v>
      </c>
      <c r="AY1674">
        <f>VLOOKUP($G1674,county_facts!$A:$BB,47,FALSE)</f>
        <v>206973</v>
      </c>
      <c r="AZ1674">
        <f>VLOOKUP($G1674,county_facts!$A:$BB,48,FALSE)</f>
        <v>24642</v>
      </c>
      <c r="BA1674">
        <f>VLOOKUP($G1674,county_facts!$A:$BB,49,FALSE)</f>
        <v>128394</v>
      </c>
      <c r="BB1674">
        <f>VLOOKUP($G1674,county_facts!$A:$BB,50,FALSE)</f>
        <v>12439</v>
      </c>
      <c r="BC1674">
        <f>VLOOKUP($G1674,county_facts!$A:$BB,51,FALSE)</f>
        <v>5612</v>
      </c>
      <c r="BD1674">
        <f>VLOOKUP($G1674,county_facts!$A:$BB,52,FALSE)</f>
        <v>4</v>
      </c>
      <c r="BE1674">
        <f>VLOOKUP($G1674,county_facts!$A:$BB,53,FALSE)</f>
        <v>1050.95</v>
      </c>
      <c r="BF1674">
        <f>VLOOKUP($G1674,county_facts!$A:$BB,54,FALSE)</f>
        <v>10</v>
      </c>
    </row>
    <row r="1675" spans="1:58" x14ac:dyDescent="0.3">
      <c r="A1675" t="s">
        <v>9</v>
      </c>
      <c r="B1675" t="s">
        <v>666</v>
      </c>
      <c r="C1675">
        <v>28</v>
      </c>
      <c r="D1675" t="s">
        <v>622</v>
      </c>
      <c r="E1675">
        <v>104</v>
      </c>
      <c r="F1675">
        <v>0.26923076899999998</v>
      </c>
      <c r="G1675">
        <v>48399</v>
      </c>
      <c r="H1675">
        <f>VLOOKUP($G1675,county_facts!$A:$BB,4,FALSE)</f>
        <v>10416</v>
      </c>
      <c r="I1675">
        <f>VLOOKUP($G1675,county_facts!$A:$BB,5,FALSE)</f>
        <v>10501</v>
      </c>
      <c r="J1675">
        <f>VLOOKUP($G1675,county_facts!$A:$BB,6,FALSE)</f>
        <v>-0.8</v>
      </c>
      <c r="K1675">
        <f>VLOOKUP($G1675,county_facts!$A:$BB,7,FALSE)</f>
        <v>10501</v>
      </c>
      <c r="L1675">
        <f>VLOOKUP($G1675,county_facts!$A:$BB,8,FALSE)</f>
        <v>5.5</v>
      </c>
      <c r="M1675">
        <f>VLOOKUP($G1675,county_facts!$A:$BB,9,FALSE)</f>
        <v>24</v>
      </c>
      <c r="N1675">
        <f>VLOOKUP($G1675,county_facts!$A:$BB,10,FALSE)</f>
        <v>20.6</v>
      </c>
      <c r="O1675">
        <f>VLOOKUP($G1675,county_facts!$A:$BB,11,FALSE)</f>
        <v>50</v>
      </c>
      <c r="P1675">
        <f>VLOOKUP($G1675,county_facts!$A:$BB,12,FALSE)</f>
        <v>93.8</v>
      </c>
      <c r="Q1675">
        <f>VLOOKUP($G1675,county_facts!$A:$BB,13,FALSE)</f>
        <v>2.6</v>
      </c>
      <c r="R1675">
        <f>VLOOKUP($G1675,county_facts!$A:$BB,14,FALSE)</f>
        <v>1.6</v>
      </c>
      <c r="S1675">
        <f>VLOOKUP($G1675,county_facts!$A:$BB,15,FALSE)</f>
        <v>0.7</v>
      </c>
      <c r="T1675">
        <f>VLOOKUP($G1675,county_facts!$A:$BB,16,FALSE)</f>
        <v>0.1</v>
      </c>
      <c r="U1675">
        <f>VLOOKUP($G1675,county_facts!$A:$BB,17,FALSE)</f>
        <v>1.1000000000000001</v>
      </c>
      <c r="V1675">
        <f>VLOOKUP($G1675,county_facts!$A:$BB,18,FALSE)</f>
        <v>33.9</v>
      </c>
      <c r="W1675">
        <f>VLOOKUP($G1675,county_facts!$A:$BB,19,FALSE)</f>
        <v>62.3</v>
      </c>
      <c r="X1675">
        <f>VLOOKUP($G1675,county_facts!$A:$BB,20,FALSE)</f>
        <v>94</v>
      </c>
      <c r="Y1675">
        <f>VLOOKUP($G1675,county_facts!$A:$BB,21,FALSE)</f>
        <v>5.5</v>
      </c>
      <c r="Z1675">
        <f>VLOOKUP($G1675,county_facts!$A:$BB,22,FALSE)</f>
        <v>13.1</v>
      </c>
      <c r="AA1675">
        <f>VLOOKUP($G1675,county_facts!$A:$BB,23,FALSE)</f>
        <v>77.599999999999994</v>
      </c>
      <c r="AB1675">
        <f>VLOOKUP($G1675,county_facts!$A:$BB,24,FALSE)</f>
        <v>14.9</v>
      </c>
      <c r="AC1675">
        <f>VLOOKUP($G1675,county_facts!$A:$BB,25,FALSE)</f>
        <v>877</v>
      </c>
      <c r="AD1675">
        <f>VLOOKUP($G1675,county_facts!$A:$BB,26,FALSE)</f>
        <v>18.100000000000001</v>
      </c>
      <c r="AE1675">
        <f>VLOOKUP($G1675,county_facts!$A:$BB,27,FALSE)</f>
        <v>5272</v>
      </c>
      <c r="AF1675">
        <f>VLOOKUP($G1675,county_facts!$A:$BB,28,FALSE)</f>
        <v>73.3</v>
      </c>
      <c r="AG1675">
        <f>VLOOKUP($G1675,county_facts!$A:$BB,29,FALSE)</f>
        <v>5.0999999999999996</v>
      </c>
      <c r="AH1675">
        <f>VLOOKUP($G1675,county_facts!$A:$BB,30,FALSE)</f>
        <v>59100</v>
      </c>
      <c r="AI1675">
        <f>VLOOKUP($G1675,county_facts!$A:$BB,31,FALSE)</f>
        <v>3818</v>
      </c>
      <c r="AJ1675">
        <f>VLOOKUP($G1675,county_facts!$A:$BB,32,FALSE)</f>
        <v>2.67</v>
      </c>
      <c r="AK1675">
        <f>VLOOKUP($G1675,county_facts!$A:$BB,33,FALSE)</f>
        <v>20235</v>
      </c>
      <c r="AL1675">
        <f>VLOOKUP($G1675,county_facts!$A:$BB,34,FALSE)</f>
        <v>37667</v>
      </c>
      <c r="AM1675">
        <f>VLOOKUP($G1675,county_facts!$A:$BB,35,FALSE)</f>
        <v>21.9</v>
      </c>
      <c r="AN1675">
        <f>VLOOKUP($G1675,county_facts!$A:$BB,36,FALSE)</f>
        <v>231</v>
      </c>
      <c r="AO1675">
        <f>VLOOKUP($G1675,county_facts!$A:$BB,37,FALSE)</f>
        <v>2355</v>
      </c>
      <c r="AP1675">
        <f>VLOOKUP($G1675,county_facts!$A:$BB,38,FALSE)</f>
        <v>2.6</v>
      </c>
      <c r="AQ1675">
        <f>VLOOKUP($G1675,county_facts!$A:$BB,39,FALSE)</f>
        <v>821</v>
      </c>
      <c r="AR1675">
        <f>VLOOKUP($G1675,county_facts!$A:$BB,40,FALSE)</f>
        <v>1245</v>
      </c>
      <c r="AS1675">
        <f>VLOOKUP($G1675,county_facts!$A:$BB,41,FALSE)</f>
        <v>0</v>
      </c>
      <c r="AT1675">
        <f>VLOOKUP($G1675,county_facts!$A:$BB,42,FALSE)</f>
        <v>0</v>
      </c>
      <c r="AU1675">
        <f>VLOOKUP($G1675,county_facts!$A:$BB,43,FALSE)</f>
        <v>0</v>
      </c>
      <c r="AV1675">
        <f>VLOOKUP($G1675,county_facts!$A:$BB,44,FALSE)</f>
        <v>0</v>
      </c>
      <c r="AW1675">
        <f>VLOOKUP($G1675,county_facts!$A:$BB,45,FALSE)</f>
        <v>0</v>
      </c>
      <c r="AX1675">
        <f>VLOOKUP($G1675,county_facts!$A:$BB,46,FALSE)</f>
        <v>0</v>
      </c>
      <c r="AY1675">
        <f>VLOOKUP($G1675,county_facts!$A:$BB,47,FALSE)</f>
        <v>206973</v>
      </c>
      <c r="AZ1675">
        <f>VLOOKUP($G1675,county_facts!$A:$BB,48,FALSE)</f>
        <v>24642</v>
      </c>
      <c r="BA1675">
        <f>VLOOKUP($G1675,county_facts!$A:$BB,49,FALSE)</f>
        <v>128394</v>
      </c>
      <c r="BB1675">
        <f>VLOOKUP($G1675,county_facts!$A:$BB,50,FALSE)</f>
        <v>12439</v>
      </c>
      <c r="BC1675">
        <f>VLOOKUP($G1675,county_facts!$A:$BB,51,FALSE)</f>
        <v>5612</v>
      </c>
      <c r="BD1675">
        <f>VLOOKUP($G1675,county_facts!$A:$BB,52,FALSE)</f>
        <v>4</v>
      </c>
      <c r="BE1675">
        <f>VLOOKUP($G1675,county_facts!$A:$BB,53,FALSE)</f>
        <v>1050.95</v>
      </c>
      <c r="BF1675">
        <f>VLOOKUP($G1675,county_facts!$A:$BB,54,FALSE)</f>
        <v>10</v>
      </c>
    </row>
    <row r="1676" spans="1:58" x14ac:dyDescent="0.3">
      <c r="A1676" t="s">
        <v>6</v>
      </c>
      <c r="B1676" t="s">
        <v>667</v>
      </c>
      <c r="C1676">
        <v>2393</v>
      </c>
      <c r="D1676" t="s">
        <v>622</v>
      </c>
      <c r="E1676">
        <v>3894</v>
      </c>
      <c r="F1676">
        <v>0.61453518200000001</v>
      </c>
      <c r="G1676">
        <v>48397</v>
      </c>
      <c r="H1676">
        <f>VLOOKUP($G1676,county_facts!$A:$BB,4,FALSE)</f>
        <v>87809</v>
      </c>
      <c r="I1676">
        <f>VLOOKUP($G1676,county_facts!$A:$BB,5,FALSE)</f>
        <v>78337</v>
      </c>
      <c r="J1676">
        <f>VLOOKUP($G1676,county_facts!$A:$BB,6,FALSE)</f>
        <v>12.1</v>
      </c>
      <c r="K1676">
        <f>VLOOKUP($G1676,county_facts!$A:$BB,7,FALSE)</f>
        <v>78337</v>
      </c>
      <c r="L1676">
        <f>VLOOKUP($G1676,county_facts!$A:$BB,8,FALSE)</f>
        <v>6.1</v>
      </c>
      <c r="M1676">
        <f>VLOOKUP($G1676,county_facts!$A:$BB,9,FALSE)</f>
        <v>27.7</v>
      </c>
      <c r="N1676">
        <f>VLOOKUP($G1676,county_facts!$A:$BB,10,FALSE)</f>
        <v>11.8</v>
      </c>
      <c r="O1676">
        <f>VLOOKUP($G1676,county_facts!$A:$BB,11,FALSE)</f>
        <v>51</v>
      </c>
      <c r="P1676">
        <f>VLOOKUP($G1676,county_facts!$A:$BB,12,FALSE)</f>
        <v>88.4</v>
      </c>
      <c r="Q1676">
        <f>VLOOKUP($G1676,county_facts!$A:$BB,13,FALSE)</f>
        <v>6.1</v>
      </c>
      <c r="R1676">
        <f>VLOOKUP($G1676,county_facts!$A:$BB,14,FALSE)</f>
        <v>0.8</v>
      </c>
      <c r="S1676">
        <f>VLOOKUP($G1676,county_facts!$A:$BB,15,FALSE)</f>
        <v>2.8</v>
      </c>
      <c r="T1676">
        <f>VLOOKUP($G1676,county_facts!$A:$BB,16,FALSE)</f>
        <v>0.1</v>
      </c>
      <c r="U1676">
        <f>VLOOKUP($G1676,county_facts!$A:$BB,17,FALSE)</f>
        <v>1.8</v>
      </c>
      <c r="V1676">
        <f>VLOOKUP($G1676,county_facts!$A:$BB,18,FALSE)</f>
        <v>17</v>
      </c>
      <c r="W1676">
        <f>VLOOKUP($G1676,county_facts!$A:$BB,19,FALSE)</f>
        <v>72.599999999999994</v>
      </c>
      <c r="X1676">
        <f>VLOOKUP($G1676,county_facts!$A:$BB,20,FALSE)</f>
        <v>89.3</v>
      </c>
      <c r="Y1676">
        <f>VLOOKUP($G1676,county_facts!$A:$BB,21,FALSE)</f>
        <v>9.5</v>
      </c>
      <c r="Z1676">
        <f>VLOOKUP($G1676,county_facts!$A:$BB,22,FALSE)</f>
        <v>15.7</v>
      </c>
      <c r="AA1676">
        <f>VLOOKUP($G1676,county_facts!$A:$BB,23,FALSE)</f>
        <v>91.2</v>
      </c>
      <c r="AB1676">
        <f>VLOOKUP($G1676,county_facts!$A:$BB,24,FALSE)</f>
        <v>36.5</v>
      </c>
      <c r="AC1676">
        <f>VLOOKUP($G1676,county_facts!$A:$BB,25,FALSE)</f>
        <v>5062</v>
      </c>
      <c r="AD1676">
        <f>VLOOKUP($G1676,county_facts!$A:$BB,26,FALSE)</f>
        <v>30.8</v>
      </c>
      <c r="AE1676">
        <f>VLOOKUP($G1676,county_facts!$A:$BB,27,FALSE)</f>
        <v>30626</v>
      </c>
      <c r="AF1676">
        <f>VLOOKUP($G1676,county_facts!$A:$BB,28,FALSE)</f>
        <v>83.6</v>
      </c>
      <c r="AG1676">
        <f>VLOOKUP($G1676,county_facts!$A:$BB,29,FALSE)</f>
        <v>7.6</v>
      </c>
      <c r="AH1676">
        <f>VLOOKUP($G1676,county_facts!$A:$BB,30,FALSE)</f>
        <v>187800</v>
      </c>
      <c r="AI1676">
        <f>VLOOKUP($G1676,county_facts!$A:$BB,31,FALSE)</f>
        <v>26820</v>
      </c>
      <c r="AJ1676">
        <f>VLOOKUP($G1676,county_facts!$A:$BB,32,FALSE)</f>
        <v>2.99</v>
      </c>
      <c r="AK1676">
        <f>VLOOKUP($G1676,county_facts!$A:$BB,33,FALSE)</f>
        <v>34617</v>
      </c>
      <c r="AL1676">
        <f>VLOOKUP($G1676,county_facts!$A:$BB,34,FALSE)</f>
        <v>86119</v>
      </c>
      <c r="AM1676">
        <f>VLOOKUP($G1676,county_facts!$A:$BB,35,FALSE)</f>
        <v>5.9</v>
      </c>
      <c r="AN1676">
        <f>VLOOKUP($G1676,county_facts!$A:$BB,36,FALSE)</f>
        <v>1885</v>
      </c>
      <c r="AO1676">
        <f>VLOOKUP($G1676,county_facts!$A:$BB,37,FALSE)</f>
        <v>20809</v>
      </c>
      <c r="AP1676">
        <f>VLOOKUP($G1676,county_facts!$A:$BB,38,FALSE)</f>
        <v>0.6</v>
      </c>
      <c r="AQ1676">
        <f>VLOOKUP($G1676,county_facts!$A:$BB,39,FALSE)</f>
        <v>8134</v>
      </c>
      <c r="AR1676">
        <f>VLOOKUP($G1676,county_facts!$A:$BB,40,FALSE)</f>
        <v>8194</v>
      </c>
      <c r="AS1676">
        <f>VLOOKUP($G1676,county_facts!$A:$BB,41,FALSE)</f>
        <v>3.8</v>
      </c>
      <c r="AT1676">
        <f>VLOOKUP($G1676,county_facts!$A:$BB,42,FALSE)</f>
        <v>0</v>
      </c>
      <c r="AU1676">
        <f>VLOOKUP($G1676,county_facts!$A:$BB,43,FALSE)</f>
        <v>0</v>
      </c>
      <c r="AV1676">
        <f>VLOOKUP($G1676,county_facts!$A:$BB,44,FALSE)</f>
        <v>0</v>
      </c>
      <c r="AW1676">
        <f>VLOOKUP($G1676,county_facts!$A:$BB,45,FALSE)</f>
        <v>5.9</v>
      </c>
      <c r="AX1676">
        <f>VLOOKUP($G1676,county_facts!$A:$BB,46,FALSE)</f>
        <v>29.8</v>
      </c>
      <c r="AY1676">
        <f>VLOOKUP($G1676,county_facts!$A:$BB,47,FALSE)</f>
        <v>301261</v>
      </c>
      <c r="AZ1676">
        <f>VLOOKUP($G1676,county_facts!$A:$BB,48,FALSE)</f>
        <v>0</v>
      </c>
      <c r="BA1676">
        <f>VLOOKUP($G1676,county_facts!$A:$BB,49,FALSE)</f>
        <v>946288</v>
      </c>
      <c r="BB1676">
        <f>VLOOKUP($G1676,county_facts!$A:$BB,50,FALSE)</f>
        <v>12797</v>
      </c>
      <c r="BC1676">
        <f>VLOOKUP($G1676,county_facts!$A:$BB,51,FALSE)</f>
        <v>105900</v>
      </c>
      <c r="BD1676">
        <f>VLOOKUP($G1676,county_facts!$A:$BB,52,FALSE)</f>
        <v>965</v>
      </c>
      <c r="BE1676">
        <f>VLOOKUP($G1676,county_facts!$A:$BB,53,FALSE)</f>
        <v>127.04</v>
      </c>
      <c r="BF1676">
        <f>VLOOKUP($G1676,county_facts!$A:$BB,54,FALSE)</f>
        <v>616.70000000000005</v>
      </c>
    </row>
    <row r="1677" spans="1:58" x14ac:dyDescent="0.3">
      <c r="A1677" t="s">
        <v>9</v>
      </c>
      <c r="B1677" t="s">
        <v>667</v>
      </c>
      <c r="C1677">
        <v>1501</v>
      </c>
      <c r="D1677" t="s">
        <v>622</v>
      </c>
      <c r="E1677">
        <v>3894</v>
      </c>
      <c r="F1677">
        <v>0.38546481799999999</v>
      </c>
      <c r="G1677">
        <v>48397</v>
      </c>
      <c r="H1677">
        <f>VLOOKUP($G1677,county_facts!$A:$BB,4,FALSE)</f>
        <v>87809</v>
      </c>
      <c r="I1677">
        <f>VLOOKUP($G1677,county_facts!$A:$BB,5,FALSE)</f>
        <v>78337</v>
      </c>
      <c r="J1677">
        <f>VLOOKUP($G1677,county_facts!$A:$BB,6,FALSE)</f>
        <v>12.1</v>
      </c>
      <c r="K1677">
        <f>VLOOKUP($G1677,county_facts!$A:$BB,7,FALSE)</f>
        <v>78337</v>
      </c>
      <c r="L1677">
        <f>VLOOKUP($G1677,county_facts!$A:$BB,8,FALSE)</f>
        <v>6.1</v>
      </c>
      <c r="M1677">
        <f>VLOOKUP($G1677,county_facts!$A:$BB,9,FALSE)</f>
        <v>27.7</v>
      </c>
      <c r="N1677">
        <f>VLOOKUP($G1677,county_facts!$A:$BB,10,FALSE)</f>
        <v>11.8</v>
      </c>
      <c r="O1677">
        <f>VLOOKUP($G1677,county_facts!$A:$BB,11,FALSE)</f>
        <v>51</v>
      </c>
      <c r="P1677">
        <f>VLOOKUP($G1677,county_facts!$A:$BB,12,FALSE)</f>
        <v>88.4</v>
      </c>
      <c r="Q1677">
        <f>VLOOKUP($G1677,county_facts!$A:$BB,13,FALSE)</f>
        <v>6.1</v>
      </c>
      <c r="R1677">
        <f>VLOOKUP($G1677,county_facts!$A:$BB,14,FALSE)</f>
        <v>0.8</v>
      </c>
      <c r="S1677">
        <f>VLOOKUP($G1677,county_facts!$A:$BB,15,FALSE)</f>
        <v>2.8</v>
      </c>
      <c r="T1677">
        <f>VLOOKUP($G1677,county_facts!$A:$BB,16,FALSE)</f>
        <v>0.1</v>
      </c>
      <c r="U1677">
        <f>VLOOKUP($G1677,county_facts!$A:$BB,17,FALSE)</f>
        <v>1.8</v>
      </c>
      <c r="V1677">
        <f>VLOOKUP($G1677,county_facts!$A:$BB,18,FALSE)</f>
        <v>17</v>
      </c>
      <c r="W1677">
        <f>VLOOKUP($G1677,county_facts!$A:$BB,19,FALSE)</f>
        <v>72.599999999999994</v>
      </c>
      <c r="X1677">
        <f>VLOOKUP($G1677,county_facts!$A:$BB,20,FALSE)</f>
        <v>89.3</v>
      </c>
      <c r="Y1677">
        <f>VLOOKUP($G1677,county_facts!$A:$BB,21,FALSE)</f>
        <v>9.5</v>
      </c>
      <c r="Z1677">
        <f>VLOOKUP($G1677,county_facts!$A:$BB,22,FALSE)</f>
        <v>15.7</v>
      </c>
      <c r="AA1677">
        <f>VLOOKUP($G1677,county_facts!$A:$BB,23,FALSE)</f>
        <v>91.2</v>
      </c>
      <c r="AB1677">
        <f>VLOOKUP($G1677,county_facts!$A:$BB,24,FALSE)</f>
        <v>36.5</v>
      </c>
      <c r="AC1677">
        <f>VLOOKUP($G1677,county_facts!$A:$BB,25,FALSE)</f>
        <v>5062</v>
      </c>
      <c r="AD1677">
        <f>VLOOKUP($G1677,county_facts!$A:$BB,26,FALSE)</f>
        <v>30.8</v>
      </c>
      <c r="AE1677">
        <f>VLOOKUP($G1677,county_facts!$A:$BB,27,FALSE)</f>
        <v>30626</v>
      </c>
      <c r="AF1677">
        <f>VLOOKUP($G1677,county_facts!$A:$BB,28,FALSE)</f>
        <v>83.6</v>
      </c>
      <c r="AG1677">
        <f>VLOOKUP($G1677,county_facts!$A:$BB,29,FALSE)</f>
        <v>7.6</v>
      </c>
      <c r="AH1677">
        <f>VLOOKUP($G1677,county_facts!$A:$BB,30,FALSE)</f>
        <v>187800</v>
      </c>
      <c r="AI1677">
        <f>VLOOKUP($G1677,county_facts!$A:$BB,31,FALSE)</f>
        <v>26820</v>
      </c>
      <c r="AJ1677">
        <f>VLOOKUP($G1677,county_facts!$A:$BB,32,FALSE)</f>
        <v>2.99</v>
      </c>
      <c r="AK1677">
        <f>VLOOKUP($G1677,county_facts!$A:$BB,33,FALSE)</f>
        <v>34617</v>
      </c>
      <c r="AL1677">
        <f>VLOOKUP($G1677,county_facts!$A:$BB,34,FALSE)</f>
        <v>86119</v>
      </c>
      <c r="AM1677">
        <f>VLOOKUP($G1677,county_facts!$A:$BB,35,FALSE)</f>
        <v>5.9</v>
      </c>
      <c r="AN1677">
        <f>VLOOKUP($G1677,county_facts!$A:$BB,36,FALSE)</f>
        <v>1885</v>
      </c>
      <c r="AO1677">
        <f>VLOOKUP($G1677,county_facts!$A:$BB,37,FALSE)</f>
        <v>20809</v>
      </c>
      <c r="AP1677">
        <f>VLOOKUP($G1677,county_facts!$A:$BB,38,FALSE)</f>
        <v>0.6</v>
      </c>
      <c r="AQ1677">
        <f>VLOOKUP($G1677,county_facts!$A:$BB,39,FALSE)</f>
        <v>8134</v>
      </c>
      <c r="AR1677">
        <f>VLOOKUP($G1677,county_facts!$A:$BB,40,FALSE)</f>
        <v>8194</v>
      </c>
      <c r="AS1677">
        <f>VLOOKUP($G1677,county_facts!$A:$BB,41,FALSE)</f>
        <v>3.8</v>
      </c>
      <c r="AT1677">
        <f>VLOOKUP($G1677,county_facts!$A:$BB,42,FALSE)</f>
        <v>0</v>
      </c>
      <c r="AU1677">
        <f>VLOOKUP($G1677,county_facts!$A:$BB,43,FALSE)</f>
        <v>0</v>
      </c>
      <c r="AV1677">
        <f>VLOOKUP($G1677,county_facts!$A:$BB,44,FALSE)</f>
        <v>0</v>
      </c>
      <c r="AW1677">
        <f>VLOOKUP($G1677,county_facts!$A:$BB,45,FALSE)</f>
        <v>5.9</v>
      </c>
      <c r="AX1677">
        <f>VLOOKUP($G1677,county_facts!$A:$BB,46,FALSE)</f>
        <v>29.8</v>
      </c>
      <c r="AY1677">
        <f>VLOOKUP($G1677,county_facts!$A:$BB,47,FALSE)</f>
        <v>301261</v>
      </c>
      <c r="AZ1677">
        <f>VLOOKUP($G1677,county_facts!$A:$BB,48,FALSE)</f>
        <v>0</v>
      </c>
      <c r="BA1677">
        <f>VLOOKUP($G1677,county_facts!$A:$BB,49,FALSE)</f>
        <v>946288</v>
      </c>
      <c r="BB1677">
        <f>VLOOKUP($G1677,county_facts!$A:$BB,50,FALSE)</f>
        <v>12797</v>
      </c>
      <c r="BC1677">
        <f>VLOOKUP($G1677,county_facts!$A:$BB,51,FALSE)</f>
        <v>105900</v>
      </c>
      <c r="BD1677">
        <f>VLOOKUP($G1677,county_facts!$A:$BB,52,FALSE)</f>
        <v>965</v>
      </c>
      <c r="BE1677">
        <f>VLOOKUP($G1677,county_facts!$A:$BB,53,FALSE)</f>
        <v>127.04</v>
      </c>
      <c r="BF1677">
        <f>VLOOKUP($G1677,county_facts!$A:$BB,54,FALSE)</f>
        <v>616.70000000000005</v>
      </c>
    </row>
    <row r="1678" spans="1:58" x14ac:dyDescent="0.3">
      <c r="A1678" t="s">
        <v>6</v>
      </c>
      <c r="B1678" t="s">
        <v>588</v>
      </c>
      <c r="C1678">
        <v>475</v>
      </c>
      <c r="D1678" t="s">
        <v>622</v>
      </c>
      <c r="E1678">
        <v>633</v>
      </c>
      <c r="F1678">
        <v>0.75039494500000004</v>
      </c>
      <c r="G1678">
        <v>48395</v>
      </c>
      <c r="H1678">
        <f>VLOOKUP($G1678,county_facts!$A:$BB,4,FALSE)</f>
        <v>16500</v>
      </c>
      <c r="I1678">
        <f>VLOOKUP($G1678,county_facts!$A:$BB,5,FALSE)</f>
        <v>16622</v>
      </c>
      <c r="J1678">
        <f>VLOOKUP($G1678,county_facts!$A:$BB,6,FALSE)</f>
        <v>-0.7</v>
      </c>
      <c r="K1678">
        <f>VLOOKUP($G1678,county_facts!$A:$BB,7,FALSE)</f>
        <v>16622</v>
      </c>
      <c r="L1678">
        <f>VLOOKUP($G1678,county_facts!$A:$BB,8,FALSE)</f>
        <v>6.7</v>
      </c>
      <c r="M1678">
        <f>VLOOKUP($G1678,county_facts!$A:$BB,9,FALSE)</f>
        <v>24.4</v>
      </c>
      <c r="N1678">
        <f>VLOOKUP($G1678,county_facts!$A:$BB,10,FALSE)</f>
        <v>18.5</v>
      </c>
      <c r="O1678">
        <f>VLOOKUP($G1678,county_facts!$A:$BB,11,FALSE)</f>
        <v>50.5</v>
      </c>
      <c r="P1678">
        <f>VLOOKUP($G1678,county_facts!$A:$BB,12,FALSE)</f>
        <v>76</v>
      </c>
      <c r="Q1678">
        <f>VLOOKUP($G1678,county_facts!$A:$BB,13,FALSE)</f>
        <v>20.6</v>
      </c>
      <c r="R1678">
        <f>VLOOKUP($G1678,county_facts!$A:$BB,14,FALSE)</f>
        <v>0.9</v>
      </c>
      <c r="S1678">
        <f>VLOOKUP($G1678,county_facts!$A:$BB,15,FALSE)</f>
        <v>0.8</v>
      </c>
      <c r="T1678">
        <f>VLOOKUP($G1678,county_facts!$A:$BB,16,FALSE)</f>
        <v>0.1</v>
      </c>
      <c r="U1678">
        <f>VLOOKUP($G1678,county_facts!$A:$BB,17,FALSE)</f>
        <v>1.6</v>
      </c>
      <c r="V1678">
        <f>VLOOKUP($G1678,county_facts!$A:$BB,18,FALSE)</f>
        <v>19.7</v>
      </c>
      <c r="W1678">
        <f>VLOOKUP($G1678,county_facts!$A:$BB,19,FALSE)</f>
        <v>58.3</v>
      </c>
      <c r="X1678">
        <f>VLOOKUP($G1678,county_facts!$A:$BB,20,FALSE)</f>
        <v>91.1</v>
      </c>
      <c r="Y1678">
        <f>VLOOKUP($G1678,county_facts!$A:$BB,21,FALSE)</f>
        <v>5.4</v>
      </c>
      <c r="Z1678">
        <f>VLOOKUP($G1678,county_facts!$A:$BB,22,FALSE)</f>
        <v>15.3</v>
      </c>
      <c r="AA1678">
        <f>VLOOKUP($G1678,county_facts!$A:$BB,23,FALSE)</f>
        <v>76.3</v>
      </c>
      <c r="AB1678">
        <f>VLOOKUP($G1678,county_facts!$A:$BB,24,FALSE)</f>
        <v>15.8</v>
      </c>
      <c r="AC1678">
        <f>VLOOKUP($G1678,county_facts!$A:$BB,25,FALSE)</f>
        <v>956</v>
      </c>
      <c r="AD1678">
        <f>VLOOKUP($G1678,county_facts!$A:$BB,26,FALSE)</f>
        <v>26.5</v>
      </c>
      <c r="AE1678">
        <f>VLOOKUP($G1678,county_facts!$A:$BB,27,FALSE)</f>
        <v>8541</v>
      </c>
      <c r="AF1678">
        <f>VLOOKUP($G1678,county_facts!$A:$BB,28,FALSE)</f>
        <v>71.2</v>
      </c>
      <c r="AG1678">
        <f>VLOOKUP($G1678,county_facts!$A:$BB,29,FALSE)</f>
        <v>8.8000000000000007</v>
      </c>
      <c r="AH1678">
        <f>VLOOKUP($G1678,county_facts!$A:$BB,30,FALSE)</f>
        <v>77400</v>
      </c>
      <c r="AI1678">
        <f>VLOOKUP($G1678,county_facts!$A:$BB,31,FALSE)</f>
        <v>5851</v>
      </c>
      <c r="AJ1678">
        <f>VLOOKUP($G1678,county_facts!$A:$BB,32,FALSE)</f>
        <v>2.79</v>
      </c>
      <c r="AK1678">
        <f>VLOOKUP($G1678,county_facts!$A:$BB,33,FALSE)</f>
        <v>21709</v>
      </c>
      <c r="AL1678">
        <f>VLOOKUP($G1678,county_facts!$A:$BB,34,FALSE)</f>
        <v>40601</v>
      </c>
      <c r="AM1678">
        <f>VLOOKUP($G1678,county_facts!$A:$BB,35,FALSE)</f>
        <v>20.7</v>
      </c>
      <c r="AN1678">
        <f>VLOOKUP($G1678,county_facts!$A:$BB,36,FALSE)</f>
        <v>278</v>
      </c>
      <c r="AO1678">
        <f>VLOOKUP($G1678,county_facts!$A:$BB,37,FALSE)</f>
        <v>2740</v>
      </c>
      <c r="AP1678">
        <f>VLOOKUP($G1678,county_facts!$A:$BB,38,FALSE)</f>
        <v>8.6999999999999993</v>
      </c>
      <c r="AQ1678">
        <f>VLOOKUP($G1678,county_facts!$A:$BB,39,FALSE)</f>
        <v>1209</v>
      </c>
      <c r="AR1678">
        <f>VLOOKUP($G1678,county_facts!$A:$BB,40,FALSE)</f>
        <v>1000</v>
      </c>
      <c r="AS1678">
        <f>VLOOKUP($G1678,county_facts!$A:$BB,41,FALSE)</f>
        <v>0</v>
      </c>
      <c r="AT1678">
        <f>VLOOKUP($G1678,county_facts!$A:$BB,42,FALSE)</f>
        <v>0</v>
      </c>
      <c r="AU1678">
        <f>VLOOKUP($G1678,county_facts!$A:$BB,43,FALSE)</f>
        <v>0</v>
      </c>
      <c r="AV1678">
        <f>VLOOKUP($G1678,county_facts!$A:$BB,44,FALSE)</f>
        <v>0</v>
      </c>
      <c r="AW1678">
        <f>VLOOKUP($G1678,county_facts!$A:$BB,45,FALSE)</f>
        <v>0</v>
      </c>
      <c r="AX1678">
        <f>VLOOKUP($G1678,county_facts!$A:$BB,46,FALSE)</f>
        <v>29.7</v>
      </c>
      <c r="AY1678">
        <f>VLOOKUP($G1678,county_facts!$A:$BB,47,FALSE)</f>
        <v>0</v>
      </c>
      <c r="AZ1678">
        <f>VLOOKUP($G1678,county_facts!$A:$BB,48,FALSE)</f>
        <v>0</v>
      </c>
      <c r="BA1678">
        <f>VLOOKUP($G1678,county_facts!$A:$BB,49,FALSE)</f>
        <v>115236</v>
      </c>
      <c r="BB1678">
        <f>VLOOKUP($G1678,county_facts!$A:$BB,50,FALSE)</f>
        <v>7285</v>
      </c>
      <c r="BC1678">
        <f>VLOOKUP($G1678,county_facts!$A:$BB,51,FALSE)</f>
        <v>15197</v>
      </c>
      <c r="BD1678">
        <f>VLOOKUP($G1678,county_facts!$A:$BB,52,FALSE)</f>
        <v>9</v>
      </c>
      <c r="BE1678">
        <f>VLOOKUP($G1678,county_facts!$A:$BB,53,FALSE)</f>
        <v>855.68</v>
      </c>
      <c r="BF1678">
        <f>VLOOKUP($G1678,county_facts!$A:$BB,54,FALSE)</f>
        <v>19.399999999999999</v>
      </c>
    </row>
    <row r="1679" spans="1:58" x14ac:dyDescent="0.3">
      <c r="A1679" t="s">
        <v>9</v>
      </c>
      <c r="B1679" t="s">
        <v>588</v>
      </c>
      <c r="C1679">
        <v>158</v>
      </c>
      <c r="D1679" t="s">
        <v>622</v>
      </c>
      <c r="E1679">
        <v>633</v>
      </c>
      <c r="F1679">
        <v>0.24960505499999999</v>
      </c>
      <c r="G1679">
        <v>48395</v>
      </c>
      <c r="H1679">
        <f>VLOOKUP($G1679,county_facts!$A:$BB,4,FALSE)</f>
        <v>16500</v>
      </c>
      <c r="I1679">
        <f>VLOOKUP($G1679,county_facts!$A:$BB,5,FALSE)</f>
        <v>16622</v>
      </c>
      <c r="J1679">
        <f>VLOOKUP($G1679,county_facts!$A:$BB,6,FALSE)</f>
        <v>-0.7</v>
      </c>
      <c r="K1679">
        <f>VLOOKUP($G1679,county_facts!$A:$BB,7,FALSE)</f>
        <v>16622</v>
      </c>
      <c r="L1679">
        <f>VLOOKUP($G1679,county_facts!$A:$BB,8,FALSE)</f>
        <v>6.7</v>
      </c>
      <c r="M1679">
        <f>VLOOKUP($G1679,county_facts!$A:$BB,9,FALSE)</f>
        <v>24.4</v>
      </c>
      <c r="N1679">
        <f>VLOOKUP($G1679,county_facts!$A:$BB,10,FALSE)</f>
        <v>18.5</v>
      </c>
      <c r="O1679">
        <f>VLOOKUP($G1679,county_facts!$A:$BB,11,FALSE)</f>
        <v>50.5</v>
      </c>
      <c r="P1679">
        <f>VLOOKUP($G1679,county_facts!$A:$BB,12,FALSE)</f>
        <v>76</v>
      </c>
      <c r="Q1679">
        <f>VLOOKUP($G1679,county_facts!$A:$BB,13,FALSE)</f>
        <v>20.6</v>
      </c>
      <c r="R1679">
        <f>VLOOKUP($G1679,county_facts!$A:$BB,14,FALSE)</f>
        <v>0.9</v>
      </c>
      <c r="S1679">
        <f>VLOOKUP($G1679,county_facts!$A:$BB,15,FALSE)</f>
        <v>0.8</v>
      </c>
      <c r="T1679">
        <f>VLOOKUP($G1679,county_facts!$A:$BB,16,FALSE)</f>
        <v>0.1</v>
      </c>
      <c r="U1679">
        <f>VLOOKUP($G1679,county_facts!$A:$BB,17,FALSE)</f>
        <v>1.6</v>
      </c>
      <c r="V1679">
        <f>VLOOKUP($G1679,county_facts!$A:$BB,18,FALSE)</f>
        <v>19.7</v>
      </c>
      <c r="W1679">
        <f>VLOOKUP($G1679,county_facts!$A:$BB,19,FALSE)</f>
        <v>58.3</v>
      </c>
      <c r="X1679">
        <f>VLOOKUP($G1679,county_facts!$A:$BB,20,FALSE)</f>
        <v>91.1</v>
      </c>
      <c r="Y1679">
        <f>VLOOKUP($G1679,county_facts!$A:$BB,21,FALSE)</f>
        <v>5.4</v>
      </c>
      <c r="Z1679">
        <f>VLOOKUP($G1679,county_facts!$A:$BB,22,FALSE)</f>
        <v>15.3</v>
      </c>
      <c r="AA1679">
        <f>VLOOKUP($G1679,county_facts!$A:$BB,23,FALSE)</f>
        <v>76.3</v>
      </c>
      <c r="AB1679">
        <f>VLOOKUP($G1679,county_facts!$A:$BB,24,FALSE)</f>
        <v>15.8</v>
      </c>
      <c r="AC1679">
        <f>VLOOKUP($G1679,county_facts!$A:$BB,25,FALSE)</f>
        <v>956</v>
      </c>
      <c r="AD1679">
        <f>VLOOKUP($G1679,county_facts!$A:$BB,26,FALSE)</f>
        <v>26.5</v>
      </c>
      <c r="AE1679">
        <f>VLOOKUP($G1679,county_facts!$A:$BB,27,FALSE)</f>
        <v>8541</v>
      </c>
      <c r="AF1679">
        <f>VLOOKUP($G1679,county_facts!$A:$BB,28,FALSE)</f>
        <v>71.2</v>
      </c>
      <c r="AG1679">
        <f>VLOOKUP($G1679,county_facts!$A:$BB,29,FALSE)</f>
        <v>8.8000000000000007</v>
      </c>
      <c r="AH1679">
        <f>VLOOKUP($G1679,county_facts!$A:$BB,30,FALSE)</f>
        <v>77400</v>
      </c>
      <c r="AI1679">
        <f>VLOOKUP($G1679,county_facts!$A:$BB,31,FALSE)</f>
        <v>5851</v>
      </c>
      <c r="AJ1679">
        <f>VLOOKUP($G1679,county_facts!$A:$BB,32,FALSE)</f>
        <v>2.79</v>
      </c>
      <c r="AK1679">
        <f>VLOOKUP($G1679,county_facts!$A:$BB,33,FALSE)</f>
        <v>21709</v>
      </c>
      <c r="AL1679">
        <f>VLOOKUP($G1679,county_facts!$A:$BB,34,FALSE)</f>
        <v>40601</v>
      </c>
      <c r="AM1679">
        <f>VLOOKUP($G1679,county_facts!$A:$BB,35,FALSE)</f>
        <v>20.7</v>
      </c>
      <c r="AN1679">
        <f>VLOOKUP($G1679,county_facts!$A:$BB,36,FALSE)</f>
        <v>278</v>
      </c>
      <c r="AO1679">
        <f>VLOOKUP($G1679,county_facts!$A:$BB,37,FALSE)</f>
        <v>2740</v>
      </c>
      <c r="AP1679">
        <f>VLOOKUP($G1679,county_facts!$A:$BB,38,FALSE)</f>
        <v>8.6999999999999993</v>
      </c>
      <c r="AQ1679">
        <f>VLOOKUP($G1679,county_facts!$A:$BB,39,FALSE)</f>
        <v>1209</v>
      </c>
      <c r="AR1679">
        <f>VLOOKUP($G1679,county_facts!$A:$BB,40,FALSE)</f>
        <v>1000</v>
      </c>
      <c r="AS1679">
        <f>VLOOKUP($G1679,county_facts!$A:$BB,41,FALSE)</f>
        <v>0</v>
      </c>
      <c r="AT1679">
        <f>VLOOKUP($G1679,county_facts!$A:$BB,42,FALSE)</f>
        <v>0</v>
      </c>
      <c r="AU1679">
        <f>VLOOKUP($G1679,county_facts!$A:$BB,43,FALSE)</f>
        <v>0</v>
      </c>
      <c r="AV1679">
        <f>VLOOKUP($G1679,county_facts!$A:$BB,44,FALSE)</f>
        <v>0</v>
      </c>
      <c r="AW1679">
        <f>VLOOKUP($G1679,county_facts!$A:$BB,45,FALSE)</f>
        <v>0</v>
      </c>
      <c r="AX1679">
        <f>VLOOKUP($G1679,county_facts!$A:$BB,46,FALSE)</f>
        <v>29.7</v>
      </c>
      <c r="AY1679">
        <f>VLOOKUP($G1679,county_facts!$A:$BB,47,FALSE)</f>
        <v>0</v>
      </c>
      <c r="AZ1679">
        <f>VLOOKUP($G1679,county_facts!$A:$BB,48,FALSE)</f>
        <v>0</v>
      </c>
      <c r="BA1679">
        <f>VLOOKUP($G1679,county_facts!$A:$BB,49,FALSE)</f>
        <v>115236</v>
      </c>
      <c r="BB1679">
        <f>VLOOKUP($G1679,county_facts!$A:$BB,50,FALSE)</f>
        <v>7285</v>
      </c>
      <c r="BC1679">
        <f>VLOOKUP($G1679,county_facts!$A:$BB,51,FALSE)</f>
        <v>15197</v>
      </c>
      <c r="BD1679">
        <f>VLOOKUP($G1679,county_facts!$A:$BB,52,FALSE)</f>
        <v>9</v>
      </c>
      <c r="BE1679">
        <f>VLOOKUP($G1679,county_facts!$A:$BB,53,FALSE)</f>
        <v>855.68</v>
      </c>
      <c r="BF1679">
        <f>VLOOKUP($G1679,county_facts!$A:$BB,54,FALSE)</f>
        <v>19.399999999999999</v>
      </c>
    </row>
    <row r="1680" spans="1:58" x14ac:dyDescent="0.3">
      <c r="A1680" t="s">
        <v>6</v>
      </c>
      <c r="B1680" t="s">
        <v>668</v>
      </c>
      <c r="C1680">
        <v>1</v>
      </c>
      <c r="D1680" t="s">
        <v>622</v>
      </c>
      <c r="E1680">
        <v>1</v>
      </c>
      <c r="F1680">
        <v>1</v>
      </c>
      <c r="G1680">
        <v>48393</v>
      </c>
      <c r="H1680">
        <f>VLOOKUP($G1680,county_facts!$A:$BB,4,FALSE)</f>
        <v>928</v>
      </c>
      <c r="I1680">
        <f>VLOOKUP($G1680,county_facts!$A:$BB,5,FALSE)</f>
        <v>929</v>
      </c>
      <c r="J1680">
        <f>VLOOKUP($G1680,county_facts!$A:$BB,6,FALSE)</f>
        <v>-0.1</v>
      </c>
      <c r="K1680">
        <f>VLOOKUP($G1680,county_facts!$A:$BB,7,FALSE)</f>
        <v>929</v>
      </c>
      <c r="L1680">
        <f>VLOOKUP($G1680,county_facts!$A:$BB,8,FALSE)</f>
        <v>4.2</v>
      </c>
      <c r="M1680">
        <f>VLOOKUP($G1680,county_facts!$A:$BB,9,FALSE)</f>
        <v>24.7</v>
      </c>
      <c r="N1680">
        <f>VLOOKUP($G1680,county_facts!$A:$BB,10,FALSE)</f>
        <v>18.600000000000001</v>
      </c>
      <c r="O1680">
        <f>VLOOKUP($G1680,county_facts!$A:$BB,11,FALSE)</f>
        <v>50.8</v>
      </c>
      <c r="P1680">
        <f>VLOOKUP($G1680,county_facts!$A:$BB,12,FALSE)</f>
        <v>96.6</v>
      </c>
      <c r="Q1680">
        <f>VLOOKUP($G1680,county_facts!$A:$BB,13,FALSE)</f>
        <v>0.5</v>
      </c>
      <c r="R1680">
        <f>VLOOKUP($G1680,county_facts!$A:$BB,14,FALSE)</f>
        <v>0.3</v>
      </c>
      <c r="S1680">
        <f>VLOOKUP($G1680,county_facts!$A:$BB,15,FALSE)</f>
        <v>0.2</v>
      </c>
      <c r="T1680">
        <f>VLOOKUP($G1680,county_facts!$A:$BB,16,FALSE)</f>
        <v>0</v>
      </c>
      <c r="U1680">
        <f>VLOOKUP($G1680,county_facts!$A:$BB,17,FALSE)</f>
        <v>2.4</v>
      </c>
      <c r="V1680">
        <f>VLOOKUP($G1680,county_facts!$A:$BB,18,FALSE)</f>
        <v>10.9</v>
      </c>
      <c r="W1680">
        <f>VLOOKUP($G1680,county_facts!$A:$BB,19,FALSE)</f>
        <v>86.4</v>
      </c>
      <c r="X1680">
        <f>VLOOKUP($G1680,county_facts!$A:$BB,20,FALSE)</f>
        <v>87.1</v>
      </c>
      <c r="Y1680">
        <f>VLOOKUP($G1680,county_facts!$A:$BB,21,FALSE)</f>
        <v>1.4</v>
      </c>
      <c r="Z1680">
        <f>VLOOKUP($G1680,county_facts!$A:$BB,22,FALSE)</f>
        <v>3.3</v>
      </c>
      <c r="AA1680">
        <f>VLOOKUP($G1680,county_facts!$A:$BB,23,FALSE)</f>
        <v>92.6</v>
      </c>
      <c r="AB1680">
        <f>VLOOKUP($G1680,county_facts!$A:$BB,24,FALSE)</f>
        <v>33.200000000000003</v>
      </c>
      <c r="AC1680">
        <f>VLOOKUP($G1680,county_facts!$A:$BB,25,FALSE)</f>
        <v>35</v>
      </c>
      <c r="AD1680">
        <f>VLOOKUP($G1680,county_facts!$A:$BB,26,FALSE)</f>
        <v>15.6</v>
      </c>
      <c r="AE1680">
        <f>VLOOKUP($G1680,county_facts!$A:$BB,27,FALSE)</f>
        <v>439</v>
      </c>
      <c r="AF1680">
        <f>VLOOKUP($G1680,county_facts!$A:$BB,28,FALSE)</f>
        <v>90.1</v>
      </c>
      <c r="AG1680">
        <f>VLOOKUP($G1680,county_facts!$A:$BB,29,FALSE)</f>
        <v>0</v>
      </c>
      <c r="AH1680">
        <f>VLOOKUP($G1680,county_facts!$A:$BB,30,FALSE)</f>
        <v>104600</v>
      </c>
      <c r="AI1680">
        <f>VLOOKUP($G1680,county_facts!$A:$BB,31,FALSE)</f>
        <v>374</v>
      </c>
      <c r="AJ1680">
        <f>VLOOKUP($G1680,county_facts!$A:$BB,32,FALSE)</f>
        <v>2.75</v>
      </c>
      <c r="AK1680">
        <f>VLOOKUP($G1680,county_facts!$A:$BB,33,FALSE)</f>
        <v>36172</v>
      </c>
      <c r="AL1680">
        <f>VLOOKUP($G1680,county_facts!$A:$BB,34,FALSE)</f>
        <v>67321</v>
      </c>
      <c r="AM1680">
        <f>VLOOKUP($G1680,county_facts!$A:$BB,35,FALSE)</f>
        <v>3</v>
      </c>
      <c r="AN1680">
        <f>VLOOKUP($G1680,county_facts!$A:$BB,36,FALSE)</f>
        <v>14</v>
      </c>
      <c r="AO1680">
        <f>VLOOKUP($G1680,county_facts!$A:$BB,37,FALSE)</f>
        <v>0</v>
      </c>
      <c r="AP1680">
        <f>VLOOKUP($G1680,county_facts!$A:$BB,38,FALSE)</f>
        <v>0</v>
      </c>
      <c r="AQ1680">
        <f>VLOOKUP($G1680,county_facts!$A:$BB,39,FALSE)</f>
        <v>76</v>
      </c>
      <c r="AR1680">
        <f>VLOOKUP($G1680,county_facts!$A:$BB,40,FALSE)</f>
        <v>0</v>
      </c>
      <c r="AS1680">
        <f>VLOOKUP($G1680,county_facts!$A:$BB,41,FALSE)</f>
        <v>0</v>
      </c>
      <c r="AT1680">
        <f>VLOOKUP($G1680,county_facts!$A:$BB,42,FALSE)</f>
        <v>0</v>
      </c>
      <c r="AU1680">
        <f>VLOOKUP($G1680,county_facts!$A:$BB,43,FALSE)</f>
        <v>0</v>
      </c>
      <c r="AV1680">
        <f>VLOOKUP($G1680,county_facts!$A:$BB,44,FALSE)</f>
        <v>0</v>
      </c>
      <c r="AW1680">
        <f>VLOOKUP($G1680,county_facts!$A:$BB,45,FALSE)</f>
        <v>0</v>
      </c>
      <c r="AX1680">
        <f>VLOOKUP($G1680,county_facts!$A:$BB,46,FALSE)</f>
        <v>0</v>
      </c>
      <c r="AY1680">
        <f>VLOOKUP($G1680,county_facts!$A:$BB,47,FALSE)</f>
        <v>0</v>
      </c>
      <c r="AZ1680">
        <f>VLOOKUP($G1680,county_facts!$A:$BB,48,FALSE)</f>
        <v>0</v>
      </c>
      <c r="BA1680">
        <f>VLOOKUP($G1680,county_facts!$A:$BB,49,FALSE)</f>
        <v>0</v>
      </c>
      <c r="BB1680">
        <f>VLOOKUP($G1680,county_facts!$A:$BB,50,FALSE)</f>
        <v>0</v>
      </c>
      <c r="BC1680">
        <f>VLOOKUP($G1680,county_facts!$A:$BB,51,FALSE)</f>
        <v>0</v>
      </c>
      <c r="BD1680">
        <f>VLOOKUP($G1680,county_facts!$A:$BB,52,FALSE)</f>
        <v>0</v>
      </c>
      <c r="BE1680">
        <f>VLOOKUP($G1680,county_facts!$A:$BB,53,FALSE)</f>
        <v>924.06</v>
      </c>
      <c r="BF1680">
        <f>VLOOKUP($G1680,county_facts!$A:$BB,54,FALSE)</f>
        <v>1</v>
      </c>
    </row>
    <row r="1681" spans="1:58" x14ac:dyDescent="0.3">
      <c r="A1681" t="s">
        <v>9</v>
      </c>
      <c r="B1681" t="s">
        <v>668</v>
      </c>
      <c r="C1681">
        <v>0</v>
      </c>
      <c r="D1681" t="s">
        <v>622</v>
      </c>
      <c r="E1681">
        <v>1</v>
      </c>
      <c r="F1681">
        <v>0</v>
      </c>
      <c r="G1681">
        <v>48393</v>
      </c>
      <c r="H1681">
        <f>VLOOKUP($G1681,county_facts!$A:$BB,4,FALSE)</f>
        <v>928</v>
      </c>
      <c r="I1681">
        <f>VLOOKUP($G1681,county_facts!$A:$BB,5,FALSE)</f>
        <v>929</v>
      </c>
      <c r="J1681">
        <f>VLOOKUP($G1681,county_facts!$A:$BB,6,FALSE)</f>
        <v>-0.1</v>
      </c>
      <c r="K1681">
        <f>VLOOKUP($G1681,county_facts!$A:$BB,7,FALSE)</f>
        <v>929</v>
      </c>
      <c r="L1681">
        <f>VLOOKUP($G1681,county_facts!$A:$BB,8,FALSE)</f>
        <v>4.2</v>
      </c>
      <c r="M1681">
        <f>VLOOKUP($G1681,county_facts!$A:$BB,9,FALSE)</f>
        <v>24.7</v>
      </c>
      <c r="N1681">
        <f>VLOOKUP($G1681,county_facts!$A:$BB,10,FALSE)</f>
        <v>18.600000000000001</v>
      </c>
      <c r="O1681">
        <f>VLOOKUP($G1681,county_facts!$A:$BB,11,FALSE)</f>
        <v>50.8</v>
      </c>
      <c r="P1681">
        <f>VLOOKUP($G1681,county_facts!$A:$BB,12,FALSE)</f>
        <v>96.6</v>
      </c>
      <c r="Q1681">
        <f>VLOOKUP($G1681,county_facts!$A:$BB,13,FALSE)</f>
        <v>0.5</v>
      </c>
      <c r="R1681">
        <f>VLOOKUP($G1681,county_facts!$A:$BB,14,FALSE)</f>
        <v>0.3</v>
      </c>
      <c r="S1681">
        <f>VLOOKUP($G1681,county_facts!$A:$BB,15,FALSE)</f>
        <v>0.2</v>
      </c>
      <c r="T1681">
        <f>VLOOKUP($G1681,county_facts!$A:$BB,16,FALSE)</f>
        <v>0</v>
      </c>
      <c r="U1681">
        <f>VLOOKUP($G1681,county_facts!$A:$BB,17,FALSE)</f>
        <v>2.4</v>
      </c>
      <c r="V1681">
        <f>VLOOKUP($G1681,county_facts!$A:$BB,18,FALSE)</f>
        <v>10.9</v>
      </c>
      <c r="W1681">
        <f>VLOOKUP($G1681,county_facts!$A:$BB,19,FALSE)</f>
        <v>86.4</v>
      </c>
      <c r="X1681">
        <f>VLOOKUP($G1681,county_facts!$A:$BB,20,FALSE)</f>
        <v>87.1</v>
      </c>
      <c r="Y1681">
        <f>VLOOKUP($G1681,county_facts!$A:$BB,21,FALSE)</f>
        <v>1.4</v>
      </c>
      <c r="Z1681">
        <f>VLOOKUP($G1681,county_facts!$A:$BB,22,FALSE)</f>
        <v>3.3</v>
      </c>
      <c r="AA1681">
        <f>VLOOKUP($G1681,county_facts!$A:$BB,23,FALSE)</f>
        <v>92.6</v>
      </c>
      <c r="AB1681">
        <f>VLOOKUP($G1681,county_facts!$A:$BB,24,FALSE)</f>
        <v>33.200000000000003</v>
      </c>
      <c r="AC1681">
        <f>VLOOKUP($G1681,county_facts!$A:$BB,25,FALSE)</f>
        <v>35</v>
      </c>
      <c r="AD1681">
        <f>VLOOKUP($G1681,county_facts!$A:$BB,26,FALSE)</f>
        <v>15.6</v>
      </c>
      <c r="AE1681">
        <f>VLOOKUP($G1681,county_facts!$A:$BB,27,FALSE)</f>
        <v>439</v>
      </c>
      <c r="AF1681">
        <f>VLOOKUP($G1681,county_facts!$A:$BB,28,FALSE)</f>
        <v>90.1</v>
      </c>
      <c r="AG1681">
        <f>VLOOKUP($G1681,county_facts!$A:$BB,29,FALSE)</f>
        <v>0</v>
      </c>
      <c r="AH1681">
        <f>VLOOKUP($G1681,county_facts!$A:$BB,30,FALSE)</f>
        <v>104600</v>
      </c>
      <c r="AI1681">
        <f>VLOOKUP($G1681,county_facts!$A:$BB,31,FALSE)</f>
        <v>374</v>
      </c>
      <c r="AJ1681">
        <f>VLOOKUP($G1681,county_facts!$A:$BB,32,FALSE)</f>
        <v>2.75</v>
      </c>
      <c r="AK1681">
        <f>VLOOKUP($G1681,county_facts!$A:$BB,33,FALSE)</f>
        <v>36172</v>
      </c>
      <c r="AL1681">
        <f>VLOOKUP($G1681,county_facts!$A:$BB,34,FALSE)</f>
        <v>67321</v>
      </c>
      <c r="AM1681">
        <f>VLOOKUP($G1681,county_facts!$A:$BB,35,FALSE)</f>
        <v>3</v>
      </c>
      <c r="AN1681">
        <f>VLOOKUP($G1681,county_facts!$A:$BB,36,FALSE)</f>
        <v>14</v>
      </c>
      <c r="AO1681">
        <f>VLOOKUP($G1681,county_facts!$A:$BB,37,FALSE)</f>
        <v>0</v>
      </c>
      <c r="AP1681">
        <f>VLOOKUP($G1681,county_facts!$A:$BB,38,FALSE)</f>
        <v>0</v>
      </c>
      <c r="AQ1681">
        <f>VLOOKUP($G1681,county_facts!$A:$BB,39,FALSE)</f>
        <v>76</v>
      </c>
      <c r="AR1681">
        <f>VLOOKUP($G1681,county_facts!$A:$BB,40,FALSE)</f>
        <v>0</v>
      </c>
      <c r="AS1681">
        <f>VLOOKUP($G1681,county_facts!$A:$BB,41,FALSE)</f>
        <v>0</v>
      </c>
      <c r="AT1681">
        <f>VLOOKUP($G1681,county_facts!$A:$BB,42,FALSE)</f>
        <v>0</v>
      </c>
      <c r="AU1681">
        <f>VLOOKUP($G1681,county_facts!$A:$BB,43,FALSE)</f>
        <v>0</v>
      </c>
      <c r="AV1681">
        <f>VLOOKUP($G1681,county_facts!$A:$BB,44,FALSE)</f>
        <v>0</v>
      </c>
      <c r="AW1681">
        <f>VLOOKUP($G1681,county_facts!$A:$BB,45,FALSE)</f>
        <v>0</v>
      </c>
      <c r="AX1681">
        <f>VLOOKUP($G1681,county_facts!$A:$BB,46,FALSE)</f>
        <v>0</v>
      </c>
      <c r="AY1681">
        <f>VLOOKUP($G1681,county_facts!$A:$BB,47,FALSE)</f>
        <v>0</v>
      </c>
      <c r="AZ1681">
        <f>VLOOKUP($G1681,county_facts!$A:$BB,48,FALSE)</f>
        <v>0</v>
      </c>
      <c r="BA1681">
        <f>VLOOKUP($G1681,county_facts!$A:$BB,49,FALSE)</f>
        <v>0</v>
      </c>
      <c r="BB1681">
        <f>VLOOKUP($G1681,county_facts!$A:$BB,50,FALSE)</f>
        <v>0</v>
      </c>
      <c r="BC1681">
        <f>VLOOKUP($G1681,county_facts!$A:$BB,51,FALSE)</f>
        <v>0</v>
      </c>
      <c r="BD1681">
        <f>VLOOKUP($G1681,county_facts!$A:$BB,52,FALSE)</f>
        <v>0</v>
      </c>
      <c r="BE1681">
        <f>VLOOKUP($G1681,county_facts!$A:$BB,53,FALSE)</f>
        <v>924.06</v>
      </c>
      <c r="BF1681">
        <f>VLOOKUP($G1681,county_facts!$A:$BB,54,FALSE)</f>
        <v>1</v>
      </c>
    </row>
    <row r="1682" spans="1:58" x14ac:dyDescent="0.3">
      <c r="A1682" t="s">
        <v>6</v>
      </c>
      <c r="B1682" t="s">
        <v>669</v>
      </c>
      <c r="C1682">
        <v>158</v>
      </c>
      <c r="D1682" t="s">
        <v>622</v>
      </c>
      <c r="E1682">
        <v>225</v>
      </c>
      <c r="F1682">
        <v>0.70222222199999995</v>
      </c>
      <c r="G1682">
        <v>48391</v>
      </c>
      <c r="H1682">
        <f>VLOOKUP($G1682,county_facts!$A:$BB,4,FALSE)</f>
        <v>7302</v>
      </c>
      <c r="I1682">
        <f>VLOOKUP($G1682,county_facts!$A:$BB,5,FALSE)</f>
        <v>7383</v>
      </c>
      <c r="J1682">
        <f>VLOOKUP($G1682,county_facts!$A:$BB,6,FALSE)</f>
        <v>-1.1000000000000001</v>
      </c>
      <c r="K1682">
        <f>VLOOKUP($G1682,county_facts!$A:$BB,7,FALSE)</f>
        <v>7383</v>
      </c>
      <c r="L1682">
        <f>VLOOKUP($G1682,county_facts!$A:$BB,8,FALSE)</f>
        <v>6</v>
      </c>
      <c r="M1682">
        <f>VLOOKUP($G1682,county_facts!$A:$BB,9,FALSE)</f>
        <v>23.1</v>
      </c>
      <c r="N1682">
        <f>VLOOKUP($G1682,county_facts!$A:$BB,10,FALSE)</f>
        <v>20.7</v>
      </c>
      <c r="O1682">
        <f>VLOOKUP($G1682,county_facts!$A:$BB,11,FALSE)</f>
        <v>50.5</v>
      </c>
      <c r="P1682">
        <f>VLOOKUP($G1682,county_facts!$A:$BB,12,FALSE)</f>
        <v>90</v>
      </c>
      <c r="Q1682">
        <f>VLOOKUP($G1682,county_facts!$A:$BB,13,FALSE)</f>
        <v>6.7</v>
      </c>
      <c r="R1682">
        <f>VLOOKUP($G1682,county_facts!$A:$BB,14,FALSE)</f>
        <v>1</v>
      </c>
      <c r="S1682">
        <f>VLOOKUP($G1682,county_facts!$A:$BB,15,FALSE)</f>
        <v>0.8</v>
      </c>
      <c r="T1682">
        <f>VLOOKUP($G1682,county_facts!$A:$BB,16,FALSE)</f>
        <v>0</v>
      </c>
      <c r="U1682">
        <f>VLOOKUP($G1682,county_facts!$A:$BB,17,FALSE)</f>
        <v>1.5</v>
      </c>
      <c r="V1682">
        <f>VLOOKUP($G1682,county_facts!$A:$BB,18,FALSE)</f>
        <v>49.8</v>
      </c>
      <c r="W1682">
        <f>VLOOKUP($G1682,county_facts!$A:$BB,19,FALSE)</f>
        <v>42.5</v>
      </c>
      <c r="X1682">
        <f>VLOOKUP($G1682,county_facts!$A:$BB,20,FALSE)</f>
        <v>84</v>
      </c>
      <c r="Y1682">
        <f>VLOOKUP($G1682,county_facts!$A:$BB,21,FALSE)</f>
        <v>3.8</v>
      </c>
      <c r="Z1682">
        <f>VLOOKUP($G1682,county_facts!$A:$BB,22,FALSE)</f>
        <v>27.5</v>
      </c>
      <c r="AA1682">
        <f>VLOOKUP($G1682,county_facts!$A:$BB,23,FALSE)</f>
        <v>78.599999999999994</v>
      </c>
      <c r="AB1682">
        <f>VLOOKUP($G1682,county_facts!$A:$BB,24,FALSE)</f>
        <v>11.2</v>
      </c>
      <c r="AC1682">
        <f>VLOOKUP($G1682,county_facts!$A:$BB,25,FALSE)</f>
        <v>601</v>
      </c>
      <c r="AD1682">
        <f>VLOOKUP($G1682,county_facts!$A:$BB,26,FALSE)</f>
        <v>22.4</v>
      </c>
      <c r="AE1682">
        <f>VLOOKUP($G1682,county_facts!$A:$BB,27,FALSE)</f>
        <v>3718</v>
      </c>
      <c r="AF1682">
        <f>VLOOKUP($G1682,county_facts!$A:$BB,28,FALSE)</f>
        <v>77.599999999999994</v>
      </c>
      <c r="AG1682">
        <f>VLOOKUP($G1682,county_facts!$A:$BB,29,FALSE)</f>
        <v>4</v>
      </c>
      <c r="AH1682">
        <f>VLOOKUP($G1682,county_facts!$A:$BB,30,FALSE)</f>
        <v>66300</v>
      </c>
      <c r="AI1682">
        <f>VLOOKUP($G1682,county_facts!$A:$BB,31,FALSE)</f>
        <v>2818</v>
      </c>
      <c r="AJ1682">
        <f>VLOOKUP($G1682,county_facts!$A:$BB,32,FALSE)</f>
        <v>2.5</v>
      </c>
      <c r="AK1682">
        <f>VLOOKUP($G1682,county_facts!$A:$BB,33,FALSE)</f>
        <v>23174</v>
      </c>
      <c r="AL1682">
        <f>VLOOKUP($G1682,county_facts!$A:$BB,34,FALSE)</f>
        <v>44548</v>
      </c>
      <c r="AM1682">
        <f>VLOOKUP($G1682,county_facts!$A:$BB,35,FALSE)</f>
        <v>16.2</v>
      </c>
      <c r="AN1682">
        <f>VLOOKUP($G1682,county_facts!$A:$BB,36,FALSE)</f>
        <v>150</v>
      </c>
      <c r="AO1682">
        <f>VLOOKUP($G1682,county_facts!$A:$BB,37,FALSE)</f>
        <v>1744</v>
      </c>
      <c r="AP1682">
        <f>VLOOKUP($G1682,county_facts!$A:$BB,38,FALSE)</f>
        <v>5.3</v>
      </c>
      <c r="AQ1682">
        <f>VLOOKUP($G1682,county_facts!$A:$BB,39,FALSE)</f>
        <v>498</v>
      </c>
      <c r="AR1682">
        <f>VLOOKUP($G1682,county_facts!$A:$BB,40,FALSE)</f>
        <v>802</v>
      </c>
      <c r="AS1682">
        <f>VLOOKUP($G1682,county_facts!$A:$BB,41,FALSE)</f>
        <v>0</v>
      </c>
      <c r="AT1682">
        <f>VLOOKUP($G1682,county_facts!$A:$BB,42,FALSE)</f>
        <v>0</v>
      </c>
      <c r="AU1682">
        <f>VLOOKUP($G1682,county_facts!$A:$BB,43,FALSE)</f>
        <v>0</v>
      </c>
      <c r="AV1682">
        <f>VLOOKUP($G1682,county_facts!$A:$BB,44,FALSE)</f>
        <v>0</v>
      </c>
      <c r="AW1682">
        <f>VLOOKUP($G1682,county_facts!$A:$BB,45,FALSE)</f>
        <v>0</v>
      </c>
      <c r="AX1682">
        <f>VLOOKUP($G1682,county_facts!$A:$BB,46,FALSE)</f>
        <v>0</v>
      </c>
      <c r="AY1682">
        <f>VLOOKUP($G1682,county_facts!$A:$BB,47,FALSE)</f>
        <v>0</v>
      </c>
      <c r="AZ1682">
        <f>VLOOKUP($G1682,county_facts!$A:$BB,48,FALSE)</f>
        <v>17991</v>
      </c>
      <c r="BA1682">
        <f>VLOOKUP($G1682,county_facts!$A:$BB,49,FALSE)</f>
        <v>61964</v>
      </c>
      <c r="BB1682">
        <f>VLOOKUP($G1682,county_facts!$A:$BB,50,FALSE)</f>
        <v>8465</v>
      </c>
      <c r="BC1682">
        <f>VLOOKUP($G1682,county_facts!$A:$BB,51,FALSE)</f>
        <v>0</v>
      </c>
      <c r="BD1682">
        <f>VLOOKUP($G1682,county_facts!$A:$BB,52,FALSE)</f>
        <v>22</v>
      </c>
      <c r="BE1682">
        <f>VLOOKUP($G1682,county_facts!$A:$BB,53,FALSE)</f>
        <v>770.44</v>
      </c>
      <c r="BF1682">
        <f>VLOOKUP($G1682,county_facts!$A:$BB,54,FALSE)</f>
        <v>9.6</v>
      </c>
    </row>
    <row r="1683" spans="1:58" x14ac:dyDescent="0.3">
      <c r="A1683" t="s">
        <v>9</v>
      </c>
      <c r="B1683" t="s">
        <v>669</v>
      </c>
      <c r="C1683">
        <v>67</v>
      </c>
      <c r="D1683" t="s">
        <v>622</v>
      </c>
      <c r="E1683">
        <v>225</v>
      </c>
      <c r="F1683">
        <v>0.29777777799999999</v>
      </c>
      <c r="G1683">
        <v>48391</v>
      </c>
      <c r="H1683">
        <f>VLOOKUP($G1683,county_facts!$A:$BB,4,FALSE)</f>
        <v>7302</v>
      </c>
      <c r="I1683">
        <f>VLOOKUP($G1683,county_facts!$A:$BB,5,FALSE)</f>
        <v>7383</v>
      </c>
      <c r="J1683">
        <f>VLOOKUP($G1683,county_facts!$A:$BB,6,FALSE)</f>
        <v>-1.1000000000000001</v>
      </c>
      <c r="K1683">
        <f>VLOOKUP($G1683,county_facts!$A:$BB,7,FALSE)</f>
        <v>7383</v>
      </c>
      <c r="L1683">
        <f>VLOOKUP($G1683,county_facts!$A:$BB,8,FALSE)</f>
        <v>6</v>
      </c>
      <c r="M1683">
        <f>VLOOKUP($G1683,county_facts!$A:$BB,9,FALSE)</f>
        <v>23.1</v>
      </c>
      <c r="N1683">
        <f>VLOOKUP($G1683,county_facts!$A:$BB,10,FALSE)</f>
        <v>20.7</v>
      </c>
      <c r="O1683">
        <f>VLOOKUP($G1683,county_facts!$A:$BB,11,FALSE)</f>
        <v>50.5</v>
      </c>
      <c r="P1683">
        <f>VLOOKUP($G1683,county_facts!$A:$BB,12,FALSE)</f>
        <v>90</v>
      </c>
      <c r="Q1683">
        <f>VLOOKUP($G1683,county_facts!$A:$BB,13,FALSE)</f>
        <v>6.7</v>
      </c>
      <c r="R1683">
        <f>VLOOKUP($G1683,county_facts!$A:$BB,14,FALSE)</f>
        <v>1</v>
      </c>
      <c r="S1683">
        <f>VLOOKUP($G1683,county_facts!$A:$BB,15,FALSE)</f>
        <v>0.8</v>
      </c>
      <c r="T1683">
        <f>VLOOKUP($G1683,county_facts!$A:$BB,16,FALSE)</f>
        <v>0</v>
      </c>
      <c r="U1683">
        <f>VLOOKUP($G1683,county_facts!$A:$BB,17,FALSE)</f>
        <v>1.5</v>
      </c>
      <c r="V1683">
        <f>VLOOKUP($G1683,county_facts!$A:$BB,18,FALSE)</f>
        <v>49.8</v>
      </c>
      <c r="W1683">
        <f>VLOOKUP($G1683,county_facts!$A:$BB,19,FALSE)</f>
        <v>42.5</v>
      </c>
      <c r="X1683">
        <f>VLOOKUP($G1683,county_facts!$A:$BB,20,FALSE)</f>
        <v>84</v>
      </c>
      <c r="Y1683">
        <f>VLOOKUP($G1683,county_facts!$A:$BB,21,FALSE)</f>
        <v>3.8</v>
      </c>
      <c r="Z1683">
        <f>VLOOKUP($G1683,county_facts!$A:$BB,22,FALSE)</f>
        <v>27.5</v>
      </c>
      <c r="AA1683">
        <f>VLOOKUP($G1683,county_facts!$A:$BB,23,FALSE)</f>
        <v>78.599999999999994</v>
      </c>
      <c r="AB1683">
        <f>VLOOKUP($G1683,county_facts!$A:$BB,24,FALSE)</f>
        <v>11.2</v>
      </c>
      <c r="AC1683">
        <f>VLOOKUP($G1683,county_facts!$A:$BB,25,FALSE)</f>
        <v>601</v>
      </c>
      <c r="AD1683">
        <f>VLOOKUP($G1683,county_facts!$A:$BB,26,FALSE)</f>
        <v>22.4</v>
      </c>
      <c r="AE1683">
        <f>VLOOKUP($G1683,county_facts!$A:$BB,27,FALSE)</f>
        <v>3718</v>
      </c>
      <c r="AF1683">
        <f>VLOOKUP($G1683,county_facts!$A:$BB,28,FALSE)</f>
        <v>77.599999999999994</v>
      </c>
      <c r="AG1683">
        <f>VLOOKUP($G1683,county_facts!$A:$BB,29,FALSE)</f>
        <v>4</v>
      </c>
      <c r="AH1683">
        <f>VLOOKUP($G1683,county_facts!$A:$BB,30,FALSE)</f>
        <v>66300</v>
      </c>
      <c r="AI1683">
        <f>VLOOKUP($G1683,county_facts!$A:$BB,31,FALSE)</f>
        <v>2818</v>
      </c>
      <c r="AJ1683">
        <f>VLOOKUP($G1683,county_facts!$A:$BB,32,FALSE)</f>
        <v>2.5</v>
      </c>
      <c r="AK1683">
        <f>VLOOKUP($G1683,county_facts!$A:$BB,33,FALSE)</f>
        <v>23174</v>
      </c>
      <c r="AL1683">
        <f>VLOOKUP($G1683,county_facts!$A:$BB,34,FALSE)</f>
        <v>44548</v>
      </c>
      <c r="AM1683">
        <f>VLOOKUP($G1683,county_facts!$A:$BB,35,FALSE)</f>
        <v>16.2</v>
      </c>
      <c r="AN1683">
        <f>VLOOKUP($G1683,county_facts!$A:$BB,36,FALSE)</f>
        <v>150</v>
      </c>
      <c r="AO1683">
        <f>VLOOKUP($G1683,county_facts!$A:$BB,37,FALSE)</f>
        <v>1744</v>
      </c>
      <c r="AP1683">
        <f>VLOOKUP($G1683,county_facts!$A:$BB,38,FALSE)</f>
        <v>5.3</v>
      </c>
      <c r="AQ1683">
        <f>VLOOKUP($G1683,county_facts!$A:$BB,39,FALSE)</f>
        <v>498</v>
      </c>
      <c r="AR1683">
        <f>VLOOKUP($G1683,county_facts!$A:$BB,40,FALSE)</f>
        <v>802</v>
      </c>
      <c r="AS1683">
        <f>VLOOKUP($G1683,county_facts!$A:$BB,41,FALSE)</f>
        <v>0</v>
      </c>
      <c r="AT1683">
        <f>VLOOKUP($G1683,county_facts!$A:$BB,42,FALSE)</f>
        <v>0</v>
      </c>
      <c r="AU1683">
        <f>VLOOKUP($G1683,county_facts!$A:$BB,43,FALSE)</f>
        <v>0</v>
      </c>
      <c r="AV1683">
        <f>VLOOKUP($G1683,county_facts!$A:$BB,44,FALSE)</f>
        <v>0</v>
      </c>
      <c r="AW1683">
        <f>VLOOKUP($G1683,county_facts!$A:$BB,45,FALSE)</f>
        <v>0</v>
      </c>
      <c r="AX1683">
        <f>VLOOKUP($G1683,county_facts!$A:$BB,46,FALSE)</f>
        <v>0</v>
      </c>
      <c r="AY1683">
        <f>VLOOKUP($G1683,county_facts!$A:$BB,47,FALSE)</f>
        <v>0</v>
      </c>
      <c r="AZ1683">
        <f>VLOOKUP($G1683,county_facts!$A:$BB,48,FALSE)</f>
        <v>17991</v>
      </c>
      <c r="BA1683">
        <f>VLOOKUP($G1683,county_facts!$A:$BB,49,FALSE)</f>
        <v>61964</v>
      </c>
      <c r="BB1683">
        <f>VLOOKUP($G1683,county_facts!$A:$BB,50,FALSE)</f>
        <v>8465</v>
      </c>
      <c r="BC1683">
        <f>VLOOKUP($G1683,county_facts!$A:$BB,51,FALSE)</f>
        <v>0</v>
      </c>
      <c r="BD1683">
        <f>VLOOKUP($G1683,county_facts!$A:$BB,52,FALSE)</f>
        <v>22</v>
      </c>
      <c r="BE1683">
        <f>VLOOKUP($G1683,county_facts!$A:$BB,53,FALSE)</f>
        <v>770.44</v>
      </c>
      <c r="BF1683">
        <f>VLOOKUP($G1683,county_facts!$A:$BB,54,FALSE)</f>
        <v>9.6</v>
      </c>
    </row>
    <row r="1684" spans="1:58" x14ac:dyDescent="0.3">
      <c r="A1684" t="s">
        <v>6</v>
      </c>
      <c r="B1684" t="s">
        <v>670</v>
      </c>
      <c r="C1684">
        <v>328</v>
      </c>
      <c r="D1684" t="s">
        <v>622</v>
      </c>
      <c r="E1684">
        <v>638</v>
      </c>
      <c r="F1684">
        <v>0.51410658300000001</v>
      </c>
      <c r="G1684">
        <v>48389</v>
      </c>
      <c r="H1684">
        <f>VLOOKUP($G1684,county_facts!$A:$BB,4,FALSE)</f>
        <v>14349</v>
      </c>
      <c r="I1684">
        <f>VLOOKUP($G1684,county_facts!$A:$BB,5,FALSE)</f>
        <v>13783</v>
      </c>
      <c r="J1684">
        <f>VLOOKUP($G1684,county_facts!$A:$BB,6,FALSE)</f>
        <v>4.0999999999999996</v>
      </c>
      <c r="K1684">
        <f>VLOOKUP($G1684,county_facts!$A:$BB,7,FALSE)</f>
        <v>13783</v>
      </c>
      <c r="L1684">
        <f>VLOOKUP($G1684,county_facts!$A:$BB,8,FALSE)</f>
        <v>6</v>
      </c>
      <c r="M1684">
        <f>VLOOKUP($G1684,county_facts!$A:$BB,9,FALSE)</f>
        <v>22.5</v>
      </c>
      <c r="N1684">
        <f>VLOOKUP($G1684,county_facts!$A:$BB,10,FALSE)</f>
        <v>12</v>
      </c>
      <c r="O1684">
        <f>VLOOKUP($G1684,county_facts!$A:$BB,11,FALSE)</f>
        <v>39.9</v>
      </c>
      <c r="P1684">
        <f>VLOOKUP($G1684,county_facts!$A:$BB,12,FALSE)</f>
        <v>91.6</v>
      </c>
      <c r="Q1684">
        <f>VLOOKUP($G1684,county_facts!$A:$BB,13,FALSE)</f>
        <v>5.5</v>
      </c>
      <c r="R1684">
        <f>VLOOKUP($G1684,county_facts!$A:$BB,14,FALSE)</f>
        <v>0.9</v>
      </c>
      <c r="S1684">
        <f>VLOOKUP($G1684,county_facts!$A:$BB,15,FALSE)</f>
        <v>1.1000000000000001</v>
      </c>
      <c r="T1684">
        <f>VLOOKUP($G1684,county_facts!$A:$BB,16,FALSE)</f>
        <v>0.1</v>
      </c>
      <c r="U1684">
        <f>VLOOKUP($G1684,county_facts!$A:$BB,17,FALSE)</f>
        <v>0.8</v>
      </c>
      <c r="V1684">
        <f>VLOOKUP($G1684,county_facts!$A:$BB,18,FALSE)</f>
        <v>74.400000000000006</v>
      </c>
      <c r="W1684">
        <f>VLOOKUP($G1684,county_facts!$A:$BB,19,FALSE)</f>
        <v>19.100000000000001</v>
      </c>
      <c r="X1684">
        <f>VLOOKUP($G1684,county_facts!$A:$BB,20,FALSE)</f>
        <v>83.3</v>
      </c>
      <c r="Y1684">
        <f>VLOOKUP($G1684,county_facts!$A:$BB,21,FALSE)</f>
        <v>17.2</v>
      </c>
      <c r="Z1684">
        <f>VLOOKUP($G1684,county_facts!$A:$BB,22,FALSE)</f>
        <v>62.1</v>
      </c>
      <c r="AA1684">
        <f>VLOOKUP($G1684,county_facts!$A:$BB,23,FALSE)</f>
        <v>63.2</v>
      </c>
      <c r="AB1684">
        <f>VLOOKUP($G1684,county_facts!$A:$BB,24,FALSE)</f>
        <v>10.5</v>
      </c>
      <c r="AC1684">
        <f>VLOOKUP($G1684,county_facts!$A:$BB,25,FALSE)</f>
        <v>603</v>
      </c>
      <c r="AD1684">
        <f>VLOOKUP($G1684,county_facts!$A:$BB,26,FALSE)</f>
        <v>16.8</v>
      </c>
      <c r="AE1684">
        <f>VLOOKUP($G1684,county_facts!$A:$BB,27,FALSE)</f>
        <v>4624</v>
      </c>
      <c r="AF1684">
        <f>VLOOKUP($G1684,county_facts!$A:$BB,28,FALSE)</f>
        <v>75</v>
      </c>
      <c r="AG1684">
        <f>VLOOKUP($G1684,county_facts!$A:$BB,29,FALSE)</f>
        <v>9.6999999999999993</v>
      </c>
      <c r="AH1684">
        <f>VLOOKUP($G1684,county_facts!$A:$BB,30,FALSE)</f>
        <v>40100</v>
      </c>
      <c r="AI1684">
        <f>VLOOKUP($G1684,county_facts!$A:$BB,31,FALSE)</f>
        <v>3542</v>
      </c>
      <c r="AJ1684">
        <f>VLOOKUP($G1684,county_facts!$A:$BB,32,FALSE)</f>
        <v>3.31</v>
      </c>
      <c r="AK1684">
        <f>VLOOKUP($G1684,county_facts!$A:$BB,33,FALSE)</f>
        <v>15467</v>
      </c>
      <c r="AL1684">
        <f>VLOOKUP($G1684,county_facts!$A:$BB,34,FALSE)</f>
        <v>40571</v>
      </c>
      <c r="AM1684">
        <f>VLOOKUP($G1684,county_facts!$A:$BB,35,FALSE)</f>
        <v>21.9</v>
      </c>
      <c r="AN1684">
        <f>VLOOKUP($G1684,county_facts!$A:$BB,36,FALSE)</f>
        <v>214</v>
      </c>
      <c r="AO1684">
        <f>VLOOKUP($G1684,county_facts!$A:$BB,37,FALSE)</f>
        <v>2337</v>
      </c>
      <c r="AP1684">
        <f>VLOOKUP($G1684,county_facts!$A:$BB,38,FALSE)</f>
        <v>1.4</v>
      </c>
      <c r="AQ1684">
        <f>VLOOKUP($G1684,county_facts!$A:$BB,39,FALSE)</f>
        <v>564</v>
      </c>
      <c r="AR1684">
        <f>VLOOKUP($G1684,county_facts!$A:$BB,40,FALSE)</f>
        <v>529</v>
      </c>
      <c r="AS1684">
        <f>VLOOKUP($G1684,county_facts!$A:$BB,41,FALSE)</f>
        <v>0</v>
      </c>
      <c r="AT1684">
        <f>VLOOKUP($G1684,county_facts!$A:$BB,42,FALSE)</f>
        <v>0</v>
      </c>
      <c r="AU1684">
        <f>VLOOKUP($G1684,county_facts!$A:$BB,43,FALSE)</f>
        <v>0</v>
      </c>
      <c r="AV1684">
        <f>VLOOKUP($G1684,county_facts!$A:$BB,44,FALSE)</f>
        <v>0</v>
      </c>
      <c r="AW1684">
        <f>VLOOKUP($G1684,county_facts!$A:$BB,45,FALSE)</f>
        <v>44.8</v>
      </c>
      <c r="AX1684">
        <f>VLOOKUP($G1684,county_facts!$A:$BB,46,FALSE)</f>
        <v>18</v>
      </c>
      <c r="AY1684">
        <f>VLOOKUP($G1684,county_facts!$A:$BB,47,FALSE)</f>
        <v>0</v>
      </c>
      <c r="AZ1684">
        <f>VLOOKUP($G1684,county_facts!$A:$BB,48,FALSE)</f>
        <v>0</v>
      </c>
      <c r="BA1684">
        <f>VLOOKUP($G1684,county_facts!$A:$BB,49,FALSE)</f>
        <v>113223</v>
      </c>
      <c r="BB1684">
        <f>VLOOKUP($G1684,county_facts!$A:$BB,50,FALSE)</f>
        <v>10197</v>
      </c>
      <c r="BC1684">
        <f>VLOOKUP($G1684,county_facts!$A:$BB,51,FALSE)</f>
        <v>12449</v>
      </c>
      <c r="BD1684">
        <f>VLOOKUP($G1684,county_facts!$A:$BB,52,FALSE)</f>
        <v>3</v>
      </c>
      <c r="BE1684">
        <f>VLOOKUP($G1684,county_facts!$A:$BB,53,FALSE)</f>
        <v>2635.38</v>
      </c>
      <c r="BF1684">
        <f>VLOOKUP($G1684,county_facts!$A:$BB,54,FALSE)</f>
        <v>5.2</v>
      </c>
    </row>
    <row r="1685" spans="1:58" x14ac:dyDescent="0.3">
      <c r="A1685" t="s">
        <v>9</v>
      </c>
      <c r="B1685" t="s">
        <v>670</v>
      </c>
      <c r="C1685">
        <v>310</v>
      </c>
      <c r="D1685" t="s">
        <v>622</v>
      </c>
      <c r="E1685">
        <v>638</v>
      </c>
      <c r="F1685">
        <v>0.48589341699999999</v>
      </c>
      <c r="G1685">
        <v>48389</v>
      </c>
      <c r="H1685">
        <f>VLOOKUP($G1685,county_facts!$A:$BB,4,FALSE)</f>
        <v>14349</v>
      </c>
      <c r="I1685">
        <f>VLOOKUP($G1685,county_facts!$A:$BB,5,FALSE)</f>
        <v>13783</v>
      </c>
      <c r="J1685">
        <f>VLOOKUP($G1685,county_facts!$A:$BB,6,FALSE)</f>
        <v>4.0999999999999996</v>
      </c>
      <c r="K1685">
        <f>VLOOKUP($G1685,county_facts!$A:$BB,7,FALSE)</f>
        <v>13783</v>
      </c>
      <c r="L1685">
        <f>VLOOKUP($G1685,county_facts!$A:$BB,8,FALSE)</f>
        <v>6</v>
      </c>
      <c r="M1685">
        <f>VLOOKUP($G1685,county_facts!$A:$BB,9,FALSE)</f>
        <v>22.5</v>
      </c>
      <c r="N1685">
        <f>VLOOKUP($G1685,county_facts!$A:$BB,10,FALSE)</f>
        <v>12</v>
      </c>
      <c r="O1685">
        <f>VLOOKUP($G1685,county_facts!$A:$BB,11,FALSE)</f>
        <v>39.9</v>
      </c>
      <c r="P1685">
        <f>VLOOKUP($G1685,county_facts!$A:$BB,12,FALSE)</f>
        <v>91.6</v>
      </c>
      <c r="Q1685">
        <f>VLOOKUP($G1685,county_facts!$A:$BB,13,FALSE)</f>
        <v>5.5</v>
      </c>
      <c r="R1685">
        <f>VLOOKUP($G1685,county_facts!$A:$BB,14,FALSE)</f>
        <v>0.9</v>
      </c>
      <c r="S1685">
        <f>VLOOKUP($G1685,county_facts!$A:$BB,15,FALSE)</f>
        <v>1.1000000000000001</v>
      </c>
      <c r="T1685">
        <f>VLOOKUP($G1685,county_facts!$A:$BB,16,FALSE)</f>
        <v>0.1</v>
      </c>
      <c r="U1685">
        <f>VLOOKUP($G1685,county_facts!$A:$BB,17,FALSE)</f>
        <v>0.8</v>
      </c>
      <c r="V1685">
        <f>VLOOKUP($G1685,county_facts!$A:$BB,18,FALSE)</f>
        <v>74.400000000000006</v>
      </c>
      <c r="W1685">
        <f>VLOOKUP($G1685,county_facts!$A:$BB,19,FALSE)</f>
        <v>19.100000000000001</v>
      </c>
      <c r="X1685">
        <f>VLOOKUP($G1685,county_facts!$A:$BB,20,FALSE)</f>
        <v>83.3</v>
      </c>
      <c r="Y1685">
        <f>VLOOKUP($G1685,county_facts!$A:$BB,21,FALSE)</f>
        <v>17.2</v>
      </c>
      <c r="Z1685">
        <f>VLOOKUP($G1685,county_facts!$A:$BB,22,FALSE)</f>
        <v>62.1</v>
      </c>
      <c r="AA1685">
        <f>VLOOKUP($G1685,county_facts!$A:$BB,23,FALSE)</f>
        <v>63.2</v>
      </c>
      <c r="AB1685">
        <f>VLOOKUP($G1685,county_facts!$A:$BB,24,FALSE)</f>
        <v>10.5</v>
      </c>
      <c r="AC1685">
        <f>VLOOKUP($G1685,county_facts!$A:$BB,25,FALSE)</f>
        <v>603</v>
      </c>
      <c r="AD1685">
        <f>VLOOKUP($G1685,county_facts!$A:$BB,26,FALSE)</f>
        <v>16.8</v>
      </c>
      <c r="AE1685">
        <f>VLOOKUP($G1685,county_facts!$A:$BB,27,FALSE)</f>
        <v>4624</v>
      </c>
      <c r="AF1685">
        <f>VLOOKUP($G1685,county_facts!$A:$BB,28,FALSE)</f>
        <v>75</v>
      </c>
      <c r="AG1685">
        <f>VLOOKUP($G1685,county_facts!$A:$BB,29,FALSE)</f>
        <v>9.6999999999999993</v>
      </c>
      <c r="AH1685">
        <f>VLOOKUP($G1685,county_facts!$A:$BB,30,FALSE)</f>
        <v>40100</v>
      </c>
      <c r="AI1685">
        <f>VLOOKUP($G1685,county_facts!$A:$BB,31,FALSE)</f>
        <v>3542</v>
      </c>
      <c r="AJ1685">
        <f>VLOOKUP($G1685,county_facts!$A:$BB,32,FALSE)</f>
        <v>3.31</v>
      </c>
      <c r="AK1685">
        <f>VLOOKUP($G1685,county_facts!$A:$BB,33,FALSE)</f>
        <v>15467</v>
      </c>
      <c r="AL1685">
        <f>VLOOKUP($G1685,county_facts!$A:$BB,34,FALSE)</f>
        <v>40571</v>
      </c>
      <c r="AM1685">
        <f>VLOOKUP($G1685,county_facts!$A:$BB,35,FALSE)</f>
        <v>21.9</v>
      </c>
      <c r="AN1685">
        <f>VLOOKUP($G1685,county_facts!$A:$BB,36,FALSE)</f>
        <v>214</v>
      </c>
      <c r="AO1685">
        <f>VLOOKUP($G1685,county_facts!$A:$BB,37,FALSE)</f>
        <v>2337</v>
      </c>
      <c r="AP1685">
        <f>VLOOKUP($G1685,county_facts!$A:$BB,38,FALSE)</f>
        <v>1.4</v>
      </c>
      <c r="AQ1685">
        <f>VLOOKUP($G1685,county_facts!$A:$BB,39,FALSE)</f>
        <v>564</v>
      </c>
      <c r="AR1685">
        <f>VLOOKUP($G1685,county_facts!$A:$BB,40,FALSE)</f>
        <v>529</v>
      </c>
      <c r="AS1685">
        <f>VLOOKUP($G1685,county_facts!$A:$BB,41,FALSE)</f>
        <v>0</v>
      </c>
      <c r="AT1685">
        <f>VLOOKUP($G1685,county_facts!$A:$BB,42,FALSE)</f>
        <v>0</v>
      </c>
      <c r="AU1685">
        <f>VLOOKUP($G1685,county_facts!$A:$BB,43,FALSE)</f>
        <v>0</v>
      </c>
      <c r="AV1685">
        <f>VLOOKUP($G1685,county_facts!$A:$BB,44,FALSE)</f>
        <v>0</v>
      </c>
      <c r="AW1685">
        <f>VLOOKUP($G1685,county_facts!$A:$BB,45,FALSE)</f>
        <v>44.8</v>
      </c>
      <c r="AX1685">
        <f>VLOOKUP($G1685,county_facts!$A:$BB,46,FALSE)</f>
        <v>18</v>
      </c>
      <c r="AY1685">
        <f>VLOOKUP($G1685,county_facts!$A:$BB,47,FALSE)</f>
        <v>0</v>
      </c>
      <c r="AZ1685">
        <f>VLOOKUP($G1685,county_facts!$A:$BB,48,FALSE)</f>
        <v>0</v>
      </c>
      <c r="BA1685">
        <f>VLOOKUP($G1685,county_facts!$A:$BB,49,FALSE)</f>
        <v>113223</v>
      </c>
      <c r="BB1685">
        <f>VLOOKUP($G1685,county_facts!$A:$BB,50,FALSE)</f>
        <v>10197</v>
      </c>
      <c r="BC1685">
        <f>VLOOKUP($G1685,county_facts!$A:$BB,51,FALSE)</f>
        <v>12449</v>
      </c>
      <c r="BD1685">
        <f>VLOOKUP($G1685,county_facts!$A:$BB,52,FALSE)</f>
        <v>3</v>
      </c>
      <c r="BE1685">
        <f>VLOOKUP($G1685,county_facts!$A:$BB,53,FALSE)</f>
        <v>2635.38</v>
      </c>
      <c r="BF1685">
        <f>VLOOKUP($G1685,county_facts!$A:$BB,54,FALSE)</f>
        <v>5.2</v>
      </c>
    </row>
    <row r="1686" spans="1:58" x14ac:dyDescent="0.3">
      <c r="A1686" t="s">
        <v>6</v>
      </c>
      <c r="B1686" t="s">
        <v>671</v>
      </c>
      <c r="C1686">
        <v>272</v>
      </c>
      <c r="D1686" t="s">
        <v>622</v>
      </c>
      <c r="E1686">
        <v>386</v>
      </c>
      <c r="F1686">
        <v>0.70466321200000004</v>
      </c>
      <c r="G1686">
        <v>48387</v>
      </c>
      <c r="H1686">
        <f>VLOOKUP($G1686,county_facts!$A:$BB,4,FALSE)</f>
        <v>12446</v>
      </c>
      <c r="I1686">
        <f>VLOOKUP($G1686,county_facts!$A:$BB,5,FALSE)</f>
        <v>12864</v>
      </c>
      <c r="J1686">
        <f>VLOOKUP($G1686,county_facts!$A:$BB,6,FALSE)</f>
        <v>-3.2</v>
      </c>
      <c r="K1686">
        <f>VLOOKUP($G1686,county_facts!$A:$BB,7,FALSE)</f>
        <v>12860</v>
      </c>
      <c r="L1686">
        <f>VLOOKUP($G1686,county_facts!$A:$BB,8,FALSE)</f>
        <v>5.2</v>
      </c>
      <c r="M1686">
        <f>VLOOKUP($G1686,county_facts!$A:$BB,9,FALSE)</f>
        <v>20.2</v>
      </c>
      <c r="N1686">
        <f>VLOOKUP($G1686,county_facts!$A:$BB,10,FALSE)</f>
        <v>22.8</v>
      </c>
      <c r="O1686">
        <f>VLOOKUP($G1686,county_facts!$A:$BB,11,FALSE)</f>
        <v>51.7</v>
      </c>
      <c r="P1686">
        <f>VLOOKUP($G1686,county_facts!$A:$BB,12,FALSE)</f>
        <v>79</v>
      </c>
      <c r="Q1686">
        <f>VLOOKUP($G1686,county_facts!$A:$BB,13,FALSE)</f>
        <v>17.399999999999999</v>
      </c>
      <c r="R1686">
        <f>VLOOKUP($G1686,county_facts!$A:$BB,14,FALSE)</f>
        <v>1.5</v>
      </c>
      <c r="S1686">
        <f>VLOOKUP($G1686,county_facts!$A:$BB,15,FALSE)</f>
        <v>0.3</v>
      </c>
      <c r="T1686">
        <f>VLOOKUP($G1686,county_facts!$A:$BB,16,FALSE)</f>
        <v>0</v>
      </c>
      <c r="U1686">
        <f>VLOOKUP($G1686,county_facts!$A:$BB,17,FALSE)</f>
        <v>1.7</v>
      </c>
      <c r="V1686">
        <f>VLOOKUP($G1686,county_facts!$A:$BB,18,FALSE)</f>
        <v>7.2</v>
      </c>
      <c r="W1686">
        <f>VLOOKUP($G1686,county_facts!$A:$BB,19,FALSE)</f>
        <v>73.099999999999994</v>
      </c>
      <c r="X1686">
        <f>VLOOKUP($G1686,county_facts!$A:$BB,20,FALSE)</f>
        <v>84.9</v>
      </c>
      <c r="Y1686">
        <f>VLOOKUP($G1686,county_facts!$A:$BB,21,FALSE)</f>
        <v>3</v>
      </c>
      <c r="Z1686">
        <f>VLOOKUP($G1686,county_facts!$A:$BB,22,FALSE)</f>
        <v>5.5</v>
      </c>
      <c r="AA1686">
        <f>VLOOKUP($G1686,county_facts!$A:$BB,23,FALSE)</f>
        <v>76.7</v>
      </c>
      <c r="AB1686">
        <f>VLOOKUP($G1686,county_facts!$A:$BB,24,FALSE)</f>
        <v>14.5</v>
      </c>
      <c r="AC1686">
        <f>VLOOKUP($G1686,county_facts!$A:$BB,25,FALSE)</f>
        <v>1059</v>
      </c>
      <c r="AD1686">
        <f>VLOOKUP($G1686,county_facts!$A:$BB,26,FALSE)</f>
        <v>26.6</v>
      </c>
      <c r="AE1686">
        <f>VLOOKUP($G1686,county_facts!$A:$BB,27,FALSE)</f>
        <v>6855</v>
      </c>
      <c r="AF1686">
        <f>VLOOKUP($G1686,county_facts!$A:$BB,28,FALSE)</f>
        <v>70.8</v>
      </c>
      <c r="AG1686">
        <f>VLOOKUP($G1686,county_facts!$A:$BB,29,FALSE)</f>
        <v>7.7</v>
      </c>
      <c r="AH1686">
        <f>VLOOKUP($G1686,county_facts!$A:$BB,30,FALSE)</f>
        <v>69200</v>
      </c>
      <c r="AI1686">
        <f>VLOOKUP($G1686,county_facts!$A:$BB,31,FALSE)</f>
        <v>5052</v>
      </c>
      <c r="AJ1686">
        <f>VLOOKUP($G1686,county_facts!$A:$BB,32,FALSE)</f>
        <v>2.4700000000000002</v>
      </c>
      <c r="AK1686">
        <f>VLOOKUP($G1686,county_facts!$A:$BB,33,FALSE)</f>
        <v>19014</v>
      </c>
      <c r="AL1686">
        <f>VLOOKUP($G1686,county_facts!$A:$BB,34,FALSE)</f>
        <v>31712</v>
      </c>
      <c r="AM1686">
        <f>VLOOKUP($G1686,county_facts!$A:$BB,35,FALSE)</f>
        <v>16.100000000000001</v>
      </c>
      <c r="AN1686">
        <f>VLOOKUP($G1686,county_facts!$A:$BB,36,FALSE)</f>
        <v>169</v>
      </c>
      <c r="AO1686">
        <f>VLOOKUP($G1686,county_facts!$A:$BB,37,FALSE)</f>
        <v>1375</v>
      </c>
      <c r="AP1686">
        <f>VLOOKUP($G1686,county_facts!$A:$BB,38,FALSE)</f>
        <v>-6.1</v>
      </c>
      <c r="AQ1686">
        <f>VLOOKUP($G1686,county_facts!$A:$BB,39,FALSE)</f>
        <v>862</v>
      </c>
      <c r="AR1686">
        <f>VLOOKUP($G1686,county_facts!$A:$BB,40,FALSE)</f>
        <v>1116</v>
      </c>
      <c r="AS1686">
        <f>VLOOKUP($G1686,county_facts!$A:$BB,41,FALSE)</f>
        <v>0</v>
      </c>
      <c r="AT1686">
        <f>VLOOKUP($G1686,county_facts!$A:$BB,42,FALSE)</f>
        <v>0</v>
      </c>
      <c r="AU1686">
        <f>VLOOKUP($G1686,county_facts!$A:$BB,43,FALSE)</f>
        <v>0</v>
      </c>
      <c r="AV1686">
        <f>VLOOKUP($G1686,county_facts!$A:$BB,44,FALSE)</f>
        <v>0</v>
      </c>
      <c r="AW1686">
        <f>VLOOKUP($G1686,county_facts!$A:$BB,45,FALSE)</f>
        <v>0</v>
      </c>
      <c r="AX1686">
        <f>VLOOKUP($G1686,county_facts!$A:$BB,46,FALSE)</f>
        <v>0</v>
      </c>
      <c r="AY1686">
        <f>VLOOKUP($G1686,county_facts!$A:$BB,47,FALSE)</f>
        <v>101783</v>
      </c>
      <c r="AZ1686">
        <f>VLOOKUP($G1686,county_facts!$A:$BB,48,FALSE)</f>
        <v>15100</v>
      </c>
      <c r="BA1686">
        <f>VLOOKUP($G1686,county_facts!$A:$BB,49,FALSE)</f>
        <v>61221</v>
      </c>
      <c r="BB1686">
        <f>VLOOKUP($G1686,county_facts!$A:$BB,50,FALSE)</f>
        <v>4687</v>
      </c>
      <c r="BC1686">
        <f>VLOOKUP($G1686,county_facts!$A:$BB,51,FALSE)</f>
        <v>0</v>
      </c>
      <c r="BD1686">
        <f>VLOOKUP($G1686,county_facts!$A:$BB,52,FALSE)</f>
        <v>8</v>
      </c>
      <c r="BE1686">
        <f>VLOOKUP($G1686,county_facts!$A:$BB,53,FALSE)</f>
        <v>1036.58</v>
      </c>
      <c r="BF1686">
        <f>VLOOKUP($G1686,county_facts!$A:$BB,54,FALSE)</f>
        <v>12.4</v>
      </c>
    </row>
    <row r="1687" spans="1:58" x14ac:dyDescent="0.3">
      <c r="A1687" t="s">
        <v>9</v>
      </c>
      <c r="B1687" t="s">
        <v>671</v>
      </c>
      <c r="C1687">
        <v>114</v>
      </c>
      <c r="D1687" t="s">
        <v>622</v>
      </c>
      <c r="E1687">
        <v>386</v>
      </c>
      <c r="F1687">
        <v>0.29533678800000002</v>
      </c>
      <c r="G1687">
        <v>48387</v>
      </c>
      <c r="H1687">
        <f>VLOOKUP($G1687,county_facts!$A:$BB,4,FALSE)</f>
        <v>12446</v>
      </c>
      <c r="I1687">
        <f>VLOOKUP($G1687,county_facts!$A:$BB,5,FALSE)</f>
        <v>12864</v>
      </c>
      <c r="J1687">
        <f>VLOOKUP($G1687,county_facts!$A:$BB,6,FALSE)</f>
        <v>-3.2</v>
      </c>
      <c r="K1687">
        <f>VLOOKUP($G1687,county_facts!$A:$BB,7,FALSE)</f>
        <v>12860</v>
      </c>
      <c r="L1687">
        <f>VLOOKUP($G1687,county_facts!$A:$BB,8,FALSE)</f>
        <v>5.2</v>
      </c>
      <c r="M1687">
        <f>VLOOKUP($G1687,county_facts!$A:$BB,9,FALSE)</f>
        <v>20.2</v>
      </c>
      <c r="N1687">
        <f>VLOOKUP($G1687,county_facts!$A:$BB,10,FALSE)</f>
        <v>22.8</v>
      </c>
      <c r="O1687">
        <f>VLOOKUP($G1687,county_facts!$A:$BB,11,FALSE)</f>
        <v>51.7</v>
      </c>
      <c r="P1687">
        <f>VLOOKUP($G1687,county_facts!$A:$BB,12,FALSE)</f>
        <v>79</v>
      </c>
      <c r="Q1687">
        <f>VLOOKUP($G1687,county_facts!$A:$BB,13,FALSE)</f>
        <v>17.399999999999999</v>
      </c>
      <c r="R1687">
        <f>VLOOKUP($G1687,county_facts!$A:$BB,14,FALSE)</f>
        <v>1.5</v>
      </c>
      <c r="S1687">
        <f>VLOOKUP($G1687,county_facts!$A:$BB,15,FALSE)</f>
        <v>0.3</v>
      </c>
      <c r="T1687">
        <f>VLOOKUP($G1687,county_facts!$A:$BB,16,FALSE)</f>
        <v>0</v>
      </c>
      <c r="U1687">
        <f>VLOOKUP($G1687,county_facts!$A:$BB,17,FALSE)</f>
        <v>1.7</v>
      </c>
      <c r="V1687">
        <f>VLOOKUP($G1687,county_facts!$A:$BB,18,FALSE)</f>
        <v>7.2</v>
      </c>
      <c r="W1687">
        <f>VLOOKUP($G1687,county_facts!$A:$BB,19,FALSE)</f>
        <v>73.099999999999994</v>
      </c>
      <c r="X1687">
        <f>VLOOKUP($G1687,county_facts!$A:$BB,20,FALSE)</f>
        <v>84.9</v>
      </c>
      <c r="Y1687">
        <f>VLOOKUP($G1687,county_facts!$A:$BB,21,FALSE)</f>
        <v>3</v>
      </c>
      <c r="Z1687">
        <f>VLOOKUP($G1687,county_facts!$A:$BB,22,FALSE)</f>
        <v>5.5</v>
      </c>
      <c r="AA1687">
        <f>VLOOKUP($G1687,county_facts!$A:$BB,23,FALSE)</f>
        <v>76.7</v>
      </c>
      <c r="AB1687">
        <f>VLOOKUP($G1687,county_facts!$A:$BB,24,FALSE)</f>
        <v>14.5</v>
      </c>
      <c r="AC1687">
        <f>VLOOKUP($G1687,county_facts!$A:$BB,25,FALSE)</f>
        <v>1059</v>
      </c>
      <c r="AD1687">
        <f>VLOOKUP($G1687,county_facts!$A:$BB,26,FALSE)</f>
        <v>26.6</v>
      </c>
      <c r="AE1687">
        <f>VLOOKUP($G1687,county_facts!$A:$BB,27,FALSE)</f>
        <v>6855</v>
      </c>
      <c r="AF1687">
        <f>VLOOKUP($G1687,county_facts!$A:$BB,28,FALSE)</f>
        <v>70.8</v>
      </c>
      <c r="AG1687">
        <f>VLOOKUP($G1687,county_facts!$A:$BB,29,FALSE)</f>
        <v>7.7</v>
      </c>
      <c r="AH1687">
        <f>VLOOKUP($G1687,county_facts!$A:$BB,30,FALSE)</f>
        <v>69200</v>
      </c>
      <c r="AI1687">
        <f>VLOOKUP($G1687,county_facts!$A:$BB,31,FALSE)</f>
        <v>5052</v>
      </c>
      <c r="AJ1687">
        <f>VLOOKUP($G1687,county_facts!$A:$BB,32,FALSE)</f>
        <v>2.4700000000000002</v>
      </c>
      <c r="AK1687">
        <f>VLOOKUP($G1687,county_facts!$A:$BB,33,FALSE)</f>
        <v>19014</v>
      </c>
      <c r="AL1687">
        <f>VLOOKUP($G1687,county_facts!$A:$BB,34,FALSE)</f>
        <v>31712</v>
      </c>
      <c r="AM1687">
        <f>VLOOKUP($G1687,county_facts!$A:$BB,35,FALSE)</f>
        <v>16.100000000000001</v>
      </c>
      <c r="AN1687">
        <f>VLOOKUP($G1687,county_facts!$A:$BB,36,FALSE)</f>
        <v>169</v>
      </c>
      <c r="AO1687">
        <f>VLOOKUP($G1687,county_facts!$A:$BB,37,FALSE)</f>
        <v>1375</v>
      </c>
      <c r="AP1687">
        <f>VLOOKUP($G1687,county_facts!$A:$BB,38,FALSE)</f>
        <v>-6.1</v>
      </c>
      <c r="AQ1687">
        <f>VLOOKUP($G1687,county_facts!$A:$BB,39,FALSE)</f>
        <v>862</v>
      </c>
      <c r="AR1687">
        <f>VLOOKUP($G1687,county_facts!$A:$BB,40,FALSE)</f>
        <v>1116</v>
      </c>
      <c r="AS1687">
        <f>VLOOKUP($G1687,county_facts!$A:$BB,41,FALSE)</f>
        <v>0</v>
      </c>
      <c r="AT1687">
        <f>VLOOKUP($G1687,county_facts!$A:$BB,42,FALSE)</f>
        <v>0</v>
      </c>
      <c r="AU1687">
        <f>VLOOKUP($G1687,county_facts!$A:$BB,43,FALSE)</f>
        <v>0</v>
      </c>
      <c r="AV1687">
        <f>VLOOKUP($G1687,county_facts!$A:$BB,44,FALSE)</f>
        <v>0</v>
      </c>
      <c r="AW1687">
        <f>VLOOKUP($G1687,county_facts!$A:$BB,45,FALSE)</f>
        <v>0</v>
      </c>
      <c r="AX1687">
        <f>VLOOKUP($G1687,county_facts!$A:$BB,46,FALSE)</f>
        <v>0</v>
      </c>
      <c r="AY1687">
        <f>VLOOKUP($G1687,county_facts!$A:$BB,47,FALSE)</f>
        <v>101783</v>
      </c>
      <c r="AZ1687">
        <f>VLOOKUP($G1687,county_facts!$A:$BB,48,FALSE)</f>
        <v>15100</v>
      </c>
      <c r="BA1687">
        <f>VLOOKUP($G1687,county_facts!$A:$BB,49,FALSE)</f>
        <v>61221</v>
      </c>
      <c r="BB1687">
        <f>VLOOKUP($G1687,county_facts!$A:$BB,50,FALSE)</f>
        <v>4687</v>
      </c>
      <c r="BC1687">
        <f>VLOOKUP($G1687,county_facts!$A:$BB,51,FALSE)</f>
        <v>0</v>
      </c>
      <c r="BD1687">
        <f>VLOOKUP($G1687,county_facts!$A:$BB,52,FALSE)</f>
        <v>8</v>
      </c>
      <c r="BE1687">
        <f>VLOOKUP($G1687,county_facts!$A:$BB,53,FALSE)</f>
        <v>1036.58</v>
      </c>
      <c r="BF1687">
        <f>VLOOKUP($G1687,county_facts!$A:$BB,54,FALSE)</f>
        <v>12.4</v>
      </c>
    </row>
    <row r="1688" spans="1:58" x14ac:dyDescent="0.3">
      <c r="A1688" t="s">
        <v>6</v>
      </c>
      <c r="B1688" t="s">
        <v>672</v>
      </c>
      <c r="C1688">
        <v>47</v>
      </c>
      <c r="D1688" t="s">
        <v>622</v>
      </c>
      <c r="E1688">
        <v>86</v>
      </c>
      <c r="F1688">
        <v>0.54651162799999997</v>
      </c>
      <c r="G1688">
        <v>48385</v>
      </c>
      <c r="H1688">
        <f>VLOOKUP($G1688,county_facts!$A:$BB,4,FALSE)</f>
        <v>3371</v>
      </c>
      <c r="I1688">
        <f>VLOOKUP($G1688,county_facts!$A:$BB,5,FALSE)</f>
        <v>3309</v>
      </c>
      <c r="J1688">
        <f>VLOOKUP($G1688,county_facts!$A:$BB,6,FALSE)</f>
        <v>1.9</v>
      </c>
      <c r="K1688">
        <f>VLOOKUP($G1688,county_facts!$A:$BB,7,FALSE)</f>
        <v>3309</v>
      </c>
      <c r="L1688">
        <f>VLOOKUP($G1688,county_facts!$A:$BB,8,FALSE)</f>
        <v>5.2</v>
      </c>
      <c r="M1688">
        <f>VLOOKUP($G1688,county_facts!$A:$BB,9,FALSE)</f>
        <v>17.3</v>
      </c>
      <c r="N1688">
        <f>VLOOKUP($G1688,county_facts!$A:$BB,10,FALSE)</f>
        <v>28.5</v>
      </c>
      <c r="O1688">
        <f>VLOOKUP($G1688,county_facts!$A:$BB,11,FALSE)</f>
        <v>50.6</v>
      </c>
      <c r="P1688">
        <f>VLOOKUP($G1688,county_facts!$A:$BB,12,FALSE)</f>
        <v>94.7</v>
      </c>
      <c r="Q1688">
        <f>VLOOKUP($G1688,county_facts!$A:$BB,13,FALSE)</f>
        <v>0.9</v>
      </c>
      <c r="R1688">
        <f>VLOOKUP($G1688,county_facts!$A:$BB,14,FALSE)</f>
        <v>1.9</v>
      </c>
      <c r="S1688">
        <f>VLOOKUP($G1688,county_facts!$A:$BB,15,FALSE)</f>
        <v>0.3</v>
      </c>
      <c r="T1688">
        <f>VLOOKUP($G1688,county_facts!$A:$BB,16,FALSE)</f>
        <v>0.4</v>
      </c>
      <c r="U1688">
        <f>VLOOKUP($G1688,county_facts!$A:$BB,17,FALSE)</f>
        <v>1.8</v>
      </c>
      <c r="V1688">
        <f>VLOOKUP($G1688,county_facts!$A:$BB,18,FALSE)</f>
        <v>26.7</v>
      </c>
      <c r="W1688">
        <f>VLOOKUP($G1688,county_facts!$A:$BB,19,FALSE)</f>
        <v>69.599999999999994</v>
      </c>
      <c r="X1688">
        <f>VLOOKUP($G1688,county_facts!$A:$BB,20,FALSE)</f>
        <v>82.1</v>
      </c>
      <c r="Y1688">
        <f>VLOOKUP($G1688,county_facts!$A:$BB,21,FALSE)</f>
        <v>2.7</v>
      </c>
      <c r="Z1688">
        <f>VLOOKUP($G1688,county_facts!$A:$BB,22,FALSE)</f>
        <v>13.2</v>
      </c>
      <c r="AA1688">
        <f>VLOOKUP($G1688,county_facts!$A:$BB,23,FALSE)</f>
        <v>76.599999999999994</v>
      </c>
      <c r="AB1688">
        <f>VLOOKUP($G1688,county_facts!$A:$BB,24,FALSE)</f>
        <v>19.5</v>
      </c>
      <c r="AC1688">
        <f>VLOOKUP($G1688,county_facts!$A:$BB,25,FALSE)</f>
        <v>392</v>
      </c>
      <c r="AD1688">
        <f>VLOOKUP($G1688,county_facts!$A:$BB,26,FALSE)</f>
        <v>20.7</v>
      </c>
      <c r="AE1688">
        <f>VLOOKUP($G1688,county_facts!$A:$BB,27,FALSE)</f>
        <v>2597</v>
      </c>
      <c r="AF1688">
        <f>VLOOKUP($G1688,county_facts!$A:$BB,28,FALSE)</f>
        <v>76.8</v>
      </c>
      <c r="AG1688">
        <f>VLOOKUP($G1688,county_facts!$A:$BB,29,FALSE)</f>
        <v>0.2</v>
      </c>
      <c r="AH1688">
        <f>VLOOKUP($G1688,county_facts!$A:$BB,30,FALSE)</f>
        <v>102200</v>
      </c>
      <c r="AI1688">
        <f>VLOOKUP($G1688,county_facts!$A:$BB,31,FALSE)</f>
        <v>1127</v>
      </c>
      <c r="AJ1688">
        <f>VLOOKUP($G1688,county_facts!$A:$BB,32,FALSE)</f>
        <v>2.89</v>
      </c>
      <c r="AK1688">
        <f>VLOOKUP($G1688,county_facts!$A:$BB,33,FALSE)</f>
        <v>17931</v>
      </c>
      <c r="AL1688">
        <f>VLOOKUP($G1688,county_facts!$A:$BB,34,FALSE)</f>
        <v>33885</v>
      </c>
      <c r="AM1688">
        <f>VLOOKUP($G1688,county_facts!$A:$BB,35,FALSE)</f>
        <v>20.2</v>
      </c>
      <c r="AN1688">
        <f>VLOOKUP($G1688,county_facts!$A:$BB,36,FALSE)</f>
        <v>78</v>
      </c>
      <c r="AO1688">
        <f>VLOOKUP($G1688,county_facts!$A:$BB,37,FALSE)</f>
        <v>541</v>
      </c>
      <c r="AP1688">
        <f>VLOOKUP($G1688,county_facts!$A:$BB,38,FALSE)</f>
        <v>-1.1000000000000001</v>
      </c>
      <c r="AQ1688">
        <f>VLOOKUP($G1688,county_facts!$A:$BB,39,FALSE)</f>
        <v>440</v>
      </c>
      <c r="AR1688">
        <f>VLOOKUP($G1688,county_facts!$A:$BB,40,FALSE)</f>
        <v>0</v>
      </c>
      <c r="AS1688">
        <f>VLOOKUP($G1688,county_facts!$A:$BB,41,FALSE)</f>
        <v>0</v>
      </c>
      <c r="AT1688">
        <f>VLOOKUP($G1688,county_facts!$A:$BB,42,FALSE)</f>
        <v>0</v>
      </c>
      <c r="AU1688">
        <f>VLOOKUP($G1688,county_facts!$A:$BB,43,FALSE)</f>
        <v>0</v>
      </c>
      <c r="AV1688">
        <f>VLOOKUP($G1688,county_facts!$A:$BB,44,FALSE)</f>
        <v>0</v>
      </c>
      <c r="AW1688">
        <f>VLOOKUP($G1688,county_facts!$A:$BB,45,FALSE)</f>
        <v>0</v>
      </c>
      <c r="AX1688">
        <f>VLOOKUP($G1688,county_facts!$A:$BB,46,FALSE)</f>
        <v>0</v>
      </c>
      <c r="AY1688">
        <f>VLOOKUP($G1688,county_facts!$A:$BB,47,FALSE)</f>
        <v>0</v>
      </c>
      <c r="AZ1688">
        <f>VLOOKUP($G1688,county_facts!$A:$BB,48,FALSE)</f>
        <v>0</v>
      </c>
      <c r="BA1688">
        <f>VLOOKUP($G1688,county_facts!$A:$BB,49,FALSE)</f>
        <v>9440</v>
      </c>
      <c r="BB1688">
        <f>VLOOKUP($G1688,county_facts!$A:$BB,50,FALSE)</f>
        <v>3128</v>
      </c>
      <c r="BC1688">
        <f>VLOOKUP($G1688,county_facts!$A:$BB,51,FALSE)</f>
        <v>3662</v>
      </c>
      <c r="BD1688">
        <f>VLOOKUP($G1688,county_facts!$A:$BB,52,FALSE)</f>
        <v>0</v>
      </c>
      <c r="BE1688">
        <f>VLOOKUP($G1688,county_facts!$A:$BB,53,FALSE)</f>
        <v>699.2</v>
      </c>
      <c r="BF1688">
        <f>VLOOKUP($G1688,county_facts!$A:$BB,54,FALSE)</f>
        <v>4.7</v>
      </c>
    </row>
    <row r="1689" spans="1:58" x14ac:dyDescent="0.3">
      <c r="A1689" t="s">
        <v>9</v>
      </c>
      <c r="B1689" t="s">
        <v>672</v>
      </c>
      <c r="C1689">
        <v>39</v>
      </c>
      <c r="D1689" t="s">
        <v>622</v>
      </c>
      <c r="E1689">
        <v>86</v>
      </c>
      <c r="F1689">
        <v>0.45348837199999997</v>
      </c>
      <c r="G1689">
        <v>48385</v>
      </c>
      <c r="H1689">
        <f>VLOOKUP($G1689,county_facts!$A:$BB,4,FALSE)</f>
        <v>3371</v>
      </c>
      <c r="I1689">
        <f>VLOOKUP($G1689,county_facts!$A:$BB,5,FALSE)</f>
        <v>3309</v>
      </c>
      <c r="J1689">
        <f>VLOOKUP($G1689,county_facts!$A:$BB,6,FALSE)</f>
        <v>1.9</v>
      </c>
      <c r="K1689">
        <f>VLOOKUP($G1689,county_facts!$A:$BB,7,FALSE)</f>
        <v>3309</v>
      </c>
      <c r="L1689">
        <f>VLOOKUP($G1689,county_facts!$A:$BB,8,FALSE)</f>
        <v>5.2</v>
      </c>
      <c r="M1689">
        <f>VLOOKUP($G1689,county_facts!$A:$BB,9,FALSE)</f>
        <v>17.3</v>
      </c>
      <c r="N1689">
        <f>VLOOKUP($G1689,county_facts!$A:$BB,10,FALSE)</f>
        <v>28.5</v>
      </c>
      <c r="O1689">
        <f>VLOOKUP($G1689,county_facts!$A:$BB,11,FALSE)</f>
        <v>50.6</v>
      </c>
      <c r="P1689">
        <f>VLOOKUP($G1689,county_facts!$A:$BB,12,FALSE)</f>
        <v>94.7</v>
      </c>
      <c r="Q1689">
        <f>VLOOKUP($G1689,county_facts!$A:$BB,13,FALSE)</f>
        <v>0.9</v>
      </c>
      <c r="R1689">
        <f>VLOOKUP($G1689,county_facts!$A:$BB,14,FALSE)</f>
        <v>1.9</v>
      </c>
      <c r="S1689">
        <f>VLOOKUP($G1689,county_facts!$A:$BB,15,FALSE)</f>
        <v>0.3</v>
      </c>
      <c r="T1689">
        <f>VLOOKUP($G1689,county_facts!$A:$BB,16,FALSE)</f>
        <v>0.4</v>
      </c>
      <c r="U1689">
        <f>VLOOKUP($G1689,county_facts!$A:$BB,17,FALSE)</f>
        <v>1.8</v>
      </c>
      <c r="V1689">
        <f>VLOOKUP($G1689,county_facts!$A:$BB,18,FALSE)</f>
        <v>26.7</v>
      </c>
      <c r="W1689">
        <f>VLOOKUP($G1689,county_facts!$A:$BB,19,FALSE)</f>
        <v>69.599999999999994</v>
      </c>
      <c r="X1689">
        <f>VLOOKUP($G1689,county_facts!$A:$BB,20,FALSE)</f>
        <v>82.1</v>
      </c>
      <c r="Y1689">
        <f>VLOOKUP($G1689,county_facts!$A:$BB,21,FALSE)</f>
        <v>2.7</v>
      </c>
      <c r="Z1689">
        <f>VLOOKUP($G1689,county_facts!$A:$BB,22,FALSE)</f>
        <v>13.2</v>
      </c>
      <c r="AA1689">
        <f>VLOOKUP($G1689,county_facts!$A:$BB,23,FALSE)</f>
        <v>76.599999999999994</v>
      </c>
      <c r="AB1689">
        <f>VLOOKUP($G1689,county_facts!$A:$BB,24,FALSE)</f>
        <v>19.5</v>
      </c>
      <c r="AC1689">
        <f>VLOOKUP($G1689,county_facts!$A:$BB,25,FALSE)</f>
        <v>392</v>
      </c>
      <c r="AD1689">
        <f>VLOOKUP($G1689,county_facts!$A:$BB,26,FALSE)</f>
        <v>20.7</v>
      </c>
      <c r="AE1689">
        <f>VLOOKUP($G1689,county_facts!$A:$BB,27,FALSE)</f>
        <v>2597</v>
      </c>
      <c r="AF1689">
        <f>VLOOKUP($G1689,county_facts!$A:$BB,28,FALSE)</f>
        <v>76.8</v>
      </c>
      <c r="AG1689">
        <f>VLOOKUP($G1689,county_facts!$A:$BB,29,FALSE)</f>
        <v>0.2</v>
      </c>
      <c r="AH1689">
        <f>VLOOKUP($G1689,county_facts!$A:$BB,30,FALSE)</f>
        <v>102200</v>
      </c>
      <c r="AI1689">
        <f>VLOOKUP($G1689,county_facts!$A:$BB,31,FALSE)</f>
        <v>1127</v>
      </c>
      <c r="AJ1689">
        <f>VLOOKUP($G1689,county_facts!$A:$BB,32,FALSE)</f>
        <v>2.89</v>
      </c>
      <c r="AK1689">
        <f>VLOOKUP($G1689,county_facts!$A:$BB,33,FALSE)</f>
        <v>17931</v>
      </c>
      <c r="AL1689">
        <f>VLOOKUP($G1689,county_facts!$A:$BB,34,FALSE)</f>
        <v>33885</v>
      </c>
      <c r="AM1689">
        <f>VLOOKUP($G1689,county_facts!$A:$BB,35,FALSE)</f>
        <v>20.2</v>
      </c>
      <c r="AN1689">
        <f>VLOOKUP($G1689,county_facts!$A:$BB,36,FALSE)</f>
        <v>78</v>
      </c>
      <c r="AO1689">
        <f>VLOOKUP($G1689,county_facts!$A:$BB,37,FALSE)</f>
        <v>541</v>
      </c>
      <c r="AP1689">
        <f>VLOOKUP($G1689,county_facts!$A:$BB,38,FALSE)</f>
        <v>-1.1000000000000001</v>
      </c>
      <c r="AQ1689">
        <f>VLOOKUP($G1689,county_facts!$A:$BB,39,FALSE)</f>
        <v>440</v>
      </c>
      <c r="AR1689">
        <f>VLOOKUP($G1689,county_facts!$A:$BB,40,FALSE)</f>
        <v>0</v>
      </c>
      <c r="AS1689">
        <f>VLOOKUP($G1689,county_facts!$A:$BB,41,FALSE)</f>
        <v>0</v>
      </c>
      <c r="AT1689">
        <f>VLOOKUP($G1689,county_facts!$A:$BB,42,FALSE)</f>
        <v>0</v>
      </c>
      <c r="AU1689">
        <f>VLOOKUP($G1689,county_facts!$A:$BB,43,FALSE)</f>
        <v>0</v>
      </c>
      <c r="AV1689">
        <f>VLOOKUP($G1689,county_facts!$A:$BB,44,FALSE)</f>
        <v>0</v>
      </c>
      <c r="AW1689">
        <f>VLOOKUP($G1689,county_facts!$A:$BB,45,FALSE)</f>
        <v>0</v>
      </c>
      <c r="AX1689">
        <f>VLOOKUP($G1689,county_facts!$A:$BB,46,FALSE)</f>
        <v>0</v>
      </c>
      <c r="AY1689">
        <f>VLOOKUP($G1689,county_facts!$A:$BB,47,FALSE)</f>
        <v>0</v>
      </c>
      <c r="AZ1689">
        <f>VLOOKUP($G1689,county_facts!$A:$BB,48,FALSE)</f>
        <v>0</v>
      </c>
      <c r="BA1689">
        <f>VLOOKUP($G1689,county_facts!$A:$BB,49,FALSE)</f>
        <v>9440</v>
      </c>
      <c r="BB1689">
        <f>VLOOKUP($G1689,county_facts!$A:$BB,50,FALSE)</f>
        <v>3128</v>
      </c>
      <c r="BC1689">
        <f>VLOOKUP($G1689,county_facts!$A:$BB,51,FALSE)</f>
        <v>3662</v>
      </c>
      <c r="BD1689">
        <f>VLOOKUP($G1689,county_facts!$A:$BB,52,FALSE)</f>
        <v>0</v>
      </c>
      <c r="BE1689">
        <f>VLOOKUP($G1689,county_facts!$A:$BB,53,FALSE)</f>
        <v>699.2</v>
      </c>
      <c r="BF1689">
        <f>VLOOKUP($G1689,county_facts!$A:$BB,54,FALSE)</f>
        <v>4.7</v>
      </c>
    </row>
    <row r="1690" spans="1:58" x14ac:dyDescent="0.3">
      <c r="A1690" t="s">
        <v>6</v>
      </c>
      <c r="B1690" t="s">
        <v>673</v>
      </c>
      <c r="C1690">
        <v>9</v>
      </c>
      <c r="D1690" t="s">
        <v>622</v>
      </c>
      <c r="E1690">
        <v>16</v>
      </c>
      <c r="F1690">
        <v>0.5625</v>
      </c>
      <c r="G1690">
        <v>48383</v>
      </c>
      <c r="H1690">
        <f>VLOOKUP($G1690,county_facts!$A:$BB,4,FALSE)</f>
        <v>3755</v>
      </c>
      <c r="I1690">
        <f>VLOOKUP($G1690,county_facts!$A:$BB,5,FALSE)</f>
        <v>3367</v>
      </c>
      <c r="J1690">
        <f>VLOOKUP($G1690,county_facts!$A:$BB,6,FALSE)</f>
        <v>11.5</v>
      </c>
      <c r="K1690">
        <f>VLOOKUP($G1690,county_facts!$A:$BB,7,FALSE)</f>
        <v>3367</v>
      </c>
      <c r="L1690">
        <f>VLOOKUP($G1690,county_facts!$A:$BB,8,FALSE)</f>
        <v>8.4</v>
      </c>
      <c r="M1690">
        <f>VLOOKUP($G1690,county_facts!$A:$BB,9,FALSE)</f>
        <v>30.3</v>
      </c>
      <c r="N1690">
        <f>VLOOKUP($G1690,county_facts!$A:$BB,10,FALSE)</f>
        <v>10.3</v>
      </c>
      <c r="O1690">
        <f>VLOOKUP($G1690,county_facts!$A:$BB,11,FALSE)</f>
        <v>47.7</v>
      </c>
      <c r="P1690">
        <f>VLOOKUP($G1690,county_facts!$A:$BB,12,FALSE)</f>
        <v>92.1</v>
      </c>
      <c r="Q1690">
        <f>VLOOKUP($G1690,county_facts!$A:$BB,13,FALSE)</f>
        <v>3.9</v>
      </c>
      <c r="R1690">
        <f>VLOOKUP($G1690,county_facts!$A:$BB,14,FALSE)</f>
        <v>1.1000000000000001</v>
      </c>
      <c r="S1690">
        <f>VLOOKUP($G1690,county_facts!$A:$BB,15,FALSE)</f>
        <v>0.7</v>
      </c>
      <c r="T1690">
        <f>VLOOKUP($G1690,county_facts!$A:$BB,16,FALSE)</f>
        <v>0</v>
      </c>
      <c r="U1690">
        <f>VLOOKUP($G1690,county_facts!$A:$BB,17,FALSE)</f>
        <v>2.2000000000000002</v>
      </c>
      <c r="V1690">
        <f>VLOOKUP($G1690,county_facts!$A:$BB,18,FALSE)</f>
        <v>65.900000000000006</v>
      </c>
      <c r="W1690">
        <f>VLOOKUP($G1690,county_facts!$A:$BB,19,FALSE)</f>
        <v>30.2</v>
      </c>
      <c r="X1690">
        <f>VLOOKUP($G1690,county_facts!$A:$BB,20,FALSE)</f>
        <v>86.6</v>
      </c>
      <c r="Y1690">
        <f>VLOOKUP($G1690,county_facts!$A:$BB,21,FALSE)</f>
        <v>22.4</v>
      </c>
      <c r="Z1690">
        <f>VLOOKUP($G1690,county_facts!$A:$BB,22,FALSE)</f>
        <v>50.8</v>
      </c>
      <c r="AA1690">
        <f>VLOOKUP($G1690,county_facts!$A:$BB,23,FALSE)</f>
        <v>61.2</v>
      </c>
      <c r="AB1690">
        <f>VLOOKUP($G1690,county_facts!$A:$BB,24,FALSE)</f>
        <v>10.6</v>
      </c>
      <c r="AC1690">
        <f>VLOOKUP($G1690,county_facts!$A:$BB,25,FALSE)</f>
        <v>93</v>
      </c>
      <c r="AD1690">
        <f>VLOOKUP($G1690,county_facts!$A:$BB,26,FALSE)</f>
        <v>17.7</v>
      </c>
      <c r="AE1690">
        <f>VLOOKUP($G1690,county_facts!$A:$BB,27,FALSE)</f>
        <v>1379</v>
      </c>
      <c r="AF1690">
        <f>VLOOKUP($G1690,county_facts!$A:$BB,28,FALSE)</f>
        <v>72.5</v>
      </c>
      <c r="AG1690">
        <f>VLOOKUP($G1690,county_facts!$A:$BB,29,FALSE)</f>
        <v>3</v>
      </c>
      <c r="AH1690">
        <f>VLOOKUP($G1690,county_facts!$A:$BB,30,FALSE)</f>
        <v>66200</v>
      </c>
      <c r="AI1690">
        <f>VLOOKUP($G1690,county_facts!$A:$BB,31,FALSE)</f>
        <v>1178</v>
      </c>
      <c r="AJ1690">
        <f>VLOOKUP($G1690,county_facts!$A:$BB,32,FALSE)</f>
        <v>2.87</v>
      </c>
      <c r="AK1690">
        <f>VLOOKUP($G1690,county_facts!$A:$BB,33,FALSE)</f>
        <v>26633</v>
      </c>
      <c r="AL1690">
        <f>VLOOKUP($G1690,county_facts!$A:$BB,34,FALSE)</f>
        <v>61250</v>
      </c>
      <c r="AM1690">
        <f>VLOOKUP($G1690,county_facts!$A:$BB,35,FALSE)</f>
        <v>9.5</v>
      </c>
      <c r="AN1690">
        <f>VLOOKUP($G1690,county_facts!$A:$BB,36,FALSE)</f>
        <v>115</v>
      </c>
      <c r="AO1690">
        <f>VLOOKUP($G1690,county_facts!$A:$BB,37,FALSE)</f>
        <v>1313</v>
      </c>
      <c r="AP1690">
        <f>VLOOKUP($G1690,county_facts!$A:$BB,38,FALSE)</f>
        <v>18.3</v>
      </c>
      <c r="AQ1690">
        <f>VLOOKUP($G1690,county_facts!$A:$BB,39,FALSE)</f>
        <v>346</v>
      </c>
      <c r="AR1690">
        <f>VLOOKUP($G1690,county_facts!$A:$BB,40,FALSE)</f>
        <v>0</v>
      </c>
      <c r="AS1690">
        <f>VLOOKUP($G1690,county_facts!$A:$BB,41,FALSE)</f>
        <v>0</v>
      </c>
      <c r="AT1690">
        <f>VLOOKUP($G1690,county_facts!$A:$BB,42,FALSE)</f>
        <v>0</v>
      </c>
      <c r="AU1690">
        <f>VLOOKUP($G1690,county_facts!$A:$BB,43,FALSE)</f>
        <v>0</v>
      </c>
      <c r="AV1690">
        <f>VLOOKUP($G1690,county_facts!$A:$BB,44,FALSE)</f>
        <v>0</v>
      </c>
      <c r="AW1690">
        <f>VLOOKUP($G1690,county_facts!$A:$BB,45,FALSE)</f>
        <v>0</v>
      </c>
      <c r="AX1690">
        <f>VLOOKUP($G1690,county_facts!$A:$BB,46,FALSE)</f>
        <v>0</v>
      </c>
      <c r="AY1690">
        <f>VLOOKUP($G1690,county_facts!$A:$BB,47,FALSE)</f>
        <v>0</v>
      </c>
      <c r="AZ1690">
        <f>VLOOKUP($G1690,county_facts!$A:$BB,48,FALSE)</f>
        <v>4392</v>
      </c>
      <c r="BA1690">
        <f>VLOOKUP($G1690,county_facts!$A:$BB,49,FALSE)</f>
        <v>23721</v>
      </c>
      <c r="BB1690">
        <f>VLOOKUP($G1690,county_facts!$A:$BB,50,FALSE)</f>
        <v>7936</v>
      </c>
      <c r="BC1690">
        <f>VLOOKUP($G1690,county_facts!$A:$BB,51,FALSE)</f>
        <v>2216</v>
      </c>
      <c r="BD1690">
        <f>VLOOKUP($G1690,county_facts!$A:$BB,52,FALSE)</f>
        <v>19</v>
      </c>
      <c r="BE1690">
        <f>VLOOKUP($G1690,county_facts!$A:$BB,53,FALSE)</f>
        <v>1175.3</v>
      </c>
      <c r="BF1690">
        <f>VLOOKUP($G1690,county_facts!$A:$BB,54,FALSE)</f>
        <v>2.9</v>
      </c>
    </row>
    <row r="1691" spans="1:58" x14ac:dyDescent="0.3">
      <c r="A1691" t="s">
        <v>9</v>
      </c>
      <c r="B1691" t="s">
        <v>673</v>
      </c>
      <c r="C1691">
        <v>7</v>
      </c>
      <c r="D1691" t="s">
        <v>622</v>
      </c>
      <c r="E1691">
        <v>16</v>
      </c>
      <c r="F1691">
        <v>0.4375</v>
      </c>
      <c r="G1691">
        <v>48383</v>
      </c>
      <c r="H1691">
        <f>VLOOKUP($G1691,county_facts!$A:$BB,4,FALSE)</f>
        <v>3755</v>
      </c>
      <c r="I1691">
        <f>VLOOKUP($G1691,county_facts!$A:$BB,5,FALSE)</f>
        <v>3367</v>
      </c>
      <c r="J1691">
        <f>VLOOKUP($G1691,county_facts!$A:$BB,6,FALSE)</f>
        <v>11.5</v>
      </c>
      <c r="K1691">
        <f>VLOOKUP($G1691,county_facts!$A:$BB,7,FALSE)</f>
        <v>3367</v>
      </c>
      <c r="L1691">
        <f>VLOOKUP($G1691,county_facts!$A:$BB,8,FALSE)</f>
        <v>8.4</v>
      </c>
      <c r="M1691">
        <f>VLOOKUP($G1691,county_facts!$A:$BB,9,FALSE)</f>
        <v>30.3</v>
      </c>
      <c r="N1691">
        <f>VLOOKUP($G1691,county_facts!$A:$BB,10,FALSE)</f>
        <v>10.3</v>
      </c>
      <c r="O1691">
        <f>VLOOKUP($G1691,county_facts!$A:$BB,11,FALSE)</f>
        <v>47.7</v>
      </c>
      <c r="P1691">
        <f>VLOOKUP($G1691,county_facts!$A:$BB,12,FALSE)</f>
        <v>92.1</v>
      </c>
      <c r="Q1691">
        <f>VLOOKUP($G1691,county_facts!$A:$BB,13,FALSE)</f>
        <v>3.9</v>
      </c>
      <c r="R1691">
        <f>VLOOKUP($G1691,county_facts!$A:$BB,14,FALSE)</f>
        <v>1.1000000000000001</v>
      </c>
      <c r="S1691">
        <f>VLOOKUP($G1691,county_facts!$A:$BB,15,FALSE)</f>
        <v>0.7</v>
      </c>
      <c r="T1691">
        <f>VLOOKUP($G1691,county_facts!$A:$BB,16,FALSE)</f>
        <v>0</v>
      </c>
      <c r="U1691">
        <f>VLOOKUP($G1691,county_facts!$A:$BB,17,FALSE)</f>
        <v>2.2000000000000002</v>
      </c>
      <c r="V1691">
        <f>VLOOKUP($G1691,county_facts!$A:$BB,18,FALSE)</f>
        <v>65.900000000000006</v>
      </c>
      <c r="W1691">
        <f>VLOOKUP($G1691,county_facts!$A:$BB,19,FALSE)</f>
        <v>30.2</v>
      </c>
      <c r="X1691">
        <f>VLOOKUP($G1691,county_facts!$A:$BB,20,FALSE)</f>
        <v>86.6</v>
      </c>
      <c r="Y1691">
        <f>VLOOKUP($G1691,county_facts!$A:$BB,21,FALSE)</f>
        <v>22.4</v>
      </c>
      <c r="Z1691">
        <f>VLOOKUP($G1691,county_facts!$A:$BB,22,FALSE)</f>
        <v>50.8</v>
      </c>
      <c r="AA1691">
        <f>VLOOKUP($G1691,county_facts!$A:$BB,23,FALSE)</f>
        <v>61.2</v>
      </c>
      <c r="AB1691">
        <f>VLOOKUP($G1691,county_facts!$A:$BB,24,FALSE)</f>
        <v>10.6</v>
      </c>
      <c r="AC1691">
        <f>VLOOKUP($G1691,county_facts!$A:$BB,25,FALSE)</f>
        <v>93</v>
      </c>
      <c r="AD1691">
        <f>VLOOKUP($G1691,county_facts!$A:$BB,26,FALSE)</f>
        <v>17.7</v>
      </c>
      <c r="AE1691">
        <f>VLOOKUP($G1691,county_facts!$A:$BB,27,FALSE)</f>
        <v>1379</v>
      </c>
      <c r="AF1691">
        <f>VLOOKUP($G1691,county_facts!$A:$BB,28,FALSE)</f>
        <v>72.5</v>
      </c>
      <c r="AG1691">
        <f>VLOOKUP($G1691,county_facts!$A:$BB,29,FALSE)</f>
        <v>3</v>
      </c>
      <c r="AH1691">
        <f>VLOOKUP($G1691,county_facts!$A:$BB,30,FALSE)</f>
        <v>66200</v>
      </c>
      <c r="AI1691">
        <f>VLOOKUP($G1691,county_facts!$A:$BB,31,FALSE)</f>
        <v>1178</v>
      </c>
      <c r="AJ1691">
        <f>VLOOKUP($G1691,county_facts!$A:$BB,32,FALSE)</f>
        <v>2.87</v>
      </c>
      <c r="AK1691">
        <f>VLOOKUP($G1691,county_facts!$A:$BB,33,FALSE)</f>
        <v>26633</v>
      </c>
      <c r="AL1691">
        <f>VLOOKUP($G1691,county_facts!$A:$BB,34,FALSE)</f>
        <v>61250</v>
      </c>
      <c r="AM1691">
        <f>VLOOKUP($G1691,county_facts!$A:$BB,35,FALSE)</f>
        <v>9.5</v>
      </c>
      <c r="AN1691">
        <f>VLOOKUP($G1691,county_facts!$A:$BB,36,FALSE)</f>
        <v>115</v>
      </c>
      <c r="AO1691">
        <f>VLOOKUP($G1691,county_facts!$A:$BB,37,FALSE)</f>
        <v>1313</v>
      </c>
      <c r="AP1691">
        <f>VLOOKUP($G1691,county_facts!$A:$BB,38,FALSE)</f>
        <v>18.3</v>
      </c>
      <c r="AQ1691">
        <f>VLOOKUP($G1691,county_facts!$A:$BB,39,FALSE)</f>
        <v>346</v>
      </c>
      <c r="AR1691">
        <f>VLOOKUP($G1691,county_facts!$A:$BB,40,FALSE)</f>
        <v>0</v>
      </c>
      <c r="AS1691">
        <f>VLOOKUP($G1691,county_facts!$A:$BB,41,FALSE)</f>
        <v>0</v>
      </c>
      <c r="AT1691">
        <f>VLOOKUP($G1691,county_facts!$A:$BB,42,FALSE)</f>
        <v>0</v>
      </c>
      <c r="AU1691">
        <f>VLOOKUP($G1691,county_facts!$A:$BB,43,FALSE)</f>
        <v>0</v>
      </c>
      <c r="AV1691">
        <f>VLOOKUP($G1691,county_facts!$A:$BB,44,FALSE)</f>
        <v>0</v>
      </c>
      <c r="AW1691">
        <f>VLOOKUP($G1691,county_facts!$A:$BB,45,FALSE)</f>
        <v>0</v>
      </c>
      <c r="AX1691">
        <f>VLOOKUP($G1691,county_facts!$A:$BB,46,FALSE)</f>
        <v>0</v>
      </c>
      <c r="AY1691">
        <f>VLOOKUP($G1691,county_facts!$A:$BB,47,FALSE)</f>
        <v>0</v>
      </c>
      <c r="AZ1691">
        <f>VLOOKUP($G1691,county_facts!$A:$BB,48,FALSE)</f>
        <v>4392</v>
      </c>
      <c r="BA1691">
        <f>VLOOKUP($G1691,county_facts!$A:$BB,49,FALSE)</f>
        <v>23721</v>
      </c>
      <c r="BB1691">
        <f>VLOOKUP($G1691,county_facts!$A:$BB,50,FALSE)</f>
        <v>7936</v>
      </c>
      <c r="BC1691">
        <f>VLOOKUP($G1691,county_facts!$A:$BB,51,FALSE)</f>
        <v>2216</v>
      </c>
      <c r="BD1691">
        <f>VLOOKUP($G1691,county_facts!$A:$BB,52,FALSE)</f>
        <v>19</v>
      </c>
      <c r="BE1691">
        <f>VLOOKUP($G1691,county_facts!$A:$BB,53,FALSE)</f>
        <v>1175.3</v>
      </c>
      <c r="BF1691">
        <f>VLOOKUP($G1691,county_facts!$A:$BB,54,FALSE)</f>
        <v>2.9</v>
      </c>
    </row>
    <row r="1692" spans="1:58" x14ac:dyDescent="0.3">
      <c r="A1692" t="s">
        <v>6</v>
      </c>
      <c r="B1692" t="s">
        <v>674</v>
      </c>
      <c r="C1692">
        <v>1581</v>
      </c>
      <c r="D1692" t="s">
        <v>622</v>
      </c>
      <c r="E1692">
        <v>2988</v>
      </c>
      <c r="F1692">
        <v>0.52911646599999995</v>
      </c>
      <c r="G1692">
        <v>48381</v>
      </c>
      <c r="H1692">
        <f>VLOOKUP($G1692,county_facts!$A:$BB,4,FALSE)</f>
        <v>128220</v>
      </c>
      <c r="I1692">
        <f>VLOOKUP($G1692,county_facts!$A:$BB,5,FALSE)</f>
        <v>120725</v>
      </c>
      <c r="J1692">
        <f>VLOOKUP($G1692,county_facts!$A:$BB,6,FALSE)</f>
        <v>6.2</v>
      </c>
      <c r="K1692">
        <f>VLOOKUP($G1692,county_facts!$A:$BB,7,FALSE)</f>
        <v>120725</v>
      </c>
      <c r="L1692">
        <f>VLOOKUP($G1692,county_facts!$A:$BB,8,FALSE)</f>
        <v>6.6</v>
      </c>
      <c r="M1692">
        <f>VLOOKUP($G1692,county_facts!$A:$BB,9,FALSE)</f>
        <v>24.3</v>
      </c>
      <c r="N1692">
        <f>VLOOKUP($G1692,county_facts!$A:$BB,10,FALSE)</f>
        <v>13.6</v>
      </c>
      <c r="O1692">
        <f>VLOOKUP($G1692,county_facts!$A:$BB,11,FALSE)</f>
        <v>50.8</v>
      </c>
      <c r="P1692">
        <f>VLOOKUP($G1692,county_facts!$A:$BB,12,FALSE)</f>
        <v>92.5</v>
      </c>
      <c r="Q1692">
        <f>VLOOKUP($G1692,county_facts!$A:$BB,13,FALSE)</f>
        <v>3.2</v>
      </c>
      <c r="R1692">
        <f>VLOOKUP($G1692,county_facts!$A:$BB,14,FALSE)</f>
        <v>0.9</v>
      </c>
      <c r="S1692">
        <f>VLOOKUP($G1692,county_facts!$A:$BB,15,FALSE)</f>
        <v>1.7</v>
      </c>
      <c r="T1692">
        <f>VLOOKUP($G1692,county_facts!$A:$BB,16,FALSE)</f>
        <v>0.1</v>
      </c>
      <c r="U1692">
        <f>VLOOKUP($G1692,county_facts!$A:$BB,17,FALSE)</f>
        <v>1.7</v>
      </c>
      <c r="V1692">
        <f>VLOOKUP($G1692,county_facts!$A:$BB,18,FALSE)</f>
        <v>19.5</v>
      </c>
      <c r="W1692">
        <f>VLOOKUP($G1692,county_facts!$A:$BB,19,FALSE)</f>
        <v>74.3</v>
      </c>
      <c r="X1692">
        <f>VLOOKUP($G1692,county_facts!$A:$BB,20,FALSE)</f>
        <v>83.8</v>
      </c>
      <c r="Y1692">
        <f>VLOOKUP($G1692,county_facts!$A:$BB,21,FALSE)</f>
        <v>4.4000000000000004</v>
      </c>
      <c r="Z1692">
        <f>VLOOKUP($G1692,county_facts!$A:$BB,22,FALSE)</f>
        <v>10.8</v>
      </c>
      <c r="AA1692">
        <f>VLOOKUP($G1692,county_facts!$A:$BB,23,FALSE)</f>
        <v>91.1</v>
      </c>
      <c r="AB1692">
        <f>VLOOKUP($G1692,county_facts!$A:$BB,24,FALSE)</f>
        <v>30.2</v>
      </c>
      <c r="AC1692">
        <f>VLOOKUP($G1692,county_facts!$A:$BB,25,FALSE)</f>
        <v>9293</v>
      </c>
      <c r="AD1692">
        <f>VLOOKUP($G1692,county_facts!$A:$BB,26,FALSE)</f>
        <v>19.2</v>
      </c>
      <c r="AE1692">
        <f>VLOOKUP($G1692,county_facts!$A:$BB,27,FALSE)</f>
        <v>53497</v>
      </c>
      <c r="AF1692">
        <f>VLOOKUP($G1692,county_facts!$A:$BB,28,FALSE)</f>
        <v>69.099999999999994</v>
      </c>
      <c r="AG1692">
        <f>VLOOKUP($G1692,county_facts!$A:$BB,29,FALSE)</f>
        <v>18.3</v>
      </c>
      <c r="AH1692">
        <f>VLOOKUP($G1692,county_facts!$A:$BB,30,FALSE)</f>
        <v>141900</v>
      </c>
      <c r="AI1692">
        <f>VLOOKUP($G1692,county_facts!$A:$BB,31,FALSE)</f>
        <v>48080</v>
      </c>
      <c r="AJ1692">
        <f>VLOOKUP($G1692,county_facts!$A:$BB,32,FALSE)</f>
        <v>2.52</v>
      </c>
      <c r="AK1692">
        <f>VLOOKUP($G1692,county_facts!$A:$BB,33,FALSE)</f>
        <v>29124</v>
      </c>
      <c r="AL1692">
        <f>VLOOKUP($G1692,county_facts!$A:$BB,34,FALSE)</f>
        <v>58529</v>
      </c>
      <c r="AM1692">
        <f>VLOOKUP($G1692,county_facts!$A:$BB,35,FALSE)</f>
        <v>10.3</v>
      </c>
      <c r="AN1692">
        <f>VLOOKUP($G1692,county_facts!$A:$BB,36,FALSE)</f>
        <v>2397</v>
      </c>
      <c r="AO1692">
        <f>VLOOKUP($G1692,county_facts!$A:$BB,37,FALSE)</f>
        <v>32194</v>
      </c>
      <c r="AP1692">
        <f>VLOOKUP($G1692,county_facts!$A:$BB,38,FALSE)</f>
        <v>-0.7</v>
      </c>
      <c r="AQ1692">
        <f>VLOOKUP($G1692,county_facts!$A:$BB,39,FALSE)</f>
        <v>9873</v>
      </c>
      <c r="AR1692">
        <f>VLOOKUP($G1692,county_facts!$A:$BB,40,FALSE)</f>
        <v>11877</v>
      </c>
      <c r="AS1692">
        <f>VLOOKUP($G1692,county_facts!$A:$BB,41,FALSE)</f>
        <v>0</v>
      </c>
      <c r="AT1692">
        <f>VLOOKUP($G1692,county_facts!$A:$BB,42,FALSE)</f>
        <v>0.3</v>
      </c>
      <c r="AU1692">
        <f>VLOOKUP($G1692,county_facts!$A:$BB,43,FALSE)</f>
        <v>0</v>
      </c>
      <c r="AV1692">
        <f>VLOOKUP($G1692,county_facts!$A:$BB,44,FALSE)</f>
        <v>0</v>
      </c>
      <c r="AW1692">
        <f>VLOOKUP($G1692,county_facts!$A:$BB,45,FALSE)</f>
        <v>5.6</v>
      </c>
      <c r="AX1692">
        <f>VLOOKUP($G1692,county_facts!$A:$BB,46,FALSE)</f>
        <v>26.7</v>
      </c>
      <c r="AY1692">
        <f>VLOOKUP($G1692,county_facts!$A:$BB,47,FALSE)</f>
        <v>0</v>
      </c>
      <c r="AZ1692">
        <f>VLOOKUP($G1692,county_facts!$A:$BB,48,FALSE)</f>
        <v>0</v>
      </c>
      <c r="BA1692">
        <f>VLOOKUP($G1692,county_facts!$A:$BB,49,FALSE)</f>
        <v>1465538</v>
      </c>
      <c r="BB1692">
        <f>VLOOKUP($G1692,county_facts!$A:$BB,50,FALSE)</f>
        <v>12995</v>
      </c>
      <c r="BC1692">
        <f>VLOOKUP($G1692,county_facts!$A:$BB,51,FALSE)</f>
        <v>131874</v>
      </c>
      <c r="BD1692">
        <f>VLOOKUP($G1692,county_facts!$A:$BB,52,FALSE)</f>
        <v>62</v>
      </c>
      <c r="BE1692">
        <f>VLOOKUP($G1692,county_facts!$A:$BB,53,FALSE)</f>
        <v>911.54</v>
      </c>
      <c r="BF1692">
        <f>VLOOKUP($G1692,county_facts!$A:$BB,54,FALSE)</f>
        <v>132.4</v>
      </c>
    </row>
    <row r="1693" spans="1:58" x14ac:dyDescent="0.3">
      <c r="A1693" t="s">
        <v>9</v>
      </c>
      <c r="B1693" t="s">
        <v>674</v>
      </c>
      <c r="C1693">
        <v>1407</v>
      </c>
      <c r="D1693" t="s">
        <v>622</v>
      </c>
      <c r="E1693">
        <v>2988</v>
      </c>
      <c r="F1693">
        <v>0.47088353399999999</v>
      </c>
      <c r="G1693">
        <v>48381</v>
      </c>
      <c r="H1693">
        <f>VLOOKUP($G1693,county_facts!$A:$BB,4,FALSE)</f>
        <v>128220</v>
      </c>
      <c r="I1693">
        <f>VLOOKUP($G1693,county_facts!$A:$BB,5,FALSE)</f>
        <v>120725</v>
      </c>
      <c r="J1693">
        <f>VLOOKUP($G1693,county_facts!$A:$BB,6,FALSE)</f>
        <v>6.2</v>
      </c>
      <c r="K1693">
        <f>VLOOKUP($G1693,county_facts!$A:$BB,7,FALSE)</f>
        <v>120725</v>
      </c>
      <c r="L1693">
        <f>VLOOKUP($G1693,county_facts!$A:$BB,8,FALSE)</f>
        <v>6.6</v>
      </c>
      <c r="M1693">
        <f>VLOOKUP($G1693,county_facts!$A:$BB,9,FALSE)</f>
        <v>24.3</v>
      </c>
      <c r="N1693">
        <f>VLOOKUP($G1693,county_facts!$A:$BB,10,FALSE)</f>
        <v>13.6</v>
      </c>
      <c r="O1693">
        <f>VLOOKUP($G1693,county_facts!$A:$BB,11,FALSE)</f>
        <v>50.8</v>
      </c>
      <c r="P1693">
        <f>VLOOKUP($G1693,county_facts!$A:$BB,12,FALSE)</f>
        <v>92.5</v>
      </c>
      <c r="Q1693">
        <f>VLOOKUP($G1693,county_facts!$A:$BB,13,FALSE)</f>
        <v>3.2</v>
      </c>
      <c r="R1693">
        <f>VLOOKUP($G1693,county_facts!$A:$BB,14,FALSE)</f>
        <v>0.9</v>
      </c>
      <c r="S1693">
        <f>VLOOKUP($G1693,county_facts!$A:$BB,15,FALSE)</f>
        <v>1.7</v>
      </c>
      <c r="T1693">
        <f>VLOOKUP($G1693,county_facts!$A:$BB,16,FALSE)</f>
        <v>0.1</v>
      </c>
      <c r="U1693">
        <f>VLOOKUP($G1693,county_facts!$A:$BB,17,FALSE)</f>
        <v>1.7</v>
      </c>
      <c r="V1693">
        <f>VLOOKUP($G1693,county_facts!$A:$BB,18,FALSE)</f>
        <v>19.5</v>
      </c>
      <c r="W1693">
        <f>VLOOKUP($G1693,county_facts!$A:$BB,19,FALSE)</f>
        <v>74.3</v>
      </c>
      <c r="X1693">
        <f>VLOOKUP($G1693,county_facts!$A:$BB,20,FALSE)</f>
        <v>83.8</v>
      </c>
      <c r="Y1693">
        <f>VLOOKUP($G1693,county_facts!$A:$BB,21,FALSE)</f>
        <v>4.4000000000000004</v>
      </c>
      <c r="Z1693">
        <f>VLOOKUP($G1693,county_facts!$A:$BB,22,FALSE)</f>
        <v>10.8</v>
      </c>
      <c r="AA1693">
        <f>VLOOKUP($G1693,county_facts!$A:$BB,23,FALSE)</f>
        <v>91.1</v>
      </c>
      <c r="AB1693">
        <f>VLOOKUP($G1693,county_facts!$A:$BB,24,FALSE)</f>
        <v>30.2</v>
      </c>
      <c r="AC1693">
        <f>VLOOKUP($G1693,county_facts!$A:$BB,25,FALSE)</f>
        <v>9293</v>
      </c>
      <c r="AD1693">
        <f>VLOOKUP($G1693,county_facts!$A:$BB,26,FALSE)</f>
        <v>19.2</v>
      </c>
      <c r="AE1693">
        <f>VLOOKUP($G1693,county_facts!$A:$BB,27,FALSE)</f>
        <v>53497</v>
      </c>
      <c r="AF1693">
        <f>VLOOKUP($G1693,county_facts!$A:$BB,28,FALSE)</f>
        <v>69.099999999999994</v>
      </c>
      <c r="AG1693">
        <f>VLOOKUP($G1693,county_facts!$A:$BB,29,FALSE)</f>
        <v>18.3</v>
      </c>
      <c r="AH1693">
        <f>VLOOKUP($G1693,county_facts!$A:$BB,30,FALSE)</f>
        <v>141900</v>
      </c>
      <c r="AI1693">
        <f>VLOOKUP($G1693,county_facts!$A:$BB,31,FALSE)</f>
        <v>48080</v>
      </c>
      <c r="AJ1693">
        <f>VLOOKUP($G1693,county_facts!$A:$BB,32,FALSE)</f>
        <v>2.52</v>
      </c>
      <c r="AK1693">
        <f>VLOOKUP($G1693,county_facts!$A:$BB,33,FALSE)</f>
        <v>29124</v>
      </c>
      <c r="AL1693">
        <f>VLOOKUP($G1693,county_facts!$A:$BB,34,FALSE)</f>
        <v>58529</v>
      </c>
      <c r="AM1693">
        <f>VLOOKUP($G1693,county_facts!$A:$BB,35,FALSE)</f>
        <v>10.3</v>
      </c>
      <c r="AN1693">
        <f>VLOOKUP($G1693,county_facts!$A:$BB,36,FALSE)</f>
        <v>2397</v>
      </c>
      <c r="AO1693">
        <f>VLOOKUP($G1693,county_facts!$A:$BB,37,FALSE)</f>
        <v>32194</v>
      </c>
      <c r="AP1693">
        <f>VLOOKUP($G1693,county_facts!$A:$BB,38,FALSE)</f>
        <v>-0.7</v>
      </c>
      <c r="AQ1693">
        <f>VLOOKUP($G1693,county_facts!$A:$BB,39,FALSE)</f>
        <v>9873</v>
      </c>
      <c r="AR1693">
        <f>VLOOKUP($G1693,county_facts!$A:$BB,40,FALSE)</f>
        <v>11877</v>
      </c>
      <c r="AS1693">
        <f>VLOOKUP($G1693,county_facts!$A:$BB,41,FALSE)</f>
        <v>0</v>
      </c>
      <c r="AT1693">
        <f>VLOOKUP($G1693,county_facts!$A:$BB,42,FALSE)</f>
        <v>0.3</v>
      </c>
      <c r="AU1693">
        <f>VLOOKUP($G1693,county_facts!$A:$BB,43,FALSE)</f>
        <v>0</v>
      </c>
      <c r="AV1693">
        <f>VLOOKUP($G1693,county_facts!$A:$BB,44,FALSE)</f>
        <v>0</v>
      </c>
      <c r="AW1693">
        <f>VLOOKUP($G1693,county_facts!$A:$BB,45,FALSE)</f>
        <v>5.6</v>
      </c>
      <c r="AX1693">
        <f>VLOOKUP($G1693,county_facts!$A:$BB,46,FALSE)</f>
        <v>26.7</v>
      </c>
      <c r="AY1693">
        <f>VLOOKUP($G1693,county_facts!$A:$BB,47,FALSE)</f>
        <v>0</v>
      </c>
      <c r="AZ1693">
        <f>VLOOKUP($G1693,county_facts!$A:$BB,48,FALSE)</f>
        <v>0</v>
      </c>
      <c r="BA1693">
        <f>VLOOKUP($G1693,county_facts!$A:$BB,49,FALSE)</f>
        <v>1465538</v>
      </c>
      <c r="BB1693">
        <f>VLOOKUP($G1693,county_facts!$A:$BB,50,FALSE)</f>
        <v>12995</v>
      </c>
      <c r="BC1693">
        <f>VLOOKUP($G1693,county_facts!$A:$BB,51,FALSE)</f>
        <v>131874</v>
      </c>
      <c r="BD1693">
        <f>VLOOKUP($G1693,county_facts!$A:$BB,52,FALSE)</f>
        <v>62</v>
      </c>
      <c r="BE1693">
        <f>VLOOKUP($G1693,county_facts!$A:$BB,53,FALSE)</f>
        <v>911.54</v>
      </c>
      <c r="BF1693">
        <f>VLOOKUP($G1693,county_facts!$A:$BB,54,FALSE)</f>
        <v>132.4</v>
      </c>
    </row>
    <row r="1694" spans="1:58" x14ac:dyDescent="0.3">
      <c r="A1694" t="s">
        <v>6</v>
      </c>
      <c r="B1694" t="s">
        <v>675</v>
      </c>
      <c r="C1694">
        <v>176</v>
      </c>
      <c r="D1694" t="s">
        <v>622</v>
      </c>
      <c r="E1694">
        <v>245</v>
      </c>
      <c r="F1694">
        <v>0.71836734700000004</v>
      </c>
      <c r="G1694">
        <v>48379</v>
      </c>
      <c r="H1694">
        <f>VLOOKUP($G1694,county_facts!$A:$BB,4,FALSE)</f>
        <v>11032</v>
      </c>
      <c r="I1694">
        <f>VLOOKUP($G1694,county_facts!$A:$BB,5,FALSE)</f>
        <v>10914</v>
      </c>
      <c r="J1694">
        <f>VLOOKUP($G1694,county_facts!$A:$BB,6,FALSE)</f>
        <v>1.1000000000000001</v>
      </c>
      <c r="K1694">
        <f>VLOOKUP($G1694,county_facts!$A:$BB,7,FALSE)</f>
        <v>10914</v>
      </c>
      <c r="L1694">
        <f>VLOOKUP($G1694,county_facts!$A:$BB,8,FALSE)</f>
        <v>5</v>
      </c>
      <c r="M1694">
        <f>VLOOKUP($G1694,county_facts!$A:$BB,9,FALSE)</f>
        <v>20.2</v>
      </c>
      <c r="N1694">
        <f>VLOOKUP($G1694,county_facts!$A:$BB,10,FALSE)</f>
        <v>23.6</v>
      </c>
      <c r="O1694">
        <f>VLOOKUP($G1694,county_facts!$A:$BB,11,FALSE)</f>
        <v>50</v>
      </c>
      <c r="P1694">
        <f>VLOOKUP($G1694,county_facts!$A:$BB,12,FALSE)</f>
        <v>93.6</v>
      </c>
      <c r="Q1694">
        <f>VLOOKUP($G1694,county_facts!$A:$BB,13,FALSE)</f>
        <v>2.9</v>
      </c>
      <c r="R1694">
        <f>VLOOKUP($G1694,county_facts!$A:$BB,14,FALSE)</f>
        <v>1.1000000000000001</v>
      </c>
      <c r="S1694">
        <f>VLOOKUP($G1694,county_facts!$A:$BB,15,FALSE)</f>
        <v>0.8</v>
      </c>
      <c r="T1694">
        <f>VLOOKUP($G1694,county_facts!$A:$BB,16,FALSE)</f>
        <v>0</v>
      </c>
      <c r="U1694">
        <f>VLOOKUP($G1694,county_facts!$A:$BB,17,FALSE)</f>
        <v>1.5</v>
      </c>
      <c r="V1694">
        <f>VLOOKUP($G1694,county_facts!$A:$BB,18,FALSE)</f>
        <v>8.1999999999999993</v>
      </c>
      <c r="W1694">
        <f>VLOOKUP($G1694,county_facts!$A:$BB,19,FALSE)</f>
        <v>86.2</v>
      </c>
      <c r="X1694">
        <f>VLOOKUP($G1694,county_facts!$A:$BB,20,FALSE)</f>
        <v>86.5</v>
      </c>
      <c r="Y1694">
        <f>VLOOKUP($G1694,county_facts!$A:$BB,21,FALSE)</f>
        <v>4.0999999999999996</v>
      </c>
      <c r="Z1694">
        <f>VLOOKUP($G1694,county_facts!$A:$BB,22,FALSE)</f>
        <v>7.2</v>
      </c>
      <c r="AA1694">
        <f>VLOOKUP($G1694,county_facts!$A:$BB,23,FALSE)</f>
        <v>82.2</v>
      </c>
      <c r="AB1694">
        <f>VLOOKUP($G1694,county_facts!$A:$BB,24,FALSE)</f>
        <v>11</v>
      </c>
      <c r="AC1694">
        <f>VLOOKUP($G1694,county_facts!$A:$BB,25,FALSE)</f>
        <v>1375</v>
      </c>
      <c r="AD1694">
        <f>VLOOKUP($G1694,county_facts!$A:$BB,26,FALSE)</f>
        <v>32.6</v>
      </c>
      <c r="AE1694">
        <f>VLOOKUP($G1694,county_facts!$A:$BB,27,FALSE)</f>
        <v>5285</v>
      </c>
      <c r="AF1694">
        <f>VLOOKUP($G1694,county_facts!$A:$BB,28,FALSE)</f>
        <v>81.400000000000006</v>
      </c>
      <c r="AG1694">
        <f>VLOOKUP($G1694,county_facts!$A:$BB,29,FALSE)</f>
        <v>4.7</v>
      </c>
      <c r="AH1694">
        <f>VLOOKUP($G1694,county_facts!$A:$BB,30,FALSE)</f>
        <v>96300</v>
      </c>
      <c r="AI1694">
        <f>VLOOKUP($G1694,county_facts!$A:$BB,31,FALSE)</f>
        <v>4232</v>
      </c>
      <c r="AJ1694">
        <f>VLOOKUP($G1694,county_facts!$A:$BB,32,FALSE)</f>
        <v>2.57</v>
      </c>
      <c r="AK1694">
        <f>VLOOKUP($G1694,county_facts!$A:$BB,33,FALSE)</f>
        <v>21946</v>
      </c>
      <c r="AL1694">
        <f>VLOOKUP($G1694,county_facts!$A:$BB,34,FALSE)</f>
        <v>44478</v>
      </c>
      <c r="AM1694">
        <f>VLOOKUP($G1694,county_facts!$A:$BB,35,FALSE)</f>
        <v>13.6</v>
      </c>
      <c r="AN1694">
        <f>VLOOKUP($G1694,county_facts!$A:$BB,36,FALSE)</f>
        <v>158</v>
      </c>
      <c r="AO1694">
        <f>VLOOKUP($G1694,county_facts!$A:$BB,37,FALSE)</f>
        <v>1310</v>
      </c>
      <c r="AP1694">
        <f>VLOOKUP($G1694,county_facts!$A:$BB,38,FALSE)</f>
        <v>4.5</v>
      </c>
      <c r="AQ1694">
        <f>VLOOKUP($G1694,county_facts!$A:$BB,39,FALSE)</f>
        <v>816</v>
      </c>
      <c r="AR1694">
        <f>VLOOKUP($G1694,county_facts!$A:$BB,40,FALSE)</f>
        <v>0</v>
      </c>
      <c r="AS1694">
        <f>VLOOKUP($G1694,county_facts!$A:$BB,41,FALSE)</f>
        <v>0</v>
      </c>
      <c r="AT1694">
        <f>VLOOKUP($G1694,county_facts!$A:$BB,42,FALSE)</f>
        <v>0</v>
      </c>
      <c r="AU1694">
        <f>VLOOKUP($G1694,county_facts!$A:$BB,43,FALSE)</f>
        <v>0</v>
      </c>
      <c r="AV1694">
        <f>VLOOKUP($G1694,county_facts!$A:$BB,44,FALSE)</f>
        <v>0</v>
      </c>
      <c r="AW1694">
        <f>VLOOKUP($G1694,county_facts!$A:$BB,45,FALSE)</f>
        <v>0</v>
      </c>
      <c r="AX1694">
        <f>VLOOKUP($G1694,county_facts!$A:$BB,46,FALSE)</f>
        <v>0</v>
      </c>
      <c r="AY1694">
        <f>VLOOKUP($G1694,county_facts!$A:$BB,47,FALSE)</f>
        <v>0</v>
      </c>
      <c r="AZ1694">
        <f>VLOOKUP($G1694,county_facts!$A:$BB,48,FALSE)</f>
        <v>0</v>
      </c>
      <c r="BA1694">
        <f>VLOOKUP($G1694,county_facts!$A:$BB,49,FALSE)</f>
        <v>93947</v>
      </c>
      <c r="BB1694">
        <f>VLOOKUP($G1694,county_facts!$A:$BB,50,FALSE)</f>
        <v>8372</v>
      </c>
      <c r="BC1694">
        <f>VLOOKUP($G1694,county_facts!$A:$BB,51,FALSE)</f>
        <v>6194</v>
      </c>
      <c r="BD1694">
        <f>VLOOKUP($G1694,county_facts!$A:$BB,52,FALSE)</f>
        <v>5</v>
      </c>
      <c r="BE1694">
        <f>VLOOKUP($G1694,county_facts!$A:$BB,53,FALSE)</f>
        <v>229.45</v>
      </c>
      <c r="BF1694">
        <f>VLOOKUP($G1694,county_facts!$A:$BB,54,FALSE)</f>
        <v>47.6</v>
      </c>
    </row>
    <row r="1695" spans="1:58" x14ac:dyDescent="0.3">
      <c r="A1695" t="s">
        <v>9</v>
      </c>
      <c r="B1695" t="s">
        <v>675</v>
      </c>
      <c r="C1695">
        <v>69</v>
      </c>
      <c r="D1695" t="s">
        <v>622</v>
      </c>
      <c r="E1695">
        <v>245</v>
      </c>
      <c r="F1695">
        <v>0.28163265300000001</v>
      </c>
      <c r="G1695">
        <v>48379</v>
      </c>
      <c r="H1695">
        <f>VLOOKUP($G1695,county_facts!$A:$BB,4,FALSE)</f>
        <v>11032</v>
      </c>
      <c r="I1695">
        <f>VLOOKUP($G1695,county_facts!$A:$BB,5,FALSE)</f>
        <v>10914</v>
      </c>
      <c r="J1695">
        <f>VLOOKUP($G1695,county_facts!$A:$BB,6,FALSE)</f>
        <v>1.1000000000000001</v>
      </c>
      <c r="K1695">
        <f>VLOOKUP($G1695,county_facts!$A:$BB,7,FALSE)</f>
        <v>10914</v>
      </c>
      <c r="L1695">
        <f>VLOOKUP($G1695,county_facts!$A:$BB,8,FALSE)</f>
        <v>5</v>
      </c>
      <c r="M1695">
        <f>VLOOKUP($G1695,county_facts!$A:$BB,9,FALSE)</f>
        <v>20.2</v>
      </c>
      <c r="N1695">
        <f>VLOOKUP($G1695,county_facts!$A:$BB,10,FALSE)</f>
        <v>23.6</v>
      </c>
      <c r="O1695">
        <f>VLOOKUP($G1695,county_facts!$A:$BB,11,FALSE)</f>
        <v>50</v>
      </c>
      <c r="P1695">
        <f>VLOOKUP($G1695,county_facts!$A:$BB,12,FALSE)</f>
        <v>93.6</v>
      </c>
      <c r="Q1695">
        <f>VLOOKUP($G1695,county_facts!$A:$BB,13,FALSE)</f>
        <v>2.9</v>
      </c>
      <c r="R1695">
        <f>VLOOKUP($G1695,county_facts!$A:$BB,14,FALSE)</f>
        <v>1.1000000000000001</v>
      </c>
      <c r="S1695">
        <f>VLOOKUP($G1695,county_facts!$A:$BB,15,FALSE)</f>
        <v>0.8</v>
      </c>
      <c r="T1695">
        <f>VLOOKUP($G1695,county_facts!$A:$BB,16,FALSE)</f>
        <v>0</v>
      </c>
      <c r="U1695">
        <f>VLOOKUP($G1695,county_facts!$A:$BB,17,FALSE)</f>
        <v>1.5</v>
      </c>
      <c r="V1695">
        <f>VLOOKUP($G1695,county_facts!$A:$BB,18,FALSE)</f>
        <v>8.1999999999999993</v>
      </c>
      <c r="W1695">
        <f>VLOOKUP($G1695,county_facts!$A:$BB,19,FALSE)</f>
        <v>86.2</v>
      </c>
      <c r="X1695">
        <f>VLOOKUP($G1695,county_facts!$A:$BB,20,FALSE)</f>
        <v>86.5</v>
      </c>
      <c r="Y1695">
        <f>VLOOKUP($G1695,county_facts!$A:$BB,21,FALSE)</f>
        <v>4.0999999999999996</v>
      </c>
      <c r="Z1695">
        <f>VLOOKUP($G1695,county_facts!$A:$BB,22,FALSE)</f>
        <v>7.2</v>
      </c>
      <c r="AA1695">
        <f>VLOOKUP($G1695,county_facts!$A:$BB,23,FALSE)</f>
        <v>82.2</v>
      </c>
      <c r="AB1695">
        <f>VLOOKUP($G1695,county_facts!$A:$BB,24,FALSE)</f>
        <v>11</v>
      </c>
      <c r="AC1695">
        <f>VLOOKUP($G1695,county_facts!$A:$BB,25,FALSE)</f>
        <v>1375</v>
      </c>
      <c r="AD1695">
        <f>VLOOKUP($G1695,county_facts!$A:$BB,26,FALSE)</f>
        <v>32.6</v>
      </c>
      <c r="AE1695">
        <f>VLOOKUP($G1695,county_facts!$A:$BB,27,FALSE)</f>
        <v>5285</v>
      </c>
      <c r="AF1695">
        <f>VLOOKUP($G1695,county_facts!$A:$BB,28,FALSE)</f>
        <v>81.400000000000006</v>
      </c>
      <c r="AG1695">
        <f>VLOOKUP($G1695,county_facts!$A:$BB,29,FALSE)</f>
        <v>4.7</v>
      </c>
      <c r="AH1695">
        <f>VLOOKUP($G1695,county_facts!$A:$BB,30,FALSE)</f>
        <v>96300</v>
      </c>
      <c r="AI1695">
        <f>VLOOKUP($G1695,county_facts!$A:$BB,31,FALSE)</f>
        <v>4232</v>
      </c>
      <c r="AJ1695">
        <f>VLOOKUP($G1695,county_facts!$A:$BB,32,FALSE)</f>
        <v>2.57</v>
      </c>
      <c r="AK1695">
        <f>VLOOKUP($G1695,county_facts!$A:$BB,33,FALSE)</f>
        <v>21946</v>
      </c>
      <c r="AL1695">
        <f>VLOOKUP($G1695,county_facts!$A:$BB,34,FALSE)</f>
        <v>44478</v>
      </c>
      <c r="AM1695">
        <f>VLOOKUP($G1695,county_facts!$A:$BB,35,FALSE)</f>
        <v>13.6</v>
      </c>
      <c r="AN1695">
        <f>VLOOKUP($G1695,county_facts!$A:$BB,36,FALSE)</f>
        <v>158</v>
      </c>
      <c r="AO1695">
        <f>VLOOKUP($G1695,county_facts!$A:$BB,37,FALSE)</f>
        <v>1310</v>
      </c>
      <c r="AP1695">
        <f>VLOOKUP($G1695,county_facts!$A:$BB,38,FALSE)</f>
        <v>4.5</v>
      </c>
      <c r="AQ1695">
        <f>VLOOKUP($G1695,county_facts!$A:$BB,39,FALSE)</f>
        <v>816</v>
      </c>
      <c r="AR1695">
        <f>VLOOKUP($G1695,county_facts!$A:$BB,40,FALSE)</f>
        <v>0</v>
      </c>
      <c r="AS1695">
        <f>VLOOKUP($G1695,county_facts!$A:$BB,41,FALSE)</f>
        <v>0</v>
      </c>
      <c r="AT1695">
        <f>VLOOKUP($G1695,county_facts!$A:$BB,42,FALSE)</f>
        <v>0</v>
      </c>
      <c r="AU1695">
        <f>VLOOKUP($G1695,county_facts!$A:$BB,43,FALSE)</f>
        <v>0</v>
      </c>
      <c r="AV1695">
        <f>VLOOKUP($G1695,county_facts!$A:$BB,44,FALSE)</f>
        <v>0</v>
      </c>
      <c r="AW1695">
        <f>VLOOKUP($G1695,county_facts!$A:$BB,45,FALSE)</f>
        <v>0</v>
      </c>
      <c r="AX1695">
        <f>VLOOKUP($G1695,county_facts!$A:$BB,46,FALSE)</f>
        <v>0</v>
      </c>
      <c r="AY1695">
        <f>VLOOKUP($G1695,county_facts!$A:$BB,47,FALSE)</f>
        <v>0</v>
      </c>
      <c r="AZ1695">
        <f>VLOOKUP($G1695,county_facts!$A:$BB,48,FALSE)</f>
        <v>0</v>
      </c>
      <c r="BA1695">
        <f>VLOOKUP($G1695,county_facts!$A:$BB,49,FALSE)</f>
        <v>93947</v>
      </c>
      <c r="BB1695">
        <f>VLOOKUP($G1695,county_facts!$A:$BB,50,FALSE)</f>
        <v>8372</v>
      </c>
      <c r="BC1695">
        <f>VLOOKUP($G1695,county_facts!$A:$BB,51,FALSE)</f>
        <v>6194</v>
      </c>
      <c r="BD1695">
        <f>VLOOKUP($G1695,county_facts!$A:$BB,52,FALSE)</f>
        <v>5</v>
      </c>
      <c r="BE1695">
        <f>VLOOKUP($G1695,county_facts!$A:$BB,53,FALSE)</f>
        <v>229.45</v>
      </c>
      <c r="BF1695">
        <f>VLOOKUP($G1695,county_facts!$A:$BB,54,FALSE)</f>
        <v>47.6</v>
      </c>
    </row>
    <row r="1696" spans="1:58" x14ac:dyDescent="0.3">
      <c r="A1696" t="s">
        <v>9</v>
      </c>
      <c r="B1696" t="s">
        <v>676</v>
      </c>
      <c r="C1696">
        <v>415</v>
      </c>
      <c r="D1696" t="s">
        <v>622</v>
      </c>
      <c r="E1696">
        <v>588</v>
      </c>
      <c r="F1696">
        <v>0.70578231300000005</v>
      </c>
      <c r="G1696">
        <v>48377</v>
      </c>
      <c r="H1696">
        <f>VLOOKUP($G1696,county_facts!$A:$BB,4,FALSE)</f>
        <v>6976</v>
      </c>
      <c r="I1696">
        <f>VLOOKUP($G1696,county_facts!$A:$BB,5,FALSE)</f>
        <v>7817</v>
      </c>
      <c r="J1696">
        <f>VLOOKUP($G1696,county_facts!$A:$BB,6,FALSE)</f>
        <v>-10.8</v>
      </c>
      <c r="K1696">
        <f>VLOOKUP($G1696,county_facts!$A:$BB,7,FALSE)</f>
        <v>7818</v>
      </c>
      <c r="L1696">
        <f>VLOOKUP($G1696,county_facts!$A:$BB,8,FALSE)</f>
        <v>7.1</v>
      </c>
      <c r="M1696">
        <f>VLOOKUP($G1696,county_facts!$A:$BB,9,FALSE)</f>
        <v>26</v>
      </c>
      <c r="N1696">
        <f>VLOOKUP($G1696,county_facts!$A:$BB,10,FALSE)</f>
        <v>21</v>
      </c>
      <c r="O1696">
        <f>VLOOKUP($G1696,county_facts!$A:$BB,11,FALSE)</f>
        <v>50.1</v>
      </c>
      <c r="P1696">
        <f>VLOOKUP($G1696,county_facts!$A:$BB,12,FALSE)</f>
        <v>94.3</v>
      </c>
      <c r="Q1696">
        <f>VLOOKUP($G1696,county_facts!$A:$BB,13,FALSE)</f>
        <v>1.5</v>
      </c>
      <c r="R1696">
        <f>VLOOKUP($G1696,county_facts!$A:$BB,14,FALSE)</f>
        <v>1.6</v>
      </c>
      <c r="S1696">
        <f>VLOOKUP($G1696,county_facts!$A:$BB,15,FALSE)</f>
        <v>1.6</v>
      </c>
      <c r="T1696">
        <f>VLOOKUP($G1696,county_facts!$A:$BB,16,FALSE)</f>
        <v>0</v>
      </c>
      <c r="U1696">
        <f>VLOOKUP($G1696,county_facts!$A:$BB,17,FALSE)</f>
        <v>0.9</v>
      </c>
      <c r="V1696">
        <f>VLOOKUP($G1696,county_facts!$A:$BB,18,FALSE)</f>
        <v>82.7</v>
      </c>
      <c r="W1696">
        <f>VLOOKUP($G1696,county_facts!$A:$BB,19,FALSE)</f>
        <v>14</v>
      </c>
      <c r="X1696">
        <f>VLOOKUP($G1696,county_facts!$A:$BB,20,FALSE)</f>
        <v>87.6</v>
      </c>
      <c r="Y1696">
        <f>VLOOKUP($G1696,county_facts!$A:$BB,21,FALSE)</f>
        <v>30.9</v>
      </c>
      <c r="Z1696">
        <f>VLOOKUP($G1696,county_facts!$A:$BB,22,FALSE)</f>
        <v>87.1</v>
      </c>
      <c r="AA1696">
        <f>VLOOKUP($G1696,county_facts!$A:$BB,23,FALSE)</f>
        <v>54.7</v>
      </c>
      <c r="AB1696">
        <f>VLOOKUP($G1696,county_facts!$A:$BB,24,FALSE)</f>
        <v>23.6</v>
      </c>
      <c r="AC1696">
        <f>VLOOKUP($G1696,county_facts!$A:$BB,25,FALSE)</f>
        <v>374</v>
      </c>
      <c r="AD1696">
        <f>VLOOKUP($G1696,county_facts!$A:$BB,26,FALSE)</f>
        <v>15.7</v>
      </c>
      <c r="AE1696">
        <f>VLOOKUP($G1696,county_facts!$A:$BB,27,FALSE)</f>
        <v>3824</v>
      </c>
      <c r="AF1696">
        <f>VLOOKUP($G1696,county_facts!$A:$BB,28,FALSE)</f>
        <v>71.900000000000006</v>
      </c>
      <c r="AG1696">
        <f>VLOOKUP($G1696,county_facts!$A:$BB,29,FALSE)</f>
        <v>11.2</v>
      </c>
      <c r="AH1696">
        <f>VLOOKUP($G1696,county_facts!$A:$BB,30,FALSE)</f>
        <v>48500</v>
      </c>
      <c r="AI1696">
        <f>VLOOKUP($G1696,county_facts!$A:$BB,31,FALSE)</f>
        <v>2616</v>
      </c>
      <c r="AJ1696">
        <f>VLOOKUP($G1696,county_facts!$A:$BB,32,FALSE)</f>
        <v>2.88</v>
      </c>
      <c r="AK1696">
        <f>VLOOKUP($G1696,county_facts!$A:$BB,33,FALSE)</f>
        <v>16175</v>
      </c>
      <c r="AL1696">
        <f>VLOOKUP($G1696,county_facts!$A:$BB,34,FALSE)</f>
        <v>29634</v>
      </c>
      <c r="AM1696">
        <f>VLOOKUP($G1696,county_facts!$A:$BB,35,FALSE)</f>
        <v>24.8</v>
      </c>
      <c r="AN1696">
        <f>VLOOKUP($G1696,county_facts!$A:$BB,36,FALSE)</f>
        <v>130</v>
      </c>
      <c r="AO1696">
        <f>VLOOKUP($G1696,county_facts!$A:$BB,37,FALSE)</f>
        <v>1000</v>
      </c>
      <c r="AP1696">
        <f>VLOOKUP($G1696,county_facts!$A:$BB,38,FALSE)</f>
        <v>8.1</v>
      </c>
      <c r="AQ1696">
        <f>VLOOKUP($G1696,county_facts!$A:$BB,39,FALSE)</f>
        <v>746</v>
      </c>
      <c r="AR1696">
        <f>VLOOKUP($G1696,county_facts!$A:$BB,40,FALSE)</f>
        <v>0</v>
      </c>
      <c r="AS1696">
        <f>VLOOKUP($G1696,county_facts!$A:$BB,41,FALSE)</f>
        <v>0</v>
      </c>
      <c r="AT1696">
        <f>VLOOKUP($G1696,county_facts!$A:$BB,42,FALSE)</f>
        <v>0</v>
      </c>
      <c r="AU1696">
        <f>VLOOKUP($G1696,county_facts!$A:$BB,43,FALSE)</f>
        <v>0</v>
      </c>
      <c r="AV1696">
        <f>VLOOKUP($G1696,county_facts!$A:$BB,44,FALSE)</f>
        <v>0</v>
      </c>
      <c r="AW1696">
        <f>VLOOKUP($G1696,county_facts!$A:$BB,45,FALSE)</f>
        <v>0</v>
      </c>
      <c r="AX1696">
        <f>VLOOKUP($G1696,county_facts!$A:$BB,46,FALSE)</f>
        <v>0</v>
      </c>
      <c r="AY1696">
        <f>VLOOKUP($G1696,county_facts!$A:$BB,47,FALSE)</f>
        <v>0</v>
      </c>
      <c r="AZ1696">
        <f>VLOOKUP($G1696,county_facts!$A:$BB,48,FALSE)</f>
        <v>3170</v>
      </c>
      <c r="BA1696">
        <f>VLOOKUP($G1696,county_facts!$A:$BB,49,FALSE)</f>
        <v>42509</v>
      </c>
      <c r="BB1696">
        <f>VLOOKUP($G1696,county_facts!$A:$BB,50,FALSE)</f>
        <v>5616</v>
      </c>
      <c r="BC1696">
        <f>VLOOKUP($G1696,county_facts!$A:$BB,51,FALSE)</f>
        <v>5009</v>
      </c>
      <c r="BD1696">
        <f>VLOOKUP($G1696,county_facts!$A:$BB,52,FALSE)</f>
        <v>9</v>
      </c>
      <c r="BE1696">
        <f>VLOOKUP($G1696,county_facts!$A:$BB,53,FALSE)</f>
        <v>3855.24</v>
      </c>
      <c r="BF1696">
        <f>VLOOKUP($G1696,county_facts!$A:$BB,54,FALSE)</f>
        <v>2</v>
      </c>
    </row>
    <row r="1697" spans="1:58" x14ac:dyDescent="0.3">
      <c r="A1697" t="s">
        <v>6</v>
      </c>
      <c r="B1697" t="s">
        <v>676</v>
      </c>
      <c r="C1697">
        <v>173</v>
      </c>
      <c r="D1697" t="s">
        <v>622</v>
      </c>
      <c r="E1697">
        <v>588</v>
      </c>
      <c r="F1697">
        <v>0.29421768700000001</v>
      </c>
      <c r="G1697">
        <v>48377</v>
      </c>
      <c r="H1697">
        <f>VLOOKUP($G1697,county_facts!$A:$BB,4,FALSE)</f>
        <v>6976</v>
      </c>
      <c r="I1697">
        <f>VLOOKUP($G1697,county_facts!$A:$BB,5,FALSE)</f>
        <v>7817</v>
      </c>
      <c r="J1697">
        <f>VLOOKUP($G1697,county_facts!$A:$BB,6,FALSE)</f>
        <v>-10.8</v>
      </c>
      <c r="K1697">
        <f>VLOOKUP($G1697,county_facts!$A:$BB,7,FALSE)</f>
        <v>7818</v>
      </c>
      <c r="L1697">
        <f>VLOOKUP($G1697,county_facts!$A:$BB,8,FALSE)</f>
        <v>7.1</v>
      </c>
      <c r="M1697">
        <f>VLOOKUP($G1697,county_facts!$A:$BB,9,FALSE)</f>
        <v>26</v>
      </c>
      <c r="N1697">
        <f>VLOOKUP($G1697,county_facts!$A:$BB,10,FALSE)</f>
        <v>21</v>
      </c>
      <c r="O1697">
        <f>VLOOKUP($G1697,county_facts!$A:$BB,11,FALSE)</f>
        <v>50.1</v>
      </c>
      <c r="P1697">
        <f>VLOOKUP($G1697,county_facts!$A:$BB,12,FALSE)</f>
        <v>94.3</v>
      </c>
      <c r="Q1697">
        <f>VLOOKUP($G1697,county_facts!$A:$BB,13,FALSE)</f>
        <v>1.5</v>
      </c>
      <c r="R1697">
        <f>VLOOKUP($G1697,county_facts!$A:$BB,14,FALSE)</f>
        <v>1.6</v>
      </c>
      <c r="S1697">
        <f>VLOOKUP($G1697,county_facts!$A:$BB,15,FALSE)</f>
        <v>1.6</v>
      </c>
      <c r="T1697">
        <f>VLOOKUP($G1697,county_facts!$A:$BB,16,FALSE)</f>
        <v>0</v>
      </c>
      <c r="U1697">
        <f>VLOOKUP($G1697,county_facts!$A:$BB,17,FALSE)</f>
        <v>0.9</v>
      </c>
      <c r="V1697">
        <f>VLOOKUP($G1697,county_facts!$A:$BB,18,FALSE)</f>
        <v>82.7</v>
      </c>
      <c r="W1697">
        <f>VLOOKUP($G1697,county_facts!$A:$BB,19,FALSE)</f>
        <v>14</v>
      </c>
      <c r="X1697">
        <f>VLOOKUP($G1697,county_facts!$A:$BB,20,FALSE)</f>
        <v>87.6</v>
      </c>
      <c r="Y1697">
        <f>VLOOKUP($G1697,county_facts!$A:$BB,21,FALSE)</f>
        <v>30.9</v>
      </c>
      <c r="Z1697">
        <f>VLOOKUP($G1697,county_facts!$A:$BB,22,FALSE)</f>
        <v>87.1</v>
      </c>
      <c r="AA1697">
        <f>VLOOKUP($G1697,county_facts!$A:$BB,23,FALSE)</f>
        <v>54.7</v>
      </c>
      <c r="AB1697">
        <f>VLOOKUP($G1697,county_facts!$A:$BB,24,FALSE)</f>
        <v>23.6</v>
      </c>
      <c r="AC1697">
        <f>VLOOKUP($G1697,county_facts!$A:$BB,25,FALSE)</f>
        <v>374</v>
      </c>
      <c r="AD1697">
        <f>VLOOKUP($G1697,county_facts!$A:$BB,26,FALSE)</f>
        <v>15.7</v>
      </c>
      <c r="AE1697">
        <f>VLOOKUP($G1697,county_facts!$A:$BB,27,FALSE)</f>
        <v>3824</v>
      </c>
      <c r="AF1697">
        <f>VLOOKUP($G1697,county_facts!$A:$BB,28,FALSE)</f>
        <v>71.900000000000006</v>
      </c>
      <c r="AG1697">
        <f>VLOOKUP($G1697,county_facts!$A:$BB,29,FALSE)</f>
        <v>11.2</v>
      </c>
      <c r="AH1697">
        <f>VLOOKUP($G1697,county_facts!$A:$BB,30,FALSE)</f>
        <v>48500</v>
      </c>
      <c r="AI1697">
        <f>VLOOKUP($G1697,county_facts!$A:$BB,31,FALSE)</f>
        <v>2616</v>
      </c>
      <c r="AJ1697">
        <f>VLOOKUP($G1697,county_facts!$A:$BB,32,FALSE)</f>
        <v>2.88</v>
      </c>
      <c r="AK1697">
        <f>VLOOKUP($G1697,county_facts!$A:$BB,33,FALSE)</f>
        <v>16175</v>
      </c>
      <c r="AL1697">
        <f>VLOOKUP($G1697,county_facts!$A:$BB,34,FALSE)</f>
        <v>29634</v>
      </c>
      <c r="AM1697">
        <f>VLOOKUP($G1697,county_facts!$A:$BB,35,FALSE)</f>
        <v>24.8</v>
      </c>
      <c r="AN1697">
        <f>VLOOKUP($G1697,county_facts!$A:$BB,36,FALSE)</f>
        <v>130</v>
      </c>
      <c r="AO1697">
        <f>VLOOKUP($G1697,county_facts!$A:$BB,37,FALSE)</f>
        <v>1000</v>
      </c>
      <c r="AP1697">
        <f>VLOOKUP($G1697,county_facts!$A:$BB,38,FALSE)</f>
        <v>8.1</v>
      </c>
      <c r="AQ1697">
        <f>VLOOKUP($G1697,county_facts!$A:$BB,39,FALSE)</f>
        <v>746</v>
      </c>
      <c r="AR1697">
        <f>VLOOKUP($G1697,county_facts!$A:$BB,40,FALSE)</f>
        <v>0</v>
      </c>
      <c r="AS1697">
        <f>VLOOKUP($G1697,county_facts!$A:$BB,41,FALSE)</f>
        <v>0</v>
      </c>
      <c r="AT1697">
        <f>VLOOKUP($G1697,county_facts!$A:$BB,42,FALSE)</f>
        <v>0</v>
      </c>
      <c r="AU1697">
        <f>VLOOKUP($G1697,county_facts!$A:$BB,43,FALSE)</f>
        <v>0</v>
      </c>
      <c r="AV1697">
        <f>VLOOKUP($G1697,county_facts!$A:$BB,44,FALSE)</f>
        <v>0</v>
      </c>
      <c r="AW1697">
        <f>VLOOKUP($G1697,county_facts!$A:$BB,45,FALSE)</f>
        <v>0</v>
      </c>
      <c r="AX1697">
        <f>VLOOKUP($G1697,county_facts!$A:$BB,46,FALSE)</f>
        <v>0</v>
      </c>
      <c r="AY1697">
        <f>VLOOKUP($G1697,county_facts!$A:$BB,47,FALSE)</f>
        <v>0</v>
      </c>
      <c r="AZ1697">
        <f>VLOOKUP($G1697,county_facts!$A:$BB,48,FALSE)</f>
        <v>3170</v>
      </c>
      <c r="BA1697">
        <f>VLOOKUP($G1697,county_facts!$A:$BB,49,FALSE)</f>
        <v>42509</v>
      </c>
      <c r="BB1697">
        <f>VLOOKUP($G1697,county_facts!$A:$BB,50,FALSE)</f>
        <v>5616</v>
      </c>
      <c r="BC1697">
        <f>VLOOKUP($G1697,county_facts!$A:$BB,51,FALSE)</f>
        <v>5009</v>
      </c>
      <c r="BD1697">
        <f>VLOOKUP($G1697,county_facts!$A:$BB,52,FALSE)</f>
        <v>9</v>
      </c>
      <c r="BE1697">
        <f>VLOOKUP($G1697,county_facts!$A:$BB,53,FALSE)</f>
        <v>3855.24</v>
      </c>
      <c r="BF1697">
        <f>VLOOKUP($G1697,county_facts!$A:$BB,54,FALSE)</f>
        <v>2</v>
      </c>
    </row>
    <row r="1698" spans="1:58" x14ac:dyDescent="0.3">
      <c r="A1698" t="s">
        <v>6</v>
      </c>
      <c r="B1698" t="s">
        <v>677</v>
      </c>
      <c r="C1698">
        <v>1206</v>
      </c>
      <c r="D1698" t="s">
        <v>622</v>
      </c>
      <c r="E1698">
        <v>2258</v>
      </c>
      <c r="F1698">
        <v>0.53410097400000001</v>
      </c>
      <c r="G1698">
        <v>48375</v>
      </c>
      <c r="H1698">
        <f>VLOOKUP($G1698,county_facts!$A:$BB,4,FALSE)</f>
        <v>121627</v>
      </c>
      <c r="I1698">
        <f>VLOOKUP($G1698,county_facts!$A:$BB,5,FALSE)</f>
        <v>121073</v>
      </c>
      <c r="J1698">
        <f>VLOOKUP($G1698,county_facts!$A:$BB,6,FALSE)</f>
        <v>0.5</v>
      </c>
      <c r="K1698">
        <f>VLOOKUP($G1698,county_facts!$A:$BB,7,FALSE)</f>
        <v>121073</v>
      </c>
      <c r="L1698">
        <f>VLOOKUP($G1698,county_facts!$A:$BB,8,FALSE)</f>
        <v>8.3000000000000007</v>
      </c>
      <c r="M1698">
        <f>VLOOKUP($G1698,county_facts!$A:$BB,9,FALSE)</f>
        <v>27.6</v>
      </c>
      <c r="N1698">
        <f>VLOOKUP($G1698,county_facts!$A:$BB,10,FALSE)</f>
        <v>11.6</v>
      </c>
      <c r="O1698">
        <f>VLOOKUP($G1698,county_facts!$A:$BB,11,FALSE)</f>
        <v>48.7</v>
      </c>
      <c r="P1698">
        <f>VLOOKUP($G1698,county_facts!$A:$BB,12,FALSE)</f>
        <v>81.099999999999994</v>
      </c>
      <c r="Q1698">
        <f>VLOOKUP($G1698,county_facts!$A:$BB,13,FALSE)</f>
        <v>10.6</v>
      </c>
      <c r="R1698">
        <f>VLOOKUP($G1698,county_facts!$A:$BB,14,FALSE)</f>
        <v>1.3</v>
      </c>
      <c r="S1698">
        <f>VLOOKUP($G1698,county_facts!$A:$BB,15,FALSE)</f>
        <v>4.8</v>
      </c>
      <c r="T1698">
        <f>VLOOKUP($G1698,county_facts!$A:$BB,16,FALSE)</f>
        <v>0.1</v>
      </c>
      <c r="U1698">
        <f>VLOOKUP($G1698,county_facts!$A:$BB,17,FALSE)</f>
        <v>2</v>
      </c>
      <c r="V1698">
        <f>VLOOKUP($G1698,county_facts!$A:$BB,18,FALSE)</f>
        <v>37.4</v>
      </c>
      <c r="W1698">
        <f>VLOOKUP($G1698,county_facts!$A:$BB,19,FALSE)</f>
        <v>46.3</v>
      </c>
      <c r="X1698">
        <f>VLOOKUP($G1698,county_facts!$A:$BB,20,FALSE)</f>
        <v>78.900000000000006</v>
      </c>
      <c r="Y1698">
        <f>VLOOKUP($G1698,county_facts!$A:$BB,21,FALSE)</f>
        <v>13.9</v>
      </c>
      <c r="Z1698">
        <f>VLOOKUP($G1698,county_facts!$A:$BB,22,FALSE)</f>
        <v>30.6</v>
      </c>
      <c r="AA1698">
        <f>VLOOKUP($G1698,county_facts!$A:$BB,23,FALSE)</f>
        <v>75.7</v>
      </c>
      <c r="AB1698">
        <f>VLOOKUP($G1698,county_facts!$A:$BB,24,FALSE)</f>
        <v>15.6</v>
      </c>
      <c r="AC1698">
        <f>VLOOKUP($G1698,county_facts!$A:$BB,25,FALSE)</f>
        <v>7520</v>
      </c>
      <c r="AD1698">
        <f>VLOOKUP($G1698,county_facts!$A:$BB,26,FALSE)</f>
        <v>18.3</v>
      </c>
      <c r="AE1698">
        <f>VLOOKUP($G1698,county_facts!$A:$BB,27,FALSE)</f>
        <v>49045</v>
      </c>
      <c r="AF1698">
        <f>VLOOKUP($G1698,county_facts!$A:$BB,28,FALSE)</f>
        <v>58.5</v>
      </c>
      <c r="AG1698">
        <f>VLOOKUP($G1698,county_facts!$A:$BB,29,FALSE)</f>
        <v>21</v>
      </c>
      <c r="AH1698">
        <f>VLOOKUP($G1698,county_facts!$A:$BB,30,FALSE)</f>
        <v>85900</v>
      </c>
      <c r="AI1698">
        <f>VLOOKUP($G1698,county_facts!$A:$BB,31,FALSE)</f>
        <v>42751</v>
      </c>
      <c r="AJ1698">
        <f>VLOOKUP($G1698,county_facts!$A:$BB,32,FALSE)</f>
        <v>2.72</v>
      </c>
      <c r="AK1698">
        <f>VLOOKUP($G1698,county_facts!$A:$BB,33,FALSE)</f>
        <v>19861</v>
      </c>
      <c r="AL1698">
        <f>VLOOKUP($G1698,county_facts!$A:$BB,34,FALSE)</f>
        <v>37951</v>
      </c>
      <c r="AM1698">
        <f>VLOOKUP($G1698,county_facts!$A:$BB,35,FALSE)</f>
        <v>23.1</v>
      </c>
      <c r="AN1698">
        <f>VLOOKUP($G1698,county_facts!$A:$BB,36,FALSE)</f>
        <v>3630</v>
      </c>
      <c r="AO1698">
        <f>VLOOKUP($G1698,county_facts!$A:$BB,37,FALSE)</f>
        <v>60849</v>
      </c>
      <c r="AP1698">
        <f>VLOOKUP($G1698,county_facts!$A:$BB,38,FALSE)</f>
        <v>1.3</v>
      </c>
      <c r="AQ1698">
        <f>VLOOKUP($G1698,county_facts!$A:$BB,39,FALSE)</f>
        <v>7985</v>
      </c>
      <c r="AR1698">
        <f>VLOOKUP($G1698,county_facts!$A:$BB,40,FALSE)</f>
        <v>10506</v>
      </c>
      <c r="AS1698">
        <f>VLOOKUP($G1698,county_facts!$A:$BB,41,FALSE)</f>
        <v>0</v>
      </c>
      <c r="AT1698">
        <f>VLOOKUP($G1698,county_facts!$A:$BB,42,FALSE)</f>
        <v>1.8</v>
      </c>
      <c r="AU1698">
        <f>VLOOKUP($G1698,county_facts!$A:$BB,43,FALSE)</f>
        <v>0</v>
      </c>
      <c r="AV1698">
        <f>VLOOKUP($G1698,county_facts!$A:$BB,44,FALSE)</f>
        <v>0</v>
      </c>
      <c r="AW1698">
        <f>VLOOKUP($G1698,county_facts!$A:$BB,45,FALSE)</f>
        <v>17</v>
      </c>
      <c r="AX1698">
        <f>VLOOKUP($G1698,county_facts!$A:$BB,46,FALSE)</f>
        <v>28</v>
      </c>
      <c r="AY1698">
        <f>VLOOKUP($G1698,county_facts!$A:$BB,47,FALSE)</f>
        <v>0</v>
      </c>
      <c r="AZ1698">
        <f>VLOOKUP($G1698,county_facts!$A:$BB,48,FALSE)</f>
        <v>2064050</v>
      </c>
      <c r="BA1698">
        <f>VLOOKUP($G1698,county_facts!$A:$BB,49,FALSE)</f>
        <v>2489973</v>
      </c>
      <c r="BB1698">
        <f>VLOOKUP($G1698,county_facts!$A:$BB,50,FALSE)</f>
        <v>20620</v>
      </c>
      <c r="BC1698">
        <f>VLOOKUP($G1698,county_facts!$A:$BB,51,FALSE)</f>
        <v>326019</v>
      </c>
      <c r="BD1698">
        <f>VLOOKUP($G1698,county_facts!$A:$BB,52,FALSE)</f>
        <v>853</v>
      </c>
      <c r="BE1698">
        <f>VLOOKUP($G1698,county_facts!$A:$BB,53,FALSE)</f>
        <v>908.37</v>
      </c>
      <c r="BF1698">
        <f>VLOOKUP($G1698,county_facts!$A:$BB,54,FALSE)</f>
        <v>133.30000000000001</v>
      </c>
    </row>
    <row r="1699" spans="1:58" x14ac:dyDescent="0.3">
      <c r="A1699" t="s">
        <v>9</v>
      </c>
      <c r="B1699" t="s">
        <v>677</v>
      </c>
      <c r="C1699">
        <v>1052</v>
      </c>
      <c r="D1699" t="s">
        <v>622</v>
      </c>
      <c r="E1699">
        <v>2258</v>
      </c>
      <c r="F1699">
        <v>0.46589902599999999</v>
      </c>
      <c r="G1699">
        <v>48375</v>
      </c>
      <c r="H1699">
        <f>VLOOKUP($G1699,county_facts!$A:$BB,4,FALSE)</f>
        <v>121627</v>
      </c>
      <c r="I1699">
        <f>VLOOKUP($G1699,county_facts!$A:$BB,5,FALSE)</f>
        <v>121073</v>
      </c>
      <c r="J1699">
        <f>VLOOKUP($G1699,county_facts!$A:$BB,6,FALSE)</f>
        <v>0.5</v>
      </c>
      <c r="K1699">
        <f>VLOOKUP($G1699,county_facts!$A:$BB,7,FALSE)</f>
        <v>121073</v>
      </c>
      <c r="L1699">
        <f>VLOOKUP($G1699,county_facts!$A:$BB,8,FALSE)</f>
        <v>8.3000000000000007</v>
      </c>
      <c r="M1699">
        <f>VLOOKUP($G1699,county_facts!$A:$BB,9,FALSE)</f>
        <v>27.6</v>
      </c>
      <c r="N1699">
        <f>VLOOKUP($G1699,county_facts!$A:$BB,10,FALSE)</f>
        <v>11.6</v>
      </c>
      <c r="O1699">
        <f>VLOOKUP($G1699,county_facts!$A:$BB,11,FALSE)</f>
        <v>48.7</v>
      </c>
      <c r="P1699">
        <f>VLOOKUP($G1699,county_facts!$A:$BB,12,FALSE)</f>
        <v>81.099999999999994</v>
      </c>
      <c r="Q1699">
        <f>VLOOKUP($G1699,county_facts!$A:$BB,13,FALSE)</f>
        <v>10.6</v>
      </c>
      <c r="R1699">
        <f>VLOOKUP($G1699,county_facts!$A:$BB,14,FALSE)</f>
        <v>1.3</v>
      </c>
      <c r="S1699">
        <f>VLOOKUP($G1699,county_facts!$A:$BB,15,FALSE)</f>
        <v>4.8</v>
      </c>
      <c r="T1699">
        <f>VLOOKUP($G1699,county_facts!$A:$BB,16,FALSE)</f>
        <v>0.1</v>
      </c>
      <c r="U1699">
        <f>VLOOKUP($G1699,county_facts!$A:$BB,17,FALSE)</f>
        <v>2</v>
      </c>
      <c r="V1699">
        <f>VLOOKUP($G1699,county_facts!$A:$BB,18,FALSE)</f>
        <v>37.4</v>
      </c>
      <c r="W1699">
        <f>VLOOKUP($G1699,county_facts!$A:$BB,19,FALSE)</f>
        <v>46.3</v>
      </c>
      <c r="X1699">
        <f>VLOOKUP($G1699,county_facts!$A:$BB,20,FALSE)</f>
        <v>78.900000000000006</v>
      </c>
      <c r="Y1699">
        <f>VLOOKUP($G1699,county_facts!$A:$BB,21,FALSE)</f>
        <v>13.9</v>
      </c>
      <c r="Z1699">
        <f>VLOOKUP($G1699,county_facts!$A:$BB,22,FALSE)</f>
        <v>30.6</v>
      </c>
      <c r="AA1699">
        <f>VLOOKUP($G1699,county_facts!$A:$BB,23,FALSE)</f>
        <v>75.7</v>
      </c>
      <c r="AB1699">
        <f>VLOOKUP($G1699,county_facts!$A:$BB,24,FALSE)</f>
        <v>15.6</v>
      </c>
      <c r="AC1699">
        <f>VLOOKUP($G1699,county_facts!$A:$BB,25,FALSE)</f>
        <v>7520</v>
      </c>
      <c r="AD1699">
        <f>VLOOKUP($G1699,county_facts!$A:$BB,26,FALSE)</f>
        <v>18.3</v>
      </c>
      <c r="AE1699">
        <f>VLOOKUP($G1699,county_facts!$A:$BB,27,FALSE)</f>
        <v>49045</v>
      </c>
      <c r="AF1699">
        <f>VLOOKUP($G1699,county_facts!$A:$BB,28,FALSE)</f>
        <v>58.5</v>
      </c>
      <c r="AG1699">
        <f>VLOOKUP($G1699,county_facts!$A:$BB,29,FALSE)</f>
        <v>21</v>
      </c>
      <c r="AH1699">
        <f>VLOOKUP($G1699,county_facts!$A:$BB,30,FALSE)</f>
        <v>85900</v>
      </c>
      <c r="AI1699">
        <f>VLOOKUP($G1699,county_facts!$A:$BB,31,FALSE)</f>
        <v>42751</v>
      </c>
      <c r="AJ1699">
        <f>VLOOKUP($G1699,county_facts!$A:$BB,32,FALSE)</f>
        <v>2.72</v>
      </c>
      <c r="AK1699">
        <f>VLOOKUP($G1699,county_facts!$A:$BB,33,FALSE)</f>
        <v>19861</v>
      </c>
      <c r="AL1699">
        <f>VLOOKUP($G1699,county_facts!$A:$BB,34,FALSE)</f>
        <v>37951</v>
      </c>
      <c r="AM1699">
        <f>VLOOKUP($G1699,county_facts!$A:$BB,35,FALSE)</f>
        <v>23.1</v>
      </c>
      <c r="AN1699">
        <f>VLOOKUP($G1699,county_facts!$A:$BB,36,FALSE)</f>
        <v>3630</v>
      </c>
      <c r="AO1699">
        <f>VLOOKUP($G1699,county_facts!$A:$BB,37,FALSE)</f>
        <v>60849</v>
      </c>
      <c r="AP1699">
        <f>VLOOKUP($G1699,county_facts!$A:$BB,38,FALSE)</f>
        <v>1.3</v>
      </c>
      <c r="AQ1699">
        <f>VLOOKUP($G1699,county_facts!$A:$BB,39,FALSE)</f>
        <v>7985</v>
      </c>
      <c r="AR1699">
        <f>VLOOKUP($G1699,county_facts!$A:$BB,40,FALSE)</f>
        <v>10506</v>
      </c>
      <c r="AS1699">
        <f>VLOOKUP($G1699,county_facts!$A:$BB,41,FALSE)</f>
        <v>0</v>
      </c>
      <c r="AT1699">
        <f>VLOOKUP($G1699,county_facts!$A:$BB,42,FALSE)</f>
        <v>1.8</v>
      </c>
      <c r="AU1699">
        <f>VLOOKUP($G1699,county_facts!$A:$BB,43,FALSE)</f>
        <v>0</v>
      </c>
      <c r="AV1699">
        <f>VLOOKUP($G1699,county_facts!$A:$BB,44,FALSE)</f>
        <v>0</v>
      </c>
      <c r="AW1699">
        <f>VLOOKUP($G1699,county_facts!$A:$BB,45,FALSE)</f>
        <v>17</v>
      </c>
      <c r="AX1699">
        <f>VLOOKUP($G1699,county_facts!$A:$BB,46,FALSE)</f>
        <v>28</v>
      </c>
      <c r="AY1699">
        <f>VLOOKUP($G1699,county_facts!$A:$BB,47,FALSE)</f>
        <v>0</v>
      </c>
      <c r="AZ1699">
        <f>VLOOKUP($G1699,county_facts!$A:$BB,48,FALSE)</f>
        <v>2064050</v>
      </c>
      <c r="BA1699">
        <f>VLOOKUP($G1699,county_facts!$A:$BB,49,FALSE)</f>
        <v>2489973</v>
      </c>
      <c r="BB1699">
        <f>VLOOKUP($G1699,county_facts!$A:$BB,50,FALSE)</f>
        <v>20620</v>
      </c>
      <c r="BC1699">
        <f>VLOOKUP($G1699,county_facts!$A:$BB,51,FALSE)</f>
        <v>326019</v>
      </c>
      <c r="BD1699">
        <f>VLOOKUP($G1699,county_facts!$A:$BB,52,FALSE)</f>
        <v>853</v>
      </c>
      <c r="BE1699">
        <f>VLOOKUP($G1699,county_facts!$A:$BB,53,FALSE)</f>
        <v>908.37</v>
      </c>
      <c r="BF1699">
        <f>VLOOKUP($G1699,county_facts!$A:$BB,54,FALSE)</f>
        <v>133.30000000000001</v>
      </c>
    </row>
    <row r="1700" spans="1:58" x14ac:dyDescent="0.3">
      <c r="A1700" t="s">
        <v>6</v>
      </c>
      <c r="B1700" t="s">
        <v>90</v>
      </c>
      <c r="C1700">
        <v>559</v>
      </c>
      <c r="D1700" t="s">
        <v>622</v>
      </c>
      <c r="E1700">
        <v>884</v>
      </c>
      <c r="F1700">
        <v>0.63235294099999995</v>
      </c>
      <c r="G1700">
        <v>48373</v>
      </c>
      <c r="H1700">
        <f>VLOOKUP($G1700,county_facts!$A:$BB,4,FALSE)</f>
        <v>46079</v>
      </c>
      <c r="I1700">
        <f>VLOOKUP($G1700,county_facts!$A:$BB,5,FALSE)</f>
        <v>45413</v>
      </c>
      <c r="J1700">
        <f>VLOOKUP($G1700,county_facts!$A:$BB,6,FALSE)</f>
        <v>1.5</v>
      </c>
      <c r="K1700">
        <f>VLOOKUP($G1700,county_facts!$A:$BB,7,FALSE)</f>
        <v>45413</v>
      </c>
      <c r="L1700">
        <f>VLOOKUP($G1700,county_facts!$A:$BB,8,FALSE)</f>
        <v>5.6</v>
      </c>
      <c r="M1700">
        <f>VLOOKUP($G1700,county_facts!$A:$BB,9,FALSE)</f>
        <v>20.5</v>
      </c>
      <c r="N1700">
        <f>VLOOKUP($G1700,county_facts!$A:$BB,10,FALSE)</f>
        <v>19.899999999999999</v>
      </c>
      <c r="O1700">
        <f>VLOOKUP($G1700,county_facts!$A:$BB,11,FALSE)</f>
        <v>46.4</v>
      </c>
      <c r="P1700">
        <f>VLOOKUP($G1700,county_facts!$A:$BB,12,FALSE)</f>
        <v>84.1</v>
      </c>
      <c r="Q1700">
        <f>VLOOKUP($G1700,county_facts!$A:$BB,13,FALSE)</f>
        <v>11.4</v>
      </c>
      <c r="R1700">
        <f>VLOOKUP($G1700,county_facts!$A:$BB,14,FALSE)</f>
        <v>2.2000000000000002</v>
      </c>
      <c r="S1700">
        <f>VLOOKUP($G1700,county_facts!$A:$BB,15,FALSE)</f>
        <v>0.7</v>
      </c>
      <c r="T1700">
        <f>VLOOKUP($G1700,county_facts!$A:$BB,16,FALSE)</f>
        <v>0.1</v>
      </c>
      <c r="U1700">
        <f>VLOOKUP($G1700,county_facts!$A:$BB,17,FALSE)</f>
        <v>1.4</v>
      </c>
      <c r="V1700">
        <f>VLOOKUP($G1700,county_facts!$A:$BB,18,FALSE)</f>
        <v>14.4</v>
      </c>
      <c r="W1700">
        <f>VLOOKUP($G1700,county_facts!$A:$BB,19,FALSE)</f>
        <v>71</v>
      </c>
      <c r="X1700">
        <f>VLOOKUP($G1700,county_facts!$A:$BB,20,FALSE)</f>
        <v>85.5</v>
      </c>
      <c r="Y1700">
        <f>VLOOKUP($G1700,county_facts!$A:$BB,21,FALSE)</f>
        <v>6.4</v>
      </c>
      <c r="Z1700">
        <f>VLOOKUP($G1700,county_facts!$A:$BB,22,FALSE)</f>
        <v>13.3</v>
      </c>
      <c r="AA1700">
        <f>VLOOKUP($G1700,county_facts!$A:$BB,23,FALSE)</f>
        <v>76.900000000000006</v>
      </c>
      <c r="AB1700">
        <f>VLOOKUP($G1700,county_facts!$A:$BB,24,FALSE)</f>
        <v>11.3</v>
      </c>
      <c r="AC1700">
        <f>VLOOKUP($G1700,county_facts!$A:$BB,25,FALSE)</f>
        <v>4558</v>
      </c>
      <c r="AD1700">
        <f>VLOOKUP($G1700,county_facts!$A:$BB,26,FALSE)</f>
        <v>26.1</v>
      </c>
      <c r="AE1700">
        <f>VLOOKUP($G1700,county_facts!$A:$BB,27,FALSE)</f>
        <v>23934</v>
      </c>
      <c r="AF1700">
        <f>VLOOKUP($G1700,county_facts!$A:$BB,28,FALSE)</f>
        <v>79.599999999999994</v>
      </c>
      <c r="AG1700">
        <f>VLOOKUP($G1700,county_facts!$A:$BB,29,FALSE)</f>
        <v>3.1</v>
      </c>
      <c r="AH1700">
        <f>VLOOKUP($G1700,county_facts!$A:$BB,30,FALSE)</f>
        <v>78600</v>
      </c>
      <c r="AI1700">
        <f>VLOOKUP($G1700,county_facts!$A:$BB,31,FALSE)</f>
        <v>16980</v>
      </c>
      <c r="AJ1700">
        <f>VLOOKUP($G1700,county_facts!$A:$BB,32,FALSE)</f>
        <v>2.44</v>
      </c>
      <c r="AK1700">
        <f>VLOOKUP($G1700,county_facts!$A:$BB,33,FALSE)</f>
        <v>19498</v>
      </c>
      <c r="AL1700">
        <f>VLOOKUP($G1700,county_facts!$A:$BB,34,FALSE)</f>
        <v>37855</v>
      </c>
      <c r="AM1700">
        <f>VLOOKUP($G1700,county_facts!$A:$BB,35,FALSE)</f>
        <v>20.2</v>
      </c>
      <c r="AN1700">
        <f>VLOOKUP($G1700,county_facts!$A:$BB,36,FALSE)</f>
        <v>712</v>
      </c>
      <c r="AO1700">
        <f>VLOOKUP($G1700,county_facts!$A:$BB,37,FALSE)</f>
        <v>8333</v>
      </c>
      <c r="AP1700">
        <f>VLOOKUP($G1700,county_facts!$A:$BB,38,FALSE)</f>
        <v>-1.6</v>
      </c>
      <c r="AQ1700">
        <f>VLOOKUP($G1700,county_facts!$A:$BB,39,FALSE)</f>
        <v>3507</v>
      </c>
      <c r="AR1700">
        <f>VLOOKUP($G1700,county_facts!$A:$BB,40,FALSE)</f>
        <v>4518</v>
      </c>
      <c r="AS1700">
        <f>VLOOKUP($G1700,county_facts!$A:$BB,41,FALSE)</f>
        <v>0</v>
      </c>
      <c r="AT1700">
        <f>VLOOKUP($G1700,county_facts!$A:$BB,42,FALSE)</f>
        <v>0</v>
      </c>
      <c r="AU1700">
        <f>VLOOKUP($G1700,county_facts!$A:$BB,43,FALSE)</f>
        <v>0</v>
      </c>
      <c r="AV1700">
        <f>VLOOKUP($G1700,county_facts!$A:$BB,44,FALSE)</f>
        <v>0</v>
      </c>
      <c r="AW1700">
        <f>VLOOKUP($G1700,county_facts!$A:$BB,45,FALSE)</f>
        <v>0</v>
      </c>
      <c r="AX1700">
        <f>VLOOKUP($G1700,county_facts!$A:$BB,46,FALSE)</f>
        <v>28.3</v>
      </c>
      <c r="AY1700">
        <f>VLOOKUP($G1700,county_facts!$A:$BB,47,FALSE)</f>
        <v>98527</v>
      </c>
      <c r="AZ1700">
        <f>VLOOKUP($G1700,county_facts!$A:$BB,48,FALSE)</f>
        <v>51110</v>
      </c>
      <c r="BA1700">
        <f>VLOOKUP($G1700,county_facts!$A:$BB,49,FALSE)</f>
        <v>445440</v>
      </c>
      <c r="BB1700">
        <f>VLOOKUP($G1700,county_facts!$A:$BB,50,FALSE)</f>
        <v>9587</v>
      </c>
      <c r="BC1700">
        <f>VLOOKUP($G1700,county_facts!$A:$BB,51,FALSE)</f>
        <v>33372</v>
      </c>
      <c r="BD1700">
        <f>VLOOKUP($G1700,county_facts!$A:$BB,52,FALSE)</f>
        <v>469</v>
      </c>
      <c r="BE1700">
        <f>VLOOKUP($G1700,county_facts!$A:$BB,53,FALSE)</f>
        <v>1057.0899999999999</v>
      </c>
      <c r="BF1700">
        <f>VLOOKUP($G1700,county_facts!$A:$BB,54,FALSE)</f>
        <v>43</v>
      </c>
    </row>
    <row r="1701" spans="1:58" x14ac:dyDescent="0.3">
      <c r="A1701" t="s">
        <v>9</v>
      </c>
      <c r="B1701" t="s">
        <v>90</v>
      </c>
      <c r="C1701">
        <v>325</v>
      </c>
      <c r="D1701" t="s">
        <v>622</v>
      </c>
      <c r="E1701">
        <v>884</v>
      </c>
      <c r="F1701">
        <v>0.367647059</v>
      </c>
      <c r="G1701">
        <v>48373</v>
      </c>
      <c r="H1701">
        <f>VLOOKUP($G1701,county_facts!$A:$BB,4,FALSE)</f>
        <v>46079</v>
      </c>
      <c r="I1701">
        <f>VLOOKUP($G1701,county_facts!$A:$BB,5,FALSE)</f>
        <v>45413</v>
      </c>
      <c r="J1701">
        <f>VLOOKUP($G1701,county_facts!$A:$BB,6,FALSE)</f>
        <v>1.5</v>
      </c>
      <c r="K1701">
        <f>VLOOKUP($G1701,county_facts!$A:$BB,7,FALSE)</f>
        <v>45413</v>
      </c>
      <c r="L1701">
        <f>VLOOKUP($G1701,county_facts!$A:$BB,8,FALSE)</f>
        <v>5.6</v>
      </c>
      <c r="M1701">
        <f>VLOOKUP($G1701,county_facts!$A:$BB,9,FALSE)</f>
        <v>20.5</v>
      </c>
      <c r="N1701">
        <f>VLOOKUP($G1701,county_facts!$A:$BB,10,FALSE)</f>
        <v>19.899999999999999</v>
      </c>
      <c r="O1701">
        <f>VLOOKUP($G1701,county_facts!$A:$BB,11,FALSE)</f>
        <v>46.4</v>
      </c>
      <c r="P1701">
        <f>VLOOKUP($G1701,county_facts!$A:$BB,12,FALSE)</f>
        <v>84.1</v>
      </c>
      <c r="Q1701">
        <f>VLOOKUP($G1701,county_facts!$A:$BB,13,FALSE)</f>
        <v>11.4</v>
      </c>
      <c r="R1701">
        <f>VLOOKUP($G1701,county_facts!$A:$BB,14,FALSE)</f>
        <v>2.2000000000000002</v>
      </c>
      <c r="S1701">
        <f>VLOOKUP($G1701,county_facts!$A:$BB,15,FALSE)</f>
        <v>0.7</v>
      </c>
      <c r="T1701">
        <f>VLOOKUP($G1701,county_facts!$A:$BB,16,FALSE)</f>
        <v>0.1</v>
      </c>
      <c r="U1701">
        <f>VLOOKUP($G1701,county_facts!$A:$BB,17,FALSE)</f>
        <v>1.4</v>
      </c>
      <c r="V1701">
        <f>VLOOKUP($G1701,county_facts!$A:$BB,18,FALSE)</f>
        <v>14.4</v>
      </c>
      <c r="W1701">
        <f>VLOOKUP($G1701,county_facts!$A:$BB,19,FALSE)</f>
        <v>71</v>
      </c>
      <c r="X1701">
        <f>VLOOKUP($G1701,county_facts!$A:$BB,20,FALSE)</f>
        <v>85.5</v>
      </c>
      <c r="Y1701">
        <f>VLOOKUP($G1701,county_facts!$A:$BB,21,FALSE)</f>
        <v>6.4</v>
      </c>
      <c r="Z1701">
        <f>VLOOKUP($G1701,county_facts!$A:$BB,22,FALSE)</f>
        <v>13.3</v>
      </c>
      <c r="AA1701">
        <f>VLOOKUP($G1701,county_facts!$A:$BB,23,FALSE)</f>
        <v>76.900000000000006</v>
      </c>
      <c r="AB1701">
        <f>VLOOKUP($G1701,county_facts!$A:$BB,24,FALSE)</f>
        <v>11.3</v>
      </c>
      <c r="AC1701">
        <f>VLOOKUP($G1701,county_facts!$A:$BB,25,FALSE)</f>
        <v>4558</v>
      </c>
      <c r="AD1701">
        <f>VLOOKUP($G1701,county_facts!$A:$BB,26,FALSE)</f>
        <v>26.1</v>
      </c>
      <c r="AE1701">
        <f>VLOOKUP($G1701,county_facts!$A:$BB,27,FALSE)</f>
        <v>23934</v>
      </c>
      <c r="AF1701">
        <f>VLOOKUP($G1701,county_facts!$A:$BB,28,FALSE)</f>
        <v>79.599999999999994</v>
      </c>
      <c r="AG1701">
        <f>VLOOKUP($G1701,county_facts!$A:$BB,29,FALSE)</f>
        <v>3.1</v>
      </c>
      <c r="AH1701">
        <f>VLOOKUP($G1701,county_facts!$A:$BB,30,FALSE)</f>
        <v>78600</v>
      </c>
      <c r="AI1701">
        <f>VLOOKUP($G1701,county_facts!$A:$BB,31,FALSE)</f>
        <v>16980</v>
      </c>
      <c r="AJ1701">
        <f>VLOOKUP($G1701,county_facts!$A:$BB,32,FALSE)</f>
        <v>2.44</v>
      </c>
      <c r="AK1701">
        <f>VLOOKUP($G1701,county_facts!$A:$BB,33,FALSE)</f>
        <v>19498</v>
      </c>
      <c r="AL1701">
        <f>VLOOKUP($G1701,county_facts!$A:$BB,34,FALSE)</f>
        <v>37855</v>
      </c>
      <c r="AM1701">
        <f>VLOOKUP($G1701,county_facts!$A:$BB,35,FALSE)</f>
        <v>20.2</v>
      </c>
      <c r="AN1701">
        <f>VLOOKUP($G1701,county_facts!$A:$BB,36,FALSE)</f>
        <v>712</v>
      </c>
      <c r="AO1701">
        <f>VLOOKUP($G1701,county_facts!$A:$BB,37,FALSE)</f>
        <v>8333</v>
      </c>
      <c r="AP1701">
        <f>VLOOKUP($G1701,county_facts!$A:$BB,38,FALSE)</f>
        <v>-1.6</v>
      </c>
      <c r="AQ1701">
        <f>VLOOKUP($G1701,county_facts!$A:$BB,39,FALSE)</f>
        <v>3507</v>
      </c>
      <c r="AR1701">
        <f>VLOOKUP($G1701,county_facts!$A:$BB,40,FALSE)</f>
        <v>4518</v>
      </c>
      <c r="AS1701">
        <f>VLOOKUP($G1701,county_facts!$A:$BB,41,FALSE)</f>
        <v>0</v>
      </c>
      <c r="AT1701">
        <f>VLOOKUP($G1701,county_facts!$A:$BB,42,FALSE)</f>
        <v>0</v>
      </c>
      <c r="AU1701">
        <f>VLOOKUP($G1701,county_facts!$A:$BB,43,FALSE)</f>
        <v>0</v>
      </c>
      <c r="AV1701">
        <f>VLOOKUP($G1701,county_facts!$A:$BB,44,FALSE)</f>
        <v>0</v>
      </c>
      <c r="AW1701">
        <f>VLOOKUP($G1701,county_facts!$A:$BB,45,FALSE)</f>
        <v>0</v>
      </c>
      <c r="AX1701">
        <f>VLOOKUP($G1701,county_facts!$A:$BB,46,FALSE)</f>
        <v>28.3</v>
      </c>
      <c r="AY1701">
        <f>VLOOKUP($G1701,county_facts!$A:$BB,47,FALSE)</f>
        <v>98527</v>
      </c>
      <c r="AZ1701">
        <f>VLOOKUP($G1701,county_facts!$A:$BB,48,FALSE)</f>
        <v>51110</v>
      </c>
      <c r="BA1701">
        <f>VLOOKUP($G1701,county_facts!$A:$BB,49,FALSE)</f>
        <v>445440</v>
      </c>
      <c r="BB1701">
        <f>VLOOKUP($G1701,county_facts!$A:$BB,50,FALSE)</f>
        <v>9587</v>
      </c>
      <c r="BC1701">
        <f>VLOOKUP($G1701,county_facts!$A:$BB,51,FALSE)</f>
        <v>33372</v>
      </c>
      <c r="BD1701">
        <f>VLOOKUP($G1701,county_facts!$A:$BB,52,FALSE)</f>
        <v>469</v>
      </c>
      <c r="BE1701">
        <f>VLOOKUP($G1701,county_facts!$A:$BB,53,FALSE)</f>
        <v>1057.0899999999999</v>
      </c>
      <c r="BF1701">
        <f>VLOOKUP($G1701,county_facts!$A:$BB,54,FALSE)</f>
        <v>43</v>
      </c>
    </row>
    <row r="1702" spans="1:58" x14ac:dyDescent="0.3">
      <c r="A1702" t="s">
        <v>6</v>
      </c>
      <c r="B1702" t="s">
        <v>678</v>
      </c>
      <c r="C1702">
        <v>222</v>
      </c>
      <c r="D1702" t="s">
        <v>622</v>
      </c>
      <c r="E1702">
        <v>440</v>
      </c>
      <c r="F1702">
        <v>0.50454545500000003</v>
      </c>
      <c r="G1702">
        <v>48371</v>
      </c>
      <c r="H1702">
        <f>VLOOKUP($G1702,county_facts!$A:$BB,4,FALSE)</f>
        <v>15893</v>
      </c>
      <c r="I1702">
        <f>VLOOKUP($G1702,county_facts!$A:$BB,5,FALSE)</f>
        <v>15507</v>
      </c>
      <c r="J1702">
        <f>VLOOKUP($G1702,county_facts!$A:$BB,6,FALSE)</f>
        <v>2.5</v>
      </c>
      <c r="K1702">
        <f>VLOOKUP($G1702,county_facts!$A:$BB,7,FALSE)</f>
        <v>15507</v>
      </c>
      <c r="L1702">
        <f>VLOOKUP($G1702,county_facts!$A:$BB,8,FALSE)</f>
        <v>7.6</v>
      </c>
      <c r="M1702">
        <f>VLOOKUP($G1702,county_facts!$A:$BB,9,FALSE)</f>
        <v>24.5</v>
      </c>
      <c r="N1702">
        <f>VLOOKUP($G1702,county_facts!$A:$BB,10,FALSE)</f>
        <v>12.4</v>
      </c>
      <c r="O1702">
        <f>VLOOKUP($G1702,county_facts!$A:$BB,11,FALSE)</f>
        <v>43.3</v>
      </c>
      <c r="P1702">
        <f>VLOOKUP($G1702,county_facts!$A:$BB,12,FALSE)</f>
        <v>92.2</v>
      </c>
      <c r="Q1702">
        <f>VLOOKUP($G1702,county_facts!$A:$BB,13,FALSE)</f>
        <v>4.4000000000000004</v>
      </c>
      <c r="R1702">
        <f>VLOOKUP($G1702,county_facts!$A:$BB,14,FALSE)</f>
        <v>1.1000000000000001</v>
      </c>
      <c r="S1702">
        <f>VLOOKUP($G1702,county_facts!$A:$BB,15,FALSE)</f>
        <v>1.2</v>
      </c>
      <c r="T1702">
        <f>VLOOKUP($G1702,county_facts!$A:$BB,16,FALSE)</f>
        <v>0.1</v>
      </c>
      <c r="U1702">
        <f>VLOOKUP($G1702,county_facts!$A:$BB,17,FALSE)</f>
        <v>1</v>
      </c>
      <c r="V1702">
        <f>VLOOKUP($G1702,county_facts!$A:$BB,18,FALSE)</f>
        <v>67.599999999999994</v>
      </c>
      <c r="W1702">
        <f>VLOOKUP($G1702,county_facts!$A:$BB,19,FALSE)</f>
        <v>26.5</v>
      </c>
      <c r="X1702">
        <f>VLOOKUP($G1702,county_facts!$A:$BB,20,FALSE)</f>
        <v>81.8</v>
      </c>
      <c r="Y1702">
        <f>VLOOKUP($G1702,county_facts!$A:$BB,21,FALSE)</f>
        <v>14.3</v>
      </c>
      <c r="Z1702">
        <f>VLOOKUP($G1702,county_facts!$A:$BB,22,FALSE)</f>
        <v>52.2</v>
      </c>
      <c r="AA1702">
        <f>VLOOKUP($G1702,county_facts!$A:$BB,23,FALSE)</f>
        <v>68.7</v>
      </c>
      <c r="AB1702">
        <f>VLOOKUP($G1702,county_facts!$A:$BB,24,FALSE)</f>
        <v>12.7</v>
      </c>
      <c r="AC1702">
        <f>VLOOKUP($G1702,county_facts!$A:$BB,25,FALSE)</f>
        <v>825</v>
      </c>
      <c r="AD1702">
        <f>VLOOKUP($G1702,county_facts!$A:$BB,26,FALSE)</f>
        <v>17</v>
      </c>
      <c r="AE1702">
        <f>VLOOKUP($G1702,county_facts!$A:$BB,27,FALSE)</f>
        <v>5596</v>
      </c>
      <c r="AF1702">
        <f>VLOOKUP($G1702,county_facts!$A:$BB,28,FALSE)</f>
        <v>65.400000000000006</v>
      </c>
      <c r="AG1702">
        <f>VLOOKUP($G1702,county_facts!$A:$BB,29,FALSE)</f>
        <v>13.1</v>
      </c>
      <c r="AH1702">
        <f>VLOOKUP($G1702,county_facts!$A:$BB,30,FALSE)</f>
        <v>64300</v>
      </c>
      <c r="AI1702">
        <f>VLOOKUP($G1702,county_facts!$A:$BB,31,FALSE)</f>
        <v>4588</v>
      </c>
      <c r="AJ1702">
        <f>VLOOKUP($G1702,county_facts!$A:$BB,32,FALSE)</f>
        <v>2.89</v>
      </c>
      <c r="AK1702">
        <f>VLOOKUP($G1702,county_facts!$A:$BB,33,FALSE)</f>
        <v>20245</v>
      </c>
      <c r="AL1702">
        <f>VLOOKUP($G1702,county_facts!$A:$BB,34,FALSE)</f>
        <v>47019</v>
      </c>
      <c r="AM1702">
        <f>VLOOKUP($G1702,county_facts!$A:$BB,35,FALSE)</f>
        <v>16.7</v>
      </c>
      <c r="AN1702">
        <f>VLOOKUP($G1702,county_facts!$A:$BB,36,FALSE)</f>
        <v>337</v>
      </c>
      <c r="AO1702">
        <f>VLOOKUP($G1702,county_facts!$A:$BB,37,FALSE)</f>
        <v>4625</v>
      </c>
      <c r="AP1702">
        <f>VLOOKUP($G1702,county_facts!$A:$BB,38,FALSE)</f>
        <v>3</v>
      </c>
      <c r="AQ1702">
        <f>VLOOKUP($G1702,county_facts!$A:$BB,39,FALSE)</f>
        <v>898</v>
      </c>
      <c r="AR1702">
        <f>VLOOKUP($G1702,county_facts!$A:$BB,40,FALSE)</f>
        <v>1211</v>
      </c>
      <c r="AS1702">
        <f>VLOOKUP($G1702,county_facts!$A:$BB,41,FALSE)</f>
        <v>0</v>
      </c>
      <c r="AT1702">
        <f>VLOOKUP($G1702,county_facts!$A:$BB,42,FALSE)</f>
        <v>0</v>
      </c>
      <c r="AU1702">
        <f>VLOOKUP($G1702,county_facts!$A:$BB,43,FALSE)</f>
        <v>0</v>
      </c>
      <c r="AV1702">
        <f>VLOOKUP($G1702,county_facts!$A:$BB,44,FALSE)</f>
        <v>0</v>
      </c>
      <c r="AW1702">
        <f>VLOOKUP($G1702,county_facts!$A:$BB,45,FALSE)</f>
        <v>0</v>
      </c>
      <c r="AX1702">
        <f>VLOOKUP($G1702,county_facts!$A:$BB,46,FALSE)</f>
        <v>15</v>
      </c>
      <c r="AY1702">
        <f>VLOOKUP($G1702,county_facts!$A:$BB,47,FALSE)</f>
        <v>0</v>
      </c>
      <c r="AZ1702">
        <f>VLOOKUP($G1702,county_facts!$A:$BB,48,FALSE)</f>
        <v>117045</v>
      </c>
      <c r="BA1702">
        <f>VLOOKUP($G1702,county_facts!$A:$BB,49,FALSE)</f>
        <v>153994</v>
      </c>
      <c r="BB1702">
        <f>VLOOKUP($G1702,county_facts!$A:$BB,50,FALSE)</f>
        <v>9730</v>
      </c>
      <c r="BC1702">
        <f>VLOOKUP($G1702,county_facts!$A:$BB,51,FALSE)</f>
        <v>24316</v>
      </c>
      <c r="BD1702">
        <f>VLOOKUP($G1702,county_facts!$A:$BB,52,FALSE)</f>
        <v>7</v>
      </c>
      <c r="BE1702">
        <f>VLOOKUP($G1702,county_facts!$A:$BB,53,FALSE)</f>
        <v>4763.8500000000004</v>
      </c>
      <c r="BF1702">
        <f>VLOOKUP($G1702,county_facts!$A:$BB,54,FALSE)</f>
        <v>3.3</v>
      </c>
    </row>
    <row r="1703" spans="1:58" x14ac:dyDescent="0.3">
      <c r="A1703" t="s">
        <v>9</v>
      </c>
      <c r="B1703" t="s">
        <v>678</v>
      </c>
      <c r="C1703">
        <v>218</v>
      </c>
      <c r="D1703" t="s">
        <v>622</v>
      </c>
      <c r="E1703">
        <v>440</v>
      </c>
      <c r="F1703">
        <v>0.49545454500000002</v>
      </c>
      <c r="G1703">
        <v>48371</v>
      </c>
      <c r="H1703">
        <f>VLOOKUP($G1703,county_facts!$A:$BB,4,FALSE)</f>
        <v>15893</v>
      </c>
      <c r="I1703">
        <f>VLOOKUP($G1703,county_facts!$A:$BB,5,FALSE)</f>
        <v>15507</v>
      </c>
      <c r="J1703">
        <f>VLOOKUP($G1703,county_facts!$A:$BB,6,FALSE)</f>
        <v>2.5</v>
      </c>
      <c r="K1703">
        <f>VLOOKUP($G1703,county_facts!$A:$BB,7,FALSE)</f>
        <v>15507</v>
      </c>
      <c r="L1703">
        <f>VLOOKUP($G1703,county_facts!$A:$BB,8,FALSE)</f>
        <v>7.6</v>
      </c>
      <c r="M1703">
        <f>VLOOKUP($G1703,county_facts!$A:$BB,9,FALSE)</f>
        <v>24.5</v>
      </c>
      <c r="N1703">
        <f>VLOOKUP($G1703,county_facts!$A:$BB,10,FALSE)</f>
        <v>12.4</v>
      </c>
      <c r="O1703">
        <f>VLOOKUP($G1703,county_facts!$A:$BB,11,FALSE)</f>
        <v>43.3</v>
      </c>
      <c r="P1703">
        <f>VLOOKUP($G1703,county_facts!$A:$BB,12,FALSE)</f>
        <v>92.2</v>
      </c>
      <c r="Q1703">
        <f>VLOOKUP($G1703,county_facts!$A:$BB,13,FALSE)</f>
        <v>4.4000000000000004</v>
      </c>
      <c r="R1703">
        <f>VLOOKUP($G1703,county_facts!$A:$BB,14,FALSE)</f>
        <v>1.1000000000000001</v>
      </c>
      <c r="S1703">
        <f>VLOOKUP($G1703,county_facts!$A:$BB,15,FALSE)</f>
        <v>1.2</v>
      </c>
      <c r="T1703">
        <f>VLOOKUP($G1703,county_facts!$A:$BB,16,FALSE)</f>
        <v>0.1</v>
      </c>
      <c r="U1703">
        <f>VLOOKUP($G1703,county_facts!$A:$BB,17,FALSE)</f>
        <v>1</v>
      </c>
      <c r="V1703">
        <f>VLOOKUP($G1703,county_facts!$A:$BB,18,FALSE)</f>
        <v>67.599999999999994</v>
      </c>
      <c r="W1703">
        <f>VLOOKUP($G1703,county_facts!$A:$BB,19,FALSE)</f>
        <v>26.5</v>
      </c>
      <c r="X1703">
        <f>VLOOKUP($G1703,county_facts!$A:$BB,20,FALSE)</f>
        <v>81.8</v>
      </c>
      <c r="Y1703">
        <f>VLOOKUP($G1703,county_facts!$A:$BB,21,FALSE)</f>
        <v>14.3</v>
      </c>
      <c r="Z1703">
        <f>VLOOKUP($G1703,county_facts!$A:$BB,22,FALSE)</f>
        <v>52.2</v>
      </c>
      <c r="AA1703">
        <f>VLOOKUP($G1703,county_facts!$A:$BB,23,FALSE)</f>
        <v>68.7</v>
      </c>
      <c r="AB1703">
        <f>VLOOKUP($G1703,county_facts!$A:$BB,24,FALSE)</f>
        <v>12.7</v>
      </c>
      <c r="AC1703">
        <f>VLOOKUP($G1703,county_facts!$A:$BB,25,FALSE)</f>
        <v>825</v>
      </c>
      <c r="AD1703">
        <f>VLOOKUP($G1703,county_facts!$A:$BB,26,FALSE)</f>
        <v>17</v>
      </c>
      <c r="AE1703">
        <f>VLOOKUP($G1703,county_facts!$A:$BB,27,FALSE)</f>
        <v>5596</v>
      </c>
      <c r="AF1703">
        <f>VLOOKUP($G1703,county_facts!$A:$BB,28,FALSE)</f>
        <v>65.400000000000006</v>
      </c>
      <c r="AG1703">
        <f>VLOOKUP($G1703,county_facts!$A:$BB,29,FALSE)</f>
        <v>13.1</v>
      </c>
      <c r="AH1703">
        <f>VLOOKUP($G1703,county_facts!$A:$BB,30,FALSE)</f>
        <v>64300</v>
      </c>
      <c r="AI1703">
        <f>VLOOKUP($G1703,county_facts!$A:$BB,31,FALSE)</f>
        <v>4588</v>
      </c>
      <c r="AJ1703">
        <f>VLOOKUP($G1703,county_facts!$A:$BB,32,FALSE)</f>
        <v>2.89</v>
      </c>
      <c r="AK1703">
        <f>VLOOKUP($G1703,county_facts!$A:$BB,33,FALSE)</f>
        <v>20245</v>
      </c>
      <c r="AL1703">
        <f>VLOOKUP($G1703,county_facts!$A:$BB,34,FALSE)</f>
        <v>47019</v>
      </c>
      <c r="AM1703">
        <f>VLOOKUP($G1703,county_facts!$A:$BB,35,FALSE)</f>
        <v>16.7</v>
      </c>
      <c r="AN1703">
        <f>VLOOKUP($G1703,county_facts!$A:$BB,36,FALSE)</f>
        <v>337</v>
      </c>
      <c r="AO1703">
        <f>VLOOKUP($G1703,county_facts!$A:$BB,37,FALSE)</f>
        <v>4625</v>
      </c>
      <c r="AP1703">
        <f>VLOOKUP($G1703,county_facts!$A:$BB,38,FALSE)</f>
        <v>3</v>
      </c>
      <c r="AQ1703">
        <f>VLOOKUP($G1703,county_facts!$A:$BB,39,FALSE)</f>
        <v>898</v>
      </c>
      <c r="AR1703">
        <f>VLOOKUP($G1703,county_facts!$A:$BB,40,FALSE)</f>
        <v>1211</v>
      </c>
      <c r="AS1703">
        <f>VLOOKUP($G1703,county_facts!$A:$BB,41,FALSE)</f>
        <v>0</v>
      </c>
      <c r="AT1703">
        <f>VLOOKUP($G1703,county_facts!$A:$BB,42,FALSE)</f>
        <v>0</v>
      </c>
      <c r="AU1703">
        <f>VLOOKUP($G1703,county_facts!$A:$BB,43,FALSE)</f>
        <v>0</v>
      </c>
      <c r="AV1703">
        <f>VLOOKUP($G1703,county_facts!$A:$BB,44,FALSE)</f>
        <v>0</v>
      </c>
      <c r="AW1703">
        <f>VLOOKUP($G1703,county_facts!$A:$BB,45,FALSE)</f>
        <v>0</v>
      </c>
      <c r="AX1703">
        <f>VLOOKUP($G1703,county_facts!$A:$BB,46,FALSE)</f>
        <v>15</v>
      </c>
      <c r="AY1703">
        <f>VLOOKUP($G1703,county_facts!$A:$BB,47,FALSE)</f>
        <v>0</v>
      </c>
      <c r="AZ1703">
        <f>VLOOKUP($G1703,county_facts!$A:$BB,48,FALSE)</f>
        <v>117045</v>
      </c>
      <c r="BA1703">
        <f>VLOOKUP($G1703,county_facts!$A:$BB,49,FALSE)</f>
        <v>153994</v>
      </c>
      <c r="BB1703">
        <f>VLOOKUP($G1703,county_facts!$A:$BB,50,FALSE)</f>
        <v>9730</v>
      </c>
      <c r="BC1703">
        <f>VLOOKUP($G1703,county_facts!$A:$BB,51,FALSE)</f>
        <v>24316</v>
      </c>
      <c r="BD1703">
        <f>VLOOKUP($G1703,county_facts!$A:$BB,52,FALSE)</f>
        <v>7</v>
      </c>
      <c r="BE1703">
        <f>VLOOKUP($G1703,county_facts!$A:$BB,53,FALSE)</f>
        <v>4763.8500000000004</v>
      </c>
      <c r="BF1703">
        <f>VLOOKUP($G1703,county_facts!$A:$BB,54,FALSE)</f>
        <v>3.3</v>
      </c>
    </row>
    <row r="1704" spans="1:58" x14ac:dyDescent="0.3">
      <c r="A1704" t="s">
        <v>6</v>
      </c>
      <c r="B1704" t="s">
        <v>679</v>
      </c>
      <c r="C1704">
        <v>48</v>
      </c>
      <c r="D1704" t="s">
        <v>622</v>
      </c>
      <c r="E1704">
        <v>79</v>
      </c>
      <c r="F1704">
        <v>0.607594937</v>
      </c>
      <c r="G1704">
        <v>48369</v>
      </c>
      <c r="H1704">
        <f>VLOOKUP($G1704,county_facts!$A:$BB,4,FALSE)</f>
        <v>9908</v>
      </c>
      <c r="I1704">
        <f>VLOOKUP($G1704,county_facts!$A:$BB,5,FALSE)</f>
        <v>10269</v>
      </c>
      <c r="J1704">
        <f>VLOOKUP($G1704,county_facts!$A:$BB,6,FALSE)</f>
        <v>-3.5</v>
      </c>
      <c r="K1704">
        <f>VLOOKUP($G1704,county_facts!$A:$BB,7,FALSE)</f>
        <v>10269</v>
      </c>
      <c r="L1704">
        <f>VLOOKUP($G1704,county_facts!$A:$BB,8,FALSE)</f>
        <v>8.1999999999999993</v>
      </c>
      <c r="M1704">
        <f>VLOOKUP($G1704,county_facts!$A:$BB,9,FALSE)</f>
        <v>29.1</v>
      </c>
      <c r="N1704">
        <f>VLOOKUP($G1704,county_facts!$A:$BB,10,FALSE)</f>
        <v>12.7</v>
      </c>
      <c r="O1704">
        <f>VLOOKUP($G1704,county_facts!$A:$BB,11,FALSE)</f>
        <v>48.3</v>
      </c>
      <c r="P1704">
        <f>VLOOKUP($G1704,county_facts!$A:$BB,12,FALSE)</f>
        <v>94.4</v>
      </c>
      <c r="Q1704">
        <f>VLOOKUP($G1704,county_facts!$A:$BB,13,FALSE)</f>
        <v>1.7</v>
      </c>
      <c r="R1704">
        <f>VLOOKUP($G1704,county_facts!$A:$BB,14,FALSE)</f>
        <v>2</v>
      </c>
      <c r="S1704">
        <f>VLOOKUP($G1704,county_facts!$A:$BB,15,FALSE)</f>
        <v>0.5</v>
      </c>
      <c r="T1704">
        <f>VLOOKUP($G1704,county_facts!$A:$BB,16,FALSE)</f>
        <v>0.3</v>
      </c>
      <c r="U1704">
        <f>VLOOKUP($G1704,county_facts!$A:$BB,17,FALSE)</f>
        <v>1</v>
      </c>
      <c r="V1704">
        <f>VLOOKUP($G1704,county_facts!$A:$BB,18,FALSE)</f>
        <v>62.1</v>
      </c>
      <c r="W1704">
        <f>VLOOKUP($G1704,county_facts!$A:$BB,19,FALSE)</f>
        <v>35.9</v>
      </c>
      <c r="X1704">
        <f>VLOOKUP($G1704,county_facts!$A:$BB,20,FALSE)</f>
        <v>83.4</v>
      </c>
      <c r="Y1704">
        <f>VLOOKUP($G1704,county_facts!$A:$BB,21,FALSE)</f>
        <v>17.7</v>
      </c>
      <c r="Z1704">
        <f>VLOOKUP($G1704,county_facts!$A:$BB,22,FALSE)</f>
        <v>49.4</v>
      </c>
      <c r="AA1704">
        <f>VLOOKUP($G1704,county_facts!$A:$BB,23,FALSE)</f>
        <v>62.5</v>
      </c>
      <c r="AB1704">
        <f>VLOOKUP($G1704,county_facts!$A:$BB,24,FALSE)</f>
        <v>16.2</v>
      </c>
      <c r="AC1704">
        <f>VLOOKUP($G1704,county_facts!$A:$BB,25,FALSE)</f>
        <v>367</v>
      </c>
      <c r="AD1704">
        <f>VLOOKUP($G1704,county_facts!$A:$BB,26,FALSE)</f>
        <v>15</v>
      </c>
      <c r="AE1704">
        <f>VLOOKUP($G1704,county_facts!$A:$BB,27,FALSE)</f>
        <v>3785</v>
      </c>
      <c r="AF1704">
        <f>VLOOKUP($G1704,county_facts!$A:$BB,28,FALSE)</f>
        <v>71.2</v>
      </c>
      <c r="AG1704">
        <f>VLOOKUP($G1704,county_facts!$A:$BB,29,FALSE)</f>
        <v>4.7</v>
      </c>
      <c r="AH1704">
        <f>VLOOKUP($G1704,county_facts!$A:$BB,30,FALSE)</f>
        <v>86400</v>
      </c>
      <c r="AI1704">
        <f>VLOOKUP($G1704,county_facts!$A:$BB,31,FALSE)</f>
        <v>3215</v>
      </c>
      <c r="AJ1704">
        <f>VLOOKUP($G1704,county_facts!$A:$BB,32,FALSE)</f>
        <v>3.12</v>
      </c>
      <c r="AK1704">
        <f>VLOOKUP($G1704,county_facts!$A:$BB,33,FALSE)</f>
        <v>19304</v>
      </c>
      <c r="AL1704">
        <f>VLOOKUP($G1704,county_facts!$A:$BB,34,FALSE)</f>
        <v>44943</v>
      </c>
      <c r="AM1704">
        <f>VLOOKUP($G1704,county_facts!$A:$BB,35,FALSE)</f>
        <v>21.3</v>
      </c>
      <c r="AN1704">
        <f>VLOOKUP($G1704,county_facts!$A:$BB,36,FALSE)</f>
        <v>207</v>
      </c>
      <c r="AO1704">
        <f>VLOOKUP($G1704,county_facts!$A:$BB,37,FALSE)</f>
        <v>3383</v>
      </c>
      <c r="AP1704">
        <f>VLOOKUP($G1704,county_facts!$A:$BB,38,FALSE)</f>
        <v>11.2</v>
      </c>
      <c r="AQ1704">
        <f>VLOOKUP($G1704,county_facts!$A:$BB,39,FALSE)</f>
        <v>480</v>
      </c>
      <c r="AR1704">
        <f>VLOOKUP($G1704,county_facts!$A:$BB,40,FALSE)</f>
        <v>718</v>
      </c>
      <c r="AS1704">
        <f>VLOOKUP($G1704,county_facts!$A:$BB,41,FALSE)</f>
        <v>0</v>
      </c>
      <c r="AT1704">
        <f>VLOOKUP($G1704,county_facts!$A:$BB,42,FALSE)</f>
        <v>0</v>
      </c>
      <c r="AU1704">
        <f>VLOOKUP($G1704,county_facts!$A:$BB,43,FALSE)</f>
        <v>0</v>
      </c>
      <c r="AV1704">
        <f>VLOOKUP($G1704,county_facts!$A:$BB,44,FALSE)</f>
        <v>0</v>
      </c>
      <c r="AW1704">
        <f>VLOOKUP($G1704,county_facts!$A:$BB,45,FALSE)</f>
        <v>0</v>
      </c>
      <c r="AX1704">
        <f>VLOOKUP($G1704,county_facts!$A:$BB,46,FALSE)</f>
        <v>0</v>
      </c>
      <c r="AY1704">
        <f>VLOOKUP($G1704,county_facts!$A:$BB,47,FALSE)</f>
        <v>0</v>
      </c>
      <c r="AZ1704">
        <f>VLOOKUP($G1704,county_facts!$A:$BB,48,FALSE)</f>
        <v>224947</v>
      </c>
      <c r="BA1704">
        <f>VLOOKUP($G1704,county_facts!$A:$BB,49,FALSE)</f>
        <v>39479</v>
      </c>
      <c r="BB1704">
        <f>VLOOKUP($G1704,county_facts!$A:$BB,50,FALSE)</f>
        <v>4199</v>
      </c>
      <c r="BC1704">
        <f>VLOOKUP($G1704,county_facts!$A:$BB,51,FALSE)</f>
        <v>1827</v>
      </c>
      <c r="BD1704">
        <f>VLOOKUP($G1704,county_facts!$A:$BB,52,FALSE)</f>
        <v>13</v>
      </c>
      <c r="BE1704">
        <f>VLOOKUP($G1704,county_facts!$A:$BB,53,FALSE)</f>
        <v>880.78</v>
      </c>
      <c r="BF1704">
        <f>VLOOKUP($G1704,county_facts!$A:$BB,54,FALSE)</f>
        <v>11.7</v>
      </c>
    </row>
    <row r="1705" spans="1:58" x14ac:dyDescent="0.3">
      <c r="A1705" t="s">
        <v>9</v>
      </c>
      <c r="B1705" t="s">
        <v>679</v>
      </c>
      <c r="C1705">
        <v>31</v>
      </c>
      <c r="D1705" t="s">
        <v>622</v>
      </c>
      <c r="E1705">
        <v>79</v>
      </c>
      <c r="F1705">
        <v>0.392405063</v>
      </c>
      <c r="G1705">
        <v>48369</v>
      </c>
      <c r="H1705">
        <f>VLOOKUP($G1705,county_facts!$A:$BB,4,FALSE)</f>
        <v>9908</v>
      </c>
      <c r="I1705">
        <f>VLOOKUP($G1705,county_facts!$A:$BB,5,FALSE)</f>
        <v>10269</v>
      </c>
      <c r="J1705">
        <f>VLOOKUP($G1705,county_facts!$A:$BB,6,FALSE)</f>
        <v>-3.5</v>
      </c>
      <c r="K1705">
        <f>VLOOKUP($G1705,county_facts!$A:$BB,7,FALSE)</f>
        <v>10269</v>
      </c>
      <c r="L1705">
        <f>VLOOKUP($G1705,county_facts!$A:$BB,8,FALSE)</f>
        <v>8.1999999999999993</v>
      </c>
      <c r="M1705">
        <f>VLOOKUP($G1705,county_facts!$A:$BB,9,FALSE)</f>
        <v>29.1</v>
      </c>
      <c r="N1705">
        <f>VLOOKUP($G1705,county_facts!$A:$BB,10,FALSE)</f>
        <v>12.7</v>
      </c>
      <c r="O1705">
        <f>VLOOKUP($G1705,county_facts!$A:$BB,11,FALSE)</f>
        <v>48.3</v>
      </c>
      <c r="P1705">
        <f>VLOOKUP($G1705,county_facts!$A:$BB,12,FALSE)</f>
        <v>94.4</v>
      </c>
      <c r="Q1705">
        <f>VLOOKUP($G1705,county_facts!$A:$BB,13,FALSE)</f>
        <v>1.7</v>
      </c>
      <c r="R1705">
        <f>VLOOKUP($G1705,county_facts!$A:$BB,14,FALSE)</f>
        <v>2</v>
      </c>
      <c r="S1705">
        <f>VLOOKUP($G1705,county_facts!$A:$BB,15,FALSE)</f>
        <v>0.5</v>
      </c>
      <c r="T1705">
        <f>VLOOKUP($G1705,county_facts!$A:$BB,16,FALSE)</f>
        <v>0.3</v>
      </c>
      <c r="U1705">
        <f>VLOOKUP($G1705,county_facts!$A:$BB,17,FALSE)</f>
        <v>1</v>
      </c>
      <c r="V1705">
        <f>VLOOKUP($G1705,county_facts!$A:$BB,18,FALSE)</f>
        <v>62.1</v>
      </c>
      <c r="W1705">
        <f>VLOOKUP($G1705,county_facts!$A:$BB,19,FALSE)</f>
        <v>35.9</v>
      </c>
      <c r="X1705">
        <f>VLOOKUP($G1705,county_facts!$A:$BB,20,FALSE)</f>
        <v>83.4</v>
      </c>
      <c r="Y1705">
        <f>VLOOKUP($G1705,county_facts!$A:$BB,21,FALSE)</f>
        <v>17.7</v>
      </c>
      <c r="Z1705">
        <f>VLOOKUP($G1705,county_facts!$A:$BB,22,FALSE)</f>
        <v>49.4</v>
      </c>
      <c r="AA1705">
        <f>VLOOKUP($G1705,county_facts!$A:$BB,23,FALSE)</f>
        <v>62.5</v>
      </c>
      <c r="AB1705">
        <f>VLOOKUP($G1705,county_facts!$A:$BB,24,FALSE)</f>
        <v>16.2</v>
      </c>
      <c r="AC1705">
        <f>VLOOKUP($G1705,county_facts!$A:$BB,25,FALSE)</f>
        <v>367</v>
      </c>
      <c r="AD1705">
        <f>VLOOKUP($G1705,county_facts!$A:$BB,26,FALSE)</f>
        <v>15</v>
      </c>
      <c r="AE1705">
        <f>VLOOKUP($G1705,county_facts!$A:$BB,27,FALSE)</f>
        <v>3785</v>
      </c>
      <c r="AF1705">
        <f>VLOOKUP($G1705,county_facts!$A:$BB,28,FALSE)</f>
        <v>71.2</v>
      </c>
      <c r="AG1705">
        <f>VLOOKUP($G1705,county_facts!$A:$BB,29,FALSE)</f>
        <v>4.7</v>
      </c>
      <c r="AH1705">
        <f>VLOOKUP($G1705,county_facts!$A:$BB,30,FALSE)</f>
        <v>86400</v>
      </c>
      <c r="AI1705">
        <f>VLOOKUP($G1705,county_facts!$A:$BB,31,FALSE)</f>
        <v>3215</v>
      </c>
      <c r="AJ1705">
        <f>VLOOKUP($G1705,county_facts!$A:$BB,32,FALSE)</f>
        <v>3.12</v>
      </c>
      <c r="AK1705">
        <f>VLOOKUP($G1705,county_facts!$A:$BB,33,FALSE)</f>
        <v>19304</v>
      </c>
      <c r="AL1705">
        <f>VLOOKUP($G1705,county_facts!$A:$BB,34,FALSE)</f>
        <v>44943</v>
      </c>
      <c r="AM1705">
        <f>VLOOKUP($G1705,county_facts!$A:$BB,35,FALSE)</f>
        <v>21.3</v>
      </c>
      <c r="AN1705">
        <f>VLOOKUP($G1705,county_facts!$A:$BB,36,FALSE)</f>
        <v>207</v>
      </c>
      <c r="AO1705">
        <f>VLOOKUP($G1705,county_facts!$A:$BB,37,FALSE)</f>
        <v>3383</v>
      </c>
      <c r="AP1705">
        <f>VLOOKUP($G1705,county_facts!$A:$BB,38,FALSE)</f>
        <v>11.2</v>
      </c>
      <c r="AQ1705">
        <f>VLOOKUP($G1705,county_facts!$A:$BB,39,FALSE)</f>
        <v>480</v>
      </c>
      <c r="AR1705">
        <f>VLOOKUP($G1705,county_facts!$A:$BB,40,FALSE)</f>
        <v>718</v>
      </c>
      <c r="AS1705">
        <f>VLOOKUP($G1705,county_facts!$A:$BB,41,FALSE)</f>
        <v>0</v>
      </c>
      <c r="AT1705">
        <f>VLOOKUP($G1705,county_facts!$A:$BB,42,FALSE)</f>
        <v>0</v>
      </c>
      <c r="AU1705">
        <f>VLOOKUP($G1705,county_facts!$A:$BB,43,FALSE)</f>
        <v>0</v>
      </c>
      <c r="AV1705">
        <f>VLOOKUP($G1705,county_facts!$A:$BB,44,FALSE)</f>
        <v>0</v>
      </c>
      <c r="AW1705">
        <f>VLOOKUP($G1705,county_facts!$A:$BB,45,FALSE)</f>
        <v>0</v>
      </c>
      <c r="AX1705">
        <f>VLOOKUP($G1705,county_facts!$A:$BB,46,FALSE)</f>
        <v>0</v>
      </c>
      <c r="AY1705">
        <f>VLOOKUP($G1705,county_facts!$A:$BB,47,FALSE)</f>
        <v>0</v>
      </c>
      <c r="AZ1705">
        <f>VLOOKUP($G1705,county_facts!$A:$BB,48,FALSE)</f>
        <v>224947</v>
      </c>
      <c r="BA1705">
        <f>VLOOKUP($G1705,county_facts!$A:$BB,49,FALSE)</f>
        <v>39479</v>
      </c>
      <c r="BB1705">
        <f>VLOOKUP($G1705,county_facts!$A:$BB,50,FALSE)</f>
        <v>4199</v>
      </c>
      <c r="BC1705">
        <f>VLOOKUP($G1705,county_facts!$A:$BB,51,FALSE)</f>
        <v>1827</v>
      </c>
      <c r="BD1705">
        <f>VLOOKUP($G1705,county_facts!$A:$BB,52,FALSE)</f>
        <v>13</v>
      </c>
      <c r="BE1705">
        <f>VLOOKUP($G1705,county_facts!$A:$BB,53,FALSE)</f>
        <v>880.78</v>
      </c>
      <c r="BF1705">
        <f>VLOOKUP($G1705,county_facts!$A:$BB,54,FALSE)</f>
        <v>11.7</v>
      </c>
    </row>
    <row r="1706" spans="1:58" x14ac:dyDescent="0.3">
      <c r="A1706" t="s">
        <v>6</v>
      </c>
      <c r="B1706" t="s">
        <v>680</v>
      </c>
      <c r="C1706">
        <v>2045</v>
      </c>
      <c r="D1706" t="s">
        <v>622</v>
      </c>
      <c r="E1706">
        <v>3389</v>
      </c>
      <c r="F1706">
        <v>0.60342283900000004</v>
      </c>
      <c r="G1706">
        <v>48367</v>
      </c>
      <c r="H1706">
        <f>VLOOKUP($G1706,county_facts!$A:$BB,4,FALSE)</f>
        <v>123164</v>
      </c>
      <c r="I1706">
        <f>VLOOKUP($G1706,county_facts!$A:$BB,5,FALSE)</f>
        <v>116927</v>
      </c>
      <c r="J1706">
        <f>VLOOKUP($G1706,county_facts!$A:$BB,6,FALSE)</f>
        <v>5.3</v>
      </c>
      <c r="K1706">
        <f>VLOOKUP($G1706,county_facts!$A:$BB,7,FALSE)</f>
        <v>116927</v>
      </c>
      <c r="L1706">
        <f>VLOOKUP($G1706,county_facts!$A:$BB,8,FALSE)</f>
        <v>5.7</v>
      </c>
      <c r="M1706">
        <f>VLOOKUP($G1706,county_facts!$A:$BB,9,FALSE)</f>
        <v>24.4</v>
      </c>
      <c r="N1706">
        <f>VLOOKUP($G1706,county_facts!$A:$BB,10,FALSE)</f>
        <v>14.8</v>
      </c>
      <c r="O1706">
        <f>VLOOKUP($G1706,county_facts!$A:$BB,11,FALSE)</f>
        <v>50</v>
      </c>
      <c r="P1706">
        <f>VLOOKUP($G1706,county_facts!$A:$BB,12,FALSE)</f>
        <v>95.1</v>
      </c>
      <c r="Q1706">
        <f>VLOOKUP($G1706,county_facts!$A:$BB,13,FALSE)</f>
        <v>1.7</v>
      </c>
      <c r="R1706">
        <f>VLOOKUP($G1706,county_facts!$A:$BB,14,FALSE)</f>
        <v>0.9</v>
      </c>
      <c r="S1706">
        <f>VLOOKUP($G1706,county_facts!$A:$BB,15,FALSE)</f>
        <v>0.7</v>
      </c>
      <c r="T1706">
        <f>VLOOKUP($G1706,county_facts!$A:$BB,16,FALSE)</f>
        <v>0.1</v>
      </c>
      <c r="U1706">
        <f>VLOOKUP($G1706,county_facts!$A:$BB,17,FALSE)</f>
        <v>1.6</v>
      </c>
      <c r="V1706">
        <f>VLOOKUP($G1706,county_facts!$A:$BB,18,FALSE)</f>
        <v>11.4</v>
      </c>
      <c r="W1706">
        <f>VLOOKUP($G1706,county_facts!$A:$BB,19,FALSE)</f>
        <v>84.4</v>
      </c>
      <c r="X1706">
        <f>VLOOKUP($G1706,county_facts!$A:$BB,20,FALSE)</f>
        <v>86.2</v>
      </c>
      <c r="Y1706">
        <f>VLOOKUP($G1706,county_facts!$A:$BB,21,FALSE)</f>
        <v>4.0999999999999996</v>
      </c>
      <c r="Z1706">
        <f>VLOOKUP($G1706,county_facts!$A:$BB,22,FALSE)</f>
        <v>8.5</v>
      </c>
      <c r="AA1706">
        <f>VLOOKUP($G1706,county_facts!$A:$BB,23,FALSE)</f>
        <v>88.1</v>
      </c>
      <c r="AB1706">
        <f>VLOOKUP($G1706,county_facts!$A:$BB,24,FALSE)</f>
        <v>25</v>
      </c>
      <c r="AC1706">
        <f>VLOOKUP($G1706,county_facts!$A:$BB,25,FALSE)</f>
        <v>10653</v>
      </c>
      <c r="AD1706">
        <f>VLOOKUP($G1706,county_facts!$A:$BB,26,FALSE)</f>
        <v>31</v>
      </c>
      <c r="AE1706">
        <f>VLOOKUP($G1706,county_facts!$A:$BB,27,FALSE)</f>
        <v>47807</v>
      </c>
      <c r="AF1706">
        <f>VLOOKUP($G1706,county_facts!$A:$BB,28,FALSE)</f>
        <v>79.2</v>
      </c>
      <c r="AG1706">
        <f>VLOOKUP($G1706,county_facts!$A:$BB,29,FALSE)</f>
        <v>6.7</v>
      </c>
      <c r="AH1706">
        <f>VLOOKUP($G1706,county_facts!$A:$BB,30,FALSE)</f>
        <v>152900</v>
      </c>
      <c r="AI1706">
        <f>VLOOKUP($G1706,county_facts!$A:$BB,31,FALSE)</f>
        <v>42322</v>
      </c>
      <c r="AJ1706">
        <f>VLOOKUP($G1706,county_facts!$A:$BB,32,FALSE)</f>
        <v>2.72</v>
      </c>
      <c r="AK1706">
        <f>VLOOKUP($G1706,county_facts!$A:$BB,33,FALSE)</f>
        <v>30692</v>
      </c>
      <c r="AL1706">
        <f>VLOOKUP($G1706,county_facts!$A:$BB,34,FALSE)</f>
        <v>64515</v>
      </c>
      <c r="AM1706">
        <f>VLOOKUP($G1706,county_facts!$A:$BB,35,FALSE)</f>
        <v>10.9</v>
      </c>
      <c r="AN1706">
        <f>VLOOKUP($G1706,county_facts!$A:$BB,36,FALSE)</f>
        <v>2379</v>
      </c>
      <c r="AO1706">
        <f>VLOOKUP($G1706,county_facts!$A:$BB,37,FALSE)</f>
        <v>26889</v>
      </c>
      <c r="AP1706">
        <f>VLOOKUP($G1706,county_facts!$A:$BB,38,FALSE)</f>
        <v>3.4</v>
      </c>
      <c r="AQ1706">
        <f>VLOOKUP($G1706,county_facts!$A:$BB,39,FALSE)</f>
        <v>11363</v>
      </c>
      <c r="AR1706">
        <f>VLOOKUP($G1706,county_facts!$A:$BB,40,FALSE)</f>
        <v>12395</v>
      </c>
      <c r="AS1706">
        <f>VLOOKUP($G1706,county_facts!$A:$BB,41,FALSE)</f>
        <v>0</v>
      </c>
      <c r="AT1706">
        <f>VLOOKUP($G1706,county_facts!$A:$BB,42,FALSE)</f>
        <v>0</v>
      </c>
      <c r="AU1706">
        <f>VLOOKUP($G1706,county_facts!$A:$BB,43,FALSE)</f>
        <v>0</v>
      </c>
      <c r="AV1706">
        <f>VLOOKUP($G1706,county_facts!$A:$BB,44,FALSE)</f>
        <v>0</v>
      </c>
      <c r="AW1706">
        <f>VLOOKUP($G1706,county_facts!$A:$BB,45,FALSE)</f>
        <v>4.5</v>
      </c>
      <c r="AX1706">
        <f>VLOOKUP($G1706,county_facts!$A:$BB,46,FALSE)</f>
        <v>24</v>
      </c>
      <c r="AY1706">
        <f>VLOOKUP($G1706,county_facts!$A:$BB,47,FALSE)</f>
        <v>550365</v>
      </c>
      <c r="AZ1706">
        <f>VLOOKUP($G1706,county_facts!$A:$BB,48,FALSE)</f>
        <v>524204</v>
      </c>
      <c r="BA1706">
        <f>VLOOKUP($G1706,county_facts!$A:$BB,49,FALSE)</f>
        <v>1517829</v>
      </c>
      <c r="BB1706">
        <f>VLOOKUP($G1706,county_facts!$A:$BB,50,FALSE)</f>
        <v>13971</v>
      </c>
      <c r="BC1706">
        <f>VLOOKUP($G1706,county_facts!$A:$BB,51,FALSE)</f>
        <v>110365</v>
      </c>
      <c r="BD1706">
        <f>VLOOKUP($G1706,county_facts!$A:$BB,52,FALSE)</f>
        <v>382</v>
      </c>
      <c r="BE1706">
        <f>VLOOKUP($G1706,county_facts!$A:$BB,53,FALSE)</f>
        <v>903.48</v>
      </c>
      <c r="BF1706">
        <f>VLOOKUP($G1706,county_facts!$A:$BB,54,FALSE)</f>
        <v>129.4</v>
      </c>
    </row>
    <row r="1707" spans="1:58" x14ac:dyDescent="0.3">
      <c r="A1707" t="s">
        <v>9</v>
      </c>
      <c r="B1707" t="s">
        <v>680</v>
      </c>
      <c r="C1707">
        <v>1344</v>
      </c>
      <c r="D1707" t="s">
        <v>622</v>
      </c>
      <c r="E1707">
        <v>3389</v>
      </c>
      <c r="F1707">
        <v>0.39657716100000001</v>
      </c>
      <c r="G1707">
        <v>48367</v>
      </c>
      <c r="H1707">
        <f>VLOOKUP($G1707,county_facts!$A:$BB,4,FALSE)</f>
        <v>123164</v>
      </c>
      <c r="I1707">
        <f>VLOOKUP($G1707,county_facts!$A:$BB,5,FALSE)</f>
        <v>116927</v>
      </c>
      <c r="J1707">
        <f>VLOOKUP($G1707,county_facts!$A:$BB,6,FALSE)</f>
        <v>5.3</v>
      </c>
      <c r="K1707">
        <f>VLOOKUP($G1707,county_facts!$A:$BB,7,FALSE)</f>
        <v>116927</v>
      </c>
      <c r="L1707">
        <f>VLOOKUP($G1707,county_facts!$A:$BB,8,FALSE)</f>
        <v>5.7</v>
      </c>
      <c r="M1707">
        <f>VLOOKUP($G1707,county_facts!$A:$BB,9,FALSE)</f>
        <v>24.4</v>
      </c>
      <c r="N1707">
        <f>VLOOKUP($G1707,county_facts!$A:$BB,10,FALSE)</f>
        <v>14.8</v>
      </c>
      <c r="O1707">
        <f>VLOOKUP($G1707,county_facts!$A:$BB,11,FALSE)</f>
        <v>50</v>
      </c>
      <c r="P1707">
        <f>VLOOKUP($G1707,county_facts!$A:$BB,12,FALSE)</f>
        <v>95.1</v>
      </c>
      <c r="Q1707">
        <f>VLOOKUP($G1707,county_facts!$A:$BB,13,FALSE)</f>
        <v>1.7</v>
      </c>
      <c r="R1707">
        <f>VLOOKUP($G1707,county_facts!$A:$BB,14,FALSE)</f>
        <v>0.9</v>
      </c>
      <c r="S1707">
        <f>VLOOKUP($G1707,county_facts!$A:$BB,15,FALSE)</f>
        <v>0.7</v>
      </c>
      <c r="T1707">
        <f>VLOOKUP($G1707,county_facts!$A:$BB,16,FALSE)</f>
        <v>0.1</v>
      </c>
      <c r="U1707">
        <f>VLOOKUP($G1707,county_facts!$A:$BB,17,FALSE)</f>
        <v>1.6</v>
      </c>
      <c r="V1707">
        <f>VLOOKUP($G1707,county_facts!$A:$BB,18,FALSE)</f>
        <v>11.4</v>
      </c>
      <c r="W1707">
        <f>VLOOKUP($G1707,county_facts!$A:$BB,19,FALSE)</f>
        <v>84.4</v>
      </c>
      <c r="X1707">
        <f>VLOOKUP($G1707,county_facts!$A:$BB,20,FALSE)</f>
        <v>86.2</v>
      </c>
      <c r="Y1707">
        <f>VLOOKUP($G1707,county_facts!$A:$BB,21,FALSE)</f>
        <v>4.0999999999999996</v>
      </c>
      <c r="Z1707">
        <f>VLOOKUP($G1707,county_facts!$A:$BB,22,FALSE)</f>
        <v>8.5</v>
      </c>
      <c r="AA1707">
        <f>VLOOKUP($G1707,county_facts!$A:$BB,23,FALSE)</f>
        <v>88.1</v>
      </c>
      <c r="AB1707">
        <f>VLOOKUP($G1707,county_facts!$A:$BB,24,FALSE)</f>
        <v>25</v>
      </c>
      <c r="AC1707">
        <f>VLOOKUP($G1707,county_facts!$A:$BB,25,FALSE)</f>
        <v>10653</v>
      </c>
      <c r="AD1707">
        <f>VLOOKUP($G1707,county_facts!$A:$BB,26,FALSE)</f>
        <v>31</v>
      </c>
      <c r="AE1707">
        <f>VLOOKUP($G1707,county_facts!$A:$BB,27,FALSE)</f>
        <v>47807</v>
      </c>
      <c r="AF1707">
        <f>VLOOKUP($G1707,county_facts!$A:$BB,28,FALSE)</f>
        <v>79.2</v>
      </c>
      <c r="AG1707">
        <f>VLOOKUP($G1707,county_facts!$A:$BB,29,FALSE)</f>
        <v>6.7</v>
      </c>
      <c r="AH1707">
        <f>VLOOKUP($G1707,county_facts!$A:$BB,30,FALSE)</f>
        <v>152900</v>
      </c>
      <c r="AI1707">
        <f>VLOOKUP($G1707,county_facts!$A:$BB,31,FALSE)</f>
        <v>42322</v>
      </c>
      <c r="AJ1707">
        <f>VLOOKUP($G1707,county_facts!$A:$BB,32,FALSE)</f>
        <v>2.72</v>
      </c>
      <c r="AK1707">
        <f>VLOOKUP($G1707,county_facts!$A:$BB,33,FALSE)</f>
        <v>30692</v>
      </c>
      <c r="AL1707">
        <f>VLOOKUP($G1707,county_facts!$A:$BB,34,FALSE)</f>
        <v>64515</v>
      </c>
      <c r="AM1707">
        <f>VLOOKUP($G1707,county_facts!$A:$BB,35,FALSE)</f>
        <v>10.9</v>
      </c>
      <c r="AN1707">
        <f>VLOOKUP($G1707,county_facts!$A:$BB,36,FALSE)</f>
        <v>2379</v>
      </c>
      <c r="AO1707">
        <f>VLOOKUP($G1707,county_facts!$A:$BB,37,FALSE)</f>
        <v>26889</v>
      </c>
      <c r="AP1707">
        <f>VLOOKUP($G1707,county_facts!$A:$BB,38,FALSE)</f>
        <v>3.4</v>
      </c>
      <c r="AQ1707">
        <f>VLOOKUP($G1707,county_facts!$A:$BB,39,FALSE)</f>
        <v>11363</v>
      </c>
      <c r="AR1707">
        <f>VLOOKUP($G1707,county_facts!$A:$BB,40,FALSE)</f>
        <v>12395</v>
      </c>
      <c r="AS1707">
        <f>VLOOKUP($G1707,county_facts!$A:$BB,41,FALSE)</f>
        <v>0</v>
      </c>
      <c r="AT1707">
        <f>VLOOKUP($G1707,county_facts!$A:$BB,42,FALSE)</f>
        <v>0</v>
      </c>
      <c r="AU1707">
        <f>VLOOKUP($G1707,county_facts!$A:$BB,43,FALSE)</f>
        <v>0</v>
      </c>
      <c r="AV1707">
        <f>VLOOKUP($G1707,county_facts!$A:$BB,44,FALSE)</f>
        <v>0</v>
      </c>
      <c r="AW1707">
        <f>VLOOKUP($G1707,county_facts!$A:$BB,45,FALSE)</f>
        <v>4.5</v>
      </c>
      <c r="AX1707">
        <f>VLOOKUP($G1707,county_facts!$A:$BB,46,FALSE)</f>
        <v>24</v>
      </c>
      <c r="AY1707">
        <f>VLOOKUP($G1707,county_facts!$A:$BB,47,FALSE)</f>
        <v>550365</v>
      </c>
      <c r="AZ1707">
        <f>VLOOKUP($G1707,county_facts!$A:$BB,48,FALSE)</f>
        <v>524204</v>
      </c>
      <c r="BA1707">
        <f>VLOOKUP($G1707,county_facts!$A:$BB,49,FALSE)</f>
        <v>1517829</v>
      </c>
      <c r="BB1707">
        <f>VLOOKUP($G1707,county_facts!$A:$BB,50,FALSE)</f>
        <v>13971</v>
      </c>
      <c r="BC1707">
        <f>VLOOKUP($G1707,county_facts!$A:$BB,51,FALSE)</f>
        <v>110365</v>
      </c>
      <c r="BD1707">
        <f>VLOOKUP($G1707,county_facts!$A:$BB,52,FALSE)</f>
        <v>382</v>
      </c>
      <c r="BE1707">
        <f>VLOOKUP($G1707,county_facts!$A:$BB,53,FALSE)</f>
        <v>903.48</v>
      </c>
      <c r="BF1707">
        <f>VLOOKUP($G1707,county_facts!$A:$BB,54,FALSE)</f>
        <v>129.4</v>
      </c>
    </row>
    <row r="1708" spans="1:58" x14ac:dyDescent="0.3">
      <c r="A1708" t="s">
        <v>6</v>
      </c>
      <c r="B1708" t="s">
        <v>681</v>
      </c>
      <c r="C1708">
        <v>493</v>
      </c>
      <c r="D1708" t="s">
        <v>622</v>
      </c>
      <c r="E1708">
        <v>622</v>
      </c>
      <c r="F1708">
        <v>0.79260450199999999</v>
      </c>
      <c r="G1708">
        <v>48365</v>
      </c>
      <c r="H1708">
        <f>VLOOKUP($G1708,county_facts!$A:$BB,4,FALSE)</f>
        <v>23769</v>
      </c>
      <c r="I1708">
        <f>VLOOKUP($G1708,county_facts!$A:$BB,5,FALSE)</f>
        <v>23796</v>
      </c>
      <c r="J1708">
        <f>VLOOKUP($G1708,county_facts!$A:$BB,6,FALSE)</f>
        <v>-0.1</v>
      </c>
      <c r="K1708">
        <f>VLOOKUP($G1708,county_facts!$A:$BB,7,FALSE)</f>
        <v>23796</v>
      </c>
      <c r="L1708">
        <f>VLOOKUP($G1708,county_facts!$A:$BB,8,FALSE)</f>
        <v>6.4</v>
      </c>
      <c r="M1708">
        <f>VLOOKUP($G1708,county_facts!$A:$BB,9,FALSE)</f>
        <v>24.2</v>
      </c>
      <c r="N1708">
        <f>VLOOKUP($G1708,county_facts!$A:$BB,10,FALSE)</f>
        <v>16.899999999999999</v>
      </c>
      <c r="O1708">
        <f>VLOOKUP($G1708,county_facts!$A:$BB,11,FALSE)</f>
        <v>50.5</v>
      </c>
      <c r="P1708">
        <f>VLOOKUP($G1708,county_facts!$A:$BB,12,FALSE)</f>
        <v>81</v>
      </c>
      <c r="Q1708">
        <f>VLOOKUP($G1708,county_facts!$A:$BB,13,FALSE)</f>
        <v>16</v>
      </c>
      <c r="R1708">
        <f>VLOOKUP($G1708,county_facts!$A:$BB,14,FALSE)</f>
        <v>0.6</v>
      </c>
      <c r="S1708">
        <f>VLOOKUP($G1708,county_facts!$A:$BB,15,FALSE)</f>
        <v>0.5</v>
      </c>
      <c r="T1708">
        <f>VLOOKUP($G1708,county_facts!$A:$BB,16,FALSE)</f>
        <v>0.1</v>
      </c>
      <c r="U1708">
        <f>VLOOKUP($G1708,county_facts!$A:$BB,17,FALSE)</f>
        <v>1.7</v>
      </c>
      <c r="V1708">
        <f>VLOOKUP($G1708,county_facts!$A:$BB,18,FALSE)</f>
        <v>9.1</v>
      </c>
      <c r="W1708">
        <f>VLOOKUP($G1708,county_facts!$A:$BB,19,FALSE)</f>
        <v>73.099999999999994</v>
      </c>
      <c r="X1708">
        <f>VLOOKUP($G1708,county_facts!$A:$BB,20,FALSE)</f>
        <v>87.4</v>
      </c>
      <c r="Y1708">
        <f>VLOOKUP($G1708,county_facts!$A:$BB,21,FALSE)</f>
        <v>4.0999999999999996</v>
      </c>
      <c r="Z1708">
        <f>VLOOKUP($G1708,county_facts!$A:$BB,22,FALSE)</f>
        <v>6.7</v>
      </c>
      <c r="AA1708">
        <f>VLOOKUP($G1708,county_facts!$A:$BB,23,FALSE)</f>
        <v>83.5</v>
      </c>
      <c r="AB1708">
        <f>VLOOKUP($G1708,county_facts!$A:$BB,24,FALSE)</f>
        <v>11.8</v>
      </c>
      <c r="AC1708">
        <f>VLOOKUP($G1708,county_facts!$A:$BB,25,FALSE)</f>
        <v>1737</v>
      </c>
      <c r="AD1708">
        <f>VLOOKUP($G1708,county_facts!$A:$BB,26,FALSE)</f>
        <v>24.8</v>
      </c>
      <c r="AE1708">
        <f>VLOOKUP($G1708,county_facts!$A:$BB,27,FALSE)</f>
        <v>10972</v>
      </c>
      <c r="AF1708">
        <f>VLOOKUP($G1708,county_facts!$A:$BB,28,FALSE)</f>
        <v>81.400000000000006</v>
      </c>
      <c r="AG1708">
        <f>VLOOKUP($G1708,county_facts!$A:$BB,29,FALSE)</f>
        <v>2.6</v>
      </c>
      <c r="AH1708">
        <f>VLOOKUP($G1708,county_facts!$A:$BB,30,FALSE)</f>
        <v>83900</v>
      </c>
      <c r="AI1708">
        <f>VLOOKUP($G1708,county_facts!$A:$BB,31,FALSE)</f>
        <v>8873</v>
      </c>
      <c r="AJ1708">
        <f>VLOOKUP($G1708,county_facts!$A:$BB,32,FALSE)</f>
        <v>2.63</v>
      </c>
      <c r="AK1708">
        <f>VLOOKUP($G1708,county_facts!$A:$BB,33,FALSE)</f>
        <v>26525</v>
      </c>
      <c r="AL1708">
        <f>VLOOKUP($G1708,county_facts!$A:$BB,34,FALSE)</f>
        <v>52453</v>
      </c>
      <c r="AM1708">
        <f>VLOOKUP($G1708,county_facts!$A:$BB,35,FALSE)</f>
        <v>12.7</v>
      </c>
      <c r="AN1708">
        <f>VLOOKUP($G1708,county_facts!$A:$BB,36,FALSE)</f>
        <v>487</v>
      </c>
      <c r="AO1708">
        <f>VLOOKUP($G1708,county_facts!$A:$BB,37,FALSE)</f>
        <v>7664</v>
      </c>
      <c r="AP1708">
        <f>VLOOKUP($G1708,county_facts!$A:$BB,38,FALSE)</f>
        <v>-12</v>
      </c>
      <c r="AQ1708">
        <f>VLOOKUP($G1708,county_facts!$A:$BB,39,FALSE)</f>
        <v>1537</v>
      </c>
      <c r="AR1708">
        <f>VLOOKUP($G1708,county_facts!$A:$BB,40,FALSE)</f>
        <v>1651</v>
      </c>
      <c r="AS1708">
        <f>VLOOKUP($G1708,county_facts!$A:$BB,41,FALSE)</f>
        <v>0</v>
      </c>
      <c r="AT1708">
        <f>VLOOKUP($G1708,county_facts!$A:$BB,42,FALSE)</f>
        <v>0</v>
      </c>
      <c r="AU1708">
        <f>VLOOKUP($G1708,county_facts!$A:$BB,43,FALSE)</f>
        <v>0</v>
      </c>
      <c r="AV1708">
        <f>VLOOKUP($G1708,county_facts!$A:$BB,44,FALSE)</f>
        <v>0</v>
      </c>
      <c r="AW1708">
        <f>VLOOKUP($G1708,county_facts!$A:$BB,45,FALSE)</f>
        <v>0</v>
      </c>
      <c r="AX1708">
        <f>VLOOKUP($G1708,county_facts!$A:$BB,46,FALSE)</f>
        <v>26.8</v>
      </c>
      <c r="AY1708">
        <f>VLOOKUP($G1708,county_facts!$A:$BB,47,FALSE)</f>
        <v>264006</v>
      </c>
      <c r="AZ1708">
        <f>VLOOKUP($G1708,county_facts!$A:$BB,48,FALSE)</f>
        <v>80032</v>
      </c>
      <c r="BA1708">
        <f>VLOOKUP($G1708,county_facts!$A:$BB,49,FALSE)</f>
        <v>221953</v>
      </c>
      <c r="BB1708">
        <f>VLOOKUP($G1708,county_facts!$A:$BB,50,FALSE)</f>
        <v>9638</v>
      </c>
      <c r="BC1708">
        <f>VLOOKUP($G1708,county_facts!$A:$BB,51,FALSE)</f>
        <v>18337</v>
      </c>
      <c r="BD1708">
        <f>VLOOKUP($G1708,county_facts!$A:$BB,52,FALSE)</f>
        <v>14</v>
      </c>
      <c r="BE1708">
        <f>VLOOKUP($G1708,county_facts!$A:$BB,53,FALSE)</f>
        <v>801.75</v>
      </c>
      <c r="BF1708">
        <f>VLOOKUP($G1708,county_facts!$A:$BB,54,FALSE)</f>
        <v>29.7</v>
      </c>
    </row>
    <row r="1709" spans="1:58" x14ac:dyDescent="0.3">
      <c r="A1709" t="s">
        <v>9</v>
      </c>
      <c r="B1709" t="s">
        <v>681</v>
      </c>
      <c r="C1709">
        <v>129</v>
      </c>
      <c r="D1709" t="s">
        <v>622</v>
      </c>
      <c r="E1709">
        <v>622</v>
      </c>
      <c r="F1709">
        <v>0.20739549800000001</v>
      </c>
      <c r="G1709">
        <v>48365</v>
      </c>
      <c r="H1709">
        <f>VLOOKUP($G1709,county_facts!$A:$BB,4,FALSE)</f>
        <v>23769</v>
      </c>
      <c r="I1709">
        <f>VLOOKUP($G1709,county_facts!$A:$BB,5,FALSE)</f>
        <v>23796</v>
      </c>
      <c r="J1709">
        <f>VLOOKUP($G1709,county_facts!$A:$BB,6,FALSE)</f>
        <v>-0.1</v>
      </c>
      <c r="K1709">
        <f>VLOOKUP($G1709,county_facts!$A:$BB,7,FALSE)</f>
        <v>23796</v>
      </c>
      <c r="L1709">
        <f>VLOOKUP($G1709,county_facts!$A:$BB,8,FALSE)</f>
        <v>6.4</v>
      </c>
      <c r="M1709">
        <f>VLOOKUP($G1709,county_facts!$A:$BB,9,FALSE)</f>
        <v>24.2</v>
      </c>
      <c r="N1709">
        <f>VLOOKUP($G1709,county_facts!$A:$BB,10,FALSE)</f>
        <v>16.899999999999999</v>
      </c>
      <c r="O1709">
        <f>VLOOKUP($G1709,county_facts!$A:$BB,11,FALSE)</f>
        <v>50.5</v>
      </c>
      <c r="P1709">
        <f>VLOOKUP($G1709,county_facts!$A:$BB,12,FALSE)</f>
        <v>81</v>
      </c>
      <c r="Q1709">
        <f>VLOOKUP($G1709,county_facts!$A:$BB,13,FALSE)</f>
        <v>16</v>
      </c>
      <c r="R1709">
        <f>VLOOKUP($G1709,county_facts!$A:$BB,14,FALSE)</f>
        <v>0.6</v>
      </c>
      <c r="S1709">
        <f>VLOOKUP($G1709,county_facts!$A:$BB,15,FALSE)</f>
        <v>0.5</v>
      </c>
      <c r="T1709">
        <f>VLOOKUP($G1709,county_facts!$A:$BB,16,FALSE)</f>
        <v>0.1</v>
      </c>
      <c r="U1709">
        <f>VLOOKUP($G1709,county_facts!$A:$BB,17,FALSE)</f>
        <v>1.7</v>
      </c>
      <c r="V1709">
        <f>VLOOKUP($G1709,county_facts!$A:$BB,18,FALSE)</f>
        <v>9.1</v>
      </c>
      <c r="W1709">
        <f>VLOOKUP($G1709,county_facts!$A:$BB,19,FALSE)</f>
        <v>73.099999999999994</v>
      </c>
      <c r="X1709">
        <f>VLOOKUP($G1709,county_facts!$A:$BB,20,FALSE)</f>
        <v>87.4</v>
      </c>
      <c r="Y1709">
        <f>VLOOKUP($G1709,county_facts!$A:$BB,21,FALSE)</f>
        <v>4.0999999999999996</v>
      </c>
      <c r="Z1709">
        <f>VLOOKUP($G1709,county_facts!$A:$BB,22,FALSE)</f>
        <v>6.7</v>
      </c>
      <c r="AA1709">
        <f>VLOOKUP($G1709,county_facts!$A:$BB,23,FALSE)</f>
        <v>83.5</v>
      </c>
      <c r="AB1709">
        <f>VLOOKUP($G1709,county_facts!$A:$BB,24,FALSE)</f>
        <v>11.8</v>
      </c>
      <c r="AC1709">
        <f>VLOOKUP($G1709,county_facts!$A:$BB,25,FALSE)</f>
        <v>1737</v>
      </c>
      <c r="AD1709">
        <f>VLOOKUP($G1709,county_facts!$A:$BB,26,FALSE)</f>
        <v>24.8</v>
      </c>
      <c r="AE1709">
        <f>VLOOKUP($G1709,county_facts!$A:$BB,27,FALSE)</f>
        <v>10972</v>
      </c>
      <c r="AF1709">
        <f>VLOOKUP($G1709,county_facts!$A:$BB,28,FALSE)</f>
        <v>81.400000000000006</v>
      </c>
      <c r="AG1709">
        <f>VLOOKUP($G1709,county_facts!$A:$BB,29,FALSE)</f>
        <v>2.6</v>
      </c>
      <c r="AH1709">
        <f>VLOOKUP($G1709,county_facts!$A:$BB,30,FALSE)</f>
        <v>83900</v>
      </c>
      <c r="AI1709">
        <f>VLOOKUP($G1709,county_facts!$A:$BB,31,FALSE)</f>
        <v>8873</v>
      </c>
      <c r="AJ1709">
        <f>VLOOKUP($G1709,county_facts!$A:$BB,32,FALSE)</f>
        <v>2.63</v>
      </c>
      <c r="AK1709">
        <f>VLOOKUP($G1709,county_facts!$A:$BB,33,FALSE)</f>
        <v>26525</v>
      </c>
      <c r="AL1709">
        <f>VLOOKUP($G1709,county_facts!$A:$BB,34,FALSE)</f>
        <v>52453</v>
      </c>
      <c r="AM1709">
        <f>VLOOKUP($G1709,county_facts!$A:$BB,35,FALSE)</f>
        <v>12.7</v>
      </c>
      <c r="AN1709">
        <f>VLOOKUP($G1709,county_facts!$A:$BB,36,FALSE)</f>
        <v>487</v>
      </c>
      <c r="AO1709">
        <f>VLOOKUP($G1709,county_facts!$A:$BB,37,FALSE)</f>
        <v>7664</v>
      </c>
      <c r="AP1709">
        <f>VLOOKUP($G1709,county_facts!$A:$BB,38,FALSE)</f>
        <v>-12</v>
      </c>
      <c r="AQ1709">
        <f>VLOOKUP($G1709,county_facts!$A:$BB,39,FALSE)</f>
        <v>1537</v>
      </c>
      <c r="AR1709">
        <f>VLOOKUP($G1709,county_facts!$A:$BB,40,FALSE)</f>
        <v>1651</v>
      </c>
      <c r="AS1709">
        <f>VLOOKUP($G1709,county_facts!$A:$BB,41,FALSE)</f>
        <v>0</v>
      </c>
      <c r="AT1709">
        <f>VLOOKUP($G1709,county_facts!$A:$BB,42,FALSE)</f>
        <v>0</v>
      </c>
      <c r="AU1709">
        <f>VLOOKUP($G1709,county_facts!$A:$BB,43,FALSE)</f>
        <v>0</v>
      </c>
      <c r="AV1709">
        <f>VLOOKUP($G1709,county_facts!$A:$BB,44,FALSE)</f>
        <v>0</v>
      </c>
      <c r="AW1709">
        <f>VLOOKUP($G1709,county_facts!$A:$BB,45,FALSE)</f>
        <v>0</v>
      </c>
      <c r="AX1709">
        <f>VLOOKUP($G1709,county_facts!$A:$BB,46,FALSE)</f>
        <v>26.8</v>
      </c>
      <c r="AY1709">
        <f>VLOOKUP($G1709,county_facts!$A:$BB,47,FALSE)</f>
        <v>264006</v>
      </c>
      <c r="AZ1709">
        <f>VLOOKUP($G1709,county_facts!$A:$BB,48,FALSE)</f>
        <v>80032</v>
      </c>
      <c r="BA1709">
        <f>VLOOKUP($G1709,county_facts!$A:$BB,49,FALSE)</f>
        <v>221953</v>
      </c>
      <c r="BB1709">
        <f>VLOOKUP($G1709,county_facts!$A:$BB,50,FALSE)</f>
        <v>9638</v>
      </c>
      <c r="BC1709">
        <f>VLOOKUP($G1709,county_facts!$A:$BB,51,FALSE)</f>
        <v>18337</v>
      </c>
      <c r="BD1709">
        <f>VLOOKUP($G1709,county_facts!$A:$BB,52,FALSE)</f>
        <v>14</v>
      </c>
      <c r="BE1709">
        <f>VLOOKUP($G1709,county_facts!$A:$BB,53,FALSE)</f>
        <v>801.75</v>
      </c>
      <c r="BF1709">
        <f>VLOOKUP($G1709,county_facts!$A:$BB,54,FALSE)</f>
        <v>29.7</v>
      </c>
    </row>
    <row r="1710" spans="1:58" x14ac:dyDescent="0.3">
      <c r="A1710" t="s">
        <v>6</v>
      </c>
      <c r="B1710" t="s">
        <v>682</v>
      </c>
      <c r="C1710">
        <v>342</v>
      </c>
      <c r="D1710" t="s">
        <v>622</v>
      </c>
      <c r="E1710">
        <v>546</v>
      </c>
      <c r="F1710">
        <v>0.62637362600000002</v>
      </c>
      <c r="G1710">
        <v>48363</v>
      </c>
      <c r="H1710">
        <f>VLOOKUP($G1710,county_facts!$A:$BB,4,FALSE)</f>
        <v>28096</v>
      </c>
      <c r="I1710">
        <f>VLOOKUP($G1710,county_facts!$A:$BB,5,FALSE)</f>
        <v>28111</v>
      </c>
      <c r="J1710">
        <f>VLOOKUP($G1710,county_facts!$A:$BB,6,FALSE)</f>
        <v>-0.1</v>
      </c>
      <c r="K1710">
        <f>VLOOKUP($G1710,county_facts!$A:$BB,7,FALSE)</f>
        <v>28111</v>
      </c>
      <c r="L1710">
        <f>VLOOKUP($G1710,county_facts!$A:$BB,8,FALSE)</f>
        <v>6.6</v>
      </c>
      <c r="M1710">
        <f>VLOOKUP($G1710,county_facts!$A:$BB,9,FALSE)</f>
        <v>24.2</v>
      </c>
      <c r="N1710">
        <f>VLOOKUP($G1710,county_facts!$A:$BB,10,FALSE)</f>
        <v>18.2</v>
      </c>
      <c r="O1710">
        <f>VLOOKUP($G1710,county_facts!$A:$BB,11,FALSE)</f>
        <v>50.9</v>
      </c>
      <c r="P1710">
        <f>VLOOKUP($G1710,county_facts!$A:$BB,12,FALSE)</f>
        <v>94.2</v>
      </c>
      <c r="Q1710">
        <f>VLOOKUP($G1710,county_facts!$A:$BB,13,FALSE)</f>
        <v>2.5</v>
      </c>
      <c r="R1710">
        <f>VLOOKUP($G1710,county_facts!$A:$BB,14,FALSE)</f>
        <v>1</v>
      </c>
      <c r="S1710">
        <f>VLOOKUP($G1710,county_facts!$A:$BB,15,FALSE)</f>
        <v>0.7</v>
      </c>
      <c r="T1710">
        <f>VLOOKUP($G1710,county_facts!$A:$BB,16,FALSE)</f>
        <v>0.1</v>
      </c>
      <c r="U1710">
        <f>VLOOKUP($G1710,county_facts!$A:$BB,17,FALSE)</f>
        <v>1.5</v>
      </c>
      <c r="V1710">
        <f>VLOOKUP($G1710,county_facts!$A:$BB,18,FALSE)</f>
        <v>19.8</v>
      </c>
      <c r="W1710">
        <f>VLOOKUP($G1710,county_facts!$A:$BB,19,FALSE)</f>
        <v>75.5</v>
      </c>
      <c r="X1710">
        <f>VLOOKUP($G1710,county_facts!$A:$BB,20,FALSE)</f>
        <v>85.9</v>
      </c>
      <c r="Y1710">
        <f>VLOOKUP($G1710,county_facts!$A:$BB,21,FALSE)</f>
        <v>6.2</v>
      </c>
      <c r="Z1710">
        <f>VLOOKUP($G1710,county_facts!$A:$BB,22,FALSE)</f>
        <v>12.9</v>
      </c>
      <c r="AA1710">
        <f>VLOOKUP($G1710,county_facts!$A:$BB,23,FALSE)</f>
        <v>79.400000000000006</v>
      </c>
      <c r="AB1710">
        <f>VLOOKUP($G1710,county_facts!$A:$BB,24,FALSE)</f>
        <v>15.1</v>
      </c>
      <c r="AC1710">
        <f>VLOOKUP($G1710,county_facts!$A:$BB,25,FALSE)</f>
        <v>2430</v>
      </c>
      <c r="AD1710">
        <f>VLOOKUP($G1710,county_facts!$A:$BB,26,FALSE)</f>
        <v>23.7</v>
      </c>
      <c r="AE1710">
        <f>VLOOKUP($G1710,county_facts!$A:$BB,27,FALSE)</f>
        <v>15311</v>
      </c>
      <c r="AF1710">
        <f>VLOOKUP($G1710,county_facts!$A:$BB,28,FALSE)</f>
        <v>71.599999999999994</v>
      </c>
      <c r="AG1710">
        <f>VLOOKUP($G1710,county_facts!$A:$BB,29,FALSE)</f>
        <v>10.5</v>
      </c>
      <c r="AH1710">
        <f>VLOOKUP($G1710,county_facts!$A:$BB,30,FALSE)</f>
        <v>85200</v>
      </c>
      <c r="AI1710">
        <f>VLOOKUP($G1710,county_facts!$A:$BB,31,FALSE)</f>
        <v>10491</v>
      </c>
      <c r="AJ1710">
        <f>VLOOKUP($G1710,county_facts!$A:$BB,32,FALSE)</f>
        <v>2.64</v>
      </c>
      <c r="AK1710">
        <f>VLOOKUP($G1710,county_facts!$A:$BB,33,FALSE)</f>
        <v>23655</v>
      </c>
      <c r="AL1710">
        <f>VLOOKUP($G1710,county_facts!$A:$BB,34,FALSE)</f>
        <v>41670</v>
      </c>
      <c r="AM1710">
        <f>VLOOKUP($G1710,county_facts!$A:$BB,35,FALSE)</f>
        <v>18.5</v>
      </c>
      <c r="AN1710">
        <f>VLOOKUP($G1710,county_facts!$A:$BB,36,FALSE)</f>
        <v>627</v>
      </c>
      <c r="AO1710">
        <f>VLOOKUP($G1710,county_facts!$A:$BB,37,FALSE)</f>
        <v>6702</v>
      </c>
      <c r="AP1710">
        <f>VLOOKUP($G1710,county_facts!$A:$BB,38,FALSE)</f>
        <v>3.3</v>
      </c>
      <c r="AQ1710">
        <f>VLOOKUP($G1710,county_facts!$A:$BB,39,FALSE)</f>
        <v>2076</v>
      </c>
      <c r="AR1710">
        <f>VLOOKUP($G1710,county_facts!$A:$BB,40,FALSE)</f>
        <v>2948</v>
      </c>
      <c r="AS1710">
        <f>VLOOKUP($G1710,county_facts!$A:$BB,41,FALSE)</f>
        <v>0</v>
      </c>
      <c r="AT1710">
        <f>VLOOKUP($G1710,county_facts!$A:$BB,42,FALSE)</f>
        <v>0</v>
      </c>
      <c r="AU1710">
        <f>VLOOKUP($G1710,county_facts!$A:$BB,43,FALSE)</f>
        <v>0</v>
      </c>
      <c r="AV1710">
        <f>VLOOKUP($G1710,county_facts!$A:$BB,44,FALSE)</f>
        <v>0</v>
      </c>
      <c r="AW1710">
        <f>VLOOKUP($G1710,county_facts!$A:$BB,45,FALSE)</f>
        <v>0</v>
      </c>
      <c r="AX1710">
        <f>VLOOKUP($G1710,county_facts!$A:$BB,46,FALSE)</f>
        <v>0</v>
      </c>
      <c r="AY1710">
        <f>VLOOKUP($G1710,county_facts!$A:$BB,47,FALSE)</f>
        <v>307163</v>
      </c>
      <c r="AZ1710">
        <f>VLOOKUP($G1710,county_facts!$A:$BB,48,FALSE)</f>
        <v>0</v>
      </c>
      <c r="BA1710">
        <f>VLOOKUP($G1710,county_facts!$A:$BB,49,FALSE)</f>
        <v>272673</v>
      </c>
      <c r="BB1710">
        <f>VLOOKUP($G1710,county_facts!$A:$BB,50,FALSE)</f>
        <v>9972</v>
      </c>
      <c r="BC1710">
        <f>VLOOKUP($G1710,county_facts!$A:$BB,51,FALSE)</f>
        <v>44899</v>
      </c>
      <c r="BD1710">
        <f>VLOOKUP($G1710,county_facts!$A:$BB,52,FALSE)</f>
        <v>5</v>
      </c>
      <c r="BE1710">
        <f>VLOOKUP($G1710,county_facts!$A:$BB,53,FALSE)</f>
        <v>951.79</v>
      </c>
      <c r="BF1710">
        <f>VLOOKUP($G1710,county_facts!$A:$BB,54,FALSE)</f>
        <v>29.5</v>
      </c>
    </row>
    <row r="1711" spans="1:58" x14ac:dyDescent="0.3">
      <c r="A1711" t="s">
        <v>9</v>
      </c>
      <c r="B1711" t="s">
        <v>682</v>
      </c>
      <c r="C1711">
        <v>204</v>
      </c>
      <c r="D1711" t="s">
        <v>622</v>
      </c>
      <c r="E1711">
        <v>546</v>
      </c>
      <c r="F1711">
        <v>0.37362637399999998</v>
      </c>
      <c r="G1711">
        <v>48363</v>
      </c>
      <c r="H1711">
        <f>VLOOKUP($G1711,county_facts!$A:$BB,4,FALSE)</f>
        <v>28096</v>
      </c>
      <c r="I1711">
        <f>VLOOKUP($G1711,county_facts!$A:$BB,5,FALSE)</f>
        <v>28111</v>
      </c>
      <c r="J1711">
        <f>VLOOKUP($G1711,county_facts!$A:$BB,6,FALSE)</f>
        <v>-0.1</v>
      </c>
      <c r="K1711">
        <f>VLOOKUP($G1711,county_facts!$A:$BB,7,FALSE)</f>
        <v>28111</v>
      </c>
      <c r="L1711">
        <f>VLOOKUP($G1711,county_facts!$A:$BB,8,FALSE)</f>
        <v>6.6</v>
      </c>
      <c r="M1711">
        <f>VLOOKUP($G1711,county_facts!$A:$BB,9,FALSE)</f>
        <v>24.2</v>
      </c>
      <c r="N1711">
        <f>VLOOKUP($G1711,county_facts!$A:$BB,10,FALSE)</f>
        <v>18.2</v>
      </c>
      <c r="O1711">
        <f>VLOOKUP($G1711,county_facts!$A:$BB,11,FALSE)</f>
        <v>50.9</v>
      </c>
      <c r="P1711">
        <f>VLOOKUP($G1711,county_facts!$A:$BB,12,FALSE)</f>
        <v>94.2</v>
      </c>
      <c r="Q1711">
        <f>VLOOKUP($G1711,county_facts!$A:$BB,13,FALSE)</f>
        <v>2.5</v>
      </c>
      <c r="R1711">
        <f>VLOOKUP($G1711,county_facts!$A:$BB,14,FALSE)</f>
        <v>1</v>
      </c>
      <c r="S1711">
        <f>VLOOKUP($G1711,county_facts!$A:$BB,15,FALSE)</f>
        <v>0.7</v>
      </c>
      <c r="T1711">
        <f>VLOOKUP($G1711,county_facts!$A:$BB,16,FALSE)</f>
        <v>0.1</v>
      </c>
      <c r="U1711">
        <f>VLOOKUP($G1711,county_facts!$A:$BB,17,FALSE)</f>
        <v>1.5</v>
      </c>
      <c r="V1711">
        <f>VLOOKUP($G1711,county_facts!$A:$BB,18,FALSE)</f>
        <v>19.8</v>
      </c>
      <c r="W1711">
        <f>VLOOKUP($G1711,county_facts!$A:$BB,19,FALSE)</f>
        <v>75.5</v>
      </c>
      <c r="X1711">
        <f>VLOOKUP($G1711,county_facts!$A:$BB,20,FALSE)</f>
        <v>85.9</v>
      </c>
      <c r="Y1711">
        <f>VLOOKUP($G1711,county_facts!$A:$BB,21,FALSE)</f>
        <v>6.2</v>
      </c>
      <c r="Z1711">
        <f>VLOOKUP($G1711,county_facts!$A:$BB,22,FALSE)</f>
        <v>12.9</v>
      </c>
      <c r="AA1711">
        <f>VLOOKUP($G1711,county_facts!$A:$BB,23,FALSE)</f>
        <v>79.400000000000006</v>
      </c>
      <c r="AB1711">
        <f>VLOOKUP($G1711,county_facts!$A:$BB,24,FALSE)</f>
        <v>15.1</v>
      </c>
      <c r="AC1711">
        <f>VLOOKUP($G1711,county_facts!$A:$BB,25,FALSE)</f>
        <v>2430</v>
      </c>
      <c r="AD1711">
        <f>VLOOKUP($G1711,county_facts!$A:$BB,26,FALSE)</f>
        <v>23.7</v>
      </c>
      <c r="AE1711">
        <f>VLOOKUP($G1711,county_facts!$A:$BB,27,FALSE)</f>
        <v>15311</v>
      </c>
      <c r="AF1711">
        <f>VLOOKUP($G1711,county_facts!$A:$BB,28,FALSE)</f>
        <v>71.599999999999994</v>
      </c>
      <c r="AG1711">
        <f>VLOOKUP($G1711,county_facts!$A:$BB,29,FALSE)</f>
        <v>10.5</v>
      </c>
      <c r="AH1711">
        <f>VLOOKUP($G1711,county_facts!$A:$BB,30,FALSE)</f>
        <v>85200</v>
      </c>
      <c r="AI1711">
        <f>VLOOKUP($G1711,county_facts!$A:$BB,31,FALSE)</f>
        <v>10491</v>
      </c>
      <c r="AJ1711">
        <f>VLOOKUP($G1711,county_facts!$A:$BB,32,FALSE)</f>
        <v>2.64</v>
      </c>
      <c r="AK1711">
        <f>VLOOKUP($G1711,county_facts!$A:$BB,33,FALSE)</f>
        <v>23655</v>
      </c>
      <c r="AL1711">
        <f>VLOOKUP($G1711,county_facts!$A:$BB,34,FALSE)</f>
        <v>41670</v>
      </c>
      <c r="AM1711">
        <f>VLOOKUP($G1711,county_facts!$A:$BB,35,FALSE)</f>
        <v>18.5</v>
      </c>
      <c r="AN1711">
        <f>VLOOKUP($G1711,county_facts!$A:$BB,36,FALSE)</f>
        <v>627</v>
      </c>
      <c r="AO1711">
        <f>VLOOKUP($G1711,county_facts!$A:$BB,37,FALSE)</f>
        <v>6702</v>
      </c>
      <c r="AP1711">
        <f>VLOOKUP($G1711,county_facts!$A:$BB,38,FALSE)</f>
        <v>3.3</v>
      </c>
      <c r="AQ1711">
        <f>VLOOKUP($G1711,county_facts!$A:$BB,39,FALSE)</f>
        <v>2076</v>
      </c>
      <c r="AR1711">
        <f>VLOOKUP($G1711,county_facts!$A:$BB,40,FALSE)</f>
        <v>2948</v>
      </c>
      <c r="AS1711">
        <f>VLOOKUP($G1711,county_facts!$A:$BB,41,FALSE)</f>
        <v>0</v>
      </c>
      <c r="AT1711">
        <f>VLOOKUP($G1711,county_facts!$A:$BB,42,FALSE)</f>
        <v>0</v>
      </c>
      <c r="AU1711">
        <f>VLOOKUP($G1711,county_facts!$A:$BB,43,FALSE)</f>
        <v>0</v>
      </c>
      <c r="AV1711">
        <f>VLOOKUP($G1711,county_facts!$A:$BB,44,FALSE)</f>
        <v>0</v>
      </c>
      <c r="AW1711">
        <f>VLOOKUP($G1711,county_facts!$A:$BB,45,FALSE)</f>
        <v>0</v>
      </c>
      <c r="AX1711">
        <f>VLOOKUP($G1711,county_facts!$A:$BB,46,FALSE)</f>
        <v>0</v>
      </c>
      <c r="AY1711">
        <f>VLOOKUP($G1711,county_facts!$A:$BB,47,FALSE)</f>
        <v>307163</v>
      </c>
      <c r="AZ1711">
        <f>VLOOKUP($G1711,county_facts!$A:$BB,48,FALSE)</f>
        <v>0</v>
      </c>
      <c r="BA1711">
        <f>VLOOKUP($G1711,county_facts!$A:$BB,49,FALSE)</f>
        <v>272673</v>
      </c>
      <c r="BB1711">
        <f>VLOOKUP($G1711,county_facts!$A:$BB,50,FALSE)</f>
        <v>9972</v>
      </c>
      <c r="BC1711">
        <f>VLOOKUP($G1711,county_facts!$A:$BB,51,FALSE)</f>
        <v>44899</v>
      </c>
      <c r="BD1711">
        <f>VLOOKUP($G1711,county_facts!$A:$BB,52,FALSE)</f>
        <v>5</v>
      </c>
      <c r="BE1711">
        <f>VLOOKUP($G1711,county_facts!$A:$BB,53,FALSE)</f>
        <v>951.79</v>
      </c>
      <c r="BF1711">
        <f>VLOOKUP($G1711,county_facts!$A:$BB,54,FALSE)</f>
        <v>29.5</v>
      </c>
    </row>
    <row r="1712" spans="1:58" x14ac:dyDescent="0.3">
      <c r="A1712" t="s">
        <v>6</v>
      </c>
      <c r="B1712" t="s">
        <v>159</v>
      </c>
      <c r="C1712">
        <v>1148</v>
      </c>
      <c r="D1712" t="s">
        <v>622</v>
      </c>
      <c r="E1712">
        <v>1721</v>
      </c>
      <c r="F1712">
        <v>0.66705403799999996</v>
      </c>
      <c r="G1712">
        <v>48361</v>
      </c>
      <c r="H1712">
        <f>VLOOKUP($G1712,county_facts!$A:$BB,4,FALSE)</f>
        <v>83433</v>
      </c>
      <c r="I1712">
        <f>VLOOKUP($G1712,county_facts!$A:$BB,5,FALSE)</f>
        <v>81837</v>
      </c>
      <c r="J1712">
        <f>VLOOKUP($G1712,county_facts!$A:$BB,6,FALSE)</f>
        <v>2</v>
      </c>
      <c r="K1712">
        <f>VLOOKUP($G1712,county_facts!$A:$BB,7,FALSE)</f>
        <v>81837</v>
      </c>
      <c r="L1712">
        <f>VLOOKUP($G1712,county_facts!$A:$BB,8,FALSE)</f>
        <v>6.7</v>
      </c>
      <c r="M1712">
        <f>VLOOKUP($G1712,county_facts!$A:$BB,9,FALSE)</f>
        <v>24.7</v>
      </c>
      <c r="N1712">
        <f>VLOOKUP($G1712,county_facts!$A:$BB,10,FALSE)</f>
        <v>15.1</v>
      </c>
      <c r="O1712">
        <f>VLOOKUP($G1712,county_facts!$A:$BB,11,FALSE)</f>
        <v>50.5</v>
      </c>
      <c r="P1712">
        <f>VLOOKUP($G1712,county_facts!$A:$BB,12,FALSE)</f>
        <v>87.8</v>
      </c>
      <c r="Q1712">
        <f>VLOOKUP($G1712,county_facts!$A:$BB,13,FALSE)</f>
        <v>8.8000000000000007</v>
      </c>
      <c r="R1712">
        <f>VLOOKUP($G1712,county_facts!$A:$BB,14,FALSE)</f>
        <v>0.7</v>
      </c>
      <c r="S1712">
        <f>VLOOKUP($G1712,county_facts!$A:$BB,15,FALSE)</f>
        <v>1.1000000000000001</v>
      </c>
      <c r="T1712">
        <f>VLOOKUP($G1712,county_facts!$A:$BB,16,FALSE)</f>
        <v>0.1</v>
      </c>
      <c r="U1712">
        <f>VLOOKUP($G1712,county_facts!$A:$BB,17,FALSE)</f>
        <v>1.5</v>
      </c>
      <c r="V1712">
        <f>VLOOKUP($G1712,county_facts!$A:$BB,18,FALSE)</f>
        <v>6.9</v>
      </c>
      <c r="W1712">
        <f>VLOOKUP($G1712,county_facts!$A:$BB,19,FALSE)</f>
        <v>81.599999999999994</v>
      </c>
      <c r="X1712">
        <f>VLOOKUP($G1712,county_facts!$A:$BB,20,FALSE)</f>
        <v>85.8</v>
      </c>
      <c r="Y1712">
        <f>VLOOKUP($G1712,county_facts!$A:$BB,21,FALSE)</f>
        <v>2.2000000000000002</v>
      </c>
      <c r="Z1712">
        <f>VLOOKUP($G1712,county_facts!$A:$BB,22,FALSE)</f>
        <v>5.3</v>
      </c>
      <c r="AA1712">
        <f>VLOOKUP($G1712,county_facts!$A:$BB,23,FALSE)</f>
        <v>86.2</v>
      </c>
      <c r="AB1712">
        <f>VLOOKUP($G1712,county_facts!$A:$BB,24,FALSE)</f>
        <v>13</v>
      </c>
      <c r="AC1712">
        <f>VLOOKUP($G1712,county_facts!$A:$BB,25,FALSE)</f>
        <v>6481</v>
      </c>
      <c r="AD1712">
        <f>VLOOKUP($G1712,county_facts!$A:$BB,26,FALSE)</f>
        <v>22.9</v>
      </c>
      <c r="AE1712">
        <f>VLOOKUP($G1712,county_facts!$A:$BB,27,FALSE)</f>
        <v>36080</v>
      </c>
      <c r="AF1712">
        <f>VLOOKUP($G1712,county_facts!$A:$BB,28,FALSE)</f>
        <v>76</v>
      </c>
      <c r="AG1712">
        <f>VLOOKUP($G1712,county_facts!$A:$BB,29,FALSE)</f>
        <v>9.1</v>
      </c>
      <c r="AH1712">
        <f>VLOOKUP($G1712,county_facts!$A:$BB,30,FALSE)</f>
        <v>91900</v>
      </c>
      <c r="AI1712">
        <f>VLOOKUP($G1712,county_facts!$A:$BB,31,FALSE)</f>
        <v>31162</v>
      </c>
      <c r="AJ1712">
        <f>VLOOKUP($G1712,county_facts!$A:$BB,32,FALSE)</f>
        <v>2.62</v>
      </c>
      <c r="AK1712">
        <f>VLOOKUP($G1712,county_facts!$A:$BB,33,FALSE)</f>
        <v>24736</v>
      </c>
      <c r="AL1712">
        <f>VLOOKUP($G1712,county_facts!$A:$BB,34,FALSE)</f>
        <v>49507</v>
      </c>
      <c r="AM1712">
        <f>VLOOKUP($G1712,county_facts!$A:$BB,35,FALSE)</f>
        <v>14.4</v>
      </c>
      <c r="AN1712">
        <f>VLOOKUP($G1712,county_facts!$A:$BB,36,FALSE)</f>
        <v>1361</v>
      </c>
      <c r="AO1712">
        <f>VLOOKUP($G1712,county_facts!$A:$BB,37,FALSE)</f>
        <v>19530</v>
      </c>
      <c r="AP1712">
        <f>VLOOKUP($G1712,county_facts!$A:$BB,38,FALSE)</f>
        <v>1.8</v>
      </c>
      <c r="AQ1712">
        <f>VLOOKUP($G1712,county_facts!$A:$BB,39,FALSE)</f>
        <v>4665</v>
      </c>
      <c r="AR1712">
        <f>VLOOKUP($G1712,county_facts!$A:$BB,40,FALSE)</f>
        <v>6682</v>
      </c>
      <c r="AS1712">
        <f>VLOOKUP($G1712,county_facts!$A:$BB,41,FALSE)</f>
        <v>6.1</v>
      </c>
      <c r="AT1712">
        <f>VLOOKUP($G1712,county_facts!$A:$BB,42,FALSE)</f>
        <v>0</v>
      </c>
      <c r="AU1712">
        <f>VLOOKUP($G1712,county_facts!$A:$BB,43,FALSE)</f>
        <v>0</v>
      </c>
      <c r="AV1712">
        <f>VLOOKUP($G1712,county_facts!$A:$BB,44,FALSE)</f>
        <v>0</v>
      </c>
      <c r="AW1712">
        <f>VLOOKUP($G1712,county_facts!$A:$BB,45,FALSE)</f>
        <v>0</v>
      </c>
      <c r="AX1712">
        <f>VLOOKUP($G1712,county_facts!$A:$BB,46,FALSE)</f>
        <v>26.8</v>
      </c>
      <c r="AY1712">
        <f>VLOOKUP($G1712,county_facts!$A:$BB,47,FALSE)</f>
        <v>0</v>
      </c>
      <c r="AZ1712">
        <f>VLOOKUP($G1712,county_facts!$A:$BB,48,FALSE)</f>
        <v>114354</v>
      </c>
      <c r="BA1712">
        <f>VLOOKUP($G1712,county_facts!$A:$BB,49,FALSE)</f>
        <v>851995</v>
      </c>
      <c r="BB1712">
        <f>VLOOKUP($G1712,county_facts!$A:$BB,50,FALSE)</f>
        <v>10328</v>
      </c>
      <c r="BC1712">
        <f>VLOOKUP($G1712,county_facts!$A:$BB,51,FALSE)</f>
        <v>85256</v>
      </c>
      <c r="BD1712">
        <f>VLOOKUP($G1712,county_facts!$A:$BB,52,FALSE)</f>
        <v>428</v>
      </c>
      <c r="BE1712">
        <f>VLOOKUP($G1712,county_facts!$A:$BB,53,FALSE)</f>
        <v>333.67</v>
      </c>
      <c r="BF1712">
        <f>VLOOKUP($G1712,county_facts!$A:$BB,54,FALSE)</f>
        <v>245.3</v>
      </c>
    </row>
    <row r="1713" spans="1:58" x14ac:dyDescent="0.3">
      <c r="A1713" t="s">
        <v>9</v>
      </c>
      <c r="B1713" t="s">
        <v>159</v>
      </c>
      <c r="C1713">
        <v>573</v>
      </c>
      <c r="D1713" t="s">
        <v>622</v>
      </c>
      <c r="E1713">
        <v>1721</v>
      </c>
      <c r="F1713">
        <v>0.33294596199999998</v>
      </c>
      <c r="G1713">
        <v>48361</v>
      </c>
      <c r="H1713">
        <f>VLOOKUP($G1713,county_facts!$A:$BB,4,FALSE)</f>
        <v>83433</v>
      </c>
      <c r="I1713">
        <f>VLOOKUP($G1713,county_facts!$A:$BB,5,FALSE)</f>
        <v>81837</v>
      </c>
      <c r="J1713">
        <f>VLOOKUP($G1713,county_facts!$A:$BB,6,FALSE)</f>
        <v>2</v>
      </c>
      <c r="K1713">
        <f>VLOOKUP($G1713,county_facts!$A:$BB,7,FALSE)</f>
        <v>81837</v>
      </c>
      <c r="L1713">
        <f>VLOOKUP($G1713,county_facts!$A:$BB,8,FALSE)</f>
        <v>6.7</v>
      </c>
      <c r="M1713">
        <f>VLOOKUP($G1713,county_facts!$A:$BB,9,FALSE)</f>
        <v>24.7</v>
      </c>
      <c r="N1713">
        <f>VLOOKUP($G1713,county_facts!$A:$BB,10,FALSE)</f>
        <v>15.1</v>
      </c>
      <c r="O1713">
        <f>VLOOKUP($G1713,county_facts!$A:$BB,11,FALSE)</f>
        <v>50.5</v>
      </c>
      <c r="P1713">
        <f>VLOOKUP($G1713,county_facts!$A:$BB,12,FALSE)</f>
        <v>87.8</v>
      </c>
      <c r="Q1713">
        <f>VLOOKUP($G1713,county_facts!$A:$BB,13,FALSE)</f>
        <v>8.8000000000000007</v>
      </c>
      <c r="R1713">
        <f>VLOOKUP($G1713,county_facts!$A:$BB,14,FALSE)</f>
        <v>0.7</v>
      </c>
      <c r="S1713">
        <f>VLOOKUP($G1713,county_facts!$A:$BB,15,FALSE)</f>
        <v>1.1000000000000001</v>
      </c>
      <c r="T1713">
        <f>VLOOKUP($G1713,county_facts!$A:$BB,16,FALSE)</f>
        <v>0.1</v>
      </c>
      <c r="U1713">
        <f>VLOOKUP($G1713,county_facts!$A:$BB,17,FALSE)</f>
        <v>1.5</v>
      </c>
      <c r="V1713">
        <f>VLOOKUP($G1713,county_facts!$A:$BB,18,FALSE)</f>
        <v>6.9</v>
      </c>
      <c r="W1713">
        <f>VLOOKUP($G1713,county_facts!$A:$BB,19,FALSE)</f>
        <v>81.599999999999994</v>
      </c>
      <c r="X1713">
        <f>VLOOKUP($G1713,county_facts!$A:$BB,20,FALSE)</f>
        <v>85.8</v>
      </c>
      <c r="Y1713">
        <f>VLOOKUP($G1713,county_facts!$A:$BB,21,FALSE)</f>
        <v>2.2000000000000002</v>
      </c>
      <c r="Z1713">
        <f>VLOOKUP($G1713,county_facts!$A:$BB,22,FALSE)</f>
        <v>5.3</v>
      </c>
      <c r="AA1713">
        <f>VLOOKUP($G1713,county_facts!$A:$BB,23,FALSE)</f>
        <v>86.2</v>
      </c>
      <c r="AB1713">
        <f>VLOOKUP($G1713,county_facts!$A:$BB,24,FALSE)</f>
        <v>13</v>
      </c>
      <c r="AC1713">
        <f>VLOOKUP($G1713,county_facts!$A:$BB,25,FALSE)</f>
        <v>6481</v>
      </c>
      <c r="AD1713">
        <f>VLOOKUP($G1713,county_facts!$A:$BB,26,FALSE)</f>
        <v>22.9</v>
      </c>
      <c r="AE1713">
        <f>VLOOKUP($G1713,county_facts!$A:$BB,27,FALSE)</f>
        <v>36080</v>
      </c>
      <c r="AF1713">
        <f>VLOOKUP($G1713,county_facts!$A:$BB,28,FALSE)</f>
        <v>76</v>
      </c>
      <c r="AG1713">
        <f>VLOOKUP($G1713,county_facts!$A:$BB,29,FALSE)</f>
        <v>9.1</v>
      </c>
      <c r="AH1713">
        <f>VLOOKUP($G1713,county_facts!$A:$BB,30,FALSE)</f>
        <v>91900</v>
      </c>
      <c r="AI1713">
        <f>VLOOKUP($G1713,county_facts!$A:$BB,31,FALSE)</f>
        <v>31162</v>
      </c>
      <c r="AJ1713">
        <f>VLOOKUP($G1713,county_facts!$A:$BB,32,FALSE)</f>
        <v>2.62</v>
      </c>
      <c r="AK1713">
        <f>VLOOKUP($G1713,county_facts!$A:$BB,33,FALSE)</f>
        <v>24736</v>
      </c>
      <c r="AL1713">
        <f>VLOOKUP($G1713,county_facts!$A:$BB,34,FALSE)</f>
        <v>49507</v>
      </c>
      <c r="AM1713">
        <f>VLOOKUP($G1713,county_facts!$A:$BB,35,FALSE)</f>
        <v>14.4</v>
      </c>
      <c r="AN1713">
        <f>VLOOKUP($G1713,county_facts!$A:$BB,36,FALSE)</f>
        <v>1361</v>
      </c>
      <c r="AO1713">
        <f>VLOOKUP($G1713,county_facts!$A:$BB,37,FALSE)</f>
        <v>19530</v>
      </c>
      <c r="AP1713">
        <f>VLOOKUP($G1713,county_facts!$A:$BB,38,FALSE)</f>
        <v>1.8</v>
      </c>
      <c r="AQ1713">
        <f>VLOOKUP($G1713,county_facts!$A:$BB,39,FALSE)</f>
        <v>4665</v>
      </c>
      <c r="AR1713">
        <f>VLOOKUP($G1713,county_facts!$A:$BB,40,FALSE)</f>
        <v>6682</v>
      </c>
      <c r="AS1713">
        <f>VLOOKUP($G1713,county_facts!$A:$BB,41,FALSE)</f>
        <v>6.1</v>
      </c>
      <c r="AT1713">
        <f>VLOOKUP($G1713,county_facts!$A:$BB,42,FALSE)</f>
        <v>0</v>
      </c>
      <c r="AU1713">
        <f>VLOOKUP($G1713,county_facts!$A:$BB,43,FALSE)</f>
        <v>0</v>
      </c>
      <c r="AV1713">
        <f>VLOOKUP($G1713,county_facts!$A:$BB,44,FALSE)</f>
        <v>0</v>
      </c>
      <c r="AW1713">
        <f>VLOOKUP($G1713,county_facts!$A:$BB,45,FALSE)</f>
        <v>0</v>
      </c>
      <c r="AX1713">
        <f>VLOOKUP($G1713,county_facts!$A:$BB,46,FALSE)</f>
        <v>26.8</v>
      </c>
      <c r="AY1713">
        <f>VLOOKUP($G1713,county_facts!$A:$BB,47,FALSE)</f>
        <v>0</v>
      </c>
      <c r="AZ1713">
        <f>VLOOKUP($G1713,county_facts!$A:$BB,48,FALSE)</f>
        <v>114354</v>
      </c>
      <c r="BA1713">
        <f>VLOOKUP($G1713,county_facts!$A:$BB,49,FALSE)</f>
        <v>851995</v>
      </c>
      <c r="BB1713">
        <f>VLOOKUP($G1713,county_facts!$A:$BB,50,FALSE)</f>
        <v>10328</v>
      </c>
      <c r="BC1713">
        <f>VLOOKUP($G1713,county_facts!$A:$BB,51,FALSE)</f>
        <v>85256</v>
      </c>
      <c r="BD1713">
        <f>VLOOKUP($G1713,county_facts!$A:$BB,52,FALSE)</f>
        <v>428</v>
      </c>
      <c r="BE1713">
        <f>VLOOKUP($G1713,county_facts!$A:$BB,53,FALSE)</f>
        <v>333.67</v>
      </c>
      <c r="BF1713">
        <f>VLOOKUP($G1713,county_facts!$A:$BB,54,FALSE)</f>
        <v>245.3</v>
      </c>
    </row>
    <row r="1714" spans="1:58" x14ac:dyDescent="0.3">
      <c r="A1714" t="s">
        <v>6</v>
      </c>
      <c r="B1714" t="s">
        <v>683</v>
      </c>
      <c r="C1714">
        <v>16</v>
      </c>
      <c r="D1714" t="s">
        <v>622</v>
      </c>
      <c r="E1714">
        <v>25</v>
      </c>
      <c r="F1714">
        <v>0.64</v>
      </c>
      <c r="G1714">
        <v>48359</v>
      </c>
      <c r="H1714">
        <f>VLOOKUP($G1714,county_facts!$A:$BB,4,FALSE)</f>
        <v>2070</v>
      </c>
      <c r="I1714">
        <f>VLOOKUP($G1714,county_facts!$A:$BB,5,FALSE)</f>
        <v>2052</v>
      </c>
      <c r="J1714">
        <f>VLOOKUP($G1714,county_facts!$A:$BB,6,FALSE)</f>
        <v>0.9</v>
      </c>
      <c r="K1714">
        <f>VLOOKUP($G1714,county_facts!$A:$BB,7,FALSE)</f>
        <v>2052</v>
      </c>
      <c r="L1714">
        <f>VLOOKUP($G1714,county_facts!$A:$BB,8,FALSE)</f>
        <v>4</v>
      </c>
      <c r="M1714">
        <f>VLOOKUP($G1714,county_facts!$A:$BB,9,FALSE)</f>
        <v>28.1</v>
      </c>
      <c r="N1714">
        <f>VLOOKUP($G1714,county_facts!$A:$BB,10,FALSE)</f>
        <v>13.9</v>
      </c>
      <c r="O1714">
        <f>VLOOKUP($G1714,county_facts!$A:$BB,11,FALSE)</f>
        <v>48.9</v>
      </c>
      <c r="P1714">
        <f>VLOOKUP($G1714,county_facts!$A:$BB,12,FALSE)</f>
        <v>92.3</v>
      </c>
      <c r="Q1714">
        <f>VLOOKUP($G1714,county_facts!$A:$BB,13,FALSE)</f>
        <v>3.6</v>
      </c>
      <c r="R1714">
        <f>VLOOKUP($G1714,county_facts!$A:$BB,14,FALSE)</f>
        <v>1.1000000000000001</v>
      </c>
      <c r="S1714">
        <f>VLOOKUP($G1714,county_facts!$A:$BB,15,FALSE)</f>
        <v>1.2</v>
      </c>
      <c r="T1714">
        <f>VLOOKUP($G1714,county_facts!$A:$BB,16,FALSE)</f>
        <v>0</v>
      </c>
      <c r="U1714">
        <f>VLOOKUP($G1714,county_facts!$A:$BB,17,FALSE)</f>
        <v>1.8</v>
      </c>
      <c r="V1714">
        <f>VLOOKUP($G1714,county_facts!$A:$BB,18,FALSE)</f>
        <v>14.6</v>
      </c>
      <c r="W1714">
        <f>VLOOKUP($G1714,county_facts!$A:$BB,19,FALSE)</f>
        <v>78.599999999999994</v>
      </c>
      <c r="X1714">
        <f>VLOOKUP($G1714,county_facts!$A:$BB,20,FALSE)</f>
        <v>88.2</v>
      </c>
      <c r="Y1714">
        <f>VLOOKUP($G1714,county_facts!$A:$BB,21,FALSE)</f>
        <v>3.5</v>
      </c>
      <c r="Z1714">
        <f>VLOOKUP($G1714,county_facts!$A:$BB,22,FALSE)</f>
        <v>10.4</v>
      </c>
      <c r="AA1714">
        <f>VLOOKUP($G1714,county_facts!$A:$BB,23,FALSE)</f>
        <v>87.3</v>
      </c>
      <c r="AB1714">
        <f>VLOOKUP($G1714,county_facts!$A:$BB,24,FALSE)</f>
        <v>31.3</v>
      </c>
      <c r="AC1714">
        <f>VLOOKUP($G1714,county_facts!$A:$BB,25,FALSE)</f>
        <v>83</v>
      </c>
      <c r="AD1714">
        <f>VLOOKUP($G1714,county_facts!$A:$BB,26,FALSE)</f>
        <v>17.600000000000001</v>
      </c>
      <c r="AE1714">
        <f>VLOOKUP($G1714,county_facts!$A:$BB,27,FALSE)</f>
        <v>846</v>
      </c>
      <c r="AF1714">
        <f>VLOOKUP($G1714,county_facts!$A:$BB,28,FALSE)</f>
        <v>72.599999999999994</v>
      </c>
      <c r="AG1714">
        <f>VLOOKUP($G1714,county_facts!$A:$BB,29,FALSE)</f>
        <v>4.9000000000000004</v>
      </c>
      <c r="AH1714">
        <f>VLOOKUP($G1714,county_facts!$A:$BB,30,FALSE)</f>
        <v>83700</v>
      </c>
      <c r="AI1714">
        <f>VLOOKUP($G1714,county_facts!$A:$BB,31,FALSE)</f>
        <v>748</v>
      </c>
      <c r="AJ1714">
        <f>VLOOKUP($G1714,county_facts!$A:$BB,32,FALSE)</f>
        <v>2.35</v>
      </c>
      <c r="AK1714">
        <f>VLOOKUP($G1714,county_facts!$A:$BB,33,FALSE)</f>
        <v>22519</v>
      </c>
      <c r="AL1714">
        <f>VLOOKUP($G1714,county_facts!$A:$BB,34,FALSE)</f>
        <v>48929</v>
      </c>
      <c r="AM1714">
        <f>VLOOKUP($G1714,county_facts!$A:$BB,35,FALSE)</f>
        <v>14.2</v>
      </c>
      <c r="AN1714">
        <f>VLOOKUP($G1714,county_facts!$A:$BB,36,FALSE)</f>
        <v>38</v>
      </c>
      <c r="AO1714">
        <f>VLOOKUP($G1714,county_facts!$A:$BB,37,FALSE)</f>
        <v>505</v>
      </c>
      <c r="AP1714">
        <f>VLOOKUP($G1714,county_facts!$A:$BB,38,FALSE)</f>
        <v>-6.3</v>
      </c>
      <c r="AQ1714">
        <f>VLOOKUP($G1714,county_facts!$A:$BB,39,FALSE)</f>
        <v>169</v>
      </c>
      <c r="AR1714">
        <f>VLOOKUP($G1714,county_facts!$A:$BB,40,FALSE)</f>
        <v>114</v>
      </c>
      <c r="AS1714">
        <f>VLOOKUP($G1714,county_facts!$A:$BB,41,FALSE)</f>
        <v>0</v>
      </c>
      <c r="AT1714">
        <f>VLOOKUP($G1714,county_facts!$A:$BB,42,FALSE)</f>
        <v>0</v>
      </c>
      <c r="AU1714">
        <f>VLOOKUP($G1714,county_facts!$A:$BB,43,FALSE)</f>
        <v>0</v>
      </c>
      <c r="AV1714">
        <f>VLOOKUP($G1714,county_facts!$A:$BB,44,FALSE)</f>
        <v>0</v>
      </c>
      <c r="AW1714">
        <f>VLOOKUP($G1714,county_facts!$A:$BB,45,FALSE)</f>
        <v>0</v>
      </c>
      <c r="AX1714">
        <f>VLOOKUP($G1714,county_facts!$A:$BB,46,FALSE)</f>
        <v>0</v>
      </c>
      <c r="AY1714">
        <f>VLOOKUP($G1714,county_facts!$A:$BB,47,FALSE)</f>
        <v>0</v>
      </c>
      <c r="AZ1714">
        <f>VLOOKUP($G1714,county_facts!$A:$BB,48,FALSE)</f>
        <v>0</v>
      </c>
      <c r="BA1714">
        <f>VLOOKUP($G1714,county_facts!$A:$BB,49,FALSE)</f>
        <v>16797</v>
      </c>
      <c r="BB1714">
        <f>VLOOKUP($G1714,county_facts!$A:$BB,50,FALSE)</f>
        <v>8118</v>
      </c>
      <c r="BC1714">
        <f>VLOOKUP($G1714,county_facts!$A:$BB,51,FALSE)</f>
        <v>2919</v>
      </c>
      <c r="BD1714">
        <f>VLOOKUP($G1714,county_facts!$A:$BB,52,FALSE)</f>
        <v>0</v>
      </c>
      <c r="BE1714">
        <f>VLOOKUP($G1714,county_facts!$A:$BB,53,FALSE)</f>
        <v>1500.53</v>
      </c>
      <c r="BF1714">
        <f>VLOOKUP($G1714,county_facts!$A:$BB,54,FALSE)</f>
        <v>1.4</v>
      </c>
    </row>
    <row r="1715" spans="1:58" x14ac:dyDescent="0.3">
      <c r="A1715" t="s">
        <v>9</v>
      </c>
      <c r="B1715" t="s">
        <v>683</v>
      </c>
      <c r="C1715">
        <v>9</v>
      </c>
      <c r="D1715" t="s">
        <v>622</v>
      </c>
      <c r="E1715">
        <v>25</v>
      </c>
      <c r="F1715">
        <v>0.36</v>
      </c>
      <c r="G1715">
        <v>48359</v>
      </c>
      <c r="H1715">
        <f>VLOOKUP($G1715,county_facts!$A:$BB,4,FALSE)</f>
        <v>2070</v>
      </c>
      <c r="I1715">
        <f>VLOOKUP($G1715,county_facts!$A:$BB,5,FALSE)</f>
        <v>2052</v>
      </c>
      <c r="J1715">
        <f>VLOOKUP($G1715,county_facts!$A:$BB,6,FALSE)</f>
        <v>0.9</v>
      </c>
      <c r="K1715">
        <f>VLOOKUP($G1715,county_facts!$A:$BB,7,FALSE)</f>
        <v>2052</v>
      </c>
      <c r="L1715">
        <f>VLOOKUP($G1715,county_facts!$A:$BB,8,FALSE)</f>
        <v>4</v>
      </c>
      <c r="M1715">
        <f>VLOOKUP($G1715,county_facts!$A:$BB,9,FALSE)</f>
        <v>28.1</v>
      </c>
      <c r="N1715">
        <f>VLOOKUP($G1715,county_facts!$A:$BB,10,FALSE)</f>
        <v>13.9</v>
      </c>
      <c r="O1715">
        <f>VLOOKUP($G1715,county_facts!$A:$BB,11,FALSE)</f>
        <v>48.9</v>
      </c>
      <c r="P1715">
        <f>VLOOKUP($G1715,county_facts!$A:$BB,12,FALSE)</f>
        <v>92.3</v>
      </c>
      <c r="Q1715">
        <f>VLOOKUP($G1715,county_facts!$A:$BB,13,FALSE)</f>
        <v>3.6</v>
      </c>
      <c r="R1715">
        <f>VLOOKUP($G1715,county_facts!$A:$BB,14,FALSE)</f>
        <v>1.1000000000000001</v>
      </c>
      <c r="S1715">
        <f>VLOOKUP($G1715,county_facts!$A:$BB,15,FALSE)</f>
        <v>1.2</v>
      </c>
      <c r="T1715">
        <f>VLOOKUP($G1715,county_facts!$A:$BB,16,FALSE)</f>
        <v>0</v>
      </c>
      <c r="U1715">
        <f>VLOOKUP($G1715,county_facts!$A:$BB,17,FALSE)</f>
        <v>1.8</v>
      </c>
      <c r="V1715">
        <f>VLOOKUP($G1715,county_facts!$A:$BB,18,FALSE)</f>
        <v>14.6</v>
      </c>
      <c r="W1715">
        <f>VLOOKUP($G1715,county_facts!$A:$BB,19,FALSE)</f>
        <v>78.599999999999994</v>
      </c>
      <c r="X1715">
        <f>VLOOKUP($G1715,county_facts!$A:$BB,20,FALSE)</f>
        <v>88.2</v>
      </c>
      <c r="Y1715">
        <f>VLOOKUP($G1715,county_facts!$A:$BB,21,FALSE)</f>
        <v>3.5</v>
      </c>
      <c r="Z1715">
        <f>VLOOKUP($G1715,county_facts!$A:$BB,22,FALSE)</f>
        <v>10.4</v>
      </c>
      <c r="AA1715">
        <f>VLOOKUP($G1715,county_facts!$A:$BB,23,FALSE)</f>
        <v>87.3</v>
      </c>
      <c r="AB1715">
        <f>VLOOKUP($G1715,county_facts!$A:$BB,24,FALSE)</f>
        <v>31.3</v>
      </c>
      <c r="AC1715">
        <f>VLOOKUP($G1715,county_facts!$A:$BB,25,FALSE)</f>
        <v>83</v>
      </c>
      <c r="AD1715">
        <f>VLOOKUP($G1715,county_facts!$A:$BB,26,FALSE)</f>
        <v>17.600000000000001</v>
      </c>
      <c r="AE1715">
        <f>VLOOKUP($G1715,county_facts!$A:$BB,27,FALSE)</f>
        <v>846</v>
      </c>
      <c r="AF1715">
        <f>VLOOKUP($G1715,county_facts!$A:$BB,28,FALSE)</f>
        <v>72.599999999999994</v>
      </c>
      <c r="AG1715">
        <f>VLOOKUP($G1715,county_facts!$A:$BB,29,FALSE)</f>
        <v>4.9000000000000004</v>
      </c>
      <c r="AH1715">
        <f>VLOOKUP($G1715,county_facts!$A:$BB,30,FALSE)</f>
        <v>83700</v>
      </c>
      <c r="AI1715">
        <f>VLOOKUP($G1715,county_facts!$A:$BB,31,FALSE)</f>
        <v>748</v>
      </c>
      <c r="AJ1715">
        <f>VLOOKUP($G1715,county_facts!$A:$BB,32,FALSE)</f>
        <v>2.35</v>
      </c>
      <c r="AK1715">
        <f>VLOOKUP($G1715,county_facts!$A:$BB,33,FALSE)</f>
        <v>22519</v>
      </c>
      <c r="AL1715">
        <f>VLOOKUP($G1715,county_facts!$A:$BB,34,FALSE)</f>
        <v>48929</v>
      </c>
      <c r="AM1715">
        <f>VLOOKUP($G1715,county_facts!$A:$BB,35,FALSE)</f>
        <v>14.2</v>
      </c>
      <c r="AN1715">
        <f>VLOOKUP($G1715,county_facts!$A:$BB,36,FALSE)</f>
        <v>38</v>
      </c>
      <c r="AO1715">
        <f>VLOOKUP($G1715,county_facts!$A:$BB,37,FALSE)</f>
        <v>505</v>
      </c>
      <c r="AP1715">
        <f>VLOOKUP($G1715,county_facts!$A:$BB,38,FALSE)</f>
        <v>-6.3</v>
      </c>
      <c r="AQ1715">
        <f>VLOOKUP($G1715,county_facts!$A:$BB,39,FALSE)</f>
        <v>169</v>
      </c>
      <c r="AR1715">
        <f>VLOOKUP($G1715,county_facts!$A:$BB,40,FALSE)</f>
        <v>114</v>
      </c>
      <c r="AS1715">
        <f>VLOOKUP($G1715,county_facts!$A:$BB,41,FALSE)</f>
        <v>0</v>
      </c>
      <c r="AT1715">
        <f>VLOOKUP($G1715,county_facts!$A:$BB,42,FALSE)</f>
        <v>0</v>
      </c>
      <c r="AU1715">
        <f>VLOOKUP($G1715,county_facts!$A:$BB,43,FALSE)</f>
        <v>0</v>
      </c>
      <c r="AV1715">
        <f>VLOOKUP($G1715,county_facts!$A:$BB,44,FALSE)</f>
        <v>0</v>
      </c>
      <c r="AW1715">
        <f>VLOOKUP($G1715,county_facts!$A:$BB,45,FALSE)</f>
        <v>0</v>
      </c>
      <c r="AX1715">
        <f>VLOOKUP($G1715,county_facts!$A:$BB,46,FALSE)</f>
        <v>0</v>
      </c>
      <c r="AY1715">
        <f>VLOOKUP($G1715,county_facts!$A:$BB,47,FALSE)</f>
        <v>0</v>
      </c>
      <c r="AZ1715">
        <f>VLOOKUP($G1715,county_facts!$A:$BB,48,FALSE)</f>
        <v>0</v>
      </c>
      <c r="BA1715">
        <f>VLOOKUP($G1715,county_facts!$A:$BB,49,FALSE)</f>
        <v>16797</v>
      </c>
      <c r="BB1715">
        <f>VLOOKUP($G1715,county_facts!$A:$BB,50,FALSE)</f>
        <v>8118</v>
      </c>
      <c r="BC1715">
        <f>VLOOKUP($G1715,county_facts!$A:$BB,51,FALSE)</f>
        <v>2919</v>
      </c>
      <c r="BD1715">
        <f>VLOOKUP($G1715,county_facts!$A:$BB,52,FALSE)</f>
        <v>0</v>
      </c>
      <c r="BE1715">
        <f>VLOOKUP($G1715,county_facts!$A:$BB,53,FALSE)</f>
        <v>1500.53</v>
      </c>
      <c r="BF1715">
        <f>VLOOKUP($G1715,county_facts!$A:$BB,54,FALSE)</f>
        <v>1.4</v>
      </c>
    </row>
    <row r="1716" spans="1:58" x14ac:dyDescent="0.3">
      <c r="A1716" t="s">
        <v>6</v>
      </c>
      <c r="B1716" t="s">
        <v>684</v>
      </c>
      <c r="C1716">
        <v>32</v>
      </c>
      <c r="D1716" t="s">
        <v>622</v>
      </c>
      <c r="E1716">
        <v>53</v>
      </c>
      <c r="F1716">
        <v>0.603773585</v>
      </c>
      <c r="G1716">
        <v>48357</v>
      </c>
      <c r="H1716">
        <f>VLOOKUP($G1716,county_facts!$A:$BB,4,FALSE)</f>
        <v>10758</v>
      </c>
      <c r="I1716">
        <f>VLOOKUP($G1716,county_facts!$A:$BB,5,FALSE)</f>
        <v>10223</v>
      </c>
      <c r="J1716">
        <f>VLOOKUP($G1716,county_facts!$A:$BB,6,FALSE)</f>
        <v>5.2</v>
      </c>
      <c r="K1716">
        <f>VLOOKUP($G1716,county_facts!$A:$BB,7,FALSE)</f>
        <v>10223</v>
      </c>
      <c r="L1716">
        <f>VLOOKUP($G1716,county_facts!$A:$BB,8,FALSE)</f>
        <v>8.9</v>
      </c>
      <c r="M1716">
        <f>VLOOKUP($G1716,county_facts!$A:$BB,9,FALSE)</f>
        <v>31.5</v>
      </c>
      <c r="N1716">
        <f>VLOOKUP($G1716,county_facts!$A:$BB,10,FALSE)</f>
        <v>10.3</v>
      </c>
      <c r="O1716">
        <f>VLOOKUP($G1716,county_facts!$A:$BB,11,FALSE)</f>
        <v>49.1</v>
      </c>
      <c r="P1716">
        <f>VLOOKUP($G1716,county_facts!$A:$BB,12,FALSE)</f>
        <v>95.4</v>
      </c>
      <c r="Q1716">
        <f>VLOOKUP($G1716,county_facts!$A:$BB,13,FALSE)</f>
        <v>1</v>
      </c>
      <c r="R1716">
        <f>VLOOKUP($G1716,county_facts!$A:$BB,14,FALSE)</f>
        <v>1.4</v>
      </c>
      <c r="S1716">
        <f>VLOOKUP($G1716,county_facts!$A:$BB,15,FALSE)</f>
        <v>0.8</v>
      </c>
      <c r="T1716">
        <f>VLOOKUP($G1716,county_facts!$A:$BB,16,FALSE)</f>
        <v>0</v>
      </c>
      <c r="U1716">
        <f>VLOOKUP($G1716,county_facts!$A:$BB,17,FALSE)</f>
        <v>1.3</v>
      </c>
      <c r="V1716">
        <f>VLOOKUP($G1716,county_facts!$A:$BB,18,FALSE)</f>
        <v>51.5</v>
      </c>
      <c r="W1716">
        <f>VLOOKUP($G1716,county_facts!$A:$BB,19,FALSE)</f>
        <v>45.8</v>
      </c>
      <c r="X1716">
        <f>VLOOKUP($G1716,county_facts!$A:$BB,20,FALSE)</f>
        <v>83.6</v>
      </c>
      <c r="Y1716">
        <f>VLOOKUP($G1716,county_facts!$A:$BB,21,FALSE)</f>
        <v>21.8</v>
      </c>
      <c r="Z1716">
        <f>VLOOKUP($G1716,county_facts!$A:$BB,22,FALSE)</f>
        <v>42.7</v>
      </c>
      <c r="AA1716">
        <f>VLOOKUP($G1716,county_facts!$A:$BB,23,FALSE)</f>
        <v>69.5</v>
      </c>
      <c r="AB1716">
        <f>VLOOKUP($G1716,county_facts!$A:$BB,24,FALSE)</f>
        <v>15.3</v>
      </c>
      <c r="AC1716">
        <f>VLOOKUP($G1716,county_facts!$A:$BB,25,FALSE)</f>
        <v>500</v>
      </c>
      <c r="AD1716">
        <f>VLOOKUP($G1716,county_facts!$A:$BB,26,FALSE)</f>
        <v>17.8</v>
      </c>
      <c r="AE1716">
        <f>VLOOKUP($G1716,county_facts!$A:$BB,27,FALSE)</f>
        <v>4057</v>
      </c>
      <c r="AF1716">
        <f>VLOOKUP($G1716,county_facts!$A:$BB,28,FALSE)</f>
        <v>70</v>
      </c>
      <c r="AG1716">
        <f>VLOOKUP($G1716,county_facts!$A:$BB,29,FALSE)</f>
        <v>9.8000000000000007</v>
      </c>
      <c r="AH1716">
        <f>VLOOKUP($G1716,county_facts!$A:$BB,30,FALSE)</f>
        <v>80100</v>
      </c>
      <c r="AI1716">
        <f>VLOOKUP($G1716,county_facts!$A:$BB,31,FALSE)</f>
        <v>3736</v>
      </c>
      <c r="AJ1716">
        <f>VLOOKUP($G1716,county_facts!$A:$BB,32,FALSE)</f>
        <v>2.78</v>
      </c>
      <c r="AK1716">
        <f>VLOOKUP($G1716,county_facts!$A:$BB,33,FALSE)</f>
        <v>23382</v>
      </c>
      <c r="AL1716">
        <f>VLOOKUP($G1716,county_facts!$A:$BB,34,FALSE)</f>
        <v>49964</v>
      </c>
      <c r="AM1716">
        <f>VLOOKUP($G1716,county_facts!$A:$BB,35,FALSE)</f>
        <v>17.3</v>
      </c>
      <c r="AN1716">
        <f>VLOOKUP($G1716,county_facts!$A:$BB,36,FALSE)</f>
        <v>374</v>
      </c>
      <c r="AO1716">
        <f>VLOOKUP($G1716,county_facts!$A:$BB,37,FALSE)</f>
        <v>4176</v>
      </c>
      <c r="AP1716">
        <f>VLOOKUP($G1716,county_facts!$A:$BB,38,FALSE)</f>
        <v>0.7</v>
      </c>
      <c r="AQ1716">
        <f>VLOOKUP($G1716,county_facts!$A:$BB,39,FALSE)</f>
        <v>785</v>
      </c>
      <c r="AR1716">
        <f>VLOOKUP($G1716,county_facts!$A:$BB,40,FALSE)</f>
        <v>1073</v>
      </c>
      <c r="AS1716">
        <f>VLOOKUP($G1716,county_facts!$A:$BB,41,FALSE)</f>
        <v>0</v>
      </c>
      <c r="AT1716">
        <f>VLOOKUP($G1716,county_facts!$A:$BB,42,FALSE)</f>
        <v>0</v>
      </c>
      <c r="AU1716">
        <f>VLOOKUP($G1716,county_facts!$A:$BB,43,FALSE)</f>
        <v>0</v>
      </c>
      <c r="AV1716">
        <f>VLOOKUP($G1716,county_facts!$A:$BB,44,FALSE)</f>
        <v>0</v>
      </c>
      <c r="AW1716">
        <f>VLOOKUP($G1716,county_facts!$A:$BB,45,FALSE)</f>
        <v>0</v>
      </c>
      <c r="AX1716">
        <f>VLOOKUP($G1716,county_facts!$A:$BB,46,FALSE)</f>
        <v>0</v>
      </c>
      <c r="AY1716">
        <f>VLOOKUP($G1716,county_facts!$A:$BB,47,FALSE)</f>
        <v>0</v>
      </c>
      <c r="AZ1716">
        <f>VLOOKUP($G1716,county_facts!$A:$BB,48,FALSE)</f>
        <v>139177</v>
      </c>
      <c r="BA1716">
        <f>VLOOKUP($G1716,county_facts!$A:$BB,49,FALSE)</f>
        <v>97444</v>
      </c>
      <c r="BB1716">
        <f>VLOOKUP($G1716,county_facts!$A:$BB,50,FALSE)</f>
        <v>10288</v>
      </c>
      <c r="BC1716">
        <f>VLOOKUP($G1716,county_facts!$A:$BB,51,FALSE)</f>
        <v>9184</v>
      </c>
      <c r="BD1716">
        <f>VLOOKUP($G1716,county_facts!$A:$BB,52,FALSE)</f>
        <v>7</v>
      </c>
      <c r="BE1716">
        <f>VLOOKUP($G1716,county_facts!$A:$BB,53,FALSE)</f>
        <v>917.63</v>
      </c>
      <c r="BF1716">
        <f>VLOOKUP($G1716,county_facts!$A:$BB,54,FALSE)</f>
        <v>11.1</v>
      </c>
    </row>
    <row r="1717" spans="1:58" x14ac:dyDescent="0.3">
      <c r="A1717" t="s">
        <v>9</v>
      </c>
      <c r="B1717" t="s">
        <v>684</v>
      </c>
      <c r="C1717">
        <v>21</v>
      </c>
      <c r="D1717" t="s">
        <v>622</v>
      </c>
      <c r="E1717">
        <v>53</v>
      </c>
      <c r="F1717">
        <v>0.396226415</v>
      </c>
      <c r="G1717">
        <v>48357</v>
      </c>
      <c r="H1717">
        <f>VLOOKUP($G1717,county_facts!$A:$BB,4,FALSE)</f>
        <v>10758</v>
      </c>
      <c r="I1717">
        <f>VLOOKUP($G1717,county_facts!$A:$BB,5,FALSE)</f>
        <v>10223</v>
      </c>
      <c r="J1717">
        <f>VLOOKUP($G1717,county_facts!$A:$BB,6,FALSE)</f>
        <v>5.2</v>
      </c>
      <c r="K1717">
        <f>VLOOKUP($G1717,county_facts!$A:$BB,7,FALSE)</f>
        <v>10223</v>
      </c>
      <c r="L1717">
        <f>VLOOKUP($G1717,county_facts!$A:$BB,8,FALSE)</f>
        <v>8.9</v>
      </c>
      <c r="M1717">
        <f>VLOOKUP($G1717,county_facts!$A:$BB,9,FALSE)</f>
        <v>31.5</v>
      </c>
      <c r="N1717">
        <f>VLOOKUP($G1717,county_facts!$A:$BB,10,FALSE)</f>
        <v>10.3</v>
      </c>
      <c r="O1717">
        <f>VLOOKUP($G1717,county_facts!$A:$BB,11,FALSE)</f>
        <v>49.1</v>
      </c>
      <c r="P1717">
        <f>VLOOKUP($G1717,county_facts!$A:$BB,12,FALSE)</f>
        <v>95.4</v>
      </c>
      <c r="Q1717">
        <f>VLOOKUP($G1717,county_facts!$A:$BB,13,FALSE)</f>
        <v>1</v>
      </c>
      <c r="R1717">
        <f>VLOOKUP($G1717,county_facts!$A:$BB,14,FALSE)</f>
        <v>1.4</v>
      </c>
      <c r="S1717">
        <f>VLOOKUP($G1717,county_facts!$A:$BB,15,FALSE)</f>
        <v>0.8</v>
      </c>
      <c r="T1717">
        <f>VLOOKUP($G1717,county_facts!$A:$BB,16,FALSE)</f>
        <v>0</v>
      </c>
      <c r="U1717">
        <f>VLOOKUP($G1717,county_facts!$A:$BB,17,FALSE)</f>
        <v>1.3</v>
      </c>
      <c r="V1717">
        <f>VLOOKUP($G1717,county_facts!$A:$BB,18,FALSE)</f>
        <v>51.5</v>
      </c>
      <c r="W1717">
        <f>VLOOKUP($G1717,county_facts!$A:$BB,19,FALSE)</f>
        <v>45.8</v>
      </c>
      <c r="X1717">
        <f>VLOOKUP($G1717,county_facts!$A:$BB,20,FALSE)</f>
        <v>83.6</v>
      </c>
      <c r="Y1717">
        <f>VLOOKUP($G1717,county_facts!$A:$BB,21,FALSE)</f>
        <v>21.8</v>
      </c>
      <c r="Z1717">
        <f>VLOOKUP($G1717,county_facts!$A:$BB,22,FALSE)</f>
        <v>42.7</v>
      </c>
      <c r="AA1717">
        <f>VLOOKUP($G1717,county_facts!$A:$BB,23,FALSE)</f>
        <v>69.5</v>
      </c>
      <c r="AB1717">
        <f>VLOOKUP($G1717,county_facts!$A:$BB,24,FALSE)</f>
        <v>15.3</v>
      </c>
      <c r="AC1717">
        <f>VLOOKUP($G1717,county_facts!$A:$BB,25,FALSE)</f>
        <v>500</v>
      </c>
      <c r="AD1717">
        <f>VLOOKUP($G1717,county_facts!$A:$BB,26,FALSE)</f>
        <v>17.8</v>
      </c>
      <c r="AE1717">
        <f>VLOOKUP($G1717,county_facts!$A:$BB,27,FALSE)</f>
        <v>4057</v>
      </c>
      <c r="AF1717">
        <f>VLOOKUP($G1717,county_facts!$A:$BB,28,FALSE)</f>
        <v>70</v>
      </c>
      <c r="AG1717">
        <f>VLOOKUP($G1717,county_facts!$A:$BB,29,FALSE)</f>
        <v>9.8000000000000007</v>
      </c>
      <c r="AH1717">
        <f>VLOOKUP($G1717,county_facts!$A:$BB,30,FALSE)</f>
        <v>80100</v>
      </c>
      <c r="AI1717">
        <f>VLOOKUP($G1717,county_facts!$A:$BB,31,FALSE)</f>
        <v>3736</v>
      </c>
      <c r="AJ1717">
        <f>VLOOKUP($G1717,county_facts!$A:$BB,32,FALSE)</f>
        <v>2.78</v>
      </c>
      <c r="AK1717">
        <f>VLOOKUP($G1717,county_facts!$A:$BB,33,FALSE)</f>
        <v>23382</v>
      </c>
      <c r="AL1717">
        <f>VLOOKUP($G1717,county_facts!$A:$BB,34,FALSE)</f>
        <v>49964</v>
      </c>
      <c r="AM1717">
        <f>VLOOKUP($G1717,county_facts!$A:$BB,35,FALSE)</f>
        <v>17.3</v>
      </c>
      <c r="AN1717">
        <f>VLOOKUP($G1717,county_facts!$A:$BB,36,FALSE)</f>
        <v>374</v>
      </c>
      <c r="AO1717">
        <f>VLOOKUP($G1717,county_facts!$A:$BB,37,FALSE)</f>
        <v>4176</v>
      </c>
      <c r="AP1717">
        <f>VLOOKUP($G1717,county_facts!$A:$BB,38,FALSE)</f>
        <v>0.7</v>
      </c>
      <c r="AQ1717">
        <f>VLOOKUP($G1717,county_facts!$A:$BB,39,FALSE)</f>
        <v>785</v>
      </c>
      <c r="AR1717">
        <f>VLOOKUP($G1717,county_facts!$A:$BB,40,FALSE)</f>
        <v>1073</v>
      </c>
      <c r="AS1717">
        <f>VLOOKUP($G1717,county_facts!$A:$BB,41,FALSE)</f>
        <v>0</v>
      </c>
      <c r="AT1717">
        <f>VLOOKUP($G1717,county_facts!$A:$BB,42,FALSE)</f>
        <v>0</v>
      </c>
      <c r="AU1717">
        <f>VLOOKUP($G1717,county_facts!$A:$BB,43,FALSE)</f>
        <v>0</v>
      </c>
      <c r="AV1717">
        <f>VLOOKUP($G1717,county_facts!$A:$BB,44,FALSE)</f>
        <v>0</v>
      </c>
      <c r="AW1717">
        <f>VLOOKUP($G1717,county_facts!$A:$BB,45,FALSE)</f>
        <v>0</v>
      </c>
      <c r="AX1717">
        <f>VLOOKUP($G1717,county_facts!$A:$BB,46,FALSE)</f>
        <v>0</v>
      </c>
      <c r="AY1717">
        <f>VLOOKUP($G1717,county_facts!$A:$BB,47,FALSE)</f>
        <v>0</v>
      </c>
      <c r="AZ1717">
        <f>VLOOKUP($G1717,county_facts!$A:$BB,48,FALSE)</f>
        <v>139177</v>
      </c>
      <c r="BA1717">
        <f>VLOOKUP($G1717,county_facts!$A:$BB,49,FALSE)</f>
        <v>97444</v>
      </c>
      <c r="BB1717">
        <f>VLOOKUP($G1717,county_facts!$A:$BB,50,FALSE)</f>
        <v>10288</v>
      </c>
      <c r="BC1717">
        <f>VLOOKUP($G1717,county_facts!$A:$BB,51,FALSE)</f>
        <v>9184</v>
      </c>
      <c r="BD1717">
        <f>VLOOKUP($G1717,county_facts!$A:$BB,52,FALSE)</f>
        <v>7</v>
      </c>
      <c r="BE1717">
        <f>VLOOKUP($G1717,county_facts!$A:$BB,53,FALSE)</f>
        <v>917.63</v>
      </c>
      <c r="BF1717">
        <f>VLOOKUP($G1717,county_facts!$A:$BB,54,FALSE)</f>
        <v>11.1</v>
      </c>
    </row>
    <row r="1718" spans="1:58" x14ac:dyDescent="0.3">
      <c r="A1718" t="s">
        <v>6</v>
      </c>
      <c r="B1718" t="s">
        <v>685</v>
      </c>
      <c r="C1718">
        <v>8559</v>
      </c>
      <c r="D1718" t="s">
        <v>622</v>
      </c>
      <c r="E1718">
        <v>14214</v>
      </c>
      <c r="F1718">
        <v>0.60215280699999996</v>
      </c>
      <c r="G1718">
        <v>48355</v>
      </c>
      <c r="H1718">
        <f>VLOOKUP($G1718,county_facts!$A:$BB,4,FALSE)</f>
        <v>356221</v>
      </c>
      <c r="I1718">
        <f>VLOOKUP($G1718,county_facts!$A:$BB,5,FALSE)</f>
        <v>340223</v>
      </c>
      <c r="J1718">
        <f>VLOOKUP($G1718,county_facts!$A:$BB,6,FALSE)</f>
        <v>4.7</v>
      </c>
      <c r="K1718">
        <f>VLOOKUP($G1718,county_facts!$A:$BB,7,FALSE)</f>
        <v>340223</v>
      </c>
      <c r="L1718">
        <f>VLOOKUP($G1718,county_facts!$A:$BB,8,FALSE)</f>
        <v>6.8</v>
      </c>
      <c r="M1718">
        <f>VLOOKUP($G1718,county_facts!$A:$BB,9,FALSE)</f>
        <v>25.3</v>
      </c>
      <c r="N1718">
        <f>VLOOKUP($G1718,county_facts!$A:$BB,10,FALSE)</f>
        <v>13</v>
      </c>
      <c r="O1718">
        <f>VLOOKUP($G1718,county_facts!$A:$BB,11,FALSE)</f>
        <v>50.7</v>
      </c>
      <c r="P1718">
        <f>VLOOKUP($G1718,county_facts!$A:$BB,12,FALSE)</f>
        <v>91.2</v>
      </c>
      <c r="Q1718">
        <f>VLOOKUP($G1718,county_facts!$A:$BB,13,FALSE)</f>
        <v>4.4000000000000004</v>
      </c>
      <c r="R1718">
        <f>VLOOKUP($G1718,county_facts!$A:$BB,14,FALSE)</f>
        <v>0.8</v>
      </c>
      <c r="S1718">
        <f>VLOOKUP($G1718,county_facts!$A:$BB,15,FALSE)</f>
        <v>2</v>
      </c>
      <c r="T1718">
        <f>VLOOKUP($G1718,county_facts!$A:$BB,16,FALSE)</f>
        <v>0.1</v>
      </c>
      <c r="U1718">
        <f>VLOOKUP($G1718,county_facts!$A:$BB,17,FALSE)</f>
        <v>1.4</v>
      </c>
      <c r="V1718">
        <f>VLOOKUP($G1718,county_facts!$A:$BB,18,FALSE)</f>
        <v>62.4</v>
      </c>
      <c r="W1718">
        <f>VLOOKUP($G1718,county_facts!$A:$BB,19,FALSE)</f>
        <v>30.9</v>
      </c>
      <c r="X1718">
        <f>VLOOKUP($G1718,county_facts!$A:$BB,20,FALSE)</f>
        <v>80.099999999999994</v>
      </c>
      <c r="Y1718">
        <f>VLOOKUP($G1718,county_facts!$A:$BB,21,FALSE)</f>
        <v>7.7</v>
      </c>
      <c r="Z1718">
        <f>VLOOKUP($G1718,county_facts!$A:$BB,22,FALSE)</f>
        <v>40.200000000000003</v>
      </c>
      <c r="AA1718">
        <f>VLOOKUP($G1718,county_facts!$A:$BB,23,FALSE)</f>
        <v>79.8</v>
      </c>
      <c r="AB1718">
        <f>VLOOKUP($G1718,county_facts!$A:$BB,24,FALSE)</f>
        <v>20</v>
      </c>
      <c r="AC1718">
        <f>VLOOKUP($G1718,county_facts!$A:$BB,25,FALSE)</f>
        <v>28867</v>
      </c>
      <c r="AD1718">
        <f>VLOOKUP($G1718,county_facts!$A:$BB,26,FALSE)</f>
        <v>19.7</v>
      </c>
      <c r="AE1718">
        <f>VLOOKUP($G1718,county_facts!$A:$BB,27,FALSE)</f>
        <v>145670</v>
      </c>
      <c r="AF1718">
        <f>VLOOKUP($G1718,county_facts!$A:$BB,28,FALSE)</f>
        <v>58.6</v>
      </c>
      <c r="AG1718">
        <f>VLOOKUP($G1718,county_facts!$A:$BB,29,FALSE)</f>
        <v>27.5</v>
      </c>
      <c r="AH1718">
        <f>VLOOKUP($G1718,county_facts!$A:$BB,30,FALSE)</f>
        <v>110300</v>
      </c>
      <c r="AI1718">
        <f>VLOOKUP($G1718,county_facts!$A:$BB,31,FALSE)</f>
        <v>123915</v>
      </c>
      <c r="AJ1718">
        <f>VLOOKUP($G1718,county_facts!$A:$BB,32,FALSE)</f>
        <v>2.72</v>
      </c>
      <c r="AK1718">
        <f>VLOOKUP($G1718,county_facts!$A:$BB,33,FALSE)</f>
        <v>23671</v>
      </c>
      <c r="AL1718">
        <f>VLOOKUP($G1718,county_facts!$A:$BB,34,FALSE)</f>
        <v>47057</v>
      </c>
      <c r="AM1718">
        <f>VLOOKUP($G1718,county_facts!$A:$BB,35,FALSE)</f>
        <v>18.399999999999999</v>
      </c>
      <c r="AN1718">
        <f>VLOOKUP($G1718,county_facts!$A:$BB,36,FALSE)</f>
        <v>7868</v>
      </c>
      <c r="AO1718">
        <f>VLOOKUP($G1718,county_facts!$A:$BB,37,FALSE)</f>
        <v>133037</v>
      </c>
      <c r="AP1718">
        <f>VLOOKUP($G1718,county_facts!$A:$BB,38,FALSE)</f>
        <v>0.6</v>
      </c>
      <c r="AQ1718">
        <f>VLOOKUP($G1718,county_facts!$A:$BB,39,FALSE)</f>
        <v>22777</v>
      </c>
      <c r="AR1718">
        <f>VLOOKUP($G1718,county_facts!$A:$BB,40,FALSE)</f>
        <v>29355</v>
      </c>
      <c r="AS1718">
        <f>VLOOKUP($G1718,county_facts!$A:$BB,41,FALSE)</f>
        <v>2.4</v>
      </c>
      <c r="AT1718">
        <f>VLOOKUP($G1718,county_facts!$A:$BB,42,FALSE)</f>
        <v>0.8</v>
      </c>
      <c r="AU1718">
        <f>VLOOKUP($G1718,county_facts!$A:$BB,43,FALSE)</f>
        <v>1.9</v>
      </c>
      <c r="AV1718">
        <f>VLOOKUP($G1718,county_facts!$A:$BB,44,FALSE)</f>
        <v>0</v>
      </c>
      <c r="AW1718">
        <f>VLOOKUP($G1718,county_facts!$A:$BB,45,FALSE)</f>
        <v>35</v>
      </c>
      <c r="AX1718">
        <f>VLOOKUP($G1718,county_facts!$A:$BB,46,FALSE)</f>
        <v>25.3</v>
      </c>
      <c r="AY1718">
        <f>VLOOKUP($G1718,county_facts!$A:$BB,47,FALSE)</f>
        <v>0</v>
      </c>
      <c r="AZ1718">
        <f>VLOOKUP($G1718,county_facts!$A:$BB,48,FALSE)</f>
        <v>2978505</v>
      </c>
      <c r="BA1718">
        <f>VLOOKUP($G1718,county_facts!$A:$BB,49,FALSE)</f>
        <v>4314450</v>
      </c>
      <c r="BB1718">
        <f>VLOOKUP($G1718,county_facts!$A:$BB,50,FALSE)</f>
        <v>13529</v>
      </c>
      <c r="BC1718">
        <f>VLOOKUP($G1718,county_facts!$A:$BB,51,FALSE)</f>
        <v>661990</v>
      </c>
      <c r="BD1718">
        <f>VLOOKUP($G1718,county_facts!$A:$BB,52,FALSE)</f>
        <v>2452</v>
      </c>
      <c r="BE1718">
        <f>VLOOKUP($G1718,county_facts!$A:$BB,53,FALSE)</f>
        <v>838.48</v>
      </c>
      <c r="BF1718">
        <f>VLOOKUP($G1718,county_facts!$A:$BB,54,FALSE)</f>
        <v>405.8</v>
      </c>
    </row>
    <row r="1719" spans="1:58" x14ac:dyDescent="0.3">
      <c r="A1719" t="s">
        <v>9</v>
      </c>
      <c r="B1719" t="s">
        <v>685</v>
      </c>
      <c r="C1719">
        <v>5655</v>
      </c>
      <c r="D1719" t="s">
        <v>622</v>
      </c>
      <c r="E1719">
        <v>14214</v>
      </c>
      <c r="F1719">
        <v>0.39784719299999999</v>
      </c>
      <c r="G1719">
        <v>48355</v>
      </c>
      <c r="H1719">
        <f>VLOOKUP($G1719,county_facts!$A:$BB,4,FALSE)</f>
        <v>356221</v>
      </c>
      <c r="I1719">
        <f>VLOOKUP($G1719,county_facts!$A:$BB,5,FALSE)</f>
        <v>340223</v>
      </c>
      <c r="J1719">
        <f>VLOOKUP($G1719,county_facts!$A:$BB,6,FALSE)</f>
        <v>4.7</v>
      </c>
      <c r="K1719">
        <f>VLOOKUP($G1719,county_facts!$A:$BB,7,FALSE)</f>
        <v>340223</v>
      </c>
      <c r="L1719">
        <f>VLOOKUP($G1719,county_facts!$A:$BB,8,FALSE)</f>
        <v>6.8</v>
      </c>
      <c r="M1719">
        <f>VLOOKUP($G1719,county_facts!$A:$BB,9,FALSE)</f>
        <v>25.3</v>
      </c>
      <c r="N1719">
        <f>VLOOKUP($G1719,county_facts!$A:$BB,10,FALSE)</f>
        <v>13</v>
      </c>
      <c r="O1719">
        <f>VLOOKUP($G1719,county_facts!$A:$BB,11,FALSE)</f>
        <v>50.7</v>
      </c>
      <c r="P1719">
        <f>VLOOKUP($G1719,county_facts!$A:$BB,12,FALSE)</f>
        <v>91.2</v>
      </c>
      <c r="Q1719">
        <f>VLOOKUP($G1719,county_facts!$A:$BB,13,FALSE)</f>
        <v>4.4000000000000004</v>
      </c>
      <c r="R1719">
        <f>VLOOKUP($G1719,county_facts!$A:$BB,14,FALSE)</f>
        <v>0.8</v>
      </c>
      <c r="S1719">
        <f>VLOOKUP($G1719,county_facts!$A:$BB,15,FALSE)</f>
        <v>2</v>
      </c>
      <c r="T1719">
        <f>VLOOKUP($G1719,county_facts!$A:$BB,16,FALSE)</f>
        <v>0.1</v>
      </c>
      <c r="U1719">
        <f>VLOOKUP($G1719,county_facts!$A:$BB,17,FALSE)</f>
        <v>1.4</v>
      </c>
      <c r="V1719">
        <f>VLOOKUP($G1719,county_facts!$A:$BB,18,FALSE)</f>
        <v>62.4</v>
      </c>
      <c r="W1719">
        <f>VLOOKUP($G1719,county_facts!$A:$BB,19,FALSE)</f>
        <v>30.9</v>
      </c>
      <c r="X1719">
        <f>VLOOKUP($G1719,county_facts!$A:$BB,20,FALSE)</f>
        <v>80.099999999999994</v>
      </c>
      <c r="Y1719">
        <f>VLOOKUP($G1719,county_facts!$A:$BB,21,FALSE)</f>
        <v>7.7</v>
      </c>
      <c r="Z1719">
        <f>VLOOKUP($G1719,county_facts!$A:$BB,22,FALSE)</f>
        <v>40.200000000000003</v>
      </c>
      <c r="AA1719">
        <f>VLOOKUP($G1719,county_facts!$A:$BB,23,FALSE)</f>
        <v>79.8</v>
      </c>
      <c r="AB1719">
        <f>VLOOKUP($G1719,county_facts!$A:$BB,24,FALSE)</f>
        <v>20</v>
      </c>
      <c r="AC1719">
        <f>VLOOKUP($G1719,county_facts!$A:$BB,25,FALSE)</f>
        <v>28867</v>
      </c>
      <c r="AD1719">
        <f>VLOOKUP($G1719,county_facts!$A:$BB,26,FALSE)</f>
        <v>19.7</v>
      </c>
      <c r="AE1719">
        <f>VLOOKUP($G1719,county_facts!$A:$BB,27,FALSE)</f>
        <v>145670</v>
      </c>
      <c r="AF1719">
        <f>VLOOKUP($G1719,county_facts!$A:$BB,28,FALSE)</f>
        <v>58.6</v>
      </c>
      <c r="AG1719">
        <f>VLOOKUP($G1719,county_facts!$A:$BB,29,FALSE)</f>
        <v>27.5</v>
      </c>
      <c r="AH1719">
        <f>VLOOKUP($G1719,county_facts!$A:$BB,30,FALSE)</f>
        <v>110300</v>
      </c>
      <c r="AI1719">
        <f>VLOOKUP($G1719,county_facts!$A:$BB,31,FALSE)</f>
        <v>123915</v>
      </c>
      <c r="AJ1719">
        <f>VLOOKUP($G1719,county_facts!$A:$BB,32,FALSE)</f>
        <v>2.72</v>
      </c>
      <c r="AK1719">
        <f>VLOOKUP($G1719,county_facts!$A:$BB,33,FALSE)</f>
        <v>23671</v>
      </c>
      <c r="AL1719">
        <f>VLOOKUP($G1719,county_facts!$A:$BB,34,FALSE)</f>
        <v>47057</v>
      </c>
      <c r="AM1719">
        <f>VLOOKUP($G1719,county_facts!$A:$BB,35,FALSE)</f>
        <v>18.399999999999999</v>
      </c>
      <c r="AN1719">
        <f>VLOOKUP($G1719,county_facts!$A:$BB,36,FALSE)</f>
        <v>7868</v>
      </c>
      <c r="AO1719">
        <f>VLOOKUP($G1719,county_facts!$A:$BB,37,FALSE)</f>
        <v>133037</v>
      </c>
      <c r="AP1719">
        <f>VLOOKUP($G1719,county_facts!$A:$BB,38,FALSE)</f>
        <v>0.6</v>
      </c>
      <c r="AQ1719">
        <f>VLOOKUP($G1719,county_facts!$A:$BB,39,FALSE)</f>
        <v>22777</v>
      </c>
      <c r="AR1719">
        <f>VLOOKUP($G1719,county_facts!$A:$BB,40,FALSE)</f>
        <v>29355</v>
      </c>
      <c r="AS1719">
        <f>VLOOKUP($G1719,county_facts!$A:$BB,41,FALSE)</f>
        <v>2.4</v>
      </c>
      <c r="AT1719">
        <f>VLOOKUP($G1719,county_facts!$A:$BB,42,FALSE)</f>
        <v>0.8</v>
      </c>
      <c r="AU1719">
        <f>VLOOKUP($G1719,county_facts!$A:$BB,43,FALSE)</f>
        <v>1.9</v>
      </c>
      <c r="AV1719">
        <f>VLOOKUP($G1719,county_facts!$A:$BB,44,FALSE)</f>
        <v>0</v>
      </c>
      <c r="AW1719">
        <f>VLOOKUP($G1719,county_facts!$A:$BB,45,FALSE)</f>
        <v>35</v>
      </c>
      <c r="AX1719">
        <f>VLOOKUP($G1719,county_facts!$A:$BB,46,FALSE)</f>
        <v>25.3</v>
      </c>
      <c r="AY1719">
        <f>VLOOKUP($G1719,county_facts!$A:$BB,47,FALSE)</f>
        <v>0</v>
      </c>
      <c r="AZ1719">
        <f>VLOOKUP($G1719,county_facts!$A:$BB,48,FALSE)</f>
        <v>2978505</v>
      </c>
      <c r="BA1719">
        <f>VLOOKUP($G1719,county_facts!$A:$BB,49,FALSE)</f>
        <v>4314450</v>
      </c>
      <c r="BB1719">
        <f>VLOOKUP($G1719,county_facts!$A:$BB,50,FALSE)</f>
        <v>13529</v>
      </c>
      <c r="BC1719">
        <f>VLOOKUP($G1719,county_facts!$A:$BB,51,FALSE)</f>
        <v>661990</v>
      </c>
      <c r="BD1719">
        <f>VLOOKUP($G1719,county_facts!$A:$BB,52,FALSE)</f>
        <v>2452</v>
      </c>
      <c r="BE1719">
        <f>VLOOKUP($G1719,county_facts!$A:$BB,53,FALSE)</f>
        <v>838.48</v>
      </c>
      <c r="BF1719">
        <f>VLOOKUP($G1719,county_facts!$A:$BB,54,FALSE)</f>
        <v>405.8</v>
      </c>
    </row>
    <row r="1720" spans="1:58" x14ac:dyDescent="0.3">
      <c r="A1720" t="s">
        <v>6</v>
      </c>
      <c r="B1720" t="s">
        <v>686</v>
      </c>
      <c r="C1720">
        <v>170</v>
      </c>
      <c r="D1720" t="s">
        <v>622</v>
      </c>
      <c r="E1720">
        <v>277</v>
      </c>
      <c r="F1720">
        <v>0.61371841199999999</v>
      </c>
      <c r="G1720">
        <v>48353</v>
      </c>
      <c r="H1720">
        <f>VLOOKUP($G1720,county_facts!$A:$BB,4,FALSE)</f>
        <v>15093</v>
      </c>
      <c r="I1720">
        <f>VLOOKUP($G1720,county_facts!$A:$BB,5,FALSE)</f>
        <v>15217</v>
      </c>
      <c r="J1720">
        <f>VLOOKUP($G1720,county_facts!$A:$BB,6,FALSE)</f>
        <v>-0.8</v>
      </c>
      <c r="K1720">
        <f>VLOOKUP($G1720,county_facts!$A:$BB,7,FALSE)</f>
        <v>15216</v>
      </c>
      <c r="L1720">
        <f>VLOOKUP($G1720,county_facts!$A:$BB,8,FALSE)</f>
        <v>6.6</v>
      </c>
      <c r="M1720">
        <f>VLOOKUP($G1720,county_facts!$A:$BB,9,FALSE)</f>
        <v>25.8</v>
      </c>
      <c r="N1720">
        <f>VLOOKUP($G1720,county_facts!$A:$BB,10,FALSE)</f>
        <v>16.899999999999999</v>
      </c>
      <c r="O1720">
        <f>VLOOKUP($G1720,county_facts!$A:$BB,11,FALSE)</f>
        <v>49.7</v>
      </c>
      <c r="P1720">
        <f>VLOOKUP($G1720,county_facts!$A:$BB,12,FALSE)</f>
        <v>91.6</v>
      </c>
      <c r="Q1720">
        <f>VLOOKUP($G1720,county_facts!$A:$BB,13,FALSE)</f>
        <v>5.2</v>
      </c>
      <c r="R1720">
        <f>VLOOKUP($G1720,county_facts!$A:$BB,14,FALSE)</f>
        <v>1</v>
      </c>
      <c r="S1720">
        <f>VLOOKUP($G1720,county_facts!$A:$BB,15,FALSE)</f>
        <v>0.7</v>
      </c>
      <c r="T1720">
        <f>VLOOKUP($G1720,county_facts!$A:$BB,16,FALSE)</f>
        <v>0</v>
      </c>
      <c r="U1720">
        <f>VLOOKUP($G1720,county_facts!$A:$BB,17,FALSE)</f>
        <v>1.5</v>
      </c>
      <c r="V1720">
        <f>VLOOKUP($G1720,county_facts!$A:$BB,18,FALSE)</f>
        <v>36</v>
      </c>
      <c r="W1720">
        <f>VLOOKUP($G1720,county_facts!$A:$BB,19,FALSE)</f>
        <v>57.7</v>
      </c>
      <c r="X1720">
        <f>VLOOKUP($G1720,county_facts!$A:$BB,20,FALSE)</f>
        <v>84.4</v>
      </c>
      <c r="Y1720">
        <f>VLOOKUP($G1720,county_facts!$A:$BB,21,FALSE)</f>
        <v>4.5</v>
      </c>
      <c r="Z1720">
        <f>VLOOKUP($G1720,county_facts!$A:$BB,22,FALSE)</f>
        <v>22.1</v>
      </c>
      <c r="AA1720">
        <f>VLOOKUP($G1720,county_facts!$A:$BB,23,FALSE)</f>
        <v>78.7</v>
      </c>
      <c r="AB1720">
        <f>VLOOKUP($G1720,county_facts!$A:$BB,24,FALSE)</f>
        <v>12.5</v>
      </c>
      <c r="AC1720">
        <f>VLOOKUP($G1720,county_facts!$A:$BB,25,FALSE)</f>
        <v>1008</v>
      </c>
      <c r="AD1720">
        <f>VLOOKUP($G1720,county_facts!$A:$BB,26,FALSE)</f>
        <v>17</v>
      </c>
      <c r="AE1720">
        <f>VLOOKUP($G1720,county_facts!$A:$BB,27,FALSE)</f>
        <v>7112</v>
      </c>
      <c r="AF1720">
        <f>VLOOKUP($G1720,county_facts!$A:$BB,28,FALSE)</f>
        <v>69.7</v>
      </c>
      <c r="AG1720">
        <f>VLOOKUP($G1720,county_facts!$A:$BB,29,FALSE)</f>
        <v>12.1</v>
      </c>
      <c r="AH1720">
        <f>VLOOKUP($G1720,county_facts!$A:$BB,30,FALSE)</f>
        <v>52200</v>
      </c>
      <c r="AI1720">
        <f>VLOOKUP($G1720,county_facts!$A:$BB,31,FALSE)</f>
        <v>5527</v>
      </c>
      <c r="AJ1720">
        <f>VLOOKUP($G1720,county_facts!$A:$BB,32,FALSE)</f>
        <v>2.65</v>
      </c>
      <c r="AK1720">
        <f>VLOOKUP($G1720,county_facts!$A:$BB,33,FALSE)</f>
        <v>19002</v>
      </c>
      <c r="AL1720">
        <f>VLOOKUP($G1720,county_facts!$A:$BB,34,FALSE)</f>
        <v>36806</v>
      </c>
      <c r="AM1720">
        <f>VLOOKUP($G1720,county_facts!$A:$BB,35,FALSE)</f>
        <v>18.5</v>
      </c>
      <c r="AN1720">
        <f>VLOOKUP($G1720,county_facts!$A:$BB,36,FALSE)</f>
        <v>339</v>
      </c>
      <c r="AO1720">
        <f>VLOOKUP($G1720,county_facts!$A:$BB,37,FALSE)</f>
        <v>4277</v>
      </c>
      <c r="AP1720">
        <f>VLOOKUP($G1720,county_facts!$A:$BB,38,FALSE)</f>
        <v>1</v>
      </c>
      <c r="AQ1720">
        <f>VLOOKUP($G1720,county_facts!$A:$BB,39,FALSE)</f>
        <v>985</v>
      </c>
      <c r="AR1720">
        <f>VLOOKUP($G1720,county_facts!$A:$BB,40,FALSE)</f>
        <v>940</v>
      </c>
      <c r="AS1720">
        <f>VLOOKUP($G1720,county_facts!$A:$BB,41,FALSE)</f>
        <v>0</v>
      </c>
      <c r="AT1720">
        <f>VLOOKUP($G1720,county_facts!$A:$BB,42,FALSE)</f>
        <v>0</v>
      </c>
      <c r="AU1720">
        <f>VLOOKUP($G1720,county_facts!$A:$BB,43,FALSE)</f>
        <v>0</v>
      </c>
      <c r="AV1720">
        <f>VLOOKUP($G1720,county_facts!$A:$BB,44,FALSE)</f>
        <v>0</v>
      </c>
      <c r="AW1720">
        <f>VLOOKUP($G1720,county_facts!$A:$BB,45,FALSE)</f>
        <v>0</v>
      </c>
      <c r="AX1720">
        <f>VLOOKUP($G1720,county_facts!$A:$BB,46,FALSE)</f>
        <v>0</v>
      </c>
      <c r="AY1720">
        <f>VLOOKUP($G1720,county_facts!$A:$BB,47,FALSE)</f>
        <v>224883</v>
      </c>
      <c r="AZ1720">
        <f>VLOOKUP($G1720,county_facts!$A:$BB,48,FALSE)</f>
        <v>0</v>
      </c>
      <c r="BA1720">
        <f>VLOOKUP($G1720,county_facts!$A:$BB,49,FALSE)</f>
        <v>179695</v>
      </c>
      <c r="BB1720">
        <f>VLOOKUP($G1720,county_facts!$A:$BB,50,FALSE)</f>
        <v>12325</v>
      </c>
      <c r="BC1720">
        <f>VLOOKUP($G1720,county_facts!$A:$BB,51,FALSE)</f>
        <v>16810</v>
      </c>
      <c r="BD1720">
        <f>VLOOKUP($G1720,county_facts!$A:$BB,52,FALSE)</f>
        <v>0</v>
      </c>
      <c r="BE1720">
        <f>VLOOKUP($G1720,county_facts!$A:$BB,53,FALSE)</f>
        <v>912</v>
      </c>
      <c r="BF1720">
        <f>VLOOKUP($G1720,county_facts!$A:$BB,54,FALSE)</f>
        <v>16.7</v>
      </c>
    </row>
    <row r="1721" spans="1:58" x14ac:dyDescent="0.3">
      <c r="A1721" t="s">
        <v>9</v>
      </c>
      <c r="B1721" t="s">
        <v>686</v>
      </c>
      <c r="C1721">
        <v>107</v>
      </c>
      <c r="D1721" t="s">
        <v>622</v>
      </c>
      <c r="E1721">
        <v>277</v>
      </c>
      <c r="F1721">
        <v>0.38628158800000001</v>
      </c>
      <c r="G1721">
        <v>48353</v>
      </c>
      <c r="H1721">
        <f>VLOOKUP($G1721,county_facts!$A:$BB,4,FALSE)</f>
        <v>15093</v>
      </c>
      <c r="I1721">
        <f>VLOOKUP($G1721,county_facts!$A:$BB,5,FALSE)</f>
        <v>15217</v>
      </c>
      <c r="J1721">
        <f>VLOOKUP($G1721,county_facts!$A:$BB,6,FALSE)</f>
        <v>-0.8</v>
      </c>
      <c r="K1721">
        <f>VLOOKUP($G1721,county_facts!$A:$BB,7,FALSE)</f>
        <v>15216</v>
      </c>
      <c r="L1721">
        <f>VLOOKUP($G1721,county_facts!$A:$BB,8,FALSE)</f>
        <v>6.6</v>
      </c>
      <c r="M1721">
        <f>VLOOKUP($G1721,county_facts!$A:$BB,9,FALSE)</f>
        <v>25.8</v>
      </c>
      <c r="N1721">
        <f>VLOOKUP($G1721,county_facts!$A:$BB,10,FALSE)</f>
        <v>16.899999999999999</v>
      </c>
      <c r="O1721">
        <f>VLOOKUP($G1721,county_facts!$A:$BB,11,FALSE)</f>
        <v>49.7</v>
      </c>
      <c r="P1721">
        <f>VLOOKUP($G1721,county_facts!$A:$BB,12,FALSE)</f>
        <v>91.6</v>
      </c>
      <c r="Q1721">
        <f>VLOOKUP($G1721,county_facts!$A:$BB,13,FALSE)</f>
        <v>5.2</v>
      </c>
      <c r="R1721">
        <f>VLOOKUP($G1721,county_facts!$A:$BB,14,FALSE)</f>
        <v>1</v>
      </c>
      <c r="S1721">
        <f>VLOOKUP($G1721,county_facts!$A:$BB,15,FALSE)</f>
        <v>0.7</v>
      </c>
      <c r="T1721">
        <f>VLOOKUP($G1721,county_facts!$A:$BB,16,FALSE)</f>
        <v>0</v>
      </c>
      <c r="U1721">
        <f>VLOOKUP($G1721,county_facts!$A:$BB,17,FALSE)</f>
        <v>1.5</v>
      </c>
      <c r="V1721">
        <f>VLOOKUP($G1721,county_facts!$A:$BB,18,FALSE)</f>
        <v>36</v>
      </c>
      <c r="W1721">
        <f>VLOOKUP($G1721,county_facts!$A:$BB,19,FALSE)</f>
        <v>57.7</v>
      </c>
      <c r="X1721">
        <f>VLOOKUP($G1721,county_facts!$A:$BB,20,FALSE)</f>
        <v>84.4</v>
      </c>
      <c r="Y1721">
        <f>VLOOKUP($G1721,county_facts!$A:$BB,21,FALSE)</f>
        <v>4.5</v>
      </c>
      <c r="Z1721">
        <f>VLOOKUP($G1721,county_facts!$A:$BB,22,FALSE)</f>
        <v>22.1</v>
      </c>
      <c r="AA1721">
        <f>VLOOKUP($G1721,county_facts!$A:$BB,23,FALSE)</f>
        <v>78.7</v>
      </c>
      <c r="AB1721">
        <f>VLOOKUP($G1721,county_facts!$A:$BB,24,FALSE)</f>
        <v>12.5</v>
      </c>
      <c r="AC1721">
        <f>VLOOKUP($G1721,county_facts!$A:$BB,25,FALSE)</f>
        <v>1008</v>
      </c>
      <c r="AD1721">
        <f>VLOOKUP($G1721,county_facts!$A:$BB,26,FALSE)</f>
        <v>17</v>
      </c>
      <c r="AE1721">
        <f>VLOOKUP($G1721,county_facts!$A:$BB,27,FALSE)</f>
        <v>7112</v>
      </c>
      <c r="AF1721">
        <f>VLOOKUP($G1721,county_facts!$A:$BB,28,FALSE)</f>
        <v>69.7</v>
      </c>
      <c r="AG1721">
        <f>VLOOKUP($G1721,county_facts!$A:$BB,29,FALSE)</f>
        <v>12.1</v>
      </c>
      <c r="AH1721">
        <f>VLOOKUP($G1721,county_facts!$A:$BB,30,FALSE)</f>
        <v>52200</v>
      </c>
      <c r="AI1721">
        <f>VLOOKUP($G1721,county_facts!$A:$BB,31,FALSE)</f>
        <v>5527</v>
      </c>
      <c r="AJ1721">
        <f>VLOOKUP($G1721,county_facts!$A:$BB,32,FALSE)</f>
        <v>2.65</v>
      </c>
      <c r="AK1721">
        <f>VLOOKUP($G1721,county_facts!$A:$BB,33,FALSE)</f>
        <v>19002</v>
      </c>
      <c r="AL1721">
        <f>VLOOKUP($G1721,county_facts!$A:$BB,34,FALSE)</f>
        <v>36806</v>
      </c>
      <c r="AM1721">
        <f>VLOOKUP($G1721,county_facts!$A:$BB,35,FALSE)</f>
        <v>18.5</v>
      </c>
      <c r="AN1721">
        <f>VLOOKUP($G1721,county_facts!$A:$BB,36,FALSE)</f>
        <v>339</v>
      </c>
      <c r="AO1721">
        <f>VLOOKUP($G1721,county_facts!$A:$BB,37,FALSE)</f>
        <v>4277</v>
      </c>
      <c r="AP1721">
        <f>VLOOKUP($G1721,county_facts!$A:$BB,38,FALSE)</f>
        <v>1</v>
      </c>
      <c r="AQ1721">
        <f>VLOOKUP($G1721,county_facts!$A:$BB,39,FALSE)</f>
        <v>985</v>
      </c>
      <c r="AR1721">
        <f>VLOOKUP($G1721,county_facts!$A:$BB,40,FALSE)</f>
        <v>940</v>
      </c>
      <c r="AS1721">
        <f>VLOOKUP($G1721,county_facts!$A:$BB,41,FALSE)</f>
        <v>0</v>
      </c>
      <c r="AT1721">
        <f>VLOOKUP($G1721,county_facts!$A:$BB,42,FALSE)</f>
        <v>0</v>
      </c>
      <c r="AU1721">
        <f>VLOOKUP($G1721,county_facts!$A:$BB,43,FALSE)</f>
        <v>0</v>
      </c>
      <c r="AV1721">
        <f>VLOOKUP($G1721,county_facts!$A:$BB,44,FALSE)</f>
        <v>0</v>
      </c>
      <c r="AW1721">
        <f>VLOOKUP($G1721,county_facts!$A:$BB,45,FALSE)</f>
        <v>0</v>
      </c>
      <c r="AX1721">
        <f>VLOOKUP($G1721,county_facts!$A:$BB,46,FALSE)</f>
        <v>0</v>
      </c>
      <c r="AY1721">
        <f>VLOOKUP($G1721,county_facts!$A:$BB,47,FALSE)</f>
        <v>224883</v>
      </c>
      <c r="AZ1721">
        <f>VLOOKUP($G1721,county_facts!$A:$BB,48,FALSE)</f>
        <v>0</v>
      </c>
      <c r="BA1721">
        <f>VLOOKUP($G1721,county_facts!$A:$BB,49,FALSE)</f>
        <v>179695</v>
      </c>
      <c r="BB1721">
        <f>VLOOKUP($G1721,county_facts!$A:$BB,50,FALSE)</f>
        <v>12325</v>
      </c>
      <c r="BC1721">
        <f>VLOOKUP($G1721,county_facts!$A:$BB,51,FALSE)</f>
        <v>16810</v>
      </c>
      <c r="BD1721">
        <f>VLOOKUP($G1721,county_facts!$A:$BB,52,FALSE)</f>
        <v>0</v>
      </c>
      <c r="BE1721">
        <f>VLOOKUP($G1721,county_facts!$A:$BB,53,FALSE)</f>
        <v>912</v>
      </c>
      <c r="BF1721">
        <f>VLOOKUP($G1721,county_facts!$A:$BB,54,FALSE)</f>
        <v>16.7</v>
      </c>
    </row>
    <row r="1722" spans="1:58" x14ac:dyDescent="0.3">
      <c r="A1722" t="s">
        <v>6</v>
      </c>
      <c r="B1722" t="s">
        <v>94</v>
      </c>
      <c r="C1722">
        <v>196</v>
      </c>
      <c r="D1722" t="s">
        <v>622</v>
      </c>
      <c r="E1722">
        <v>257</v>
      </c>
      <c r="F1722">
        <v>0.76264591400000004</v>
      </c>
      <c r="G1722">
        <v>48351</v>
      </c>
      <c r="H1722">
        <f>VLOOKUP($G1722,county_facts!$A:$BB,4,FALSE)</f>
        <v>14138</v>
      </c>
      <c r="I1722">
        <f>VLOOKUP($G1722,county_facts!$A:$BB,5,FALSE)</f>
        <v>14445</v>
      </c>
      <c r="J1722">
        <f>VLOOKUP($G1722,county_facts!$A:$BB,6,FALSE)</f>
        <v>-2.1</v>
      </c>
      <c r="K1722">
        <f>VLOOKUP($G1722,county_facts!$A:$BB,7,FALSE)</f>
        <v>14445</v>
      </c>
      <c r="L1722">
        <f>VLOOKUP($G1722,county_facts!$A:$BB,8,FALSE)</f>
        <v>5.6</v>
      </c>
      <c r="M1722">
        <f>VLOOKUP($G1722,county_facts!$A:$BB,9,FALSE)</f>
        <v>21.7</v>
      </c>
      <c r="N1722">
        <f>VLOOKUP($G1722,county_facts!$A:$BB,10,FALSE)</f>
        <v>17.7</v>
      </c>
      <c r="O1722">
        <f>VLOOKUP($G1722,county_facts!$A:$BB,11,FALSE)</f>
        <v>48.4</v>
      </c>
      <c r="P1722">
        <f>VLOOKUP($G1722,county_facts!$A:$BB,12,FALSE)</f>
        <v>76.900000000000006</v>
      </c>
      <c r="Q1722">
        <f>VLOOKUP($G1722,county_facts!$A:$BB,13,FALSE)</f>
        <v>20.100000000000001</v>
      </c>
      <c r="R1722">
        <f>VLOOKUP($G1722,county_facts!$A:$BB,14,FALSE)</f>
        <v>0.8</v>
      </c>
      <c r="S1722">
        <f>VLOOKUP($G1722,county_facts!$A:$BB,15,FALSE)</f>
        <v>0.7</v>
      </c>
      <c r="T1722">
        <f>VLOOKUP($G1722,county_facts!$A:$BB,16,FALSE)</f>
        <v>0</v>
      </c>
      <c r="U1722">
        <f>VLOOKUP($G1722,county_facts!$A:$BB,17,FALSE)</f>
        <v>1.5</v>
      </c>
      <c r="V1722">
        <f>VLOOKUP($G1722,county_facts!$A:$BB,18,FALSE)</f>
        <v>3.6</v>
      </c>
      <c r="W1722">
        <f>VLOOKUP($G1722,county_facts!$A:$BB,19,FALSE)</f>
        <v>73.8</v>
      </c>
      <c r="X1722">
        <f>VLOOKUP($G1722,county_facts!$A:$BB,20,FALSE)</f>
        <v>89.2</v>
      </c>
      <c r="Y1722">
        <f>VLOOKUP($G1722,county_facts!$A:$BB,21,FALSE)</f>
        <v>2.2999999999999998</v>
      </c>
      <c r="Z1722">
        <f>VLOOKUP($G1722,county_facts!$A:$BB,22,FALSE)</f>
        <v>3.8</v>
      </c>
      <c r="AA1722">
        <f>VLOOKUP($G1722,county_facts!$A:$BB,23,FALSE)</f>
        <v>85.1</v>
      </c>
      <c r="AB1722">
        <f>VLOOKUP($G1722,county_facts!$A:$BB,24,FALSE)</f>
        <v>7.5</v>
      </c>
      <c r="AC1722">
        <f>VLOOKUP($G1722,county_facts!$A:$BB,25,FALSE)</f>
        <v>1518</v>
      </c>
      <c r="AD1722">
        <f>VLOOKUP($G1722,county_facts!$A:$BB,26,FALSE)</f>
        <v>33.700000000000003</v>
      </c>
      <c r="AE1722">
        <f>VLOOKUP($G1722,county_facts!$A:$BB,27,FALSE)</f>
        <v>7157</v>
      </c>
      <c r="AF1722">
        <f>VLOOKUP($G1722,county_facts!$A:$BB,28,FALSE)</f>
        <v>76.8</v>
      </c>
      <c r="AG1722">
        <f>VLOOKUP($G1722,county_facts!$A:$BB,29,FALSE)</f>
        <v>2.4</v>
      </c>
      <c r="AH1722">
        <f>VLOOKUP($G1722,county_facts!$A:$BB,30,FALSE)</f>
        <v>77500</v>
      </c>
      <c r="AI1722">
        <f>VLOOKUP($G1722,county_facts!$A:$BB,31,FALSE)</f>
        <v>4865</v>
      </c>
      <c r="AJ1722">
        <f>VLOOKUP($G1722,county_facts!$A:$BB,32,FALSE)</f>
        <v>2.87</v>
      </c>
      <c r="AK1722">
        <f>VLOOKUP($G1722,county_facts!$A:$BB,33,FALSE)</f>
        <v>20431</v>
      </c>
      <c r="AL1722">
        <f>VLOOKUP($G1722,county_facts!$A:$BB,34,FALSE)</f>
        <v>37246</v>
      </c>
      <c r="AM1722">
        <f>VLOOKUP($G1722,county_facts!$A:$BB,35,FALSE)</f>
        <v>16.100000000000001</v>
      </c>
      <c r="AN1722">
        <f>VLOOKUP($G1722,county_facts!$A:$BB,36,FALSE)</f>
        <v>130</v>
      </c>
      <c r="AO1722">
        <f>VLOOKUP($G1722,county_facts!$A:$BB,37,FALSE)</f>
        <v>1115</v>
      </c>
      <c r="AP1722">
        <f>VLOOKUP($G1722,county_facts!$A:$BB,38,FALSE)</f>
        <v>-2</v>
      </c>
      <c r="AQ1722">
        <f>VLOOKUP($G1722,county_facts!$A:$BB,39,FALSE)</f>
        <v>626</v>
      </c>
      <c r="AR1722">
        <f>VLOOKUP($G1722,county_facts!$A:$BB,40,FALSE)</f>
        <v>842</v>
      </c>
      <c r="AS1722">
        <f>VLOOKUP($G1722,county_facts!$A:$BB,41,FALSE)</f>
        <v>0</v>
      </c>
      <c r="AT1722">
        <f>VLOOKUP($G1722,county_facts!$A:$BB,42,FALSE)</f>
        <v>0</v>
      </c>
      <c r="AU1722">
        <f>VLOOKUP($G1722,county_facts!$A:$BB,43,FALSE)</f>
        <v>0</v>
      </c>
      <c r="AV1722">
        <f>VLOOKUP($G1722,county_facts!$A:$BB,44,FALSE)</f>
        <v>0</v>
      </c>
      <c r="AW1722">
        <f>VLOOKUP($G1722,county_facts!$A:$BB,45,FALSE)</f>
        <v>0</v>
      </c>
      <c r="AX1722">
        <f>VLOOKUP($G1722,county_facts!$A:$BB,46,FALSE)</f>
        <v>0</v>
      </c>
      <c r="AY1722">
        <f>VLOOKUP($G1722,county_facts!$A:$BB,47,FALSE)</f>
        <v>0</v>
      </c>
      <c r="AZ1722">
        <f>VLOOKUP($G1722,county_facts!$A:$BB,48,FALSE)</f>
        <v>9995</v>
      </c>
      <c r="BA1722">
        <f>VLOOKUP($G1722,county_facts!$A:$BB,49,FALSE)</f>
        <v>50925</v>
      </c>
      <c r="BB1722">
        <f>VLOOKUP($G1722,county_facts!$A:$BB,50,FALSE)</f>
        <v>3704</v>
      </c>
      <c r="BC1722">
        <f>VLOOKUP($G1722,county_facts!$A:$BB,51,FALSE)</f>
        <v>1860</v>
      </c>
      <c r="BD1722">
        <f>VLOOKUP($G1722,county_facts!$A:$BB,52,FALSE)</f>
        <v>0</v>
      </c>
      <c r="BE1722">
        <f>VLOOKUP($G1722,county_facts!$A:$BB,53,FALSE)</f>
        <v>933.68</v>
      </c>
      <c r="BF1722">
        <f>VLOOKUP($G1722,county_facts!$A:$BB,54,FALSE)</f>
        <v>15.5</v>
      </c>
    </row>
    <row r="1723" spans="1:58" x14ac:dyDescent="0.3">
      <c r="A1723" t="s">
        <v>9</v>
      </c>
      <c r="B1723" t="s">
        <v>94</v>
      </c>
      <c r="C1723">
        <v>61</v>
      </c>
      <c r="D1723" t="s">
        <v>622</v>
      </c>
      <c r="E1723">
        <v>257</v>
      </c>
      <c r="F1723">
        <v>0.23735408599999999</v>
      </c>
      <c r="G1723">
        <v>48351</v>
      </c>
      <c r="H1723">
        <f>VLOOKUP($G1723,county_facts!$A:$BB,4,FALSE)</f>
        <v>14138</v>
      </c>
      <c r="I1723">
        <f>VLOOKUP($G1723,county_facts!$A:$BB,5,FALSE)</f>
        <v>14445</v>
      </c>
      <c r="J1723">
        <f>VLOOKUP($G1723,county_facts!$A:$BB,6,FALSE)</f>
        <v>-2.1</v>
      </c>
      <c r="K1723">
        <f>VLOOKUP($G1723,county_facts!$A:$BB,7,FALSE)</f>
        <v>14445</v>
      </c>
      <c r="L1723">
        <f>VLOOKUP($G1723,county_facts!$A:$BB,8,FALSE)</f>
        <v>5.6</v>
      </c>
      <c r="M1723">
        <f>VLOOKUP($G1723,county_facts!$A:$BB,9,FALSE)</f>
        <v>21.7</v>
      </c>
      <c r="N1723">
        <f>VLOOKUP($G1723,county_facts!$A:$BB,10,FALSE)</f>
        <v>17.7</v>
      </c>
      <c r="O1723">
        <f>VLOOKUP($G1723,county_facts!$A:$BB,11,FALSE)</f>
        <v>48.4</v>
      </c>
      <c r="P1723">
        <f>VLOOKUP($G1723,county_facts!$A:$BB,12,FALSE)</f>
        <v>76.900000000000006</v>
      </c>
      <c r="Q1723">
        <f>VLOOKUP($G1723,county_facts!$A:$BB,13,FALSE)</f>
        <v>20.100000000000001</v>
      </c>
      <c r="R1723">
        <f>VLOOKUP($G1723,county_facts!$A:$BB,14,FALSE)</f>
        <v>0.8</v>
      </c>
      <c r="S1723">
        <f>VLOOKUP($G1723,county_facts!$A:$BB,15,FALSE)</f>
        <v>0.7</v>
      </c>
      <c r="T1723">
        <f>VLOOKUP($G1723,county_facts!$A:$BB,16,FALSE)</f>
        <v>0</v>
      </c>
      <c r="U1723">
        <f>VLOOKUP($G1723,county_facts!$A:$BB,17,FALSE)</f>
        <v>1.5</v>
      </c>
      <c r="V1723">
        <f>VLOOKUP($G1723,county_facts!$A:$BB,18,FALSE)</f>
        <v>3.6</v>
      </c>
      <c r="W1723">
        <f>VLOOKUP($G1723,county_facts!$A:$BB,19,FALSE)</f>
        <v>73.8</v>
      </c>
      <c r="X1723">
        <f>VLOOKUP($G1723,county_facts!$A:$BB,20,FALSE)</f>
        <v>89.2</v>
      </c>
      <c r="Y1723">
        <f>VLOOKUP($G1723,county_facts!$A:$BB,21,FALSE)</f>
        <v>2.2999999999999998</v>
      </c>
      <c r="Z1723">
        <f>VLOOKUP($G1723,county_facts!$A:$BB,22,FALSE)</f>
        <v>3.8</v>
      </c>
      <c r="AA1723">
        <f>VLOOKUP($G1723,county_facts!$A:$BB,23,FALSE)</f>
        <v>85.1</v>
      </c>
      <c r="AB1723">
        <f>VLOOKUP($G1723,county_facts!$A:$BB,24,FALSE)</f>
        <v>7.5</v>
      </c>
      <c r="AC1723">
        <f>VLOOKUP($G1723,county_facts!$A:$BB,25,FALSE)</f>
        <v>1518</v>
      </c>
      <c r="AD1723">
        <f>VLOOKUP($G1723,county_facts!$A:$BB,26,FALSE)</f>
        <v>33.700000000000003</v>
      </c>
      <c r="AE1723">
        <f>VLOOKUP($G1723,county_facts!$A:$BB,27,FALSE)</f>
        <v>7157</v>
      </c>
      <c r="AF1723">
        <f>VLOOKUP($G1723,county_facts!$A:$BB,28,FALSE)</f>
        <v>76.8</v>
      </c>
      <c r="AG1723">
        <f>VLOOKUP($G1723,county_facts!$A:$BB,29,FALSE)</f>
        <v>2.4</v>
      </c>
      <c r="AH1723">
        <f>VLOOKUP($G1723,county_facts!$A:$BB,30,FALSE)</f>
        <v>77500</v>
      </c>
      <c r="AI1723">
        <f>VLOOKUP($G1723,county_facts!$A:$BB,31,FALSE)</f>
        <v>4865</v>
      </c>
      <c r="AJ1723">
        <f>VLOOKUP($G1723,county_facts!$A:$BB,32,FALSE)</f>
        <v>2.87</v>
      </c>
      <c r="AK1723">
        <f>VLOOKUP($G1723,county_facts!$A:$BB,33,FALSE)</f>
        <v>20431</v>
      </c>
      <c r="AL1723">
        <f>VLOOKUP($G1723,county_facts!$A:$BB,34,FALSE)</f>
        <v>37246</v>
      </c>
      <c r="AM1723">
        <f>VLOOKUP($G1723,county_facts!$A:$BB,35,FALSE)</f>
        <v>16.100000000000001</v>
      </c>
      <c r="AN1723">
        <f>VLOOKUP($G1723,county_facts!$A:$BB,36,FALSE)</f>
        <v>130</v>
      </c>
      <c r="AO1723">
        <f>VLOOKUP($G1723,county_facts!$A:$BB,37,FALSE)</f>
        <v>1115</v>
      </c>
      <c r="AP1723">
        <f>VLOOKUP($G1723,county_facts!$A:$BB,38,FALSE)</f>
        <v>-2</v>
      </c>
      <c r="AQ1723">
        <f>VLOOKUP($G1723,county_facts!$A:$BB,39,FALSE)</f>
        <v>626</v>
      </c>
      <c r="AR1723">
        <f>VLOOKUP($G1723,county_facts!$A:$BB,40,FALSE)</f>
        <v>842</v>
      </c>
      <c r="AS1723">
        <f>VLOOKUP($G1723,county_facts!$A:$BB,41,FALSE)</f>
        <v>0</v>
      </c>
      <c r="AT1723">
        <f>VLOOKUP($G1723,county_facts!$A:$BB,42,FALSE)</f>
        <v>0</v>
      </c>
      <c r="AU1723">
        <f>VLOOKUP($G1723,county_facts!$A:$BB,43,FALSE)</f>
        <v>0</v>
      </c>
      <c r="AV1723">
        <f>VLOOKUP($G1723,county_facts!$A:$BB,44,FALSE)</f>
        <v>0</v>
      </c>
      <c r="AW1723">
        <f>VLOOKUP($G1723,county_facts!$A:$BB,45,FALSE)</f>
        <v>0</v>
      </c>
      <c r="AX1723">
        <f>VLOOKUP($G1723,county_facts!$A:$BB,46,FALSE)</f>
        <v>0</v>
      </c>
      <c r="AY1723">
        <f>VLOOKUP($G1723,county_facts!$A:$BB,47,FALSE)</f>
        <v>0</v>
      </c>
      <c r="AZ1723">
        <f>VLOOKUP($G1723,county_facts!$A:$BB,48,FALSE)</f>
        <v>9995</v>
      </c>
      <c r="BA1723">
        <f>VLOOKUP($G1723,county_facts!$A:$BB,49,FALSE)</f>
        <v>50925</v>
      </c>
      <c r="BB1723">
        <f>VLOOKUP($G1723,county_facts!$A:$BB,50,FALSE)</f>
        <v>3704</v>
      </c>
      <c r="BC1723">
        <f>VLOOKUP($G1723,county_facts!$A:$BB,51,FALSE)</f>
        <v>1860</v>
      </c>
      <c r="BD1723">
        <f>VLOOKUP($G1723,county_facts!$A:$BB,52,FALSE)</f>
        <v>0</v>
      </c>
      <c r="BE1723">
        <f>VLOOKUP($G1723,county_facts!$A:$BB,53,FALSE)</f>
        <v>933.68</v>
      </c>
      <c r="BF1723">
        <f>VLOOKUP($G1723,county_facts!$A:$BB,54,FALSE)</f>
        <v>15.5</v>
      </c>
    </row>
    <row r="1724" spans="1:58" x14ac:dyDescent="0.3">
      <c r="A1724" t="s">
        <v>6</v>
      </c>
      <c r="B1724" t="s">
        <v>687</v>
      </c>
      <c r="C1724">
        <v>889</v>
      </c>
      <c r="D1724" t="s">
        <v>622</v>
      </c>
      <c r="E1724">
        <v>1311</v>
      </c>
      <c r="F1724">
        <v>0.67810831400000005</v>
      </c>
      <c r="G1724">
        <v>48349</v>
      </c>
      <c r="H1724">
        <f>VLOOKUP($G1724,county_facts!$A:$BB,4,FALSE)</f>
        <v>48195</v>
      </c>
      <c r="I1724">
        <f>VLOOKUP($G1724,county_facts!$A:$BB,5,FALSE)</f>
        <v>47831</v>
      </c>
      <c r="J1724">
        <f>VLOOKUP($G1724,county_facts!$A:$BB,6,FALSE)</f>
        <v>0.8</v>
      </c>
      <c r="K1724">
        <f>VLOOKUP($G1724,county_facts!$A:$BB,7,FALSE)</f>
        <v>47735</v>
      </c>
      <c r="L1724">
        <f>VLOOKUP($G1724,county_facts!$A:$BB,8,FALSE)</f>
        <v>7.3</v>
      </c>
      <c r="M1724">
        <f>VLOOKUP($G1724,county_facts!$A:$BB,9,FALSE)</f>
        <v>26.2</v>
      </c>
      <c r="N1724">
        <f>VLOOKUP($G1724,county_facts!$A:$BB,10,FALSE)</f>
        <v>16.2</v>
      </c>
      <c r="O1724">
        <f>VLOOKUP($G1724,county_facts!$A:$BB,11,FALSE)</f>
        <v>50.5</v>
      </c>
      <c r="P1724">
        <f>VLOOKUP($G1724,county_facts!$A:$BB,12,FALSE)</f>
        <v>81.5</v>
      </c>
      <c r="Q1724">
        <f>VLOOKUP($G1724,county_facts!$A:$BB,13,FALSE)</f>
        <v>14</v>
      </c>
      <c r="R1724">
        <f>VLOOKUP($G1724,county_facts!$A:$BB,14,FALSE)</f>
        <v>1.1000000000000001</v>
      </c>
      <c r="S1724">
        <f>VLOOKUP($G1724,county_facts!$A:$BB,15,FALSE)</f>
        <v>0.8</v>
      </c>
      <c r="T1724">
        <f>VLOOKUP($G1724,county_facts!$A:$BB,16,FALSE)</f>
        <v>0.9</v>
      </c>
      <c r="U1724">
        <f>VLOOKUP($G1724,county_facts!$A:$BB,17,FALSE)</f>
        <v>1.7</v>
      </c>
      <c r="V1724">
        <f>VLOOKUP($G1724,county_facts!$A:$BB,18,FALSE)</f>
        <v>25.6</v>
      </c>
      <c r="W1724">
        <f>VLOOKUP($G1724,county_facts!$A:$BB,19,FALSE)</f>
        <v>58</v>
      </c>
      <c r="X1724">
        <f>VLOOKUP($G1724,county_facts!$A:$BB,20,FALSE)</f>
        <v>85.1</v>
      </c>
      <c r="Y1724">
        <f>VLOOKUP($G1724,county_facts!$A:$BB,21,FALSE)</f>
        <v>11.3</v>
      </c>
      <c r="Z1724">
        <f>VLOOKUP($G1724,county_facts!$A:$BB,22,FALSE)</f>
        <v>20.5</v>
      </c>
      <c r="AA1724">
        <f>VLOOKUP($G1724,county_facts!$A:$BB,23,FALSE)</f>
        <v>78.599999999999994</v>
      </c>
      <c r="AB1724">
        <f>VLOOKUP($G1724,county_facts!$A:$BB,24,FALSE)</f>
        <v>16.5</v>
      </c>
      <c r="AC1724">
        <f>VLOOKUP($G1724,county_facts!$A:$BB,25,FALSE)</f>
        <v>3124</v>
      </c>
      <c r="AD1724">
        <f>VLOOKUP($G1724,county_facts!$A:$BB,26,FALSE)</f>
        <v>24.2</v>
      </c>
      <c r="AE1724">
        <f>VLOOKUP($G1724,county_facts!$A:$BB,27,FALSE)</f>
        <v>20459</v>
      </c>
      <c r="AF1724">
        <f>VLOOKUP($G1724,county_facts!$A:$BB,28,FALSE)</f>
        <v>67.8</v>
      </c>
      <c r="AG1724">
        <f>VLOOKUP($G1724,county_facts!$A:$BB,29,FALSE)</f>
        <v>11.1</v>
      </c>
      <c r="AH1724">
        <f>VLOOKUP($G1724,county_facts!$A:$BB,30,FALSE)</f>
        <v>79500</v>
      </c>
      <c r="AI1724">
        <f>VLOOKUP($G1724,county_facts!$A:$BB,31,FALSE)</f>
        <v>17466</v>
      </c>
      <c r="AJ1724">
        <f>VLOOKUP($G1724,county_facts!$A:$BB,32,FALSE)</f>
        <v>2.68</v>
      </c>
      <c r="AK1724">
        <f>VLOOKUP($G1724,county_facts!$A:$BB,33,FALSE)</f>
        <v>20327</v>
      </c>
      <c r="AL1724">
        <f>VLOOKUP($G1724,county_facts!$A:$BB,34,FALSE)</f>
        <v>40795</v>
      </c>
      <c r="AM1724">
        <f>VLOOKUP($G1724,county_facts!$A:$BB,35,FALSE)</f>
        <v>21.1</v>
      </c>
      <c r="AN1724">
        <f>VLOOKUP($G1724,county_facts!$A:$BB,36,FALSE)</f>
        <v>940</v>
      </c>
      <c r="AO1724">
        <f>VLOOKUP($G1724,county_facts!$A:$BB,37,FALSE)</f>
        <v>13346</v>
      </c>
      <c r="AP1724">
        <f>VLOOKUP($G1724,county_facts!$A:$BB,38,FALSE)</f>
        <v>4.8</v>
      </c>
      <c r="AQ1724">
        <f>VLOOKUP($G1724,county_facts!$A:$BB,39,FALSE)</f>
        <v>3141</v>
      </c>
      <c r="AR1724">
        <f>VLOOKUP($G1724,county_facts!$A:$BB,40,FALSE)</f>
        <v>3311</v>
      </c>
      <c r="AS1724">
        <f>VLOOKUP($G1724,county_facts!$A:$BB,41,FALSE)</f>
        <v>3.1</v>
      </c>
      <c r="AT1724">
        <f>VLOOKUP($G1724,county_facts!$A:$BB,42,FALSE)</f>
        <v>0</v>
      </c>
      <c r="AU1724">
        <f>VLOOKUP($G1724,county_facts!$A:$BB,43,FALSE)</f>
        <v>0.8</v>
      </c>
      <c r="AV1724">
        <f>VLOOKUP($G1724,county_facts!$A:$BB,44,FALSE)</f>
        <v>0</v>
      </c>
      <c r="AW1724">
        <f>VLOOKUP($G1724,county_facts!$A:$BB,45,FALSE)</f>
        <v>0</v>
      </c>
      <c r="AX1724">
        <f>VLOOKUP($G1724,county_facts!$A:$BB,46,FALSE)</f>
        <v>32.200000000000003</v>
      </c>
      <c r="AY1724">
        <f>VLOOKUP($G1724,county_facts!$A:$BB,47,FALSE)</f>
        <v>758537</v>
      </c>
      <c r="AZ1724">
        <f>VLOOKUP($G1724,county_facts!$A:$BB,48,FALSE)</f>
        <v>285724</v>
      </c>
      <c r="BA1724">
        <f>VLOOKUP($G1724,county_facts!$A:$BB,49,FALSE)</f>
        <v>471758</v>
      </c>
      <c r="BB1724">
        <f>VLOOKUP($G1724,county_facts!$A:$BB,50,FALSE)</f>
        <v>9664</v>
      </c>
      <c r="BC1724">
        <f>VLOOKUP($G1724,county_facts!$A:$BB,51,FALSE)</f>
        <v>42653</v>
      </c>
      <c r="BD1724">
        <f>VLOOKUP($G1724,county_facts!$A:$BB,52,FALSE)</f>
        <v>23</v>
      </c>
      <c r="BE1724">
        <f>VLOOKUP($G1724,county_facts!$A:$BB,53,FALSE)</f>
        <v>1009.63</v>
      </c>
      <c r="BF1724">
        <f>VLOOKUP($G1724,county_facts!$A:$BB,54,FALSE)</f>
        <v>47.3</v>
      </c>
    </row>
    <row r="1725" spans="1:58" x14ac:dyDescent="0.3">
      <c r="A1725" t="s">
        <v>9</v>
      </c>
      <c r="B1725" t="s">
        <v>687</v>
      </c>
      <c r="C1725">
        <v>422</v>
      </c>
      <c r="D1725" t="s">
        <v>622</v>
      </c>
      <c r="E1725">
        <v>1311</v>
      </c>
      <c r="F1725">
        <v>0.32189168600000001</v>
      </c>
      <c r="G1725">
        <v>48349</v>
      </c>
      <c r="H1725">
        <f>VLOOKUP($G1725,county_facts!$A:$BB,4,FALSE)</f>
        <v>48195</v>
      </c>
      <c r="I1725">
        <f>VLOOKUP($G1725,county_facts!$A:$BB,5,FALSE)</f>
        <v>47831</v>
      </c>
      <c r="J1725">
        <f>VLOOKUP($G1725,county_facts!$A:$BB,6,FALSE)</f>
        <v>0.8</v>
      </c>
      <c r="K1725">
        <f>VLOOKUP($G1725,county_facts!$A:$BB,7,FALSE)</f>
        <v>47735</v>
      </c>
      <c r="L1725">
        <f>VLOOKUP($G1725,county_facts!$A:$BB,8,FALSE)</f>
        <v>7.3</v>
      </c>
      <c r="M1725">
        <f>VLOOKUP($G1725,county_facts!$A:$BB,9,FALSE)</f>
        <v>26.2</v>
      </c>
      <c r="N1725">
        <f>VLOOKUP($G1725,county_facts!$A:$BB,10,FALSE)</f>
        <v>16.2</v>
      </c>
      <c r="O1725">
        <f>VLOOKUP($G1725,county_facts!$A:$BB,11,FALSE)</f>
        <v>50.5</v>
      </c>
      <c r="P1725">
        <f>VLOOKUP($G1725,county_facts!$A:$BB,12,FALSE)</f>
        <v>81.5</v>
      </c>
      <c r="Q1725">
        <f>VLOOKUP($G1725,county_facts!$A:$BB,13,FALSE)</f>
        <v>14</v>
      </c>
      <c r="R1725">
        <f>VLOOKUP($G1725,county_facts!$A:$BB,14,FALSE)</f>
        <v>1.1000000000000001</v>
      </c>
      <c r="S1725">
        <f>VLOOKUP($G1725,county_facts!$A:$BB,15,FALSE)</f>
        <v>0.8</v>
      </c>
      <c r="T1725">
        <f>VLOOKUP($G1725,county_facts!$A:$BB,16,FALSE)</f>
        <v>0.9</v>
      </c>
      <c r="U1725">
        <f>VLOOKUP($G1725,county_facts!$A:$BB,17,FALSE)</f>
        <v>1.7</v>
      </c>
      <c r="V1725">
        <f>VLOOKUP($G1725,county_facts!$A:$BB,18,FALSE)</f>
        <v>25.6</v>
      </c>
      <c r="W1725">
        <f>VLOOKUP($G1725,county_facts!$A:$BB,19,FALSE)</f>
        <v>58</v>
      </c>
      <c r="X1725">
        <f>VLOOKUP($G1725,county_facts!$A:$BB,20,FALSE)</f>
        <v>85.1</v>
      </c>
      <c r="Y1725">
        <f>VLOOKUP($G1725,county_facts!$A:$BB,21,FALSE)</f>
        <v>11.3</v>
      </c>
      <c r="Z1725">
        <f>VLOOKUP($G1725,county_facts!$A:$BB,22,FALSE)</f>
        <v>20.5</v>
      </c>
      <c r="AA1725">
        <f>VLOOKUP($G1725,county_facts!$A:$BB,23,FALSE)</f>
        <v>78.599999999999994</v>
      </c>
      <c r="AB1725">
        <f>VLOOKUP($G1725,county_facts!$A:$BB,24,FALSE)</f>
        <v>16.5</v>
      </c>
      <c r="AC1725">
        <f>VLOOKUP($G1725,county_facts!$A:$BB,25,FALSE)</f>
        <v>3124</v>
      </c>
      <c r="AD1725">
        <f>VLOOKUP($G1725,county_facts!$A:$BB,26,FALSE)</f>
        <v>24.2</v>
      </c>
      <c r="AE1725">
        <f>VLOOKUP($G1725,county_facts!$A:$BB,27,FALSE)</f>
        <v>20459</v>
      </c>
      <c r="AF1725">
        <f>VLOOKUP($G1725,county_facts!$A:$BB,28,FALSE)</f>
        <v>67.8</v>
      </c>
      <c r="AG1725">
        <f>VLOOKUP($G1725,county_facts!$A:$BB,29,FALSE)</f>
        <v>11.1</v>
      </c>
      <c r="AH1725">
        <f>VLOOKUP($G1725,county_facts!$A:$BB,30,FALSE)</f>
        <v>79500</v>
      </c>
      <c r="AI1725">
        <f>VLOOKUP($G1725,county_facts!$A:$BB,31,FALSE)</f>
        <v>17466</v>
      </c>
      <c r="AJ1725">
        <f>VLOOKUP($G1725,county_facts!$A:$BB,32,FALSE)</f>
        <v>2.68</v>
      </c>
      <c r="AK1725">
        <f>VLOOKUP($G1725,county_facts!$A:$BB,33,FALSE)</f>
        <v>20327</v>
      </c>
      <c r="AL1725">
        <f>VLOOKUP($G1725,county_facts!$A:$BB,34,FALSE)</f>
        <v>40795</v>
      </c>
      <c r="AM1725">
        <f>VLOOKUP($G1725,county_facts!$A:$BB,35,FALSE)</f>
        <v>21.1</v>
      </c>
      <c r="AN1725">
        <f>VLOOKUP($G1725,county_facts!$A:$BB,36,FALSE)</f>
        <v>940</v>
      </c>
      <c r="AO1725">
        <f>VLOOKUP($G1725,county_facts!$A:$BB,37,FALSE)</f>
        <v>13346</v>
      </c>
      <c r="AP1725">
        <f>VLOOKUP($G1725,county_facts!$A:$BB,38,FALSE)</f>
        <v>4.8</v>
      </c>
      <c r="AQ1725">
        <f>VLOOKUP($G1725,county_facts!$A:$BB,39,FALSE)</f>
        <v>3141</v>
      </c>
      <c r="AR1725">
        <f>VLOOKUP($G1725,county_facts!$A:$BB,40,FALSE)</f>
        <v>3311</v>
      </c>
      <c r="AS1725">
        <f>VLOOKUP($G1725,county_facts!$A:$BB,41,FALSE)</f>
        <v>3.1</v>
      </c>
      <c r="AT1725">
        <f>VLOOKUP($G1725,county_facts!$A:$BB,42,FALSE)</f>
        <v>0</v>
      </c>
      <c r="AU1725">
        <f>VLOOKUP($G1725,county_facts!$A:$BB,43,FALSE)</f>
        <v>0.8</v>
      </c>
      <c r="AV1725">
        <f>VLOOKUP($G1725,county_facts!$A:$BB,44,FALSE)</f>
        <v>0</v>
      </c>
      <c r="AW1725">
        <f>VLOOKUP($G1725,county_facts!$A:$BB,45,FALSE)</f>
        <v>0</v>
      </c>
      <c r="AX1725">
        <f>VLOOKUP($G1725,county_facts!$A:$BB,46,FALSE)</f>
        <v>32.200000000000003</v>
      </c>
      <c r="AY1725">
        <f>VLOOKUP($G1725,county_facts!$A:$BB,47,FALSE)</f>
        <v>758537</v>
      </c>
      <c r="AZ1725">
        <f>VLOOKUP($G1725,county_facts!$A:$BB,48,FALSE)</f>
        <v>285724</v>
      </c>
      <c r="BA1725">
        <f>VLOOKUP($G1725,county_facts!$A:$BB,49,FALSE)</f>
        <v>471758</v>
      </c>
      <c r="BB1725">
        <f>VLOOKUP($G1725,county_facts!$A:$BB,50,FALSE)</f>
        <v>9664</v>
      </c>
      <c r="BC1725">
        <f>VLOOKUP($G1725,county_facts!$A:$BB,51,FALSE)</f>
        <v>42653</v>
      </c>
      <c r="BD1725">
        <f>VLOOKUP($G1725,county_facts!$A:$BB,52,FALSE)</f>
        <v>23</v>
      </c>
      <c r="BE1725">
        <f>VLOOKUP($G1725,county_facts!$A:$BB,53,FALSE)</f>
        <v>1009.63</v>
      </c>
      <c r="BF1725">
        <f>VLOOKUP($G1725,county_facts!$A:$BB,54,FALSE)</f>
        <v>47.3</v>
      </c>
    </row>
    <row r="1726" spans="1:58" x14ac:dyDescent="0.3">
      <c r="A1726" t="s">
        <v>6</v>
      </c>
      <c r="B1726" t="s">
        <v>688</v>
      </c>
      <c r="C1726">
        <v>1365</v>
      </c>
      <c r="D1726" t="s">
        <v>622</v>
      </c>
      <c r="E1726">
        <v>2347</v>
      </c>
      <c r="F1726">
        <v>0.58159352399999997</v>
      </c>
      <c r="G1726">
        <v>48347</v>
      </c>
      <c r="H1726">
        <f>VLOOKUP($G1726,county_facts!$A:$BB,4,FALSE)</f>
        <v>65301</v>
      </c>
      <c r="I1726">
        <f>VLOOKUP($G1726,county_facts!$A:$BB,5,FALSE)</f>
        <v>64524</v>
      </c>
      <c r="J1726">
        <f>VLOOKUP($G1726,county_facts!$A:$BB,6,FALSE)</f>
        <v>1.2</v>
      </c>
      <c r="K1726">
        <f>VLOOKUP($G1726,county_facts!$A:$BB,7,FALSE)</f>
        <v>64524</v>
      </c>
      <c r="L1726">
        <f>VLOOKUP($G1726,county_facts!$A:$BB,8,FALSE)</f>
        <v>7.2</v>
      </c>
      <c r="M1726">
        <f>VLOOKUP($G1726,county_facts!$A:$BB,9,FALSE)</f>
        <v>23.5</v>
      </c>
      <c r="N1726">
        <f>VLOOKUP($G1726,county_facts!$A:$BB,10,FALSE)</f>
        <v>13.1</v>
      </c>
      <c r="O1726">
        <f>VLOOKUP($G1726,county_facts!$A:$BB,11,FALSE)</f>
        <v>52.3</v>
      </c>
      <c r="P1726">
        <f>VLOOKUP($G1726,county_facts!$A:$BB,12,FALSE)</f>
        <v>77.3</v>
      </c>
      <c r="Q1726">
        <f>VLOOKUP($G1726,county_facts!$A:$BB,13,FALSE)</f>
        <v>18.3</v>
      </c>
      <c r="R1726">
        <f>VLOOKUP($G1726,county_facts!$A:$BB,14,FALSE)</f>
        <v>0.9</v>
      </c>
      <c r="S1726">
        <f>VLOOKUP($G1726,county_facts!$A:$BB,15,FALSE)</f>
        <v>1.7</v>
      </c>
      <c r="T1726">
        <f>VLOOKUP($G1726,county_facts!$A:$BB,16,FALSE)</f>
        <v>0.1</v>
      </c>
      <c r="U1726">
        <f>VLOOKUP($G1726,county_facts!$A:$BB,17,FALSE)</f>
        <v>1.7</v>
      </c>
      <c r="V1726">
        <f>VLOOKUP($G1726,county_facts!$A:$BB,18,FALSE)</f>
        <v>18.5</v>
      </c>
      <c r="W1726">
        <f>VLOOKUP($G1726,county_facts!$A:$BB,19,FALSE)</f>
        <v>60.3</v>
      </c>
      <c r="X1726">
        <f>VLOOKUP($G1726,county_facts!$A:$BB,20,FALSE)</f>
        <v>77.3</v>
      </c>
      <c r="Y1726">
        <f>VLOOKUP($G1726,county_facts!$A:$BB,21,FALSE)</f>
        <v>9.1999999999999993</v>
      </c>
      <c r="Z1726">
        <f>VLOOKUP($G1726,county_facts!$A:$BB,22,FALSE)</f>
        <v>16.2</v>
      </c>
      <c r="AA1726">
        <f>VLOOKUP($G1726,county_facts!$A:$BB,23,FALSE)</f>
        <v>80.5</v>
      </c>
      <c r="AB1726">
        <f>VLOOKUP($G1726,county_facts!$A:$BB,24,FALSE)</f>
        <v>24.3</v>
      </c>
      <c r="AC1726">
        <f>VLOOKUP($G1726,county_facts!$A:$BB,25,FALSE)</f>
        <v>3412</v>
      </c>
      <c r="AD1726">
        <f>VLOOKUP($G1726,county_facts!$A:$BB,26,FALSE)</f>
        <v>18.7</v>
      </c>
      <c r="AE1726">
        <f>VLOOKUP($G1726,county_facts!$A:$BB,27,FALSE)</f>
        <v>27960</v>
      </c>
      <c r="AF1726">
        <f>VLOOKUP($G1726,county_facts!$A:$BB,28,FALSE)</f>
        <v>58.1</v>
      </c>
      <c r="AG1726">
        <f>VLOOKUP($G1726,county_facts!$A:$BB,29,FALSE)</f>
        <v>20.100000000000001</v>
      </c>
      <c r="AH1726">
        <f>VLOOKUP($G1726,county_facts!$A:$BB,30,FALSE)</f>
        <v>101700</v>
      </c>
      <c r="AI1726">
        <f>VLOOKUP($G1726,county_facts!$A:$BB,31,FALSE)</f>
        <v>23586</v>
      </c>
      <c r="AJ1726">
        <f>VLOOKUP($G1726,county_facts!$A:$BB,32,FALSE)</f>
        <v>2.52</v>
      </c>
      <c r="AK1726">
        <f>VLOOKUP($G1726,county_facts!$A:$BB,33,FALSE)</f>
        <v>20362</v>
      </c>
      <c r="AL1726">
        <f>VLOOKUP($G1726,county_facts!$A:$BB,34,FALSE)</f>
        <v>36777</v>
      </c>
      <c r="AM1726">
        <f>VLOOKUP($G1726,county_facts!$A:$BB,35,FALSE)</f>
        <v>25.7</v>
      </c>
      <c r="AN1726">
        <f>VLOOKUP($G1726,county_facts!$A:$BB,36,FALSE)</f>
        <v>1301</v>
      </c>
      <c r="AO1726">
        <f>VLOOKUP($G1726,county_facts!$A:$BB,37,FALSE)</f>
        <v>17763</v>
      </c>
      <c r="AP1726">
        <f>VLOOKUP($G1726,county_facts!$A:$BB,38,FALSE)</f>
        <v>2.9</v>
      </c>
      <c r="AQ1726">
        <f>VLOOKUP($G1726,county_facts!$A:$BB,39,FALSE)</f>
        <v>3830</v>
      </c>
      <c r="AR1726">
        <f>VLOOKUP($G1726,county_facts!$A:$BB,40,FALSE)</f>
        <v>4826</v>
      </c>
      <c r="AS1726">
        <f>VLOOKUP($G1726,county_facts!$A:$BB,41,FALSE)</f>
        <v>8.1</v>
      </c>
      <c r="AT1726">
        <f>VLOOKUP($G1726,county_facts!$A:$BB,42,FALSE)</f>
        <v>0</v>
      </c>
      <c r="AU1726">
        <f>VLOOKUP($G1726,county_facts!$A:$BB,43,FALSE)</f>
        <v>0</v>
      </c>
      <c r="AV1726">
        <f>VLOOKUP($G1726,county_facts!$A:$BB,44,FALSE)</f>
        <v>0</v>
      </c>
      <c r="AW1726">
        <f>VLOOKUP($G1726,county_facts!$A:$BB,45,FALSE)</f>
        <v>3.4</v>
      </c>
      <c r="AX1726">
        <f>VLOOKUP($G1726,county_facts!$A:$BB,46,FALSE)</f>
        <v>19.100000000000001</v>
      </c>
      <c r="AY1726">
        <f>VLOOKUP($G1726,county_facts!$A:$BB,47,FALSE)</f>
        <v>1418896</v>
      </c>
      <c r="AZ1726">
        <f>VLOOKUP($G1726,county_facts!$A:$BB,48,FALSE)</f>
        <v>0</v>
      </c>
      <c r="BA1726">
        <f>VLOOKUP($G1726,county_facts!$A:$BB,49,FALSE)</f>
        <v>691236</v>
      </c>
      <c r="BB1726">
        <f>VLOOKUP($G1726,county_facts!$A:$BB,50,FALSE)</f>
        <v>11048</v>
      </c>
      <c r="BC1726">
        <f>VLOOKUP($G1726,county_facts!$A:$BB,51,FALSE)</f>
        <v>87801</v>
      </c>
      <c r="BD1726">
        <f>VLOOKUP($G1726,county_facts!$A:$BB,52,FALSE)</f>
        <v>68</v>
      </c>
      <c r="BE1726">
        <f>VLOOKUP($G1726,county_facts!$A:$BB,53,FALSE)</f>
        <v>946.54</v>
      </c>
      <c r="BF1726">
        <f>VLOOKUP($G1726,county_facts!$A:$BB,54,FALSE)</f>
        <v>68.2</v>
      </c>
    </row>
    <row r="1727" spans="1:58" x14ac:dyDescent="0.3">
      <c r="A1727" t="s">
        <v>9</v>
      </c>
      <c r="B1727" t="s">
        <v>688</v>
      </c>
      <c r="C1727">
        <v>982</v>
      </c>
      <c r="D1727" t="s">
        <v>622</v>
      </c>
      <c r="E1727">
        <v>2347</v>
      </c>
      <c r="F1727">
        <v>0.41840647600000003</v>
      </c>
      <c r="G1727">
        <v>48347</v>
      </c>
      <c r="H1727">
        <f>VLOOKUP($G1727,county_facts!$A:$BB,4,FALSE)</f>
        <v>65301</v>
      </c>
      <c r="I1727">
        <f>VLOOKUP($G1727,county_facts!$A:$BB,5,FALSE)</f>
        <v>64524</v>
      </c>
      <c r="J1727">
        <f>VLOOKUP($G1727,county_facts!$A:$BB,6,FALSE)</f>
        <v>1.2</v>
      </c>
      <c r="K1727">
        <f>VLOOKUP($G1727,county_facts!$A:$BB,7,FALSE)</f>
        <v>64524</v>
      </c>
      <c r="L1727">
        <f>VLOOKUP($G1727,county_facts!$A:$BB,8,FALSE)</f>
        <v>7.2</v>
      </c>
      <c r="M1727">
        <f>VLOOKUP($G1727,county_facts!$A:$BB,9,FALSE)</f>
        <v>23.5</v>
      </c>
      <c r="N1727">
        <f>VLOOKUP($G1727,county_facts!$A:$BB,10,FALSE)</f>
        <v>13.1</v>
      </c>
      <c r="O1727">
        <f>VLOOKUP($G1727,county_facts!$A:$BB,11,FALSE)</f>
        <v>52.3</v>
      </c>
      <c r="P1727">
        <f>VLOOKUP($G1727,county_facts!$A:$BB,12,FALSE)</f>
        <v>77.3</v>
      </c>
      <c r="Q1727">
        <f>VLOOKUP($G1727,county_facts!$A:$BB,13,FALSE)</f>
        <v>18.3</v>
      </c>
      <c r="R1727">
        <f>VLOOKUP($G1727,county_facts!$A:$BB,14,FALSE)</f>
        <v>0.9</v>
      </c>
      <c r="S1727">
        <f>VLOOKUP($G1727,county_facts!$A:$BB,15,FALSE)</f>
        <v>1.7</v>
      </c>
      <c r="T1727">
        <f>VLOOKUP($G1727,county_facts!$A:$BB,16,FALSE)</f>
        <v>0.1</v>
      </c>
      <c r="U1727">
        <f>VLOOKUP($G1727,county_facts!$A:$BB,17,FALSE)</f>
        <v>1.7</v>
      </c>
      <c r="V1727">
        <f>VLOOKUP($G1727,county_facts!$A:$BB,18,FALSE)</f>
        <v>18.5</v>
      </c>
      <c r="W1727">
        <f>VLOOKUP($G1727,county_facts!$A:$BB,19,FALSE)</f>
        <v>60.3</v>
      </c>
      <c r="X1727">
        <f>VLOOKUP($G1727,county_facts!$A:$BB,20,FALSE)</f>
        <v>77.3</v>
      </c>
      <c r="Y1727">
        <f>VLOOKUP($G1727,county_facts!$A:$BB,21,FALSE)</f>
        <v>9.1999999999999993</v>
      </c>
      <c r="Z1727">
        <f>VLOOKUP($G1727,county_facts!$A:$BB,22,FALSE)</f>
        <v>16.2</v>
      </c>
      <c r="AA1727">
        <f>VLOOKUP($G1727,county_facts!$A:$BB,23,FALSE)</f>
        <v>80.5</v>
      </c>
      <c r="AB1727">
        <f>VLOOKUP($G1727,county_facts!$A:$BB,24,FALSE)</f>
        <v>24.3</v>
      </c>
      <c r="AC1727">
        <f>VLOOKUP($G1727,county_facts!$A:$BB,25,FALSE)</f>
        <v>3412</v>
      </c>
      <c r="AD1727">
        <f>VLOOKUP($G1727,county_facts!$A:$BB,26,FALSE)</f>
        <v>18.7</v>
      </c>
      <c r="AE1727">
        <f>VLOOKUP($G1727,county_facts!$A:$BB,27,FALSE)</f>
        <v>27960</v>
      </c>
      <c r="AF1727">
        <f>VLOOKUP($G1727,county_facts!$A:$BB,28,FALSE)</f>
        <v>58.1</v>
      </c>
      <c r="AG1727">
        <f>VLOOKUP($G1727,county_facts!$A:$BB,29,FALSE)</f>
        <v>20.100000000000001</v>
      </c>
      <c r="AH1727">
        <f>VLOOKUP($G1727,county_facts!$A:$BB,30,FALSE)</f>
        <v>101700</v>
      </c>
      <c r="AI1727">
        <f>VLOOKUP($G1727,county_facts!$A:$BB,31,FALSE)</f>
        <v>23586</v>
      </c>
      <c r="AJ1727">
        <f>VLOOKUP($G1727,county_facts!$A:$BB,32,FALSE)</f>
        <v>2.52</v>
      </c>
      <c r="AK1727">
        <f>VLOOKUP($G1727,county_facts!$A:$BB,33,FALSE)</f>
        <v>20362</v>
      </c>
      <c r="AL1727">
        <f>VLOOKUP($G1727,county_facts!$A:$BB,34,FALSE)</f>
        <v>36777</v>
      </c>
      <c r="AM1727">
        <f>VLOOKUP($G1727,county_facts!$A:$BB,35,FALSE)</f>
        <v>25.7</v>
      </c>
      <c r="AN1727">
        <f>VLOOKUP($G1727,county_facts!$A:$BB,36,FALSE)</f>
        <v>1301</v>
      </c>
      <c r="AO1727">
        <f>VLOOKUP($G1727,county_facts!$A:$BB,37,FALSE)</f>
        <v>17763</v>
      </c>
      <c r="AP1727">
        <f>VLOOKUP($G1727,county_facts!$A:$BB,38,FALSE)</f>
        <v>2.9</v>
      </c>
      <c r="AQ1727">
        <f>VLOOKUP($G1727,county_facts!$A:$BB,39,FALSE)</f>
        <v>3830</v>
      </c>
      <c r="AR1727">
        <f>VLOOKUP($G1727,county_facts!$A:$BB,40,FALSE)</f>
        <v>4826</v>
      </c>
      <c r="AS1727">
        <f>VLOOKUP($G1727,county_facts!$A:$BB,41,FALSE)</f>
        <v>8.1</v>
      </c>
      <c r="AT1727">
        <f>VLOOKUP($G1727,county_facts!$A:$BB,42,FALSE)</f>
        <v>0</v>
      </c>
      <c r="AU1727">
        <f>VLOOKUP($G1727,county_facts!$A:$BB,43,FALSE)</f>
        <v>0</v>
      </c>
      <c r="AV1727">
        <f>VLOOKUP($G1727,county_facts!$A:$BB,44,FALSE)</f>
        <v>0</v>
      </c>
      <c r="AW1727">
        <f>VLOOKUP($G1727,county_facts!$A:$BB,45,FALSE)</f>
        <v>3.4</v>
      </c>
      <c r="AX1727">
        <f>VLOOKUP($G1727,county_facts!$A:$BB,46,FALSE)</f>
        <v>19.100000000000001</v>
      </c>
      <c r="AY1727">
        <f>VLOOKUP($G1727,county_facts!$A:$BB,47,FALSE)</f>
        <v>1418896</v>
      </c>
      <c r="AZ1727">
        <f>VLOOKUP($G1727,county_facts!$A:$BB,48,FALSE)</f>
        <v>0</v>
      </c>
      <c r="BA1727">
        <f>VLOOKUP($G1727,county_facts!$A:$BB,49,FALSE)</f>
        <v>691236</v>
      </c>
      <c r="BB1727">
        <f>VLOOKUP($G1727,county_facts!$A:$BB,50,FALSE)</f>
        <v>11048</v>
      </c>
      <c r="BC1727">
        <f>VLOOKUP($G1727,county_facts!$A:$BB,51,FALSE)</f>
        <v>87801</v>
      </c>
      <c r="BD1727">
        <f>VLOOKUP($G1727,county_facts!$A:$BB,52,FALSE)</f>
        <v>68</v>
      </c>
      <c r="BE1727">
        <f>VLOOKUP($G1727,county_facts!$A:$BB,53,FALSE)</f>
        <v>946.54</v>
      </c>
      <c r="BF1727">
        <f>VLOOKUP($G1727,county_facts!$A:$BB,54,FALSE)</f>
        <v>68.2</v>
      </c>
    </row>
    <row r="1728" spans="1:58" x14ac:dyDescent="0.3">
      <c r="A1728" t="s">
        <v>6</v>
      </c>
      <c r="B1728" t="s">
        <v>689</v>
      </c>
      <c r="C1728">
        <v>8</v>
      </c>
      <c r="D1728" t="s">
        <v>622</v>
      </c>
      <c r="E1728">
        <v>10</v>
      </c>
      <c r="F1728">
        <v>0.8</v>
      </c>
      <c r="G1728">
        <v>48345</v>
      </c>
      <c r="H1728">
        <f>VLOOKUP($G1728,county_facts!$A:$BB,4,FALSE)</f>
        <v>1153</v>
      </c>
      <c r="I1728">
        <f>VLOOKUP($G1728,county_facts!$A:$BB,5,FALSE)</f>
        <v>1210</v>
      </c>
      <c r="J1728">
        <f>VLOOKUP($G1728,county_facts!$A:$BB,6,FALSE)</f>
        <v>-4.7</v>
      </c>
      <c r="K1728">
        <f>VLOOKUP($G1728,county_facts!$A:$BB,7,FALSE)</f>
        <v>1210</v>
      </c>
      <c r="L1728">
        <f>VLOOKUP($G1728,county_facts!$A:$BB,8,FALSE)</f>
        <v>3.7</v>
      </c>
      <c r="M1728">
        <f>VLOOKUP($G1728,county_facts!$A:$BB,9,FALSE)</f>
        <v>19.899999999999999</v>
      </c>
      <c r="N1728">
        <f>VLOOKUP($G1728,county_facts!$A:$BB,10,FALSE)</f>
        <v>28.4</v>
      </c>
      <c r="O1728">
        <f>VLOOKUP($G1728,county_facts!$A:$BB,11,FALSE)</f>
        <v>48.4</v>
      </c>
      <c r="P1728">
        <f>VLOOKUP($G1728,county_facts!$A:$BB,12,FALSE)</f>
        <v>95.1</v>
      </c>
      <c r="Q1728">
        <f>VLOOKUP($G1728,county_facts!$A:$BB,13,FALSE)</f>
        <v>2.1</v>
      </c>
      <c r="R1728">
        <f>VLOOKUP($G1728,county_facts!$A:$BB,14,FALSE)</f>
        <v>1.7</v>
      </c>
      <c r="S1728">
        <f>VLOOKUP($G1728,county_facts!$A:$BB,15,FALSE)</f>
        <v>0.9</v>
      </c>
      <c r="T1728">
        <f>VLOOKUP($G1728,county_facts!$A:$BB,16,FALSE)</f>
        <v>0</v>
      </c>
      <c r="U1728">
        <f>VLOOKUP($G1728,county_facts!$A:$BB,17,FALSE)</f>
        <v>0.2</v>
      </c>
      <c r="V1728">
        <f>VLOOKUP($G1728,county_facts!$A:$BB,18,FALSE)</f>
        <v>16.5</v>
      </c>
      <c r="W1728">
        <f>VLOOKUP($G1728,county_facts!$A:$BB,19,FALSE)</f>
        <v>79.900000000000006</v>
      </c>
      <c r="X1728">
        <f>VLOOKUP($G1728,county_facts!$A:$BB,20,FALSE)</f>
        <v>83.5</v>
      </c>
      <c r="Y1728">
        <f>VLOOKUP($G1728,county_facts!$A:$BB,21,FALSE)</f>
        <v>2.5</v>
      </c>
      <c r="Z1728">
        <f>VLOOKUP($G1728,county_facts!$A:$BB,22,FALSE)</f>
        <v>10.5</v>
      </c>
      <c r="AA1728">
        <f>VLOOKUP($G1728,county_facts!$A:$BB,23,FALSE)</f>
        <v>86.8</v>
      </c>
      <c r="AB1728">
        <f>VLOOKUP($G1728,county_facts!$A:$BB,24,FALSE)</f>
        <v>18.100000000000001</v>
      </c>
      <c r="AC1728">
        <f>VLOOKUP($G1728,county_facts!$A:$BB,25,FALSE)</f>
        <v>74</v>
      </c>
      <c r="AD1728">
        <f>VLOOKUP($G1728,county_facts!$A:$BB,26,FALSE)</f>
        <v>17.8</v>
      </c>
      <c r="AE1728">
        <f>VLOOKUP($G1728,county_facts!$A:$BB,27,FALSE)</f>
        <v>779</v>
      </c>
      <c r="AF1728">
        <f>VLOOKUP($G1728,county_facts!$A:$BB,28,FALSE)</f>
        <v>66.3</v>
      </c>
      <c r="AG1728">
        <f>VLOOKUP($G1728,county_facts!$A:$BB,29,FALSE)</f>
        <v>3</v>
      </c>
      <c r="AH1728">
        <f>VLOOKUP($G1728,county_facts!$A:$BB,30,FALSE)</f>
        <v>59800</v>
      </c>
      <c r="AI1728">
        <f>VLOOKUP($G1728,county_facts!$A:$BB,31,FALSE)</f>
        <v>433</v>
      </c>
      <c r="AJ1728">
        <f>VLOOKUP($G1728,county_facts!$A:$BB,32,FALSE)</f>
        <v>2.73</v>
      </c>
      <c r="AK1728">
        <f>VLOOKUP($G1728,county_facts!$A:$BB,33,FALSE)</f>
        <v>18828</v>
      </c>
      <c r="AL1728">
        <f>VLOOKUP($G1728,county_facts!$A:$BB,34,FALSE)</f>
        <v>35845</v>
      </c>
      <c r="AM1728">
        <f>VLOOKUP($G1728,county_facts!$A:$BB,35,FALSE)</f>
        <v>25.5</v>
      </c>
      <c r="AN1728">
        <f>VLOOKUP($G1728,county_facts!$A:$BB,36,FALSE)</f>
        <v>27</v>
      </c>
      <c r="AO1728">
        <f>VLOOKUP($G1728,county_facts!$A:$BB,37,FALSE)</f>
        <v>130</v>
      </c>
      <c r="AP1728">
        <f>VLOOKUP($G1728,county_facts!$A:$BB,38,FALSE)</f>
        <v>0</v>
      </c>
      <c r="AQ1728">
        <f>VLOOKUP($G1728,county_facts!$A:$BB,39,FALSE)</f>
        <v>124</v>
      </c>
      <c r="AR1728">
        <f>VLOOKUP($G1728,county_facts!$A:$BB,40,FALSE)</f>
        <v>257</v>
      </c>
      <c r="AS1728">
        <f>VLOOKUP($G1728,county_facts!$A:$BB,41,FALSE)</f>
        <v>0</v>
      </c>
      <c r="AT1728">
        <f>VLOOKUP($G1728,county_facts!$A:$BB,42,FALSE)</f>
        <v>0</v>
      </c>
      <c r="AU1728">
        <f>VLOOKUP($G1728,county_facts!$A:$BB,43,FALSE)</f>
        <v>0</v>
      </c>
      <c r="AV1728">
        <f>VLOOKUP($G1728,county_facts!$A:$BB,44,FALSE)</f>
        <v>0</v>
      </c>
      <c r="AW1728">
        <f>VLOOKUP($G1728,county_facts!$A:$BB,45,FALSE)</f>
        <v>0</v>
      </c>
      <c r="AX1728">
        <f>VLOOKUP($G1728,county_facts!$A:$BB,46,FALSE)</f>
        <v>0</v>
      </c>
      <c r="AY1728">
        <f>VLOOKUP($G1728,county_facts!$A:$BB,47,FALSE)</f>
        <v>0</v>
      </c>
      <c r="AZ1728">
        <f>VLOOKUP($G1728,county_facts!$A:$BB,48,FALSE)</f>
        <v>0</v>
      </c>
      <c r="BA1728">
        <f>VLOOKUP($G1728,county_facts!$A:$BB,49,FALSE)</f>
        <v>5220</v>
      </c>
      <c r="BB1728">
        <f>VLOOKUP($G1728,county_facts!$A:$BB,50,FALSE)</f>
        <v>4085</v>
      </c>
      <c r="BC1728">
        <f>VLOOKUP($G1728,county_facts!$A:$BB,51,FALSE)</f>
        <v>310</v>
      </c>
      <c r="BD1728">
        <f>VLOOKUP($G1728,county_facts!$A:$BB,52,FALSE)</f>
        <v>0</v>
      </c>
      <c r="BE1728">
        <f>VLOOKUP($G1728,county_facts!$A:$BB,53,FALSE)</f>
        <v>989.56</v>
      </c>
      <c r="BF1728">
        <f>VLOOKUP($G1728,county_facts!$A:$BB,54,FALSE)</f>
        <v>1.2</v>
      </c>
    </row>
    <row r="1729" spans="1:58" x14ac:dyDescent="0.3">
      <c r="A1729" t="s">
        <v>9</v>
      </c>
      <c r="B1729" t="s">
        <v>689</v>
      </c>
      <c r="C1729">
        <v>2</v>
      </c>
      <c r="D1729" t="s">
        <v>622</v>
      </c>
      <c r="E1729">
        <v>10</v>
      </c>
      <c r="F1729">
        <v>0.2</v>
      </c>
      <c r="G1729">
        <v>48345</v>
      </c>
      <c r="H1729">
        <f>VLOOKUP($G1729,county_facts!$A:$BB,4,FALSE)</f>
        <v>1153</v>
      </c>
      <c r="I1729">
        <f>VLOOKUP($G1729,county_facts!$A:$BB,5,FALSE)</f>
        <v>1210</v>
      </c>
      <c r="J1729">
        <f>VLOOKUP($G1729,county_facts!$A:$BB,6,FALSE)</f>
        <v>-4.7</v>
      </c>
      <c r="K1729">
        <f>VLOOKUP($G1729,county_facts!$A:$BB,7,FALSE)</f>
        <v>1210</v>
      </c>
      <c r="L1729">
        <f>VLOOKUP($G1729,county_facts!$A:$BB,8,FALSE)</f>
        <v>3.7</v>
      </c>
      <c r="M1729">
        <f>VLOOKUP($G1729,county_facts!$A:$BB,9,FALSE)</f>
        <v>19.899999999999999</v>
      </c>
      <c r="N1729">
        <f>VLOOKUP($G1729,county_facts!$A:$BB,10,FALSE)</f>
        <v>28.4</v>
      </c>
      <c r="O1729">
        <f>VLOOKUP($G1729,county_facts!$A:$BB,11,FALSE)</f>
        <v>48.4</v>
      </c>
      <c r="P1729">
        <f>VLOOKUP($G1729,county_facts!$A:$BB,12,FALSE)</f>
        <v>95.1</v>
      </c>
      <c r="Q1729">
        <f>VLOOKUP($G1729,county_facts!$A:$BB,13,FALSE)</f>
        <v>2.1</v>
      </c>
      <c r="R1729">
        <f>VLOOKUP($G1729,county_facts!$A:$BB,14,FALSE)</f>
        <v>1.7</v>
      </c>
      <c r="S1729">
        <f>VLOOKUP($G1729,county_facts!$A:$BB,15,FALSE)</f>
        <v>0.9</v>
      </c>
      <c r="T1729">
        <f>VLOOKUP($G1729,county_facts!$A:$BB,16,FALSE)</f>
        <v>0</v>
      </c>
      <c r="U1729">
        <f>VLOOKUP($G1729,county_facts!$A:$BB,17,FALSE)</f>
        <v>0.2</v>
      </c>
      <c r="V1729">
        <f>VLOOKUP($G1729,county_facts!$A:$BB,18,FALSE)</f>
        <v>16.5</v>
      </c>
      <c r="W1729">
        <f>VLOOKUP($G1729,county_facts!$A:$BB,19,FALSE)</f>
        <v>79.900000000000006</v>
      </c>
      <c r="X1729">
        <f>VLOOKUP($G1729,county_facts!$A:$BB,20,FALSE)</f>
        <v>83.5</v>
      </c>
      <c r="Y1729">
        <f>VLOOKUP($G1729,county_facts!$A:$BB,21,FALSE)</f>
        <v>2.5</v>
      </c>
      <c r="Z1729">
        <f>VLOOKUP($G1729,county_facts!$A:$BB,22,FALSE)</f>
        <v>10.5</v>
      </c>
      <c r="AA1729">
        <f>VLOOKUP($G1729,county_facts!$A:$BB,23,FALSE)</f>
        <v>86.8</v>
      </c>
      <c r="AB1729">
        <f>VLOOKUP($G1729,county_facts!$A:$BB,24,FALSE)</f>
        <v>18.100000000000001</v>
      </c>
      <c r="AC1729">
        <f>VLOOKUP($G1729,county_facts!$A:$BB,25,FALSE)</f>
        <v>74</v>
      </c>
      <c r="AD1729">
        <f>VLOOKUP($G1729,county_facts!$A:$BB,26,FALSE)</f>
        <v>17.8</v>
      </c>
      <c r="AE1729">
        <f>VLOOKUP($G1729,county_facts!$A:$BB,27,FALSE)</f>
        <v>779</v>
      </c>
      <c r="AF1729">
        <f>VLOOKUP($G1729,county_facts!$A:$BB,28,FALSE)</f>
        <v>66.3</v>
      </c>
      <c r="AG1729">
        <f>VLOOKUP($G1729,county_facts!$A:$BB,29,FALSE)</f>
        <v>3</v>
      </c>
      <c r="AH1729">
        <f>VLOOKUP($G1729,county_facts!$A:$BB,30,FALSE)</f>
        <v>59800</v>
      </c>
      <c r="AI1729">
        <f>VLOOKUP($G1729,county_facts!$A:$BB,31,FALSE)</f>
        <v>433</v>
      </c>
      <c r="AJ1729">
        <f>VLOOKUP($G1729,county_facts!$A:$BB,32,FALSE)</f>
        <v>2.73</v>
      </c>
      <c r="AK1729">
        <f>VLOOKUP($G1729,county_facts!$A:$BB,33,FALSE)</f>
        <v>18828</v>
      </c>
      <c r="AL1729">
        <f>VLOOKUP($G1729,county_facts!$A:$BB,34,FALSE)</f>
        <v>35845</v>
      </c>
      <c r="AM1729">
        <f>VLOOKUP($G1729,county_facts!$A:$BB,35,FALSE)</f>
        <v>25.5</v>
      </c>
      <c r="AN1729">
        <f>VLOOKUP($G1729,county_facts!$A:$BB,36,FALSE)</f>
        <v>27</v>
      </c>
      <c r="AO1729">
        <f>VLOOKUP($G1729,county_facts!$A:$BB,37,FALSE)</f>
        <v>130</v>
      </c>
      <c r="AP1729">
        <f>VLOOKUP($G1729,county_facts!$A:$BB,38,FALSE)</f>
        <v>0</v>
      </c>
      <c r="AQ1729">
        <f>VLOOKUP($G1729,county_facts!$A:$BB,39,FALSE)</f>
        <v>124</v>
      </c>
      <c r="AR1729">
        <f>VLOOKUP($G1729,county_facts!$A:$BB,40,FALSE)</f>
        <v>257</v>
      </c>
      <c r="AS1729">
        <f>VLOOKUP($G1729,county_facts!$A:$BB,41,FALSE)</f>
        <v>0</v>
      </c>
      <c r="AT1729">
        <f>VLOOKUP($G1729,county_facts!$A:$BB,42,FALSE)</f>
        <v>0</v>
      </c>
      <c r="AU1729">
        <f>VLOOKUP($G1729,county_facts!$A:$BB,43,FALSE)</f>
        <v>0</v>
      </c>
      <c r="AV1729">
        <f>VLOOKUP($G1729,county_facts!$A:$BB,44,FALSE)</f>
        <v>0</v>
      </c>
      <c r="AW1729">
        <f>VLOOKUP($G1729,county_facts!$A:$BB,45,FALSE)</f>
        <v>0</v>
      </c>
      <c r="AX1729">
        <f>VLOOKUP($G1729,county_facts!$A:$BB,46,FALSE)</f>
        <v>0</v>
      </c>
      <c r="AY1729">
        <f>VLOOKUP($G1729,county_facts!$A:$BB,47,FALSE)</f>
        <v>0</v>
      </c>
      <c r="AZ1729">
        <f>VLOOKUP($G1729,county_facts!$A:$BB,48,FALSE)</f>
        <v>0</v>
      </c>
      <c r="BA1729">
        <f>VLOOKUP($G1729,county_facts!$A:$BB,49,FALSE)</f>
        <v>5220</v>
      </c>
      <c r="BB1729">
        <f>VLOOKUP($G1729,county_facts!$A:$BB,50,FALSE)</f>
        <v>4085</v>
      </c>
      <c r="BC1729">
        <f>VLOOKUP($G1729,county_facts!$A:$BB,51,FALSE)</f>
        <v>310</v>
      </c>
      <c r="BD1729">
        <f>VLOOKUP($G1729,county_facts!$A:$BB,52,FALSE)</f>
        <v>0</v>
      </c>
      <c r="BE1729">
        <f>VLOOKUP($G1729,county_facts!$A:$BB,53,FALSE)</f>
        <v>989.56</v>
      </c>
      <c r="BF1729">
        <f>VLOOKUP($G1729,county_facts!$A:$BB,54,FALSE)</f>
        <v>1.2</v>
      </c>
    </row>
    <row r="1730" spans="1:58" x14ac:dyDescent="0.3">
      <c r="A1730" t="s">
        <v>6</v>
      </c>
      <c r="B1730" t="s">
        <v>690</v>
      </c>
      <c r="C1730">
        <v>412</v>
      </c>
      <c r="D1730" t="s">
        <v>622</v>
      </c>
      <c r="E1730">
        <v>547</v>
      </c>
      <c r="F1730">
        <v>0.753199269</v>
      </c>
      <c r="G1730">
        <v>48343</v>
      </c>
      <c r="H1730">
        <f>VLOOKUP($G1730,county_facts!$A:$BB,4,FALSE)</f>
        <v>12743</v>
      </c>
      <c r="I1730">
        <f>VLOOKUP($G1730,county_facts!$A:$BB,5,FALSE)</f>
        <v>12934</v>
      </c>
      <c r="J1730">
        <f>VLOOKUP($G1730,county_facts!$A:$BB,6,FALSE)</f>
        <v>-1.5</v>
      </c>
      <c r="K1730">
        <f>VLOOKUP($G1730,county_facts!$A:$BB,7,FALSE)</f>
        <v>12934</v>
      </c>
      <c r="L1730">
        <f>VLOOKUP($G1730,county_facts!$A:$BB,8,FALSE)</f>
        <v>6.3</v>
      </c>
      <c r="M1730">
        <f>VLOOKUP($G1730,county_facts!$A:$BB,9,FALSE)</f>
        <v>22.9</v>
      </c>
      <c r="N1730">
        <f>VLOOKUP($G1730,county_facts!$A:$BB,10,FALSE)</f>
        <v>21</v>
      </c>
      <c r="O1730">
        <f>VLOOKUP($G1730,county_facts!$A:$BB,11,FALSE)</f>
        <v>52</v>
      </c>
      <c r="P1730">
        <f>VLOOKUP($G1730,county_facts!$A:$BB,12,FALSE)</f>
        <v>73.099999999999994</v>
      </c>
      <c r="Q1730">
        <f>VLOOKUP($G1730,county_facts!$A:$BB,13,FALSE)</f>
        <v>23</v>
      </c>
      <c r="R1730">
        <f>VLOOKUP($G1730,county_facts!$A:$BB,14,FALSE)</f>
        <v>1.2</v>
      </c>
      <c r="S1730">
        <f>VLOOKUP($G1730,county_facts!$A:$BB,15,FALSE)</f>
        <v>0.5</v>
      </c>
      <c r="T1730">
        <f>VLOOKUP($G1730,county_facts!$A:$BB,16,FALSE)</f>
        <v>0.1</v>
      </c>
      <c r="U1730">
        <f>VLOOKUP($G1730,county_facts!$A:$BB,17,FALSE)</f>
        <v>2</v>
      </c>
      <c r="V1730">
        <f>VLOOKUP($G1730,county_facts!$A:$BB,18,FALSE)</f>
        <v>9.1</v>
      </c>
      <c r="W1730">
        <f>VLOOKUP($G1730,county_facts!$A:$BB,19,FALSE)</f>
        <v>65.099999999999994</v>
      </c>
      <c r="X1730">
        <f>VLOOKUP($G1730,county_facts!$A:$BB,20,FALSE)</f>
        <v>84.4</v>
      </c>
      <c r="Y1730">
        <f>VLOOKUP($G1730,county_facts!$A:$BB,21,FALSE)</f>
        <v>4.3</v>
      </c>
      <c r="Z1730">
        <f>VLOOKUP($G1730,county_facts!$A:$BB,22,FALSE)</f>
        <v>7.6</v>
      </c>
      <c r="AA1730">
        <f>VLOOKUP($G1730,county_facts!$A:$BB,23,FALSE)</f>
        <v>82</v>
      </c>
      <c r="AB1730">
        <f>VLOOKUP($G1730,county_facts!$A:$BB,24,FALSE)</f>
        <v>13.1</v>
      </c>
      <c r="AC1730">
        <f>VLOOKUP($G1730,county_facts!$A:$BB,25,FALSE)</f>
        <v>1204</v>
      </c>
      <c r="AD1730">
        <f>VLOOKUP($G1730,county_facts!$A:$BB,26,FALSE)</f>
        <v>23.1</v>
      </c>
      <c r="AE1730">
        <f>VLOOKUP($G1730,county_facts!$A:$BB,27,FALSE)</f>
        <v>6020</v>
      </c>
      <c r="AF1730">
        <f>VLOOKUP($G1730,county_facts!$A:$BB,28,FALSE)</f>
        <v>74.2</v>
      </c>
      <c r="AG1730">
        <f>VLOOKUP($G1730,county_facts!$A:$BB,29,FALSE)</f>
        <v>7.3</v>
      </c>
      <c r="AH1730">
        <f>VLOOKUP($G1730,county_facts!$A:$BB,30,FALSE)</f>
        <v>69900</v>
      </c>
      <c r="AI1730">
        <f>VLOOKUP($G1730,county_facts!$A:$BB,31,FALSE)</f>
        <v>4949</v>
      </c>
      <c r="AJ1730">
        <f>VLOOKUP($G1730,county_facts!$A:$BB,32,FALSE)</f>
        <v>2.56</v>
      </c>
      <c r="AK1730">
        <f>VLOOKUP($G1730,county_facts!$A:$BB,33,FALSE)</f>
        <v>20045</v>
      </c>
      <c r="AL1730">
        <f>VLOOKUP($G1730,county_facts!$A:$BB,34,FALSE)</f>
        <v>37849</v>
      </c>
      <c r="AM1730">
        <f>VLOOKUP($G1730,county_facts!$A:$BB,35,FALSE)</f>
        <v>20.6</v>
      </c>
      <c r="AN1730">
        <f>VLOOKUP($G1730,county_facts!$A:$BB,36,FALSE)</f>
        <v>235</v>
      </c>
      <c r="AO1730">
        <f>VLOOKUP($G1730,county_facts!$A:$BB,37,FALSE)</f>
        <v>4183</v>
      </c>
      <c r="AP1730">
        <f>VLOOKUP($G1730,county_facts!$A:$BB,38,FALSE)</f>
        <v>-3.8</v>
      </c>
      <c r="AQ1730">
        <f>VLOOKUP($G1730,county_facts!$A:$BB,39,FALSE)</f>
        <v>797</v>
      </c>
      <c r="AR1730">
        <f>VLOOKUP($G1730,county_facts!$A:$BB,40,FALSE)</f>
        <v>1102</v>
      </c>
      <c r="AS1730">
        <f>VLOOKUP($G1730,county_facts!$A:$BB,41,FALSE)</f>
        <v>7.4</v>
      </c>
      <c r="AT1730">
        <f>VLOOKUP($G1730,county_facts!$A:$BB,42,FALSE)</f>
        <v>3.6</v>
      </c>
      <c r="AU1730">
        <f>VLOOKUP($G1730,county_facts!$A:$BB,43,FALSE)</f>
        <v>0</v>
      </c>
      <c r="AV1730">
        <f>VLOOKUP($G1730,county_facts!$A:$BB,44,FALSE)</f>
        <v>0</v>
      </c>
      <c r="AW1730">
        <f>VLOOKUP($G1730,county_facts!$A:$BB,45,FALSE)</f>
        <v>0</v>
      </c>
      <c r="AX1730">
        <f>VLOOKUP($G1730,county_facts!$A:$BB,46,FALSE)</f>
        <v>36.9</v>
      </c>
      <c r="AY1730">
        <f>VLOOKUP($G1730,county_facts!$A:$BB,47,FALSE)</f>
        <v>1140439</v>
      </c>
      <c r="AZ1730">
        <f>VLOOKUP($G1730,county_facts!$A:$BB,48,FALSE)</f>
        <v>138930</v>
      </c>
      <c r="BA1730">
        <f>VLOOKUP($G1730,county_facts!$A:$BB,49,FALSE)</f>
        <v>70300</v>
      </c>
      <c r="BB1730">
        <f>VLOOKUP($G1730,county_facts!$A:$BB,50,FALSE)</f>
        <v>5402</v>
      </c>
      <c r="BC1730">
        <f>VLOOKUP($G1730,county_facts!$A:$BB,51,FALSE)</f>
        <v>8814</v>
      </c>
      <c r="BD1730">
        <f>VLOOKUP($G1730,county_facts!$A:$BB,52,FALSE)</f>
        <v>1</v>
      </c>
      <c r="BE1730">
        <f>VLOOKUP($G1730,county_facts!$A:$BB,53,FALSE)</f>
        <v>251.99</v>
      </c>
      <c r="BF1730">
        <f>VLOOKUP($G1730,county_facts!$A:$BB,54,FALSE)</f>
        <v>51.3</v>
      </c>
    </row>
    <row r="1731" spans="1:58" x14ac:dyDescent="0.3">
      <c r="A1731" t="s">
        <v>9</v>
      </c>
      <c r="B1731" t="s">
        <v>690</v>
      </c>
      <c r="C1731">
        <v>135</v>
      </c>
      <c r="D1731" t="s">
        <v>622</v>
      </c>
      <c r="E1731">
        <v>547</v>
      </c>
      <c r="F1731">
        <v>0.246800731</v>
      </c>
      <c r="G1731">
        <v>48343</v>
      </c>
      <c r="H1731">
        <f>VLOOKUP($G1731,county_facts!$A:$BB,4,FALSE)</f>
        <v>12743</v>
      </c>
      <c r="I1731">
        <f>VLOOKUP($G1731,county_facts!$A:$BB,5,FALSE)</f>
        <v>12934</v>
      </c>
      <c r="J1731">
        <f>VLOOKUP($G1731,county_facts!$A:$BB,6,FALSE)</f>
        <v>-1.5</v>
      </c>
      <c r="K1731">
        <f>VLOOKUP($G1731,county_facts!$A:$BB,7,FALSE)</f>
        <v>12934</v>
      </c>
      <c r="L1731">
        <f>VLOOKUP($G1731,county_facts!$A:$BB,8,FALSE)</f>
        <v>6.3</v>
      </c>
      <c r="M1731">
        <f>VLOOKUP($G1731,county_facts!$A:$BB,9,FALSE)</f>
        <v>22.9</v>
      </c>
      <c r="N1731">
        <f>VLOOKUP($G1731,county_facts!$A:$BB,10,FALSE)</f>
        <v>21</v>
      </c>
      <c r="O1731">
        <f>VLOOKUP($G1731,county_facts!$A:$BB,11,FALSE)</f>
        <v>52</v>
      </c>
      <c r="P1731">
        <f>VLOOKUP($G1731,county_facts!$A:$BB,12,FALSE)</f>
        <v>73.099999999999994</v>
      </c>
      <c r="Q1731">
        <f>VLOOKUP($G1731,county_facts!$A:$BB,13,FALSE)</f>
        <v>23</v>
      </c>
      <c r="R1731">
        <f>VLOOKUP($G1731,county_facts!$A:$BB,14,FALSE)</f>
        <v>1.2</v>
      </c>
      <c r="S1731">
        <f>VLOOKUP($G1731,county_facts!$A:$BB,15,FALSE)</f>
        <v>0.5</v>
      </c>
      <c r="T1731">
        <f>VLOOKUP($G1731,county_facts!$A:$BB,16,FALSE)</f>
        <v>0.1</v>
      </c>
      <c r="U1731">
        <f>VLOOKUP($G1731,county_facts!$A:$BB,17,FALSE)</f>
        <v>2</v>
      </c>
      <c r="V1731">
        <f>VLOOKUP($G1731,county_facts!$A:$BB,18,FALSE)</f>
        <v>9.1</v>
      </c>
      <c r="W1731">
        <f>VLOOKUP($G1731,county_facts!$A:$BB,19,FALSE)</f>
        <v>65.099999999999994</v>
      </c>
      <c r="X1731">
        <f>VLOOKUP($G1731,county_facts!$A:$BB,20,FALSE)</f>
        <v>84.4</v>
      </c>
      <c r="Y1731">
        <f>VLOOKUP($G1731,county_facts!$A:$BB,21,FALSE)</f>
        <v>4.3</v>
      </c>
      <c r="Z1731">
        <f>VLOOKUP($G1731,county_facts!$A:$BB,22,FALSE)</f>
        <v>7.6</v>
      </c>
      <c r="AA1731">
        <f>VLOOKUP($G1731,county_facts!$A:$BB,23,FALSE)</f>
        <v>82</v>
      </c>
      <c r="AB1731">
        <f>VLOOKUP($G1731,county_facts!$A:$BB,24,FALSE)</f>
        <v>13.1</v>
      </c>
      <c r="AC1731">
        <f>VLOOKUP($G1731,county_facts!$A:$BB,25,FALSE)</f>
        <v>1204</v>
      </c>
      <c r="AD1731">
        <f>VLOOKUP($G1731,county_facts!$A:$BB,26,FALSE)</f>
        <v>23.1</v>
      </c>
      <c r="AE1731">
        <f>VLOOKUP($G1731,county_facts!$A:$BB,27,FALSE)</f>
        <v>6020</v>
      </c>
      <c r="AF1731">
        <f>VLOOKUP($G1731,county_facts!$A:$BB,28,FALSE)</f>
        <v>74.2</v>
      </c>
      <c r="AG1731">
        <f>VLOOKUP($G1731,county_facts!$A:$BB,29,FALSE)</f>
        <v>7.3</v>
      </c>
      <c r="AH1731">
        <f>VLOOKUP($G1731,county_facts!$A:$BB,30,FALSE)</f>
        <v>69900</v>
      </c>
      <c r="AI1731">
        <f>VLOOKUP($G1731,county_facts!$A:$BB,31,FALSE)</f>
        <v>4949</v>
      </c>
      <c r="AJ1731">
        <f>VLOOKUP($G1731,county_facts!$A:$BB,32,FALSE)</f>
        <v>2.56</v>
      </c>
      <c r="AK1731">
        <f>VLOOKUP($G1731,county_facts!$A:$BB,33,FALSE)</f>
        <v>20045</v>
      </c>
      <c r="AL1731">
        <f>VLOOKUP($G1731,county_facts!$A:$BB,34,FALSE)</f>
        <v>37849</v>
      </c>
      <c r="AM1731">
        <f>VLOOKUP($G1731,county_facts!$A:$BB,35,FALSE)</f>
        <v>20.6</v>
      </c>
      <c r="AN1731">
        <f>VLOOKUP($G1731,county_facts!$A:$BB,36,FALSE)</f>
        <v>235</v>
      </c>
      <c r="AO1731">
        <f>VLOOKUP($G1731,county_facts!$A:$BB,37,FALSE)</f>
        <v>4183</v>
      </c>
      <c r="AP1731">
        <f>VLOOKUP($G1731,county_facts!$A:$BB,38,FALSE)</f>
        <v>-3.8</v>
      </c>
      <c r="AQ1731">
        <f>VLOOKUP($G1731,county_facts!$A:$BB,39,FALSE)</f>
        <v>797</v>
      </c>
      <c r="AR1731">
        <f>VLOOKUP($G1731,county_facts!$A:$BB,40,FALSE)</f>
        <v>1102</v>
      </c>
      <c r="AS1731">
        <f>VLOOKUP($G1731,county_facts!$A:$BB,41,FALSE)</f>
        <v>7.4</v>
      </c>
      <c r="AT1731">
        <f>VLOOKUP($G1731,county_facts!$A:$BB,42,FALSE)</f>
        <v>3.6</v>
      </c>
      <c r="AU1731">
        <f>VLOOKUP($G1731,county_facts!$A:$BB,43,FALSE)</f>
        <v>0</v>
      </c>
      <c r="AV1731">
        <f>VLOOKUP($G1731,county_facts!$A:$BB,44,FALSE)</f>
        <v>0</v>
      </c>
      <c r="AW1731">
        <f>VLOOKUP($G1731,county_facts!$A:$BB,45,FALSE)</f>
        <v>0</v>
      </c>
      <c r="AX1731">
        <f>VLOOKUP($G1731,county_facts!$A:$BB,46,FALSE)</f>
        <v>36.9</v>
      </c>
      <c r="AY1731">
        <f>VLOOKUP($G1731,county_facts!$A:$BB,47,FALSE)</f>
        <v>1140439</v>
      </c>
      <c r="AZ1731">
        <f>VLOOKUP($G1731,county_facts!$A:$BB,48,FALSE)</f>
        <v>138930</v>
      </c>
      <c r="BA1731">
        <f>VLOOKUP($G1731,county_facts!$A:$BB,49,FALSE)</f>
        <v>70300</v>
      </c>
      <c r="BB1731">
        <f>VLOOKUP($G1731,county_facts!$A:$BB,50,FALSE)</f>
        <v>5402</v>
      </c>
      <c r="BC1731">
        <f>VLOOKUP($G1731,county_facts!$A:$BB,51,FALSE)</f>
        <v>8814</v>
      </c>
      <c r="BD1731">
        <f>VLOOKUP($G1731,county_facts!$A:$BB,52,FALSE)</f>
        <v>1</v>
      </c>
      <c r="BE1731">
        <f>VLOOKUP($G1731,county_facts!$A:$BB,53,FALSE)</f>
        <v>251.99</v>
      </c>
      <c r="BF1731">
        <f>VLOOKUP($G1731,county_facts!$A:$BB,54,FALSE)</f>
        <v>51.3</v>
      </c>
    </row>
    <row r="1732" spans="1:58" x14ac:dyDescent="0.3">
      <c r="A1732" t="s">
        <v>6</v>
      </c>
      <c r="B1732" t="s">
        <v>431</v>
      </c>
      <c r="C1732">
        <v>119</v>
      </c>
      <c r="D1732" t="s">
        <v>622</v>
      </c>
      <c r="E1732">
        <v>196</v>
      </c>
      <c r="F1732">
        <v>0.60714285700000004</v>
      </c>
      <c r="G1732">
        <v>48341</v>
      </c>
      <c r="H1732">
        <f>VLOOKUP($G1732,county_facts!$A:$BB,4,FALSE)</f>
        <v>22148</v>
      </c>
      <c r="I1732">
        <f>VLOOKUP($G1732,county_facts!$A:$BB,5,FALSE)</f>
        <v>21904</v>
      </c>
      <c r="J1732">
        <f>VLOOKUP($G1732,county_facts!$A:$BB,6,FALSE)</f>
        <v>1.1000000000000001</v>
      </c>
      <c r="K1732">
        <f>VLOOKUP($G1732,county_facts!$A:$BB,7,FALSE)</f>
        <v>21904</v>
      </c>
      <c r="L1732">
        <f>VLOOKUP($G1732,county_facts!$A:$BB,8,FALSE)</f>
        <v>9.5</v>
      </c>
      <c r="M1732">
        <f>VLOOKUP($G1732,county_facts!$A:$BB,9,FALSE)</f>
        <v>31.3</v>
      </c>
      <c r="N1732">
        <f>VLOOKUP($G1732,county_facts!$A:$BB,10,FALSE)</f>
        <v>10.199999999999999</v>
      </c>
      <c r="O1732">
        <f>VLOOKUP($G1732,county_facts!$A:$BB,11,FALSE)</f>
        <v>47.9</v>
      </c>
      <c r="P1732">
        <f>VLOOKUP($G1732,county_facts!$A:$BB,12,FALSE)</f>
        <v>85.5</v>
      </c>
      <c r="Q1732">
        <f>VLOOKUP($G1732,county_facts!$A:$BB,13,FALSE)</f>
        <v>3</v>
      </c>
      <c r="R1732">
        <f>VLOOKUP($G1732,county_facts!$A:$BB,14,FALSE)</f>
        <v>1.5</v>
      </c>
      <c r="S1732">
        <f>VLOOKUP($G1732,county_facts!$A:$BB,15,FALSE)</f>
        <v>8.6</v>
      </c>
      <c r="T1732">
        <f>VLOOKUP($G1732,county_facts!$A:$BB,16,FALSE)</f>
        <v>0.2</v>
      </c>
      <c r="U1732">
        <f>VLOOKUP($G1732,county_facts!$A:$BB,17,FALSE)</f>
        <v>1.2</v>
      </c>
      <c r="V1732">
        <f>VLOOKUP($G1732,county_facts!$A:$BB,18,FALSE)</f>
        <v>52.8</v>
      </c>
      <c r="W1732">
        <f>VLOOKUP($G1732,county_facts!$A:$BB,19,FALSE)</f>
        <v>34.9</v>
      </c>
      <c r="X1732">
        <f>VLOOKUP($G1732,county_facts!$A:$BB,20,FALSE)</f>
        <v>80.599999999999994</v>
      </c>
      <c r="Y1732">
        <f>VLOOKUP($G1732,county_facts!$A:$BB,21,FALSE)</f>
        <v>28.3</v>
      </c>
      <c r="Z1732">
        <f>VLOOKUP($G1732,county_facts!$A:$BB,22,FALSE)</f>
        <v>54.1</v>
      </c>
      <c r="AA1732">
        <f>VLOOKUP($G1732,county_facts!$A:$BB,23,FALSE)</f>
        <v>67.5</v>
      </c>
      <c r="AB1732">
        <f>VLOOKUP($G1732,county_facts!$A:$BB,24,FALSE)</f>
        <v>13.2</v>
      </c>
      <c r="AC1732">
        <f>VLOOKUP($G1732,county_facts!$A:$BB,25,FALSE)</f>
        <v>582</v>
      </c>
      <c r="AD1732">
        <f>VLOOKUP($G1732,county_facts!$A:$BB,26,FALSE)</f>
        <v>16.399999999999999</v>
      </c>
      <c r="AE1732">
        <f>VLOOKUP($G1732,county_facts!$A:$BB,27,FALSE)</f>
        <v>7983</v>
      </c>
      <c r="AF1732">
        <f>VLOOKUP($G1732,county_facts!$A:$BB,28,FALSE)</f>
        <v>72.8</v>
      </c>
      <c r="AG1732">
        <f>VLOOKUP($G1732,county_facts!$A:$BB,29,FALSE)</f>
        <v>12.6</v>
      </c>
      <c r="AH1732">
        <f>VLOOKUP($G1732,county_facts!$A:$BB,30,FALSE)</f>
        <v>85600</v>
      </c>
      <c r="AI1732">
        <f>VLOOKUP($G1732,county_facts!$A:$BB,31,FALSE)</f>
        <v>6820</v>
      </c>
      <c r="AJ1732">
        <f>VLOOKUP($G1732,county_facts!$A:$BB,32,FALSE)</f>
        <v>3.2</v>
      </c>
      <c r="AK1732">
        <f>VLOOKUP($G1732,county_facts!$A:$BB,33,FALSE)</f>
        <v>19770</v>
      </c>
      <c r="AL1732">
        <f>VLOOKUP($G1732,county_facts!$A:$BB,34,FALSE)</f>
        <v>51181</v>
      </c>
      <c r="AM1732">
        <f>VLOOKUP($G1732,county_facts!$A:$BB,35,FALSE)</f>
        <v>15.4</v>
      </c>
      <c r="AN1732">
        <f>VLOOKUP($G1732,county_facts!$A:$BB,36,FALSE)</f>
        <v>460</v>
      </c>
      <c r="AO1732">
        <f>VLOOKUP($G1732,county_facts!$A:$BB,37,FALSE)</f>
        <v>8332</v>
      </c>
      <c r="AP1732">
        <f>VLOOKUP($G1732,county_facts!$A:$BB,38,FALSE)</f>
        <v>0.7</v>
      </c>
      <c r="AQ1732">
        <f>VLOOKUP($G1732,county_facts!$A:$BB,39,FALSE)</f>
        <v>1013</v>
      </c>
      <c r="AR1732">
        <f>VLOOKUP($G1732,county_facts!$A:$BB,40,FALSE)</f>
        <v>1437</v>
      </c>
      <c r="AS1732">
        <f>VLOOKUP($G1732,county_facts!$A:$BB,41,FALSE)</f>
        <v>0</v>
      </c>
      <c r="AT1732">
        <f>VLOOKUP($G1732,county_facts!$A:$BB,42,FALSE)</f>
        <v>0</v>
      </c>
      <c r="AU1732">
        <f>VLOOKUP($G1732,county_facts!$A:$BB,43,FALSE)</f>
        <v>0</v>
      </c>
      <c r="AV1732">
        <f>VLOOKUP($G1732,county_facts!$A:$BB,44,FALSE)</f>
        <v>0</v>
      </c>
      <c r="AW1732">
        <f>VLOOKUP($G1732,county_facts!$A:$BB,45,FALSE)</f>
        <v>26</v>
      </c>
      <c r="AX1732">
        <f>VLOOKUP($G1732,county_facts!$A:$BB,46,FALSE)</f>
        <v>0</v>
      </c>
      <c r="AY1732">
        <f>VLOOKUP($G1732,county_facts!$A:$BB,47,FALSE)</f>
        <v>0</v>
      </c>
      <c r="AZ1732">
        <f>VLOOKUP($G1732,county_facts!$A:$BB,48,FALSE)</f>
        <v>0</v>
      </c>
      <c r="BA1732">
        <f>VLOOKUP($G1732,county_facts!$A:$BB,49,FALSE)</f>
        <v>217873</v>
      </c>
      <c r="BB1732">
        <f>VLOOKUP($G1732,county_facts!$A:$BB,50,FALSE)</f>
        <v>10995</v>
      </c>
      <c r="BC1732">
        <f>VLOOKUP($G1732,county_facts!$A:$BB,51,FALSE)</f>
        <v>22995</v>
      </c>
      <c r="BD1732">
        <f>VLOOKUP($G1732,county_facts!$A:$BB,52,FALSE)</f>
        <v>16</v>
      </c>
      <c r="BE1732">
        <f>VLOOKUP($G1732,county_facts!$A:$BB,53,FALSE)</f>
        <v>899.69</v>
      </c>
      <c r="BF1732">
        <f>VLOOKUP($G1732,county_facts!$A:$BB,54,FALSE)</f>
        <v>24.3</v>
      </c>
    </row>
    <row r="1733" spans="1:58" x14ac:dyDescent="0.3">
      <c r="A1733" t="s">
        <v>9</v>
      </c>
      <c r="B1733" t="s">
        <v>431</v>
      </c>
      <c r="C1733">
        <v>77</v>
      </c>
      <c r="D1733" t="s">
        <v>622</v>
      </c>
      <c r="E1733">
        <v>196</v>
      </c>
      <c r="F1733">
        <v>0.39285714300000002</v>
      </c>
      <c r="G1733">
        <v>48341</v>
      </c>
      <c r="H1733">
        <f>VLOOKUP($G1733,county_facts!$A:$BB,4,FALSE)</f>
        <v>22148</v>
      </c>
      <c r="I1733">
        <f>VLOOKUP($G1733,county_facts!$A:$BB,5,FALSE)</f>
        <v>21904</v>
      </c>
      <c r="J1733">
        <f>VLOOKUP($G1733,county_facts!$A:$BB,6,FALSE)</f>
        <v>1.1000000000000001</v>
      </c>
      <c r="K1733">
        <f>VLOOKUP($G1733,county_facts!$A:$BB,7,FALSE)</f>
        <v>21904</v>
      </c>
      <c r="L1733">
        <f>VLOOKUP($G1733,county_facts!$A:$BB,8,FALSE)</f>
        <v>9.5</v>
      </c>
      <c r="M1733">
        <f>VLOOKUP($G1733,county_facts!$A:$BB,9,FALSE)</f>
        <v>31.3</v>
      </c>
      <c r="N1733">
        <f>VLOOKUP($G1733,county_facts!$A:$BB,10,FALSE)</f>
        <v>10.199999999999999</v>
      </c>
      <c r="O1733">
        <f>VLOOKUP($G1733,county_facts!$A:$BB,11,FALSE)</f>
        <v>47.9</v>
      </c>
      <c r="P1733">
        <f>VLOOKUP($G1733,county_facts!$A:$BB,12,FALSE)</f>
        <v>85.5</v>
      </c>
      <c r="Q1733">
        <f>VLOOKUP($G1733,county_facts!$A:$BB,13,FALSE)</f>
        <v>3</v>
      </c>
      <c r="R1733">
        <f>VLOOKUP($G1733,county_facts!$A:$BB,14,FALSE)</f>
        <v>1.5</v>
      </c>
      <c r="S1733">
        <f>VLOOKUP($G1733,county_facts!$A:$BB,15,FALSE)</f>
        <v>8.6</v>
      </c>
      <c r="T1733">
        <f>VLOOKUP($G1733,county_facts!$A:$BB,16,FALSE)</f>
        <v>0.2</v>
      </c>
      <c r="U1733">
        <f>VLOOKUP($G1733,county_facts!$A:$BB,17,FALSE)</f>
        <v>1.2</v>
      </c>
      <c r="V1733">
        <f>VLOOKUP($G1733,county_facts!$A:$BB,18,FALSE)</f>
        <v>52.8</v>
      </c>
      <c r="W1733">
        <f>VLOOKUP($G1733,county_facts!$A:$BB,19,FALSE)</f>
        <v>34.9</v>
      </c>
      <c r="X1733">
        <f>VLOOKUP($G1733,county_facts!$A:$BB,20,FALSE)</f>
        <v>80.599999999999994</v>
      </c>
      <c r="Y1733">
        <f>VLOOKUP($G1733,county_facts!$A:$BB,21,FALSE)</f>
        <v>28.3</v>
      </c>
      <c r="Z1733">
        <f>VLOOKUP($G1733,county_facts!$A:$BB,22,FALSE)</f>
        <v>54.1</v>
      </c>
      <c r="AA1733">
        <f>VLOOKUP($G1733,county_facts!$A:$BB,23,FALSE)</f>
        <v>67.5</v>
      </c>
      <c r="AB1733">
        <f>VLOOKUP($G1733,county_facts!$A:$BB,24,FALSE)</f>
        <v>13.2</v>
      </c>
      <c r="AC1733">
        <f>VLOOKUP($G1733,county_facts!$A:$BB,25,FALSE)</f>
        <v>582</v>
      </c>
      <c r="AD1733">
        <f>VLOOKUP($G1733,county_facts!$A:$BB,26,FALSE)</f>
        <v>16.399999999999999</v>
      </c>
      <c r="AE1733">
        <f>VLOOKUP($G1733,county_facts!$A:$BB,27,FALSE)</f>
        <v>7983</v>
      </c>
      <c r="AF1733">
        <f>VLOOKUP($G1733,county_facts!$A:$BB,28,FALSE)</f>
        <v>72.8</v>
      </c>
      <c r="AG1733">
        <f>VLOOKUP($G1733,county_facts!$A:$BB,29,FALSE)</f>
        <v>12.6</v>
      </c>
      <c r="AH1733">
        <f>VLOOKUP($G1733,county_facts!$A:$BB,30,FALSE)</f>
        <v>85600</v>
      </c>
      <c r="AI1733">
        <f>VLOOKUP($G1733,county_facts!$A:$BB,31,FALSE)</f>
        <v>6820</v>
      </c>
      <c r="AJ1733">
        <f>VLOOKUP($G1733,county_facts!$A:$BB,32,FALSE)</f>
        <v>3.2</v>
      </c>
      <c r="AK1733">
        <f>VLOOKUP($G1733,county_facts!$A:$BB,33,FALSE)</f>
        <v>19770</v>
      </c>
      <c r="AL1733">
        <f>VLOOKUP($G1733,county_facts!$A:$BB,34,FALSE)</f>
        <v>51181</v>
      </c>
      <c r="AM1733">
        <f>VLOOKUP($G1733,county_facts!$A:$BB,35,FALSE)</f>
        <v>15.4</v>
      </c>
      <c r="AN1733">
        <f>VLOOKUP($G1733,county_facts!$A:$BB,36,FALSE)</f>
        <v>460</v>
      </c>
      <c r="AO1733">
        <f>VLOOKUP($G1733,county_facts!$A:$BB,37,FALSE)</f>
        <v>8332</v>
      </c>
      <c r="AP1733">
        <f>VLOOKUP($G1733,county_facts!$A:$BB,38,FALSE)</f>
        <v>0.7</v>
      </c>
      <c r="AQ1733">
        <f>VLOOKUP($G1733,county_facts!$A:$BB,39,FALSE)</f>
        <v>1013</v>
      </c>
      <c r="AR1733">
        <f>VLOOKUP($G1733,county_facts!$A:$BB,40,FALSE)</f>
        <v>1437</v>
      </c>
      <c r="AS1733">
        <f>VLOOKUP($G1733,county_facts!$A:$BB,41,FALSE)</f>
        <v>0</v>
      </c>
      <c r="AT1733">
        <f>VLOOKUP($G1733,county_facts!$A:$BB,42,FALSE)</f>
        <v>0</v>
      </c>
      <c r="AU1733">
        <f>VLOOKUP($G1733,county_facts!$A:$BB,43,FALSE)</f>
        <v>0</v>
      </c>
      <c r="AV1733">
        <f>VLOOKUP($G1733,county_facts!$A:$BB,44,FALSE)</f>
        <v>0</v>
      </c>
      <c r="AW1733">
        <f>VLOOKUP($G1733,county_facts!$A:$BB,45,FALSE)</f>
        <v>26</v>
      </c>
      <c r="AX1733">
        <f>VLOOKUP($G1733,county_facts!$A:$BB,46,FALSE)</f>
        <v>0</v>
      </c>
      <c r="AY1733">
        <f>VLOOKUP($G1733,county_facts!$A:$BB,47,FALSE)</f>
        <v>0</v>
      </c>
      <c r="AZ1733">
        <f>VLOOKUP($G1733,county_facts!$A:$BB,48,FALSE)</f>
        <v>0</v>
      </c>
      <c r="BA1733">
        <f>VLOOKUP($G1733,county_facts!$A:$BB,49,FALSE)</f>
        <v>217873</v>
      </c>
      <c r="BB1733">
        <f>VLOOKUP($G1733,county_facts!$A:$BB,50,FALSE)</f>
        <v>10995</v>
      </c>
      <c r="BC1733">
        <f>VLOOKUP($G1733,county_facts!$A:$BB,51,FALSE)</f>
        <v>22995</v>
      </c>
      <c r="BD1733">
        <f>VLOOKUP($G1733,county_facts!$A:$BB,52,FALSE)</f>
        <v>16</v>
      </c>
      <c r="BE1733">
        <f>VLOOKUP($G1733,county_facts!$A:$BB,53,FALSE)</f>
        <v>899.69</v>
      </c>
      <c r="BF1733">
        <f>VLOOKUP($G1733,county_facts!$A:$BB,54,FALSE)</f>
        <v>24.3</v>
      </c>
    </row>
    <row r="1734" spans="1:58" x14ac:dyDescent="0.3">
      <c r="A1734" t="s">
        <v>6</v>
      </c>
      <c r="B1734" t="s">
        <v>24</v>
      </c>
      <c r="C1734">
        <v>9932</v>
      </c>
      <c r="D1734" t="s">
        <v>622</v>
      </c>
      <c r="E1734">
        <v>16390</v>
      </c>
      <c r="F1734">
        <v>0.60597925600000002</v>
      </c>
      <c r="G1734">
        <v>48339</v>
      </c>
      <c r="H1734">
        <f>VLOOKUP($G1734,county_facts!$A:$BB,4,FALSE)</f>
        <v>518947</v>
      </c>
      <c r="I1734">
        <f>VLOOKUP($G1734,county_facts!$A:$BB,5,FALSE)</f>
        <v>455764</v>
      </c>
      <c r="J1734">
        <f>VLOOKUP($G1734,county_facts!$A:$BB,6,FALSE)</f>
        <v>13.9</v>
      </c>
      <c r="K1734">
        <f>VLOOKUP($G1734,county_facts!$A:$BB,7,FALSE)</f>
        <v>455746</v>
      </c>
      <c r="L1734">
        <f>VLOOKUP($G1734,county_facts!$A:$BB,8,FALSE)</f>
        <v>6.8</v>
      </c>
      <c r="M1734">
        <f>VLOOKUP($G1734,county_facts!$A:$BB,9,FALSE)</f>
        <v>26.8</v>
      </c>
      <c r="N1734">
        <f>VLOOKUP($G1734,county_facts!$A:$BB,10,FALSE)</f>
        <v>12</v>
      </c>
      <c r="O1734">
        <f>VLOOKUP($G1734,county_facts!$A:$BB,11,FALSE)</f>
        <v>50.5</v>
      </c>
      <c r="P1734">
        <f>VLOOKUP($G1734,county_facts!$A:$BB,12,FALSE)</f>
        <v>89.6</v>
      </c>
      <c r="Q1734">
        <f>VLOOKUP($G1734,county_facts!$A:$BB,13,FALSE)</f>
        <v>4.9000000000000004</v>
      </c>
      <c r="R1734">
        <f>VLOOKUP($G1734,county_facts!$A:$BB,14,FALSE)</f>
        <v>1</v>
      </c>
      <c r="S1734">
        <f>VLOOKUP($G1734,county_facts!$A:$BB,15,FALSE)</f>
        <v>2.7</v>
      </c>
      <c r="T1734">
        <f>VLOOKUP($G1734,county_facts!$A:$BB,16,FALSE)</f>
        <v>0.1</v>
      </c>
      <c r="U1734">
        <f>VLOOKUP($G1734,county_facts!$A:$BB,17,FALSE)</f>
        <v>1.7</v>
      </c>
      <c r="V1734">
        <f>VLOOKUP($G1734,county_facts!$A:$BB,18,FALSE)</f>
        <v>22.5</v>
      </c>
      <c r="W1734">
        <f>VLOOKUP($G1734,county_facts!$A:$BB,19,FALSE)</f>
        <v>68.599999999999994</v>
      </c>
      <c r="X1734">
        <f>VLOOKUP($G1734,county_facts!$A:$BB,20,FALSE)</f>
        <v>83.5</v>
      </c>
      <c r="Y1734">
        <f>VLOOKUP($G1734,county_facts!$A:$BB,21,FALSE)</f>
        <v>12.9</v>
      </c>
      <c r="Z1734">
        <f>VLOOKUP($G1734,county_facts!$A:$BB,22,FALSE)</f>
        <v>19.2</v>
      </c>
      <c r="AA1734">
        <f>VLOOKUP($G1734,county_facts!$A:$BB,23,FALSE)</f>
        <v>86.3</v>
      </c>
      <c r="AB1734">
        <f>VLOOKUP($G1734,county_facts!$A:$BB,24,FALSE)</f>
        <v>30.7</v>
      </c>
      <c r="AC1734">
        <f>VLOOKUP($G1734,county_facts!$A:$BB,25,FALSE)</f>
        <v>32099</v>
      </c>
      <c r="AD1734">
        <f>VLOOKUP($G1734,county_facts!$A:$BB,26,FALSE)</f>
        <v>31.7</v>
      </c>
      <c r="AE1734">
        <f>VLOOKUP($G1734,county_facts!$A:$BB,27,FALSE)</f>
        <v>195381</v>
      </c>
      <c r="AF1734">
        <f>VLOOKUP($G1734,county_facts!$A:$BB,28,FALSE)</f>
        <v>72.900000000000006</v>
      </c>
      <c r="AG1734">
        <f>VLOOKUP($G1734,county_facts!$A:$BB,29,FALSE)</f>
        <v>15.5</v>
      </c>
      <c r="AH1734">
        <f>VLOOKUP($G1734,county_facts!$A:$BB,30,FALSE)</f>
        <v>166200</v>
      </c>
      <c r="AI1734">
        <f>VLOOKUP($G1734,county_facts!$A:$BB,31,FALSE)</f>
        <v>163462</v>
      </c>
      <c r="AJ1734">
        <f>VLOOKUP($G1734,county_facts!$A:$BB,32,FALSE)</f>
        <v>2.87</v>
      </c>
      <c r="AK1734">
        <f>VLOOKUP($G1734,county_facts!$A:$BB,33,FALSE)</f>
        <v>32911</v>
      </c>
      <c r="AL1734">
        <f>VLOOKUP($G1734,county_facts!$A:$BB,34,FALSE)</f>
        <v>67766</v>
      </c>
      <c r="AM1734">
        <f>VLOOKUP($G1734,county_facts!$A:$BB,35,FALSE)</f>
        <v>12.4</v>
      </c>
      <c r="AN1734">
        <f>VLOOKUP($G1734,county_facts!$A:$BB,36,FALSE)</f>
        <v>9945</v>
      </c>
      <c r="AO1734">
        <f>VLOOKUP($G1734,county_facts!$A:$BB,37,FALSE)</f>
        <v>136265</v>
      </c>
      <c r="AP1734">
        <f>VLOOKUP($G1734,county_facts!$A:$BB,38,FALSE)</f>
        <v>6.3</v>
      </c>
      <c r="AQ1734">
        <f>VLOOKUP($G1734,county_facts!$A:$BB,39,FALSE)</f>
        <v>41229</v>
      </c>
      <c r="AR1734">
        <f>VLOOKUP($G1734,county_facts!$A:$BB,40,FALSE)</f>
        <v>40269</v>
      </c>
      <c r="AS1734">
        <f>VLOOKUP($G1734,county_facts!$A:$BB,41,FALSE)</f>
        <v>0</v>
      </c>
      <c r="AT1734">
        <f>VLOOKUP($G1734,county_facts!$A:$BB,42,FALSE)</f>
        <v>0</v>
      </c>
      <c r="AU1734">
        <f>VLOOKUP($G1734,county_facts!$A:$BB,43,FALSE)</f>
        <v>2.1</v>
      </c>
      <c r="AV1734">
        <f>VLOOKUP($G1734,county_facts!$A:$BB,44,FALSE)</f>
        <v>0</v>
      </c>
      <c r="AW1734">
        <f>VLOOKUP($G1734,county_facts!$A:$BB,45,FALSE)</f>
        <v>9.6999999999999993</v>
      </c>
      <c r="AX1734">
        <f>VLOOKUP($G1734,county_facts!$A:$BB,46,FALSE)</f>
        <v>25.9</v>
      </c>
      <c r="AY1734">
        <f>VLOOKUP($G1734,county_facts!$A:$BB,47,FALSE)</f>
        <v>3667010</v>
      </c>
      <c r="AZ1734">
        <f>VLOOKUP($G1734,county_facts!$A:$BB,48,FALSE)</f>
        <v>6399326</v>
      </c>
      <c r="BA1734">
        <f>VLOOKUP($G1734,county_facts!$A:$BB,49,FALSE)</f>
        <v>5260066</v>
      </c>
      <c r="BB1734">
        <f>VLOOKUP($G1734,county_facts!$A:$BB,50,FALSE)</f>
        <v>12748</v>
      </c>
      <c r="BC1734">
        <f>VLOOKUP($G1734,county_facts!$A:$BB,51,FALSE)</f>
        <v>728582</v>
      </c>
      <c r="BD1734">
        <f>VLOOKUP($G1734,county_facts!$A:$BB,52,FALSE)</f>
        <v>7145</v>
      </c>
      <c r="BE1734">
        <f>VLOOKUP($G1734,county_facts!$A:$BB,53,FALSE)</f>
        <v>1041.74</v>
      </c>
      <c r="BF1734">
        <f>VLOOKUP($G1734,county_facts!$A:$BB,54,FALSE)</f>
        <v>437.5</v>
      </c>
    </row>
    <row r="1735" spans="1:58" x14ac:dyDescent="0.3">
      <c r="A1735" t="s">
        <v>9</v>
      </c>
      <c r="B1735" t="s">
        <v>24</v>
      </c>
      <c r="C1735">
        <v>6458</v>
      </c>
      <c r="D1735" t="s">
        <v>622</v>
      </c>
      <c r="E1735">
        <v>16390</v>
      </c>
      <c r="F1735">
        <v>0.39402074399999998</v>
      </c>
      <c r="G1735">
        <v>48339</v>
      </c>
      <c r="H1735">
        <f>VLOOKUP($G1735,county_facts!$A:$BB,4,FALSE)</f>
        <v>518947</v>
      </c>
      <c r="I1735">
        <f>VLOOKUP($G1735,county_facts!$A:$BB,5,FALSE)</f>
        <v>455764</v>
      </c>
      <c r="J1735">
        <f>VLOOKUP($G1735,county_facts!$A:$BB,6,FALSE)</f>
        <v>13.9</v>
      </c>
      <c r="K1735">
        <f>VLOOKUP($G1735,county_facts!$A:$BB,7,FALSE)</f>
        <v>455746</v>
      </c>
      <c r="L1735">
        <f>VLOOKUP($G1735,county_facts!$A:$BB,8,FALSE)</f>
        <v>6.8</v>
      </c>
      <c r="M1735">
        <f>VLOOKUP($G1735,county_facts!$A:$BB,9,FALSE)</f>
        <v>26.8</v>
      </c>
      <c r="N1735">
        <f>VLOOKUP($G1735,county_facts!$A:$BB,10,FALSE)</f>
        <v>12</v>
      </c>
      <c r="O1735">
        <f>VLOOKUP($G1735,county_facts!$A:$BB,11,FALSE)</f>
        <v>50.5</v>
      </c>
      <c r="P1735">
        <f>VLOOKUP($G1735,county_facts!$A:$BB,12,FALSE)</f>
        <v>89.6</v>
      </c>
      <c r="Q1735">
        <f>VLOOKUP($G1735,county_facts!$A:$BB,13,FALSE)</f>
        <v>4.9000000000000004</v>
      </c>
      <c r="R1735">
        <f>VLOOKUP($G1735,county_facts!$A:$BB,14,FALSE)</f>
        <v>1</v>
      </c>
      <c r="S1735">
        <f>VLOOKUP($G1735,county_facts!$A:$BB,15,FALSE)</f>
        <v>2.7</v>
      </c>
      <c r="T1735">
        <f>VLOOKUP($G1735,county_facts!$A:$BB,16,FALSE)</f>
        <v>0.1</v>
      </c>
      <c r="U1735">
        <f>VLOOKUP($G1735,county_facts!$A:$BB,17,FALSE)</f>
        <v>1.7</v>
      </c>
      <c r="V1735">
        <f>VLOOKUP($G1735,county_facts!$A:$BB,18,FALSE)</f>
        <v>22.5</v>
      </c>
      <c r="W1735">
        <f>VLOOKUP($G1735,county_facts!$A:$BB,19,FALSE)</f>
        <v>68.599999999999994</v>
      </c>
      <c r="X1735">
        <f>VLOOKUP($G1735,county_facts!$A:$BB,20,FALSE)</f>
        <v>83.5</v>
      </c>
      <c r="Y1735">
        <f>VLOOKUP($G1735,county_facts!$A:$BB,21,FALSE)</f>
        <v>12.9</v>
      </c>
      <c r="Z1735">
        <f>VLOOKUP($G1735,county_facts!$A:$BB,22,FALSE)</f>
        <v>19.2</v>
      </c>
      <c r="AA1735">
        <f>VLOOKUP($G1735,county_facts!$A:$BB,23,FALSE)</f>
        <v>86.3</v>
      </c>
      <c r="AB1735">
        <f>VLOOKUP($G1735,county_facts!$A:$BB,24,FALSE)</f>
        <v>30.7</v>
      </c>
      <c r="AC1735">
        <f>VLOOKUP($G1735,county_facts!$A:$BB,25,FALSE)</f>
        <v>32099</v>
      </c>
      <c r="AD1735">
        <f>VLOOKUP($G1735,county_facts!$A:$BB,26,FALSE)</f>
        <v>31.7</v>
      </c>
      <c r="AE1735">
        <f>VLOOKUP($G1735,county_facts!$A:$BB,27,FALSE)</f>
        <v>195381</v>
      </c>
      <c r="AF1735">
        <f>VLOOKUP($G1735,county_facts!$A:$BB,28,FALSE)</f>
        <v>72.900000000000006</v>
      </c>
      <c r="AG1735">
        <f>VLOOKUP($G1735,county_facts!$A:$BB,29,FALSE)</f>
        <v>15.5</v>
      </c>
      <c r="AH1735">
        <f>VLOOKUP($G1735,county_facts!$A:$BB,30,FALSE)</f>
        <v>166200</v>
      </c>
      <c r="AI1735">
        <f>VLOOKUP($G1735,county_facts!$A:$BB,31,FALSE)</f>
        <v>163462</v>
      </c>
      <c r="AJ1735">
        <f>VLOOKUP($G1735,county_facts!$A:$BB,32,FALSE)</f>
        <v>2.87</v>
      </c>
      <c r="AK1735">
        <f>VLOOKUP($G1735,county_facts!$A:$BB,33,FALSE)</f>
        <v>32911</v>
      </c>
      <c r="AL1735">
        <f>VLOOKUP($G1735,county_facts!$A:$BB,34,FALSE)</f>
        <v>67766</v>
      </c>
      <c r="AM1735">
        <f>VLOOKUP($G1735,county_facts!$A:$BB,35,FALSE)</f>
        <v>12.4</v>
      </c>
      <c r="AN1735">
        <f>VLOOKUP($G1735,county_facts!$A:$BB,36,FALSE)</f>
        <v>9945</v>
      </c>
      <c r="AO1735">
        <f>VLOOKUP($G1735,county_facts!$A:$BB,37,FALSE)</f>
        <v>136265</v>
      </c>
      <c r="AP1735">
        <f>VLOOKUP($G1735,county_facts!$A:$BB,38,FALSE)</f>
        <v>6.3</v>
      </c>
      <c r="AQ1735">
        <f>VLOOKUP($G1735,county_facts!$A:$BB,39,FALSE)</f>
        <v>41229</v>
      </c>
      <c r="AR1735">
        <f>VLOOKUP($G1735,county_facts!$A:$BB,40,FALSE)</f>
        <v>40269</v>
      </c>
      <c r="AS1735">
        <f>VLOOKUP($G1735,county_facts!$A:$BB,41,FALSE)</f>
        <v>0</v>
      </c>
      <c r="AT1735">
        <f>VLOOKUP($G1735,county_facts!$A:$BB,42,FALSE)</f>
        <v>0</v>
      </c>
      <c r="AU1735">
        <f>VLOOKUP($G1735,county_facts!$A:$BB,43,FALSE)</f>
        <v>2.1</v>
      </c>
      <c r="AV1735">
        <f>VLOOKUP($G1735,county_facts!$A:$BB,44,FALSE)</f>
        <v>0</v>
      </c>
      <c r="AW1735">
        <f>VLOOKUP($G1735,county_facts!$A:$BB,45,FALSE)</f>
        <v>9.6999999999999993</v>
      </c>
      <c r="AX1735">
        <f>VLOOKUP($G1735,county_facts!$A:$BB,46,FALSE)</f>
        <v>25.9</v>
      </c>
      <c r="AY1735">
        <f>VLOOKUP($G1735,county_facts!$A:$BB,47,FALSE)</f>
        <v>3667010</v>
      </c>
      <c r="AZ1735">
        <f>VLOOKUP($G1735,county_facts!$A:$BB,48,FALSE)</f>
        <v>6399326</v>
      </c>
      <c r="BA1735">
        <f>VLOOKUP($G1735,county_facts!$A:$BB,49,FALSE)</f>
        <v>5260066</v>
      </c>
      <c r="BB1735">
        <f>VLOOKUP($G1735,county_facts!$A:$BB,50,FALSE)</f>
        <v>12748</v>
      </c>
      <c r="BC1735">
        <f>VLOOKUP($G1735,county_facts!$A:$BB,51,FALSE)</f>
        <v>728582</v>
      </c>
      <c r="BD1735">
        <f>VLOOKUP($G1735,county_facts!$A:$BB,52,FALSE)</f>
        <v>7145</v>
      </c>
      <c r="BE1735">
        <f>VLOOKUP($G1735,county_facts!$A:$BB,53,FALSE)</f>
        <v>1041.74</v>
      </c>
      <c r="BF1735">
        <f>VLOOKUP($G1735,county_facts!$A:$BB,54,FALSE)</f>
        <v>437.5</v>
      </c>
    </row>
    <row r="1736" spans="1:58" x14ac:dyDescent="0.3">
      <c r="A1736" t="s">
        <v>6</v>
      </c>
      <c r="B1736" t="s">
        <v>691</v>
      </c>
      <c r="C1736">
        <v>212</v>
      </c>
      <c r="D1736" t="s">
        <v>622</v>
      </c>
      <c r="E1736">
        <v>324</v>
      </c>
      <c r="F1736">
        <v>0.65432098800000005</v>
      </c>
      <c r="G1736">
        <v>48337</v>
      </c>
      <c r="H1736">
        <f>VLOOKUP($G1736,county_facts!$A:$BB,4,FALSE)</f>
        <v>19416</v>
      </c>
      <c r="I1736">
        <f>VLOOKUP($G1736,county_facts!$A:$BB,5,FALSE)</f>
        <v>19720</v>
      </c>
      <c r="J1736">
        <f>VLOOKUP($G1736,county_facts!$A:$BB,6,FALSE)</f>
        <v>-1.5</v>
      </c>
      <c r="K1736">
        <f>VLOOKUP($G1736,county_facts!$A:$BB,7,FALSE)</f>
        <v>19719</v>
      </c>
      <c r="L1736">
        <f>VLOOKUP($G1736,county_facts!$A:$BB,8,FALSE)</f>
        <v>6</v>
      </c>
      <c r="M1736">
        <f>VLOOKUP($G1736,county_facts!$A:$BB,9,FALSE)</f>
        <v>23</v>
      </c>
      <c r="N1736">
        <f>VLOOKUP($G1736,county_facts!$A:$BB,10,FALSE)</f>
        <v>21.5</v>
      </c>
      <c r="O1736">
        <f>VLOOKUP($G1736,county_facts!$A:$BB,11,FALSE)</f>
        <v>50.8</v>
      </c>
      <c r="P1736">
        <f>VLOOKUP($G1736,county_facts!$A:$BB,12,FALSE)</f>
        <v>96</v>
      </c>
      <c r="Q1736">
        <f>VLOOKUP($G1736,county_facts!$A:$BB,13,FALSE)</f>
        <v>0.8</v>
      </c>
      <c r="R1736">
        <f>VLOOKUP($G1736,county_facts!$A:$BB,14,FALSE)</f>
        <v>1.4</v>
      </c>
      <c r="S1736">
        <f>VLOOKUP($G1736,county_facts!$A:$BB,15,FALSE)</f>
        <v>0.4</v>
      </c>
      <c r="T1736">
        <f>VLOOKUP($G1736,county_facts!$A:$BB,16,FALSE)</f>
        <v>0</v>
      </c>
      <c r="U1736">
        <f>VLOOKUP($G1736,county_facts!$A:$BB,17,FALSE)</f>
        <v>1.4</v>
      </c>
      <c r="V1736">
        <f>VLOOKUP($G1736,county_facts!$A:$BB,18,FALSE)</f>
        <v>10.5</v>
      </c>
      <c r="W1736">
        <f>VLOOKUP($G1736,county_facts!$A:$BB,19,FALSE)</f>
        <v>86.5</v>
      </c>
      <c r="X1736">
        <f>VLOOKUP($G1736,county_facts!$A:$BB,20,FALSE)</f>
        <v>85.2</v>
      </c>
      <c r="Y1736">
        <f>VLOOKUP($G1736,county_facts!$A:$BB,21,FALSE)</f>
        <v>4.5999999999999996</v>
      </c>
      <c r="Z1736">
        <f>VLOOKUP($G1736,county_facts!$A:$BB,22,FALSE)</f>
        <v>9.1</v>
      </c>
      <c r="AA1736">
        <f>VLOOKUP($G1736,county_facts!$A:$BB,23,FALSE)</f>
        <v>82</v>
      </c>
      <c r="AB1736">
        <f>VLOOKUP($G1736,county_facts!$A:$BB,24,FALSE)</f>
        <v>16.600000000000001</v>
      </c>
      <c r="AC1736">
        <f>VLOOKUP($G1736,county_facts!$A:$BB,25,FALSE)</f>
        <v>1847</v>
      </c>
      <c r="AD1736">
        <f>VLOOKUP($G1736,county_facts!$A:$BB,26,FALSE)</f>
        <v>25.5</v>
      </c>
      <c r="AE1736">
        <f>VLOOKUP($G1736,county_facts!$A:$BB,27,FALSE)</f>
        <v>10154</v>
      </c>
      <c r="AF1736">
        <f>VLOOKUP($G1736,county_facts!$A:$BB,28,FALSE)</f>
        <v>75.599999999999994</v>
      </c>
      <c r="AG1736">
        <f>VLOOKUP($G1736,county_facts!$A:$BB,29,FALSE)</f>
        <v>9</v>
      </c>
      <c r="AH1736">
        <f>VLOOKUP($G1736,county_facts!$A:$BB,30,FALSE)</f>
        <v>86000</v>
      </c>
      <c r="AI1736">
        <f>VLOOKUP($G1736,county_facts!$A:$BB,31,FALSE)</f>
        <v>8038</v>
      </c>
      <c r="AJ1736">
        <f>VLOOKUP($G1736,county_facts!$A:$BB,32,FALSE)</f>
        <v>2.41</v>
      </c>
      <c r="AK1736">
        <f>VLOOKUP($G1736,county_facts!$A:$BB,33,FALSE)</f>
        <v>24699</v>
      </c>
      <c r="AL1736">
        <f>VLOOKUP($G1736,county_facts!$A:$BB,34,FALSE)</f>
        <v>44231</v>
      </c>
      <c r="AM1736">
        <f>VLOOKUP($G1736,county_facts!$A:$BB,35,FALSE)</f>
        <v>15.6</v>
      </c>
      <c r="AN1736">
        <f>VLOOKUP($G1736,county_facts!$A:$BB,36,FALSE)</f>
        <v>420</v>
      </c>
      <c r="AO1736">
        <f>VLOOKUP($G1736,county_facts!$A:$BB,37,FALSE)</f>
        <v>4722</v>
      </c>
      <c r="AP1736">
        <f>VLOOKUP($G1736,county_facts!$A:$BB,38,FALSE)</f>
        <v>4.3</v>
      </c>
      <c r="AQ1736">
        <f>VLOOKUP($G1736,county_facts!$A:$BB,39,FALSE)</f>
        <v>1886</v>
      </c>
      <c r="AR1736">
        <f>VLOOKUP($G1736,county_facts!$A:$BB,40,FALSE)</f>
        <v>2204</v>
      </c>
      <c r="AS1736">
        <f>VLOOKUP($G1736,county_facts!$A:$BB,41,FALSE)</f>
        <v>0</v>
      </c>
      <c r="AT1736">
        <f>VLOOKUP($G1736,county_facts!$A:$BB,42,FALSE)</f>
        <v>0</v>
      </c>
      <c r="AU1736">
        <f>VLOOKUP($G1736,county_facts!$A:$BB,43,FALSE)</f>
        <v>0</v>
      </c>
      <c r="AV1736">
        <f>VLOOKUP($G1736,county_facts!$A:$BB,44,FALSE)</f>
        <v>0</v>
      </c>
      <c r="AW1736">
        <f>VLOOKUP($G1736,county_facts!$A:$BB,45,FALSE)</f>
        <v>0</v>
      </c>
      <c r="AX1736">
        <f>VLOOKUP($G1736,county_facts!$A:$BB,46,FALSE)</f>
        <v>31.5</v>
      </c>
      <c r="AY1736">
        <f>VLOOKUP($G1736,county_facts!$A:$BB,47,FALSE)</f>
        <v>0</v>
      </c>
      <c r="AZ1736">
        <f>VLOOKUP($G1736,county_facts!$A:$BB,48,FALSE)</f>
        <v>38556</v>
      </c>
      <c r="BA1736">
        <f>VLOOKUP($G1736,county_facts!$A:$BB,49,FALSE)</f>
        <v>213681</v>
      </c>
      <c r="BB1736">
        <f>VLOOKUP($G1736,county_facts!$A:$BB,50,FALSE)</f>
        <v>10894</v>
      </c>
      <c r="BC1736">
        <f>VLOOKUP($G1736,county_facts!$A:$BB,51,FALSE)</f>
        <v>10935</v>
      </c>
      <c r="BD1736">
        <f>VLOOKUP($G1736,county_facts!$A:$BB,52,FALSE)</f>
        <v>0</v>
      </c>
      <c r="BE1736">
        <f>VLOOKUP($G1736,county_facts!$A:$BB,53,FALSE)</f>
        <v>930.91</v>
      </c>
      <c r="BF1736">
        <f>VLOOKUP($G1736,county_facts!$A:$BB,54,FALSE)</f>
        <v>21.2</v>
      </c>
    </row>
    <row r="1737" spans="1:58" x14ac:dyDescent="0.3">
      <c r="A1737" t="s">
        <v>9</v>
      </c>
      <c r="B1737" t="s">
        <v>691</v>
      </c>
      <c r="C1737">
        <v>112</v>
      </c>
      <c r="D1737" t="s">
        <v>622</v>
      </c>
      <c r="E1737">
        <v>324</v>
      </c>
      <c r="F1737">
        <v>0.34567901200000001</v>
      </c>
      <c r="G1737">
        <v>48337</v>
      </c>
      <c r="H1737">
        <f>VLOOKUP($G1737,county_facts!$A:$BB,4,FALSE)</f>
        <v>19416</v>
      </c>
      <c r="I1737">
        <f>VLOOKUP($G1737,county_facts!$A:$BB,5,FALSE)</f>
        <v>19720</v>
      </c>
      <c r="J1737">
        <f>VLOOKUP($G1737,county_facts!$A:$BB,6,FALSE)</f>
        <v>-1.5</v>
      </c>
      <c r="K1737">
        <f>VLOOKUP($G1737,county_facts!$A:$BB,7,FALSE)</f>
        <v>19719</v>
      </c>
      <c r="L1737">
        <f>VLOOKUP($G1737,county_facts!$A:$BB,8,FALSE)</f>
        <v>6</v>
      </c>
      <c r="M1737">
        <f>VLOOKUP($G1737,county_facts!$A:$BB,9,FALSE)</f>
        <v>23</v>
      </c>
      <c r="N1737">
        <f>VLOOKUP($G1737,county_facts!$A:$BB,10,FALSE)</f>
        <v>21.5</v>
      </c>
      <c r="O1737">
        <f>VLOOKUP($G1737,county_facts!$A:$BB,11,FALSE)</f>
        <v>50.8</v>
      </c>
      <c r="P1737">
        <f>VLOOKUP($G1737,county_facts!$A:$BB,12,FALSE)</f>
        <v>96</v>
      </c>
      <c r="Q1737">
        <f>VLOOKUP($G1737,county_facts!$A:$BB,13,FALSE)</f>
        <v>0.8</v>
      </c>
      <c r="R1737">
        <f>VLOOKUP($G1737,county_facts!$A:$BB,14,FALSE)</f>
        <v>1.4</v>
      </c>
      <c r="S1737">
        <f>VLOOKUP($G1737,county_facts!$A:$BB,15,FALSE)</f>
        <v>0.4</v>
      </c>
      <c r="T1737">
        <f>VLOOKUP($G1737,county_facts!$A:$BB,16,FALSE)</f>
        <v>0</v>
      </c>
      <c r="U1737">
        <f>VLOOKUP($G1737,county_facts!$A:$BB,17,FALSE)</f>
        <v>1.4</v>
      </c>
      <c r="V1737">
        <f>VLOOKUP($G1737,county_facts!$A:$BB,18,FALSE)</f>
        <v>10.5</v>
      </c>
      <c r="W1737">
        <f>VLOOKUP($G1737,county_facts!$A:$BB,19,FALSE)</f>
        <v>86.5</v>
      </c>
      <c r="X1737">
        <f>VLOOKUP($G1737,county_facts!$A:$BB,20,FALSE)</f>
        <v>85.2</v>
      </c>
      <c r="Y1737">
        <f>VLOOKUP($G1737,county_facts!$A:$BB,21,FALSE)</f>
        <v>4.5999999999999996</v>
      </c>
      <c r="Z1737">
        <f>VLOOKUP($G1737,county_facts!$A:$BB,22,FALSE)</f>
        <v>9.1</v>
      </c>
      <c r="AA1737">
        <f>VLOOKUP($G1737,county_facts!$A:$BB,23,FALSE)</f>
        <v>82</v>
      </c>
      <c r="AB1737">
        <f>VLOOKUP($G1737,county_facts!$A:$BB,24,FALSE)</f>
        <v>16.600000000000001</v>
      </c>
      <c r="AC1737">
        <f>VLOOKUP($G1737,county_facts!$A:$BB,25,FALSE)</f>
        <v>1847</v>
      </c>
      <c r="AD1737">
        <f>VLOOKUP($G1737,county_facts!$A:$BB,26,FALSE)</f>
        <v>25.5</v>
      </c>
      <c r="AE1737">
        <f>VLOOKUP($G1737,county_facts!$A:$BB,27,FALSE)</f>
        <v>10154</v>
      </c>
      <c r="AF1737">
        <f>VLOOKUP($G1737,county_facts!$A:$BB,28,FALSE)</f>
        <v>75.599999999999994</v>
      </c>
      <c r="AG1737">
        <f>VLOOKUP($G1737,county_facts!$A:$BB,29,FALSE)</f>
        <v>9</v>
      </c>
      <c r="AH1737">
        <f>VLOOKUP($G1737,county_facts!$A:$BB,30,FALSE)</f>
        <v>86000</v>
      </c>
      <c r="AI1737">
        <f>VLOOKUP($G1737,county_facts!$A:$BB,31,FALSE)</f>
        <v>8038</v>
      </c>
      <c r="AJ1737">
        <f>VLOOKUP($G1737,county_facts!$A:$BB,32,FALSE)</f>
        <v>2.41</v>
      </c>
      <c r="AK1737">
        <f>VLOOKUP($G1737,county_facts!$A:$BB,33,FALSE)</f>
        <v>24699</v>
      </c>
      <c r="AL1737">
        <f>VLOOKUP($G1737,county_facts!$A:$BB,34,FALSE)</f>
        <v>44231</v>
      </c>
      <c r="AM1737">
        <f>VLOOKUP($G1737,county_facts!$A:$BB,35,FALSE)</f>
        <v>15.6</v>
      </c>
      <c r="AN1737">
        <f>VLOOKUP($G1737,county_facts!$A:$BB,36,FALSE)</f>
        <v>420</v>
      </c>
      <c r="AO1737">
        <f>VLOOKUP($G1737,county_facts!$A:$BB,37,FALSE)</f>
        <v>4722</v>
      </c>
      <c r="AP1737">
        <f>VLOOKUP($G1737,county_facts!$A:$BB,38,FALSE)</f>
        <v>4.3</v>
      </c>
      <c r="AQ1737">
        <f>VLOOKUP($G1737,county_facts!$A:$BB,39,FALSE)</f>
        <v>1886</v>
      </c>
      <c r="AR1737">
        <f>VLOOKUP($G1737,county_facts!$A:$BB,40,FALSE)</f>
        <v>2204</v>
      </c>
      <c r="AS1737">
        <f>VLOOKUP($G1737,county_facts!$A:$BB,41,FALSE)</f>
        <v>0</v>
      </c>
      <c r="AT1737">
        <f>VLOOKUP($G1737,county_facts!$A:$BB,42,FALSE)</f>
        <v>0</v>
      </c>
      <c r="AU1737">
        <f>VLOOKUP($G1737,county_facts!$A:$BB,43,FALSE)</f>
        <v>0</v>
      </c>
      <c r="AV1737">
        <f>VLOOKUP($G1737,county_facts!$A:$BB,44,FALSE)</f>
        <v>0</v>
      </c>
      <c r="AW1737">
        <f>VLOOKUP($G1737,county_facts!$A:$BB,45,FALSE)</f>
        <v>0</v>
      </c>
      <c r="AX1737">
        <f>VLOOKUP($G1737,county_facts!$A:$BB,46,FALSE)</f>
        <v>31.5</v>
      </c>
      <c r="AY1737">
        <f>VLOOKUP($G1737,county_facts!$A:$BB,47,FALSE)</f>
        <v>0</v>
      </c>
      <c r="AZ1737">
        <f>VLOOKUP($G1737,county_facts!$A:$BB,48,FALSE)</f>
        <v>38556</v>
      </c>
      <c r="BA1737">
        <f>VLOOKUP($G1737,county_facts!$A:$BB,49,FALSE)</f>
        <v>213681</v>
      </c>
      <c r="BB1737">
        <f>VLOOKUP($G1737,county_facts!$A:$BB,50,FALSE)</f>
        <v>10894</v>
      </c>
      <c r="BC1737">
        <f>VLOOKUP($G1737,county_facts!$A:$BB,51,FALSE)</f>
        <v>10935</v>
      </c>
      <c r="BD1737">
        <f>VLOOKUP($G1737,county_facts!$A:$BB,52,FALSE)</f>
        <v>0</v>
      </c>
      <c r="BE1737">
        <f>VLOOKUP($G1737,county_facts!$A:$BB,53,FALSE)</f>
        <v>930.91</v>
      </c>
      <c r="BF1737">
        <f>VLOOKUP($G1737,county_facts!$A:$BB,54,FALSE)</f>
        <v>21.2</v>
      </c>
    </row>
    <row r="1738" spans="1:58" x14ac:dyDescent="0.3">
      <c r="A1738" t="s">
        <v>6</v>
      </c>
      <c r="B1738" t="s">
        <v>268</v>
      </c>
      <c r="C1738">
        <v>69</v>
      </c>
      <c r="D1738" t="s">
        <v>622</v>
      </c>
      <c r="E1738">
        <v>94</v>
      </c>
      <c r="F1738">
        <v>0.73404255299999999</v>
      </c>
      <c r="G1738">
        <v>48335</v>
      </c>
      <c r="H1738">
        <f>VLOOKUP($G1738,county_facts!$A:$BB,4,FALSE)</f>
        <v>9076</v>
      </c>
      <c r="I1738">
        <f>VLOOKUP($G1738,county_facts!$A:$BB,5,FALSE)</f>
        <v>9403</v>
      </c>
      <c r="J1738">
        <f>VLOOKUP($G1738,county_facts!$A:$BB,6,FALSE)</f>
        <v>-3.5</v>
      </c>
      <c r="K1738">
        <f>VLOOKUP($G1738,county_facts!$A:$BB,7,FALSE)</f>
        <v>9403</v>
      </c>
      <c r="L1738">
        <f>VLOOKUP($G1738,county_facts!$A:$BB,8,FALSE)</f>
        <v>5.3</v>
      </c>
      <c r="M1738">
        <f>VLOOKUP($G1738,county_facts!$A:$BB,9,FALSE)</f>
        <v>20</v>
      </c>
      <c r="N1738">
        <f>VLOOKUP($G1738,county_facts!$A:$BB,10,FALSE)</f>
        <v>13.8</v>
      </c>
      <c r="O1738">
        <f>VLOOKUP($G1738,county_facts!$A:$BB,11,FALSE)</f>
        <v>39.9</v>
      </c>
      <c r="P1738">
        <f>VLOOKUP($G1738,county_facts!$A:$BB,12,FALSE)</f>
        <v>84.1</v>
      </c>
      <c r="Q1738">
        <f>VLOOKUP($G1738,county_facts!$A:$BB,13,FALSE)</f>
        <v>11.9</v>
      </c>
      <c r="R1738">
        <f>VLOOKUP($G1738,county_facts!$A:$BB,14,FALSE)</f>
        <v>1.5</v>
      </c>
      <c r="S1738">
        <f>VLOOKUP($G1738,county_facts!$A:$BB,15,FALSE)</f>
        <v>0.7</v>
      </c>
      <c r="T1738">
        <f>VLOOKUP($G1738,county_facts!$A:$BB,16,FALSE)</f>
        <v>0.1</v>
      </c>
      <c r="U1738">
        <f>VLOOKUP($G1738,county_facts!$A:$BB,17,FALSE)</f>
        <v>1.7</v>
      </c>
      <c r="V1738">
        <f>VLOOKUP($G1738,county_facts!$A:$BB,18,FALSE)</f>
        <v>39.200000000000003</v>
      </c>
      <c r="W1738">
        <f>VLOOKUP($G1738,county_facts!$A:$BB,19,FALSE)</f>
        <v>48.5</v>
      </c>
      <c r="X1738">
        <f>VLOOKUP($G1738,county_facts!$A:$BB,20,FALSE)</f>
        <v>74.599999999999994</v>
      </c>
      <c r="Y1738">
        <f>VLOOKUP($G1738,county_facts!$A:$BB,21,FALSE)</f>
        <v>6.4</v>
      </c>
      <c r="Z1738">
        <f>VLOOKUP($G1738,county_facts!$A:$BB,22,FALSE)</f>
        <v>26.6</v>
      </c>
      <c r="AA1738">
        <f>VLOOKUP($G1738,county_facts!$A:$BB,23,FALSE)</f>
        <v>75.3</v>
      </c>
      <c r="AB1738">
        <f>VLOOKUP($G1738,county_facts!$A:$BB,24,FALSE)</f>
        <v>8.3000000000000007</v>
      </c>
      <c r="AC1738">
        <f>VLOOKUP($G1738,county_facts!$A:$BB,25,FALSE)</f>
        <v>625</v>
      </c>
      <c r="AD1738">
        <f>VLOOKUP($G1738,county_facts!$A:$BB,26,FALSE)</f>
        <v>22.5</v>
      </c>
      <c r="AE1738">
        <f>VLOOKUP($G1738,county_facts!$A:$BB,27,FALSE)</f>
        <v>4049</v>
      </c>
      <c r="AF1738">
        <f>VLOOKUP($G1738,county_facts!$A:$BB,28,FALSE)</f>
        <v>74.599999999999994</v>
      </c>
      <c r="AG1738">
        <f>VLOOKUP($G1738,county_facts!$A:$BB,29,FALSE)</f>
        <v>5.7</v>
      </c>
      <c r="AH1738">
        <f>VLOOKUP($G1738,county_facts!$A:$BB,30,FALSE)</f>
        <v>45800</v>
      </c>
      <c r="AI1738">
        <f>VLOOKUP($G1738,county_facts!$A:$BB,31,FALSE)</f>
        <v>2748</v>
      </c>
      <c r="AJ1738">
        <f>VLOOKUP($G1738,county_facts!$A:$BB,32,FALSE)</f>
        <v>2.5299999999999998</v>
      </c>
      <c r="AK1738">
        <f>VLOOKUP($G1738,county_facts!$A:$BB,33,FALSE)</f>
        <v>15936</v>
      </c>
      <c r="AL1738">
        <f>VLOOKUP($G1738,county_facts!$A:$BB,34,FALSE)</f>
        <v>42045</v>
      </c>
      <c r="AM1738">
        <f>VLOOKUP($G1738,county_facts!$A:$BB,35,FALSE)</f>
        <v>11.7</v>
      </c>
      <c r="AN1738">
        <f>VLOOKUP($G1738,county_facts!$A:$BB,36,FALSE)</f>
        <v>143</v>
      </c>
      <c r="AO1738">
        <f>VLOOKUP($G1738,county_facts!$A:$BB,37,FALSE)</f>
        <v>1601</v>
      </c>
      <c r="AP1738">
        <f>VLOOKUP($G1738,county_facts!$A:$BB,38,FALSE)</f>
        <v>5.7</v>
      </c>
      <c r="AQ1738">
        <f>VLOOKUP($G1738,county_facts!$A:$BB,39,FALSE)</f>
        <v>458</v>
      </c>
      <c r="AR1738">
        <f>VLOOKUP($G1738,county_facts!$A:$BB,40,FALSE)</f>
        <v>0</v>
      </c>
      <c r="AS1738">
        <f>VLOOKUP($G1738,county_facts!$A:$BB,41,FALSE)</f>
        <v>0</v>
      </c>
      <c r="AT1738">
        <f>VLOOKUP($G1738,county_facts!$A:$BB,42,FALSE)</f>
        <v>0</v>
      </c>
      <c r="AU1738">
        <f>VLOOKUP($G1738,county_facts!$A:$BB,43,FALSE)</f>
        <v>0</v>
      </c>
      <c r="AV1738">
        <f>VLOOKUP($G1738,county_facts!$A:$BB,44,FALSE)</f>
        <v>0</v>
      </c>
      <c r="AW1738">
        <f>VLOOKUP($G1738,county_facts!$A:$BB,45,FALSE)</f>
        <v>0</v>
      </c>
      <c r="AX1738">
        <f>VLOOKUP($G1738,county_facts!$A:$BB,46,FALSE)</f>
        <v>0</v>
      </c>
      <c r="AY1738">
        <f>VLOOKUP($G1738,county_facts!$A:$BB,47,FALSE)</f>
        <v>0</v>
      </c>
      <c r="AZ1738">
        <f>VLOOKUP($G1738,county_facts!$A:$BB,48,FALSE)</f>
        <v>3384</v>
      </c>
      <c r="BA1738">
        <f>VLOOKUP($G1738,county_facts!$A:$BB,49,FALSE)</f>
        <v>55754</v>
      </c>
      <c r="BB1738">
        <f>VLOOKUP($G1738,county_facts!$A:$BB,50,FALSE)</f>
        <v>6003</v>
      </c>
      <c r="BC1738">
        <f>VLOOKUP($G1738,county_facts!$A:$BB,51,FALSE)</f>
        <v>3667</v>
      </c>
      <c r="BD1738">
        <f>VLOOKUP($G1738,county_facts!$A:$BB,52,FALSE)</f>
        <v>5</v>
      </c>
      <c r="BE1738">
        <f>VLOOKUP($G1738,county_facts!$A:$BB,53,FALSE)</f>
        <v>911.09</v>
      </c>
      <c r="BF1738">
        <f>VLOOKUP($G1738,county_facts!$A:$BB,54,FALSE)</f>
        <v>10.3</v>
      </c>
    </row>
    <row r="1739" spans="1:58" x14ac:dyDescent="0.3">
      <c r="A1739" t="s">
        <v>9</v>
      </c>
      <c r="B1739" t="s">
        <v>268</v>
      </c>
      <c r="C1739">
        <v>25</v>
      </c>
      <c r="D1739" t="s">
        <v>622</v>
      </c>
      <c r="E1739">
        <v>94</v>
      </c>
      <c r="F1739">
        <v>0.26595744700000001</v>
      </c>
      <c r="G1739">
        <v>48335</v>
      </c>
      <c r="H1739">
        <f>VLOOKUP($G1739,county_facts!$A:$BB,4,FALSE)</f>
        <v>9076</v>
      </c>
      <c r="I1739">
        <f>VLOOKUP($G1739,county_facts!$A:$BB,5,FALSE)</f>
        <v>9403</v>
      </c>
      <c r="J1739">
        <f>VLOOKUP($G1739,county_facts!$A:$BB,6,FALSE)</f>
        <v>-3.5</v>
      </c>
      <c r="K1739">
        <f>VLOOKUP($G1739,county_facts!$A:$BB,7,FALSE)</f>
        <v>9403</v>
      </c>
      <c r="L1739">
        <f>VLOOKUP($G1739,county_facts!$A:$BB,8,FALSE)</f>
        <v>5.3</v>
      </c>
      <c r="M1739">
        <f>VLOOKUP($G1739,county_facts!$A:$BB,9,FALSE)</f>
        <v>20</v>
      </c>
      <c r="N1739">
        <f>VLOOKUP($G1739,county_facts!$A:$BB,10,FALSE)</f>
        <v>13.8</v>
      </c>
      <c r="O1739">
        <f>VLOOKUP($G1739,county_facts!$A:$BB,11,FALSE)</f>
        <v>39.9</v>
      </c>
      <c r="P1739">
        <f>VLOOKUP($G1739,county_facts!$A:$BB,12,FALSE)</f>
        <v>84.1</v>
      </c>
      <c r="Q1739">
        <f>VLOOKUP($G1739,county_facts!$A:$BB,13,FALSE)</f>
        <v>11.9</v>
      </c>
      <c r="R1739">
        <f>VLOOKUP($G1739,county_facts!$A:$BB,14,FALSE)</f>
        <v>1.5</v>
      </c>
      <c r="S1739">
        <f>VLOOKUP($G1739,county_facts!$A:$BB,15,FALSE)</f>
        <v>0.7</v>
      </c>
      <c r="T1739">
        <f>VLOOKUP($G1739,county_facts!$A:$BB,16,FALSE)</f>
        <v>0.1</v>
      </c>
      <c r="U1739">
        <f>VLOOKUP($G1739,county_facts!$A:$BB,17,FALSE)</f>
        <v>1.7</v>
      </c>
      <c r="V1739">
        <f>VLOOKUP($G1739,county_facts!$A:$BB,18,FALSE)</f>
        <v>39.200000000000003</v>
      </c>
      <c r="W1739">
        <f>VLOOKUP($G1739,county_facts!$A:$BB,19,FALSE)</f>
        <v>48.5</v>
      </c>
      <c r="X1739">
        <f>VLOOKUP($G1739,county_facts!$A:$BB,20,FALSE)</f>
        <v>74.599999999999994</v>
      </c>
      <c r="Y1739">
        <f>VLOOKUP($G1739,county_facts!$A:$BB,21,FALSE)</f>
        <v>6.4</v>
      </c>
      <c r="Z1739">
        <f>VLOOKUP($G1739,county_facts!$A:$BB,22,FALSE)</f>
        <v>26.6</v>
      </c>
      <c r="AA1739">
        <f>VLOOKUP($G1739,county_facts!$A:$BB,23,FALSE)</f>
        <v>75.3</v>
      </c>
      <c r="AB1739">
        <f>VLOOKUP($G1739,county_facts!$A:$BB,24,FALSE)</f>
        <v>8.3000000000000007</v>
      </c>
      <c r="AC1739">
        <f>VLOOKUP($G1739,county_facts!$A:$BB,25,FALSE)</f>
        <v>625</v>
      </c>
      <c r="AD1739">
        <f>VLOOKUP($G1739,county_facts!$A:$BB,26,FALSE)</f>
        <v>22.5</v>
      </c>
      <c r="AE1739">
        <f>VLOOKUP($G1739,county_facts!$A:$BB,27,FALSE)</f>
        <v>4049</v>
      </c>
      <c r="AF1739">
        <f>VLOOKUP($G1739,county_facts!$A:$BB,28,FALSE)</f>
        <v>74.599999999999994</v>
      </c>
      <c r="AG1739">
        <f>VLOOKUP($G1739,county_facts!$A:$BB,29,FALSE)</f>
        <v>5.7</v>
      </c>
      <c r="AH1739">
        <f>VLOOKUP($G1739,county_facts!$A:$BB,30,FALSE)</f>
        <v>45800</v>
      </c>
      <c r="AI1739">
        <f>VLOOKUP($G1739,county_facts!$A:$BB,31,FALSE)</f>
        <v>2748</v>
      </c>
      <c r="AJ1739">
        <f>VLOOKUP($G1739,county_facts!$A:$BB,32,FALSE)</f>
        <v>2.5299999999999998</v>
      </c>
      <c r="AK1739">
        <f>VLOOKUP($G1739,county_facts!$A:$BB,33,FALSE)</f>
        <v>15936</v>
      </c>
      <c r="AL1739">
        <f>VLOOKUP($G1739,county_facts!$A:$BB,34,FALSE)</f>
        <v>42045</v>
      </c>
      <c r="AM1739">
        <f>VLOOKUP($G1739,county_facts!$A:$BB,35,FALSE)</f>
        <v>11.7</v>
      </c>
      <c r="AN1739">
        <f>VLOOKUP($G1739,county_facts!$A:$BB,36,FALSE)</f>
        <v>143</v>
      </c>
      <c r="AO1739">
        <f>VLOOKUP($G1739,county_facts!$A:$BB,37,FALSE)</f>
        <v>1601</v>
      </c>
      <c r="AP1739">
        <f>VLOOKUP($G1739,county_facts!$A:$BB,38,FALSE)</f>
        <v>5.7</v>
      </c>
      <c r="AQ1739">
        <f>VLOOKUP($G1739,county_facts!$A:$BB,39,FALSE)</f>
        <v>458</v>
      </c>
      <c r="AR1739">
        <f>VLOOKUP($G1739,county_facts!$A:$BB,40,FALSE)</f>
        <v>0</v>
      </c>
      <c r="AS1739">
        <f>VLOOKUP($G1739,county_facts!$A:$BB,41,FALSE)</f>
        <v>0</v>
      </c>
      <c r="AT1739">
        <f>VLOOKUP($G1739,county_facts!$A:$BB,42,FALSE)</f>
        <v>0</v>
      </c>
      <c r="AU1739">
        <f>VLOOKUP($G1739,county_facts!$A:$BB,43,FALSE)</f>
        <v>0</v>
      </c>
      <c r="AV1739">
        <f>VLOOKUP($G1739,county_facts!$A:$BB,44,FALSE)</f>
        <v>0</v>
      </c>
      <c r="AW1739">
        <f>VLOOKUP($G1739,county_facts!$A:$BB,45,FALSE)</f>
        <v>0</v>
      </c>
      <c r="AX1739">
        <f>VLOOKUP($G1739,county_facts!$A:$BB,46,FALSE)</f>
        <v>0</v>
      </c>
      <c r="AY1739">
        <f>VLOOKUP($G1739,county_facts!$A:$BB,47,FALSE)</f>
        <v>0</v>
      </c>
      <c r="AZ1739">
        <f>VLOOKUP($G1739,county_facts!$A:$BB,48,FALSE)</f>
        <v>3384</v>
      </c>
      <c r="BA1739">
        <f>VLOOKUP($G1739,county_facts!$A:$BB,49,FALSE)</f>
        <v>55754</v>
      </c>
      <c r="BB1739">
        <f>VLOOKUP($G1739,county_facts!$A:$BB,50,FALSE)</f>
        <v>6003</v>
      </c>
      <c r="BC1739">
        <f>VLOOKUP($G1739,county_facts!$A:$BB,51,FALSE)</f>
        <v>3667</v>
      </c>
      <c r="BD1739">
        <f>VLOOKUP($G1739,county_facts!$A:$BB,52,FALSE)</f>
        <v>5</v>
      </c>
      <c r="BE1739">
        <f>VLOOKUP($G1739,county_facts!$A:$BB,53,FALSE)</f>
        <v>911.09</v>
      </c>
      <c r="BF1739">
        <f>VLOOKUP($G1739,county_facts!$A:$BB,54,FALSE)</f>
        <v>10.3</v>
      </c>
    </row>
    <row r="1740" spans="1:58" x14ac:dyDescent="0.3">
      <c r="A1740" t="s">
        <v>9</v>
      </c>
      <c r="B1740" t="s">
        <v>269</v>
      </c>
      <c r="C1740">
        <v>32</v>
      </c>
      <c r="D1740" t="s">
        <v>622</v>
      </c>
      <c r="E1740">
        <v>62</v>
      </c>
      <c r="F1740">
        <v>0.51612903200000004</v>
      </c>
      <c r="G1740">
        <v>48333</v>
      </c>
      <c r="H1740">
        <f>VLOOKUP($G1740,county_facts!$A:$BB,4,FALSE)</f>
        <v>4870</v>
      </c>
      <c r="I1740">
        <f>VLOOKUP($G1740,county_facts!$A:$BB,5,FALSE)</f>
        <v>4936</v>
      </c>
      <c r="J1740">
        <f>VLOOKUP($G1740,county_facts!$A:$BB,6,FALSE)</f>
        <v>-1.3</v>
      </c>
      <c r="K1740">
        <f>VLOOKUP($G1740,county_facts!$A:$BB,7,FALSE)</f>
        <v>4936</v>
      </c>
      <c r="L1740">
        <f>VLOOKUP($G1740,county_facts!$A:$BB,8,FALSE)</f>
        <v>4.9000000000000004</v>
      </c>
      <c r="M1740">
        <f>VLOOKUP($G1740,county_facts!$A:$BB,9,FALSE)</f>
        <v>22.4</v>
      </c>
      <c r="N1740">
        <f>VLOOKUP($G1740,county_facts!$A:$BB,10,FALSE)</f>
        <v>25.2</v>
      </c>
      <c r="O1740">
        <f>VLOOKUP($G1740,county_facts!$A:$BB,11,FALSE)</f>
        <v>51</v>
      </c>
      <c r="P1740">
        <f>VLOOKUP($G1740,county_facts!$A:$BB,12,FALSE)</f>
        <v>96.5</v>
      </c>
      <c r="Q1740">
        <f>VLOOKUP($G1740,county_facts!$A:$BB,13,FALSE)</f>
        <v>1.1000000000000001</v>
      </c>
      <c r="R1740">
        <f>VLOOKUP($G1740,county_facts!$A:$BB,14,FALSE)</f>
        <v>0.9</v>
      </c>
      <c r="S1740">
        <f>VLOOKUP($G1740,county_facts!$A:$BB,15,FALSE)</f>
        <v>0.2</v>
      </c>
      <c r="T1740">
        <f>VLOOKUP($G1740,county_facts!$A:$BB,16,FALSE)</f>
        <v>0</v>
      </c>
      <c r="U1740">
        <f>VLOOKUP($G1740,county_facts!$A:$BB,17,FALSE)</f>
        <v>1.2</v>
      </c>
      <c r="V1740">
        <f>VLOOKUP($G1740,county_facts!$A:$BB,18,FALSE)</f>
        <v>17.3</v>
      </c>
      <c r="W1740">
        <f>VLOOKUP($G1740,county_facts!$A:$BB,19,FALSE)</f>
        <v>80.3</v>
      </c>
      <c r="X1740">
        <f>VLOOKUP($G1740,county_facts!$A:$BB,20,FALSE)</f>
        <v>94.4</v>
      </c>
      <c r="Y1740">
        <f>VLOOKUP($G1740,county_facts!$A:$BB,21,FALSE)</f>
        <v>7.3</v>
      </c>
      <c r="Z1740">
        <f>VLOOKUP($G1740,county_facts!$A:$BB,22,FALSE)</f>
        <v>11.5</v>
      </c>
      <c r="AA1740">
        <f>VLOOKUP($G1740,county_facts!$A:$BB,23,FALSE)</f>
        <v>81.5</v>
      </c>
      <c r="AB1740">
        <f>VLOOKUP($G1740,county_facts!$A:$BB,24,FALSE)</f>
        <v>21.9</v>
      </c>
      <c r="AC1740">
        <f>VLOOKUP($G1740,county_facts!$A:$BB,25,FALSE)</f>
        <v>411</v>
      </c>
      <c r="AD1740">
        <f>VLOOKUP($G1740,county_facts!$A:$BB,26,FALSE)</f>
        <v>17.5</v>
      </c>
      <c r="AE1740">
        <f>VLOOKUP($G1740,county_facts!$A:$BB,27,FALSE)</f>
        <v>2849</v>
      </c>
      <c r="AF1740">
        <f>VLOOKUP($G1740,county_facts!$A:$BB,28,FALSE)</f>
        <v>80.099999999999994</v>
      </c>
      <c r="AG1740">
        <f>VLOOKUP($G1740,county_facts!$A:$BB,29,FALSE)</f>
        <v>2.7</v>
      </c>
      <c r="AH1740">
        <f>VLOOKUP($G1740,county_facts!$A:$BB,30,FALSE)</f>
        <v>104100</v>
      </c>
      <c r="AI1740">
        <f>VLOOKUP($G1740,county_facts!$A:$BB,31,FALSE)</f>
        <v>1817</v>
      </c>
      <c r="AJ1740">
        <f>VLOOKUP($G1740,county_facts!$A:$BB,32,FALSE)</f>
        <v>2.59</v>
      </c>
      <c r="AK1740">
        <f>VLOOKUP($G1740,county_facts!$A:$BB,33,FALSE)</f>
        <v>22651</v>
      </c>
      <c r="AL1740">
        <f>VLOOKUP($G1740,county_facts!$A:$BB,34,FALSE)</f>
        <v>44213</v>
      </c>
      <c r="AM1740">
        <f>VLOOKUP($G1740,county_facts!$A:$BB,35,FALSE)</f>
        <v>13.1</v>
      </c>
      <c r="AN1740">
        <f>VLOOKUP($G1740,county_facts!$A:$BB,36,FALSE)</f>
        <v>109</v>
      </c>
      <c r="AO1740">
        <f>VLOOKUP($G1740,county_facts!$A:$BB,37,FALSE)</f>
        <v>876</v>
      </c>
      <c r="AP1740">
        <f>VLOOKUP($G1740,county_facts!$A:$BB,38,FALSE)</f>
        <v>3.5</v>
      </c>
      <c r="AQ1740">
        <f>VLOOKUP($G1740,county_facts!$A:$BB,39,FALSE)</f>
        <v>426</v>
      </c>
      <c r="AR1740">
        <f>VLOOKUP($G1740,county_facts!$A:$BB,40,FALSE)</f>
        <v>661</v>
      </c>
      <c r="AS1740">
        <f>VLOOKUP($G1740,county_facts!$A:$BB,41,FALSE)</f>
        <v>0</v>
      </c>
      <c r="AT1740">
        <f>VLOOKUP($G1740,county_facts!$A:$BB,42,FALSE)</f>
        <v>0</v>
      </c>
      <c r="AU1740">
        <f>VLOOKUP($G1740,county_facts!$A:$BB,43,FALSE)</f>
        <v>0</v>
      </c>
      <c r="AV1740">
        <f>VLOOKUP($G1740,county_facts!$A:$BB,44,FALSE)</f>
        <v>0</v>
      </c>
      <c r="AW1740">
        <f>VLOOKUP($G1740,county_facts!$A:$BB,45,FALSE)</f>
        <v>0</v>
      </c>
      <c r="AX1740">
        <f>VLOOKUP($G1740,county_facts!$A:$BB,46,FALSE)</f>
        <v>0</v>
      </c>
      <c r="AY1740">
        <f>VLOOKUP($G1740,county_facts!$A:$BB,47,FALSE)</f>
        <v>0</v>
      </c>
      <c r="AZ1740">
        <f>VLOOKUP($G1740,county_facts!$A:$BB,48,FALSE)</f>
        <v>0</v>
      </c>
      <c r="BA1740">
        <f>VLOOKUP($G1740,county_facts!$A:$BB,49,FALSE)</f>
        <v>70373</v>
      </c>
      <c r="BB1740">
        <f>VLOOKUP($G1740,county_facts!$A:$BB,50,FALSE)</f>
        <v>14123</v>
      </c>
      <c r="BC1740">
        <f>VLOOKUP($G1740,county_facts!$A:$BB,51,FALSE)</f>
        <v>2080</v>
      </c>
      <c r="BD1740">
        <f>VLOOKUP($G1740,county_facts!$A:$BB,52,FALSE)</f>
        <v>0</v>
      </c>
      <c r="BE1740">
        <f>VLOOKUP($G1740,county_facts!$A:$BB,53,FALSE)</f>
        <v>748.26</v>
      </c>
      <c r="BF1740">
        <f>VLOOKUP($G1740,county_facts!$A:$BB,54,FALSE)</f>
        <v>6.6</v>
      </c>
    </row>
    <row r="1741" spans="1:58" x14ac:dyDescent="0.3">
      <c r="A1741" t="s">
        <v>6</v>
      </c>
      <c r="B1741" t="s">
        <v>269</v>
      </c>
      <c r="C1741">
        <v>30</v>
      </c>
      <c r="D1741" t="s">
        <v>622</v>
      </c>
      <c r="E1741">
        <v>62</v>
      </c>
      <c r="F1741">
        <v>0.48387096800000001</v>
      </c>
      <c r="G1741">
        <v>48333</v>
      </c>
      <c r="H1741">
        <f>VLOOKUP($G1741,county_facts!$A:$BB,4,FALSE)</f>
        <v>4870</v>
      </c>
      <c r="I1741">
        <f>VLOOKUP($G1741,county_facts!$A:$BB,5,FALSE)</f>
        <v>4936</v>
      </c>
      <c r="J1741">
        <f>VLOOKUP($G1741,county_facts!$A:$BB,6,FALSE)</f>
        <v>-1.3</v>
      </c>
      <c r="K1741">
        <f>VLOOKUP($G1741,county_facts!$A:$BB,7,FALSE)</f>
        <v>4936</v>
      </c>
      <c r="L1741">
        <f>VLOOKUP($G1741,county_facts!$A:$BB,8,FALSE)</f>
        <v>4.9000000000000004</v>
      </c>
      <c r="M1741">
        <f>VLOOKUP($G1741,county_facts!$A:$BB,9,FALSE)</f>
        <v>22.4</v>
      </c>
      <c r="N1741">
        <f>VLOOKUP($G1741,county_facts!$A:$BB,10,FALSE)</f>
        <v>25.2</v>
      </c>
      <c r="O1741">
        <f>VLOOKUP($G1741,county_facts!$A:$BB,11,FALSE)</f>
        <v>51</v>
      </c>
      <c r="P1741">
        <f>VLOOKUP($G1741,county_facts!$A:$BB,12,FALSE)</f>
        <v>96.5</v>
      </c>
      <c r="Q1741">
        <f>VLOOKUP($G1741,county_facts!$A:$BB,13,FALSE)</f>
        <v>1.1000000000000001</v>
      </c>
      <c r="R1741">
        <f>VLOOKUP($G1741,county_facts!$A:$BB,14,FALSE)</f>
        <v>0.9</v>
      </c>
      <c r="S1741">
        <f>VLOOKUP($G1741,county_facts!$A:$BB,15,FALSE)</f>
        <v>0.2</v>
      </c>
      <c r="T1741">
        <f>VLOOKUP($G1741,county_facts!$A:$BB,16,FALSE)</f>
        <v>0</v>
      </c>
      <c r="U1741">
        <f>VLOOKUP($G1741,county_facts!$A:$BB,17,FALSE)</f>
        <v>1.2</v>
      </c>
      <c r="V1741">
        <f>VLOOKUP($G1741,county_facts!$A:$BB,18,FALSE)</f>
        <v>17.3</v>
      </c>
      <c r="W1741">
        <f>VLOOKUP($G1741,county_facts!$A:$BB,19,FALSE)</f>
        <v>80.3</v>
      </c>
      <c r="X1741">
        <f>VLOOKUP($G1741,county_facts!$A:$BB,20,FALSE)</f>
        <v>94.4</v>
      </c>
      <c r="Y1741">
        <f>VLOOKUP($G1741,county_facts!$A:$BB,21,FALSE)</f>
        <v>7.3</v>
      </c>
      <c r="Z1741">
        <f>VLOOKUP($G1741,county_facts!$A:$BB,22,FALSE)</f>
        <v>11.5</v>
      </c>
      <c r="AA1741">
        <f>VLOOKUP($G1741,county_facts!$A:$BB,23,FALSE)</f>
        <v>81.5</v>
      </c>
      <c r="AB1741">
        <f>VLOOKUP($G1741,county_facts!$A:$BB,24,FALSE)</f>
        <v>21.9</v>
      </c>
      <c r="AC1741">
        <f>VLOOKUP($G1741,county_facts!$A:$BB,25,FALSE)</f>
        <v>411</v>
      </c>
      <c r="AD1741">
        <f>VLOOKUP($G1741,county_facts!$A:$BB,26,FALSE)</f>
        <v>17.5</v>
      </c>
      <c r="AE1741">
        <f>VLOOKUP($G1741,county_facts!$A:$BB,27,FALSE)</f>
        <v>2849</v>
      </c>
      <c r="AF1741">
        <f>VLOOKUP($G1741,county_facts!$A:$BB,28,FALSE)</f>
        <v>80.099999999999994</v>
      </c>
      <c r="AG1741">
        <f>VLOOKUP($G1741,county_facts!$A:$BB,29,FALSE)</f>
        <v>2.7</v>
      </c>
      <c r="AH1741">
        <f>VLOOKUP($G1741,county_facts!$A:$BB,30,FALSE)</f>
        <v>104100</v>
      </c>
      <c r="AI1741">
        <f>VLOOKUP($G1741,county_facts!$A:$BB,31,FALSE)</f>
        <v>1817</v>
      </c>
      <c r="AJ1741">
        <f>VLOOKUP($G1741,county_facts!$A:$BB,32,FALSE)</f>
        <v>2.59</v>
      </c>
      <c r="AK1741">
        <f>VLOOKUP($G1741,county_facts!$A:$BB,33,FALSE)</f>
        <v>22651</v>
      </c>
      <c r="AL1741">
        <f>VLOOKUP($G1741,county_facts!$A:$BB,34,FALSE)</f>
        <v>44213</v>
      </c>
      <c r="AM1741">
        <f>VLOOKUP($G1741,county_facts!$A:$BB,35,FALSE)</f>
        <v>13.1</v>
      </c>
      <c r="AN1741">
        <f>VLOOKUP($G1741,county_facts!$A:$BB,36,FALSE)</f>
        <v>109</v>
      </c>
      <c r="AO1741">
        <f>VLOOKUP($G1741,county_facts!$A:$BB,37,FALSE)</f>
        <v>876</v>
      </c>
      <c r="AP1741">
        <f>VLOOKUP($G1741,county_facts!$A:$BB,38,FALSE)</f>
        <v>3.5</v>
      </c>
      <c r="AQ1741">
        <f>VLOOKUP($G1741,county_facts!$A:$BB,39,FALSE)</f>
        <v>426</v>
      </c>
      <c r="AR1741">
        <f>VLOOKUP($G1741,county_facts!$A:$BB,40,FALSE)</f>
        <v>661</v>
      </c>
      <c r="AS1741">
        <f>VLOOKUP($G1741,county_facts!$A:$BB,41,FALSE)</f>
        <v>0</v>
      </c>
      <c r="AT1741">
        <f>VLOOKUP($G1741,county_facts!$A:$BB,42,FALSE)</f>
        <v>0</v>
      </c>
      <c r="AU1741">
        <f>VLOOKUP($G1741,county_facts!$A:$BB,43,FALSE)</f>
        <v>0</v>
      </c>
      <c r="AV1741">
        <f>VLOOKUP($G1741,county_facts!$A:$BB,44,FALSE)</f>
        <v>0</v>
      </c>
      <c r="AW1741">
        <f>VLOOKUP($G1741,county_facts!$A:$BB,45,FALSE)</f>
        <v>0</v>
      </c>
      <c r="AX1741">
        <f>VLOOKUP($G1741,county_facts!$A:$BB,46,FALSE)</f>
        <v>0</v>
      </c>
      <c r="AY1741">
        <f>VLOOKUP($G1741,county_facts!$A:$BB,47,FALSE)</f>
        <v>0</v>
      </c>
      <c r="AZ1741">
        <f>VLOOKUP($G1741,county_facts!$A:$BB,48,FALSE)</f>
        <v>0</v>
      </c>
      <c r="BA1741">
        <f>VLOOKUP($G1741,county_facts!$A:$BB,49,FALSE)</f>
        <v>70373</v>
      </c>
      <c r="BB1741">
        <f>VLOOKUP($G1741,county_facts!$A:$BB,50,FALSE)</f>
        <v>14123</v>
      </c>
      <c r="BC1741">
        <f>VLOOKUP($G1741,county_facts!$A:$BB,51,FALSE)</f>
        <v>2080</v>
      </c>
      <c r="BD1741">
        <f>VLOOKUP($G1741,county_facts!$A:$BB,52,FALSE)</f>
        <v>0</v>
      </c>
      <c r="BE1741">
        <f>VLOOKUP($G1741,county_facts!$A:$BB,53,FALSE)</f>
        <v>748.26</v>
      </c>
      <c r="BF1741">
        <f>VLOOKUP($G1741,county_facts!$A:$BB,54,FALSE)</f>
        <v>6.6</v>
      </c>
    </row>
    <row r="1742" spans="1:58" x14ac:dyDescent="0.3">
      <c r="A1742" t="s">
        <v>6</v>
      </c>
      <c r="B1742" t="s">
        <v>692</v>
      </c>
      <c r="C1742">
        <v>428</v>
      </c>
      <c r="D1742" t="s">
        <v>622</v>
      </c>
      <c r="E1742">
        <v>698</v>
      </c>
      <c r="F1742">
        <v>0.61318051600000001</v>
      </c>
      <c r="G1742">
        <v>48331</v>
      </c>
      <c r="H1742">
        <f>VLOOKUP($G1742,county_facts!$A:$BB,4,FALSE)</f>
        <v>24256</v>
      </c>
      <c r="I1742">
        <f>VLOOKUP($G1742,county_facts!$A:$BB,5,FALSE)</f>
        <v>24758</v>
      </c>
      <c r="J1742">
        <f>VLOOKUP($G1742,county_facts!$A:$BB,6,FALSE)</f>
        <v>-2</v>
      </c>
      <c r="K1742">
        <f>VLOOKUP($G1742,county_facts!$A:$BB,7,FALSE)</f>
        <v>24757</v>
      </c>
      <c r="L1742">
        <f>VLOOKUP($G1742,county_facts!$A:$BB,8,FALSE)</f>
        <v>6.3</v>
      </c>
      <c r="M1742">
        <f>VLOOKUP($G1742,county_facts!$A:$BB,9,FALSE)</f>
        <v>24.8</v>
      </c>
      <c r="N1742">
        <f>VLOOKUP($G1742,county_facts!$A:$BB,10,FALSE)</f>
        <v>19.399999999999999</v>
      </c>
      <c r="O1742">
        <f>VLOOKUP($G1742,county_facts!$A:$BB,11,FALSE)</f>
        <v>50.3</v>
      </c>
      <c r="P1742">
        <f>VLOOKUP($G1742,county_facts!$A:$BB,12,FALSE)</f>
        <v>86.7</v>
      </c>
      <c r="Q1742">
        <f>VLOOKUP($G1742,county_facts!$A:$BB,13,FALSE)</f>
        <v>10</v>
      </c>
      <c r="R1742">
        <f>VLOOKUP($G1742,county_facts!$A:$BB,14,FALSE)</f>
        <v>1.2</v>
      </c>
      <c r="S1742">
        <f>VLOOKUP($G1742,county_facts!$A:$BB,15,FALSE)</f>
        <v>0.7</v>
      </c>
      <c r="T1742">
        <f>VLOOKUP($G1742,county_facts!$A:$BB,16,FALSE)</f>
        <v>0</v>
      </c>
      <c r="U1742">
        <f>VLOOKUP($G1742,county_facts!$A:$BB,17,FALSE)</f>
        <v>1.3</v>
      </c>
      <c r="V1742">
        <f>VLOOKUP($G1742,county_facts!$A:$BB,18,FALSE)</f>
        <v>25.5</v>
      </c>
      <c r="W1742">
        <f>VLOOKUP($G1742,county_facts!$A:$BB,19,FALSE)</f>
        <v>63.2</v>
      </c>
      <c r="X1742">
        <f>VLOOKUP($G1742,county_facts!$A:$BB,20,FALSE)</f>
        <v>85.9</v>
      </c>
      <c r="Y1742">
        <f>VLOOKUP($G1742,county_facts!$A:$BB,21,FALSE)</f>
        <v>4.5999999999999996</v>
      </c>
      <c r="Z1742">
        <f>VLOOKUP($G1742,county_facts!$A:$BB,22,FALSE)</f>
        <v>15.1</v>
      </c>
      <c r="AA1742">
        <f>VLOOKUP($G1742,county_facts!$A:$BB,23,FALSE)</f>
        <v>81.2</v>
      </c>
      <c r="AB1742">
        <f>VLOOKUP($G1742,county_facts!$A:$BB,24,FALSE)</f>
        <v>14.4</v>
      </c>
      <c r="AC1742">
        <f>VLOOKUP($G1742,county_facts!$A:$BB,25,FALSE)</f>
        <v>1921</v>
      </c>
      <c r="AD1742">
        <f>VLOOKUP($G1742,county_facts!$A:$BB,26,FALSE)</f>
        <v>25.8</v>
      </c>
      <c r="AE1742">
        <f>VLOOKUP($G1742,county_facts!$A:$BB,27,FALSE)</f>
        <v>11374</v>
      </c>
      <c r="AF1742">
        <f>VLOOKUP($G1742,county_facts!$A:$BB,28,FALSE)</f>
        <v>68.400000000000006</v>
      </c>
      <c r="AG1742">
        <f>VLOOKUP($G1742,county_facts!$A:$BB,29,FALSE)</f>
        <v>7</v>
      </c>
      <c r="AH1742">
        <f>VLOOKUP($G1742,county_facts!$A:$BB,30,FALSE)</f>
        <v>78400</v>
      </c>
      <c r="AI1742">
        <f>VLOOKUP($G1742,county_facts!$A:$BB,31,FALSE)</f>
        <v>9330</v>
      </c>
      <c r="AJ1742">
        <f>VLOOKUP($G1742,county_facts!$A:$BB,32,FALSE)</f>
        <v>2.58</v>
      </c>
      <c r="AK1742">
        <f>VLOOKUP($G1742,county_facts!$A:$BB,33,FALSE)</f>
        <v>21248</v>
      </c>
      <c r="AL1742">
        <f>VLOOKUP($G1742,county_facts!$A:$BB,34,FALSE)</f>
        <v>37391</v>
      </c>
      <c r="AM1742">
        <f>VLOOKUP($G1742,county_facts!$A:$BB,35,FALSE)</f>
        <v>19.2</v>
      </c>
      <c r="AN1742">
        <f>VLOOKUP($G1742,county_facts!$A:$BB,36,FALSE)</f>
        <v>398</v>
      </c>
      <c r="AO1742">
        <f>VLOOKUP($G1742,county_facts!$A:$BB,37,FALSE)</f>
        <v>4168</v>
      </c>
      <c r="AP1742">
        <f>VLOOKUP($G1742,county_facts!$A:$BB,38,FALSE)</f>
        <v>-0.6</v>
      </c>
      <c r="AQ1742">
        <f>VLOOKUP($G1742,county_facts!$A:$BB,39,FALSE)</f>
        <v>1568</v>
      </c>
      <c r="AR1742">
        <f>VLOOKUP($G1742,county_facts!$A:$BB,40,FALSE)</f>
        <v>1834</v>
      </c>
      <c r="AS1742">
        <f>VLOOKUP($G1742,county_facts!$A:$BB,41,FALSE)</f>
        <v>0</v>
      </c>
      <c r="AT1742">
        <f>VLOOKUP($G1742,county_facts!$A:$BB,42,FALSE)</f>
        <v>0</v>
      </c>
      <c r="AU1742">
        <f>VLOOKUP($G1742,county_facts!$A:$BB,43,FALSE)</f>
        <v>0</v>
      </c>
      <c r="AV1742">
        <f>VLOOKUP($G1742,county_facts!$A:$BB,44,FALSE)</f>
        <v>0</v>
      </c>
      <c r="AW1742">
        <f>VLOOKUP($G1742,county_facts!$A:$BB,45,FALSE)</f>
        <v>0</v>
      </c>
      <c r="AX1742">
        <f>VLOOKUP($G1742,county_facts!$A:$BB,46,FALSE)</f>
        <v>26.9</v>
      </c>
      <c r="AY1742">
        <f>VLOOKUP($G1742,county_facts!$A:$BB,47,FALSE)</f>
        <v>0</v>
      </c>
      <c r="AZ1742">
        <f>VLOOKUP($G1742,county_facts!$A:$BB,48,FALSE)</f>
        <v>87312</v>
      </c>
      <c r="BA1742">
        <f>VLOOKUP($G1742,county_facts!$A:$BB,49,FALSE)</f>
        <v>181361</v>
      </c>
      <c r="BB1742">
        <f>VLOOKUP($G1742,county_facts!$A:$BB,50,FALSE)</f>
        <v>7334</v>
      </c>
      <c r="BC1742">
        <f>VLOOKUP($G1742,county_facts!$A:$BB,51,FALSE)</f>
        <v>17678</v>
      </c>
      <c r="BD1742">
        <f>VLOOKUP($G1742,county_facts!$A:$BB,52,FALSE)</f>
        <v>10</v>
      </c>
      <c r="BE1742">
        <f>VLOOKUP($G1742,county_facts!$A:$BB,53,FALSE)</f>
        <v>1016.93</v>
      </c>
      <c r="BF1742">
        <f>VLOOKUP($G1742,county_facts!$A:$BB,54,FALSE)</f>
        <v>24.3</v>
      </c>
    </row>
    <row r="1743" spans="1:58" x14ac:dyDescent="0.3">
      <c r="A1743" t="s">
        <v>9</v>
      </c>
      <c r="B1743" t="s">
        <v>692</v>
      </c>
      <c r="C1743">
        <v>270</v>
      </c>
      <c r="D1743" t="s">
        <v>622</v>
      </c>
      <c r="E1743">
        <v>698</v>
      </c>
      <c r="F1743">
        <v>0.38681948399999999</v>
      </c>
      <c r="G1743">
        <v>48331</v>
      </c>
      <c r="H1743">
        <f>VLOOKUP($G1743,county_facts!$A:$BB,4,FALSE)</f>
        <v>24256</v>
      </c>
      <c r="I1743">
        <f>VLOOKUP($G1743,county_facts!$A:$BB,5,FALSE)</f>
        <v>24758</v>
      </c>
      <c r="J1743">
        <f>VLOOKUP($G1743,county_facts!$A:$BB,6,FALSE)</f>
        <v>-2</v>
      </c>
      <c r="K1743">
        <f>VLOOKUP($G1743,county_facts!$A:$BB,7,FALSE)</f>
        <v>24757</v>
      </c>
      <c r="L1743">
        <f>VLOOKUP($G1743,county_facts!$A:$BB,8,FALSE)</f>
        <v>6.3</v>
      </c>
      <c r="M1743">
        <f>VLOOKUP($G1743,county_facts!$A:$BB,9,FALSE)</f>
        <v>24.8</v>
      </c>
      <c r="N1743">
        <f>VLOOKUP($G1743,county_facts!$A:$BB,10,FALSE)</f>
        <v>19.399999999999999</v>
      </c>
      <c r="O1743">
        <f>VLOOKUP($G1743,county_facts!$A:$BB,11,FALSE)</f>
        <v>50.3</v>
      </c>
      <c r="P1743">
        <f>VLOOKUP($G1743,county_facts!$A:$BB,12,FALSE)</f>
        <v>86.7</v>
      </c>
      <c r="Q1743">
        <f>VLOOKUP($G1743,county_facts!$A:$BB,13,FALSE)</f>
        <v>10</v>
      </c>
      <c r="R1743">
        <f>VLOOKUP($G1743,county_facts!$A:$BB,14,FALSE)</f>
        <v>1.2</v>
      </c>
      <c r="S1743">
        <f>VLOOKUP($G1743,county_facts!$A:$BB,15,FALSE)</f>
        <v>0.7</v>
      </c>
      <c r="T1743">
        <f>VLOOKUP($G1743,county_facts!$A:$BB,16,FALSE)</f>
        <v>0</v>
      </c>
      <c r="U1743">
        <f>VLOOKUP($G1743,county_facts!$A:$BB,17,FALSE)</f>
        <v>1.3</v>
      </c>
      <c r="V1743">
        <f>VLOOKUP($G1743,county_facts!$A:$BB,18,FALSE)</f>
        <v>25.5</v>
      </c>
      <c r="W1743">
        <f>VLOOKUP($G1743,county_facts!$A:$BB,19,FALSE)</f>
        <v>63.2</v>
      </c>
      <c r="X1743">
        <f>VLOOKUP($G1743,county_facts!$A:$BB,20,FALSE)</f>
        <v>85.9</v>
      </c>
      <c r="Y1743">
        <f>VLOOKUP($G1743,county_facts!$A:$BB,21,FALSE)</f>
        <v>4.5999999999999996</v>
      </c>
      <c r="Z1743">
        <f>VLOOKUP($G1743,county_facts!$A:$BB,22,FALSE)</f>
        <v>15.1</v>
      </c>
      <c r="AA1743">
        <f>VLOOKUP($G1743,county_facts!$A:$BB,23,FALSE)</f>
        <v>81.2</v>
      </c>
      <c r="AB1743">
        <f>VLOOKUP($G1743,county_facts!$A:$BB,24,FALSE)</f>
        <v>14.4</v>
      </c>
      <c r="AC1743">
        <f>VLOOKUP($G1743,county_facts!$A:$BB,25,FALSE)</f>
        <v>1921</v>
      </c>
      <c r="AD1743">
        <f>VLOOKUP($G1743,county_facts!$A:$BB,26,FALSE)</f>
        <v>25.8</v>
      </c>
      <c r="AE1743">
        <f>VLOOKUP($G1743,county_facts!$A:$BB,27,FALSE)</f>
        <v>11374</v>
      </c>
      <c r="AF1743">
        <f>VLOOKUP($G1743,county_facts!$A:$BB,28,FALSE)</f>
        <v>68.400000000000006</v>
      </c>
      <c r="AG1743">
        <f>VLOOKUP($G1743,county_facts!$A:$BB,29,FALSE)</f>
        <v>7</v>
      </c>
      <c r="AH1743">
        <f>VLOOKUP($G1743,county_facts!$A:$BB,30,FALSE)</f>
        <v>78400</v>
      </c>
      <c r="AI1743">
        <f>VLOOKUP($G1743,county_facts!$A:$BB,31,FALSE)</f>
        <v>9330</v>
      </c>
      <c r="AJ1743">
        <f>VLOOKUP($G1743,county_facts!$A:$BB,32,FALSE)</f>
        <v>2.58</v>
      </c>
      <c r="AK1743">
        <f>VLOOKUP($G1743,county_facts!$A:$BB,33,FALSE)</f>
        <v>21248</v>
      </c>
      <c r="AL1743">
        <f>VLOOKUP($G1743,county_facts!$A:$BB,34,FALSE)</f>
        <v>37391</v>
      </c>
      <c r="AM1743">
        <f>VLOOKUP($G1743,county_facts!$A:$BB,35,FALSE)</f>
        <v>19.2</v>
      </c>
      <c r="AN1743">
        <f>VLOOKUP($G1743,county_facts!$A:$BB,36,FALSE)</f>
        <v>398</v>
      </c>
      <c r="AO1743">
        <f>VLOOKUP($G1743,county_facts!$A:$BB,37,FALSE)</f>
        <v>4168</v>
      </c>
      <c r="AP1743">
        <f>VLOOKUP($G1743,county_facts!$A:$BB,38,FALSE)</f>
        <v>-0.6</v>
      </c>
      <c r="AQ1743">
        <f>VLOOKUP($G1743,county_facts!$A:$BB,39,FALSE)</f>
        <v>1568</v>
      </c>
      <c r="AR1743">
        <f>VLOOKUP($G1743,county_facts!$A:$BB,40,FALSE)</f>
        <v>1834</v>
      </c>
      <c r="AS1743">
        <f>VLOOKUP($G1743,county_facts!$A:$BB,41,FALSE)</f>
        <v>0</v>
      </c>
      <c r="AT1743">
        <f>VLOOKUP($G1743,county_facts!$A:$BB,42,FALSE)</f>
        <v>0</v>
      </c>
      <c r="AU1743">
        <f>VLOOKUP($G1743,county_facts!$A:$BB,43,FALSE)</f>
        <v>0</v>
      </c>
      <c r="AV1743">
        <f>VLOOKUP($G1743,county_facts!$A:$BB,44,FALSE)</f>
        <v>0</v>
      </c>
      <c r="AW1743">
        <f>VLOOKUP($G1743,county_facts!$A:$BB,45,FALSE)</f>
        <v>0</v>
      </c>
      <c r="AX1743">
        <f>VLOOKUP($G1743,county_facts!$A:$BB,46,FALSE)</f>
        <v>26.9</v>
      </c>
      <c r="AY1743">
        <f>VLOOKUP($G1743,county_facts!$A:$BB,47,FALSE)</f>
        <v>0</v>
      </c>
      <c r="AZ1743">
        <f>VLOOKUP($G1743,county_facts!$A:$BB,48,FALSE)</f>
        <v>87312</v>
      </c>
      <c r="BA1743">
        <f>VLOOKUP($G1743,county_facts!$A:$BB,49,FALSE)</f>
        <v>181361</v>
      </c>
      <c r="BB1743">
        <f>VLOOKUP($G1743,county_facts!$A:$BB,50,FALSE)</f>
        <v>7334</v>
      </c>
      <c r="BC1743">
        <f>VLOOKUP($G1743,county_facts!$A:$BB,51,FALSE)</f>
        <v>17678</v>
      </c>
      <c r="BD1743">
        <f>VLOOKUP($G1743,county_facts!$A:$BB,52,FALSE)</f>
        <v>10</v>
      </c>
      <c r="BE1743">
        <f>VLOOKUP($G1743,county_facts!$A:$BB,53,FALSE)</f>
        <v>1016.93</v>
      </c>
      <c r="BF1743">
        <f>VLOOKUP($G1743,county_facts!$A:$BB,54,FALSE)</f>
        <v>24.3</v>
      </c>
    </row>
    <row r="1744" spans="1:58" x14ac:dyDescent="0.3">
      <c r="A1744" t="s">
        <v>6</v>
      </c>
      <c r="B1744" t="s">
        <v>693</v>
      </c>
      <c r="C1744">
        <v>1495</v>
      </c>
      <c r="D1744" t="s">
        <v>622</v>
      </c>
      <c r="E1744">
        <v>2486</v>
      </c>
      <c r="F1744">
        <v>0.601367659</v>
      </c>
      <c r="G1744">
        <v>48329</v>
      </c>
      <c r="H1744">
        <f>VLOOKUP($G1744,county_facts!$A:$BB,4,FALSE)</f>
        <v>155830</v>
      </c>
      <c r="I1744">
        <f>VLOOKUP($G1744,county_facts!$A:$BB,5,FALSE)</f>
        <v>136875</v>
      </c>
      <c r="J1744">
        <f>VLOOKUP($G1744,county_facts!$A:$BB,6,FALSE)</f>
        <v>13.8</v>
      </c>
      <c r="K1744">
        <f>VLOOKUP($G1744,county_facts!$A:$BB,7,FALSE)</f>
        <v>136872</v>
      </c>
      <c r="L1744">
        <f>VLOOKUP($G1744,county_facts!$A:$BB,8,FALSE)</f>
        <v>8.4</v>
      </c>
      <c r="M1744">
        <f>VLOOKUP($G1744,county_facts!$A:$BB,9,FALSE)</f>
        <v>27.6</v>
      </c>
      <c r="N1744">
        <f>VLOOKUP($G1744,county_facts!$A:$BB,10,FALSE)</f>
        <v>10.199999999999999</v>
      </c>
      <c r="O1744">
        <f>VLOOKUP($G1744,county_facts!$A:$BB,11,FALSE)</f>
        <v>49.8</v>
      </c>
      <c r="P1744">
        <f>VLOOKUP($G1744,county_facts!$A:$BB,12,FALSE)</f>
        <v>88.9</v>
      </c>
      <c r="Q1744">
        <f>VLOOKUP($G1744,county_facts!$A:$BB,13,FALSE)</f>
        <v>6.8</v>
      </c>
      <c r="R1744">
        <f>VLOOKUP($G1744,county_facts!$A:$BB,14,FALSE)</f>
        <v>1.1000000000000001</v>
      </c>
      <c r="S1744">
        <f>VLOOKUP($G1744,county_facts!$A:$BB,15,FALSE)</f>
        <v>1.6</v>
      </c>
      <c r="T1744">
        <f>VLOOKUP($G1744,county_facts!$A:$BB,16,FALSE)</f>
        <v>0.1</v>
      </c>
      <c r="U1744">
        <f>VLOOKUP($G1744,county_facts!$A:$BB,17,FALSE)</f>
        <v>1.5</v>
      </c>
      <c r="V1744">
        <f>VLOOKUP($G1744,county_facts!$A:$BB,18,FALSE)</f>
        <v>42.4</v>
      </c>
      <c r="W1744">
        <f>VLOOKUP($G1744,county_facts!$A:$BB,19,FALSE)</f>
        <v>48.6</v>
      </c>
      <c r="X1744">
        <f>VLOOKUP($G1744,county_facts!$A:$BB,20,FALSE)</f>
        <v>81.5</v>
      </c>
      <c r="Y1744">
        <f>VLOOKUP($G1744,county_facts!$A:$BB,21,FALSE)</f>
        <v>8.6999999999999993</v>
      </c>
      <c r="Z1744">
        <f>VLOOKUP($G1744,county_facts!$A:$BB,22,FALSE)</f>
        <v>30</v>
      </c>
      <c r="AA1744">
        <f>VLOOKUP($G1744,county_facts!$A:$BB,23,FALSE)</f>
        <v>81.8</v>
      </c>
      <c r="AB1744">
        <f>VLOOKUP($G1744,county_facts!$A:$BB,24,FALSE)</f>
        <v>24.4</v>
      </c>
      <c r="AC1744">
        <f>VLOOKUP($G1744,county_facts!$A:$BB,25,FALSE)</f>
        <v>8820</v>
      </c>
      <c r="AD1744">
        <f>VLOOKUP($G1744,county_facts!$A:$BB,26,FALSE)</f>
        <v>18.8</v>
      </c>
      <c r="AE1744">
        <f>VLOOKUP($G1744,county_facts!$A:$BB,27,FALSE)</f>
        <v>57999</v>
      </c>
      <c r="AF1744">
        <f>VLOOKUP($G1744,county_facts!$A:$BB,28,FALSE)</f>
        <v>67.7</v>
      </c>
      <c r="AG1744">
        <f>VLOOKUP($G1744,county_facts!$A:$BB,29,FALSE)</f>
        <v>23.1</v>
      </c>
      <c r="AH1744">
        <f>VLOOKUP($G1744,county_facts!$A:$BB,30,FALSE)</f>
        <v>148600</v>
      </c>
      <c r="AI1744">
        <f>VLOOKUP($G1744,county_facts!$A:$BB,31,FALSE)</f>
        <v>50644</v>
      </c>
      <c r="AJ1744">
        <f>VLOOKUP($G1744,county_facts!$A:$BB,32,FALSE)</f>
        <v>2.78</v>
      </c>
      <c r="AK1744">
        <f>VLOOKUP($G1744,county_facts!$A:$BB,33,FALSE)</f>
        <v>33672</v>
      </c>
      <c r="AL1744">
        <f>VLOOKUP($G1744,county_facts!$A:$BB,34,FALSE)</f>
        <v>62993</v>
      </c>
      <c r="AM1744">
        <f>VLOOKUP($G1744,county_facts!$A:$BB,35,FALSE)</f>
        <v>10.4</v>
      </c>
      <c r="AN1744">
        <f>VLOOKUP($G1744,county_facts!$A:$BB,36,FALSE)</f>
        <v>4977</v>
      </c>
      <c r="AO1744">
        <f>VLOOKUP($G1744,county_facts!$A:$BB,37,FALSE)</f>
        <v>79755</v>
      </c>
      <c r="AP1744">
        <f>VLOOKUP($G1744,county_facts!$A:$BB,38,FALSE)</f>
        <v>8.5</v>
      </c>
      <c r="AQ1744">
        <f>VLOOKUP($G1744,county_facts!$A:$BB,39,FALSE)</f>
        <v>14947</v>
      </c>
      <c r="AR1744">
        <f>VLOOKUP($G1744,county_facts!$A:$BB,40,FALSE)</f>
        <v>16151</v>
      </c>
      <c r="AS1744">
        <f>VLOOKUP($G1744,county_facts!$A:$BB,41,FALSE)</f>
        <v>2.5</v>
      </c>
      <c r="AT1744">
        <f>VLOOKUP($G1744,county_facts!$A:$BB,42,FALSE)</f>
        <v>0</v>
      </c>
      <c r="AU1744">
        <f>VLOOKUP($G1744,county_facts!$A:$BB,43,FALSE)</f>
        <v>3.1</v>
      </c>
      <c r="AV1744">
        <f>VLOOKUP($G1744,county_facts!$A:$BB,44,FALSE)</f>
        <v>0</v>
      </c>
      <c r="AW1744">
        <f>VLOOKUP($G1744,county_facts!$A:$BB,45,FALSE)</f>
        <v>16</v>
      </c>
      <c r="AX1744">
        <f>VLOOKUP($G1744,county_facts!$A:$BB,46,FALSE)</f>
        <v>24</v>
      </c>
      <c r="AY1744">
        <f>VLOOKUP($G1744,county_facts!$A:$BB,47,FALSE)</f>
        <v>533829</v>
      </c>
      <c r="AZ1744">
        <f>VLOOKUP($G1744,county_facts!$A:$BB,48,FALSE)</f>
        <v>2411656</v>
      </c>
      <c r="BA1744">
        <f>VLOOKUP($G1744,county_facts!$A:$BB,49,FALSE)</f>
        <v>2276743</v>
      </c>
      <c r="BB1744">
        <f>VLOOKUP($G1744,county_facts!$A:$BB,50,FALSE)</f>
        <v>18058</v>
      </c>
      <c r="BC1744">
        <f>VLOOKUP($G1744,county_facts!$A:$BB,51,FALSE)</f>
        <v>259193</v>
      </c>
      <c r="BD1744">
        <f>VLOOKUP($G1744,county_facts!$A:$BB,52,FALSE)</f>
        <v>1553</v>
      </c>
      <c r="BE1744">
        <f>VLOOKUP($G1744,county_facts!$A:$BB,53,FALSE)</f>
        <v>900.3</v>
      </c>
      <c r="BF1744">
        <f>VLOOKUP($G1744,county_facts!$A:$BB,54,FALSE)</f>
        <v>152</v>
      </c>
    </row>
    <row r="1745" spans="1:58" x14ac:dyDescent="0.3">
      <c r="A1745" t="s">
        <v>9</v>
      </c>
      <c r="B1745" t="s">
        <v>693</v>
      </c>
      <c r="C1745">
        <v>991</v>
      </c>
      <c r="D1745" t="s">
        <v>622</v>
      </c>
      <c r="E1745">
        <v>2486</v>
      </c>
      <c r="F1745">
        <v>0.398632341</v>
      </c>
      <c r="G1745">
        <v>48329</v>
      </c>
      <c r="H1745">
        <f>VLOOKUP($G1745,county_facts!$A:$BB,4,FALSE)</f>
        <v>155830</v>
      </c>
      <c r="I1745">
        <f>VLOOKUP($G1745,county_facts!$A:$BB,5,FALSE)</f>
        <v>136875</v>
      </c>
      <c r="J1745">
        <f>VLOOKUP($G1745,county_facts!$A:$BB,6,FALSE)</f>
        <v>13.8</v>
      </c>
      <c r="K1745">
        <f>VLOOKUP($G1745,county_facts!$A:$BB,7,FALSE)</f>
        <v>136872</v>
      </c>
      <c r="L1745">
        <f>VLOOKUP($G1745,county_facts!$A:$BB,8,FALSE)</f>
        <v>8.4</v>
      </c>
      <c r="M1745">
        <f>VLOOKUP($G1745,county_facts!$A:$BB,9,FALSE)</f>
        <v>27.6</v>
      </c>
      <c r="N1745">
        <f>VLOOKUP($G1745,county_facts!$A:$BB,10,FALSE)</f>
        <v>10.199999999999999</v>
      </c>
      <c r="O1745">
        <f>VLOOKUP($G1745,county_facts!$A:$BB,11,FALSE)</f>
        <v>49.8</v>
      </c>
      <c r="P1745">
        <f>VLOOKUP($G1745,county_facts!$A:$BB,12,FALSE)</f>
        <v>88.9</v>
      </c>
      <c r="Q1745">
        <f>VLOOKUP($G1745,county_facts!$A:$BB,13,FALSE)</f>
        <v>6.8</v>
      </c>
      <c r="R1745">
        <f>VLOOKUP($G1745,county_facts!$A:$BB,14,FALSE)</f>
        <v>1.1000000000000001</v>
      </c>
      <c r="S1745">
        <f>VLOOKUP($G1745,county_facts!$A:$BB,15,FALSE)</f>
        <v>1.6</v>
      </c>
      <c r="T1745">
        <f>VLOOKUP($G1745,county_facts!$A:$BB,16,FALSE)</f>
        <v>0.1</v>
      </c>
      <c r="U1745">
        <f>VLOOKUP($G1745,county_facts!$A:$BB,17,FALSE)</f>
        <v>1.5</v>
      </c>
      <c r="V1745">
        <f>VLOOKUP($G1745,county_facts!$A:$BB,18,FALSE)</f>
        <v>42.4</v>
      </c>
      <c r="W1745">
        <f>VLOOKUP($G1745,county_facts!$A:$BB,19,FALSE)</f>
        <v>48.6</v>
      </c>
      <c r="X1745">
        <f>VLOOKUP($G1745,county_facts!$A:$BB,20,FALSE)</f>
        <v>81.5</v>
      </c>
      <c r="Y1745">
        <f>VLOOKUP($G1745,county_facts!$A:$BB,21,FALSE)</f>
        <v>8.6999999999999993</v>
      </c>
      <c r="Z1745">
        <f>VLOOKUP($G1745,county_facts!$A:$BB,22,FALSE)</f>
        <v>30</v>
      </c>
      <c r="AA1745">
        <f>VLOOKUP($G1745,county_facts!$A:$BB,23,FALSE)</f>
        <v>81.8</v>
      </c>
      <c r="AB1745">
        <f>VLOOKUP($G1745,county_facts!$A:$BB,24,FALSE)</f>
        <v>24.4</v>
      </c>
      <c r="AC1745">
        <f>VLOOKUP($G1745,county_facts!$A:$BB,25,FALSE)</f>
        <v>8820</v>
      </c>
      <c r="AD1745">
        <f>VLOOKUP($G1745,county_facts!$A:$BB,26,FALSE)</f>
        <v>18.8</v>
      </c>
      <c r="AE1745">
        <f>VLOOKUP($G1745,county_facts!$A:$BB,27,FALSE)</f>
        <v>57999</v>
      </c>
      <c r="AF1745">
        <f>VLOOKUP($G1745,county_facts!$A:$BB,28,FALSE)</f>
        <v>67.7</v>
      </c>
      <c r="AG1745">
        <f>VLOOKUP($G1745,county_facts!$A:$BB,29,FALSE)</f>
        <v>23.1</v>
      </c>
      <c r="AH1745">
        <f>VLOOKUP($G1745,county_facts!$A:$BB,30,FALSE)</f>
        <v>148600</v>
      </c>
      <c r="AI1745">
        <f>VLOOKUP($G1745,county_facts!$A:$BB,31,FALSE)</f>
        <v>50644</v>
      </c>
      <c r="AJ1745">
        <f>VLOOKUP($G1745,county_facts!$A:$BB,32,FALSE)</f>
        <v>2.78</v>
      </c>
      <c r="AK1745">
        <f>VLOOKUP($G1745,county_facts!$A:$BB,33,FALSE)</f>
        <v>33672</v>
      </c>
      <c r="AL1745">
        <f>VLOOKUP($G1745,county_facts!$A:$BB,34,FALSE)</f>
        <v>62993</v>
      </c>
      <c r="AM1745">
        <f>VLOOKUP($G1745,county_facts!$A:$BB,35,FALSE)</f>
        <v>10.4</v>
      </c>
      <c r="AN1745">
        <f>VLOOKUP($G1745,county_facts!$A:$BB,36,FALSE)</f>
        <v>4977</v>
      </c>
      <c r="AO1745">
        <f>VLOOKUP($G1745,county_facts!$A:$BB,37,FALSE)</f>
        <v>79755</v>
      </c>
      <c r="AP1745">
        <f>VLOOKUP($G1745,county_facts!$A:$BB,38,FALSE)</f>
        <v>8.5</v>
      </c>
      <c r="AQ1745">
        <f>VLOOKUP($G1745,county_facts!$A:$BB,39,FALSE)</f>
        <v>14947</v>
      </c>
      <c r="AR1745">
        <f>VLOOKUP($G1745,county_facts!$A:$BB,40,FALSE)</f>
        <v>16151</v>
      </c>
      <c r="AS1745">
        <f>VLOOKUP($G1745,county_facts!$A:$BB,41,FALSE)</f>
        <v>2.5</v>
      </c>
      <c r="AT1745">
        <f>VLOOKUP($G1745,county_facts!$A:$BB,42,FALSE)</f>
        <v>0</v>
      </c>
      <c r="AU1745">
        <f>VLOOKUP($G1745,county_facts!$A:$BB,43,FALSE)</f>
        <v>3.1</v>
      </c>
      <c r="AV1745">
        <f>VLOOKUP($G1745,county_facts!$A:$BB,44,FALSE)</f>
        <v>0</v>
      </c>
      <c r="AW1745">
        <f>VLOOKUP($G1745,county_facts!$A:$BB,45,FALSE)</f>
        <v>16</v>
      </c>
      <c r="AX1745">
        <f>VLOOKUP($G1745,county_facts!$A:$BB,46,FALSE)</f>
        <v>24</v>
      </c>
      <c r="AY1745">
        <f>VLOOKUP($G1745,county_facts!$A:$BB,47,FALSE)</f>
        <v>533829</v>
      </c>
      <c r="AZ1745">
        <f>VLOOKUP($G1745,county_facts!$A:$BB,48,FALSE)</f>
        <v>2411656</v>
      </c>
      <c r="BA1745">
        <f>VLOOKUP($G1745,county_facts!$A:$BB,49,FALSE)</f>
        <v>2276743</v>
      </c>
      <c r="BB1745">
        <f>VLOOKUP($G1745,county_facts!$A:$BB,50,FALSE)</f>
        <v>18058</v>
      </c>
      <c r="BC1745">
        <f>VLOOKUP($G1745,county_facts!$A:$BB,51,FALSE)</f>
        <v>259193</v>
      </c>
      <c r="BD1745">
        <f>VLOOKUP($G1745,county_facts!$A:$BB,52,FALSE)</f>
        <v>1553</v>
      </c>
      <c r="BE1745">
        <f>VLOOKUP($G1745,county_facts!$A:$BB,53,FALSE)</f>
        <v>900.3</v>
      </c>
      <c r="BF1745">
        <f>VLOOKUP($G1745,county_facts!$A:$BB,54,FALSE)</f>
        <v>152</v>
      </c>
    </row>
    <row r="1746" spans="1:58" x14ac:dyDescent="0.3">
      <c r="A1746" t="s">
        <v>6</v>
      </c>
      <c r="B1746" t="s">
        <v>694</v>
      </c>
      <c r="C1746">
        <v>26</v>
      </c>
      <c r="D1746" t="s">
        <v>622</v>
      </c>
      <c r="E1746">
        <v>44</v>
      </c>
      <c r="F1746">
        <v>0.590909091</v>
      </c>
      <c r="G1746">
        <v>48327</v>
      </c>
      <c r="H1746">
        <f>VLOOKUP($G1746,county_facts!$A:$BB,4,FALSE)</f>
        <v>2147</v>
      </c>
      <c r="I1746">
        <f>VLOOKUP($G1746,county_facts!$A:$BB,5,FALSE)</f>
        <v>2242</v>
      </c>
      <c r="J1746">
        <f>VLOOKUP($G1746,county_facts!$A:$BB,6,FALSE)</f>
        <v>-4.2</v>
      </c>
      <c r="K1746">
        <f>VLOOKUP($G1746,county_facts!$A:$BB,7,FALSE)</f>
        <v>2242</v>
      </c>
      <c r="L1746">
        <f>VLOOKUP($G1746,county_facts!$A:$BB,8,FALSE)</f>
        <v>4.8</v>
      </c>
      <c r="M1746">
        <f>VLOOKUP($G1746,county_facts!$A:$BB,9,FALSE)</f>
        <v>17.600000000000001</v>
      </c>
      <c r="N1746">
        <f>VLOOKUP($G1746,county_facts!$A:$BB,10,FALSE)</f>
        <v>30.1</v>
      </c>
      <c r="O1746">
        <f>VLOOKUP($G1746,county_facts!$A:$BB,11,FALSE)</f>
        <v>50</v>
      </c>
      <c r="P1746">
        <f>VLOOKUP($G1746,county_facts!$A:$BB,12,FALSE)</f>
        <v>95.9</v>
      </c>
      <c r="Q1746">
        <f>VLOOKUP($G1746,county_facts!$A:$BB,13,FALSE)</f>
        <v>1.7</v>
      </c>
      <c r="R1746">
        <f>VLOOKUP($G1746,county_facts!$A:$BB,14,FALSE)</f>
        <v>1.4</v>
      </c>
      <c r="S1746">
        <f>VLOOKUP($G1746,county_facts!$A:$BB,15,FALSE)</f>
        <v>0.3</v>
      </c>
      <c r="T1746">
        <f>VLOOKUP($G1746,county_facts!$A:$BB,16,FALSE)</f>
        <v>0.1</v>
      </c>
      <c r="U1746">
        <f>VLOOKUP($G1746,county_facts!$A:$BB,17,FALSE)</f>
        <v>0.6</v>
      </c>
      <c r="V1746">
        <f>VLOOKUP($G1746,county_facts!$A:$BB,18,FALSE)</f>
        <v>35.4</v>
      </c>
      <c r="W1746">
        <f>VLOOKUP($G1746,county_facts!$A:$BB,19,FALSE)</f>
        <v>62.2</v>
      </c>
      <c r="X1746">
        <f>VLOOKUP($G1746,county_facts!$A:$BB,20,FALSE)</f>
        <v>81.3</v>
      </c>
      <c r="Y1746">
        <f>VLOOKUP($G1746,county_facts!$A:$BB,21,FALSE)</f>
        <v>4.9000000000000004</v>
      </c>
      <c r="Z1746">
        <f>VLOOKUP($G1746,county_facts!$A:$BB,22,FALSE)</f>
        <v>27.6</v>
      </c>
      <c r="AA1746">
        <f>VLOOKUP($G1746,county_facts!$A:$BB,23,FALSE)</f>
        <v>75.3</v>
      </c>
      <c r="AB1746">
        <f>VLOOKUP($G1746,county_facts!$A:$BB,24,FALSE)</f>
        <v>18.8</v>
      </c>
      <c r="AC1746">
        <f>VLOOKUP($G1746,county_facts!$A:$BB,25,FALSE)</f>
        <v>277</v>
      </c>
      <c r="AD1746">
        <f>VLOOKUP($G1746,county_facts!$A:$BB,26,FALSE)</f>
        <v>20.6</v>
      </c>
      <c r="AE1746">
        <f>VLOOKUP($G1746,county_facts!$A:$BB,27,FALSE)</f>
        <v>1702</v>
      </c>
      <c r="AF1746">
        <f>VLOOKUP($G1746,county_facts!$A:$BB,28,FALSE)</f>
        <v>72.099999999999994</v>
      </c>
      <c r="AG1746">
        <f>VLOOKUP($G1746,county_facts!$A:$BB,29,FALSE)</f>
        <v>2.7</v>
      </c>
      <c r="AH1746">
        <f>VLOOKUP($G1746,county_facts!$A:$BB,30,FALSE)</f>
        <v>56400</v>
      </c>
      <c r="AI1746">
        <f>VLOOKUP($G1746,county_facts!$A:$BB,31,FALSE)</f>
        <v>871</v>
      </c>
      <c r="AJ1746">
        <f>VLOOKUP($G1746,county_facts!$A:$BB,32,FALSE)</f>
        <v>2.4900000000000002</v>
      </c>
      <c r="AK1746">
        <f>VLOOKUP($G1746,county_facts!$A:$BB,33,FALSE)</f>
        <v>18253</v>
      </c>
      <c r="AL1746">
        <f>VLOOKUP($G1746,county_facts!$A:$BB,34,FALSE)</f>
        <v>31215</v>
      </c>
      <c r="AM1746">
        <f>VLOOKUP($G1746,county_facts!$A:$BB,35,FALSE)</f>
        <v>23.5</v>
      </c>
      <c r="AN1746">
        <f>VLOOKUP($G1746,county_facts!$A:$BB,36,FALSE)</f>
        <v>39</v>
      </c>
      <c r="AO1746">
        <f>VLOOKUP($G1746,county_facts!$A:$BB,37,FALSE)</f>
        <v>0</v>
      </c>
      <c r="AP1746">
        <f>VLOOKUP($G1746,county_facts!$A:$BB,38,FALSE)</f>
        <v>0</v>
      </c>
      <c r="AQ1746">
        <f>VLOOKUP($G1746,county_facts!$A:$BB,39,FALSE)</f>
        <v>263</v>
      </c>
      <c r="AR1746">
        <f>VLOOKUP($G1746,county_facts!$A:$BB,40,FALSE)</f>
        <v>0</v>
      </c>
      <c r="AS1746">
        <f>VLOOKUP($G1746,county_facts!$A:$BB,41,FALSE)</f>
        <v>0</v>
      </c>
      <c r="AT1746">
        <f>VLOOKUP($G1746,county_facts!$A:$BB,42,FALSE)</f>
        <v>0</v>
      </c>
      <c r="AU1746">
        <f>VLOOKUP($G1746,county_facts!$A:$BB,43,FALSE)</f>
        <v>0</v>
      </c>
      <c r="AV1746">
        <f>VLOOKUP($G1746,county_facts!$A:$BB,44,FALSE)</f>
        <v>0</v>
      </c>
      <c r="AW1746">
        <f>VLOOKUP($G1746,county_facts!$A:$BB,45,FALSE)</f>
        <v>0</v>
      </c>
      <c r="AX1746">
        <f>VLOOKUP($G1746,county_facts!$A:$BB,46,FALSE)</f>
        <v>0</v>
      </c>
      <c r="AY1746">
        <f>VLOOKUP($G1746,county_facts!$A:$BB,47,FALSE)</f>
        <v>0</v>
      </c>
      <c r="AZ1746">
        <f>VLOOKUP($G1746,county_facts!$A:$BB,48,FALSE)</f>
        <v>6667</v>
      </c>
      <c r="BA1746">
        <f>VLOOKUP($G1746,county_facts!$A:$BB,49,FALSE)</f>
        <v>16323</v>
      </c>
      <c r="BB1746">
        <f>VLOOKUP($G1746,county_facts!$A:$BB,50,FALSE)</f>
        <v>7758</v>
      </c>
      <c r="BC1746">
        <f>VLOOKUP($G1746,county_facts!$A:$BB,51,FALSE)</f>
        <v>0</v>
      </c>
      <c r="BD1746">
        <f>VLOOKUP($G1746,county_facts!$A:$BB,52,FALSE)</f>
        <v>0</v>
      </c>
      <c r="BE1746">
        <f>VLOOKUP($G1746,county_facts!$A:$BB,53,FALSE)</f>
        <v>902.03</v>
      </c>
      <c r="BF1746">
        <f>VLOOKUP($G1746,county_facts!$A:$BB,54,FALSE)</f>
        <v>2.5</v>
      </c>
    </row>
    <row r="1747" spans="1:58" x14ac:dyDescent="0.3">
      <c r="A1747" t="s">
        <v>9</v>
      </c>
      <c r="B1747" t="s">
        <v>694</v>
      </c>
      <c r="C1747">
        <v>18</v>
      </c>
      <c r="D1747" t="s">
        <v>622</v>
      </c>
      <c r="E1747">
        <v>44</v>
      </c>
      <c r="F1747">
        <v>0.409090909</v>
      </c>
      <c r="G1747">
        <v>48327</v>
      </c>
      <c r="H1747">
        <f>VLOOKUP($G1747,county_facts!$A:$BB,4,FALSE)</f>
        <v>2147</v>
      </c>
      <c r="I1747">
        <f>VLOOKUP($G1747,county_facts!$A:$BB,5,FALSE)</f>
        <v>2242</v>
      </c>
      <c r="J1747">
        <f>VLOOKUP($G1747,county_facts!$A:$BB,6,FALSE)</f>
        <v>-4.2</v>
      </c>
      <c r="K1747">
        <f>VLOOKUP($G1747,county_facts!$A:$BB,7,FALSE)</f>
        <v>2242</v>
      </c>
      <c r="L1747">
        <f>VLOOKUP($G1747,county_facts!$A:$BB,8,FALSE)</f>
        <v>4.8</v>
      </c>
      <c r="M1747">
        <f>VLOOKUP($G1747,county_facts!$A:$BB,9,FALSE)</f>
        <v>17.600000000000001</v>
      </c>
      <c r="N1747">
        <f>VLOOKUP($G1747,county_facts!$A:$BB,10,FALSE)</f>
        <v>30.1</v>
      </c>
      <c r="O1747">
        <f>VLOOKUP($G1747,county_facts!$A:$BB,11,FALSE)</f>
        <v>50</v>
      </c>
      <c r="P1747">
        <f>VLOOKUP($G1747,county_facts!$A:$BB,12,FALSE)</f>
        <v>95.9</v>
      </c>
      <c r="Q1747">
        <f>VLOOKUP($G1747,county_facts!$A:$BB,13,FALSE)</f>
        <v>1.7</v>
      </c>
      <c r="R1747">
        <f>VLOOKUP($G1747,county_facts!$A:$BB,14,FALSE)</f>
        <v>1.4</v>
      </c>
      <c r="S1747">
        <f>VLOOKUP($G1747,county_facts!$A:$BB,15,FALSE)</f>
        <v>0.3</v>
      </c>
      <c r="T1747">
        <f>VLOOKUP($G1747,county_facts!$A:$BB,16,FALSE)</f>
        <v>0.1</v>
      </c>
      <c r="U1747">
        <f>VLOOKUP($G1747,county_facts!$A:$BB,17,FALSE)</f>
        <v>0.6</v>
      </c>
      <c r="V1747">
        <f>VLOOKUP($G1747,county_facts!$A:$BB,18,FALSE)</f>
        <v>35.4</v>
      </c>
      <c r="W1747">
        <f>VLOOKUP($G1747,county_facts!$A:$BB,19,FALSE)</f>
        <v>62.2</v>
      </c>
      <c r="X1747">
        <f>VLOOKUP($G1747,county_facts!$A:$BB,20,FALSE)</f>
        <v>81.3</v>
      </c>
      <c r="Y1747">
        <f>VLOOKUP($G1747,county_facts!$A:$BB,21,FALSE)</f>
        <v>4.9000000000000004</v>
      </c>
      <c r="Z1747">
        <f>VLOOKUP($G1747,county_facts!$A:$BB,22,FALSE)</f>
        <v>27.6</v>
      </c>
      <c r="AA1747">
        <f>VLOOKUP($G1747,county_facts!$A:$BB,23,FALSE)</f>
        <v>75.3</v>
      </c>
      <c r="AB1747">
        <f>VLOOKUP($G1747,county_facts!$A:$BB,24,FALSE)</f>
        <v>18.8</v>
      </c>
      <c r="AC1747">
        <f>VLOOKUP($G1747,county_facts!$A:$BB,25,FALSE)</f>
        <v>277</v>
      </c>
      <c r="AD1747">
        <f>VLOOKUP($G1747,county_facts!$A:$BB,26,FALSE)</f>
        <v>20.6</v>
      </c>
      <c r="AE1747">
        <f>VLOOKUP($G1747,county_facts!$A:$BB,27,FALSE)</f>
        <v>1702</v>
      </c>
      <c r="AF1747">
        <f>VLOOKUP($G1747,county_facts!$A:$BB,28,FALSE)</f>
        <v>72.099999999999994</v>
      </c>
      <c r="AG1747">
        <f>VLOOKUP($G1747,county_facts!$A:$BB,29,FALSE)</f>
        <v>2.7</v>
      </c>
      <c r="AH1747">
        <f>VLOOKUP($G1747,county_facts!$A:$BB,30,FALSE)</f>
        <v>56400</v>
      </c>
      <c r="AI1747">
        <f>VLOOKUP($G1747,county_facts!$A:$BB,31,FALSE)</f>
        <v>871</v>
      </c>
      <c r="AJ1747">
        <f>VLOOKUP($G1747,county_facts!$A:$BB,32,FALSE)</f>
        <v>2.4900000000000002</v>
      </c>
      <c r="AK1747">
        <f>VLOOKUP($G1747,county_facts!$A:$BB,33,FALSE)</f>
        <v>18253</v>
      </c>
      <c r="AL1747">
        <f>VLOOKUP($G1747,county_facts!$A:$BB,34,FALSE)</f>
        <v>31215</v>
      </c>
      <c r="AM1747">
        <f>VLOOKUP($G1747,county_facts!$A:$BB,35,FALSE)</f>
        <v>23.5</v>
      </c>
      <c r="AN1747">
        <f>VLOOKUP($G1747,county_facts!$A:$BB,36,FALSE)</f>
        <v>39</v>
      </c>
      <c r="AO1747">
        <f>VLOOKUP($G1747,county_facts!$A:$BB,37,FALSE)</f>
        <v>0</v>
      </c>
      <c r="AP1747">
        <f>VLOOKUP($G1747,county_facts!$A:$BB,38,FALSE)</f>
        <v>0</v>
      </c>
      <c r="AQ1747">
        <f>VLOOKUP($G1747,county_facts!$A:$BB,39,FALSE)</f>
        <v>263</v>
      </c>
      <c r="AR1747">
        <f>VLOOKUP($G1747,county_facts!$A:$BB,40,FALSE)</f>
        <v>0</v>
      </c>
      <c r="AS1747">
        <f>VLOOKUP($G1747,county_facts!$A:$BB,41,FALSE)</f>
        <v>0</v>
      </c>
      <c r="AT1747">
        <f>VLOOKUP($G1747,county_facts!$A:$BB,42,FALSE)</f>
        <v>0</v>
      </c>
      <c r="AU1747">
        <f>VLOOKUP($G1747,county_facts!$A:$BB,43,FALSE)</f>
        <v>0</v>
      </c>
      <c r="AV1747">
        <f>VLOOKUP($G1747,county_facts!$A:$BB,44,FALSE)</f>
        <v>0</v>
      </c>
      <c r="AW1747">
        <f>VLOOKUP($G1747,county_facts!$A:$BB,45,FALSE)</f>
        <v>0</v>
      </c>
      <c r="AX1747">
        <f>VLOOKUP($G1747,county_facts!$A:$BB,46,FALSE)</f>
        <v>0</v>
      </c>
      <c r="AY1747">
        <f>VLOOKUP($G1747,county_facts!$A:$BB,47,FALSE)</f>
        <v>0</v>
      </c>
      <c r="AZ1747">
        <f>VLOOKUP($G1747,county_facts!$A:$BB,48,FALSE)</f>
        <v>6667</v>
      </c>
      <c r="BA1747">
        <f>VLOOKUP($G1747,county_facts!$A:$BB,49,FALSE)</f>
        <v>16323</v>
      </c>
      <c r="BB1747">
        <f>VLOOKUP($G1747,county_facts!$A:$BB,50,FALSE)</f>
        <v>7758</v>
      </c>
      <c r="BC1747">
        <f>VLOOKUP($G1747,county_facts!$A:$BB,51,FALSE)</f>
        <v>0</v>
      </c>
      <c r="BD1747">
        <f>VLOOKUP($G1747,county_facts!$A:$BB,52,FALSE)</f>
        <v>0</v>
      </c>
      <c r="BE1747">
        <f>VLOOKUP($G1747,county_facts!$A:$BB,53,FALSE)</f>
        <v>902.03</v>
      </c>
      <c r="BF1747">
        <f>VLOOKUP($G1747,county_facts!$A:$BB,54,FALSE)</f>
        <v>2.5</v>
      </c>
    </row>
    <row r="1748" spans="1:58" x14ac:dyDescent="0.3">
      <c r="A1748" t="s">
        <v>6</v>
      </c>
      <c r="B1748" t="s">
        <v>695</v>
      </c>
      <c r="C1748">
        <v>874</v>
      </c>
      <c r="D1748" t="s">
        <v>622</v>
      </c>
      <c r="E1748">
        <v>1432</v>
      </c>
      <c r="F1748">
        <v>0.61033519599999997</v>
      </c>
      <c r="G1748">
        <v>48325</v>
      </c>
      <c r="H1748">
        <f>VLOOKUP($G1748,county_facts!$A:$BB,4,FALSE)</f>
        <v>47894</v>
      </c>
      <c r="I1748">
        <f>VLOOKUP($G1748,county_facts!$A:$BB,5,FALSE)</f>
        <v>46006</v>
      </c>
      <c r="J1748">
        <f>VLOOKUP($G1748,county_facts!$A:$BB,6,FALSE)</f>
        <v>4.0999999999999996</v>
      </c>
      <c r="K1748">
        <f>VLOOKUP($G1748,county_facts!$A:$BB,7,FALSE)</f>
        <v>46006</v>
      </c>
      <c r="L1748">
        <f>VLOOKUP($G1748,county_facts!$A:$BB,8,FALSE)</f>
        <v>5.5</v>
      </c>
      <c r="M1748">
        <f>VLOOKUP($G1748,county_facts!$A:$BB,9,FALSE)</f>
        <v>23.9</v>
      </c>
      <c r="N1748">
        <f>VLOOKUP($G1748,county_facts!$A:$BB,10,FALSE)</f>
        <v>15.5</v>
      </c>
      <c r="O1748">
        <f>VLOOKUP($G1748,county_facts!$A:$BB,11,FALSE)</f>
        <v>48.4</v>
      </c>
      <c r="P1748">
        <f>VLOOKUP($G1748,county_facts!$A:$BB,12,FALSE)</f>
        <v>93.9</v>
      </c>
      <c r="Q1748">
        <f>VLOOKUP($G1748,county_facts!$A:$BB,13,FALSE)</f>
        <v>2.8</v>
      </c>
      <c r="R1748">
        <f>VLOOKUP($G1748,county_facts!$A:$BB,14,FALSE)</f>
        <v>1</v>
      </c>
      <c r="S1748">
        <f>VLOOKUP($G1748,county_facts!$A:$BB,15,FALSE)</f>
        <v>0.9</v>
      </c>
      <c r="T1748">
        <f>VLOOKUP($G1748,county_facts!$A:$BB,16,FALSE)</f>
        <v>0.1</v>
      </c>
      <c r="U1748">
        <f>VLOOKUP($G1748,county_facts!$A:$BB,17,FALSE)</f>
        <v>1.2</v>
      </c>
      <c r="V1748">
        <f>VLOOKUP($G1748,county_facts!$A:$BB,18,FALSE)</f>
        <v>50.9</v>
      </c>
      <c r="W1748">
        <f>VLOOKUP($G1748,county_facts!$A:$BB,19,FALSE)</f>
        <v>44.9</v>
      </c>
      <c r="X1748">
        <f>VLOOKUP($G1748,county_facts!$A:$BB,20,FALSE)</f>
        <v>89.4</v>
      </c>
      <c r="Y1748">
        <f>VLOOKUP($G1748,county_facts!$A:$BB,21,FALSE)</f>
        <v>5.5</v>
      </c>
      <c r="Z1748">
        <f>VLOOKUP($G1748,county_facts!$A:$BB,22,FALSE)</f>
        <v>34</v>
      </c>
      <c r="AA1748">
        <f>VLOOKUP($G1748,county_facts!$A:$BB,23,FALSE)</f>
        <v>80.5</v>
      </c>
      <c r="AB1748">
        <f>VLOOKUP($G1748,county_facts!$A:$BB,24,FALSE)</f>
        <v>20</v>
      </c>
      <c r="AC1748">
        <f>VLOOKUP($G1748,county_facts!$A:$BB,25,FALSE)</f>
        <v>4392</v>
      </c>
      <c r="AD1748">
        <f>VLOOKUP($G1748,county_facts!$A:$BB,26,FALSE)</f>
        <v>29.7</v>
      </c>
      <c r="AE1748">
        <f>VLOOKUP($G1748,county_facts!$A:$BB,27,FALSE)</f>
        <v>18080</v>
      </c>
      <c r="AF1748">
        <f>VLOOKUP($G1748,county_facts!$A:$BB,28,FALSE)</f>
        <v>78.099999999999994</v>
      </c>
      <c r="AG1748">
        <f>VLOOKUP($G1748,county_facts!$A:$BB,29,FALSE)</f>
        <v>5.6</v>
      </c>
      <c r="AH1748">
        <f>VLOOKUP($G1748,county_facts!$A:$BB,30,FALSE)</f>
        <v>112900</v>
      </c>
      <c r="AI1748">
        <f>VLOOKUP($G1748,county_facts!$A:$BB,31,FALSE)</f>
        <v>15284</v>
      </c>
      <c r="AJ1748">
        <f>VLOOKUP($G1748,county_facts!$A:$BB,32,FALSE)</f>
        <v>2.86</v>
      </c>
      <c r="AK1748">
        <f>VLOOKUP($G1748,county_facts!$A:$BB,33,FALSE)</f>
        <v>22413</v>
      </c>
      <c r="AL1748">
        <f>VLOOKUP($G1748,county_facts!$A:$BB,34,FALSE)</f>
        <v>55326</v>
      </c>
      <c r="AM1748">
        <f>VLOOKUP($G1748,county_facts!$A:$BB,35,FALSE)</f>
        <v>17.7</v>
      </c>
      <c r="AN1748">
        <f>VLOOKUP($G1748,county_facts!$A:$BB,36,FALSE)</f>
        <v>687</v>
      </c>
      <c r="AO1748">
        <f>VLOOKUP($G1748,county_facts!$A:$BB,37,FALSE)</f>
        <v>6548</v>
      </c>
      <c r="AP1748">
        <f>VLOOKUP($G1748,county_facts!$A:$BB,38,FALSE)</f>
        <v>6.9</v>
      </c>
      <c r="AQ1748">
        <f>VLOOKUP($G1748,county_facts!$A:$BB,39,FALSE)</f>
        <v>3142</v>
      </c>
      <c r="AR1748">
        <f>VLOOKUP($G1748,county_facts!$A:$BB,40,FALSE)</f>
        <v>3877</v>
      </c>
      <c r="AS1748">
        <f>VLOOKUP($G1748,county_facts!$A:$BB,41,FALSE)</f>
        <v>0</v>
      </c>
      <c r="AT1748">
        <f>VLOOKUP($G1748,county_facts!$A:$BB,42,FALSE)</f>
        <v>0</v>
      </c>
      <c r="AU1748">
        <f>VLOOKUP($G1748,county_facts!$A:$BB,43,FALSE)</f>
        <v>0</v>
      </c>
      <c r="AV1748">
        <f>VLOOKUP($G1748,county_facts!$A:$BB,44,FALSE)</f>
        <v>0</v>
      </c>
      <c r="AW1748">
        <f>VLOOKUP($G1748,county_facts!$A:$BB,45,FALSE)</f>
        <v>28.6</v>
      </c>
      <c r="AX1748">
        <f>VLOOKUP($G1748,county_facts!$A:$BB,46,FALSE)</f>
        <v>0</v>
      </c>
      <c r="AY1748">
        <f>VLOOKUP($G1748,county_facts!$A:$BB,47,FALSE)</f>
        <v>75313</v>
      </c>
      <c r="AZ1748">
        <f>VLOOKUP($G1748,county_facts!$A:$BB,48,FALSE)</f>
        <v>189912</v>
      </c>
      <c r="BA1748">
        <f>VLOOKUP($G1748,county_facts!$A:$BB,49,FALSE)</f>
        <v>360081</v>
      </c>
      <c r="BB1748">
        <f>VLOOKUP($G1748,county_facts!$A:$BB,50,FALSE)</f>
        <v>8231</v>
      </c>
      <c r="BC1748">
        <f>VLOOKUP($G1748,county_facts!$A:$BB,51,FALSE)</f>
        <v>29785</v>
      </c>
      <c r="BD1748">
        <f>VLOOKUP($G1748,county_facts!$A:$BB,52,FALSE)</f>
        <v>49</v>
      </c>
      <c r="BE1748">
        <f>VLOOKUP($G1748,county_facts!$A:$BB,53,FALSE)</f>
        <v>1325.36</v>
      </c>
      <c r="BF1748">
        <f>VLOOKUP($G1748,county_facts!$A:$BB,54,FALSE)</f>
        <v>34.700000000000003</v>
      </c>
    </row>
    <row r="1749" spans="1:58" x14ac:dyDescent="0.3">
      <c r="A1749" t="s">
        <v>9</v>
      </c>
      <c r="B1749" t="s">
        <v>695</v>
      </c>
      <c r="C1749">
        <v>558</v>
      </c>
      <c r="D1749" t="s">
        <v>622</v>
      </c>
      <c r="E1749">
        <v>1432</v>
      </c>
      <c r="F1749">
        <v>0.38966480399999998</v>
      </c>
      <c r="G1749">
        <v>48325</v>
      </c>
      <c r="H1749">
        <f>VLOOKUP($G1749,county_facts!$A:$BB,4,FALSE)</f>
        <v>47894</v>
      </c>
      <c r="I1749">
        <f>VLOOKUP($G1749,county_facts!$A:$BB,5,FALSE)</f>
        <v>46006</v>
      </c>
      <c r="J1749">
        <f>VLOOKUP($G1749,county_facts!$A:$BB,6,FALSE)</f>
        <v>4.0999999999999996</v>
      </c>
      <c r="K1749">
        <f>VLOOKUP($G1749,county_facts!$A:$BB,7,FALSE)</f>
        <v>46006</v>
      </c>
      <c r="L1749">
        <f>VLOOKUP($G1749,county_facts!$A:$BB,8,FALSE)</f>
        <v>5.5</v>
      </c>
      <c r="M1749">
        <f>VLOOKUP($G1749,county_facts!$A:$BB,9,FALSE)</f>
        <v>23.9</v>
      </c>
      <c r="N1749">
        <f>VLOOKUP($G1749,county_facts!$A:$BB,10,FALSE)</f>
        <v>15.5</v>
      </c>
      <c r="O1749">
        <f>VLOOKUP($G1749,county_facts!$A:$BB,11,FALSE)</f>
        <v>48.4</v>
      </c>
      <c r="P1749">
        <f>VLOOKUP($G1749,county_facts!$A:$BB,12,FALSE)</f>
        <v>93.9</v>
      </c>
      <c r="Q1749">
        <f>VLOOKUP($G1749,county_facts!$A:$BB,13,FALSE)</f>
        <v>2.8</v>
      </c>
      <c r="R1749">
        <f>VLOOKUP($G1749,county_facts!$A:$BB,14,FALSE)</f>
        <v>1</v>
      </c>
      <c r="S1749">
        <f>VLOOKUP($G1749,county_facts!$A:$BB,15,FALSE)</f>
        <v>0.9</v>
      </c>
      <c r="T1749">
        <f>VLOOKUP($G1749,county_facts!$A:$BB,16,FALSE)</f>
        <v>0.1</v>
      </c>
      <c r="U1749">
        <f>VLOOKUP($G1749,county_facts!$A:$BB,17,FALSE)</f>
        <v>1.2</v>
      </c>
      <c r="V1749">
        <f>VLOOKUP($G1749,county_facts!$A:$BB,18,FALSE)</f>
        <v>50.9</v>
      </c>
      <c r="W1749">
        <f>VLOOKUP($G1749,county_facts!$A:$BB,19,FALSE)</f>
        <v>44.9</v>
      </c>
      <c r="X1749">
        <f>VLOOKUP($G1749,county_facts!$A:$BB,20,FALSE)</f>
        <v>89.4</v>
      </c>
      <c r="Y1749">
        <f>VLOOKUP($G1749,county_facts!$A:$BB,21,FALSE)</f>
        <v>5.5</v>
      </c>
      <c r="Z1749">
        <f>VLOOKUP($G1749,county_facts!$A:$BB,22,FALSE)</f>
        <v>34</v>
      </c>
      <c r="AA1749">
        <f>VLOOKUP($G1749,county_facts!$A:$BB,23,FALSE)</f>
        <v>80.5</v>
      </c>
      <c r="AB1749">
        <f>VLOOKUP($G1749,county_facts!$A:$BB,24,FALSE)</f>
        <v>20</v>
      </c>
      <c r="AC1749">
        <f>VLOOKUP($G1749,county_facts!$A:$BB,25,FALSE)</f>
        <v>4392</v>
      </c>
      <c r="AD1749">
        <f>VLOOKUP($G1749,county_facts!$A:$BB,26,FALSE)</f>
        <v>29.7</v>
      </c>
      <c r="AE1749">
        <f>VLOOKUP($G1749,county_facts!$A:$BB,27,FALSE)</f>
        <v>18080</v>
      </c>
      <c r="AF1749">
        <f>VLOOKUP($G1749,county_facts!$A:$BB,28,FALSE)</f>
        <v>78.099999999999994</v>
      </c>
      <c r="AG1749">
        <f>VLOOKUP($G1749,county_facts!$A:$BB,29,FALSE)</f>
        <v>5.6</v>
      </c>
      <c r="AH1749">
        <f>VLOOKUP($G1749,county_facts!$A:$BB,30,FALSE)</f>
        <v>112900</v>
      </c>
      <c r="AI1749">
        <f>VLOOKUP($G1749,county_facts!$A:$BB,31,FALSE)</f>
        <v>15284</v>
      </c>
      <c r="AJ1749">
        <f>VLOOKUP($G1749,county_facts!$A:$BB,32,FALSE)</f>
        <v>2.86</v>
      </c>
      <c r="AK1749">
        <f>VLOOKUP($G1749,county_facts!$A:$BB,33,FALSE)</f>
        <v>22413</v>
      </c>
      <c r="AL1749">
        <f>VLOOKUP($G1749,county_facts!$A:$BB,34,FALSE)</f>
        <v>55326</v>
      </c>
      <c r="AM1749">
        <f>VLOOKUP($G1749,county_facts!$A:$BB,35,FALSE)</f>
        <v>17.7</v>
      </c>
      <c r="AN1749">
        <f>VLOOKUP($G1749,county_facts!$A:$BB,36,FALSE)</f>
        <v>687</v>
      </c>
      <c r="AO1749">
        <f>VLOOKUP($G1749,county_facts!$A:$BB,37,FALSE)</f>
        <v>6548</v>
      </c>
      <c r="AP1749">
        <f>VLOOKUP($G1749,county_facts!$A:$BB,38,FALSE)</f>
        <v>6.9</v>
      </c>
      <c r="AQ1749">
        <f>VLOOKUP($G1749,county_facts!$A:$BB,39,FALSE)</f>
        <v>3142</v>
      </c>
      <c r="AR1749">
        <f>VLOOKUP($G1749,county_facts!$A:$BB,40,FALSE)</f>
        <v>3877</v>
      </c>
      <c r="AS1749">
        <f>VLOOKUP($G1749,county_facts!$A:$BB,41,FALSE)</f>
        <v>0</v>
      </c>
      <c r="AT1749">
        <f>VLOOKUP($G1749,county_facts!$A:$BB,42,FALSE)</f>
        <v>0</v>
      </c>
      <c r="AU1749">
        <f>VLOOKUP($G1749,county_facts!$A:$BB,43,FALSE)</f>
        <v>0</v>
      </c>
      <c r="AV1749">
        <f>VLOOKUP($G1749,county_facts!$A:$BB,44,FALSE)</f>
        <v>0</v>
      </c>
      <c r="AW1749">
        <f>VLOOKUP($G1749,county_facts!$A:$BB,45,FALSE)</f>
        <v>28.6</v>
      </c>
      <c r="AX1749">
        <f>VLOOKUP($G1749,county_facts!$A:$BB,46,FALSE)</f>
        <v>0</v>
      </c>
      <c r="AY1749">
        <f>VLOOKUP($G1749,county_facts!$A:$BB,47,FALSE)</f>
        <v>75313</v>
      </c>
      <c r="AZ1749">
        <f>VLOOKUP($G1749,county_facts!$A:$BB,48,FALSE)</f>
        <v>189912</v>
      </c>
      <c r="BA1749">
        <f>VLOOKUP($G1749,county_facts!$A:$BB,49,FALSE)</f>
        <v>360081</v>
      </c>
      <c r="BB1749">
        <f>VLOOKUP($G1749,county_facts!$A:$BB,50,FALSE)</f>
        <v>8231</v>
      </c>
      <c r="BC1749">
        <f>VLOOKUP($G1749,county_facts!$A:$BB,51,FALSE)</f>
        <v>29785</v>
      </c>
      <c r="BD1749">
        <f>VLOOKUP($G1749,county_facts!$A:$BB,52,FALSE)</f>
        <v>49</v>
      </c>
      <c r="BE1749">
        <f>VLOOKUP($G1749,county_facts!$A:$BB,53,FALSE)</f>
        <v>1325.36</v>
      </c>
      <c r="BF1749">
        <f>VLOOKUP($G1749,county_facts!$A:$BB,54,FALSE)</f>
        <v>34.700000000000003</v>
      </c>
    </row>
    <row r="1750" spans="1:58" x14ac:dyDescent="0.3">
      <c r="A1750" t="s">
        <v>6</v>
      </c>
      <c r="B1750" t="s">
        <v>696</v>
      </c>
      <c r="C1750">
        <v>8</v>
      </c>
      <c r="D1750" t="s">
        <v>622</v>
      </c>
      <c r="E1750">
        <v>8</v>
      </c>
      <c r="F1750">
        <v>1</v>
      </c>
      <c r="G1750">
        <v>48311</v>
      </c>
      <c r="H1750">
        <f>VLOOKUP($G1750,county_facts!$A:$BB,4,FALSE)</f>
        <v>805</v>
      </c>
      <c r="I1750">
        <f>VLOOKUP($G1750,county_facts!$A:$BB,5,FALSE)</f>
        <v>707</v>
      </c>
      <c r="J1750">
        <f>VLOOKUP($G1750,county_facts!$A:$BB,6,FALSE)</f>
        <v>13.9</v>
      </c>
      <c r="K1750">
        <f>VLOOKUP($G1750,county_facts!$A:$BB,7,FALSE)</f>
        <v>707</v>
      </c>
      <c r="L1750">
        <f>VLOOKUP($G1750,county_facts!$A:$BB,8,FALSE)</f>
        <v>4.0999999999999996</v>
      </c>
      <c r="M1750">
        <f>VLOOKUP($G1750,county_facts!$A:$BB,9,FALSE)</f>
        <v>20.5</v>
      </c>
      <c r="N1750">
        <f>VLOOKUP($G1750,county_facts!$A:$BB,10,FALSE)</f>
        <v>22.9</v>
      </c>
      <c r="O1750">
        <f>VLOOKUP($G1750,county_facts!$A:$BB,11,FALSE)</f>
        <v>48.8</v>
      </c>
      <c r="P1750">
        <f>VLOOKUP($G1750,county_facts!$A:$BB,12,FALSE)</f>
        <v>95</v>
      </c>
      <c r="Q1750">
        <f>VLOOKUP($G1750,county_facts!$A:$BB,13,FALSE)</f>
        <v>1.4</v>
      </c>
      <c r="R1750">
        <f>VLOOKUP($G1750,county_facts!$A:$BB,14,FALSE)</f>
        <v>0.5</v>
      </c>
      <c r="S1750">
        <f>VLOOKUP($G1750,county_facts!$A:$BB,15,FALSE)</f>
        <v>0.5</v>
      </c>
      <c r="T1750">
        <f>VLOOKUP($G1750,county_facts!$A:$BB,16,FALSE)</f>
        <v>0</v>
      </c>
      <c r="U1750">
        <f>VLOOKUP($G1750,county_facts!$A:$BB,17,FALSE)</f>
        <v>2.6</v>
      </c>
      <c r="V1750">
        <f>VLOOKUP($G1750,county_facts!$A:$BB,18,FALSE)</f>
        <v>37.799999999999997</v>
      </c>
      <c r="W1750">
        <f>VLOOKUP($G1750,county_facts!$A:$BB,19,FALSE)</f>
        <v>59.4</v>
      </c>
      <c r="X1750">
        <f>VLOOKUP($G1750,county_facts!$A:$BB,20,FALSE)</f>
        <v>91.2</v>
      </c>
      <c r="Y1750">
        <f>VLOOKUP($G1750,county_facts!$A:$BB,21,FALSE)</f>
        <v>10.6</v>
      </c>
      <c r="Z1750">
        <f>VLOOKUP($G1750,county_facts!$A:$BB,22,FALSE)</f>
        <v>52.5</v>
      </c>
      <c r="AA1750">
        <f>VLOOKUP($G1750,county_facts!$A:$BB,23,FALSE)</f>
        <v>67</v>
      </c>
      <c r="AB1750">
        <f>VLOOKUP($G1750,county_facts!$A:$BB,24,FALSE)</f>
        <v>6.8</v>
      </c>
      <c r="AC1750">
        <f>VLOOKUP($G1750,county_facts!$A:$BB,25,FALSE)</f>
        <v>47</v>
      </c>
      <c r="AD1750">
        <f>VLOOKUP($G1750,county_facts!$A:$BB,26,FALSE)</f>
        <v>12.4</v>
      </c>
      <c r="AE1750">
        <f>VLOOKUP($G1750,county_facts!$A:$BB,27,FALSE)</f>
        <v>486</v>
      </c>
      <c r="AF1750">
        <f>VLOOKUP($G1750,county_facts!$A:$BB,28,FALSE)</f>
        <v>81.099999999999994</v>
      </c>
      <c r="AG1750">
        <f>VLOOKUP($G1750,county_facts!$A:$BB,29,FALSE)</f>
        <v>1.3</v>
      </c>
      <c r="AH1750">
        <f>VLOOKUP($G1750,county_facts!$A:$BB,30,FALSE)</f>
        <v>63200</v>
      </c>
      <c r="AI1750">
        <f>VLOOKUP($G1750,county_facts!$A:$BB,31,FALSE)</f>
        <v>254</v>
      </c>
      <c r="AJ1750">
        <f>VLOOKUP($G1750,county_facts!$A:$BB,32,FALSE)</f>
        <v>2.4300000000000002</v>
      </c>
      <c r="AK1750">
        <f>VLOOKUP($G1750,county_facts!$A:$BB,33,FALSE)</f>
        <v>27375</v>
      </c>
      <c r="AL1750">
        <f>VLOOKUP($G1750,county_facts!$A:$BB,34,FALSE)</f>
        <v>39500</v>
      </c>
      <c r="AM1750">
        <f>VLOOKUP($G1750,county_facts!$A:$BB,35,FALSE)</f>
        <v>19.2</v>
      </c>
      <c r="AN1750">
        <f>VLOOKUP($G1750,county_facts!$A:$BB,36,FALSE)</f>
        <v>36</v>
      </c>
      <c r="AO1750">
        <f>VLOOKUP($G1750,county_facts!$A:$BB,37,FALSE)</f>
        <v>424</v>
      </c>
      <c r="AP1750">
        <f>VLOOKUP($G1750,county_facts!$A:$BB,38,FALSE)</f>
        <v>35.5</v>
      </c>
      <c r="AQ1750">
        <f>VLOOKUP($G1750,county_facts!$A:$BB,39,FALSE)</f>
        <v>111</v>
      </c>
      <c r="AR1750">
        <f>VLOOKUP($G1750,county_facts!$A:$BB,40,FALSE)</f>
        <v>87</v>
      </c>
      <c r="AS1750">
        <f>VLOOKUP($G1750,county_facts!$A:$BB,41,FALSE)</f>
        <v>0</v>
      </c>
      <c r="AT1750">
        <f>VLOOKUP($G1750,county_facts!$A:$BB,42,FALSE)</f>
        <v>0</v>
      </c>
      <c r="AU1750">
        <f>VLOOKUP($G1750,county_facts!$A:$BB,43,FALSE)</f>
        <v>0</v>
      </c>
      <c r="AV1750">
        <f>VLOOKUP($G1750,county_facts!$A:$BB,44,FALSE)</f>
        <v>0</v>
      </c>
      <c r="AW1750">
        <f>VLOOKUP($G1750,county_facts!$A:$BB,45,FALSE)</f>
        <v>0</v>
      </c>
      <c r="AX1750">
        <f>VLOOKUP($G1750,county_facts!$A:$BB,46,FALSE)</f>
        <v>0</v>
      </c>
      <c r="AY1750">
        <f>VLOOKUP($G1750,county_facts!$A:$BB,47,FALSE)</f>
        <v>0</v>
      </c>
      <c r="AZ1750">
        <f>VLOOKUP($G1750,county_facts!$A:$BB,48,FALSE)</f>
        <v>0</v>
      </c>
      <c r="BA1750">
        <f>VLOOKUP($G1750,county_facts!$A:$BB,49,FALSE)</f>
        <v>0</v>
      </c>
      <c r="BB1750">
        <f>VLOOKUP($G1750,county_facts!$A:$BB,50,FALSE)</f>
        <v>0</v>
      </c>
      <c r="BC1750">
        <f>VLOOKUP($G1750,county_facts!$A:$BB,51,FALSE)</f>
        <v>0</v>
      </c>
      <c r="BD1750">
        <f>VLOOKUP($G1750,county_facts!$A:$BB,52,FALSE)</f>
        <v>0</v>
      </c>
      <c r="BE1750">
        <f>VLOOKUP($G1750,county_facts!$A:$BB,53,FALSE)</f>
        <v>1139.43</v>
      </c>
      <c r="BF1750">
        <f>VLOOKUP($G1750,county_facts!$A:$BB,54,FALSE)</f>
        <v>0.6</v>
      </c>
    </row>
    <row r="1751" spans="1:58" x14ac:dyDescent="0.3">
      <c r="A1751" t="s">
        <v>9</v>
      </c>
      <c r="B1751" t="s">
        <v>696</v>
      </c>
      <c r="C1751">
        <v>0</v>
      </c>
      <c r="D1751" t="s">
        <v>622</v>
      </c>
      <c r="E1751">
        <v>8</v>
      </c>
      <c r="F1751">
        <v>0</v>
      </c>
      <c r="G1751">
        <v>48311</v>
      </c>
      <c r="H1751">
        <f>VLOOKUP($G1751,county_facts!$A:$BB,4,FALSE)</f>
        <v>805</v>
      </c>
      <c r="I1751">
        <f>VLOOKUP($G1751,county_facts!$A:$BB,5,FALSE)</f>
        <v>707</v>
      </c>
      <c r="J1751">
        <f>VLOOKUP($G1751,county_facts!$A:$BB,6,FALSE)</f>
        <v>13.9</v>
      </c>
      <c r="K1751">
        <f>VLOOKUP($G1751,county_facts!$A:$BB,7,FALSE)</f>
        <v>707</v>
      </c>
      <c r="L1751">
        <f>VLOOKUP($G1751,county_facts!$A:$BB,8,FALSE)</f>
        <v>4.0999999999999996</v>
      </c>
      <c r="M1751">
        <f>VLOOKUP($G1751,county_facts!$A:$BB,9,FALSE)</f>
        <v>20.5</v>
      </c>
      <c r="N1751">
        <f>VLOOKUP($G1751,county_facts!$A:$BB,10,FALSE)</f>
        <v>22.9</v>
      </c>
      <c r="O1751">
        <f>VLOOKUP($G1751,county_facts!$A:$BB,11,FALSE)</f>
        <v>48.8</v>
      </c>
      <c r="P1751">
        <f>VLOOKUP($G1751,county_facts!$A:$BB,12,FALSE)</f>
        <v>95</v>
      </c>
      <c r="Q1751">
        <f>VLOOKUP($G1751,county_facts!$A:$BB,13,FALSE)</f>
        <v>1.4</v>
      </c>
      <c r="R1751">
        <f>VLOOKUP($G1751,county_facts!$A:$BB,14,FALSE)</f>
        <v>0.5</v>
      </c>
      <c r="S1751">
        <f>VLOOKUP($G1751,county_facts!$A:$BB,15,FALSE)</f>
        <v>0.5</v>
      </c>
      <c r="T1751">
        <f>VLOOKUP($G1751,county_facts!$A:$BB,16,FALSE)</f>
        <v>0</v>
      </c>
      <c r="U1751">
        <f>VLOOKUP($G1751,county_facts!$A:$BB,17,FALSE)</f>
        <v>2.6</v>
      </c>
      <c r="V1751">
        <f>VLOOKUP($G1751,county_facts!$A:$BB,18,FALSE)</f>
        <v>37.799999999999997</v>
      </c>
      <c r="W1751">
        <f>VLOOKUP($G1751,county_facts!$A:$BB,19,FALSE)</f>
        <v>59.4</v>
      </c>
      <c r="X1751">
        <f>VLOOKUP($G1751,county_facts!$A:$BB,20,FALSE)</f>
        <v>91.2</v>
      </c>
      <c r="Y1751">
        <f>VLOOKUP($G1751,county_facts!$A:$BB,21,FALSE)</f>
        <v>10.6</v>
      </c>
      <c r="Z1751">
        <f>VLOOKUP($G1751,county_facts!$A:$BB,22,FALSE)</f>
        <v>52.5</v>
      </c>
      <c r="AA1751">
        <f>VLOOKUP($G1751,county_facts!$A:$BB,23,FALSE)</f>
        <v>67</v>
      </c>
      <c r="AB1751">
        <f>VLOOKUP($G1751,county_facts!$A:$BB,24,FALSE)</f>
        <v>6.8</v>
      </c>
      <c r="AC1751">
        <f>VLOOKUP($G1751,county_facts!$A:$BB,25,FALSE)</f>
        <v>47</v>
      </c>
      <c r="AD1751">
        <f>VLOOKUP($G1751,county_facts!$A:$BB,26,FALSE)</f>
        <v>12.4</v>
      </c>
      <c r="AE1751">
        <f>VLOOKUP($G1751,county_facts!$A:$BB,27,FALSE)</f>
        <v>486</v>
      </c>
      <c r="AF1751">
        <f>VLOOKUP($G1751,county_facts!$A:$BB,28,FALSE)</f>
        <v>81.099999999999994</v>
      </c>
      <c r="AG1751">
        <f>VLOOKUP($G1751,county_facts!$A:$BB,29,FALSE)</f>
        <v>1.3</v>
      </c>
      <c r="AH1751">
        <f>VLOOKUP($G1751,county_facts!$A:$BB,30,FALSE)</f>
        <v>63200</v>
      </c>
      <c r="AI1751">
        <f>VLOOKUP($G1751,county_facts!$A:$BB,31,FALSE)</f>
        <v>254</v>
      </c>
      <c r="AJ1751">
        <f>VLOOKUP($G1751,county_facts!$A:$BB,32,FALSE)</f>
        <v>2.4300000000000002</v>
      </c>
      <c r="AK1751">
        <f>VLOOKUP($G1751,county_facts!$A:$BB,33,FALSE)</f>
        <v>27375</v>
      </c>
      <c r="AL1751">
        <f>VLOOKUP($G1751,county_facts!$A:$BB,34,FALSE)</f>
        <v>39500</v>
      </c>
      <c r="AM1751">
        <f>VLOOKUP($G1751,county_facts!$A:$BB,35,FALSE)</f>
        <v>19.2</v>
      </c>
      <c r="AN1751">
        <f>VLOOKUP($G1751,county_facts!$A:$BB,36,FALSE)</f>
        <v>36</v>
      </c>
      <c r="AO1751">
        <f>VLOOKUP($G1751,county_facts!$A:$BB,37,FALSE)</f>
        <v>424</v>
      </c>
      <c r="AP1751">
        <f>VLOOKUP($G1751,county_facts!$A:$BB,38,FALSE)</f>
        <v>35.5</v>
      </c>
      <c r="AQ1751">
        <f>VLOOKUP($G1751,county_facts!$A:$BB,39,FALSE)</f>
        <v>111</v>
      </c>
      <c r="AR1751">
        <f>VLOOKUP($G1751,county_facts!$A:$BB,40,FALSE)</f>
        <v>87</v>
      </c>
      <c r="AS1751">
        <f>VLOOKUP($G1751,county_facts!$A:$BB,41,FALSE)</f>
        <v>0</v>
      </c>
      <c r="AT1751">
        <f>VLOOKUP($G1751,county_facts!$A:$BB,42,FALSE)</f>
        <v>0</v>
      </c>
      <c r="AU1751">
        <f>VLOOKUP($G1751,county_facts!$A:$BB,43,FALSE)</f>
        <v>0</v>
      </c>
      <c r="AV1751">
        <f>VLOOKUP($G1751,county_facts!$A:$BB,44,FALSE)</f>
        <v>0</v>
      </c>
      <c r="AW1751">
        <f>VLOOKUP($G1751,county_facts!$A:$BB,45,FALSE)</f>
        <v>0</v>
      </c>
      <c r="AX1751">
        <f>VLOOKUP($G1751,county_facts!$A:$BB,46,FALSE)</f>
        <v>0</v>
      </c>
      <c r="AY1751">
        <f>VLOOKUP($G1751,county_facts!$A:$BB,47,FALSE)</f>
        <v>0</v>
      </c>
      <c r="AZ1751">
        <f>VLOOKUP($G1751,county_facts!$A:$BB,48,FALSE)</f>
        <v>0</v>
      </c>
      <c r="BA1751">
        <f>VLOOKUP($G1751,county_facts!$A:$BB,49,FALSE)</f>
        <v>0</v>
      </c>
      <c r="BB1751">
        <f>VLOOKUP($G1751,county_facts!$A:$BB,50,FALSE)</f>
        <v>0</v>
      </c>
      <c r="BC1751">
        <f>VLOOKUP($G1751,county_facts!$A:$BB,51,FALSE)</f>
        <v>0</v>
      </c>
      <c r="BD1751">
        <f>VLOOKUP($G1751,county_facts!$A:$BB,52,FALSE)</f>
        <v>0</v>
      </c>
      <c r="BE1751">
        <f>VLOOKUP($G1751,county_facts!$A:$BB,53,FALSE)</f>
        <v>1139.43</v>
      </c>
      <c r="BF1751">
        <f>VLOOKUP($G1751,county_facts!$A:$BB,54,FALSE)</f>
        <v>0.6</v>
      </c>
    </row>
    <row r="1752" spans="1:58" x14ac:dyDescent="0.3">
      <c r="A1752" t="s">
        <v>6</v>
      </c>
      <c r="B1752" t="s">
        <v>697</v>
      </c>
      <c r="C1752">
        <v>5359</v>
      </c>
      <c r="D1752" t="s">
        <v>622</v>
      </c>
      <c r="E1752">
        <v>8438</v>
      </c>
      <c r="F1752">
        <v>0.635103105</v>
      </c>
      <c r="G1752">
        <v>48309</v>
      </c>
      <c r="H1752">
        <f>VLOOKUP($G1752,county_facts!$A:$BB,4,FALSE)</f>
        <v>243441</v>
      </c>
      <c r="I1752">
        <f>VLOOKUP($G1752,county_facts!$A:$BB,5,FALSE)</f>
        <v>234906</v>
      </c>
      <c r="J1752">
        <f>VLOOKUP($G1752,county_facts!$A:$BB,6,FALSE)</f>
        <v>3.6</v>
      </c>
      <c r="K1752">
        <f>VLOOKUP($G1752,county_facts!$A:$BB,7,FALSE)</f>
        <v>234906</v>
      </c>
      <c r="L1752">
        <f>VLOOKUP($G1752,county_facts!$A:$BB,8,FALSE)</f>
        <v>7.1</v>
      </c>
      <c r="M1752">
        <f>VLOOKUP($G1752,county_facts!$A:$BB,9,FALSE)</f>
        <v>24.8</v>
      </c>
      <c r="N1752">
        <f>VLOOKUP($G1752,county_facts!$A:$BB,10,FALSE)</f>
        <v>13.4</v>
      </c>
      <c r="O1752">
        <f>VLOOKUP($G1752,county_facts!$A:$BB,11,FALSE)</f>
        <v>51.2</v>
      </c>
      <c r="P1752">
        <f>VLOOKUP($G1752,county_facts!$A:$BB,12,FALSE)</f>
        <v>80.3</v>
      </c>
      <c r="Q1752">
        <f>VLOOKUP($G1752,county_facts!$A:$BB,13,FALSE)</f>
        <v>15.1</v>
      </c>
      <c r="R1752">
        <f>VLOOKUP($G1752,county_facts!$A:$BB,14,FALSE)</f>
        <v>1.1000000000000001</v>
      </c>
      <c r="S1752">
        <f>VLOOKUP($G1752,county_facts!$A:$BB,15,FALSE)</f>
        <v>1.6</v>
      </c>
      <c r="T1752">
        <f>VLOOKUP($G1752,county_facts!$A:$BB,16,FALSE)</f>
        <v>0.1</v>
      </c>
      <c r="U1752">
        <f>VLOOKUP($G1752,county_facts!$A:$BB,17,FALSE)</f>
        <v>1.8</v>
      </c>
      <c r="V1752">
        <f>VLOOKUP($G1752,county_facts!$A:$BB,18,FALSE)</f>
        <v>25.2</v>
      </c>
      <c r="W1752">
        <f>VLOOKUP($G1752,county_facts!$A:$BB,19,FALSE)</f>
        <v>57.3</v>
      </c>
      <c r="X1752">
        <f>VLOOKUP($G1752,county_facts!$A:$BB,20,FALSE)</f>
        <v>80.099999999999994</v>
      </c>
      <c r="Y1752">
        <f>VLOOKUP($G1752,county_facts!$A:$BB,21,FALSE)</f>
        <v>8.3000000000000007</v>
      </c>
      <c r="Z1752">
        <f>VLOOKUP($G1752,county_facts!$A:$BB,22,FALSE)</f>
        <v>19.3</v>
      </c>
      <c r="AA1752">
        <f>VLOOKUP($G1752,county_facts!$A:$BB,23,FALSE)</f>
        <v>82.3</v>
      </c>
      <c r="AB1752">
        <f>VLOOKUP($G1752,county_facts!$A:$BB,24,FALSE)</f>
        <v>21.7</v>
      </c>
      <c r="AC1752">
        <f>VLOOKUP($G1752,county_facts!$A:$BB,25,FALSE)</f>
        <v>16215</v>
      </c>
      <c r="AD1752">
        <f>VLOOKUP($G1752,county_facts!$A:$BB,26,FALSE)</f>
        <v>18.8</v>
      </c>
      <c r="AE1752">
        <f>VLOOKUP($G1752,county_facts!$A:$BB,27,FALSE)</f>
        <v>97280</v>
      </c>
      <c r="AF1752">
        <f>VLOOKUP($G1752,county_facts!$A:$BB,28,FALSE)</f>
        <v>59.6</v>
      </c>
      <c r="AG1752">
        <f>VLOOKUP($G1752,county_facts!$A:$BB,29,FALSE)</f>
        <v>23.6</v>
      </c>
      <c r="AH1752">
        <f>VLOOKUP($G1752,county_facts!$A:$BB,30,FALSE)</f>
        <v>108300</v>
      </c>
      <c r="AI1752">
        <f>VLOOKUP($G1752,county_facts!$A:$BB,31,FALSE)</f>
        <v>84862</v>
      </c>
      <c r="AJ1752">
        <f>VLOOKUP($G1752,county_facts!$A:$BB,32,FALSE)</f>
        <v>2.69</v>
      </c>
      <c r="AK1752">
        <f>VLOOKUP($G1752,county_facts!$A:$BB,33,FALSE)</f>
        <v>21660</v>
      </c>
      <c r="AL1752">
        <f>VLOOKUP($G1752,county_facts!$A:$BB,34,FALSE)</f>
        <v>41922</v>
      </c>
      <c r="AM1752">
        <f>VLOOKUP($G1752,county_facts!$A:$BB,35,FALSE)</f>
        <v>22</v>
      </c>
      <c r="AN1752">
        <f>VLOOKUP($G1752,county_facts!$A:$BB,36,FALSE)</f>
        <v>5022</v>
      </c>
      <c r="AO1752">
        <f>VLOOKUP($G1752,county_facts!$A:$BB,37,FALSE)</f>
        <v>96751</v>
      </c>
      <c r="AP1752">
        <f>VLOOKUP($G1752,county_facts!$A:$BB,38,FALSE)</f>
        <v>3.1</v>
      </c>
      <c r="AQ1752">
        <f>VLOOKUP($G1752,county_facts!$A:$BB,39,FALSE)</f>
        <v>13846</v>
      </c>
      <c r="AR1752">
        <f>VLOOKUP($G1752,county_facts!$A:$BB,40,FALSE)</f>
        <v>16888</v>
      </c>
      <c r="AS1752">
        <f>VLOOKUP($G1752,county_facts!$A:$BB,41,FALSE)</f>
        <v>5.0999999999999996</v>
      </c>
      <c r="AT1752">
        <f>VLOOKUP($G1752,county_facts!$A:$BB,42,FALSE)</f>
        <v>0.7</v>
      </c>
      <c r="AU1752">
        <f>VLOOKUP($G1752,county_facts!$A:$BB,43,FALSE)</f>
        <v>1.6</v>
      </c>
      <c r="AV1752">
        <f>VLOOKUP($G1752,county_facts!$A:$BB,44,FALSE)</f>
        <v>0</v>
      </c>
      <c r="AW1752">
        <f>VLOOKUP($G1752,county_facts!$A:$BB,45,FALSE)</f>
        <v>8.9</v>
      </c>
      <c r="AX1752">
        <f>VLOOKUP($G1752,county_facts!$A:$BB,46,FALSE)</f>
        <v>28.4</v>
      </c>
      <c r="AY1752">
        <f>VLOOKUP($G1752,county_facts!$A:$BB,47,FALSE)</f>
        <v>5888916</v>
      </c>
      <c r="AZ1752">
        <f>VLOOKUP($G1752,county_facts!$A:$BB,48,FALSE)</f>
        <v>4606220</v>
      </c>
      <c r="BA1752">
        <f>VLOOKUP($G1752,county_facts!$A:$BB,49,FALSE)</f>
        <v>2942576</v>
      </c>
      <c r="BB1752">
        <f>VLOOKUP($G1752,county_facts!$A:$BB,50,FALSE)</f>
        <v>12892</v>
      </c>
      <c r="BC1752">
        <f>VLOOKUP($G1752,county_facts!$A:$BB,51,FALSE)</f>
        <v>375262</v>
      </c>
      <c r="BD1752">
        <f>VLOOKUP($G1752,county_facts!$A:$BB,52,FALSE)</f>
        <v>1468</v>
      </c>
      <c r="BE1752">
        <f>VLOOKUP($G1752,county_facts!$A:$BB,53,FALSE)</f>
        <v>1037.0999999999999</v>
      </c>
      <c r="BF1752">
        <f>VLOOKUP($G1752,county_facts!$A:$BB,54,FALSE)</f>
        <v>226.5</v>
      </c>
    </row>
    <row r="1753" spans="1:58" x14ac:dyDescent="0.3">
      <c r="A1753" t="s">
        <v>9</v>
      </c>
      <c r="B1753" t="s">
        <v>697</v>
      </c>
      <c r="C1753">
        <v>3079</v>
      </c>
      <c r="D1753" t="s">
        <v>622</v>
      </c>
      <c r="E1753">
        <v>8438</v>
      </c>
      <c r="F1753">
        <v>0.364896895</v>
      </c>
      <c r="G1753">
        <v>48309</v>
      </c>
      <c r="H1753">
        <f>VLOOKUP($G1753,county_facts!$A:$BB,4,FALSE)</f>
        <v>243441</v>
      </c>
      <c r="I1753">
        <f>VLOOKUP($G1753,county_facts!$A:$BB,5,FALSE)</f>
        <v>234906</v>
      </c>
      <c r="J1753">
        <f>VLOOKUP($G1753,county_facts!$A:$BB,6,FALSE)</f>
        <v>3.6</v>
      </c>
      <c r="K1753">
        <f>VLOOKUP($G1753,county_facts!$A:$BB,7,FALSE)</f>
        <v>234906</v>
      </c>
      <c r="L1753">
        <f>VLOOKUP($G1753,county_facts!$A:$BB,8,FALSE)</f>
        <v>7.1</v>
      </c>
      <c r="M1753">
        <f>VLOOKUP($G1753,county_facts!$A:$BB,9,FALSE)</f>
        <v>24.8</v>
      </c>
      <c r="N1753">
        <f>VLOOKUP($G1753,county_facts!$A:$BB,10,FALSE)</f>
        <v>13.4</v>
      </c>
      <c r="O1753">
        <f>VLOOKUP($G1753,county_facts!$A:$BB,11,FALSE)</f>
        <v>51.2</v>
      </c>
      <c r="P1753">
        <f>VLOOKUP($G1753,county_facts!$A:$BB,12,FALSE)</f>
        <v>80.3</v>
      </c>
      <c r="Q1753">
        <f>VLOOKUP($G1753,county_facts!$A:$BB,13,FALSE)</f>
        <v>15.1</v>
      </c>
      <c r="R1753">
        <f>VLOOKUP($G1753,county_facts!$A:$BB,14,FALSE)</f>
        <v>1.1000000000000001</v>
      </c>
      <c r="S1753">
        <f>VLOOKUP($G1753,county_facts!$A:$BB,15,FALSE)</f>
        <v>1.6</v>
      </c>
      <c r="T1753">
        <f>VLOOKUP($G1753,county_facts!$A:$BB,16,FALSE)</f>
        <v>0.1</v>
      </c>
      <c r="U1753">
        <f>VLOOKUP($G1753,county_facts!$A:$BB,17,FALSE)</f>
        <v>1.8</v>
      </c>
      <c r="V1753">
        <f>VLOOKUP($G1753,county_facts!$A:$BB,18,FALSE)</f>
        <v>25.2</v>
      </c>
      <c r="W1753">
        <f>VLOOKUP($G1753,county_facts!$A:$BB,19,FALSE)</f>
        <v>57.3</v>
      </c>
      <c r="X1753">
        <f>VLOOKUP($G1753,county_facts!$A:$BB,20,FALSE)</f>
        <v>80.099999999999994</v>
      </c>
      <c r="Y1753">
        <f>VLOOKUP($G1753,county_facts!$A:$BB,21,FALSE)</f>
        <v>8.3000000000000007</v>
      </c>
      <c r="Z1753">
        <f>VLOOKUP($G1753,county_facts!$A:$BB,22,FALSE)</f>
        <v>19.3</v>
      </c>
      <c r="AA1753">
        <f>VLOOKUP($G1753,county_facts!$A:$BB,23,FALSE)</f>
        <v>82.3</v>
      </c>
      <c r="AB1753">
        <f>VLOOKUP($G1753,county_facts!$A:$BB,24,FALSE)</f>
        <v>21.7</v>
      </c>
      <c r="AC1753">
        <f>VLOOKUP($G1753,county_facts!$A:$BB,25,FALSE)</f>
        <v>16215</v>
      </c>
      <c r="AD1753">
        <f>VLOOKUP($G1753,county_facts!$A:$BB,26,FALSE)</f>
        <v>18.8</v>
      </c>
      <c r="AE1753">
        <f>VLOOKUP($G1753,county_facts!$A:$BB,27,FALSE)</f>
        <v>97280</v>
      </c>
      <c r="AF1753">
        <f>VLOOKUP($G1753,county_facts!$A:$BB,28,FALSE)</f>
        <v>59.6</v>
      </c>
      <c r="AG1753">
        <f>VLOOKUP($G1753,county_facts!$A:$BB,29,FALSE)</f>
        <v>23.6</v>
      </c>
      <c r="AH1753">
        <f>VLOOKUP($G1753,county_facts!$A:$BB,30,FALSE)</f>
        <v>108300</v>
      </c>
      <c r="AI1753">
        <f>VLOOKUP($G1753,county_facts!$A:$BB,31,FALSE)</f>
        <v>84862</v>
      </c>
      <c r="AJ1753">
        <f>VLOOKUP($G1753,county_facts!$A:$BB,32,FALSE)</f>
        <v>2.69</v>
      </c>
      <c r="AK1753">
        <f>VLOOKUP($G1753,county_facts!$A:$BB,33,FALSE)</f>
        <v>21660</v>
      </c>
      <c r="AL1753">
        <f>VLOOKUP($G1753,county_facts!$A:$BB,34,FALSE)</f>
        <v>41922</v>
      </c>
      <c r="AM1753">
        <f>VLOOKUP($G1753,county_facts!$A:$BB,35,FALSE)</f>
        <v>22</v>
      </c>
      <c r="AN1753">
        <f>VLOOKUP($G1753,county_facts!$A:$BB,36,FALSE)</f>
        <v>5022</v>
      </c>
      <c r="AO1753">
        <f>VLOOKUP($G1753,county_facts!$A:$BB,37,FALSE)</f>
        <v>96751</v>
      </c>
      <c r="AP1753">
        <f>VLOOKUP($G1753,county_facts!$A:$BB,38,FALSE)</f>
        <v>3.1</v>
      </c>
      <c r="AQ1753">
        <f>VLOOKUP($G1753,county_facts!$A:$BB,39,FALSE)</f>
        <v>13846</v>
      </c>
      <c r="AR1753">
        <f>VLOOKUP($G1753,county_facts!$A:$BB,40,FALSE)</f>
        <v>16888</v>
      </c>
      <c r="AS1753">
        <f>VLOOKUP($G1753,county_facts!$A:$BB,41,FALSE)</f>
        <v>5.0999999999999996</v>
      </c>
      <c r="AT1753">
        <f>VLOOKUP($G1753,county_facts!$A:$BB,42,FALSE)</f>
        <v>0.7</v>
      </c>
      <c r="AU1753">
        <f>VLOOKUP($G1753,county_facts!$A:$BB,43,FALSE)</f>
        <v>1.6</v>
      </c>
      <c r="AV1753">
        <f>VLOOKUP($G1753,county_facts!$A:$BB,44,FALSE)</f>
        <v>0</v>
      </c>
      <c r="AW1753">
        <f>VLOOKUP($G1753,county_facts!$A:$BB,45,FALSE)</f>
        <v>8.9</v>
      </c>
      <c r="AX1753">
        <f>VLOOKUP($G1753,county_facts!$A:$BB,46,FALSE)</f>
        <v>28.4</v>
      </c>
      <c r="AY1753">
        <f>VLOOKUP($G1753,county_facts!$A:$BB,47,FALSE)</f>
        <v>5888916</v>
      </c>
      <c r="AZ1753">
        <f>VLOOKUP($G1753,county_facts!$A:$BB,48,FALSE)</f>
        <v>4606220</v>
      </c>
      <c r="BA1753">
        <f>VLOOKUP($G1753,county_facts!$A:$BB,49,FALSE)</f>
        <v>2942576</v>
      </c>
      <c r="BB1753">
        <f>VLOOKUP($G1753,county_facts!$A:$BB,50,FALSE)</f>
        <v>12892</v>
      </c>
      <c r="BC1753">
        <f>VLOOKUP($G1753,county_facts!$A:$BB,51,FALSE)</f>
        <v>375262</v>
      </c>
      <c r="BD1753">
        <f>VLOOKUP($G1753,county_facts!$A:$BB,52,FALSE)</f>
        <v>1468</v>
      </c>
      <c r="BE1753">
        <f>VLOOKUP($G1753,county_facts!$A:$BB,53,FALSE)</f>
        <v>1037.0999999999999</v>
      </c>
      <c r="BF1753">
        <f>VLOOKUP($G1753,county_facts!$A:$BB,54,FALSE)</f>
        <v>226.5</v>
      </c>
    </row>
    <row r="1754" spans="1:58" x14ac:dyDescent="0.3">
      <c r="A1754" t="s">
        <v>6</v>
      </c>
      <c r="B1754" t="s">
        <v>698</v>
      </c>
      <c r="C1754">
        <v>69</v>
      </c>
      <c r="D1754" t="s">
        <v>622</v>
      </c>
      <c r="E1754">
        <v>100</v>
      </c>
      <c r="F1754">
        <v>0.69</v>
      </c>
      <c r="G1754">
        <v>48307</v>
      </c>
      <c r="H1754">
        <f>VLOOKUP($G1754,county_facts!$A:$BB,4,FALSE)</f>
        <v>8199</v>
      </c>
      <c r="I1754">
        <f>VLOOKUP($G1754,county_facts!$A:$BB,5,FALSE)</f>
        <v>8283</v>
      </c>
      <c r="J1754">
        <f>VLOOKUP($G1754,county_facts!$A:$BB,6,FALSE)</f>
        <v>-1</v>
      </c>
      <c r="K1754">
        <f>VLOOKUP($G1754,county_facts!$A:$BB,7,FALSE)</f>
        <v>8283</v>
      </c>
      <c r="L1754">
        <f>VLOOKUP($G1754,county_facts!$A:$BB,8,FALSE)</f>
        <v>6.2</v>
      </c>
      <c r="M1754">
        <f>VLOOKUP($G1754,county_facts!$A:$BB,9,FALSE)</f>
        <v>23.4</v>
      </c>
      <c r="N1754">
        <f>VLOOKUP($G1754,county_facts!$A:$BB,10,FALSE)</f>
        <v>21.7</v>
      </c>
      <c r="O1754">
        <f>VLOOKUP($G1754,county_facts!$A:$BB,11,FALSE)</f>
        <v>50.2</v>
      </c>
      <c r="P1754">
        <f>VLOOKUP($G1754,county_facts!$A:$BB,12,FALSE)</f>
        <v>94.4</v>
      </c>
      <c r="Q1754">
        <f>VLOOKUP($G1754,county_facts!$A:$BB,13,FALSE)</f>
        <v>2.8</v>
      </c>
      <c r="R1754">
        <f>VLOOKUP($G1754,county_facts!$A:$BB,14,FALSE)</f>
        <v>1</v>
      </c>
      <c r="S1754">
        <f>VLOOKUP($G1754,county_facts!$A:$BB,15,FALSE)</f>
        <v>0.6</v>
      </c>
      <c r="T1754">
        <f>VLOOKUP($G1754,county_facts!$A:$BB,16,FALSE)</f>
        <v>0</v>
      </c>
      <c r="U1754">
        <f>VLOOKUP($G1754,county_facts!$A:$BB,17,FALSE)</f>
        <v>1.2</v>
      </c>
      <c r="V1754">
        <f>VLOOKUP($G1754,county_facts!$A:$BB,18,FALSE)</f>
        <v>31.1</v>
      </c>
      <c r="W1754">
        <f>VLOOKUP($G1754,county_facts!$A:$BB,19,FALSE)</f>
        <v>65.2</v>
      </c>
      <c r="X1754">
        <f>VLOOKUP($G1754,county_facts!$A:$BB,20,FALSE)</f>
        <v>84.7</v>
      </c>
      <c r="Y1754">
        <f>VLOOKUP($G1754,county_facts!$A:$BB,21,FALSE)</f>
        <v>6.2</v>
      </c>
      <c r="Z1754">
        <f>VLOOKUP($G1754,county_facts!$A:$BB,22,FALSE)</f>
        <v>19.3</v>
      </c>
      <c r="AA1754">
        <f>VLOOKUP($G1754,county_facts!$A:$BB,23,FALSE)</f>
        <v>77.099999999999994</v>
      </c>
      <c r="AB1754">
        <f>VLOOKUP($G1754,county_facts!$A:$BB,24,FALSE)</f>
        <v>15</v>
      </c>
      <c r="AC1754">
        <f>VLOOKUP($G1754,county_facts!$A:$BB,25,FALSE)</f>
        <v>585</v>
      </c>
      <c r="AD1754">
        <f>VLOOKUP($G1754,county_facts!$A:$BB,26,FALSE)</f>
        <v>17.5</v>
      </c>
      <c r="AE1754">
        <f>VLOOKUP($G1754,county_facts!$A:$BB,27,FALSE)</f>
        <v>4282</v>
      </c>
      <c r="AF1754">
        <f>VLOOKUP($G1754,county_facts!$A:$BB,28,FALSE)</f>
        <v>76.7</v>
      </c>
      <c r="AG1754">
        <f>VLOOKUP($G1754,county_facts!$A:$BB,29,FALSE)</f>
        <v>7.8</v>
      </c>
      <c r="AH1754">
        <f>VLOOKUP($G1754,county_facts!$A:$BB,30,FALSE)</f>
        <v>69300</v>
      </c>
      <c r="AI1754">
        <f>VLOOKUP($G1754,county_facts!$A:$BB,31,FALSE)</f>
        <v>2967</v>
      </c>
      <c r="AJ1754">
        <f>VLOOKUP($G1754,county_facts!$A:$BB,32,FALSE)</f>
        <v>2.75</v>
      </c>
      <c r="AK1754">
        <f>VLOOKUP($G1754,county_facts!$A:$BB,33,FALSE)</f>
        <v>20677</v>
      </c>
      <c r="AL1754">
        <f>VLOOKUP($G1754,county_facts!$A:$BB,34,FALSE)</f>
        <v>39194</v>
      </c>
      <c r="AM1754">
        <f>VLOOKUP($G1754,county_facts!$A:$BB,35,FALSE)</f>
        <v>16.600000000000001</v>
      </c>
      <c r="AN1754">
        <f>VLOOKUP($G1754,county_facts!$A:$BB,36,FALSE)</f>
        <v>217</v>
      </c>
      <c r="AO1754">
        <f>VLOOKUP($G1754,county_facts!$A:$BB,37,FALSE)</f>
        <v>2489</v>
      </c>
      <c r="AP1754">
        <f>VLOOKUP($G1754,county_facts!$A:$BB,38,FALSE)</f>
        <v>-1.1000000000000001</v>
      </c>
      <c r="AQ1754">
        <f>VLOOKUP($G1754,county_facts!$A:$BB,39,FALSE)</f>
        <v>713</v>
      </c>
      <c r="AR1754">
        <f>VLOOKUP($G1754,county_facts!$A:$BB,40,FALSE)</f>
        <v>1150</v>
      </c>
      <c r="AS1754">
        <f>VLOOKUP($G1754,county_facts!$A:$BB,41,FALSE)</f>
        <v>0</v>
      </c>
      <c r="AT1754">
        <f>VLOOKUP($G1754,county_facts!$A:$BB,42,FALSE)</f>
        <v>0</v>
      </c>
      <c r="AU1754">
        <f>VLOOKUP($G1754,county_facts!$A:$BB,43,FALSE)</f>
        <v>0</v>
      </c>
      <c r="AV1754">
        <f>VLOOKUP($G1754,county_facts!$A:$BB,44,FALSE)</f>
        <v>0</v>
      </c>
      <c r="AW1754">
        <f>VLOOKUP($G1754,county_facts!$A:$BB,45,FALSE)</f>
        <v>0</v>
      </c>
      <c r="AX1754">
        <f>VLOOKUP($G1754,county_facts!$A:$BB,46,FALSE)</f>
        <v>0</v>
      </c>
      <c r="AY1754">
        <f>VLOOKUP($G1754,county_facts!$A:$BB,47,FALSE)</f>
        <v>0</v>
      </c>
      <c r="AZ1754">
        <f>VLOOKUP($G1754,county_facts!$A:$BB,48,FALSE)</f>
        <v>31149</v>
      </c>
      <c r="BA1754">
        <f>VLOOKUP($G1754,county_facts!$A:$BB,49,FALSE)</f>
        <v>104265</v>
      </c>
      <c r="BB1754">
        <f>VLOOKUP($G1754,county_facts!$A:$BB,50,FALSE)</f>
        <v>13357</v>
      </c>
      <c r="BC1754">
        <f>VLOOKUP($G1754,county_facts!$A:$BB,51,FALSE)</f>
        <v>8752</v>
      </c>
      <c r="BD1754">
        <f>VLOOKUP($G1754,county_facts!$A:$BB,52,FALSE)</f>
        <v>0</v>
      </c>
      <c r="BE1754">
        <f>VLOOKUP($G1754,county_facts!$A:$BB,53,FALSE)</f>
        <v>1065.5999999999999</v>
      </c>
      <c r="BF1754">
        <f>VLOOKUP($G1754,county_facts!$A:$BB,54,FALSE)</f>
        <v>7.8</v>
      </c>
    </row>
    <row r="1755" spans="1:58" x14ac:dyDescent="0.3">
      <c r="A1755" t="s">
        <v>9</v>
      </c>
      <c r="B1755" t="s">
        <v>698</v>
      </c>
      <c r="C1755">
        <v>31</v>
      </c>
      <c r="D1755" t="s">
        <v>622</v>
      </c>
      <c r="E1755">
        <v>100</v>
      </c>
      <c r="F1755">
        <v>0.31</v>
      </c>
      <c r="G1755">
        <v>48307</v>
      </c>
      <c r="H1755">
        <f>VLOOKUP($G1755,county_facts!$A:$BB,4,FALSE)</f>
        <v>8199</v>
      </c>
      <c r="I1755">
        <f>VLOOKUP($G1755,county_facts!$A:$BB,5,FALSE)</f>
        <v>8283</v>
      </c>
      <c r="J1755">
        <f>VLOOKUP($G1755,county_facts!$A:$BB,6,FALSE)</f>
        <v>-1</v>
      </c>
      <c r="K1755">
        <f>VLOOKUP($G1755,county_facts!$A:$BB,7,FALSE)</f>
        <v>8283</v>
      </c>
      <c r="L1755">
        <f>VLOOKUP($G1755,county_facts!$A:$BB,8,FALSE)</f>
        <v>6.2</v>
      </c>
      <c r="M1755">
        <f>VLOOKUP($G1755,county_facts!$A:$BB,9,FALSE)</f>
        <v>23.4</v>
      </c>
      <c r="N1755">
        <f>VLOOKUP($G1755,county_facts!$A:$BB,10,FALSE)</f>
        <v>21.7</v>
      </c>
      <c r="O1755">
        <f>VLOOKUP($G1755,county_facts!$A:$BB,11,FALSE)</f>
        <v>50.2</v>
      </c>
      <c r="P1755">
        <f>VLOOKUP($G1755,county_facts!$A:$BB,12,FALSE)</f>
        <v>94.4</v>
      </c>
      <c r="Q1755">
        <f>VLOOKUP($G1755,county_facts!$A:$BB,13,FALSE)</f>
        <v>2.8</v>
      </c>
      <c r="R1755">
        <f>VLOOKUP($G1755,county_facts!$A:$BB,14,FALSE)</f>
        <v>1</v>
      </c>
      <c r="S1755">
        <f>VLOOKUP($G1755,county_facts!$A:$BB,15,FALSE)</f>
        <v>0.6</v>
      </c>
      <c r="T1755">
        <f>VLOOKUP($G1755,county_facts!$A:$BB,16,FALSE)</f>
        <v>0</v>
      </c>
      <c r="U1755">
        <f>VLOOKUP($G1755,county_facts!$A:$BB,17,FALSE)</f>
        <v>1.2</v>
      </c>
      <c r="V1755">
        <f>VLOOKUP($G1755,county_facts!$A:$BB,18,FALSE)</f>
        <v>31.1</v>
      </c>
      <c r="W1755">
        <f>VLOOKUP($G1755,county_facts!$A:$BB,19,FALSE)</f>
        <v>65.2</v>
      </c>
      <c r="X1755">
        <f>VLOOKUP($G1755,county_facts!$A:$BB,20,FALSE)</f>
        <v>84.7</v>
      </c>
      <c r="Y1755">
        <f>VLOOKUP($G1755,county_facts!$A:$BB,21,FALSE)</f>
        <v>6.2</v>
      </c>
      <c r="Z1755">
        <f>VLOOKUP($G1755,county_facts!$A:$BB,22,FALSE)</f>
        <v>19.3</v>
      </c>
      <c r="AA1755">
        <f>VLOOKUP($G1755,county_facts!$A:$BB,23,FALSE)</f>
        <v>77.099999999999994</v>
      </c>
      <c r="AB1755">
        <f>VLOOKUP($G1755,county_facts!$A:$BB,24,FALSE)</f>
        <v>15</v>
      </c>
      <c r="AC1755">
        <f>VLOOKUP($G1755,county_facts!$A:$BB,25,FALSE)</f>
        <v>585</v>
      </c>
      <c r="AD1755">
        <f>VLOOKUP($G1755,county_facts!$A:$BB,26,FALSE)</f>
        <v>17.5</v>
      </c>
      <c r="AE1755">
        <f>VLOOKUP($G1755,county_facts!$A:$BB,27,FALSE)</f>
        <v>4282</v>
      </c>
      <c r="AF1755">
        <f>VLOOKUP($G1755,county_facts!$A:$BB,28,FALSE)</f>
        <v>76.7</v>
      </c>
      <c r="AG1755">
        <f>VLOOKUP($G1755,county_facts!$A:$BB,29,FALSE)</f>
        <v>7.8</v>
      </c>
      <c r="AH1755">
        <f>VLOOKUP($G1755,county_facts!$A:$BB,30,FALSE)</f>
        <v>69300</v>
      </c>
      <c r="AI1755">
        <f>VLOOKUP($G1755,county_facts!$A:$BB,31,FALSE)</f>
        <v>2967</v>
      </c>
      <c r="AJ1755">
        <f>VLOOKUP($G1755,county_facts!$A:$BB,32,FALSE)</f>
        <v>2.75</v>
      </c>
      <c r="AK1755">
        <f>VLOOKUP($G1755,county_facts!$A:$BB,33,FALSE)</f>
        <v>20677</v>
      </c>
      <c r="AL1755">
        <f>VLOOKUP($G1755,county_facts!$A:$BB,34,FALSE)</f>
        <v>39194</v>
      </c>
      <c r="AM1755">
        <f>VLOOKUP($G1755,county_facts!$A:$BB,35,FALSE)</f>
        <v>16.600000000000001</v>
      </c>
      <c r="AN1755">
        <f>VLOOKUP($G1755,county_facts!$A:$BB,36,FALSE)</f>
        <v>217</v>
      </c>
      <c r="AO1755">
        <f>VLOOKUP($G1755,county_facts!$A:$BB,37,FALSE)</f>
        <v>2489</v>
      </c>
      <c r="AP1755">
        <f>VLOOKUP($G1755,county_facts!$A:$BB,38,FALSE)</f>
        <v>-1.1000000000000001</v>
      </c>
      <c r="AQ1755">
        <f>VLOOKUP($G1755,county_facts!$A:$BB,39,FALSE)</f>
        <v>713</v>
      </c>
      <c r="AR1755">
        <f>VLOOKUP($G1755,county_facts!$A:$BB,40,FALSE)</f>
        <v>1150</v>
      </c>
      <c r="AS1755">
        <f>VLOOKUP($G1755,county_facts!$A:$BB,41,FALSE)</f>
        <v>0</v>
      </c>
      <c r="AT1755">
        <f>VLOOKUP($G1755,county_facts!$A:$BB,42,FALSE)</f>
        <v>0</v>
      </c>
      <c r="AU1755">
        <f>VLOOKUP($G1755,county_facts!$A:$BB,43,FALSE)</f>
        <v>0</v>
      </c>
      <c r="AV1755">
        <f>VLOOKUP($G1755,county_facts!$A:$BB,44,FALSE)</f>
        <v>0</v>
      </c>
      <c r="AW1755">
        <f>VLOOKUP($G1755,county_facts!$A:$BB,45,FALSE)</f>
        <v>0</v>
      </c>
      <c r="AX1755">
        <f>VLOOKUP($G1755,county_facts!$A:$BB,46,FALSE)</f>
        <v>0</v>
      </c>
      <c r="AY1755">
        <f>VLOOKUP($G1755,county_facts!$A:$BB,47,FALSE)</f>
        <v>0</v>
      </c>
      <c r="AZ1755">
        <f>VLOOKUP($G1755,county_facts!$A:$BB,48,FALSE)</f>
        <v>31149</v>
      </c>
      <c r="BA1755">
        <f>VLOOKUP($G1755,county_facts!$A:$BB,49,FALSE)</f>
        <v>104265</v>
      </c>
      <c r="BB1755">
        <f>VLOOKUP($G1755,county_facts!$A:$BB,50,FALSE)</f>
        <v>13357</v>
      </c>
      <c r="BC1755">
        <f>VLOOKUP($G1755,county_facts!$A:$BB,51,FALSE)</f>
        <v>8752</v>
      </c>
      <c r="BD1755">
        <f>VLOOKUP($G1755,county_facts!$A:$BB,52,FALSE)</f>
        <v>0</v>
      </c>
      <c r="BE1755">
        <f>VLOOKUP($G1755,county_facts!$A:$BB,53,FALSE)</f>
        <v>1065.5999999999999</v>
      </c>
      <c r="BF1755">
        <f>VLOOKUP($G1755,county_facts!$A:$BB,54,FALSE)</f>
        <v>7.8</v>
      </c>
    </row>
    <row r="1756" spans="1:58" x14ac:dyDescent="0.3">
      <c r="A1756" t="s">
        <v>9</v>
      </c>
      <c r="B1756" t="s">
        <v>699</v>
      </c>
      <c r="C1756">
        <v>2704</v>
      </c>
      <c r="D1756" t="s">
        <v>622</v>
      </c>
      <c r="E1756">
        <v>3854</v>
      </c>
      <c r="F1756">
        <v>0.70160871800000002</v>
      </c>
      <c r="G1756">
        <v>48323</v>
      </c>
      <c r="H1756">
        <f>VLOOKUP($G1756,county_facts!$A:$BB,4,FALSE)</f>
        <v>57023</v>
      </c>
      <c r="I1756">
        <f>VLOOKUP($G1756,county_facts!$A:$BB,5,FALSE)</f>
        <v>54258</v>
      </c>
      <c r="J1756">
        <f>VLOOKUP($G1756,county_facts!$A:$BB,6,FALSE)</f>
        <v>5.0999999999999996</v>
      </c>
      <c r="K1756">
        <f>VLOOKUP($G1756,county_facts!$A:$BB,7,FALSE)</f>
        <v>54258</v>
      </c>
      <c r="L1756">
        <f>VLOOKUP($G1756,county_facts!$A:$BB,8,FALSE)</f>
        <v>9</v>
      </c>
      <c r="M1756">
        <f>VLOOKUP($G1756,county_facts!$A:$BB,9,FALSE)</f>
        <v>31.9</v>
      </c>
      <c r="N1756">
        <f>VLOOKUP($G1756,county_facts!$A:$BB,10,FALSE)</f>
        <v>11.4</v>
      </c>
      <c r="O1756">
        <f>VLOOKUP($G1756,county_facts!$A:$BB,11,FALSE)</f>
        <v>50.6</v>
      </c>
      <c r="P1756">
        <f>VLOOKUP($G1756,county_facts!$A:$BB,12,FALSE)</f>
        <v>96.9</v>
      </c>
      <c r="Q1756">
        <f>VLOOKUP($G1756,county_facts!$A:$BB,13,FALSE)</f>
        <v>0.6</v>
      </c>
      <c r="R1756">
        <f>VLOOKUP($G1756,county_facts!$A:$BB,14,FALSE)</f>
        <v>1.5</v>
      </c>
      <c r="S1756">
        <f>VLOOKUP($G1756,county_facts!$A:$BB,15,FALSE)</f>
        <v>0.5</v>
      </c>
      <c r="T1756">
        <f>VLOOKUP($G1756,county_facts!$A:$BB,16,FALSE)</f>
        <v>0</v>
      </c>
      <c r="U1756">
        <f>VLOOKUP($G1756,county_facts!$A:$BB,17,FALSE)</f>
        <v>0.4</v>
      </c>
      <c r="V1756">
        <f>VLOOKUP($G1756,county_facts!$A:$BB,18,FALSE)</f>
        <v>95.1</v>
      </c>
      <c r="W1756">
        <f>VLOOKUP($G1756,county_facts!$A:$BB,19,FALSE)</f>
        <v>3.1</v>
      </c>
      <c r="X1756">
        <f>VLOOKUP($G1756,county_facts!$A:$BB,20,FALSE)</f>
        <v>89.2</v>
      </c>
      <c r="Y1756">
        <f>VLOOKUP($G1756,county_facts!$A:$BB,21,FALSE)</f>
        <v>34.9</v>
      </c>
      <c r="Z1756">
        <f>VLOOKUP($G1756,county_facts!$A:$BB,22,FALSE)</f>
        <v>94.2</v>
      </c>
      <c r="AA1756">
        <f>VLOOKUP($G1756,county_facts!$A:$BB,23,FALSE)</f>
        <v>56.6</v>
      </c>
      <c r="AB1756">
        <f>VLOOKUP($G1756,county_facts!$A:$BB,24,FALSE)</f>
        <v>12.2</v>
      </c>
      <c r="AC1756">
        <f>VLOOKUP($G1756,county_facts!$A:$BB,25,FALSE)</f>
        <v>1159</v>
      </c>
      <c r="AD1756">
        <f>VLOOKUP($G1756,county_facts!$A:$BB,26,FALSE)</f>
        <v>20.3</v>
      </c>
      <c r="AE1756">
        <f>VLOOKUP($G1756,county_facts!$A:$BB,27,FALSE)</f>
        <v>18034</v>
      </c>
      <c r="AF1756">
        <f>VLOOKUP($G1756,county_facts!$A:$BB,28,FALSE)</f>
        <v>71.099999999999994</v>
      </c>
      <c r="AG1756">
        <f>VLOOKUP($G1756,county_facts!$A:$BB,29,FALSE)</f>
        <v>15.7</v>
      </c>
      <c r="AH1756">
        <f>VLOOKUP($G1756,county_facts!$A:$BB,30,FALSE)</f>
        <v>86300</v>
      </c>
      <c r="AI1756">
        <f>VLOOKUP($G1756,county_facts!$A:$BB,31,FALSE)</f>
        <v>15714</v>
      </c>
      <c r="AJ1756">
        <f>VLOOKUP($G1756,county_facts!$A:$BB,32,FALSE)</f>
        <v>3.45</v>
      </c>
      <c r="AK1756">
        <f>VLOOKUP($G1756,county_facts!$A:$BB,33,FALSE)</f>
        <v>13668</v>
      </c>
      <c r="AL1756">
        <f>VLOOKUP($G1756,county_facts!$A:$BB,34,FALSE)</f>
        <v>31395</v>
      </c>
      <c r="AM1756">
        <f>VLOOKUP($G1756,county_facts!$A:$BB,35,FALSE)</f>
        <v>30.5</v>
      </c>
      <c r="AN1756">
        <f>VLOOKUP($G1756,county_facts!$A:$BB,36,FALSE)</f>
        <v>771</v>
      </c>
      <c r="AO1756">
        <f>VLOOKUP($G1756,county_facts!$A:$BB,37,FALSE)</f>
        <v>11360</v>
      </c>
      <c r="AP1756">
        <f>VLOOKUP($G1756,county_facts!$A:$BB,38,FALSE)</f>
        <v>-0.3</v>
      </c>
      <c r="AQ1756">
        <f>VLOOKUP($G1756,county_facts!$A:$BB,39,FALSE)</f>
        <v>4427</v>
      </c>
      <c r="AR1756">
        <f>VLOOKUP($G1756,county_facts!$A:$BB,40,FALSE)</f>
        <v>4417</v>
      </c>
      <c r="AS1756">
        <f>VLOOKUP($G1756,county_facts!$A:$BB,41,FALSE)</f>
        <v>0</v>
      </c>
      <c r="AT1756">
        <f>VLOOKUP($G1756,county_facts!$A:$BB,42,FALSE)</f>
        <v>0</v>
      </c>
      <c r="AU1756">
        <f>VLOOKUP($G1756,county_facts!$A:$BB,43,FALSE)</f>
        <v>0</v>
      </c>
      <c r="AV1756">
        <f>VLOOKUP($G1756,county_facts!$A:$BB,44,FALSE)</f>
        <v>0</v>
      </c>
      <c r="AW1756">
        <f>VLOOKUP($G1756,county_facts!$A:$BB,45,FALSE)</f>
        <v>78</v>
      </c>
      <c r="AX1756">
        <f>VLOOKUP($G1756,county_facts!$A:$BB,46,FALSE)</f>
        <v>0</v>
      </c>
      <c r="AY1756">
        <f>VLOOKUP($G1756,county_facts!$A:$BB,47,FALSE)</f>
        <v>0</v>
      </c>
      <c r="AZ1756">
        <f>VLOOKUP($G1756,county_facts!$A:$BB,48,FALSE)</f>
        <v>0</v>
      </c>
      <c r="BA1756">
        <f>VLOOKUP($G1756,county_facts!$A:$BB,49,FALSE)</f>
        <v>504755</v>
      </c>
      <c r="BB1756">
        <f>VLOOKUP($G1756,county_facts!$A:$BB,50,FALSE)</f>
        <v>9897</v>
      </c>
      <c r="BC1756">
        <f>VLOOKUP($G1756,county_facts!$A:$BB,51,FALSE)</f>
        <v>48530</v>
      </c>
      <c r="BD1756">
        <f>VLOOKUP($G1756,county_facts!$A:$BB,52,FALSE)</f>
        <v>99</v>
      </c>
      <c r="BE1756">
        <f>VLOOKUP($G1756,county_facts!$A:$BB,53,FALSE)</f>
        <v>1279.26</v>
      </c>
      <c r="BF1756">
        <f>VLOOKUP($G1756,county_facts!$A:$BB,54,FALSE)</f>
        <v>42.4</v>
      </c>
    </row>
    <row r="1757" spans="1:58" x14ac:dyDescent="0.3">
      <c r="A1757" t="s">
        <v>6</v>
      </c>
      <c r="B1757" t="s">
        <v>699</v>
      </c>
      <c r="C1757">
        <v>1150</v>
      </c>
      <c r="D1757" t="s">
        <v>622</v>
      </c>
      <c r="E1757">
        <v>3854</v>
      </c>
      <c r="F1757">
        <v>0.29839128199999998</v>
      </c>
      <c r="G1757">
        <v>48323</v>
      </c>
      <c r="H1757">
        <f>VLOOKUP($G1757,county_facts!$A:$BB,4,FALSE)</f>
        <v>57023</v>
      </c>
      <c r="I1757">
        <f>VLOOKUP($G1757,county_facts!$A:$BB,5,FALSE)</f>
        <v>54258</v>
      </c>
      <c r="J1757">
        <f>VLOOKUP($G1757,county_facts!$A:$BB,6,FALSE)</f>
        <v>5.0999999999999996</v>
      </c>
      <c r="K1757">
        <f>VLOOKUP($G1757,county_facts!$A:$BB,7,FALSE)</f>
        <v>54258</v>
      </c>
      <c r="L1757">
        <f>VLOOKUP($G1757,county_facts!$A:$BB,8,FALSE)</f>
        <v>9</v>
      </c>
      <c r="M1757">
        <f>VLOOKUP($G1757,county_facts!$A:$BB,9,FALSE)</f>
        <v>31.9</v>
      </c>
      <c r="N1757">
        <f>VLOOKUP($G1757,county_facts!$A:$BB,10,FALSE)</f>
        <v>11.4</v>
      </c>
      <c r="O1757">
        <f>VLOOKUP($G1757,county_facts!$A:$BB,11,FALSE)</f>
        <v>50.6</v>
      </c>
      <c r="P1757">
        <f>VLOOKUP($G1757,county_facts!$A:$BB,12,FALSE)</f>
        <v>96.9</v>
      </c>
      <c r="Q1757">
        <f>VLOOKUP($G1757,county_facts!$A:$BB,13,FALSE)</f>
        <v>0.6</v>
      </c>
      <c r="R1757">
        <f>VLOOKUP($G1757,county_facts!$A:$BB,14,FALSE)</f>
        <v>1.5</v>
      </c>
      <c r="S1757">
        <f>VLOOKUP($G1757,county_facts!$A:$BB,15,FALSE)</f>
        <v>0.5</v>
      </c>
      <c r="T1757">
        <f>VLOOKUP($G1757,county_facts!$A:$BB,16,FALSE)</f>
        <v>0</v>
      </c>
      <c r="U1757">
        <f>VLOOKUP($G1757,county_facts!$A:$BB,17,FALSE)</f>
        <v>0.4</v>
      </c>
      <c r="V1757">
        <f>VLOOKUP($G1757,county_facts!$A:$BB,18,FALSE)</f>
        <v>95.1</v>
      </c>
      <c r="W1757">
        <f>VLOOKUP($G1757,county_facts!$A:$BB,19,FALSE)</f>
        <v>3.1</v>
      </c>
      <c r="X1757">
        <f>VLOOKUP($G1757,county_facts!$A:$BB,20,FALSE)</f>
        <v>89.2</v>
      </c>
      <c r="Y1757">
        <f>VLOOKUP($G1757,county_facts!$A:$BB,21,FALSE)</f>
        <v>34.9</v>
      </c>
      <c r="Z1757">
        <f>VLOOKUP($G1757,county_facts!$A:$BB,22,FALSE)</f>
        <v>94.2</v>
      </c>
      <c r="AA1757">
        <f>VLOOKUP($G1757,county_facts!$A:$BB,23,FALSE)</f>
        <v>56.6</v>
      </c>
      <c r="AB1757">
        <f>VLOOKUP($G1757,county_facts!$A:$BB,24,FALSE)</f>
        <v>12.2</v>
      </c>
      <c r="AC1757">
        <f>VLOOKUP($G1757,county_facts!$A:$BB,25,FALSE)</f>
        <v>1159</v>
      </c>
      <c r="AD1757">
        <f>VLOOKUP($G1757,county_facts!$A:$BB,26,FALSE)</f>
        <v>20.3</v>
      </c>
      <c r="AE1757">
        <f>VLOOKUP($G1757,county_facts!$A:$BB,27,FALSE)</f>
        <v>18034</v>
      </c>
      <c r="AF1757">
        <f>VLOOKUP($G1757,county_facts!$A:$BB,28,FALSE)</f>
        <v>71.099999999999994</v>
      </c>
      <c r="AG1757">
        <f>VLOOKUP($G1757,county_facts!$A:$BB,29,FALSE)</f>
        <v>15.7</v>
      </c>
      <c r="AH1757">
        <f>VLOOKUP($G1757,county_facts!$A:$BB,30,FALSE)</f>
        <v>86300</v>
      </c>
      <c r="AI1757">
        <f>VLOOKUP($G1757,county_facts!$A:$BB,31,FALSE)</f>
        <v>15714</v>
      </c>
      <c r="AJ1757">
        <f>VLOOKUP($G1757,county_facts!$A:$BB,32,FALSE)</f>
        <v>3.45</v>
      </c>
      <c r="AK1757">
        <f>VLOOKUP($G1757,county_facts!$A:$BB,33,FALSE)</f>
        <v>13668</v>
      </c>
      <c r="AL1757">
        <f>VLOOKUP($G1757,county_facts!$A:$BB,34,FALSE)</f>
        <v>31395</v>
      </c>
      <c r="AM1757">
        <f>VLOOKUP($G1757,county_facts!$A:$BB,35,FALSE)</f>
        <v>30.5</v>
      </c>
      <c r="AN1757">
        <f>VLOOKUP($G1757,county_facts!$A:$BB,36,FALSE)</f>
        <v>771</v>
      </c>
      <c r="AO1757">
        <f>VLOOKUP($G1757,county_facts!$A:$BB,37,FALSE)</f>
        <v>11360</v>
      </c>
      <c r="AP1757">
        <f>VLOOKUP($G1757,county_facts!$A:$BB,38,FALSE)</f>
        <v>-0.3</v>
      </c>
      <c r="AQ1757">
        <f>VLOOKUP($G1757,county_facts!$A:$BB,39,FALSE)</f>
        <v>4427</v>
      </c>
      <c r="AR1757">
        <f>VLOOKUP($G1757,county_facts!$A:$BB,40,FALSE)</f>
        <v>4417</v>
      </c>
      <c r="AS1757">
        <f>VLOOKUP($G1757,county_facts!$A:$BB,41,FALSE)</f>
        <v>0</v>
      </c>
      <c r="AT1757">
        <f>VLOOKUP($G1757,county_facts!$A:$BB,42,FALSE)</f>
        <v>0</v>
      </c>
      <c r="AU1757">
        <f>VLOOKUP($G1757,county_facts!$A:$BB,43,FALSE)</f>
        <v>0</v>
      </c>
      <c r="AV1757">
        <f>VLOOKUP($G1757,county_facts!$A:$BB,44,FALSE)</f>
        <v>0</v>
      </c>
      <c r="AW1757">
        <f>VLOOKUP($G1757,county_facts!$A:$BB,45,FALSE)</f>
        <v>78</v>
      </c>
      <c r="AX1757">
        <f>VLOOKUP($G1757,county_facts!$A:$BB,46,FALSE)</f>
        <v>0</v>
      </c>
      <c r="AY1757">
        <f>VLOOKUP($G1757,county_facts!$A:$BB,47,FALSE)</f>
        <v>0</v>
      </c>
      <c r="AZ1757">
        <f>VLOOKUP($G1757,county_facts!$A:$BB,48,FALSE)</f>
        <v>0</v>
      </c>
      <c r="BA1757">
        <f>VLOOKUP($G1757,county_facts!$A:$BB,49,FALSE)</f>
        <v>504755</v>
      </c>
      <c r="BB1757">
        <f>VLOOKUP($G1757,county_facts!$A:$BB,50,FALSE)</f>
        <v>9897</v>
      </c>
      <c r="BC1757">
        <f>VLOOKUP($G1757,county_facts!$A:$BB,51,FALSE)</f>
        <v>48530</v>
      </c>
      <c r="BD1757">
        <f>VLOOKUP($G1757,county_facts!$A:$BB,52,FALSE)</f>
        <v>99</v>
      </c>
      <c r="BE1757">
        <f>VLOOKUP($G1757,county_facts!$A:$BB,53,FALSE)</f>
        <v>1279.26</v>
      </c>
      <c r="BF1757">
        <f>VLOOKUP($G1757,county_facts!$A:$BB,54,FALSE)</f>
        <v>42.4</v>
      </c>
    </row>
    <row r="1758" spans="1:58" x14ac:dyDescent="0.3">
      <c r="A1758" t="s">
        <v>6</v>
      </c>
      <c r="B1758" t="s">
        <v>700</v>
      </c>
      <c r="C1758">
        <v>676</v>
      </c>
      <c r="D1758" t="s">
        <v>622</v>
      </c>
      <c r="E1758">
        <v>971</v>
      </c>
      <c r="F1758">
        <v>0.69618949500000005</v>
      </c>
      <c r="G1758">
        <v>48321</v>
      </c>
      <c r="H1758">
        <f>VLOOKUP($G1758,county_facts!$A:$BB,4,FALSE)</f>
        <v>36519</v>
      </c>
      <c r="I1758">
        <f>VLOOKUP($G1758,county_facts!$A:$BB,5,FALSE)</f>
        <v>36702</v>
      </c>
      <c r="J1758">
        <f>VLOOKUP($G1758,county_facts!$A:$BB,6,FALSE)</f>
        <v>-0.5</v>
      </c>
      <c r="K1758">
        <f>VLOOKUP($G1758,county_facts!$A:$BB,7,FALSE)</f>
        <v>36702</v>
      </c>
      <c r="L1758">
        <f>VLOOKUP($G1758,county_facts!$A:$BB,8,FALSE)</f>
        <v>7.1</v>
      </c>
      <c r="M1758">
        <f>VLOOKUP($G1758,county_facts!$A:$BB,9,FALSE)</f>
        <v>25.5</v>
      </c>
      <c r="N1758">
        <f>VLOOKUP($G1758,county_facts!$A:$BB,10,FALSE)</f>
        <v>15.8</v>
      </c>
      <c r="O1758">
        <f>VLOOKUP($G1758,county_facts!$A:$BB,11,FALSE)</f>
        <v>50.2</v>
      </c>
      <c r="P1758">
        <f>VLOOKUP($G1758,county_facts!$A:$BB,12,FALSE)</f>
        <v>83.5</v>
      </c>
      <c r="Q1758">
        <f>VLOOKUP($G1758,county_facts!$A:$BB,13,FALSE)</f>
        <v>11.5</v>
      </c>
      <c r="R1758">
        <f>VLOOKUP($G1758,county_facts!$A:$BB,14,FALSE)</f>
        <v>1.3</v>
      </c>
      <c r="S1758">
        <f>VLOOKUP($G1758,county_facts!$A:$BB,15,FALSE)</f>
        <v>2.2000000000000002</v>
      </c>
      <c r="T1758">
        <f>VLOOKUP($G1758,county_facts!$A:$BB,16,FALSE)</f>
        <v>0.1</v>
      </c>
      <c r="U1758">
        <f>VLOOKUP($G1758,county_facts!$A:$BB,17,FALSE)</f>
        <v>1.4</v>
      </c>
      <c r="V1758">
        <f>VLOOKUP($G1758,county_facts!$A:$BB,18,FALSE)</f>
        <v>40.4</v>
      </c>
      <c r="W1758">
        <f>VLOOKUP($G1758,county_facts!$A:$BB,19,FALSE)</f>
        <v>45.7</v>
      </c>
      <c r="X1758">
        <f>VLOOKUP($G1758,county_facts!$A:$BB,20,FALSE)</f>
        <v>90.7</v>
      </c>
      <c r="Y1758">
        <f>VLOOKUP($G1758,county_facts!$A:$BB,21,FALSE)</f>
        <v>10.7</v>
      </c>
      <c r="Z1758">
        <f>VLOOKUP($G1758,county_facts!$A:$BB,22,FALSE)</f>
        <v>28</v>
      </c>
      <c r="AA1758">
        <f>VLOOKUP($G1758,county_facts!$A:$BB,23,FALSE)</f>
        <v>78.099999999999994</v>
      </c>
      <c r="AB1758">
        <f>VLOOKUP($G1758,county_facts!$A:$BB,24,FALSE)</f>
        <v>14.5</v>
      </c>
      <c r="AC1758">
        <f>VLOOKUP($G1758,county_facts!$A:$BB,25,FALSE)</f>
        <v>2636</v>
      </c>
      <c r="AD1758">
        <f>VLOOKUP($G1758,county_facts!$A:$BB,26,FALSE)</f>
        <v>22.7</v>
      </c>
      <c r="AE1758">
        <f>VLOOKUP($G1758,county_facts!$A:$BB,27,FALSE)</f>
        <v>19013</v>
      </c>
      <c r="AF1758">
        <f>VLOOKUP($G1758,county_facts!$A:$BB,28,FALSE)</f>
        <v>70.2</v>
      </c>
      <c r="AG1758">
        <f>VLOOKUP($G1758,county_facts!$A:$BB,29,FALSE)</f>
        <v>13.7</v>
      </c>
      <c r="AH1758">
        <f>VLOOKUP($G1758,county_facts!$A:$BB,30,FALSE)</f>
        <v>92000</v>
      </c>
      <c r="AI1758">
        <f>VLOOKUP($G1758,county_facts!$A:$BB,31,FALSE)</f>
        <v>13260</v>
      </c>
      <c r="AJ1758">
        <f>VLOOKUP($G1758,county_facts!$A:$BB,32,FALSE)</f>
        <v>2.72</v>
      </c>
      <c r="AK1758">
        <f>VLOOKUP($G1758,county_facts!$A:$BB,33,FALSE)</f>
        <v>23389</v>
      </c>
      <c r="AL1758">
        <f>VLOOKUP($G1758,county_facts!$A:$BB,34,FALSE)</f>
        <v>43096</v>
      </c>
      <c r="AM1758">
        <f>VLOOKUP($G1758,county_facts!$A:$BB,35,FALSE)</f>
        <v>21.1</v>
      </c>
      <c r="AN1758">
        <f>VLOOKUP($G1758,county_facts!$A:$BB,36,FALSE)</f>
        <v>730</v>
      </c>
      <c r="AO1758">
        <f>VLOOKUP($G1758,county_facts!$A:$BB,37,FALSE)</f>
        <v>7902</v>
      </c>
      <c r="AP1758">
        <f>VLOOKUP($G1758,county_facts!$A:$BB,38,FALSE)</f>
        <v>-6.4</v>
      </c>
      <c r="AQ1758">
        <f>VLOOKUP($G1758,county_facts!$A:$BB,39,FALSE)</f>
        <v>2561</v>
      </c>
      <c r="AR1758">
        <f>VLOOKUP($G1758,county_facts!$A:$BB,40,FALSE)</f>
        <v>2943</v>
      </c>
      <c r="AS1758">
        <f>VLOOKUP($G1758,county_facts!$A:$BB,41,FALSE)</f>
        <v>0</v>
      </c>
      <c r="AT1758">
        <f>VLOOKUP($G1758,county_facts!$A:$BB,42,FALSE)</f>
        <v>0</v>
      </c>
      <c r="AU1758">
        <f>VLOOKUP($G1758,county_facts!$A:$BB,43,FALSE)</f>
        <v>0</v>
      </c>
      <c r="AV1758">
        <f>VLOOKUP($G1758,county_facts!$A:$BB,44,FALSE)</f>
        <v>0</v>
      </c>
      <c r="AW1758">
        <f>VLOOKUP($G1758,county_facts!$A:$BB,45,FALSE)</f>
        <v>0</v>
      </c>
      <c r="AX1758">
        <f>VLOOKUP($G1758,county_facts!$A:$BB,46,FALSE)</f>
        <v>23</v>
      </c>
      <c r="AY1758">
        <f>VLOOKUP($G1758,county_facts!$A:$BB,47,FALSE)</f>
        <v>0</v>
      </c>
      <c r="AZ1758">
        <f>VLOOKUP($G1758,county_facts!$A:$BB,48,FALSE)</f>
        <v>0</v>
      </c>
      <c r="BA1758">
        <f>VLOOKUP($G1758,county_facts!$A:$BB,49,FALSE)</f>
        <v>313945</v>
      </c>
      <c r="BB1758">
        <f>VLOOKUP($G1758,county_facts!$A:$BB,50,FALSE)</f>
        <v>8547</v>
      </c>
      <c r="BC1758">
        <f>VLOOKUP($G1758,county_facts!$A:$BB,51,FALSE)</f>
        <v>38800</v>
      </c>
      <c r="BD1758">
        <f>VLOOKUP($G1758,county_facts!$A:$BB,52,FALSE)</f>
        <v>222</v>
      </c>
      <c r="BE1758">
        <f>VLOOKUP($G1758,county_facts!$A:$BB,53,FALSE)</f>
        <v>1100.28</v>
      </c>
      <c r="BF1758">
        <f>VLOOKUP($G1758,county_facts!$A:$BB,54,FALSE)</f>
        <v>33.4</v>
      </c>
    </row>
    <row r="1759" spans="1:58" x14ac:dyDescent="0.3">
      <c r="A1759" t="s">
        <v>9</v>
      </c>
      <c r="B1759" t="s">
        <v>700</v>
      </c>
      <c r="C1759">
        <v>295</v>
      </c>
      <c r="D1759" t="s">
        <v>622</v>
      </c>
      <c r="E1759">
        <v>971</v>
      </c>
      <c r="F1759">
        <v>0.30381050500000001</v>
      </c>
      <c r="G1759">
        <v>48321</v>
      </c>
      <c r="H1759">
        <f>VLOOKUP($G1759,county_facts!$A:$BB,4,FALSE)</f>
        <v>36519</v>
      </c>
      <c r="I1759">
        <f>VLOOKUP($G1759,county_facts!$A:$BB,5,FALSE)</f>
        <v>36702</v>
      </c>
      <c r="J1759">
        <f>VLOOKUP($G1759,county_facts!$A:$BB,6,FALSE)</f>
        <v>-0.5</v>
      </c>
      <c r="K1759">
        <f>VLOOKUP($G1759,county_facts!$A:$BB,7,FALSE)</f>
        <v>36702</v>
      </c>
      <c r="L1759">
        <f>VLOOKUP($G1759,county_facts!$A:$BB,8,FALSE)</f>
        <v>7.1</v>
      </c>
      <c r="M1759">
        <f>VLOOKUP($G1759,county_facts!$A:$BB,9,FALSE)</f>
        <v>25.5</v>
      </c>
      <c r="N1759">
        <f>VLOOKUP($G1759,county_facts!$A:$BB,10,FALSE)</f>
        <v>15.8</v>
      </c>
      <c r="O1759">
        <f>VLOOKUP($G1759,county_facts!$A:$BB,11,FALSE)</f>
        <v>50.2</v>
      </c>
      <c r="P1759">
        <f>VLOOKUP($G1759,county_facts!$A:$BB,12,FALSE)</f>
        <v>83.5</v>
      </c>
      <c r="Q1759">
        <f>VLOOKUP($G1759,county_facts!$A:$BB,13,FALSE)</f>
        <v>11.5</v>
      </c>
      <c r="R1759">
        <f>VLOOKUP($G1759,county_facts!$A:$BB,14,FALSE)</f>
        <v>1.3</v>
      </c>
      <c r="S1759">
        <f>VLOOKUP($G1759,county_facts!$A:$BB,15,FALSE)</f>
        <v>2.2000000000000002</v>
      </c>
      <c r="T1759">
        <f>VLOOKUP($G1759,county_facts!$A:$BB,16,FALSE)</f>
        <v>0.1</v>
      </c>
      <c r="U1759">
        <f>VLOOKUP($G1759,county_facts!$A:$BB,17,FALSE)</f>
        <v>1.4</v>
      </c>
      <c r="V1759">
        <f>VLOOKUP($G1759,county_facts!$A:$BB,18,FALSE)</f>
        <v>40.4</v>
      </c>
      <c r="W1759">
        <f>VLOOKUP($G1759,county_facts!$A:$BB,19,FALSE)</f>
        <v>45.7</v>
      </c>
      <c r="X1759">
        <f>VLOOKUP($G1759,county_facts!$A:$BB,20,FALSE)</f>
        <v>90.7</v>
      </c>
      <c r="Y1759">
        <f>VLOOKUP($G1759,county_facts!$A:$BB,21,FALSE)</f>
        <v>10.7</v>
      </c>
      <c r="Z1759">
        <f>VLOOKUP($G1759,county_facts!$A:$BB,22,FALSE)</f>
        <v>28</v>
      </c>
      <c r="AA1759">
        <f>VLOOKUP($G1759,county_facts!$A:$BB,23,FALSE)</f>
        <v>78.099999999999994</v>
      </c>
      <c r="AB1759">
        <f>VLOOKUP($G1759,county_facts!$A:$BB,24,FALSE)</f>
        <v>14.5</v>
      </c>
      <c r="AC1759">
        <f>VLOOKUP($G1759,county_facts!$A:$BB,25,FALSE)</f>
        <v>2636</v>
      </c>
      <c r="AD1759">
        <f>VLOOKUP($G1759,county_facts!$A:$BB,26,FALSE)</f>
        <v>22.7</v>
      </c>
      <c r="AE1759">
        <f>VLOOKUP($G1759,county_facts!$A:$BB,27,FALSE)</f>
        <v>19013</v>
      </c>
      <c r="AF1759">
        <f>VLOOKUP($G1759,county_facts!$A:$BB,28,FALSE)</f>
        <v>70.2</v>
      </c>
      <c r="AG1759">
        <f>VLOOKUP($G1759,county_facts!$A:$BB,29,FALSE)</f>
        <v>13.7</v>
      </c>
      <c r="AH1759">
        <f>VLOOKUP($G1759,county_facts!$A:$BB,30,FALSE)</f>
        <v>92000</v>
      </c>
      <c r="AI1759">
        <f>VLOOKUP($G1759,county_facts!$A:$BB,31,FALSE)</f>
        <v>13260</v>
      </c>
      <c r="AJ1759">
        <f>VLOOKUP($G1759,county_facts!$A:$BB,32,FALSE)</f>
        <v>2.72</v>
      </c>
      <c r="AK1759">
        <f>VLOOKUP($G1759,county_facts!$A:$BB,33,FALSE)</f>
        <v>23389</v>
      </c>
      <c r="AL1759">
        <f>VLOOKUP($G1759,county_facts!$A:$BB,34,FALSE)</f>
        <v>43096</v>
      </c>
      <c r="AM1759">
        <f>VLOOKUP($G1759,county_facts!$A:$BB,35,FALSE)</f>
        <v>21.1</v>
      </c>
      <c r="AN1759">
        <f>VLOOKUP($G1759,county_facts!$A:$BB,36,FALSE)</f>
        <v>730</v>
      </c>
      <c r="AO1759">
        <f>VLOOKUP($G1759,county_facts!$A:$BB,37,FALSE)</f>
        <v>7902</v>
      </c>
      <c r="AP1759">
        <f>VLOOKUP($G1759,county_facts!$A:$BB,38,FALSE)</f>
        <v>-6.4</v>
      </c>
      <c r="AQ1759">
        <f>VLOOKUP($G1759,county_facts!$A:$BB,39,FALSE)</f>
        <v>2561</v>
      </c>
      <c r="AR1759">
        <f>VLOOKUP($G1759,county_facts!$A:$BB,40,FALSE)</f>
        <v>2943</v>
      </c>
      <c r="AS1759">
        <f>VLOOKUP($G1759,county_facts!$A:$BB,41,FALSE)</f>
        <v>0</v>
      </c>
      <c r="AT1759">
        <f>VLOOKUP($G1759,county_facts!$A:$BB,42,FALSE)</f>
        <v>0</v>
      </c>
      <c r="AU1759">
        <f>VLOOKUP($G1759,county_facts!$A:$BB,43,FALSE)</f>
        <v>0</v>
      </c>
      <c r="AV1759">
        <f>VLOOKUP($G1759,county_facts!$A:$BB,44,FALSE)</f>
        <v>0</v>
      </c>
      <c r="AW1759">
        <f>VLOOKUP($G1759,county_facts!$A:$BB,45,FALSE)</f>
        <v>0</v>
      </c>
      <c r="AX1759">
        <f>VLOOKUP($G1759,county_facts!$A:$BB,46,FALSE)</f>
        <v>23</v>
      </c>
      <c r="AY1759">
        <f>VLOOKUP($G1759,county_facts!$A:$BB,47,FALSE)</f>
        <v>0</v>
      </c>
      <c r="AZ1759">
        <f>VLOOKUP($G1759,county_facts!$A:$BB,48,FALSE)</f>
        <v>0</v>
      </c>
      <c r="BA1759">
        <f>VLOOKUP($G1759,county_facts!$A:$BB,49,FALSE)</f>
        <v>313945</v>
      </c>
      <c r="BB1759">
        <f>VLOOKUP($G1759,county_facts!$A:$BB,50,FALSE)</f>
        <v>8547</v>
      </c>
      <c r="BC1759">
        <f>VLOOKUP($G1759,county_facts!$A:$BB,51,FALSE)</f>
        <v>38800</v>
      </c>
      <c r="BD1759">
        <f>VLOOKUP($G1759,county_facts!$A:$BB,52,FALSE)</f>
        <v>222</v>
      </c>
      <c r="BE1759">
        <f>VLOOKUP($G1759,county_facts!$A:$BB,53,FALSE)</f>
        <v>1100.28</v>
      </c>
      <c r="BF1759">
        <f>VLOOKUP($G1759,county_facts!$A:$BB,54,FALSE)</f>
        <v>33.4</v>
      </c>
    </row>
    <row r="1760" spans="1:58" x14ac:dyDescent="0.3">
      <c r="A1760" t="s">
        <v>6</v>
      </c>
      <c r="B1760" t="s">
        <v>701</v>
      </c>
      <c r="C1760">
        <v>118</v>
      </c>
      <c r="D1760" t="s">
        <v>622</v>
      </c>
      <c r="E1760">
        <v>171</v>
      </c>
      <c r="F1760">
        <v>0.69005848000000003</v>
      </c>
      <c r="G1760">
        <v>48319</v>
      </c>
      <c r="H1760">
        <f>VLOOKUP($G1760,county_facts!$A:$BB,4,FALSE)</f>
        <v>4071</v>
      </c>
      <c r="I1760">
        <f>VLOOKUP($G1760,county_facts!$A:$BB,5,FALSE)</f>
        <v>4012</v>
      </c>
      <c r="J1760">
        <f>VLOOKUP($G1760,county_facts!$A:$BB,6,FALSE)</f>
        <v>1.5</v>
      </c>
      <c r="K1760">
        <f>VLOOKUP($G1760,county_facts!$A:$BB,7,FALSE)</f>
        <v>4012</v>
      </c>
      <c r="L1760">
        <f>VLOOKUP($G1760,county_facts!$A:$BB,8,FALSE)</f>
        <v>4.0999999999999996</v>
      </c>
      <c r="M1760">
        <f>VLOOKUP($G1760,county_facts!$A:$BB,9,FALSE)</f>
        <v>20.100000000000001</v>
      </c>
      <c r="N1760">
        <f>VLOOKUP($G1760,county_facts!$A:$BB,10,FALSE)</f>
        <v>27.4</v>
      </c>
      <c r="O1760">
        <f>VLOOKUP($G1760,county_facts!$A:$BB,11,FALSE)</f>
        <v>50.3</v>
      </c>
      <c r="P1760">
        <f>VLOOKUP($G1760,county_facts!$A:$BB,12,FALSE)</f>
        <v>96.9</v>
      </c>
      <c r="Q1760">
        <f>VLOOKUP($G1760,county_facts!$A:$BB,13,FALSE)</f>
        <v>1</v>
      </c>
      <c r="R1760">
        <f>VLOOKUP($G1760,county_facts!$A:$BB,14,FALSE)</f>
        <v>0.6</v>
      </c>
      <c r="S1760">
        <f>VLOOKUP($G1760,county_facts!$A:$BB,15,FALSE)</f>
        <v>0.2</v>
      </c>
      <c r="T1760">
        <f>VLOOKUP($G1760,county_facts!$A:$BB,16,FALSE)</f>
        <v>0.2</v>
      </c>
      <c r="U1760">
        <f>VLOOKUP($G1760,county_facts!$A:$BB,17,FALSE)</f>
        <v>0.9</v>
      </c>
      <c r="V1760">
        <f>VLOOKUP($G1760,county_facts!$A:$BB,18,FALSE)</f>
        <v>23.8</v>
      </c>
      <c r="W1760">
        <f>VLOOKUP($G1760,county_facts!$A:$BB,19,FALSE)</f>
        <v>74.3</v>
      </c>
      <c r="X1760">
        <f>VLOOKUP($G1760,county_facts!$A:$BB,20,FALSE)</f>
        <v>90.1</v>
      </c>
      <c r="Y1760">
        <f>VLOOKUP($G1760,county_facts!$A:$BB,21,FALSE)</f>
        <v>8.3000000000000007</v>
      </c>
      <c r="Z1760">
        <f>VLOOKUP($G1760,county_facts!$A:$BB,22,FALSE)</f>
        <v>17</v>
      </c>
      <c r="AA1760">
        <f>VLOOKUP($G1760,county_facts!$A:$BB,23,FALSE)</f>
        <v>82</v>
      </c>
      <c r="AB1760">
        <f>VLOOKUP($G1760,county_facts!$A:$BB,24,FALSE)</f>
        <v>26.5</v>
      </c>
      <c r="AC1760">
        <f>VLOOKUP($G1760,county_facts!$A:$BB,25,FALSE)</f>
        <v>414</v>
      </c>
      <c r="AD1760">
        <f>VLOOKUP($G1760,county_facts!$A:$BB,26,FALSE)</f>
        <v>17.899999999999999</v>
      </c>
      <c r="AE1760">
        <f>VLOOKUP($G1760,county_facts!$A:$BB,27,FALSE)</f>
        <v>2747</v>
      </c>
      <c r="AF1760">
        <f>VLOOKUP($G1760,county_facts!$A:$BB,28,FALSE)</f>
        <v>83</v>
      </c>
      <c r="AG1760">
        <f>VLOOKUP($G1760,county_facts!$A:$BB,29,FALSE)</f>
        <v>2.8</v>
      </c>
      <c r="AH1760">
        <f>VLOOKUP($G1760,county_facts!$A:$BB,30,FALSE)</f>
        <v>170100</v>
      </c>
      <c r="AI1760">
        <f>VLOOKUP($G1760,county_facts!$A:$BB,31,FALSE)</f>
        <v>1699</v>
      </c>
      <c r="AJ1760">
        <f>VLOOKUP($G1760,county_facts!$A:$BB,32,FALSE)</f>
        <v>2.37</v>
      </c>
      <c r="AK1760">
        <f>VLOOKUP($G1760,county_facts!$A:$BB,33,FALSE)</f>
        <v>27504</v>
      </c>
      <c r="AL1760">
        <f>VLOOKUP($G1760,county_facts!$A:$BB,34,FALSE)</f>
        <v>46865</v>
      </c>
      <c r="AM1760">
        <f>VLOOKUP($G1760,county_facts!$A:$BB,35,FALSE)</f>
        <v>13.6</v>
      </c>
      <c r="AN1760">
        <f>VLOOKUP($G1760,county_facts!$A:$BB,36,FALSE)</f>
        <v>134</v>
      </c>
      <c r="AO1760">
        <f>VLOOKUP($G1760,county_facts!$A:$BB,37,FALSE)</f>
        <v>828</v>
      </c>
      <c r="AP1760">
        <f>VLOOKUP($G1760,county_facts!$A:$BB,38,FALSE)</f>
        <v>0.2</v>
      </c>
      <c r="AQ1760">
        <f>VLOOKUP($G1760,county_facts!$A:$BB,39,FALSE)</f>
        <v>566</v>
      </c>
      <c r="AR1760">
        <f>VLOOKUP($G1760,county_facts!$A:$BB,40,FALSE)</f>
        <v>827</v>
      </c>
      <c r="AS1760">
        <f>VLOOKUP($G1760,county_facts!$A:$BB,41,FALSE)</f>
        <v>0</v>
      </c>
      <c r="AT1760">
        <f>VLOOKUP($G1760,county_facts!$A:$BB,42,FALSE)</f>
        <v>0</v>
      </c>
      <c r="AU1760">
        <f>VLOOKUP($G1760,county_facts!$A:$BB,43,FALSE)</f>
        <v>0</v>
      </c>
      <c r="AV1760">
        <f>VLOOKUP($G1760,county_facts!$A:$BB,44,FALSE)</f>
        <v>0</v>
      </c>
      <c r="AW1760">
        <f>VLOOKUP($G1760,county_facts!$A:$BB,45,FALSE)</f>
        <v>0</v>
      </c>
      <c r="AX1760">
        <f>VLOOKUP($G1760,county_facts!$A:$BB,46,FALSE)</f>
        <v>0</v>
      </c>
      <c r="AY1760">
        <f>VLOOKUP($G1760,county_facts!$A:$BB,47,FALSE)</f>
        <v>0</v>
      </c>
      <c r="AZ1760">
        <f>VLOOKUP($G1760,county_facts!$A:$BB,48,FALSE)</f>
        <v>41336</v>
      </c>
      <c r="BA1760">
        <f>VLOOKUP($G1760,county_facts!$A:$BB,49,FALSE)</f>
        <v>28978</v>
      </c>
      <c r="BB1760">
        <f>VLOOKUP($G1760,county_facts!$A:$BB,50,FALSE)</f>
        <v>7426</v>
      </c>
      <c r="BC1760">
        <f>VLOOKUP($G1760,county_facts!$A:$BB,51,FALSE)</f>
        <v>3659</v>
      </c>
      <c r="BD1760">
        <f>VLOOKUP($G1760,county_facts!$A:$BB,52,FALSE)</f>
        <v>4</v>
      </c>
      <c r="BE1760">
        <f>VLOOKUP($G1760,county_facts!$A:$BB,53,FALSE)</f>
        <v>928.8</v>
      </c>
      <c r="BF1760">
        <f>VLOOKUP($G1760,county_facts!$A:$BB,54,FALSE)</f>
        <v>4.3</v>
      </c>
    </row>
    <row r="1761" spans="1:58" x14ac:dyDescent="0.3">
      <c r="A1761" t="s">
        <v>9</v>
      </c>
      <c r="B1761" t="s">
        <v>701</v>
      </c>
      <c r="C1761">
        <v>53</v>
      </c>
      <c r="D1761" t="s">
        <v>622</v>
      </c>
      <c r="E1761">
        <v>171</v>
      </c>
      <c r="F1761">
        <v>0.30994152000000003</v>
      </c>
      <c r="G1761">
        <v>48319</v>
      </c>
      <c r="H1761">
        <f>VLOOKUP($G1761,county_facts!$A:$BB,4,FALSE)</f>
        <v>4071</v>
      </c>
      <c r="I1761">
        <f>VLOOKUP($G1761,county_facts!$A:$BB,5,FALSE)</f>
        <v>4012</v>
      </c>
      <c r="J1761">
        <f>VLOOKUP($G1761,county_facts!$A:$BB,6,FALSE)</f>
        <v>1.5</v>
      </c>
      <c r="K1761">
        <f>VLOOKUP($G1761,county_facts!$A:$BB,7,FALSE)</f>
        <v>4012</v>
      </c>
      <c r="L1761">
        <f>VLOOKUP($G1761,county_facts!$A:$BB,8,FALSE)</f>
        <v>4.0999999999999996</v>
      </c>
      <c r="M1761">
        <f>VLOOKUP($G1761,county_facts!$A:$BB,9,FALSE)</f>
        <v>20.100000000000001</v>
      </c>
      <c r="N1761">
        <f>VLOOKUP($G1761,county_facts!$A:$BB,10,FALSE)</f>
        <v>27.4</v>
      </c>
      <c r="O1761">
        <f>VLOOKUP($G1761,county_facts!$A:$BB,11,FALSE)</f>
        <v>50.3</v>
      </c>
      <c r="P1761">
        <f>VLOOKUP($G1761,county_facts!$A:$BB,12,FALSE)</f>
        <v>96.9</v>
      </c>
      <c r="Q1761">
        <f>VLOOKUP($G1761,county_facts!$A:$BB,13,FALSE)</f>
        <v>1</v>
      </c>
      <c r="R1761">
        <f>VLOOKUP($G1761,county_facts!$A:$BB,14,FALSE)</f>
        <v>0.6</v>
      </c>
      <c r="S1761">
        <f>VLOOKUP($G1761,county_facts!$A:$BB,15,FALSE)</f>
        <v>0.2</v>
      </c>
      <c r="T1761">
        <f>VLOOKUP($G1761,county_facts!$A:$BB,16,FALSE)</f>
        <v>0.2</v>
      </c>
      <c r="U1761">
        <f>VLOOKUP($G1761,county_facts!$A:$BB,17,FALSE)</f>
        <v>0.9</v>
      </c>
      <c r="V1761">
        <f>VLOOKUP($G1761,county_facts!$A:$BB,18,FALSE)</f>
        <v>23.8</v>
      </c>
      <c r="W1761">
        <f>VLOOKUP($G1761,county_facts!$A:$BB,19,FALSE)</f>
        <v>74.3</v>
      </c>
      <c r="X1761">
        <f>VLOOKUP($G1761,county_facts!$A:$BB,20,FALSE)</f>
        <v>90.1</v>
      </c>
      <c r="Y1761">
        <f>VLOOKUP($G1761,county_facts!$A:$BB,21,FALSE)</f>
        <v>8.3000000000000007</v>
      </c>
      <c r="Z1761">
        <f>VLOOKUP($G1761,county_facts!$A:$BB,22,FALSE)</f>
        <v>17</v>
      </c>
      <c r="AA1761">
        <f>VLOOKUP($G1761,county_facts!$A:$BB,23,FALSE)</f>
        <v>82</v>
      </c>
      <c r="AB1761">
        <f>VLOOKUP($G1761,county_facts!$A:$BB,24,FALSE)</f>
        <v>26.5</v>
      </c>
      <c r="AC1761">
        <f>VLOOKUP($G1761,county_facts!$A:$BB,25,FALSE)</f>
        <v>414</v>
      </c>
      <c r="AD1761">
        <f>VLOOKUP($G1761,county_facts!$A:$BB,26,FALSE)</f>
        <v>17.899999999999999</v>
      </c>
      <c r="AE1761">
        <f>VLOOKUP($G1761,county_facts!$A:$BB,27,FALSE)</f>
        <v>2747</v>
      </c>
      <c r="AF1761">
        <f>VLOOKUP($G1761,county_facts!$A:$BB,28,FALSE)</f>
        <v>83</v>
      </c>
      <c r="AG1761">
        <f>VLOOKUP($G1761,county_facts!$A:$BB,29,FALSE)</f>
        <v>2.8</v>
      </c>
      <c r="AH1761">
        <f>VLOOKUP($G1761,county_facts!$A:$BB,30,FALSE)</f>
        <v>170100</v>
      </c>
      <c r="AI1761">
        <f>VLOOKUP($G1761,county_facts!$A:$BB,31,FALSE)</f>
        <v>1699</v>
      </c>
      <c r="AJ1761">
        <f>VLOOKUP($G1761,county_facts!$A:$BB,32,FALSE)</f>
        <v>2.37</v>
      </c>
      <c r="AK1761">
        <f>VLOOKUP($G1761,county_facts!$A:$BB,33,FALSE)</f>
        <v>27504</v>
      </c>
      <c r="AL1761">
        <f>VLOOKUP($G1761,county_facts!$A:$BB,34,FALSE)</f>
        <v>46865</v>
      </c>
      <c r="AM1761">
        <f>VLOOKUP($G1761,county_facts!$A:$BB,35,FALSE)</f>
        <v>13.6</v>
      </c>
      <c r="AN1761">
        <f>VLOOKUP($G1761,county_facts!$A:$BB,36,FALSE)</f>
        <v>134</v>
      </c>
      <c r="AO1761">
        <f>VLOOKUP($G1761,county_facts!$A:$BB,37,FALSE)</f>
        <v>828</v>
      </c>
      <c r="AP1761">
        <f>VLOOKUP($G1761,county_facts!$A:$BB,38,FALSE)</f>
        <v>0.2</v>
      </c>
      <c r="AQ1761">
        <f>VLOOKUP($G1761,county_facts!$A:$BB,39,FALSE)</f>
        <v>566</v>
      </c>
      <c r="AR1761">
        <f>VLOOKUP($G1761,county_facts!$A:$BB,40,FALSE)</f>
        <v>827</v>
      </c>
      <c r="AS1761">
        <f>VLOOKUP($G1761,county_facts!$A:$BB,41,FALSE)</f>
        <v>0</v>
      </c>
      <c r="AT1761">
        <f>VLOOKUP($G1761,county_facts!$A:$BB,42,FALSE)</f>
        <v>0</v>
      </c>
      <c r="AU1761">
        <f>VLOOKUP($G1761,county_facts!$A:$BB,43,FALSE)</f>
        <v>0</v>
      </c>
      <c r="AV1761">
        <f>VLOOKUP($G1761,county_facts!$A:$BB,44,FALSE)</f>
        <v>0</v>
      </c>
      <c r="AW1761">
        <f>VLOOKUP($G1761,county_facts!$A:$BB,45,FALSE)</f>
        <v>0</v>
      </c>
      <c r="AX1761">
        <f>VLOOKUP($G1761,county_facts!$A:$BB,46,FALSE)</f>
        <v>0</v>
      </c>
      <c r="AY1761">
        <f>VLOOKUP($G1761,county_facts!$A:$BB,47,FALSE)</f>
        <v>0</v>
      </c>
      <c r="AZ1761">
        <f>VLOOKUP($G1761,county_facts!$A:$BB,48,FALSE)</f>
        <v>41336</v>
      </c>
      <c r="BA1761">
        <f>VLOOKUP($G1761,county_facts!$A:$BB,49,FALSE)</f>
        <v>28978</v>
      </c>
      <c r="BB1761">
        <f>VLOOKUP($G1761,county_facts!$A:$BB,50,FALSE)</f>
        <v>7426</v>
      </c>
      <c r="BC1761">
        <f>VLOOKUP($G1761,county_facts!$A:$BB,51,FALSE)</f>
        <v>3659</v>
      </c>
      <c r="BD1761">
        <f>VLOOKUP($G1761,county_facts!$A:$BB,52,FALSE)</f>
        <v>4</v>
      </c>
      <c r="BE1761">
        <f>VLOOKUP($G1761,county_facts!$A:$BB,53,FALSE)</f>
        <v>928.8</v>
      </c>
      <c r="BF1761">
        <f>VLOOKUP($G1761,county_facts!$A:$BB,54,FALSE)</f>
        <v>4.3</v>
      </c>
    </row>
    <row r="1762" spans="1:58" x14ac:dyDescent="0.3">
      <c r="A1762" t="s">
        <v>9</v>
      </c>
      <c r="B1762" t="s">
        <v>347</v>
      </c>
      <c r="C1762">
        <v>20</v>
      </c>
      <c r="D1762" t="s">
        <v>622</v>
      </c>
      <c r="E1762">
        <v>36</v>
      </c>
      <c r="F1762">
        <v>0.55555555599999995</v>
      </c>
      <c r="G1762">
        <v>48317</v>
      </c>
      <c r="H1762">
        <f>VLOOKUP($G1762,county_facts!$A:$BB,4,FALSE)</f>
        <v>5460</v>
      </c>
      <c r="I1762">
        <f>VLOOKUP($G1762,county_facts!$A:$BB,5,FALSE)</f>
        <v>4799</v>
      </c>
      <c r="J1762">
        <f>VLOOKUP($G1762,county_facts!$A:$BB,6,FALSE)</f>
        <v>13.8</v>
      </c>
      <c r="K1762">
        <f>VLOOKUP($G1762,county_facts!$A:$BB,7,FALSE)</f>
        <v>4799</v>
      </c>
      <c r="L1762">
        <f>VLOOKUP($G1762,county_facts!$A:$BB,8,FALSE)</f>
        <v>8.9</v>
      </c>
      <c r="M1762">
        <f>VLOOKUP($G1762,county_facts!$A:$BB,9,FALSE)</f>
        <v>30.2</v>
      </c>
      <c r="N1762">
        <f>VLOOKUP($G1762,county_facts!$A:$BB,10,FALSE)</f>
        <v>12.2</v>
      </c>
      <c r="O1762">
        <f>VLOOKUP($G1762,county_facts!$A:$BB,11,FALSE)</f>
        <v>50.2</v>
      </c>
      <c r="P1762">
        <f>VLOOKUP($G1762,county_facts!$A:$BB,12,FALSE)</f>
        <v>94.7</v>
      </c>
      <c r="Q1762">
        <f>VLOOKUP($G1762,county_facts!$A:$BB,13,FALSE)</f>
        <v>2.2999999999999998</v>
      </c>
      <c r="R1762">
        <f>VLOOKUP($G1762,county_facts!$A:$BB,14,FALSE)</f>
        <v>1.3</v>
      </c>
      <c r="S1762">
        <f>VLOOKUP($G1762,county_facts!$A:$BB,15,FALSE)</f>
        <v>0.3</v>
      </c>
      <c r="T1762">
        <f>VLOOKUP($G1762,county_facts!$A:$BB,16,FALSE)</f>
        <v>0.1</v>
      </c>
      <c r="U1762">
        <f>VLOOKUP($G1762,county_facts!$A:$BB,17,FALSE)</f>
        <v>1.2</v>
      </c>
      <c r="V1762">
        <f>VLOOKUP($G1762,county_facts!$A:$BB,18,FALSE)</f>
        <v>45.6</v>
      </c>
      <c r="W1762">
        <f>VLOOKUP($G1762,county_facts!$A:$BB,19,FALSE)</f>
        <v>51.1</v>
      </c>
      <c r="X1762">
        <f>VLOOKUP($G1762,county_facts!$A:$BB,20,FALSE)</f>
        <v>85.2</v>
      </c>
      <c r="Y1762">
        <f>VLOOKUP($G1762,county_facts!$A:$BB,21,FALSE)</f>
        <v>11.8</v>
      </c>
      <c r="Z1762">
        <f>VLOOKUP($G1762,county_facts!$A:$BB,22,FALSE)</f>
        <v>29.4</v>
      </c>
      <c r="AA1762">
        <f>VLOOKUP($G1762,county_facts!$A:$BB,23,FALSE)</f>
        <v>70.099999999999994</v>
      </c>
      <c r="AB1762">
        <f>VLOOKUP($G1762,county_facts!$A:$BB,24,FALSE)</f>
        <v>10.9</v>
      </c>
      <c r="AC1762">
        <f>VLOOKUP($G1762,county_facts!$A:$BB,25,FALSE)</f>
        <v>236</v>
      </c>
      <c r="AD1762">
        <f>VLOOKUP($G1762,county_facts!$A:$BB,26,FALSE)</f>
        <v>18.2</v>
      </c>
      <c r="AE1762">
        <f>VLOOKUP($G1762,county_facts!$A:$BB,27,FALSE)</f>
        <v>1863</v>
      </c>
      <c r="AF1762">
        <f>VLOOKUP($G1762,county_facts!$A:$BB,28,FALSE)</f>
        <v>74.8</v>
      </c>
      <c r="AG1762">
        <f>VLOOKUP($G1762,county_facts!$A:$BB,29,FALSE)</f>
        <v>4.5</v>
      </c>
      <c r="AH1762">
        <f>VLOOKUP($G1762,county_facts!$A:$BB,30,FALSE)</f>
        <v>72200</v>
      </c>
      <c r="AI1762">
        <f>VLOOKUP($G1762,county_facts!$A:$BB,31,FALSE)</f>
        <v>1555</v>
      </c>
      <c r="AJ1762">
        <f>VLOOKUP($G1762,county_facts!$A:$BB,32,FALSE)</f>
        <v>3.13</v>
      </c>
      <c r="AK1762">
        <f>VLOOKUP($G1762,county_facts!$A:$BB,33,FALSE)</f>
        <v>20859</v>
      </c>
      <c r="AL1762">
        <f>VLOOKUP($G1762,county_facts!$A:$BB,34,FALSE)</f>
        <v>42607</v>
      </c>
      <c r="AM1762">
        <f>VLOOKUP($G1762,county_facts!$A:$BB,35,FALSE)</f>
        <v>15.8</v>
      </c>
      <c r="AN1762">
        <f>VLOOKUP($G1762,county_facts!$A:$BB,36,FALSE)</f>
        <v>99</v>
      </c>
      <c r="AO1762">
        <f>VLOOKUP($G1762,county_facts!$A:$BB,37,FALSE)</f>
        <v>1104</v>
      </c>
      <c r="AP1762">
        <f>VLOOKUP($G1762,county_facts!$A:$BB,38,FALSE)</f>
        <v>9.9</v>
      </c>
      <c r="AQ1762">
        <f>VLOOKUP($G1762,county_facts!$A:$BB,39,FALSE)</f>
        <v>383</v>
      </c>
      <c r="AR1762">
        <f>VLOOKUP($G1762,county_facts!$A:$BB,40,FALSE)</f>
        <v>0</v>
      </c>
      <c r="AS1762">
        <f>VLOOKUP($G1762,county_facts!$A:$BB,41,FALSE)</f>
        <v>0</v>
      </c>
      <c r="AT1762">
        <f>VLOOKUP($G1762,county_facts!$A:$BB,42,FALSE)</f>
        <v>0</v>
      </c>
      <c r="AU1762">
        <f>VLOOKUP($G1762,county_facts!$A:$BB,43,FALSE)</f>
        <v>0</v>
      </c>
      <c r="AV1762">
        <f>VLOOKUP($G1762,county_facts!$A:$BB,44,FALSE)</f>
        <v>0</v>
      </c>
      <c r="AW1762">
        <f>VLOOKUP($G1762,county_facts!$A:$BB,45,FALSE)</f>
        <v>0</v>
      </c>
      <c r="AX1762">
        <f>VLOOKUP($G1762,county_facts!$A:$BB,46,FALSE)</f>
        <v>0</v>
      </c>
      <c r="AY1762">
        <f>VLOOKUP($G1762,county_facts!$A:$BB,47,FALSE)</f>
        <v>0</v>
      </c>
      <c r="AZ1762">
        <f>VLOOKUP($G1762,county_facts!$A:$BB,48,FALSE)</f>
        <v>24422</v>
      </c>
      <c r="BA1762">
        <f>VLOOKUP($G1762,county_facts!$A:$BB,49,FALSE)</f>
        <v>45368</v>
      </c>
      <c r="BB1762">
        <f>VLOOKUP($G1762,county_facts!$A:$BB,50,FALSE)</f>
        <v>10274</v>
      </c>
      <c r="BC1762">
        <f>VLOOKUP($G1762,county_facts!$A:$BB,51,FALSE)</f>
        <v>0</v>
      </c>
      <c r="BD1762">
        <f>VLOOKUP($G1762,county_facts!$A:$BB,52,FALSE)</f>
        <v>3</v>
      </c>
      <c r="BE1762">
        <f>VLOOKUP($G1762,county_facts!$A:$BB,53,FALSE)</f>
        <v>914.94</v>
      </c>
      <c r="BF1762">
        <f>VLOOKUP($G1762,county_facts!$A:$BB,54,FALSE)</f>
        <v>5.2</v>
      </c>
    </row>
    <row r="1763" spans="1:58" x14ac:dyDescent="0.3">
      <c r="A1763" t="s">
        <v>6</v>
      </c>
      <c r="B1763" t="s">
        <v>347</v>
      </c>
      <c r="C1763">
        <v>16</v>
      </c>
      <c r="D1763" t="s">
        <v>622</v>
      </c>
      <c r="E1763">
        <v>36</v>
      </c>
      <c r="F1763">
        <v>0.44444444399999999</v>
      </c>
      <c r="G1763">
        <v>48317</v>
      </c>
      <c r="H1763">
        <f>VLOOKUP($G1763,county_facts!$A:$BB,4,FALSE)</f>
        <v>5460</v>
      </c>
      <c r="I1763">
        <f>VLOOKUP($G1763,county_facts!$A:$BB,5,FALSE)</f>
        <v>4799</v>
      </c>
      <c r="J1763">
        <f>VLOOKUP($G1763,county_facts!$A:$BB,6,FALSE)</f>
        <v>13.8</v>
      </c>
      <c r="K1763">
        <f>VLOOKUP($G1763,county_facts!$A:$BB,7,FALSE)</f>
        <v>4799</v>
      </c>
      <c r="L1763">
        <f>VLOOKUP($G1763,county_facts!$A:$BB,8,FALSE)</f>
        <v>8.9</v>
      </c>
      <c r="M1763">
        <f>VLOOKUP($G1763,county_facts!$A:$BB,9,FALSE)</f>
        <v>30.2</v>
      </c>
      <c r="N1763">
        <f>VLOOKUP($G1763,county_facts!$A:$BB,10,FALSE)</f>
        <v>12.2</v>
      </c>
      <c r="O1763">
        <f>VLOOKUP($G1763,county_facts!$A:$BB,11,FALSE)</f>
        <v>50.2</v>
      </c>
      <c r="P1763">
        <f>VLOOKUP($G1763,county_facts!$A:$BB,12,FALSE)</f>
        <v>94.7</v>
      </c>
      <c r="Q1763">
        <f>VLOOKUP($G1763,county_facts!$A:$BB,13,FALSE)</f>
        <v>2.2999999999999998</v>
      </c>
      <c r="R1763">
        <f>VLOOKUP($G1763,county_facts!$A:$BB,14,FALSE)</f>
        <v>1.3</v>
      </c>
      <c r="S1763">
        <f>VLOOKUP($G1763,county_facts!$A:$BB,15,FALSE)</f>
        <v>0.3</v>
      </c>
      <c r="T1763">
        <f>VLOOKUP($G1763,county_facts!$A:$BB,16,FALSE)</f>
        <v>0.1</v>
      </c>
      <c r="U1763">
        <f>VLOOKUP($G1763,county_facts!$A:$BB,17,FALSE)</f>
        <v>1.2</v>
      </c>
      <c r="V1763">
        <f>VLOOKUP($G1763,county_facts!$A:$BB,18,FALSE)</f>
        <v>45.6</v>
      </c>
      <c r="W1763">
        <f>VLOOKUP($G1763,county_facts!$A:$BB,19,FALSE)</f>
        <v>51.1</v>
      </c>
      <c r="X1763">
        <f>VLOOKUP($G1763,county_facts!$A:$BB,20,FALSE)</f>
        <v>85.2</v>
      </c>
      <c r="Y1763">
        <f>VLOOKUP($G1763,county_facts!$A:$BB,21,FALSE)</f>
        <v>11.8</v>
      </c>
      <c r="Z1763">
        <f>VLOOKUP($G1763,county_facts!$A:$BB,22,FALSE)</f>
        <v>29.4</v>
      </c>
      <c r="AA1763">
        <f>VLOOKUP($G1763,county_facts!$A:$BB,23,FALSE)</f>
        <v>70.099999999999994</v>
      </c>
      <c r="AB1763">
        <f>VLOOKUP($G1763,county_facts!$A:$BB,24,FALSE)</f>
        <v>10.9</v>
      </c>
      <c r="AC1763">
        <f>VLOOKUP($G1763,county_facts!$A:$BB,25,FALSE)</f>
        <v>236</v>
      </c>
      <c r="AD1763">
        <f>VLOOKUP($G1763,county_facts!$A:$BB,26,FALSE)</f>
        <v>18.2</v>
      </c>
      <c r="AE1763">
        <f>VLOOKUP($G1763,county_facts!$A:$BB,27,FALSE)</f>
        <v>1863</v>
      </c>
      <c r="AF1763">
        <f>VLOOKUP($G1763,county_facts!$A:$BB,28,FALSE)</f>
        <v>74.8</v>
      </c>
      <c r="AG1763">
        <f>VLOOKUP($G1763,county_facts!$A:$BB,29,FALSE)</f>
        <v>4.5</v>
      </c>
      <c r="AH1763">
        <f>VLOOKUP($G1763,county_facts!$A:$BB,30,FALSE)</f>
        <v>72200</v>
      </c>
      <c r="AI1763">
        <f>VLOOKUP($G1763,county_facts!$A:$BB,31,FALSE)</f>
        <v>1555</v>
      </c>
      <c r="AJ1763">
        <f>VLOOKUP($G1763,county_facts!$A:$BB,32,FALSE)</f>
        <v>3.13</v>
      </c>
      <c r="AK1763">
        <f>VLOOKUP($G1763,county_facts!$A:$BB,33,FALSE)</f>
        <v>20859</v>
      </c>
      <c r="AL1763">
        <f>VLOOKUP($G1763,county_facts!$A:$BB,34,FALSE)</f>
        <v>42607</v>
      </c>
      <c r="AM1763">
        <f>VLOOKUP($G1763,county_facts!$A:$BB,35,FALSE)</f>
        <v>15.8</v>
      </c>
      <c r="AN1763">
        <f>VLOOKUP($G1763,county_facts!$A:$BB,36,FALSE)</f>
        <v>99</v>
      </c>
      <c r="AO1763">
        <f>VLOOKUP($G1763,county_facts!$A:$BB,37,FALSE)</f>
        <v>1104</v>
      </c>
      <c r="AP1763">
        <f>VLOOKUP($G1763,county_facts!$A:$BB,38,FALSE)</f>
        <v>9.9</v>
      </c>
      <c r="AQ1763">
        <f>VLOOKUP($G1763,county_facts!$A:$BB,39,FALSE)</f>
        <v>383</v>
      </c>
      <c r="AR1763">
        <f>VLOOKUP($G1763,county_facts!$A:$BB,40,FALSE)</f>
        <v>0</v>
      </c>
      <c r="AS1763">
        <f>VLOOKUP($G1763,county_facts!$A:$BB,41,FALSE)</f>
        <v>0</v>
      </c>
      <c r="AT1763">
        <f>VLOOKUP($G1763,county_facts!$A:$BB,42,FALSE)</f>
        <v>0</v>
      </c>
      <c r="AU1763">
        <f>VLOOKUP($G1763,county_facts!$A:$BB,43,FALSE)</f>
        <v>0</v>
      </c>
      <c r="AV1763">
        <f>VLOOKUP($G1763,county_facts!$A:$BB,44,FALSE)</f>
        <v>0</v>
      </c>
      <c r="AW1763">
        <f>VLOOKUP($G1763,county_facts!$A:$BB,45,FALSE)</f>
        <v>0</v>
      </c>
      <c r="AX1763">
        <f>VLOOKUP($G1763,county_facts!$A:$BB,46,FALSE)</f>
        <v>0</v>
      </c>
      <c r="AY1763">
        <f>VLOOKUP($G1763,county_facts!$A:$BB,47,FALSE)</f>
        <v>0</v>
      </c>
      <c r="AZ1763">
        <f>VLOOKUP($G1763,county_facts!$A:$BB,48,FALSE)</f>
        <v>24422</v>
      </c>
      <c r="BA1763">
        <f>VLOOKUP($G1763,county_facts!$A:$BB,49,FALSE)</f>
        <v>45368</v>
      </c>
      <c r="BB1763">
        <f>VLOOKUP($G1763,county_facts!$A:$BB,50,FALSE)</f>
        <v>10274</v>
      </c>
      <c r="BC1763">
        <f>VLOOKUP($G1763,county_facts!$A:$BB,51,FALSE)</f>
        <v>0</v>
      </c>
      <c r="BD1763">
        <f>VLOOKUP($G1763,county_facts!$A:$BB,52,FALSE)</f>
        <v>3</v>
      </c>
      <c r="BE1763">
        <f>VLOOKUP($G1763,county_facts!$A:$BB,53,FALSE)</f>
        <v>914.94</v>
      </c>
      <c r="BF1763">
        <f>VLOOKUP($G1763,county_facts!$A:$BB,54,FALSE)</f>
        <v>5.2</v>
      </c>
    </row>
    <row r="1764" spans="1:58" x14ac:dyDescent="0.3">
      <c r="A1764" t="s">
        <v>6</v>
      </c>
      <c r="B1764" t="s">
        <v>28</v>
      </c>
      <c r="C1764">
        <v>371</v>
      </c>
      <c r="D1764" t="s">
        <v>622</v>
      </c>
      <c r="E1764">
        <v>477</v>
      </c>
      <c r="F1764">
        <v>0.77777777800000003</v>
      </c>
      <c r="G1764">
        <v>48315</v>
      </c>
      <c r="H1764">
        <f>VLOOKUP($G1764,county_facts!$A:$BB,4,FALSE)</f>
        <v>10149</v>
      </c>
      <c r="I1764">
        <f>VLOOKUP($G1764,county_facts!$A:$BB,5,FALSE)</f>
        <v>10536</v>
      </c>
      <c r="J1764">
        <f>VLOOKUP($G1764,county_facts!$A:$BB,6,FALSE)</f>
        <v>-3.7</v>
      </c>
      <c r="K1764">
        <f>VLOOKUP($G1764,county_facts!$A:$BB,7,FALSE)</f>
        <v>10546</v>
      </c>
      <c r="L1764">
        <f>VLOOKUP($G1764,county_facts!$A:$BB,8,FALSE)</f>
        <v>4.5</v>
      </c>
      <c r="M1764">
        <f>VLOOKUP($G1764,county_facts!$A:$BB,9,FALSE)</f>
        <v>18.399999999999999</v>
      </c>
      <c r="N1764">
        <f>VLOOKUP($G1764,county_facts!$A:$BB,10,FALSE)</f>
        <v>23.6</v>
      </c>
      <c r="O1764">
        <f>VLOOKUP($G1764,county_facts!$A:$BB,11,FALSE)</f>
        <v>51.1</v>
      </c>
      <c r="P1764">
        <f>VLOOKUP($G1764,county_facts!$A:$BB,12,FALSE)</f>
        <v>73.900000000000006</v>
      </c>
      <c r="Q1764">
        <f>VLOOKUP($G1764,county_facts!$A:$BB,13,FALSE)</f>
        <v>22.2</v>
      </c>
      <c r="R1764">
        <f>VLOOKUP($G1764,county_facts!$A:$BB,14,FALSE)</f>
        <v>1.1000000000000001</v>
      </c>
      <c r="S1764">
        <f>VLOOKUP($G1764,county_facts!$A:$BB,15,FALSE)</f>
        <v>0.7</v>
      </c>
      <c r="T1764">
        <f>VLOOKUP($G1764,county_facts!$A:$BB,16,FALSE)</f>
        <v>0</v>
      </c>
      <c r="U1764">
        <f>VLOOKUP($G1764,county_facts!$A:$BB,17,FALSE)</f>
        <v>2</v>
      </c>
      <c r="V1764">
        <f>VLOOKUP($G1764,county_facts!$A:$BB,18,FALSE)</f>
        <v>4.0999999999999996</v>
      </c>
      <c r="W1764">
        <f>VLOOKUP($G1764,county_facts!$A:$BB,19,FALSE)</f>
        <v>70.7</v>
      </c>
      <c r="X1764">
        <f>VLOOKUP($G1764,county_facts!$A:$BB,20,FALSE)</f>
        <v>89.4</v>
      </c>
      <c r="Y1764">
        <f>VLOOKUP($G1764,county_facts!$A:$BB,21,FALSE)</f>
        <v>1.4</v>
      </c>
      <c r="Z1764">
        <f>VLOOKUP($G1764,county_facts!$A:$BB,22,FALSE)</f>
        <v>4.8</v>
      </c>
      <c r="AA1764">
        <f>VLOOKUP($G1764,county_facts!$A:$BB,23,FALSE)</f>
        <v>81</v>
      </c>
      <c r="AB1764">
        <f>VLOOKUP($G1764,county_facts!$A:$BB,24,FALSE)</f>
        <v>12.2</v>
      </c>
      <c r="AC1764">
        <f>VLOOKUP($G1764,county_facts!$A:$BB,25,FALSE)</f>
        <v>1205</v>
      </c>
      <c r="AD1764">
        <f>VLOOKUP($G1764,county_facts!$A:$BB,26,FALSE)</f>
        <v>29.5</v>
      </c>
      <c r="AE1764">
        <f>VLOOKUP($G1764,county_facts!$A:$BB,27,FALSE)</f>
        <v>6245</v>
      </c>
      <c r="AF1764">
        <f>VLOOKUP($G1764,county_facts!$A:$BB,28,FALSE)</f>
        <v>74.900000000000006</v>
      </c>
      <c r="AG1764">
        <f>VLOOKUP($G1764,county_facts!$A:$BB,29,FALSE)</f>
        <v>5</v>
      </c>
      <c r="AH1764">
        <f>VLOOKUP($G1764,county_facts!$A:$BB,30,FALSE)</f>
        <v>72900</v>
      </c>
      <c r="AI1764">
        <f>VLOOKUP($G1764,county_facts!$A:$BB,31,FALSE)</f>
        <v>4563</v>
      </c>
      <c r="AJ1764">
        <f>VLOOKUP($G1764,county_facts!$A:$BB,32,FALSE)</f>
        <v>2.2599999999999998</v>
      </c>
      <c r="AK1764">
        <f>VLOOKUP($G1764,county_facts!$A:$BB,33,FALSE)</f>
        <v>20337</v>
      </c>
      <c r="AL1764">
        <f>VLOOKUP($G1764,county_facts!$A:$BB,34,FALSE)</f>
        <v>31967</v>
      </c>
      <c r="AM1764">
        <f>VLOOKUP($G1764,county_facts!$A:$BB,35,FALSE)</f>
        <v>23.2</v>
      </c>
      <c r="AN1764">
        <f>VLOOKUP($G1764,county_facts!$A:$BB,36,FALSE)</f>
        <v>154</v>
      </c>
      <c r="AO1764">
        <f>VLOOKUP($G1764,county_facts!$A:$BB,37,FALSE)</f>
        <v>1357</v>
      </c>
      <c r="AP1764">
        <f>VLOOKUP($G1764,county_facts!$A:$BB,38,FALSE)</f>
        <v>7.1</v>
      </c>
      <c r="AQ1764">
        <f>VLOOKUP($G1764,county_facts!$A:$BB,39,FALSE)</f>
        <v>715</v>
      </c>
      <c r="AR1764">
        <f>VLOOKUP($G1764,county_facts!$A:$BB,40,FALSE)</f>
        <v>824</v>
      </c>
      <c r="AS1764">
        <f>VLOOKUP($G1764,county_facts!$A:$BB,41,FALSE)</f>
        <v>0</v>
      </c>
      <c r="AT1764">
        <f>VLOOKUP($G1764,county_facts!$A:$BB,42,FALSE)</f>
        <v>0</v>
      </c>
      <c r="AU1764">
        <f>VLOOKUP($G1764,county_facts!$A:$BB,43,FALSE)</f>
        <v>0</v>
      </c>
      <c r="AV1764">
        <f>VLOOKUP($G1764,county_facts!$A:$BB,44,FALSE)</f>
        <v>0</v>
      </c>
      <c r="AW1764">
        <f>VLOOKUP($G1764,county_facts!$A:$BB,45,FALSE)</f>
        <v>0</v>
      </c>
      <c r="AX1764">
        <f>VLOOKUP($G1764,county_facts!$A:$BB,46,FALSE)</f>
        <v>0</v>
      </c>
      <c r="AY1764">
        <f>VLOOKUP($G1764,county_facts!$A:$BB,47,FALSE)</f>
        <v>0</v>
      </c>
      <c r="AZ1764">
        <f>VLOOKUP($G1764,county_facts!$A:$BB,48,FALSE)</f>
        <v>5546</v>
      </c>
      <c r="BA1764">
        <f>VLOOKUP($G1764,county_facts!$A:$BB,49,FALSE)</f>
        <v>66344</v>
      </c>
      <c r="BB1764">
        <f>VLOOKUP($G1764,county_facts!$A:$BB,50,FALSE)</f>
        <v>6230</v>
      </c>
      <c r="BC1764">
        <f>VLOOKUP($G1764,county_facts!$A:$BB,51,FALSE)</f>
        <v>5753</v>
      </c>
      <c r="BD1764">
        <f>VLOOKUP($G1764,county_facts!$A:$BB,52,FALSE)</f>
        <v>2</v>
      </c>
      <c r="BE1764">
        <f>VLOOKUP($G1764,county_facts!$A:$BB,53,FALSE)</f>
        <v>380.88</v>
      </c>
      <c r="BF1764">
        <f>VLOOKUP($G1764,county_facts!$A:$BB,54,FALSE)</f>
        <v>27.7</v>
      </c>
    </row>
    <row r="1765" spans="1:58" x14ac:dyDescent="0.3">
      <c r="A1765" t="s">
        <v>9</v>
      </c>
      <c r="B1765" t="s">
        <v>28</v>
      </c>
      <c r="C1765">
        <v>106</v>
      </c>
      <c r="D1765" t="s">
        <v>622</v>
      </c>
      <c r="E1765">
        <v>477</v>
      </c>
      <c r="F1765">
        <v>0.222222222</v>
      </c>
      <c r="G1765">
        <v>48315</v>
      </c>
      <c r="H1765">
        <f>VLOOKUP($G1765,county_facts!$A:$BB,4,FALSE)</f>
        <v>10149</v>
      </c>
      <c r="I1765">
        <f>VLOOKUP($G1765,county_facts!$A:$BB,5,FALSE)</f>
        <v>10536</v>
      </c>
      <c r="J1765">
        <f>VLOOKUP($G1765,county_facts!$A:$BB,6,FALSE)</f>
        <v>-3.7</v>
      </c>
      <c r="K1765">
        <f>VLOOKUP($G1765,county_facts!$A:$BB,7,FALSE)</f>
        <v>10546</v>
      </c>
      <c r="L1765">
        <f>VLOOKUP($G1765,county_facts!$A:$BB,8,FALSE)</f>
        <v>4.5</v>
      </c>
      <c r="M1765">
        <f>VLOOKUP($G1765,county_facts!$A:$BB,9,FALSE)</f>
        <v>18.399999999999999</v>
      </c>
      <c r="N1765">
        <f>VLOOKUP($G1765,county_facts!$A:$BB,10,FALSE)</f>
        <v>23.6</v>
      </c>
      <c r="O1765">
        <f>VLOOKUP($G1765,county_facts!$A:$BB,11,FALSE)</f>
        <v>51.1</v>
      </c>
      <c r="P1765">
        <f>VLOOKUP($G1765,county_facts!$A:$BB,12,FALSE)</f>
        <v>73.900000000000006</v>
      </c>
      <c r="Q1765">
        <f>VLOOKUP($G1765,county_facts!$A:$BB,13,FALSE)</f>
        <v>22.2</v>
      </c>
      <c r="R1765">
        <f>VLOOKUP($G1765,county_facts!$A:$BB,14,FALSE)</f>
        <v>1.1000000000000001</v>
      </c>
      <c r="S1765">
        <f>VLOOKUP($G1765,county_facts!$A:$BB,15,FALSE)</f>
        <v>0.7</v>
      </c>
      <c r="T1765">
        <f>VLOOKUP($G1765,county_facts!$A:$BB,16,FALSE)</f>
        <v>0</v>
      </c>
      <c r="U1765">
        <f>VLOOKUP($G1765,county_facts!$A:$BB,17,FALSE)</f>
        <v>2</v>
      </c>
      <c r="V1765">
        <f>VLOOKUP($G1765,county_facts!$A:$BB,18,FALSE)</f>
        <v>4.0999999999999996</v>
      </c>
      <c r="W1765">
        <f>VLOOKUP($G1765,county_facts!$A:$BB,19,FALSE)</f>
        <v>70.7</v>
      </c>
      <c r="X1765">
        <f>VLOOKUP($G1765,county_facts!$A:$BB,20,FALSE)</f>
        <v>89.4</v>
      </c>
      <c r="Y1765">
        <f>VLOOKUP($G1765,county_facts!$A:$BB,21,FALSE)</f>
        <v>1.4</v>
      </c>
      <c r="Z1765">
        <f>VLOOKUP($G1765,county_facts!$A:$BB,22,FALSE)</f>
        <v>4.8</v>
      </c>
      <c r="AA1765">
        <f>VLOOKUP($G1765,county_facts!$A:$BB,23,FALSE)</f>
        <v>81</v>
      </c>
      <c r="AB1765">
        <f>VLOOKUP($G1765,county_facts!$A:$BB,24,FALSE)</f>
        <v>12.2</v>
      </c>
      <c r="AC1765">
        <f>VLOOKUP($G1765,county_facts!$A:$BB,25,FALSE)</f>
        <v>1205</v>
      </c>
      <c r="AD1765">
        <f>VLOOKUP($G1765,county_facts!$A:$BB,26,FALSE)</f>
        <v>29.5</v>
      </c>
      <c r="AE1765">
        <f>VLOOKUP($G1765,county_facts!$A:$BB,27,FALSE)</f>
        <v>6245</v>
      </c>
      <c r="AF1765">
        <f>VLOOKUP($G1765,county_facts!$A:$BB,28,FALSE)</f>
        <v>74.900000000000006</v>
      </c>
      <c r="AG1765">
        <f>VLOOKUP($G1765,county_facts!$A:$BB,29,FALSE)</f>
        <v>5</v>
      </c>
      <c r="AH1765">
        <f>VLOOKUP($G1765,county_facts!$A:$BB,30,FALSE)</f>
        <v>72900</v>
      </c>
      <c r="AI1765">
        <f>VLOOKUP($G1765,county_facts!$A:$BB,31,FALSE)</f>
        <v>4563</v>
      </c>
      <c r="AJ1765">
        <f>VLOOKUP($G1765,county_facts!$A:$BB,32,FALSE)</f>
        <v>2.2599999999999998</v>
      </c>
      <c r="AK1765">
        <f>VLOOKUP($G1765,county_facts!$A:$BB,33,FALSE)</f>
        <v>20337</v>
      </c>
      <c r="AL1765">
        <f>VLOOKUP($G1765,county_facts!$A:$BB,34,FALSE)</f>
        <v>31967</v>
      </c>
      <c r="AM1765">
        <f>VLOOKUP($G1765,county_facts!$A:$BB,35,FALSE)</f>
        <v>23.2</v>
      </c>
      <c r="AN1765">
        <f>VLOOKUP($G1765,county_facts!$A:$BB,36,FALSE)</f>
        <v>154</v>
      </c>
      <c r="AO1765">
        <f>VLOOKUP($G1765,county_facts!$A:$BB,37,FALSE)</f>
        <v>1357</v>
      </c>
      <c r="AP1765">
        <f>VLOOKUP($G1765,county_facts!$A:$BB,38,FALSE)</f>
        <v>7.1</v>
      </c>
      <c r="AQ1765">
        <f>VLOOKUP($G1765,county_facts!$A:$BB,39,FALSE)</f>
        <v>715</v>
      </c>
      <c r="AR1765">
        <f>VLOOKUP($G1765,county_facts!$A:$BB,40,FALSE)</f>
        <v>824</v>
      </c>
      <c r="AS1765">
        <f>VLOOKUP($G1765,county_facts!$A:$BB,41,FALSE)</f>
        <v>0</v>
      </c>
      <c r="AT1765">
        <f>VLOOKUP($G1765,county_facts!$A:$BB,42,FALSE)</f>
        <v>0</v>
      </c>
      <c r="AU1765">
        <f>VLOOKUP($G1765,county_facts!$A:$BB,43,FALSE)</f>
        <v>0</v>
      </c>
      <c r="AV1765">
        <f>VLOOKUP($G1765,county_facts!$A:$BB,44,FALSE)</f>
        <v>0</v>
      </c>
      <c r="AW1765">
        <f>VLOOKUP($G1765,county_facts!$A:$BB,45,FALSE)</f>
        <v>0</v>
      </c>
      <c r="AX1765">
        <f>VLOOKUP($G1765,county_facts!$A:$BB,46,FALSE)</f>
        <v>0</v>
      </c>
      <c r="AY1765">
        <f>VLOOKUP($G1765,county_facts!$A:$BB,47,FALSE)</f>
        <v>0</v>
      </c>
      <c r="AZ1765">
        <f>VLOOKUP($G1765,county_facts!$A:$BB,48,FALSE)</f>
        <v>5546</v>
      </c>
      <c r="BA1765">
        <f>VLOOKUP($G1765,county_facts!$A:$BB,49,FALSE)</f>
        <v>66344</v>
      </c>
      <c r="BB1765">
        <f>VLOOKUP($G1765,county_facts!$A:$BB,50,FALSE)</f>
        <v>6230</v>
      </c>
      <c r="BC1765">
        <f>VLOOKUP($G1765,county_facts!$A:$BB,51,FALSE)</f>
        <v>5753</v>
      </c>
      <c r="BD1765">
        <f>VLOOKUP($G1765,county_facts!$A:$BB,52,FALSE)</f>
        <v>2</v>
      </c>
      <c r="BE1765">
        <f>VLOOKUP($G1765,county_facts!$A:$BB,53,FALSE)</f>
        <v>380.88</v>
      </c>
      <c r="BF1765">
        <f>VLOOKUP($G1765,county_facts!$A:$BB,54,FALSE)</f>
        <v>27.7</v>
      </c>
    </row>
    <row r="1766" spans="1:58" x14ac:dyDescent="0.3">
      <c r="A1766" t="s">
        <v>6</v>
      </c>
      <c r="B1766" t="s">
        <v>30</v>
      </c>
      <c r="C1766">
        <v>159</v>
      </c>
      <c r="D1766" t="s">
        <v>622</v>
      </c>
      <c r="E1766">
        <v>235</v>
      </c>
      <c r="F1766">
        <v>0.67659574499999997</v>
      </c>
      <c r="G1766">
        <v>48313</v>
      </c>
      <c r="H1766">
        <f>VLOOKUP($G1766,county_facts!$A:$BB,4,FALSE)</f>
        <v>13861</v>
      </c>
      <c r="I1766">
        <f>VLOOKUP($G1766,county_facts!$A:$BB,5,FALSE)</f>
        <v>13667</v>
      </c>
      <c r="J1766">
        <f>VLOOKUP($G1766,county_facts!$A:$BB,6,FALSE)</f>
        <v>1.4</v>
      </c>
      <c r="K1766">
        <f>VLOOKUP($G1766,county_facts!$A:$BB,7,FALSE)</f>
        <v>13664</v>
      </c>
      <c r="L1766">
        <f>VLOOKUP($G1766,county_facts!$A:$BB,8,FALSE)</f>
        <v>5.7</v>
      </c>
      <c r="M1766">
        <f>VLOOKUP($G1766,county_facts!$A:$BB,9,FALSE)</f>
        <v>21.5</v>
      </c>
      <c r="N1766">
        <f>VLOOKUP($G1766,county_facts!$A:$BB,10,FALSE)</f>
        <v>14.7</v>
      </c>
      <c r="O1766">
        <f>VLOOKUP($G1766,county_facts!$A:$BB,11,FALSE)</f>
        <v>42</v>
      </c>
      <c r="P1766">
        <f>VLOOKUP($G1766,county_facts!$A:$BB,12,FALSE)</f>
        <v>76</v>
      </c>
      <c r="Q1766">
        <f>VLOOKUP($G1766,county_facts!$A:$BB,13,FALSE)</f>
        <v>20.3</v>
      </c>
      <c r="R1766">
        <f>VLOOKUP($G1766,county_facts!$A:$BB,14,FALSE)</f>
        <v>1.1000000000000001</v>
      </c>
      <c r="S1766">
        <f>VLOOKUP($G1766,county_facts!$A:$BB,15,FALSE)</f>
        <v>0.8</v>
      </c>
      <c r="T1766">
        <f>VLOOKUP($G1766,county_facts!$A:$BB,16,FALSE)</f>
        <v>0</v>
      </c>
      <c r="U1766">
        <f>VLOOKUP($G1766,county_facts!$A:$BB,17,FALSE)</f>
        <v>1.7</v>
      </c>
      <c r="V1766">
        <f>VLOOKUP($G1766,county_facts!$A:$BB,18,FALSE)</f>
        <v>22.2</v>
      </c>
      <c r="W1766">
        <f>VLOOKUP($G1766,county_facts!$A:$BB,19,FALSE)</f>
        <v>56</v>
      </c>
      <c r="X1766">
        <f>VLOOKUP($G1766,county_facts!$A:$BB,20,FALSE)</f>
        <v>86.8</v>
      </c>
      <c r="Y1766">
        <f>VLOOKUP($G1766,county_facts!$A:$BB,21,FALSE)</f>
        <v>5.9</v>
      </c>
      <c r="Z1766">
        <f>VLOOKUP($G1766,county_facts!$A:$BB,22,FALSE)</f>
        <v>18.3</v>
      </c>
      <c r="AA1766">
        <f>VLOOKUP($G1766,county_facts!$A:$BB,23,FALSE)</f>
        <v>78.8</v>
      </c>
      <c r="AB1766">
        <f>VLOOKUP($G1766,county_facts!$A:$BB,24,FALSE)</f>
        <v>12.5</v>
      </c>
      <c r="AC1766">
        <f>VLOOKUP($G1766,county_facts!$A:$BB,25,FALSE)</f>
        <v>874</v>
      </c>
      <c r="AD1766">
        <f>VLOOKUP($G1766,county_facts!$A:$BB,26,FALSE)</f>
        <v>26.7</v>
      </c>
      <c r="AE1766">
        <f>VLOOKUP($G1766,county_facts!$A:$BB,27,FALSE)</f>
        <v>5182</v>
      </c>
      <c r="AF1766">
        <f>VLOOKUP($G1766,county_facts!$A:$BB,28,FALSE)</f>
        <v>71.7</v>
      </c>
      <c r="AG1766">
        <f>VLOOKUP($G1766,county_facts!$A:$BB,29,FALSE)</f>
        <v>4.3</v>
      </c>
      <c r="AH1766">
        <f>VLOOKUP($G1766,county_facts!$A:$BB,30,FALSE)</f>
        <v>94200</v>
      </c>
      <c r="AI1766">
        <f>VLOOKUP($G1766,county_facts!$A:$BB,31,FALSE)</f>
        <v>3743</v>
      </c>
      <c r="AJ1766">
        <f>VLOOKUP($G1766,county_facts!$A:$BB,32,FALSE)</f>
        <v>2.72</v>
      </c>
      <c r="AK1766">
        <f>VLOOKUP($G1766,county_facts!$A:$BB,33,FALSE)</f>
        <v>15131</v>
      </c>
      <c r="AL1766">
        <f>VLOOKUP($G1766,county_facts!$A:$BB,34,FALSE)</f>
        <v>41732</v>
      </c>
      <c r="AM1766">
        <f>VLOOKUP($G1766,county_facts!$A:$BB,35,FALSE)</f>
        <v>25.2</v>
      </c>
      <c r="AN1766">
        <f>VLOOKUP($G1766,county_facts!$A:$BB,36,FALSE)</f>
        <v>224</v>
      </c>
      <c r="AO1766">
        <f>VLOOKUP($G1766,county_facts!$A:$BB,37,FALSE)</f>
        <v>2826</v>
      </c>
      <c r="AP1766">
        <f>VLOOKUP($G1766,county_facts!$A:$BB,38,FALSE)</f>
        <v>17</v>
      </c>
      <c r="AQ1766">
        <f>VLOOKUP($G1766,county_facts!$A:$BB,39,FALSE)</f>
        <v>960</v>
      </c>
      <c r="AR1766">
        <f>VLOOKUP($G1766,county_facts!$A:$BB,40,FALSE)</f>
        <v>0</v>
      </c>
      <c r="AS1766">
        <f>VLOOKUP($G1766,county_facts!$A:$BB,41,FALSE)</f>
        <v>0</v>
      </c>
      <c r="AT1766">
        <f>VLOOKUP($G1766,county_facts!$A:$BB,42,FALSE)</f>
        <v>0</v>
      </c>
      <c r="AU1766">
        <f>VLOOKUP($G1766,county_facts!$A:$BB,43,FALSE)</f>
        <v>0</v>
      </c>
      <c r="AV1766">
        <f>VLOOKUP($G1766,county_facts!$A:$BB,44,FALSE)</f>
        <v>0</v>
      </c>
      <c r="AW1766">
        <f>VLOOKUP($G1766,county_facts!$A:$BB,45,FALSE)</f>
        <v>0</v>
      </c>
      <c r="AX1766">
        <f>VLOOKUP($G1766,county_facts!$A:$BB,46,FALSE)</f>
        <v>0</v>
      </c>
      <c r="AY1766">
        <f>VLOOKUP($G1766,county_facts!$A:$BB,47,FALSE)</f>
        <v>0</v>
      </c>
      <c r="AZ1766">
        <f>VLOOKUP($G1766,county_facts!$A:$BB,48,FALSE)</f>
        <v>31907</v>
      </c>
      <c r="BA1766">
        <f>VLOOKUP($G1766,county_facts!$A:$BB,49,FALSE)</f>
        <v>178851</v>
      </c>
      <c r="BB1766">
        <f>VLOOKUP($G1766,county_facts!$A:$BB,50,FALSE)</f>
        <v>13503</v>
      </c>
      <c r="BC1766">
        <f>VLOOKUP($G1766,county_facts!$A:$BB,51,FALSE)</f>
        <v>13114</v>
      </c>
      <c r="BD1766">
        <f>VLOOKUP($G1766,county_facts!$A:$BB,52,FALSE)</f>
        <v>4</v>
      </c>
      <c r="BE1766">
        <f>VLOOKUP($G1766,county_facts!$A:$BB,53,FALSE)</f>
        <v>466.07</v>
      </c>
      <c r="BF1766">
        <f>VLOOKUP($G1766,county_facts!$A:$BB,54,FALSE)</f>
        <v>29.3</v>
      </c>
    </row>
    <row r="1767" spans="1:58" x14ac:dyDescent="0.3">
      <c r="A1767" t="s">
        <v>9</v>
      </c>
      <c r="B1767" t="s">
        <v>30</v>
      </c>
      <c r="C1767">
        <v>76</v>
      </c>
      <c r="D1767" t="s">
        <v>622</v>
      </c>
      <c r="E1767">
        <v>235</v>
      </c>
      <c r="F1767">
        <v>0.32340425499999997</v>
      </c>
      <c r="G1767">
        <v>48313</v>
      </c>
      <c r="H1767">
        <f>VLOOKUP($G1767,county_facts!$A:$BB,4,FALSE)</f>
        <v>13861</v>
      </c>
      <c r="I1767">
        <f>VLOOKUP($G1767,county_facts!$A:$BB,5,FALSE)</f>
        <v>13667</v>
      </c>
      <c r="J1767">
        <f>VLOOKUP($G1767,county_facts!$A:$BB,6,FALSE)</f>
        <v>1.4</v>
      </c>
      <c r="K1767">
        <f>VLOOKUP($G1767,county_facts!$A:$BB,7,FALSE)</f>
        <v>13664</v>
      </c>
      <c r="L1767">
        <f>VLOOKUP($G1767,county_facts!$A:$BB,8,FALSE)</f>
        <v>5.7</v>
      </c>
      <c r="M1767">
        <f>VLOOKUP($G1767,county_facts!$A:$BB,9,FALSE)</f>
        <v>21.5</v>
      </c>
      <c r="N1767">
        <f>VLOOKUP($G1767,county_facts!$A:$BB,10,FALSE)</f>
        <v>14.7</v>
      </c>
      <c r="O1767">
        <f>VLOOKUP($G1767,county_facts!$A:$BB,11,FALSE)</f>
        <v>42</v>
      </c>
      <c r="P1767">
        <f>VLOOKUP($G1767,county_facts!$A:$BB,12,FALSE)</f>
        <v>76</v>
      </c>
      <c r="Q1767">
        <f>VLOOKUP($G1767,county_facts!$A:$BB,13,FALSE)</f>
        <v>20.3</v>
      </c>
      <c r="R1767">
        <f>VLOOKUP($G1767,county_facts!$A:$BB,14,FALSE)</f>
        <v>1.1000000000000001</v>
      </c>
      <c r="S1767">
        <f>VLOOKUP($G1767,county_facts!$A:$BB,15,FALSE)</f>
        <v>0.8</v>
      </c>
      <c r="T1767">
        <f>VLOOKUP($G1767,county_facts!$A:$BB,16,FALSE)</f>
        <v>0</v>
      </c>
      <c r="U1767">
        <f>VLOOKUP($G1767,county_facts!$A:$BB,17,FALSE)</f>
        <v>1.7</v>
      </c>
      <c r="V1767">
        <f>VLOOKUP($G1767,county_facts!$A:$BB,18,FALSE)</f>
        <v>22.2</v>
      </c>
      <c r="W1767">
        <f>VLOOKUP($G1767,county_facts!$A:$BB,19,FALSE)</f>
        <v>56</v>
      </c>
      <c r="X1767">
        <f>VLOOKUP($G1767,county_facts!$A:$BB,20,FALSE)</f>
        <v>86.8</v>
      </c>
      <c r="Y1767">
        <f>VLOOKUP($G1767,county_facts!$A:$BB,21,FALSE)</f>
        <v>5.9</v>
      </c>
      <c r="Z1767">
        <f>VLOOKUP($G1767,county_facts!$A:$BB,22,FALSE)</f>
        <v>18.3</v>
      </c>
      <c r="AA1767">
        <f>VLOOKUP($G1767,county_facts!$A:$BB,23,FALSE)</f>
        <v>78.8</v>
      </c>
      <c r="AB1767">
        <f>VLOOKUP($G1767,county_facts!$A:$BB,24,FALSE)</f>
        <v>12.5</v>
      </c>
      <c r="AC1767">
        <f>VLOOKUP($G1767,county_facts!$A:$BB,25,FALSE)</f>
        <v>874</v>
      </c>
      <c r="AD1767">
        <f>VLOOKUP($G1767,county_facts!$A:$BB,26,FALSE)</f>
        <v>26.7</v>
      </c>
      <c r="AE1767">
        <f>VLOOKUP($G1767,county_facts!$A:$BB,27,FALSE)</f>
        <v>5182</v>
      </c>
      <c r="AF1767">
        <f>VLOOKUP($G1767,county_facts!$A:$BB,28,FALSE)</f>
        <v>71.7</v>
      </c>
      <c r="AG1767">
        <f>VLOOKUP($G1767,county_facts!$A:$BB,29,FALSE)</f>
        <v>4.3</v>
      </c>
      <c r="AH1767">
        <f>VLOOKUP($G1767,county_facts!$A:$BB,30,FALSE)</f>
        <v>94200</v>
      </c>
      <c r="AI1767">
        <f>VLOOKUP($G1767,county_facts!$A:$BB,31,FALSE)</f>
        <v>3743</v>
      </c>
      <c r="AJ1767">
        <f>VLOOKUP($G1767,county_facts!$A:$BB,32,FALSE)</f>
        <v>2.72</v>
      </c>
      <c r="AK1767">
        <f>VLOOKUP($G1767,county_facts!$A:$BB,33,FALSE)</f>
        <v>15131</v>
      </c>
      <c r="AL1767">
        <f>VLOOKUP($G1767,county_facts!$A:$BB,34,FALSE)</f>
        <v>41732</v>
      </c>
      <c r="AM1767">
        <f>VLOOKUP($G1767,county_facts!$A:$BB,35,FALSE)</f>
        <v>25.2</v>
      </c>
      <c r="AN1767">
        <f>VLOOKUP($G1767,county_facts!$A:$BB,36,FALSE)</f>
        <v>224</v>
      </c>
      <c r="AO1767">
        <f>VLOOKUP($G1767,county_facts!$A:$BB,37,FALSE)</f>
        <v>2826</v>
      </c>
      <c r="AP1767">
        <f>VLOOKUP($G1767,county_facts!$A:$BB,38,FALSE)</f>
        <v>17</v>
      </c>
      <c r="AQ1767">
        <f>VLOOKUP($G1767,county_facts!$A:$BB,39,FALSE)</f>
        <v>960</v>
      </c>
      <c r="AR1767">
        <f>VLOOKUP($G1767,county_facts!$A:$BB,40,FALSE)</f>
        <v>0</v>
      </c>
      <c r="AS1767">
        <f>VLOOKUP($G1767,county_facts!$A:$BB,41,FALSE)</f>
        <v>0</v>
      </c>
      <c r="AT1767">
        <f>VLOOKUP($G1767,county_facts!$A:$BB,42,FALSE)</f>
        <v>0</v>
      </c>
      <c r="AU1767">
        <f>VLOOKUP($G1767,county_facts!$A:$BB,43,FALSE)</f>
        <v>0</v>
      </c>
      <c r="AV1767">
        <f>VLOOKUP($G1767,county_facts!$A:$BB,44,FALSE)</f>
        <v>0</v>
      </c>
      <c r="AW1767">
        <f>VLOOKUP($G1767,county_facts!$A:$BB,45,FALSE)</f>
        <v>0</v>
      </c>
      <c r="AX1767">
        <f>VLOOKUP($G1767,county_facts!$A:$BB,46,FALSE)</f>
        <v>0</v>
      </c>
      <c r="AY1767">
        <f>VLOOKUP($G1767,county_facts!$A:$BB,47,FALSE)</f>
        <v>0</v>
      </c>
      <c r="AZ1767">
        <f>VLOOKUP($G1767,county_facts!$A:$BB,48,FALSE)</f>
        <v>31907</v>
      </c>
      <c r="BA1767">
        <f>VLOOKUP($G1767,county_facts!$A:$BB,49,FALSE)</f>
        <v>178851</v>
      </c>
      <c r="BB1767">
        <f>VLOOKUP($G1767,county_facts!$A:$BB,50,FALSE)</f>
        <v>13503</v>
      </c>
      <c r="BC1767">
        <f>VLOOKUP($G1767,county_facts!$A:$BB,51,FALSE)</f>
        <v>13114</v>
      </c>
      <c r="BD1767">
        <f>VLOOKUP($G1767,county_facts!$A:$BB,52,FALSE)</f>
        <v>4</v>
      </c>
      <c r="BE1767">
        <f>VLOOKUP($G1767,county_facts!$A:$BB,53,FALSE)</f>
        <v>466.07</v>
      </c>
      <c r="BF1767">
        <f>VLOOKUP($G1767,county_facts!$A:$BB,54,FALSE)</f>
        <v>29.3</v>
      </c>
    </row>
    <row r="1768" spans="1:58" x14ac:dyDescent="0.3">
      <c r="A1768" t="s">
        <v>6</v>
      </c>
      <c r="B1768" t="s">
        <v>702</v>
      </c>
      <c r="C1768">
        <v>36</v>
      </c>
      <c r="D1768" t="s">
        <v>622</v>
      </c>
      <c r="E1768">
        <v>50</v>
      </c>
      <c r="F1768">
        <v>0.72</v>
      </c>
      <c r="G1768">
        <v>48305</v>
      </c>
      <c r="H1768">
        <f>VLOOKUP($G1768,county_facts!$A:$BB,4,FALSE)</f>
        <v>5771</v>
      </c>
      <c r="I1768">
        <f>VLOOKUP($G1768,county_facts!$A:$BB,5,FALSE)</f>
        <v>5915</v>
      </c>
      <c r="J1768">
        <f>VLOOKUP($G1768,county_facts!$A:$BB,6,FALSE)</f>
        <v>-2.4</v>
      </c>
      <c r="K1768">
        <f>VLOOKUP($G1768,county_facts!$A:$BB,7,FALSE)</f>
        <v>5915</v>
      </c>
      <c r="L1768">
        <f>VLOOKUP($G1768,county_facts!$A:$BB,8,FALSE)</f>
        <v>7.1</v>
      </c>
      <c r="M1768">
        <f>VLOOKUP($G1768,county_facts!$A:$BB,9,FALSE)</f>
        <v>27.3</v>
      </c>
      <c r="N1768">
        <f>VLOOKUP($G1768,county_facts!$A:$BB,10,FALSE)</f>
        <v>15.8</v>
      </c>
      <c r="O1768">
        <f>VLOOKUP($G1768,county_facts!$A:$BB,11,FALSE)</f>
        <v>49.6</v>
      </c>
      <c r="P1768">
        <f>VLOOKUP($G1768,county_facts!$A:$BB,12,FALSE)</f>
        <v>93.4</v>
      </c>
      <c r="Q1768">
        <f>VLOOKUP($G1768,county_facts!$A:$BB,13,FALSE)</f>
        <v>2.5</v>
      </c>
      <c r="R1768">
        <f>VLOOKUP($G1768,county_facts!$A:$BB,14,FALSE)</f>
        <v>1.9</v>
      </c>
      <c r="S1768">
        <f>VLOOKUP($G1768,county_facts!$A:$BB,15,FALSE)</f>
        <v>0.3</v>
      </c>
      <c r="T1768">
        <f>VLOOKUP($G1768,county_facts!$A:$BB,16,FALSE)</f>
        <v>0</v>
      </c>
      <c r="U1768">
        <f>VLOOKUP($G1768,county_facts!$A:$BB,17,FALSE)</f>
        <v>1.9</v>
      </c>
      <c r="V1768">
        <f>VLOOKUP($G1768,county_facts!$A:$BB,18,FALSE)</f>
        <v>47.7</v>
      </c>
      <c r="W1768">
        <f>VLOOKUP($G1768,county_facts!$A:$BB,19,FALSE)</f>
        <v>48.8</v>
      </c>
      <c r="X1768">
        <f>VLOOKUP($G1768,county_facts!$A:$BB,20,FALSE)</f>
        <v>86.6</v>
      </c>
      <c r="Y1768">
        <f>VLOOKUP($G1768,county_facts!$A:$BB,21,FALSE)</f>
        <v>7.4</v>
      </c>
      <c r="Z1768">
        <f>VLOOKUP($G1768,county_facts!$A:$BB,22,FALSE)</f>
        <v>34.799999999999997</v>
      </c>
      <c r="AA1768">
        <f>VLOOKUP($G1768,county_facts!$A:$BB,23,FALSE)</f>
        <v>76.099999999999994</v>
      </c>
      <c r="AB1768">
        <f>VLOOKUP($G1768,county_facts!$A:$BB,24,FALSE)</f>
        <v>17.7</v>
      </c>
      <c r="AC1768">
        <f>VLOOKUP($G1768,county_facts!$A:$BB,25,FALSE)</f>
        <v>260</v>
      </c>
      <c r="AD1768">
        <f>VLOOKUP($G1768,county_facts!$A:$BB,26,FALSE)</f>
        <v>19.7</v>
      </c>
      <c r="AE1768">
        <f>VLOOKUP($G1768,county_facts!$A:$BB,27,FALSE)</f>
        <v>2675</v>
      </c>
      <c r="AF1768">
        <f>VLOOKUP($G1768,county_facts!$A:$BB,28,FALSE)</f>
        <v>71.400000000000006</v>
      </c>
      <c r="AG1768">
        <f>VLOOKUP($G1768,county_facts!$A:$BB,29,FALSE)</f>
        <v>6.6</v>
      </c>
      <c r="AH1768">
        <f>VLOOKUP($G1768,county_facts!$A:$BB,30,FALSE)</f>
        <v>70200</v>
      </c>
      <c r="AI1768">
        <f>VLOOKUP($G1768,county_facts!$A:$BB,31,FALSE)</f>
        <v>2179</v>
      </c>
      <c r="AJ1768">
        <f>VLOOKUP($G1768,county_facts!$A:$BB,32,FALSE)</f>
        <v>2.63</v>
      </c>
      <c r="AK1768">
        <f>VLOOKUP($G1768,county_facts!$A:$BB,33,FALSE)</f>
        <v>21639</v>
      </c>
      <c r="AL1768">
        <f>VLOOKUP($G1768,county_facts!$A:$BB,34,FALSE)</f>
        <v>44375</v>
      </c>
      <c r="AM1768">
        <f>VLOOKUP($G1768,county_facts!$A:$BB,35,FALSE)</f>
        <v>20.2</v>
      </c>
      <c r="AN1768">
        <f>VLOOKUP($G1768,county_facts!$A:$BB,36,FALSE)</f>
        <v>85</v>
      </c>
      <c r="AO1768">
        <f>VLOOKUP($G1768,county_facts!$A:$BB,37,FALSE)</f>
        <v>632</v>
      </c>
      <c r="AP1768">
        <f>VLOOKUP($G1768,county_facts!$A:$BB,38,FALSE)</f>
        <v>-1.6</v>
      </c>
      <c r="AQ1768">
        <f>VLOOKUP($G1768,county_facts!$A:$BB,39,FALSE)</f>
        <v>352</v>
      </c>
      <c r="AR1768">
        <f>VLOOKUP($G1768,county_facts!$A:$BB,40,FALSE)</f>
        <v>0</v>
      </c>
      <c r="AS1768">
        <f>VLOOKUP($G1768,county_facts!$A:$BB,41,FALSE)</f>
        <v>0</v>
      </c>
      <c r="AT1768">
        <f>VLOOKUP($G1768,county_facts!$A:$BB,42,FALSE)</f>
        <v>0</v>
      </c>
      <c r="AU1768">
        <f>VLOOKUP($G1768,county_facts!$A:$BB,43,FALSE)</f>
        <v>0</v>
      </c>
      <c r="AV1768">
        <f>VLOOKUP($G1768,county_facts!$A:$BB,44,FALSE)</f>
        <v>0</v>
      </c>
      <c r="AW1768">
        <f>VLOOKUP($G1768,county_facts!$A:$BB,45,FALSE)</f>
        <v>0</v>
      </c>
      <c r="AX1768">
        <f>VLOOKUP($G1768,county_facts!$A:$BB,46,FALSE)</f>
        <v>0</v>
      </c>
      <c r="AY1768">
        <f>VLOOKUP($G1768,county_facts!$A:$BB,47,FALSE)</f>
        <v>0</v>
      </c>
      <c r="AZ1768">
        <f>VLOOKUP($G1768,county_facts!$A:$BB,48,FALSE)</f>
        <v>0</v>
      </c>
      <c r="BA1768">
        <f>VLOOKUP($G1768,county_facts!$A:$BB,49,FALSE)</f>
        <v>19743</v>
      </c>
      <c r="BB1768">
        <f>VLOOKUP($G1768,county_facts!$A:$BB,50,FALSE)</f>
        <v>3415</v>
      </c>
      <c r="BC1768">
        <f>VLOOKUP($G1768,county_facts!$A:$BB,51,FALSE)</f>
        <v>795</v>
      </c>
      <c r="BD1768">
        <f>VLOOKUP($G1768,county_facts!$A:$BB,52,FALSE)</f>
        <v>3</v>
      </c>
      <c r="BE1768">
        <f>VLOOKUP($G1768,county_facts!$A:$BB,53,FALSE)</f>
        <v>891.87</v>
      </c>
      <c r="BF1768">
        <f>VLOOKUP($G1768,county_facts!$A:$BB,54,FALSE)</f>
        <v>6.6</v>
      </c>
    </row>
    <row r="1769" spans="1:58" x14ac:dyDescent="0.3">
      <c r="A1769" t="s">
        <v>9</v>
      </c>
      <c r="B1769" t="s">
        <v>702</v>
      </c>
      <c r="C1769">
        <v>14</v>
      </c>
      <c r="D1769" t="s">
        <v>622</v>
      </c>
      <c r="E1769">
        <v>50</v>
      </c>
      <c r="F1769">
        <v>0.28000000000000003</v>
      </c>
      <c r="G1769">
        <v>48305</v>
      </c>
      <c r="H1769">
        <f>VLOOKUP($G1769,county_facts!$A:$BB,4,FALSE)</f>
        <v>5771</v>
      </c>
      <c r="I1769">
        <f>VLOOKUP($G1769,county_facts!$A:$BB,5,FALSE)</f>
        <v>5915</v>
      </c>
      <c r="J1769">
        <f>VLOOKUP($G1769,county_facts!$A:$BB,6,FALSE)</f>
        <v>-2.4</v>
      </c>
      <c r="K1769">
        <f>VLOOKUP($G1769,county_facts!$A:$BB,7,FALSE)</f>
        <v>5915</v>
      </c>
      <c r="L1769">
        <f>VLOOKUP($G1769,county_facts!$A:$BB,8,FALSE)</f>
        <v>7.1</v>
      </c>
      <c r="M1769">
        <f>VLOOKUP($G1769,county_facts!$A:$BB,9,FALSE)</f>
        <v>27.3</v>
      </c>
      <c r="N1769">
        <f>VLOOKUP($G1769,county_facts!$A:$BB,10,FALSE)</f>
        <v>15.8</v>
      </c>
      <c r="O1769">
        <f>VLOOKUP($G1769,county_facts!$A:$BB,11,FALSE)</f>
        <v>49.6</v>
      </c>
      <c r="P1769">
        <f>VLOOKUP($G1769,county_facts!$A:$BB,12,FALSE)</f>
        <v>93.4</v>
      </c>
      <c r="Q1769">
        <f>VLOOKUP($G1769,county_facts!$A:$BB,13,FALSE)</f>
        <v>2.5</v>
      </c>
      <c r="R1769">
        <f>VLOOKUP($G1769,county_facts!$A:$BB,14,FALSE)</f>
        <v>1.9</v>
      </c>
      <c r="S1769">
        <f>VLOOKUP($G1769,county_facts!$A:$BB,15,FALSE)</f>
        <v>0.3</v>
      </c>
      <c r="T1769">
        <f>VLOOKUP($G1769,county_facts!$A:$BB,16,FALSE)</f>
        <v>0</v>
      </c>
      <c r="U1769">
        <f>VLOOKUP($G1769,county_facts!$A:$BB,17,FALSE)</f>
        <v>1.9</v>
      </c>
      <c r="V1769">
        <f>VLOOKUP($G1769,county_facts!$A:$BB,18,FALSE)</f>
        <v>47.7</v>
      </c>
      <c r="W1769">
        <f>VLOOKUP($G1769,county_facts!$A:$BB,19,FALSE)</f>
        <v>48.8</v>
      </c>
      <c r="X1769">
        <f>VLOOKUP($G1769,county_facts!$A:$BB,20,FALSE)</f>
        <v>86.6</v>
      </c>
      <c r="Y1769">
        <f>VLOOKUP($G1769,county_facts!$A:$BB,21,FALSE)</f>
        <v>7.4</v>
      </c>
      <c r="Z1769">
        <f>VLOOKUP($G1769,county_facts!$A:$BB,22,FALSE)</f>
        <v>34.799999999999997</v>
      </c>
      <c r="AA1769">
        <f>VLOOKUP($G1769,county_facts!$A:$BB,23,FALSE)</f>
        <v>76.099999999999994</v>
      </c>
      <c r="AB1769">
        <f>VLOOKUP($G1769,county_facts!$A:$BB,24,FALSE)</f>
        <v>17.7</v>
      </c>
      <c r="AC1769">
        <f>VLOOKUP($G1769,county_facts!$A:$BB,25,FALSE)</f>
        <v>260</v>
      </c>
      <c r="AD1769">
        <f>VLOOKUP($G1769,county_facts!$A:$BB,26,FALSE)</f>
        <v>19.7</v>
      </c>
      <c r="AE1769">
        <f>VLOOKUP($G1769,county_facts!$A:$BB,27,FALSE)</f>
        <v>2675</v>
      </c>
      <c r="AF1769">
        <f>VLOOKUP($G1769,county_facts!$A:$BB,28,FALSE)</f>
        <v>71.400000000000006</v>
      </c>
      <c r="AG1769">
        <f>VLOOKUP($G1769,county_facts!$A:$BB,29,FALSE)</f>
        <v>6.6</v>
      </c>
      <c r="AH1769">
        <f>VLOOKUP($G1769,county_facts!$A:$BB,30,FALSE)</f>
        <v>70200</v>
      </c>
      <c r="AI1769">
        <f>VLOOKUP($G1769,county_facts!$A:$BB,31,FALSE)</f>
        <v>2179</v>
      </c>
      <c r="AJ1769">
        <f>VLOOKUP($G1769,county_facts!$A:$BB,32,FALSE)</f>
        <v>2.63</v>
      </c>
      <c r="AK1769">
        <f>VLOOKUP($G1769,county_facts!$A:$BB,33,FALSE)</f>
        <v>21639</v>
      </c>
      <c r="AL1769">
        <f>VLOOKUP($G1769,county_facts!$A:$BB,34,FALSE)</f>
        <v>44375</v>
      </c>
      <c r="AM1769">
        <f>VLOOKUP($G1769,county_facts!$A:$BB,35,FALSE)</f>
        <v>20.2</v>
      </c>
      <c r="AN1769">
        <f>VLOOKUP($G1769,county_facts!$A:$BB,36,FALSE)</f>
        <v>85</v>
      </c>
      <c r="AO1769">
        <f>VLOOKUP($G1769,county_facts!$A:$BB,37,FALSE)</f>
        <v>632</v>
      </c>
      <c r="AP1769">
        <f>VLOOKUP($G1769,county_facts!$A:$BB,38,FALSE)</f>
        <v>-1.6</v>
      </c>
      <c r="AQ1769">
        <f>VLOOKUP($G1769,county_facts!$A:$BB,39,FALSE)</f>
        <v>352</v>
      </c>
      <c r="AR1769">
        <f>VLOOKUP($G1769,county_facts!$A:$BB,40,FALSE)</f>
        <v>0</v>
      </c>
      <c r="AS1769">
        <f>VLOOKUP($G1769,county_facts!$A:$BB,41,FALSE)</f>
        <v>0</v>
      </c>
      <c r="AT1769">
        <f>VLOOKUP($G1769,county_facts!$A:$BB,42,FALSE)</f>
        <v>0</v>
      </c>
      <c r="AU1769">
        <f>VLOOKUP($G1769,county_facts!$A:$BB,43,FALSE)</f>
        <v>0</v>
      </c>
      <c r="AV1769">
        <f>VLOOKUP($G1769,county_facts!$A:$BB,44,FALSE)</f>
        <v>0</v>
      </c>
      <c r="AW1769">
        <f>VLOOKUP($G1769,county_facts!$A:$BB,45,FALSE)</f>
        <v>0</v>
      </c>
      <c r="AX1769">
        <f>VLOOKUP($G1769,county_facts!$A:$BB,46,FALSE)</f>
        <v>0</v>
      </c>
      <c r="AY1769">
        <f>VLOOKUP($G1769,county_facts!$A:$BB,47,FALSE)</f>
        <v>0</v>
      </c>
      <c r="AZ1769">
        <f>VLOOKUP($G1769,county_facts!$A:$BB,48,FALSE)</f>
        <v>0</v>
      </c>
      <c r="BA1769">
        <f>VLOOKUP($G1769,county_facts!$A:$BB,49,FALSE)</f>
        <v>19743</v>
      </c>
      <c r="BB1769">
        <f>VLOOKUP($G1769,county_facts!$A:$BB,50,FALSE)</f>
        <v>3415</v>
      </c>
      <c r="BC1769">
        <f>VLOOKUP($G1769,county_facts!$A:$BB,51,FALSE)</f>
        <v>795</v>
      </c>
      <c r="BD1769">
        <f>VLOOKUP($G1769,county_facts!$A:$BB,52,FALSE)</f>
        <v>3</v>
      </c>
      <c r="BE1769">
        <f>VLOOKUP($G1769,county_facts!$A:$BB,53,FALSE)</f>
        <v>891.87</v>
      </c>
      <c r="BF1769">
        <f>VLOOKUP($G1769,county_facts!$A:$BB,54,FALSE)</f>
        <v>6.6</v>
      </c>
    </row>
    <row r="1770" spans="1:58" x14ac:dyDescent="0.3">
      <c r="A1770" t="s">
        <v>9</v>
      </c>
      <c r="B1770" t="s">
        <v>703</v>
      </c>
      <c r="C1770">
        <v>4566</v>
      </c>
      <c r="D1770" t="s">
        <v>622</v>
      </c>
      <c r="E1770">
        <v>9023</v>
      </c>
      <c r="F1770">
        <v>0.50604011999999998</v>
      </c>
      <c r="G1770">
        <v>48303</v>
      </c>
      <c r="H1770">
        <f>VLOOKUP($G1770,county_facts!$A:$BB,4,FALSE)</f>
        <v>293974</v>
      </c>
      <c r="I1770">
        <f>VLOOKUP($G1770,county_facts!$A:$BB,5,FALSE)</f>
        <v>278831</v>
      </c>
      <c r="J1770">
        <f>VLOOKUP($G1770,county_facts!$A:$BB,6,FALSE)</f>
        <v>5.4</v>
      </c>
      <c r="K1770">
        <f>VLOOKUP($G1770,county_facts!$A:$BB,7,FALSE)</f>
        <v>278831</v>
      </c>
      <c r="L1770">
        <f>VLOOKUP($G1770,county_facts!$A:$BB,8,FALSE)</f>
        <v>6.8</v>
      </c>
      <c r="M1770">
        <f>VLOOKUP($G1770,county_facts!$A:$BB,9,FALSE)</f>
        <v>24.2</v>
      </c>
      <c r="N1770">
        <f>VLOOKUP($G1770,county_facts!$A:$BB,10,FALSE)</f>
        <v>11.8</v>
      </c>
      <c r="O1770">
        <f>VLOOKUP($G1770,county_facts!$A:$BB,11,FALSE)</f>
        <v>50.6</v>
      </c>
      <c r="P1770">
        <f>VLOOKUP($G1770,county_facts!$A:$BB,12,FALSE)</f>
        <v>87</v>
      </c>
      <c r="Q1770">
        <f>VLOOKUP($G1770,county_facts!$A:$BB,13,FALSE)</f>
        <v>7.8</v>
      </c>
      <c r="R1770">
        <f>VLOOKUP($G1770,county_facts!$A:$BB,14,FALSE)</f>
        <v>1.1000000000000001</v>
      </c>
      <c r="S1770">
        <f>VLOOKUP($G1770,county_facts!$A:$BB,15,FALSE)</f>
        <v>2.2999999999999998</v>
      </c>
      <c r="T1770">
        <f>VLOOKUP($G1770,county_facts!$A:$BB,16,FALSE)</f>
        <v>0.1</v>
      </c>
      <c r="U1770">
        <f>VLOOKUP($G1770,county_facts!$A:$BB,17,FALSE)</f>
        <v>1.7</v>
      </c>
      <c r="V1770">
        <f>VLOOKUP($G1770,county_facts!$A:$BB,18,FALSE)</f>
        <v>34</v>
      </c>
      <c r="W1770">
        <f>VLOOKUP($G1770,county_facts!$A:$BB,19,FALSE)</f>
        <v>55.2</v>
      </c>
      <c r="X1770">
        <f>VLOOKUP($G1770,county_facts!$A:$BB,20,FALSE)</f>
        <v>75.099999999999994</v>
      </c>
      <c r="Y1770">
        <f>VLOOKUP($G1770,county_facts!$A:$BB,21,FALSE)</f>
        <v>5.6</v>
      </c>
      <c r="Z1770">
        <f>VLOOKUP($G1770,county_facts!$A:$BB,22,FALSE)</f>
        <v>21.8</v>
      </c>
      <c r="AA1770">
        <f>VLOOKUP($G1770,county_facts!$A:$BB,23,FALSE)</f>
        <v>84.4</v>
      </c>
      <c r="AB1770">
        <f>VLOOKUP($G1770,county_facts!$A:$BB,24,FALSE)</f>
        <v>27.9</v>
      </c>
      <c r="AC1770">
        <f>VLOOKUP($G1770,county_facts!$A:$BB,25,FALSE)</f>
        <v>15832</v>
      </c>
      <c r="AD1770">
        <f>VLOOKUP($G1770,county_facts!$A:$BB,26,FALSE)</f>
        <v>16</v>
      </c>
      <c r="AE1770">
        <f>VLOOKUP($G1770,county_facts!$A:$BB,27,FALSE)</f>
        <v>121098</v>
      </c>
      <c r="AF1770">
        <f>VLOOKUP($G1770,county_facts!$A:$BB,28,FALSE)</f>
        <v>58.5</v>
      </c>
      <c r="AG1770">
        <f>VLOOKUP($G1770,county_facts!$A:$BB,29,FALSE)</f>
        <v>24.5</v>
      </c>
      <c r="AH1770">
        <f>VLOOKUP($G1770,county_facts!$A:$BB,30,FALSE)</f>
        <v>108700</v>
      </c>
      <c r="AI1770">
        <f>VLOOKUP($G1770,county_facts!$A:$BB,31,FALSE)</f>
        <v>105277</v>
      </c>
      <c r="AJ1770">
        <f>VLOOKUP($G1770,county_facts!$A:$BB,32,FALSE)</f>
        <v>2.57</v>
      </c>
      <c r="AK1770">
        <f>VLOOKUP($G1770,county_facts!$A:$BB,33,FALSE)</f>
        <v>23773</v>
      </c>
      <c r="AL1770">
        <f>VLOOKUP($G1770,county_facts!$A:$BB,34,FALSE)</f>
        <v>44397</v>
      </c>
      <c r="AM1770">
        <f>VLOOKUP($G1770,county_facts!$A:$BB,35,FALSE)</f>
        <v>20.399999999999999</v>
      </c>
      <c r="AN1770">
        <f>VLOOKUP($G1770,county_facts!$A:$BB,36,FALSE)</f>
        <v>6918</v>
      </c>
      <c r="AO1770">
        <f>VLOOKUP($G1770,county_facts!$A:$BB,37,FALSE)</f>
        <v>107329</v>
      </c>
      <c r="AP1770">
        <f>VLOOKUP($G1770,county_facts!$A:$BB,38,FALSE)</f>
        <v>1.6</v>
      </c>
      <c r="AQ1770">
        <f>VLOOKUP($G1770,county_facts!$A:$BB,39,FALSE)</f>
        <v>19619</v>
      </c>
      <c r="AR1770">
        <f>VLOOKUP($G1770,county_facts!$A:$BB,40,FALSE)</f>
        <v>23670</v>
      </c>
      <c r="AS1770">
        <f>VLOOKUP($G1770,county_facts!$A:$BB,41,FALSE)</f>
        <v>2.1</v>
      </c>
      <c r="AT1770">
        <f>VLOOKUP($G1770,county_facts!$A:$BB,42,FALSE)</f>
        <v>0.7</v>
      </c>
      <c r="AU1770">
        <f>VLOOKUP($G1770,county_facts!$A:$BB,43,FALSE)</f>
        <v>2</v>
      </c>
      <c r="AV1770">
        <f>VLOOKUP($G1770,county_facts!$A:$BB,44,FALSE)</f>
        <v>0</v>
      </c>
      <c r="AW1770">
        <f>VLOOKUP($G1770,county_facts!$A:$BB,45,FALSE)</f>
        <v>12.8</v>
      </c>
      <c r="AX1770">
        <f>VLOOKUP($G1770,county_facts!$A:$BB,46,FALSE)</f>
        <v>23.1</v>
      </c>
      <c r="AY1770">
        <f>VLOOKUP($G1770,county_facts!$A:$BB,47,FALSE)</f>
        <v>0</v>
      </c>
      <c r="AZ1770">
        <f>VLOOKUP($G1770,county_facts!$A:$BB,48,FALSE)</f>
        <v>3707401</v>
      </c>
      <c r="BA1770">
        <f>VLOOKUP($G1770,county_facts!$A:$BB,49,FALSE)</f>
        <v>3924861</v>
      </c>
      <c r="BB1770">
        <f>VLOOKUP($G1770,county_facts!$A:$BB,50,FALSE)</f>
        <v>14929</v>
      </c>
      <c r="BC1770">
        <f>VLOOKUP($G1770,county_facts!$A:$BB,51,FALSE)</f>
        <v>0</v>
      </c>
      <c r="BD1770">
        <f>VLOOKUP($G1770,county_facts!$A:$BB,52,FALSE)</f>
        <v>2128</v>
      </c>
      <c r="BE1770">
        <f>VLOOKUP($G1770,county_facts!$A:$BB,53,FALSE)</f>
        <v>895.6</v>
      </c>
      <c r="BF1770">
        <f>VLOOKUP($G1770,county_facts!$A:$BB,54,FALSE)</f>
        <v>311.3</v>
      </c>
    </row>
    <row r="1771" spans="1:58" x14ac:dyDescent="0.3">
      <c r="A1771" t="s">
        <v>6</v>
      </c>
      <c r="B1771" t="s">
        <v>703</v>
      </c>
      <c r="C1771">
        <v>4457</v>
      </c>
      <c r="D1771" t="s">
        <v>622</v>
      </c>
      <c r="E1771">
        <v>9023</v>
      </c>
      <c r="F1771">
        <v>0.49395988000000002</v>
      </c>
      <c r="G1771">
        <v>48303</v>
      </c>
      <c r="H1771">
        <f>VLOOKUP($G1771,county_facts!$A:$BB,4,FALSE)</f>
        <v>293974</v>
      </c>
      <c r="I1771">
        <f>VLOOKUP($G1771,county_facts!$A:$BB,5,FALSE)</f>
        <v>278831</v>
      </c>
      <c r="J1771">
        <f>VLOOKUP($G1771,county_facts!$A:$BB,6,FALSE)</f>
        <v>5.4</v>
      </c>
      <c r="K1771">
        <f>VLOOKUP($G1771,county_facts!$A:$BB,7,FALSE)</f>
        <v>278831</v>
      </c>
      <c r="L1771">
        <f>VLOOKUP($G1771,county_facts!$A:$BB,8,FALSE)</f>
        <v>6.8</v>
      </c>
      <c r="M1771">
        <f>VLOOKUP($G1771,county_facts!$A:$BB,9,FALSE)</f>
        <v>24.2</v>
      </c>
      <c r="N1771">
        <f>VLOOKUP($G1771,county_facts!$A:$BB,10,FALSE)</f>
        <v>11.8</v>
      </c>
      <c r="O1771">
        <f>VLOOKUP($G1771,county_facts!$A:$BB,11,FALSE)</f>
        <v>50.6</v>
      </c>
      <c r="P1771">
        <f>VLOOKUP($G1771,county_facts!$A:$BB,12,FALSE)</f>
        <v>87</v>
      </c>
      <c r="Q1771">
        <f>VLOOKUP($G1771,county_facts!$A:$BB,13,FALSE)</f>
        <v>7.8</v>
      </c>
      <c r="R1771">
        <f>VLOOKUP($G1771,county_facts!$A:$BB,14,FALSE)</f>
        <v>1.1000000000000001</v>
      </c>
      <c r="S1771">
        <f>VLOOKUP($G1771,county_facts!$A:$BB,15,FALSE)</f>
        <v>2.2999999999999998</v>
      </c>
      <c r="T1771">
        <f>VLOOKUP($G1771,county_facts!$A:$BB,16,FALSE)</f>
        <v>0.1</v>
      </c>
      <c r="U1771">
        <f>VLOOKUP($G1771,county_facts!$A:$BB,17,FALSE)</f>
        <v>1.7</v>
      </c>
      <c r="V1771">
        <f>VLOOKUP($G1771,county_facts!$A:$BB,18,FALSE)</f>
        <v>34</v>
      </c>
      <c r="W1771">
        <f>VLOOKUP($G1771,county_facts!$A:$BB,19,FALSE)</f>
        <v>55.2</v>
      </c>
      <c r="X1771">
        <f>VLOOKUP($G1771,county_facts!$A:$BB,20,FALSE)</f>
        <v>75.099999999999994</v>
      </c>
      <c r="Y1771">
        <f>VLOOKUP($G1771,county_facts!$A:$BB,21,FALSE)</f>
        <v>5.6</v>
      </c>
      <c r="Z1771">
        <f>VLOOKUP($G1771,county_facts!$A:$BB,22,FALSE)</f>
        <v>21.8</v>
      </c>
      <c r="AA1771">
        <f>VLOOKUP($G1771,county_facts!$A:$BB,23,FALSE)</f>
        <v>84.4</v>
      </c>
      <c r="AB1771">
        <f>VLOOKUP($G1771,county_facts!$A:$BB,24,FALSE)</f>
        <v>27.9</v>
      </c>
      <c r="AC1771">
        <f>VLOOKUP($G1771,county_facts!$A:$BB,25,FALSE)</f>
        <v>15832</v>
      </c>
      <c r="AD1771">
        <f>VLOOKUP($G1771,county_facts!$A:$BB,26,FALSE)</f>
        <v>16</v>
      </c>
      <c r="AE1771">
        <f>VLOOKUP($G1771,county_facts!$A:$BB,27,FALSE)</f>
        <v>121098</v>
      </c>
      <c r="AF1771">
        <f>VLOOKUP($G1771,county_facts!$A:$BB,28,FALSE)</f>
        <v>58.5</v>
      </c>
      <c r="AG1771">
        <f>VLOOKUP($G1771,county_facts!$A:$BB,29,FALSE)</f>
        <v>24.5</v>
      </c>
      <c r="AH1771">
        <f>VLOOKUP($G1771,county_facts!$A:$BB,30,FALSE)</f>
        <v>108700</v>
      </c>
      <c r="AI1771">
        <f>VLOOKUP($G1771,county_facts!$A:$BB,31,FALSE)</f>
        <v>105277</v>
      </c>
      <c r="AJ1771">
        <f>VLOOKUP($G1771,county_facts!$A:$BB,32,FALSE)</f>
        <v>2.57</v>
      </c>
      <c r="AK1771">
        <f>VLOOKUP($G1771,county_facts!$A:$BB,33,FALSE)</f>
        <v>23773</v>
      </c>
      <c r="AL1771">
        <f>VLOOKUP($G1771,county_facts!$A:$BB,34,FALSE)</f>
        <v>44397</v>
      </c>
      <c r="AM1771">
        <f>VLOOKUP($G1771,county_facts!$A:$BB,35,FALSE)</f>
        <v>20.399999999999999</v>
      </c>
      <c r="AN1771">
        <f>VLOOKUP($G1771,county_facts!$A:$BB,36,FALSE)</f>
        <v>6918</v>
      </c>
      <c r="AO1771">
        <f>VLOOKUP($G1771,county_facts!$A:$BB,37,FALSE)</f>
        <v>107329</v>
      </c>
      <c r="AP1771">
        <f>VLOOKUP($G1771,county_facts!$A:$BB,38,FALSE)</f>
        <v>1.6</v>
      </c>
      <c r="AQ1771">
        <f>VLOOKUP($G1771,county_facts!$A:$BB,39,FALSE)</f>
        <v>19619</v>
      </c>
      <c r="AR1771">
        <f>VLOOKUP($G1771,county_facts!$A:$BB,40,FALSE)</f>
        <v>23670</v>
      </c>
      <c r="AS1771">
        <f>VLOOKUP($G1771,county_facts!$A:$BB,41,FALSE)</f>
        <v>2.1</v>
      </c>
      <c r="AT1771">
        <f>VLOOKUP($G1771,county_facts!$A:$BB,42,FALSE)</f>
        <v>0.7</v>
      </c>
      <c r="AU1771">
        <f>VLOOKUP($G1771,county_facts!$A:$BB,43,FALSE)</f>
        <v>2</v>
      </c>
      <c r="AV1771">
        <f>VLOOKUP($G1771,county_facts!$A:$BB,44,FALSE)</f>
        <v>0</v>
      </c>
      <c r="AW1771">
        <f>VLOOKUP($G1771,county_facts!$A:$BB,45,FALSE)</f>
        <v>12.8</v>
      </c>
      <c r="AX1771">
        <f>VLOOKUP($G1771,county_facts!$A:$BB,46,FALSE)</f>
        <v>23.1</v>
      </c>
      <c r="AY1771">
        <f>VLOOKUP($G1771,county_facts!$A:$BB,47,FALSE)</f>
        <v>0</v>
      </c>
      <c r="AZ1771">
        <f>VLOOKUP($G1771,county_facts!$A:$BB,48,FALSE)</f>
        <v>3707401</v>
      </c>
      <c r="BA1771">
        <f>VLOOKUP($G1771,county_facts!$A:$BB,49,FALSE)</f>
        <v>3924861</v>
      </c>
      <c r="BB1771">
        <f>VLOOKUP($G1771,county_facts!$A:$BB,50,FALSE)</f>
        <v>14929</v>
      </c>
      <c r="BC1771">
        <f>VLOOKUP($G1771,county_facts!$A:$BB,51,FALSE)</f>
        <v>0</v>
      </c>
      <c r="BD1771">
        <f>VLOOKUP($G1771,county_facts!$A:$BB,52,FALSE)</f>
        <v>2128</v>
      </c>
      <c r="BE1771">
        <f>VLOOKUP($G1771,county_facts!$A:$BB,53,FALSE)</f>
        <v>895.6</v>
      </c>
      <c r="BF1771">
        <f>VLOOKUP($G1771,county_facts!$A:$BB,54,FALSE)</f>
        <v>311.3</v>
      </c>
    </row>
    <row r="1772" spans="1:58" x14ac:dyDescent="0.3">
      <c r="A1772" t="s">
        <v>9</v>
      </c>
      <c r="B1772" t="s">
        <v>704</v>
      </c>
      <c r="C1772">
        <v>4</v>
      </c>
      <c r="D1772" t="s">
        <v>622</v>
      </c>
      <c r="E1772">
        <v>4</v>
      </c>
      <c r="F1772">
        <v>1</v>
      </c>
      <c r="G1772">
        <v>48301</v>
      </c>
      <c r="H1772">
        <f>VLOOKUP($G1772,county_facts!$A:$BB,4,FALSE)</f>
        <v>86</v>
      </c>
      <c r="I1772">
        <f>VLOOKUP($G1772,county_facts!$A:$BB,5,FALSE)</f>
        <v>82</v>
      </c>
      <c r="J1772">
        <f>VLOOKUP($G1772,county_facts!$A:$BB,6,FALSE)</f>
        <v>4.9000000000000004</v>
      </c>
      <c r="K1772">
        <f>VLOOKUP($G1772,county_facts!$A:$BB,7,FALSE)</f>
        <v>82</v>
      </c>
      <c r="L1772">
        <f>VLOOKUP($G1772,county_facts!$A:$BB,8,FALSE)</f>
        <v>9.3000000000000007</v>
      </c>
      <c r="M1772">
        <f>VLOOKUP($G1772,county_facts!$A:$BB,9,FALSE)</f>
        <v>30.2</v>
      </c>
      <c r="N1772">
        <f>VLOOKUP($G1772,county_facts!$A:$BB,10,FALSE)</f>
        <v>15.1</v>
      </c>
      <c r="O1772">
        <f>VLOOKUP($G1772,county_facts!$A:$BB,11,FALSE)</f>
        <v>41.9</v>
      </c>
      <c r="P1772">
        <f>VLOOKUP($G1772,county_facts!$A:$BB,12,FALSE)</f>
        <v>96.5</v>
      </c>
      <c r="Q1772">
        <f>VLOOKUP($G1772,county_facts!$A:$BB,13,FALSE)</f>
        <v>0</v>
      </c>
      <c r="R1772">
        <f>VLOOKUP($G1772,county_facts!$A:$BB,14,FALSE)</f>
        <v>3.5</v>
      </c>
      <c r="S1772">
        <f>VLOOKUP($G1772,county_facts!$A:$BB,15,FALSE)</f>
        <v>0</v>
      </c>
      <c r="T1772">
        <f>VLOOKUP($G1772,county_facts!$A:$BB,16,FALSE)</f>
        <v>0</v>
      </c>
      <c r="U1772">
        <f>VLOOKUP($G1772,county_facts!$A:$BB,17,FALSE)</f>
        <v>0</v>
      </c>
      <c r="V1772">
        <f>VLOOKUP($G1772,county_facts!$A:$BB,18,FALSE)</f>
        <v>20.9</v>
      </c>
      <c r="W1772">
        <f>VLOOKUP($G1772,county_facts!$A:$BB,19,FALSE)</f>
        <v>75.599999999999994</v>
      </c>
      <c r="X1772">
        <f>VLOOKUP($G1772,county_facts!$A:$BB,20,FALSE)</f>
        <v>83.9</v>
      </c>
      <c r="Y1772">
        <f>VLOOKUP($G1772,county_facts!$A:$BB,21,FALSE)</f>
        <v>0</v>
      </c>
      <c r="Z1772">
        <f>VLOOKUP($G1772,county_facts!$A:$BB,22,FALSE)</f>
        <v>0</v>
      </c>
      <c r="AA1772">
        <f>VLOOKUP($G1772,county_facts!$A:$BB,23,FALSE)</f>
        <v>89.5</v>
      </c>
      <c r="AB1772">
        <f>VLOOKUP($G1772,county_facts!$A:$BB,24,FALSE)</f>
        <v>7.9</v>
      </c>
      <c r="AC1772">
        <f>VLOOKUP($G1772,county_facts!$A:$BB,25,FALSE)</f>
        <v>2</v>
      </c>
      <c r="AD1772">
        <f>VLOOKUP($G1772,county_facts!$A:$BB,26,FALSE)</f>
        <v>24.5</v>
      </c>
      <c r="AE1772">
        <f>VLOOKUP($G1772,county_facts!$A:$BB,27,FALSE)</f>
        <v>50</v>
      </c>
      <c r="AF1772">
        <f>VLOOKUP($G1772,county_facts!$A:$BB,28,FALSE)</f>
        <v>48.5</v>
      </c>
      <c r="AG1772">
        <f>VLOOKUP($G1772,county_facts!$A:$BB,29,FALSE)</f>
        <v>4.8</v>
      </c>
      <c r="AH1772">
        <f>VLOOKUP($G1772,county_facts!$A:$BB,30,FALSE)</f>
        <v>86000</v>
      </c>
      <c r="AI1772">
        <f>VLOOKUP($G1772,county_facts!$A:$BB,31,FALSE)</f>
        <v>33</v>
      </c>
      <c r="AJ1772">
        <f>VLOOKUP($G1772,county_facts!$A:$BB,32,FALSE)</f>
        <v>2.64</v>
      </c>
      <c r="AK1772">
        <f>VLOOKUP($G1772,county_facts!$A:$BB,33,FALSE)</f>
        <v>34068</v>
      </c>
      <c r="AL1772">
        <f>VLOOKUP($G1772,county_facts!$A:$BB,34,FALSE)</f>
        <v>68750</v>
      </c>
      <c r="AM1772">
        <f>VLOOKUP($G1772,county_facts!$A:$BB,35,FALSE)</f>
        <v>12</v>
      </c>
      <c r="AN1772">
        <f>VLOOKUP($G1772,county_facts!$A:$BB,36,FALSE)</f>
        <v>2</v>
      </c>
      <c r="AO1772">
        <f>VLOOKUP($G1772,county_facts!$A:$BB,37,FALSE)</f>
        <v>0</v>
      </c>
      <c r="AP1772">
        <f>VLOOKUP($G1772,county_facts!$A:$BB,38,FALSE)</f>
        <v>0</v>
      </c>
      <c r="AQ1772">
        <f>VLOOKUP($G1772,county_facts!$A:$BB,39,FALSE)</f>
        <v>12</v>
      </c>
      <c r="AR1772">
        <f>VLOOKUP($G1772,county_facts!$A:$BB,40,FALSE)</f>
        <v>0</v>
      </c>
      <c r="AS1772">
        <f>VLOOKUP($G1772,county_facts!$A:$BB,41,FALSE)</f>
        <v>0</v>
      </c>
      <c r="AT1772">
        <f>VLOOKUP($G1772,county_facts!$A:$BB,42,FALSE)</f>
        <v>0</v>
      </c>
      <c r="AU1772">
        <f>VLOOKUP($G1772,county_facts!$A:$BB,43,FALSE)</f>
        <v>0</v>
      </c>
      <c r="AV1772">
        <f>VLOOKUP($G1772,county_facts!$A:$BB,44,FALSE)</f>
        <v>0</v>
      </c>
      <c r="AW1772">
        <f>VLOOKUP($G1772,county_facts!$A:$BB,45,FALSE)</f>
        <v>0</v>
      </c>
      <c r="AX1772">
        <f>VLOOKUP($G1772,county_facts!$A:$BB,46,FALSE)</f>
        <v>0</v>
      </c>
      <c r="AY1772">
        <f>VLOOKUP($G1772,county_facts!$A:$BB,47,FALSE)</f>
        <v>0</v>
      </c>
      <c r="AZ1772">
        <f>VLOOKUP($G1772,county_facts!$A:$BB,48,FALSE)</f>
        <v>0</v>
      </c>
      <c r="BA1772">
        <f>VLOOKUP($G1772,county_facts!$A:$BB,49,FALSE)</f>
        <v>0</v>
      </c>
      <c r="BB1772">
        <f>VLOOKUP($G1772,county_facts!$A:$BB,50,FALSE)</f>
        <v>0</v>
      </c>
      <c r="BC1772">
        <f>VLOOKUP($G1772,county_facts!$A:$BB,51,FALSE)</f>
        <v>0</v>
      </c>
      <c r="BD1772">
        <f>VLOOKUP($G1772,county_facts!$A:$BB,52,FALSE)</f>
        <v>0</v>
      </c>
      <c r="BE1772">
        <f>VLOOKUP($G1772,county_facts!$A:$BB,53,FALSE)</f>
        <v>668.93</v>
      </c>
      <c r="BF1772">
        <f>VLOOKUP($G1772,county_facts!$A:$BB,54,FALSE)</f>
        <v>0.1</v>
      </c>
    </row>
    <row r="1773" spans="1:58" x14ac:dyDescent="0.3">
      <c r="A1773" t="s">
        <v>6</v>
      </c>
      <c r="B1773" t="s">
        <v>704</v>
      </c>
      <c r="C1773">
        <v>0</v>
      </c>
      <c r="D1773" t="s">
        <v>622</v>
      </c>
      <c r="E1773">
        <v>4</v>
      </c>
      <c r="F1773">
        <v>0</v>
      </c>
      <c r="G1773">
        <v>48301</v>
      </c>
      <c r="H1773">
        <f>VLOOKUP($G1773,county_facts!$A:$BB,4,FALSE)</f>
        <v>86</v>
      </c>
      <c r="I1773">
        <f>VLOOKUP($G1773,county_facts!$A:$BB,5,FALSE)</f>
        <v>82</v>
      </c>
      <c r="J1773">
        <f>VLOOKUP($G1773,county_facts!$A:$BB,6,FALSE)</f>
        <v>4.9000000000000004</v>
      </c>
      <c r="K1773">
        <f>VLOOKUP($G1773,county_facts!$A:$BB,7,FALSE)</f>
        <v>82</v>
      </c>
      <c r="L1773">
        <f>VLOOKUP($G1773,county_facts!$A:$BB,8,FALSE)</f>
        <v>9.3000000000000007</v>
      </c>
      <c r="M1773">
        <f>VLOOKUP($G1773,county_facts!$A:$BB,9,FALSE)</f>
        <v>30.2</v>
      </c>
      <c r="N1773">
        <f>VLOOKUP($G1773,county_facts!$A:$BB,10,FALSE)</f>
        <v>15.1</v>
      </c>
      <c r="O1773">
        <f>VLOOKUP($G1773,county_facts!$A:$BB,11,FALSE)</f>
        <v>41.9</v>
      </c>
      <c r="P1773">
        <f>VLOOKUP($G1773,county_facts!$A:$BB,12,FALSE)</f>
        <v>96.5</v>
      </c>
      <c r="Q1773">
        <f>VLOOKUP($G1773,county_facts!$A:$BB,13,FALSE)</f>
        <v>0</v>
      </c>
      <c r="R1773">
        <f>VLOOKUP($G1773,county_facts!$A:$BB,14,FALSE)</f>
        <v>3.5</v>
      </c>
      <c r="S1773">
        <f>VLOOKUP($G1773,county_facts!$A:$BB,15,FALSE)</f>
        <v>0</v>
      </c>
      <c r="T1773">
        <f>VLOOKUP($G1773,county_facts!$A:$BB,16,FALSE)</f>
        <v>0</v>
      </c>
      <c r="U1773">
        <f>VLOOKUP($G1773,county_facts!$A:$BB,17,FALSE)</f>
        <v>0</v>
      </c>
      <c r="V1773">
        <f>VLOOKUP($G1773,county_facts!$A:$BB,18,FALSE)</f>
        <v>20.9</v>
      </c>
      <c r="W1773">
        <f>VLOOKUP($G1773,county_facts!$A:$BB,19,FALSE)</f>
        <v>75.599999999999994</v>
      </c>
      <c r="X1773">
        <f>VLOOKUP($G1773,county_facts!$A:$BB,20,FALSE)</f>
        <v>83.9</v>
      </c>
      <c r="Y1773">
        <f>VLOOKUP($G1773,county_facts!$A:$BB,21,FALSE)</f>
        <v>0</v>
      </c>
      <c r="Z1773">
        <f>VLOOKUP($G1773,county_facts!$A:$BB,22,FALSE)</f>
        <v>0</v>
      </c>
      <c r="AA1773">
        <f>VLOOKUP($G1773,county_facts!$A:$BB,23,FALSE)</f>
        <v>89.5</v>
      </c>
      <c r="AB1773">
        <f>VLOOKUP($G1773,county_facts!$A:$BB,24,FALSE)</f>
        <v>7.9</v>
      </c>
      <c r="AC1773">
        <f>VLOOKUP($G1773,county_facts!$A:$BB,25,FALSE)</f>
        <v>2</v>
      </c>
      <c r="AD1773">
        <f>VLOOKUP($G1773,county_facts!$A:$BB,26,FALSE)</f>
        <v>24.5</v>
      </c>
      <c r="AE1773">
        <f>VLOOKUP($G1773,county_facts!$A:$BB,27,FALSE)</f>
        <v>50</v>
      </c>
      <c r="AF1773">
        <f>VLOOKUP($G1773,county_facts!$A:$BB,28,FALSE)</f>
        <v>48.5</v>
      </c>
      <c r="AG1773">
        <f>VLOOKUP($G1773,county_facts!$A:$BB,29,FALSE)</f>
        <v>4.8</v>
      </c>
      <c r="AH1773">
        <f>VLOOKUP($G1773,county_facts!$A:$BB,30,FALSE)</f>
        <v>86000</v>
      </c>
      <c r="AI1773">
        <f>VLOOKUP($G1773,county_facts!$A:$BB,31,FALSE)</f>
        <v>33</v>
      </c>
      <c r="AJ1773">
        <f>VLOOKUP($G1773,county_facts!$A:$BB,32,FALSE)</f>
        <v>2.64</v>
      </c>
      <c r="AK1773">
        <f>VLOOKUP($G1773,county_facts!$A:$BB,33,FALSE)</f>
        <v>34068</v>
      </c>
      <c r="AL1773">
        <f>VLOOKUP($G1773,county_facts!$A:$BB,34,FALSE)</f>
        <v>68750</v>
      </c>
      <c r="AM1773">
        <f>VLOOKUP($G1773,county_facts!$A:$BB,35,FALSE)</f>
        <v>12</v>
      </c>
      <c r="AN1773">
        <f>VLOOKUP($G1773,county_facts!$A:$BB,36,FALSE)</f>
        <v>2</v>
      </c>
      <c r="AO1773">
        <f>VLOOKUP($G1773,county_facts!$A:$BB,37,FALSE)</f>
        <v>0</v>
      </c>
      <c r="AP1773">
        <f>VLOOKUP($G1773,county_facts!$A:$BB,38,FALSE)</f>
        <v>0</v>
      </c>
      <c r="AQ1773">
        <f>VLOOKUP($G1773,county_facts!$A:$BB,39,FALSE)</f>
        <v>12</v>
      </c>
      <c r="AR1773">
        <f>VLOOKUP($G1773,county_facts!$A:$BB,40,FALSE)</f>
        <v>0</v>
      </c>
      <c r="AS1773">
        <f>VLOOKUP($G1773,county_facts!$A:$BB,41,FALSE)</f>
        <v>0</v>
      </c>
      <c r="AT1773">
        <f>VLOOKUP($G1773,county_facts!$A:$BB,42,FALSE)</f>
        <v>0</v>
      </c>
      <c r="AU1773">
        <f>VLOOKUP($G1773,county_facts!$A:$BB,43,FALSE)</f>
        <v>0</v>
      </c>
      <c r="AV1773">
        <f>VLOOKUP($G1773,county_facts!$A:$BB,44,FALSE)</f>
        <v>0</v>
      </c>
      <c r="AW1773">
        <f>VLOOKUP($G1773,county_facts!$A:$BB,45,FALSE)</f>
        <v>0</v>
      </c>
      <c r="AX1773">
        <f>VLOOKUP($G1773,county_facts!$A:$BB,46,FALSE)</f>
        <v>0</v>
      </c>
      <c r="AY1773">
        <f>VLOOKUP($G1773,county_facts!$A:$BB,47,FALSE)</f>
        <v>0</v>
      </c>
      <c r="AZ1773">
        <f>VLOOKUP($G1773,county_facts!$A:$BB,48,FALSE)</f>
        <v>0</v>
      </c>
      <c r="BA1773">
        <f>VLOOKUP($G1773,county_facts!$A:$BB,49,FALSE)</f>
        <v>0</v>
      </c>
      <c r="BB1773">
        <f>VLOOKUP($G1773,county_facts!$A:$BB,50,FALSE)</f>
        <v>0</v>
      </c>
      <c r="BC1773">
        <f>VLOOKUP($G1773,county_facts!$A:$BB,51,FALSE)</f>
        <v>0</v>
      </c>
      <c r="BD1773">
        <f>VLOOKUP($G1773,county_facts!$A:$BB,52,FALSE)</f>
        <v>0</v>
      </c>
      <c r="BE1773">
        <f>VLOOKUP($G1773,county_facts!$A:$BB,53,FALSE)</f>
        <v>668.93</v>
      </c>
      <c r="BF1773">
        <f>VLOOKUP($G1773,county_facts!$A:$BB,54,FALSE)</f>
        <v>0.1</v>
      </c>
    </row>
    <row r="1774" spans="1:58" x14ac:dyDescent="0.3">
      <c r="A1774" t="s">
        <v>6</v>
      </c>
      <c r="B1774" t="s">
        <v>705</v>
      </c>
      <c r="C1774">
        <v>524</v>
      </c>
      <c r="D1774" t="s">
        <v>622</v>
      </c>
      <c r="E1774">
        <v>767</v>
      </c>
      <c r="F1774">
        <v>0.68318122599999997</v>
      </c>
      <c r="G1774">
        <v>48299</v>
      </c>
      <c r="H1774">
        <f>VLOOKUP($G1774,county_facts!$A:$BB,4,FALSE)</f>
        <v>19510</v>
      </c>
      <c r="I1774">
        <f>VLOOKUP($G1774,county_facts!$A:$BB,5,FALSE)</f>
        <v>19301</v>
      </c>
      <c r="J1774">
        <f>VLOOKUP($G1774,county_facts!$A:$BB,6,FALSE)</f>
        <v>1.1000000000000001</v>
      </c>
      <c r="K1774">
        <f>VLOOKUP($G1774,county_facts!$A:$BB,7,FALSE)</f>
        <v>19301</v>
      </c>
      <c r="L1774">
        <f>VLOOKUP($G1774,county_facts!$A:$BB,8,FALSE)</f>
        <v>4.3</v>
      </c>
      <c r="M1774">
        <f>VLOOKUP($G1774,county_facts!$A:$BB,9,FALSE)</f>
        <v>15.5</v>
      </c>
      <c r="N1774">
        <f>VLOOKUP($G1774,county_facts!$A:$BB,10,FALSE)</f>
        <v>33.9</v>
      </c>
      <c r="O1774">
        <f>VLOOKUP($G1774,county_facts!$A:$BB,11,FALSE)</f>
        <v>51.7</v>
      </c>
      <c r="P1774">
        <f>VLOOKUP($G1774,county_facts!$A:$BB,12,FALSE)</f>
        <v>96</v>
      </c>
      <c r="Q1774">
        <f>VLOOKUP($G1774,county_facts!$A:$BB,13,FALSE)</f>
        <v>1.3</v>
      </c>
      <c r="R1774">
        <f>VLOOKUP($G1774,county_facts!$A:$BB,14,FALSE)</f>
        <v>0.9</v>
      </c>
      <c r="S1774">
        <f>VLOOKUP($G1774,county_facts!$A:$BB,15,FALSE)</f>
        <v>0.6</v>
      </c>
      <c r="T1774">
        <f>VLOOKUP($G1774,county_facts!$A:$BB,16,FALSE)</f>
        <v>0</v>
      </c>
      <c r="U1774">
        <f>VLOOKUP($G1774,county_facts!$A:$BB,17,FALSE)</f>
        <v>1.2</v>
      </c>
      <c r="V1774">
        <f>VLOOKUP($G1774,county_facts!$A:$BB,18,FALSE)</f>
        <v>9.8000000000000007</v>
      </c>
      <c r="W1774">
        <f>VLOOKUP($G1774,county_facts!$A:$BB,19,FALSE)</f>
        <v>87.1</v>
      </c>
      <c r="X1774">
        <f>VLOOKUP($G1774,county_facts!$A:$BB,20,FALSE)</f>
        <v>86.8</v>
      </c>
      <c r="Y1774">
        <f>VLOOKUP($G1774,county_facts!$A:$BB,21,FALSE)</f>
        <v>2.7</v>
      </c>
      <c r="Z1774">
        <f>VLOOKUP($G1774,county_facts!$A:$BB,22,FALSE)</f>
        <v>6.3</v>
      </c>
      <c r="AA1774">
        <f>VLOOKUP($G1774,county_facts!$A:$BB,23,FALSE)</f>
        <v>86.7</v>
      </c>
      <c r="AB1774">
        <f>VLOOKUP($G1774,county_facts!$A:$BB,24,FALSE)</f>
        <v>25.4</v>
      </c>
      <c r="AC1774">
        <f>VLOOKUP($G1774,county_facts!$A:$BB,25,FALSE)</f>
        <v>2750</v>
      </c>
      <c r="AD1774">
        <f>VLOOKUP($G1774,county_facts!$A:$BB,26,FALSE)</f>
        <v>23.7</v>
      </c>
      <c r="AE1774">
        <f>VLOOKUP($G1774,county_facts!$A:$BB,27,FALSE)</f>
        <v>14734</v>
      </c>
      <c r="AF1774">
        <f>VLOOKUP($G1774,county_facts!$A:$BB,28,FALSE)</f>
        <v>78</v>
      </c>
      <c r="AG1774">
        <f>VLOOKUP($G1774,county_facts!$A:$BB,29,FALSE)</f>
        <v>14.1</v>
      </c>
      <c r="AH1774">
        <f>VLOOKUP($G1774,county_facts!$A:$BB,30,FALSE)</f>
        <v>159000</v>
      </c>
      <c r="AI1774">
        <f>VLOOKUP($G1774,county_facts!$A:$BB,31,FALSE)</f>
        <v>8519</v>
      </c>
      <c r="AJ1774">
        <f>VLOOKUP($G1774,county_facts!$A:$BB,32,FALSE)</f>
        <v>2.23</v>
      </c>
      <c r="AK1774">
        <f>VLOOKUP($G1774,county_facts!$A:$BB,33,FALSE)</f>
        <v>33634</v>
      </c>
      <c r="AL1774">
        <f>VLOOKUP($G1774,county_facts!$A:$BB,34,FALSE)</f>
        <v>44094</v>
      </c>
      <c r="AM1774">
        <f>VLOOKUP($G1774,county_facts!$A:$BB,35,FALSE)</f>
        <v>14.1</v>
      </c>
      <c r="AN1774">
        <f>VLOOKUP($G1774,county_facts!$A:$BB,36,FALSE)</f>
        <v>434</v>
      </c>
      <c r="AO1774">
        <f>VLOOKUP($G1774,county_facts!$A:$BB,37,FALSE)</f>
        <v>3529</v>
      </c>
      <c r="AP1774">
        <f>VLOOKUP($G1774,county_facts!$A:$BB,38,FALSE)</f>
        <v>7.1</v>
      </c>
      <c r="AQ1774">
        <f>VLOOKUP($G1774,county_facts!$A:$BB,39,FALSE)</f>
        <v>2037</v>
      </c>
      <c r="AR1774">
        <f>VLOOKUP($G1774,county_facts!$A:$BB,40,FALSE)</f>
        <v>2875</v>
      </c>
      <c r="AS1774">
        <f>VLOOKUP($G1774,county_facts!$A:$BB,41,FALSE)</f>
        <v>0</v>
      </c>
      <c r="AT1774">
        <f>VLOOKUP($G1774,county_facts!$A:$BB,42,FALSE)</f>
        <v>0</v>
      </c>
      <c r="AU1774">
        <f>VLOOKUP($G1774,county_facts!$A:$BB,43,FALSE)</f>
        <v>0</v>
      </c>
      <c r="AV1774">
        <f>VLOOKUP($G1774,county_facts!$A:$BB,44,FALSE)</f>
        <v>0</v>
      </c>
      <c r="AW1774">
        <f>VLOOKUP($G1774,county_facts!$A:$BB,45,FALSE)</f>
        <v>0</v>
      </c>
      <c r="AX1774">
        <f>VLOOKUP($G1774,county_facts!$A:$BB,46,FALSE)</f>
        <v>0</v>
      </c>
      <c r="AY1774">
        <f>VLOOKUP($G1774,county_facts!$A:$BB,47,FALSE)</f>
        <v>0</v>
      </c>
      <c r="AZ1774">
        <f>VLOOKUP($G1774,county_facts!$A:$BB,48,FALSE)</f>
        <v>94883</v>
      </c>
      <c r="BA1774">
        <f>VLOOKUP($G1774,county_facts!$A:$BB,49,FALSE)</f>
        <v>113011</v>
      </c>
      <c r="BB1774">
        <f>VLOOKUP($G1774,county_facts!$A:$BB,50,FALSE)</f>
        <v>6183</v>
      </c>
      <c r="BC1774">
        <f>VLOOKUP($G1774,county_facts!$A:$BB,51,FALSE)</f>
        <v>61053</v>
      </c>
      <c r="BD1774">
        <f>VLOOKUP($G1774,county_facts!$A:$BB,52,FALSE)</f>
        <v>202</v>
      </c>
      <c r="BE1774">
        <f>VLOOKUP($G1774,county_facts!$A:$BB,53,FALSE)</f>
        <v>934.03</v>
      </c>
      <c r="BF1774">
        <f>VLOOKUP($G1774,county_facts!$A:$BB,54,FALSE)</f>
        <v>20.7</v>
      </c>
    </row>
    <row r="1775" spans="1:58" x14ac:dyDescent="0.3">
      <c r="A1775" t="s">
        <v>9</v>
      </c>
      <c r="B1775" t="s">
        <v>705</v>
      </c>
      <c r="C1775">
        <v>243</v>
      </c>
      <c r="D1775" t="s">
        <v>622</v>
      </c>
      <c r="E1775">
        <v>767</v>
      </c>
      <c r="F1775">
        <v>0.31681877400000003</v>
      </c>
      <c r="G1775">
        <v>48299</v>
      </c>
      <c r="H1775">
        <f>VLOOKUP($G1775,county_facts!$A:$BB,4,FALSE)</f>
        <v>19510</v>
      </c>
      <c r="I1775">
        <f>VLOOKUP($G1775,county_facts!$A:$BB,5,FALSE)</f>
        <v>19301</v>
      </c>
      <c r="J1775">
        <f>VLOOKUP($G1775,county_facts!$A:$BB,6,FALSE)</f>
        <v>1.1000000000000001</v>
      </c>
      <c r="K1775">
        <f>VLOOKUP($G1775,county_facts!$A:$BB,7,FALSE)</f>
        <v>19301</v>
      </c>
      <c r="L1775">
        <f>VLOOKUP($G1775,county_facts!$A:$BB,8,FALSE)</f>
        <v>4.3</v>
      </c>
      <c r="M1775">
        <f>VLOOKUP($G1775,county_facts!$A:$BB,9,FALSE)</f>
        <v>15.5</v>
      </c>
      <c r="N1775">
        <f>VLOOKUP($G1775,county_facts!$A:$BB,10,FALSE)</f>
        <v>33.9</v>
      </c>
      <c r="O1775">
        <f>VLOOKUP($G1775,county_facts!$A:$BB,11,FALSE)</f>
        <v>51.7</v>
      </c>
      <c r="P1775">
        <f>VLOOKUP($G1775,county_facts!$A:$BB,12,FALSE)</f>
        <v>96</v>
      </c>
      <c r="Q1775">
        <f>VLOOKUP($G1775,county_facts!$A:$BB,13,FALSE)</f>
        <v>1.3</v>
      </c>
      <c r="R1775">
        <f>VLOOKUP($G1775,county_facts!$A:$BB,14,FALSE)</f>
        <v>0.9</v>
      </c>
      <c r="S1775">
        <f>VLOOKUP($G1775,county_facts!$A:$BB,15,FALSE)</f>
        <v>0.6</v>
      </c>
      <c r="T1775">
        <f>VLOOKUP($G1775,county_facts!$A:$BB,16,FALSE)</f>
        <v>0</v>
      </c>
      <c r="U1775">
        <f>VLOOKUP($G1775,county_facts!$A:$BB,17,FALSE)</f>
        <v>1.2</v>
      </c>
      <c r="V1775">
        <f>VLOOKUP($G1775,county_facts!$A:$BB,18,FALSE)</f>
        <v>9.8000000000000007</v>
      </c>
      <c r="W1775">
        <f>VLOOKUP($G1775,county_facts!$A:$BB,19,FALSE)</f>
        <v>87.1</v>
      </c>
      <c r="X1775">
        <f>VLOOKUP($G1775,county_facts!$A:$BB,20,FALSE)</f>
        <v>86.8</v>
      </c>
      <c r="Y1775">
        <f>VLOOKUP($G1775,county_facts!$A:$BB,21,FALSE)</f>
        <v>2.7</v>
      </c>
      <c r="Z1775">
        <f>VLOOKUP($G1775,county_facts!$A:$BB,22,FALSE)</f>
        <v>6.3</v>
      </c>
      <c r="AA1775">
        <f>VLOOKUP($G1775,county_facts!$A:$BB,23,FALSE)</f>
        <v>86.7</v>
      </c>
      <c r="AB1775">
        <f>VLOOKUP($G1775,county_facts!$A:$BB,24,FALSE)</f>
        <v>25.4</v>
      </c>
      <c r="AC1775">
        <f>VLOOKUP($G1775,county_facts!$A:$BB,25,FALSE)</f>
        <v>2750</v>
      </c>
      <c r="AD1775">
        <f>VLOOKUP($G1775,county_facts!$A:$BB,26,FALSE)</f>
        <v>23.7</v>
      </c>
      <c r="AE1775">
        <f>VLOOKUP($G1775,county_facts!$A:$BB,27,FALSE)</f>
        <v>14734</v>
      </c>
      <c r="AF1775">
        <f>VLOOKUP($G1775,county_facts!$A:$BB,28,FALSE)</f>
        <v>78</v>
      </c>
      <c r="AG1775">
        <f>VLOOKUP($G1775,county_facts!$A:$BB,29,FALSE)</f>
        <v>14.1</v>
      </c>
      <c r="AH1775">
        <f>VLOOKUP($G1775,county_facts!$A:$BB,30,FALSE)</f>
        <v>159000</v>
      </c>
      <c r="AI1775">
        <f>VLOOKUP($G1775,county_facts!$A:$BB,31,FALSE)</f>
        <v>8519</v>
      </c>
      <c r="AJ1775">
        <f>VLOOKUP($G1775,county_facts!$A:$BB,32,FALSE)</f>
        <v>2.23</v>
      </c>
      <c r="AK1775">
        <f>VLOOKUP($G1775,county_facts!$A:$BB,33,FALSE)</f>
        <v>33634</v>
      </c>
      <c r="AL1775">
        <f>VLOOKUP($G1775,county_facts!$A:$BB,34,FALSE)</f>
        <v>44094</v>
      </c>
      <c r="AM1775">
        <f>VLOOKUP($G1775,county_facts!$A:$BB,35,FALSE)</f>
        <v>14.1</v>
      </c>
      <c r="AN1775">
        <f>VLOOKUP($G1775,county_facts!$A:$BB,36,FALSE)</f>
        <v>434</v>
      </c>
      <c r="AO1775">
        <f>VLOOKUP($G1775,county_facts!$A:$BB,37,FALSE)</f>
        <v>3529</v>
      </c>
      <c r="AP1775">
        <f>VLOOKUP($G1775,county_facts!$A:$BB,38,FALSE)</f>
        <v>7.1</v>
      </c>
      <c r="AQ1775">
        <f>VLOOKUP($G1775,county_facts!$A:$BB,39,FALSE)</f>
        <v>2037</v>
      </c>
      <c r="AR1775">
        <f>VLOOKUP($G1775,county_facts!$A:$BB,40,FALSE)</f>
        <v>2875</v>
      </c>
      <c r="AS1775">
        <f>VLOOKUP($G1775,county_facts!$A:$BB,41,FALSE)</f>
        <v>0</v>
      </c>
      <c r="AT1775">
        <f>VLOOKUP($G1775,county_facts!$A:$BB,42,FALSE)</f>
        <v>0</v>
      </c>
      <c r="AU1775">
        <f>VLOOKUP($G1775,county_facts!$A:$BB,43,FALSE)</f>
        <v>0</v>
      </c>
      <c r="AV1775">
        <f>VLOOKUP($G1775,county_facts!$A:$BB,44,FALSE)</f>
        <v>0</v>
      </c>
      <c r="AW1775">
        <f>VLOOKUP($G1775,county_facts!$A:$BB,45,FALSE)</f>
        <v>0</v>
      </c>
      <c r="AX1775">
        <f>VLOOKUP($G1775,county_facts!$A:$BB,46,FALSE)</f>
        <v>0</v>
      </c>
      <c r="AY1775">
        <f>VLOOKUP($G1775,county_facts!$A:$BB,47,FALSE)</f>
        <v>0</v>
      </c>
      <c r="AZ1775">
        <f>VLOOKUP($G1775,county_facts!$A:$BB,48,FALSE)</f>
        <v>94883</v>
      </c>
      <c r="BA1775">
        <f>VLOOKUP($G1775,county_facts!$A:$BB,49,FALSE)</f>
        <v>113011</v>
      </c>
      <c r="BB1775">
        <f>VLOOKUP($G1775,county_facts!$A:$BB,50,FALSE)</f>
        <v>6183</v>
      </c>
      <c r="BC1775">
        <f>VLOOKUP($G1775,county_facts!$A:$BB,51,FALSE)</f>
        <v>61053</v>
      </c>
      <c r="BD1775">
        <f>VLOOKUP($G1775,county_facts!$A:$BB,52,FALSE)</f>
        <v>202</v>
      </c>
      <c r="BE1775">
        <f>VLOOKUP($G1775,county_facts!$A:$BB,53,FALSE)</f>
        <v>934.03</v>
      </c>
      <c r="BF1775">
        <f>VLOOKUP($G1775,county_facts!$A:$BB,54,FALSE)</f>
        <v>20.7</v>
      </c>
    </row>
    <row r="1776" spans="1:58" x14ac:dyDescent="0.3">
      <c r="A1776" t="s">
        <v>6</v>
      </c>
      <c r="B1776" t="s">
        <v>706</v>
      </c>
      <c r="C1776">
        <v>164</v>
      </c>
      <c r="D1776" t="s">
        <v>622</v>
      </c>
      <c r="E1776">
        <v>212</v>
      </c>
      <c r="F1776">
        <v>0.77358490599999996</v>
      </c>
      <c r="G1776">
        <v>48297</v>
      </c>
      <c r="H1776">
        <f>VLOOKUP($G1776,county_facts!$A:$BB,4,FALSE)</f>
        <v>12091</v>
      </c>
      <c r="I1776">
        <f>VLOOKUP($G1776,county_facts!$A:$BB,5,FALSE)</f>
        <v>11527</v>
      </c>
      <c r="J1776">
        <f>VLOOKUP($G1776,county_facts!$A:$BB,6,FALSE)</f>
        <v>4.9000000000000004</v>
      </c>
      <c r="K1776">
        <f>VLOOKUP($G1776,county_facts!$A:$BB,7,FALSE)</f>
        <v>11531</v>
      </c>
      <c r="L1776">
        <f>VLOOKUP($G1776,county_facts!$A:$BB,8,FALSE)</f>
        <v>4.9000000000000004</v>
      </c>
      <c r="M1776">
        <f>VLOOKUP($G1776,county_facts!$A:$BB,9,FALSE)</f>
        <v>20</v>
      </c>
      <c r="N1776">
        <f>VLOOKUP($G1776,county_facts!$A:$BB,10,FALSE)</f>
        <v>19.8</v>
      </c>
      <c r="O1776">
        <f>VLOOKUP($G1776,county_facts!$A:$BB,11,FALSE)</f>
        <v>46.2</v>
      </c>
      <c r="P1776">
        <f>VLOOKUP($G1776,county_facts!$A:$BB,12,FALSE)</f>
        <v>92.3</v>
      </c>
      <c r="Q1776">
        <f>VLOOKUP($G1776,county_facts!$A:$BB,13,FALSE)</f>
        <v>4.9000000000000004</v>
      </c>
      <c r="R1776">
        <f>VLOOKUP($G1776,county_facts!$A:$BB,14,FALSE)</f>
        <v>1.2</v>
      </c>
      <c r="S1776">
        <f>VLOOKUP($G1776,county_facts!$A:$BB,15,FALSE)</f>
        <v>0.7</v>
      </c>
      <c r="T1776">
        <f>VLOOKUP($G1776,county_facts!$A:$BB,16,FALSE)</f>
        <v>0</v>
      </c>
      <c r="U1776">
        <f>VLOOKUP($G1776,county_facts!$A:$BB,17,FALSE)</f>
        <v>0.9</v>
      </c>
      <c r="V1776">
        <f>VLOOKUP($G1776,county_facts!$A:$BB,18,FALSE)</f>
        <v>37.5</v>
      </c>
      <c r="W1776">
        <f>VLOOKUP($G1776,county_facts!$A:$BB,19,FALSE)</f>
        <v>56.3</v>
      </c>
      <c r="X1776">
        <f>VLOOKUP($G1776,county_facts!$A:$BB,20,FALSE)</f>
        <v>88.4</v>
      </c>
      <c r="Y1776">
        <f>VLOOKUP($G1776,county_facts!$A:$BB,21,FALSE)</f>
        <v>5.0999999999999996</v>
      </c>
      <c r="Z1776">
        <f>VLOOKUP($G1776,county_facts!$A:$BB,22,FALSE)</f>
        <v>28.4</v>
      </c>
      <c r="AA1776">
        <f>VLOOKUP($G1776,county_facts!$A:$BB,23,FALSE)</f>
        <v>79.599999999999994</v>
      </c>
      <c r="AB1776">
        <f>VLOOKUP($G1776,county_facts!$A:$BB,24,FALSE)</f>
        <v>14.3</v>
      </c>
      <c r="AC1776">
        <f>VLOOKUP($G1776,county_facts!$A:$BB,25,FALSE)</f>
        <v>1218</v>
      </c>
      <c r="AD1776">
        <f>VLOOKUP($G1776,county_facts!$A:$BB,26,FALSE)</f>
        <v>27.3</v>
      </c>
      <c r="AE1776">
        <f>VLOOKUP($G1776,county_facts!$A:$BB,27,FALSE)</f>
        <v>6106</v>
      </c>
      <c r="AF1776">
        <f>VLOOKUP($G1776,county_facts!$A:$BB,28,FALSE)</f>
        <v>81.8</v>
      </c>
      <c r="AG1776">
        <f>VLOOKUP($G1776,county_facts!$A:$BB,29,FALSE)</f>
        <v>2.9</v>
      </c>
      <c r="AH1776">
        <f>VLOOKUP($G1776,county_facts!$A:$BB,30,FALSE)</f>
        <v>85500</v>
      </c>
      <c r="AI1776">
        <f>VLOOKUP($G1776,county_facts!$A:$BB,31,FALSE)</f>
        <v>3882</v>
      </c>
      <c r="AJ1776">
        <f>VLOOKUP($G1776,county_facts!$A:$BB,32,FALSE)</f>
        <v>2.58</v>
      </c>
      <c r="AK1776">
        <f>VLOOKUP($G1776,county_facts!$A:$BB,33,FALSE)</f>
        <v>21016</v>
      </c>
      <c r="AL1776">
        <f>VLOOKUP($G1776,county_facts!$A:$BB,34,FALSE)</f>
        <v>42829</v>
      </c>
      <c r="AM1776">
        <f>VLOOKUP($G1776,county_facts!$A:$BB,35,FALSE)</f>
        <v>17.100000000000001</v>
      </c>
      <c r="AN1776">
        <f>VLOOKUP($G1776,county_facts!$A:$BB,36,FALSE)</f>
        <v>283</v>
      </c>
      <c r="AO1776">
        <f>VLOOKUP($G1776,county_facts!$A:$BB,37,FALSE)</f>
        <v>3996</v>
      </c>
      <c r="AP1776">
        <f>VLOOKUP($G1776,county_facts!$A:$BB,38,FALSE)</f>
        <v>0</v>
      </c>
      <c r="AQ1776">
        <f>VLOOKUP($G1776,county_facts!$A:$BB,39,FALSE)</f>
        <v>1025</v>
      </c>
      <c r="AR1776">
        <f>VLOOKUP($G1776,county_facts!$A:$BB,40,FALSE)</f>
        <v>1191</v>
      </c>
      <c r="AS1776">
        <f>VLOOKUP($G1776,county_facts!$A:$BB,41,FALSE)</f>
        <v>0</v>
      </c>
      <c r="AT1776">
        <f>VLOOKUP($G1776,county_facts!$A:$BB,42,FALSE)</f>
        <v>0</v>
      </c>
      <c r="AU1776">
        <f>VLOOKUP($G1776,county_facts!$A:$BB,43,FALSE)</f>
        <v>0</v>
      </c>
      <c r="AV1776">
        <f>VLOOKUP($G1776,county_facts!$A:$BB,44,FALSE)</f>
        <v>0</v>
      </c>
      <c r="AW1776">
        <f>VLOOKUP($G1776,county_facts!$A:$BB,45,FALSE)</f>
        <v>0</v>
      </c>
      <c r="AX1776">
        <f>VLOOKUP($G1776,county_facts!$A:$BB,46,FALSE)</f>
        <v>0</v>
      </c>
      <c r="AY1776">
        <f>VLOOKUP($G1776,county_facts!$A:$BB,47,FALSE)</f>
        <v>0</v>
      </c>
      <c r="AZ1776">
        <f>VLOOKUP($G1776,county_facts!$A:$BB,48,FALSE)</f>
        <v>25250</v>
      </c>
      <c r="BA1776">
        <f>VLOOKUP($G1776,county_facts!$A:$BB,49,FALSE)</f>
        <v>112717</v>
      </c>
      <c r="BB1776">
        <f>VLOOKUP($G1776,county_facts!$A:$BB,50,FALSE)</f>
        <v>9981</v>
      </c>
      <c r="BC1776">
        <f>VLOOKUP($G1776,county_facts!$A:$BB,51,FALSE)</f>
        <v>11666</v>
      </c>
      <c r="BD1776">
        <f>VLOOKUP($G1776,county_facts!$A:$BB,52,FALSE)</f>
        <v>12</v>
      </c>
      <c r="BE1776">
        <f>VLOOKUP($G1776,county_facts!$A:$BB,53,FALSE)</f>
        <v>1039.7</v>
      </c>
      <c r="BF1776">
        <f>VLOOKUP($G1776,county_facts!$A:$BB,54,FALSE)</f>
        <v>11.1</v>
      </c>
    </row>
    <row r="1777" spans="1:58" x14ac:dyDescent="0.3">
      <c r="A1777" t="s">
        <v>9</v>
      </c>
      <c r="B1777" t="s">
        <v>706</v>
      </c>
      <c r="C1777">
        <v>48</v>
      </c>
      <c r="D1777" t="s">
        <v>622</v>
      </c>
      <c r="E1777">
        <v>212</v>
      </c>
      <c r="F1777">
        <v>0.22641509400000001</v>
      </c>
      <c r="G1777">
        <v>48297</v>
      </c>
      <c r="H1777">
        <f>VLOOKUP($G1777,county_facts!$A:$BB,4,FALSE)</f>
        <v>12091</v>
      </c>
      <c r="I1777">
        <f>VLOOKUP($G1777,county_facts!$A:$BB,5,FALSE)</f>
        <v>11527</v>
      </c>
      <c r="J1777">
        <f>VLOOKUP($G1777,county_facts!$A:$BB,6,FALSE)</f>
        <v>4.9000000000000004</v>
      </c>
      <c r="K1777">
        <f>VLOOKUP($G1777,county_facts!$A:$BB,7,FALSE)</f>
        <v>11531</v>
      </c>
      <c r="L1777">
        <f>VLOOKUP($G1777,county_facts!$A:$BB,8,FALSE)</f>
        <v>4.9000000000000004</v>
      </c>
      <c r="M1777">
        <f>VLOOKUP($G1777,county_facts!$A:$BB,9,FALSE)</f>
        <v>20</v>
      </c>
      <c r="N1777">
        <f>VLOOKUP($G1777,county_facts!$A:$BB,10,FALSE)</f>
        <v>19.8</v>
      </c>
      <c r="O1777">
        <f>VLOOKUP($G1777,county_facts!$A:$BB,11,FALSE)</f>
        <v>46.2</v>
      </c>
      <c r="P1777">
        <f>VLOOKUP($G1777,county_facts!$A:$BB,12,FALSE)</f>
        <v>92.3</v>
      </c>
      <c r="Q1777">
        <f>VLOOKUP($G1777,county_facts!$A:$BB,13,FALSE)</f>
        <v>4.9000000000000004</v>
      </c>
      <c r="R1777">
        <f>VLOOKUP($G1777,county_facts!$A:$BB,14,FALSE)</f>
        <v>1.2</v>
      </c>
      <c r="S1777">
        <f>VLOOKUP($G1777,county_facts!$A:$BB,15,FALSE)</f>
        <v>0.7</v>
      </c>
      <c r="T1777">
        <f>VLOOKUP($G1777,county_facts!$A:$BB,16,FALSE)</f>
        <v>0</v>
      </c>
      <c r="U1777">
        <f>VLOOKUP($G1777,county_facts!$A:$BB,17,FALSE)</f>
        <v>0.9</v>
      </c>
      <c r="V1777">
        <f>VLOOKUP($G1777,county_facts!$A:$BB,18,FALSE)</f>
        <v>37.5</v>
      </c>
      <c r="W1777">
        <f>VLOOKUP($G1777,county_facts!$A:$BB,19,FALSE)</f>
        <v>56.3</v>
      </c>
      <c r="X1777">
        <f>VLOOKUP($G1777,county_facts!$A:$BB,20,FALSE)</f>
        <v>88.4</v>
      </c>
      <c r="Y1777">
        <f>VLOOKUP($G1777,county_facts!$A:$BB,21,FALSE)</f>
        <v>5.0999999999999996</v>
      </c>
      <c r="Z1777">
        <f>VLOOKUP($G1777,county_facts!$A:$BB,22,FALSE)</f>
        <v>28.4</v>
      </c>
      <c r="AA1777">
        <f>VLOOKUP($G1777,county_facts!$A:$BB,23,FALSE)</f>
        <v>79.599999999999994</v>
      </c>
      <c r="AB1777">
        <f>VLOOKUP($G1777,county_facts!$A:$BB,24,FALSE)</f>
        <v>14.3</v>
      </c>
      <c r="AC1777">
        <f>VLOOKUP($G1777,county_facts!$A:$BB,25,FALSE)</f>
        <v>1218</v>
      </c>
      <c r="AD1777">
        <f>VLOOKUP($G1777,county_facts!$A:$BB,26,FALSE)</f>
        <v>27.3</v>
      </c>
      <c r="AE1777">
        <f>VLOOKUP($G1777,county_facts!$A:$BB,27,FALSE)</f>
        <v>6106</v>
      </c>
      <c r="AF1777">
        <f>VLOOKUP($G1777,county_facts!$A:$BB,28,FALSE)</f>
        <v>81.8</v>
      </c>
      <c r="AG1777">
        <f>VLOOKUP($G1777,county_facts!$A:$BB,29,FALSE)</f>
        <v>2.9</v>
      </c>
      <c r="AH1777">
        <f>VLOOKUP($G1777,county_facts!$A:$BB,30,FALSE)</f>
        <v>85500</v>
      </c>
      <c r="AI1777">
        <f>VLOOKUP($G1777,county_facts!$A:$BB,31,FALSE)</f>
        <v>3882</v>
      </c>
      <c r="AJ1777">
        <f>VLOOKUP($G1777,county_facts!$A:$BB,32,FALSE)</f>
        <v>2.58</v>
      </c>
      <c r="AK1777">
        <f>VLOOKUP($G1777,county_facts!$A:$BB,33,FALSE)</f>
        <v>21016</v>
      </c>
      <c r="AL1777">
        <f>VLOOKUP($G1777,county_facts!$A:$BB,34,FALSE)</f>
        <v>42829</v>
      </c>
      <c r="AM1777">
        <f>VLOOKUP($G1777,county_facts!$A:$BB,35,FALSE)</f>
        <v>17.100000000000001</v>
      </c>
      <c r="AN1777">
        <f>VLOOKUP($G1777,county_facts!$A:$BB,36,FALSE)</f>
        <v>283</v>
      </c>
      <c r="AO1777">
        <f>VLOOKUP($G1777,county_facts!$A:$BB,37,FALSE)</f>
        <v>3996</v>
      </c>
      <c r="AP1777">
        <f>VLOOKUP($G1777,county_facts!$A:$BB,38,FALSE)</f>
        <v>0</v>
      </c>
      <c r="AQ1777">
        <f>VLOOKUP($G1777,county_facts!$A:$BB,39,FALSE)</f>
        <v>1025</v>
      </c>
      <c r="AR1777">
        <f>VLOOKUP($G1777,county_facts!$A:$BB,40,FALSE)</f>
        <v>1191</v>
      </c>
      <c r="AS1777">
        <f>VLOOKUP($G1777,county_facts!$A:$BB,41,FALSE)</f>
        <v>0</v>
      </c>
      <c r="AT1777">
        <f>VLOOKUP($G1777,county_facts!$A:$BB,42,FALSE)</f>
        <v>0</v>
      </c>
      <c r="AU1777">
        <f>VLOOKUP($G1777,county_facts!$A:$BB,43,FALSE)</f>
        <v>0</v>
      </c>
      <c r="AV1777">
        <f>VLOOKUP($G1777,county_facts!$A:$BB,44,FALSE)</f>
        <v>0</v>
      </c>
      <c r="AW1777">
        <f>VLOOKUP($G1777,county_facts!$A:$BB,45,FALSE)</f>
        <v>0</v>
      </c>
      <c r="AX1777">
        <f>VLOOKUP($G1777,county_facts!$A:$BB,46,FALSE)</f>
        <v>0</v>
      </c>
      <c r="AY1777">
        <f>VLOOKUP($G1777,county_facts!$A:$BB,47,FALSE)</f>
        <v>0</v>
      </c>
      <c r="AZ1777">
        <f>VLOOKUP($G1777,county_facts!$A:$BB,48,FALSE)</f>
        <v>25250</v>
      </c>
      <c r="BA1777">
        <f>VLOOKUP($G1777,county_facts!$A:$BB,49,FALSE)</f>
        <v>112717</v>
      </c>
      <c r="BB1777">
        <f>VLOOKUP($G1777,county_facts!$A:$BB,50,FALSE)</f>
        <v>9981</v>
      </c>
      <c r="BC1777">
        <f>VLOOKUP($G1777,county_facts!$A:$BB,51,FALSE)</f>
        <v>11666</v>
      </c>
      <c r="BD1777">
        <f>VLOOKUP($G1777,county_facts!$A:$BB,52,FALSE)</f>
        <v>12</v>
      </c>
      <c r="BE1777">
        <f>VLOOKUP($G1777,county_facts!$A:$BB,53,FALSE)</f>
        <v>1039.7</v>
      </c>
      <c r="BF1777">
        <f>VLOOKUP($G1777,county_facts!$A:$BB,54,FALSE)</f>
        <v>11.1</v>
      </c>
    </row>
    <row r="1778" spans="1:58" x14ac:dyDescent="0.3">
      <c r="A1778" t="s">
        <v>6</v>
      </c>
      <c r="B1778" t="s">
        <v>707</v>
      </c>
      <c r="C1778">
        <v>20</v>
      </c>
      <c r="D1778" t="s">
        <v>622</v>
      </c>
      <c r="E1778">
        <v>36</v>
      </c>
      <c r="F1778">
        <v>0.55555555599999995</v>
      </c>
      <c r="G1778">
        <v>48295</v>
      </c>
      <c r="H1778">
        <f>VLOOKUP($G1778,county_facts!$A:$BB,4,FALSE)</f>
        <v>3553</v>
      </c>
      <c r="I1778">
        <f>VLOOKUP($G1778,county_facts!$A:$BB,5,FALSE)</f>
        <v>3302</v>
      </c>
      <c r="J1778">
        <f>VLOOKUP($G1778,county_facts!$A:$BB,6,FALSE)</f>
        <v>7.6</v>
      </c>
      <c r="K1778">
        <f>VLOOKUP($G1778,county_facts!$A:$BB,7,FALSE)</f>
        <v>3302</v>
      </c>
      <c r="L1778">
        <f>VLOOKUP($G1778,county_facts!$A:$BB,8,FALSE)</f>
        <v>6.2</v>
      </c>
      <c r="M1778">
        <f>VLOOKUP($G1778,county_facts!$A:$BB,9,FALSE)</f>
        <v>26.7</v>
      </c>
      <c r="N1778">
        <f>VLOOKUP($G1778,county_facts!$A:$BB,10,FALSE)</f>
        <v>14.4</v>
      </c>
      <c r="O1778">
        <f>VLOOKUP($G1778,county_facts!$A:$BB,11,FALSE)</f>
        <v>48.8</v>
      </c>
      <c r="P1778">
        <f>VLOOKUP($G1778,county_facts!$A:$BB,12,FALSE)</f>
        <v>93.2</v>
      </c>
      <c r="Q1778">
        <f>VLOOKUP($G1778,county_facts!$A:$BB,13,FALSE)</f>
        <v>1.8</v>
      </c>
      <c r="R1778">
        <f>VLOOKUP($G1778,county_facts!$A:$BB,14,FALSE)</f>
        <v>2.1</v>
      </c>
      <c r="S1778">
        <f>VLOOKUP($G1778,county_facts!$A:$BB,15,FALSE)</f>
        <v>0.5</v>
      </c>
      <c r="T1778">
        <f>VLOOKUP($G1778,county_facts!$A:$BB,16,FALSE)</f>
        <v>0.2</v>
      </c>
      <c r="U1778">
        <f>VLOOKUP($G1778,county_facts!$A:$BB,17,FALSE)</f>
        <v>2.2999999999999998</v>
      </c>
      <c r="V1778">
        <f>VLOOKUP($G1778,county_facts!$A:$BB,18,FALSE)</f>
        <v>31.6</v>
      </c>
      <c r="W1778">
        <f>VLOOKUP($G1778,county_facts!$A:$BB,19,FALSE)</f>
        <v>64.5</v>
      </c>
      <c r="X1778">
        <f>VLOOKUP($G1778,county_facts!$A:$BB,20,FALSE)</f>
        <v>84</v>
      </c>
      <c r="Y1778">
        <f>VLOOKUP($G1778,county_facts!$A:$BB,21,FALSE)</f>
        <v>12.9</v>
      </c>
      <c r="Z1778">
        <f>VLOOKUP($G1778,county_facts!$A:$BB,22,FALSE)</f>
        <v>23.7</v>
      </c>
      <c r="AA1778">
        <f>VLOOKUP($G1778,county_facts!$A:$BB,23,FALSE)</f>
        <v>81.599999999999994</v>
      </c>
      <c r="AB1778">
        <f>VLOOKUP($G1778,county_facts!$A:$BB,24,FALSE)</f>
        <v>21.5</v>
      </c>
      <c r="AC1778">
        <f>VLOOKUP($G1778,county_facts!$A:$BB,25,FALSE)</f>
        <v>235</v>
      </c>
      <c r="AD1778">
        <f>VLOOKUP($G1778,county_facts!$A:$BB,26,FALSE)</f>
        <v>19.399999999999999</v>
      </c>
      <c r="AE1778">
        <f>VLOOKUP($G1778,county_facts!$A:$BB,27,FALSE)</f>
        <v>1510</v>
      </c>
      <c r="AF1778">
        <f>VLOOKUP($G1778,county_facts!$A:$BB,28,FALSE)</f>
        <v>70.900000000000006</v>
      </c>
      <c r="AG1778">
        <f>VLOOKUP($G1778,county_facts!$A:$BB,29,FALSE)</f>
        <v>7.1</v>
      </c>
      <c r="AH1778">
        <f>VLOOKUP($G1778,county_facts!$A:$BB,30,FALSE)</f>
        <v>89400</v>
      </c>
      <c r="AI1778">
        <f>VLOOKUP($G1778,county_facts!$A:$BB,31,FALSE)</f>
        <v>1115</v>
      </c>
      <c r="AJ1778">
        <f>VLOOKUP($G1778,county_facts!$A:$BB,32,FALSE)</f>
        <v>2.99</v>
      </c>
      <c r="AK1778">
        <f>VLOOKUP($G1778,county_facts!$A:$BB,33,FALSE)</f>
        <v>29017</v>
      </c>
      <c r="AL1778">
        <f>VLOOKUP($G1778,county_facts!$A:$BB,34,FALSE)</f>
        <v>57978</v>
      </c>
      <c r="AM1778">
        <f>VLOOKUP($G1778,county_facts!$A:$BB,35,FALSE)</f>
        <v>10.9</v>
      </c>
      <c r="AN1778">
        <f>VLOOKUP($G1778,county_facts!$A:$BB,36,FALSE)</f>
        <v>95</v>
      </c>
      <c r="AO1778">
        <f>VLOOKUP($G1778,county_facts!$A:$BB,37,FALSE)</f>
        <v>872</v>
      </c>
      <c r="AP1778">
        <f>VLOOKUP($G1778,county_facts!$A:$BB,38,FALSE)</f>
        <v>-2.8</v>
      </c>
      <c r="AQ1778">
        <f>VLOOKUP($G1778,county_facts!$A:$BB,39,FALSE)</f>
        <v>318</v>
      </c>
      <c r="AR1778">
        <f>VLOOKUP($G1778,county_facts!$A:$BB,40,FALSE)</f>
        <v>318</v>
      </c>
      <c r="AS1778">
        <f>VLOOKUP($G1778,county_facts!$A:$BB,41,FALSE)</f>
        <v>0</v>
      </c>
      <c r="AT1778">
        <f>VLOOKUP($G1778,county_facts!$A:$BB,42,FALSE)</f>
        <v>0</v>
      </c>
      <c r="AU1778">
        <f>VLOOKUP($G1778,county_facts!$A:$BB,43,FALSE)</f>
        <v>0</v>
      </c>
      <c r="AV1778">
        <f>VLOOKUP($G1778,county_facts!$A:$BB,44,FALSE)</f>
        <v>0</v>
      </c>
      <c r="AW1778">
        <f>VLOOKUP($G1778,county_facts!$A:$BB,45,FALSE)</f>
        <v>0</v>
      </c>
      <c r="AX1778">
        <f>VLOOKUP($G1778,county_facts!$A:$BB,46,FALSE)</f>
        <v>0</v>
      </c>
      <c r="AY1778">
        <f>VLOOKUP($G1778,county_facts!$A:$BB,47,FALSE)</f>
        <v>0</v>
      </c>
      <c r="AZ1778">
        <f>VLOOKUP($G1778,county_facts!$A:$BB,48,FALSE)</f>
        <v>47171</v>
      </c>
      <c r="BA1778">
        <f>VLOOKUP($G1778,county_facts!$A:$BB,49,FALSE)</f>
        <v>24490</v>
      </c>
      <c r="BB1778">
        <f>VLOOKUP($G1778,county_facts!$A:$BB,50,FALSE)</f>
        <v>8169</v>
      </c>
      <c r="BC1778">
        <f>VLOOKUP($G1778,county_facts!$A:$BB,51,FALSE)</f>
        <v>0</v>
      </c>
      <c r="BD1778">
        <f>VLOOKUP($G1778,county_facts!$A:$BB,52,FALSE)</f>
        <v>6</v>
      </c>
      <c r="BE1778">
        <f>VLOOKUP($G1778,county_facts!$A:$BB,53,FALSE)</f>
        <v>932.18</v>
      </c>
      <c r="BF1778">
        <f>VLOOKUP($G1778,county_facts!$A:$BB,54,FALSE)</f>
        <v>3.5</v>
      </c>
    </row>
    <row r="1779" spans="1:58" x14ac:dyDescent="0.3">
      <c r="A1779" t="s">
        <v>9</v>
      </c>
      <c r="B1779" t="s">
        <v>707</v>
      </c>
      <c r="C1779">
        <v>16</v>
      </c>
      <c r="D1779" t="s">
        <v>622</v>
      </c>
      <c r="E1779">
        <v>36</v>
      </c>
      <c r="F1779">
        <v>0.44444444399999999</v>
      </c>
      <c r="G1779">
        <v>48295</v>
      </c>
      <c r="H1779">
        <f>VLOOKUP($G1779,county_facts!$A:$BB,4,FALSE)</f>
        <v>3553</v>
      </c>
      <c r="I1779">
        <f>VLOOKUP($G1779,county_facts!$A:$BB,5,FALSE)</f>
        <v>3302</v>
      </c>
      <c r="J1779">
        <f>VLOOKUP($G1779,county_facts!$A:$BB,6,FALSE)</f>
        <v>7.6</v>
      </c>
      <c r="K1779">
        <f>VLOOKUP($G1779,county_facts!$A:$BB,7,FALSE)</f>
        <v>3302</v>
      </c>
      <c r="L1779">
        <f>VLOOKUP($G1779,county_facts!$A:$BB,8,FALSE)</f>
        <v>6.2</v>
      </c>
      <c r="M1779">
        <f>VLOOKUP($G1779,county_facts!$A:$BB,9,FALSE)</f>
        <v>26.7</v>
      </c>
      <c r="N1779">
        <f>VLOOKUP($G1779,county_facts!$A:$BB,10,FALSE)</f>
        <v>14.4</v>
      </c>
      <c r="O1779">
        <f>VLOOKUP($G1779,county_facts!$A:$BB,11,FALSE)</f>
        <v>48.8</v>
      </c>
      <c r="P1779">
        <f>VLOOKUP($G1779,county_facts!$A:$BB,12,FALSE)</f>
        <v>93.2</v>
      </c>
      <c r="Q1779">
        <f>VLOOKUP($G1779,county_facts!$A:$BB,13,FALSE)</f>
        <v>1.8</v>
      </c>
      <c r="R1779">
        <f>VLOOKUP($G1779,county_facts!$A:$BB,14,FALSE)</f>
        <v>2.1</v>
      </c>
      <c r="S1779">
        <f>VLOOKUP($G1779,county_facts!$A:$BB,15,FALSE)</f>
        <v>0.5</v>
      </c>
      <c r="T1779">
        <f>VLOOKUP($G1779,county_facts!$A:$BB,16,FALSE)</f>
        <v>0.2</v>
      </c>
      <c r="U1779">
        <f>VLOOKUP($G1779,county_facts!$A:$BB,17,FALSE)</f>
        <v>2.2999999999999998</v>
      </c>
      <c r="V1779">
        <f>VLOOKUP($G1779,county_facts!$A:$BB,18,FALSE)</f>
        <v>31.6</v>
      </c>
      <c r="W1779">
        <f>VLOOKUP($G1779,county_facts!$A:$BB,19,FALSE)</f>
        <v>64.5</v>
      </c>
      <c r="X1779">
        <f>VLOOKUP($G1779,county_facts!$A:$BB,20,FALSE)</f>
        <v>84</v>
      </c>
      <c r="Y1779">
        <f>VLOOKUP($G1779,county_facts!$A:$BB,21,FALSE)</f>
        <v>12.9</v>
      </c>
      <c r="Z1779">
        <f>VLOOKUP($G1779,county_facts!$A:$BB,22,FALSE)</f>
        <v>23.7</v>
      </c>
      <c r="AA1779">
        <f>VLOOKUP($G1779,county_facts!$A:$BB,23,FALSE)</f>
        <v>81.599999999999994</v>
      </c>
      <c r="AB1779">
        <f>VLOOKUP($G1779,county_facts!$A:$BB,24,FALSE)</f>
        <v>21.5</v>
      </c>
      <c r="AC1779">
        <f>VLOOKUP($G1779,county_facts!$A:$BB,25,FALSE)</f>
        <v>235</v>
      </c>
      <c r="AD1779">
        <f>VLOOKUP($G1779,county_facts!$A:$BB,26,FALSE)</f>
        <v>19.399999999999999</v>
      </c>
      <c r="AE1779">
        <f>VLOOKUP($G1779,county_facts!$A:$BB,27,FALSE)</f>
        <v>1510</v>
      </c>
      <c r="AF1779">
        <f>VLOOKUP($G1779,county_facts!$A:$BB,28,FALSE)</f>
        <v>70.900000000000006</v>
      </c>
      <c r="AG1779">
        <f>VLOOKUP($G1779,county_facts!$A:$BB,29,FALSE)</f>
        <v>7.1</v>
      </c>
      <c r="AH1779">
        <f>VLOOKUP($G1779,county_facts!$A:$BB,30,FALSE)</f>
        <v>89400</v>
      </c>
      <c r="AI1779">
        <f>VLOOKUP($G1779,county_facts!$A:$BB,31,FALSE)</f>
        <v>1115</v>
      </c>
      <c r="AJ1779">
        <f>VLOOKUP($G1779,county_facts!$A:$BB,32,FALSE)</f>
        <v>2.99</v>
      </c>
      <c r="AK1779">
        <f>VLOOKUP($G1779,county_facts!$A:$BB,33,FALSE)</f>
        <v>29017</v>
      </c>
      <c r="AL1779">
        <f>VLOOKUP($G1779,county_facts!$A:$BB,34,FALSE)</f>
        <v>57978</v>
      </c>
      <c r="AM1779">
        <f>VLOOKUP($G1779,county_facts!$A:$BB,35,FALSE)</f>
        <v>10.9</v>
      </c>
      <c r="AN1779">
        <f>VLOOKUP($G1779,county_facts!$A:$BB,36,FALSE)</f>
        <v>95</v>
      </c>
      <c r="AO1779">
        <f>VLOOKUP($G1779,county_facts!$A:$BB,37,FALSE)</f>
        <v>872</v>
      </c>
      <c r="AP1779">
        <f>VLOOKUP($G1779,county_facts!$A:$BB,38,FALSE)</f>
        <v>-2.8</v>
      </c>
      <c r="AQ1779">
        <f>VLOOKUP($G1779,county_facts!$A:$BB,39,FALSE)</f>
        <v>318</v>
      </c>
      <c r="AR1779">
        <f>VLOOKUP($G1779,county_facts!$A:$BB,40,FALSE)</f>
        <v>318</v>
      </c>
      <c r="AS1779">
        <f>VLOOKUP($G1779,county_facts!$A:$BB,41,FALSE)</f>
        <v>0</v>
      </c>
      <c r="AT1779">
        <f>VLOOKUP($G1779,county_facts!$A:$BB,42,FALSE)</f>
        <v>0</v>
      </c>
      <c r="AU1779">
        <f>VLOOKUP($G1779,county_facts!$A:$BB,43,FALSE)</f>
        <v>0</v>
      </c>
      <c r="AV1779">
        <f>VLOOKUP($G1779,county_facts!$A:$BB,44,FALSE)</f>
        <v>0</v>
      </c>
      <c r="AW1779">
        <f>VLOOKUP($G1779,county_facts!$A:$BB,45,FALSE)</f>
        <v>0</v>
      </c>
      <c r="AX1779">
        <f>VLOOKUP($G1779,county_facts!$A:$BB,46,FALSE)</f>
        <v>0</v>
      </c>
      <c r="AY1779">
        <f>VLOOKUP($G1779,county_facts!$A:$BB,47,FALSE)</f>
        <v>0</v>
      </c>
      <c r="AZ1779">
        <f>VLOOKUP($G1779,county_facts!$A:$BB,48,FALSE)</f>
        <v>47171</v>
      </c>
      <c r="BA1779">
        <f>VLOOKUP($G1779,county_facts!$A:$BB,49,FALSE)</f>
        <v>24490</v>
      </c>
      <c r="BB1779">
        <f>VLOOKUP($G1779,county_facts!$A:$BB,50,FALSE)</f>
        <v>8169</v>
      </c>
      <c r="BC1779">
        <f>VLOOKUP($G1779,county_facts!$A:$BB,51,FALSE)</f>
        <v>0</v>
      </c>
      <c r="BD1779">
        <f>VLOOKUP($G1779,county_facts!$A:$BB,52,FALSE)</f>
        <v>6</v>
      </c>
      <c r="BE1779">
        <f>VLOOKUP($G1779,county_facts!$A:$BB,53,FALSE)</f>
        <v>932.18</v>
      </c>
      <c r="BF1779">
        <f>VLOOKUP($G1779,county_facts!$A:$BB,54,FALSE)</f>
        <v>3.5</v>
      </c>
    </row>
    <row r="1780" spans="1:58" x14ac:dyDescent="0.3">
      <c r="A1780" t="s">
        <v>6</v>
      </c>
      <c r="B1780" t="s">
        <v>33</v>
      </c>
      <c r="C1780">
        <v>353</v>
      </c>
      <c r="D1780" t="s">
        <v>622</v>
      </c>
      <c r="E1780">
        <v>516</v>
      </c>
      <c r="F1780">
        <v>0.68410852700000002</v>
      </c>
      <c r="G1780">
        <v>48293</v>
      </c>
      <c r="H1780">
        <f>VLOOKUP($G1780,county_facts!$A:$BB,4,FALSE)</f>
        <v>23524</v>
      </c>
      <c r="I1780">
        <f>VLOOKUP($G1780,county_facts!$A:$BB,5,FALSE)</f>
        <v>23386</v>
      </c>
      <c r="J1780">
        <f>VLOOKUP($G1780,county_facts!$A:$BB,6,FALSE)</f>
        <v>0.6</v>
      </c>
      <c r="K1780">
        <f>VLOOKUP($G1780,county_facts!$A:$BB,7,FALSE)</f>
        <v>23384</v>
      </c>
      <c r="L1780">
        <f>VLOOKUP($G1780,county_facts!$A:$BB,8,FALSE)</f>
        <v>6.3</v>
      </c>
      <c r="M1780">
        <f>VLOOKUP($G1780,county_facts!$A:$BB,9,FALSE)</f>
        <v>23.1</v>
      </c>
      <c r="N1780">
        <f>VLOOKUP($G1780,county_facts!$A:$BB,10,FALSE)</f>
        <v>17.5</v>
      </c>
      <c r="O1780">
        <f>VLOOKUP($G1780,county_facts!$A:$BB,11,FALSE)</f>
        <v>48.1</v>
      </c>
      <c r="P1780">
        <f>VLOOKUP($G1780,county_facts!$A:$BB,12,FALSE)</f>
        <v>78.5</v>
      </c>
      <c r="Q1780">
        <f>VLOOKUP($G1780,county_facts!$A:$BB,13,FALSE)</f>
        <v>18.100000000000001</v>
      </c>
      <c r="R1780">
        <f>VLOOKUP($G1780,county_facts!$A:$BB,14,FALSE)</f>
        <v>1.1000000000000001</v>
      </c>
      <c r="S1780">
        <f>VLOOKUP($G1780,county_facts!$A:$BB,15,FALSE)</f>
        <v>0.6</v>
      </c>
      <c r="T1780">
        <f>VLOOKUP($G1780,county_facts!$A:$BB,16,FALSE)</f>
        <v>0.1</v>
      </c>
      <c r="U1780">
        <f>VLOOKUP($G1780,county_facts!$A:$BB,17,FALSE)</f>
        <v>1.6</v>
      </c>
      <c r="V1780">
        <f>VLOOKUP($G1780,county_facts!$A:$BB,18,FALSE)</f>
        <v>20.8</v>
      </c>
      <c r="W1780">
        <f>VLOOKUP($G1780,county_facts!$A:$BB,19,FALSE)</f>
        <v>59.6</v>
      </c>
      <c r="X1780">
        <f>VLOOKUP($G1780,county_facts!$A:$BB,20,FALSE)</f>
        <v>85.4</v>
      </c>
      <c r="Y1780">
        <f>VLOOKUP($G1780,county_facts!$A:$BB,21,FALSE)</f>
        <v>9.5</v>
      </c>
      <c r="Z1780">
        <f>VLOOKUP($G1780,county_facts!$A:$BB,22,FALSE)</f>
        <v>17.5</v>
      </c>
      <c r="AA1780">
        <f>VLOOKUP($G1780,county_facts!$A:$BB,23,FALSE)</f>
        <v>79.3</v>
      </c>
      <c r="AB1780">
        <f>VLOOKUP($G1780,county_facts!$A:$BB,24,FALSE)</f>
        <v>12.4</v>
      </c>
      <c r="AC1780">
        <f>VLOOKUP($G1780,county_facts!$A:$BB,25,FALSE)</f>
        <v>1809</v>
      </c>
      <c r="AD1780">
        <f>VLOOKUP($G1780,county_facts!$A:$BB,26,FALSE)</f>
        <v>20.8</v>
      </c>
      <c r="AE1780">
        <f>VLOOKUP($G1780,county_facts!$A:$BB,27,FALSE)</f>
        <v>10555</v>
      </c>
      <c r="AF1780">
        <f>VLOOKUP($G1780,county_facts!$A:$BB,28,FALSE)</f>
        <v>75.2</v>
      </c>
      <c r="AG1780">
        <f>VLOOKUP($G1780,county_facts!$A:$BB,29,FALSE)</f>
        <v>6.5</v>
      </c>
      <c r="AH1780">
        <f>VLOOKUP($G1780,county_facts!$A:$BB,30,FALSE)</f>
        <v>83200</v>
      </c>
      <c r="AI1780">
        <f>VLOOKUP($G1780,county_facts!$A:$BB,31,FALSE)</f>
        <v>7929</v>
      </c>
      <c r="AJ1780">
        <f>VLOOKUP($G1780,county_facts!$A:$BB,32,FALSE)</f>
        <v>2.72</v>
      </c>
      <c r="AK1780">
        <f>VLOOKUP($G1780,county_facts!$A:$BB,33,FALSE)</f>
        <v>19352</v>
      </c>
      <c r="AL1780">
        <f>VLOOKUP($G1780,county_facts!$A:$BB,34,FALSE)</f>
        <v>38823</v>
      </c>
      <c r="AM1780">
        <f>VLOOKUP($G1780,county_facts!$A:$BB,35,FALSE)</f>
        <v>21.5</v>
      </c>
      <c r="AN1780">
        <f>VLOOKUP($G1780,county_facts!$A:$BB,36,FALSE)</f>
        <v>407</v>
      </c>
      <c r="AO1780">
        <f>VLOOKUP($G1780,county_facts!$A:$BB,37,FALSE)</f>
        <v>5460</v>
      </c>
      <c r="AP1780">
        <f>VLOOKUP($G1780,county_facts!$A:$BB,38,FALSE)</f>
        <v>4.0999999999999996</v>
      </c>
      <c r="AQ1780">
        <f>VLOOKUP($G1780,county_facts!$A:$BB,39,FALSE)</f>
        <v>1326</v>
      </c>
      <c r="AR1780">
        <f>VLOOKUP($G1780,county_facts!$A:$BB,40,FALSE)</f>
        <v>1648</v>
      </c>
      <c r="AS1780">
        <f>VLOOKUP($G1780,county_facts!$A:$BB,41,FALSE)</f>
        <v>0</v>
      </c>
      <c r="AT1780">
        <f>VLOOKUP($G1780,county_facts!$A:$BB,42,FALSE)</f>
        <v>0</v>
      </c>
      <c r="AU1780">
        <f>VLOOKUP($G1780,county_facts!$A:$BB,43,FALSE)</f>
        <v>0</v>
      </c>
      <c r="AV1780">
        <f>VLOOKUP($G1780,county_facts!$A:$BB,44,FALSE)</f>
        <v>0</v>
      </c>
      <c r="AW1780">
        <f>VLOOKUP($G1780,county_facts!$A:$BB,45,FALSE)</f>
        <v>0</v>
      </c>
      <c r="AX1780">
        <f>VLOOKUP($G1780,county_facts!$A:$BB,46,FALSE)</f>
        <v>39.5</v>
      </c>
      <c r="AY1780">
        <f>VLOOKUP($G1780,county_facts!$A:$BB,47,FALSE)</f>
        <v>210827</v>
      </c>
      <c r="AZ1780">
        <f>VLOOKUP($G1780,county_facts!$A:$BB,48,FALSE)</f>
        <v>27428</v>
      </c>
      <c r="BA1780">
        <f>VLOOKUP($G1780,county_facts!$A:$BB,49,FALSE)</f>
        <v>268348</v>
      </c>
      <c r="BB1780">
        <f>VLOOKUP($G1780,county_facts!$A:$BB,50,FALSE)</f>
        <v>11976</v>
      </c>
      <c r="BC1780">
        <f>VLOOKUP($G1780,county_facts!$A:$BB,51,FALSE)</f>
        <v>18247</v>
      </c>
      <c r="BD1780">
        <f>VLOOKUP($G1780,county_facts!$A:$BB,52,FALSE)</f>
        <v>4</v>
      </c>
      <c r="BE1780">
        <f>VLOOKUP($G1780,county_facts!$A:$BB,53,FALSE)</f>
        <v>905.29</v>
      </c>
      <c r="BF1780">
        <f>VLOOKUP($G1780,county_facts!$A:$BB,54,FALSE)</f>
        <v>25.8</v>
      </c>
    </row>
    <row r="1781" spans="1:58" x14ac:dyDescent="0.3">
      <c r="A1781" t="s">
        <v>9</v>
      </c>
      <c r="B1781" t="s">
        <v>33</v>
      </c>
      <c r="C1781">
        <v>163</v>
      </c>
      <c r="D1781" t="s">
        <v>622</v>
      </c>
      <c r="E1781">
        <v>516</v>
      </c>
      <c r="F1781">
        <v>0.31589147299999998</v>
      </c>
      <c r="G1781">
        <v>48293</v>
      </c>
      <c r="H1781">
        <f>VLOOKUP($G1781,county_facts!$A:$BB,4,FALSE)</f>
        <v>23524</v>
      </c>
      <c r="I1781">
        <f>VLOOKUP($G1781,county_facts!$A:$BB,5,FALSE)</f>
        <v>23386</v>
      </c>
      <c r="J1781">
        <f>VLOOKUP($G1781,county_facts!$A:$BB,6,FALSE)</f>
        <v>0.6</v>
      </c>
      <c r="K1781">
        <f>VLOOKUP($G1781,county_facts!$A:$BB,7,FALSE)</f>
        <v>23384</v>
      </c>
      <c r="L1781">
        <f>VLOOKUP($G1781,county_facts!$A:$BB,8,FALSE)</f>
        <v>6.3</v>
      </c>
      <c r="M1781">
        <f>VLOOKUP($G1781,county_facts!$A:$BB,9,FALSE)</f>
        <v>23.1</v>
      </c>
      <c r="N1781">
        <f>VLOOKUP($G1781,county_facts!$A:$BB,10,FALSE)</f>
        <v>17.5</v>
      </c>
      <c r="O1781">
        <f>VLOOKUP($G1781,county_facts!$A:$BB,11,FALSE)</f>
        <v>48.1</v>
      </c>
      <c r="P1781">
        <f>VLOOKUP($G1781,county_facts!$A:$BB,12,FALSE)</f>
        <v>78.5</v>
      </c>
      <c r="Q1781">
        <f>VLOOKUP($G1781,county_facts!$A:$BB,13,FALSE)</f>
        <v>18.100000000000001</v>
      </c>
      <c r="R1781">
        <f>VLOOKUP($G1781,county_facts!$A:$BB,14,FALSE)</f>
        <v>1.1000000000000001</v>
      </c>
      <c r="S1781">
        <f>VLOOKUP($G1781,county_facts!$A:$BB,15,FALSE)</f>
        <v>0.6</v>
      </c>
      <c r="T1781">
        <f>VLOOKUP($G1781,county_facts!$A:$BB,16,FALSE)</f>
        <v>0.1</v>
      </c>
      <c r="U1781">
        <f>VLOOKUP($G1781,county_facts!$A:$BB,17,FALSE)</f>
        <v>1.6</v>
      </c>
      <c r="V1781">
        <f>VLOOKUP($G1781,county_facts!$A:$BB,18,FALSE)</f>
        <v>20.8</v>
      </c>
      <c r="W1781">
        <f>VLOOKUP($G1781,county_facts!$A:$BB,19,FALSE)</f>
        <v>59.6</v>
      </c>
      <c r="X1781">
        <f>VLOOKUP($G1781,county_facts!$A:$BB,20,FALSE)</f>
        <v>85.4</v>
      </c>
      <c r="Y1781">
        <f>VLOOKUP($G1781,county_facts!$A:$BB,21,FALSE)</f>
        <v>9.5</v>
      </c>
      <c r="Z1781">
        <f>VLOOKUP($G1781,county_facts!$A:$BB,22,FALSE)</f>
        <v>17.5</v>
      </c>
      <c r="AA1781">
        <f>VLOOKUP($G1781,county_facts!$A:$BB,23,FALSE)</f>
        <v>79.3</v>
      </c>
      <c r="AB1781">
        <f>VLOOKUP($G1781,county_facts!$A:$BB,24,FALSE)</f>
        <v>12.4</v>
      </c>
      <c r="AC1781">
        <f>VLOOKUP($G1781,county_facts!$A:$BB,25,FALSE)</f>
        <v>1809</v>
      </c>
      <c r="AD1781">
        <f>VLOOKUP($G1781,county_facts!$A:$BB,26,FALSE)</f>
        <v>20.8</v>
      </c>
      <c r="AE1781">
        <f>VLOOKUP($G1781,county_facts!$A:$BB,27,FALSE)</f>
        <v>10555</v>
      </c>
      <c r="AF1781">
        <f>VLOOKUP($G1781,county_facts!$A:$BB,28,FALSE)</f>
        <v>75.2</v>
      </c>
      <c r="AG1781">
        <f>VLOOKUP($G1781,county_facts!$A:$BB,29,FALSE)</f>
        <v>6.5</v>
      </c>
      <c r="AH1781">
        <f>VLOOKUP($G1781,county_facts!$A:$BB,30,FALSE)</f>
        <v>83200</v>
      </c>
      <c r="AI1781">
        <f>VLOOKUP($G1781,county_facts!$A:$BB,31,FALSE)</f>
        <v>7929</v>
      </c>
      <c r="AJ1781">
        <f>VLOOKUP($G1781,county_facts!$A:$BB,32,FALSE)</f>
        <v>2.72</v>
      </c>
      <c r="AK1781">
        <f>VLOOKUP($G1781,county_facts!$A:$BB,33,FALSE)</f>
        <v>19352</v>
      </c>
      <c r="AL1781">
        <f>VLOOKUP($G1781,county_facts!$A:$BB,34,FALSE)</f>
        <v>38823</v>
      </c>
      <c r="AM1781">
        <f>VLOOKUP($G1781,county_facts!$A:$BB,35,FALSE)</f>
        <v>21.5</v>
      </c>
      <c r="AN1781">
        <f>VLOOKUP($G1781,county_facts!$A:$BB,36,FALSE)</f>
        <v>407</v>
      </c>
      <c r="AO1781">
        <f>VLOOKUP($G1781,county_facts!$A:$BB,37,FALSE)</f>
        <v>5460</v>
      </c>
      <c r="AP1781">
        <f>VLOOKUP($G1781,county_facts!$A:$BB,38,FALSE)</f>
        <v>4.0999999999999996</v>
      </c>
      <c r="AQ1781">
        <f>VLOOKUP($G1781,county_facts!$A:$BB,39,FALSE)</f>
        <v>1326</v>
      </c>
      <c r="AR1781">
        <f>VLOOKUP($G1781,county_facts!$A:$BB,40,FALSE)</f>
        <v>1648</v>
      </c>
      <c r="AS1781">
        <f>VLOOKUP($G1781,county_facts!$A:$BB,41,FALSE)</f>
        <v>0</v>
      </c>
      <c r="AT1781">
        <f>VLOOKUP($G1781,county_facts!$A:$BB,42,FALSE)</f>
        <v>0</v>
      </c>
      <c r="AU1781">
        <f>VLOOKUP($G1781,county_facts!$A:$BB,43,FALSE)</f>
        <v>0</v>
      </c>
      <c r="AV1781">
        <f>VLOOKUP($G1781,county_facts!$A:$BB,44,FALSE)</f>
        <v>0</v>
      </c>
      <c r="AW1781">
        <f>VLOOKUP($G1781,county_facts!$A:$BB,45,FALSE)</f>
        <v>0</v>
      </c>
      <c r="AX1781">
        <f>VLOOKUP($G1781,county_facts!$A:$BB,46,FALSE)</f>
        <v>39.5</v>
      </c>
      <c r="AY1781">
        <f>VLOOKUP($G1781,county_facts!$A:$BB,47,FALSE)</f>
        <v>210827</v>
      </c>
      <c r="AZ1781">
        <f>VLOOKUP($G1781,county_facts!$A:$BB,48,FALSE)</f>
        <v>27428</v>
      </c>
      <c r="BA1781">
        <f>VLOOKUP($G1781,county_facts!$A:$BB,49,FALSE)</f>
        <v>268348</v>
      </c>
      <c r="BB1781">
        <f>VLOOKUP($G1781,county_facts!$A:$BB,50,FALSE)</f>
        <v>11976</v>
      </c>
      <c r="BC1781">
        <f>VLOOKUP($G1781,county_facts!$A:$BB,51,FALSE)</f>
        <v>18247</v>
      </c>
      <c r="BD1781">
        <f>VLOOKUP($G1781,county_facts!$A:$BB,52,FALSE)</f>
        <v>4</v>
      </c>
      <c r="BE1781">
        <f>VLOOKUP($G1781,county_facts!$A:$BB,53,FALSE)</f>
        <v>905.29</v>
      </c>
      <c r="BF1781">
        <f>VLOOKUP($G1781,county_facts!$A:$BB,54,FALSE)</f>
        <v>25.8</v>
      </c>
    </row>
    <row r="1782" spans="1:58" x14ac:dyDescent="0.3">
      <c r="A1782" t="s">
        <v>6</v>
      </c>
      <c r="B1782" t="s">
        <v>708</v>
      </c>
      <c r="C1782">
        <v>787</v>
      </c>
      <c r="D1782" t="s">
        <v>622</v>
      </c>
      <c r="E1782">
        <v>1255</v>
      </c>
      <c r="F1782">
        <v>0.62709163300000004</v>
      </c>
      <c r="G1782">
        <v>48291</v>
      </c>
      <c r="H1782">
        <f>VLOOKUP($G1782,county_facts!$A:$BB,4,FALSE)</f>
        <v>78117</v>
      </c>
      <c r="I1782">
        <f>VLOOKUP($G1782,county_facts!$A:$BB,5,FALSE)</f>
        <v>75643</v>
      </c>
      <c r="J1782">
        <f>VLOOKUP($G1782,county_facts!$A:$BB,6,FALSE)</f>
        <v>3.3</v>
      </c>
      <c r="K1782">
        <f>VLOOKUP($G1782,county_facts!$A:$BB,7,FALSE)</f>
        <v>75643</v>
      </c>
      <c r="L1782">
        <f>VLOOKUP($G1782,county_facts!$A:$BB,8,FALSE)</f>
        <v>6.8</v>
      </c>
      <c r="M1782">
        <f>VLOOKUP($G1782,county_facts!$A:$BB,9,FALSE)</f>
        <v>25.1</v>
      </c>
      <c r="N1782">
        <f>VLOOKUP($G1782,county_facts!$A:$BB,10,FALSE)</f>
        <v>12.7</v>
      </c>
      <c r="O1782">
        <f>VLOOKUP($G1782,county_facts!$A:$BB,11,FALSE)</f>
        <v>50.8</v>
      </c>
      <c r="P1782">
        <f>VLOOKUP($G1782,county_facts!$A:$BB,12,FALSE)</f>
        <v>85.7</v>
      </c>
      <c r="Q1782">
        <f>VLOOKUP($G1782,county_facts!$A:$BB,13,FALSE)</f>
        <v>10.9</v>
      </c>
      <c r="R1782">
        <f>VLOOKUP($G1782,county_facts!$A:$BB,14,FALSE)</f>
        <v>1</v>
      </c>
      <c r="S1782">
        <f>VLOOKUP($G1782,county_facts!$A:$BB,15,FALSE)</f>
        <v>0.7</v>
      </c>
      <c r="T1782">
        <f>VLOOKUP($G1782,county_facts!$A:$BB,16,FALSE)</f>
        <v>0.1</v>
      </c>
      <c r="U1782">
        <f>VLOOKUP($G1782,county_facts!$A:$BB,17,FALSE)</f>
        <v>1.6</v>
      </c>
      <c r="V1782">
        <f>VLOOKUP($G1782,county_facts!$A:$BB,18,FALSE)</f>
        <v>20.7</v>
      </c>
      <c r="W1782">
        <f>VLOOKUP($G1782,county_facts!$A:$BB,19,FALSE)</f>
        <v>66.5</v>
      </c>
      <c r="X1782">
        <f>VLOOKUP($G1782,county_facts!$A:$BB,20,FALSE)</f>
        <v>80.5</v>
      </c>
      <c r="Y1782">
        <f>VLOOKUP($G1782,county_facts!$A:$BB,21,FALSE)</f>
        <v>6.8</v>
      </c>
      <c r="Z1782">
        <f>VLOOKUP($G1782,county_facts!$A:$BB,22,FALSE)</f>
        <v>16.600000000000001</v>
      </c>
      <c r="AA1782">
        <f>VLOOKUP($G1782,county_facts!$A:$BB,23,FALSE)</f>
        <v>75.099999999999994</v>
      </c>
      <c r="AB1782">
        <f>VLOOKUP($G1782,county_facts!$A:$BB,24,FALSE)</f>
        <v>8.8000000000000007</v>
      </c>
      <c r="AC1782">
        <f>VLOOKUP($G1782,county_facts!$A:$BB,25,FALSE)</f>
        <v>5416</v>
      </c>
      <c r="AD1782">
        <f>VLOOKUP($G1782,county_facts!$A:$BB,26,FALSE)</f>
        <v>34.1</v>
      </c>
      <c r="AE1782">
        <f>VLOOKUP($G1782,county_facts!$A:$BB,27,FALSE)</f>
        <v>29505</v>
      </c>
      <c r="AF1782">
        <f>VLOOKUP($G1782,county_facts!$A:$BB,28,FALSE)</f>
        <v>78.099999999999994</v>
      </c>
      <c r="AG1782">
        <f>VLOOKUP($G1782,county_facts!$A:$BB,29,FALSE)</f>
        <v>5.3</v>
      </c>
      <c r="AH1782">
        <f>VLOOKUP($G1782,county_facts!$A:$BB,30,FALSE)</f>
        <v>84400</v>
      </c>
      <c r="AI1782">
        <f>VLOOKUP($G1782,county_facts!$A:$BB,31,FALSE)</f>
        <v>24844</v>
      </c>
      <c r="AJ1782">
        <f>VLOOKUP($G1782,county_facts!$A:$BB,32,FALSE)</f>
        <v>2.82</v>
      </c>
      <c r="AK1782">
        <f>VLOOKUP($G1782,county_facts!$A:$BB,33,FALSE)</f>
        <v>19740</v>
      </c>
      <c r="AL1782">
        <f>VLOOKUP($G1782,county_facts!$A:$BB,34,FALSE)</f>
        <v>47228</v>
      </c>
      <c r="AM1782">
        <f>VLOOKUP($G1782,county_facts!$A:$BB,35,FALSE)</f>
        <v>18.399999999999999</v>
      </c>
      <c r="AN1782">
        <f>VLOOKUP($G1782,county_facts!$A:$BB,36,FALSE)</f>
        <v>1031</v>
      </c>
      <c r="AO1782">
        <f>VLOOKUP($G1782,county_facts!$A:$BB,37,FALSE)</f>
        <v>12382</v>
      </c>
      <c r="AP1782">
        <f>VLOOKUP($G1782,county_facts!$A:$BB,38,FALSE)</f>
        <v>4.5</v>
      </c>
      <c r="AQ1782">
        <f>VLOOKUP($G1782,county_facts!$A:$BB,39,FALSE)</f>
        <v>4662</v>
      </c>
      <c r="AR1782">
        <f>VLOOKUP($G1782,county_facts!$A:$BB,40,FALSE)</f>
        <v>5296</v>
      </c>
      <c r="AS1782">
        <f>VLOOKUP($G1782,county_facts!$A:$BB,41,FALSE)</f>
        <v>0</v>
      </c>
      <c r="AT1782">
        <f>VLOOKUP($G1782,county_facts!$A:$BB,42,FALSE)</f>
        <v>0</v>
      </c>
      <c r="AU1782">
        <f>VLOOKUP($G1782,county_facts!$A:$BB,43,FALSE)</f>
        <v>0</v>
      </c>
      <c r="AV1782">
        <f>VLOOKUP($G1782,county_facts!$A:$BB,44,FALSE)</f>
        <v>0</v>
      </c>
      <c r="AW1782">
        <f>VLOOKUP($G1782,county_facts!$A:$BB,45,FALSE)</f>
        <v>9</v>
      </c>
      <c r="AX1782">
        <f>VLOOKUP($G1782,county_facts!$A:$BB,46,FALSE)</f>
        <v>0</v>
      </c>
      <c r="AY1782">
        <f>VLOOKUP($G1782,county_facts!$A:$BB,47,FALSE)</f>
        <v>0</v>
      </c>
      <c r="AZ1782">
        <f>VLOOKUP($G1782,county_facts!$A:$BB,48,FALSE)</f>
        <v>151545</v>
      </c>
      <c r="BA1782">
        <f>VLOOKUP($G1782,county_facts!$A:$BB,49,FALSE)</f>
        <v>653043</v>
      </c>
      <c r="BB1782">
        <f>VLOOKUP($G1782,county_facts!$A:$BB,50,FALSE)</f>
        <v>8729</v>
      </c>
      <c r="BC1782">
        <f>VLOOKUP($G1782,county_facts!$A:$BB,51,FALSE)</f>
        <v>48868</v>
      </c>
      <c r="BD1782">
        <f>VLOOKUP($G1782,county_facts!$A:$BB,52,FALSE)</f>
        <v>300</v>
      </c>
      <c r="BE1782">
        <f>VLOOKUP($G1782,county_facts!$A:$BB,53,FALSE)</f>
        <v>1158.42</v>
      </c>
      <c r="BF1782">
        <f>VLOOKUP($G1782,county_facts!$A:$BB,54,FALSE)</f>
        <v>65.3</v>
      </c>
    </row>
    <row r="1783" spans="1:58" x14ac:dyDescent="0.3">
      <c r="A1783" t="s">
        <v>9</v>
      </c>
      <c r="B1783" t="s">
        <v>708</v>
      </c>
      <c r="C1783">
        <v>468</v>
      </c>
      <c r="D1783" t="s">
        <v>622</v>
      </c>
      <c r="E1783">
        <v>1255</v>
      </c>
      <c r="F1783">
        <v>0.37290836700000002</v>
      </c>
      <c r="G1783">
        <v>48291</v>
      </c>
      <c r="H1783">
        <f>VLOOKUP($G1783,county_facts!$A:$BB,4,FALSE)</f>
        <v>78117</v>
      </c>
      <c r="I1783">
        <f>VLOOKUP($G1783,county_facts!$A:$BB,5,FALSE)</f>
        <v>75643</v>
      </c>
      <c r="J1783">
        <f>VLOOKUP($G1783,county_facts!$A:$BB,6,FALSE)</f>
        <v>3.3</v>
      </c>
      <c r="K1783">
        <f>VLOOKUP($G1783,county_facts!$A:$BB,7,FALSE)</f>
        <v>75643</v>
      </c>
      <c r="L1783">
        <f>VLOOKUP($G1783,county_facts!$A:$BB,8,FALSE)</f>
        <v>6.8</v>
      </c>
      <c r="M1783">
        <f>VLOOKUP($G1783,county_facts!$A:$BB,9,FALSE)</f>
        <v>25.1</v>
      </c>
      <c r="N1783">
        <f>VLOOKUP($G1783,county_facts!$A:$BB,10,FALSE)</f>
        <v>12.7</v>
      </c>
      <c r="O1783">
        <f>VLOOKUP($G1783,county_facts!$A:$BB,11,FALSE)</f>
        <v>50.8</v>
      </c>
      <c r="P1783">
        <f>VLOOKUP($G1783,county_facts!$A:$BB,12,FALSE)</f>
        <v>85.7</v>
      </c>
      <c r="Q1783">
        <f>VLOOKUP($G1783,county_facts!$A:$BB,13,FALSE)</f>
        <v>10.9</v>
      </c>
      <c r="R1783">
        <f>VLOOKUP($G1783,county_facts!$A:$BB,14,FALSE)</f>
        <v>1</v>
      </c>
      <c r="S1783">
        <f>VLOOKUP($G1783,county_facts!$A:$BB,15,FALSE)</f>
        <v>0.7</v>
      </c>
      <c r="T1783">
        <f>VLOOKUP($G1783,county_facts!$A:$BB,16,FALSE)</f>
        <v>0.1</v>
      </c>
      <c r="U1783">
        <f>VLOOKUP($G1783,county_facts!$A:$BB,17,FALSE)</f>
        <v>1.6</v>
      </c>
      <c r="V1783">
        <f>VLOOKUP($G1783,county_facts!$A:$BB,18,FALSE)</f>
        <v>20.7</v>
      </c>
      <c r="W1783">
        <f>VLOOKUP($G1783,county_facts!$A:$BB,19,FALSE)</f>
        <v>66.5</v>
      </c>
      <c r="X1783">
        <f>VLOOKUP($G1783,county_facts!$A:$BB,20,FALSE)</f>
        <v>80.5</v>
      </c>
      <c r="Y1783">
        <f>VLOOKUP($G1783,county_facts!$A:$BB,21,FALSE)</f>
        <v>6.8</v>
      </c>
      <c r="Z1783">
        <f>VLOOKUP($G1783,county_facts!$A:$BB,22,FALSE)</f>
        <v>16.600000000000001</v>
      </c>
      <c r="AA1783">
        <f>VLOOKUP($G1783,county_facts!$A:$BB,23,FALSE)</f>
        <v>75.099999999999994</v>
      </c>
      <c r="AB1783">
        <f>VLOOKUP($G1783,county_facts!$A:$BB,24,FALSE)</f>
        <v>8.8000000000000007</v>
      </c>
      <c r="AC1783">
        <f>VLOOKUP($G1783,county_facts!$A:$BB,25,FALSE)</f>
        <v>5416</v>
      </c>
      <c r="AD1783">
        <f>VLOOKUP($G1783,county_facts!$A:$BB,26,FALSE)</f>
        <v>34.1</v>
      </c>
      <c r="AE1783">
        <f>VLOOKUP($G1783,county_facts!$A:$BB,27,FALSE)</f>
        <v>29505</v>
      </c>
      <c r="AF1783">
        <f>VLOOKUP($G1783,county_facts!$A:$BB,28,FALSE)</f>
        <v>78.099999999999994</v>
      </c>
      <c r="AG1783">
        <f>VLOOKUP($G1783,county_facts!$A:$BB,29,FALSE)</f>
        <v>5.3</v>
      </c>
      <c r="AH1783">
        <f>VLOOKUP($G1783,county_facts!$A:$BB,30,FALSE)</f>
        <v>84400</v>
      </c>
      <c r="AI1783">
        <f>VLOOKUP($G1783,county_facts!$A:$BB,31,FALSE)</f>
        <v>24844</v>
      </c>
      <c r="AJ1783">
        <f>VLOOKUP($G1783,county_facts!$A:$BB,32,FALSE)</f>
        <v>2.82</v>
      </c>
      <c r="AK1783">
        <f>VLOOKUP($G1783,county_facts!$A:$BB,33,FALSE)</f>
        <v>19740</v>
      </c>
      <c r="AL1783">
        <f>VLOOKUP($G1783,county_facts!$A:$BB,34,FALSE)</f>
        <v>47228</v>
      </c>
      <c r="AM1783">
        <f>VLOOKUP($G1783,county_facts!$A:$BB,35,FALSE)</f>
        <v>18.399999999999999</v>
      </c>
      <c r="AN1783">
        <f>VLOOKUP($G1783,county_facts!$A:$BB,36,FALSE)</f>
        <v>1031</v>
      </c>
      <c r="AO1783">
        <f>VLOOKUP($G1783,county_facts!$A:$BB,37,FALSE)</f>
        <v>12382</v>
      </c>
      <c r="AP1783">
        <f>VLOOKUP($G1783,county_facts!$A:$BB,38,FALSE)</f>
        <v>4.5</v>
      </c>
      <c r="AQ1783">
        <f>VLOOKUP($G1783,county_facts!$A:$BB,39,FALSE)</f>
        <v>4662</v>
      </c>
      <c r="AR1783">
        <f>VLOOKUP($G1783,county_facts!$A:$BB,40,FALSE)</f>
        <v>5296</v>
      </c>
      <c r="AS1783">
        <f>VLOOKUP($G1783,county_facts!$A:$BB,41,FALSE)</f>
        <v>0</v>
      </c>
      <c r="AT1783">
        <f>VLOOKUP($G1783,county_facts!$A:$BB,42,FALSE)</f>
        <v>0</v>
      </c>
      <c r="AU1783">
        <f>VLOOKUP($G1783,county_facts!$A:$BB,43,FALSE)</f>
        <v>0</v>
      </c>
      <c r="AV1783">
        <f>VLOOKUP($G1783,county_facts!$A:$BB,44,FALSE)</f>
        <v>0</v>
      </c>
      <c r="AW1783">
        <f>VLOOKUP($G1783,county_facts!$A:$BB,45,FALSE)</f>
        <v>9</v>
      </c>
      <c r="AX1783">
        <f>VLOOKUP($G1783,county_facts!$A:$BB,46,FALSE)</f>
        <v>0</v>
      </c>
      <c r="AY1783">
        <f>VLOOKUP($G1783,county_facts!$A:$BB,47,FALSE)</f>
        <v>0</v>
      </c>
      <c r="AZ1783">
        <f>VLOOKUP($G1783,county_facts!$A:$BB,48,FALSE)</f>
        <v>151545</v>
      </c>
      <c r="BA1783">
        <f>VLOOKUP($G1783,county_facts!$A:$BB,49,FALSE)</f>
        <v>653043</v>
      </c>
      <c r="BB1783">
        <f>VLOOKUP($G1783,county_facts!$A:$BB,50,FALSE)</f>
        <v>8729</v>
      </c>
      <c r="BC1783">
        <f>VLOOKUP($G1783,county_facts!$A:$BB,51,FALSE)</f>
        <v>48868</v>
      </c>
      <c r="BD1783">
        <f>VLOOKUP($G1783,county_facts!$A:$BB,52,FALSE)</f>
        <v>300</v>
      </c>
      <c r="BE1783">
        <f>VLOOKUP($G1783,county_facts!$A:$BB,53,FALSE)</f>
        <v>1158.42</v>
      </c>
      <c r="BF1783">
        <f>VLOOKUP($G1783,county_facts!$A:$BB,54,FALSE)</f>
        <v>65.3</v>
      </c>
    </row>
    <row r="1784" spans="1:58" x14ac:dyDescent="0.3">
      <c r="A1784" t="s">
        <v>6</v>
      </c>
      <c r="B1784" t="s">
        <v>709</v>
      </c>
      <c r="C1784">
        <v>243</v>
      </c>
      <c r="D1784" t="s">
        <v>622</v>
      </c>
      <c r="E1784">
        <v>310</v>
      </c>
      <c r="F1784">
        <v>0.783870968</v>
      </c>
      <c r="G1784">
        <v>48289</v>
      </c>
      <c r="H1784">
        <f>VLOOKUP($G1784,county_facts!$A:$BB,4,FALSE)</f>
        <v>16861</v>
      </c>
      <c r="I1784">
        <f>VLOOKUP($G1784,county_facts!$A:$BB,5,FALSE)</f>
        <v>16801</v>
      </c>
      <c r="J1784">
        <f>VLOOKUP($G1784,county_facts!$A:$BB,6,FALSE)</f>
        <v>0.4</v>
      </c>
      <c r="K1784">
        <f>VLOOKUP($G1784,county_facts!$A:$BB,7,FALSE)</f>
        <v>16801</v>
      </c>
      <c r="L1784">
        <f>VLOOKUP($G1784,county_facts!$A:$BB,8,FALSE)</f>
        <v>6.7</v>
      </c>
      <c r="M1784">
        <f>VLOOKUP($G1784,county_facts!$A:$BB,9,FALSE)</f>
        <v>22.3</v>
      </c>
      <c r="N1784">
        <f>VLOOKUP($G1784,county_facts!$A:$BB,10,FALSE)</f>
        <v>23.4</v>
      </c>
      <c r="O1784">
        <f>VLOOKUP($G1784,county_facts!$A:$BB,11,FALSE)</f>
        <v>50.4</v>
      </c>
      <c r="P1784">
        <f>VLOOKUP($G1784,county_facts!$A:$BB,12,FALSE)</f>
        <v>89.5</v>
      </c>
      <c r="Q1784">
        <f>VLOOKUP($G1784,county_facts!$A:$BB,13,FALSE)</f>
        <v>7.5</v>
      </c>
      <c r="R1784">
        <f>VLOOKUP($G1784,county_facts!$A:$BB,14,FALSE)</f>
        <v>0.8</v>
      </c>
      <c r="S1784">
        <f>VLOOKUP($G1784,county_facts!$A:$BB,15,FALSE)</f>
        <v>0.8</v>
      </c>
      <c r="T1784">
        <f>VLOOKUP($G1784,county_facts!$A:$BB,16,FALSE)</f>
        <v>0</v>
      </c>
      <c r="U1784">
        <f>VLOOKUP($G1784,county_facts!$A:$BB,17,FALSE)</f>
        <v>1.4</v>
      </c>
      <c r="V1784">
        <f>VLOOKUP($G1784,county_facts!$A:$BB,18,FALSE)</f>
        <v>14.2</v>
      </c>
      <c r="W1784">
        <f>VLOOKUP($G1784,county_facts!$A:$BB,19,FALSE)</f>
        <v>76.3</v>
      </c>
      <c r="X1784">
        <f>VLOOKUP($G1784,county_facts!$A:$BB,20,FALSE)</f>
        <v>90</v>
      </c>
      <c r="Y1784">
        <f>VLOOKUP($G1784,county_facts!$A:$BB,21,FALSE)</f>
        <v>5.6</v>
      </c>
      <c r="Z1784">
        <f>VLOOKUP($G1784,county_facts!$A:$BB,22,FALSE)</f>
        <v>10</v>
      </c>
      <c r="AA1784">
        <f>VLOOKUP($G1784,county_facts!$A:$BB,23,FALSE)</f>
        <v>82.9</v>
      </c>
      <c r="AB1784">
        <f>VLOOKUP($G1784,county_facts!$A:$BB,24,FALSE)</f>
        <v>14.8</v>
      </c>
      <c r="AC1784">
        <f>VLOOKUP($G1784,county_facts!$A:$BB,25,FALSE)</f>
        <v>1862</v>
      </c>
      <c r="AD1784">
        <f>VLOOKUP($G1784,county_facts!$A:$BB,26,FALSE)</f>
        <v>24.3</v>
      </c>
      <c r="AE1784">
        <f>VLOOKUP($G1784,county_facts!$A:$BB,27,FALSE)</f>
        <v>9537</v>
      </c>
      <c r="AF1784">
        <f>VLOOKUP($G1784,county_facts!$A:$BB,28,FALSE)</f>
        <v>83.9</v>
      </c>
      <c r="AG1784">
        <f>VLOOKUP($G1784,county_facts!$A:$BB,29,FALSE)</f>
        <v>3.1</v>
      </c>
      <c r="AH1784">
        <f>VLOOKUP($G1784,county_facts!$A:$BB,30,FALSE)</f>
        <v>90300</v>
      </c>
      <c r="AI1784">
        <f>VLOOKUP($G1784,county_facts!$A:$BB,31,FALSE)</f>
        <v>6349</v>
      </c>
      <c r="AJ1784">
        <f>VLOOKUP($G1784,county_facts!$A:$BB,32,FALSE)</f>
        <v>2.63</v>
      </c>
      <c r="AK1784">
        <f>VLOOKUP($G1784,county_facts!$A:$BB,33,FALSE)</f>
        <v>24170</v>
      </c>
      <c r="AL1784">
        <f>VLOOKUP($G1784,county_facts!$A:$BB,34,FALSE)</f>
        <v>44452</v>
      </c>
      <c r="AM1784">
        <f>VLOOKUP($G1784,county_facts!$A:$BB,35,FALSE)</f>
        <v>17.7</v>
      </c>
      <c r="AN1784">
        <f>VLOOKUP($G1784,county_facts!$A:$BB,36,FALSE)</f>
        <v>362</v>
      </c>
      <c r="AO1784">
        <f>VLOOKUP($G1784,county_facts!$A:$BB,37,FALSE)</f>
        <v>4251</v>
      </c>
      <c r="AP1784">
        <f>VLOOKUP($G1784,county_facts!$A:$BB,38,FALSE)</f>
        <v>-0.2</v>
      </c>
      <c r="AQ1784">
        <f>VLOOKUP($G1784,county_facts!$A:$BB,39,FALSE)</f>
        <v>1444</v>
      </c>
      <c r="AR1784">
        <f>VLOOKUP($G1784,county_facts!$A:$BB,40,FALSE)</f>
        <v>1647</v>
      </c>
      <c r="AS1784">
        <f>VLOOKUP($G1784,county_facts!$A:$BB,41,FALSE)</f>
        <v>0</v>
      </c>
      <c r="AT1784">
        <f>VLOOKUP($G1784,county_facts!$A:$BB,42,FALSE)</f>
        <v>0</v>
      </c>
      <c r="AU1784">
        <f>VLOOKUP($G1784,county_facts!$A:$BB,43,FALSE)</f>
        <v>0</v>
      </c>
      <c r="AV1784">
        <f>VLOOKUP($G1784,county_facts!$A:$BB,44,FALSE)</f>
        <v>0</v>
      </c>
      <c r="AW1784">
        <f>VLOOKUP($G1784,county_facts!$A:$BB,45,FALSE)</f>
        <v>0</v>
      </c>
      <c r="AX1784">
        <f>VLOOKUP($G1784,county_facts!$A:$BB,46,FALSE)</f>
        <v>0</v>
      </c>
      <c r="AY1784">
        <f>VLOOKUP($G1784,county_facts!$A:$BB,47,FALSE)</f>
        <v>0</v>
      </c>
      <c r="AZ1784">
        <f>VLOOKUP($G1784,county_facts!$A:$BB,48,FALSE)</f>
        <v>92320</v>
      </c>
      <c r="BA1784">
        <f>VLOOKUP($G1784,county_facts!$A:$BB,49,FALSE)</f>
        <v>159859</v>
      </c>
      <c r="BB1784">
        <f>VLOOKUP($G1784,county_facts!$A:$BB,50,FALSE)</f>
        <v>9761</v>
      </c>
      <c r="BC1784">
        <f>VLOOKUP($G1784,county_facts!$A:$BB,51,FALSE)</f>
        <v>13118</v>
      </c>
      <c r="BD1784">
        <f>VLOOKUP($G1784,county_facts!$A:$BB,52,FALSE)</f>
        <v>0</v>
      </c>
      <c r="BE1784">
        <f>VLOOKUP($G1784,county_facts!$A:$BB,53,FALSE)</f>
        <v>1073.1500000000001</v>
      </c>
      <c r="BF1784">
        <f>VLOOKUP($G1784,county_facts!$A:$BB,54,FALSE)</f>
        <v>15.7</v>
      </c>
    </row>
    <row r="1785" spans="1:58" x14ac:dyDescent="0.3">
      <c r="A1785" t="s">
        <v>9</v>
      </c>
      <c r="B1785" t="s">
        <v>709</v>
      </c>
      <c r="C1785">
        <v>67</v>
      </c>
      <c r="D1785" t="s">
        <v>622</v>
      </c>
      <c r="E1785">
        <v>310</v>
      </c>
      <c r="F1785">
        <v>0.216129032</v>
      </c>
      <c r="G1785">
        <v>48289</v>
      </c>
      <c r="H1785">
        <f>VLOOKUP($G1785,county_facts!$A:$BB,4,FALSE)</f>
        <v>16861</v>
      </c>
      <c r="I1785">
        <f>VLOOKUP($G1785,county_facts!$A:$BB,5,FALSE)</f>
        <v>16801</v>
      </c>
      <c r="J1785">
        <f>VLOOKUP($G1785,county_facts!$A:$BB,6,FALSE)</f>
        <v>0.4</v>
      </c>
      <c r="K1785">
        <f>VLOOKUP($G1785,county_facts!$A:$BB,7,FALSE)</f>
        <v>16801</v>
      </c>
      <c r="L1785">
        <f>VLOOKUP($G1785,county_facts!$A:$BB,8,FALSE)</f>
        <v>6.7</v>
      </c>
      <c r="M1785">
        <f>VLOOKUP($G1785,county_facts!$A:$BB,9,FALSE)</f>
        <v>22.3</v>
      </c>
      <c r="N1785">
        <f>VLOOKUP($G1785,county_facts!$A:$BB,10,FALSE)</f>
        <v>23.4</v>
      </c>
      <c r="O1785">
        <f>VLOOKUP($G1785,county_facts!$A:$BB,11,FALSE)</f>
        <v>50.4</v>
      </c>
      <c r="P1785">
        <f>VLOOKUP($G1785,county_facts!$A:$BB,12,FALSE)</f>
        <v>89.5</v>
      </c>
      <c r="Q1785">
        <f>VLOOKUP($G1785,county_facts!$A:$BB,13,FALSE)</f>
        <v>7.5</v>
      </c>
      <c r="R1785">
        <f>VLOOKUP($G1785,county_facts!$A:$BB,14,FALSE)</f>
        <v>0.8</v>
      </c>
      <c r="S1785">
        <f>VLOOKUP($G1785,county_facts!$A:$BB,15,FALSE)</f>
        <v>0.8</v>
      </c>
      <c r="T1785">
        <f>VLOOKUP($G1785,county_facts!$A:$BB,16,FALSE)</f>
        <v>0</v>
      </c>
      <c r="U1785">
        <f>VLOOKUP($G1785,county_facts!$A:$BB,17,FALSE)</f>
        <v>1.4</v>
      </c>
      <c r="V1785">
        <f>VLOOKUP($G1785,county_facts!$A:$BB,18,FALSE)</f>
        <v>14.2</v>
      </c>
      <c r="W1785">
        <f>VLOOKUP($G1785,county_facts!$A:$BB,19,FALSE)</f>
        <v>76.3</v>
      </c>
      <c r="X1785">
        <f>VLOOKUP($G1785,county_facts!$A:$BB,20,FALSE)</f>
        <v>90</v>
      </c>
      <c r="Y1785">
        <f>VLOOKUP($G1785,county_facts!$A:$BB,21,FALSE)</f>
        <v>5.6</v>
      </c>
      <c r="Z1785">
        <f>VLOOKUP($G1785,county_facts!$A:$BB,22,FALSE)</f>
        <v>10</v>
      </c>
      <c r="AA1785">
        <f>VLOOKUP($G1785,county_facts!$A:$BB,23,FALSE)</f>
        <v>82.9</v>
      </c>
      <c r="AB1785">
        <f>VLOOKUP($G1785,county_facts!$A:$BB,24,FALSE)</f>
        <v>14.8</v>
      </c>
      <c r="AC1785">
        <f>VLOOKUP($G1785,county_facts!$A:$BB,25,FALSE)</f>
        <v>1862</v>
      </c>
      <c r="AD1785">
        <f>VLOOKUP($G1785,county_facts!$A:$BB,26,FALSE)</f>
        <v>24.3</v>
      </c>
      <c r="AE1785">
        <f>VLOOKUP($G1785,county_facts!$A:$BB,27,FALSE)</f>
        <v>9537</v>
      </c>
      <c r="AF1785">
        <f>VLOOKUP($G1785,county_facts!$A:$BB,28,FALSE)</f>
        <v>83.9</v>
      </c>
      <c r="AG1785">
        <f>VLOOKUP($G1785,county_facts!$A:$BB,29,FALSE)</f>
        <v>3.1</v>
      </c>
      <c r="AH1785">
        <f>VLOOKUP($G1785,county_facts!$A:$BB,30,FALSE)</f>
        <v>90300</v>
      </c>
      <c r="AI1785">
        <f>VLOOKUP($G1785,county_facts!$A:$BB,31,FALSE)</f>
        <v>6349</v>
      </c>
      <c r="AJ1785">
        <f>VLOOKUP($G1785,county_facts!$A:$BB,32,FALSE)</f>
        <v>2.63</v>
      </c>
      <c r="AK1785">
        <f>VLOOKUP($G1785,county_facts!$A:$BB,33,FALSE)</f>
        <v>24170</v>
      </c>
      <c r="AL1785">
        <f>VLOOKUP($G1785,county_facts!$A:$BB,34,FALSE)</f>
        <v>44452</v>
      </c>
      <c r="AM1785">
        <f>VLOOKUP($G1785,county_facts!$A:$BB,35,FALSE)</f>
        <v>17.7</v>
      </c>
      <c r="AN1785">
        <f>VLOOKUP($G1785,county_facts!$A:$BB,36,FALSE)</f>
        <v>362</v>
      </c>
      <c r="AO1785">
        <f>VLOOKUP($G1785,county_facts!$A:$BB,37,FALSE)</f>
        <v>4251</v>
      </c>
      <c r="AP1785">
        <f>VLOOKUP($G1785,county_facts!$A:$BB,38,FALSE)</f>
        <v>-0.2</v>
      </c>
      <c r="AQ1785">
        <f>VLOOKUP($G1785,county_facts!$A:$BB,39,FALSE)</f>
        <v>1444</v>
      </c>
      <c r="AR1785">
        <f>VLOOKUP($G1785,county_facts!$A:$BB,40,FALSE)</f>
        <v>1647</v>
      </c>
      <c r="AS1785">
        <f>VLOOKUP($G1785,county_facts!$A:$BB,41,FALSE)</f>
        <v>0</v>
      </c>
      <c r="AT1785">
        <f>VLOOKUP($G1785,county_facts!$A:$BB,42,FALSE)</f>
        <v>0</v>
      </c>
      <c r="AU1785">
        <f>VLOOKUP($G1785,county_facts!$A:$BB,43,FALSE)</f>
        <v>0</v>
      </c>
      <c r="AV1785">
        <f>VLOOKUP($G1785,county_facts!$A:$BB,44,FALSE)</f>
        <v>0</v>
      </c>
      <c r="AW1785">
        <f>VLOOKUP($G1785,county_facts!$A:$BB,45,FALSE)</f>
        <v>0</v>
      </c>
      <c r="AX1785">
        <f>VLOOKUP($G1785,county_facts!$A:$BB,46,FALSE)</f>
        <v>0</v>
      </c>
      <c r="AY1785">
        <f>VLOOKUP($G1785,county_facts!$A:$BB,47,FALSE)</f>
        <v>0</v>
      </c>
      <c r="AZ1785">
        <f>VLOOKUP($G1785,county_facts!$A:$BB,48,FALSE)</f>
        <v>92320</v>
      </c>
      <c r="BA1785">
        <f>VLOOKUP($G1785,county_facts!$A:$BB,49,FALSE)</f>
        <v>159859</v>
      </c>
      <c r="BB1785">
        <f>VLOOKUP($G1785,county_facts!$A:$BB,50,FALSE)</f>
        <v>9761</v>
      </c>
      <c r="BC1785">
        <f>VLOOKUP($G1785,county_facts!$A:$BB,51,FALSE)</f>
        <v>13118</v>
      </c>
      <c r="BD1785">
        <f>VLOOKUP($G1785,county_facts!$A:$BB,52,FALSE)</f>
        <v>0</v>
      </c>
      <c r="BE1785">
        <f>VLOOKUP($G1785,county_facts!$A:$BB,53,FALSE)</f>
        <v>1073.1500000000001</v>
      </c>
      <c r="BF1785">
        <f>VLOOKUP($G1785,county_facts!$A:$BB,54,FALSE)</f>
        <v>15.7</v>
      </c>
    </row>
    <row r="1786" spans="1:58" x14ac:dyDescent="0.3">
      <c r="A1786" t="s">
        <v>6</v>
      </c>
      <c r="B1786" t="s">
        <v>34</v>
      </c>
      <c r="C1786">
        <v>332</v>
      </c>
      <c r="D1786" t="s">
        <v>622</v>
      </c>
      <c r="E1786">
        <v>484</v>
      </c>
      <c r="F1786">
        <v>0.68595041300000004</v>
      </c>
      <c r="G1786">
        <v>48287</v>
      </c>
      <c r="H1786">
        <f>VLOOKUP($G1786,county_facts!$A:$BB,4,FALSE)</f>
        <v>16742</v>
      </c>
      <c r="I1786">
        <f>VLOOKUP($G1786,county_facts!$A:$BB,5,FALSE)</f>
        <v>16610</v>
      </c>
      <c r="J1786">
        <f>VLOOKUP($G1786,county_facts!$A:$BB,6,FALSE)</f>
        <v>0.8</v>
      </c>
      <c r="K1786">
        <f>VLOOKUP($G1786,county_facts!$A:$BB,7,FALSE)</f>
        <v>16612</v>
      </c>
      <c r="L1786">
        <f>VLOOKUP($G1786,county_facts!$A:$BB,8,FALSE)</f>
        <v>5.7</v>
      </c>
      <c r="M1786">
        <f>VLOOKUP($G1786,county_facts!$A:$BB,9,FALSE)</f>
        <v>22.6</v>
      </c>
      <c r="N1786">
        <f>VLOOKUP($G1786,county_facts!$A:$BB,10,FALSE)</f>
        <v>17.7</v>
      </c>
      <c r="O1786">
        <f>VLOOKUP($G1786,county_facts!$A:$BB,11,FALSE)</f>
        <v>49.7</v>
      </c>
      <c r="P1786">
        <f>VLOOKUP($G1786,county_facts!$A:$BB,12,FALSE)</f>
        <v>85.5</v>
      </c>
      <c r="Q1786">
        <f>VLOOKUP($G1786,county_facts!$A:$BB,13,FALSE)</f>
        <v>11.3</v>
      </c>
      <c r="R1786">
        <f>VLOOKUP($G1786,county_facts!$A:$BB,14,FALSE)</f>
        <v>1.1000000000000001</v>
      </c>
      <c r="S1786">
        <f>VLOOKUP($G1786,county_facts!$A:$BB,15,FALSE)</f>
        <v>0.5</v>
      </c>
      <c r="T1786">
        <f>VLOOKUP($G1786,county_facts!$A:$BB,16,FALSE)</f>
        <v>0.2</v>
      </c>
      <c r="U1786">
        <f>VLOOKUP($G1786,county_facts!$A:$BB,17,FALSE)</f>
        <v>1.4</v>
      </c>
      <c r="V1786">
        <f>VLOOKUP($G1786,county_facts!$A:$BB,18,FALSE)</f>
        <v>22.9</v>
      </c>
      <c r="W1786">
        <f>VLOOKUP($G1786,county_facts!$A:$BB,19,FALSE)</f>
        <v>64.2</v>
      </c>
      <c r="X1786">
        <f>VLOOKUP($G1786,county_facts!$A:$BB,20,FALSE)</f>
        <v>84.2</v>
      </c>
      <c r="Y1786">
        <f>VLOOKUP($G1786,county_facts!$A:$BB,21,FALSE)</f>
        <v>7.2</v>
      </c>
      <c r="Z1786">
        <f>VLOOKUP($G1786,county_facts!$A:$BB,22,FALSE)</f>
        <v>18.399999999999999</v>
      </c>
      <c r="AA1786">
        <f>VLOOKUP($G1786,county_facts!$A:$BB,23,FALSE)</f>
        <v>81.599999999999994</v>
      </c>
      <c r="AB1786">
        <f>VLOOKUP($G1786,county_facts!$A:$BB,24,FALSE)</f>
        <v>15.7</v>
      </c>
      <c r="AC1786">
        <f>VLOOKUP($G1786,county_facts!$A:$BB,25,FALSE)</f>
        <v>1392</v>
      </c>
      <c r="AD1786">
        <f>VLOOKUP($G1786,county_facts!$A:$BB,26,FALSE)</f>
        <v>27.4</v>
      </c>
      <c r="AE1786">
        <f>VLOOKUP($G1786,county_facts!$A:$BB,27,FALSE)</f>
        <v>7599</v>
      </c>
      <c r="AF1786">
        <f>VLOOKUP($G1786,county_facts!$A:$BB,28,FALSE)</f>
        <v>76.7</v>
      </c>
      <c r="AG1786">
        <f>VLOOKUP($G1786,county_facts!$A:$BB,29,FALSE)</f>
        <v>5.5</v>
      </c>
      <c r="AH1786">
        <f>VLOOKUP($G1786,county_facts!$A:$BB,30,FALSE)</f>
        <v>118400</v>
      </c>
      <c r="AI1786">
        <f>VLOOKUP($G1786,county_facts!$A:$BB,31,FALSE)</f>
        <v>6078</v>
      </c>
      <c r="AJ1786">
        <f>VLOOKUP($G1786,county_facts!$A:$BB,32,FALSE)</f>
        <v>2.63</v>
      </c>
      <c r="AK1786">
        <f>VLOOKUP($G1786,county_facts!$A:$BB,33,FALSE)</f>
        <v>25123</v>
      </c>
      <c r="AL1786">
        <f>VLOOKUP($G1786,county_facts!$A:$BB,34,FALSE)</f>
        <v>51534</v>
      </c>
      <c r="AM1786">
        <f>VLOOKUP($G1786,county_facts!$A:$BB,35,FALSE)</f>
        <v>12.4</v>
      </c>
      <c r="AN1786">
        <f>VLOOKUP($G1786,county_facts!$A:$BB,36,FALSE)</f>
        <v>421</v>
      </c>
      <c r="AO1786">
        <f>VLOOKUP($G1786,county_facts!$A:$BB,37,FALSE)</f>
        <v>5426</v>
      </c>
      <c r="AP1786">
        <f>VLOOKUP($G1786,county_facts!$A:$BB,38,FALSE)</f>
        <v>15.4</v>
      </c>
      <c r="AQ1786">
        <f>VLOOKUP($G1786,county_facts!$A:$BB,39,FALSE)</f>
        <v>1296</v>
      </c>
      <c r="AR1786">
        <f>VLOOKUP($G1786,county_facts!$A:$BB,40,FALSE)</f>
        <v>1826</v>
      </c>
      <c r="AS1786">
        <f>VLOOKUP($G1786,county_facts!$A:$BB,41,FALSE)</f>
        <v>0</v>
      </c>
      <c r="AT1786">
        <f>VLOOKUP($G1786,county_facts!$A:$BB,42,FALSE)</f>
        <v>0</v>
      </c>
      <c r="AU1786">
        <f>VLOOKUP($G1786,county_facts!$A:$BB,43,FALSE)</f>
        <v>0</v>
      </c>
      <c r="AV1786">
        <f>VLOOKUP($G1786,county_facts!$A:$BB,44,FALSE)</f>
        <v>0</v>
      </c>
      <c r="AW1786">
        <f>VLOOKUP($G1786,county_facts!$A:$BB,45,FALSE)</f>
        <v>0</v>
      </c>
      <c r="AX1786">
        <f>VLOOKUP($G1786,county_facts!$A:$BB,46,FALSE)</f>
        <v>14</v>
      </c>
      <c r="AY1786">
        <f>VLOOKUP($G1786,county_facts!$A:$BB,47,FALSE)</f>
        <v>128453</v>
      </c>
      <c r="AZ1786">
        <f>VLOOKUP($G1786,county_facts!$A:$BB,48,FALSE)</f>
        <v>58172</v>
      </c>
      <c r="BA1786">
        <f>VLOOKUP($G1786,county_facts!$A:$BB,49,FALSE)</f>
        <v>162558</v>
      </c>
      <c r="BB1786">
        <f>VLOOKUP($G1786,county_facts!$A:$BB,50,FALSE)</f>
        <v>10056</v>
      </c>
      <c r="BC1786">
        <f>VLOOKUP($G1786,county_facts!$A:$BB,51,FALSE)</f>
        <v>13214</v>
      </c>
      <c r="BD1786">
        <f>VLOOKUP($G1786,county_facts!$A:$BB,52,FALSE)</f>
        <v>3</v>
      </c>
      <c r="BE1786">
        <f>VLOOKUP($G1786,county_facts!$A:$BB,53,FALSE)</f>
        <v>629.02</v>
      </c>
      <c r="BF1786">
        <f>VLOOKUP($G1786,county_facts!$A:$BB,54,FALSE)</f>
        <v>26.4</v>
      </c>
    </row>
    <row r="1787" spans="1:58" x14ac:dyDescent="0.3">
      <c r="A1787" t="s">
        <v>9</v>
      </c>
      <c r="B1787" t="s">
        <v>34</v>
      </c>
      <c r="C1787">
        <v>152</v>
      </c>
      <c r="D1787" t="s">
        <v>622</v>
      </c>
      <c r="E1787">
        <v>484</v>
      </c>
      <c r="F1787">
        <v>0.31404958700000002</v>
      </c>
      <c r="G1787">
        <v>48287</v>
      </c>
      <c r="H1787">
        <f>VLOOKUP($G1787,county_facts!$A:$BB,4,FALSE)</f>
        <v>16742</v>
      </c>
      <c r="I1787">
        <f>VLOOKUP($G1787,county_facts!$A:$BB,5,FALSE)</f>
        <v>16610</v>
      </c>
      <c r="J1787">
        <f>VLOOKUP($G1787,county_facts!$A:$BB,6,FALSE)</f>
        <v>0.8</v>
      </c>
      <c r="K1787">
        <f>VLOOKUP($G1787,county_facts!$A:$BB,7,FALSE)</f>
        <v>16612</v>
      </c>
      <c r="L1787">
        <f>VLOOKUP($G1787,county_facts!$A:$BB,8,FALSE)</f>
        <v>5.7</v>
      </c>
      <c r="M1787">
        <f>VLOOKUP($G1787,county_facts!$A:$BB,9,FALSE)</f>
        <v>22.6</v>
      </c>
      <c r="N1787">
        <f>VLOOKUP($G1787,county_facts!$A:$BB,10,FALSE)</f>
        <v>17.7</v>
      </c>
      <c r="O1787">
        <f>VLOOKUP($G1787,county_facts!$A:$BB,11,FALSE)</f>
        <v>49.7</v>
      </c>
      <c r="P1787">
        <f>VLOOKUP($G1787,county_facts!$A:$BB,12,FALSE)</f>
        <v>85.5</v>
      </c>
      <c r="Q1787">
        <f>VLOOKUP($G1787,county_facts!$A:$BB,13,FALSE)</f>
        <v>11.3</v>
      </c>
      <c r="R1787">
        <f>VLOOKUP($G1787,county_facts!$A:$BB,14,FALSE)</f>
        <v>1.1000000000000001</v>
      </c>
      <c r="S1787">
        <f>VLOOKUP($G1787,county_facts!$A:$BB,15,FALSE)</f>
        <v>0.5</v>
      </c>
      <c r="T1787">
        <f>VLOOKUP($G1787,county_facts!$A:$BB,16,FALSE)</f>
        <v>0.2</v>
      </c>
      <c r="U1787">
        <f>VLOOKUP($G1787,county_facts!$A:$BB,17,FALSE)</f>
        <v>1.4</v>
      </c>
      <c r="V1787">
        <f>VLOOKUP($G1787,county_facts!$A:$BB,18,FALSE)</f>
        <v>22.9</v>
      </c>
      <c r="W1787">
        <f>VLOOKUP($G1787,county_facts!$A:$BB,19,FALSE)</f>
        <v>64.2</v>
      </c>
      <c r="X1787">
        <f>VLOOKUP($G1787,county_facts!$A:$BB,20,FALSE)</f>
        <v>84.2</v>
      </c>
      <c r="Y1787">
        <f>VLOOKUP($G1787,county_facts!$A:$BB,21,FALSE)</f>
        <v>7.2</v>
      </c>
      <c r="Z1787">
        <f>VLOOKUP($G1787,county_facts!$A:$BB,22,FALSE)</f>
        <v>18.399999999999999</v>
      </c>
      <c r="AA1787">
        <f>VLOOKUP($G1787,county_facts!$A:$BB,23,FALSE)</f>
        <v>81.599999999999994</v>
      </c>
      <c r="AB1787">
        <f>VLOOKUP($G1787,county_facts!$A:$BB,24,FALSE)</f>
        <v>15.7</v>
      </c>
      <c r="AC1787">
        <f>VLOOKUP($G1787,county_facts!$A:$BB,25,FALSE)</f>
        <v>1392</v>
      </c>
      <c r="AD1787">
        <f>VLOOKUP($G1787,county_facts!$A:$BB,26,FALSE)</f>
        <v>27.4</v>
      </c>
      <c r="AE1787">
        <f>VLOOKUP($G1787,county_facts!$A:$BB,27,FALSE)</f>
        <v>7599</v>
      </c>
      <c r="AF1787">
        <f>VLOOKUP($G1787,county_facts!$A:$BB,28,FALSE)</f>
        <v>76.7</v>
      </c>
      <c r="AG1787">
        <f>VLOOKUP($G1787,county_facts!$A:$BB,29,FALSE)</f>
        <v>5.5</v>
      </c>
      <c r="AH1787">
        <f>VLOOKUP($G1787,county_facts!$A:$BB,30,FALSE)</f>
        <v>118400</v>
      </c>
      <c r="AI1787">
        <f>VLOOKUP($G1787,county_facts!$A:$BB,31,FALSE)</f>
        <v>6078</v>
      </c>
      <c r="AJ1787">
        <f>VLOOKUP($G1787,county_facts!$A:$BB,32,FALSE)</f>
        <v>2.63</v>
      </c>
      <c r="AK1787">
        <f>VLOOKUP($G1787,county_facts!$A:$BB,33,FALSE)</f>
        <v>25123</v>
      </c>
      <c r="AL1787">
        <f>VLOOKUP($G1787,county_facts!$A:$BB,34,FALSE)</f>
        <v>51534</v>
      </c>
      <c r="AM1787">
        <f>VLOOKUP($G1787,county_facts!$A:$BB,35,FALSE)</f>
        <v>12.4</v>
      </c>
      <c r="AN1787">
        <f>VLOOKUP($G1787,county_facts!$A:$BB,36,FALSE)</f>
        <v>421</v>
      </c>
      <c r="AO1787">
        <f>VLOOKUP($G1787,county_facts!$A:$BB,37,FALSE)</f>
        <v>5426</v>
      </c>
      <c r="AP1787">
        <f>VLOOKUP($G1787,county_facts!$A:$BB,38,FALSE)</f>
        <v>15.4</v>
      </c>
      <c r="AQ1787">
        <f>VLOOKUP($G1787,county_facts!$A:$BB,39,FALSE)</f>
        <v>1296</v>
      </c>
      <c r="AR1787">
        <f>VLOOKUP($G1787,county_facts!$A:$BB,40,FALSE)</f>
        <v>1826</v>
      </c>
      <c r="AS1787">
        <f>VLOOKUP($G1787,county_facts!$A:$BB,41,FALSE)</f>
        <v>0</v>
      </c>
      <c r="AT1787">
        <f>VLOOKUP($G1787,county_facts!$A:$BB,42,FALSE)</f>
        <v>0</v>
      </c>
      <c r="AU1787">
        <f>VLOOKUP($G1787,county_facts!$A:$BB,43,FALSE)</f>
        <v>0</v>
      </c>
      <c r="AV1787">
        <f>VLOOKUP($G1787,county_facts!$A:$BB,44,FALSE)</f>
        <v>0</v>
      </c>
      <c r="AW1787">
        <f>VLOOKUP($G1787,county_facts!$A:$BB,45,FALSE)</f>
        <v>0</v>
      </c>
      <c r="AX1787">
        <f>VLOOKUP($G1787,county_facts!$A:$BB,46,FALSE)</f>
        <v>14</v>
      </c>
      <c r="AY1787">
        <f>VLOOKUP($G1787,county_facts!$A:$BB,47,FALSE)</f>
        <v>128453</v>
      </c>
      <c r="AZ1787">
        <f>VLOOKUP($G1787,county_facts!$A:$BB,48,FALSE)</f>
        <v>58172</v>
      </c>
      <c r="BA1787">
        <f>VLOOKUP($G1787,county_facts!$A:$BB,49,FALSE)</f>
        <v>162558</v>
      </c>
      <c r="BB1787">
        <f>VLOOKUP($G1787,county_facts!$A:$BB,50,FALSE)</f>
        <v>10056</v>
      </c>
      <c r="BC1787">
        <f>VLOOKUP($G1787,county_facts!$A:$BB,51,FALSE)</f>
        <v>13214</v>
      </c>
      <c r="BD1787">
        <f>VLOOKUP($G1787,county_facts!$A:$BB,52,FALSE)</f>
        <v>3</v>
      </c>
      <c r="BE1787">
        <f>VLOOKUP($G1787,county_facts!$A:$BB,53,FALSE)</f>
        <v>629.02</v>
      </c>
      <c r="BF1787">
        <f>VLOOKUP($G1787,county_facts!$A:$BB,54,FALSE)</f>
        <v>26.4</v>
      </c>
    </row>
    <row r="1788" spans="1:58" x14ac:dyDescent="0.3">
      <c r="A1788" t="s">
        <v>6</v>
      </c>
      <c r="B1788" t="s">
        <v>710</v>
      </c>
      <c r="C1788">
        <v>234</v>
      </c>
      <c r="D1788" t="s">
        <v>622</v>
      </c>
      <c r="E1788">
        <v>337</v>
      </c>
      <c r="F1788">
        <v>0.69436201799999997</v>
      </c>
      <c r="G1788">
        <v>48285</v>
      </c>
      <c r="H1788">
        <f>VLOOKUP($G1788,county_facts!$A:$BB,4,FALSE)</f>
        <v>19721</v>
      </c>
      <c r="I1788">
        <f>VLOOKUP($G1788,county_facts!$A:$BB,5,FALSE)</f>
        <v>19263</v>
      </c>
      <c r="J1788">
        <f>VLOOKUP($G1788,county_facts!$A:$BB,6,FALSE)</f>
        <v>2.4</v>
      </c>
      <c r="K1788">
        <f>VLOOKUP($G1788,county_facts!$A:$BB,7,FALSE)</f>
        <v>19263</v>
      </c>
      <c r="L1788">
        <f>VLOOKUP($G1788,county_facts!$A:$BB,8,FALSE)</f>
        <v>6</v>
      </c>
      <c r="M1788">
        <f>VLOOKUP($G1788,county_facts!$A:$BB,9,FALSE)</f>
        <v>23.6</v>
      </c>
      <c r="N1788">
        <f>VLOOKUP($G1788,county_facts!$A:$BB,10,FALSE)</f>
        <v>21.9</v>
      </c>
      <c r="O1788">
        <f>VLOOKUP($G1788,county_facts!$A:$BB,11,FALSE)</f>
        <v>51.3</v>
      </c>
      <c r="P1788">
        <f>VLOOKUP($G1788,county_facts!$A:$BB,12,FALSE)</f>
        <v>90.7</v>
      </c>
      <c r="Q1788">
        <f>VLOOKUP($G1788,county_facts!$A:$BB,13,FALSE)</f>
        <v>7</v>
      </c>
      <c r="R1788">
        <f>VLOOKUP($G1788,county_facts!$A:$BB,14,FALSE)</f>
        <v>0.6</v>
      </c>
      <c r="S1788">
        <f>VLOOKUP($G1788,county_facts!$A:$BB,15,FALSE)</f>
        <v>0.4</v>
      </c>
      <c r="T1788">
        <f>VLOOKUP($G1788,county_facts!$A:$BB,16,FALSE)</f>
        <v>0.1</v>
      </c>
      <c r="U1788">
        <f>VLOOKUP($G1788,county_facts!$A:$BB,17,FALSE)</f>
        <v>1.2</v>
      </c>
      <c r="V1788">
        <f>VLOOKUP($G1788,county_facts!$A:$BB,18,FALSE)</f>
        <v>17.7</v>
      </c>
      <c r="W1788">
        <f>VLOOKUP($G1788,county_facts!$A:$BB,19,FALSE)</f>
        <v>74.5</v>
      </c>
      <c r="X1788">
        <f>VLOOKUP($G1788,county_facts!$A:$BB,20,FALSE)</f>
        <v>89.7</v>
      </c>
      <c r="Y1788">
        <f>VLOOKUP($G1788,county_facts!$A:$BB,21,FALSE)</f>
        <v>6</v>
      </c>
      <c r="Z1788">
        <f>VLOOKUP($G1788,county_facts!$A:$BB,22,FALSE)</f>
        <v>18.100000000000001</v>
      </c>
      <c r="AA1788">
        <f>VLOOKUP($G1788,county_facts!$A:$BB,23,FALSE)</f>
        <v>79.2</v>
      </c>
      <c r="AB1788">
        <f>VLOOKUP($G1788,county_facts!$A:$BB,24,FALSE)</f>
        <v>16.3</v>
      </c>
      <c r="AC1788">
        <f>VLOOKUP($G1788,county_facts!$A:$BB,25,FALSE)</f>
        <v>1280</v>
      </c>
      <c r="AD1788">
        <f>VLOOKUP($G1788,county_facts!$A:$BB,26,FALSE)</f>
        <v>27.2</v>
      </c>
      <c r="AE1788">
        <f>VLOOKUP($G1788,county_facts!$A:$BB,27,FALSE)</f>
        <v>10362</v>
      </c>
      <c r="AF1788">
        <f>VLOOKUP($G1788,county_facts!$A:$BB,28,FALSE)</f>
        <v>79.5</v>
      </c>
      <c r="AG1788">
        <f>VLOOKUP($G1788,county_facts!$A:$BB,29,FALSE)</f>
        <v>4.0999999999999996</v>
      </c>
      <c r="AH1788">
        <f>VLOOKUP($G1788,county_facts!$A:$BB,30,FALSE)</f>
        <v>92800</v>
      </c>
      <c r="AI1788">
        <f>VLOOKUP($G1788,county_facts!$A:$BB,31,FALSE)</f>
        <v>7711</v>
      </c>
      <c r="AJ1788">
        <f>VLOOKUP($G1788,county_facts!$A:$BB,32,FALSE)</f>
        <v>2.4500000000000002</v>
      </c>
      <c r="AK1788">
        <f>VLOOKUP($G1788,county_facts!$A:$BB,33,FALSE)</f>
        <v>24299</v>
      </c>
      <c r="AL1788">
        <f>VLOOKUP($G1788,county_facts!$A:$BB,34,FALSE)</f>
        <v>44149</v>
      </c>
      <c r="AM1788">
        <f>VLOOKUP($G1788,county_facts!$A:$BB,35,FALSE)</f>
        <v>8.3000000000000007</v>
      </c>
      <c r="AN1788">
        <f>VLOOKUP($G1788,county_facts!$A:$BB,36,FALSE)</f>
        <v>486</v>
      </c>
      <c r="AO1788">
        <f>VLOOKUP($G1788,county_facts!$A:$BB,37,FALSE)</f>
        <v>5370</v>
      </c>
      <c r="AP1788">
        <f>VLOOKUP($G1788,county_facts!$A:$BB,38,FALSE)</f>
        <v>-0.7</v>
      </c>
      <c r="AQ1788">
        <f>VLOOKUP($G1788,county_facts!$A:$BB,39,FALSE)</f>
        <v>1705</v>
      </c>
      <c r="AR1788">
        <f>VLOOKUP($G1788,county_facts!$A:$BB,40,FALSE)</f>
        <v>1762</v>
      </c>
      <c r="AS1788">
        <f>VLOOKUP($G1788,county_facts!$A:$BB,41,FALSE)</f>
        <v>0</v>
      </c>
      <c r="AT1788">
        <f>VLOOKUP($G1788,county_facts!$A:$BB,42,FALSE)</f>
        <v>0</v>
      </c>
      <c r="AU1788">
        <f>VLOOKUP($G1788,county_facts!$A:$BB,43,FALSE)</f>
        <v>0</v>
      </c>
      <c r="AV1788">
        <f>VLOOKUP($G1788,county_facts!$A:$BB,44,FALSE)</f>
        <v>0</v>
      </c>
      <c r="AW1788">
        <f>VLOOKUP($G1788,county_facts!$A:$BB,45,FALSE)</f>
        <v>0</v>
      </c>
      <c r="AX1788">
        <f>VLOOKUP($G1788,county_facts!$A:$BB,46,FALSE)</f>
        <v>27.7</v>
      </c>
      <c r="AY1788">
        <f>VLOOKUP($G1788,county_facts!$A:$BB,47,FALSE)</f>
        <v>238235</v>
      </c>
      <c r="AZ1788">
        <f>VLOOKUP($G1788,county_facts!$A:$BB,48,FALSE)</f>
        <v>221171</v>
      </c>
      <c r="BA1788">
        <f>VLOOKUP($G1788,county_facts!$A:$BB,49,FALSE)</f>
        <v>172013</v>
      </c>
      <c r="BB1788">
        <f>VLOOKUP($G1788,county_facts!$A:$BB,50,FALSE)</f>
        <v>9224</v>
      </c>
      <c r="BC1788">
        <f>VLOOKUP($G1788,county_facts!$A:$BB,51,FALSE)</f>
        <v>9065</v>
      </c>
      <c r="BD1788">
        <f>VLOOKUP($G1788,county_facts!$A:$BB,52,FALSE)</f>
        <v>11</v>
      </c>
      <c r="BE1788">
        <f>VLOOKUP($G1788,county_facts!$A:$BB,53,FALSE)</f>
        <v>969.71</v>
      </c>
      <c r="BF1788">
        <f>VLOOKUP($G1788,county_facts!$A:$BB,54,FALSE)</f>
        <v>19.899999999999999</v>
      </c>
    </row>
    <row r="1789" spans="1:58" x14ac:dyDescent="0.3">
      <c r="A1789" t="s">
        <v>9</v>
      </c>
      <c r="B1789" t="s">
        <v>710</v>
      </c>
      <c r="C1789">
        <v>103</v>
      </c>
      <c r="D1789" t="s">
        <v>622</v>
      </c>
      <c r="E1789">
        <v>337</v>
      </c>
      <c r="F1789">
        <v>0.30563798199999997</v>
      </c>
      <c r="G1789">
        <v>48285</v>
      </c>
      <c r="H1789">
        <f>VLOOKUP($G1789,county_facts!$A:$BB,4,FALSE)</f>
        <v>19721</v>
      </c>
      <c r="I1789">
        <f>VLOOKUP($G1789,county_facts!$A:$BB,5,FALSE)</f>
        <v>19263</v>
      </c>
      <c r="J1789">
        <f>VLOOKUP($G1789,county_facts!$A:$BB,6,FALSE)</f>
        <v>2.4</v>
      </c>
      <c r="K1789">
        <f>VLOOKUP($G1789,county_facts!$A:$BB,7,FALSE)</f>
        <v>19263</v>
      </c>
      <c r="L1789">
        <f>VLOOKUP($G1789,county_facts!$A:$BB,8,FALSE)</f>
        <v>6</v>
      </c>
      <c r="M1789">
        <f>VLOOKUP($G1789,county_facts!$A:$BB,9,FALSE)</f>
        <v>23.6</v>
      </c>
      <c r="N1789">
        <f>VLOOKUP($G1789,county_facts!$A:$BB,10,FALSE)</f>
        <v>21.9</v>
      </c>
      <c r="O1789">
        <f>VLOOKUP($G1789,county_facts!$A:$BB,11,FALSE)</f>
        <v>51.3</v>
      </c>
      <c r="P1789">
        <f>VLOOKUP($G1789,county_facts!$A:$BB,12,FALSE)</f>
        <v>90.7</v>
      </c>
      <c r="Q1789">
        <f>VLOOKUP($G1789,county_facts!$A:$BB,13,FALSE)</f>
        <v>7</v>
      </c>
      <c r="R1789">
        <f>VLOOKUP($G1789,county_facts!$A:$BB,14,FALSE)</f>
        <v>0.6</v>
      </c>
      <c r="S1789">
        <f>VLOOKUP($G1789,county_facts!$A:$BB,15,FALSE)</f>
        <v>0.4</v>
      </c>
      <c r="T1789">
        <f>VLOOKUP($G1789,county_facts!$A:$BB,16,FALSE)</f>
        <v>0.1</v>
      </c>
      <c r="U1789">
        <f>VLOOKUP($G1789,county_facts!$A:$BB,17,FALSE)</f>
        <v>1.2</v>
      </c>
      <c r="V1789">
        <f>VLOOKUP($G1789,county_facts!$A:$BB,18,FALSE)</f>
        <v>17.7</v>
      </c>
      <c r="W1789">
        <f>VLOOKUP($G1789,county_facts!$A:$BB,19,FALSE)</f>
        <v>74.5</v>
      </c>
      <c r="X1789">
        <f>VLOOKUP($G1789,county_facts!$A:$BB,20,FALSE)</f>
        <v>89.7</v>
      </c>
      <c r="Y1789">
        <f>VLOOKUP($G1789,county_facts!$A:$BB,21,FALSE)</f>
        <v>6</v>
      </c>
      <c r="Z1789">
        <f>VLOOKUP($G1789,county_facts!$A:$BB,22,FALSE)</f>
        <v>18.100000000000001</v>
      </c>
      <c r="AA1789">
        <f>VLOOKUP($G1789,county_facts!$A:$BB,23,FALSE)</f>
        <v>79.2</v>
      </c>
      <c r="AB1789">
        <f>VLOOKUP($G1789,county_facts!$A:$BB,24,FALSE)</f>
        <v>16.3</v>
      </c>
      <c r="AC1789">
        <f>VLOOKUP($G1789,county_facts!$A:$BB,25,FALSE)</f>
        <v>1280</v>
      </c>
      <c r="AD1789">
        <f>VLOOKUP($G1789,county_facts!$A:$BB,26,FALSE)</f>
        <v>27.2</v>
      </c>
      <c r="AE1789">
        <f>VLOOKUP($G1789,county_facts!$A:$BB,27,FALSE)</f>
        <v>10362</v>
      </c>
      <c r="AF1789">
        <f>VLOOKUP($G1789,county_facts!$A:$BB,28,FALSE)</f>
        <v>79.5</v>
      </c>
      <c r="AG1789">
        <f>VLOOKUP($G1789,county_facts!$A:$BB,29,FALSE)</f>
        <v>4.0999999999999996</v>
      </c>
      <c r="AH1789">
        <f>VLOOKUP($G1789,county_facts!$A:$BB,30,FALSE)</f>
        <v>92800</v>
      </c>
      <c r="AI1789">
        <f>VLOOKUP($G1789,county_facts!$A:$BB,31,FALSE)</f>
        <v>7711</v>
      </c>
      <c r="AJ1789">
        <f>VLOOKUP($G1789,county_facts!$A:$BB,32,FALSE)</f>
        <v>2.4500000000000002</v>
      </c>
      <c r="AK1789">
        <f>VLOOKUP($G1789,county_facts!$A:$BB,33,FALSE)</f>
        <v>24299</v>
      </c>
      <c r="AL1789">
        <f>VLOOKUP($G1789,county_facts!$A:$BB,34,FALSE)</f>
        <v>44149</v>
      </c>
      <c r="AM1789">
        <f>VLOOKUP($G1789,county_facts!$A:$BB,35,FALSE)</f>
        <v>8.3000000000000007</v>
      </c>
      <c r="AN1789">
        <f>VLOOKUP($G1789,county_facts!$A:$BB,36,FALSE)</f>
        <v>486</v>
      </c>
      <c r="AO1789">
        <f>VLOOKUP($G1789,county_facts!$A:$BB,37,FALSE)</f>
        <v>5370</v>
      </c>
      <c r="AP1789">
        <f>VLOOKUP($G1789,county_facts!$A:$BB,38,FALSE)</f>
        <v>-0.7</v>
      </c>
      <c r="AQ1789">
        <f>VLOOKUP($G1789,county_facts!$A:$BB,39,FALSE)</f>
        <v>1705</v>
      </c>
      <c r="AR1789">
        <f>VLOOKUP($G1789,county_facts!$A:$BB,40,FALSE)</f>
        <v>1762</v>
      </c>
      <c r="AS1789">
        <f>VLOOKUP($G1789,county_facts!$A:$BB,41,FALSE)</f>
        <v>0</v>
      </c>
      <c r="AT1789">
        <f>VLOOKUP($G1789,county_facts!$A:$BB,42,FALSE)</f>
        <v>0</v>
      </c>
      <c r="AU1789">
        <f>VLOOKUP($G1789,county_facts!$A:$BB,43,FALSE)</f>
        <v>0</v>
      </c>
      <c r="AV1789">
        <f>VLOOKUP($G1789,county_facts!$A:$BB,44,FALSE)</f>
        <v>0</v>
      </c>
      <c r="AW1789">
        <f>VLOOKUP($G1789,county_facts!$A:$BB,45,FALSE)</f>
        <v>0</v>
      </c>
      <c r="AX1789">
        <f>VLOOKUP($G1789,county_facts!$A:$BB,46,FALSE)</f>
        <v>27.7</v>
      </c>
      <c r="AY1789">
        <f>VLOOKUP($G1789,county_facts!$A:$BB,47,FALSE)</f>
        <v>238235</v>
      </c>
      <c r="AZ1789">
        <f>VLOOKUP($G1789,county_facts!$A:$BB,48,FALSE)</f>
        <v>221171</v>
      </c>
      <c r="BA1789">
        <f>VLOOKUP($G1789,county_facts!$A:$BB,49,FALSE)</f>
        <v>172013</v>
      </c>
      <c r="BB1789">
        <f>VLOOKUP($G1789,county_facts!$A:$BB,50,FALSE)</f>
        <v>9224</v>
      </c>
      <c r="BC1789">
        <f>VLOOKUP($G1789,county_facts!$A:$BB,51,FALSE)</f>
        <v>9065</v>
      </c>
      <c r="BD1789">
        <f>VLOOKUP($G1789,county_facts!$A:$BB,52,FALSE)</f>
        <v>11</v>
      </c>
      <c r="BE1789">
        <f>VLOOKUP($G1789,county_facts!$A:$BB,53,FALSE)</f>
        <v>969.71</v>
      </c>
      <c r="BF1789">
        <f>VLOOKUP($G1789,county_facts!$A:$BB,54,FALSE)</f>
        <v>19.899999999999999</v>
      </c>
    </row>
    <row r="1790" spans="1:58" x14ac:dyDescent="0.3">
      <c r="A1790" t="s">
        <v>6</v>
      </c>
      <c r="B1790" t="s">
        <v>711</v>
      </c>
      <c r="C1790">
        <v>359</v>
      </c>
      <c r="D1790" t="s">
        <v>622</v>
      </c>
      <c r="E1790">
        <v>540</v>
      </c>
      <c r="F1790">
        <v>0.66481481499999995</v>
      </c>
      <c r="G1790">
        <v>48281</v>
      </c>
      <c r="H1790">
        <f>VLOOKUP($G1790,county_facts!$A:$BB,4,FALSE)</f>
        <v>20156</v>
      </c>
      <c r="I1790">
        <f>VLOOKUP($G1790,county_facts!$A:$BB,5,FALSE)</f>
        <v>19677</v>
      </c>
      <c r="J1790">
        <f>VLOOKUP($G1790,county_facts!$A:$BB,6,FALSE)</f>
        <v>2.4</v>
      </c>
      <c r="K1790">
        <f>VLOOKUP($G1790,county_facts!$A:$BB,7,FALSE)</f>
        <v>19677</v>
      </c>
      <c r="L1790">
        <f>VLOOKUP($G1790,county_facts!$A:$BB,8,FALSE)</f>
        <v>5.9</v>
      </c>
      <c r="M1790">
        <f>VLOOKUP($G1790,county_facts!$A:$BB,9,FALSE)</f>
        <v>23.4</v>
      </c>
      <c r="N1790">
        <f>VLOOKUP($G1790,county_facts!$A:$BB,10,FALSE)</f>
        <v>18</v>
      </c>
      <c r="O1790">
        <f>VLOOKUP($G1790,county_facts!$A:$BB,11,FALSE)</f>
        <v>50.8</v>
      </c>
      <c r="P1790">
        <f>VLOOKUP($G1790,county_facts!$A:$BB,12,FALSE)</f>
        <v>90.2</v>
      </c>
      <c r="Q1790">
        <f>VLOOKUP($G1790,county_facts!$A:$BB,13,FALSE)</f>
        <v>4.0999999999999996</v>
      </c>
      <c r="R1790">
        <f>VLOOKUP($G1790,county_facts!$A:$BB,14,FALSE)</f>
        <v>1.2</v>
      </c>
      <c r="S1790">
        <f>VLOOKUP($G1790,county_facts!$A:$BB,15,FALSE)</f>
        <v>1.3</v>
      </c>
      <c r="T1790">
        <f>VLOOKUP($G1790,county_facts!$A:$BB,16,FALSE)</f>
        <v>0.3</v>
      </c>
      <c r="U1790">
        <f>VLOOKUP($G1790,county_facts!$A:$BB,17,FALSE)</f>
        <v>2.9</v>
      </c>
      <c r="V1790">
        <f>VLOOKUP($G1790,county_facts!$A:$BB,18,FALSE)</f>
        <v>18.899999999999999</v>
      </c>
      <c r="W1790">
        <f>VLOOKUP($G1790,county_facts!$A:$BB,19,FALSE)</f>
        <v>73.099999999999994</v>
      </c>
      <c r="X1790">
        <f>VLOOKUP($G1790,county_facts!$A:$BB,20,FALSE)</f>
        <v>83.2</v>
      </c>
      <c r="Y1790">
        <f>VLOOKUP($G1790,county_facts!$A:$BB,21,FALSE)</f>
        <v>7.1</v>
      </c>
      <c r="Z1790">
        <f>VLOOKUP($G1790,county_facts!$A:$BB,22,FALSE)</f>
        <v>14.8</v>
      </c>
      <c r="AA1790">
        <f>VLOOKUP($G1790,county_facts!$A:$BB,23,FALSE)</f>
        <v>86</v>
      </c>
      <c r="AB1790">
        <f>VLOOKUP($G1790,county_facts!$A:$BB,24,FALSE)</f>
        <v>19.8</v>
      </c>
      <c r="AC1790">
        <f>VLOOKUP($G1790,county_facts!$A:$BB,25,FALSE)</f>
        <v>3231</v>
      </c>
      <c r="AD1790">
        <f>VLOOKUP($G1790,county_facts!$A:$BB,26,FALSE)</f>
        <v>28.4</v>
      </c>
      <c r="AE1790">
        <f>VLOOKUP($G1790,county_facts!$A:$BB,27,FALSE)</f>
        <v>9001</v>
      </c>
      <c r="AF1790">
        <f>VLOOKUP($G1790,county_facts!$A:$BB,28,FALSE)</f>
        <v>74.900000000000006</v>
      </c>
      <c r="AG1790">
        <f>VLOOKUP($G1790,county_facts!$A:$BB,29,FALSE)</f>
        <v>6.3</v>
      </c>
      <c r="AH1790">
        <f>VLOOKUP($G1790,county_facts!$A:$BB,30,FALSE)</f>
        <v>129100</v>
      </c>
      <c r="AI1790">
        <f>VLOOKUP($G1790,county_facts!$A:$BB,31,FALSE)</f>
        <v>7289</v>
      </c>
      <c r="AJ1790">
        <f>VLOOKUP($G1790,county_facts!$A:$BB,32,FALSE)</f>
        <v>2.68</v>
      </c>
      <c r="AK1790">
        <f>VLOOKUP($G1790,county_facts!$A:$BB,33,FALSE)</f>
        <v>23423</v>
      </c>
      <c r="AL1790">
        <f>VLOOKUP($G1790,county_facts!$A:$BB,34,FALSE)</f>
        <v>49277</v>
      </c>
      <c r="AM1790">
        <f>VLOOKUP($G1790,county_facts!$A:$BB,35,FALSE)</f>
        <v>16.899999999999999</v>
      </c>
      <c r="AN1790">
        <f>VLOOKUP($G1790,county_facts!$A:$BB,36,FALSE)</f>
        <v>386</v>
      </c>
      <c r="AO1790">
        <f>VLOOKUP($G1790,county_facts!$A:$BB,37,FALSE)</f>
        <v>3613</v>
      </c>
      <c r="AP1790">
        <f>VLOOKUP($G1790,county_facts!$A:$BB,38,FALSE)</f>
        <v>1.9</v>
      </c>
      <c r="AQ1790">
        <f>VLOOKUP($G1790,county_facts!$A:$BB,39,FALSE)</f>
        <v>1376</v>
      </c>
      <c r="AR1790">
        <f>VLOOKUP($G1790,county_facts!$A:$BB,40,FALSE)</f>
        <v>1639</v>
      </c>
      <c r="AS1790">
        <f>VLOOKUP($G1790,county_facts!$A:$BB,41,FALSE)</f>
        <v>0</v>
      </c>
      <c r="AT1790">
        <f>VLOOKUP($G1790,county_facts!$A:$BB,42,FALSE)</f>
        <v>0</v>
      </c>
      <c r="AU1790">
        <f>VLOOKUP($G1790,county_facts!$A:$BB,43,FALSE)</f>
        <v>0</v>
      </c>
      <c r="AV1790">
        <f>VLOOKUP($G1790,county_facts!$A:$BB,44,FALSE)</f>
        <v>0</v>
      </c>
      <c r="AW1790">
        <f>VLOOKUP($G1790,county_facts!$A:$BB,45,FALSE)</f>
        <v>0</v>
      </c>
      <c r="AX1790">
        <f>VLOOKUP($G1790,county_facts!$A:$BB,46,FALSE)</f>
        <v>29</v>
      </c>
      <c r="AY1790">
        <f>VLOOKUP($G1790,county_facts!$A:$BB,47,FALSE)</f>
        <v>0</v>
      </c>
      <c r="AZ1790">
        <f>VLOOKUP($G1790,county_facts!$A:$BB,48,FALSE)</f>
        <v>11547</v>
      </c>
      <c r="BA1790">
        <f>VLOOKUP($G1790,county_facts!$A:$BB,49,FALSE)</f>
        <v>207126</v>
      </c>
      <c r="BB1790">
        <f>VLOOKUP($G1790,county_facts!$A:$BB,50,FALSE)</f>
        <v>10008</v>
      </c>
      <c r="BC1790">
        <f>VLOOKUP($G1790,county_facts!$A:$BB,51,FALSE)</f>
        <v>16104</v>
      </c>
      <c r="BD1790">
        <f>VLOOKUP($G1790,county_facts!$A:$BB,52,FALSE)</f>
        <v>236</v>
      </c>
      <c r="BE1790">
        <f>VLOOKUP($G1790,county_facts!$A:$BB,53,FALSE)</f>
        <v>712.84</v>
      </c>
      <c r="BF1790">
        <f>VLOOKUP($G1790,county_facts!$A:$BB,54,FALSE)</f>
        <v>27.6</v>
      </c>
    </row>
    <row r="1791" spans="1:58" x14ac:dyDescent="0.3">
      <c r="A1791" t="s">
        <v>9</v>
      </c>
      <c r="B1791" t="s">
        <v>711</v>
      </c>
      <c r="C1791">
        <v>181</v>
      </c>
      <c r="D1791" t="s">
        <v>622</v>
      </c>
      <c r="E1791">
        <v>540</v>
      </c>
      <c r="F1791">
        <v>0.335185185</v>
      </c>
      <c r="G1791">
        <v>48281</v>
      </c>
      <c r="H1791">
        <f>VLOOKUP($G1791,county_facts!$A:$BB,4,FALSE)</f>
        <v>20156</v>
      </c>
      <c r="I1791">
        <f>VLOOKUP($G1791,county_facts!$A:$BB,5,FALSE)</f>
        <v>19677</v>
      </c>
      <c r="J1791">
        <f>VLOOKUP($G1791,county_facts!$A:$BB,6,FALSE)</f>
        <v>2.4</v>
      </c>
      <c r="K1791">
        <f>VLOOKUP($G1791,county_facts!$A:$BB,7,FALSE)</f>
        <v>19677</v>
      </c>
      <c r="L1791">
        <f>VLOOKUP($G1791,county_facts!$A:$BB,8,FALSE)</f>
        <v>5.9</v>
      </c>
      <c r="M1791">
        <f>VLOOKUP($G1791,county_facts!$A:$BB,9,FALSE)</f>
        <v>23.4</v>
      </c>
      <c r="N1791">
        <f>VLOOKUP($G1791,county_facts!$A:$BB,10,FALSE)</f>
        <v>18</v>
      </c>
      <c r="O1791">
        <f>VLOOKUP($G1791,county_facts!$A:$BB,11,FALSE)</f>
        <v>50.8</v>
      </c>
      <c r="P1791">
        <f>VLOOKUP($G1791,county_facts!$A:$BB,12,FALSE)</f>
        <v>90.2</v>
      </c>
      <c r="Q1791">
        <f>VLOOKUP($G1791,county_facts!$A:$BB,13,FALSE)</f>
        <v>4.0999999999999996</v>
      </c>
      <c r="R1791">
        <f>VLOOKUP($G1791,county_facts!$A:$BB,14,FALSE)</f>
        <v>1.2</v>
      </c>
      <c r="S1791">
        <f>VLOOKUP($G1791,county_facts!$A:$BB,15,FALSE)</f>
        <v>1.3</v>
      </c>
      <c r="T1791">
        <f>VLOOKUP($G1791,county_facts!$A:$BB,16,FALSE)</f>
        <v>0.3</v>
      </c>
      <c r="U1791">
        <f>VLOOKUP($G1791,county_facts!$A:$BB,17,FALSE)</f>
        <v>2.9</v>
      </c>
      <c r="V1791">
        <f>VLOOKUP($G1791,county_facts!$A:$BB,18,FALSE)</f>
        <v>18.899999999999999</v>
      </c>
      <c r="W1791">
        <f>VLOOKUP($G1791,county_facts!$A:$BB,19,FALSE)</f>
        <v>73.099999999999994</v>
      </c>
      <c r="X1791">
        <f>VLOOKUP($G1791,county_facts!$A:$BB,20,FALSE)</f>
        <v>83.2</v>
      </c>
      <c r="Y1791">
        <f>VLOOKUP($G1791,county_facts!$A:$BB,21,FALSE)</f>
        <v>7.1</v>
      </c>
      <c r="Z1791">
        <f>VLOOKUP($G1791,county_facts!$A:$BB,22,FALSE)</f>
        <v>14.8</v>
      </c>
      <c r="AA1791">
        <f>VLOOKUP($G1791,county_facts!$A:$BB,23,FALSE)</f>
        <v>86</v>
      </c>
      <c r="AB1791">
        <f>VLOOKUP($G1791,county_facts!$A:$BB,24,FALSE)</f>
        <v>19.8</v>
      </c>
      <c r="AC1791">
        <f>VLOOKUP($G1791,county_facts!$A:$BB,25,FALSE)</f>
        <v>3231</v>
      </c>
      <c r="AD1791">
        <f>VLOOKUP($G1791,county_facts!$A:$BB,26,FALSE)</f>
        <v>28.4</v>
      </c>
      <c r="AE1791">
        <f>VLOOKUP($G1791,county_facts!$A:$BB,27,FALSE)</f>
        <v>9001</v>
      </c>
      <c r="AF1791">
        <f>VLOOKUP($G1791,county_facts!$A:$BB,28,FALSE)</f>
        <v>74.900000000000006</v>
      </c>
      <c r="AG1791">
        <f>VLOOKUP($G1791,county_facts!$A:$BB,29,FALSE)</f>
        <v>6.3</v>
      </c>
      <c r="AH1791">
        <f>VLOOKUP($G1791,county_facts!$A:$BB,30,FALSE)</f>
        <v>129100</v>
      </c>
      <c r="AI1791">
        <f>VLOOKUP($G1791,county_facts!$A:$BB,31,FALSE)</f>
        <v>7289</v>
      </c>
      <c r="AJ1791">
        <f>VLOOKUP($G1791,county_facts!$A:$BB,32,FALSE)</f>
        <v>2.68</v>
      </c>
      <c r="AK1791">
        <f>VLOOKUP($G1791,county_facts!$A:$BB,33,FALSE)</f>
        <v>23423</v>
      </c>
      <c r="AL1791">
        <f>VLOOKUP($G1791,county_facts!$A:$BB,34,FALSE)</f>
        <v>49277</v>
      </c>
      <c r="AM1791">
        <f>VLOOKUP($G1791,county_facts!$A:$BB,35,FALSE)</f>
        <v>16.899999999999999</v>
      </c>
      <c r="AN1791">
        <f>VLOOKUP($G1791,county_facts!$A:$BB,36,FALSE)</f>
        <v>386</v>
      </c>
      <c r="AO1791">
        <f>VLOOKUP($G1791,county_facts!$A:$BB,37,FALSE)</f>
        <v>3613</v>
      </c>
      <c r="AP1791">
        <f>VLOOKUP($G1791,county_facts!$A:$BB,38,FALSE)</f>
        <v>1.9</v>
      </c>
      <c r="AQ1791">
        <f>VLOOKUP($G1791,county_facts!$A:$BB,39,FALSE)</f>
        <v>1376</v>
      </c>
      <c r="AR1791">
        <f>VLOOKUP($G1791,county_facts!$A:$BB,40,FALSE)</f>
        <v>1639</v>
      </c>
      <c r="AS1791">
        <f>VLOOKUP($G1791,county_facts!$A:$BB,41,FALSE)</f>
        <v>0</v>
      </c>
      <c r="AT1791">
        <f>VLOOKUP($G1791,county_facts!$A:$BB,42,FALSE)</f>
        <v>0</v>
      </c>
      <c r="AU1791">
        <f>VLOOKUP($G1791,county_facts!$A:$BB,43,FALSE)</f>
        <v>0</v>
      </c>
      <c r="AV1791">
        <f>VLOOKUP($G1791,county_facts!$A:$BB,44,FALSE)</f>
        <v>0</v>
      </c>
      <c r="AW1791">
        <f>VLOOKUP($G1791,county_facts!$A:$BB,45,FALSE)</f>
        <v>0</v>
      </c>
      <c r="AX1791">
        <f>VLOOKUP($G1791,county_facts!$A:$BB,46,FALSE)</f>
        <v>29</v>
      </c>
      <c r="AY1791">
        <f>VLOOKUP($G1791,county_facts!$A:$BB,47,FALSE)</f>
        <v>0</v>
      </c>
      <c r="AZ1791">
        <f>VLOOKUP($G1791,county_facts!$A:$BB,48,FALSE)</f>
        <v>11547</v>
      </c>
      <c r="BA1791">
        <f>VLOOKUP($G1791,county_facts!$A:$BB,49,FALSE)</f>
        <v>207126</v>
      </c>
      <c r="BB1791">
        <f>VLOOKUP($G1791,county_facts!$A:$BB,50,FALSE)</f>
        <v>10008</v>
      </c>
      <c r="BC1791">
        <f>VLOOKUP($G1791,county_facts!$A:$BB,51,FALSE)</f>
        <v>16104</v>
      </c>
      <c r="BD1791">
        <f>VLOOKUP($G1791,county_facts!$A:$BB,52,FALSE)</f>
        <v>236</v>
      </c>
      <c r="BE1791">
        <f>VLOOKUP($G1791,county_facts!$A:$BB,53,FALSE)</f>
        <v>712.84</v>
      </c>
      <c r="BF1791">
        <f>VLOOKUP($G1791,county_facts!$A:$BB,54,FALSE)</f>
        <v>27.6</v>
      </c>
    </row>
    <row r="1792" spans="1:58" x14ac:dyDescent="0.3">
      <c r="A1792" t="s">
        <v>6</v>
      </c>
      <c r="B1792" t="s">
        <v>712</v>
      </c>
      <c r="C1792">
        <v>117</v>
      </c>
      <c r="D1792" t="s">
        <v>622</v>
      </c>
      <c r="E1792">
        <v>192</v>
      </c>
      <c r="F1792">
        <v>0.609375</v>
      </c>
      <c r="G1792">
        <v>48279</v>
      </c>
      <c r="H1792">
        <f>VLOOKUP($G1792,county_facts!$A:$BB,4,FALSE)</f>
        <v>13574</v>
      </c>
      <c r="I1792">
        <f>VLOOKUP($G1792,county_facts!$A:$BB,5,FALSE)</f>
        <v>13977</v>
      </c>
      <c r="J1792">
        <f>VLOOKUP($G1792,county_facts!$A:$BB,6,FALSE)</f>
        <v>-2.9</v>
      </c>
      <c r="K1792">
        <f>VLOOKUP($G1792,county_facts!$A:$BB,7,FALSE)</f>
        <v>13977</v>
      </c>
      <c r="L1792">
        <f>VLOOKUP($G1792,county_facts!$A:$BB,8,FALSE)</f>
        <v>8.3000000000000007</v>
      </c>
      <c r="M1792">
        <f>VLOOKUP($G1792,county_facts!$A:$BB,9,FALSE)</f>
        <v>28.3</v>
      </c>
      <c r="N1792">
        <f>VLOOKUP($G1792,county_facts!$A:$BB,10,FALSE)</f>
        <v>16.3</v>
      </c>
      <c r="O1792">
        <f>VLOOKUP($G1792,county_facts!$A:$BB,11,FALSE)</f>
        <v>50</v>
      </c>
      <c r="P1792">
        <f>VLOOKUP($G1792,county_facts!$A:$BB,12,FALSE)</f>
        <v>91</v>
      </c>
      <c r="Q1792">
        <f>VLOOKUP($G1792,county_facts!$A:$BB,13,FALSE)</f>
        <v>5.0999999999999996</v>
      </c>
      <c r="R1792">
        <f>VLOOKUP($G1792,county_facts!$A:$BB,14,FALSE)</f>
        <v>1.8</v>
      </c>
      <c r="S1792">
        <f>VLOOKUP($G1792,county_facts!$A:$BB,15,FALSE)</f>
        <v>0.4</v>
      </c>
      <c r="T1792">
        <f>VLOOKUP($G1792,county_facts!$A:$BB,16,FALSE)</f>
        <v>0.1</v>
      </c>
      <c r="U1792">
        <f>VLOOKUP($G1792,county_facts!$A:$BB,17,FALSE)</f>
        <v>1.7</v>
      </c>
      <c r="V1792">
        <f>VLOOKUP($G1792,county_facts!$A:$BB,18,FALSE)</f>
        <v>54</v>
      </c>
      <c r="W1792">
        <f>VLOOKUP($G1792,county_facts!$A:$BB,19,FALSE)</f>
        <v>40.299999999999997</v>
      </c>
      <c r="X1792">
        <f>VLOOKUP($G1792,county_facts!$A:$BB,20,FALSE)</f>
        <v>83.1</v>
      </c>
      <c r="Y1792">
        <f>VLOOKUP($G1792,county_facts!$A:$BB,21,FALSE)</f>
        <v>9.8000000000000007</v>
      </c>
      <c r="Z1792">
        <f>VLOOKUP($G1792,county_facts!$A:$BB,22,FALSE)</f>
        <v>36.9</v>
      </c>
      <c r="AA1792">
        <f>VLOOKUP($G1792,county_facts!$A:$BB,23,FALSE)</f>
        <v>70.2</v>
      </c>
      <c r="AB1792">
        <f>VLOOKUP($G1792,county_facts!$A:$BB,24,FALSE)</f>
        <v>14</v>
      </c>
      <c r="AC1792">
        <f>VLOOKUP($G1792,county_facts!$A:$BB,25,FALSE)</f>
        <v>597</v>
      </c>
      <c r="AD1792">
        <f>VLOOKUP($G1792,county_facts!$A:$BB,26,FALSE)</f>
        <v>14.5</v>
      </c>
      <c r="AE1792">
        <f>VLOOKUP($G1792,county_facts!$A:$BB,27,FALSE)</f>
        <v>6102</v>
      </c>
      <c r="AF1792">
        <f>VLOOKUP($G1792,county_facts!$A:$BB,28,FALSE)</f>
        <v>71.400000000000006</v>
      </c>
      <c r="AG1792">
        <f>VLOOKUP($G1792,county_facts!$A:$BB,29,FALSE)</f>
        <v>8</v>
      </c>
      <c r="AH1792">
        <f>VLOOKUP($G1792,county_facts!$A:$BB,30,FALSE)</f>
        <v>56900</v>
      </c>
      <c r="AI1792">
        <f>VLOOKUP($G1792,county_facts!$A:$BB,31,FALSE)</f>
        <v>4803</v>
      </c>
      <c r="AJ1792">
        <f>VLOOKUP($G1792,county_facts!$A:$BB,32,FALSE)</f>
        <v>2.85</v>
      </c>
      <c r="AK1792">
        <f>VLOOKUP($G1792,county_facts!$A:$BB,33,FALSE)</f>
        <v>18744</v>
      </c>
      <c r="AL1792">
        <f>VLOOKUP($G1792,county_facts!$A:$BB,34,FALSE)</f>
        <v>36727</v>
      </c>
      <c r="AM1792">
        <f>VLOOKUP($G1792,county_facts!$A:$BB,35,FALSE)</f>
        <v>22.1</v>
      </c>
      <c r="AN1792">
        <f>VLOOKUP($G1792,county_facts!$A:$BB,36,FALSE)</f>
        <v>245</v>
      </c>
      <c r="AO1792">
        <f>VLOOKUP($G1792,county_facts!$A:$BB,37,FALSE)</f>
        <v>2536</v>
      </c>
      <c r="AP1792">
        <f>VLOOKUP($G1792,county_facts!$A:$BB,38,FALSE)</f>
        <v>-1.8</v>
      </c>
      <c r="AQ1792">
        <f>VLOOKUP($G1792,county_facts!$A:$BB,39,FALSE)</f>
        <v>716</v>
      </c>
      <c r="AR1792">
        <f>VLOOKUP($G1792,county_facts!$A:$BB,40,FALSE)</f>
        <v>1038</v>
      </c>
      <c r="AS1792">
        <f>VLOOKUP($G1792,county_facts!$A:$BB,41,FALSE)</f>
        <v>0</v>
      </c>
      <c r="AT1792">
        <f>VLOOKUP($G1792,county_facts!$A:$BB,42,FALSE)</f>
        <v>0</v>
      </c>
      <c r="AU1792">
        <f>VLOOKUP($G1792,county_facts!$A:$BB,43,FALSE)</f>
        <v>0</v>
      </c>
      <c r="AV1792">
        <f>VLOOKUP($G1792,county_facts!$A:$BB,44,FALSE)</f>
        <v>0</v>
      </c>
      <c r="AW1792">
        <f>VLOOKUP($G1792,county_facts!$A:$BB,45,FALSE)</f>
        <v>0</v>
      </c>
      <c r="AX1792">
        <f>VLOOKUP($G1792,county_facts!$A:$BB,46,FALSE)</f>
        <v>15.9</v>
      </c>
      <c r="AY1792">
        <f>VLOOKUP($G1792,county_facts!$A:$BB,47,FALSE)</f>
        <v>0</v>
      </c>
      <c r="AZ1792">
        <f>VLOOKUP($G1792,county_facts!$A:$BB,48,FALSE)</f>
        <v>84216</v>
      </c>
      <c r="BA1792">
        <f>VLOOKUP($G1792,county_facts!$A:$BB,49,FALSE)</f>
        <v>95775</v>
      </c>
      <c r="BB1792">
        <f>VLOOKUP($G1792,county_facts!$A:$BB,50,FALSE)</f>
        <v>6933</v>
      </c>
      <c r="BC1792">
        <f>VLOOKUP($G1792,county_facts!$A:$BB,51,FALSE)</f>
        <v>6963</v>
      </c>
      <c r="BD1792">
        <f>VLOOKUP($G1792,county_facts!$A:$BB,52,FALSE)</f>
        <v>7</v>
      </c>
      <c r="BE1792">
        <f>VLOOKUP($G1792,county_facts!$A:$BB,53,FALSE)</f>
        <v>1016.18</v>
      </c>
      <c r="BF1792">
        <f>VLOOKUP($G1792,county_facts!$A:$BB,54,FALSE)</f>
        <v>13.8</v>
      </c>
    </row>
    <row r="1793" spans="1:58" x14ac:dyDescent="0.3">
      <c r="A1793" t="s">
        <v>9</v>
      </c>
      <c r="B1793" t="s">
        <v>712</v>
      </c>
      <c r="C1793">
        <v>75</v>
      </c>
      <c r="D1793" t="s">
        <v>622</v>
      </c>
      <c r="E1793">
        <v>192</v>
      </c>
      <c r="F1793">
        <v>0.390625</v>
      </c>
      <c r="G1793">
        <v>48279</v>
      </c>
      <c r="H1793">
        <f>VLOOKUP($G1793,county_facts!$A:$BB,4,FALSE)</f>
        <v>13574</v>
      </c>
      <c r="I1793">
        <f>VLOOKUP($G1793,county_facts!$A:$BB,5,FALSE)</f>
        <v>13977</v>
      </c>
      <c r="J1793">
        <f>VLOOKUP($G1793,county_facts!$A:$BB,6,FALSE)</f>
        <v>-2.9</v>
      </c>
      <c r="K1793">
        <f>VLOOKUP($G1793,county_facts!$A:$BB,7,FALSE)</f>
        <v>13977</v>
      </c>
      <c r="L1793">
        <f>VLOOKUP($G1793,county_facts!$A:$BB,8,FALSE)</f>
        <v>8.3000000000000007</v>
      </c>
      <c r="M1793">
        <f>VLOOKUP($G1793,county_facts!$A:$BB,9,FALSE)</f>
        <v>28.3</v>
      </c>
      <c r="N1793">
        <f>VLOOKUP($G1793,county_facts!$A:$BB,10,FALSE)</f>
        <v>16.3</v>
      </c>
      <c r="O1793">
        <f>VLOOKUP($G1793,county_facts!$A:$BB,11,FALSE)</f>
        <v>50</v>
      </c>
      <c r="P1793">
        <f>VLOOKUP($G1793,county_facts!$A:$BB,12,FALSE)</f>
        <v>91</v>
      </c>
      <c r="Q1793">
        <f>VLOOKUP($G1793,county_facts!$A:$BB,13,FALSE)</f>
        <v>5.0999999999999996</v>
      </c>
      <c r="R1793">
        <f>VLOOKUP($G1793,county_facts!$A:$BB,14,FALSE)</f>
        <v>1.8</v>
      </c>
      <c r="S1793">
        <f>VLOOKUP($G1793,county_facts!$A:$BB,15,FALSE)</f>
        <v>0.4</v>
      </c>
      <c r="T1793">
        <f>VLOOKUP($G1793,county_facts!$A:$BB,16,FALSE)</f>
        <v>0.1</v>
      </c>
      <c r="U1793">
        <f>VLOOKUP($G1793,county_facts!$A:$BB,17,FALSE)</f>
        <v>1.7</v>
      </c>
      <c r="V1793">
        <f>VLOOKUP($G1793,county_facts!$A:$BB,18,FALSE)</f>
        <v>54</v>
      </c>
      <c r="W1793">
        <f>VLOOKUP($G1793,county_facts!$A:$BB,19,FALSE)</f>
        <v>40.299999999999997</v>
      </c>
      <c r="X1793">
        <f>VLOOKUP($G1793,county_facts!$A:$BB,20,FALSE)</f>
        <v>83.1</v>
      </c>
      <c r="Y1793">
        <f>VLOOKUP($G1793,county_facts!$A:$BB,21,FALSE)</f>
        <v>9.8000000000000007</v>
      </c>
      <c r="Z1793">
        <f>VLOOKUP($G1793,county_facts!$A:$BB,22,FALSE)</f>
        <v>36.9</v>
      </c>
      <c r="AA1793">
        <f>VLOOKUP($G1793,county_facts!$A:$BB,23,FALSE)</f>
        <v>70.2</v>
      </c>
      <c r="AB1793">
        <f>VLOOKUP($G1793,county_facts!$A:$BB,24,FALSE)</f>
        <v>14</v>
      </c>
      <c r="AC1793">
        <f>VLOOKUP($G1793,county_facts!$A:$BB,25,FALSE)</f>
        <v>597</v>
      </c>
      <c r="AD1793">
        <f>VLOOKUP($G1793,county_facts!$A:$BB,26,FALSE)</f>
        <v>14.5</v>
      </c>
      <c r="AE1793">
        <f>VLOOKUP($G1793,county_facts!$A:$BB,27,FALSE)</f>
        <v>6102</v>
      </c>
      <c r="AF1793">
        <f>VLOOKUP($G1793,county_facts!$A:$BB,28,FALSE)</f>
        <v>71.400000000000006</v>
      </c>
      <c r="AG1793">
        <f>VLOOKUP($G1793,county_facts!$A:$BB,29,FALSE)</f>
        <v>8</v>
      </c>
      <c r="AH1793">
        <f>VLOOKUP($G1793,county_facts!$A:$BB,30,FALSE)</f>
        <v>56900</v>
      </c>
      <c r="AI1793">
        <f>VLOOKUP($G1793,county_facts!$A:$BB,31,FALSE)</f>
        <v>4803</v>
      </c>
      <c r="AJ1793">
        <f>VLOOKUP($G1793,county_facts!$A:$BB,32,FALSE)</f>
        <v>2.85</v>
      </c>
      <c r="AK1793">
        <f>VLOOKUP($G1793,county_facts!$A:$BB,33,FALSE)</f>
        <v>18744</v>
      </c>
      <c r="AL1793">
        <f>VLOOKUP($G1793,county_facts!$A:$BB,34,FALSE)</f>
        <v>36727</v>
      </c>
      <c r="AM1793">
        <f>VLOOKUP($G1793,county_facts!$A:$BB,35,FALSE)</f>
        <v>22.1</v>
      </c>
      <c r="AN1793">
        <f>VLOOKUP($G1793,county_facts!$A:$BB,36,FALSE)</f>
        <v>245</v>
      </c>
      <c r="AO1793">
        <f>VLOOKUP($G1793,county_facts!$A:$BB,37,FALSE)</f>
        <v>2536</v>
      </c>
      <c r="AP1793">
        <f>VLOOKUP($G1793,county_facts!$A:$BB,38,FALSE)</f>
        <v>-1.8</v>
      </c>
      <c r="AQ1793">
        <f>VLOOKUP($G1793,county_facts!$A:$BB,39,FALSE)</f>
        <v>716</v>
      </c>
      <c r="AR1793">
        <f>VLOOKUP($G1793,county_facts!$A:$BB,40,FALSE)</f>
        <v>1038</v>
      </c>
      <c r="AS1793">
        <f>VLOOKUP($G1793,county_facts!$A:$BB,41,FALSE)</f>
        <v>0</v>
      </c>
      <c r="AT1793">
        <f>VLOOKUP($G1793,county_facts!$A:$BB,42,FALSE)</f>
        <v>0</v>
      </c>
      <c r="AU1793">
        <f>VLOOKUP($G1793,county_facts!$A:$BB,43,FALSE)</f>
        <v>0</v>
      </c>
      <c r="AV1793">
        <f>VLOOKUP($G1793,county_facts!$A:$BB,44,FALSE)</f>
        <v>0</v>
      </c>
      <c r="AW1793">
        <f>VLOOKUP($G1793,county_facts!$A:$BB,45,FALSE)</f>
        <v>0</v>
      </c>
      <c r="AX1793">
        <f>VLOOKUP($G1793,county_facts!$A:$BB,46,FALSE)</f>
        <v>15.9</v>
      </c>
      <c r="AY1793">
        <f>VLOOKUP($G1793,county_facts!$A:$BB,47,FALSE)</f>
        <v>0</v>
      </c>
      <c r="AZ1793">
        <f>VLOOKUP($G1793,county_facts!$A:$BB,48,FALSE)</f>
        <v>84216</v>
      </c>
      <c r="BA1793">
        <f>VLOOKUP($G1793,county_facts!$A:$BB,49,FALSE)</f>
        <v>95775</v>
      </c>
      <c r="BB1793">
        <f>VLOOKUP($G1793,county_facts!$A:$BB,50,FALSE)</f>
        <v>6933</v>
      </c>
      <c r="BC1793">
        <f>VLOOKUP($G1793,county_facts!$A:$BB,51,FALSE)</f>
        <v>6963</v>
      </c>
      <c r="BD1793">
        <f>VLOOKUP($G1793,county_facts!$A:$BB,52,FALSE)</f>
        <v>7</v>
      </c>
      <c r="BE1793">
        <f>VLOOKUP($G1793,county_facts!$A:$BB,53,FALSE)</f>
        <v>1016.18</v>
      </c>
      <c r="BF1793">
        <f>VLOOKUP($G1793,county_facts!$A:$BB,54,FALSE)</f>
        <v>13.8</v>
      </c>
    </row>
    <row r="1794" spans="1:58" x14ac:dyDescent="0.3">
      <c r="A1794" t="s">
        <v>6</v>
      </c>
      <c r="B1794" t="s">
        <v>37</v>
      </c>
      <c r="C1794">
        <v>862</v>
      </c>
      <c r="D1794" t="s">
        <v>622</v>
      </c>
      <c r="E1794">
        <v>1251</v>
      </c>
      <c r="F1794">
        <v>0.68904876100000001</v>
      </c>
      <c r="G1794">
        <v>48277</v>
      </c>
      <c r="H1794">
        <f>VLOOKUP($G1794,county_facts!$A:$BB,4,FALSE)</f>
        <v>49523</v>
      </c>
      <c r="I1794">
        <f>VLOOKUP($G1794,county_facts!$A:$BB,5,FALSE)</f>
        <v>49789</v>
      </c>
      <c r="J1794">
        <f>VLOOKUP($G1794,county_facts!$A:$BB,6,FALSE)</f>
        <v>-0.5</v>
      </c>
      <c r="K1794">
        <f>VLOOKUP($G1794,county_facts!$A:$BB,7,FALSE)</f>
        <v>49793</v>
      </c>
      <c r="L1794">
        <f>VLOOKUP($G1794,county_facts!$A:$BB,8,FALSE)</f>
        <v>6.5</v>
      </c>
      <c r="M1794">
        <f>VLOOKUP($G1794,county_facts!$A:$BB,9,FALSE)</f>
        <v>23.7</v>
      </c>
      <c r="N1794">
        <f>VLOOKUP($G1794,county_facts!$A:$BB,10,FALSE)</f>
        <v>18.399999999999999</v>
      </c>
      <c r="O1794">
        <f>VLOOKUP($G1794,county_facts!$A:$BB,11,FALSE)</f>
        <v>51.7</v>
      </c>
      <c r="P1794">
        <f>VLOOKUP($G1794,county_facts!$A:$BB,12,FALSE)</f>
        <v>81.400000000000006</v>
      </c>
      <c r="Q1794">
        <f>VLOOKUP($G1794,county_facts!$A:$BB,13,FALSE)</f>
        <v>13.5</v>
      </c>
      <c r="R1794">
        <f>VLOOKUP($G1794,county_facts!$A:$BB,14,FALSE)</f>
        <v>1.7</v>
      </c>
      <c r="S1794">
        <f>VLOOKUP($G1794,county_facts!$A:$BB,15,FALSE)</f>
        <v>0.7</v>
      </c>
      <c r="T1794">
        <f>VLOOKUP($G1794,county_facts!$A:$BB,16,FALSE)</f>
        <v>0</v>
      </c>
      <c r="U1794">
        <f>VLOOKUP($G1794,county_facts!$A:$BB,17,FALSE)</f>
        <v>2.7</v>
      </c>
      <c r="V1794">
        <f>VLOOKUP($G1794,county_facts!$A:$BB,18,FALSE)</f>
        <v>7.5</v>
      </c>
      <c r="W1794">
        <f>VLOOKUP($G1794,county_facts!$A:$BB,19,FALSE)</f>
        <v>74.8</v>
      </c>
      <c r="X1794">
        <f>VLOOKUP($G1794,county_facts!$A:$BB,20,FALSE)</f>
        <v>81.400000000000006</v>
      </c>
      <c r="Y1794">
        <f>VLOOKUP($G1794,county_facts!$A:$BB,21,FALSE)</f>
        <v>4.2</v>
      </c>
      <c r="Z1794">
        <f>VLOOKUP($G1794,county_facts!$A:$BB,22,FALSE)</f>
        <v>7.3</v>
      </c>
      <c r="AA1794">
        <f>VLOOKUP($G1794,county_facts!$A:$BB,23,FALSE)</f>
        <v>83.1</v>
      </c>
      <c r="AB1794">
        <f>VLOOKUP($G1794,county_facts!$A:$BB,24,FALSE)</f>
        <v>16.5</v>
      </c>
      <c r="AC1794">
        <f>VLOOKUP($G1794,county_facts!$A:$BB,25,FALSE)</f>
        <v>3800</v>
      </c>
      <c r="AD1794">
        <f>VLOOKUP($G1794,county_facts!$A:$BB,26,FALSE)</f>
        <v>19.899999999999999</v>
      </c>
      <c r="AE1794">
        <f>VLOOKUP($G1794,county_facts!$A:$BB,27,FALSE)</f>
        <v>22582</v>
      </c>
      <c r="AF1794">
        <f>VLOOKUP($G1794,county_facts!$A:$BB,28,FALSE)</f>
        <v>65.2</v>
      </c>
      <c r="AG1794">
        <f>VLOOKUP($G1794,county_facts!$A:$BB,29,FALSE)</f>
        <v>14.4</v>
      </c>
      <c r="AH1794">
        <f>VLOOKUP($G1794,county_facts!$A:$BB,30,FALSE)</f>
        <v>85300</v>
      </c>
      <c r="AI1794">
        <f>VLOOKUP($G1794,county_facts!$A:$BB,31,FALSE)</f>
        <v>19416</v>
      </c>
      <c r="AJ1794">
        <f>VLOOKUP($G1794,county_facts!$A:$BB,32,FALSE)</f>
        <v>2.5</v>
      </c>
      <c r="AK1794">
        <f>VLOOKUP($G1794,county_facts!$A:$BB,33,FALSE)</f>
        <v>21468</v>
      </c>
      <c r="AL1794">
        <f>VLOOKUP($G1794,county_facts!$A:$BB,34,FALSE)</f>
        <v>40104</v>
      </c>
      <c r="AM1794">
        <f>VLOOKUP($G1794,county_facts!$A:$BB,35,FALSE)</f>
        <v>19.100000000000001</v>
      </c>
      <c r="AN1794">
        <f>VLOOKUP($G1794,county_facts!$A:$BB,36,FALSE)</f>
        <v>1187</v>
      </c>
      <c r="AO1794">
        <f>VLOOKUP($G1794,county_facts!$A:$BB,37,FALSE)</f>
        <v>15563</v>
      </c>
      <c r="AP1794">
        <f>VLOOKUP($G1794,county_facts!$A:$BB,38,FALSE)</f>
        <v>-6.7</v>
      </c>
      <c r="AQ1794">
        <f>VLOOKUP($G1794,county_facts!$A:$BB,39,FALSE)</f>
        <v>3748</v>
      </c>
      <c r="AR1794">
        <f>VLOOKUP($G1794,county_facts!$A:$BB,40,FALSE)</f>
        <v>5469</v>
      </c>
      <c r="AS1794">
        <f>VLOOKUP($G1794,county_facts!$A:$BB,41,FALSE)</f>
        <v>0</v>
      </c>
      <c r="AT1794">
        <f>VLOOKUP($G1794,county_facts!$A:$BB,42,FALSE)</f>
        <v>0</v>
      </c>
      <c r="AU1794">
        <f>VLOOKUP($G1794,county_facts!$A:$BB,43,FALSE)</f>
        <v>0</v>
      </c>
      <c r="AV1794">
        <f>VLOOKUP($G1794,county_facts!$A:$BB,44,FALSE)</f>
        <v>0</v>
      </c>
      <c r="AW1794">
        <f>VLOOKUP($G1794,county_facts!$A:$BB,45,FALSE)</f>
        <v>0</v>
      </c>
      <c r="AX1794">
        <f>VLOOKUP($G1794,county_facts!$A:$BB,46,FALSE)</f>
        <v>31.5</v>
      </c>
      <c r="AY1794">
        <f>VLOOKUP($G1794,county_facts!$A:$BB,47,FALSE)</f>
        <v>2411601</v>
      </c>
      <c r="AZ1794">
        <f>VLOOKUP($G1794,county_facts!$A:$BB,48,FALSE)</f>
        <v>0</v>
      </c>
      <c r="BA1794">
        <f>VLOOKUP($G1794,county_facts!$A:$BB,49,FALSE)</f>
        <v>637577</v>
      </c>
      <c r="BB1794">
        <f>VLOOKUP($G1794,county_facts!$A:$BB,50,FALSE)</f>
        <v>13019</v>
      </c>
      <c r="BC1794">
        <f>VLOOKUP($G1794,county_facts!$A:$BB,51,FALSE)</f>
        <v>61073</v>
      </c>
      <c r="BD1794">
        <f>VLOOKUP($G1794,county_facts!$A:$BB,52,FALSE)</f>
        <v>43</v>
      </c>
      <c r="BE1794">
        <f>VLOOKUP($G1794,county_facts!$A:$BB,53,FALSE)</f>
        <v>907.19</v>
      </c>
      <c r="BF1794">
        <f>VLOOKUP($G1794,county_facts!$A:$BB,54,FALSE)</f>
        <v>54.9</v>
      </c>
    </row>
    <row r="1795" spans="1:58" x14ac:dyDescent="0.3">
      <c r="A1795" t="s">
        <v>9</v>
      </c>
      <c r="B1795" t="s">
        <v>37</v>
      </c>
      <c r="C1795">
        <v>389</v>
      </c>
      <c r="D1795" t="s">
        <v>622</v>
      </c>
      <c r="E1795">
        <v>1251</v>
      </c>
      <c r="F1795">
        <v>0.31095123899999999</v>
      </c>
      <c r="G1795">
        <v>48277</v>
      </c>
      <c r="H1795">
        <f>VLOOKUP($G1795,county_facts!$A:$BB,4,FALSE)</f>
        <v>49523</v>
      </c>
      <c r="I1795">
        <f>VLOOKUP($G1795,county_facts!$A:$BB,5,FALSE)</f>
        <v>49789</v>
      </c>
      <c r="J1795">
        <f>VLOOKUP($G1795,county_facts!$A:$BB,6,FALSE)</f>
        <v>-0.5</v>
      </c>
      <c r="K1795">
        <f>VLOOKUP($G1795,county_facts!$A:$BB,7,FALSE)</f>
        <v>49793</v>
      </c>
      <c r="L1795">
        <f>VLOOKUP($G1795,county_facts!$A:$BB,8,FALSE)</f>
        <v>6.5</v>
      </c>
      <c r="M1795">
        <f>VLOOKUP($G1795,county_facts!$A:$BB,9,FALSE)</f>
        <v>23.7</v>
      </c>
      <c r="N1795">
        <f>VLOOKUP($G1795,county_facts!$A:$BB,10,FALSE)</f>
        <v>18.399999999999999</v>
      </c>
      <c r="O1795">
        <f>VLOOKUP($G1795,county_facts!$A:$BB,11,FALSE)</f>
        <v>51.7</v>
      </c>
      <c r="P1795">
        <f>VLOOKUP($G1795,county_facts!$A:$BB,12,FALSE)</f>
        <v>81.400000000000006</v>
      </c>
      <c r="Q1795">
        <f>VLOOKUP($G1795,county_facts!$A:$BB,13,FALSE)</f>
        <v>13.5</v>
      </c>
      <c r="R1795">
        <f>VLOOKUP($G1795,county_facts!$A:$BB,14,FALSE)</f>
        <v>1.7</v>
      </c>
      <c r="S1795">
        <f>VLOOKUP($G1795,county_facts!$A:$BB,15,FALSE)</f>
        <v>0.7</v>
      </c>
      <c r="T1795">
        <f>VLOOKUP($G1795,county_facts!$A:$BB,16,FALSE)</f>
        <v>0</v>
      </c>
      <c r="U1795">
        <f>VLOOKUP($G1795,county_facts!$A:$BB,17,FALSE)</f>
        <v>2.7</v>
      </c>
      <c r="V1795">
        <f>VLOOKUP($G1795,county_facts!$A:$BB,18,FALSE)</f>
        <v>7.5</v>
      </c>
      <c r="W1795">
        <f>VLOOKUP($G1795,county_facts!$A:$BB,19,FALSE)</f>
        <v>74.8</v>
      </c>
      <c r="X1795">
        <f>VLOOKUP($G1795,county_facts!$A:$BB,20,FALSE)</f>
        <v>81.400000000000006</v>
      </c>
      <c r="Y1795">
        <f>VLOOKUP($G1795,county_facts!$A:$BB,21,FALSE)</f>
        <v>4.2</v>
      </c>
      <c r="Z1795">
        <f>VLOOKUP($G1795,county_facts!$A:$BB,22,FALSE)</f>
        <v>7.3</v>
      </c>
      <c r="AA1795">
        <f>VLOOKUP($G1795,county_facts!$A:$BB,23,FALSE)</f>
        <v>83.1</v>
      </c>
      <c r="AB1795">
        <f>VLOOKUP($G1795,county_facts!$A:$BB,24,FALSE)</f>
        <v>16.5</v>
      </c>
      <c r="AC1795">
        <f>VLOOKUP($G1795,county_facts!$A:$BB,25,FALSE)</f>
        <v>3800</v>
      </c>
      <c r="AD1795">
        <f>VLOOKUP($G1795,county_facts!$A:$BB,26,FALSE)</f>
        <v>19.899999999999999</v>
      </c>
      <c r="AE1795">
        <f>VLOOKUP($G1795,county_facts!$A:$BB,27,FALSE)</f>
        <v>22582</v>
      </c>
      <c r="AF1795">
        <f>VLOOKUP($G1795,county_facts!$A:$BB,28,FALSE)</f>
        <v>65.2</v>
      </c>
      <c r="AG1795">
        <f>VLOOKUP($G1795,county_facts!$A:$BB,29,FALSE)</f>
        <v>14.4</v>
      </c>
      <c r="AH1795">
        <f>VLOOKUP($G1795,county_facts!$A:$BB,30,FALSE)</f>
        <v>85300</v>
      </c>
      <c r="AI1795">
        <f>VLOOKUP($G1795,county_facts!$A:$BB,31,FALSE)</f>
        <v>19416</v>
      </c>
      <c r="AJ1795">
        <f>VLOOKUP($G1795,county_facts!$A:$BB,32,FALSE)</f>
        <v>2.5</v>
      </c>
      <c r="AK1795">
        <f>VLOOKUP($G1795,county_facts!$A:$BB,33,FALSE)</f>
        <v>21468</v>
      </c>
      <c r="AL1795">
        <f>VLOOKUP($G1795,county_facts!$A:$BB,34,FALSE)</f>
        <v>40104</v>
      </c>
      <c r="AM1795">
        <f>VLOOKUP($G1795,county_facts!$A:$BB,35,FALSE)</f>
        <v>19.100000000000001</v>
      </c>
      <c r="AN1795">
        <f>VLOOKUP($G1795,county_facts!$A:$BB,36,FALSE)</f>
        <v>1187</v>
      </c>
      <c r="AO1795">
        <f>VLOOKUP($G1795,county_facts!$A:$BB,37,FALSE)</f>
        <v>15563</v>
      </c>
      <c r="AP1795">
        <f>VLOOKUP($G1795,county_facts!$A:$BB,38,FALSE)</f>
        <v>-6.7</v>
      </c>
      <c r="AQ1795">
        <f>VLOOKUP($G1795,county_facts!$A:$BB,39,FALSE)</f>
        <v>3748</v>
      </c>
      <c r="AR1795">
        <f>VLOOKUP($G1795,county_facts!$A:$BB,40,FALSE)</f>
        <v>5469</v>
      </c>
      <c r="AS1795">
        <f>VLOOKUP($G1795,county_facts!$A:$BB,41,FALSE)</f>
        <v>0</v>
      </c>
      <c r="AT1795">
        <f>VLOOKUP($G1795,county_facts!$A:$BB,42,FALSE)</f>
        <v>0</v>
      </c>
      <c r="AU1795">
        <f>VLOOKUP($G1795,county_facts!$A:$BB,43,FALSE)</f>
        <v>0</v>
      </c>
      <c r="AV1795">
        <f>VLOOKUP($G1795,county_facts!$A:$BB,44,FALSE)</f>
        <v>0</v>
      </c>
      <c r="AW1795">
        <f>VLOOKUP($G1795,county_facts!$A:$BB,45,FALSE)</f>
        <v>0</v>
      </c>
      <c r="AX1795">
        <f>VLOOKUP($G1795,county_facts!$A:$BB,46,FALSE)</f>
        <v>31.5</v>
      </c>
      <c r="AY1795">
        <f>VLOOKUP($G1795,county_facts!$A:$BB,47,FALSE)</f>
        <v>2411601</v>
      </c>
      <c r="AZ1795">
        <f>VLOOKUP($G1795,county_facts!$A:$BB,48,FALSE)</f>
        <v>0</v>
      </c>
      <c r="BA1795">
        <f>VLOOKUP($G1795,county_facts!$A:$BB,49,FALSE)</f>
        <v>637577</v>
      </c>
      <c r="BB1795">
        <f>VLOOKUP($G1795,county_facts!$A:$BB,50,FALSE)</f>
        <v>13019</v>
      </c>
      <c r="BC1795">
        <f>VLOOKUP($G1795,county_facts!$A:$BB,51,FALSE)</f>
        <v>61073</v>
      </c>
      <c r="BD1795">
        <f>VLOOKUP($G1795,county_facts!$A:$BB,52,FALSE)</f>
        <v>43</v>
      </c>
      <c r="BE1795">
        <f>VLOOKUP($G1795,county_facts!$A:$BB,53,FALSE)</f>
        <v>907.19</v>
      </c>
      <c r="BF1795">
        <f>VLOOKUP($G1795,county_facts!$A:$BB,54,FALSE)</f>
        <v>54.9</v>
      </c>
    </row>
    <row r="1796" spans="1:58" x14ac:dyDescent="0.3">
      <c r="A1796" t="s">
        <v>9</v>
      </c>
      <c r="B1796" t="s">
        <v>713</v>
      </c>
      <c r="C1796">
        <v>291</v>
      </c>
      <c r="D1796" t="s">
        <v>622</v>
      </c>
      <c r="E1796">
        <v>553</v>
      </c>
      <c r="F1796">
        <v>0.52622061499999995</v>
      </c>
      <c r="G1796">
        <v>48283</v>
      </c>
      <c r="H1796">
        <f>VLOOKUP($G1796,county_facts!$A:$BB,4,FALSE)</f>
        <v>7474</v>
      </c>
      <c r="I1796">
        <f>VLOOKUP($G1796,county_facts!$A:$BB,5,FALSE)</f>
        <v>6886</v>
      </c>
      <c r="J1796">
        <f>VLOOKUP($G1796,county_facts!$A:$BB,6,FALSE)</f>
        <v>8.5</v>
      </c>
      <c r="K1796">
        <f>VLOOKUP($G1796,county_facts!$A:$BB,7,FALSE)</f>
        <v>6886</v>
      </c>
      <c r="L1796">
        <f>VLOOKUP($G1796,county_facts!$A:$BB,8,FALSE)</f>
        <v>6.7</v>
      </c>
      <c r="M1796">
        <f>VLOOKUP($G1796,county_facts!$A:$BB,9,FALSE)</f>
        <v>20.7</v>
      </c>
      <c r="N1796">
        <f>VLOOKUP($G1796,county_facts!$A:$BB,10,FALSE)</f>
        <v>13.2</v>
      </c>
      <c r="O1796">
        <f>VLOOKUP($G1796,county_facts!$A:$BB,11,FALSE)</f>
        <v>41.3</v>
      </c>
      <c r="P1796">
        <f>VLOOKUP($G1796,county_facts!$A:$BB,12,FALSE)</f>
        <v>96.8</v>
      </c>
      <c r="Q1796">
        <f>VLOOKUP($G1796,county_facts!$A:$BB,13,FALSE)</f>
        <v>1.1000000000000001</v>
      </c>
      <c r="R1796">
        <f>VLOOKUP($G1796,county_facts!$A:$BB,14,FALSE)</f>
        <v>0.8</v>
      </c>
      <c r="S1796">
        <f>VLOOKUP($G1796,county_facts!$A:$BB,15,FALSE)</f>
        <v>0.5</v>
      </c>
      <c r="T1796">
        <f>VLOOKUP($G1796,county_facts!$A:$BB,16,FALSE)</f>
        <v>0</v>
      </c>
      <c r="U1796">
        <f>VLOOKUP($G1796,county_facts!$A:$BB,17,FALSE)</f>
        <v>0.8</v>
      </c>
      <c r="V1796">
        <f>VLOOKUP($G1796,county_facts!$A:$BB,18,FALSE)</f>
        <v>84.4</v>
      </c>
      <c r="W1796">
        <f>VLOOKUP($G1796,county_facts!$A:$BB,19,FALSE)</f>
        <v>13.9</v>
      </c>
      <c r="X1796">
        <f>VLOOKUP($G1796,county_facts!$A:$BB,20,FALSE)</f>
        <v>82.5</v>
      </c>
      <c r="Y1796">
        <f>VLOOKUP($G1796,county_facts!$A:$BB,21,FALSE)</f>
        <v>7.7</v>
      </c>
      <c r="Z1796">
        <f>VLOOKUP($G1796,county_facts!$A:$BB,22,FALSE)</f>
        <v>62.4</v>
      </c>
      <c r="AA1796">
        <f>VLOOKUP($G1796,county_facts!$A:$BB,23,FALSE)</f>
        <v>52.9</v>
      </c>
      <c r="AB1796">
        <f>VLOOKUP($G1796,county_facts!$A:$BB,24,FALSE)</f>
        <v>5.0999999999999996</v>
      </c>
      <c r="AC1796">
        <f>VLOOKUP($G1796,county_facts!$A:$BB,25,FALSE)</f>
        <v>267</v>
      </c>
      <c r="AD1796">
        <f>VLOOKUP($G1796,county_facts!$A:$BB,26,FALSE)</f>
        <v>27.6</v>
      </c>
      <c r="AE1796">
        <f>VLOOKUP($G1796,county_facts!$A:$BB,27,FALSE)</f>
        <v>2878</v>
      </c>
      <c r="AF1796">
        <f>VLOOKUP($G1796,county_facts!$A:$BB,28,FALSE)</f>
        <v>71.099999999999994</v>
      </c>
      <c r="AG1796">
        <f>VLOOKUP($G1796,county_facts!$A:$BB,29,FALSE)</f>
        <v>13.6</v>
      </c>
      <c r="AH1796">
        <f>VLOOKUP($G1796,county_facts!$A:$BB,30,FALSE)</f>
        <v>48200</v>
      </c>
      <c r="AI1796">
        <f>VLOOKUP($G1796,county_facts!$A:$BB,31,FALSE)</f>
        <v>1864</v>
      </c>
      <c r="AJ1796">
        <f>VLOOKUP($G1796,county_facts!$A:$BB,32,FALSE)</f>
        <v>3.29</v>
      </c>
      <c r="AK1796">
        <f>VLOOKUP($G1796,county_facts!$A:$BB,33,FALSE)</f>
        <v>13307</v>
      </c>
      <c r="AL1796">
        <f>VLOOKUP($G1796,county_facts!$A:$BB,34,FALSE)</f>
        <v>26756</v>
      </c>
      <c r="AM1796">
        <f>VLOOKUP($G1796,county_facts!$A:$BB,35,FALSE)</f>
        <v>21.7</v>
      </c>
      <c r="AN1796">
        <f>VLOOKUP($G1796,county_facts!$A:$BB,36,FALSE)</f>
        <v>125</v>
      </c>
      <c r="AO1796">
        <f>VLOOKUP($G1796,county_facts!$A:$BB,37,FALSE)</f>
        <v>1856</v>
      </c>
      <c r="AP1796">
        <f>VLOOKUP($G1796,county_facts!$A:$BB,38,FALSE)</f>
        <v>6.7</v>
      </c>
      <c r="AQ1796">
        <f>VLOOKUP($G1796,county_facts!$A:$BB,39,FALSE)</f>
        <v>592</v>
      </c>
      <c r="AR1796">
        <f>VLOOKUP($G1796,county_facts!$A:$BB,40,FALSE)</f>
        <v>424</v>
      </c>
      <c r="AS1796">
        <f>VLOOKUP($G1796,county_facts!$A:$BB,41,FALSE)</f>
        <v>0</v>
      </c>
      <c r="AT1796">
        <f>VLOOKUP($G1796,county_facts!$A:$BB,42,FALSE)</f>
        <v>0</v>
      </c>
      <c r="AU1796">
        <f>VLOOKUP($G1796,county_facts!$A:$BB,43,FALSE)</f>
        <v>0</v>
      </c>
      <c r="AV1796">
        <f>VLOOKUP($G1796,county_facts!$A:$BB,44,FALSE)</f>
        <v>0</v>
      </c>
      <c r="AW1796">
        <f>VLOOKUP($G1796,county_facts!$A:$BB,45,FALSE)</f>
        <v>34.700000000000003</v>
      </c>
      <c r="AX1796">
        <f>VLOOKUP($G1796,county_facts!$A:$BB,46,FALSE)</f>
        <v>30.2</v>
      </c>
      <c r="AY1796">
        <f>VLOOKUP($G1796,county_facts!$A:$BB,47,FALSE)</f>
        <v>0</v>
      </c>
      <c r="AZ1796">
        <f>VLOOKUP($G1796,county_facts!$A:$BB,48,FALSE)</f>
        <v>0</v>
      </c>
      <c r="BA1796">
        <f>VLOOKUP($G1796,county_facts!$A:$BB,49,FALSE)</f>
        <v>79867</v>
      </c>
      <c r="BB1796">
        <f>VLOOKUP($G1796,county_facts!$A:$BB,50,FALSE)</f>
        <v>13480</v>
      </c>
      <c r="BC1796">
        <f>VLOOKUP($G1796,county_facts!$A:$BB,51,FALSE)</f>
        <v>5336</v>
      </c>
      <c r="BD1796">
        <f>VLOOKUP($G1796,county_facts!$A:$BB,52,FALSE)</f>
        <v>24</v>
      </c>
      <c r="BE1796">
        <f>VLOOKUP($G1796,county_facts!$A:$BB,53,FALSE)</f>
        <v>1486.69</v>
      </c>
      <c r="BF1796">
        <f>VLOOKUP($G1796,county_facts!$A:$BB,54,FALSE)</f>
        <v>4.5999999999999996</v>
      </c>
    </row>
    <row r="1797" spans="1:58" x14ac:dyDescent="0.3">
      <c r="A1797" t="s">
        <v>6</v>
      </c>
      <c r="B1797" t="s">
        <v>713</v>
      </c>
      <c r="C1797">
        <v>262</v>
      </c>
      <c r="D1797" t="s">
        <v>622</v>
      </c>
      <c r="E1797">
        <v>553</v>
      </c>
      <c r="F1797">
        <v>0.473779385</v>
      </c>
      <c r="G1797">
        <v>48283</v>
      </c>
      <c r="H1797">
        <f>VLOOKUP($G1797,county_facts!$A:$BB,4,FALSE)</f>
        <v>7474</v>
      </c>
      <c r="I1797">
        <f>VLOOKUP($G1797,county_facts!$A:$BB,5,FALSE)</f>
        <v>6886</v>
      </c>
      <c r="J1797">
        <f>VLOOKUP($G1797,county_facts!$A:$BB,6,FALSE)</f>
        <v>8.5</v>
      </c>
      <c r="K1797">
        <f>VLOOKUP($G1797,county_facts!$A:$BB,7,FALSE)</f>
        <v>6886</v>
      </c>
      <c r="L1797">
        <f>VLOOKUP($G1797,county_facts!$A:$BB,8,FALSE)</f>
        <v>6.7</v>
      </c>
      <c r="M1797">
        <f>VLOOKUP($G1797,county_facts!$A:$BB,9,FALSE)</f>
        <v>20.7</v>
      </c>
      <c r="N1797">
        <f>VLOOKUP($G1797,county_facts!$A:$BB,10,FALSE)</f>
        <v>13.2</v>
      </c>
      <c r="O1797">
        <f>VLOOKUP($G1797,county_facts!$A:$BB,11,FALSE)</f>
        <v>41.3</v>
      </c>
      <c r="P1797">
        <f>VLOOKUP($G1797,county_facts!$A:$BB,12,FALSE)</f>
        <v>96.8</v>
      </c>
      <c r="Q1797">
        <f>VLOOKUP($G1797,county_facts!$A:$BB,13,FALSE)</f>
        <v>1.1000000000000001</v>
      </c>
      <c r="R1797">
        <f>VLOOKUP($G1797,county_facts!$A:$BB,14,FALSE)</f>
        <v>0.8</v>
      </c>
      <c r="S1797">
        <f>VLOOKUP($G1797,county_facts!$A:$BB,15,FALSE)</f>
        <v>0.5</v>
      </c>
      <c r="T1797">
        <f>VLOOKUP($G1797,county_facts!$A:$BB,16,FALSE)</f>
        <v>0</v>
      </c>
      <c r="U1797">
        <f>VLOOKUP($G1797,county_facts!$A:$BB,17,FALSE)</f>
        <v>0.8</v>
      </c>
      <c r="V1797">
        <f>VLOOKUP($G1797,county_facts!$A:$BB,18,FALSE)</f>
        <v>84.4</v>
      </c>
      <c r="W1797">
        <f>VLOOKUP($G1797,county_facts!$A:$BB,19,FALSE)</f>
        <v>13.9</v>
      </c>
      <c r="X1797">
        <f>VLOOKUP($G1797,county_facts!$A:$BB,20,FALSE)</f>
        <v>82.5</v>
      </c>
      <c r="Y1797">
        <f>VLOOKUP($G1797,county_facts!$A:$BB,21,FALSE)</f>
        <v>7.7</v>
      </c>
      <c r="Z1797">
        <f>VLOOKUP($G1797,county_facts!$A:$BB,22,FALSE)</f>
        <v>62.4</v>
      </c>
      <c r="AA1797">
        <f>VLOOKUP($G1797,county_facts!$A:$BB,23,FALSE)</f>
        <v>52.9</v>
      </c>
      <c r="AB1797">
        <f>VLOOKUP($G1797,county_facts!$A:$BB,24,FALSE)</f>
        <v>5.0999999999999996</v>
      </c>
      <c r="AC1797">
        <f>VLOOKUP($G1797,county_facts!$A:$BB,25,FALSE)</f>
        <v>267</v>
      </c>
      <c r="AD1797">
        <f>VLOOKUP($G1797,county_facts!$A:$BB,26,FALSE)</f>
        <v>27.6</v>
      </c>
      <c r="AE1797">
        <f>VLOOKUP($G1797,county_facts!$A:$BB,27,FALSE)</f>
        <v>2878</v>
      </c>
      <c r="AF1797">
        <f>VLOOKUP($G1797,county_facts!$A:$BB,28,FALSE)</f>
        <v>71.099999999999994</v>
      </c>
      <c r="AG1797">
        <f>VLOOKUP($G1797,county_facts!$A:$BB,29,FALSE)</f>
        <v>13.6</v>
      </c>
      <c r="AH1797">
        <f>VLOOKUP($G1797,county_facts!$A:$BB,30,FALSE)</f>
        <v>48200</v>
      </c>
      <c r="AI1797">
        <f>VLOOKUP($G1797,county_facts!$A:$BB,31,FALSE)</f>
        <v>1864</v>
      </c>
      <c r="AJ1797">
        <f>VLOOKUP($G1797,county_facts!$A:$BB,32,FALSE)</f>
        <v>3.29</v>
      </c>
      <c r="AK1797">
        <f>VLOOKUP($G1797,county_facts!$A:$BB,33,FALSE)</f>
        <v>13307</v>
      </c>
      <c r="AL1797">
        <f>VLOOKUP($G1797,county_facts!$A:$BB,34,FALSE)</f>
        <v>26756</v>
      </c>
      <c r="AM1797">
        <f>VLOOKUP($G1797,county_facts!$A:$BB,35,FALSE)</f>
        <v>21.7</v>
      </c>
      <c r="AN1797">
        <f>VLOOKUP($G1797,county_facts!$A:$BB,36,FALSE)</f>
        <v>125</v>
      </c>
      <c r="AO1797">
        <f>VLOOKUP($G1797,county_facts!$A:$BB,37,FALSE)</f>
        <v>1856</v>
      </c>
      <c r="AP1797">
        <f>VLOOKUP($G1797,county_facts!$A:$BB,38,FALSE)</f>
        <v>6.7</v>
      </c>
      <c r="AQ1797">
        <f>VLOOKUP($G1797,county_facts!$A:$BB,39,FALSE)</f>
        <v>592</v>
      </c>
      <c r="AR1797">
        <f>VLOOKUP($G1797,county_facts!$A:$BB,40,FALSE)</f>
        <v>424</v>
      </c>
      <c r="AS1797">
        <f>VLOOKUP($G1797,county_facts!$A:$BB,41,FALSE)</f>
        <v>0</v>
      </c>
      <c r="AT1797">
        <f>VLOOKUP($G1797,county_facts!$A:$BB,42,FALSE)</f>
        <v>0</v>
      </c>
      <c r="AU1797">
        <f>VLOOKUP($G1797,county_facts!$A:$BB,43,FALSE)</f>
        <v>0</v>
      </c>
      <c r="AV1797">
        <f>VLOOKUP($G1797,county_facts!$A:$BB,44,FALSE)</f>
        <v>0</v>
      </c>
      <c r="AW1797">
        <f>VLOOKUP($G1797,county_facts!$A:$BB,45,FALSE)</f>
        <v>34.700000000000003</v>
      </c>
      <c r="AX1797">
        <f>VLOOKUP($G1797,county_facts!$A:$BB,46,FALSE)</f>
        <v>30.2</v>
      </c>
      <c r="AY1797">
        <f>VLOOKUP($G1797,county_facts!$A:$BB,47,FALSE)</f>
        <v>0</v>
      </c>
      <c r="AZ1797">
        <f>VLOOKUP($G1797,county_facts!$A:$BB,48,FALSE)</f>
        <v>0</v>
      </c>
      <c r="BA1797">
        <f>VLOOKUP($G1797,county_facts!$A:$BB,49,FALSE)</f>
        <v>79867</v>
      </c>
      <c r="BB1797">
        <f>VLOOKUP($G1797,county_facts!$A:$BB,50,FALSE)</f>
        <v>13480</v>
      </c>
      <c r="BC1797">
        <f>VLOOKUP($G1797,county_facts!$A:$BB,51,FALSE)</f>
        <v>5336</v>
      </c>
      <c r="BD1797">
        <f>VLOOKUP($G1797,county_facts!$A:$BB,52,FALSE)</f>
        <v>24</v>
      </c>
      <c r="BE1797">
        <f>VLOOKUP($G1797,county_facts!$A:$BB,53,FALSE)</f>
        <v>1486.69</v>
      </c>
      <c r="BF1797">
        <f>VLOOKUP($G1797,county_facts!$A:$BB,54,FALSE)</f>
        <v>4.5999999999999996</v>
      </c>
    </row>
    <row r="1798" spans="1:58" x14ac:dyDescent="0.3">
      <c r="A1798" t="s">
        <v>6</v>
      </c>
      <c r="B1798" t="s">
        <v>601</v>
      </c>
      <c r="C1798">
        <v>48</v>
      </c>
      <c r="D1798" t="s">
        <v>622</v>
      </c>
      <c r="E1798">
        <v>61</v>
      </c>
      <c r="F1798">
        <v>0.78688524599999998</v>
      </c>
      <c r="G1798">
        <v>48275</v>
      </c>
      <c r="H1798">
        <f>VLOOKUP($G1798,county_facts!$A:$BB,4,FALSE)</f>
        <v>3858</v>
      </c>
      <c r="I1798">
        <f>VLOOKUP($G1798,county_facts!$A:$BB,5,FALSE)</f>
        <v>3719</v>
      </c>
      <c r="J1798">
        <f>VLOOKUP($G1798,county_facts!$A:$BB,6,FALSE)</f>
        <v>3.7</v>
      </c>
      <c r="K1798">
        <f>VLOOKUP($G1798,county_facts!$A:$BB,7,FALSE)</f>
        <v>3719</v>
      </c>
      <c r="L1798">
        <f>VLOOKUP($G1798,county_facts!$A:$BB,8,FALSE)</f>
        <v>7.5</v>
      </c>
      <c r="M1798">
        <f>VLOOKUP($G1798,county_facts!$A:$BB,9,FALSE)</f>
        <v>26.1</v>
      </c>
      <c r="N1798">
        <f>VLOOKUP($G1798,county_facts!$A:$BB,10,FALSE)</f>
        <v>20.7</v>
      </c>
      <c r="O1798">
        <f>VLOOKUP($G1798,county_facts!$A:$BB,11,FALSE)</f>
        <v>50.3</v>
      </c>
      <c r="P1798">
        <f>VLOOKUP($G1798,county_facts!$A:$BB,12,FALSE)</f>
        <v>90.4</v>
      </c>
      <c r="Q1798">
        <f>VLOOKUP($G1798,county_facts!$A:$BB,13,FALSE)</f>
        <v>6.1</v>
      </c>
      <c r="R1798">
        <f>VLOOKUP($G1798,county_facts!$A:$BB,14,FALSE)</f>
        <v>1.3</v>
      </c>
      <c r="S1798">
        <f>VLOOKUP($G1798,county_facts!$A:$BB,15,FALSE)</f>
        <v>0.2</v>
      </c>
      <c r="T1798">
        <f>VLOOKUP($G1798,county_facts!$A:$BB,16,FALSE)</f>
        <v>0.1</v>
      </c>
      <c r="U1798">
        <f>VLOOKUP($G1798,county_facts!$A:$BB,17,FALSE)</f>
        <v>2</v>
      </c>
      <c r="V1798">
        <f>VLOOKUP($G1798,county_facts!$A:$BB,18,FALSE)</f>
        <v>33.6</v>
      </c>
      <c r="W1798">
        <f>VLOOKUP($G1798,county_facts!$A:$BB,19,FALSE)</f>
        <v>59.3</v>
      </c>
      <c r="X1798">
        <f>VLOOKUP($G1798,county_facts!$A:$BB,20,FALSE)</f>
        <v>84.9</v>
      </c>
      <c r="Y1798">
        <f>VLOOKUP($G1798,county_facts!$A:$BB,21,FALSE)</f>
        <v>7.9</v>
      </c>
      <c r="Z1798">
        <f>VLOOKUP($G1798,county_facts!$A:$BB,22,FALSE)</f>
        <v>21.6</v>
      </c>
      <c r="AA1798">
        <f>VLOOKUP($G1798,county_facts!$A:$BB,23,FALSE)</f>
        <v>78.599999999999994</v>
      </c>
      <c r="AB1798">
        <f>VLOOKUP($G1798,county_facts!$A:$BB,24,FALSE)</f>
        <v>12.5</v>
      </c>
      <c r="AC1798">
        <f>VLOOKUP($G1798,county_facts!$A:$BB,25,FALSE)</f>
        <v>279</v>
      </c>
      <c r="AD1798">
        <f>VLOOKUP($G1798,county_facts!$A:$BB,26,FALSE)</f>
        <v>14.6</v>
      </c>
      <c r="AE1798">
        <f>VLOOKUP($G1798,county_facts!$A:$BB,27,FALSE)</f>
        <v>2044</v>
      </c>
      <c r="AF1798">
        <f>VLOOKUP($G1798,county_facts!$A:$BB,28,FALSE)</f>
        <v>65.900000000000006</v>
      </c>
      <c r="AG1798">
        <f>VLOOKUP($G1798,county_facts!$A:$BB,29,FALSE)</f>
        <v>8.6999999999999993</v>
      </c>
      <c r="AH1798">
        <f>VLOOKUP($G1798,county_facts!$A:$BB,30,FALSE)</f>
        <v>40900</v>
      </c>
      <c r="AI1798">
        <f>VLOOKUP($G1798,county_facts!$A:$BB,31,FALSE)</f>
        <v>1557</v>
      </c>
      <c r="AJ1798">
        <f>VLOOKUP($G1798,county_facts!$A:$BB,32,FALSE)</f>
        <v>2.31</v>
      </c>
      <c r="AK1798">
        <f>VLOOKUP($G1798,county_facts!$A:$BB,33,FALSE)</f>
        <v>19396</v>
      </c>
      <c r="AL1798">
        <f>VLOOKUP($G1798,county_facts!$A:$BB,34,FALSE)</f>
        <v>34295</v>
      </c>
      <c r="AM1798">
        <f>VLOOKUP($G1798,county_facts!$A:$BB,35,FALSE)</f>
        <v>20.8</v>
      </c>
      <c r="AN1798">
        <f>VLOOKUP($G1798,county_facts!$A:$BB,36,FALSE)</f>
        <v>98</v>
      </c>
      <c r="AO1798">
        <f>VLOOKUP($G1798,county_facts!$A:$BB,37,FALSE)</f>
        <v>707</v>
      </c>
      <c r="AP1798">
        <f>VLOOKUP($G1798,county_facts!$A:$BB,38,FALSE)</f>
        <v>-4.3</v>
      </c>
      <c r="AQ1798">
        <f>VLOOKUP($G1798,county_facts!$A:$BB,39,FALSE)</f>
        <v>249</v>
      </c>
      <c r="AR1798">
        <f>VLOOKUP($G1798,county_facts!$A:$BB,40,FALSE)</f>
        <v>368</v>
      </c>
      <c r="AS1798">
        <f>VLOOKUP($G1798,county_facts!$A:$BB,41,FALSE)</f>
        <v>0</v>
      </c>
      <c r="AT1798">
        <f>VLOOKUP($G1798,county_facts!$A:$BB,42,FALSE)</f>
        <v>0</v>
      </c>
      <c r="AU1798">
        <f>VLOOKUP($G1798,county_facts!$A:$BB,43,FALSE)</f>
        <v>0</v>
      </c>
      <c r="AV1798">
        <f>VLOOKUP($G1798,county_facts!$A:$BB,44,FALSE)</f>
        <v>0</v>
      </c>
      <c r="AW1798">
        <f>VLOOKUP($G1798,county_facts!$A:$BB,45,FALSE)</f>
        <v>0</v>
      </c>
      <c r="AX1798">
        <f>VLOOKUP($G1798,county_facts!$A:$BB,46,FALSE)</f>
        <v>0</v>
      </c>
      <c r="AY1798">
        <f>VLOOKUP($G1798,county_facts!$A:$BB,47,FALSE)</f>
        <v>0</v>
      </c>
      <c r="AZ1798">
        <f>VLOOKUP($G1798,county_facts!$A:$BB,48,FALSE)</f>
        <v>41626</v>
      </c>
      <c r="BA1798">
        <f>VLOOKUP($G1798,county_facts!$A:$BB,49,FALSE)</f>
        <v>34309</v>
      </c>
      <c r="BB1798">
        <f>VLOOKUP($G1798,county_facts!$A:$BB,50,FALSE)</f>
        <v>9896</v>
      </c>
      <c r="BC1798">
        <f>VLOOKUP($G1798,county_facts!$A:$BB,51,FALSE)</f>
        <v>1406</v>
      </c>
      <c r="BD1798">
        <f>VLOOKUP($G1798,county_facts!$A:$BB,52,FALSE)</f>
        <v>0</v>
      </c>
      <c r="BE1798">
        <f>VLOOKUP($G1798,county_facts!$A:$BB,53,FALSE)</f>
        <v>850.62</v>
      </c>
      <c r="BF1798">
        <f>VLOOKUP($G1798,county_facts!$A:$BB,54,FALSE)</f>
        <v>4.4000000000000004</v>
      </c>
    </row>
    <row r="1799" spans="1:58" x14ac:dyDescent="0.3">
      <c r="A1799" t="s">
        <v>9</v>
      </c>
      <c r="B1799" t="s">
        <v>601</v>
      </c>
      <c r="C1799">
        <v>13</v>
      </c>
      <c r="D1799" t="s">
        <v>622</v>
      </c>
      <c r="E1799">
        <v>61</v>
      </c>
      <c r="F1799">
        <v>0.21311475399999999</v>
      </c>
      <c r="G1799">
        <v>48275</v>
      </c>
      <c r="H1799">
        <f>VLOOKUP($G1799,county_facts!$A:$BB,4,FALSE)</f>
        <v>3858</v>
      </c>
      <c r="I1799">
        <f>VLOOKUP($G1799,county_facts!$A:$BB,5,FALSE)</f>
        <v>3719</v>
      </c>
      <c r="J1799">
        <f>VLOOKUP($G1799,county_facts!$A:$BB,6,FALSE)</f>
        <v>3.7</v>
      </c>
      <c r="K1799">
        <f>VLOOKUP($G1799,county_facts!$A:$BB,7,FALSE)</f>
        <v>3719</v>
      </c>
      <c r="L1799">
        <f>VLOOKUP($G1799,county_facts!$A:$BB,8,FALSE)</f>
        <v>7.5</v>
      </c>
      <c r="M1799">
        <f>VLOOKUP($G1799,county_facts!$A:$BB,9,FALSE)</f>
        <v>26.1</v>
      </c>
      <c r="N1799">
        <f>VLOOKUP($G1799,county_facts!$A:$BB,10,FALSE)</f>
        <v>20.7</v>
      </c>
      <c r="O1799">
        <f>VLOOKUP($G1799,county_facts!$A:$BB,11,FALSE)</f>
        <v>50.3</v>
      </c>
      <c r="P1799">
        <f>VLOOKUP($G1799,county_facts!$A:$BB,12,FALSE)</f>
        <v>90.4</v>
      </c>
      <c r="Q1799">
        <f>VLOOKUP($G1799,county_facts!$A:$BB,13,FALSE)</f>
        <v>6.1</v>
      </c>
      <c r="R1799">
        <f>VLOOKUP($G1799,county_facts!$A:$BB,14,FALSE)</f>
        <v>1.3</v>
      </c>
      <c r="S1799">
        <f>VLOOKUP($G1799,county_facts!$A:$BB,15,FALSE)</f>
        <v>0.2</v>
      </c>
      <c r="T1799">
        <f>VLOOKUP($G1799,county_facts!$A:$BB,16,FALSE)</f>
        <v>0.1</v>
      </c>
      <c r="U1799">
        <f>VLOOKUP($G1799,county_facts!$A:$BB,17,FALSE)</f>
        <v>2</v>
      </c>
      <c r="V1799">
        <f>VLOOKUP($G1799,county_facts!$A:$BB,18,FALSE)</f>
        <v>33.6</v>
      </c>
      <c r="W1799">
        <f>VLOOKUP($G1799,county_facts!$A:$BB,19,FALSE)</f>
        <v>59.3</v>
      </c>
      <c r="X1799">
        <f>VLOOKUP($G1799,county_facts!$A:$BB,20,FALSE)</f>
        <v>84.9</v>
      </c>
      <c r="Y1799">
        <f>VLOOKUP($G1799,county_facts!$A:$BB,21,FALSE)</f>
        <v>7.9</v>
      </c>
      <c r="Z1799">
        <f>VLOOKUP($G1799,county_facts!$A:$BB,22,FALSE)</f>
        <v>21.6</v>
      </c>
      <c r="AA1799">
        <f>VLOOKUP($G1799,county_facts!$A:$BB,23,FALSE)</f>
        <v>78.599999999999994</v>
      </c>
      <c r="AB1799">
        <f>VLOOKUP($G1799,county_facts!$A:$BB,24,FALSE)</f>
        <v>12.5</v>
      </c>
      <c r="AC1799">
        <f>VLOOKUP($G1799,county_facts!$A:$BB,25,FALSE)</f>
        <v>279</v>
      </c>
      <c r="AD1799">
        <f>VLOOKUP($G1799,county_facts!$A:$BB,26,FALSE)</f>
        <v>14.6</v>
      </c>
      <c r="AE1799">
        <f>VLOOKUP($G1799,county_facts!$A:$BB,27,FALSE)</f>
        <v>2044</v>
      </c>
      <c r="AF1799">
        <f>VLOOKUP($G1799,county_facts!$A:$BB,28,FALSE)</f>
        <v>65.900000000000006</v>
      </c>
      <c r="AG1799">
        <f>VLOOKUP($G1799,county_facts!$A:$BB,29,FALSE)</f>
        <v>8.6999999999999993</v>
      </c>
      <c r="AH1799">
        <f>VLOOKUP($G1799,county_facts!$A:$BB,30,FALSE)</f>
        <v>40900</v>
      </c>
      <c r="AI1799">
        <f>VLOOKUP($G1799,county_facts!$A:$BB,31,FALSE)</f>
        <v>1557</v>
      </c>
      <c r="AJ1799">
        <f>VLOOKUP($G1799,county_facts!$A:$BB,32,FALSE)</f>
        <v>2.31</v>
      </c>
      <c r="AK1799">
        <f>VLOOKUP($G1799,county_facts!$A:$BB,33,FALSE)</f>
        <v>19396</v>
      </c>
      <c r="AL1799">
        <f>VLOOKUP($G1799,county_facts!$A:$BB,34,FALSE)</f>
        <v>34295</v>
      </c>
      <c r="AM1799">
        <f>VLOOKUP($G1799,county_facts!$A:$BB,35,FALSE)</f>
        <v>20.8</v>
      </c>
      <c r="AN1799">
        <f>VLOOKUP($G1799,county_facts!$A:$BB,36,FALSE)</f>
        <v>98</v>
      </c>
      <c r="AO1799">
        <f>VLOOKUP($G1799,county_facts!$A:$BB,37,FALSE)</f>
        <v>707</v>
      </c>
      <c r="AP1799">
        <f>VLOOKUP($G1799,county_facts!$A:$BB,38,FALSE)</f>
        <v>-4.3</v>
      </c>
      <c r="AQ1799">
        <f>VLOOKUP($G1799,county_facts!$A:$BB,39,FALSE)</f>
        <v>249</v>
      </c>
      <c r="AR1799">
        <f>VLOOKUP($G1799,county_facts!$A:$BB,40,FALSE)</f>
        <v>368</v>
      </c>
      <c r="AS1799">
        <f>VLOOKUP($G1799,county_facts!$A:$BB,41,FALSE)</f>
        <v>0</v>
      </c>
      <c r="AT1799">
        <f>VLOOKUP($G1799,county_facts!$A:$BB,42,FALSE)</f>
        <v>0</v>
      </c>
      <c r="AU1799">
        <f>VLOOKUP($G1799,county_facts!$A:$BB,43,FALSE)</f>
        <v>0</v>
      </c>
      <c r="AV1799">
        <f>VLOOKUP($G1799,county_facts!$A:$BB,44,FALSE)</f>
        <v>0</v>
      </c>
      <c r="AW1799">
        <f>VLOOKUP($G1799,county_facts!$A:$BB,45,FALSE)</f>
        <v>0</v>
      </c>
      <c r="AX1799">
        <f>VLOOKUP($G1799,county_facts!$A:$BB,46,FALSE)</f>
        <v>0</v>
      </c>
      <c r="AY1799">
        <f>VLOOKUP($G1799,county_facts!$A:$BB,47,FALSE)</f>
        <v>0</v>
      </c>
      <c r="AZ1799">
        <f>VLOOKUP($G1799,county_facts!$A:$BB,48,FALSE)</f>
        <v>41626</v>
      </c>
      <c r="BA1799">
        <f>VLOOKUP($G1799,county_facts!$A:$BB,49,FALSE)</f>
        <v>34309</v>
      </c>
      <c r="BB1799">
        <f>VLOOKUP($G1799,county_facts!$A:$BB,50,FALSE)</f>
        <v>9896</v>
      </c>
      <c r="BC1799">
        <f>VLOOKUP($G1799,county_facts!$A:$BB,51,FALSE)</f>
        <v>1406</v>
      </c>
      <c r="BD1799">
        <f>VLOOKUP($G1799,county_facts!$A:$BB,52,FALSE)</f>
        <v>0</v>
      </c>
      <c r="BE1799">
        <f>VLOOKUP($G1799,county_facts!$A:$BB,53,FALSE)</f>
        <v>850.62</v>
      </c>
      <c r="BF1799">
        <f>VLOOKUP($G1799,county_facts!$A:$BB,54,FALSE)</f>
        <v>4.4000000000000004</v>
      </c>
    </row>
    <row r="1800" spans="1:58" x14ac:dyDescent="0.3">
      <c r="A1800" t="s">
        <v>6</v>
      </c>
      <c r="B1800" t="s">
        <v>714</v>
      </c>
      <c r="C1800">
        <v>946</v>
      </c>
      <c r="D1800" t="s">
        <v>622</v>
      </c>
      <c r="E1800">
        <v>1572</v>
      </c>
      <c r="F1800">
        <v>0.60178116999999998</v>
      </c>
      <c r="G1800">
        <v>48273</v>
      </c>
      <c r="H1800">
        <f>VLOOKUP($G1800,county_facts!$A:$BB,4,FALSE)</f>
        <v>32190</v>
      </c>
      <c r="I1800">
        <f>VLOOKUP($G1800,county_facts!$A:$BB,5,FALSE)</f>
        <v>32061</v>
      </c>
      <c r="J1800">
        <f>VLOOKUP($G1800,county_facts!$A:$BB,6,FALSE)</f>
        <v>0.4</v>
      </c>
      <c r="K1800">
        <f>VLOOKUP($G1800,county_facts!$A:$BB,7,FALSE)</f>
        <v>32061</v>
      </c>
      <c r="L1800">
        <f>VLOOKUP($G1800,county_facts!$A:$BB,8,FALSE)</f>
        <v>7.3</v>
      </c>
      <c r="M1800">
        <f>VLOOKUP($G1800,county_facts!$A:$BB,9,FALSE)</f>
        <v>24.5</v>
      </c>
      <c r="N1800">
        <f>VLOOKUP($G1800,county_facts!$A:$BB,10,FALSE)</f>
        <v>12.4</v>
      </c>
      <c r="O1800">
        <f>VLOOKUP($G1800,county_facts!$A:$BB,11,FALSE)</f>
        <v>48.8</v>
      </c>
      <c r="P1800">
        <f>VLOOKUP($G1800,county_facts!$A:$BB,12,FALSE)</f>
        <v>90.8</v>
      </c>
      <c r="Q1800">
        <f>VLOOKUP($G1800,county_facts!$A:$BB,13,FALSE)</f>
        <v>4.4000000000000004</v>
      </c>
      <c r="R1800">
        <f>VLOOKUP($G1800,county_facts!$A:$BB,14,FALSE)</f>
        <v>0.8</v>
      </c>
      <c r="S1800">
        <f>VLOOKUP($G1800,county_facts!$A:$BB,15,FALSE)</f>
        <v>2.4</v>
      </c>
      <c r="T1800">
        <f>VLOOKUP($G1800,county_facts!$A:$BB,16,FALSE)</f>
        <v>0.2</v>
      </c>
      <c r="U1800">
        <f>VLOOKUP($G1800,county_facts!$A:$BB,17,FALSE)</f>
        <v>1.5</v>
      </c>
      <c r="V1800">
        <f>VLOOKUP($G1800,county_facts!$A:$BB,18,FALSE)</f>
        <v>71.7</v>
      </c>
      <c r="W1800">
        <f>VLOOKUP($G1800,county_facts!$A:$BB,19,FALSE)</f>
        <v>21.6</v>
      </c>
      <c r="X1800">
        <f>VLOOKUP($G1800,county_facts!$A:$BB,20,FALSE)</f>
        <v>80.3</v>
      </c>
      <c r="Y1800">
        <f>VLOOKUP($G1800,county_facts!$A:$BB,21,FALSE)</f>
        <v>7.4</v>
      </c>
      <c r="Z1800">
        <f>VLOOKUP($G1800,county_facts!$A:$BB,22,FALSE)</f>
        <v>49.5</v>
      </c>
      <c r="AA1800">
        <f>VLOOKUP($G1800,county_facts!$A:$BB,23,FALSE)</f>
        <v>74.099999999999994</v>
      </c>
      <c r="AB1800">
        <f>VLOOKUP($G1800,county_facts!$A:$BB,24,FALSE)</f>
        <v>23.6</v>
      </c>
      <c r="AC1800">
        <f>VLOOKUP($G1800,county_facts!$A:$BB,25,FALSE)</f>
        <v>2247</v>
      </c>
      <c r="AD1800">
        <f>VLOOKUP($G1800,county_facts!$A:$BB,26,FALSE)</f>
        <v>16.5</v>
      </c>
      <c r="AE1800">
        <f>VLOOKUP($G1800,county_facts!$A:$BB,27,FALSE)</f>
        <v>13249</v>
      </c>
      <c r="AF1800">
        <f>VLOOKUP($G1800,county_facts!$A:$BB,28,FALSE)</f>
        <v>57.1</v>
      </c>
      <c r="AG1800">
        <f>VLOOKUP($G1800,county_facts!$A:$BB,29,FALSE)</f>
        <v>20.2</v>
      </c>
      <c r="AH1800">
        <f>VLOOKUP($G1800,county_facts!$A:$BB,30,FALSE)</f>
        <v>74500</v>
      </c>
      <c r="AI1800">
        <f>VLOOKUP($G1800,county_facts!$A:$BB,31,FALSE)</f>
        <v>11241</v>
      </c>
      <c r="AJ1800">
        <f>VLOOKUP($G1800,county_facts!$A:$BB,32,FALSE)</f>
        <v>2.68</v>
      </c>
      <c r="AK1800">
        <f>VLOOKUP($G1800,county_facts!$A:$BB,33,FALSE)</f>
        <v>18918</v>
      </c>
      <c r="AL1800">
        <f>VLOOKUP($G1800,county_facts!$A:$BB,34,FALSE)</f>
        <v>40566</v>
      </c>
      <c r="AM1800">
        <f>VLOOKUP($G1800,county_facts!$A:$BB,35,FALSE)</f>
        <v>24.5</v>
      </c>
      <c r="AN1800">
        <f>VLOOKUP($G1800,county_facts!$A:$BB,36,FALSE)</f>
        <v>567</v>
      </c>
      <c r="AO1800">
        <f>VLOOKUP($G1800,county_facts!$A:$BB,37,FALSE)</f>
        <v>7685</v>
      </c>
      <c r="AP1800">
        <f>VLOOKUP($G1800,county_facts!$A:$BB,38,FALSE)</f>
        <v>7</v>
      </c>
      <c r="AQ1800">
        <f>VLOOKUP($G1800,county_facts!$A:$BB,39,FALSE)</f>
        <v>1517</v>
      </c>
      <c r="AR1800">
        <f>VLOOKUP($G1800,county_facts!$A:$BB,40,FALSE)</f>
        <v>2053</v>
      </c>
      <c r="AS1800">
        <f>VLOOKUP($G1800,county_facts!$A:$BB,41,FALSE)</f>
        <v>0</v>
      </c>
      <c r="AT1800">
        <f>VLOOKUP($G1800,county_facts!$A:$BB,42,FALSE)</f>
        <v>0</v>
      </c>
      <c r="AU1800">
        <f>VLOOKUP($G1800,county_facts!$A:$BB,43,FALSE)</f>
        <v>0</v>
      </c>
      <c r="AV1800">
        <f>VLOOKUP($G1800,county_facts!$A:$BB,44,FALSE)</f>
        <v>0</v>
      </c>
      <c r="AW1800">
        <f>VLOOKUP($G1800,county_facts!$A:$BB,45,FALSE)</f>
        <v>45</v>
      </c>
      <c r="AX1800">
        <f>VLOOKUP($G1800,county_facts!$A:$BB,46,FALSE)</f>
        <v>0</v>
      </c>
      <c r="AY1800">
        <f>VLOOKUP($G1800,county_facts!$A:$BB,47,FALSE)</f>
        <v>0</v>
      </c>
      <c r="AZ1800">
        <f>VLOOKUP($G1800,county_facts!$A:$BB,48,FALSE)</f>
        <v>0</v>
      </c>
      <c r="BA1800">
        <f>VLOOKUP($G1800,county_facts!$A:$BB,49,FALSE)</f>
        <v>657070</v>
      </c>
      <c r="BB1800">
        <f>VLOOKUP($G1800,county_facts!$A:$BB,50,FALSE)</f>
        <v>21446</v>
      </c>
      <c r="BC1800">
        <f>VLOOKUP($G1800,county_facts!$A:$BB,51,FALSE)</f>
        <v>43247</v>
      </c>
      <c r="BD1800">
        <f>VLOOKUP($G1800,county_facts!$A:$BB,52,FALSE)</f>
        <v>36</v>
      </c>
      <c r="BE1800">
        <f>VLOOKUP($G1800,county_facts!$A:$BB,53,FALSE)</f>
        <v>881.31</v>
      </c>
      <c r="BF1800">
        <f>VLOOKUP($G1800,county_facts!$A:$BB,54,FALSE)</f>
        <v>36.4</v>
      </c>
    </row>
    <row r="1801" spans="1:58" x14ac:dyDescent="0.3">
      <c r="A1801" t="s">
        <v>9</v>
      </c>
      <c r="B1801" t="s">
        <v>714</v>
      </c>
      <c r="C1801">
        <v>626</v>
      </c>
      <c r="D1801" t="s">
        <v>622</v>
      </c>
      <c r="E1801">
        <v>1572</v>
      </c>
      <c r="F1801">
        <v>0.39821883000000002</v>
      </c>
      <c r="G1801">
        <v>48273</v>
      </c>
      <c r="H1801">
        <f>VLOOKUP($G1801,county_facts!$A:$BB,4,FALSE)</f>
        <v>32190</v>
      </c>
      <c r="I1801">
        <f>VLOOKUP($G1801,county_facts!$A:$BB,5,FALSE)</f>
        <v>32061</v>
      </c>
      <c r="J1801">
        <f>VLOOKUP($G1801,county_facts!$A:$BB,6,FALSE)</f>
        <v>0.4</v>
      </c>
      <c r="K1801">
        <f>VLOOKUP($G1801,county_facts!$A:$BB,7,FALSE)</f>
        <v>32061</v>
      </c>
      <c r="L1801">
        <f>VLOOKUP($G1801,county_facts!$A:$BB,8,FALSE)</f>
        <v>7.3</v>
      </c>
      <c r="M1801">
        <f>VLOOKUP($G1801,county_facts!$A:$BB,9,FALSE)</f>
        <v>24.5</v>
      </c>
      <c r="N1801">
        <f>VLOOKUP($G1801,county_facts!$A:$BB,10,FALSE)</f>
        <v>12.4</v>
      </c>
      <c r="O1801">
        <f>VLOOKUP($G1801,county_facts!$A:$BB,11,FALSE)</f>
        <v>48.8</v>
      </c>
      <c r="P1801">
        <f>VLOOKUP($G1801,county_facts!$A:$BB,12,FALSE)</f>
        <v>90.8</v>
      </c>
      <c r="Q1801">
        <f>VLOOKUP($G1801,county_facts!$A:$BB,13,FALSE)</f>
        <v>4.4000000000000004</v>
      </c>
      <c r="R1801">
        <f>VLOOKUP($G1801,county_facts!$A:$BB,14,FALSE)</f>
        <v>0.8</v>
      </c>
      <c r="S1801">
        <f>VLOOKUP($G1801,county_facts!$A:$BB,15,FALSE)</f>
        <v>2.4</v>
      </c>
      <c r="T1801">
        <f>VLOOKUP($G1801,county_facts!$A:$BB,16,FALSE)</f>
        <v>0.2</v>
      </c>
      <c r="U1801">
        <f>VLOOKUP($G1801,county_facts!$A:$BB,17,FALSE)</f>
        <v>1.5</v>
      </c>
      <c r="V1801">
        <f>VLOOKUP($G1801,county_facts!$A:$BB,18,FALSE)</f>
        <v>71.7</v>
      </c>
      <c r="W1801">
        <f>VLOOKUP($G1801,county_facts!$A:$BB,19,FALSE)</f>
        <v>21.6</v>
      </c>
      <c r="X1801">
        <f>VLOOKUP($G1801,county_facts!$A:$BB,20,FALSE)</f>
        <v>80.3</v>
      </c>
      <c r="Y1801">
        <f>VLOOKUP($G1801,county_facts!$A:$BB,21,FALSE)</f>
        <v>7.4</v>
      </c>
      <c r="Z1801">
        <f>VLOOKUP($G1801,county_facts!$A:$BB,22,FALSE)</f>
        <v>49.5</v>
      </c>
      <c r="AA1801">
        <f>VLOOKUP($G1801,county_facts!$A:$BB,23,FALSE)</f>
        <v>74.099999999999994</v>
      </c>
      <c r="AB1801">
        <f>VLOOKUP($G1801,county_facts!$A:$BB,24,FALSE)</f>
        <v>23.6</v>
      </c>
      <c r="AC1801">
        <f>VLOOKUP($G1801,county_facts!$A:$BB,25,FALSE)</f>
        <v>2247</v>
      </c>
      <c r="AD1801">
        <f>VLOOKUP($G1801,county_facts!$A:$BB,26,FALSE)</f>
        <v>16.5</v>
      </c>
      <c r="AE1801">
        <f>VLOOKUP($G1801,county_facts!$A:$BB,27,FALSE)</f>
        <v>13249</v>
      </c>
      <c r="AF1801">
        <f>VLOOKUP($G1801,county_facts!$A:$BB,28,FALSE)</f>
        <v>57.1</v>
      </c>
      <c r="AG1801">
        <f>VLOOKUP($G1801,county_facts!$A:$BB,29,FALSE)</f>
        <v>20.2</v>
      </c>
      <c r="AH1801">
        <f>VLOOKUP($G1801,county_facts!$A:$BB,30,FALSE)</f>
        <v>74500</v>
      </c>
      <c r="AI1801">
        <f>VLOOKUP($G1801,county_facts!$A:$BB,31,FALSE)</f>
        <v>11241</v>
      </c>
      <c r="AJ1801">
        <f>VLOOKUP($G1801,county_facts!$A:$BB,32,FALSE)</f>
        <v>2.68</v>
      </c>
      <c r="AK1801">
        <f>VLOOKUP($G1801,county_facts!$A:$BB,33,FALSE)</f>
        <v>18918</v>
      </c>
      <c r="AL1801">
        <f>VLOOKUP($G1801,county_facts!$A:$BB,34,FALSE)</f>
        <v>40566</v>
      </c>
      <c r="AM1801">
        <f>VLOOKUP($G1801,county_facts!$A:$BB,35,FALSE)</f>
        <v>24.5</v>
      </c>
      <c r="AN1801">
        <f>VLOOKUP($G1801,county_facts!$A:$BB,36,FALSE)</f>
        <v>567</v>
      </c>
      <c r="AO1801">
        <f>VLOOKUP($G1801,county_facts!$A:$BB,37,FALSE)</f>
        <v>7685</v>
      </c>
      <c r="AP1801">
        <f>VLOOKUP($G1801,county_facts!$A:$BB,38,FALSE)</f>
        <v>7</v>
      </c>
      <c r="AQ1801">
        <f>VLOOKUP($G1801,county_facts!$A:$BB,39,FALSE)</f>
        <v>1517</v>
      </c>
      <c r="AR1801">
        <f>VLOOKUP($G1801,county_facts!$A:$BB,40,FALSE)</f>
        <v>2053</v>
      </c>
      <c r="AS1801">
        <f>VLOOKUP($G1801,county_facts!$A:$BB,41,FALSE)</f>
        <v>0</v>
      </c>
      <c r="AT1801">
        <f>VLOOKUP($G1801,county_facts!$A:$BB,42,FALSE)</f>
        <v>0</v>
      </c>
      <c r="AU1801">
        <f>VLOOKUP($G1801,county_facts!$A:$BB,43,FALSE)</f>
        <v>0</v>
      </c>
      <c r="AV1801">
        <f>VLOOKUP($G1801,county_facts!$A:$BB,44,FALSE)</f>
        <v>0</v>
      </c>
      <c r="AW1801">
        <f>VLOOKUP($G1801,county_facts!$A:$BB,45,FALSE)</f>
        <v>45</v>
      </c>
      <c r="AX1801">
        <f>VLOOKUP($G1801,county_facts!$A:$BB,46,FALSE)</f>
        <v>0</v>
      </c>
      <c r="AY1801">
        <f>VLOOKUP($G1801,county_facts!$A:$BB,47,FALSE)</f>
        <v>0</v>
      </c>
      <c r="AZ1801">
        <f>VLOOKUP($G1801,county_facts!$A:$BB,48,FALSE)</f>
        <v>0</v>
      </c>
      <c r="BA1801">
        <f>VLOOKUP($G1801,county_facts!$A:$BB,49,FALSE)</f>
        <v>657070</v>
      </c>
      <c r="BB1801">
        <f>VLOOKUP($G1801,county_facts!$A:$BB,50,FALSE)</f>
        <v>21446</v>
      </c>
      <c r="BC1801">
        <f>VLOOKUP($G1801,county_facts!$A:$BB,51,FALSE)</f>
        <v>43247</v>
      </c>
      <c r="BD1801">
        <f>VLOOKUP($G1801,county_facts!$A:$BB,52,FALSE)</f>
        <v>36</v>
      </c>
      <c r="BE1801">
        <f>VLOOKUP($G1801,county_facts!$A:$BB,53,FALSE)</f>
        <v>881.31</v>
      </c>
      <c r="BF1801">
        <f>VLOOKUP($G1801,county_facts!$A:$BB,54,FALSE)</f>
        <v>36.4</v>
      </c>
    </row>
    <row r="1802" spans="1:58" x14ac:dyDescent="0.3">
      <c r="A1802" t="s">
        <v>6</v>
      </c>
      <c r="B1802" t="s">
        <v>715</v>
      </c>
      <c r="C1802">
        <v>4</v>
      </c>
      <c r="D1802" t="s">
        <v>622</v>
      </c>
      <c r="E1802">
        <v>7</v>
      </c>
      <c r="F1802">
        <v>0.571428571</v>
      </c>
      <c r="G1802">
        <v>48271</v>
      </c>
      <c r="H1802">
        <f>VLOOKUP($G1802,county_facts!$A:$BB,4,FALSE)</f>
        <v>3526</v>
      </c>
      <c r="I1802">
        <f>VLOOKUP($G1802,county_facts!$A:$BB,5,FALSE)</f>
        <v>3598</v>
      </c>
      <c r="J1802">
        <f>VLOOKUP($G1802,county_facts!$A:$BB,6,FALSE)</f>
        <v>-2</v>
      </c>
      <c r="K1802">
        <f>VLOOKUP($G1802,county_facts!$A:$BB,7,FALSE)</f>
        <v>3598</v>
      </c>
      <c r="L1802">
        <f>VLOOKUP($G1802,county_facts!$A:$BB,8,FALSE)</f>
        <v>4.5</v>
      </c>
      <c r="M1802">
        <f>VLOOKUP($G1802,county_facts!$A:$BB,9,FALSE)</f>
        <v>19.100000000000001</v>
      </c>
      <c r="N1802">
        <f>VLOOKUP($G1802,county_facts!$A:$BB,10,FALSE)</f>
        <v>25.3</v>
      </c>
      <c r="O1802">
        <f>VLOOKUP($G1802,county_facts!$A:$BB,11,FALSE)</f>
        <v>43.9</v>
      </c>
      <c r="P1802">
        <f>VLOOKUP($G1802,county_facts!$A:$BB,12,FALSE)</f>
        <v>94.4</v>
      </c>
      <c r="Q1802">
        <f>VLOOKUP($G1802,county_facts!$A:$BB,13,FALSE)</f>
        <v>1.8</v>
      </c>
      <c r="R1802">
        <f>VLOOKUP($G1802,county_facts!$A:$BB,14,FALSE)</f>
        <v>1.2</v>
      </c>
      <c r="S1802">
        <f>VLOOKUP($G1802,county_facts!$A:$BB,15,FALSE)</f>
        <v>0.6</v>
      </c>
      <c r="T1802">
        <f>VLOOKUP($G1802,county_facts!$A:$BB,16,FALSE)</f>
        <v>0.2</v>
      </c>
      <c r="U1802">
        <f>VLOOKUP($G1802,county_facts!$A:$BB,17,FALSE)</f>
        <v>1.7</v>
      </c>
      <c r="V1802">
        <f>VLOOKUP($G1802,county_facts!$A:$BB,18,FALSE)</f>
        <v>56.5</v>
      </c>
      <c r="W1802">
        <f>VLOOKUP($G1802,county_facts!$A:$BB,19,FALSE)</f>
        <v>40.6</v>
      </c>
      <c r="X1802">
        <f>VLOOKUP($G1802,county_facts!$A:$BB,20,FALSE)</f>
        <v>81.599999999999994</v>
      </c>
      <c r="Y1802">
        <f>VLOOKUP($G1802,county_facts!$A:$BB,21,FALSE)</f>
        <v>15.3</v>
      </c>
      <c r="Z1802">
        <f>VLOOKUP($G1802,county_facts!$A:$BB,22,FALSE)</f>
        <v>58.1</v>
      </c>
      <c r="AA1802">
        <f>VLOOKUP($G1802,county_facts!$A:$BB,23,FALSE)</f>
        <v>68.900000000000006</v>
      </c>
      <c r="AB1802">
        <f>VLOOKUP($G1802,county_facts!$A:$BB,24,FALSE)</f>
        <v>14.6</v>
      </c>
      <c r="AC1802">
        <f>VLOOKUP($G1802,county_facts!$A:$BB,25,FALSE)</f>
        <v>497</v>
      </c>
      <c r="AD1802">
        <f>VLOOKUP($G1802,county_facts!$A:$BB,26,FALSE)</f>
        <v>21.8</v>
      </c>
      <c r="AE1802">
        <f>VLOOKUP($G1802,county_facts!$A:$BB,27,FALSE)</f>
        <v>1939</v>
      </c>
      <c r="AF1802">
        <f>VLOOKUP($G1802,county_facts!$A:$BB,28,FALSE)</f>
        <v>82</v>
      </c>
      <c r="AG1802">
        <f>VLOOKUP($G1802,county_facts!$A:$BB,29,FALSE)</f>
        <v>9.1999999999999993</v>
      </c>
      <c r="AH1802">
        <f>VLOOKUP($G1802,county_facts!$A:$BB,30,FALSE)</f>
        <v>65800</v>
      </c>
      <c r="AI1802">
        <f>VLOOKUP($G1802,county_facts!$A:$BB,31,FALSE)</f>
        <v>1195</v>
      </c>
      <c r="AJ1802">
        <f>VLOOKUP($G1802,county_facts!$A:$BB,32,FALSE)</f>
        <v>2.81</v>
      </c>
      <c r="AK1802">
        <f>VLOOKUP($G1802,county_facts!$A:$BB,33,FALSE)</f>
        <v>16700</v>
      </c>
      <c r="AL1802">
        <f>VLOOKUP($G1802,county_facts!$A:$BB,34,FALSE)</f>
        <v>33257</v>
      </c>
      <c r="AM1802">
        <f>VLOOKUP($G1802,county_facts!$A:$BB,35,FALSE)</f>
        <v>25.7</v>
      </c>
      <c r="AN1802">
        <f>VLOOKUP($G1802,county_facts!$A:$BB,36,FALSE)</f>
        <v>38</v>
      </c>
      <c r="AO1802">
        <f>VLOOKUP($G1802,county_facts!$A:$BB,37,FALSE)</f>
        <v>367</v>
      </c>
      <c r="AP1802">
        <f>VLOOKUP($G1802,county_facts!$A:$BB,38,FALSE)</f>
        <v>6.4</v>
      </c>
      <c r="AQ1802">
        <f>VLOOKUP($G1802,county_facts!$A:$BB,39,FALSE)</f>
        <v>184</v>
      </c>
      <c r="AR1802">
        <f>VLOOKUP($G1802,county_facts!$A:$BB,40,FALSE)</f>
        <v>217</v>
      </c>
      <c r="AS1802">
        <f>VLOOKUP($G1802,county_facts!$A:$BB,41,FALSE)</f>
        <v>0</v>
      </c>
      <c r="AT1802">
        <f>VLOOKUP($G1802,county_facts!$A:$BB,42,FALSE)</f>
        <v>0</v>
      </c>
      <c r="AU1802">
        <f>VLOOKUP($G1802,county_facts!$A:$BB,43,FALSE)</f>
        <v>0</v>
      </c>
      <c r="AV1802">
        <f>VLOOKUP($G1802,county_facts!$A:$BB,44,FALSE)</f>
        <v>0</v>
      </c>
      <c r="AW1802">
        <f>VLOOKUP($G1802,county_facts!$A:$BB,45,FALSE)</f>
        <v>0</v>
      </c>
      <c r="AX1802">
        <f>VLOOKUP($G1802,county_facts!$A:$BB,46,FALSE)</f>
        <v>18.899999999999999</v>
      </c>
      <c r="AY1802">
        <f>VLOOKUP($G1802,county_facts!$A:$BB,47,FALSE)</f>
        <v>0</v>
      </c>
      <c r="AZ1802">
        <f>VLOOKUP($G1802,county_facts!$A:$BB,48,FALSE)</f>
        <v>0</v>
      </c>
      <c r="BA1802">
        <f>VLOOKUP($G1802,county_facts!$A:$BB,49,FALSE)</f>
        <v>8052</v>
      </c>
      <c r="BB1802">
        <f>VLOOKUP($G1802,county_facts!$A:$BB,50,FALSE)</f>
        <v>2430</v>
      </c>
      <c r="BC1802">
        <f>VLOOKUP($G1802,county_facts!$A:$BB,51,FALSE)</f>
        <v>1089</v>
      </c>
      <c r="BD1802">
        <f>VLOOKUP($G1802,county_facts!$A:$BB,52,FALSE)</f>
        <v>1</v>
      </c>
      <c r="BE1802">
        <f>VLOOKUP($G1802,county_facts!$A:$BB,53,FALSE)</f>
        <v>1360.06</v>
      </c>
      <c r="BF1802">
        <f>VLOOKUP($G1802,county_facts!$A:$BB,54,FALSE)</f>
        <v>2.6</v>
      </c>
    </row>
    <row r="1803" spans="1:58" x14ac:dyDescent="0.3">
      <c r="A1803" t="s">
        <v>9</v>
      </c>
      <c r="B1803" t="s">
        <v>715</v>
      </c>
      <c r="C1803">
        <v>3</v>
      </c>
      <c r="D1803" t="s">
        <v>622</v>
      </c>
      <c r="E1803">
        <v>7</v>
      </c>
      <c r="F1803">
        <v>0.428571429</v>
      </c>
      <c r="G1803">
        <v>48271</v>
      </c>
      <c r="H1803">
        <f>VLOOKUP($G1803,county_facts!$A:$BB,4,FALSE)</f>
        <v>3526</v>
      </c>
      <c r="I1803">
        <f>VLOOKUP($G1803,county_facts!$A:$BB,5,FALSE)</f>
        <v>3598</v>
      </c>
      <c r="J1803">
        <f>VLOOKUP($G1803,county_facts!$A:$BB,6,FALSE)</f>
        <v>-2</v>
      </c>
      <c r="K1803">
        <f>VLOOKUP($G1803,county_facts!$A:$BB,7,FALSE)</f>
        <v>3598</v>
      </c>
      <c r="L1803">
        <f>VLOOKUP($G1803,county_facts!$A:$BB,8,FALSE)</f>
        <v>4.5</v>
      </c>
      <c r="M1803">
        <f>VLOOKUP($G1803,county_facts!$A:$BB,9,FALSE)</f>
        <v>19.100000000000001</v>
      </c>
      <c r="N1803">
        <f>VLOOKUP($G1803,county_facts!$A:$BB,10,FALSE)</f>
        <v>25.3</v>
      </c>
      <c r="O1803">
        <f>VLOOKUP($G1803,county_facts!$A:$BB,11,FALSE)</f>
        <v>43.9</v>
      </c>
      <c r="P1803">
        <f>VLOOKUP($G1803,county_facts!$A:$BB,12,FALSE)</f>
        <v>94.4</v>
      </c>
      <c r="Q1803">
        <f>VLOOKUP($G1803,county_facts!$A:$BB,13,FALSE)</f>
        <v>1.8</v>
      </c>
      <c r="R1803">
        <f>VLOOKUP($G1803,county_facts!$A:$BB,14,FALSE)</f>
        <v>1.2</v>
      </c>
      <c r="S1803">
        <f>VLOOKUP($G1803,county_facts!$A:$BB,15,FALSE)</f>
        <v>0.6</v>
      </c>
      <c r="T1803">
        <f>VLOOKUP($G1803,county_facts!$A:$BB,16,FALSE)</f>
        <v>0.2</v>
      </c>
      <c r="U1803">
        <f>VLOOKUP($G1803,county_facts!$A:$BB,17,FALSE)</f>
        <v>1.7</v>
      </c>
      <c r="V1803">
        <f>VLOOKUP($G1803,county_facts!$A:$BB,18,FALSE)</f>
        <v>56.5</v>
      </c>
      <c r="W1803">
        <f>VLOOKUP($G1803,county_facts!$A:$BB,19,FALSE)</f>
        <v>40.6</v>
      </c>
      <c r="X1803">
        <f>VLOOKUP($G1803,county_facts!$A:$BB,20,FALSE)</f>
        <v>81.599999999999994</v>
      </c>
      <c r="Y1803">
        <f>VLOOKUP($G1803,county_facts!$A:$BB,21,FALSE)</f>
        <v>15.3</v>
      </c>
      <c r="Z1803">
        <f>VLOOKUP($G1803,county_facts!$A:$BB,22,FALSE)</f>
        <v>58.1</v>
      </c>
      <c r="AA1803">
        <f>VLOOKUP($G1803,county_facts!$A:$BB,23,FALSE)</f>
        <v>68.900000000000006</v>
      </c>
      <c r="AB1803">
        <f>VLOOKUP($G1803,county_facts!$A:$BB,24,FALSE)</f>
        <v>14.6</v>
      </c>
      <c r="AC1803">
        <f>VLOOKUP($G1803,county_facts!$A:$BB,25,FALSE)</f>
        <v>497</v>
      </c>
      <c r="AD1803">
        <f>VLOOKUP($G1803,county_facts!$A:$BB,26,FALSE)</f>
        <v>21.8</v>
      </c>
      <c r="AE1803">
        <f>VLOOKUP($G1803,county_facts!$A:$BB,27,FALSE)</f>
        <v>1939</v>
      </c>
      <c r="AF1803">
        <f>VLOOKUP($G1803,county_facts!$A:$BB,28,FALSE)</f>
        <v>82</v>
      </c>
      <c r="AG1803">
        <f>VLOOKUP($G1803,county_facts!$A:$BB,29,FALSE)</f>
        <v>9.1999999999999993</v>
      </c>
      <c r="AH1803">
        <f>VLOOKUP($G1803,county_facts!$A:$BB,30,FALSE)</f>
        <v>65800</v>
      </c>
      <c r="AI1803">
        <f>VLOOKUP($G1803,county_facts!$A:$BB,31,FALSE)</f>
        <v>1195</v>
      </c>
      <c r="AJ1803">
        <f>VLOOKUP($G1803,county_facts!$A:$BB,32,FALSE)</f>
        <v>2.81</v>
      </c>
      <c r="AK1803">
        <f>VLOOKUP($G1803,county_facts!$A:$BB,33,FALSE)</f>
        <v>16700</v>
      </c>
      <c r="AL1803">
        <f>VLOOKUP($G1803,county_facts!$A:$BB,34,FALSE)</f>
        <v>33257</v>
      </c>
      <c r="AM1803">
        <f>VLOOKUP($G1803,county_facts!$A:$BB,35,FALSE)</f>
        <v>25.7</v>
      </c>
      <c r="AN1803">
        <f>VLOOKUP($G1803,county_facts!$A:$BB,36,FALSE)</f>
        <v>38</v>
      </c>
      <c r="AO1803">
        <f>VLOOKUP($G1803,county_facts!$A:$BB,37,FALSE)</f>
        <v>367</v>
      </c>
      <c r="AP1803">
        <f>VLOOKUP($G1803,county_facts!$A:$BB,38,FALSE)</f>
        <v>6.4</v>
      </c>
      <c r="AQ1803">
        <f>VLOOKUP($G1803,county_facts!$A:$BB,39,FALSE)</f>
        <v>184</v>
      </c>
      <c r="AR1803">
        <f>VLOOKUP($G1803,county_facts!$A:$BB,40,FALSE)</f>
        <v>217</v>
      </c>
      <c r="AS1803">
        <f>VLOOKUP($G1803,county_facts!$A:$BB,41,FALSE)</f>
        <v>0</v>
      </c>
      <c r="AT1803">
        <f>VLOOKUP($G1803,county_facts!$A:$BB,42,FALSE)</f>
        <v>0</v>
      </c>
      <c r="AU1803">
        <f>VLOOKUP($G1803,county_facts!$A:$BB,43,FALSE)</f>
        <v>0</v>
      </c>
      <c r="AV1803">
        <f>VLOOKUP($G1803,county_facts!$A:$BB,44,FALSE)</f>
        <v>0</v>
      </c>
      <c r="AW1803">
        <f>VLOOKUP($G1803,county_facts!$A:$BB,45,FALSE)</f>
        <v>0</v>
      </c>
      <c r="AX1803">
        <f>VLOOKUP($G1803,county_facts!$A:$BB,46,FALSE)</f>
        <v>18.899999999999999</v>
      </c>
      <c r="AY1803">
        <f>VLOOKUP($G1803,county_facts!$A:$BB,47,FALSE)</f>
        <v>0</v>
      </c>
      <c r="AZ1803">
        <f>VLOOKUP($G1803,county_facts!$A:$BB,48,FALSE)</f>
        <v>0</v>
      </c>
      <c r="BA1803">
        <f>VLOOKUP($G1803,county_facts!$A:$BB,49,FALSE)</f>
        <v>8052</v>
      </c>
      <c r="BB1803">
        <f>VLOOKUP($G1803,county_facts!$A:$BB,50,FALSE)</f>
        <v>2430</v>
      </c>
      <c r="BC1803">
        <f>VLOOKUP($G1803,county_facts!$A:$BB,51,FALSE)</f>
        <v>1089</v>
      </c>
      <c r="BD1803">
        <f>VLOOKUP($G1803,county_facts!$A:$BB,52,FALSE)</f>
        <v>1</v>
      </c>
      <c r="BE1803">
        <f>VLOOKUP($G1803,county_facts!$A:$BB,53,FALSE)</f>
        <v>1360.06</v>
      </c>
      <c r="BF1803">
        <f>VLOOKUP($G1803,county_facts!$A:$BB,54,FALSE)</f>
        <v>2.6</v>
      </c>
    </row>
    <row r="1804" spans="1:58" x14ac:dyDescent="0.3">
      <c r="A1804" t="s">
        <v>9</v>
      </c>
      <c r="B1804" t="s">
        <v>716</v>
      </c>
      <c r="C1804">
        <v>1</v>
      </c>
      <c r="D1804" t="s">
        <v>622</v>
      </c>
      <c r="E1804">
        <v>1</v>
      </c>
      <c r="F1804">
        <v>1</v>
      </c>
      <c r="G1804">
        <v>48269</v>
      </c>
      <c r="H1804">
        <f>VLOOKUP($G1804,county_facts!$A:$BB,4,FALSE)</f>
        <v>262</v>
      </c>
      <c r="I1804">
        <f>VLOOKUP($G1804,county_facts!$A:$BB,5,FALSE)</f>
        <v>286</v>
      </c>
      <c r="J1804">
        <f>VLOOKUP($G1804,county_facts!$A:$BB,6,FALSE)</f>
        <v>-8.4</v>
      </c>
      <c r="K1804">
        <f>VLOOKUP($G1804,county_facts!$A:$BB,7,FALSE)</f>
        <v>286</v>
      </c>
      <c r="L1804">
        <f>VLOOKUP($G1804,county_facts!$A:$BB,8,FALSE)</f>
        <v>7.6</v>
      </c>
      <c r="M1804">
        <f>VLOOKUP($G1804,county_facts!$A:$BB,9,FALSE)</f>
        <v>20.6</v>
      </c>
      <c r="N1804">
        <f>VLOOKUP($G1804,county_facts!$A:$BB,10,FALSE)</f>
        <v>17.600000000000001</v>
      </c>
      <c r="O1804">
        <f>VLOOKUP($G1804,county_facts!$A:$BB,11,FALSE)</f>
        <v>50.4</v>
      </c>
      <c r="P1804">
        <f>VLOOKUP($G1804,county_facts!$A:$BB,12,FALSE)</f>
        <v>95.4</v>
      </c>
      <c r="Q1804">
        <f>VLOOKUP($G1804,county_facts!$A:$BB,13,FALSE)</f>
        <v>0</v>
      </c>
      <c r="R1804">
        <f>VLOOKUP($G1804,county_facts!$A:$BB,14,FALSE)</f>
        <v>1.5</v>
      </c>
      <c r="S1804">
        <f>VLOOKUP($G1804,county_facts!$A:$BB,15,FALSE)</f>
        <v>0</v>
      </c>
      <c r="T1804">
        <f>VLOOKUP($G1804,county_facts!$A:$BB,16,FALSE)</f>
        <v>0</v>
      </c>
      <c r="U1804">
        <f>VLOOKUP($G1804,county_facts!$A:$BB,17,FALSE)</f>
        <v>3.1</v>
      </c>
      <c r="V1804">
        <f>VLOOKUP($G1804,county_facts!$A:$BB,18,FALSE)</f>
        <v>17.2</v>
      </c>
      <c r="W1804">
        <f>VLOOKUP($G1804,county_facts!$A:$BB,19,FALSE)</f>
        <v>79</v>
      </c>
      <c r="X1804">
        <f>VLOOKUP($G1804,county_facts!$A:$BB,20,FALSE)</f>
        <v>90.6</v>
      </c>
      <c r="Y1804">
        <f>VLOOKUP($G1804,county_facts!$A:$BB,21,FALSE)</f>
        <v>17.100000000000001</v>
      </c>
      <c r="Z1804">
        <f>VLOOKUP($G1804,county_facts!$A:$BB,22,FALSE)</f>
        <v>23.6</v>
      </c>
      <c r="AA1804">
        <f>VLOOKUP($G1804,county_facts!$A:$BB,23,FALSE)</f>
        <v>81.7</v>
      </c>
      <c r="AB1804">
        <f>VLOOKUP($G1804,county_facts!$A:$BB,24,FALSE)</f>
        <v>20.5</v>
      </c>
      <c r="AC1804">
        <f>VLOOKUP($G1804,county_facts!$A:$BB,25,FALSE)</f>
        <v>6</v>
      </c>
      <c r="AD1804">
        <f>VLOOKUP($G1804,county_facts!$A:$BB,26,FALSE)</f>
        <v>11.2</v>
      </c>
      <c r="AE1804">
        <f>VLOOKUP($G1804,county_facts!$A:$BB,27,FALSE)</f>
        <v>186</v>
      </c>
      <c r="AF1804">
        <f>VLOOKUP($G1804,county_facts!$A:$BB,28,FALSE)</f>
        <v>42.1</v>
      </c>
      <c r="AG1804">
        <f>VLOOKUP($G1804,county_facts!$A:$BB,29,FALSE)</f>
        <v>6.5</v>
      </c>
      <c r="AH1804">
        <f>VLOOKUP($G1804,county_facts!$A:$BB,30,FALSE)</f>
        <v>91000</v>
      </c>
      <c r="AI1804">
        <f>VLOOKUP($G1804,county_facts!$A:$BB,31,FALSE)</f>
        <v>126</v>
      </c>
      <c r="AJ1804">
        <f>VLOOKUP($G1804,county_facts!$A:$BB,32,FALSE)</f>
        <v>2.5299999999999998</v>
      </c>
      <c r="AK1804">
        <f>VLOOKUP($G1804,county_facts!$A:$BB,33,FALSE)</f>
        <v>29836</v>
      </c>
      <c r="AL1804">
        <f>VLOOKUP($G1804,county_facts!$A:$BB,34,FALSE)</f>
        <v>65000</v>
      </c>
      <c r="AM1804">
        <f>VLOOKUP($G1804,county_facts!$A:$BB,35,FALSE)</f>
        <v>5.9</v>
      </c>
      <c r="AN1804">
        <f>VLOOKUP($G1804,county_facts!$A:$BB,36,FALSE)</f>
        <v>0</v>
      </c>
      <c r="AO1804">
        <f>VLOOKUP($G1804,county_facts!$A:$BB,37,FALSE)</f>
        <v>0</v>
      </c>
      <c r="AP1804">
        <f>VLOOKUP($G1804,county_facts!$A:$BB,38,FALSE)</f>
        <v>0</v>
      </c>
      <c r="AQ1804">
        <f>VLOOKUP($G1804,county_facts!$A:$BB,39,FALSE)</f>
        <v>0</v>
      </c>
      <c r="AR1804">
        <f>VLOOKUP($G1804,county_facts!$A:$BB,40,FALSE)</f>
        <v>0</v>
      </c>
      <c r="AS1804">
        <f>VLOOKUP($G1804,county_facts!$A:$BB,41,FALSE)</f>
        <v>0</v>
      </c>
      <c r="AT1804">
        <f>VLOOKUP($G1804,county_facts!$A:$BB,42,FALSE)</f>
        <v>0</v>
      </c>
      <c r="AU1804">
        <f>VLOOKUP($G1804,county_facts!$A:$BB,43,FALSE)</f>
        <v>0</v>
      </c>
      <c r="AV1804">
        <f>VLOOKUP($G1804,county_facts!$A:$BB,44,FALSE)</f>
        <v>0</v>
      </c>
      <c r="AW1804">
        <f>VLOOKUP($G1804,county_facts!$A:$BB,45,FALSE)</f>
        <v>0</v>
      </c>
      <c r="AX1804">
        <f>VLOOKUP($G1804,county_facts!$A:$BB,46,FALSE)</f>
        <v>0</v>
      </c>
      <c r="AY1804">
        <f>VLOOKUP($G1804,county_facts!$A:$BB,47,FALSE)</f>
        <v>0</v>
      </c>
      <c r="AZ1804">
        <f>VLOOKUP($G1804,county_facts!$A:$BB,48,FALSE)</f>
        <v>0</v>
      </c>
      <c r="BA1804">
        <f>VLOOKUP($G1804,county_facts!$A:$BB,49,FALSE)</f>
        <v>0</v>
      </c>
      <c r="BB1804">
        <f>VLOOKUP($G1804,county_facts!$A:$BB,50,FALSE)</f>
        <v>0</v>
      </c>
      <c r="BC1804">
        <f>VLOOKUP($G1804,county_facts!$A:$BB,51,FALSE)</f>
        <v>0</v>
      </c>
      <c r="BD1804">
        <f>VLOOKUP($G1804,county_facts!$A:$BB,52,FALSE)</f>
        <v>0</v>
      </c>
      <c r="BE1804">
        <f>VLOOKUP($G1804,county_facts!$A:$BB,53,FALSE)</f>
        <v>910.87</v>
      </c>
      <c r="BF1804">
        <f>VLOOKUP($G1804,county_facts!$A:$BB,54,FALSE)</f>
        <v>0.3</v>
      </c>
    </row>
    <row r="1805" spans="1:58" x14ac:dyDescent="0.3">
      <c r="A1805" t="s">
        <v>6</v>
      </c>
      <c r="B1805" t="s">
        <v>716</v>
      </c>
      <c r="C1805">
        <v>0</v>
      </c>
      <c r="D1805" t="s">
        <v>622</v>
      </c>
      <c r="E1805">
        <v>1</v>
      </c>
      <c r="F1805">
        <v>0</v>
      </c>
      <c r="G1805">
        <v>48269</v>
      </c>
      <c r="H1805">
        <f>VLOOKUP($G1805,county_facts!$A:$BB,4,FALSE)</f>
        <v>262</v>
      </c>
      <c r="I1805">
        <f>VLOOKUP($G1805,county_facts!$A:$BB,5,FALSE)</f>
        <v>286</v>
      </c>
      <c r="J1805">
        <f>VLOOKUP($G1805,county_facts!$A:$BB,6,FALSE)</f>
        <v>-8.4</v>
      </c>
      <c r="K1805">
        <f>VLOOKUP($G1805,county_facts!$A:$BB,7,FALSE)</f>
        <v>286</v>
      </c>
      <c r="L1805">
        <f>VLOOKUP($G1805,county_facts!$A:$BB,8,FALSE)</f>
        <v>7.6</v>
      </c>
      <c r="M1805">
        <f>VLOOKUP($G1805,county_facts!$A:$BB,9,FALSE)</f>
        <v>20.6</v>
      </c>
      <c r="N1805">
        <f>VLOOKUP($G1805,county_facts!$A:$BB,10,FALSE)</f>
        <v>17.600000000000001</v>
      </c>
      <c r="O1805">
        <f>VLOOKUP($G1805,county_facts!$A:$BB,11,FALSE)</f>
        <v>50.4</v>
      </c>
      <c r="P1805">
        <f>VLOOKUP($G1805,county_facts!$A:$BB,12,FALSE)</f>
        <v>95.4</v>
      </c>
      <c r="Q1805">
        <f>VLOOKUP($G1805,county_facts!$A:$BB,13,FALSE)</f>
        <v>0</v>
      </c>
      <c r="R1805">
        <f>VLOOKUP($G1805,county_facts!$A:$BB,14,FALSE)</f>
        <v>1.5</v>
      </c>
      <c r="S1805">
        <f>VLOOKUP($G1805,county_facts!$A:$BB,15,FALSE)</f>
        <v>0</v>
      </c>
      <c r="T1805">
        <f>VLOOKUP($G1805,county_facts!$A:$BB,16,FALSE)</f>
        <v>0</v>
      </c>
      <c r="U1805">
        <f>VLOOKUP($G1805,county_facts!$A:$BB,17,FALSE)</f>
        <v>3.1</v>
      </c>
      <c r="V1805">
        <f>VLOOKUP($G1805,county_facts!$A:$BB,18,FALSE)</f>
        <v>17.2</v>
      </c>
      <c r="W1805">
        <f>VLOOKUP($G1805,county_facts!$A:$BB,19,FALSE)</f>
        <v>79</v>
      </c>
      <c r="X1805">
        <f>VLOOKUP($G1805,county_facts!$A:$BB,20,FALSE)</f>
        <v>90.6</v>
      </c>
      <c r="Y1805">
        <f>VLOOKUP($G1805,county_facts!$A:$BB,21,FALSE)</f>
        <v>17.100000000000001</v>
      </c>
      <c r="Z1805">
        <f>VLOOKUP($G1805,county_facts!$A:$BB,22,FALSE)</f>
        <v>23.6</v>
      </c>
      <c r="AA1805">
        <f>VLOOKUP($G1805,county_facts!$A:$BB,23,FALSE)</f>
        <v>81.7</v>
      </c>
      <c r="AB1805">
        <f>VLOOKUP($G1805,county_facts!$A:$BB,24,FALSE)</f>
        <v>20.5</v>
      </c>
      <c r="AC1805">
        <f>VLOOKUP($G1805,county_facts!$A:$BB,25,FALSE)</f>
        <v>6</v>
      </c>
      <c r="AD1805">
        <f>VLOOKUP($G1805,county_facts!$A:$BB,26,FALSE)</f>
        <v>11.2</v>
      </c>
      <c r="AE1805">
        <f>VLOOKUP($G1805,county_facts!$A:$BB,27,FALSE)</f>
        <v>186</v>
      </c>
      <c r="AF1805">
        <f>VLOOKUP($G1805,county_facts!$A:$BB,28,FALSE)</f>
        <v>42.1</v>
      </c>
      <c r="AG1805">
        <f>VLOOKUP($G1805,county_facts!$A:$BB,29,FALSE)</f>
        <v>6.5</v>
      </c>
      <c r="AH1805">
        <f>VLOOKUP($G1805,county_facts!$A:$BB,30,FALSE)</f>
        <v>91000</v>
      </c>
      <c r="AI1805">
        <f>VLOOKUP($G1805,county_facts!$A:$BB,31,FALSE)</f>
        <v>126</v>
      </c>
      <c r="AJ1805">
        <f>VLOOKUP($G1805,county_facts!$A:$BB,32,FALSE)</f>
        <v>2.5299999999999998</v>
      </c>
      <c r="AK1805">
        <f>VLOOKUP($G1805,county_facts!$A:$BB,33,FALSE)</f>
        <v>29836</v>
      </c>
      <c r="AL1805">
        <f>VLOOKUP($G1805,county_facts!$A:$BB,34,FALSE)</f>
        <v>65000</v>
      </c>
      <c r="AM1805">
        <f>VLOOKUP($G1805,county_facts!$A:$BB,35,FALSE)</f>
        <v>5.9</v>
      </c>
      <c r="AN1805">
        <f>VLOOKUP($G1805,county_facts!$A:$BB,36,FALSE)</f>
        <v>0</v>
      </c>
      <c r="AO1805">
        <f>VLOOKUP($G1805,county_facts!$A:$BB,37,FALSE)</f>
        <v>0</v>
      </c>
      <c r="AP1805">
        <f>VLOOKUP($G1805,county_facts!$A:$BB,38,FALSE)</f>
        <v>0</v>
      </c>
      <c r="AQ1805">
        <f>VLOOKUP($G1805,county_facts!$A:$BB,39,FALSE)</f>
        <v>0</v>
      </c>
      <c r="AR1805">
        <f>VLOOKUP($G1805,county_facts!$A:$BB,40,FALSE)</f>
        <v>0</v>
      </c>
      <c r="AS1805">
        <f>VLOOKUP($G1805,county_facts!$A:$BB,41,FALSE)</f>
        <v>0</v>
      </c>
      <c r="AT1805">
        <f>VLOOKUP($G1805,county_facts!$A:$BB,42,FALSE)</f>
        <v>0</v>
      </c>
      <c r="AU1805">
        <f>VLOOKUP($G1805,county_facts!$A:$BB,43,FALSE)</f>
        <v>0</v>
      </c>
      <c r="AV1805">
        <f>VLOOKUP($G1805,county_facts!$A:$BB,44,FALSE)</f>
        <v>0</v>
      </c>
      <c r="AW1805">
        <f>VLOOKUP($G1805,county_facts!$A:$BB,45,FALSE)</f>
        <v>0</v>
      </c>
      <c r="AX1805">
        <f>VLOOKUP($G1805,county_facts!$A:$BB,46,FALSE)</f>
        <v>0</v>
      </c>
      <c r="AY1805">
        <f>VLOOKUP($G1805,county_facts!$A:$BB,47,FALSE)</f>
        <v>0</v>
      </c>
      <c r="AZ1805">
        <f>VLOOKUP($G1805,county_facts!$A:$BB,48,FALSE)</f>
        <v>0</v>
      </c>
      <c r="BA1805">
        <f>VLOOKUP($G1805,county_facts!$A:$BB,49,FALSE)</f>
        <v>0</v>
      </c>
      <c r="BB1805">
        <f>VLOOKUP($G1805,county_facts!$A:$BB,50,FALSE)</f>
        <v>0</v>
      </c>
      <c r="BC1805">
        <f>VLOOKUP($G1805,county_facts!$A:$BB,51,FALSE)</f>
        <v>0</v>
      </c>
      <c r="BD1805">
        <f>VLOOKUP($G1805,county_facts!$A:$BB,52,FALSE)</f>
        <v>0</v>
      </c>
      <c r="BE1805">
        <f>VLOOKUP($G1805,county_facts!$A:$BB,53,FALSE)</f>
        <v>910.87</v>
      </c>
      <c r="BF1805">
        <f>VLOOKUP($G1805,county_facts!$A:$BB,54,FALSE)</f>
        <v>0.3</v>
      </c>
    </row>
    <row r="1806" spans="1:58" x14ac:dyDescent="0.3">
      <c r="A1806" t="s">
        <v>6</v>
      </c>
      <c r="B1806" t="s">
        <v>717</v>
      </c>
      <c r="C1806">
        <v>41</v>
      </c>
      <c r="D1806" t="s">
        <v>622</v>
      </c>
      <c r="E1806">
        <v>68</v>
      </c>
      <c r="F1806">
        <v>0.60294117599999997</v>
      </c>
      <c r="G1806">
        <v>48267</v>
      </c>
      <c r="H1806">
        <f>VLOOKUP($G1806,county_facts!$A:$BB,4,FALSE)</f>
        <v>4438</v>
      </c>
      <c r="I1806">
        <f>VLOOKUP($G1806,county_facts!$A:$BB,5,FALSE)</f>
        <v>4607</v>
      </c>
      <c r="J1806">
        <f>VLOOKUP($G1806,county_facts!$A:$BB,6,FALSE)</f>
        <v>-3.7</v>
      </c>
      <c r="K1806">
        <f>VLOOKUP($G1806,county_facts!$A:$BB,7,FALSE)</f>
        <v>4607</v>
      </c>
      <c r="L1806">
        <f>VLOOKUP($G1806,county_facts!$A:$BB,8,FALSE)</f>
        <v>4.9000000000000004</v>
      </c>
      <c r="M1806">
        <f>VLOOKUP($G1806,county_facts!$A:$BB,9,FALSE)</f>
        <v>19</v>
      </c>
      <c r="N1806">
        <f>VLOOKUP($G1806,county_facts!$A:$BB,10,FALSE)</f>
        <v>26.5</v>
      </c>
      <c r="O1806">
        <f>VLOOKUP($G1806,county_facts!$A:$BB,11,FALSE)</f>
        <v>50.7</v>
      </c>
      <c r="P1806">
        <f>VLOOKUP($G1806,county_facts!$A:$BB,12,FALSE)</f>
        <v>96.8</v>
      </c>
      <c r="Q1806">
        <f>VLOOKUP($G1806,county_facts!$A:$BB,13,FALSE)</f>
        <v>0.5</v>
      </c>
      <c r="R1806">
        <f>VLOOKUP($G1806,county_facts!$A:$BB,14,FALSE)</f>
        <v>1.1000000000000001</v>
      </c>
      <c r="S1806">
        <f>VLOOKUP($G1806,county_facts!$A:$BB,15,FALSE)</f>
        <v>0.7</v>
      </c>
      <c r="T1806">
        <f>VLOOKUP($G1806,county_facts!$A:$BB,16,FALSE)</f>
        <v>0.1</v>
      </c>
      <c r="U1806">
        <f>VLOOKUP($G1806,county_facts!$A:$BB,17,FALSE)</f>
        <v>0.8</v>
      </c>
      <c r="V1806">
        <f>VLOOKUP($G1806,county_facts!$A:$BB,18,FALSE)</f>
        <v>25.5</v>
      </c>
      <c r="W1806">
        <f>VLOOKUP($G1806,county_facts!$A:$BB,19,FALSE)</f>
        <v>72.3</v>
      </c>
      <c r="X1806">
        <f>VLOOKUP($G1806,county_facts!$A:$BB,20,FALSE)</f>
        <v>86.5</v>
      </c>
      <c r="Y1806">
        <f>VLOOKUP($G1806,county_facts!$A:$BB,21,FALSE)</f>
        <v>7</v>
      </c>
      <c r="Z1806">
        <f>VLOOKUP($G1806,county_facts!$A:$BB,22,FALSE)</f>
        <v>21</v>
      </c>
      <c r="AA1806">
        <f>VLOOKUP($G1806,county_facts!$A:$BB,23,FALSE)</f>
        <v>79.099999999999994</v>
      </c>
      <c r="AB1806">
        <f>VLOOKUP($G1806,county_facts!$A:$BB,24,FALSE)</f>
        <v>17.600000000000001</v>
      </c>
      <c r="AC1806">
        <f>VLOOKUP($G1806,county_facts!$A:$BB,25,FALSE)</f>
        <v>410</v>
      </c>
      <c r="AD1806">
        <f>VLOOKUP($G1806,county_facts!$A:$BB,26,FALSE)</f>
        <v>16.5</v>
      </c>
      <c r="AE1806">
        <f>VLOOKUP($G1806,county_facts!$A:$BB,27,FALSE)</f>
        <v>3369</v>
      </c>
      <c r="AF1806">
        <f>VLOOKUP($G1806,county_facts!$A:$BB,28,FALSE)</f>
        <v>74.5</v>
      </c>
      <c r="AG1806">
        <f>VLOOKUP($G1806,county_facts!$A:$BB,29,FALSE)</f>
        <v>5.6</v>
      </c>
      <c r="AH1806">
        <f>VLOOKUP($G1806,county_facts!$A:$BB,30,FALSE)</f>
        <v>85100</v>
      </c>
      <c r="AI1806">
        <f>VLOOKUP($G1806,county_facts!$A:$BB,31,FALSE)</f>
        <v>1895</v>
      </c>
      <c r="AJ1806">
        <f>VLOOKUP($G1806,county_facts!$A:$BB,32,FALSE)</f>
        <v>2.37</v>
      </c>
      <c r="AK1806">
        <f>VLOOKUP($G1806,county_facts!$A:$BB,33,FALSE)</f>
        <v>27502</v>
      </c>
      <c r="AL1806">
        <f>VLOOKUP($G1806,county_facts!$A:$BB,34,FALSE)</f>
        <v>43424</v>
      </c>
      <c r="AM1806">
        <f>VLOOKUP($G1806,county_facts!$A:$BB,35,FALSE)</f>
        <v>19.5</v>
      </c>
      <c r="AN1806">
        <f>VLOOKUP($G1806,county_facts!$A:$BB,36,FALSE)</f>
        <v>134</v>
      </c>
      <c r="AO1806">
        <f>VLOOKUP($G1806,county_facts!$A:$BB,37,FALSE)</f>
        <v>905</v>
      </c>
      <c r="AP1806">
        <f>VLOOKUP($G1806,county_facts!$A:$BB,38,FALSE)</f>
        <v>8.3000000000000007</v>
      </c>
      <c r="AQ1806">
        <f>VLOOKUP($G1806,county_facts!$A:$BB,39,FALSE)</f>
        <v>590</v>
      </c>
      <c r="AR1806">
        <f>VLOOKUP($G1806,county_facts!$A:$BB,40,FALSE)</f>
        <v>539</v>
      </c>
      <c r="AS1806">
        <f>VLOOKUP($G1806,county_facts!$A:$BB,41,FALSE)</f>
        <v>0</v>
      </c>
      <c r="AT1806">
        <f>VLOOKUP($G1806,county_facts!$A:$BB,42,FALSE)</f>
        <v>0</v>
      </c>
      <c r="AU1806">
        <f>VLOOKUP($G1806,county_facts!$A:$BB,43,FALSE)</f>
        <v>0</v>
      </c>
      <c r="AV1806">
        <f>VLOOKUP($G1806,county_facts!$A:$BB,44,FALSE)</f>
        <v>0</v>
      </c>
      <c r="AW1806">
        <f>VLOOKUP($G1806,county_facts!$A:$BB,45,FALSE)</f>
        <v>0</v>
      </c>
      <c r="AX1806">
        <f>VLOOKUP($G1806,county_facts!$A:$BB,46,FALSE)</f>
        <v>26.9</v>
      </c>
      <c r="AY1806">
        <f>VLOOKUP($G1806,county_facts!$A:$BB,47,FALSE)</f>
        <v>0</v>
      </c>
      <c r="AZ1806">
        <f>VLOOKUP($G1806,county_facts!$A:$BB,48,FALSE)</f>
        <v>125</v>
      </c>
      <c r="BA1806">
        <f>VLOOKUP($G1806,county_facts!$A:$BB,49,FALSE)</f>
        <v>78662</v>
      </c>
      <c r="BB1806">
        <f>VLOOKUP($G1806,county_facts!$A:$BB,50,FALSE)</f>
        <v>17777</v>
      </c>
      <c r="BC1806">
        <f>VLOOKUP($G1806,county_facts!$A:$BB,51,FALSE)</f>
        <v>8162</v>
      </c>
      <c r="BD1806">
        <f>VLOOKUP($G1806,county_facts!$A:$BB,52,FALSE)</f>
        <v>5</v>
      </c>
      <c r="BE1806">
        <f>VLOOKUP($G1806,county_facts!$A:$BB,53,FALSE)</f>
        <v>1250.99</v>
      </c>
      <c r="BF1806">
        <f>VLOOKUP($G1806,county_facts!$A:$BB,54,FALSE)</f>
        <v>3.7</v>
      </c>
    </row>
    <row r="1807" spans="1:58" x14ac:dyDescent="0.3">
      <c r="A1807" t="s">
        <v>9</v>
      </c>
      <c r="B1807" t="s">
        <v>717</v>
      </c>
      <c r="C1807">
        <v>27</v>
      </c>
      <c r="D1807" t="s">
        <v>622</v>
      </c>
      <c r="E1807">
        <v>68</v>
      </c>
      <c r="F1807">
        <v>0.39705882399999998</v>
      </c>
      <c r="G1807">
        <v>48267</v>
      </c>
      <c r="H1807">
        <f>VLOOKUP($G1807,county_facts!$A:$BB,4,FALSE)</f>
        <v>4438</v>
      </c>
      <c r="I1807">
        <f>VLOOKUP($G1807,county_facts!$A:$BB,5,FALSE)</f>
        <v>4607</v>
      </c>
      <c r="J1807">
        <f>VLOOKUP($G1807,county_facts!$A:$BB,6,FALSE)</f>
        <v>-3.7</v>
      </c>
      <c r="K1807">
        <f>VLOOKUP($G1807,county_facts!$A:$BB,7,FALSE)</f>
        <v>4607</v>
      </c>
      <c r="L1807">
        <f>VLOOKUP($G1807,county_facts!$A:$BB,8,FALSE)</f>
        <v>4.9000000000000004</v>
      </c>
      <c r="M1807">
        <f>VLOOKUP($G1807,county_facts!$A:$BB,9,FALSE)</f>
        <v>19</v>
      </c>
      <c r="N1807">
        <f>VLOOKUP($G1807,county_facts!$A:$BB,10,FALSE)</f>
        <v>26.5</v>
      </c>
      <c r="O1807">
        <f>VLOOKUP($G1807,county_facts!$A:$BB,11,FALSE)</f>
        <v>50.7</v>
      </c>
      <c r="P1807">
        <f>VLOOKUP($G1807,county_facts!$A:$BB,12,FALSE)</f>
        <v>96.8</v>
      </c>
      <c r="Q1807">
        <f>VLOOKUP($G1807,county_facts!$A:$BB,13,FALSE)</f>
        <v>0.5</v>
      </c>
      <c r="R1807">
        <f>VLOOKUP($G1807,county_facts!$A:$BB,14,FALSE)</f>
        <v>1.1000000000000001</v>
      </c>
      <c r="S1807">
        <f>VLOOKUP($G1807,county_facts!$A:$BB,15,FALSE)</f>
        <v>0.7</v>
      </c>
      <c r="T1807">
        <f>VLOOKUP($G1807,county_facts!$A:$BB,16,FALSE)</f>
        <v>0.1</v>
      </c>
      <c r="U1807">
        <f>VLOOKUP($G1807,county_facts!$A:$BB,17,FALSE)</f>
        <v>0.8</v>
      </c>
      <c r="V1807">
        <f>VLOOKUP($G1807,county_facts!$A:$BB,18,FALSE)</f>
        <v>25.5</v>
      </c>
      <c r="W1807">
        <f>VLOOKUP($G1807,county_facts!$A:$BB,19,FALSE)</f>
        <v>72.3</v>
      </c>
      <c r="X1807">
        <f>VLOOKUP($G1807,county_facts!$A:$BB,20,FALSE)</f>
        <v>86.5</v>
      </c>
      <c r="Y1807">
        <f>VLOOKUP($G1807,county_facts!$A:$BB,21,FALSE)</f>
        <v>7</v>
      </c>
      <c r="Z1807">
        <f>VLOOKUP($G1807,county_facts!$A:$BB,22,FALSE)</f>
        <v>21</v>
      </c>
      <c r="AA1807">
        <f>VLOOKUP($G1807,county_facts!$A:$BB,23,FALSE)</f>
        <v>79.099999999999994</v>
      </c>
      <c r="AB1807">
        <f>VLOOKUP($G1807,county_facts!$A:$BB,24,FALSE)</f>
        <v>17.600000000000001</v>
      </c>
      <c r="AC1807">
        <f>VLOOKUP($G1807,county_facts!$A:$BB,25,FALSE)</f>
        <v>410</v>
      </c>
      <c r="AD1807">
        <f>VLOOKUP($G1807,county_facts!$A:$BB,26,FALSE)</f>
        <v>16.5</v>
      </c>
      <c r="AE1807">
        <f>VLOOKUP($G1807,county_facts!$A:$BB,27,FALSE)</f>
        <v>3369</v>
      </c>
      <c r="AF1807">
        <f>VLOOKUP($G1807,county_facts!$A:$BB,28,FALSE)</f>
        <v>74.5</v>
      </c>
      <c r="AG1807">
        <f>VLOOKUP($G1807,county_facts!$A:$BB,29,FALSE)</f>
        <v>5.6</v>
      </c>
      <c r="AH1807">
        <f>VLOOKUP($G1807,county_facts!$A:$BB,30,FALSE)</f>
        <v>85100</v>
      </c>
      <c r="AI1807">
        <f>VLOOKUP($G1807,county_facts!$A:$BB,31,FALSE)</f>
        <v>1895</v>
      </c>
      <c r="AJ1807">
        <f>VLOOKUP($G1807,county_facts!$A:$BB,32,FALSE)</f>
        <v>2.37</v>
      </c>
      <c r="AK1807">
        <f>VLOOKUP($G1807,county_facts!$A:$BB,33,FALSE)</f>
        <v>27502</v>
      </c>
      <c r="AL1807">
        <f>VLOOKUP($G1807,county_facts!$A:$BB,34,FALSE)</f>
        <v>43424</v>
      </c>
      <c r="AM1807">
        <f>VLOOKUP($G1807,county_facts!$A:$BB,35,FALSE)</f>
        <v>19.5</v>
      </c>
      <c r="AN1807">
        <f>VLOOKUP($G1807,county_facts!$A:$BB,36,FALSE)</f>
        <v>134</v>
      </c>
      <c r="AO1807">
        <f>VLOOKUP($G1807,county_facts!$A:$BB,37,FALSE)</f>
        <v>905</v>
      </c>
      <c r="AP1807">
        <f>VLOOKUP($G1807,county_facts!$A:$BB,38,FALSE)</f>
        <v>8.3000000000000007</v>
      </c>
      <c r="AQ1807">
        <f>VLOOKUP($G1807,county_facts!$A:$BB,39,FALSE)</f>
        <v>590</v>
      </c>
      <c r="AR1807">
        <f>VLOOKUP($G1807,county_facts!$A:$BB,40,FALSE)</f>
        <v>539</v>
      </c>
      <c r="AS1807">
        <f>VLOOKUP($G1807,county_facts!$A:$BB,41,FALSE)</f>
        <v>0</v>
      </c>
      <c r="AT1807">
        <f>VLOOKUP($G1807,county_facts!$A:$BB,42,FALSE)</f>
        <v>0</v>
      </c>
      <c r="AU1807">
        <f>VLOOKUP($G1807,county_facts!$A:$BB,43,FALSE)</f>
        <v>0</v>
      </c>
      <c r="AV1807">
        <f>VLOOKUP($G1807,county_facts!$A:$BB,44,FALSE)</f>
        <v>0</v>
      </c>
      <c r="AW1807">
        <f>VLOOKUP($G1807,county_facts!$A:$BB,45,FALSE)</f>
        <v>0</v>
      </c>
      <c r="AX1807">
        <f>VLOOKUP($G1807,county_facts!$A:$BB,46,FALSE)</f>
        <v>26.9</v>
      </c>
      <c r="AY1807">
        <f>VLOOKUP($G1807,county_facts!$A:$BB,47,FALSE)</f>
        <v>0</v>
      </c>
      <c r="AZ1807">
        <f>VLOOKUP($G1807,county_facts!$A:$BB,48,FALSE)</f>
        <v>125</v>
      </c>
      <c r="BA1807">
        <f>VLOOKUP($G1807,county_facts!$A:$BB,49,FALSE)</f>
        <v>78662</v>
      </c>
      <c r="BB1807">
        <f>VLOOKUP($G1807,county_facts!$A:$BB,50,FALSE)</f>
        <v>17777</v>
      </c>
      <c r="BC1807">
        <f>VLOOKUP($G1807,county_facts!$A:$BB,51,FALSE)</f>
        <v>8162</v>
      </c>
      <c r="BD1807">
        <f>VLOOKUP($G1807,county_facts!$A:$BB,52,FALSE)</f>
        <v>5</v>
      </c>
      <c r="BE1807">
        <f>VLOOKUP($G1807,county_facts!$A:$BB,53,FALSE)</f>
        <v>1250.99</v>
      </c>
      <c r="BF1807">
        <f>VLOOKUP($G1807,county_facts!$A:$BB,54,FALSE)</f>
        <v>3.7</v>
      </c>
    </row>
    <row r="1808" spans="1:58" x14ac:dyDescent="0.3">
      <c r="A1808" t="s">
        <v>6</v>
      </c>
      <c r="B1808" t="s">
        <v>718</v>
      </c>
      <c r="C1808">
        <v>1049</v>
      </c>
      <c r="D1808" t="s">
        <v>622</v>
      </c>
      <c r="E1808">
        <v>1676</v>
      </c>
      <c r="F1808">
        <v>0.62589498799999999</v>
      </c>
      <c r="G1808">
        <v>48265</v>
      </c>
      <c r="H1808">
        <f>VLOOKUP($G1808,county_facts!$A:$BB,4,FALSE)</f>
        <v>50562</v>
      </c>
      <c r="I1808">
        <f>VLOOKUP($G1808,county_facts!$A:$BB,5,FALSE)</f>
        <v>49625</v>
      </c>
      <c r="J1808">
        <f>VLOOKUP($G1808,county_facts!$A:$BB,6,FALSE)</f>
        <v>1.9</v>
      </c>
      <c r="K1808">
        <f>VLOOKUP($G1808,county_facts!$A:$BB,7,FALSE)</f>
        <v>49625</v>
      </c>
      <c r="L1808">
        <f>VLOOKUP($G1808,county_facts!$A:$BB,8,FALSE)</f>
        <v>5.0999999999999996</v>
      </c>
      <c r="M1808">
        <f>VLOOKUP($G1808,county_facts!$A:$BB,9,FALSE)</f>
        <v>19.399999999999999</v>
      </c>
      <c r="N1808">
        <f>VLOOKUP($G1808,county_facts!$A:$BB,10,FALSE)</f>
        <v>26.8</v>
      </c>
      <c r="O1808">
        <f>VLOOKUP($G1808,county_facts!$A:$BB,11,FALSE)</f>
        <v>51.8</v>
      </c>
      <c r="P1808">
        <f>VLOOKUP($G1808,county_facts!$A:$BB,12,FALSE)</f>
        <v>94</v>
      </c>
      <c r="Q1808">
        <f>VLOOKUP($G1808,county_facts!$A:$BB,13,FALSE)</f>
        <v>2</v>
      </c>
      <c r="R1808">
        <f>VLOOKUP($G1808,county_facts!$A:$BB,14,FALSE)</f>
        <v>1.1000000000000001</v>
      </c>
      <c r="S1808">
        <f>VLOOKUP($G1808,county_facts!$A:$BB,15,FALSE)</f>
        <v>1</v>
      </c>
      <c r="T1808">
        <f>VLOOKUP($G1808,county_facts!$A:$BB,16,FALSE)</f>
        <v>0.1</v>
      </c>
      <c r="U1808">
        <f>VLOOKUP($G1808,county_facts!$A:$BB,17,FALSE)</f>
        <v>1.7</v>
      </c>
      <c r="V1808">
        <f>VLOOKUP($G1808,county_facts!$A:$BB,18,FALSE)</f>
        <v>25.6</v>
      </c>
      <c r="W1808">
        <f>VLOOKUP($G1808,county_facts!$A:$BB,19,FALSE)</f>
        <v>70.2</v>
      </c>
      <c r="X1808">
        <f>VLOOKUP($G1808,county_facts!$A:$BB,20,FALSE)</f>
        <v>81.900000000000006</v>
      </c>
      <c r="Y1808">
        <f>VLOOKUP($G1808,county_facts!$A:$BB,21,FALSE)</f>
        <v>6.3</v>
      </c>
      <c r="Z1808">
        <f>VLOOKUP($G1808,county_facts!$A:$BB,22,FALSE)</f>
        <v>17.899999999999999</v>
      </c>
      <c r="AA1808">
        <f>VLOOKUP($G1808,county_facts!$A:$BB,23,FALSE)</f>
        <v>87.4</v>
      </c>
      <c r="AB1808">
        <f>VLOOKUP($G1808,county_facts!$A:$BB,24,FALSE)</f>
        <v>28.2</v>
      </c>
      <c r="AC1808">
        <f>VLOOKUP($G1808,county_facts!$A:$BB,25,FALSE)</f>
        <v>6283</v>
      </c>
      <c r="AD1808">
        <f>VLOOKUP($G1808,county_facts!$A:$BB,26,FALSE)</f>
        <v>19.600000000000001</v>
      </c>
      <c r="AE1808">
        <f>VLOOKUP($G1808,county_facts!$A:$BB,27,FALSE)</f>
        <v>24001</v>
      </c>
      <c r="AF1808">
        <f>VLOOKUP($G1808,county_facts!$A:$BB,28,FALSE)</f>
        <v>68.8</v>
      </c>
      <c r="AG1808">
        <f>VLOOKUP($G1808,county_facts!$A:$BB,29,FALSE)</f>
        <v>13.3</v>
      </c>
      <c r="AH1808">
        <f>VLOOKUP($G1808,county_facts!$A:$BB,30,FALSE)</f>
        <v>150700</v>
      </c>
      <c r="AI1808">
        <f>VLOOKUP($G1808,county_facts!$A:$BB,31,FALSE)</f>
        <v>20357</v>
      </c>
      <c r="AJ1808">
        <f>VLOOKUP($G1808,county_facts!$A:$BB,32,FALSE)</f>
        <v>2.35</v>
      </c>
      <c r="AK1808">
        <f>VLOOKUP($G1808,county_facts!$A:$BB,33,FALSE)</f>
        <v>26334</v>
      </c>
      <c r="AL1808">
        <f>VLOOKUP($G1808,county_facts!$A:$BB,34,FALSE)</f>
        <v>43601</v>
      </c>
      <c r="AM1808">
        <f>VLOOKUP($G1808,county_facts!$A:$BB,35,FALSE)</f>
        <v>14.9</v>
      </c>
      <c r="AN1808">
        <f>VLOOKUP($G1808,county_facts!$A:$BB,36,FALSE)</f>
        <v>1383</v>
      </c>
      <c r="AO1808">
        <f>VLOOKUP($G1808,county_facts!$A:$BB,37,FALSE)</f>
        <v>15135</v>
      </c>
      <c r="AP1808">
        <f>VLOOKUP($G1808,county_facts!$A:$BB,38,FALSE)</f>
        <v>0.8</v>
      </c>
      <c r="AQ1808">
        <f>VLOOKUP($G1808,county_facts!$A:$BB,39,FALSE)</f>
        <v>5077</v>
      </c>
      <c r="AR1808">
        <f>VLOOKUP($G1808,county_facts!$A:$BB,40,FALSE)</f>
        <v>6312</v>
      </c>
      <c r="AS1808">
        <f>VLOOKUP($G1808,county_facts!$A:$BB,41,FALSE)</f>
        <v>0</v>
      </c>
      <c r="AT1808">
        <f>VLOOKUP($G1808,county_facts!$A:$BB,42,FALSE)</f>
        <v>0</v>
      </c>
      <c r="AU1808">
        <f>VLOOKUP($G1808,county_facts!$A:$BB,43,FALSE)</f>
        <v>0</v>
      </c>
      <c r="AV1808">
        <f>VLOOKUP($G1808,county_facts!$A:$BB,44,FALSE)</f>
        <v>0</v>
      </c>
      <c r="AW1808">
        <f>VLOOKUP($G1808,county_facts!$A:$BB,45,FALSE)</f>
        <v>8.9</v>
      </c>
      <c r="AX1808">
        <f>VLOOKUP($G1808,county_facts!$A:$BB,46,FALSE)</f>
        <v>23.2</v>
      </c>
      <c r="AY1808">
        <f>VLOOKUP($G1808,county_facts!$A:$BB,47,FALSE)</f>
        <v>161752</v>
      </c>
      <c r="AZ1808">
        <f>VLOOKUP($G1808,county_facts!$A:$BB,48,FALSE)</f>
        <v>0</v>
      </c>
      <c r="BA1808">
        <f>VLOOKUP($G1808,county_facts!$A:$BB,49,FALSE)</f>
        <v>719852</v>
      </c>
      <c r="BB1808">
        <f>VLOOKUP($G1808,county_facts!$A:$BB,50,FALSE)</f>
        <v>15159</v>
      </c>
      <c r="BC1808">
        <f>VLOOKUP($G1808,county_facts!$A:$BB,51,FALSE)</f>
        <v>97589</v>
      </c>
      <c r="BD1808">
        <f>VLOOKUP($G1808,county_facts!$A:$BB,52,FALSE)</f>
        <v>91</v>
      </c>
      <c r="BE1808">
        <f>VLOOKUP($G1808,county_facts!$A:$BB,53,FALSE)</f>
        <v>1103.32</v>
      </c>
      <c r="BF1808">
        <f>VLOOKUP($G1808,county_facts!$A:$BB,54,FALSE)</f>
        <v>45</v>
      </c>
    </row>
    <row r="1809" spans="1:58" x14ac:dyDescent="0.3">
      <c r="A1809" t="s">
        <v>9</v>
      </c>
      <c r="B1809" t="s">
        <v>718</v>
      </c>
      <c r="C1809">
        <v>627</v>
      </c>
      <c r="D1809" t="s">
        <v>622</v>
      </c>
      <c r="E1809">
        <v>1676</v>
      </c>
      <c r="F1809">
        <v>0.37410501200000001</v>
      </c>
      <c r="G1809">
        <v>48265</v>
      </c>
      <c r="H1809">
        <f>VLOOKUP($G1809,county_facts!$A:$BB,4,FALSE)</f>
        <v>50562</v>
      </c>
      <c r="I1809">
        <f>VLOOKUP($G1809,county_facts!$A:$BB,5,FALSE)</f>
        <v>49625</v>
      </c>
      <c r="J1809">
        <f>VLOOKUP($G1809,county_facts!$A:$BB,6,FALSE)</f>
        <v>1.9</v>
      </c>
      <c r="K1809">
        <f>VLOOKUP($G1809,county_facts!$A:$BB,7,FALSE)</f>
        <v>49625</v>
      </c>
      <c r="L1809">
        <f>VLOOKUP($G1809,county_facts!$A:$BB,8,FALSE)</f>
        <v>5.0999999999999996</v>
      </c>
      <c r="M1809">
        <f>VLOOKUP($G1809,county_facts!$A:$BB,9,FALSE)</f>
        <v>19.399999999999999</v>
      </c>
      <c r="N1809">
        <f>VLOOKUP($G1809,county_facts!$A:$BB,10,FALSE)</f>
        <v>26.8</v>
      </c>
      <c r="O1809">
        <f>VLOOKUP($G1809,county_facts!$A:$BB,11,FALSE)</f>
        <v>51.8</v>
      </c>
      <c r="P1809">
        <f>VLOOKUP($G1809,county_facts!$A:$BB,12,FALSE)</f>
        <v>94</v>
      </c>
      <c r="Q1809">
        <f>VLOOKUP($G1809,county_facts!$A:$BB,13,FALSE)</f>
        <v>2</v>
      </c>
      <c r="R1809">
        <f>VLOOKUP($G1809,county_facts!$A:$BB,14,FALSE)</f>
        <v>1.1000000000000001</v>
      </c>
      <c r="S1809">
        <f>VLOOKUP($G1809,county_facts!$A:$BB,15,FALSE)</f>
        <v>1</v>
      </c>
      <c r="T1809">
        <f>VLOOKUP($G1809,county_facts!$A:$BB,16,FALSE)</f>
        <v>0.1</v>
      </c>
      <c r="U1809">
        <f>VLOOKUP($G1809,county_facts!$A:$BB,17,FALSE)</f>
        <v>1.7</v>
      </c>
      <c r="V1809">
        <f>VLOOKUP($G1809,county_facts!$A:$BB,18,FALSE)</f>
        <v>25.6</v>
      </c>
      <c r="W1809">
        <f>VLOOKUP($G1809,county_facts!$A:$BB,19,FALSE)</f>
        <v>70.2</v>
      </c>
      <c r="X1809">
        <f>VLOOKUP($G1809,county_facts!$A:$BB,20,FALSE)</f>
        <v>81.900000000000006</v>
      </c>
      <c r="Y1809">
        <f>VLOOKUP($G1809,county_facts!$A:$BB,21,FALSE)</f>
        <v>6.3</v>
      </c>
      <c r="Z1809">
        <f>VLOOKUP($G1809,county_facts!$A:$BB,22,FALSE)</f>
        <v>17.899999999999999</v>
      </c>
      <c r="AA1809">
        <f>VLOOKUP($G1809,county_facts!$A:$BB,23,FALSE)</f>
        <v>87.4</v>
      </c>
      <c r="AB1809">
        <f>VLOOKUP($G1809,county_facts!$A:$BB,24,FALSE)</f>
        <v>28.2</v>
      </c>
      <c r="AC1809">
        <f>VLOOKUP($G1809,county_facts!$A:$BB,25,FALSE)</f>
        <v>6283</v>
      </c>
      <c r="AD1809">
        <f>VLOOKUP($G1809,county_facts!$A:$BB,26,FALSE)</f>
        <v>19.600000000000001</v>
      </c>
      <c r="AE1809">
        <f>VLOOKUP($G1809,county_facts!$A:$BB,27,FALSE)</f>
        <v>24001</v>
      </c>
      <c r="AF1809">
        <f>VLOOKUP($G1809,county_facts!$A:$BB,28,FALSE)</f>
        <v>68.8</v>
      </c>
      <c r="AG1809">
        <f>VLOOKUP($G1809,county_facts!$A:$BB,29,FALSE)</f>
        <v>13.3</v>
      </c>
      <c r="AH1809">
        <f>VLOOKUP($G1809,county_facts!$A:$BB,30,FALSE)</f>
        <v>150700</v>
      </c>
      <c r="AI1809">
        <f>VLOOKUP($G1809,county_facts!$A:$BB,31,FALSE)</f>
        <v>20357</v>
      </c>
      <c r="AJ1809">
        <f>VLOOKUP($G1809,county_facts!$A:$BB,32,FALSE)</f>
        <v>2.35</v>
      </c>
      <c r="AK1809">
        <f>VLOOKUP($G1809,county_facts!$A:$BB,33,FALSE)</f>
        <v>26334</v>
      </c>
      <c r="AL1809">
        <f>VLOOKUP($G1809,county_facts!$A:$BB,34,FALSE)</f>
        <v>43601</v>
      </c>
      <c r="AM1809">
        <f>VLOOKUP($G1809,county_facts!$A:$BB,35,FALSE)</f>
        <v>14.9</v>
      </c>
      <c r="AN1809">
        <f>VLOOKUP($G1809,county_facts!$A:$BB,36,FALSE)</f>
        <v>1383</v>
      </c>
      <c r="AO1809">
        <f>VLOOKUP($G1809,county_facts!$A:$BB,37,FALSE)</f>
        <v>15135</v>
      </c>
      <c r="AP1809">
        <f>VLOOKUP($G1809,county_facts!$A:$BB,38,FALSE)</f>
        <v>0.8</v>
      </c>
      <c r="AQ1809">
        <f>VLOOKUP($G1809,county_facts!$A:$BB,39,FALSE)</f>
        <v>5077</v>
      </c>
      <c r="AR1809">
        <f>VLOOKUP($G1809,county_facts!$A:$BB,40,FALSE)</f>
        <v>6312</v>
      </c>
      <c r="AS1809">
        <f>VLOOKUP($G1809,county_facts!$A:$BB,41,FALSE)</f>
        <v>0</v>
      </c>
      <c r="AT1809">
        <f>VLOOKUP($G1809,county_facts!$A:$BB,42,FALSE)</f>
        <v>0</v>
      </c>
      <c r="AU1809">
        <f>VLOOKUP($G1809,county_facts!$A:$BB,43,FALSE)</f>
        <v>0</v>
      </c>
      <c r="AV1809">
        <f>VLOOKUP($G1809,county_facts!$A:$BB,44,FALSE)</f>
        <v>0</v>
      </c>
      <c r="AW1809">
        <f>VLOOKUP($G1809,county_facts!$A:$BB,45,FALSE)</f>
        <v>8.9</v>
      </c>
      <c r="AX1809">
        <f>VLOOKUP($G1809,county_facts!$A:$BB,46,FALSE)</f>
        <v>23.2</v>
      </c>
      <c r="AY1809">
        <f>VLOOKUP($G1809,county_facts!$A:$BB,47,FALSE)</f>
        <v>161752</v>
      </c>
      <c r="AZ1809">
        <f>VLOOKUP($G1809,county_facts!$A:$BB,48,FALSE)</f>
        <v>0</v>
      </c>
      <c r="BA1809">
        <f>VLOOKUP($G1809,county_facts!$A:$BB,49,FALSE)</f>
        <v>719852</v>
      </c>
      <c r="BB1809">
        <f>VLOOKUP($G1809,county_facts!$A:$BB,50,FALSE)</f>
        <v>15159</v>
      </c>
      <c r="BC1809">
        <f>VLOOKUP($G1809,county_facts!$A:$BB,51,FALSE)</f>
        <v>97589</v>
      </c>
      <c r="BD1809">
        <f>VLOOKUP($G1809,county_facts!$A:$BB,52,FALSE)</f>
        <v>91</v>
      </c>
      <c r="BE1809">
        <f>VLOOKUP($G1809,county_facts!$A:$BB,53,FALSE)</f>
        <v>1103.32</v>
      </c>
      <c r="BF1809">
        <f>VLOOKUP($G1809,county_facts!$A:$BB,54,FALSE)</f>
        <v>45</v>
      </c>
    </row>
    <row r="1810" spans="1:58" x14ac:dyDescent="0.3">
      <c r="A1810" t="s">
        <v>6</v>
      </c>
      <c r="B1810" t="s">
        <v>719</v>
      </c>
      <c r="C1810">
        <v>14</v>
      </c>
      <c r="D1810" t="s">
        <v>622</v>
      </c>
      <c r="E1810">
        <v>18</v>
      </c>
      <c r="F1810">
        <v>0.77777777800000003</v>
      </c>
      <c r="G1810">
        <v>48263</v>
      </c>
      <c r="H1810">
        <f>VLOOKUP($G1810,county_facts!$A:$BB,4,FALSE)</f>
        <v>785</v>
      </c>
      <c r="I1810">
        <f>VLOOKUP($G1810,county_facts!$A:$BB,5,FALSE)</f>
        <v>808</v>
      </c>
      <c r="J1810">
        <f>VLOOKUP($G1810,county_facts!$A:$BB,6,FALSE)</f>
        <v>-2.8</v>
      </c>
      <c r="K1810">
        <f>VLOOKUP($G1810,county_facts!$A:$BB,7,FALSE)</f>
        <v>808</v>
      </c>
      <c r="L1810">
        <f>VLOOKUP($G1810,county_facts!$A:$BB,8,FALSE)</f>
        <v>3.4</v>
      </c>
      <c r="M1810">
        <f>VLOOKUP($G1810,county_facts!$A:$BB,9,FALSE)</f>
        <v>21.5</v>
      </c>
      <c r="N1810">
        <f>VLOOKUP($G1810,county_facts!$A:$BB,10,FALSE)</f>
        <v>26.9</v>
      </c>
      <c r="O1810">
        <f>VLOOKUP($G1810,county_facts!$A:$BB,11,FALSE)</f>
        <v>50.7</v>
      </c>
      <c r="P1810">
        <f>VLOOKUP($G1810,county_facts!$A:$BB,12,FALSE)</f>
        <v>95.4</v>
      </c>
      <c r="Q1810">
        <f>VLOOKUP($G1810,county_facts!$A:$BB,13,FALSE)</f>
        <v>1.1000000000000001</v>
      </c>
      <c r="R1810">
        <f>VLOOKUP($G1810,county_facts!$A:$BB,14,FALSE)</f>
        <v>1.3</v>
      </c>
      <c r="S1810">
        <f>VLOOKUP($G1810,county_facts!$A:$BB,15,FALSE)</f>
        <v>0</v>
      </c>
      <c r="T1810">
        <f>VLOOKUP($G1810,county_facts!$A:$BB,16,FALSE)</f>
        <v>0.1</v>
      </c>
      <c r="U1810">
        <f>VLOOKUP($G1810,county_facts!$A:$BB,17,FALSE)</f>
        <v>2</v>
      </c>
      <c r="V1810">
        <f>VLOOKUP($G1810,county_facts!$A:$BB,18,FALSE)</f>
        <v>18.100000000000001</v>
      </c>
      <c r="W1810">
        <f>VLOOKUP($G1810,county_facts!$A:$BB,19,FALSE)</f>
        <v>78.2</v>
      </c>
      <c r="X1810">
        <f>VLOOKUP($G1810,county_facts!$A:$BB,20,FALSE)</f>
        <v>80.3</v>
      </c>
      <c r="Y1810">
        <f>VLOOKUP($G1810,county_facts!$A:$BB,21,FALSE)</f>
        <v>3.4</v>
      </c>
      <c r="Z1810">
        <f>VLOOKUP($G1810,county_facts!$A:$BB,22,FALSE)</f>
        <v>6.7</v>
      </c>
      <c r="AA1810">
        <f>VLOOKUP($G1810,county_facts!$A:$BB,23,FALSE)</f>
        <v>83.4</v>
      </c>
      <c r="AB1810">
        <f>VLOOKUP($G1810,county_facts!$A:$BB,24,FALSE)</f>
        <v>23.1</v>
      </c>
      <c r="AC1810">
        <f>VLOOKUP($G1810,county_facts!$A:$BB,25,FALSE)</f>
        <v>60</v>
      </c>
      <c r="AD1810">
        <f>VLOOKUP($G1810,county_facts!$A:$BB,26,FALSE)</f>
        <v>10.5</v>
      </c>
      <c r="AE1810">
        <f>VLOOKUP($G1810,county_facts!$A:$BB,27,FALSE)</f>
        <v>552</v>
      </c>
      <c r="AF1810">
        <f>VLOOKUP($G1810,county_facts!$A:$BB,28,FALSE)</f>
        <v>74.8</v>
      </c>
      <c r="AG1810">
        <f>VLOOKUP($G1810,county_facts!$A:$BB,29,FALSE)</f>
        <v>0</v>
      </c>
      <c r="AH1810">
        <f>VLOOKUP($G1810,county_facts!$A:$BB,30,FALSE)</f>
        <v>64300</v>
      </c>
      <c r="AI1810">
        <f>VLOOKUP($G1810,county_facts!$A:$BB,31,FALSE)</f>
        <v>401</v>
      </c>
      <c r="AJ1810">
        <f>VLOOKUP($G1810,county_facts!$A:$BB,32,FALSE)</f>
        <v>2.15</v>
      </c>
      <c r="AK1810">
        <f>VLOOKUP($G1810,county_facts!$A:$BB,33,FALSE)</f>
        <v>24839</v>
      </c>
      <c r="AL1810">
        <f>VLOOKUP($G1810,county_facts!$A:$BB,34,FALSE)</f>
        <v>46875</v>
      </c>
      <c r="AM1810">
        <f>VLOOKUP($G1810,county_facts!$A:$BB,35,FALSE)</f>
        <v>8.6</v>
      </c>
      <c r="AN1810">
        <f>VLOOKUP($G1810,county_facts!$A:$BB,36,FALSE)</f>
        <v>17</v>
      </c>
      <c r="AO1810">
        <f>VLOOKUP($G1810,county_facts!$A:$BB,37,FALSE)</f>
        <v>0</v>
      </c>
      <c r="AP1810">
        <f>VLOOKUP($G1810,county_facts!$A:$BB,38,FALSE)</f>
        <v>0</v>
      </c>
      <c r="AQ1810">
        <f>VLOOKUP($G1810,county_facts!$A:$BB,39,FALSE)</f>
        <v>64</v>
      </c>
      <c r="AR1810">
        <f>VLOOKUP($G1810,county_facts!$A:$BB,40,FALSE)</f>
        <v>91</v>
      </c>
      <c r="AS1810">
        <f>VLOOKUP($G1810,county_facts!$A:$BB,41,FALSE)</f>
        <v>0</v>
      </c>
      <c r="AT1810">
        <f>VLOOKUP($G1810,county_facts!$A:$BB,42,FALSE)</f>
        <v>0</v>
      </c>
      <c r="AU1810">
        <f>VLOOKUP($G1810,county_facts!$A:$BB,43,FALSE)</f>
        <v>0</v>
      </c>
      <c r="AV1810">
        <f>VLOOKUP($G1810,county_facts!$A:$BB,44,FALSE)</f>
        <v>0</v>
      </c>
      <c r="AW1810">
        <f>VLOOKUP($G1810,county_facts!$A:$BB,45,FALSE)</f>
        <v>0</v>
      </c>
      <c r="AX1810">
        <f>VLOOKUP($G1810,county_facts!$A:$BB,46,FALSE)</f>
        <v>0</v>
      </c>
      <c r="AY1810">
        <f>VLOOKUP($G1810,county_facts!$A:$BB,47,FALSE)</f>
        <v>0</v>
      </c>
      <c r="AZ1810">
        <f>VLOOKUP($G1810,county_facts!$A:$BB,48,FALSE)</f>
        <v>0</v>
      </c>
      <c r="BA1810">
        <f>VLOOKUP($G1810,county_facts!$A:$BB,49,FALSE)</f>
        <v>0</v>
      </c>
      <c r="BB1810">
        <f>VLOOKUP($G1810,county_facts!$A:$BB,50,FALSE)</f>
        <v>0</v>
      </c>
      <c r="BC1810">
        <f>VLOOKUP($G1810,county_facts!$A:$BB,51,FALSE)</f>
        <v>0</v>
      </c>
      <c r="BD1810">
        <f>VLOOKUP($G1810,county_facts!$A:$BB,52,FALSE)</f>
        <v>0</v>
      </c>
      <c r="BE1810">
        <f>VLOOKUP($G1810,county_facts!$A:$BB,53,FALSE)</f>
        <v>902.51</v>
      </c>
      <c r="BF1810">
        <f>VLOOKUP($G1810,county_facts!$A:$BB,54,FALSE)</f>
        <v>0.9</v>
      </c>
    </row>
    <row r="1811" spans="1:58" x14ac:dyDescent="0.3">
      <c r="A1811" t="s">
        <v>9</v>
      </c>
      <c r="B1811" t="s">
        <v>719</v>
      </c>
      <c r="C1811">
        <v>4</v>
      </c>
      <c r="D1811" t="s">
        <v>622</v>
      </c>
      <c r="E1811">
        <v>18</v>
      </c>
      <c r="F1811">
        <v>0.222222222</v>
      </c>
      <c r="G1811">
        <v>48263</v>
      </c>
      <c r="H1811">
        <f>VLOOKUP($G1811,county_facts!$A:$BB,4,FALSE)</f>
        <v>785</v>
      </c>
      <c r="I1811">
        <f>VLOOKUP($G1811,county_facts!$A:$BB,5,FALSE)</f>
        <v>808</v>
      </c>
      <c r="J1811">
        <f>VLOOKUP($G1811,county_facts!$A:$BB,6,FALSE)</f>
        <v>-2.8</v>
      </c>
      <c r="K1811">
        <f>VLOOKUP($G1811,county_facts!$A:$BB,7,FALSE)</f>
        <v>808</v>
      </c>
      <c r="L1811">
        <f>VLOOKUP($G1811,county_facts!$A:$BB,8,FALSE)</f>
        <v>3.4</v>
      </c>
      <c r="M1811">
        <f>VLOOKUP($G1811,county_facts!$A:$BB,9,FALSE)</f>
        <v>21.5</v>
      </c>
      <c r="N1811">
        <f>VLOOKUP($G1811,county_facts!$A:$BB,10,FALSE)</f>
        <v>26.9</v>
      </c>
      <c r="O1811">
        <f>VLOOKUP($G1811,county_facts!$A:$BB,11,FALSE)</f>
        <v>50.7</v>
      </c>
      <c r="P1811">
        <f>VLOOKUP($G1811,county_facts!$A:$BB,12,FALSE)</f>
        <v>95.4</v>
      </c>
      <c r="Q1811">
        <f>VLOOKUP($G1811,county_facts!$A:$BB,13,FALSE)</f>
        <v>1.1000000000000001</v>
      </c>
      <c r="R1811">
        <f>VLOOKUP($G1811,county_facts!$A:$BB,14,FALSE)</f>
        <v>1.3</v>
      </c>
      <c r="S1811">
        <f>VLOOKUP($G1811,county_facts!$A:$BB,15,FALSE)</f>
        <v>0</v>
      </c>
      <c r="T1811">
        <f>VLOOKUP($G1811,county_facts!$A:$BB,16,FALSE)</f>
        <v>0.1</v>
      </c>
      <c r="U1811">
        <f>VLOOKUP($G1811,county_facts!$A:$BB,17,FALSE)</f>
        <v>2</v>
      </c>
      <c r="V1811">
        <f>VLOOKUP($G1811,county_facts!$A:$BB,18,FALSE)</f>
        <v>18.100000000000001</v>
      </c>
      <c r="W1811">
        <f>VLOOKUP($G1811,county_facts!$A:$BB,19,FALSE)</f>
        <v>78.2</v>
      </c>
      <c r="X1811">
        <f>VLOOKUP($G1811,county_facts!$A:$BB,20,FALSE)</f>
        <v>80.3</v>
      </c>
      <c r="Y1811">
        <f>VLOOKUP($G1811,county_facts!$A:$BB,21,FALSE)</f>
        <v>3.4</v>
      </c>
      <c r="Z1811">
        <f>VLOOKUP($G1811,county_facts!$A:$BB,22,FALSE)</f>
        <v>6.7</v>
      </c>
      <c r="AA1811">
        <f>VLOOKUP($G1811,county_facts!$A:$BB,23,FALSE)</f>
        <v>83.4</v>
      </c>
      <c r="AB1811">
        <f>VLOOKUP($G1811,county_facts!$A:$BB,24,FALSE)</f>
        <v>23.1</v>
      </c>
      <c r="AC1811">
        <f>VLOOKUP($G1811,county_facts!$A:$BB,25,FALSE)</f>
        <v>60</v>
      </c>
      <c r="AD1811">
        <f>VLOOKUP($G1811,county_facts!$A:$BB,26,FALSE)</f>
        <v>10.5</v>
      </c>
      <c r="AE1811">
        <f>VLOOKUP($G1811,county_facts!$A:$BB,27,FALSE)</f>
        <v>552</v>
      </c>
      <c r="AF1811">
        <f>VLOOKUP($G1811,county_facts!$A:$BB,28,FALSE)</f>
        <v>74.8</v>
      </c>
      <c r="AG1811">
        <f>VLOOKUP($G1811,county_facts!$A:$BB,29,FALSE)</f>
        <v>0</v>
      </c>
      <c r="AH1811">
        <f>VLOOKUP($G1811,county_facts!$A:$BB,30,FALSE)</f>
        <v>64300</v>
      </c>
      <c r="AI1811">
        <f>VLOOKUP($G1811,county_facts!$A:$BB,31,FALSE)</f>
        <v>401</v>
      </c>
      <c r="AJ1811">
        <f>VLOOKUP($G1811,county_facts!$A:$BB,32,FALSE)</f>
        <v>2.15</v>
      </c>
      <c r="AK1811">
        <f>VLOOKUP($G1811,county_facts!$A:$BB,33,FALSE)</f>
        <v>24839</v>
      </c>
      <c r="AL1811">
        <f>VLOOKUP($G1811,county_facts!$A:$BB,34,FALSE)</f>
        <v>46875</v>
      </c>
      <c r="AM1811">
        <f>VLOOKUP($G1811,county_facts!$A:$BB,35,FALSE)</f>
        <v>8.6</v>
      </c>
      <c r="AN1811">
        <f>VLOOKUP($G1811,county_facts!$A:$BB,36,FALSE)</f>
        <v>17</v>
      </c>
      <c r="AO1811">
        <f>VLOOKUP($G1811,county_facts!$A:$BB,37,FALSE)</f>
        <v>0</v>
      </c>
      <c r="AP1811">
        <f>VLOOKUP($G1811,county_facts!$A:$BB,38,FALSE)</f>
        <v>0</v>
      </c>
      <c r="AQ1811">
        <f>VLOOKUP($G1811,county_facts!$A:$BB,39,FALSE)</f>
        <v>64</v>
      </c>
      <c r="AR1811">
        <f>VLOOKUP($G1811,county_facts!$A:$BB,40,FALSE)</f>
        <v>91</v>
      </c>
      <c r="AS1811">
        <f>VLOOKUP($G1811,county_facts!$A:$BB,41,FALSE)</f>
        <v>0</v>
      </c>
      <c r="AT1811">
        <f>VLOOKUP($G1811,county_facts!$A:$BB,42,FALSE)</f>
        <v>0</v>
      </c>
      <c r="AU1811">
        <f>VLOOKUP($G1811,county_facts!$A:$BB,43,FALSE)</f>
        <v>0</v>
      </c>
      <c r="AV1811">
        <f>VLOOKUP($G1811,county_facts!$A:$BB,44,FALSE)</f>
        <v>0</v>
      </c>
      <c r="AW1811">
        <f>VLOOKUP($G1811,county_facts!$A:$BB,45,FALSE)</f>
        <v>0</v>
      </c>
      <c r="AX1811">
        <f>VLOOKUP($G1811,county_facts!$A:$BB,46,FALSE)</f>
        <v>0</v>
      </c>
      <c r="AY1811">
        <f>VLOOKUP($G1811,county_facts!$A:$BB,47,FALSE)</f>
        <v>0</v>
      </c>
      <c r="AZ1811">
        <f>VLOOKUP($G1811,county_facts!$A:$BB,48,FALSE)</f>
        <v>0</v>
      </c>
      <c r="BA1811">
        <f>VLOOKUP($G1811,county_facts!$A:$BB,49,FALSE)</f>
        <v>0</v>
      </c>
      <c r="BB1811">
        <f>VLOOKUP($G1811,county_facts!$A:$BB,50,FALSE)</f>
        <v>0</v>
      </c>
      <c r="BC1811">
        <f>VLOOKUP($G1811,county_facts!$A:$BB,51,FALSE)</f>
        <v>0</v>
      </c>
      <c r="BD1811">
        <f>VLOOKUP($G1811,county_facts!$A:$BB,52,FALSE)</f>
        <v>0</v>
      </c>
      <c r="BE1811">
        <f>VLOOKUP($G1811,county_facts!$A:$BB,53,FALSE)</f>
        <v>902.51</v>
      </c>
      <c r="BF1811">
        <f>VLOOKUP($G1811,county_facts!$A:$BB,54,FALSE)</f>
        <v>0.9</v>
      </c>
    </row>
    <row r="1812" spans="1:58" x14ac:dyDescent="0.3">
      <c r="A1812" t="s">
        <v>6</v>
      </c>
      <c r="B1812" t="s">
        <v>720</v>
      </c>
      <c r="C1812">
        <v>30</v>
      </c>
      <c r="D1812" t="s">
        <v>622</v>
      </c>
      <c r="E1812">
        <v>52</v>
      </c>
      <c r="F1812">
        <v>0.57692307700000001</v>
      </c>
      <c r="G1812">
        <v>48261</v>
      </c>
      <c r="H1812">
        <f>VLOOKUP($G1812,county_facts!$A:$BB,4,FALSE)</f>
        <v>400</v>
      </c>
      <c r="I1812">
        <f>VLOOKUP($G1812,county_facts!$A:$BB,5,FALSE)</f>
        <v>416</v>
      </c>
      <c r="J1812">
        <f>VLOOKUP($G1812,county_facts!$A:$BB,6,FALSE)</f>
        <v>-3.8</v>
      </c>
      <c r="K1812">
        <f>VLOOKUP($G1812,county_facts!$A:$BB,7,FALSE)</f>
        <v>416</v>
      </c>
      <c r="L1812">
        <f>VLOOKUP($G1812,county_facts!$A:$BB,8,FALSE)</f>
        <v>7.3</v>
      </c>
      <c r="M1812">
        <f>VLOOKUP($G1812,county_facts!$A:$BB,9,FALSE)</f>
        <v>25.5</v>
      </c>
      <c r="N1812">
        <f>VLOOKUP($G1812,county_facts!$A:$BB,10,FALSE)</f>
        <v>15.3</v>
      </c>
      <c r="O1812">
        <f>VLOOKUP($G1812,county_facts!$A:$BB,11,FALSE)</f>
        <v>48.3</v>
      </c>
      <c r="P1812">
        <f>VLOOKUP($G1812,county_facts!$A:$BB,12,FALSE)</f>
        <v>93.5</v>
      </c>
      <c r="Q1812">
        <f>VLOOKUP($G1812,county_facts!$A:$BB,13,FALSE)</f>
        <v>4.3</v>
      </c>
      <c r="R1812">
        <f>VLOOKUP($G1812,county_facts!$A:$BB,14,FALSE)</f>
        <v>1.5</v>
      </c>
      <c r="S1812">
        <f>VLOOKUP($G1812,county_facts!$A:$BB,15,FALSE)</f>
        <v>0.5</v>
      </c>
      <c r="T1812">
        <f>VLOOKUP($G1812,county_facts!$A:$BB,16,FALSE)</f>
        <v>0</v>
      </c>
      <c r="U1812">
        <f>VLOOKUP($G1812,county_facts!$A:$BB,17,FALSE)</f>
        <v>0.3</v>
      </c>
      <c r="V1812">
        <f>VLOOKUP($G1812,county_facts!$A:$BB,18,FALSE)</f>
        <v>74</v>
      </c>
      <c r="W1812">
        <f>VLOOKUP($G1812,county_facts!$A:$BB,19,FALSE)</f>
        <v>21.3</v>
      </c>
      <c r="X1812">
        <f>VLOOKUP($G1812,county_facts!$A:$BB,20,FALSE)</f>
        <v>99.8</v>
      </c>
      <c r="Y1812">
        <f>VLOOKUP($G1812,county_facts!$A:$BB,21,FALSE)</f>
        <v>17.399999999999999</v>
      </c>
      <c r="Z1812">
        <f>VLOOKUP($G1812,county_facts!$A:$BB,22,FALSE)</f>
        <v>30.5</v>
      </c>
      <c r="AA1812">
        <f>VLOOKUP($G1812,county_facts!$A:$BB,23,FALSE)</f>
        <v>65.3</v>
      </c>
      <c r="AB1812">
        <f>VLOOKUP($G1812,county_facts!$A:$BB,24,FALSE)</f>
        <v>10.6</v>
      </c>
      <c r="AC1812">
        <f>VLOOKUP($G1812,county_facts!$A:$BB,25,FALSE)</f>
        <v>30</v>
      </c>
      <c r="AD1812">
        <f>VLOOKUP($G1812,county_facts!$A:$BB,26,FALSE)</f>
        <v>17.7</v>
      </c>
      <c r="AE1812">
        <f>VLOOKUP($G1812,county_facts!$A:$BB,27,FALSE)</f>
        <v>233</v>
      </c>
      <c r="AF1812">
        <f>VLOOKUP($G1812,county_facts!$A:$BB,28,FALSE)</f>
        <v>28.9</v>
      </c>
      <c r="AG1812">
        <f>VLOOKUP($G1812,county_facts!$A:$BB,29,FALSE)</f>
        <v>11</v>
      </c>
      <c r="AH1812">
        <f>VLOOKUP($G1812,county_facts!$A:$BB,30,FALSE)</f>
        <v>56200</v>
      </c>
      <c r="AI1812">
        <f>VLOOKUP($G1812,county_facts!$A:$BB,31,FALSE)</f>
        <v>159</v>
      </c>
      <c r="AJ1812">
        <f>VLOOKUP($G1812,county_facts!$A:$BB,32,FALSE)</f>
        <v>3.28</v>
      </c>
      <c r="AK1812">
        <f>VLOOKUP($G1812,county_facts!$A:$BB,33,FALSE)</f>
        <v>15157</v>
      </c>
      <c r="AL1812">
        <f>VLOOKUP($G1812,county_facts!$A:$BB,34,FALSE)</f>
        <v>43438</v>
      </c>
      <c r="AM1812">
        <f>VLOOKUP($G1812,county_facts!$A:$BB,35,FALSE)</f>
        <v>32.799999999999997</v>
      </c>
      <c r="AN1812">
        <f>VLOOKUP($G1812,county_facts!$A:$BB,36,FALSE)</f>
        <v>13</v>
      </c>
      <c r="AO1812">
        <f>VLOOKUP($G1812,county_facts!$A:$BB,37,FALSE)</f>
        <v>107</v>
      </c>
      <c r="AP1812">
        <f>VLOOKUP($G1812,county_facts!$A:$BB,38,FALSE)</f>
        <v>1.9</v>
      </c>
      <c r="AQ1812">
        <f>VLOOKUP($G1812,county_facts!$A:$BB,39,FALSE)</f>
        <v>16</v>
      </c>
      <c r="AR1812">
        <f>VLOOKUP($G1812,county_facts!$A:$BB,40,FALSE)</f>
        <v>0</v>
      </c>
      <c r="AS1812">
        <f>VLOOKUP($G1812,county_facts!$A:$BB,41,FALSE)</f>
        <v>0</v>
      </c>
      <c r="AT1812">
        <f>VLOOKUP($G1812,county_facts!$A:$BB,42,FALSE)</f>
        <v>0</v>
      </c>
      <c r="AU1812">
        <f>VLOOKUP($G1812,county_facts!$A:$BB,43,FALSE)</f>
        <v>0</v>
      </c>
      <c r="AV1812">
        <f>VLOOKUP($G1812,county_facts!$A:$BB,44,FALSE)</f>
        <v>0</v>
      </c>
      <c r="AW1812">
        <f>VLOOKUP($G1812,county_facts!$A:$BB,45,FALSE)</f>
        <v>0</v>
      </c>
      <c r="AX1812">
        <f>VLOOKUP($G1812,county_facts!$A:$BB,46,FALSE)</f>
        <v>0</v>
      </c>
      <c r="AY1812">
        <f>VLOOKUP($G1812,county_facts!$A:$BB,47,FALSE)</f>
        <v>0</v>
      </c>
      <c r="AZ1812">
        <f>VLOOKUP($G1812,county_facts!$A:$BB,48,FALSE)</f>
        <v>0</v>
      </c>
      <c r="BA1812">
        <f>VLOOKUP($G1812,county_facts!$A:$BB,49,FALSE)</f>
        <v>0</v>
      </c>
      <c r="BB1812">
        <f>VLOOKUP($G1812,county_facts!$A:$BB,50,FALSE)</f>
        <v>0</v>
      </c>
      <c r="BC1812">
        <f>VLOOKUP($G1812,county_facts!$A:$BB,51,FALSE)</f>
        <v>0</v>
      </c>
      <c r="BD1812">
        <f>VLOOKUP($G1812,county_facts!$A:$BB,52,FALSE)</f>
        <v>0</v>
      </c>
      <c r="BE1812">
        <f>VLOOKUP($G1812,county_facts!$A:$BB,53,FALSE)</f>
        <v>1458.33</v>
      </c>
      <c r="BF1812">
        <f>VLOOKUP($G1812,county_facts!$A:$BB,54,FALSE)</f>
        <v>0.3</v>
      </c>
    </row>
    <row r="1813" spans="1:58" x14ac:dyDescent="0.3">
      <c r="A1813" t="s">
        <v>9</v>
      </c>
      <c r="B1813" t="s">
        <v>720</v>
      </c>
      <c r="C1813">
        <v>22</v>
      </c>
      <c r="D1813" t="s">
        <v>622</v>
      </c>
      <c r="E1813">
        <v>52</v>
      </c>
      <c r="F1813">
        <v>0.42307692299999999</v>
      </c>
      <c r="G1813">
        <v>48261</v>
      </c>
      <c r="H1813">
        <f>VLOOKUP($G1813,county_facts!$A:$BB,4,FALSE)</f>
        <v>400</v>
      </c>
      <c r="I1813">
        <f>VLOOKUP($G1813,county_facts!$A:$BB,5,FALSE)</f>
        <v>416</v>
      </c>
      <c r="J1813">
        <f>VLOOKUP($G1813,county_facts!$A:$BB,6,FALSE)</f>
        <v>-3.8</v>
      </c>
      <c r="K1813">
        <f>VLOOKUP($G1813,county_facts!$A:$BB,7,FALSE)</f>
        <v>416</v>
      </c>
      <c r="L1813">
        <f>VLOOKUP($G1813,county_facts!$A:$BB,8,FALSE)</f>
        <v>7.3</v>
      </c>
      <c r="M1813">
        <f>VLOOKUP($G1813,county_facts!$A:$BB,9,FALSE)</f>
        <v>25.5</v>
      </c>
      <c r="N1813">
        <f>VLOOKUP($G1813,county_facts!$A:$BB,10,FALSE)</f>
        <v>15.3</v>
      </c>
      <c r="O1813">
        <f>VLOOKUP($G1813,county_facts!$A:$BB,11,FALSE)</f>
        <v>48.3</v>
      </c>
      <c r="P1813">
        <f>VLOOKUP($G1813,county_facts!$A:$BB,12,FALSE)</f>
        <v>93.5</v>
      </c>
      <c r="Q1813">
        <f>VLOOKUP($G1813,county_facts!$A:$BB,13,FALSE)</f>
        <v>4.3</v>
      </c>
      <c r="R1813">
        <f>VLOOKUP($G1813,county_facts!$A:$BB,14,FALSE)</f>
        <v>1.5</v>
      </c>
      <c r="S1813">
        <f>VLOOKUP($G1813,county_facts!$A:$BB,15,FALSE)</f>
        <v>0.5</v>
      </c>
      <c r="T1813">
        <f>VLOOKUP($G1813,county_facts!$A:$BB,16,FALSE)</f>
        <v>0</v>
      </c>
      <c r="U1813">
        <f>VLOOKUP($G1813,county_facts!$A:$BB,17,FALSE)</f>
        <v>0.3</v>
      </c>
      <c r="V1813">
        <f>VLOOKUP($G1813,county_facts!$A:$BB,18,FALSE)</f>
        <v>74</v>
      </c>
      <c r="W1813">
        <f>VLOOKUP($G1813,county_facts!$A:$BB,19,FALSE)</f>
        <v>21.3</v>
      </c>
      <c r="X1813">
        <f>VLOOKUP($G1813,county_facts!$A:$BB,20,FALSE)</f>
        <v>99.8</v>
      </c>
      <c r="Y1813">
        <f>VLOOKUP($G1813,county_facts!$A:$BB,21,FALSE)</f>
        <v>17.399999999999999</v>
      </c>
      <c r="Z1813">
        <f>VLOOKUP($G1813,county_facts!$A:$BB,22,FALSE)</f>
        <v>30.5</v>
      </c>
      <c r="AA1813">
        <f>VLOOKUP($G1813,county_facts!$A:$BB,23,FALSE)</f>
        <v>65.3</v>
      </c>
      <c r="AB1813">
        <f>VLOOKUP($G1813,county_facts!$A:$BB,24,FALSE)</f>
        <v>10.6</v>
      </c>
      <c r="AC1813">
        <f>VLOOKUP($G1813,county_facts!$A:$BB,25,FALSE)</f>
        <v>30</v>
      </c>
      <c r="AD1813">
        <f>VLOOKUP($G1813,county_facts!$A:$BB,26,FALSE)</f>
        <v>17.7</v>
      </c>
      <c r="AE1813">
        <f>VLOOKUP($G1813,county_facts!$A:$BB,27,FALSE)</f>
        <v>233</v>
      </c>
      <c r="AF1813">
        <f>VLOOKUP($G1813,county_facts!$A:$BB,28,FALSE)</f>
        <v>28.9</v>
      </c>
      <c r="AG1813">
        <f>VLOOKUP($G1813,county_facts!$A:$BB,29,FALSE)</f>
        <v>11</v>
      </c>
      <c r="AH1813">
        <f>VLOOKUP($G1813,county_facts!$A:$BB,30,FALSE)</f>
        <v>56200</v>
      </c>
      <c r="AI1813">
        <f>VLOOKUP($G1813,county_facts!$A:$BB,31,FALSE)</f>
        <v>159</v>
      </c>
      <c r="AJ1813">
        <f>VLOOKUP($G1813,county_facts!$A:$BB,32,FALSE)</f>
        <v>3.28</v>
      </c>
      <c r="AK1813">
        <f>VLOOKUP($G1813,county_facts!$A:$BB,33,FALSE)</f>
        <v>15157</v>
      </c>
      <c r="AL1813">
        <f>VLOOKUP($G1813,county_facts!$A:$BB,34,FALSE)</f>
        <v>43438</v>
      </c>
      <c r="AM1813">
        <f>VLOOKUP($G1813,county_facts!$A:$BB,35,FALSE)</f>
        <v>32.799999999999997</v>
      </c>
      <c r="AN1813">
        <f>VLOOKUP($G1813,county_facts!$A:$BB,36,FALSE)</f>
        <v>13</v>
      </c>
      <c r="AO1813">
        <f>VLOOKUP($G1813,county_facts!$A:$BB,37,FALSE)</f>
        <v>107</v>
      </c>
      <c r="AP1813">
        <f>VLOOKUP($G1813,county_facts!$A:$BB,38,FALSE)</f>
        <v>1.9</v>
      </c>
      <c r="AQ1813">
        <f>VLOOKUP($G1813,county_facts!$A:$BB,39,FALSE)</f>
        <v>16</v>
      </c>
      <c r="AR1813">
        <f>VLOOKUP($G1813,county_facts!$A:$BB,40,FALSE)</f>
        <v>0</v>
      </c>
      <c r="AS1813">
        <f>VLOOKUP($G1813,county_facts!$A:$BB,41,FALSE)</f>
        <v>0</v>
      </c>
      <c r="AT1813">
        <f>VLOOKUP($G1813,county_facts!$A:$BB,42,FALSE)</f>
        <v>0</v>
      </c>
      <c r="AU1813">
        <f>VLOOKUP($G1813,county_facts!$A:$BB,43,FALSE)</f>
        <v>0</v>
      </c>
      <c r="AV1813">
        <f>VLOOKUP($G1813,county_facts!$A:$BB,44,FALSE)</f>
        <v>0</v>
      </c>
      <c r="AW1813">
        <f>VLOOKUP($G1813,county_facts!$A:$BB,45,FALSE)</f>
        <v>0</v>
      </c>
      <c r="AX1813">
        <f>VLOOKUP($G1813,county_facts!$A:$BB,46,FALSE)</f>
        <v>0</v>
      </c>
      <c r="AY1813">
        <f>VLOOKUP($G1813,county_facts!$A:$BB,47,FALSE)</f>
        <v>0</v>
      </c>
      <c r="AZ1813">
        <f>VLOOKUP($G1813,county_facts!$A:$BB,48,FALSE)</f>
        <v>0</v>
      </c>
      <c r="BA1813">
        <f>VLOOKUP($G1813,county_facts!$A:$BB,49,FALSE)</f>
        <v>0</v>
      </c>
      <c r="BB1813">
        <f>VLOOKUP($G1813,county_facts!$A:$BB,50,FALSE)</f>
        <v>0</v>
      </c>
      <c r="BC1813">
        <f>VLOOKUP($G1813,county_facts!$A:$BB,51,FALSE)</f>
        <v>0</v>
      </c>
      <c r="BD1813">
        <f>VLOOKUP($G1813,county_facts!$A:$BB,52,FALSE)</f>
        <v>0</v>
      </c>
      <c r="BE1813">
        <f>VLOOKUP($G1813,county_facts!$A:$BB,53,FALSE)</f>
        <v>1458.33</v>
      </c>
      <c r="BF1813">
        <f>VLOOKUP($G1813,county_facts!$A:$BB,54,FALSE)</f>
        <v>0.3</v>
      </c>
    </row>
    <row r="1814" spans="1:58" x14ac:dyDescent="0.3">
      <c r="A1814" t="s">
        <v>6</v>
      </c>
      <c r="B1814" t="s">
        <v>721</v>
      </c>
      <c r="C1814">
        <v>918</v>
      </c>
      <c r="D1814" t="s">
        <v>622</v>
      </c>
      <c r="E1814">
        <v>1466</v>
      </c>
      <c r="F1814">
        <v>0.62619372399999995</v>
      </c>
      <c r="G1814">
        <v>48259</v>
      </c>
      <c r="H1814">
        <f>VLOOKUP($G1814,county_facts!$A:$BB,4,FALSE)</f>
        <v>38880</v>
      </c>
      <c r="I1814">
        <f>VLOOKUP($G1814,county_facts!$A:$BB,5,FALSE)</f>
        <v>33415</v>
      </c>
      <c r="J1814">
        <f>VLOOKUP($G1814,county_facts!$A:$BB,6,FALSE)</f>
        <v>16.399999999999999</v>
      </c>
      <c r="K1814">
        <f>VLOOKUP($G1814,county_facts!$A:$BB,7,FALSE)</f>
        <v>33410</v>
      </c>
      <c r="L1814">
        <f>VLOOKUP($G1814,county_facts!$A:$BB,8,FALSE)</f>
        <v>4.9000000000000004</v>
      </c>
      <c r="M1814">
        <f>VLOOKUP($G1814,county_facts!$A:$BB,9,FALSE)</f>
        <v>23.4</v>
      </c>
      <c r="N1814">
        <f>VLOOKUP($G1814,county_facts!$A:$BB,10,FALSE)</f>
        <v>19.100000000000001</v>
      </c>
      <c r="O1814">
        <f>VLOOKUP($G1814,county_facts!$A:$BB,11,FALSE)</f>
        <v>51.2</v>
      </c>
      <c r="P1814">
        <f>VLOOKUP($G1814,county_facts!$A:$BB,12,FALSE)</f>
        <v>95.7</v>
      </c>
      <c r="Q1814">
        <f>VLOOKUP($G1814,county_facts!$A:$BB,13,FALSE)</f>
        <v>1.1000000000000001</v>
      </c>
      <c r="R1814">
        <f>VLOOKUP($G1814,county_facts!$A:$BB,14,FALSE)</f>
        <v>0.7</v>
      </c>
      <c r="S1814">
        <f>VLOOKUP($G1814,county_facts!$A:$BB,15,FALSE)</f>
        <v>1</v>
      </c>
      <c r="T1814">
        <f>VLOOKUP($G1814,county_facts!$A:$BB,16,FALSE)</f>
        <v>0.1</v>
      </c>
      <c r="U1814">
        <f>VLOOKUP($G1814,county_facts!$A:$BB,17,FALSE)</f>
        <v>1.5</v>
      </c>
      <c r="V1814">
        <f>VLOOKUP($G1814,county_facts!$A:$BB,18,FALSE)</f>
        <v>22.4</v>
      </c>
      <c r="W1814">
        <f>VLOOKUP($G1814,county_facts!$A:$BB,19,FALSE)</f>
        <v>74.400000000000006</v>
      </c>
      <c r="X1814">
        <f>VLOOKUP($G1814,county_facts!$A:$BB,20,FALSE)</f>
        <v>84.8</v>
      </c>
      <c r="Y1814">
        <f>VLOOKUP($G1814,county_facts!$A:$BB,21,FALSE)</f>
        <v>8.3000000000000007</v>
      </c>
      <c r="Z1814">
        <f>VLOOKUP($G1814,county_facts!$A:$BB,22,FALSE)</f>
        <v>17.600000000000001</v>
      </c>
      <c r="AA1814">
        <f>VLOOKUP($G1814,county_facts!$A:$BB,23,FALSE)</f>
        <v>90</v>
      </c>
      <c r="AB1814">
        <f>VLOOKUP($G1814,county_facts!$A:$BB,24,FALSE)</f>
        <v>39.700000000000003</v>
      </c>
      <c r="AC1814">
        <f>VLOOKUP($G1814,county_facts!$A:$BB,25,FALSE)</f>
        <v>3749</v>
      </c>
      <c r="AD1814">
        <f>VLOOKUP($G1814,county_facts!$A:$BB,26,FALSE)</f>
        <v>26.7</v>
      </c>
      <c r="AE1814">
        <f>VLOOKUP($G1814,county_facts!$A:$BB,27,FALSE)</f>
        <v>15011</v>
      </c>
      <c r="AF1814">
        <f>VLOOKUP($G1814,county_facts!$A:$BB,28,FALSE)</f>
        <v>74.5</v>
      </c>
      <c r="AG1814">
        <f>VLOOKUP($G1814,county_facts!$A:$BB,29,FALSE)</f>
        <v>11.5</v>
      </c>
      <c r="AH1814">
        <f>VLOOKUP($G1814,county_facts!$A:$BB,30,FALSE)</f>
        <v>274400</v>
      </c>
      <c r="AI1814">
        <f>VLOOKUP($G1814,county_facts!$A:$BB,31,FALSE)</f>
        <v>12760</v>
      </c>
      <c r="AJ1814">
        <f>VLOOKUP($G1814,county_facts!$A:$BB,32,FALSE)</f>
        <v>2.7</v>
      </c>
      <c r="AK1814">
        <f>VLOOKUP($G1814,county_facts!$A:$BB,33,FALSE)</f>
        <v>35827</v>
      </c>
      <c r="AL1814">
        <f>VLOOKUP($G1814,county_facts!$A:$BB,34,FALSE)</f>
        <v>73410</v>
      </c>
      <c r="AM1814">
        <f>VLOOKUP($G1814,county_facts!$A:$BB,35,FALSE)</f>
        <v>9.3000000000000007</v>
      </c>
      <c r="AN1814">
        <f>VLOOKUP($G1814,county_facts!$A:$BB,36,FALSE)</f>
        <v>1112</v>
      </c>
      <c r="AO1814">
        <f>VLOOKUP($G1814,county_facts!$A:$BB,37,FALSE)</f>
        <v>10932</v>
      </c>
      <c r="AP1814">
        <f>VLOOKUP($G1814,county_facts!$A:$BB,38,FALSE)</f>
        <v>3.9</v>
      </c>
      <c r="AQ1814">
        <f>VLOOKUP($G1814,county_facts!$A:$BB,39,FALSE)</f>
        <v>4656</v>
      </c>
      <c r="AR1814">
        <f>VLOOKUP($G1814,county_facts!$A:$BB,40,FALSE)</f>
        <v>5224</v>
      </c>
      <c r="AS1814">
        <f>VLOOKUP($G1814,county_facts!$A:$BB,41,FALSE)</f>
        <v>1.1000000000000001</v>
      </c>
      <c r="AT1814">
        <f>VLOOKUP($G1814,county_facts!$A:$BB,42,FALSE)</f>
        <v>0</v>
      </c>
      <c r="AU1814">
        <f>VLOOKUP($G1814,county_facts!$A:$BB,43,FALSE)</f>
        <v>0</v>
      </c>
      <c r="AV1814">
        <f>VLOOKUP($G1814,county_facts!$A:$BB,44,FALSE)</f>
        <v>0</v>
      </c>
      <c r="AW1814">
        <f>VLOOKUP($G1814,county_facts!$A:$BB,45,FALSE)</f>
        <v>7.8</v>
      </c>
      <c r="AX1814">
        <f>VLOOKUP($G1814,county_facts!$A:$BB,46,FALSE)</f>
        <v>28</v>
      </c>
      <c r="AY1814">
        <f>VLOOKUP($G1814,county_facts!$A:$BB,47,FALSE)</f>
        <v>180918</v>
      </c>
      <c r="AZ1814">
        <f>VLOOKUP($G1814,county_facts!$A:$BB,48,FALSE)</f>
        <v>285308</v>
      </c>
      <c r="BA1814">
        <f>VLOOKUP($G1814,county_facts!$A:$BB,49,FALSE)</f>
        <v>808099</v>
      </c>
      <c r="BB1814">
        <f>VLOOKUP($G1814,county_facts!$A:$BB,50,FALSE)</f>
        <v>25877</v>
      </c>
      <c r="BC1814">
        <f>VLOOKUP($G1814,county_facts!$A:$BB,51,FALSE)</f>
        <v>55776</v>
      </c>
      <c r="BD1814">
        <f>VLOOKUP($G1814,county_facts!$A:$BB,52,FALSE)</f>
        <v>380</v>
      </c>
      <c r="BE1814">
        <f>VLOOKUP($G1814,county_facts!$A:$BB,53,FALSE)</f>
        <v>662.45</v>
      </c>
      <c r="BF1814">
        <f>VLOOKUP($G1814,county_facts!$A:$BB,54,FALSE)</f>
        <v>50.4</v>
      </c>
    </row>
    <row r="1815" spans="1:58" x14ac:dyDescent="0.3">
      <c r="A1815" t="s">
        <v>9</v>
      </c>
      <c r="B1815" t="s">
        <v>721</v>
      </c>
      <c r="C1815">
        <v>548</v>
      </c>
      <c r="D1815" t="s">
        <v>622</v>
      </c>
      <c r="E1815">
        <v>1466</v>
      </c>
      <c r="F1815">
        <v>0.37380627599999999</v>
      </c>
      <c r="G1815">
        <v>48259</v>
      </c>
      <c r="H1815">
        <f>VLOOKUP($G1815,county_facts!$A:$BB,4,FALSE)</f>
        <v>38880</v>
      </c>
      <c r="I1815">
        <f>VLOOKUP($G1815,county_facts!$A:$BB,5,FALSE)</f>
        <v>33415</v>
      </c>
      <c r="J1815">
        <f>VLOOKUP($G1815,county_facts!$A:$BB,6,FALSE)</f>
        <v>16.399999999999999</v>
      </c>
      <c r="K1815">
        <f>VLOOKUP($G1815,county_facts!$A:$BB,7,FALSE)</f>
        <v>33410</v>
      </c>
      <c r="L1815">
        <f>VLOOKUP($G1815,county_facts!$A:$BB,8,FALSE)</f>
        <v>4.9000000000000004</v>
      </c>
      <c r="M1815">
        <f>VLOOKUP($G1815,county_facts!$A:$BB,9,FALSE)</f>
        <v>23.4</v>
      </c>
      <c r="N1815">
        <f>VLOOKUP($G1815,county_facts!$A:$BB,10,FALSE)</f>
        <v>19.100000000000001</v>
      </c>
      <c r="O1815">
        <f>VLOOKUP($G1815,county_facts!$A:$BB,11,FALSE)</f>
        <v>51.2</v>
      </c>
      <c r="P1815">
        <f>VLOOKUP($G1815,county_facts!$A:$BB,12,FALSE)</f>
        <v>95.7</v>
      </c>
      <c r="Q1815">
        <f>VLOOKUP($G1815,county_facts!$A:$BB,13,FALSE)</f>
        <v>1.1000000000000001</v>
      </c>
      <c r="R1815">
        <f>VLOOKUP($G1815,county_facts!$A:$BB,14,FALSE)</f>
        <v>0.7</v>
      </c>
      <c r="S1815">
        <f>VLOOKUP($G1815,county_facts!$A:$BB,15,FALSE)</f>
        <v>1</v>
      </c>
      <c r="T1815">
        <f>VLOOKUP($G1815,county_facts!$A:$BB,16,FALSE)</f>
        <v>0.1</v>
      </c>
      <c r="U1815">
        <f>VLOOKUP($G1815,county_facts!$A:$BB,17,FALSE)</f>
        <v>1.5</v>
      </c>
      <c r="V1815">
        <f>VLOOKUP($G1815,county_facts!$A:$BB,18,FALSE)</f>
        <v>22.4</v>
      </c>
      <c r="W1815">
        <f>VLOOKUP($G1815,county_facts!$A:$BB,19,FALSE)</f>
        <v>74.400000000000006</v>
      </c>
      <c r="X1815">
        <f>VLOOKUP($G1815,county_facts!$A:$BB,20,FALSE)</f>
        <v>84.8</v>
      </c>
      <c r="Y1815">
        <f>VLOOKUP($G1815,county_facts!$A:$BB,21,FALSE)</f>
        <v>8.3000000000000007</v>
      </c>
      <c r="Z1815">
        <f>VLOOKUP($G1815,county_facts!$A:$BB,22,FALSE)</f>
        <v>17.600000000000001</v>
      </c>
      <c r="AA1815">
        <f>VLOOKUP($G1815,county_facts!$A:$BB,23,FALSE)</f>
        <v>90</v>
      </c>
      <c r="AB1815">
        <f>VLOOKUP($G1815,county_facts!$A:$BB,24,FALSE)</f>
        <v>39.700000000000003</v>
      </c>
      <c r="AC1815">
        <f>VLOOKUP($G1815,county_facts!$A:$BB,25,FALSE)</f>
        <v>3749</v>
      </c>
      <c r="AD1815">
        <f>VLOOKUP($G1815,county_facts!$A:$BB,26,FALSE)</f>
        <v>26.7</v>
      </c>
      <c r="AE1815">
        <f>VLOOKUP($G1815,county_facts!$A:$BB,27,FALSE)</f>
        <v>15011</v>
      </c>
      <c r="AF1815">
        <f>VLOOKUP($G1815,county_facts!$A:$BB,28,FALSE)</f>
        <v>74.5</v>
      </c>
      <c r="AG1815">
        <f>VLOOKUP($G1815,county_facts!$A:$BB,29,FALSE)</f>
        <v>11.5</v>
      </c>
      <c r="AH1815">
        <f>VLOOKUP($G1815,county_facts!$A:$BB,30,FALSE)</f>
        <v>274400</v>
      </c>
      <c r="AI1815">
        <f>VLOOKUP($G1815,county_facts!$A:$BB,31,FALSE)</f>
        <v>12760</v>
      </c>
      <c r="AJ1815">
        <f>VLOOKUP($G1815,county_facts!$A:$BB,32,FALSE)</f>
        <v>2.7</v>
      </c>
      <c r="AK1815">
        <f>VLOOKUP($G1815,county_facts!$A:$BB,33,FALSE)</f>
        <v>35827</v>
      </c>
      <c r="AL1815">
        <f>VLOOKUP($G1815,county_facts!$A:$BB,34,FALSE)</f>
        <v>73410</v>
      </c>
      <c r="AM1815">
        <f>VLOOKUP($G1815,county_facts!$A:$BB,35,FALSE)</f>
        <v>9.3000000000000007</v>
      </c>
      <c r="AN1815">
        <f>VLOOKUP($G1815,county_facts!$A:$BB,36,FALSE)</f>
        <v>1112</v>
      </c>
      <c r="AO1815">
        <f>VLOOKUP($G1815,county_facts!$A:$BB,37,FALSE)</f>
        <v>10932</v>
      </c>
      <c r="AP1815">
        <f>VLOOKUP($G1815,county_facts!$A:$BB,38,FALSE)</f>
        <v>3.9</v>
      </c>
      <c r="AQ1815">
        <f>VLOOKUP($G1815,county_facts!$A:$BB,39,FALSE)</f>
        <v>4656</v>
      </c>
      <c r="AR1815">
        <f>VLOOKUP($G1815,county_facts!$A:$BB,40,FALSE)</f>
        <v>5224</v>
      </c>
      <c r="AS1815">
        <f>VLOOKUP($G1815,county_facts!$A:$BB,41,FALSE)</f>
        <v>1.1000000000000001</v>
      </c>
      <c r="AT1815">
        <f>VLOOKUP($G1815,county_facts!$A:$BB,42,FALSE)</f>
        <v>0</v>
      </c>
      <c r="AU1815">
        <f>VLOOKUP($G1815,county_facts!$A:$BB,43,FALSE)</f>
        <v>0</v>
      </c>
      <c r="AV1815">
        <f>VLOOKUP($G1815,county_facts!$A:$BB,44,FALSE)</f>
        <v>0</v>
      </c>
      <c r="AW1815">
        <f>VLOOKUP($G1815,county_facts!$A:$BB,45,FALSE)</f>
        <v>7.8</v>
      </c>
      <c r="AX1815">
        <f>VLOOKUP($G1815,county_facts!$A:$BB,46,FALSE)</f>
        <v>28</v>
      </c>
      <c r="AY1815">
        <f>VLOOKUP($G1815,county_facts!$A:$BB,47,FALSE)</f>
        <v>180918</v>
      </c>
      <c r="AZ1815">
        <f>VLOOKUP($G1815,county_facts!$A:$BB,48,FALSE)</f>
        <v>285308</v>
      </c>
      <c r="BA1815">
        <f>VLOOKUP($G1815,county_facts!$A:$BB,49,FALSE)</f>
        <v>808099</v>
      </c>
      <c r="BB1815">
        <f>VLOOKUP($G1815,county_facts!$A:$BB,50,FALSE)</f>
        <v>25877</v>
      </c>
      <c r="BC1815">
        <f>VLOOKUP($G1815,county_facts!$A:$BB,51,FALSE)</f>
        <v>55776</v>
      </c>
      <c r="BD1815">
        <f>VLOOKUP($G1815,county_facts!$A:$BB,52,FALSE)</f>
        <v>380</v>
      </c>
      <c r="BE1815">
        <f>VLOOKUP($G1815,county_facts!$A:$BB,53,FALSE)</f>
        <v>662.45</v>
      </c>
      <c r="BF1815">
        <f>VLOOKUP($G1815,county_facts!$A:$BB,54,FALSE)</f>
        <v>50.4</v>
      </c>
    </row>
    <row r="1816" spans="1:58" x14ac:dyDescent="0.3">
      <c r="A1816" t="s">
        <v>6</v>
      </c>
      <c r="B1816" t="s">
        <v>722</v>
      </c>
      <c r="C1816">
        <v>2341</v>
      </c>
      <c r="D1816" t="s">
        <v>622</v>
      </c>
      <c r="E1816">
        <v>3823</v>
      </c>
      <c r="F1816">
        <v>0.61234632499999997</v>
      </c>
      <c r="G1816">
        <v>48257</v>
      </c>
      <c r="H1816">
        <f>VLOOKUP($G1816,county_facts!$A:$BB,4,FALSE)</f>
        <v>111236</v>
      </c>
      <c r="I1816">
        <f>VLOOKUP($G1816,county_facts!$A:$BB,5,FALSE)</f>
        <v>103346</v>
      </c>
      <c r="J1816">
        <f>VLOOKUP($G1816,county_facts!$A:$BB,6,FALSE)</f>
        <v>7.6</v>
      </c>
      <c r="K1816">
        <f>VLOOKUP($G1816,county_facts!$A:$BB,7,FALSE)</f>
        <v>103350</v>
      </c>
      <c r="L1816">
        <f>VLOOKUP($G1816,county_facts!$A:$BB,8,FALSE)</f>
        <v>6.9</v>
      </c>
      <c r="M1816">
        <f>VLOOKUP($G1816,county_facts!$A:$BB,9,FALSE)</f>
        <v>27.6</v>
      </c>
      <c r="N1816">
        <f>VLOOKUP($G1816,county_facts!$A:$BB,10,FALSE)</f>
        <v>11.8</v>
      </c>
      <c r="O1816">
        <f>VLOOKUP($G1816,county_facts!$A:$BB,11,FALSE)</f>
        <v>50.8</v>
      </c>
      <c r="P1816">
        <f>VLOOKUP($G1816,county_facts!$A:$BB,12,FALSE)</f>
        <v>85.4</v>
      </c>
      <c r="Q1816">
        <f>VLOOKUP($G1816,county_facts!$A:$BB,13,FALSE)</f>
        <v>10.7</v>
      </c>
      <c r="R1816">
        <f>VLOOKUP($G1816,county_facts!$A:$BB,14,FALSE)</f>
        <v>1</v>
      </c>
      <c r="S1816">
        <f>VLOOKUP($G1816,county_facts!$A:$BB,15,FALSE)</f>
        <v>1</v>
      </c>
      <c r="T1816">
        <f>VLOOKUP($G1816,county_facts!$A:$BB,16,FALSE)</f>
        <v>0.1</v>
      </c>
      <c r="U1816">
        <f>VLOOKUP($G1816,county_facts!$A:$BB,17,FALSE)</f>
        <v>1.8</v>
      </c>
      <c r="V1816">
        <f>VLOOKUP($G1816,county_facts!$A:$BB,18,FALSE)</f>
        <v>19.399999999999999</v>
      </c>
      <c r="W1816">
        <f>VLOOKUP($G1816,county_facts!$A:$BB,19,FALSE)</f>
        <v>67.5</v>
      </c>
      <c r="X1816">
        <f>VLOOKUP($G1816,county_facts!$A:$BB,20,FALSE)</f>
        <v>83.7</v>
      </c>
      <c r="Y1816">
        <f>VLOOKUP($G1816,county_facts!$A:$BB,21,FALSE)</f>
        <v>7.3</v>
      </c>
      <c r="Z1816">
        <f>VLOOKUP($G1816,county_facts!$A:$BB,22,FALSE)</f>
        <v>15.5</v>
      </c>
      <c r="AA1816">
        <f>VLOOKUP($G1816,county_facts!$A:$BB,23,FALSE)</f>
        <v>82.5</v>
      </c>
      <c r="AB1816">
        <f>VLOOKUP($G1816,county_facts!$A:$BB,24,FALSE)</f>
        <v>17.600000000000001</v>
      </c>
      <c r="AC1816">
        <f>VLOOKUP($G1816,county_facts!$A:$BB,25,FALSE)</f>
        <v>6981</v>
      </c>
      <c r="AD1816">
        <f>VLOOKUP($G1816,county_facts!$A:$BB,26,FALSE)</f>
        <v>31.8</v>
      </c>
      <c r="AE1816">
        <f>VLOOKUP($G1816,county_facts!$A:$BB,27,FALSE)</f>
        <v>39192</v>
      </c>
      <c r="AF1816">
        <f>VLOOKUP($G1816,county_facts!$A:$BB,28,FALSE)</f>
        <v>77.8</v>
      </c>
      <c r="AG1816">
        <f>VLOOKUP($G1816,county_facts!$A:$BB,29,FALSE)</f>
        <v>7.3</v>
      </c>
      <c r="AH1816">
        <f>VLOOKUP($G1816,county_facts!$A:$BB,30,FALSE)</f>
        <v>129500</v>
      </c>
      <c r="AI1816">
        <f>VLOOKUP($G1816,county_facts!$A:$BB,31,FALSE)</f>
        <v>34922</v>
      </c>
      <c r="AJ1816">
        <f>VLOOKUP($G1816,county_facts!$A:$BB,32,FALSE)</f>
        <v>2.97</v>
      </c>
      <c r="AK1816">
        <f>VLOOKUP($G1816,county_facts!$A:$BB,33,FALSE)</f>
        <v>24954</v>
      </c>
      <c r="AL1816">
        <f>VLOOKUP($G1816,county_facts!$A:$BB,34,FALSE)</f>
        <v>61194</v>
      </c>
      <c r="AM1816">
        <f>VLOOKUP($G1816,county_facts!$A:$BB,35,FALSE)</f>
        <v>13.3</v>
      </c>
      <c r="AN1816">
        <f>VLOOKUP($G1816,county_facts!$A:$BB,36,FALSE)</f>
        <v>1703</v>
      </c>
      <c r="AO1816">
        <f>VLOOKUP($G1816,county_facts!$A:$BB,37,FALSE)</f>
        <v>21734</v>
      </c>
      <c r="AP1816">
        <f>VLOOKUP($G1816,county_facts!$A:$BB,38,FALSE)</f>
        <v>3.4</v>
      </c>
      <c r="AQ1816">
        <f>VLOOKUP($G1816,county_facts!$A:$BB,39,FALSE)</f>
        <v>9203</v>
      </c>
      <c r="AR1816">
        <f>VLOOKUP($G1816,county_facts!$A:$BB,40,FALSE)</f>
        <v>10231</v>
      </c>
      <c r="AS1816">
        <f>VLOOKUP($G1816,county_facts!$A:$BB,41,FALSE)</f>
        <v>0</v>
      </c>
      <c r="AT1816">
        <f>VLOOKUP($G1816,county_facts!$A:$BB,42,FALSE)</f>
        <v>0.9</v>
      </c>
      <c r="AU1816">
        <f>VLOOKUP($G1816,county_facts!$A:$BB,43,FALSE)</f>
        <v>0</v>
      </c>
      <c r="AV1816">
        <f>VLOOKUP($G1816,county_facts!$A:$BB,44,FALSE)</f>
        <v>0</v>
      </c>
      <c r="AW1816">
        <f>VLOOKUP($G1816,county_facts!$A:$BB,45,FALSE)</f>
        <v>0</v>
      </c>
      <c r="AX1816">
        <f>VLOOKUP($G1816,county_facts!$A:$BB,46,FALSE)</f>
        <v>27.2</v>
      </c>
      <c r="AY1816">
        <f>VLOOKUP($G1816,county_facts!$A:$BB,47,FALSE)</f>
        <v>1172591</v>
      </c>
      <c r="AZ1816">
        <f>VLOOKUP($G1816,county_facts!$A:$BB,48,FALSE)</f>
        <v>443125</v>
      </c>
      <c r="BA1816">
        <f>VLOOKUP($G1816,county_facts!$A:$BB,49,FALSE)</f>
        <v>943809</v>
      </c>
      <c r="BB1816">
        <f>VLOOKUP($G1816,county_facts!$A:$BB,50,FALSE)</f>
        <v>9770</v>
      </c>
      <c r="BC1816">
        <f>VLOOKUP($G1816,county_facts!$A:$BB,51,FALSE)</f>
        <v>93663</v>
      </c>
      <c r="BD1816">
        <f>VLOOKUP($G1816,county_facts!$A:$BB,52,FALSE)</f>
        <v>219</v>
      </c>
      <c r="BE1816">
        <f>VLOOKUP($G1816,county_facts!$A:$BB,53,FALSE)</f>
        <v>780.7</v>
      </c>
      <c r="BF1816">
        <f>VLOOKUP($G1816,county_facts!$A:$BB,54,FALSE)</f>
        <v>132.4</v>
      </c>
    </row>
    <row r="1817" spans="1:58" x14ac:dyDescent="0.3">
      <c r="A1817" t="s">
        <v>9</v>
      </c>
      <c r="B1817" t="s">
        <v>722</v>
      </c>
      <c r="C1817">
        <v>1482</v>
      </c>
      <c r="D1817" t="s">
        <v>622</v>
      </c>
      <c r="E1817">
        <v>3823</v>
      </c>
      <c r="F1817">
        <v>0.38765367499999998</v>
      </c>
      <c r="G1817">
        <v>48257</v>
      </c>
      <c r="H1817">
        <f>VLOOKUP($G1817,county_facts!$A:$BB,4,FALSE)</f>
        <v>111236</v>
      </c>
      <c r="I1817">
        <f>VLOOKUP($G1817,county_facts!$A:$BB,5,FALSE)</f>
        <v>103346</v>
      </c>
      <c r="J1817">
        <f>VLOOKUP($G1817,county_facts!$A:$BB,6,FALSE)</f>
        <v>7.6</v>
      </c>
      <c r="K1817">
        <f>VLOOKUP($G1817,county_facts!$A:$BB,7,FALSE)</f>
        <v>103350</v>
      </c>
      <c r="L1817">
        <f>VLOOKUP($G1817,county_facts!$A:$BB,8,FALSE)</f>
        <v>6.9</v>
      </c>
      <c r="M1817">
        <f>VLOOKUP($G1817,county_facts!$A:$BB,9,FALSE)</f>
        <v>27.6</v>
      </c>
      <c r="N1817">
        <f>VLOOKUP($G1817,county_facts!$A:$BB,10,FALSE)</f>
        <v>11.8</v>
      </c>
      <c r="O1817">
        <f>VLOOKUP($G1817,county_facts!$A:$BB,11,FALSE)</f>
        <v>50.8</v>
      </c>
      <c r="P1817">
        <f>VLOOKUP($G1817,county_facts!$A:$BB,12,FALSE)</f>
        <v>85.4</v>
      </c>
      <c r="Q1817">
        <f>VLOOKUP($G1817,county_facts!$A:$BB,13,FALSE)</f>
        <v>10.7</v>
      </c>
      <c r="R1817">
        <f>VLOOKUP($G1817,county_facts!$A:$BB,14,FALSE)</f>
        <v>1</v>
      </c>
      <c r="S1817">
        <f>VLOOKUP($G1817,county_facts!$A:$BB,15,FALSE)</f>
        <v>1</v>
      </c>
      <c r="T1817">
        <f>VLOOKUP($G1817,county_facts!$A:$BB,16,FALSE)</f>
        <v>0.1</v>
      </c>
      <c r="U1817">
        <f>VLOOKUP($G1817,county_facts!$A:$BB,17,FALSE)</f>
        <v>1.8</v>
      </c>
      <c r="V1817">
        <f>VLOOKUP($G1817,county_facts!$A:$BB,18,FALSE)</f>
        <v>19.399999999999999</v>
      </c>
      <c r="W1817">
        <f>VLOOKUP($G1817,county_facts!$A:$BB,19,FALSE)</f>
        <v>67.5</v>
      </c>
      <c r="X1817">
        <f>VLOOKUP($G1817,county_facts!$A:$BB,20,FALSE)</f>
        <v>83.7</v>
      </c>
      <c r="Y1817">
        <f>VLOOKUP($G1817,county_facts!$A:$BB,21,FALSE)</f>
        <v>7.3</v>
      </c>
      <c r="Z1817">
        <f>VLOOKUP($G1817,county_facts!$A:$BB,22,FALSE)</f>
        <v>15.5</v>
      </c>
      <c r="AA1817">
        <f>VLOOKUP($G1817,county_facts!$A:$BB,23,FALSE)</f>
        <v>82.5</v>
      </c>
      <c r="AB1817">
        <f>VLOOKUP($G1817,county_facts!$A:$BB,24,FALSE)</f>
        <v>17.600000000000001</v>
      </c>
      <c r="AC1817">
        <f>VLOOKUP($G1817,county_facts!$A:$BB,25,FALSE)</f>
        <v>6981</v>
      </c>
      <c r="AD1817">
        <f>VLOOKUP($G1817,county_facts!$A:$BB,26,FALSE)</f>
        <v>31.8</v>
      </c>
      <c r="AE1817">
        <f>VLOOKUP($G1817,county_facts!$A:$BB,27,FALSE)</f>
        <v>39192</v>
      </c>
      <c r="AF1817">
        <f>VLOOKUP($G1817,county_facts!$A:$BB,28,FALSE)</f>
        <v>77.8</v>
      </c>
      <c r="AG1817">
        <f>VLOOKUP($G1817,county_facts!$A:$BB,29,FALSE)</f>
        <v>7.3</v>
      </c>
      <c r="AH1817">
        <f>VLOOKUP($G1817,county_facts!$A:$BB,30,FALSE)</f>
        <v>129500</v>
      </c>
      <c r="AI1817">
        <f>VLOOKUP($G1817,county_facts!$A:$BB,31,FALSE)</f>
        <v>34922</v>
      </c>
      <c r="AJ1817">
        <f>VLOOKUP($G1817,county_facts!$A:$BB,32,FALSE)</f>
        <v>2.97</v>
      </c>
      <c r="AK1817">
        <f>VLOOKUP($G1817,county_facts!$A:$BB,33,FALSE)</f>
        <v>24954</v>
      </c>
      <c r="AL1817">
        <f>VLOOKUP($G1817,county_facts!$A:$BB,34,FALSE)</f>
        <v>61194</v>
      </c>
      <c r="AM1817">
        <f>VLOOKUP($G1817,county_facts!$A:$BB,35,FALSE)</f>
        <v>13.3</v>
      </c>
      <c r="AN1817">
        <f>VLOOKUP($G1817,county_facts!$A:$BB,36,FALSE)</f>
        <v>1703</v>
      </c>
      <c r="AO1817">
        <f>VLOOKUP($G1817,county_facts!$A:$BB,37,FALSE)</f>
        <v>21734</v>
      </c>
      <c r="AP1817">
        <f>VLOOKUP($G1817,county_facts!$A:$BB,38,FALSE)</f>
        <v>3.4</v>
      </c>
      <c r="AQ1817">
        <f>VLOOKUP($G1817,county_facts!$A:$BB,39,FALSE)</f>
        <v>9203</v>
      </c>
      <c r="AR1817">
        <f>VLOOKUP($G1817,county_facts!$A:$BB,40,FALSE)</f>
        <v>10231</v>
      </c>
      <c r="AS1817">
        <f>VLOOKUP($G1817,county_facts!$A:$BB,41,FALSE)</f>
        <v>0</v>
      </c>
      <c r="AT1817">
        <f>VLOOKUP($G1817,county_facts!$A:$BB,42,FALSE)</f>
        <v>0.9</v>
      </c>
      <c r="AU1817">
        <f>VLOOKUP($G1817,county_facts!$A:$BB,43,FALSE)</f>
        <v>0</v>
      </c>
      <c r="AV1817">
        <f>VLOOKUP($G1817,county_facts!$A:$BB,44,FALSE)</f>
        <v>0</v>
      </c>
      <c r="AW1817">
        <f>VLOOKUP($G1817,county_facts!$A:$BB,45,FALSE)</f>
        <v>0</v>
      </c>
      <c r="AX1817">
        <f>VLOOKUP($G1817,county_facts!$A:$BB,46,FALSE)</f>
        <v>27.2</v>
      </c>
      <c r="AY1817">
        <f>VLOOKUP($G1817,county_facts!$A:$BB,47,FALSE)</f>
        <v>1172591</v>
      </c>
      <c r="AZ1817">
        <f>VLOOKUP($G1817,county_facts!$A:$BB,48,FALSE)</f>
        <v>443125</v>
      </c>
      <c r="BA1817">
        <f>VLOOKUP($G1817,county_facts!$A:$BB,49,FALSE)</f>
        <v>943809</v>
      </c>
      <c r="BB1817">
        <f>VLOOKUP($G1817,county_facts!$A:$BB,50,FALSE)</f>
        <v>9770</v>
      </c>
      <c r="BC1817">
        <f>VLOOKUP($G1817,county_facts!$A:$BB,51,FALSE)</f>
        <v>93663</v>
      </c>
      <c r="BD1817">
        <f>VLOOKUP($G1817,county_facts!$A:$BB,52,FALSE)</f>
        <v>219</v>
      </c>
      <c r="BE1817">
        <f>VLOOKUP($G1817,county_facts!$A:$BB,53,FALSE)</f>
        <v>780.7</v>
      </c>
      <c r="BF1817">
        <f>VLOOKUP($G1817,county_facts!$A:$BB,54,FALSE)</f>
        <v>132.4</v>
      </c>
    </row>
    <row r="1818" spans="1:58" x14ac:dyDescent="0.3">
      <c r="A1818" t="s">
        <v>6</v>
      </c>
      <c r="B1818" t="s">
        <v>723</v>
      </c>
      <c r="C1818">
        <v>209</v>
      </c>
      <c r="D1818" t="s">
        <v>622</v>
      </c>
      <c r="E1818">
        <v>356</v>
      </c>
      <c r="F1818">
        <v>0.58707865199999998</v>
      </c>
      <c r="G1818">
        <v>48255</v>
      </c>
      <c r="H1818">
        <f>VLOOKUP($G1818,county_facts!$A:$BB,4,FALSE)</f>
        <v>14906</v>
      </c>
      <c r="I1818">
        <f>VLOOKUP($G1818,county_facts!$A:$BB,5,FALSE)</f>
        <v>14824</v>
      </c>
      <c r="J1818">
        <f>VLOOKUP($G1818,county_facts!$A:$BB,6,FALSE)</f>
        <v>0.6</v>
      </c>
      <c r="K1818">
        <f>VLOOKUP($G1818,county_facts!$A:$BB,7,FALSE)</f>
        <v>14824</v>
      </c>
      <c r="L1818">
        <f>VLOOKUP($G1818,county_facts!$A:$BB,8,FALSE)</f>
        <v>5.8</v>
      </c>
      <c r="M1818">
        <f>VLOOKUP($G1818,county_facts!$A:$BB,9,FALSE)</f>
        <v>21.2</v>
      </c>
      <c r="N1818">
        <f>VLOOKUP($G1818,county_facts!$A:$BB,10,FALSE)</f>
        <v>14.5</v>
      </c>
      <c r="O1818">
        <f>VLOOKUP($G1818,county_facts!$A:$BB,11,FALSE)</f>
        <v>41.7</v>
      </c>
      <c r="P1818">
        <f>VLOOKUP($G1818,county_facts!$A:$BB,12,FALSE)</f>
        <v>89</v>
      </c>
      <c r="Q1818">
        <f>VLOOKUP($G1818,county_facts!$A:$BB,13,FALSE)</f>
        <v>8.6999999999999993</v>
      </c>
      <c r="R1818">
        <f>VLOOKUP($G1818,county_facts!$A:$BB,14,FALSE)</f>
        <v>1.1000000000000001</v>
      </c>
      <c r="S1818">
        <f>VLOOKUP($G1818,county_facts!$A:$BB,15,FALSE)</f>
        <v>0.4</v>
      </c>
      <c r="T1818">
        <f>VLOOKUP($G1818,county_facts!$A:$BB,16,FALSE)</f>
        <v>0</v>
      </c>
      <c r="U1818">
        <f>VLOOKUP($G1818,county_facts!$A:$BB,17,FALSE)</f>
        <v>0.8</v>
      </c>
      <c r="V1818">
        <f>VLOOKUP($G1818,county_facts!$A:$BB,18,FALSE)</f>
        <v>52.5</v>
      </c>
      <c r="W1818">
        <f>VLOOKUP($G1818,county_facts!$A:$BB,19,FALSE)</f>
        <v>38.5</v>
      </c>
      <c r="X1818">
        <f>VLOOKUP($G1818,county_facts!$A:$BB,20,FALSE)</f>
        <v>83</v>
      </c>
      <c r="Y1818">
        <f>VLOOKUP($G1818,county_facts!$A:$BB,21,FALSE)</f>
        <v>5.7</v>
      </c>
      <c r="Z1818">
        <f>VLOOKUP($G1818,county_facts!$A:$BB,22,FALSE)</f>
        <v>34.700000000000003</v>
      </c>
      <c r="AA1818">
        <f>VLOOKUP($G1818,county_facts!$A:$BB,23,FALSE)</f>
        <v>70.8</v>
      </c>
      <c r="AB1818">
        <f>VLOOKUP($G1818,county_facts!$A:$BB,24,FALSE)</f>
        <v>11.2</v>
      </c>
      <c r="AC1818">
        <f>VLOOKUP($G1818,county_facts!$A:$BB,25,FALSE)</f>
        <v>1196</v>
      </c>
      <c r="AD1818">
        <f>VLOOKUP($G1818,county_facts!$A:$BB,26,FALSE)</f>
        <v>21.7</v>
      </c>
      <c r="AE1818">
        <f>VLOOKUP($G1818,county_facts!$A:$BB,27,FALSE)</f>
        <v>5813</v>
      </c>
      <c r="AF1818">
        <f>VLOOKUP($G1818,county_facts!$A:$BB,28,FALSE)</f>
        <v>72.3</v>
      </c>
      <c r="AG1818">
        <f>VLOOKUP($G1818,county_facts!$A:$BB,29,FALSE)</f>
        <v>9.5</v>
      </c>
      <c r="AH1818">
        <f>VLOOKUP($G1818,county_facts!$A:$BB,30,FALSE)</f>
        <v>75000</v>
      </c>
      <c r="AI1818">
        <f>VLOOKUP($G1818,county_facts!$A:$BB,31,FALSE)</f>
        <v>4497</v>
      </c>
      <c r="AJ1818">
        <f>VLOOKUP($G1818,county_facts!$A:$BB,32,FALSE)</f>
        <v>2.54</v>
      </c>
      <c r="AK1818">
        <f>VLOOKUP($G1818,county_facts!$A:$BB,33,FALSE)</f>
        <v>19899</v>
      </c>
      <c r="AL1818">
        <f>VLOOKUP($G1818,county_facts!$A:$BB,34,FALSE)</f>
        <v>42862</v>
      </c>
      <c r="AM1818">
        <f>VLOOKUP($G1818,county_facts!$A:$BB,35,FALSE)</f>
        <v>23.3</v>
      </c>
      <c r="AN1818">
        <f>VLOOKUP($G1818,county_facts!$A:$BB,36,FALSE)</f>
        <v>303</v>
      </c>
      <c r="AO1818">
        <f>VLOOKUP($G1818,county_facts!$A:$BB,37,FALSE)</f>
        <v>3634</v>
      </c>
      <c r="AP1818">
        <f>VLOOKUP($G1818,county_facts!$A:$BB,38,FALSE)</f>
        <v>17.899999999999999</v>
      </c>
      <c r="AQ1818">
        <f>VLOOKUP($G1818,county_facts!$A:$BB,39,FALSE)</f>
        <v>970</v>
      </c>
      <c r="AR1818">
        <f>VLOOKUP($G1818,county_facts!$A:$BB,40,FALSE)</f>
        <v>1150</v>
      </c>
      <c r="AS1818">
        <f>VLOOKUP($G1818,county_facts!$A:$BB,41,FALSE)</f>
        <v>0</v>
      </c>
      <c r="AT1818">
        <f>VLOOKUP($G1818,county_facts!$A:$BB,42,FALSE)</f>
        <v>0</v>
      </c>
      <c r="AU1818">
        <f>VLOOKUP($G1818,county_facts!$A:$BB,43,FALSE)</f>
        <v>0</v>
      </c>
      <c r="AV1818">
        <f>VLOOKUP($G1818,county_facts!$A:$BB,44,FALSE)</f>
        <v>0</v>
      </c>
      <c r="AW1818">
        <f>VLOOKUP($G1818,county_facts!$A:$BB,45,FALSE)</f>
        <v>0</v>
      </c>
      <c r="AX1818">
        <f>VLOOKUP($G1818,county_facts!$A:$BB,46,FALSE)</f>
        <v>0</v>
      </c>
      <c r="AY1818">
        <f>VLOOKUP($G1818,county_facts!$A:$BB,47,FALSE)</f>
        <v>0</v>
      </c>
      <c r="AZ1818">
        <f>VLOOKUP($G1818,county_facts!$A:$BB,48,FALSE)</f>
        <v>40670</v>
      </c>
      <c r="BA1818">
        <f>VLOOKUP($G1818,county_facts!$A:$BB,49,FALSE)</f>
        <v>101827</v>
      </c>
      <c r="BB1818">
        <f>VLOOKUP($G1818,county_facts!$A:$BB,50,FALSE)</f>
        <v>6766</v>
      </c>
      <c r="BC1818">
        <f>VLOOKUP($G1818,county_facts!$A:$BB,51,FALSE)</f>
        <v>8635</v>
      </c>
      <c r="BD1818">
        <f>VLOOKUP($G1818,county_facts!$A:$BB,52,FALSE)</f>
        <v>78</v>
      </c>
      <c r="BE1818">
        <f>VLOOKUP($G1818,county_facts!$A:$BB,53,FALSE)</f>
        <v>747.56</v>
      </c>
      <c r="BF1818">
        <f>VLOOKUP($G1818,county_facts!$A:$BB,54,FALSE)</f>
        <v>19.8</v>
      </c>
    </row>
    <row r="1819" spans="1:58" x14ac:dyDescent="0.3">
      <c r="A1819" t="s">
        <v>9</v>
      </c>
      <c r="B1819" t="s">
        <v>723</v>
      </c>
      <c r="C1819">
        <v>147</v>
      </c>
      <c r="D1819" t="s">
        <v>622</v>
      </c>
      <c r="E1819">
        <v>356</v>
      </c>
      <c r="F1819">
        <v>0.41292134800000002</v>
      </c>
      <c r="G1819">
        <v>48255</v>
      </c>
      <c r="H1819">
        <f>VLOOKUP($G1819,county_facts!$A:$BB,4,FALSE)</f>
        <v>14906</v>
      </c>
      <c r="I1819">
        <f>VLOOKUP($G1819,county_facts!$A:$BB,5,FALSE)</f>
        <v>14824</v>
      </c>
      <c r="J1819">
        <f>VLOOKUP($G1819,county_facts!$A:$BB,6,FALSE)</f>
        <v>0.6</v>
      </c>
      <c r="K1819">
        <f>VLOOKUP($G1819,county_facts!$A:$BB,7,FALSE)</f>
        <v>14824</v>
      </c>
      <c r="L1819">
        <f>VLOOKUP($G1819,county_facts!$A:$BB,8,FALSE)</f>
        <v>5.8</v>
      </c>
      <c r="M1819">
        <f>VLOOKUP($G1819,county_facts!$A:$BB,9,FALSE)</f>
        <v>21.2</v>
      </c>
      <c r="N1819">
        <f>VLOOKUP($G1819,county_facts!$A:$BB,10,FALSE)</f>
        <v>14.5</v>
      </c>
      <c r="O1819">
        <f>VLOOKUP($G1819,county_facts!$A:$BB,11,FALSE)</f>
        <v>41.7</v>
      </c>
      <c r="P1819">
        <f>VLOOKUP($G1819,county_facts!$A:$BB,12,FALSE)</f>
        <v>89</v>
      </c>
      <c r="Q1819">
        <f>VLOOKUP($G1819,county_facts!$A:$BB,13,FALSE)</f>
        <v>8.6999999999999993</v>
      </c>
      <c r="R1819">
        <f>VLOOKUP($G1819,county_facts!$A:$BB,14,FALSE)</f>
        <v>1.1000000000000001</v>
      </c>
      <c r="S1819">
        <f>VLOOKUP($G1819,county_facts!$A:$BB,15,FALSE)</f>
        <v>0.4</v>
      </c>
      <c r="T1819">
        <f>VLOOKUP($G1819,county_facts!$A:$BB,16,FALSE)</f>
        <v>0</v>
      </c>
      <c r="U1819">
        <f>VLOOKUP($G1819,county_facts!$A:$BB,17,FALSE)</f>
        <v>0.8</v>
      </c>
      <c r="V1819">
        <f>VLOOKUP($G1819,county_facts!$A:$BB,18,FALSE)</f>
        <v>52.5</v>
      </c>
      <c r="W1819">
        <f>VLOOKUP($G1819,county_facts!$A:$BB,19,FALSE)</f>
        <v>38.5</v>
      </c>
      <c r="X1819">
        <f>VLOOKUP($G1819,county_facts!$A:$BB,20,FALSE)</f>
        <v>83</v>
      </c>
      <c r="Y1819">
        <f>VLOOKUP($G1819,county_facts!$A:$BB,21,FALSE)</f>
        <v>5.7</v>
      </c>
      <c r="Z1819">
        <f>VLOOKUP($G1819,county_facts!$A:$BB,22,FALSE)</f>
        <v>34.700000000000003</v>
      </c>
      <c r="AA1819">
        <f>VLOOKUP($G1819,county_facts!$A:$BB,23,FALSE)</f>
        <v>70.8</v>
      </c>
      <c r="AB1819">
        <f>VLOOKUP($G1819,county_facts!$A:$BB,24,FALSE)</f>
        <v>11.2</v>
      </c>
      <c r="AC1819">
        <f>VLOOKUP($G1819,county_facts!$A:$BB,25,FALSE)</f>
        <v>1196</v>
      </c>
      <c r="AD1819">
        <f>VLOOKUP($G1819,county_facts!$A:$BB,26,FALSE)</f>
        <v>21.7</v>
      </c>
      <c r="AE1819">
        <f>VLOOKUP($G1819,county_facts!$A:$BB,27,FALSE)</f>
        <v>5813</v>
      </c>
      <c r="AF1819">
        <f>VLOOKUP($G1819,county_facts!$A:$BB,28,FALSE)</f>
        <v>72.3</v>
      </c>
      <c r="AG1819">
        <f>VLOOKUP($G1819,county_facts!$A:$BB,29,FALSE)</f>
        <v>9.5</v>
      </c>
      <c r="AH1819">
        <f>VLOOKUP($G1819,county_facts!$A:$BB,30,FALSE)</f>
        <v>75000</v>
      </c>
      <c r="AI1819">
        <f>VLOOKUP($G1819,county_facts!$A:$BB,31,FALSE)</f>
        <v>4497</v>
      </c>
      <c r="AJ1819">
        <f>VLOOKUP($G1819,county_facts!$A:$BB,32,FALSE)</f>
        <v>2.54</v>
      </c>
      <c r="AK1819">
        <f>VLOOKUP($G1819,county_facts!$A:$BB,33,FALSE)</f>
        <v>19899</v>
      </c>
      <c r="AL1819">
        <f>VLOOKUP($G1819,county_facts!$A:$BB,34,FALSE)</f>
        <v>42862</v>
      </c>
      <c r="AM1819">
        <f>VLOOKUP($G1819,county_facts!$A:$BB,35,FALSE)</f>
        <v>23.3</v>
      </c>
      <c r="AN1819">
        <f>VLOOKUP($G1819,county_facts!$A:$BB,36,FALSE)</f>
        <v>303</v>
      </c>
      <c r="AO1819">
        <f>VLOOKUP($G1819,county_facts!$A:$BB,37,FALSE)</f>
        <v>3634</v>
      </c>
      <c r="AP1819">
        <f>VLOOKUP($G1819,county_facts!$A:$BB,38,FALSE)</f>
        <v>17.899999999999999</v>
      </c>
      <c r="AQ1819">
        <f>VLOOKUP($G1819,county_facts!$A:$BB,39,FALSE)</f>
        <v>970</v>
      </c>
      <c r="AR1819">
        <f>VLOOKUP($G1819,county_facts!$A:$BB,40,FALSE)</f>
        <v>1150</v>
      </c>
      <c r="AS1819">
        <f>VLOOKUP($G1819,county_facts!$A:$BB,41,FALSE)</f>
        <v>0</v>
      </c>
      <c r="AT1819">
        <f>VLOOKUP($G1819,county_facts!$A:$BB,42,FALSE)</f>
        <v>0</v>
      </c>
      <c r="AU1819">
        <f>VLOOKUP($G1819,county_facts!$A:$BB,43,FALSE)</f>
        <v>0</v>
      </c>
      <c r="AV1819">
        <f>VLOOKUP($G1819,county_facts!$A:$BB,44,FALSE)</f>
        <v>0</v>
      </c>
      <c r="AW1819">
        <f>VLOOKUP($G1819,county_facts!$A:$BB,45,FALSE)</f>
        <v>0</v>
      </c>
      <c r="AX1819">
        <f>VLOOKUP($G1819,county_facts!$A:$BB,46,FALSE)</f>
        <v>0</v>
      </c>
      <c r="AY1819">
        <f>VLOOKUP($G1819,county_facts!$A:$BB,47,FALSE)</f>
        <v>0</v>
      </c>
      <c r="AZ1819">
        <f>VLOOKUP($G1819,county_facts!$A:$BB,48,FALSE)</f>
        <v>40670</v>
      </c>
      <c r="BA1819">
        <f>VLOOKUP($G1819,county_facts!$A:$BB,49,FALSE)</f>
        <v>101827</v>
      </c>
      <c r="BB1819">
        <f>VLOOKUP($G1819,county_facts!$A:$BB,50,FALSE)</f>
        <v>6766</v>
      </c>
      <c r="BC1819">
        <f>VLOOKUP($G1819,county_facts!$A:$BB,51,FALSE)</f>
        <v>8635</v>
      </c>
      <c r="BD1819">
        <f>VLOOKUP($G1819,county_facts!$A:$BB,52,FALSE)</f>
        <v>78</v>
      </c>
      <c r="BE1819">
        <f>VLOOKUP($G1819,county_facts!$A:$BB,53,FALSE)</f>
        <v>747.56</v>
      </c>
      <c r="BF1819">
        <f>VLOOKUP($G1819,county_facts!$A:$BB,54,FALSE)</f>
        <v>19.8</v>
      </c>
    </row>
    <row r="1820" spans="1:58" x14ac:dyDescent="0.3">
      <c r="A1820" t="s">
        <v>6</v>
      </c>
      <c r="B1820" t="s">
        <v>277</v>
      </c>
      <c r="C1820">
        <v>155</v>
      </c>
      <c r="D1820" t="s">
        <v>622</v>
      </c>
      <c r="E1820">
        <v>238</v>
      </c>
      <c r="F1820">
        <v>0.65126050400000002</v>
      </c>
      <c r="G1820">
        <v>48253</v>
      </c>
      <c r="H1820">
        <f>VLOOKUP($G1820,county_facts!$A:$BB,4,FALSE)</f>
        <v>19936</v>
      </c>
      <c r="I1820">
        <f>VLOOKUP($G1820,county_facts!$A:$BB,5,FALSE)</f>
        <v>20198</v>
      </c>
      <c r="J1820">
        <f>VLOOKUP($G1820,county_facts!$A:$BB,6,FALSE)</f>
        <v>-1.3</v>
      </c>
      <c r="K1820">
        <f>VLOOKUP($G1820,county_facts!$A:$BB,7,FALSE)</f>
        <v>20202</v>
      </c>
      <c r="L1820">
        <f>VLOOKUP($G1820,county_facts!$A:$BB,8,FALSE)</f>
        <v>4.8</v>
      </c>
      <c r="M1820">
        <f>VLOOKUP($G1820,county_facts!$A:$BB,9,FALSE)</f>
        <v>17.8</v>
      </c>
      <c r="N1820">
        <f>VLOOKUP($G1820,county_facts!$A:$BB,10,FALSE)</f>
        <v>14.4</v>
      </c>
      <c r="O1820">
        <f>VLOOKUP($G1820,county_facts!$A:$BB,11,FALSE)</f>
        <v>37.1</v>
      </c>
      <c r="P1820">
        <f>VLOOKUP($G1820,county_facts!$A:$BB,12,FALSE)</f>
        <v>83.2</v>
      </c>
      <c r="Q1820">
        <f>VLOOKUP($G1820,county_facts!$A:$BB,13,FALSE)</f>
        <v>13.4</v>
      </c>
      <c r="R1820">
        <f>VLOOKUP($G1820,county_facts!$A:$BB,14,FALSE)</f>
        <v>1.3</v>
      </c>
      <c r="S1820">
        <f>VLOOKUP($G1820,county_facts!$A:$BB,15,FALSE)</f>
        <v>0.7</v>
      </c>
      <c r="T1820">
        <f>VLOOKUP($G1820,county_facts!$A:$BB,16,FALSE)</f>
        <v>0</v>
      </c>
      <c r="U1820">
        <f>VLOOKUP($G1820,county_facts!$A:$BB,17,FALSE)</f>
        <v>1.4</v>
      </c>
      <c r="V1820">
        <f>VLOOKUP($G1820,county_facts!$A:$BB,18,FALSE)</f>
        <v>27.1</v>
      </c>
      <c r="W1820">
        <f>VLOOKUP($G1820,county_facts!$A:$BB,19,FALSE)</f>
        <v>59</v>
      </c>
      <c r="X1820">
        <f>VLOOKUP($G1820,county_facts!$A:$BB,20,FALSE)</f>
        <v>77.900000000000006</v>
      </c>
      <c r="Y1820">
        <f>VLOOKUP($G1820,county_facts!$A:$BB,21,FALSE)</f>
        <v>3.7</v>
      </c>
      <c r="Z1820">
        <f>VLOOKUP($G1820,county_facts!$A:$BB,22,FALSE)</f>
        <v>19.3</v>
      </c>
      <c r="AA1820">
        <f>VLOOKUP($G1820,county_facts!$A:$BB,23,FALSE)</f>
        <v>72.400000000000006</v>
      </c>
      <c r="AB1820">
        <f>VLOOKUP($G1820,county_facts!$A:$BB,24,FALSE)</f>
        <v>8.9</v>
      </c>
      <c r="AC1820">
        <f>VLOOKUP($G1820,county_facts!$A:$BB,25,FALSE)</f>
        <v>1808</v>
      </c>
      <c r="AD1820">
        <f>VLOOKUP($G1820,county_facts!$A:$BB,26,FALSE)</f>
        <v>23.4</v>
      </c>
      <c r="AE1820">
        <f>VLOOKUP($G1820,county_facts!$A:$BB,27,FALSE)</f>
        <v>7402</v>
      </c>
      <c r="AF1820">
        <f>VLOOKUP($G1820,county_facts!$A:$BB,28,FALSE)</f>
        <v>80.2</v>
      </c>
      <c r="AG1820">
        <f>VLOOKUP($G1820,county_facts!$A:$BB,29,FALSE)</f>
        <v>3.6</v>
      </c>
      <c r="AH1820">
        <f>VLOOKUP($G1820,county_facts!$A:$BB,30,FALSE)</f>
        <v>61500</v>
      </c>
      <c r="AI1820">
        <f>VLOOKUP($G1820,county_facts!$A:$BB,31,FALSE)</f>
        <v>5641</v>
      </c>
      <c r="AJ1820">
        <f>VLOOKUP($G1820,county_facts!$A:$BB,32,FALSE)</f>
        <v>2.33</v>
      </c>
      <c r="AK1820">
        <f>VLOOKUP($G1820,county_facts!$A:$BB,33,FALSE)</f>
        <v>14827</v>
      </c>
      <c r="AL1820">
        <f>VLOOKUP($G1820,county_facts!$A:$BB,34,FALSE)</f>
        <v>41297</v>
      </c>
      <c r="AM1820">
        <f>VLOOKUP($G1820,county_facts!$A:$BB,35,FALSE)</f>
        <v>18.5</v>
      </c>
      <c r="AN1820">
        <f>VLOOKUP($G1820,county_facts!$A:$BB,36,FALSE)</f>
        <v>279</v>
      </c>
      <c r="AO1820">
        <f>VLOOKUP($G1820,county_facts!$A:$BB,37,FALSE)</f>
        <v>2571</v>
      </c>
      <c r="AP1820">
        <f>VLOOKUP($G1820,county_facts!$A:$BB,38,FALSE)</f>
        <v>0.5</v>
      </c>
      <c r="AQ1820">
        <f>VLOOKUP($G1820,county_facts!$A:$BB,39,FALSE)</f>
        <v>1195</v>
      </c>
      <c r="AR1820">
        <f>VLOOKUP($G1820,county_facts!$A:$BB,40,FALSE)</f>
        <v>1607</v>
      </c>
      <c r="AS1820">
        <f>VLOOKUP($G1820,county_facts!$A:$BB,41,FALSE)</f>
        <v>0</v>
      </c>
      <c r="AT1820">
        <f>VLOOKUP($G1820,county_facts!$A:$BB,42,FALSE)</f>
        <v>0</v>
      </c>
      <c r="AU1820">
        <f>VLOOKUP($G1820,county_facts!$A:$BB,43,FALSE)</f>
        <v>0</v>
      </c>
      <c r="AV1820">
        <f>VLOOKUP($G1820,county_facts!$A:$BB,44,FALSE)</f>
        <v>0</v>
      </c>
      <c r="AW1820">
        <f>VLOOKUP($G1820,county_facts!$A:$BB,45,FALSE)</f>
        <v>0</v>
      </c>
      <c r="AX1820">
        <f>VLOOKUP($G1820,county_facts!$A:$BB,46,FALSE)</f>
        <v>17.600000000000001</v>
      </c>
      <c r="AY1820">
        <f>VLOOKUP($G1820,county_facts!$A:$BB,47,FALSE)</f>
        <v>0</v>
      </c>
      <c r="AZ1820">
        <f>VLOOKUP($G1820,county_facts!$A:$BB,48,FALSE)</f>
        <v>378967</v>
      </c>
      <c r="BA1820">
        <f>VLOOKUP($G1820,county_facts!$A:$BB,49,FALSE)</f>
        <v>163334</v>
      </c>
      <c r="BB1820">
        <f>VLOOKUP($G1820,county_facts!$A:$BB,50,FALSE)</f>
        <v>8527</v>
      </c>
      <c r="BC1820">
        <f>VLOOKUP($G1820,county_facts!$A:$BB,51,FALSE)</f>
        <v>4601</v>
      </c>
      <c r="BD1820">
        <f>VLOOKUP($G1820,county_facts!$A:$BB,52,FALSE)</f>
        <v>1</v>
      </c>
      <c r="BE1820">
        <f>VLOOKUP($G1820,county_facts!$A:$BB,53,FALSE)</f>
        <v>928.55</v>
      </c>
      <c r="BF1820">
        <f>VLOOKUP($G1820,county_facts!$A:$BB,54,FALSE)</f>
        <v>21.8</v>
      </c>
    </row>
    <row r="1821" spans="1:58" x14ac:dyDescent="0.3">
      <c r="A1821" t="s">
        <v>9</v>
      </c>
      <c r="B1821" t="s">
        <v>277</v>
      </c>
      <c r="C1821">
        <v>83</v>
      </c>
      <c r="D1821" t="s">
        <v>622</v>
      </c>
      <c r="E1821">
        <v>238</v>
      </c>
      <c r="F1821">
        <v>0.34873949599999998</v>
      </c>
      <c r="G1821">
        <v>48253</v>
      </c>
      <c r="H1821">
        <f>VLOOKUP($G1821,county_facts!$A:$BB,4,FALSE)</f>
        <v>19936</v>
      </c>
      <c r="I1821">
        <f>VLOOKUP($G1821,county_facts!$A:$BB,5,FALSE)</f>
        <v>20198</v>
      </c>
      <c r="J1821">
        <f>VLOOKUP($G1821,county_facts!$A:$BB,6,FALSE)</f>
        <v>-1.3</v>
      </c>
      <c r="K1821">
        <f>VLOOKUP($G1821,county_facts!$A:$BB,7,FALSE)</f>
        <v>20202</v>
      </c>
      <c r="L1821">
        <f>VLOOKUP($G1821,county_facts!$A:$BB,8,FALSE)</f>
        <v>4.8</v>
      </c>
      <c r="M1821">
        <f>VLOOKUP($G1821,county_facts!$A:$BB,9,FALSE)</f>
        <v>17.8</v>
      </c>
      <c r="N1821">
        <f>VLOOKUP($G1821,county_facts!$A:$BB,10,FALSE)</f>
        <v>14.4</v>
      </c>
      <c r="O1821">
        <f>VLOOKUP($G1821,county_facts!$A:$BB,11,FALSE)</f>
        <v>37.1</v>
      </c>
      <c r="P1821">
        <f>VLOOKUP($G1821,county_facts!$A:$BB,12,FALSE)</f>
        <v>83.2</v>
      </c>
      <c r="Q1821">
        <f>VLOOKUP($G1821,county_facts!$A:$BB,13,FALSE)</f>
        <v>13.4</v>
      </c>
      <c r="R1821">
        <f>VLOOKUP($G1821,county_facts!$A:$BB,14,FALSE)</f>
        <v>1.3</v>
      </c>
      <c r="S1821">
        <f>VLOOKUP($G1821,county_facts!$A:$BB,15,FALSE)</f>
        <v>0.7</v>
      </c>
      <c r="T1821">
        <f>VLOOKUP($G1821,county_facts!$A:$BB,16,FALSE)</f>
        <v>0</v>
      </c>
      <c r="U1821">
        <f>VLOOKUP($G1821,county_facts!$A:$BB,17,FALSE)</f>
        <v>1.4</v>
      </c>
      <c r="V1821">
        <f>VLOOKUP($G1821,county_facts!$A:$BB,18,FALSE)</f>
        <v>27.1</v>
      </c>
      <c r="W1821">
        <f>VLOOKUP($G1821,county_facts!$A:$BB,19,FALSE)</f>
        <v>59</v>
      </c>
      <c r="X1821">
        <f>VLOOKUP($G1821,county_facts!$A:$BB,20,FALSE)</f>
        <v>77.900000000000006</v>
      </c>
      <c r="Y1821">
        <f>VLOOKUP($G1821,county_facts!$A:$BB,21,FALSE)</f>
        <v>3.7</v>
      </c>
      <c r="Z1821">
        <f>VLOOKUP($G1821,county_facts!$A:$BB,22,FALSE)</f>
        <v>19.3</v>
      </c>
      <c r="AA1821">
        <f>VLOOKUP($G1821,county_facts!$A:$BB,23,FALSE)</f>
        <v>72.400000000000006</v>
      </c>
      <c r="AB1821">
        <f>VLOOKUP($G1821,county_facts!$A:$BB,24,FALSE)</f>
        <v>8.9</v>
      </c>
      <c r="AC1821">
        <f>VLOOKUP($G1821,county_facts!$A:$BB,25,FALSE)</f>
        <v>1808</v>
      </c>
      <c r="AD1821">
        <f>VLOOKUP($G1821,county_facts!$A:$BB,26,FALSE)</f>
        <v>23.4</v>
      </c>
      <c r="AE1821">
        <f>VLOOKUP($G1821,county_facts!$A:$BB,27,FALSE)</f>
        <v>7402</v>
      </c>
      <c r="AF1821">
        <f>VLOOKUP($G1821,county_facts!$A:$BB,28,FALSE)</f>
        <v>80.2</v>
      </c>
      <c r="AG1821">
        <f>VLOOKUP($G1821,county_facts!$A:$BB,29,FALSE)</f>
        <v>3.6</v>
      </c>
      <c r="AH1821">
        <f>VLOOKUP($G1821,county_facts!$A:$BB,30,FALSE)</f>
        <v>61500</v>
      </c>
      <c r="AI1821">
        <f>VLOOKUP($G1821,county_facts!$A:$BB,31,FALSE)</f>
        <v>5641</v>
      </c>
      <c r="AJ1821">
        <f>VLOOKUP($G1821,county_facts!$A:$BB,32,FALSE)</f>
        <v>2.33</v>
      </c>
      <c r="AK1821">
        <f>VLOOKUP($G1821,county_facts!$A:$BB,33,FALSE)</f>
        <v>14827</v>
      </c>
      <c r="AL1821">
        <f>VLOOKUP($G1821,county_facts!$A:$BB,34,FALSE)</f>
        <v>41297</v>
      </c>
      <c r="AM1821">
        <f>VLOOKUP($G1821,county_facts!$A:$BB,35,FALSE)</f>
        <v>18.5</v>
      </c>
      <c r="AN1821">
        <f>VLOOKUP($G1821,county_facts!$A:$BB,36,FALSE)</f>
        <v>279</v>
      </c>
      <c r="AO1821">
        <f>VLOOKUP($G1821,county_facts!$A:$BB,37,FALSE)</f>
        <v>2571</v>
      </c>
      <c r="AP1821">
        <f>VLOOKUP($G1821,county_facts!$A:$BB,38,FALSE)</f>
        <v>0.5</v>
      </c>
      <c r="AQ1821">
        <f>VLOOKUP($G1821,county_facts!$A:$BB,39,FALSE)</f>
        <v>1195</v>
      </c>
      <c r="AR1821">
        <f>VLOOKUP($G1821,county_facts!$A:$BB,40,FALSE)</f>
        <v>1607</v>
      </c>
      <c r="AS1821">
        <f>VLOOKUP($G1821,county_facts!$A:$BB,41,FALSE)</f>
        <v>0</v>
      </c>
      <c r="AT1821">
        <f>VLOOKUP($G1821,county_facts!$A:$BB,42,FALSE)</f>
        <v>0</v>
      </c>
      <c r="AU1821">
        <f>VLOOKUP($G1821,county_facts!$A:$BB,43,FALSE)</f>
        <v>0</v>
      </c>
      <c r="AV1821">
        <f>VLOOKUP($G1821,county_facts!$A:$BB,44,FALSE)</f>
        <v>0</v>
      </c>
      <c r="AW1821">
        <f>VLOOKUP($G1821,county_facts!$A:$BB,45,FALSE)</f>
        <v>0</v>
      </c>
      <c r="AX1821">
        <f>VLOOKUP($G1821,county_facts!$A:$BB,46,FALSE)</f>
        <v>17.600000000000001</v>
      </c>
      <c r="AY1821">
        <f>VLOOKUP($G1821,county_facts!$A:$BB,47,FALSE)</f>
        <v>0</v>
      </c>
      <c r="AZ1821">
        <f>VLOOKUP($G1821,county_facts!$A:$BB,48,FALSE)</f>
        <v>378967</v>
      </c>
      <c r="BA1821">
        <f>VLOOKUP($G1821,county_facts!$A:$BB,49,FALSE)</f>
        <v>163334</v>
      </c>
      <c r="BB1821">
        <f>VLOOKUP($G1821,county_facts!$A:$BB,50,FALSE)</f>
        <v>8527</v>
      </c>
      <c r="BC1821">
        <f>VLOOKUP($G1821,county_facts!$A:$BB,51,FALSE)</f>
        <v>4601</v>
      </c>
      <c r="BD1821">
        <f>VLOOKUP($G1821,county_facts!$A:$BB,52,FALSE)</f>
        <v>1</v>
      </c>
      <c r="BE1821">
        <f>VLOOKUP($G1821,county_facts!$A:$BB,53,FALSE)</f>
        <v>928.55</v>
      </c>
      <c r="BF1821">
        <f>VLOOKUP($G1821,county_facts!$A:$BB,54,FALSE)</f>
        <v>21.8</v>
      </c>
    </row>
    <row r="1822" spans="1:58" x14ac:dyDescent="0.3">
      <c r="A1822" t="s">
        <v>6</v>
      </c>
      <c r="B1822" t="s">
        <v>103</v>
      </c>
      <c r="C1822">
        <v>2317</v>
      </c>
      <c r="D1822" t="s">
        <v>622</v>
      </c>
      <c r="E1822">
        <v>4092</v>
      </c>
      <c r="F1822">
        <v>0.56622678400000004</v>
      </c>
      <c r="G1822">
        <v>48251</v>
      </c>
      <c r="H1822">
        <f>VLOOKUP($G1822,county_facts!$A:$BB,4,FALSE)</f>
        <v>157456</v>
      </c>
      <c r="I1822">
        <f>VLOOKUP($G1822,county_facts!$A:$BB,5,FALSE)</f>
        <v>150943</v>
      </c>
      <c r="J1822">
        <f>VLOOKUP($G1822,county_facts!$A:$BB,6,FALSE)</f>
        <v>4.3</v>
      </c>
      <c r="K1822">
        <f>VLOOKUP($G1822,county_facts!$A:$BB,7,FALSE)</f>
        <v>150934</v>
      </c>
      <c r="L1822">
        <f>VLOOKUP($G1822,county_facts!$A:$BB,8,FALSE)</f>
        <v>6.5</v>
      </c>
      <c r="M1822">
        <f>VLOOKUP($G1822,county_facts!$A:$BB,9,FALSE)</f>
        <v>26.4</v>
      </c>
      <c r="N1822">
        <f>VLOOKUP($G1822,county_facts!$A:$BB,10,FALSE)</f>
        <v>13.2</v>
      </c>
      <c r="O1822">
        <f>VLOOKUP($G1822,county_facts!$A:$BB,11,FALSE)</f>
        <v>50</v>
      </c>
      <c r="P1822">
        <f>VLOOKUP($G1822,county_facts!$A:$BB,12,FALSE)</f>
        <v>92.7</v>
      </c>
      <c r="Q1822">
        <f>VLOOKUP($G1822,county_facts!$A:$BB,13,FALSE)</f>
        <v>3.2</v>
      </c>
      <c r="R1822">
        <f>VLOOKUP($G1822,county_facts!$A:$BB,14,FALSE)</f>
        <v>1</v>
      </c>
      <c r="S1822">
        <f>VLOOKUP($G1822,county_facts!$A:$BB,15,FALSE)</f>
        <v>0.9</v>
      </c>
      <c r="T1822">
        <f>VLOOKUP($G1822,county_facts!$A:$BB,16,FALSE)</f>
        <v>0.5</v>
      </c>
      <c r="U1822">
        <f>VLOOKUP($G1822,county_facts!$A:$BB,17,FALSE)</f>
        <v>1.7</v>
      </c>
      <c r="V1822">
        <f>VLOOKUP($G1822,county_facts!$A:$BB,18,FALSE)</f>
        <v>20</v>
      </c>
      <c r="W1822">
        <f>VLOOKUP($G1822,county_facts!$A:$BB,19,FALSE)</f>
        <v>74</v>
      </c>
      <c r="X1822">
        <f>VLOOKUP($G1822,county_facts!$A:$BB,20,FALSE)</f>
        <v>86</v>
      </c>
      <c r="Y1822">
        <f>VLOOKUP($G1822,county_facts!$A:$BB,21,FALSE)</f>
        <v>7</v>
      </c>
      <c r="Z1822">
        <f>VLOOKUP($G1822,county_facts!$A:$BB,22,FALSE)</f>
        <v>14.9</v>
      </c>
      <c r="AA1822">
        <f>VLOOKUP($G1822,county_facts!$A:$BB,23,FALSE)</f>
        <v>83.1</v>
      </c>
      <c r="AB1822">
        <f>VLOOKUP($G1822,county_facts!$A:$BB,24,FALSE)</f>
        <v>16.7</v>
      </c>
      <c r="AC1822">
        <f>VLOOKUP($G1822,county_facts!$A:$BB,25,FALSE)</f>
        <v>10784</v>
      </c>
      <c r="AD1822">
        <f>VLOOKUP($G1822,county_facts!$A:$BB,26,FALSE)</f>
        <v>29.9</v>
      </c>
      <c r="AE1822">
        <f>VLOOKUP($G1822,county_facts!$A:$BB,27,FALSE)</f>
        <v>59037</v>
      </c>
      <c r="AF1822">
        <f>VLOOKUP($G1822,county_facts!$A:$BB,28,FALSE)</f>
        <v>75.400000000000006</v>
      </c>
      <c r="AG1822">
        <f>VLOOKUP($G1822,county_facts!$A:$BB,29,FALSE)</f>
        <v>9.1999999999999993</v>
      </c>
      <c r="AH1822">
        <f>VLOOKUP($G1822,county_facts!$A:$BB,30,FALSE)</f>
        <v>113900</v>
      </c>
      <c r="AI1822">
        <f>VLOOKUP($G1822,county_facts!$A:$BB,31,FALSE)</f>
        <v>52044</v>
      </c>
      <c r="AJ1822">
        <f>VLOOKUP($G1822,county_facts!$A:$BB,32,FALSE)</f>
        <v>2.87</v>
      </c>
      <c r="AK1822">
        <f>VLOOKUP($G1822,county_facts!$A:$BB,33,FALSE)</f>
        <v>24816</v>
      </c>
      <c r="AL1822">
        <f>VLOOKUP($G1822,county_facts!$A:$BB,34,FALSE)</f>
        <v>57535</v>
      </c>
      <c r="AM1822">
        <f>VLOOKUP($G1822,county_facts!$A:$BB,35,FALSE)</f>
        <v>12</v>
      </c>
      <c r="AN1822">
        <f>VLOOKUP($G1822,county_facts!$A:$BB,36,FALSE)</f>
        <v>2631</v>
      </c>
      <c r="AO1822">
        <f>VLOOKUP($G1822,county_facts!$A:$BB,37,FALSE)</f>
        <v>35000</v>
      </c>
      <c r="AP1822">
        <f>VLOOKUP($G1822,county_facts!$A:$BB,38,FALSE)</f>
        <v>1.2</v>
      </c>
      <c r="AQ1822">
        <f>VLOOKUP($G1822,county_facts!$A:$BB,39,FALSE)</f>
        <v>11416</v>
      </c>
      <c r="AR1822">
        <f>VLOOKUP($G1822,county_facts!$A:$BB,40,FALSE)</f>
        <v>13199</v>
      </c>
      <c r="AS1822">
        <f>VLOOKUP($G1822,county_facts!$A:$BB,41,FALSE)</f>
        <v>3</v>
      </c>
      <c r="AT1822">
        <f>VLOOKUP($G1822,county_facts!$A:$BB,42,FALSE)</f>
        <v>0.6</v>
      </c>
      <c r="AU1822">
        <f>VLOOKUP($G1822,county_facts!$A:$BB,43,FALSE)</f>
        <v>0</v>
      </c>
      <c r="AV1822">
        <f>VLOOKUP($G1822,county_facts!$A:$BB,44,FALSE)</f>
        <v>0</v>
      </c>
      <c r="AW1822">
        <f>VLOOKUP($G1822,county_facts!$A:$BB,45,FALSE)</f>
        <v>6.9</v>
      </c>
      <c r="AX1822">
        <f>VLOOKUP($G1822,county_facts!$A:$BB,46,FALSE)</f>
        <v>23.4</v>
      </c>
      <c r="AY1822">
        <f>VLOOKUP($G1822,county_facts!$A:$BB,47,FALSE)</f>
        <v>1441386</v>
      </c>
      <c r="AZ1822">
        <f>VLOOKUP($G1822,county_facts!$A:$BB,48,FALSE)</f>
        <v>536239</v>
      </c>
      <c r="BA1822">
        <f>VLOOKUP($G1822,county_facts!$A:$BB,49,FALSE)</f>
        <v>1269633</v>
      </c>
      <c r="BB1822">
        <f>VLOOKUP($G1822,county_facts!$A:$BB,50,FALSE)</f>
        <v>8490</v>
      </c>
      <c r="BC1822">
        <f>VLOOKUP($G1822,county_facts!$A:$BB,51,FALSE)</f>
        <v>126352</v>
      </c>
      <c r="BD1822">
        <f>VLOOKUP($G1822,county_facts!$A:$BB,52,FALSE)</f>
        <v>960</v>
      </c>
      <c r="BE1822">
        <f>VLOOKUP($G1822,county_facts!$A:$BB,53,FALSE)</f>
        <v>724.69</v>
      </c>
      <c r="BF1822">
        <f>VLOOKUP($G1822,county_facts!$A:$BB,54,FALSE)</f>
        <v>208.3</v>
      </c>
    </row>
    <row r="1823" spans="1:58" x14ac:dyDescent="0.3">
      <c r="A1823" t="s">
        <v>9</v>
      </c>
      <c r="B1823" t="s">
        <v>103</v>
      </c>
      <c r="C1823">
        <v>1775</v>
      </c>
      <c r="D1823" t="s">
        <v>622</v>
      </c>
      <c r="E1823">
        <v>4092</v>
      </c>
      <c r="F1823">
        <v>0.43377321600000002</v>
      </c>
      <c r="G1823">
        <v>48251</v>
      </c>
      <c r="H1823">
        <f>VLOOKUP($G1823,county_facts!$A:$BB,4,FALSE)</f>
        <v>157456</v>
      </c>
      <c r="I1823">
        <f>VLOOKUP($G1823,county_facts!$A:$BB,5,FALSE)</f>
        <v>150943</v>
      </c>
      <c r="J1823">
        <f>VLOOKUP($G1823,county_facts!$A:$BB,6,FALSE)</f>
        <v>4.3</v>
      </c>
      <c r="K1823">
        <f>VLOOKUP($G1823,county_facts!$A:$BB,7,FALSE)</f>
        <v>150934</v>
      </c>
      <c r="L1823">
        <f>VLOOKUP($G1823,county_facts!$A:$BB,8,FALSE)</f>
        <v>6.5</v>
      </c>
      <c r="M1823">
        <f>VLOOKUP($G1823,county_facts!$A:$BB,9,FALSE)</f>
        <v>26.4</v>
      </c>
      <c r="N1823">
        <f>VLOOKUP($G1823,county_facts!$A:$BB,10,FALSE)</f>
        <v>13.2</v>
      </c>
      <c r="O1823">
        <f>VLOOKUP($G1823,county_facts!$A:$BB,11,FALSE)</f>
        <v>50</v>
      </c>
      <c r="P1823">
        <f>VLOOKUP($G1823,county_facts!$A:$BB,12,FALSE)</f>
        <v>92.7</v>
      </c>
      <c r="Q1823">
        <f>VLOOKUP($G1823,county_facts!$A:$BB,13,FALSE)</f>
        <v>3.2</v>
      </c>
      <c r="R1823">
        <f>VLOOKUP($G1823,county_facts!$A:$BB,14,FALSE)</f>
        <v>1</v>
      </c>
      <c r="S1823">
        <f>VLOOKUP($G1823,county_facts!$A:$BB,15,FALSE)</f>
        <v>0.9</v>
      </c>
      <c r="T1823">
        <f>VLOOKUP($G1823,county_facts!$A:$BB,16,FALSE)</f>
        <v>0.5</v>
      </c>
      <c r="U1823">
        <f>VLOOKUP($G1823,county_facts!$A:$BB,17,FALSE)</f>
        <v>1.7</v>
      </c>
      <c r="V1823">
        <f>VLOOKUP($G1823,county_facts!$A:$BB,18,FALSE)</f>
        <v>20</v>
      </c>
      <c r="W1823">
        <f>VLOOKUP($G1823,county_facts!$A:$BB,19,FALSE)</f>
        <v>74</v>
      </c>
      <c r="X1823">
        <f>VLOOKUP($G1823,county_facts!$A:$BB,20,FALSE)</f>
        <v>86</v>
      </c>
      <c r="Y1823">
        <f>VLOOKUP($G1823,county_facts!$A:$BB,21,FALSE)</f>
        <v>7</v>
      </c>
      <c r="Z1823">
        <f>VLOOKUP($G1823,county_facts!$A:$BB,22,FALSE)</f>
        <v>14.9</v>
      </c>
      <c r="AA1823">
        <f>VLOOKUP($G1823,county_facts!$A:$BB,23,FALSE)</f>
        <v>83.1</v>
      </c>
      <c r="AB1823">
        <f>VLOOKUP($G1823,county_facts!$A:$BB,24,FALSE)</f>
        <v>16.7</v>
      </c>
      <c r="AC1823">
        <f>VLOOKUP($G1823,county_facts!$A:$BB,25,FALSE)</f>
        <v>10784</v>
      </c>
      <c r="AD1823">
        <f>VLOOKUP($G1823,county_facts!$A:$BB,26,FALSE)</f>
        <v>29.9</v>
      </c>
      <c r="AE1823">
        <f>VLOOKUP($G1823,county_facts!$A:$BB,27,FALSE)</f>
        <v>59037</v>
      </c>
      <c r="AF1823">
        <f>VLOOKUP($G1823,county_facts!$A:$BB,28,FALSE)</f>
        <v>75.400000000000006</v>
      </c>
      <c r="AG1823">
        <f>VLOOKUP($G1823,county_facts!$A:$BB,29,FALSE)</f>
        <v>9.1999999999999993</v>
      </c>
      <c r="AH1823">
        <f>VLOOKUP($G1823,county_facts!$A:$BB,30,FALSE)</f>
        <v>113900</v>
      </c>
      <c r="AI1823">
        <f>VLOOKUP($G1823,county_facts!$A:$BB,31,FALSE)</f>
        <v>52044</v>
      </c>
      <c r="AJ1823">
        <f>VLOOKUP($G1823,county_facts!$A:$BB,32,FALSE)</f>
        <v>2.87</v>
      </c>
      <c r="AK1823">
        <f>VLOOKUP($G1823,county_facts!$A:$BB,33,FALSE)</f>
        <v>24816</v>
      </c>
      <c r="AL1823">
        <f>VLOOKUP($G1823,county_facts!$A:$BB,34,FALSE)</f>
        <v>57535</v>
      </c>
      <c r="AM1823">
        <f>VLOOKUP($G1823,county_facts!$A:$BB,35,FALSE)</f>
        <v>12</v>
      </c>
      <c r="AN1823">
        <f>VLOOKUP($G1823,county_facts!$A:$BB,36,FALSE)</f>
        <v>2631</v>
      </c>
      <c r="AO1823">
        <f>VLOOKUP($G1823,county_facts!$A:$BB,37,FALSE)</f>
        <v>35000</v>
      </c>
      <c r="AP1823">
        <f>VLOOKUP($G1823,county_facts!$A:$BB,38,FALSE)</f>
        <v>1.2</v>
      </c>
      <c r="AQ1823">
        <f>VLOOKUP($G1823,county_facts!$A:$BB,39,FALSE)</f>
        <v>11416</v>
      </c>
      <c r="AR1823">
        <f>VLOOKUP($G1823,county_facts!$A:$BB,40,FALSE)</f>
        <v>13199</v>
      </c>
      <c r="AS1823">
        <f>VLOOKUP($G1823,county_facts!$A:$BB,41,FALSE)</f>
        <v>3</v>
      </c>
      <c r="AT1823">
        <f>VLOOKUP($G1823,county_facts!$A:$BB,42,FALSE)</f>
        <v>0.6</v>
      </c>
      <c r="AU1823">
        <f>VLOOKUP($G1823,county_facts!$A:$BB,43,FALSE)</f>
        <v>0</v>
      </c>
      <c r="AV1823">
        <f>VLOOKUP($G1823,county_facts!$A:$BB,44,FALSE)</f>
        <v>0</v>
      </c>
      <c r="AW1823">
        <f>VLOOKUP($G1823,county_facts!$A:$BB,45,FALSE)</f>
        <v>6.9</v>
      </c>
      <c r="AX1823">
        <f>VLOOKUP($G1823,county_facts!$A:$BB,46,FALSE)</f>
        <v>23.4</v>
      </c>
      <c r="AY1823">
        <f>VLOOKUP($G1823,county_facts!$A:$BB,47,FALSE)</f>
        <v>1441386</v>
      </c>
      <c r="AZ1823">
        <f>VLOOKUP($G1823,county_facts!$A:$BB,48,FALSE)</f>
        <v>536239</v>
      </c>
      <c r="BA1823">
        <f>VLOOKUP($G1823,county_facts!$A:$BB,49,FALSE)</f>
        <v>1269633</v>
      </c>
      <c r="BB1823">
        <f>VLOOKUP($G1823,county_facts!$A:$BB,50,FALSE)</f>
        <v>8490</v>
      </c>
      <c r="BC1823">
        <f>VLOOKUP($G1823,county_facts!$A:$BB,51,FALSE)</f>
        <v>126352</v>
      </c>
      <c r="BD1823">
        <f>VLOOKUP($G1823,county_facts!$A:$BB,52,FALSE)</f>
        <v>960</v>
      </c>
      <c r="BE1823">
        <f>VLOOKUP($G1823,county_facts!$A:$BB,53,FALSE)</f>
        <v>724.69</v>
      </c>
      <c r="BF1823">
        <f>VLOOKUP($G1823,county_facts!$A:$BB,54,FALSE)</f>
        <v>208.3</v>
      </c>
    </row>
    <row r="1824" spans="1:58" x14ac:dyDescent="0.3">
      <c r="A1824" t="s">
        <v>6</v>
      </c>
      <c r="B1824" t="s">
        <v>724</v>
      </c>
      <c r="C1824">
        <v>1617</v>
      </c>
      <c r="D1824" t="s">
        <v>622</v>
      </c>
      <c r="E1824">
        <v>2660</v>
      </c>
      <c r="F1824">
        <v>0.60789473699999996</v>
      </c>
      <c r="G1824">
        <v>48249</v>
      </c>
      <c r="H1824">
        <f>VLOOKUP($G1824,county_facts!$A:$BB,4,FALSE)</f>
        <v>41353</v>
      </c>
      <c r="I1824">
        <f>VLOOKUP($G1824,county_facts!$A:$BB,5,FALSE)</f>
        <v>40839</v>
      </c>
      <c r="J1824">
        <f>VLOOKUP($G1824,county_facts!$A:$BB,6,FALSE)</f>
        <v>1.3</v>
      </c>
      <c r="K1824">
        <f>VLOOKUP($G1824,county_facts!$A:$BB,7,FALSE)</f>
        <v>40838</v>
      </c>
      <c r="L1824">
        <f>VLOOKUP($G1824,county_facts!$A:$BB,8,FALSE)</f>
        <v>8.1</v>
      </c>
      <c r="M1824">
        <f>VLOOKUP($G1824,county_facts!$A:$BB,9,FALSE)</f>
        <v>28.2</v>
      </c>
      <c r="N1824">
        <f>VLOOKUP($G1824,county_facts!$A:$BB,10,FALSE)</f>
        <v>14.1</v>
      </c>
      <c r="O1824">
        <f>VLOOKUP($G1824,county_facts!$A:$BB,11,FALSE)</f>
        <v>50.6</v>
      </c>
      <c r="P1824">
        <f>VLOOKUP($G1824,county_facts!$A:$BB,12,FALSE)</f>
        <v>96.5</v>
      </c>
      <c r="Q1824">
        <f>VLOOKUP($G1824,county_facts!$A:$BB,13,FALSE)</f>
        <v>1</v>
      </c>
      <c r="R1824">
        <f>VLOOKUP($G1824,county_facts!$A:$BB,14,FALSE)</f>
        <v>1.1000000000000001</v>
      </c>
      <c r="S1824">
        <f>VLOOKUP($G1824,county_facts!$A:$BB,15,FALSE)</f>
        <v>0.6</v>
      </c>
      <c r="T1824">
        <f>VLOOKUP($G1824,county_facts!$A:$BB,16,FALSE)</f>
        <v>0.1</v>
      </c>
      <c r="U1824">
        <f>VLOOKUP($G1824,county_facts!$A:$BB,17,FALSE)</f>
        <v>0.8</v>
      </c>
      <c r="V1824">
        <f>VLOOKUP($G1824,county_facts!$A:$BB,18,FALSE)</f>
        <v>79.7</v>
      </c>
      <c r="W1824">
        <f>VLOOKUP($G1824,county_facts!$A:$BB,19,FALSE)</f>
        <v>18.7</v>
      </c>
      <c r="X1824">
        <f>VLOOKUP($G1824,county_facts!$A:$BB,20,FALSE)</f>
        <v>86.1</v>
      </c>
      <c r="Y1824">
        <f>VLOOKUP($G1824,county_facts!$A:$BB,21,FALSE)</f>
        <v>4.5</v>
      </c>
      <c r="Z1824">
        <f>VLOOKUP($G1824,county_facts!$A:$BB,22,FALSE)</f>
        <v>50.2</v>
      </c>
      <c r="AA1824">
        <f>VLOOKUP($G1824,county_facts!$A:$BB,23,FALSE)</f>
        <v>70.5</v>
      </c>
      <c r="AB1824">
        <f>VLOOKUP($G1824,county_facts!$A:$BB,24,FALSE)</f>
        <v>11.1</v>
      </c>
      <c r="AC1824">
        <f>VLOOKUP($G1824,county_facts!$A:$BB,25,FALSE)</f>
        <v>2183</v>
      </c>
      <c r="AD1824">
        <f>VLOOKUP($G1824,county_facts!$A:$BB,26,FALSE)</f>
        <v>24.2</v>
      </c>
      <c r="AE1824">
        <f>VLOOKUP($G1824,county_facts!$A:$BB,27,FALSE)</f>
        <v>16220</v>
      </c>
      <c r="AF1824">
        <f>VLOOKUP($G1824,county_facts!$A:$BB,28,FALSE)</f>
        <v>72.7</v>
      </c>
      <c r="AG1824">
        <f>VLOOKUP($G1824,county_facts!$A:$BB,29,FALSE)</f>
        <v>9</v>
      </c>
      <c r="AH1824">
        <f>VLOOKUP($G1824,county_facts!$A:$BB,30,FALSE)</f>
        <v>69000</v>
      </c>
      <c r="AI1824">
        <f>VLOOKUP($G1824,county_facts!$A:$BB,31,FALSE)</f>
        <v>13728</v>
      </c>
      <c r="AJ1824">
        <f>VLOOKUP($G1824,county_facts!$A:$BB,32,FALSE)</f>
        <v>2.96</v>
      </c>
      <c r="AK1824">
        <f>VLOOKUP($G1824,county_facts!$A:$BB,33,FALSE)</f>
        <v>20452</v>
      </c>
      <c r="AL1824">
        <f>VLOOKUP($G1824,county_facts!$A:$BB,34,FALSE)</f>
        <v>40585</v>
      </c>
      <c r="AM1824">
        <f>VLOOKUP($G1824,county_facts!$A:$BB,35,FALSE)</f>
        <v>21.7</v>
      </c>
      <c r="AN1824">
        <f>VLOOKUP($G1824,county_facts!$A:$BB,36,FALSE)</f>
        <v>940</v>
      </c>
      <c r="AO1824">
        <f>VLOOKUP($G1824,county_facts!$A:$BB,37,FALSE)</f>
        <v>16131</v>
      </c>
      <c r="AP1824">
        <f>VLOOKUP($G1824,county_facts!$A:$BB,38,FALSE)</f>
        <v>-3</v>
      </c>
      <c r="AQ1824">
        <f>VLOOKUP($G1824,county_facts!$A:$BB,39,FALSE)</f>
        <v>2901</v>
      </c>
      <c r="AR1824">
        <f>VLOOKUP($G1824,county_facts!$A:$BB,40,FALSE)</f>
        <v>3523</v>
      </c>
      <c r="AS1824">
        <f>VLOOKUP($G1824,county_facts!$A:$BB,41,FALSE)</f>
        <v>0</v>
      </c>
      <c r="AT1824">
        <f>VLOOKUP($G1824,county_facts!$A:$BB,42,FALSE)</f>
        <v>0</v>
      </c>
      <c r="AU1824">
        <f>VLOOKUP($G1824,county_facts!$A:$BB,43,FALSE)</f>
        <v>0</v>
      </c>
      <c r="AV1824">
        <f>VLOOKUP($G1824,county_facts!$A:$BB,44,FALSE)</f>
        <v>0</v>
      </c>
      <c r="AW1824">
        <f>VLOOKUP($G1824,county_facts!$A:$BB,45,FALSE)</f>
        <v>0</v>
      </c>
      <c r="AX1824">
        <f>VLOOKUP($G1824,county_facts!$A:$BB,46,FALSE)</f>
        <v>23</v>
      </c>
      <c r="AY1824">
        <f>VLOOKUP($G1824,county_facts!$A:$BB,47,FALSE)</f>
        <v>0</v>
      </c>
      <c r="AZ1824">
        <f>VLOOKUP($G1824,county_facts!$A:$BB,48,FALSE)</f>
        <v>193387</v>
      </c>
      <c r="BA1824">
        <f>VLOOKUP($G1824,county_facts!$A:$BB,49,FALSE)</f>
        <v>462397</v>
      </c>
      <c r="BB1824">
        <f>VLOOKUP($G1824,county_facts!$A:$BB,50,FALSE)</f>
        <v>11263</v>
      </c>
      <c r="BC1824">
        <f>VLOOKUP($G1824,county_facts!$A:$BB,51,FALSE)</f>
        <v>46050</v>
      </c>
      <c r="BD1824">
        <f>VLOOKUP($G1824,county_facts!$A:$BB,52,FALSE)</f>
        <v>26</v>
      </c>
      <c r="BE1824">
        <f>VLOOKUP($G1824,county_facts!$A:$BB,53,FALSE)</f>
        <v>864.97</v>
      </c>
      <c r="BF1824">
        <f>VLOOKUP($G1824,county_facts!$A:$BB,54,FALSE)</f>
        <v>47.2</v>
      </c>
    </row>
    <row r="1825" spans="1:58" x14ac:dyDescent="0.3">
      <c r="A1825" t="s">
        <v>9</v>
      </c>
      <c r="B1825" t="s">
        <v>724</v>
      </c>
      <c r="C1825">
        <v>1043</v>
      </c>
      <c r="D1825" t="s">
        <v>622</v>
      </c>
      <c r="E1825">
        <v>2660</v>
      </c>
      <c r="F1825">
        <v>0.39210526299999998</v>
      </c>
      <c r="G1825">
        <v>48249</v>
      </c>
      <c r="H1825">
        <f>VLOOKUP($G1825,county_facts!$A:$BB,4,FALSE)</f>
        <v>41353</v>
      </c>
      <c r="I1825">
        <f>VLOOKUP($G1825,county_facts!$A:$BB,5,FALSE)</f>
        <v>40839</v>
      </c>
      <c r="J1825">
        <f>VLOOKUP($G1825,county_facts!$A:$BB,6,FALSE)</f>
        <v>1.3</v>
      </c>
      <c r="K1825">
        <f>VLOOKUP($G1825,county_facts!$A:$BB,7,FALSE)</f>
        <v>40838</v>
      </c>
      <c r="L1825">
        <f>VLOOKUP($G1825,county_facts!$A:$BB,8,FALSE)</f>
        <v>8.1</v>
      </c>
      <c r="M1825">
        <f>VLOOKUP($G1825,county_facts!$A:$BB,9,FALSE)</f>
        <v>28.2</v>
      </c>
      <c r="N1825">
        <f>VLOOKUP($G1825,county_facts!$A:$BB,10,FALSE)</f>
        <v>14.1</v>
      </c>
      <c r="O1825">
        <f>VLOOKUP($G1825,county_facts!$A:$BB,11,FALSE)</f>
        <v>50.6</v>
      </c>
      <c r="P1825">
        <f>VLOOKUP($G1825,county_facts!$A:$BB,12,FALSE)</f>
        <v>96.5</v>
      </c>
      <c r="Q1825">
        <f>VLOOKUP($G1825,county_facts!$A:$BB,13,FALSE)</f>
        <v>1</v>
      </c>
      <c r="R1825">
        <f>VLOOKUP($G1825,county_facts!$A:$BB,14,FALSE)</f>
        <v>1.1000000000000001</v>
      </c>
      <c r="S1825">
        <f>VLOOKUP($G1825,county_facts!$A:$BB,15,FALSE)</f>
        <v>0.6</v>
      </c>
      <c r="T1825">
        <f>VLOOKUP($G1825,county_facts!$A:$BB,16,FALSE)</f>
        <v>0.1</v>
      </c>
      <c r="U1825">
        <f>VLOOKUP($G1825,county_facts!$A:$BB,17,FALSE)</f>
        <v>0.8</v>
      </c>
      <c r="V1825">
        <f>VLOOKUP($G1825,county_facts!$A:$BB,18,FALSE)</f>
        <v>79.7</v>
      </c>
      <c r="W1825">
        <f>VLOOKUP($G1825,county_facts!$A:$BB,19,FALSE)</f>
        <v>18.7</v>
      </c>
      <c r="X1825">
        <f>VLOOKUP($G1825,county_facts!$A:$BB,20,FALSE)</f>
        <v>86.1</v>
      </c>
      <c r="Y1825">
        <f>VLOOKUP($G1825,county_facts!$A:$BB,21,FALSE)</f>
        <v>4.5</v>
      </c>
      <c r="Z1825">
        <f>VLOOKUP($G1825,county_facts!$A:$BB,22,FALSE)</f>
        <v>50.2</v>
      </c>
      <c r="AA1825">
        <f>VLOOKUP($G1825,county_facts!$A:$BB,23,FALSE)</f>
        <v>70.5</v>
      </c>
      <c r="AB1825">
        <f>VLOOKUP($G1825,county_facts!$A:$BB,24,FALSE)</f>
        <v>11.1</v>
      </c>
      <c r="AC1825">
        <f>VLOOKUP($G1825,county_facts!$A:$BB,25,FALSE)</f>
        <v>2183</v>
      </c>
      <c r="AD1825">
        <f>VLOOKUP($G1825,county_facts!$A:$BB,26,FALSE)</f>
        <v>24.2</v>
      </c>
      <c r="AE1825">
        <f>VLOOKUP($G1825,county_facts!$A:$BB,27,FALSE)</f>
        <v>16220</v>
      </c>
      <c r="AF1825">
        <f>VLOOKUP($G1825,county_facts!$A:$BB,28,FALSE)</f>
        <v>72.7</v>
      </c>
      <c r="AG1825">
        <f>VLOOKUP($G1825,county_facts!$A:$BB,29,FALSE)</f>
        <v>9</v>
      </c>
      <c r="AH1825">
        <f>VLOOKUP($G1825,county_facts!$A:$BB,30,FALSE)</f>
        <v>69000</v>
      </c>
      <c r="AI1825">
        <f>VLOOKUP($G1825,county_facts!$A:$BB,31,FALSE)</f>
        <v>13728</v>
      </c>
      <c r="AJ1825">
        <f>VLOOKUP($G1825,county_facts!$A:$BB,32,FALSE)</f>
        <v>2.96</v>
      </c>
      <c r="AK1825">
        <f>VLOOKUP($G1825,county_facts!$A:$BB,33,FALSE)</f>
        <v>20452</v>
      </c>
      <c r="AL1825">
        <f>VLOOKUP($G1825,county_facts!$A:$BB,34,FALSE)</f>
        <v>40585</v>
      </c>
      <c r="AM1825">
        <f>VLOOKUP($G1825,county_facts!$A:$BB,35,FALSE)</f>
        <v>21.7</v>
      </c>
      <c r="AN1825">
        <f>VLOOKUP($G1825,county_facts!$A:$BB,36,FALSE)</f>
        <v>940</v>
      </c>
      <c r="AO1825">
        <f>VLOOKUP($G1825,county_facts!$A:$BB,37,FALSE)</f>
        <v>16131</v>
      </c>
      <c r="AP1825">
        <f>VLOOKUP($G1825,county_facts!$A:$BB,38,FALSE)</f>
        <v>-3</v>
      </c>
      <c r="AQ1825">
        <f>VLOOKUP($G1825,county_facts!$A:$BB,39,FALSE)</f>
        <v>2901</v>
      </c>
      <c r="AR1825">
        <f>VLOOKUP($G1825,county_facts!$A:$BB,40,FALSE)</f>
        <v>3523</v>
      </c>
      <c r="AS1825">
        <f>VLOOKUP($G1825,county_facts!$A:$BB,41,FALSE)</f>
        <v>0</v>
      </c>
      <c r="AT1825">
        <f>VLOOKUP($G1825,county_facts!$A:$BB,42,FALSE)</f>
        <v>0</v>
      </c>
      <c r="AU1825">
        <f>VLOOKUP($G1825,county_facts!$A:$BB,43,FALSE)</f>
        <v>0</v>
      </c>
      <c r="AV1825">
        <f>VLOOKUP($G1825,county_facts!$A:$BB,44,FALSE)</f>
        <v>0</v>
      </c>
      <c r="AW1825">
        <f>VLOOKUP($G1825,county_facts!$A:$BB,45,FALSE)</f>
        <v>0</v>
      </c>
      <c r="AX1825">
        <f>VLOOKUP($G1825,county_facts!$A:$BB,46,FALSE)</f>
        <v>23</v>
      </c>
      <c r="AY1825">
        <f>VLOOKUP($G1825,county_facts!$A:$BB,47,FALSE)</f>
        <v>0</v>
      </c>
      <c r="AZ1825">
        <f>VLOOKUP($G1825,county_facts!$A:$BB,48,FALSE)</f>
        <v>193387</v>
      </c>
      <c r="BA1825">
        <f>VLOOKUP($G1825,county_facts!$A:$BB,49,FALSE)</f>
        <v>462397</v>
      </c>
      <c r="BB1825">
        <f>VLOOKUP($G1825,county_facts!$A:$BB,50,FALSE)</f>
        <v>11263</v>
      </c>
      <c r="BC1825">
        <f>VLOOKUP($G1825,county_facts!$A:$BB,51,FALSE)</f>
        <v>46050</v>
      </c>
      <c r="BD1825">
        <f>VLOOKUP($G1825,county_facts!$A:$BB,52,FALSE)</f>
        <v>26</v>
      </c>
      <c r="BE1825">
        <f>VLOOKUP($G1825,county_facts!$A:$BB,53,FALSE)</f>
        <v>864.97</v>
      </c>
      <c r="BF1825">
        <f>VLOOKUP($G1825,county_facts!$A:$BB,54,FALSE)</f>
        <v>47.2</v>
      </c>
    </row>
    <row r="1826" spans="1:58" x14ac:dyDescent="0.3">
      <c r="A1826" t="s">
        <v>9</v>
      </c>
      <c r="B1826" t="s">
        <v>725</v>
      </c>
      <c r="C1826">
        <v>343</v>
      </c>
      <c r="D1826" t="s">
        <v>622</v>
      </c>
      <c r="E1826">
        <v>631</v>
      </c>
      <c r="F1826">
        <v>0.54358161599999999</v>
      </c>
      <c r="G1826">
        <v>48247</v>
      </c>
      <c r="H1826">
        <f>VLOOKUP($G1826,county_facts!$A:$BB,4,FALSE)</f>
        <v>5255</v>
      </c>
      <c r="I1826">
        <f>VLOOKUP($G1826,county_facts!$A:$BB,5,FALSE)</f>
        <v>5300</v>
      </c>
      <c r="J1826">
        <f>VLOOKUP($G1826,county_facts!$A:$BB,6,FALSE)</f>
        <v>-0.8</v>
      </c>
      <c r="K1826">
        <f>VLOOKUP($G1826,county_facts!$A:$BB,7,FALSE)</f>
        <v>5300</v>
      </c>
      <c r="L1826">
        <f>VLOOKUP($G1826,county_facts!$A:$BB,8,FALSE)</f>
        <v>9</v>
      </c>
      <c r="M1826">
        <f>VLOOKUP($G1826,county_facts!$A:$BB,9,FALSE)</f>
        <v>30</v>
      </c>
      <c r="N1826">
        <f>VLOOKUP($G1826,county_facts!$A:$BB,10,FALSE)</f>
        <v>15.8</v>
      </c>
      <c r="O1826">
        <f>VLOOKUP($G1826,county_facts!$A:$BB,11,FALSE)</f>
        <v>49.8</v>
      </c>
      <c r="P1826">
        <f>VLOOKUP($G1826,county_facts!$A:$BB,12,FALSE)</f>
        <v>97.2</v>
      </c>
      <c r="Q1826">
        <f>VLOOKUP($G1826,county_facts!$A:$BB,13,FALSE)</f>
        <v>0.8</v>
      </c>
      <c r="R1826">
        <f>VLOOKUP($G1826,county_facts!$A:$BB,14,FALSE)</f>
        <v>0.6</v>
      </c>
      <c r="S1826">
        <f>VLOOKUP($G1826,county_facts!$A:$BB,15,FALSE)</f>
        <v>0.7</v>
      </c>
      <c r="T1826">
        <f>VLOOKUP($G1826,county_facts!$A:$BB,16,FALSE)</f>
        <v>0</v>
      </c>
      <c r="U1826">
        <f>VLOOKUP($G1826,county_facts!$A:$BB,17,FALSE)</f>
        <v>0.7</v>
      </c>
      <c r="V1826">
        <f>VLOOKUP($G1826,county_facts!$A:$BB,18,FALSE)</f>
        <v>91.6</v>
      </c>
      <c r="W1826">
        <f>VLOOKUP($G1826,county_facts!$A:$BB,19,FALSE)</f>
        <v>6.7</v>
      </c>
      <c r="X1826">
        <f>VLOOKUP($G1826,county_facts!$A:$BB,20,FALSE)</f>
        <v>86.8</v>
      </c>
      <c r="Y1826">
        <f>VLOOKUP($G1826,county_facts!$A:$BB,21,FALSE)</f>
        <v>11.7</v>
      </c>
      <c r="Z1826">
        <f>VLOOKUP($G1826,county_facts!$A:$BB,22,FALSE)</f>
        <v>81.900000000000006</v>
      </c>
      <c r="AA1826">
        <f>VLOOKUP($G1826,county_facts!$A:$BB,23,FALSE)</f>
        <v>66.099999999999994</v>
      </c>
      <c r="AB1826">
        <f>VLOOKUP($G1826,county_facts!$A:$BB,24,FALSE)</f>
        <v>10.9</v>
      </c>
      <c r="AC1826">
        <f>VLOOKUP($G1826,county_facts!$A:$BB,25,FALSE)</f>
        <v>304</v>
      </c>
      <c r="AD1826">
        <f>VLOOKUP($G1826,county_facts!$A:$BB,26,FALSE)</f>
        <v>27.9</v>
      </c>
      <c r="AE1826">
        <f>VLOOKUP($G1826,county_facts!$A:$BB,27,FALSE)</f>
        <v>2445</v>
      </c>
      <c r="AF1826">
        <f>VLOOKUP($G1826,county_facts!$A:$BB,28,FALSE)</f>
        <v>76.7</v>
      </c>
      <c r="AG1826">
        <f>VLOOKUP($G1826,county_facts!$A:$BB,29,FALSE)</f>
        <v>8.5</v>
      </c>
      <c r="AH1826">
        <f>VLOOKUP($G1826,county_facts!$A:$BB,30,FALSE)</f>
        <v>50700</v>
      </c>
      <c r="AI1826">
        <f>VLOOKUP($G1826,county_facts!$A:$BB,31,FALSE)</f>
        <v>1805</v>
      </c>
      <c r="AJ1826">
        <f>VLOOKUP($G1826,county_facts!$A:$BB,32,FALSE)</f>
        <v>2.9</v>
      </c>
      <c r="AK1826">
        <f>VLOOKUP($G1826,county_facts!$A:$BB,33,FALSE)</f>
        <v>19212</v>
      </c>
      <c r="AL1826">
        <f>VLOOKUP($G1826,county_facts!$A:$BB,34,FALSE)</f>
        <v>36121</v>
      </c>
      <c r="AM1826">
        <f>VLOOKUP($G1826,county_facts!$A:$BB,35,FALSE)</f>
        <v>14</v>
      </c>
      <c r="AN1826">
        <f>VLOOKUP($G1826,county_facts!$A:$BB,36,FALSE)</f>
        <v>95</v>
      </c>
      <c r="AO1826">
        <f>VLOOKUP($G1826,county_facts!$A:$BB,37,FALSE)</f>
        <v>1369</v>
      </c>
      <c r="AP1826">
        <f>VLOOKUP($G1826,county_facts!$A:$BB,38,FALSE)</f>
        <v>-1.2</v>
      </c>
      <c r="AQ1826">
        <f>VLOOKUP($G1826,county_facts!$A:$BB,39,FALSE)</f>
        <v>392</v>
      </c>
      <c r="AR1826">
        <f>VLOOKUP($G1826,county_facts!$A:$BB,40,FALSE)</f>
        <v>0</v>
      </c>
      <c r="AS1826">
        <f>VLOOKUP($G1826,county_facts!$A:$BB,41,FALSE)</f>
        <v>0</v>
      </c>
      <c r="AT1826">
        <f>VLOOKUP($G1826,county_facts!$A:$BB,42,FALSE)</f>
        <v>0</v>
      </c>
      <c r="AU1826">
        <f>VLOOKUP($G1826,county_facts!$A:$BB,43,FALSE)</f>
        <v>0</v>
      </c>
      <c r="AV1826">
        <f>VLOOKUP($G1826,county_facts!$A:$BB,44,FALSE)</f>
        <v>0</v>
      </c>
      <c r="AW1826">
        <f>VLOOKUP($G1826,county_facts!$A:$BB,45,FALSE)</f>
        <v>0</v>
      </c>
      <c r="AX1826">
        <f>VLOOKUP($G1826,county_facts!$A:$BB,46,FALSE)</f>
        <v>0</v>
      </c>
      <c r="AY1826">
        <f>VLOOKUP($G1826,county_facts!$A:$BB,47,FALSE)</f>
        <v>0</v>
      </c>
      <c r="AZ1826">
        <f>VLOOKUP($G1826,county_facts!$A:$BB,48,FALSE)</f>
        <v>0</v>
      </c>
      <c r="BA1826">
        <f>VLOOKUP($G1826,county_facts!$A:$BB,49,FALSE)</f>
        <v>61626</v>
      </c>
      <c r="BB1826">
        <f>VLOOKUP($G1826,county_facts!$A:$BB,50,FALSE)</f>
        <v>12577</v>
      </c>
      <c r="BC1826">
        <f>VLOOKUP($G1826,county_facts!$A:$BB,51,FALSE)</f>
        <v>3600</v>
      </c>
      <c r="BD1826">
        <f>VLOOKUP($G1826,county_facts!$A:$BB,52,FALSE)</f>
        <v>0</v>
      </c>
      <c r="BE1826">
        <f>VLOOKUP($G1826,county_facts!$A:$BB,53,FALSE)</f>
        <v>1136.1400000000001</v>
      </c>
      <c r="BF1826">
        <f>VLOOKUP($G1826,county_facts!$A:$BB,54,FALSE)</f>
        <v>4.7</v>
      </c>
    </row>
    <row r="1827" spans="1:58" x14ac:dyDescent="0.3">
      <c r="A1827" t="s">
        <v>6</v>
      </c>
      <c r="B1827" t="s">
        <v>725</v>
      </c>
      <c r="C1827">
        <v>288</v>
      </c>
      <c r="D1827" t="s">
        <v>622</v>
      </c>
      <c r="E1827">
        <v>631</v>
      </c>
      <c r="F1827">
        <v>0.45641838400000001</v>
      </c>
      <c r="G1827">
        <v>48247</v>
      </c>
      <c r="H1827">
        <f>VLOOKUP($G1827,county_facts!$A:$BB,4,FALSE)</f>
        <v>5255</v>
      </c>
      <c r="I1827">
        <f>VLOOKUP($G1827,county_facts!$A:$BB,5,FALSE)</f>
        <v>5300</v>
      </c>
      <c r="J1827">
        <f>VLOOKUP($G1827,county_facts!$A:$BB,6,FALSE)</f>
        <v>-0.8</v>
      </c>
      <c r="K1827">
        <f>VLOOKUP($G1827,county_facts!$A:$BB,7,FALSE)</f>
        <v>5300</v>
      </c>
      <c r="L1827">
        <f>VLOOKUP($G1827,county_facts!$A:$BB,8,FALSE)</f>
        <v>9</v>
      </c>
      <c r="M1827">
        <f>VLOOKUP($G1827,county_facts!$A:$BB,9,FALSE)</f>
        <v>30</v>
      </c>
      <c r="N1827">
        <f>VLOOKUP($G1827,county_facts!$A:$BB,10,FALSE)</f>
        <v>15.8</v>
      </c>
      <c r="O1827">
        <f>VLOOKUP($G1827,county_facts!$A:$BB,11,FALSE)</f>
        <v>49.8</v>
      </c>
      <c r="P1827">
        <f>VLOOKUP($G1827,county_facts!$A:$BB,12,FALSE)</f>
        <v>97.2</v>
      </c>
      <c r="Q1827">
        <f>VLOOKUP($G1827,county_facts!$A:$BB,13,FALSE)</f>
        <v>0.8</v>
      </c>
      <c r="R1827">
        <f>VLOOKUP($G1827,county_facts!$A:$BB,14,FALSE)</f>
        <v>0.6</v>
      </c>
      <c r="S1827">
        <f>VLOOKUP($G1827,county_facts!$A:$BB,15,FALSE)</f>
        <v>0.7</v>
      </c>
      <c r="T1827">
        <f>VLOOKUP($G1827,county_facts!$A:$BB,16,FALSE)</f>
        <v>0</v>
      </c>
      <c r="U1827">
        <f>VLOOKUP($G1827,county_facts!$A:$BB,17,FALSE)</f>
        <v>0.7</v>
      </c>
      <c r="V1827">
        <f>VLOOKUP($G1827,county_facts!$A:$BB,18,FALSE)</f>
        <v>91.6</v>
      </c>
      <c r="W1827">
        <f>VLOOKUP($G1827,county_facts!$A:$BB,19,FALSE)</f>
        <v>6.7</v>
      </c>
      <c r="X1827">
        <f>VLOOKUP($G1827,county_facts!$A:$BB,20,FALSE)</f>
        <v>86.8</v>
      </c>
      <c r="Y1827">
        <f>VLOOKUP($G1827,county_facts!$A:$BB,21,FALSE)</f>
        <v>11.7</v>
      </c>
      <c r="Z1827">
        <f>VLOOKUP($G1827,county_facts!$A:$BB,22,FALSE)</f>
        <v>81.900000000000006</v>
      </c>
      <c r="AA1827">
        <f>VLOOKUP($G1827,county_facts!$A:$BB,23,FALSE)</f>
        <v>66.099999999999994</v>
      </c>
      <c r="AB1827">
        <f>VLOOKUP($G1827,county_facts!$A:$BB,24,FALSE)</f>
        <v>10.9</v>
      </c>
      <c r="AC1827">
        <f>VLOOKUP($G1827,county_facts!$A:$BB,25,FALSE)</f>
        <v>304</v>
      </c>
      <c r="AD1827">
        <f>VLOOKUP($G1827,county_facts!$A:$BB,26,FALSE)</f>
        <v>27.9</v>
      </c>
      <c r="AE1827">
        <f>VLOOKUP($G1827,county_facts!$A:$BB,27,FALSE)</f>
        <v>2445</v>
      </c>
      <c r="AF1827">
        <f>VLOOKUP($G1827,county_facts!$A:$BB,28,FALSE)</f>
        <v>76.7</v>
      </c>
      <c r="AG1827">
        <f>VLOOKUP($G1827,county_facts!$A:$BB,29,FALSE)</f>
        <v>8.5</v>
      </c>
      <c r="AH1827">
        <f>VLOOKUP($G1827,county_facts!$A:$BB,30,FALSE)</f>
        <v>50700</v>
      </c>
      <c r="AI1827">
        <f>VLOOKUP($G1827,county_facts!$A:$BB,31,FALSE)</f>
        <v>1805</v>
      </c>
      <c r="AJ1827">
        <f>VLOOKUP($G1827,county_facts!$A:$BB,32,FALSE)</f>
        <v>2.9</v>
      </c>
      <c r="AK1827">
        <f>VLOOKUP($G1827,county_facts!$A:$BB,33,FALSE)</f>
        <v>19212</v>
      </c>
      <c r="AL1827">
        <f>VLOOKUP($G1827,county_facts!$A:$BB,34,FALSE)</f>
        <v>36121</v>
      </c>
      <c r="AM1827">
        <f>VLOOKUP($G1827,county_facts!$A:$BB,35,FALSE)</f>
        <v>14</v>
      </c>
      <c r="AN1827">
        <f>VLOOKUP($G1827,county_facts!$A:$BB,36,FALSE)</f>
        <v>95</v>
      </c>
      <c r="AO1827">
        <f>VLOOKUP($G1827,county_facts!$A:$BB,37,FALSE)</f>
        <v>1369</v>
      </c>
      <c r="AP1827">
        <f>VLOOKUP($G1827,county_facts!$A:$BB,38,FALSE)</f>
        <v>-1.2</v>
      </c>
      <c r="AQ1827">
        <f>VLOOKUP($G1827,county_facts!$A:$BB,39,FALSE)</f>
        <v>392</v>
      </c>
      <c r="AR1827">
        <f>VLOOKUP($G1827,county_facts!$A:$BB,40,FALSE)</f>
        <v>0</v>
      </c>
      <c r="AS1827">
        <f>VLOOKUP($G1827,county_facts!$A:$BB,41,FALSE)</f>
        <v>0</v>
      </c>
      <c r="AT1827">
        <f>VLOOKUP($G1827,county_facts!$A:$BB,42,FALSE)</f>
        <v>0</v>
      </c>
      <c r="AU1827">
        <f>VLOOKUP($G1827,county_facts!$A:$BB,43,FALSE)</f>
        <v>0</v>
      </c>
      <c r="AV1827">
        <f>VLOOKUP($G1827,county_facts!$A:$BB,44,FALSE)</f>
        <v>0</v>
      </c>
      <c r="AW1827">
        <f>VLOOKUP($G1827,county_facts!$A:$BB,45,FALSE)</f>
        <v>0</v>
      </c>
      <c r="AX1827">
        <f>VLOOKUP($G1827,county_facts!$A:$BB,46,FALSE)</f>
        <v>0</v>
      </c>
      <c r="AY1827">
        <f>VLOOKUP($G1827,county_facts!$A:$BB,47,FALSE)</f>
        <v>0</v>
      </c>
      <c r="AZ1827">
        <f>VLOOKUP($G1827,county_facts!$A:$BB,48,FALSE)</f>
        <v>0</v>
      </c>
      <c r="BA1827">
        <f>VLOOKUP($G1827,county_facts!$A:$BB,49,FALSE)</f>
        <v>61626</v>
      </c>
      <c r="BB1827">
        <f>VLOOKUP($G1827,county_facts!$A:$BB,50,FALSE)</f>
        <v>12577</v>
      </c>
      <c r="BC1827">
        <f>VLOOKUP($G1827,county_facts!$A:$BB,51,FALSE)</f>
        <v>3600</v>
      </c>
      <c r="BD1827">
        <f>VLOOKUP($G1827,county_facts!$A:$BB,52,FALSE)</f>
        <v>0</v>
      </c>
      <c r="BE1827">
        <f>VLOOKUP($G1827,county_facts!$A:$BB,53,FALSE)</f>
        <v>1136.1400000000001</v>
      </c>
      <c r="BF1827">
        <f>VLOOKUP($G1827,county_facts!$A:$BB,54,FALSE)</f>
        <v>4.7</v>
      </c>
    </row>
    <row r="1828" spans="1:58" x14ac:dyDescent="0.3">
      <c r="A1828" t="s">
        <v>6</v>
      </c>
      <c r="B1828" t="s">
        <v>38</v>
      </c>
      <c r="C1828">
        <v>9768</v>
      </c>
      <c r="D1828" t="s">
        <v>622</v>
      </c>
      <c r="E1828">
        <v>13742</v>
      </c>
      <c r="F1828">
        <v>0.71081356399999995</v>
      </c>
      <c r="G1828">
        <v>48245</v>
      </c>
      <c r="H1828">
        <f>VLOOKUP($G1828,county_facts!$A:$BB,4,FALSE)</f>
        <v>252235</v>
      </c>
      <c r="I1828">
        <f>VLOOKUP($G1828,county_facts!$A:$BB,5,FALSE)</f>
        <v>252273</v>
      </c>
      <c r="J1828">
        <f>VLOOKUP($G1828,county_facts!$A:$BB,6,FALSE)</f>
        <v>0</v>
      </c>
      <c r="K1828">
        <f>VLOOKUP($G1828,county_facts!$A:$BB,7,FALSE)</f>
        <v>252273</v>
      </c>
      <c r="L1828">
        <f>VLOOKUP($G1828,county_facts!$A:$BB,8,FALSE)</f>
        <v>6.8</v>
      </c>
      <c r="M1828">
        <f>VLOOKUP($G1828,county_facts!$A:$BB,9,FALSE)</f>
        <v>23.7</v>
      </c>
      <c r="N1828">
        <f>VLOOKUP($G1828,county_facts!$A:$BB,10,FALSE)</f>
        <v>13.4</v>
      </c>
      <c r="O1828">
        <f>VLOOKUP($G1828,county_facts!$A:$BB,11,FALSE)</f>
        <v>48.8</v>
      </c>
      <c r="P1828">
        <f>VLOOKUP($G1828,county_facts!$A:$BB,12,FALSE)</f>
        <v>59.3</v>
      </c>
      <c r="Q1828">
        <f>VLOOKUP($G1828,county_facts!$A:$BB,13,FALSE)</f>
        <v>34.299999999999997</v>
      </c>
      <c r="R1828">
        <f>VLOOKUP($G1828,county_facts!$A:$BB,14,FALSE)</f>
        <v>1</v>
      </c>
      <c r="S1828">
        <f>VLOOKUP($G1828,county_facts!$A:$BB,15,FALSE)</f>
        <v>3.9</v>
      </c>
      <c r="T1828">
        <f>VLOOKUP($G1828,county_facts!$A:$BB,16,FALSE)</f>
        <v>0.1</v>
      </c>
      <c r="U1828">
        <f>VLOOKUP($G1828,county_facts!$A:$BB,17,FALSE)</f>
        <v>1.5</v>
      </c>
      <c r="V1828">
        <f>VLOOKUP($G1828,county_facts!$A:$BB,18,FALSE)</f>
        <v>18.899999999999999</v>
      </c>
      <c r="W1828">
        <f>VLOOKUP($G1828,county_facts!$A:$BB,19,FALSE)</f>
        <v>42.5</v>
      </c>
      <c r="X1828">
        <f>VLOOKUP($G1828,county_facts!$A:$BB,20,FALSE)</f>
        <v>84</v>
      </c>
      <c r="Y1828">
        <f>VLOOKUP($G1828,county_facts!$A:$BB,21,FALSE)</f>
        <v>10.7</v>
      </c>
      <c r="Z1828">
        <f>VLOOKUP($G1828,county_facts!$A:$BB,22,FALSE)</f>
        <v>20</v>
      </c>
      <c r="AA1828">
        <f>VLOOKUP($G1828,county_facts!$A:$BB,23,FALSE)</f>
        <v>82.4</v>
      </c>
      <c r="AB1828">
        <f>VLOOKUP($G1828,county_facts!$A:$BB,24,FALSE)</f>
        <v>17.8</v>
      </c>
      <c r="AC1828">
        <f>VLOOKUP($G1828,county_facts!$A:$BB,25,FALSE)</f>
        <v>17635</v>
      </c>
      <c r="AD1828">
        <f>VLOOKUP($G1828,county_facts!$A:$BB,26,FALSE)</f>
        <v>19</v>
      </c>
      <c r="AE1828">
        <f>VLOOKUP($G1828,county_facts!$A:$BB,27,FALSE)</f>
        <v>107234</v>
      </c>
      <c r="AF1828">
        <f>VLOOKUP($G1828,county_facts!$A:$BB,28,FALSE)</f>
        <v>64.099999999999994</v>
      </c>
      <c r="AG1828">
        <f>VLOOKUP($G1828,county_facts!$A:$BB,29,FALSE)</f>
        <v>22.2</v>
      </c>
      <c r="AH1828">
        <f>VLOOKUP($G1828,county_facts!$A:$BB,30,FALSE)</f>
        <v>96200</v>
      </c>
      <c r="AI1828">
        <f>VLOOKUP($G1828,county_facts!$A:$BB,31,FALSE)</f>
        <v>92634</v>
      </c>
      <c r="AJ1828">
        <f>VLOOKUP($G1828,county_facts!$A:$BB,32,FALSE)</f>
        <v>2.5499999999999998</v>
      </c>
      <c r="AK1828">
        <f>VLOOKUP($G1828,county_facts!$A:$BB,33,FALSE)</f>
        <v>23236</v>
      </c>
      <c r="AL1828">
        <f>VLOOKUP($G1828,county_facts!$A:$BB,34,FALSE)</f>
        <v>42568</v>
      </c>
      <c r="AM1828">
        <f>VLOOKUP($G1828,county_facts!$A:$BB,35,FALSE)</f>
        <v>21</v>
      </c>
      <c r="AN1828">
        <f>VLOOKUP($G1828,county_facts!$A:$BB,36,FALSE)</f>
        <v>5623</v>
      </c>
      <c r="AO1828">
        <f>VLOOKUP($G1828,county_facts!$A:$BB,37,FALSE)</f>
        <v>100836</v>
      </c>
      <c r="AP1828">
        <f>VLOOKUP($G1828,county_facts!$A:$BB,38,FALSE)</f>
        <v>-2.9</v>
      </c>
      <c r="AQ1828">
        <f>VLOOKUP($G1828,county_facts!$A:$BB,39,FALSE)</f>
        <v>14983</v>
      </c>
      <c r="AR1828">
        <f>VLOOKUP($G1828,county_facts!$A:$BB,40,FALSE)</f>
        <v>17642</v>
      </c>
      <c r="AS1828">
        <f>VLOOKUP($G1828,county_facts!$A:$BB,41,FALSE)</f>
        <v>19.8</v>
      </c>
      <c r="AT1828">
        <f>VLOOKUP($G1828,county_facts!$A:$BB,42,FALSE)</f>
        <v>0.4</v>
      </c>
      <c r="AU1828">
        <f>VLOOKUP($G1828,county_facts!$A:$BB,43,FALSE)</f>
        <v>6.7</v>
      </c>
      <c r="AV1828">
        <f>VLOOKUP($G1828,county_facts!$A:$BB,44,FALSE)</f>
        <v>0</v>
      </c>
      <c r="AW1828">
        <f>VLOOKUP($G1828,county_facts!$A:$BB,45,FALSE)</f>
        <v>6.6</v>
      </c>
      <c r="AX1828">
        <f>VLOOKUP($G1828,county_facts!$A:$BB,46,FALSE)</f>
        <v>28.8</v>
      </c>
      <c r="AY1828">
        <f>VLOOKUP($G1828,county_facts!$A:$BB,47,FALSE)</f>
        <v>0</v>
      </c>
      <c r="AZ1828">
        <f>VLOOKUP($G1828,county_facts!$A:$BB,48,FALSE)</f>
        <v>2852515</v>
      </c>
      <c r="BA1828">
        <f>VLOOKUP($G1828,county_facts!$A:$BB,49,FALSE)</f>
        <v>3973125</v>
      </c>
      <c r="BB1828">
        <f>VLOOKUP($G1828,county_facts!$A:$BB,50,FALSE)</f>
        <v>16453</v>
      </c>
      <c r="BC1828">
        <f>VLOOKUP($G1828,county_facts!$A:$BB,51,FALSE)</f>
        <v>387509</v>
      </c>
      <c r="BD1828">
        <f>VLOOKUP($G1828,county_facts!$A:$BB,52,FALSE)</f>
        <v>1061</v>
      </c>
      <c r="BE1828">
        <f>VLOOKUP($G1828,county_facts!$A:$BB,53,FALSE)</f>
        <v>876.3</v>
      </c>
      <c r="BF1828">
        <f>VLOOKUP($G1828,county_facts!$A:$BB,54,FALSE)</f>
        <v>287.89999999999998</v>
      </c>
    </row>
    <row r="1829" spans="1:58" x14ac:dyDescent="0.3">
      <c r="A1829" t="s">
        <v>9</v>
      </c>
      <c r="B1829" t="s">
        <v>38</v>
      </c>
      <c r="C1829">
        <v>3974</v>
      </c>
      <c r="D1829" t="s">
        <v>622</v>
      </c>
      <c r="E1829">
        <v>13742</v>
      </c>
      <c r="F1829">
        <v>0.28918643599999999</v>
      </c>
      <c r="G1829">
        <v>48245</v>
      </c>
      <c r="H1829">
        <f>VLOOKUP($G1829,county_facts!$A:$BB,4,FALSE)</f>
        <v>252235</v>
      </c>
      <c r="I1829">
        <f>VLOOKUP($G1829,county_facts!$A:$BB,5,FALSE)</f>
        <v>252273</v>
      </c>
      <c r="J1829">
        <f>VLOOKUP($G1829,county_facts!$A:$BB,6,FALSE)</f>
        <v>0</v>
      </c>
      <c r="K1829">
        <f>VLOOKUP($G1829,county_facts!$A:$BB,7,FALSE)</f>
        <v>252273</v>
      </c>
      <c r="L1829">
        <f>VLOOKUP($G1829,county_facts!$A:$BB,8,FALSE)</f>
        <v>6.8</v>
      </c>
      <c r="M1829">
        <f>VLOOKUP($G1829,county_facts!$A:$BB,9,FALSE)</f>
        <v>23.7</v>
      </c>
      <c r="N1829">
        <f>VLOOKUP($G1829,county_facts!$A:$BB,10,FALSE)</f>
        <v>13.4</v>
      </c>
      <c r="O1829">
        <f>VLOOKUP($G1829,county_facts!$A:$BB,11,FALSE)</f>
        <v>48.8</v>
      </c>
      <c r="P1829">
        <f>VLOOKUP($G1829,county_facts!$A:$BB,12,FALSE)</f>
        <v>59.3</v>
      </c>
      <c r="Q1829">
        <f>VLOOKUP($G1829,county_facts!$A:$BB,13,FALSE)</f>
        <v>34.299999999999997</v>
      </c>
      <c r="R1829">
        <f>VLOOKUP($G1829,county_facts!$A:$BB,14,FALSE)</f>
        <v>1</v>
      </c>
      <c r="S1829">
        <f>VLOOKUP($G1829,county_facts!$A:$BB,15,FALSE)</f>
        <v>3.9</v>
      </c>
      <c r="T1829">
        <f>VLOOKUP($G1829,county_facts!$A:$BB,16,FALSE)</f>
        <v>0.1</v>
      </c>
      <c r="U1829">
        <f>VLOOKUP($G1829,county_facts!$A:$BB,17,FALSE)</f>
        <v>1.5</v>
      </c>
      <c r="V1829">
        <f>VLOOKUP($G1829,county_facts!$A:$BB,18,FALSE)</f>
        <v>18.899999999999999</v>
      </c>
      <c r="W1829">
        <f>VLOOKUP($G1829,county_facts!$A:$BB,19,FALSE)</f>
        <v>42.5</v>
      </c>
      <c r="X1829">
        <f>VLOOKUP($G1829,county_facts!$A:$BB,20,FALSE)</f>
        <v>84</v>
      </c>
      <c r="Y1829">
        <f>VLOOKUP($G1829,county_facts!$A:$BB,21,FALSE)</f>
        <v>10.7</v>
      </c>
      <c r="Z1829">
        <f>VLOOKUP($G1829,county_facts!$A:$BB,22,FALSE)</f>
        <v>20</v>
      </c>
      <c r="AA1829">
        <f>VLOOKUP($G1829,county_facts!$A:$BB,23,FALSE)</f>
        <v>82.4</v>
      </c>
      <c r="AB1829">
        <f>VLOOKUP($G1829,county_facts!$A:$BB,24,FALSE)</f>
        <v>17.8</v>
      </c>
      <c r="AC1829">
        <f>VLOOKUP($G1829,county_facts!$A:$BB,25,FALSE)</f>
        <v>17635</v>
      </c>
      <c r="AD1829">
        <f>VLOOKUP($G1829,county_facts!$A:$BB,26,FALSE)</f>
        <v>19</v>
      </c>
      <c r="AE1829">
        <f>VLOOKUP($G1829,county_facts!$A:$BB,27,FALSE)</f>
        <v>107234</v>
      </c>
      <c r="AF1829">
        <f>VLOOKUP($G1829,county_facts!$A:$BB,28,FALSE)</f>
        <v>64.099999999999994</v>
      </c>
      <c r="AG1829">
        <f>VLOOKUP($G1829,county_facts!$A:$BB,29,FALSE)</f>
        <v>22.2</v>
      </c>
      <c r="AH1829">
        <f>VLOOKUP($G1829,county_facts!$A:$BB,30,FALSE)</f>
        <v>96200</v>
      </c>
      <c r="AI1829">
        <f>VLOOKUP($G1829,county_facts!$A:$BB,31,FALSE)</f>
        <v>92634</v>
      </c>
      <c r="AJ1829">
        <f>VLOOKUP($G1829,county_facts!$A:$BB,32,FALSE)</f>
        <v>2.5499999999999998</v>
      </c>
      <c r="AK1829">
        <f>VLOOKUP($G1829,county_facts!$A:$BB,33,FALSE)</f>
        <v>23236</v>
      </c>
      <c r="AL1829">
        <f>VLOOKUP($G1829,county_facts!$A:$BB,34,FALSE)</f>
        <v>42568</v>
      </c>
      <c r="AM1829">
        <f>VLOOKUP($G1829,county_facts!$A:$BB,35,FALSE)</f>
        <v>21</v>
      </c>
      <c r="AN1829">
        <f>VLOOKUP($G1829,county_facts!$A:$BB,36,FALSE)</f>
        <v>5623</v>
      </c>
      <c r="AO1829">
        <f>VLOOKUP($G1829,county_facts!$A:$BB,37,FALSE)</f>
        <v>100836</v>
      </c>
      <c r="AP1829">
        <f>VLOOKUP($G1829,county_facts!$A:$BB,38,FALSE)</f>
        <v>-2.9</v>
      </c>
      <c r="AQ1829">
        <f>VLOOKUP($G1829,county_facts!$A:$BB,39,FALSE)</f>
        <v>14983</v>
      </c>
      <c r="AR1829">
        <f>VLOOKUP($G1829,county_facts!$A:$BB,40,FALSE)</f>
        <v>17642</v>
      </c>
      <c r="AS1829">
        <f>VLOOKUP($G1829,county_facts!$A:$BB,41,FALSE)</f>
        <v>19.8</v>
      </c>
      <c r="AT1829">
        <f>VLOOKUP($G1829,county_facts!$A:$BB,42,FALSE)</f>
        <v>0.4</v>
      </c>
      <c r="AU1829">
        <f>VLOOKUP($G1829,county_facts!$A:$BB,43,FALSE)</f>
        <v>6.7</v>
      </c>
      <c r="AV1829">
        <f>VLOOKUP($G1829,county_facts!$A:$BB,44,FALSE)</f>
        <v>0</v>
      </c>
      <c r="AW1829">
        <f>VLOOKUP($G1829,county_facts!$A:$BB,45,FALSE)</f>
        <v>6.6</v>
      </c>
      <c r="AX1829">
        <f>VLOOKUP($G1829,county_facts!$A:$BB,46,FALSE)</f>
        <v>28.8</v>
      </c>
      <c r="AY1829">
        <f>VLOOKUP($G1829,county_facts!$A:$BB,47,FALSE)</f>
        <v>0</v>
      </c>
      <c r="AZ1829">
        <f>VLOOKUP($G1829,county_facts!$A:$BB,48,FALSE)</f>
        <v>2852515</v>
      </c>
      <c r="BA1829">
        <f>VLOOKUP($G1829,county_facts!$A:$BB,49,FALSE)</f>
        <v>3973125</v>
      </c>
      <c r="BB1829">
        <f>VLOOKUP($G1829,county_facts!$A:$BB,50,FALSE)</f>
        <v>16453</v>
      </c>
      <c r="BC1829">
        <f>VLOOKUP($G1829,county_facts!$A:$BB,51,FALSE)</f>
        <v>387509</v>
      </c>
      <c r="BD1829">
        <f>VLOOKUP($G1829,county_facts!$A:$BB,52,FALSE)</f>
        <v>1061</v>
      </c>
      <c r="BE1829">
        <f>VLOOKUP($G1829,county_facts!$A:$BB,53,FALSE)</f>
        <v>876.3</v>
      </c>
      <c r="BF1829">
        <f>VLOOKUP($G1829,county_facts!$A:$BB,54,FALSE)</f>
        <v>287.89999999999998</v>
      </c>
    </row>
    <row r="1830" spans="1:58" x14ac:dyDescent="0.3">
      <c r="A1830" t="s">
        <v>6</v>
      </c>
      <c r="B1830" t="s">
        <v>726</v>
      </c>
      <c r="C1830">
        <v>119</v>
      </c>
      <c r="D1830" t="s">
        <v>622</v>
      </c>
      <c r="E1830">
        <v>199</v>
      </c>
      <c r="F1830">
        <v>0.59798994999999999</v>
      </c>
      <c r="G1830">
        <v>48243</v>
      </c>
      <c r="H1830">
        <f>VLOOKUP($G1830,county_facts!$A:$BB,4,FALSE)</f>
        <v>2204</v>
      </c>
      <c r="I1830">
        <f>VLOOKUP($G1830,county_facts!$A:$BB,5,FALSE)</f>
        <v>2342</v>
      </c>
      <c r="J1830">
        <f>VLOOKUP($G1830,county_facts!$A:$BB,6,FALSE)</f>
        <v>-5.9</v>
      </c>
      <c r="K1830">
        <f>VLOOKUP($G1830,county_facts!$A:$BB,7,FALSE)</f>
        <v>2342</v>
      </c>
      <c r="L1830">
        <f>VLOOKUP($G1830,county_facts!$A:$BB,8,FALSE)</f>
        <v>1.9</v>
      </c>
      <c r="M1830">
        <f>VLOOKUP($G1830,county_facts!$A:$BB,9,FALSE)</f>
        <v>12</v>
      </c>
      <c r="N1830">
        <f>VLOOKUP($G1830,county_facts!$A:$BB,10,FALSE)</f>
        <v>29.9</v>
      </c>
      <c r="O1830">
        <f>VLOOKUP($G1830,county_facts!$A:$BB,11,FALSE)</f>
        <v>49.7</v>
      </c>
      <c r="P1830">
        <f>VLOOKUP($G1830,county_facts!$A:$BB,12,FALSE)</f>
        <v>94.5</v>
      </c>
      <c r="Q1830">
        <f>VLOOKUP($G1830,county_facts!$A:$BB,13,FALSE)</f>
        <v>1.9</v>
      </c>
      <c r="R1830">
        <f>VLOOKUP($G1830,county_facts!$A:$BB,14,FALSE)</f>
        <v>1.2</v>
      </c>
      <c r="S1830">
        <f>VLOOKUP($G1830,county_facts!$A:$BB,15,FALSE)</f>
        <v>0.4</v>
      </c>
      <c r="T1830">
        <f>VLOOKUP($G1830,county_facts!$A:$BB,16,FALSE)</f>
        <v>0</v>
      </c>
      <c r="U1830">
        <f>VLOOKUP($G1830,county_facts!$A:$BB,17,FALSE)</f>
        <v>2</v>
      </c>
      <c r="V1830">
        <f>VLOOKUP($G1830,county_facts!$A:$BB,18,FALSE)</f>
        <v>33.700000000000003</v>
      </c>
      <c r="W1830">
        <f>VLOOKUP($G1830,county_facts!$A:$BB,19,FALSE)</f>
        <v>62.7</v>
      </c>
      <c r="X1830">
        <f>VLOOKUP($G1830,county_facts!$A:$BB,20,FALSE)</f>
        <v>90.4</v>
      </c>
      <c r="Y1830">
        <f>VLOOKUP($G1830,county_facts!$A:$BB,21,FALSE)</f>
        <v>15.4</v>
      </c>
      <c r="Z1830">
        <f>VLOOKUP($G1830,county_facts!$A:$BB,22,FALSE)</f>
        <v>44.8</v>
      </c>
      <c r="AA1830">
        <f>VLOOKUP($G1830,county_facts!$A:$BB,23,FALSE)</f>
        <v>81.099999999999994</v>
      </c>
      <c r="AB1830">
        <f>VLOOKUP($G1830,county_facts!$A:$BB,24,FALSE)</f>
        <v>35.299999999999997</v>
      </c>
      <c r="AC1830">
        <f>VLOOKUP($G1830,county_facts!$A:$BB,25,FALSE)</f>
        <v>259</v>
      </c>
      <c r="AD1830">
        <f>VLOOKUP($G1830,county_facts!$A:$BB,26,FALSE)</f>
        <v>20.5</v>
      </c>
      <c r="AE1830">
        <f>VLOOKUP($G1830,county_facts!$A:$BB,27,FALSE)</f>
        <v>1616</v>
      </c>
      <c r="AF1830">
        <f>VLOOKUP($G1830,county_facts!$A:$BB,28,FALSE)</f>
        <v>74.7</v>
      </c>
      <c r="AG1830">
        <f>VLOOKUP($G1830,county_facts!$A:$BB,29,FALSE)</f>
        <v>2.2999999999999998</v>
      </c>
      <c r="AH1830">
        <f>VLOOKUP($G1830,county_facts!$A:$BB,30,FALSE)</f>
        <v>104300</v>
      </c>
      <c r="AI1830">
        <f>VLOOKUP($G1830,county_facts!$A:$BB,31,FALSE)</f>
        <v>989</v>
      </c>
      <c r="AJ1830">
        <f>VLOOKUP($G1830,county_facts!$A:$BB,32,FALSE)</f>
        <v>2.27</v>
      </c>
      <c r="AK1830">
        <f>VLOOKUP($G1830,county_facts!$A:$BB,33,FALSE)</f>
        <v>26958</v>
      </c>
      <c r="AL1830">
        <f>VLOOKUP($G1830,county_facts!$A:$BB,34,FALSE)</f>
        <v>49056</v>
      </c>
      <c r="AM1830">
        <f>VLOOKUP($G1830,county_facts!$A:$BB,35,FALSE)</f>
        <v>7.4</v>
      </c>
      <c r="AN1830">
        <f>VLOOKUP($G1830,county_facts!$A:$BB,36,FALSE)</f>
        <v>56</v>
      </c>
      <c r="AO1830">
        <f>VLOOKUP($G1830,county_facts!$A:$BB,37,FALSE)</f>
        <v>382</v>
      </c>
      <c r="AP1830">
        <f>VLOOKUP($G1830,county_facts!$A:$BB,38,FALSE)</f>
        <v>2.7</v>
      </c>
      <c r="AQ1830">
        <f>VLOOKUP($G1830,county_facts!$A:$BB,39,FALSE)</f>
        <v>249</v>
      </c>
      <c r="AR1830">
        <f>VLOOKUP($G1830,county_facts!$A:$BB,40,FALSE)</f>
        <v>0</v>
      </c>
      <c r="AS1830">
        <f>VLOOKUP($G1830,county_facts!$A:$BB,41,FALSE)</f>
        <v>0</v>
      </c>
      <c r="AT1830">
        <f>VLOOKUP($G1830,county_facts!$A:$BB,42,FALSE)</f>
        <v>0</v>
      </c>
      <c r="AU1830">
        <f>VLOOKUP($G1830,county_facts!$A:$BB,43,FALSE)</f>
        <v>0</v>
      </c>
      <c r="AV1830">
        <f>VLOOKUP($G1830,county_facts!$A:$BB,44,FALSE)</f>
        <v>0</v>
      </c>
      <c r="AW1830">
        <f>VLOOKUP($G1830,county_facts!$A:$BB,45,FALSE)</f>
        <v>0</v>
      </c>
      <c r="AX1830">
        <f>VLOOKUP($G1830,county_facts!$A:$BB,46,FALSE)</f>
        <v>0</v>
      </c>
      <c r="AY1830">
        <f>VLOOKUP($G1830,county_facts!$A:$BB,47,FALSE)</f>
        <v>0</v>
      </c>
      <c r="AZ1830">
        <f>VLOOKUP($G1830,county_facts!$A:$BB,48,FALSE)</f>
        <v>0</v>
      </c>
      <c r="BA1830">
        <f>VLOOKUP($G1830,county_facts!$A:$BB,49,FALSE)</f>
        <v>7132</v>
      </c>
      <c r="BB1830">
        <f>VLOOKUP($G1830,county_facts!$A:$BB,50,FALSE)</f>
        <v>3227</v>
      </c>
      <c r="BC1830">
        <f>VLOOKUP($G1830,county_facts!$A:$BB,51,FALSE)</f>
        <v>7053</v>
      </c>
      <c r="BD1830">
        <f>VLOOKUP($G1830,county_facts!$A:$BB,52,FALSE)</f>
        <v>0</v>
      </c>
      <c r="BE1830">
        <f>VLOOKUP($G1830,county_facts!$A:$BB,53,FALSE)</f>
        <v>2264.56</v>
      </c>
      <c r="BF1830">
        <f>VLOOKUP($G1830,county_facts!$A:$BB,54,FALSE)</f>
        <v>1</v>
      </c>
    </row>
    <row r="1831" spans="1:58" x14ac:dyDescent="0.3">
      <c r="A1831" t="s">
        <v>9</v>
      </c>
      <c r="B1831" t="s">
        <v>726</v>
      </c>
      <c r="C1831">
        <v>80</v>
      </c>
      <c r="D1831" t="s">
        <v>622</v>
      </c>
      <c r="E1831">
        <v>199</v>
      </c>
      <c r="F1831">
        <v>0.40201005000000001</v>
      </c>
      <c r="G1831">
        <v>48243</v>
      </c>
      <c r="H1831">
        <f>VLOOKUP($G1831,county_facts!$A:$BB,4,FALSE)</f>
        <v>2204</v>
      </c>
      <c r="I1831">
        <f>VLOOKUP($G1831,county_facts!$A:$BB,5,FALSE)</f>
        <v>2342</v>
      </c>
      <c r="J1831">
        <f>VLOOKUP($G1831,county_facts!$A:$BB,6,FALSE)</f>
        <v>-5.9</v>
      </c>
      <c r="K1831">
        <f>VLOOKUP($G1831,county_facts!$A:$BB,7,FALSE)</f>
        <v>2342</v>
      </c>
      <c r="L1831">
        <f>VLOOKUP($G1831,county_facts!$A:$BB,8,FALSE)</f>
        <v>1.9</v>
      </c>
      <c r="M1831">
        <f>VLOOKUP($G1831,county_facts!$A:$BB,9,FALSE)</f>
        <v>12</v>
      </c>
      <c r="N1831">
        <f>VLOOKUP($G1831,county_facts!$A:$BB,10,FALSE)</f>
        <v>29.9</v>
      </c>
      <c r="O1831">
        <f>VLOOKUP($G1831,county_facts!$A:$BB,11,FALSE)</f>
        <v>49.7</v>
      </c>
      <c r="P1831">
        <f>VLOOKUP($G1831,county_facts!$A:$BB,12,FALSE)</f>
        <v>94.5</v>
      </c>
      <c r="Q1831">
        <f>VLOOKUP($G1831,county_facts!$A:$BB,13,FALSE)</f>
        <v>1.9</v>
      </c>
      <c r="R1831">
        <f>VLOOKUP($G1831,county_facts!$A:$BB,14,FALSE)</f>
        <v>1.2</v>
      </c>
      <c r="S1831">
        <f>VLOOKUP($G1831,county_facts!$A:$BB,15,FALSE)</f>
        <v>0.4</v>
      </c>
      <c r="T1831">
        <f>VLOOKUP($G1831,county_facts!$A:$BB,16,FALSE)</f>
        <v>0</v>
      </c>
      <c r="U1831">
        <f>VLOOKUP($G1831,county_facts!$A:$BB,17,FALSE)</f>
        <v>2</v>
      </c>
      <c r="V1831">
        <f>VLOOKUP($G1831,county_facts!$A:$BB,18,FALSE)</f>
        <v>33.700000000000003</v>
      </c>
      <c r="W1831">
        <f>VLOOKUP($G1831,county_facts!$A:$BB,19,FALSE)</f>
        <v>62.7</v>
      </c>
      <c r="X1831">
        <f>VLOOKUP($G1831,county_facts!$A:$BB,20,FALSE)</f>
        <v>90.4</v>
      </c>
      <c r="Y1831">
        <f>VLOOKUP($G1831,county_facts!$A:$BB,21,FALSE)</f>
        <v>15.4</v>
      </c>
      <c r="Z1831">
        <f>VLOOKUP($G1831,county_facts!$A:$BB,22,FALSE)</f>
        <v>44.8</v>
      </c>
      <c r="AA1831">
        <f>VLOOKUP($G1831,county_facts!$A:$BB,23,FALSE)</f>
        <v>81.099999999999994</v>
      </c>
      <c r="AB1831">
        <f>VLOOKUP($G1831,county_facts!$A:$BB,24,FALSE)</f>
        <v>35.299999999999997</v>
      </c>
      <c r="AC1831">
        <f>VLOOKUP($G1831,county_facts!$A:$BB,25,FALSE)</f>
        <v>259</v>
      </c>
      <c r="AD1831">
        <f>VLOOKUP($G1831,county_facts!$A:$BB,26,FALSE)</f>
        <v>20.5</v>
      </c>
      <c r="AE1831">
        <f>VLOOKUP($G1831,county_facts!$A:$BB,27,FALSE)</f>
        <v>1616</v>
      </c>
      <c r="AF1831">
        <f>VLOOKUP($G1831,county_facts!$A:$BB,28,FALSE)</f>
        <v>74.7</v>
      </c>
      <c r="AG1831">
        <f>VLOOKUP($G1831,county_facts!$A:$BB,29,FALSE)</f>
        <v>2.2999999999999998</v>
      </c>
      <c r="AH1831">
        <f>VLOOKUP($G1831,county_facts!$A:$BB,30,FALSE)</f>
        <v>104300</v>
      </c>
      <c r="AI1831">
        <f>VLOOKUP($G1831,county_facts!$A:$BB,31,FALSE)</f>
        <v>989</v>
      </c>
      <c r="AJ1831">
        <f>VLOOKUP($G1831,county_facts!$A:$BB,32,FALSE)</f>
        <v>2.27</v>
      </c>
      <c r="AK1831">
        <f>VLOOKUP($G1831,county_facts!$A:$BB,33,FALSE)</f>
        <v>26958</v>
      </c>
      <c r="AL1831">
        <f>VLOOKUP($G1831,county_facts!$A:$BB,34,FALSE)</f>
        <v>49056</v>
      </c>
      <c r="AM1831">
        <f>VLOOKUP($G1831,county_facts!$A:$BB,35,FALSE)</f>
        <v>7.4</v>
      </c>
      <c r="AN1831">
        <f>VLOOKUP($G1831,county_facts!$A:$BB,36,FALSE)</f>
        <v>56</v>
      </c>
      <c r="AO1831">
        <f>VLOOKUP($G1831,county_facts!$A:$BB,37,FALSE)</f>
        <v>382</v>
      </c>
      <c r="AP1831">
        <f>VLOOKUP($G1831,county_facts!$A:$BB,38,FALSE)</f>
        <v>2.7</v>
      </c>
      <c r="AQ1831">
        <f>VLOOKUP($G1831,county_facts!$A:$BB,39,FALSE)</f>
        <v>249</v>
      </c>
      <c r="AR1831">
        <f>VLOOKUP($G1831,county_facts!$A:$BB,40,FALSE)</f>
        <v>0</v>
      </c>
      <c r="AS1831">
        <f>VLOOKUP($G1831,county_facts!$A:$BB,41,FALSE)</f>
        <v>0</v>
      </c>
      <c r="AT1831">
        <f>VLOOKUP($G1831,county_facts!$A:$BB,42,FALSE)</f>
        <v>0</v>
      </c>
      <c r="AU1831">
        <f>VLOOKUP($G1831,county_facts!$A:$BB,43,FALSE)</f>
        <v>0</v>
      </c>
      <c r="AV1831">
        <f>VLOOKUP($G1831,county_facts!$A:$BB,44,FALSE)</f>
        <v>0</v>
      </c>
      <c r="AW1831">
        <f>VLOOKUP($G1831,county_facts!$A:$BB,45,FALSE)</f>
        <v>0</v>
      </c>
      <c r="AX1831">
        <f>VLOOKUP($G1831,county_facts!$A:$BB,46,FALSE)</f>
        <v>0</v>
      </c>
      <c r="AY1831">
        <f>VLOOKUP($G1831,county_facts!$A:$BB,47,FALSE)</f>
        <v>0</v>
      </c>
      <c r="AZ1831">
        <f>VLOOKUP($G1831,county_facts!$A:$BB,48,FALSE)</f>
        <v>0</v>
      </c>
      <c r="BA1831">
        <f>VLOOKUP($G1831,county_facts!$A:$BB,49,FALSE)</f>
        <v>7132</v>
      </c>
      <c r="BB1831">
        <f>VLOOKUP($G1831,county_facts!$A:$BB,50,FALSE)</f>
        <v>3227</v>
      </c>
      <c r="BC1831">
        <f>VLOOKUP($G1831,county_facts!$A:$BB,51,FALSE)</f>
        <v>7053</v>
      </c>
      <c r="BD1831">
        <f>VLOOKUP($G1831,county_facts!$A:$BB,52,FALSE)</f>
        <v>0</v>
      </c>
      <c r="BE1831">
        <f>VLOOKUP($G1831,county_facts!$A:$BB,53,FALSE)</f>
        <v>2264.56</v>
      </c>
      <c r="BF1831">
        <f>VLOOKUP($G1831,county_facts!$A:$BB,54,FALSE)</f>
        <v>1</v>
      </c>
    </row>
    <row r="1832" spans="1:58" x14ac:dyDescent="0.3">
      <c r="A1832" t="s">
        <v>6</v>
      </c>
      <c r="B1832" t="s">
        <v>278</v>
      </c>
      <c r="C1832">
        <v>667</v>
      </c>
      <c r="D1832" t="s">
        <v>622</v>
      </c>
      <c r="E1832">
        <v>884</v>
      </c>
      <c r="F1832">
        <v>0.75452488699999998</v>
      </c>
      <c r="G1832">
        <v>48241</v>
      </c>
      <c r="H1832">
        <f>VLOOKUP($G1832,county_facts!$A:$BB,4,FALSE)</f>
        <v>35552</v>
      </c>
      <c r="I1832">
        <f>VLOOKUP($G1832,county_facts!$A:$BB,5,FALSE)</f>
        <v>35710</v>
      </c>
      <c r="J1832">
        <f>VLOOKUP($G1832,county_facts!$A:$BB,6,FALSE)</f>
        <v>-0.4</v>
      </c>
      <c r="K1832">
        <f>VLOOKUP($G1832,county_facts!$A:$BB,7,FALSE)</f>
        <v>35710</v>
      </c>
      <c r="L1832">
        <f>VLOOKUP($G1832,county_facts!$A:$BB,8,FALSE)</f>
        <v>6.7</v>
      </c>
      <c r="M1832">
        <f>VLOOKUP($G1832,county_facts!$A:$BB,9,FALSE)</f>
        <v>24.3</v>
      </c>
      <c r="N1832">
        <f>VLOOKUP($G1832,county_facts!$A:$BB,10,FALSE)</f>
        <v>18.2</v>
      </c>
      <c r="O1832">
        <f>VLOOKUP($G1832,county_facts!$A:$BB,11,FALSE)</f>
        <v>50.8</v>
      </c>
      <c r="P1832">
        <f>VLOOKUP($G1832,county_facts!$A:$BB,12,FALSE)</f>
        <v>80.599999999999994</v>
      </c>
      <c r="Q1832">
        <f>VLOOKUP($G1832,county_facts!$A:$BB,13,FALSE)</f>
        <v>16.600000000000001</v>
      </c>
      <c r="R1832">
        <f>VLOOKUP($G1832,county_facts!$A:$BB,14,FALSE)</f>
        <v>0.7</v>
      </c>
      <c r="S1832">
        <f>VLOOKUP($G1832,county_facts!$A:$BB,15,FALSE)</f>
        <v>0.7</v>
      </c>
      <c r="T1832">
        <f>VLOOKUP($G1832,county_facts!$A:$BB,16,FALSE)</f>
        <v>0.1</v>
      </c>
      <c r="U1832">
        <f>VLOOKUP($G1832,county_facts!$A:$BB,17,FALSE)</f>
        <v>1.4</v>
      </c>
      <c r="V1832">
        <f>VLOOKUP($G1832,county_facts!$A:$BB,18,FALSE)</f>
        <v>6.6</v>
      </c>
      <c r="W1832">
        <f>VLOOKUP($G1832,county_facts!$A:$BB,19,FALSE)</f>
        <v>74.599999999999994</v>
      </c>
      <c r="X1832">
        <f>VLOOKUP($G1832,county_facts!$A:$BB,20,FALSE)</f>
        <v>88.3</v>
      </c>
      <c r="Y1832">
        <f>VLOOKUP($G1832,county_facts!$A:$BB,21,FALSE)</f>
        <v>3.3</v>
      </c>
      <c r="Z1832">
        <f>VLOOKUP($G1832,county_facts!$A:$BB,22,FALSE)</f>
        <v>7</v>
      </c>
      <c r="AA1832">
        <f>VLOOKUP($G1832,county_facts!$A:$BB,23,FALSE)</f>
        <v>83.3</v>
      </c>
      <c r="AB1832">
        <f>VLOOKUP($G1832,county_facts!$A:$BB,24,FALSE)</f>
        <v>11.2</v>
      </c>
      <c r="AC1832">
        <f>VLOOKUP($G1832,county_facts!$A:$BB,25,FALSE)</f>
        <v>3311</v>
      </c>
      <c r="AD1832">
        <f>VLOOKUP($G1832,county_facts!$A:$BB,26,FALSE)</f>
        <v>27.9</v>
      </c>
      <c r="AE1832">
        <f>VLOOKUP($G1832,county_facts!$A:$BB,27,FALSE)</f>
        <v>16871</v>
      </c>
      <c r="AF1832">
        <f>VLOOKUP($G1832,county_facts!$A:$BB,28,FALSE)</f>
        <v>78.400000000000006</v>
      </c>
      <c r="AG1832">
        <f>VLOOKUP($G1832,county_facts!$A:$BB,29,FALSE)</f>
        <v>6.8</v>
      </c>
      <c r="AH1832">
        <f>VLOOKUP($G1832,county_facts!$A:$BB,30,FALSE)</f>
        <v>82200</v>
      </c>
      <c r="AI1832">
        <f>VLOOKUP($G1832,county_facts!$A:$BB,31,FALSE)</f>
        <v>13095</v>
      </c>
      <c r="AJ1832">
        <f>VLOOKUP($G1832,county_facts!$A:$BB,32,FALSE)</f>
        <v>2.66</v>
      </c>
      <c r="AK1832">
        <f>VLOOKUP($G1832,county_facts!$A:$BB,33,FALSE)</f>
        <v>20254</v>
      </c>
      <c r="AL1832">
        <f>VLOOKUP($G1832,county_facts!$A:$BB,34,FALSE)</f>
        <v>40417</v>
      </c>
      <c r="AM1832">
        <f>VLOOKUP($G1832,county_facts!$A:$BB,35,FALSE)</f>
        <v>17.8</v>
      </c>
      <c r="AN1832">
        <f>VLOOKUP($G1832,county_facts!$A:$BB,36,FALSE)</f>
        <v>623</v>
      </c>
      <c r="AO1832">
        <f>VLOOKUP($G1832,county_facts!$A:$BB,37,FALSE)</f>
        <v>9194</v>
      </c>
      <c r="AP1832">
        <f>VLOOKUP($G1832,county_facts!$A:$BB,38,FALSE)</f>
        <v>5.7</v>
      </c>
      <c r="AQ1832">
        <f>VLOOKUP($G1832,county_facts!$A:$BB,39,FALSE)</f>
        <v>2448</v>
      </c>
      <c r="AR1832">
        <f>VLOOKUP($G1832,county_facts!$A:$BB,40,FALSE)</f>
        <v>3387</v>
      </c>
      <c r="AS1832">
        <f>VLOOKUP($G1832,county_facts!$A:$BB,41,FALSE)</f>
        <v>11.4</v>
      </c>
      <c r="AT1832">
        <f>VLOOKUP($G1832,county_facts!$A:$BB,42,FALSE)</f>
        <v>0</v>
      </c>
      <c r="AU1832">
        <f>VLOOKUP($G1832,county_facts!$A:$BB,43,FALSE)</f>
        <v>0</v>
      </c>
      <c r="AV1832">
        <f>VLOOKUP($G1832,county_facts!$A:$BB,44,FALSE)</f>
        <v>0</v>
      </c>
      <c r="AW1832">
        <f>VLOOKUP($G1832,county_facts!$A:$BB,45,FALSE)</f>
        <v>3.2</v>
      </c>
      <c r="AX1832">
        <f>VLOOKUP($G1832,county_facts!$A:$BB,46,FALSE)</f>
        <v>29.4</v>
      </c>
      <c r="AY1832">
        <f>VLOOKUP($G1832,county_facts!$A:$BB,47,FALSE)</f>
        <v>725620</v>
      </c>
      <c r="AZ1832">
        <f>VLOOKUP($G1832,county_facts!$A:$BB,48,FALSE)</f>
        <v>123310</v>
      </c>
      <c r="BA1832">
        <f>VLOOKUP($G1832,county_facts!$A:$BB,49,FALSE)</f>
        <v>371047</v>
      </c>
      <c r="BB1832">
        <f>VLOOKUP($G1832,county_facts!$A:$BB,50,FALSE)</f>
        <v>10809</v>
      </c>
      <c r="BC1832">
        <f>VLOOKUP($G1832,county_facts!$A:$BB,51,FALSE)</f>
        <v>32582</v>
      </c>
      <c r="BD1832">
        <f>VLOOKUP($G1832,county_facts!$A:$BB,52,FALSE)</f>
        <v>8</v>
      </c>
      <c r="BE1832">
        <f>VLOOKUP($G1832,county_facts!$A:$BB,53,FALSE)</f>
        <v>938.85</v>
      </c>
      <c r="BF1832">
        <f>VLOOKUP($G1832,county_facts!$A:$BB,54,FALSE)</f>
        <v>38</v>
      </c>
    </row>
    <row r="1833" spans="1:58" x14ac:dyDescent="0.3">
      <c r="A1833" t="s">
        <v>9</v>
      </c>
      <c r="B1833" t="s">
        <v>278</v>
      </c>
      <c r="C1833">
        <v>217</v>
      </c>
      <c r="D1833" t="s">
        <v>622</v>
      </c>
      <c r="E1833">
        <v>884</v>
      </c>
      <c r="F1833">
        <v>0.24547511299999999</v>
      </c>
      <c r="G1833">
        <v>48241</v>
      </c>
      <c r="H1833">
        <f>VLOOKUP($G1833,county_facts!$A:$BB,4,FALSE)</f>
        <v>35552</v>
      </c>
      <c r="I1833">
        <f>VLOOKUP($G1833,county_facts!$A:$BB,5,FALSE)</f>
        <v>35710</v>
      </c>
      <c r="J1833">
        <f>VLOOKUP($G1833,county_facts!$A:$BB,6,FALSE)</f>
        <v>-0.4</v>
      </c>
      <c r="K1833">
        <f>VLOOKUP($G1833,county_facts!$A:$BB,7,FALSE)</f>
        <v>35710</v>
      </c>
      <c r="L1833">
        <f>VLOOKUP($G1833,county_facts!$A:$BB,8,FALSE)</f>
        <v>6.7</v>
      </c>
      <c r="M1833">
        <f>VLOOKUP($G1833,county_facts!$A:$BB,9,FALSE)</f>
        <v>24.3</v>
      </c>
      <c r="N1833">
        <f>VLOOKUP($G1833,county_facts!$A:$BB,10,FALSE)</f>
        <v>18.2</v>
      </c>
      <c r="O1833">
        <f>VLOOKUP($G1833,county_facts!$A:$BB,11,FALSE)</f>
        <v>50.8</v>
      </c>
      <c r="P1833">
        <f>VLOOKUP($G1833,county_facts!$A:$BB,12,FALSE)</f>
        <v>80.599999999999994</v>
      </c>
      <c r="Q1833">
        <f>VLOOKUP($G1833,county_facts!$A:$BB,13,FALSE)</f>
        <v>16.600000000000001</v>
      </c>
      <c r="R1833">
        <f>VLOOKUP($G1833,county_facts!$A:$BB,14,FALSE)</f>
        <v>0.7</v>
      </c>
      <c r="S1833">
        <f>VLOOKUP($G1833,county_facts!$A:$BB,15,FALSE)</f>
        <v>0.7</v>
      </c>
      <c r="T1833">
        <f>VLOOKUP($G1833,county_facts!$A:$BB,16,FALSE)</f>
        <v>0.1</v>
      </c>
      <c r="U1833">
        <f>VLOOKUP($G1833,county_facts!$A:$BB,17,FALSE)</f>
        <v>1.4</v>
      </c>
      <c r="V1833">
        <f>VLOOKUP($G1833,county_facts!$A:$BB,18,FALSE)</f>
        <v>6.6</v>
      </c>
      <c r="W1833">
        <f>VLOOKUP($G1833,county_facts!$A:$BB,19,FALSE)</f>
        <v>74.599999999999994</v>
      </c>
      <c r="X1833">
        <f>VLOOKUP($G1833,county_facts!$A:$BB,20,FALSE)</f>
        <v>88.3</v>
      </c>
      <c r="Y1833">
        <f>VLOOKUP($G1833,county_facts!$A:$BB,21,FALSE)</f>
        <v>3.3</v>
      </c>
      <c r="Z1833">
        <f>VLOOKUP($G1833,county_facts!$A:$BB,22,FALSE)</f>
        <v>7</v>
      </c>
      <c r="AA1833">
        <f>VLOOKUP($G1833,county_facts!$A:$BB,23,FALSE)</f>
        <v>83.3</v>
      </c>
      <c r="AB1833">
        <f>VLOOKUP($G1833,county_facts!$A:$BB,24,FALSE)</f>
        <v>11.2</v>
      </c>
      <c r="AC1833">
        <f>VLOOKUP($G1833,county_facts!$A:$BB,25,FALSE)</f>
        <v>3311</v>
      </c>
      <c r="AD1833">
        <f>VLOOKUP($G1833,county_facts!$A:$BB,26,FALSE)</f>
        <v>27.9</v>
      </c>
      <c r="AE1833">
        <f>VLOOKUP($G1833,county_facts!$A:$BB,27,FALSE)</f>
        <v>16871</v>
      </c>
      <c r="AF1833">
        <f>VLOOKUP($G1833,county_facts!$A:$BB,28,FALSE)</f>
        <v>78.400000000000006</v>
      </c>
      <c r="AG1833">
        <f>VLOOKUP($G1833,county_facts!$A:$BB,29,FALSE)</f>
        <v>6.8</v>
      </c>
      <c r="AH1833">
        <f>VLOOKUP($G1833,county_facts!$A:$BB,30,FALSE)</f>
        <v>82200</v>
      </c>
      <c r="AI1833">
        <f>VLOOKUP($G1833,county_facts!$A:$BB,31,FALSE)</f>
        <v>13095</v>
      </c>
      <c r="AJ1833">
        <f>VLOOKUP($G1833,county_facts!$A:$BB,32,FALSE)</f>
        <v>2.66</v>
      </c>
      <c r="AK1833">
        <f>VLOOKUP($G1833,county_facts!$A:$BB,33,FALSE)</f>
        <v>20254</v>
      </c>
      <c r="AL1833">
        <f>VLOOKUP($G1833,county_facts!$A:$BB,34,FALSE)</f>
        <v>40417</v>
      </c>
      <c r="AM1833">
        <f>VLOOKUP($G1833,county_facts!$A:$BB,35,FALSE)</f>
        <v>17.8</v>
      </c>
      <c r="AN1833">
        <f>VLOOKUP($G1833,county_facts!$A:$BB,36,FALSE)</f>
        <v>623</v>
      </c>
      <c r="AO1833">
        <f>VLOOKUP($G1833,county_facts!$A:$BB,37,FALSE)</f>
        <v>9194</v>
      </c>
      <c r="AP1833">
        <f>VLOOKUP($G1833,county_facts!$A:$BB,38,FALSE)</f>
        <v>5.7</v>
      </c>
      <c r="AQ1833">
        <f>VLOOKUP($G1833,county_facts!$A:$BB,39,FALSE)</f>
        <v>2448</v>
      </c>
      <c r="AR1833">
        <f>VLOOKUP($G1833,county_facts!$A:$BB,40,FALSE)</f>
        <v>3387</v>
      </c>
      <c r="AS1833">
        <f>VLOOKUP($G1833,county_facts!$A:$BB,41,FALSE)</f>
        <v>11.4</v>
      </c>
      <c r="AT1833">
        <f>VLOOKUP($G1833,county_facts!$A:$BB,42,FALSE)</f>
        <v>0</v>
      </c>
      <c r="AU1833">
        <f>VLOOKUP($G1833,county_facts!$A:$BB,43,FALSE)</f>
        <v>0</v>
      </c>
      <c r="AV1833">
        <f>VLOOKUP($G1833,county_facts!$A:$BB,44,FALSE)</f>
        <v>0</v>
      </c>
      <c r="AW1833">
        <f>VLOOKUP($G1833,county_facts!$A:$BB,45,FALSE)</f>
        <v>3.2</v>
      </c>
      <c r="AX1833">
        <f>VLOOKUP($G1833,county_facts!$A:$BB,46,FALSE)</f>
        <v>29.4</v>
      </c>
      <c r="AY1833">
        <f>VLOOKUP($G1833,county_facts!$A:$BB,47,FALSE)</f>
        <v>725620</v>
      </c>
      <c r="AZ1833">
        <f>VLOOKUP($G1833,county_facts!$A:$BB,48,FALSE)</f>
        <v>123310</v>
      </c>
      <c r="BA1833">
        <f>VLOOKUP($G1833,county_facts!$A:$BB,49,FALSE)</f>
        <v>371047</v>
      </c>
      <c r="BB1833">
        <f>VLOOKUP($G1833,county_facts!$A:$BB,50,FALSE)</f>
        <v>10809</v>
      </c>
      <c r="BC1833">
        <f>VLOOKUP($G1833,county_facts!$A:$BB,51,FALSE)</f>
        <v>32582</v>
      </c>
      <c r="BD1833">
        <f>VLOOKUP($G1833,county_facts!$A:$BB,52,FALSE)</f>
        <v>8</v>
      </c>
      <c r="BE1833">
        <f>VLOOKUP($G1833,county_facts!$A:$BB,53,FALSE)</f>
        <v>938.85</v>
      </c>
      <c r="BF1833">
        <f>VLOOKUP($G1833,county_facts!$A:$BB,54,FALSE)</f>
        <v>38</v>
      </c>
    </row>
    <row r="1834" spans="1:58" x14ac:dyDescent="0.3">
      <c r="A1834" t="s">
        <v>6</v>
      </c>
      <c r="B1834" t="s">
        <v>39</v>
      </c>
      <c r="C1834">
        <v>192</v>
      </c>
      <c r="D1834" t="s">
        <v>622</v>
      </c>
      <c r="E1834">
        <v>252</v>
      </c>
      <c r="F1834">
        <v>0.76190476200000001</v>
      </c>
      <c r="G1834">
        <v>48239</v>
      </c>
      <c r="H1834">
        <f>VLOOKUP($G1834,county_facts!$A:$BB,4,FALSE)</f>
        <v>14739</v>
      </c>
      <c r="I1834">
        <f>VLOOKUP($G1834,county_facts!$A:$BB,5,FALSE)</f>
        <v>14075</v>
      </c>
      <c r="J1834">
        <f>VLOOKUP($G1834,county_facts!$A:$BB,6,FALSE)</f>
        <v>4.7</v>
      </c>
      <c r="K1834">
        <f>VLOOKUP($G1834,county_facts!$A:$BB,7,FALSE)</f>
        <v>14075</v>
      </c>
      <c r="L1834">
        <f>VLOOKUP($G1834,county_facts!$A:$BB,8,FALSE)</f>
        <v>6.9</v>
      </c>
      <c r="M1834">
        <f>VLOOKUP($G1834,county_facts!$A:$BB,9,FALSE)</f>
        <v>26.1</v>
      </c>
      <c r="N1834">
        <f>VLOOKUP($G1834,county_facts!$A:$BB,10,FALSE)</f>
        <v>16.7</v>
      </c>
      <c r="O1834">
        <f>VLOOKUP($G1834,county_facts!$A:$BB,11,FALSE)</f>
        <v>50.1</v>
      </c>
      <c r="P1834">
        <f>VLOOKUP($G1834,county_facts!$A:$BB,12,FALSE)</f>
        <v>89.7</v>
      </c>
      <c r="Q1834">
        <f>VLOOKUP($G1834,county_facts!$A:$BB,13,FALSE)</f>
        <v>7.2</v>
      </c>
      <c r="R1834">
        <f>VLOOKUP($G1834,county_facts!$A:$BB,14,FALSE)</f>
        <v>0.8</v>
      </c>
      <c r="S1834">
        <f>VLOOKUP($G1834,county_facts!$A:$BB,15,FALSE)</f>
        <v>0.7</v>
      </c>
      <c r="T1834">
        <f>VLOOKUP($G1834,county_facts!$A:$BB,16,FALSE)</f>
        <v>0</v>
      </c>
      <c r="U1834">
        <f>VLOOKUP($G1834,county_facts!$A:$BB,17,FALSE)</f>
        <v>1.5</v>
      </c>
      <c r="V1834">
        <f>VLOOKUP($G1834,county_facts!$A:$BB,18,FALSE)</f>
        <v>31.4</v>
      </c>
      <c r="W1834">
        <f>VLOOKUP($G1834,county_facts!$A:$BB,19,FALSE)</f>
        <v>60</v>
      </c>
      <c r="X1834">
        <f>VLOOKUP($G1834,county_facts!$A:$BB,20,FALSE)</f>
        <v>88.6</v>
      </c>
      <c r="Y1834">
        <f>VLOOKUP($G1834,county_facts!$A:$BB,21,FALSE)</f>
        <v>6.2</v>
      </c>
      <c r="Z1834">
        <f>VLOOKUP($G1834,county_facts!$A:$BB,22,FALSE)</f>
        <v>20.9</v>
      </c>
      <c r="AA1834">
        <f>VLOOKUP($G1834,county_facts!$A:$BB,23,FALSE)</f>
        <v>80.599999999999994</v>
      </c>
      <c r="AB1834">
        <f>VLOOKUP($G1834,county_facts!$A:$BB,24,FALSE)</f>
        <v>17.899999999999999</v>
      </c>
      <c r="AC1834">
        <f>VLOOKUP($G1834,county_facts!$A:$BB,25,FALSE)</f>
        <v>941</v>
      </c>
      <c r="AD1834">
        <f>VLOOKUP($G1834,county_facts!$A:$BB,26,FALSE)</f>
        <v>23.7</v>
      </c>
      <c r="AE1834">
        <f>VLOOKUP($G1834,county_facts!$A:$BB,27,FALSE)</f>
        <v>6591</v>
      </c>
      <c r="AF1834">
        <f>VLOOKUP($G1834,county_facts!$A:$BB,28,FALSE)</f>
        <v>77.7</v>
      </c>
      <c r="AG1834">
        <f>VLOOKUP($G1834,county_facts!$A:$BB,29,FALSE)</f>
        <v>8.1999999999999993</v>
      </c>
      <c r="AH1834">
        <f>VLOOKUP($G1834,county_facts!$A:$BB,30,FALSE)</f>
        <v>84400</v>
      </c>
      <c r="AI1834">
        <f>VLOOKUP($G1834,county_facts!$A:$BB,31,FALSE)</f>
        <v>5212</v>
      </c>
      <c r="AJ1834">
        <f>VLOOKUP($G1834,county_facts!$A:$BB,32,FALSE)</f>
        <v>2.69</v>
      </c>
      <c r="AK1834">
        <f>VLOOKUP($G1834,county_facts!$A:$BB,33,FALSE)</f>
        <v>23418</v>
      </c>
      <c r="AL1834">
        <f>VLOOKUP($G1834,county_facts!$A:$BB,34,FALSE)</f>
        <v>49528</v>
      </c>
      <c r="AM1834">
        <f>VLOOKUP($G1834,county_facts!$A:$BB,35,FALSE)</f>
        <v>12.7</v>
      </c>
      <c r="AN1834">
        <f>VLOOKUP($G1834,county_facts!$A:$BB,36,FALSE)</f>
        <v>298</v>
      </c>
      <c r="AO1834">
        <f>VLOOKUP($G1834,county_facts!$A:$BB,37,FALSE)</f>
        <v>4557</v>
      </c>
      <c r="AP1834">
        <f>VLOOKUP($G1834,county_facts!$A:$BB,38,FALSE)</f>
        <v>9.4</v>
      </c>
      <c r="AQ1834">
        <f>VLOOKUP($G1834,county_facts!$A:$BB,39,FALSE)</f>
        <v>1005</v>
      </c>
      <c r="AR1834">
        <f>VLOOKUP($G1834,county_facts!$A:$BB,40,FALSE)</f>
        <v>1310</v>
      </c>
      <c r="AS1834">
        <f>VLOOKUP($G1834,county_facts!$A:$BB,41,FALSE)</f>
        <v>0</v>
      </c>
      <c r="AT1834">
        <f>VLOOKUP($G1834,county_facts!$A:$BB,42,FALSE)</f>
        <v>0</v>
      </c>
      <c r="AU1834">
        <f>VLOOKUP($G1834,county_facts!$A:$BB,43,FALSE)</f>
        <v>0</v>
      </c>
      <c r="AV1834">
        <f>VLOOKUP($G1834,county_facts!$A:$BB,44,FALSE)</f>
        <v>0</v>
      </c>
      <c r="AW1834">
        <f>VLOOKUP($G1834,county_facts!$A:$BB,45,FALSE)</f>
        <v>0</v>
      </c>
      <c r="AX1834">
        <f>VLOOKUP($G1834,county_facts!$A:$BB,46,FALSE)</f>
        <v>0</v>
      </c>
      <c r="AY1834">
        <f>VLOOKUP($G1834,county_facts!$A:$BB,47,FALSE)</f>
        <v>0</v>
      </c>
      <c r="AZ1834">
        <f>VLOOKUP($G1834,county_facts!$A:$BB,48,FALSE)</f>
        <v>66985</v>
      </c>
      <c r="BA1834">
        <f>VLOOKUP($G1834,county_facts!$A:$BB,49,FALSE)</f>
        <v>133487</v>
      </c>
      <c r="BB1834">
        <f>VLOOKUP($G1834,county_facts!$A:$BB,50,FALSE)</f>
        <v>9533</v>
      </c>
      <c r="BC1834">
        <f>VLOOKUP($G1834,county_facts!$A:$BB,51,FALSE)</f>
        <v>9870</v>
      </c>
      <c r="BD1834">
        <f>VLOOKUP($G1834,county_facts!$A:$BB,52,FALSE)</f>
        <v>18</v>
      </c>
      <c r="BE1834">
        <f>VLOOKUP($G1834,county_facts!$A:$BB,53,FALSE)</f>
        <v>829.44</v>
      </c>
      <c r="BF1834">
        <f>VLOOKUP($G1834,county_facts!$A:$BB,54,FALSE)</f>
        <v>17</v>
      </c>
    </row>
    <row r="1835" spans="1:58" x14ac:dyDescent="0.3">
      <c r="A1835" t="s">
        <v>9</v>
      </c>
      <c r="B1835" t="s">
        <v>39</v>
      </c>
      <c r="C1835">
        <v>60</v>
      </c>
      <c r="D1835" t="s">
        <v>622</v>
      </c>
      <c r="E1835">
        <v>252</v>
      </c>
      <c r="F1835">
        <v>0.23809523799999999</v>
      </c>
      <c r="G1835">
        <v>48239</v>
      </c>
      <c r="H1835">
        <f>VLOOKUP($G1835,county_facts!$A:$BB,4,FALSE)</f>
        <v>14739</v>
      </c>
      <c r="I1835">
        <f>VLOOKUP($G1835,county_facts!$A:$BB,5,FALSE)</f>
        <v>14075</v>
      </c>
      <c r="J1835">
        <f>VLOOKUP($G1835,county_facts!$A:$BB,6,FALSE)</f>
        <v>4.7</v>
      </c>
      <c r="K1835">
        <f>VLOOKUP($G1835,county_facts!$A:$BB,7,FALSE)</f>
        <v>14075</v>
      </c>
      <c r="L1835">
        <f>VLOOKUP($G1835,county_facts!$A:$BB,8,FALSE)</f>
        <v>6.9</v>
      </c>
      <c r="M1835">
        <f>VLOOKUP($G1835,county_facts!$A:$BB,9,FALSE)</f>
        <v>26.1</v>
      </c>
      <c r="N1835">
        <f>VLOOKUP($G1835,county_facts!$A:$BB,10,FALSE)</f>
        <v>16.7</v>
      </c>
      <c r="O1835">
        <f>VLOOKUP($G1835,county_facts!$A:$BB,11,FALSE)</f>
        <v>50.1</v>
      </c>
      <c r="P1835">
        <f>VLOOKUP($G1835,county_facts!$A:$BB,12,FALSE)</f>
        <v>89.7</v>
      </c>
      <c r="Q1835">
        <f>VLOOKUP($G1835,county_facts!$A:$BB,13,FALSE)</f>
        <v>7.2</v>
      </c>
      <c r="R1835">
        <f>VLOOKUP($G1835,county_facts!$A:$BB,14,FALSE)</f>
        <v>0.8</v>
      </c>
      <c r="S1835">
        <f>VLOOKUP($G1835,county_facts!$A:$BB,15,FALSE)</f>
        <v>0.7</v>
      </c>
      <c r="T1835">
        <f>VLOOKUP($G1835,county_facts!$A:$BB,16,FALSE)</f>
        <v>0</v>
      </c>
      <c r="U1835">
        <f>VLOOKUP($G1835,county_facts!$A:$BB,17,FALSE)</f>
        <v>1.5</v>
      </c>
      <c r="V1835">
        <f>VLOOKUP($G1835,county_facts!$A:$BB,18,FALSE)</f>
        <v>31.4</v>
      </c>
      <c r="W1835">
        <f>VLOOKUP($G1835,county_facts!$A:$BB,19,FALSE)</f>
        <v>60</v>
      </c>
      <c r="X1835">
        <f>VLOOKUP($G1835,county_facts!$A:$BB,20,FALSE)</f>
        <v>88.6</v>
      </c>
      <c r="Y1835">
        <f>VLOOKUP($G1835,county_facts!$A:$BB,21,FALSE)</f>
        <v>6.2</v>
      </c>
      <c r="Z1835">
        <f>VLOOKUP($G1835,county_facts!$A:$BB,22,FALSE)</f>
        <v>20.9</v>
      </c>
      <c r="AA1835">
        <f>VLOOKUP($G1835,county_facts!$A:$BB,23,FALSE)</f>
        <v>80.599999999999994</v>
      </c>
      <c r="AB1835">
        <f>VLOOKUP($G1835,county_facts!$A:$BB,24,FALSE)</f>
        <v>17.899999999999999</v>
      </c>
      <c r="AC1835">
        <f>VLOOKUP($G1835,county_facts!$A:$BB,25,FALSE)</f>
        <v>941</v>
      </c>
      <c r="AD1835">
        <f>VLOOKUP($G1835,county_facts!$A:$BB,26,FALSE)</f>
        <v>23.7</v>
      </c>
      <c r="AE1835">
        <f>VLOOKUP($G1835,county_facts!$A:$BB,27,FALSE)</f>
        <v>6591</v>
      </c>
      <c r="AF1835">
        <f>VLOOKUP($G1835,county_facts!$A:$BB,28,FALSE)</f>
        <v>77.7</v>
      </c>
      <c r="AG1835">
        <f>VLOOKUP($G1835,county_facts!$A:$BB,29,FALSE)</f>
        <v>8.1999999999999993</v>
      </c>
      <c r="AH1835">
        <f>VLOOKUP($G1835,county_facts!$A:$BB,30,FALSE)</f>
        <v>84400</v>
      </c>
      <c r="AI1835">
        <f>VLOOKUP($G1835,county_facts!$A:$BB,31,FALSE)</f>
        <v>5212</v>
      </c>
      <c r="AJ1835">
        <f>VLOOKUP($G1835,county_facts!$A:$BB,32,FALSE)</f>
        <v>2.69</v>
      </c>
      <c r="AK1835">
        <f>VLOOKUP($G1835,county_facts!$A:$BB,33,FALSE)</f>
        <v>23418</v>
      </c>
      <c r="AL1835">
        <f>VLOOKUP($G1835,county_facts!$A:$BB,34,FALSE)</f>
        <v>49528</v>
      </c>
      <c r="AM1835">
        <f>VLOOKUP($G1835,county_facts!$A:$BB,35,FALSE)</f>
        <v>12.7</v>
      </c>
      <c r="AN1835">
        <f>VLOOKUP($G1835,county_facts!$A:$BB,36,FALSE)</f>
        <v>298</v>
      </c>
      <c r="AO1835">
        <f>VLOOKUP($G1835,county_facts!$A:$BB,37,FALSE)</f>
        <v>4557</v>
      </c>
      <c r="AP1835">
        <f>VLOOKUP($G1835,county_facts!$A:$BB,38,FALSE)</f>
        <v>9.4</v>
      </c>
      <c r="AQ1835">
        <f>VLOOKUP($G1835,county_facts!$A:$BB,39,FALSE)</f>
        <v>1005</v>
      </c>
      <c r="AR1835">
        <f>VLOOKUP($G1835,county_facts!$A:$BB,40,FALSE)</f>
        <v>1310</v>
      </c>
      <c r="AS1835">
        <f>VLOOKUP($G1835,county_facts!$A:$BB,41,FALSE)</f>
        <v>0</v>
      </c>
      <c r="AT1835">
        <f>VLOOKUP($G1835,county_facts!$A:$BB,42,FALSE)</f>
        <v>0</v>
      </c>
      <c r="AU1835">
        <f>VLOOKUP($G1835,county_facts!$A:$BB,43,FALSE)</f>
        <v>0</v>
      </c>
      <c r="AV1835">
        <f>VLOOKUP($G1835,county_facts!$A:$BB,44,FALSE)</f>
        <v>0</v>
      </c>
      <c r="AW1835">
        <f>VLOOKUP($G1835,county_facts!$A:$BB,45,FALSE)</f>
        <v>0</v>
      </c>
      <c r="AX1835">
        <f>VLOOKUP($G1835,county_facts!$A:$BB,46,FALSE)</f>
        <v>0</v>
      </c>
      <c r="AY1835">
        <f>VLOOKUP($G1835,county_facts!$A:$BB,47,FALSE)</f>
        <v>0</v>
      </c>
      <c r="AZ1835">
        <f>VLOOKUP($G1835,county_facts!$A:$BB,48,FALSE)</f>
        <v>66985</v>
      </c>
      <c r="BA1835">
        <f>VLOOKUP($G1835,county_facts!$A:$BB,49,FALSE)</f>
        <v>133487</v>
      </c>
      <c r="BB1835">
        <f>VLOOKUP($G1835,county_facts!$A:$BB,50,FALSE)</f>
        <v>9533</v>
      </c>
      <c r="BC1835">
        <f>VLOOKUP($G1835,county_facts!$A:$BB,51,FALSE)</f>
        <v>9870</v>
      </c>
      <c r="BD1835">
        <f>VLOOKUP($G1835,county_facts!$A:$BB,52,FALSE)</f>
        <v>18</v>
      </c>
      <c r="BE1835">
        <f>VLOOKUP($G1835,county_facts!$A:$BB,53,FALSE)</f>
        <v>829.44</v>
      </c>
      <c r="BF1835">
        <f>VLOOKUP($G1835,county_facts!$A:$BB,54,FALSE)</f>
        <v>17</v>
      </c>
    </row>
    <row r="1836" spans="1:58" x14ac:dyDescent="0.3">
      <c r="A1836" t="s">
        <v>6</v>
      </c>
      <c r="B1836" t="s">
        <v>727</v>
      </c>
      <c r="C1836">
        <v>79</v>
      </c>
      <c r="D1836" t="s">
        <v>622</v>
      </c>
      <c r="E1836">
        <v>112</v>
      </c>
      <c r="F1836">
        <v>0.70535714299999996</v>
      </c>
      <c r="G1836">
        <v>48237</v>
      </c>
      <c r="H1836">
        <f>VLOOKUP($G1836,county_facts!$A:$BB,4,FALSE)</f>
        <v>8855</v>
      </c>
      <c r="I1836">
        <f>VLOOKUP($G1836,county_facts!$A:$BB,5,FALSE)</f>
        <v>9044</v>
      </c>
      <c r="J1836">
        <f>VLOOKUP($G1836,county_facts!$A:$BB,6,FALSE)</f>
        <v>-2.1</v>
      </c>
      <c r="K1836">
        <f>VLOOKUP($G1836,county_facts!$A:$BB,7,FALSE)</f>
        <v>9044</v>
      </c>
      <c r="L1836">
        <f>VLOOKUP($G1836,county_facts!$A:$BB,8,FALSE)</f>
        <v>6</v>
      </c>
      <c r="M1836">
        <f>VLOOKUP($G1836,county_facts!$A:$BB,9,FALSE)</f>
        <v>21.7</v>
      </c>
      <c r="N1836">
        <f>VLOOKUP($G1836,county_facts!$A:$BB,10,FALSE)</f>
        <v>16.3</v>
      </c>
      <c r="O1836">
        <f>VLOOKUP($G1836,county_facts!$A:$BB,11,FALSE)</f>
        <v>44.1</v>
      </c>
      <c r="P1836">
        <f>VLOOKUP($G1836,county_facts!$A:$BB,12,FALSE)</f>
        <v>93.1</v>
      </c>
      <c r="Q1836">
        <f>VLOOKUP($G1836,county_facts!$A:$BB,13,FALSE)</f>
        <v>4.2</v>
      </c>
      <c r="R1836">
        <f>VLOOKUP($G1836,county_facts!$A:$BB,14,FALSE)</f>
        <v>1</v>
      </c>
      <c r="S1836">
        <f>VLOOKUP($G1836,county_facts!$A:$BB,15,FALSE)</f>
        <v>0.6</v>
      </c>
      <c r="T1836">
        <f>VLOOKUP($G1836,county_facts!$A:$BB,16,FALSE)</f>
        <v>0.1</v>
      </c>
      <c r="U1836">
        <f>VLOOKUP($G1836,county_facts!$A:$BB,17,FALSE)</f>
        <v>0.9</v>
      </c>
      <c r="V1836">
        <f>VLOOKUP($G1836,county_facts!$A:$BB,18,FALSE)</f>
        <v>16.3</v>
      </c>
      <c r="W1836">
        <f>VLOOKUP($G1836,county_facts!$A:$BB,19,FALSE)</f>
        <v>77.900000000000006</v>
      </c>
      <c r="X1836">
        <f>VLOOKUP($G1836,county_facts!$A:$BB,20,FALSE)</f>
        <v>78.5</v>
      </c>
      <c r="Y1836">
        <f>VLOOKUP($G1836,county_facts!$A:$BB,21,FALSE)</f>
        <v>5</v>
      </c>
      <c r="Z1836">
        <f>VLOOKUP($G1836,county_facts!$A:$BB,22,FALSE)</f>
        <v>11.9</v>
      </c>
      <c r="AA1836">
        <f>VLOOKUP($G1836,county_facts!$A:$BB,23,FALSE)</f>
        <v>81.599999999999994</v>
      </c>
      <c r="AB1836">
        <f>VLOOKUP($G1836,county_facts!$A:$BB,24,FALSE)</f>
        <v>10.7</v>
      </c>
      <c r="AC1836">
        <f>VLOOKUP($G1836,county_facts!$A:$BB,25,FALSE)</f>
        <v>755</v>
      </c>
      <c r="AD1836">
        <f>VLOOKUP($G1836,county_facts!$A:$BB,26,FALSE)</f>
        <v>27.7</v>
      </c>
      <c r="AE1836">
        <f>VLOOKUP($G1836,county_facts!$A:$BB,27,FALSE)</f>
        <v>4109</v>
      </c>
      <c r="AF1836">
        <f>VLOOKUP($G1836,county_facts!$A:$BB,28,FALSE)</f>
        <v>77.400000000000006</v>
      </c>
      <c r="AG1836">
        <f>VLOOKUP($G1836,county_facts!$A:$BB,29,FALSE)</f>
        <v>5</v>
      </c>
      <c r="AH1836">
        <f>VLOOKUP($G1836,county_facts!$A:$BB,30,FALSE)</f>
        <v>76700</v>
      </c>
      <c r="AI1836">
        <f>VLOOKUP($G1836,county_facts!$A:$BB,31,FALSE)</f>
        <v>2972</v>
      </c>
      <c r="AJ1836">
        <f>VLOOKUP($G1836,county_facts!$A:$BB,32,FALSE)</f>
        <v>2.62</v>
      </c>
      <c r="AK1836">
        <f>VLOOKUP($G1836,county_facts!$A:$BB,33,FALSE)</f>
        <v>24325</v>
      </c>
      <c r="AL1836">
        <f>VLOOKUP($G1836,county_facts!$A:$BB,34,FALSE)</f>
        <v>49038</v>
      </c>
      <c r="AM1836">
        <f>VLOOKUP($G1836,county_facts!$A:$BB,35,FALSE)</f>
        <v>16.7</v>
      </c>
      <c r="AN1836">
        <f>VLOOKUP($G1836,county_facts!$A:$BB,36,FALSE)</f>
        <v>227</v>
      </c>
      <c r="AO1836">
        <f>VLOOKUP($G1836,county_facts!$A:$BB,37,FALSE)</f>
        <v>2284</v>
      </c>
      <c r="AP1836">
        <f>VLOOKUP($G1836,county_facts!$A:$BB,38,FALSE)</f>
        <v>-11.6</v>
      </c>
      <c r="AQ1836">
        <f>VLOOKUP($G1836,county_facts!$A:$BB,39,FALSE)</f>
        <v>754</v>
      </c>
      <c r="AR1836">
        <f>VLOOKUP($G1836,county_facts!$A:$BB,40,FALSE)</f>
        <v>1370</v>
      </c>
      <c r="AS1836">
        <f>VLOOKUP($G1836,county_facts!$A:$BB,41,FALSE)</f>
        <v>0</v>
      </c>
      <c r="AT1836">
        <f>VLOOKUP($G1836,county_facts!$A:$BB,42,FALSE)</f>
        <v>0</v>
      </c>
      <c r="AU1836">
        <f>VLOOKUP($G1836,county_facts!$A:$BB,43,FALSE)</f>
        <v>0</v>
      </c>
      <c r="AV1836">
        <f>VLOOKUP($G1836,county_facts!$A:$BB,44,FALSE)</f>
        <v>0</v>
      </c>
      <c r="AW1836">
        <f>VLOOKUP($G1836,county_facts!$A:$BB,45,FALSE)</f>
        <v>0</v>
      </c>
      <c r="AX1836">
        <f>VLOOKUP($G1836,county_facts!$A:$BB,46,FALSE)</f>
        <v>0</v>
      </c>
      <c r="AY1836">
        <f>VLOOKUP($G1836,county_facts!$A:$BB,47,FALSE)</f>
        <v>0</v>
      </c>
      <c r="AZ1836">
        <f>VLOOKUP($G1836,county_facts!$A:$BB,48,FALSE)</f>
        <v>112265</v>
      </c>
      <c r="BA1836">
        <f>VLOOKUP($G1836,county_facts!$A:$BB,49,FALSE)</f>
        <v>34121</v>
      </c>
      <c r="BB1836">
        <f>VLOOKUP($G1836,county_facts!$A:$BB,50,FALSE)</f>
        <v>3926</v>
      </c>
      <c r="BC1836">
        <f>VLOOKUP($G1836,county_facts!$A:$BB,51,FALSE)</f>
        <v>6468</v>
      </c>
      <c r="BD1836">
        <f>VLOOKUP($G1836,county_facts!$A:$BB,52,FALSE)</f>
        <v>5</v>
      </c>
      <c r="BE1836">
        <f>VLOOKUP($G1836,county_facts!$A:$BB,53,FALSE)</f>
        <v>910.66</v>
      </c>
      <c r="BF1836">
        <f>VLOOKUP($G1836,county_facts!$A:$BB,54,FALSE)</f>
        <v>9.9</v>
      </c>
    </row>
    <row r="1837" spans="1:58" x14ac:dyDescent="0.3">
      <c r="A1837" t="s">
        <v>9</v>
      </c>
      <c r="B1837" t="s">
        <v>727</v>
      </c>
      <c r="C1837">
        <v>33</v>
      </c>
      <c r="D1837" t="s">
        <v>622</v>
      </c>
      <c r="E1837">
        <v>112</v>
      </c>
      <c r="F1837">
        <v>0.29464285699999998</v>
      </c>
      <c r="G1837">
        <v>48237</v>
      </c>
      <c r="H1837">
        <f>VLOOKUP($G1837,county_facts!$A:$BB,4,FALSE)</f>
        <v>8855</v>
      </c>
      <c r="I1837">
        <f>VLOOKUP($G1837,county_facts!$A:$BB,5,FALSE)</f>
        <v>9044</v>
      </c>
      <c r="J1837">
        <f>VLOOKUP($G1837,county_facts!$A:$BB,6,FALSE)</f>
        <v>-2.1</v>
      </c>
      <c r="K1837">
        <f>VLOOKUP($G1837,county_facts!$A:$BB,7,FALSE)</f>
        <v>9044</v>
      </c>
      <c r="L1837">
        <f>VLOOKUP($G1837,county_facts!$A:$BB,8,FALSE)</f>
        <v>6</v>
      </c>
      <c r="M1837">
        <f>VLOOKUP($G1837,county_facts!$A:$BB,9,FALSE)</f>
        <v>21.7</v>
      </c>
      <c r="N1837">
        <f>VLOOKUP($G1837,county_facts!$A:$BB,10,FALSE)</f>
        <v>16.3</v>
      </c>
      <c r="O1837">
        <f>VLOOKUP($G1837,county_facts!$A:$BB,11,FALSE)</f>
        <v>44.1</v>
      </c>
      <c r="P1837">
        <f>VLOOKUP($G1837,county_facts!$A:$BB,12,FALSE)</f>
        <v>93.1</v>
      </c>
      <c r="Q1837">
        <f>VLOOKUP($G1837,county_facts!$A:$BB,13,FALSE)</f>
        <v>4.2</v>
      </c>
      <c r="R1837">
        <f>VLOOKUP($G1837,county_facts!$A:$BB,14,FALSE)</f>
        <v>1</v>
      </c>
      <c r="S1837">
        <f>VLOOKUP($G1837,county_facts!$A:$BB,15,FALSE)</f>
        <v>0.6</v>
      </c>
      <c r="T1837">
        <f>VLOOKUP($G1837,county_facts!$A:$BB,16,FALSE)</f>
        <v>0.1</v>
      </c>
      <c r="U1837">
        <f>VLOOKUP($G1837,county_facts!$A:$BB,17,FALSE)</f>
        <v>0.9</v>
      </c>
      <c r="V1837">
        <f>VLOOKUP($G1837,county_facts!$A:$BB,18,FALSE)</f>
        <v>16.3</v>
      </c>
      <c r="W1837">
        <f>VLOOKUP($G1837,county_facts!$A:$BB,19,FALSE)</f>
        <v>77.900000000000006</v>
      </c>
      <c r="X1837">
        <f>VLOOKUP($G1837,county_facts!$A:$BB,20,FALSE)</f>
        <v>78.5</v>
      </c>
      <c r="Y1837">
        <f>VLOOKUP($G1837,county_facts!$A:$BB,21,FALSE)</f>
        <v>5</v>
      </c>
      <c r="Z1837">
        <f>VLOOKUP($G1837,county_facts!$A:$BB,22,FALSE)</f>
        <v>11.9</v>
      </c>
      <c r="AA1837">
        <f>VLOOKUP($G1837,county_facts!$A:$BB,23,FALSE)</f>
        <v>81.599999999999994</v>
      </c>
      <c r="AB1837">
        <f>VLOOKUP($G1837,county_facts!$A:$BB,24,FALSE)</f>
        <v>10.7</v>
      </c>
      <c r="AC1837">
        <f>VLOOKUP($G1837,county_facts!$A:$BB,25,FALSE)</f>
        <v>755</v>
      </c>
      <c r="AD1837">
        <f>VLOOKUP($G1837,county_facts!$A:$BB,26,FALSE)</f>
        <v>27.7</v>
      </c>
      <c r="AE1837">
        <f>VLOOKUP($G1837,county_facts!$A:$BB,27,FALSE)</f>
        <v>4109</v>
      </c>
      <c r="AF1837">
        <f>VLOOKUP($G1837,county_facts!$A:$BB,28,FALSE)</f>
        <v>77.400000000000006</v>
      </c>
      <c r="AG1837">
        <f>VLOOKUP($G1837,county_facts!$A:$BB,29,FALSE)</f>
        <v>5</v>
      </c>
      <c r="AH1837">
        <f>VLOOKUP($G1837,county_facts!$A:$BB,30,FALSE)</f>
        <v>76700</v>
      </c>
      <c r="AI1837">
        <f>VLOOKUP($G1837,county_facts!$A:$BB,31,FALSE)</f>
        <v>2972</v>
      </c>
      <c r="AJ1837">
        <f>VLOOKUP($G1837,county_facts!$A:$BB,32,FALSE)</f>
        <v>2.62</v>
      </c>
      <c r="AK1837">
        <f>VLOOKUP($G1837,county_facts!$A:$BB,33,FALSE)</f>
        <v>24325</v>
      </c>
      <c r="AL1837">
        <f>VLOOKUP($G1837,county_facts!$A:$BB,34,FALSE)</f>
        <v>49038</v>
      </c>
      <c r="AM1837">
        <f>VLOOKUP($G1837,county_facts!$A:$BB,35,FALSE)</f>
        <v>16.7</v>
      </c>
      <c r="AN1837">
        <f>VLOOKUP($G1837,county_facts!$A:$BB,36,FALSE)</f>
        <v>227</v>
      </c>
      <c r="AO1837">
        <f>VLOOKUP($G1837,county_facts!$A:$BB,37,FALSE)</f>
        <v>2284</v>
      </c>
      <c r="AP1837">
        <f>VLOOKUP($G1837,county_facts!$A:$BB,38,FALSE)</f>
        <v>-11.6</v>
      </c>
      <c r="AQ1837">
        <f>VLOOKUP($G1837,county_facts!$A:$BB,39,FALSE)</f>
        <v>754</v>
      </c>
      <c r="AR1837">
        <f>VLOOKUP($G1837,county_facts!$A:$BB,40,FALSE)</f>
        <v>1370</v>
      </c>
      <c r="AS1837">
        <f>VLOOKUP($G1837,county_facts!$A:$BB,41,FALSE)</f>
        <v>0</v>
      </c>
      <c r="AT1837">
        <f>VLOOKUP($G1837,county_facts!$A:$BB,42,FALSE)</f>
        <v>0</v>
      </c>
      <c r="AU1837">
        <f>VLOOKUP($G1837,county_facts!$A:$BB,43,FALSE)</f>
        <v>0</v>
      </c>
      <c r="AV1837">
        <f>VLOOKUP($G1837,county_facts!$A:$BB,44,FALSE)</f>
        <v>0</v>
      </c>
      <c r="AW1837">
        <f>VLOOKUP($G1837,county_facts!$A:$BB,45,FALSE)</f>
        <v>0</v>
      </c>
      <c r="AX1837">
        <f>VLOOKUP($G1837,county_facts!$A:$BB,46,FALSE)</f>
        <v>0</v>
      </c>
      <c r="AY1837">
        <f>VLOOKUP($G1837,county_facts!$A:$BB,47,FALSE)</f>
        <v>0</v>
      </c>
      <c r="AZ1837">
        <f>VLOOKUP($G1837,county_facts!$A:$BB,48,FALSE)</f>
        <v>112265</v>
      </c>
      <c r="BA1837">
        <f>VLOOKUP($G1837,county_facts!$A:$BB,49,FALSE)</f>
        <v>34121</v>
      </c>
      <c r="BB1837">
        <f>VLOOKUP($G1837,county_facts!$A:$BB,50,FALSE)</f>
        <v>3926</v>
      </c>
      <c r="BC1837">
        <f>VLOOKUP($G1837,county_facts!$A:$BB,51,FALSE)</f>
        <v>6468</v>
      </c>
      <c r="BD1837">
        <f>VLOOKUP($G1837,county_facts!$A:$BB,52,FALSE)</f>
        <v>5</v>
      </c>
      <c r="BE1837">
        <f>VLOOKUP($G1837,county_facts!$A:$BB,53,FALSE)</f>
        <v>910.66</v>
      </c>
      <c r="BF1837">
        <f>VLOOKUP($G1837,county_facts!$A:$BB,54,FALSE)</f>
        <v>9.9</v>
      </c>
    </row>
    <row r="1838" spans="1:58" x14ac:dyDescent="0.3">
      <c r="A1838" t="s">
        <v>6</v>
      </c>
      <c r="B1838" t="s">
        <v>728</v>
      </c>
      <c r="C1838">
        <v>21</v>
      </c>
      <c r="D1838" t="s">
        <v>622</v>
      </c>
      <c r="E1838">
        <v>37</v>
      </c>
      <c r="F1838">
        <v>0.56756756799999997</v>
      </c>
      <c r="G1838">
        <v>48235</v>
      </c>
      <c r="H1838">
        <f>VLOOKUP($G1838,county_facts!$A:$BB,4,FALSE)</f>
        <v>1574</v>
      </c>
      <c r="I1838">
        <f>VLOOKUP($G1838,county_facts!$A:$BB,5,FALSE)</f>
        <v>1599</v>
      </c>
      <c r="J1838">
        <f>VLOOKUP($G1838,county_facts!$A:$BB,6,FALSE)</f>
        <v>-1.6</v>
      </c>
      <c r="K1838">
        <f>VLOOKUP($G1838,county_facts!$A:$BB,7,FALSE)</f>
        <v>1599</v>
      </c>
      <c r="L1838">
        <f>VLOOKUP($G1838,county_facts!$A:$BB,8,FALSE)</f>
        <v>6.4</v>
      </c>
      <c r="M1838">
        <f>VLOOKUP($G1838,county_facts!$A:$BB,9,FALSE)</f>
        <v>22.2</v>
      </c>
      <c r="N1838">
        <f>VLOOKUP($G1838,county_facts!$A:$BB,10,FALSE)</f>
        <v>18.3</v>
      </c>
      <c r="O1838">
        <f>VLOOKUP($G1838,county_facts!$A:$BB,11,FALSE)</f>
        <v>48.2</v>
      </c>
      <c r="P1838">
        <f>VLOOKUP($G1838,county_facts!$A:$BB,12,FALSE)</f>
        <v>95</v>
      </c>
      <c r="Q1838">
        <f>VLOOKUP($G1838,county_facts!$A:$BB,13,FALSE)</f>
        <v>1.5</v>
      </c>
      <c r="R1838">
        <f>VLOOKUP($G1838,county_facts!$A:$BB,14,FALSE)</f>
        <v>0.8</v>
      </c>
      <c r="S1838">
        <f>VLOOKUP($G1838,county_facts!$A:$BB,15,FALSE)</f>
        <v>0.4</v>
      </c>
      <c r="T1838">
        <f>VLOOKUP($G1838,county_facts!$A:$BB,16,FALSE)</f>
        <v>0</v>
      </c>
      <c r="U1838">
        <f>VLOOKUP($G1838,county_facts!$A:$BB,17,FALSE)</f>
        <v>2.2999999999999998</v>
      </c>
      <c r="V1838">
        <f>VLOOKUP($G1838,county_facts!$A:$BB,18,FALSE)</f>
        <v>27.5</v>
      </c>
      <c r="W1838">
        <f>VLOOKUP($G1838,county_facts!$A:$BB,19,FALSE)</f>
        <v>68.5</v>
      </c>
      <c r="X1838">
        <f>VLOOKUP($G1838,county_facts!$A:$BB,20,FALSE)</f>
        <v>86.5</v>
      </c>
      <c r="Y1838">
        <f>VLOOKUP($G1838,county_facts!$A:$BB,21,FALSE)</f>
        <v>1.9</v>
      </c>
      <c r="Z1838">
        <f>VLOOKUP($G1838,county_facts!$A:$BB,22,FALSE)</f>
        <v>15.2</v>
      </c>
      <c r="AA1838">
        <f>VLOOKUP($G1838,county_facts!$A:$BB,23,FALSE)</f>
        <v>82.5</v>
      </c>
      <c r="AB1838">
        <f>VLOOKUP($G1838,county_facts!$A:$BB,24,FALSE)</f>
        <v>13</v>
      </c>
      <c r="AC1838">
        <f>VLOOKUP($G1838,county_facts!$A:$BB,25,FALSE)</f>
        <v>187</v>
      </c>
      <c r="AD1838">
        <f>VLOOKUP($G1838,county_facts!$A:$BB,26,FALSE)</f>
        <v>22.8</v>
      </c>
      <c r="AE1838">
        <f>VLOOKUP($G1838,county_facts!$A:$BB,27,FALSE)</f>
        <v>856</v>
      </c>
      <c r="AF1838">
        <f>VLOOKUP($G1838,county_facts!$A:$BB,28,FALSE)</f>
        <v>75.400000000000006</v>
      </c>
      <c r="AG1838">
        <f>VLOOKUP($G1838,county_facts!$A:$BB,29,FALSE)</f>
        <v>0</v>
      </c>
      <c r="AH1838">
        <f>VLOOKUP($G1838,county_facts!$A:$BB,30,FALSE)</f>
        <v>76100</v>
      </c>
      <c r="AI1838">
        <f>VLOOKUP($G1838,county_facts!$A:$BB,31,FALSE)</f>
        <v>654</v>
      </c>
      <c r="AJ1838">
        <f>VLOOKUP($G1838,county_facts!$A:$BB,32,FALSE)</f>
        <v>2.4500000000000002</v>
      </c>
      <c r="AK1838">
        <f>VLOOKUP($G1838,county_facts!$A:$BB,33,FALSE)</f>
        <v>28055</v>
      </c>
      <c r="AL1838">
        <f>VLOOKUP($G1838,county_facts!$A:$BB,34,FALSE)</f>
        <v>50357</v>
      </c>
      <c r="AM1838">
        <f>VLOOKUP($G1838,county_facts!$A:$BB,35,FALSE)</f>
        <v>8.6999999999999993</v>
      </c>
      <c r="AN1838">
        <f>VLOOKUP($G1838,county_facts!$A:$BB,36,FALSE)</f>
        <v>58</v>
      </c>
      <c r="AO1838">
        <f>VLOOKUP($G1838,county_facts!$A:$BB,37,FALSE)</f>
        <v>616</v>
      </c>
      <c r="AP1838">
        <f>VLOOKUP($G1838,county_facts!$A:$BB,38,FALSE)</f>
        <v>43.6</v>
      </c>
      <c r="AQ1838">
        <f>VLOOKUP($G1838,county_facts!$A:$BB,39,FALSE)</f>
        <v>199</v>
      </c>
      <c r="AR1838">
        <f>VLOOKUP($G1838,county_facts!$A:$BB,40,FALSE)</f>
        <v>0</v>
      </c>
      <c r="AS1838">
        <f>VLOOKUP($G1838,county_facts!$A:$BB,41,FALSE)</f>
        <v>0</v>
      </c>
      <c r="AT1838">
        <f>VLOOKUP($G1838,county_facts!$A:$BB,42,FALSE)</f>
        <v>0</v>
      </c>
      <c r="AU1838">
        <f>VLOOKUP($G1838,county_facts!$A:$BB,43,FALSE)</f>
        <v>0</v>
      </c>
      <c r="AV1838">
        <f>VLOOKUP($G1838,county_facts!$A:$BB,44,FALSE)</f>
        <v>0</v>
      </c>
      <c r="AW1838">
        <f>VLOOKUP($G1838,county_facts!$A:$BB,45,FALSE)</f>
        <v>0</v>
      </c>
      <c r="AX1838">
        <f>VLOOKUP($G1838,county_facts!$A:$BB,46,FALSE)</f>
        <v>0</v>
      </c>
      <c r="AY1838">
        <f>VLOOKUP($G1838,county_facts!$A:$BB,47,FALSE)</f>
        <v>0</v>
      </c>
      <c r="AZ1838">
        <f>VLOOKUP($G1838,county_facts!$A:$BB,48,FALSE)</f>
        <v>0</v>
      </c>
      <c r="BA1838">
        <f>VLOOKUP($G1838,county_facts!$A:$BB,49,FALSE)</f>
        <v>0</v>
      </c>
      <c r="BB1838">
        <f>VLOOKUP($G1838,county_facts!$A:$BB,50,FALSE)</f>
        <v>0</v>
      </c>
      <c r="BC1838">
        <f>VLOOKUP($G1838,county_facts!$A:$BB,51,FALSE)</f>
        <v>0</v>
      </c>
      <c r="BD1838">
        <f>VLOOKUP($G1838,county_facts!$A:$BB,52,FALSE)</f>
        <v>0</v>
      </c>
      <c r="BE1838">
        <f>VLOOKUP($G1838,county_facts!$A:$BB,53,FALSE)</f>
        <v>1051.56</v>
      </c>
      <c r="BF1838">
        <f>VLOOKUP($G1838,county_facts!$A:$BB,54,FALSE)</f>
        <v>1.5</v>
      </c>
    </row>
    <row r="1839" spans="1:58" x14ac:dyDescent="0.3">
      <c r="A1839" t="s">
        <v>9</v>
      </c>
      <c r="B1839" t="s">
        <v>728</v>
      </c>
      <c r="C1839">
        <v>16</v>
      </c>
      <c r="D1839" t="s">
        <v>622</v>
      </c>
      <c r="E1839">
        <v>37</v>
      </c>
      <c r="F1839">
        <v>0.43243243199999998</v>
      </c>
      <c r="G1839">
        <v>48235</v>
      </c>
      <c r="H1839">
        <f>VLOOKUP($G1839,county_facts!$A:$BB,4,FALSE)</f>
        <v>1574</v>
      </c>
      <c r="I1839">
        <f>VLOOKUP($G1839,county_facts!$A:$BB,5,FALSE)</f>
        <v>1599</v>
      </c>
      <c r="J1839">
        <f>VLOOKUP($G1839,county_facts!$A:$BB,6,FALSE)</f>
        <v>-1.6</v>
      </c>
      <c r="K1839">
        <f>VLOOKUP($G1839,county_facts!$A:$BB,7,FALSE)</f>
        <v>1599</v>
      </c>
      <c r="L1839">
        <f>VLOOKUP($G1839,county_facts!$A:$BB,8,FALSE)</f>
        <v>6.4</v>
      </c>
      <c r="M1839">
        <f>VLOOKUP($G1839,county_facts!$A:$BB,9,FALSE)</f>
        <v>22.2</v>
      </c>
      <c r="N1839">
        <f>VLOOKUP($G1839,county_facts!$A:$BB,10,FALSE)</f>
        <v>18.3</v>
      </c>
      <c r="O1839">
        <f>VLOOKUP($G1839,county_facts!$A:$BB,11,FALSE)</f>
        <v>48.2</v>
      </c>
      <c r="P1839">
        <f>VLOOKUP($G1839,county_facts!$A:$BB,12,FALSE)</f>
        <v>95</v>
      </c>
      <c r="Q1839">
        <f>VLOOKUP($G1839,county_facts!$A:$BB,13,FALSE)</f>
        <v>1.5</v>
      </c>
      <c r="R1839">
        <f>VLOOKUP($G1839,county_facts!$A:$BB,14,FALSE)</f>
        <v>0.8</v>
      </c>
      <c r="S1839">
        <f>VLOOKUP($G1839,county_facts!$A:$BB,15,FALSE)</f>
        <v>0.4</v>
      </c>
      <c r="T1839">
        <f>VLOOKUP($G1839,county_facts!$A:$BB,16,FALSE)</f>
        <v>0</v>
      </c>
      <c r="U1839">
        <f>VLOOKUP($G1839,county_facts!$A:$BB,17,FALSE)</f>
        <v>2.2999999999999998</v>
      </c>
      <c r="V1839">
        <f>VLOOKUP($G1839,county_facts!$A:$BB,18,FALSE)</f>
        <v>27.5</v>
      </c>
      <c r="W1839">
        <f>VLOOKUP($G1839,county_facts!$A:$BB,19,FALSE)</f>
        <v>68.5</v>
      </c>
      <c r="X1839">
        <f>VLOOKUP($G1839,county_facts!$A:$BB,20,FALSE)</f>
        <v>86.5</v>
      </c>
      <c r="Y1839">
        <f>VLOOKUP($G1839,county_facts!$A:$BB,21,FALSE)</f>
        <v>1.9</v>
      </c>
      <c r="Z1839">
        <f>VLOOKUP($G1839,county_facts!$A:$BB,22,FALSE)</f>
        <v>15.2</v>
      </c>
      <c r="AA1839">
        <f>VLOOKUP($G1839,county_facts!$A:$BB,23,FALSE)</f>
        <v>82.5</v>
      </c>
      <c r="AB1839">
        <f>VLOOKUP($G1839,county_facts!$A:$BB,24,FALSE)</f>
        <v>13</v>
      </c>
      <c r="AC1839">
        <f>VLOOKUP($G1839,county_facts!$A:$BB,25,FALSE)</f>
        <v>187</v>
      </c>
      <c r="AD1839">
        <f>VLOOKUP($G1839,county_facts!$A:$BB,26,FALSE)</f>
        <v>22.8</v>
      </c>
      <c r="AE1839">
        <f>VLOOKUP($G1839,county_facts!$A:$BB,27,FALSE)</f>
        <v>856</v>
      </c>
      <c r="AF1839">
        <f>VLOOKUP($G1839,county_facts!$A:$BB,28,FALSE)</f>
        <v>75.400000000000006</v>
      </c>
      <c r="AG1839">
        <f>VLOOKUP($G1839,county_facts!$A:$BB,29,FALSE)</f>
        <v>0</v>
      </c>
      <c r="AH1839">
        <f>VLOOKUP($G1839,county_facts!$A:$BB,30,FALSE)</f>
        <v>76100</v>
      </c>
      <c r="AI1839">
        <f>VLOOKUP($G1839,county_facts!$A:$BB,31,FALSE)</f>
        <v>654</v>
      </c>
      <c r="AJ1839">
        <f>VLOOKUP($G1839,county_facts!$A:$BB,32,FALSE)</f>
        <v>2.4500000000000002</v>
      </c>
      <c r="AK1839">
        <f>VLOOKUP($G1839,county_facts!$A:$BB,33,FALSE)</f>
        <v>28055</v>
      </c>
      <c r="AL1839">
        <f>VLOOKUP($G1839,county_facts!$A:$BB,34,FALSE)</f>
        <v>50357</v>
      </c>
      <c r="AM1839">
        <f>VLOOKUP($G1839,county_facts!$A:$BB,35,FALSE)</f>
        <v>8.6999999999999993</v>
      </c>
      <c r="AN1839">
        <f>VLOOKUP($G1839,county_facts!$A:$BB,36,FALSE)</f>
        <v>58</v>
      </c>
      <c r="AO1839">
        <f>VLOOKUP($G1839,county_facts!$A:$BB,37,FALSE)</f>
        <v>616</v>
      </c>
      <c r="AP1839">
        <f>VLOOKUP($G1839,county_facts!$A:$BB,38,FALSE)</f>
        <v>43.6</v>
      </c>
      <c r="AQ1839">
        <f>VLOOKUP($G1839,county_facts!$A:$BB,39,FALSE)</f>
        <v>199</v>
      </c>
      <c r="AR1839">
        <f>VLOOKUP($G1839,county_facts!$A:$BB,40,FALSE)</f>
        <v>0</v>
      </c>
      <c r="AS1839">
        <f>VLOOKUP($G1839,county_facts!$A:$BB,41,FALSE)</f>
        <v>0</v>
      </c>
      <c r="AT1839">
        <f>VLOOKUP($G1839,county_facts!$A:$BB,42,FALSE)</f>
        <v>0</v>
      </c>
      <c r="AU1839">
        <f>VLOOKUP($G1839,county_facts!$A:$BB,43,FALSE)</f>
        <v>0</v>
      </c>
      <c r="AV1839">
        <f>VLOOKUP($G1839,county_facts!$A:$BB,44,FALSE)</f>
        <v>0</v>
      </c>
      <c r="AW1839">
        <f>VLOOKUP($G1839,county_facts!$A:$BB,45,FALSE)</f>
        <v>0</v>
      </c>
      <c r="AX1839">
        <f>VLOOKUP($G1839,county_facts!$A:$BB,46,FALSE)</f>
        <v>0</v>
      </c>
      <c r="AY1839">
        <f>VLOOKUP($G1839,county_facts!$A:$BB,47,FALSE)</f>
        <v>0</v>
      </c>
      <c r="AZ1839">
        <f>VLOOKUP($G1839,county_facts!$A:$BB,48,FALSE)</f>
        <v>0</v>
      </c>
      <c r="BA1839">
        <f>VLOOKUP($G1839,county_facts!$A:$BB,49,FALSE)</f>
        <v>0</v>
      </c>
      <c r="BB1839">
        <f>VLOOKUP($G1839,county_facts!$A:$BB,50,FALSE)</f>
        <v>0</v>
      </c>
      <c r="BC1839">
        <f>VLOOKUP($G1839,county_facts!$A:$BB,51,FALSE)</f>
        <v>0</v>
      </c>
      <c r="BD1839">
        <f>VLOOKUP($G1839,county_facts!$A:$BB,52,FALSE)</f>
        <v>0</v>
      </c>
      <c r="BE1839">
        <f>VLOOKUP($G1839,county_facts!$A:$BB,53,FALSE)</f>
        <v>1051.56</v>
      </c>
      <c r="BF1839">
        <f>VLOOKUP($G1839,county_facts!$A:$BB,54,FALSE)</f>
        <v>1.5</v>
      </c>
    </row>
    <row r="1840" spans="1:58" x14ac:dyDescent="0.3">
      <c r="A1840" t="s">
        <v>6</v>
      </c>
      <c r="B1840" t="s">
        <v>729</v>
      </c>
      <c r="C1840">
        <v>129</v>
      </c>
      <c r="D1840" t="s">
        <v>622</v>
      </c>
      <c r="E1840">
        <v>218</v>
      </c>
      <c r="F1840">
        <v>0.59174311899999998</v>
      </c>
      <c r="G1840">
        <v>48233</v>
      </c>
      <c r="H1840">
        <f>VLOOKUP($G1840,county_facts!$A:$BB,4,FALSE)</f>
        <v>21773</v>
      </c>
      <c r="I1840">
        <f>VLOOKUP($G1840,county_facts!$A:$BB,5,FALSE)</f>
        <v>22249</v>
      </c>
      <c r="J1840">
        <f>VLOOKUP($G1840,county_facts!$A:$BB,6,FALSE)</f>
        <v>-2.1</v>
      </c>
      <c r="K1840">
        <f>VLOOKUP($G1840,county_facts!$A:$BB,7,FALSE)</f>
        <v>22150</v>
      </c>
      <c r="L1840">
        <f>VLOOKUP($G1840,county_facts!$A:$BB,8,FALSE)</f>
        <v>7.3</v>
      </c>
      <c r="M1840">
        <f>VLOOKUP($G1840,county_facts!$A:$BB,9,FALSE)</f>
        <v>26.4</v>
      </c>
      <c r="N1840">
        <f>VLOOKUP($G1840,county_facts!$A:$BB,10,FALSE)</f>
        <v>14.7</v>
      </c>
      <c r="O1840">
        <f>VLOOKUP($G1840,county_facts!$A:$BB,11,FALSE)</f>
        <v>50</v>
      </c>
      <c r="P1840">
        <f>VLOOKUP($G1840,county_facts!$A:$BB,12,FALSE)</f>
        <v>92</v>
      </c>
      <c r="Q1840">
        <f>VLOOKUP($G1840,county_facts!$A:$BB,13,FALSE)</f>
        <v>3</v>
      </c>
      <c r="R1840">
        <f>VLOOKUP($G1840,county_facts!$A:$BB,14,FALSE)</f>
        <v>2.1</v>
      </c>
      <c r="S1840">
        <f>VLOOKUP($G1840,county_facts!$A:$BB,15,FALSE)</f>
        <v>0.6</v>
      </c>
      <c r="T1840">
        <f>VLOOKUP($G1840,county_facts!$A:$BB,16,FALSE)</f>
        <v>0.1</v>
      </c>
      <c r="U1840">
        <f>VLOOKUP($G1840,county_facts!$A:$BB,17,FALSE)</f>
        <v>2.2000000000000002</v>
      </c>
      <c r="V1840">
        <f>VLOOKUP($G1840,county_facts!$A:$BB,18,FALSE)</f>
        <v>22.3</v>
      </c>
      <c r="W1840">
        <f>VLOOKUP($G1840,county_facts!$A:$BB,19,FALSE)</f>
        <v>71.400000000000006</v>
      </c>
      <c r="X1840">
        <f>VLOOKUP($G1840,county_facts!$A:$BB,20,FALSE)</f>
        <v>87.7</v>
      </c>
      <c r="Y1840">
        <f>VLOOKUP($G1840,county_facts!$A:$BB,21,FALSE)</f>
        <v>6.2</v>
      </c>
      <c r="Z1840">
        <f>VLOOKUP($G1840,county_facts!$A:$BB,22,FALSE)</f>
        <v>15.6</v>
      </c>
      <c r="AA1840">
        <f>VLOOKUP($G1840,county_facts!$A:$BB,23,FALSE)</f>
        <v>83.4</v>
      </c>
      <c r="AB1840">
        <f>VLOOKUP($G1840,county_facts!$A:$BB,24,FALSE)</f>
        <v>13.5</v>
      </c>
      <c r="AC1840">
        <f>VLOOKUP($G1840,county_facts!$A:$BB,25,FALSE)</f>
        <v>1901</v>
      </c>
      <c r="AD1840">
        <f>VLOOKUP($G1840,county_facts!$A:$BB,26,FALSE)</f>
        <v>19.7</v>
      </c>
      <c r="AE1840">
        <f>VLOOKUP($G1840,county_facts!$A:$BB,27,FALSE)</f>
        <v>10585</v>
      </c>
      <c r="AF1840">
        <f>VLOOKUP($G1840,county_facts!$A:$BB,28,FALSE)</f>
        <v>78</v>
      </c>
      <c r="AG1840">
        <f>VLOOKUP($G1840,county_facts!$A:$BB,29,FALSE)</f>
        <v>9.5</v>
      </c>
      <c r="AH1840">
        <f>VLOOKUP($G1840,county_facts!$A:$BB,30,FALSE)</f>
        <v>63300</v>
      </c>
      <c r="AI1840">
        <f>VLOOKUP($G1840,county_facts!$A:$BB,31,FALSE)</f>
        <v>8374</v>
      </c>
      <c r="AJ1840">
        <f>VLOOKUP($G1840,county_facts!$A:$BB,32,FALSE)</f>
        <v>2.59</v>
      </c>
      <c r="AK1840">
        <f>VLOOKUP($G1840,county_facts!$A:$BB,33,FALSE)</f>
        <v>23383</v>
      </c>
      <c r="AL1840">
        <f>VLOOKUP($G1840,county_facts!$A:$BB,34,FALSE)</f>
        <v>44731</v>
      </c>
      <c r="AM1840">
        <f>VLOOKUP($G1840,county_facts!$A:$BB,35,FALSE)</f>
        <v>15.8</v>
      </c>
      <c r="AN1840">
        <f>VLOOKUP($G1840,county_facts!$A:$BB,36,FALSE)</f>
        <v>483</v>
      </c>
      <c r="AO1840">
        <f>VLOOKUP($G1840,county_facts!$A:$BB,37,FALSE)</f>
        <v>6409</v>
      </c>
      <c r="AP1840">
        <f>VLOOKUP($G1840,county_facts!$A:$BB,38,FALSE)</f>
        <v>-3.2</v>
      </c>
      <c r="AQ1840">
        <f>VLOOKUP($G1840,county_facts!$A:$BB,39,FALSE)</f>
        <v>1107</v>
      </c>
      <c r="AR1840">
        <f>VLOOKUP($G1840,county_facts!$A:$BB,40,FALSE)</f>
        <v>1524</v>
      </c>
      <c r="AS1840">
        <f>VLOOKUP($G1840,county_facts!$A:$BB,41,FALSE)</f>
        <v>0</v>
      </c>
      <c r="AT1840">
        <f>VLOOKUP($G1840,county_facts!$A:$BB,42,FALSE)</f>
        <v>0</v>
      </c>
      <c r="AU1840">
        <f>VLOOKUP($G1840,county_facts!$A:$BB,43,FALSE)</f>
        <v>0</v>
      </c>
      <c r="AV1840">
        <f>VLOOKUP($G1840,county_facts!$A:$BB,44,FALSE)</f>
        <v>0</v>
      </c>
      <c r="AW1840">
        <f>VLOOKUP($G1840,county_facts!$A:$BB,45,FALSE)</f>
        <v>0</v>
      </c>
      <c r="AX1840">
        <f>VLOOKUP($G1840,county_facts!$A:$BB,46,FALSE)</f>
        <v>0</v>
      </c>
      <c r="AY1840">
        <f>VLOOKUP($G1840,county_facts!$A:$BB,47,FALSE)</f>
        <v>0</v>
      </c>
      <c r="AZ1840">
        <f>VLOOKUP($G1840,county_facts!$A:$BB,48,FALSE)</f>
        <v>0</v>
      </c>
      <c r="BA1840">
        <f>VLOOKUP($G1840,county_facts!$A:$BB,49,FALSE)</f>
        <v>210806</v>
      </c>
      <c r="BB1840">
        <f>VLOOKUP($G1840,county_facts!$A:$BB,50,FALSE)</f>
        <v>9707</v>
      </c>
      <c r="BC1840">
        <f>VLOOKUP($G1840,county_facts!$A:$BB,51,FALSE)</f>
        <v>21100</v>
      </c>
      <c r="BD1840">
        <f>VLOOKUP($G1840,county_facts!$A:$BB,52,FALSE)</f>
        <v>0</v>
      </c>
      <c r="BE1840">
        <f>VLOOKUP($G1840,county_facts!$A:$BB,53,FALSE)</f>
        <v>887.42</v>
      </c>
      <c r="BF1840">
        <f>VLOOKUP($G1840,county_facts!$A:$BB,54,FALSE)</f>
        <v>25</v>
      </c>
    </row>
    <row r="1841" spans="1:58" x14ac:dyDescent="0.3">
      <c r="A1841" t="s">
        <v>9</v>
      </c>
      <c r="B1841" t="s">
        <v>729</v>
      </c>
      <c r="C1841">
        <v>89</v>
      </c>
      <c r="D1841" t="s">
        <v>622</v>
      </c>
      <c r="E1841">
        <v>218</v>
      </c>
      <c r="F1841">
        <v>0.40825688100000002</v>
      </c>
      <c r="G1841">
        <v>48233</v>
      </c>
      <c r="H1841">
        <f>VLOOKUP($G1841,county_facts!$A:$BB,4,FALSE)</f>
        <v>21773</v>
      </c>
      <c r="I1841">
        <f>VLOOKUP($G1841,county_facts!$A:$BB,5,FALSE)</f>
        <v>22249</v>
      </c>
      <c r="J1841">
        <f>VLOOKUP($G1841,county_facts!$A:$BB,6,FALSE)</f>
        <v>-2.1</v>
      </c>
      <c r="K1841">
        <f>VLOOKUP($G1841,county_facts!$A:$BB,7,FALSE)</f>
        <v>22150</v>
      </c>
      <c r="L1841">
        <f>VLOOKUP($G1841,county_facts!$A:$BB,8,FALSE)</f>
        <v>7.3</v>
      </c>
      <c r="M1841">
        <f>VLOOKUP($G1841,county_facts!$A:$BB,9,FALSE)</f>
        <v>26.4</v>
      </c>
      <c r="N1841">
        <f>VLOOKUP($G1841,county_facts!$A:$BB,10,FALSE)</f>
        <v>14.7</v>
      </c>
      <c r="O1841">
        <f>VLOOKUP($G1841,county_facts!$A:$BB,11,FALSE)</f>
        <v>50</v>
      </c>
      <c r="P1841">
        <f>VLOOKUP($G1841,county_facts!$A:$BB,12,FALSE)</f>
        <v>92</v>
      </c>
      <c r="Q1841">
        <f>VLOOKUP($G1841,county_facts!$A:$BB,13,FALSE)</f>
        <v>3</v>
      </c>
      <c r="R1841">
        <f>VLOOKUP($G1841,county_facts!$A:$BB,14,FALSE)</f>
        <v>2.1</v>
      </c>
      <c r="S1841">
        <f>VLOOKUP($G1841,county_facts!$A:$BB,15,FALSE)</f>
        <v>0.6</v>
      </c>
      <c r="T1841">
        <f>VLOOKUP($G1841,county_facts!$A:$BB,16,FALSE)</f>
        <v>0.1</v>
      </c>
      <c r="U1841">
        <f>VLOOKUP($G1841,county_facts!$A:$BB,17,FALSE)</f>
        <v>2.2000000000000002</v>
      </c>
      <c r="V1841">
        <f>VLOOKUP($G1841,county_facts!$A:$BB,18,FALSE)</f>
        <v>22.3</v>
      </c>
      <c r="W1841">
        <f>VLOOKUP($G1841,county_facts!$A:$BB,19,FALSE)</f>
        <v>71.400000000000006</v>
      </c>
      <c r="X1841">
        <f>VLOOKUP($G1841,county_facts!$A:$BB,20,FALSE)</f>
        <v>87.7</v>
      </c>
      <c r="Y1841">
        <f>VLOOKUP($G1841,county_facts!$A:$BB,21,FALSE)</f>
        <v>6.2</v>
      </c>
      <c r="Z1841">
        <f>VLOOKUP($G1841,county_facts!$A:$BB,22,FALSE)</f>
        <v>15.6</v>
      </c>
      <c r="AA1841">
        <f>VLOOKUP($G1841,county_facts!$A:$BB,23,FALSE)</f>
        <v>83.4</v>
      </c>
      <c r="AB1841">
        <f>VLOOKUP($G1841,county_facts!$A:$BB,24,FALSE)</f>
        <v>13.5</v>
      </c>
      <c r="AC1841">
        <f>VLOOKUP($G1841,county_facts!$A:$BB,25,FALSE)</f>
        <v>1901</v>
      </c>
      <c r="AD1841">
        <f>VLOOKUP($G1841,county_facts!$A:$BB,26,FALSE)</f>
        <v>19.7</v>
      </c>
      <c r="AE1841">
        <f>VLOOKUP($G1841,county_facts!$A:$BB,27,FALSE)</f>
        <v>10585</v>
      </c>
      <c r="AF1841">
        <f>VLOOKUP($G1841,county_facts!$A:$BB,28,FALSE)</f>
        <v>78</v>
      </c>
      <c r="AG1841">
        <f>VLOOKUP($G1841,county_facts!$A:$BB,29,FALSE)</f>
        <v>9.5</v>
      </c>
      <c r="AH1841">
        <f>VLOOKUP($G1841,county_facts!$A:$BB,30,FALSE)</f>
        <v>63300</v>
      </c>
      <c r="AI1841">
        <f>VLOOKUP($G1841,county_facts!$A:$BB,31,FALSE)</f>
        <v>8374</v>
      </c>
      <c r="AJ1841">
        <f>VLOOKUP($G1841,county_facts!$A:$BB,32,FALSE)</f>
        <v>2.59</v>
      </c>
      <c r="AK1841">
        <f>VLOOKUP($G1841,county_facts!$A:$BB,33,FALSE)</f>
        <v>23383</v>
      </c>
      <c r="AL1841">
        <f>VLOOKUP($G1841,county_facts!$A:$BB,34,FALSE)</f>
        <v>44731</v>
      </c>
      <c r="AM1841">
        <f>VLOOKUP($G1841,county_facts!$A:$BB,35,FALSE)</f>
        <v>15.8</v>
      </c>
      <c r="AN1841">
        <f>VLOOKUP($G1841,county_facts!$A:$BB,36,FALSE)</f>
        <v>483</v>
      </c>
      <c r="AO1841">
        <f>VLOOKUP($G1841,county_facts!$A:$BB,37,FALSE)</f>
        <v>6409</v>
      </c>
      <c r="AP1841">
        <f>VLOOKUP($G1841,county_facts!$A:$BB,38,FALSE)</f>
        <v>-3.2</v>
      </c>
      <c r="AQ1841">
        <f>VLOOKUP($G1841,county_facts!$A:$BB,39,FALSE)</f>
        <v>1107</v>
      </c>
      <c r="AR1841">
        <f>VLOOKUP($G1841,county_facts!$A:$BB,40,FALSE)</f>
        <v>1524</v>
      </c>
      <c r="AS1841">
        <f>VLOOKUP($G1841,county_facts!$A:$BB,41,FALSE)</f>
        <v>0</v>
      </c>
      <c r="AT1841">
        <f>VLOOKUP($G1841,county_facts!$A:$BB,42,FALSE)</f>
        <v>0</v>
      </c>
      <c r="AU1841">
        <f>VLOOKUP($G1841,county_facts!$A:$BB,43,FALSE)</f>
        <v>0</v>
      </c>
      <c r="AV1841">
        <f>VLOOKUP($G1841,county_facts!$A:$BB,44,FALSE)</f>
        <v>0</v>
      </c>
      <c r="AW1841">
        <f>VLOOKUP($G1841,county_facts!$A:$BB,45,FALSE)</f>
        <v>0</v>
      </c>
      <c r="AX1841">
        <f>VLOOKUP($G1841,county_facts!$A:$BB,46,FALSE)</f>
        <v>0</v>
      </c>
      <c r="AY1841">
        <f>VLOOKUP($G1841,county_facts!$A:$BB,47,FALSE)</f>
        <v>0</v>
      </c>
      <c r="AZ1841">
        <f>VLOOKUP($G1841,county_facts!$A:$BB,48,FALSE)</f>
        <v>0</v>
      </c>
      <c r="BA1841">
        <f>VLOOKUP($G1841,county_facts!$A:$BB,49,FALSE)</f>
        <v>210806</v>
      </c>
      <c r="BB1841">
        <f>VLOOKUP($G1841,county_facts!$A:$BB,50,FALSE)</f>
        <v>9707</v>
      </c>
      <c r="BC1841">
        <f>VLOOKUP($G1841,county_facts!$A:$BB,51,FALSE)</f>
        <v>21100</v>
      </c>
      <c r="BD1841">
        <f>VLOOKUP($G1841,county_facts!$A:$BB,52,FALSE)</f>
        <v>0</v>
      </c>
      <c r="BE1841">
        <f>VLOOKUP($G1841,county_facts!$A:$BB,53,FALSE)</f>
        <v>887.42</v>
      </c>
      <c r="BF1841">
        <f>VLOOKUP($G1841,county_facts!$A:$BB,54,FALSE)</f>
        <v>25</v>
      </c>
    </row>
    <row r="1842" spans="1:58" x14ac:dyDescent="0.3">
      <c r="A1842" t="s">
        <v>6</v>
      </c>
      <c r="B1842" t="s">
        <v>730</v>
      </c>
      <c r="C1842">
        <v>1281</v>
      </c>
      <c r="D1842" t="s">
        <v>622</v>
      </c>
      <c r="E1842">
        <v>2296</v>
      </c>
      <c r="F1842">
        <v>0.55792682900000001</v>
      </c>
      <c r="G1842">
        <v>48231</v>
      </c>
      <c r="H1842">
        <f>VLOOKUP($G1842,county_facts!$A:$BB,4,FALSE)</f>
        <v>88493</v>
      </c>
      <c r="I1842">
        <f>VLOOKUP($G1842,county_facts!$A:$BB,5,FALSE)</f>
        <v>86129</v>
      </c>
      <c r="J1842">
        <f>VLOOKUP($G1842,county_facts!$A:$BB,6,FALSE)</f>
        <v>2.7</v>
      </c>
      <c r="K1842">
        <f>VLOOKUP($G1842,county_facts!$A:$BB,7,FALSE)</f>
        <v>86129</v>
      </c>
      <c r="L1842">
        <f>VLOOKUP($G1842,county_facts!$A:$BB,8,FALSE)</f>
        <v>6.2</v>
      </c>
      <c r="M1842">
        <f>VLOOKUP($G1842,county_facts!$A:$BB,9,FALSE)</f>
        <v>23.9</v>
      </c>
      <c r="N1842">
        <f>VLOOKUP($G1842,county_facts!$A:$BB,10,FALSE)</f>
        <v>15.4</v>
      </c>
      <c r="O1842">
        <f>VLOOKUP($G1842,county_facts!$A:$BB,11,FALSE)</f>
        <v>50.6</v>
      </c>
      <c r="P1842">
        <f>VLOOKUP($G1842,county_facts!$A:$BB,12,FALSE)</f>
        <v>87</v>
      </c>
      <c r="Q1842">
        <f>VLOOKUP($G1842,county_facts!$A:$BB,13,FALSE)</f>
        <v>8.4</v>
      </c>
      <c r="R1842">
        <f>VLOOKUP($G1842,county_facts!$A:$BB,14,FALSE)</f>
        <v>1.1000000000000001</v>
      </c>
      <c r="S1842">
        <f>VLOOKUP($G1842,county_facts!$A:$BB,15,FALSE)</f>
        <v>1.4</v>
      </c>
      <c r="T1842">
        <f>VLOOKUP($G1842,county_facts!$A:$BB,16,FALSE)</f>
        <v>0.2</v>
      </c>
      <c r="U1842">
        <f>VLOOKUP($G1842,county_facts!$A:$BB,17,FALSE)</f>
        <v>1.9</v>
      </c>
      <c r="V1842">
        <f>VLOOKUP($G1842,county_facts!$A:$BB,18,FALSE)</f>
        <v>14.9</v>
      </c>
      <c r="W1842">
        <f>VLOOKUP($G1842,county_facts!$A:$BB,19,FALSE)</f>
        <v>73.400000000000006</v>
      </c>
      <c r="X1842">
        <f>VLOOKUP($G1842,county_facts!$A:$BB,20,FALSE)</f>
        <v>81.599999999999994</v>
      </c>
      <c r="Y1842">
        <f>VLOOKUP($G1842,county_facts!$A:$BB,21,FALSE)</f>
        <v>6.6</v>
      </c>
      <c r="Z1842">
        <f>VLOOKUP($G1842,county_facts!$A:$BB,22,FALSE)</f>
        <v>13.2</v>
      </c>
      <c r="AA1842">
        <f>VLOOKUP($G1842,county_facts!$A:$BB,23,FALSE)</f>
        <v>81.8</v>
      </c>
      <c r="AB1842">
        <f>VLOOKUP($G1842,county_facts!$A:$BB,24,FALSE)</f>
        <v>16.600000000000001</v>
      </c>
      <c r="AC1842">
        <f>VLOOKUP($G1842,county_facts!$A:$BB,25,FALSE)</f>
        <v>8001</v>
      </c>
      <c r="AD1842">
        <f>VLOOKUP($G1842,county_facts!$A:$BB,26,FALSE)</f>
        <v>28.8</v>
      </c>
      <c r="AE1842">
        <f>VLOOKUP($G1842,county_facts!$A:$BB,27,FALSE)</f>
        <v>36909</v>
      </c>
      <c r="AF1842">
        <f>VLOOKUP($G1842,county_facts!$A:$BB,28,FALSE)</f>
        <v>69.8</v>
      </c>
      <c r="AG1842">
        <f>VLOOKUP($G1842,county_facts!$A:$BB,29,FALSE)</f>
        <v>16</v>
      </c>
      <c r="AH1842">
        <f>VLOOKUP($G1842,county_facts!$A:$BB,30,FALSE)</f>
        <v>93500</v>
      </c>
      <c r="AI1842">
        <f>VLOOKUP($G1842,county_facts!$A:$BB,31,FALSE)</f>
        <v>30756</v>
      </c>
      <c r="AJ1842">
        <f>VLOOKUP($G1842,county_facts!$A:$BB,32,FALSE)</f>
        <v>2.73</v>
      </c>
      <c r="AK1842">
        <f>VLOOKUP($G1842,county_facts!$A:$BB,33,FALSE)</f>
        <v>22341</v>
      </c>
      <c r="AL1842">
        <f>VLOOKUP($G1842,county_facts!$A:$BB,34,FALSE)</f>
        <v>44858</v>
      </c>
      <c r="AM1842">
        <f>VLOOKUP($G1842,county_facts!$A:$BB,35,FALSE)</f>
        <v>19.899999999999999</v>
      </c>
      <c r="AN1842">
        <f>VLOOKUP($G1842,county_facts!$A:$BB,36,FALSE)</f>
        <v>1366</v>
      </c>
      <c r="AO1842">
        <f>VLOOKUP($G1842,county_facts!$A:$BB,37,FALSE)</f>
        <v>21394</v>
      </c>
      <c r="AP1842">
        <f>VLOOKUP($G1842,county_facts!$A:$BB,38,FALSE)</f>
        <v>0.4</v>
      </c>
      <c r="AQ1842">
        <f>VLOOKUP($G1842,county_facts!$A:$BB,39,FALSE)</f>
        <v>6037</v>
      </c>
      <c r="AR1842">
        <f>VLOOKUP($G1842,county_facts!$A:$BB,40,FALSE)</f>
        <v>6300</v>
      </c>
      <c r="AS1842">
        <f>VLOOKUP($G1842,county_facts!$A:$BB,41,FALSE)</f>
        <v>2.8</v>
      </c>
      <c r="AT1842">
        <f>VLOOKUP($G1842,county_facts!$A:$BB,42,FALSE)</f>
        <v>0</v>
      </c>
      <c r="AU1842">
        <f>VLOOKUP($G1842,county_facts!$A:$BB,43,FALSE)</f>
        <v>0</v>
      </c>
      <c r="AV1842">
        <f>VLOOKUP($G1842,county_facts!$A:$BB,44,FALSE)</f>
        <v>0</v>
      </c>
      <c r="AW1842">
        <f>VLOOKUP($G1842,county_facts!$A:$BB,45,FALSE)</f>
        <v>0</v>
      </c>
      <c r="AX1842">
        <f>VLOOKUP($G1842,county_facts!$A:$BB,46,FALSE)</f>
        <v>30.3</v>
      </c>
      <c r="AY1842">
        <f>VLOOKUP($G1842,county_facts!$A:$BB,47,FALSE)</f>
        <v>3134435</v>
      </c>
      <c r="AZ1842">
        <f>VLOOKUP($G1842,county_facts!$A:$BB,48,FALSE)</f>
        <v>263413</v>
      </c>
      <c r="BA1842">
        <f>VLOOKUP($G1842,county_facts!$A:$BB,49,FALSE)</f>
        <v>931267</v>
      </c>
      <c r="BB1842">
        <f>VLOOKUP($G1842,county_facts!$A:$BB,50,FALSE)</f>
        <v>11302</v>
      </c>
      <c r="BC1842">
        <f>VLOOKUP($G1842,county_facts!$A:$BB,51,FALSE)</f>
        <v>0</v>
      </c>
      <c r="BD1842">
        <f>VLOOKUP($G1842,county_facts!$A:$BB,52,FALSE)</f>
        <v>66</v>
      </c>
      <c r="BE1842">
        <f>VLOOKUP($G1842,county_facts!$A:$BB,53,FALSE)</f>
        <v>840.32</v>
      </c>
      <c r="BF1842">
        <f>VLOOKUP($G1842,county_facts!$A:$BB,54,FALSE)</f>
        <v>102.5</v>
      </c>
    </row>
    <row r="1843" spans="1:58" x14ac:dyDescent="0.3">
      <c r="A1843" t="s">
        <v>9</v>
      </c>
      <c r="B1843" t="s">
        <v>730</v>
      </c>
      <c r="C1843">
        <v>1015</v>
      </c>
      <c r="D1843" t="s">
        <v>622</v>
      </c>
      <c r="E1843">
        <v>2296</v>
      </c>
      <c r="F1843">
        <v>0.44207317099999999</v>
      </c>
      <c r="G1843">
        <v>48231</v>
      </c>
      <c r="H1843">
        <f>VLOOKUP($G1843,county_facts!$A:$BB,4,FALSE)</f>
        <v>88493</v>
      </c>
      <c r="I1843">
        <f>VLOOKUP($G1843,county_facts!$A:$BB,5,FALSE)</f>
        <v>86129</v>
      </c>
      <c r="J1843">
        <f>VLOOKUP($G1843,county_facts!$A:$BB,6,FALSE)</f>
        <v>2.7</v>
      </c>
      <c r="K1843">
        <f>VLOOKUP($G1843,county_facts!$A:$BB,7,FALSE)</f>
        <v>86129</v>
      </c>
      <c r="L1843">
        <f>VLOOKUP($G1843,county_facts!$A:$BB,8,FALSE)</f>
        <v>6.2</v>
      </c>
      <c r="M1843">
        <f>VLOOKUP($G1843,county_facts!$A:$BB,9,FALSE)</f>
        <v>23.9</v>
      </c>
      <c r="N1843">
        <f>VLOOKUP($G1843,county_facts!$A:$BB,10,FALSE)</f>
        <v>15.4</v>
      </c>
      <c r="O1843">
        <f>VLOOKUP($G1843,county_facts!$A:$BB,11,FALSE)</f>
        <v>50.6</v>
      </c>
      <c r="P1843">
        <f>VLOOKUP($G1843,county_facts!$A:$BB,12,FALSE)</f>
        <v>87</v>
      </c>
      <c r="Q1843">
        <f>VLOOKUP($G1843,county_facts!$A:$BB,13,FALSE)</f>
        <v>8.4</v>
      </c>
      <c r="R1843">
        <f>VLOOKUP($G1843,county_facts!$A:$BB,14,FALSE)</f>
        <v>1.1000000000000001</v>
      </c>
      <c r="S1843">
        <f>VLOOKUP($G1843,county_facts!$A:$BB,15,FALSE)</f>
        <v>1.4</v>
      </c>
      <c r="T1843">
        <f>VLOOKUP($G1843,county_facts!$A:$BB,16,FALSE)</f>
        <v>0.2</v>
      </c>
      <c r="U1843">
        <f>VLOOKUP($G1843,county_facts!$A:$BB,17,FALSE)</f>
        <v>1.9</v>
      </c>
      <c r="V1843">
        <f>VLOOKUP($G1843,county_facts!$A:$BB,18,FALSE)</f>
        <v>14.9</v>
      </c>
      <c r="W1843">
        <f>VLOOKUP($G1843,county_facts!$A:$BB,19,FALSE)</f>
        <v>73.400000000000006</v>
      </c>
      <c r="X1843">
        <f>VLOOKUP($G1843,county_facts!$A:$BB,20,FALSE)</f>
        <v>81.599999999999994</v>
      </c>
      <c r="Y1843">
        <f>VLOOKUP($G1843,county_facts!$A:$BB,21,FALSE)</f>
        <v>6.6</v>
      </c>
      <c r="Z1843">
        <f>VLOOKUP($G1843,county_facts!$A:$BB,22,FALSE)</f>
        <v>13.2</v>
      </c>
      <c r="AA1843">
        <f>VLOOKUP($G1843,county_facts!$A:$BB,23,FALSE)</f>
        <v>81.8</v>
      </c>
      <c r="AB1843">
        <f>VLOOKUP($G1843,county_facts!$A:$BB,24,FALSE)</f>
        <v>16.600000000000001</v>
      </c>
      <c r="AC1843">
        <f>VLOOKUP($G1843,county_facts!$A:$BB,25,FALSE)</f>
        <v>8001</v>
      </c>
      <c r="AD1843">
        <f>VLOOKUP($G1843,county_facts!$A:$BB,26,FALSE)</f>
        <v>28.8</v>
      </c>
      <c r="AE1843">
        <f>VLOOKUP($G1843,county_facts!$A:$BB,27,FALSE)</f>
        <v>36909</v>
      </c>
      <c r="AF1843">
        <f>VLOOKUP($G1843,county_facts!$A:$BB,28,FALSE)</f>
        <v>69.8</v>
      </c>
      <c r="AG1843">
        <f>VLOOKUP($G1843,county_facts!$A:$BB,29,FALSE)</f>
        <v>16</v>
      </c>
      <c r="AH1843">
        <f>VLOOKUP($G1843,county_facts!$A:$BB,30,FALSE)</f>
        <v>93500</v>
      </c>
      <c r="AI1843">
        <f>VLOOKUP($G1843,county_facts!$A:$BB,31,FALSE)</f>
        <v>30756</v>
      </c>
      <c r="AJ1843">
        <f>VLOOKUP($G1843,county_facts!$A:$BB,32,FALSE)</f>
        <v>2.73</v>
      </c>
      <c r="AK1843">
        <f>VLOOKUP($G1843,county_facts!$A:$BB,33,FALSE)</f>
        <v>22341</v>
      </c>
      <c r="AL1843">
        <f>VLOOKUP($G1843,county_facts!$A:$BB,34,FALSE)</f>
        <v>44858</v>
      </c>
      <c r="AM1843">
        <f>VLOOKUP($G1843,county_facts!$A:$BB,35,FALSE)</f>
        <v>19.899999999999999</v>
      </c>
      <c r="AN1843">
        <f>VLOOKUP($G1843,county_facts!$A:$BB,36,FALSE)</f>
        <v>1366</v>
      </c>
      <c r="AO1843">
        <f>VLOOKUP($G1843,county_facts!$A:$BB,37,FALSE)</f>
        <v>21394</v>
      </c>
      <c r="AP1843">
        <f>VLOOKUP($G1843,county_facts!$A:$BB,38,FALSE)</f>
        <v>0.4</v>
      </c>
      <c r="AQ1843">
        <f>VLOOKUP($G1843,county_facts!$A:$BB,39,FALSE)</f>
        <v>6037</v>
      </c>
      <c r="AR1843">
        <f>VLOOKUP($G1843,county_facts!$A:$BB,40,FALSE)</f>
        <v>6300</v>
      </c>
      <c r="AS1843">
        <f>VLOOKUP($G1843,county_facts!$A:$BB,41,FALSE)</f>
        <v>2.8</v>
      </c>
      <c r="AT1843">
        <f>VLOOKUP($G1843,county_facts!$A:$BB,42,FALSE)</f>
        <v>0</v>
      </c>
      <c r="AU1843">
        <f>VLOOKUP($G1843,county_facts!$A:$BB,43,FALSE)</f>
        <v>0</v>
      </c>
      <c r="AV1843">
        <f>VLOOKUP($G1843,county_facts!$A:$BB,44,FALSE)</f>
        <v>0</v>
      </c>
      <c r="AW1843">
        <f>VLOOKUP($G1843,county_facts!$A:$BB,45,FALSE)</f>
        <v>0</v>
      </c>
      <c r="AX1843">
        <f>VLOOKUP($G1843,county_facts!$A:$BB,46,FALSE)</f>
        <v>30.3</v>
      </c>
      <c r="AY1843">
        <f>VLOOKUP($G1843,county_facts!$A:$BB,47,FALSE)</f>
        <v>3134435</v>
      </c>
      <c r="AZ1843">
        <f>VLOOKUP($G1843,county_facts!$A:$BB,48,FALSE)</f>
        <v>263413</v>
      </c>
      <c r="BA1843">
        <f>VLOOKUP($G1843,county_facts!$A:$BB,49,FALSE)</f>
        <v>931267</v>
      </c>
      <c r="BB1843">
        <f>VLOOKUP($G1843,county_facts!$A:$BB,50,FALSE)</f>
        <v>11302</v>
      </c>
      <c r="BC1843">
        <f>VLOOKUP($G1843,county_facts!$A:$BB,51,FALSE)</f>
        <v>0</v>
      </c>
      <c r="BD1843">
        <f>VLOOKUP($G1843,county_facts!$A:$BB,52,FALSE)</f>
        <v>66</v>
      </c>
      <c r="BE1843">
        <f>VLOOKUP($G1843,county_facts!$A:$BB,53,FALSE)</f>
        <v>840.32</v>
      </c>
      <c r="BF1843">
        <f>VLOOKUP($G1843,county_facts!$A:$BB,54,FALSE)</f>
        <v>102.5</v>
      </c>
    </row>
    <row r="1844" spans="1:58" x14ac:dyDescent="0.3">
      <c r="A1844" t="s">
        <v>6</v>
      </c>
      <c r="B1844" t="s">
        <v>731</v>
      </c>
      <c r="C1844">
        <v>92</v>
      </c>
      <c r="D1844" t="s">
        <v>622</v>
      </c>
      <c r="E1844">
        <v>180</v>
      </c>
      <c r="F1844">
        <v>0.51111111099999995</v>
      </c>
      <c r="G1844">
        <v>48229</v>
      </c>
      <c r="H1844">
        <f>VLOOKUP($G1844,county_facts!$A:$BB,4,FALSE)</f>
        <v>3211</v>
      </c>
      <c r="I1844">
        <f>VLOOKUP($G1844,county_facts!$A:$BB,5,FALSE)</f>
        <v>3476</v>
      </c>
      <c r="J1844">
        <f>VLOOKUP($G1844,county_facts!$A:$BB,6,FALSE)</f>
        <v>-7.6</v>
      </c>
      <c r="K1844">
        <f>VLOOKUP($G1844,county_facts!$A:$BB,7,FALSE)</f>
        <v>3476</v>
      </c>
      <c r="L1844">
        <f>VLOOKUP($G1844,county_facts!$A:$BB,8,FALSE)</f>
        <v>6.4</v>
      </c>
      <c r="M1844">
        <f>VLOOKUP($G1844,county_facts!$A:$BB,9,FALSE)</f>
        <v>24.5</v>
      </c>
      <c r="N1844">
        <f>VLOOKUP($G1844,county_facts!$A:$BB,10,FALSE)</f>
        <v>17.2</v>
      </c>
      <c r="O1844">
        <f>VLOOKUP($G1844,county_facts!$A:$BB,11,FALSE)</f>
        <v>49.3</v>
      </c>
      <c r="P1844">
        <f>VLOOKUP($G1844,county_facts!$A:$BB,12,FALSE)</f>
        <v>94.4</v>
      </c>
      <c r="Q1844">
        <f>VLOOKUP($G1844,county_facts!$A:$BB,13,FALSE)</f>
        <v>1.8</v>
      </c>
      <c r="R1844">
        <f>VLOOKUP($G1844,county_facts!$A:$BB,14,FALSE)</f>
        <v>1.4</v>
      </c>
      <c r="S1844">
        <f>VLOOKUP($G1844,county_facts!$A:$BB,15,FALSE)</f>
        <v>1.1000000000000001</v>
      </c>
      <c r="T1844">
        <f>VLOOKUP($G1844,county_facts!$A:$BB,16,FALSE)</f>
        <v>0</v>
      </c>
      <c r="U1844">
        <f>VLOOKUP($G1844,county_facts!$A:$BB,17,FALSE)</f>
        <v>1.3</v>
      </c>
      <c r="V1844">
        <f>VLOOKUP($G1844,county_facts!$A:$BB,18,FALSE)</f>
        <v>78.2</v>
      </c>
      <c r="W1844">
        <f>VLOOKUP($G1844,county_facts!$A:$BB,19,FALSE)</f>
        <v>19.100000000000001</v>
      </c>
      <c r="X1844">
        <f>VLOOKUP($G1844,county_facts!$A:$BB,20,FALSE)</f>
        <v>87.9</v>
      </c>
      <c r="Y1844">
        <f>VLOOKUP($G1844,county_facts!$A:$BB,21,FALSE)</f>
        <v>33.4</v>
      </c>
      <c r="Z1844">
        <f>VLOOKUP($G1844,county_facts!$A:$BB,22,FALSE)</f>
        <v>78.900000000000006</v>
      </c>
      <c r="AA1844">
        <f>VLOOKUP($G1844,county_facts!$A:$BB,23,FALSE)</f>
        <v>54</v>
      </c>
      <c r="AB1844">
        <f>VLOOKUP($G1844,county_facts!$A:$BB,24,FALSE)</f>
        <v>10.1</v>
      </c>
      <c r="AC1844">
        <f>VLOOKUP($G1844,county_facts!$A:$BB,25,FALSE)</f>
        <v>184</v>
      </c>
      <c r="AD1844">
        <f>VLOOKUP($G1844,county_facts!$A:$BB,26,FALSE)</f>
        <v>25.3</v>
      </c>
      <c r="AE1844">
        <f>VLOOKUP($G1844,county_facts!$A:$BB,27,FALSE)</f>
        <v>1529</v>
      </c>
      <c r="AF1844">
        <f>VLOOKUP($G1844,county_facts!$A:$BB,28,FALSE)</f>
        <v>82.3</v>
      </c>
      <c r="AG1844">
        <f>VLOOKUP($G1844,county_facts!$A:$BB,29,FALSE)</f>
        <v>3.1</v>
      </c>
      <c r="AH1844">
        <f>VLOOKUP($G1844,county_facts!$A:$BB,30,FALSE)</f>
        <v>41400</v>
      </c>
      <c r="AI1844">
        <f>VLOOKUP($G1844,county_facts!$A:$BB,31,FALSE)</f>
        <v>1096</v>
      </c>
      <c r="AJ1844">
        <f>VLOOKUP($G1844,county_facts!$A:$BB,32,FALSE)</f>
        <v>2.92</v>
      </c>
      <c r="AK1844">
        <f>VLOOKUP($G1844,county_facts!$A:$BB,33,FALSE)</f>
        <v>14142</v>
      </c>
      <c r="AL1844">
        <f>VLOOKUP($G1844,county_facts!$A:$BB,34,FALSE)</f>
        <v>22545</v>
      </c>
      <c r="AM1844">
        <f>VLOOKUP($G1844,county_facts!$A:$BB,35,FALSE)</f>
        <v>44.1</v>
      </c>
      <c r="AN1844">
        <f>VLOOKUP($G1844,county_facts!$A:$BB,36,FALSE)</f>
        <v>33</v>
      </c>
      <c r="AO1844">
        <f>VLOOKUP($G1844,county_facts!$A:$BB,37,FALSE)</f>
        <v>250</v>
      </c>
      <c r="AP1844">
        <f>VLOOKUP($G1844,county_facts!$A:$BB,38,FALSE)</f>
        <v>-1.2</v>
      </c>
      <c r="AQ1844">
        <f>VLOOKUP($G1844,county_facts!$A:$BB,39,FALSE)</f>
        <v>238</v>
      </c>
      <c r="AR1844">
        <f>VLOOKUP($G1844,county_facts!$A:$BB,40,FALSE)</f>
        <v>0</v>
      </c>
      <c r="AS1844">
        <f>VLOOKUP($G1844,county_facts!$A:$BB,41,FALSE)</f>
        <v>0</v>
      </c>
      <c r="AT1844">
        <f>VLOOKUP($G1844,county_facts!$A:$BB,42,FALSE)</f>
        <v>0</v>
      </c>
      <c r="AU1844">
        <f>VLOOKUP($G1844,county_facts!$A:$BB,43,FALSE)</f>
        <v>0</v>
      </c>
      <c r="AV1844">
        <f>VLOOKUP($G1844,county_facts!$A:$BB,44,FALSE)</f>
        <v>0</v>
      </c>
      <c r="AW1844">
        <f>VLOOKUP($G1844,county_facts!$A:$BB,45,FALSE)</f>
        <v>0</v>
      </c>
      <c r="AX1844">
        <f>VLOOKUP($G1844,county_facts!$A:$BB,46,FALSE)</f>
        <v>0</v>
      </c>
      <c r="AY1844">
        <f>VLOOKUP($G1844,county_facts!$A:$BB,47,FALSE)</f>
        <v>0</v>
      </c>
      <c r="AZ1844">
        <f>VLOOKUP($G1844,county_facts!$A:$BB,48,FALSE)</f>
        <v>0</v>
      </c>
      <c r="BA1844">
        <f>VLOOKUP($G1844,county_facts!$A:$BB,49,FALSE)</f>
        <v>12480</v>
      </c>
      <c r="BB1844">
        <f>VLOOKUP($G1844,county_facts!$A:$BB,50,FALSE)</f>
        <v>3898</v>
      </c>
      <c r="BC1844">
        <f>VLOOKUP($G1844,county_facts!$A:$BB,51,FALSE)</f>
        <v>1994</v>
      </c>
      <c r="BD1844">
        <f>VLOOKUP($G1844,county_facts!$A:$BB,52,FALSE)</f>
        <v>0</v>
      </c>
      <c r="BE1844">
        <f>VLOOKUP($G1844,county_facts!$A:$BB,53,FALSE)</f>
        <v>4570.9799999999996</v>
      </c>
      <c r="BF1844">
        <f>VLOOKUP($G1844,county_facts!$A:$BB,54,FALSE)</f>
        <v>0.8</v>
      </c>
    </row>
    <row r="1845" spans="1:58" x14ac:dyDescent="0.3">
      <c r="A1845" t="s">
        <v>9</v>
      </c>
      <c r="B1845" t="s">
        <v>731</v>
      </c>
      <c r="C1845">
        <v>88</v>
      </c>
      <c r="D1845" t="s">
        <v>622</v>
      </c>
      <c r="E1845">
        <v>180</v>
      </c>
      <c r="F1845">
        <v>0.48888888899999999</v>
      </c>
      <c r="G1845">
        <v>48229</v>
      </c>
      <c r="H1845">
        <f>VLOOKUP($G1845,county_facts!$A:$BB,4,FALSE)</f>
        <v>3211</v>
      </c>
      <c r="I1845">
        <f>VLOOKUP($G1845,county_facts!$A:$BB,5,FALSE)</f>
        <v>3476</v>
      </c>
      <c r="J1845">
        <f>VLOOKUP($G1845,county_facts!$A:$BB,6,FALSE)</f>
        <v>-7.6</v>
      </c>
      <c r="K1845">
        <f>VLOOKUP($G1845,county_facts!$A:$BB,7,FALSE)</f>
        <v>3476</v>
      </c>
      <c r="L1845">
        <f>VLOOKUP($G1845,county_facts!$A:$BB,8,FALSE)</f>
        <v>6.4</v>
      </c>
      <c r="M1845">
        <f>VLOOKUP($G1845,county_facts!$A:$BB,9,FALSE)</f>
        <v>24.5</v>
      </c>
      <c r="N1845">
        <f>VLOOKUP($G1845,county_facts!$A:$BB,10,FALSE)</f>
        <v>17.2</v>
      </c>
      <c r="O1845">
        <f>VLOOKUP($G1845,county_facts!$A:$BB,11,FALSE)</f>
        <v>49.3</v>
      </c>
      <c r="P1845">
        <f>VLOOKUP($G1845,county_facts!$A:$BB,12,FALSE)</f>
        <v>94.4</v>
      </c>
      <c r="Q1845">
        <f>VLOOKUP($G1845,county_facts!$A:$BB,13,FALSE)</f>
        <v>1.8</v>
      </c>
      <c r="R1845">
        <f>VLOOKUP($G1845,county_facts!$A:$BB,14,FALSE)</f>
        <v>1.4</v>
      </c>
      <c r="S1845">
        <f>VLOOKUP($G1845,county_facts!$A:$BB,15,FALSE)</f>
        <v>1.1000000000000001</v>
      </c>
      <c r="T1845">
        <f>VLOOKUP($G1845,county_facts!$A:$BB,16,FALSE)</f>
        <v>0</v>
      </c>
      <c r="U1845">
        <f>VLOOKUP($G1845,county_facts!$A:$BB,17,FALSE)</f>
        <v>1.3</v>
      </c>
      <c r="V1845">
        <f>VLOOKUP($G1845,county_facts!$A:$BB,18,FALSE)</f>
        <v>78.2</v>
      </c>
      <c r="W1845">
        <f>VLOOKUP($G1845,county_facts!$A:$BB,19,FALSE)</f>
        <v>19.100000000000001</v>
      </c>
      <c r="X1845">
        <f>VLOOKUP($G1845,county_facts!$A:$BB,20,FALSE)</f>
        <v>87.9</v>
      </c>
      <c r="Y1845">
        <f>VLOOKUP($G1845,county_facts!$A:$BB,21,FALSE)</f>
        <v>33.4</v>
      </c>
      <c r="Z1845">
        <f>VLOOKUP($G1845,county_facts!$A:$BB,22,FALSE)</f>
        <v>78.900000000000006</v>
      </c>
      <c r="AA1845">
        <f>VLOOKUP($G1845,county_facts!$A:$BB,23,FALSE)</f>
        <v>54</v>
      </c>
      <c r="AB1845">
        <f>VLOOKUP($G1845,county_facts!$A:$BB,24,FALSE)</f>
        <v>10.1</v>
      </c>
      <c r="AC1845">
        <f>VLOOKUP($G1845,county_facts!$A:$BB,25,FALSE)</f>
        <v>184</v>
      </c>
      <c r="AD1845">
        <f>VLOOKUP($G1845,county_facts!$A:$BB,26,FALSE)</f>
        <v>25.3</v>
      </c>
      <c r="AE1845">
        <f>VLOOKUP($G1845,county_facts!$A:$BB,27,FALSE)</f>
        <v>1529</v>
      </c>
      <c r="AF1845">
        <f>VLOOKUP($G1845,county_facts!$A:$BB,28,FALSE)</f>
        <v>82.3</v>
      </c>
      <c r="AG1845">
        <f>VLOOKUP($G1845,county_facts!$A:$BB,29,FALSE)</f>
        <v>3.1</v>
      </c>
      <c r="AH1845">
        <f>VLOOKUP($G1845,county_facts!$A:$BB,30,FALSE)</f>
        <v>41400</v>
      </c>
      <c r="AI1845">
        <f>VLOOKUP($G1845,county_facts!$A:$BB,31,FALSE)</f>
        <v>1096</v>
      </c>
      <c r="AJ1845">
        <f>VLOOKUP($G1845,county_facts!$A:$BB,32,FALSE)</f>
        <v>2.92</v>
      </c>
      <c r="AK1845">
        <f>VLOOKUP($G1845,county_facts!$A:$BB,33,FALSE)</f>
        <v>14142</v>
      </c>
      <c r="AL1845">
        <f>VLOOKUP($G1845,county_facts!$A:$BB,34,FALSE)</f>
        <v>22545</v>
      </c>
      <c r="AM1845">
        <f>VLOOKUP($G1845,county_facts!$A:$BB,35,FALSE)</f>
        <v>44.1</v>
      </c>
      <c r="AN1845">
        <f>VLOOKUP($G1845,county_facts!$A:$BB,36,FALSE)</f>
        <v>33</v>
      </c>
      <c r="AO1845">
        <f>VLOOKUP($G1845,county_facts!$A:$BB,37,FALSE)</f>
        <v>250</v>
      </c>
      <c r="AP1845">
        <f>VLOOKUP($G1845,county_facts!$A:$BB,38,FALSE)</f>
        <v>-1.2</v>
      </c>
      <c r="AQ1845">
        <f>VLOOKUP($G1845,county_facts!$A:$BB,39,FALSE)</f>
        <v>238</v>
      </c>
      <c r="AR1845">
        <f>VLOOKUP($G1845,county_facts!$A:$BB,40,FALSE)</f>
        <v>0</v>
      </c>
      <c r="AS1845">
        <f>VLOOKUP($G1845,county_facts!$A:$BB,41,FALSE)</f>
        <v>0</v>
      </c>
      <c r="AT1845">
        <f>VLOOKUP($G1845,county_facts!$A:$BB,42,FALSE)</f>
        <v>0</v>
      </c>
      <c r="AU1845">
        <f>VLOOKUP($G1845,county_facts!$A:$BB,43,FALSE)</f>
        <v>0</v>
      </c>
      <c r="AV1845">
        <f>VLOOKUP($G1845,county_facts!$A:$BB,44,FALSE)</f>
        <v>0</v>
      </c>
      <c r="AW1845">
        <f>VLOOKUP($G1845,county_facts!$A:$BB,45,FALSE)</f>
        <v>0</v>
      </c>
      <c r="AX1845">
        <f>VLOOKUP($G1845,county_facts!$A:$BB,46,FALSE)</f>
        <v>0</v>
      </c>
      <c r="AY1845">
        <f>VLOOKUP($G1845,county_facts!$A:$BB,47,FALSE)</f>
        <v>0</v>
      </c>
      <c r="AZ1845">
        <f>VLOOKUP($G1845,county_facts!$A:$BB,48,FALSE)</f>
        <v>0</v>
      </c>
      <c r="BA1845">
        <f>VLOOKUP($G1845,county_facts!$A:$BB,49,FALSE)</f>
        <v>12480</v>
      </c>
      <c r="BB1845">
        <f>VLOOKUP($G1845,county_facts!$A:$BB,50,FALSE)</f>
        <v>3898</v>
      </c>
      <c r="BC1845">
        <f>VLOOKUP($G1845,county_facts!$A:$BB,51,FALSE)</f>
        <v>1994</v>
      </c>
      <c r="BD1845">
        <f>VLOOKUP($G1845,county_facts!$A:$BB,52,FALSE)</f>
        <v>0</v>
      </c>
      <c r="BE1845">
        <f>VLOOKUP($G1845,county_facts!$A:$BB,53,FALSE)</f>
        <v>4570.9799999999996</v>
      </c>
      <c r="BF1845">
        <f>VLOOKUP($G1845,county_facts!$A:$BB,54,FALSE)</f>
        <v>0.8</v>
      </c>
    </row>
    <row r="1846" spans="1:58" x14ac:dyDescent="0.3">
      <c r="A1846" t="s">
        <v>6</v>
      </c>
      <c r="B1846" t="s">
        <v>106</v>
      </c>
      <c r="C1846">
        <v>297</v>
      </c>
      <c r="D1846" t="s">
        <v>622</v>
      </c>
      <c r="E1846">
        <v>463</v>
      </c>
      <c r="F1846">
        <v>0.64146868300000004</v>
      </c>
      <c r="G1846">
        <v>48227</v>
      </c>
      <c r="H1846">
        <f>VLOOKUP($G1846,county_facts!$A:$BB,4,FALSE)</f>
        <v>36651</v>
      </c>
      <c r="I1846">
        <f>VLOOKUP($G1846,county_facts!$A:$BB,5,FALSE)</f>
        <v>35012</v>
      </c>
      <c r="J1846">
        <f>VLOOKUP($G1846,county_facts!$A:$BB,6,FALSE)</f>
        <v>4.7</v>
      </c>
      <c r="K1846">
        <f>VLOOKUP($G1846,county_facts!$A:$BB,7,FALSE)</f>
        <v>35012</v>
      </c>
      <c r="L1846">
        <f>VLOOKUP($G1846,county_facts!$A:$BB,8,FALSE)</f>
        <v>6</v>
      </c>
      <c r="M1846">
        <f>VLOOKUP($G1846,county_facts!$A:$BB,9,FALSE)</f>
        <v>21.9</v>
      </c>
      <c r="N1846">
        <f>VLOOKUP($G1846,county_facts!$A:$BB,10,FALSE)</f>
        <v>12.3</v>
      </c>
      <c r="O1846">
        <f>VLOOKUP($G1846,county_facts!$A:$BB,11,FALSE)</f>
        <v>43.1</v>
      </c>
      <c r="P1846">
        <f>VLOOKUP($G1846,county_facts!$A:$BB,12,FALSE)</f>
        <v>88.5</v>
      </c>
      <c r="Q1846">
        <f>VLOOKUP($G1846,county_facts!$A:$BB,13,FALSE)</f>
        <v>7</v>
      </c>
      <c r="R1846">
        <f>VLOOKUP($G1846,county_facts!$A:$BB,14,FALSE)</f>
        <v>1.6</v>
      </c>
      <c r="S1846">
        <f>VLOOKUP($G1846,county_facts!$A:$BB,15,FALSE)</f>
        <v>1.2</v>
      </c>
      <c r="T1846">
        <f>VLOOKUP($G1846,county_facts!$A:$BB,16,FALSE)</f>
        <v>0.1</v>
      </c>
      <c r="U1846">
        <f>VLOOKUP($G1846,county_facts!$A:$BB,17,FALSE)</f>
        <v>1.6</v>
      </c>
      <c r="V1846">
        <f>VLOOKUP($G1846,county_facts!$A:$BB,18,FALSE)</f>
        <v>40.299999999999997</v>
      </c>
      <c r="W1846">
        <f>VLOOKUP($G1846,county_facts!$A:$BB,19,FALSE)</f>
        <v>51</v>
      </c>
      <c r="X1846">
        <f>VLOOKUP($G1846,county_facts!$A:$BB,20,FALSE)</f>
        <v>79.2</v>
      </c>
      <c r="Y1846">
        <f>VLOOKUP($G1846,county_facts!$A:$BB,21,FALSE)</f>
        <v>10.6</v>
      </c>
      <c r="Z1846">
        <f>VLOOKUP($G1846,county_facts!$A:$BB,22,FALSE)</f>
        <v>28.4</v>
      </c>
      <c r="AA1846">
        <f>VLOOKUP($G1846,county_facts!$A:$BB,23,FALSE)</f>
        <v>74.099999999999994</v>
      </c>
      <c r="AB1846">
        <f>VLOOKUP($G1846,county_facts!$A:$BB,24,FALSE)</f>
        <v>12.1</v>
      </c>
      <c r="AC1846">
        <f>VLOOKUP($G1846,county_facts!$A:$BB,25,FALSE)</f>
        <v>2843</v>
      </c>
      <c r="AD1846">
        <f>VLOOKUP($G1846,county_facts!$A:$BB,26,FALSE)</f>
        <v>16.2</v>
      </c>
      <c r="AE1846">
        <f>VLOOKUP($G1846,county_facts!$A:$BB,27,FALSE)</f>
        <v>13117</v>
      </c>
      <c r="AF1846">
        <f>VLOOKUP($G1846,county_facts!$A:$BB,28,FALSE)</f>
        <v>67.8</v>
      </c>
      <c r="AG1846">
        <f>VLOOKUP($G1846,county_facts!$A:$BB,29,FALSE)</f>
        <v>13.2</v>
      </c>
      <c r="AH1846">
        <f>VLOOKUP($G1846,county_facts!$A:$BB,30,FALSE)</f>
        <v>65900</v>
      </c>
      <c r="AI1846">
        <f>VLOOKUP($G1846,county_facts!$A:$BB,31,FALSE)</f>
        <v>11010</v>
      </c>
      <c r="AJ1846">
        <f>VLOOKUP($G1846,county_facts!$A:$BB,32,FALSE)</f>
        <v>2.69</v>
      </c>
      <c r="AK1846">
        <f>VLOOKUP($G1846,county_facts!$A:$BB,33,FALSE)</f>
        <v>19965</v>
      </c>
      <c r="AL1846">
        <f>VLOOKUP($G1846,county_facts!$A:$BB,34,FALSE)</f>
        <v>45612</v>
      </c>
      <c r="AM1846">
        <f>VLOOKUP($G1846,county_facts!$A:$BB,35,FALSE)</f>
        <v>15.3</v>
      </c>
      <c r="AN1846">
        <f>VLOOKUP($G1846,county_facts!$A:$BB,36,FALSE)</f>
        <v>697</v>
      </c>
      <c r="AO1846">
        <f>VLOOKUP($G1846,county_facts!$A:$BB,37,FALSE)</f>
        <v>9370</v>
      </c>
      <c r="AP1846">
        <f>VLOOKUP($G1846,county_facts!$A:$BB,38,FALSE)</f>
        <v>3.1</v>
      </c>
      <c r="AQ1846">
        <f>VLOOKUP($G1846,county_facts!$A:$BB,39,FALSE)</f>
        <v>1600</v>
      </c>
      <c r="AR1846">
        <f>VLOOKUP($G1846,county_facts!$A:$BB,40,FALSE)</f>
        <v>2148</v>
      </c>
      <c r="AS1846">
        <f>VLOOKUP($G1846,county_facts!$A:$BB,41,FALSE)</f>
        <v>0</v>
      </c>
      <c r="AT1846">
        <f>VLOOKUP($G1846,county_facts!$A:$BB,42,FALSE)</f>
        <v>0</v>
      </c>
      <c r="AU1846">
        <f>VLOOKUP($G1846,county_facts!$A:$BB,43,FALSE)</f>
        <v>0</v>
      </c>
      <c r="AV1846">
        <f>VLOOKUP($G1846,county_facts!$A:$BB,44,FALSE)</f>
        <v>0</v>
      </c>
      <c r="AW1846">
        <f>VLOOKUP($G1846,county_facts!$A:$BB,45,FALSE)</f>
        <v>9</v>
      </c>
      <c r="AX1846">
        <f>VLOOKUP($G1846,county_facts!$A:$BB,46,FALSE)</f>
        <v>25.2</v>
      </c>
      <c r="AY1846">
        <f>VLOOKUP($G1846,county_facts!$A:$BB,47,FALSE)</f>
        <v>2449585</v>
      </c>
      <c r="AZ1846">
        <f>VLOOKUP($G1846,county_facts!$A:$BB,48,FALSE)</f>
        <v>88463</v>
      </c>
      <c r="BA1846">
        <f>VLOOKUP($G1846,county_facts!$A:$BB,49,FALSE)</f>
        <v>341223</v>
      </c>
      <c r="BB1846">
        <f>VLOOKUP($G1846,county_facts!$A:$BB,50,FALSE)</f>
        <v>10608</v>
      </c>
      <c r="BC1846">
        <f>VLOOKUP($G1846,county_facts!$A:$BB,51,FALSE)</f>
        <v>42548</v>
      </c>
      <c r="BD1846">
        <f>VLOOKUP($G1846,county_facts!$A:$BB,52,FALSE)</f>
        <v>33</v>
      </c>
      <c r="BE1846">
        <f>VLOOKUP($G1846,county_facts!$A:$BB,53,FALSE)</f>
        <v>900.79</v>
      </c>
      <c r="BF1846">
        <f>VLOOKUP($G1846,county_facts!$A:$BB,54,FALSE)</f>
        <v>38.9</v>
      </c>
    </row>
    <row r="1847" spans="1:58" x14ac:dyDescent="0.3">
      <c r="A1847" t="s">
        <v>9</v>
      </c>
      <c r="B1847" t="s">
        <v>106</v>
      </c>
      <c r="C1847">
        <v>166</v>
      </c>
      <c r="D1847" t="s">
        <v>622</v>
      </c>
      <c r="E1847">
        <v>463</v>
      </c>
      <c r="F1847">
        <v>0.35853131700000002</v>
      </c>
      <c r="G1847">
        <v>48227</v>
      </c>
      <c r="H1847">
        <f>VLOOKUP($G1847,county_facts!$A:$BB,4,FALSE)</f>
        <v>36651</v>
      </c>
      <c r="I1847">
        <f>VLOOKUP($G1847,county_facts!$A:$BB,5,FALSE)</f>
        <v>35012</v>
      </c>
      <c r="J1847">
        <f>VLOOKUP($G1847,county_facts!$A:$BB,6,FALSE)</f>
        <v>4.7</v>
      </c>
      <c r="K1847">
        <f>VLOOKUP($G1847,county_facts!$A:$BB,7,FALSE)</f>
        <v>35012</v>
      </c>
      <c r="L1847">
        <f>VLOOKUP($G1847,county_facts!$A:$BB,8,FALSE)</f>
        <v>6</v>
      </c>
      <c r="M1847">
        <f>VLOOKUP($G1847,county_facts!$A:$BB,9,FALSE)</f>
        <v>21.9</v>
      </c>
      <c r="N1847">
        <f>VLOOKUP($G1847,county_facts!$A:$BB,10,FALSE)</f>
        <v>12.3</v>
      </c>
      <c r="O1847">
        <f>VLOOKUP($G1847,county_facts!$A:$BB,11,FALSE)</f>
        <v>43.1</v>
      </c>
      <c r="P1847">
        <f>VLOOKUP($G1847,county_facts!$A:$BB,12,FALSE)</f>
        <v>88.5</v>
      </c>
      <c r="Q1847">
        <f>VLOOKUP($G1847,county_facts!$A:$BB,13,FALSE)</f>
        <v>7</v>
      </c>
      <c r="R1847">
        <f>VLOOKUP($G1847,county_facts!$A:$BB,14,FALSE)</f>
        <v>1.6</v>
      </c>
      <c r="S1847">
        <f>VLOOKUP($G1847,county_facts!$A:$BB,15,FALSE)</f>
        <v>1.2</v>
      </c>
      <c r="T1847">
        <f>VLOOKUP($G1847,county_facts!$A:$BB,16,FALSE)</f>
        <v>0.1</v>
      </c>
      <c r="U1847">
        <f>VLOOKUP($G1847,county_facts!$A:$BB,17,FALSE)</f>
        <v>1.6</v>
      </c>
      <c r="V1847">
        <f>VLOOKUP($G1847,county_facts!$A:$BB,18,FALSE)</f>
        <v>40.299999999999997</v>
      </c>
      <c r="W1847">
        <f>VLOOKUP($G1847,county_facts!$A:$BB,19,FALSE)</f>
        <v>51</v>
      </c>
      <c r="X1847">
        <f>VLOOKUP($G1847,county_facts!$A:$BB,20,FALSE)</f>
        <v>79.2</v>
      </c>
      <c r="Y1847">
        <f>VLOOKUP($G1847,county_facts!$A:$BB,21,FALSE)</f>
        <v>10.6</v>
      </c>
      <c r="Z1847">
        <f>VLOOKUP($G1847,county_facts!$A:$BB,22,FALSE)</f>
        <v>28.4</v>
      </c>
      <c r="AA1847">
        <f>VLOOKUP($G1847,county_facts!$A:$BB,23,FALSE)</f>
        <v>74.099999999999994</v>
      </c>
      <c r="AB1847">
        <f>VLOOKUP($G1847,county_facts!$A:$BB,24,FALSE)</f>
        <v>12.1</v>
      </c>
      <c r="AC1847">
        <f>VLOOKUP($G1847,county_facts!$A:$BB,25,FALSE)</f>
        <v>2843</v>
      </c>
      <c r="AD1847">
        <f>VLOOKUP($G1847,county_facts!$A:$BB,26,FALSE)</f>
        <v>16.2</v>
      </c>
      <c r="AE1847">
        <f>VLOOKUP($G1847,county_facts!$A:$BB,27,FALSE)</f>
        <v>13117</v>
      </c>
      <c r="AF1847">
        <f>VLOOKUP($G1847,county_facts!$A:$BB,28,FALSE)</f>
        <v>67.8</v>
      </c>
      <c r="AG1847">
        <f>VLOOKUP($G1847,county_facts!$A:$BB,29,FALSE)</f>
        <v>13.2</v>
      </c>
      <c r="AH1847">
        <f>VLOOKUP($G1847,county_facts!$A:$BB,30,FALSE)</f>
        <v>65900</v>
      </c>
      <c r="AI1847">
        <f>VLOOKUP($G1847,county_facts!$A:$BB,31,FALSE)</f>
        <v>11010</v>
      </c>
      <c r="AJ1847">
        <f>VLOOKUP($G1847,county_facts!$A:$BB,32,FALSE)</f>
        <v>2.69</v>
      </c>
      <c r="AK1847">
        <f>VLOOKUP($G1847,county_facts!$A:$BB,33,FALSE)</f>
        <v>19965</v>
      </c>
      <c r="AL1847">
        <f>VLOOKUP($G1847,county_facts!$A:$BB,34,FALSE)</f>
        <v>45612</v>
      </c>
      <c r="AM1847">
        <f>VLOOKUP($G1847,county_facts!$A:$BB,35,FALSE)</f>
        <v>15.3</v>
      </c>
      <c r="AN1847">
        <f>VLOOKUP($G1847,county_facts!$A:$BB,36,FALSE)</f>
        <v>697</v>
      </c>
      <c r="AO1847">
        <f>VLOOKUP($G1847,county_facts!$A:$BB,37,FALSE)</f>
        <v>9370</v>
      </c>
      <c r="AP1847">
        <f>VLOOKUP($G1847,county_facts!$A:$BB,38,FALSE)</f>
        <v>3.1</v>
      </c>
      <c r="AQ1847">
        <f>VLOOKUP($G1847,county_facts!$A:$BB,39,FALSE)</f>
        <v>1600</v>
      </c>
      <c r="AR1847">
        <f>VLOOKUP($G1847,county_facts!$A:$BB,40,FALSE)</f>
        <v>2148</v>
      </c>
      <c r="AS1847">
        <f>VLOOKUP($G1847,county_facts!$A:$BB,41,FALSE)</f>
        <v>0</v>
      </c>
      <c r="AT1847">
        <f>VLOOKUP($G1847,county_facts!$A:$BB,42,FALSE)</f>
        <v>0</v>
      </c>
      <c r="AU1847">
        <f>VLOOKUP($G1847,county_facts!$A:$BB,43,FALSE)</f>
        <v>0</v>
      </c>
      <c r="AV1847">
        <f>VLOOKUP($G1847,county_facts!$A:$BB,44,FALSE)</f>
        <v>0</v>
      </c>
      <c r="AW1847">
        <f>VLOOKUP($G1847,county_facts!$A:$BB,45,FALSE)</f>
        <v>9</v>
      </c>
      <c r="AX1847">
        <f>VLOOKUP($G1847,county_facts!$A:$BB,46,FALSE)</f>
        <v>25.2</v>
      </c>
      <c r="AY1847">
        <f>VLOOKUP($G1847,county_facts!$A:$BB,47,FALSE)</f>
        <v>2449585</v>
      </c>
      <c r="AZ1847">
        <f>VLOOKUP($G1847,county_facts!$A:$BB,48,FALSE)</f>
        <v>88463</v>
      </c>
      <c r="BA1847">
        <f>VLOOKUP($G1847,county_facts!$A:$BB,49,FALSE)</f>
        <v>341223</v>
      </c>
      <c r="BB1847">
        <f>VLOOKUP($G1847,county_facts!$A:$BB,50,FALSE)</f>
        <v>10608</v>
      </c>
      <c r="BC1847">
        <f>VLOOKUP($G1847,county_facts!$A:$BB,51,FALSE)</f>
        <v>42548</v>
      </c>
      <c r="BD1847">
        <f>VLOOKUP($G1847,county_facts!$A:$BB,52,FALSE)</f>
        <v>33</v>
      </c>
      <c r="BE1847">
        <f>VLOOKUP($G1847,county_facts!$A:$BB,53,FALSE)</f>
        <v>900.79</v>
      </c>
      <c r="BF1847">
        <f>VLOOKUP($G1847,county_facts!$A:$BB,54,FALSE)</f>
        <v>38.9</v>
      </c>
    </row>
    <row r="1848" spans="1:58" x14ac:dyDescent="0.3">
      <c r="A1848" t="s">
        <v>6</v>
      </c>
      <c r="B1848" t="s">
        <v>40</v>
      </c>
      <c r="C1848">
        <v>416</v>
      </c>
      <c r="D1848" t="s">
        <v>622</v>
      </c>
      <c r="E1848">
        <v>562</v>
      </c>
      <c r="F1848">
        <v>0.74021352299999998</v>
      </c>
      <c r="G1848">
        <v>48225</v>
      </c>
      <c r="H1848">
        <f>VLOOKUP($G1848,county_facts!$A:$BB,4,FALSE)</f>
        <v>22741</v>
      </c>
      <c r="I1848">
        <f>VLOOKUP($G1848,county_facts!$A:$BB,5,FALSE)</f>
        <v>23732</v>
      </c>
      <c r="J1848">
        <f>VLOOKUP($G1848,county_facts!$A:$BB,6,FALSE)</f>
        <v>-4.2</v>
      </c>
      <c r="K1848">
        <f>VLOOKUP($G1848,county_facts!$A:$BB,7,FALSE)</f>
        <v>23732</v>
      </c>
      <c r="L1848">
        <f>VLOOKUP($G1848,county_facts!$A:$BB,8,FALSE)</f>
        <v>5.0999999999999996</v>
      </c>
      <c r="M1848">
        <f>VLOOKUP($G1848,county_facts!$A:$BB,9,FALSE)</f>
        <v>19.7</v>
      </c>
      <c r="N1848">
        <f>VLOOKUP($G1848,county_facts!$A:$BB,10,FALSE)</f>
        <v>20.6</v>
      </c>
      <c r="O1848">
        <f>VLOOKUP($G1848,county_facts!$A:$BB,11,FALSE)</f>
        <v>47.1</v>
      </c>
      <c r="P1848">
        <f>VLOOKUP($G1848,county_facts!$A:$BB,12,FALSE)</f>
        <v>71.900000000000006</v>
      </c>
      <c r="Q1848">
        <f>VLOOKUP($G1848,county_facts!$A:$BB,13,FALSE)</f>
        <v>25.8</v>
      </c>
      <c r="R1848">
        <f>VLOOKUP($G1848,county_facts!$A:$BB,14,FALSE)</f>
        <v>0.7</v>
      </c>
      <c r="S1848">
        <f>VLOOKUP($G1848,county_facts!$A:$BB,15,FALSE)</f>
        <v>0.6</v>
      </c>
      <c r="T1848">
        <f>VLOOKUP($G1848,county_facts!$A:$BB,16,FALSE)</f>
        <v>0</v>
      </c>
      <c r="U1848">
        <f>VLOOKUP($G1848,county_facts!$A:$BB,17,FALSE)</f>
        <v>1.1000000000000001</v>
      </c>
      <c r="V1848">
        <f>VLOOKUP($G1848,county_facts!$A:$BB,18,FALSE)</f>
        <v>10.9</v>
      </c>
      <c r="W1848">
        <f>VLOOKUP($G1848,county_facts!$A:$BB,19,FALSE)</f>
        <v>62</v>
      </c>
      <c r="X1848">
        <f>VLOOKUP($G1848,county_facts!$A:$BB,20,FALSE)</f>
        <v>86.5</v>
      </c>
      <c r="Y1848">
        <f>VLOOKUP($G1848,county_facts!$A:$BB,21,FALSE)</f>
        <v>4</v>
      </c>
      <c r="Z1848">
        <f>VLOOKUP($G1848,county_facts!$A:$BB,22,FALSE)</f>
        <v>8.9</v>
      </c>
      <c r="AA1848">
        <f>VLOOKUP($G1848,county_facts!$A:$BB,23,FALSE)</f>
        <v>80.599999999999994</v>
      </c>
      <c r="AB1848">
        <f>VLOOKUP($G1848,county_facts!$A:$BB,24,FALSE)</f>
        <v>14.8</v>
      </c>
      <c r="AC1848">
        <f>VLOOKUP($G1848,county_facts!$A:$BB,25,FALSE)</f>
        <v>2109</v>
      </c>
      <c r="AD1848">
        <f>VLOOKUP($G1848,county_facts!$A:$BB,26,FALSE)</f>
        <v>24.9</v>
      </c>
      <c r="AE1848">
        <f>VLOOKUP($G1848,county_facts!$A:$BB,27,FALSE)</f>
        <v>11548</v>
      </c>
      <c r="AF1848">
        <f>VLOOKUP($G1848,county_facts!$A:$BB,28,FALSE)</f>
        <v>71.2</v>
      </c>
      <c r="AG1848">
        <f>VLOOKUP($G1848,county_facts!$A:$BB,29,FALSE)</f>
        <v>7.5</v>
      </c>
      <c r="AH1848">
        <f>VLOOKUP($G1848,county_facts!$A:$BB,30,FALSE)</f>
        <v>74300</v>
      </c>
      <c r="AI1848">
        <f>VLOOKUP($G1848,county_facts!$A:$BB,31,FALSE)</f>
        <v>7889</v>
      </c>
      <c r="AJ1848">
        <f>VLOOKUP($G1848,county_facts!$A:$BB,32,FALSE)</f>
        <v>2.64</v>
      </c>
      <c r="AK1848">
        <f>VLOOKUP($G1848,county_facts!$A:$BB,33,FALSE)</f>
        <v>19090</v>
      </c>
      <c r="AL1848">
        <f>VLOOKUP($G1848,county_facts!$A:$BB,34,FALSE)</f>
        <v>33119</v>
      </c>
      <c r="AM1848">
        <f>VLOOKUP($G1848,county_facts!$A:$BB,35,FALSE)</f>
        <v>19.7</v>
      </c>
      <c r="AN1848">
        <f>VLOOKUP($G1848,county_facts!$A:$BB,36,FALSE)</f>
        <v>354</v>
      </c>
      <c r="AO1848">
        <f>VLOOKUP($G1848,county_facts!$A:$BB,37,FALSE)</f>
        <v>3538</v>
      </c>
      <c r="AP1848">
        <f>VLOOKUP($G1848,county_facts!$A:$BB,38,FALSE)</f>
        <v>-2</v>
      </c>
      <c r="AQ1848">
        <f>VLOOKUP($G1848,county_facts!$A:$BB,39,FALSE)</f>
        <v>1329</v>
      </c>
      <c r="AR1848">
        <f>VLOOKUP($G1848,county_facts!$A:$BB,40,FALSE)</f>
        <v>1597</v>
      </c>
      <c r="AS1848">
        <f>VLOOKUP($G1848,county_facts!$A:$BB,41,FALSE)</f>
        <v>0</v>
      </c>
      <c r="AT1848">
        <f>VLOOKUP($G1848,county_facts!$A:$BB,42,FALSE)</f>
        <v>0</v>
      </c>
      <c r="AU1848">
        <f>VLOOKUP($G1848,county_facts!$A:$BB,43,FALSE)</f>
        <v>0</v>
      </c>
      <c r="AV1848">
        <f>VLOOKUP($G1848,county_facts!$A:$BB,44,FALSE)</f>
        <v>0</v>
      </c>
      <c r="AW1848">
        <f>VLOOKUP($G1848,county_facts!$A:$BB,45,FALSE)</f>
        <v>0</v>
      </c>
      <c r="AX1848">
        <f>VLOOKUP($G1848,county_facts!$A:$BB,46,FALSE)</f>
        <v>23.5</v>
      </c>
      <c r="AY1848">
        <f>VLOOKUP($G1848,county_facts!$A:$BB,47,FALSE)</f>
        <v>265384</v>
      </c>
      <c r="AZ1848">
        <f>VLOOKUP($G1848,county_facts!$A:$BB,48,FALSE)</f>
        <v>39066</v>
      </c>
      <c r="BA1848">
        <f>VLOOKUP($G1848,county_facts!$A:$BB,49,FALSE)</f>
        <v>159279</v>
      </c>
      <c r="BB1848">
        <f>VLOOKUP($G1848,county_facts!$A:$BB,50,FALSE)</f>
        <v>7027</v>
      </c>
      <c r="BC1848">
        <f>VLOOKUP($G1848,county_facts!$A:$BB,51,FALSE)</f>
        <v>18698</v>
      </c>
      <c r="BD1848">
        <f>VLOOKUP($G1848,county_facts!$A:$BB,52,FALSE)</f>
        <v>5</v>
      </c>
      <c r="BE1848">
        <f>VLOOKUP($G1848,county_facts!$A:$BB,53,FALSE)</f>
        <v>1230.9100000000001</v>
      </c>
      <c r="BF1848">
        <f>VLOOKUP($G1848,county_facts!$A:$BB,54,FALSE)</f>
        <v>19.3</v>
      </c>
    </row>
    <row r="1849" spans="1:58" x14ac:dyDescent="0.3">
      <c r="A1849" t="s">
        <v>9</v>
      </c>
      <c r="B1849" t="s">
        <v>40</v>
      </c>
      <c r="C1849">
        <v>146</v>
      </c>
      <c r="D1849" t="s">
        <v>622</v>
      </c>
      <c r="E1849">
        <v>562</v>
      </c>
      <c r="F1849">
        <v>0.25978647700000002</v>
      </c>
      <c r="G1849">
        <v>48225</v>
      </c>
      <c r="H1849">
        <f>VLOOKUP($G1849,county_facts!$A:$BB,4,FALSE)</f>
        <v>22741</v>
      </c>
      <c r="I1849">
        <f>VLOOKUP($G1849,county_facts!$A:$BB,5,FALSE)</f>
        <v>23732</v>
      </c>
      <c r="J1849">
        <f>VLOOKUP($G1849,county_facts!$A:$BB,6,FALSE)</f>
        <v>-4.2</v>
      </c>
      <c r="K1849">
        <f>VLOOKUP($G1849,county_facts!$A:$BB,7,FALSE)</f>
        <v>23732</v>
      </c>
      <c r="L1849">
        <f>VLOOKUP($G1849,county_facts!$A:$BB,8,FALSE)</f>
        <v>5.0999999999999996</v>
      </c>
      <c r="M1849">
        <f>VLOOKUP($G1849,county_facts!$A:$BB,9,FALSE)</f>
        <v>19.7</v>
      </c>
      <c r="N1849">
        <f>VLOOKUP($G1849,county_facts!$A:$BB,10,FALSE)</f>
        <v>20.6</v>
      </c>
      <c r="O1849">
        <f>VLOOKUP($G1849,county_facts!$A:$BB,11,FALSE)</f>
        <v>47.1</v>
      </c>
      <c r="P1849">
        <f>VLOOKUP($G1849,county_facts!$A:$BB,12,FALSE)</f>
        <v>71.900000000000006</v>
      </c>
      <c r="Q1849">
        <f>VLOOKUP($G1849,county_facts!$A:$BB,13,FALSE)</f>
        <v>25.8</v>
      </c>
      <c r="R1849">
        <f>VLOOKUP($G1849,county_facts!$A:$BB,14,FALSE)</f>
        <v>0.7</v>
      </c>
      <c r="S1849">
        <f>VLOOKUP($G1849,county_facts!$A:$BB,15,FALSE)</f>
        <v>0.6</v>
      </c>
      <c r="T1849">
        <f>VLOOKUP($G1849,county_facts!$A:$BB,16,FALSE)</f>
        <v>0</v>
      </c>
      <c r="U1849">
        <f>VLOOKUP($G1849,county_facts!$A:$BB,17,FALSE)</f>
        <v>1.1000000000000001</v>
      </c>
      <c r="V1849">
        <f>VLOOKUP($G1849,county_facts!$A:$BB,18,FALSE)</f>
        <v>10.9</v>
      </c>
      <c r="W1849">
        <f>VLOOKUP($G1849,county_facts!$A:$BB,19,FALSE)</f>
        <v>62</v>
      </c>
      <c r="X1849">
        <f>VLOOKUP($G1849,county_facts!$A:$BB,20,FALSE)</f>
        <v>86.5</v>
      </c>
      <c r="Y1849">
        <f>VLOOKUP($G1849,county_facts!$A:$BB,21,FALSE)</f>
        <v>4</v>
      </c>
      <c r="Z1849">
        <f>VLOOKUP($G1849,county_facts!$A:$BB,22,FALSE)</f>
        <v>8.9</v>
      </c>
      <c r="AA1849">
        <f>VLOOKUP($G1849,county_facts!$A:$BB,23,FALSE)</f>
        <v>80.599999999999994</v>
      </c>
      <c r="AB1849">
        <f>VLOOKUP($G1849,county_facts!$A:$BB,24,FALSE)</f>
        <v>14.8</v>
      </c>
      <c r="AC1849">
        <f>VLOOKUP($G1849,county_facts!$A:$BB,25,FALSE)</f>
        <v>2109</v>
      </c>
      <c r="AD1849">
        <f>VLOOKUP($G1849,county_facts!$A:$BB,26,FALSE)</f>
        <v>24.9</v>
      </c>
      <c r="AE1849">
        <f>VLOOKUP($G1849,county_facts!$A:$BB,27,FALSE)</f>
        <v>11548</v>
      </c>
      <c r="AF1849">
        <f>VLOOKUP($G1849,county_facts!$A:$BB,28,FALSE)</f>
        <v>71.2</v>
      </c>
      <c r="AG1849">
        <f>VLOOKUP($G1849,county_facts!$A:$BB,29,FALSE)</f>
        <v>7.5</v>
      </c>
      <c r="AH1849">
        <f>VLOOKUP($G1849,county_facts!$A:$BB,30,FALSE)</f>
        <v>74300</v>
      </c>
      <c r="AI1849">
        <f>VLOOKUP($G1849,county_facts!$A:$BB,31,FALSE)</f>
        <v>7889</v>
      </c>
      <c r="AJ1849">
        <f>VLOOKUP($G1849,county_facts!$A:$BB,32,FALSE)</f>
        <v>2.64</v>
      </c>
      <c r="AK1849">
        <f>VLOOKUP($G1849,county_facts!$A:$BB,33,FALSE)</f>
        <v>19090</v>
      </c>
      <c r="AL1849">
        <f>VLOOKUP($G1849,county_facts!$A:$BB,34,FALSE)</f>
        <v>33119</v>
      </c>
      <c r="AM1849">
        <f>VLOOKUP($G1849,county_facts!$A:$BB,35,FALSE)</f>
        <v>19.7</v>
      </c>
      <c r="AN1849">
        <f>VLOOKUP($G1849,county_facts!$A:$BB,36,FALSE)</f>
        <v>354</v>
      </c>
      <c r="AO1849">
        <f>VLOOKUP($G1849,county_facts!$A:$BB,37,FALSE)</f>
        <v>3538</v>
      </c>
      <c r="AP1849">
        <f>VLOOKUP($G1849,county_facts!$A:$BB,38,FALSE)</f>
        <v>-2</v>
      </c>
      <c r="AQ1849">
        <f>VLOOKUP($G1849,county_facts!$A:$BB,39,FALSE)</f>
        <v>1329</v>
      </c>
      <c r="AR1849">
        <f>VLOOKUP($G1849,county_facts!$A:$BB,40,FALSE)</f>
        <v>1597</v>
      </c>
      <c r="AS1849">
        <f>VLOOKUP($G1849,county_facts!$A:$BB,41,FALSE)</f>
        <v>0</v>
      </c>
      <c r="AT1849">
        <f>VLOOKUP($G1849,county_facts!$A:$BB,42,FALSE)</f>
        <v>0</v>
      </c>
      <c r="AU1849">
        <f>VLOOKUP($G1849,county_facts!$A:$BB,43,FALSE)</f>
        <v>0</v>
      </c>
      <c r="AV1849">
        <f>VLOOKUP($G1849,county_facts!$A:$BB,44,FALSE)</f>
        <v>0</v>
      </c>
      <c r="AW1849">
        <f>VLOOKUP($G1849,county_facts!$A:$BB,45,FALSE)</f>
        <v>0</v>
      </c>
      <c r="AX1849">
        <f>VLOOKUP($G1849,county_facts!$A:$BB,46,FALSE)</f>
        <v>23.5</v>
      </c>
      <c r="AY1849">
        <f>VLOOKUP($G1849,county_facts!$A:$BB,47,FALSE)</f>
        <v>265384</v>
      </c>
      <c r="AZ1849">
        <f>VLOOKUP($G1849,county_facts!$A:$BB,48,FALSE)</f>
        <v>39066</v>
      </c>
      <c r="BA1849">
        <f>VLOOKUP($G1849,county_facts!$A:$BB,49,FALSE)</f>
        <v>159279</v>
      </c>
      <c r="BB1849">
        <f>VLOOKUP($G1849,county_facts!$A:$BB,50,FALSE)</f>
        <v>7027</v>
      </c>
      <c r="BC1849">
        <f>VLOOKUP($G1849,county_facts!$A:$BB,51,FALSE)</f>
        <v>18698</v>
      </c>
      <c r="BD1849">
        <f>VLOOKUP($G1849,county_facts!$A:$BB,52,FALSE)</f>
        <v>5</v>
      </c>
      <c r="BE1849">
        <f>VLOOKUP($G1849,county_facts!$A:$BB,53,FALSE)</f>
        <v>1230.9100000000001</v>
      </c>
      <c r="BF1849">
        <f>VLOOKUP($G1849,county_facts!$A:$BB,54,FALSE)</f>
        <v>19.3</v>
      </c>
    </row>
    <row r="1850" spans="1:58" x14ac:dyDescent="0.3">
      <c r="A1850" t="s">
        <v>6</v>
      </c>
      <c r="B1850" t="s">
        <v>732</v>
      </c>
      <c r="C1850">
        <v>562</v>
      </c>
      <c r="D1850" t="s">
        <v>622</v>
      </c>
      <c r="E1850">
        <v>831</v>
      </c>
      <c r="F1850">
        <v>0.67629362199999998</v>
      </c>
      <c r="G1850">
        <v>48223</v>
      </c>
      <c r="H1850">
        <f>VLOOKUP($G1850,county_facts!$A:$BB,4,FALSE)</f>
        <v>35921</v>
      </c>
      <c r="I1850">
        <f>VLOOKUP($G1850,county_facts!$A:$BB,5,FALSE)</f>
        <v>35161</v>
      </c>
      <c r="J1850">
        <f>VLOOKUP($G1850,county_facts!$A:$BB,6,FALSE)</f>
        <v>2.2000000000000002</v>
      </c>
      <c r="K1850">
        <f>VLOOKUP($G1850,county_facts!$A:$BB,7,FALSE)</f>
        <v>35161</v>
      </c>
      <c r="L1850">
        <f>VLOOKUP($G1850,county_facts!$A:$BB,8,FALSE)</f>
        <v>6.7</v>
      </c>
      <c r="M1850">
        <f>VLOOKUP($G1850,county_facts!$A:$BB,9,FALSE)</f>
        <v>25.2</v>
      </c>
      <c r="N1850">
        <f>VLOOKUP($G1850,county_facts!$A:$BB,10,FALSE)</f>
        <v>17.2</v>
      </c>
      <c r="O1850">
        <f>VLOOKUP($G1850,county_facts!$A:$BB,11,FALSE)</f>
        <v>50.7</v>
      </c>
      <c r="P1850">
        <f>VLOOKUP($G1850,county_facts!$A:$BB,12,FALSE)</f>
        <v>89</v>
      </c>
      <c r="Q1850">
        <f>VLOOKUP($G1850,county_facts!$A:$BB,13,FALSE)</f>
        <v>7.5</v>
      </c>
      <c r="R1850">
        <f>VLOOKUP($G1850,county_facts!$A:$BB,14,FALSE)</f>
        <v>1</v>
      </c>
      <c r="S1850">
        <f>VLOOKUP($G1850,county_facts!$A:$BB,15,FALSE)</f>
        <v>0.7</v>
      </c>
      <c r="T1850">
        <f>VLOOKUP($G1850,county_facts!$A:$BB,16,FALSE)</f>
        <v>0.1</v>
      </c>
      <c r="U1850">
        <f>VLOOKUP($G1850,county_facts!$A:$BB,17,FALSE)</f>
        <v>1.8</v>
      </c>
      <c r="V1850">
        <f>VLOOKUP($G1850,county_facts!$A:$BB,18,FALSE)</f>
        <v>16.2</v>
      </c>
      <c r="W1850">
        <f>VLOOKUP($G1850,county_facts!$A:$BB,19,FALSE)</f>
        <v>74.2</v>
      </c>
      <c r="X1850">
        <f>VLOOKUP($G1850,county_facts!$A:$BB,20,FALSE)</f>
        <v>85.5</v>
      </c>
      <c r="Y1850">
        <f>VLOOKUP($G1850,county_facts!$A:$BB,21,FALSE)</f>
        <v>8.3000000000000007</v>
      </c>
      <c r="Z1850">
        <f>VLOOKUP($G1850,county_facts!$A:$BB,22,FALSE)</f>
        <v>15.2</v>
      </c>
      <c r="AA1850">
        <f>VLOOKUP($G1850,county_facts!$A:$BB,23,FALSE)</f>
        <v>80.2</v>
      </c>
      <c r="AB1850">
        <f>VLOOKUP($G1850,county_facts!$A:$BB,24,FALSE)</f>
        <v>15.7</v>
      </c>
      <c r="AC1850">
        <f>VLOOKUP($G1850,county_facts!$A:$BB,25,FALSE)</f>
        <v>2731</v>
      </c>
      <c r="AD1850">
        <f>VLOOKUP($G1850,county_facts!$A:$BB,26,FALSE)</f>
        <v>21</v>
      </c>
      <c r="AE1850">
        <f>VLOOKUP($G1850,county_facts!$A:$BB,27,FALSE)</f>
        <v>15221</v>
      </c>
      <c r="AF1850">
        <f>VLOOKUP($G1850,county_facts!$A:$BB,28,FALSE)</f>
        <v>72.5</v>
      </c>
      <c r="AG1850">
        <f>VLOOKUP($G1850,county_facts!$A:$BB,29,FALSE)</f>
        <v>9.6999999999999993</v>
      </c>
      <c r="AH1850">
        <f>VLOOKUP($G1850,county_facts!$A:$BB,30,FALSE)</f>
        <v>94000</v>
      </c>
      <c r="AI1850">
        <f>VLOOKUP($G1850,county_facts!$A:$BB,31,FALSE)</f>
        <v>13303</v>
      </c>
      <c r="AJ1850">
        <f>VLOOKUP($G1850,county_facts!$A:$BB,32,FALSE)</f>
        <v>2.6</v>
      </c>
      <c r="AK1850">
        <f>VLOOKUP($G1850,county_facts!$A:$BB,33,FALSE)</f>
        <v>21606</v>
      </c>
      <c r="AL1850">
        <f>VLOOKUP($G1850,county_facts!$A:$BB,34,FALSE)</f>
        <v>43657</v>
      </c>
      <c r="AM1850">
        <f>VLOOKUP($G1850,county_facts!$A:$BB,35,FALSE)</f>
        <v>19.3</v>
      </c>
      <c r="AN1850">
        <f>VLOOKUP($G1850,county_facts!$A:$BB,36,FALSE)</f>
        <v>751</v>
      </c>
      <c r="AO1850">
        <f>VLOOKUP($G1850,county_facts!$A:$BB,37,FALSE)</f>
        <v>10113</v>
      </c>
      <c r="AP1850">
        <f>VLOOKUP($G1850,county_facts!$A:$BB,38,FALSE)</f>
        <v>-0.4</v>
      </c>
      <c r="AQ1850">
        <f>VLOOKUP($G1850,county_facts!$A:$BB,39,FALSE)</f>
        <v>2639</v>
      </c>
      <c r="AR1850">
        <f>VLOOKUP($G1850,county_facts!$A:$BB,40,FALSE)</f>
        <v>3182</v>
      </c>
      <c r="AS1850">
        <f>VLOOKUP($G1850,county_facts!$A:$BB,41,FALSE)</f>
        <v>0</v>
      </c>
      <c r="AT1850">
        <f>VLOOKUP($G1850,county_facts!$A:$BB,42,FALSE)</f>
        <v>0</v>
      </c>
      <c r="AU1850">
        <f>VLOOKUP($G1850,county_facts!$A:$BB,43,FALSE)</f>
        <v>0</v>
      </c>
      <c r="AV1850">
        <f>VLOOKUP($G1850,county_facts!$A:$BB,44,FALSE)</f>
        <v>0</v>
      </c>
      <c r="AW1850">
        <f>VLOOKUP($G1850,county_facts!$A:$BB,45,FALSE)</f>
        <v>0</v>
      </c>
      <c r="AX1850">
        <f>VLOOKUP($G1850,county_facts!$A:$BB,46,FALSE)</f>
        <v>20.9</v>
      </c>
      <c r="AY1850">
        <f>VLOOKUP($G1850,county_facts!$A:$BB,47,FALSE)</f>
        <v>923111</v>
      </c>
      <c r="AZ1850">
        <f>VLOOKUP($G1850,county_facts!$A:$BB,48,FALSE)</f>
        <v>0</v>
      </c>
      <c r="BA1850">
        <f>VLOOKUP($G1850,county_facts!$A:$BB,49,FALSE)</f>
        <v>447708</v>
      </c>
      <c r="BB1850">
        <f>VLOOKUP($G1850,county_facts!$A:$BB,50,FALSE)</f>
        <v>13159</v>
      </c>
      <c r="BC1850">
        <f>VLOOKUP($G1850,county_facts!$A:$BB,51,FALSE)</f>
        <v>29169</v>
      </c>
      <c r="BD1850">
        <f>VLOOKUP($G1850,county_facts!$A:$BB,52,FALSE)</f>
        <v>8</v>
      </c>
      <c r="BE1850">
        <f>VLOOKUP($G1850,county_facts!$A:$BB,53,FALSE)</f>
        <v>767.17</v>
      </c>
      <c r="BF1850">
        <f>VLOOKUP($G1850,county_facts!$A:$BB,54,FALSE)</f>
        <v>45.8</v>
      </c>
    </row>
    <row r="1851" spans="1:58" x14ac:dyDescent="0.3">
      <c r="A1851" t="s">
        <v>9</v>
      </c>
      <c r="B1851" t="s">
        <v>732</v>
      </c>
      <c r="C1851">
        <v>269</v>
      </c>
      <c r="D1851" t="s">
        <v>622</v>
      </c>
      <c r="E1851">
        <v>831</v>
      </c>
      <c r="F1851">
        <v>0.32370637800000002</v>
      </c>
      <c r="G1851">
        <v>48223</v>
      </c>
      <c r="H1851">
        <f>VLOOKUP($G1851,county_facts!$A:$BB,4,FALSE)</f>
        <v>35921</v>
      </c>
      <c r="I1851">
        <f>VLOOKUP($G1851,county_facts!$A:$BB,5,FALSE)</f>
        <v>35161</v>
      </c>
      <c r="J1851">
        <f>VLOOKUP($G1851,county_facts!$A:$BB,6,FALSE)</f>
        <v>2.2000000000000002</v>
      </c>
      <c r="K1851">
        <f>VLOOKUP($G1851,county_facts!$A:$BB,7,FALSE)</f>
        <v>35161</v>
      </c>
      <c r="L1851">
        <f>VLOOKUP($G1851,county_facts!$A:$BB,8,FALSE)</f>
        <v>6.7</v>
      </c>
      <c r="M1851">
        <f>VLOOKUP($G1851,county_facts!$A:$BB,9,FALSE)</f>
        <v>25.2</v>
      </c>
      <c r="N1851">
        <f>VLOOKUP($G1851,county_facts!$A:$BB,10,FALSE)</f>
        <v>17.2</v>
      </c>
      <c r="O1851">
        <f>VLOOKUP($G1851,county_facts!$A:$BB,11,FALSE)</f>
        <v>50.7</v>
      </c>
      <c r="P1851">
        <f>VLOOKUP($G1851,county_facts!$A:$BB,12,FALSE)</f>
        <v>89</v>
      </c>
      <c r="Q1851">
        <f>VLOOKUP($G1851,county_facts!$A:$BB,13,FALSE)</f>
        <v>7.5</v>
      </c>
      <c r="R1851">
        <f>VLOOKUP($G1851,county_facts!$A:$BB,14,FALSE)</f>
        <v>1</v>
      </c>
      <c r="S1851">
        <f>VLOOKUP($G1851,county_facts!$A:$BB,15,FALSE)</f>
        <v>0.7</v>
      </c>
      <c r="T1851">
        <f>VLOOKUP($G1851,county_facts!$A:$BB,16,FALSE)</f>
        <v>0.1</v>
      </c>
      <c r="U1851">
        <f>VLOOKUP($G1851,county_facts!$A:$BB,17,FALSE)</f>
        <v>1.8</v>
      </c>
      <c r="V1851">
        <f>VLOOKUP($G1851,county_facts!$A:$BB,18,FALSE)</f>
        <v>16.2</v>
      </c>
      <c r="W1851">
        <f>VLOOKUP($G1851,county_facts!$A:$BB,19,FALSE)</f>
        <v>74.2</v>
      </c>
      <c r="X1851">
        <f>VLOOKUP($G1851,county_facts!$A:$BB,20,FALSE)</f>
        <v>85.5</v>
      </c>
      <c r="Y1851">
        <f>VLOOKUP($G1851,county_facts!$A:$BB,21,FALSE)</f>
        <v>8.3000000000000007</v>
      </c>
      <c r="Z1851">
        <f>VLOOKUP($G1851,county_facts!$A:$BB,22,FALSE)</f>
        <v>15.2</v>
      </c>
      <c r="AA1851">
        <f>VLOOKUP($G1851,county_facts!$A:$BB,23,FALSE)</f>
        <v>80.2</v>
      </c>
      <c r="AB1851">
        <f>VLOOKUP($G1851,county_facts!$A:$BB,24,FALSE)</f>
        <v>15.7</v>
      </c>
      <c r="AC1851">
        <f>VLOOKUP($G1851,county_facts!$A:$BB,25,FALSE)</f>
        <v>2731</v>
      </c>
      <c r="AD1851">
        <f>VLOOKUP($G1851,county_facts!$A:$BB,26,FALSE)</f>
        <v>21</v>
      </c>
      <c r="AE1851">
        <f>VLOOKUP($G1851,county_facts!$A:$BB,27,FALSE)</f>
        <v>15221</v>
      </c>
      <c r="AF1851">
        <f>VLOOKUP($G1851,county_facts!$A:$BB,28,FALSE)</f>
        <v>72.5</v>
      </c>
      <c r="AG1851">
        <f>VLOOKUP($G1851,county_facts!$A:$BB,29,FALSE)</f>
        <v>9.6999999999999993</v>
      </c>
      <c r="AH1851">
        <f>VLOOKUP($G1851,county_facts!$A:$BB,30,FALSE)</f>
        <v>94000</v>
      </c>
      <c r="AI1851">
        <f>VLOOKUP($G1851,county_facts!$A:$BB,31,FALSE)</f>
        <v>13303</v>
      </c>
      <c r="AJ1851">
        <f>VLOOKUP($G1851,county_facts!$A:$BB,32,FALSE)</f>
        <v>2.6</v>
      </c>
      <c r="AK1851">
        <f>VLOOKUP($G1851,county_facts!$A:$BB,33,FALSE)</f>
        <v>21606</v>
      </c>
      <c r="AL1851">
        <f>VLOOKUP($G1851,county_facts!$A:$BB,34,FALSE)</f>
        <v>43657</v>
      </c>
      <c r="AM1851">
        <f>VLOOKUP($G1851,county_facts!$A:$BB,35,FALSE)</f>
        <v>19.3</v>
      </c>
      <c r="AN1851">
        <f>VLOOKUP($G1851,county_facts!$A:$BB,36,FALSE)</f>
        <v>751</v>
      </c>
      <c r="AO1851">
        <f>VLOOKUP($G1851,county_facts!$A:$BB,37,FALSE)</f>
        <v>10113</v>
      </c>
      <c r="AP1851">
        <f>VLOOKUP($G1851,county_facts!$A:$BB,38,FALSE)</f>
        <v>-0.4</v>
      </c>
      <c r="AQ1851">
        <f>VLOOKUP($G1851,county_facts!$A:$BB,39,FALSE)</f>
        <v>2639</v>
      </c>
      <c r="AR1851">
        <f>VLOOKUP($G1851,county_facts!$A:$BB,40,FALSE)</f>
        <v>3182</v>
      </c>
      <c r="AS1851">
        <f>VLOOKUP($G1851,county_facts!$A:$BB,41,FALSE)</f>
        <v>0</v>
      </c>
      <c r="AT1851">
        <f>VLOOKUP($G1851,county_facts!$A:$BB,42,FALSE)</f>
        <v>0</v>
      </c>
      <c r="AU1851">
        <f>VLOOKUP($G1851,county_facts!$A:$BB,43,FALSE)</f>
        <v>0</v>
      </c>
      <c r="AV1851">
        <f>VLOOKUP($G1851,county_facts!$A:$BB,44,FALSE)</f>
        <v>0</v>
      </c>
      <c r="AW1851">
        <f>VLOOKUP($G1851,county_facts!$A:$BB,45,FALSE)</f>
        <v>0</v>
      </c>
      <c r="AX1851">
        <f>VLOOKUP($G1851,county_facts!$A:$BB,46,FALSE)</f>
        <v>20.9</v>
      </c>
      <c r="AY1851">
        <f>VLOOKUP($G1851,county_facts!$A:$BB,47,FALSE)</f>
        <v>923111</v>
      </c>
      <c r="AZ1851">
        <f>VLOOKUP($G1851,county_facts!$A:$BB,48,FALSE)</f>
        <v>0</v>
      </c>
      <c r="BA1851">
        <f>VLOOKUP($G1851,county_facts!$A:$BB,49,FALSE)</f>
        <v>447708</v>
      </c>
      <c r="BB1851">
        <f>VLOOKUP($G1851,county_facts!$A:$BB,50,FALSE)</f>
        <v>13159</v>
      </c>
      <c r="BC1851">
        <f>VLOOKUP($G1851,county_facts!$A:$BB,51,FALSE)</f>
        <v>29169</v>
      </c>
      <c r="BD1851">
        <f>VLOOKUP($G1851,county_facts!$A:$BB,52,FALSE)</f>
        <v>8</v>
      </c>
      <c r="BE1851">
        <f>VLOOKUP($G1851,county_facts!$A:$BB,53,FALSE)</f>
        <v>767.17</v>
      </c>
      <c r="BF1851">
        <f>VLOOKUP($G1851,county_facts!$A:$BB,54,FALSE)</f>
        <v>45.8</v>
      </c>
    </row>
    <row r="1852" spans="1:58" x14ac:dyDescent="0.3">
      <c r="A1852" t="s">
        <v>6</v>
      </c>
      <c r="B1852" t="s">
        <v>733</v>
      </c>
      <c r="C1852">
        <v>1226</v>
      </c>
      <c r="D1852" t="s">
        <v>622</v>
      </c>
      <c r="E1852">
        <v>1937</v>
      </c>
      <c r="F1852">
        <v>0.63293753200000002</v>
      </c>
      <c r="G1852">
        <v>48221</v>
      </c>
      <c r="H1852">
        <f>VLOOKUP($G1852,county_facts!$A:$BB,4,FALSE)</f>
        <v>53921</v>
      </c>
      <c r="I1852">
        <f>VLOOKUP($G1852,county_facts!$A:$BB,5,FALSE)</f>
        <v>51173</v>
      </c>
      <c r="J1852">
        <f>VLOOKUP($G1852,county_facts!$A:$BB,6,FALSE)</f>
        <v>5.4</v>
      </c>
      <c r="K1852">
        <f>VLOOKUP($G1852,county_facts!$A:$BB,7,FALSE)</f>
        <v>51182</v>
      </c>
      <c r="L1852">
        <f>VLOOKUP($G1852,county_facts!$A:$BB,8,FALSE)</f>
        <v>5.2</v>
      </c>
      <c r="M1852">
        <f>VLOOKUP($G1852,county_facts!$A:$BB,9,FALSE)</f>
        <v>20.6</v>
      </c>
      <c r="N1852">
        <f>VLOOKUP($G1852,county_facts!$A:$BB,10,FALSE)</f>
        <v>24.1</v>
      </c>
      <c r="O1852">
        <f>VLOOKUP($G1852,county_facts!$A:$BB,11,FALSE)</f>
        <v>50.9</v>
      </c>
      <c r="P1852">
        <f>VLOOKUP($G1852,county_facts!$A:$BB,12,FALSE)</f>
        <v>96.2</v>
      </c>
      <c r="Q1852">
        <f>VLOOKUP($G1852,county_facts!$A:$BB,13,FALSE)</f>
        <v>0.8</v>
      </c>
      <c r="R1852">
        <f>VLOOKUP($G1852,county_facts!$A:$BB,14,FALSE)</f>
        <v>1</v>
      </c>
      <c r="S1852">
        <f>VLOOKUP($G1852,county_facts!$A:$BB,15,FALSE)</f>
        <v>0.6</v>
      </c>
      <c r="T1852">
        <f>VLOOKUP($G1852,county_facts!$A:$BB,16,FALSE)</f>
        <v>0.1</v>
      </c>
      <c r="U1852">
        <f>VLOOKUP($G1852,county_facts!$A:$BB,17,FALSE)</f>
        <v>1.3</v>
      </c>
      <c r="V1852">
        <f>VLOOKUP($G1852,county_facts!$A:$BB,18,FALSE)</f>
        <v>11.5</v>
      </c>
      <c r="W1852">
        <f>VLOOKUP($G1852,county_facts!$A:$BB,19,FALSE)</f>
        <v>85.4</v>
      </c>
      <c r="X1852">
        <f>VLOOKUP($G1852,county_facts!$A:$BB,20,FALSE)</f>
        <v>85.1</v>
      </c>
      <c r="Y1852">
        <f>VLOOKUP($G1852,county_facts!$A:$BB,21,FALSE)</f>
        <v>5.4</v>
      </c>
      <c r="Z1852">
        <f>VLOOKUP($G1852,county_facts!$A:$BB,22,FALSE)</f>
        <v>9.6999999999999993</v>
      </c>
      <c r="AA1852">
        <f>VLOOKUP($G1852,county_facts!$A:$BB,23,FALSE)</f>
        <v>87.1</v>
      </c>
      <c r="AB1852">
        <f>VLOOKUP($G1852,county_facts!$A:$BB,24,FALSE)</f>
        <v>24.1</v>
      </c>
      <c r="AC1852">
        <f>VLOOKUP($G1852,county_facts!$A:$BB,25,FALSE)</f>
        <v>6011</v>
      </c>
      <c r="AD1852">
        <f>VLOOKUP($G1852,county_facts!$A:$BB,26,FALSE)</f>
        <v>32.700000000000003</v>
      </c>
      <c r="AE1852">
        <f>VLOOKUP($G1852,county_facts!$A:$BB,27,FALSE)</f>
        <v>25506</v>
      </c>
      <c r="AF1852">
        <f>VLOOKUP($G1852,county_facts!$A:$BB,28,FALSE)</f>
        <v>77.400000000000006</v>
      </c>
      <c r="AG1852">
        <f>VLOOKUP($G1852,county_facts!$A:$BB,29,FALSE)</f>
        <v>8.1</v>
      </c>
      <c r="AH1852">
        <f>VLOOKUP($G1852,county_facts!$A:$BB,30,FALSE)</f>
        <v>150900</v>
      </c>
      <c r="AI1852">
        <f>VLOOKUP($G1852,county_facts!$A:$BB,31,FALSE)</f>
        <v>20758</v>
      </c>
      <c r="AJ1852">
        <f>VLOOKUP($G1852,county_facts!$A:$BB,32,FALSE)</f>
        <v>2.46</v>
      </c>
      <c r="AK1852">
        <f>VLOOKUP($G1852,county_facts!$A:$BB,33,FALSE)</f>
        <v>30046</v>
      </c>
      <c r="AL1852">
        <f>VLOOKUP($G1852,county_facts!$A:$BB,34,FALSE)</f>
        <v>55754</v>
      </c>
      <c r="AM1852">
        <f>VLOOKUP($G1852,county_facts!$A:$BB,35,FALSE)</f>
        <v>12.1</v>
      </c>
      <c r="AN1852">
        <f>VLOOKUP($G1852,county_facts!$A:$BB,36,FALSE)</f>
        <v>1211</v>
      </c>
      <c r="AO1852">
        <f>VLOOKUP($G1852,county_facts!$A:$BB,37,FALSE)</f>
        <v>12439</v>
      </c>
      <c r="AP1852">
        <f>VLOOKUP($G1852,county_facts!$A:$BB,38,FALSE)</f>
        <v>1.7</v>
      </c>
      <c r="AQ1852">
        <f>VLOOKUP($G1852,county_facts!$A:$BB,39,FALSE)</f>
        <v>4968</v>
      </c>
      <c r="AR1852">
        <f>VLOOKUP($G1852,county_facts!$A:$BB,40,FALSE)</f>
        <v>5655</v>
      </c>
      <c r="AS1852">
        <f>VLOOKUP($G1852,county_facts!$A:$BB,41,FALSE)</f>
        <v>0</v>
      </c>
      <c r="AT1852">
        <f>VLOOKUP($G1852,county_facts!$A:$BB,42,FALSE)</f>
        <v>0</v>
      </c>
      <c r="AU1852">
        <f>VLOOKUP($G1852,county_facts!$A:$BB,43,FALSE)</f>
        <v>0</v>
      </c>
      <c r="AV1852">
        <f>VLOOKUP($G1852,county_facts!$A:$BB,44,FALSE)</f>
        <v>0</v>
      </c>
      <c r="AW1852">
        <f>VLOOKUP($G1852,county_facts!$A:$BB,45,FALSE)</f>
        <v>0</v>
      </c>
      <c r="AX1852">
        <f>VLOOKUP($G1852,county_facts!$A:$BB,46,FALSE)</f>
        <v>29.7</v>
      </c>
      <c r="AY1852">
        <f>VLOOKUP($G1852,county_facts!$A:$BB,47,FALSE)</f>
        <v>0</v>
      </c>
      <c r="AZ1852">
        <f>VLOOKUP($G1852,county_facts!$A:$BB,48,FALSE)</f>
        <v>95542</v>
      </c>
      <c r="BA1852">
        <f>VLOOKUP($G1852,county_facts!$A:$BB,49,FALSE)</f>
        <v>730014</v>
      </c>
      <c r="BB1852">
        <f>VLOOKUP($G1852,county_facts!$A:$BB,50,FALSE)</f>
        <v>14785</v>
      </c>
      <c r="BC1852">
        <f>VLOOKUP($G1852,county_facts!$A:$BB,51,FALSE)</f>
        <v>61900</v>
      </c>
      <c r="BD1852">
        <f>VLOOKUP($G1852,county_facts!$A:$BB,52,FALSE)</f>
        <v>121</v>
      </c>
      <c r="BE1852">
        <f>VLOOKUP($G1852,county_facts!$A:$BB,53,FALSE)</f>
        <v>420.64</v>
      </c>
      <c r="BF1852">
        <f>VLOOKUP($G1852,county_facts!$A:$BB,54,FALSE)</f>
        <v>121.7</v>
      </c>
    </row>
    <row r="1853" spans="1:58" x14ac:dyDescent="0.3">
      <c r="A1853" t="s">
        <v>9</v>
      </c>
      <c r="B1853" t="s">
        <v>733</v>
      </c>
      <c r="C1853">
        <v>711</v>
      </c>
      <c r="D1853" t="s">
        <v>622</v>
      </c>
      <c r="E1853">
        <v>1937</v>
      </c>
      <c r="F1853">
        <v>0.36706246799999998</v>
      </c>
      <c r="G1853">
        <v>48221</v>
      </c>
      <c r="H1853">
        <f>VLOOKUP($G1853,county_facts!$A:$BB,4,FALSE)</f>
        <v>53921</v>
      </c>
      <c r="I1853">
        <f>VLOOKUP($G1853,county_facts!$A:$BB,5,FALSE)</f>
        <v>51173</v>
      </c>
      <c r="J1853">
        <f>VLOOKUP($G1853,county_facts!$A:$BB,6,FALSE)</f>
        <v>5.4</v>
      </c>
      <c r="K1853">
        <f>VLOOKUP($G1853,county_facts!$A:$BB,7,FALSE)</f>
        <v>51182</v>
      </c>
      <c r="L1853">
        <f>VLOOKUP($G1853,county_facts!$A:$BB,8,FALSE)</f>
        <v>5.2</v>
      </c>
      <c r="M1853">
        <f>VLOOKUP($G1853,county_facts!$A:$BB,9,FALSE)</f>
        <v>20.6</v>
      </c>
      <c r="N1853">
        <f>VLOOKUP($G1853,county_facts!$A:$BB,10,FALSE)</f>
        <v>24.1</v>
      </c>
      <c r="O1853">
        <f>VLOOKUP($G1853,county_facts!$A:$BB,11,FALSE)</f>
        <v>50.9</v>
      </c>
      <c r="P1853">
        <f>VLOOKUP($G1853,county_facts!$A:$BB,12,FALSE)</f>
        <v>96.2</v>
      </c>
      <c r="Q1853">
        <f>VLOOKUP($G1853,county_facts!$A:$BB,13,FALSE)</f>
        <v>0.8</v>
      </c>
      <c r="R1853">
        <f>VLOOKUP($G1853,county_facts!$A:$BB,14,FALSE)</f>
        <v>1</v>
      </c>
      <c r="S1853">
        <f>VLOOKUP($G1853,county_facts!$A:$BB,15,FALSE)</f>
        <v>0.6</v>
      </c>
      <c r="T1853">
        <f>VLOOKUP($G1853,county_facts!$A:$BB,16,FALSE)</f>
        <v>0.1</v>
      </c>
      <c r="U1853">
        <f>VLOOKUP($G1853,county_facts!$A:$BB,17,FALSE)</f>
        <v>1.3</v>
      </c>
      <c r="V1853">
        <f>VLOOKUP($G1853,county_facts!$A:$BB,18,FALSE)</f>
        <v>11.5</v>
      </c>
      <c r="W1853">
        <f>VLOOKUP($G1853,county_facts!$A:$BB,19,FALSE)</f>
        <v>85.4</v>
      </c>
      <c r="X1853">
        <f>VLOOKUP($G1853,county_facts!$A:$BB,20,FALSE)</f>
        <v>85.1</v>
      </c>
      <c r="Y1853">
        <f>VLOOKUP($G1853,county_facts!$A:$BB,21,FALSE)</f>
        <v>5.4</v>
      </c>
      <c r="Z1853">
        <f>VLOOKUP($G1853,county_facts!$A:$BB,22,FALSE)</f>
        <v>9.6999999999999993</v>
      </c>
      <c r="AA1853">
        <f>VLOOKUP($G1853,county_facts!$A:$BB,23,FALSE)</f>
        <v>87.1</v>
      </c>
      <c r="AB1853">
        <f>VLOOKUP($G1853,county_facts!$A:$BB,24,FALSE)</f>
        <v>24.1</v>
      </c>
      <c r="AC1853">
        <f>VLOOKUP($G1853,county_facts!$A:$BB,25,FALSE)</f>
        <v>6011</v>
      </c>
      <c r="AD1853">
        <f>VLOOKUP($G1853,county_facts!$A:$BB,26,FALSE)</f>
        <v>32.700000000000003</v>
      </c>
      <c r="AE1853">
        <f>VLOOKUP($G1853,county_facts!$A:$BB,27,FALSE)</f>
        <v>25506</v>
      </c>
      <c r="AF1853">
        <f>VLOOKUP($G1853,county_facts!$A:$BB,28,FALSE)</f>
        <v>77.400000000000006</v>
      </c>
      <c r="AG1853">
        <f>VLOOKUP($G1853,county_facts!$A:$BB,29,FALSE)</f>
        <v>8.1</v>
      </c>
      <c r="AH1853">
        <f>VLOOKUP($G1853,county_facts!$A:$BB,30,FALSE)</f>
        <v>150900</v>
      </c>
      <c r="AI1853">
        <f>VLOOKUP($G1853,county_facts!$A:$BB,31,FALSE)</f>
        <v>20758</v>
      </c>
      <c r="AJ1853">
        <f>VLOOKUP($G1853,county_facts!$A:$BB,32,FALSE)</f>
        <v>2.46</v>
      </c>
      <c r="AK1853">
        <f>VLOOKUP($G1853,county_facts!$A:$BB,33,FALSE)</f>
        <v>30046</v>
      </c>
      <c r="AL1853">
        <f>VLOOKUP($G1853,county_facts!$A:$BB,34,FALSE)</f>
        <v>55754</v>
      </c>
      <c r="AM1853">
        <f>VLOOKUP($G1853,county_facts!$A:$BB,35,FALSE)</f>
        <v>12.1</v>
      </c>
      <c r="AN1853">
        <f>VLOOKUP($G1853,county_facts!$A:$BB,36,FALSE)</f>
        <v>1211</v>
      </c>
      <c r="AO1853">
        <f>VLOOKUP($G1853,county_facts!$A:$BB,37,FALSE)</f>
        <v>12439</v>
      </c>
      <c r="AP1853">
        <f>VLOOKUP($G1853,county_facts!$A:$BB,38,FALSE)</f>
        <v>1.7</v>
      </c>
      <c r="AQ1853">
        <f>VLOOKUP($G1853,county_facts!$A:$BB,39,FALSE)</f>
        <v>4968</v>
      </c>
      <c r="AR1853">
        <f>VLOOKUP($G1853,county_facts!$A:$BB,40,FALSE)</f>
        <v>5655</v>
      </c>
      <c r="AS1853">
        <f>VLOOKUP($G1853,county_facts!$A:$BB,41,FALSE)</f>
        <v>0</v>
      </c>
      <c r="AT1853">
        <f>VLOOKUP($G1853,county_facts!$A:$BB,42,FALSE)</f>
        <v>0</v>
      </c>
      <c r="AU1853">
        <f>VLOOKUP($G1853,county_facts!$A:$BB,43,FALSE)</f>
        <v>0</v>
      </c>
      <c r="AV1853">
        <f>VLOOKUP($G1853,county_facts!$A:$BB,44,FALSE)</f>
        <v>0</v>
      </c>
      <c r="AW1853">
        <f>VLOOKUP($G1853,county_facts!$A:$BB,45,FALSE)</f>
        <v>0</v>
      </c>
      <c r="AX1853">
        <f>VLOOKUP($G1853,county_facts!$A:$BB,46,FALSE)</f>
        <v>29.7</v>
      </c>
      <c r="AY1853">
        <f>VLOOKUP($G1853,county_facts!$A:$BB,47,FALSE)</f>
        <v>0</v>
      </c>
      <c r="AZ1853">
        <f>VLOOKUP($G1853,county_facts!$A:$BB,48,FALSE)</f>
        <v>95542</v>
      </c>
      <c r="BA1853">
        <f>VLOOKUP($G1853,county_facts!$A:$BB,49,FALSE)</f>
        <v>730014</v>
      </c>
      <c r="BB1853">
        <f>VLOOKUP($G1853,county_facts!$A:$BB,50,FALSE)</f>
        <v>14785</v>
      </c>
      <c r="BC1853">
        <f>VLOOKUP($G1853,county_facts!$A:$BB,51,FALSE)</f>
        <v>61900</v>
      </c>
      <c r="BD1853">
        <f>VLOOKUP($G1853,county_facts!$A:$BB,52,FALSE)</f>
        <v>121</v>
      </c>
      <c r="BE1853">
        <f>VLOOKUP($G1853,county_facts!$A:$BB,53,FALSE)</f>
        <v>420.64</v>
      </c>
      <c r="BF1853">
        <f>VLOOKUP($G1853,county_facts!$A:$BB,54,FALSE)</f>
        <v>121.7</v>
      </c>
    </row>
    <row r="1854" spans="1:58" x14ac:dyDescent="0.3">
      <c r="A1854" t="s">
        <v>6</v>
      </c>
      <c r="B1854" t="s">
        <v>734</v>
      </c>
      <c r="C1854">
        <v>160</v>
      </c>
      <c r="D1854" t="s">
        <v>622</v>
      </c>
      <c r="E1854">
        <v>270</v>
      </c>
      <c r="F1854">
        <v>0.592592593</v>
      </c>
      <c r="G1854">
        <v>48219</v>
      </c>
      <c r="H1854">
        <f>VLOOKUP($G1854,county_facts!$A:$BB,4,FALSE)</f>
        <v>23577</v>
      </c>
      <c r="I1854">
        <f>VLOOKUP($G1854,county_facts!$A:$BB,5,FALSE)</f>
        <v>22935</v>
      </c>
      <c r="J1854">
        <f>VLOOKUP($G1854,county_facts!$A:$BB,6,FALSE)</f>
        <v>2.8</v>
      </c>
      <c r="K1854">
        <f>VLOOKUP($G1854,county_facts!$A:$BB,7,FALSE)</f>
        <v>22935</v>
      </c>
      <c r="L1854">
        <f>VLOOKUP($G1854,county_facts!$A:$BB,8,FALSE)</f>
        <v>7.4</v>
      </c>
      <c r="M1854">
        <f>VLOOKUP($G1854,county_facts!$A:$BB,9,FALSE)</f>
        <v>26.9</v>
      </c>
      <c r="N1854">
        <f>VLOOKUP($G1854,county_facts!$A:$BB,10,FALSE)</f>
        <v>13.5</v>
      </c>
      <c r="O1854">
        <f>VLOOKUP($G1854,county_facts!$A:$BB,11,FALSE)</f>
        <v>50.6</v>
      </c>
      <c r="P1854">
        <f>VLOOKUP($G1854,county_facts!$A:$BB,12,FALSE)</f>
        <v>92.3</v>
      </c>
      <c r="Q1854">
        <f>VLOOKUP($G1854,county_facts!$A:$BB,13,FALSE)</f>
        <v>4.4000000000000004</v>
      </c>
      <c r="R1854">
        <f>VLOOKUP($G1854,county_facts!$A:$BB,14,FALSE)</f>
        <v>1.5</v>
      </c>
      <c r="S1854">
        <f>VLOOKUP($G1854,county_facts!$A:$BB,15,FALSE)</f>
        <v>0.5</v>
      </c>
      <c r="T1854">
        <f>VLOOKUP($G1854,county_facts!$A:$BB,16,FALSE)</f>
        <v>0</v>
      </c>
      <c r="U1854">
        <f>VLOOKUP($G1854,county_facts!$A:$BB,17,FALSE)</f>
        <v>1.3</v>
      </c>
      <c r="V1854">
        <f>VLOOKUP($G1854,county_facts!$A:$BB,18,FALSE)</f>
        <v>46.7</v>
      </c>
      <c r="W1854">
        <f>VLOOKUP($G1854,county_facts!$A:$BB,19,FALSE)</f>
        <v>48</v>
      </c>
      <c r="X1854">
        <f>VLOOKUP($G1854,county_facts!$A:$BB,20,FALSE)</f>
        <v>80</v>
      </c>
      <c r="Y1854">
        <f>VLOOKUP($G1854,county_facts!$A:$BB,21,FALSE)</f>
        <v>7.4</v>
      </c>
      <c r="Z1854">
        <f>VLOOKUP($G1854,county_facts!$A:$BB,22,FALSE)</f>
        <v>31.4</v>
      </c>
      <c r="AA1854">
        <f>VLOOKUP($G1854,county_facts!$A:$BB,23,FALSE)</f>
        <v>77.3</v>
      </c>
      <c r="AB1854">
        <f>VLOOKUP($G1854,county_facts!$A:$BB,24,FALSE)</f>
        <v>17.399999999999999</v>
      </c>
      <c r="AC1854">
        <f>VLOOKUP($G1854,county_facts!$A:$BB,25,FALSE)</f>
        <v>1163</v>
      </c>
      <c r="AD1854">
        <f>VLOOKUP($G1854,county_facts!$A:$BB,26,FALSE)</f>
        <v>19.5</v>
      </c>
      <c r="AE1854">
        <f>VLOOKUP($G1854,county_facts!$A:$BB,27,FALSE)</f>
        <v>9291</v>
      </c>
      <c r="AF1854">
        <f>VLOOKUP($G1854,county_facts!$A:$BB,28,FALSE)</f>
        <v>69.7</v>
      </c>
      <c r="AG1854">
        <f>VLOOKUP($G1854,county_facts!$A:$BB,29,FALSE)</f>
        <v>8.5</v>
      </c>
      <c r="AH1854">
        <f>VLOOKUP($G1854,county_facts!$A:$BB,30,FALSE)</f>
        <v>79300</v>
      </c>
      <c r="AI1854">
        <f>VLOOKUP($G1854,county_facts!$A:$BB,31,FALSE)</f>
        <v>7973</v>
      </c>
      <c r="AJ1854">
        <f>VLOOKUP($G1854,county_facts!$A:$BB,32,FALSE)</f>
        <v>2.81</v>
      </c>
      <c r="AK1854">
        <f>VLOOKUP($G1854,county_facts!$A:$BB,33,FALSE)</f>
        <v>21984</v>
      </c>
      <c r="AL1854">
        <f>VLOOKUP($G1854,county_facts!$A:$BB,34,FALSE)</f>
        <v>50565</v>
      </c>
      <c r="AM1854">
        <f>VLOOKUP($G1854,county_facts!$A:$BB,35,FALSE)</f>
        <v>15.7</v>
      </c>
      <c r="AN1854">
        <f>VLOOKUP($G1854,county_facts!$A:$BB,36,FALSE)</f>
        <v>517</v>
      </c>
      <c r="AO1854">
        <f>VLOOKUP($G1854,county_facts!$A:$BB,37,FALSE)</f>
        <v>7038</v>
      </c>
      <c r="AP1854">
        <f>VLOOKUP($G1854,county_facts!$A:$BB,38,FALSE)</f>
        <v>3.7</v>
      </c>
      <c r="AQ1854">
        <f>VLOOKUP($G1854,county_facts!$A:$BB,39,FALSE)</f>
        <v>1297</v>
      </c>
      <c r="AR1854">
        <f>VLOOKUP($G1854,county_facts!$A:$BB,40,FALSE)</f>
        <v>1930</v>
      </c>
      <c r="AS1854">
        <f>VLOOKUP($G1854,county_facts!$A:$BB,41,FALSE)</f>
        <v>0</v>
      </c>
      <c r="AT1854">
        <f>VLOOKUP($G1854,county_facts!$A:$BB,42,FALSE)</f>
        <v>0</v>
      </c>
      <c r="AU1854">
        <f>VLOOKUP($G1854,county_facts!$A:$BB,43,FALSE)</f>
        <v>0</v>
      </c>
      <c r="AV1854">
        <f>VLOOKUP($G1854,county_facts!$A:$BB,44,FALSE)</f>
        <v>0</v>
      </c>
      <c r="AW1854">
        <f>VLOOKUP($G1854,county_facts!$A:$BB,45,FALSE)</f>
        <v>0</v>
      </c>
      <c r="AX1854">
        <f>VLOOKUP($G1854,county_facts!$A:$BB,46,FALSE)</f>
        <v>22</v>
      </c>
      <c r="AY1854">
        <f>VLOOKUP($G1854,county_facts!$A:$BB,47,FALSE)</f>
        <v>0</v>
      </c>
      <c r="AZ1854">
        <f>VLOOKUP($G1854,county_facts!$A:$BB,48,FALSE)</f>
        <v>0</v>
      </c>
      <c r="BA1854">
        <f>VLOOKUP($G1854,county_facts!$A:$BB,49,FALSE)</f>
        <v>201686</v>
      </c>
      <c r="BB1854">
        <f>VLOOKUP($G1854,county_facts!$A:$BB,50,FALSE)</f>
        <v>9075</v>
      </c>
      <c r="BC1854">
        <f>VLOOKUP($G1854,county_facts!$A:$BB,51,FALSE)</f>
        <v>19778</v>
      </c>
      <c r="BD1854">
        <f>VLOOKUP($G1854,county_facts!$A:$BB,52,FALSE)</f>
        <v>15</v>
      </c>
      <c r="BE1854">
        <f>VLOOKUP($G1854,county_facts!$A:$BB,53,FALSE)</f>
        <v>908.39</v>
      </c>
      <c r="BF1854">
        <f>VLOOKUP($G1854,county_facts!$A:$BB,54,FALSE)</f>
        <v>25.2</v>
      </c>
    </row>
    <row r="1855" spans="1:58" x14ac:dyDescent="0.3">
      <c r="A1855" t="s">
        <v>9</v>
      </c>
      <c r="B1855" t="s">
        <v>734</v>
      </c>
      <c r="C1855">
        <v>110</v>
      </c>
      <c r="D1855" t="s">
        <v>622</v>
      </c>
      <c r="E1855">
        <v>270</v>
      </c>
      <c r="F1855">
        <v>0.407407407</v>
      </c>
      <c r="G1855">
        <v>48219</v>
      </c>
      <c r="H1855">
        <f>VLOOKUP($G1855,county_facts!$A:$BB,4,FALSE)</f>
        <v>23577</v>
      </c>
      <c r="I1855">
        <f>VLOOKUP($G1855,county_facts!$A:$BB,5,FALSE)</f>
        <v>22935</v>
      </c>
      <c r="J1855">
        <f>VLOOKUP($G1855,county_facts!$A:$BB,6,FALSE)</f>
        <v>2.8</v>
      </c>
      <c r="K1855">
        <f>VLOOKUP($G1855,county_facts!$A:$BB,7,FALSE)</f>
        <v>22935</v>
      </c>
      <c r="L1855">
        <f>VLOOKUP($G1855,county_facts!$A:$BB,8,FALSE)</f>
        <v>7.4</v>
      </c>
      <c r="M1855">
        <f>VLOOKUP($G1855,county_facts!$A:$BB,9,FALSE)</f>
        <v>26.9</v>
      </c>
      <c r="N1855">
        <f>VLOOKUP($G1855,county_facts!$A:$BB,10,FALSE)</f>
        <v>13.5</v>
      </c>
      <c r="O1855">
        <f>VLOOKUP($G1855,county_facts!$A:$BB,11,FALSE)</f>
        <v>50.6</v>
      </c>
      <c r="P1855">
        <f>VLOOKUP($G1855,county_facts!$A:$BB,12,FALSE)</f>
        <v>92.3</v>
      </c>
      <c r="Q1855">
        <f>VLOOKUP($G1855,county_facts!$A:$BB,13,FALSE)</f>
        <v>4.4000000000000004</v>
      </c>
      <c r="R1855">
        <f>VLOOKUP($G1855,county_facts!$A:$BB,14,FALSE)</f>
        <v>1.5</v>
      </c>
      <c r="S1855">
        <f>VLOOKUP($G1855,county_facts!$A:$BB,15,FALSE)</f>
        <v>0.5</v>
      </c>
      <c r="T1855">
        <f>VLOOKUP($G1855,county_facts!$A:$BB,16,FALSE)</f>
        <v>0</v>
      </c>
      <c r="U1855">
        <f>VLOOKUP($G1855,county_facts!$A:$BB,17,FALSE)</f>
        <v>1.3</v>
      </c>
      <c r="V1855">
        <f>VLOOKUP($G1855,county_facts!$A:$BB,18,FALSE)</f>
        <v>46.7</v>
      </c>
      <c r="W1855">
        <f>VLOOKUP($G1855,county_facts!$A:$BB,19,FALSE)</f>
        <v>48</v>
      </c>
      <c r="X1855">
        <f>VLOOKUP($G1855,county_facts!$A:$BB,20,FALSE)</f>
        <v>80</v>
      </c>
      <c r="Y1855">
        <f>VLOOKUP($G1855,county_facts!$A:$BB,21,FALSE)</f>
        <v>7.4</v>
      </c>
      <c r="Z1855">
        <f>VLOOKUP($G1855,county_facts!$A:$BB,22,FALSE)</f>
        <v>31.4</v>
      </c>
      <c r="AA1855">
        <f>VLOOKUP($G1855,county_facts!$A:$BB,23,FALSE)</f>
        <v>77.3</v>
      </c>
      <c r="AB1855">
        <f>VLOOKUP($G1855,county_facts!$A:$BB,24,FALSE)</f>
        <v>17.399999999999999</v>
      </c>
      <c r="AC1855">
        <f>VLOOKUP($G1855,county_facts!$A:$BB,25,FALSE)</f>
        <v>1163</v>
      </c>
      <c r="AD1855">
        <f>VLOOKUP($G1855,county_facts!$A:$BB,26,FALSE)</f>
        <v>19.5</v>
      </c>
      <c r="AE1855">
        <f>VLOOKUP($G1855,county_facts!$A:$BB,27,FALSE)</f>
        <v>9291</v>
      </c>
      <c r="AF1855">
        <f>VLOOKUP($G1855,county_facts!$A:$BB,28,FALSE)</f>
        <v>69.7</v>
      </c>
      <c r="AG1855">
        <f>VLOOKUP($G1855,county_facts!$A:$BB,29,FALSE)</f>
        <v>8.5</v>
      </c>
      <c r="AH1855">
        <f>VLOOKUP($G1855,county_facts!$A:$BB,30,FALSE)</f>
        <v>79300</v>
      </c>
      <c r="AI1855">
        <f>VLOOKUP($G1855,county_facts!$A:$BB,31,FALSE)</f>
        <v>7973</v>
      </c>
      <c r="AJ1855">
        <f>VLOOKUP($G1855,county_facts!$A:$BB,32,FALSE)</f>
        <v>2.81</v>
      </c>
      <c r="AK1855">
        <f>VLOOKUP($G1855,county_facts!$A:$BB,33,FALSE)</f>
        <v>21984</v>
      </c>
      <c r="AL1855">
        <f>VLOOKUP($G1855,county_facts!$A:$BB,34,FALSE)</f>
        <v>50565</v>
      </c>
      <c r="AM1855">
        <f>VLOOKUP($G1855,county_facts!$A:$BB,35,FALSE)</f>
        <v>15.7</v>
      </c>
      <c r="AN1855">
        <f>VLOOKUP($G1855,county_facts!$A:$BB,36,FALSE)</f>
        <v>517</v>
      </c>
      <c r="AO1855">
        <f>VLOOKUP($G1855,county_facts!$A:$BB,37,FALSE)</f>
        <v>7038</v>
      </c>
      <c r="AP1855">
        <f>VLOOKUP($G1855,county_facts!$A:$BB,38,FALSE)</f>
        <v>3.7</v>
      </c>
      <c r="AQ1855">
        <f>VLOOKUP($G1855,county_facts!$A:$BB,39,FALSE)</f>
        <v>1297</v>
      </c>
      <c r="AR1855">
        <f>VLOOKUP($G1855,county_facts!$A:$BB,40,FALSE)</f>
        <v>1930</v>
      </c>
      <c r="AS1855">
        <f>VLOOKUP($G1855,county_facts!$A:$BB,41,FALSE)</f>
        <v>0</v>
      </c>
      <c r="AT1855">
        <f>VLOOKUP($G1855,county_facts!$A:$BB,42,FALSE)</f>
        <v>0</v>
      </c>
      <c r="AU1855">
        <f>VLOOKUP($G1855,county_facts!$A:$BB,43,FALSE)</f>
        <v>0</v>
      </c>
      <c r="AV1855">
        <f>VLOOKUP($G1855,county_facts!$A:$BB,44,FALSE)</f>
        <v>0</v>
      </c>
      <c r="AW1855">
        <f>VLOOKUP($G1855,county_facts!$A:$BB,45,FALSE)</f>
        <v>0</v>
      </c>
      <c r="AX1855">
        <f>VLOOKUP($G1855,county_facts!$A:$BB,46,FALSE)</f>
        <v>22</v>
      </c>
      <c r="AY1855">
        <f>VLOOKUP($G1855,county_facts!$A:$BB,47,FALSE)</f>
        <v>0</v>
      </c>
      <c r="AZ1855">
        <f>VLOOKUP($G1855,county_facts!$A:$BB,48,FALSE)</f>
        <v>0</v>
      </c>
      <c r="BA1855">
        <f>VLOOKUP($G1855,county_facts!$A:$BB,49,FALSE)</f>
        <v>201686</v>
      </c>
      <c r="BB1855">
        <f>VLOOKUP($G1855,county_facts!$A:$BB,50,FALSE)</f>
        <v>9075</v>
      </c>
      <c r="BC1855">
        <f>VLOOKUP($G1855,county_facts!$A:$BB,51,FALSE)</f>
        <v>19778</v>
      </c>
      <c r="BD1855">
        <f>VLOOKUP($G1855,county_facts!$A:$BB,52,FALSE)</f>
        <v>15</v>
      </c>
      <c r="BE1855">
        <f>VLOOKUP($G1855,county_facts!$A:$BB,53,FALSE)</f>
        <v>908.39</v>
      </c>
      <c r="BF1855">
        <f>VLOOKUP($G1855,county_facts!$A:$BB,54,FALSE)</f>
        <v>25.2</v>
      </c>
    </row>
    <row r="1856" spans="1:58" x14ac:dyDescent="0.3">
      <c r="A1856" t="s">
        <v>6</v>
      </c>
      <c r="B1856" t="s">
        <v>735</v>
      </c>
      <c r="C1856">
        <v>556</v>
      </c>
      <c r="D1856" t="s">
        <v>622</v>
      </c>
      <c r="E1856">
        <v>840</v>
      </c>
      <c r="F1856">
        <v>0.66190476200000004</v>
      </c>
      <c r="G1856">
        <v>48217</v>
      </c>
      <c r="H1856">
        <f>VLOOKUP($G1856,county_facts!$A:$BB,4,FALSE)</f>
        <v>34848</v>
      </c>
      <c r="I1856">
        <f>VLOOKUP($G1856,county_facts!$A:$BB,5,FALSE)</f>
        <v>35089</v>
      </c>
      <c r="J1856">
        <f>VLOOKUP($G1856,county_facts!$A:$BB,6,FALSE)</f>
        <v>-0.7</v>
      </c>
      <c r="K1856">
        <f>VLOOKUP($G1856,county_facts!$A:$BB,7,FALSE)</f>
        <v>35089</v>
      </c>
      <c r="L1856">
        <f>VLOOKUP($G1856,county_facts!$A:$BB,8,FALSE)</f>
        <v>6</v>
      </c>
      <c r="M1856">
        <f>VLOOKUP($G1856,county_facts!$A:$BB,9,FALSE)</f>
        <v>23.9</v>
      </c>
      <c r="N1856">
        <f>VLOOKUP($G1856,county_facts!$A:$BB,10,FALSE)</f>
        <v>20.100000000000001</v>
      </c>
      <c r="O1856">
        <f>VLOOKUP($G1856,county_facts!$A:$BB,11,FALSE)</f>
        <v>50.9</v>
      </c>
      <c r="P1856">
        <f>VLOOKUP($G1856,county_facts!$A:$BB,12,FALSE)</f>
        <v>90.1</v>
      </c>
      <c r="Q1856">
        <f>VLOOKUP($G1856,county_facts!$A:$BB,13,FALSE)</f>
        <v>6.9</v>
      </c>
      <c r="R1856">
        <f>VLOOKUP($G1856,county_facts!$A:$BB,14,FALSE)</f>
        <v>0.9</v>
      </c>
      <c r="S1856">
        <f>VLOOKUP($G1856,county_facts!$A:$BB,15,FALSE)</f>
        <v>0.5</v>
      </c>
      <c r="T1856">
        <f>VLOOKUP($G1856,county_facts!$A:$BB,16,FALSE)</f>
        <v>0.1</v>
      </c>
      <c r="U1856">
        <f>VLOOKUP($G1856,county_facts!$A:$BB,17,FALSE)</f>
        <v>1.6</v>
      </c>
      <c r="V1856">
        <f>VLOOKUP($G1856,county_facts!$A:$BB,18,FALSE)</f>
        <v>20.100000000000001</v>
      </c>
      <c r="W1856">
        <f>VLOOKUP($G1856,county_facts!$A:$BB,19,FALSE)</f>
        <v>71.5</v>
      </c>
      <c r="X1856">
        <f>VLOOKUP($G1856,county_facts!$A:$BB,20,FALSE)</f>
        <v>86.1</v>
      </c>
      <c r="Y1856">
        <f>VLOOKUP($G1856,county_facts!$A:$BB,21,FALSE)</f>
        <v>7.5</v>
      </c>
      <c r="Z1856">
        <f>VLOOKUP($G1856,county_facts!$A:$BB,22,FALSE)</f>
        <v>15.9</v>
      </c>
      <c r="AA1856">
        <f>VLOOKUP($G1856,county_facts!$A:$BB,23,FALSE)</f>
        <v>78.7</v>
      </c>
      <c r="AB1856">
        <f>VLOOKUP($G1856,county_facts!$A:$BB,24,FALSE)</f>
        <v>14.8</v>
      </c>
      <c r="AC1856">
        <f>VLOOKUP($G1856,county_facts!$A:$BB,25,FALSE)</f>
        <v>2994</v>
      </c>
      <c r="AD1856">
        <f>VLOOKUP($G1856,county_facts!$A:$BB,26,FALSE)</f>
        <v>29.5</v>
      </c>
      <c r="AE1856">
        <f>VLOOKUP($G1856,county_facts!$A:$BB,27,FALSE)</f>
        <v>16132</v>
      </c>
      <c r="AF1856">
        <f>VLOOKUP($G1856,county_facts!$A:$BB,28,FALSE)</f>
        <v>72.099999999999994</v>
      </c>
      <c r="AG1856">
        <f>VLOOKUP($G1856,county_facts!$A:$BB,29,FALSE)</f>
        <v>6.6</v>
      </c>
      <c r="AH1856">
        <f>VLOOKUP($G1856,county_facts!$A:$BB,30,FALSE)</f>
        <v>83400</v>
      </c>
      <c r="AI1856">
        <f>VLOOKUP($G1856,county_facts!$A:$BB,31,FALSE)</f>
        <v>13395</v>
      </c>
      <c r="AJ1856">
        <f>VLOOKUP($G1856,county_facts!$A:$BB,32,FALSE)</f>
        <v>2.54</v>
      </c>
      <c r="AK1856">
        <f>VLOOKUP($G1856,county_facts!$A:$BB,33,FALSE)</f>
        <v>21182</v>
      </c>
      <c r="AL1856">
        <f>VLOOKUP($G1856,county_facts!$A:$BB,34,FALSE)</f>
        <v>40769</v>
      </c>
      <c r="AM1856">
        <f>VLOOKUP($G1856,county_facts!$A:$BB,35,FALSE)</f>
        <v>17</v>
      </c>
      <c r="AN1856">
        <f>VLOOKUP($G1856,county_facts!$A:$BB,36,FALSE)</f>
        <v>626</v>
      </c>
      <c r="AO1856">
        <f>VLOOKUP($G1856,county_facts!$A:$BB,37,FALSE)</f>
        <v>7148</v>
      </c>
      <c r="AP1856">
        <f>VLOOKUP($G1856,county_facts!$A:$BB,38,FALSE)</f>
        <v>7</v>
      </c>
      <c r="AQ1856">
        <f>VLOOKUP($G1856,county_facts!$A:$BB,39,FALSE)</f>
        <v>2250</v>
      </c>
      <c r="AR1856">
        <f>VLOOKUP($G1856,county_facts!$A:$BB,40,FALSE)</f>
        <v>2855</v>
      </c>
      <c r="AS1856">
        <f>VLOOKUP($G1856,county_facts!$A:$BB,41,FALSE)</f>
        <v>0</v>
      </c>
      <c r="AT1856">
        <f>VLOOKUP($G1856,county_facts!$A:$BB,42,FALSE)</f>
        <v>0</v>
      </c>
      <c r="AU1856">
        <f>VLOOKUP($G1856,county_facts!$A:$BB,43,FALSE)</f>
        <v>0</v>
      </c>
      <c r="AV1856">
        <f>VLOOKUP($G1856,county_facts!$A:$BB,44,FALSE)</f>
        <v>0</v>
      </c>
      <c r="AW1856">
        <f>VLOOKUP($G1856,county_facts!$A:$BB,45,FALSE)</f>
        <v>7.1</v>
      </c>
      <c r="AX1856">
        <f>VLOOKUP($G1856,county_facts!$A:$BB,46,FALSE)</f>
        <v>26.3</v>
      </c>
      <c r="AY1856">
        <f>VLOOKUP($G1856,county_facts!$A:$BB,47,FALSE)</f>
        <v>153569</v>
      </c>
      <c r="AZ1856">
        <f>VLOOKUP($G1856,county_facts!$A:$BB,48,FALSE)</f>
        <v>41616</v>
      </c>
      <c r="BA1856">
        <f>VLOOKUP($G1856,county_facts!$A:$BB,49,FALSE)</f>
        <v>400271</v>
      </c>
      <c r="BB1856">
        <f>VLOOKUP($G1856,county_facts!$A:$BB,50,FALSE)</f>
        <v>11364</v>
      </c>
      <c r="BC1856">
        <f>VLOOKUP($G1856,county_facts!$A:$BB,51,FALSE)</f>
        <v>44297</v>
      </c>
      <c r="BD1856">
        <f>VLOOKUP($G1856,county_facts!$A:$BB,52,FALSE)</f>
        <v>6</v>
      </c>
      <c r="BE1856">
        <f>VLOOKUP($G1856,county_facts!$A:$BB,53,FALSE)</f>
        <v>958.86</v>
      </c>
      <c r="BF1856">
        <f>VLOOKUP($G1856,county_facts!$A:$BB,54,FALSE)</f>
        <v>36.6</v>
      </c>
    </row>
    <row r="1857" spans="1:58" x14ac:dyDescent="0.3">
      <c r="A1857" t="s">
        <v>9</v>
      </c>
      <c r="B1857" t="s">
        <v>735</v>
      </c>
      <c r="C1857">
        <v>284</v>
      </c>
      <c r="D1857" t="s">
        <v>622</v>
      </c>
      <c r="E1857">
        <v>840</v>
      </c>
      <c r="F1857">
        <v>0.33809523800000002</v>
      </c>
      <c r="G1857">
        <v>48217</v>
      </c>
      <c r="H1857">
        <f>VLOOKUP($G1857,county_facts!$A:$BB,4,FALSE)</f>
        <v>34848</v>
      </c>
      <c r="I1857">
        <f>VLOOKUP($G1857,county_facts!$A:$BB,5,FALSE)</f>
        <v>35089</v>
      </c>
      <c r="J1857">
        <f>VLOOKUP($G1857,county_facts!$A:$BB,6,FALSE)</f>
        <v>-0.7</v>
      </c>
      <c r="K1857">
        <f>VLOOKUP($G1857,county_facts!$A:$BB,7,FALSE)</f>
        <v>35089</v>
      </c>
      <c r="L1857">
        <f>VLOOKUP($G1857,county_facts!$A:$BB,8,FALSE)</f>
        <v>6</v>
      </c>
      <c r="M1857">
        <f>VLOOKUP($G1857,county_facts!$A:$BB,9,FALSE)</f>
        <v>23.9</v>
      </c>
      <c r="N1857">
        <f>VLOOKUP($G1857,county_facts!$A:$BB,10,FALSE)</f>
        <v>20.100000000000001</v>
      </c>
      <c r="O1857">
        <f>VLOOKUP($G1857,county_facts!$A:$BB,11,FALSE)</f>
        <v>50.9</v>
      </c>
      <c r="P1857">
        <f>VLOOKUP($G1857,county_facts!$A:$BB,12,FALSE)</f>
        <v>90.1</v>
      </c>
      <c r="Q1857">
        <f>VLOOKUP($G1857,county_facts!$A:$BB,13,FALSE)</f>
        <v>6.9</v>
      </c>
      <c r="R1857">
        <f>VLOOKUP($G1857,county_facts!$A:$BB,14,FALSE)</f>
        <v>0.9</v>
      </c>
      <c r="S1857">
        <f>VLOOKUP($G1857,county_facts!$A:$BB,15,FALSE)</f>
        <v>0.5</v>
      </c>
      <c r="T1857">
        <f>VLOOKUP($G1857,county_facts!$A:$BB,16,FALSE)</f>
        <v>0.1</v>
      </c>
      <c r="U1857">
        <f>VLOOKUP($G1857,county_facts!$A:$BB,17,FALSE)</f>
        <v>1.6</v>
      </c>
      <c r="V1857">
        <f>VLOOKUP($G1857,county_facts!$A:$BB,18,FALSE)</f>
        <v>20.100000000000001</v>
      </c>
      <c r="W1857">
        <f>VLOOKUP($G1857,county_facts!$A:$BB,19,FALSE)</f>
        <v>71.5</v>
      </c>
      <c r="X1857">
        <f>VLOOKUP($G1857,county_facts!$A:$BB,20,FALSE)</f>
        <v>86.1</v>
      </c>
      <c r="Y1857">
        <f>VLOOKUP($G1857,county_facts!$A:$BB,21,FALSE)</f>
        <v>7.5</v>
      </c>
      <c r="Z1857">
        <f>VLOOKUP($G1857,county_facts!$A:$BB,22,FALSE)</f>
        <v>15.9</v>
      </c>
      <c r="AA1857">
        <f>VLOOKUP($G1857,county_facts!$A:$BB,23,FALSE)</f>
        <v>78.7</v>
      </c>
      <c r="AB1857">
        <f>VLOOKUP($G1857,county_facts!$A:$BB,24,FALSE)</f>
        <v>14.8</v>
      </c>
      <c r="AC1857">
        <f>VLOOKUP($G1857,county_facts!$A:$BB,25,FALSE)</f>
        <v>2994</v>
      </c>
      <c r="AD1857">
        <f>VLOOKUP($G1857,county_facts!$A:$BB,26,FALSE)</f>
        <v>29.5</v>
      </c>
      <c r="AE1857">
        <f>VLOOKUP($G1857,county_facts!$A:$BB,27,FALSE)</f>
        <v>16132</v>
      </c>
      <c r="AF1857">
        <f>VLOOKUP($G1857,county_facts!$A:$BB,28,FALSE)</f>
        <v>72.099999999999994</v>
      </c>
      <c r="AG1857">
        <f>VLOOKUP($G1857,county_facts!$A:$BB,29,FALSE)</f>
        <v>6.6</v>
      </c>
      <c r="AH1857">
        <f>VLOOKUP($G1857,county_facts!$A:$BB,30,FALSE)</f>
        <v>83400</v>
      </c>
      <c r="AI1857">
        <f>VLOOKUP($G1857,county_facts!$A:$BB,31,FALSE)</f>
        <v>13395</v>
      </c>
      <c r="AJ1857">
        <f>VLOOKUP($G1857,county_facts!$A:$BB,32,FALSE)</f>
        <v>2.54</v>
      </c>
      <c r="AK1857">
        <f>VLOOKUP($G1857,county_facts!$A:$BB,33,FALSE)</f>
        <v>21182</v>
      </c>
      <c r="AL1857">
        <f>VLOOKUP($G1857,county_facts!$A:$BB,34,FALSE)</f>
        <v>40769</v>
      </c>
      <c r="AM1857">
        <f>VLOOKUP($G1857,county_facts!$A:$BB,35,FALSE)</f>
        <v>17</v>
      </c>
      <c r="AN1857">
        <f>VLOOKUP($G1857,county_facts!$A:$BB,36,FALSE)</f>
        <v>626</v>
      </c>
      <c r="AO1857">
        <f>VLOOKUP($G1857,county_facts!$A:$BB,37,FALSE)</f>
        <v>7148</v>
      </c>
      <c r="AP1857">
        <f>VLOOKUP($G1857,county_facts!$A:$BB,38,FALSE)</f>
        <v>7</v>
      </c>
      <c r="AQ1857">
        <f>VLOOKUP($G1857,county_facts!$A:$BB,39,FALSE)</f>
        <v>2250</v>
      </c>
      <c r="AR1857">
        <f>VLOOKUP($G1857,county_facts!$A:$BB,40,FALSE)</f>
        <v>2855</v>
      </c>
      <c r="AS1857">
        <f>VLOOKUP($G1857,county_facts!$A:$BB,41,FALSE)</f>
        <v>0</v>
      </c>
      <c r="AT1857">
        <f>VLOOKUP($G1857,county_facts!$A:$BB,42,FALSE)</f>
        <v>0</v>
      </c>
      <c r="AU1857">
        <f>VLOOKUP($G1857,county_facts!$A:$BB,43,FALSE)</f>
        <v>0</v>
      </c>
      <c r="AV1857">
        <f>VLOOKUP($G1857,county_facts!$A:$BB,44,FALSE)</f>
        <v>0</v>
      </c>
      <c r="AW1857">
        <f>VLOOKUP($G1857,county_facts!$A:$BB,45,FALSE)</f>
        <v>7.1</v>
      </c>
      <c r="AX1857">
        <f>VLOOKUP($G1857,county_facts!$A:$BB,46,FALSE)</f>
        <v>26.3</v>
      </c>
      <c r="AY1857">
        <f>VLOOKUP($G1857,county_facts!$A:$BB,47,FALSE)</f>
        <v>153569</v>
      </c>
      <c r="AZ1857">
        <f>VLOOKUP($G1857,county_facts!$A:$BB,48,FALSE)</f>
        <v>41616</v>
      </c>
      <c r="BA1857">
        <f>VLOOKUP($G1857,county_facts!$A:$BB,49,FALSE)</f>
        <v>400271</v>
      </c>
      <c r="BB1857">
        <f>VLOOKUP($G1857,county_facts!$A:$BB,50,FALSE)</f>
        <v>11364</v>
      </c>
      <c r="BC1857">
        <f>VLOOKUP($G1857,county_facts!$A:$BB,51,FALSE)</f>
        <v>44297</v>
      </c>
      <c r="BD1857">
        <f>VLOOKUP($G1857,county_facts!$A:$BB,52,FALSE)</f>
        <v>6</v>
      </c>
      <c r="BE1857">
        <f>VLOOKUP($G1857,county_facts!$A:$BB,53,FALSE)</f>
        <v>958.86</v>
      </c>
      <c r="BF1857">
        <f>VLOOKUP($G1857,county_facts!$A:$BB,54,FALSE)</f>
        <v>36.6</v>
      </c>
    </row>
    <row r="1858" spans="1:58" x14ac:dyDescent="0.3">
      <c r="A1858" t="s">
        <v>9</v>
      </c>
      <c r="B1858" t="s">
        <v>736</v>
      </c>
      <c r="C1858">
        <v>16560</v>
      </c>
      <c r="D1858" t="s">
        <v>622</v>
      </c>
      <c r="E1858">
        <v>32304</v>
      </c>
      <c r="F1858">
        <v>0.51263001500000005</v>
      </c>
      <c r="G1858">
        <v>48215</v>
      </c>
      <c r="H1858">
        <f>VLOOKUP($G1858,county_facts!$A:$BB,4,FALSE)</f>
        <v>831073</v>
      </c>
      <c r="I1858">
        <f>VLOOKUP($G1858,county_facts!$A:$BB,5,FALSE)</f>
        <v>774773</v>
      </c>
      <c r="J1858">
        <f>VLOOKUP($G1858,county_facts!$A:$BB,6,FALSE)</f>
        <v>7.3</v>
      </c>
      <c r="K1858">
        <f>VLOOKUP($G1858,county_facts!$A:$BB,7,FALSE)</f>
        <v>774769</v>
      </c>
      <c r="L1858">
        <f>VLOOKUP($G1858,county_facts!$A:$BB,8,FALSE)</f>
        <v>9.6999999999999993</v>
      </c>
      <c r="M1858">
        <f>VLOOKUP($G1858,county_facts!$A:$BB,9,FALSE)</f>
        <v>33.6</v>
      </c>
      <c r="N1858">
        <f>VLOOKUP($G1858,county_facts!$A:$BB,10,FALSE)</f>
        <v>10.4</v>
      </c>
      <c r="O1858">
        <f>VLOOKUP($G1858,county_facts!$A:$BB,11,FALSE)</f>
        <v>51.2</v>
      </c>
      <c r="P1858">
        <f>VLOOKUP($G1858,county_facts!$A:$BB,12,FALSE)</f>
        <v>97</v>
      </c>
      <c r="Q1858">
        <f>VLOOKUP($G1858,county_facts!$A:$BB,13,FALSE)</f>
        <v>0.9</v>
      </c>
      <c r="R1858">
        <f>VLOOKUP($G1858,county_facts!$A:$BB,14,FALSE)</f>
        <v>0.5</v>
      </c>
      <c r="S1858">
        <f>VLOOKUP($G1858,county_facts!$A:$BB,15,FALSE)</f>
        <v>1.1000000000000001</v>
      </c>
      <c r="T1858">
        <f>VLOOKUP($G1858,county_facts!$A:$BB,16,FALSE)</f>
        <v>0</v>
      </c>
      <c r="U1858">
        <f>VLOOKUP($G1858,county_facts!$A:$BB,17,FALSE)</f>
        <v>0.4</v>
      </c>
      <c r="V1858">
        <f>VLOOKUP($G1858,county_facts!$A:$BB,18,FALSE)</f>
        <v>91.2</v>
      </c>
      <c r="W1858">
        <f>VLOOKUP($G1858,county_facts!$A:$BB,19,FALSE)</f>
        <v>7.1</v>
      </c>
      <c r="X1858">
        <f>VLOOKUP($G1858,county_facts!$A:$BB,20,FALSE)</f>
        <v>87.2</v>
      </c>
      <c r="Y1858">
        <f>VLOOKUP($G1858,county_facts!$A:$BB,21,FALSE)</f>
        <v>29.3</v>
      </c>
      <c r="Z1858">
        <f>VLOOKUP($G1858,county_facts!$A:$BB,22,FALSE)</f>
        <v>84.9</v>
      </c>
      <c r="AA1858">
        <f>VLOOKUP($G1858,county_facts!$A:$BB,23,FALSE)</f>
        <v>61.8</v>
      </c>
      <c r="AB1858">
        <f>VLOOKUP($G1858,county_facts!$A:$BB,24,FALSE)</f>
        <v>15.9</v>
      </c>
      <c r="AC1858">
        <f>VLOOKUP($G1858,county_facts!$A:$BB,25,FALSE)</f>
        <v>23155</v>
      </c>
      <c r="AD1858">
        <f>VLOOKUP($G1858,county_facts!$A:$BB,26,FALSE)</f>
        <v>21.6</v>
      </c>
      <c r="AE1858">
        <f>VLOOKUP($G1858,county_facts!$A:$BB,27,FALSE)</f>
        <v>261184</v>
      </c>
      <c r="AF1858">
        <f>VLOOKUP($G1858,county_facts!$A:$BB,28,FALSE)</f>
        <v>68.400000000000006</v>
      </c>
      <c r="AG1858">
        <f>VLOOKUP($G1858,county_facts!$A:$BB,29,FALSE)</f>
        <v>16.3</v>
      </c>
      <c r="AH1858">
        <f>VLOOKUP($G1858,county_facts!$A:$BB,30,FALSE)</f>
        <v>78100</v>
      </c>
      <c r="AI1858">
        <f>VLOOKUP($G1858,county_facts!$A:$BB,31,FALSE)</f>
        <v>217691</v>
      </c>
      <c r="AJ1858">
        <f>VLOOKUP($G1858,county_facts!$A:$BB,32,FALSE)</f>
        <v>3.6</v>
      </c>
      <c r="AK1858">
        <f>VLOOKUP($G1858,county_facts!$A:$BB,33,FALSE)</f>
        <v>14222</v>
      </c>
      <c r="AL1858">
        <f>VLOOKUP($G1858,county_facts!$A:$BB,34,FALSE)</f>
        <v>34146</v>
      </c>
      <c r="AM1858">
        <f>VLOOKUP($G1858,county_facts!$A:$BB,35,FALSE)</f>
        <v>34.799999999999997</v>
      </c>
      <c r="AN1858">
        <f>VLOOKUP($G1858,county_facts!$A:$BB,36,FALSE)</f>
        <v>11678</v>
      </c>
      <c r="AO1858">
        <f>VLOOKUP($G1858,county_facts!$A:$BB,37,FALSE)</f>
        <v>178553</v>
      </c>
      <c r="AP1858">
        <f>VLOOKUP($G1858,county_facts!$A:$BB,38,FALSE)</f>
        <v>1.9</v>
      </c>
      <c r="AQ1858">
        <f>VLOOKUP($G1858,county_facts!$A:$BB,39,FALSE)</f>
        <v>66167</v>
      </c>
      <c r="AR1858">
        <f>VLOOKUP($G1858,county_facts!$A:$BB,40,FALSE)</f>
        <v>65497</v>
      </c>
      <c r="AS1858">
        <f>VLOOKUP($G1858,county_facts!$A:$BB,41,FALSE)</f>
        <v>0</v>
      </c>
      <c r="AT1858">
        <f>VLOOKUP($G1858,county_facts!$A:$BB,42,FALSE)</f>
        <v>1.1000000000000001</v>
      </c>
      <c r="AU1858">
        <f>VLOOKUP($G1858,county_facts!$A:$BB,43,FALSE)</f>
        <v>1.8</v>
      </c>
      <c r="AV1858">
        <f>VLOOKUP($G1858,county_facts!$A:$BB,44,FALSE)</f>
        <v>0</v>
      </c>
      <c r="AW1858">
        <f>VLOOKUP($G1858,county_facts!$A:$BB,45,FALSE)</f>
        <v>68.8</v>
      </c>
      <c r="AX1858">
        <f>VLOOKUP($G1858,county_facts!$A:$BB,46,FALSE)</f>
        <v>30.6</v>
      </c>
      <c r="AY1858">
        <f>VLOOKUP($G1858,county_facts!$A:$BB,47,FALSE)</f>
        <v>1503200</v>
      </c>
      <c r="AZ1858">
        <f>VLOOKUP($G1858,county_facts!$A:$BB,48,FALSE)</f>
        <v>4301122</v>
      </c>
      <c r="BA1858">
        <f>VLOOKUP($G1858,county_facts!$A:$BB,49,FALSE)</f>
        <v>7898809</v>
      </c>
      <c r="BB1858">
        <f>VLOOKUP($G1858,county_facts!$A:$BB,50,FALSE)</f>
        <v>11254</v>
      </c>
      <c r="BC1858">
        <f>VLOOKUP($G1858,county_facts!$A:$BB,51,FALSE)</f>
        <v>757984</v>
      </c>
      <c r="BD1858">
        <f>VLOOKUP($G1858,county_facts!$A:$BB,52,FALSE)</f>
        <v>3473</v>
      </c>
      <c r="BE1858">
        <f>VLOOKUP($G1858,county_facts!$A:$BB,53,FALSE)</f>
        <v>1570.87</v>
      </c>
      <c r="BF1858">
        <f>VLOOKUP($G1858,county_facts!$A:$BB,54,FALSE)</f>
        <v>493.2</v>
      </c>
    </row>
    <row r="1859" spans="1:58" x14ac:dyDescent="0.3">
      <c r="A1859" t="s">
        <v>6</v>
      </c>
      <c r="B1859" t="s">
        <v>736</v>
      </c>
      <c r="C1859">
        <v>15744</v>
      </c>
      <c r="D1859" t="s">
        <v>622</v>
      </c>
      <c r="E1859">
        <v>32304</v>
      </c>
      <c r="F1859">
        <v>0.48736998500000001</v>
      </c>
      <c r="G1859">
        <v>48215</v>
      </c>
      <c r="H1859">
        <f>VLOOKUP($G1859,county_facts!$A:$BB,4,FALSE)</f>
        <v>831073</v>
      </c>
      <c r="I1859">
        <f>VLOOKUP($G1859,county_facts!$A:$BB,5,FALSE)</f>
        <v>774773</v>
      </c>
      <c r="J1859">
        <f>VLOOKUP($G1859,county_facts!$A:$BB,6,FALSE)</f>
        <v>7.3</v>
      </c>
      <c r="K1859">
        <f>VLOOKUP($G1859,county_facts!$A:$BB,7,FALSE)</f>
        <v>774769</v>
      </c>
      <c r="L1859">
        <f>VLOOKUP($G1859,county_facts!$A:$BB,8,FALSE)</f>
        <v>9.6999999999999993</v>
      </c>
      <c r="M1859">
        <f>VLOOKUP($G1859,county_facts!$A:$BB,9,FALSE)</f>
        <v>33.6</v>
      </c>
      <c r="N1859">
        <f>VLOOKUP($G1859,county_facts!$A:$BB,10,FALSE)</f>
        <v>10.4</v>
      </c>
      <c r="O1859">
        <f>VLOOKUP($G1859,county_facts!$A:$BB,11,FALSE)</f>
        <v>51.2</v>
      </c>
      <c r="P1859">
        <f>VLOOKUP($G1859,county_facts!$A:$BB,12,FALSE)</f>
        <v>97</v>
      </c>
      <c r="Q1859">
        <f>VLOOKUP($G1859,county_facts!$A:$BB,13,FALSE)</f>
        <v>0.9</v>
      </c>
      <c r="R1859">
        <f>VLOOKUP($G1859,county_facts!$A:$BB,14,FALSE)</f>
        <v>0.5</v>
      </c>
      <c r="S1859">
        <f>VLOOKUP($G1859,county_facts!$A:$BB,15,FALSE)</f>
        <v>1.1000000000000001</v>
      </c>
      <c r="T1859">
        <f>VLOOKUP($G1859,county_facts!$A:$BB,16,FALSE)</f>
        <v>0</v>
      </c>
      <c r="U1859">
        <f>VLOOKUP($G1859,county_facts!$A:$BB,17,FALSE)</f>
        <v>0.4</v>
      </c>
      <c r="V1859">
        <f>VLOOKUP($G1859,county_facts!$A:$BB,18,FALSE)</f>
        <v>91.2</v>
      </c>
      <c r="W1859">
        <f>VLOOKUP($G1859,county_facts!$A:$BB,19,FALSE)</f>
        <v>7.1</v>
      </c>
      <c r="X1859">
        <f>VLOOKUP($G1859,county_facts!$A:$BB,20,FALSE)</f>
        <v>87.2</v>
      </c>
      <c r="Y1859">
        <f>VLOOKUP($G1859,county_facts!$A:$BB,21,FALSE)</f>
        <v>29.3</v>
      </c>
      <c r="Z1859">
        <f>VLOOKUP($G1859,county_facts!$A:$BB,22,FALSE)</f>
        <v>84.9</v>
      </c>
      <c r="AA1859">
        <f>VLOOKUP($G1859,county_facts!$A:$BB,23,FALSE)</f>
        <v>61.8</v>
      </c>
      <c r="AB1859">
        <f>VLOOKUP($G1859,county_facts!$A:$BB,24,FALSE)</f>
        <v>15.9</v>
      </c>
      <c r="AC1859">
        <f>VLOOKUP($G1859,county_facts!$A:$BB,25,FALSE)</f>
        <v>23155</v>
      </c>
      <c r="AD1859">
        <f>VLOOKUP($G1859,county_facts!$A:$BB,26,FALSE)</f>
        <v>21.6</v>
      </c>
      <c r="AE1859">
        <f>VLOOKUP($G1859,county_facts!$A:$BB,27,FALSE)</f>
        <v>261184</v>
      </c>
      <c r="AF1859">
        <f>VLOOKUP($G1859,county_facts!$A:$BB,28,FALSE)</f>
        <v>68.400000000000006</v>
      </c>
      <c r="AG1859">
        <f>VLOOKUP($G1859,county_facts!$A:$BB,29,FALSE)</f>
        <v>16.3</v>
      </c>
      <c r="AH1859">
        <f>VLOOKUP($G1859,county_facts!$A:$BB,30,FALSE)</f>
        <v>78100</v>
      </c>
      <c r="AI1859">
        <f>VLOOKUP($G1859,county_facts!$A:$BB,31,FALSE)</f>
        <v>217691</v>
      </c>
      <c r="AJ1859">
        <f>VLOOKUP($G1859,county_facts!$A:$BB,32,FALSE)</f>
        <v>3.6</v>
      </c>
      <c r="AK1859">
        <f>VLOOKUP($G1859,county_facts!$A:$BB,33,FALSE)</f>
        <v>14222</v>
      </c>
      <c r="AL1859">
        <f>VLOOKUP($G1859,county_facts!$A:$BB,34,FALSE)</f>
        <v>34146</v>
      </c>
      <c r="AM1859">
        <f>VLOOKUP($G1859,county_facts!$A:$BB,35,FALSE)</f>
        <v>34.799999999999997</v>
      </c>
      <c r="AN1859">
        <f>VLOOKUP($G1859,county_facts!$A:$BB,36,FALSE)</f>
        <v>11678</v>
      </c>
      <c r="AO1859">
        <f>VLOOKUP($G1859,county_facts!$A:$BB,37,FALSE)</f>
        <v>178553</v>
      </c>
      <c r="AP1859">
        <f>VLOOKUP($G1859,county_facts!$A:$BB,38,FALSE)</f>
        <v>1.9</v>
      </c>
      <c r="AQ1859">
        <f>VLOOKUP($G1859,county_facts!$A:$BB,39,FALSE)</f>
        <v>66167</v>
      </c>
      <c r="AR1859">
        <f>VLOOKUP($G1859,county_facts!$A:$BB,40,FALSE)</f>
        <v>65497</v>
      </c>
      <c r="AS1859">
        <f>VLOOKUP($G1859,county_facts!$A:$BB,41,FALSE)</f>
        <v>0</v>
      </c>
      <c r="AT1859">
        <f>VLOOKUP($G1859,county_facts!$A:$BB,42,FALSE)</f>
        <v>1.1000000000000001</v>
      </c>
      <c r="AU1859">
        <f>VLOOKUP($G1859,county_facts!$A:$BB,43,FALSE)</f>
        <v>1.8</v>
      </c>
      <c r="AV1859">
        <f>VLOOKUP($G1859,county_facts!$A:$BB,44,FALSE)</f>
        <v>0</v>
      </c>
      <c r="AW1859">
        <f>VLOOKUP($G1859,county_facts!$A:$BB,45,FALSE)</f>
        <v>68.8</v>
      </c>
      <c r="AX1859">
        <f>VLOOKUP($G1859,county_facts!$A:$BB,46,FALSE)</f>
        <v>30.6</v>
      </c>
      <c r="AY1859">
        <f>VLOOKUP($G1859,county_facts!$A:$BB,47,FALSE)</f>
        <v>1503200</v>
      </c>
      <c r="AZ1859">
        <f>VLOOKUP($G1859,county_facts!$A:$BB,48,FALSE)</f>
        <v>4301122</v>
      </c>
      <c r="BA1859">
        <f>VLOOKUP($G1859,county_facts!$A:$BB,49,FALSE)</f>
        <v>7898809</v>
      </c>
      <c r="BB1859">
        <f>VLOOKUP($G1859,county_facts!$A:$BB,50,FALSE)</f>
        <v>11254</v>
      </c>
      <c r="BC1859">
        <f>VLOOKUP($G1859,county_facts!$A:$BB,51,FALSE)</f>
        <v>757984</v>
      </c>
      <c r="BD1859">
        <f>VLOOKUP($G1859,county_facts!$A:$BB,52,FALSE)</f>
        <v>3473</v>
      </c>
      <c r="BE1859">
        <f>VLOOKUP($G1859,county_facts!$A:$BB,53,FALSE)</f>
        <v>1570.87</v>
      </c>
      <c r="BF1859">
        <f>VLOOKUP($G1859,county_facts!$A:$BB,54,FALSE)</f>
        <v>493.2</v>
      </c>
    </row>
    <row r="1860" spans="1:58" x14ac:dyDescent="0.3">
      <c r="A1860" t="s">
        <v>6</v>
      </c>
      <c r="B1860" t="s">
        <v>440</v>
      </c>
      <c r="C1860">
        <v>1378</v>
      </c>
      <c r="D1860" t="s">
        <v>622</v>
      </c>
      <c r="E1860">
        <v>1967</v>
      </c>
      <c r="F1860">
        <v>0.70055922699999995</v>
      </c>
      <c r="G1860">
        <v>48213</v>
      </c>
      <c r="H1860">
        <f>VLOOKUP($G1860,county_facts!$A:$BB,4,FALSE)</f>
        <v>79290</v>
      </c>
      <c r="I1860">
        <f>VLOOKUP($G1860,county_facts!$A:$BB,5,FALSE)</f>
        <v>78536</v>
      </c>
      <c r="J1860">
        <f>VLOOKUP($G1860,county_facts!$A:$BB,6,FALSE)</f>
        <v>1</v>
      </c>
      <c r="K1860">
        <f>VLOOKUP($G1860,county_facts!$A:$BB,7,FALSE)</f>
        <v>78532</v>
      </c>
      <c r="L1860">
        <f>VLOOKUP($G1860,county_facts!$A:$BB,8,FALSE)</f>
        <v>5.5</v>
      </c>
      <c r="M1860">
        <f>VLOOKUP($G1860,county_facts!$A:$BB,9,FALSE)</f>
        <v>22</v>
      </c>
      <c r="N1860">
        <f>VLOOKUP($G1860,county_facts!$A:$BB,10,FALSE)</f>
        <v>20.8</v>
      </c>
      <c r="O1860">
        <f>VLOOKUP($G1860,county_facts!$A:$BB,11,FALSE)</f>
        <v>51.2</v>
      </c>
      <c r="P1860">
        <f>VLOOKUP($G1860,county_facts!$A:$BB,12,FALSE)</f>
        <v>90.1</v>
      </c>
      <c r="Q1860">
        <f>VLOOKUP($G1860,county_facts!$A:$BB,13,FALSE)</f>
        <v>6.7</v>
      </c>
      <c r="R1860">
        <f>VLOOKUP($G1860,county_facts!$A:$BB,14,FALSE)</f>
        <v>0.8</v>
      </c>
      <c r="S1860">
        <f>VLOOKUP($G1860,county_facts!$A:$BB,15,FALSE)</f>
        <v>0.7</v>
      </c>
      <c r="T1860">
        <f>VLOOKUP($G1860,county_facts!$A:$BB,16,FALSE)</f>
        <v>0.1</v>
      </c>
      <c r="U1860">
        <f>VLOOKUP($G1860,county_facts!$A:$BB,17,FALSE)</f>
        <v>1.7</v>
      </c>
      <c r="V1860">
        <f>VLOOKUP($G1860,county_facts!$A:$BB,18,FALSE)</f>
        <v>12</v>
      </c>
      <c r="W1860">
        <f>VLOOKUP($G1860,county_facts!$A:$BB,19,FALSE)</f>
        <v>79.099999999999994</v>
      </c>
      <c r="X1860">
        <f>VLOOKUP($G1860,county_facts!$A:$BB,20,FALSE)</f>
        <v>84.6</v>
      </c>
      <c r="Y1860">
        <f>VLOOKUP($G1860,county_facts!$A:$BB,21,FALSE)</f>
        <v>5.8</v>
      </c>
      <c r="Z1860">
        <f>VLOOKUP($G1860,county_facts!$A:$BB,22,FALSE)</f>
        <v>8.8000000000000007</v>
      </c>
      <c r="AA1860">
        <f>VLOOKUP($G1860,county_facts!$A:$BB,23,FALSE)</f>
        <v>80.7</v>
      </c>
      <c r="AB1860">
        <f>VLOOKUP($G1860,county_facts!$A:$BB,24,FALSE)</f>
        <v>14.4</v>
      </c>
      <c r="AC1860">
        <f>VLOOKUP($G1860,county_facts!$A:$BB,25,FALSE)</f>
        <v>7497</v>
      </c>
      <c r="AD1860">
        <f>VLOOKUP($G1860,county_facts!$A:$BB,26,FALSE)</f>
        <v>29.2</v>
      </c>
      <c r="AE1860">
        <f>VLOOKUP($G1860,county_facts!$A:$BB,27,FALSE)</f>
        <v>39973</v>
      </c>
      <c r="AF1860">
        <f>VLOOKUP($G1860,county_facts!$A:$BB,28,FALSE)</f>
        <v>74.8</v>
      </c>
      <c r="AG1860">
        <f>VLOOKUP($G1860,county_facts!$A:$BB,29,FALSE)</f>
        <v>6.6</v>
      </c>
      <c r="AH1860">
        <f>VLOOKUP($G1860,county_facts!$A:$BB,30,FALSE)</f>
        <v>87800</v>
      </c>
      <c r="AI1860">
        <f>VLOOKUP($G1860,county_facts!$A:$BB,31,FALSE)</f>
        <v>29732</v>
      </c>
      <c r="AJ1860">
        <f>VLOOKUP($G1860,county_facts!$A:$BB,32,FALSE)</f>
        <v>2.6</v>
      </c>
      <c r="AK1860">
        <f>VLOOKUP($G1860,county_facts!$A:$BB,33,FALSE)</f>
        <v>21995</v>
      </c>
      <c r="AL1860">
        <f>VLOOKUP($G1860,county_facts!$A:$BB,34,FALSE)</f>
        <v>40900</v>
      </c>
      <c r="AM1860">
        <f>VLOOKUP($G1860,county_facts!$A:$BB,35,FALSE)</f>
        <v>18.899999999999999</v>
      </c>
      <c r="AN1860">
        <f>VLOOKUP($G1860,county_facts!$A:$BB,36,FALSE)</f>
        <v>1274</v>
      </c>
      <c r="AO1860">
        <f>VLOOKUP($G1860,county_facts!$A:$BB,37,FALSE)</f>
        <v>12921</v>
      </c>
      <c r="AP1860">
        <f>VLOOKUP($G1860,county_facts!$A:$BB,38,FALSE)</f>
        <v>1.6</v>
      </c>
      <c r="AQ1860">
        <f>VLOOKUP($G1860,county_facts!$A:$BB,39,FALSE)</f>
        <v>6009</v>
      </c>
      <c r="AR1860">
        <f>VLOOKUP($G1860,county_facts!$A:$BB,40,FALSE)</f>
        <v>6660</v>
      </c>
      <c r="AS1860">
        <f>VLOOKUP($G1860,county_facts!$A:$BB,41,FALSE)</f>
        <v>0</v>
      </c>
      <c r="AT1860">
        <f>VLOOKUP($G1860,county_facts!$A:$BB,42,FALSE)</f>
        <v>0</v>
      </c>
      <c r="AU1860">
        <f>VLOOKUP($G1860,county_facts!$A:$BB,43,FALSE)</f>
        <v>0</v>
      </c>
      <c r="AV1860">
        <f>VLOOKUP($G1860,county_facts!$A:$BB,44,FALSE)</f>
        <v>0</v>
      </c>
      <c r="AW1860">
        <f>VLOOKUP($G1860,county_facts!$A:$BB,45,FALSE)</f>
        <v>0</v>
      </c>
      <c r="AX1860">
        <f>VLOOKUP($G1860,county_facts!$A:$BB,46,FALSE)</f>
        <v>0</v>
      </c>
      <c r="AY1860">
        <f>VLOOKUP($G1860,county_facts!$A:$BB,47,FALSE)</f>
        <v>201948</v>
      </c>
      <c r="AZ1860">
        <f>VLOOKUP($G1860,county_facts!$A:$BB,48,FALSE)</f>
        <v>0</v>
      </c>
      <c r="BA1860">
        <f>VLOOKUP($G1860,county_facts!$A:$BB,49,FALSE)</f>
        <v>657384</v>
      </c>
      <c r="BB1860">
        <f>VLOOKUP($G1860,county_facts!$A:$BB,50,FALSE)</f>
        <v>8341</v>
      </c>
      <c r="BC1860">
        <f>VLOOKUP($G1860,county_facts!$A:$BB,51,FALSE)</f>
        <v>63108</v>
      </c>
      <c r="BD1860">
        <f>VLOOKUP($G1860,county_facts!$A:$BB,52,FALSE)</f>
        <v>68</v>
      </c>
      <c r="BE1860">
        <f>VLOOKUP($G1860,county_facts!$A:$BB,53,FALSE)</f>
        <v>873.75</v>
      </c>
      <c r="BF1860">
        <f>VLOOKUP($G1860,county_facts!$A:$BB,54,FALSE)</f>
        <v>89.9</v>
      </c>
    </row>
    <row r="1861" spans="1:58" x14ac:dyDescent="0.3">
      <c r="A1861" t="s">
        <v>9</v>
      </c>
      <c r="B1861" t="s">
        <v>440</v>
      </c>
      <c r="C1861">
        <v>589</v>
      </c>
      <c r="D1861" t="s">
        <v>622</v>
      </c>
      <c r="E1861">
        <v>1967</v>
      </c>
      <c r="F1861">
        <v>0.29944077299999999</v>
      </c>
      <c r="G1861">
        <v>48213</v>
      </c>
      <c r="H1861">
        <f>VLOOKUP($G1861,county_facts!$A:$BB,4,FALSE)</f>
        <v>79290</v>
      </c>
      <c r="I1861">
        <f>VLOOKUP($G1861,county_facts!$A:$BB,5,FALSE)</f>
        <v>78536</v>
      </c>
      <c r="J1861">
        <f>VLOOKUP($G1861,county_facts!$A:$BB,6,FALSE)</f>
        <v>1</v>
      </c>
      <c r="K1861">
        <f>VLOOKUP($G1861,county_facts!$A:$BB,7,FALSE)</f>
        <v>78532</v>
      </c>
      <c r="L1861">
        <f>VLOOKUP($G1861,county_facts!$A:$BB,8,FALSE)</f>
        <v>5.5</v>
      </c>
      <c r="M1861">
        <f>VLOOKUP($G1861,county_facts!$A:$BB,9,FALSE)</f>
        <v>22</v>
      </c>
      <c r="N1861">
        <f>VLOOKUP($G1861,county_facts!$A:$BB,10,FALSE)</f>
        <v>20.8</v>
      </c>
      <c r="O1861">
        <f>VLOOKUP($G1861,county_facts!$A:$BB,11,FALSE)</f>
        <v>51.2</v>
      </c>
      <c r="P1861">
        <f>VLOOKUP($G1861,county_facts!$A:$BB,12,FALSE)</f>
        <v>90.1</v>
      </c>
      <c r="Q1861">
        <f>VLOOKUP($G1861,county_facts!$A:$BB,13,FALSE)</f>
        <v>6.7</v>
      </c>
      <c r="R1861">
        <f>VLOOKUP($G1861,county_facts!$A:$BB,14,FALSE)</f>
        <v>0.8</v>
      </c>
      <c r="S1861">
        <f>VLOOKUP($G1861,county_facts!$A:$BB,15,FALSE)</f>
        <v>0.7</v>
      </c>
      <c r="T1861">
        <f>VLOOKUP($G1861,county_facts!$A:$BB,16,FALSE)</f>
        <v>0.1</v>
      </c>
      <c r="U1861">
        <f>VLOOKUP($G1861,county_facts!$A:$BB,17,FALSE)</f>
        <v>1.7</v>
      </c>
      <c r="V1861">
        <f>VLOOKUP($G1861,county_facts!$A:$BB,18,FALSE)</f>
        <v>12</v>
      </c>
      <c r="W1861">
        <f>VLOOKUP($G1861,county_facts!$A:$BB,19,FALSE)</f>
        <v>79.099999999999994</v>
      </c>
      <c r="X1861">
        <f>VLOOKUP($G1861,county_facts!$A:$BB,20,FALSE)</f>
        <v>84.6</v>
      </c>
      <c r="Y1861">
        <f>VLOOKUP($G1861,county_facts!$A:$BB,21,FALSE)</f>
        <v>5.8</v>
      </c>
      <c r="Z1861">
        <f>VLOOKUP($G1861,county_facts!$A:$BB,22,FALSE)</f>
        <v>8.8000000000000007</v>
      </c>
      <c r="AA1861">
        <f>VLOOKUP($G1861,county_facts!$A:$BB,23,FALSE)</f>
        <v>80.7</v>
      </c>
      <c r="AB1861">
        <f>VLOOKUP($G1861,county_facts!$A:$BB,24,FALSE)</f>
        <v>14.4</v>
      </c>
      <c r="AC1861">
        <f>VLOOKUP($G1861,county_facts!$A:$BB,25,FALSE)</f>
        <v>7497</v>
      </c>
      <c r="AD1861">
        <f>VLOOKUP($G1861,county_facts!$A:$BB,26,FALSE)</f>
        <v>29.2</v>
      </c>
      <c r="AE1861">
        <f>VLOOKUP($G1861,county_facts!$A:$BB,27,FALSE)</f>
        <v>39973</v>
      </c>
      <c r="AF1861">
        <f>VLOOKUP($G1861,county_facts!$A:$BB,28,FALSE)</f>
        <v>74.8</v>
      </c>
      <c r="AG1861">
        <f>VLOOKUP($G1861,county_facts!$A:$BB,29,FALSE)</f>
        <v>6.6</v>
      </c>
      <c r="AH1861">
        <f>VLOOKUP($G1861,county_facts!$A:$BB,30,FALSE)</f>
        <v>87800</v>
      </c>
      <c r="AI1861">
        <f>VLOOKUP($G1861,county_facts!$A:$BB,31,FALSE)</f>
        <v>29732</v>
      </c>
      <c r="AJ1861">
        <f>VLOOKUP($G1861,county_facts!$A:$BB,32,FALSE)</f>
        <v>2.6</v>
      </c>
      <c r="AK1861">
        <f>VLOOKUP($G1861,county_facts!$A:$BB,33,FALSE)</f>
        <v>21995</v>
      </c>
      <c r="AL1861">
        <f>VLOOKUP($G1861,county_facts!$A:$BB,34,FALSE)</f>
        <v>40900</v>
      </c>
      <c r="AM1861">
        <f>VLOOKUP($G1861,county_facts!$A:$BB,35,FALSE)</f>
        <v>18.899999999999999</v>
      </c>
      <c r="AN1861">
        <f>VLOOKUP($G1861,county_facts!$A:$BB,36,FALSE)</f>
        <v>1274</v>
      </c>
      <c r="AO1861">
        <f>VLOOKUP($G1861,county_facts!$A:$BB,37,FALSE)</f>
        <v>12921</v>
      </c>
      <c r="AP1861">
        <f>VLOOKUP($G1861,county_facts!$A:$BB,38,FALSE)</f>
        <v>1.6</v>
      </c>
      <c r="AQ1861">
        <f>VLOOKUP($G1861,county_facts!$A:$BB,39,FALSE)</f>
        <v>6009</v>
      </c>
      <c r="AR1861">
        <f>VLOOKUP($G1861,county_facts!$A:$BB,40,FALSE)</f>
        <v>6660</v>
      </c>
      <c r="AS1861">
        <f>VLOOKUP($G1861,county_facts!$A:$BB,41,FALSE)</f>
        <v>0</v>
      </c>
      <c r="AT1861">
        <f>VLOOKUP($G1861,county_facts!$A:$BB,42,FALSE)</f>
        <v>0</v>
      </c>
      <c r="AU1861">
        <f>VLOOKUP($G1861,county_facts!$A:$BB,43,FALSE)</f>
        <v>0</v>
      </c>
      <c r="AV1861">
        <f>VLOOKUP($G1861,county_facts!$A:$BB,44,FALSE)</f>
        <v>0</v>
      </c>
      <c r="AW1861">
        <f>VLOOKUP($G1861,county_facts!$A:$BB,45,FALSE)</f>
        <v>0</v>
      </c>
      <c r="AX1861">
        <f>VLOOKUP($G1861,county_facts!$A:$BB,46,FALSE)</f>
        <v>0</v>
      </c>
      <c r="AY1861">
        <f>VLOOKUP($G1861,county_facts!$A:$BB,47,FALSE)</f>
        <v>201948</v>
      </c>
      <c r="AZ1861">
        <f>VLOOKUP($G1861,county_facts!$A:$BB,48,FALSE)</f>
        <v>0</v>
      </c>
      <c r="BA1861">
        <f>VLOOKUP($G1861,county_facts!$A:$BB,49,FALSE)</f>
        <v>657384</v>
      </c>
      <c r="BB1861">
        <f>VLOOKUP($G1861,county_facts!$A:$BB,50,FALSE)</f>
        <v>8341</v>
      </c>
      <c r="BC1861">
        <f>VLOOKUP($G1861,county_facts!$A:$BB,51,FALSE)</f>
        <v>63108</v>
      </c>
      <c r="BD1861">
        <f>VLOOKUP($G1861,county_facts!$A:$BB,52,FALSE)</f>
        <v>68</v>
      </c>
      <c r="BE1861">
        <f>VLOOKUP($G1861,county_facts!$A:$BB,53,FALSE)</f>
        <v>873.75</v>
      </c>
      <c r="BF1861">
        <f>VLOOKUP($G1861,county_facts!$A:$BB,54,FALSE)</f>
        <v>89.9</v>
      </c>
    </row>
    <row r="1862" spans="1:58" x14ac:dyDescent="0.3">
      <c r="A1862" t="s">
        <v>6</v>
      </c>
      <c r="B1862" t="s">
        <v>737</v>
      </c>
      <c r="C1862">
        <v>39</v>
      </c>
      <c r="D1862" t="s">
        <v>622</v>
      </c>
      <c r="E1862">
        <v>47</v>
      </c>
      <c r="F1862">
        <v>0.82978723399999998</v>
      </c>
      <c r="G1862">
        <v>48211</v>
      </c>
      <c r="H1862">
        <f>VLOOKUP($G1862,county_facts!$A:$BB,4,FALSE)</f>
        <v>4180</v>
      </c>
      <c r="I1862">
        <f>VLOOKUP($G1862,county_facts!$A:$BB,5,FALSE)</f>
        <v>3807</v>
      </c>
      <c r="J1862">
        <f>VLOOKUP($G1862,county_facts!$A:$BB,6,FALSE)</f>
        <v>9.8000000000000007</v>
      </c>
      <c r="K1862">
        <f>VLOOKUP($G1862,county_facts!$A:$BB,7,FALSE)</f>
        <v>3807</v>
      </c>
      <c r="L1862">
        <f>VLOOKUP($G1862,county_facts!$A:$BB,8,FALSE)</f>
        <v>8.6999999999999993</v>
      </c>
      <c r="M1862">
        <f>VLOOKUP($G1862,county_facts!$A:$BB,9,FALSE)</f>
        <v>31.6</v>
      </c>
      <c r="N1862">
        <f>VLOOKUP($G1862,county_facts!$A:$BB,10,FALSE)</f>
        <v>12.5</v>
      </c>
      <c r="O1862">
        <f>VLOOKUP($G1862,county_facts!$A:$BB,11,FALSE)</f>
        <v>49.2</v>
      </c>
      <c r="P1862">
        <f>VLOOKUP($G1862,county_facts!$A:$BB,12,FALSE)</f>
        <v>96.3</v>
      </c>
      <c r="Q1862">
        <f>VLOOKUP($G1862,county_facts!$A:$BB,13,FALSE)</f>
        <v>0.7</v>
      </c>
      <c r="R1862">
        <f>VLOOKUP($G1862,county_facts!$A:$BB,14,FALSE)</f>
        <v>1.2</v>
      </c>
      <c r="S1862">
        <f>VLOOKUP($G1862,county_facts!$A:$BB,15,FALSE)</f>
        <v>0.8</v>
      </c>
      <c r="T1862">
        <f>VLOOKUP($G1862,county_facts!$A:$BB,16,FALSE)</f>
        <v>0.1</v>
      </c>
      <c r="U1862">
        <f>VLOOKUP($G1862,county_facts!$A:$BB,17,FALSE)</f>
        <v>0.9</v>
      </c>
      <c r="V1862">
        <f>VLOOKUP($G1862,county_facts!$A:$BB,18,FALSE)</f>
        <v>32.299999999999997</v>
      </c>
      <c r="W1862">
        <f>VLOOKUP($G1862,county_facts!$A:$BB,19,FALSE)</f>
        <v>65</v>
      </c>
      <c r="X1862">
        <f>VLOOKUP($G1862,county_facts!$A:$BB,20,FALSE)</f>
        <v>90</v>
      </c>
      <c r="Y1862">
        <f>VLOOKUP($G1862,county_facts!$A:$BB,21,FALSE)</f>
        <v>11.9</v>
      </c>
      <c r="Z1862">
        <f>VLOOKUP($G1862,county_facts!$A:$BB,22,FALSE)</f>
        <v>23.3</v>
      </c>
      <c r="AA1862">
        <f>VLOOKUP($G1862,county_facts!$A:$BB,23,FALSE)</f>
        <v>79.3</v>
      </c>
      <c r="AB1862">
        <f>VLOOKUP($G1862,county_facts!$A:$BB,24,FALSE)</f>
        <v>19.600000000000001</v>
      </c>
      <c r="AC1862">
        <f>VLOOKUP($G1862,county_facts!$A:$BB,25,FALSE)</f>
        <v>213</v>
      </c>
      <c r="AD1862">
        <f>VLOOKUP($G1862,county_facts!$A:$BB,26,FALSE)</f>
        <v>17.2</v>
      </c>
      <c r="AE1862">
        <f>VLOOKUP($G1862,county_facts!$A:$BB,27,FALSE)</f>
        <v>1683</v>
      </c>
      <c r="AF1862">
        <f>VLOOKUP($G1862,county_facts!$A:$BB,28,FALSE)</f>
        <v>74.7</v>
      </c>
      <c r="AG1862">
        <f>VLOOKUP($G1862,county_facts!$A:$BB,29,FALSE)</f>
        <v>5.0999999999999996</v>
      </c>
      <c r="AH1862">
        <f>VLOOKUP($G1862,county_facts!$A:$BB,30,FALSE)</f>
        <v>97800</v>
      </c>
      <c r="AI1862">
        <f>VLOOKUP($G1862,county_facts!$A:$BB,31,FALSE)</f>
        <v>1440</v>
      </c>
      <c r="AJ1862">
        <f>VLOOKUP($G1862,county_facts!$A:$BB,32,FALSE)</f>
        <v>2.71</v>
      </c>
      <c r="AK1862">
        <f>VLOOKUP($G1862,county_facts!$A:$BB,33,FALSE)</f>
        <v>29544</v>
      </c>
      <c r="AL1862">
        <f>VLOOKUP($G1862,county_facts!$A:$BB,34,FALSE)</f>
        <v>56379</v>
      </c>
      <c r="AM1862">
        <f>VLOOKUP($G1862,county_facts!$A:$BB,35,FALSE)</f>
        <v>11.7</v>
      </c>
      <c r="AN1862">
        <f>VLOOKUP($G1862,county_facts!$A:$BB,36,FALSE)</f>
        <v>172</v>
      </c>
      <c r="AO1862">
        <f>VLOOKUP($G1862,county_facts!$A:$BB,37,FALSE)</f>
        <v>1710</v>
      </c>
      <c r="AP1862">
        <f>VLOOKUP($G1862,county_facts!$A:$BB,38,FALSE)</f>
        <v>2.7</v>
      </c>
      <c r="AQ1862">
        <f>VLOOKUP($G1862,county_facts!$A:$BB,39,FALSE)</f>
        <v>380</v>
      </c>
      <c r="AR1862">
        <f>VLOOKUP($G1862,county_facts!$A:$BB,40,FALSE)</f>
        <v>480</v>
      </c>
      <c r="AS1862">
        <f>VLOOKUP($G1862,county_facts!$A:$BB,41,FALSE)</f>
        <v>0</v>
      </c>
      <c r="AT1862">
        <f>VLOOKUP($G1862,county_facts!$A:$BB,42,FALSE)</f>
        <v>0</v>
      </c>
      <c r="AU1862">
        <f>VLOOKUP($G1862,county_facts!$A:$BB,43,FALSE)</f>
        <v>0</v>
      </c>
      <c r="AV1862">
        <f>VLOOKUP($G1862,county_facts!$A:$BB,44,FALSE)</f>
        <v>0</v>
      </c>
      <c r="AW1862">
        <f>VLOOKUP($G1862,county_facts!$A:$BB,45,FALSE)</f>
        <v>0</v>
      </c>
      <c r="AX1862">
        <f>VLOOKUP($G1862,county_facts!$A:$BB,46,FALSE)</f>
        <v>0</v>
      </c>
      <c r="AY1862">
        <f>VLOOKUP($G1862,county_facts!$A:$BB,47,FALSE)</f>
        <v>0</v>
      </c>
      <c r="AZ1862">
        <f>VLOOKUP($G1862,county_facts!$A:$BB,48,FALSE)</f>
        <v>63474</v>
      </c>
      <c r="BA1862">
        <f>VLOOKUP($G1862,county_facts!$A:$BB,49,FALSE)</f>
        <v>39206</v>
      </c>
      <c r="BB1862">
        <f>VLOOKUP($G1862,county_facts!$A:$BB,50,FALSE)</f>
        <v>11855</v>
      </c>
      <c r="BC1862">
        <f>VLOOKUP($G1862,county_facts!$A:$BB,51,FALSE)</f>
        <v>4078</v>
      </c>
      <c r="BD1862">
        <f>VLOOKUP($G1862,county_facts!$A:$BB,52,FALSE)</f>
        <v>6</v>
      </c>
      <c r="BE1862">
        <f>VLOOKUP($G1862,county_facts!$A:$BB,53,FALSE)</f>
        <v>906.29</v>
      </c>
      <c r="BF1862">
        <f>VLOOKUP($G1862,county_facts!$A:$BB,54,FALSE)</f>
        <v>4.2</v>
      </c>
    </row>
    <row r="1863" spans="1:58" x14ac:dyDescent="0.3">
      <c r="A1863" t="s">
        <v>9</v>
      </c>
      <c r="B1863" t="s">
        <v>737</v>
      </c>
      <c r="C1863">
        <v>8</v>
      </c>
      <c r="D1863" t="s">
        <v>622</v>
      </c>
      <c r="E1863">
        <v>47</v>
      </c>
      <c r="F1863">
        <v>0.17021276599999999</v>
      </c>
      <c r="G1863">
        <v>48211</v>
      </c>
      <c r="H1863">
        <f>VLOOKUP($G1863,county_facts!$A:$BB,4,FALSE)</f>
        <v>4180</v>
      </c>
      <c r="I1863">
        <f>VLOOKUP($G1863,county_facts!$A:$BB,5,FALSE)</f>
        <v>3807</v>
      </c>
      <c r="J1863">
        <f>VLOOKUP($G1863,county_facts!$A:$BB,6,FALSE)</f>
        <v>9.8000000000000007</v>
      </c>
      <c r="K1863">
        <f>VLOOKUP($G1863,county_facts!$A:$BB,7,FALSE)</f>
        <v>3807</v>
      </c>
      <c r="L1863">
        <f>VLOOKUP($G1863,county_facts!$A:$BB,8,FALSE)</f>
        <v>8.6999999999999993</v>
      </c>
      <c r="M1863">
        <f>VLOOKUP($G1863,county_facts!$A:$BB,9,FALSE)</f>
        <v>31.6</v>
      </c>
      <c r="N1863">
        <f>VLOOKUP($G1863,county_facts!$A:$BB,10,FALSE)</f>
        <v>12.5</v>
      </c>
      <c r="O1863">
        <f>VLOOKUP($G1863,county_facts!$A:$BB,11,FALSE)</f>
        <v>49.2</v>
      </c>
      <c r="P1863">
        <f>VLOOKUP($G1863,county_facts!$A:$BB,12,FALSE)</f>
        <v>96.3</v>
      </c>
      <c r="Q1863">
        <f>VLOOKUP($G1863,county_facts!$A:$BB,13,FALSE)</f>
        <v>0.7</v>
      </c>
      <c r="R1863">
        <f>VLOOKUP($G1863,county_facts!$A:$BB,14,FALSE)</f>
        <v>1.2</v>
      </c>
      <c r="S1863">
        <f>VLOOKUP($G1863,county_facts!$A:$BB,15,FALSE)</f>
        <v>0.8</v>
      </c>
      <c r="T1863">
        <f>VLOOKUP($G1863,county_facts!$A:$BB,16,FALSE)</f>
        <v>0.1</v>
      </c>
      <c r="U1863">
        <f>VLOOKUP($G1863,county_facts!$A:$BB,17,FALSE)</f>
        <v>0.9</v>
      </c>
      <c r="V1863">
        <f>VLOOKUP($G1863,county_facts!$A:$BB,18,FALSE)</f>
        <v>32.299999999999997</v>
      </c>
      <c r="W1863">
        <f>VLOOKUP($G1863,county_facts!$A:$BB,19,FALSE)</f>
        <v>65</v>
      </c>
      <c r="X1863">
        <f>VLOOKUP($G1863,county_facts!$A:$BB,20,FALSE)</f>
        <v>90</v>
      </c>
      <c r="Y1863">
        <f>VLOOKUP($G1863,county_facts!$A:$BB,21,FALSE)</f>
        <v>11.9</v>
      </c>
      <c r="Z1863">
        <f>VLOOKUP($G1863,county_facts!$A:$BB,22,FALSE)</f>
        <v>23.3</v>
      </c>
      <c r="AA1863">
        <f>VLOOKUP($G1863,county_facts!$A:$BB,23,FALSE)</f>
        <v>79.3</v>
      </c>
      <c r="AB1863">
        <f>VLOOKUP($G1863,county_facts!$A:$BB,24,FALSE)</f>
        <v>19.600000000000001</v>
      </c>
      <c r="AC1863">
        <f>VLOOKUP($G1863,county_facts!$A:$BB,25,FALSE)</f>
        <v>213</v>
      </c>
      <c r="AD1863">
        <f>VLOOKUP($G1863,county_facts!$A:$BB,26,FALSE)</f>
        <v>17.2</v>
      </c>
      <c r="AE1863">
        <f>VLOOKUP($G1863,county_facts!$A:$BB,27,FALSE)</f>
        <v>1683</v>
      </c>
      <c r="AF1863">
        <f>VLOOKUP($G1863,county_facts!$A:$BB,28,FALSE)</f>
        <v>74.7</v>
      </c>
      <c r="AG1863">
        <f>VLOOKUP($G1863,county_facts!$A:$BB,29,FALSE)</f>
        <v>5.0999999999999996</v>
      </c>
      <c r="AH1863">
        <f>VLOOKUP($G1863,county_facts!$A:$BB,30,FALSE)</f>
        <v>97800</v>
      </c>
      <c r="AI1863">
        <f>VLOOKUP($G1863,county_facts!$A:$BB,31,FALSE)</f>
        <v>1440</v>
      </c>
      <c r="AJ1863">
        <f>VLOOKUP($G1863,county_facts!$A:$BB,32,FALSE)</f>
        <v>2.71</v>
      </c>
      <c r="AK1863">
        <f>VLOOKUP($G1863,county_facts!$A:$BB,33,FALSE)</f>
        <v>29544</v>
      </c>
      <c r="AL1863">
        <f>VLOOKUP($G1863,county_facts!$A:$BB,34,FALSE)</f>
        <v>56379</v>
      </c>
      <c r="AM1863">
        <f>VLOOKUP($G1863,county_facts!$A:$BB,35,FALSE)</f>
        <v>11.7</v>
      </c>
      <c r="AN1863">
        <f>VLOOKUP($G1863,county_facts!$A:$BB,36,FALSE)</f>
        <v>172</v>
      </c>
      <c r="AO1863">
        <f>VLOOKUP($G1863,county_facts!$A:$BB,37,FALSE)</f>
        <v>1710</v>
      </c>
      <c r="AP1863">
        <f>VLOOKUP($G1863,county_facts!$A:$BB,38,FALSE)</f>
        <v>2.7</v>
      </c>
      <c r="AQ1863">
        <f>VLOOKUP($G1863,county_facts!$A:$BB,39,FALSE)</f>
        <v>380</v>
      </c>
      <c r="AR1863">
        <f>VLOOKUP($G1863,county_facts!$A:$BB,40,FALSE)</f>
        <v>480</v>
      </c>
      <c r="AS1863">
        <f>VLOOKUP($G1863,county_facts!$A:$BB,41,FALSE)</f>
        <v>0</v>
      </c>
      <c r="AT1863">
        <f>VLOOKUP($G1863,county_facts!$A:$BB,42,FALSE)</f>
        <v>0</v>
      </c>
      <c r="AU1863">
        <f>VLOOKUP($G1863,county_facts!$A:$BB,43,FALSE)</f>
        <v>0</v>
      </c>
      <c r="AV1863">
        <f>VLOOKUP($G1863,county_facts!$A:$BB,44,FALSE)</f>
        <v>0</v>
      </c>
      <c r="AW1863">
        <f>VLOOKUP($G1863,county_facts!$A:$BB,45,FALSE)</f>
        <v>0</v>
      </c>
      <c r="AX1863">
        <f>VLOOKUP($G1863,county_facts!$A:$BB,46,FALSE)</f>
        <v>0</v>
      </c>
      <c r="AY1863">
        <f>VLOOKUP($G1863,county_facts!$A:$BB,47,FALSE)</f>
        <v>0</v>
      </c>
      <c r="AZ1863">
        <f>VLOOKUP($G1863,county_facts!$A:$BB,48,FALSE)</f>
        <v>63474</v>
      </c>
      <c r="BA1863">
        <f>VLOOKUP($G1863,county_facts!$A:$BB,49,FALSE)</f>
        <v>39206</v>
      </c>
      <c r="BB1863">
        <f>VLOOKUP($G1863,county_facts!$A:$BB,50,FALSE)</f>
        <v>11855</v>
      </c>
      <c r="BC1863">
        <f>VLOOKUP($G1863,county_facts!$A:$BB,51,FALSE)</f>
        <v>4078</v>
      </c>
      <c r="BD1863">
        <f>VLOOKUP($G1863,county_facts!$A:$BB,52,FALSE)</f>
        <v>6</v>
      </c>
      <c r="BE1863">
        <f>VLOOKUP($G1863,county_facts!$A:$BB,53,FALSE)</f>
        <v>906.29</v>
      </c>
      <c r="BF1863">
        <f>VLOOKUP($G1863,county_facts!$A:$BB,54,FALSE)</f>
        <v>4.2</v>
      </c>
    </row>
    <row r="1864" spans="1:58" x14ac:dyDescent="0.3">
      <c r="A1864" t="s">
        <v>9</v>
      </c>
      <c r="B1864" t="s">
        <v>738</v>
      </c>
      <c r="C1864">
        <v>9772</v>
      </c>
      <c r="D1864" t="s">
        <v>622</v>
      </c>
      <c r="E1864">
        <v>16800</v>
      </c>
      <c r="F1864">
        <v>0.58166666700000003</v>
      </c>
      <c r="G1864">
        <v>48209</v>
      </c>
      <c r="H1864">
        <f>VLOOKUP($G1864,county_facts!$A:$BB,4,FALSE)</f>
        <v>185025</v>
      </c>
      <c r="I1864">
        <f>VLOOKUP($G1864,county_facts!$A:$BB,5,FALSE)</f>
        <v>157127</v>
      </c>
      <c r="J1864">
        <f>VLOOKUP($G1864,county_facts!$A:$BB,6,FALSE)</f>
        <v>17.8</v>
      </c>
      <c r="K1864">
        <f>VLOOKUP($G1864,county_facts!$A:$BB,7,FALSE)</f>
        <v>157107</v>
      </c>
      <c r="L1864">
        <f>VLOOKUP($G1864,county_facts!$A:$BB,8,FALSE)</f>
        <v>6</v>
      </c>
      <c r="M1864">
        <f>VLOOKUP($G1864,county_facts!$A:$BB,9,FALSE)</f>
        <v>23.6</v>
      </c>
      <c r="N1864">
        <f>VLOOKUP($G1864,county_facts!$A:$BB,10,FALSE)</f>
        <v>10</v>
      </c>
      <c r="O1864">
        <f>VLOOKUP($G1864,county_facts!$A:$BB,11,FALSE)</f>
        <v>50.2</v>
      </c>
      <c r="P1864">
        <f>VLOOKUP($G1864,county_facts!$A:$BB,12,FALSE)</f>
        <v>90.9</v>
      </c>
      <c r="Q1864">
        <f>VLOOKUP($G1864,county_facts!$A:$BB,13,FALSE)</f>
        <v>4.0999999999999996</v>
      </c>
      <c r="R1864">
        <f>VLOOKUP($G1864,county_facts!$A:$BB,14,FALSE)</f>
        <v>1.2</v>
      </c>
      <c r="S1864">
        <f>VLOOKUP($G1864,county_facts!$A:$BB,15,FALSE)</f>
        <v>1.5</v>
      </c>
      <c r="T1864">
        <f>VLOOKUP($G1864,county_facts!$A:$BB,16,FALSE)</f>
        <v>0.2</v>
      </c>
      <c r="U1864">
        <f>VLOOKUP($G1864,county_facts!$A:$BB,17,FALSE)</f>
        <v>2</v>
      </c>
      <c r="V1864">
        <f>VLOOKUP($G1864,county_facts!$A:$BB,18,FALSE)</f>
        <v>37</v>
      </c>
      <c r="W1864">
        <f>VLOOKUP($G1864,county_facts!$A:$BB,19,FALSE)</f>
        <v>56.2</v>
      </c>
      <c r="X1864">
        <f>VLOOKUP($G1864,county_facts!$A:$BB,20,FALSE)</f>
        <v>78.3</v>
      </c>
      <c r="Y1864">
        <f>VLOOKUP($G1864,county_facts!$A:$BB,21,FALSE)</f>
        <v>7.3</v>
      </c>
      <c r="Z1864">
        <f>VLOOKUP($G1864,county_facts!$A:$BB,22,FALSE)</f>
        <v>23</v>
      </c>
      <c r="AA1864">
        <f>VLOOKUP($G1864,county_facts!$A:$BB,23,FALSE)</f>
        <v>89.3</v>
      </c>
      <c r="AB1864">
        <f>VLOOKUP($G1864,county_facts!$A:$BB,24,FALSE)</f>
        <v>36.700000000000003</v>
      </c>
      <c r="AC1864">
        <f>VLOOKUP($G1864,county_facts!$A:$BB,25,FALSE)</f>
        <v>10834</v>
      </c>
      <c r="AD1864">
        <f>VLOOKUP($G1864,county_facts!$A:$BB,26,FALSE)</f>
        <v>29.3</v>
      </c>
      <c r="AE1864">
        <f>VLOOKUP($G1864,county_facts!$A:$BB,27,FALSE)</f>
        <v>70731</v>
      </c>
      <c r="AF1864">
        <f>VLOOKUP($G1864,county_facts!$A:$BB,28,FALSE)</f>
        <v>66.8</v>
      </c>
      <c r="AG1864">
        <f>VLOOKUP($G1864,county_facts!$A:$BB,29,FALSE)</f>
        <v>22.3</v>
      </c>
      <c r="AH1864">
        <f>VLOOKUP($G1864,county_facts!$A:$BB,30,FALSE)</f>
        <v>175600</v>
      </c>
      <c r="AI1864">
        <f>VLOOKUP($G1864,county_facts!$A:$BB,31,FALSE)</f>
        <v>56459</v>
      </c>
      <c r="AJ1864">
        <f>VLOOKUP($G1864,county_facts!$A:$BB,32,FALSE)</f>
        <v>2.77</v>
      </c>
      <c r="AK1864">
        <f>VLOOKUP($G1864,county_facts!$A:$BB,33,FALSE)</f>
        <v>26873</v>
      </c>
      <c r="AL1864">
        <f>VLOOKUP($G1864,county_facts!$A:$BB,34,FALSE)</f>
        <v>58651</v>
      </c>
      <c r="AM1864">
        <f>VLOOKUP($G1864,county_facts!$A:$BB,35,FALSE)</f>
        <v>17</v>
      </c>
      <c r="AN1864">
        <f>VLOOKUP($G1864,county_facts!$A:$BB,36,FALSE)</f>
        <v>3545</v>
      </c>
      <c r="AO1864">
        <f>VLOOKUP($G1864,county_facts!$A:$BB,37,FALSE)</f>
        <v>44874</v>
      </c>
      <c r="AP1864">
        <f>VLOOKUP($G1864,county_facts!$A:$BB,38,FALSE)</f>
        <v>3.9</v>
      </c>
      <c r="AQ1864">
        <f>VLOOKUP($G1864,county_facts!$A:$BB,39,FALSE)</f>
        <v>13750</v>
      </c>
      <c r="AR1864">
        <f>VLOOKUP($G1864,county_facts!$A:$BB,40,FALSE)</f>
        <v>14240</v>
      </c>
      <c r="AS1864">
        <f>VLOOKUP($G1864,county_facts!$A:$BB,41,FALSE)</f>
        <v>1.8</v>
      </c>
      <c r="AT1864">
        <f>VLOOKUP($G1864,county_facts!$A:$BB,42,FALSE)</f>
        <v>1.1000000000000001</v>
      </c>
      <c r="AU1864">
        <f>VLOOKUP($G1864,county_facts!$A:$BB,43,FALSE)</f>
        <v>0.9</v>
      </c>
      <c r="AV1864">
        <f>VLOOKUP($G1864,county_facts!$A:$BB,44,FALSE)</f>
        <v>0</v>
      </c>
      <c r="AW1864">
        <f>VLOOKUP($G1864,county_facts!$A:$BB,45,FALSE)</f>
        <v>18.100000000000001</v>
      </c>
      <c r="AX1864">
        <f>VLOOKUP($G1864,county_facts!$A:$BB,46,FALSE)</f>
        <v>26.2</v>
      </c>
      <c r="AY1864">
        <f>VLOOKUP($G1864,county_facts!$A:$BB,47,FALSE)</f>
        <v>1081843</v>
      </c>
      <c r="AZ1864">
        <f>VLOOKUP($G1864,county_facts!$A:$BB,48,FALSE)</f>
        <v>451199</v>
      </c>
      <c r="BA1864">
        <f>VLOOKUP($G1864,county_facts!$A:$BB,49,FALSE)</f>
        <v>1954688</v>
      </c>
      <c r="BB1864">
        <f>VLOOKUP($G1864,county_facts!$A:$BB,50,FALSE)</f>
        <v>13765</v>
      </c>
      <c r="BC1864">
        <f>VLOOKUP($G1864,county_facts!$A:$BB,51,FALSE)</f>
        <v>235341</v>
      </c>
      <c r="BD1864">
        <f>VLOOKUP($G1864,county_facts!$A:$BB,52,FALSE)</f>
        <v>2305</v>
      </c>
      <c r="BE1864">
        <f>VLOOKUP($G1864,county_facts!$A:$BB,53,FALSE)</f>
        <v>677.98</v>
      </c>
      <c r="BF1864">
        <f>VLOOKUP($G1864,county_facts!$A:$BB,54,FALSE)</f>
        <v>231.7</v>
      </c>
    </row>
    <row r="1865" spans="1:58" x14ac:dyDescent="0.3">
      <c r="A1865" t="s">
        <v>6</v>
      </c>
      <c r="B1865" t="s">
        <v>738</v>
      </c>
      <c r="C1865">
        <v>7028</v>
      </c>
      <c r="D1865" t="s">
        <v>622</v>
      </c>
      <c r="E1865">
        <v>16800</v>
      </c>
      <c r="F1865">
        <v>0.41833333299999997</v>
      </c>
      <c r="G1865">
        <v>48209</v>
      </c>
      <c r="H1865">
        <f>VLOOKUP($G1865,county_facts!$A:$BB,4,FALSE)</f>
        <v>185025</v>
      </c>
      <c r="I1865">
        <f>VLOOKUP($G1865,county_facts!$A:$BB,5,FALSE)</f>
        <v>157127</v>
      </c>
      <c r="J1865">
        <f>VLOOKUP($G1865,county_facts!$A:$BB,6,FALSE)</f>
        <v>17.8</v>
      </c>
      <c r="K1865">
        <f>VLOOKUP($G1865,county_facts!$A:$BB,7,FALSE)</f>
        <v>157107</v>
      </c>
      <c r="L1865">
        <f>VLOOKUP($G1865,county_facts!$A:$BB,8,FALSE)</f>
        <v>6</v>
      </c>
      <c r="M1865">
        <f>VLOOKUP($G1865,county_facts!$A:$BB,9,FALSE)</f>
        <v>23.6</v>
      </c>
      <c r="N1865">
        <f>VLOOKUP($G1865,county_facts!$A:$BB,10,FALSE)</f>
        <v>10</v>
      </c>
      <c r="O1865">
        <f>VLOOKUP($G1865,county_facts!$A:$BB,11,FALSE)</f>
        <v>50.2</v>
      </c>
      <c r="P1865">
        <f>VLOOKUP($G1865,county_facts!$A:$BB,12,FALSE)</f>
        <v>90.9</v>
      </c>
      <c r="Q1865">
        <f>VLOOKUP($G1865,county_facts!$A:$BB,13,FALSE)</f>
        <v>4.0999999999999996</v>
      </c>
      <c r="R1865">
        <f>VLOOKUP($G1865,county_facts!$A:$BB,14,FALSE)</f>
        <v>1.2</v>
      </c>
      <c r="S1865">
        <f>VLOOKUP($G1865,county_facts!$A:$BB,15,FALSE)</f>
        <v>1.5</v>
      </c>
      <c r="T1865">
        <f>VLOOKUP($G1865,county_facts!$A:$BB,16,FALSE)</f>
        <v>0.2</v>
      </c>
      <c r="U1865">
        <f>VLOOKUP($G1865,county_facts!$A:$BB,17,FALSE)</f>
        <v>2</v>
      </c>
      <c r="V1865">
        <f>VLOOKUP($G1865,county_facts!$A:$BB,18,FALSE)</f>
        <v>37</v>
      </c>
      <c r="W1865">
        <f>VLOOKUP($G1865,county_facts!$A:$BB,19,FALSE)</f>
        <v>56.2</v>
      </c>
      <c r="X1865">
        <f>VLOOKUP($G1865,county_facts!$A:$BB,20,FALSE)</f>
        <v>78.3</v>
      </c>
      <c r="Y1865">
        <f>VLOOKUP($G1865,county_facts!$A:$BB,21,FALSE)</f>
        <v>7.3</v>
      </c>
      <c r="Z1865">
        <f>VLOOKUP($G1865,county_facts!$A:$BB,22,FALSE)</f>
        <v>23</v>
      </c>
      <c r="AA1865">
        <f>VLOOKUP($G1865,county_facts!$A:$BB,23,FALSE)</f>
        <v>89.3</v>
      </c>
      <c r="AB1865">
        <f>VLOOKUP($G1865,county_facts!$A:$BB,24,FALSE)</f>
        <v>36.700000000000003</v>
      </c>
      <c r="AC1865">
        <f>VLOOKUP($G1865,county_facts!$A:$BB,25,FALSE)</f>
        <v>10834</v>
      </c>
      <c r="AD1865">
        <f>VLOOKUP($G1865,county_facts!$A:$BB,26,FALSE)</f>
        <v>29.3</v>
      </c>
      <c r="AE1865">
        <f>VLOOKUP($G1865,county_facts!$A:$BB,27,FALSE)</f>
        <v>70731</v>
      </c>
      <c r="AF1865">
        <f>VLOOKUP($G1865,county_facts!$A:$BB,28,FALSE)</f>
        <v>66.8</v>
      </c>
      <c r="AG1865">
        <f>VLOOKUP($G1865,county_facts!$A:$BB,29,FALSE)</f>
        <v>22.3</v>
      </c>
      <c r="AH1865">
        <f>VLOOKUP($G1865,county_facts!$A:$BB,30,FALSE)</f>
        <v>175600</v>
      </c>
      <c r="AI1865">
        <f>VLOOKUP($G1865,county_facts!$A:$BB,31,FALSE)</f>
        <v>56459</v>
      </c>
      <c r="AJ1865">
        <f>VLOOKUP($G1865,county_facts!$A:$BB,32,FALSE)</f>
        <v>2.77</v>
      </c>
      <c r="AK1865">
        <f>VLOOKUP($G1865,county_facts!$A:$BB,33,FALSE)</f>
        <v>26873</v>
      </c>
      <c r="AL1865">
        <f>VLOOKUP($G1865,county_facts!$A:$BB,34,FALSE)</f>
        <v>58651</v>
      </c>
      <c r="AM1865">
        <f>VLOOKUP($G1865,county_facts!$A:$BB,35,FALSE)</f>
        <v>17</v>
      </c>
      <c r="AN1865">
        <f>VLOOKUP($G1865,county_facts!$A:$BB,36,FALSE)</f>
        <v>3545</v>
      </c>
      <c r="AO1865">
        <f>VLOOKUP($G1865,county_facts!$A:$BB,37,FALSE)</f>
        <v>44874</v>
      </c>
      <c r="AP1865">
        <f>VLOOKUP($G1865,county_facts!$A:$BB,38,FALSE)</f>
        <v>3.9</v>
      </c>
      <c r="AQ1865">
        <f>VLOOKUP($G1865,county_facts!$A:$BB,39,FALSE)</f>
        <v>13750</v>
      </c>
      <c r="AR1865">
        <f>VLOOKUP($G1865,county_facts!$A:$BB,40,FALSE)</f>
        <v>14240</v>
      </c>
      <c r="AS1865">
        <f>VLOOKUP($G1865,county_facts!$A:$BB,41,FALSE)</f>
        <v>1.8</v>
      </c>
      <c r="AT1865">
        <f>VLOOKUP($G1865,county_facts!$A:$BB,42,FALSE)</f>
        <v>1.1000000000000001</v>
      </c>
      <c r="AU1865">
        <f>VLOOKUP($G1865,county_facts!$A:$BB,43,FALSE)</f>
        <v>0.9</v>
      </c>
      <c r="AV1865">
        <f>VLOOKUP($G1865,county_facts!$A:$BB,44,FALSE)</f>
        <v>0</v>
      </c>
      <c r="AW1865">
        <f>VLOOKUP($G1865,county_facts!$A:$BB,45,FALSE)</f>
        <v>18.100000000000001</v>
      </c>
      <c r="AX1865">
        <f>VLOOKUP($G1865,county_facts!$A:$BB,46,FALSE)</f>
        <v>26.2</v>
      </c>
      <c r="AY1865">
        <f>VLOOKUP($G1865,county_facts!$A:$BB,47,FALSE)</f>
        <v>1081843</v>
      </c>
      <c r="AZ1865">
        <f>VLOOKUP($G1865,county_facts!$A:$BB,48,FALSE)</f>
        <v>451199</v>
      </c>
      <c r="BA1865">
        <f>VLOOKUP($G1865,county_facts!$A:$BB,49,FALSE)</f>
        <v>1954688</v>
      </c>
      <c r="BB1865">
        <f>VLOOKUP($G1865,county_facts!$A:$BB,50,FALSE)</f>
        <v>13765</v>
      </c>
      <c r="BC1865">
        <f>VLOOKUP($G1865,county_facts!$A:$BB,51,FALSE)</f>
        <v>235341</v>
      </c>
      <c r="BD1865">
        <f>VLOOKUP($G1865,county_facts!$A:$BB,52,FALSE)</f>
        <v>2305</v>
      </c>
      <c r="BE1865">
        <f>VLOOKUP($G1865,county_facts!$A:$BB,53,FALSE)</f>
        <v>677.98</v>
      </c>
      <c r="BF1865">
        <f>VLOOKUP($G1865,county_facts!$A:$BB,54,FALSE)</f>
        <v>231.7</v>
      </c>
    </row>
    <row r="1866" spans="1:58" x14ac:dyDescent="0.3">
      <c r="A1866" t="s">
        <v>6</v>
      </c>
      <c r="B1866" t="s">
        <v>517</v>
      </c>
      <c r="C1866">
        <v>104</v>
      </c>
      <c r="D1866" t="s">
        <v>622</v>
      </c>
      <c r="E1866">
        <v>124</v>
      </c>
      <c r="F1866">
        <v>0.83870967699999999</v>
      </c>
      <c r="G1866">
        <v>48207</v>
      </c>
      <c r="H1866">
        <f>VLOOKUP($G1866,county_facts!$A:$BB,4,FALSE)</f>
        <v>5769</v>
      </c>
      <c r="I1866">
        <f>VLOOKUP($G1866,county_facts!$A:$BB,5,FALSE)</f>
        <v>5899</v>
      </c>
      <c r="J1866">
        <f>VLOOKUP($G1866,county_facts!$A:$BB,6,FALSE)</f>
        <v>-2.2000000000000002</v>
      </c>
      <c r="K1866">
        <f>VLOOKUP($G1866,county_facts!$A:$BB,7,FALSE)</f>
        <v>5899</v>
      </c>
      <c r="L1866">
        <f>VLOOKUP($G1866,county_facts!$A:$BB,8,FALSE)</f>
        <v>5.0999999999999996</v>
      </c>
      <c r="M1866">
        <f>VLOOKUP($G1866,county_facts!$A:$BB,9,FALSE)</f>
        <v>20.100000000000001</v>
      </c>
      <c r="N1866">
        <f>VLOOKUP($G1866,county_facts!$A:$BB,10,FALSE)</f>
        <v>21.7</v>
      </c>
      <c r="O1866">
        <f>VLOOKUP($G1866,county_facts!$A:$BB,11,FALSE)</f>
        <v>47.1</v>
      </c>
      <c r="P1866">
        <f>VLOOKUP($G1866,county_facts!$A:$BB,12,FALSE)</f>
        <v>91.8</v>
      </c>
      <c r="Q1866">
        <f>VLOOKUP($G1866,county_facts!$A:$BB,13,FALSE)</f>
        <v>4.5999999999999996</v>
      </c>
      <c r="R1866">
        <f>VLOOKUP($G1866,county_facts!$A:$BB,14,FALSE)</f>
        <v>1</v>
      </c>
      <c r="S1866">
        <f>VLOOKUP($G1866,county_facts!$A:$BB,15,FALSE)</f>
        <v>0.7</v>
      </c>
      <c r="T1866">
        <f>VLOOKUP($G1866,county_facts!$A:$BB,16,FALSE)</f>
        <v>0</v>
      </c>
      <c r="U1866">
        <f>VLOOKUP($G1866,county_facts!$A:$BB,17,FALSE)</f>
        <v>2</v>
      </c>
      <c r="V1866">
        <f>VLOOKUP($G1866,county_facts!$A:$BB,18,FALSE)</f>
        <v>25.5</v>
      </c>
      <c r="W1866">
        <f>VLOOKUP($G1866,county_facts!$A:$BB,19,FALSE)</f>
        <v>68.3</v>
      </c>
      <c r="X1866">
        <f>VLOOKUP($G1866,county_facts!$A:$BB,20,FALSE)</f>
        <v>80.2</v>
      </c>
      <c r="Y1866">
        <f>VLOOKUP($G1866,county_facts!$A:$BB,21,FALSE)</f>
        <v>10.1</v>
      </c>
      <c r="Z1866">
        <f>VLOOKUP($G1866,county_facts!$A:$BB,22,FALSE)</f>
        <v>18.899999999999999</v>
      </c>
      <c r="AA1866">
        <f>VLOOKUP($G1866,county_facts!$A:$BB,23,FALSE)</f>
        <v>74.3</v>
      </c>
      <c r="AB1866">
        <f>VLOOKUP($G1866,county_facts!$A:$BB,24,FALSE)</f>
        <v>12.2</v>
      </c>
      <c r="AC1866">
        <f>VLOOKUP($G1866,county_facts!$A:$BB,25,FALSE)</f>
        <v>356</v>
      </c>
      <c r="AD1866">
        <f>VLOOKUP($G1866,county_facts!$A:$BB,26,FALSE)</f>
        <v>15.1</v>
      </c>
      <c r="AE1866">
        <f>VLOOKUP($G1866,county_facts!$A:$BB,27,FALSE)</f>
        <v>3440</v>
      </c>
      <c r="AF1866">
        <f>VLOOKUP($G1866,county_facts!$A:$BB,28,FALSE)</f>
        <v>74</v>
      </c>
      <c r="AG1866">
        <f>VLOOKUP($G1866,county_facts!$A:$BB,29,FALSE)</f>
        <v>5.3</v>
      </c>
      <c r="AH1866">
        <f>VLOOKUP($G1866,county_facts!$A:$BB,30,FALSE)</f>
        <v>45200</v>
      </c>
      <c r="AI1866">
        <f>VLOOKUP($G1866,county_facts!$A:$BB,31,FALSE)</f>
        <v>2425</v>
      </c>
      <c r="AJ1866">
        <f>VLOOKUP($G1866,county_facts!$A:$BB,32,FALSE)</f>
        <v>2.17</v>
      </c>
      <c r="AK1866">
        <f>VLOOKUP($G1866,county_facts!$A:$BB,33,FALSE)</f>
        <v>22223</v>
      </c>
      <c r="AL1866">
        <f>VLOOKUP($G1866,county_facts!$A:$BB,34,FALSE)</f>
        <v>36857</v>
      </c>
      <c r="AM1866">
        <f>VLOOKUP($G1866,county_facts!$A:$BB,35,FALSE)</f>
        <v>18.899999999999999</v>
      </c>
      <c r="AN1866">
        <f>VLOOKUP($G1866,county_facts!$A:$BB,36,FALSE)</f>
        <v>146</v>
      </c>
      <c r="AO1866">
        <f>VLOOKUP($G1866,county_facts!$A:$BB,37,FALSE)</f>
        <v>1124</v>
      </c>
      <c r="AP1866">
        <f>VLOOKUP($G1866,county_facts!$A:$BB,38,FALSE)</f>
        <v>1.4</v>
      </c>
      <c r="AQ1866">
        <f>VLOOKUP($G1866,county_facts!$A:$BB,39,FALSE)</f>
        <v>437</v>
      </c>
      <c r="AR1866">
        <f>VLOOKUP($G1866,county_facts!$A:$BB,40,FALSE)</f>
        <v>478</v>
      </c>
      <c r="AS1866">
        <f>VLOOKUP($G1866,county_facts!$A:$BB,41,FALSE)</f>
        <v>0</v>
      </c>
      <c r="AT1866">
        <f>VLOOKUP($G1866,county_facts!$A:$BB,42,FALSE)</f>
        <v>0</v>
      </c>
      <c r="AU1866">
        <f>VLOOKUP($G1866,county_facts!$A:$BB,43,FALSE)</f>
        <v>0</v>
      </c>
      <c r="AV1866">
        <f>VLOOKUP($G1866,county_facts!$A:$BB,44,FALSE)</f>
        <v>0</v>
      </c>
      <c r="AW1866">
        <f>VLOOKUP($G1866,county_facts!$A:$BB,45,FALSE)</f>
        <v>0</v>
      </c>
      <c r="AX1866">
        <f>VLOOKUP($G1866,county_facts!$A:$BB,46,FALSE)</f>
        <v>0</v>
      </c>
      <c r="AY1866">
        <f>VLOOKUP($G1866,county_facts!$A:$BB,47,FALSE)</f>
        <v>0</v>
      </c>
      <c r="AZ1866">
        <f>VLOOKUP($G1866,county_facts!$A:$BB,48,FALSE)</f>
        <v>0</v>
      </c>
      <c r="BA1866">
        <f>VLOOKUP($G1866,county_facts!$A:$BB,49,FALSE)</f>
        <v>59213</v>
      </c>
      <c r="BB1866">
        <f>VLOOKUP($G1866,county_facts!$A:$BB,50,FALSE)</f>
        <v>11504</v>
      </c>
      <c r="BC1866">
        <f>VLOOKUP($G1866,county_facts!$A:$BB,51,FALSE)</f>
        <v>4662</v>
      </c>
      <c r="BD1866">
        <f>VLOOKUP($G1866,county_facts!$A:$BB,52,FALSE)</f>
        <v>2</v>
      </c>
      <c r="BE1866">
        <f>VLOOKUP($G1866,county_facts!$A:$BB,53,FALSE)</f>
        <v>903.13</v>
      </c>
      <c r="BF1866">
        <f>VLOOKUP($G1866,county_facts!$A:$BB,54,FALSE)</f>
        <v>6.5</v>
      </c>
    </row>
    <row r="1867" spans="1:58" x14ac:dyDescent="0.3">
      <c r="A1867" t="s">
        <v>9</v>
      </c>
      <c r="B1867" t="s">
        <v>517</v>
      </c>
      <c r="C1867">
        <v>20</v>
      </c>
      <c r="D1867" t="s">
        <v>622</v>
      </c>
      <c r="E1867">
        <v>124</v>
      </c>
      <c r="F1867">
        <v>0.16129032300000001</v>
      </c>
      <c r="G1867">
        <v>48207</v>
      </c>
      <c r="H1867">
        <f>VLOOKUP($G1867,county_facts!$A:$BB,4,FALSE)</f>
        <v>5769</v>
      </c>
      <c r="I1867">
        <f>VLOOKUP($G1867,county_facts!$A:$BB,5,FALSE)</f>
        <v>5899</v>
      </c>
      <c r="J1867">
        <f>VLOOKUP($G1867,county_facts!$A:$BB,6,FALSE)</f>
        <v>-2.2000000000000002</v>
      </c>
      <c r="K1867">
        <f>VLOOKUP($G1867,county_facts!$A:$BB,7,FALSE)</f>
        <v>5899</v>
      </c>
      <c r="L1867">
        <f>VLOOKUP($G1867,county_facts!$A:$BB,8,FALSE)</f>
        <v>5.0999999999999996</v>
      </c>
      <c r="M1867">
        <f>VLOOKUP($G1867,county_facts!$A:$BB,9,FALSE)</f>
        <v>20.100000000000001</v>
      </c>
      <c r="N1867">
        <f>VLOOKUP($G1867,county_facts!$A:$BB,10,FALSE)</f>
        <v>21.7</v>
      </c>
      <c r="O1867">
        <f>VLOOKUP($G1867,county_facts!$A:$BB,11,FALSE)</f>
        <v>47.1</v>
      </c>
      <c r="P1867">
        <f>VLOOKUP($G1867,county_facts!$A:$BB,12,FALSE)</f>
        <v>91.8</v>
      </c>
      <c r="Q1867">
        <f>VLOOKUP($G1867,county_facts!$A:$BB,13,FALSE)</f>
        <v>4.5999999999999996</v>
      </c>
      <c r="R1867">
        <f>VLOOKUP($G1867,county_facts!$A:$BB,14,FALSE)</f>
        <v>1</v>
      </c>
      <c r="S1867">
        <f>VLOOKUP($G1867,county_facts!$A:$BB,15,FALSE)</f>
        <v>0.7</v>
      </c>
      <c r="T1867">
        <f>VLOOKUP($G1867,county_facts!$A:$BB,16,FALSE)</f>
        <v>0</v>
      </c>
      <c r="U1867">
        <f>VLOOKUP($G1867,county_facts!$A:$BB,17,FALSE)</f>
        <v>2</v>
      </c>
      <c r="V1867">
        <f>VLOOKUP($G1867,county_facts!$A:$BB,18,FALSE)</f>
        <v>25.5</v>
      </c>
      <c r="W1867">
        <f>VLOOKUP($G1867,county_facts!$A:$BB,19,FALSE)</f>
        <v>68.3</v>
      </c>
      <c r="X1867">
        <f>VLOOKUP($G1867,county_facts!$A:$BB,20,FALSE)</f>
        <v>80.2</v>
      </c>
      <c r="Y1867">
        <f>VLOOKUP($G1867,county_facts!$A:$BB,21,FALSE)</f>
        <v>10.1</v>
      </c>
      <c r="Z1867">
        <f>VLOOKUP($G1867,county_facts!$A:$BB,22,FALSE)</f>
        <v>18.899999999999999</v>
      </c>
      <c r="AA1867">
        <f>VLOOKUP($G1867,county_facts!$A:$BB,23,FALSE)</f>
        <v>74.3</v>
      </c>
      <c r="AB1867">
        <f>VLOOKUP($G1867,county_facts!$A:$BB,24,FALSE)</f>
        <v>12.2</v>
      </c>
      <c r="AC1867">
        <f>VLOOKUP($G1867,county_facts!$A:$BB,25,FALSE)</f>
        <v>356</v>
      </c>
      <c r="AD1867">
        <f>VLOOKUP($G1867,county_facts!$A:$BB,26,FALSE)</f>
        <v>15.1</v>
      </c>
      <c r="AE1867">
        <f>VLOOKUP($G1867,county_facts!$A:$BB,27,FALSE)</f>
        <v>3440</v>
      </c>
      <c r="AF1867">
        <f>VLOOKUP($G1867,county_facts!$A:$BB,28,FALSE)</f>
        <v>74</v>
      </c>
      <c r="AG1867">
        <f>VLOOKUP($G1867,county_facts!$A:$BB,29,FALSE)</f>
        <v>5.3</v>
      </c>
      <c r="AH1867">
        <f>VLOOKUP($G1867,county_facts!$A:$BB,30,FALSE)</f>
        <v>45200</v>
      </c>
      <c r="AI1867">
        <f>VLOOKUP($G1867,county_facts!$A:$BB,31,FALSE)</f>
        <v>2425</v>
      </c>
      <c r="AJ1867">
        <f>VLOOKUP($G1867,county_facts!$A:$BB,32,FALSE)</f>
        <v>2.17</v>
      </c>
      <c r="AK1867">
        <f>VLOOKUP($G1867,county_facts!$A:$BB,33,FALSE)</f>
        <v>22223</v>
      </c>
      <c r="AL1867">
        <f>VLOOKUP($G1867,county_facts!$A:$BB,34,FALSE)</f>
        <v>36857</v>
      </c>
      <c r="AM1867">
        <f>VLOOKUP($G1867,county_facts!$A:$BB,35,FALSE)</f>
        <v>18.899999999999999</v>
      </c>
      <c r="AN1867">
        <f>VLOOKUP($G1867,county_facts!$A:$BB,36,FALSE)</f>
        <v>146</v>
      </c>
      <c r="AO1867">
        <f>VLOOKUP($G1867,county_facts!$A:$BB,37,FALSE)</f>
        <v>1124</v>
      </c>
      <c r="AP1867">
        <f>VLOOKUP($G1867,county_facts!$A:$BB,38,FALSE)</f>
        <v>1.4</v>
      </c>
      <c r="AQ1867">
        <f>VLOOKUP($G1867,county_facts!$A:$BB,39,FALSE)</f>
        <v>437</v>
      </c>
      <c r="AR1867">
        <f>VLOOKUP($G1867,county_facts!$A:$BB,40,FALSE)</f>
        <v>478</v>
      </c>
      <c r="AS1867">
        <f>VLOOKUP($G1867,county_facts!$A:$BB,41,FALSE)</f>
        <v>0</v>
      </c>
      <c r="AT1867">
        <f>VLOOKUP($G1867,county_facts!$A:$BB,42,FALSE)</f>
        <v>0</v>
      </c>
      <c r="AU1867">
        <f>VLOOKUP($G1867,county_facts!$A:$BB,43,FALSE)</f>
        <v>0</v>
      </c>
      <c r="AV1867">
        <f>VLOOKUP($G1867,county_facts!$A:$BB,44,FALSE)</f>
        <v>0</v>
      </c>
      <c r="AW1867">
        <f>VLOOKUP($G1867,county_facts!$A:$BB,45,FALSE)</f>
        <v>0</v>
      </c>
      <c r="AX1867">
        <f>VLOOKUP($G1867,county_facts!$A:$BB,46,FALSE)</f>
        <v>0</v>
      </c>
      <c r="AY1867">
        <f>VLOOKUP($G1867,county_facts!$A:$BB,47,FALSE)</f>
        <v>0</v>
      </c>
      <c r="AZ1867">
        <f>VLOOKUP($G1867,county_facts!$A:$BB,48,FALSE)</f>
        <v>0</v>
      </c>
      <c r="BA1867">
        <f>VLOOKUP($G1867,county_facts!$A:$BB,49,FALSE)</f>
        <v>59213</v>
      </c>
      <c r="BB1867">
        <f>VLOOKUP($G1867,county_facts!$A:$BB,50,FALSE)</f>
        <v>11504</v>
      </c>
      <c r="BC1867">
        <f>VLOOKUP($G1867,county_facts!$A:$BB,51,FALSE)</f>
        <v>4662</v>
      </c>
      <c r="BD1867">
        <f>VLOOKUP($G1867,county_facts!$A:$BB,52,FALSE)</f>
        <v>2</v>
      </c>
      <c r="BE1867">
        <f>VLOOKUP($G1867,county_facts!$A:$BB,53,FALSE)</f>
        <v>903.13</v>
      </c>
      <c r="BF1867">
        <f>VLOOKUP($G1867,county_facts!$A:$BB,54,FALSE)</f>
        <v>6.5</v>
      </c>
    </row>
    <row r="1868" spans="1:58" x14ac:dyDescent="0.3">
      <c r="A1868" t="s">
        <v>6</v>
      </c>
      <c r="B1868" t="s">
        <v>739</v>
      </c>
      <c r="C1868">
        <v>36</v>
      </c>
      <c r="D1868" t="s">
        <v>622</v>
      </c>
      <c r="E1868">
        <v>47</v>
      </c>
      <c r="F1868">
        <v>0.76595744700000001</v>
      </c>
      <c r="G1868">
        <v>48205</v>
      </c>
      <c r="H1868">
        <f>VLOOKUP($G1868,county_facts!$A:$BB,4,FALSE)</f>
        <v>6089</v>
      </c>
      <c r="I1868">
        <f>VLOOKUP($G1868,county_facts!$A:$BB,5,FALSE)</f>
        <v>6062</v>
      </c>
      <c r="J1868">
        <f>VLOOKUP($G1868,county_facts!$A:$BB,6,FALSE)</f>
        <v>0.4</v>
      </c>
      <c r="K1868">
        <f>VLOOKUP($G1868,county_facts!$A:$BB,7,FALSE)</f>
        <v>6062</v>
      </c>
      <c r="L1868">
        <f>VLOOKUP($G1868,county_facts!$A:$BB,8,FALSE)</f>
        <v>5.3</v>
      </c>
      <c r="M1868">
        <f>VLOOKUP($G1868,county_facts!$A:$BB,9,FALSE)</f>
        <v>21.1</v>
      </c>
      <c r="N1868">
        <f>VLOOKUP($G1868,county_facts!$A:$BB,10,FALSE)</f>
        <v>14.6</v>
      </c>
      <c r="O1868">
        <f>VLOOKUP($G1868,county_facts!$A:$BB,11,FALSE)</f>
        <v>38.299999999999997</v>
      </c>
      <c r="P1868">
        <f>VLOOKUP($G1868,county_facts!$A:$BB,12,FALSE)</f>
        <v>90.1</v>
      </c>
      <c r="Q1868">
        <f>VLOOKUP($G1868,county_facts!$A:$BB,13,FALSE)</f>
        <v>7.5</v>
      </c>
      <c r="R1868">
        <f>VLOOKUP($G1868,county_facts!$A:$BB,14,FALSE)</f>
        <v>0.7</v>
      </c>
      <c r="S1868">
        <f>VLOOKUP($G1868,county_facts!$A:$BB,15,FALSE)</f>
        <v>0.7</v>
      </c>
      <c r="T1868">
        <f>VLOOKUP($G1868,county_facts!$A:$BB,16,FALSE)</f>
        <v>0</v>
      </c>
      <c r="U1868">
        <f>VLOOKUP($G1868,county_facts!$A:$BB,17,FALSE)</f>
        <v>0.9</v>
      </c>
      <c r="V1868">
        <f>VLOOKUP($G1868,county_facts!$A:$BB,18,FALSE)</f>
        <v>26.3</v>
      </c>
      <c r="W1868">
        <f>VLOOKUP($G1868,county_facts!$A:$BB,19,FALSE)</f>
        <v>64.599999999999994</v>
      </c>
      <c r="X1868">
        <f>VLOOKUP($G1868,county_facts!$A:$BB,20,FALSE)</f>
        <v>81.7</v>
      </c>
      <c r="Y1868">
        <f>VLOOKUP($G1868,county_facts!$A:$BB,21,FALSE)</f>
        <v>8.6</v>
      </c>
      <c r="Z1868">
        <f>VLOOKUP($G1868,county_facts!$A:$BB,22,FALSE)</f>
        <v>18.399999999999999</v>
      </c>
      <c r="AA1868">
        <f>VLOOKUP($G1868,county_facts!$A:$BB,23,FALSE)</f>
        <v>80.900000000000006</v>
      </c>
      <c r="AB1868">
        <f>VLOOKUP($G1868,county_facts!$A:$BB,24,FALSE)</f>
        <v>20.6</v>
      </c>
      <c r="AC1868">
        <f>VLOOKUP($G1868,county_facts!$A:$BB,25,FALSE)</f>
        <v>472</v>
      </c>
      <c r="AD1868">
        <f>VLOOKUP($G1868,county_facts!$A:$BB,26,FALSE)</f>
        <v>12.8</v>
      </c>
      <c r="AE1868">
        <f>VLOOKUP($G1868,county_facts!$A:$BB,27,FALSE)</f>
        <v>1987</v>
      </c>
      <c r="AF1868">
        <f>VLOOKUP($G1868,county_facts!$A:$BB,28,FALSE)</f>
        <v>66.099999999999994</v>
      </c>
      <c r="AG1868">
        <f>VLOOKUP($G1868,county_facts!$A:$BB,29,FALSE)</f>
        <v>9.1999999999999993</v>
      </c>
      <c r="AH1868">
        <f>VLOOKUP($G1868,county_facts!$A:$BB,30,FALSE)</f>
        <v>143700</v>
      </c>
      <c r="AI1868">
        <f>VLOOKUP($G1868,county_facts!$A:$BB,31,FALSE)</f>
        <v>1748</v>
      </c>
      <c r="AJ1868">
        <f>VLOOKUP($G1868,county_facts!$A:$BB,32,FALSE)</f>
        <v>2.61</v>
      </c>
      <c r="AK1868">
        <f>VLOOKUP($G1868,county_facts!$A:$BB,33,FALSE)</f>
        <v>24566</v>
      </c>
      <c r="AL1868">
        <f>VLOOKUP($G1868,county_facts!$A:$BB,34,FALSE)</f>
        <v>65750</v>
      </c>
      <c r="AM1868">
        <f>VLOOKUP($G1868,county_facts!$A:$BB,35,FALSE)</f>
        <v>8.6</v>
      </c>
      <c r="AN1868">
        <f>VLOOKUP($G1868,county_facts!$A:$BB,36,FALSE)</f>
        <v>119</v>
      </c>
      <c r="AO1868">
        <f>VLOOKUP($G1868,county_facts!$A:$BB,37,FALSE)</f>
        <v>1209</v>
      </c>
      <c r="AP1868">
        <f>VLOOKUP($G1868,county_facts!$A:$BB,38,FALSE)</f>
        <v>6.4</v>
      </c>
      <c r="AQ1868">
        <f>VLOOKUP($G1868,county_facts!$A:$BB,39,FALSE)</f>
        <v>336</v>
      </c>
      <c r="AR1868">
        <f>VLOOKUP($G1868,county_facts!$A:$BB,40,FALSE)</f>
        <v>0</v>
      </c>
      <c r="AS1868">
        <f>VLOOKUP($G1868,county_facts!$A:$BB,41,FALSE)</f>
        <v>0</v>
      </c>
      <c r="AT1868">
        <f>VLOOKUP($G1868,county_facts!$A:$BB,42,FALSE)</f>
        <v>0</v>
      </c>
      <c r="AU1868">
        <f>VLOOKUP($G1868,county_facts!$A:$BB,43,FALSE)</f>
        <v>0</v>
      </c>
      <c r="AV1868">
        <f>VLOOKUP($G1868,county_facts!$A:$BB,44,FALSE)</f>
        <v>0</v>
      </c>
      <c r="AW1868">
        <f>VLOOKUP($G1868,county_facts!$A:$BB,45,FALSE)</f>
        <v>0</v>
      </c>
      <c r="AX1868">
        <f>VLOOKUP($G1868,county_facts!$A:$BB,46,FALSE)</f>
        <v>0</v>
      </c>
      <c r="AY1868">
        <f>VLOOKUP($G1868,county_facts!$A:$BB,47,FALSE)</f>
        <v>0</v>
      </c>
      <c r="AZ1868">
        <f>VLOOKUP($G1868,county_facts!$A:$BB,48,FALSE)</f>
        <v>41885</v>
      </c>
      <c r="BA1868">
        <f>VLOOKUP($G1868,county_facts!$A:$BB,49,FALSE)</f>
        <v>34066</v>
      </c>
      <c r="BB1868">
        <f>VLOOKUP($G1868,county_facts!$A:$BB,50,FALSE)</f>
        <v>6549</v>
      </c>
      <c r="BC1868">
        <f>VLOOKUP($G1868,county_facts!$A:$BB,51,FALSE)</f>
        <v>1034</v>
      </c>
      <c r="BD1868">
        <f>VLOOKUP($G1868,county_facts!$A:$BB,52,FALSE)</f>
        <v>0</v>
      </c>
      <c r="BE1868">
        <f>VLOOKUP($G1868,county_facts!$A:$BB,53,FALSE)</f>
        <v>1462.03</v>
      </c>
      <c r="BF1868">
        <f>VLOOKUP($G1868,county_facts!$A:$BB,54,FALSE)</f>
        <v>4.0999999999999996</v>
      </c>
    </row>
    <row r="1869" spans="1:58" x14ac:dyDescent="0.3">
      <c r="A1869" t="s">
        <v>9</v>
      </c>
      <c r="B1869" t="s">
        <v>739</v>
      </c>
      <c r="C1869">
        <v>11</v>
      </c>
      <c r="D1869" t="s">
        <v>622</v>
      </c>
      <c r="E1869">
        <v>47</v>
      </c>
      <c r="F1869">
        <v>0.23404255299999999</v>
      </c>
      <c r="G1869">
        <v>48205</v>
      </c>
      <c r="H1869">
        <f>VLOOKUP($G1869,county_facts!$A:$BB,4,FALSE)</f>
        <v>6089</v>
      </c>
      <c r="I1869">
        <f>VLOOKUP($G1869,county_facts!$A:$BB,5,FALSE)</f>
        <v>6062</v>
      </c>
      <c r="J1869">
        <f>VLOOKUP($G1869,county_facts!$A:$BB,6,FALSE)</f>
        <v>0.4</v>
      </c>
      <c r="K1869">
        <f>VLOOKUP($G1869,county_facts!$A:$BB,7,FALSE)</f>
        <v>6062</v>
      </c>
      <c r="L1869">
        <f>VLOOKUP($G1869,county_facts!$A:$BB,8,FALSE)</f>
        <v>5.3</v>
      </c>
      <c r="M1869">
        <f>VLOOKUP($G1869,county_facts!$A:$BB,9,FALSE)</f>
        <v>21.1</v>
      </c>
      <c r="N1869">
        <f>VLOOKUP($G1869,county_facts!$A:$BB,10,FALSE)</f>
        <v>14.6</v>
      </c>
      <c r="O1869">
        <f>VLOOKUP($G1869,county_facts!$A:$BB,11,FALSE)</f>
        <v>38.299999999999997</v>
      </c>
      <c r="P1869">
        <f>VLOOKUP($G1869,county_facts!$A:$BB,12,FALSE)</f>
        <v>90.1</v>
      </c>
      <c r="Q1869">
        <f>VLOOKUP($G1869,county_facts!$A:$BB,13,FALSE)</f>
        <v>7.5</v>
      </c>
      <c r="R1869">
        <f>VLOOKUP($G1869,county_facts!$A:$BB,14,FALSE)</f>
        <v>0.7</v>
      </c>
      <c r="S1869">
        <f>VLOOKUP($G1869,county_facts!$A:$BB,15,FALSE)</f>
        <v>0.7</v>
      </c>
      <c r="T1869">
        <f>VLOOKUP($G1869,county_facts!$A:$BB,16,FALSE)</f>
        <v>0</v>
      </c>
      <c r="U1869">
        <f>VLOOKUP($G1869,county_facts!$A:$BB,17,FALSE)</f>
        <v>0.9</v>
      </c>
      <c r="V1869">
        <f>VLOOKUP($G1869,county_facts!$A:$BB,18,FALSE)</f>
        <v>26.3</v>
      </c>
      <c r="W1869">
        <f>VLOOKUP($G1869,county_facts!$A:$BB,19,FALSE)</f>
        <v>64.599999999999994</v>
      </c>
      <c r="X1869">
        <f>VLOOKUP($G1869,county_facts!$A:$BB,20,FALSE)</f>
        <v>81.7</v>
      </c>
      <c r="Y1869">
        <f>VLOOKUP($G1869,county_facts!$A:$BB,21,FALSE)</f>
        <v>8.6</v>
      </c>
      <c r="Z1869">
        <f>VLOOKUP($G1869,county_facts!$A:$BB,22,FALSE)</f>
        <v>18.399999999999999</v>
      </c>
      <c r="AA1869">
        <f>VLOOKUP($G1869,county_facts!$A:$BB,23,FALSE)</f>
        <v>80.900000000000006</v>
      </c>
      <c r="AB1869">
        <f>VLOOKUP($G1869,county_facts!$A:$BB,24,FALSE)</f>
        <v>20.6</v>
      </c>
      <c r="AC1869">
        <f>VLOOKUP($G1869,county_facts!$A:$BB,25,FALSE)</f>
        <v>472</v>
      </c>
      <c r="AD1869">
        <f>VLOOKUP($G1869,county_facts!$A:$BB,26,FALSE)</f>
        <v>12.8</v>
      </c>
      <c r="AE1869">
        <f>VLOOKUP($G1869,county_facts!$A:$BB,27,FALSE)</f>
        <v>1987</v>
      </c>
      <c r="AF1869">
        <f>VLOOKUP($G1869,county_facts!$A:$BB,28,FALSE)</f>
        <v>66.099999999999994</v>
      </c>
      <c r="AG1869">
        <f>VLOOKUP($G1869,county_facts!$A:$BB,29,FALSE)</f>
        <v>9.1999999999999993</v>
      </c>
      <c r="AH1869">
        <f>VLOOKUP($G1869,county_facts!$A:$BB,30,FALSE)</f>
        <v>143700</v>
      </c>
      <c r="AI1869">
        <f>VLOOKUP($G1869,county_facts!$A:$BB,31,FALSE)</f>
        <v>1748</v>
      </c>
      <c r="AJ1869">
        <f>VLOOKUP($G1869,county_facts!$A:$BB,32,FALSE)</f>
        <v>2.61</v>
      </c>
      <c r="AK1869">
        <f>VLOOKUP($G1869,county_facts!$A:$BB,33,FALSE)</f>
        <v>24566</v>
      </c>
      <c r="AL1869">
        <f>VLOOKUP($G1869,county_facts!$A:$BB,34,FALSE)</f>
        <v>65750</v>
      </c>
      <c r="AM1869">
        <f>VLOOKUP($G1869,county_facts!$A:$BB,35,FALSE)</f>
        <v>8.6</v>
      </c>
      <c r="AN1869">
        <f>VLOOKUP($G1869,county_facts!$A:$BB,36,FALSE)</f>
        <v>119</v>
      </c>
      <c r="AO1869">
        <f>VLOOKUP($G1869,county_facts!$A:$BB,37,FALSE)</f>
        <v>1209</v>
      </c>
      <c r="AP1869">
        <f>VLOOKUP($G1869,county_facts!$A:$BB,38,FALSE)</f>
        <v>6.4</v>
      </c>
      <c r="AQ1869">
        <f>VLOOKUP($G1869,county_facts!$A:$BB,39,FALSE)</f>
        <v>336</v>
      </c>
      <c r="AR1869">
        <f>VLOOKUP($G1869,county_facts!$A:$BB,40,FALSE)</f>
        <v>0</v>
      </c>
      <c r="AS1869">
        <f>VLOOKUP($G1869,county_facts!$A:$BB,41,FALSE)</f>
        <v>0</v>
      </c>
      <c r="AT1869">
        <f>VLOOKUP($G1869,county_facts!$A:$BB,42,FALSE)</f>
        <v>0</v>
      </c>
      <c r="AU1869">
        <f>VLOOKUP($G1869,county_facts!$A:$BB,43,FALSE)</f>
        <v>0</v>
      </c>
      <c r="AV1869">
        <f>VLOOKUP($G1869,county_facts!$A:$BB,44,FALSE)</f>
        <v>0</v>
      </c>
      <c r="AW1869">
        <f>VLOOKUP($G1869,county_facts!$A:$BB,45,FALSE)</f>
        <v>0</v>
      </c>
      <c r="AX1869">
        <f>VLOOKUP($G1869,county_facts!$A:$BB,46,FALSE)</f>
        <v>0</v>
      </c>
      <c r="AY1869">
        <f>VLOOKUP($G1869,county_facts!$A:$BB,47,FALSE)</f>
        <v>0</v>
      </c>
      <c r="AZ1869">
        <f>VLOOKUP($G1869,county_facts!$A:$BB,48,FALSE)</f>
        <v>41885</v>
      </c>
      <c r="BA1869">
        <f>VLOOKUP($G1869,county_facts!$A:$BB,49,FALSE)</f>
        <v>34066</v>
      </c>
      <c r="BB1869">
        <f>VLOOKUP($G1869,county_facts!$A:$BB,50,FALSE)</f>
        <v>6549</v>
      </c>
      <c r="BC1869">
        <f>VLOOKUP($G1869,county_facts!$A:$BB,51,FALSE)</f>
        <v>1034</v>
      </c>
      <c r="BD1869">
        <f>VLOOKUP($G1869,county_facts!$A:$BB,52,FALSE)</f>
        <v>0</v>
      </c>
      <c r="BE1869">
        <f>VLOOKUP($G1869,county_facts!$A:$BB,53,FALSE)</f>
        <v>1462.03</v>
      </c>
      <c r="BF1869">
        <f>VLOOKUP($G1869,county_facts!$A:$BB,54,FALSE)</f>
        <v>4.0999999999999996</v>
      </c>
    </row>
    <row r="1870" spans="1:58" x14ac:dyDescent="0.3">
      <c r="A1870" t="s">
        <v>6</v>
      </c>
      <c r="B1870" t="s">
        <v>281</v>
      </c>
      <c r="C1870">
        <v>1657</v>
      </c>
      <c r="D1870" t="s">
        <v>622</v>
      </c>
      <c r="E1870">
        <v>2272</v>
      </c>
      <c r="F1870">
        <v>0.72931338000000001</v>
      </c>
      <c r="G1870">
        <v>48203</v>
      </c>
      <c r="H1870">
        <f>VLOOKUP($G1870,county_facts!$A:$BB,4,FALSE)</f>
        <v>67336</v>
      </c>
      <c r="I1870">
        <f>VLOOKUP($G1870,county_facts!$A:$BB,5,FALSE)</f>
        <v>65632</v>
      </c>
      <c r="J1870">
        <f>VLOOKUP($G1870,county_facts!$A:$BB,6,FALSE)</f>
        <v>2.6</v>
      </c>
      <c r="K1870">
        <f>VLOOKUP($G1870,county_facts!$A:$BB,7,FALSE)</f>
        <v>65631</v>
      </c>
      <c r="L1870">
        <f>VLOOKUP($G1870,county_facts!$A:$BB,8,FALSE)</f>
        <v>6.6</v>
      </c>
      <c r="M1870">
        <f>VLOOKUP($G1870,county_facts!$A:$BB,9,FALSE)</f>
        <v>24.9</v>
      </c>
      <c r="N1870">
        <f>VLOOKUP($G1870,county_facts!$A:$BB,10,FALSE)</f>
        <v>14.9</v>
      </c>
      <c r="O1870">
        <f>VLOOKUP($G1870,county_facts!$A:$BB,11,FALSE)</f>
        <v>51.1</v>
      </c>
      <c r="P1870">
        <f>VLOOKUP($G1870,county_facts!$A:$BB,12,FALSE)</f>
        <v>73.900000000000006</v>
      </c>
      <c r="Q1870">
        <f>VLOOKUP($G1870,county_facts!$A:$BB,13,FALSE)</f>
        <v>22.5</v>
      </c>
      <c r="R1870">
        <f>VLOOKUP($G1870,county_facts!$A:$BB,14,FALSE)</f>
        <v>1.2</v>
      </c>
      <c r="S1870">
        <f>VLOOKUP($G1870,county_facts!$A:$BB,15,FALSE)</f>
        <v>0.7</v>
      </c>
      <c r="T1870">
        <f>VLOOKUP($G1870,county_facts!$A:$BB,16,FALSE)</f>
        <v>0.1</v>
      </c>
      <c r="U1870">
        <f>VLOOKUP($G1870,county_facts!$A:$BB,17,FALSE)</f>
        <v>1.6</v>
      </c>
      <c r="V1870">
        <f>VLOOKUP($G1870,county_facts!$A:$BB,18,FALSE)</f>
        <v>12.3</v>
      </c>
      <c r="W1870">
        <f>VLOOKUP($G1870,county_facts!$A:$BB,19,FALSE)</f>
        <v>63.2</v>
      </c>
      <c r="X1870">
        <f>VLOOKUP($G1870,county_facts!$A:$BB,20,FALSE)</f>
        <v>85.5</v>
      </c>
      <c r="Y1870">
        <f>VLOOKUP($G1870,county_facts!$A:$BB,21,FALSE)</f>
        <v>5.3</v>
      </c>
      <c r="Z1870">
        <f>VLOOKUP($G1870,county_facts!$A:$BB,22,FALSE)</f>
        <v>9.9</v>
      </c>
      <c r="AA1870">
        <f>VLOOKUP($G1870,county_facts!$A:$BB,23,FALSE)</f>
        <v>84.6</v>
      </c>
      <c r="AB1870">
        <f>VLOOKUP($G1870,county_facts!$A:$BB,24,FALSE)</f>
        <v>17.8</v>
      </c>
      <c r="AC1870">
        <f>VLOOKUP($G1870,county_facts!$A:$BB,25,FALSE)</f>
        <v>4799</v>
      </c>
      <c r="AD1870">
        <f>VLOOKUP($G1870,county_facts!$A:$BB,26,FALSE)</f>
        <v>22.4</v>
      </c>
      <c r="AE1870">
        <f>VLOOKUP($G1870,county_facts!$A:$BB,27,FALSE)</f>
        <v>28021</v>
      </c>
      <c r="AF1870">
        <f>VLOOKUP($G1870,county_facts!$A:$BB,28,FALSE)</f>
        <v>73.3</v>
      </c>
      <c r="AG1870">
        <f>VLOOKUP($G1870,county_facts!$A:$BB,29,FALSE)</f>
        <v>7.4</v>
      </c>
      <c r="AH1870">
        <f>VLOOKUP($G1870,county_facts!$A:$BB,30,FALSE)</f>
        <v>108700</v>
      </c>
      <c r="AI1870">
        <f>VLOOKUP($G1870,county_facts!$A:$BB,31,FALSE)</f>
        <v>23415</v>
      </c>
      <c r="AJ1870">
        <f>VLOOKUP($G1870,county_facts!$A:$BB,32,FALSE)</f>
        <v>2.76</v>
      </c>
      <c r="AK1870">
        <f>VLOOKUP($G1870,county_facts!$A:$BB,33,FALSE)</f>
        <v>23236</v>
      </c>
      <c r="AL1870">
        <f>VLOOKUP($G1870,county_facts!$A:$BB,34,FALSE)</f>
        <v>45675</v>
      </c>
      <c r="AM1870">
        <f>VLOOKUP($G1870,county_facts!$A:$BB,35,FALSE)</f>
        <v>16</v>
      </c>
      <c r="AN1870">
        <f>VLOOKUP($G1870,county_facts!$A:$BB,36,FALSE)</f>
        <v>1322</v>
      </c>
      <c r="AO1870">
        <f>VLOOKUP($G1870,county_facts!$A:$BB,37,FALSE)</f>
        <v>20657</v>
      </c>
      <c r="AP1870">
        <f>VLOOKUP($G1870,county_facts!$A:$BB,38,FALSE)</f>
        <v>-2.4</v>
      </c>
      <c r="AQ1870">
        <f>VLOOKUP($G1870,county_facts!$A:$BB,39,FALSE)</f>
        <v>4348</v>
      </c>
      <c r="AR1870">
        <f>VLOOKUP($G1870,county_facts!$A:$BB,40,FALSE)</f>
        <v>6190</v>
      </c>
      <c r="AS1870">
        <f>VLOOKUP($G1870,county_facts!$A:$BB,41,FALSE)</f>
        <v>8.6999999999999993</v>
      </c>
      <c r="AT1870">
        <f>VLOOKUP($G1870,county_facts!$A:$BB,42,FALSE)</f>
        <v>0</v>
      </c>
      <c r="AU1870">
        <f>VLOOKUP($G1870,county_facts!$A:$BB,43,FALSE)</f>
        <v>1.2</v>
      </c>
      <c r="AV1870">
        <f>VLOOKUP($G1870,county_facts!$A:$BB,44,FALSE)</f>
        <v>0</v>
      </c>
      <c r="AW1870">
        <f>VLOOKUP($G1870,county_facts!$A:$BB,45,FALSE)</f>
        <v>0</v>
      </c>
      <c r="AX1870">
        <f>VLOOKUP($G1870,county_facts!$A:$BB,46,FALSE)</f>
        <v>27.1</v>
      </c>
      <c r="AY1870">
        <f>VLOOKUP($G1870,county_facts!$A:$BB,47,FALSE)</f>
        <v>1564301</v>
      </c>
      <c r="AZ1870">
        <f>VLOOKUP($G1870,county_facts!$A:$BB,48,FALSE)</f>
        <v>303576</v>
      </c>
      <c r="BA1870">
        <f>VLOOKUP($G1870,county_facts!$A:$BB,49,FALSE)</f>
        <v>603936</v>
      </c>
      <c r="BB1870">
        <f>VLOOKUP($G1870,county_facts!$A:$BB,50,FALSE)</f>
        <v>9541</v>
      </c>
      <c r="BC1870">
        <f>VLOOKUP($G1870,county_facts!$A:$BB,51,FALSE)</f>
        <v>64027</v>
      </c>
      <c r="BD1870">
        <f>VLOOKUP($G1870,county_facts!$A:$BB,52,FALSE)</f>
        <v>79</v>
      </c>
      <c r="BE1870">
        <f>VLOOKUP($G1870,county_facts!$A:$BB,53,FALSE)</f>
        <v>899.95</v>
      </c>
      <c r="BF1870">
        <f>VLOOKUP($G1870,county_facts!$A:$BB,54,FALSE)</f>
        <v>72.900000000000006</v>
      </c>
    </row>
    <row r="1871" spans="1:58" x14ac:dyDescent="0.3">
      <c r="A1871" t="s">
        <v>9</v>
      </c>
      <c r="B1871" t="s">
        <v>281</v>
      </c>
      <c r="C1871">
        <v>615</v>
      </c>
      <c r="D1871" t="s">
        <v>622</v>
      </c>
      <c r="E1871">
        <v>2272</v>
      </c>
      <c r="F1871">
        <v>0.27068661999999999</v>
      </c>
      <c r="G1871">
        <v>48203</v>
      </c>
      <c r="H1871">
        <f>VLOOKUP($G1871,county_facts!$A:$BB,4,FALSE)</f>
        <v>67336</v>
      </c>
      <c r="I1871">
        <f>VLOOKUP($G1871,county_facts!$A:$BB,5,FALSE)</f>
        <v>65632</v>
      </c>
      <c r="J1871">
        <f>VLOOKUP($G1871,county_facts!$A:$BB,6,FALSE)</f>
        <v>2.6</v>
      </c>
      <c r="K1871">
        <f>VLOOKUP($G1871,county_facts!$A:$BB,7,FALSE)</f>
        <v>65631</v>
      </c>
      <c r="L1871">
        <f>VLOOKUP($G1871,county_facts!$A:$BB,8,FALSE)</f>
        <v>6.6</v>
      </c>
      <c r="M1871">
        <f>VLOOKUP($G1871,county_facts!$A:$BB,9,FALSE)</f>
        <v>24.9</v>
      </c>
      <c r="N1871">
        <f>VLOOKUP($G1871,county_facts!$A:$BB,10,FALSE)</f>
        <v>14.9</v>
      </c>
      <c r="O1871">
        <f>VLOOKUP($G1871,county_facts!$A:$BB,11,FALSE)</f>
        <v>51.1</v>
      </c>
      <c r="P1871">
        <f>VLOOKUP($G1871,county_facts!$A:$BB,12,FALSE)</f>
        <v>73.900000000000006</v>
      </c>
      <c r="Q1871">
        <f>VLOOKUP($G1871,county_facts!$A:$BB,13,FALSE)</f>
        <v>22.5</v>
      </c>
      <c r="R1871">
        <f>VLOOKUP($G1871,county_facts!$A:$BB,14,FALSE)</f>
        <v>1.2</v>
      </c>
      <c r="S1871">
        <f>VLOOKUP($G1871,county_facts!$A:$BB,15,FALSE)</f>
        <v>0.7</v>
      </c>
      <c r="T1871">
        <f>VLOOKUP($G1871,county_facts!$A:$BB,16,FALSE)</f>
        <v>0.1</v>
      </c>
      <c r="U1871">
        <f>VLOOKUP($G1871,county_facts!$A:$BB,17,FALSE)</f>
        <v>1.6</v>
      </c>
      <c r="V1871">
        <f>VLOOKUP($G1871,county_facts!$A:$BB,18,FALSE)</f>
        <v>12.3</v>
      </c>
      <c r="W1871">
        <f>VLOOKUP($G1871,county_facts!$A:$BB,19,FALSE)</f>
        <v>63.2</v>
      </c>
      <c r="X1871">
        <f>VLOOKUP($G1871,county_facts!$A:$BB,20,FALSE)</f>
        <v>85.5</v>
      </c>
      <c r="Y1871">
        <f>VLOOKUP($G1871,county_facts!$A:$BB,21,FALSE)</f>
        <v>5.3</v>
      </c>
      <c r="Z1871">
        <f>VLOOKUP($G1871,county_facts!$A:$BB,22,FALSE)</f>
        <v>9.9</v>
      </c>
      <c r="AA1871">
        <f>VLOOKUP($G1871,county_facts!$A:$BB,23,FALSE)</f>
        <v>84.6</v>
      </c>
      <c r="AB1871">
        <f>VLOOKUP($G1871,county_facts!$A:$BB,24,FALSE)</f>
        <v>17.8</v>
      </c>
      <c r="AC1871">
        <f>VLOOKUP($G1871,county_facts!$A:$BB,25,FALSE)</f>
        <v>4799</v>
      </c>
      <c r="AD1871">
        <f>VLOOKUP($G1871,county_facts!$A:$BB,26,FALSE)</f>
        <v>22.4</v>
      </c>
      <c r="AE1871">
        <f>VLOOKUP($G1871,county_facts!$A:$BB,27,FALSE)</f>
        <v>28021</v>
      </c>
      <c r="AF1871">
        <f>VLOOKUP($G1871,county_facts!$A:$BB,28,FALSE)</f>
        <v>73.3</v>
      </c>
      <c r="AG1871">
        <f>VLOOKUP($G1871,county_facts!$A:$BB,29,FALSE)</f>
        <v>7.4</v>
      </c>
      <c r="AH1871">
        <f>VLOOKUP($G1871,county_facts!$A:$BB,30,FALSE)</f>
        <v>108700</v>
      </c>
      <c r="AI1871">
        <f>VLOOKUP($G1871,county_facts!$A:$BB,31,FALSE)</f>
        <v>23415</v>
      </c>
      <c r="AJ1871">
        <f>VLOOKUP($G1871,county_facts!$A:$BB,32,FALSE)</f>
        <v>2.76</v>
      </c>
      <c r="AK1871">
        <f>VLOOKUP($G1871,county_facts!$A:$BB,33,FALSE)</f>
        <v>23236</v>
      </c>
      <c r="AL1871">
        <f>VLOOKUP($G1871,county_facts!$A:$BB,34,FALSE)</f>
        <v>45675</v>
      </c>
      <c r="AM1871">
        <f>VLOOKUP($G1871,county_facts!$A:$BB,35,FALSE)</f>
        <v>16</v>
      </c>
      <c r="AN1871">
        <f>VLOOKUP($G1871,county_facts!$A:$BB,36,FALSE)</f>
        <v>1322</v>
      </c>
      <c r="AO1871">
        <f>VLOOKUP($G1871,county_facts!$A:$BB,37,FALSE)</f>
        <v>20657</v>
      </c>
      <c r="AP1871">
        <f>VLOOKUP($G1871,county_facts!$A:$BB,38,FALSE)</f>
        <v>-2.4</v>
      </c>
      <c r="AQ1871">
        <f>VLOOKUP($G1871,county_facts!$A:$BB,39,FALSE)</f>
        <v>4348</v>
      </c>
      <c r="AR1871">
        <f>VLOOKUP($G1871,county_facts!$A:$BB,40,FALSE)</f>
        <v>6190</v>
      </c>
      <c r="AS1871">
        <f>VLOOKUP($G1871,county_facts!$A:$BB,41,FALSE)</f>
        <v>8.6999999999999993</v>
      </c>
      <c r="AT1871">
        <f>VLOOKUP($G1871,county_facts!$A:$BB,42,FALSE)</f>
        <v>0</v>
      </c>
      <c r="AU1871">
        <f>VLOOKUP($G1871,county_facts!$A:$BB,43,FALSE)</f>
        <v>1.2</v>
      </c>
      <c r="AV1871">
        <f>VLOOKUP($G1871,county_facts!$A:$BB,44,FALSE)</f>
        <v>0</v>
      </c>
      <c r="AW1871">
        <f>VLOOKUP($G1871,county_facts!$A:$BB,45,FALSE)</f>
        <v>0</v>
      </c>
      <c r="AX1871">
        <f>VLOOKUP($G1871,county_facts!$A:$BB,46,FALSE)</f>
        <v>27.1</v>
      </c>
      <c r="AY1871">
        <f>VLOOKUP($G1871,county_facts!$A:$BB,47,FALSE)</f>
        <v>1564301</v>
      </c>
      <c r="AZ1871">
        <f>VLOOKUP($G1871,county_facts!$A:$BB,48,FALSE)</f>
        <v>303576</v>
      </c>
      <c r="BA1871">
        <f>VLOOKUP($G1871,county_facts!$A:$BB,49,FALSE)</f>
        <v>603936</v>
      </c>
      <c r="BB1871">
        <f>VLOOKUP($G1871,county_facts!$A:$BB,50,FALSE)</f>
        <v>9541</v>
      </c>
      <c r="BC1871">
        <f>VLOOKUP($G1871,county_facts!$A:$BB,51,FALSE)</f>
        <v>64027</v>
      </c>
      <c r="BD1871">
        <f>VLOOKUP($G1871,county_facts!$A:$BB,52,FALSE)</f>
        <v>79</v>
      </c>
      <c r="BE1871">
        <f>VLOOKUP($G1871,county_facts!$A:$BB,53,FALSE)</f>
        <v>899.95</v>
      </c>
      <c r="BF1871">
        <f>VLOOKUP($G1871,county_facts!$A:$BB,54,FALSE)</f>
        <v>72.900000000000006</v>
      </c>
    </row>
    <row r="1872" spans="1:58" x14ac:dyDescent="0.3">
      <c r="A1872" t="s">
        <v>6</v>
      </c>
      <c r="B1872" t="s">
        <v>740</v>
      </c>
      <c r="C1872">
        <v>121211</v>
      </c>
      <c r="D1872" t="s">
        <v>622</v>
      </c>
      <c r="E1872">
        <v>213111</v>
      </c>
      <c r="F1872">
        <v>0.56876932700000005</v>
      </c>
      <c r="G1872">
        <v>48201</v>
      </c>
      <c r="H1872">
        <f>VLOOKUP($G1872,county_facts!$A:$BB,4,FALSE)</f>
        <v>4441370</v>
      </c>
      <c r="I1872">
        <f>VLOOKUP($G1872,county_facts!$A:$BB,5,FALSE)</f>
        <v>4093011</v>
      </c>
      <c r="J1872">
        <f>VLOOKUP($G1872,county_facts!$A:$BB,6,FALSE)</f>
        <v>8.5</v>
      </c>
      <c r="K1872">
        <f>VLOOKUP($G1872,county_facts!$A:$BB,7,FALSE)</f>
        <v>4092459</v>
      </c>
      <c r="L1872">
        <f>VLOOKUP($G1872,county_facts!$A:$BB,8,FALSE)</f>
        <v>7.7</v>
      </c>
      <c r="M1872">
        <f>VLOOKUP($G1872,county_facts!$A:$BB,9,FALSE)</f>
        <v>27.1</v>
      </c>
      <c r="N1872">
        <f>VLOOKUP($G1872,county_facts!$A:$BB,10,FALSE)</f>
        <v>9.1999999999999993</v>
      </c>
      <c r="O1872">
        <f>VLOOKUP($G1872,county_facts!$A:$BB,11,FALSE)</f>
        <v>50.2</v>
      </c>
      <c r="P1872">
        <f>VLOOKUP($G1872,county_facts!$A:$BB,12,FALSE)</f>
        <v>70.5</v>
      </c>
      <c r="Q1872">
        <f>VLOOKUP($G1872,county_facts!$A:$BB,13,FALSE)</f>
        <v>19.5</v>
      </c>
      <c r="R1872">
        <f>VLOOKUP($G1872,county_facts!$A:$BB,14,FALSE)</f>
        <v>1.1000000000000001</v>
      </c>
      <c r="S1872">
        <f>VLOOKUP($G1872,county_facts!$A:$BB,15,FALSE)</f>
        <v>7</v>
      </c>
      <c r="T1872">
        <f>VLOOKUP($G1872,county_facts!$A:$BB,16,FALSE)</f>
        <v>0.1</v>
      </c>
      <c r="U1872">
        <f>VLOOKUP($G1872,county_facts!$A:$BB,17,FALSE)</f>
        <v>1.7</v>
      </c>
      <c r="V1872">
        <f>VLOOKUP($G1872,county_facts!$A:$BB,18,FALSE)</f>
        <v>41.8</v>
      </c>
      <c r="W1872">
        <f>VLOOKUP($G1872,county_facts!$A:$BB,19,FALSE)</f>
        <v>31.4</v>
      </c>
      <c r="X1872">
        <f>VLOOKUP($G1872,county_facts!$A:$BB,20,FALSE)</f>
        <v>82.1</v>
      </c>
      <c r="Y1872">
        <f>VLOOKUP($G1872,county_facts!$A:$BB,21,FALSE)</f>
        <v>25</v>
      </c>
      <c r="Z1872">
        <f>VLOOKUP($G1872,county_facts!$A:$BB,22,FALSE)</f>
        <v>42.5</v>
      </c>
      <c r="AA1872">
        <f>VLOOKUP($G1872,county_facts!$A:$BB,23,FALSE)</f>
        <v>78.7</v>
      </c>
      <c r="AB1872">
        <f>VLOOKUP($G1872,county_facts!$A:$BB,24,FALSE)</f>
        <v>28.4</v>
      </c>
      <c r="AC1872">
        <f>VLOOKUP($G1872,county_facts!$A:$BB,25,FALSE)</f>
        <v>181514</v>
      </c>
      <c r="AD1872">
        <f>VLOOKUP($G1872,county_facts!$A:$BB,26,FALSE)</f>
        <v>27.4</v>
      </c>
      <c r="AE1872">
        <f>VLOOKUP($G1872,county_facts!$A:$BB,27,FALSE)</f>
        <v>1682870</v>
      </c>
      <c r="AF1872">
        <f>VLOOKUP($G1872,county_facts!$A:$BB,28,FALSE)</f>
        <v>56.5</v>
      </c>
      <c r="AG1872">
        <f>VLOOKUP($G1872,county_facts!$A:$BB,29,FALSE)</f>
        <v>35.799999999999997</v>
      </c>
      <c r="AH1872">
        <f>VLOOKUP($G1872,county_facts!$A:$BB,30,FALSE)</f>
        <v>131400</v>
      </c>
      <c r="AI1872">
        <f>VLOOKUP($G1872,county_facts!$A:$BB,31,FALSE)</f>
        <v>1434694</v>
      </c>
      <c r="AJ1872">
        <f>VLOOKUP($G1872,county_facts!$A:$BB,32,FALSE)</f>
        <v>2.89</v>
      </c>
      <c r="AK1872">
        <f>VLOOKUP($G1872,county_facts!$A:$BB,33,FALSE)</f>
        <v>27899</v>
      </c>
      <c r="AL1872">
        <f>VLOOKUP($G1872,county_facts!$A:$BB,34,FALSE)</f>
        <v>53137</v>
      </c>
      <c r="AM1872">
        <f>VLOOKUP($G1872,county_facts!$A:$BB,35,FALSE)</f>
        <v>18.5</v>
      </c>
      <c r="AN1872">
        <f>VLOOKUP($G1872,county_facts!$A:$BB,36,FALSE)</f>
        <v>95376</v>
      </c>
      <c r="AO1872">
        <f>VLOOKUP($G1872,county_facts!$A:$BB,37,FALSE)</f>
        <v>1971437</v>
      </c>
      <c r="AP1872">
        <f>VLOOKUP($G1872,county_facts!$A:$BB,38,FALSE)</f>
        <v>4.7</v>
      </c>
      <c r="AQ1872">
        <f>VLOOKUP($G1872,county_facts!$A:$BB,39,FALSE)</f>
        <v>367449</v>
      </c>
      <c r="AR1872">
        <f>VLOOKUP($G1872,county_facts!$A:$BB,40,FALSE)</f>
        <v>370841</v>
      </c>
      <c r="AS1872">
        <f>VLOOKUP($G1872,county_facts!$A:$BB,41,FALSE)</f>
        <v>12.7</v>
      </c>
      <c r="AT1872">
        <f>VLOOKUP($G1872,county_facts!$A:$BB,42,FALSE)</f>
        <v>0.9</v>
      </c>
      <c r="AU1872">
        <f>VLOOKUP($G1872,county_facts!$A:$BB,43,FALSE)</f>
        <v>9.9</v>
      </c>
      <c r="AV1872">
        <f>VLOOKUP($G1872,county_facts!$A:$BB,44,FALSE)</f>
        <v>0.1</v>
      </c>
      <c r="AW1872">
        <f>VLOOKUP($G1872,county_facts!$A:$BB,45,FALSE)</f>
        <v>23</v>
      </c>
      <c r="AX1872">
        <f>VLOOKUP($G1872,county_facts!$A:$BB,46,FALSE)</f>
        <v>29.2</v>
      </c>
      <c r="AY1872">
        <f>VLOOKUP($G1872,county_facts!$A:$BB,47,FALSE)</f>
        <v>169275136</v>
      </c>
      <c r="AZ1872">
        <f>VLOOKUP($G1872,county_facts!$A:$BB,48,FALSE)</f>
        <v>205478751</v>
      </c>
      <c r="BA1872">
        <f>VLOOKUP($G1872,county_facts!$A:$BB,49,FALSE)</f>
        <v>51899053</v>
      </c>
      <c r="BB1872">
        <f>VLOOKUP($G1872,county_facts!$A:$BB,50,FALSE)</f>
        <v>13276</v>
      </c>
      <c r="BC1872">
        <f>VLOOKUP($G1872,county_facts!$A:$BB,51,FALSE)</f>
        <v>7874724</v>
      </c>
      <c r="BD1872">
        <f>VLOOKUP($G1872,county_facts!$A:$BB,52,FALSE)</f>
        <v>40060</v>
      </c>
      <c r="BE1872">
        <f>VLOOKUP($G1872,county_facts!$A:$BB,53,FALSE)</f>
        <v>1703.48</v>
      </c>
      <c r="BF1872">
        <f>VLOOKUP($G1872,county_facts!$A:$BB,54,FALSE)</f>
        <v>2402.4</v>
      </c>
    </row>
    <row r="1873" spans="1:58" x14ac:dyDescent="0.3">
      <c r="A1873" t="s">
        <v>9</v>
      </c>
      <c r="B1873" t="s">
        <v>740</v>
      </c>
      <c r="C1873">
        <v>91900</v>
      </c>
      <c r="D1873" t="s">
        <v>622</v>
      </c>
      <c r="E1873">
        <v>213111</v>
      </c>
      <c r="F1873">
        <v>0.43123067300000001</v>
      </c>
      <c r="G1873">
        <v>48201</v>
      </c>
      <c r="H1873">
        <f>VLOOKUP($G1873,county_facts!$A:$BB,4,FALSE)</f>
        <v>4441370</v>
      </c>
      <c r="I1873">
        <f>VLOOKUP($G1873,county_facts!$A:$BB,5,FALSE)</f>
        <v>4093011</v>
      </c>
      <c r="J1873">
        <f>VLOOKUP($G1873,county_facts!$A:$BB,6,FALSE)</f>
        <v>8.5</v>
      </c>
      <c r="K1873">
        <f>VLOOKUP($G1873,county_facts!$A:$BB,7,FALSE)</f>
        <v>4092459</v>
      </c>
      <c r="L1873">
        <f>VLOOKUP($G1873,county_facts!$A:$BB,8,FALSE)</f>
        <v>7.7</v>
      </c>
      <c r="M1873">
        <f>VLOOKUP($G1873,county_facts!$A:$BB,9,FALSE)</f>
        <v>27.1</v>
      </c>
      <c r="N1873">
        <f>VLOOKUP($G1873,county_facts!$A:$BB,10,FALSE)</f>
        <v>9.1999999999999993</v>
      </c>
      <c r="O1873">
        <f>VLOOKUP($G1873,county_facts!$A:$BB,11,FALSE)</f>
        <v>50.2</v>
      </c>
      <c r="P1873">
        <f>VLOOKUP($G1873,county_facts!$A:$BB,12,FALSE)</f>
        <v>70.5</v>
      </c>
      <c r="Q1873">
        <f>VLOOKUP($G1873,county_facts!$A:$BB,13,FALSE)</f>
        <v>19.5</v>
      </c>
      <c r="R1873">
        <f>VLOOKUP($G1873,county_facts!$A:$BB,14,FALSE)</f>
        <v>1.1000000000000001</v>
      </c>
      <c r="S1873">
        <f>VLOOKUP($G1873,county_facts!$A:$BB,15,FALSE)</f>
        <v>7</v>
      </c>
      <c r="T1873">
        <f>VLOOKUP($G1873,county_facts!$A:$BB,16,FALSE)</f>
        <v>0.1</v>
      </c>
      <c r="U1873">
        <f>VLOOKUP($G1873,county_facts!$A:$BB,17,FALSE)</f>
        <v>1.7</v>
      </c>
      <c r="V1873">
        <f>VLOOKUP($G1873,county_facts!$A:$BB,18,FALSE)</f>
        <v>41.8</v>
      </c>
      <c r="W1873">
        <f>VLOOKUP($G1873,county_facts!$A:$BB,19,FALSE)</f>
        <v>31.4</v>
      </c>
      <c r="X1873">
        <f>VLOOKUP($G1873,county_facts!$A:$BB,20,FALSE)</f>
        <v>82.1</v>
      </c>
      <c r="Y1873">
        <f>VLOOKUP($G1873,county_facts!$A:$BB,21,FALSE)</f>
        <v>25</v>
      </c>
      <c r="Z1873">
        <f>VLOOKUP($G1873,county_facts!$A:$BB,22,FALSE)</f>
        <v>42.5</v>
      </c>
      <c r="AA1873">
        <f>VLOOKUP($G1873,county_facts!$A:$BB,23,FALSE)</f>
        <v>78.7</v>
      </c>
      <c r="AB1873">
        <f>VLOOKUP($G1873,county_facts!$A:$BB,24,FALSE)</f>
        <v>28.4</v>
      </c>
      <c r="AC1873">
        <f>VLOOKUP($G1873,county_facts!$A:$BB,25,FALSE)</f>
        <v>181514</v>
      </c>
      <c r="AD1873">
        <f>VLOOKUP($G1873,county_facts!$A:$BB,26,FALSE)</f>
        <v>27.4</v>
      </c>
      <c r="AE1873">
        <f>VLOOKUP($G1873,county_facts!$A:$BB,27,FALSE)</f>
        <v>1682870</v>
      </c>
      <c r="AF1873">
        <f>VLOOKUP($G1873,county_facts!$A:$BB,28,FALSE)</f>
        <v>56.5</v>
      </c>
      <c r="AG1873">
        <f>VLOOKUP($G1873,county_facts!$A:$BB,29,FALSE)</f>
        <v>35.799999999999997</v>
      </c>
      <c r="AH1873">
        <f>VLOOKUP($G1873,county_facts!$A:$BB,30,FALSE)</f>
        <v>131400</v>
      </c>
      <c r="AI1873">
        <f>VLOOKUP($G1873,county_facts!$A:$BB,31,FALSE)</f>
        <v>1434694</v>
      </c>
      <c r="AJ1873">
        <f>VLOOKUP($G1873,county_facts!$A:$BB,32,FALSE)</f>
        <v>2.89</v>
      </c>
      <c r="AK1873">
        <f>VLOOKUP($G1873,county_facts!$A:$BB,33,FALSE)</f>
        <v>27899</v>
      </c>
      <c r="AL1873">
        <f>VLOOKUP($G1873,county_facts!$A:$BB,34,FALSE)</f>
        <v>53137</v>
      </c>
      <c r="AM1873">
        <f>VLOOKUP($G1873,county_facts!$A:$BB,35,FALSE)</f>
        <v>18.5</v>
      </c>
      <c r="AN1873">
        <f>VLOOKUP($G1873,county_facts!$A:$BB,36,FALSE)</f>
        <v>95376</v>
      </c>
      <c r="AO1873">
        <f>VLOOKUP($G1873,county_facts!$A:$BB,37,FALSE)</f>
        <v>1971437</v>
      </c>
      <c r="AP1873">
        <f>VLOOKUP($G1873,county_facts!$A:$BB,38,FALSE)</f>
        <v>4.7</v>
      </c>
      <c r="AQ1873">
        <f>VLOOKUP($G1873,county_facts!$A:$BB,39,FALSE)</f>
        <v>367449</v>
      </c>
      <c r="AR1873">
        <f>VLOOKUP($G1873,county_facts!$A:$BB,40,FALSE)</f>
        <v>370841</v>
      </c>
      <c r="AS1873">
        <f>VLOOKUP($G1873,county_facts!$A:$BB,41,FALSE)</f>
        <v>12.7</v>
      </c>
      <c r="AT1873">
        <f>VLOOKUP($G1873,county_facts!$A:$BB,42,FALSE)</f>
        <v>0.9</v>
      </c>
      <c r="AU1873">
        <f>VLOOKUP($G1873,county_facts!$A:$BB,43,FALSE)</f>
        <v>9.9</v>
      </c>
      <c r="AV1873">
        <f>VLOOKUP($G1873,county_facts!$A:$BB,44,FALSE)</f>
        <v>0.1</v>
      </c>
      <c r="AW1873">
        <f>VLOOKUP($G1873,county_facts!$A:$BB,45,FALSE)</f>
        <v>23</v>
      </c>
      <c r="AX1873">
        <f>VLOOKUP($G1873,county_facts!$A:$BB,46,FALSE)</f>
        <v>29.2</v>
      </c>
      <c r="AY1873">
        <f>VLOOKUP($G1873,county_facts!$A:$BB,47,FALSE)</f>
        <v>169275136</v>
      </c>
      <c r="AZ1873">
        <f>VLOOKUP($G1873,county_facts!$A:$BB,48,FALSE)</f>
        <v>205478751</v>
      </c>
      <c r="BA1873">
        <f>VLOOKUP($G1873,county_facts!$A:$BB,49,FALSE)</f>
        <v>51899053</v>
      </c>
      <c r="BB1873">
        <f>VLOOKUP($G1873,county_facts!$A:$BB,50,FALSE)</f>
        <v>13276</v>
      </c>
      <c r="BC1873">
        <f>VLOOKUP($G1873,county_facts!$A:$BB,51,FALSE)</f>
        <v>7874724</v>
      </c>
      <c r="BD1873">
        <f>VLOOKUP($G1873,county_facts!$A:$BB,52,FALSE)</f>
        <v>40060</v>
      </c>
      <c r="BE1873">
        <f>VLOOKUP($G1873,county_facts!$A:$BB,53,FALSE)</f>
        <v>1703.48</v>
      </c>
      <c r="BF1873">
        <f>VLOOKUP($G1873,county_facts!$A:$BB,54,FALSE)</f>
        <v>2402.4</v>
      </c>
    </row>
    <row r="1874" spans="1:58" x14ac:dyDescent="0.3">
      <c r="A1874" t="s">
        <v>6</v>
      </c>
      <c r="B1874" t="s">
        <v>282</v>
      </c>
      <c r="C1874">
        <v>688</v>
      </c>
      <c r="D1874" t="s">
        <v>622</v>
      </c>
      <c r="E1874">
        <v>970</v>
      </c>
      <c r="F1874">
        <v>0.70927835100000003</v>
      </c>
      <c r="G1874">
        <v>48199</v>
      </c>
      <c r="H1874">
        <f>VLOOKUP($G1874,county_facts!$A:$BB,4,FALSE)</f>
        <v>55621</v>
      </c>
      <c r="I1874">
        <f>VLOOKUP($G1874,county_facts!$A:$BB,5,FALSE)</f>
        <v>54635</v>
      </c>
      <c r="J1874">
        <f>VLOOKUP($G1874,county_facts!$A:$BB,6,FALSE)</f>
        <v>1.8</v>
      </c>
      <c r="K1874">
        <f>VLOOKUP($G1874,county_facts!$A:$BB,7,FALSE)</f>
        <v>54635</v>
      </c>
      <c r="L1874">
        <f>VLOOKUP($G1874,county_facts!$A:$BB,8,FALSE)</f>
        <v>6.4</v>
      </c>
      <c r="M1874">
        <f>VLOOKUP($G1874,county_facts!$A:$BB,9,FALSE)</f>
        <v>24.8</v>
      </c>
      <c r="N1874">
        <f>VLOOKUP($G1874,county_facts!$A:$BB,10,FALSE)</f>
        <v>15.2</v>
      </c>
      <c r="O1874">
        <f>VLOOKUP($G1874,county_facts!$A:$BB,11,FALSE)</f>
        <v>50.6</v>
      </c>
      <c r="P1874">
        <f>VLOOKUP($G1874,county_facts!$A:$BB,12,FALSE)</f>
        <v>91.9</v>
      </c>
      <c r="Q1874">
        <f>VLOOKUP($G1874,county_facts!$A:$BB,13,FALSE)</f>
        <v>5.7</v>
      </c>
      <c r="R1874">
        <f>VLOOKUP($G1874,county_facts!$A:$BB,14,FALSE)</f>
        <v>0.5</v>
      </c>
      <c r="S1874">
        <f>VLOOKUP($G1874,county_facts!$A:$BB,15,FALSE)</f>
        <v>0.7</v>
      </c>
      <c r="T1874">
        <f>VLOOKUP($G1874,county_facts!$A:$BB,16,FALSE)</f>
        <v>0</v>
      </c>
      <c r="U1874">
        <f>VLOOKUP($G1874,county_facts!$A:$BB,17,FALSE)</f>
        <v>1.2</v>
      </c>
      <c r="V1874">
        <f>VLOOKUP($G1874,county_facts!$A:$BB,18,FALSE)</f>
        <v>5.6</v>
      </c>
      <c r="W1874">
        <f>VLOOKUP($G1874,county_facts!$A:$BB,19,FALSE)</f>
        <v>86.8</v>
      </c>
      <c r="X1874">
        <f>VLOOKUP($G1874,county_facts!$A:$BB,20,FALSE)</f>
        <v>88.1</v>
      </c>
      <c r="Y1874">
        <f>VLOOKUP($G1874,county_facts!$A:$BB,21,FALSE)</f>
        <v>1.5</v>
      </c>
      <c r="Z1874">
        <f>VLOOKUP($G1874,county_facts!$A:$BB,22,FALSE)</f>
        <v>3.6</v>
      </c>
      <c r="AA1874">
        <f>VLOOKUP($G1874,county_facts!$A:$BB,23,FALSE)</f>
        <v>86.3</v>
      </c>
      <c r="AB1874">
        <f>VLOOKUP($G1874,county_facts!$A:$BB,24,FALSE)</f>
        <v>15.6</v>
      </c>
      <c r="AC1874">
        <f>VLOOKUP($G1874,county_facts!$A:$BB,25,FALSE)</f>
        <v>4159</v>
      </c>
      <c r="AD1874">
        <f>VLOOKUP($G1874,county_facts!$A:$BB,26,FALSE)</f>
        <v>27.8</v>
      </c>
      <c r="AE1874">
        <f>VLOOKUP($G1874,county_facts!$A:$BB,27,FALSE)</f>
        <v>23480</v>
      </c>
      <c r="AF1874">
        <f>VLOOKUP($G1874,county_facts!$A:$BB,28,FALSE)</f>
        <v>78.5</v>
      </c>
      <c r="AG1874">
        <f>VLOOKUP($G1874,county_facts!$A:$BB,29,FALSE)</f>
        <v>5.9</v>
      </c>
      <c r="AH1874">
        <f>VLOOKUP($G1874,county_facts!$A:$BB,30,FALSE)</f>
        <v>100400</v>
      </c>
      <c r="AI1874">
        <f>VLOOKUP($G1874,county_facts!$A:$BB,31,FALSE)</f>
        <v>20633</v>
      </c>
      <c r="AJ1874">
        <f>VLOOKUP($G1874,county_facts!$A:$BB,32,FALSE)</f>
        <v>2.64</v>
      </c>
      <c r="AK1874">
        <f>VLOOKUP($G1874,county_facts!$A:$BB,33,FALSE)</f>
        <v>25559</v>
      </c>
      <c r="AL1874">
        <f>VLOOKUP($G1874,county_facts!$A:$BB,34,FALSE)</f>
        <v>53013</v>
      </c>
      <c r="AM1874">
        <f>VLOOKUP($G1874,county_facts!$A:$BB,35,FALSE)</f>
        <v>10.9</v>
      </c>
      <c r="AN1874">
        <f>VLOOKUP($G1874,county_facts!$A:$BB,36,FALSE)</f>
        <v>806</v>
      </c>
      <c r="AO1874">
        <f>VLOOKUP($G1874,county_facts!$A:$BB,37,FALSE)</f>
        <v>8945</v>
      </c>
      <c r="AP1874">
        <f>VLOOKUP($G1874,county_facts!$A:$BB,38,FALSE)</f>
        <v>-1.9</v>
      </c>
      <c r="AQ1874">
        <f>VLOOKUP($G1874,county_facts!$A:$BB,39,FALSE)</f>
        <v>3523</v>
      </c>
      <c r="AR1874">
        <f>VLOOKUP($G1874,county_facts!$A:$BB,40,FALSE)</f>
        <v>3909</v>
      </c>
      <c r="AS1874">
        <f>VLOOKUP($G1874,county_facts!$A:$BB,41,FALSE)</f>
        <v>0</v>
      </c>
      <c r="AT1874">
        <f>VLOOKUP($G1874,county_facts!$A:$BB,42,FALSE)</f>
        <v>0</v>
      </c>
      <c r="AU1874">
        <f>VLOOKUP($G1874,county_facts!$A:$BB,43,FALSE)</f>
        <v>0</v>
      </c>
      <c r="AV1874">
        <f>VLOOKUP($G1874,county_facts!$A:$BB,44,FALSE)</f>
        <v>0</v>
      </c>
      <c r="AW1874">
        <f>VLOOKUP($G1874,county_facts!$A:$BB,45,FALSE)</f>
        <v>0</v>
      </c>
      <c r="AX1874">
        <f>VLOOKUP($G1874,county_facts!$A:$BB,46,FALSE)</f>
        <v>0</v>
      </c>
      <c r="AY1874">
        <f>VLOOKUP($G1874,county_facts!$A:$BB,47,FALSE)</f>
        <v>0</v>
      </c>
      <c r="AZ1874">
        <f>VLOOKUP($G1874,county_facts!$A:$BB,48,FALSE)</f>
        <v>35903</v>
      </c>
      <c r="BA1874">
        <f>VLOOKUP($G1874,county_facts!$A:$BB,49,FALSE)</f>
        <v>612350</v>
      </c>
      <c r="BB1874">
        <f>VLOOKUP($G1874,county_facts!$A:$BB,50,FALSE)</f>
        <v>11835</v>
      </c>
      <c r="BC1874">
        <f>VLOOKUP($G1874,county_facts!$A:$BB,51,FALSE)</f>
        <v>37231</v>
      </c>
      <c r="BD1874">
        <f>VLOOKUP($G1874,county_facts!$A:$BB,52,FALSE)</f>
        <v>117</v>
      </c>
      <c r="BE1874">
        <f>VLOOKUP($G1874,county_facts!$A:$BB,53,FALSE)</f>
        <v>890.57</v>
      </c>
      <c r="BF1874">
        <f>VLOOKUP($G1874,county_facts!$A:$BB,54,FALSE)</f>
        <v>61.3</v>
      </c>
    </row>
    <row r="1875" spans="1:58" x14ac:dyDescent="0.3">
      <c r="A1875" t="s">
        <v>9</v>
      </c>
      <c r="B1875" t="s">
        <v>282</v>
      </c>
      <c r="C1875">
        <v>282</v>
      </c>
      <c r="D1875" t="s">
        <v>622</v>
      </c>
      <c r="E1875">
        <v>970</v>
      </c>
      <c r="F1875">
        <v>0.29072164900000003</v>
      </c>
      <c r="G1875">
        <v>48199</v>
      </c>
      <c r="H1875">
        <f>VLOOKUP($G1875,county_facts!$A:$BB,4,FALSE)</f>
        <v>55621</v>
      </c>
      <c r="I1875">
        <f>VLOOKUP($G1875,county_facts!$A:$BB,5,FALSE)</f>
        <v>54635</v>
      </c>
      <c r="J1875">
        <f>VLOOKUP($G1875,county_facts!$A:$BB,6,FALSE)</f>
        <v>1.8</v>
      </c>
      <c r="K1875">
        <f>VLOOKUP($G1875,county_facts!$A:$BB,7,FALSE)</f>
        <v>54635</v>
      </c>
      <c r="L1875">
        <f>VLOOKUP($G1875,county_facts!$A:$BB,8,FALSE)</f>
        <v>6.4</v>
      </c>
      <c r="M1875">
        <f>VLOOKUP($G1875,county_facts!$A:$BB,9,FALSE)</f>
        <v>24.8</v>
      </c>
      <c r="N1875">
        <f>VLOOKUP($G1875,county_facts!$A:$BB,10,FALSE)</f>
        <v>15.2</v>
      </c>
      <c r="O1875">
        <f>VLOOKUP($G1875,county_facts!$A:$BB,11,FALSE)</f>
        <v>50.6</v>
      </c>
      <c r="P1875">
        <f>VLOOKUP($G1875,county_facts!$A:$BB,12,FALSE)</f>
        <v>91.9</v>
      </c>
      <c r="Q1875">
        <f>VLOOKUP($G1875,county_facts!$A:$BB,13,FALSE)</f>
        <v>5.7</v>
      </c>
      <c r="R1875">
        <f>VLOOKUP($G1875,county_facts!$A:$BB,14,FALSE)</f>
        <v>0.5</v>
      </c>
      <c r="S1875">
        <f>VLOOKUP($G1875,county_facts!$A:$BB,15,FALSE)</f>
        <v>0.7</v>
      </c>
      <c r="T1875">
        <f>VLOOKUP($G1875,county_facts!$A:$BB,16,FALSE)</f>
        <v>0</v>
      </c>
      <c r="U1875">
        <f>VLOOKUP($G1875,county_facts!$A:$BB,17,FALSE)</f>
        <v>1.2</v>
      </c>
      <c r="V1875">
        <f>VLOOKUP($G1875,county_facts!$A:$BB,18,FALSE)</f>
        <v>5.6</v>
      </c>
      <c r="W1875">
        <f>VLOOKUP($G1875,county_facts!$A:$BB,19,FALSE)</f>
        <v>86.8</v>
      </c>
      <c r="X1875">
        <f>VLOOKUP($G1875,county_facts!$A:$BB,20,FALSE)</f>
        <v>88.1</v>
      </c>
      <c r="Y1875">
        <f>VLOOKUP($G1875,county_facts!$A:$BB,21,FALSE)</f>
        <v>1.5</v>
      </c>
      <c r="Z1875">
        <f>VLOOKUP($G1875,county_facts!$A:$BB,22,FALSE)</f>
        <v>3.6</v>
      </c>
      <c r="AA1875">
        <f>VLOOKUP($G1875,county_facts!$A:$BB,23,FALSE)</f>
        <v>86.3</v>
      </c>
      <c r="AB1875">
        <f>VLOOKUP($G1875,county_facts!$A:$BB,24,FALSE)</f>
        <v>15.6</v>
      </c>
      <c r="AC1875">
        <f>VLOOKUP($G1875,county_facts!$A:$BB,25,FALSE)</f>
        <v>4159</v>
      </c>
      <c r="AD1875">
        <f>VLOOKUP($G1875,county_facts!$A:$BB,26,FALSE)</f>
        <v>27.8</v>
      </c>
      <c r="AE1875">
        <f>VLOOKUP($G1875,county_facts!$A:$BB,27,FALSE)</f>
        <v>23480</v>
      </c>
      <c r="AF1875">
        <f>VLOOKUP($G1875,county_facts!$A:$BB,28,FALSE)</f>
        <v>78.5</v>
      </c>
      <c r="AG1875">
        <f>VLOOKUP($G1875,county_facts!$A:$BB,29,FALSE)</f>
        <v>5.9</v>
      </c>
      <c r="AH1875">
        <f>VLOOKUP($G1875,county_facts!$A:$BB,30,FALSE)</f>
        <v>100400</v>
      </c>
      <c r="AI1875">
        <f>VLOOKUP($G1875,county_facts!$A:$BB,31,FALSE)</f>
        <v>20633</v>
      </c>
      <c r="AJ1875">
        <f>VLOOKUP($G1875,county_facts!$A:$BB,32,FALSE)</f>
        <v>2.64</v>
      </c>
      <c r="AK1875">
        <f>VLOOKUP($G1875,county_facts!$A:$BB,33,FALSE)</f>
        <v>25559</v>
      </c>
      <c r="AL1875">
        <f>VLOOKUP($G1875,county_facts!$A:$BB,34,FALSE)</f>
        <v>53013</v>
      </c>
      <c r="AM1875">
        <f>VLOOKUP($G1875,county_facts!$A:$BB,35,FALSE)</f>
        <v>10.9</v>
      </c>
      <c r="AN1875">
        <f>VLOOKUP($G1875,county_facts!$A:$BB,36,FALSE)</f>
        <v>806</v>
      </c>
      <c r="AO1875">
        <f>VLOOKUP($G1875,county_facts!$A:$BB,37,FALSE)</f>
        <v>8945</v>
      </c>
      <c r="AP1875">
        <f>VLOOKUP($G1875,county_facts!$A:$BB,38,FALSE)</f>
        <v>-1.9</v>
      </c>
      <c r="AQ1875">
        <f>VLOOKUP($G1875,county_facts!$A:$BB,39,FALSE)</f>
        <v>3523</v>
      </c>
      <c r="AR1875">
        <f>VLOOKUP($G1875,county_facts!$A:$BB,40,FALSE)</f>
        <v>3909</v>
      </c>
      <c r="AS1875">
        <f>VLOOKUP($G1875,county_facts!$A:$BB,41,FALSE)</f>
        <v>0</v>
      </c>
      <c r="AT1875">
        <f>VLOOKUP($G1875,county_facts!$A:$BB,42,FALSE)</f>
        <v>0</v>
      </c>
      <c r="AU1875">
        <f>VLOOKUP($G1875,county_facts!$A:$BB,43,FALSE)</f>
        <v>0</v>
      </c>
      <c r="AV1875">
        <f>VLOOKUP($G1875,county_facts!$A:$BB,44,FALSE)</f>
        <v>0</v>
      </c>
      <c r="AW1875">
        <f>VLOOKUP($G1875,county_facts!$A:$BB,45,FALSE)</f>
        <v>0</v>
      </c>
      <c r="AX1875">
        <f>VLOOKUP($G1875,county_facts!$A:$BB,46,FALSE)</f>
        <v>0</v>
      </c>
      <c r="AY1875">
        <f>VLOOKUP($G1875,county_facts!$A:$BB,47,FALSE)</f>
        <v>0</v>
      </c>
      <c r="AZ1875">
        <f>VLOOKUP($G1875,county_facts!$A:$BB,48,FALSE)</f>
        <v>35903</v>
      </c>
      <c r="BA1875">
        <f>VLOOKUP($G1875,county_facts!$A:$BB,49,FALSE)</f>
        <v>612350</v>
      </c>
      <c r="BB1875">
        <f>VLOOKUP($G1875,county_facts!$A:$BB,50,FALSE)</f>
        <v>11835</v>
      </c>
      <c r="BC1875">
        <f>VLOOKUP($G1875,county_facts!$A:$BB,51,FALSE)</f>
        <v>37231</v>
      </c>
      <c r="BD1875">
        <f>VLOOKUP($G1875,county_facts!$A:$BB,52,FALSE)</f>
        <v>117</v>
      </c>
      <c r="BE1875">
        <f>VLOOKUP($G1875,county_facts!$A:$BB,53,FALSE)</f>
        <v>890.57</v>
      </c>
      <c r="BF1875">
        <f>VLOOKUP($G1875,county_facts!$A:$BB,54,FALSE)</f>
        <v>61.3</v>
      </c>
    </row>
    <row r="1876" spans="1:58" x14ac:dyDescent="0.3">
      <c r="A1876" t="s">
        <v>6</v>
      </c>
      <c r="B1876" t="s">
        <v>605</v>
      </c>
      <c r="C1876">
        <v>59</v>
      </c>
      <c r="D1876" t="s">
        <v>622</v>
      </c>
      <c r="E1876">
        <v>79</v>
      </c>
      <c r="F1876">
        <v>0.74683544300000004</v>
      </c>
      <c r="G1876">
        <v>48197</v>
      </c>
      <c r="H1876">
        <f>VLOOKUP($G1876,county_facts!$A:$BB,4,FALSE)</f>
        <v>3928</v>
      </c>
      <c r="I1876">
        <f>VLOOKUP($G1876,county_facts!$A:$BB,5,FALSE)</f>
        <v>4139</v>
      </c>
      <c r="J1876">
        <f>VLOOKUP($G1876,county_facts!$A:$BB,6,FALSE)</f>
        <v>-5.0999999999999996</v>
      </c>
      <c r="K1876">
        <f>VLOOKUP($G1876,county_facts!$A:$BB,7,FALSE)</f>
        <v>4139</v>
      </c>
      <c r="L1876">
        <f>VLOOKUP($G1876,county_facts!$A:$BB,8,FALSE)</f>
        <v>6.3</v>
      </c>
      <c r="M1876">
        <f>VLOOKUP($G1876,county_facts!$A:$BB,9,FALSE)</f>
        <v>23.6</v>
      </c>
      <c r="N1876">
        <f>VLOOKUP($G1876,county_facts!$A:$BB,10,FALSE)</f>
        <v>19.8</v>
      </c>
      <c r="O1876">
        <f>VLOOKUP($G1876,county_facts!$A:$BB,11,FALSE)</f>
        <v>49.1</v>
      </c>
      <c r="P1876">
        <f>VLOOKUP($G1876,county_facts!$A:$BB,12,FALSE)</f>
        <v>89.9</v>
      </c>
      <c r="Q1876">
        <f>VLOOKUP($G1876,county_facts!$A:$BB,13,FALSE)</f>
        <v>6.1</v>
      </c>
      <c r="R1876">
        <f>VLOOKUP($G1876,county_facts!$A:$BB,14,FALSE)</f>
        <v>1</v>
      </c>
      <c r="S1876">
        <f>VLOOKUP($G1876,county_facts!$A:$BB,15,FALSE)</f>
        <v>0.7</v>
      </c>
      <c r="T1876">
        <f>VLOOKUP($G1876,county_facts!$A:$BB,16,FALSE)</f>
        <v>0</v>
      </c>
      <c r="U1876">
        <f>VLOOKUP($G1876,county_facts!$A:$BB,17,FALSE)</f>
        <v>2.2999999999999998</v>
      </c>
      <c r="V1876">
        <f>VLOOKUP($G1876,county_facts!$A:$BB,18,FALSE)</f>
        <v>22.8</v>
      </c>
      <c r="W1876">
        <f>VLOOKUP($G1876,county_facts!$A:$BB,19,FALSE)</f>
        <v>68.900000000000006</v>
      </c>
      <c r="X1876">
        <f>VLOOKUP($G1876,county_facts!$A:$BB,20,FALSE)</f>
        <v>83.3</v>
      </c>
      <c r="Y1876">
        <f>VLOOKUP($G1876,county_facts!$A:$BB,21,FALSE)</f>
        <v>3.6</v>
      </c>
      <c r="Z1876">
        <f>VLOOKUP($G1876,county_facts!$A:$BB,22,FALSE)</f>
        <v>11.3</v>
      </c>
      <c r="AA1876">
        <f>VLOOKUP($G1876,county_facts!$A:$BB,23,FALSE)</f>
        <v>80.2</v>
      </c>
      <c r="AB1876">
        <f>VLOOKUP($G1876,county_facts!$A:$BB,24,FALSE)</f>
        <v>18.600000000000001</v>
      </c>
      <c r="AC1876">
        <f>VLOOKUP($G1876,county_facts!$A:$BB,25,FALSE)</f>
        <v>318</v>
      </c>
      <c r="AD1876">
        <f>VLOOKUP($G1876,county_facts!$A:$BB,26,FALSE)</f>
        <v>15.1</v>
      </c>
      <c r="AE1876">
        <f>VLOOKUP($G1876,county_facts!$A:$BB,27,FALSE)</f>
        <v>2404</v>
      </c>
      <c r="AF1876">
        <f>VLOOKUP($G1876,county_facts!$A:$BB,28,FALSE)</f>
        <v>69.599999999999994</v>
      </c>
      <c r="AG1876">
        <f>VLOOKUP($G1876,county_facts!$A:$BB,29,FALSE)</f>
        <v>9.6</v>
      </c>
      <c r="AH1876">
        <f>VLOOKUP($G1876,county_facts!$A:$BB,30,FALSE)</f>
        <v>46800</v>
      </c>
      <c r="AI1876">
        <f>VLOOKUP($G1876,county_facts!$A:$BB,31,FALSE)</f>
        <v>1745</v>
      </c>
      <c r="AJ1876">
        <f>VLOOKUP($G1876,county_facts!$A:$BB,32,FALSE)</f>
        <v>2.3199999999999998</v>
      </c>
      <c r="AK1876">
        <f>VLOOKUP($G1876,county_facts!$A:$BB,33,FALSE)</f>
        <v>19829</v>
      </c>
      <c r="AL1876">
        <f>VLOOKUP($G1876,county_facts!$A:$BB,34,FALSE)</f>
        <v>36377</v>
      </c>
      <c r="AM1876">
        <f>VLOOKUP($G1876,county_facts!$A:$BB,35,FALSE)</f>
        <v>26.6</v>
      </c>
      <c r="AN1876">
        <f>VLOOKUP($G1876,county_facts!$A:$BB,36,FALSE)</f>
        <v>84</v>
      </c>
      <c r="AO1876">
        <f>VLOOKUP($G1876,county_facts!$A:$BB,37,FALSE)</f>
        <v>718</v>
      </c>
      <c r="AP1876">
        <f>VLOOKUP($G1876,county_facts!$A:$BB,38,FALSE)</f>
        <v>-3</v>
      </c>
      <c r="AQ1876">
        <f>VLOOKUP($G1876,county_facts!$A:$BB,39,FALSE)</f>
        <v>260</v>
      </c>
      <c r="AR1876">
        <f>VLOOKUP($G1876,county_facts!$A:$BB,40,FALSE)</f>
        <v>228</v>
      </c>
      <c r="AS1876">
        <f>VLOOKUP($G1876,county_facts!$A:$BB,41,FALSE)</f>
        <v>0</v>
      </c>
      <c r="AT1876">
        <f>VLOOKUP($G1876,county_facts!$A:$BB,42,FALSE)</f>
        <v>0</v>
      </c>
      <c r="AU1876">
        <f>VLOOKUP($G1876,county_facts!$A:$BB,43,FALSE)</f>
        <v>0</v>
      </c>
      <c r="AV1876">
        <f>VLOOKUP($G1876,county_facts!$A:$BB,44,FALSE)</f>
        <v>0</v>
      </c>
      <c r="AW1876">
        <f>VLOOKUP($G1876,county_facts!$A:$BB,45,FALSE)</f>
        <v>0</v>
      </c>
      <c r="AX1876">
        <f>VLOOKUP($G1876,county_facts!$A:$BB,46,FALSE)</f>
        <v>0</v>
      </c>
      <c r="AY1876">
        <f>VLOOKUP($G1876,county_facts!$A:$BB,47,FALSE)</f>
        <v>0</v>
      </c>
      <c r="AZ1876">
        <f>VLOOKUP($G1876,county_facts!$A:$BB,48,FALSE)</f>
        <v>18629</v>
      </c>
      <c r="BA1876">
        <f>VLOOKUP($G1876,county_facts!$A:$BB,49,FALSE)</f>
        <v>22226</v>
      </c>
      <c r="BB1876">
        <f>VLOOKUP($G1876,county_facts!$A:$BB,50,FALSE)</f>
        <v>5387</v>
      </c>
      <c r="BC1876">
        <f>VLOOKUP($G1876,county_facts!$A:$BB,51,FALSE)</f>
        <v>3359</v>
      </c>
      <c r="BD1876">
        <f>VLOOKUP($G1876,county_facts!$A:$BB,52,FALSE)</f>
        <v>0</v>
      </c>
      <c r="BE1876">
        <f>VLOOKUP($G1876,county_facts!$A:$BB,53,FALSE)</f>
        <v>695.11</v>
      </c>
      <c r="BF1876">
        <f>VLOOKUP($G1876,county_facts!$A:$BB,54,FALSE)</f>
        <v>6</v>
      </c>
    </row>
    <row r="1877" spans="1:58" x14ac:dyDescent="0.3">
      <c r="A1877" t="s">
        <v>9</v>
      </c>
      <c r="B1877" t="s">
        <v>605</v>
      </c>
      <c r="C1877">
        <v>20</v>
      </c>
      <c r="D1877" t="s">
        <v>622</v>
      </c>
      <c r="E1877">
        <v>79</v>
      </c>
      <c r="F1877">
        <v>0.25316455700000001</v>
      </c>
      <c r="G1877">
        <v>48197</v>
      </c>
      <c r="H1877">
        <f>VLOOKUP($G1877,county_facts!$A:$BB,4,FALSE)</f>
        <v>3928</v>
      </c>
      <c r="I1877">
        <f>VLOOKUP($G1877,county_facts!$A:$BB,5,FALSE)</f>
        <v>4139</v>
      </c>
      <c r="J1877">
        <f>VLOOKUP($G1877,county_facts!$A:$BB,6,FALSE)</f>
        <v>-5.0999999999999996</v>
      </c>
      <c r="K1877">
        <f>VLOOKUP($G1877,county_facts!$A:$BB,7,FALSE)</f>
        <v>4139</v>
      </c>
      <c r="L1877">
        <f>VLOOKUP($G1877,county_facts!$A:$BB,8,FALSE)</f>
        <v>6.3</v>
      </c>
      <c r="M1877">
        <f>VLOOKUP($G1877,county_facts!$A:$BB,9,FALSE)</f>
        <v>23.6</v>
      </c>
      <c r="N1877">
        <f>VLOOKUP($G1877,county_facts!$A:$BB,10,FALSE)</f>
        <v>19.8</v>
      </c>
      <c r="O1877">
        <f>VLOOKUP($G1877,county_facts!$A:$BB,11,FALSE)</f>
        <v>49.1</v>
      </c>
      <c r="P1877">
        <f>VLOOKUP($G1877,county_facts!$A:$BB,12,FALSE)</f>
        <v>89.9</v>
      </c>
      <c r="Q1877">
        <f>VLOOKUP($G1877,county_facts!$A:$BB,13,FALSE)</f>
        <v>6.1</v>
      </c>
      <c r="R1877">
        <f>VLOOKUP($G1877,county_facts!$A:$BB,14,FALSE)</f>
        <v>1</v>
      </c>
      <c r="S1877">
        <f>VLOOKUP($G1877,county_facts!$A:$BB,15,FALSE)</f>
        <v>0.7</v>
      </c>
      <c r="T1877">
        <f>VLOOKUP($G1877,county_facts!$A:$BB,16,FALSE)</f>
        <v>0</v>
      </c>
      <c r="U1877">
        <f>VLOOKUP($G1877,county_facts!$A:$BB,17,FALSE)</f>
        <v>2.2999999999999998</v>
      </c>
      <c r="V1877">
        <f>VLOOKUP($G1877,county_facts!$A:$BB,18,FALSE)</f>
        <v>22.8</v>
      </c>
      <c r="W1877">
        <f>VLOOKUP($G1877,county_facts!$A:$BB,19,FALSE)</f>
        <v>68.900000000000006</v>
      </c>
      <c r="X1877">
        <f>VLOOKUP($G1877,county_facts!$A:$BB,20,FALSE)</f>
        <v>83.3</v>
      </c>
      <c r="Y1877">
        <f>VLOOKUP($G1877,county_facts!$A:$BB,21,FALSE)</f>
        <v>3.6</v>
      </c>
      <c r="Z1877">
        <f>VLOOKUP($G1877,county_facts!$A:$BB,22,FALSE)</f>
        <v>11.3</v>
      </c>
      <c r="AA1877">
        <f>VLOOKUP($G1877,county_facts!$A:$BB,23,FALSE)</f>
        <v>80.2</v>
      </c>
      <c r="AB1877">
        <f>VLOOKUP($G1877,county_facts!$A:$BB,24,FALSE)</f>
        <v>18.600000000000001</v>
      </c>
      <c r="AC1877">
        <f>VLOOKUP($G1877,county_facts!$A:$BB,25,FALSE)</f>
        <v>318</v>
      </c>
      <c r="AD1877">
        <f>VLOOKUP($G1877,county_facts!$A:$BB,26,FALSE)</f>
        <v>15.1</v>
      </c>
      <c r="AE1877">
        <f>VLOOKUP($G1877,county_facts!$A:$BB,27,FALSE)</f>
        <v>2404</v>
      </c>
      <c r="AF1877">
        <f>VLOOKUP($G1877,county_facts!$A:$BB,28,FALSE)</f>
        <v>69.599999999999994</v>
      </c>
      <c r="AG1877">
        <f>VLOOKUP($G1877,county_facts!$A:$BB,29,FALSE)</f>
        <v>9.6</v>
      </c>
      <c r="AH1877">
        <f>VLOOKUP($G1877,county_facts!$A:$BB,30,FALSE)</f>
        <v>46800</v>
      </c>
      <c r="AI1877">
        <f>VLOOKUP($G1877,county_facts!$A:$BB,31,FALSE)</f>
        <v>1745</v>
      </c>
      <c r="AJ1877">
        <f>VLOOKUP($G1877,county_facts!$A:$BB,32,FALSE)</f>
        <v>2.3199999999999998</v>
      </c>
      <c r="AK1877">
        <f>VLOOKUP($G1877,county_facts!$A:$BB,33,FALSE)</f>
        <v>19829</v>
      </c>
      <c r="AL1877">
        <f>VLOOKUP($G1877,county_facts!$A:$BB,34,FALSE)</f>
        <v>36377</v>
      </c>
      <c r="AM1877">
        <f>VLOOKUP($G1877,county_facts!$A:$BB,35,FALSE)</f>
        <v>26.6</v>
      </c>
      <c r="AN1877">
        <f>VLOOKUP($G1877,county_facts!$A:$BB,36,FALSE)</f>
        <v>84</v>
      </c>
      <c r="AO1877">
        <f>VLOOKUP($G1877,county_facts!$A:$BB,37,FALSE)</f>
        <v>718</v>
      </c>
      <c r="AP1877">
        <f>VLOOKUP($G1877,county_facts!$A:$BB,38,FALSE)</f>
        <v>-3</v>
      </c>
      <c r="AQ1877">
        <f>VLOOKUP($G1877,county_facts!$A:$BB,39,FALSE)</f>
        <v>260</v>
      </c>
      <c r="AR1877">
        <f>VLOOKUP($G1877,county_facts!$A:$BB,40,FALSE)</f>
        <v>228</v>
      </c>
      <c r="AS1877">
        <f>VLOOKUP($G1877,county_facts!$A:$BB,41,FALSE)</f>
        <v>0</v>
      </c>
      <c r="AT1877">
        <f>VLOOKUP($G1877,county_facts!$A:$BB,42,FALSE)</f>
        <v>0</v>
      </c>
      <c r="AU1877">
        <f>VLOOKUP($G1877,county_facts!$A:$BB,43,FALSE)</f>
        <v>0</v>
      </c>
      <c r="AV1877">
        <f>VLOOKUP($G1877,county_facts!$A:$BB,44,FALSE)</f>
        <v>0</v>
      </c>
      <c r="AW1877">
        <f>VLOOKUP($G1877,county_facts!$A:$BB,45,FALSE)</f>
        <v>0</v>
      </c>
      <c r="AX1877">
        <f>VLOOKUP($G1877,county_facts!$A:$BB,46,FALSE)</f>
        <v>0</v>
      </c>
      <c r="AY1877">
        <f>VLOOKUP($G1877,county_facts!$A:$BB,47,FALSE)</f>
        <v>0</v>
      </c>
      <c r="AZ1877">
        <f>VLOOKUP($G1877,county_facts!$A:$BB,48,FALSE)</f>
        <v>18629</v>
      </c>
      <c r="BA1877">
        <f>VLOOKUP($G1877,county_facts!$A:$BB,49,FALSE)</f>
        <v>22226</v>
      </c>
      <c r="BB1877">
        <f>VLOOKUP($G1877,county_facts!$A:$BB,50,FALSE)</f>
        <v>5387</v>
      </c>
      <c r="BC1877">
        <f>VLOOKUP($G1877,county_facts!$A:$BB,51,FALSE)</f>
        <v>3359</v>
      </c>
      <c r="BD1877">
        <f>VLOOKUP($G1877,county_facts!$A:$BB,52,FALSE)</f>
        <v>0</v>
      </c>
      <c r="BE1877">
        <f>VLOOKUP($G1877,county_facts!$A:$BB,53,FALSE)</f>
        <v>695.11</v>
      </c>
      <c r="BF1877">
        <f>VLOOKUP($G1877,county_facts!$A:$BB,54,FALSE)</f>
        <v>6</v>
      </c>
    </row>
    <row r="1878" spans="1:58" x14ac:dyDescent="0.3">
      <c r="A1878" t="s">
        <v>9</v>
      </c>
      <c r="B1878" t="s">
        <v>741</v>
      </c>
      <c r="C1878">
        <v>12</v>
      </c>
      <c r="D1878" t="s">
        <v>622</v>
      </c>
      <c r="E1878">
        <v>20</v>
      </c>
      <c r="F1878">
        <v>0.6</v>
      </c>
      <c r="G1878">
        <v>48195</v>
      </c>
      <c r="H1878">
        <f>VLOOKUP($G1878,county_facts!$A:$BB,4,FALSE)</f>
        <v>5509</v>
      </c>
      <c r="I1878">
        <f>VLOOKUP($G1878,county_facts!$A:$BB,5,FALSE)</f>
        <v>5613</v>
      </c>
      <c r="J1878">
        <f>VLOOKUP($G1878,county_facts!$A:$BB,6,FALSE)</f>
        <v>-1.9</v>
      </c>
      <c r="K1878">
        <f>VLOOKUP($G1878,county_facts!$A:$BB,7,FALSE)</f>
        <v>5613</v>
      </c>
      <c r="L1878">
        <f>VLOOKUP($G1878,county_facts!$A:$BB,8,FALSE)</f>
        <v>6.9</v>
      </c>
      <c r="M1878">
        <f>VLOOKUP($G1878,county_facts!$A:$BB,9,FALSE)</f>
        <v>29</v>
      </c>
      <c r="N1878">
        <f>VLOOKUP($G1878,county_facts!$A:$BB,10,FALSE)</f>
        <v>14.5</v>
      </c>
      <c r="O1878">
        <f>VLOOKUP($G1878,county_facts!$A:$BB,11,FALSE)</f>
        <v>49.3</v>
      </c>
      <c r="P1878">
        <f>VLOOKUP($G1878,county_facts!$A:$BB,12,FALSE)</f>
        <v>96.1</v>
      </c>
      <c r="Q1878">
        <f>VLOOKUP($G1878,county_facts!$A:$BB,13,FALSE)</f>
        <v>1</v>
      </c>
      <c r="R1878">
        <f>VLOOKUP($G1878,county_facts!$A:$BB,14,FALSE)</f>
        <v>1.7</v>
      </c>
      <c r="S1878">
        <f>VLOOKUP($G1878,county_facts!$A:$BB,15,FALSE)</f>
        <v>0.3</v>
      </c>
      <c r="T1878">
        <f>VLOOKUP($G1878,county_facts!$A:$BB,16,FALSE)</f>
        <v>0</v>
      </c>
      <c r="U1878">
        <f>VLOOKUP($G1878,county_facts!$A:$BB,17,FALSE)</f>
        <v>0.9</v>
      </c>
      <c r="V1878">
        <f>VLOOKUP($G1878,county_facts!$A:$BB,18,FALSE)</f>
        <v>45.4</v>
      </c>
      <c r="W1878">
        <f>VLOOKUP($G1878,county_facts!$A:$BB,19,FALSE)</f>
        <v>52.7</v>
      </c>
      <c r="X1878">
        <f>VLOOKUP($G1878,county_facts!$A:$BB,20,FALSE)</f>
        <v>84.9</v>
      </c>
      <c r="Y1878">
        <f>VLOOKUP($G1878,county_facts!$A:$BB,21,FALSE)</f>
        <v>16.399999999999999</v>
      </c>
      <c r="Z1878">
        <f>VLOOKUP($G1878,county_facts!$A:$BB,22,FALSE)</f>
        <v>35.1</v>
      </c>
      <c r="AA1878">
        <f>VLOOKUP($G1878,county_facts!$A:$BB,23,FALSE)</f>
        <v>76.400000000000006</v>
      </c>
      <c r="AB1878">
        <f>VLOOKUP($G1878,county_facts!$A:$BB,24,FALSE)</f>
        <v>21.8</v>
      </c>
      <c r="AC1878">
        <f>VLOOKUP($G1878,county_facts!$A:$BB,25,FALSE)</f>
        <v>268</v>
      </c>
      <c r="AD1878">
        <f>VLOOKUP($G1878,county_facts!$A:$BB,26,FALSE)</f>
        <v>16.8</v>
      </c>
      <c r="AE1878">
        <f>VLOOKUP($G1878,county_facts!$A:$BB,27,FALSE)</f>
        <v>2332</v>
      </c>
      <c r="AF1878">
        <f>VLOOKUP($G1878,county_facts!$A:$BB,28,FALSE)</f>
        <v>76.7</v>
      </c>
      <c r="AG1878">
        <f>VLOOKUP($G1878,county_facts!$A:$BB,29,FALSE)</f>
        <v>5.8</v>
      </c>
      <c r="AH1878">
        <f>VLOOKUP($G1878,county_facts!$A:$BB,30,FALSE)</f>
        <v>72900</v>
      </c>
      <c r="AI1878">
        <f>VLOOKUP($G1878,county_facts!$A:$BB,31,FALSE)</f>
        <v>1983</v>
      </c>
      <c r="AJ1878">
        <f>VLOOKUP($G1878,county_facts!$A:$BB,32,FALSE)</f>
        <v>2.77</v>
      </c>
      <c r="AK1878">
        <f>VLOOKUP($G1878,county_facts!$A:$BB,33,FALSE)</f>
        <v>23969</v>
      </c>
      <c r="AL1878">
        <f>VLOOKUP($G1878,county_facts!$A:$BB,34,FALSE)</f>
        <v>49150</v>
      </c>
      <c r="AM1878">
        <f>VLOOKUP($G1878,county_facts!$A:$BB,35,FALSE)</f>
        <v>17</v>
      </c>
      <c r="AN1878">
        <f>VLOOKUP($G1878,county_facts!$A:$BB,36,FALSE)</f>
        <v>154</v>
      </c>
      <c r="AO1878">
        <f>VLOOKUP($G1878,county_facts!$A:$BB,37,FALSE)</f>
        <v>1515</v>
      </c>
      <c r="AP1878">
        <f>VLOOKUP($G1878,county_facts!$A:$BB,38,FALSE)</f>
        <v>25.5</v>
      </c>
      <c r="AQ1878">
        <f>VLOOKUP($G1878,county_facts!$A:$BB,39,FALSE)</f>
        <v>505</v>
      </c>
      <c r="AR1878">
        <f>VLOOKUP($G1878,county_facts!$A:$BB,40,FALSE)</f>
        <v>0</v>
      </c>
      <c r="AS1878">
        <f>VLOOKUP($G1878,county_facts!$A:$BB,41,FALSE)</f>
        <v>0</v>
      </c>
      <c r="AT1878">
        <f>VLOOKUP($G1878,county_facts!$A:$BB,42,FALSE)</f>
        <v>0</v>
      </c>
      <c r="AU1878">
        <f>VLOOKUP($G1878,county_facts!$A:$BB,43,FALSE)</f>
        <v>0</v>
      </c>
      <c r="AV1878">
        <f>VLOOKUP($G1878,county_facts!$A:$BB,44,FALSE)</f>
        <v>0</v>
      </c>
      <c r="AW1878">
        <f>VLOOKUP($G1878,county_facts!$A:$BB,45,FALSE)</f>
        <v>0</v>
      </c>
      <c r="AX1878">
        <f>VLOOKUP($G1878,county_facts!$A:$BB,46,FALSE)</f>
        <v>0</v>
      </c>
      <c r="AY1878">
        <f>VLOOKUP($G1878,county_facts!$A:$BB,47,FALSE)</f>
        <v>0</v>
      </c>
      <c r="AZ1878">
        <f>VLOOKUP($G1878,county_facts!$A:$BB,48,FALSE)</f>
        <v>89259</v>
      </c>
      <c r="BA1878">
        <f>VLOOKUP($G1878,county_facts!$A:$BB,49,FALSE)</f>
        <v>60072</v>
      </c>
      <c r="BB1878">
        <f>VLOOKUP($G1878,county_facts!$A:$BB,50,FALSE)</f>
        <v>11548</v>
      </c>
      <c r="BC1878">
        <f>VLOOKUP($G1878,county_facts!$A:$BB,51,FALSE)</f>
        <v>3102</v>
      </c>
      <c r="BD1878">
        <f>VLOOKUP($G1878,county_facts!$A:$BB,52,FALSE)</f>
        <v>17</v>
      </c>
      <c r="BE1878">
        <f>VLOOKUP($G1878,county_facts!$A:$BB,53,FALSE)</f>
        <v>919.81</v>
      </c>
      <c r="BF1878">
        <f>VLOOKUP($G1878,county_facts!$A:$BB,54,FALSE)</f>
        <v>6.1</v>
      </c>
    </row>
    <row r="1879" spans="1:58" x14ac:dyDescent="0.3">
      <c r="A1879" t="s">
        <v>6</v>
      </c>
      <c r="B1879" t="s">
        <v>741</v>
      </c>
      <c r="C1879">
        <v>8</v>
      </c>
      <c r="D1879" t="s">
        <v>622</v>
      </c>
      <c r="E1879">
        <v>20</v>
      </c>
      <c r="F1879">
        <v>0.4</v>
      </c>
      <c r="G1879">
        <v>48195</v>
      </c>
      <c r="H1879">
        <f>VLOOKUP($G1879,county_facts!$A:$BB,4,FALSE)</f>
        <v>5509</v>
      </c>
      <c r="I1879">
        <f>VLOOKUP($G1879,county_facts!$A:$BB,5,FALSE)</f>
        <v>5613</v>
      </c>
      <c r="J1879">
        <f>VLOOKUP($G1879,county_facts!$A:$BB,6,FALSE)</f>
        <v>-1.9</v>
      </c>
      <c r="K1879">
        <f>VLOOKUP($G1879,county_facts!$A:$BB,7,FALSE)</f>
        <v>5613</v>
      </c>
      <c r="L1879">
        <f>VLOOKUP($G1879,county_facts!$A:$BB,8,FALSE)</f>
        <v>6.9</v>
      </c>
      <c r="M1879">
        <f>VLOOKUP($G1879,county_facts!$A:$BB,9,FALSE)</f>
        <v>29</v>
      </c>
      <c r="N1879">
        <f>VLOOKUP($G1879,county_facts!$A:$BB,10,FALSE)</f>
        <v>14.5</v>
      </c>
      <c r="O1879">
        <f>VLOOKUP($G1879,county_facts!$A:$BB,11,FALSE)</f>
        <v>49.3</v>
      </c>
      <c r="P1879">
        <f>VLOOKUP($G1879,county_facts!$A:$BB,12,FALSE)</f>
        <v>96.1</v>
      </c>
      <c r="Q1879">
        <f>VLOOKUP($G1879,county_facts!$A:$BB,13,FALSE)</f>
        <v>1</v>
      </c>
      <c r="R1879">
        <f>VLOOKUP($G1879,county_facts!$A:$BB,14,FALSE)</f>
        <v>1.7</v>
      </c>
      <c r="S1879">
        <f>VLOOKUP($G1879,county_facts!$A:$BB,15,FALSE)</f>
        <v>0.3</v>
      </c>
      <c r="T1879">
        <f>VLOOKUP($G1879,county_facts!$A:$BB,16,FALSE)</f>
        <v>0</v>
      </c>
      <c r="U1879">
        <f>VLOOKUP($G1879,county_facts!$A:$BB,17,FALSE)</f>
        <v>0.9</v>
      </c>
      <c r="V1879">
        <f>VLOOKUP($G1879,county_facts!$A:$BB,18,FALSE)</f>
        <v>45.4</v>
      </c>
      <c r="W1879">
        <f>VLOOKUP($G1879,county_facts!$A:$BB,19,FALSE)</f>
        <v>52.7</v>
      </c>
      <c r="X1879">
        <f>VLOOKUP($G1879,county_facts!$A:$BB,20,FALSE)</f>
        <v>84.9</v>
      </c>
      <c r="Y1879">
        <f>VLOOKUP($G1879,county_facts!$A:$BB,21,FALSE)</f>
        <v>16.399999999999999</v>
      </c>
      <c r="Z1879">
        <f>VLOOKUP($G1879,county_facts!$A:$BB,22,FALSE)</f>
        <v>35.1</v>
      </c>
      <c r="AA1879">
        <f>VLOOKUP($G1879,county_facts!$A:$BB,23,FALSE)</f>
        <v>76.400000000000006</v>
      </c>
      <c r="AB1879">
        <f>VLOOKUP($G1879,county_facts!$A:$BB,24,FALSE)</f>
        <v>21.8</v>
      </c>
      <c r="AC1879">
        <f>VLOOKUP($G1879,county_facts!$A:$BB,25,FALSE)</f>
        <v>268</v>
      </c>
      <c r="AD1879">
        <f>VLOOKUP($G1879,county_facts!$A:$BB,26,FALSE)</f>
        <v>16.8</v>
      </c>
      <c r="AE1879">
        <f>VLOOKUP($G1879,county_facts!$A:$BB,27,FALSE)</f>
        <v>2332</v>
      </c>
      <c r="AF1879">
        <f>VLOOKUP($G1879,county_facts!$A:$BB,28,FALSE)</f>
        <v>76.7</v>
      </c>
      <c r="AG1879">
        <f>VLOOKUP($G1879,county_facts!$A:$BB,29,FALSE)</f>
        <v>5.8</v>
      </c>
      <c r="AH1879">
        <f>VLOOKUP($G1879,county_facts!$A:$BB,30,FALSE)</f>
        <v>72900</v>
      </c>
      <c r="AI1879">
        <f>VLOOKUP($G1879,county_facts!$A:$BB,31,FALSE)</f>
        <v>1983</v>
      </c>
      <c r="AJ1879">
        <f>VLOOKUP($G1879,county_facts!$A:$BB,32,FALSE)</f>
        <v>2.77</v>
      </c>
      <c r="AK1879">
        <f>VLOOKUP($G1879,county_facts!$A:$BB,33,FALSE)</f>
        <v>23969</v>
      </c>
      <c r="AL1879">
        <f>VLOOKUP($G1879,county_facts!$A:$BB,34,FALSE)</f>
        <v>49150</v>
      </c>
      <c r="AM1879">
        <f>VLOOKUP($G1879,county_facts!$A:$BB,35,FALSE)</f>
        <v>17</v>
      </c>
      <c r="AN1879">
        <f>VLOOKUP($G1879,county_facts!$A:$BB,36,FALSE)</f>
        <v>154</v>
      </c>
      <c r="AO1879">
        <f>VLOOKUP($G1879,county_facts!$A:$BB,37,FALSE)</f>
        <v>1515</v>
      </c>
      <c r="AP1879">
        <f>VLOOKUP($G1879,county_facts!$A:$BB,38,FALSE)</f>
        <v>25.5</v>
      </c>
      <c r="AQ1879">
        <f>VLOOKUP($G1879,county_facts!$A:$BB,39,FALSE)</f>
        <v>505</v>
      </c>
      <c r="AR1879">
        <f>VLOOKUP($G1879,county_facts!$A:$BB,40,FALSE)</f>
        <v>0</v>
      </c>
      <c r="AS1879">
        <f>VLOOKUP($G1879,county_facts!$A:$BB,41,FALSE)</f>
        <v>0</v>
      </c>
      <c r="AT1879">
        <f>VLOOKUP($G1879,county_facts!$A:$BB,42,FALSE)</f>
        <v>0</v>
      </c>
      <c r="AU1879">
        <f>VLOOKUP($G1879,county_facts!$A:$BB,43,FALSE)</f>
        <v>0</v>
      </c>
      <c r="AV1879">
        <f>VLOOKUP($G1879,county_facts!$A:$BB,44,FALSE)</f>
        <v>0</v>
      </c>
      <c r="AW1879">
        <f>VLOOKUP($G1879,county_facts!$A:$BB,45,FALSE)</f>
        <v>0</v>
      </c>
      <c r="AX1879">
        <f>VLOOKUP($G1879,county_facts!$A:$BB,46,FALSE)</f>
        <v>0</v>
      </c>
      <c r="AY1879">
        <f>VLOOKUP($G1879,county_facts!$A:$BB,47,FALSE)</f>
        <v>0</v>
      </c>
      <c r="AZ1879">
        <f>VLOOKUP($G1879,county_facts!$A:$BB,48,FALSE)</f>
        <v>89259</v>
      </c>
      <c r="BA1879">
        <f>VLOOKUP($G1879,county_facts!$A:$BB,49,FALSE)</f>
        <v>60072</v>
      </c>
      <c r="BB1879">
        <f>VLOOKUP($G1879,county_facts!$A:$BB,50,FALSE)</f>
        <v>11548</v>
      </c>
      <c r="BC1879">
        <f>VLOOKUP($G1879,county_facts!$A:$BB,51,FALSE)</f>
        <v>3102</v>
      </c>
      <c r="BD1879">
        <f>VLOOKUP($G1879,county_facts!$A:$BB,52,FALSE)</f>
        <v>17</v>
      </c>
      <c r="BE1879">
        <f>VLOOKUP($G1879,county_facts!$A:$BB,53,FALSE)</f>
        <v>919.81</v>
      </c>
      <c r="BF1879">
        <f>VLOOKUP($G1879,county_facts!$A:$BB,54,FALSE)</f>
        <v>6.1</v>
      </c>
    </row>
    <row r="1880" spans="1:58" x14ac:dyDescent="0.3">
      <c r="A1880" t="s">
        <v>6</v>
      </c>
      <c r="B1880" t="s">
        <v>284</v>
      </c>
      <c r="C1880">
        <v>118</v>
      </c>
      <c r="D1880" t="s">
        <v>622</v>
      </c>
      <c r="E1880">
        <v>160</v>
      </c>
      <c r="F1880">
        <v>0.73750000000000004</v>
      </c>
      <c r="G1880">
        <v>48193</v>
      </c>
      <c r="H1880">
        <f>VLOOKUP($G1880,county_facts!$A:$BB,4,FALSE)</f>
        <v>8199</v>
      </c>
      <c r="I1880">
        <f>VLOOKUP($G1880,county_facts!$A:$BB,5,FALSE)</f>
        <v>8517</v>
      </c>
      <c r="J1880">
        <f>VLOOKUP($G1880,county_facts!$A:$BB,6,FALSE)</f>
        <v>-3.7</v>
      </c>
      <c r="K1880">
        <f>VLOOKUP($G1880,county_facts!$A:$BB,7,FALSE)</f>
        <v>8517</v>
      </c>
      <c r="L1880">
        <f>VLOOKUP($G1880,county_facts!$A:$BB,8,FALSE)</f>
        <v>5.2</v>
      </c>
      <c r="M1880">
        <f>VLOOKUP($G1880,county_facts!$A:$BB,9,FALSE)</f>
        <v>20.8</v>
      </c>
      <c r="N1880">
        <f>VLOOKUP($G1880,county_facts!$A:$BB,10,FALSE)</f>
        <v>25.8</v>
      </c>
      <c r="O1880">
        <f>VLOOKUP($G1880,county_facts!$A:$BB,11,FALSE)</f>
        <v>50.9</v>
      </c>
      <c r="P1880">
        <f>VLOOKUP($G1880,county_facts!$A:$BB,12,FALSE)</f>
        <v>95.5</v>
      </c>
      <c r="Q1880">
        <f>VLOOKUP($G1880,county_facts!$A:$BB,13,FALSE)</f>
        <v>1</v>
      </c>
      <c r="R1880">
        <f>VLOOKUP($G1880,county_facts!$A:$BB,14,FALSE)</f>
        <v>1.8</v>
      </c>
      <c r="S1880">
        <f>VLOOKUP($G1880,county_facts!$A:$BB,15,FALSE)</f>
        <v>0.6</v>
      </c>
      <c r="T1880">
        <f>VLOOKUP($G1880,county_facts!$A:$BB,16,FALSE)</f>
        <v>0.1</v>
      </c>
      <c r="U1880">
        <f>VLOOKUP($G1880,county_facts!$A:$BB,17,FALSE)</f>
        <v>1</v>
      </c>
      <c r="V1880">
        <f>VLOOKUP($G1880,county_facts!$A:$BB,18,FALSE)</f>
        <v>11.3</v>
      </c>
      <c r="W1880">
        <f>VLOOKUP($G1880,county_facts!$A:$BB,19,FALSE)</f>
        <v>86.1</v>
      </c>
      <c r="X1880">
        <f>VLOOKUP($G1880,county_facts!$A:$BB,20,FALSE)</f>
        <v>84.6</v>
      </c>
      <c r="Y1880">
        <f>VLOOKUP($G1880,county_facts!$A:$BB,21,FALSE)</f>
        <v>3</v>
      </c>
      <c r="Z1880">
        <f>VLOOKUP($G1880,county_facts!$A:$BB,22,FALSE)</f>
        <v>7.6</v>
      </c>
      <c r="AA1880">
        <f>VLOOKUP($G1880,county_facts!$A:$BB,23,FALSE)</f>
        <v>81.7</v>
      </c>
      <c r="AB1880">
        <f>VLOOKUP($G1880,county_facts!$A:$BB,24,FALSE)</f>
        <v>17.8</v>
      </c>
      <c r="AC1880">
        <f>VLOOKUP($G1880,county_facts!$A:$BB,25,FALSE)</f>
        <v>710</v>
      </c>
      <c r="AD1880">
        <f>VLOOKUP($G1880,county_facts!$A:$BB,26,FALSE)</f>
        <v>21.5</v>
      </c>
      <c r="AE1880">
        <f>VLOOKUP($G1880,county_facts!$A:$BB,27,FALSE)</f>
        <v>4561</v>
      </c>
      <c r="AF1880">
        <f>VLOOKUP($G1880,county_facts!$A:$BB,28,FALSE)</f>
        <v>73.400000000000006</v>
      </c>
      <c r="AG1880">
        <f>VLOOKUP($G1880,county_facts!$A:$BB,29,FALSE)</f>
        <v>6.7</v>
      </c>
      <c r="AH1880">
        <f>VLOOKUP($G1880,county_facts!$A:$BB,30,FALSE)</f>
        <v>91500</v>
      </c>
      <c r="AI1880">
        <f>VLOOKUP($G1880,county_facts!$A:$BB,31,FALSE)</f>
        <v>3029</v>
      </c>
      <c r="AJ1880">
        <f>VLOOKUP($G1880,county_facts!$A:$BB,32,FALSE)</f>
        <v>2.68</v>
      </c>
      <c r="AK1880">
        <f>VLOOKUP($G1880,county_facts!$A:$BB,33,FALSE)</f>
        <v>23067</v>
      </c>
      <c r="AL1880">
        <f>VLOOKUP($G1880,county_facts!$A:$BB,34,FALSE)</f>
        <v>40655</v>
      </c>
      <c r="AM1880">
        <f>VLOOKUP($G1880,county_facts!$A:$BB,35,FALSE)</f>
        <v>12.6</v>
      </c>
      <c r="AN1880">
        <f>VLOOKUP($G1880,county_facts!$A:$BB,36,FALSE)</f>
        <v>209</v>
      </c>
      <c r="AO1880">
        <f>VLOOKUP($G1880,county_facts!$A:$BB,37,FALSE)</f>
        <v>1936</v>
      </c>
      <c r="AP1880">
        <f>VLOOKUP($G1880,county_facts!$A:$BB,38,FALSE)</f>
        <v>-7.4</v>
      </c>
      <c r="AQ1880">
        <f>VLOOKUP($G1880,county_facts!$A:$BB,39,FALSE)</f>
        <v>726</v>
      </c>
      <c r="AR1880">
        <f>VLOOKUP($G1880,county_facts!$A:$BB,40,FALSE)</f>
        <v>1074</v>
      </c>
      <c r="AS1880">
        <f>VLOOKUP($G1880,county_facts!$A:$BB,41,FALSE)</f>
        <v>0</v>
      </c>
      <c r="AT1880">
        <f>VLOOKUP($G1880,county_facts!$A:$BB,42,FALSE)</f>
        <v>0</v>
      </c>
      <c r="AU1880">
        <f>VLOOKUP($G1880,county_facts!$A:$BB,43,FALSE)</f>
        <v>0</v>
      </c>
      <c r="AV1880">
        <f>VLOOKUP($G1880,county_facts!$A:$BB,44,FALSE)</f>
        <v>0</v>
      </c>
      <c r="AW1880">
        <f>VLOOKUP($G1880,county_facts!$A:$BB,45,FALSE)</f>
        <v>0</v>
      </c>
      <c r="AX1880">
        <f>VLOOKUP($G1880,county_facts!$A:$BB,46,FALSE)</f>
        <v>0</v>
      </c>
      <c r="AY1880">
        <f>VLOOKUP($G1880,county_facts!$A:$BB,47,FALSE)</f>
        <v>0</v>
      </c>
      <c r="AZ1880">
        <f>VLOOKUP($G1880,county_facts!$A:$BB,48,FALSE)</f>
        <v>44784</v>
      </c>
      <c r="BA1880">
        <f>VLOOKUP($G1880,county_facts!$A:$BB,49,FALSE)</f>
        <v>78583</v>
      </c>
      <c r="BB1880">
        <f>VLOOKUP($G1880,county_facts!$A:$BB,50,FALSE)</f>
        <v>9734</v>
      </c>
      <c r="BC1880">
        <f>VLOOKUP($G1880,county_facts!$A:$BB,51,FALSE)</f>
        <v>6045</v>
      </c>
      <c r="BD1880">
        <f>VLOOKUP($G1880,county_facts!$A:$BB,52,FALSE)</f>
        <v>1</v>
      </c>
      <c r="BE1880">
        <f>VLOOKUP($G1880,county_facts!$A:$BB,53,FALSE)</f>
        <v>835.91</v>
      </c>
      <c r="BF1880">
        <f>VLOOKUP($G1880,county_facts!$A:$BB,54,FALSE)</f>
        <v>10.199999999999999</v>
      </c>
    </row>
    <row r="1881" spans="1:58" x14ac:dyDescent="0.3">
      <c r="A1881" t="s">
        <v>9</v>
      </c>
      <c r="B1881" t="s">
        <v>284</v>
      </c>
      <c r="C1881">
        <v>42</v>
      </c>
      <c r="D1881" t="s">
        <v>622</v>
      </c>
      <c r="E1881">
        <v>160</v>
      </c>
      <c r="F1881">
        <v>0.26250000000000001</v>
      </c>
      <c r="G1881">
        <v>48193</v>
      </c>
      <c r="H1881">
        <f>VLOOKUP($G1881,county_facts!$A:$BB,4,FALSE)</f>
        <v>8199</v>
      </c>
      <c r="I1881">
        <f>VLOOKUP($G1881,county_facts!$A:$BB,5,FALSE)</f>
        <v>8517</v>
      </c>
      <c r="J1881">
        <f>VLOOKUP($G1881,county_facts!$A:$BB,6,FALSE)</f>
        <v>-3.7</v>
      </c>
      <c r="K1881">
        <f>VLOOKUP($G1881,county_facts!$A:$BB,7,FALSE)</f>
        <v>8517</v>
      </c>
      <c r="L1881">
        <f>VLOOKUP($G1881,county_facts!$A:$BB,8,FALSE)</f>
        <v>5.2</v>
      </c>
      <c r="M1881">
        <f>VLOOKUP($G1881,county_facts!$A:$BB,9,FALSE)</f>
        <v>20.8</v>
      </c>
      <c r="N1881">
        <f>VLOOKUP($G1881,county_facts!$A:$BB,10,FALSE)</f>
        <v>25.8</v>
      </c>
      <c r="O1881">
        <f>VLOOKUP($G1881,county_facts!$A:$BB,11,FALSE)</f>
        <v>50.9</v>
      </c>
      <c r="P1881">
        <f>VLOOKUP($G1881,county_facts!$A:$BB,12,FALSE)</f>
        <v>95.5</v>
      </c>
      <c r="Q1881">
        <f>VLOOKUP($G1881,county_facts!$A:$BB,13,FALSE)</f>
        <v>1</v>
      </c>
      <c r="R1881">
        <f>VLOOKUP($G1881,county_facts!$A:$BB,14,FALSE)</f>
        <v>1.8</v>
      </c>
      <c r="S1881">
        <f>VLOOKUP($G1881,county_facts!$A:$BB,15,FALSE)</f>
        <v>0.6</v>
      </c>
      <c r="T1881">
        <f>VLOOKUP($G1881,county_facts!$A:$BB,16,FALSE)</f>
        <v>0.1</v>
      </c>
      <c r="U1881">
        <f>VLOOKUP($G1881,county_facts!$A:$BB,17,FALSE)</f>
        <v>1</v>
      </c>
      <c r="V1881">
        <f>VLOOKUP($G1881,county_facts!$A:$BB,18,FALSE)</f>
        <v>11.3</v>
      </c>
      <c r="W1881">
        <f>VLOOKUP($G1881,county_facts!$A:$BB,19,FALSE)</f>
        <v>86.1</v>
      </c>
      <c r="X1881">
        <f>VLOOKUP($G1881,county_facts!$A:$BB,20,FALSE)</f>
        <v>84.6</v>
      </c>
      <c r="Y1881">
        <f>VLOOKUP($G1881,county_facts!$A:$BB,21,FALSE)</f>
        <v>3</v>
      </c>
      <c r="Z1881">
        <f>VLOOKUP($G1881,county_facts!$A:$BB,22,FALSE)</f>
        <v>7.6</v>
      </c>
      <c r="AA1881">
        <f>VLOOKUP($G1881,county_facts!$A:$BB,23,FALSE)</f>
        <v>81.7</v>
      </c>
      <c r="AB1881">
        <f>VLOOKUP($G1881,county_facts!$A:$BB,24,FALSE)</f>
        <v>17.8</v>
      </c>
      <c r="AC1881">
        <f>VLOOKUP($G1881,county_facts!$A:$BB,25,FALSE)</f>
        <v>710</v>
      </c>
      <c r="AD1881">
        <f>VLOOKUP($G1881,county_facts!$A:$BB,26,FALSE)</f>
        <v>21.5</v>
      </c>
      <c r="AE1881">
        <f>VLOOKUP($G1881,county_facts!$A:$BB,27,FALSE)</f>
        <v>4561</v>
      </c>
      <c r="AF1881">
        <f>VLOOKUP($G1881,county_facts!$A:$BB,28,FALSE)</f>
        <v>73.400000000000006</v>
      </c>
      <c r="AG1881">
        <f>VLOOKUP($G1881,county_facts!$A:$BB,29,FALSE)</f>
        <v>6.7</v>
      </c>
      <c r="AH1881">
        <f>VLOOKUP($G1881,county_facts!$A:$BB,30,FALSE)</f>
        <v>91500</v>
      </c>
      <c r="AI1881">
        <f>VLOOKUP($G1881,county_facts!$A:$BB,31,FALSE)</f>
        <v>3029</v>
      </c>
      <c r="AJ1881">
        <f>VLOOKUP($G1881,county_facts!$A:$BB,32,FALSE)</f>
        <v>2.68</v>
      </c>
      <c r="AK1881">
        <f>VLOOKUP($G1881,county_facts!$A:$BB,33,FALSE)</f>
        <v>23067</v>
      </c>
      <c r="AL1881">
        <f>VLOOKUP($G1881,county_facts!$A:$BB,34,FALSE)</f>
        <v>40655</v>
      </c>
      <c r="AM1881">
        <f>VLOOKUP($G1881,county_facts!$A:$BB,35,FALSE)</f>
        <v>12.6</v>
      </c>
      <c r="AN1881">
        <f>VLOOKUP($G1881,county_facts!$A:$BB,36,FALSE)</f>
        <v>209</v>
      </c>
      <c r="AO1881">
        <f>VLOOKUP($G1881,county_facts!$A:$BB,37,FALSE)</f>
        <v>1936</v>
      </c>
      <c r="AP1881">
        <f>VLOOKUP($G1881,county_facts!$A:$BB,38,FALSE)</f>
        <v>-7.4</v>
      </c>
      <c r="AQ1881">
        <f>VLOOKUP($G1881,county_facts!$A:$BB,39,FALSE)</f>
        <v>726</v>
      </c>
      <c r="AR1881">
        <f>VLOOKUP($G1881,county_facts!$A:$BB,40,FALSE)</f>
        <v>1074</v>
      </c>
      <c r="AS1881">
        <f>VLOOKUP($G1881,county_facts!$A:$BB,41,FALSE)</f>
        <v>0</v>
      </c>
      <c r="AT1881">
        <f>VLOOKUP($G1881,county_facts!$A:$BB,42,FALSE)</f>
        <v>0</v>
      </c>
      <c r="AU1881">
        <f>VLOOKUP($G1881,county_facts!$A:$BB,43,FALSE)</f>
        <v>0</v>
      </c>
      <c r="AV1881">
        <f>VLOOKUP($G1881,county_facts!$A:$BB,44,FALSE)</f>
        <v>0</v>
      </c>
      <c r="AW1881">
        <f>VLOOKUP($G1881,county_facts!$A:$BB,45,FALSE)</f>
        <v>0</v>
      </c>
      <c r="AX1881">
        <f>VLOOKUP($G1881,county_facts!$A:$BB,46,FALSE)</f>
        <v>0</v>
      </c>
      <c r="AY1881">
        <f>VLOOKUP($G1881,county_facts!$A:$BB,47,FALSE)</f>
        <v>0</v>
      </c>
      <c r="AZ1881">
        <f>VLOOKUP($G1881,county_facts!$A:$BB,48,FALSE)</f>
        <v>44784</v>
      </c>
      <c r="BA1881">
        <f>VLOOKUP($G1881,county_facts!$A:$BB,49,FALSE)</f>
        <v>78583</v>
      </c>
      <c r="BB1881">
        <f>VLOOKUP($G1881,county_facts!$A:$BB,50,FALSE)</f>
        <v>9734</v>
      </c>
      <c r="BC1881">
        <f>VLOOKUP($G1881,county_facts!$A:$BB,51,FALSE)</f>
        <v>6045</v>
      </c>
      <c r="BD1881">
        <f>VLOOKUP($G1881,county_facts!$A:$BB,52,FALSE)</f>
        <v>1</v>
      </c>
      <c r="BE1881">
        <f>VLOOKUP($G1881,county_facts!$A:$BB,53,FALSE)</f>
        <v>835.91</v>
      </c>
      <c r="BF1881">
        <f>VLOOKUP($G1881,county_facts!$A:$BB,54,FALSE)</f>
        <v>10.199999999999999</v>
      </c>
    </row>
    <row r="1882" spans="1:58" x14ac:dyDescent="0.3">
      <c r="A1882" t="s">
        <v>6</v>
      </c>
      <c r="B1882" t="s">
        <v>742</v>
      </c>
      <c r="C1882">
        <v>41</v>
      </c>
      <c r="D1882" t="s">
        <v>622</v>
      </c>
      <c r="E1882">
        <v>59</v>
      </c>
      <c r="F1882">
        <v>0.69491525399999998</v>
      </c>
      <c r="G1882">
        <v>48191</v>
      </c>
      <c r="H1882">
        <f>VLOOKUP($G1882,county_facts!$A:$BB,4,FALSE)</f>
        <v>3147</v>
      </c>
      <c r="I1882">
        <f>VLOOKUP($G1882,county_facts!$A:$BB,5,FALSE)</f>
        <v>3353</v>
      </c>
      <c r="J1882">
        <f>VLOOKUP($G1882,county_facts!$A:$BB,6,FALSE)</f>
        <v>-6.1</v>
      </c>
      <c r="K1882">
        <f>VLOOKUP($G1882,county_facts!$A:$BB,7,FALSE)</f>
        <v>3353</v>
      </c>
      <c r="L1882">
        <f>VLOOKUP($G1882,county_facts!$A:$BB,8,FALSE)</f>
        <v>5.4</v>
      </c>
      <c r="M1882">
        <f>VLOOKUP($G1882,county_facts!$A:$BB,9,FALSE)</f>
        <v>23.6</v>
      </c>
      <c r="N1882">
        <f>VLOOKUP($G1882,county_facts!$A:$BB,10,FALSE)</f>
        <v>23.6</v>
      </c>
      <c r="O1882">
        <f>VLOOKUP($G1882,county_facts!$A:$BB,11,FALSE)</f>
        <v>51.2</v>
      </c>
      <c r="P1882">
        <f>VLOOKUP($G1882,county_facts!$A:$BB,12,FALSE)</f>
        <v>89.4</v>
      </c>
      <c r="Q1882">
        <f>VLOOKUP($G1882,county_facts!$A:$BB,13,FALSE)</f>
        <v>7.5</v>
      </c>
      <c r="R1882">
        <f>VLOOKUP($G1882,county_facts!$A:$BB,14,FALSE)</f>
        <v>1.5</v>
      </c>
      <c r="S1882">
        <f>VLOOKUP($G1882,county_facts!$A:$BB,15,FALSE)</f>
        <v>0.4</v>
      </c>
      <c r="T1882">
        <f>VLOOKUP($G1882,county_facts!$A:$BB,16,FALSE)</f>
        <v>0.1</v>
      </c>
      <c r="U1882">
        <f>VLOOKUP($G1882,county_facts!$A:$BB,17,FALSE)</f>
        <v>1.1000000000000001</v>
      </c>
      <c r="V1882">
        <f>VLOOKUP($G1882,county_facts!$A:$BB,18,FALSE)</f>
        <v>34.4</v>
      </c>
      <c r="W1882">
        <f>VLOOKUP($G1882,county_facts!$A:$BB,19,FALSE)</f>
        <v>57.5</v>
      </c>
      <c r="X1882">
        <f>VLOOKUP($G1882,county_facts!$A:$BB,20,FALSE)</f>
        <v>89</v>
      </c>
      <c r="Y1882">
        <f>VLOOKUP($G1882,county_facts!$A:$BB,21,FALSE)</f>
        <v>12.4</v>
      </c>
      <c r="Z1882">
        <f>VLOOKUP($G1882,county_facts!$A:$BB,22,FALSE)</f>
        <v>21.6</v>
      </c>
      <c r="AA1882">
        <f>VLOOKUP($G1882,county_facts!$A:$BB,23,FALSE)</f>
        <v>71.8</v>
      </c>
      <c r="AB1882">
        <f>VLOOKUP($G1882,county_facts!$A:$BB,24,FALSE)</f>
        <v>14.1</v>
      </c>
      <c r="AC1882">
        <f>VLOOKUP($G1882,county_facts!$A:$BB,25,FALSE)</f>
        <v>231</v>
      </c>
      <c r="AD1882">
        <f>VLOOKUP($G1882,county_facts!$A:$BB,26,FALSE)</f>
        <v>15.7</v>
      </c>
      <c r="AE1882">
        <f>VLOOKUP($G1882,county_facts!$A:$BB,27,FALSE)</f>
        <v>1936</v>
      </c>
      <c r="AF1882">
        <f>VLOOKUP($G1882,county_facts!$A:$BB,28,FALSE)</f>
        <v>67.400000000000006</v>
      </c>
      <c r="AG1882">
        <f>VLOOKUP($G1882,county_facts!$A:$BB,29,FALSE)</f>
        <v>5.5</v>
      </c>
      <c r="AH1882">
        <f>VLOOKUP($G1882,county_facts!$A:$BB,30,FALSE)</f>
        <v>42700</v>
      </c>
      <c r="AI1882">
        <f>VLOOKUP($G1882,county_facts!$A:$BB,31,FALSE)</f>
        <v>1177</v>
      </c>
      <c r="AJ1882">
        <f>VLOOKUP($G1882,county_facts!$A:$BB,32,FALSE)</f>
        <v>2.76</v>
      </c>
      <c r="AK1882">
        <f>VLOOKUP($G1882,county_facts!$A:$BB,33,FALSE)</f>
        <v>19004</v>
      </c>
      <c r="AL1882">
        <f>VLOOKUP($G1882,county_facts!$A:$BB,34,FALSE)</f>
        <v>33006</v>
      </c>
      <c r="AM1882">
        <f>VLOOKUP($G1882,county_facts!$A:$BB,35,FALSE)</f>
        <v>23.8</v>
      </c>
      <c r="AN1882">
        <f>VLOOKUP($G1882,county_facts!$A:$BB,36,FALSE)</f>
        <v>74</v>
      </c>
      <c r="AO1882">
        <f>VLOOKUP($G1882,county_facts!$A:$BB,37,FALSE)</f>
        <v>522</v>
      </c>
      <c r="AP1882">
        <f>VLOOKUP($G1882,county_facts!$A:$BB,38,FALSE)</f>
        <v>9.6999999999999993</v>
      </c>
      <c r="AQ1882">
        <f>VLOOKUP($G1882,county_facts!$A:$BB,39,FALSE)</f>
        <v>192</v>
      </c>
      <c r="AR1882">
        <f>VLOOKUP($G1882,county_facts!$A:$BB,40,FALSE)</f>
        <v>119</v>
      </c>
      <c r="AS1882">
        <f>VLOOKUP($G1882,county_facts!$A:$BB,41,FALSE)</f>
        <v>0</v>
      </c>
      <c r="AT1882">
        <f>VLOOKUP($G1882,county_facts!$A:$BB,42,FALSE)</f>
        <v>0</v>
      </c>
      <c r="AU1882">
        <f>VLOOKUP($G1882,county_facts!$A:$BB,43,FALSE)</f>
        <v>0</v>
      </c>
      <c r="AV1882">
        <f>VLOOKUP($G1882,county_facts!$A:$BB,44,FALSE)</f>
        <v>0</v>
      </c>
      <c r="AW1882">
        <f>VLOOKUP($G1882,county_facts!$A:$BB,45,FALSE)</f>
        <v>0</v>
      </c>
      <c r="AX1882">
        <f>VLOOKUP($G1882,county_facts!$A:$BB,46,FALSE)</f>
        <v>0</v>
      </c>
      <c r="AY1882">
        <f>VLOOKUP($G1882,county_facts!$A:$BB,47,FALSE)</f>
        <v>0</v>
      </c>
      <c r="AZ1882">
        <f>VLOOKUP($G1882,county_facts!$A:$BB,48,FALSE)</f>
        <v>0</v>
      </c>
      <c r="BA1882">
        <f>VLOOKUP($G1882,county_facts!$A:$BB,49,FALSE)</f>
        <v>23247</v>
      </c>
      <c r="BB1882">
        <f>VLOOKUP($G1882,county_facts!$A:$BB,50,FALSE)</f>
        <v>6817</v>
      </c>
      <c r="BC1882">
        <f>VLOOKUP($G1882,county_facts!$A:$BB,51,FALSE)</f>
        <v>1845</v>
      </c>
      <c r="BD1882">
        <f>VLOOKUP($G1882,county_facts!$A:$BB,52,FALSE)</f>
        <v>0</v>
      </c>
      <c r="BE1882">
        <f>VLOOKUP($G1882,county_facts!$A:$BB,53,FALSE)</f>
        <v>883.49</v>
      </c>
      <c r="BF1882">
        <f>VLOOKUP($G1882,county_facts!$A:$BB,54,FALSE)</f>
        <v>3.8</v>
      </c>
    </row>
    <row r="1883" spans="1:58" x14ac:dyDescent="0.3">
      <c r="A1883" t="s">
        <v>9</v>
      </c>
      <c r="B1883" t="s">
        <v>742</v>
      </c>
      <c r="C1883">
        <v>18</v>
      </c>
      <c r="D1883" t="s">
        <v>622</v>
      </c>
      <c r="E1883">
        <v>59</v>
      </c>
      <c r="F1883">
        <v>0.30508474600000002</v>
      </c>
      <c r="G1883">
        <v>48191</v>
      </c>
      <c r="H1883">
        <f>VLOOKUP($G1883,county_facts!$A:$BB,4,FALSE)</f>
        <v>3147</v>
      </c>
      <c r="I1883">
        <f>VLOOKUP($G1883,county_facts!$A:$BB,5,FALSE)</f>
        <v>3353</v>
      </c>
      <c r="J1883">
        <f>VLOOKUP($G1883,county_facts!$A:$BB,6,FALSE)</f>
        <v>-6.1</v>
      </c>
      <c r="K1883">
        <f>VLOOKUP($G1883,county_facts!$A:$BB,7,FALSE)</f>
        <v>3353</v>
      </c>
      <c r="L1883">
        <f>VLOOKUP($G1883,county_facts!$A:$BB,8,FALSE)</f>
        <v>5.4</v>
      </c>
      <c r="M1883">
        <f>VLOOKUP($G1883,county_facts!$A:$BB,9,FALSE)</f>
        <v>23.6</v>
      </c>
      <c r="N1883">
        <f>VLOOKUP($G1883,county_facts!$A:$BB,10,FALSE)</f>
        <v>23.6</v>
      </c>
      <c r="O1883">
        <f>VLOOKUP($G1883,county_facts!$A:$BB,11,FALSE)</f>
        <v>51.2</v>
      </c>
      <c r="P1883">
        <f>VLOOKUP($G1883,county_facts!$A:$BB,12,FALSE)</f>
        <v>89.4</v>
      </c>
      <c r="Q1883">
        <f>VLOOKUP($G1883,county_facts!$A:$BB,13,FALSE)</f>
        <v>7.5</v>
      </c>
      <c r="R1883">
        <f>VLOOKUP($G1883,county_facts!$A:$BB,14,FALSE)</f>
        <v>1.5</v>
      </c>
      <c r="S1883">
        <f>VLOOKUP($G1883,county_facts!$A:$BB,15,FALSE)</f>
        <v>0.4</v>
      </c>
      <c r="T1883">
        <f>VLOOKUP($G1883,county_facts!$A:$BB,16,FALSE)</f>
        <v>0.1</v>
      </c>
      <c r="U1883">
        <f>VLOOKUP($G1883,county_facts!$A:$BB,17,FALSE)</f>
        <v>1.1000000000000001</v>
      </c>
      <c r="V1883">
        <f>VLOOKUP($G1883,county_facts!$A:$BB,18,FALSE)</f>
        <v>34.4</v>
      </c>
      <c r="W1883">
        <f>VLOOKUP($G1883,county_facts!$A:$BB,19,FALSE)</f>
        <v>57.5</v>
      </c>
      <c r="X1883">
        <f>VLOOKUP($G1883,county_facts!$A:$BB,20,FALSE)</f>
        <v>89</v>
      </c>
      <c r="Y1883">
        <f>VLOOKUP($G1883,county_facts!$A:$BB,21,FALSE)</f>
        <v>12.4</v>
      </c>
      <c r="Z1883">
        <f>VLOOKUP($G1883,county_facts!$A:$BB,22,FALSE)</f>
        <v>21.6</v>
      </c>
      <c r="AA1883">
        <f>VLOOKUP($G1883,county_facts!$A:$BB,23,FALSE)</f>
        <v>71.8</v>
      </c>
      <c r="AB1883">
        <f>VLOOKUP($G1883,county_facts!$A:$BB,24,FALSE)</f>
        <v>14.1</v>
      </c>
      <c r="AC1883">
        <f>VLOOKUP($G1883,county_facts!$A:$BB,25,FALSE)</f>
        <v>231</v>
      </c>
      <c r="AD1883">
        <f>VLOOKUP($G1883,county_facts!$A:$BB,26,FALSE)</f>
        <v>15.7</v>
      </c>
      <c r="AE1883">
        <f>VLOOKUP($G1883,county_facts!$A:$BB,27,FALSE)</f>
        <v>1936</v>
      </c>
      <c r="AF1883">
        <f>VLOOKUP($G1883,county_facts!$A:$BB,28,FALSE)</f>
        <v>67.400000000000006</v>
      </c>
      <c r="AG1883">
        <f>VLOOKUP($G1883,county_facts!$A:$BB,29,FALSE)</f>
        <v>5.5</v>
      </c>
      <c r="AH1883">
        <f>VLOOKUP($G1883,county_facts!$A:$BB,30,FALSE)</f>
        <v>42700</v>
      </c>
      <c r="AI1883">
        <f>VLOOKUP($G1883,county_facts!$A:$BB,31,FALSE)</f>
        <v>1177</v>
      </c>
      <c r="AJ1883">
        <f>VLOOKUP($G1883,county_facts!$A:$BB,32,FALSE)</f>
        <v>2.76</v>
      </c>
      <c r="AK1883">
        <f>VLOOKUP($G1883,county_facts!$A:$BB,33,FALSE)</f>
        <v>19004</v>
      </c>
      <c r="AL1883">
        <f>VLOOKUP($G1883,county_facts!$A:$BB,34,FALSE)</f>
        <v>33006</v>
      </c>
      <c r="AM1883">
        <f>VLOOKUP($G1883,county_facts!$A:$BB,35,FALSE)</f>
        <v>23.8</v>
      </c>
      <c r="AN1883">
        <f>VLOOKUP($G1883,county_facts!$A:$BB,36,FALSE)</f>
        <v>74</v>
      </c>
      <c r="AO1883">
        <f>VLOOKUP($G1883,county_facts!$A:$BB,37,FALSE)</f>
        <v>522</v>
      </c>
      <c r="AP1883">
        <f>VLOOKUP($G1883,county_facts!$A:$BB,38,FALSE)</f>
        <v>9.6999999999999993</v>
      </c>
      <c r="AQ1883">
        <f>VLOOKUP($G1883,county_facts!$A:$BB,39,FALSE)</f>
        <v>192</v>
      </c>
      <c r="AR1883">
        <f>VLOOKUP($G1883,county_facts!$A:$BB,40,FALSE)</f>
        <v>119</v>
      </c>
      <c r="AS1883">
        <f>VLOOKUP($G1883,county_facts!$A:$BB,41,FALSE)</f>
        <v>0</v>
      </c>
      <c r="AT1883">
        <f>VLOOKUP($G1883,county_facts!$A:$BB,42,FALSE)</f>
        <v>0</v>
      </c>
      <c r="AU1883">
        <f>VLOOKUP($G1883,county_facts!$A:$BB,43,FALSE)</f>
        <v>0</v>
      </c>
      <c r="AV1883">
        <f>VLOOKUP($G1883,county_facts!$A:$BB,44,FALSE)</f>
        <v>0</v>
      </c>
      <c r="AW1883">
        <f>VLOOKUP($G1883,county_facts!$A:$BB,45,FALSE)</f>
        <v>0</v>
      </c>
      <c r="AX1883">
        <f>VLOOKUP($G1883,county_facts!$A:$BB,46,FALSE)</f>
        <v>0</v>
      </c>
      <c r="AY1883">
        <f>VLOOKUP($G1883,county_facts!$A:$BB,47,FALSE)</f>
        <v>0</v>
      </c>
      <c r="AZ1883">
        <f>VLOOKUP($G1883,county_facts!$A:$BB,48,FALSE)</f>
        <v>0</v>
      </c>
      <c r="BA1883">
        <f>VLOOKUP($G1883,county_facts!$A:$BB,49,FALSE)</f>
        <v>23247</v>
      </c>
      <c r="BB1883">
        <f>VLOOKUP($G1883,county_facts!$A:$BB,50,FALSE)</f>
        <v>6817</v>
      </c>
      <c r="BC1883">
        <f>VLOOKUP($G1883,county_facts!$A:$BB,51,FALSE)</f>
        <v>1845</v>
      </c>
      <c r="BD1883">
        <f>VLOOKUP($G1883,county_facts!$A:$BB,52,FALSE)</f>
        <v>0</v>
      </c>
      <c r="BE1883">
        <f>VLOOKUP($G1883,county_facts!$A:$BB,53,FALSE)</f>
        <v>883.49</v>
      </c>
      <c r="BF1883">
        <f>VLOOKUP($G1883,county_facts!$A:$BB,54,FALSE)</f>
        <v>3.8</v>
      </c>
    </row>
    <row r="1884" spans="1:58" x14ac:dyDescent="0.3">
      <c r="A1884" t="s">
        <v>6</v>
      </c>
      <c r="B1884" t="s">
        <v>42</v>
      </c>
      <c r="C1884">
        <v>242</v>
      </c>
      <c r="D1884" t="s">
        <v>622</v>
      </c>
      <c r="E1884">
        <v>411</v>
      </c>
      <c r="F1884">
        <v>0.58880778600000006</v>
      </c>
      <c r="G1884">
        <v>48189</v>
      </c>
      <c r="H1884">
        <f>VLOOKUP($G1884,county_facts!$A:$BB,4,FALSE)</f>
        <v>34720</v>
      </c>
      <c r="I1884">
        <f>VLOOKUP($G1884,county_facts!$A:$BB,5,FALSE)</f>
        <v>36273</v>
      </c>
      <c r="J1884">
        <f>VLOOKUP($G1884,county_facts!$A:$BB,6,FALSE)</f>
        <v>-4.3</v>
      </c>
      <c r="K1884">
        <f>VLOOKUP($G1884,county_facts!$A:$BB,7,FALSE)</f>
        <v>36273</v>
      </c>
      <c r="L1884">
        <f>VLOOKUP($G1884,county_facts!$A:$BB,8,FALSE)</f>
        <v>8</v>
      </c>
      <c r="M1884">
        <f>VLOOKUP($G1884,county_facts!$A:$BB,9,FALSE)</f>
        <v>27.7</v>
      </c>
      <c r="N1884">
        <f>VLOOKUP($G1884,county_facts!$A:$BB,10,FALSE)</f>
        <v>13</v>
      </c>
      <c r="O1884">
        <f>VLOOKUP($G1884,county_facts!$A:$BB,11,FALSE)</f>
        <v>48.1</v>
      </c>
      <c r="P1884">
        <f>VLOOKUP($G1884,county_facts!$A:$BB,12,FALSE)</f>
        <v>90.5</v>
      </c>
      <c r="Q1884">
        <f>VLOOKUP($G1884,county_facts!$A:$BB,13,FALSE)</f>
        <v>5.9</v>
      </c>
      <c r="R1884">
        <f>VLOOKUP($G1884,county_facts!$A:$BB,14,FALSE)</f>
        <v>1.7</v>
      </c>
      <c r="S1884">
        <f>VLOOKUP($G1884,county_facts!$A:$BB,15,FALSE)</f>
        <v>0.6</v>
      </c>
      <c r="T1884">
        <f>VLOOKUP($G1884,county_facts!$A:$BB,16,FALSE)</f>
        <v>0.1</v>
      </c>
      <c r="U1884">
        <f>VLOOKUP($G1884,county_facts!$A:$BB,17,FALSE)</f>
        <v>1.2</v>
      </c>
      <c r="V1884">
        <f>VLOOKUP($G1884,county_facts!$A:$BB,18,FALSE)</f>
        <v>58.2</v>
      </c>
      <c r="W1884">
        <f>VLOOKUP($G1884,county_facts!$A:$BB,19,FALSE)</f>
        <v>35.200000000000003</v>
      </c>
      <c r="X1884">
        <f>VLOOKUP($G1884,county_facts!$A:$BB,20,FALSE)</f>
        <v>78.400000000000006</v>
      </c>
      <c r="Y1884">
        <f>VLOOKUP($G1884,county_facts!$A:$BB,21,FALSE)</f>
        <v>9.5</v>
      </c>
      <c r="Z1884">
        <f>VLOOKUP($G1884,county_facts!$A:$BB,22,FALSE)</f>
        <v>37.5</v>
      </c>
      <c r="AA1884">
        <f>VLOOKUP($G1884,county_facts!$A:$BB,23,FALSE)</f>
        <v>70.2</v>
      </c>
      <c r="AB1884">
        <f>VLOOKUP($G1884,county_facts!$A:$BB,24,FALSE)</f>
        <v>13.2</v>
      </c>
      <c r="AC1884">
        <f>VLOOKUP($G1884,county_facts!$A:$BB,25,FALSE)</f>
        <v>1884</v>
      </c>
      <c r="AD1884">
        <f>VLOOKUP($G1884,county_facts!$A:$BB,26,FALSE)</f>
        <v>14.8</v>
      </c>
      <c r="AE1884">
        <f>VLOOKUP($G1884,county_facts!$A:$BB,27,FALSE)</f>
        <v>13502</v>
      </c>
      <c r="AF1884">
        <f>VLOOKUP($G1884,county_facts!$A:$BB,28,FALSE)</f>
        <v>63.9</v>
      </c>
      <c r="AG1884">
        <f>VLOOKUP($G1884,county_facts!$A:$BB,29,FALSE)</f>
        <v>11.1</v>
      </c>
      <c r="AH1884">
        <f>VLOOKUP($G1884,county_facts!$A:$BB,30,FALSE)</f>
        <v>70800</v>
      </c>
      <c r="AI1884">
        <f>VLOOKUP($G1884,county_facts!$A:$BB,31,FALSE)</f>
        <v>11624</v>
      </c>
      <c r="AJ1884">
        <f>VLOOKUP($G1884,county_facts!$A:$BB,32,FALSE)</f>
        <v>2.84</v>
      </c>
      <c r="AK1884">
        <f>VLOOKUP($G1884,county_facts!$A:$BB,33,FALSE)</f>
        <v>18004</v>
      </c>
      <c r="AL1884">
        <f>VLOOKUP($G1884,county_facts!$A:$BB,34,FALSE)</f>
        <v>41191</v>
      </c>
      <c r="AM1884">
        <f>VLOOKUP($G1884,county_facts!$A:$BB,35,FALSE)</f>
        <v>22.3</v>
      </c>
      <c r="AN1884">
        <f>VLOOKUP($G1884,county_facts!$A:$BB,36,FALSE)</f>
        <v>716</v>
      </c>
      <c r="AO1884">
        <f>VLOOKUP($G1884,county_facts!$A:$BB,37,FALSE)</f>
        <v>9615</v>
      </c>
      <c r="AP1884">
        <f>VLOOKUP($G1884,county_facts!$A:$BB,38,FALSE)</f>
        <v>-13.4</v>
      </c>
      <c r="AQ1884">
        <f>VLOOKUP($G1884,county_facts!$A:$BB,39,FALSE)</f>
        <v>1978</v>
      </c>
      <c r="AR1884">
        <f>VLOOKUP($G1884,county_facts!$A:$BB,40,FALSE)</f>
        <v>2497</v>
      </c>
      <c r="AS1884">
        <f>VLOOKUP($G1884,county_facts!$A:$BB,41,FALSE)</f>
        <v>0</v>
      </c>
      <c r="AT1884">
        <f>VLOOKUP($G1884,county_facts!$A:$BB,42,FALSE)</f>
        <v>0</v>
      </c>
      <c r="AU1884">
        <f>VLOOKUP($G1884,county_facts!$A:$BB,43,FALSE)</f>
        <v>0</v>
      </c>
      <c r="AV1884">
        <f>VLOOKUP($G1884,county_facts!$A:$BB,44,FALSE)</f>
        <v>0</v>
      </c>
      <c r="AW1884">
        <f>VLOOKUP($G1884,county_facts!$A:$BB,45,FALSE)</f>
        <v>26.5</v>
      </c>
      <c r="AX1884">
        <f>VLOOKUP($G1884,county_facts!$A:$BB,46,FALSE)</f>
        <v>14.3</v>
      </c>
      <c r="AY1884">
        <f>VLOOKUP($G1884,county_facts!$A:$BB,47,FALSE)</f>
        <v>0</v>
      </c>
      <c r="AZ1884">
        <f>VLOOKUP($G1884,county_facts!$A:$BB,48,FALSE)</f>
        <v>0</v>
      </c>
      <c r="BA1884">
        <f>VLOOKUP($G1884,county_facts!$A:$BB,49,FALSE)</f>
        <v>325074</v>
      </c>
      <c r="BB1884">
        <f>VLOOKUP($G1884,county_facts!$A:$BB,50,FALSE)</f>
        <v>9120</v>
      </c>
      <c r="BC1884">
        <f>VLOOKUP($G1884,county_facts!$A:$BB,51,FALSE)</f>
        <v>40263</v>
      </c>
      <c r="BD1884">
        <f>VLOOKUP($G1884,county_facts!$A:$BB,52,FALSE)</f>
        <v>8</v>
      </c>
      <c r="BE1884">
        <f>VLOOKUP($G1884,county_facts!$A:$BB,53,FALSE)</f>
        <v>1004.68</v>
      </c>
      <c r="BF1884">
        <f>VLOOKUP($G1884,county_facts!$A:$BB,54,FALSE)</f>
        <v>36.1</v>
      </c>
    </row>
    <row r="1885" spans="1:58" x14ac:dyDescent="0.3">
      <c r="A1885" t="s">
        <v>9</v>
      </c>
      <c r="B1885" t="s">
        <v>42</v>
      </c>
      <c r="C1885">
        <v>169</v>
      </c>
      <c r="D1885" t="s">
        <v>622</v>
      </c>
      <c r="E1885">
        <v>411</v>
      </c>
      <c r="F1885">
        <v>0.411192214</v>
      </c>
      <c r="G1885">
        <v>48189</v>
      </c>
      <c r="H1885">
        <f>VLOOKUP($G1885,county_facts!$A:$BB,4,FALSE)</f>
        <v>34720</v>
      </c>
      <c r="I1885">
        <f>VLOOKUP($G1885,county_facts!$A:$BB,5,FALSE)</f>
        <v>36273</v>
      </c>
      <c r="J1885">
        <f>VLOOKUP($G1885,county_facts!$A:$BB,6,FALSE)</f>
        <v>-4.3</v>
      </c>
      <c r="K1885">
        <f>VLOOKUP($G1885,county_facts!$A:$BB,7,FALSE)</f>
        <v>36273</v>
      </c>
      <c r="L1885">
        <f>VLOOKUP($G1885,county_facts!$A:$BB,8,FALSE)</f>
        <v>8</v>
      </c>
      <c r="M1885">
        <f>VLOOKUP($G1885,county_facts!$A:$BB,9,FALSE)</f>
        <v>27.7</v>
      </c>
      <c r="N1885">
        <f>VLOOKUP($G1885,county_facts!$A:$BB,10,FALSE)</f>
        <v>13</v>
      </c>
      <c r="O1885">
        <f>VLOOKUP($G1885,county_facts!$A:$BB,11,FALSE)</f>
        <v>48.1</v>
      </c>
      <c r="P1885">
        <f>VLOOKUP($G1885,county_facts!$A:$BB,12,FALSE)</f>
        <v>90.5</v>
      </c>
      <c r="Q1885">
        <f>VLOOKUP($G1885,county_facts!$A:$BB,13,FALSE)</f>
        <v>5.9</v>
      </c>
      <c r="R1885">
        <f>VLOOKUP($G1885,county_facts!$A:$BB,14,FALSE)</f>
        <v>1.7</v>
      </c>
      <c r="S1885">
        <f>VLOOKUP($G1885,county_facts!$A:$BB,15,FALSE)</f>
        <v>0.6</v>
      </c>
      <c r="T1885">
        <f>VLOOKUP($G1885,county_facts!$A:$BB,16,FALSE)</f>
        <v>0.1</v>
      </c>
      <c r="U1885">
        <f>VLOOKUP($G1885,county_facts!$A:$BB,17,FALSE)</f>
        <v>1.2</v>
      </c>
      <c r="V1885">
        <f>VLOOKUP($G1885,county_facts!$A:$BB,18,FALSE)</f>
        <v>58.2</v>
      </c>
      <c r="W1885">
        <f>VLOOKUP($G1885,county_facts!$A:$BB,19,FALSE)</f>
        <v>35.200000000000003</v>
      </c>
      <c r="X1885">
        <f>VLOOKUP($G1885,county_facts!$A:$BB,20,FALSE)</f>
        <v>78.400000000000006</v>
      </c>
      <c r="Y1885">
        <f>VLOOKUP($G1885,county_facts!$A:$BB,21,FALSE)</f>
        <v>9.5</v>
      </c>
      <c r="Z1885">
        <f>VLOOKUP($G1885,county_facts!$A:$BB,22,FALSE)</f>
        <v>37.5</v>
      </c>
      <c r="AA1885">
        <f>VLOOKUP($G1885,county_facts!$A:$BB,23,FALSE)</f>
        <v>70.2</v>
      </c>
      <c r="AB1885">
        <f>VLOOKUP($G1885,county_facts!$A:$BB,24,FALSE)</f>
        <v>13.2</v>
      </c>
      <c r="AC1885">
        <f>VLOOKUP($G1885,county_facts!$A:$BB,25,FALSE)</f>
        <v>1884</v>
      </c>
      <c r="AD1885">
        <f>VLOOKUP($G1885,county_facts!$A:$BB,26,FALSE)</f>
        <v>14.8</v>
      </c>
      <c r="AE1885">
        <f>VLOOKUP($G1885,county_facts!$A:$BB,27,FALSE)</f>
        <v>13502</v>
      </c>
      <c r="AF1885">
        <f>VLOOKUP($G1885,county_facts!$A:$BB,28,FALSE)</f>
        <v>63.9</v>
      </c>
      <c r="AG1885">
        <f>VLOOKUP($G1885,county_facts!$A:$BB,29,FALSE)</f>
        <v>11.1</v>
      </c>
      <c r="AH1885">
        <f>VLOOKUP($G1885,county_facts!$A:$BB,30,FALSE)</f>
        <v>70800</v>
      </c>
      <c r="AI1885">
        <f>VLOOKUP($G1885,county_facts!$A:$BB,31,FALSE)</f>
        <v>11624</v>
      </c>
      <c r="AJ1885">
        <f>VLOOKUP($G1885,county_facts!$A:$BB,32,FALSE)</f>
        <v>2.84</v>
      </c>
      <c r="AK1885">
        <f>VLOOKUP($G1885,county_facts!$A:$BB,33,FALSE)</f>
        <v>18004</v>
      </c>
      <c r="AL1885">
        <f>VLOOKUP($G1885,county_facts!$A:$BB,34,FALSE)</f>
        <v>41191</v>
      </c>
      <c r="AM1885">
        <f>VLOOKUP($G1885,county_facts!$A:$BB,35,FALSE)</f>
        <v>22.3</v>
      </c>
      <c r="AN1885">
        <f>VLOOKUP($G1885,county_facts!$A:$BB,36,FALSE)</f>
        <v>716</v>
      </c>
      <c r="AO1885">
        <f>VLOOKUP($G1885,county_facts!$A:$BB,37,FALSE)</f>
        <v>9615</v>
      </c>
      <c r="AP1885">
        <f>VLOOKUP($G1885,county_facts!$A:$BB,38,FALSE)</f>
        <v>-13.4</v>
      </c>
      <c r="AQ1885">
        <f>VLOOKUP($G1885,county_facts!$A:$BB,39,FALSE)</f>
        <v>1978</v>
      </c>
      <c r="AR1885">
        <f>VLOOKUP($G1885,county_facts!$A:$BB,40,FALSE)</f>
        <v>2497</v>
      </c>
      <c r="AS1885">
        <f>VLOOKUP($G1885,county_facts!$A:$BB,41,FALSE)</f>
        <v>0</v>
      </c>
      <c r="AT1885">
        <f>VLOOKUP($G1885,county_facts!$A:$BB,42,FALSE)</f>
        <v>0</v>
      </c>
      <c r="AU1885">
        <f>VLOOKUP($G1885,county_facts!$A:$BB,43,FALSE)</f>
        <v>0</v>
      </c>
      <c r="AV1885">
        <f>VLOOKUP($G1885,county_facts!$A:$BB,44,FALSE)</f>
        <v>0</v>
      </c>
      <c r="AW1885">
        <f>VLOOKUP($G1885,county_facts!$A:$BB,45,FALSE)</f>
        <v>26.5</v>
      </c>
      <c r="AX1885">
        <f>VLOOKUP($G1885,county_facts!$A:$BB,46,FALSE)</f>
        <v>14.3</v>
      </c>
      <c r="AY1885">
        <f>VLOOKUP($G1885,county_facts!$A:$BB,47,FALSE)</f>
        <v>0</v>
      </c>
      <c r="AZ1885">
        <f>VLOOKUP($G1885,county_facts!$A:$BB,48,FALSE)</f>
        <v>0</v>
      </c>
      <c r="BA1885">
        <f>VLOOKUP($G1885,county_facts!$A:$BB,49,FALSE)</f>
        <v>325074</v>
      </c>
      <c r="BB1885">
        <f>VLOOKUP($G1885,county_facts!$A:$BB,50,FALSE)</f>
        <v>9120</v>
      </c>
      <c r="BC1885">
        <f>VLOOKUP($G1885,county_facts!$A:$BB,51,FALSE)</f>
        <v>40263</v>
      </c>
      <c r="BD1885">
        <f>VLOOKUP($G1885,county_facts!$A:$BB,52,FALSE)</f>
        <v>8</v>
      </c>
      <c r="BE1885">
        <f>VLOOKUP($G1885,county_facts!$A:$BB,53,FALSE)</f>
        <v>1004.68</v>
      </c>
      <c r="BF1885">
        <f>VLOOKUP($G1885,county_facts!$A:$BB,54,FALSE)</f>
        <v>36.1</v>
      </c>
    </row>
    <row r="1886" spans="1:58" x14ac:dyDescent="0.3">
      <c r="A1886" t="s">
        <v>6</v>
      </c>
      <c r="B1886" t="s">
        <v>743</v>
      </c>
      <c r="C1886">
        <v>3799</v>
      </c>
      <c r="D1886" t="s">
        <v>622</v>
      </c>
      <c r="E1886">
        <v>6632</v>
      </c>
      <c r="F1886">
        <v>0.57282870900000005</v>
      </c>
      <c r="G1886">
        <v>48187</v>
      </c>
      <c r="H1886">
        <f>VLOOKUP($G1886,county_facts!$A:$BB,4,FALSE)</f>
        <v>147250</v>
      </c>
      <c r="I1886">
        <f>VLOOKUP($G1886,county_facts!$A:$BB,5,FALSE)</f>
        <v>131537</v>
      </c>
      <c r="J1886">
        <f>VLOOKUP($G1886,county_facts!$A:$BB,6,FALSE)</f>
        <v>11.9</v>
      </c>
      <c r="K1886">
        <f>VLOOKUP($G1886,county_facts!$A:$BB,7,FALSE)</f>
        <v>131533</v>
      </c>
      <c r="L1886">
        <f>VLOOKUP($G1886,county_facts!$A:$BB,8,FALSE)</f>
        <v>6.3</v>
      </c>
      <c r="M1886">
        <f>VLOOKUP($G1886,county_facts!$A:$BB,9,FALSE)</f>
        <v>26.2</v>
      </c>
      <c r="N1886">
        <f>VLOOKUP($G1886,county_facts!$A:$BB,10,FALSE)</f>
        <v>13</v>
      </c>
      <c r="O1886">
        <f>VLOOKUP($G1886,county_facts!$A:$BB,11,FALSE)</f>
        <v>50.6</v>
      </c>
      <c r="P1886">
        <f>VLOOKUP($G1886,county_facts!$A:$BB,12,FALSE)</f>
        <v>86.8</v>
      </c>
      <c r="Q1886">
        <f>VLOOKUP($G1886,county_facts!$A:$BB,13,FALSE)</f>
        <v>7.9</v>
      </c>
      <c r="R1886">
        <f>VLOOKUP($G1886,county_facts!$A:$BB,14,FALSE)</f>
        <v>1</v>
      </c>
      <c r="S1886">
        <f>VLOOKUP($G1886,county_facts!$A:$BB,15,FALSE)</f>
        <v>1.7</v>
      </c>
      <c r="T1886">
        <f>VLOOKUP($G1886,county_facts!$A:$BB,16,FALSE)</f>
        <v>0.2</v>
      </c>
      <c r="U1886">
        <f>VLOOKUP($G1886,county_facts!$A:$BB,17,FALSE)</f>
        <v>2.5</v>
      </c>
      <c r="V1886">
        <f>VLOOKUP($G1886,county_facts!$A:$BB,18,FALSE)</f>
        <v>37</v>
      </c>
      <c r="W1886">
        <f>VLOOKUP($G1886,county_facts!$A:$BB,19,FALSE)</f>
        <v>52.2</v>
      </c>
      <c r="X1886">
        <f>VLOOKUP($G1886,county_facts!$A:$BB,20,FALSE)</f>
        <v>87</v>
      </c>
      <c r="Y1886">
        <f>VLOOKUP($G1886,county_facts!$A:$BB,21,FALSE)</f>
        <v>6.9</v>
      </c>
      <c r="Z1886">
        <f>VLOOKUP($G1886,county_facts!$A:$BB,22,FALSE)</f>
        <v>24.1</v>
      </c>
      <c r="AA1886">
        <f>VLOOKUP($G1886,county_facts!$A:$BB,23,FALSE)</f>
        <v>86</v>
      </c>
      <c r="AB1886">
        <f>VLOOKUP($G1886,county_facts!$A:$BB,24,FALSE)</f>
        <v>24.6</v>
      </c>
      <c r="AC1886">
        <f>VLOOKUP($G1886,county_facts!$A:$BB,25,FALSE)</f>
        <v>15646</v>
      </c>
      <c r="AD1886">
        <f>VLOOKUP($G1886,county_facts!$A:$BB,26,FALSE)</f>
        <v>25.4</v>
      </c>
      <c r="AE1886">
        <f>VLOOKUP($G1886,county_facts!$A:$BB,27,FALSE)</f>
        <v>53973</v>
      </c>
      <c r="AF1886">
        <f>VLOOKUP($G1886,county_facts!$A:$BB,28,FALSE)</f>
        <v>77.8</v>
      </c>
      <c r="AG1886">
        <f>VLOOKUP($G1886,county_facts!$A:$BB,29,FALSE)</f>
        <v>7.2</v>
      </c>
      <c r="AH1886">
        <f>VLOOKUP($G1886,county_facts!$A:$BB,30,FALSE)</f>
        <v>156000</v>
      </c>
      <c r="AI1886">
        <f>VLOOKUP($G1886,county_facts!$A:$BB,31,FALSE)</f>
        <v>46409</v>
      </c>
      <c r="AJ1886">
        <f>VLOOKUP($G1886,county_facts!$A:$BB,32,FALSE)</f>
        <v>2.89</v>
      </c>
      <c r="AK1886">
        <f>VLOOKUP($G1886,county_facts!$A:$BB,33,FALSE)</f>
        <v>26184</v>
      </c>
      <c r="AL1886">
        <f>VLOOKUP($G1886,county_facts!$A:$BB,34,FALSE)</f>
        <v>61958</v>
      </c>
      <c r="AM1886">
        <f>VLOOKUP($G1886,county_facts!$A:$BB,35,FALSE)</f>
        <v>9.6999999999999993</v>
      </c>
      <c r="AN1886">
        <f>VLOOKUP($G1886,county_facts!$A:$BB,36,FALSE)</f>
        <v>1880</v>
      </c>
      <c r="AO1886">
        <f>VLOOKUP($G1886,county_facts!$A:$BB,37,FALSE)</f>
        <v>27160</v>
      </c>
      <c r="AP1886">
        <f>VLOOKUP($G1886,county_facts!$A:$BB,38,FALSE)</f>
        <v>3.3</v>
      </c>
      <c r="AQ1886">
        <f>VLOOKUP($G1886,county_facts!$A:$BB,39,FALSE)</f>
        <v>8867</v>
      </c>
      <c r="AR1886">
        <f>VLOOKUP($G1886,county_facts!$A:$BB,40,FALSE)</f>
        <v>9803</v>
      </c>
      <c r="AS1886">
        <f>VLOOKUP($G1886,county_facts!$A:$BB,41,FALSE)</f>
        <v>0</v>
      </c>
      <c r="AT1886">
        <f>VLOOKUP($G1886,county_facts!$A:$BB,42,FALSE)</f>
        <v>0</v>
      </c>
      <c r="AU1886">
        <f>VLOOKUP($G1886,county_facts!$A:$BB,43,FALSE)</f>
        <v>0</v>
      </c>
      <c r="AV1886">
        <f>VLOOKUP($G1886,county_facts!$A:$BB,44,FALSE)</f>
        <v>0</v>
      </c>
      <c r="AW1886">
        <f>VLOOKUP($G1886,county_facts!$A:$BB,45,FALSE)</f>
        <v>21.6</v>
      </c>
      <c r="AX1886">
        <f>VLOOKUP($G1886,county_facts!$A:$BB,46,FALSE)</f>
        <v>29.5</v>
      </c>
      <c r="AY1886">
        <f>VLOOKUP($G1886,county_facts!$A:$BB,47,FALSE)</f>
        <v>2154106</v>
      </c>
      <c r="AZ1886">
        <f>VLOOKUP($G1886,county_facts!$A:$BB,48,FALSE)</f>
        <v>822106</v>
      </c>
      <c r="BA1886">
        <f>VLOOKUP($G1886,county_facts!$A:$BB,49,FALSE)</f>
        <v>1026147</v>
      </c>
      <c r="BB1886">
        <f>VLOOKUP($G1886,county_facts!$A:$BB,50,FALSE)</f>
        <v>9115</v>
      </c>
      <c r="BC1886">
        <f>VLOOKUP($G1886,county_facts!$A:$BB,51,FALSE)</f>
        <v>116490</v>
      </c>
      <c r="BD1886">
        <f>VLOOKUP($G1886,county_facts!$A:$BB,52,FALSE)</f>
        <v>765</v>
      </c>
      <c r="BE1886">
        <f>VLOOKUP($G1886,county_facts!$A:$BB,53,FALSE)</f>
        <v>711.3</v>
      </c>
      <c r="BF1886">
        <f>VLOOKUP($G1886,county_facts!$A:$BB,54,FALSE)</f>
        <v>184.9</v>
      </c>
    </row>
    <row r="1887" spans="1:58" x14ac:dyDescent="0.3">
      <c r="A1887" t="s">
        <v>9</v>
      </c>
      <c r="B1887" t="s">
        <v>743</v>
      </c>
      <c r="C1887">
        <v>2833</v>
      </c>
      <c r="D1887" t="s">
        <v>622</v>
      </c>
      <c r="E1887">
        <v>6632</v>
      </c>
      <c r="F1887">
        <v>0.42717129100000001</v>
      </c>
      <c r="G1887">
        <v>48187</v>
      </c>
      <c r="H1887">
        <f>VLOOKUP($G1887,county_facts!$A:$BB,4,FALSE)</f>
        <v>147250</v>
      </c>
      <c r="I1887">
        <f>VLOOKUP($G1887,county_facts!$A:$BB,5,FALSE)</f>
        <v>131537</v>
      </c>
      <c r="J1887">
        <f>VLOOKUP($G1887,county_facts!$A:$BB,6,FALSE)</f>
        <v>11.9</v>
      </c>
      <c r="K1887">
        <f>VLOOKUP($G1887,county_facts!$A:$BB,7,FALSE)</f>
        <v>131533</v>
      </c>
      <c r="L1887">
        <f>VLOOKUP($G1887,county_facts!$A:$BB,8,FALSE)</f>
        <v>6.3</v>
      </c>
      <c r="M1887">
        <f>VLOOKUP($G1887,county_facts!$A:$BB,9,FALSE)</f>
        <v>26.2</v>
      </c>
      <c r="N1887">
        <f>VLOOKUP($G1887,county_facts!$A:$BB,10,FALSE)</f>
        <v>13</v>
      </c>
      <c r="O1887">
        <f>VLOOKUP($G1887,county_facts!$A:$BB,11,FALSE)</f>
        <v>50.6</v>
      </c>
      <c r="P1887">
        <f>VLOOKUP($G1887,county_facts!$A:$BB,12,FALSE)</f>
        <v>86.8</v>
      </c>
      <c r="Q1887">
        <f>VLOOKUP($G1887,county_facts!$A:$BB,13,FALSE)</f>
        <v>7.9</v>
      </c>
      <c r="R1887">
        <f>VLOOKUP($G1887,county_facts!$A:$BB,14,FALSE)</f>
        <v>1</v>
      </c>
      <c r="S1887">
        <f>VLOOKUP($G1887,county_facts!$A:$BB,15,FALSE)</f>
        <v>1.7</v>
      </c>
      <c r="T1887">
        <f>VLOOKUP($G1887,county_facts!$A:$BB,16,FALSE)</f>
        <v>0.2</v>
      </c>
      <c r="U1887">
        <f>VLOOKUP($G1887,county_facts!$A:$BB,17,FALSE)</f>
        <v>2.5</v>
      </c>
      <c r="V1887">
        <f>VLOOKUP($G1887,county_facts!$A:$BB,18,FALSE)</f>
        <v>37</v>
      </c>
      <c r="W1887">
        <f>VLOOKUP($G1887,county_facts!$A:$BB,19,FALSE)</f>
        <v>52.2</v>
      </c>
      <c r="X1887">
        <f>VLOOKUP($G1887,county_facts!$A:$BB,20,FALSE)</f>
        <v>87</v>
      </c>
      <c r="Y1887">
        <f>VLOOKUP($G1887,county_facts!$A:$BB,21,FALSE)</f>
        <v>6.9</v>
      </c>
      <c r="Z1887">
        <f>VLOOKUP($G1887,county_facts!$A:$BB,22,FALSE)</f>
        <v>24.1</v>
      </c>
      <c r="AA1887">
        <f>VLOOKUP($G1887,county_facts!$A:$BB,23,FALSE)</f>
        <v>86</v>
      </c>
      <c r="AB1887">
        <f>VLOOKUP($G1887,county_facts!$A:$BB,24,FALSE)</f>
        <v>24.6</v>
      </c>
      <c r="AC1887">
        <f>VLOOKUP($G1887,county_facts!$A:$BB,25,FALSE)</f>
        <v>15646</v>
      </c>
      <c r="AD1887">
        <f>VLOOKUP($G1887,county_facts!$A:$BB,26,FALSE)</f>
        <v>25.4</v>
      </c>
      <c r="AE1887">
        <f>VLOOKUP($G1887,county_facts!$A:$BB,27,FALSE)</f>
        <v>53973</v>
      </c>
      <c r="AF1887">
        <f>VLOOKUP($G1887,county_facts!$A:$BB,28,FALSE)</f>
        <v>77.8</v>
      </c>
      <c r="AG1887">
        <f>VLOOKUP($G1887,county_facts!$A:$BB,29,FALSE)</f>
        <v>7.2</v>
      </c>
      <c r="AH1887">
        <f>VLOOKUP($G1887,county_facts!$A:$BB,30,FALSE)</f>
        <v>156000</v>
      </c>
      <c r="AI1887">
        <f>VLOOKUP($G1887,county_facts!$A:$BB,31,FALSE)</f>
        <v>46409</v>
      </c>
      <c r="AJ1887">
        <f>VLOOKUP($G1887,county_facts!$A:$BB,32,FALSE)</f>
        <v>2.89</v>
      </c>
      <c r="AK1887">
        <f>VLOOKUP($G1887,county_facts!$A:$BB,33,FALSE)</f>
        <v>26184</v>
      </c>
      <c r="AL1887">
        <f>VLOOKUP($G1887,county_facts!$A:$BB,34,FALSE)</f>
        <v>61958</v>
      </c>
      <c r="AM1887">
        <f>VLOOKUP($G1887,county_facts!$A:$BB,35,FALSE)</f>
        <v>9.6999999999999993</v>
      </c>
      <c r="AN1887">
        <f>VLOOKUP($G1887,county_facts!$A:$BB,36,FALSE)</f>
        <v>1880</v>
      </c>
      <c r="AO1887">
        <f>VLOOKUP($G1887,county_facts!$A:$BB,37,FALSE)</f>
        <v>27160</v>
      </c>
      <c r="AP1887">
        <f>VLOOKUP($G1887,county_facts!$A:$BB,38,FALSE)</f>
        <v>3.3</v>
      </c>
      <c r="AQ1887">
        <f>VLOOKUP($G1887,county_facts!$A:$BB,39,FALSE)</f>
        <v>8867</v>
      </c>
      <c r="AR1887">
        <f>VLOOKUP($G1887,county_facts!$A:$BB,40,FALSE)</f>
        <v>9803</v>
      </c>
      <c r="AS1887">
        <f>VLOOKUP($G1887,county_facts!$A:$BB,41,FALSE)</f>
        <v>0</v>
      </c>
      <c r="AT1887">
        <f>VLOOKUP($G1887,county_facts!$A:$BB,42,FALSE)</f>
        <v>0</v>
      </c>
      <c r="AU1887">
        <f>VLOOKUP($G1887,county_facts!$A:$BB,43,FALSE)</f>
        <v>0</v>
      </c>
      <c r="AV1887">
        <f>VLOOKUP($G1887,county_facts!$A:$BB,44,FALSE)</f>
        <v>0</v>
      </c>
      <c r="AW1887">
        <f>VLOOKUP($G1887,county_facts!$A:$BB,45,FALSE)</f>
        <v>21.6</v>
      </c>
      <c r="AX1887">
        <f>VLOOKUP($G1887,county_facts!$A:$BB,46,FALSE)</f>
        <v>29.5</v>
      </c>
      <c r="AY1887">
        <f>VLOOKUP($G1887,county_facts!$A:$BB,47,FALSE)</f>
        <v>2154106</v>
      </c>
      <c r="AZ1887">
        <f>VLOOKUP($G1887,county_facts!$A:$BB,48,FALSE)</f>
        <v>822106</v>
      </c>
      <c r="BA1887">
        <f>VLOOKUP($G1887,county_facts!$A:$BB,49,FALSE)</f>
        <v>1026147</v>
      </c>
      <c r="BB1887">
        <f>VLOOKUP($G1887,county_facts!$A:$BB,50,FALSE)</f>
        <v>9115</v>
      </c>
      <c r="BC1887">
        <f>VLOOKUP($G1887,county_facts!$A:$BB,51,FALSE)</f>
        <v>116490</v>
      </c>
      <c r="BD1887">
        <f>VLOOKUP($G1887,county_facts!$A:$BB,52,FALSE)</f>
        <v>765</v>
      </c>
      <c r="BE1887">
        <f>VLOOKUP($G1887,county_facts!$A:$BB,53,FALSE)</f>
        <v>711.3</v>
      </c>
      <c r="BF1887">
        <f>VLOOKUP($G1887,county_facts!$A:$BB,54,FALSE)</f>
        <v>184.9</v>
      </c>
    </row>
    <row r="1888" spans="1:58" x14ac:dyDescent="0.3">
      <c r="A1888" t="s">
        <v>6</v>
      </c>
      <c r="B1888" t="s">
        <v>744</v>
      </c>
      <c r="C1888">
        <v>503</v>
      </c>
      <c r="D1888" t="s">
        <v>622</v>
      </c>
      <c r="E1888">
        <v>749</v>
      </c>
      <c r="F1888">
        <v>0.67156208299999998</v>
      </c>
      <c r="G1888">
        <v>48185</v>
      </c>
      <c r="H1888">
        <f>VLOOKUP($G1888,county_facts!$A:$BB,4,FALSE)</f>
        <v>27172</v>
      </c>
      <c r="I1888">
        <f>VLOOKUP($G1888,county_facts!$A:$BB,5,FALSE)</f>
        <v>26568</v>
      </c>
      <c r="J1888">
        <f>VLOOKUP($G1888,county_facts!$A:$BB,6,FALSE)</f>
        <v>2.2999999999999998</v>
      </c>
      <c r="K1888">
        <f>VLOOKUP($G1888,county_facts!$A:$BB,7,FALSE)</f>
        <v>26604</v>
      </c>
      <c r="L1888">
        <f>VLOOKUP($G1888,county_facts!$A:$BB,8,FALSE)</f>
        <v>5.6</v>
      </c>
      <c r="M1888">
        <f>VLOOKUP($G1888,county_facts!$A:$BB,9,FALSE)</f>
        <v>22</v>
      </c>
      <c r="N1888">
        <f>VLOOKUP($G1888,county_facts!$A:$BB,10,FALSE)</f>
        <v>16</v>
      </c>
      <c r="O1888">
        <f>VLOOKUP($G1888,county_facts!$A:$BB,11,FALSE)</f>
        <v>45.5</v>
      </c>
      <c r="P1888">
        <f>VLOOKUP($G1888,county_facts!$A:$BB,12,FALSE)</f>
        <v>80.400000000000006</v>
      </c>
      <c r="Q1888">
        <f>VLOOKUP($G1888,county_facts!$A:$BB,13,FALSE)</f>
        <v>16.5</v>
      </c>
      <c r="R1888">
        <f>VLOOKUP($G1888,county_facts!$A:$BB,14,FALSE)</f>
        <v>0.9</v>
      </c>
      <c r="S1888">
        <f>VLOOKUP($G1888,county_facts!$A:$BB,15,FALSE)</f>
        <v>0.7</v>
      </c>
      <c r="T1888">
        <f>VLOOKUP($G1888,county_facts!$A:$BB,16,FALSE)</f>
        <v>0.1</v>
      </c>
      <c r="U1888">
        <f>VLOOKUP($G1888,county_facts!$A:$BB,17,FALSE)</f>
        <v>1.5</v>
      </c>
      <c r="V1888">
        <f>VLOOKUP($G1888,county_facts!$A:$BB,18,FALSE)</f>
        <v>22.8</v>
      </c>
      <c r="W1888">
        <f>VLOOKUP($G1888,county_facts!$A:$BB,19,FALSE)</f>
        <v>59.1</v>
      </c>
      <c r="X1888">
        <f>VLOOKUP($G1888,county_facts!$A:$BB,20,FALSE)</f>
        <v>85</v>
      </c>
      <c r="Y1888">
        <f>VLOOKUP($G1888,county_facts!$A:$BB,21,FALSE)</f>
        <v>8.5</v>
      </c>
      <c r="Z1888">
        <f>VLOOKUP($G1888,county_facts!$A:$BB,22,FALSE)</f>
        <v>17.399999999999999</v>
      </c>
      <c r="AA1888">
        <f>VLOOKUP($G1888,county_facts!$A:$BB,23,FALSE)</f>
        <v>78.5</v>
      </c>
      <c r="AB1888">
        <f>VLOOKUP($G1888,county_facts!$A:$BB,24,FALSE)</f>
        <v>11.1</v>
      </c>
      <c r="AC1888">
        <f>VLOOKUP($G1888,county_facts!$A:$BB,25,FALSE)</f>
        <v>2462</v>
      </c>
      <c r="AD1888">
        <f>VLOOKUP($G1888,county_facts!$A:$BB,26,FALSE)</f>
        <v>33.799999999999997</v>
      </c>
      <c r="AE1888">
        <f>VLOOKUP($G1888,county_facts!$A:$BB,27,FALSE)</f>
        <v>10980</v>
      </c>
      <c r="AF1888">
        <f>VLOOKUP($G1888,county_facts!$A:$BB,28,FALSE)</f>
        <v>76.3</v>
      </c>
      <c r="AG1888">
        <f>VLOOKUP($G1888,county_facts!$A:$BB,29,FALSE)</f>
        <v>5.0999999999999996</v>
      </c>
      <c r="AH1888">
        <f>VLOOKUP($G1888,county_facts!$A:$BB,30,FALSE)</f>
        <v>92900</v>
      </c>
      <c r="AI1888">
        <f>VLOOKUP($G1888,county_facts!$A:$BB,31,FALSE)</f>
        <v>8848</v>
      </c>
      <c r="AJ1888">
        <f>VLOOKUP($G1888,county_facts!$A:$BB,32,FALSE)</f>
        <v>2.65</v>
      </c>
      <c r="AK1888">
        <f>VLOOKUP($G1888,county_facts!$A:$BB,33,FALSE)</f>
        <v>20307</v>
      </c>
      <c r="AL1888">
        <f>VLOOKUP($G1888,county_facts!$A:$BB,34,FALSE)</f>
        <v>43994</v>
      </c>
      <c r="AM1888">
        <f>VLOOKUP($G1888,county_facts!$A:$BB,35,FALSE)</f>
        <v>19.100000000000001</v>
      </c>
      <c r="AN1888">
        <f>VLOOKUP($G1888,county_facts!$A:$BB,36,FALSE)</f>
        <v>405</v>
      </c>
      <c r="AO1888">
        <f>VLOOKUP($G1888,county_facts!$A:$BB,37,FALSE)</f>
        <v>6010</v>
      </c>
      <c r="AP1888">
        <f>VLOOKUP($G1888,county_facts!$A:$BB,38,FALSE)</f>
        <v>-1.9</v>
      </c>
      <c r="AQ1888">
        <f>VLOOKUP($G1888,county_facts!$A:$BB,39,FALSE)</f>
        <v>1892</v>
      </c>
      <c r="AR1888">
        <f>VLOOKUP($G1888,county_facts!$A:$BB,40,FALSE)</f>
        <v>1896</v>
      </c>
      <c r="AS1888">
        <f>VLOOKUP($G1888,county_facts!$A:$BB,41,FALSE)</f>
        <v>0</v>
      </c>
      <c r="AT1888">
        <f>VLOOKUP($G1888,county_facts!$A:$BB,42,FALSE)</f>
        <v>0</v>
      </c>
      <c r="AU1888">
        <f>VLOOKUP($G1888,county_facts!$A:$BB,43,FALSE)</f>
        <v>0</v>
      </c>
      <c r="AV1888">
        <f>VLOOKUP($G1888,county_facts!$A:$BB,44,FALSE)</f>
        <v>0</v>
      </c>
      <c r="AW1888">
        <f>VLOOKUP($G1888,county_facts!$A:$BB,45,FALSE)</f>
        <v>0</v>
      </c>
      <c r="AX1888">
        <f>VLOOKUP($G1888,county_facts!$A:$BB,46,FALSE)</f>
        <v>0</v>
      </c>
      <c r="AY1888">
        <f>VLOOKUP($G1888,county_facts!$A:$BB,47,FALSE)</f>
        <v>892610</v>
      </c>
      <c r="AZ1888">
        <f>VLOOKUP($G1888,county_facts!$A:$BB,48,FALSE)</f>
        <v>142455</v>
      </c>
      <c r="BA1888">
        <f>VLOOKUP($G1888,county_facts!$A:$BB,49,FALSE)</f>
        <v>157336</v>
      </c>
      <c r="BB1888">
        <f>VLOOKUP($G1888,county_facts!$A:$BB,50,FALSE)</f>
        <v>6110</v>
      </c>
      <c r="BC1888">
        <f>VLOOKUP($G1888,county_facts!$A:$BB,51,FALSE)</f>
        <v>12524</v>
      </c>
      <c r="BD1888">
        <f>VLOOKUP($G1888,county_facts!$A:$BB,52,FALSE)</f>
        <v>15</v>
      </c>
      <c r="BE1888">
        <f>VLOOKUP($G1888,county_facts!$A:$BB,53,FALSE)</f>
        <v>787.46</v>
      </c>
      <c r="BF1888">
        <f>VLOOKUP($G1888,county_facts!$A:$BB,54,FALSE)</f>
        <v>33.799999999999997</v>
      </c>
    </row>
    <row r="1889" spans="1:58" x14ac:dyDescent="0.3">
      <c r="A1889" t="s">
        <v>9</v>
      </c>
      <c r="B1889" t="s">
        <v>744</v>
      </c>
      <c r="C1889">
        <v>246</v>
      </c>
      <c r="D1889" t="s">
        <v>622</v>
      </c>
      <c r="E1889">
        <v>749</v>
      </c>
      <c r="F1889">
        <v>0.32843791700000002</v>
      </c>
      <c r="G1889">
        <v>48185</v>
      </c>
      <c r="H1889">
        <f>VLOOKUP($G1889,county_facts!$A:$BB,4,FALSE)</f>
        <v>27172</v>
      </c>
      <c r="I1889">
        <f>VLOOKUP($G1889,county_facts!$A:$BB,5,FALSE)</f>
        <v>26568</v>
      </c>
      <c r="J1889">
        <f>VLOOKUP($G1889,county_facts!$A:$BB,6,FALSE)</f>
        <v>2.2999999999999998</v>
      </c>
      <c r="K1889">
        <f>VLOOKUP($G1889,county_facts!$A:$BB,7,FALSE)</f>
        <v>26604</v>
      </c>
      <c r="L1889">
        <f>VLOOKUP($G1889,county_facts!$A:$BB,8,FALSE)</f>
        <v>5.6</v>
      </c>
      <c r="M1889">
        <f>VLOOKUP($G1889,county_facts!$A:$BB,9,FALSE)</f>
        <v>22</v>
      </c>
      <c r="N1889">
        <f>VLOOKUP($G1889,county_facts!$A:$BB,10,FALSE)</f>
        <v>16</v>
      </c>
      <c r="O1889">
        <f>VLOOKUP($G1889,county_facts!$A:$BB,11,FALSE)</f>
        <v>45.5</v>
      </c>
      <c r="P1889">
        <f>VLOOKUP($G1889,county_facts!$A:$BB,12,FALSE)</f>
        <v>80.400000000000006</v>
      </c>
      <c r="Q1889">
        <f>VLOOKUP($G1889,county_facts!$A:$BB,13,FALSE)</f>
        <v>16.5</v>
      </c>
      <c r="R1889">
        <f>VLOOKUP($G1889,county_facts!$A:$BB,14,FALSE)</f>
        <v>0.9</v>
      </c>
      <c r="S1889">
        <f>VLOOKUP($G1889,county_facts!$A:$BB,15,FALSE)</f>
        <v>0.7</v>
      </c>
      <c r="T1889">
        <f>VLOOKUP($G1889,county_facts!$A:$BB,16,FALSE)</f>
        <v>0.1</v>
      </c>
      <c r="U1889">
        <f>VLOOKUP($G1889,county_facts!$A:$BB,17,FALSE)</f>
        <v>1.5</v>
      </c>
      <c r="V1889">
        <f>VLOOKUP($G1889,county_facts!$A:$BB,18,FALSE)</f>
        <v>22.8</v>
      </c>
      <c r="W1889">
        <f>VLOOKUP($G1889,county_facts!$A:$BB,19,FALSE)</f>
        <v>59.1</v>
      </c>
      <c r="X1889">
        <f>VLOOKUP($G1889,county_facts!$A:$BB,20,FALSE)</f>
        <v>85</v>
      </c>
      <c r="Y1889">
        <f>VLOOKUP($G1889,county_facts!$A:$BB,21,FALSE)</f>
        <v>8.5</v>
      </c>
      <c r="Z1889">
        <f>VLOOKUP($G1889,county_facts!$A:$BB,22,FALSE)</f>
        <v>17.399999999999999</v>
      </c>
      <c r="AA1889">
        <f>VLOOKUP($G1889,county_facts!$A:$BB,23,FALSE)</f>
        <v>78.5</v>
      </c>
      <c r="AB1889">
        <f>VLOOKUP($G1889,county_facts!$A:$BB,24,FALSE)</f>
        <v>11.1</v>
      </c>
      <c r="AC1889">
        <f>VLOOKUP($G1889,county_facts!$A:$BB,25,FALSE)</f>
        <v>2462</v>
      </c>
      <c r="AD1889">
        <f>VLOOKUP($G1889,county_facts!$A:$BB,26,FALSE)</f>
        <v>33.799999999999997</v>
      </c>
      <c r="AE1889">
        <f>VLOOKUP($G1889,county_facts!$A:$BB,27,FALSE)</f>
        <v>10980</v>
      </c>
      <c r="AF1889">
        <f>VLOOKUP($G1889,county_facts!$A:$BB,28,FALSE)</f>
        <v>76.3</v>
      </c>
      <c r="AG1889">
        <f>VLOOKUP($G1889,county_facts!$A:$BB,29,FALSE)</f>
        <v>5.0999999999999996</v>
      </c>
      <c r="AH1889">
        <f>VLOOKUP($G1889,county_facts!$A:$BB,30,FALSE)</f>
        <v>92900</v>
      </c>
      <c r="AI1889">
        <f>VLOOKUP($G1889,county_facts!$A:$BB,31,FALSE)</f>
        <v>8848</v>
      </c>
      <c r="AJ1889">
        <f>VLOOKUP($G1889,county_facts!$A:$BB,32,FALSE)</f>
        <v>2.65</v>
      </c>
      <c r="AK1889">
        <f>VLOOKUP($G1889,county_facts!$A:$BB,33,FALSE)</f>
        <v>20307</v>
      </c>
      <c r="AL1889">
        <f>VLOOKUP($G1889,county_facts!$A:$BB,34,FALSE)</f>
        <v>43994</v>
      </c>
      <c r="AM1889">
        <f>VLOOKUP($G1889,county_facts!$A:$BB,35,FALSE)</f>
        <v>19.100000000000001</v>
      </c>
      <c r="AN1889">
        <f>VLOOKUP($G1889,county_facts!$A:$BB,36,FALSE)</f>
        <v>405</v>
      </c>
      <c r="AO1889">
        <f>VLOOKUP($G1889,county_facts!$A:$BB,37,FALSE)</f>
        <v>6010</v>
      </c>
      <c r="AP1889">
        <f>VLOOKUP($G1889,county_facts!$A:$BB,38,FALSE)</f>
        <v>-1.9</v>
      </c>
      <c r="AQ1889">
        <f>VLOOKUP($G1889,county_facts!$A:$BB,39,FALSE)</f>
        <v>1892</v>
      </c>
      <c r="AR1889">
        <f>VLOOKUP($G1889,county_facts!$A:$BB,40,FALSE)</f>
        <v>1896</v>
      </c>
      <c r="AS1889">
        <f>VLOOKUP($G1889,county_facts!$A:$BB,41,FALSE)</f>
        <v>0</v>
      </c>
      <c r="AT1889">
        <f>VLOOKUP($G1889,county_facts!$A:$BB,42,FALSE)</f>
        <v>0</v>
      </c>
      <c r="AU1889">
        <f>VLOOKUP($G1889,county_facts!$A:$BB,43,FALSE)</f>
        <v>0</v>
      </c>
      <c r="AV1889">
        <f>VLOOKUP($G1889,county_facts!$A:$BB,44,FALSE)</f>
        <v>0</v>
      </c>
      <c r="AW1889">
        <f>VLOOKUP($G1889,county_facts!$A:$BB,45,FALSE)</f>
        <v>0</v>
      </c>
      <c r="AX1889">
        <f>VLOOKUP($G1889,county_facts!$A:$BB,46,FALSE)</f>
        <v>0</v>
      </c>
      <c r="AY1889">
        <f>VLOOKUP($G1889,county_facts!$A:$BB,47,FALSE)</f>
        <v>892610</v>
      </c>
      <c r="AZ1889">
        <f>VLOOKUP($G1889,county_facts!$A:$BB,48,FALSE)</f>
        <v>142455</v>
      </c>
      <c r="BA1889">
        <f>VLOOKUP($G1889,county_facts!$A:$BB,49,FALSE)</f>
        <v>157336</v>
      </c>
      <c r="BB1889">
        <f>VLOOKUP($G1889,county_facts!$A:$BB,50,FALSE)</f>
        <v>6110</v>
      </c>
      <c r="BC1889">
        <f>VLOOKUP($G1889,county_facts!$A:$BB,51,FALSE)</f>
        <v>12524</v>
      </c>
      <c r="BD1889">
        <f>VLOOKUP($G1889,county_facts!$A:$BB,52,FALSE)</f>
        <v>15</v>
      </c>
      <c r="BE1889">
        <f>VLOOKUP($G1889,county_facts!$A:$BB,53,FALSE)</f>
        <v>787.46</v>
      </c>
      <c r="BF1889">
        <f>VLOOKUP($G1889,county_facts!$A:$BB,54,FALSE)</f>
        <v>33.799999999999997</v>
      </c>
    </row>
    <row r="1890" spans="1:58" x14ac:dyDescent="0.3">
      <c r="A1890" t="s">
        <v>6</v>
      </c>
      <c r="B1890" t="s">
        <v>745</v>
      </c>
      <c r="C1890">
        <v>2856</v>
      </c>
      <c r="D1890" t="s">
        <v>622</v>
      </c>
      <c r="E1890">
        <v>3945</v>
      </c>
      <c r="F1890">
        <v>0.72395437299999998</v>
      </c>
      <c r="G1890">
        <v>48183</v>
      </c>
      <c r="H1890">
        <f>VLOOKUP($G1890,county_facts!$A:$BB,4,FALSE)</f>
        <v>123204</v>
      </c>
      <c r="I1890">
        <f>VLOOKUP($G1890,county_facts!$A:$BB,5,FALSE)</f>
        <v>121724</v>
      </c>
      <c r="J1890">
        <f>VLOOKUP($G1890,county_facts!$A:$BB,6,FALSE)</f>
        <v>1.2</v>
      </c>
      <c r="K1890">
        <f>VLOOKUP($G1890,county_facts!$A:$BB,7,FALSE)</f>
        <v>121730</v>
      </c>
      <c r="L1890">
        <f>VLOOKUP($G1890,county_facts!$A:$BB,8,FALSE)</f>
        <v>7.6</v>
      </c>
      <c r="M1890">
        <f>VLOOKUP($G1890,county_facts!$A:$BB,9,FALSE)</f>
        <v>25.8</v>
      </c>
      <c r="N1890">
        <f>VLOOKUP($G1890,county_facts!$A:$BB,10,FALSE)</f>
        <v>14.2</v>
      </c>
      <c r="O1890">
        <f>VLOOKUP($G1890,county_facts!$A:$BB,11,FALSE)</f>
        <v>51</v>
      </c>
      <c r="P1890">
        <f>VLOOKUP($G1890,county_facts!$A:$BB,12,FALSE)</f>
        <v>75.2</v>
      </c>
      <c r="Q1890">
        <f>VLOOKUP($G1890,county_facts!$A:$BB,13,FALSE)</f>
        <v>20.5</v>
      </c>
      <c r="R1890">
        <f>VLOOKUP($G1890,county_facts!$A:$BB,14,FALSE)</f>
        <v>1</v>
      </c>
      <c r="S1890">
        <f>VLOOKUP($G1890,county_facts!$A:$BB,15,FALSE)</f>
        <v>1.3</v>
      </c>
      <c r="T1890">
        <f>VLOOKUP($G1890,county_facts!$A:$BB,16,FALSE)</f>
        <v>0.1</v>
      </c>
      <c r="U1890">
        <f>VLOOKUP($G1890,county_facts!$A:$BB,17,FALSE)</f>
        <v>1.9</v>
      </c>
      <c r="V1890">
        <f>VLOOKUP($G1890,county_facts!$A:$BB,18,FALSE)</f>
        <v>18</v>
      </c>
      <c r="W1890">
        <f>VLOOKUP($G1890,county_facts!$A:$BB,19,FALSE)</f>
        <v>58.8</v>
      </c>
      <c r="X1890">
        <f>VLOOKUP($G1890,county_facts!$A:$BB,20,FALSE)</f>
        <v>80.2</v>
      </c>
      <c r="Y1890">
        <f>VLOOKUP($G1890,county_facts!$A:$BB,21,FALSE)</f>
        <v>9.1</v>
      </c>
      <c r="Z1890">
        <f>VLOOKUP($G1890,county_facts!$A:$BB,22,FALSE)</f>
        <v>15.9</v>
      </c>
      <c r="AA1890">
        <f>VLOOKUP($G1890,county_facts!$A:$BB,23,FALSE)</f>
        <v>82.5</v>
      </c>
      <c r="AB1890">
        <f>VLOOKUP($G1890,county_facts!$A:$BB,24,FALSE)</f>
        <v>19.899999999999999</v>
      </c>
      <c r="AC1890">
        <f>VLOOKUP($G1890,county_facts!$A:$BB,25,FALSE)</f>
        <v>8642</v>
      </c>
      <c r="AD1890">
        <f>VLOOKUP($G1890,county_facts!$A:$BB,26,FALSE)</f>
        <v>20.2</v>
      </c>
      <c r="AE1890">
        <f>VLOOKUP($G1890,county_facts!$A:$BB,27,FALSE)</f>
        <v>51413</v>
      </c>
      <c r="AF1890">
        <f>VLOOKUP($G1890,county_facts!$A:$BB,28,FALSE)</f>
        <v>62.4</v>
      </c>
      <c r="AG1890">
        <f>VLOOKUP($G1890,county_facts!$A:$BB,29,FALSE)</f>
        <v>22.6</v>
      </c>
      <c r="AH1890">
        <f>VLOOKUP($G1890,county_facts!$A:$BB,30,FALSE)</f>
        <v>121300</v>
      </c>
      <c r="AI1890">
        <f>VLOOKUP($G1890,county_facts!$A:$BB,31,FALSE)</f>
        <v>45292</v>
      </c>
      <c r="AJ1890">
        <f>VLOOKUP($G1890,county_facts!$A:$BB,32,FALSE)</f>
        <v>2.61</v>
      </c>
      <c r="AK1890">
        <f>VLOOKUP($G1890,county_facts!$A:$BB,33,FALSE)</f>
        <v>24064</v>
      </c>
      <c r="AL1890">
        <f>VLOOKUP($G1890,county_facts!$A:$BB,34,FALSE)</f>
        <v>45525</v>
      </c>
      <c r="AM1890">
        <f>VLOOKUP($G1890,county_facts!$A:$BB,35,FALSE)</f>
        <v>17.600000000000001</v>
      </c>
      <c r="AN1890">
        <f>VLOOKUP($G1890,county_facts!$A:$BB,36,FALSE)</f>
        <v>4097</v>
      </c>
      <c r="AO1890">
        <f>VLOOKUP($G1890,county_facts!$A:$BB,37,FALSE)</f>
        <v>67669</v>
      </c>
      <c r="AP1890">
        <f>VLOOKUP($G1890,county_facts!$A:$BB,38,FALSE)</f>
        <v>1.1000000000000001</v>
      </c>
      <c r="AQ1890">
        <f>VLOOKUP($G1890,county_facts!$A:$BB,39,FALSE)</f>
        <v>8933</v>
      </c>
      <c r="AR1890">
        <f>VLOOKUP($G1890,county_facts!$A:$BB,40,FALSE)</f>
        <v>13320</v>
      </c>
      <c r="AS1890">
        <f>VLOOKUP($G1890,county_facts!$A:$BB,41,FALSE)</f>
        <v>8.8000000000000007</v>
      </c>
      <c r="AT1890">
        <f>VLOOKUP($G1890,county_facts!$A:$BB,42,FALSE)</f>
        <v>0.7</v>
      </c>
      <c r="AU1890">
        <f>VLOOKUP($G1890,county_facts!$A:$BB,43,FALSE)</f>
        <v>0</v>
      </c>
      <c r="AV1890">
        <f>VLOOKUP($G1890,county_facts!$A:$BB,44,FALSE)</f>
        <v>0</v>
      </c>
      <c r="AW1890">
        <f>VLOOKUP($G1890,county_facts!$A:$BB,45,FALSE)</f>
        <v>3.9</v>
      </c>
      <c r="AX1890">
        <f>VLOOKUP($G1890,county_facts!$A:$BB,46,FALSE)</f>
        <v>25.3</v>
      </c>
      <c r="AY1890">
        <f>VLOOKUP($G1890,county_facts!$A:$BB,47,FALSE)</f>
        <v>4233987</v>
      </c>
      <c r="AZ1890">
        <f>VLOOKUP($G1890,county_facts!$A:$BB,48,FALSE)</f>
        <v>1401503</v>
      </c>
      <c r="BA1890">
        <f>VLOOKUP($G1890,county_facts!$A:$BB,49,FALSE)</f>
        <v>2405150</v>
      </c>
      <c r="BB1890">
        <f>VLOOKUP($G1890,county_facts!$A:$BB,50,FALSE)</f>
        <v>20568</v>
      </c>
      <c r="BC1890">
        <f>VLOOKUP($G1890,county_facts!$A:$BB,51,FALSE)</f>
        <v>246699</v>
      </c>
      <c r="BD1890">
        <f>VLOOKUP($G1890,county_facts!$A:$BB,52,FALSE)</f>
        <v>266</v>
      </c>
      <c r="BE1890">
        <f>VLOOKUP($G1890,county_facts!$A:$BB,53,FALSE)</f>
        <v>273.3</v>
      </c>
      <c r="BF1890">
        <f>VLOOKUP($G1890,county_facts!$A:$BB,54,FALSE)</f>
        <v>445.4</v>
      </c>
    </row>
    <row r="1891" spans="1:58" x14ac:dyDescent="0.3">
      <c r="A1891" t="s">
        <v>9</v>
      </c>
      <c r="B1891" t="s">
        <v>745</v>
      </c>
      <c r="C1891">
        <v>1089</v>
      </c>
      <c r="D1891" t="s">
        <v>622</v>
      </c>
      <c r="E1891">
        <v>3945</v>
      </c>
      <c r="F1891">
        <v>0.27604562700000002</v>
      </c>
      <c r="G1891">
        <v>48183</v>
      </c>
      <c r="H1891">
        <f>VLOOKUP($G1891,county_facts!$A:$BB,4,FALSE)</f>
        <v>123204</v>
      </c>
      <c r="I1891">
        <f>VLOOKUP($G1891,county_facts!$A:$BB,5,FALSE)</f>
        <v>121724</v>
      </c>
      <c r="J1891">
        <f>VLOOKUP($G1891,county_facts!$A:$BB,6,FALSE)</f>
        <v>1.2</v>
      </c>
      <c r="K1891">
        <f>VLOOKUP($G1891,county_facts!$A:$BB,7,FALSE)</f>
        <v>121730</v>
      </c>
      <c r="L1891">
        <f>VLOOKUP($G1891,county_facts!$A:$BB,8,FALSE)</f>
        <v>7.6</v>
      </c>
      <c r="M1891">
        <f>VLOOKUP($G1891,county_facts!$A:$BB,9,FALSE)</f>
        <v>25.8</v>
      </c>
      <c r="N1891">
        <f>VLOOKUP($G1891,county_facts!$A:$BB,10,FALSE)</f>
        <v>14.2</v>
      </c>
      <c r="O1891">
        <f>VLOOKUP($G1891,county_facts!$A:$BB,11,FALSE)</f>
        <v>51</v>
      </c>
      <c r="P1891">
        <f>VLOOKUP($G1891,county_facts!$A:$BB,12,FALSE)</f>
        <v>75.2</v>
      </c>
      <c r="Q1891">
        <f>VLOOKUP($G1891,county_facts!$A:$BB,13,FALSE)</f>
        <v>20.5</v>
      </c>
      <c r="R1891">
        <f>VLOOKUP($G1891,county_facts!$A:$BB,14,FALSE)</f>
        <v>1</v>
      </c>
      <c r="S1891">
        <f>VLOOKUP($G1891,county_facts!$A:$BB,15,FALSE)</f>
        <v>1.3</v>
      </c>
      <c r="T1891">
        <f>VLOOKUP($G1891,county_facts!$A:$BB,16,FALSE)</f>
        <v>0.1</v>
      </c>
      <c r="U1891">
        <f>VLOOKUP($G1891,county_facts!$A:$BB,17,FALSE)</f>
        <v>1.9</v>
      </c>
      <c r="V1891">
        <f>VLOOKUP($G1891,county_facts!$A:$BB,18,FALSE)</f>
        <v>18</v>
      </c>
      <c r="W1891">
        <f>VLOOKUP($G1891,county_facts!$A:$BB,19,FALSE)</f>
        <v>58.8</v>
      </c>
      <c r="X1891">
        <f>VLOOKUP($G1891,county_facts!$A:$BB,20,FALSE)</f>
        <v>80.2</v>
      </c>
      <c r="Y1891">
        <f>VLOOKUP($G1891,county_facts!$A:$BB,21,FALSE)</f>
        <v>9.1</v>
      </c>
      <c r="Z1891">
        <f>VLOOKUP($G1891,county_facts!$A:$BB,22,FALSE)</f>
        <v>15.9</v>
      </c>
      <c r="AA1891">
        <f>VLOOKUP($G1891,county_facts!$A:$BB,23,FALSE)</f>
        <v>82.5</v>
      </c>
      <c r="AB1891">
        <f>VLOOKUP($G1891,county_facts!$A:$BB,24,FALSE)</f>
        <v>19.899999999999999</v>
      </c>
      <c r="AC1891">
        <f>VLOOKUP($G1891,county_facts!$A:$BB,25,FALSE)</f>
        <v>8642</v>
      </c>
      <c r="AD1891">
        <f>VLOOKUP($G1891,county_facts!$A:$BB,26,FALSE)</f>
        <v>20.2</v>
      </c>
      <c r="AE1891">
        <f>VLOOKUP($G1891,county_facts!$A:$BB,27,FALSE)</f>
        <v>51413</v>
      </c>
      <c r="AF1891">
        <f>VLOOKUP($G1891,county_facts!$A:$BB,28,FALSE)</f>
        <v>62.4</v>
      </c>
      <c r="AG1891">
        <f>VLOOKUP($G1891,county_facts!$A:$BB,29,FALSE)</f>
        <v>22.6</v>
      </c>
      <c r="AH1891">
        <f>VLOOKUP($G1891,county_facts!$A:$BB,30,FALSE)</f>
        <v>121300</v>
      </c>
      <c r="AI1891">
        <f>VLOOKUP($G1891,county_facts!$A:$BB,31,FALSE)</f>
        <v>45292</v>
      </c>
      <c r="AJ1891">
        <f>VLOOKUP($G1891,county_facts!$A:$BB,32,FALSE)</f>
        <v>2.61</v>
      </c>
      <c r="AK1891">
        <f>VLOOKUP($G1891,county_facts!$A:$BB,33,FALSE)</f>
        <v>24064</v>
      </c>
      <c r="AL1891">
        <f>VLOOKUP($G1891,county_facts!$A:$BB,34,FALSE)</f>
        <v>45525</v>
      </c>
      <c r="AM1891">
        <f>VLOOKUP($G1891,county_facts!$A:$BB,35,FALSE)</f>
        <v>17.600000000000001</v>
      </c>
      <c r="AN1891">
        <f>VLOOKUP($G1891,county_facts!$A:$BB,36,FALSE)</f>
        <v>4097</v>
      </c>
      <c r="AO1891">
        <f>VLOOKUP($G1891,county_facts!$A:$BB,37,FALSE)</f>
        <v>67669</v>
      </c>
      <c r="AP1891">
        <f>VLOOKUP($G1891,county_facts!$A:$BB,38,FALSE)</f>
        <v>1.1000000000000001</v>
      </c>
      <c r="AQ1891">
        <f>VLOOKUP($G1891,county_facts!$A:$BB,39,FALSE)</f>
        <v>8933</v>
      </c>
      <c r="AR1891">
        <f>VLOOKUP($G1891,county_facts!$A:$BB,40,FALSE)</f>
        <v>13320</v>
      </c>
      <c r="AS1891">
        <f>VLOOKUP($G1891,county_facts!$A:$BB,41,FALSE)</f>
        <v>8.8000000000000007</v>
      </c>
      <c r="AT1891">
        <f>VLOOKUP($G1891,county_facts!$A:$BB,42,FALSE)</f>
        <v>0.7</v>
      </c>
      <c r="AU1891">
        <f>VLOOKUP($G1891,county_facts!$A:$BB,43,FALSE)</f>
        <v>0</v>
      </c>
      <c r="AV1891">
        <f>VLOOKUP($G1891,county_facts!$A:$BB,44,FALSE)</f>
        <v>0</v>
      </c>
      <c r="AW1891">
        <f>VLOOKUP($G1891,county_facts!$A:$BB,45,FALSE)</f>
        <v>3.9</v>
      </c>
      <c r="AX1891">
        <f>VLOOKUP($G1891,county_facts!$A:$BB,46,FALSE)</f>
        <v>25.3</v>
      </c>
      <c r="AY1891">
        <f>VLOOKUP($G1891,county_facts!$A:$BB,47,FALSE)</f>
        <v>4233987</v>
      </c>
      <c r="AZ1891">
        <f>VLOOKUP($G1891,county_facts!$A:$BB,48,FALSE)</f>
        <v>1401503</v>
      </c>
      <c r="BA1891">
        <f>VLOOKUP($G1891,county_facts!$A:$BB,49,FALSE)</f>
        <v>2405150</v>
      </c>
      <c r="BB1891">
        <f>VLOOKUP($G1891,county_facts!$A:$BB,50,FALSE)</f>
        <v>20568</v>
      </c>
      <c r="BC1891">
        <f>VLOOKUP($G1891,county_facts!$A:$BB,51,FALSE)</f>
        <v>246699</v>
      </c>
      <c r="BD1891">
        <f>VLOOKUP($G1891,county_facts!$A:$BB,52,FALSE)</f>
        <v>266</v>
      </c>
      <c r="BE1891">
        <f>VLOOKUP($G1891,county_facts!$A:$BB,53,FALSE)</f>
        <v>273.3</v>
      </c>
      <c r="BF1891">
        <f>VLOOKUP($G1891,county_facts!$A:$BB,54,FALSE)</f>
        <v>445.4</v>
      </c>
    </row>
    <row r="1892" spans="1:58" x14ac:dyDescent="0.3">
      <c r="A1892" t="s">
        <v>6</v>
      </c>
      <c r="B1892" t="s">
        <v>746</v>
      </c>
      <c r="C1892">
        <v>2365</v>
      </c>
      <c r="D1892" t="s">
        <v>622</v>
      </c>
      <c r="E1892">
        <v>3907</v>
      </c>
      <c r="F1892">
        <v>0.60532377800000003</v>
      </c>
      <c r="G1892">
        <v>48181</v>
      </c>
      <c r="H1892">
        <f>VLOOKUP($G1892,county_facts!$A:$BB,4,FALSE)</f>
        <v>123534</v>
      </c>
      <c r="I1892">
        <f>VLOOKUP($G1892,county_facts!$A:$BB,5,FALSE)</f>
        <v>120877</v>
      </c>
      <c r="J1892">
        <f>VLOOKUP($G1892,county_facts!$A:$BB,6,FALSE)</f>
        <v>2.2000000000000002</v>
      </c>
      <c r="K1892">
        <f>VLOOKUP($G1892,county_facts!$A:$BB,7,FALSE)</f>
        <v>120877</v>
      </c>
      <c r="L1892">
        <f>VLOOKUP($G1892,county_facts!$A:$BB,8,FALSE)</f>
        <v>6.1</v>
      </c>
      <c r="M1892">
        <f>VLOOKUP($G1892,county_facts!$A:$BB,9,FALSE)</f>
        <v>23.8</v>
      </c>
      <c r="N1892">
        <f>VLOOKUP($G1892,county_facts!$A:$BB,10,FALSE)</f>
        <v>17</v>
      </c>
      <c r="O1892">
        <f>VLOOKUP($G1892,county_facts!$A:$BB,11,FALSE)</f>
        <v>51.2</v>
      </c>
      <c r="P1892">
        <f>VLOOKUP($G1892,county_facts!$A:$BB,12,FALSE)</f>
        <v>88.3</v>
      </c>
      <c r="Q1892">
        <f>VLOOKUP($G1892,county_facts!$A:$BB,13,FALSE)</f>
        <v>6.2</v>
      </c>
      <c r="R1892">
        <f>VLOOKUP($G1892,county_facts!$A:$BB,14,FALSE)</f>
        <v>1.8</v>
      </c>
      <c r="S1892">
        <f>VLOOKUP($G1892,county_facts!$A:$BB,15,FALSE)</f>
        <v>1.2</v>
      </c>
      <c r="T1892">
        <f>VLOOKUP($G1892,county_facts!$A:$BB,16,FALSE)</f>
        <v>0.1</v>
      </c>
      <c r="U1892">
        <f>VLOOKUP($G1892,county_facts!$A:$BB,17,FALSE)</f>
        <v>2.5</v>
      </c>
      <c r="V1892">
        <f>VLOOKUP($G1892,county_facts!$A:$BB,18,FALSE)</f>
        <v>12.6</v>
      </c>
      <c r="W1892">
        <f>VLOOKUP($G1892,county_facts!$A:$BB,19,FALSE)</f>
        <v>76.8</v>
      </c>
      <c r="X1892">
        <f>VLOOKUP($G1892,county_facts!$A:$BB,20,FALSE)</f>
        <v>81.400000000000006</v>
      </c>
      <c r="Y1892">
        <f>VLOOKUP($G1892,county_facts!$A:$BB,21,FALSE)</f>
        <v>5.7</v>
      </c>
      <c r="Z1892">
        <f>VLOOKUP($G1892,county_facts!$A:$BB,22,FALSE)</f>
        <v>9.5</v>
      </c>
      <c r="AA1892">
        <f>VLOOKUP($G1892,county_facts!$A:$BB,23,FALSE)</f>
        <v>86.3</v>
      </c>
      <c r="AB1892">
        <f>VLOOKUP($G1892,county_facts!$A:$BB,24,FALSE)</f>
        <v>19.600000000000001</v>
      </c>
      <c r="AC1892">
        <f>VLOOKUP($G1892,county_facts!$A:$BB,25,FALSE)</f>
        <v>9787</v>
      </c>
      <c r="AD1892">
        <f>VLOOKUP($G1892,county_facts!$A:$BB,26,FALSE)</f>
        <v>24.8</v>
      </c>
      <c r="AE1892">
        <f>VLOOKUP($G1892,county_facts!$A:$BB,27,FALSE)</f>
        <v>54399</v>
      </c>
      <c r="AF1892">
        <f>VLOOKUP($G1892,county_facts!$A:$BB,28,FALSE)</f>
        <v>67.400000000000006</v>
      </c>
      <c r="AG1892">
        <f>VLOOKUP($G1892,county_facts!$A:$BB,29,FALSE)</f>
        <v>15.5</v>
      </c>
      <c r="AH1892">
        <f>VLOOKUP($G1892,county_facts!$A:$BB,30,FALSE)</f>
        <v>104500</v>
      </c>
      <c r="AI1892">
        <f>VLOOKUP($G1892,county_facts!$A:$BB,31,FALSE)</f>
        <v>46559</v>
      </c>
      <c r="AJ1892">
        <f>VLOOKUP($G1892,county_facts!$A:$BB,32,FALSE)</f>
        <v>2.5499999999999998</v>
      </c>
      <c r="AK1892">
        <f>VLOOKUP($G1892,county_facts!$A:$BB,33,FALSE)</f>
        <v>24003</v>
      </c>
      <c r="AL1892">
        <f>VLOOKUP($G1892,county_facts!$A:$BB,34,FALSE)</f>
        <v>46429</v>
      </c>
      <c r="AM1892">
        <f>VLOOKUP($G1892,county_facts!$A:$BB,35,FALSE)</f>
        <v>15.7</v>
      </c>
      <c r="AN1892">
        <f>VLOOKUP($G1892,county_facts!$A:$BB,36,FALSE)</f>
        <v>2513</v>
      </c>
      <c r="AO1892">
        <f>VLOOKUP($G1892,county_facts!$A:$BB,37,FALSE)</f>
        <v>39572</v>
      </c>
      <c r="AP1892">
        <f>VLOOKUP($G1892,county_facts!$A:$BB,38,FALSE)</f>
        <v>2.5</v>
      </c>
      <c r="AQ1892">
        <f>VLOOKUP($G1892,county_facts!$A:$BB,39,FALSE)</f>
        <v>8927</v>
      </c>
      <c r="AR1892">
        <f>VLOOKUP($G1892,county_facts!$A:$BB,40,FALSE)</f>
        <v>12376</v>
      </c>
      <c r="AS1892">
        <f>VLOOKUP($G1892,county_facts!$A:$BB,41,FALSE)</f>
        <v>1.7</v>
      </c>
      <c r="AT1892">
        <f>VLOOKUP($G1892,county_facts!$A:$BB,42,FALSE)</f>
        <v>1.6</v>
      </c>
      <c r="AU1892">
        <f>VLOOKUP($G1892,county_facts!$A:$BB,43,FALSE)</f>
        <v>1.4</v>
      </c>
      <c r="AV1892">
        <f>VLOOKUP($G1892,county_facts!$A:$BB,44,FALSE)</f>
        <v>0</v>
      </c>
      <c r="AW1892">
        <f>VLOOKUP($G1892,county_facts!$A:$BB,45,FALSE)</f>
        <v>0</v>
      </c>
      <c r="AX1892">
        <f>VLOOKUP($G1892,county_facts!$A:$BB,46,FALSE)</f>
        <v>28.1</v>
      </c>
      <c r="AY1892">
        <f>VLOOKUP($G1892,county_facts!$A:$BB,47,FALSE)</f>
        <v>2542832</v>
      </c>
      <c r="AZ1892">
        <f>VLOOKUP($G1892,county_facts!$A:$BB,48,FALSE)</f>
        <v>651716</v>
      </c>
      <c r="BA1892">
        <f>VLOOKUP($G1892,county_facts!$A:$BB,49,FALSE)</f>
        <v>1594749</v>
      </c>
      <c r="BB1892">
        <f>VLOOKUP($G1892,county_facts!$A:$BB,50,FALSE)</f>
        <v>13493</v>
      </c>
      <c r="BC1892">
        <f>VLOOKUP($G1892,county_facts!$A:$BB,51,FALSE)</f>
        <v>167728</v>
      </c>
      <c r="BD1892">
        <f>VLOOKUP($G1892,county_facts!$A:$BB,52,FALSE)</f>
        <v>271</v>
      </c>
      <c r="BE1892">
        <f>VLOOKUP($G1892,county_facts!$A:$BB,53,FALSE)</f>
        <v>932.8</v>
      </c>
      <c r="BF1892">
        <f>VLOOKUP($G1892,county_facts!$A:$BB,54,FALSE)</f>
        <v>129.6</v>
      </c>
    </row>
    <row r="1893" spans="1:58" x14ac:dyDescent="0.3">
      <c r="A1893" t="s">
        <v>9</v>
      </c>
      <c r="B1893" t="s">
        <v>746</v>
      </c>
      <c r="C1893">
        <v>1542</v>
      </c>
      <c r="D1893" t="s">
        <v>622</v>
      </c>
      <c r="E1893">
        <v>3907</v>
      </c>
      <c r="F1893">
        <v>0.39467622200000002</v>
      </c>
      <c r="G1893">
        <v>48181</v>
      </c>
      <c r="H1893">
        <f>VLOOKUP($G1893,county_facts!$A:$BB,4,FALSE)</f>
        <v>123534</v>
      </c>
      <c r="I1893">
        <f>VLOOKUP($G1893,county_facts!$A:$BB,5,FALSE)</f>
        <v>120877</v>
      </c>
      <c r="J1893">
        <f>VLOOKUP($G1893,county_facts!$A:$BB,6,FALSE)</f>
        <v>2.2000000000000002</v>
      </c>
      <c r="K1893">
        <f>VLOOKUP($G1893,county_facts!$A:$BB,7,FALSE)</f>
        <v>120877</v>
      </c>
      <c r="L1893">
        <f>VLOOKUP($G1893,county_facts!$A:$BB,8,FALSE)</f>
        <v>6.1</v>
      </c>
      <c r="M1893">
        <f>VLOOKUP($G1893,county_facts!$A:$BB,9,FALSE)</f>
        <v>23.8</v>
      </c>
      <c r="N1893">
        <f>VLOOKUP($G1893,county_facts!$A:$BB,10,FALSE)</f>
        <v>17</v>
      </c>
      <c r="O1893">
        <f>VLOOKUP($G1893,county_facts!$A:$BB,11,FALSE)</f>
        <v>51.2</v>
      </c>
      <c r="P1893">
        <f>VLOOKUP($G1893,county_facts!$A:$BB,12,FALSE)</f>
        <v>88.3</v>
      </c>
      <c r="Q1893">
        <f>VLOOKUP($G1893,county_facts!$A:$BB,13,FALSE)</f>
        <v>6.2</v>
      </c>
      <c r="R1893">
        <f>VLOOKUP($G1893,county_facts!$A:$BB,14,FALSE)</f>
        <v>1.8</v>
      </c>
      <c r="S1893">
        <f>VLOOKUP($G1893,county_facts!$A:$BB,15,FALSE)</f>
        <v>1.2</v>
      </c>
      <c r="T1893">
        <f>VLOOKUP($G1893,county_facts!$A:$BB,16,FALSE)</f>
        <v>0.1</v>
      </c>
      <c r="U1893">
        <f>VLOOKUP($G1893,county_facts!$A:$BB,17,FALSE)</f>
        <v>2.5</v>
      </c>
      <c r="V1893">
        <f>VLOOKUP($G1893,county_facts!$A:$BB,18,FALSE)</f>
        <v>12.6</v>
      </c>
      <c r="W1893">
        <f>VLOOKUP($G1893,county_facts!$A:$BB,19,FALSE)</f>
        <v>76.8</v>
      </c>
      <c r="X1893">
        <f>VLOOKUP($G1893,county_facts!$A:$BB,20,FALSE)</f>
        <v>81.400000000000006</v>
      </c>
      <c r="Y1893">
        <f>VLOOKUP($G1893,county_facts!$A:$BB,21,FALSE)</f>
        <v>5.7</v>
      </c>
      <c r="Z1893">
        <f>VLOOKUP($G1893,county_facts!$A:$BB,22,FALSE)</f>
        <v>9.5</v>
      </c>
      <c r="AA1893">
        <f>VLOOKUP($G1893,county_facts!$A:$BB,23,FALSE)</f>
        <v>86.3</v>
      </c>
      <c r="AB1893">
        <f>VLOOKUP($G1893,county_facts!$A:$BB,24,FALSE)</f>
        <v>19.600000000000001</v>
      </c>
      <c r="AC1893">
        <f>VLOOKUP($G1893,county_facts!$A:$BB,25,FALSE)</f>
        <v>9787</v>
      </c>
      <c r="AD1893">
        <f>VLOOKUP($G1893,county_facts!$A:$BB,26,FALSE)</f>
        <v>24.8</v>
      </c>
      <c r="AE1893">
        <f>VLOOKUP($G1893,county_facts!$A:$BB,27,FALSE)</f>
        <v>54399</v>
      </c>
      <c r="AF1893">
        <f>VLOOKUP($G1893,county_facts!$A:$BB,28,FALSE)</f>
        <v>67.400000000000006</v>
      </c>
      <c r="AG1893">
        <f>VLOOKUP($G1893,county_facts!$A:$BB,29,FALSE)</f>
        <v>15.5</v>
      </c>
      <c r="AH1893">
        <f>VLOOKUP($G1893,county_facts!$A:$BB,30,FALSE)</f>
        <v>104500</v>
      </c>
      <c r="AI1893">
        <f>VLOOKUP($G1893,county_facts!$A:$BB,31,FALSE)</f>
        <v>46559</v>
      </c>
      <c r="AJ1893">
        <f>VLOOKUP($G1893,county_facts!$A:$BB,32,FALSE)</f>
        <v>2.5499999999999998</v>
      </c>
      <c r="AK1893">
        <f>VLOOKUP($G1893,county_facts!$A:$BB,33,FALSE)</f>
        <v>24003</v>
      </c>
      <c r="AL1893">
        <f>VLOOKUP($G1893,county_facts!$A:$BB,34,FALSE)</f>
        <v>46429</v>
      </c>
      <c r="AM1893">
        <f>VLOOKUP($G1893,county_facts!$A:$BB,35,FALSE)</f>
        <v>15.7</v>
      </c>
      <c r="AN1893">
        <f>VLOOKUP($G1893,county_facts!$A:$BB,36,FALSE)</f>
        <v>2513</v>
      </c>
      <c r="AO1893">
        <f>VLOOKUP($G1893,county_facts!$A:$BB,37,FALSE)</f>
        <v>39572</v>
      </c>
      <c r="AP1893">
        <f>VLOOKUP($G1893,county_facts!$A:$BB,38,FALSE)</f>
        <v>2.5</v>
      </c>
      <c r="AQ1893">
        <f>VLOOKUP($G1893,county_facts!$A:$BB,39,FALSE)</f>
        <v>8927</v>
      </c>
      <c r="AR1893">
        <f>VLOOKUP($G1893,county_facts!$A:$BB,40,FALSE)</f>
        <v>12376</v>
      </c>
      <c r="AS1893">
        <f>VLOOKUP($G1893,county_facts!$A:$BB,41,FALSE)</f>
        <v>1.7</v>
      </c>
      <c r="AT1893">
        <f>VLOOKUP($G1893,county_facts!$A:$BB,42,FALSE)</f>
        <v>1.6</v>
      </c>
      <c r="AU1893">
        <f>VLOOKUP($G1893,county_facts!$A:$BB,43,FALSE)</f>
        <v>1.4</v>
      </c>
      <c r="AV1893">
        <f>VLOOKUP($G1893,county_facts!$A:$BB,44,FALSE)</f>
        <v>0</v>
      </c>
      <c r="AW1893">
        <f>VLOOKUP($G1893,county_facts!$A:$BB,45,FALSE)</f>
        <v>0</v>
      </c>
      <c r="AX1893">
        <f>VLOOKUP($G1893,county_facts!$A:$BB,46,FALSE)</f>
        <v>28.1</v>
      </c>
      <c r="AY1893">
        <f>VLOOKUP($G1893,county_facts!$A:$BB,47,FALSE)</f>
        <v>2542832</v>
      </c>
      <c r="AZ1893">
        <f>VLOOKUP($G1893,county_facts!$A:$BB,48,FALSE)</f>
        <v>651716</v>
      </c>
      <c r="BA1893">
        <f>VLOOKUP($G1893,county_facts!$A:$BB,49,FALSE)</f>
        <v>1594749</v>
      </c>
      <c r="BB1893">
        <f>VLOOKUP($G1893,county_facts!$A:$BB,50,FALSE)</f>
        <v>13493</v>
      </c>
      <c r="BC1893">
        <f>VLOOKUP($G1893,county_facts!$A:$BB,51,FALSE)</f>
        <v>167728</v>
      </c>
      <c r="BD1893">
        <f>VLOOKUP($G1893,county_facts!$A:$BB,52,FALSE)</f>
        <v>271</v>
      </c>
      <c r="BE1893">
        <f>VLOOKUP($G1893,county_facts!$A:$BB,53,FALSE)</f>
        <v>932.8</v>
      </c>
      <c r="BF1893">
        <f>VLOOKUP($G1893,county_facts!$A:$BB,54,FALSE)</f>
        <v>129.6</v>
      </c>
    </row>
    <row r="1894" spans="1:58" x14ac:dyDescent="0.3">
      <c r="A1894" t="s">
        <v>6</v>
      </c>
      <c r="B1894" t="s">
        <v>747</v>
      </c>
      <c r="C1894">
        <v>117</v>
      </c>
      <c r="D1894" t="s">
        <v>622</v>
      </c>
      <c r="E1894">
        <v>196</v>
      </c>
      <c r="F1894">
        <v>0.596938776</v>
      </c>
      <c r="G1894">
        <v>48179</v>
      </c>
      <c r="H1894">
        <f>VLOOKUP($G1894,county_facts!$A:$BB,4,FALSE)</f>
        <v>23044</v>
      </c>
      <c r="I1894">
        <f>VLOOKUP($G1894,county_facts!$A:$BB,5,FALSE)</f>
        <v>22535</v>
      </c>
      <c r="J1894">
        <f>VLOOKUP($G1894,county_facts!$A:$BB,6,FALSE)</f>
        <v>2.2999999999999998</v>
      </c>
      <c r="K1894">
        <f>VLOOKUP($G1894,county_facts!$A:$BB,7,FALSE)</f>
        <v>22535</v>
      </c>
      <c r="L1894">
        <f>VLOOKUP($G1894,county_facts!$A:$BB,8,FALSE)</f>
        <v>7.3</v>
      </c>
      <c r="M1894">
        <f>VLOOKUP($G1894,county_facts!$A:$BB,9,FALSE)</f>
        <v>25.7</v>
      </c>
      <c r="N1894">
        <f>VLOOKUP($G1894,county_facts!$A:$BB,10,FALSE)</f>
        <v>15.3</v>
      </c>
      <c r="O1894">
        <f>VLOOKUP($G1894,county_facts!$A:$BB,11,FALSE)</f>
        <v>47.5</v>
      </c>
      <c r="P1894">
        <f>VLOOKUP($G1894,county_facts!$A:$BB,12,FALSE)</f>
        <v>90.6</v>
      </c>
      <c r="Q1894">
        <f>VLOOKUP($G1894,county_facts!$A:$BB,13,FALSE)</f>
        <v>5.2</v>
      </c>
      <c r="R1894">
        <f>VLOOKUP($G1894,county_facts!$A:$BB,14,FALSE)</f>
        <v>1.4</v>
      </c>
      <c r="S1894">
        <f>VLOOKUP($G1894,county_facts!$A:$BB,15,FALSE)</f>
        <v>0.7</v>
      </c>
      <c r="T1894">
        <f>VLOOKUP($G1894,county_facts!$A:$BB,16,FALSE)</f>
        <v>0</v>
      </c>
      <c r="U1894">
        <f>VLOOKUP($G1894,county_facts!$A:$BB,17,FALSE)</f>
        <v>2.1</v>
      </c>
      <c r="V1894">
        <f>VLOOKUP($G1894,county_facts!$A:$BB,18,FALSE)</f>
        <v>27.1</v>
      </c>
      <c r="W1894">
        <f>VLOOKUP($G1894,county_facts!$A:$BB,19,FALSE)</f>
        <v>65.400000000000006</v>
      </c>
      <c r="X1894">
        <f>VLOOKUP($G1894,county_facts!$A:$BB,20,FALSE)</f>
        <v>82.4</v>
      </c>
      <c r="Y1894">
        <f>VLOOKUP($G1894,county_facts!$A:$BB,21,FALSE)</f>
        <v>7.3</v>
      </c>
      <c r="Z1894">
        <f>VLOOKUP($G1894,county_facts!$A:$BB,22,FALSE)</f>
        <v>19.100000000000001</v>
      </c>
      <c r="AA1894">
        <f>VLOOKUP($G1894,county_facts!$A:$BB,23,FALSE)</f>
        <v>80.2</v>
      </c>
      <c r="AB1894">
        <f>VLOOKUP($G1894,county_facts!$A:$BB,24,FALSE)</f>
        <v>13.5</v>
      </c>
      <c r="AC1894">
        <f>VLOOKUP($G1894,county_facts!$A:$BB,25,FALSE)</f>
        <v>1467</v>
      </c>
      <c r="AD1894">
        <f>VLOOKUP($G1894,county_facts!$A:$BB,26,FALSE)</f>
        <v>19.5</v>
      </c>
      <c r="AE1894">
        <f>VLOOKUP($G1894,county_facts!$A:$BB,27,FALSE)</f>
        <v>10101</v>
      </c>
      <c r="AF1894">
        <f>VLOOKUP($G1894,county_facts!$A:$BB,28,FALSE)</f>
        <v>74.400000000000006</v>
      </c>
      <c r="AG1894">
        <f>VLOOKUP($G1894,county_facts!$A:$BB,29,FALSE)</f>
        <v>7.9</v>
      </c>
      <c r="AH1894">
        <f>VLOOKUP($G1894,county_facts!$A:$BB,30,FALSE)</f>
        <v>68000</v>
      </c>
      <c r="AI1894">
        <f>VLOOKUP($G1894,county_facts!$A:$BB,31,FALSE)</f>
        <v>8388</v>
      </c>
      <c r="AJ1894">
        <f>VLOOKUP($G1894,county_facts!$A:$BB,32,FALSE)</f>
        <v>2.5</v>
      </c>
      <c r="AK1894">
        <f>VLOOKUP($G1894,county_facts!$A:$BB,33,FALSE)</f>
        <v>21738</v>
      </c>
      <c r="AL1894">
        <f>VLOOKUP($G1894,county_facts!$A:$BB,34,FALSE)</f>
        <v>43504</v>
      </c>
      <c r="AM1894">
        <f>VLOOKUP($G1894,county_facts!$A:$BB,35,FALSE)</f>
        <v>14.6</v>
      </c>
      <c r="AN1894">
        <f>VLOOKUP($G1894,county_facts!$A:$BB,36,FALSE)</f>
        <v>625</v>
      </c>
      <c r="AO1894">
        <f>VLOOKUP($G1894,county_facts!$A:$BB,37,FALSE)</f>
        <v>7124</v>
      </c>
      <c r="AP1894">
        <f>VLOOKUP($G1894,county_facts!$A:$BB,38,FALSE)</f>
        <v>-0.6</v>
      </c>
      <c r="AQ1894">
        <f>VLOOKUP($G1894,county_facts!$A:$BB,39,FALSE)</f>
        <v>1308</v>
      </c>
      <c r="AR1894">
        <f>VLOOKUP($G1894,county_facts!$A:$BB,40,FALSE)</f>
        <v>1689</v>
      </c>
      <c r="AS1894">
        <f>VLOOKUP($G1894,county_facts!$A:$BB,41,FALSE)</f>
        <v>0</v>
      </c>
      <c r="AT1894">
        <f>VLOOKUP($G1894,county_facts!$A:$BB,42,FALSE)</f>
        <v>0</v>
      </c>
      <c r="AU1894">
        <f>VLOOKUP($G1894,county_facts!$A:$BB,43,FALSE)</f>
        <v>0</v>
      </c>
      <c r="AV1894">
        <f>VLOOKUP($G1894,county_facts!$A:$BB,44,FALSE)</f>
        <v>0</v>
      </c>
      <c r="AW1894">
        <f>VLOOKUP($G1894,county_facts!$A:$BB,45,FALSE)</f>
        <v>0</v>
      </c>
      <c r="AX1894">
        <f>VLOOKUP($G1894,county_facts!$A:$BB,46,FALSE)</f>
        <v>0</v>
      </c>
      <c r="AY1894">
        <f>VLOOKUP($G1894,county_facts!$A:$BB,47,FALSE)</f>
        <v>683688</v>
      </c>
      <c r="AZ1894">
        <f>VLOOKUP($G1894,county_facts!$A:$BB,48,FALSE)</f>
        <v>0</v>
      </c>
      <c r="BA1894">
        <f>VLOOKUP($G1894,county_facts!$A:$BB,49,FALSE)</f>
        <v>0</v>
      </c>
      <c r="BB1894">
        <f>VLOOKUP($G1894,county_facts!$A:$BB,50,FALSE)</f>
        <v>0</v>
      </c>
      <c r="BC1894">
        <f>VLOOKUP($G1894,county_facts!$A:$BB,51,FALSE)</f>
        <v>0</v>
      </c>
      <c r="BD1894">
        <f>VLOOKUP($G1894,county_facts!$A:$BB,52,FALSE)</f>
        <v>3</v>
      </c>
      <c r="BE1894">
        <f>VLOOKUP($G1894,county_facts!$A:$BB,53,FALSE)</f>
        <v>925.97</v>
      </c>
      <c r="BF1894">
        <f>VLOOKUP($G1894,county_facts!$A:$BB,54,FALSE)</f>
        <v>24.3</v>
      </c>
    </row>
    <row r="1895" spans="1:58" x14ac:dyDescent="0.3">
      <c r="A1895" t="s">
        <v>9</v>
      </c>
      <c r="B1895" t="s">
        <v>747</v>
      </c>
      <c r="C1895">
        <v>79</v>
      </c>
      <c r="D1895" t="s">
        <v>622</v>
      </c>
      <c r="E1895">
        <v>196</v>
      </c>
      <c r="F1895">
        <v>0.403061224</v>
      </c>
      <c r="G1895">
        <v>48179</v>
      </c>
      <c r="H1895">
        <f>VLOOKUP($G1895,county_facts!$A:$BB,4,FALSE)</f>
        <v>23044</v>
      </c>
      <c r="I1895">
        <f>VLOOKUP($G1895,county_facts!$A:$BB,5,FALSE)</f>
        <v>22535</v>
      </c>
      <c r="J1895">
        <f>VLOOKUP($G1895,county_facts!$A:$BB,6,FALSE)</f>
        <v>2.2999999999999998</v>
      </c>
      <c r="K1895">
        <f>VLOOKUP($G1895,county_facts!$A:$BB,7,FALSE)</f>
        <v>22535</v>
      </c>
      <c r="L1895">
        <f>VLOOKUP($G1895,county_facts!$A:$BB,8,FALSE)</f>
        <v>7.3</v>
      </c>
      <c r="M1895">
        <f>VLOOKUP($G1895,county_facts!$A:$BB,9,FALSE)</f>
        <v>25.7</v>
      </c>
      <c r="N1895">
        <f>VLOOKUP($G1895,county_facts!$A:$BB,10,FALSE)</f>
        <v>15.3</v>
      </c>
      <c r="O1895">
        <f>VLOOKUP($G1895,county_facts!$A:$BB,11,FALSE)</f>
        <v>47.5</v>
      </c>
      <c r="P1895">
        <f>VLOOKUP($G1895,county_facts!$A:$BB,12,FALSE)</f>
        <v>90.6</v>
      </c>
      <c r="Q1895">
        <f>VLOOKUP($G1895,county_facts!$A:$BB,13,FALSE)</f>
        <v>5.2</v>
      </c>
      <c r="R1895">
        <f>VLOOKUP($G1895,county_facts!$A:$BB,14,FALSE)</f>
        <v>1.4</v>
      </c>
      <c r="S1895">
        <f>VLOOKUP($G1895,county_facts!$A:$BB,15,FALSE)</f>
        <v>0.7</v>
      </c>
      <c r="T1895">
        <f>VLOOKUP($G1895,county_facts!$A:$BB,16,FALSE)</f>
        <v>0</v>
      </c>
      <c r="U1895">
        <f>VLOOKUP($G1895,county_facts!$A:$BB,17,FALSE)</f>
        <v>2.1</v>
      </c>
      <c r="V1895">
        <f>VLOOKUP($G1895,county_facts!$A:$BB,18,FALSE)</f>
        <v>27.1</v>
      </c>
      <c r="W1895">
        <f>VLOOKUP($G1895,county_facts!$A:$BB,19,FALSE)</f>
        <v>65.400000000000006</v>
      </c>
      <c r="X1895">
        <f>VLOOKUP($G1895,county_facts!$A:$BB,20,FALSE)</f>
        <v>82.4</v>
      </c>
      <c r="Y1895">
        <f>VLOOKUP($G1895,county_facts!$A:$BB,21,FALSE)</f>
        <v>7.3</v>
      </c>
      <c r="Z1895">
        <f>VLOOKUP($G1895,county_facts!$A:$BB,22,FALSE)</f>
        <v>19.100000000000001</v>
      </c>
      <c r="AA1895">
        <f>VLOOKUP($G1895,county_facts!$A:$BB,23,FALSE)</f>
        <v>80.2</v>
      </c>
      <c r="AB1895">
        <f>VLOOKUP($G1895,county_facts!$A:$BB,24,FALSE)</f>
        <v>13.5</v>
      </c>
      <c r="AC1895">
        <f>VLOOKUP($G1895,county_facts!$A:$BB,25,FALSE)</f>
        <v>1467</v>
      </c>
      <c r="AD1895">
        <f>VLOOKUP($G1895,county_facts!$A:$BB,26,FALSE)</f>
        <v>19.5</v>
      </c>
      <c r="AE1895">
        <f>VLOOKUP($G1895,county_facts!$A:$BB,27,FALSE)</f>
        <v>10101</v>
      </c>
      <c r="AF1895">
        <f>VLOOKUP($G1895,county_facts!$A:$BB,28,FALSE)</f>
        <v>74.400000000000006</v>
      </c>
      <c r="AG1895">
        <f>VLOOKUP($G1895,county_facts!$A:$BB,29,FALSE)</f>
        <v>7.9</v>
      </c>
      <c r="AH1895">
        <f>VLOOKUP($G1895,county_facts!$A:$BB,30,FALSE)</f>
        <v>68000</v>
      </c>
      <c r="AI1895">
        <f>VLOOKUP($G1895,county_facts!$A:$BB,31,FALSE)</f>
        <v>8388</v>
      </c>
      <c r="AJ1895">
        <f>VLOOKUP($G1895,county_facts!$A:$BB,32,FALSE)</f>
        <v>2.5</v>
      </c>
      <c r="AK1895">
        <f>VLOOKUP($G1895,county_facts!$A:$BB,33,FALSE)</f>
        <v>21738</v>
      </c>
      <c r="AL1895">
        <f>VLOOKUP($G1895,county_facts!$A:$BB,34,FALSE)</f>
        <v>43504</v>
      </c>
      <c r="AM1895">
        <f>VLOOKUP($G1895,county_facts!$A:$BB,35,FALSE)</f>
        <v>14.6</v>
      </c>
      <c r="AN1895">
        <f>VLOOKUP($G1895,county_facts!$A:$BB,36,FALSE)</f>
        <v>625</v>
      </c>
      <c r="AO1895">
        <f>VLOOKUP($G1895,county_facts!$A:$BB,37,FALSE)</f>
        <v>7124</v>
      </c>
      <c r="AP1895">
        <f>VLOOKUP($G1895,county_facts!$A:$BB,38,FALSE)</f>
        <v>-0.6</v>
      </c>
      <c r="AQ1895">
        <f>VLOOKUP($G1895,county_facts!$A:$BB,39,FALSE)</f>
        <v>1308</v>
      </c>
      <c r="AR1895">
        <f>VLOOKUP($G1895,county_facts!$A:$BB,40,FALSE)</f>
        <v>1689</v>
      </c>
      <c r="AS1895">
        <f>VLOOKUP($G1895,county_facts!$A:$BB,41,FALSE)</f>
        <v>0</v>
      </c>
      <c r="AT1895">
        <f>VLOOKUP($G1895,county_facts!$A:$BB,42,FALSE)</f>
        <v>0</v>
      </c>
      <c r="AU1895">
        <f>VLOOKUP($G1895,county_facts!$A:$BB,43,FALSE)</f>
        <v>0</v>
      </c>
      <c r="AV1895">
        <f>VLOOKUP($G1895,county_facts!$A:$BB,44,FALSE)</f>
        <v>0</v>
      </c>
      <c r="AW1895">
        <f>VLOOKUP($G1895,county_facts!$A:$BB,45,FALSE)</f>
        <v>0</v>
      </c>
      <c r="AX1895">
        <f>VLOOKUP($G1895,county_facts!$A:$BB,46,FALSE)</f>
        <v>0</v>
      </c>
      <c r="AY1895">
        <f>VLOOKUP($G1895,county_facts!$A:$BB,47,FALSE)</f>
        <v>683688</v>
      </c>
      <c r="AZ1895">
        <f>VLOOKUP($G1895,county_facts!$A:$BB,48,FALSE)</f>
        <v>0</v>
      </c>
      <c r="BA1895">
        <f>VLOOKUP($G1895,county_facts!$A:$BB,49,FALSE)</f>
        <v>0</v>
      </c>
      <c r="BB1895">
        <f>VLOOKUP($G1895,county_facts!$A:$BB,50,FALSE)</f>
        <v>0</v>
      </c>
      <c r="BC1895">
        <f>VLOOKUP($G1895,county_facts!$A:$BB,51,FALSE)</f>
        <v>0</v>
      </c>
      <c r="BD1895">
        <f>VLOOKUP($G1895,county_facts!$A:$BB,52,FALSE)</f>
        <v>3</v>
      </c>
      <c r="BE1895">
        <f>VLOOKUP($G1895,county_facts!$A:$BB,53,FALSE)</f>
        <v>925.97</v>
      </c>
      <c r="BF1895">
        <f>VLOOKUP($G1895,county_facts!$A:$BB,54,FALSE)</f>
        <v>24.3</v>
      </c>
    </row>
    <row r="1896" spans="1:58" x14ac:dyDescent="0.3">
      <c r="A1896" t="s">
        <v>6</v>
      </c>
      <c r="B1896" t="s">
        <v>748</v>
      </c>
      <c r="C1896">
        <v>239</v>
      </c>
      <c r="D1896" t="s">
        <v>622</v>
      </c>
      <c r="E1896">
        <v>368</v>
      </c>
      <c r="F1896">
        <v>0.64945652200000004</v>
      </c>
      <c r="G1896">
        <v>48177</v>
      </c>
      <c r="H1896">
        <f>VLOOKUP($G1896,county_facts!$A:$BB,4,FALSE)</f>
        <v>20462</v>
      </c>
      <c r="I1896">
        <f>VLOOKUP($G1896,county_facts!$A:$BB,5,FALSE)</f>
        <v>19807</v>
      </c>
      <c r="J1896">
        <f>VLOOKUP($G1896,county_facts!$A:$BB,6,FALSE)</f>
        <v>3.3</v>
      </c>
      <c r="K1896">
        <f>VLOOKUP($G1896,county_facts!$A:$BB,7,FALSE)</f>
        <v>19807</v>
      </c>
      <c r="L1896">
        <f>VLOOKUP($G1896,county_facts!$A:$BB,8,FALSE)</f>
        <v>7.1</v>
      </c>
      <c r="M1896">
        <f>VLOOKUP($G1896,county_facts!$A:$BB,9,FALSE)</f>
        <v>26.5</v>
      </c>
      <c r="N1896">
        <f>VLOOKUP($G1896,county_facts!$A:$BB,10,FALSE)</f>
        <v>16.100000000000001</v>
      </c>
      <c r="O1896">
        <f>VLOOKUP($G1896,county_facts!$A:$BB,11,FALSE)</f>
        <v>49.5</v>
      </c>
      <c r="P1896">
        <f>VLOOKUP($G1896,county_facts!$A:$BB,12,FALSE)</f>
        <v>89</v>
      </c>
      <c r="Q1896">
        <f>VLOOKUP($G1896,county_facts!$A:$BB,13,FALSE)</f>
        <v>7.6</v>
      </c>
      <c r="R1896">
        <f>VLOOKUP($G1896,county_facts!$A:$BB,14,FALSE)</f>
        <v>1.7</v>
      </c>
      <c r="S1896">
        <f>VLOOKUP($G1896,county_facts!$A:$BB,15,FALSE)</f>
        <v>0.5</v>
      </c>
      <c r="T1896">
        <f>VLOOKUP($G1896,county_facts!$A:$BB,16,FALSE)</f>
        <v>0.1</v>
      </c>
      <c r="U1896">
        <f>VLOOKUP($G1896,county_facts!$A:$BB,17,FALSE)</f>
        <v>1.1000000000000001</v>
      </c>
      <c r="V1896">
        <f>VLOOKUP($G1896,county_facts!$A:$BB,18,FALSE)</f>
        <v>49.4</v>
      </c>
      <c r="W1896">
        <f>VLOOKUP($G1896,county_facts!$A:$BB,19,FALSE)</f>
        <v>42.9</v>
      </c>
      <c r="X1896">
        <f>VLOOKUP($G1896,county_facts!$A:$BB,20,FALSE)</f>
        <v>87.9</v>
      </c>
      <c r="Y1896">
        <f>VLOOKUP($G1896,county_facts!$A:$BB,21,FALSE)</f>
        <v>13.2</v>
      </c>
      <c r="Z1896">
        <f>VLOOKUP($G1896,county_facts!$A:$BB,22,FALSE)</f>
        <v>38.799999999999997</v>
      </c>
      <c r="AA1896">
        <f>VLOOKUP($G1896,county_facts!$A:$BB,23,FALSE)</f>
        <v>69.3</v>
      </c>
      <c r="AB1896">
        <f>VLOOKUP($G1896,county_facts!$A:$BB,24,FALSE)</f>
        <v>14.5</v>
      </c>
      <c r="AC1896">
        <f>VLOOKUP($G1896,county_facts!$A:$BB,25,FALSE)</f>
        <v>1083</v>
      </c>
      <c r="AD1896">
        <f>VLOOKUP($G1896,county_facts!$A:$BB,26,FALSE)</f>
        <v>21.4</v>
      </c>
      <c r="AE1896">
        <f>VLOOKUP($G1896,county_facts!$A:$BB,27,FALSE)</f>
        <v>8796</v>
      </c>
      <c r="AF1896">
        <f>VLOOKUP($G1896,county_facts!$A:$BB,28,FALSE)</f>
        <v>69.5</v>
      </c>
      <c r="AG1896">
        <f>VLOOKUP($G1896,county_facts!$A:$BB,29,FALSE)</f>
        <v>7.8</v>
      </c>
      <c r="AH1896">
        <f>VLOOKUP($G1896,county_facts!$A:$BB,30,FALSE)</f>
        <v>77500</v>
      </c>
      <c r="AI1896">
        <f>VLOOKUP($G1896,county_facts!$A:$BB,31,FALSE)</f>
        <v>6638</v>
      </c>
      <c r="AJ1896">
        <f>VLOOKUP($G1896,county_facts!$A:$BB,32,FALSE)</f>
        <v>2.95</v>
      </c>
      <c r="AK1896">
        <f>VLOOKUP($G1896,county_facts!$A:$BB,33,FALSE)</f>
        <v>20288</v>
      </c>
      <c r="AL1896">
        <f>VLOOKUP($G1896,county_facts!$A:$BB,34,FALSE)</f>
        <v>39248</v>
      </c>
      <c r="AM1896">
        <f>VLOOKUP($G1896,county_facts!$A:$BB,35,FALSE)</f>
        <v>21.9</v>
      </c>
      <c r="AN1896">
        <f>VLOOKUP($G1896,county_facts!$A:$BB,36,FALSE)</f>
        <v>410</v>
      </c>
      <c r="AO1896">
        <f>VLOOKUP($G1896,county_facts!$A:$BB,37,FALSE)</f>
        <v>4849</v>
      </c>
      <c r="AP1896">
        <f>VLOOKUP($G1896,county_facts!$A:$BB,38,FALSE)</f>
        <v>0.4</v>
      </c>
      <c r="AQ1896">
        <f>VLOOKUP($G1896,county_facts!$A:$BB,39,FALSE)</f>
        <v>1222</v>
      </c>
      <c r="AR1896">
        <f>VLOOKUP($G1896,county_facts!$A:$BB,40,FALSE)</f>
        <v>1554</v>
      </c>
      <c r="AS1896">
        <f>VLOOKUP($G1896,county_facts!$A:$BB,41,FALSE)</f>
        <v>0</v>
      </c>
      <c r="AT1896">
        <f>VLOOKUP($G1896,county_facts!$A:$BB,42,FALSE)</f>
        <v>0</v>
      </c>
      <c r="AU1896">
        <f>VLOOKUP($G1896,county_facts!$A:$BB,43,FALSE)</f>
        <v>0</v>
      </c>
      <c r="AV1896">
        <f>VLOOKUP($G1896,county_facts!$A:$BB,44,FALSE)</f>
        <v>0</v>
      </c>
      <c r="AW1896">
        <f>VLOOKUP($G1896,county_facts!$A:$BB,45,FALSE)</f>
        <v>0</v>
      </c>
      <c r="AX1896">
        <f>VLOOKUP($G1896,county_facts!$A:$BB,46,FALSE)</f>
        <v>27.1</v>
      </c>
      <c r="AY1896">
        <f>VLOOKUP($G1896,county_facts!$A:$BB,47,FALSE)</f>
        <v>444676</v>
      </c>
      <c r="AZ1896">
        <f>VLOOKUP($G1896,county_facts!$A:$BB,48,FALSE)</f>
        <v>90249</v>
      </c>
      <c r="BA1896">
        <f>VLOOKUP($G1896,county_facts!$A:$BB,49,FALSE)</f>
        <v>179237</v>
      </c>
      <c r="BB1896">
        <f>VLOOKUP($G1896,county_facts!$A:$BB,50,FALSE)</f>
        <v>9252</v>
      </c>
      <c r="BC1896">
        <f>VLOOKUP($G1896,county_facts!$A:$BB,51,FALSE)</f>
        <v>17385</v>
      </c>
      <c r="BD1896">
        <f>VLOOKUP($G1896,county_facts!$A:$BB,52,FALSE)</f>
        <v>35</v>
      </c>
      <c r="BE1896">
        <f>VLOOKUP($G1896,county_facts!$A:$BB,53,FALSE)</f>
        <v>1066.69</v>
      </c>
      <c r="BF1896">
        <f>VLOOKUP($G1896,county_facts!$A:$BB,54,FALSE)</f>
        <v>18.600000000000001</v>
      </c>
    </row>
    <row r="1897" spans="1:58" x14ac:dyDescent="0.3">
      <c r="A1897" t="s">
        <v>9</v>
      </c>
      <c r="B1897" t="s">
        <v>748</v>
      </c>
      <c r="C1897">
        <v>129</v>
      </c>
      <c r="D1897" t="s">
        <v>622</v>
      </c>
      <c r="E1897">
        <v>368</v>
      </c>
      <c r="F1897">
        <v>0.35054347800000002</v>
      </c>
      <c r="G1897">
        <v>48177</v>
      </c>
      <c r="H1897">
        <f>VLOOKUP($G1897,county_facts!$A:$BB,4,FALSE)</f>
        <v>20462</v>
      </c>
      <c r="I1897">
        <f>VLOOKUP($G1897,county_facts!$A:$BB,5,FALSE)</f>
        <v>19807</v>
      </c>
      <c r="J1897">
        <f>VLOOKUP($G1897,county_facts!$A:$BB,6,FALSE)</f>
        <v>3.3</v>
      </c>
      <c r="K1897">
        <f>VLOOKUP($G1897,county_facts!$A:$BB,7,FALSE)</f>
        <v>19807</v>
      </c>
      <c r="L1897">
        <f>VLOOKUP($G1897,county_facts!$A:$BB,8,FALSE)</f>
        <v>7.1</v>
      </c>
      <c r="M1897">
        <f>VLOOKUP($G1897,county_facts!$A:$BB,9,FALSE)</f>
        <v>26.5</v>
      </c>
      <c r="N1897">
        <f>VLOOKUP($G1897,county_facts!$A:$BB,10,FALSE)</f>
        <v>16.100000000000001</v>
      </c>
      <c r="O1897">
        <f>VLOOKUP($G1897,county_facts!$A:$BB,11,FALSE)</f>
        <v>49.5</v>
      </c>
      <c r="P1897">
        <f>VLOOKUP($G1897,county_facts!$A:$BB,12,FALSE)</f>
        <v>89</v>
      </c>
      <c r="Q1897">
        <f>VLOOKUP($G1897,county_facts!$A:$BB,13,FALSE)</f>
        <v>7.6</v>
      </c>
      <c r="R1897">
        <f>VLOOKUP($G1897,county_facts!$A:$BB,14,FALSE)</f>
        <v>1.7</v>
      </c>
      <c r="S1897">
        <f>VLOOKUP($G1897,county_facts!$A:$BB,15,FALSE)</f>
        <v>0.5</v>
      </c>
      <c r="T1897">
        <f>VLOOKUP($G1897,county_facts!$A:$BB,16,FALSE)</f>
        <v>0.1</v>
      </c>
      <c r="U1897">
        <f>VLOOKUP($G1897,county_facts!$A:$BB,17,FALSE)</f>
        <v>1.1000000000000001</v>
      </c>
      <c r="V1897">
        <f>VLOOKUP($G1897,county_facts!$A:$BB,18,FALSE)</f>
        <v>49.4</v>
      </c>
      <c r="W1897">
        <f>VLOOKUP($G1897,county_facts!$A:$BB,19,FALSE)</f>
        <v>42.9</v>
      </c>
      <c r="X1897">
        <f>VLOOKUP($G1897,county_facts!$A:$BB,20,FALSE)</f>
        <v>87.9</v>
      </c>
      <c r="Y1897">
        <f>VLOOKUP($G1897,county_facts!$A:$BB,21,FALSE)</f>
        <v>13.2</v>
      </c>
      <c r="Z1897">
        <f>VLOOKUP($G1897,county_facts!$A:$BB,22,FALSE)</f>
        <v>38.799999999999997</v>
      </c>
      <c r="AA1897">
        <f>VLOOKUP($G1897,county_facts!$A:$BB,23,FALSE)</f>
        <v>69.3</v>
      </c>
      <c r="AB1897">
        <f>VLOOKUP($G1897,county_facts!$A:$BB,24,FALSE)</f>
        <v>14.5</v>
      </c>
      <c r="AC1897">
        <f>VLOOKUP($G1897,county_facts!$A:$BB,25,FALSE)</f>
        <v>1083</v>
      </c>
      <c r="AD1897">
        <f>VLOOKUP($G1897,county_facts!$A:$BB,26,FALSE)</f>
        <v>21.4</v>
      </c>
      <c r="AE1897">
        <f>VLOOKUP($G1897,county_facts!$A:$BB,27,FALSE)</f>
        <v>8796</v>
      </c>
      <c r="AF1897">
        <f>VLOOKUP($G1897,county_facts!$A:$BB,28,FALSE)</f>
        <v>69.5</v>
      </c>
      <c r="AG1897">
        <f>VLOOKUP($G1897,county_facts!$A:$BB,29,FALSE)</f>
        <v>7.8</v>
      </c>
      <c r="AH1897">
        <f>VLOOKUP($G1897,county_facts!$A:$BB,30,FALSE)</f>
        <v>77500</v>
      </c>
      <c r="AI1897">
        <f>VLOOKUP($G1897,county_facts!$A:$BB,31,FALSE)</f>
        <v>6638</v>
      </c>
      <c r="AJ1897">
        <f>VLOOKUP($G1897,county_facts!$A:$BB,32,FALSE)</f>
        <v>2.95</v>
      </c>
      <c r="AK1897">
        <f>VLOOKUP($G1897,county_facts!$A:$BB,33,FALSE)</f>
        <v>20288</v>
      </c>
      <c r="AL1897">
        <f>VLOOKUP($G1897,county_facts!$A:$BB,34,FALSE)</f>
        <v>39248</v>
      </c>
      <c r="AM1897">
        <f>VLOOKUP($G1897,county_facts!$A:$BB,35,FALSE)</f>
        <v>21.9</v>
      </c>
      <c r="AN1897">
        <f>VLOOKUP($G1897,county_facts!$A:$BB,36,FALSE)</f>
        <v>410</v>
      </c>
      <c r="AO1897">
        <f>VLOOKUP($G1897,county_facts!$A:$BB,37,FALSE)</f>
        <v>4849</v>
      </c>
      <c r="AP1897">
        <f>VLOOKUP($G1897,county_facts!$A:$BB,38,FALSE)</f>
        <v>0.4</v>
      </c>
      <c r="AQ1897">
        <f>VLOOKUP($G1897,county_facts!$A:$BB,39,FALSE)</f>
        <v>1222</v>
      </c>
      <c r="AR1897">
        <f>VLOOKUP($G1897,county_facts!$A:$BB,40,FALSE)</f>
        <v>1554</v>
      </c>
      <c r="AS1897">
        <f>VLOOKUP($G1897,county_facts!$A:$BB,41,FALSE)</f>
        <v>0</v>
      </c>
      <c r="AT1897">
        <f>VLOOKUP($G1897,county_facts!$A:$BB,42,FALSE)</f>
        <v>0</v>
      </c>
      <c r="AU1897">
        <f>VLOOKUP($G1897,county_facts!$A:$BB,43,FALSE)</f>
        <v>0</v>
      </c>
      <c r="AV1897">
        <f>VLOOKUP($G1897,county_facts!$A:$BB,44,FALSE)</f>
        <v>0</v>
      </c>
      <c r="AW1897">
        <f>VLOOKUP($G1897,county_facts!$A:$BB,45,FALSE)</f>
        <v>0</v>
      </c>
      <c r="AX1897">
        <f>VLOOKUP($G1897,county_facts!$A:$BB,46,FALSE)</f>
        <v>27.1</v>
      </c>
      <c r="AY1897">
        <f>VLOOKUP($G1897,county_facts!$A:$BB,47,FALSE)</f>
        <v>444676</v>
      </c>
      <c r="AZ1897">
        <f>VLOOKUP($G1897,county_facts!$A:$BB,48,FALSE)</f>
        <v>90249</v>
      </c>
      <c r="BA1897">
        <f>VLOOKUP($G1897,county_facts!$A:$BB,49,FALSE)</f>
        <v>179237</v>
      </c>
      <c r="BB1897">
        <f>VLOOKUP($G1897,county_facts!$A:$BB,50,FALSE)</f>
        <v>9252</v>
      </c>
      <c r="BC1897">
        <f>VLOOKUP($G1897,county_facts!$A:$BB,51,FALSE)</f>
        <v>17385</v>
      </c>
      <c r="BD1897">
        <f>VLOOKUP($G1897,county_facts!$A:$BB,52,FALSE)</f>
        <v>35</v>
      </c>
      <c r="BE1897">
        <f>VLOOKUP($G1897,county_facts!$A:$BB,53,FALSE)</f>
        <v>1066.69</v>
      </c>
      <c r="BF1897">
        <f>VLOOKUP($G1897,county_facts!$A:$BB,54,FALSE)</f>
        <v>18.600000000000001</v>
      </c>
    </row>
    <row r="1898" spans="1:58" x14ac:dyDescent="0.3">
      <c r="A1898" t="s">
        <v>6</v>
      </c>
      <c r="B1898" t="s">
        <v>749</v>
      </c>
      <c r="C1898">
        <v>187</v>
      </c>
      <c r="D1898" t="s">
        <v>622</v>
      </c>
      <c r="E1898">
        <v>250</v>
      </c>
      <c r="F1898">
        <v>0.748</v>
      </c>
      <c r="G1898">
        <v>48175</v>
      </c>
      <c r="H1898">
        <f>VLOOKUP($G1898,county_facts!$A:$BB,4,FALSE)</f>
        <v>7549</v>
      </c>
      <c r="I1898">
        <f>VLOOKUP($G1898,county_facts!$A:$BB,5,FALSE)</f>
        <v>7210</v>
      </c>
      <c r="J1898">
        <f>VLOOKUP($G1898,county_facts!$A:$BB,6,FALSE)</f>
        <v>4.7</v>
      </c>
      <c r="K1898">
        <f>VLOOKUP($G1898,county_facts!$A:$BB,7,FALSE)</f>
        <v>7210</v>
      </c>
      <c r="L1898">
        <f>VLOOKUP($G1898,county_facts!$A:$BB,8,FALSE)</f>
        <v>4.7</v>
      </c>
      <c r="M1898">
        <f>VLOOKUP($G1898,county_facts!$A:$BB,9,FALSE)</f>
        <v>21.7</v>
      </c>
      <c r="N1898">
        <f>VLOOKUP($G1898,county_facts!$A:$BB,10,FALSE)</f>
        <v>20.3</v>
      </c>
      <c r="O1898">
        <f>VLOOKUP($G1898,county_facts!$A:$BB,11,FALSE)</f>
        <v>50.1</v>
      </c>
      <c r="P1898">
        <f>VLOOKUP($G1898,county_facts!$A:$BB,12,FALSE)</f>
        <v>92.3</v>
      </c>
      <c r="Q1898">
        <f>VLOOKUP($G1898,county_facts!$A:$BB,13,FALSE)</f>
        <v>5.2</v>
      </c>
      <c r="R1898">
        <f>VLOOKUP($G1898,county_facts!$A:$BB,14,FALSE)</f>
        <v>1</v>
      </c>
      <c r="S1898">
        <f>VLOOKUP($G1898,county_facts!$A:$BB,15,FALSE)</f>
        <v>0.4</v>
      </c>
      <c r="T1898">
        <f>VLOOKUP($G1898,county_facts!$A:$BB,16,FALSE)</f>
        <v>0</v>
      </c>
      <c r="U1898">
        <f>VLOOKUP($G1898,county_facts!$A:$BB,17,FALSE)</f>
        <v>1.1000000000000001</v>
      </c>
      <c r="V1898">
        <f>VLOOKUP($G1898,county_facts!$A:$BB,18,FALSE)</f>
        <v>35.700000000000003</v>
      </c>
      <c r="W1898">
        <f>VLOOKUP($G1898,county_facts!$A:$BB,19,FALSE)</f>
        <v>58.5</v>
      </c>
      <c r="X1898">
        <f>VLOOKUP($G1898,county_facts!$A:$BB,20,FALSE)</f>
        <v>87.9</v>
      </c>
      <c r="Y1898">
        <f>VLOOKUP($G1898,county_facts!$A:$BB,21,FALSE)</f>
        <v>2.1</v>
      </c>
      <c r="Z1898">
        <f>VLOOKUP($G1898,county_facts!$A:$BB,22,FALSE)</f>
        <v>20.100000000000001</v>
      </c>
      <c r="AA1898">
        <f>VLOOKUP($G1898,county_facts!$A:$BB,23,FALSE)</f>
        <v>85.7</v>
      </c>
      <c r="AB1898">
        <f>VLOOKUP($G1898,county_facts!$A:$BB,24,FALSE)</f>
        <v>14.2</v>
      </c>
      <c r="AC1898">
        <f>VLOOKUP($G1898,county_facts!$A:$BB,25,FALSE)</f>
        <v>704</v>
      </c>
      <c r="AD1898">
        <f>VLOOKUP($G1898,county_facts!$A:$BB,26,FALSE)</f>
        <v>29.4</v>
      </c>
      <c r="AE1898">
        <f>VLOOKUP($G1898,county_facts!$A:$BB,27,FALSE)</f>
        <v>3714</v>
      </c>
      <c r="AF1898">
        <f>VLOOKUP($G1898,county_facts!$A:$BB,28,FALSE)</f>
        <v>81.099999999999994</v>
      </c>
      <c r="AG1898">
        <f>VLOOKUP($G1898,county_facts!$A:$BB,29,FALSE)</f>
        <v>4.0999999999999996</v>
      </c>
      <c r="AH1898">
        <f>VLOOKUP($G1898,county_facts!$A:$BB,30,FALSE)</f>
        <v>111600</v>
      </c>
      <c r="AI1898">
        <f>VLOOKUP($G1898,county_facts!$A:$BB,31,FALSE)</f>
        <v>3028</v>
      </c>
      <c r="AJ1898">
        <f>VLOOKUP($G1898,county_facts!$A:$BB,32,FALSE)</f>
        <v>2.35</v>
      </c>
      <c r="AK1898">
        <f>VLOOKUP($G1898,county_facts!$A:$BB,33,FALSE)</f>
        <v>30031</v>
      </c>
      <c r="AL1898">
        <f>VLOOKUP($G1898,county_facts!$A:$BB,34,FALSE)</f>
        <v>50923</v>
      </c>
      <c r="AM1898">
        <f>VLOOKUP($G1898,county_facts!$A:$BB,35,FALSE)</f>
        <v>14.7</v>
      </c>
      <c r="AN1898">
        <f>VLOOKUP($G1898,county_facts!$A:$BB,36,FALSE)</f>
        <v>115</v>
      </c>
      <c r="AO1898">
        <f>VLOOKUP($G1898,county_facts!$A:$BB,37,FALSE)</f>
        <v>831</v>
      </c>
      <c r="AP1898">
        <f>VLOOKUP($G1898,county_facts!$A:$BB,38,FALSE)</f>
        <v>-14.9</v>
      </c>
      <c r="AQ1898">
        <f>VLOOKUP($G1898,county_facts!$A:$BB,39,FALSE)</f>
        <v>558</v>
      </c>
      <c r="AR1898">
        <f>VLOOKUP($G1898,county_facts!$A:$BB,40,FALSE)</f>
        <v>548</v>
      </c>
      <c r="AS1898">
        <f>VLOOKUP($G1898,county_facts!$A:$BB,41,FALSE)</f>
        <v>0</v>
      </c>
      <c r="AT1898">
        <f>VLOOKUP($G1898,county_facts!$A:$BB,42,FALSE)</f>
        <v>0</v>
      </c>
      <c r="AU1898">
        <f>VLOOKUP($G1898,county_facts!$A:$BB,43,FALSE)</f>
        <v>0</v>
      </c>
      <c r="AV1898">
        <f>VLOOKUP($G1898,county_facts!$A:$BB,44,FALSE)</f>
        <v>0</v>
      </c>
      <c r="AW1898">
        <f>VLOOKUP($G1898,county_facts!$A:$BB,45,FALSE)</f>
        <v>0</v>
      </c>
      <c r="AX1898">
        <f>VLOOKUP($G1898,county_facts!$A:$BB,46,FALSE)</f>
        <v>29.2</v>
      </c>
      <c r="AY1898">
        <f>VLOOKUP($G1898,county_facts!$A:$BB,47,FALSE)</f>
        <v>0</v>
      </c>
      <c r="AZ1898">
        <f>VLOOKUP($G1898,county_facts!$A:$BB,48,FALSE)</f>
        <v>0</v>
      </c>
      <c r="BA1898">
        <f>VLOOKUP($G1898,county_facts!$A:$BB,49,FALSE)</f>
        <v>37331</v>
      </c>
      <c r="BB1898">
        <f>VLOOKUP($G1898,county_facts!$A:$BB,50,FALSE)</f>
        <v>5332</v>
      </c>
      <c r="BC1898">
        <f>VLOOKUP($G1898,county_facts!$A:$BB,51,FALSE)</f>
        <v>3895</v>
      </c>
      <c r="BD1898">
        <f>VLOOKUP($G1898,county_facts!$A:$BB,52,FALSE)</f>
        <v>0</v>
      </c>
      <c r="BE1898">
        <f>VLOOKUP($G1898,county_facts!$A:$BB,53,FALSE)</f>
        <v>852.01</v>
      </c>
      <c r="BF1898">
        <f>VLOOKUP($G1898,county_facts!$A:$BB,54,FALSE)</f>
        <v>8.5</v>
      </c>
    </row>
    <row r="1899" spans="1:58" x14ac:dyDescent="0.3">
      <c r="A1899" t="s">
        <v>9</v>
      </c>
      <c r="B1899" t="s">
        <v>749</v>
      </c>
      <c r="C1899">
        <v>63</v>
      </c>
      <c r="D1899" t="s">
        <v>622</v>
      </c>
      <c r="E1899">
        <v>250</v>
      </c>
      <c r="F1899">
        <v>0.252</v>
      </c>
      <c r="G1899">
        <v>48175</v>
      </c>
      <c r="H1899">
        <f>VLOOKUP($G1899,county_facts!$A:$BB,4,FALSE)</f>
        <v>7549</v>
      </c>
      <c r="I1899">
        <f>VLOOKUP($G1899,county_facts!$A:$BB,5,FALSE)</f>
        <v>7210</v>
      </c>
      <c r="J1899">
        <f>VLOOKUP($G1899,county_facts!$A:$BB,6,FALSE)</f>
        <v>4.7</v>
      </c>
      <c r="K1899">
        <f>VLOOKUP($G1899,county_facts!$A:$BB,7,FALSE)</f>
        <v>7210</v>
      </c>
      <c r="L1899">
        <f>VLOOKUP($G1899,county_facts!$A:$BB,8,FALSE)</f>
        <v>4.7</v>
      </c>
      <c r="M1899">
        <f>VLOOKUP($G1899,county_facts!$A:$BB,9,FALSE)</f>
        <v>21.7</v>
      </c>
      <c r="N1899">
        <f>VLOOKUP($G1899,county_facts!$A:$BB,10,FALSE)</f>
        <v>20.3</v>
      </c>
      <c r="O1899">
        <f>VLOOKUP($G1899,county_facts!$A:$BB,11,FALSE)</f>
        <v>50.1</v>
      </c>
      <c r="P1899">
        <f>VLOOKUP($G1899,county_facts!$A:$BB,12,FALSE)</f>
        <v>92.3</v>
      </c>
      <c r="Q1899">
        <f>VLOOKUP($G1899,county_facts!$A:$BB,13,FALSE)</f>
        <v>5.2</v>
      </c>
      <c r="R1899">
        <f>VLOOKUP($G1899,county_facts!$A:$BB,14,FALSE)</f>
        <v>1</v>
      </c>
      <c r="S1899">
        <f>VLOOKUP($G1899,county_facts!$A:$BB,15,FALSE)</f>
        <v>0.4</v>
      </c>
      <c r="T1899">
        <f>VLOOKUP($G1899,county_facts!$A:$BB,16,FALSE)</f>
        <v>0</v>
      </c>
      <c r="U1899">
        <f>VLOOKUP($G1899,county_facts!$A:$BB,17,FALSE)</f>
        <v>1.1000000000000001</v>
      </c>
      <c r="V1899">
        <f>VLOOKUP($G1899,county_facts!$A:$BB,18,FALSE)</f>
        <v>35.700000000000003</v>
      </c>
      <c r="W1899">
        <f>VLOOKUP($G1899,county_facts!$A:$BB,19,FALSE)</f>
        <v>58.5</v>
      </c>
      <c r="X1899">
        <f>VLOOKUP($G1899,county_facts!$A:$BB,20,FALSE)</f>
        <v>87.9</v>
      </c>
      <c r="Y1899">
        <f>VLOOKUP($G1899,county_facts!$A:$BB,21,FALSE)</f>
        <v>2.1</v>
      </c>
      <c r="Z1899">
        <f>VLOOKUP($G1899,county_facts!$A:$BB,22,FALSE)</f>
        <v>20.100000000000001</v>
      </c>
      <c r="AA1899">
        <f>VLOOKUP($G1899,county_facts!$A:$BB,23,FALSE)</f>
        <v>85.7</v>
      </c>
      <c r="AB1899">
        <f>VLOOKUP($G1899,county_facts!$A:$BB,24,FALSE)</f>
        <v>14.2</v>
      </c>
      <c r="AC1899">
        <f>VLOOKUP($G1899,county_facts!$A:$BB,25,FALSE)</f>
        <v>704</v>
      </c>
      <c r="AD1899">
        <f>VLOOKUP($G1899,county_facts!$A:$BB,26,FALSE)</f>
        <v>29.4</v>
      </c>
      <c r="AE1899">
        <f>VLOOKUP($G1899,county_facts!$A:$BB,27,FALSE)</f>
        <v>3714</v>
      </c>
      <c r="AF1899">
        <f>VLOOKUP($G1899,county_facts!$A:$BB,28,FALSE)</f>
        <v>81.099999999999994</v>
      </c>
      <c r="AG1899">
        <f>VLOOKUP($G1899,county_facts!$A:$BB,29,FALSE)</f>
        <v>4.0999999999999996</v>
      </c>
      <c r="AH1899">
        <f>VLOOKUP($G1899,county_facts!$A:$BB,30,FALSE)</f>
        <v>111600</v>
      </c>
      <c r="AI1899">
        <f>VLOOKUP($G1899,county_facts!$A:$BB,31,FALSE)</f>
        <v>3028</v>
      </c>
      <c r="AJ1899">
        <f>VLOOKUP($G1899,county_facts!$A:$BB,32,FALSE)</f>
        <v>2.35</v>
      </c>
      <c r="AK1899">
        <f>VLOOKUP($G1899,county_facts!$A:$BB,33,FALSE)</f>
        <v>30031</v>
      </c>
      <c r="AL1899">
        <f>VLOOKUP($G1899,county_facts!$A:$BB,34,FALSE)</f>
        <v>50923</v>
      </c>
      <c r="AM1899">
        <f>VLOOKUP($G1899,county_facts!$A:$BB,35,FALSE)</f>
        <v>14.7</v>
      </c>
      <c r="AN1899">
        <f>VLOOKUP($G1899,county_facts!$A:$BB,36,FALSE)</f>
        <v>115</v>
      </c>
      <c r="AO1899">
        <f>VLOOKUP($G1899,county_facts!$A:$BB,37,FALSE)</f>
        <v>831</v>
      </c>
      <c r="AP1899">
        <f>VLOOKUP($G1899,county_facts!$A:$BB,38,FALSE)</f>
        <v>-14.9</v>
      </c>
      <c r="AQ1899">
        <f>VLOOKUP($G1899,county_facts!$A:$BB,39,FALSE)</f>
        <v>558</v>
      </c>
      <c r="AR1899">
        <f>VLOOKUP($G1899,county_facts!$A:$BB,40,FALSE)</f>
        <v>548</v>
      </c>
      <c r="AS1899">
        <f>VLOOKUP($G1899,county_facts!$A:$BB,41,FALSE)</f>
        <v>0</v>
      </c>
      <c r="AT1899">
        <f>VLOOKUP($G1899,county_facts!$A:$BB,42,FALSE)</f>
        <v>0</v>
      </c>
      <c r="AU1899">
        <f>VLOOKUP($G1899,county_facts!$A:$BB,43,FALSE)</f>
        <v>0</v>
      </c>
      <c r="AV1899">
        <f>VLOOKUP($G1899,county_facts!$A:$BB,44,FALSE)</f>
        <v>0</v>
      </c>
      <c r="AW1899">
        <f>VLOOKUP($G1899,county_facts!$A:$BB,45,FALSE)</f>
        <v>0</v>
      </c>
      <c r="AX1899">
        <f>VLOOKUP($G1899,county_facts!$A:$BB,46,FALSE)</f>
        <v>29.2</v>
      </c>
      <c r="AY1899">
        <f>VLOOKUP($G1899,county_facts!$A:$BB,47,FALSE)</f>
        <v>0</v>
      </c>
      <c r="AZ1899">
        <f>VLOOKUP($G1899,county_facts!$A:$BB,48,FALSE)</f>
        <v>0</v>
      </c>
      <c r="BA1899">
        <f>VLOOKUP($G1899,county_facts!$A:$BB,49,FALSE)</f>
        <v>37331</v>
      </c>
      <c r="BB1899">
        <f>VLOOKUP($G1899,county_facts!$A:$BB,50,FALSE)</f>
        <v>5332</v>
      </c>
      <c r="BC1899">
        <f>VLOOKUP($G1899,county_facts!$A:$BB,51,FALSE)</f>
        <v>3895</v>
      </c>
      <c r="BD1899">
        <f>VLOOKUP($G1899,county_facts!$A:$BB,52,FALSE)</f>
        <v>0</v>
      </c>
      <c r="BE1899">
        <f>VLOOKUP($G1899,county_facts!$A:$BB,53,FALSE)</f>
        <v>852.01</v>
      </c>
      <c r="BF1899">
        <f>VLOOKUP($G1899,county_facts!$A:$BB,54,FALSE)</f>
        <v>8.5</v>
      </c>
    </row>
    <row r="1900" spans="1:58" x14ac:dyDescent="0.3">
      <c r="A1900" t="s">
        <v>9</v>
      </c>
      <c r="B1900" t="s">
        <v>750</v>
      </c>
      <c r="C1900">
        <v>6</v>
      </c>
      <c r="D1900" t="s">
        <v>622</v>
      </c>
      <c r="E1900">
        <v>9</v>
      </c>
      <c r="F1900">
        <v>0.66666666699999999</v>
      </c>
      <c r="G1900">
        <v>48173</v>
      </c>
      <c r="H1900">
        <f>VLOOKUP($G1900,county_facts!$A:$BB,4,FALSE)</f>
        <v>1291</v>
      </c>
      <c r="I1900">
        <f>VLOOKUP($G1900,county_facts!$A:$BB,5,FALSE)</f>
        <v>1226</v>
      </c>
      <c r="J1900">
        <f>VLOOKUP($G1900,county_facts!$A:$BB,6,FALSE)</f>
        <v>5.3</v>
      </c>
      <c r="K1900">
        <f>VLOOKUP($G1900,county_facts!$A:$BB,7,FALSE)</f>
        <v>1226</v>
      </c>
      <c r="L1900">
        <f>VLOOKUP($G1900,county_facts!$A:$BB,8,FALSE)</f>
        <v>6</v>
      </c>
      <c r="M1900">
        <f>VLOOKUP($G1900,county_facts!$A:$BB,9,FALSE)</f>
        <v>25.9</v>
      </c>
      <c r="N1900">
        <f>VLOOKUP($G1900,county_facts!$A:$BB,10,FALSE)</f>
        <v>14.4</v>
      </c>
      <c r="O1900">
        <f>VLOOKUP($G1900,county_facts!$A:$BB,11,FALSE)</f>
        <v>45.8</v>
      </c>
      <c r="P1900">
        <f>VLOOKUP($G1900,county_facts!$A:$BB,12,FALSE)</f>
        <v>96.4</v>
      </c>
      <c r="Q1900">
        <f>VLOOKUP($G1900,county_facts!$A:$BB,13,FALSE)</f>
        <v>1.7</v>
      </c>
      <c r="R1900">
        <f>VLOOKUP($G1900,county_facts!$A:$BB,14,FALSE)</f>
        <v>0.9</v>
      </c>
      <c r="S1900">
        <f>VLOOKUP($G1900,county_facts!$A:$BB,15,FALSE)</f>
        <v>0.1</v>
      </c>
      <c r="T1900">
        <f>VLOOKUP($G1900,county_facts!$A:$BB,16,FALSE)</f>
        <v>0.2</v>
      </c>
      <c r="U1900">
        <f>VLOOKUP($G1900,county_facts!$A:$BB,17,FALSE)</f>
        <v>0.8</v>
      </c>
      <c r="V1900">
        <f>VLOOKUP($G1900,county_facts!$A:$BB,18,FALSE)</f>
        <v>34.1</v>
      </c>
      <c r="W1900">
        <f>VLOOKUP($G1900,county_facts!$A:$BB,19,FALSE)</f>
        <v>63.1</v>
      </c>
      <c r="X1900">
        <f>VLOOKUP($G1900,county_facts!$A:$BB,20,FALSE)</f>
        <v>93</v>
      </c>
      <c r="Y1900">
        <f>VLOOKUP($G1900,county_facts!$A:$BB,21,FALSE)</f>
        <v>14</v>
      </c>
      <c r="Z1900">
        <f>VLOOKUP($G1900,county_facts!$A:$BB,22,FALSE)</f>
        <v>27</v>
      </c>
      <c r="AA1900">
        <f>VLOOKUP($G1900,county_facts!$A:$BB,23,FALSE)</f>
        <v>77.900000000000006</v>
      </c>
      <c r="AB1900">
        <f>VLOOKUP($G1900,county_facts!$A:$BB,24,FALSE)</f>
        <v>18.8</v>
      </c>
      <c r="AC1900">
        <f>VLOOKUP($G1900,county_facts!$A:$BB,25,FALSE)</f>
        <v>39</v>
      </c>
      <c r="AD1900">
        <f>VLOOKUP($G1900,county_facts!$A:$BB,26,FALSE)</f>
        <v>22</v>
      </c>
      <c r="AE1900">
        <f>VLOOKUP($G1900,county_facts!$A:$BB,27,FALSE)</f>
        <v>581</v>
      </c>
      <c r="AF1900">
        <f>VLOOKUP($G1900,county_facts!$A:$BB,28,FALSE)</f>
        <v>69.2</v>
      </c>
      <c r="AG1900">
        <f>VLOOKUP($G1900,county_facts!$A:$BB,29,FALSE)</f>
        <v>0.7</v>
      </c>
      <c r="AH1900">
        <f>VLOOKUP($G1900,county_facts!$A:$BB,30,FALSE)</f>
        <v>119100</v>
      </c>
      <c r="AI1900">
        <f>VLOOKUP($G1900,county_facts!$A:$BB,31,FALSE)</f>
        <v>409</v>
      </c>
      <c r="AJ1900">
        <f>VLOOKUP($G1900,county_facts!$A:$BB,32,FALSE)</f>
        <v>2.84</v>
      </c>
      <c r="AK1900">
        <f>VLOOKUP($G1900,county_facts!$A:$BB,33,FALSE)</f>
        <v>31135</v>
      </c>
      <c r="AL1900">
        <f>VLOOKUP($G1900,county_facts!$A:$BB,34,FALSE)</f>
        <v>69107</v>
      </c>
      <c r="AM1900">
        <f>VLOOKUP($G1900,county_facts!$A:$BB,35,FALSE)</f>
        <v>4.2</v>
      </c>
      <c r="AN1900">
        <f>VLOOKUP($G1900,county_facts!$A:$BB,36,FALSE)</f>
        <v>23</v>
      </c>
      <c r="AO1900">
        <f>VLOOKUP($G1900,county_facts!$A:$BB,37,FALSE)</f>
        <v>236</v>
      </c>
      <c r="AP1900">
        <f>VLOOKUP($G1900,county_facts!$A:$BB,38,FALSE)</f>
        <v>28.3</v>
      </c>
      <c r="AQ1900">
        <f>VLOOKUP($G1900,county_facts!$A:$BB,39,FALSE)</f>
        <v>125</v>
      </c>
      <c r="AR1900">
        <f>VLOOKUP($G1900,county_facts!$A:$BB,40,FALSE)</f>
        <v>0</v>
      </c>
      <c r="AS1900">
        <f>VLOOKUP($G1900,county_facts!$A:$BB,41,FALSE)</f>
        <v>0</v>
      </c>
      <c r="AT1900">
        <f>VLOOKUP($G1900,county_facts!$A:$BB,42,FALSE)</f>
        <v>0</v>
      </c>
      <c r="AU1900">
        <f>VLOOKUP($G1900,county_facts!$A:$BB,43,FALSE)</f>
        <v>0</v>
      </c>
      <c r="AV1900">
        <f>VLOOKUP($G1900,county_facts!$A:$BB,44,FALSE)</f>
        <v>0</v>
      </c>
      <c r="AW1900">
        <f>VLOOKUP($G1900,county_facts!$A:$BB,45,FALSE)</f>
        <v>0</v>
      </c>
      <c r="AX1900">
        <f>VLOOKUP($G1900,county_facts!$A:$BB,46,FALSE)</f>
        <v>0</v>
      </c>
      <c r="AY1900">
        <f>VLOOKUP($G1900,county_facts!$A:$BB,47,FALSE)</f>
        <v>0</v>
      </c>
      <c r="AZ1900">
        <f>VLOOKUP($G1900,county_facts!$A:$BB,48,FALSE)</f>
        <v>0</v>
      </c>
      <c r="BA1900">
        <f>VLOOKUP($G1900,county_facts!$A:$BB,49,FALSE)</f>
        <v>0</v>
      </c>
      <c r="BB1900">
        <f>VLOOKUP($G1900,county_facts!$A:$BB,50,FALSE)</f>
        <v>0</v>
      </c>
      <c r="BC1900">
        <f>VLOOKUP($G1900,county_facts!$A:$BB,51,FALSE)</f>
        <v>0</v>
      </c>
      <c r="BD1900">
        <f>VLOOKUP($G1900,county_facts!$A:$BB,52,FALSE)</f>
        <v>0</v>
      </c>
      <c r="BE1900">
        <f>VLOOKUP($G1900,county_facts!$A:$BB,53,FALSE)</f>
        <v>900.22</v>
      </c>
      <c r="BF1900">
        <f>VLOOKUP($G1900,county_facts!$A:$BB,54,FALSE)</f>
        <v>1.4</v>
      </c>
    </row>
    <row r="1901" spans="1:58" x14ac:dyDescent="0.3">
      <c r="A1901" t="s">
        <v>6</v>
      </c>
      <c r="B1901" t="s">
        <v>750</v>
      </c>
      <c r="C1901">
        <v>3</v>
      </c>
      <c r="D1901" t="s">
        <v>622</v>
      </c>
      <c r="E1901">
        <v>9</v>
      </c>
      <c r="F1901">
        <v>0.33333333300000001</v>
      </c>
      <c r="G1901">
        <v>48173</v>
      </c>
      <c r="H1901">
        <f>VLOOKUP($G1901,county_facts!$A:$BB,4,FALSE)</f>
        <v>1291</v>
      </c>
      <c r="I1901">
        <f>VLOOKUP($G1901,county_facts!$A:$BB,5,FALSE)</f>
        <v>1226</v>
      </c>
      <c r="J1901">
        <f>VLOOKUP($G1901,county_facts!$A:$BB,6,FALSE)</f>
        <v>5.3</v>
      </c>
      <c r="K1901">
        <f>VLOOKUP($G1901,county_facts!$A:$BB,7,FALSE)</f>
        <v>1226</v>
      </c>
      <c r="L1901">
        <f>VLOOKUP($G1901,county_facts!$A:$BB,8,FALSE)</f>
        <v>6</v>
      </c>
      <c r="M1901">
        <f>VLOOKUP($G1901,county_facts!$A:$BB,9,FALSE)</f>
        <v>25.9</v>
      </c>
      <c r="N1901">
        <f>VLOOKUP($G1901,county_facts!$A:$BB,10,FALSE)</f>
        <v>14.4</v>
      </c>
      <c r="O1901">
        <f>VLOOKUP($G1901,county_facts!$A:$BB,11,FALSE)</f>
        <v>45.8</v>
      </c>
      <c r="P1901">
        <f>VLOOKUP($G1901,county_facts!$A:$BB,12,FALSE)</f>
        <v>96.4</v>
      </c>
      <c r="Q1901">
        <f>VLOOKUP($G1901,county_facts!$A:$BB,13,FALSE)</f>
        <v>1.7</v>
      </c>
      <c r="R1901">
        <f>VLOOKUP($G1901,county_facts!$A:$BB,14,FALSE)</f>
        <v>0.9</v>
      </c>
      <c r="S1901">
        <f>VLOOKUP($G1901,county_facts!$A:$BB,15,FALSE)</f>
        <v>0.1</v>
      </c>
      <c r="T1901">
        <f>VLOOKUP($G1901,county_facts!$A:$BB,16,FALSE)</f>
        <v>0.2</v>
      </c>
      <c r="U1901">
        <f>VLOOKUP($G1901,county_facts!$A:$BB,17,FALSE)</f>
        <v>0.8</v>
      </c>
      <c r="V1901">
        <f>VLOOKUP($G1901,county_facts!$A:$BB,18,FALSE)</f>
        <v>34.1</v>
      </c>
      <c r="W1901">
        <f>VLOOKUP($G1901,county_facts!$A:$BB,19,FALSE)</f>
        <v>63.1</v>
      </c>
      <c r="X1901">
        <f>VLOOKUP($G1901,county_facts!$A:$BB,20,FALSE)</f>
        <v>93</v>
      </c>
      <c r="Y1901">
        <f>VLOOKUP($G1901,county_facts!$A:$BB,21,FALSE)</f>
        <v>14</v>
      </c>
      <c r="Z1901">
        <f>VLOOKUP($G1901,county_facts!$A:$BB,22,FALSE)</f>
        <v>27</v>
      </c>
      <c r="AA1901">
        <f>VLOOKUP($G1901,county_facts!$A:$BB,23,FALSE)</f>
        <v>77.900000000000006</v>
      </c>
      <c r="AB1901">
        <f>VLOOKUP($G1901,county_facts!$A:$BB,24,FALSE)</f>
        <v>18.8</v>
      </c>
      <c r="AC1901">
        <f>VLOOKUP($G1901,county_facts!$A:$BB,25,FALSE)</f>
        <v>39</v>
      </c>
      <c r="AD1901">
        <f>VLOOKUP($G1901,county_facts!$A:$BB,26,FALSE)</f>
        <v>22</v>
      </c>
      <c r="AE1901">
        <f>VLOOKUP($G1901,county_facts!$A:$BB,27,FALSE)</f>
        <v>581</v>
      </c>
      <c r="AF1901">
        <f>VLOOKUP($G1901,county_facts!$A:$BB,28,FALSE)</f>
        <v>69.2</v>
      </c>
      <c r="AG1901">
        <f>VLOOKUP($G1901,county_facts!$A:$BB,29,FALSE)</f>
        <v>0.7</v>
      </c>
      <c r="AH1901">
        <f>VLOOKUP($G1901,county_facts!$A:$BB,30,FALSE)</f>
        <v>119100</v>
      </c>
      <c r="AI1901">
        <f>VLOOKUP($G1901,county_facts!$A:$BB,31,FALSE)</f>
        <v>409</v>
      </c>
      <c r="AJ1901">
        <f>VLOOKUP($G1901,county_facts!$A:$BB,32,FALSE)</f>
        <v>2.84</v>
      </c>
      <c r="AK1901">
        <f>VLOOKUP($G1901,county_facts!$A:$BB,33,FALSE)</f>
        <v>31135</v>
      </c>
      <c r="AL1901">
        <f>VLOOKUP($G1901,county_facts!$A:$BB,34,FALSE)</f>
        <v>69107</v>
      </c>
      <c r="AM1901">
        <f>VLOOKUP($G1901,county_facts!$A:$BB,35,FALSE)</f>
        <v>4.2</v>
      </c>
      <c r="AN1901">
        <f>VLOOKUP($G1901,county_facts!$A:$BB,36,FALSE)</f>
        <v>23</v>
      </c>
      <c r="AO1901">
        <f>VLOOKUP($G1901,county_facts!$A:$BB,37,FALSE)</f>
        <v>236</v>
      </c>
      <c r="AP1901">
        <f>VLOOKUP($G1901,county_facts!$A:$BB,38,FALSE)</f>
        <v>28.3</v>
      </c>
      <c r="AQ1901">
        <f>VLOOKUP($G1901,county_facts!$A:$BB,39,FALSE)</f>
        <v>125</v>
      </c>
      <c r="AR1901">
        <f>VLOOKUP($G1901,county_facts!$A:$BB,40,FALSE)</f>
        <v>0</v>
      </c>
      <c r="AS1901">
        <f>VLOOKUP($G1901,county_facts!$A:$BB,41,FALSE)</f>
        <v>0</v>
      </c>
      <c r="AT1901">
        <f>VLOOKUP($G1901,county_facts!$A:$BB,42,FALSE)</f>
        <v>0</v>
      </c>
      <c r="AU1901">
        <f>VLOOKUP($G1901,county_facts!$A:$BB,43,FALSE)</f>
        <v>0</v>
      </c>
      <c r="AV1901">
        <f>VLOOKUP($G1901,county_facts!$A:$BB,44,FALSE)</f>
        <v>0</v>
      </c>
      <c r="AW1901">
        <f>VLOOKUP($G1901,county_facts!$A:$BB,45,FALSE)</f>
        <v>0</v>
      </c>
      <c r="AX1901">
        <f>VLOOKUP($G1901,county_facts!$A:$BB,46,FALSE)</f>
        <v>0</v>
      </c>
      <c r="AY1901">
        <f>VLOOKUP($G1901,county_facts!$A:$BB,47,FALSE)</f>
        <v>0</v>
      </c>
      <c r="AZ1901">
        <f>VLOOKUP($G1901,county_facts!$A:$BB,48,FALSE)</f>
        <v>0</v>
      </c>
      <c r="BA1901">
        <f>VLOOKUP($G1901,county_facts!$A:$BB,49,FALSE)</f>
        <v>0</v>
      </c>
      <c r="BB1901">
        <f>VLOOKUP($G1901,county_facts!$A:$BB,50,FALSE)</f>
        <v>0</v>
      </c>
      <c r="BC1901">
        <f>VLOOKUP($G1901,county_facts!$A:$BB,51,FALSE)</f>
        <v>0</v>
      </c>
      <c r="BD1901">
        <f>VLOOKUP($G1901,county_facts!$A:$BB,52,FALSE)</f>
        <v>0</v>
      </c>
      <c r="BE1901">
        <f>VLOOKUP($G1901,county_facts!$A:$BB,53,FALSE)</f>
        <v>900.22</v>
      </c>
      <c r="BF1901">
        <f>VLOOKUP($G1901,county_facts!$A:$BB,54,FALSE)</f>
        <v>1.4</v>
      </c>
    </row>
    <row r="1902" spans="1:58" x14ac:dyDescent="0.3">
      <c r="A1902" t="s">
        <v>6</v>
      </c>
      <c r="B1902" t="s">
        <v>751</v>
      </c>
      <c r="C1902">
        <v>616</v>
      </c>
      <c r="D1902" t="s">
        <v>622</v>
      </c>
      <c r="E1902">
        <v>916</v>
      </c>
      <c r="F1902">
        <v>0.67248908299999999</v>
      </c>
      <c r="G1902">
        <v>48171</v>
      </c>
      <c r="H1902">
        <f>VLOOKUP($G1902,county_facts!$A:$BB,4,FALSE)</f>
        <v>25520</v>
      </c>
      <c r="I1902">
        <f>VLOOKUP($G1902,county_facts!$A:$BB,5,FALSE)</f>
        <v>24837</v>
      </c>
      <c r="J1902">
        <f>VLOOKUP($G1902,county_facts!$A:$BB,6,FALSE)</f>
        <v>2.7</v>
      </c>
      <c r="K1902">
        <f>VLOOKUP($G1902,county_facts!$A:$BB,7,FALSE)</f>
        <v>24837</v>
      </c>
      <c r="L1902">
        <f>VLOOKUP($G1902,county_facts!$A:$BB,8,FALSE)</f>
        <v>5</v>
      </c>
      <c r="M1902">
        <f>VLOOKUP($G1902,county_facts!$A:$BB,9,FALSE)</f>
        <v>19.399999999999999</v>
      </c>
      <c r="N1902">
        <f>VLOOKUP($G1902,county_facts!$A:$BB,10,FALSE)</f>
        <v>28.5</v>
      </c>
      <c r="O1902">
        <f>VLOOKUP($G1902,county_facts!$A:$BB,11,FALSE)</f>
        <v>51.5</v>
      </c>
      <c r="P1902">
        <f>VLOOKUP($G1902,county_facts!$A:$BB,12,FALSE)</f>
        <v>96.7</v>
      </c>
      <c r="Q1902">
        <f>VLOOKUP($G1902,county_facts!$A:$BB,13,FALSE)</f>
        <v>0.6</v>
      </c>
      <c r="R1902">
        <f>VLOOKUP($G1902,county_facts!$A:$BB,14,FALSE)</f>
        <v>1.2</v>
      </c>
      <c r="S1902">
        <f>VLOOKUP($G1902,county_facts!$A:$BB,15,FALSE)</f>
        <v>0.4</v>
      </c>
      <c r="T1902">
        <f>VLOOKUP($G1902,county_facts!$A:$BB,16,FALSE)</f>
        <v>0.1</v>
      </c>
      <c r="U1902">
        <f>VLOOKUP($G1902,county_facts!$A:$BB,17,FALSE)</f>
        <v>0.9</v>
      </c>
      <c r="V1902">
        <f>VLOOKUP($G1902,county_facts!$A:$BB,18,FALSE)</f>
        <v>21.6</v>
      </c>
      <c r="W1902">
        <f>VLOOKUP($G1902,county_facts!$A:$BB,19,FALSE)</f>
        <v>76.5</v>
      </c>
      <c r="X1902">
        <f>VLOOKUP($G1902,county_facts!$A:$BB,20,FALSE)</f>
        <v>86.4</v>
      </c>
      <c r="Y1902">
        <f>VLOOKUP($G1902,county_facts!$A:$BB,21,FALSE)</f>
        <v>7.8</v>
      </c>
      <c r="Z1902">
        <f>VLOOKUP($G1902,county_facts!$A:$BB,22,FALSE)</f>
        <v>21.5</v>
      </c>
      <c r="AA1902">
        <f>VLOOKUP($G1902,county_facts!$A:$BB,23,FALSE)</f>
        <v>86.5</v>
      </c>
      <c r="AB1902">
        <f>VLOOKUP($G1902,county_facts!$A:$BB,24,FALSE)</f>
        <v>29.2</v>
      </c>
      <c r="AC1902">
        <f>VLOOKUP($G1902,county_facts!$A:$BB,25,FALSE)</f>
        <v>2666</v>
      </c>
      <c r="AD1902">
        <f>VLOOKUP($G1902,county_facts!$A:$BB,26,FALSE)</f>
        <v>19.2</v>
      </c>
      <c r="AE1902">
        <f>VLOOKUP($G1902,county_facts!$A:$BB,27,FALSE)</f>
        <v>12911</v>
      </c>
      <c r="AF1902">
        <f>VLOOKUP($G1902,county_facts!$A:$BB,28,FALSE)</f>
        <v>74.7</v>
      </c>
      <c r="AG1902">
        <f>VLOOKUP($G1902,county_facts!$A:$BB,29,FALSE)</f>
        <v>8.4</v>
      </c>
      <c r="AH1902">
        <f>VLOOKUP($G1902,county_facts!$A:$BB,30,FALSE)</f>
        <v>216600</v>
      </c>
      <c r="AI1902">
        <f>VLOOKUP($G1902,county_facts!$A:$BB,31,FALSE)</f>
        <v>10655</v>
      </c>
      <c r="AJ1902">
        <f>VLOOKUP($G1902,county_facts!$A:$BB,32,FALSE)</f>
        <v>2.2999999999999998</v>
      </c>
      <c r="AK1902">
        <f>VLOOKUP($G1902,county_facts!$A:$BB,33,FALSE)</f>
        <v>30117</v>
      </c>
      <c r="AL1902">
        <f>VLOOKUP($G1902,county_facts!$A:$BB,34,FALSE)</f>
        <v>53668</v>
      </c>
      <c r="AM1902">
        <f>VLOOKUP($G1902,county_facts!$A:$BB,35,FALSE)</f>
        <v>12</v>
      </c>
      <c r="AN1902">
        <f>VLOOKUP($G1902,county_facts!$A:$BB,36,FALSE)</f>
        <v>915</v>
      </c>
      <c r="AO1902">
        <f>VLOOKUP($G1902,county_facts!$A:$BB,37,FALSE)</f>
        <v>8418</v>
      </c>
      <c r="AP1902">
        <f>VLOOKUP($G1902,county_facts!$A:$BB,38,FALSE)</f>
        <v>4.5</v>
      </c>
      <c r="AQ1902">
        <f>VLOOKUP($G1902,county_facts!$A:$BB,39,FALSE)</f>
        <v>3320</v>
      </c>
      <c r="AR1902">
        <f>VLOOKUP($G1902,county_facts!$A:$BB,40,FALSE)</f>
        <v>4379</v>
      </c>
      <c r="AS1902">
        <f>VLOOKUP($G1902,county_facts!$A:$BB,41,FALSE)</f>
        <v>0</v>
      </c>
      <c r="AT1902">
        <f>VLOOKUP($G1902,county_facts!$A:$BB,42,FALSE)</f>
        <v>0</v>
      </c>
      <c r="AU1902">
        <f>VLOOKUP($G1902,county_facts!$A:$BB,43,FALSE)</f>
        <v>0</v>
      </c>
      <c r="AV1902">
        <f>VLOOKUP($G1902,county_facts!$A:$BB,44,FALSE)</f>
        <v>0</v>
      </c>
      <c r="AW1902">
        <f>VLOOKUP($G1902,county_facts!$A:$BB,45,FALSE)</f>
        <v>0</v>
      </c>
      <c r="AX1902">
        <f>VLOOKUP($G1902,county_facts!$A:$BB,46,FALSE)</f>
        <v>28.7</v>
      </c>
      <c r="AY1902">
        <f>VLOOKUP($G1902,county_facts!$A:$BB,47,FALSE)</f>
        <v>88259</v>
      </c>
      <c r="AZ1902">
        <f>VLOOKUP($G1902,county_facts!$A:$BB,48,FALSE)</f>
        <v>100425</v>
      </c>
      <c r="BA1902">
        <f>VLOOKUP($G1902,county_facts!$A:$BB,49,FALSE)</f>
        <v>311100</v>
      </c>
      <c r="BB1902">
        <f>VLOOKUP($G1902,county_facts!$A:$BB,50,FALSE)</f>
        <v>13247</v>
      </c>
      <c r="BC1902">
        <f>VLOOKUP($G1902,county_facts!$A:$BB,51,FALSE)</f>
        <v>52219</v>
      </c>
      <c r="BD1902">
        <f>VLOOKUP($G1902,county_facts!$A:$BB,52,FALSE)</f>
        <v>39</v>
      </c>
      <c r="BE1902">
        <f>VLOOKUP($G1902,county_facts!$A:$BB,53,FALSE)</f>
        <v>1058.21</v>
      </c>
      <c r="BF1902">
        <f>VLOOKUP($G1902,county_facts!$A:$BB,54,FALSE)</f>
        <v>23.5</v>
      </c>
    </row>
    <row r="1903" spans="1:58" x14ac:dyDescent="0.3">
      <c r="A1903" t="s">
        <v>9</v>
      </c>
      <c r="B1903" t="s">
        <v>751</v>
      </c>
      <c r="C1903">
        <v>300</v>
      </c>
      <c r="D1903" t="s">
        <v>622</v>
      </c>
      <c r="E1903">
        <v>916</v>
      </c>
      <c r="F1903">
        <v>0.32751091700000001</v>
      </c>
      <c r="G1903">
        <v>48171</v>
      </c>
      <c r="H1903">
        <f>VLOOKUP($G1903,county_facts!$A:$BB,4,FALSE)</f>
        <v>25520</v>
      </c>
      <c r="I1903">
        <f>VLOOKUP($G1903,county_facts!$A:$BB,5,FALSE)</f>
        <v>24837</v>
      </c>
      <c r="J1903">
        <f>VLOOKUP($G1903,county_facts!$A:$BB,6,FALSE)</f>
        <v>2.7</v>
      </c>
      <c r="K1903">
        <f>VLOOKUP($G1903,county_facts!$A:$BB,7,FALSE)</f>
        <v>24837</v>
      </c>
      <c r="L1903">
        <f>VLOOKUP($G1903,county_facts!$A:$BB,8,FALSE)</f>
        <v>5</v>
      </c>
      <c r="M1903">
        <f>VLOOKUP($G1903,county_facts!$A:$BB,9,FALSE)</f>
        <v>19.399999999999999</v>
      </c>
      <c r="N1903">
        <f>VLOOKUP($G1903,county_facts!$A:$BB,10,FALSE)</f>
        <v>28.5</v>
      </c>
      <c r="O1903">
        <f>VLOOKUP($G1903,county_facts!$A:$BB,11,FALSE)</f>
        <v>51.5</v>
      </c>
      <c r="P1903">
        <f>VLOOKUP($G1903,county_facts!$A:$BB,12,FALSE)</f>
        <v>96.7</v>
      </c>
      <c r="Q1903">
        <f>VLOOKUP($G1903,county_facts!$A:$BB,13,FALSE)</f>
        <v>0.6</v>
      </c>
      <c r="R1903">
        <f>VLOOKUP($G1903,county_facts!$A:$BB,14,FALSE)</f>
        <v>1.2</v>
      </c>
      <c r="S1903">
        <f>VLOOKUP($G1903,county_facts!$A:$BB,15,FALSE)</f>
        <v>0.4</v>
      </c>
      <c r="T1903">
        <f>VLOOKUP($G1903,county_facts!$A:$BB,16,FALSE)</f>
        <v>0.1</v>
      </c>
      <c r="U1903">
        <f>VLOOKUP($G1903,county_facts!$A:$BB,17,FALSE)</f>
        <v>0.9</v>
      </c>
      <c r="V1903">
        <f>VLOOKUP($G1903,county_facts!$A:$BB,18,FALSE)</f>
        <v>21.6</v>
      </c>
      <c r="W1903">
        <f>VLOOKUP($G1903,county_facts!$A:$BB,19,FALSE)</f>
        <v>76.5</v>
      </c>
      <c r="X1903">
        <f>VLOOKUP($G1903,county_facts!$A:$BB,20,FALSE)</f>
        <v>86.4</v>
      </c>
      <c r="Y1903">
        <f>VLOOKUP($G1903,county_facts!$A:$BB,21,FALSE)</f>
        <v>7.8</v>
      </c>
      <c r="Z1903">
        <f>VLOOKUP($G1903,county_facts!$A:$BB,22,FALSE)</f>
        <v>21.5</v>
      </c>
      <c r="AA1903">
        <f>VLOOKUP($G1903,county_facts!$A:$BB,23,FALSE)</f>
        <v>86.5</v>
      </c>
      <c r="AB1903">
        <f>VLOOKUP($G1903,county_facts!$A:$BB,24,FALSE)</f>
        <v>29.2</v>
      </c>
      <c r="AC1903">
        <f>VLOOKUP($G1903,county_facts!$A:$BB,25,FALSE)</f>
        <v>2666</v>
      </c>
      <c r="AD1903">
        <f>VLOOKUP($G1903,county_facts!$A:$BB,26,FALSE)</f>
        <v>19.2</v>
      </c>
      <c r="AE1903">
        <f>VLOOKUP($G1903,county_facts!$A:$BB,27,FALSE)</f>
        <v>12911</v>
      </c>
      <c r="AF1903">
        <f>VLOOKUP($G1903,county_facts!$A:$BB,28,FALSE)</f>
        <v>74.7</v>
      </c>
      <c r="AG1903">
        <f>VLOOKUP($G1903,county_facts!$A:$BB,29,FALSE)</f>
        <v>8.4</v>
      </c>
      <c r="AH1903">
        <f>VLOOKUP($G1903,county_facts!$A:$BB,30,FALSE)</f>
        <v>216600</v>
      </c>
      <c r="AI1903">
        <f>VLOOKUP($G1903,county_facts!$A:$BB,31,FALSE)</f>
        <v>10655</v>
      </c>
      <c r="AJ1903">
        <f>VLOOKUP($G1903,county_facts!$A:$BB,32,FALSE)</f>
        <v>2.2999999999999998</v>
      </c>
      <c r="AK1903">
        <f>VLOOKUP($G1903,county_facts!$A:$BB,33,FALSE)</f>
        <v>30117</v>
      </c>
      <c r="AL1903">
        <f>VLOOKUP($G1903,county_facts!$A:$BB,34,FALSE)</f>
        <v>53668</v>
      </c>
      <c r="AM1903">
        <f>VLOOKUP($G1903,county_facts!$A:$BB,35,FALSE)</f>
        <v>12</v>
      </c>
      <c r="AN1903">
        <f>VLOOKUP($G1903,county_facts!$A:$BB,36,FALSE)</f>
        <v>915</v>
      </c>
      <c r="AO1903">
        <f>VLOOKUP($G1903,county_facts!$A:$BB,37,FALSE)</f>
        <v>8418</v>
      </c>
      <c r="AP1903">
        <f>VLOOKUP($G1903,county_facts!$A:$BB,38,FALSE)</f>
        <v>4.5</v>
      </c>
      <c r="AQ1903">
        <f>VLOOKUP($G1903,county_facts!$A:$BB,39,FALSE)</f>
        <v>3320</v>
      </c>
      <c r="AR1903">
        <f>VLOOKUP($G1903,county_facts!$A:$BB,40,FALSE)</f>
        <v>4379</v>
      </c>
      <c r="AS1903">
        <f>VLOOKUP($G1903,county_facts!$A:$BB,41,FALSE)</f>
        <v>0</v>
      </c>
      <c r="AT1903">
        <f>VLOOKUP($G1903,county_facts!$A:$BB,42,FALSE)</f>
        <v>0</v>
      </c>
      <c r="AU1903">
        <f>VLOOKUP($G1903,county_facts!$A:$BB,43,FALSE)</f>
        <v>0</v>
      </c>
      <c r="AV1903">
        <f>VLOOKUP($G1903,county_facts!$A:$BB,44,FALSE)</f>
        <v>0</v>
      </c>
      <c r="AW1903">
        <f>VLOOKUP($G1903,county_facts!$A:$BB,45,FALSE)</f>
        <v>0</v>
      </c>
      <c r="AX1903">
        <f>VLOOKUP($G1903,county_facts!$A:$BB,46,FALSE)</f>
        <v>28.7</v>
      </c>
      <c r="AY1903">
        <f>VLOOKUP($G1903,county_facts!$A:$BB,47,FALSE)</f>
        <v>88259</v>
      </c>
      <c r="AZ1903">
        <f>VLOOKUP($G1903,county_facts!$A:$BB,48,FALSE)</f>
        <v>100425</v>
      </c>
      <c r="BA1903">
        <f>VLOOKUP($G1903,county_facts!$A:$BB,49,FALSE)</f>
        <v>311100</v>
      </c>
      <c r="BB1903">
        <f>VLOOKUP($G1903,county_facts!$A:$BB,50,FALSE)</f>
        <v>13247</v>
      </c>
      <c r="BC1903">
        <f>VLOOKUP($G1903,county_facts!$A:$BB,51,FALSE)</f>
        <v>52219</v>
      </c>
      <c r="BD1903">
        <f>VLOOKUP($G1903,county_facts!$A:$BB,52,FALSE)</f>
        <v>39</v>
      </c>
      <c r="BE1903">
        <f>VLOOKUP($G1903,county_facts!$A:$BB,53,FALSE)</f>
        <v>1058.21</v>
      </c>
      <c r="BF1903">
        <f>VLOOKUP($G1903,county_facts!$A:$BB,54,FALSE)</f>
        <v>23.5</v>
      </c>
    </row>
    <row r="1904" spans="1:58" x14ac:dyDescent="0.3">
      <c r="A1904" t="s">
        <v>6</v>
      </c>
      <c r="B1904" t="s">
        <v>752</v>
      </c>
      <c r="C1904">
        <v>40</v>
      </c>
      <c r="D1904" t="s">
        <v>622</v>
      </c>
      <c r="E1904">
        <v>61</v>
      </c>
      <c r="F1904">
        <v>0.65573770499999995</v>
      </c>
      <c r="G1904">
        <v>48169</v>
      </c>
      <c r="H1904">
        <f>VLOOKUP($G1904,county_facts!$A:$BB,4,FALSE)</f>
        <v>6435</v>
      </c>
      <c r="I1904">
        <f>VLOOKUP($G1904,county_facts!$A:$BB,5,FALSE)</f>
        <v>6461</v>
      </c>
      <c r="J1904">
        <f>VLOOKUP($G1904,county_facts!$A:$BB,6,FALSE)</f>
        <v>-0.4</v>
      </c>
      <c r="K1904">
        <f>VLOOKUP($G1904,county_facts!$A:$BB,7,FALSE)</f>
        <v>6461</v>
      </c>
      <c r="L1904">
        <f>VLOOKUP($G1904,county_facts!$A:$BB,8,FALSE)</f>
        <v>4.5999999999999996</v>
      </c>
      <c r="M1904">
        <f>VLOOKUP($G1904,county_facts!$A:$BB,9,FALSE)</f>
        <v>18.399999999999999</v>
      </c>
      <c r="N1904">
        <f>VLOOKUP($G1904,county_facts!$A:$BB,10,FALSE)</f>
        <v>11.4</v>
      </c>
      <c r="O1904">
        <f>VLOOKUP($G1904,county_facts!$A:$BB,11,FALSE)</f>
        <v>35.4</v>
      </c>
      <c r="P1904">
        <f>VLOOKUP($G1904,county_facts!$A:$BB,12,FALSE)</f>
        <v>90.2</v>
      </c>
      <c r="Q1904">
        <f>VLOOKUP($G1904,county_facts!$A:$BB,13,FALSE)</f>
        <v>7.4</v>
      </c>
      <c r="R1904">
        <f>VLOOKUP($G1904,county_facts!$A:$BB,14,FALSE)</f>
        <v>0.8</v>
      </c>
      <c r="S1904">
        <f>VLOOKUP($G1904,county_facts!$A:$BB,15,FALSE)</f>
        <v>0.7</v>
      </c>
      <c r="T1904">
        <f>VLOOKUP($G1904,county_facts!$A:$BB,16,FALSE)</f>
        <v>0.1</v>
      </c>
      <c r="U1904">
        <f>VLOOKUP($G1904,county_facts!$A:$BB,17,FALSE)</f>
        <v>0.9</v>
      </c>
      <c r="V1904">
        <f>VLOOKUP($G1904,county_facts!$A:$BB,18,FALSE)</f>
        <v>50</v>
      </c>
      <c r="W1904">
        <f>VLOOKUP($G1904,county_facts!$A:$BB,19,FALSE)</f>
        <v>42.3</v>
      </c>
      <c r="X1904">
        <f>VLOOKUP($G1904,county_facts!$A:$BB,20,FALSE)</f>
        <v>73.5</v>
      </c>
      <c r="Y1904">
        <f>VLOOKUP($G1904,county_facts!$A:$BB,21,FALSE)</f>
        <v>39.5</v>
      </c>
      <c r="Z1904">
        <f>VLOOKUP($G1904,county_facts!$A:$BB,22,FALSE)</f>
        <v>51.5</v>
      </c>
      <c r="AA1904">
        <f>VLOOKUP($G1904,county_facts!$A:$BB,23,FALSE)</f>
        <v>62.3</v>
      </c>
      <c r="AB1904">
        <f>VLOOKUP($G1904,county_facts!$A:$BB,24,FALSE)</f>
        <v>9.5</v>
      </c>
      <c r="AC1904">
        <f>VLOOKUP($G1904,county_facts!$A:$BB,25,FALSE)</f>
        <v>268</v>
      </c>
      <c r="AD1904">
        <f>VLOOKUP($G1904,county_facts!$A:$BB,26,FALSE)</f>
        <v>15</v>
      </c>
      <c r="AE1904">
        <f>VLOOKUP($G1904,county_facts!$A:$BB,27,FALSE)</f>
        <v>2223</v>
      </c>
      <c r="AF1904">
        <f>VLOOKUP($G1904,county_facts!$A:$BB,28,FALSE)</f>
        <v>75.900000000000006</v>
      </c>
      <c r="AG1904">
        <f>VLOOKUP($G1904,county_facts!$A:$BB,29,FALSE)</f>
        <v>7.1</v>
      </c>
      <c r="AH1904">
        <f>VLOOKUP($G1904,county_facts!$A:$BB,30,FALSE)</f>
        <v>72000</v>
      </c>
      <c r="AI1904">
        <f>VLOOKUP($G1904,county_facts!$A:$BB,31,FALSE)</f>
        <v>1588</v>
      </c>
      <c r="AJ1904">
        <f>VLOOKUP($G1904,county_facts!$A:$BB,32,FALSE)</f>
        <v>2.54</v>
      </c>
      <c r="AK1904">
        <f>VLOOKUP($G1904,county_facts!$A:$BB,33,FALSE)</f>
        <v>16175</v>
      </c>
      <c r="AL1904">
        <f>VLOOKUP($G1904,county_facts!$A:$BB,34,FALSE)</f>
        <v>47540</v>
      </c>
      <c r="AM1904">
        <f>VLOOKUP($G1904,county_facts!$A:$BB,35,FALSE)</f>
        <v>15.5</v>
      </c>
      <c r="AN1904">
        <f>VLOOKUP($G1904,county_facts!$A:$BB,36,FALSE)</f>
        <v>124</v>
      </c>
      <c r="AO1904">
        <f>VLOOKUP($G1904,county_facts!$A:$BB,37,FALSE)</f>
        <v>1372</v>
      </c>
      <c r="AP1904">
        <f>VLOOKUP($G1904,county_facts!$A:$BB,38,FALSE)</f>
        <v>6.1</v>
      </c>
      <c r="AQ1904">
        <f>VLOOKUP($G1904,county_facts!$A:$BB,39,FALSE)</f>
        <v>342</v>
      </c>
      <c r="AR1904">
        <f>VLOOKUP($G1904,county_facts!$A:$BB,40,FALSE)</f>
        <v>0</v>
      </c>
      <c r="AS1904">
        <f>VLOOKUP($G1904,county_facts!$A:$BB,41,FALSE)</f>
        <v>0</v>
      </c>
      <c r="AT1904">
        <f>VLOOKUP($G1904,county_facts!$A:$BB,42,FALSE)</f>
        <v>0</v>
      </c>
      <c r="AU1904">
        <f>VLOOKUP($G1904,county_facts!$A:$BB,43,FALSE)</f>
        <v>0</v>
      </c>
      <c r="AV1904">
        <f>VLOOKUP($G1904,county_facts!$A:$BB,44,FALSE)</f>
        <v>0</v>
      </c>
      <c r="AW1904">
        <f>VLOOKUP($G1904,county_facts!$A:$BB,45,FALSE)</f>
        <v>0</v>
      </c>
      <c r="AX1904">
        <f>VLOOKUP($G1904,county_facts!$A:$BB,46,FALSE)</f>
        <v>0</v>
      </c>
      <c r="AY1904">
        <f>VLOOKUP($G1904,county_facts!$A:$BB,47,FALSE)</f>
        <v>0</v>
      </c>
      <c r="AZ1904">
        <f>VLOOKUP($G1904,county_facts!$A:$BB,48,FALSE)</f>
        <v>9988</v>
      </c>
      <c r="BA1904">
        <f>VLOOKUP($G1904,county_facts!$A:$BB,49,FALSE)</f>
        <v>34963</v>
      </c>
      <c r="BB1904">
        <f>VLOOKUP($G1904,county_facts!$A:$BB,50,FALSE)</f>
        <v>7370</v>
      </c>
      <c r="BC1904">
        <f>VLOOKUP($G1904,county_facts!$A:$BB,51,FALSE)</f>
        <v>6171</v>
      </c>
      <c r="BD1904">
        <f>VLOOKUP($G1904,county_facts!$A:$BB,52,FALSE)</f>
        <v>0</v>
      </c>
      <c r="BE1904">
        <f>VLOOKUP($G1904,county_facts!$A:$BB,53,FALSE)</f>
        <v>893.41</v>
      </c>
      <c r="BF1904">
        <f>VLOOKUP($G1904,county_facts!$A:$BB,54,FALSE)</f>
        <v>7.2</v>
      </c>
    </row>
    <row r="1905" spans="1:58" x14ac:dyDescent="0.3">
      <c r="A1905" t="s">
        <v>9</v>
      </c>
      <c r="B1905" t="s">
        <v>752</v>
      </c>
      <c r="C1905">
        <v>21</v>
      </c>
      <c r="D1905" t="s">
        <v>622</v>
      </c>
      <c r="E1905">
        <v>61</v>
      </c>
      <c r="F1905">
        <v>0.344262295</v>
      </c>
      <c r="G1905">
        <v>48169</v>
      </c>
      <c r="H1905">
        <f>VLOOKUP($G1905,county_facts!$A:$BB,4,FALSE)</f>
        <v>6435</v>
      </c>
      <c r="I1905">
        <f>VLOOKUP($G1905,county_facts!$A:$BB,5,FALSE)</f>
        <v>6461</v>
      </c>
      <c r="J1905">
        <f>VLOOKUP($G1905,county_facts!$A:$BB,6,FALSE)</f>
        <v>-0.4</v>
      </c>
      <c r="K1905">
        <f>VLOOKUP($G1905,county_facts!$A:$BB,7,FALSE)</f>
        <v>6461</v>
      </c>
      <c r="L1905">
        <f>VLOOKUP($G1905,county_facts!$A:$BB,8,FALSE)</f>
        <v>4.5999999999999996</v>
      </c>
      <c r="M1905">
        <f>VLOOKUP($G1905,county_facts!$A:$BB,9,FALSE)</f>
        <v>18.399999999999999</v>
      </c>
      <c r="N1905">
        <f>VLOOKUP($G1905,county_facts!$A:$BB,10,FALSE)</f>
        <v>11.4</v>
      </c>
      <c r="O1905">
        <f>VLOOKUP($G1905,county_facts!$A:$BB,11,FALSE)</f>
        <v>35.4</v>
      </c>
      <c r="P1905">
        <f>VLOOKUP($G1905,county_facts!$A:$BB,12,FALSE)</f>
        <v>90.2</v>
      </c>
      <c r="Q1905">
        <f>VLOOKUP($G1905,county_facts!$A:$BB,13,FALSE)</f>
        <v>7.4</v>
      </c>
      <c r="R1905">
        <f>VLOOKUP($G1905,county_facts!$A:$BB,14,FALSE)</f>
        <v>0.8</v>
      </c>
      <c r="S1905">
        <f>VLOOKUP($G1905,county_facts!$A:$BB,15,FALSE)</f>
        <v>0.7</v>
      </c>
      <c r="T1905">
        <f>VLOOKUP($G1905,county_facts!$A:$BB,16,FALSE)</f>
        <v>0.1</v>
      </c>
      <c r="U1905">
        <f>VLOOKUP($G1905,county_facts!$A:$BB,17,FALSE)</f>
        <v>0.9</v>
      </c>
      <c r="V1905">
        <f>VLOOKUP($G1905,county_facts!$A:$BB,18,FALSE)</f>
        <v>50</v>
      </c>
      <c r="W1905">
        <f>VLOOKUP($G1905,county_facts!$A:$BB,19,FALSE)</f>
        <v>42.3</v>
      </c>
      <c r="X1905">
        <f>VLOOKUP($G1905,county_facts!$A:$BB,20,FALSE)</f>
        <v>73.5</v>
      </c>
      <c r="Y1905">
        <f>VLOOKUP($G1905,county_facts!$A:$BB,21,FALSE)</f>
        <v>39.5</v>
      </c>
      <c r="Z1905">
        <f>VLOOKUP($G1905,county_facts!$A:$BB,22,FALSE)</f>
        <v>51.5</v>
      </c>
      <c r="AA1905">
        <f>VLOOKUP($G1905,county_facts!$A:$BB,23,FALSE)</f>
        <v>62.3</v>
      </c>
      <c r="AB1905">
        <f>VLOOKUP($G1905,county_facts!$A:$BB,24,FALSE)</f>
        <v>9.5</v>
      </c>
      <c r="AC1905">
        <f>VLOOKUP($G1905,county_facts!$A:$BB,25,FALSE)</f>
        <v>268</v>
      </c>
      <c r="AD1905">
        <f>VLOOKUP($G1905,county_facts!$A:$BB,26,FALSE)</f>
        <v>15</v>
      </c>
      <c r="AE1905">
        <f>VLOOKUP($G1905,county_facts!$A:$BB,27,FALSE)</f>
        <v>2223</v>
      </c>
      <c r="AF1905">
        <f>VLOOKUP($G1905,county_facts!$A:$BB,28,FALSE)</f>
        <v>75.900000000000006</v>
      </c>
      <c r="AG1905">
        <f>VLOOKUP($G1905,county_facts!$A:$BB,29,FALSE)</f>
        <v>7.1</v>
      </c>
      <c r="AH1905">
        <f>VLOOKUP($G1905,county_facts!$A:$BB,30,FALSE)</f>
        <v>72000</v>
      </c>
      <c r="AI1905">
        <f>VLOOKUP($G1905,county_facts!$A:$BB,31,FALSE)</f>
        <v>1588</v>
      </c>
      <c r="AJ1905">
        <f>VLOOKUP($G1905,county_facts!$A:$BB,32,FALSE)</f>
        <v>2.54</v>
      </c>
      <c r="AK1905">
        <f>VLOOKUP($G1905,county_facts!$A:$BB,33,FALSE)</f>
        <v>16175</v>
      </c>
      <c r="AL1905">
        <f>VLOOKUP($G1905,county_facts!$A:$BB,34,FALSE)</f>
        <v>47540</v>
      </c>
      <c r="AM1905">
        <f>VLOOKUP($G1905,county_facts!$A:$BB,35,FALSE)</f>
        <v>15.5</v>
      </c>
      <c r="AN1905">
        <f>VLOOKUP($G1905,county_facts!$A:$BB,36,FALSE)</f>
        <v>124</v>
      </c>
      <c r="AO1905">
        <f>VLOOKUP($G1905,county_facts!$A:$BB,37,FALSE)</f>
        <v>1372</v>
      </c>
      <c r="AP1905">
        <f>VLOOKUP($G1905,county_facts!$A:$BB,38,FALSE)</f>
        <v>6.1</v>
      </c>
      <c r="AQ1905">
        <f>VLOOKUP($G1905,county_facts!$A:$BB,39,FALSE)</f>
        <v>342</v>
      </c>
      <c r="AR1905">
        <f>VLOOKUP($G1905,county_facts!$A:$BB,40,FALSE)</f>
        <v>0</v>
      </c>
      <c r="AS1905">
        <f>VLOOKUP($G1905,county_facts!$A:$BB,41,FALSE)</f>
        <v>0</v>
      </c>
      <c r="AT1905">
        <f>VLOOKUP($G1905,county_facts!$A:$BB,42,FALSE)</f>
        <v>0</v>
      </c>
      <c r="AU1905">
        <f>VLOOKUP($G1905,county_facts!$A:$BB,43,FALSE)</f>
        <v>0</v>
      </c>
      <c r="AV1905">
        <f>VLOOKUP($G1905,county_facts!$A:$BB,44,FALSE)</f>
        <v>0</v>
      </c>
      <c r="AW1905">
        <f>VLOOKUP($G1905,county_facts!$A:$BB,45,FALSE)</f>
        <v>0</v>
      </c>
      <c r="AX1905">
        <f>VLOOKUP($G1905,county_facts!$A:$BB,46,FALSE)</f>
        <v>0</v>
      </c>
      <c r="AY1905">
        <f>VLOOKUP($G1905,county_facts!$A:$BB,47,FALSE)</f>
        <v>0</v>
      </c>
      <c r="AZ1905">
        <f>VLOOKUP($G1905,county_facts!$A:$BB,48,FALSE)</f>
        <v>9988</v>
      </c>
      <c r="BA1905">
        <f>VLOOKUP($G1905,county_facts!$A:$BB,49,FALSE)</f>
        <v>34963</v>
      </c>
      <c r="BB1905">
        <f>VLOOKUP($G1905,county_facts!$A:$BB,50,FALSE)</f>
        <v>7370</v>
      </c>
      <c r="BC1905">
        <f>VLOOKUP($G1905,county_facts!$A:$BB,51,FALSE)</f>
        <v>6171</v>
      </c>
      <c r="BD1905">
        <f>VLOOKUP($G1905,county_facts!$A:$BB,52,FALSE)</f>
        <v>0</v>
      </c>
      <c r="BE1905">
        <f>VLOOKUP($G1905,county_facts!$A:$BB,53,FALSE)</f>
        <v>893.41</v>
      </c>
      <c r="BF1905">
        <f>VLOOKUP($G1905,county_facts!$A:$BB,54,FALSE)</f>
        <v>7.2</v>
      </c>
    </row>
    <row r="1906" spans="1:58" x14ac:dyDescent="0.3">
      <c r="A1906" t="s">
        <v>6</v>
      </c>
      <c r="B1906" t="s">
        <v>753</v>
      </c>
      <c r="C1906">
        <v>9120</v>
      </c>
      <c r="D1906" t="s">
        <v>622</v>
      </c>
      <c r="E1906">
        <v>14538</v>
      </c>
      <c r="F1906">
        <v>0.62732150200000003</v>
      </c>
      <c r="G1906">
        <v>48167</v>
      </c>
      <c r="H1906">
        <f>VLOOKUP($G1906,county_facts!$A:$BB,4,FALSE)</f>
        <v>314198</v>
      </c>
      <c r="I1906">
        <f>VLOOKUP($G1906,county_facts!$A:$BB,5,FALSE)</f>
        <v>291304</v>
      </c>
      <c r="J1906">
        <f>VLOOKUP($G1906,county_facts!$A:$BB,6,FALSE)</f>
        <v>7.9</v>
      </c>
      <c r="K1906">
        <f>VLOOKUP($G1906,county_facts!$A:$BB,7,FALSE)</f>
        <v>291309</v>
      </c>
      <c r="L1906">
        <f>VLOOKUP($G1906,county_facts!$A:$BB,8,FALSE)</f>
        <v>6.4</v>
      </c>
      <c r="M1906">
        <f>VLOOKUP($G1906,county_facts!$A:$BB,9,FALSE)</f>
        <v>24.7</v>
      </c>
      <c r="N1906">
        <f>VLOOKUP($G1906,county_facts!$A:$BB,10,FALSE)</f>
        <v>12.8</v>
      </c>
      <c r="O1906">
        <f>VLOOKUP($G1906,county_facts!$A:$BB,11,FALSE)</f>
        <v>50.6</v>
      </c>
      <c r="P1906">
        <f>VLOOKUP($G1906,county_facts!$A:$BB,12,FALSE)</f>
        <v>80.099999999999994</v>
      </c>
      <c r="Q1906">
        <f>VLOOKUP($G1906,county_facts!$A:$BB,13,FALSE)</f>
        <v>13.6</v>
      </c>
      <c r="R1906">
        <f>VLOOKUP($G1906,county_facts!$A:$BB,14,FALSE)</f>
        <v>0.8</v>
      </c>
      <c r="S1906">
        <f>VLOOKUP($G1906,county_facts!$A:$BB,15,FALSE)</f>
        <v>3.4</v>
      </c>
      <c r="T1906">
        <f>VLOOKUP($G1906,county_facts!$A:$BB,16,FALSE)</f>
        <v>0.1</v>
      </c>
      <c r="U1906">
        <f>VLOOKUP($G1906,county_facts!$A:$BB,17,FALSE)</f>
        <v>1.9</v>
      </c>
      <c r="V1906">
        <f>VLOOKUP($G1906,county_facts!$A:$BB,18,FALSE)</f>
        <v>23.7</v>
      </c>
      <c r="W1906">
        <f>VLOOKUP($G1906,county_facts!$A:$BB,19,FALSE)</f>
        <v>58.1</v>
      </c>
      <c r="X1906">
        <f>VLOOKUP($G1906,county_facts!$A:$BB,20,FALSE)</f>
        <v>82.5</v>
      </c>
      <c r="Y1906">
        <f>VLOOKUP($G1906,county_facts!$A:$BB,21,FALSE)</f>
        <v>9.6999999999999993</v>
      </c>
      <c r="Z1906">
        <f>VLOOKUP($G1906,county_facts!$A:$BB,22,FALSE)</f>
        <v>19.3</v>
      </c>
      <c r="AA1906">
        <f>VLOOKUP($G1906,county_facts!$A:$BB,23,FALSE)</f>
        <v>87.1</v>
      </c>
      <c r="AB1906">
        <f>VLOOKUP($G1906,county_facts!$A:$BB,24,FALSE)</f>
        <v>28.5</v>
      </c>
      <c r="AC1906">
        <f>VLOOKUP($G1906,county_facts!$A:$BB,25,FALSE)</f>
        <v>21663</v>
      </c>
      <c r="AD1906">
        <f>VLOOKUP($G1906,county_facts!$A:$BB,26,FALSE)</f>
        <v>26.7</v>
      </c>
      <c r="AE1906">
        <f>VLOOKUP($G1906,county_facts!$A:$BB,27,FALSE)</f>
        <v>139612</v>
      </c>
      <c r="AF1906">
        <f>VLOOKUP($G1906,county_facts!$A:$BB,28,FALSE)</f>
        <v>68.7</v>
      </c>
      <c r="AG1906">
        <f>VLOOKUP($G1906,county_facts!$A:$BB,29,FALSE)</f>
        <v>21.5</v>
      </c>
      <c r="AH1906">
        <f>VLOOKUP($G1906,county_facts!$A:$BB,30,FALSE)</f>
        <v>148600</v>
      </c>
      <c r="AI1906">
        <f>VLOOKUP($G1906,county_facts!$A:$BB,31,FALSE)</f>
        <v>110032</v>
      </c>
      <c r="AJ1906">
        <f>VLOOKUP($G1906,county_facts!$A:$BB,32,FALSE)</f>
        <v>2.65</v>
      </c>
      <c r="AK1906">
        <f>VLOOKUP($G1906,county_facts!$A:$BB,33,FALSE)</f>
        <v>30926</v>
      </c>
      <c r="AL1906">
        <f>VLOOKUP($G1906,county_facts!$A:$BB,34,FALSE)</f>
        <v>61877</v>
      </c>
      <c r="AM1906">
        <f>VLOOKUP($G1906,county_facts!$A:$BB,35,FALSE)</f>
        <v>13.3</v>
      </c>
      <c r="AN1906">
        <f>VLOOKUP($G1906,county_facts!$A:$BB,36,FALSE)</f>
        <v>5378</v>
      </c>
      <c r="AO1906">
        <f>VLOOKUP($G1906,county_facts!$A:$BB,37,FALSE)</f>
        <v>81745</v>
      </c>
      <c r="AP1906">
        <f>VLOOKUP($G1906,county_facts!$A:$BB,38,FALSE)</f>
        <v>3</v>
      </c>
      <c r="AQ1906">
        <f>VLOOKUP($G1906,county_facts!$A:$BB,39,FALSE)</f>
        <v>21630</v>
      </c>
      <c r="AR1906">
        <f>VLOOKUP($G1906,county_facts!$A:$BB,40,FALSE)</f>
        <v>22869</v>
      </c>
      <c r="AS1906">
        <f>VLOOKUP($G1906,county_facts!$A:$BB,41,FALSE)</f>
        <v>7.6</v>
      </c>
      <c r="AT1906">
        <f>VLOOKUP($G1906,county_facts!$A:$BB,42,FALSE)</f>
        <v>0</v>
      </c>
      <c r="AU1906">
        <f>VLOOKUP($G1906,county_facts!$A:$BB,43,FALSE)</f>
        <v>5.9</v>
      </c>
      <c r="AV1906">
        <f>VLOOKUP($G1906,county_facts!$A:$BB,44,FALSE)</f>
        <v>0</v>
      </c>
      <c r="AW1906">
        <f>VLOOKUP($G1906,county_facts!$A:$BB,45,FALSE)</f>
        <v>10.3</v>
      </c>
      <c r="AX1906">
        <f>VLOOKUP($G1906,county_facts!$A:$BB,46,FALSE)</f>
        <v>30</v>
      </c>
      <c r="AY1906">
        <f>VLOOKUP($G1906,county_facts!$A:$BB,47,FALSE)</f>
        <v>23480817</v>
      </c>
      <c r="AZ1906">
        <f>VLOOKUP($G1906,county_facts!$A:$BB,48,FALSE)</f>
        <v>1761558</v>
      </c>
      <c r="BA1906">
        <f>VLOOKUP($G1906,county_facts!$A:$BB,49,FALSE)</f>
        <v>2750294</v>
      </c>
      <c r="BB1906">
        <f>VLOOKUP($G1906,county_facts!$A:$BB,50,FALSE)</f>
        <v>9700</v>
      </c>
      <c r="BC1906">
        <f>VLOOKUP($G1906,county_facts!$A:$BB,51,FALSE)</f>
        <v>590991</v>
      </c>
      <c r="BD1906">
        <f>VLOOKUP($G1906,county_facts!$A:$BB,52,FALSE)</f>
        <v>3006</v>
      </c>
      <c r="BE1906">
        <f>VLOOKUP($G1906,county_facts!$A:$BB,53,FALSE)</f>
        <v>378.36</v>
      </c>
      <c r="BF1906">
        <f>VLOOKUP($G1906,county_facts!$A:$BB,54,FALSE)</f>
        <v>769.9</v>
      </c>
    </row>
    <row r="1907" spans="1:58" x14ac:dyDescent="0.3">
      <c r="A1907" t="s">
        <v>9</v>
      </c>
      <c r="B1907" t="s">
        <v>753</v>
      </c>
      <c r="C1907">
        <v>5418</v>
      </c>
      <c r="D1907" t="s">
        <v>622</v>
      </c>
      <c r="E1907">
        <v>14538</v>
      </c>
      <c r="F1907">
        <v>0.37267849800000002</v>
      </c>
      <c r="G1907">
        <v>48167</v>
      </c>
      <c r="H1907">
        <f>VLOOKUP($G1907,county_facts!$A:$BB,4,FALSE)</f>
        <v>314198</v>
      </c>
      <c r="I1907">
        <f>VLOOKUP($G1907,county_facts!$A:$BB,5,FALSE)</f>
        <v>291304</v>
      </c>
      <c r="J1907">
        <f>VLOOKUP($G1907,county_facts!$A:$BB,6,FALSE)</f>
        <v>7.9</v>
      </c>
      <c r="K1907">
        <f>VLOOKUP($G1907,county_facts!$A:$BB,7,FALSE)</f>
        <v>291309</v>
      </c>
      <c r="L1907">
        <f>VLOOKUP($G1907,county_facts!$A:$BB,8,FALSE)</f>
        <v>6.4</v>
      </c>
      <c r="M1907">
        <f>VLOOKUP($G1907,county_facts!$A:$BB,9,FALSE)</f>
        <v>24.7</v>
      </c>
      <c r="N1907">
        <f>VLOOKUP($G1907,county_facts!$A:$BB,10,FALSE)</f>
        <v>12.8</v>
      </c>
      <c r="O1907">
        <f>VLOOKUP($G1907,county_facts!$A:$BB,11,FALSE)</f>
        <v>50.6</v>
      </c>
      <c r="P1907">
        <f>VLOOKUP($G1907,county_facts!$A:$BB,12,FALSE)</f>
        <v>80.099999999999994</v>
      </c>
      <c r="Q1907">
        <f>VLOOKUP($G1907,county_facts!$A:$BB,13,FALSE)</f>
        <v>13.6</v>
      </c>
      <c r="R1907">
        <f>VLOOKUP($G1907,county_facts!$A:$BB,14,FALSE)</f>
        <v>0.8</v>
      </c>
      <c r="S1907">
        <f>VLOOKUP($G1907,county_facts!$A:$BB,15,FALSE)</f>
        <v>3.4</v>
      </c>
      <c r="T1907">
        <f>VLOOKUP($G1907,county_facts!$A:$BB,16,FALSE)</f>
        <v>0.1</v>
      </c>
      <c r="U1907">
        <f>VLOOKUP($G1907,county_facts!$A:$BB,17,FALSE)</f>
        <v>1.9</v>
      </c>
      <c r="V1907">
        <f>VLOOKUP($G1907,county_facts!$A:$BB,18,FALSE)</f>
        <v>23.7</v>
      </c>
      <c r="W1907">
        <f>VLOOKUP($G1907,county_facts!$A:$BB,19,FALSE)</f>
        <v>58.1</v>
      </c>
      <c r="X1907">
        <f>VLOOKUP($G1907,county_facts!$A:$BB,20,FALSE)</f>
        <v>82.5</v>
      </c>
      <c r="Y1907">
        <f>VLOOKUP($G1907,county_facts!$A:$BB,21,FALSE)</f>
        <v>9.6999999999999993</v>
      </c>
      <c r="Z1907">
        <f>VLOOKUP($G1907,county_facts!$A:$BB,22,FALSE)</f>
        <v>19.3</v>
      </c>
      <c r="AA1907">
        <f>VLOOKUP($G1907,county_facts!$A:$BB,23,FALSE)</f>
        <v>87.1</v>
      </c>
      <c r="AB1907">
        <f>VLOOKUP($G1907,county_facts!$A:$BB,24,FALSE)</f>
        <v>28.5</v>
      </c>
      <c r="AC1907">
        <f>VLOOKUP($G1907,county_facts!$A:$BB,25,FALSE)</f>
        <v>21663</v>
      </c>
      <c r="AD1907">
        <f>VLOOKUP($G1907,county_facts!$A:$BB,26,FALSE)</f>
        <v>26.7</v>
      </c>
      <c r="AE1907">
        <f>VLOOKUP($G1907,county_facts!$A:$BB,27,FALSE)</f>
        <v>139612</v>
      </c>
      <c r="AF1907">
        <f>VLOOKUP($G1907,county_facts!$A:$BB,28,FALSE)</f>
        <v>68.7</v>
      </c>
      <c r="AG1907">
        <f>VLOOKUP($G1907,county_facts!$A:$BB,29,FALSE)</f>
        <v>21.5</v>
      </c>
      <c r="AH1907">
        <f>VLOOKUP($G1907,county_facts!$A:$BB,30,FALSE)</f>
        <v>148600</v>
      </c>
      <c r="AI1907">
        <f>VLOOKUP($G1907,county_facts!$A:$BB,31,FALSE)</f>
        <v>110032</v>
      </c>
      <c r="AJ1907">
        <f>VLOOKUP($G1907,county_facts!$A:$BB,32,FALSE)</f>
        <v>2.65</v>
      </c>
      <c r="AK1907">
        <f>VLOOKUP($G1907,county_facts!$A:$BB,33,FALSE)</f>
        <v>30926</v>
      </c>
      <c r="AL1907">
        <f>VLOOKUP($G1907,county_facts!$A:$BB,34,FALSE)</f>
        <v>61877</v>
      </c>
      <c r="AM1907">
        <f>VLOOKUP($G1907,county_facts!$A:$BB,35,FALSE)</f>
        <v>13.3</v>
      </c>
      <c r="AN1907">
        <f>VLOOKUP($G1907,county_facts!$A:$BB,36,FALSE)</f>
        <v>5378</v>
      </c>
      <c r="AO1907">
        <f>VLOOKUP($G1907,county_facts!$A:$BB,37,FALSE)</f>
        <v>81745</v>
      </c>
      <c r="AP1907">
        <f>VLOOKUP($G1907,county_facts!$A:$BB,38,FALSE)</f>
        <v>3</v>
      </c>
      <c r="AQ1907">
        <f>VLOOKUP($G1907,county_facts!$A:$BB,39,FALSE)</f>
        <v>21630</v>
      </c>
      <c r="AR1907">
        <f>VLOOKUP($G1907,county_facts!$A:$BB,40,FALSE)</f>
        <v>22869</v>
      </c>
      <c r="AS1907">
        <f>VLOOKUP($G1907,county_facts!$A:$BB,41,FALSE)</f>
        <v>7.6</v>
      </c>
      <c r="AT1907">
        <f>VLOOKUP($G1907,county_facts!$A:$BB,42,FALSE)</f>
        <v>0</v>
      </c>
      <c r="AU1907">
        <f>VLOOKUP($G1907,county_facts!$A:$BB,43,FALSE)</f>
        <v>5.9</v>
      </c>
      <c r="AV1907">
        <f>VLOOKUP($G1907,county_facts!$A:$BB,44,FALSE)</f>
        <v>0</v>
      </c>
      <c r="AW1907">
        <f>VLOOKUP($G1907,county_facts!$A:$BB,45,FALSE)</f>
        <v>10.3</v>
      </c>
      <c r="AX1907">
        <f>VLOOKUP($G1907,county_facts!$A:$BB,46,FALSE)</f>
        <v>30</v>
      </c>
      <c r="AY1907">
        <f>VLOOKUP($G1907,county_facts!$A:$BB,47,FALSE)</f>
        <v>23480817</v>
      </c>
      <c r="AZ1907">
        <f>VLOOKUP($G1907,county_facts!$A:$BB,48,FALSE)</f>
        <v>1761558</v>
      </c>
      <c r="BA1907">
        <f>VLOOKUP($G1907,county_facts!$A:$BB,49,FALSE)</f>
        <v>2750294</v>
      </c>
      <c r="BB1907">
        <f>VLOOKUP($G1907,county_facts!$A:$BB,50,FALSE)</f>
        <v>9700</v>
      </c>
      <c r="BC1907">
        <f>VLOOKUP($G1907,county_facts!$A:$BB,51,FALSE)</f>
        <v>590991</v>
      </c>
      <c r="BD1907">
        <f>VLOOKUP($G1907,county_facts!$A:$BB,52,FALSE)</f>
        <v>3006</v>
      </c>
      <c r="BE1907">
        <f>VLOOKUP($G1907,county_facts!$A:$BB,53,FALSE)</f>
        <v>378.36</v>
      </c>
      <c r="BF1907">
        <f>VLOOKUP($G1907,county_facts!$A:$BB,54,FALSE)</f>
        <v>769.9</v>
      </c>
    </row>
    <row r="1908" spans="1:58" x14ac:dyDescent="0.3">
      <c r="A1908" t="s">
        <v>6</v>
      </c>
      <c r="B1908" t="s">
        <v>754</v>
      </c>
      <c r="C1908">
        <v>71</v>
      </c>
      <c r="D1908" t="s">
        <v>622</v>
      </c>
      <c r="E1908">
        <v>117</v>
      </c>
      <c r="F1908">
        <v>0.606837607</v>
      </c>
      <c r="G1908">
        <v>48165</v>
      </c>
      <c r="H1908">
        <f>VLOOKUP($G1908,county_facts!$A:$BB,4,FALSE)</f>
        <v>19425</v>
      </c>
      <c r="I1908">
        <f>VLOOKUP($G1908,county_facts!$A:$BB,5,FALSE)</f>
        <v>17526</v>
      </c>
      <c r="J1908">
        <f>VLOOKUP($G1908,county_facts!$A:$BB,6,FALSE)</f>
        <v>10.8</v>
      </c>
      <c r="K1908">
        <f>VLOOKUP($G1908,county_facts!$A:$BB,7,FALSE)</f>
        <v>17526</v>
      </c>
      <c r="L1908">
        <f>VLOOKUP($G1908,county_facts!$A:$BB,8,FALSE)</f>
        <v>9.9</v>
      </c>
      <c r="M1908">
        <f>VLOOKUP($G1908,county_facts!$A:$BB,9,FALSE)</f>
        <v>35.1</v>
      </c>
      <c r="N1908">
        <f>VLOOKUP($G1908,county_facts!$A:$BB,10,FALSE)</f>
        <v>9.3000000000000007</v>
      </c>
      <c r="O1908">
        <f>VLOOKUP($G1908,county_facts!$A:$BB,11,FALSE)</f>
        <v>49.4</v>
      </c>
      <c r="P1908">
        <f>VLOOKUP($G1908,county_facts!$A:$BB,12,FALSE)</f>
        <v>94.9</v>
      </c>
      <c r="Q1908">
        <f>VLOOKUP($G1908,county_facts!$A:$BB,13,FALSE)</f>
        <v>2.2000000000000002</v>
      </c>
      <c r="R1908">
        <f>VLOOKUP($G1908,county_facts!$A:$BB,14,FALSE)</f>
        <v>1.1000000000000001</v>
      </c>
      <c r="S1908">
        <f>VLOOKUP($G1908,county_facts!$A:$BB,15,FALSE)</f>
        <v>0.5</v>
      </c>
      <c r="T1908">
        <f>VLOOKUP($G1908,county_facts!$A:$BB,16,FALSE)</f>
        <v>0</v>
      </c>
      <c r="U1908">
        <f>VLOOKUP($G1908,county_facts!$A:$BB,17,FALSE)</f>
        <v>1.3</v>
      </c>
      <c r="V1908">
        <f>VLOOKUP($G1908,county_facts!$A:$BB,18,FALSE)</f>
        <v>39.5</v>
      </c>
      <c r="W1908">
        <f>VLOOKUP($G1908,county_facts!$A:$BB,19,FALSE)</f>
        <v>57.4</v>
      </c>
      <c r="X1908">
        <f>VLOOKUP($G1908,county_facts!$A:$BB,20,FALSE)</f>
        <v>85.2</v>
      </c>
      <c r="Y1908">
        <f>VLOOKUP($G1908,county_facts!$A:$BB,21,FALSE)</f>
        <v>19.2</v>
      </c>
      <c r="Z1908">
        <f>VLOOKUP($G1908,county_facts!$A:$BB,22,FALSE)</f>
        <v>49</v>
      </c>
      <c r="AA1908">
        <f>VLOOKUP($G1908,county_facts!$A:$BB,23,FALSE)</f>
        <v>59.3</v>
      </c>
      <c r="AB1908">
        <f>VLOOKUP($G1908,county_facts!$A:$BB,24,FALSE)</f>
        <v>11.9</v>
      </c>
      <c r="AC1908">
        <f>VLOOKUP($G1908,county_facts!$A:$BB,25,FALSE)</f>
        <v>472</v>
      </c>
      <c r="AD1908">
        <f>VLOOKUP($G1908,county_facts!$A:$BB,26,FALSE)</f>
        <v>16.7</v>
      </c>
      <c r="AE1908">
        <f>VLOOKUP($G1908,county_facts!$A:$BB,27,FALSE)</f>
        <v>6356</v>
      </c>
      <c r="AF1908">
        <f>VLOOKUP($G1908,county_facts!$A:$BB,28,FALSE)</f>
        <v>76.900000000000006</v>
      </c>
      <c r="AG1908">
        <f>VLOOKUP($G1908,county_facts!$A:$BB,29,FALSE)</f>
        <v>5.2</v>
      </c>
      <c r="AH1908">
        <f>VLOOKUP($G1908,county_facts!$A:$BB,30,FALSE)</f>
        <v>93000</v>
      </c>
      <c r="AI1908">
        <f>VLOOKUP($G1908,county_facts!$A:$BB,31,FALSE)</f>
        <v>5437</v>
      </c>
      <c r="AJ1908">
        <f>VLOOKUP($G1908,county_facts!$A:$BB,32,FALSE)</f>
        <v>3.29</v>
      </c>
      <c r="AK1908">
        <f>VLOOKUP($G1908,county_facts!$A:$BB,33,FALSE)</f>
        <v>21572</v>
      </c>
      <c r="AL1908">
        <f>VLOOKUP($G1908,county_facts!$A:$BB,34,FALSE)</f>
        <v>52910</v>
      </c>
      <c r="AM1908">
        <f>VLOOKUP($G1908,county_facts!$A:$BB,35,FALSE)</f>
        <v>16.8</v>
      </c>
      <c r="AN1908">
        <f>VLOOKUP($G1908,county_facts!$A:$BB,36,FALSE)</f>
        <v>391</v>
      </c>
      <c r="AO1908">
        <f>VLOOKUP($G1908,county_facts!$A:$BB,37,FALSE)</f>
        <v>3803</v>
      </c>
      <c r="AP1908">
        <f>VLOOKUP($G1908,county_facts!$A:$BB,38,FALSE)</f>
        <v>7.6</v>
      </c>
      <c r="AQ1908">
        <f>VLOOKUP($G1908,county_facts!$A:$BB,39,FALSE)</f>
        <v>1600</v>
      </c>
      <c r="AR1908">
        <f>VLOOKUP($G1908,county_facts!$A:$BB,40,FALSE)</f>
        <v>1564</v>
      </c>
      <c r="AS1908">
        <f>VLOOKUP($G1908,county_facts!$A:$BB,41,FALSE)</f>
        <v>0</v>
      </c>
      <c r="AT1908">
        <f>VLOOKUP($G1908,county_facts!$A:$BB,42,FALSE)</f>
        <v>0</v>
      </c>
      <c r="AU1908">
        <f>VLOOKUP($G1908,county_facts!$A:$BB,43,FALSE)</f>
        <v>0</v>
      </c>
      <c r="AV1908">
        <f>VLOOKUP($G1908,county_facts!$A:$BB,44,FALSE)</f>
        <v>0</v>
      </c>
      <c r="AW1908">
        <f>VLOOKUP($G1908,county_facts!$A:$BB,45,FALSE)</f>
        <v>0</v>
      </c>
      <c r="AX1908">
        <f>VLOOKUP($G1908,county_facts!$A:$BB,46,FALSE)</f>
        <v>18.3</v>
      </c>
      <c r="AY1908">
        <f>VLOOKUP($G1908,county_facts!$A:$BB,47,FALSE)</f>
        <v>0</v>
      </c>
      <c r="AZ1908">
        <f>VLOOKUP($G1908,county_facts!$A:$BB,48,FALSE)</f>
        <v>169294</v>
      </c>
      <c r="BA1908">
        <f>VLOOKUP($G1908,county_facts!$A:$BB,49,FALSE)</f>
        <v>82554</v>
      </c>
      <c r="BB1908">
        <f>VLOOKUP($G1908,county_facts!$A:$BB,50,FALSE)</f>
        <v>5575</v>
      </c>
      <c r="BC1908">
        <f>VLOOKUP($G1908,county_facts!$A:$BB,51,FALSE)</f>
        <v>9535</v>
      </c>
      <c r="BD1908">
        <f>VLOOKUP($G1908,county_facts!$A:$BB,52,FALSE)</f>
        <v>15</v>
      </c>
      <c r="BE1908">
        <f>VLOOKUP($G1908,county_facts!$A:$BB,53,FALSE)</f>
        <v>1502.38</v>
      </c>
      <c r="BF1908">
        <f>VLOOKUP($G1908,county_facts!$A:$BB,54,FALSE)</f>
        <v>11.7</v>
      </c>
    </row>
    <row r="1909" spans="1:58" x14ac:dyDescent="0.3">
      <c r="A1909" t="s">
        <v>9</v>
      </c>
      <c r="B1909" t="s">
        <v>754</v>
      </c>
      <c r="C1909">
        <v>46</v>
      </c>
      <c r="D1909" t="s">
        <v>622</v>
      </c>
      <c r="E1909">
        <v>117</v>
      </c>
      <c r="F1909">
        <v>0.393162393</v>
      </c>
      <c r="G1909">
        <v>48165</v>
      </c>
      <c r="H1909">
        <f>VLOOKUP($G1909,county_facts!$A:$BB,4,FALSE)</f>
        <v>19425</v>
      </c>
      <c r="I1909">
        <f>VLOOKUP($G1909,county_facts!$A:$BB,5,FALSE)</f>
        <v>17526</v>
      </c>
      <c r="J1909">
        <f>VLOOKUP($G1909,county_facts!$A:$BB,6,FALSE)</f>
        <v>10.8</v>
      </c>
      <c r="K1909">
        <f>VLOOKUP($G1909,county_facts!$A:$BB,7,FALSE)</f>
        <v>17526</v>
      </c>
      <c r="L1909">
        <f>VLOOKUP($G1909,county_facts!$A:$BB,8,FALSE)</f>
        <v>9.9</v>
      </c>
      <c r="M1909">
        <f>VLOOKUP($G1909,county_facts!$A:$BB,9,FALSE)</f>
        <v>35.1</v>
      </c>
      <c r="N1909">
        <f>VLOOKUP($G1909,county_facts!$A:$BB,10,FALSE)</f>
        <v>9.3000000000000007</v>
      </c>
      <c r="O1909">
        <f>VLOOKUP($G1909,county_facts!$A:$BB,11,FALSE)</f>
        <v>49.4</v>
      </c>
      <c r="P1909">
        <f>VLOOKUP($G1909,county_facts!$A:$BB,12,FALSE)</f>
        <v>94.9</v>
      </c>
      <c r="Q1909">
        <f>VLOOKUP($G1909,county_facts!$A:$BB,13,FALSE)</f>
        <v>2.2000000000000002</v>
      </c>
      <c r="R1909">
        <f>VLOOKUP($G1909,county_facts!$A:$BB,14,FALSE)</f>
        <v>1.1000000000000001</v>
      </c>
      <c r="S1909">
        <f>VLOOKUP($G1909,county_facts!$A:$BB,15,FALSE)</f>
        <v>0.5</v>
      </c>
      <c r="T1909">
        <f>VLOOKUP($G1909,county_facts!$A:$BB,16,FALSE)</f>
        <v>0</v>
      </c>
      <c r="U1909">
        <f>VLOOKUP($G1909,county_facts!$A:$BB,17,FALSE)</f>
        <v>1.3</v>
      </c>
      <c r="V1909">
        <f>VLOOKUP($G1909,county_facts!$A:$BB,18,FALSE)</f>
        <v>39.5</v>
      </c>
      <c r="W1909">
        <f>VLOOKUP($G1909,county_facts!$A:$BB,19,FALSE)</f>
        <v>57.4</v>
      </c>
      <c r="X1909">
        <f>VLOOKUP($G1909,county_facts!$A:$BB,20,FALSE)</f>
        <v>85.2</v>
      </c>
      <c r="Y1909">
        <f>VLOOKUP($G1909,county_facts!$A:$BB,21,FALSE)</f>
        <v>19.2</v>
      </c>
      <c r="Z1909">
        <f>VLOOKUP($G1909,county_facts!$A:$BB,22,FALSE)</f>
        <v>49</v>
      </c>
      <c r="AA1909">
        <f>VLOOKUP($G1909,county_facts!$A:$BB,23,FALSE)</f>
        <v>59.3</v>
      </c>
      <c r="AB1909">
        <f>VLOOKUP($G1909,county_facts!$A:$BB,24,FALSE)</f>
        <v>11.9</v>
      </c>
      <c r="AC1909">
        <f>VLOOKUP($G1909,county_facts!$A:$BB,25,FALSE)</f>
        <v>472</v>
      </c>
      <c r="AD1909">
        <f>VLOOKUP($G1909,county_facts!$A:$BB,26,FALSE)</f>
        <v>16.7</v>
      </c>
      <c r="AE1909">
        <f>VLOOKUP($G1909,county_facts!$A:$BB,27,FALSE)</f>
        <v>6356</v>
      </c>
      <c r="AF1909">
        <f>VLOOKUP($G1909,county_facts!$A:$BB,28,FALSE)</f>
        <v>76.900000000000006</v>
      </c>
      <c r="AG1909">
        <f>VLOOKUP($G1909,county_facts!$A:$BB,29,FALSE)</f>
        <v>5.2</v>
      </c>
      <c r="AH1909">
        <f>VLOOKUP($G1909,county_facts!$A:$BB,30,FALSE)</f>
        <v>93000</v>
      </c>
      <c r="AI1909">
        <f>VLOOKUP($G1909,county_facts!$A:$BB,31,FALSE)</f>
        <v>5437</v>
      </c>
      <c r="AJ1909">
        <f>VLOOKUP($G1909,county_facts!$A:$BB,32,FALSE)</f>
        <v>3.29</v>
      </c>
      <c r="AK1909">
        <f>VLOOKUP($G1909,county_facts!$A:$BB,33,FALSE)</f>
        <v>21572</v>
      </c>
      <c r="AL1909">
        <f>VLOOKUP($G1909,county_facts!$A:$BB,34,FALSE)</f>
        <v>52910</v>
      </c>
      <c r="AM1909">
        <f>VLOOKUP($G1909,county_facts!$A:$BB,35,FALSE)</f>
        <v>16.8</v>
      </c>
      <c r="AN1909">
        <f>VLOOKUP($G1909,county_facts!$A:$BB,36,FALSE)</f>
        <v>391</v>
      </c>
      <c r="AO1909">
        <f>VLOOKUP($G1909,county_facts!$A:$BB,37,FALSE)</f>
        <v>3803</v>
      </c>
      <c r="AP1909">
        <f>VLOOKUP($G1909,county_facts!$A:$BB,38,FALSE)</f>
        <v>7.6</v>
      </c>
      <c r="AQ1909">
        <f>VLOOKUP($G1909,county_facts!$A:$BB,39,FALSE)</f>
        <v>1600</v>
      </c>
      <c r="AR1909">
        <f>VLOOKUP($G1909,county_facts!$A:$BB,40,FALSE)</f>
        <v>1564</v>
      </c>
      <c r="AS1909">
        <f>VLOOKUP($G1909,county_facts!$A:$BB,41,FALSE)</f>
        <v>0</v>
      </c>
      <c r="AT1909">
        <f>VLOOKUP($G1909,county_facts!$A:$BB,42,FALSE)</f>
        <v>0</v>
      </c>
      <c r="AU1909">
        <f>VLOOKUP($G1909,county_facts!$A:$BB,43,FALSE)</f>
        <v>0</v>
      </c>
      <c r="AV1909">
        <f>VLOOKUP($G1909,county_facts!$A:$BB,44,FALSE)</f>
        <v>0</v>
      </c>
      <c r="AW1909">
        <f>VLOOKUP($G1909,county_facts!$A:$BB,45,FALSE)</f>
        <v>0</v>
      </c>
      <c r="AX1909">
        <f>VLOOKUP($G1909,county_facts!$A:$BB,46,FALSE)</f>
        <v>18.3</v>
      </c>
      <c r="AY1909">
        <f>VLOOKUP($G1909,county_facts!$A:$BB,47,FALSE)</f>
        <v>0</v>
      </c>
      <c r="AZ1909">
        <f>VLOOKUP($G1909,county_facts!$A:$BB,48,FALSE)</f>
        <v>169294</v>
      </c>
      <c r="BA1909">
        <f>VLOOKUP($G1909,county_facts!$A:$BB,49,FALSE)</f>
        <v>82554</v>
      </c>
      <c r="BB1909">
        <f>VLOOKUP($G1909,county_facts!$A:$BB,50,FALSE)</f>
        <v>5575</v>
      </c>
      <c r="BC1909">
        <f>VLOOKUP($G1909,county_facts!$A:$BB,51,FALSE)</f>
        <v>9535</v>
      </c>
      <c r="BD1909">
        <f>VLOOKUP($G1909,county_facts!$A:$BB,52,FALSE)</f>
        <v>15</v>
      </c>
      <c r="BE1909">
        <f>VLOOKUP($G1909,county_facts!$A:$BB,53,FALSE)</f>
        <v>1502.38</v>
      </c>
      <c r="BF1909">
        <f>VLOOKUP($G1909,county_facts!$A:$BB,54,FALSE)</f>
        <v>11.7</v>
      </c>
    </row>
    <row r="1910" spans="1:58" x14ac:dyDescent="0.3">
      <c r="A1910" t="s">
        <v>9</v>
      </c>
      <c r="B1910" t="s">
        <v>755</v>
      </c>
      <c r="C1910">
        <v>695</v>
      </c>
      <c r="D1910" t="s">
        <v>622</v>
      </c>
      <c r="E1910">
        <v>1210</v>
      </c>
      <c r="F1910">
        <v>0.574380165</v>
      </c>
      <c r="G1910">
        <v>48163</v>
      </c>
      <c r="H1910">
        <f>VLOOKUP($G1910,county_facts!$A:$BB,4,FALSE)</f>
        <v>18531</v>
      </c>
      <c r="I1910">
        <f>VLOOKUP($G1910,county_facts!$A:$BB,5,FALSE)</f>
        <v>17217</v>
      </c>
      <c r="J1910">
        <f>VLOOKUP($G1910,county_facts!$A:$BB,6,FALSE)</f>
        <v>7.6</v>
      </c>
      <c r="K1910">
        <f>VLOOKUP($G1910,county_facts!$A:$BB,7,FALSE)</f>
        <v>17217</v>
      </c>
      <c r="L1910">
        <f>VLOOKUP($G1910,county_facts!$A:$BB,8,FALSE)</f>
        <v>7</v>
      </c>
      <c r="M1910">
        <f>VLOOKUP($G1910,county_facts!$A:$BB,9,FALSE)</f>
        <v>24.4</v>
      </c>
      <c r="N1910">
        <f>VLOOKUP($G1910,county_facts!$A:$BB,10,FALSE)</f>
        <v>11.6</v>
      </c>
      <c r="O1910">
        <f>VLOOKUP($G1910,county_facts!$A:$BB,11,FALSE)</f>
        <v>41.3</v>
      </c>
      <c r="P1910">
        <f>VLOOKUP($G1910,county_facts!$A:$BB,12,FALSE)</f>
        <v>92</v>
      </c>
      <c r="Q1910">
        <f>VLOOKUP($G1910,county_facts!$A:$BB,13,FALSE)</f>
        <v>3.9</v>
      </c>
      <c r="R1910">
        <f>VLOOKUP($G1910,county_facts!$A:$BB,14,FALSE)</f>
        <v>0.9</v>
      </c>
      <c r="S1910">
        <f>VLOOKUP($G1910,county_facts!$A:$BB,15,FALSE)</f>
        <v>2.2999999999999998</v>
      </c>
      <c r="T1910">
        <f>VLOOKUP($G1910,county_facts!$A:$BB,16,FALSE)</f>
        <v>0</v>
      </c>
      <c r="U1910">
        <f>VLOOKUP($G1910,county_facts!$A:$BB,17,FALSE)</f>
        <v>0.9</v>
      </c>
      <c r="V1910">
        <f>VLOOKUP($G1910,county_facts!$A:$BB,18,FALSE)</f>
        <v>77.8</v>
      </c>
      <c r="W1910">
        <f>VLOOKUP($G1910,county_facts!$A:$BB,19,FALSE)</f>
        <v>16.2</v>
      </c>
      <c r="X1910">
        <f>VLOOKUP($G1910,county_facts!$A:$BB,20,FALSE)</f>
        <v>84.2</v>
      </c>
      <c r="Y1910">
        <f>VLOOKUP($G1910,county_facts!$A:$BB,21,FALSE)</f>
        <v>9.6999999999999993</v>
      </c>
      <c r="Z1910">
        <f>VLOOKUP($G1910,county_facts!$A:$BB,22,FALSE)</f>
        <v>60.5</v>
      </c>
      <c r="AA1910">
        <f>VLOOKUP($G1910,county_facts!$A:$BB,23,FALSE)</f>
        <v>63.9</v>
      </c>
      <c r="AB1910">
        <f>VLOOKUP($G1910,county_facts!$A:$BB,24,FALSE)</f>
        <v>6.5</v>
      </c>
      <c r="AC1910">
        <f>VLOOKUP($G1910,county_facts!$A:$BB,25,FALSE)</f>
        <v>935</v>
      </c>
      <c r="AD1910">
        <f>VLOOKUP($G1910,county_facts!$A:$BB,26,FALSE)</f>
        <v>17.399999999999999</v>
      </c>
      <c r="AE1910">
        <f>VLOOKUP($G1910,county_facts!$A:$BB,27,FALSE)</f>
        <v>5894</v>
      </c>
      <c r="AF1910">
        <f>VLOOKUP($G1910,county_facts!$A:$BB,28,FALSE)</f>
        <v>65.8</v>
      </c>
      <c r="AG1910">
        <f>VLOOKUP($G1910,county_facts!$A:$BB,29,FALSE)</f>
        <v>9.4</v>
      </c>
      <c r="AH1910">
        <f>VLOOKUP($G1910,county_facts!$A:$BB,30,FALSE)</f>
        <v>62900</v>
      </c>
      <c r="AI1910">
        <f>VLOOKUP($G1910,county_facts!$A:$BB,31,FALSE)</f>
        <v>4805</v>
      </c>
      <c r="AJ1910">
        <f>VLOOKUP($G1910,county_facts!$A:$BB,32,FALSE)</f>
        <v>3.09</v>
      </c>
      <c r="AK1910">
        <f>VLOOKUP($G1910,county_facts!$A:$BB,33,FALSE)</f>
        <v>15863</v>
      </c>
      <c r="AL1910">
        <f>VLOOKUP($G1910,county_facts!$A:$BB,34,FALSE)</f>
        <v>35849</v>
      </c>
      <c r="AM1910">
        <f>VLOOKUP($G1910,county_facts!$A:$BB,35,FALSE)</f>
        <v>24</v>
      </c>
      <c r="AN1910">
        <f>VLOOKUP($G1910,county_facts!$A:$BB,36,FALSE)</f>
        <v>314</v>
      </c>
      <c r="AO1910">
        <f>VLOOKUP($G1910,county_facts!$A:$BB,37,FALSE)</f>
        <v>5060</v>
      </c>
      <c r="AP1910">
        <f>VLOOKUP($G1910,county_facts!$A:$BB,38,FALSE)</f>
        <v>2.9</v>
      </c>
      <c r="AQ1910">
        <f>VLOOKUP($G1910,county_facts!$A:$BB,39,FALSE)</f>
        <v>984</v>
      </c>
      <c r="AR1910">
        <f>VLOOKUP($G1910,county_facts!$A:$BB,40,FALSE)</f>
        <v>1214</v>
      </c>
      <c r="AS1910">
        <f>VLOOKUP($G1910,county_facts!$A:$BB,41,FALSE)</f>
        <v>0</v>
      </c>
      <c r="AT1910">
        <f>VLOOKUP($G1910,county_facts!$A:$BB,42,FALSE)</f>
        <v>0</v>
      </c>
      <c r="AU1910">
        <f>VLOOKUP($G1910,county_facts!$A:$BB,43,FALSE)</f>
        <v>0</v>
      </c>
      <c r="AV1910">
        <f>VLOOKUP($G1910,county_facts!$A:$BB,44,FALSE)</f>
        <v>0</v>
      </c>
      <c r="AW1910">
        <f>VLOOKUP($G1910,county_facts!$A:$BB,45,FALSE)</f>
        <v>53.8</v>
      </c>
      <c r="AX1910">
        <f>VLOOKUP($G1910,county_facts!$A:$BB,46,FALSE)</f>
        <v>31.7</v>
      </c>
      <c r="AY1910">
        <f>VLOOKUP($G1910,county_facts!$A:$BB,47,FALSE)</f>
        <v>0</v>
      </c>
      <c r="AZ1910">
        <f>VLOOKUP($G1910,county_facts!$A:$BB,48,FALSE)</f>
        <v>31535</v>
      </c>
      <c r="BA1910">
        <f>VLOOKUP($G1910,county_facts!$A:$BB,49,FALSE)</f>
        <v>107560</v>
      </c>
      <c r="BB1910">
        <f>VLOOKUP($G1910,county_facts!$A:$BB,50,FALSE)</f>
        <v>6679</v>
      </c>
      <c r="BC1910">
        <f>VLOOKUP($G1910,county_facts!$A:$BB,51,FALSE)</f>
        <v>7439</v>
      </c>
      <c r="BD1910">
        <f>VLOOKUP($G1910,county_facts!$A:$BB,52,FALSE)</f>
        <v>11</v>
      </c>
      <c r="BE1910">
        <f>VLOOKUP($G1910,county_facts!$A:$BB,53,FALSE)</f>
        <v>1133.5</v>
      </c>
      <c r="BF1910">
        <f>VLOOKUP($G1910,county_facts!$A:$BB,54,FALSE)</f>
        <v>15.2</v>
      </c>
    </row>
    <row r="1911" spans="1:58" x14ac:dyDescent="0.3">
      <c r="A1911" t="s">
        <v>6</v>
      </c>
      <c r="B1911" t="s">
        <v>755</v>
      </c>
      <c r="C1911">
        <v>515</v>
      </c>
      <c r="D1911" t="s">
        <v>622</v>
      </c>
      <c r="E1911">
        <v>1210</v>
      </c>
      <c r="F1911">
        <v>0.425619835</v>
      </c>
      <c r="G1911">
        <v>48163</v>
      </c>
      <c r="H1911">
        <f>VLOOKUP($G1911,county_facts!$A:$BB,4,FALSE)</f>
        <v>18531</v>
      </c>
      <c r="I1911">
        <f>VLOOKUP($G1911,county_facts!$A:$BB,5,FALSE)</f>
        <v>17217</v>
      </c>
      <c r="J1911">
        <f>VLOOKUP($G1911,county_facts!$A:$BB,6,FALSE)</f>
        <v>7.6</v>
      </c>
      <c r="K1911">
        <f>VLOOKUP($G1911,county_facts!$A:$BB,7,FALSE)</f>
        <v>17217</v>
      </c>
      <c r="L1911">
        <f>VLOOKUP($G1911,county_facts!$A:$BB,8,FALSE)</f>
        <v>7</v>
      </c>
      <c r="M1911">
        <f>VLOOKUP($G1911,county_facts!$A:$BB,9,FALSE)</f>
        <v>24.4</v>
      </c>
      <c r="N1911">
        <f>VLOOKUP($G1911,county_facts!$A:$BB,10,FALSE)</f>
        <v>11.6</v>
      </c>
      <c r="O1911">
        <f>VLOOKUP($G1911,county_facts!$A:$BB,11,FALSE)</f>
        <v>41.3</v>
      </c>
      <c r="P1911">
        <f>VLOOKUP($G1911,county_facts!$A:$BB,12,FALSE)</f>
        <v>92</v>
      </c>
      <c r="Q1911">
        <f>VLOOKUP($G1911,county_facts!$A:$BB,13,FALSE)</f>
        <v>3.9</v>
      </c>
      <c r="R1911">
        <f>VLOOKUP($G1911,county_facts!$A:$BB,14,FALSE)</f>
        <v>0.9</v>
      </c>
      <c r="S1911">
        <f>VLOOKUP($G1911,county_facts!$A:$BB,15,FALSE)</f>
        <v>2.2999999999999998</v>
      </c>
      <c r="T1911">
        <f>VLOOKUP($G1911,county_facts!$A:$BB,16,FALSE)</f>
        <v>0</v>
      </c>
      <c r="U1911">
        <f>VLOOKUP($G1911,county_facts!$A:$BB,17,FALSE)</f>
        <v>0.9</v>
      </c>
      <c r="V1911">
        <f>VLOOKUP($G1911,county_facts!$A:$BB,18,FALSE)</f>
        <v>77.8</v>
      </c>
      <c r="W1911">
        <f>VLOOKUP($G1911,county_facts!$A:$BB,19,FALSE)</f>
        <v>16.2</v>
      </c>
      <c r="X1911">
        <f>VLOOKUP($G1911,county_facts!$A:$BB,20,FALSE)</f>
        <v>84.2</v>
      </c>
      <c r="Y1911">
        <f>VLOOKUP($G1911,county_facts!$A:$BB,21,FALSE)</f>
        <v>9.6999999999999993</v>
      </c>
      <c r="Z1911">
        <f>VLOOKUP($G1911,county_facts!$A:$BB,22,FALSE)</f>
        <v>60.5</v>
      </c>
      <c r="AA1911">
        <f>VLOOKUP($G1911,county_facts!$A:$BB,23,FALSE)</f>
        <v>63.9</v>
      </c>
      <c r="AB1911">
        <f>VLOOKUP($G1911,county_facts!$A:$BB,24,FALSE)</f>
        <v>6.5</v>
      </c>
      <c r="AC1911">
        <f>VLOOKUP($G1911,county_facts!$A:$BB,25,FALSE)</f>
        <v>935</v>
      </c>
      <c r="AD1911">
        <f>VLOOKUP($G1911,county_facts!$A:$BB,26,FALSE)</f>
        <v>17.399999999999999</v>
      </c>
      <c r="AE1911">
        <f>VLOOKUP($G1911,county_facts!$A:$BB,27,FALSE)</f>
        <v>5894</v>
      </c>
      <c r="AF1911">
        <f>VLOOKUP($G1911,county_facts!$A:$BB,28,FALSE)</f>
        <v>65.8</v>
      </c>
      <c r="AG1911">
        <f>VLOOKUP($G1911,county_facts!$A:$BB,29,FALSE)</f>
        <v>9.4</v>
      </c>
      <c r="AH1911">
        <f>VLOOKUP($G1911,county_facts!$A:$BB,30,FALSE)</f>
        <v>62900</v>
      </c>
      <c r="AI1911">
        <f>VLOOKUP($G1911,county_facts!$A:$BB,31,FALSE)</f>
        <v>4805</v>
      </c>
      <c r="AJ1911">
        <f>VLOOKUP($G1911,county_facts!$A:$BB,32,FALSE)</f>
        <v>3.09</v>
      </c>
      <c r="AK1911">
        <f>VLOOKUP($G1911,county_facts!$A:$BB,33,FALSE)</f>
        <v>15863</v>
      </c>
      <c r="AL1911">
        <f>VLOOKUP($G1911,county_facts!$A:$BB,34,FALSE)</f>
        <v>35849</v>
      </c>
      <c r="AM1911">
        <f>VLOOKUP($G1911,county_facts!$A:$BB,35,FALSE)</f>
        <v>24</v>
      </c>
      <c r="AN1911">
        <f>VLOOKUP($G1911,county_facts!$A:$BB,36,FALSE)</f>
        <v>314</v>
      </c>
      <c r="AO1911">
        <f>VLOOKUP($G1911,county_facts!$A:$BB,37,FALSE)</f>
        <v>5060</v>
      </c>
      <c r="AP1911">
        <f>VLOOKUP($G1911,county_facts!$A:$BB,38,FALSE)</f>
        <v>2.9</v>
      </c>
      <c r="AQ1911">
        <f>VLOOKUP($G1911,county_facts!$A:$BB,39,FALSE)</f>
        <v>984</v>
      </c>
      <c r="AR1911">
        <f>VLOOKUP($G1911,county_facts!$A:$BB,40,FALSE)</f>
        <v>1214</v>
      </c>
      <c r="AS1911">
        <f>VLOOKUP($G1911,county_facts!$A:$BB,41,FALSE)</f>
        <v>0</v>
      </c>
      <c r="AT1911">
        <f>VLOOKUP($G1911,county_facts!$A:$BB,42,FALSE)</f>
        <v>0</v>
      </c>
      <c r="AU1911">
        <f>VLOOKUP($G1911,county_facts!$A:$BB,43,FALSE)</f>
        <v>0</v>
      </c>
      <c r="AV1911">
        <f>VLOOKUP($G1911,county_facts!$A:$BB,44,FALSE)</f>
        <v>0</v>
      </c>
      <c r="AW1911">
        <f>VLOOKUP($G1911,county_facts!$A:$BB,45,FALSE)</f>
        <v>53.8</v>
      </c>
      <c r="AX1911">
        <f>VLOOKUP($G1911,county_facts!$A:$BB,46,FALSE)</f>
        <v>31.7</v>
      </c>
      <c r="AY1911">
        <f>VLOOKUP($G1911,county_facts!$A:$BB,47,FALSE)</f>
        <v>0</v>
      </c>
      <c r="AZ1911">
        <f>VLOOKUP($G1911,county_facts!$A:$BB,48,FALSE)</f>
        <v>31535</v>
      </c>
      <c r="BA1911">
        <f>VLOOKUP($G1911,county_facts!$A:$BB,49,FALSE)</f>
        <v>107560</v>
      </c>
      <c r="BB1911">
        <f>VLOOKUP($G1911,county_facts!$A:$BB,50,FALSE)</f>
        <v>6679</v>
      </c>
      <c r="BC1911">
        <f>VLOOKUP($G1911,county_facts!$A:$BB,51,FALSE)</f>
        <v>7439</v>
      </c>
      <c r="BD1911">
        <f>VLOOKUP($G1911,county_facts!$A:$BB,52,FALSE)</f>
        <v>11</v>
      </c>
      <c r="BE1911">
        <f>VLOOKUP($G1911,county_facts!$A:$BB,53,FALSE)</f>
        <v>1133.5</v>
      </c>
      <c r="BF1911">
        <f>VLOOKUP($G1911,county_facts!$A:$BB,54,FALSE)</f>
        <v>15.2</v>
      </c>
    </row>
    <row r="1912" spans="1:58" x14ac:dyDescent="0.3">
      <c r="A1912" t="s">
        <v>6</v>
      </c>
      <c r="B1912" t="s">
        <v>756</v>
      </c>
      <c r="C1912">
        <v>329</v>
      </c>
      <c r="D1912" t="s">
        <v>622</v>
      </c>
      <c r="E1912">
        <v>496</v>
      </c>
      <c r="F1912">
        <v>0.66330645200000005</v>
      </c>
      <c r="G1912">
        <v>48161</v>
      </c>
      <c r="H1912">
        <f>VLOOKUP($G1912,county_facts!$A:$BB,4,FALSE)</f>
        <v>19762</v>
      </c>
      <c r="I1912">
        <f>VLOOKUP($G1912,county_facts!$A:$BB,5,FALSE)</f>
        <v>19817</v>
      </c>
      <c r="J1912">
        <f>VLOOKUP($G1912,county_facts!$A:$BB,6,FALSE)</f>
        <v>-0.3</v>
      </c>
      <c r="K1912">
        <f>VLOOKUP($G1912,county_facts!$A:$BB,7,FALSE)</f>
        <v>19816</v>
      </c>
      <c r="L1912">
        <f>VLOOKUP($G1912,county_facts!$A:$BB,8,FALSE)</f>
        <v>5.9</v>
      </c>
      <c r="M1912">
        <f>VLOOKUP($G1912,county_facts!$A:$BB,9,FALSE)</f>
        <v>23.1</v>
      </c>
      <c r="N1912">
        <f>VLOOKUP($G1912,county_facts!$A:$BB,10,FALSE)</f>
        <v>18.2</v>
      </c>
      <c r="O1912">
        <f>VLOOKUP($G1912,county_facts!$A:$BB,11,FALSE)</f>
        <v>48.2</v>
      </c>
      <c r="P1912">
        <f>VLOOKUP($G1912,county_facts!$A:$BB,12,FALSE)</f>
        <v>79.7</v>
      </c>
      <c r="Q1912">
        <f>VLOOKUP($G1912,county_facts!$A:$BB,13,FALSE)</f>
        <v>16.5</v>
      </c>
      <c r="R1912">
        <f>VLOOKUP($G1912,county_facts!$A:$BB,14,FALSE)</f>
        <v>1.4</v>
      </c>
      <c r="S1912">
        <f>VLOOKUP($G1912,county_facts!$A:$BB,15,FALSE)</f>
        <v>0.8</v>
      </c>
      <c r="T1912">
        <f>VLOOKUP($G1912,county_facts!$A:$BB,16,FALSE)</f>
        <v>0</v>
      </c>
      <c r="U1912">
        <f>VLOOKUP($G1912,county_facts!$A:$BB,17,FALSE)</f>
        <v>1.6</v>
      </c>
      <c r="V1912">
        <f>VLOOKUP($G1912,county_facts!$A:$BB,18,FALSE)</f>
        <v>14.8</v>
      </c>
      <c r="W1912">
        <f>VLOOKUP($G1912,county_facts!$A:$BB,19,FALSE)</f>
        <v>67.3</v>
      </c>
      <c r="X1912">
        <f>VLOOKUP($G1912,county_facts!$A:$BB,20,FALSE)</f>
        <v>85.1</v>
      </c>
      <c r="Y1912">
        <f>VLOOKUP($G1912,county_facts!$A:$BB,21,FALSE)</f>
        <v>7.2</v>
      </c>
      <c r="Z1912">
        <f>VLOOKUP($G1912,county_facts!$A:$BB,22,FALSE)</f>
        <v>12.1</v>
      </c>
      <c r="AA1912">
        <f>VLOOKUP($G1912,county_facts!$A:$BB,23,FALSE)</f>
        <v>78.8</v>
      </c>
      <c r="AB1912">
        <f>VLOOKUP($G1912,county_facts!$A:$BB,24,FALSE)</f>
        <v>11.7</v>
      </c>
      <c r="AC1912">
        <f>VLOOKUP($G1912,county_facts!$A:$BB,25,FALSE)</f>
        <v>1756</v>
      </c>
      <c r="AD1912">
        <f>VLOOKUP($G1912,county_facts!$A:$BB,26,FALSE)</f>
        <v>24.3</v>
      </c>
      <c r="AE1912">
        <f>VLOOKUP($G1912,county_facts!$A:$BB,27,FALSE)</f>
        <v>9290</v>
      </c>
      <c r="AF1912">
        <f>VLOOKUP($G1912,county_facts!$A:$BB,28,FALSE)</f>
        <v>79.400000000000006</v>
      </c>
      <c r="AG1912">
        <f>VLOOKUP($G1912,county_facts!$A:$BB,29,FALSE)</f>
        <v>4.2</v>
      </c>
      <c r="AH1912">
        <f>VLOOKUP($G1912,county_facts!$A:$BB,30,FALSE)</f>
        <v>76900</v>
      </c>
      <c r="AI1912">
        <f>VLOOKUP($G1912,county_facts!$A:$BB,31,FALSE)</f>
        <v>7251</v>
      </c>
      <c r="AJ1912">
        <f>VLOOKUP($G1912,county_facts!$A:$BB,32,FALSE)</f>
        <v>2.5099999999999998</v>
      </c>
      <c r="AK1912">
        <f>VLOOKUP($G1912,county_facts!$A:$BB,33,FALSE)</f>
        <v>22876</v>
      </c>
      <c r="AL1912">
        <f>VLOOKUP($G1912,county_facts!$A:$BB,34,FALSE)</f>
        <v>44502</v>
      </c>
      <c r="AM1912">
        <f>VLOOKUP($G1912,county_facts!$A:$BB,35,FALSE)</f>
        <v>15.6</v>
      </c>
      <c r="AN1912">
        <f>VLOOKUP($G1912,county_facts!$A:$BB,36,FALSE)</f>
        <v>349</v>
      </c>
      <c r="AO1912">
        <f>VLOOKUP($G1912,county_facts!$A:$BB,37,FALSE)</f>
        <v>3926</v>
      </c>
      <c r="AP1912">
        <f>VLOOKUP($G1912,county_facts!$A:$BB,38,FALSE)</f>
        <v>1.9</v>
      </c>
      <c r="AQ1912">
        <f>VLOOKUP($G1912,county_facts!$A:$BB,39,FALSE)</f>
        <v>1202</v>
      </c>
      <c r="AR1912">
        <f>VLOOKUP($G1912,county_facts!$A:$BB,40,FALSE)</f>
        <v>1590</v>
      </c>
      <c r="AS1912">
        <f>VLOOKUP($G1912,county_facts!$A:$BB,41,FALSE)</f>
        <v>0</v>
      </c>
      <c r="AT1912">
        <f>VLOOKUP($G1912,county_facts!$A:$BB,42,FALSE)</f>
        <v>0</v>
      </c>
      <c r="AU1912">
        <f>VLOOKUP($G1912,county_facts!$A:$BB,43,FALSE)</f>
        <v>0</v>
      </c>
      <c r="AV1912">
        <f>VLOOKUP($G1912,county_facts!$A:$BB,44,FALSE)</f>
        <v>0</v>
      </c>
      <c r="AW1912">
        <f>VLOOKUP($G1912,county_facts!$A:$BB,45,FALSE)</f>
        <v>0</v>
      </c>
      <c r="AX1912">
        <f>VLOOKUP($G1912,county_facts!$A:$BB,46,FALSE)</f>
        <v>0</v>
      </c>
      <c r="AY1912">
        <f>VLOOKUP($G1912,county_facts!$A:$BB,47,FALSE)</f>
        <v>0</v>
      </c>
      <c r="AZ1912">
        <f>VLOOKUP($G1912,county_facts!$A:$BB,48,FALSE)</f>
        <v>41614</v>
      </c>
      <c r="BA1912">
        <f>VLOOKUP($G1912,county_facts!$A:$BB,49,FALSE)</f>
        <v>254298</v>
      </c>
      <c r="BB1912">
        <f>VLOOKUP($G1912,county_facts!$A:$BB,50,FALSE)</f>
        <v>13512</v>
      </c>
      <c r="BC1912">
        <f>VLOOKUP($G1912,county_facts!$A:$BB,51,FALSE)</f>
        <v>22549</v>
      </c>
      <c r="BD1912">
        <f>VLOOKUP($G1912,county_facts!$A:$BB,52,FALSE)</f>
        <v>7</v>
      </c>
      <c r="BE1912">
        <f>VLOOKUP($G1912,county_facts!$A:$BB,53,FALSE)</f>
        <v>877.74</v>
      </c>
      <c r="BF1912">
        <f>VLOOKUP($G1912,county_facts!$A:$BB,54,FALSE)</f>
        <v>22.6</v>
      </c>
    </row>
    <row r="1913" spans="1:58" x14ac:dyDescent="0.3">
      <c r="A1913" t="s">
        <v>9</v>
      </c>
      <c r="B1913" t="s">
        <v>756</v>
      </c>
      <c r="C1913">
        <v>167</v>
      </c>
      <c r="D1913" t="s">
        <v>622</v>
      </c>
      <c r="E1913">
        <v>496</v>
      </c>
      <c r="F1913">
        <v>0.33669354800000001</v>
      </c>
      <c r="G1913">
        <v>48161</v>
      </c>
      <c r="H1913">
        <f>VLOOKUP($G1913,county_facts!$A:$BB,4,FALSE)</f>
        <v>19762</v>
      </c>
      <c r="I1913">
        <f>VLOOKUP($G1913,county_facts!$A:$BB,5,FALSE)</f>
        <v>19817</v>
      </c>
      <c r="J1913">
        <f>VLOOKUP($G1913,county_facts!$A:$BB,6,FALSE)</f>
        <v>-0.3</v>
      </c>
      <c r="K1913">
        <f>VLOOKUP($G1913,county_facts!$A:$BB,7,FALSE)</f>
        <v>19816</v>
      </c>
      <c r="L1913">
        <f>VLOOKUP($G1913,county_facts!$A:$BB,8,FALSE)</f>
        <v>5.9</v>
      </c>
      <c r="M1913">
        <f>VLOOKUP($G1913,county_facts!$A:$BB,9,FALSE)</f>
        <v>23.1</v>
      </c>
      <c r="N1913">
        <f>VLOOKUP($G1913,county_facts!$A:$BB,10,FALSE)</f>
        <v>18.2</v>
      </c>
      <c r="O1913">
        <f>VLOOKUP($G1913,county_facts!$A:$BB,11,FALSE)</f>
        <v>48.2</v>
      </c>
      <c r="P1913">
        <f>VLOOKUP($G1913,county_facts!$A:$BB,12,FALSE)</f>
        <v>79.7</v>
      </c>
      <c r="Q1913">
        <f>VLOOKUP($G1913,county_facts!$A:$BB,13,FALSE)</f>
        <v>16.5</v>
      </c>
      <c r="R1913">
        <f>VLOOKUP($G1913,county_facts!$A:$BB,14,FALSE)</f>
        <v>1.4</v>
      </c>
      <c r="S1913">
        <f>VLOOKUP($G1913,county_facts!$A:$BB,15,FALSE)</f>
        <v>0.8</v>
      </c>
      <c r="T1913">
        <f>VLOOKUP($G1913,county_facts!$A:$BB,16,FALSE)</f>
        <v>0</v>
      </c>
      <c r="U1913">
        <f>VLOOKUP($G1913,county_facts!$A:$BB,17,FALSE)</f>
        <v>1.6</v>
      </c>
      <c r="V1913">
        <f>VLOOKUP($G1913,county_facts!$A:$BB,18,FALSE)</f>
        <v>14.8</v>
      </c>
      <c r="W1913">
        <f>VLOOKUP($G1913,county_facts!$A:$BB,19,FALSE)</f>
        <v>67.3</v>
      </c>
      <c r="X1913">
        <f>VLOOKUP($G1913,county_facts!$A:$BB,20,FALSE)</f>
        <v>85.1</v>
      </c>
      <c r="Y1913">
        <f>VLOOKUP($G1913,county_facts!$A:$BB,21,FALSE)</f>
        <v>7.2</v>
      </c>
      <c r="Z1913">
        <f>VLOOKUP($G1913,county_facts!$A:$BB,22,FALSE)</f>
        <v>12.1</v>
      </c>
      <c r="AA1913">
        <f>VLOOKUP($G1913,county_facts!$A:$BB,23,FALSE)</f>
        <v>78.8</v>
      </c>
      <c r="AB1913">
        <f>VLOOKUP($G1913,county_facts!$A:$BB,24,FALSE)</f>
        <v>11.7</v>
      </c>
      <c r="AC1913">
        <f>VLOOKUP($G1913,county_facts!$A:$BB,25,FALSE)</f>
        <v>1756</v>
      </c>
      <c r="AD1913">
        <f>VLOOKUP($G1913,county_facts!$A:$BB,26,FALSE)</f>
        <v>24.3</v>
      </c>
      <c r="AE1913">
        <f>VLOOKUP($G1913,county_facts!$A:$BB,27,FALSE)</f>
        <v>9290</v>
      </c>
      <c r="AF1913">
        <f>VLOOKUP($G1913,county_facts!$A:$BB,28,FALSE)</f>
        <v>79.400000000000006</v>
      </c>
      <c r="AG1913">
        <f>VLOOKUP($G1913,county_facts!$A:$BB,29,FALSE)</f>
        <v>4.2</v>
      </c>
      <c r="AH1913">
        <f>VLOOKUP($G1913,county_facts!$A:$BB,30,FALSE)</f>
        <v>76900</v>
      </c>
      <c r="AI1913">
        <f>VLOOKUP($G1913,county_facts!$A:$BB,31,FALSE)</f>
        <v>7251</v>
      </c>
      <c r="AJ1913">
        <f>VLOOKUP($G1913,county_facts!$A:$BB,32,FALSE)</f>
        <v>2.5099999999999998</v>
      </c>
      <c r="AK1913">
        <f>VLOOKUP($G1913,county_facts!$A:$BB,33,FALSE)</f>
        <v>22876</v>
      </c>
      <c r="AL1913">
        <f>VLOOKUP($G1913,county_facts!$A:$BB,34,FALSE)</f>
        <v>44502</v>
      </c>
      <c r="AM1913">
        <f>VLOOKUP($G1913,county_facts!$A:$BB,35,FALSE)</f>
        <v>15.6</v>
      </c>
      <c r="AN1913">
        <f>VLOOKUP($G1913,county_facts!$A:$BB,36,FALSE)</f>
        <v>349</v>
      </c>
      <c r="AO1913">
        <f>VLOOKUP($G1913,county_facts!$A:$BB,37,FALSE)</f>
        <v>3926</v>
      </c>
      <c r="AP1913">
        <f>VLOOKUP($G1913,county_facts!$A:$BB,38,FALSE)</f>
        <v>1.9</v>
      </c>
      <c r="AQ1913">
        <f>VLOOKUP($G1913,county_facts!$A:$BB,39,FALSE)</f>
        <v>1202</v>
      </c>
      <c r="AR1913">
        <f>VLOOKUP($G1913,county_facts!$A:$BB,40,FALSE)</f>
        <v>1590</v>
      </c>
      <c r="AS1913">
        <f>VLOOKUP($G1913,county_facts!$A:$BB,41,FALSE)</f>
        <v>0</v>
      </c>
      <c r="AT1913">
        <f>VLOOKUP($G1913,county_facts!$A:$BB,42,FALSE)</f>
        <v>0</v>
      </c>
      <c r="AU1913">
        <f>VLOOKUP($G1913,county_facts!$A:$BB,43,FALSE)</f>
        <v>0</v>
      </c>
      <c r="AV1913">
        <f>VLOOKUP($G1913,county_facts!$A:$BB,44,FALSE)</f>
        <v>0</v>
      </c>
      <c r="AW1913">
        <f>VLOOKUP($G1913,county_facts!$A:$BB,45,FALSE)</f>
        <v>0</v>
      </c>
      <c r="AX1913">
        <f>VLOOKUP($G1913,county_facts!$A:$BB,46,FALSE)</f>
        <v>0</v>
      </c>
      <c r="AY1913">
        <f>VLOOKUP($G1913,county_facts!$A:$BB,47,FALSE)</f>
        <v>0</v>
      </c>
      <c r="AZ1913">
        <f>VLOOKUP($G1913,county_facts!$A:$BB,48,FALSE)</f>
        <v>41614</v>
      </c>
      <c r="BA1913">
        <f>VLOOKUP($G1913,county_facts!$A:$BB,49,FALSE)</f>
        <v>254298</v>
      </c>
      <c r="BB1913">
        <f>VLOOKUP($G1913,county_facts!$A:$BB,50,FALSE)</f>
        <v>13512</v>
      </c>
      <c r="BC1913">
        <f>VLOOKUP($G1913,county_facts!$A:$BB,51,FALSE)</f>
        <v>22549</v>
      </c>
      <c r="BD1913">
        <f>VLOOKUP($G1913,county_facts!$A:$BB,52,FALSE)</f>
        <v>7</v>
      </c>
      <c r="BE1913">
        <f>VLOOKUP($G1913,county_facts!$A:$BB,53,FALSE)</f>
        <v>877.74</v>
      </c>
      <c r="BF1913">
        <f>VLOOKUP($G1913,county_facts!$A:$BB,54,FALSE)</f>
        <v>22.6</v>
      </c>
    </row>
    <row r="1914" spans="1:58" x14ac:dyDescent="0.3">
      <c r="A1914" t="s">
        <v>6</v>
      </c>
      <c r="B1914" t="s">
        <v>45</v>
      </c>
      <c r="C1914">
        <v>187</v>
      </c>
      <c r="D1914" t="s">
        <v>622</v>
      </c>
      <c r="E1914">
        <v>244</v>
      </c>
      <c r="F1914">
        <v>0.76639344300000001</v>
      </c>
      <c r="G1914">
        <v>48159</v>
      </c>
      <c r="H1914">
        <f>VLOOKUP($G1914,county_facts!$A:$BB,4,FALSE)</f>
        <v>10600</v>
      </c>
      <c r="I1914">
        <f>VLOOKUP($G1914,county_facts!$A:$BB,5,FALSE)</f>
        <v>10605</v>
      </c>
      <c r="J1914">
        <f>VLOOKUP($G1914,county_facts!$A:$BB,6,FALSE)</f>
        <v>0</v>
      </c>
      <c r="K1914">
        <f>VLOOKUP($G1914,county_facts!$A:$BB,7,FALSE)</f>
        <v>10605</v>
      </c>
      <c r="L1914">
        <f>VLOOKUP($G1914,county_facts!$A:$BB,8,FALSE)</f>
        <v>5.9</v>
      </c>
      <c r="M1914">
        <f>VLOOKUP($G1914,county_facts!$A:$BB,9,FALSE)</f>
        <v>24.2</v>
      </c>
      <c r="N1914">
        <f>VLOOKUP($G1914,county_facts!$A:$BB,10,FALSE)</f>
        <v>20.3</v>
      </c>
      <c r="O1914">
        <f>VLOOKUP($G1914,county_facts!$A:$BB,11,FALSE)</f>
        <v>51</v>
      </c>
      <c r="P1914">
        <f>VLOOKUP($G1914,county_facts!$A:$BB,12,FALSE)</f>
        <v>91.9</v>
      </c>
      <c r="Q1914">
        <f>VLOOKUP($G1914,county_facts!$A:$BB,13,FALSE)</f>
        <v>4.5</v>
      </c>
      <c r="R1914">
        <f>VLOOKUP($G1914,county_facts!$A:$BB,14,FALSE)</f>
        <v>1.1000000000000001</v>
      </c>
      <c r="S1914">
        <f>VLOOKUP($G1914,county_facts!$A:$BB,15,FALSE)</f>
        <v>0.8</v>
      </c>
      <c r="T1914">
        <f>VLOOKUP($G1914,county_facts!$A:$BB,16,FALSE)</f>
        <v>0</v>
      </c>
      <c r="U1914">
        <f>VLOOKUP($G1914,county_facts!$A:$BB,17,FALSE)</f>
        <v>1.7</v>
      </c>
      <c r="V1914">
        <f>VLOOKUP($G1914,county_facts!$A:$BB,18,FALSE)</f>
        <v>13.7</v>
      </c>
      <c r="W1914">
        <f>VLOOKUP($G1914,county_facts!$A:$BB,19,FALSE)</f>
        <v>79.3</v>
      </c>
      <c r="X1914">
        <f>VLOOKUP($G1914,county_facts!$A:$BB,20,FALSE)</f>
        <v>89.1</v>
      </c>
      <c r="Y1914">
        <f>VLOOKUP($G1914,county_facts!$A:$BB,21,FALSE)</f>
        <v>6.9</v>
      </c>
      <c r="Z1914">
        <f>VLOOKUP($G1914,county_facts!$A:$BB,22,FALSE)</f>
        <v>13</v>
      </c>
      <c r="AA1914">
        <f>VLOOKUP($G1914,county_facts!$A:$BB,23,FALSE)</f>
        <v>83.5</v>
      </c>
      <c r="AB1914">
        <f>VLOOKUP($G1914,county_facts!$A:$BB,24,FALSE)</f>
        <v>20.3</v>
      </c>
      <c r="AC1914">
        <f>VLOOKUP($G1914,county_facts!$A:$BB,25,FALSE)</f>
        <v>995</v>
      </c>
      <c r="AD1914">
        <f>VLOOKUP($G1914,county_facts!$A:$BB,26,FALSE)</f>
        <v>22.4</v>
      </c>
      <c r="AE1914">
        <f>VLOOKUP($G1914,county_facts!$A:$BB,27,FALSE)</f>
        <v>5784</v>
      </c>
      <c r="AF1914">
        <f>VLOOKUP($G1914,county_facts!$A:$BB,28,FALSE)</f>
        <v>77</v>
      </c>
      <c r="AG1914">
        <f>VLOOKUP($G1914,county_facts!$A:$BB,29,FALSE)</f>
        <v>4.9000000000000004</v>
      </c>
      <c r="AH1914">
        <f>VLOOKUP($G1914,county_facts!$A:$BB,30,FALSE)</f>
        <v>92800</v>
      </c>
      <c r="AI1914">
        <f>VLOOKUP($G1914,county_facts!$A:$BB,31,FALSE)</f>
        <v>4304</v>
      </c>
      <c r="AJ1914">
        <f>VLOOKUP($G1914,county_facts!$A:$BB,32,FALSE)</f>
        <v>2.4300000000000002</v>
      </c>
      <c r="AK1914">
        <f>VLOOKUP($G1914,county_facts!$A:$BB,33,FALSE)</f>
        <v>28189</v>
      </c>
      <c r="AL1914">
        <f>VLOOKUP($G1914,county_facts!$A:$BB,34,FALSE)</f>
        <v>45523</v>
      </c>
      <c r="AM1914">
        <f>VLOOKUP($G1914,county_facts!$A:$BB,35,FALSE)</f>
        <v>14.4</v>
      </c>
      <c r="AN1914">
        <f>VLOOKUP($G1914,county_facts!$A:$BB,36,FALSE)</f>
        <v>168</v>
      </c>
      <c r="AO1914">
        <f>VLOOKUP($G1914,county_facts!$A:$BB,37,FALSE)</f>
        <v>5741</v>
      </c>
      <c r="AP1914">
        <f>VLOOKUP($G1914,county_facts!$A:$BB,38,FALSE)</f>
        <v>2</v>
      </c>
      <c r="AQ1914">
        <f>VLOOKUP($G1914,county_facts!$A:$BB,39,FALSE)</f>
        <v>774</v>
      </c>
      <c r="AR1914">
        <f>VLOOKUP($G1914,county_facts!$A:$BB,40,FALSE)</f>
        <v>977</v>
      </c>
      <c r="AS1914">
        <f>VLOOKUP($G1914,county_facts!$A:$BB,41,FALSE)</f>
        <v>0</v>
      </c>
      <c r="AT1914">
        <f>VLOOKUP($G1914,county_facts!$A:$BB,42,FALSE)</f>
        <v>0</v>
      </c>
      <c r="AU1914">
        <f>VLOOKUP($G1914,county_facts!$A:$BB,43,FALSE)</f>
        <v>0</v>
      </c>
      <c r="AV1914">
        <f>VLOOKUP($G1914,county_facts!$A:$BB,44,FALSE)</f>
        <v>0</v>
      </c>
      <c r="AW1914">
        <f>VLOOKUP($G1914,county_facts!$A:$BB,45,FALSE)</f>
        <v>0</v>
      </c>
      <c r="AX1914">
        <f>VLOOKUP($G1914,county_facts!$A:$BB,46,FALSE)</f>
        <v>0</v>
      </c>
      <c r="AY1914">
        <f>VLOOKUP($G1914,county_facts!$A:$BB,47,FALSE)</f>
        <v>0</v>
      </c>
      <c r="AZ1914">
        <f>VLOOKUP($G1914,county_facts!$A:$BB,48,FALSE)</f>
        <v>4826</v>
      </c>
      <c r="BA1914">
        <f>VLOOKUP($G1914,county_facts!$A:$BB,49,FALSE)</f>
        <v>87874</v>
      </c>
      <c r="BB1914">
        <f>VLOOKUP($G1914,county_facts!$A:$BB,50,FALSE)</f>
        <v>7968</v>
      </c>
      <c r="BC1914">
        <f>VLOOKUP($G1914,county_facts!$A:$BB,51,FALSE)</f>
        <v>6490</v>
      </c>
      <c r="BD1914">
        <f>VLOOKUP($G1914,county_facts!$A:$BB,52,FALSE)</f>
        <v>1</v>
      </c>
      <c r="BE1914">
        <f>VLOOKUP($G1914,county_facts!$A:$BB,53,FALSE)</f>
        <v>284.39</v>
      </c>
      <c r="BF1914">
        <f>VLOOKUP($G1914,county_facts!$A:$BB,54,FALSE)</f>
        <v>37.299999999999997</v>
      </c>
    </row>
    <row r="1915" spans="1:58" x14ac:dyDescent="0.3">
      <c r="A1915" t="s">
        <v>9</v>
      </c>
      <c r="B1915" t="s">
        <v>45</v>
      </c>
      <c r="C1915">
        <v>57</v>
      </c>
      <c r="D1915" t="s">
        <v>622</v>
      </c>
      <c r="E1915">
        <v>244</v>
      </c>
      <c r="F1915">
        <v>0.23360655699999999</v>
      </c>
      <c r="G1915">
        <v>48159</v>
      </c>
      <c r="H1915">
        <f>VLOOKUP($G1915,county_facts!$A:$BB,4,FALSE)</f>
        <v>10600</v>
      </c>
      <c r="I1915">
        <f>VLOOKUP($G1915,county_facts!$A:$BB,5,FALSE)</f>
        <v>10605</v>
      </c>
      <c r="J1915">
        <f>VLOOKUP($G1915,county_facts!$A:$BB,6,FALSE)</f>
        <v>0</v>
      </c>
      <c r="K1915">
        <f>VLOOKUP($G1915,county_facts!$A:$BB,7,FALSE)</f>
        <v>10605</v>
      </c>
      <c r="L1915">
        <f>VLOOKUP($G1915,county_facts!$A:$BB,8,FALSE)</f>
        <v>5.9</v>
      </c>
      <c r="M1915">
        <f>VLOOKUP($G1915,county_facts!$A:$BB,9,FALSE)</f>
        <v>24.2</v>
      </c>
      <c r="N1915">
        <f>VLOOKUP($G1915,county_facts!$A:$BB,10,FALSE)</f>
        <v>20.3</v>
      </c>
      <c r="O1915">
        <f>VLOOKUP($G1915,county_facts!$A:$BB,11,FALSE)</f>
        <v>51</v>
      </c>
      <c r="P1915">
        <f>VLOOKUP($G1915,county_facts!$A:$BB,12,FALSE)</f>
        <v>91.9</v>
      </c>
      <c r="Q1915">
        <f>VLOOKUP($G1915,county_facts!$A:$BB,13,FALSE)</f>
        <v>4.5</v>
      </c>
      <c r="R1915">
        <f>VLOOKUP($G1915,county_facts!$A:$BB,14,FALSE)</f>
        <v>1.1000000000000001</v>
      </c>
      <c r="S1915">
        <f>VLOOKUP($G1915,county_facts!$A:$BB,15,FALSE)</f>
        <v>0.8</v>
      </c>
      <c r="T1915">
        <f>VLOOKUP($G1915,county_facts!$A:$BB,16,FALSE)</f>
        <v>0</v>
      </c>
      <c r="U1915">
        <f>VLOOKUP($G1915,county_facts!$A:$BB,17,FALSE)</f>
        <v>1.7</v>
      </c>
      <c r="V1915">
        <f>VLOOKUP($G1915,county_facts!$A:$BB,18,FALSE)</f>
        <v>13.7</v>
      </c>
      <c r="W1915">
        <f>VLOOKUP($G1915,county_facts!$A:$BB,19,FALSE)</f>
        <v>79.3</v>
      </c>
      <c r="X1915">
        <f>VLOOKUP($G1915,county_facts!$A:$BB,20,FALSE)</f>
        <v>89.1</v>
      </c>
      <c r="Y1915">
        <f>VLOOKUP($G1915,county_facts!$A:$BB,21,FALSE)</f>
        <v>6.9</v>
      </c>
      <c r="Z1915">
        <f>VLOOKUP($G1915,county_facts!$A:$BB,22,FALSE)</f>
        <v>13</v>
      </c>
      <c r="AA1915">
        <f>VLOOKUP($G1915,county_facts!$A:$BB,23,FALSE)</f>
        <v>83.5</v>
      </c>
      <c r="AB1915">
        <f>VLOOKUP($G1915,county_facts!$A:$BB,24,FALSE)</f>
        <v>20.3</v>
      </c>
      <c r="AC1915">
        <f>VLOOKUP($G1915,county_facts!$A:$BB,25,FALSE)</f>
        <v>995</v>
      </c>
      <c r="AD1915">
        <f>VLOOKUP($G1915,county_facts!$A:$BB,26,FALSE)</f>
        <v>22.4</v>
      </c>
      <c r="AE1915">
        <f>VLOOKUP($G1915,county_facts!$A:$BB,27,FALSE)</f>
        <v>5784</v>
      </c>
      <c r="AF1915">
        <f>VLOOKUP($G1915,county_facts!$A:$BB,28,FALSE)</f>
        <v>77</v>
      </c>
      <c r="AG1915">
        <f>VLOOKUP($G1915,county_facts!$A:$BB,29,FALSE)</f>
        <v>4.9000000000000004</v>
      </c>
      <c r="AH1915">
        <f>VLOOKUP($G1915,county_facts!$A:$BB,30,FALSE)</f>
        <v>92800</v>
      </c>
      <c r="AI1915">
        <f>VLOOKUP($G1915,county_facts!$A:$BB,31,FALSE)</f>
        <v>4304</v>
      </c>
      <c r="AJ1915">
        <f>VLOOKUP($G1915,county_facts!$A:$BB,32,FALSE)</f>
        <v>2.4300000000000002</v>
      </c>
      <c r="AK1915">
        <f>VLOOKUP($G1915,county_facts!$A:$BB,33,FALSE)</f>
        <v>28189</v>
      </c>
      <c r="AL1915">
        <f>VLOOKUP($G1915,county_facts!$A:$BB,34,FALSE)</f>
        <v>45523</v>
      </c>
      <c r="AM1915">
        <f>VLOOKUP($G1915,county_facts!$A:$BB,35,FALSE)</f>
        <v>14.4</v>
      </c>
      <c r="AN1915">
        <f>VLOOKUP($G1915,county_facts!$A:$BB,36,FALSE)</f>
        <v>168</v>
      </c>
      <c r="AO1915">
        <f>VLOOKUP($G1915,county_facts!$A:$BB,37,FALSE)</f>
        <v>5741</v>
      </c>
      <c r="AP1915">
        <f>VLOOKUP($G1915,county_facts!$A:$BB,38,FALSE)</f>
        <v>2</v>
      </c>
      <c r="AQ1915">
        <f>VLOOKUP($G1915,county_facts!$A:$BB,39,FALSE)</f>
        <v>774</v>
      </c>
      <c r="AR1915">
        <f>VLOOKUP($G1915,county_facts!$A:$BB,40,FALSE)</f>
        <v>977</v>
      </c>
      <c r="AS1915">
        <f>VLOOKUP($G1915,county_facts!$A:$BB,41,FALSE)</f>
        <v>0</v>
      </c>
      <c r="AT1915">
        <f>VLOOKUP($G1915,county_facts!$A:$BB,42,FALSE)</f>
        <v>0</v>
      </c>
      <c r="AU1915">
        <f>VLOOKUP($G1915,county_facts!$A:$BB,43,FALSE)</f>
        <v>0</v>
      </c>
      <c r="AV1915">
        <f>VLOOKUP($G1915,county_facts!$A:$BB,44,FALSE)</f>
        <v>0</v>
      </c>
      <c r="AW1915">
        <f>VLOOKUP($G1915,county_facts!$A:$BB,45,FALSE)</f>
        <v>0</v>
      </c>
      <c r="AX1915">
        <f>VLOOKUP($G1915,county_facts!$A:$BB,46,FALSE)</f>
        <v>0</v>
      </c>
      <c r="AY1915">
        <f>VLOOKUP($G1915,county_facts!$A:$BB,47,FALSE)</f>
        <v>0</v>
      </c>
      <c r="AZ1915">
        <f>VLOOKUP($G1915,county_facts!$A:$BB,48,FALSE)</f>
        <v>4826</v>
      </c>
      <c r="BA1915">
        <f>VLOOKUP($G1915,county_facts!$A:$BB,49,FALSE)</f>
        <v>87874</v>
      </c>
      <c r="BB1915">
        <f>VLOOKUP($G1915,county_facts!$A:$BB,50,FALSE)</f>
        <v>7968</v>
      </c>
      <c r="BC1915">
        <f>VLOOKUP($G1915,county_facts!$A:$BB,51,FALSE)</f>
        <v>6490</v>
      </c>
      <c r="BD1915">
        <f>VLOOKUP($G1915,county_facts!$A:$BB,52,FALSE)</f>
        <v>1</v>
      </c>
      <c r="BE1915">
        <f>VLOOKUP($G1915,county_facts!$A:$BB,53,FALSE)</f>
        <v>284.39</v>
      </c>
      <c r="BF1915">
        <f>VLOOKUP($G1915,county_facts!$A:$BB,54,FALSE)</f>
        <v>37.299999999999997</v>
      </c>
    </row>
    <row r="1916" spans="1:58" x14ac:dyDescent="0.3">
      <c r="A1916" t="s">
        <v>6</v>
      </c>
      <c r="B1916" t="s">
        <v>757</v>
      </c>
      <c r="C1916">
        <v>29189</v>
      </c>
      <c r="D1916" t="s">
        <v>622</v>
      </c>
      <c r="E1916">
        <v>47474</v>
      </c>
      <c r="F1916">
        <v>0.61484180799999999</v>
      </c>
      <c r="G1916">
        <v>48157</v>
      </c>
      <c r="H1916">
        <f>VLOOKUP($G1916,county_facts!$A:$BB,4,FALSE)</f>
        <v>685345</v>
      </c>
      <c r="I1916">
        <f>VLOOKUP($G1916,county_facts!$A:$BB,5,FALSE)</f>
        <v>584897</v>
      </c>
      <c r="J1916">
        <f>VLOOKUP($G1916,county_facts!$A:$BB,6,FALSE)</f>
        <v>17.2</v>
      </c>
      <c r="K1916">
        <f>VLOOKUP($G1916,county_facts!$A:$BB,7,FALSE)</f>
        <v>585375</v>
      </c>
      <c r="L1916">
        <f>VLOOKUP($G1916,county_facts!$A:$BB,8,FALSE)</f>
        <v>6.7</v>
      </c>
      <c r="M1916">
        <f>VLOOKUP($G1916,county_facts!$A:$BB,9,FALSE)</f>
        <v>27.9</v>
      </c>
      <c r="N1916">
        <f>VLOOKUP($G1916,county_facts!$A:$BB,10,FALSE)</f>
        <v>9.4</v>
      </c>
      <c r="O1916">
        <f>VLOOKUP($G1916,county_facts!$A:$BB,11,FALSE)</f>
        <v>50.9</v>
      </c>
      <c r="P1916">
        <f>VLOOKUP($G1916,county_facts!$A:$BB,12,FALSE)</f>
        <v>57.2</v>
      </c>
      <c r="Q1916">
        <f>VLOOKUP($G1916,county_facts!$A:$BB,13,FALSE)</f>
        <v>21.1</v>
      </c>
      <c r="R1916">
        <f>VLOOKUP($G1916,county_facts!$A:$BB,14,FALSE)</f>
        <v>0.6</v>
      </c>
      <c r="S1916">
        <f>VLOOKUP($G1916,county_facts!$A:$BB,15,FALSE)</f>
        <v>19</v>
      </c>
      <c r="T1916">
        <f>VLOOKUP($G1916,county_facts!$A:$BB,16,FALSE)</f>
        <v>0.1</v>
      </c>
      <c r="U1916">
        <f>VLOOKUP($G1916,county_facts!$A:$BB,17,FALSE)</f>
        <v>2</v>
      </c>
      <c r="V1916">
        <f>VLOOKUP($G1916,county_facts!$A:$BB,18,FALSE)</f>
        <v>24</v>
      </c>
      <c r="W1916">
        <f>VLOOKUP($G1916,county_facts!$A:$BB,19,FALSE)</f>
        <v>35.1</v>
      </c>
      <c r="X1916">
        <f>VLOOKUP($G1916,county_facts!$A:$BB,20,FALSE)</f>
        <v>89.2</v>
      </c>
      <c r="Y1916">
        <f>VLOOKUP($G1916,county_facts!$A:$BB,21,FALSE)</f>
        <v>25.9</v>
      </c>
      <c r="Z1916">
        <f>VLOOKUP($G1916,county_facts!$A:$BB,22,FALSE)</f>
        <v>37.9</v>
      </c>
      <c r="AA1916">
        <f>VLOOKUP($G1916,county_facts!$A:$BB,23,FALSE)</f>
        <v>88.5</v>
      </c>
      <c r="AB1916">
        <f>VLOOKUP($G1916,county_facts!$A:$BB,24,FALSE)</f>
        <v>41.4</v>
      </c>
      <c r="AC1916">
        <f>VLOOKUP($G1916,county_facts!$A:$BB,25,FALSE)</f>
        <v>26189</v>
      </c>
      <c r="AD1916">
        <f>VLOOKUP($G1916,county_facts!$A:$BB,26,FALSE)</f>
        <v>30.6</v>
      </c>
      <c r="AE1916">
        <f>VLOOKUP($G1916,county_facts!$A:$BB,27,FALSE)</f>
        <v>223983</v>
      </c>
      <c r="AF1916">
        <f>VLOOKUP($G1916,county_facts!$A:$BB,28,FALSE)</f>
        <v>78.7</v>
      </c>
      <c r="AG1916">
        <f>VLOOKUP($G1916,county_facts!$A:$BB,29,FALSE)</f>
        <v>10.3</v>
      </c>
      <c r="AH1916">
        <f>VLOOKUP($G1916,county_facts!$A:$BB,30,FALSE)</f>
        <v>183600</v>
      </c>
      <c r="AI1916">
        <f>VLOOKUP($G1916,county_facts!$A:$BB,31,FALSE)</f>
        <v>191406</v>
      </c>
      <c r="AJ1916">
        <f>VLOOKUP($G1916,county_facts!$A:$BB,32,FALSE)</f>
        <v>3.15</v>
      </c>
      <c r="AK1916">
        <f>VLOOKUP($G1916,county_facts!$A:$BB,33,FALSE)</f>
        <v>34084</v>
      </c>
      <c r="AL1916">
        <f>VLOOKUP($G1916,county_facts!$A:$BB,34,FALSE)</f>
        <v>85297</v>
      </c>
      <c r="AM1916">
        <f>VLOOKUP($G1916,county_facts!$A:$BB,35,FALSE)</f>
        <v>8.4</v>
      </c>
      <c r="AN1916">
        <f>VLOOKUP($G1916,county_facts!$A:$BB,36,FALSE)</f>
        <v>10791</v>
      </c>
      <c r="AO1916">
        <f>VLOOKUP($G1916,county_facts!$A:$BB,37,FALSE)</f>
        <v>138739</v>
      </c>
      <c r="AP1916">
        <f>VLOOKUP($G1916,county_facts!$A:$BB,38,FALSE)</f>
        <v>7.6</v>
      </c>
      <c r="AQ1916">
        <f>VLOOKUP($G1916,county_facts!$A:$BB,39,FALSE)</f>
        <v>57132</v>
      </c>
      <c r="AR1916">
        <f>VLOOKUP($G1916,county_facts!$A:$BB,40,FALSE)</f>
        <v>50412</v>
      </c>
      <c r="AS1916">
        <f>VLOOKUP($G1916,county_facts!$A:$BB,41,FALSE)</f>
        <v>16.5</v>
      </c>
      <c r="AT1916">
        <f>VLOOKUP($G1916,county_facts!$A:$BB,42,FALSE)</f>
        <v>0</v>
      </c>
      <c r="AU1916">
        <f>VLOOKUP($G1916,county_facts!$A:$BB,43,FALSE)</f>
        <v>16.5</v>
      </c>
      <c r="AV1916">
        <f>VLOOKUP($G1916,county_facts!$A:$BB,44,FALSE)</f>
        <v>0</v>
      </c>
      <c r="AW1916">
        <f>VLOOKUP($G1916,county_facts!$A:$BB,45,FALSE)</f>
        <v>15.9</v>
      </c>
      <c r="AX1916">
        <f>VLOOKUP($G1916,county_facts!$A:$BB,46,FALSE)</f>
        <v>32</v>
      </c>
      <c r="AY1916">
        <f>VLOOKUP($G1916,county_facts!$A:$BB,47,FALSE)</f>
        <v>4986616</v>
      </c>
      <c r="AZ1916">
        <f>VLOOKUP($G1916,county_facts!$A:$BB,48,FALSE)</f>
        <v>6615255</v>
      </c>
      <c r="BA1916">
        <f>VLOOKUP($G1916,county_facts!$A:$BB,49,FALSE)</f>
        <v>5306163</v>
      </c>
      <c r="BB1916">
        <f>VLOOKUP($G1916,county_facts!$A:$BB,50,FALSE)</f>
        <v>10440</v>
      </c>
      <c r="BC1916">
        <f>VLOOKUP($G1916,county_facts!$A:$BB,51,FALSE)</f>
        <v>583427</v>
      </c>
      <c r="BD1916">
        <f>VLOOKUP($G1916,county_facts!$A:$BB,52,FALSE)</f>
        <v>9268</v>
      </c>
      <c r="BE1916">
        <f>VLOOKUP($G1916,county_facts!$A:$BB,53,FALSE)</f>
        <v>861.48</v>
      </c>
      <c r="BF1916">
        <f>VLOOKUP($G1916,county_facts!$A:$BB,54,FALSE)</f>
        <v>679.5</v>
      </c>
    </row>
    <row r="1917" spans="1:58" x14ac:dyDescent="0.3">
      <c r="A1917" t="s">
        <v>9</v>
      </c>
      <c r="B1917" t="s">
        <v>757</v>
      </c>
      <c r="C1917">
        <v>18285</v>
      </c>
      <c r="D1917" t="s">
        <v>622</v>
      </c>
      <c r="E1917">
        <v>47474</v>
      </c>
      <c r="F1917">
        <v>0.38515819200000001</v>
      </c>
      <c r="G1917">
        <v>48157</v>
      </c>
      <c r="H1917">
        <f>VLOOKUP($G1917,county_facts!$A:$BB,4,FALSE)</f>
        <v>685345</v>
      </c>
      <c r="I1917">
        <f>VLOOKUP($G1917,county_facts!$A:$BB,5,FALSE)</f>
        <v>584897</v>
      </c>
      <c r="J1917">
        <f>VLOOKUP($G1917,county_facts!$A:$BB,6,FALSE)</f>
        <v>17.2</v>
      </c>
      <c r="K1917">
        <f>VLOOKUP($G1917,county_facts!$A:$BB,7,FALSE)</f>
        <v>585375</v>
      </c>
      <c r="L1917">
        <f>VLOOKUP($G1917,county_facts!$A:$BB,8,FALSE)</f>
        <v>6.7</v>
      </c>
      <c r="M1917">
        <f>VLOOKUP($G1917,county_facts!$A:$BB,9,FALSE)</f>
        <v>27.9</v>
      </c>
      <c r="N1917">
        <f>VLOOKUP($G1917,county_facts!$A:$BB,10,FALSE)</f>
        <v>9.4</v>
      </c>
      <c r="O1917">
        <f>VLOOKUP($G1917,county_facts!$A:$BB,11,FALSE)</f>
        <v>50.9</v>
      </c>
      <c r="P1917">
        <f>VLOOKUP($G1917,county_facts!$A:$BB,12,FALSE)</f>
        <v>57.2</v>
      </c>
      <c r="Q1917">
        <f>VLOOKUP($G1917,county_facts!$A:$BB,13,FALSE)</f>
        <v>21.1</v>
      </c>
      <c r="R1917">
        <f>VLOOKUP($G1917,county_facts!$A:$BB,14,FALSE)</f>
        <v>0.6</v>
      </c>
      <c r="S1917">
        <f>VLOOKUP($G1917,county_facts!$A:$BB,15,FALSE)</f>
        <v>19</v>
      </c>
      <c r="T1917">
        <f>VLOOKUP($G1917,county_facts!$A:$BB,16,FALSE)</f>
        <v>0.1</v>
      </c>
      <c r="U1917">
        <f>VLOOKUP($G1917,county_facts!$A:$BB,17,FALSE)</f>
        <v>2</v>
      </c>
      <c r="V1917">
        <f>VLOOKUP($G1917,county_facts!$A:$BB,18,FALSE)</f>
        <v>24</v>
      </c>
      <c r="W1917">
        <f>VLOOKUP($G1917,county_facts!$A:$BB,19,FALSE)</f>
        <v>35.1</v>
      </c>
      <c r="X1917">
        <f>VLOOKUP($G1917,county_facts!$A:$BB,20,FALSE)</f>
        <v>89.2</v>
      </c>
      <c r="Y1917">
        <f>VLOOKUP($G1917,county_facts!$A:$BB,21,FALSE)</f>
        <v>25.9</v>
      </c>
      <c r="Z1917">
        <f>VLOOKUP($G1917,county_facts!$A:$BB,22,FALSE)</f>
        <v>37.9</v>
      </c>
      <c r="AA1917">
        <f>VLOOKUP($G1917,county_facts!$A:$BB,23,FALSE)</f>
        <v>88.5</v>
      </c>
      <c r="AB1917">
        <f>VLOOKUP($G1917,county_facts!$A:$BB,24,FALSE)</f>
        <v>41.4</v>
      </c>
      <c r="AC1917">
        <f>VLOOKUP($G1917,county_facts!$A:$BB,25,FALSE)</f>
        <v>26189</v>
      </c>
      <c r="AD1917">
        <f>VLOOKUP($G1917,county_facts!$A:$BB,26,FALSE)</f>
        <v>30.6</v>
      </c>
      <c r="AE1917">
        <f>VLOOKUP($G1917,county_facts!$A:$BB,27,FALSE)</f>
        <v>223983</v>
      </c>
      <c r="AF1917">
        <f>VLOOKUP($G1917,county_facts!$A:$BB,28,FALSE)</f>
        <v>78.7</v>
      </c>
      <c r="AG1917">
        <f>VLOOKUP($G1917,county_facts!$A:$BB,29,FALSE)</f>
        <v>10.3</v>
      </c>
      <c r="AH1917">
        <f>VLOOKUP($G1917,county_facts!$A:$BB,30,FALSE)</f>
        <v>183600</v>
      </c>
      <c r="AI1917">
        <f>VLOOKUP($G1917,county_facts!$A:$BB,31,FALSE)</f>
        <v>191406</v>
      </c>
      <c r="AJ1917">
        <f>VLOOKUP($G1917,county_facts!$A:$BB,32,FALSE)</f>
        <v>3.15</v>
      </c>
      <c r="AK1917">
        <f>VLOOKUP($G1917,county_facts!$A:$BB,33,FALSE)</f>
        <v>34084</v>
      </c>
      <c r="AL1917">
        <f>VLOOKUP($G1917,county_facts!$A:$BB,34,FALSE)</f>
        <v>85297</v>
      </c>
      <c r="AM1917">
        <f>VLOOKUP($G1917,county_facts!$A:$BB,35,FALSE)</f>
        <v>8.4</v>
      </c>
      <c r="AN1917">
        <f>VLOOKUP($G1917,county_facts!$A:$BB,36,FALSE)</f>
        <v>10791</v>
      </c>
      <c r="AO1917">
        <f>VLOOKUP($G1917,county_facts!$A:$BB,37,FALSE)</f>
        <v>138739</v>
      </c>
      <c r="AP1917">
        <f>VLOOKUP($G1917,county_facts!$A:$BB,38,FALSE)</f>
        <v>7.6</v>
      </c>
      <c r="AQ1917">
        <f>VLOOKUP($G1917,county_facts!$A:$BB,39,FALSE)</f>
        <v>57132</v>
      </c>
      <c r="AR1917">
        <f>VLOOKUP($G1917,county_facts!$A:$BB,40,FALSE)</f>
        <v>50412</v>
      </c>
      <c r="AS1917">
        <f>VLOOKUP($G1917,county_facts!$A:$BB,41,FALSE)</f>
        <v>16.5</v>
      </c>
      <c r="AT1917">
        <f>VLOOKUP($G1917,county_facts!$A:$BB,42,FALSE)</f>
        <v>0</v>
      </c>
      <c r="AU1917">
        <f>VLOOKUP($G1917,county_facts!$A:$BB,43,FALSE)</f>
        <v>16.5</v>
      </c>
      <c r="AV1917">
        <f>VLOOKUP($G1917,county_facts!$A:$BB,44,FALSE)</f>
        <v>0</v>
      </c>
      <c r="AW1917">
        <f>VLOOKUP($G1917,county_facts!$A:$BB,45,FALSE)</f>
        <v>15.9</v>
      </c>
      <c r="AX1917">
        <f>VLOOKUP($G1917,county_facts!$A:$BB,46,FALSE)</f>
        <v>32</v>
      </c>
      <c r="AY1917">
        <f>VLOOKUP($G1917,county_facts!$A:$BB,47,FALSE)</f>
        <v>4986616</v>
      </c>
      <c r="AZ1917">
        <f>VLOOKUP($G1917,county_facts!$A:$BB,48,FALSE)</f>
        <v>6615255</v>
      </c>
      <c r="BA1917">
        <f>VLOOKUP($G1917,county_facts!$A:$BB,49,FALSE)</f>
        <v>5306163</v>
      </c>
      <c r="BB1917">
        <f>VLOOKUP($G1917,county_facts!$A:$BB,50,FALSE)</f>
        <v>10440</v>
      </c>
      <c r="BC1917">
        <f>VLOOKUP($G1917,county_facts!$A:$BB,51,FALSE)</f>
        <v>583427</v>
      </c>
      <c r="BD1917">
        <f>VLOOKUP($G1917,county_facts!$A:$BB,52,FALSE)</f>
        <v>9268</v>
      </c>
      <c r="BE1917">
        <f>VLOOKUP($G1917,county_facts!$A:$BB,53,FALSE)</f>
        <v>861.48</v>
      </c>
      <c r="BF1917">
        <f>VLOOKUP($G1917,county_facts!$A:$BB,54,FALSE)</f>
        <v>679.5</v>
      </c>
    </row>
    <row r="1918" spans="1:58" x14ac:dyDescent="0.3">
      <c r="A1918" t="s">
        <v>6</v>
      </c>
      <c r="B1918" t="s">
        <v>758</v>
      </c>
      <c r="C1918">
        <v>15</v>
      </c>
      <c r="D1918" t="s">
        <v>622</v>
      </c>
      <c r="E1918">
        <v>22</v>
      </c>
      <c r="F1918">
        <v>0.68181818199999999</v>
      </c>
      <c r="G1918">
        <v>48155</v>
      </c>
      <c r="H1918">
        <f>VLOOKUP($G1918,county_facts!$A:$BB,4,FALSE)</f>
        <v>1275</v>
      </c>
      <c r="I1918">
        <f>VLOOKUP($G1918,county_facts!$A:$BB,5,FALSE)</f>
        <v>1336</v>
      </c>
      <c r="J1918">
        <f>VLOOKUP($G1918,county_facts!$A:$BB,6,FALSE)</f>
        <v>-4.5999999999999996</v>
      </c>
      <c r="K1918">
        <f>VLOOKUP($G1918,county_facts!$A:$BB,7,FALSE)</f>
        <v>1336</v>
      </c>
      <c r="L1918">
        <f>VLOOKUP($G1918,county_facts!$A:$BB,8,FALSE)</f>
        <v>4.8</v>
      </c>
      <c r="M1918">
        <f>VLOOKUP($G1918,county_facts!$A:$BB,9,FALSE)</f>
        <v>21.4</v>
      </c>
      <c r="N1918">
        <f>VLOOKUP($G1918,county_facts!$A:$BB,10,FALSE)</f>
        <v>24.9</v>
      </c>
      <c r="O1918">
        <f>VLOOKUP($G1918,county_facts!$A:$BB,11,FALSE)</f>
        <v>51.4</v>
      </c>
      <c r="P1918">
        <f>VLOOKUP($G1918,county_facts!$A:$BB,12,FALSE)</f>
        <v>92.2</v>
      </c>
      <c r="Q1918">
        <f>VLOOKUP($G1918,county_facts!$A:$BB,13,FALSE)</f>
        <v>5.3</v>
      </c>
      <c r="R1918">
        <f>VLOOKUP($G1918,county_facts!$A:$BB,14,FALSE)</f>
        <v>0.4</v>
      </c>
      <c r="S1918">
        <f>VLOOKUP($G1918,county_facts!$A:$BB,15,FALSE)</f>
        <v>0.8</v>
      </c>
      <c r="T1918">
        <f>VLOOKUP($G1918,county_facts!$A:$BB,16,FALSE)</f>
        <v>0</v>
      </c>
      <c r="U1918">
        <f>VLOOKUP($G1918,county_facts!$A:$BB,17,FALSE)</f>
        <v>1.3</v>
      </c>
      <c r="V1918">
        <f>VLOOKUP($G1918,county_facts!$A:$BB,18,FALSE)</f>
        <v>18.7</v>
      </c>
      <c r="W1918">
        <f>VLOOKUP($G1918,county_facts!$A:$BB,19,FALSE)</f>
        <v>74.2</v>
      </c>
      <c r="X1918">
        <f>VLOOKUP($G1918,county_facts!$A:$BB,20,FALSE)</f>
        <v>92.8</v>
      </c>
      <c r="Y1918">
        <f>VLOOKUP($G1918,county_facts!$A:$BB,21,FALSE)</f>
        <v>1.5</v>
      </c>
      <c r="Z1918">
        <f>VLOOKUP($G1918,county_facts!$A:$BB,22,FALSE)</f>
        <v>4.8</v>
      </c>
      <c r="AA1918">
        <f>VLOOKUP($G1918,county_facts!$A:$BB,23,FALSE)</f>
        <v>78</v>
      </c>
      <c r="AB1918">
        <f>VLOOKUP($G1918,county_facts!$A:$BB,24,FALSE)</f>
        <v>21.8</v>
      </c>
      <c r="AC1918">
        <f>VLOOKUP($G1918,county_facts!$A:$BB,25,FALSE)</f>
        <v>93</v>
      </c>
      <c r="AD1918">
        <f>VLOOKUP($G1918,county_facts!$A:$BB,26,FALSE)</f>
        <v>12.7</v>
      </c>
      <c r="AE1918">
        <f>VLOOKUP($G1918,county_facts!$A:$BB,27,FALSE)</f>
        <v>789</v>
      </c>
      <c r="AF1918">
        <f>VLOOKUP($G1918,county_facts!$A:$BB,28,FALSE)</f>
        <v>69.5</v>
      </c>
      <c r="AG1918">
        <f>VLOOKUP($G1918,county_facts!$A:$BB,29,FALSE)</f>
        <v>6.2</v>
      </c>
      <c r="AH1918">
        <f>VLOOKUP($G1918,county_facts!$A:$BB,30,FALSE)</f>
        <v>37500</v>
      </c>
      <c r="AI1918">
        <f>VLOOKUP($G1918,county_facts!$A:$BB,31,FALSE)</f>
        <v>491</v>
      </c>
      <c r="AJ1918">
        <f>VLOOKUP($G1918,county_facts!$A:$BB,32,FALSE)</f>
        <v>2.23</v>
      </c>
      <c r="AK1918">
        <f>VLOOKUP($G1918,county_facts!$A:$BB,33,FALSE)</f>
        <v>20202</v>
      </c>
      <c r="AL1918">
        <f>VLOOKUP($G1918,county_facts!$A:$BB,34,FALSE)</f>
        <v>33750</v>
      </c>
      <c r="AM1918">
        <f>VLOOKUP($G1918,county_facts!$A:$BB,35,FALSE)</f>
        <v>15.4</v>
      </c>
      <c r="AN1918">
        <f>VLOOKUP($G1918,county_facts!$A:$BB,36,FALSE)</f>
        <v>27</v>
      </c>
      <c r="AO1918">
        <f>VLOOKUP($G1918,county_facts!$A:$BB,37,FALSE)</f>
        <v>156</v>
      </c>
      <c r="AP1918">
        <f>VLOOKUP($G1918,county_facts!$A:$BB,38,FALSE)</f>
        <v>4</v>
      </c>
      <c r="AQ1918">
        <f>VLOOKUP($G1918,county_facts!$A:$BB,39,FALSE)</f>
        <v>114</v>
      </c>
      <c r="AR1918">
        <f>VLOOKUP($G1918,county_facts!$A:$BB,40,FALSE)</f>
        <v>154</v>
      </c>
      <c r="AS1918">
        <f>VLOOKUP($G1918,county_facts!$A:$BB,41,FALSE)</f>
        <v>0</v>
      </c>
      <c r="AT1918">
        <f>VLOOKUP($G1918,county_facts!$A:$BB,42,FALSE)</f>
        <v>0</v>
      </c>
      <c r="AU1918">
        <f>VLOOKUP($G1918,county_facts!$A:$BB,43,FALSE)</f>
        <v>0</v>
      </c>
      <c r="AV1918">
        <f>VLOOKUP($G1918,county_facts!$A:$BB,44,FALSE)</f>
        <v>0</v>
      </c>
      <c r="AW1918">
        <f>VLOOKUP($G1918,county_facts!$A:$BB,45,FALSE)</f>
        <v>0</v>
      </c>
      <c r="AX1918">
        <f>VLOOKUP($G1918,county_facts!$A:$BB,46,FALSE)</f>
        <v>0</v>
      </c>
      <c r="AY1918">
        <f>VLOOKUP($G1918,county_facts!$A:$BB,47,FALSE)</f>
        <v>0</v>
      </c>
      <c r="AZ1918">
        <f>VLOOKUP($G1918,county_facts!$A:$BB,48,FALSE)</f>
        <v>0</v>
      </c>
      <c r="BA1918">
        <f>VLOOKUP($G1918,county_facts!$A:$BB,49,FALSE)</f>
        <v>7042</v>
      </c>
      <c r="BB1918">
        <f>VLOOKUP($G1918,county_facts!$A:$BB,50,FALSE)</f>
        <v>5037</v>
      </c>
      <c r="BC1918">
        <f>VLOOKUP($G1918,county_facts!$A:$BB,51,FALSE)</f>
        <v>0</v>
      </c>
      <c r="BD1918">
        <f>VLOOKUP($G1918,county_facts!$A:$BB,52,FALSE)</f>
        <v>0</v>
      </c>
      <c r="BE1918">
        <f>VLOOKUP($G1918,county_facts!$A:$BB,53,FALSE)</f>
        <v>704.4</v>
      </c>
      <c r="BF1918">
        <f>VLOOKUP($G1918,county_facts!$A:$BB,54,FALSE)</f>
        <v>1.9</v>
      </c>
    </row>
    <row r="1919" spans="1:58" x14ac:dyDescent="0.3">
      <c r="A1919" t="s">
        <v>9</v>
      </c>
      <c r="B1919" t="s">
        <v>758</v>
      </c>
      <c r="C1919">
        <v>7</v>
      </c>
      <c r="D1919" t="s">
        <v>622</v>
      </c>
      <c r="E1919">
        <v>22</v>
      </c>
      <c r="F1919">
        <v>0.31818181800000001</v>
      </c>
      <c r="G1919">
        <v>48155</v>
      </c>
      <c r="H1919">
        <f>VLOOKUP($G1919,county_facts!$A:$BB,4,FALSE)</f>
        <v>1275</v>
      </c>
      <c r="I1919">
        <f>VLOOKUP($G1919,county_facts!$A:$BB,5,FALSE)</f>
        <v>1336</v>
      </c>
      <c r="J1919">
        <f>VLOOKUP($G1919,county_facts!$A:$BB,6,FALSE)</f>
        <v>-4.5999999999999996</v>
      </c>
      <c r="K1919">
        <f>VLOOKUP($G1919,county_facts!$A:$BB,7,FALSE)</f>
        <v>1336</v>
      </c>
      <c r="L1919">
        <f>VLOOKUP($G1919,county_facts!$A:$BB,8,FALSE)</f>
        <v>4.8</v>
      </c>
      <c r="M1919">
        <f>VLOOKUP($G1919,county_facts!$A:$BB,9,FALSE)</f>
        <v>21.4</v>
      </c>
      <c r="N1919">
        <f>VLOOKUP($G1919,county_facts!$A:$BB,10,FALSE)</f>
        <v>24.9</v>
      </c>
      <c r="O1919">
        <f>VLOOKUP($G1919,county_facts!$A:$BB,11,FALSE)</f>
        <v>51.4</v>
      </c>
      <c r="P1919">
        <f>VLOOKUP($G1919,county_facts!$A:$BB,12,FALSE)</f>
        <v>92.2</v>
      </c>
      <c r="Q1919">
        <f>VLOOKUP($G1919,county_facts!$A:$BB,13,FALSE)</f>
        <v>5.3</v>
      </c>
      <c r="R1919">
        <f>VLOOKUP($G1919,county_facts!$A:$BB,14,FALSE)</f>
        <v>0.4</v>
      </c>
      <c r="S1919">
        <f>VLOOKUP($G1919,county_facts!$A:$BB,15,FALSE)</f>
        <v>0.8</v>
      </c>
      <c r="T1919">
        <f>VLOOKUP($G1919,county_facts!$A:$BB,16,FALSE)</f>
        <v>0</v>
      </c>
      <c r="U1919">
        <f>VLOOKUP($G1919,county_facts!$A:$BB,17,FALSE)</f>
        <v>1.3</v>
      </c>
      <c r="V1919">
        <f>VLOOKUP($G1919,county_facts!$A:$BB,18,FALSE)</f>
        <v>18.7</v>
      </c>
      <c r="W1919">
        <f>VLOOKUP($G1919,county_facts!$A:$BB,19,FALSE)</f>
        <v>74.2</v>
      </c>
      <c r="X1919">
        <f>VLOOKUP($G1919,county_facts!$A:$BB,20,FALSE)</f>
        <v>92.8</v>
      </c>
      <c r="Y1919">
        <f>VLOOKUP($G1919,county_facts!$A:$BB,21,FALSE)</f>
        <v>1.5</v>
      </c>
      <c r="Z1919">
        <f>VLOOKUP($G1919,county_facts!$A:$BB,22,FALSE)</f>
        <v>4.8</v>
      </c>
      <c r="AA1919">
        <f>VLOOKUP($G1919,county_facts!$A:$BB,23,FALSE)</f>
        <v>78</v>
      </c>
      <c r="AB1919">
        <f>VLOOKUP($G1919,county_facts!$A:$BB,24,FALSE)</f>
        <v>21.8</v>
      </c>
      <c r="AC1919">
        <f>VLOOKUP($G1919,county_facts!$A:$BB,25,FALSE)</f>
        <v>93</v>
      </c>
      <c r="AD1919">
        <f>VLOOKUP($G1919,county_facts!$A:$BB,26,FALSE)</f>
        <v>12.7</v>
      </c>
      <c r="AE1919">
        <f>VLOOKUP($G1919,county_facts!$A:$BB,27,FALSE)</f>
        <v>789</v>
      </c>
      <c r="AF1919">
        <f>VLOOKUP($G1919,county_facts!$A:$BB,28,FALSE)</f>
        <v>69.5</v>
      </c>
      <c r="AG1919">
        <f>VLOOKUP($G1919,county_facts!$A:$BB,29,FALSE)</f>
        <v>6.2</v>
      </c>
      <c r="AH1919">
        <f>VLOOKUP($G1919,county_facts!$A:$BB,30,FALSE)</f>
        <v>37500</v>
      </c>
      <c r="AI1919">
        <f>VLOOKUP($G1919,county_facts!$A:$BB,31,FALSE)</f>
        <v>491</v>
      </c>
      <c r="AJ1919">
        <f>VLOOKUP($G1919,county_facts!$A:$BB,32,FALSE)</f>
        <v>2.23</v>
      </c>
      <c r="AK1919">
        <f>VLOOKUP($G1919,county_facts!$A:$BB,33,FALSE)</f>
        <v>20202</v>
      </c>
      <c r="AL1919">
        <f>VLOOKUP($G1919,county_facts!$A:$BB,34,FALSE)</f>
        <v>33750</v>
      </c>
      <c r="AM1919">
        <f>VLOOKUP($G1919,county_facts!$A:$BB,35,FALSE)</f>
        <v>15.4</v>
      </c>
      <c r="AN1919">
        <f>VLOOKUP($G1919,county_facts!$A:$BB,36,FALSE)</f>
        <v>27</v>
      </c>
      <c r="AO1919">
        <f>VLOOKUP($G1919,county_facts!$A:$BB,37,FALSE)</f>
        <v>156</v>
      </c>
      <c r="AP1919">
        <f>VLOOKUP($G1919,county_facts!$A:$BB,38,FALSE)</f>
        <v>4</v>
      </c>
      <c r="AQ1919">
        <f>VLOOKUP($G1919,county_facts!$A:$BB,39,FALSE)</f>
        <v>114</v>
      </c>
      <c r="AR1919">
        <f>VLOOKUP($G1919,county_facts!$A:$BB,40,FALSE)</f>
        <v>154</v>
      </c>
      <c r="AS1919">
        <f>VLOOKUP($G1919,county_facts!$A:$BB,41,FALSE)</f>
        <v>0</v>
      </c>
      <c r="AT1919">
        <f>VLOOKUP($G1919,county_facts!$A:$BB,42,FALSE)</f>
        <v>0</v>
      </c>
      <c r="AU1919">
        <f>VLOOKUP($G1919,county_facts!$A:$BB,43,FALSE)</f>
        <v>0</v>
      </c>
      <c r="AV1919">
        <f>VLOOKUP($G1919,county_facts!$A:$BB,44,FALSE)</f>
        <v>0</v>
      </c>
      <c r="AW1919">
        <f>VLOOKUP($G1919,county_facts!$A:$BB,45,FALSE)</f>
        <v>0</v>
      </c>
      <c r="AX1919">
        <f>VLOOKUP($G1919,county_facts!$A:$BB,46,FALSE)</f>
        <v>0</v>
      </c>
      <c r="AY1919">
        <f>VLOOKUP($G1919,county_facts!$A:$BB,47,FALSE)</f>
        <v>0</v>
      </c>
      <c r="AZ1919">
        <f>VLOOKUP($G1919,county_facts!$A:$BB,48,FALSE)</f>
        <v>0</v>
      </c>
      <c r="BA1919">
        <f>VLOOKUP($G1919,county_facts!$A:$BB,49,FALSE)</f>
        <v>7042</v>
      </c>
      <c r="BB1919">
        <f>VLOOKUP($G1919,county_facts!$A:$BB,50,FALSE)</f>
        <v>5037</v>
      </c>
      <c r="BC1919">
        <f>VLOOKUP($G1919,county_facts!$A:$BB,51,FALSE)</f>
        <v>0</v>
      </c>
      <c r="BD1919">
        <f>VLOOKUP($G1919,county_facts!$A:$BB,52,FALSE)</f>
        <v>0</v>
      </c>
      <c r="BE1919">
        <f>VLOOKUP($G1919,county_facts!$A:$BB,53,FALSE)</f>
        <v>704.4</v>
      </c>
      <c r="BF1919">
        <f>VLOOKUP($G1919,county_facts!$A:$BB,54,FALSE)</f>
        <v>1.9</v>
      </c>
    </row>
    <row r="1920" spans="1:58" x14ac:dyDescent="0.3">
      <c r="A1920" t="s">
        <v>6</v>
      </c>
      <c r="B1920" t="s">
        <v>287</v>
      </c>
      <c r="C1920">
        <v>53</v>
      </c>
      <c r="D1920" t="s">
        <v>622</v>
      </c>
      <c r="E1920">
        <v>75</v>
      </c>
      <c r="F1920">
        <v>0.70666666700000003</v>
      </c>
      <c r="G1920">
        <v>48153</v>
      </c>
      <c r="H1920">
        <f>VLOOKUP($G1920,county_facts!$A:$BB,4,FALSE)</f>
        <v>5949</v>
      </c>
      <c r="I1920">
        <f>VLOOKUP($G1920,county_facts!$A:$BB,5,FALSE)</f>
        <v>6446</v>
      </c>
      <c r="J1920">
        <f>VLOOKUP($G1920,county_facts!$A:$BB,6,FALSE)</f>
        <v>-7.7</v>
      </c>
      <c r="K1920">
        <f>VLOOKUP($G1920,county_facts!$A:$BB,7,FALSE)</f>
        <v>6446</v>
      </c>
      <c r="L1920">
        <f>VLOOKUP($G1920,county_facts!$A:$BB,8,FALSE)</f>
        <v>7.7</v>
      </c>
      <c r="M1920">
        <f>VLOOKUP($G1920,county_facts!$A:$BB,9,FALSE)</f>
        <v>27.2</v>
      </c>
      <c r="N1920">
        <f>VLOOKUP($G1920,county_facts!$A:$BB,10,FALSE)</f>
        <v>18.7</v>
      </c>
      <c r="O1920">
        <f>VLOOKUP($G1920,county_facts!$A:$BB,11,FALSE)</f>
        <v>50.3</v>
      </c>
      <c r="P1920">
        <f>VLOOKUP($G1920,county_facts!$A:$BB,12,FALSE)</f>
        <v>93.2</v>
      </c>
      <c r="Q1920">
        <f>VLOOKUP($G1920,county_facts!$A:$BB,13,FALSE)</f>
        <v>4.2</v>
      </c>
      <c r="R1920">
        <f>VLOOKUP($G1920,county_facts!$A:$BB,14,FALSE)</f>
        <v>1.3</v>
      </c>
      <c r="S1920">
        <f>VLOOKUP($G1920,county_facts!$A:$BB,15,FALSE)</f>
        <v>0.4</v>
      </c>
      <c r="T1920">
        <f>VLOOKUP($G1920,county_facts!$A:$BB,16,FALSE)</f>
        <v>0</v>
      </c>
      <c r="U1920">
        <f>VLOOKUP($G1920,county_facts!$A:$BB,17,FALSE)</f>
        <v>1</v>
      </c>
      <c r="V1920">
        <f>VLOOKUP($G1920,county_facts!$A:$BB,18,FALSE)</f>
        <v>56.2</v>
      </c>
      <c r="W1920">
        <f>VLOOKUP($G1920,county_facts!$A:$BB,19,FALSE)</f>
        <v>39.5</v>
      </c>
      <c r="X1920">
        <f>VLOOKUP($G1920,county_facts!$A:$BB,20,FALSE)</f>
        <v>89.1</v>
      </c>
      <c r="Y1920">
        <f>VLOOKUP($G1920,county_facts!$A:$BB,21,FALSE)</f>
        <v>5.6</v>
      </c>
      <c r="Z1920">
        <f>VLOOKUP($G1920,county_facts!$A:$BB,22,FALSE)</f>
        <v>36.799999999999997</v>
      </c>
      <c r="AA1920">
        <f>VLOOKUP($G1920,county_facts!$A:$BB,23,FALSE)</f>
        <v>74.599999999999994</v>
      </c>
      <c r="AB1920">
        <f>VLOOKUP($G1920,county_facts!$A:$BB,24,FALSE)</f>
        <v>17.100000000000001</v>
      </c>
      <c r="AC1920">
        <f>VLOOKUP($G1920,county_facts!$A:$BB,25,FALSE)</f>
        <v>312</v>
      </c>
      <c r="AD1920">
        <f>VLOOKUP($G1920,county_facts!$A:$BB,26,FALSE)</f>
        <v>18.100000000000001</v>
      </c>
      <c r="AE1920">
        <f>VLOOKUP($G1920,county_facts!$A:$BB,27,FALSE)</f>
        <v>2993</v>
      </c>
      <c r="AF1920">
        <f>VLOOKUP($G1920,county_facts!$A:$BB,28,FALSE)</f>
        <v>69.3</v>
      </c>
      <c r="AG1920">
        <f>VLOOKUP($G1920,county_facts!$A:$BB,29,FALSE)</f>
        <v>3.5</v>
      </c>
      <c r="AH1920">
        <f>VLOOKUP($G1920,county_facts!$A:$BB,30,FALSE)</f>
        <v>61200</v>
      </c>
      <c r="AI1920">
        <f>VLOOKUP($G1920,county_facts!$A:$BB,31,FALSE)</f>
        <v>2457</v>
      </c>
      <c r="AJ1920">
        <f>VLOOKUP($G1920,county_facts!$A:$BB,32,FALSE)</f>
        <v>2.5499999999999998</v>
      </c>
      <c r="AK1920">
        <f>VLOOKUP($G1920,county_facts!$A:$BB,33,FALSE)</f>
        <v>21655</v>
      </c>
      <c r="AL1920">
        <f>VLOOKUP($G1920,county_facts!$A:$BB,34,FALSE)</f>
        <v>42279</v>
      </c>
      <c r="AM1920">
        <f>VLOOKUP($G1920,county_facts!$A:$BB,35,FALSE)</f>
        <v>20.3</v>
      </c>
      <c r="AN1920">
        <f>VLOOKUP($G1920,county_facts!$A:$BB,36,FALSE)</f>
        <v>157</v>
      </c>
      <c r="AO1920">
        <f>VLOOKUP($G1920,county_facts!$A:$BB,37,FALSE)</f>
        <v>1017</v>
      </c>
      <c r="AP1920">
        <f>VLOOKUP($G1920,county_facts!$A:$BB,38,FALSE)</f>
        <v>4.0999999999999996</v>
      </c>
      <c r="AQ1920">
        <f>VLOOKUP($G1920,county_facts!$A:$BB,39,FALSE)</f>
        <v>355</v>
      </c>
      <c r="AR1920">
        <f>VLOOKUP($G1920,county_facts!$A:$BB,40,FALSE)</f>
        <v>619</v>
      </c>
      <c r="AS1920">
        <f>VLOOKUP($G1920,county_facts!$A:$BB,41,FALSE)</f>
        <v>0</v>
      </c>
      <c r="AT1920">
        <f>VLOOKUP($G1920,county_facts!$A:$BB,42,FALSE)</f>
        <v>0</v>
      </c>
      <c r="AU1920">
        <f>VLOOKUP($G1920,county_facts!$A:$BB,43,FALSE)</f>
        <v>0</v>
      </c>
      <c r="AV1920">
        <f>VLOOKUP($G1920,county_facts!$A:$BB,44,FALSE)</f>
        <v>0</v>
      </c>
      <c r="AW1920">
        <f>VLOOKUP($G1920,county_facts!$A:$BB,45,FALSE)</f>
        <v>0</v>
      </c>
      <c r="AX1920">
        <f>VLOOKUP($G1920,county_facts!$A:$BB,46,FALSE)</f>
        <v>13.9</v>
      </c>
      <c r="AY1920">
        <f>VLOOKUP($G1920,county_facts!$A:$BB,47,FALSE)</f>
        <v>0</v>
      </c>
      <c r="AZ1920">
        <f>VLOOKUP($G1920,county_facts!$A:$BB,48,FALSE)</f>
        <v>65577</v>
      </c>
      <c r="BA1920">
        <f>VLOOKUP($G1920,county_facts!$A:$BB,49,FALSE)</f>
        <v>40010</v>
      </c>
      <c r="BB1920">
        <f>VLOOKUP($G1920,county_facts!$A:$BB,50,FALSE)</f>
        <v>6026</v>
      </c>
      <c r="BC1920">
        <f>VLOOKUP($G1920,county_facts!$A:$BB,51,FALSE)</f>
        <v>1805</v>
      </c>
      <c r="BD1920">
        <f>VLOOKUP($G1920,county_facts!$A:$BB,52,FALSE)</f>
        <v>6</v>
      </c>
      <c r="BE1920">
        <f>VLOOKUP($G1920,county_facts!$A:$BB,53,FALSE)</f>
        <v>992.14</v>
      </c>
      <c r="BF1920">
        <f>VLOOKUP($G1920,county_facts!$A:$BB,54,FALSE)</f>
        <v>6.5</v>
      </c>
    </row>
    <row r="1921" spans="1:58" x14ac:dyDescent="0.3">
      <c r="A1921" t="s">
        <v>9</v>
      </c>
      <c r="B1921" t="s">
        <v>287</v>
      </c>
      <c r="C1921">
        <v>22</v>
      </c>
      <c r="D1921" t="s">
        <v>622</v>
      </c>
      <c r="E1921">
        <v>75</v>
      </c>
      <c r="F1921">
        <v>0.29333333299999997</v>
      </c>
      <c r="G1921">
        <v>48153</v>
      </c>
      <c r="H1921">
        <f>VLOOKUP($G1921,county_facts!$A:$BB,4,FALSE)</f>
        <v>5949</v>
      </c>
      <c r="I1921">
        <f>VLOOKUP($G1921,county_facts!$A:$BB,5,FALSE)</f>
        <v>6446</v>
      </c>
      <c r="J1921">
        <f>VLOOKUP($G1921,county_facts!$A:$BB,6,FALSE)</f>
        <v>-7.7</v>
      </c>
      <c r="K1921">
        <f>VLOOKUP($G1921,county_facts!$A:$BB,7,FALSE)</f>
        <v>6446</v>
      </c>
      <c r="L1921">
        <f>VLOOKUP($G1921,county_facts!$A:$BB,8,FALSE)</f>
        <v>7.7</v>
      </c>
      <c r="M1921">
        <f>VLOOKUP($G1921,county_facts!$A:$BB,9,FALSE)</f>
        <v>27.2</v>
      </c>
      <c r="N1921">
        <f>VLOOKUP($G1921,county_facts!$A:$BB,10,FALSE)</f>
        <v>18.7</v>
      </c>
      <c r="O1921">
        <f>VLOOKUP($G1921,county_facts!$A:$BB,11,FALSE)</f>
        <v>50.3</v>
      </c>
      <c r="P1921">
        <f>VLOOKUP($G1921,county_facts!$A:$BB,12,FALSE)</f>
        <v>93.2</v>
      </c>
      <c r="Q1921">
        <f>VLOOKUP($G1921,county_facts!$A:$BB,13,FALSE)</f>
        <v>4.2</v>
      </c>
      <c r="R1921">
        <f>VLOOKUP($G1921,county_facts!$A:$BB,14,FALSE)</f>
        <v>1.3</v>
      </c>
      <c r="S1921">
        <f>VLOOKUP($G1921,county_facts!$A:$BB,15,FALSE)</f>
        <v>0.4</v>
      </c>
      <c r="T1921">
        <f>VLOOKUP($G1921,county_facts!$A:$BB,16,FALSE)</f>
        <v>0</v>
      </c>
      <c r="U1921">
        <f>VLOOKUP($G1921,county_facts!$A:$BB,17,FALSE)</f>
        <v>1</v>
      </c>
      <c r="V1921">
        <f>VLOOKUP($G1921,county_facts!$A:$BB,18,FALSE)</f>
        <v>56.2</v>
      </c>
      <c r="W1921">
        <f>VLOOKUP($G1921,county_facts!$A:$BB,19,FALSE)</f>
        <v>39.5</v>
      </c>
      <c r="X1921">
        <f>VLOOKUP($G1921,county_facts!$A:$BB,20,FALSE)</f>
        <v>89.1</v>
      </c>
      <c r="Y1921">
        <f>VLOOKUP($G1921,county_facts!$A:$BB,21,FALSE)</f>
        <v>5.6</v>
      </c>
      <c r="Z1921">
        <f>VLOOKUP($G1921,county_facts!$A:$BB,22,FALSE)</f>
        <v>36.799999999999997</v>
      </c>
      <c r="AA1921">
        <f>VLOOKUP($G1921,county_facts!$A:$BB,23,FALSE)</f>
        <v>74.599999999999994</v>
      </c>
      <c r="AB1921">
        <f>VLOOKUP($G1921,county_facts!$A:$BB,24,FALSE)</f>
        <v>17.100000000000001</v>
      </c>
      <c r="AC1921">
        <f>VLOOKUP($G1921,county_facts!$A:$BB,25,FALSE)</f>
        <v>312</v>
      </c>
      <c r="AD1921">
        <f>VLOOKUP($G1921,county_facts!$A:$BB,26,FALSE)</f>
        <v>18.100000000000001</v>
      </c>
      <c r="AE1921">
        <f>VLOOKUP($G1921,county_facts!$A:$BB,27,FALSE)</f>
        <v>2993</v>
      </c>
      <c r="AF1921">
        <f>VLOOKUP($G1921,county_facts!$A:$BB,28,FALSE)</f>
        <v>69.3</v>
      </c>
      <c r="AG1921">
        <f>VLOOKUP($G1921,county_facts!$A:$BB,29,FALSE)</f>
        <v>3.5</v>
      </c>
      <c r="AH1921">
        <f>VLOOKUP($G1921,county_facts!$A:$BB,30,FALSE)</f>
        <v>61200</v>
      </c>
      <c r="AI1921">
        <f>VLOOKUP($G1921,county_facts!$A:$BB,31,FALSE)</f>
        <v>2457</v>
      </c>
      <c r="AJ1921">
        <f>VLOOKUP($G1921,county_facts!$A:$BB,32,FALSE)</f>
        <v>2.5499999999999998</v>
      </c>
      <c r="AK1921">
        <f>VLOOKUP($G1921,county_facts!$A:$BB,33,FALSE)</f>
        <v>21655</v>
      </c>
      <c r="AL1921">
        <f>VLOOKUP($G1921,county_facts!$A:$BB,34,FALSE)</f>
        <v>42279</v>
      </c>
      <c r="AM1921">
        <f>VLOOKUP($G1921,county_facts!$A:$BB,35,FALSE)</f>
        <v>20.3</v>
      </c>
      <c r="AN1921">
        <f>VLOOKUP($G1921,county_facts!$A:$BB,36,FALSE)</f>
        <v>157</v>
      </c>
      <c r="AO1921">
        <f>VLOOKUP($G1921,county_facts!$A:$BB,37,FALSE)</f>
        <v>1017</v>
      </c>
      <c r="AP1921">
        <f>VLOOKUP($G1921,county_facts!$A:$BB,38,FALSE)</f>
        <v>4.0999999999999996</v>
      </c>
      <c r="AQ1921">
        <f>VLOOKUP($G1921,county_facts!$A:$BB,39,FALSE)</f>
        <v>355</v>
      </c>
      <c r="AR1921">
        <f>VLOOKUP($G1921,county_facts!$A:$BB,40,FALSE)</f>
        <v>619</v>
      </c>
      <c r="AS1921">
        <f>VLOOKUP($G1921,county_facts!$A:$BB,41,FALSE)</f>
        <v>0</v>
      </c>
      <c r="AT1921">
        <f>VLOOKUP($G1921,county_facts!$A:$BB,42,FALSE)</f>
        <v>0</v>
      </c>
      <c r="AU1921">
        <f>VLOOKUP($G1921,county_facts!$A:$BB,43,FALSE)</f>
        <v>0</v>
      </c>
      <c r="AV1921">
        <f>VLOOKUP($G1921,county_facts!$A:$BB,44,FALSE)</f>
        <v>0</v>
      </c>
      <c r="AW1921">
        <f>VLOOKUP($G1921,county_facts!$A:$BB,45,FALSE)</f>
        <v>0</v>
      </c>
      <c r="AX1921">
        <f>VLOOKUP($G1921,county_facts!$A:$BB,46,FALSE)</f>
        <v>13.9</v>
      </c>
      <c r="AY1921">
        <f>VLOOKUP($G1921,county_facts!$A:$BB,47,FALSE)</f>
        <v>0</v>
      </c>
      <c r="AZ1921">
        <f>VLOOKUP($G1921,county_facts!$A:$BB,48,FALSE)</f>
        <v>65577</v>
      </c>
      <c r="BA1921">
        <f>VLOOKUP($G1921,county_facts!$A:$BB,49,FALSE)</f>
        <v>40010</v>
      </c>
      <c r="BB1921">
        <f>VLOOKUP($G1921,county_facts!$A:$BB,50,FALSE)</f>
        <v>6026</v>
      </c>
      <c r="BC1921">
        <f>VLOOKUP($G1921,county_facts!$A:$BB,51,FALSE)</f>
        <v>1805</v>
      </c>
      <c r="BD1921">
        <f>VLOOKUP($G1921,county_facts!$A:$BB,52,FALSE)</f>
        <v>6</v>
      </c>
      <c r="BE1921">
        <f>VLOOKUP($G1921,county_facts!$A:$BB,53,FALSE)</f>
        <v>992.14</v>
      </c>
      <c r="BF1921">
        <f>VLOOKUP($G1921,county_facts!$A:$BB,54,FALSE)</f>
        <v>6.5</v>
      </c>
    </row>
    <row r="1922" spans="1:58" x14ac:dyDescent="0.3">
      <c r="A1922" t="s">
        <v>6</v>
      </c>
      <c r="B1922" t="s">
        <v>759</v>
      </c>
      <c r="C1922">
        <v>81</v>
      </c>
      <c r="D1922" t="s">
        <v>622</v>
      </c>
      <c r="E1922">
        <v>110</v>
      </c>
      <c r="F1922">
        <v>0.73636363599999999</v>
      </c>
      <c r="G1922">
        <v>48151</v>
      </c>
      <c r="H1922">
        <f>VLOOKUP($G1922,county_facts!$A:$BB,4,FALSE)</f>
        <v>3831</v>
      </c>
      <c r="I1922">
        <f>VLOOKUP($G1922,county_facts!$A:$BB,5,FALSE)</f>
        <v>3974</v>
      </c>
      <c r="J1922">
        <f>VLOOKUP($G1922,county_facts!$A:$BB,6,FALSE)</f>
        <v>-3.6</v>
      </c>
      <c r="K1922">
        <f>VLOOKUP($G1922,county_facts!$A:$BB,7,FALSE)</f>
        <v>3974</v>
      </c>
      <c r="L1922">
        <f>VLOOKUP($G1922,county_facts!$A:$BB,8,FALSE)</f>
        <v>4.4000000000000004</v>
      </c>
      <c r="M1922">
        <f>VLOOKUP($G1922,county_facts!$A:$BB,9,FALSE)</f>
        <v>20.7</v>
      </c>
      <c r="N1922">
        <f>VLOOKUP($G1922,county_facts!$A:$BB,10,FALSE)</f>
        <v>23.1</v>
      </c>
      <c r="O1922">
        <f>VLOOKUP($G1922,county_facts!$A:$BB,11,FALSE)</f>
        <v>50.4</v>
      </c>
      <c r="P1922">
        <f>VLOOKUP($G1922,county_facts!$A:$BB,12,FALSE)</f>
        <v>92.8</v>
      </c>
      <c r="Q1922">
        <f>VLOOKUP($G1922,county_facts!$A:$BB,13,FALSE)</f>
        <v>3.8</v>
      </c>
      <c r="R1922">
        <f>VLOOKUP($G1922,county_facts!$A:$BB,14,FALSE)</f>
        <v>1</v>
      </c>
      <c r="S1922">
        <f>VLOOKUP($G1922,county_facts!$A:$BB,15,FALSE)</f>
        <v>0.4</v>
      </c>
      <c r="T1922">
        <f>VLOOKUP($G1922,county_facts!$A:$BB,16,FALSE)</f>
        <v>0</v>
      </c>
      <c r="U1922">
        <f>VLOOKUP($G1922,county_facts!$A:$BB,17,FALSE)</f>
        <v>1.8</v>
      </c>
      <c r="V1922">
        <f>VLOOKUP($G1922,county_facts!$A:$BB,18,FALSE)</f>
        <v>27.9</v>
      </c>
      <c r="W1922">
        <f>VLOOKUP($G1922,county_facts!$A:$BB,19,FALSE)</f>
        <v>67.099999999999994</v>
      </c>
      <c r="X1922">
        <f>VLOOKUP($G1922,county_facts!$A:$BB,20,FALSE)</f>
        <v>90.6</v>
      </c>
      <c r="Y1922">
        <f>VLOOKUP($G1922,county_facts!$A:$BB,21,FALSE)</f>
        <v>2.1</v>
      </c>
      <c r="Z1922">
        <f>VLOOKUP($G1922,county_facts!$A:$BB,22,FALSE)</f>
        <v>17.8</v>
      </c>
      <c r="AA1922">
        <f>VLOOKUP($G1922,county_facts!$A:$BB,23,FALSE)</f>
        <v>80.8</v>
      </c>
      <c r="AB1922">
        <f>VLOOKUP($G1922,county_facts!$A:$BB,24,FALSE)</f>
        <v>15.2</v>
      </c>
      <c r="AC1922">
        <f>VLOOKUP($G1922,county_facts!$A:$BB,25,FALSE)</f>
        <v>293</v>
      </c>
      <c r="AD1922">
        <f>VLOOKUP($G1922,county_facts!$A:$BB,26,FALSE)</f>
        <v>20.9</v>
      </c>
      <c r="AE1922">
        <f>VLOOKUP($G1922,county_facts!$A:$BB,27,FALSE)</f>
        <v>2205</v>
      </c>
      <c r="AF1922">
        <f>VLOOKUP($G1922,county_facts!$A:$BB,28,FALSE)</f>
        <v>71.099999999999994</v>
      </c>
      <c r="AG1922">
        <f>VLOOKUP($G1922,county_facts!$A:$BB,29,FALSE)</f>
        <v>6.2</v>
      </c>
      <c r="AH1922">
        <f>VLOOKUP($G1922,county_facts!$A:$BB,30,FALSE)</f>
        <v>62200</v>
      </c>
      <c r="AI1922">
        <f>VLOOKUP($G1922,county_facts!$A:$BB,31,FALSE)</f>
        <v>1518</v>
      </c>
      <c r="AJ1922">
        <f>VLOOKUP($G1922,county_facts!$A:$BB,32,FALSE)</f>
        <v>2.54</v>
      </c>
      <c r="AK1922">
        <f>VLOOKUP($G1922,county_facts!$A:$BB,33,FALSE)</f>
        <v>22709</v>
      </c>
      <c r="AL1922">
        <f>VLOOKUP($G1922,county_facts!$A:$BB,34,FALSE)</f>
        <v>42125</v>
      </c>
      <c r="AM1922">
        <f>VLOOKUP($G1922,county_facts!$A:$BB,35,FALSE)</f>
        <v>17.100000000000001</v>
      </c>
      <c r="AN1922">
        <f>VLOOKUP($G1922,county_facts!$A:$BB,36,FALSE)</f>
        <v>70</v>
      </c>
      <c r="AO1922">
        <f>VLOOKUP($G1922,county_facts!$A:$BB,37,FALSE)</f>
        <v>555</v>
      </c>
      <c r="AP1922">
        <f>VLOOKUP($G1922,county_facts!$A:$BB,38,FALSE)</f>
        <v>8</v>
      </c>
      <c r="AQ1922">
        <f>VLOOKUP($G1922,county_facts!$A:$BB,39,FALSE)</f>
        <v>222</v>
      </c>
      <c r="AR1922">
        <f>VLOOKUP($G1922,county_facts!$A:$BB,40,FALSE)</f>
        <v>379</v>
      </c>
      <c r="AS1922">
        <f>VLOOKUP($G1922,county_facts!$A:$BB,41,FALSE)</f>
        <v>0</v>
      </c>
      <c r="AT1922">
        <f>VLOOKUP($G1922,county_facts!$A:$BB,42,FALSE)</f>
        <v>0</v>
      </c>
      <c r="AU1922">
        <f>VLOOKUP($G1922,county_facts!$A:$BB,43,FALSE)</f>
        <v>0</v>
      </c>
      <c r="AV1922">
        <f>VLOOKUP($G1922,county_facts!$A:$BB,44,FALSE)</f>
        <v>0</v>
      </c>
      <c r="AW1922">
        <f>VLOOKUP($G1922,county_facts!$A:$BB,45,FALSE)</f>
        <v>0</v>
      </c>
      <c r="AX1922">
        <f>VLOOKUP($G1922,county_facts!$A:$BB,46,FALSE)</f>
        <v>0</v>
      </c>
      <c r="AY1922">
        <f>VLOOKUP($G1922,county_facts!$A:$BB,47,FALSE)</f>
        <v>0</v>
      </c>
      <c r="AZ1922">
        <f>VLOOKUP($G1922,county_facts!$A:$BB,48,FALSE)</f>
        <v>0</v>
      </c>
      <c r="BA1922">
        <f>VLOOKUP($G1922,county_facts!$A:$BB,49,FALSE)</f>
        <v>12001</v>
      </c>
      <c r="BB1922">
        <f>VLOOKUP($G1922,county_facts!$A:$BB,50,FALSE)</f>
        <v>3040</v>
      </c>
      <c r="BC1922">
        <f>VLOOKUP($G1922,county_facts!$A:$BB,51,FALSE)</f>
        <v>0</v>
      </c>
      <c r="BD1922">
        <f>VLOOKUP($G1922,county_facts!$A:$BB,52,FALSE)</f>
        <v>0</v>
      </c>
      <c r="BE1922">
        <f>VLOOKUP($G1922,county_facts!$A:$BB,53,FALSE)</f>
        <v>898.94</v>
      </c>
      <c r="BF1922">
        <f>VLOOKUP($G1922,county_facts!$A:$BB,54,FALSE)</f>
        <v>4.4000000000000004</v>
      </c>
    </row>
    <row r="1923" spans="1:58" x14ac:dyDescent="0.3">
      <c r="A1923" t="s">
        <v>9</v>
      </c>
      <c r="B1923" t="s">
        <v>759</v>
      </c>
      <c r="C1923">
        <v>29</v>
      </c>
      <c r="D1923" t="s">
        <v>622</v>
      </c>
      <c r="E1923">
        <v>110</v>
      </c>
      <c r="F1923">
        <v>0.26363636400000001</v>
      </c>
      <c r="G1923">
        <v>48151</v>
      </c>
      <c r="H1923">
        <f>VLOOKUP($G1923,county_facts!$A:$BB,4,FALSE)</f>
        <v>3831</v>
      </c>
      <c r="I1923">
        <f>VLOOKUP($G1923,county_facts!$A:$BB,5,FALSE)</f>
        <v>3974</v>
      </c>
      <c r="J1923">
        <f>VLOOKUP($G1923,county_facts!$A:$BB,6,FALSE)</f>
        <v>-3.6</v>
      </c>
      <c r="K1923">
        <f>VLOOKUP($G1923,county_facts!$A:$BB,7,FALSE)</f>
        <v>3974</v>
      </c>
      <c r="L1923">
        <f>VLOOKUP($G1923,county_facts!$A:$BB,8,FALSE)</f>
        <v>4.4000000000000004</v>
      </c>
      <c r="M1923">
        <f>VLOOKUP($G1923,county_facts!$A:$BB,9,FALSE)</f>
        <v>20.7</v>
      </c>
      <c r="N1923">
        <f>VLOOKUP($G1923,county_facts!$A:$BB,10,FALSE)</f>
        <v>23.1</v>
      </c>
      <c r="O1923">
        <f>VLOOKUP($G1923,county_facts!$A:$BB,11,FALSE)</f>
        <v>50.4</v>
      </c>
      <c r="P1923">
        <f>VLOOKUP($G1923,county_facts!$A:$BB,12,FALSE)</f>
        <v>92.8</v>
      </c>
      <c r="Q1923">
        <f>VLOOKUP($G1923,county_facts!$A:$BB,13,FALSE)</f>
        <v>3.8</v>
      </c>
      <c r="R1923">
        <f>VLOOKUP($G1923,county_facts!$A:$BB,14,FALSE)</f>
        <v>1</v>
      </c>
      <c r="S1923">
        <f>VLOOKUP($G1923,county_facts!$A:$BB,15,FALSE)</f>
        <v>0.4</v>
      </c>
      <c r="T1923">
        <f>VLOOKUP($G1923,county_facts!$A:$BB,16,FALSE)</f>
        <v>0</v>
      </c>
      <c r="U1923">
        <f>VLOOKUP($G1923,county_facts!$A:$BB,17,FALSE)</f>
        <v>1.8</v>
      </c>
      <c r="V1923">
        <f>VLOOKUP($G1923,county_facts!$A:$BB,18,FALSE)</f>
        <v>27.9</v>
      </c>
      <c r="W1923">
        <f>VLOOKUP($G1923,county_facts!$A:$BB,19,FALSE)</f>
        <v>67.099999999999994</v>
      </c>
      <c r="X1923">
        <f>VLOOKUP($G1923,county_facts!$A:$BB,20,FALSE)</f>
        <v>90.6</v>
      </c>
      <c r="Y1923">
        <f>VLOOKUP($G1923,county_facts!$A:$BB,21,FALSE)</f>
        <v>2.1</v>
      </c>
      <c r="Z1923">
        <f>VLOOKUP($G1923,county_facts!$A:$BB,22,FALSE)</f>
        <v>17.8</v>
      </c>
      <c r="AA1923">
        <f>VLOOKUP($G1923,county_facts!$A:$BB,23,FALSE)</f>
        <v>80.8</v>
      </c>
      <c r="AB1923">
        <f>VLOOKUP($G1923,county_facts!$A:$BB,24,FALSE)</f>
        <v>15.2</v>
      </c>
      <c r="AC1923">
        <f>VLOOKUP($G1923,county_facts!$A:$BB,25,FALSE)</f>
        <v>293</v>
      </c>
      <c r="AD1923">
        <f>VLOOKUP($G1923,county_facts!$A:$BB,26,FALSE)</f>
        <v>20.9</v>
      </c>
      <c r="AE1923">
        <f>VLOOKUP($G1923,county_facts!$A:$BB,27,FALSE)</f>
        <v>2205</v>
      </c>
      <c r="AF1923">
        <f>VLOOKUP($G1923,county_facts!$A:$BB,28,FALSE)</f>
        <v>71.099999999999994</v>
      </c>
      <c r="AG1923">
        <f>VLOOKUP($G1923,county_facts!$A:$BB,29,FALSE)</f>
        <v>6.2</v>
      </c>
      <c r="AH1923">
        <f>VLOOKUP($G1923,county_facts!$A:$BB,30,FALSE)</f>
        <v>62200</v>
      </c>
      <c r="AI1923">
        <f>VLOOKUP($G1923,county_facts!$A:$BB,31,FALSE)</f>
        <v>1518</v>
      </c>
      <c r="AJ1923">
        <f>VLOOKUP($G1923,county_facts!$A:$BB,32,FALSE)</f>
        <v>2.54</v>
      </c>
      <c r="AK1923">
        <f>VLOOKUP($G1923,county_facts!$A:$BB,33,FALSE)</f>
        <v>22709</v>
      </c>
      <c r="AL1923">
        <f>VLOOKUP($G1923,county_facts!$A:$BB,34,FALSE)</f>
        <v>42125</v>
      </c>
      <c r="AM1923">
        <f>VLOOKUP($G1923,county_facts!$A:$BB,35,FALSE)</f>
        <v>17.100000000000001</v>
      </c>
      <c r="AN1923">
        <f>VLOOKUP($G1923,county_facts!$A:$BB,36,FALSE)</f>
        <v>70</v>
      </c>
      <c r="AO1923">
        <f>VLOOKUP($G1923,county_facts!$A:$BB,37,FALSE)</f>
        <v>555</v>
      </c>
      <c r="AP1923">
        <f>VLOOKUP($G1923,county_facts!$A:$BB,38,FALSE)</f>
        <v>8</v>
      </c>
      <c r="AQ1923">
        <f>VLOOKUP($G1923,county_facts!$A:$BB,39,FALSE)</f>
        <v>222</v>
      </c>
      <c r="AR1923">
        <f>VLOOKUP($G1923,county_facts!$A:$BB,40,FALSE)</f>
        <v>379</v>
      </c>
      <c r="AS1923">
        <f>VLOOKUP($G1923,county_facts!$A:$BB,41,FALSE)</f>
        <v>0</v>
      </c>
      <c r="AT1923">
        <f>VLOOKUP($G1923,county_facts!$A:$BB,42,FALSE)</f>
        <v>0</v>
      </c>
      <c r="AU1923">
        <f>VLOOKUP($G1923,county_facts!$A:$BB,43,FALSE)</f>
        <v>0</v>
      </c>
      <c r="AV1923">
        <f>VLOOKUP($G1923,county_facts!$A:$BB,44,FALSE)</f>
        <v>0</v>
      </c>
      <c r="AW1923">
        <f>VLOOKUP($G1923,county_facts!$A:$BB,45,FALSE)</f>
        <v>0</v>
      </c>
      <c r="AX1923">
        <f>VLOOKUP($G1923,county_facts!$A:$BB,46,FALSE)</f>
        <v>0</v>
      </c>
      <c r="AY1923">
        <f>VLOOKUP($G1923,county_facts!$A:$BB,47,FALSE)</f>
        <v>0</v>
      </c>
      <c r="AZ1923">
        <f>VLOOKUP($G1923,county_facts!$A:$BB,48,FALSE)</f>
        <v>0</v>
      </c>
      <c r="BA1923">
        <f>VLOOKUP($G1923,county_facts!$A:$BB,49,FALSE)</f>
        <v>12001</v>
      </c>
      <c r="BB1923">
        <f>VLOOKUP($G1923,county_facts!$A:$BB,50,FALSE)</f>
        <v>3040</v>
      </c>
      <c r="BC1923">
        <f>VLOOKUP($G1923,county_facts!$A:$BB,51,FALSE)</f>
        <v>0</v>
      </c>
      <c r="BD1923">
        <f>VLOOKUP($G1923,county_facts!$A:$BB,52,FALSE)</f>
        <v>0</v>
      </c>
      <c r="BE1923">
        <f>VLOOKUP($G1923,county_facts!$A:$BB,53,FALSE)</f>
        <v>898.94</v>
      </c>
      <c r="BF1923">
        <f>VLOOKUP($G1923,county_facts!$A:$BB,54,FALSE)</f>
        <v>4.4000000000000004</v>
      </c>
    </row>
    <row r="1924" spans="1:58" x14ac:dyDescent="0.3">
      <c r="A1924" t="s">
        <v>6</v>
      </c>
      <c r="B1924" t="s">
        <v>46</v>
      </c>
      <c r="C1924">
        <v>529</v>
      </c>
      <c r="D1924" t="s">
        <v>622</v>
      </c>
      <c r="E1924">
        <v>757</v>
      </c>
      <c r="F1924">
        <v>0.69881109600000002</v>
      </c>
      <c r="G1924">
        <v>48149</v>
      </c>
      <c r="H1924">
        <f>VLOOKUP($G1924,county_facts!$A:$BB,4,FALSE)</f>
        <v>24833</v>
      </c>
      <c r="I1924">
        <f>VLOOKUP($G1924,county_facts!$A:$BB,5,FALSE)</f>
        <v>24554</v>
      </c>
      <c r="J1924">
        <f>VLOOKUP($G1924,county_facts!$A:$BB,6,FALSE)</f>
        <v>1.1000000000000001</v>
      </c>
      <c r="K1924">
        <f>VLOOKUP($G1924,county_facts!$A:$BB,7,FALSE)</f>
        <v>24554</v>
      </c>
      <c r="L1924">
        <f>VLOOKUP($G1924,county_facts!$A:$BB,8,FALSE)</f>
        <v>5</v>
      </c>
      <c r="M1924">
        <f>VLOOKUP($G1924,county_facts!$A:$BB,9,FALSE)</f>
        <v>20.9</v>
      </c>
      <c r="N1924">
        <f>VLOOKUP($G1924,county_facts!$A:$BB,10,FALSE)</f>
        <v>23.8</v>
      </c>
      <c r="O1924">
        <f>VLOOKUP($G1924,county_facts!$A:$BB,11,FALSE)</f>
        <v>50.8</v>
      </c>
      <c r="P1924">
        <f>VLOOKUP($G1924,county_facts!$A:$BB,12,FALSE)</f>
        <v>90.4</v>
      </c>
      <c r="Q1924">
        <f>VLOOKUP($G1924,county_facts!$A:$BB,13,FALSE)</f>
        <v>6.9</v>
      </c>
      <c r="R1924">
        <f>VLOOKUP($G1924,county_facts!$A:$BB,14,FALSE)</f>
        <v>1.2</v>
      </c>
      <c r="S1924">
        <f>VLOOKUP($G1924,county_facts!$A:$BB,15,FALSE)</f>
        <v>0.4</v>
      </c>
      <c r="T1924">
        <f>VLOOKUP($G1924,county_facts!$A:$BB,16,FALSE)</f>
        <v>0.1</v>
      </c>
      <c r="U1924">
        <f>VLOOKUP($G1924,county_facts!$A:$BB,17,FALSE)</f>
        <v>1.1000000000000001</v>
      </c>
      <c r="V1924">
        <f>VLOOKUP($G1924,county_facts!$A:$BB,18,FALSE)</f>
        <v>19.899999999999999</v>
      </c>
      <c r="W1924">
        <f>VLOOKUP($G1924,county_facts!$A:$BB,19,FALSE)</f>
        <v>72.2</v>
      </c>
      <c r="X1924">
        <f>VLOOKUP($G1924,county_facts!$A:$BB,20,FALSE)</f>
        <v>92.1</v>
      </c>
      <c r="Y1924">
        <f>VLOOKUP($G1924,county_facts!$A:$BB,21,FALSE)</f>
        <v>7.9</v>
      </c>
      <c r="Z1924">
        <f>VLOOKUP($G1924,county_facts!$A:$BB,22,FALSE)</f>
        <v>18.100000000000001</v>
      </c>
      <c r="AA1924">
        <f>VLOOKUP($G1924,county_facts!$A:$BB,23,FALSE)</f>
        <v>80.2</v>
      </c>
      <c r="AB1924">
        <f>VLOOKUP($G1924,county_facts!$A:$BB,24,FALSE)</f>
        <v>16.8</v>
      </c>
      <c r="AC1924">
        <f>VLOOKUP($G1924,county_facts!$A:$BB,25,FALSE)</f>
        <v>2071</v>
      </c>
      <c r="AD1924">
        <f>VLOOKUP($G1924,county_facts!$A:$BB,26,FALSE)</f>
        <v>23</v>
      </c>
      <c r="AE1924">
        <f>VLOOKUP($G1924,county_facts!$A:$BB,27,FALSE)</f>
        <v>13869</v>
      </c>
      <c r="AF1924">
        <f>VLOOKUP($G1924,county_facts!$A:$BB,28,FALSE)</f>
        <v>76.400000000000006</v>
      </c>
      <c r="AG1924">
        <f>VLOOKUP($G1924,county_facts!$A:$BB,29,FALSE)</f>
        <v>5.6</v>
      </c>
      <c r="AH1924">
        <f>VLOOKUP($G1924,county_facts!$A:$BB,30,FALSE)</f>
        <v>130300</v>
      </c>
      <c r="AI1924">
        <f>VLOOKUP($G1924,county_facts!$A:$BB,31,FALSE)</f>
        <v>9999</v>
      </c>
      <c r="AJ1924">
        <f>VLOOKUP($G1924,county_facts!$A:$BB,32,FALSE)</f>
        <v>2.41</v>
      </c>
      <c r="AK1924">
        <f>VLOOKUP($G1924,county_facts!$A:$BB,33,FALSE)</f>
        <v>27032</v>
      </c>
      <c r="AL1924">
        <f>VLOOKUP($G1924,county_facts!$A:$BB,34,FALSE)</f>
        <v>48015</v>
      </c>
      <c r="AM1924">
        <f>VLOOKUP($G1924,county_facts!$A:$BB,35,FALSE)</f>
        <v>11.6</v>
      </c>
      <c r="AN1924">
        <f>VLOOKUP($G1924,county_facts!$A:$BB,36,FALSE)</f>
        <v>734</v>
      </c>
      <c r="AO1924">
        <f>VLOOKUP($G1924,county_facts!$A:$BB,37,FALSE)</f>
        <v>6827</v>
      </c>
      <c r="AP1924">
        <f>VLOOKUP($G1924,county_facts!$A:$BB,38,FALSE)</f>
        <v>-0.1</v>
      </c>
      <c r="AQ1924">
        <f>VLOOKUP($G1924,county_facts!$A:$BB,39,FALSE)</f>
        <v>2365</v>
      </c>
      <c r="AR1924">
        <f>VLOOKUP($G1924,county_facts!$A:$BB,40,FALSE)</f>
        <v>3232</v>
      </c>
      <c r="AS1924">
        <f>VLOOKUP($G1924,county_facts!$A:$BB,41,FALSE)</f>
        <v>0</v>
      </c>
      <c r="AT1924">
        <f>VLOOKUP($G1924,county_facts!$A:$BB,42,FALSE)</f>
        <v>0</v>
      </c>
      <c r="AU1924">
        <f>VLOOKUP($G1924,county_facts!$A:$BB,43,FALSE)</f>
        <v>0</v>
      </c>
      <c r="AV1924">
        <f>VLOOKUP($G1924,county_facts!$A:$BB,44,FALSE)</f>
        <v>0</v>
      </c>
      <c r="AW1924">
        <f>VLOOKUP($G1924,county_facts!$A:$BB,45,FALSE)</f>
        <v>0</v>
      </c>
      <c r="AX1924">
        <f>VLOOKUP($G1924,county_facts!$A:$BB,46,FALSE)</f>
        <v>19.600000000000001</v>
      </c>
      <c r="AY1924">
        <f>VLOOKUP($G1924,county_facts!$A:$BB,47,FALSE)</f>
        <v>277817</v>
      </c>
      <c r="AZ1924">
        <f>VLOOKUP($G1924,county_facts!$A:$BB,48,FALSE)</f>
        <v>158741</v>
      </c>
      <c r="BA1924">
        <f>VLOOKUP($G1924,county_facts!$A:$BB,49,FALSE)</f>
        <v>262010</v>
      </c>
      <c r="BB1924">
        <f>VLOOKUP($G1924,county_facts!$A:$BB,50,FALSE)</f>
        <v>11611</v>
      </c>
      <c r="BC1924">
        <f>VLOOKUP($G1924,county_facts!$A:$BB,51,FALSE)</f>
        <v>31977</v>
      </c>
      <c r="BD1924">
        <f>VLOOKUP($G1924,county_facts!$A:$BB,52,FALSE)</f>
        <v>6</v>
      </c>
      <c r="BE1924">
        <f>VLOOKUP($G1924,county_facts!$A:$BB,53,FALSE)</f>
        <v>950.01</v>
      </c>
      <c r="BF1924">
        <f>VLOOKUP($G1924,county_facts!$A:$BB,54,FALSE)</f>
        <v>25.8</v>
      </c>
    </row>
    <row r="1925" spans="1:58" x14ac:dyDescent="0.3">
      <c r="A1925" t="s">
        <v>9</v>
      </c>
      <c r="B1925" t="s">
        <v>46</v>
      </c>
      <c r="C1925">
        <v>228</v>
      </c>
      <c r="D1925" t="s">
        <v>622</v>
      </c>
      <c r="E1925">
        <v>757</v>
      </c>
      <c r="F1925">
        <v>0.30118890399999998</v>
      </c>
      <c r="G1925">
        <v>48149</v>
      </c>
      <c r="H1925">
        <f>VLOOKUP($G1925,county_facts!$A:$BB,4,FALSE)</f>
        <v>24833</v>
      </c>
      <c r="I1925">
        <f>VLOOKUP($G1925,county_facts!$A:$BB,5,FALSE)</f>
        <v>24554</v>
      </c>
      <c r="J1925">
        <f>VLOOKUP($G1925,county_facts!$A:$BB,6,FALSE)</f>
        <v>1.1000000000000001</v>
      </c>
      <c r="K1925">
        <f>VLOOKUP($G1925,county_facts!$A:$BB,7,FALSE)</f>
        <v>24554</v>
      </c>
      <c r="L1925">
        <f>VLOOKUP($G1925,county_facts!$A:$BB,8,FALSE)</f>
        <v>5</v>
      </c>
      <c r="M1925">
        <f>VLOOKUP($G1925,county_facts!$A:$BB,9,FALSE)</f>
        <v>20.9</v>
      </c>
      <c r="N1925">
        <f>VLOOKUP($G1925,county_facts!$A:$BB,10,FALSE)</f>
        <v>23.8</v>
      </c>
      <c r="O1925">
        <f>VLOOKUP($G1925,county_facts!$A:$BB,11,FALSE)</f>
        <v>50.8</v>
      </c>
      <c r="P1925">
        <f>VLOOKUP($G1925,county_facts!$A:$BB,12,FALSE)</f>
        <v>90.4</v>
      </c>
      <c r="Q1925">
        <f>VLOOKUP($G1925,county_facts!$A:$BB,13,FALSE)</f>
        <v>6.9</v>
      </c>
      <c r="R1925">
        <f>VLOOKUP($G1925,county_facts!$A:$BB,14,FALSE)</f>
        <v>1.2</v>
      </c>
      <c r="S1925">
        <f>VLOOKUP($G1925,county_facts!$A:$BB,15,FALSE)</f>
        <v>0.4</v>
      </c>
      <c r="T1925">
        <f>VLOOKUP($G1925,county_facts!$A:$BB,16,FALSE)</f>
        <v>0.1</v>
      </c>
      <c r="U1925">
        <f>VLOOKUP($G1925,county_facts!$A:$BB,17,FALSE)</f>
        <v>1.1000000000000001</v>
      </c>
      <c r="V1925">
        <f>VLOOKUP($G1925,county_facts!$A:$BB,18,FALSE)</f>
        <v>19.899999999999999</v>
      </c>
      <c r="W1925">
        <f>VLOOKUP($G1925,county_facts!$A:$BB,19,FALSE)</f>
        <v>72.2</v>
      </c>
      <c r="X1925">
        <f>VLOOKUP($G1925,county_facts!$A:$BB,20,FALSE)</f>
        <v>92.1</v>
      </c>
      <c r="Y1925">
        <f>VLOOKUP($G1925,county_facts!$A:$BB,21,FALSE)</f>
        <v>7.9</v>
      </c>
      <c r="Z1925">
        <f>VLOOKUP($G1925,county_facts!$A:$BB,22,FALSE)</f>
        <v>18.100000000000001</v>
      </c>
      <c r="AA1925">
        <f>VLOOKUP($G1925,county_facts!$A:$BB,23,FALSE)</f>
        <v>80.2</v>
      </c>
      <c r="AB1925">
        <f>VLOOKUP($G1925,county_facts!$A:$BB,24,FALSE)</f>
        <v>16.8</v>
      </c>
      <c r="AC1925">
        <f>VLOOKUP($G1925,county_facts!$A:$BB,25,FALSE)</f>
        <v>2071</v>
      </c>
      <c r="AD1925">
        <f>VLOOKUP($G1925,county_facts!$A:$BB,26,FALSE)</f>
        <v>23</v>
      </c>
      <c r="AE1925">
        <f>VLOOKUP($G1925,county_facts!$A:$BB,27,FALSE)</f>
        <v>13869</v>
      </c>
      <c r="AF1925">
        <f>VLOOKUP($G1925,county_facts!$A:$BB,28,FALSE)</f>
        <v>76.400000000000006</v>
      </c>
      <c r="AG1925">
        <f>VLOOKUP($G1925,county_facts!$A:$BB,29,FALSE)</f>
        <v>5.6</v>
      </c>
      <c r="AH1925">
        <f>VLOOKUP($G1925,county_facts!$A:$BB,30,FALSE)</f>
        <v>130300</v>
      </c>
      <c r="AI1925">
        <f>VLOOKUP($G1925,county_facts!$A:$BB,31,FALSE)</f>
        <v>9999</v>
      </c>
      <c r="AJ1925">
        <f>VLOOKUP($G1925,county_facts!$A:$BB,32,FALSE)</f>
        <v>2.41</v>
      </c>
      <c r="AK1925">
        <f>VLOOKUP($G1925,county_facts!$A:$BB,33,FALSE)</f>
        <v>27032</v>
      </c>
      <c r="AL1925">
        <f>VLOOKUP($G1925,county_facts!$A:$BB,34,FALSE)</f>
        <v>48015</v>
      </c>
      <c r="AM1925">
        <f>VLOOKUP($G1925,county_facts!$A:$BB,35,FALSE)</f>
        <v>11.6</v>
      </c>
      <c r="AN1925">
        <f>VLOOKUP($G1925,county_facts!$A:$BB,36,FALSE)</f>
        <v>734</v>
      </c>
      <c r="AO1925">
        <f>VLOOKUP($G1925,county_facts!$A:$BB,37,FALSE)</f>
        <v>6827</v>
      </c>
      <c r="AP1925">
        <f>VLOOKUP($G1925,county_facts!$A:$BB,38,FALSE)</f>
        <v>-0.1</v>
      </c>
      <c r="AQ1925">
        <f>VLOOKUP($G1925,county_facts!$A:$BB,39,FALSE)</f>
        <v>2365</v>
      </c>
      <c r="AR1925">
        <f>VLOOKUP($G1925,county_facts!$A:$BB,40,FALSE)</f>
        <v>3232</v>
      </c>
      <c r="AS1925">
        <f>VLOOKUP($G1925,county_facts!$A:$BB,41,FALSE)</f>
        <v>0</v>
      </c>
      <c r="AT1925">
        <f>VLOOKUP($G1925,county_facts!$A:$BB,42,FALSE)</f>
        <v>0</v>
      </c>
      <c r="AU1925">
        <f>VLOOKUP($G1925,county_facts!$A:$BB,43,FALSE)</f>
        <v>0</v>
      </c>
      <c r="AV1925">
        <f>VLOOKUP($G1925,county_facts!$A:$BB,44,FALSE)</f>
        <v>0</v>
      </c>
      <c r="AW1925">
        <f>VLOOKUP($G1925,county_facts!$A:$BB,45,FALSE)</f>
        <v>0</v>
      </c>
      <c r="AX1925">
        <f>VLOOKUP($G1925,county_facts!$A:$BB,46,FALSE)</f>
        <v>19.600000000000001</v>
      </c>
      <c r="AY1925">
        <f>VLOOKUP($G1925,county_facts!$A:$BB,47,FALSE)</f>
        <v>277817</v>
      </c>
      <c r="AZ1925">
        <f>VLOOKUP($G1925,county_facts!$A:$BB,48,FALSE)</f>
        <v>158741</v>
      </c>
      <c r="BA1925">
        <f>VLOOKUP($G1925,county_facts!$A:$BB,49,FALSE)</f>
        <v>262010</v>
      </c>
      <c r="BB1925">
        <f>VLOOKUP($G1925,county_facts!$A:$BB,50,FALSE)</f>
        <v>11611</v>
      </c>
      <c r="BC1925">
        <f>VLOOKUP($G1925,county_facts!$A:$BB,51,FALSE)</f>
        <v>31977</v>
      </c>
      <c r="BD1925">
        <f>VLOOKUP($G1925,county_facts!$A:$BB,52,FALSE)</f>
        <v>6</v>
      </c>
      <c r="BE1925">
        <f>VLOOKUP($G1925,county_facts!$A:$BB,53,FALSE)</f>
        <v>950.01</v>
      </c>
      <c r="BF1925">
        <f>VLOOKUP($G1925,county_facts!$A:$BB,54,FALSE)</f>
        <v>25.8</v>
      </c>
    </row>
    <row r="1926" spans="1:58" x14ac:dyDescent="0.3">
      <c r="A1926" t="s">
        <v>6</v>
      </c>
      <c r="B1926" t="s">
        <v>760</v>
      </c>
      <c r="C1926">
        <v>411</v>
      </c>
      <c r="D1926" t="s">
        <v>622</v>
      </c>
      <c r="E1926">
        <v>599</v>
      </c>
      <c r="F1926">
        <v>0.68614357299999995</v>
      </c>
      <c r="G1926">
        <v>48147</v>
      </c>
      <c r="H1926">
        <f>VLOOKUP($G1926,county_facts!$A:$BB,4,FALSE)</f>
        <v>33752</v>
      </c>
      <c r="I1926">
        <f>VLOOKUP($G1926,county_facts!$A:$BB,5,FALSE)</f>
        <v>33915</v>
      </c>
      <c r="J1926">
        <f>VLOOKUP($G1926,county_facts!$A:$BB,6,FALSE)</f>
        <v>-0.5</v>
      </c>
      <c r="K1926">
        <f>VLOOKUP($G1926,county_facts!$A:$BB,7,FALSE)</f>
        <v>33915</v>
      </c>
      <c r="L1926">
        <f>VLOOKUP($G1926,county_facts!$A:$BB,8,FALSE)</f>
        <v>5.3</v>
      </c>
      <c r="M1926">
        <f>VLOOKUP($G1926,county_facts!$A:$BB,9,FALSE)</f>
        <v>21</v>
      </c>
      <c r="N1926">
        <f>VLOOKUP($G1926,county_facts!$A:$BB,10,FALSE)</f>
        <v>18.8</v>
      </c>
      <c r="O1926">
        <f>VLOOKUP($G1926,county_facts!$A:$BB,11,FALSE)</f>
        <v>47</v>
      </c>
      <c r="P1926">
        <f>VLOOKUP($G1926,county_facts!$A:$BB,12,FALSE)</f>
        <v>89</v>
      </c>
      <c r="Q1926">
        <f>VLOOKUP($G1926,county_facts!$A:$BB,13,FALSE)</f>
        <v>7</v>
      </c>
      <c r="R1926">
        <f>VLOOKUP($G1926,county_facts!$A:$BB,14,FALSE)</f>
        <v>1.2</v>
      </c>
      <c r="S1926">
        <f>VLOOKUP($G1926,county_facts!$A:$BB,15,FALSE)</f>
        <v>0.5</v>
      </c>
      <c r="T1926">
        <f>VLOOKUP($G1926,county_facts!$A:$BB,16,FALSE)</f>
        <v>0.1</v>
      </c>
      <c r="U1926">
        <f>VLOOKUP($G1926,county_facts!$A:$BB,17,FALSE)</f>
        <v>2.2000000000000002</v>
      </c>
      <c r="V1926">
        <f>VLOOKUP($G1926,county_facts!$A:$BB,18,FALSE)</f>
        <v>10.5</v>
      </c>
      <c r="W1926">
        <f>VLOOKUP($G1926,county_facts!$A:$BB,19,FALSE)</f>
        <v>79.400000000000006</v>
      </c>
      <c r="X1926">
        <f>VLOOKUP($G1926,county_facts!$A:$BB,20,FALSE)</f>
        <v>82</v>
      </c>
      <c r="Y1926">
        <f>VLOOKUP($G1926,county_facts!$A:$BB,21,FALSE)</f>
        <v>4.5</v>
      </c>
      <c r="Z1926">
        <f>VLOOKUP($G1926,county_facts!$A:$BB,22,FALSE)</f>
        <v>8</v>
      </c>
      <c r="AA1926">
        <f>VLOOKUP($G1926,county_facts!$A:$BB,23,FALSE)</f>
        <v>82.4</v>
      </c>
      <c r="AB1926">
        <f>VLOOKUP($G1926,county_facts!$A:$BB,24,FALSE)</f>
        <v>15</v>
      </c>
      <c r="AC1926">
        <f>VLOOKUP($G1926,county_facts!$A:$BB,25,FALSE)</f>
        <v>3299</v>
      </c>
      <c r="AD1926">
        <f>VLOOKUP($G1926,county_facts!$A:$BB,26,FALSE)</f>
        <v>28.2</v>
      </c>
      <c r="AE1926">
        <f>VLOOKUP($G1926,county_facts!$A:$BB,27,FALSE)</f>
        <v>14228</v>
      </c>
      <c r="AF1926">
        <f>VLOOKUP($G1926,county_facts!$A:$BB,28,FALSE)</f>
        <v>74.599999999999994</v>
      </c>
      <c r="AG1926">
        <f>VLOOKUP($G1926,county_facts!$A:$BB,29,FALSE)</f>
        <v>8.8000000000000007</v>
      </c>
      <c r="AH1926">
        <f>VLOOKUP($G1926,county_facts!$A:$BB,30,FALSE)</f>
        <v>92600</v>
      </c>
      <c r="AI1926">
        <f>VLOOKUP($G1926,county_facts!$A:$BB,31,FALSE)</f>
        <v>11814</v>
      </c>
      <c r="AJ1926">
        <f>VLOOKUP($G1926,county_facts!$A:$BB,32,FALSE)</f>
        <v>2.63</v>
      </c>
      <c r="AK1926">
        <f>VLOOKUP($G1926,county_facts!$A:$BB,33,FALSE)</f>
        <v>20337</v>
      </c>
      <c r="AL1926">
        <f>VLOOKUP($G1926,county_facts!$A:$BB,34,FALSE)</f>
        <v>44355</v>
      </c>
      <c r="AM1926">
        <f>VLOOKUP($G1926,county_facts!$A:$BB,35,FALSE)</f>
        <v>17.2</v>
      </c>
      <c r="AN1926">
        <f>VLOOKUP($G1926,county_facts!$A:$BB,36,FALSE)</f>
        <v>454</v>
      </c>
      <c r="AO1926">
        <f>VLOOKUP($G1926,county_facts!$A:$BB,37,FALSE)</f>
        <v>4708</v>
      </c>
      <c r="AP1926">
        <f>VLOOKUP($G1926,county_facts!$A:$BB,38,FALSE)</f>
        <v>-0.8</v>
      </c>
      <c r="AQ1926">
        <f>VLOOKUP($G1926,county_facts!$A:$BB,39,FALSE)</f>
        <v>2251</v>
      </c>
      <c r="AR1926">
        <f>VLOOKUP($G1926,county_facts!$A:$BB,40,FALSE)</f>
        <v>2254</v>
      </c>
      <c r="AS1926">
        <f>VLOOKUP($G1926,county_facts!$A:$BB,41,FALSE)</f>
        <v>0</v>
      </c>
      <c r="AT1926">
        <f>VLOOKUP($G1926,county_facts!$A:$BB,42,FALSE)</f>
        <v>0</v>
      </c>
      <c r="AU1926">
        <f>VLOOKUP($G1926,county_facts!$A:$BB,43,FALSE)</f>
        <v>0</v>
      </c>
      <c r="AV1926">
        <f>VLOOKUP($G1926,county_facts!$A:$BB,44,FALSE)</f>
        <v>0</v>
      </c>
      <c r="AW1926">
        <f>VLOOKUP($G1926,county_facts!$A:$BB,45,FALSE)</f>
        <v>0</v>
      </c>
      <c r="AX1926">
        <f>VLOOKUP($G1926,county_facts!$A:$BB,46,FALSE)</f>
        <v>0</v>
      </c>
      <c r="AY1926">
        <f>VLOOKUP($G1926,county_facts!$A:$BB,47,FALSE)</f>
        <v>135858</v>
      </c>
      <c r="AZ1926">
        <f>VLOOKUP($G1926,county_facts!$A:$BB,48,FALSE)</f>
        <v>0</v>
      </c>
      <c r="BA1926">
        <f>VLOOKUP($G1926,county_facts!$A:$BB,49,FALSE)</f>
        <v>297301</v>
      </c>
      <c r="BB1926">
        <f>VLOOKUP($G1926,county_facts!$A:$BB,50,FALSE)</f>
        <v>9044</v>
      </c>
      <c r="BC1926">
        <f>VLOOKUP($G1926,county_facts!$A:$BB,51,FALSE)</f>
        <v>18458</v>
      </c>
      <c r="BD1926">
        <f>VLOOKUP($G1926,county_facts!$A:$BB,52,FALSE)</f>
        <v>27</v>
      </c>
      <c r="BE1926">
        <f>VLOOKUP($G1926,county_facts!$A:$BB,53,FALSE)</f>
        <v>890.84</v>
      </c>
      <c r="BF1926">
        <f>VLOOKUP($G1926,county_facts!$A:$BB,54,FALSE)</f>
        <v>38.1</v>
      </c>
    </row>
    <row r="1927" spans="1:58" x14ac:dyDescent="0.3">
      <c r="A1927" t="s">
        <v>9</v>
      </c>
      <c r="B1927" t="s">
        <v>760</v>
      </c>
      <c r="C1927">
        <v>188</v>
      </c>
      <c r="D1927" t="s">
        <v>622</v>
      </c>
      <c r="E1927">
        <v>599</v>
      </c>
      <c r="F1927">
        <v>0.31385642699999999</v>
      </c>
      <c r="G1927">
        <v>48147</v>
      </c>
      <c r="H1927">
        <f>VLOOKUP($G1927,county_facts!$A:$BB,4,FALSE)</f>
        <v>33752</v>
      </c>
      <c r="I1927">
        <f>VLOOKUP($G1927,county_facts!$A:$BB,5,FALSE)</f>
        <v>33915</v>
      </c>
      <c r="J1927">
        <f>VLOOKUP($G1927,county_facts!$A:$BB,6,FALSE)</f>
        <v>-0.5</v>
      </c>
      <c r="K1927">
        <f>VLOOKUP($G1927,county_facts!$A:$BB,7,FALSE)</f>
        <v>33915</v>
      </c>
      <c r="L1927">
        <f>VLOOKUP($G1927,county_facts!$A:$BB,8,FALSE)</f>
        <v>5.3</v>
      </c>
      <c r="M1927">
        <f>VLOOKUP($G1927,county_facts!$A:$BB,9,FALSE)</f>
        <v>21</v>
      </c>
      <c r="N1927">
        <f>VLOOKUP($G1927,county_facts!$A:$BB,10,FALSE)</f>
        <v>18.8</v>
      </c>
      <c r="O1927">
        <f>VLOOKUP($G1927,county_facts!$A:$BB,11,FALSE)</f>
        <v>47</v>
      </c>
      <c r="P1927">
        <f>VLOOKUP($G1927,county_facts!$A:$BB,12,FALSE)</f>
        <v>89</v>
      </c>
      <c r="Q1927">
        <f>VLOOKUP($G1927,county_facts!$A:$BB,13,FALSE)</f>
        <v>7</v>
      </c>
      <c r="R1927">
        <f>VLOOKUP($G1927,county_facts!$A:$BB,14,FALSE)</f>
        <v>1.2</v>
      </c>
      <c r="S1927">
        <f>VLOOKUP($G1927,county_facts!$A:$BB,15,FALSE)</f>
        <v>0.5</v>
      </c>
      <c r="T1927">
        <f>VLOOKUP($G1927,county_facts!$A:$BB,16,FALSE)</f>
        <v>0.1</v>
      </c>
      <c r="U1927">
        <f>VLOOKUP($G1927,county_facts!$A:$BB,17,FALSE)</f>
        <v>2.2000000000000002</v>
      </c>
      <c r="V1927">
        <f>VLOOKUP($G1927,county_facts!$A:$BB,18,FALSE)</f>
        <v>10.5</v>
      </c>
      <c r="W1927">
        <f>VLOOKUP($G1927,county_facts!$A:$BB,19,FALSE)</f>
        <v>79.400000000000006</v>
      </c>
      <c r="X1927">
        <f>VLOOKUP($G1927,county_facts!$A:$BB,20,FALSE)</f>
        <v>82</v>
      </c>
      <c r="Y1927">
        <f>VLOOKUP($G1927,county_facts!$A:$BB,21,FALSE)</f>
        <v>4.5</v>
      </c>
      <c r="Z1927">
        <f>VLOOKUP($G1927,county_facts!$A:$BB,22,FALSE)</f>
        <v>8</v>
      </c>
      <c r="AA1927">
        <f>VLOOKUP($G1927,county_facts!$A:$BB,23,FALSE)</f>
        <v>82.4</v>
      </c>
      <c r="AB1927">
        <f>VLOOKUP($G1927,county_facts!$A:$BB,24,FALSE)</f>
        <v>15</v>
      </c>
      <c r="AC1927">
        <f>VLOOKUP($G1927,county_facts!$A:$BB,25,FALSE)</f>
        <v>3299</v>
      </c>
      <c r="AD1927">
        <f>VLOOKUP($G1927,county_facts!$A:$BB,26,FALSE)</f>
        <v>28.2</v>
      </c>
      <c r="AE1927">
        <f>VLOOKUP($G1927,county_facts!$A:$BB,27,FALSE)</f>
        <v>14228</v>
      </c>
      <c r="AF1927">
        <f>VLOOKUP($G1927,county_facts!$A:$BB,28,FALSE)</f>
        <v>74.599999999999994</v>
      </c>
      <c r="AG1927">
        <f>VLOOKUP($G1927,county_facts!$A:$BB,29,FALSE)</f>
        <v>8.8000000000000007</v>
      </c>
      <c r="AH1927">
        <f>VLOOKUP($G1927,county_facts!$A:$BB,30,FALSE)</f>
        <v>92600</v>
      </c>
      <c r="AI1927">
        <f>VLOOKUP($G1927,county_facts!$A:$BB,31,FALSE)</f>
        <v>11814</v>
      </c>
      <c r="AJ1927">
        <f>VLOOKUP($G1927,county_facts!$A:$BB,32,FALSE)</f>
        <v>2.63</v>
      </c>
      <c r="AK1927">
        <f>VLOOKUP($G1927,county_facts!$A:$BB,33,FALSE)</f>
        <v>20337</v>
      </c>
      <c r="AL1927">
        <f>VLOOKUP($G1927,county_facts!$A:$BB,34,FALSE)</f>
        <v>44355</v>
      </c>
      <c r="AM1927">
        <f>VLOOKUP($G1927,county_facts!$A:$BB,35,FALSE)</f>
        <v>17.2</v>
      </c>
      <c r="AN1927">
        <f>VLOOKUP($G1927,county_facts!$A:$BB,36,FALSE)</f>
        <v>454</v>
      </c>
      <c r="AO1927">
        <f>VLOOKUP($G1927,county_facts!$A:$BB,37,FALSE)</f>
        <v>4708</v>
      </c>
      <c r="AP1927">
        <f>VLOOKUP($G1927,county_facts!$A:$BB,38,FALSE)</f>
        <v>-0.8</v>
      </c>
      <c r="AQ1927">
        <f>VLOOKUP($G1927,county_facts!$A:$BB,39,FALSE)</f>
        <v>2251</v>
      </c>
      <c r="AR1927">
        <f>VLOOKUP($G1927,county_facts!$A:$BB,40,FALSE)</f>
        <v>2254</v>
      </c>
      <c r="AS1927">
        <f>VLOOKUP($G1927,county_facts!$A:$BB,41,FALSE)</f>
        <v>0</v>
      </c>
      <c r="AT1927">
        <f>VLOOKUP($G1927,county_facts!$A:$BB,42,FALSE)</f>
        <v>0</v>
      </c>
      <c r="AU1927">
        <f>VLOOKUP($G1927,county_facts!$A:$BB,43,FALSE)</f>
        <v>0</v>
      </c>
      <c r="AV1927">
        <f>VLOOKUP($G1927,county_facts!$A:$BB,44,FALSE)</f>
        <v>0</v>
      </c>
      <c r="AW1927">
        <f>VLOOKUP($G1927,county_facts!$A:$BB,45,FALSE)</f>
        <v>0</v>
      </c>
      <c r="AX1927">
        <f>VLOOKUP($G1927,county_facts!$A:$BB,46,FALSE)</f>
        <v>0</v>
      </c>
      <c r="AY1927">
        <f>VLOOKUP($G1927,county_facts!$A:$BB,47,FALSE)</f>
        <v>135858</v>
      </c>
      <c r="AZ1927">
        <f>VLOOKUP($G1927,county_facts!$A:$BB,48,FALSE)</f>
        <v>0</v>
      </c>
      <c r="BA1927">
        <f>VLOOKUP($G1927,county_facts!$A:$BB,49,FALSE)</f>
        <v>297301</v>
      </c>
      <c r="BB1927">
        <f>VLOOKUP($G1927,county_facts!$A:$BB,50,FALSE)</f>
        <v>9044</v>
      </c>
      <c r="BC1927">
        <f>VLOOKUP($G1927,county_facts!$A:$BB,51,FALSE)</f>
        <v>18458</v>
      </c>
      <c r="BD1927">
        <f>VLOOKUP($G1927,county_facts!$A:$BB,52,FALSE)</f>
        <v>27</v>
      </c>
      <c r="BE1927">
        <f>VLOOKUP($G1927,county_facts!$A:$BB,53,FALSE)</f>
        <v>890.84</v>
      </c>
      <c r="BF1927">
        <f>VLOOKUP($G1927,county_facts!$A:$BB,54,FALSE)</f>
        <v>38.1</v>
      </c>
    </row>
    <row r="1928" spans="1:58" x14ac:dyDescent="0.3">
      <c r="A1928" t="s">
        <v>6</v>
      </c>
      <c r="B1928" t="s">
        <v>761</v>
      </c>
      <c r="C1928">
        <v>349</v>
      </c>
      <c r="D1928" t="s">
        <v>622</v>
      </c>
      <c r="E1928">
        <v>488</v>
      </c>
      <c r="F1928">
        <v>0.715163934</v>
      </c>
      <c r="G1928">
        <v>48145</v>
      </c>
      <c r="H1928">
        <f>VLOOKUP($G1928,county_facts!$A:$BB,4,FALSE)</f>
        <v>16989</v>
      </c>
      <c r="I1928">
        <f>VLOOKUP($G1928,county_facts!$A:$BB,5,FALSE)</f>
        <v>17866</v>
      </c>
      <c r="J1928">
        <f>VLOOKUP($G1928,county_facts!$A:$BB,6,FALSE)</f>
        <v>-4.9000000000000004</v>
      </c>
      <c r="K1928">
        <f>VLOOKUP($G1928,county_facts!$A:$BB,7,FALSE)</f>
        <v>17866</v>
      </c>
      <c r="L1928">
        <f>VLOOKUP($G1928,county_facts!$A:$BB,8,FALSE)</f>
        <v>6.3</v>
      </c>
      <c r="M1928">
        <f>VLOOKUP($G1928,county_facts!$A:$BB,9,FALSE)</f>
        <v>21.2</v>
      </c>
      <c r="N1928">
        <f>VLOOKUP($G1928,county_facts!$A:$BB,10,FALSE)</f>
        <v>17.3</v>
      </c>
      <c r="O1928">
        <f>VLOOKUP($G1928,county_facts!$A:$BB,11,FALSE)</f>
        <v>52.3</v>
      </c>
      <c r="P1928">
        <f>VLOOKUP($G1928,county_facts!$A:$BB,12,FALSE)</f>
        <v>71.8</v>
      </c>
      <c r="Q1928">
        <f>VLOOKUP($G1928,county_facts!$A:$BB,13,FALSE)</f>
        <v>24.8</v>
      </c>
      <c r="R1928">
        <f>VLOOKUP($G1928,county_facts!$A:$BB,14,FALSE)</f>
        <v>1</v>
      </c>
      <c r="S1928">
        <f>VLOOKUP($G1928,county_facts!$A:$BB,15,FALSE)</f>
        <v>0.5</v>
      </c>
      <c r="T1928">
        <f>VLOOKUP($G1928,county_facts!$A:$BB,16,FALSE)</f>
        <v>0.2</v>
      </c>
      <c r="U1928">
        <f>VLOOKUP($G1928,county_facts!$A:$BB,17,FALSE)</f>
        <v>1.8</v>
      </c>
      <c r="V1928">
        <f>VLOOKUP($G1928,county_facts!$A:$BB,18,FALSE)</f>
        <v>22.5</v>
      </c>
      <c r="W1928">
        <f>VLOOKUP($G1928,county_facts!$A:$BB,19,FALSE)</f>
        <v>51.6</v>
      </c>
      <c r="X1928">
        <f>VLOOKUP($G1928,county_facts!$A:$BB,20,FALSE)</f>
        <v>91</v>
      </c>
      <c r="Y1928">
        <f>VLOOKUP($G1928,county_facts!$A:$BB,21,FALSE)</f>
        <v>5.7</v>
      </c>
      <c r="Z1928">
        <f>VLOOKUP($G1928,county_facts!$A:$BB,22,FALSE)</f>
        <v>17</v>
      </c>
      <c r="AA1928">
        <f>VLOOKUP($G1928,county_facts!$A:$BB,23,FALSE)</f>
        <v>74.400000000000006</v>
      </c>
      <c r="AB1928">
        <f>VLOOKUP($G1928,county_facts!$A:$BB,24,FALSE)</f>
        <v>10.7</v>
      </c>
      <c r="AC1928">
        <f>VLOOKUP($G1928,county_facts!$A:$BB,25,FALSE)</f>
        <v>1359</v>
      </c>
      <c r="AD1928">
        <f>VLOOKUP($G1928,county_facts!$A:$BB,26,FALSE)</f>
        <v>27</v>
      </c>
      <c r="AE1928">
        <f>VLOOKUP($G1928,county_facts!$A:$BB,27,FALSE)</f>
        <v>7723</v>
      </c>
      <c r="AF1928">
        <f>VLOOKUP($G1928,county_facts!$A:$BB,28,FALSE)</f>
        <v>72</v>
      </c>
      <c r="AG1928">
        <f>VLOOKUP($G1928,county_facts!$A:$BB,29,FALSE)</f>
        <v>10</v>
      </c>
      <c r="AH1928">
        <f>VLOOKUP($G1928,county_facts!$A:$BB,30,FALSE)</f>
        <v>60800</v>
      </c>
      <c r="AI1928">
        <f>VLOOKUP($G1928,county_facts!$A:$BB,31,FALSE)</f>
        <v>5600</v>
      </c>
      <c r="AJ1928">
        <f>VLOOKUP($G1928,county_facts!$A:$BB,32,FALSE)</f>
        <v>2.84</v>
      </c>
      <c r="AK1928">
        <f>VLOOKUP($G1928,county_facts!$A:$BB,33,FALSE)</f>
        <v>16486</v>
      </c>
      <c r="AL1928">
        <f>VLOOKUP($G1928,county_facts!$A:$BB,34,FALSE)</f>
        <v>32908</v>
      </c>
      <c r="AM1928">
        <f>VLOOKUP($G1928,county_facts!$A:$BB,35,FALSE)</f>
        <v>20.9</v>
      </c>
      <c r="AN1928">
        <f>VLOOKUP($G1928,county_facts!$A:$BB,36,FALSE)</f>
        <v>223</v>
      </c>
      <c r="AO1928">
        <f>VLOOKUP($G1928,county_facts!$A:$BB,37,FALSE)</f>
        <v>1771</v>
      </c>
      <c r="AP1928">
        <f>VLOOKUP($G1928,county_facts!$A:$BB,38,FALSE)</f>
        <v>7.9</v>
      </c>
      <c r="AQ1928">
        <f>VLOOKUP($G1928,county_facts!$A:$BB,39,FALSE)</f>
        <v>907</v>
      </c>
      <c r="AR1928">
        <f>VLOOKUP($G1928,county_facts!$A:$BB,40,FALSE)</f>
        <v>1121</v>
      </c>
      <c r="AS1928">
        <f>VLOOKUP($G1928,county_facts!$A:$BB,41,FALSE)</f>
        <v>0</v>
      </c>
      <c r="AT1928">
        <f>VLOOKUP($G1928,county_facts!$A:$BB,42,FALSE)</f>
        <v>0</v>
      </c>
      <c r="AU1928">
        <f>VLOOKUP($G1928,county_facts!$A:$BB,43,FALSE)</f>
        <v>0</v>
      </c>
      <c r="AV1928">
        <f>VLOOKUP($G1928,county_facts!$A:$BB,44,FALSE)</f>
        <v>0</v>
      </c>
      <c r="AW1928">
        <f>VLOOKUP($G1928,county_facts!$A:$BB,45,FALSE)</f>
        <v>0</v>
      </c>
      <c r="AX1928">
        <f>VLOOKUP($G1928,county_facts!$A:$BB,46,FALSE)</f>
        <v>0</v>
      </c>
      <c r="AY1928">
        <f>VLOOKUP($G1928,county_facts!$A:$BB,47,FALSE)</f>
        <v>0</v>
      </c>
      <c r="AZ1928">
        <f>VLOOKUP($G1928,county_facts!$A:$BB,48,FALSE)</f>
        <v>53128</v>
      </c>
      <c r="BA1928">
        <f>VLOOKUP($G1928,county_facts!$A:$BB,49,FALSE)</f>
        <v>71633</v>
      </c>
      <c r="BB1928">
        <f>VLOOKUP($G1928,county_facts!$A:$BB,50,FALSE)</f>
        <v>4249</v>
      </c>
      <c r="BC1928">
        <f>VLOOKUP($G1928,county_facts!$A:$BB,51,FALSE)</f>
        <v>0</v>
      </c>
      <c r="BD1928">
        <f>VLOOKUP($G1928,county_facts!$A:$BB,52,FALSE)</f>
        <v>3</v>
      </c>
      <c r="BE1928">
        <f>VLOOKUP($G1928,county_facts!$A:$BB,53,FALSE)</f>
        <v>765.48</v>
      </c>
      <c r="BF1928">
        <f>VLOOKUP($G1928,county_facts!$A:$BB,54,FALSE)</f>
        <v>23.3</v>
      </c>
    </row>
    <row r="1929" spans="1:58" x14ac:dyDescent="0.3">
      <c r="A1929" t="s">
        <v>9</v>
      </c>
      <c r="B1929" t="s">
        <v>761</v>
      </c>
      <c r="C1929">
        <v>139</v>
      </c>
      <c r="D1929" t="s">
        <v>622</v>
      </c>
      <c r="E1929">
        <v>488</v>
      </c>
      <c r="F1929">
        <v>0.284836066</v>
      </c>
      <c r="G1929">
        <v>48145</v>
      </c>
      <c r="H1929">
        <f>VLOOKUP($G1929,county_facts!$A:$BB,4,FALSE)</f>
        <v>16989</v>
      </c>
      <c r="I1929">
        <f>VLOOKUP($G1929,county_facts!$A:$BB,5,FALSE)</f>
        <v>17866</v>
      </c>
      <c r="J1929">
        <f>VLOOKUP($G1929,county_facts!$A:$BB,6,FALSE)</f>
        <v>-4.9000000000000004</v>
      </c>
      <c r="K1929">
        <f>VLOOKUP($G1929,county_facts!$A:$BB,7,FALSE)</f>
        <v>17866</v>
      </c>
      <c r="L1929">
        <f>VLOOKUP($G1929,county_facts!$A:$BB,8,FALSE)</f>
        <v>6.3</v>
      </c>
      <c r="M1929">
        <f>VLOOKUP($G1929,county_facts!$A:$BB,9,FALSE)</f>
        <v>21.2</v>
      </c>
      <c r="N1929">
        <f>VLOOKUP($G1929,county_facts!$A:$BB,10,FALSE)</f>
        <v>17.3</v>
      </c>
      <c r="O1929">
        <f>VLOOKUP($G1929,county_facts!$A:$BB,11,FALSE)</f>
        <v>52.3</v>
      </c>
      <c r="P1929">
        <f>VLOOKUP($G1929,county_facts!$A:$BB,12,FALSE)</f>
        <v>71.8</v>
      </c>
      <c r="Q1929">
        <f>VLOOKUP($G1929,county_facts!$A:$BB,13,FALSE)</f>
        <v>24.8</v>
      </c>
      <c r="R1929">
        <f>VLOOKUP($G1929,county_facts!$A:$BB,14,FALSE)</f>
        <v>1</v>
      </c>
      <c r="S1929">
        <f>VLOOKUP($G1929,county_facts!$A:$BB,15,FALSE)</f>
        <v>0.5</v>
      </c>
      <c r="T1929">
        <f>VLOOKUP($G1929,county_facts!$A:$BB,16,FALSE)</f>
        <v>0.2</v>
      </c>
      <c r="U1929">
        <f>VLOOKUP($G1929,county_facts!$A:$BB,17,FALSE)</f>
        <v>1.8</v>
      </c>
      <c r="V1929">
        <f>VLOOKUP($G1929,county_facts!$A:$BB,18,FALSE)</f>
        <v>22.5</v>
      </c>
      <c r="W1929">
        <f>VLOOKUP($G1929,county_facts!$A:$BB,19,FALSE)</f>
        <v>51.6</v>
      </c>
      <c r="X1929">
        <f>VLOOKUP($G1929,county_facts!$A:$BB,20,FALSE)</f>
        <v>91</v>
      </c>
      <c r="Y1929">
        <f>VLOOKUP($G1929,county_facts!$A:$BB,21,FALSE)</f>
        <v>5.7</v>
      </c>
      <c r="Z1929">
        <f>VLOOKUP($G1929,county_facts!$A:$BB,22,FALSE)</f>
        <v>17</v>
      </c>
      <c r="AA1929">
        <f>VLOOKUP($G1929,county_facts!$A:$BB,23,FALSE)</f>
        <v>74.400000000000006</v>
      </c>
      <c r="AB1929">
        <f>VLOOKUP($G1929,county_facts!$A:$BB,24,FALSE)</f>
        <v>10.7</v>
      </c>
      <c r="AC1929">
        <f>VLOOKUP($G1929,county_facts!$A:$BB,25,FALSE)</f>
        <v>1359</v>
      </c>
      <c r="AD1929">
        <f>VLOOKUP($G1929,county_facts!$A:$BB,26,FALSE)</f>
        <v>27</v>
      </c>
      <c r="AE1929">
        <f>VLOOKUP($G1929,county_facts!$A:$BB,27,FALSE)</f>
        <v>7723</v>
      </c>
      <c r="AF1929">
        <f>VLOOKUP($G1929,county_facts!$A:$BB,28,FALSE)</f>
        <v>72</v>
      </c>
      <c r="AG1929">
        <f>VLOOKUP($G1929,county_facts!$A:$BB,29,FALSE)</f>
        <v>10</v>
      </c>
      <c r="AH1929">
        <f>VLOOKUP($G1929,county_facts!$A:$BB,30,FALSE)</f>
        <v>60800</v>
      </c>
      <c r="AI1929">
        <f>VLOOKUP($G1929,county_facts!$A:$BB,31,FALSE)</f>
        <v>5600</v>
      </c>
      <c r="AJ1929">
        <f>VLOOKUP($G1929,county_facts!$A:$BB,32,FALSE)</f>
        <v>2.84</v>
      </c>
      <c r="AK1929">
        <f>VLOOKUP($G1929,county_facts!$A:$BB,33,FALSE)</f>
        <v>16486</v>
      </c>
      <c r="AL1929">
        <f>VLOOKUP($G1929,county_facts!$A:$BB,34,FALSE)</f>
        <v>32908</v>
      </c>
      <c r="AM1929">
        <f>VLOOKUP($G1929,county_facts!$A:$BB,35,FALSE)</f>
        <v>20.9</v>
      </c>
      <c r="AN1929">
        <f>VLOOKUP($G1929,county_facts!$A:$BB,36,FALSE)</f>
        <v>223</v>
      </c>
      <c r="AO1929">
        <f>VLOOKUP($G1929,county_facts!$A:$BB,37,FALSE)</f>
        <v>1771</v>
      </c>
      <c r="AP1929">
        <f>VLOOKUP($G1929,county_facts!$A:$BB,38,FALSE)</f>
        <v>7.9</v>
      </c>
      <c r="AQ1929">
        <f>VLOOKUP($G1929,county_facts!$A:$BB,39,FALSE)</f>
        <v>907</v>
      </c>
      <c r="AR1929">
        <f>VLOOKUP($G1929,county_facts!$A:$BB,40,FALSE)</f>
        <v>1121</v>
      </c>
      <c r="AS1929">
        <f>VLOOKUP($G1929,county_facts!$A:$BB,41,FALSE)</f>
        <v>0</v>
      </c>
      <c r="AT1929">
        <f>VLOOKUP($G1929,county_facts!$A:$BB,42,FALSE)</f>
        <v>0</v>
      </c>
      <c r="AU1929">
        <f>VLOOKUP($G1929,county_facts!$A:$BB,43,FALSE)</f>
        <v>0</v>
      </c>
      <c r="AV1929">
        <f>VLOOKUP($G1929,county_facts!$A:$BB,44,FALSE)</f>
        <v>0</v>
      </c>
      <c r="AW1929">
        <f>VLOOKUP($G1929,county_facts!$A:$BB,45,FALSE)</f>
        <v>0</v>
      </c>
      <c r="AX1929">
        <f>VLOOKUP($G1929,county_facts!$A:$BB,46,FALSE)</f>
        <v>0</v>
      </c>
      <c r="AY1929">
        <f>VLOOKUP($G1929,county_facts!$A:$BB,47,FALSE)</f>
        <v>0</v>
      </c>
      <c r="AZ1929">
        <f>VLOOKUP($G1929,county_facts!$A:$BB,48,FALSE)</f>
        <v>53128</v>
      </c>
      <c r="BA1929">
        <f>VLOOKUP($G1929,county_facts!$A:$BB,49,FALSE)</f>
        <v>71633</v>
      </c>
      <c r="BB1929">
        <f>VLOOKUP($G1929,county_facts!$A:$BB,50,FALSE)</f>
        <v>4249</v>
      </c>
      <c r="BC1929">
        <f>VLOOKUP($G1929,county_facts!$A:$BB,51,FALSE)</f>
        <v>0</v>
      </c>
      <c r="BD1929">
        <f>VLOOKUP($G1929,county_facts!$A:$BB,52,FALSE)</f>
        <v>3</v>
      </c>
      <c r="BE1929">
        <f>VLOOKUP($G1929,county_facts!$A:$BB,53,FALSE)</f>
        <v>765.48</v>
      </c>
      <c r="BF1929">
        <f>VLOOKUP($G1929,county_facts!$A:$BB,54,FALSE)</f>
        <v>23.3</v>
      </c>
    </row>
    <row r="1930" spans="1:58" x14ac:dyDescent="0.3">
      <c r="A1930" t="s">
        <v>6</v>
      </c>
      <c r="B1930" t="s">
        <v>762</v>
      </c>
      <c r="C1930">
        <v>375</v>
      </c>
      <c r="D1930" t="s">
        <v>622</v>
      </c>
      <c r="E1930">
        <v>700</v>
      </c>
      <c r="F1930">
        <v>0.53571428600000004</v>
      </c>
      <c r="G1930">
        <v>48143</v>
      </c>
      <c r="H1930">
        <f>VLOOKUP($G1930,county_facts!$A:$BB,4,FALSE)</f>
        <v>40147</v>
      </c>
      <c r="I1930">
        <f>VLOOKUP($G1930,county_facts!$A:$BB,5,FALSE)</f>
        <v>37890</v>
      </c>
      <c r="J1930">
        <f>VLOOKUP($G1930,county_facts!$A:$BB,6,FALSE)</f>
        <v>6</v>
      </c>
      <c r="K1930">
        <f>VLOOKUP($G1930,county_facts!$A:$BB,7,FALSE)</f>
        <v>37890</v>
      </c>
      <c r="L1930">
        <f>VLOOKUP($G1930,county_facts!$A:$BB,8,FALSE)</f>
        <v>6</v>
      </c>
      <c r="M1930">
        <f>VLOOKUP($G1930,county_facts!$A:$BB,9,FALSE)</f>
        <v>20.8</v>
      </c>
      <c r="N1930">
        <f>VLOOKUP($G1930,county_facts!$A:$BB,10,FALSE)</f>
        <v>13.7</v>
      </c>
      <c r="O1930">
        <f>VLOOKUP($G1930,county_facts!$A:$BB,11,FALSE)</f>
        <v>50.9</v>
      </c>
      <c r="P1930">
        <f>VLOOKUP($G1930,county_facts!$A:$BB,12,FALSE)</f>
        <v>94.6</v>
      </c>
      <c r="Q1930">
        <f>VLOOKUP($G1930,county_facts!$A:$BB,13,FALSE)</f>
        <v>1.7</v>
      </c>
      <c r="R1930">
        <f>VLOOKUP($G1930,county_facts!$A:$BB,14,FALSE)</f>
        <v>1.4</v>
      </c>
      <c r="S1930">
        <f>VLOOKUP($G1930,county_facts!$A:$BB,15,FALSE)</f>
        <v>0.8</v>
      </c>
      <c r="T1930">
        <f>VLOOKUP($G1930,county_facts!$A:$BB,16,FALSE)</f>
        <v>0.1</v>
      </c>
      <c r="U1930">
        <f>VLOOKUP($G1930,county_facts!$A:$BB,17,FALSE)</f>
        <v>1.4</v>
      </c>
      <c r="V1930">
        <f>VLOOKUP($G1930,county_facts!$A:$BB,18,FALSE)</f>
        <v>20.100000000000001</v>
      </c>
      <c r="W1930">
        <f>VLOOKUP($G1930,county_facts!$A:$BB,19,FALSE)</f>
        <v>76</v>
      </c>
      <c r="X1930">
        <f>VLOOKUP($G1930,county_facts!$A:$BB,20,FALSE)</f>
        <v>80.5</v>
      </c>
      <c r="Y1930">
        <f>VLOOKUP($G1930,county_facts!$A:$BB,21,FALSE)</f>
        <v>8.5</v>
      </c>
      <c r="Z1930">
        <f>VLOOKUP($G1930,county_facts!$A:$BB,22,FALSE)</f>
        <v>18</v>
      </c>
      <c r="AA1930">
        <f>VLOOKUP($G1930,county_facts!$A:$BB,23,FALSE)</f>
        <v>82</v>
      </c>
      <c r="AB1930">
        <f>VLOOKUP($G1930,county_facts!$A:$BB,24,FALSE)</f>
        <v>24.3</v>
      </c>
      <c r="AC1930">
        <f>VLOOKUP($G1930,county_facts!$A:$BB,25,FALSE)</f>
        <v>2299</v>
      </c>
      <c r="AD1930">
        <f>VLOOKUP($G1930,county_facts!$A:$BB,26,FALSE)</f>
        <v>18.2</v>
      </c>
      <c r="AE1930">
        <f>VLOOKUP($G1930,county_facts!$A:$BB,27,FALSE)</f>
        <v>17460</v>
      </c>
      <c r="AF1930">
        <f>VLOOKUP($G1930,county_facts!$A:$BB,28,FALSE)</f>
        <v>59.9</v>
      </c>
      <c r="AG1930">
        <f>VLOOKUP($G1930,county_facts!$A:$BB,29,FALSE)</f>
        <v>14.5</v>
      </c>
      <c r="AH1930">
        <f>VLOOKUP($G1930,county_facts!$A:$BB,30,FALSE)</f>
        <v>111100</v>
      </c>
      <c r="AI1930">
        <f>VLOOKUP($G1930,county_facts!$A:$BB,31,FALSE)</f>
        <v>14383</v>
      </c>
      <c r="AJ1930">
        <f>VLOOKUP($G1930,county_facts!$A:$BB,32,FALSE)</f>
        <v>2.57</v>
      </c>
      <c r="AK1930">
        <f>VLOOKUP($G1930,county_facts!$A:$BB,33,FALSE)</f>
        <v>21670</v>
      </c>
      <c r="AL1930">
        <f>VLOOKUP($G1930,county_facts!$A:$BB,34,FALSE)</f>
        <v>39586</v>
      </c>
      <c r="AM1930">
        <f>VLOOKUP($G1930,county_facts!$A:$BB,35,FALSE)</f>
        <v>22.3</v>
      </c>
      <c r="AN1930">
        <f>VLOOKUP($G1930,county_facts!$A:$BB,36,FALSE)</f>
        <v>915</v>
      </c>
      <c r="AO1930">
        <f>VLOOKUP($G1930,county_facts!$A:$BB,37,FALSE)</f>
        <v>11608</v>
      </c>
      <c r="AP1930">
        <f>VLOOKUP($G1930,county_facts!$A:$BB,38,FALSE)</f>
        <v>-1</v>
      </c>
      <c r="AQ1930">
        <f>VLOOKUP($G1930,county_facts!$A:$BB,39,FALSE)</f>
        <v>2823</v>
      </c>
      <c r="AR1930">
        <f>VLOOKUP($G1930,county_facts!$A:$BB,40,FALSE)</f>
        <v>3925</v>
      </c>
      <c r="AS1930">
        <f>VLOOKUP($G1930,county_facts!$A:$BB,41,FALSE)</f>
        <v>0</v>
      </c>
      <c r="AT1930">
        <f>VLOOKUP($G1930,county_facts!$A:$BB,42,FALSE)</f>
        <v>0</v>
      </c>
      <c r="AU1930">
        <f>VLOOKUP($G1930,county_facts!$A:$BB,43,FALSE)</f>
        <v>0</v>
      </c>
      <c r="AV1930">
        <f>VLOOKUP($G1930,county_facts!$A:$BB,44,FALSE)</f>
        <v>0</v>
      </c>
      <c r="AW1930">
        <f>VLOOKUP($G1930,county_facts!$A:$BB,45,FALSE)</f>
        <v>0</v>
      </c>
      <c r="AX1930">
        <f>VLOOKUP($G1930,county_facts!$A:$BB,46,FALSE)</f>
        <v>0</v>
      </c>
      <c r="AY1930">
        <f>VLOOKUP($G1930,county_facts!$A:$BB,47,FALSE)</f>
        <v>849331</v>
      </c>
      <c r="AZ1930">
        <f>VLOOKUP($G1930,county_facts!$A:$BB,48,FALSE)</f>
        <v>0</v>
      </c>
      <c r="BA1930">
        <f>VLOOKUP($G1930,county_facts!$A:$BB,49,FALSE)</f>
        <v>445038</v>
      </c>
      <c r="BB1930">
        <f>VLOOKUP($G1930,county_facts!$A:$BB,50,FALSE)</f>
        <v>12543</v>
      </c>
      <c r="BC1930">
        <f>VLOOKUP($G1930,county_facts!$A:$BB,51,FALSE)</f>
        <v>55362</v>
      </c>
      <c r="BD1930">
        <f>VLOOKUP($G1930,county_facts!$A:$BB,52,FALSE)</f>
        <v>85</v>
      </c>
      <c r="BE1930">
        <f>VLOOKUP($G1930,county_facts!$A:$BB,53,FALSE)</f>
        <v>1083.07</v>
      </c>
      <c r="BF1930">
        <f>VLOOKUP($G1930,county_facts!$A:$BB,54,FALSE)</f>
        <v>35</v>
      </c>
    </row>
    <row r="1931" spans="1:58" x14ac:dyDescent="0.3">
      <c r="A1931" t="s">
        <v>9</v>
      </c>
      <c r="B1931" t="s">
        <v>762</v>
      </c>
      <c r="C1931">
        <v>325</v>
      </c>
      <c r="D1931" t="s">
        <v>622</v>
      </c>
      <c r="E1931">
        <v>700</v>
      </c>
      <c r="F1931">
        <v>0.46428571400000002</v>
      </c>
      <c r="G1931">
        <v>48143</v>
      </c>
      <c r="H1931">
        <f>VLOOKUP($G1931,county_facts!$A:$BB,4,FALSE)</f>
        <v>40147</v>
      </c>
      <c r="I1931">
        <f>VLOOKUP($G1931,county_facts!$A:$BB,5,FALSE)</f>
        <v>37890</v>
      </c>
      <c r="J1931">
        <f>VLOOKUP($G1931,county_facts!$A:$BB,6,FALSE)</f>
        <v>6</v>
      </c>
      <c r="K1931">
        <f>VLOOKUP($G1931,county_facts!$A:$BB,7,FALSE)</f>
        <v>37890</v>
      </c>
      <c r="L1931">
        <f>VLOOKUP($G1931,county_facts!$A:$BB,8,FALSE)</f>
        <v>6</v>
      </c>
      <c r="M1931">
        <f>VLOOKUP($G1931,county_facts!$A:$BB,9,FALSE)</f>
        <v>20.8</v>
      </c>
      <c r="N1931">
        <f>VLOOKUP($G1931,county_facts!$A:$BB,10,FALSE)</f>
        <v>13.7</v>
      </c>
      <c r="O1931">
        <f>VLOOKUP($G1931,county_facts!$A:$BB,11,FALSE)</f>
        <v>50.9</v>
      </c>
      <c r="P1931">
        <f>VLOOKUP($G1931,county_facts!$A:$BB,12,FALSE)</f>
        <v>94.6</v>
      </c>
      <c r="Q1931">
        <f>VLOOKUP($G1931,county_facts!$A:$BB,13,FALSE)</f>
        <v>1.7</v>
      </c>
      <c r="R1931">
        <f>VLOOKUP($G1931,county_facts!$A:$BB,14,FALSE)</f>
        <v>1.4</v>
      </c>
      <c r="S1931">
        <f>VLOOKUP($G1931,county_facts!$A:$BB,15,FALSE)</f>
        <v>0.8</v>
      </c>
      <c r="T1931">
        <f>VLOOKUP($G1931,county_facts!$A:$BB,16,FALSE)</f>
        <v>0.1</v>
      </c>
      <c r="U1931">
        <f>VLOOKUP($G1931,county_facts!$A:$BB,17,FALSE)</f>
        <v>1.4</v>
      </c>
      <c r="V1931">
        <f>VLOOKUP($G1931,county_facts!$A:$BB,18,FALSE)</f>
        <v>20.100000000000001</v>
      </c>
      <c r="W1931">
        <f>VLOOKUP($G1931,county_facts!$A:$BB,19,FALSE)</f>
        <v>76</v>
      </c>
      <c r="X1931">
        <f>VLOOKUP($G1931,county_facts!$A:$BB,20,FALSE)</f>
        <v>80.5</v>
      </c>
      <c r="Y1931">
        <f>VLOOKUP($G1931,county_facts!$A:$BB,21,FALSE)</f>
        <v>8.5</v>
      </c>
      <c r="Z1931">
        <f>VLOOKUP($G1931,county_facts!$A:$BB,22,FALSE)</f>
        <v>18</v>
      </c>
      <c r="AA1931">
        <f>VLOOKUP($G1931,county_facts!$A:$BB,23,FALSE)</f>
        <v>82</v>
      </c>
      <c r="AB1931">
        <f>VLOOKUP($G1931,county_facts!$A:$BB,24,FALSE)</f>
        <v>24.3</v>
      </c>
      <c r="AC1931">
        <f>VLOOKUP($G1931,county_facts!$A:$BB,25,FALSE)</f>
        <v>2299</v>
      </c>
      <c r="AD1931">
        <f>VLOOKUP($G1931,county_facts!$A:$BB,26,FALSE)</f>
        <v>18.2</v>
      </c>
      <c r="AE1931">
        <f>VLOOKUP($G1931,county_facts!$A:$BB,27,FALSE)</f>
        <v>17460</v>
      </c>
      <c r="AF1931">
        <f>VLOOKUP($G1931,county_facts!$A:$BB,28,FALSE)</f>
        <v>59.9</v>
      </c>
      <c r="AG1931">
        <f>VLOOKUP($G1931,county_facts!$A:$BB,29,FALSE)</f>
        <v>14.5</v>
      </c>
      <c r="AH1931">
        <f>VLOOKUP($G1931,county_facts!$A:$BB,30,FALSE)</f>
        <v>111100</v>
      </c>
      <c r="AI1931">
        <f>VLOOKUP($G1931,county_facts!$A:$BB,31,FALSE)</f>
        <v>14383</v>
      </c>
      <c r="AJ1931">
        <f>VLOOKUP($G1931,county_facts!$A:$BB,32,FALSE)</f>
        <v>2.57</v>
      </c>
      <c r="AK1931">
        <f>VLOOKUP($G1931,county_facts!$A:$BB,33,FALSE)</f>
        <v>21670</v>
      </c>
      <c r="AL1931">
        <f>VLOOKUP($G1931,county_facts!$A:$BB,34,FALSE)</f>
        <v>39586</v>
      </c>
      <c r="AM1931">
        <f>VLOOKUP($G1931,county_facts!$A:$BB,35,FALSE)</f>
        <v>22.3</v>
      </c>
      <c r="AN1931">
        <f>VLOOKUP($G1931,county_facts!$A:$BB,36,FALSE)</f>
        <v>915</v>
      </c>
      <c r="AO1931">
        <f>VLOOKUP($G1931,county_facts!$A:$BB,37,FALSE)</f>
        <v>11608</v>
      </c>
      <c r="AP1931">
        <f>VLOOKUP($G1931,county_facts!$A:$BB,38,FALSE)</f>
        <v>-1</v>
      </c>
      <c r="AQ1931">
        <f>VLOOKUP($G1931,county_facts!$A:$BB,39,FALSE)</f>
        <v>2823</v>
      </c>
      <c r="AR1931">
        <f>VLOOKUP($G1931,county_facts!$A:$BB,40,FALSE)</f>
        <v>3925</v>
      </c>
      <c r="AS1931">
        <f>VLOOKUP($G1931,county_facts!$A:$BB,41,FALSE)</f>
        <v>0</v>
      </c>
      <c r="AT1931">
        <f>VLOOKUP($G1931,county_facts!$A:$BB,42,FALSE)</f>
        <v>0</v>
      </c>
      <c r="AU1931">
        <f>VLOOKUP($G1931,county_facts!$A:$BB,43,FALSE)</f>
        <v>0</v>
      </c>
      <c r="AV1931">
        <f>VLOOKUP($G1931,county_facts!$A:$BB,44,FALSE)</f>
        <v>0</v>
      </c>
      <c r="AW1931">
        <f>VLOOKUP($G1931,county_facts!$A:$BB,45,FALSE)</f>
        <v>0</v>
      </c>
      <c r="AX1931">
        <f>VLOOKUP($G1931,county_facts!$A:$BB,46,FALSE)</f>
        <v>0</v>
      </c>
      <c r="AY1931">
        <f>VLOOKUP($G1931,county_facts!$A:$BB,47,FALSE)</f>
        <v>849331</v>
      </c>
      <c r="AZ1931">
        <f>VLOOKUP($G1931,county_facts!$A:$BB,48,FALSE)</f>
        <v>0</v>
      </c>
      <c r="BA1931">
        <f>VLOOKUP($G1931,county_facts!$A:$BB,49,FALSE)</f>
        <v>445038</v>
      </c>
      <c r="BB1931">
        <f>VLOOKUP($G1931,county_facts!$A:$BB,50,FALSE)</f>
        <v>12543</v>
      </c>
      <c r="BC1931">
        <f>VLOOKUP($G1931,county_facts!$A:$BB,51,FALSE)</f>
        <v>55362</v>
      </c>
      <c r="BD1931">
        <f>VLOOKUP($G1931,county_facts!$A:$BB,52,FALSE)</f>
        <v>85</v>
      </c>
      <c r="BE1931">
        <f>VLOOKUP($G1931,county_facts!$A:$BB,53,FALSE)</f>
        <v>1083.07</v>
      </c>
      <c r="BF1931">
        <f>VLOOKUP($G1931,county_facts!$A:$BB,54,FALSE)</f>
        <v>35</v>
      </c>
    </row>
    <row r="1932" spans="1:58" x14ac:dyDescent="0.3">
      <c r="A1932" t="s">
        <v>6</v>
      </c>
      <c r="B1932" t="s">
        <v>523</v>
      </c>
      <c r="C1932">
        <v>4456</v>
      </c>
      <c r="D1932" t="s">
        <v>622</v>
      </c>
      <c r="E1932">
        <v>6838</v>
      </c>
      <c r="F1932">
        <v>0.65165253000000001</v>
      </c>
      <c r="G1932">
        <v>48139</v>
      </c>
      <c r="H1932">
        <f>VLOOKUP($G1932,county_facts!$A:$BB,4,FALSE)</f>
        <v>159317</v>
      </c>
      <c r="I1932">
        <f>VLOOKUP($G1932,county_facts!$A:$BB,5,FALSE)</f>
        <v>149610</v>
      </c>
      <c r="J1932">
        <f>VLOOKUP($G1932,county_facts!$A:$BB,6,FALSE)</f>
        <v>6.5</v>
      </c>
      <c r="K1932">
        <f>VLOOKUP($G1932,county_facts!$A:$BB,7,FALSE)</f>
        <v>149610</v>
      </c>
      <c r="L1932">
        <f>VLOOKUP($G1932,county_facts!$A:$BB,8,FALSE)</f>
        <v>6.4</v>
      </c>
      <c r="M1932">
        <f>VLOOKUP($G1932,county_facts!$A:$BB,9,FALSE)</f>
        <v>27</v>
      </c>
      <c r="N1932">
        <f>VLOOKUP($G1932,county_facts!$A:$BB,10,FALSE)</f>
        <v>11.9</v>
      </c>
      <c r="O1932">
        <f>VLOOKUP($G1932,county_facts!$A:$BB,11,FALSE)</f>
        <v>50.6</v>
      </c>
      <c r="P1932">
        <f>VLOOKUP($G1932,county_facts!$A:$BB,12,FALSE)</f>
        <v>87</v>
      </c>
      <c r="Q1932">
        <f>VLOOKUP($G1932,county_facts!$A:$BB,13,FALSE)</f>
        <v>9.6999999999999993</v>
      </c>
      <c r="R1932">
        <f>VLOOKUP($G1932,county_facts!$A:$BB,14,FALSE)</f>
        <v>0.8</v>
      </c>
      <c r="S1932">
        <f>VLOOKUP($G1932,county_facts!$A:$BB,15,FALSE)</f>
        <v>0.7</v>
      </c>
      <c r="T1932">
        <f>VLOOKUP($G1932,county_facts!$A:$BB,16,FALSE)</f>
        <v>0.1</v>
      </c>
      <c r="U1932">
        <f>VLOOKUP($G1932,county_facts!$A:$BB,17,FALSE)</f>
        <v>1.7</v>
      </c>
      <c r="V1932">
        <f>VLOOKUP($G1932,county_facts!$A:$BB,18,FALSE)</f>
        <v>25.1</v>
      </c>
      <c r="W1932">
        <f>VLOOKUP($G1932,county_facts!$A:$BB,19,FALSE)</f>
        <v>63.4</v>
      </c>
      <c r="X1932">
        <f>VLOOKUP($G1932,county_facts!$A:$BB,20,FALSE)</f>
        <v>85</v>
      </c>
      <c r="Y1932">
        <f>VLOOKUP($G1932,county_facts!$A:$BB,21,FALSE)</f>
        <v>7.8</v>
      </c>
      <c r="Z1932">
        <f>VLOOKUP($G1932,county_facts!$A:$BB,22,FALSE)</f>
        <v>18.899999999999999</v>
      </c>
      <c r="AA1932">
        <f>VLOOKUP($G1932,county_facts!$A:$BB,23,FALSE)</f>
        <v>83.6</v>
      </c>
      <c r="AB1932">
        <f>VLOOKUP($G1932,county_facts!$A:$BB,24,FALSE)</f>
        <v>20.7</v>
      </c>
      <c r="AC1932">
        <f>VLOOKUP($G1932,county_facts!$A:$BB,25,FALSE)</f>
        <v>9986</v>
      </c>
      <c r="AD1932">
        <f>VLOOKUP($G1932,county_facts!$A:$BB,26,FALSE)</f>
        <v>29</v>
      </c>
      <c r="AE1932">
        <f>VLOOKUP($G1932,county_facts!$A:$BB,27,FALSE)</f>
        <v>57041</v>
      </c>
      <c r="AF1932">
        <f>VLOOKUP($G1932,county_facts!$A:$BB,28,FALSE)</f>
        <v>74.599999999999994</v>
      </c>
      <c r="AG1932">
        <f>VLOOKUP($G1932,county_facts!$A:$BB,29,FALSE)</f>
        <v>11.3</v>
      </c>
      <c r="AH1932">
        <f>VLOOKUP($G1932,county_facts!$A:$BB,30,FALSE)</f>
        <v>137500</v>
      </c>
      <c r="AI1932">
        <f>VLOOKUP($G1932,county_facts!$A:$BB,31,FALSE)</f>
        <v>51016</v>
      </c>
      <c r="AJ1932">
        <f>VLOOKUP($G1932,county_facts!$A:$BB,32,FALSE)</f>
        <v>2.95</v>
      </c>
      <c r="AK1932">
        <f>VLOOKUP($G1932,county_facts!$A:$BB,33,FALSE)</f>
        <v>25662</v>
      </c>
      <c r="AL1932">
        <f>VLOOKUP($G1932,county_facts!$A:$BB,34,FALSE)</f>
        <v>61952</v>
      </c>
      <c r="AM1932">
        <f>VLOOKUP($G1932,county_facts!$A:$BB,35,FALSE)</f>
        <v>11.9</v>
      </c>
      <c r="AN1932">
        <f>VLOOKUP($G1932,county_facts!$A:$BB,36,FALSE)</f>
        <v>2614</v>
      </c>
      <c r="AO1932">
        <f>VLOOKUP($G1932,county_facts!$A:$BB,37,FALSE)</f>
        <v>36269</v>
      </c>
      <c r="AP1932">
        <f>VLOOKUP($G1932,county_facts!$A:$BB,38,FALSE)</f>
        <v>5.2</v>
      </c>
      <c r="AQ1932">
        <f>VLOOKUP($G1932,county_facts!$A:$BB,39,FALSE)</f>
        <v>12541</v>
      </c>
      <c r="AR1932">
        <f>VLOOKUP($G1932,county_facts!$A:$BB,40,FALSE)</f>
        <v>14160</v>
      </c>
      <c r="AS1932">
        <f>VLOOKUP($G1932,county_facts!$A:$BB,41,FALSE)</f>
        <v>0</v>
      </c>
      <c r="AT1932">
        <f>VLOOKUP($G1932,county_facts!$A:$BB,42,FALSE)</f>
        <v>0</v>
      </c>
      <c r="AU1932">
        <f>VLOOKUP($G1932,county_facts!$A:$BB,43,FALSE)</f>
        <v>0</v>
      </c>
      <c r="AV1932">
        <f>VLOOKUP($G1932,county_facts!$A:$BB,44,FALSE)</f>
        <v>0</v>
      </c>
      <c r="AW1932">
        <f>VLOOKUP($G1932,county_facts!$A:$BB,45,FALSE)</f>
        <v>10.3</v>
      </c>
      <c r="AX1932">
        <f>VLOOKUP($G1932,county_facts!$A:$BB,46,FALSE)</f>
        <v>26.6</v>
      </c>
      <c r="AY1932">
        <f>VLOOKUP($G1932,county_facts!$A:$BB,47,FALSE)</f>
        <v>4080603</v>
      </c>
      <c r="AZ1932">
        <f>VLOOKUP($G1932,county_facts!$A:$BB,48,FALSE)</f>
        <v>279168</v>
      </c>
      <c r="BA1932">
        <f>VLOOKUP($G1932,county_facts!$A:$BB,49,FALSE)</f>
        <v>1323106</v>
      </c>
      <c r="BB1932">
        <f>VLOOKUP($G1932,county_facts!$A:$BB,50,FALSE)</f>
        <v>9265</v>
      </c>
      <c r="BC1932">
        <f>VLOOKUP($G1932,county_facts!$A:$BB,51,FALSE)</f>
        <v>126593</v>
      </c>
      <c r="BD1932">
        <f>VLOOKUP($G1932,county_facts!$A:$BB,52,FALSE)</f>
        <v>1096</v>
      </c>
      <c r="BE1932">
        <f>VLOOKUP($G1932,county_facts!$A:$BB,53,FALSE)</f>
        <v>935.49</v>
      </c>
      <c r="BF1932">
        <f>VLOOKUP($G1932,county_facts!$A:$BB,54,FALSE)</f>
        <v>159.9</v>
      </c>
    </row>
    <row r="1933" spans="1:58" x14ac:dyDescent="0.3">
      <c r="A1933" t="s">
        <v>9</v>
      </c>
      <c r="B1933" t="s">
        <v>523</v>
      </c>
      <c r="C1933">
        <v>2382</v>
      </c>
      <c r="D1933" t="s">
        <v>622</v>
      </c>
      <c r="E1933">
        <v>6838</v>
      </c>
      <c r="F1933">
        <v>0.34834746999999999</v>
      </c>
      <c r="G1933">
        <v>48139</v>
      </c>
      <c r="H1933">
        <f>VLOOKUP($G1933,county_facts!$A:$BB,4,FALSE)</f>
        <v>159317</v>
      </c>
      <c r="I1933">
        <f>VLOOKUP($G1933,county_facts!$A:$BB,5,FALSE)</f>
        <v>149610</v>
      </c>
      <c r="J1933">
        <f>VLOOKUP($G1933,county_facts!$A:$BB,6,FALSE)</f>
        <v>6.5</v>
      </c>
      <c r="K1933">
        <f>VLOOKUP($G1933,county_facts!$A:$BB,7,FALSE)</f>
        <v>149610</v>
      </c>
      <c r="L1933">
        <f>VLOOKUP($G1933,county_facts!$A:$BB,8,FALSE)</f>
        <v>6.4</v>
      </c>
      <c r="M1933">
        <f>VLOOKUP($G1933,county_facts!$A:$BB,9,FALSE)</f>
        <v>27</v>
      </c>
      <c r="N1933">
        <f>VLOOKUP($G1933,county_facts!$A:$BB,10,FALSE)</f>
        <v>11.9</v>
      </c>
      <c r="O1933">
        <f>VLOOKUP($G1933,county_facts!$A:$BB,11,FALSE)</f>
        <v>50.6</v>
      </c>
      <c r="P1933">
        <f>VLOOKUP($G1933,county_facts!$A:$BB,12,FALSE)</f>
        <v>87</v>
      </c>
      <c r="Q1933">
        <f>VLOOKUP($G1933,county_facts!$A:$BB,13,FALSE)</f>
        <v>9.6999999999999993</v>
      </c>
      <c r="R1933">
        <f>VLOOKUP($G1933,county_facts!$A:$BB,14,FALSE)</f>
        <v>0.8</v>
      </c>
      <c r="S1933">
        <f>VLOOKUP($G1933,county_facts!$A:$BB,15,FALSE)</f>
        <v>0.7</v>
      </c>
      <c r="T1933">
        <f>VLOOKUP($G1933,county_facts!$A:$BB,16,FALSE)</f>
        <v>0.1</v>
      </c>
      <c r="U1933">
        <f>VLOOKUP($G1933,county_facts!$A:$BB,17,FALSE)</f>
        <v>1.7</v>
      </c>
      <c r="V1933">
        <f>VLOOKUP($G1933,county_facts!$A:$BB,18,FALSE)</f>
        <v>25.1</v>
      </c>
      <c r="W1933">
        <f>VLOOKUP($G1933,county_facts!$A:$BB,19,FALSE)</f>
        <v>63.4</v>
      </c>
      <c r="X1933">
        <f>VLOOKUP($G1933,county_facts!$A:$BB,20,FALSE)</f>
        <v>85</v>
      </c>
      <c r="Y1933">
        <f>VLOOKUP($G1933,county_facts!$A:$BB,21,FALSE)</f>
        <v>7.8</v>
      </c>
      <c r="Z1933">
        <f>VLOOKUP($G1933,county_facts!$A:$BB,22,FALSE)</f>
        <v>18.899999999999999</v>
      </c>
      <c r="AA1933">
        <f>VLOOKUP($G1933,county_facts!$A:$BB,23,FALSE)</f>
        <v>83.6</v>
      </c>
      <c r="AB1933">
        <f>VLOOKUP($G1933,county_facts!$A:$BB,24,FALSE)</f>
        <v>20.7</v>
      </c>
      <c r="AC1933">
        <f>VLOOKUP($G1933,county_facts!$A:$BB,25,FALSE)</f>
        <v>9986</v>
      </c>
      <c r="AD1933">
        <f>VLOOKUP($G1933,county_facts!$A:$BB,26,FALSE)</f>
        <v>29</v>
      </c>
      <c r="AE1933">
        <f>VLOOKUP($G1933,county_facts!$A:$BB,27,FALSE)</f>
        <v>57041</v>
      </c>
      <c r="AF1933">
        <f>VLOOKUP($G1933,county_facts!$A:$BB,28,FALSE)</f>
        <v>74.599999999999994</v>
      </c>
      <c r="AG1933">
        <f>VLOOKUP($G1933,county_facts!$A:$BB,29,FALSE)</f>
        <v>11.3</v>
      </c>
      <c r="AH1933">
        <f>VLOOKUP($G1933,county_facts!$A:$BB,30,FALSE)</f>
        <v>137500</v>
      </c>
      <c r="AI1933">
        <f>VLOOKUP($G1933,county_facts!$A:$BB,31,FALSE)</f>
        <v>51016</v>
      </c>
      <c r="AJ1933">
        <f>VLOOKUP($G1933,county_facts!$A:$BB,32,FALSE)</f>
        <v>2.95</v>
      </c>
      <c r="AK1933">
        <f>VLOOKUP($G1933,county_facts!$A:$BB,33,FALSE)</f>
        <v>25662</v>
      </c>
      <c r="AL1933">
        <f>VLOOKUP($G1933,county_facts!$A:$BB,34,FALSE)</f>
        <v>61952</v>
      </c>
      <c r="AM1933">
        <f>VLOOKUP($G1933,county_facts!$A:$BB,35,FALSE)</f>
        <v>11.9</v>
      </c>
      <c r="AN1933">
        <f>VLOOKUP($G1933,county_facts!$A:$BB,36,FALSE)</f>
        <v>2614</v>
      </c>
      <c r="AO1933">
        <f>VLOOKUP($G1933,county_facts!$A:$BB,37,FALSE)</f>
        <v>36269</v>
      </c>
      <c r="AP1933">
        <f>VLOOKUP($G1933,county_facts!$A:$BB,38,FALSE)</f>
        <v>5.2</v>
      </c>
      <c r="AQ1933">
        <f>VLOOKUP($G1933,county_facts!$A:$BB,39,FALSE)</f>
        <v>12541</v>
      </c>
      <c r="AR1933">
        <f>VLOOKUP($G1933,county_facts!$A:$BB,40,FALSE)</f>
        <v>14160</v>
      </c>
      <c r="AS1933">
        <f>VLOOKUP($G1933,county_facts!$A:$BB,41,FALSE)</f>
        <v>0</v>
      </c>
      <c r="AT1933">
        <f>VLOOKUP($G1933,county_facts!$A:$BB,42,FALSE)</f>
        <v>0</v>
      </c>
      <c r="AU1933">
        <f>VLOOKUP($G1933,county_facts!$A:$BB,43,FALSE)</f>
        <v>0</v>
      </c>
      <c r="AV1933">
        <f>VLOOKUP($G1933,county_facts!$A:$BB,44,FALSE)</f>
        <v>0</v>
      </c>
      <c r="AW1933">
        <f>VLOOKUP($G1933,county_facts!$A:$BB,45,FALSE)</f>
        <v>10.3</v>
      </c>
      <c r="AX1933">
        <f>VLOOKUP($G1933,county_facts!$A:$BB,46,FALSE)</f>
        <v>26.6</v>
      </c>
      <c r="AY1933">
        <f>VLOOKUP($G1933,county_facts!$A:$BB,47,FALSE)</f>
        <v>4080603</v>
      </c>
      <c r="AZ1933">
        <f>VLOOKUP($G1933,county_facts!$A:$BB,48,FALSE)</f>
        <v>279168</v>
      </c>
      <c r="BA1933">
        <f>VLOOKUP($G1933,county_facts!$A:$BB,49,FALSE)</f>
        <v>1323106</v>
      </c>
      <c r="BB1933">
        <f>VLOOKUP($G1933,county_facts!$A:$BB,50,FALSE)</f>
        <v>9265</v>
      </c>
      <c r="BC1933">
        <f>VLOOKUP($G1933,county_facts!$A:$BB,51,FALSE)</f>
        <v>126593</v>
      </c>
      <c r="BD1933">
        <f>VLOOKUP($G1933,county_facts!$A:$BB,52,FALSE)</f>
        <v>1096</v>
      </c>
      <c r="BE1933">
        <f>VLOOKUP($G1933,county_facts!$A:$BB,53,FALSE)</f>
        <v>935.49</v>
      </c>
      <c r="BF1933">
        <f>VLOOKUP($G1933,county_facts!$A:$BB,54,FALSE)</f>
        <v>159.9</v>
      </c>
    </row>
    <row r="1934" spans="1:58" x14ac:dyDescent="0.3">
      <c r="A1934" t="s">
        <v>9</v>
      </c>
      <c r="B1934" t="s">
        <v>223</v>
      </c>
      <c r="C1934">
        <v>24738</v>
      </c>
      <c r="D1934" t="s">
        <v>622</v>
      </c>
      <c r="E1934">
        <v>43975</v>
      </c>
      <c r="F1934">
        <v>0.56254690200000002</v>
      </c>
      <c r="G1934">
        <v>48141</v>
      </c>
      <c r="H1934">
        <f>VLOOKUP($G1934,county_facts!$A:$BB,4,FALSE)</f>
        <v>833487</v>
      </c>
      <c r="I1934">
        <f>VLOOKUP($G1934,county_facts!$A:$BB,5,FALSE)</f>
        <v>800647</v>
      </c>
      <c r="J1934">
        <f>VLOOKUP($G1934,county_facts!$A:$BB,6,FALSE)</f>
        <v>4.0999999999999996</v>
      </c>
      <c r="K1934">
        <f>VLOOKUP($G1934,county_facts!$A:$BB,7,FALSE)</f>
        <v>800647</v>
      </c>
      <c r="L1934">
        <f>VLOOKUP($G1934,county_facts!$A:$BB,8,FALSE)</f>
        <v>8.1</v>
      </c>
      <c r="M1934">
        <f>VLOOKUP($G1934,county_facts!$A:$BB,9,FALSE)</f>
        <v>28.3</v>
      </c>
      <c r="N1934">
        <f>VLOOKUP($G1934,county_facts!$A:$BB,10,FALSE)</f>
        <v>11.3</v>
      </c>
      <c r="O1934">
        <f>VLOOKUP($G1934,county_facts!$A:$BB,11,FALSE)</f>
        <v>51</v>
      </c>
      <c r="P1934">
        <f>VLOOKUP($G1934,county_facts!$A:$BB,12,FALSE)</f>
        <v>92.1</v>
      </c>
      <c r="Q1934">
        <f>VLOOKUP($G1934,county_facts!$A:$BB,13,FALSE)</f>
        <v>4</v>
      </c>
      <c r="R1934">
        <f>VLOOKUP($G1934,county_facts!$A:$BB,14,FALSE)</f>
        <v>1</v>
      </c>
      <c r="S1934">
        <f>VLOOKUP($G1934,county_facts!$A:$BB,15,FALSE)</f>
        <v>1.3</v>
      </c>
      <c r="T1934">
        <f>VLOOKUP($G1934,county_facts!$A:$BB,16,FALSE)</f>
        <v>0.2</v>
      </c>
      <c r="U1934">
        <f>VLOOKUP($G1934,county_facts!$A:$BB,17,FALSE)</f>
        <v>1.4</v>
      </c>
      <c r="V1934">
        <f>VLOOKUP($G1934,county_facts!$A:$BB,18,FALSE)</f>
        <v>81.2</v>
      </c>
      <c r="W1934">
        <f>VLOOKUP($G1934,county_facts!$A:$BB,19,FALSE)</f>
        <v>13.3</v>
      </c>
      <c r="X1934">
        <f>VLOOKUP($G1934,county_facts!$A:$BB,20,FALSE)</f>
        <v>84.6</v>
      </c>
      <c r="Y1934">
        <f>VLOOKUP($G1934,county_facts!$A:$BB,21,FALSE)</f>
        <v>26</v>
      </c>
      <c r="Z1934">
        <f>VLOOKUP($G1934,county_facts!$A:$BB,22,FALSE)</f>
        <v>73</v>
      </c>
      <c r="AA1934">
        <f>VLOOKUP($G1934,county_facts!$A:$BB,23,FALSE)</f>
        <v>74</v>
      </c>
      <c r="AB1934">
        <f>VLOOKUP($G1934,county_facts!$A:$BB,24,FALSE)</f>
        <v>20.7</v>
      </c>
      <c r="AC1934">
        <f>VLOOKUP($G1934,county_facts!$A:$BB,25,FALSE)</f>
        <v>49258</v>
      </c>
      <c r="AD1934">
        <f>VLOOKUP($G1934,county_facts!$A:$BB,26,FALSE)</f>
        <v>23.2</v>
      </c>
      <c r="AE1934">
        <f>VLOOKUP($G1934,county_facts!$A:$BB,27,FALSE)</f>
        <v>286659</v>
      </c>
      <c r="AF1934">
        <f>VLOOKUP($G1934,county_facts!$A:$BB,28,FALSE)</f>
        <v>61.7</v>
      </c>
      <c r="AG1934">
        <f>VLOOKUP($G1934,county_facts!$A:$BB,29,FALSE)</f>
        <v>23.4</v>
      </c>
      <c r="AH1934">
        <f>VLOOKUP($G1934,county_facts!$A:$BB,30,FALSE)</f>
        <v>111800</v>
      </c>
      <c r="AI1934">
        <f>VLOOKUP($G1934,county_facts!$A:$BB,31,FALSE)</f>
        <v>255573</v>
      </c>
      <c r="AJ1934">
        <f>VLOOKUP($G1934,county_facts!$A:$BB,32,FALSE)</f>
        <v>3.13</v>
      </c>
      <c r="AK1934">
        <f>VLOOKUP($G1934,county_facts!$A:$BB,33,FALSE)</f>
        <v>18379</v>
      </c>
      <c r="AL1934">
        <f>VLOOKUP($G1934,county_facts!$A:$BB,34,FALSE)</f>
        <v>40157</v>
      </c>
      <c r="AM1934">
        <f>VLOOKUP($G1934,county_facts!$A:$BB,35,FALSE)</f>
        <v>23.3</v>
      </c>
      <c r="AN1934">
        <f>VLOOKUP($G1934,county_facts!$A:$BB,36,FALSE)</f>
        <v>13814</v>
      </c>
      <c r="AO1934">
        <f>VLOOKUP($G1934,county_facts!$A:$BB,37,FALSE)</f>
        <v>221264</v>
      </c>
      <c r="AP1934">
        <f>VLOOKUP($G1934,county_facts!$A:$BB,38,FALSE)</f>
        <v>0.6</v>
      </c>
      <c r="AQ1934">
        <f>VLOOKUP($G1934,county_facts!$A:$BB,39,FALSE)</f>
        <v>53783</v>
      </c>
      <c r="AR1934">
        <f>VLOOKUP($G1934,county_facts!$A:$BB,40,FALSE)</f>
        <v>63143</v>
      </c>
      <c r="AS1934">
        <f>VLOOKUP($G1934,county_facts!$A:$BB,41,FALSE)</f>
        <v>2.2000000000000002</v>
      </c>
      <c r="AT1934">
        <f>VLOOKUP($G1934,county_facts!$A:$BB,42,FALSE)</f>
        <v>1.1000000000000001</v>
      </c>
      <c r="AU1934">
        <f>VLOOKUP($G1934,county_facts!$A:$BB,43,FALSE)</f>
        <v>2</v>
      </c>
      <c r="AV1934">
        <f>VLOOKUP($G1934,county_facts!$A:$BB,44,FALSE)</f>
        <v>0</v>
      </c>
      <c r="AW1934">
        <f>VLOOKUP($G1934,county_facts!$A:$BB,45,FALSE)</f>
        <v>61.4</v>
      </c>
      <c r="AX1934">
        <f>VLOOKUP($G1934,county_facts!$A:$BB,46,FALSE)</f>
        <v>27.1</v>
      </c>
      <c r="AY1934">
        <f>VLOOKUP($G1934,county_facts!$A:$BB,47,FALSE)</f>
        <v>14423498</v>
      </c>
      <c r="AZ1934">
        <f>VLOOKUP($G1934,county_facts!$A:$BB,48,FALSE)</f>
        <v>5002538</v>
      </c>
      <c r="BA1934">
        <f>VLOOKUP($G1934,county_facts!$A:$BB,49,FALSE)</f>
        <v>8460929</v>
      </c>
      <c r="BB1934">
        <f>VLOOKUP($G1934,county_facts!$A:$BB,50,FALSE)</f>
        <v>11625</v>
      </c>
      <c r="BC1934">
        <f>VLOOKUP($G1934,county_facts!$A:$BB,51,FALSE)</f>
        <v>1031298</v>
      </c>
      <c r="BD1934">
        <f>VLOOKUP($G1934,county_facts!$A:$BB,52,FALSE)</f>
        <v>3043</v>
      </c>
      <c r="BE1934">
        <f>VLOOKUP($G1934,county_facts!$A:$BB,53,FALSE)</f>
        <v>1012.69</v>
      </c>
      <c r="BF1934">
        <f>VLOOKUP($G1934,county_facts!$A:$BB,54,FALSE)</f>
        <v>790.6</v>
      </c>
    </row>
    <row r="1935" spans="1:58" x14ac:dyDescent="0.3">
      <c r="A1935" t="s">
        <v>6</v>
      </c>
      <c r="B1935" t="s">
        <v>223</v>
      </c>
      <c r="C1935">
        <v>19237</v>
      </c>
      <c r="D1935" t="s">
        <v>622</v>
      </c>
      <c r="E1935">
        <v>43975</v>
      </c>
      <c r="F1935">
        <v>0.43745309799999998</v>
      </c>
      <c r="G1935">
        <v>48141</v>
      </c>
      <c r="H1935">
        <f>VLOOKUP($G1935,county_facts!$A:$BB,4,FALSE)</f>
        <v>833487</v>
      </c>
      <c r="I1935">
        <f>VLOOKUP($G1935,county_facts!$A:$BB,5,FALSE)</f>
        <v>800647</v>
      </c>
      <c r="J1935">
        <f>VLOOKUP($G1935,county_facts!$A:$BB,6,FALSE)</f>
        <v>4.0999999999999996</v>
      </c>
      <c r="K1935">
        <f>VLOOKUP($G1935,county_facts!$A:$BB,7,FALSE)</f>
        <v>800647</v>
      </c>
      <c r="L1935">
        <f>VLOOKUP($G1935,county_facts!$A:$BB,8,FALSE)</f>
        <v>8.1</v>
      </c>
      <c r="M1935">
        <f>VLOOKUP($G1935,county_facts!$A:$BB,9,FALSE)</f>
        <v>28.3</v>
      </c>
      <c r="N1935">
        <f>VLOOKUP($G1935,county_facts!$A:$BB,10,FALSE)</f>
        <v>11.3</v>
      </c>
      <c r="O1935">
        <f>VLOOKUP($G1935,county_facts!$A:$BB,11,FALSE)</f>
        <v>51</v>
      </c>
      <c r="P1935">
        <f>VLOOKUP($G1935,county_facts!$A:$BB,12,FALSE)</f>
        <v>92.1</v>
      </c>
      <c r="Q1935">
        <f>VLOOKUP($G1935,county_facts!$A:$BB,13,FALSE)</f>
        <v>4</v>
      </c>
      <c r="R1935">
        <f>VLOOKUP($G1935,county_facts!$A:$BB,14,FALSE)</f>
        <v>1</v>
      </c>
      <c r="S1935">
        <f>VLOOKUP($G1935,county_facts!$A:$BB,15,FALSE)</f>
        <v>1.3</v>
      </c>
      <c r="T1935">
        <f>VLOOKUP($G1935,county_facts!$A:$BB,16,FALSE)</f>
        <v>0.2</v>
      </c>
      <c r="U1935">
        <f>VLOOKUP($G1935,county_facts!$A:$BB,17,FALSE)</f>
        <v>1.4</v>
      </c>
      <c r="V1935">
        <f>VLOOKUP($G1935,county_facts!$A:$BB,18,FALSE)</f>
        <v>81.2</v>
      </c>
      <c r="W1935">
        <f>VLOOKUP($G1935,county_facts!$A:$BB,19,FALSE)</f>
        <v>13.3</v>
      </c>
      <c r="X1935">
        <f>VLOOKUP($G1935,county_facts!$A:$BB,20,FALSE)</f>
        <v>84.6</v>
      </c>
      <c r="Y1935">
        <f>VLOOKUP($G1935,county_facts!$A:$BB,21,FALSE)</f>
        <v>26</v>
      </c>
      <c r="Z1935">
        <f>VLOOKUP($G1935,county_facts!$A:$BB,22,FALSE)</f>
        <v>73</v>
      </c>
      <c r="AA1935">
        <f>VLOOKUP($G1935,county_facts!$A:$BB,23,FALSE)</f>
        <v>74</v>
      </c>
      <c r="AB1935">
        <f>VLOOKUP($G1935,county_facts!$A:$BB,24,FALSE)</f>
        <v>20.7</v>
      </c>
      <c r="AC1935">
        <f>VLOOKUP($G1935,county_facts!$A:$BB,25,FALSE)</f>
        <v>49258</v>
      </c>
      <c r="AD1935">
        <f>VLOOKUP($G1935,county_facts!$A:$BB,26,FALSE)</f>
        <v>23.2</v>
      </c>
      <c r="AE1935">
        <f>VLOOKUP($G1935,county_facts!$A:$BB,27,FALSE)</f>
        <v>286659</v>
      </c>
      <c r="AF1935">
        <f>VLOOKUP($G1935,county_facts!$A:$BB,28,FALSE)</f>
        <v>61.7</v>
      </c>
      <c r="AG1935">
        <f>VLOOKUP($G1935,county_facts!$A:$BB,29,FALSE)</f>
        <v>23.4</v>
      </c>
      <c r="AH1935">
        <f>VLOOKUP($G1935,county_facts!$A:$BB,30,FALSE)</f>
        <v>111800</v>
      </c>
      <c r="AI1935">
        <f>VLOOKUP($G1935,county_facts!$A:$BB,31,FALSE)</f>
        <v>255573</v>
      </c>
      <c r="AJ1935">
        <f>VLOOKUP($G1935,county_facts!$A:$BB,32,FALSE)</f>
        <v>3.13</v>
      </c>
      <c r="AK1935">
        <f>VLOOKUP($G1935,county_facts!$A:$BB,33,FALSE)</f>
        <v>18379</v>
      </c>
      <c r="AL1935">
        <f>VLOOKUP($G1935,county_facts!$A:$BB,34,FALSE)</f>
        <v>40157</v>
      </c>
      <c r="AM1935">
        <f>VLOOKUP($G1935,county_facts!$A:$BB,35,FALSE)</f>
        <v>23.3</v>
      </c>
      <c r="AN1935">
        <f>VLOOKUP($G1935,county_facts!$A:$BB,36,FALSE)</f>
        <v>13814</v>
      </c>
      <c r="AO1935">
        <f>VLOOKUP($G1935,county_facts!$A:$BB,37,FALSE)</f>
        <v>221264</v>
      </c>
      <c r="AP1935">
        <f>VLOOKUP($G1935,county_facts!$A:$BB,38,FALSE)</f>
        <v>0.6</v>
      </c>
      <c r="AQ1935">
        <f>VLOOKUP($G1935,county_facts!$A:$BB,39,FALSE)</f>
        <v>53783</v>
      </c>
      <c r="AR1935">
        <f>VLOOKUP($G1935,county_facts!$A:$BB,40,FALSE)</f>
        <v>63143</v>
      </c>
      <c r="AS1935">
        <f>VLOOKUP($G1935,county_facts!$A:$BB,41,FALSE)</f>
        <v>2.2000000000000002</v>
      </c>
      <c r="AT1935">
        <f>VLOOKUP($G1935,county_facts!$A:$BB,42,FALSE)</f>
        <v>1.1000000000000001</v>
      </c>
      <c r="AU1935">
        <f>VLOOKUP($G1935,county_facts!$A:$BB,43,FALSE)</f>
        <v>2</v>
      </c>
      <c r="AV1935">
        <f>VLOOKUP($G1935,county_facts!$A:$BB,44,FALSE)</f>
        <v>0</v>
      </c>
      <c r="AW1935">
        <f>VLOOKUP($G1935,county_facts!$A:$BB,45,FALSE)</f>
        <v>61.4</v>
      </c>
      <c r="AX1935">
        <f>VLOOKUP($G1935,county_facts!$A:$BB,46,FALSE)</f>
        <v>27.1</v>
      </c>
      <c r="AY1935">
        <f>VLOOKUP($G1935,county_facts!$A:$BB,47,FALSE)</f>
        <v>14423498</v>
      </c>
      <c r="AZ1935">
        <f>VLOOKUP($G1935,county_facts!$A:$BB,48,FALSE)</f>
        <v>5002538</v>
      </c>
      <c r="BA1935">
        <f>VLOOKUP($G1935,county_facts!$A:$BB,49,FALSE)</f>
        <v>8460929</v>
      </c>
      <c r="BB1935">
        <f>VLOOKUP($G1935,county_facts!$A:$BB,50,FALSE)</f>
        <v>11625</v>
      </c>
      <c r="BC1935">
        <f>VLOOKUP($G1935,county_facts!$A:$BB,51,FALSE)</f>
        <v>1031298</v>
      </c>
      <c r="BD1935">
        <f>VLOOKUP($G1935,county_facts!$A:$BB,52,FALSE)</f>
        <v>3043</v>
      </c>
      <c r="BE1935">
        <f>VLOOKUP($G1935,county_facts!$A:$BB,53,FALSE)</f>
        <v>1012.69</v>
      </c>
      <c r="BF1935">
        <f>VLOOKUP($G1935,county_facts!$A:$BB,54,FALSE)</f>
        <v>790.6</v>
      </c>
    </row>
    <row r="1936" spans="1:58" x14ac:dyDescent="0.3">
      <c r="A1936" t="s">
        <v>9</v>
      </c>
      <c r="B1936" t="s">
        <v>763</v>
      </c>
      <c r="C1936">
        <v>11</v>
      </c>
      <c r="D1936" t="s">
        <v>622</v>
      </c>
      <c r="E1936">
        <v>14</v>
      </c>
      <c r="F1936">
        <v>0.78571428600000004</v>
      </c>
      <c r="G1936">
        <v>48137</v>
      </c>
      <c r="H1936">
        <f>VLOOKUP($G1936,county_facts!$A:$BB,4,FALSE)</f>
        <v>1879</v>
      </c>
      <c r="I1936">
        <f>VLOOKUP($G1936,county_facts!$A:$BB,5,FALSE)</f>
        <v>2002</v>
      </c>
      <c r="J1936">
        <f>VLOOKUP($G1936,county_facts!$A:$BB,6,FALSE)</f>
        <v>-6.1</v>
      </c>
      <c r="K1936">
        <f>VLOOKUP($G1936,county_facts!$A:$BB,7,FALSE)</f>
        <v>2002</v>
      </c>
      <c r="L1936">
        <f>VLOOKUP($G1936,county_facts!$A:$BB,8,FALSE)</f>
        <v>5.6</v>
      </c>
      <c r="M1936">
        <f>VLOOKUP($G1936,county_facts!$A:$BB,9,FALSE)</f>
        <v>20.2</v>
      </c>
      <c r="N1936">
        <f>VLOOKUP($G1936,county_facts!$A:$BB,10,FALSE)</f>
        <v>26</v>
      </c>
      <c r="O1936">
        <f>VLOOKUP($G1936,county_facts!$A:$BB,11,FALSE)</f>
        <v>49.7</v>
      </c>
      <c r="P1936">
        <f>VLOOKUP($G1936,county_facts!$A:$BB,12,FALSE)</f>
        <v>95.5</v>
      </c>
      <c r="Q1936">
        <f>VLOOKUP($G1936,county_facts!$A:$BB,13,FALSE)</f>
        <v>0.8</v>
      </c>
      <c r="R1936">
        <f>VLOOKUP($G1936,county_facts!$A:$BB,14,FALSE)</f>
        <v>2.2000000000000002</v>
      </c>
      <c r="S1936">
        <f>VLOOKUP($G1936,county_facts!$A:$BB,15,FALSE)</f>
        <v>0.7</v>
      </c>
      <c r="T1936">
        <f>VLOOKUP($G1936,county_facts!$A:$BB,16,FALSE)</f>
        <v>0</v>
      </c>
      <c r="U1936">
        <f>VLOOKUP($G1936,county_facts!$A:$BB,17,FALSE)</f>
        <v>0.7</v>
      </c>
      <c r="V1936">
        <f>VLOOKUP($G1936,county_facts!$A:$BB,18,FALSE)</f>
        <v>54.4</v>
      </c>
      <c r="W1936">
        <f>VLOOKUP($G1936,county_facts!$A:$BB,19,FALSE)</f>
        <v>43.9</v>
      </c>
      <c r="X1936">
        <f>VLOOKUP($G1936,county_facts!$A:$BB,20,FALSE)</f>
        <v>86.2</v>
      </c>
      <c r="Y1936">
        <f>VLOOKUP($G1936,county_facts!$A:$BB,21,FALSE)</f>
        <v>12.7</v>
      </c>
      <c r="Z1936">
        <f>VLOOKUP($G1936,county_facts!$A:$BB,22,FALSE)</f>
        <v>49.8</v>
      </c>
      <c r="AA1936">
        <f>VLOOKUP($G1936,county_facts!$A:$BB,23,FALSE)</f>
        <v>68.900000000000006</v>
      </c>
      <c r="AB1936">
        <f>VLOOKUP($G1936,county_facts!$A:$BB,24,FALSE)</f>
        <v>24.2</v>
      </c>
      <c r="AC1936">
        <f>VLOOKUP($G1936,county_facts!$A:$BB,25,FALSE)</f>
        <v>156</v>
      </c>
      <c r="AD1936">
        <f>VLOOKUP($G1936,county_facts!$A:$BB,26,FALSE)</f>
        <v>22.9</v>
      </c>
      <c r="AE1936">
        <f>VLOOKUP($G1936,county_facts!$A:$BB,27,FALSE)</f>
        <v>1608</v>
      </c>
      <c r="AF1936">
        <f>VLOOKUP($G1936,county_facts!$A:$BB,28,FALSE)</f>
        <v>91.6</v>
      </c>
      <c r="AG1936">
        <f>VLOOKUP($G1936,county_facts!$A:$BB,29,FALSE)</f>
        <v>0.5</v>
      </c>
      <c r="AH1936">
        <f>VLOOKUP($G1936,county_facts!$A:$BB,30,FALSE)</f>
        <v>70500</v>
      </c>
      <c r="AI1936">
        <f>VLOOKUP($G1936,county_facts!$A:$BB,31,FALSE)</f>
        <v>838</v>
      </c>
      <c r="AJ1936">
        <f>VLOOKUP($G1936,county_facts!$A:$BB,32,FALSE)</f>
        <v>2.4500000000000002</v>
      </c>
      <c r="AK1936">
        <f>VLOOKUP($G1936,county_facts!$A:$BB,33,FALSE)</f>
        <v>22015</v>
      </c>
      <c r="AL1936">
        <f>VLOOKUP($G1936,county_facts!$A:$BB,34,FALSE)</f>
        <v>43839</v>
      </c>
      <c r="AM1936">
        <f>VLOOKUP($G1936,county_facts!$A:$BB,35,FALSE)</f>
        <v>18.399999999999999</v>
      </c>
      <c r="AN1936">
        <f>VLOOKUP($G1936,county_facts!$A:$BB,36,FALSE)</f>
        <v>37</v>
      </c>
      <c r="AO1936">
        <f>VLOOKUP($G1936,county_facts!$A:$BB,37,FALSE)</f>
        <v>182</v>
      </c>
      <c r="AP1936">
        <f>VLOOKUP($G1936,county_facts!$A:$BB,38,FALSE)</f>
        <v>13</v>
      </c>
      <c r="AQ1936">
        <f>VLOOKUP($G1936,county_facts!$A:$BB,39,FALSE)</f>
        <v>187</v>
      </c>
      <c r="AR1936">
        <f>VLOOKUP($G1936,county_facts!$A:$BB,40,FALSE)</f>
        <v>435</v>
      </c>
      <c r="AS1936">
        <f>VLOOKUP($G1936,county_facts!$A:$BB,41,FALSE)</f>
        <v>0</v>
      </c>
      <c r="AT1936">
        <f>VLOOKUP($G1936,county_facts!$A:$BB,42,FALSE)</f>
        <v>0</v>
      </c>
      <c r="AU1936">
        <f>VLOOKUP($G1936,county_facts!$A:$BB,43,FALSE)</f>
        <v>0</v>
      </c>
      <c r="AV1936">
        <f>VLOOKUP($G1936,county_facts!$A:$BB,44,FALSE)</f>
        <v>0</v>
      </c>
      <c r="AW1936">
        <f>VLOOKUP($G1936,county_facts!$A:$BB,45,FALSE)</f>
        <v>0</v>
      </c>
      <c r="AX1936">
        <f>VLOOKUP($G1936,county_facts!$A:$BB,46,FALSE)</f>
        <v>0</v>
      </c>
      <c r="AY1936">
        <f>VLOOKUP($G1936,county_facts!$A:$BB,47,FALSE)</f>
        <v>0</v>
      </c>
      <c r="AZ1936">
        <f>VLOOKUP($G1936,county_facts!$A:$BB,48,FALSE)</f>
        <v>0</v>
      </c>
      <c r="BA1936">
        <f>VLOOKUP($G1936,county_facts!$A:$BB,49,FALSE)</f>
        <v>11690</v>
      </c>
      <c r="BB1936">
        <f>VLOOKUP($G1936,county_facts!$A:$BB,50,FALSE)</f>
        <v>6063</v>
      </c>
      <c r="BC1936">
        <f>VLOOKUP($G1936,county_facts!$A:$BB,51,FALSE)</f>
        <v>0</v>
      </c>
      <c r="BD1936">
        <f>VLOOKUP($G1936,county_facts!$A:$BB,52,FALSE)</f>
        <v>0</v>
      </c>
      <c r="BE1936">
        <f>VLOOKUP($G1936,county_facts!$A:$BB,53,FALSE)</f>
        <v>2117.86</v>
      </c>
      <c r="BF1936">
        <f>VLOOKUP($G1936,county_facts!$A:$BB,54,FALSE)</f>
        <v>0.9</v>
      </c>
    </row>
    <row r="1937" spans="1:58" x14ac:dyDescent="0.3">
      <c r="A1937" t="s">
        <v>6</v>
      </c>
      <c r="B1937" t="s">
        <v>763</v>
      </c>
      <c r="C1937">
        <v>3</v>
      </c>
      <c r="D1937" t="s">
        <v>622</v>
      </c>
      <c r="E1937">
        <v>14</v>
      </c>
      <c r="F1937">
        <v>0.21428571399999999</v>
      </c>
      <c r="G1937">
        <v>48137</v>
      </c>
      <c r="H1937">
        <f>VLOOKUP($G1937,county_facts!$A:$BB,4,FALSE)</f>
        <v>1879</v>
      </c>
      <c r="I1937">
        <f>VLOOKUP($G1937,county_facts!$A:$BB,5,FALSE)</f>
        <v>2002</v>
      </c>
      <c r="J1937">
        <f>VLOOKUP($G1937,county_facts!$A:$BB,6,FALSE)</f>
        <v>-6.1</v>
      </c>
      <c r="K1937">
        <f>VLOOKUP($G1937,county_facts!$A:$BB,7,FALSE)</f>
        <v>2002</v>
      </c>
      <c r="L1937">
        <f>VLOOKUP($G1937,county_facts!$A:$BB,8,FALSE)</f>
        <v>5.6</v>
      </c>
      <c r="M1937">
        <f>VLOOKUP($G1937,county_facts!$A:$BB,9,FALSE)</f>
        <v>20.2</v>
      </c>
      <c r="N1937">
        <f>VLOOKUP($G1937,county_facts!$A:$BB,10,FALSE)</f>
        <v>26</v>
      </c>
      <c r="O1937">
        <f>VLOOKUP($G1937,county_facts!$A:$BB,11,FALSE)</f>
        <v>49.7</v>
      </c>
      <c r="P1937">
        <f>VLOOKUP($G1937,county_facts!$A:$BB,12,FALSE)</f>
        <v>95.5</v>
      </c>
      <c r="Q1937">
        <f>VLOOKUP($G1937,county_facts!$A:$BB,13,FALSE)</f>
        <v>0.8</v>
      </c>
      <c r="R1937">
        <f>VLOOKUP($G1937,county_facts!$A:$BB,14,FALSE)</f>
        <v>2.2000000000000002</v>
      </c>
      <c r="S1937">
        <f>VLOOKUP($G1937,county_facts!$A:$BB,15,FALSE)</f>
        <v>0.7</v>
      </c>
      <c r="T1937">
        <f>VLOOKUP($G1937,county_facts!$A:$BB,16,FALSE)</f>
        <v>0</v>
      </c>
      <c r="U1937">
        <f>VLOOKUP($G1937,county_facts!$A:$BB,17,FALSE)</f>
        <v>0.7</v>
      </c>
      <c r="V1937">
        <f>VLOOKUP($G1937,county_facts!$A:$BB,18,FALSE)</f>
        <v>54.4</v>
      </c>
      <c r="W1937">
        <f>VLOOKUP($G1937,county_facts!$A:$BB,19,FALSE)</f>
        <v>43.9</v>
      </c>
      <c r="X1937">
        <f>VLOOKUP($G1937,county_facts!$A:$BB,20,FALSE)</f>
        <v>86.2</v>
      </c>
      <c r="Y1937">
        <f>VLOOKUP($G1937,county_facts!$A:$BB,21,FALSE)</f>
        <v>12.7</v>
      </c>
      <c r="Z1937">
        <f>VLOOKUP($G1937,county_facts!$A:$BB,22,FALSE)</f>
        <v>49.8</v>
      </c>
      <c r="AA1937">
        <f>VLOOKUP($G1937,county_facts!$A:$BB,23,FALSE)</f>
        <v>68.900000000000006</v>
      </c>
      <c r="AB1937">
        <f>VLOOKUP($G1937,county_facts!$A:$BB,24,FALSE)</f>
        <v>24.2</v>
      </c>
      <c r="AC1937">
        <f>VLOOKUP($G1937,county_facts!$A:$BB,25,FALSE)</f>
        <v>156</v>
      </c>
      <c r="AD1937">
        <f>VLOOKUP($G1937,county_facts!$A:$BB,26,FALSE)</f>
        <v>22.9</v>
      </c>
      <c r="AE1937">
        <f>VLOOKUP($G1937,county_facts!$A:$BB,27,FALSE)</f>
        <v>1608</v>
      </c>
      <c r="AF1937">
        <f>VLOOKUP($G1937,county_facts!$A:$BB,28,FALSE)</f>
        <v>91.6</v>
      </c>
      <c r="AG1937">
        <f>VLOOKUP($G1937,county_facts!$A:$BB,29,FALSE)</f>
        <v>0.5</v>
      </c>
      <c r="AH1937">
        <f>VLOOKUP($G1937,county_facts!$A:$BB,30,FALSE)</f>
        <v>70500</v>
      </c>
      <c r="AI1937">
        <f>VLOOKUP($G1937,county_facts!$A:$BB,31,FALSE)</f>
        <v>838</v>
      </c>
      <c r="AJ1937">
        <f>VLOOKUP($G1937,county_facts!$A:$BB,32,FALSE)</f>
        <v>2.4500000000000002</v>
      </c>
      <c r="AK1937">
        <f>VLOOKUP($G1937,county_facts!$A:$BB,33,FALSE)</f>
        <v>22015</v>
      </c>
      <c r="AL1937">
        <f>VLOOKUP($G1937,county_facts!$A:$BB,34,FALSE)</f>
        <v>43839</v>
      </c>
      <c r="AM1937">
        <f>VLOOKUP($G1937,county_facts!$A:$BB,35,FALSE)</f>
        <v>18.399999999999999</v>
      </c>
      <c r="AN1937">
        <f>VLOOKUP($G1937,county_facts!$A:$BB,36,FALSE)</f>
        <v>37</v>
      </c>
      <c r="AO1937">
        <f>VLOOKUP($G1937,county_facts!$A:$BB,37,FALSE)</f>
        <v>182</v>
      </c>
      <c r="AP1937">
        <f>VLOOKUP($G1937,county_facts!$A:$BB,38,FALSE)</f>
        <v>13</v>
      </c>
      <c r="AQ1937">
        <f>VLOOKUP($G1937,county_facts!$A:$BB,39,FALSE)</f>
        <v>187</v>
      </c>
      <c r="AR1937">
        <f>VLOOKUP($G1937,county_facts!$A:$BB,40,FALSE)</f>
        <v>435</v>
      </c>
      <c r="AS1937">
        <f>VLOOKUP($G1937,county_facts!$A:$BB,41,FALSE)</f>
        <v>0</v>
      </c>
      <c r="AT1937">
        <f>VLOOKUP($G1937,county_facts!$A:$BB,42,FALSE)</f>
        <v>0</v>
      </c>
      <c r="AU1937">
        <f>VLOOKUP($G1937,county_facts!$A:$BB,43,FALSE)</f>
        <v>0</v>
      </c>
      <c r="AV1937">
        <f>VLOOKUP($G1937,county_facts!$A:$BB,44,FALSE)</f>
        <v>0</v>
      </c>
      <c r="AW1937">
        <f>VLOOKUP($G1937,county_facts!$A:$BB,45,FALSE)</f>
        <v>0</v>
      </c>
      <c r="AX1937">
        <f>VLOOKUP($G1937,county_facts!$A:$BB,46,FALSE)</f>
        <v>0</v>
      </c>
      <c r="AY1937">
        <f>VLOOKUP($G1937,county_facts!$A:$BB,47,FALSE)</f>
        <v>0</v>
      </c>
      <c r="AZ1937">
        <f>VLOOKUP($G1937,county_facts!$A:$BB,48,FALSE)</f>
        <v>0</v>
      </c>
      <c r="BA1937">
        <f>VLOOKUP($G1937,county_facts!$A:$BB,49,FALSE)</f>
        <v>11690</v>
      </c>
      <c r="BB1937">
        <f>VLOOKUP($G1937,county_facts!$A:$BB,50,FALSE)</f>
        <v>6063</v>
      </c>
      <c r="BC1937">
        <f>VLOOKUP($G1937,county_facts!$A:$BB,51,FALSE)</f>
        <v>0</v>
      </c>
      <c r="BD1937">
        <f>VLOOKUP($G1937,county_facts!$A:$BB,52,FALSE)</f>
        <v>0</v>
      </c>
      <c r="BE1937">
        <f>VLOOKUP($G1937,county_facts!$A:$BB,53,FALSE)</f>
        <v>2117.86</v>
      </c>
      <c r="BF1937">
        <f>VLOOKUP($G1937,county_facts!$A:$BB,54,FALSE)</f>
        <v>0.9</v>
      </c>
    </row>
    <row r="1938" spans="1:58" x14ac:dyDescent="0.3">
      <c r="A1938" t="s">
        <v>6</v>
      </c>
      <c r="B1938" t="s">
        <v>764</v>
      </c>
      <c r="C1938">
        <v>1172</v>
      </c>
      <c r="D1938" t="s">
        <v>622</v>
      </c>
      <c r="E1938">
        <v>2189</v>
      </c>
      <c r="F1938">
        <v>0.535404294</v>
      </c>
      <c r="G1938">
        <v>48135</v>
      </c>
      <c r="H1938">
        <f>VLOOKUP($G1938,county_facts!$A:$BB,4,FALSE)</f>
        <v>153904</v>
      </c>
      <c r="I1938">
        <f>VLOOKUP($G1938,county_facts!$A:$BB,5,FALSE)</f>
        <v>137133</v>
      </c>
      <c r="J1938">
        <f>VLOOKUP($G1938,county_facts!$A:$BB,6,FALSE)</f>
        <v>12.2</v>
      </c>
      <c r="K1938">
        <f>VLOOKUP($G1938,county_facts!$A:$BB,7,FALSE)</f>
        <v>137130</v>
      </c>
      <c r="L1938">
        <f>VLOOKUP($G1938,county_facts!$A:$BB,8,FALSE)</f>
        <v>9</v>
      </c>
      <c r="M1938">
        <f>VLOOKUP($G1938,county_facts!$A:$BB,9,FALSE)</f>
        <v>29.8</v>
      </c>
      <c r="N1938">
        <f>VLOOKUP($G1938,county_facts!$A:$BB,10,FALSE)</f>
        <v>9.6</v>
      </c>
      <c r="O1938">
        <f>VLOOKUP($G1938,county_facts!$A:$BB,11,FALSE)</f>
        <v>49.6</v>
      </c>
      <c r="P1938">
        <f>VLOOKUP($G1938,county_facts!$A:$BB,12,FALSE)</f>
        <v>91.1</v>
      </c>
      <c r="Q1938">
        <f>VLOOKUP($G1938,county_facts!$A:$BB,13,FALSE)</f>
        <v>4.9000000000000004</v>
      </c>
      <c r="R1938">
        <f>VLOOKUP($G1938,county_facts!$A:$BB,14,FALSE)</f>
        <v>1.4</v>
      </c>
      <c r="S1938">
        <f>VLOOKUP($G1938,county_facts!$A:$BB,15,FALSE)</f>
        <v>1.1000000000000001</v>
      </c>
      <c r="T1938">
        <f>VLOOKUP($G1938,county_facts!$A:$BB,16,FALSE)</f>
        <v>0.2</v>
      </c>
      <c r="U1938">
        <f>VLOOKUP($G1938,county_facts!$A:$BB,17,FALSE)</f>
        <v>1.4</v>
      </c>
      <c r="V1938">
        <f>VLOOKUP($G1938,county_facts!$A:$BB,18,FALSE)</f>
        <v>57.5</v>
      </c>
      <c r="W1938">
        <f>VLOOKUP($G1938,county_facts!$A:$BB,19,FALSE)</f>
        <v>36</v>
      </c>
      <c r="X1938">
        <f>VLOOKUP($G1938,county_facts!$A:$BB,20,FALSE)</f>
        <v>81.599999999999994</v>
      </c>
      <c r="Y1938">
        <f>VLOOKUP($G1938,county_facts!$A:$BB,21,FALSE)</f>
        <v>13.7</v>
      </c>
      <c r="Z1938">
        <f>VLOOKUP($G1938,county_facts!$A:$BB,22,FALSE)</f>
        <v>43.4</v>
      </c>
      <c r="AA1938">
        <f>VLOOKUP($G1938,county_facts!$A:$BB,23,FALSE)</f>
        <v>72.900000000000006</v>
      </c>
      <c r="AB1938">
        <f>VLOOKUP($G1938,county_facts!$A:$BB,24,FALSE)</f>
        <v>13.5</v>
      </c>
      <c r="AC1938">
        <f>VLOOKUP($G1938,county_facts!$A:$BB,25,FALSE)</f>
        <v>7071</v>
      </c>
      <c r="AD1938">
        <f>VLOOKUP($G1938,county_facts!$A:$BB,26,FALSE)</f>
        <v>20.399999999999999</v>
      </c>
      <c r="AE1938">
        <f>VLOOKUP($G1938,county_facts!$A:$BB,27,FALSE)</f>
        <v>56500</v>
      </c>
      <c r="AF1938">
        <f>VLOOKUP($G1938,county_facts!$A:$BB,28,FALSE)</f>
        <v>65.7</v>
      </c>
      <c r="AG1938">
        <f>VLOOKUP($G1938,county_facts!$A:$BB,29,FALSE)</f>
        <v>19.899999999999999</v>
      </c>
      <c r="AH1938">
        <f>VLOOKUP($G1938,county_facts!$A:$BB,30,FALSE)</f>
        <v>91200</v>
      </c>
      <c r="AI1938">
        <f>VLOOKUP($G1938,county_facts!$A:$BB,31,FALSE)</f>
        <v>49962</v>
      </c>
      <c r="AJ1938">
        <f>VLOOKUP($G1938,county_facts!$A:$BB,32,FALSE)</f>
        <v>2.8</v>
      </c>
      <c r="AK1938">
        <f>VLOOKUP($G1938,county_facts!$A:$BB,33,FALSE)</f>
        <v>24247</v>
      </c>
      <c r="AL1938">
        <f>VLOOKUP($G1938,county_facts!$A:$BB,34,FALSE)</f>
        <v>51466</v>
      </c>
      <c r="AM1938">
        <f>VLOOKUP($G1938,county_facts!$A:$BB,35,FALSE)</f>
        <v>15.9</v>
      </c>
      <c r="AN1938">
        <f>VLOOKUP($G1938,county_facts!$A:$BB,36,FALSE)</f>
        <v>3582</v>
      </c>
      <c r="AO1938">
        <f>VLOOKUP($G1938,county_facts!$A:$BB,37,FALSE)</f>
        <v>62316</v>
      </c>
      <c r="AP1938">
        <f>VLOOKUP($G1938,county_facts!$A:$BB,38,FALSE)</f>
        <v>8.4</v>
      </c>
      <c r="AQ1938">
        <f>VLOOKUP($G1938,county_facts!$A:$BB,39,FALSE)</f>
        <v>10328</v>
      </c>
      <c r="AR1938">
        <f>VLOOKUP($G1938,county_facts!$A:$BB,40,FALSE)</f>
        <v>11745</v>
      </c>
      <c r="AS1938">
        <f>VLOOKUP($G1938,county_facts!$A:$BB,41,FALSE)</f>
        <v>2</v>
      </c>
      <c r="AT1938">
        <f>VLOOKUP($G1938,county_facts!$A:$BB,42,FALSE)</f>
        <v>1.6</v>
      </c>
      <c r="AU1938">
        <f>VLOOKUP($G1938,county_facts!$A:$BB,43,FALSE)</f>
        <v>1.6</v>
      </c>
      <c r="AV1938">
        <f>VLOOKUP($G1938,county_facts!$A:$BB,44,FALSE)</f>
        <v>0</v>
      </c>
      <c r="AW1938">
        <f>VLOOKUP($G1938,county_facts!$A:$BB,45,FALSE)</f>
        <v>30.5</v>
      </c>
      <c r="AX1938">
        <f>VLOOKUP($G1938,county_facts!$A:$BB,46,FALSE)</f>
        <v>26.3</v>
      </c>
      <c r="AY1938">
        <f>VLOOKUP($G1938,county_facts!$A:$BB,47,FALSE)</f>
        <v>2049699</v>
      </c>
      <c r="AZ1938">
        <f>VLOOKUP($G1938,county_facts!$A:$BB,48,FALSE)</f>
        <v>2004269</v>
      </c>
      <c r="BA1938">
        <f>VLOOKUP($G1938,county_facts!$A:$BB,49,FALSE)</f>
        <v>2090614</v>
      </c>
      <c r="BB1938">
        <f>VLOOKUP($G1938,county_facts!$A:$BB,50,FALSE)</f>
        <v>16222</v>
      </c>
      <c r="BC1938">
        <f>VLOOKUP($G1938,county_facts!$A:$BB,51,FALSE)</f>
        <v>228555</v>
      </c>
      <c r="BD1938">
        <f>VLOOKUP($G1938,county_facts!$A:$BB,52,FALSE)</f>
        <v>556</v>
      </c>
      <c r="BE1938">
        <f>VLOOKUP($G1938,county_facts!$A:$BB,53,FALSE)</f>
        <v>897.69</v>
      </c>
      <c r="BF1938">
        <f>VLOOKUP($G1938,county_facts!$A:$BB,54,FALSE)</f>
        <v>152.80000000000001</v>
      </c>
    </row>
    <row r="1939" spans="1:58" x14ac:dyDescent="0.3">
      <c r="A1939" t="s">
        <v>9</v>
      </c>
      <c r="B1939" t="s">
        <v>764</v>
      </c>
      <c r="C1939">
        <v>1017</v>
      </c>
      <c r="D1939" t="s">
        <v>622</v>
      </c>
      <c r="E1939">
        <v>2189</v>
      </c>
      <c r="F1939">
        <v>0.464595706</v>
      </c>
      <c r="G1939">
        <v>48135</v>
      </c>
      <c r="H1939">
        <f>VLOOKUP($G1939,county_facts!$A:$BB,4,FALSE)</f>
        <v>153904</v>
      </c>
      <c r="I1939">
        <f>VLOOKUP($G1939,county_facts!$A:$BB,5,FALSE)</f>
        <v>137133</v>
      </c>
      <c r="J1939">
        <f>VLOOKUP($G1939,county_facts!$A:$BB,6,FALSE)</f>
        <v>12.2</v>
      </c>
      <c r="K1939">
        <f>VLOOKUP($G1939,county_facts!$A:$BB,7,FALSE)</f>
        <v>137130</v>
      </c>
      <c r="L1939">
        <f>VLOOKUP($G1939,county_facts!$A:$BB,8,FALSE)</f>
        <v>9</v>
      </c>
      <c r="M1939">
        <f>VLOOKUP($G1939,county_facts!$A:$BB,9,FALSE)</f>
        <v>29.8</v>
      </c>
      <c r="N1939">
        <f>VLOOKUP($G1939,county_facts!$A:$BB,10,FALSE)</f>
        <v>9.6</v>
      </c>
      <c r="O1939">
        <f>VLOOKUP($G1939,county_facts!$A:$BB,11,FALSE)</f>
        <v>49.6</v>
      </c>
      <c r="P1939">
        <f>VLOOKUP($G1939,county_facts!$A:$BB,12,FALSE)</f>
        <v>91.1</v>
      </c>
      <c r="Q1939">
        <f>VLOOKUP($G1939,county_facts!$A:$BB,13,FALSE)</f>
        <v>4.9000000000000004</v>
      </c>
      <c r="R1939">
        <f>VLOOKUP($G1939,county_facts!$A:$BB,14,FALSE)</f>
        <v>1.4</v>
      </c>
      <c r="S1939">
        <f>VLOOKUP($G1939,county_facts!$A:$BB,15,FALSE)</f>
        <v>1.1000000000000001</v>
      </c>
      <c r="T1939">
        <f>VLOOKUP($G1939,county_facts!$A:$BB,16,FALSE)</f>
        <v>0.2</v>
      </c>
      <c r="U1939">
        <f>VLOOKUP($G1939,county_facts!$A:$BB,17,FALSE)</f>
        <v>1.4</v>
      </c>
      <c r="V1939">
        <f>VLOOKUP($G1939,county_facts!$A:$BB,18,FALSE)</f>
        <v>57.5</v>
      </c>
      <c r="W1939">
        <f>VLOOKUP($G1939,county_facts!$A:$BB,19,FALSE)</f>
        <v>36</v>
      </c>
      <c r="X1939">
        <f>VLOOKUP($G1939,county_facts!$A:$BB,20,FALSE)</f>
        <v>81.599999999999994</v>
      </c>
      <c r="Y1939">
        <f>VLOOKUP($G1939,county_facts!$A:$BB,21,FALSE)</f>
        <v>13.7</v>
      </c>
      <c r="Z1939">
        <f>VLOOKUP($G1939,county_facts!$A:$BB,22,FALSE)</f>
        <v>43.4</v>
      </c>
      <c r="AA1939">
        <f>VLOOKUP($G1939,county_facts!$A:$BB,23,FALSE)</f>
        <v>72.900000000000006</v>
      </c>
      <c r="AB1939">
        <f>VLOOKUP($G1939,county_facts!$A:$BB,24,FALSE)</f>
        <v>13.5</v>
      </c>
      <c r="AC1939">
        <f>VLOOKUP($G1939,county_facts!$A:$BB,25,FALSE)</f>
        <v>7071</v>
      </c>
      <c r="AD1939">
        <f>VLOOKUP($G1939,county_facts!$A:$BB,26,FALSE)</f>
        <v>20.399999999999999</v>
      </c>
      <c r="AE1939">
        <f>VLOOKUP($G1939,county_facts!$A:$BB,27,FALSE)</f>
        <v>56500</v>
      </c>
      <c r="AF1939">
        <f>VLOOKUP($G1939,county_facts!$A:$BB,28,FALSE)</f>
        <v>65.7</v>
      </c>
      <c r="AG1939">
        <f>VLOOKUP($G1939,county_facts!$A:$BB,29,FALSE)</f>
        <v>19.899999999999999</v>
      </c>
      <c r="AH1939">
        <f>VLOOKUP($G1939,county_facts!$A:$BB,30,FALSE)</f>
        <v>91200</v>
      </c>
      <c r="AI1939">
        <f>VLOOKUP($G1939,county_facts!$A:$BB,31,FALSE)</f>
        <v>49962</v>
      </c>
      <c r="AJ1939">
        <f>VLOOKUP($G1939,county_facts!$A:$BB,32,FALSE)</f>
        <v>2.8</v>
      </c>
      <c r="AK1939">
        <f>VLOOKUP($G1939,county_facts!$A:$BB,33,FALSE)</f>
        <v>24247</v>
      </c>
      <c r="AL1939">
        <f>VLOOKUP($G1939,county_facts!$A:$BB,34,FALSE)</f>
        <v>51466</v>
      </c>
      <c r="AM1939">
        <f>VLOOKUP($G1939,county_facts!$A:$BB,35,FALSE)</f>
        <v>15.9</v>
      </c>
      <c r="AN1939">
        <f>VLOOKUP($G1939,county_facts!$A:$BB,36,FALSE)</f>
        <v>3582</v>
      </c>
      <c r="AO1939">
        <f>VLOOKUP($G1939,county_facts!$A:$BB,37,FALSE)</f>
        <v>62316</v>
      </c>
      <c r="AP1939">
        <f>VLOOKUP($G1939,county_facts!$A:$BB,38,FALSE)</f>
        <v>8.4</v>
      </c>
      <c r="AQ1939">
        <f>VLOOKUP($G1939,county_facts!$A:$BB,39,FALSE)</f>
        <v>10328</v>
      </c>
      <c r="AR1939">
        <f>VLOOKUP($G1939,county_facts!$A:$BB,40,FALSE)</f>
        <v>11745</v>
      </c>
      <c r="AS1939">
        <f>VLOOKUP($G1939,county_facts!$A:$BB,41,FALSE)</f>
        <v>2</v>
      </c>
      <c r="AT1939">
        <f>VLOOKUP($G1939,county_facts!$A:$BB,42,FALSE)</f>
        <v>1.6</v>
      </c>
      <c r="AU1939">
        <f>VLOOKUP($G1939,county_facts!$A:$BB,43,FALSE)</f>
        <v>1.6</v>
      </c>
      <c r="AV1939">
        <f>VLOOKUP($G1939,county_facts!$A:$BB,44,FALSE)</f>
        <v>0</v>
      </c>
      <c r="AW1939">
        <f>VLOOKUP($G1939,county_facts!$A:$BB,45,FALSE)</f>
        <v>30.5</v>
      </c>
      <c r="AX1939">
        <f>VLOOKUP($G1939,county_facts!$A:$BB,46,FALSE)</f>
        <v>26.3</v>
      </c>
      <c r="AY1939">
        <f>VLOOKUP($G1939,county_facts!$A:$BB,47,FALSE)</f>
        <v>2049699</v>
      </c>
      <c r="AZ1939">
        <f>VLOOKUP($G1939,county_facts!$A:$BB,48,FALSE)</f>
        <v>2004269</v>
      </c>
      <c r="BA1939">
        <f>VLOOKUP($G1939,county_facts!$A:$BB,49,FALSE)</f>
        <v>2090614</v>
      </c>
      <c r="BB1939">
        <f>VLOOKUP($G1939,county_facts!$A:$BB,50,FALSE)</f>
        <v>16222</v>
      </c>
      <c r="BC1939">
        <f>VLOOKUP($G1939,county_facts!$A:$BB,51,FALSE)</f>
        <v>228555</v>
      </c>
      <c r="BD1939">
        <f>VLOOKUP($G1939,county_facts!$A:$BB,52,FALSE)</f>
        <v>556</v>
      </c>
      <c r="BE1939">
        <f>VLOOKUP($G1939,county_facts!$A:$BB,53,FALSE)</f>
        <v>897.69</v>
      </c>
      <c r="BF1939">
        <f>VLOOKUP($G1939,county_facts!$A:$BB,54,FALSE)</f>
        <v>152.80000000000001</v>
      </c>
    </row>
    <row r="1940" spans="1:58" x14ac:dyDescent="0.3">
      <c r="A1940" t="s">
        <v>6</v>
      </c>
      <c r="B1940" t="s">
        <v>765</v>
      </c>
      <c r="C1940">
        <v>152</v>
      </c>
      <c r="D1940" t="s">
        <v>622</v>
      </c>
      <c r="E1940">
        <v>276</v>
      </c>
      <c r="F1940">
        <v>0.55072463800000004</v>
      </c>
      <c r="G1940">
        <v>48133</v>
      </c>
      <c r="H1940">
        <f>VLOOKUP($G1940,county_facts!$A:$BB,4,FALSE)</f>
        <v>18176</v>
      </c>
      <c r="I1940">
        <f>VLOOKUP($G1940,county_facts!$A:$BB,5,FALSE)</f>
        <v>18583</v>
      </c>
      <c r="J1940">
        <f>VLOOKUP($G1940,county_facts!$A:$BB,6,FALSE)</f>
        <v>-2.2000000000000002</v>
      </c>
      <c r="K1940">
        <f>VLOOKUP($G1940,county_facts!$A:$BB,7,FALSE)</f>
        <v>18583</v>
      </c>
      <c r="L1940">
        <f>VLOOKUP($G1940,county_facts!$A:$BB,8,FALSE)</f>
        <v>5.5</v>
      </c>
      <c r="M1940">
        <f>VLOOKUP($G1940,county_facts!$A:$BB,9,FALSE)</f>
        <v>21.4</v>
      </c>
      <c r="N1940">
        <f>VLOOKUP($G1940,county_facts!$A:$BB,10,FALSE)</f>
        <v>21.1</v>
      </c>
      <c r="O1940">
        <f>VLOOKUP($G1940,county_facts!$A:$BB,11,FALSE)</f>
        <v>50.8</v>
      </c>
      <c r="P1940">
        <f>VLOOKUP($G1940,county_facts!$A:$BB,12,FALSE)</f>
        <v>94.6</v>
      </c>
      <c r="Q1940">
        <f>VLOOKUP($G1940,county_facts!$A:$BB,13,FALSE)</f>
        <v>2.5</v>
      </c>
      <c r="R1940">
        <f>VLOOKUP($G1940,county_facts!$A:$BB,14,FALSE)</f>
        <v>1.1000000000000001</v>
      </c>
      <c r="S1940">
        <f>VLOOKUP($G1940,county_facts!$A:$BB,15,FALSE)</f>
        <v>0.6</v>
      </c>
      <c r="T1940">
        <f>VLOOKUP($G1940,county_facts!$A:$BB,16,FALSE)</f>
        <v>0.1</v>
      </c>
      <c r="U1940">
        <f>VLOOKUP($G1940,county_facts!$A:$BB,17,FALSE)</f>
        <v>1.2</v>
      </c>
      <c r="V1940">
        <f>VLOOKUP($G1940,county_facts!$A:$BB,18,FALSE)</f>
        <v>16</v>
      </c>
      <c r="W1940">
        <f>VLOOKUP($G1940,county_facts!$A:$BB,19,FALSE)</f>
        <v>79.599999999999994</v>
      </c>
      <c r="X1940">
        <f>VLOOKUP($G1940,county_facts!$A:$BB,20,FALSE)</f>
        <v>87.8</v>
      </c>
      <c r="Y1940">
        <f>VLOOKUP($G1940,county_facts!$A:$BB,21,FALSE)</f>
        <v>4</v>
      </c>
      <c r="Z1940">
        <f>VLOOKUP($G1940,county_facts!$A:$BB,22,FALSE)</f>
        <v>10.7</v>
      </c>
      <c r="AA1940">
        <f>VLOOKUP($G1940,county_facts!$A:$BB,23,FALSE)</f>
        <v>82</v>
      </c>
      <c r="AB1940">
        <f>VLOOKUP($G1940,county_facts!$A:$BB,24,FALSE)</f>
        <v>16</v>
      </c>
      <c r="AC1940">
        <f>VLOOKUP($G1940,county_facts!$A:$BB,25,FALSE)</f>
        <v>1657</v>
      </c>
      <c r="AD1940">
        <f>VLOOKUP($G1940,county_facts!$A:$BB,26,FALSE)</f>
        <v>21.2</v>
      </c>
      <c r="AE1940">
        <f>VLOOKUP($G1940,county_facts!$A:$BB,27,FALSE)</f>
        <v>10251</v>
      </c>
      <c r="AF1940">
        <f>VLOOKUP($G1940,county_facts!$A:$BB,28,FALSE)</f>
        <v>75.099999999999994</v>
      </c>
      <c r="AG1940">
        <f>VLOOKUP($G1940,county_facts!$A:$BB,29,FALSE)</f>
        <v>7.7</v>
      </c>
      <c r="AH1940">
        <f>VLOOKUP($G1940,county_facts!$A:$BB,30,FALSE)</f>
        <v>61200</v>
      </c>
      <c r="AI1940">
        <f>VLOOKUP($G1940,county_facts!$A:$BB,31,FALSE)</f>
        <v>6872</v>
      </c>
      <c r="AJ1940">
        <f>VLOOKUP($G1940,county_facts!$A:$BB,32,FALSE)</f>
        <v>2.5499999999999998</v>
      </c>
      <c r="AK1940">
        <f>VLOOKUP($G1940,county_facts!$A:$BB,33,FALSE)</f>
        <v>21125</v>
      </c>
      <c r="AL1940">
        <f>VLOOKUP($G1940,county_facts!$A:$BB,34,FALSE)</f>
        <v>34914</v>
      </c>
      <c r="AM1940">
        <f>VLOOKUP($G1940,county_facts!$A:$BB,35,FALSE)</f>
        <v>19</v>
      </c>
      <c r="AN1940">
        <f>VLOOKUP($G1940,county_facts!$A:$BB,36,FALSE)</f>
        <v>472</v>
      </c>
      <c r="AO1940">
        <f>VLOOKUP($G1940,county_facts!$A:$BB,37,FALSE)</f>
        <v>5395</v>
      </c>
      <c r="AP1940">
        <f>VLOOKUP($G1940,county_facts!$A:$BB,38,FALSE)</f>
        <v>9.5</v>
      </c>
      <c r="AQ1940">
        <f>VLOOKUP($G1940,county_facts!$A:$BB,39,FALSE)</f>
        <v>1396</v>
      </c>
      <c r="AR1940">
        <f>VLOOKUP($G1940,county_facts!$A:$BB,40,FALSE)</f>
        <v>1747</v>
      </c>
      <c r="AS1940">
        <f>VLOOKUP($G1940,county_facts!$A:$BB,41,FALSE)</f>
        <v>0</v>
      </c>
      <c r="AT1940">
        <f>VLOOKUP($G1940,county_facts!$A:$BB,42,FALSE)</f>
        <v>0</v>
      </c>
      <c r="AU1940">
        <f>VLOOKUP($G1940,county_facts!$A:$BB,43,FALSE)</f>
        <v>0</v>
      </c>
      <c r="AV1940">
        <f>VLOOKUP($G1940,county_facts!$A:$BB,44,FALSE)</f>
        <v>0</v>
      </c>
      <c r="AW1940">
        <f>VLOOKUP($G1940,county_facts!$A:$BB,45,FALSE)</f>
        <v>0</v>
      </c>
      <c r="AX1940">
        <f>VLOOKUP($G1940,county_facts!$A:$BB,46,FALSE)</f>
        <v>23.4</v>
      </c>
      <c r="AY1940">
        <f>VLOOKUP($G1940,county_facts!$A:$BB,47,FALSE)</f>
        <v>135464</v>
      </c>
      <c r="AZ1940">
        <f>VLOOKUP($G1940,county_facts!$A:$BB,48,FALSE)</f>
        <v>180763</v>
      </c>
      <c r="BA1940">
        <f>VLOOKUP($G1940,county_facts!$A:$BB,49,FALSE)</f>
        <v>259667</v>
      </c>
      <c r="BB1940">
        <f>VLOOKUP($G1940,county_facts!$A:$BB,50,FALSE)</f>
        <v>14170</v>
      </c>
      <c r="BC1940">
        <f>VLOOKUP($G1940,county_facts!$A:$BB,51,FALSE)</f>
        <v>17694</v>
      </c>
      <c r="BD1940">
        <f>VLOOKUP($G1940,county_facts!$A:$BB,52,FALSE)</f>
        <v>0</v>
      </c>
      <c r="BE1940">
        <f>VLOOKUP($G1940,county_facts!$A:$BB,53,FALSE)</f>
        <v>926.49</v>
      </c>
      <c r="BF1940">
        <f>VLOOKUP($G1940,county_facts!$A:$BB,54,FALSE)</f>
        <v>20.100000000000001</v>
      </c>
    </row>
    <row r="1941" spans="1:58" x14ac:dyDescent="0.3">
      <c r="A1941" t="s">
        <v>9</v>
      </c>
      <c r="B1941" t="s">
        <v>765</v>
      </c>
      <c r="C1941">
        <v>124</v>
      </c>
      <c r="D1941" t="s">
        <v>622</v>
      </c>
      <c r="E1941">
        <v>276</v>
      </c>
      <c r="F1941">
        <v>0.44927536200000001</v>
      </c>
      <c r="G1941">
        <v>48133</v>
      </c>
      <c r="H1941">
        <f>VLOOKUP($G1941,county_facts!$A:$BB,4,FALSE)</f>
        <v>18176</v>
      </c>
      <c r="I1941">
        <f>VLOOKUP($G1941,county_facts!$A:$BB,5,FALSE)</f>
        <v>18583</v>
      </c>
      <c r="J1941">
        <f>VLOOKUP($G1941,county_facts!$A:$BB,6,FALSE)</f>
        <v>-2.2000000000000002</v>
      </c>
      <c r="K1941">
        <f>VLOOKUP($G1941,county_facts!$A:$BB,7,FALSE)</f>
        <v>18583</v>
      </c>
      <c r="L1941">
        <f>VLOOKUP($G1941,county_facts!$A:$BB,8,FALSE)</f>
        <v>5.5</v>
      </c>
      <c r="M1941">
        <f>VLOOKUP($G1941,county_facts!$A:$BB,9,FALSE)</f>
        <v>21.4</v>
      </c>
      <c r="N1941">
        <f>VLOOKUP($G1941,county_facts!$A:$BB,10,FALSE)</f>
        <v>21.1</v>
      </c>
      <c r="O1941">
        <f>VLOOKUP($G1941,county_facts!$A:$BB,11,FALSE)</f>
        <v>50.8</v>
      </c>
      <c r="P1941">
        <f>VLOOKUP($G1941,county_facts!$A:$BB,12,FALSE)</f>
        <v>94.6</v>
      </c>
      <c r="Q1941">
        <f>VLOOKUP($G1941,county_facts!$A:$BB,13,FALSE)</f>
        <v>2.5</v>
      </c>
      <c r="R1941">
        <f>VLOOKUP($G1941,county_facts!$A:$BB,14,FALSE)</f>
        <v>1.1000000000000001</v>
      </c>
      <c r="S1941">
        <f>VLOOKUP($G1941,county_facts!$A:$BB,15,FALSE)</f>
        <v>0.6</v>
      </c>
      <c r="T1941">
        <f>VLOOKUP($G1941,county_facts!$A:$BB,16,FALSE)</f>
        <v>0.1</v>
      </c>
      <c r="U1941">
        <f>VLOOKUP($G1941,county_facts!$A:$BB,17,FALSE)</f>
        <v>1.2</v>
      </c>
      <c r="V1941">
        <f>VLOOKUP($G1941,county_facts!$A:$BB,18,FALSE)</f>
        <v>16</v>
      </c>
      <c r="W1941">
        <f>VLOOKUP($G1941,county_facts!$A:$BB,19,FALSE)</f>
        <v>79.599999999999994</v>
      </c>
      <c r="X1941">
        <f>VLOOKUP($G1941,county_facts!$A:$BB,20,FALSE)</f>
        <v>87.8</v>
      </c>
      <c r="Y1941">
        <f>VLOOKUP($G1941,county_facts!$A:$BB,21,FALSE)</f>
        <v>4</v>
      </c>
      <c r="Z1941">
        <f>VLOOKUP($G1941,county_facts!$A:$BB,22,FALSE)</f>
        <v>10.7</v>
      </c>
      <c r="AA1941">
        <f>VLOOKUP($G1941,county_facts!$A:$BB,23,FALSE)</f>
        <v>82</v>
      </c>
      <c r="AB1941">
        <f>VLOOKUP($G1941,county_facts!$A:$BB,24,FALSE)</f>
        <v>16</v>
      </c>
      <c r="AC1941">
        <f>VLOOKUP($G1941,county_facts!$A:$BB,25,FALSE)</f>
        <v>1657</v>
      </c>
      <c r="AD1941">
        <f>VLOOKUP($G1941,county_facts!$A:$BB,26,FALSE)</f>
        <v>21.2</v>
      </c>
      <c r="AE1941">
        <f>VLOOKUP($G1941,county_facts!$A:$BB,27,FALSE)</f>
        <v>10251</v>
      </c>
      <c r="AF1941">
        <f>VLOOKUP($G1941,county_facts!$A:$BB,28,FALSE)</f>
        <v>75.099999999999994</v>
      </c>
      <c r="AG1941">
        <f>VLOOKUP($G1941,county_facts!$A:$BB,29,FALSE)</f>
        <v>7.7</v>
      </c>
      <c r="AH1941">
        <f>VLOOKUP($G1941,county_facts!$A:$BB,30,FALSE)</f>
        <v>61200</v>
      </c>
      <c r="AI1941">
        <f>VLOOKUP($G1941,county_facts!$A:$BB,31,FALSE)</f>
        <v>6872</v>
      </c>
      <c r="AJ1941">
        <f>VLOOKUP($G1941,county_facts!$A:$BB,32,FALSE)</f>
        <v>2.5499999999999998</v>
      </c>
      <c r="AK1941">
        <f>VLOOKUP($G1941,county_facts!$A:$BB,33,FALSE)</f>
        <v>21125</v>
      </c>
      <c r="AL1941">
        <f>VLOOKUP($G1941,county_facts!$A:$BB,34,FALSE)</f>
        <v>34914</v>
      </c>
      <c r="AM1941">
        <f>VLOOKUP($G1941,county_facts!$A:$BB,35,FALSE)</f>
        <v>19</v>
      </c>
      <c r="AN1941">
        <f>VLOOKUP($G1941,county_facts!$A:$BB,36,FALSE)</f>
        <v>472</v>
      </c>
      <c r="AO1941">
        <f>VLOOKUP($G1941,county_facts!$A:$BB,37,FALSE)</f>
        <v>5395</v>
      </c>
      <c r="AP1941">
        <f>VLOOKUP($G1941,county_facts!$A:$BB,38,FALSE)</f>
        <v>9.5</v>
      </c>
      <c r="AQ1941">
        <f>VLOOKUP($G1941,county_facts!$A:$BB,39,FALSE)</f>
        <v>1396</v>
      </c>
      <c r="AR1941">
        <f>VLOOKUP($G1941,county_facts!$A:$BB,40,FALSE)</f>
        <v>1747</v>
      </c>
      <c r="AS1941">
        <f>VLOOKUP($G1941,county_facts!$A:$BB,41,FALSE)</f>
        <v>0</v>
      </c>
      <c r="AT1941">
        <f>VLOOKUP($G1941,county_facts!$A:$BB,42,FALSE)</f>
        <v>0</v>
      </c>
      <c r="AU1941">
        <f>VLOOKUP($G1941,county_facts!$A:$BB,43,FALSE)</f>
        <v>0</v>
      </c>
      <c r="AV1941">
        <f>VLOOKUP($G1941,county_facts!$A:$BB,44,FALSE)</f>
        <v>0</v>
      </c>
      <c r="AW1941">
        <f>VLOOKUP($G1941,county_facts!$A:$BB,45,FALSE)</f>
        <v>0</v>
      </c>
      <c r="AX1941">
        <f>VLOOKUP($G1941,county_facts!$A:$BB,46,FALSE)</f>
        <v>23.4</v>
      </c>
      <c r="AY1941">
        <f>VLOOKUP($G1941,county_facts!$A:$BB,47,FALSE)</f>
        <v>135464</v>
      </c>
      <c r="AZ1941">
        <f>VLOOKUP($G1941,county_facts!$A:$BB,48,FALSE)</f>
        <v>180763</v>
      </c>
      <c r="BA1941">
        <f>VLOOKUP($G1941,county_facts!$A:$BB,49,FALSE)</f>
        <v>259667</v>
      </c>
      <c r="BB1941">
        <f>VLOOKUP($G1941,county_facts!$A:$BB,50,FALSE)</f>
        <v>14170</v>
      </c>
      <c r="BC1941">
        <f>VLOOKUP($G1941,county_facts!$A:$BB,51,FALSE)</f>
        <v>17694</v>
      </c>
      <c r="BD1941">
        <f>VLOOKUP($G1941,county_facts!$A:$BB,52,FALSE)</f>
        <v>0</v>
      </c>
      <c r="BE1941">
        <f>VLOOKUP($G1941,county_facts!$A:$BB,53,FALSE)</f>
        <v>926.49</v>
      </c>
      <c r="BF1941">
        <f>VLOOKUP($G1941,county_facts!$A:$BB,54,FALSE)</f>
        <v>20.100000000000001</v>
      </c>
    </row>
    <row r="1942" spans="1:58" x14ac:dyDescent="0.3">
      <c r="A1942" t="s">
        <v>9</v>
      </c>
      <c r="B1942" t="s">
        <v>766</v>
      </c>
      <c r="C1942">
        <v>820</v>
      </c>
      <c r="D1942" t="s">
        <v>622</v>
      </c>
      <c r="E1942">
        <v>1331</v>
      </c>
      <c r="F1942">
        <v>0.61607813700000003</v>
      </c>
      <c r="G1942">
        <v>48131</v>
      </c>
      <c r="H1942">
        <f>VLOOKUP($G1942,county_facts!$A:$BB,4,FALSE)</f>
        <v>11533</v>
      </c>
      <c r="I1942">
        <f>VLOOKUP($G1942,county_facts!$A:$BB,5,FALSE)</f>
        <v>11782</v>
      </c>
      <c r="J1942">
        <f>VLOOKUP($G1942,county_facts!$A:$BB,6,FALSE)</f>
        <v>-2.1</v>
      </c>
      <c r="K1942">
        <f>VLOOKUP($G1942,county_facts!$A:$BB,7,FALSE)</f>
        <v>11782</v>
      </c>
      <c r="L1942">
        <f>VLOOKUP($G1942,county_facts!$A:$BB,8,FALSE)</f>
        <v>7.2</v>
      </c>
      <c r="M1942">
        <f>VLOOKUP($G1942,county_facts!$A:$BB,9,FALSE)</f>
        <v>25.7</v>
      </c>
      <c r="N1942">
        <f>VLOOKUP($G1942,county_facts!$A:$BB,10,FALSE)</f>
        <v>17.2</v>
      </c>
      <c r="O1942">
        <f>VLOOKUP($G1942,county_facts!$A:$BB,11,FALSE)</f>
        <v>48.4</v>
      </c>
      <c r="P1942">
        <f>VLOOKUP($G1942,county_facts!$A:$BB,12,FALSE)</f>
        <v>96.9</v>
      </c>
      <c r="Q1942">
        <f>VLOOKUP($G1942,county_facts!$A:$BB,13,FALSE)</f>
        <v>1.4</v>
      </c>
      <c r="R1942">
        <f>VLOOKUP($G1942,county_facts!$A:$BB,14,FALSE)</f>
        <v>0.8</v>
      </c>
      <c r="S1942">
        <f>VLOOKUP($G1942,county_facts!$A:$BB,15,FALSE)</f>
        <v>0.3</v>
      </c>
      <c r="T1942">
        <f>VLOOKUP($G1942,county_facts!$A:$BB,16,FALSE)</f>
        <v>0.1</v>
      </c>
      <c r="U1942">
        <f>VLOOKUP($G1942,county_facts!$A:$BB,17,FALSE)</f>
        <v>0.5</v>
      </c>
      <c r="V1942">
        <f>VLOOKUP($G1942,county_facts!$A:$BB,18,FALSE)</f>
        <v>88.5</v>
      </c>
      <c r="W1942">
        <f>VLOOKUP($G1942,county_facts!$A:$BB,19,FALSE)</f>
        <v>9.9</v>
      </c>
      <c r="X1942">
        <f>VLOOKUP($G1942,county_facts!$A:$BB,20,FALSE)</f>
        <v>81.3</v>
      </c>
      <c r="Y1942">
        <f>VLOOKUP($G1942,county_facts!$A:$BB,21,FALSE)</f>
        <v>3.4</v>
      </c>
      <c r="Z1942">
        <f>VLOOKUP($G1942,county_facts!$A:$BB,22,FALSE)</f>
        <v>65.7</v>
      </c>
      <c r="AA1942">
        <f>VLOOKUP($G1942,county_facts!$A:$BB,23,FALSE)</f>
        <v>66</v>
      </c>
      <c r="AB1942">
        <f>VLOOKUP($G1942,county_facts!$A:$BB,24,FALSE)</f>
        <v>6.8</v>
      </c>
      <c r="AC1942">
        <f>VLOOKUP($G1942,county_facts!$A:$BB,25,FALSE)</f>
        <v>650</v>
      </c>
      <c r="AD1942">
        <f>VLOOKUP($G1942,county_facts!$A:$BB,26,FALSE)</f>
        <v>22.9</v>
      </c>
      <c r="AE1942">
        <f>VLOOKUP($G1942,county_facts!$A:$BB,27,FALSE)</f>
        <v>5534</v>
      </c>
      <c r="AF1942">
        <f>VLOOKUP($G1942,county_facts!$A:$BB,28,FALSE)</f>
        <v>72.5</v>
      </c>
      <c r="AG1942">
        <f>VLOOKUP($G1942,county_facts!$A:$BB,29,FALSE)</f>
        <v>4.5</v>
      </c>
      <c r="AH1942">
        <f>VLOOKUP($G1942,county_facts!$A:$BB,30,FALSE)</f>
        <v>52700</v>
      </c>
      <c r="AI1942">
        <f>VLOOKUP($G1942,county_facts!$A:$BB,31,FALSE)</f>
        <v>3901</v>
      </c>
      <c r="AJ1942">
        <f>VLOOKUP($G1942,county_facts!$A:$BB,32,FALSE)</f>
        <v>2.84</v>
      </c>
      <c r="AK1942">
        <f>VLOOKUP($G1942,county_facts!$A:$BB,33,FALSE)</f>
        <v>20181</v>
      </c>
      <c r="AL1942">
        <f>VLOOKUP($G1942,county_facts!$A:$BB,34,FALSE)</f>
        <v>34131</v>
      </c>
      <c r="AM1942">
        <f>VLOOKUP($G1942,county_facts!$A:$BB,35,FALSE)</f>
        <v>19.7</v>
      </c>
      <c r="AN1942">
        <f>VLOOKUP($G1942,county_facts!$A:$BB,36,FALSE)</f>
        <v>163</v>
      </c>
      <c r="AO1942">
        <f>VLOOKUP($G1942,county_facts!$A:$BB,37,FALSE)</f>
        <v>2533</v>
      </c>
      <c r="AP1942">
        <f>VLOOKUP($G1942,county_facts!$A:$BB,38,FALSE)</f>
        <v>14.2</v>
      </c>
      <c r="AQ1942">
        <f>VLOOKUP($G1942,county_facts!$A:$BB,39,FALSE)</f>
        <v>753</v>
      </c>
      <c r="AR1942">
        <f>VLOOKUP($G1942,county_facts!$A:$BB,40,FALSE)</f>
        <v>1015</v>
      </c>
      <c r="AS1942">
        <f>VLOOKUP($G1942,county_facts!$A:$BB,41,FALSE)</f>
        <v>0</v>
      </c>
      <c r="AT1942">
        <f>VLOOKUP($G1942,county_facts!$A:$BB,42,FALSE)</f>
        <v>0</v>
      </c>
      <c r="AU1942">
        <f>VLOOKUP($G1942,county_facts!$A:$BB,43,FALSE)</f>
        <v>0</v>
      </c>
      <c r="AV1942">
        <f>VLOOKUP($G1942,county_facts!$A:$BB,44,FALSE)</f>
        <v>0</v>
      </c>
      <c r="AW1942">
        <f>VLOOKUP($G1942,county_facts!$A:$BB,45,FALSE)</f>
        <v>60.6</v>
      </c>
      <c r="AX1942">
        <f>VLOOKUP($G1942,county_facts!$A:$BB,46,FALSE)</f>
        <v>21.8</v>
      </c>
      <c r="AY1942">
        <f>VLOOKUP($G1942,county_facts!$A:$BB,47,FALSE)</f>
        <v>0</v>
      </c>
      <c r="AZ1942">
        <f>VLOOKUP($G1942,county_facts!$A:$BB,48,FALSE)</f>
        <v>17461</v>
      </c>
      <c r="BA1942">
        <f>VLOOKUP($G1942,county_facts!$A:$BB,49,FALSE)</f>
        <v>49609</v>
      </c>
      <c r="BB1942">
        <f>VLOOKUP($G1942,county_facts!$A:$BB,50,FALSE)</f>
        <v>4084</v>
      </c>
      <c r="BC1942">
        <f>VLOOKUP($G1942,county_facts!$A:$BB,51,FALSE)</f>
        <v>3745</v>
      </c>
      <c r="BD1942">
        <f>VLOOKUP($G1942,county_facts!$A:$BB,52,FALSE)</f>
        <v>0</v>
      </c>
      <c r="BE1942">
        <f>VLOOKUP($G1942,county_facts!$A:$BB,53,FALSE)</f>
        <v>1793.48</v>
      </c>
      <c r="BF1942">
        <f>VLOOKUP($G1942,county_facts!$A:$BB,54,FALSE)</f>
        <v>6.6</v>
      </c>
    </row>
    <row r="1943" spans="1:58" x14ac:dyDescent="0.3">
      <c r="A1943" t="s">
        <v>6</v>
      </c>
      <c r="B1943" t="s">
        <v>766</v>
      </c>
      <c r="C1943">
        <v>511</v>
      </c>
      <c r="D1943" t="s">
        <v>622</v>
      </c>
      <c r="E1943">
        <v>1331</v>
      </c>
      <c r="F1943">
        <v>0.38392186299999997</v>
      </c>
      <c r="G1943">
        <v>48131</v>
      </c>
      <c r="H1943">
        <f>VLOOKUP($G1943,county_facts!$A:$BB,4,FALSE)</f>
        <v>11533</v>
      </c>
      <c r="I1943">
        <f>VLOOKUP($G1943,county_facts!$A:$BB,5,FALSE)</f>
        <v>11782</v>
      </c>
      <c r="J1943">
        <f>VLOOKUP($G1943,county_facts!$A:$BB,6,FALSE)</f>
        <v>-2.1</v>
      </c>
      <c r="K1943">
        <f>VLOOKUP($G1943,county_facts!$A:$BB,7,FALSE)</f>
        <v>11782</v>
      </c>
      <c r="L1943">
        <f>VLOOKUP($G1943,county_facts!$A:$BB,8,FALSE)</f>
        <v>7.2</v>
      </c>
      <c r="M1943">
        <f>VLOOKUP($G1943,county_facts!$A:$BB,9,FALSE)</f>
        <v>25.7</v>
      </c>
      <c r="N1943">
        <f>VLOOKUP($G1943,county_facts!$A:$BB,10,FALSE)</f>
        <v>17.2</v>
      </c>
      <c r="O1943">
        <f>VLOOKUP($G1943,county_facts!$A:$BB,11,FALSE)</f>
        <v>48.4</v>
      </c>
      <c r="P1943">
        <f>VLOOKUP($G1943,county_facts!$A:$BB,12,FALSE)</f>
        <v>96.9</v>
      </c>
      <c r="Q1943">
        <f>VLOOKUP($G1943,county_facts!$A:$BB,13,FALSE)</f>
        <v>1.4</v>
      </c>
      <c r="R1943">
        <f>VLOOKUP($G1943,county_facts!$A:$BB,14,FALSE)</f>
        <v>0.8</v>
      </c>
      <c r="S1943">
        <f>VLOOKUP($G1943,county_facts!$A:$BB,15,FALSE)</f>
        <v>0.3</v>
      </c>
      <c r="T1943">
        <f>VLOOKUP($G1943,county_facts!$A:$BB,16,FALSE)</f>
        <v>0.1</v>
      </c>
      <c r="U1943">
        <f>VLOOKUP($G1943,county_facts!$A:$BB,17,FALSE)</f>
        <v>0.5</v>
      </c>
      <c r="V1943">
        <f>VLOOKUP($G1943,county_facts!$A:$BB,18,FALSE)</f>
        <v>88.5</v>
      </c>
      <c r="W1943">
        <f>VLOOKUP($G1943,county_facts!$A:$BB,19,FALSE)</f>
        <v>9.9</v>
      </c>
      <c r="X1943">
        <f>VLOOKUP($G1943,county_facts!$A:$BB,20,FALSE)</f>
        <v>81.3</v>
      </c>
      <c r="Y1943">
        <f>VLOOKUP($G1943,county_facts!$A:$BB,21,FALSE)</f>
        <v>3.4</v>
      </c>
      <c r="Z1943">
        <f>VLOOKUP($G1943,county_facts!$A:$BB,22,FALSE)</f>
        <v>65.7</v>
      </c>
      <c r="AA1943">
        <f>VLOOKUP($G1943,county_facts!$A:$BB,23,FALSE)</f>
        <v>66</v>
      </c>
      <c r="AB1943">
        <f>VLOOKUP($G1943,county_facts!$A:$BB,24,FALSE)</f>
        <v>6.8</v>
      </c>
      <c r="AC1943">
        <f>VLOOKUP($G1943,county_facts!$A:$BB,25,FALSE)</f>
        <v>650</v>
      </c>
      <c r="AD1943">
        <f>VLOOKUP($G1943,county_facts!$A:$BB,26,FALSE)</f>
        <v>22.9</v>
      </c>
      <c r="AE1943">
        <f>VLOOKUP($G1943,county_facts!$A:$BB,27,FALSE)</f>
        <v>5534</v>
      </c>
      <c r="AF1943">
        <f>VLOOKUP($G1943,county_facts!$A:$BB,28,FALSE)</f>
        <v>72.5</v>
      </c>
      <c r="AG1943">
        <f>VLOOKUP($G1943,county_facts!$A:$BB,29,FALSE)</f>
        <v>4.5</v>
      </c>
      <c r="AH1943">
        <f>VLOOKUP($G1943,county_facts!$A:$BB,30,FALSE)</f>
        <v>52700</v>
      </c>
      <c r="AI1943">
        <f>VLOOKUP($G1943,county_facts!$A:$BB,31,FALSE)</f>
        <v>3901</v>
      </c>
      <c r="AJ1943">
        <f>VLOOKUP($G1943,county_facts!$A:$BB,32,FALSE)</f>
        <v>2.84</v>
      </c>
      <c r="AK1943">
        <f>VLOOKUP($G1943,county_facts!$A:$BB,33,FALSE)</f>
        <v>20181</v>
      </c>
      <c r="AL1943">
        <f>VLOOKUP($G1943,county_facts!$A:$BB,34,FALSE)</f>
        <v>34131</v>
      </c>
      <c r="AM1943">
        <f>VLOOKUP($G1943,county_facts!$A:$BB,35,FALSE)</f>
        <v>19.7</v>
      </c>
      <c r="AN1943">
        <f>VLOOKUP($G1943,county_facts!$A:$BB,36,FALSE)</f>
        <v>163</v>
      </c>
      <c r="AO1943">
        <f>VLOOKUP($G1943,county_facts!$A:$BB,37,FALSE)</f>
        <v>2533</v>
      </c>
      <c r="AP1943">
        <f>VLOOKUP($G1943,county_facts!$A:$BB,38,FALSE)</f>
        <v>14.2</v>
      </c>
      <c r="AQ1943">
        <f>VLOOKUP($G1943,county_facts!$A:$BB,39,FALSE)</f>
        <v>753</v>
      </c>
      <c r="AR1943">
        <f>VLOOKUP($G1943,county_facts!$A:$BB,40,FALSE)</f>
        <v>1015</v>
      </c>
      <c r="AS1943">
        <f>VLOOKUP($G1943,county_facts!$A:$BB,41,FALSE)</f>
        <v>0</v>
      </c>
      <c r="AT1943">
        <f>VLOOKUP($G1943,county_facts!$A:$BB,42,FALSE)</f>
        <v>0</v>
      </c>
      <c r="AU1943">
        <f>VLOOKUP($G1943,county_facts!$A:$BB,43,FALSE)</f>
        <v>0</v>
      </c>
      <c r="AV1943">
        <f>VLOOKUP($G1943,county_facts!$A:$BB,44,FALSE)</f>
        <v>0</v>
      </c>
      <c r="AW1943">
        <f>VLOOKUP($G1943,county_facts!$A:$BB,45,FALSE)</f>
        <v>60.6</v>
      </c>
      <c r="AX1943">
        <f>VLOOKUP($G1943,county_facts!$A:$BB,46,FALSE)</f>
        <v>21.8</v>
      </c>
      <c r="AY1943">
        <f>VLOOKUP($G1943,county_facts!$A:$BB,47,FALSE)</f>
        <v>0</v>
      </c>
      <c r="AZ1943">
        <f>VLOOKUP($G1943,county_facts!$A:$BB,48,FALSE)</f>
        <v>17461</v>
      </c>
      <c r="BA1943">
        <f>VLOOKUP($G1943,county_facts!$A:$BB,49,FALSE)</f>
        <v>49609</v>
      </c>
      <c r="BB1943">
        <f>VLOOKUP($G1943,county_facts!$A:$BB,50,FALSE)</f>
        <v>4084</v>
      </c>
      <c r="BC1943">
        <f>VLOOKUP($G1943,county_facts!$A:$BB,51,FALSE)</f>
        <v>3745</v>
      </c>
      <c r="BD1943">
        <f>VLOOKUP($G1943,county_facts!$A:$BB,52,FALSE)</f>
        <v>0</v>
      </c>
      <c r="BE1943">
        <f>VLOOKUP($G1943,county_facts!$A:$BB,53,FALSE)</f>
        <v>1793.48</v>
      </c>
      <c r="BF1943">
        <f>VLOOKUP($G1943,county_facts!$A:$BB,54,FALSE)</f>
        <v>6.6</v>
      </c>
    </row>
    <row r="1944" spans="1:58" x14ac:dyDescent="0.3">
      <c r="A1944" t="s">
        <v>6</v>
      </c>
      <c r="B1944" t="s">
        <v>767</v>
      </c>
      <c r="C1944">
        <v>22</v>
      </c>
      <c r="D1944" t="s">
        <v>622</v>
      </c>
      <c r="E1944">
        <v>36</v>
      </c>
      <c r="F1944">
        <v>0.61111111100000004</v>
      </c>
      <c r="G1944">
        <v>48129</v>
      </c>
      <c r="H1944">
        <f>VLOOKUP($G1944,county_facts!$A:$BB,4,FALSE)</f>
        <v>3543</v>
      </c>
      <c r="I1944">
        <f>VLOOKUP($G1944,county_facts!$A:$BB,5,FALSE)</f>
        <v>3728</v>
      </c>
      <c r="J1944">
        <f>VLOOKUP($G1944,county_facts!$A:$BB,6,FALSE)</f>
        <v>-5</v>
      </c>
      <c r="K1944">
        <f>VLOOKUP($G1944,county_facts!$A:$BB,7,FALSE)</f>
        <v>3677</v>
      </c>
      <c r="L1944">
        <f>VLOOKUP($G1944,county_facts!$A:$BB,8,FALSE)</f>
        <v>5.6</v>
      </c>
      <c r="M1944">
        <f>VLOOKUP($G1944,county_facts!$A:$BB,9,FALSE)</f>
        <v>19.7</v>
      </c>
      <c r="N1944">
        <f>VLOOKUP($G1944,county_facts!$A:$BB,10,FALSE)</f>
        <v>23.3</v>
      </c>
      <c r="O1944">
        <f>VLOOKUP($G1944,county_facts!$A:$BB,11,FALSE)</f>
        <v>51.5</v>
      </c>
      <c r="P1944">
        <f>VLOOKUP($G1944,county_facts!$A:$BB,12,FALSE)</f>
        <v>92.4</v>
      </c>
      <c r="Q1944">
        <f>VLOOKUP($G1944,county_facts!$A:$BB,13,FALSE)</f>
        <v>5.0999999999999996</v>
      </c>
      <c r="R1944">
        <f>VLOOKUP($G1944,county_facts!$A:$BB,14,FALSE)</f>
        <v>0.7</v>
      </c>
      <c r="S1944">
        <f>VLOOKUP($G1944,county_facts!$A:$BB,15,FALSE)</f>
        <v>0.4</v>
      </c>
      <c r="T1944">
        <f>VLOOKUP($G1944,county_facts!$A:$BB,16,FALSE)</f>
        <v>0.1</v>
      </c>
      <c r="U1944">
        <f>VLOOKUP($G1944,county_facts!$A:$BB,17,FALSE)</f>
        <v>1.4</v>
      </c>
      <c r="V1944">
        <f>VLOOKUP($G1944,county_facts!$A:$BB,18,FALSE)</f>
        <v>10.9</v>
      </c>
      <c r="W1944">
        <f>VLOOKUP($G1944,county_facts!$A:$BB,19,FALSE)</f>
        <v>81.8</v>
      </c>
      <c r="X1944">
        <f>VLOOKUP($G1944,county_facts!$A:$BB,20,FALSE)</f>
        <v>83.7</v>
      </c>
      <c r="Y1944">
        <f>VLOOKUP($G1944,county_facts!$A:$BB,21,FALSE)</f>
        <v>2.2000000000000002</v>
      </c>
      <c r="Z1944">
        <f>VLOOKUP($G1944,county_facts!$A:$BB,22,FALSE)</f>
        <v>8.6</v>
      </c>
      <c r="AA1944">
        <f>VLOOKUP($G1944,county_facts!$A:$BB,23,FALSE)</f>
        <v>85.9</v>
      </c>
      <c r="AB1944">
        <f>VLOOKUP($G1944,county_facts!$A:$BB,24,FALSE)</f>
        <v>16.7</v>
      </c>
      <c r="AC1944">
        <f>VLOOKUP($G1944,county_facts!$A:$BB,25,FALSE)</f>
        <v>292</v>
      </c>
      <c r="AD1944">
        <f>VLOOKUP($G1944,county_facts!$A:$BB,26,FALSE)</f>
        <v>20.399999999999999</v>
      </c>
      <c r="AE1944">
        <f>VLOOKUP($G1944,county_facts!$A:$BB,27,FALSE)</f>
        <v>2135</v>
      </c>
      <c r="AF1944">
        <f>VLOOKUP($G1944,county_facts!$A:$BB,28,FALSE)</f>
        <v>76.7</v>
      </c>
      <c r="AG1944">
        <f>VLOOKUP($G1944,county_facts!$A:$BB,29,FALSE)</f>
        <v>7.1</v>
      </c>
      <c r="AH1944">
        <f>VLOOKUP($G1944,county_facts!$A:$BB,30,FALSE)</f>
        <v>61100</v>
      </c>
      <c r="AI1944">
        <f>VLOOKUP($G1944,county_facts!$A:$BB,31,FALSE)</f>
        <v>1280</v>
      </c>
      <c r="AJ1944">
        <f>VLOOKUP($G1944,county_facts!$A:$BB,32,FALSE)</f>
        <v>2.6</v>
      </c>
      <c r="AK1944">
        <f>VLOOKUP($G1944,county_facts!$A:$BB,33,FALSE)</f>
        <v>21904</v>
      </c>
      <c r="AL1944">
        <f>VLOOKUP($G1944,county_facts!$A:$BB,34,FALSE)</f>
        <v>42411</v>
      </c>
      <c r="AM1944">
        <f>VLOOKUP($G1944,county_facts!$A:$BB,35,FALSE)</f>
        <v>16.7</v>
      </c>
      <c r="AN1944">
        <f>VLOOKUP($G1944,county_facts!$A:$BB,36,FALSE)</f>
        <v>85</v>
      </c>
      <c r="AO1944">
        <f>VLOOKUP($G1944,county_facts!$A:$BB,37,FALSE)</f>
        <v>492</v>
      </c>
      <c r="AP1944">
        <f>VLOOKUP($G1944,county_facts!$A:$BB,38,FALSE)</f>
        <v>2.9</v>
      </c>
      <c r="AQ1944">
        <f>VLOOKUP($G1944,county_facts!$A:$BB,39,FALSE)</f>
        <v>236</v>
      </c>
      <c r="AR1944">
        <f>VLOOKUP($G1944,county_facts!$A:$BB,40,FALSE)</f>
        <v>0</v>
      </c>
      <c r="AS1944">
        <f>VLOOKUP($G1944,county_facts!$A:$BB,41,FALSE)</f>
        <v>0</v>
      </c>
      <c r="AT1944">
        <f>VLOOKUP($G1944,county_facts!$A:$BB,42,FALSE)</f>
        <v>0</v>
      </c>
      <c r="AU1944">
        <f>VLOOKUP($G1944,county_facts!$A:$BB,43,FALSE)</f>
        <v>0</v>
      </c>
      <c r="AV1944">
        <f>VLOOKUP($G1944,county_facts!$A:$BB,44,FALSE)</f>
        <v>0</v>
      </c>
      <c r="AW1944">
        <f>VLOOKUP($G1944,county_facts!$A:$BB,45,FALSE)</f>
        <v>0</v>
      </c>
      <c r="AX1944">
        <f>VLOOKUP($G1944,county_facts!$A:$BB,46,FALSE)</f>
        <v>0</v>
      </c>
      <c r="AY1944">
        <f>VLOOKUP($G1944,county_facts!$A:$BB,47,FALSE)</f>
        <v>0</v>
      </c>
      <c r="AZ1944">
        <f>VLOOKUP($G1944,county_facts!$A:$BB,48,FALSE)</f>
        <v>0</v>
      </c>
      <c r="BA1944">
        <f>VLOOKUP($G1944,county_facts!$A:$BB,49,FALSE)</f>
        <v>29218</v>
      </c>
      <c r="BB1944">
        <f>VLOOKUP($G1944,county_facts!$A:$BB,50,FALSE)</f>
        <v>7637</v>
      </c>
      <c r="BC1944">
        <f>VLOOKUP($G1944,county_facts!$A:$BB,51,FALSE)</f>
        <v>3717</v>
      </c>
      <c r="BD1944">
        <f>VLOOKUP($G1944,county_facts!$A:$BB,52,FALSE)</f>
        <v>1</v>
      </c>
      <c r="BE1944">
        <f>VLOOKUP($G1944,county_facts!$A:$BB,53,FALSE)</f>
        <v>926.89</v>
      </c>
      <c r="BF1944">
        <f>VLOOKUP($G1944,county_facts!$A:$BB,54,FALSE)</f>
        <v>4</v>
      </c>
    </row>
    <row r="1945" spans="1:58" x14ac:dyDescent="0.3">
      <c r="A1945" t="s">
        <v>9</v>
      </c>
      <c r="B1945" t="s">
        <v>767</v>
      </c>
      <c r="C1945">
        <v>14</v>
      </c>
      <c r="D1945" t="s">
        <v>622</v>
      </c>
      <c r="E1945">
        <v>36</v>
      </c>
      <c r="F1945">
        <v>0.38888888900000002</v>
      </c>
      <c r="G1945">
        <v>48129</v>
      </c>
      <c r="H1945">
        <f>VLOOKUP($G1945,county_facts!$A:$BB,4,FALSE)</f>
        <v>3543</v>
      </c>
      <c r="I1945">
        <f>VLOOKUP($G1945,county_facts!$A:$BB,5,FALSE)</f>
        <v>3728</v>
      </c>
      <c r="J1945">
        <f>VLOOKUP($G1945,county_facts!$A:$BB,6,FALSE)</f>
        <v>-5</v>
      </c>
      <c r="K1945">
        <f>VLOOKUP($G1945,county_facts!$A:$BB,7,FALSE)</f>
        <v>3677</v>
      </c>
      <c r="L1945">
        <f>VLOOKUP($G1945,county_facts!$A:$BB,8,FALSE)</f>
        <v>5.6</v>
      </c>
      <c r="M1945">
        <f>VLOOKUP($G1945,county_facts!$A:$BB,9,FALSE)</f>
        <v>19.7</v>
      </c>
      <c r="N1945">
        <f>VLOOKUP($G1945,county_facts!$A:$BB,10,FALSE)</f>
        <v>23.3</v>
      </c>
      <c r="O1945">
        <f>VLOOKUP($G1945,county_facts!$A:$BB,11,FALSE)</f>
        <v>51.5</v>
      </c>
      <c r="P1945">
        <f>VLOOKUP($G1945,county_facts!$A:$BB,12,FALSE)</f>
        <v>92.4</v>
      </c>
      <c r="Q1945">
        <f>VLOOKUP($G1945,county_facts!$A:$BB,13,FALSE)</f>
        <v>5.0999999999999996</v>
      </c>
      <c r="R1945">
        <f>VLOOKUP($G1945,county_facts!$A:$BB,14,FALSE)</f>
        <v>0.7</v>
      </c>
      <c r="S1945">
        <f>VLOOKUP($G1945,county_facts!$A:$BB,15,FALSE)</f>
        <v>0.4</v>
      </c>
      <c r="T1945">
        <f>VLOOKUP($G1945,county_facts!$A:$BB,16,FALSE)</f>
        <v>0.1</v>
      </c>
      <c r="U1945">
        <f>VLOOKUP($G1945,county_facts!$A:$BB,17,FALSE)</f>
        <v>1.4</v>
      </c>
      <c r="V1945">
        <f>VLOOKUP($G1945,county_facts!$A:$BB,18,FALSE)</f>
        <v>10.9</v>
      </c>
      <c r="W1945">
        <f>VLOOKUP($G1945,county_facts!$A:$BB,19,FALSE)</f>
        <v>81.8</v>
      </c>
      <c r="X1945">
        <f>VLOOKUP($G1945,county_facts!$A:$BB,20,FALSE)</f>
        <v>83.7</v>
      </c>
      <c r="Y1945">
        <f>VLOOKUP($G1945,county_facts!$A:$BB,21,FALSE)</f>
        <v>2.2000000000000002</v>
      </c>
      <c r="Z1945">
        <f>VLOOKUP($G1945,county_facts!$A:$BB,22,FALSE)</f>
        <v>8.6</v>
      </c>
      <c r="AA1945">
        <f>VLOOKUP($G1945,county_facts!$A:$BB,23,FALSE)</f>
        <v>85.9</v>
      </c>
      <c r="AB1945">
        <f>VLOOKUP($G1945,county_facts!$A:$BB,24,FALSE)</f>
        <v>16.7</v>
      </c>
      <c r="AC1945">
        <f>VLOOKUP($G1945,county_facts!$A:$BB,25,FALSE)</f>
        <v>292</v>
      </c>
      <c r="AD1945">
        <f>VLOOKUP($G1945,county_facts!$A:$BB,26,FALSE)</f>
        <v>20.399999999999999</v>
      </c>
      <c r="AE1945">
        <f>VLOOKUP($G1945,county_facts!$A:$BB,27,FALSE)</f>
        <v>2135</v>
      </c>
      <c r="AF1945">
        <f>VLOOKUP($G1945,county_facts!$A:$BB,28,FALSE)</f>
        <v>76.7</v>
      </c>
      <c r="AG1945">
        <f>VLOOKUP($G1945,county_facts!$A:$BB,29,FALSE)</f>
        <v>7.1</v>
      </c>
      <c r="AH1945">
        <f>VLOOKUP($G1945,county_facts!$A:$BB,30,FALSE)</f>
        <v>61100</v>
      </c>
      <c r="AI1945">
        <f>VLOOKUP($G1945,county_facts!$A:$BB,31,FALSE)</f>
        <v>1280</v>
      </c>
      <c r="AJ1945">
        <f>VLOOKUP($G1945,county_facts!$A:$BB,32,FALSE)</f>
        <v>2.6</v>
      </c>
      <c r="AK1945">
        <f>VLOOKUP($G1945,county_facts!$A:$BB,33,FALSE)</f>
        <v>21904</v>
      </c>
      <c r="AL1945">
        <f>VLOOKUP($G1945,county_facts!$A:$BB,34,FALSE)</f>
        <v>42411</v>
      </c>
      <c r="AM1945">
        <f>VLOOKUP($G1945,county_facts!$A:$BB,35,FALSE)</f>
        <v>16.7</v>
      </c>
      <c r="AN1945">
        <f>VLOOKUP($G1945,county_facts!$A:$BB,36,FALSE)</f>
        <v>85</v>
      </c>
      <c r="AO1945">
        <f>VLOOKUP($G1945,county_facts!$A:$BB,37,FALSE)</f>
        <v>492</v>
      </c>
      <c r="AP1945">
        <f>VLOOKUP($G1945,county_facts!$A:$BB,38,FALSE)</f>
        <v>2.9</v>
      </c>
      <c r="AQ1945">
        <f>VLOOKUP($G1945,county_facts!$A:$BB,39,FALSE)</f>
        <v>236</v>
      </c>
      <c r="AR1945">
        <f>VLOOKUP($G1945,county_facts!$A:$BB,40,FALSE)</f>
        <v>0</v>
      </c>
      <c r="AS1945">
        <f>VLOOKUP($G1945,county_facts!$A:$BB,41,FALSE)</f>
        <v>0</v>
      </c>
      <c r="AT1945">
        <f>VLOOKUP($G1945,county_facts!$A:$BB,42,FALSE)</f>
        <v>0</v>
      </c>
      <c r="AU1945">
        <f>VLOOKUP($G1945,county_facts!$A:$BB,43,FALSE)</f>
        <v>0</v>
      </c>
      <c r="AV1945">
        <f>VLOOKUP($G1945,county_facts!$A:$BB,44,FALSE)</f>
        <v>0</v>
      </c>
      <c r="AW1945">
        <f>VLOOKUP($G1945,county_facts!$A:$BB,45,FALSE)</f>
        <v>0</v>
      </c>
      <c r="AX1945">
        <f>VLOOKUP($G1945,county_facts!$A:$BB,46,FALSE)</f>
        <v>0</v>
      </c>
      <c r="AY1945">
        <f>VLOOKUP($G1945,county_facts!$A:$BB,47,FALSE)</f>
        <v>0</v>
      </c>
      <c r="AZ1945">
        <f>VLOOKUP($G1945,county_facts!$A:$BB,48,FALSE)</f>
        <v>0</v>
      </c>
      <c r="BA1945">
        <f>VLOOKUP($G1945,county_facts!$A:$BB,49,FALSE)</f>
        <v>29218</v>
      </c>
      <c r="BB1945">
        <f>VLOOKUP($G1945,county_facts!$A:$BB,50,FALSE)</f>
        <v>7637</v>
      </c>
      <c r="BC1945">
        <f>VLOOKUP($G1945,county_facts!$A:$BB,51,FALSE)</f>
        <v>3717</v>
      </c>
      <c r="BD1945">
        <f>VLOOKUP($G1945,county_facts!$A:$BB,52,FALSE)</f>
        <v>1</v>
      </c>
      <c r="BE1945">
        <f>VLOOKUP($G1945,county_facts!$A:$BB,53,FALSE)</f>
        <v>926.89</v>
      </c>
      <c r="BF1945">
        <f>VLOOKUP($G1945,county_facts!$A:$BB,54,FALSE)</f>
        <v>4</v>
      </c>
    </row>
    <row r="1946" spans="1:58" x14ac:dyDescent="0.3">
      <c r="A1946" t="s">
        <v>9</v>
      </c>
      <c r="B1946" t="s">
        <v>768</v>
      </c>
      <c r="C1946">
        <v>1159</v>
      </c>
      <c r="D1946" t="s">
        <v>622</v>
      </c>
      <c r="E1946">
        <v>1819</v>
      </c>
      <c r="F1946">
        <v>0.63716327699999997</v>
      </c>
      <c r="G1946">
        <v>48127</v>
      </c>
      <c r="H1946">
        <f>VLOOKUP($G1946,county_facts!$A:$BB,4,FALSE)</f>
        <v>11089</v>
      </c>
      <c r="I1946">
        <f>VLOOKUP($G1946,county_facts!$A:$BB,5,FALSE)</f>
        <v>9996</v>
      </c>
      <c r="J1946">
        <f>VLOOKUP($G1946,county_facts!$A:$BB,6,FALSE)</f>
        <v>10.9</v>
      </c>
      <c r="K1946">
        <f>VLOOKUP($G1946,county_facts!$A:$BB,7,FALSE)</f>
        <v>9996</v>
      </c>
      <c r="L1946">
        <f>VLOOKUP($G1946,county_facts!$A:$BB,8,FALSE)</f>
        <v>8.3000000000000007</v>
      </c>
      <c r="M1946">
        <f>VLOOKUP($G1946,county_facts!$A:$BB,9,FALSE)</f>
        <v>30.4</v>
      </c>
      <c r="N1946">
        <f>VLOOKUP($G1946,county_facts!$A:$BB,10,FALSE)</f>
        <v>14.3</v>
      </c>
      <c r="O1946">
        <f>VLOOKUP($G1946,county_facts!$A:$BB,11,FALSE)</f>
        <v>50.9</v>
      </c>
      <c r="P1946">
        <f>VLOOKUP($G1946,county_facts!$A:$BB,12,FALSE)</f>
        <v>96.2</v>
      </c>
      <c r="Q1946">
        <f>VLOOKUP($G1946,county_facts!$A:$BB,13,FALSE)</f>
        <v>1.7</v>
      </c>
      <c r="R1946">
        <f>VLOOKUP($G1946,county_facts!$A:$BB,14,FALSE)</f>
        <v>0.8</v>
      </c>
      <c r="S1946">
        <f>VLOOKUP($G1946,county_facts!$A:$BB,15,FALSE)</f>
        <v>0.6</v>
      </c>
      <c r="T1946">
        <f>VLOOKUP($G1946,county_facts!$A:$BB,16,FALSE)</f>
        <v>0</v>
      </c>
      <c r="U1946">
        <f>VLOOKUP($G1946,county_facts!$A:$BB,17,FALSE)</f>
        <v>0.7</v>
      </c>
      <c r="V1946">
        <f>VLOOKUP($G1946,county_facts!$A:$BB,18,FALSE)</f>
        <v>85.9</v>
      </c>
      <c r="W1946">
        <f>VLOOKUP($G1946,county_facts!$A:$BB,19,FALSE)</f>
        <v>12.2</v>
      </c>
      <c r="X1946">
        <f>VLOOKUP($G1946,county_facts!$A:$BB,20,FALSE)</f>
        <v>90.5</v>
      </c>
      <c r="Y1946">
        <f>VLOOKUP($G1946,county_facts!$A:$BB,21,FALSE)</f>
        <v>6.6</v>
      </c>
      <c r="Z1946">
        <f>VLOOKUP($G1946,county_facts!$A:$BB,22,FALSE)</f>
        <v>70.8</v>
      </c>
      <c r="AA1946">
        <f>VLOOKUP($G1946,county_facts!$A:$BB,23,FALSE)</f>
        <v>61.6</v>
      </c>
      <c r="AB1946">
        <f>VLOOKUP($G1946,county_facts!$A:$BB,24,FALSE)</f>
        <v>9.1999999999999993</v>
      </c>
      <c r="AC1946">
        <f>VLOOKUP($G1946,county_facts!$A:$BB,25,FALSE)</f>
        <v>433</v>
      </c>
      <c r="AD1946">
        <f>VLOOKUP($G1946,county_facts!$A:$BB,26,FALSE)</f>
        <v>15.5</v>
      </c>
      <c r="AE1946">
        <f>VLOOKUP($G1946,county_facts!$A:$BB,27,FALSE)</f>
        <v>4357</v>
      </c>
      <c r="AF1946">
        <f>VLOOKUP($G1946,county_facts!$A:$BB,28,FALSE)</f>
        <v>69.8</v>
      </c>
      <c r="AG1946">
        <f>VLOOKUP($G1946,county_facts!$A:$BB,29,FALSE)</f>
        <v>7.6</v>
      </c>
      <c r="AH1946">
        <f>VLOOKUP($G1946,county_facts!$A:$BB,30,FALSE)</f>
        <v>49900</v>
      </c>
      <c r="AI1946">
        <f>VLOOKUP($G1946,county_facts!$A:$BB,31,FALSE)</f>
        <v>3542</v>
      </c>
      <c r="AJ1946">
        <f>VLOOKUP($G1946,county_facts!$A:$BB,32,FALSE)</f>
        <v>2.86</v>
      </c>
      <c r="AK1946">
        <f>VLOOKUP($G1946,county_facts!$A:$BB,33,FALSE)</f>
        <v>17516</v>
      </c>
      <c r="AL1946">
        <f>VLOOKUP($G1946,county_facts!$A:$BB,34,FALSE)</f>
        <v>36681</v>
      </c>
      <c r="AM1946">
        <f>VLOOKUP($G1946,county_facts!$A:$BB,35,FALSE)</f>
        <v>26.5</v>
      </c>
      <c r="AN1946">
        <f>VLOOKUP($G1946,county_facts!$A:$BB,36,FALSE)</f>
        <v>234</v>
      </c>
      <c r="AO1946">
        <f>VLOOKUP($G1946,county_facts!$A:$BB,37,FALSE)</f>
        <v>5806</v>
      </c>
      <c r="AP1946">
        <f>VLOOKUP($G1946,county_facts!$A:$BB,38,FALSE)</f>
        <v>26.1</v>
      </c>
      <c r="AQ1946">
        <f>VLOOKUP($G1946,county_facts!$A:$BB,39,FALSE)</f>
        <v>737</v>
      </c>
      <c r="AR1946">
        <f>VLOOKUP($G1946,county_facts!$A:$BB,40,FALSE)</f>
        <v>1017</v>
      </c>
      <c r="AS1946">
        <f>VLOOKUP($G1946,county_facts!$A:$BB,41,FALSE)</f>
        <v>0</v>
      </c>
      <c r="AT1946">
        <f>VLOOKUP($G1946,county_facts!$A:$BB,42,FALSE)</f>
        <v>0</v>
      </c>
      <c r="AU1946">
        <f>VLOOKUP($G1946,county_facts!$A:$BB,43,FALSE)</f>
        <v>0</v>
      </c>
      <c r="AV1946">
        <f>VLOOKUP($G1946,county_facts!$A:$BB,44,FALSE)</f>
        <v>0</v>
      </c>
      <c r="AW1946">
        <f>VLOOKUP($G1946,county_facts!$A:$BB,45,FALSE)</f>
        <v>0</v>
      </c>
      <c r="AX1946">
        <f>VLOOKUP($G1946,county_facts!$A:$BB,46,FALSE)</f>
        <v>0</v>
      </c>
      <c r="AY1946">
        <f>VLOOKUP($G1946,county_facts!$A:$BB,47,FALSE)</f>
        <v>0</v>
      </c>
      <c r="AZ1946">
        <f>VLOOKUP($G1946,county_facts!$A:$BB,48,FALSE)</f>
        <v>0</v>
      </c>
      <c r="BA1946">
        <f>VLOOKUP($G1946,county_facts!$A:$BB,49,FALSE)</f>
        <v>74775</v>
      </c>
      <c r="BB1946">
        <f>VLOOKUP($G1946,county_facts!$A:$BB,50,FALSE)</f>
        <v>7658</v>
      </c>
      <c r="BC1946">
        <f>VLOOKUP($G1946,county_facts!$A:$BB,51,FALSE)</f>
        <v>8259</v>
      </c>
      <c r="BD1946">
        <f>VLOOKUP($G1946,county_facts!$A:$BB,52,FALSE)</f>
        <v>5</v>
      </c>
      <c r="BE1946">
        <f>VLOOKUP($G1946,county_facts!$A:$BB,53,FALSE)</f>
        <v>1328.88</v>
      </c>
      <c r="BF1946">
        <f>VLOOKUP($G1946,county_facts!$A:$BB,54,FALSE)</f>
        <v>7.5</v>
      </c>
    </row>
    <row r="1947" spans="1:58" x14ac:dyDescent="0.3">
      <c r="A1947" t="s">
        <v>6</v>
      </c>
      <c r="B1947" t="s">
        <v>768</v>
      </c>
      <c r="C1947">
        <v>660</v>
      </c>
      <c r="D1947" t="s">
        <v>622</v>
      </c>
      <c r="E1947">
        <v>1819</v>
      </c>
      <c r="F1947">
        <v>0.36283672300000003</v>
      </c>
      <c r="G1947">
        <v>48127</v>
      </c>
      <c r="H1947">
        <f>VLOOKUP($G1947,county_facts!$A:$BB,4,FALSE)</f>
        <v>11089</v>
      </c>
      <c r="I1947">
        <f>VLOOKUP($G1947,county_facts!$A:$BB,5,FALSE)</f>
        <v>9996</v>
      </c>
      <c r="J1947">
        <f>VLOOKUP($G1947,county_facts!$A:$BB,6,FALSE)</f>
        <v>10.9</v>
      </c>
      <c r="K1947">
        <f>VLOOKUP($G1947,county_facts!$A:$BB,7,FALSE)</f>
        <v>9996</v>
      </c>
      <c r="L1947">
        <f>VLOOKUP($G1947,county_facts!$A:$BB,8,FALSE)</f>
        <v>8.3000000000000007</v>
      </c>
      <c r="M1947">
        <f>VLOOKUP($G1947,county_facts!$A:$BB,9,FALSE)</f>
        <v>30.4</v>
      </c>
      <c r="N1947">
        <f>VLOOKUP($G1947,county_facts!$A:$BB,10,FALSE)</f>
        <v>14.3</v>
      </c>
      <c r="O1947">
        <f>VLOOKUP($G1947,county_facts!$A:$BB,11,FALSE)</f>
        <v>50.9</v>
      </c>
      <c r="P1947">
        <f>VLOOKUP($G1947,county_facts!$A:$BB,12,FALSE)</f>
        <v>96.2</v>
      </c>
      <c r="Q1947">
        <f>VLOOKUP($G1947,county_facts!$A:$BB,13,FALSE)</f>
        <v>1.7</v>
      </c>
      <c r="R1947">
        <f>VLOOKUP($G1947,county_facts!$A:$BB,14,FALSE)</f>
        <v>0.8</v>
      </c>
      <c r="S1947">
        <f>VLOOKUP($G1947,county_facts!$A:$BB,15,FALSE)</f>
        <v>0.6</v>
      </c>
      <c r="T1947">
        <f>VLOOKUP($G1947,county_facts!$A:$BB,16,FALSE)</f>
        <v>0</v>
      </c>
      <c r="U1947">
        <f>VLOOKUP($G1947,county_facts!$A:$BB,17,FALSE)</f>
        <v>0.7</v>
      </c>
      <c r="V1947">
        <f>VLOOKUP($G1947,county_facts!$A:$BB,18,FALSE)</f>
        <v>85.9</v>
      </c>
      <c r="W1947">
        <f>VLOOKUP($G1947,county_facts!$A:$BB,19,FALSE)</f>
        <v>12.2</v>
      </c>
      <c r="X1947">
        <f>VLOOKUP($G1947,county_facts!$A:$BB,20,FALSE)</f>
        <v>90.5</v>
      </c>
      <c r="Y1947">
        <f>VLOOKUP($G1947,county_facts!$A:$BB,21,FALSE)</f>
        <v>6.6</v>
      </c>
      <c r="Z1947">
        <f>VLOOKUP($G1947,county_facts!$A:$BB,22,FALSE)</f>
        <v>70.8</v>
      </c>
      <c r="AA1947">
        <f>VLOOKUP($G1947,county_facts!$A:$BB,23,FALSE)</f>
        <v>61.6</v>
      </c>
      <c r="AB1947">
        <f>VLOOKUP($G1947,county_facts!$A:$BB,24,FALSE)</f>
        <v>9.1999999999999993</v>
      </c>
      <c r="AC1947">
        <f>VLOOKUP($G1947,county_facts!$A:$BB,25,FALSE)</f>
        <v>433</v>
      </c>
      <c r="AD1947">
        <f>VLOOKUP($G1947,county_facts!$A:$BB,26,FALSE)</f>
        <v>15.5</v>
      </c>
      <c r="AE1947">
        <f>VLOOKUP($G1947,county_facts!$A:$BB,27,FALSE)</f>
        <v>4357</v>
      </c>
      <c r="AF1947">
        <f>VLOOKUP($G1947,county_facts!$A:$BB,28,FALSE)</f>
        <v>69.8</v>
      </c>
      <c r="AG1947">
        <f>VLOOKUP($G1947,county_facts!$A:$BB,29,FALSE)</f>
        <v>7.6</v>
      </c>
      <c r="AH1947">
        <f>VLOOKUP($G1947,county_facts!$A:$BB,30,FALSE)</f>
        <v>49900</v>
      </c>
      <c r="AI1947">
        <f>VLOOKUP($G1947,county_facts!$A:$BB,31,FALSE)</f>
        <v>3542</v>
      </c>
      <c r="AJ1947">
        <f>VLOOKUP($G1947,county_facts!$A:$BB,32,FALSE)</f>
        <v>2.86</v>
      </c>
      <c r="AK1947">
        <f>VLOOKUP($G1947,county_facts!$A:$BB,33,FALSE)</f>
        <v>17516</v>
      </c>
      <c r="AL1947">
        <f>VLOOKUP($G1947,county_facts!$A:$BB,34,FALSE)</f>
        <v>36681</v>
      </c>
      <c r="AM1947">
        <f>VLOOKUP($G1947,county_facts!$A:$BB,35,FALSE)</f>
        <v>26.5</v>
      </c>
      <c r="AN1947">
        <f>VLOOKUP($G1947,county_facts!$A:$BB,36,FALSE)</f>
        <v>234</v>
      </c>
      <c r="AO1947">
        <f>VLOOKUP($G1947,county_facts!$A:$BB,37,FALSE)</f>
        <v>5806</v>
      </c>
      <c r="AP1947">
        <f>VLOOKUP($G1947,county_facts!$A:$BB,38,FALSE)</f>
        <v>26.1</v>
      </c>
      <c r="AQ1947">
        <f>VLOOKUP($G1947,county_facts!$A:$BB,39,FALSE)</f>
        <v>737</v>
      </c>
      <c r="AR1947">
        <f>VLOOKUP($G1947,county_facts!$A:$BB,40,FALSE)</f>
        <v>1017</v>
      </c>
      <c r="AS1947">
        <f>VLOOKUP($G1947,county_facts!$A:$BB,41,FALSE)</f>
        <v>0</v>
      </c>
      <c r="AT1947">
        <f>VLOOKUP($G1947,county_facts!$A:$BB,42,FALSE)</f>
        <v>0</v>
      </c>
      <c r="AU1947">
        <f>VLOOKUP($G1947,county_facts!$A:$BB,43,FALSE)</f>
        <v>0</v>
      </c>
      <c r="AV1947">
        <f>VLOOKUP($G1947,county_facts!$A:$BB,44,FALSE)</f>
        <v>0</v>
      </c>
      <c r="AW1947">
        <f>VLOOKUP($G1947,county_facts!$A:$BB,45,FALSE)</f>
        <v>0</v>
      </c>
      <c r="AX1947">
        <f>VLOOKUP($G1947,county_facts!$A:$BB,46,FALSE)</f>
        <v>0</v>
      </c>
      <c r="AY1947">
        <f>VLOOKUP($G1947,county_facts!$A:$BB,47,FALSE)</f>
        <v>0</v>
      </c>
      <c r="AZ1947">
        <f>VLOOKUP($G1947,county_facts!$A:$BB,48,FALSE)</f>
        <v>0</v>
      </c>
      <c r="BA1947">
        <f>VLOOKUP($G1947,county_facts!$A:$BB,49,FALSE)</f>
        <v>74775</v>
      </c>
      <c r="BB1947">
        <f>VLOOKUP($G1947,county_facts!$A:$BB,50,FALSE)</f>
        <v>7658</v>
      </c>
      <c r="BC1947">
        <f>VLOOKUP($G1947,county_facts!$A:$BB,51,FALSE)</f>
        <v>8259</v>
      </c>
      <c r="BD1947">
        <f>VLOOKUP($G1947,county_facts!$A:$BB,52,FALSE)</f>
        <v>5</v>
      </c>
      <c r="BE1947">
        <f>VLOOKUP($G1947,county_facts!$A:$BB,53,FALSE)</f>
        <v>1328.88</v>
      </c>
      <c r="BF1947">
        <f>VLOOKUP($G1947,county_facts!$A:$BB,54,FALSE)</f>
        <v>7.5</v>
      </c>
    </row>
    <row r="1948" spans="1:58" x14ac:dyDescent="0.3">
      <c r="A1948" t="s">
        <v>6</v>
      </c>
      <c r="B1948" t="s">
        <v>769</v>
      </c>
      <c r="C1948">
        <v>15</v>
      </c>
      <c r="D1948" t="s">
        <v>622</v>
      </c>
      <c r="E1948">
        <v>23</v>
      </c>
      <c r="F1948">
        <v>0.65217391300000005</v>
      </c>
      <c r="G1948">
        <v>48125</v>
      </c>
      <c r="H1948">
        <f>VLOOKUP($G1948,county_facts!$A:$BB,4,FALSE)</f>
        <v>2218</v>
      </c>
      <c r="I1948">
        <f>VLOOKUP($G1948,county_facts!$A:$BB,5,FALSE)</f>
        <v>2444</v>
      </c>
      <c r="J1948">
        <f>VLOOKUP($G1948,county_facts!$A:$BB,6,FALSE)</f>
        <v>-9.1999999999999993</v>
      </c>
      <c r="K1948">
        <f>VLOOKUP($G1948,county_facts!$A:$BB,7,FALSE)</f>
        <v>2444</v>
      </c>
      <c r="L1948">
        <f>VLOOKUP($G1948,county_facts!$A:$BB,8,FALSE)</f>
        <v>6.2</v>
      </c>
      <c r="M1948">
        <f>VLOOKUP($G1948,county_facts!$A:$BB,9,FALSE)</f>
        <v>18.899999999999999</v>
      </c>
      <c r="N1948">
        <f>VLOOKUP($G1948,county_facts!$A:$BB,10,FALSE)</f>
        <v>20.9</v>
      </c>
      <c r="O1948">
        <f>VLOOKUP($G1948,county_facts!$A:$BB,11,FALSE)</f>
        <v>42.4</v>
      </c>
      <c r="P1948">
        <f>VLOOKUP($G1948,county_facts!$A:$BB,12,FALSE)</f>
        <v>88.7</v>
      </c>
      <c r="Q1948">
        <f>VLOOKUP($G1948,county_facts!$A:$BB,13,FALSE)</f>
        <v>6</v>
      </c>
      <c r="R1948">
        <f>VLOOKUP($G1948,county_facts!$A:$BB,14,FALSE)</f>
        <v>2.1</v>
      </c>
      <c r="S1948">
        <f>VLOOKUP($G1948,county_facts!$A:$BB,15,FALSE)</f>
        <v>1.1000000000000001</v>
      </c>
      <c r="T1948">
        <f>VLOOKUP($G1948,county_facts!$A:$BB,16,FALSE)</f>
        <v>0.1</v>
      </c>
      <c r="U1948">
        <f>VLOOKUP($G1948,county_facts!$A:$BB,17,FALSE)</f>
        <v>2</v>
      </c>
      <c r="V1948">
        <f>VLOOKUP($G1948,county_facts!$A:$BB,18,FALSE)</f>
        <v>29.5</v>
      </c>
      <c r="W1948">
        <f>VLOOKUP($G1948,county_facts!$A:$BB,19,FALSE)</f>
        <v>62.8</v>
      </c>
      <c r="X1948">
        <f>VLOOKUP($G1948,county_facts!$A:$BB,20,FALSE)</f>
        <v>75.7</v>
      </c>
      <c r="Y1948">
        <f>VLOOKUP($G1948,county_facts!$A:$BB,21,FALSE)</f>
        <v>3.5</v>
      </c>
      <c r="Z1948">
        <f>VLOOKUP($G1948,county_facts!$A:$BB,22,FALSE)</f>
        <v>14.4</v>
      </c>
      <c r="AA1948">
        <f>VLOOKUP($G1948,county_facts!$A:$BB,23,FALSE)</f>
        <v>77.400000000000006</v>
      </c>
      <c r="AB1948">
        <f>VLOOKUP($G1948,county_facts!$A:$BB,24,FALSE)</f>
        <v>13.5</v>
      </c>
      <c r="AC1948">
        <f>VLOOKUP($G1948,county_facts!$A:$BB,25,FALSE)</f>
        <v>220</v>
      </c>
      <c r="AD1948">
        <f>VLOOKUP($G1948,county_facts!$A:$BB,26,FALSE)</f>
        <v>15.9</v>
      </c>
      <c r="AE1948">
        <f>VLOOKUP($G1948,county_facts!$A:$BB,27,FALSE)</f>
        <v>1282</v>
      </c>
      <c r="AF1948">
        <f>VLOOKUP($G1948,county_facts!$A:$BB,28,FALSE)</f>
        <v>76.8</v>
      </c>
      <c r="AG1948">
        <f>VLOOKUP($G1948,county_facts!$A:$BB,29,FALSE)</f>
        <v>2.5</v>
      </c>
      <c r="AH1948">
        <f>VLOOKUP($G1948,county_facts!$A:$BB,30,FALSE)</f>
        <v>48400</v>
      </c>
      <c r="AI1948">
        <f>VLOOKUP($G1948,county_facts!$A:$BB,31,FALSE)</f>
        <v>913</v>
      </c>
      <c r="AJ1948">
        <f>VLOOKUP($G1948,county_facts!$A:$BB,32,FALSE)</f>
        <v>2.2799999999999998</v>
      </c>
      <c r="AK1948">
        <f>VLOOKUP($G1948,county_facts!$A:$BB,33,FALSE)</f>
        <v>20578</v>
      </c>
      <c r="AL1948">
        <f>VLOOKUP($G1948,county_facts!$A:$BB,34,FALSE)</f>
        <v>38401</v>
      </c>
      <c r="AM1948">
        <f>VLOOKUP($G1948,county_facts!$A:$BB,35,FALSE)</f>
        <v>18.8</v>
      </c>
      <c r="AN1948">
        <f>VLOOKUP($G1948,county_facts!$A:$BB,36,FALSE)</f>
        <v>42</v>
      </c>
      <c r="AO1948">
        <f>VLOOKUP($G1948,county_facts!$A:$BB,37,FALSE)</f>
        <v>250</v>
      </c>
      <c r="AP1948">
        <f>VLOOKUP($G1948,county_facts!$A:$BB,38,FALSE)</f>
        <v>1.2</v>
      </c>
      <c r="AQ1948">
        <f>VLOOKUP($G1948,county_facts!$A:$BB,39,FALSE)</f>
        <v>170</v>
      </c>
      <c r="AR1948">
        <f>VLOOKUP($G1948,county_facts!$A:$BB,40,FALSE)</f>
        <v>0</v>
      </c>
      <c r="AS1948">
        <f>VLOOKUP($G1948,county_facts!$A:$BB,41,FALSE)</f>
        <v>0</v>
      </c>
      <c r="AT1948">
        <f>VLOOKUP($G1948,county_facts!$A:$BB,42,FALSE)</f>
        <v>0</v>
      </c>
      <c r="AU1948">
        <f>VLOOKUP($G1948,county_facts!$A:$BB,43,FALSE)</f>
        <v>0</v>
      </c>
      <c r="AV1948">
        <f>VLOOKUP($G1948,county_facts!$A:$BB,44,FALSE)</f>
        <v>0</v>
      </c>
      <c r="AW1948">
        <f>VLOOKUP($G1948,county_facts!$A:$BB,45,FALSE)</f>
        <v>0</v>
      </c>
      <c r="AX1948">
        <f>VLOOKUP($G1948,county_facts!$A:$BB,46,FALSE)</f>
        <v>0</v>
      </c>
      <c r="AY1948">
        <f>VLOOKUP($G1948,county_facts!$A:$BB,47,FALSE)</f>
        <v>0</v>
      </c>
      <c r="AZ1948">
        <f>VLOOKUP($G1948,county_facts!$A:$BB,48,FALSE)</f>
        <v>0</v>
      </c>
      <c r="BA1948">
        <f>VLOOKUP($G1948,county_facts!$A:$BB,49,FALSE)</f>
        <v>11311</v>
      </c>
      <c r="BB1948">
        <f>VLOOKUP($G1948,county_facts!$A:$BB,50,FALSE)</f>
        <v>4577</v>
      </c>
      <c r="BC1948">
        <f>VLOOKUP($G1948,county_facts!$A:$BB,51,FALSE)</f>
        <v>914</v>
      </c>
      <c r="BD1948">
        <f>VLOOKUP($G1948,county_facts!$A:$BB,52,FALSE)</f>
        <v>0</v>
      </c>
      <c r="BE1948">
        <f>VLOOKUP($G1948,county_facts!$A:$BB,53,FALSE)</f>
        <v>901.72</v>
      </c>
      <c r="BF1948">
        <f>VLOOKUP($G1948,county_facts!$A:$BB,54,FALSE)</f>
        <v>2.7</v>
      </c>
    </row>
    <row r="1949" spans="1:58" x14ac:dyDescent="0.3">
      <c r="A1949" t="s">
        <v>9</v>
      </c>
      <c r="B1949" t="s">
        <v>769</v>
      </c>
      <c r="C1949">
        <v>8</v>
      </c>
      <c r="D1949" t="s">
        <v>622</v>
      </c>
      <c r="E1949">
        <v>23</v>
      </c>
      <c r="F1949">
        <v>0.34782608700000001</v>
      </c>
      <c r="G1949">
        <v>48125</v>
      </c>
      <c r="H1949">
        <f>VLOOKUP($G1949,county_facts!$A:$BB,4,FALSE)</f>
        <v>2218</v>
      </c>
      <c r="I1949">
        <f>VLOOKUP($G1949,county_facts!$A:$BB,5,FALSE)</f>
        <v>2444</v>
      </c>
      <c r="J1949">
        <f>VLOOKUP($G1949,county_facts!$A:$BB,6,FALSE)</f>
        <v>-9.1999999999999993</v>
      </c>
      <c r="K1949">
        <f>VLOOKUP($G1949,county_facts!$A:$BB,7,FALSE)</f>
        <v>2444</v>
      </c>
      <c r="L1949">
        <f>VLOOKUP($G1949,county_facts!$A:$BB,8,FALSE)</f>
        <v>6.2</v>
      </c>
      <c r="M1949">
        <f>VLOOKUP($G1949,county_facts!$A:$BB,9,FALSE)</f>
        <v>18.899999999999999</v>
      </c>
      <c r="N1949">
        <f>VLOOKUP($G1949,county_facts!$A:$BB,10,FALSE)</f>
        <v>20.9</v>
      </c>
      <c r="O1949">
        <f>VLOOKUP($G1949,county_facts!$A:$BB,11,FALSE)</f>
        <v>42.4</v>
      </c>
      <c r="P1949">
        <f>VLOOKUP($G1949,county_facts!$A:$BB,12,FALSE)</f>
        <v>88.7</v>
      </c>
      <c r="Q1949">
        <f>VLOOKUP($G1949,county_facts!$A:$BB,13,FALSE)</f>
        <v>6</v>
      </c>
      <c r="R1949">
        <f>VLOOKUP($G1949,county_facts!$A:$BB,14,FALSE)</f>
        <v>2.1</v>
      </c>
      <c r="S1949">
        <f>VLOOKUP($G1949,county_facts!$A:$BB,15,FALSE)</f>
        <v>1.1000000000000001</v>
      </c>
      <c r="T1949">
        <f>VLOOKUP($G1949,county_facts!$A:$BB,16,FALSE)</f>
        <v>0.1</v>
      </c>
      <c r="U1949">
        <f>VLOOKUP($G1949,county_facts!$A:$BB,17,FALSE)</f>
        <v>2</v>
      </c>
      <c r="V1949">
        <f>VLOOKUP($G1949,county_facts!$A:$BB,18,FALSE)</f>
        <v>29.5</v>
      </c>
      <c r="W1949">
        <f>VLOOKUP($G1949,county_facts!$A:$BB,19,FALSE)</f>
        <v>62.8</v>
      </c>
      <c r="X1949">
        <f>VLOOKUP($G1949,county_facts!$A:$BB,20,FALSE)</f>
        <v>75.7</v>
      </c>
      <c r="Y1949">
        <f>VLOOKUP($G1949,county_facts!$A:$BB,21,FALSE)</f>
        <v>3.5</v>
      </c>
      <c r="Z1949">
        <f>VLOOKUP($G1949,county_facts!$A:$BB,22,FALSE)</f>
        <v>14.4</v>
      </c>
      <c r="AA1949">
        <f>VLOOKUP($G1949,county_facts!$A:$BB,23,FALSE)</f>
        <v>77.400000000000006</v>
      </c>
      <c r="AB1949">
        <f>VLOOKUP($G1949,county_facts!$A:$BB,24,FALSE)</f>
        <v>13.5</v>
      </c>
      <c r="AC1949">
        <f>VLOOKUP($G1949,county_facts!$A:$BB,25,FALSE)</f>
        <v>220</v>
      </c>
      <c r="AD1949">
        <f>VLOOKUP($G1949,county_facts!$A:$BB,26,FALSE)</f>
        <v>15.9</v>
      </c>
      <c r="AE1949">
        <f>VLOOKUP($G1949,county_facts!$A:$BB,27,FALSE)</f>
        <v>1282</v>
      </c>
      <c r="AF1949">
        <f>VLOOKUP($G1949,county_facts!$A:$BB,28,FALSE)</f>
        <v>76.8</v>
      </c>
      <c r="AG1949">
        <f>VLOOKUP($G1949,county_facts!$A:$BB,29,FALSE)</f>
        <v>2.5</v>
      </c>
      <c r="AH1949">
        <f>VLOOKUP($G1949,county_facts!$A:$BB,30,FALSE)</f>
        <v>48400</v>
      </c>
      <c r="AI1949">
        <f>VLOOKUP($G1949,county_facts!$A:$BB,31,FALSE)</f>
        <v>913</v>
      </c>
      <c r="AJ1949">
        <f>VLOOKUP($G1949,county_facts!$A:$BB,32,FALSE)</f>
        <v>2.2799999999999998</v>
      </c>
      <c r="AK1949">
        <f>VLOOKUP($G1949,county_facts!$A:$BB,33,FALSE)</f>
        <v>20578</v>
      </c>
      <c r="AL1949">
        <f>VLOOKUP($G1949,county_facts!$A:$BB,34,FALSE)</f>
        <v>38401</v>
      </c>
      <c r="AM1949">
        <f>VLOOKUP($G1949,county_facts!$A:$BB,35,FALSE)</f>
        <v>18.8</v>
      </c>
      <c r="AN1949">
        <f>VLOOKUP($G1949,county_facts!$A:$BB,36,FALSE)</f>
        <v>42</v>
      </c>
      <c r="AO1949">
        <f>VLOOKUP($G1949,county_facts!$A:$BB,37,FALSE)</f>
        <v>250</v>
      </c>
      <c r="AP1949">
        <f>VLOOKUP($G1949,county_facts!$A:$BB,38,FALSE)</f>
        <v>1.2</v>
      </c>
      <c r="AQ1949">
        <f>VLOOKUP($G1949,county_facts!$A:$BB,39,FALSE)</f>
        <v>170</v>
      </c>
      <c r="AR1949">
        <f>VLOOKUP($G1949,county_facts!$A:$BB,40,FALSE)</f>
        <v>0</v>
      </c>
      <c r="AS1949">
        <f>VLOOKUP($G1949,county_facts!$A:$BB,41,FALSE)</f>
        <v>0</v>
      </c>
      <c r="AT1949">
        <f>VLOOKUP($G1949,county_facts!$A:$BB,42,FALSE)</f>
        <v>0</v>
      </c>
      <c r="AU1949">
        <f>VLOOKUP($G1949,county_facts!$A:$BB,43,FALSE)</f>
        <v>0</v>
      </c>
      <c r="AV1949">
        <f>VLOOKUP($G1949,county_facts!$A:$BB,44,FALSE)</f>
        <v>0</v>
      </c>
      <c r="AW1949">
        <f>VLOOKUP($G1949,county_facts!$A:$BB,45,FALSE)</f>
        <v>0</v>
      </c>
      <c r="AX1949">
        <f>VLOOKUP($G1949,county_facts!$A:$BB,46,FALSE)</f>
        <v>0</v>
      </c>
      <c r="AY1949">
        <f>VLOOKUP($G1949,county_facts!$A:$BB,47,FALSE)</f>
        <v>0</v>
      </c>
      <c r="AZ1949">
        <f>VLOOKUP($G1949,county_facts!$A:$BB,48,FALSE)</f>
        <v>0</v>
      </c>
      <c r="BA1949">
        <f>VLOOKUP($G1949,county_facts!$A:$BB,49,FALSE)</f>
        <v>11311</v>
      </c>
      <c r="BB1949">
        <f>VLOOKUP($G1949,county_facts!$A:$BB,50,FALSE)</f>
        <v>4577</v>
      </c>
      <c r="BC1949">
        <f>VLOOKUP($G1949,county_facts!$A:$BB,51,FALSE)</f>
        <v>914</v>
      </c>
      <c r="BD1949">
        <f>VLOOKUP($G1949,county_facts!$A:$BB,52,FALSE)</f>
        <v>0</v>
      </c>
      <c r="BE1949">
        <f>VLOOKUP($G1949,county_facts!$A:$BB,53,FALSE)</f>
        <v>901.72</v>
      </c>
      <c r="BF1949">
        <f>VLOOKUP($G1949,county_facts!$A:$BB,54,FALSE)</f>
        <v>2.7</v>
      </c>
    </row>
    <row r="1950" spans="1:58" x14ac:dyDescent="0.3">
      <c r="A1950" t="s">
        <v>9</v>
      </c>
      <c r="B1950" t="s">
        <v>770</v>
      </c>
      <c r="C1950">
        <v>22238</v>
      </c>
      <c r="D1950" t="s">
        <v>622</v>
      </c>
      <c r="E1950">
        <v>44174</v>
      </c>
      <c r="F1950">
        <v>0.50341829999999999</v>
      </c>
      <c r="G1950">
        <v>48121</v>
      </c>
      <c r="H1950">
        <f>VLOOKUP($G1950,county_facts!$A:$BB,4,FALSE)</f>
        <v>753363</v>
      </c>
      <c r="I1950">
        <f>VLOOKUP($G1950,county_facts!$A:$BB,5,FALSE)</f>
        <v>662604</v>
      </c>
      <c r="J1950">
        <f>VLOOKUP($G1950,county_facts!$A:$BB,6,FALSE)</f>
        <v>13.7</v>
      </c>
      <c r="K1950">
        <f>VLOOKUP($G1950,county_facts!$A:$BB,7,FALSE)</f>
        <v>662614</v>
      </c>
      <c r="L1950">
        <f>VLOOKUP($G1950,county_facts!$A:$BB,8,FALSE)</f>
        <v>6.6</v>
      </c>
      <c r="M1950">
        <f>VLOOKUP($G1950,county_facts!$A:$BB,9,FALSE)</f>
        <v>26.1</v>
      </c>
      <c r="N1950">
        <f>VLOOKUP($G1950,county_facts!$A:$BB,10,FALSE)</f>
        <v>8.6999999999999993</v>
      </c>
      <c r="O1950">
        <f>VLOOKUP($G1950,county_facts!$A:$BB,11,FALSE)</f>
        <v>50.8</v>
      </c>
      <c r="P1950">
        <f>VLOOKUP($G1950,county_facts!$A:$BB,12,FALSE)</f>
        <v>79.3</v>
      </c>
      <c r="Q1950">
        <f>VLOOKUP($G1950,county_facts!$A:$BB,13,FALSE)</f>
        <v>9.6</v>
      </c>
      <c r="R1950">
        <f>VLOOKUP($G1950,county_facts!$A:$BB,14,FALSE)</f>
        <v>0.9</v>
      </c>
      <c r="S1950">
        <f>VLOOKUP($G1950,county_facts!$A:$BB,15,FALSE)</f>
        <v>7.7</v>
      </c>
      <c r="T1950">
        <f>VLOOKUP($G1950,county_facts!$A:$BB,16,FALSE)</f>
        <v>0.1</v>
      </c>
      <c r="U1950">
        <f>VLOOKUP($G1950,county_facts!$A:$BB,17,FALSE)</f>
        <v>2.5</v>
      </c>
      <c r="V1950">
        <f>VLOOKUP($G1950,county_facts!$A:$BB,18,FALSE)</f>
        <v>19</v>
      </c>
      <c r="W1950">
        <f>VLOOKUP($G1950,county_facts!$A:$BB,19,FALSE)</f>
        <v>61.7</v>
      </c>
      <c r="X1950">
        <f>VLOOKUP($G1950,county_facts!$A:$BB,20,FALSE)</f>
        <v>80.7</v>
      </c>
      <c r="Y1950">
        <f>VLOOKUP($G1950,county_facts!$A:$BB,21,FALSE)</f>
        <v>14.2</v>
      </c>
      <c r="Z1950">
        <f>VLOOKUP($G1950,county_facts!$A:$BB,22,FALSE)</f>
        <v>22</v>
      </c>
      <c r="AA1950">
        <f>VLOOKUP($G1950,county_facts!$A:$BB,23,FALSE)</f>
        <v>91.8</v>
      </c>
      <c r="AB1950">
        <f>VLOOKUP($G1950,county_facts!$A:$BB,24,FALSE)</f>
        <v>40.5</v>
      </c>
      <c r="AC1950">
        <f>VLOOKUP($G1950,county_facts!$A:$BB,25,FALSE)</f>
        <v>39891</v>
      </c>
      <c r="AD1950">
        <f>VLOOKUP($G1950,county_facts!$A:$BB,26,FALSE)</f>
        <v>27.4</v>
      </c>
      <c r="AE1950">
        <f>VLOOKUP($G1950,county_facts!$A:$BB,27,FALSE)</f>
        <v>280409</v>
      </c>
      <c r="AF1950">
        <f>VLOOKUP($G1950,county_facts!$A:$BB,28,FALSE)</f>
        <v>65.5</v>
      </c>
      <c r="AG1950">
        <f>VLOOKUP($G1950,county_facts!$A:$BB,29,FALSE)</f>
        <v>26.3</v>
      </c>
      <c r="AH1950">
        <f>VLOOKUP($G1950,county_facts!$A:$BB,30,FALSE)</f>
        <v>184100</v>
      </c>
      <c r="AI1950">
        <f>VLOOKUP($G1950,county_facts!$A:$BB,31,FALSE)</f>
        <v>243394</v>
      </c>
      <c r="AJ1950">
        <f>VLOOKUP($G1950,county_facts!$A:$BB,32,FALSE)</f>
        <v>2.78</v>
      </c>
      <c r="AK1950">
        <f>VLOOKUP($G1950,county_facts!$A:$BB,33,FALSE)</f>
        <v>33855</v>
      </c>
      <c r="AL1950">
        <f>VLOOKUP($G1950,county_facts!$A:$BB,34,FALSE)</f>
        <v>74155</v>
      </c>
      <c r="AM1950">
        <f>VLOOKUP($G1950,county_facts!$A:$BB,35,FALSE)</f>
        <v>8.6999999999999993</v>
      </c>
      <c r="AN1950">
        <f>VLOOKUP($G1950,county_facts!$A:$BB,36,FALSE)</f>
        <v>12517</v>
      </c>
      <c r="AO1950">
        <f>VLOOKUP($G1950,county_facts!$A:$BB,37,FALSE)</f>
        <v>182916</v>
      </c>
      <c r="AP1950">
        <f>VLOOKUP($G1950,county_facts!$A:$BB,38,FALSE)</f>
        <v>1.7</v>
      </c>
      <c r="AQ1950">
        <f>VLOOKUP($G1950,county_facts!$A:$BB,39,FALSE)</f>
        <v>59107</v>
      </c>
      <c r="AR1950">
        <f>VLOOKUP($G1950,county_facts!$A:$BB,40,FALSE)</f>
        <v>58767</v>
      </c>
      <c r="AS1950">
        <f>VLOOKUP($G1950,county_facts!$A:$BB,41,FALSE)</f>
        <v>5.3</v>
      </c>
      <c r="AT1950">
        <f>VLOOKUP($G1950,county_facts!$A:$BB,42,FALSE)</f>
        <v>0.6</v>
      </c>
      <c r="AU1950">
        <f>VLOOKUP($G1950,county_facts!$A:$BB,43,FALSE)</f>
        <v>6.2</v>
      </c>
      <c r="AV1950">
        <f>VLOOKUP($G1950,county_facts!$A:$BB,44,FALSE)</f>
        <v>0</v>
      </c>
      <c r="AW1950">
        <f>VLOOKUP($G1950,county_facts!$A:$BB,45,FALSE)</f>
        <v>8.6</v>
      </c>
      <c r="AX1950">
        <f>VLOOKUP($G1950,county_facts!$A:$BB,46,FALSE)</f>
        <v>30.1</v>
      </c>
      <c r="AY1950">
        <f>VLOOKUP($G1950,county_facts!$A:$BB,47,FALSE)</f>
        <v>4008259</v>
      </c>
      <c r="AZ1950">
        <f>VLOOKUP($G1950,county_facts!$A:$BB,48,FALSE)</f>
        <v>12358953</v>
      </c>
      <c r="BA1950">
        <f>VLOOKUP($G1950,county_facts!$A:$BB,49,FALSE)</f>
        <v>7668326</v>
      </c>
      <c r="BB1950">
        <f>VLOOKUP($G1950,county_facts!$A:$BB,50,FALSE)</f>
        <v>12465</v>
      </c>
      <c r="BC1950">
        <f>VLOOKUP($G1950,county_facts!$A:$BB,51,FALSE)</f>
        <v>797850</v>
      </c>
      <c r="BD1950">
        <f>VLOOKUP($G1950,county_facts!$A:$BB,52,FALSE)</f>
        <v>3565</v>
      </c>
      <c r="BE1950">
        <f>VLOOKUP($G1950,county_facts!$A:$BB,53,FALSE)</f>
        <v>878.43</v>
      </c>
      <c r="BF1950">
        <f>VLOOKUP($G1950,county_facts!$A:$BB,54,FALSE)</f>
        <v>754.3</v>
      </c>
    </row>
    <row r="1951" spans="1:58" x14ac:dyDescent="0.3">
      <c r="A1951" t="s">
        <v>6</v>
      </c>
      <c r="B1951" t="s">
        <v>770</v>
      </c>
      <c r="C1951">
        <v>21936</v>
      </c>
      <c r="D1951" t="s">
        <v>622</v>
      </c>
      <c r="E1951">
        <v>44174</v>
      </c>
      <c r="F1951">
        <v>0.49658170000000001</v>
      </c>
      <c r="G1951">
        <v>48121</v>
      </c>
      <c r="H1951">
        <f>VLOOKUP($G1951,county_facts!$A:$BB,4,FALSE)</f>
        <v>753363</v>
      </c>
      <c r="I1951">
        <f>VLOOKUP($G1951,county_facts!$A:$BB,5,FALSE)</f>
        <v>662604</v>
      </c>
      <c r="J1951">
        <f>VLOOKUP($G1951,county_facts!$A:$BB,6,FALSE)</f>
        <v>13.7</v>
      </c>
      <c r="K1951">
        <f>VLOOKUP($G1951,county_facts!$A:$BB,7,FALSE)</f>
        <v>662614</v>
      </c>
      <c r="L1951">
        <f>VLOOKUP($G1951,county_facts!$A:$BB,8,FALSE)</f>
        <v>6.6</v>
      </c>
      <c r="M1951">
        <f>VLOOKUP($G1951,county_facts!$A:$BB,9,FALSE)</f>
        <v>26.1</v>
      </c>
      <c r="N1951">
        <f>VLOOKUP($G1951,county_facts!$A:$BB,10,FALSE)</f>
        <v>8.6999999999999993</v>
      </c>
      <c r="O1951">
        <f>VLOOKUP($G1951,county_facts!$A:$BB,11,FALSE)</f>
        <v>50.8</v>
      </c>
      <c r="P1951">
        <f>VLOOKUP($G1951,county_facts!$A:$BB,12,FALSE)</f>
        <v>79.3</v>
      </c>
      <c r="Q1951">
        <f>VLOOKUP($G1951,county_facts!$A:$BB,13,FALSE)</f>
        <v>9.6</v>
      </c>
      <c r="R1951">
        <f>VLOOKUP($G1951,county_facts!$A:$BB,14,FALSE)</f>
        <v>0.9</v>
      </c>
      <c r="S1951">
        <f>VLOOKUP($G1951,county_facts!$A:$BB,15,FALSE)</f>
        <v>7.7</v>
      </c>
      <c r="T1951">
        <f>VLOOKUP($G1951,county_facts!$A:$BB,16,FALSE)</f>
        <v>0.1</v>
      </c>
      <c r="U1951">
        <f>VLOOKUP($G1951,county_facts!$A:$BB,17,FALSE)</f>
        <v>2.5</v>
      </c>
      <c r="V1951">
        <f>VLOOKUP($G1951,county_facts!$A:$BB,18,FALSE)</f>
        <v>19</v>
      </c>
      <c r="W1951">
        <f>VLOOKUP($G1951,county_facts!$A:$BB,19,FALSE)</f>
        <v>61.7</v>
      </c>
      <c r="X1951">
        <f>VLOOKUP($G1951,county_facts!$A:$BB,20,FALSE)</f>
        <v>80.7</v>
      </c>
      <c r="Y1951">
        <f>VLOOKUP($G1951,county_facts!$A:$BB,21,FALSE)</f>
        <v>14.2</v>
      </c>
      <c r="Z1951">
        <f>VLOOKUP($G1951,county_facts!$A:$BB,22,FALSE)</f>
        <v>22</v>
      </c>
      <c r="AA1951">
        <f>VLOOKUP($G1951,county_facts!$A:$BB,23,FALSE)</f>
        <v>91.8</v>
      </c>
      <c r="AB1951">
        <f>VLOOKUP($G1951,county_facts!$A:$BB,24,FALSE)</f>
        <v>40.5</v>
      </c>
      <c r="AC1951">
        <f>VLOOKUP($G1951,county_facts!$A:$BB,25,FALSE)</f>
        <v>39891</v>
      </c>
      <c r="AD1951">
        <f>VLOOKUP($G1951,county_facts!$A:$BB,26,FALSE)</f>
        <v>27.4</v>
      </c>
      <c r="AE1951">
        <f>VLOOKUP($G1951,county_facts!$A:$BB,27,FALSE)</f>
        <v>280409</v>
      </c>
      <c r="AF1951">
        <f>VLOOKUP($G1951,county_facts!$A:$BB,28,FALSE)</f>
        <v>65.5</v>
      </c>
      <c r="AG1951">
        <f>VLOOKUP($G1951,county_facts!$A:$BB,29,FALSE)</f>
        <v>26.3</v>
      </c>
      <c r="AH1951">
        <f>VLOOKUP($G1951,county_facts!$A:$BB,30,FALSE)</f>
        <v>184100</v>
      </c>
      <c r="AI1951">
        <f>VLOOKUP($G1951,county_facts!$A:$BB,31,FALSE)</f>
        <v>243394</v>
      </c>
      <c r="AJ1951">
        <f>VLOOKUP($G1951,county_facts!$A:$BB,32,FALSE)</f>
        <v>2.78</v>
      </c>
      <c r="AK1951">
        <f>VLOOKUP($G1951,county_facts!$A:$BB,33,FALSE)</f>
        <v>33855</v>
      </c>
      <c r="AL1951">
        <f>VLOOKUP($G1951,county_facts!$A:$BB,34,FALSE)</f>
        <v>74155</v>
      </c>
      <c r="AM1951">
        <f>VLOOKUP($G1951,county_facts!$A:$BB,35,FALSE)</f>
        <v>8.6999999999999993</v>
      </c>
      <c r="AN1951">
        <f>VLOOKUP($G1951,county_facts!$A:$BB,36,FALSE)</f>
        <v>12517</v>
      </c>
      <c r="AO1951">
        <f>VLOOKUP($G1951,county_facts!$A:$BB,37,FALSE)</f>
        <v>182916</v>
      </c>
      <c r="AP1951">
        <f>VLOOKUP($G1951,county_facts!$A:$BB,38,FALSE)</f>
        <v>1.7</v>
      </c>
      <c r="AQ1951">
        <f>VLOOKUP($G1951,county_facts!$A:$BB,39,FALSE)</f>
        <v>59107</v>
      </c>
      <c r="AR1951">
        <f>VLOOKUP($G1951,county_facts!$A:$BB,40,FALSE)</f>
        <v>58767</v>
      </c>
      <c r="AS1951">
        <f>VLOOKUP($G1951,county_facts!$A:$BB,41,FALSE)</f>
        <v>5.3</v>
      </c>
      <c r="AT1951">
        <f>VLOOKUP($G1951,county_facts!$A:$BB,42,FALSE)</f>
        <v>0.6</v>
      </c>
      <c r="AU1951">
        <f>VLOOKUP($G1951,county_facts!$A:$BB,43,FALSE)</f>
        <v>6.2</v>
      </c>
      <c r="AV1951">
        <f>VLOOKUP($G1951,county_facts!$A:$BB,44,FALSE)</f>
        <v>0</v>
      </c>
      <c r="AW1951">
        <f>VLOOKUP($G1951,county_facts!$A:$BB,45,FALSE)</f>
        <v>8.6</v>
      </c>
      <c r="AX1951">
        <f>VLOOKUP($G1951,county_facts!$A:$BB,46,FALSE)</f>
        <v>30.1</v>
      </c>
      <c r="AY1951">
        <f>VLOOKUP($G1951,county_facts!$A:$BB,47,FALSE)</f>
        <v>4008259</v>
      </c>
      <c r="AZ1951">
        <f>VLOOKUP($G1951,county_facts!$A:$BB,48,FALSE)</f>
        <v>12358953</v>
      </c>
      <c r="BA1951">
        <f>VLOOKUP($G1951,county_facts!$A:$BB,49,FALSE)</f>
        <v>7668326</v>
      </c>
      <c r="BB1951">
        <f>VLOOKUP($G1951,county_facts!$A:$BB,50,FALSE)</f>
        <v>12465</v>
      </c>
      <c r="BC1951">
        <f>VLOOKUP($G1951,county_facts!$A:$BB,51,FALSE)</f>
        <v>797850</v>
      </c>
      <c r="BD1951">
        <f>VLOOKUP($G1951,county_facts!$A:$BB,52,FALSE)</f>
        <v>3565</v>
      </c>
      <c r="BE1951">
        <f>VLOOKUP($G1951,county_facts!$A:$BB,53,FALSE)</f>
        <v>878.43</v>
      </c>
      <c r="BF1951">
        <f>VLOOKUP($G1951,county_facts!$A:$BB,54,FALSE)</f>
        <v>754.3</v>
      </c>
    </row>
    <row r="1952" spans="1:58" x14ac:dyDescent="0.3">
      <c r="A1952" t="s">
        <v>6</v>
      </c>
      <c r="B1952" t="s">
        <v>228</v>
      </c>
      <c r="C1952">
        <v>72</v>
      </c>
      <c r="D1952" t="s">
        <v>622</v>
      </c>
      <c r="E1952">
        <v>105</v>
      </c>
      <c r="F1952">
        <v>0.68571428599999995</v>
      </c>
      <c r="G1952">
        <v>48119</v>
      </c>
      <c r="H1952">
        <f>VLOOKUP($G1952,county_facts!$A:$BB,4,FALSE)</f>
        <v>5238</v>
      </c>
      <c r="I1952">
        <f>VLOOKUP($G1952,county_facts!$A:$BB,5,FALSE)</f>
        <v>5231</v>
      </c>
      <c r="J1952">
        <f>VLOOKUP($G1952,county_facts!$A:$BB,6,FALSE)</f>
        <v>0.1</v>
      </c>
      <c r="K1952">
        <f>VLOOKUP($G1952,county_facts!$A:$BB,7,FALSE)</f>
        <v>5231</v>
      </c>
      <c r="L1952">
        <f>VLOOKUP($G1952,county_facts!$A:$BB,8,FALSE)</f>
        <v>5.3</v>
      </c>
      <c r="M1952">
        <f>VLOOKUP($G1952,county_facts!$A:$BB,9,FALSE)</f>
        <v>22</v>
      </c>
      <c r="N1952">
        <f>VLOOKUP($G1952,county_facts!$A:$BB,10,FALSE)</f>
        <v>22</v>
      </c>
      <c r="O1952">
        <f>VLOOKUP($G1952,county_facts!$A:$BB,11,FALSE)</f>
        <v>50.5</v>
      </c>
      <c r="P1952">
        <f>VLOOKUP($G1952,county_facts!$A:$BB,12,FALSE)</f>
        <v>86.5</v>
      </c>
      <c r="Q1952">
        <f>VLOOKUP($G1952,county_facts!$A:$BB,13,FALSE)</f>
        <v>8</v>
      </c>
      <c r="R1952">
        <f>VLOOKUP($G1952,county_facts!$A:$BB,14,FALSE)</f>
        <v>1.9</v>
      </c>
      <c r="S1952">
        <f>VLOOKUP($G1952,county_facts!$A:$BB,15,FALSE)</f>
        <v>0.6</v>
      </c>
      <c r="T1952">
        <f>VLOOKUP($G1952,county_facts!$A:$BB,16,FALSE)</f>
        <v>0</v>
      </c>
      <c r="U1952">
        <f>VLOOKUP($G1952,county_facts!$A:$BB,17,FALSE)</f>
        <v>2.9</v>
      </c>
      <c r="V1952">
        <f>VLOOKUP($G1952,county_facts!$A:$BB,18,FALSE)</f>
        <v>7.2</v>
      </c>
      <c r="W1952">
        <f>VLOOKUP($G1952,county_facts!$A:$BB,19,FALSE)</f>
        <v>80.5</v>
      </c>
      <c r="X1952">
        <f>VLOOKUP($G1952,county_facts!$A:$BB,20,FALSE)</f>
        <v>85.4</v>
      </c>
      <c r="Y1952">
        <f>VLOOKUP($G1952,county_facts!$A:$BB,21,FALSE)</f>
        <v>1</v>
      </c>
      <c r="Z1952">
        <f>VLOOKUP($G1952,county_facts!$A:$BB,22,FALSE)</f>
        <v>1.9</v>
      </c>
      <c r="AA1952">
        <f>VLOOKUP($G1952,county_facts!$A:$BB,23,FALSE)</f>
        <v>85.4</v>
      </c>
      <c r="AB1952">
        <f>VLOOKUP($G1952,county_facts!$A:$BB,24,FALSE)</f>
        <v>16.2</v>
      </c>
      <c r="AC1952">
        <f>VLOOKUP($G1952,county_facts!$A:$BB,25,FALSE)</f>
        <v>548</v>
      </c>
      <c r="AD1952">
        <f>VLOOKUP($G1952,county_facts!$A:$BB,26,FALSE)</f>
        <v>27.7</v>
      </c>
      <c r="AE1952">
        <f>VLOOKUP($G1952,county_facts!$A:$BB,27,FALSE)</f>
        <v>2466</v>
      </c>
      <c r="AF1952">
        <f>VLOOKUP($G1952,county_facts!$A:$BB,28,FALSE)</f>
        <v>83</v>
      </c>
      <c r="AG1952">
        <f>VLOOKUP($G1952,county_facts!$A:$BB,29,FALSE)</f>
        <v>3.8</v>
      </c>
      <c r="AH1952">
        <f>VLOOKUP($G1952,county_facts!$A:$BB,30,FALSE)</f>
        <v>71600</v>
      </c>
      <c r="AI1952">
        <f>VLOOKUP($G1952,county_facts!$A:$BB,31,FALSE)</f>
        <v>1929</v>
      </c>
      <c r="AJ1952">
        <f>VLOOKUP($G1952,county_facts!$A:$BB,32,FALSE)</f>
        <v>2.67</v>
      </c>
      <c r="AK1952">
        <f>VLOOKUP($G1952,county_facts!$A:$BB,33,FALSE)</f>
        <v>20150</v>
      </c>
      <c r="AL1952">
        <f>VLOOKUP($G1952,county_facts!$A:$BB,34,FALSE)</f>
        <v>40375</v>
      </c>
      <c r="AM1952">
        <f>VLOOKUP($G1952,county_facts!$A:$BB,35,FALSE)</f>
        <v>17.899999999999999</v>
      </c>
      <c r="AN1952">
        <f>VLOOKUP($G1952,county_facts!$A:$BB,36,FALSE)</f>
        <v>60</v>
      </c>
      <c r="AO1952">
        <f>VLOOKUP($G1952,county_facts!$A:$BB,37,FALSE)</f>
        <v>528</v>
      </c>
      <c r="AP1952">
        <f>VLOOKUP($G1952,county_facts!$A:$BB,38,FALSE)</f>
        <v>5.2</v>
      </c>
      <c r="AQ1952">
        <f>VLOOKUP($G1952,county_facts!$A:$BB,39,FALSE)</f>
        <v>355</v>
      </c>
      <c r="AR1952">
        <f>VLOOKUP($G1952,county_facts!$A:$BB,40,FALSE)</f>
        <v>384</v>
      </c>
      <c r="AS1952">
        <f>VLOOKUP($G1952,county_facts!$A:$BB,41,FALSE)</f>
        <v>0</v>
      </c>
      <c r="AT1952">
        <f>VLOOKUP($G1952,county_facts!$A:$BB,42,FALSE)</f>
        <v>0</v>
      </c>
      <c r="AU1952">
        <f>VLOOKUP($G1952,county_facts!$A:$BB,43,FALSE)</f>
        <v>0</v>
      </c>
      <c r="AV1952">
        <f>VLOOKUP($G1952,county_facts!$A:$BB,44,FALSE)</f>
        <v>0</v>
      </c>
      <c r="AW1952">
        <f>VLOOKUP($G1952,county_facts!$A:$BB,45,FALSE)</f>
        <v>0</v>
      </c>
      <c r="AX1952">
        <f>VLOOKUP($G1952,county_facts!$A:$BB,46,FALSE)</f>
        <v>0</v>
      </c>
      <c r="AY1952">
        <f>VLOOKUP($G1952,county_facts!$A:$BB,47,FALSE)</f>
        <v>0</v>
      </c>
      <c r="AZ1952">
        <f>VLOOKUP($G1952,county_facts!$A:$BB,48,FALSE)</f>
        <v>0</v>
      </c>
      <c r="BA1952">
        <f>VLOOKUP($G1952,county_facts!$A:$BB,49,FALSE)</f>
        <v>26426</v>
      </c>
      <c r="BB1952">
        <f>VLOOKUP($G1952,county_facts!$A:$BB,50,FALSE)</f>
        <v>4920</v>
      </c>
      <c r="BC1952">
        <f>VLOOKUP($G1952,county_facts!$A:$BB,51,FALSE)</f>
        <v>0</v>
      </c>
      <c r="BD1952">
        <f>VLOOKUP($G1952,county_facts!$A:$BB,52,FALSE)</f>
        <v>2</v>
      </c>
      <c r="BE1952">
        <f>VLOOKUP($G1952,county_facts!$A:$BB,53,FALSE)</f>
        <v>256.83</v>
      </c>
      <c r="BF1952">
        <f>VLOOKUP($G1952,county_facts!$A:$BB,54,FALSE)</f>
        <v>20.399999999999999</v>
      </c>
    </row>
    <row r="1953" spans="1:58" x14ac:dyDescent="0.3">
      <c r="A1953" t="s">
        <v>9</v>
      </c>
      <c r="B1953" t="s">
        <v>228</v>
      </c>
      <c r="C1953">
        <v>33</v>
      </c>
      <c r="D1953" t="s">
        <v>622</v>
      </c>
      <c r="E1953">
        <v>105</v>
      </c>
      <c r="F1953">
        <v>0.31428571399999999</v>
      </c>
      <c r="G1953">
        <v>48119</v>
      </c>
      <c r="H1953">
        <f>VLOOKUP($G1953,county_facts!$A:$BB,4,FALSE)</f>
        <v>5238</v>
      </c>
      <c r="I1953">
        <f>VLOOKUP($G1953,county_facts!$A:$BB,5,FALSE)</f>
        <v>5231</v>
      </c>
      <c r="J1953">
        <f>VLOOKUP($G1953,county_facts!$A:$BB,6,FALSE)</f>
        <v>0.1</v>
      </c>
      <c r="K1953">
        <f>VLOOKUP($G1953,county_facts!$A:$BB,7,FALSE)</f>
        <v>5231</v>
      </c>
      <c r="L1953">
        <f>VLOOKUP($G1953,county_facts!$A:$BB,8,FALSE)</f>
        <v>5.3</v>
      </c>
      <c r="M1953">
        <f>VLOOKUP($G1953,county_facts!$A:$BB,9,FALSE)</f>
        <v>22</v>
      </c>
      <c r="N1953">
        <f>VLOOKUP($G1953,county_facts!$A:$BB,10,FALSE)</f>
        <v>22</v>
      </c>
      <c r="O1953">
        <f>VLOOKUP($G1953,county_facts!$A:$BB,11,FALSE)</f>
        <v>50.5</v>
      </c>
      <c r="P1953">
        <f>VLOOKUP($G1953,county_facts!$A:$BB,12,FALSE)</f>
        <v>86.5</v>
      </c>
      <c r="Q1953">
        <f>VLOOKUP($G1953,county_facts!$A:$BB,13,FALSE)</f>
        <v>8</v>
      </c>
      <c r="R1953">
        <f>VLOOKUP($G1953,county_facts!$A:$BB,14,FALSE)</f>
        <v>1.9</v>
      </c>
      <c r="S1953">
        <f>VLOOKUP($G1953,county_facts!$A:$BB,15,FALSE)</f>
        <v>0.6</v>
      </c>
      <c r="T1953">
        <f>VLOOKUP($G1953,county_facts!$A:$BB,16,FALSE)</f>
        <v>0</v>
      </c>
      <c r="U1953">
        <f>VLOOKUP($G1953,county_facts!$A:$BB,17,FALSE)</f>
        <v>2.9</v>
      </c>
      <c r="V1953">
        <f>VLOOKUP($G1953,county_facts!$A:$BB,18,FALSE)</f>
        <v>7.2</v>
      </c>
      <c r="W1953">
        <f>VLOOKUP($G1953,county_facts!$A:$BB,19,FALSE)</f>
        <v>80.5</v>
      </c>
      <c r="X1953">
        <f>VLOOKUP($G1953,county_facts!$A:$BB,20,FALSE)</f>
        <v>85.4</v>
      </c>
      <c r="Y1953">
        <f>VLOOKUP($G1953,county_facts!$A:$BB,21,FALSE)</f>
        <v>1</v>
      </c>
      <c r="Z1953">
        <f>VLOOKUP($G1953,county_facts!$A:$BB,22,FALSE)</f>
        <v>1.9</v>
      </c>
      <c r="AA1953">
        <f>VLOOKUP($G1953,county_facts!$A:$BB,23,FALSE)</f>
        <v>85.4</v>
      </c>
      <c r="AB1953">
        <f>VLOOKUP($G1953,county_facts!$A:$BB,24,FALSE)</f>
        <v>16.2</v>
      </c>
      <c r="AC1953">
        <f>VLOOKUP($G1953,county_facts!$A:$BB,25,FALSE)</f>
        <v>548</v>
      </c>
      <c r="AD1953">
        <f>VLOOKUP($G1953,county_facts!$A:$BB,26,FALSE)</f>
        <v>27.7</v>
      </c>
      <c r="AE1953">
        <f>VLOOKUP($G1953,county_facts!$A:$BB,27,FALSE)</f>
        <v>2466</v>
      </c>
      <c r="AF1953">
        <f>VLOOKUP($G1953,county_facts!$A:$BB,28,FALSE)</f>
        <v>83</v>
      </c>
      <c r="AG1953">
        <f>VLOOKUP($G1953,county_facts!$A:$BB,29,FALSE)</f>
        <v>3.8</v>
      </c>
      <c r="AH1953">
        <f>VLOOKUP($G1953,county_facts!$A:$BB,30,FALSE)</f>
        <v>71600</v>
      </c>
      <c r="AI1953">
        <f>VLOOKUP($G1953,county_facts!$A:$BB,31,FALSE)</f>
        <v>1929</v>
      </c>
      <c r="AJ1953">
        <f>VLOOKUP($G1953,county_facts!$A:$BB,32,FALSE)</f>
        <v>2.67</v>
      </c>
      <c r="AK1953">
        <f>VLOOKUP($G1953,county_facts!$A:$BB,33,FALSE)</f>
        <v>20150</v>
      </c>
      <c r="AL1953">
        <f>VLOOKUP($G1953,county_facts!$A:$BB,34,FALSE)</f>
        <v>40375</v>
      </c>
      <c r="AM1953">
        <f>VLOOKUP($G1953,county_facts!$A:$BB,35,FALSE)</f>
        <v>17.899999999999999</v>
      </c>
      <c r="AN1953">
        <f>VLOOKUP($G1953,county_facts!$A:$BB,36,FALSE)</f>
        <v>60</v>
      </c>
      <c r="AO1953">
        <f>VLOOKUP($G1953,county_facts!$A:$BB,37,FALSE)</f>
        <v>528</v>
      </c>
      <c r="AP1953">
        <f>VLOOKUP($G1953,county_facts!$A:$BB,38,FALSE)</f>
        <v>5.2</v>
      </c>
      <c r="AQ1953">
        <f>VLOOKUP($G1953,county_facts!$A:$BB,39,FALSE)</f>
        <v>355</v>
      </c>
      <c r="AR1953">
        <f>VLOOKUP($G1953,county_facts!$A:$BB,40,FALSE)</f>
        <v>384</v>
      </c>
      <c r="AS1953">
        <f>VLOOKUP($G1953,county_facts!$A:$BB,41,FALSE)</f>
        <v>0</v>
      </c>
      <c r="AT1953">
        <f>VLOOKUP($G1953,county_facts!$A:$BB,42,FALSE)</f>
        <v>0</v>
      </c>
      <c r="AU1953">
        <f>VLOOKUP($G1953,county_facts!$A:$BB,43,FALSE)</f>
        <v>0</v>
      </c>
      <c r="AV1953">
        <f>VLOOKUP($G1953,county_facts!$A:$BB,44,FALSE)</f>
        <v>0</v>
      </c>
      <c r="AW1953">
        <f>VLOOKUP($G1953,county_facts!$A:$BB,45,FALSE)</f>
        <v>0</v>
      </c>
      <c r="AX1953">
        <f>VLOOKUP($G1953,county_facts!$A:$BB,46,FALSE)</f>
        <v>0</v>
      </c>
      <c r="AY1953">
        <f>VLOOKUP($G1953,county_facts!$A:$BB,47,FALSE)</f>
        <v>0</v>
      </c>
      <c r="AZ1953">
        <f>VLOOKUP($G1953,county_facts!$A:$BB,48,FALSE)</f>
        <v>0</v>
      </c>
      <c r="BA1953">
        <f>VLOOKUP($G1953,county_facts!$A:$BB,49,FALSE)</f>
        <v>26426</v>
      </c>
      <c r="BB1953">
        <f>VLOOKUP($G1953,county_facts!$A:$BB,50,FALSE)</f>
        <v>4920</v>
      </c>
      <c r="BC1953">
        <f>VLOOKUP($G1953,county_facts!$A:$BB,51,FALSE)</f>
        <v>0</v>
      </c>
      <c r="BD1953">
        <f>VLOOKUP($G1953,county_facts!$A:$BB,52,FALSE)</f>
        <v>2</v>
      </c>
      <c r="BE1953">
        <f>VLOOKUP($G1953,county_facts!$A:$BB,53,FALSE)</f>
        <v>256.83</v>
      </c>
      <c r="BF1953">
        <f>VLOOKUP($G1953,county_facts!$A:$BB,54,FALSE)</f>
        <v>20.399999999999999</v>
      </c>
    </row>
    <row r="1954" spans="1:58" x14ac:dyDescent="0.3">
      <c r="A1954" t="s">
        <v>6</v>
      </c>
      <c r="B1954" t="s">
        <v>771</v>
      </c>
      <c r="C1954">
        <v>133</v>
      </c>
      <c r="D1954" t="s">
        <v>622</v>
      </c>
      <c r="E1954">
        <v>218</v>
      </c>
      <c r="F1954">
        <v>0.61009174300000002</v>
      </c>
      <c r="G1954">
        <v>48117</v>
      </c>
      <c r="H1954">
        <f>VLOOKUP($G1954,county_facts!$A:$BB,4,FALSE)</f>
        <v>19195</v>
      </c>
      <c r="I1954">
        <f>VLOOKUP($G1954,county_facts!$A:$BB,5,FALSE)</f>
        <v>19372</v>
      </c>
      <c r="J1954">
        <f>VLOOKUP($G1954,county_facts!$A:$BB,6,FALSE)</f>
        <v>-0.9</v>
      </c>
      <c r="K1954">
        <f>VLOOKUP($G1954,county_facts!$A:$BB,7,FALSE)</f>
        <v>19372</v>
      </c>
      <c r="L1954">
        <f>VLOOKUP($G1954,county_facts!$A:$BB,8,FALSE)</f>
        <v>9.1</v>
      </c>
      <c r="M1954">
        <f>VLOOKUP($G1954,county_facts!$A:$BB,9,FALSE)</f>
        <v>31.9</v>
      </c>
      <c r="N1954">
        <f>VLOOKUP($G1954,county_facts!$A:$BB,10,FALSE)</f>
        <v>11.9</v>
      </c>
      <c r="O1954">
        <f>VLOOKUP($G1954,county_facts!$A:$BB,11,FALSE)</f>
        <v>50.4</v>
      </c>
      <c r="P1954">
        <f>VLOOKUP($G1954,county_facts!$A:$BB,12,FALSE)</f>
        <v>94.7</v>
      </c>
      <c r="Q1954">
        <f>VLOOKUP($G1954,county_facts!$A:$BB,13,FALSE)</f>
        <v>2</v>
      </c>
      <c r="R1954">
        <f>VLOOKUP($G1954,county_facts!$A:$BB,14,FALSE)</f>
        <v>1.7</v>
      </c>
      <c r="S1954">
        <f>VLOOKUP($G1954,county_facts!$A:$BB,15,FALSE)</f>
        <v>0.6</v>
      </c>
      <c r="T1954">
        <f>VLOOKUP($G1954,county_facts!$A:$BB,16,FALSE)</f>
        <v>0.1</v>
      </c>
      <c r="U1954">
        <f>VLOOKUP($G1954,county_facts!$A:$BB,17,FALSE)</f>
        <v>1</v>
      </c>
      <c r="V1954">
        <f>VLOOKUP($G1954,county_facts!$A:$BB,18,FALSE)</f>
        <v>70.599999999999994</v>
      </c>
      <c r="W1954">
        <f>VLOOKUP($G1954,county_facts!$A:$BB,19,FALSE)</f>
        <v>27</v>
      </c>
      <c r="X1954">
        <f>VLOOKUP($G1954,county_facts!$A:$BB,20,FALSE)</f>
        <v>87.2</v>
      </c>
      <c r="Y1954">
        <f>VLOOKUP($G1954,county_facts!$A:$BB,21,FALSE)</f>
        <v>16.7</v>
      </c>
      <c r="Z1954">
        <f>VLOOKUP($G1954,county_facts!$A:$BB,22,FALSE)</f>
        <v>51.6</v>
      </c>
      <c r="AA1954">
        <f>VLOOKUP($G1954,county_facts!$A:$BB,23,FALSE)</f>
        <v>69.5</v>
      </c>
      <c r="AB1954">
        <f>VLOOKUP($G1954,county_facts!$A:$BB,24,FALSE)</f>
        <v>15.6</v>
      </c>
      <c r="AC1954">
        <f>VLOOKUP($G1954,county_facts!$A:$BB,25,FALSE)</f>
        <v>690</v>
      </c>
      <c r="AD1954">
        <f>VLOOKUP($G1954,county_facts!$A:$BB,26,FALSE)</f>
        <v>15.1</v>
      </c>
      <c r="AE1954">
        <f>VLOOKUP($G1954,county_facts!$A:$BB,27,FALSE)</f>
        <v>7061</v>
      </c>
      <c r="AF1954">
        <f>VLOOKUP($G1954,county_facts!$A:$BB,28,FALSE)</f>
        <v>65.3</v>
      </c>
      <c r="AG1954">
        <f>VLOOKUP($G1954,county_facts!$A:$BB,29,FALSE)</f>
        <v>13.3</v>
      </c>
      <c r="AH1954">
        <f>VLOOKUP($G1954,county_facts!$A:$BB,30,FALSE)</f>
        <v>80200</v>
      </c>
      <c r="AI1954">
        <f>VLOOKUP($G1954,county_facts!$A:$BB,31,FALSE)</f>
        <v>6191</v>
      </c>
      <c r="AJ1954">
        <f>VLOOKUP($G1954,county_facts!$A:$BB,32,FALSE)</f>
        <v>3.07</v>
      </c>
      <c r="AK1954">
        <f>VLOOKUP($G1954,county_facts!$A:$BB,33,FALSE)</f>
        <v>17532</v>
      </c>
      <c r="AL1954">
        <f>VLOOKUP($G1954,county_facts!$A:$BB,34,FALSE)</f>
        <v>41444</v>
      </c>
      <c r="AM1954">
        <f>VLOOKUP($G1954,county_facts!$A:$BB,35,FALSE)</f>
        <v>18.899999999999999</v>
      </c>
      <c r="AN1954">
        <f>VLOOKUP($G1954,county_facts!$A:$BB,36,FALSE)</f>
        <v>399</v>
      </c>
      <c r="AO1954">
        <f>VLOOKUP($G1954,county_facts!$A:$BB,37,FALSE)</f>
        <v>5131</v>
      </c>
      <c r="AP1954">
        <f>VLOOKUP($G1954,county_facts!$A:$BB,38,FALSE)</f>
        <v>-6.8</v>
      </c>
      <c r="AQ1954">
        <f>VLOOKUP($G1954,county_facts!$A:$BB,39,FALSE)</f>
        <v>1166</v>
      </c>
      <c r="AR1954">
        <f>VLOOKUP($G1954,county_facts!$A:$BB,40,FALSE)</f>
        <v>1740</v>
      </c>
      <c r="AS1954">
        <f>VLOOKUP($G1954,county_facts!$A:$BB,41,FALSE)</f>
        <v>0</v>
      </c>
      <c r="AT1954">
        <f>VLOOKUP($G1954,county_facts!$A:$BB,42,FALSE)</f>
        <v>0</v>
      </c>
      <c r="AU1954">
        <f>VLOOKUP($G1954,county_facts!$A:$BB,43,FALSE)</f>
        <v>0</v>
      </c>
      <c r="AV1954">
        <f>VLOOKUP($G1954,county_facts!$A:$BB,44,FALSE)</f>
        <v>0</v>
      </c>
      <c r="AW1954">
        <f>VLOOKUP($G1954,county_facts!$A:$BB,45,FALSE)</f>
        <v>0</v>
      </c>
      <c r="AX1954">
        <f>VLOOKUP($G1954,county_facts!$A:$BB,46,FALSE)</f>
        <v>22.1</v>
      </c>
      <c r="AY1954">
        <f>VLOOKUP($G1954,county_facts!$A:$BB,47,FALSE)</f>
        <v>470796</v>
      </c>
      <c r="AZ1954">
        <f>VLOOKUP($G1954,county_facts!$A:$BB,48,FALSE)</f>
        <v>0</v>
      </c>
      <c r="BA1954">
        <f>VLOOKUP($G1954,county_facts!$A:$BB,49,FALSE)</f>
        <v>224228</v>
      </c>
      <c r="BB1954">
        <f>VLOOKUP($G1954,county_facts!$A:$BB,50,FALSE)</f>
        <v>12227</v>
      </c>
      <c r="BC1954">
        <f>VLOOKUP($G1954,county_facts!$A:$BB,51,FALSE)</f>
        <v>17267</v>
      </c>
      <c r="BD1954">
        <f>VLOOKUP($G1954,county_facts!$A:$BB,52,FALSE)</f>
        <v>10</v>
      </c>
      <c r="BE1954">
        <f>VLOOKUP($G1954,county_facts!$A:$BB,53,FALSE)</f>
        <v>1496.87</v>
      </c>
      <c r="BF1954">
        <f>VLOOKUP($G1954,county_facts!$A:$BB,54,FALSE)</f>
        <v>12.9</v>
      </c>
    </row>
    <row r="1955" spans="1:58" x14ac:dyDescent="0.3">
      <c r="A1955" t="s">
        <v>9</v>
      </c>
      <c r="B1955" t="s">
        <v>771</v>
      </c>
      <c r="C1955">
        <v>85</v>
      </c>
      <c r="D1955" t="s">
        <v>622</v>
      </c>
      <c r="E1955">
        <v>218</v>
      </c>
      <c r="F1955">
        <v>0.38990825699999998</v>
      </c>
      <c r="G1955">
        <v>48117</v>
      </c>
      <c r="H1955">
        <f>VLOOKUP($G1955,county_facts!$A:$BB,4,FALSE)</f>
        <v>19195</v>
      </c>
      <c r="I1955">
        <f>VLOOKUP($G1955,county_facts!$A:$BB,5,FALSE)</f>
        <v>19372</v>
      </c>
      <c r="J1955">
        <f>VLOOKUP($G1955,county_facts!$A:$BB,6,FALSE)</f>
        <v>-0.9</v>
      </c>
      <c r="K1955">
        <f>VLOOKUP($G1955,county_facts!$A:$BB,7,FALSE)</f>
        <v>19372</v>
      </c>
      <c r="L1955">
        <f>VLOOKUP($G1955,county_facts!$A:$BB,8,FALSE)</f>
        <v>9.1</v>
      </c>
      <c r="M1955">
        <f>VLOOKUP($G1955,county_facts!$A:$BB,9,FALSE)</f>
        <v>31.9</v>
      </c>
      <c r="N1955">
        <f>VLOOKUP($G1955,county_facts!$A:$BB,10,FALSE)</f>
        <v>11.9</v>
      </c>
      <c r="O1955">
        <f>VLOOKUP($G1955,county_facts!$A:$BB,11,FALSE)</f>
        <v>50.4</v>
      </c>
      <c r="P1955">
        <f>VLOOKUP($G1955,county_facts!$A:$BB,12,FALSE)</f>
        <v>94.7</v>
      </c>
      <c r="Q1955">
        <f>VLOOKUP($G1955,county_facts!$A:$BB,13,FALSE)</f>
        <v>2</v>
      </c>
      <c r="R1955">
        <f>VLOOKUP($G1955,county_facts!$A:$BB,14,FALSE)</f>
        <v>1.7</v>
      </c>
      <c r="S1955">
        <f>VLOOKUP($G1955,county_facts!$A:$BB,15,FALSE)</f>
        <v>0.6</v>
      </c>
      <c r="T1955">
        <f>VLOOKUP($G1955,county_facts!$A:$BB,16,FALSE)</f>
        <v>0.1</v>
      </c>
      <c r="U1955">
        <f>VLOOKUP($G1955,county_facts!$A:$BB,17,FALSE)</f>
        <v>1</v>
      </c>
      <c r="V1955">
        <f>VLOOKUP($G1955,county_facts!$A:$BB,18,FALSE)</f>
        <v>70.599999999999994</v>
      </c>
      <c r="W1955">
        <f>VLOOKUP($G1955,county_facts!$A:$BB,19,FALSE)</f>
        <v>27</v>
      </c>
      <c r="X1955">
        <f>VLOOKUP($G1955,county_facts!$A:$BB,20,FALSE)</f>
        <v>87.2</v>
      </c>
      <c r="Y1955">
        <f>VLOOKUP($G1955,county_facts!$A:$BB,21,FALSE)</f>
        <v>16.7</v>
      </c>
      <c r="Z1955">
        <f>VLOOKUP($G1955,county_facts!$A:$BB,22,FALSE)</f>
        <v>51.6</v>
      </c>
      <c r="AA1955">
        <f>VLOOKUP($G1955,county_facts!$A:$BB,23,FALSE)</f>
        <v>69.5</v>
      </c>
      <c r="AB1955">
        <f>VLOOKUP($G1955,county_facts!$A:$BB,24,FALSE)</f>
        <v>15.6</v>
      </c>
      <c r="AC1955">
        <f>VLOOKUP($G1955,county_facts!$A:$BB,25,FALSE)</f>
        <v>690</v>
      </c>
      <c r="AD1955">
        <f>VLOOKUP($G1955,county_facts!$A:$BB,26,FALSE)</f>
        <v>15.1</v>
      </c>
      <c r="AE1955">
        <f>VLOOKUP($G1955,county_facts!$A:$BB,27,FALSE)</f>
        <v>7061</v>
      </c>
      <c r="AF1955">
        <f>VLOOKUP($G1955,county_facts!$A:$BB,28,FALSE)</f>
        <v>65.3</v>
      </c>
      <c r="AG1955">
        <f>VLOOKUP($G1955,county_facts!$A:$BB,29,FALSE)</f>
        <v>13.3</v>
      </c>
      <c r="AH1955">
        <f>VLOOKUP($G1955,county_facts!$A:$BB,30,FALSE)</f>
        <v>80200</v>
      </c>
      <c r="AI1955">
        <f>VLOOKUP($G1955,county_facts!$A:$BB,31,FALSE)</f>
        <v>6191</v>
      </c>
      <c r="AJ1955">
        <f>VLOOKUP($G1955,county_facts!$A:$BB,32,FALSE)</f>
        <v>3.07</v>
      </c>
      <c r="AK1955">
        <f>VLOOKUP($G1955,county_facts!$A:$BB,33,FALSE)</f>
        <v>17532</v>
      </c>
      <c r="AL1955">
        <f>VLOOKUP($G1955,county_facts!$A:$BB,34,FALSE)</f>
        <v>41444</v>
      </c>
      <c r="AM1955">
        <f>VLOOKUP($G1955,county_facts!$A:$BB,35,FALSE)</f>
        <v>18.899999999999999</v>
      </c>
      <c r="AN1955">
        <f>VLOOKUP($G1955,county_facts!$A:$BB,36,FALSE)</f>
        <v>399</v>
      </c>
      <c r="AO1955">
        <f>VLOOKUP($G1955,county_facts!$A:$BB,37,FALSE)</f>
        <v>5131</v>
      </c>
      <c r="AP1955">
        <f>VLOOKUP($G1955,county_facts!$A:$BB,38,FALSE)</f>
        <v>-6.8</v>
      </c>
      <c r="AQ1955">
        <f>VLOOKUP($G1955,county_facts!$A:$BB,39,FALSE)</f>
        <v>1166</v>
      </c>
      <c r="AR1955">
        <f>VLOOKUP($G1955,county_facts!$A:$BB,40,FALSE)</f>
        <v>1740</v>
      </c>
      <c r="AS1955">
        <f>VLOOKUP($G1955,county_facts!$A:$BB,41,FALSE)</f>
        <v>0</v>
      </c>
      <c r="AT1955">
        <f>VLOOKUP($G1955,county_facts!$A:$BB,42,FALSE)</f>
        <v>0</v>
      </c>
      <c r="AU1955">
        <f>VLOOKUP($G1955,county_facts!$A:$BB,43,FALSE)</f>
        <v>0</v>
      </c>
      <c r="AV1955">
        <f>VLOOKUP($G1955,county_facts!$A:$BB,44,FALSE)</f>
        <v>0</v>
      </c>
      <c r="AW1955">
        <f>VLOOKUP($G1955,county_facts!$A:$BB,45,FALSE)</f>
        <v>0</v>
      </c>
      <c r="AX1955">
        <f>VLOOKUP($G1955,county_facts!$A:$BB,46,FALSE)</f>
        <v>22.1</v>
      </c>
      <c r="AY1955">
        <f>VLOOKUP($G1955,county_facts!$A:$BB,47,FALSE)</f>
        <v>470796</v>
      </c>
      <c r="AZ1955">
        <f>VLOOKUP($G1955,county_facts!$A:$BB,48,FALSE)</f>
        <v>0</v>
      </c>
      <c r="BA1955">
        <f>VLOOKUP($G1955,county_facts!$A:$BB,49,FALSE)</f>
        <v>224228</v>
      </c>
      <c r="BB1955">
        <f>VLOOKUP($G1955,county_facts!$A:$BB,50,FALSE)</f>
        <v>12227</v>
      </c>
      <c r="BC1955">
        <f>VLOOKUP($G1955,county_facts!$A:$BB,51,FALSE)</f>
        <v>17267</v>
      </c>
      <c r="BD1955">
        <f>VLOOKUP($G1955,county_facts!$A:$BB,52,FALSE)</f>
        <v>10</v>
      </c>
      <c r="BE1955">
        <f>VLOOKUP($G1955,county_facts!$A:$BB,53,FALSE)</f>
        <v>1496.87</v>
      </c>
      <c r="BF1955">
        <f>VLOOKUP($G1955,county_facts!$A:$BB,54,FALSE)</f>
        <v>12.9</v>
      </c>
    </row>
    <row r="1956" spans="1:58" x14ac:dyDescent="0.3">
      <c r="A1956" t="s">
        <v>6</v>
      </c>
      <c r="B1956" t="s">
        <v>1930</v>
      </c>
      <c r="C1956">
        <v>235</v>
      </c>
      <c r="D1956" t="s">
        <v>622</v>
      </c>
      <c r="E1956">
        <v>343</v>
      </c>
      <c r="F1956">
        <v>0.68513119499999997</v>
      </c>
      <c r="G1956">
        <v>48123</v>
      </c>
      <c r="H1956">
        <f>VLOOKUP($G1956,county_facts!$A:$BB,4,FALSE)</f>
        <v>20684</v>
      </c>
      <c r="I1956">
        <f>VLOOKUP($G1956,county_facts!$A:$BB,5,FALSE)</f>
        <v>20097</v>
      </c>
      <c r="J1956">
        <f>VLOOKUP($G1956,county_facts!$A:$BB,6,FALSE)</f>
        <v>2.9</v>
      </c>
      <c r="K1956">
        <f>VLOOKUP($G1956,county_facts!$A:$BB,7,FALSE)</f>
        <v>20097</v>
      </c>
      <c r="L1956">
        <f>VLOOKUP($G1956,county_facts!$A:$BB,8,FALSE)</f>
        <v>6.4</v>
      </c>
      <c r="M1956">
        <f>VLOOKUP($G1956,county_facts!$A:$BB,9,FALSE)</f>
        <v>22.1</v>
      </c>
      <c r="N1956">
        <f>VLOOKUP($G1956,county_facts!$A:$BB,10,FALSE)</f>
        <v>19.399999999999999</v>
      </c>
      <c r="O1956">
        <f>VLOOKUP($G1956,county_facts!$A:$BB,11,FALSE)</f>
        <v>47.9</v>
      </c>
      <c r="P1956">
        <f>VLOOKUP($G1956,county_facts!$A:$BB,12,FALSE)</f>
        <v>87.7</v>
      </c>
      <c r="Q1956">
        <f>VLOOKUP($G1956,county_facts!$A:$BB,13,FALSE)</f>
        <v>9.5</v>
      </c>
      <c r="R1956">
        <f>VLOOKUP($G1956,county_facts!$A:$BB,14,FALSE)</f>
        <v>0.9</v>
      </c>
      <c r="S1956">
        <f>VLOOKUP($G1956,county_facts!$A:$BB,15,FALSE)</f>
        <v>0.6</v>
      </c>
      <c r="T1956">
        <f>VLOOKUP($G1956,county_facts!$A:$BB,16,FALSE)</f>
        <v>0</v>
      </c>
      <c r="U1956">
        <f>VLOOKUP($G1956,county_facts!$A:$BB,17,FALSE)</f>
        <v>1.3</v>
      </c>
      <c r="V1956">
        <f>VLOOKUP($G1956,county_facts!$A:$BB,18,FALSE)</f>
        <v>33.9</v>
      </c>
      <c r="W1956">
        <f>VLOOKUP($G1956,county_facts!$A:$BB,19,FALSE)</f>
        <v>56</v>
      </c>
      <c r="X1956">
        <f>VLOOKUP($G1956,county_facts!$A:$BB,20,FALSE)</f>
        <v>85.3</v>
      </c>
      <c r="Y1956">
        <f>VLOOKUP($G1956,county_facts!$A:$BB,21,FALSE)</f>
        <v>2.6</v>
      </c>
      <c r="Z1956">
        <f>VLOOKUP($G1956,county_facts!$A:$BB,22,FALSE)</f>
        <v>18</v>
      </c>
      <c r="AA1956">
        <f>VLOOKUP($G1956,county_facts!$A:$BB,23,FALSE)</f>
        <v>76.8</v>
      </c>
      <c r="AB1956">
        <f>VLOOKUP($G1956,county_facts!$A:$BB,24,FALSE)</f>
        <v>12.4</v>
      </c>
      <c r="AC1956">
        <f>VLOOKUP($G1956,county_facts!$A:$BB,25,FALSE)</f>
        <v>1742</v>
      </c>
      <c r="AD1956">
        <f>VLOOKUP($G1956,county_facts!$A:$BB,26,FALSE)</f>
        <v>24.4</v>
      </c>
      <c r="AE1956">
        <f>VLOOKUP($G1956,county_facts!$A:$BB,27,FALSE)</f>
        <v>9170</v>
      </c>
      <c r="AF1956">
        <f>VLOOKUP($G1956,county_facts!$A:$BB,28,FALSE)</f>
        <v>78</v>
      </c>
      <c r="AG1956">
        <f>VLOOKUP($G1956,county_facts!$A:$BB,29,FALSE)</f>
        <v>6</v>
      </c>
      <c r="AH1956">
        <f>VLOOKUP($G1956,county_facts!$A:$BB,30,FALSE)</f>
        <v>80700</v>
      </c>
      <c r="AI1956">
        <f>VLOOKUP($G1956,county_facts!$A:$BB,31,FALSE)</f>
        <v>6948</v>
      </c>
      <c r="AJ1956">
        <f>VLOOKUP($G1956,county_facts!$A:$BB,32,FALSE)</f>
        <v>2.66</v>
      </c>
      <c r="AK1956">
        <f>VLOOKUP($G1956,county_facts!$A:$BB,33,FALSE)</f>
        <v>23720</v>
      </c>
      <c r="AL1956">
        <f>VLOOKUP($G1956,county_facts!$A:$BB,34,FALSE)</f>
        <v>46454</v>
      </c>
      <c r="AM1956">
        <f>VLOOKUP($G1956,county_facts!$A:$BB,35,FALSE)</f>
        <v>13.5</v>
      </c>
      <c r="AN1956">
        <f>VLOOKUP($G1956,county_facts!$A:$BB,36,FALSE)</f>
        <v>441</v>
      </c>
      <c r="AO1956">
        <f>VLOOKUP($G1956,county_facts!$A:$BB,37,FALSE)</f>
        <v>5159</v>
      </c>
      <c r="AP1956">
        <f>VLOOKUP($G1956,county_facts!$A:$BB,38,FALSE)</f>
        <v>1.2</v>
      </c>
      <c r="AQ1956">
        <f>VLOOKUP($G1956,county_facts!$A:$BB,39,FALSE)</f>
        <v>1520</v>
      </c>
      <c r="AR1956">
        <f>VLOOKUP($G1956,county_facts!$A:$BB,40,FALSE)</f>
        <v>1509</v>
      </c>
      <c r="AS1956">
        <f>VLOOKUP($G1956,county_facts!$A:$BB,41,FALSE)</f>
        <v>0</v>
      </c>
      <c r="AT1956">
        <f>VLOOKUP($G1956,county_facts!$A:$BB,42,FALSE)</f>
        <v>0</v>
      </c>
      <c r="AU1956">
        <f>VLOOKUP($G1956,county_facts!$A:$BB,43,FALSE)</f>
        <v>0</v>
      </c>
      <c r="AV1956">
        <f>VLOOKUP($G1956,county_facts!$A:$BB,44,FALSE)</f>
        <v>0</v>
      </c>
      <c r="AW1956">
        <f>VLOOKUP($G1956,county_facts!$A:$BB,45,FALSE)</f>
        <v>0</v>
      </c>
      <c r="AX1956">
        <f>VLOOKUP($G1956,county_facts!$A:$BB,46,FALSE)</f>
        <v>26.5</v>
      </c>
      <c r="AY1956">
        <f>VLOOKUP($G1956,county_facts!$A:$BB,47,FALSE)</f>
        <v>110375</v>
      </c>
      <c r="AZ1956">
        <f>VLOOKUP($G1956,county_facts!$A:$BB,48,FALSE)</f>
        <v>30453</v>
      </c>
      <c r="BA1956">
        <f>VLOOKUP($G1956,county_facts!$A:$BB,49,FALSE)</f>
        <v>159887</v>
      </c>
      <c r="BB1956">
        <f>VLOOKUP($G1956,county_facts!$A:$BB,50,FALSE)</f>
        <v>8108</v>
      </c>
      <c r="BC1956">
        <f>VLOOKUP($G1956,county_facts!$A:$BB,51,FALSE)</f>
        <v>14886</v>
      </c>
      <c r="BD1956">
        <f>VLOOKUP($G1956,county_facts!$A:$BB,52,FALSE)</f>
        <v>5</v>
      </c>
      <c r="BE1956">
        <f>VLOOKUP($G1956,county_facts!$A:$BB,53,FALSE)</f>
        <v>908.98</v>
      </c>
      <c r="BF1956">
        <f>VLOOKUP($G1956,county_facts!$A:$BB,54,FALSE)</f>
        <v>22.1</v>
      </c>
    </row>
    <row r="1957" spans="1:58" x14ac:dyDescent="0.3">
      <c r="A1957" t="s">
        <v>9</v>
      </c>
      <c r="B1957" t="s">
        <v>1930</v>
      </c>
      <c r="C1957">
        <v>108</v>
      </c>
      <c r="D1957" t="s">
        <v>622</v>
      </c>
      <c r="E1957">
        <v>343</v>
      </c>
      <c r="F1957">
        <v>0.31486880499999997</v>
      </c>
      <c r="G1957">
        <v>48123</v>
      </c>
      <c r="H1957">
        <f>VLOOKUP($G1957,county_facts!$A:$BB,4,FALSE)</f>
        <v>20684</v>
      </c>
      <c r="I1957">
        <f>VLOOKUP($G1957,county_facts!$A:$BB,5,FALSE)</f>
        <v>20097</v>
      </c>
      <c r="J1957">
        <f>VLOOKUP($G1957,county_facts!$A:$BB,6,FALSE)</f>
        <v>2.9</v>
      </c>
      <c r="K1957">
        <f>VLOOKUP($G1957,county_facts!$A:$BB,7,FALSE)</f>
        <v>20097</v>
      </c>
      <c r="L1957">
        <f>VLOOKUP($G1957,county_facts!$A:$BB,8,FALSE)</f>
        <v>6.4</v>
      </c>
      <c r="M1957">
        <f>VLOOKUP($G1957,county_facts!$A:$BB,9,FALSE)</f>
        <v>22.1</v>
      </c>
      <c r="N1957">
        <f>VLOOKUP($G1957,county_facts!$A:$BB,10,FALSE)</f>
        <v>19.399999999999999</v>
      </c>
      <c r="O1957">
        <f>VLOOKUP($G1957,county_facts!$A:$BB,11,FALSE)</f>
        <v>47.9</v>
      </c>
      <c r="P1957">
        <f>VLOOKUP($G1957,county_facts!$A:$BB,12,FALSE)</f>
        <v>87.7</v>
      </c>
      <c r="Q1957">
        <f>VLOOKUP($G1957,county_facts!$A:$BB,13,FALSE)</f>
        <v>9.5</v>
      </c>
      <c r="R1957">
        <f>VLOOKUP($G1957,county_facts!$A:$BB,14,FALSE)</f>
        <v>0.9</v>
      </c>
      <c r="S1957">
        <f>VLOOKUP($G1957,county_facts!$A:$BB,15,FALSE)</f>
        <v>0.6</v>
      </c>
      <c r="T1957">
        <f>VLOOKUP($G1957,county_facts!$A:$BB,16,FALSE)</f>
        <v>0</v>
      </c>
      <c r="U1957">
        <f>VLOOKUP($G1957,county_facts!$A:$BB,17,FALSE)</f>
        <v>1.3</v>
      </c>
      <c r="V1957">
        <f>VLOOKUP($G1957,county_facts!$A:$BB,18,FALSE)</f>
        <v>33.9</v>
      </c>
      <c r="W1957">
        <f>VLOOKUP($G1957,county_facts!$A:$BB,19,FALSE)</f>
        <v>56</v>
      </c>
      <c r="X1957">
        <f>VLOOKUP($G1957,county_facts!$A:$BB,20,FALSE)</f>
        <v>85.3</v>
      </c>
      <c r="Y1957">
        <f>VLOOKUP($G1957,county_facts!$A:$BB,21,FALSE)</f>
        <v>2.6</v>
      </c>
      <c r="Z1957">
        <f>VLOOKUP($G1957,county_facts!$A:$BB,22,FALSE)</f>
        <v>18</v>
      </c>
      <c r="AA1957">
        <f>VLOOKUP($G1957,county_facts!$A:$BB,23,FALSE)</f>
        <v>76.8</v>
      </c>
      <c r="AB1957">
        <f>VLOOKUP($G1957,county_facts!$A:$BB,24,FALSE)</f>
        <v>12.4</v>
      </c>
      <c r="AC1957">
        <f>VLOOKUP($G1957,county_facts!$A:$BB,25,FALSE)</f>
        <v>1742</v>
      </c>
      <c r="AD1957">
        <f>VLOOKUP($G1957,county_facts!$A:$BB,26,FALSE)</f>
        <v>24.4</v>
      </c>
      <c r="AE1957">
        <f>VLOOKUP($G1957,county_facts!$A:$BB,27,FALSE)</f>
        <v>9170</v>
      </c>
      <c r="AF1957">
        <f>VLOOKUP($G1957,county_facts!$A:$BB,28,FALSE)</f>
        <v>78</v>
      </c>
      <c r="AG1957">
        <f>VLOOKUP($G1957,county_facts!$A:$BB,29,FALSE)</f>
        <v>6</v>
      </c>
      <c r="AH1957">
        <f>VLOOKUP($G1957,county_facts!$A:$BB,30,FALSE)</f>
        <v>80700</v>
      </c>
      <c r="AI1957">
        <f>VLOOKUP($G1957,county_facts!$A:$BB,31,FALSE)</f>
        <v>6948</v>
      </c>
      <c r="AJ1957">
        <f>VLOOKUP($G1957,county_facts!$A:$BB,32,FALSE)</f>
        <v>2.66</v>
      </c>
      <c r="AK1957">
        <f>VLOOKUP($G1957,county_facts!$A:$BB,33,FALSE)</f>
        <v>23720</v>
      </c>
      <c r="AL1957">
        <f>VLOOKUP($G1957,county_facts!$A:$BB,34,FALSE)</f>
        <v>46454</v>
      </c>
      <c r="AM1957">
        <f>VLOOKUP($G1957,county_facts!$A:$BB,35,FALSE)</f>
        <v>13.5</v>
      </c>
      <c r="AN1957">
        <f>VLOOKUP($G1957,county_facts!$A:$BB,36,FALSE)</f>
        <v>441</v>
      </c>
      <c r="AO1957">
        <f>VLOOKUP($G1957,county_facts!$A:$BB,37,FALSE)</f>
        <v>5159</v>
      </c>
      <c r="AP1957">
        <f>VLOOKUP($G1957,county_facts!$A:$BB,38,FALSE)</f>
        <v>1.2</v>
      </c>
      <c r="AQ1957">
        <f>VLOOKUP($G1957,county_facts!$A:$BB,39,FALSE)</f>
        <v>1520</v>
      </c>
      <c r="AR1957">
        <f>VLOOKUP($G1957,county_facts!$A:$BB,40,FALSE)</f>
        <v>1509</v>
      </c>
      <c r="AS1957">
        <f>VLOOKUP($G1957,county_facts!$A:$BB,41,FALSE)</f>
        <v>0</v>
      </c>
      <c r="AT1957">
        <f>VLOOKUP($G1957,county_facts!$A:$BB,42,FALSE)</f>
        <v>0</v>
      </c>
      <c r="AU1957">
        <f>VLOOKUP($G1957,county_facts!$A:$BB,43,FALSE)</f>
        <v>0</v>
      </c>
      <c r="AV1957">
        <f>VLOOKUP($G1957,county_facts!$A:$BB,44,FALSE)</f>
        <v>0</v>
      </c>
      <c r="AW1957">
        <f>VLOOKUP($G1957,county_facts!$A:$BB,45,FALSE)</f>
        <v>0</v>
      </c>
      <c r="AX1957">
        <f>VLOOKUP($G1957,county_facts!$A:$BB,46,FALSE)</f>
        <v>26.5</v>
      </c>
      <c r="AY1957">
        <f>VLOOKUP($G1957,county_facts!$A:$BB,47,FALSE)</f>
        <v>110375</v>
      </c>
      <c r="AZ1957">
        <f>VLOOKUP($G1957,county_facts!$A:$BB,48,FALSE)</f>
        <v>30453</v>
      </c>
      <c r="BA1957">
        <f>VLOOKUP($G1957,county_facts!$A:$BB,49,FALSE)</f>
        <v>159887</v>
      </c>
      <c r="BB1957">
        <f>VLOOKUP($G1957,county_facts!$A:$BB,50,FALSE)</f>
        <v>8108</v>
      </c>
      <c r="BC1957">
        <f>VLOOKUP($G1957,county_facts!$A:$BB,51,FALSE)</f>
        <v>14886</v>
      </c>
      <c r="BD1957">
        <f>VLOOKUP($G1957,county_facts!$A:$BB,52,FALSE)</f>
        <v>5</v>
      </c>
      <c r="BE1957">
        <f>VLOOKUP($G1957,county_facts!$A:$BB,53,FALSE)</f>
        <v>908.98</v>
      </c>
      <c r="BF1957">
        <f>VLOOKUP($G1957,county_facts!$A:$BB,54,FALSE)</f>
        <v>22.1</v>
      </c>
    </row>
    <row r="1958" spans="1:58" x14ac:dyDescent="0.3">
      <c r="A1958" t="s">
        <v>6</v>
      </c>
      <c r="B1958" t="s">
        <v>773</v>
      </c>
      <c r="C1958">
        <v>101</v>
      </c>
      <c r="D1958" t="s">
        <v>622</v>
      </c>
      <c r="E1958">
        <v>172</v>
      </c>
      <c r="F1958">
        <v>0.58720930199999999</v>
      </c>
      <c r="G1958">
        <v>48115</v>
      </c>
      <c r="H1958">
        <f>VLOOKUP($G1958,county_facts!$A:$BB,4,FALSE)</f>
        <v>13372</v>
      </c>
      <c r="I1958">
        <f>VLOOKUP($G1958,county_facts!$A:$BB,5,FALSE)</f>
        <v>13833</v>
      </c>
      <c r="J1958">
        <f>VLOOKUP($G1958,county_facts!$A:$BB,6,FALSE)</f>
        <v>-3.3</v>
      </c>
      <c r="K1958">
        <f>VLOOKUP($G1958,county_facts!$A:$BB,7,FALSE)</f>
        <v>13833</v>
      </c>
      <c r="L1958">
        <f>VLOOKUP($G1958,county_facts!$A:$BB,8,FALSE)</f>
        <v>7.1</v>
      </c>
      <c r="M1958">
        <f>VLOOKUP($G1958,county_facts!$A:$BB,9,FALSE)</f>
        <v>25</v>
      </c>
      <c r="N1958">
        <f>VLOOKUP($G1958,county_facts!$A:$BB,10,FALSE)</f>
        <v>14.7</v>
      </c>
      <c r="O1958">
        <f>VLOOKUP($G1958,county_facts!$A:$BB,11,FALSE)</f>
        <v>44.8</v>
      </c>
      <c r="P1958">
        <f>VLOOKUP($G1958,county_facts!$A:$BB,12,FALSE)</f>
        <v>90.3</v>
      </c>
      <c r="Q1958">
        <f>VLOOKUP($G1958,county_facts!$A:$BB,13,FALSE)</f>
        <v>6.6</v>
      </c>
      <c r="R1958">
        <f>VLOOKUP($G1958,county_facts!$A:$BB,14,FALSE)</f>
        <v>1.1000000000000001</v>
      </c>
      <c r="S1958">
        <f>VLOOKUP($G1958,county_facts!$A:$BB,15,FALSE)</f>
        <v>0.6</v>
      </c>
      <c r="T1958">
        <f>VLOOKUP($G1958,county_facts!$A:$BB,16,FALSE)</f>
        <v>0.1</v>
      </c>
      <c r="U1958">
        <f>VLOOKUP($G1958,county_facts!$A:$BB,17,FALSE)</f>
        <v>1.3</v>
      </c>
      <c r="V1958">
        <f>VLOOKUP($G1958,county_facts!$A:$BB,18,FALSE)</f>
        <v>55.5</v>
      </c>
      <c r="W1958">
        <f>VLOOKUP($G1958,county_facts!$A:$BB,19,FALSE)</f>
        <v>37.299999999999997</v>
      </c>
      <c r="X1958">
        <f>VLOOKUP($G1958,county_facts!$A:$BB,20,FALSE)</f>
        <v>84.5</v>
      </c>
      <c r="Y1958">
        <f>VLOOKUP($G1958,county_facts!$A:$BB,21,FALSE)</f>
        <v>8.3000000000000007</v>
      </c>
      <c r="Z1958">
        <f>VLOOKUP($G1958,county_facts!$A:$BB,22,FALSE)</f>
        <v>36.1</v>
      </c>
      <c r="AA1958">
        <f>VLOOKUP($G1958,county_facts!$A:$BB,23,FALSE)</f>
        <v>68.5</v>
      </c>
      <c r="AB1958">
        <f>VLOOKUP($G1958,county_facts!$A:$BB,24,FALSE)</f>
        <v>9.4</v>
      </c>
      <c r="AC1958">
        <f>VLOOKUP($G1958,county_facts!$A:$BB,25,FALSE)</f>
        <v>489</v>
      </c>
      <c r="AD1958">
        <f>VLOOKUP($G1958,county_facts!$A:$BB,26,FALSE)</f>
        <v>14</v>
      </c>
      <c r="AE1958">
        <f>VLOOKUP($G1958,county_facts!$A:$BB,27,FALSE)</f>
        <v>5202</v>
      </c>
      <c r="AF1958">
        <f>VLOOKUP($G1958,county_facts!$A:$BB,28,FALSE)</f>
        <v>73.599999999999994</v>
      </c>
      <c r="AG1958">
        <f>VLOOKUP($G1958,county_facts!$A:$BB,29,FALSE)</f>
        <v>4.7</v>
      </c>
      <c r="AH1958">
        <f>VLOOKUP($G1958,county_facts!$A:$BB,30,FALSE)</f>
        <v>55700</v>
      </c>
      <c r="AI1958">
        <f>VLOOKUP($G1958,county_facts!$A:$BB,31,FALSE)</f>
        <v>4414</v>
      </c>
      <c r="AJ1958">
        <f>VLOOKUP($G1958,county_facts!$A:$BB,32,FALSE)</f>
        <v>2.63</v>
      </c>
      <c r="AK1958">
        <f>VLOOKUP($G1958,county_facts!$A:$BB,33,FALSE)</f>
        <v>17677</v>
      </c>
      <c r="AL1958">
        <f>VLOOKUP($G1958,county_facts!$A:$BB,34,FALSE)</f>
        <v>39714</v>
      </c>
      <c r="AM1958">
        <f>VLOOKUP($G1958,county_facts!$A:$BB,35,FALSE)</f>
        <v>21.9</v>
      </c>
      <c r="AN1958">
        <f>VLOOKUP($G1958,county_facts!$A:$BB,36,FALSE)</f>
        <v>277</v>
      </c>
      <c r="AO1958">
        <f>VLOOKUP($G1958,county_facts!$A:$BB,37,FALSE)</f>
        <v>2818</v>
      </c>
      <c r="AP1958">
        <f>VLOOKUP($G1958,county_facts!$A:$BB,38,FALSE)</f>
        <v>4.3</v>
      </c>
      <c r="AQ1958">
        <f>VLOOKUP($G1958,county_facts!$A:$BB,39,FALSE)</f>
        <v>678</v>
      </c>
      <c r="AR1958">
        <f>VLOOKUP($G1958,county_facts!$A:$BB,40,FALSE)</f>
        <v>887</v>
      </c>
      <c r="AS1958">
        <f>VLOOKUP($G1958,county_facts!$A:$BB,41,FALSE)</f>
        <v>0</v>
      </c>
      <c r="AT1958">
        <f>VLOOKUP($G1958,county_facts!$A:$BB,42,FALSE)</f>
        <v>0</v>
      </c>
      <c r="AU1958">
        <f>VLOOKUP($G1958,county_facts!$A:$BB,43,FALSE)</f>
        <v>0</v>
      </c>
      <c r="AV1958">
        <f>VLOOKUP($G1958,county_facts!$A:$BB,44,FALSE)</f>
        <v>0</v>
      </c>
      <c r="AW1958">
        <f>VLOOKUP($G1958,county_facts!$A:$BB,45,FALSE)</f>
        <v>0</v>
      </c>
      <c r="AX1958">
        <f>VLOOKUP($G1958,county_facts!$A:$BB,46,FALSE)</f>
        <v>0</v>
      </c>
      <c r="AY1958">
        <f>VLOOKUP($G1958,county_facts!$A:$BB,47,FALSE)</f>
        <v>0</v>
      </c>
      <c r="AZ1958">
        <f>VLOOKUP($G1958,county_facts!$A:$BB,48,FALSE)</f>
        <v>91324</v>
      </c>
      <c r="BA1958">
        <f>VLOOKUP($G1958,county_facts!$A:$BB,49,FALSE)</f>
        <v>148370</v>
      </c>
      <c r="BB1958">
        <f>VLOOKUP($G1958,county_facts!$A:$BB,50,FALSE)</f>
        <v>10747</v>
      </c>
      <c r="BC1958">
        <f>VLOOKUP($G1958,county_facts!$A:$BB,51,FALSE)</f>
        <v>12466</v>
      </c>
      <c r="BD1958">
        <f>VLOOKUP($G1958,county_facts!$A:$BB,52,FALSE)</f>
        <v>7</v>
      </c>
      <c r="BE1958">
        <f>VLOOKUP($G1958,county_facts!$A:$BB,53,FALSE)</f>
        <v>900.31</v>
      </c>
      <c r="BF1958">
        <f>VLOOKUP($G1958,county_facts!$A:$BB,54,FALSE)</f>
        <v>15.4</v>
      </c>
    </row>
    <row r="1959" spans="1:58" x14ac:dyDescent="0.3">
      <c r="A1959" t="s">
        <v>9</v>
      </c>
      <c r="B1959" t="s">
        <v>773</v>
      </c>
      <c r="C1959">
        <v>71</v>
      </c>
      <c r="D1959" t="s">
        <v>622</v>
      </c>
      <c r="E1959">
        <v>172</v>
      </c>
      <c r="F1959">
        <v>0.41279069800000001</v>
      </c>
      <c r="G1959">
        <v>48115</v>
      </c>
      <c r="H1959">
        <f>VLOOKUP($G1959,county_facts!$A:$BB,4,FALSE)</f>
        <v>13372</v>
      </c>
      <c r="I1959">
        <f>VLOOKUP($G1959,county_facts!$A:$BB,5,FALSE)</f>
        <v>13833</v>
      </c>
      <c r="J1959">
        <f>VLOOKUP($G1959,county_facts!$A:$BB,6,FALSE)</f>
        <v>-3.3</v>
      </c>
      <c r="K1959">
        <f>VLOOKUP($G1959,county_facts!$A:$BB,7,FALSE)</f>
        <v>13833</v>
      </c>
      <c r="L1959">
        <f>VLOOKUP($G1959,county_facts!$A:$BB,8,FALSE)</f>
        <v>7.1</v>
      </c>
      <c r="M1959">
        <f>VLOOKUP($G1959,county_facts!$A:$BB,9,FALSE)</f>
        <v>25</v>
      </c>
      <c r="N1959">
        <f>VLOOKUP($G1959,county_facts!$A:$BB,10,FALSE)</f>
        <v>14.7</v>
      </c>
      <c r="O1959">
        <f>VLOOKUP($G1959,county_facts!$A:$BB,11,FALSE)</f>
        <v>44.8</v>
      </c>
      <c r="P1959">
        <f>VLOOKUP($G1959,county_facts!$A:$BB,12,FALSE)</f>
        <v>90.3</v>
      </c>
      <c r="Q1959">
        <f>VLOOKUP($G1959,county_facts!$A:$BB,13,FALSE)</f>
        <v>6.6</v>
      </c>
      <c r="R1959">
        <f>VLOOKUP($G1959,county_facts!$A:$BB,14,FALSE)</f>
        <v>1.1000000000000001</v>
      </c>
      <c r="S1959">
        <f>VLOOKUP($G1959,county_facts!$A:$BB,15,FALSE)</f>
        <v>0.6</v>
      </c>
      <c r="T1959">
        <f>VLOOKUP($G1959,county_facts!$A:$BB,16,FALSE)</f>
        <v>0.1</v>
      </c>
      <c r="U1959">
        <f>VLOOKUP($G1959,county_facts!$A:$BB,17,FALSE)</f>
        <v>1.3</v>
      </c>
      <c r="V1959">
        <f>VLOOKUP($G1959,county_facts!$A:$BB,18,FALSE)</f>
        <v>55.5</v>
      </c>
      <c r="W1959">
        <f>VLOOKUP($G1959,county_facts!$A:$BB,19,FALSE)</f>
        <v>37.299999999999997</v>
      </c>
      <c r="X1959">
        <f>VLOOKUP($G1959,county_facts!$A:$BB,20,FALSE)</f>
        <v>84.5</v>
      </c>
      <c r="Y1959">
        <f>VLOOKUP($G1959,county_facts!$A:$BB,21,FALSE)</f>
        <v>8.3000000000000007</v>
      </c>
      <c r="Z1959">
        <f>VLOOKUP($G1959,county_facts!$A:$BB,22,FALSE)</f>
        <v>36.1</v>
      </c>
      <c r="AA1959">
        <f>VLOOKUP($G1959,county_facts!$A:$BB,23,FALSE)</f>
        <v>68.5</v>
      </c>
      <c r="AB1959">
        <f>VLOOKUP($G1959,county_facts!$A:$BB,24,FALSE)</f>
        <v>9.4</v>
      </c>
      <c r="AC1959">
        <f>VLOOKUP($G1959,county_facts!$A:$BB,25,FALSE)</f>
        <v>489</v>
      </c>
      <c r="AD1959">
        <f>VLOOKUP($G1959,county_facts!$A:$BB,26,FALSE)</f>
        <v>14</v>
      </c>
      <c r="AE1959">
        <f>VLOOKUP($G1959,county_facts!$A:$BB,27,FALSE)</f>
        <v>5202</v>
      </c>
      <c r="AF1959">
        <f>VLOOKUP($G1959,county_facts!$A:$BB,28,FALSE)</f>
        <v>73.599999999999994</v>
      </c>
      <c r="AG1959">
        <f>VLOOKUP($G1959,county_facts!$A:$BB,29,FALSE)</f>
        <v>4.7</v>
      </c>
      <c r="AH1959">
        <f>VLOOKUP($G1959,county_facts!$A:$BB,30,FALSE)</f>
        <v>55700</v>
      </c>
      <c r="AI1959">
        <f>VLOOKUP($G1959,county_facts!$A:$BB,31,FALSE)</f>
        <v>4414</v>
      </c>
      <c r="AJ1959">
        <f>VLOOKUP($G1959,county_facts!$A:$BB,32,FALSE)</f>
        <v>2.63</v>
      </c>
      <c r="AK1959">
        <f>VLOOKUP($G1959,county_facts!$A:$BB,33,FALSE)</f>
        <v>17677</v>
      </c>
      <c r="AL1959">
        <f>VLOOKUP($G1959,county_facts!$A:$BB,34,FALSE)</f>
        <v>39714</v>
      </c>
      <c r="AM1959">
        <f>VLOOKUP($G1959,county_facts!$A:$BB,35,FALSE)</f>
        <v>21.9</v>
      </c>
      <c r="AN1959">
        <f>VLOOKUP($G1959,county_facts!$A:$BB,36,FALSE)</f>
        <v>277</v>
      </c>
      <c r="AO1959">
        <f>VLOOKUP($G1959,county_facts!$A:$BB,37,FALSE)</f>
        <v>2818</v>
      </c>
      <c r="AP1959">
        <f>VLOOKUP($G1959,county_facts!$A:$BB,38,FALSE)</f>
        <v>4.3</v>
      </c>
      <c r="AQ1959">
        <f>VLOOKUP($G1959,county_facts!$A:$BB,39,FALSE)</f>
        <v>678</v>
      </c>
      <c r="AR1959">
        <f>VLOOKUP($G1959,county_facts!$A:$BB,40,FALSE)</f>
        <v>887</v>
      </c>
      <c r="AS1959">
        <f>VLOOKUP($G1959,county_facts!$A:$BB,41,FALSE)</f>
        <v>0</v>
      </c>
      <c r="AT1959">
        <f>VLOOKUP($G1959,county_facts!$A:$BB,42,FALSE)</f>
        <v>0</v>
      </c>
      <c r="AU1959">
        <f>VLOOKUP($G1959,county_facts!$A:$BB,43,FALSE)</f>
        <v>0</v>
      </c>
      <c r="AV1959">
        <f>VLOOKUP($G1959,county_facts!$A:$BB,44,FALSE)</f>
        <v>0</v>
      </c>
      <c r="AW1959">
        <f>VLOOKUP($G1959,county_facts!$A:$BB,45,FALSE)</f>
        <v>0</v>
      </c>
      <c r="AX1959">
        <f>VLOOKUP($G1959,county_facts!$A:$BB,46,FALSE)</f>
        <v>0</v>
      </c>
      <c r="AY1959">
        <f>VLOOKUP($G1959,county_facts!$A:$BB,47,FALSE)</f>
        <v>0</v>
      </c>
      <c r="AZ1959">
        <f>VLOOKUP($G1959,county_facts!$A:$BB,48,FALSE)</f>
        <v>91324</v>
      </c>
      <c r="BA1959">
        <f>VLOOKUP($G1959,county_facts!$A:$BB,49,FALSE)</f>
        <v>148370</v>
      </c>
      <c r="BB1959">
        <f>VLOOKUP($G1959,county_facts!$A:$BB,50,FALSE)</f>
        <v>10747</v>
      </c>
      <c r="BC1959">
        <f>VLOOKUP($G1959,county_facts!$A:$BB,51,FALSE)</f>
        <v>12466</v>
      </c>
      <c r="BD1959">
        <f>VLOOKUP($G1959,county_facts!$A:$BB,52,FALSE)</f>
        <v>7</v>
      </c>
      <c r="BE1959">
        <f>VLOOKUP($G1959,county_facts!$A:$BB,53,FALSE)</f>
        <v>900.31</v>
      </c>
      <c r="BF1959">
        <f>VLOOKUP($G1959,county_facts!$A:$BB,54,FALSE)</f>
        <v>15.4</v>
      </c>
    </row>
    <row r="1960" spans="1:58" x14ac:dyDescent="0.3">
      <c r="A1960" t="s">
        <v>6</v>
      </c>
      <c r="B1960" t="s">
        <v>50</v>
      </c>
      <c r="C1960">
        <v>93426</v>
      </c>
      <c r="D1960" t="s">
        <v>622</v>
      </c>
      <c r="E1960">
        <v>156037</v>
      </c>
      <c r="F1960">
        <v>0.59874260599999996</v>
      </c>
      <c r="G1960">
        <v>48113</v>
      </c>
      <c r="H1960">
        <f>VLOOKUP($G1960,county_facts!$A:$BB,4,FALSE)</f>
        <v>2518638</v>
      </c>
      <c r="I1960">
        <f>VLOOKUP($G1960,county_facts!$A:$BB,5,FALSE)</f>
        <v>2367636</v>
      </c>
      <c r="J1960">
        <f>VLOOKUP($G1960,county_facts!$A:$BB,6,FALSE)</f>
        <v>6.4</v>
      </c>
      <c r="K1960">
        <f>VLOOKUP($G1960,county_facts!$A:$BB,7,FALSE)</f>
        <v>2368139</v>
      </c>
      <c r="L1960">
        <f>VLOOKUP($G1960,county_facts!$A:$BB,8,FALSE)</f>
        <v>7.7</v>
      </c>
      <c r="M1960">
        <f>VLOOKUP($G1960,county_facts!$A:$BB,9,FALSE)</f>
        <v>26.9</v>
      </c>
      <c r="N1960">
        <f>VLOOKUP($G1960,county_facts!$A:$BB,10,FALSE)</f>
        <v>9.6999999999999993</v>
      </c>
      <c r="O1960">
        <f>VLOOKUP($G1960,county_facts!$A:$BB,11,FALSE)</f>
        <v>50.7</v>
      </c>
      <c r="P1960">
        <f>VLOOKUP($G1960,county_facts!$A:$BB,12,FALSE)</f>
        <v>68</v>
      </c>
      <c r="Q1960">
        <f>VLOOKUP($G1960,county_facts!$A:$BB,13,FALSE)</f>
        <v>23.1</v>
      </c>
      <c r="R1960">
        <f>VLOOKUP($G1960,county_facts!$A:$BB,14,FALSE)</f>
        <v>1.1000000000000001</v>
      </c>
      <c r="S1960">
        <f>VLOOKUP($G1960,county_facts!$A:$BB,15,FALSE)</f>
        <v>5.9</v>
      </c>
      <c r="T1960">
        <f>VLOOKUP($G1960,county_facts!$A:$BB,16,FALSE)</f>
        <v>0.1</v>
      </c>
      <c r="U1960">
        <f>VLOOKUP($G1960,county_facts!$A:$BB,17,FALSE)</f>
        <v>1.7</v>
      </c>
      <c r="V1960">
        <f>VLOOKUP($G1960,county_facts!$A:$BB,18,FALSE)</f>
        <v>39.299999999999997</v>
      </c>
      <c r="W1960">
        <f>VLOOKUP($G1960,county_facts!$A:$BB,19,FALSE)</f>
        <v>31.1</v>
      </c>
      <c r="X1960">
        <f>VLOOKUP($G1960,county_facts!$A:$BB,20,FALSE)</f>
        <v>82.5</v>
      </c>
      <c r="Y1960">
        <f>VLOOKUP($G1960,county_facts!$A:$BB,21,FALSE)</f>
        <v>23.1</v>
      </c>
      <c r="Z1960">
        <f>VLOOKUP($G1960,county_facts!$A:$BB,22,FALSE)</f>
        <v>40.6</v>
      </c>
      <c r="AA1960">
        <f>VLOOKUP($G1960,county_facts!$A:$BB,23,FALSE)</f>
        <v>77.400000000000006</v>
      </c>
      <c r="AB1960">
        <f>VLOOKUP($G1960,county_facts!$A:$BB,24,FALSE)</f>
        <v>28.6</v>
      </c>
      <c r="AC1960">
        <f>VLOOKUP($G1960,county_facts!$A:$BB,25,FALSE)</f>
        <v>106414</v>
      </c>
      <c r="AD1960">
        <f>VLOOKUP($G1960,county_facts!$A:$BB,26,FALSE)</f>
        <v>26</v>
      </c>
      <c r="AE1960">
        <f>VLOOKUP($G1960,county_facts!$A:$BB,27,FALSE)</f>
        <v>974457</v>
      </c>
      <c r="AF1960">
        <f>VLOOKUP($G1960,county_facts!$A:$BB,28,FALSE)</f>
        <v>52.5</v>
      </c>
      <c r="AG1960">
        <f>VLOOKUP($G1960,county_facts!$A:$BB,29,FALSE)</f>
        <v>38.9</v>
      </c>
      <c r="AH1960">
        <f>VLOOKUP($G1960,county_facts!$A:$BB,30,FALSE)</f>
        <v>128300</v>
      </c>
      <c r="AI1960">
        <f>VLOOKUP($G1960,county_facts!$A:$BB,31,FALSE)</f>
        <v>858332</v>
      </c>
      <c r="AJ1960">
        <f>VLOOKUP($G1960,county_facts!$A:$BB,32,FALSE)</f>
        <v>2.77</v>
      </c>
      <c r="AK1960">
        <f>VLOOKUP($G1960,county_facts!$A:$BB,33,FALSE)</f>
        <v>26816</v>
      </c>
      <c r="AL1960">
        <f>VLOOKUP($G1960,county_facts!$A:$BB,34,FALSE)</f>
        <v>49481</v>
      </c>
      <c r="AM1960">
        <f>VLOOKUP($G1960,county_facts!$A:$BB,35,FALSE)</f>
        <v>19.100000000000001</v>
      </c>
      <c r="AN1960">
        <f>VLOOKUP($G1960,county_facts!$A:$BB,36,FALSE)</f>
        <v>62501</v>
      </c>
      <c r="AO1960">
        <f>VLOOKUP($G1960,county_facts!$A:$BB,37,FALSE)</f>
        <v>1322022</v>
      </c>
      <c r="AP1960">
        <f>VLOOKUP($G1960,county_facts!$A:$BB,38,FALSE)</f>
        <v>2.4</v>
      </c>
      <c r="AQ1960">
        <f>VLOOKUP($G1960,county_facts!$A:$BB,39,FALSE)</f>
        <v>210881</v>
      </c>
      <c r="AR1960">
        <f>VLOOKUP($G1960,county_facts!$A:$BB,40,FALSE)</f>
        <v>228604</v>
      </c>
      <c r="AS1960">
        <f>VLOOKUP($G1960,county_facts!$A:$BB,41,FALSE)</f>
        <v>13.6</v>
      </c>
      <c r="AT1960">
        <f>VLOOKUP($G1960,county_facts!$A:$BB,42,FALSE)</f>
        <v>0.8</v>
      </c>
      <c r="AU1960">
        <f>VLOOKUP($G1960,county_facts!$A:$BB,43,FALSE)</f>
        <v>6.9</v>
      </c>
      <c r="AV1960">
        <f>VLOOKUP($G1960,county_facts!$A:$BB,44,FALSE)</f>
        <v>0</v>
      </c>
      <c r="AW1960">
        <f>VLOOKUP($G1960,county_facts!$A:$BB,45,FALSE)</f>
        <v>15.3</v>
      </c>
      <c r="AX1960">
        <f>VLOOKUP($G1960,county_facts!$A:$BB,46,FALSE)</f>
        <v>28.1</v>
      </c>
      <c r="AY1960">
        <f>VLOOKUP($G1960,county_facts!$A:$BB,47,FALSE)</f>
        <v>39047030</v>
      </c>
      <c r="AZ1960">
        <f>VLOOKUP($G1960,county_facts!$A:$BB,48,FALSE)</f>
        <v>58165146</v>
      </c>
      <c r="BA1960">
        <f>VLOOKUP($G1960,county_facts!$A:$BB,49,FALSE)</f>
        <v>33177208</v>
      </c>
      <c r="BB1960">
        <f>VLOOKUP($G1960,county_facts!$A:$BB,50,FALSE)</f>
        <v>13929</v>
      </c>
      <c r="BC1960">
        <f>VLOOKUP($G1960,county_facts!$A:$BB,51,FALSE)</f>
        <v>5705137</v>
      </c>
      <c r="BD1960">
        <f>VLOOKUP($G1960,county_facts!$A:$BB,52,FALSE)</f>
        <v>14360</v>
      </c>
      <c r="BE1960">
        <f>VLOOKUP($G1960,county_facts!$A:$BB,53,FALSE)</f>
        <v>871.28</v>
      </c>
      <c r="BF1960">
        <f>VLOOKUP($G1960,county_facts!$A:$BB,54,FALSE)</f>
        <v>2718</v>
      </c>
    </row>
    <row r="1961" spans="1:58" x14ac:dyDescent="0.3">
      <c r="A1961" t="s">
        <v>9</v>
      </c>
      <c r="B1961" t="s">
        <v>50</v>
      </c>
      <c r="C1961">
        <v>62611</v>
      </c>
      <c r="D1961" t="s">
        <v>622</v>
      </c>
      <c r="E1961">
        <v>156037</v>
      </c>
      <c r="F1961">
        <v>0.40125739399999999</v>
      </c>
      <c r="G1961">
        <v>48113</v>
      </c>
      <c r="H1961">
        <f>VLOOKUP($G1961,county_facts!$A:$BB,4,FALSE)</f>
        <v>2518638</v>
      </c>
      <c r="I1961">
        <f>VLOOKUP($G1961,county_facts!$A:$BB,5,FALSE)</f>
        <v>2367636</v>
      </c>
      <c r="J1961">
        <f>VLOOKUP($G1961,county_facts!$A:$BB,6,FALSE)</f>
        <v>6.4</v>
      </c>
      <c r="K1961">
        <f>VLOOKUP($G1961,county_facts!$A:$BB,7,FALSE)</f>
        <v>2368139</v>
      </c>
      <c r="L1961">
        <f>VLOOKUP($G1961,county_facts!$A:$BB,8,FALSE)</f>
        <v>7.7</v>
      </c>
      <c r="M1961">
        <f>VLOOKUP($G1961,county_facts!$A:$BB,9,FALSE)</f>
        <v>26.9</v>
      </c>
      <c r="N1961">
        <f>VLOOKUP($G1961,county_facts!$A:$BB,10,FALSE)</f>
        <v>9.6999999999999993</v>
      </c>
      <c r="O1961">
        <f>VLOOKUP($G1961,county_facts!$A:$BB,11,FALSE)</f>
        <v>50.7</v>
      </c>
      <c r="P1961">
        <f>VLOOKUP($G1961,county_facts!$A:$BB,12,FALSE)</f>
        <v>68</v>
      </c>
      <c r="Q1961">
        <f>VLOOKUP($G1961,county_facts!$A:$BB,13,FALSE)</f>
        <v>23.1</v>
      </c>
      <c r="R1961">
        <f>VLOOKUP($G1961,county_facts!$A:$BB,14,FALSE)</f>
        <v>1.1000000000000001</v>
      </c>
      <c r="S1961">
        <f>VLOOKUP($G1961,county_facts!$A:$BB,15,FALSE)</f>
        <v>5.9</v>
      </c>
      <c r="T1961">
        <f>VLOOKUP($G1961,county_facts!$A:$BB,16,FALSE)</f>
        <v>0.1</v>
      </c>
      <c r="U1961">
        <f>VLOOKUP($G1961,county_facts!$A:$BB,17,FALSE)</f>
        <v>1.7</v>
      </c>
      <c r="V1961">
        <f>VLOOKUP($G1961,county_facts!$A:$BB,18,FALSE)</f>
        <v>39.299999999999997</v>
      </c>
      <c r="W1961">
        <f>VLOOKUP($G1961,county_facts!$A:$BB,19,FALSE)</f>
        <v>31.1</v>
      </c>
      <c r="X1961">
        <f>VLOOKUP($G1961,county_facts!$A:$BB,20,FALSE)</f>
        <v>82.5</v>
      </c>
      <c r="Y1961">
        <f>VLOOKUP($G1961,county_facts!$A:$BB,21,FALSE)</f>
        <v>23.1</v>
      </c>
      <c r="Z1961">
        <f>VLOOKUP($G1961,county_facts!$A:$BB,22,FALSE)</f>
        <v>40.6</v>
      </c>
      <c r="AA1961">
        <f>VLOOKUP($G1961,county_facts!$A:$BB,23,FALSE)</f>
        <v>77.400000000000006</v>
      </c>
      <c r="AB1961">
        <f>VLOOKUP($G1961,county_facts!$A:$BB,24,FALSE)</f>
        <v>28.6</v>
      </c>
      <c r="AC1961">
        <f>VLOOKUP($G1961,county_facts!$A:$BB,25,FALSE)</f>
        <v>106414</v>
      </c>
      <c r="AD1961">
        <f>VLOOKUP($G1961,county_facts!$A:$BB,26,FALSE)</f>
        <v>26</v>
      </c>
      <c r="AE1961">
        <f>VLOOKUP($G1961,county_facts!$A:$BB,27,FALSE)</f>
        <v>974457</v>
      </c>
      <c r="AF1961">
        <f>VLOOKUP($G1961,county_facts!$A:$BB,28,FALSE)</f>
        <v>52.5</v>
      </c>
      <c r="AG1961">
        <f>VLOOKUP($G1961,county_facts!$A:$BB,29,FALSE)</f>
        <v>38.9</v>
      </c>
      <c r="AH1961">
        <f>VLOOKUP($G1961,county_facts!$A:$BB,30,FALSE)</f>
        <v>128300</v>
      </c>
      <c r="AI1961">
        <f>VLOOKUP($G1961,county_facts!$A:$BB,31,FALSE)</f>
        <v>858332</v>
      </c>
      <c r="AJ1961">
        <f>VLOOKUP($G1961,county_facts!$A:$BB,32,FALSE)</f>
        <v>2.77</v>
      </c>
      <c r="AK1961">
        <f>VLOOKUP($G1961,county_facts!$A:$BB,33,FALSE)</f>
        <v>26816</v>
      </c>
      <c r="AL1961">
        <f>VLOOKUP($G1961,county_facts!$A:$BB,34,FALSE)</f>
        <v>49481</v>
      </c>
      <c r="AM1961">
        <f>VLOOKUP($G1961,county_facts!$A:$BB,35,FALSE)</f>
        <v>19.100000000000001</v>
      </c>
      <c r="AN1961">
        <f>VLOOKUP($G1961,county_facts!$A:$BB,36,FALSE)</f>
        <v>62501</v>
      </c>
      <c r="AO1961">
        <f>VLOOKUP($G1961,county_facts!$A:$BB,37,FALSE)</f>
        <v>1322022</v>
      </c>
      <c r="AP1961">
        <f>VLOOKUP($G1961,county_facts!$A:$BB,38,FALSE)</f>
        <v>2.4</v>
      </c>
      <c r="AQ1961">
        <f>VLOOKUP($G1961,county_facts!$A:$BB,39,FALSE)</f>
        <v>210881</v>
      </c>
      <c r="AR1961">
        <f>VLOOKUP($G1961,county_facts!$A:$BB,40,FALSE)</f>
        <v>228604</v>
      </c>
      <c r="AS1961">
        <f>VLOOKUP($G1961,county_facts!$A:$BB,41,FALSE)</f>
        <v>13.6</v>
      </c>
      <c r="AT1961">
        <f>VLOOKUP($G1961,county_facts!$A:$BB,42,FALSE)</f>
        <v>0.8</v>
      </c>
      <c r="AU1961">
        <f>VLOOKUP($G1961,county_facts!$A:$BB,43,FALSE)</f>
        <v>6.9</v>
      </c>
      <c r="AV1961">
        <f>VLOOKUP($G1961,county_facts!$A:$BB,44,FALSE)</f>
        <v>0</v>
      </c>
      <c r="AW1961">
        <f>VLOOKUP($G1961,county_facts!$A:$BB,45,FALSE)</f>
        <v>15.3</v>
      </c>
      <c r="AX1961">
        <f>VLOOKUP($G1961,county_facts!$A:$BB,46,FALSE)</f>
        <v>28.1</v>
      </c>
      <c r="AY1961">
        <f>VLOOKUP($G1961,county_facts!$A:$BB,47,FALSE)</f>
        <v>39047030</v>
      </c>
      <c r="AZ1961">
        <f>VLOOKUP($G1961,county_facts!$A:$BB,48,FALSE)</f>
        <v>58165146</v>
      </c>
      <c r="BA1961">
        <f>VLOOKUP($G1961,county_facts!$A:$BB,49,FALSE)</f>
        <v>33177208</v>
      </c>
      <c r="BB1961">
        <f>VLOOKUP($G1961,county_facts!$A:$BB,50,FALSE)</f>
        <v>13929</v>
      </c>
      <c r="BC1961">
        <f>VLOOKUP($G1961,county_facts!$A:$BB,51,FALSE)</f>
        <v>5705137</v>
      </c>
      <c r="BD1961">
        <f>VLOOKUP($G1961,county_facts!$A:$BB,52,FALSE)</f>
        <v>14360</v>
      </c>
      <c r="BE1961">
        <f>VLOOKUP($G1961,county_facts!$A:$BB,53,FALSE)</f>
        <v>871.28</v>
      </c>
      <c r="BF1961">
        <f>VLOOKUP($G1961,county_facts!$A:$BB,54,FALSE)</f>
        <v>2718</v>
      </c>
    </row>
    <row r="1962" spans="1:58" x14ac:dyDescent="0.3">
      <c r="A1962" t="s">
        <v>9</v>
      </c>
      <c r="B1962" t="s">
        <v>774</v>
      </c>
      <c r="C1962">
        <v>26</v>
      </c>
      <c r="D1962" t="s">
        <v>622</v>
      </c>
      <c r="E1962">
        <v>46</v>
      </c>
      <c r="F1962">
        <v>0.56521739100000001</v>
      </c>
      <c r="G1962">
        <v>48111</v>
      </c>
      <c r="H1962">
        <f>VLOOKUP($G1962,county_facts!$A:$BB,4,FALSE)</f>
        <v>7135</v>
      </c>
      <c r="I1962">
        <f>VLOOKUP($G1962,county_facts!$A:$BB,5,FALSE)</f>
        <v>6703</v>
      </c>
      <c r="J1962">
        <f>VLOOKUP($G1962,county_facts!$A:$BB,6,FALSE)</f>
        <v>6.4</v>
      </c>
      <c r="K1962">
        <f>VLOOKUP($G1962,county_facts!$A:$BB,7,FALSE)</f>
        <v>6703</v>
      </c>
      <c r="L1962">
        <f>VLOOKUP($G1962,county_facts!$A:$BB,8,FALSE)</f>
        <v>9.3000000000000007</v>
      </c>
      <c r="M1962">
        <f>VLOOKUP($G1962,county_facts!$A:$BB,9,FALSE)</f>
        <v>32</v>
      </c>
      <c r="N1962">
        <f>VLOOKUP($G1962,county_facts!$A:$BB,10,FALSE)</f>
        <v>8.6999999999999993</v>
      </c>
      <c r="O1962">
        <f>VLOOKUP($G1962,county_facts!$A:$BB,11,FALSE)</f>
        <v>48.5</v>
      </c>
      <c r="P1962">
        <f>VLOOKUP($G1962,county_facts!$A:$BB,12,FALSE)</f>
        <v>93.1</v>
      </c>
      <c r="Q1962">
        <f>VLOOKUP($G1962,county_facts!$A:$BB,13,FALSE)</f>
        <v>2</v>
      </c>
      <c r="R1962">
        <f>VLOOKUP($G1962,county_facts!$A:$BB,14,FALSE)</f>
        <v>1.9</v>
      </c>
      <c r="S1962">
        <f>VLOOKUP($G1962,county_facts!$A:$BB,15,FALSE)</f>
        <v>0.9</v>
      </c>
      <c r="T1962">
        <f>VLOOKUP($G1962,county_facts!$A:$BB,16,FALSE)</f>
        <v>0.1</v>
      </c>
      <c r="U1962">
        <f>VLOOKUP($G1962,county_facts!$A:$BB,17,FALSE)</f>
        <v>1.9</v>
      </c>
      <c r="V1962">
        <f>VLOOKUP($G1962,county_facts!$A:$BB,18,FALSE)</f>
        <v>42.9</v>
      </c>
      <c r="W1962">
        <f>VLOOKUP($G1962,county_facts!$A:$BB,19,FALSE)</f>
        <v>52.6</v>
      </c>
      <c r="X1962">
        <f>VLOOKUP($G1962,county_facts!$A:$BB,20,FALSE)</f>
        <v>80.3</v>
      </c>
      <c r="Y1962">
        <f>VLOOKUP($G1962,county_facts!$A:$BB,21,FALSE)</f>
        <v>17.3</v>
      </c>
      <c r="Z1962">
        <f>VLOOKUP($G1962,county_facts!$A:$BB,22,FALSE)</f>
        <v>33.6</v>
      </c>
      <c r="AA1962">
        <f>VLOOKUP($G1962,county_facts!$A:$BB,23,FALSE)</f>
        <v>72.3</v>
      </c>
      <c r="AB1962">
        <f>VLOOKUP($G1962,county_facts!$A:$BB,24,FALSE)</f>
        <v>10.4</v>
      </c>
      <c r="AC1962">
        <f>VLOOKUP($G1962,county_facts!$A:$BB,25,FALSE)</f>
        <v>297</v>
      </c>
      <c r="AD1962">
        <f>VLOOKUP($G1962,county_facts!$A:$BB,26,FALSE)</f>
        <v>14</v>
      </c>
      <c r="AE1962">
        <f>VLOOKUP($G1962,county_facts!$A:$BB,27,FALSE)</f>
        <v>2896</v>
      </c>
      <c r="AF1962">
        <f>VLOOKUP($G1962,county_facts!$A:$BB,28,FALSE)</f>
        <v>61.3</v>
      </c>
      <c r="AG1962">
        <f>VLOOKUP($G1962,county_facts!$A:$BB,29,FALSE)</f>
        <v>6.9</v>
      </c>
      <c r="AH1962">
        <f>VLOOKUP($G1962,county_facts!$A:$BB,30,FALSE)</f>
        <v>70700</v>
      </c>
      <c r="AI1962">
        <f>VLOOKUP($G1962,county_facts!$A:$BB,31,FALSE)</f>
        <v>2375</v>
      </c>
      <c r="AJ1962">
        <f>VLOOKUP($G1962,county_facts!$A:$BB,32,FALSE)</f>
        <v>2.86</v>
      </c>
      <c r="AK1962">
        <f>VLOOKUP($G1962,county_facts!$A:$BB,33,FALSE)</f>
        <v>19752</v>
      </c>
      <c r="AL1962">
        <f>VLOOKUP($G1962,county_facts!$A:$BB,34,FALSE)</f>
        <v>40895</v>
      </c>
      <c r="AM1962">
        <f>VLOOKUP($G1962,county_facts!$A:$BB,35,FALSE)</f>
        <v>18.100000000000001</v>
      </c>
      <c r="AN1962">
        <f>VLOOKUP($G1962,county_facts!$A:$BB,36,FALSE)</f>
        <v>208</v>
      </c>
      <c r="AO1962">
        <f>VLOOKUP($G1962,county_facts!$A:$BB,37,FALSE)</f>
        <v>1653</v>
      </c>
      <c r="AP1962">
        <f>VLOOKUP($G1962,county_facts!$A:$BB,38,FALSE)</f>
        <v>-0.2</v>
      </c>
      <c r="AQ1962">
        <f>VLOOKUP($G1962,county_facts!$A:$BB,39,FALSE)</f>
        <v>498</v>
      </c>
      <c r="AR1962">
        <f>VLOOKUP($G1962,county_facts!$A:$BB,40,FALSE)</f>
        <v>675</v>
      </c>
      <c r="AS1962">
        <f>VLOOKUP($G1962,county_facts!$A:$BB,41,FALSE)</f>
        <v>0</v>
      </c>
      <c r="AT1962">
        <f>VLOOKUP($G1962,county_facts!$A:$BB,42,FALSE)</f>
        <v>0</v>
      </c>
      <c r="AU1962">
        <f>VLOOKUP($G1962,county_facts!$A:$BB,43,FALSE)</f>
        <v>0</v>
      </c>
      <c r="AV1962">
        <f>VLOOKUP($G1962,county_facts!$A:$BB,44,FALSE)</f>
        <v>0</v>
      </c>
      <c r="AW1962">
        <f>VLOOKUP($G1962,county_facts!$A:$BB,45,FALSE)</f>
        <v>0</v>
      </c>
      <c r="AX1962">
        <f>VLOOKUP($G1962,county_facts!$A:$BB,46,FALSE)</f>
        <v>0</v>
      </c>
      <c r="AY1962">
        <f>VLOOKUP($G1962,county_facts!$A:$BB,47,FALSE)</f>
        <v>0</v>
      </c>
      <c r="AZ1962">
        <f>VLOOKUP($G1962,county_facts!$A:$BB,48,FALSE)</f>
        <v>311073</v>
      </c>
      <c r="BA1962">
        <f>VLOOKUP($G1962,county_facts!$A:$BB,49,FALSE)</f>
        <v>85370</v>
      </c>
      <c r="BB1962">
        <f>VLOOKUP($G1962,county_facts!$A:$BB,50,FALSE)</f>
        <v>13911</v>
      </c>
      <c r="BC1962">
        <f>VLOOKUP($G1962,county_facts!$A:$BB,51,FALSE)</f>
        <v>12548</v>
      </c>
      <c r="BD1962">
        <f>VLOOKUP($G1962,county_facts!$A:$BB,52,FALSE)</f>
        <v>20</v>
      </c>
      <c r="BE1962">
        <f>VLOOKUP($G1962,county_facts!$A:$BB,53,FALSE)</f>
        <v>1503.26</v>
      </c>
      <c r="BF1962">
        <f>VLOOKUP($G1962,county_facts!$A:$BB,54,FALSE)</f>
        <v>4.5</v>
      </c>
    </row>
    <row r="1963" spans="1:58" x14ac:dyDescent="0.3">
      <c r="A1963" t="s">
        <v>6</v>
      </c>
      <c r="B1963" t="s">
        <v>774</v>
      </c>
      <c r="C1963">
        <v>20</v>
      </c>
      <c r="D1963" t="s">
        <v>622</v>
      </c>
      <c r="E1963">
        <v>46</v>
      </c>
      <c r="F1963">
        <v>0.43478260899999999</v>
      </c>
      <c r="G1963">
        <v>48111</v>
      </c>
      <c r="H1963">
        <f>VLOOKUP($G1963,county_facts!$A:$BB,4,FALSE)</f>
        <v>7135</v>
      </c>
      <c r="I1963">
        <f>VLOOKUP($G1963,county_facts!$A:$BB,5,FALSE)</f>
        <v>6703</v>
      </c>
      <c r="J1963">
        <f>VLOOKUP($G1963,county_facts!$A:$BB,6,FALSE)</f>
        <v>6.4</v>
      </c>
      <c r="K1963">
        <f>VLOOKUP($G1963,county_facts!$A:$BB,7,FALSE)</f>
        <v>6703</v>
      </c>
      <c r="L1963">
        <f>VLOOKUP($G1963,county_facts!$A:$BB,8,FALSE)</f>
        <v>9.3000000000000007</v>
      </c>
      <c r="M1963">
        <f>VLOOKUP($G1963,county_facts!$A:$BB,9,FALSE)</f>
        <v>32</v>
      </c>
      <c r="N1963">
        <f>VLOOKUP($G1963,county_facts!$A:$BB,10,FALSE)</f>
        <v>8.6999999999999993</v>
      </c>
      <c r="O1963">
        <f>VLOOKUP($G1963,county_facts!$A:$BB,11,FALSE)</f>
        <v>48.5</v>
      </c>
      <c r="P1963">
        <f>VLOOKUP($G1963,county_facts!$A:$BB,12,FALSE)</f>
        <v>93.1</v>
      </c>
      <c r="Q1963">
        <f>VLOOKUP($G1963,county_facts!$A:$BB,13,FALSE)</f>
        <v>2</v>
      </c>
      <c r="R1963">
        <f>VLOOKUP($G1963,county_facts!$A:$BB,14,FALSE)</f>
        <v>1.9</v>
      </c>
      <c r="S1963">
        <f>VLOOKUP($G1963,county_facts!$A:$BB,15,FALSE)</f>
        <v>0.9</v>
      </c>
      <c r="T1963">
        <f>VLOOKUP($G1963,county_facts!$A:$BB,16,FALSE)</f>
        <v>0.1</v>
      </c>
      <c r="U1963">
        <f>VLOOKUP($G1963,county_facts!$A:$BB,17,FALSE)</f>
        <v>1.9</v>
      </c>
      <c r="V1963">
        <f>VLOOKUP($G1963,county_facts!$A:$BB,18,FALSE)</f>
        <v>42.9</v>
      </c>
      <c r="W1963">
        <f>VLOOKUP($G1963,county_facts!$A:$BB,19,FALSE)</f>
        <v>52.6</v>
      </c>
      <c r="X1963">
        <f>VLOOKUP($G1963,county_facts!$A:$BB,20,FALSE)</f>
        <v>80.3</v>
      </c>
      <c r="Y1963">
        <f>VLOOKUP($G1963,county_facts!$A:$BB,21,FALSE)</f>
        <v>17.3</v>
      </c>
      <c r="Z1963">
        <f>VLOOKUP($G1963,county_facts!$A:$BB,22,FALSE)</f>
        <v>33.6</v>
      </c>
      <c r="AA1963">
        <f>VLOOKUP($G1963,county_facts!$A:$BB,23,FALSE)</f>
        <v>72.3</v>
      </c>
      <c r="AB1963">
        <f>VLOOKUP($G1963,county_facts!$A:$BB,24,FALSE)</f>
        <v>10.4</v>
      </c>
      <c r="AC1963">
        <f>VLOOKUP($G1963,county_facts!$A:$BB,25,FALSE)</f>
        <v>297</v>
      </c>
      <c r="AD1963">
        <f>VLOOKUP($G1963,county_facts!$A:$BB,26,FALSE)</f>
        <v>14</v>
      </c>
      <c r="AE1963">
        <f>VLOOKUP($G1963,county_facts!$A:$BB,27,FALSE)</f>
        <v>2896</v>
      </c>
      <c r="AF1963">
        <f>VLOOKUP($G1963,county_facts!$A:$BB,28,FALSE)</f>
        <v>61.3</v>
      </c>
      <c r="AG1963">
        <f>VLOOKUP($G1963,county_facts!$A:$BB,29,FALSE)</f>
        <v>6.9</v>
      </c>
      <c r="AH1963">
        <f>VLOOKUP($G1963,county_facts!$A:$BB,30,FALSE)</f>
        <v>70700</v>
      </c>
      <c r="AI1963">
        <f>VLOOKUP($G1963,county_facts!$A:$BB,31,FALSE)</f>
        <v>2375</v>
      </c>
      <c r="AJ1963">
        <f>VLOOKUP($G1963,county_facts!$A:$BB,32,FALSE)</f>
        <v>2.86</v>
      </c>
      <c r="AK1963">
        <f>VLOOKUP($G1963,county_facts!$A:$BB,33,FALSE)</f>
        <v>19752</v>
      </c>
      <c r="AL1963">
        <f>VLOOKUP($G1963,county_facts!$A:$BB,34,FALSE)</f>
        <v>40895</v>
      </c>
      <c r="AM1963">
        <f>VLOOKUP($G1963,county_facts!$A:$BB,35,FALSE)</f>
        <v>18.100000000000001</v>
      </c>
      <c r="AN1963">
        <f>VLOOKUP($G1963,county_facts!$A:$BB,36,FALSE)</f>
        <v>208</v>
      </c>
      <c r="AO1963">
        <f>VLOOKUP($G1963,county_facts!$A:$BB,37,FALSE)</f>
        <v>1653</v>
      </c>
      <c r="AP1963">
        <f>VLOOKUP($G1963,county_facts!$A:$BB,38,FALSE)</f>
        <v>-0.2</v>
      </c>
      <c r="AQ1963">
        <f>VLOOKUP($G1963,county_facts!$A:$BB,39,FALSE)</f>
        <v>498</v>
      </c>
      <c r="AR1963">
        <f>VLOOKUP($G1963,county_facts!$A:$BB,40,FALSE)</f>
        <v>675</v>
      </c>
      <c r="AS1963">
        <f>VLOOKUP($G1963,county_facts!$A:$BB,41,FALSE)</f>
        <v>0</v>
      </c>
      <c r="AT1963">
        <f>VLOOKUP($G1963,county_facts!$A:$BB,42,FALSE)</f>
        <v>0</v>
      </c>
      <c r="AU1963">
        <f>VLOOKUP($G1963,county_facts!$A:$BB,43,FALSE)</f>
        <v>0</v>
      </c>
      <c r="AV1963">
        <f>VLOOKUP($G1963,county_facts!$A:$BB,44,FALSE)</f>
        <v>0</v>
      </c>
      <c r="AW1963">
        <f>VLOOKUP($G1963,county_facts!$A:$BB,45,FALSE)</f>
        <v>0</v>
      </c>
      <c r="AX1963">
        <f>VLOOKUP($G1963,county_facts!$A:$BB,46,FALSE)</f>
        <v>0</v>
      </c>
      <c r="AY1963">
        <f>VLOOKUP($G1963,county_facts!$A:$BB,47,FALSE)</f>
        <v>0</v>
      </c>
      <c r="AZ1963">
        <f>VLOOKUP($G1963,county_facts!$A:$BB,48,FALSE)</f>
        <v>311073</v>
      </c>
      <c r="BA1963">
        <f>VLOOKUP($G1963,county_facts!$A:$BB,49,FALSE)</f>
        <v>85370</v>
      </c>
      <c r="BB1963">
        <f>VLOOKUP($G1963,county_facts!$A:$BB,50,FALSE)</f>
        <v>13911</v>
      </c>
      <c r="BC1963">
        <f>VLOOKUP($G1963,county_facts!$A:$BB,51,FALSE)</f>
        <v>12548</v>
      </c>
      <c r="BD1963">
        <f>VLOOKUP($G1963,county_facts!$A:$BB,52,FALSE)</f>
        <v>20</v>
      </c>
      <c r="BE1963">
        <f>VLOOKUP($G1963,county_facts!$A:$BB,53,FALSE)</f>
        <v>1503.26</v>
      </c>
      <c r="BF1963">
        <f>VLOOKUP($G1963,county_facts!$A:$BB,54,FALSE)</f>
        <v>4.5</v>
      </c>
    </row>
    <row r="1964" spans="1:58" x14ac:dyDescent="0.3">
      <c r="A1964" t="s">
        <v>9</v>
      </c>
      <c r="B1964" t="s">
        <v>775</v>
      </c>
      <c r="C1964">
        <v>188</v>
      </c>
      <c r="D1964" t="s">
        <v>622</v>
      </c>
      <c r="E1964">
        <v>316</v>
      </c>
      <c r="F1964">
        <v>0.59493670899999995</v>
      </c>
      <c r="G1964">
        <v>48109</v>
      </c>
      <c r="H1964">
        <f>VLOOKUP($G1964,county_facts!$A:$BB,4,FALSE)</f>
        <v>2266</v>
      </c>
      <c r="I1964">
        <f>VLOOKUP($G1964,county_facts!$A:$BB,5,FALSE)</f>
        <v>2398</v>
      </c>
      <c r="J1964">
        <f>VLOOKUP($G1964,county_facts!$A:$BB,6,FALSE)</f>
        <v>-5.5</v>
      </c>
      <c r="K1964">
        <f>VLOOKUP($G1964,county_facts!$A:$BB,7,FALSE)</f>
        <v>2398</v>
      </c>
      <c r="L1964">
        <f>VLOOKUP($G1964,county_facts!$A:$BB,8,FALSE)</f>
        <v>7.5</v>
      </c>
      <c r="M1964">
        <f>VLOOKUP($G1964,county_facts!$A:$BB,9,FALSE)</f>
        <v>25.1</v>
      </c>
      <c r="N1964">
        <f>VLOOKUP($G1964,county_facts!$A:$BB,10,FALSE)</f>
        <v>16.8</v>
      </c>
      <c r="O1964">
        <f>VLOOKUP($G1964,county_facts!$A:$BB,11,FALSE)</f>
        <v>51.2</v>
      </c>
      <c r="P1964">
        <f>VLOOKUP($G1964,county_facts!$A:$BB,12,FALSE)</f>
        <v>91</v>
      </c>
      <c r="Q1964">
        <f>VLOOKUP($G1964,county_facts!$A:$BB,13,FALSE)</f>
        <v>1.3</v>
      </c>
      <c r="R1964">
        <f>VLOOKUP($G1964,county_facts!$A:$BB,14,FALSE)</f>
        <v>3.1</v>
      </c>
      <c r="S1964">
        <f>VLOOKUP($G1964,county_facts!$A:$BB,15,FALSE)</f>
        <v>1.7</v>
      </c>
      <c r="T1964">
        <f>VLOOKUP($G1964,county_facts!$A:$BB,16,FALSE)</f>
        <v>0</v>
      </c>
      <c r="U1964">
        <f>VLOOKUP($G1964,county_facts!$A:$BB,17,FALSE)</f>
        <v>2.8</v>
      </c>
      <c r="V1964">
        <f>VLOOKUP($G1964,county_facts!$A:$BB,18,FALSE)</f>
        <v>73.5</v>
      </c>
      <c r="W1964">
        <f>VLOOKUP($G1964,county_facts!$A:$BB,19,FALSE)</f>
        <v>21.3</v>
      </c>
      <c r="X1964">
        <f>VLOOKUP($G1964,county_facts!$A:$BB,20,FALSE)</f>
        <v>92.4</v>
      </c>
      <c r="Y1964">
        <f>VLOOKUP($G1964,county_facts!$A:$BB,21,FALSE)</f>
        <v>13</v>
      </c>
      <c r="Z1964">
        <f>VLOOKUP($G1964,county_facts!$A:$BB,22,FALSE)</f>
        <v>64</v>
      </c>
      <c r="AA1964">
        <f>VLOOKUP($G1964,county_facts!$A:$BB,23,FALSE)</f>
        <v>70.2</v>
      </c>
      <c r="AB1964">
        <f>VLOOKUP($G1964,county_facts!$A:$BB,24,FALSE)</f>
        <v>16.5</v>
      </c>
      <c r="AC1964">
        <f>VLOOKUP($G1964,county_facts!$A:$BB,25,FALSE)</f>
        <v>143</v>
      </c>
      <c r="AD1964">
        <f>VLOOKUP($G1964,county_facts!$A:$BB,26,FALSE)</f>
        <v>10.9</v>
      </c>
      <c r="AE1964">
        <f>VLOOKUP($G1964,county_facts!$A:$BB,27,FALSE)</f>
        <v>1153</v>
      </c>
      <c r="AF1964">
        <f>VLOOKUP($G1964,county_facts!$A:$BB,28,FALSE)</f>
        <v>63.4</v>
      </c>
      <c r="AG1964">
        <f>VLOOKUP($G1964,county_facts!$A:$BB,29,FALSE)</f>
        <v>5.6</v>
      </c>
      <c r="AH1964">
        <f>VLOOKUP($G1964,county_facts!$A:$BB,30,FALSE)</f>
        <v>46600</v>
      </c>
      <c r="AI1964">
        <f>VLOOKUP($G1964,county_facts!$A:$BB,31,FALSE)</f>
        <v>838</v>
      </c>
      <c r="AJ1964">
        <f>VLOOKUP($G1964,county_facts!$A:$BB,32,FALSE)</f>
        <v>2.75</v>
      </c>
      <c r="AK1964">
        <f>VLOOKUP($G1964,county_facts!$A:$BB,33,FALSE)</f>
        <v>16227</v>
      </c>
      <c r="AL1964">
        <f>VLOOKUP($G1964,county_facts!$A:$BB,34,FALSE)</f>
        <v>37105</v>
      </c>
      <c r="AM1964">
        <f>VLOOKUP($G1964,county_facts!$A:$BB,35,FALSE)</f>
        <v>25.2</v>
      </c>
      <c r="AN1964">
        <f>VLOOKUP($G1964,county_facts!$A:$BB,36,FALSE)</f>
        <v>52</v>
      </c>
      <c r="AO1964">
        <f>VLOOKUP($G1964,county_facts!$A:$BB,37,FALSE)</f>
        <v>570</v>
      </c>
      <c r="AP1964">
        <f>VLOOKUP($G1964,county_facts!$A:$BB,38,FALSE)</f>
        <v>3.1</v>
      </c>
      <c r="AQ1964">
        <f>VLOOKUP($G1964,county_facts!$A:$BB,39,FALSE)</f>
        <v>187</v>
      </c>
      <c r="AR1964">
        <f>VLOOKUP($G1964,county_facts!$A:$BB,40,FALSE)</f>
        <v>241</v>
      </c>
      <c r="AS1964">
        <f>VLOOKUP($G1964,county_facts!$A:$BB,41,FALSE)</f>
        <v>0</v>
      </c>
      <c r="AT1964">
        <f>VLOOKUP($G1964,county_facts!$A:$BB,42,FALSE)</f>
        <v>0</v>
      </c>
      <c r="AU1964">
        <f>VLOOKUP($G1964,county_facts!$A:$BB,43,FALSE)</f>
        <v>0</v>
      </c>
      <c r="AV1964">
        <f>VLOOKUP($G1964,county_facts!$A:$BB,44,FALSE)</f>
        <v>0</v>
      </c>
      <c r="AW1964">
        <f>VLOOKUP($G1964,county_facts!$A:$BB,45,FALSE)</f>
        <v>0</v>
      </c>
      <c r="AX1964">
        <f>VLOOKUP($G1964,county_facts!$A:$BB,46,FALSE)</f>
        <v>0</v>
      </c>
      <c r="AY1964">
        <f>VLOOKUP($G1964,county_facts!$A:$BB,47,FALSE)</f>
        <v>0</v>
      </c>
      <c r="AZ1964">
        <f>VLOOKUP($G1964,county_facts!$A:$BB,48,FALSE)</f>
        <v>0</v>
      </c>
      <c r="BA1964">
        <f>VLOOKUP($G1964,county_facts!$A:$BB,49,FALSE)</f>
        <v>106249</v>
      </c>
      <c r="BB1964">
        <f>VLOOKUP($G1964,county_facts!$A:$BB,50,FALSE)</f>
        <v>42653</v>
      </c>
      <c r="BC1964">
        <f>VLOOKUP($G1964,county_facts!$A:$BB,51,FALSE)</f>
        <v>10313</v>
      </c>
      <c r="BD1964">
        <f>VLOOKUP($G1964,county_facts!$A:$BB,52,FALSE)</f>
        <v>1</v>
      </c>
      <c r="BE1964">
        <f>VLOOKUP($G1964,county_facts!$A:$BB,53,FALSE)</f>
        <v>3812.8</v>
      </c>
      <c r="BF1964">
        <f>VLOOKUP($G1964,county_facts!$A:$BB,54,FALSE)</f>
        <v>0.6</v>
      </c>
    </row>
    <row r="1965" spans="1:58" x14ac:dyDescent="0.3">
      <c r="A1965" t="s">
        <v>6</v>
      </c>
      <c r="B1965" t="s">
        <v>775</v>
      </c>
      <c r="C1965">
        <v>128</v>
      </c>
      <c r="D1965" t="s">
        <v>622</v>
      </c>
      <c r="E1965">
        <v>316</v>
      </c>
      <c r="F1965">
        <v>0.40506329099999999</v>
      </c>
      <c r="G1965">
        <v>48109</v>
      </c>
      <c r="H1965">
        <f>VLOOKUP($G1965,county_facts!$A:$BB,4,FALSE)</f>
        <v>2266</v>
      </c>
      <c r="I1965">
        <f>VLOOKUP($G1965,county_facts!$A:$BB,5,FALSE)</f>
        <v>2398</v>
      </c>
      <c r="J1965">
        <f>VLOOKUP($G1965,county_facts!$A:$BB,6,FALSE)</f>
        <v>-5.5</v>
      </c>
      <c r="K1965">
        <f>VLOOKUP($G1965,county_facts!$A:$BB,7,FALSE)</f>
        <v>2398</v>
      </c>
      <c r="L1965">
        <f>VLOOKUP($G1965,county_facts!$A:$BB,8,FALSE)</f>
        <v>7.5</v>
      </c>
      <c r="M1965">
        <f>VLOOKUP($G1965,county_facts!$A:$BB,9,FALSE)</f>
        <v>25.1</v>
      </c>
      <c r="N1965">
        <f>VLOOKUP($G1965,county_facts!$A:$BB,10,FALSE)</f>
        <v>16.8</v>
      </c>
      <c r="O1965">
        <f>VLOOKUP($G1965,county_facts!$A:$BB,11,FALSE)</f>
        <v>51.2</v>
      </c>
      <c r="P1965">
        <f>VLOOKUP($G1965,county_facts!$A:$BB,12,FALSE)</f>
        <v>91</v>
      </c>
      <c r="Q1965">
        <f>VLOOKUP($G1965,county_facts!$A:$BB,13,FALSE)</f>
        <v>1.3</v>
      </c>
      <c r="R1965">
        <f>VLOOKUP($G1965,county_facts!$A:$BB,14,FALSE)</f>
        <v>3.1</v>
      </c>
      <c r="S1965">
        <f>VLOOKUP($G1965,county_facts!$A:$BB,15,FALSE)</f>
        <v>1.7</v>
      </c>
      <c r="T1965">
        <f>VLOOKUP($G1965,county_facts!$A:$BB,16,FALSE)</f>
        <v>0</v>
      </c>
      <c r="U1965">
        <f>VLOOKUP($G1965,county_facts!$A:$BB,17,FALSE)</f>
        <v>2.8</v>
      </c>
      <c r="V1965">
        <f>VLOOKUP($G1965,county_facts!$A:$BB,18,FALSE)</f>
        <v>73.5</v>
      </c>
      <c r="W1965">
        <f>VLOOKUP($G1965,county_facts!$A:$BB,19,FALSE)</f>
        <v>21.3</v>
      </c>
      <c r="X1965">
        <f>VLOOKUP($G1965,county_facts!$A:$BB,20,FALSE)</f>
        <v>92.4</v>
      </c>
      <c r="Y1965">
        <f>VLOOKUP($G1965,county_facts!$A:$BB,21,FALSE)</f>
        <v>13</v>
      </c>
      <c r="Z1965">
        <f>VLOOKUP($G1965,county_facts!$A:$BB,22,FALSE)</f>
        <v>64</v>
      </c>
      <c r="AA1965">
        <f>VLOOKUP($G1965,county_facts!$A:$BB,23,FALSE)</f>
        <v>70.2</v>
      </c>
      <c r="AB1965">
        <f>VLOOKUP($G1965,county_facts!$A:$BB,24,FALSE)</f>
        <v>16.5</v>
      </c>
      <c r="AC1965">
        <f>VLOOKUP($G1965,county_facts!$A:$BB,25,FALSE)</f>
        <v>143</v>
      </c>
      <c r="AD1965">
        <f>VLOOKUP($G1965,county_facts!$A:$BB,26,FALSE)</f>
        <v>10.9</v>
      </c>
      <c r="AE1965">
        <f>VLOOKUP($G1965,county_facts!$A:$BB,27,FALSE)</f>
        <v>1153</v>
      </c>
      <c r="AF1965">
        <f>VLOOKUP($G1965,county_facts!$A:$BB,28,FALSE)</f>
        <v>63.4</v>
      </c>
      <c r="AG1965">
        <f>VLOOKUP($G1965,county_facts!$A:$BB,29,FALSE)</f>
        <v>5.6</v>
      </c>
      <c r="AH1965">
        <f>VLOOKUP($G1965,county_facts!$A:$BB,30,FALSE)</f>
        <v>46600</v>
      </c>
      <c r="AI1965">
        <f>VLOOKUP($G1965,county_facts!$A:$BB,31,FALSE)</f>
        <v>838</v>
      </c>
      <c r="AJ1965">
        <f>VLOOKUP($G1965,county_facts!$A:$BB,32,FALSE)</f>
        <v>2.75</v>
      </c>
      <c r="AK1965">
        <f>VLOOKUP($G1965,county_facts!$A:$BB,33,FALSE)</f>
        <v>16227</v>
      </c>
      <c r="AL1965">
        <f>VLOOKUP($G1965,county_facts!$A:$BB,34,FALSE)</f>
        <v>37105</v>
      </c>
      <c r="AM1965">
        <f>VLOOKUP($G1965,county_facts!$A:$BB,35,FALSE)</f>
        <v>25.2</v>
      </c>
      <c r="AN1965">
        <f>VLOOKUP($G1965,county_facts!$A:$BB,36,FALSE)</f>
        <v>52</v>
      </c>
      <c r="AO1965">
        <f>VLOOKUP($G1965,county_facts!$A:$BB,37,FALSE)</f>
        <v>570</v>
      </c>
      <c r="AP1965">
        <f>VLOOKUP($G1965,county_facts!$A:$BB,38,FALSE)</f>
        <v>3.1</v>
      </c>
      <c r="AQ1965">
        <f>VLOOKUP($G1965,county_facts!$A:$BB,39,FALSE)</f>
        <v>187</v>
      </c>
      <c r="AR1965">
        <f>VLOOKUP($G1965,county_facts!$A:$BB,40,FALSE)</f>
        <v>241</v>
      </c>
      <c r="AS1965">
        <f>VLOOKUP($G1965,county_facts!$A:$BB,41,FALSE)</f>
        <v>0</v>
      </c>
      <c r="AT1965">
        <f>VLOOKUP($G1965,county_facts!$A:$BB,42,FALSE)</f>
        <v>0</v>
      </c>
      <c r="AU1965">
        <f>VLOOKUP($G1965,county_facts!$A:$BB,43,FALSE)</f>
        <v>0</v>
      </c>
      <c r="AV1965">
        <f>VLOOKUP($G1965,county_facts!$A:$BB,44,FALSE)</f>
        <v>0</v>
      </c>
      <c r="AW1965">
        <f>VLOOKUP($G1965,county_facts!$A:$BB,45,FALSE)</f>
        <v>0</v>
      </c>
      <c r="AX1965">
        <f>VLOOKUP($G1965,county_facts!$A:$BB,46,FALSE)</f>
        <v>0</v>
      </c>
      <c r="AY1965">
        <f>VLOOKUP($G1965,county_facts!$A:$BB,47,FALSE)</f>
        <v>0</v>
      </c>
      <c r="AZ1965">
        <f>VLOOKUP($G1965,county_facts!$A:$BB,48,FALSE)</f>
        <v>0</v>
      </c>
      <c r="BA1965">
        <f>VLOOKUP($G1965,county_facts!$A:$BB,49,FALSE)</f>
        <v>106249</v>
      </c>
      <c r="BB1965">
        <f>VLOOKUP($G1965,county_facts!$A:$BB,50,FALSE)</f>
        <v>42653</v>
      </c>
      <c r="BC1965">
        <f>VLOOKUP($G1965,county_facts!$A:$BB,51,FALSE)</f>
        <v>10313</v>
      </c>
      <c r="BD1965">
        <f>VLOOKUP($G1965,county_facts!$A:$BB,52,FALSE)</f>
        <v>1</v>
      </c>
      <c r="BE1965">
        <f>VLOOKUP($G1965,county_facts!$A:$BB,53,FALSE)</f>
        <v>3812.8</v>
      </c>
      <c r="BF1965">
        <f>VLOOKUP($G1965,county_facts!$A:$BB,54,FALSE)</f>
        <v>0.6</v>
      </c>
    </row>
    <row r="1966" spans="1:58" x14ac:dyDescent="0.3">
      <c r="A1966" t="s">
        <v>6</v>
      </c>
      <c r="B1966" t="s">
        <v>776</v>
      </c>
      <c r="C1966">
        <v>83</v>
      </c>
      <c r="D1966" t="s">
        <v>622</v>
      </c>
      <c r="E1966">
        <v>138</v>
      </c>
      <c r="F1966">
        <v>0.60144927500000001</v>
      </c>
      <c r="G1966">
        <v>48107</v>
      </c>
      <c r="H1966">
        <f>VLOOKUP($G1966,county_facts!$A:$BB,4,FALSE)</f>
        <v>5899</v>
      </c>
      <c r="I1966">
        <f>VLOOKUP($G1966,county_facts!$A:$BB,5,FALSE)</f>
        <v>6059</v>
      </c>
      <c r="J1966">
        <f>VLOOKUP($G1966,county_facts!$A:$BB,6,FALSE)</f>
        <v>-2.6</v>
      </c>
      <c r="K1966">
        <f>VLOOKUP($G1966,county_facts!$A:$BB,7,FALSE)</f>
        <v>6059</v>
      </c>
      <c r="L1966">
        <f>VLOOKUP($G1966,county_facts!$A:$BB,8,FALSE)</f>
        <v>7.1</v>
      </c>
      <c r="M1966">
        <f>VLOOKUP($G1966,county_facts!$A:$BB,9,FALSE)</f>
        <v>26.8</v>
      </c>
      <c r="N1966">
        <f>VLOOKUP($G1966,county_facts!$A:$BB,10,FALSE)</f>
        <v>18.899999999999999</v>
      </c>
      <c r="O1966">
        <f>VLOOKUP($G1966,county_facts!$A:$BB,11,FALSE)</f>
        <v>50.7</v>
      </c>
      <c r="P1966">
        <f>VLOOKUP($G1966,county_facts!$A:$BB,12,FALSE)</f>
        <v>92.8</v>
      </c>
      <c r="Q1966">
        <f>VLOOKUP($G1966,county_facts!$A:$BB,13,FALSE)</f>
        <v>4.4000000000000004</v>
      </c>
      <c r="R1966">
        <f>VLOOKUP($G1966,county_facts!$A:$BB,14,FALSE)</f>
        <v>1.2</v>
      </c>
      <c r="S1966">
        <f>VLOOKUP($G1966,county_facts!$A:$BB,15,FALSE)</f>
        <v>0.1</v>
      </c>
      <c r="T1966">
        <f>VLOOKUP($G1966,county_facts!$A:$BB,16,FALSE)</f>
        <v>0.1</v>
      </c>
      <c r="U1966">
        <f>VLOOKUP($G1966,county_facts!$A:$BB,17,FALSE)</f>
        <v>1.5</v>
      </c>
      <c r="V1966">
        <f>VLOOKUP($G1966,county_facts!$A:$BB,18,FALSE)</f>
        <v>54</v>
      </c>
      <c r="W1966">
        <f>VLOOKUP($G1966,county_facts!$A:$BB,19,FALSE)</f>
        <v>41.1</v>
      </c>
      <c r="X1966">
        <f>VLOOKUP($G1966,county_facts!$A:$BB,20,FALSE)</f>
        <v>76.900000000000006</v>
      </c>
      <c r="Y1966">
        <f>VLOOKUP($G1966,county_facts!$A:$BB,21,FALSE)</f>
        <v>5.2</v>
      </c>
      <c r="Z1966">
        <f>VLOOKUP($G1966,county_facts!$A:$BB,22,FALSE)</f>
        <v>32.9</v>
      </c>
      <c r="AA1966">
        <f>VLOOKUP($G1966,county_facts!$A:$BB,23,FALSE)</f>
        <v>69.5</v>
      </c>
      <c r="AB1966">
        <f>VLOOKUP($G1966,county_facts!$A:$BB,24,FALSE)</f>
        <v>13.8</v>
      </c>
      <c r="AC1966">
        <f>VLOOKUP($G1966,county_facts!$A:$BB,25,FALSE)</f>
        <v>297</v>
      </c>
      <c r="AD1966">
        <f>VLOOKUP($G1966,county_facts!$A:$BB,26,FALSE)</f>
        <v>19.7</v>
      </c>
      <c r="AE1966">
        <f>VLOOKUP($G1966,county_facts!$A:$BB,27,FALSE)</f>
        <v>2910</v>
      </c>
      <c r="AF1966">
        <f>VLOOKUP($G1966,county_facts!$A:$BB,28,FALSE)</f>
        <v>67.2</v>
      </c>
      <c r="AG1966">
        <f>VLOOKUP($G1966,county_facts!$A:$BB,29,FALSE)</f>
        <v>7</v>
      </c>
      <c r="AH1966">
        <f>VLOOKUP($G1966,county_facts!$A:$BB,30,FALSE)</f>
        <v>55400</v>
      </c>
      <c r="AI1966">
        <f>VLOOKUP($G1966,county_facts!$A:$BB,31,FALSE)</f>
        <v>2164</v>
      </c>
      <c r="AJ1966">
        <f>VLOOKUP($G1966,county_facts!$A:$BB,32,FALSE)</f>
        <v>2.75</v>
      </c>
      <c r="AK1966">
        <f>VLOOKUP($G1966,county_facts!$A:$BB,33,FALSE)</f>
        <v>18959</v>
      </c>
      <c r="AL1966">
        <f>VLOOKUP($G1966,county_facts!$A:$BB,34,FALSE)</f>
        <v>38187</v>
      </c>
      <c r="AM1966">
        <f>VLOOKUP($G1966,county_facts!$A:$BB,35,FALSE)</f>
        <v>26.5</v>
      </c>
      <c r="AN1966">
        <f>VLOOKUP($G1966,county_facts!$A:$BB,36,FALSE)</f>
        <v>98</v>
      </c>
      <c r="AO1966">
        <f>VLOOKUP($G1966,county_facts!$A:$BB,37,FALSE)</f>
        <v>640</v>
      </c>
      <c r="AP1966">
        <f>VLOOKUP($G1966,county_facts!$A:$BB,38,FALSE)</f>
        <v>-2</v>
      </c>
      <c r="AQ1966">
        <f>VLOOKUP($G1966,county_facts!$A:$BB,39,FALSE)</f>
        <v>362</v>
      </c>
      <c r="AR1966">
        <f>VLOOKUP($G1966,county_facts!$A:$BB,40,FALSE)</f>
        <v>455</v>
      </c>
      <c r="AS1966">
        <f>VLOOKUP($G1966,county_facts!$A:$BB,41,FALSE)</f>
        <v>0</v>
      </c>
      <c r="AT1966">
        <f>VLOOKUP($G1966,county_facts!$A:$BB,42,FALSE)</f>
        <v>0</v>
      </c>
      <c r="AU1966">
        <f>VLOOKUP($G1966,county_facts!$A:$BB,43,FALSE)</f>
        <v>0</v>
      </c>
      <c r="AV1966">
        <f>VLOOKUP($G1966,county_facts!$A:$BB,44,FALSE)</f>
        <v>0</v>
      </c>
      <c r="AW1966">
        <f>VLOOKUP($G1966,county_facts!$A:$BB,45,FALSE)</f>
        <v>0</v>
      </c>
      <c r="AX1966">
        <f>VLOOKUP($G1966,county_facts!$A:$BB,46,FALSE)</f>
        <v>31</v>
      </c>
      <c r="AY1966">
        <f>VLOOKUP($G1966,county_facts!$A:$BB,47,FALSE)</f>
        <v>0</v>
      </c>
      <c r="AZ1966">
        <f>VLOOKUP($G1966,county_facts!$A:$BB,48,FALSE)</f>
        <v>119411</v>
      </c>
      <c r="BA1966">
        <f>VLOOKUP($G1966,county_facts!$A:$BB,49,FALSE)</f>
        <v>23791</v>
      </c>
      <c r="BB1966">
        <f>VLOOKUP($G1966,county_facts!$A:$BB,50,FALSE)</f>
        <v>3807</v>
      </c>
      <c r="BC1966">
        <f>VLOOKUP($G1966,county_facts!$A:$BB,51,FALSE)</f>
        <v>0</v>
      </c>
      <c r="BD1966">
        <f>VLOOKUP($G1966,county_facts!$A:$BB,52,FALSE)</f>
        <v>5</v>
      </c>
      <c r="BE1966">
        <f>VLOOKUP($G1966,county_facts!$A:$BB,53,FALSE)</f>
        <v>900.2</v>
      </c>
      <c r="BF1966">
        <f>VLOOKUP($G1966,county_facts!$A:$BB,54,FALSE)</f>
        <v>6.7</v>
      </c>
    </row>
    <row r="1967" spans="1:58" x14ac:dyDescent="0.3">
      <c r="A1967" t="s">
        <v>9</v>
      </c>
      <c r="B1967" t="s">
        <v>776</v>
      </c>
      <c r="C1967">
        <v>55</v>
      </c>
      <c r="D1967" t="s">
        <v>622</v>
      </c>
      <c r="E1967">
        <v>138</v>
      </c>
      <c r="F1967">
        <v>0.39855072499999999</v>
      </c>
      <c r="G1967">
        <v>48107</v>
      </c>
      <c r="H1967">
        <f>VLOOKUP($G1967,county_facts!$A:$BB,4,FALSE)</f>
        <v>5899</v>
      </c>
      <c r="I1967">
        <f>VLOOKUP($G1967,county_facts!$A:$BB,5,FALSE)</f>
        <v>6059</v>
      </c>
      <c r="J1967">
        <f>VLOOKUP($G1967,county_facts!$A:$BB,6,FALSE)</f>
        <v>-2.6</v>
      </c>
      <c r="K1967">
        <f>VLOOKUP($G1967,county_facts!$A:$BB,7,FALSE)</f>
        <v>6059</v>
      </c>
      <c r="L1967">
        <f>VLOOKUP($G1967,county_facts!$A:$BB,8,FALSE)</f>
        <v>7.1</v>
      </c>
      <c r="M1967">
        <f>VLOOKUP($G1967,county_facts!$A:$BB,9,FALSE)</f>
        <v>26.8</v>
      </c>
      <c r="N1967">
        <f>VLOOKUP($G1967,county_facts!$A:$BB,10,FALSE)</f>
        <v>18.899999999999999</v>
      </c>
      <c r="O1967">
        <f>VLOOKUP($G1967,county_facts!$A:$BB,11,FALSE)</f>
        <v>50.7</v>
      </c>
      <c r="P1967">
        <f>VLOOKUP($G1967,county_facts!$A:$BB,12,FALSE)</f>
        <v>92.8</v>
      </c>
      <c r="Q1967">
        <f>VLOOKUP($G1967,county_facts!$A:$BB,13,FALSE)</f>
        <v>4.4000000000000004</v>
      </c>
      <c r="R1967">
        <f>VLOOKUP($G1967,county_facts!$A:$BB,14,FALSE)</f>
        <v>1.2</v>
      </c>
      <c r="S1967">
        <f>VLOOKUP($G1967,county_facts!$A:$BB,15,FALSE)</f>
        <v>0.1</v>
      </c>
      <c r="T1967">
        <f>VLOOKUP($G1967,county_facts!$A:$BB,16,FALSE)</f>
        <v>0.1</v>
      </c>
      <c r="U1967">
        <f>VLOOKUP($G1967,county_facts!$A:$BB,17,FALSE)</f>
        <v>1.5</v>
      </c>
      <c r="V1967">
        <f>VLOOKUP($G1967,county_facts!$A:$BB,18,FALSE)</f>
        <v>54</v>
      </c>
      <c r="W1967">
        <f>VLOOKUP($G1967,county_facts!$A:$BB,19,FALSE)</f>
        <v>41.1</v>
      </c>
      <c r="X1967">
        <f>VLOOKUP($G1967,county_facts!$A:$BB,20,FALSE)</f>
        <v>76.900000000000006</v>
      </c>
      <c r="Y1967">
        <f>VLOOKUP($G1967,county_facts!$A:$BB,21,FALSE)</f>
        <v>5.2</v>
      </c>
      <c r="Z1967">
        <f>VLOOKUP($G1967,county_facts!$A:$BB,22,FALSE)</f>
        <v>32.9</v>
      </c>
      <c r="AA1967">
        <f>VLOOKUP($G1967,county_facts!$A:$BB,23,FALSE)</f>
        <v>69.5</v>
      </c>
      <c r="AB1967">
        <f>VLOOKUP($G1967,county_facts!$A:$BB,24,FALSE)</f>
        <v>13.8</v>
      </c>
      <c r="AC1967">
        <f>VLOOKUP($G1967,county_facts!$A:$BB,25,FALSE)</f>
        <v>297</v>
      </c>
      <c r="AD1967">
        <f>VLOOKUP($G1967,county_facts!$A:$BB,26,FALSE)</f>
        <v>19.7</v>
      </c>
      <c r="AE1967">
        <f>VLOOKUP($G1967,county_facts!$A:$BB,27,FALSE)</f>
        <v>2910</v>
      </c>
      <c r="AF1967">
        <f>VLOOKUP($G1967,county_facts!$A:$BB,28,FALSE)</f>
        <v>67.2</v>
      </c>
      <c r="AG1967">
        <f>VLOOKUP($G1967,county_facts!$A:$BB,29,FALSE)</f>
        <v>7</v>
      </c>
      <c r="AH1967">
        <f>VLOOKUP($G1967,county_facts!$A:$BB,30,FALSE)</f>
        <v>55400</v>
      </c>
      <c r="AI1967">
        <f>VLOOKUP($G1967,county_facts!$A:$BB,31,FALSE)</f>
        <v>2164</v>
      </c>
      <c r="AJ1967">
        <f>VLOOKUP($G1967,county_facts!$A:$BB,32,FALSE)</f>
        <v>2.75</v>
      </c>
      <c r="AK1967">
        <f>VLOOKUP($G1967,county_facts!$A:$BB,33,FALSE)</f>
        <v>18959</v>
      </c>
      <c r="AL1967">
        <f>VLOOKUP($G1967,county_facts!$A:$BB,34,FALSE)</f>
        <v>38187</v>
      </c>
      <c r="AM1967">
        <f>VLOOKUP($G1967,county_facts!$A:$BB,35,FALSE)</f>
        <v>26.5</v>
      </c>
      <c r="AN1967">
        <f>VLOOKUP($G1967,county_facts!$A:$BB,36,FALSE)</f>
        <v>98</v>
      </c>
      <c r="AO1967">
        <f>VLOOKUP($G1967,county_facts!$A:$BB,37,FALSE)</f>
        <v>640</v>
      </c>
      <c r="AP1967">
        <f>VLOOKUP($G1967,county_facts!$A:$BB,38,FALSE)</f>
        <v>-2</v>
      </c>
      <c r="AQ1967">
        <f>VLOOKUP($G1967,county_facts!$A:$BB,39,FALSE)</f>
        <v>362</v>
      </c>
      <c r="AR1967">
        <f>VLOOKUP($G1967,county_facts!$A:$BB,40,FALSE)</f>
        <v>455</v>
      </c>
      <c r="AS1967">
        <f>VLOOKUP($G1967,county_facts!$A:$BB,41,FALSE)</f>
        <v>0</v>
      </c>
      <c r="AT1967">
        <f>VLOOKUP($G1967,county_facts!$A:$BB,42,FALSE)</f>
        <v>0</v>
      </c>
      <c r="AU1967">
        <f>VLOOKUP($G1967,county_facts!$A:$BB,43,FALSE)</f>
        <v>0</v>
      </c>
      <c r="AV1967">
        <f>VLOOKUP($G1967,county_facts!$A:$BB,44,FALSE)</f>
        <v>0</v>
      </c>
      <c r="AW1967">
        <f>VLOOKUP($G1967,county_facts!$A:$BB,45,FALSE)</f>
        <v>0</v>
      </c>
      <c r="AX1967">
        <f>VLOOKUP($G1967,county_facts!$A:$BB,46,FALSE)</f>
        <v>31</v>
      </c>
      <c r="AY1967">
        <f>VLOOKUP($G1967,county_facts!$A:$BB,47,FALSE)</f>
        <v>0</v>
      </c>
      <c r="AZ1967">
        <f>VLOOKUP($G1967,county_facts!$A:$BB,48,FALSE)</f>
        <v>119411</v>
      </c>
      <c r="BA1967">
        <f>VLOOKUP($G1967,county_facts!$A:$BB,49,FALSE)</f>
        <v>23791</v>
      </c>
      <c r="BB1967">
        <f>VLOOKUP($G1967,county_facts!$A:$BB,50,FALSE)</f>
        <v>3807</v>
      </c>
      <c r="BC1967">
        <f>VLOOKUP($G1967,county_facts!$A:$BB,51,FALSE)</f>
        <v>0</v>
      </c>
      <c r="BD1967">
        <f>VLOOKUP($G1967,county_facts!$A:$BB,52,FALSE)</f>
        <v>5</v>
      </c>
      <c r="BE1967">
        <f>VLOOKUP($G1967,county_facts!$A:$BB,53,FALSE)</f>
        <v>900.2</v>
      </c>
      <c r="BF1967">
        <f>VLOOKUP($G1967,county_facts!$A:$BB,54,FALSE)</f>
        <v>6.7</v>
      </c>
    </row>
    <row r="1968" spans="1:58" x14ac:dyDescent="0.3">
      <c r="A1968" t="s">
        <v>6</v>
      </c>
      <c r="B1968" t="s">
        <v>613</v>
      </c>
      <c r="C1968">
        <v>84</v>
      </c>
      <c r="D1968" t="s">
        <v>622</v>
      </c>
      <c r="E1968">
        <v>161</v>
      </c>
      <c r="F1968">
        <v>0.52173913000000005</v>
      </c>
      <c r="G1968">
        <v>48105</v>
      </c>
      <c r="H1968">
        <f>VLOOKUP($G1968,county_facts!$A:$BB,4,FALSE)</f>
        <v>3812</v>
      </c>
      <c r="I1968">
        <f>VLOOKUP($G1968,county_facts!$A:$BB,5,FALSE)</f>
        <v>3719</v>
      </c>
      <c r="J1968">
        <f>VLOOKUP($G1968,county_facts!$A:$BB,6,FALSE)</f>
        <v>2.5</v>
      </c>
      <c r="K1968">
        <f>VLOOKUP($G1968,county_facts!$A:$BB,7,FALSE)</f>
        <v>3719</v>
      </c>
      <c r="L1968">
        <f>VLOOKUP($G1968,county_facts!$A:$BB,8,FALSE)</f>
        <v>7.5</v>
      </c>
      <c r="M1968">
        <f>VLOOKUP($G1968,county_facts!$A:$BB,9,FALSE)</f>
        <v>25.6</v>
      </c>
      <c r="N1968">
        <f>VLOOKUP($G1968,county_facts!$A:$BB,10,FALSE)</f>
        <v>15.1</v>
      </c>
      <c r="O1968">
        <f>VLOOKUP($G1968,county_facts!$A:$BB,11,FALSE)</f>
        <v>50.3</v>
      </c>
      <c r="P1968">
        <f>VLOOKUP($G1968,county_facts!$A:$BB,12,FALSE)</f>
        <v>94.3</v>
      </c>
      <c r="Q1968">
        <f>VLOOKUP($G1968,county_facts!$A:$BB,13,FALSE)</f>
        <v>1.9</v>
      </c>
      <c r="R1968">
        <f>VLOOKUP($G1968,county_facts!$A:$BB,14,FALSE)</f>
        <v>1.9</v>
      </c>
      <c r="S1968">
        <f>VLOOKUP($G1968,county_facts!$A:$BB,15,FALSE)</f>
        <v>0.7</v>
      </c>
      <c r="T1968">
        <f>VLOOKUP($G1968,county_facts!$A:$BB,16,FALSE)</f>
        <v>0.1</v>
      </c>
      <c r="U1968">
        <f>VLOOKUP($G1968,county_facts!$A:$BB,17,FALSE)</f>
        <v>1.1000000000000001</v>
      </c>
      <c r="V1968">
        <f>VLOOKUP($G1968,county_facts!$A:$BB,18,FALSE)</f>
        <v>64</v>
      </c>
      <c r="W1968">
        <f>VLOOKUP($G1968,county_facts!$A:$BB,19,FALSE)</f>
        <v>33.799999999999997</v>
      </c>
      <c r="X1968">
        <f>VLOOKUP($G1968,county_facts!$A:$BB,20,FALSE)</f>
        <v>89.5</v>
      </c>
      <c r="Y1968">
        <f>VLOOKUP($G1968,county_facts!$A:$BB,21,FALSE)</f>
        <v>10.3</v>
      </c>
      <c r="Z1968">
        <f>VLOOKUP($G1968,county_facts!$A:$BB,22,FALSE)</f>
        <v>44.3</v>
      </c>
      <c r="AA1968">
        <f>VLOOKUP($G1968,county_facts!$A:$BB,23,FALSE)</f>
        <v>64.3</v>
      </c>
      <c r="AB1968">
        <f>VLOOKUP($G1968,county_facts!$A:$BB,24,FALSE)</f>
        <v>11.1</v>
      </c>
      <c r="AC1968">
        <f>VLOOKUP($G1968,county_facts!$A:$BB,25,FALSE)</f>
        <v>209</v>
      </c>
      <c r="AD1968">
        <f>VLOOKUP($G1968,county_facts!$A:$BB,26,FALSE)</f>
        <v>17.2</v>
      </c>
      <c r="AE1968">
        <f>VLOOKUP($G1968,county_facts!$A:$BB,27,FALSE)</f>
        <v>1869</v>
      </c>
      <c r="AF1968">
        <f>VLOOKUP($G1968,county_facts!$A:$BB,28,FALSE)</f>
        <v>69.2</v>
      </c>
      <c r="AG1968">
        <f>VLOOKUP($G1968,county_facts!$A:$BB,29,FALSE)</f>
        <v>8.1999999999999993</v>
      </c>
      <c r="AH1968">
        <f>VLOOKUP($G1968,county_facts!$A:$BB,30,FALSE)</f>
        <v>56200</v>
      </c>
      <c r="AI1968">
        <f>VLOOKUP($G1968,county_facts!$A:$BB,31,FALSE)</f>
        <v>1375</v>
      </c>
      <c r="AJ1968">
        <f>VLOOKUP($G1968,county_facts!$A:$BB,32,FALSE)</f>
        <v>2.73</v>
      </c>
      <c r="AK1968">
        <f>VLOOKUP($G1968,county_facts!$A:$BB,33,FALSE)</f>
        <v>23872</v>
      </c>
      <c r="AL1968">
        <f>VLOOKUP($G1968,county_facts!$A:$BB,34,FALSE)</f>
        <v>50475</v>
      </c>
      <c r="AM1968">
        <f>VLOOKUP($G1968,county_facts!$A:$BB,35,FALSE)</f>
        <v>16.7</v>
      </c>
      <c r="AN1968">
        <f>VLOOKUP($G1968,county_facts!$A:$BB,36,FALSE)</f>
        <v>126</v>
      </c>
      <c r="AO1968">
        <f>VLOOKUP($G1968,county_facts!$A:$BB,37,FALSE)</f>
        <v>1337</v>
      </c>
      <c r="AP1968">
        <f>VLOOKUP($G1968,county_facts!$A:$BB,38,FALSE)</f>
        <v>17.8</v>
      </c>
      <c r="AQ1968">
        <f>VLOOKUP($G1968,county_facts!$A:$BB,39,FALSE)</f>
        <v>320</v>
      </c>
      <c r="AR1968">
        <f>VLOOKUP($G1968,county_facts!$A:$BB,40,FALSE)</f>
        <v>0</v>
      </c>
      <c r="AS1968">
        <f>VLOOKUP($G1968,county_facts!$A:$BB,41,FALSE)</f>
        <v>0</v>
      </c>
      <c r="AT1968">
        <f>VLOOKUP($G1968,county_facts!$A:$BB,42,FALSE)</f>
        <v>0</v>
      </c>
      <c r="AU1968">
        <f>VLOOKUP($G1968,county_facts!$A:$BB,43,FALSE)</f>
        <v>0</v>
      </c>
      <c r="AV1968">
        <f>VLOOKUP($G1968,county_facts!$A:$BB,44,FALSE)</f>
        <v>0</v>
      </c>
      <c r="AW1968">
        <f>VLOOKUP($G1968,county_facts!$A:$BB,45,FALSE)</f>
        <v>0</v>
      </c>
      <c r="AX1968">
        <f>VLOOKUP($G1968,county_facts!$A:$BB,46,FALSE)</f>
        <v>0</v>
      </c>
      <c r="AY1968">
        <f>VLOOKUP($G1968,county_facts!$A:$BB,47,FALSE)</f>
        <v>0</v>
      </c>
      <c r="AZ1968">
        <f>VLOOKUP($G1968,county_facts!$A:$BB,48,FALSE)</f>
        <v>0</v>
      </c>
      <c r="BA1968">
        <f>VLOOKUP($G1968,county_facts!$A:$BB,49,FALSE)</f>
        <v>58893</v>
      </c>
      <c r="BB1968">
        <f>VLOOKUP($G1968,county_facts!$A:$BB,50,FALSE)</f>
        <v>15572</v>
      </c>
      <c r="BC1968">
        <f>VLOOKUP($G1968,county_facts!$A:$BB,51,FALSE)</f>
        <v>8295</v>
      </c>
      <c r="BD1968">
        <f>VLOOKUP($G1968,county_facts!$A:$BB,52,FALSE)</f>
        <v>0</v>
      </c>
      <c r="BE1968">
        <f>VLOOKUP($G1968,county_facts!$A:$BB,53,FALSE)</f>
        <v>2807.33</v>
      </c>
      <c r="BF1968">
        <f>VLOOKUP($G1968,county_facts!$A:$BB,54,FALSE)</f>
        <v>1.3</v>
      </c>
    </row>
    <row r="1969" spans="1:58" x14ac:dyDescent="0.3">
      <c r="A1969" t="s">
        <v>9</v>
      </c>
      <c r="B1969" t="s">
        <v>613</v>
      </c>
      <c r="C1969">
        <v>77</v>
      </c>
      <c r="D1969" t="s">
        <v>622</v>
      </c>
      <c r="E1969">
        <v>161</v>
      </c>
      <c r="F1969">
        <v>0.47826087</v>
      </c>
      <c r="G1969">
        <v>48105</v>
      </c>
      <c r="H1969">
        <f>VLOOKUP($G1969,county_facts!$A:$BB,4,FALSE)</f>
        <v>3812</v>
      </c>
      <c r="I1969">
        <f>VLOOKUP($G1969,county_facts!$A:$BB,5,FALSE)</f>
        <v>3719</v>
      </c>
      <c r="J1969">
        <f>VLOOKUP($G1969,county_facts!$A:$BB,6,FALSE)</f>
        <v>2.5</v>
      </c>
      <c r="K1969">
        <f>VLOOKUP($G1969,county_facts!$A:$BB,7,FALSE)</f>
        <v>3719</v>
      </c>
      <c r="L1969">
        <f>VLOOKUP($G1969,county_facts!$A:$BB,8,FALSE)</f>
        <v>7.5</v>
      </c>
      <c r="M1969">
        <f>VLOOKUP($G1969,county_facts!$A:$BB,9,FALSE)</f>
        <v>25.6</v>
      </c>
      <c r="N1969">
        <f>VLOOKUP($G1969,county_facts!$A:$BB,10,FALSE)</f>
        <v>15.1</v>
      </c>
      <c r="O1969">
        <f>VLOOKUP($G1969,county_facts!$A:$BB,11,FALSE)</f>
        <v>50.3</v>
      </c>
      <c r="P1969">
        <f>VLOOKUP($G1969,county_facts!$A:$BB,12,FALSE)</f>
        <v>94.3</v>
      </c>
      <c r="Q1969">
        <f>VLOOKUP($G1969,county_facts!$A:$BB,13,FALSE)</f>
        <v>1.9</v>
      </c>
      <c r="R1969">
        <f>VLOOKUP($G1969,county_facts!$A:$BB,14,FALSE)</f>
        <v>1.9</v>
      </c>
      <c r="S1969">
        <f>VLOOKUP($G1969,county_facts!$A:$BB,15,FALSE)</f>
        <v>0.7</v>
      </c>
      <c r="T1969">
        <f>VLOOKUP($G1969,county_facts!$A:$BB,16,FALSE)</f>
        <v>0.1</v>
      </c>
      <c r="U1969">
        <f>VLOOKUP($G1969,county_facts!$A:$BB,17,FALSE)</f>
        <v>1.1000000000000001</v>
      </c>
      <c r="V1969">
        <f>VLOOKUP($G1969,county_facts!$A:$BB,18,FALSE)</f>
        <v>64</v>
      </c>
      <c r="W1969">
        <f>VLOOKUP($G1969,county_facts!$A:$BB,19,FALSE)</f>
        <v>33.799999999999997</v>
      </c>
      <c r="X1969">
        <f>VLOOKUP($G1969,county_facts!$A:$BB,20,FALSE)</f>
        <v>89.5</v>
      </c>
      <c r="Y1969">
        <f>VLOOKUP($G1969,county_facts!$A:$BB,21,FALSE)</f>
        <v>10.3</v>
      </c>
      <c r="Z1969">
        <f>VLOOKUP($G1969,county_facts!$A:$BB,22,FALSE)</f>
        <v>44.3</v>
      </c>
      <c r="AA1969">
        <f>VLOOKUP($G1969,county_facts!$A:$BB,23,FALSE)</f>
        <v>64.3</v>
      </c>
      <c r="AB1969">
        <f>VLOOKUP($G1969,county_facts!$A:$BB,24,FALSE)</f>
        <v>11.1</v>
      </c>
      <c r="AC1969">
        <f>VLOOKUP($G1969,county_facts!$A:$BB,25,FALSE)</f>
        <v>209</v>
      </c>
      <c r="AD1969">
        <f>VLOOKUP($G1969,county_facts!$A:$BB,26,FALSE)</f>
        <v>17.2</v>
      </c>
      <c r="AE1969">
        <f>VLOOKUP($G1969,county_facts!$A:$BB,27,FALSE)</f>
        <v>1869</v>
      </c>
      <c r="AF1969">
        <f>VLOOKUP($G1969,county_facts!$A:$BB,28,FALSE)</f>
        <v>69.2</v>
      </c>
      <c r="AG1969">
        <f>VLOOKUP($G1969,county_facts!$A:$BB,29,FALSE)</f>
        <v>8.1999999999999993</v>
      </c>
      <c r="AH1969">
        <f>VLOOKUP($G1969,county_facts!$A:$BB,30,FALSE)</f>
        <v>56200</v>
      </c>
      <c r="AI1969">
        <f>VLOOKUP($G1969,county_facts!$A:$BB,31,FALSE)</f>
        <v>1375</v>
      </c>
      <c r="AJ1969">
        <f>VLOOKUP($G1969,county_facts!$A:$BB,32,FALSE)</f>
        <v>2.73</v>
      </c>
      <c r="AK1969">
        <f>VLOOKUP($G1969,county_facts!$A:$BB,33,FALSE)</f>
        <v>23872</v>
      </c>
      <c r="AL1969">
        <f>VLOOKUP($G1969,county_facts!$A:$BB,34,FALSE)</f>
        <v>50475</v>
      </c>
      <c r="AM1969">
        <f>VLOOKUP($G1969,county_facts!$A:$BB,35,FALSE)</f>
        <v>16.7</v>
      </c>
      <c r="AN1969">
        <f>VLOOKUP($G1969,county_facts!$A:$BB,36,FALSE)</f>
        <v>126</v>
      </c>
      <c r="AO1969">
        <f>VLOOKUP($G1969,county_facts!$A:$BB,37,FALSE)</f>
        <v>1337</v>
      </c>
      <c r="AP1969">
        <f>VLOOKUP($G1969,county_facts!$A:$BB,38,FALSE)</f>
        <v>17.8</v>
      </c>
      <c r="AQ1969">
        <f>VLOOKUP($G1969,county_facts!$A:$BB,39,FALSE)</f>
        <v>320</v>
      </c>
      <c r="AR1969">
        <f>VLOOKUP($G1969,county_facts!$A:$BB,40,FALSE)</f>
        <v>0</v>
      </c>
      <c r="AS1969">
        <f>VLOOKUP($G1969,county_facts!$A:$BB,41,FALSE)</f>
        <v>0</v>
      </c>
      <c r="AT1969">
        <f>VLOOKUP($G1969,county_facts!$A:$BB,42,FALSE)</f>
        <v>0</v>
      </c>
      <c r="AU1969">
        <f>VLOOKUP($G1969,county_facts!$A:$BB,43,FALSE)</f>
        <v>0</v>
      </c>
      <c r="AV1969">
        <f>VLOOKUP($G1969,county_facts!$A:$BB,44,FALSE)</f>
        <v>0</v>
      </c>
      <c r="AW1969">
        <f>VLOOKUP($G1969,county_facts!$A:$BB,45,FALSE)</f>
        <v>0</v>
      </c>
      <c r="AX1969">
        <f>VLOOKUP($G1969,county_facts!$A:$BB,46,FALSE)</f>
        <v>0</v>
      </c>
      <c r="AY1969">
        <f>VLOOKUP($G1969,county_facts!$A:$BB,47,FALSE)</f>
        <v>0</v>
      </c>
      <c r="AZ1969">
        <f>VLOOKUP($G1969,county_facts!$A:$BB,48,FALSE)</f>
        <v>0</v>
      </c>
      <c r="BA1969">
        <f>VLOOKUP($G1969,county_facts!$A:$BB,49,FALSE)</f>
        <v>58893</v>
      </c>
      <c r="BB1969">
        <f>VLOOKUP($G1969,county_facts!$A:$BB,50,FALSE)</f>
        <v>15572</v>
      </c>
      <c r="BC1969">
        <f>VLOOKUP($G1969,county_facts!$A:$BB,51,FALSE)</f>
        <v>8295</v>
      </c>
      <c r="BD1969">
        <f>VLOOKUP($G1969,county_facts!$A:$BB,52,FALSE)</f>
        <v>0</v>
      </c>
      <c r="BE1969">
        <f>VLOOKUP($G1969,county_facts!$A:$BB,53,FALSE)</f>
        <v>2807.33</v>
      </c>
      <c r="BF1969">
        <f>VLOOKUP($G1969,county_facts!$A:$BB,54,FALSE)</f>
        <v>1.3</v>
      </c>
    </row>
    <row r="1970" spans="1:58" x14ac:dyDescent="0.3">
      <c r="A1970" t="s">
        <v>9</v>
      </c>
      <c r="B1970" t="s">
        <v>777</v>
      </c>
      <c r="C1970">
        <v>25</v>
      </c>
      <c r="D1970" t="s">
        <v>622</v>
      </c>
      <c r="E1970">
        <v>49</v>
      </c>
      <c r="F1970">
        <v>0.510204082</v>
      </c>
      <c r="G1970">
        <v>48103</v>
      </c>
      <c r="H1970">
        <f>VLOOKUP($G1970,county_facts!$A:$BB,4,FALSE)</f>
        <v>4950</v>
      </c>
      <c r="I1970">
        <f>VLOOKUP($G1970,county_facts!$A:$BB,5,FALSE)</f>
        <v>4375</v>
      </c>
      <c r="J1970">
        <f>VLOOKUP($G1970,county_facts!$A:$BB,6,FALSE)</f>
        <v>13.1</v>
      </c>
      <c r="K1970">
        <f>VLOOKUP($G1970,county_facts!$A:$BB,7,FALSE)</f>
        <v>4375</v>
      </c>
      <c r="L1970">
        <f>VLOOKUP($G1970,county_facts!$A:$BB,8,FALSE)</f>
        <v>8.4</v>
      </c>
      <c r="M1970">
        <f>VLOOKUP($G1970,county_facts!$A:$BB,9,FALSE)</f>
        <v>30</v>
      </c>
      <c r="N1970">
        <f>VLOOKUP($G1970,county_facts!$A:$BB,10,FALSE)</f>
        <v>11.3</v>
      </c>
      <c r="O1970">
        <f>VLOOKUP($G1970,county_facts!$A:$BB,11,FALSE)</f>
        <v>50.2</v>
      </c>
      <c r="P1970">
        <f>VLOOKUP($G1970,county_facts!$A:$BB,12,FALSE)</f>
        <v>93.3</v>
      </c>
      <c r="Q1970">
        <f>VLOOKUP($G1970,county_facts!$A:$BB,13,FALSE)</f>
        <v>3</v>
      </c>
      <c r="R1970">
        <f>VLOOKUP($G1970,county_facts!$A:$BB,14,FALSE)</f>
        <v>1.6</v>
      </c>
      <c r="S1970">
        <f>VLOOKUP($G1970,county_facts!$A:$BB,15,FALSE)</f>
        <v>0.7</v>
      </c>
      <c r="T1970">
        <f>VLOOKUP($G1970,county_facts!$A:$BB,16,FALSE)</f>
        <v>0.1</v>
      </c>
      <c r="U1970">
        <f>VLOOKUP($G1970,county_facts!$A:$BB,17,FALSE)</f>
        <v>1.3</v>
      </c>
      <c r="V1970">
        <f>VLOOKUP($G1970,county_facts!$A:$BB,18,FALSE)</f>
        <v>61.9</v>
      </c>
      <c r="W1970">
        <f>VLOOKUP($G1970,county_facts!$A:$BB,19,FALSE)</f>
        <v>34.1</v>
      </c>
      <c r="X1970">
        <f>VLOOKUP($G1970,county_facts!$A:$BB,20,FALSE)</f>
        <v>82.6</v>
      </c>
      <c r="Y1970">
        <f>VLOOKUP($G1970,county_facts!$A:$BB,21,FALSE)</f>
        <v>16.5</v>
      </c>
      <c r="Z1970">
        <f>VLOOKUP($G1970,county_facts!$A:$BB,22,FALSE)</f>
        <v>48.4</v>
      </c>
      <c r="AA1970">
        <f>VLOOKUP($G1970,county_facts!$A:$BB,23,FALSE)</f>
        <v>68.900000000000006</v>
      </c>
      <c r="AB1970">
        <f>VLOOKUP($G1970,county_facts!$A:$BB,24,FALSE)</f>
        <v>13.6</v>
      </c>
      <c r="AC1970">
        <f>VLOOKUP($G1970,county_facts!$A:$BB,25,FALSE)</f>
        <v>228</v>
      </c>
      <c r="AD1970">
        <f>VLOOKUP($G1970,county_facts!$A:$BB,26,FALSE)</f>
        <v>24.5</v>
      </c>
      <c r="AE1970">
        <f>VLOOKUP($G1970,county_facts!$A:$BB,27,FALSE)</f>
        <v>1662</v>
      </c>
      <c r="AF1970">
        <f>VLOOKUP($G1970,county_facts!$A:$BB,28,FALSE)</f>
        <v>75.8</v>
      </c>
      <c r="AG1970">
        <f>VLOOKUP($G1970,county_facts!$A:$BB,29,FALSE)</f>
        <v>2.1</v>
      </c>
      <c r="AH1970">
        <f>VLOOKUP($G1970,county_facts!$A:$BB,30,FALSE)</f>
        <v>66800</v>
      </c>
      <c r="AI1970">
        <f>VLOOKUP($G1970,county_facts!$A:$BB,31,FALSE)</f>
        <v>1571</v>
      </c>
      <c r="AJ1970">
        <f>VLOOKUP($G1970,county_facts!$A:$BB,32,FALSE)</f>
        <v>2.79</v>
      </c>
      <c r="AK1970">
        <f>VLOOKUP($G1970,county_facts!$A:$BB,33,FALSE)</f>
        <v>22291</v>
      </c>
      <c r="AL1970">
        <f>VLOOKUP($G1970,county_facts!$A:$BB,34,FALSE)</f>
        <v>50417</v>
      </c>
      <c r="AM1970">
        <f>VLOOKUP($G1970,county_facts!$A:$BB,35,FALSE)</f>
        <v>13.8</v>
      </c>
      <c r="AN1970">
        <f>VLOOKUP($G1970,county_facts!$A:$BB,36,FALSE)</f>
        <v>92</v>
      </c>
      <c r="AO1970">
        <f>VLOOKUP($G1970,county_facts!$A:$BB,37,FALSE)</f>
        <v>1186</v>
      </c>
      <c r="AP1970">
        <f>VLOOKUP($G1970,county_facts!$A:$BB,38,FALSE)</f>
        <v>11.6</v>
      </c>
      <c r="AQ1970">
        <f>VLOOKUP($G1970,county_facts!$A:$BB,39,FALSE)</f>
        <v>288</v>
      </c>
      <c r="AR1970">
        <f>VLOOKUP($G1970,county_facts!$A:$BB,40,FALSE)</f>
        <v>407</v>
      </c>
      <c r="AS1970">
        <f>VLOOKUP($G1970,county_facts!$A:$BB,41,FALSE)</f>
        <v>0</v>
      </c>
      <c r="AT1970">
        <f>VLOOKUP($G1970,county_facts!$A:$BB,42,FALSE)</f>
        <v>0</v>
      </c>
      <c r="AU1970">
        <f>VLOOKUP($G1970,county_facts!$A:$BB,43,FALSE)</f>
        <v>0</v>
      </c>
      <c r="AV1970">
        <f>VLOOKUP($G1970,county_facts!$A:$BB,44,FALSE)</f>
        <v>0</v>
      </c>
      <c r="AW1970">
        <f>VLOOKUP($G1970,county_facts!$A:$BB,45,FALSE)</f>
        <v>0</v>
      </c>
      <c r="AX1970">
        <f>VLOOKUP($G1970,county_facts!$A:$BB,46,FALSE)</f>
        <v>39.6</v>
      </c>
      <c r="AY1970">
        <f>VLOOKUP($G1970,county_facts!$A:$BB,47,FALSE)</f>
        <v>0</v>
      </c>
      <c r="AZ1970">
        <f>VLOOKUP($G1970,county_facts!$A:$BB,48,FALSE)</f>
        <v>23211</v>
      </c>
      <c r="BA1970">
        <f>VLOOKUP($G1970,county_facts!$A:$BB,49,FALSE)</f>
        <v>47808</v>
      </c>
      <c r="BB1970">
        <f>VLOOKUP($G1970,county_facts!$A:$BB,50,FALSE)</f>
        <v>12379</v>
      </c>
      <c r="BC1970">
        <f>VLOOKUP($G1970,county_facts!$A:$BB,51,FALSE)</f>
        <v>1023</v>
      </c>
      <c r="BD1970">
        <f>VLOOKUP($G1970,county_facts!$A:$BB,52,FALSE)</f>
        <v>1</v>
      </c>
      <c r="BE1970">
        <f>VLOOKUP($G1970,county_facts!$A:$BB,53,FALSE)</f>
        <v>785.07</v>
      </c>
      <c r="BF1970">
        <f>VLOOKUP($G1970,county_facts!$A:$BB,54,FALSE)</f>
        <v>5.6</v>
      </c>
    </row>
    <row r="1971" spans="1:58" x14ac:dyDescent="0.3">
      <c r="A1971" t="s">
        <v>6</v>
      </c>
      <c r="B1971" t="s">
        <v>777</v>
      </c>
      <c r="C1971">
        <v>24</v>
      </c>
      <c r="D1971" t="s">
        <v>622</v>
      </c>
      <c r="E1971">
        <v>49</v>
      </c>
      <c r="F1971">
        <v>0.489795918</v>
      </c>
      <c r="G1971">
        <v>48103</v>
      </c>
      <c r="H1971">
        <f>VLOOKUP($G1971,county_facts!$A:$BB,4,FALSE)</f>
        <v>4950</v>
      </c>
      <c r="I1971">
        <f>VLOOKUP($G1971,county_facts!$A:$BB,5,FALSE)</f>
        <v>4375</v>
      </c>
      <c r="J1971">
        <f>VLOOKUP($G1971,county_facts!$A:$BB,6,FALSE)</f>
        <v>13.1</v>
      </c>
      <c r="K1971">
        <f>VLOOKUP($G1971,county_facts!$A:$BB,7,FALSE)</f>
        <v>4375</v>
      </c>
      <c r="L1971">
        <f>VLOOKUP($G1971,county_facts!$A:$BB,8,FALSE)</f>
        <v>8.4</v>
      </c>
      <c r="M1971">
        <f>VLOOKUP($G1971,county_facts!$A:$BB,9,FALSE)</f>
        <v>30</v>
      </c>
      <c r="N1971">
        <f>VLOOKUP($G1971,county_facts!$A:$BB,10,FALSE)</f>
        <v>11.3</v>
      </c>
      <c r="O1971">
        <f>VLOOKUP($G1971,county_facts!$A:$BB,11,FALSE)</f>
        <v>50.2</v>
      </c>
      <c r="P1971">
        <f>VLOOKUP($G1971,county_facts!$A:$BB,12,FALSE)</f>
        <v>93.3</v>
      </c>
      <c r="Q1971">
        <f>VLOOKUP($G1971,county_facts!$A:$BB,13,FALSE)</f>
        <v>3</v>
      </c>
      <c r="R1971">
        <f>VLOOKUP($G1971,county_facts!$A:$BB,14,FALSE)</f>
        <v>1.6</v>
      </c>
      <c r="S1971">
        <f>VLOOKUP($G1971,county_facts!$A:$BB,15,FALSE)</f>
        <v>0.7</v>
      </c>
      <c r="T1971">
        <f>VLOOKUP($G1971,county_facts!$A:$BB,16,FALSE)</f>
        <v>0.1</v>
      </c>
      <c r="U1971">
        <f>VLOOKUP($G1971,county_facts!$A:$BB,17,FALSE)</f>
        <v>1.3</v>
      </c>
      <c r="V1971">
        <f>VLOOKUP($G1971,county_facts!$A:$BB,18,FALSE)</f>
        <v>61.9</v>
      </c>
      <c r="W1971">
        <f>VLOOKUP($G1971,county_facts!$A:$BB,19,FALSE)</f>
        <v>34.1</v>
      </c>
      <c r="X1971">
        <f>VLOOKUP($G1971,county_facts!$A:$BB,20,FALSE)</f>
        <v>82.6</v>
      </c>
      <c r="Y1971">
        <f>VLOOKUP($G1971,county_facts!$A:$BB,21,FALSE)</f>
        <v>16.5</v>
      </c>
      <c r="Z1971">
        <f>VLOOKUP($G1971,county_facts!$A:$BB,22,FALSE)</f>
        <v>48.4</v>
      </c>
      <c r="AA1971">
        <f>VLOOKUP($G1971,county_facts!$A:$BB,23,FALSE)</f>
        <v>68.900000000000006</v>
      </c>
      <c r="AB1971">
        <f>VLOOKUP($G1971,county_facts!$A:$BB,24,FALSE)</f>
        <v>13.6</v>
      </c>
      <c r="AC1971">
        <f>VLOOKUP($G1971,county_facts!$A:$BB,25,FALSE)</f>
        <v>228</v>
      </c>
      <c r="AD1971">
        <f>VLOOKUP($G1971,county_facts!$A:$BB,26,FALSE)</f>
        <v>24.5</v>
      </c>
      <c r="AE1971">
        <f>VLOOKUP($G1971,county_facts!$A:$BB,27,FALSE)</f>
        <v>1662</v>
      </c>
      <c r="AF1971">
        <f>VLOOKUP($G1971,county_facts!$A:$BB,28,FALSE)</f>
        <v>75.8</v>
      </c>
      <c r="AG1971">
        <f>VLOOKUP($G1971,county_facts!$A:$BB,29,FALSE)</f>
        <v>2.1</v>
      </c>
      <c r="AH1971">
        <f>VLOOKUP($G1971,county_facts!$A:$BB,30,FALSE)</f>
        <v>66800</v>
      </c>
      <c r="AI1971">
        <f>VLOOKUP($G1971,county_facts!$A:$BB,31,FALSE)</f>
        <v>1571</v>
      </c>
      <c r="AJ1971">
        <f>VLOOKUP($G1971,county_facts!$A:$BB,32,FALSE)</f>
        <v>2.79</v>
      </c>
      <c r="AK1971">
        <f>VLOOKUP($G1971,county_facts!$A:$BB,33,FALSE)</f>
        <v>22291</v>
      </c>
      <c r="AL1971">
        <f>VLOOKUP($G1971,county_facts!$A:$BB,34,FALSE)</f>
        <v>50417</v>
      </c>
      <c r="AM1971">
        <f>VLOOKUP($G1971,county_facts!$A:$BB,35,FALSE)</f>
        <v>13.8</v>
      </c>
      <c r="AN1971">
        <f>VLOOKUP($G1971,county_facts!$A:$BB,36,FALSE)</f>
        <v>92</v>
      </c>
      <c r="AO1971">
        <f>VLOOKUP($G1971,county_facts!$A:$BB,37,FALSE)</f>
        <v>1186</v>
      </c>
      <c r="AP1971">
        <f>VLOOKUP($G1971,county_facts!$A:$BB,38,FALSE)</f>
        <v>11.6</v>
      </c>
      <c r="AQ1971">
        <f>VLOOKUP($G1971,county_facts!$A:$BB,39,FALSE)</f>
        <v>288</v>
      </c>
      <c r="AR1971">
        <f>VLOOKUP($G1971,county_facts!$A:$BB,40,FALSE)</f>
        <v>407</v>
      </c>
      <c r="AS1971">
        <f>VLOOKUP($G1971,county_facts!$A:$BB,41,FALSE)</f>
        <v>0</v>
      </c>
      <c r="AT1971">
        <f>VLOOKUP($G1971,county_facts!$A:$BB,42,FALSE)</f>
        <v>0</v>
      </c>
      <c r="AU1971">
        <f>VLOOKUP($G1971,county_facts!$A:$BB,43,FALSE)</f>
        <v>0</v>
      </c>
      <c r="AV1971">
        <f>VLOOKUP($G1971,county_facts!$A:$BB,44,FALSE)</f>
        <v>0</v>
      </c>
      <c r="AW1971">
        <f>VLOOKUP($G1971,county_facts!$A:$BB,45,FALSE)</f>
        <v>0</v>
      </c>
      <c r="AX1971">
        <f>VLOOKUP($G1971,county_facts!$A:$BB,46,FALSE)</f>
        <v>39.6</v>
      </c>
      <c r="AY1971">
        <f>VLOOKUP($G1971,county_facts!$A:$BB,47,FALSE)</f>
        <v>0</v>
      </c>
      <c r="AZ1971">
        <f>VLOOKUP($G1971,county_facts!$A:$BB,48,FALSE)</f>
        <v>23211</v>
      </c>
      <c r="BA1971">
        <f>VLOOKUP($G1971,county_facts!$A:$BB,49,FALSE)</f>
        <v>47808</v>
      </c>
      <c r="BB1971">
        <f>VLOOKUP($G1971,county_facts!$A:$BB,50,FALSE)</f>
        <v>12379</v>
      </c>
      <c r="BC1971">
        <f>VLOOKUP($G1971,county_facts!$A:$BB,51,FALSE)</f>
        <v>1023</v>
      </c>
      <c r="BD1971">
        <f>VLOOKUP($G1971,county_facts!$A:$BB,52,FALSE)</f>
        <v>1</v>
      </c>
      <c r="BE1971">
        <f>VLOOKUP($G1971,county_facts!$A:$BB,53,FALSE)</f>
        <v>785.07</v>
      </c>
      <c r="BF1971">
        <f>VLOOKUP($G1971,county_facts!$A:$BB,54,FALSE)</f>
        <v>5.6</v>
      </c>
    </row>
    <row r="1972" spans="1:58" x14ac:dyDescent="0.3">
      <c r="A1972" t="s">
        <v>6</v>
      </c>
      <c r="B1972" t="s">
        <v>778</v>
      </c>
      <c r="C1972">
        <v>20</v>
      </c>
      <c r="D1972" t="s">
        <v>622</v>
      </c>
      <c r="E1972">
        <v>38</v>
      </c>
      <c r="F1972">
        <v>0.52631578899999998</v>
      </c>
      <c r="G1972">
        <v>48101</v>
      </c>
      <c r="H1972">
        <f>VLOOKUP($G1972,county_facts!$A:$BB,4,FALSE)</f>
        <v>1415</v>
      </c>
      <c r="I1972">
        <f>VLOOKUP($G1972,county_facts!$A:$BB,5,FALSE)</f>
        <v>1505</v>
      </c>
      <c r="J1972">
        <f>VLOOKUP($G1972,county_facts!$A:$BB,6,FALSE)</f>
        <v>-6</v>
      </c>
      <c r="K1972">
        <f>VLOOKUP($G1972,county_facts!$A:$BB,7,FALSE)</f>
        <v>1505</v>
      </c>
      <c r="L1972">
        <f>VLOOKUP($G1972,county_facts!$A:$BB,8,FALSE)</f>
        <v>4</v>
      </c>
      <c r="M1972">
        <f>VLOOKUP($G1972,county_facts!$A:$BB,9,FALSE)</f>
        <v>21.8</v>
      </c>
      <c r="N1972">
        <f>VLOOKUP($G1972,county_facts!$A:$BB,10,FALSE)</f>
        <v>24.5</v>
      </c>
      <c r="O1972">
        <f>VLOOKUP($G1972,county_facts!$A:$BB,11,FALSE)</f>
        <v>52.3</v>
      </c>
      <c r="P1972">
        <f>VLOOKUP($G1972,county_facts!$A:$BB,12,FALSE)</f>
        <v>87.6</v>
      </c>
      <c r="Q1972">
        <f>VLOOKUP($G1972,county_facts!$A:$BB,13,FALSE)</f>
        <v>10.4</v>
      </c>
      <c r="R1972">
        <f>VLOOKUP($G1972,county_facts!$A:$BB,14,FALSE)</f>
        <v>0.5</v>
      </c>
      <c r="S1972">
        <f>VLOOKUP($G1972,county_facts!$A:$BB,15,FALSE)</f>
        <v>0.1</v>
      </c>
      <c r="T1972">
        <f>VLOOKUP($G1972,county_facts!$A:$BB,16,FALSE)</f>
        <v>0.1</v>
      </c>
      <c r="U1972">
        <f>VLOOKUP($G1972,county_facts!$A:$BB,17,FALSE)</f>
        <v>1.3</v>
      </c>
      <c r="V1972">
        <f>VLOOKUP($G1972,county_facts!$A:$BB,18,FALSE)</f>
        <v>24.3</v>
      </c>
      <c r="W1972">
        <f>VLOOKUP($G1972,county_facts!$A:$BB,19,FALSE)</f>
        <v>64.5</v>
      </c>
      <c r="X1972">
        <f>VLOOKUP($G1972,county_facts!$A:$BB,20,FALSE)</f>
        <v>84.2</v>
      </c>
      <c r="Y1972">
        <f>VLOOKUP($G1972,county_facts!$A:$BB,21,FALSE)</f>
        <v>4.3</v>
      </c>
      <c r="Z1972">
        <f>VLOOKUP($G1972,county_facts!$A:$BB,22,FALSE)</f>
        <v>13.8</v>
      </c>
      <c r="AA1972">
        <f>VLOOKUP($G1972,county_facts!$A:$BB,23,FALSE)</f>
        <v>76.2</v>
      </c>
      <c r="AB1972">
        <f>VLOOKUP($G1972,county_facts!$A:$BB,24,FALSE)</f>
        <v>16.100000000000001</v>
      </c>
      <c r="AC1972">
        <f>VLOOKUP($G1972,county_facts!$A:$BB,25,FALSE)</f>
        <v>103</v>
      </c>
      <c r="AD1972">
        <f>VLOOKUP($G1972,county_facts!$A:$BB,26,FALSE)</f>
        <v>17.399999999999999</v>
      </c>
      <c r="AE1972">
        <f>VLOOKUP($G1972,county_facts!$A:$BB,27,FALSE)</f>
        <v>960</v>
      </c>
      <c r="AF1972">
        <f>VLOOKUP($G1972,county_facts!$A:$BB,28,FALSE)</f>
        <v>72.400000000000006</v>
      </c>
      <c r="AG1972">
        <f>VLOOKUP($G1972,county_facts!$A:$BB,29,FALSE)</f>
        <v>7.5</v>
      </c>
      <c r="AH1972">
        <f>VLOOKUP($G1972,county_facts!$A:$BB,30,FALSE)</f>
        <v>41400</v>
      </c>
      <c r="AI1972">
        <f>VLOOKUP($G1972,county_facts!$A:$BB,31,FALSE)</f>
        <v>709</v>
      </c>
      <c r="AJ1972">
        <f>VLOOKUP($G1972,county_facts!$A:$BB,32,FALSE)</f>
        <v>2.16</v>
      </c>
      <c r="AK1972">
        <f>VLOOKUP($G1972,county_facts!$A:$BB,33,FALSE)</f>
        <v>21089</v>
      </c>
      <c r="AL1972">
        <f>VLOOKUP($G1972,county_facts!$A:$BB,34,FALSE)</f>
        <v>34639</v>
      </c>
      <c r="AM1972">
        <f>VLOOKUP($G1972,county_facts!$A:$BB,35,FALSE)</f>
        <v>15.4</v>
      </c>
      <c r="AN1972">
        <f>VLOOKUP($G1972,county_facts!$A:$BB,36,FALSE)</f>
        <v>27</v>
      </c>
      <c r="AO1972">
        <f>VLOOKUP($G1972,county_facts!$A:$BB,37,FALSE)</f>
        <v>154</v>
      </c>
      <c r="AP1972">
        <f>VLOOKUP($G1972,county_facts!$A:$BB,38,FALSE)</f>
        <v>-1.3</v>
      </c>
      <c r="AQ1972">
        <f>VLOOKUP($G1972,county_facts!$A:$BB,39,FALSE)</f>
        <v>132</v>
      </c>
      <c r="AR1972">
        <f>VLOOKUP($G1972,county_facts!$A:$BB,40,FALSE)</f>
        <v>99</v>
      </c>
      <c r="AS1972">
        <f>VLOOKUP($G1972,county_facts!$A:$BB,41,FALSE)</f>
        <v>0</v>
      </c>
      <c r="AT1972">
        <f>VLOOKUP($G1972,county_facts!$A:$BB,42,FALSE)</f>
        <v>0</v>
      </c>
      <c r="AU1972">
        <f>VLOOKUP($G1972,county_facts!$A:$BB,43,FALSE)</f>
        <v>0</v>
      </c>
      <c r="AV1972">
        <f>VLOOKUP($G1972,county_facts!$A:$BB,44,FALSE)</f>
        <v>0</v>
      </c>
      <c r="AW1972">
        <f>VLOOKUP($G1972,county_facts!$A:$BB,45,FALSE)</f>
        <v>0</v>
      </c>
      <c r="AX1972">
        <f>VLOOKUP($G1972,county_facts!$A:$BB,46,FALSE)</f>
        <v>0</v>
      </c>
      <c r="AY1972">
        <f>VLOOKUP($G1972,county_facts!$A:$BB,47,FALSE)</f>
        <v>0</v>
      </c>
      <c r="AZ1972">
        <f>VLOOKUP($G1972,county_facts!$A:$BB,48,FALSE)</f>
        <v>0</v>
      </c>
      <c r="BA1972">
        <f>VLOOKUP($G1972,county_facts!$A:$BB,49,FALSE)</f>
        <v>12673</v>
      </c>
      <c r="BB1972">
        <f>VLOOKUP($G1972,county_facts!$A:$BB,50,FALSE)</f>
        <v>8219</v>
      </c>
      <c r="BC1972">
        <f>VLOOKUP($G1972,county_facts!$A:$BB,51,FALSE)</f>
        <v>0</v>
      </c>
      <c r="BD1972">
        <f>VLOOKUP($G1972,county_facts!$A:$BB,52,FALSE)</f>
        <v>0</v>
      </c>
      <c r="BE1972">
        <f>VLOOKUP($G1972,county_facts!$A:$BB,53,FALSE)</f>
        <v>900.56</v>
      </c>
      <c r="BF1972">
        <f>VLOOKUP($G1972,county_facts!$A:$BB,54,FALSE)</f>
        <v>1.7</v>
      </c>
    </row>
    <row r="1973" spans="1:58" x14ac:dyDescent="0.3">
      <c r="A1973" t="s">
        <v>9</v>
      </c>
      <c r="B1973" t="s">
        <v>778</v>
      </c>
      <c r="C1973">
        <v>18</v>
      </c>
      <c r="D1973" t="s">
        <v>622</v>
      </c>
      <c r="E1973">
        <v>38</v>
      </c>
      <c r="F1973">
        <v>0.47368421100000002</v>
      </c>
      <c r="G1973">
        <v>48101</v>
      </c>
      <c r="H1973">
        <f>VLOOKUP($G1973,county_facts!$A:$BB,4,FALSE)</f>
        <v>1415</v>
      </c>
      <c r="I1973">
        <f>VLOOKUP($G1973,county_facts!$A:$BB,5,FALSE)</f>
        <v>1505</v>
      </c>
      <c r="J1973">
        <f>VLOOKUP($G1973,county_facts!$A:$BB,6,FALSE)</f>
        <v>-6</v>
      </c>
      <c r="K1973">
        <f>VLOOKUP($G1973,county_facts!$A:$BB,7,FALSE)</f>
        <v>1505</v>
      </c>
      <c r="L1973">
        <f>VLOOKUP($G1973,county_facts!$A:$BB,8,FALSE)</f>
        <v>4</v>
      </c>
      <c r="M1973">
        <f>VLOOKUP($G1973,county_facts!$A:$BB,9,FALSE)</f>
        <v>21.8</v>
      </c>
      <c r="N1973">
        <f>VLOOKUP($G1973,county_facts!$A:$BB,10,FALSE)</f>
        <v>24.5</v>
      </c>
      <c r="O1973">
        <f>VLOOKUP($G1973,county_facts!$A:$BB,11,FALSE)</f>
        <v>52.3</v>
      </c>
      <c r="P1973">
        <f>VLOOKUP($G1973,county_facts!$A:$BB,12,FALSE)</f>
        <v>87.6</v>
      </c>
      <c r="Q1973">
        <f>VLOOKUP($G1973,county_facts!$A:$BB,13,FALSE)</f>
        <v>10.4</v>
      </c>
      <c r="R1973">
        <f>VLOOKUP($G1973,county_facts!$A:$BB,14,FALSE)</f>
        <v>0.5</v>
      </c>
      <c r="S1973">
        <f>VLOOKUP($G1973,county_facts!$A:$BB,15,FALSE)</f>
        <v>0.1</v>
      </c>
      <c r="T1973">
        <f>VLOOKUP($G1973,county_facts!$A:$BB,16,FALSE)</f>
        <v>0.1</v>
      </c>
      <c r="U1973">
        <f>VLOOKUP($G1973,county_facts!$A:$BB,17,FALSE)</f>
        <v>1.3</v>
      </c>
      <c r="V1973">
        <f>VLOOKUP($G1973,county_facts!$A:$BB,18,FALSE)</f>
        <v>24.3</v>
      </c>
      <c r="W1973">
        <f>VLOOKUP($G1973,county_facts!$A:$BB,19,FALSE)</f>
        <v>64.5</v>
      </c>
      <c r="X1973">
        <f>VLOOKUP($G1973,county_facts!$A:$BB,20,FALSE)</f>
        <v>84.2</v>
      </c>
      <c r="Y1973">
        <f>VLOOKUP($G1973,county_facts!$A:$BB,21,FALSE)</f>
        <v>4.3</v>
      </c>
      <c r="Z1973">
        <f>VLOOKUP($G1973,county_facts!$A:$BB,22,FALSE)</f>
        <v>13.8</v>
      </c>
      <c r="AA1973">
        <f>VLOOKUP($G1973,county_facts!$A:$BB,23,FALSE)</f>
        <v>76.2</v>
      </c>
      <c r="AB1973">
        <f>VLOOKUP($G1973,county_facts!$A:$BB,24,FALSE)</f>
        <v>16.100000000000001</v>
      </c>
      <c r="AC1973">
        <f>VLOOKUP($G1973,county_facts!$A:$BB,25,FALSE)</f>
        <v>103</v>
      </c>
      <c r="AD1973">
        <f>VLOOKUP($G1973,county_facts!$A:$BB,26,FALSE)</f>
        <v>17.399999999999999</v>
      </c>
      <c r="AE1973">
        <f>VLOOKUP($G1973,county_facts!$A:$BB,27,FALSE)</f>
        <v>960</v>
      </c>
      <c r="AF1973">
        <f>VLOOKUP($G1973,county_facts!$A:$BB,28,FALSE)</f>
        <v>72.400000000000006</v>
      </c>
      <c r="AG1973">
        <f>VLOOKUP($G1973,county_facts!$A:$BB,29,FALSE)</f>
        <v>7.5</v>
      </c>
      <c r="AH1973">
        <f>VLOOKUP($G1973,county_facts!$A:$BB,30,FALSE)</f>
        <v>41400</v>
      </c>
      <c r="AI1973">
        <f>VLOOKUP($G1973,county_facts!$A:$BB,31,FALSE)</f>
        <v>709</v>
      </c>
      <c r="AJ1973">
        <f>VLOOKUP($G1973,county_facts!$A:$BB,32,FALSE)</f>
        <v>2.16</v>
      </c>
      <c r="AK1973">
        <f>VLOOKUP($G1973,county_facts!$A:$BB,33,FALSE)</f>
        <v>21089</v>
      </c>
      <c r="AL1973">
        <f>VLOOKUP($G1973,county_facts!$A:$BB,34,FALSE)</f>
        <v>34639</v>
      </c>
      <c r="AM1973">
        <f>VLOOKUP($G1973,county_facts!$A:$BB,35,FALSE)</f>
        <v>15.4</v>
      </c>
      <c r="AN1973">
        <f>VLOOKUP($G1973,county_facts!$A:$BB,36,FALSE)</f>
        <v>27</v>
      </c>
      <c r="AO1973">
        <f>VLOOKUP($G1973,county_facts!$A:$BB,37,FALSE)</f>
        <v>154</v>
      </c>
      <c r="AP1973">
        <f>VLOOKUP($G1973,county_facts!$A:$BB,38,FALSE)</f>
        <v>-1.3</v>
      </c>
      <c r="AQ1973">
        <f>VLOOKUP($G1973,county_facts!$A:$BB,39,FALSE)</f>
        <v>132</v>
      </c>
      <c r="AR1973">
        <f>VLOOKUP($G1973,county_facts!$A:$BB,40,FALSE)</f>
        <v>99</v>
      </c>
      <c r="AS1973">
        <f>VLOOKUP($G1973,county_facts!$A:$BB,41,FALSE)</f>
        <v>0</v>
      </c>
      <c r="AT1973">
        <f>VLOOKUP($G1973,county_facts!$A:$BB,42,FALSE)</f>
        <v>0</v>
      </c>
      <c r="AU1973">
        <f>VLOOKUP($G1973,county_facts!$A:$BB,43,FALSE)</f>
        <v>0</v>
      </c>
      <c r="AV1973">
        <f>VLOOKUP($G1973,county_facts!$A:$BB,44,FALSE)</f>
        <v>0</v>
      </c>
      <c r="AW1973">
        <f>VLOOKUP($G1973,county_facts!$A:$BB,45,FALSE)</f>
        <v>0</v>
      </c>
      <c r="AX1973">
        <f>VLOOKUP($G1973,county_facts!$A:$BB,46,FALSE)</f>
        <v>0</v>
      </c>
      <c r="AY1973">
        <f>VLOOKUP($G1973,county_facts!$A:$BB,47,FALSE)</f>
        <v>0</v>
      </c>
      <c r="AZ1973">
        <f>VLOOKUP($G1973,county_facts!$A:$BB,48,FALSE)</f>
        <v>0</v>
      </c>
      <c r="BA1973">
        <f>VLOOKUP($G1973,county_facts!$A:$BB,49,FALSE)</f>
        <v>12673</v>
      </c>
      <c r="BB1973">
        <f>VLOOKUP($G1973,county_facts!$A:$BB,50,FALSE)</f>
        <v>8219</v>
      </c>
      <c r="BC1973">
        <f>VLOOKUP($G1973,county_facts!$A:$BB,51,FALSE)</f>
        <v>0</v>
      </c>
      <c r="BD1973">
        <f>VLOOKUP($G1973,county_facts!$A:$BB,52,FALSE)</f>
        <v>0</v>
      </c>
      <c r="BE1973">
        <f>VLOOKUP($G1973,county_facts!$A:$BB,53,FALSE)</f>
        <v>900.56</v>
      </c>
      <c r="BF1973">
        <f>VLOOKUP($G1973,county_facts!$A:$BB,54,FALSE)</f>
        <v>1.7</v>
      </c>
    </row>
    <row r="1974" spans="1:58" x14ac:dyDescent="0.3">
      <c r="A1974" t="s">
        <v>6</v>
      </c>
      <c r="B1974" t="s">
        <v>779</v>
      </c>
      <c r="C1974">
        <v>977</v>
      </c>
      <c r="D1974" t="s">
        <v>622</v>
      </c>
      <c r="E1974">
        <v>1675</v>
      </c>
      <c r="F1974">
        <v>0.58328358199999997</v>
      </c>
      <c r="G1974">
        <v>48099</v>
      </c>
      <c r="H1974">
        <f>VLOOKUP($G1974,county_facts!$A:$BB,4,FALSE)</f>
        <v>75562</v>
      </c>
      <c r="I1974">
        <f>VLOOKUP($G1974,county_facts!$A:$BB,5,FALSE)</f>
        <v>75388</v>
      </c>
      <c r="J1974">
        <f>VLOOKUP($G1974,county_facts!$A:$BB,6,FALSE)</f>
        <v>0.2</v>
      </c>
      <c r="K1974">
        <f>VLOOKUP($G1974,county_facts!$A:$BB,7,FALSE)</f>
        <v>75388</v>
      </c>
      <c r="L1974">
        <f>VLOOKUP($G1974,county_facts!$A:$BB,8,FALSE)</f>
        <v>7.3</v>
      </c>
      <c r="M1974">
        <f>VLOOKUP($G1974,county_facts!$A:$BB,9,FALSE)</f>
        <v>24.8</v>
      </c>
      <c r="N1974">
        <f>VLOOKUP($G1974,county_facts!$A:$BB,10,FALSE)</f>
        <v>9</v>
      </c>
      <c r="O1974">
        <f>VLOOKUP($G1974,county_facts!$A:$BB,11,FALSE)</f>
        <v>50.4</v>
      </c>
      <c r="P1974">
        <f>VLOOKUP($G1974,county_facts!$A:$BB,12,FALSE)</f>
        <v>74.400000000000006</v>
      </c>
      <c r="Q1974">
        <f>VLOOKUP($G1974,county_facts!$A:$BB,13,FALSE)</f>
        <v>17.399999999999999</v>
      </c>
      <c r="R1974">
        <f>VLOOKUP($G1974,county_facts!$A:$BB,14,FALSE)</f>
        <v>1.2</v>
      </c>
      <c r="S1974">
        <f>VLOOKUP($G1974,county_facts!$A:$BB,15,FALSE)</f>
        <v>2.2000000000000002</v>
      </c>
      <c r="T1974">
        <f>VLOOKUP($G1974,county_facts!$A:$BB,16,FALSE)</f>
        <v>0.8</v>
      </c>
      <c r="U1974">
        <f>VLOOKUP($G1974,county_facts!$A:$BB,17,FALSE)</f>
        <v>4</v>
      </c>
      <c r="V1974">
        <f>VLOOKUP($G1974,county_facts!$A:$BB,18,FALSE)</f>
        <v>17.899999999999999</v>
      </c>
      <c r="W1974">
        <f>VLOOKUP($G1974,county_facts!$A:$BB,19,FALSE)</f>
        <v>59.4</v>
      </c>
      <c r="X1974">
        <f>VLOOKUP($G1974,county_facts!$A:$BB,20,FALSE)</f>
        <v>79.099999999999994</v>
      </c>
      <c r="Y1974">
        <f>VLOOKUP($G1974,county_facts!$A:$BB,21,FALSE)</f>
        <v>5.5</v>
      </c>
      <c r="Z1974">
        <f>VLOOKUP($G1974,county_facts!$A:$BB,22,FALSE)</f>
        <v>14.6</v>
      </c>
      <c r="AA1974">
        <f>VLOOKUP($G1974,county_facts!$A:$BB,23,FALSE)</f>
        <v>87.5</v>
      </c>
      <c r="AB1974">
        <f>VLOOKUP($G1974,county_facts!$A:$BB,24,FALSE)</f>
        <v>15.1</v>
      </c>
      <c r="AC1974">
        <f>VLOOKUP($G1974,county_facts!$A:$BB,25,FALSE)</f>
        <v>9150</v>
      </c>
      <c r="AD1974">
        <f>VLOOKUP($G1974,county_facts!$A:$BB,26,FALSE)</f>
        <v>20.100000000000001</v>
      </c>
      <c r="AE1974">
        <f>VLOOKUP($G1974,county_facts!$A:$BB,27,FALSE)</f>
        <v>26032</v>
      </c>
      <c r="AF1974">
        <f>VLOOKUP($G1974,county_facts!$A:$BB,28,FALSE)</f>
        <v>57.3</v>
      </c>
      <c r="AG1974">
        <f>VLOOKUP($G1974,county_facts!$A:$BB,29,FALSE)</f>
        <v>20.399999999999999</v>
      </c>
      <c r="AH1974">
        <f>VLOOKUP($G1974,county_facts!$A:$BB,30,FALSE)</f>
        <v>97400</v>
      </c>
      <c r="AI1974">
        <f>VLOOKUP($G1974,county_facts!$A:$BB,31,FALSE)</f>
        <v>20416</v>
      </c>
      <c r="AJ1974">
        <f>VLOOKUP($G1974,county_facts!$A:$BB,32,FALSE)</f>
        <v>3.17</v>
      </c>
      <c r="AK1974">
        <f>VLOOKUP($G1974,county_facts!$A:$BB,33,FALSE)</f>
        <v>19357</v>
      </c>
      <c r="AL1974">
        <f>VLOOKUP($G1974,county_facts!$A:$BB,34,FALSE)</f>
        <v>49819</v>
      </c>
      <c r="AM1974">
        <f>VLOOKUP($G1974,county_facts!$A:$BB,35,FALSE)</f>
        <v>13.4</v>
      </c>
      <c r="AN1974">
        <f>VLOOKUP($G1974,county_facts!$A:$BB,36,FALSE)</f>
        <v>708</v>
      </c>
      <c r="AO1974">
        <f>VLOOKUP($G1974,county_facts!$A:$BB,37,FALSE)</f>
        <v>9983</v>
      </c>
      <c r="AP1974">
        <f>VLOOKUP($G1974,county_facts!$A:$BB,38,FALSE)</f>
        <v>4.0999999999999996</v>
      </c>
      <c r="AQ1974">
        <f>VLOOKUP($G1974,county_facts!$A:$BB,39,FALSE)</f>
        <v>2640</v>
      </c>
      <c r="AR1974">
        <f>VLOOKUP($G1974,county_facts!$A:$BB,40,FALSE)</f>
        <v>3067</v>
      </c>
      <c r="AS1974">
        <f>VLOOKUP($G1974,county_facts!$A:$BB,41,FALSE)</f>
        <v>4.8</v>
      </c>
      <c r="AT1974">
        <f>VLOOKUP($G1974,county_facts!$A:$BB,42,FALSE)</f>
        <v>0</v>
      </c>
      <c r="AU1974">
        <f>VLOOKUP($G1974,county_facts!$A:$BB,43,FALSE)</f>
        <v>3.5</v>
      </c>
      <c r="AV1974">
        <f>VLOOKUP($G1974,county_facts!$A:$BB,44,FALSE)</f>
        <v>0</v>
      </c>
      <c r="AW1974">
        <f>VLOOKUP($G1974,county_facts!$A:$BB,45,FALSE)</f>
        <v>6.2</v>
      </c>
      <c r="AX1974">
        <f>VLOOKUP($G1974,county_facts!$A:$BB,46,FALSE)</f>
        <v>25.7</v>
      </c>
      <c r="AY1974">
        <f>VLOOKUP($G1974,county_facts!$A:$BB,47,FALSE)</f>
        <v>0</v>
      </c>
      <c r="AZ1974">
        <f>VLOOKUP($G1974,county_facts!$A:$BB,48,FALSE)</f>
        <v>34335</v>
      </c>
      <c r="BA1974">
        <f>VLOOKUP($G1974,county_facts!$A:$BB,49,FALSE)</f>
        <v>442577</v>
      </c>
      <c r="BB1974">
        <f>VLOOKUP($G1974,county_facts!$A:$BB,50,FALSE)</f>
        <v>6096</v>
      </c>
      <c r="BC1974">
        <f>VLOOKUP($G1974,county_facts!$A:$BB,51,FALSE)</f>
        <v>45375</v>
      </c>
      <c r="BD1974">
        <f>VLOOKUP($G1974,county_facts!$A:$BB,52,FALSE)</f>
        <v>146</v>
      </c>
      <c r="BE1974">
        <f>VLOOKUP($G1974,county_facts!$A:$BB,53,FALSE)</f>
        <v>1052.07</v>
      </c>
      <c r="BF1974">
        <f>VLOOKUP($G1974,county_facts!$A:$BB,54,FALSE)</f>
        <v>71.7</v>
      </c>
    </row>
    <row r="1975" spans="1:58" x14ac:dyDescent="0.3">
      <c r="A1975" t="s">
        <v>9</v>
      </c>
      <c r="B1975" t="s">
        <v>779</v>
      </c>
      <c r="C1975">
        <v>698</v>
      </c>
      <c r="D1975" t="s">
        <v>622</v>
      </c>
      <c r="E1975">
        <v>1675</v>
      </c>
      <c r="F1975">
        <v>0.41671641799999998</v>
      </c>
      <c r="G1975">
        <v>48099</v>
      </c>
      <c r="H1975">
        <f>VLOOKUP($G1975,county_facts!$A:$BB,4,FALSE)</f>
        <v>75562</v>
      </c>
      <c r="I1975">
        <f>VLOOKUP($G1975,county_facts!$A:$BB,5,FALSE)</f>
        <v>75388</v>
      </c>
      <c r="J1975">
        <f>VLOOKUP($G1975,county_facts!$A:$BB,6,FALSE)</f>
        <v>0.2</v>
      </c>
      <c r="K1975">
        <f>VLOOKUP($G1975,county_facts!$A:$BB,7,FALSE)</f>
        <v>75388</v>
      </c>
      <c r="L1975">
        <f>VLOOKUP($G1975,county_facts!$A:$BB,8,FALSE)</f>
        <v>7.3</v>
      </c>
      <c r="M1975">
        <f>VLOOKUP($G1975,county_facts!$A:$BB,9,FALSE)</f>
        <v>24.8</v>
      </c>
      <c r="N1975">
        <f>VLOOKUP($G1975,county_facts!$A:$BB,10,FALSE)</f>
        <v>9</v>
      </c>
      <c r="O1975">
        <f>VLOOKUP($G1975,county_facts!$A:$BB,11,FALSE)</f>
        <v>50.4</v>
      </c>
      <c r="P1975">
        <f>VLOOKUP($G1975,county_facts!$A:$BB,12,FALSE)</f>
        <v>74.400000000000006</v>
      </c>
      <c r="Q1975">
        <f>VLOOKUP($G1975,county_facts!$A:$BB,13,FALSE)</f>
        <v>17.399999999999999</v>
      </c>
      <c r="R1975">
        <f>VLOOKUP($G1975,county_facts!$A:$BB,14,FALSE)</f>
        <v>1.2</v>
      </c>
      <c r="S1975">
        <f>VLOOKUP($G1975,county_facts!$A:$BB,15,FALSE)</f>
        <v>2.2000000000000002</v>
      </c>
      <c r="T1975">
        <f>VLOOKUP($G1975,county_facts!$A:$BB,16,FALSE)</f>
        <v>0.8</v>
      </c>
      <c r="U1975">
        <f>VLOOKUP($G1975,county_facts!$A:$BB,17,FALSE)</f>
        <v>4</v>
      </c>
      <c r="V1975">
        <f>VLOOKUP($G1975,county_facts!$A:$BB,18,FALSE)</f>
        <v>17.899999999999999</v>
      </c>
      <c r="W1975">
        <f>VLOOKUP($G1975,county_facts!$A:$BB,19,FALSE)</f>
        <v>59.4</v>
      </c>
      <c r="X1975">
        <f>VLOOKUP($G1975,county_facts!$A:$BB,20,FALSE)</f>
        <v>79.099999999999994</v>
      </c>
      <c r="Y1975">
        <f>VLOOKUP($G1975,county_facts!$A:$BB,21,FALSE)</f>
        <v>5.5</v>
      </c>
      <c r="Z1975">
        <f>VLOOKUP($G1975,county_facts!$A:$BB,22,FALSE)</f>
        <v>14.6</v>
      </c>
      <c r="AA1975">
        <f>VLOOKUP($G1975,county_facts!$A:$BB,23,FALSE)</f>
        <v>87.5</v>
      </c>
      <c r="AB1975">
        <f>VLOOKUP($G1975,county_facts!$A:$BB,24,FALSE)</f>
        <v>15.1</v>
      </c>
      <c r="AC1975">
        <f>VLOOKUP($G1975,county_facts!$A:$BB,25,FALSE)</f>
        <v>9150</v>
      </c>
      <c r="AD1975">
        <f>VLOOKUP($G1975,county_facts!$A:$BB,26,FALSE)</f>
        <v>20.100000000000001</v>
      </c>
      <c r="AE1975">
        <f>VLOOKUP($G1975,county_facts!$A:$BB,27,FALSE)</f>
        <v>26032</v>
      </c>
      <c r="AF1975">
        <f>VLOOKUP($G1975,county_facts!$A:$BB,28,FALSE)</f>
        <v>57.3</v>
      </c>
      <c r="AG1975">
        <f>VLOOKUP($G1975,county_facts!$A:$BB,29,FALSE)</f>
        <v>20.399999999999999</v>
      </c>
      <c r="AH1975">
        <f>VLOOKUP($G1975,county_facts!$A:$BB,30,FALSE)</f>
        <v>97400</v>
      </c>
      <c r="AI1975">
        <f>VLOOKUP($G1975,county_facts!$A:$BB,31,FALSE)</f>
        <v>20416</v>
      </c>
      <c r="AJ1975">
        <f>VLOOKUP($G1975,county_facts!$A:$BB,32,FALSE)</f>
        <v>3.17</v>
      </c>
      <c r="AK1975">
        <f>VLOOKUP($G1975,county_facts!$A:$BB,33,FALSE)</f>
        <v>19357</v>
      </c>
      <c r="AL1975">
        <f>VLOOKUP($G1975,county_facts!$A:$BB,34,FALSE)</f>
        <v>49819</v>
      </c>
      <c r="AM1975">
        <f>VLOOKUP($G1975,county_facts!$A:$BB,35,FALSE)</f>
        <v>13.4</v>
      </c>
      <c r="AN1975">
        <f>VLOOKUP($G1975,county_facts!$A:$BB,36,FALSE)</f>
        <v>708</v>
      </c>
      <c r="AO1975">
        <f>VLOOKUP($G1975,county_facts!$A:$BB,37,FALSE)</f>
        <v>9983</v>
      </c>
      <c r="AP1975">
        <f>VLOOKUP($G1975,county_facts!$A:$BB,38,FALSE)</f>
        <v>4.0999999999999996</v>
      </c>
      <c r="AQ1975">
        <f>VLOOKUP($G1975,county_facts!$A:$BB,39,FALSE)</f>
        <v>2640</v>
      </c>
      <c r="AR1975">
        <f>VLOOKUP($G1975,county_facts!$A:$BB,40,FALSE)</f>
        <v>3067</v>
      </c>
      <c r="AS1975">
        <f>VLOOKUP($G1975,county_facts!$A:$BB,41,FALSE)</f>
        <v>4.8</v>
      </c>
      <c r="AT1975">
        <f>VLOOKUP($G1975,county_facts!$A:$BB,42,FALSE)</f>
        <v>0</v>
      </c>
      <c r="AU1975">
        <f>VLOOKUP($G1975,county_facts!$A:$BB,43,FALSE)</f>
        <v>3.5</v>
      </c>
      <c r="AV1975">
        <f>VLOOKUP($G1975,county_facts!$A:$BB,44,FALSE)</f>
        <v>0</v>
      </c>
      <c r="AW1975">
        <f>VLOOKUP($G1975,county_facts!$A:$BB,45,FALSE)</f>
        <v>6.2</v>
      </c>
      <c r="AX1975">
        <f>VLOOKUP($G1975,county_facts!$A:$BB,46,FALSE)</f>
        <v>25.7</v>
      </c>
      <c r="AY1975">
        <f>VLOOKUP($G1975,county_facts!$A:$BB,47,FALSE)</f>
        <v>0</v>
      </c>
      <c r="AZ1975">
        <f>VLOOKUP($G1975,county_facts!$A:$BB,48,FALSE)</f>
        <v>34335</v>
      </c>
      <c r="BA1975">
        <f>VLOOKUP($G1975,county_facts!$A:$BB,49,FALSE)</f>
        <v>442577</v>
      </c>
      <c r="BB1975">
        <f>VLOOKUP($G1975,county_facts!$A:$BB,50,FALSE)</f>
        <v>6096</v>
      </c>
      <c r="BC1975">
        <f>VLOOKUP($G1975,county_facts!$A:$BB,51,FALSE)</f>
        <v>45375</v>
      </c>
      <c r="BD1975">
        <f>VLOOKUP($G1975,county_facts!$A:$BB,52,FALSE)</f>
        <v>146</v>
      </c>
      <c r="BE1975">
        <f>VLOOKUP($G1975,county_facts!$A:$BB,53,FALSE)</f>
        <v>1052.07</v>
      </c>
      <c r="BF1975">
        <f>VLOOKUP($G1975,county_facts!$A:$BB,54,FALSE)</f>
        <v>71.7</v>
      </c>
    </row>
    <row r="1976" spans="1:58" x14ac:dyDescent="0.3">
      <c r="A1976" t="s">
        <v>6</v>
      </c>
      <c r="B1976" t="s">
        <v>780</v>
      </c>
      <c r="C1976">
        <v>498</v>
      </c>
      <c r="D1976" t="s">
        <v>622</v>
      </c>
      <c r="E1976">
        <v>806</v>
      </c>
      <c r="F1976">
        <v>0.617866005</v>
      </c>
      <c r="G1976">
        <v>48097</v>
      </c>
      <c r="H1976">
        <f>VLOOKUP($G1976,county_facts!$A:$BB,4,FALSE)</f>
        <v>38761</v>
      </c>
      <c r="I1976">
        <f>VLOOKUP($G1976,county_facts!$A:$BB,5,FALSE)</f>
        <v>38437</v>
      </c>
      <c r="J1976">
        <f>VLOOKUP($G1976,county_facts!$A:$BB,6,FALSE)</f>
        <v>0.8</v>
      </c>
      <c r="K1976">
        <f>VLOOKUP($G1976,county_facts!$A:$BB,7,FALSE)</f>
        <v>38437</v>
      </c>
      <c r="L1976">
        <f>VLOOKUP($G1976,county_facts!$A:$BB,8,FALSE)</f>
        <v>6.5</v>
      </c>
      <c r="M1976">
        <f>VLOOKUP($G1976,county_facts!$A:$BB,9,FALSE)</f>
        <v>24.2</v>
      </c>
      <c r="N1976">
        <f>VLOOKUP($G1976,county_facts!$A:$BB,10,FALSE)</f>
        <v>17.399999999999999</v>
      </c>
      <c r="O1976">
        <f>VLOOKUP($G1976,county_facts!$A:$BB,11,FALSE)</f>
        <v>50.4</v>
      </c>
      <c r="P1976">
        <f>VLOOKUP($G1976,county_facts!$A:$BB,12,FALSE)</f>
        <v>92.6</v>
      </c>
      <c r="Q1976">
        <f>VLOOKUP($G1976,county_facts!$A:$BB,13,FALSE)</f>
        <v>3.2</v>
      </c>
      <c r="R1976">
        <f>VLOOKUP($G1976,county_facts!$A:$BB,14,FALSE)</f>
        <v>1.4</v>
      </c>
      <c r="S1976">
        <f>VLOOKUP($G1976,county_facts!$A:$BB,15,FALSE)</f>
        <v>1.1000000000000001</v>
      </c>
      <c r="T1976">
        <f>VLOOKUP($G1976,county_facts!$A:$BB,16,FALSE)</f>
        <v>0.1</v>
      </c>
      <c r="U1976">
        <f>VLOOKUP($G1976,county_facts!$A:$BB,17,FALSE)</f>
        <v>1.7</v>
      </c>
      <c r="V1976">
        <f>VLOOKUP($G1976,county_facts!$A:$BB,18,FALSE)</f>
        <v>17</v>
      </c>
      <c r="W1976">
        <f>VLOOKUP($G1976,county_facts!$A:$BB,19,FALSE)</f>
        <v>76.8</v>
      </c>
      <c r="X1976">
        <f>VLOOKUP($G1976,county_facts!$A:$BB,20,FALSE)</f>
        <v>82.7</v>
      </c>
      <c r="Y1976">
        <f>VLOOKUP($G1976,county_facts!$A:$BB,21,FALSE)</f>
        <v>7.9</v>
      </c>
      <c r="Z1976">
        <f>VLOOKUP($G1976,county_facts!$A:$BB,22,FALSE)</f>
        <v>14.7</v>
      </c>
      <c r="AA1976">
        <f>VLOOKUP($G1976,county_facts!$A:$BB,23,FALSE)</f>
        <v>83.8</v>
      </c>
      <c r="AB1976">
        <f>VLOOKUP($G1976,county_facts!$A:$BB,24,FALSE)</f>
        <v>19.5</v>
      </c>
      <c r="AC1976">
        <f>VLOOKUP($G1976,county_facts!$A:$BB,25,FALSE)</f>
        <v>2935</v>
      </c>
      <c r="AD1976">
        <f>VLOOKUP($G1976,county_facts!$A:$BB,26,FALSE)</f>
        <v>24.3</v>
      </c>
      <c r="AE1976">
        <f>VLOOKUP($G1976,county_facts!$A:$BB,27,FALSE)</f>
        <v>16690</v>
      </c>
      <c r="AF1976">
        <f>VLOOKUP($G1976,county_facts!$A:$BB,28,FALSE)</f>
        <v>69.5</v>
      </c>
      <c r="AG1976">
        <f>VLOOKUP($G1976,county_facts!$A:$BB,29,FALSE)</f>
        <v>8.4</v>
      </c>
      <c r="AH1976">
        <f>VLOOKUP($G1976,county_facts!$A:$BB,30,FALSE)</f>
        <v>117100</v>
      </c>
      <c r="AI1976">
        <f>VLOOKUP($G1976,county_facts!$A:$BB,31,FALSE)</f>
        <v>14466</v>
      </c>
      <c r="AJ1976">
        <f>VLOOKUP($G1976,county_facts!$A:$BB,32,FALSE)</f>
        <v>2.61</v>
      </c>
      <c r="AK1976">
        <f>VLOOKUP($G1976,county_facts!$A:$BB,33,FALSE)</f>
        <v>25186</v>
      </c>
      <c r="AL1976">
        <f>VLOOKUP($G1976,county_facts!$A:$BB,34,FALSE)</f>
        <v>50067</v>
      </c>
      <c r="AM1976">
        <f>VLOOKUP($G1976,county_facts!$A:$BB,35,FALSE)</f>
        <v>14.8</v>
      </c>
      <c r="AN1976">
        <f>VLOOKUP($G1976,county_facts!$A:$BB,36,FALSE)</f>
        <v>890</v>
      </c>
      <c r="AO1976">
        <f>VLOOKUP($G1976,county_facts!$A:$BB,37,FALSE)</f>
        <v>13373</v>
      </c>
      <c r="AP1976">
        <f>VLOOKUP($G1976,county_facts!$A:$BB,38,FALSE)</f>
        <v>3.3</v>
      </c>
      <c r="AQ1976">
        <f>VLOOKUP($G1976,county_facts!$A:$BB,39,FALSE)</f>
        <v>3333</v>
      </c>
      <c r="AR1976">
        <f>VLOOKUP($G1976,county_facts!$A:$BB,40,FALSE)</f>
        <v>4564</v>
      </c>
      <c r="AS1976">
        <f>VLOOKUP($G1976,county_facts!$A:$BB,41,FALSE)</f>
        <v>0</v>
      </c>
      <c r="AT1976">
        <f>VLOOKUP($G1976,county_facts!$A:$BB,42,FALSE)</f>
        <v>0</v>
      </c>
      <c r="AU1976">
        <f>VLOOKUP($G1976,county_facts!$A:$BB,43,FALSE)</f>
        <v>0</v>
      </c>
      <c r="AV1976">
        <f>VLOOKUP($G1976,county_facts!$A:$BB,44,FALSE)</f>
        <v>0</v>
      </c>
      <c r="AW1976">
        <f>VLOOKUP($G1976,county_facts!$A:$BB,45,FALSE)</f>
        <v>4.9000000000000004</v>
      </c>
      <c r="AX1976">
        <f>VLOOKUP($G1976,county_facts!$A:$BB,46,FALSE)</f>
        <v>0</v>
      </c>
      <c r="AY1976">
        <f>VLOOKUP($G1976,county_facts!$A:$BB,47,FALSE)</f>
        <v>579742</v>
      </c>
      <c r="AZ1976">
        <f>VLOOKUP($G1976,county_facts!$A:$BB,48,FALSE)</f>
        <v>99848</v>
      </c>
      <c r="BA1976">
        <f>VLOOKUP($G1976,county_facts!$A:$BB,49,FALSE)</f>
        <v>499700</v>
      </c>
      <c r="BB1976">
        <f>VLOOKUP($G1976,county_facts!$A:$BB,50,FALSE)</f>
        <v>13006</v>
      </c>
      <c r="BC1976">
        <f>VLOOKUP($G1976,county_facts!$A:$BB,51,FALSE)</f>
        <v>52556</v>
      </c>
      <c r="BD1976">
        <f>VLOOKUP($G1976,county_facts!$A:$BB,52,FALSE)</f>
        <v>25</v>
      </c>
      <c r="BE1976">
        <f>VLOOKUP($G1976,county_facts!$A:$BB,53,FALSE)</f>
        <v>874.76</v>
      </c>
      <c r="BF1976">
        <f>VLOOKUP($G1976,county_facts!$A:$BB,54,FALSE)</f>
        <v>43.9</v>
      </c>
    </row>
    <row r="1977" spans="1:58" x14ac:dyDescent="0.3">
      <c r="A1977" t="s">
        <v>9</v>
      </c>
      <c r="B1977" t="s">
        <v>780</v>
      </c>
      <c r="C1977">
        <v>308</v>
      </c>
      <c r="D1977" t="s">
        <v>622</v>
      </c>
      <c r="E1977">
        <v>806</v>
      </c>
      <c r="F1977">
        <v>0.382133995</v>
      </c>
      <c r="G1977">
        <v>48097</v>
      </c>
      <c r="H1977">
        <f>VLOOKUP($G1977,county_facts!$A:$BB,4,FALSE)</f>
        <v>38761</v>
      </c>
      <c r="I1977">
        <f>VLOOKUP($G1977,county_facts!$A:$BB,5,FALSE)</f>
        <v>38437</v>
      </c>
      <c r="J1977">
        <f>VLOOKUP($G1977,county_facts!$A:$BB,6,FALSE)</f>
        <v>0.8</v>
      </c>
      <c r="K1977">
        <f>VLOOKUP($G1977,county_facts!$A:$BB,7,FALSE)</f>
        <v>38437</v>
      </c>
      <c r="L1977">
        <f>VLOOKUP($G1977,county_facts!$A:$BB,8,FALSE)</f>
        <v>6.5</v>
      </c>
      <c r="M1977">
        <f>VLOOKUP($G1977,county_facts!$A:$BB,9,FALSE)</f>
        <v>24.2</v>
      </c>
      <c r="N1977">
        <f>VLOOKUP($G1977,county_facts!$A:$BB,10,FALSE)</f>
        <v>17.399999999999999</v>
      </c>
      <c r="O1977">
        <f>VLOOKUP($G1977,county_facts!$A:$BB,11,FALSE)</f>
        <v>50.4</v>
      </c>
      <c r="P1977">
        <f>VLOOKUP($G1977,county_facts!$A:$BB,12,FALSE)</f>
        <v>92.6</v>
      </c>
      <c r="Q1977">
        <f>VLOOKUP($G1977,county_facts!$A:$BB,13,FALSE)</f>
        <v>3.2</v>
      </c>
      <c r="R1977">
        <f>VLOOKUP($G1977,county_facts!$A:$BB,14,FALSE)</f>
        <v>1.4</v>
      </c>
      <c r="S1977">
        <f>VLOOKUP($G1977,county_facts!$A:$BB,15,FALSE)</f>
        <v>1.1000000000000001</v>
      </c>
      <c r="T1977">
        <f>VLOOKUP($G1977,county_facts!$A:$BB,16,FALSE)</f>
        <v>0.1</v>
      </c>
      <c r="U1977">
        <f>VLOOKUP($G1977,county_facts!$A:$BB,17,FALSE)</f>
        <v>1.7</v>
      </c>
      <c r="V1977">
        <f>VLOOKUP($G1977,county_facts!$A:$BB,18,FALSE)</f>
        <v>17</v>
      </c>
      <c r="W1977">
        <f>VLOOKUP($G1977,county_facts!$A:$BB,19,FALSE)</f>
        <v>76.8</v>
      </c>
      <c r="X1977">
        <f>VLOOKUP($G1977,county_facts!$A:$BB,20,FALSE)</f>
        <v>82.7</v>
      </c>
      <c r="Y1977">
        <f>VLOOKUP($G1977,county_facts!$A:$BB,21,FALSE)</f>
        <v>7.9</v>
      </c>
      <c r="Z1977">
        <f>VLOOKUP($G1977,county_facts!$A:$BB,22,FALSE)</f>
        <v>14.7</v>
      </c>
      <c r="AA1977">
        <f>VLOOKUP($G1977,county_facts!$A:$BB,23,FALSE)</f>
        <v>83.8</v>
      </c>
      <c r="AB1977">
        <f>VLOOKUP($G1977,county_facts!$A:$BB,24,FALSE)</f>
        <v>19.5</v>
      </c>
      <c r="AC1977">
        <f>VLOOKUP($G1977,county_facts!$A:$BB,25,FALSE)</f>
        <v>2935</v>
      </c>
      <c r="AD1977">
        <f>VLOOKUP($G1977,county_facts!$A:$BB,26,FALSE)</f>
        <v>24.3</v>
      </c>
      <c r="AE1977">
        <f>VLOOKUP($G1977,county_facts!$A:$BB,27,FALSE)</f>
        <v>16690</v>
      </c>
      <c r="AF1977">
        <f>VLOOKUP($G1977,county_facts!$A:$BB,28,FALSE)</f>
        <v>69.5</v>
      </c>
      <c r="AG1977">
        <f>VLOOKUP($G1977,county_facts!$A:$BB,29,FALSE)</f>
        <v>8.4</v>
      </c>
      <c r="AH1977">
        <f>VLOOKUP($G1977,county_facts!$A:$BB,30,FALSE)</f>
        <v>117100</v>
      </c>
      <c r="AI1977">
        <f>VLOOKUP($G1977,county_facts!$A:$BB,31,FALSE)</f>
        <v>14466</v>
      </c>
      <c r="AJ1977">
        <f>VLOOKUP($G1977,county_facts!$A:$BB,32,FALSE)</f>
        <v>2.61</v>
      </c>
      <c r="AK1977">
        <f>VLOOKUP($G1977,county_facts!$A:$BB,33,FALSE)</f>
        <v>25186</v>
      </c>
      <c r="AL1977">
        <f>VLOOKUP($G1977,county_facts!$A:$BB,34,FALSE)</f>
        <v>50067</v>
      </c>
      <c r="AM1977">
        <f>VLOOKUP($G1977,county_facts!$A:$BB,35,FALSE)</f>
        <v>14.8</v>
      </c>
      <c r="AN1977">
        <f>VLOOKUP($G1977,county_facts!$A:$BB,36,FALSE)</f>
        <v>890</v>
      </c>
      <c r="AO1977">
        <f>VLOOKUP($G1977,county_facts!$A:$BB,37,FALSE)</f>
        <v>13373</v>
      </c>
      <c r="AP1977">
        <f>VLOOKUP($G1977,county_facts!$A:$BB,38,FALSE)</f>
        <v>3.3</v>
      </c>
      <c r="AQ1977">
        <f>VLOOKUP($G1977,county_facts!$A:$BB,39,FALSE)</f>
        <v>3333</v>
      </c>
      <c r="AR1977">
        <f>VLOOKUP($G1977,county_facts!$A:$BB,40,FALSE)</f>
        <v>4564</v>
      </c>
      <c r="AS1977">
        <f>VLOOKUP($G1977,county_facts!$A:$BB,41,FALSE)</f>
        <v>0</v>
      </c>
      <c r="AT1977">
        <f>VLOOKUP($G1977,county_facts!$A:$BB,42,FALSE)</f>
        <v>0</v>
      </c>
      <c r="AU1977">
        <f>VLOOKUP($G1977,county_facts!$A:$BB,43,FALSE)</f>
        <v>0</v>
      </c>
      <c r="AV1977">
        <f>VLOOKUP($G1977,county_facts!$A:$BB,44,FALSE)</f>
        <v>0</v>
      </c>
      <c r="AW1977">
        <f>VLOOKUP($G1977,county_facts!$A:$BB,45,FALSE)</f>
        <v>4.9000000000000004</v>
      </c>
      <c r="AX1977">
        <f>VLOOKUP($G1977,county_facts!$A:$BB,46,FALSE)</f>
        <v>0</v>
      </c>
      <c r="AY1977">
        <f>VLOOKUP($G1977,county_facts!$A:$BB,47,FALSE)</f>
        <v>579742</v>
      </c>
      <c r="AZ1977">
        <f>VLOOKUP($G1977,county_facts!$A:$BB,48,FALSE)</f>
        <v>99848</v>
      </c>
      <c r="BA1977">
        <f>VLOOKUP($G1977,county_facts!$A:$BB,49,FALSE)</f>
        <v>499700</v>
      </c>
      <c r="BB1977">
        <f>VLOOKUP($G1977,county_facts!$A:$BB,50,FALSE)</f>
        <v>13006</v>
      </c>
      <c r="BC1977">
        <f>VLOOKUP($G1977,county_facts!$A:$BB,51,FALSE)</f>
        <v>52556</v>
      </c>
      <c r="BD1977">
        <f>VLOOKUP($G1977,county_facts!$A:$BB,52,FALSE)</f>
        <v>25</v>
      </c>
      <c r="BE1977">
        <f>VLOOKUP($G1977,county_facts!$A:$BB,53,FALSE)</f>
        <v>874.76</v>
      </c>
      <c r="BF1977">
        <f>VLOOKUP($G1977,county_facts!$A:$BB,54,FALSE)</f>
        <v>43.9</v>
      </c>
    </row>
    <row r="1978" spans="1:58" x14ac:dyDescent="0.3">
      <c r="A1978" t="s">
        <v>6</v>
      </c>
      <c r="B1978" t="s">
        <v>781</v>
      </c>
      <c r="C1978">
        <v>27</v>
      </c>
      <c r="D1978" t="s">
        <v>622</v>
      </c>
      <c r="E1978">
        <v>46</v>
      </c>
      <c r="F1978">
        <v>0.58695652200000004</v>
      </c>
      <c r="G1978">
        <v>48095</v>
      </c>
      <c r="H1978">
        <f>VLOOKUP($G1978,county_facts!$A:$BB,4,FALSE)</f>
        <v>4050</v>
      </c>
      <c r="I1978">
        <f>VLOOKUP($G1978,county_facts!$A:$BB,5,FALSE)</f>
        <v>4087</v>
      </c>
      <c r="J1978">
        <f>VLOOKUP($G1978,county_facts!$A:$BB,6,FALSE)</f>
        <v>-0.9</v>
      </c>
      <c r="K1978">
        <f>VLOOKUP($G1978,county_facts!$A:$BB,7,FALSE)</f>
        <v>4087</v>
      </c>
      <c r="L1978">
        <f>VLOOKUP($G1978,county_facts!$A:$BB,8,FALSE)</f>
        <v>3.4</v>
      </c>
      <c r="M1978">
        <f>VLOOKUP($G1978,county_facts!$A:$BB,9,FALSE)</f>
        <v>12.9</v>
      </c>
      <c r="N1978">
        <f>VLOOKUP($G1978,county_facts!$A:$BB,10,FALSE)</f>
        <v>15.7</v>
      </c>
      <c r="O1978">
        <f>VLOOKUP($G1978,county_facts!$A:$BB,11,FALSE)</f>
        <v>30.1</v>
      </c>
      <c r="P1978">
        <f>VLOOKUP($G1978,county_facts!$A:$BB,12,FALSE)</f>
        <v>94.9</v>
      </c>
      <c r="Q1978">
        <f>VLOOKUP($G1978,county_facts!$A:$BB,13,FALSE)</f>
        <v>2.6</v>
      </c>
      <c r="R1978">
        <f>VLOOKUP($G1978,county_facts!$A:$BB,14,FALSE)</f>
        <v>0.6</v>
      </c>
      <c r="S1978">
        <f>VLOOKUP($G1978,county_facts!$A:$BB,15,FALSE)</f>
        <v>0.4</v>
      </c>
      <c r="T1978">
        <f>VLOOKUP($G1978,county_facts!$A:$BB,16,FALSE)</f>
        <v>0.1</v>
      </c>
      <c r="U1978">
        <f>VLOOKUP($G1978,county_facts!$A:$BB,17,FALSE)</f>
        <v>1.4</v>
      </c>
      <c r="V1978">
        <f>VLOOKUP($G1978,county_facts!$A:$BB,18,FALSE)</f>
        <v>56.3</v>
      </c>
      <c r="W1978">
        <f>VLOOKUP($G1978,county_facts!$A:$BB,19,FALSE)</f>
        <v>40.700000000000003</v>
      </c>
      <c r="X1978">
        <f>VLOOKUP($G1978,county_facts!$A:$BB,20,FALSE)</f>
        <v>74</v>
      </c>
      <c r="Y1978">
        <f>VLOOKUP($G1978,county_facts!$A:$BB,21,FALSE)</f>
        <v>30.3</v>
      </c>
      <c r="Z1978">
        <f>VLOOKUP($G1978,county_facts!$A:$BB,22,FALSE)</f>
        <v>35.200000000000003</v>
      </c>
      <c r="AA1978">
        <f>VLOOKUP($G1978,county_facts!$A:$BB,23,FALSE)</f>
        <v>71.2</v>
      </c>
      <c r="AB1978">
        <f>VLOOKUP($G1978,county_facts!$A:$BB,24,FALSE)</f>
        <v>10.8</v>
      </c>
      <c r="AC1978">
        <f>VLOOKUP($G1978,county_facts!$A:$BB,25,FALSE)</f>
        <v>267</v>
      </c>
      <c r="AD1978">
        <f>VLOOKUP($G1978,county_facts!$A:$BB,26,FALSE)</f>
        <v>24.9</v>
      </c>
      <c r="AE1978">
        <f>VLOOKUP($G1978,county_facts!$A:$BB,27,FALSE)</f>
        <v>1641</v>
      </c>
      <c r="AF1978">
        <f>VLOOKUP($G1978,county_facts!$A:$BB,28,FALSE)</f>
        <v>79.099999999999994</v>
      </c>
      <c r="AG1978">
        <f>VLOOKUP($G1978,county_facts!$A:$BB,29,FALSE)</f>
        <v>2.4</v>
      </c>
      <c r="AH1978">
        <f>VLOOKUP($G1978,county_facts!$A:$BB,30,FALSE)</f>
        <v>76100</v>
      </c>
      <c r="AI1978">
        <f>VLOOKUP($G1978,county_facts!$A:$BB,31,FALSE)</f>
        <v>857</v>
      </c>
      <c r="AJ1978">
        <f>VLOOKUP($G1978,county_facts!$A:$BB,32,FALSE)</f>
        <v>3.29</v>
      </c>
      <c r="AK1978">
        <f>VLOOKUP($G1978,county_facts!$A:$BB,33,FALSE)</f>
        <v>19976</v>
      </c>
      <c r="AL1978">
        <f>VLOOKUP($G1978,county_facts!$A:$BB,34,FALSE)</f>
        <v>51411</v>
      </c>
      <c r="AM1978">
        <f>VLOOKUP($G1978,county_facts!$A:$BB,35,FALSE)</f>
        <v>16.5</v>
      </c>
      <c r="AN1978">
        <f>VLOOKUP($G1978,county_facts!$A:$BB,36,FALSE)</f>
        <v>46</v>
      </c>
      <c r="AO1978">
        <f>VLOOKUP($G1978,county_facts!$A:$BB,37,FALSE)</f>
        <v>734</v>
      </c>
      <c r="AP1978">
        <f>VLOOKUP($G1978,county_facts!$A:$BB,38,FALSE)</f>
        <v>4.9000000000000004</v>
      </c>
      <c r="AQ1978">
        <f>VLOOKUP($G1978,county_facts!$A:$BB,39,FALSE)</f>
        <v>218</v>
      </c>
      <c r="AR1978">
        <f>VLOOKUP($G1978,county_facts!$A:$BB,40,FALSE)</f>
        <v>137</v>
      </c>
      <c r="AS1978">
        <f>VLOOKUP($G1978,county_facts!$A:$BB,41,FALSE)</f>
        <v>0</v>
      </c>
      <c r="AT1978">
        <f>VLOOKUP($G1978,county_facts!$A:$BB,42,FALSE)</f>
        <v>0</v>
      </c>
      <c r="AU1978">
        <f>VLOOKUP($G1978,county_facts!$A:$BB,43,FALSE)</f>
        <v>0</v>
      </c>
      <c r="AV1978">
        <f>VLOOKUP($G1978,county_facts!$A:$BB,44,FALSE)</f>
        <v>0</v>
      </c>
      <c r="AW1978">
        <f>VLOOKUP($G1978,county_facts!$A:$BB,45,FALSE)</f>
        <v>0</v>
      </c>
      <c r="AX1978">
        <f>VLOOKUP($G1978,county_facts!$A:$BB,46,FALSE)</f>
        <v>0</v>
      </c>
      <c r="AY1978">
        <f>VLOOKUP($G1978,county_facts!$A:$BB,47,FALSE)</f>
        <v>0</v>
      </c>
      <c r="AZ1978">
        <f>VLOOKUP($G1978,county_facts!$A:$BB,48,FALSE)</f>
        <v>0</v>
      </c>
      <c r="BA1978">
        <f>VLOOKUP($G1978,county_facts!$A:$BB,49,FALSE)</f>
        <v>17668</v>
      </c>
      <c r="BB1978">
        <f>VLOOKUP($G1978,county_facts!$A:$BB,50,FALSE)</f>
        <v>4930</v>
      </c>
      <c r="BC1978">
        <f>VLOOKUP($G1978,county_facts!$A:$BB,51,FALSE)</f>
        <v>4346</v>
      </c>
      <c r="BD1978">
        <f>VLOOKUP($G1978,county_facts!$A:$BB,52,FALSE)</f>
        <v>0</v>
      </c>
      <c r="BE1978">
        <f>VLOOKUP($G1978,county_facts!$A:$BB,53,FALSE)</f>
        <v>983.8</v>
      </c>
      <c r="BF1978">
        <f>VLOOKUP($G1978,county_facts!$A:$BB,54,FALSE)</f>
        <v>4.2</v>
      </c>
    </row>
    <row r="1979" spans="1:58" x14ac:dyDescent="0.3">
      <c r="A1979" t="s">
        <v>9</v>
      </c>
      <c r="B1979" t="s">
        <v>781</v>
      </c>
      <c r="C1979">
        <v>19</v>
      </c>
      <c r="D1979" t="s">
        <v>622</v>
      </c>
      <c r="E1979">
        <v>46</v>
      </c>
      <c r="F1979">
        <v>0.41304347800000002</v>
      </c>
      <c r="G1979">
        <v>48095</v>
      </c>
      <c r="H1979">
        <f>VLOOKUP($G1979,county_facts!$A:$BB,4,FALSE)</f>
        <v>4050</v>
      </c>
      <c r="I1979">
        <f>VLOOKUP($G1979,county_facts!$A:$BB,5,FALSE)</f>
        <v>4087</v>
      </c>
      <c r="J1979">
        <f>VLOOKUP($G1979,county_facts!$A:$BB,6,FALSE)</f>
        <v>-0.9</v>
      </c>
      <c r="K1979">
        <f>VLOOKUP($G1979,county_facts!$A:$BB,7,FALSE)</f>
        <v>4087</v>
      </c>
      <c r="L1979">
        <f>VLOOKUP($G1979,county_facts!$A:$BB,8,FALSE)</f>
        <v>3.4</v>
      </c>
      <c r="M1979">
        <f>VLOOKUP($G1979,county_facts!$A:$BB,9,FALSE)</f>
        <v>12.9</v>
      </c>
      <c r="N1979">
        <f>VLOOKUP($G1979,county_facts!$A:$BB,10,FALSE)</f>
        <v>15.7</v>
      </c>
      <c r="O1979">
        <f>VLOOKUP($G1979,county_facts!$A:$BB,11,FALSE)</f>
        <v>30.1</v>
      </c>
      <c r="P1979">
        <f>VLOOKUP($G1979,county_facts!$A:$BB,12,FALSE)</f>
        <v>94.9</v>
      </c>
      <c r="Q1979">
        <f>VLOOKUP($G1979,county_facts!$A:$BB,13,FALSE)</f>
        <v>2.6</v>
      </c>
      <c r="R1979">
        <f>VLOOKUP($G1979,county_facts!$A:$BB,14,FALSE)</f>
        <v>0.6</v>
      </c>
      <c r="S1979">
        <f>VLOOKUP($G1979,county_facts!$A:$BB,15,FALSE)</f>
        <v>0.4</v>
      </c>
      <c r="T1979">
        <f>VLOOKUP($G1979,county_facts!$A:$BB,16,FALSE)</f>
        <v>0.1</v>
      </c>
      <c r="U1979">
        <f>VLOOKUP($G1979,county_facts!$A:$BB,17,FALSE)</f>
        <v>1.4</v>
      </c>
      <c r="V1979">
        <f>VLOOKUP($G1979,county_facts!$A:$BB,18,FALSE)</f>
        <v>56.3</v>
      </c>
      <c r="W1979">
        <f>VLOOKUP($G1979,county_facts!$A:$BB,19,FALSE)</f>
        <v>40.700000000000003</v>
      </c>
      <c r="X1979">
        <f>VLOOKUP($G1979,county_facts!$A:$BB,20,FALSE)</f>
        <v>74</v>
      </c>
      <c r="Y1979">
        <f>VLOOKUP($G1979,county_facts!$A:$BB,21,FALSE)</f>
        <v>30.3</v>
      </c>
      <c r="Z1979">
        <f>VLOOKUP($G1979,county_facts!$A:$BB,22,FALSE)</f>
        <v>35.200000000000003</v>
      </c>
      <c r="AA1979">
        <f>VLOOKUP($G1979,county_facts!$A:$BB,23,FALSE)</f>
        <v>71.2</v>
      </c>
      <c r="AB1979">
        <f>VLOOKUP($G1979,county_facts!$A:$BB,24,FALSE)</f>
        <v>10.8</v>
      </c>
      <c r="AC1979">
        <f>VLOOKUP($G1979,county_facts!$A:$BB,25,FALSE)</f>
        <v>267</v>
      </c>
      <c r="AD1979">
        <f>VLOOKUP($G1979,county_facts!$A:$BB,26,FALSE)</f>
        <v>24.9</v>
      </c>
      <c r="AE1979">
        <f>VLOOKUP($G1979,county_facts!$A:$BB,27,FALSE)</f>
        <v>1641</v>
      </c>
      <c r="AF1979">
        <f>VLOOKUP($G1979,county_facts!$A:$BB,28,FALSE)</f>
        <v>79.099999999999994</v>
      </c>
      <c r="AG1979">
        <f>VLOOKUP($G1979,county_facts!$A:$BB,29,FALSE)</f>
        <v>2.4</v>
      </c>
      <c r="AH1979">
        <f>VLOOKUP($G1979,county_facts!$A:$BB,30,FALSE)</f>
        <v>76100</v>
      </c>
      <c r="AI1979">
        <f>VLOOKUP($G1979,county_facts!$A:$BB,31,FALSE)</f>
        <v>857</v>
      </c>
      <c r="AJ1979">
        <f>VLOOKUP($G1979,county_facts!$A:$BB,32,FALSE)</f>
        <v>3.29</v>
      </c>
      <c r="AK1979">
        <f>VLOOKUP($G1979,county_facts!$A:$BB,33,FALSE)</f>
        <v>19976</v>
      </c>
      <c r="AL1979">
        <f>VLOOKUP($G1979,county_facts!$A:$BB,34,FALSE)</f>
        <v>51411</v>
      </c>
      <c r="AM1979">
        <f>VLOOKUP($G1979,county_facts!$A:$BB,35,FALSE)</f>
        <v>16.5</v>
      </c>
      <c r="AN1979">
        <f>VLOOKUP($G1979,county_facts!$A:$BB,36,FALSE)</f>
        <v>46</v>
      </c>
      <c r="AO1979">
        <f>VLOOKUP($G1979,county_facts!$A:$BB,37,FALSE)</f>
        <v>734</v>
      </c>
      <c r="AP1979">
        <f>VLOOKUP($G1979,county_facts!$A:$BB,38,FALSE)</f>
        <v>4.9000000000000004</v>
      </c>
      <c r="AQ1979">
        <f>VLOOKUP($G1979,county_facts!$A:$BB,39,FALSE)</f>
        <v>218</v>
      </c>
      <c r="AR1979">
        <f>VLOOKUP($G1979,county_facts!$A:$BB,40,FALSE)</f>
        <v>137</v>
      </c>
      <c r="AS1979">
        <f>VLOOKUP($G1979,county_facts!$A:$BB,41,FALSE)</f>
        <v>0</v>
      </c>
      <c r="AT1979">
        <f>VLOOKUP($G1979,county_facts!$A:$BB,42,FALSE)</f>
        <v>0</v>
      </c>
      <c r="AU1979">
        <f>VLOOKUP($G1979,county_facts!$A:$BB,43,FALSE)</f>
        <v>0</v>
      </c>
      <c r="AV1979">
        <f>VLOOKUP($G1979,county_facts!$A:$BB,44,FALSE)</f>
        <v>0</v>
      </c>
      <c r="AW1979">
        <f>VLOOKUP($G1979,county_facts!$A:$BB,45,FALSE)</f>
        <v>0</v>
      </c>
      <c r="AX1979">
        <f>VLOOKUP($G1979,county_facts!$A:$BB,46,FALSE)</f>
        <v>0</v>
      </c>
      <c r="AY1979">
        <f>VLOOKUP($G1979,county_facts!$A:$BB,47,FALSE)</f>
        <v>0</v>
      </c>
      <c r="AZ1979">
        <f>VLOOKUP($G1979,county_facts!$A:$BB,48,FALSE)</f>
        <v>0</v>
      </c>
      <c r="BA1979">
        <f>VLOOKUP($G1979,county_facts!$A:$BB,49,FALSE)</f>
        <v>17668</v>
      </c>
      <c r="BB1979">
        <f>VLOOKUP($G1979,county_facts!$A:$BB,50,FALSE)</f>
        <v>4930</v>
      </c>
      <c r="BC1979">
        <f>VLOOKUP($G1979,county_facts!$A:$BB,51,FALSE)</f>
        <v>4346</v>
      </c>
      <c r="BD1979">
        <f>VLOOKUP($G1979,county_facts!$A:$BB,52,FALSE)</f>
        <v>0</v>
      </c>
      <c r="BE1979">
        <f>VLOOKUP($G1979,county_facts!$A:$BB,53,FALSE)</f>
        <v>983.8</v>
      </c>
      <c r="BF1979">
        <f>VLOOKUP($G1979,county_facts!$A:$BB,54,FALSE)</f>
        <v>4.2</v>
      </c>
    </row>
    <row r="1980" spans="1:58" x14ac:dyDescent="0.3">
      <c r="A1980" t="s">
        <v>6</v>
      </c>
      <c r="B1980" t="s">
        <v>528</v>
      </c>
      <c r="C1980">
        <v>145</v>
      </c>
      <c r="D1980" t="s">
        <v>622</v>
      </c>
      <c r="E1980">
        <v>247</v>
      </c>
      <c r="F1980">
        <v>0.58704453400000001</v>
      </c>
      <c r="G1980">
        <v>48093</v>
      </c>
      <c r="H1980">
        <f>VLOOKUP($G1980,county_facts!$A:$BB,4,FALSE)</f>
        <v>13550</v>
      </c>
      <c r="I1980">
        <f>VLOOKUP($G1980,county_facts!$A:$BB,5,FALSE)</f>
        <v>13974</v>
      </c>
      <c r="J1980">
        <f>VLOOKUP($G1980,county_facts!$A:$BB,6,FALSE)</f>
        <v>-3</v>
      </c>
      <c r="K1980">
        <f>VLOOKUP($G1980,county_facts!$A:$BB,7,FALSE)</f>
        <v>13974</v>
      </c>
      <c r="L1980">
        <f>VLOOKUP($G1980,county_facts!$A:$BB,8,FALSE)</f>
        <v>6.1</v>
      </c>
      <c r="M1980">
        <f>VLOOKUP($G1980,county_facts!$A:$BB,9,FALSE)</f>
        <v>23.1</v>
      </c>
      <c r="N1980">
        <f>VLOOKUP($G1980,county_facts!$A:$BB,10,FALSE)</f>
        <v>22.9</v>
      </c>
      <c r="O1980">
        <f>VLOOKUP($G1980,county_facts!$A:$BB,11,FALSE)</f>
        <v>50.9</v>
      </c>
      <c r="P1980">
        <f>VLOOKUP($G1980,county_facts!$A:$BB,12,FALSE)</f>
        <v>96.4</v>
      </c>
      <c r="Q1980">
        <f>VLOOKUP($G1980,county_facts!$A:$BB,13,FALSE)</f>
        <v>1</v>
      </c>
      <c r="R1980">
        <f>VLOOKUP($G1980,county_facts!$A:$BB,14,FALSE)</f>
        <v>1.2</v>
      </c>
      <c r="S1980">
        <f>VLOOKUP($G1980,county_facts!$A:$BB,15,FALSE)</f>
        <v>0.3</v>
      </c>
      <c r="T1980">
        <f>VLOOKUP($G1980,county_facts!$A:$BB,16,FALSE)</f>
        <v>0</v>
      </c>
      <c r="U1980">
        <f>VLOOKUP($G1980,county_facts!$A:$BB,17,FALSE)</f>
        <v>1.1000000000000001</v>
      </c>
      <c r="V1980">
        <f>VLOOKUP($G1980,county_facts!$A:$BB,18,FALSE)</f>
        <v>27.3</v>
      </c>
      <c r="W1980">
        <f>VLOOKUP($G1980,county_facts!$A:$BB,19,FALSE)</f>
        <v>70.599999999999994</v>
      </c>
      <c r="X1980">
        <f>VLOOKUP($G1980,county_facts!$A:$BB,20,FALSE)</f>
        <v>90.2</v>
      </c>
      <c r="Y1980">
        <f>VLOOKUP($G1980,county_facts!$A:$BB,21,FALSE)</f>
        <v>6.9</v>
      </c>
      <c r="Z1980">
        <f>VLOOKUP($G1980,county_facts!$A:$BB,22,FALSE)</f>
        <v>21.4</v>
      </c>
      <c r="AA1980">
        <f>VLOOKUP($G1980,county_facts!$A:$BB,23,FALSE)</f>
        <v>76</v>
      </c>
      <c r="AB1980">
        <f>VLOOKUP($G1980,county_facts!$A:$BB,24,FALSE)</f>
        <v>18.899999999999999</v>
      </c>
      <c r="AC1980">
        <f>VLOOKUP($G1980,county_facts!$A:$BB,25,FALSE)</f>
        <v>1176</v>
      </c>
      <c r="AD1980">
        <f>VLOOKUP($G1980,county_facts!$A:$BB,26,FALSE)</f>
        <v>21.8</v>
      </c>
      <c r="AE1980">
        <f>VLOOKUP($G1980,county_facts!$A:$BB,27,FALSE)</f>
        <v>7265</v>
      </c>
      <c r="AF1980">
        <f>VLOOKUP($G1980,county_facts!$A:$BB,28,FALSE)</f>
        <v>77</v>
      </c>
      <c r="AG1980">
        <f>VLOOKUP($G1980,county_facts!$A:$BB,29,FALSE)</f>
        <v>3.9</v>
      </c>
      <c r="AH1980">
        <f>VLOOKUP($G1980,county_facts!$A:$BB,30,FALSE)</f>
        <v>73700</v>
      </c>
      <c r="AI1980">
        <f>VLOOKUP($G1980,county_facts!$A:$BB,31,FALSE)</f>
        <v>5162</v>
      </c>
      <c r="AJ1980">
        <f>VLOOKUP($G1980,county_facts!$A:$BB,32,FALSE)</f>
        <v>2.64</v>
      </c>
      <c r="AK1980">
        <f>VLOOKUP($G1980,county_facts!$A:$BB,33,FALSE)</f>
        <v>19268</v>
      </c>
      <c r="AL1980">
        <f>VLOOKUP($G1980,county_facts!$A:$BB,34,FALSE)</f>
        <v>36020</v>
      </c>
      <c r="AM1980">
        <f>VLOOKUP($G1980,county_facts!$A:$BB,35,FALSE)</f>
        <v>26.4</v>
      </c>
      <c r="AN1980">
        <f>VLOOKUP($G1980,county_facts!$A:$BB,36,FALSE)</f>
        <v>263</v>
      </c>
      <c r="AO1980">
        <f>VLOOKUP($G1980,county_facts!$A:$BB,37,FALSE)</f>
        <v>2417</v>
      </c>
      <c r="AP1980">
        <f>VLOOKUP($G1980,county_facts!$A:$BB,38,FALSE)</f>
        <v>1.6</v>
      </c>
      <c r="AQ1980">
        <f>VLOOKUP($G1980,county_facts!$A:$BB,39,FALSE)</f>
        <v>974</v>
      </c>
      <c r="AR1980">
        <f>VLOOKUP($G1980,county_facts!$A:$BB,40,FALSE)</f>
        <v>0</v>
      </c>
      <c r="AS1980">
        <f>VLOOKUP($G1980,county_facts!$A:$BB,41,FALSE)</f>
        <v>0</v>
      </c>
      <c r="AT1980">
        <f>VLOOKUP($G1980,county_facts!$A:$BB,42,FALSE)</f>
        <v>0</v>
      </c>
      <c r="AU1980">
        <f>VLOOKUP($G1980,county_facts!$A:$BB,43,FALSE)</f>
        <v>0</v>
      </c>
      <c r="AV1980">
        <f>VLOOKUP($G1980,county_facts!$A:$BB,44,FALSE)</f>
        <v>0</v>
      </c>
      <c r="AW1980">
        <f>VLOOKUP($G1980,county_facts!$A:$BB,45,FALSE)</f>
        <v>0</v>
      </c>
      <c r="AX1980">
        <f>VLOOKUP($G1980,county_facts!$A:$BB,46,FALSE)</f>
        <v>0</v>
      </c>
      <c r="AY1980">
        <f>VLOOKUP($G1980,county_facts!$A:$BB,47,FALSE)</f>
        <v>0</v>
      </c>
      <c r="AZ1980">
        <f>VLOOKUP($G1980,county_facts!$A:$BB,48,FALSE)</f>
        <v>83103</v>
      </c>
      <c r="BA1980">
        <f>VLOOKUP($G1980,county_facts!$A:$BB,49,FALSE)</f>
        <v>117792</v>
      </c>
      <c r="BB1980">
        <f>VLOOKUP($G1980,county_facts!$A:$BB,50,FALSE)</f>
        <v>8744</v>
      </c>
      <c r="BC1980">
        <f>VLOOKUP($G1980,county_facts!$A:$BB,51,FALSE)</f>
        <v>0</v>
      </c>
      <c r="BD1980">
        <f>VLOOKUP($G1980,county_facts!$A:$BB,52,FALSE)</f>
        <v>3</v>
      </c>
      <c r="BE1980">
        <f>VLOOKUP($G1980,county_facts!$A:$BB,53,FALSE)</f>
        <v>937.75</v>
      </c>
      <c r="BF1980">
        <f>VLOOKUP($G1980,county_facts!$A:$BB,54,FALSE)</f>
        <v>14.9</v>
      </c>
    </row>
    <row r="1981" spans="1:58" x14ac:dyDescent="0.3">
      <c r="A1981" t="s">
        <v>9</v>
      </c>
      <c r="B1981" t="s">
        <v>528</v>
      </c>
      <c r="C1981">
        <v>102</v>
      </c>
      <c r="D1981" t="s">
        <v>622</v>
      </c>
      <c r="E1981">
        <v>247</v>
      </c>
      <c r="F1981">
        <v>0.41295546599999999</v>
      </c>
      <c r="G1981">
        <v>48093</v>
      </c>
      <c r="H1981">
        <f>VLOOKUP($G1981,county_facts!$A:$BB,4,FALSE)</f>
        <v>13550</v>
      </c>
      <c r="I1981">
        <f>VLOOKUP($G1981,county_facts!$A:$BB,5,FALSE)</f>
        <v>13974</v>
      </c>
      <c r="J1981">
        <f>VLOOKUP($G1981,county_facts!$A:$BB,6,FALSE)</f>
        <v>-3</v>
      </c>
      <c r="K1981">
        <f>VLOOKUP($G1981,county_facts!$A:$BB,7,FALSE)</f>
        <v>13974</v>
      </c>
      <c r="L1981">
        <f>VLOOKUP($G1981,county_facts!$A:$BB,8,FALSE)</f>
        <v>6.1</v>
      </c>
      <c r="M1981">
        <f>VLOOKUP($G1981,county_facts!$A:$BB,9,FALSE)</f>
        <v>23.1</v>
      </c>
      <c r="N1981">
        <f>VLOOKUP($G1981,county_facts!$A:$BB,10,FALSE)</f>
        <v>22.9</v>
      </c>
      <c r="O1981">
        <f>VLOOKUP($G1981,county_facts!$A:$BB,11,FALSE)</f>
        <v>50.9</v>
      </c>
      <c r="P1981">
        <f>VLOOKUP($G1981,county_facts!$A:$BB,12,FALSE)</f>
        <v>96.4</v>
      </c>
      <c r="Q1981">
        <f>VLOOKUP($G1981,county_facts!$A:$BB,13,FALSE)</f>
        <v>1</v>
      </c>
      <c r="R1981">
        <f>VLOOKUP($G1981,county_facts!$A:$BB,14,FALSE)</f>
        <v>1.2</v>
      </c>
      <c r="S1981">
        <f>VLOOKUP($G1981,county_facts!$A:$BB,15,FALSE)</f>
        <v>0.3</v>
      </c>
      <c r="T1981">
        <f>VLOOKUP($G1981,county_facts!$A:$BB,16,FALSE)</f>
        <v>0</v>
      </c>
      <c r="U1981">
        <f>VLOOKUP($G1981,county_facts!$A:$BB,17,FALSE)</f>
        <v>1.1000000000000001</v>
      </c>
      <c r="V1981">
        <f>VLOOKUP($G1981,county_facts!$A:$BB,18,FALSE)</f>
        <v>27.3</v>
      </c>
      <c r="W1981">
        <f>VLOOKUP($G1981,county_facts!$A:$BB,19,FALSE)</f>
        <v>70.599999999999994</v>
      </c>
      <c r="X1981">
        <f>VLOOKUP($G1981,county_facts!$A:$BB,20,FALSE)</f>
        <v>90.2</v>
      </c>
      <c r="Y1981">
        <f>VLOOKUP($G1981,county_facts!$A:$BB,21,FALSE)</f>
        <v>6.9</v>
      </c>
      <c r="Z1981">
        <f>VLOOKUP($G1981,county_facts!$A:$BB,22,FALSE)</f>
        <v>21.4</v>
      </c>
      <c r="AA1981">
        <f>VLOOKUP($G1981,county_facts!$A:$BB,23,FALSE)</f>
        <v>76</v>
      </c>
      <c r="AB1981">
        <f>VLOOKUP($G1981,county_facts!$A:$BB,24,FALSE)</f>
        <v>18.899999999999999</v>
      </c>
      <c r="AC1981">
        <f>VLOOKUP($G1981,county_facts!$A:$BB,25,FALSE)</f>
        <v>1176</v>
      </c>
      <c r="AD1981">
        <f>VLOOKUP($G1981,county_facts!$A:$BB,26,FALSE)</f>
        <v>21.8</v>
      </c>
      <c r="AE1981">
        <f>VLOOKUP($G1981,county_facts!$A:$BB,27,FALSE)</f>
        <v>7265</v>
      </c>
      <c r="AF1981">
        <f>VLOOKUP($G1981,county_facts!$A:$BB,28,FALSE)</f>
        <v>77</v>
      </c>
      <c r="AG1981">
        <f>VLOOKUP($G1981,county_facts!$A:$BB,29,FALSE)</f>
        <v>3.9</v>
      </c>
      <c r="AH1981">
        <f>VLOOKUP($G1981,county_facts!$A:$BB,30,FALSE)</f>
        <v>73700</v>
      </c>
      <c r="AI1981">
        <f>VLOOKUP($G1981,county_facts!$A:$BB,31,FALSE)</f>
        <v>5162</v>
      </c>
      <c r="AJ1981">
        <f>VLOOKUP($G1981,county_facts!$A:$BB,32,FALSE)</f>
        <v>2.64</v>
      </c>
      <c r="AK1981">
        <f>VLOOKUP($G1981,county_facts!$A:$BB,33,FALSE)</f>
        <v>19268</v>
      </c>
      <c r="AL1981">
        <f>VLOOKUP($G1981,county_facts!$A:$BB,34,FALSE)</f>
        <v>36020</v>
      </c>
      <c r="AM1981">
        <f>VLOOKUP($G1981,county_facts!$A:$BB,35,FALSE)</f>
        <v>26.4</v>
      </c>
      <c r="AN1981">
        <f>VLOOKUP($G1981,county_facts!$A:$BB,36,FALSE)</f>
        <v>263</v>
      </c>
      <c r="AO1981">
        <f>VLOOKUP($G1981,county_facts!$A:$BB,37,FALSE)</f>
        <v>2417</v>
      </c>
      <c r="AP1981">
        <f>VLOOKUP($G1981,county_facts!$A:$BB,38,FALSE)</f>
        <v>1.6</v>
      </c>
      <c r="AQ1981">
        <f>VLOOKUP($G1981,county_facts!$A:$BB,39,FALSE)</f>
        <v>974</v>
      </c>
      <c r="AR1981">
        <f>VLOOKUP($G1981,county_facts!$A:$BB,40,FALSE)</f>
        <v>0</v>
      </c>
      <c r="AS1981">
        <f>VLOOKUP($G1981,county_facts!$A:$BB,41,FALSE)</f>
        <v>0</v>
      </c>
      <c r="AT1981">
        <f>VLOOKUP($G1981,county_facts!$A:$BB,42,FALSE)</f>
        <v>0</v>
      </c>
      <c r="AU1981">
        <f>VLOOKUP($G1981,county_facts!$A:$BB,43,FALSE)</f>
        <v>0</v>
      </c>
      <c r="AV1981">
        <f>VLOOKUP($G1981,county_facts!$A:$BB,44,FALSE)</f>
        <v>0</v>
      </c>
      <c r="AW1981">
        <f>VLOOKUP($G1981,county_facts!$A:$BB,45,FALSE)</f>
        <v>0</v>
      </c>
      <c r="AX1981">
        <f>VLOOKUP($G1981,county_facts!$A:$BB,46,FALSE)</f>
        <v>0</v>
      </c>
      <c r="AY1981">
        <f>VLOOKUP($G1981,county_facts!$A:$BB,47,FALSE)</f>
        <v>0</v>
      </c>
      <c r="AZ1981">
        <f>VLOOKUP($G1981,county_facts!$A:$BB,48,FALSE)</f>
        <v>83103</v>
      </c>
      <c r="BA1981">
        <f>VLOOKUP($G1981,county_facts!$A:$BB,49,FALSE)</f>
        <v>117792</v>
      </c>
      <c r="BB1981">
        <f>VLOOKUP($G1981,county_facts!$A:$BB,50,FALSE)</f>
        <v>8744</v>
      </c>
      <c r="BC1981">
        <f>VLOOKUP($G1981,county_facts!$A:$BB,51,FALSE)</f>
        <v>0</v>
      </c>
      <c r="BD1981">
        <f>VLOOKUP($G1981,county_facts!$A:$BB,52,FALSE)</f>
        <v>3</v>
      </c>
      <c r="BE1981">
        <f>VLOOKUP($G1981,county_facts!$A:$BB,53,FALSE)</f>
        <v>937.75</v>
      </c>
      <c r="BF1981">
        <f>VLOOKUP($G1981,county_facts!$A:$BB,54,FALSE)</f>
        <v>14.9</v>
      </c>
    </row>
    <row r="1982" spans="1:58" x14ac:dyDescent="0.3">
      <c r="A1982" t="s">
        <v>6</v>
      </c>
      <c r="B1982" t="s">
        <v>782</v>
      </c>
      <c r="C1982">
        <v>3620</v>
      </c>
      <c r="D1982" t="s">
        <v>622</v>
      </c>
      <c r="E1982">
        <v>6031</v>
      </c>
      <c r="F1982">
        <v>0.60023213399999997</v>
      </c>
      <c r="G1982">
        <v>48091</v>
      </c>
      <c r="H1982">
        <f>VLOOKUP($G1982,county_facts!$A:$BB,4,FALSE)</f>
        <v>123694</v>
      </c>
      <c r="I1982">
        <f>VLOOKUP($G1982,county_facts!$A:$BB,5,FALSE)</f>
        <v>108477</v>
      </c>
      <c r="J1982">
        <f>VLOOKUP($G1982,county_facts!$A:$BB,6,FALSE)</f>
        <v>14</v>
      </c>
      <c r="K1982">
        <f>VLOOKUP($G1982,county_facts!$A:$BB,7,FALSE)</f>
        <v>108472</v>
      </c>
      <c r="L1982">
        <f>VLOOKUP($G1982,county_facts!$A:$BB,8,FALSE)</f>
        <v>5.7</v>
      </c>
      <c r="M1982">
        <f>VLOOKUP($G1982,county_facts!$A:$BB,9,FALSE)</f>
        <v>23.1</v>
      </c>
      <c r="N1982">
        <f>VLOOKUP($G1982,county_facts!$A:$BB,10,FALSE)</f>
        <v>17.399999999999999</v>
      </c>
      <c r="O1982">
        <f>VLOOKUP($G1982,county_facts!$A:$BB,11,FALSE)</f>
        <v>50.7</v>
      </c>
      <c r="P1982">
        <f>VLOOKUP($G1982,county_facts!$A:$BB,12,FALSE)</f>
        <v>94.1</v>
      </c>
      <c r="Q1982">
        <f>VLOOKUP($G1982,county_facts!$A:$BB,13,FALSE)</f>
        <v>2.2999999999999998</v>
      </c>
      <c r="R1982">
        <f>VLOOKUP($G1982,county_facts!$A:$BB,14,FALSE)</f>
        <v>0.8</v>
      </c>
      <c r="S1982">
        <f>VLOOKUP($G1982,county_facts!$A:$BB,15,FALSE)</f>
        <v>1</v>
      </c>
      <c r="T1982">
        <f>VLOOKUP($G1982,county_facts!$A:$BB,16,FALSE)</f>
        <v>0.1</v>
      </c>
      <c r="U1982">
        <f>VLOOKUP($G1982,county_facts!$A:$BB,17,FALSE)</f>
        <v>1.7</v>
      </c>
      <c r="V1982">
        <f>VLOOKUP($G1982,county_facts!$A:$BB,18,FALSE)</f>
        <v>26.6</v>
      </c>
      <c r="W1982">
        <f>VLOOKUP($G1982,county_facts!$A:$BB,19,FALSE)</f>
        <v>69</v>
      </c>
      <c r="X1982">
        <f>VLOOKUP($G1982,county_facts!$A:$BB,20,FALSE)</f>
        <v>84.7</v>
      </c>
      <c r="Y1982">
        <f>VLOOKUP($G1982,county_facts!$A:$BB,21,FALSE)</f>
        <v>6.2</v>
      </c>
      <c r="Z1982">
        <f>VLOOKUP($G1982,county_facts!$A:$BB,22,FALSE)</f>
        <v>17.100000000000001</v>
      </c>
      <c r="AA1982">
        <f>VLOOKUP($G1982,county_facts!$A:$BB,23,FALSE)</f>
        <v>89.4</v>
      </c>
      <c r="AB1982">
        <f>VLOOKUP($G1982,county_facts!$A:$BB,24,FALSE)</f>
        <v>33.299999999999997</v>
      </c>
      <c r="AC1982">
        <f>VLOOKUP($G1982,county_facts!$A:$BB,25,FALSE)</f>
        <v>12595</v>
      </c>
      <c r="AD1982">
        <f>VLOOKUP($G1982,county_facts!$A:$BB,26,FALSE)</f>
        <v>29.9</v>
      </c>
      <c r="AE1982">
        <f>VLOOKUP($G1982,county_facts!$A:$BB,27,FALSE)</f>
        <v>51427</v>
      </c>
      <c r="AF1982">
        <f>VLOOKUP($G1982,county_facts!$A:$BB,28,FALSE)</f>
        <v>76.099999999999994</v>
      </c>
      <c r="AG1982">
        <f>VLOOKUP($G1982,county_facts!$A:$BB,29,FALSE)</f>
        <v>11</v>
      </c>
      <c r="AH1982">
        <f>VLOOKUP($G1982,county_facts!$A:$BB,30,FALSE)</f>
        <v>205000</v>
      </c>
      <c r="AI1982">
        <f>VLOOKUP($G1982,county_facts!$A:$BB,31,FALSE)</f>
        <v>41954</v>
      </c>
      <c r="AJ1982">
        <f>VLOOKUP($G1982,county_facts!$A:$BB,32,FALSE)</f>
        <v>2.64</v>
      </c>
      <c r="AK1982">
        <f>VLOOKUP($G1982,county_facts!$A:$BB,33,FALSE)</f>
        <v>32980</v>
      </c>
      <c r="AL1982">
        <f>VLOOKUP($G1982,county_facts!$A:$BB,34,FALSE)</f>
        <v>65839</v>
      </c>
      <c r="AM1982">
        <f>VLOOKUP($G1982,county_facts!$A:$BB,35,FALSE)</f>
        <v>10.199999999999999</v>
      </c>
      <c r="AN1982">
        <f>VLOOKUP($G1982,county_facts!$A:$BB,36,FALSE)</f>
        <v>3093</v>
      </c>
      <c r="AO1982">
        <f>VLOOKUP($G1982,county_facts!$A:$BB,37,FALSE)</f>
        <v>40920</v>
      </c>
      <c r="AP1982">
        <f>VLOOKUP($G1982,county_facts!$A:$BB,38,FALSE)</f>
        <v>5.8</v>
      </c>
      <c r="AQ1982">
        <f>VLOOKUP($G1982,county_facts!$A:$BB,39,FALSE)</f>
        <v>11588</v>
      </c>
      <c r="AR1982">
        <f>VLOOKUP($G1982,county_facts!$A:$BB,40,FALSE)</f>
        <v>12349</v>
      </c>
      <c r="AS1982">
        <f>VLOOKUP($G1982,county_facts!$A:$BB,41,FALSE)</f>
        <v>0</v>
      </c>
      <c r="AT1982">
        <f>VLOOKUP($G1982,county_facts!$A:$BB,42,FALSE)</f>
        <v>0</v>
      </c>
      <c r="AU1982">
        <f>VLOOKUP($G1982,county_facts!$A:$BB,43,FALSE)</f>
        <v>0</v>
      </c>
      <c r="AV1982">
        <f>VLOOKUP($G1982,county_facts!$A:$BB,44,FALSE)</f>
        <v>0</v>
      </c>
      <c r="AW1982">
        <f>VLOOKUP($G1982,county_facts!$A:$BB,45,FALSE)</f>
        <v>10.3</v>
      </c>
      <c r="AX1982">
        <f>VLOOKUP($G1982,county_facts!$A:$BB,46,FALSE)</f>
        <v>25.8</v>
      </c>
      <c r="AY1982">
        <f>VLOOKUP($G1982,county_facts!$A:$BB,47,FALSE)</f>
        <v>1093683</v>
      </c>
      <c r="AZ1982">
        <f>VLOOKUP($G1982,county_facts!$A:$BB,48,FALSE)</f>
        <v>960633</v>
      </c>
      <c r="BA1982">
        <f>VLOOKUP($G1982,county_facts!$A:$BB,49,FALSE)</f>
        <v>1539740</v>
      </c>
      <c r="BB1982">
        <f>VLOOKUP($G1982,county_facts!$A:$BB,50,FALSE)</f>
        <v>14632</v>
      </c>
      <c r="BC1982">
        <f>VLOOKUP($G1982,county_facts!$A:$BB,51,FALSE)</f>
        <v>184420</v>
      </c>
      <c r="BD1982">
        <f>VLOOKUP($G1982,county_facts!$A:$BB,52,FALSE)</f>
        <v>2075</v>
      </c>
      <c r="BE1982">
        <f>VLOOKUP($G1982,county_facts!$A:$BB,53,FALSE)</f>
        <v>559.48</v>
      </c>
      <c r="BF1982">
        <f>VLOOKUP($G1982,county_facts!$A:$BB,54,FALSE)</f>
        <v>193.9</v>
      </c>
    </row>
    <row r="1983" spans="1:58" x14ac:dyDescent="0.3">
      <c r="A1983" t="s">
        <v>9</v>
      </c>
      <c r="B1983" t="s">
        <v>782</v>
      </c>
      <c r="C1983">
        <v>2411</v>
      </c>
      <c r="D1983" t="s">
        <v>622</v>
      </c>
      <c r="E1983">
        <v>6031</v>
      </c>
      <c r="F1983">
        <v>0.39976786600000003</v>
      </c>
      <c r="G1983">
        <v>48091</v>
      </c>
      <c r="H1983">
        <f>VLOOKUP($G1983,county_facts!$A:$BB,4,FALSE)</f>
        <v>123694</v>
      </c>
      <c r="I1983">
        <f>VLOOKUP($G1983,county_facts!$A:$BB,5,FALSE)</f>
        <v>108477</v>
      </c>
      <c r="J1983">
        <f>VLOOKUP($G1983,county_facts!$A:$BB,6,FALSE)</f>
        <v>14</v>
      </c>
      <c r="K1983">
        <f>VLOOKUP($G1983,county_facts!$A:$BB,7,FALSE)</f>
        <v>108472</v>
      </c>
      <c r="L1983">
        <f>VLOOKUP($G1983,county_facts!$A:$BB,8,FALSE)</f>
        <v>5.7</v>
      </c>
      <c r="M1983">
        <f>VLOOKUP($G1983,county_facts!$A:$BB,9,FALSE)</f>
        <v>23.1</v>
      </c>
      <c r="N1983">
        <f>VLOOKUP($G1983,county_facts!$A:$BB,10,FALSE)</f>
        <v>17.399999999999999</v>
      </c>
      <c r="O1983">
        <f>VLOOKUP($G1983,county_facts!$A:$BB,11,FALSE)</f>
        <v>50.7</v>
      </c>
      <c r="P1983">
        <f>VLOOKUP($G1983,county_facts!$A:$BB,12,FALSE)</f>
        <v>94.1</v>
      </c>
      <c r="Q1983">
        <f>VLOOKUP($G1983,county_facts!$A:$BB,13,FALSE)</f>
        <v>2.2999999999999998</v>
      </c>
      <c r="R1983">
        <f>VLOOKUP($G1983,county_facts!$A:$BB,14,FALSE)</f>
        <v>0.8</v>
      </c>
      <c r="S1983">
        <f>VLOOKUP($G1983,county_facts!$A:$BB,15,FALSE)</f>
        <v>1</v>
      </c>
      <c r="T1983">
        <f>VLOOKUP($G1983,county_facts!$A:$BB,16,FALSE)</f>
        <v>0.1</v>
      </c>
      <c r="U1983">
        <f>VLOOKUP($G1983,county_facts!$A:$BB,17,FALSE)</f>
        <v>1.7</v>
      </c>
      <c r="V1983">
        <f>VLOOKUP($G1983,county_facts!$A:$BB,18,FALSE)</f>
        <v>26.6</v>
      </c>
      <c r="W1983">
        <f>VLOOKUP($G1983,county_facts!$A:$BB,19,FALSE)</f>
        <v>69</v>
      </c>
      <c r="X1983">
        <f>VLOOKUP($G1983,county_facts!$A:$BB,20,FALSE)</f>
        <v>84.7</v>
      </c>
      <c r="Y1983">
        <f>VLOOKUP($G1983,county_facts!$A:$BB,21,FALSE)</f>
        <v>6.2</v>
      </c>
      <c r="Z1983">
        <f>VLOOKUP($G1983,county_facts!$A:$BB,22,FALSE)</f>
        <v>17.100000000000001</v>
      </c>
      <c r="AA1983">
        <f>VLOOKUP($G1983,county_facts!$A:$BB,23,FALSE)</f>
        <v>89.4</v>
      </c>
      <c r="AB1983">
        <f>VLOOKUP($G1983,county_facts!$A:$BB,24,FALSE)</f>
        <v>33.299999999999997</v>
      </c>
      <c r="AC1983">
        <f>VLOOKUP($G1983,county_facts!$A:$BB,25,FALSE)</f>
        <v>12595</v>
      </c>
      <c r="AD1983">
        <f>VLOOKUP($G1983,county_facts!$A:$BB,26,FALSE)</f>
        <v>29.9</v>
      </c>
      <c r="AE1983">
        <f>VLOOKUP($G1983,county_facts!$A:$BB,27,FALSE)</f>
        <v>51427</v>
      </c>
      <c r="AF1983">
        <f>VLOOKUP($G1983,county_facts!$A:$BB,28,FALSE)</f>
        <v>76.099999999999994</v>
      </c>
      <c r="AG1983">
        <f>VLOOKUP($G1983,county_facts!$A:$BB,29,FALSE)</f>
        <v>11</v>
      </c>
      <c r="AH1983">
        <f>VLOOKUP($G1983,county_facts!$A:$BB,30,FALSE)</f>
        <v>205000</v>
      </c>
      <c r="AI1983">
        <f>VLOOKUP($G1983,county_facts!$A:$BB,31,FALSE)</f>
        <v>41954</v>
      </c>
      <c r="AJ1983">
        <f>VLOOKUP($G1983,county_facts!$A:$BB,32,FALSE)</f>
        <v>2.64</v>
      </c>
      <c r="AK1983">
        <f>VLOOKUP($G1983,county_facts!$A:$BB,33,FALSE)</f>
        <v>32980</v>
      </c>
      <c r="AL1983">
        <f>VLOOKUP($G1983,county_facts!$A:$BB,34,FALSE)</f>
        <v>65839</v>
      </c>
      <c r="AM1983">
        <f>VLOOKUP($G1983,county_facts!$A:$BB,35,FALSE)</f>
        <v>10.199999999999999</v>
      </c>
      <c r="AN1983">
        <f>VLOOKUP($G1983,county_facts!$A:$BB,36,FALSE)</f>
        <v>3093</v>
      </c>
      <c r="AO1983">
        <f>VLOOKUP($G1983,county_facts!$A:$BB,37,FALSE)</f>
        <v>40920</v>
      </c>
      <c r="AP1983">
        <f>VLOOKUP($G1983,county_facts!$A:$BB,38,FALSE)</f>
        <v>5.8</v>
      </c>
      <c r="AQ1983">
        <f>VLOOKUP($G1983,county_facts!$A:$BB,39,FALSE)</f>
        <v>11588</v>
      </c>
      <c r="AR1983">
        <f>VLOOKUP($G1983,county_facts!$A:$BB,40,FALSE)</f>
        <v>12349</v>
      </c>
      <c r="AS1983">
        <f>VLOOKUP($G1983,county_facts!$A:$BB,41,FALSE)</f>
        <v>0</v>
      </c>
      <c r="AT1983">
        <f>VLOOKUP($G1983,county_facts!$A:$BB,42,FALSE)</f>
        <v>0</v>
      </c>
      <c r="AU1983">
        <f>VLOOKUP($G1983,county_facts!$A:$BB,43,FALSE)</f>
        <v>0</v>
      </c>
      <c r="AV1983">
        <f>VLOOKUP($G1983,county_facts!$A:$BB,44,FALSE)</f>
        <v>0</v>
      </c>
      <c r="AW1983">
        <f>VLOOKUP($G1983,county_facts!$A:$BB,45,FALSE)</f>
        <v>10.3</v>
      </c>
      <c r="AX1983">
        <f>VLOOKUP($G1983,county_facts!$A:$BB,46,FALSE)</f>
        <v>25.8</v>
      </c>
      <c r="AY1983">
        <f>VLOOKUP($G1983,county_facts!$A:$BB,47,FALSE)</f>
        <v>1093683</v>
      </c>
      <c r="AZ1983">
        <f>VLOOKUP($G1983,county_facts!$A:$BB,48,FALSE)</f>
        <v>960633</v>
      </c>
      <c r="BA1983">
        <f>VLOOKUP($G1983,county_facts!$A:$BB,49,FALSE)</f>
        <v>1539740</v>
      </c>
      <c r="BB1983">
        <f>VLOOKUP($G1983,county_facts!$A:$BB,50,FALSE)</f>
        <v>14632</v>
      </c>
      <c r="BC1983">
        <f>VLOOKUP($G1983,county_facts!$A:$BB,51,FALSE)</f>
        <v>184420</v>
      </c>
      <c r="BD1983">
        <f>VLOOKUP($G1983,county_facts!$A:$BB,52,FALSE)</f>
        <v>2075</v>
      </c>
      <c r="BE1983">
        <f>VLOOKUP($G1983,county_facts!$A:$BB,53,FALSE)</f>
        <v>559.48</v>
      </c>
      <c r="BF1983">
        <f>VLOOKUP($G1983,county_facts!$A:$BB,54,FALSE)</f>
        <v>193.9</v>
      </c>
    </row>
    <row r="1984" spans="1:58" x14ac:dyDescent="0.3">
      <c r="A1984" t="s">
        <v>6</v>
      </c>
      <c r="B1984" t="s">
        <v>783</v>
      </c>
      <c r="C1984">
        <v>427</v>
      </c>
      <c r="D1984" t="s">
        <v>622</v>
      </c>
      <c r="E1984">
        <v>594</v>
      </c>
      <c r="F1984">
        <v>0.71885521900000005</v>
      </c>
      <c r="G1984">
        <v>48089</v>
      </c>
      <c r="H1984">
        <f>VLOOKUP($G1984,county_facts!$A:$BB,4,FALSE)</f>
        <v>20719</v>
      </c>
      <c r="I1984">
        <f>VLOOKUP($G1984,county_facts!$A:$BB,5,FALSE)</f>
        <v>20874</v>
      </c>
      <c r="J1984">
        <f>VLOOKUP($G1984,county_facts!$A:$BB,6,FALSE)</f>
        <v>-0.7</v>
      </c>
      <c r="K1984">
        <f>VLOOKUP($G1984,county_facts!$A:$BB,7,FALSE)</f>
        <v>20874</v>
      </c>
      <c r="L1984">
        <f>VLOOKUP($G1984,county_facts!$A:$BB,8,FALSE)</f>
        <v>5.7</v>
      </c>
      <c r="M1984">
        <f>VLOOKUP($G1984,county_facts!$A:$BB,9,FALSE)</f>
        <v>22.9</v>
      </c>
      <c r="N1984">
        <f>VLOOKUP($G1984,county_facts!$A:$BB,10,FALSE)</f>
        <v>20.7</v>
      </c>
      <c r="O1984">
        <f>VLOOKUP($G1984,county_facts!$A:$BB,11,FALSE)</f>
        <v>49.9</v>
      </c>
      <c r="P1984">
        <f>VLOOKUP($G1984,county_facts!$A:$BB,12,FALSE)</f>
        <v>83.5</v>
      </c>
      <c r="Q1984">
        <f>VLOOKUP($G1984,county_facts!$A:$BB,13,FALSE)</f>
        <v>13.5</v>
      </c>
      <c r="R1984">
        <f>VLOOKUP($G1984,county_facts!$A:$BB,14,FALSE)</f>
        <v>1</v>
      </c>
      <c r="S1984">
        <f>VLOOKUP($G1984,county_facts!$A:$BB,15,FALSE)</f>
        <v>0.8</v>
      </c>
      <c r="T1984">
        <f>VLOOKUP($G1984,county_facts!$A:$BB,16,FALSE)</f>
        <v>0.1</v>
      </c>
      <c r="U1984">
        <f>VLOOKUP($G1984,county_facts!$A:$BB,17,FALSE)</f>
        <v>1.2</v>
      </c>
      <c r="V1984">
        <f>VLOOKUP($G1984,county_facts!$A:$BB,18,FALSE)</f>
        <v>28.3</v>
      </c>
      <c r="W1984">
        <f>VLOOKUP($G1984,county_facts!$A:$BB,19,FALSE)</f>
        <v>57.7</v>
      </c>
      <c r="X1984">
        <f>VLOOKUP($G1984,county_facts!$A:$BB,20,FALSE)</f>
        <v>93.3</v>
      </c>
      <c r="Y1984">
        <f>VLOOKUP($G1984,county_facts!$A:$BB,21,FALSE)</f>
        <v>8.4</v>
      </c>
      <c r="Z1984">
        <f>VLOOKUP($G1984,county_facts!$A:$BB,22,FALSE)</f>
        <v>21.6</v>
      </c>
      <c r="AA1984">
        <f>VLOOKUP($G1984,county_facts!$A:$BB,23,FALSE)</f>
        <v>82.2</v>
      </c>
      <c r="AB1984">
        <f>VLOOKUP($G1984,county_facts!$A:$BB,24,FALSE)</f>
        <v>16.899999999999999</v>
      </c>
      <c r="AC1984">
        <f>VLOOKUP($G1984,county_facts!$A:$BB,25,FALSE)</f>
        <v>1689</v>
      </c>
      <c r="AD1984">
        <f>VLOOKUP($G1984,county_facts!$A:$BB,26,FALSE)</f>
        <v>23.8</v>
      </c>
      <c r="AE1984">
        <f>VLOOKUP($G1984,county_facts!$A:$BB,27,FALSE)</f>
        <v>10551</v>
      </c>
      <c r="AF1984">
        <f>VLOOKUP($G1984,county_facts!$A:$BB,28,FALSE)</f>
        <v>77.3</v>
      </c>
      <c r="AG1984">
        <f>VLOOKUP($G1984,county_facts!$A:$BB,29,FALSE)</f>
        <v>6.7</v>
      </c>
      <c r="AH1984">
        <f>VLOOKUP($G1984,county_facts!$A:$BB,30,FALSE)</f>
        <v>109600</v>
      </c>
      <c r="AI1984">
        <f>VLOOKUP($G1984,county_facts!$A:$BB,31,FALSE)</f>
        <v>8079</v>
      </c>
      <c r="AJ1984">
        <f>VLOOKUP($G1984,county_facts!$A:$BB,32,FALSE)</f>
        <v>2.52</v>
      </c>
      <c r="AK1984">
        <f>VLOOKUP($G1984,county_facts!$A:$BB,33,FALSE)</f>
        <v>24348</v>
      </c>
      <c r="AL1984">
        <f>VLOOKUP($G1984,county_facts!$A:$BB,34,FALSE)</f>
        <v>45146</v>
      </c>
      <c r="AM1984">
        <f>VLOOKUP($G1984,county_facts!$A:$BB,35,FALSE)</f>
        <v>16.600000000000001</v>
      </c>
      <c r="AN1984">
        <f>VLOOKUP($G1984,county_facts!$A:$BB,36,FALSE)</f>
        <v>551</v>
      </c>
      <c r="AO1984">
        <f>VLOOKUP($G1984,county_facts!$A:$BB,37,FALSE)</f>
        <v>6014</v>
      </c>
      <c r="AP1984">
        <f>VLOOKUP($G1984,county_facts!$A:$BB,38,FALSE)</f>
        <v>-5.6</v>
      </c>
      <c r="AQ1984">
        <f>VLOOKUP($G1984,county_facts!$A:$BB,39,FALSE)</f>
        <v>1824</v>
      </c>
      <c r="AR1984">
        <f>VLOOKUP($G1984,county_facts!$A:$BB,40,FALSE)</f>
        <v>1831</v>
      </c>
      <c r="AS1984">
        <f>VLOOKUP($G1984,county_facts!$A:$BB,41,FALSE)</f>
        <v>0</v>
      </c>
      <c r="AT1984">
        <f>VLOOKUP($G1984,county_facts!$A:$BB,42,FALSE)</f>
        <v>0</v>
      </c>
      <c r="AU1984">
        <f>VLOOKUP($G1984,county_facts!$A:$BB,43,FALSE)</f>
        <v>0</v>
      </c>
      <c r="AV1984">
        <f>VLOOKUP($G1984,county_facts!$A:$BB,44,FALSE)</f>
        <v>0</v>
      </c>
      <c r="AW1984">
        <f>VLOOKUP($G1984,county_facts!$A:$BB,45,FALSE)</f>
        <v>0</v>
      </c>
      <c r="AX1984">
        <f>VLOOKUP($G1984,county_facts!$A:$BB,46,FALSE)</f>
        <v>29</v>
      </c>
      <c r="AY1984">
        <f>VLOOKUP($G1984,county_facts!$A:$BB,47,FALSE)</f>
        <v>307342</v>
      </c>
      <c r="AZ1984">
        <f>VLOOKUP($G1984,county_facts!$A:$BB,48,FALSE)</f>
        <v>136810</v>
      </c>
      <c r="BA1984">
        <f>VLOOKUP($G1984,county_facts!$A:$BB,49,FALSE)</f>
        <v>226783</v>
      </c>
      <c r="BB1984">
        <f>VLOOKUP($G1984,county_facts!$A:$BB,50,FALSE)</f>
        <v>11050</v>
      </c>
      <c r="BC1984">
        <f>VLOOKUP($G1984,county_facts!$A:$BB,51,FALSE)</f>
        <v>21717</v>
      </c>
      <c r="BD1984">
        <f>VLOOKUP($G1984,county_facts!$A:$BB,52,FALSE)</f>
        <v>10</v>
      </c>
      <c r="BE1984">
        <f>VLOOKUP($G1984,county_facts!$A:$BB,53,FALSE)</f>
        <v>960.27</v>
      </c>
      <c r="BF1984">
        <f>VLOOKUP($G1984,county_facts!$A:$BB,54,FALSE)</f>
        <v>21.7</v>
      </c>
    </row>
    <row r="1985" spans="1:58" x14ac:dyDescent="0.3">
      <c r="A1985" t="s">
        <v>9</v>
      </c>
      <c r="B1985" t="s">
        <v>783</v>
      </c>
      <c r="C1985">
        <v>167</v>
      </c>
      <c r="D1985" t="s">
        <v>622</v>
      </c>
      <c r="E1985">
        <v>594</v>
      </c>
      <c r="F1985">
        <v>0.28114478100000001</v>
      </c>
      <c r="G1985">
        <v>48089</v>
      </c>
      <c r="H1985">
        <f>VLOOKUP($G1985,county_facts!$A:$BB,4,FALSE)</f>
        <v>20719</v>
      </c>
      <c r="I1985">
        <f>VLOOKUP($G1985,county_facts!$A:$BB,5,FALSE)</f>
        <v>20874</v>
      </c>
      <c r="J1985">
        <f>VLOOKUP($G1985,county_facts!$A:$BB,6,FALSE)</f>
        <v>-0.7</v>
      </c>
      <c r="K1985">
        <f>VLOOKUP($G1985,county_facts!$A:$BB,7,FALSE)</f>
        <v>20874</v>
      </c>
      <c r="L1985">
        <f>VLOOKUP($G1985,county_facts!$A:$BB,8,FALSE)</f>
        <v>5.7</v>
      </c>
      <c r="M1985">
        <f>VLOOKUP($G1985,county_facts!$A:$BB,9,FALSE)</f>
        <v>22.9</v>
      </c>
      <c r="N1985">
        <f>VLOOKUP($G1985,county_facts!$A:$BB,10,FALSE)</f>
        <v>20.7</v>
      </c>
      <c r="O1985">
        <f>VLOOKUP($G1985,county_facts!$A:$BB,11,FALSE)</f>
        <v>49.9</v>
      </c>
      <c r="P1985">
        <f>VLOOKUP($G1985,county_facts!$A:$BB,12,FALSE)</f>
        <v>83.5</v>
      </c>
      <c r="Q1985">
        <f>VLOOKUP($G1985,county_facts!$A:$BB,13,FALSE)</f>
        <v>13.5</v>
      </c>
      <c r="R1985">
        <f>VLOOKUP($G1985,county_facts!$A:$BB,14,FALSE)</f>
        <v>1</v>
      </c>
      <c r="S1985">
        <f>VLOOKUP($G1985,county_facts!$A:$BB,15,FALSE)</f>
        <v>0.8</v>
      </c>
      <c r="T1985">
        <f>VLOOKUP($G1985,county_facts!$A:$BB,16,FALSE)</f>
        <v>0.1</v>
      </c>
      <c r="U1985">
        <f>VLOOKUP($G1985,county_facts!$A:$BB,17,FALSE)</f>
        <v>1.2</v>
      </c>
      <c r="V1985">
        <f>VLOOKUP($G1985,county_facts!$A:$BB,18,FALSE)</f>
        <v>28.3</v>
      </c>
      <c r="W1985">
        <f>VLOOKUP($G1985,county_facts!$A:$BB,19,FALSE)</f>
        <v>57.7</v>
      </c>
      <c r="X1985">
        <f>VLOOKUP($G1985,county_facts!$A:$BB,20,FALSE)</f>
        <v>93.3</v>
      </c>
      <c r="Y1985">
        <f>VLOOKUP($G1985,county_facts!$A:$BB,21,FALSE)</f>
        <v>8.4</v>
      </c>
      <c r="Z1985">
        <f>VLOOKUP($G1985,county_facts!$A:$BB,22,FALSE)</f>
        <v>21.6</v>
      </c>
      <c r="AA1985">
        <f>VLOOKUP($G1985,county_facts!$A:$BB,23,FALSE)</f>
        <v>82.2</v>
      </c>
      <c r="AB1985">
        <f>VLOOKUP($G1985,county_facts!$A:$BB,24,FALSE)</f>
        <v>16.899999999999999</v>
      </c>
      <c r="AC1985">
        <f>VLOOKUP($G1985,county_facts!$A:$BB,25,FALSE)</f>
        <v>1689</v>
      </c>
      <c r="AD1985">
        <f>VLOOKUP($G1985,county_facts!$A:$BB,26,FALSE)</f>
        <v>23.8</v>
      </c>
      <c r="AE1985">
        <f>VLOOKUP($G1985,county_facts!$A:$BB,27,FALSE)</f>
        <v>10551</v>
      </c>
      <c r="AF1985">
        <f>VLOOKUP($G1985,county_facts!$A:$BB,28,FALSE)</f>
        <v>77.3</v>
      </c>
      <c r="AG1985">
        <f>VLOOKUP($G1985,county_facts!$A:$BB,29,FALSE)</f>
        <v>6.7</v>
      </c>
      <c r="AH1985">
        <f>VLOOKUP($G1985,county_facts!$A:$BB,30,FALSE)</f>
        <v>109600</v>
      </c>
      <c r="AI1985">
        <f>VLOOKUP($G1985,county_facts!$A:$BB,31,FALSE)</f>
        <v>8079</v>
      </c>
      <c r="AJ1985">
        <f>VLOOKUP($G1985,county_facts!$A:$BB,32,FALSE)</f>
        <v>2.52</v>
      </c>
      <c r="AK1985">
        <f>VLOOKUP($G1985,county_facts!$A:$BB,33,FALSE)</f>
        <v>24348</v>
      </c>
      <c r="AL1985">
        <f>VLOOKUP($G1985,county_facts!$A:$BB,34,FALSE)</f>
        <v>45146</v>
      </c>
      <c r="AM1985">
        <f>VLOOKUP($G1985,county_facts!$A:$BB,35,FALSE)</f>
        <v>16.600000000000001</v>
      </c>
      <c r="AN1985">
        <f>VLOOKUP($G1985,county_facts!$A:$BB,36,FALSE)</f>
        <v>551</v>
      </c>
      <c r="AO1985">
        <f>VLOOKUP($G1985,county_facts!$A:$BB,37,FALSE)</f>
        <v>6014</v>
      </c>
      <c r="AP1985">
        <f>VLOOKUP($G1985,county_facts!$A:$BB,38,FALSE)</f>
        <v>-5.6</v>
      </c>
      <c r="AQ1985">
        <f>VLOOKUP($G1985,county_facts!$A:$BB,39,FALSE)</f>
        <v>1824</v>
      </c>
      <c r="AR1985">
        <f>VLOOKUP($G1985,county_facts!$A:$BB,40,FALSE)</f>
        <v>1831</v>
      </c>
      <c r="AS1985">
        <f>VLOOKUP($G1985,county_facts!$A:$BB,41,FALSE)</f>
        <v>0</v>
      </c>
      <c r="AT1985">
        <f>VLOOKUP($G1985,county_facts!$A:$BB,42,FALSE)</f>
        <v>0</v>
      </c>
      <c r="AU1985">
        <f>VLOOKUP($G1985,county_facts!$A:$BB,43,FALSE)</f>
        <v>0</v>
      </c>
      <c r="AV1985">
        <f>VLOOKUP($G1985,county_facts!$A:$BB,44,FALSE)</f>
        <v>0</v>
      </c>
      <c r="AW1985">
        <f>VLOOKUP($G1985,county_facts!$A:$BB,45,FALSE)</f>
        <v>0</v>
      </c>
      <c r="AX1985">
        <f>VLOOKUP($G1985,county_facts!$A:$BB,46,FALSE)</f>
        <v>29</v>
      </c>
      <c r="AY1985">
        <f>VLOOKUP($G1985,county_facts!$A:$BB,47,FALSE)</f>
        <v>307342</v>
      </c>
      <c r="AZ1985">
        <f>VLOOKUP($G1985,county_facts!$A:$BB,48,FALSE)</f>
        <v>136810</v>
      </c>
      <c r="BA1985">
        <f>VLOOKUP($G1985,county_facts!$A:$BB,49,FALSE)</f>
        <v>226783</v>
      </c>
      <c r="BB1985">
        <f>VLOOKUP($G1985,county_facts!$A:$BB,50,FALSE)</f>
        <v>11050</v>
      </c>
      <c r="BC1985">
        <f>VLOOKUP($G1985,county_facts!$A:$BB,51,FALSE)</f>
        <v>21717</v>
      </c>
      <c r="BD1985">
        <f>VLOOKUP($G1985,county_facts!$A:$BB,52,FALSE)</f>
        <v>10</v>
      </c>
      <c r="BE1985">
        <f>VLOOKUP($G1985,county_facts!$A:$BB,53,FALSE)</f>
        <v>960.27</v>
      </c>
      <c r="BF1985">
        <f>VLOOKUP($G1985,county_facts!$A:$BB,54,FALSE)</f>
        <v>21.7</v>
      </c>
    </row>
    <row r="1986" spans="1:58" x14ac:dyDescent="0.3">
      <c r="A1986" t="s">
        <v>6</v>
      </c>
      <c r="B1986" t="s">
        <v>784</v>
      </c>
      <c r="C1986">
        <v>22</v>
      </c>
      <c r="D1986" t="s">
        <v>622</v>
      </c>
      <c r="E1986">
        <v>33</v>
      </c>
      <c r="F1986">
        <v>0.66666666699999999</v>
      </c>
      <c r="G1986">
        <v>48087</v>
      </c>
      <c r="H1986">
        <f>VLOOKUP($G1986,county_facts!$A:$BB,4,FALSE)</f>
        <v>3017</v>
      </c>
      <c r="I1986">
        <f>VLOOKUP($G1986,county_facts!$A:$BB,5,FALSE)</f>
        <v>3057</v>
      </c>
      <c r="J1986">
        <f>VLOOKUP($G1986,county_facts!$A:$BB,6,FALSE)</f>
        <v>-1.3</v>
      </c>
      <c r="K1986">
        <f>VLOOKUP($G1986,county_facts!$A:$BB,7,FALSE)</f>
        <v>3057</v>
      </c>
      <c r="L1986">
        <f>VLOOKUP($G1986,county_facts!$A:$BB,8,FALSE)</f>
        <v>7.5</v>
      </c>
      <c r="M1986">
        <f>VLOOKUP($G1986,county_facts!$A:$BB,9,FALSE)</f>
        <v>28.3</v>
      </c>
      <c r="N1986">
        <f>VLOOKUP($G1986,county_facts!$A:$BB,10,FALSE)</f>
        <v>17.5</v>
      </c>
      <c r="O1986">
        <f>VLOOKUP($G1986,county_facts!$A:$BB,11,FALSE)</f>
        <v>51.1</v>
      </c>
      <c r="P1986">
        <f>VLOOKUP($G1986,county_facts!$A:$BB,12,FALSE)</f>
        <v>89</v>
      </c>
      <c r="Q1986">
        <f>VLOOKUP($G1986,county_facts!$A:$BB,13,FALSE)</f>
        <v>5.9</v>
      </c>
      <c r="R1986">
        <f>VLOOKUP($G1986,county_facts!$A:$BB,14,FALSE)</f>
        <v>2.5</v>
      </c>
      <c r="S1986">
        <f>VLOOKUP($G1986,county_facts!$A:$BB,15,FALSE)</f>
        <v>0.5</v>
      </c>
      <c r="T1986">
        <f>VLOOKUP($G1986,county_facts!$A:$BB,16,FALSE)</f>
        <v>0</v>
      </c>
      <c r="U1986">
        <f>VLOOKUP($G1986,county_facts!$A:$BB,17,FALSE)</f>
        <v>2</v>
      </c>
      <c r="V1986">
        <f>VLOOKUP($G1986,county_facts!$A:$BB,18,FALSE)</f>
        <v>32.4</v>
      </c>
      <c r="W1986">
        <f>VLOOKUP($G1986,county_facts!$A:$BB,19,FALSE)</f>
        <v>59.8</v>
      </c>
      <c r="X1986">
        <f>VLOOKUP($G1986,county_facts!$A:$BB,20,FALSE)</f>
        <v>85.9</v>
      </c>
      <c r="Y1986">
        <f>VLOOKUP($G1986,county_facts!$A:$BB,21,FALSE)</f>
        <v>12</v>
      </c>
      <c r="Z1986">
        <f>VLOOKUP($G1986,county_facts!$A:$BB,22,FALSE)</f>
        <v>23.8</v>
      </c>
      <c r="AA1986">
        <f>VLOOKUP($G1986,county_facts!$A:$BB,23,FALSE)</f>
        <v>79</v>
      </c>
      <c r="AB1986">
        <f>VLOOKUP($G1986,county_facts!$A:$BB,24,FALSE)</f>
        <v>18.899999999999999</v>
      </c>
      <c r="AC1986">
        <f>VLOOKUP($G1986,county_facts!$A:$BB,25,FALSE)</f>
        <v>204</v>
      </c>
      <c r="AD1986">
        <f>VLOOKUP($G1986,county_facts!$A:$BB,26,FALSE)</f>
        <v>19.3</v>
      </c>
      <c r="AE1986">
        <f>VLOOKUP($G1986,county_facts!$A:$BB,27,FALSE)</f>
        <v>1609</v>
      </c>
      <c r="AF1986">
        <f>VLOOKUP($G1986,county_facts!$A:$BB,28,FALSE)</f>
        <v>78.5</v>
      </c>
      <c r="AG1986">
        <f>VLOOKUP($G1986,county_facts!$A:$BB,29,FALSE)</f>
        <v>7.4</v>
      </c>
      <c r="AH1986">
        <f>VLOOKUP($G1986,county_facts!$A:$BB,30,FALSE)</f>
        <v>66400</v>
      </c>
      <c r="AI1986">
        <f>VLOOKUP($G1986,county_facts!$A:$BB,31,FALSE)</f>
        <v>1174</v>
      </c>
      <c r="AJ1986">
        <f>VLOOKUP($G1986,county_facts!$A:$BB,32,FALSE)</f>
        <v>2.54</v>
      </c>
      <c r="AK1986">
        <f>VLOOKUP($G1986,county_facts!$A:$BB,33,FALSE)</f>
        <v>22847</v>
      </c>
      <c r="AL1986">
        <f>VLOOKUP($G1986,county_facts!$A:$BB,34,FALSE)</f>
        <v>41576</v>
      </c>
      <c r="AM1986">
        <f>VLOOKUP($G1986,county_facts!$A:$BB,35,FALSE)</f>
        <v>20.399999999999999</v>
      </c>
      <c r="AN1986">
        <f>VLOOKUP($G1986,county_facts!$A:$BB,36,FALSE)</f>
        <v>60</v>
      </c>
      <c r="AO1986">
        <f>VLOOKUP($G1986,county_facts!$A:$BB,37,FALSE)</f>
        <v>487</v>
      </c>
      <c r="AP1986">
        <f>VLOOKUP($G1986,county_facts!$A:$BB,38,FALSE)</f>
        <v>-0.8</v>
      </c>
      <c r="AQ1986">
        <f>VLOOKUP($G1986,county_facts!$A:$BB,39,FALSE)</f>
        <v>200</v>
      </c>
      <c r="AR1986">
        <f>VLOOKUP($G1986,county_facts!$A:$BB,40,FALSE)</f>
        <v>0</v>
      </c>
      <c r="AS1986">
        <f>VLOOKUP($G1986,county_facts!$A:$BB,41,FALSE)</f>
        <v>0</v>
      </c>
      <c r="AT1986">
        <f>VLOOKUP($G1986,county_facts!$A:$BB,42,FALSE)</f>
        <v>0</v>
      </c>
      <c r="AU1986">
        <f>VLOOKUP($G1986,county_facts!$A:$BB,43,FALSE)</f>
        <v>0</v>
      </c>
      <c r="AV1986">
        <f>VLOOKUP($G1986,county_facts!$A:$BB,44,FALSE)</f>
        <v>0</v>
      </c>
      <c r="AW1986">
        <f>VLOOKUP($G1986,county_facts!$A:$BB,45,FALSE)</f>
        <v>0</v>
      </c>
      <c r="AX1986">
        <f>VLOOKUP($G1986,county_facts!$A:$BB,46,FALSE)</f>
        <v>0</v>
      </c>
      <c r="AY1986">
        <f>VLOOKUP($G1986,county_facts!$A:$BB,47,FALSE)</f>
        <v>0</v>
      </c>
      <c r="AZ1986">
        <f>VLOOKUP($G1986,county_facts!$A:$BB,48,FALSE)</f>
        <v>0</v>
      </c>
      <c r="BA1986">
        <f>VLOOKUP($G1986,county_facts!$A:$BB,49,FALSE)</f>
        <v>17184</v>
      </c>
      <c r="BB1986">
        <f>VLOOKUP($G1986,county_facts!$A:$BB,50,FALSE)</f>
        <v>5788</v>
      </c>
      <c r="BC1986">
        <f>VLOOKUP($G1986,county_facts!$A:$BB,51,FALSE)</f>
        <v>1390</v>
      </c>
      <c r="BD1986">
        <f>VLOOKUP($G1986,county_facts!$A:$BB,52,FALSE)</f>
        <v>0</v>
      </c>
      <c r="BE1986">
        <f>VLOOKUP($G1986,county_facts!$A:$BB,53,FALSE)</f>
        <v>918.44</v>
      </c>
      <c r="BF1986">
        <f>VLOOKUP($G1986,county_facts!$A:$BB,54,FALSE)</f>
        <v>3.3</v>
      </c>
    </row>
    <row r="1987" spans="1:58" x14ac:dyDescent="0.3">
      <c r="A1987" t="s">
        <v>9</v>
      </c>
      <c r="B1987" t="s">
        <v>784</v>
      </c>
      <c r="C1987">
        <v>11</v>
      </c>
      <c r="D1987" t="s">
        <v>622</v>
      </c>
      <c r="E1987">
        <v>33</v>
      </c>
      <c r="F1987">
        <v>0.33333333300000001</v>
      </c>
      <c r="G1987">
        <v>48087</v>
      </c>
      <c r="H1987">
        <f>VLOOKUP($G1987,county_facts!$A:$BB,4,FALSE)</f>
        <v>3017</v>
      </c>
      <c r="I1987">
        <f>VLOOKUP($G1987,county_facts!$A:$BB,5,FALSE)</f>
        <v>3057</v>
      </c>
      <c r="J1987">
        <f>VLOOKUP($G1987,county_facts!$A:$BB,6,FALSE)</f>
        <v>-1.3</v>
      </c>
      <c r="K1987">
        <f>VLOOKUP($G1987,county_facts!$A:$BB,7,FALSE)</f>
        <v>3057</v>
      </c>
      <c r="L1987">
        <f>VLOOKUP($G1987,county_facts!$A:$BB,8,FALSE)</f>
        <v>7.5</v>
      </c>
      <c r="M1987">
        <f>VLOOKUP($G1987,county_facts!$A:$BB,9,FALSE)</f>
        <v>28.3</v>
      </c>
      <c r="N1987">
        <f>VLOOKUP($G1987,county_facts!$A:$BB,10,FALSE)</f>
        <v>17.5</v>
      </c>
      <c r="O1987">
        <f>VLOOKUP($G1987,county_facts!$A:$BB,11,FALSE)</f>
        <v>51.1</v>
      </c>
      <c r="P1987">
        <f>VLOOKUP($G1987,county_facts!$A:$BB,12,FALSE)</f>
        <v>89</v>
      </c>
      <c r="Q1987">
        <f>VLOOKUP($G1987,county_facts!$A:$BB,13,FALSE)</f>
        <v>5.9</v>
      </c>
      <c r="R1987">
        <f>VLOOKUP($G1987,county_facts!$A:$BB,14,FALSE)</f>
        <v>2.5</v>
      </c>
      <c r="S1987">
        <f>VLOOKUP($G1987,county_facts!$A:$BB,15,FALSE)</f>
        <v>0.5</v>
      </c>
      <c r="T1987">
        <f>VLOOKUP($G1987,county_facts!$A:$BB,16,FALSE)</f>
        <v>0</v>
      </c>
      <c r="U1987">
        <f>VLOOKUP($G1987,county_facts!$A:$BB,17,FALSE)</f>
        <v>2</v>
      </c>
      <c r="V1987">
        <f>VLOOKUP($G1987,county_facts!$A:$BB,18,FALSE)</f>
        <v>32.4</v>
      </c>
      <c r="W1987">
        <f>VLOOKUP($G1987,county_facts!$A:$BB,19,FALSE)</f>
        <v>59.8</v>
      </c>
      <c r="X1987">
        <f>VLOOKUP($G1987,county_facts!$A:$BB,20,FALSE)</f>
        <v>85.9</v>
      </c>
      <c r="Y1987">
        <f>VLOOKUP($G1987,county_facts!$A:$BB,21,FALSE)</f>
        <v>12</v>
      </c>
      <c r="Z1987">
        <f>VLOOKUP($G1987,county_facts!$A:$BB,22,FALSE)</f>
        <v>23.8</v>
      </c>
      <c r="AA1987">
        <f>VLOOKUP($G1987,county_facts!$A:$BB,23,FALSE)</f>
        <v>79</v>
      </c>
      <c r="AB1987">
        <f>VLOOKUP($G1987,county_facts!$A:$BB,24,FALSE)</f>
        <v>18.899999999999999</v>
      </c>
      <c r="AC1987">
        <f>VLOOKUP($G1987,county_facts!$A:$BB,25,FALSE)</f>
        <v>204</v>
      </c>
      <c r="AD1987">
        <f>VLOOKUP($G1987,county_facts!$A:$BB,26,FALSE)</f>
        <v>19.3</v>
      </c>
      <c r="AE1987">
        <f>VLOOKUP($G1987,county_facts!$A:$BB,27,FALSE)</f>
        <v>1609</v>
      </c>
      <c r="AF1987">
        <f>VLOOKUP($G1987,county_facts!$A:$BB,28,FALSE)</f>
        <v>78.5</v>
      </c>
      <c r="AG1987">
        <f>VLOOKUP($G1987,county_facts!$A:$BB,29,FALSE)</f>
        <v>7.4</v>
      </c>
      <c r="AH1987">
        <f>VLOOKUP($G1987,county_facts!$A:$BB,30,FALSE)</f>
        <v>66400</v>
      </c>
      <c r="AI1987">
        <f>VLOOKUP($G1987,county_facts!$A:$BB,31,FALSE)</f>
        <v>1174</v>
      </c>
      <c r="AJ1987">
        <f>VLOOKUP($G1987,county_facts!$A:$BB,32,FALSE)</f>
        <v>2.54</v>
      </c>
      <c r="AK1987">
        <f>VLOOKUP($G1987,county_facts!$A:$BB,33,FALSE)</f>
        <v>22847</v>
      </c>
      <c r="AL1987">
        <f>VLOOKUP($G1987,county_facts!$A:$BB,34,FALSE)</f>
        <v>41576</v>
      </c>
      <c r="AM1987">
        <f>VLOOKUP($G1987,county_facts!$A:$BB,35,FALSE)</f>
        <v>20.399999999999999</v>
      </c>
      <c r="AN1987">
        <f>VLOOKUP($G1987,county_facts!$A:$BB,36,FALSE)</f>
        <v>60</v>
      </c>
      <c r="AO1987">
        <f>VLOOKUP($G1987,county_facts!$A:$BB,37,FALSE)</f>
        <v>487</v>
      </c>
      <c r="AP1987">
        <f>VLOOKUP($G1987,county_facts!$A:$BB,38,FALSE)</f>
        <v>-0.8</v>
      </c>
      <c r="AQ1987">
        <f>VLOOKUP($G1987,county_facts!$A:$BB,39,FALSE)</f>
        <v>200</v>
      </c>
      <c r="AR1987">
        <f>VLOOKUP($G1987,county_facts!$A:$BB,40,FALSE)</f>
        <v>0</v>
      </c>
      <c r="AS1987">
        <f>VLOOKUP($G1987,county_facts!$A:$BB,41,FALSE)</f>
        <v>0</v>
      </c>
      <c r="AT1987">
        <f>VLOOKUP($G1987,county_facts!$A:$BB,42,FALSE)</f>
        <v>0</v>
      </c>
      <c r="AU1987">
        <f>VLOOKUP($G1987,county_facts!$A:$BB,43,FALSE)</f>
        <v>0</v>
      </c>
      <c r="AV1987">
        <f>VLOOKUP($G1987,county_facts!$A:$BB,44,FALSE)</f>
        <v>0</v>
      </c>
      <c r="AW1987">
        <f>VLOOKUP($G1987,county_facts!$A:$BB,45,FALSE)</f>
        <v>0</v>
      </c>
      <c r="AX1987">
        <f>VLOOKUP($G1987,county_facts!$A:$BB,46,FALSE)</f>
        <v>0</v>
      </c>
      <c r="AY1987">
        <f>VLOOKUP($G1987,county_facts!$A:$BB,47,FALSE)</f>
        <v>0</v>
      </c>
      <c r="AZ1987">
        <f>VLOOKUP($G1987,county_facts!$A:$BB,48,FALSE)</f>
        <v>0</v>
      </c>
      <c r="BA1987">
        <f>VLOOKUP($G1987,county_facts!$A:$BB,49,FALSE)</f>
        <v>17184</v>
      </c>
      <c r="BB1987">
        <f>VLOOKUP($G1987,county_facts!$A:$BB,50,FALSE)</f>
        <v>5788</v>
      </c>
      <c r="BC1987">
        <f>VLOOKUP($G1987,county_facts!$A:$BB,51,FALSE)</f>
        <v>1390</v>
      </c>
      <c r="BD1987">
        <f>VLOOKUP($G1987,county_facts!$A:$BB,52,FALSE)</f>
        <v>0</v>
      </c>
      <c r="BE1987">
        <f>VLOOKUP($G1987,county_facts!$A:$BB,53,FALSE)</f>
        <v>918.44</v>
      </c>
      <c r="BF1987">
        <f>VLOOKUP($G1987,county_facts!$A:$BB,54,FALSE)</f>
        <v>3.3</v>
      </c>
    </row>
    <row r="1988" spans="1:58" x14ac:dyDescent="0.3">
      <c r="A1988" t="s">
        <v>6</v>
      </c>
      <c r="B1988" t="s">
        <v>785</v>
      </c>
      <c r="C1988">
        <v>29960</v>
      </c>
      <c r="D1988" t="s">
        <v>622</v>
      </c>
      <c r="E1988">
        <v>55508</v>
      </c>
      <c r="F1988">
        <v>0.53974201899999996</v>
      </c>
      <c r="G1988">
        <v>48085</v>
      </c>
      <c r="H1988">
        <f>VLOOKUP($G1988,county_facts!$A:$BB,4,FALSE)</f>
        <v>885241</v>
      </c>
      <c r="I1988">
        <f>VLOOKUP($G1988,county_facts!$A:$BB,5,FALSE)</f>
        <v>782351</v>
      </c>
      <c r="J1988">
        <f>VLOOKUP($G1988,county_facts!$A:$BB,6,FALSE)</f>
        <v>13.2</v>
      </c>
      <c r="K1988">
        <f>VLOOKUP($G1988,county_facts!$A:$BB,7,FALSE)</f>
        <v>782341</v>
      </c>
      <c r="L1988">
        <f>VLOOKUP($G1988,county_facts!$A:$BB,8,FALSE)</f>
        <v>6.5</v>
      </c>
      <c r="M1988">
        <f>VLOOKUP($G1988,county_facts!$A:$BB,9,FALSE)</f>
        <v>27.2</v>
      </c>
      <c r="N1988">
        <f>VLOOKUP($G1988,county_facts!$A:$BB,10,FALSE)</f>
        <v>9.6999999999999993</v>
      </c>
      <c r="O1988">
        <f>VLOOKUP($G1988,county_facts!$A:$BB,11,FALSE)</f>
        <v>50.9</v>
      </c>
      <c r="P1988">
        <f>VLOOKUP($G1988,county_facts!$A:$BB,12,FALSE)</f>
        <v>74.2</v>
      </c>
      <c r="Q1988">
        <f>VLOOKUP($G1988,county_facts!$A:$BB,13,FALSE)</f>
        <v>9.6</v>
      </c>
      <c r="R1988">
        <f>VLOOKUP($G1988,county_facts!$A:$BB,14,FALSE)</f>
        <v>0.7</v>
      </c>
      <c r="S1988">
        <f>VLOOKUP($G1988,county_facts!$A:$BB,15,FALSE)</f>
        <v>12.9</v>
      </c>
      <c r="T1988">
        <f>VLOOKUP($G1988,county_facts!$A:$BB,16,FALSE)</f>
        <v>0.1</v>
      </c>
      <c r="U1988">
        <f>VLOOKUP($G1988,county_facts!$A:$BB,17,FALSE)</f>
        <v>2.5</v>
      </c>
      <c r="V1988">
        <f>VLOOKUP($G1988,county_facts!$A:$BB,18,FALSE)</f>
        <v>15.1</v>
      </c>
      <c r="W1988">
        <f>VLOOKUP($G1988,county_facts!$A:$BB,19,FALSE)</f>
        <v>60.4</v>
      </c>
      <c r="X1988">
        <f>VLOOKUP($G1988,county_facts!$A:$BB,20,FALSE)</f>
        <v>85.5</v>
      </c>
      <c r="Y1988">
        <f>VLOOKUP($G1988,county_facts!$A:$BB,21,FALSE)</f>
        <v>17.600000000000001</v>
      </c>
      <c r="Z1988">
        <f>VLOOKUP($G1988,county_facts!$A:$BB,22,FALSE)</f>
        <v>24.8</v>
      </c>
      <c r="AA1988">
        <f>VLOOKUP($G1988,county_facts!$A:$BB,23,FALSE)</f>
        <v>93.4</v>
      </c>
      <c r="AB1988">
        <f>VLOOKUP($G1988,county_facts!$A:$BB,24,FALSE)</f>
        <v>49.3</v>
      </c>
      <c r="AC1988">
        <f>VLOOKUP($G1988,county_facts!$A:$BB,25,FALSE)</f>
        <v>42843</v>
      </c>
      <c r="AD1988">
        <f>VLOOKUP($G1988,county_facts!$A:$BB,26,FALSE)</f>
        <v>27.5</v>
      </c>
      <c r="AE1988">
        <f>VLOOKUP($G1988,county_facts!$A:$BB,27,FALSE)</f>
        <v>327567</v>
      </c>
      <c r="AF1988">
        <f>VLOOKUP($G1988,county_facts!$A:$BB,28,FALSE)</f>
        <v>68.2</v>
      </c>
      <c r="AG1988">
        <f>VLOOKUP($G1988,county_facts!$A:$BB,29,FALSE)</f>
        <v>25.2</v>
      </c>
      <c r="AH1988">
        <f>VLOOKUP($G1988,county_facts!$A:$BB,30,FALSE)</f>
        <v>206100</v>
      </c>
      <c r="AI1988">
        <f>VLOOKUP($G1988,county_facts!$A:$BB,31,FALSE)</f>
        <v>289752</v>
      </c>
      <c r="AJ1988">
        <f>VLOOKUP($G1988,county_facts!$A:$BB,32,FALSE)</f>
        <v>2.79</v>
      </c>
      <c r="AK1988">
        <f>VLOOKUP($G1988,county_facts!$A:$BB,33,FALSE)</f>
        <v>37839</v>
      </c>
      <c r="AL1988">
        <f>VLOOKUP($G1988,county_facts!$A:$BB,34,FALSE)</f>
        <v>82762</v>
      </c>
      <c r="AM1988">
        <f>VLOOKUP($G1988,county_facts!$A:$BB,35,FALSE)</f>
        <v>7.8</v>
      </c>
      <c r="AN1988">
        <f>VLOOKUP($G1988,county_facts!$A:$BB,36,FALSE)</f>
        <v>19906</v>
      </c>
      <c r="AO1988">
        <f>VLOOKUP($G1988,county_facts!$A:$BB,37,FALSE)</f>
        <v>336461</v>
      </c>
      <c r="AP1988">
        <f>VLOOKUP($G1988,county_facts!$A:$BB,38,FALSE)</f>
        <v>7.1</v>
      </c>
      <c r="AQ1988">
        <f>VLOOKUP($G1988,county_facts!$A:$BB,39,FALSE)</f>
        <v>75827</v>
      </c>
      <c r="AR1988">
        <f>VLOOKUP($G1988,county_facts!$A:$BB,40,FALSE)</f>
        <v>78539</v>
      </c>
      <c r="AS1988">
        <f>VLOOKUP($G1988,county_facts!$A:$BB,41,FALSE)</f>
        <v>4.5999999999999996</v>
      </c>
      <c r="AT1988">
        <f>VLOOKUP($G1988,county_facts!$A:$BB,42,FALSE)</f>
        <v>0.9</v>
      </c>
      <c r="AU1988">
        <f>VLOOKUP($G1988,county_facts!$A:$BB,43,FALSE)</f>
        <v>10</v>
      </c>
      <c r="AV1988">
        <f>VLOOKUP($G1988,county_facts!$A:$BB,44,FALSE)</f>
        <v>0</v>
      </c>
      <c r="AW1988">
        <f>VLOOKUP($G1988,county_facts!$A:$BB,45,FALSE)</f>
        <v>7.2</v>
      </c>
      <c r="AX1988">
        <f>VLOOKUP($G1988,county_facts!$A:$BB,46,FALSE)</f>
        <v>28</v>
      </c>
      <c r="AY1988">
        <f>VLOOKUP($G1988,county_facts!$A:$BB,47,FALSE)</f>
        <v>7433796</v>
      </c>
      <c r="AZ1988">
        <f>VLOOKUP($G1988,county_facts!$A:$BB,48,FALSE)</f>
        <v>9374853</v>
      </c>
      <c r="BA1988">
        <f>VLOOKUP($G1988,county_facts!$A:$BB,49,FALSE)</f>
        <v>12350753</v>
      </c>
      <c r="BB1988">
        <f>VLOOKUP($G1988,county_facts!$A:$BB,50,FALSE)</f>
        <v>16850</v>
      </c>
      <c r="BC1988">
        <f>VLOOKUP($G1988,county_facts!$A:$BB,51,FALSE)</f>
        <v>1380442</v>
      </c>
      <c r="BD1988">
        <f>VLOOKUP($G1988,county_facts!$A:$BB,52,FALSE)</f>
        <v>10635</v>
      </c>
      <c r="BE1988">
        <f>VLOOKUP($G1988,county_facts!$A:$BB,53,FALSE)</f>
        <v>841.23</v>
      </c>
      <c r="BF1988">
        <f>VLOOKUP($G1988,county_facts!$A:$BB,54,FALSE)</f>
        <v>930</v>
      </c>
    </row>
    <row r="1989" spans="1:58" x14ac:dyDescent="0.3">
      <c r="A1989" t="s">
        <v>9</v>
      </c>
      <c r="B1989" t="s">
        <v>785</v>
      </c>
      <c r="C1989">
        <v>25548</v>
      </c>
      <c r="D1989" t="s">
        <v>622</v>
      </c>
      <c r="E1989">
        <v>55508</v>
      </c>
      <c r="F1989">
        <v>0.46025798099999998</v>
      </c>
      <c r="G1989">
        <v>48085</v>
      </c>
      <c r="H1989">
        <f>VLOOKUP($G1989,county_facts!$A:$BB,4,FALSE)</f>
        <v>885241</v>
      </c>
      <c r="I1989">
        <f>VLOOKUP($G1989,county_facts!$A:$BB,5,FALSE)</f>
        <v>782351</v>
      </c>
      <c r="J1989">
        <f>VLOOKUP($G1989,county_facts!$A:$BB,6,FALSE)</f>
        <v>13.2</v>
      </c>
      <c r="K1989">
        <f>VLOOKUP($G1989,county_facts!$A:$BB,7,FALSE)</f>
        <v>782341</v>
      </c>
      <c r="L1989">
        <f>VLOOKUP($G1989,county_facts!$A:$BB,8,FALSE)</f>
        <v>6.5</v>
      </c>
      <c r="M1989">
        <f>VLOOKUP($G1989,county_facts!$A:$BB,9,FALSE)</f>
        <v>27.2</v>
      </c>
      <c r="N1989">
        <f>VLOOKUP($G1989,county_facts!$A:$BB,10,FALSE)</f>
        <v>9.6999999999999993</v>
      </c>
      <c r="O1989">
        <f>VLOOKUP($G1989,county_facts!$A:$BB,11,FALSE)</f>
        <v>50.9</v>
      </c>
      <c r="P1989">
        <f>VLOOKUP($G1989,county_facts!$A:$BB,12,FALSE)</f>
        <v>74.2</v>
      </c>
      <c r="Q1989">
        <f>VLOOKUP($G1989,county_facts!$A:$BB,13,FALSE)</f>
        <v>9.6</v>
      </c>
      <c r="R1989">
        <f>VLOOKUP($G1989,county_facts!$A:$BB,14,FALSE)</f>
        <v>0.7</v>
      </c>
      <c r="S1989">
        <f>VLOOKUP($G1989,county_facts!$A:$BB,15,FALSE)</f>
        <v>12.9</v>
      </c>
      <c r="T1989">
        <f>VLOOKUP($G1989,county_facts!$A:$BB,16,FALSE)</f>
        <v>0.1</v>
      </c>
      <c r="U1989">
        <f>VLOOKUP($G1989,county_facts!$A:$BB,17,FALSE)</f>
        <v>2.5</v>
      </c>
      <c r="V1989">
        <f>VLOOKUP($G1989,county_facts!$A:$BB,18,FALSE)</f>
        <v>15.1</v>
      </c>
      <c r="W1989">
        <f>VLOOKUP($G1989,county_facts!$A:$BB,19,FALSE)</f>
        <v>60.4</v>
      </c>
      <c r="X1989">
        <f>VLOOKUP($G1989,county_facts!$A:$BB,20,FALSE)</f>
        <v>85.5</v>
      </c>
      <c r="Y1989">
        <f>VLOOKUP($G1989,county_facts!$A:$BB,21,FALSE)</f>
        <v>17.600000000000001</v>
      </c>
      <c r="Z1989">
        <f>VLOOKUP($G1989,county_facts!$A:$BB,22,FALSE)</f>
        <v>24.8</v>
      </c>
      <c r="AA1989">
        <f>VLOOKUP($G1989,county_facts!$A:$BB,23,FALSE)</f>
        <v>93.4</v>
      </c>
      <c r="AB1989">
        <f>VLOOKUP($G1989,county_facts!$A:$BB,24,FALSE)</f>
        <v>49.3</v>
      </c>
      <c r="AC1989">
        <f>VLOOKUP($G1989,county_facts!$A:$BB,25,FALSE)</f>
        <v>42843</v>
      </c>
      <c r="AD1989">
        <f>VLOOKUP($G1989,county_facts!$A:$BB,26,FALSE)</f>
        <v>27.5</v>
      </c>
      <c r="AE1989">
        <f>VLOOKUP($G1989,county_facts!$A:$BB,27,FALSE)</f>
        <v>327567</v>
      </c>
      <c r="AF1989">
        <f>VLOOKUP($G1989,county_facts!$A:$BB,28,FALSE)</f>
        <v>68.2</v>
      </c>
      <c r="AG1989">
        <f>VLOOKUP($G1989,county_facts!$A:$BB,29,FALSE)</f>
        <v>25.2</v>
      </c>
      <c r="AH1989">
        <f>VLOOKUP($G1989,county_facts!$A:$BB,30,FALSE)</f>
        <v>206100</v>
      </c>
      <c r="AI1989">
        <f>VLOOKUP($G1989,county_facts!$A:$BB,31,FALSE)</f>
        <v>289752</v>
      </c>
      <c r="AJ1989">
        <f>VLOOKUP($G1989,county_facts!$A:$BB,32,FALSE)</f>
        <v>2.79</v>
      </c>
      <c r="AK1989">
        <f>VLOOKUP($G1989,county_facts!$A:$BB,33,FALSE)</f>
        <v>37839</v>
      </c>
      <c r="AL1989">
        <f>VLOOKUP($G1989,county_facts!$A:$BB,34,FALSE)</f>
        <v>82762</v>
      </c>
      <c r="AM1989">
        <f>VLOOKUP($G1989,county_facts!$A:$BB,35,FALSE)</f>
        <v>7.8</v>
      </c>
      <c r="AN1989">
        <f>VLOOKUP($G1989,county_facts!$A:$BB,36,FALSE)</f>
        <v>19906</v>
      </c>
      <c r="AO1989">
        <f>VLOOKUP($G1989,county_facts!$A:$BB,37,FALSE)</f>
        <v>336461</v>
      </c>
      <c r="AP1989">
        <f>VLOOKUP($G1989,county_facts!$A:$BB,38,FALSE)</f>
        <v>7.1</v>
      </c>
      <c r="AQ1989">
        <f>VLOOKUP($G1989,county_facts!$A:$BB,39,FALSE)</f>
        <v>75827</v>
      </c>
      <c r="AR1989">
        <f>VLOOKUP($G1989,county_facts!$A:$BB,40,FALSE)</f>
        <v>78539</v>
      </c>
      <c r="AS1989">
        <f>VLOOKUP($G1989,county_facts!$A:$BB,41,FALSE)</f>
        <v>4.5999999999999996</v>
      </c>
      <c r="AT1989">
        <f>VLOOKUP($G1989,county_facts!$A:$BB,42,FALSE)</f>
        <v>0.9</v>
      </c>
      <c r="AU1989">
        <f>VLOOKUP($G1989,county_facts!$A:$BB,43,FALSE)</f>
        <v>10</v>
      </c>
      <c r="AV1989">
        <f>VLOOKUP($G1989,county_facts!$A:$BB,44,FALSE)</f>
        <v>0</v>
      </c>
      <c r="AW1989">
        <f>VLOOKUP($G1989,county_facts!$A:$BB,45,FALSE)</f>
        <v>7.2</v>
      </c>
      <c r="AX1989">
        <f>VLOOKUP($G1989,county_facts!$A:$BB,46,FALSE)</f>
        <v>28</v>
      </c>
      <c r="AY1989">
        <f>VLOOKUP($G1989,county_facts!$A:$BB,47,FALSE)</f>
        <v>7433796</v>
      </c>
      <c r="AZ1989">
        <f>VLOOKUP($G1989,county_facts!$A:$BB,48,FALSE)</f>
        <v>9374853</v>
      </c>
      <c r="BA1989">
        <f>VLOOKUP($G1989,county_facts!$A:$BB,49,FALSE)</f>
        <v>12350753</v>
      </c>
      <c r="BB1989">
        <f>VLOOKUP($G1989,county_facts!$A:$BB,50,FALSE)</f>
        <v>16850</v>
      </c>
      <c r="BC1989">
        <f>VLOOKUP($G1989,county_facts!$A:$BB,51,FALSE)</f>
        <v>1380442</v>
      </c>
      <c r="BD1989">
        <f>VLOOKUP($G1989,county_facts!$A:$BB,52,FALSE)</f>
        <v>10635</v>
      </c>
      <c r="BE1989">
        <f>VLOOKUP($G1989,county_facts!$A:$BB,53,FALSE)</f>
        <v>841.23</v>
      </c>
      <c r="BF1989">
        <f>VLOOKUP($G1989,county_facts!$A:$BB,54,FALSE)</f>
        <v>930</v>
      </c>
    </row>
    <row r="1990" spans="1:58" x14ac:dyDescent="0.3">
      <c r="A1990" t="s">
        <v>6</v>
      </c>
      <c r="B1990" t="s">
        <v>786</v>
      </c>
      <c r="C1990">
        <v>70</v>
      </c>
      <c r="D1990" t="s">
        <v>622</v>
      </c>
      <c r="E1990">
        <v>106</v>
      </c>
      <c r="F1990">
        <v>0.66037735799999997</v>
      </c>
      <c r="G1990">
        <v>48083</v>
      </c>
      <c r="H1990">
        <f>VLOOKUP($G1990,county_facts!$A:$BB,4,FALSE)</f>
        <v>8430</v>
      </c>
      <c r="I1990">
        <f>VLOOKUP($G1990,county_facts!$A:$BB,5,FALSE)</f>
        <v>8895</v>
      </c>
      <c r="J1990">
        <f>VLOOKUP($G1990,county_facts!$A:$BB,6,FALSE)</f>
        <v>-5.2</v>
      </c>
      <c r="K1990">
        <f>VLOOKUP($G1990,county_facts!$A:$BB,7,FALSE)</f>
        <v>8895</v>
      </c>
      <c r="L1990">
        <f>VLOOKUP($G1990,county_facts!$A:$BB,8,FALSE)</f>
        <v>5.7</v>
      </c>
      <c r="M1990">
        <f>VLOOKUP($G1990,county_facts!$A:$BB,9,FALSE)</f>
        <v>21.9</v>
      </c>
      <c r="N1990">
        <f>VLOOKUP($G1990,county_facts!$A:$BB,10,FALSE)</f>
        <v>23.4</v>
      </c>
      <c r="O1990">
        <f>VLOOKUP($G1990,county_facts!$A:$BB,11,FALSE)</f>
        <v>49.8</v>
      </c>
      <c r="P1990">
        <f>VLOOKUP($G1990,county_facts!$A:$BB,12,FALSE)</f>
        <v>93.6</v>
      </c>
      <c r="Q1990">
        <f>VLOOKUP($G1990,county_facts!$A:$BB,13,FALSE)</f>
        <v>2.8</v>
      </c>
      <c r="R1990">
        <f>VLOOKUP($G1990,county_facts!$A:$BB,14,FALSE)</f>
        <v>1.3</v>
      </c>
      <c r="S1990">
        <f>VLOOKUP($G1990,county_facts!$A:$BB,15,FALSE)</f>
        <v>0.5</v>
      </c>
      <c r="T1990">
        <f>VLOOKUP($G1990,county_facts!$A:$BB,16,FALSE)</f>
        <v>0</v>
      </c>
      <c r="U1990">
        <f>VLOOKUP($G1990,county_facts!$A:$BB,17,FALSE)</f>
        <v>1.7</v>
      </c>
      <c r="V1990">
        <f>VLOOKUP($G1990,county_facts!$A:$BB,18,FALSE)</f>
        <v>17.7</v>
      </c>
      <c r="W1990">
        <f>VLOOKUP($G1990,county_facts!$A:$BB,19,FALSE)</f>
        <v>77.5</v>
      </c>
      <c r="X1990">
        <f>VLOOKUP($G1990,county_facts!$A:$BB,20,FALSE)</f>
        <v>94.1</v>
      </c>
      <c r="Y1990">
        <f>VLOOKUP($G1990,county_facts!$A:$BB,21,FALSE)</f>
        <v>0.7</v>
      </c>
      <c r="Z1990">
        <f>VLOOKUP($G1990,county_facts!$A:$BB,22,FALSE)</f>
        <v>4</v>
      </c>
      <c r="AA1990">
        <f>VLOOKUP($G1990,county_facts!$A:$BB,23,FALSE)</f>
        <v>82.3</v>
      </c>
      <c r="AB1990">
        <f>VLOOKUP($G1990,county_facts!$A:$BB,24,FALSE)</f>
        <v>15</v>
      </c>
      <c r="AC1990">
        <f>VLOOKUP($G1990,county_facts!$A:$BB,25,FALSE)</f>
        <v>799</v>
      </c>
      <c r="AD1990">
        <f>VLOOKUP($G1990,county_facts!$A:$BB,26,FALSE)</f>
        <v>23.3</v>
      </c>
      <c r="AE1990">
        <f>VLOOKUP($G1990,county_facts!$A:$BB,27,FALSE)</f>
        <v>5527</v>
      </c>
      <c r="AF1990">
        <f>VLOOKUP($G1990,county_facts!$A:$BB,28,FALSE)</f>
        <v>67.900000000000006</v>
      </c>
      <c r="AG1990">
        <f>VLOOKUP($G1990,county_facts!$A:$BB,29,FALSE)</f>
        <v>9.9</v>
      </c>
      <c r="AH1990">
        <f>VLOOKUP($G1990,county_facts!$A:$BB,30,FALSE)</f>
        <v>60900</v>
      </c>
      <c r="AI1990">
        <f>VLOOKUP($G1990,county_facts!$A:$BB,31,FALSE)</f>
        <v>3478</v>
      </c>
      <c r="AJ1990">
        <f>VLOOKUP($G1990,county_facts!$A:$BB,32,FALSE)</f>
        <v>2.48</v>
      </c>
      <c r="AK1990">
        <f>VLOOKUP($G1990,county_facts!$A:$BB,33,FALSE)</f>
        <v>18967</v>
      </c>
      <c r="AL1990">
        <f>VLOOKUP($G1990,county_facts!$A:$BB,34,FALSE)</f>
        <v>31373</v>
      </c>
      <c r="AM1990">
        <f>VLOOKUP($G1990,county_facts!$A:$BB,35,FALSE)</f>
        <v>27.6</v>
      </c>
      <c r="AN1990">
        <f>VLOOKUP($G1990,county_facts!$A:$BB,36,FALSE)</f>
        <v>218</v>
      </c>
      <c r="AO1990">
        <f>VLOOKUP($G1990,county_facts!$A:$BB,37,FALSE)</f>
        <v>1444</v>
      </c>
      <c r="AP1990">
        <f>VLOOKUP($G1990,county_facts!$A:$BB,38,FALSE)</f>
        <v>-7.7</v>
      </c>
      <c r="AQ1990">
        <f>VLOOKUP($G1990,county_facts!$A:$BB,39,FALSE)</f>
        <v>755</v>
      </c>
      <c r="AR1990">
        <f>VLOOKUP($G1990,county_facts!$A:$BB,40,FALSE)</f>
        <v>1174</v>
      </c>
      <c r="AS1990">
        <f>VLOOKUP($G1990,county_facts!$A:$BB,41,FALSE)</f>
        <v>0</v>
      </c>
      <c r="AT1990">
        <f>VLOOKUP($G1990,county_facts!$A:$BB,42,FALSE)</f>
        <v>0</v>
      </c>
      <c r="AU1990">
        <f>VLOOKUP($G1990,county_facts!$A:$BB,43,FALSE)</f>
        <v>0</v>
      </c>
      <c r="AV1990">
        <f>VLOOKUP($G1990,county_facts!$A:$BB,44,FALSE)</f>
        <v>0</v>
      </c>
      <c r="AW1990">
        <f>VLOOKUP($G1990,county_facts!$A:$BB,45,FALSE)</f>
        <v>0</v>
      </c>
      <c r="AX1990">
        <f>VLOOKUP($G1990,county_facts!$A:$BB,46,FALSE)</f>
        <v>26.3</v>
      </c>
      <c r="AY1990">
        <f>VLOOKUP($G1990,county_facts!$A:$BB,47,FALSE)</f>
        <v>0</v>
      </c>
      <c r="AZ1990">
        <f>VLOOKUP($G1990,county_facts!$A:$BB,48,FALSE)</f>
        <v>16164</v>
      </c>
      <c r="BA1990">
        <f>VLOOKUP($G1990,county_facts!$A:$BB,49,FALSE)</f>
        <v>47942</v>
      </c>
      <c r="BB1990">
        <f>VLOOKUP($G1990,county_facts!$A:$BB,50,FALSE)</f>
        <v>5646</v>
      </c>
      <c r="BC1990">
        <f>VLOOKUP($G1990,county_facts!$A:$BB,51,FALSE)</f>
        <v>5096</v>
      </c>
      <c r="BD1990">
        <f>VLOOKUP($G1990,county_facts!$A:$BB,52,FALSE)</f>
        <v>0</v>
      </c>
      <c r="BE1990">
        <f>VLOOKUP($G1990,county_facts!$A:$BB,53,FALSE)</f>
        <v>1261.95</v>
      </c>
      <c r="BF1990">
        <f>VLOOKUP($G1990,county_facts!$A:$BB,54,FALSE)</f>
        <v>7</v>
      </c>
    </row>
    <row r="1991" spans="1:58" x14ac:dyDescent="0.3">
      <c r="A1991" t="s">
        <v>9</v>
      </c>
      <c r="B1991" t="s">
        <v>786</v>
      </c>
      <c r="C1991">
        <v>36</v>
      </c>
      <c r="D1991" t="s">
        <v>622</v>
      </c>
      <c r="E1991">
        <v>106</v>
      </c>
      <c r="F1991">
        <v>0.33962264199999997</v>
      </c>
      <c r="G1991">
        <v>48083</v>
      </c>
      <c r="H1991">
        <f>VLOOKUP($G1991,county_facts!$A:$BB,4,FALSE)</f>
        <v>8430</v>
      </c>
      <c r="I1991">
        <f>VLOOKUP($G1991,county_facts!$A:$BB,5,FALSE)</f>
        <v>8895</v>
      </c>
      <c r="J1991">
        <f>VLOOKUP($G1991,county_facts!$A:$BB,6,FALSE)</f>
        <v>-5.2</v>
      </c>
      <c r="K1991">
        <f>VLOOKUP($G1991,county_facts!$A:$BB,7,FALSE)</f>
        <v>8895</v>
      </c>
      <c r="L1991">
        <f>VLOOKUP($G1991,county_facts!$A:$BB,8,FALSE)</f>
        <v>5.7</v>
      </c>
      <c r="M1991">
        <f>VLOOKUP($G1991,county_facts!$A:$BB,9,FALSE)</f>
        <v>21.9</v>
      </c>
      <c r="N1991">
        <f>VLOOKUP($G1991,county_facts!$A:$BB,10,FALSE)</f>
        <v>23.4</v>
      </c>
      <c r="O1991">
        <f>VLOOKUP($G1991,county_facts!$A:$BB,11,FALSE)</f>
        <v>49.8</v>
      </c>
      <c r="P1991">
        <f>VLOOKUP($G1991,county_facts!$A:$BB,12,FALSE)</f>
        <v>93.6</v>
      </c>
      <c r="Q1991">
        <f>VLOOKUP($G1991,county_facts!$A:$BB,13,FALSE)</f>
        <v>2.8</v>
      </c>
      <c r="R1991">
        <f>VLOOKUP($G1991,county_facts!$A:$BB,14,FALSE)</f>
        <v>1.3</v>
      </c>
      <c r="S1991">
        <f>VLOOKUP($G1991,county_facts!$A:$BB,15,FALSE)</f>
        <v>0.5</v>
      </c>
      <c r="T1991">
        <f>VLOOKUP($G1991,county_facts!$A:$BB,16,FALSE)</f>
        <v>0</v>
      </c>
      <c r="U1991">
        <f>VLOOKUP($G1991,county_facts!$A:$BB,17,FALSE)</f>
        <v>1.7</v>
      </c>
      <c r="V1991">
        <f>VLOOKUP($G1991,county_facts!$A:$BB,18,FALSE)</f>
        <v>17.7</v>
      </c>
      <c r="W1991">
        <f>VLOOKUP($G1991,county_facts!$A:$BB,19,FALSE)</f>
        <v>77.5</v>
      </c>
      <c r="X1991">
        <f>VLOOKUP($G1991,county_facts!$A:$BB,20,FALSE)</f>
        <v>94.1</v>
      </c>
      <c r="Y1991">
        <f>VLOOKUP($G1991,county_facts!$A:$BB,21,FALSE)</f>
        <v>0.7</v>
      </c>
      <c r="Z1991">
        <f>VLOOKUP($G1991,county_facts!$A:$BB,22,FALSE)</f>
        <v>4</v>
      </c>
      <c r="AA1991">
        <f>VLOOKUP($G1991,county_facts!$A:$BB,23,FALSE)</f>
        <v>82.3</v>
      </c>
      <c r="AB1991">
        <f>VLOOKUP($G1991,county_facts!$A:$BB,24,FALSE)</f>
        <v>15</v>
      </c>
      <c r="AC1991">
        <f>VLOOKUP($G1991,county_facts!$A:$BB,25,FALSE)</f>
        <v>799</v>
      </c>
      <c r="AD1991">
        <f>VLOOKUP($G1991,county_facts!$A:$BB,26,FALSE)</f>
        <v>23.3</v>
      </c>
      <c r="AE1991">
        <f>VLOOKUP($G1991,county_facts!$A:$BB,27,FALSE)</f>
        <v>5527</v>
      </c>
      <c r="AF1991">
        <f>VLOOKUP($G1991,county_facts!$A:$BB,28,FALSE)</f>
        <v>67.900000000000006</v>
      </c>
      <c r="AG1991">
        <f>VLOOKUP($G1991,county_facts!$A:$BB,29,FALSE)</f>
        <v>9.9</v>
      </c>
      <c r="AH1991">
        <f>VLOOKUP($G1991,county_facts!$A:$BB,30,FALSE)</f>
        <v>60900</v>
      </c>
      <c r="AI1991">
        <f>VLOOKUP($G1991,county_facts!$A:$BB,31,FALSE)</f>
        <v>3478</v>
      </c>
      <c r="AJ1991">
        <f>VLOOKUP($G1991,county_facts!$A:$BB,32,FALSE)</f>
        <v>2.48</v>
      </c>
      <c r="AK1991">
        <f>VLOOKUP($G1991,county_facts!$A:$BB,33,FALSE)</f>
        <v>18967</v>
      </c>
      <c r="AL1991">
        <f>VLOOKUP($G1991,county_facts!$A:$BB,34,FALSE)</f>
        <v>31373</v>
      </c>
      <c r="AM1991">
        <f>VLOOKUP($G1991,county_facts!$A:$BB,35,FALSE)</f>
        <v>27.6</v>
      </c>
      <c r="AN1991">
        <f>VLOOKUP($G1991,county_facts!$A:$BB,36,FALSE)</f>
        <v>218</v>
      </c>
      <c r="AO1991">
        <f>VLOOKUP($G1991,county_facts!$A:$BB,37,FALSE)</f>
        <v>1444</v>
      </c>
      <c r="AP1991">
        <f>VLOOKUP($G1991,county_facts!$A:$BB,38,FALSE)</f>
        <v>-7.7</v>
      </c>
      <c r="AQ1991">
        <f>VLOOKUP($G1991,county_facts!$A:$BB,39,FALSE)</f>
        <v>755</v>
      </c>
      <c r="AR1991">
        <f>VLOOKUP($G1991,county_facts!$A:$BB,40,FALSE)</f>
        <v>1174</v>
      </c>
      <c r="AS1991">
        <f>VLOOKUP($G1991,county_facts!$A:$BB,41,FALSE)</f>
        <v>0</v>
      </c>
      <c r="AT1991">
        <f>VLOOKUP($G1991,county_facts!$A:$BB,42,FALSE)</f>
        <v>0</v>
      </c>
      <c r="AU1991">
        <f>VLOOKUP($G1991,county_facts!$A:$BB,43,FALSE)</f>
        <v>0</v>
      </c>
      <c r="AV1991">
        <f>VLOOKUP($G1991,county_facts!$A:$BB,44,FALSE)</f>
        <v>0</v>
      </c>
      <c r="AW1991">
        <f>VLOOKUP($G1991,county_facts!$A:$BB,45,FALSE)</f>
        <v>0</v>
      </c>
      <c r="AX1991">
        <f>VLOOKUP($G1991,county_facts!$A:$BB,46,FALSE)</f>
        <v>26.3</v>
      </c>
      <c r="AY1991">
        <f>VLOOKUP($G1991,county_facts!$A:$BB,47,FALSE)</f>
        <v>0</v>
      </c>
      <c r="AZ1991">
        <f>VLOOKUP($G1991,county_facts!$A:$BB,48,FALSE)</f>
        <v>16164</v>
      </c>
      <c r="BA1991">
        <f>VLOOKUP($G1991,county_facts!$A:$BB,49,FALSE)</f>
        <v>47942</v>
      </c>
      <c r="BB1991">
        <f>VLOOKUP($G1991,county_facts!$A:$BB,50,FALSE)</f>
        <v>5646</v>
      </c>
      <c r="BC1991">
        <f>VLOOKUP($G1991,county_facts!$A:$BB,51,FALSE)</f>
        <v>5096</v>
      </c>
      <c r="BD1991">
        <f>VLOOKUP($G1991,county_facts!$A:$BB,52,FALSE)</f>
        <v>0</v>
      </c>
      <c r="BE1991">
        <f>VLOOKUP($G1991,county_facts!$A:$BB,53,FALSE)</f>
        <v>1261.95</v>
      </c>
      <c r="BF1991">
        <f>VLOOKUP($G1991,county_facts!$A:$BB,54,FALSE)</f>
        <v>7</v>
      </c>
    </row>
    <row r="1992" spans="1:58" x14ac:dyDescent="0.3">
      <c r="A1992" t="s">
        <v>6</v>
      </c>
      <c r="B1992" t="s">
        <v>787</v>
      </c>
      <c r="C1992">
        <v>26</v>
      </c>
      <c r="D1992" t="s">
        <v>622</v>
      </c>
      <c r="E1992">
        <v>38</v>
      </c>
      <c r="F1992">
        <v>0.68421052599999999</v>
      </c>
      <c r="G1992">
        <v>48081</v>
      </c>
      <c r="H1992">
        <f>VLOOKUP($G1992,county_facts!$A:$BB,4,FALSE)</f>
        <v>3254</v>
      </c>
      <c r="I1992">
        <f>VLOOKUP($G1992,county_facts!$A:$BB,5,FALSE)</f>
        <v>3319</v>
      </c>
      <c r="J1992">
        <f>VLOOKUP($G1992,county_facts!$A:$BB,6,FALSE)</f>
        <v>-2</v>
      </c>
      <c r="K1992">
        <f>VLOOKUP($G1992,county_facts!$A:$BB,7,FALSE)</f>
        <v>3320</v>
      </c>
      <c r="L1992">
        <f>VLOOKUP($G1992,county_facts!$A:$BB,8,FALSE)</f>
        <v>5.0999999999999996</v>
      </c>
      <c r="M1992">
        <f>VLOOKUP($G1992,county_facts!$A:$BB,9,FALSE)</f>
        <v>19.7</v>
      </c>
      <c r="N1992">
        <f>VLOOKUP($G1992,county_facts!$A:$BB,10,FALSE)</f>
        <v>26.9</v>
      </c>
      <c r="O1992">
        <f>VLOOKUP($G1992,county_facts!$A:$BB,11,FALSE)</f>
        <v>51.3</v>
      </c>
      <c r="P1992">
        <f>VLOOKUP($G1992,county_facts!$A:$BB,12,FALSE)</f>
        <v>95.3</v>
      </c>
      <c r="Q1992">
        <f>VLOOKUP($G1992,county_facts!$A:$BB,13,FALSE)</f>
        <v>1</v>
      </c>
      <c r="R1992">
        <f>VLOOKUP($G1992,county_facts!$A:$BB,14,FALSE)</f>
        <v>2.1</v>
      </c>
      <c r="S1992">
        <f>VLOOKUP($G1992,county_facts!$A:$BB,15,FALSE)</f>
        <v>0.3</v>
      </c>
      <c r="T1992">
        <f>VLOOKUP($G1992,county_facts!$A:$BB,16,FALSE)</f>
        <v>0</v>
      </c>
      <c r="U1992">
        <f>VLOOKUP($G1992,county_facts!$A:$BB,17,FALSE)</f>
        <v>1.3</v>
      </c>
      <c r="V1992">
        <f>VLOOKUP($G1992,county_facts!$A:$BB,18,FALSE)</f>
        <v>21.1</v>
      </c>
      <c r="W1992">
        <f>VLOOKUP($G1992,county_facts!$A:$BB,19,FALSE)</f>
        <v>75.8</v>
      </c>
      <c r="X1992">
        <f>VLOOKUP($G1992,county_facts!$A:$BB,20,FALSE)</f>
        <v>82.9</v>
      </c>
      <c r="Y1992">
        <f>VLOOKUP($G1992,county_facts!$A:$BB,21,FALSE)</f>
        <v>3.7</v>
      </c>
      <c r="Z1992">
        <f>VLOOKUP($G1992,county_facts!$A:$BB,22,FALSE)</f>
        <v>12.2</v>
      </c>
      <c r="AA1992">
        <f>VLOOKUP($G1992,county_facts!$A:$BB,23,FALSE)</f>
        <v>85.5</v>
      </c>
      <c r="AB1992">
        <f>VLOOKUP($G1992,county_facts!$A:$BB,24,FALSE)</f>
        <v>17.399999999999999</v>
      </c>
      <c r="AC1992">
        <f>VLOOKUP($G1992,county_facts!$A:$BB,25,FALSE)</f>
        <v>301</v>
      </c>
      <c r="AD1992">
        <f>VLOOKUP($G1992,county_facts!$A:$BB,26,FALSE)</f>
        <v>21.5</v>
      </c>
      <c r="AE1992">
        <f>VLOOKUP($G1992,county_facts!$A:$BB,27,FALSE)</f>
        <v>2663</v>
      </c>
      <c r="AF1992">
        <f>VLOOKUP($G1992,county_facts!$A:$BB,28,FALSE)</f>
        <v>73.2</v>
      </c>
      <c r="AG1992">
        <f>VLOOKUP($G1992,county_facts!$A:$BB,29,FALSE)</f>
        <v>4</v>
      </c>
      <c r="AH1992">
        <f>VLOOKUP($G1992,county_facts!$A:$BB,30,FALSE)</f>
        <v>70400</v>
      </c>
      <c r="AI1992">
        <f>VLOOKUP($G1992,county_facts!$A:$BB,31,FALSE)</f>
        <v>1436</v>
      </c>
      <c r="AJ1992">
        <f>VLOOKUP($G1992,county_facts!$A:$BB,32,FALSE)</f>
        <v>2.16</v>
      </c>
      <c r="AK1992">
        <f>VLOOKUP($G1992,county_facts!$A:$BB,33,FALSE)</f>
        <v>26407</v>
      </c>
      <c r="AL1992">
        <f>VLOOKUP($G1992,county_facts!$A:$BB,34,FALSE)</f>
        <v>40795</v>
      </c>
      <c r="AM1992">
        <f>VLOOKUP($G1992,county_facts!$A:$BB,35,FALSE)</f>
        <v>11</v>
      </c>
      <c r="AN1992">
        <f>VLOOKUP($G1992,county_facts!$A:$BB,36,FALSE)</f>
        <v>66</v>
      </c>
      <c r="AO1992">
        <f>VLOOKUP($G1992,county_facts!$A:$BB,37,FALSE)</f>
        <v>241</v>
      </c>
      <c r="AP1992">
        <f>VLOOKUP($G1992,county_facts!$A:$BB,38,FALSE)</f>
        <v>-23.2</v>
      </c>
      <c r="AQ1992">
        <f>VLOOKUP($G1992,county_facts!$A:$BB,39,FALSE)</f>
        <v>293</v>
      </c>
      <c r="AR1992">
        <f>VLOOKUP($G1992,county_facts!$A:$BB,40,FALSE)</f>
        <v>0</v>
      </c>
      <c r="AS1992">
        <f>VLOOKUP($G1992,county_facts!$A:$BB,41,FALSE)</f>
        <v>0</v>
      </c>
      <c r="AT1992">
        <f>VLOOKUP($G1992,county_facts!$A:$BB,42,FALSE)</f>
        <v>0</v>
      </c>
      <c r="AU1992">
        <f>VLOOKUP($G1992,county_facts!$A:$BB,43,FALSE)</f>
        <v>0</v>
      </c>
      <c r="AV1992">
        <f>VLOOKUP($G1992,county_facts!$A:$BB,44,FALSE)</f>
        <v>0</v>
      </c>
      <c r="AW1992">
        <f>VLOOKUP($G1992,county_facts!$A:$BB,45,FALSE)</f>
        <v>0</v>
      </c>
      <c r="AX1992">
        <f>VLOOKUP($G1992,county_facts!$A:$BB,46,FALSE)</f>
        <v>0</v>
      </c>
      <c r="AY1992">
        <f>VLOOKUP($G1992,county_facts!$A:$BB,47,FALSE)</f>
        <v>0</v>
      </c>
      <c r="AZ1992">
        <f>VLOOKUP($G1992,county_facts!$A:$BB,48,FALSE)</f>
        <v>0</v>
      </c>
      <c r="BA1992">
        <f>VLOOKUP($G1992,county_facts!$A:$BB,49,FALSE)</f>
        <v>24506</v>
      </c>
      <c r="BB1992">
        <f>VLOOKUP($G1992,county_facts!$A:$BB,50,FALSE)</f>
        <v>7233</v>
      </c>
      <c r="BC1992">
        <f>VLOOKUP($G1992,county_facts!$A:$BB,51,FALSE)</f>
        <v>0</v>
      </c>
      <c r="BD1992">
        <f>VLOOKUP($G1992,county_facts!$A:$BB,52,FALSE)</f>
        <v>0</v>
      </c>
      <c r="BE1992">
        <f>VLOOKUP($G1992,county_facts!$A:$BB,53,FALSE)</f>
        <v>911.47</v>
      </c>
      <c r="BF1992">
        <f>VLOOKUP($G1992,county_facts!$A:$BB,54,FALSE)</f>
        <v>3.6</v>
      </c>
    </row>
    <row r="1993" spans="1:58" x14ac:dyDescent="0.3">
      <c r="A1993" t="s">
        <v>9</v>
      </c>
      <c r="B1993" t="s">
        <v>787</v>
      </c>
      <c r="C1993">
        <v>12</v>
      </c>
      <c r="D1993" t="s">
        <v>622</v>
      </c>
      <c r="E1993">
        <v>38</v>
      </c>
      <c r="F1993">
        <v>0.31578947400000001</v>
      </c>
      <c r="G1993">
        <v>48081</v>
      </c>
      <c r="H1993">
        <f>VLOOKUP($G1993,county_facts!$A:$BB,4,FALSE)</f>
        <v>3254</v>
      </c>
      <c r="I1993">
        <f>VLOOKUP($G1993,county_facts!$A:$BB,5,FALSE)</f>
        <v>3319</v>
      </c>
      <c r="J1993">
        <f>VLOOKUP($G1993,county_facts!$A:$BB,6,FALSE)</f>
        <v>-2</v>
      </c>
      <c r="K1993">
        <f>VLOOKUP($G1993,county_facts!$A:$BB,7,FALSE)</f>
        <v>3320</v>
      </c>
      <c r="L1993">
        <f>VLOOKUP($G1993,county_facts!$A:$BB,8,FALSE)</f>
        <v>5.0999999999999996</v>
      </c>
      <c r="M1993">
        <f>VLOOKUP($G1993,county_facts!$A:$BB,9,FALSE)</f>
        <v>19.7</v>
      </c>
      <c r="N1993">
        <f>VLOOKUP($G1993,county_facts!$A:$BB,10,FALSE)</f>
        <v>26.9</v>
      </c>
      <c r="O1993">
        <f>VLOOKUP($G1993,county_facts!$A:$BB,11,FALSE)</f>
        <v>51.3</v>
      </c>
      <c r="P1993">
        <f>VLOOKUP($G1993,county_facts!$A:$BB,12,FALSE)</f>
        <v>95.3</v>
      </c>
      <c r="Q1993">
        <f>VLOOKUP($G1993,county_facts!$A:$BB,13,FALSE)</f>
        <v>1</v>
      </c>
      <c r="R1993">
        <f>VLOOKUP($G1993,county_facts!$A:$BB,14,FALSE)</f>
        <v>2.1</v>
      </c>
      <c r="S1993">
        <f>VLOOKUP($G1993,county_facts!$A:$BB,15,FALSE)</f>
        <v>0.3</v>
      </c>
      <c r="T1993">
        <f>VLOOKUP($G1993,county_facts!$A:$BB,16,FALSE)</f>
        <v>0</v>
      </c>
      <c r="U1993">
        <f>VLOOKUP($G1993,county_facts!$A:$BB,17,FALSE)</f>
        <v>1.3</v>
      </c>
      <c r="V1993">
        <f>VLOOKUP($G1993,county_facts!$A:$BB,18,FALSE)</f>
        <v>21.1</v>
      </c>
      <c r="W1993">
        <f>VLOOKUP($G1993,county_facts!$A:$BB,19,FALSE)</f>
        <v>75.8</v>
      </c>
      <c r="X1993">
        <f>VLOOKUP($G1993,county_facts!$A:$BB,20,FALSE)</f>
        <v>82.9</v>
      </c>
      <c r="Y1993">
        <f>VLOOKUP($G1993,county_facts!$A:$BB,21,FALSE)</f>
        <v>3.7</v>
      </c>
      <c r="Z1993">
        <f>VLOOKUP($G1993,county_facts!$A:$BB,22,FALSE)</f>
        <v>12.2</v>
      </c>
      <c r="AA1993">
        <f>VLOOKUP($G1993,county_facts!$A:$BB,23,FALSE)</f>
        <v>85.5</v>
      </c>
      <c r="AB1993">
        <f>VLOOKUP($G1993,county_facts!$A:$BB,24,FALSE)</f>
        <v>17.399999999999999</v>
      </c>
      <c r="AC1993">
        <f>VLOOKUP($G1993,county_facts!$A:$BB,25,FALSE)</f>
        <v>301</v>
      </c>
      <c r="AD1993">
        <f>VLOOKUP($G1993,county_facts!$A:$BB,26,FALSE)</f>
        <v>21.5</v>
      </c>
      <c r="AE1993">
        <f>VLOOKUP($G1993,county_facts!$A:$BB,27,FALSE)</f>
        <v>2663</v>
      </c>
      <c r="AF1993">
        <f>VLOOKUP($G1993,county_facts!$A:$BB,28,FALSE)</f>
        <v>73.2</v>
      </c>
      <c r="AG1993">
        <f>VLOOKUP($G1993,county_facts!$A:$BB,29,FALSE)</f>
        <v>4</v>
      </c>
      <c r="AH1993">
        <f>VLOOKUP($G1993,county_facts!$A:$BB,30,FALSE)</f>
        <v>70400</v>
      </c>
      <c r="AI1993">
        <f>VLOOKUP($G1993,county_facts!$A:$BB,31,FALSE)</f>
        <v>1436</v>
      </c>
      <c r="AJ1993">
        <f>VLOOKUP($G1993,county_facts!$A:$BB,32,FALSE)</f>
        <v>2.16</v>
      </c>
      <c r="AK1993">
        <f>VLOOKUP($G1993,county_facts!$A:$BB,33,FALSE)</f>
        <v>26407</v>
      </c>
      <c r="AL1993">
        <f>VLOOKUP($G1993,county_facts!$A:$BB,34,FALSE)</f>
        <v>40795</v>
      </c>
      <c r="AM1993">
        <f>VLOOKUP($G1993,county_facts!$A:$BB,35,FALSE)</f>
        <v>11</v>
      </c>
      <c r="AN1993">
        <f>VLOOKUP($G1993,county_facts!$A:$BB,36,FALSE)</f>
        <v>66</v>
      </c>
      <c r="AO1993">
        <f>VLOOKUP($G1993,county_facts!$A:$BB,37,FALSE)</f>
        <v>241</v>
      </c>
      <c r="AP1993">
        <f>VLOOKUP($G1993,county_facts!$A:$BB,38,FALSE)</f>
        <v>-23.2</v>
      </c>
      <c r="AQ1993">
        <f>VLOOKUP($G1993,county_facts!$A:$BB,39,FALSE)</f>
        <v>293</v>
      </c>
      <c r="AR1993">
        <f>VLOOKUP($G1993,county_facts!$A:$BB,40,FALSE)</f>
        <v>0</v>
      </c>
      <c r="AS1993">
        <f>VLOOKUP($G1993,county_facts!$A:$BB,41,FALSE)</f>
        <v>0</v>
      </c>
      <c r="AT1993">
        <f>VLOOKUP($G1993,county_facts!$A:$BB,42,FALSE)</f>
        <v>0</v>
      </c>
      <c r="AU1993">
        <f>VLOOKUP($G1993,county_facts!$A:$BB,43,FALSE)</f>
        <v>0</v>
      </c>
      <c r="AV1993">
        <f>VLOOKUP($G1993,county_facts!$A:$BB,44,FALSE)</f>
        <v>0</v>
      </c>
      <c r="AW1993">
        <f>VLOOKUP($G1993,county_facts!$A:$BB,45,FALSE)</f>
        <v>0</v>
      </c>
      <c r="AX1993">
        <f>VLOOKUP($G1993,county_facts!$A:$BB,46,FALSE)</f>
        <v>0</v>
      </c>
      <c r="AY1993">
        <f>VLOOKUP($G1993,county_facts!$A:$BB,47,FALSE)</f>
        <v>0</v>
      </c>
      <c r="AZ1993">
        <f>VLOOKUP($G1993,county_facts!$A:$BB,48,FALSE)</f>
        <v>0</v>
      </c>
      <c r="BA1993">
        <f>VLOOKUP($G1993,county_facts!$A:$BB,49,FALSE)</f>
        <v>24506</v>
      </c>
      <c r="BB1993">
        <f>VLOOKUP($G1993,county_facts!$A:$BB,50,FALSE)</f>
        <v>7233</v>
      </c>
      <c r="BC1993">
        <f>VLOOKUP($G1993,county_facts!$A:$BB,51,FALSE)</f>
        <v>0</v>
      </c>
      <c r="BD1993">
        <f>VLOOKUP($G1993,county_facts!$A:$BB,52,FALSE)</f>
        <v>0</v>
      </c>
      <c r="BE1993">
        <f>VLOOKUP($G1993,county_facts!$A:$BB,53,FALSE)</f>
        <v>911.47</v>
      </c>
      <c r="BF1993">
        <f>VLOOKUP($G1993,county_facts!$A:$BB,54,FALSE)</f>
        <v>3.6</v>
      </c>
    </row>
    <row r="1994" spans="1:58" x14ac:dyDescent="0.3">
      <c r="A1994" t="s">
        <v>6</v>
      </c>
      <c r="B1994" t="s">
        <v>788</v>
      </c>
      <c r="C1994">
        <v>17</v>
      </c>
      <c r="D1994" t="s">
        <v>622</v>
      </c>
      <c r="E1994">
        <v>25</v>
      </c>
      <c r="F1994">
        <v>0.68</v>
      </c>
      <c r="G1994">
        <v>48079</v>
      </c>
      <c r="H1994">
        <f>VLOOKUP($G1994,county_facts!$A:$BB,4,FALSE)</f>
        <v>2935</v>
      </c>
      <c r="I1994">
        <f>VLOOKUP($G1994,county_facts!$A:$BB,5,FALSE)</f>
        <v>3127</v>
      </c>
      <c r="J1994">
        <f>VLOOKUP($G1994,county_facts!$A:$BB,6,FALSE)</f>
        <v>-6.1</v>
      </c>
      <c r="K1994">
        <f>VLOOKUP($G1994,county_facts!$A:$BB,7,FALSE)</f>
        <v>3127</v>
      </c>
      <c r="L1994">
        <f>VLOOKUP($G1994,county_facts!$A:$BB,8,FALSE)</f>
        <v>7.8</v>
      </c>
      <c r="M1994">
        <f>VLOOKUP($G1994,county_facts!$A:$BB,9,FALSE)</f>
        <v>28.3</v>
      </c>
      <c r="N1994">
        <f>VLOOKUP($G1994,county_facts!$A:$BB,10,FALSE)</f>
        <v>14.9</v>
      </c>
      <c r="O1994">
        <f>VLOOKUP($G1994,county_facts!$A:$BB,11,FALSE)</f>
        <v>50.5</v>
      </c>
      <c r="P1994">
        <f>VLOOKUP($G1994,county_facts!$A:$BB,12,FALSE)</f>
        <v>90.8</v>
      </c>
      <c r="Q1994">
        <f>VLOOKUP($G1994,county_facts!$A:$BB,13,FALSE)</f>
        <v>5.0999999999999996</v>
      </c>
      <c r="R1994">
        <f>VLOOKUP($G1994,county_facts!$A:$BB,14,FALSE)</f>
        <v>2.5</v>
      </c>
      <c r="S1994">
        <f>VLOOKUP($G1994,county_facts!$A:$BB,15,FALSE)</f>
        <v>0.3</v>
      </c>
      <c r="T1994">
        <f>VLOOKUP($G1994,county_facts!$A:$BB,16,FALSE)</f>
        <v>0.2</v>
      </c>
      <c r="U1994">
        <f>VLOOKUP($G1994,county_facts!$A:$BB,17,FALSE)</f>
        <v>1</v>
      </c>
      <c r="V1994">
        <f>VLOOKUP($G1994,county_facts!$A:$BB,18,FALSE)</f>
        <v>57</v>
      </c>
      <c r="W1994">
        <f>VLOOKUP($G1994,county_facts!$A:$BB,19,FALSE)</f>
        <v>37.299999999999997</v>
      </c>
      <c r="X1994">
        <f>VLOOKUP($G1994,county_facts!$A:$BB,20,FALSE)</f>
        <v>86.7</v>
      </c>
      <c r="Y1994">
        <f>VLOOKUP($G1994,county_facts!$A:$BB,21,FALSE)</f>
        <v>15</v>
      </c>
      <c r="Z1994">
        <f>VLOOKUP($G1994,county_facts!$A:$BB,22,FALSE)</f>
        <v>43.9</v>
      </c>
      <c r="AA1994">
        <f>VLOOKUP($G1994,county_facts!$A:$BB,23,FALSE)</f>
        <v>66.099999999999994</v>
      </c>
      <c r="AB1994">
        <f>VLOOKUP($G1994,county_facts!$A:$BB,24,FALSE)</f>
        <v>12.4</v>
      </c>
      <c r="AC1994">
        <f>VLOOKUP($G1994,county_facts!$A:$BB,25,FALSE)</f>
        <v>141</v>
      </c>
      <c r="AD1994">
        <f>VLOOKUP($G1994,county_facts!$A:$BB,26,FALSE)</f>
        <v>16.7</v>
      </c>
      <c r="AE1994">
        <f>VLOOKUP($G1994,county_facts!$A:$BB,27,FALSE)</f>
        <v>1357</v>
      </c>
      <c r="AF1994">
        <f>VLOOKUP($G1994,county_facts!$A:$BB,28,FALSE)</f>
        <v>79.400000000000006</v>
      </c>
      <c r="AG1994">
        <f>VLOOKUP($G1994,county_facts!$A:$BB,29,FALSE)</f>
        <v>4.9000000000000004</v>
      </c>
      <c r="AH1994">
        <f>VLOOKUP($G1994,county_facts!$A:$BB,30,FALSE)</f>
        <v>35500</v>
      </c>
      <c r="AI1994">
        <f>VLOOKUP($G1994,county_facts!$A:$BB,31,FALSE)</f>
        <v>1039</v>
      </c>
      <c r="AJ1994">
        <f>VLOOKUP($G1994,county_facts!$A:$BB,32,FALSE)</f>
        <v>2.85</v>
      </c>
      <c r="AK1994">
        <f>VLOOKUP($G1994,county_facts!$A:$BB,33,FALSE)</f>
        <v>17371</v>
      </c>
      <c r="AL1994">
        <f>VLOOKUP($G1994,county_facts!$A:$BB,34,FALSE)</f>
        <v>38650</v>
      </c>
      <c r="AM1994">
        <f>VLOOKUP($G1994,county_facts!$A:$BB,35,FALSE)</f>
        <v>15.1</v>
      </c>
      <c r="AN1994">
        <f>VLOOKUP($G1994,county_facts!$A:$BB,36,FALSE)</f>
        <v>52</v>
      </c>
      <c r="AO1994">
        <f>VLOOKUP($G1994,county_facts!$A:$BB,37,FALSE)</f>
        <v>297</v>
      </c>
      <c r="AP1994">
        <f>VLOOKUP($G1994,county_facts!$A:$BB,38,FALSE)</f>
        <v>-0.3</v>
      </c>
      <c r="AQ1994">
        <f>VLOOKUP($G1994,county_facts!$A:$BB,39,FALSE)</f>
        <v>176</v>
      </c>
      <c r="AR1994">
        <f>VLOOKUP($G1994,county_facts!$A:$BB,40,FALSE)</f>
        <v>0</v>
      </c>
      <c r="AS1994">
        <f>VLOOKUP($G1994,county_facts!$A:$BB,41,FALSE)</f>
        <v>0</v>
      </c>
      <c r="AT1994">
        <f>VLOOKUP($G1994,county_facts!$A:$BB,42,FALSE)</f>
        <v>0</v>
      </c>
      <c r="AU1994">
        <f>VLOOKUP($G1994,county_facts!$A:$BB,43,FALSE)</f>
        <v>0</v>
      </c>
      <c r="AV1994">
        <f>VLOOKUP($G1994,county_facts!$A:$BB,44,FALSE)</f>
        <v>0</v>
      </c>
      <c r="AW1994">
        <f>VLOOKUP($G1994,county_facts!$A:$BB,45,FALSE)</f>
        <v>0</v>
      </c>
      <c r="AX1994">
        <f>VLOOKUP($G1994,county_facts!$A:$BB,46,FALSE)</f>
        <v>0</v>
      </c>
      <c r="AY1994">
        <f>VLOOKUP($G1994,county_facts!$A:$BB,47,FALSE)</f>
        <v>0</v>
      </c>
      <c r="AZ1994">
        <f>VLOOKUP($G1994,county_facts!$A:$BB,48,FALSE)</f>
        <v>11964</v>
      </c>
      <c r="BA1994">
        <f>VLOOKUP($G1994,county_facts!$A:$BB,49,FALSE)</f>
        <v>26876</v>
      </c>
      <c r="BB1994">
        <f>VLOOKUP($G1994,county_facts!$A:$BB,50,FALSE)</f>
        <v>8706</v>
      </c>
      <c r="BC1994">
        <f>VLOOKUP($G1994,county_facts!$A:$BB,51,FALSE)</f>
        <v>299</v>
      </c>
      <c r="BD1994">
        <f>VLOOKUP($G1994,county_facts!$A:$BB,52,FALSE)</f>
        <v>1</v>
      </c>
      <c r="BE1994">
        <f>VLOOKUP($G1994,county_facts!$A:$BB,53,FALSE)</f>
        <v>775.15</v>
      </c>
      <c r="BF1994">
        <f>VLOOKUP($G1994,county_facts!$A:$BB,54,FALSE)</f>
        <v>4</v>
      </c>
    </row>
    <row r="1995" spans="1:58" x14ac:dyDescent="0.3">
      <c r="A1995" t="s">
        <v>9</v>
      </c>
      <c r="B1995" t="s">
        <v>788</v>
      </c>
      <c r="C1995">
        <v>8</v>
      </c>
      <c r="D1995" t="s">
        <v>622</v>
      </c>
      <c r="E1995">
        <v>25</v>
      </c>
      <c r="F1995">
        <v>0.32</v>
      </c>
      <c r="G1995">
        <v>48079</v>
      </c>
      <c r="H1995">
        <f>VLOOKUP($G1995,county_facts!$A:$BB,4,FALSE)</f>
        <v>2935</v>
      </c>
      <c r="I1995">
        <f>VLOOKUP($G1995,county_facts!$A:$BB,5,FALSE)</f>
        <v>3127</v>
      </c>
      <c r="J1995">
        <f>VLOOKUP($G1995,county_facts!$A:$BB,6,FALSE)</f>
        <v>-6.1</v>
      </c>
      <c r="K1995">
        <f>VLOOKUP($G1995,county_facts!$A:$BB,7,FALSE)</f>
        <v>3127</v>
      </c>
      <c r="L1995">
        <f>VLOOKUP($G1995,county_facts!$A:$BB,8,FALSE)</f>
        <v>7.8</v>
      </c>
      <c r="M1995">
        <f>VLOOKUP($G1995,county_facts!$A:$BB,9,FALSE)</f>
        <v>28.3</v>
      </c>
      <c r="N1995">
        <f>VLOOKUP($G1995,county_facts!$A:$BB,10,FALSE)</f>
        <v>14.9</v>
      </c>
      <c r="O1995">
        <f>VLOOKUP($G1995,county_facts!$A:$BB,11,FALSE)</f>
        <v>50.5</v>
      </c>
      <c r="P1995">
        <f>VLOOKUP($G1995,county_facts!$A:$BB,12,FALSE)</f>
        <v>90.8</v>
      </c>
      <c r="Q1995">
        <f>VLOOKUP($G1995,county_facts!$A:$BB,13,FALSE)</f>
        <v>5.0999999999999996</v>
      </c>
      <c r="R1995">
        <f>VLOOKUP($G1995,county_facts!$A:$BB,14,FALSE)</f>
        <v>2.5</v>
      </c>
      <c r="S1995">
        <f>VLOOKUP($G1995,county_facts!$A:$BB,15,FALSE)</f>
        <v>0.3</v>
      </c>
      <c r="T1995">
        <f>VLOOKUP($G1995,county_facts!$A:$BB,16,FALSE)</f>
        <v>0.2</v>
      </c>
      <c r="U1995">
        <f>VLOOKUP($G1995,county_facts!$A:$BB,17,FALSE)</f>
        <v>1</v>
      </c>
      <c r="V1995">
        <f>VLOOKUP($G1995,county_facts!$A:$BB,18,FALSE)</f>
        <v>57</v>
      </c>
      <c r="W1995">
        <f>VLOOKUP($G1995,county_facts!$A:$BB,19,FALSE)</f>
        <v>37.299999999999997</v>
      </c>
      <c r="X1995">
        <f>VLOOKUP($G1995,county_facts!$A:$BB,20,FALSE)</f>
        <v>86.7</v>
      </c>
      <c r="Y1995">
        <f>VLOOKUP($G1995,county_facts!$A:$BB,21,FALSE)</f>
        <v>15</v>
      </c>
      <c r="Z1995">
        <f>VLOOKUP($G1995,county_facts!$A:$BB,22,FALSE)</f>
        <v>43.9</v>
      </c>
      <c r="AA1995">
        <f>VLOOKUP($G1995,county_facts!$A:$BB,23,FALSE)</f>
        <v>66.099999999999994</v>
      </c>
      <c r="AB1995">
        <f>VLOOKUP($G1995,county_facts!$A:$BB,24,FALSE)</f>
        <v>12.4</v>
      </c>
      <c r="AC1995">
        <f>VLOOKUP($G1995,county_facts!$A:$BB,25,FALSE)</f>
        <v>141</v>
      </c>
      <c r="AD1995">
        <f>VLOOKUP($G1995,county_facts!$A:$BB,26,FALSE)</f>
        <v>16.7</v>
      </c>
      <c r="AE1995">
        <f>VLOOKUP($G1995,county_facts!$A:$BB,27,FALSE)</f>
        <v>1357</v>
      </c>
      <c r="AF1995">
        <f>VLOOKUP($G1995,county_facts!$A:$BB,28,FALSE)</f>
        <v>79.400000000000006</v>
      </c>
      <c r="AG1995">
        <f>VLOOKUP($G1995,county_facts!$A:$BB,29,FALSE)</f>
        <v>4.9000000000000004</v>
      </c>
      <c r="AH1995">
        <f>VLOOKUP($G1995,county_facts!$A:$BB,30,FALSE)</f>
        <v>35500</v>
      </c>
      <c r="AI1995">
        <f>VLOOKUP($G1995,county_facts!$A:$BB,31,FALSE)</f>
        <v>1039</v>
      </c>
      <c r="AJ1995">
        <f>VLOOKUP($G1995,county_facts!$A:$BB,32,FALSE)</f>
        <v>2.85</v>
      </c>
      <c r="AK1995">
        <f>VLOOKUP($G1995,county_facts!$A:$BB,33,FALSE)</f>
        <v>17371</v>
      </c>
      <c r="AL1995">
        <f>VLOOKUP($G1995,county_facts!$A:$BB,34,FALSE)</f>
        <v>38650</v>
      </c>
      <c r="AM1995">
        <f>VLOOKUP($G1995,county_facts!$A:$BB,35,FALSE)</f>
        <v>15.1</v>
      </c>
      <c r="AN1995">
        <f>VLOOKUP($G1995,county_facts!$A:$BB,36,FALSE)</f>
        <v>52</v>
      </c>
      <c r="AO1995">
        <f>VLOOKUP($G1995,county_facts!$A:$BB,37,FALSE)</f>
        <v>297</v>
      </c>
      <c r="AP1995">
        <f>VLOOKUP($G1995,county_facts!$A:$BB,38,FALSE)</f>
        <v>-0.3</v>
      </c>
      <c r="AQ1995">
        <f>VLOOKUP($G1995,county_facts!$A:$BB,39,FALSE)</f>
        <v>176</v>
      </c>
      <c r="AR1995">
        <f>VLOOKUP($G1995,county_facts!$A:$BB,40,FALSE)</f>
        <v>0</v>
      </c>
      <c r="AS1995">
        <f>VLOOKUP($G1995,county_facts!$A:$BB,41,FALSE)</f>
        <v>0</v>
      </c>
      <c r="AT1995">
        <f>VLOOKUP($G1995,county_facts!$A:$BB,42,FALSE)</f>
        <v>0</v>
      </c>
      <c r="AU1995">
        <f>VLOOKUP($G1995,county_facts!$A:$BB,43,FALSE)</f>
        <v>0</v>
      </c>
      <c r="AV1995">
        <f>VLOOKUP($G1995,county_facts!$A:$BB,44,FALSE)</f>
        <v>0</v>
      </c>
      <c r="AW1995">
        <f>VLOOKUP($G1995,county_facts!$A:$BB,45,FALSE)</f>
        <v>0</v>
      </c>
      <c r="AX1995">
        <f>VLOOKUP($G1995,county_facts!$A:$BB,46,FALSE)</f>
        <v>0</v>
      </c>
      <c r="AY1995">
        <f>VLOOKUP($G1995,county_facts!$A:$BB,47,FALSE)</f>
        <v>0</v>
      </c>
      <c r="AZ1995">
        <f>VLOOKUP($G1995,county_facts!$A:$BB,48,FALSE)</f>
        <v>11964</v>
      </c>
      <c r="BA1995">
        <f>VLOOKUP($G1995,county_facts!$A:$BB,49,FALSE)</f>
        <v>26876</v>
      </c>
      <c r="BB1995">
        <f>VLOOKUP($G1995,county_facts!$A:$BB,50,FALSE)</f>
        <v>8706</v>
      </c>
      <c r="BC1995">
        <f>VLOOKUP($G1995,county_facts!$A:$BB,51,FALSE)</f>
        <v>299</v>
      </c>
      <c r="BD1995">
        <f>VLOOKUP($G1995,county_facts!$A:$BB,52,FALSE)</f>
        <v>1</v>
      </c>
      <c r="BE1995">
        <f>VLOOKUP($G1995,county_facts!$A:$BB,53,FALSE)</f>
        <v>775.15</v>
      </c>
      <c r="BF1995">
        <f>VLOOKUP($G1995,county_facts!$A:$BB,54,FALSE)</f>
        <v>4</v>
      </c>
    </row>
    <row r="1996" spans="1:58" x14ac:dyDescent="0.3">
      <c r="A1996" t="s">
        <v>6</v>
      </c>
      <c r="B1996" t="s">
        <v>60</v>
      </c>
      <c r="C1996">
        <v>133</v>
      </c>
      <c r="D1996" t="s">
        <v>622</v>
      </c>
      <c r="E1996">
        <v>176</v>
      </c>
      <c r="F1996">
        <v>0.75568181800000001</v>
      </c>
      <c r="G1996">
        <v>48077</v>
      </c>
      <c r="H1996">
        <f>VLOOKUP($G1996,county_facts!$A:$BB,4,FALSE)</f>
        <v>10370</v>
      </c>
      <c r="I1996">
        <f>VLOOKUP($G1996,county_facts!$A:$BB,5,FALSE)</f>
        <v>10752</v>
      </c>
      <c r="J1996">
        <f>VLOOKUP($G1996,county_facts!$A:$BB,6,FALSE)</f>
        <v>-3.6</v>
      </c>
      <c r="K1996">
        <f>VLOOKUP($G1996,county_facts!$A:$BB,7,FALSE)</f>
        <v>10752</v>
      </c>
      <c r="L1996">
        <f>VLOOKUP($G1996,county_facts!$A:$BB,8,FALSE)</f>
        <v>4.9000000000000004</v>
      </c>
      <c r="M1996">
        <f>VLOOKUP($G1996,county_facts!$A:$BB,9,FALSE)</f>
        <v>21.6</v>
      </c>
      <c r="N1996">
        <f>VLOOKUP($G1996,county_facts!$A:$BB,10,FALSE)</f>
        <v>20.3</v>
      </c>
      <c r="O1996">
        <f>VLOOKUP($G1996,county_facts!$A:$BB,11,FALSE)</f>
        <v>49.8</v>
      </c>
      <c r="P1996">
        <f>VLOOKUP($G1996,county_facts!$A:$BB,12,FALSE)</f>
        <v>95.5</v>
      </c>
      <c r="Q1996">
        <f>VLOOKUP($G1996,county_facts!$A:$BB,13,FALSE)</f>
        <v>0.9</v>
      </c>
      <c r="R1996">
        <f>VLOOKUP($G1996,county_facts!$A:$BB,14,FALSE)</f>
        <v>1.5</v>
      </c>
      <c r="S1996">
        <f>VLOOKUP($G1996,county_facts!$A:$BB,15,FALSE)</f>
        <v>0.3</v>
      </c>
      <c r="T1996">
        <f>VLOOKUP($G1996,county_facts!$A:$BB,16,FALSE)</f>
        <v>0</v>
      </c>
      <c r="U1996">
        <f>VLOOKUP($G1996,county_facts!$A:$BB,17,FALSE)</f>
        <v>1.9</v>
      </c>
      <c r="V1996">
        <f>VLOOKUP($G1996,county_facts!$A:$BB,18,FALSE)</f>
        <v>5.4</v>
      </c>
      <c r="W1996">
        <f>VLOOKUP($G1996,county_facts!$A:$BB,19,FALSE)</f>
        <v>90.9</v>
      </c>
      <c r="X1996">
        <f>VLOOKUP($G1996,county_facts!$A:$BB,20,FALSE)</f>
        <v>89.8</v>
      </c>
      <c r="Y1996">
        <f>VLOOKUP($G1996,county_facts!$A:$BB,21,FALSE)</f>
        <v>1.6</v>
      </c>
      <c r="Z1996">
        <f>VLOOKUP($G1996,county_facts!$A:$BB,22,FALSE)</f>
        <v>3.9</v>
      </c>
      <c r="AA1996">
        <f>VLOOKUP($G1996,county_facts!$A:$BB,23,FALSE)</f>
        <v>88.5</v>
      </c>
      <c r="AB1996">
        <f>VLOOKUP($G1996,county_facts!$A:$BB,24,FALSE)</f>
        <v>18.2</v>
      </c>
      <c r="AC1996">
        <f>VLOOKUP($G1996,county_facts!$A:$BB,25,FALSE)</f>
        <v>849</v>
      </c>
      <c r="AD1996">
        <f>VLOOKUP($G1996,county_facts!$A:$BB,26,FALSE)</f>
        <v>25.1</v>
      </c>
      <c r="AE1996">
        <f>VLOOKUP($G1996,county_facts!$A:$BB,27,FALSE)</f>
        <v>5149</v>
      </c>
      <c r="AF1996">
        <f>VLOOKUP($G1996,county_facts!$A:$BB,28,FALSE)</f>
        <v>85.2</v>
      </c>
      <c r="AG1996">
        <f>VLOOKUP($G1996,county_facts!$A:$BB,29,FALSE)</f>
        <v>2.2999999999999998</v>
      </c>
      <c r="AH1996">
        <f>VLOOKUP($G1996,county_facts!$A:$BB,30,FALSE)</f>
        <v>81600</v>
      </c>
      <c r="AI1996">
        <f>VLOOKUP($G1996,county_facts!$A:$BB,31,FALSE)</f>
        <v>4216</v>
      </c>
      <c r="AJ1996">
        <f>VLOOKUP($G1996,county_facts!$A:$BB,32,FALSE)</f>
        <v>2.5099999999999998</v>
      </c>
      <c r="AK1996">
        <f>VLOOKUP($G1996,county_facts!$A:$BB,33,FALSE)</f>
        <v>25867</v>
      </c>
      <c r="AL1996">
        <f>VLOOKUP($G1996,county_facts!$A:$BB,34,FALSE)</f>
        <v>53776</v>
      </c>
      <c r="AM1996">
        <f>VLOOKUP($G1996,county_facts!$A:$BB,35,FALSE)</f>
        <v>10.3</v>
      </c>
      <c r="AN1996">
        <f>VLOOKUP($G1996,county_facts!$A:$BB,36,FALSE)</f>
        <v>124</v>
      </c>
      <c r="AO1996">
        <f>VLOOKUP($G1996,county_facts!$A:$BB,37,FALSE)</f>
        <v>862</v>
      </c>
      <c r="AP1996">
        <f>VLOOKUP($G1996,county_facts!$A:$BB,38,FALSE)</f>
        <v>-5.2</v>
      </c>
      <c r="AQ1996">
        <f>VLOOKUP($G1996,county_facts!$A:$BB,39,FALSE)</f>
        <v>773</v>
      </c>
      <c r="AR1996">
        <f>VLOOKUP($G1996,county_facts!$A:$BB,40,FALSE)</f>
        <v>535</v>
      </c>
      <c r="AS1996">
        <f>VLOOKUP($G1996,county_facts!$A:$BB,41,FALSE)</f>
        <v>0</v>
      </c>
      <c r="AT1996">
        <f>VLOOKUP($G1996,county_facts!$A:$BB,42,FALSE)</f>
        <v>0</v>
      </c>
      <c r="AU1996">
        <f>VLOOKUP($G1996,county_facts!$A:$BB,43,FALSE)</f>
        <v>0</v>
      </c>
      <c r="AV1996">
        <f>VLOOKUP($G1996,county_facts!$A:$BB,44,FALSE)</f>
        <v>0</v>
      </c>
      <c r="AW1996">
        <f>VLOOKUP($G1996,county_facts!$A:$BB,45,FALSE)</f>
        <v>0</v>
      </c>
      <c r="AX1996">
        <f>VLOOKUP($G1996,county_facts!$A:$BB,46,FALSE)</f>
        <v>0</v>
      </c>
      <c r="AY1996">
        <f>VLOOKUP($G1996,county_facts!$A:$BB,47,FALSE)</f>
        <v>0</v>
      </c>
      <c r="AZ1996">
        <f>VLOOKUP($G1996,county_facts!$A:$BB,48,FALSE)</f>
        <v>5438</v>
      </c>
      <c r="BA1996">
        <f>VLOOKUP($G1996,county_facts!$A:$BB,49,FALSE)</f>
        <v>77638</v>
      </c>
      <c r="BB1996">
        <f>VLOOKUP($G1996,county_facts!$A:$BB,50,FALSE)</f>
        <v>6984</v>
      </c>
      <c r="BC1996">
        <f>VLOOKUP($G1996,county_facts!$A:$BB,51,FALSE)</f>
        <v>2572</v>
      </c>
      <c r="BD1996">
        <f>VLOOKUP($G1996,county_facts!$A:$BB,52,FALSE)</f>
        <v>5</v>
      </c>
      <c r="BE1996">
        <f>VLOOKUP($G1996,county_facts!$A:$BB,53,FALSE)</f>
        <v>1088.72</v>
      </c>
      <c r="BF1996">
        <f>VLOOKUP($G1996,county_facts!$A:$BB,54,FALSE)</f>
        <v>9.9</v>
      </c>
    </row>
    <row r="1997" spans="1:58" x14ac:dyDescent="0.3">
      <c r="A1997" t="s">
        <v>9</v>
      </c>
      <c r="B1997" t="s">
        <v>60</v>
      </c>
      <c r="C1997">
        <v>43</v>
      </c>
      <c r="D1997" t="s">
        <v>622</v>
      </c>
      <c r="E1997">
        <v>176</v>
      </c>
      <c r="F1997">
        <v>0.24431818199999999</v>
      </c>
      <c r="G1997">
        <v>48077</v>
      </c>
      <c r="H1997">
        <f>VLOOKUP($G1997,county_facts!$A:$BB,4,FALSE)</f>
        <v>10370</v>
      </c>
      <c r="I1997">
        <f>VLOOKUP($G1997,county_facts!$A:$BB,5,FALSE)</f>
        <v>10752</v>
      </c>
      <c r="J1997">
        <f>VLOOKUP($G1997,county_facts!$A:$BB,6,FALSE)</f>
        <v>-3.6</v>
      </c>
      <c r="K1997">
        <f>VLOOKUP($G1997,county_facts!$A:$BB,7,FALSE)</f>
        <v>10752</v>
      </c>
      <c r="L1997">
        <f>VLOOKUP($G1997,county_facts!$A:$BB,8,FALSE)</f>
        <v>4.9000000000000004</v>
      </c>
      <c r="M1997">
        <f>VLOOKUP($G1997,county_facts!$A:$BB,9,FALSE)</f>
        <v>21.6</v>
      </c>
      <c r="N1997">
        <f>VLOOKUP($G1997,county_facts!$A:$BB,10,FALSE)</f>
        <v>20.3</v>
      </c>
      <c r="O1997">
        <f>VLOOKUP($G1997,county_facts!$A:$BB,11,FALSE)</f>
        <v>49.8</v>
      </c>
      <c r="P1997">
        <f>VLOOKUP($G1997,county_facts!$A:$BB,12,FALSE)</f>
        <v>95.5</v>
      </c>
      <c r="Q1997">
        <f>VLOOKUP($G1997,county_facts!$A:$BB,13,FALSE)</f>
        <v>0.9</v>
      </c>
      <c r="R1997">
        <f>VLOOKUP($G1997,county_facts!$A:$BB,14,FALSE)</f>
        <v>1.5</v>
      </c>
      <c r="S1997">
        <f>VLOOKUP($G1997,county_facts!$A:$BB,15,FALSE)</f>
        <v>0.3</v>
      </c>
      <c r="T1997">
        <f>VLOOKUP($G1997,county_facts!$A:$BB,16,FALSE)</f>
        <v>0</v>
      </c>
      <c r="U1997">
        <f>VLOOKUP($G1997,county_facts!$A:$BB,17,FALSE)</f>
        <v>1.9</v>
      </c>
      <c r="V1997">
        <f>VLOOKUP($G1997,county_facts!$A:$BB,18,FALSE)</f>
        <v>5.4</v>
      </c>
      <c r="W1997">
        <f>VLOOKUP($G1997,county_facts!$A:$BB,19,FALSE)</f>
        <v>90.9</v>
      </c>
      <c r="X1997">
        <f>VLOOKUP($G1997,county_facts!$A:$BB,20,FALSE)</f>
        <v>89.8</v>
      </c>
      <c r="Y1997">
        <f>VLOOKUP($G1997,county_facts!$A:$BB,21,FALSE)</f>
        <v>1.6</v>
      </c>
      <c r="Z1997">
        <f>VLOOKUP($G1997,county_facts!$A:$BB,22,FALSE)</f>
        <v>3.9</v>
      </c>
      <c r="AA1997">
        <f>VLOOKUP($G1997,county_facts!$A:$BB,23,FALSE)</f>
        <v>88.5</v>
      </c>
      <c r="AB1997">
        <f>VLOOKUP($G1997,county_facts!$A:$BB,24,FALSE)</f>
        <v>18.2</v>
      </c>
      <c r="AC1997">
        <f>VLOOKUP($G1997,county_facts!$A:$BB,25,FALSE)</f>
        <v>849</v>
      </c>
      <c r="AD1997">
        <f>VLOOKUP($G1997,county_facts!$A:$BB,26,FALSE)</f>
        <v>25.1</v>
      </c>
      <c r="AE1997">
        <f>VLOOKUP($G1997,county_facts!$A:$BB,27,FALSE)</f>
        <v>5149</v>
      </c>
      <c r="AF1997">
        <f>VLOOKUP($G1997,county_facts!$A:$BB,28,FALSE)</f>
        <v>85.2</v>
      </c>
      <c r="AG1997">
        <f>VLOOKUP($G1997,county_facts!$A:$BB,29,FALSE)</f>
        <v>2.2999999999999998</v>
      </c>
      <c r="AH1997">
        <f>VLOOKUP($G1997,county_facts!$A:$BB,30,FALSE)</f>
        <v>81600</v>
      </c>
      <c r="AI1997">
        <f>VLOOKUP($G1997,county_facts!$A:$BB,31,FALSE)</f>
        <v>4216</v>
      </c>
      <c r="AJ1997">
        <f>VLOOKUP($G1997,county_facts!$A:$BB,32,FALSE)</f>
        <v>2.5099999999999998</v>
      </c>
      <c r="AK1997">
        <f>VLOOKUP($G1997,county_facts!$A:$BB,33,FALSE)</f>
        <v>25867</v>
      </c>
      <c r="AL1997">
        <f>VLOOKUP($G1997,county_facts!$A:$BB,34,FALSE)</f>
        <v>53776</v>
      </c>
      <c r="AM1997">
        <f>VLOOKUP($G1997,county_facts!$A:$BB,35,FALSE)</f>
        <v>10.3</v>
      </c>
      <c r="AN1997">
        <f>VLOOKUP($G1997,county_facts!$A:$BB,36,FALSE)</f>
        <v>124</v>
      </c>
      <c r="AO1997">
        <f>VLOOKUP($G1997,county_facts!$A:$BB,37,FALSE)</f>
        <v>862</v>
      </c>
      <c r="AP1997">
        <f>VLOOKUP($G1997,county_facts!$A:$BB,38,FALSE)</f>
        <v>-5.2</v>
      </c>
      <c r="AQ1997">
        <f>VLOOKUP($G1997,county_facts!$A:$BB,39,FALSE)</f>
        <v>773</v>
      </c>
      <c r="AR1997">
        <f>VLOOKUP($G1997,county_facts!$A:$BB,40,FALSE)</f>
        <v>535</v>
      </c>
      <c r="AS1997">
        <f>VLOOKUP($G1997,county_facts!$A:$BB,41,FALSE)</f>
        <v>0</v>
      </c>
      <c r="AT1997">
        <f>VLOOKUP($G1997,county_facts!$A:$BB,42,FALSE)</f>
        <v>0</v>
      </c>
      <c r="AU1997">
        <f>VLOOKUP($G1997,county_facts!$A:$BB,43,FALSE)</f>
        <v>0</v>
      </c>
      <c r="AV1997">
        <f>VLOOKUP($G1997,county_facts!$A:$BB,44,FALSE)</f>
        <v>0</v>
      </c>
      <c r="AW1997">
        <f>VLOOKUP($G1997,county_facts!$A:$BB,45,FALSE)</f>
        <v>0</v>
      </c>
      <c r="AX1997">
        <f>VLOOKUP($G1997,county_facts!$A:$BB,46,FALSE)</f>
        <v>0</v>
      </c>
      <c r="AY1997">
        <f>VLOOKUP($G1997,county_facts!$A:$BB,47,FALSE)</f>
        <v>0</v>
      </c>
      <c r="AZ1997">
        <f>VLOOKUP($G1997,county_facts!$A:$BB,48,FALSE)</f>
        <v>5438</v>
      </c>
      <c r="BA1997">
        <f>VLOOKUP($G1997,county_facts!$A:$BB,49,FALSE)</f>
        <v>77638</v>
      </c>
      <c r="BB1997">
        <f>VLOOKUP($G1997,county_facts!$A:$BB,50,FALSE)</f>
        <v>6984</v>
      </c>
      <c r="BC1997">
        <f>VLOOKUP($G1997,county_facts!$A:$BB,51,FALSE)</f>
        <v>2572</v>
      </c>
      <c r="BD1997">
        <f>VLOOKUP($G1997,county_facts!$A:$BB,52,FALSE)</f>
        <v>5</v>
      </c>
      <c r="BE1997">
        <f>VLOOKUP($G1997,county_facts!$A:$BB,53,FALSE)</f>
        <v>1088.72</v>
      </c>
      <c r="BF1997">
        <f>VLOOKUP($G1997,county_facts!$A:$BB,54,FALSE)</f>
        <v>9.9</v>
      </c>
    </row>
    <row r="1998" spans="1:58" x14ac:dyDescent="0.3">
      <c r="A1998" t="s">
        <v>6</v>
      </c>
      <c r="B1998" t="s">
        <v>789</v>
      </c>
      <c r="C1998">
        <v>52</v>
      </c>
      <c r="D1998" t="s">
        <v>622</v>
      </c>
      <c r="E1998">
        <v>84</v>
      </c>
      <c r="F1998">
        <v>0.61904761900000005</v>
      </c>
      <c r="G1998">
        <v>48075</v>
      </c>
      <c r="H1998">
        <f>VLOOKUP($G1998,county_facts!$A:$BB,4,FALSE)</f>
        <v>7089</v>
      </c>
      <c r="I1998">
        <f>VLOOKUP($G1998,county_facts!$A:$BB,5,FALSE)</f>
        <v>7041</v>
      </c>
      <c r="J1998">
        <f>VLOOKUP($G1998,county_facts!$A:$BB,6,FALSE)</f>
        <v>0.7</v>
      </c>
      <c r="K1998">
        <f>VLOOKUP($G1998,county_facts!$A:$BB,7,FALSE)</f>
        <v>7041</v>
      </c>
      <c r="L1998">
        <f>VLOOKUP($G1998,county_facts!$A:$BB,8,FALSE)</f>
        <v>5.5</v>
      </c>
      <c r="M1998">
        <f>VLOOKUP($G1998,county_facts!$A:$BB,9,FALSE)</f>
        <v>20.9</v>
      </c>
      <c r="N1998">
        <f>VLOOKUP($G1998,county_facts!$A:$BB,10,FALSE)</f>
        <v>15.3</v>
      </c>
      <c r="O1998">
        <f>VLOOKUP($G1998,county_facts!$A:$BB,11,FALSE)</f>
        <v>41</v>
      </c>
      <c r="P1998">
        <f>VLOOKUP($G1998,county_facts!$A:$BB,12,FALSE)</f>
        <v>87</v>
      </c>
      <c r="Q1998">
        <f>VLOOKUP($G1998,county_facts!$A:$BB,13,FALSE)</f>
        <v>10.1</v>
      </c>
      <c r="R1998">
        <f>VLOOKUP($G1998,county_facts!$A:$BB,14,FALSE)</f>
        <v>0.7</v>
      </c>
      <c r="S1998">
        <f>VLOOKUP($G1998,county_facts!$A:$BB,15,FALSE)</f>
        <v>0.8</v>
      </c>
      <c r="T1998">
        <f>VLOOKUP($G1998,county_facts!$A:$BB,16,FALSE)</f>
        <v>0</v>
      </c>
      <c r="U1998">
        <f>VLOOKUP($G1998,county_facts!$A:$BB,17,FALSE)</f>
        <v>1.4</v>
      </c>
      <c r="V1998">
        <f>VLOOKUP($G1998,county_facts!$A:$BB,18,FALSE)</f>
        <v>29.5</v>
      </c>
      <c r="W1998">
        <f>VLOOKUP($G1998,county_facts!$A:$BB,19,FALSE)</f>
        <v>58.5</v>
      </c>
      <c r="X1998">
        <f>VLOOKUP($G1998,county_facts!$A:$BB,20,FALSE)</f>
        <v>79.900000000000006</v>
      </c>
      <c r="Y1998">
        <f>VLOOKUP($G1998,county_facts!$A:$BB,21,FALSE)</f>
        <v>4.2</v>
      </c>
      <c r="Z1998">
        <f>VLOOKUP($G1998,county_facts!$A:$BB,22,FALSE)</f>
        <v>15.3</v>
      </c>
      <c r="AA1998">
        <f>VLOOKUP($G1998,county_facts!$A:$BB,23,FALSE)</f>
        <v>88.4</v>
      </c>
      <c r="AB1998">
        <f>VLOOKUP($G1998,county_facts!$A:$BB,24,FALSE)</f>
        <v>18.600000000000001</v>
      </c>
      <c r="AC1998">
        <f>VLOOKUP($G1998,county_facts!$A:$BB,25,FALSE)</f>
        <v>509</v>
      </c>
      <c r="AD1998">
        <f>VLOOKUP($G1998,county_facts!$A:$BB,26,FALSE)</f>
        <v>12.6</v>
      </c>
      <c r="AE1998">
        <f>VLOOKUP($G1998,county_facts!$A:$BB,27,FALSE)</f>
        <v>2865</v>
      </c>
      <c r="AF1998">
        <f>VLOOKUP($G1998,county_facts!$A:$BB,28,FALSE)</f>
        <v>72.8</v>
      </c>
      <c r="AG1998">
        <f>VLOOKUP($G1998,county_facts!$A:$BB,29,FALSE)</f>
        <v>11.3</v>
      </c>
      <c r="AH1998">
        <f>VLOOKUP($G1998,county_facts!$A:$BB,30,FALSE)</f>
        <v>62700</v>
      </c>
      <c r="AI1998">
        <f>VLOOKUP($G1998,county_facts!$A:$BB,31,FALSE)</f>
        <v>2374</v>
      </c>
      <c r="AJ1998">
        <f>VLOOKUP($G1998,county_facts!$A:$BB,32,FALSE)</f>
        <v>2.36</v>
      </c>
      <c r="AK1998">
        <f>VLOOKUP($G1998,county_facts!$A:$BB,33,FALSE)</f>
        <v>20248</v>
      </c>
      <c r="AL1998">
        <f>VLOOKUP($G1998,county_facts!$A:$BB,34,FALSE)</f>
        <v>47532</v>
      </c>
      <c r="AM1998">
        <f>VLOOKUP($G1998,county_facts!$A:$BB,35,FALSE)</f>
        <v>15.9</v>
      </c>
      <c r="AN1998">
        <f>VLOOKUP($G1998,county_facts!$A:$BB,36,FALSE)</f>
        <v>160</v>
      </c>
      <c r="AO1998">
        <f>VLOOKUP($G1998,county_facts!$A:$BB,37,FALSE)</f>
        <v>1512</v>
      </c>
      <c r="AP1998">
        <f>VLOOKUP($G1998,county_facts!$A:$BB,38,FALSE)</f>
        <v>1.7</v>
      </c>
      <c r="AQ1998">
        <f>VLOOKUP($G1998,county_facts!$A:$BB,39,FALSE)</f>
        <v>339</v>
      </c>
      <c r="AR1998">
        <f>VLOOKUP($G1998,county_facts!$A:$BB,40,FALSE)</f>
        <v>442</v>
      </c>
      <c r="AS1998">
        <f>VLOOKUP($G1998,county_facts!$A:$BB,41,FALSE)</f>
        <v>0</v>
      </c>
      <c r="AT1998">
        <f>VLOOKUP($G1998,county_facts!$A:$BB,42,FALSE)</f>
        <v>0</v>
      </c>
      <c r="AU1998">
        <f>VLOOKUP($G1998,county_facts!$A:$BB,43,FALSE)</f>
        <v>0</v>
      </c>
      <c r="AV1998">
        <f>VLOOKUP($G1998,county_facts!$A:$BB,44,FALSE)</f>
        <v>0</v>
      </c>
      <c r="AW1998">
        <f>VLOOKUP($G1998,county_facts!$A:$BB,45,FALSE)</f>
        <v>0</v>
      </c>
      <c r="AX1998">
        <f>VLOOKUP($G1998,county_facts!$A:$BB,46,FALSE)</f>
        <v>0</v>
      </c>
      <c r="AY1998">
        <f>VLOOKUP($G1998,county_facts!$A:$BB,47,FALSE)</f>
        <v>0</v>
      </c>
      <c r="AZ1998">
        <f>VLOOKUP($G1998,county_facts!$A:$BB,48,FALSE)</f>
        <v>31365</v>
      </c>
      <c r="BA1998">
        <f>VLOOKUP($G1998,county_facts!$A:$BB,49,FALSE)</f>
        <v>75474</v>
      </c>
      <c r="BB1998">
        <f>VLOOKUP($G1998,county_facts!$A:$BB,50,FALSE)</f>
        <v>10014</v>
      </c>
      <c r="BC1998">
        <f>VLOOKUP($G1998,county_facts!$A:$BB,51,FALSE)</f>
        <v>11657</v>
      </c>
      <c r="BD1998">
        <f>VLOOKUP($G1998,county_facts!$A:$BB,52,FALSE)</f>
        <v>0</v>
      </c>
      <c r="BE1998">
        <f>VLOOKUP($G1998,county_facts!$A:$BB,53,FALSE)</f>
        <v>696.41</v>
      </c>
      <c r="BF1998">
        <f>VLOOKUP($G1998,county_facts!$A:$BB,54,FALSE)</f>
        <v>10.1</v>
      </c>
    </row>
    <row r="1999" spans="1:58" x14ac:dyDescent="0.3">
      <c r="A1999" t="s">
        <v>9</v>
      </c>
      <c r="B1999" t="s">
        <v>789</v>
      </c>
      <c r="C1999">
        <v>32</v>
      </c>
      <c r="D1999" t="s">
        <v>622</v>
      </c>
      <c r="E1999">
        <v>84</v>
      </c>
      <c r="F1999">
        <v>0.38095238100000001</v>
      </c>
      <c r="G1999">
        <v>48075</v>
      </c>
      <c r="H1999">
        <f>VLOOKUP($G1999,county_facts!$A:$BB,4,FALSE)</f>
        <v>7089</v>
      </c>
      <c r="I1999">
        <f>VLOOKUP($G1999,county_facts!$A:$BB,5,FALSE)</f>
        <v>7041</v>
      </c>
      <c r="J1999">
        <f>VLOOKUP($G1999,county_facts!$A:$BB,6,FALSE)</f>
        <v>0.7</v>
      </c>
      <c r="K1999">
        <f>VLOOKUP($G1999,county_facts!$A:$BB,7,FALSE)</f>
        <v>7041</v>
      </c>
      <c r="L1999">
        <f>VLOOKUP($G1999,county_facts!$A:$BB,8,FALSE)</f>
        <v>5.5</v>
      </c>
      <c r="M1999">
        <f>VLOOKUP($G1999,county_facts!$A:$BB,9,FALSE)</f>
        <v>20.9</v>
      </c>
      <c r="N1999">
        <f>VLOOKUP($G1999,county_facts!$A:$BB,10,FALSE)</f>
        <v>15.3</v>
      </c>
      <c r="O1999">
        <f>VLOOKUP($G1999,county_facts!$A:$BB,11,FALSE)</f>
        <v>41</v>
      </c>
      <c r="P1999">
        <f>VLOOKUP($G1999,county_facts!$A:$BB,12,FALSE)</f>
        <v>87</v>
      </c>
      <c r="Q1999">
        <f>VLOOKUP($G1999,county_facts!$A:$BB,13,FALSE)</f>
        <v>10.1</v>
      </c>
      <c r="R1999">
        <f>VLOOKUP($G1999,county_facts!$A:$BB,14,FALSE)</f>
        <v>0.7</v>
      </c>
      <c r="S1999">
        <f>VLOOKUP($G1999,county_facts!$A:$BB,15,FALSE)</f>
        <v>0.8</v>
      </c>
      <c r="T1999">
        <f>VLOOKUP($G1999,county_facts!$A:$BB,16,FALSE)</f>
        <v>0</v>
      </c>
      <c r="U1999">
        <f>VLOOKUP($G1999,county_facts!$A:$BB,17,FALSE)</f>
        <v>1.4</v>
      </c>
      <c r="V1999">
        <f>VLOOKUP($G1999,county_facts!$A:$BB,18,FALSE)</f>
        <v>29.5</v>
      </c>
      <c r="W1999">
        <f>VLOOKUP($G1999,county_facts!$A:$BB,19,FALSE)</f>
        <v>58.5</v>
      </c>
      <c r="X1999">
        <f>VLOOKUP($G1999,county_facts!$A:$BB,20,FALSE)</f>
        <v>79.900000000000006</v>
      </c>
      <c r="Y1999">
        <f>VLOOKUP($G1999,county_facts!$A:$BB,21,FALSE)</f>
        <v>4.2</v>
      </c>
      <c r="Z1999">
        <f>VLOOKUP($G1999,county_facts!$A:$BB,22,FALSE)</f>
        <v>15.3</v>
      </c>
      <c r="AA1999">
        <f>VLOOKUP($G1999,county_facts!$A:$BB,23,FALSE)</f>
        <v>88.4</v>
      </c>
      <c r="AB1999">
        <f>VLOOKUP($G1999,county_facts!$A:$BB,24,FALSE)</f>
        <v>18.600000000000001</v>
      </c>
      <c r="AC1999">
        <f>VLOOKUP($G1999,county_facts!$A:$BB,25,FALSE)</f>
        <v>509</v>
      </c>
      <c r="AD1999">
        <f>VLOOKUP($G1999,county_facts!$A:$BB,26,FALSE)</f>
        <v>12.6</v>
      </c>
      <c r="AE1999">
        <f>VLOOKUP($G1999,county_facts!$A:$BB,27,FALSE)</f>
        <v>2865</v>
      </c>
      <c r="AF1999">
        <f>VLOOKUP($G1999,county_facts!$A:$BB,28,FALSE)</f>
        <v>72.8</v>
      </c>
      <c r="AG1999">
        <f>VLOOKUP($G1999,county_facts!$A:$BB,29,FALSE)</f>
        <v>11.3</v>
      </c>
      <c r="AH1999">
        <f>VLOOKUP($G1999,county_facts!$A:$BB,30,FALSE)</f>
        <v>62700</v>
      </c>
      <c r="AI1999">
        <f>VLOOKUP($G1999,county_facts!$A:$BB,31,FALSE)</f>
        <v>2374</v>
      </c>
      <c r="AJ1999">
        <f>VLOOKUP($G1999,county_facts!$A:$BB,32,FALSE)</f>
        <v>2.36</v>
      </c>
      <c r="AK1999">
        <f>VLOOKUP($G1999,county_facts!$A:$BB,33,FALSE)</f>
        <v>20248</v>
      </c>
      <c r="AL1999">
        <f>VLOOKUP($G1999,county_facts!$A:$BB,34,FALSE)</f>
        <v>47532</v>
      </c>
      <c r="AM1999">
        <f>VLOOKUP($G1999,county_facts!$A:$BB,35,FALSE)</f>
        <v>15.9</v>
      </c>
      <c r="AN1999">
        <f>VLOOKUP($G1999,county_facts!$A:$BB,36,FALSE)</f>
        <v>160</v>
      </c>
      <c r="AO1999">
        <f>VLOOKUP($G1999,county_facts!$A:$BB,37,FALSE)</f>
        <v>1512</v>
      </c>
      <c r="AP1999">
        <f>VLOOKUP($G1999,county_facts!$A:$BB,38,FALSE)</f>
        <v>1.7</v>
      </c>
      <c r="AQ1999">
        <f>VLOOKUP($G1999,county_facts!$A:$BB,39,FALSE)</f>
        <v>339</v>
      </c>
      <c r="AR1999">
        <f>VLOOKUP($G1999,county_facts!$A:$BB,40,FALSE)</f>
        <v>442</v>
      </c>
      <c r="AS1999">
        <f>VLOOKUP($G1999,county_facts!$A:$BB,41,FALSE)</f>
        <v>0</v>
      </c>
      <c r="AT1999">
        <f>VLOOKUP($G1999,county_facts!$A:$BB,42,FALSE)</f>
        <v>0</v>
      </c>
      <c r="AU1999">
        <f>VLOOKUP($G1999,county_facts!$A:$BB,43,FALSE)</f>
        <v>0</v>
      </c>
      <c r="AV1999">
        <f>VLOOKUP($G1999,county_facts!$A:$BB,44,FALSE)</f>
        <v>0</v>
      </c>
      <c r="AW1999">
        <f>VLOOKUP($G1999,county_facts!$A:$BB,45,FALSE)</f>
        <v>0</v>
      </c>
      <c r="AX1999">
        <f>VLOOKUP($G1999,county_facts!$A:$BB,46,FALSE)</f>
        <v>0</v>
      </c>
      <c r="AY1999">
        <f>VLOOKUP($G1999,county_facts!$A:$BB,47,FALSE)</f>
        <v>0</v>
      </c>
      <c r="AZ1999">
        <f>VLOOKUP($G1999,county_facts!$A:$BB,48,FALSE)</f>
        <v>31365</v>
      </c>
      <c r="BA1999">
        <f>VLOOKUP($G1999,county_facts!$A:$BB,49,FALSE)</f>
        <v>75474</v>
      </c>
      <c r="BB1999">
        <f>VLOOKUP($G1999,county_facts!$A:$BB,50,FALSE)</f>
        <v>10014</v>
      </c>
      <c r="BC1999">
        <f>VLOOKUP($G1999,county_facts!$A:$BB,51,FALSE)</f>
        <v>11657</v>
      </c>
      <c r="BD1999">
        <f>VLOOKUP($G1999,county_facts!$A:$BB,52,FALSE)</f>
        <v>0</v>
      </c>
      <c r="BE1999">
        <f>VLOOKUP($G1999,county_facts!$A:$BB,53,FALSE)</f>
        <v>696.41</v>
      </c>
      <c r="BF1999">
        <f>VLOOKUP($G1999,county_facts!$A:$BB,54,FALSE)</f>
        <v>10.1</v>
      </c>
    </row>
    <row r="2000" spans="1:58" x14ac:dyDescent="0.3">
      <c r="A2000" t="s">
        <v>6</v>
      </c>
      <c r="B2000" t="s">
        <v>64</v>
      </c>
      <c r="C2000">
        <v>836</v>
      </c>
      <c r="D2000" t="s">
        <v>622</v>
      </c>
      <c r="E2000">
        <v>1133</v>
      </c>
      <c r="F2000">
        <v>0.73786407799999998</v>
      </c>
      <c r="G2000">
        <v>48073</v>
      </c>
      <c r="H2000">
        <f>VLOOKUP($G2000,county_facts!$A:$BB,4,FALSE)</f>
        <v>50902</v>
      </c>
      <c r="I2000">
        <f>VLOOKUP($G2000,county_facts!$A:$BB,5,FALSE)</f>
        <v>50845</v>
      </c>
      <c r="J2000">
        <f>VLOOKUP($G2000,county_facts!$A:$BB,6,FALSE)</f>
        <v>0.1</v>
      </c>
      <c r="K2000">
        <f>VLOOKUP($G2000,county_facts!$A:$BB,7,FALSE)</f>
        <v>50845</v>
      </c>
      <c r="L2000">
        <f>VLOOKUP($G2000,county_facts!$A:$BB,8,FALSE)</f>
        <v>6.9</v>
      </c>
      <c r="M2000">
        <f>VLOOKUP($G2000,county_facts!$A:$BB,9,FALSE)</f>
        <v>25.6</v>
      </c>
      <c r="N2000">
        <f>VLOOKUP($G2000,county_facts!$A:$BB,10,FALSE)</f>
        <v>16.100000000000001</v>
      </c>
      <c r="O2000">
        <f>VLOOKUP($G2000,county_facts!$A:$BB,11,FALSE)</f>
        <v>48.9</v>
      </c>
      <c r="P2000">
        <f>VLOOKUP($G2000,county_facts!$A:$BB,12,FALSE)</f>
        <v>80.900000000000006</v>
      </c>
      <c r="Q2000">
        <f>VLOOKUP($G2000,county_facts!$A:$BB,13,FALSE)</f>
        <v>15</v>
      </c>
      <c r="R2000">
        <f>VLOOKUP($G2000,county_facts!$A:$BB,14,FALSE)</f>
        <v>1.6</v>
      </c>
      <c r="S2000">
        <f>VLOOKUP($G2000,county_facts!$A:$BB,15,FALSE)</f>
        <v>0.6</v>
      </c>
      <c r="T2000">
        <f>VLOOKUP($G2000,county_facts!$A:$BB,16,FALSE)</f>
        <v>0</v>
      </c>
      <c r="U2000">
        <f>VLOOKUP($G2000,county_facts!$A:$BB,17,FALSE)</f>
        <v>1.9</v>
      </c>
      <c r="V2000">
        <f>VLOOKUP($G2000,county_facts!$A:$BB,18,FALSE)</f>
        <v>22</v>
      </c>
      <c r="W2000">
        <f>VLOOKUP($G2000,county_facts!$A:$BB,19,FALSE)</f>
        <v>61.4</v>
      </c>
      <c r="X2000">
        <f>VLOOKUP($G2000,county_facts!$A:$BB,20,FALSE)</f>
        <v>86.7</v>
      </c>
      <c r="Y2000">
        <f>VLOOKUP($G2000,county_facts!$A:$BB,21,FALSE)</f>
        <v>10.1</v>
      </c>
      <c r="Z2000">
        <f>VLOOKUP($G2000,county_facts!$A:$BB,22,FALSE)</f>
        <v>17.5</v>
      </c>
      <c r="AA2000">
        <f>VLOOKUP($G2000,county_facts!$A:$BB,23,FALSE)</f>
        <v>76.7</v>
      </c>
      <c r="AB2000">
        <f>VLOOKUP($G2000,county_facts!$A:$BB,24,FALSE)</f>
        <v>15.1</v>
      </c>
      <c r="AC2000">
        <f>VLOOKUP($G2000,county_facts!$A:$BB,25,FALSE)</f>
        <v>3552</v>
      </c>
      <c r="AD2000">
        <f>VLOOKUP($G2000,county_facts!$A:$BB,26,FALSE)</f>
        <v>23.8</v>
      </c>
      <c r="AE2000">
        <f>VLOOKUP($G2000,county_facts!$A:$BB,27,FALSE)</f>
        <v>20977</v>
      </c>
      <c r="AF2000">
        <f>VLOOKUP($G2000,county_facts!$A:$BB,28,FALSE)</f>
        <v>71.8</v>
      </c>
      <c r="AG2000">
        <f>VLOOKUP($G2000,county_facts!$A:$BB,29,FALSE)</f>
        <v>5.9</v>
      </c>
      <c r="AH2000">
        <f>VLOOKUP($G2000,county_facts!$A:$BB,30,FALSE)</f>
        <v>76300</v>
      </c>
      <c r="AI2000">
        <f>VLOOKUP($G2000,county_facts!$A:$BB,31,FALSE)</f>
        <v>17422</v>
      </c>
      <c r="AJ2000">
        <f>VLOOKUP($G2000,county_facts!$A:$BB,32,FALSE)</f>
        <v>2.76</v>
      </c>
      <c r="AK2000">
        <f>VLOOKUP($G2000,county_facts!$A:$BB,33,FALSE)</f>
        <v>18801</v>
      </c>
      <c r="AL2000">
        <f>VLOOKUP($G2000,county_facts!$A:$BB,34,FALSE)</f>
        <v>38378</v>
      </c>
      <c r="AM2000">
        <f>VLOOKUP($G2000,county_facts!$A:$BB,35,FALSE)</f>
        <v>24.5</v>
      </c>
      <c r="AN2000">
        <f>VLOOKUP($G2000,county_facts!$A:$BB,36,FALSE)</f>
        <v>777</v>
      </c>
      <c r="AO2000">
        <f>VLOOKUP($G2000,county_facts!$A:$BB,37,FALSE)</f>
        <v>11106</v>
      </c>
      <c r="AP2000">
        <f>VLOOKUP($G2000,county_facts!$A:$BB,38,FALSE)</f>
        <v>-0.7</v>
      </c>
      <c r="AQ2000">
        <f>VLOOKUP($G2000,county_facts!$A:$BB,39,FALSE)</f>
        <v>3077</v>
      </c>
      <c r="AR2000">
        <f>VLOOKUP($G2000,county_facts!$A:$BB,40,FALSE)</f>
        <v>3609</v>
      </c>
      <c r="AS2000">
        <f>VLOOKUP($G2000,county_facts!$A:$BB,41,FALSE)</f>
        <v>0</v>
      </c>
      <c r="AT2000">
        <f>VLOOKUP($G2000,county_facts!$A:$BB,42,FALSE)</f>
        <v>0</v>
      </c>
      <c r="AU2000">
        <f>VLOOKUP($G2000,county_facts!$A:$BB,43,FALSE)</f>
        <v>0</v>
      </c>
      <c r="AV2000">
        <f>VLOOKUP($G2000,county_facts!$A:$BB,44,FALSE)</f>
        <v>0</v>
      </c>
      <c r="AW2000">
        <f>VLOOKUP($G2000,county_facts!$A:$BB,45,FALSE)</f>
        <v>0</v>
      </c>
      <c r="AX2000">
        <f>VLOOKUP($G2000,county_facts!$A:$BB,46,FALSE)</f>
        <v>21.7</v>
      </c>
      <c r="AY2000">
        <f>VLOOKUP($G2000,county_facts!$A:$BB,47,FALSE)</f>
        <v>552521</v>
      </c>
      <c r="AZ2000">
        <f>VLOOKUP($G2000,county_facts!$A:$BB,48,FALSE)</f>
        <v>0</v>
      </c>
      <c r="BA2000">
        <f>VLOOKUP($G2000,county_facts!$A:$BB,49,FALSE)</f>
        <v>363156</v>
      </c>
      <c r="BB2000">
        <f>VLOOKUP($G2000,county_facts!$A:$BB,50,FALSE)</f>
        <v>7547</v>
      </c>
      <c r="BC2000">
        <f>VLOOKUP($G2000,county_facts!$A:$BB,51,FALSE)</f>
        <v>36459</v>
      </c>
      <c r="BD2000">
        <f>VLOOKUP($G2000,county_facts!$A:$BB,52,FALSE)</f>
        <v>6</v>
      </c>
      <c r="BE2000">
        <f>VLOOKUP($G2000,county_facts!$A:$BB,53,FALSE)</f>
        <v>1052.9100000000001</v>
      </c>
      <c r="BF2000">
        <f>VLOOKUP($G2000,county_facts!$A:$BB,54,FALSE)</f>
        <v>48.3</v>
      </c>
    </row>
    <row r="2001" spans="1:58" x14ac:dyDescent="0.3">
      <c r="A2001" t="s">
        <v>9</v>
      </c>
      <c r="B2001" t="s">
        <v>64</v>
      </c>
      <c r="C2001">
        <v>297</v>
      </c>
      <c r="D2001" t="s">
        <v>622</v>
      </c>
      <c r="E2001">
        <v>1133</v>
      </c>
      <c r="F2001">
        <v>0.26213592200000002</v>
      </c>
      <c r="G2001">
        <v>48073</v>
      </c>
      <c r="H2001">
        <f>VLOOKUP($G2001,county_facts!$A:$BB,4,FALSE)</f>
        <v>50902</v>
      </c>
      <c r="I2001">
        <f>VLOOKUP($G2001,county_facts!$A:$BB,5,FALSE)</f>
        <v>50845</v>
      </c>
      <c r="J2001">
        <f>VLOOKUP($G2001,county_facts!$A:$BB,6,FALSE)</f>
        <v>0.1</v>
      </c>
      <c r="K2001">
        <f>VLOOKUP($G2001,county_facts!$A:$BB,7,FALSE)</f>
        <v>50845</v>
      </c>
      <c r="L2001">
        <f>VLOOKUP($G2001,county_facts!$A:$BB,8,FALSE)</f>
        <v>6.9</v>
      </c>
      <c r="M2001">
        <f>VLOOKUP($G2001,county_facts!$A:$BB,9,FALSE)</f>
        <v>25.6</v>
      </c>
      <c r="N2001">
        <f>VLOOKUP($G2001,county_facts!$A:$BB,10,FALSE)</f>
        <v>16.100000000000001</v>
      </c>
      <c r="O2001">
        <f>VLOOKUP($G2001,county_facts!$A:$BB,11,FALSE)</f>
        <v>48.9</v>
      </c>
      <c r="P2001">
        <f>VLOOKUP($G2001,county_facts!$A:$BB,12,FALSE)</f>
        <v>80.900000000000006</v>
      </c>
      <c r="Q2001">
        <f>VLOOKUP($G2001,county_facts!$A:$BB,13,FALSE)</f>
        <v>15</v>
      </c>
      <c r="R2001">
        <f>VLOOKUP($G2001,county_facts!$A:$BB,14,FALSE)</f>
        <v>1.6</v>
      </c>
      <c r="S2001">
        <f>VLOOKUP($G2001,county_facts!$A:$BB,15,FALSE)</f>
        <v>0.6</v>
      </c>
      <c r="T2001">
        <f>VLOOKUP($G2001,county_facts!$A:$BB,16,FALSE)</f>
        <v>0</v>
      </c>
      <c r="U2001">
        <f>VLOOKUP($G2001,county_facts!$A:$BB,17,FALSE)</f>
        <v>1.9</v>
      </c>
      <c r="V2001">
        <f>VLOOKUP($G2001,county_facts!$A:$BB,18,FALSE)</f>
        <v>22</v>
      </c>
      <c r="W2001">
        <f>VLOOKUP($G2001,county_facts!$A:$BB,19,FALSE)</f>
        <v>61.4</v>
      </c>
      <c r="X2001">
        <f>VLOOKUP($G2001,county_facts!$A:$BB,20,FALSE)</f>
        <v>86.7</v>
      </c>
      <c r="Y2001">
        <f>VLOOKUP($G2001,county_facts!$A:$BB,21,FALSE)</f>
        <v>10.1</v>
      </c>
      <c r="Z2001">
        <f>VLOOKUP($G2001,county_facts!$A:$BB,22,FALSE)</f>
        <v>17.5</v>
      </c>
      <c r="AA2001">
        <f>VLOOKUP($G2001,county_facts!$A:$BB,23,FALSE)</f>
        <v>76.7</v>
      </c>
      <c r="AB2001">
        <f>VLOOKUP($G2001,county_facts!$A:$BB,24,FALSE)</f>
        <v>15.1</v>
      </c>
      <c r="AC2001">
        <f>VLOOKUP($G2001,county_facts!$A:$BB,25,FALSE)</f>
        <v>3552</v>
      </c>
      <c r="AD2001">
        <f>VLOOKUP($G2001,county_facts!$A:$BB,26,FALSE)</f>
        <v>23.8</v>
      </c>
      <c r="AE2001">
        <f>VLOOKUP($G2001,county_facts!$A:$BB,27,FALSE)</f>
        <v>20977</v>
      </c>
      <c r="AF2001">
        <f>VLOOKUP($G2001,county_facts!$A:$BB,28,FALSE)</f>
        <v>71.8</v>
      </c>
      <c r="AG2001">
        <f>VLOOKUP($G2001,county_facts!$A:$BB,29,FALSE)</f>
        <v>5.9</v>
      </c>
      <c r="AH2001">
        <f>VLOOKUP($G2001,county_facts!$A:$BB,30,FALSE)</f>
        <v>76300</v>
      </c>
      <c r="AI2001">
        <f>VLOOKUP($G2001,county_facts!$A:$BB,31,FALSE)</f>
        <v>17422</v>
      </c>
      <c r="AJ2001">
        <f>VLOOKUP($G2001,county_facts!$A:$BB,32,FALSE)</f>
        <v>2.76</v>
      </c>
      <c r="AK2001">
        <f>VLOOKUP($G2001,county_facts!$A:$BB,33,FALSE)</f>
        <v>18801</v>
      </c>
      <c r="AL2001">
        <f>VLOOKUP($G2001,county_facts!$A:$BB,34,FALSE)</f>
        <v>38378</v>
      </c>
      <c r="AM2001">
        <f>VLOOKUP($G2001,county_facts!$A:$BB,35,FALSE)</f>
        <v>24.5</v>
      </c>
      <c r="AN2001">
        <f>VLOOKUP($G2001,county_facts!$A:$BB,36,FALSE)</f>
        <v>777</v>
      </c>
      <c r="AO2001">
        <f>VLOOKUP($G2001,county_facts!$A:$BB,37,FALSE)</f>
        <v>11106</v>
      </c>
      <c r="AP2001">
        <f>VLOOKUP($G2001,county_facts!$A:$BB,38,FALSE)</f>
        <v>-0.7</v>
      </c>
      <c r="AQ2001">
        <f>VLOOKUP($G2001,county_facts!$A:$BB,39,FALSE)</f>
        <v>3077</v>
      </c>
      <c r="AR2001">
        <f>VLOOKUP($G2001,county_facts!$A:$BB,40,FALSE)</f>
        <v>3609</v>
      </c>
      <c r="AS2001">
        <f>VLOOKUP($G2001,county_facts!$A:$BB,41,FALSE)</f>
        <v>0</v>
      </c>
      <c r="AT2001">
        <f>VLOOKUP($G2001,county_facts!$A:$BB,42,FALSE)</f>
        <v>0</v>
      </c>
      <c r="AU2001">
        <f>VLOOKUP($G2001,county_facts!$A:$BB,43,FALSE)</f>
        <v>0</v>
      </c>
      <c r="AV2001">
        <f>VLOOKUP($G2001,county_facts!$A:$BB,44,FALSE)</f>
        <v>0</v>
      </c>
      <c r="AW2001">
        <f>VLOOKUP($G2001,county_facts!$A:$BB,45,FALSE)</f>
        <v>0</v>
      </c>
      <c r="AX2001">
        <f>VLOOKUP($G2001,county_facts!$A:$BB,46,FALSE)</f>
        <v>21.7</v>
      </c>
      <c r="AY2001">
        <f>VLOOKUP($G2001,county_facts!$A:$BB,47,FALSE)</f>
        <v>552521</v>
      </c>
      <c r="AZ2001">
        <f>VLOOKUP($G2001,county_facts!$A:$BB,48,FALSE)</f>
        <v>0</v>
      </c>
      <c r="BA2001">
        <f>VLOOKUP($G2001,county_facts!$A:$BB,49,FALSE)</f>
        <v>363156</v>
      </c>
      <c r="BB2001">
        <f>VLOOKUP($G2001,county_facts!$A:$BB,50,FALSE)</f>
        <v>7547</v>
      </c>
      <c r="BC2001">
        <f>VLOOKUP($G2001,county_facts!$A:$BB,51,FALSE)</f>
        <v>36459</v>
      </c>
      <c r="BD2001">
        <f>VLOOKUP($G2001,county_facts!$A:$BB,52,FALSE)</f>
        <v>6</v>
      </c>
      <c r="BE2001">
        <f>VLOOKUP($G2001,county_facts!$A:$BB,53,FALSE)</f>
        <v>1052.9100000000001</v>
      </c>
      <c r="BF2001">
        <f>VLOOKUP($G2001,county_facts!$A:$BB,54,FALSE)</f>
        <v>48.3</v>
      </c>
    </row>
    <row r="2002" spans="1:58" x14ac:dyDescent="0.3">
      <c r="A2002" t="s">
        <v>6</v>
      </c>
      <c r="B2002" t="s">
        <v>65</v>
      </c>
      <c r="C2002">
        <v>500</v>
      </c>
      <c r="D2002" t="s">
        <v>622</v>
      </c>
      <c r="E2002">
        <v>837</v>
      </c>
      <c r="F2002">
        <v>0.59737156499999999</v>
      </c>
      <c r="G2002">
        <v>48071</v>
      </c>
      <c r="H2002">
        <f>VLOOKUP($G2002,county_facts!$A:$BB,4,FALSE)</f>
        <v>38145</v>
      </c>
      <c r="I2002">
        <f>VLOOKUP($G2002,county_facts!$A:$BB,5,FALSE)</f>
        <v>35096</v>
      </c>
      <c r="J2002">
        <f>VLOOKUP($G2002,county_facts!$A:$BB,6,FALSE)</f>
        <v>8.6999999999999993</v>
      </c>
      <c r="K2002">
        <f>VLOOKUP($G2002,county_facts!$A:$BB,7,FALSE)</f>
        <v>35096</v>
      </c>
      <c r="L2002">
        <f>VLOOKUP($G2002,county_facts!$A:$BB,8,FALSE)</f>
        <v>6.7</v>
      </c>
      <c r="M2002">
        <f>VLOOKUP($G2002,county_facts!$A:$BB,9,FALSE)</f>
        <v>27.7</v>
      </c>
      <c r="N2002">
        <f>VLOOKUP($G2002,county_facts!$A:$BB,10,FALSE)</f>
        <v>10.8</v>
      </c>
      <c r="O2002">
        <f>VLOOKUP($G2002,county_facts!$A:$BB,11,FALSE)</f>
        <v>49.7</v>
      </c>
      <c r="P2002">
        <f>VLOOKUP($G2002,county_facts!$A:$BB,12,FALSE)</f>
        <v>87.3</v>
      </c>
      <c r="Q2002">
        <f>VLOOKUP($G2002,county_facts!$A:$BB,13,FALSE)</f>
        <v>9</v>
      </c>
      <c r="R2002">
        <f>VLOOKUP($G2002,county_facts!$A:$BB,14,FALSE)</f>
        <v>1.1000000000000001</v>
      </c>
      <c r="S2002">
        <f>VLOOKUP($G2002,county_facts!$A:$BB,15,FALSE)</f>
        <v>1.3</v>
      </c>
      <c r="T2002">
        <f>VLOOKUP($G2002,county_facts!$A:$BB,16,FALSE)</f>
        <v>0.1</v>
      </c>
      <c r="U2002">
        <f>VLOOKUP($G2002,county_facts!$A:$BB,17,FALSE)</f>
        <v>1.3</v>
      </c>
      <c r="V2002">
        <f>VLOOKUP($G2002,county_facts!$A:$BB,18,FALSE)</f>
        <v>21.3</v>
      </c>
      <c r="W2002">
        <f>VLOOKUP($G2002,county_facts!$A:$BB,19,FALSE)</f>
        <v>67.8</v>
      </c>
      <c r="X2002">
        <f>VLOOKUP($G2002,county_facts!$A:$BB,20,FALSE)</f>
        <v>86.9</v>
      </c>
      <c r="Y2002">
        <f>VLOOKUP($G2002,county_facts!$A:$BB,21,FALSE)</f>
        <v>8.5</v>
      </c>
      <c r="Z2002">
        <f>VLOOKUP($G2002,county_facts!$A:$BB,22,FALSE)</f>
        <v>17.8</v>
      </c>
      <c r="AA2002">
        <f>VLOOKUP($G2002,county_facts!$A:$BB,23,FALSE)</f>
        <v>85</v>
      </c>
      <c r="AB2002">
        <f>VLOOKUP($G2002,county_facts!$A:$BB,24,FALSE)</f>
        <v>18</v>
      </c>
      <c r="AC2002">
        <f>VLOOKUP($G2002,county_facts!$A:$BB,25,FALSE)</f>
        <v>2277</v>
      </c>
      <c r="AD2002">
        <f>VLOOKUP($G2002,county_facts!$A:$BB,26,FALSE)</f>
        <v>31.5</v>
      </c>
      <c r="AE2002">
        <f>VLOOKUP($G2002,county_facts!$A:$BB,27,FALSE)</f>
        <v>14418</v>
      </c>
      <c r="AF2002">
        <f>VLOOKUP($G2002,county_facts!$A:$BB,28,FALSE)</f>
        <v>82.9</v>
      </c>
      <c r="AG2002">
        <f>VLOOKUP($G2002,county_facts!$A:$BB,29,FALSE)</f>
        <v>4.0999999999999996</v>
      </c>
      <c r="AH2002">
        <f>VLOOKUP($G2002,county_facts!$A:$BB,30,FALSE)</f>
        <v>144900</v>
      </c>
      <c r="AI2002">
        <f>VLOOKUP($G2002,county_facts!$A:$BB,31,FALSE)</f>
        <v>12147</v>
      </c>
      <c r="AJ2002">
        <f>VLOOKUP($G2002,county_facts!$A:$BB,32,FALSE)</f>
        <v>2.9</v>
      </c>
      <c r="AK2002">
        <f>VLOOKUP($G2002,county_facts!$A:$BB,33,FALSE)</f>
        <v>30140</v>
      </c>
      <c r="AL2002">
        <f>VLOOKUP($G2002,county_facts!$A:$BB,34,FALSE)</f>
        <v>72489</v>
      </c>
      <c r="AM2002">
        <f>VLOOKUP($G2002,county_facts!$A:$BB,35,FALSE)</f>
        <v>9.6999999999999993</v>
      </c>
      <c r="AN2002">
        <f>VLOOKUP($G2002,county_facts!$A:$BB,36,FALSE)</f>
        <v>544</v>
      </c>
      <c r="AO2002">
        <f>VLOOKUP($G2002,county_facts!$A:$BB,37,FALSE)</f>
        <v>10370</v>
      </c>
      <c r="AP2002">
        <f>VLOOKUP($G2002,county_facts!$A:$BB,38,FALSE)</f>
        <v>7.1</v>
      </c>
      <c r="AQ2002">
        <f>VLOOKUP($G2002,county_facts!$A:$BB,39,FALSE)</f>
        <v>2499</v>
      </c>
      <c r="AR2002">
        <f>VLOOKUP($G2002,county_facts!$A:$BB,40,FALSE)</f>
        <v>2899</v>
      </c>
      <c r="AS2002">
        <f>VLOOKUP($G2002,county_facts!$A:$BB,41,FALSE)</f>
        <v>0</v>
      </c>
      <c r="AT2002">
        <f>VLOOKUP($G2002,county_facts!$A:$BB,42,FALSE)</f>
        <v>0</v>
      </c>
      <c r="AU2002">
        <f>VLOOKUP($G2002,county_facts!$A:$BB,43,FALSE)</f>
        <v>0</v>
      </c>
      <c r="AV2002">
        <f>VLOOKUP($G2002,county_facts!$A:$BB,44,FALSE)</f>
        <v>0</v>
      </c>
      <c r="AW2002">
        <f>VLOOKUP($G2002,county_facts!$A:$BB,45,FALSE)</f>
        <v>0</v>
      </c>
      <c r="AX2002">
        <f>VLOOKUP($G2002,county_facts!$A:$BB,46,FALSE)</f>
        <v>24.4</v>
      </c>
      <c r="AY2002">
        <f>VLOOKUP($G2002,county_facts!$A:$BB,47,FALSE)</f>
        <v>0</v>
      </c>
      <c r="AZ2002">
        <f>VLOOKUP($G2002,county_facts!$A:$BB,48,FALSE)</f>
        <v>137217</v>
      </c>
      <c r="BA2002">
        <f>VLOOKUP($G2002,county_facts!$A:$BB,49,FALSE)</f>
        <v>274916</v>
      </c>
      <c r="BB2002">
        <f>VLOOKUP($G2002,county_facts!$A:$BB,50,FALSE)</f>
        <v>9540</v>
      </c>
      <c r="BC2002">
        <f>VLOOKUP($G2002,county_facts!$A:$BB,51,FALSE)</f>
        <v>31404</v>
      </c>
      <c r="BD2002">
        <f>VLOOKUP($G2002,county_facts!$A:$BB,52,FALSE)</f>
        <v>377</v>
      </c>
      <c r="BE2002">
        <f>VLOOKUP($G2002,county_facts!$A:$BB,53,FALSE)</f>
        <v>597.14</v>
      </c>
      <c r="BF2002">
        <f>VLOOKUP($G2002,county_facts!$A:$BB,54,FALSE)</f>
        <v>58.8</v>
      </c>
    </row>
    <row r="2003" spans="1:58" x14ac:dyDescent="0.3">
      <c r="A2003" t="s">
        <v>9</v>
      </c>
      <c r="B2003" t="s">
        <v>65</v>
      </c>
      <c r="C2003">
        <v>337</v>
      </c>
      <c r="D2003" t="s">
        <v>622</v>
      </c>
      <c r="E2003">
        <v>837</v>
      </c>
      <c r="F2003">
        <v>0.40262843500000001</v>
      </c>
      <c r="G2003">
        <v>48071</v>
      </c>
      <c r="H2003">
        <f>VLOOKUP($G2003,county_facts!$A:$BB,4,FALSE)</f>
        <v>38145</v>
      </c>
      <c r="I2003">
        <f>VLOOKUP($G2003,county_facts!$A:$BB,5,FALSE)</f>
        <v>35096</v>
      </c>
      <c r="J2003">
        <f>VLOOKUP($G2003,county_facts!$A:$BB,6,FALSE)</f>
        <v>8.6999999999999993</v>
      </c>
      <c r="K2003">
        <f>VLOOKUP($G2003,county_facts!$A:$BB,7,FALSE)</f>
        <v>35096</v>
      </c>
      <c r="L2003">
        <f>VLOOKUP($G2003,county_facts!$A:$BB,8,FALSE)</f>
        <v>6.7</v>
      </c>
      <c r="M2003">
        <f>VLOOKUP($G2003,county_facts!$A:$BB,9,FALSE)</f>
        <v>27.7</v>
      </c>
      <c r="N2003">
        <f>VLOOKUP($G2003,county_facts!$A:$BB,10,FALSE)</f>
        <v>10.8</v>
      </c>
      <c r="O2003">
        <f>VLOOKUP($G2003,county_facts!$A:$BB,11,FALSE)</f>
        <v>49.7</v>
      </c>
      <c r="P2003">
        <f>VLOOKUP($G2003,county_facts!$A:$BB,12,FALSE)</f>
        <v>87.3</v>
      </c>
      <c r="Q2003">
        <f>VLOOKUP($G2003,county_facts!$A:$BB,13,FALSE)</f>
        <v>9</v>
      </c>
      <c r="R2003">
        <f>VLOOKUP($G2003,county_facts!$A:$BB,14,FALSE)</f>
        <v>1.1000000000000001</v>
      </c>
      <c r="S2003">
        <f>VLOOKUP($G2003,county_facts!$A:$BB,15,FALSE)</f>
        <v>1.3</v>
      </c>
      <c r="T2003">
        <f>VLOOKUP($G2003,county_facts!$A:$BB,16,FALSE)</f>
        <v>0.1</v>
      </c>
      <c r="U2003">
        <f>VLOOKUP($G2003,county_facts!$A:$BB,17,FALSE)</f>
        <v>1.3</v>
      </c>
      <c r="V2003">
        <f>VLOOKUP($G2003,county_facts!$A:$BB,18,FALSE)</f>
        <v>21.3</v>
      </c>
      <c r="W2003">
        <f>VLOOKUP($G2003,county_facts!$A:$BB,19,FALSE)</f>
        <v>67.8</v>
      </c>
      <c r="X2003">
        <f>VLOOKUP($G2003,county_facts!$A:$BB,20,FALSE)</f>
        <v>86.9</v>
      </c>
      <c r="Y2003">
        <f>VLOOKUP($G2003,county_facts!$A:$BB,21,FALSE)</f>
        <v>8.5</v>
      </c>
      <c r="Z2003">
        <f>VLOOKUP($G2003,county_facts!$A:$BB,22,FALSE)</f>
        <v>17.8</v>
      </c>
      <c r="AA2003">
        <f>VLOOKUP($G2003,county_facts!$A:$BB,23,FALSE)</f>
        <v>85</v>
      </c>
      <c r="AB2003">
        <f>VLOOKUP($G2003,county_facts!$A:$BB,24,FALSE)</f>
        <v>18</v>
      </c>
      <c r="AC2003">
        <f>VLOOKUP($G2003,county_facts!$A:$BB,25,FALSE)</f>
        <v>2277</v>
      </c>
      <c r="AD2003">
        <f>VLOOKUP($G2003,county_facts!$A:$BB,26,FALSE)</f>
        <v>31.5</v>
      </c>
      <c r="AE2003">
        <f>VLOOKUP($G2003,county_facts!$A:$BB,27,FALSE)</f>
        <v>14418</v>
      </c>
      <c r="AF2003">
        <f>VLOOKUP($G2003,county_facts!$A:$BB,28,FALSE)</f>
        <v>82.9</v>
      </c>
      <c r="AG2003">
        <f>VLOOKUP($G2003,county_facts!$A:$BB,29,FALSE)</f>
        <v>4.0999999999999996</v>
      </c>
      <c r="AH2003">
        <f>VLOOKUP($G2003,county_facts!$A:$BB,30,FALSE)</f>
        <v>144900</v>
      </c>
      <c r="AI2003">
        <f>VLOOKUP($G2003,county_facts!$A:$BB,31,FALSE)</f>
        <v>12147</v>
      </c>
      <c r="AJ2003">
        <f>VLOOKUP($G2003,county_facts!$A:$BB,32,FALSE)</f>
        <v>2.9</v>
      </c>
      <c r="AK2003">
        <f>VLOOKUP($G2003,county_facts!$A:$BB,33,FALSE)</f>
        <v>30140</v>
      </c>
      <c r="AL2003">
        <f>VLOOKUP($G2003,county_facts!$A:$BB,34,FALSE)</f>
        <v>72489</v>
      </c>
      <c r="AM2003">
        <f>VLOOKUP($G2003,county_facts!$A:$BB,35,FALSE)</f>
        <v>9.6999999999999993</v>
      </c>
      <c r="AN2003">
        <f>VLOOKUP($G2003,county_facts!$A:$BB,36,FALSE)</f>
        <v>544</v>
      </c>
      <c r="AO2003">
        <f>VLOOKUP($G2003,county_facts!$A:$BB,37,FALSE)</f>
        <v>10370</v>
      </c>
      <c r="AP2003">
        <f>VLOOKUP($G2003,county_facts!$A:$BB,38,FALSE)</f>
        <v>7.1</v>
      </c>
      <c r="AQ2003">
        <f>VLOOKUP($G2003,county_facts!$A:$BB,39,FALSE)</f>
        <v>2499</v>
      </c>
      <c r="AR2003">
        <f>VLOOKUP($G2003,county_facts!$A:$BB,40,FALSE)</f>
        <v>2899</v>
      </c>
      <c r="AS2003">
        <f>VLOOKUP($G2003,county_facts!$A:$BB,41,FALSE)</f>
        <v>0</v>
      </c>
      <c r="AT2003">
        <f>VLOOKUP($G2003,county_facts!$A:$BB,42,FALSE)</f>
        <v>0</v>
      </c>
      <c r="AU2003">
        <f>VLOOKUP($G2003,county_facts!$A:$BB,43,FALSE)</f>
        <v>0</v>
      </c>
      <c r="AV2003">
        <f>VLOOKUP($G2003,county_facts!$A:$BB,44,FALSE)</f>
        <v>0</v>
      </c>
      <c r="AW2003">
        <f>VLOOKUP($G2003,county_facts!$A:$BB,45,FALSE)</f>
        <v>0</v>
      </c>
      <c r="AX2003">
        <f>VLOOKUP($G2003,county_facts!$A:$BB,46,FALSE)</f>
        <v>24.4</v>
      </c>
      <c r="AY2003">
        <f>VLOOKUP($G2003,county_facts!$A:$BB,47,FALSE)</f>
        <v>0</v>
      </c>
      <c r="AZ2003">
        <f>VLOOKUP($G2003,county_facts!$A:$BB,48,FALSE)</f>
        <v>137217</v>
      </c>
      <c r="BA2003">
        <f>VLOOKUP($G2003,county_facts!$A:$BB,49,FALSE)</f>
        <v>274916</v>
      </c>
      <c r="BB2003">
        <f>VLOOKUP($G2003,county_facts!$A:$BB,50,FALSE)</f>
        <v>9540</v>
      </c>
      <c r="BC2003">
        <f>VLOOKUP($G2003,county_facts!$A:$BB,51,FALSE)</f>
        <v>31404</v>
      </c>
      <c r="BD2003">
        <f>VLOOKUP($G2003,county_facts!$A:$BB,52,FALSE)</f>
        <v>377</v>
      </c>
      <c r="BE2003">
        <f>VLOOKUP($G2003,county_facts!$A:$BB,53,FALSE)</f>
        <v>597.14</v>
      </c>
      <c r="BF2003">
        <f>VLOOKUP($G2003,county_facts!$A:$BB,54,FALSE)</f>
        <v>58.8</v>
      </c>
    </row>
    <row r="2004" spans="1:58" x14ac:dyDescent="0.3">
      <c r="A2004" t="s">
        <v>6</v>
      </c>
      <c r="B2004" t="s">
        <v>790</v>
      </c>
      <c r="C2004">
        <v>51</v>
      </c>
      <c r="D2004" t="s">
        <v>622</v>
      </c>
      <c r="E2004">
        <v>83</v>
      </c>
      <c r="F2004">
        <v>0.61445783099999995</v>
      </c>
      <c r="G2004">
        <v>48069</v>
      </c>
      <c r="H2004">
        <f>VLOOKUP($G2004,county_facts!$A:$BB,4,FALSE)</f>
        <v>7781</v>
      </c>
      <c r="I2004">
        <f>VLOOKUP($G2004,county_facts!$A:$BB,5,FALSE)</f>
        <v>8062</v>
      </c>
      <c r="J2004">
        <f>VLOOKUP($G2004,county_facts!$A:$BB,6,FALSE)</f>
        <v>-3.5</v>
      </c>
      <c r="K2004">
        <f>VLOOKUP($G2004,county_facts!$A:$BB,7,FALSE)</f>
        <v>8062</v>
      </c>
      <c r="L2004">
        <f>VLOOKUP($G2004,county_facts!$A:$BB,8,FALSE)</f>
        <v>9</v>
      </c>
      <c r="M2004">
        <f>VLOOKUP($G2004,county_facts!$A:$BB,9,FALSE)</f>
        <v>30.4</v>
      </c>
      <c r="N2004">
        <f>VLOOKUP($G2004,county_facts!$A:$BB,10,FALSE)</f>
        <v>14</v>
      </c>
      <c r="O2004">
        <f>VLOOKUP($G2004,county_facts!$A:$BB,11,FALSE)</f>
        <v>49</v>
      </c>
      <c r="P2004">
        <f>VLOOKUP($G2004,county_facts!$A:$BB,12,FALSE)</f>
        <v>94.2</v>
      </c>
      <c r="Q2004">
        <f>VLOOKUP($G2004,county_facts!$A:$BB,13,FALSE)</f>
        <v>2.6</v>
      </c>
      <c r="R2004">
        <f>VLOOKUP($G2004,county_facts!$A:$BB,14,FALSE)</f>
        <v>1.6</v>
      </c>
      <c r="S2004">
        <f>VLOOKUP($G2004,county_facts!$A:$BB,15,FALSE)</f>
        <v>0.5</v>
      </c>
      <c r="T2004">
        <f>VLOOKUP($G2004,county_facts!$A:$BB,16,FALSE)</f>
        <v>0</v>
      </c>
      <c r="U2004">
        <f>VLOOKUP($G2004,county_facts!$A:$BB,17,FALSE)</f>
        <v>1</v>
      </c>
      <c r="V2004">
        <f>VLOOKUP($G2004,county_facts!$A:$BB,18,FALSE)</f>
        <v>62.7</v>
      </c>
      <c r="W2004">
        <f>VLOOKUP($G2004,county_facts!$A:$BB,19,FALSE)</f>
        <v>34.1</v>
      </c>
      <c r="X2004">
        <f>VLOOKUP($G2004,county_facts!$A:$BB,20,FALSE)</f>
        <v>87.9</v>
      </c>
      <c r="Y2004">
        <f>VLOOKUP($G2004,county_facts!$A:$BB,21,FALSE)</f>
        <v>19.600000000000001</v>
      </c>
      <c r="Z2004">
        <f>VLOOKUP($G2004,county_facts!$A:$BB,22,FALSE)</f>
        <v>47.8</v>
      </c>
      <c r="AA2004">
        <f>VLOOKUP($G2004,county_facts!$A:$BB,23,FALSE)</f>
        <v>68.2</v>
      </c>
      <c r="AB2004">
        <f>VLOOKUP($G2004,county_facts!$A:$BB,24,FALSE)</f>
        <v>12.8</v>
      </c>
      <c r="AC2004">
        <f>VLOOKUP($G2004,county_facts!$A:$BB,25,FALSE)</f>
        <v>408</v>
      </c>
      <c r="AD2004">
        <f>VLOOKUP($G2004,county_facts!$A:$BB,26,FALSE)</f>
        <v>15.4</v>
      </c>
      <c r="AE2004">
        <f>VLOOKUP($G2004,county_facts!$A:$BB,27,FALSE)</f>
        <v>3184</v>
      </c>
      <c r="AF2004">
        <f>VLOOKUP($G2004,county_facts!$A:$BB,28,FALSE)</f>
        <v>68.7</v>
      </c>
      <c r="AG2004">
        <f>VLOOKUP($G2004,county_facts!$A:$BB,29,FALSE)</f>
        <v>6</v>
      </c>
      <c r="AH2004">
        <f>VLOOKUP($G2004,county_facts!$A:$BB,30,FALSE)</f>
        <v>68500</v>
      </c>
      <c r="AI2004">
        <f>VLOOKUP($G2004,county_facts!$A:$BB,31,FALSE)</f>
        <v>2588</v>
      </c>
      <c r="AJ2004">
        <f>VLOOKUP($G2004,county_facts!$A:$BB,32,FALSE)</f>
        <v>3.07</v>
      </c>
      <c r="AK2004">
        <f>VLOOKUP($G2004,county_facts!$A:$BB,33,FALSE)</f>
        <v>19708</v>
      </c>
      <c r="AL2004">
        <f>VLOOKUP($G2004,county_facts!$A:$BB,34,FALSE)</f>
        <v>36402</v>
      </c>
      <c r="AM2004">
        <f>VLOOKUP($G2004,county_facts!$A:$BB,35,FALSE)</f>
        <v>24.1</v>
      </c>
      <c r="AN2004">
        <f>VLOOKUP($G2004,county_facts!$A:$BB,36,FALSE)</f>
        <v>177</v>
      </c>
      <c r="AO2004">
        <f>VLOOKUP($G2004,county_facts!$A:$BB,37,FALSE)</f>
        <v>1088</v>
      </c>
      <c r="AP2004">
        <f>VLOOKUP($G2004,county_facts!$A:$BB,38,FALSE)</f>
        <v>3.8</v>
      </c>
      <c r="AQ2004">
        <f>VLOOKUP($G2004,county_facts!$A:$BB,39,FALSE)</f>
        <v>431</v>
      </c>
      <c r="AR2004">
        <f>VLOOKUP($G2004,county_facts!$A:$BB,40,FALSE)</f>
        <v>534</v>
      </c>
      <c r="AS2004">
        <f>VLOOKUP($G2004,county_facts!$A:$BB,41,FALSE)</f>
        <v>0</v>
      </c>
      <c r="AT2004">
        <f>VLOOKUP($G2004,county_facts!$A:$BB,42,FALSE)</f>
        <v>0</v>
      </c>
      <c r="AU2004">
        <f>VLOOKUP($G2004,county_facts!$A:$BB,43,FALSE)</f>
        <v>0</v>
      </c>
      <c r="AV2004">
        <f>VLOOKUP($G2004,county_facts!$A:$BB,44,FALSE)</f>
        <v>0</v>
      </c>
      <c r="AW2004">
        <f>VLOOKUP($G2004,county_facts!$A:$BB,45,FALSE)</f>
        <v>8.1</v>
      </c>
      <c r="AX2004">
        <f>VLOOKUP($G2004,county_facts!$A:$BB,46,FALSE)</f>
        <v>0</v>
      </c>
      <c r="AY2004">
        <f>VLOOKUP($G2004,county_facts!$A:$BB,47,FALSE)</f>
        <v>0</v>
      </c>
      <c r="AZ2004">
        <f>VLOOKUP($G2004,county_facts!$A:$BB,48,FALSE)</f>
        <v>154599</v>
      </c>
      <c r="BA2004">
        <f>VLOOKUP($G2004,county_facts!$A:$BB,49,FALSE)</f>
        <v>40007</v>
      </c>
      <c r="BB2004">
        <f>VLOOKUP($G2004,county_facts!$A:$BB,50,FALSE)</f>
        <v>5579</v>
      </c>
      <c r="BC2004">
        <f>VLOOKUP($G2004,county_facts!$A:$BB,51,FALSE)</f>
        <v>2366</v>
      </c>
      <c r="BD2004">
        <f>VLOOKUP($G2004,county_facts!$A:$BB,52,FALSE)</f>
        <v>0</v>
      </c>
      <c r="BE2004">
        <f>VLOOKUP($G2004,county_facts!$A:$BB,53,FALSE)</f>
        <v>894.43</v>
      </c>
      <c r="BF2004">
        <f>VLOOKUP($G2004,county_facts!$A:$BB,54,FALSE)</f>
        <v>9</v>
      </c>
    </row>
    <row r="2005" spans="1:58" x14ac:dyDescent="0.3">
      <c r="A2005" t="s">
        <v>9</v>
      </c>
      <c r="B2005" t="s">
        <v>790</v>
      </c>
      <c r="C2005">
        <v>32</v>
      </c>
      <c r="D2005" t="s">
        <v>622</v>
      </c>
      <c r="E2005">
        <v>83</v>
      </c>
      <c r="F2005">
        <v>0.38554216899999999</v>
      </c>
      <c r="G2005">
        <v>48069</v>
      </c>
      <c r="H2005">
        <f>VLOOKUP($G2005,county_facts!$A:$BB,4,FALSE)</f>
        <v>7781</v>
      </c>
      <c r="I2005">
        <f>VLOOKUP($G2005,county_facts!$A:$BB,5,FALSE)</f>
        <v>8062</v>
      </c>
      <c r="J2005">
        <f>VLOOKUP($G2005,county_facts!$A:$BB,6,FALSE)</f>
        <v>-3.5</v>
      </c>
      <c r="K2005">
        <f>VLOOKUP($G2005,county_facts!$A:$BB,7,FALSE)</f>
        <v>8062</v>
      </c>
      <c r="L2005">
        <f>VLOOKUP($G2005,county_facts!$A:$BB,8,FALSE)</f>
        <v>9</v>
      </c>
      <c r="M2005">
        <f>VLOOKUP($G2005,county_facts!$A:$BB,9,FALSE)</f>
        <v>30.4</v>
      </c>
      <c r="N2005">
        <f>VLOOKUP($G2005,county_facts!$A:$BB,10,FALSE)</f>
        <v>14</v>
      </c>
      <c r="O2005">
        <f>VLOOKUP($G2005,county_facts!$A:$BB,11,FALSE)</f>
        <v>49</v>
      </c>
      <c r="P2005">
        <f>VLOOKUP($G2005,county_facts!$A:$BB,12,FALSE)</f>
        <v>94.2</v>
      </c>
      <c r="Q2005">
        <f>VLOOKUP($G2005,county_facts!$A:$BB,13,FALSE)</f>
        <v>2.6</v>
      </c>
      <c r="R2005">
        <f>VLOOKUP($G2005,county_facts!$A:$BB,14,FALSE)</f>
        <v>1.6</v>
      </c>
      <c r="S2005">
        <f>VLOOKUP($G2005,county_facts!$A:$BB,15,FALSE)</f>
        <v>0.5</v>
      </c>
      <c r="T2005">
        <f>VLOOKUP($G2005,county_facts!$A:$BB,16,FALSE)</f>
        <v>0</v>
      </c>
      <c r="U2005">
        <f>VLOOKUP($G2005,county_facts!$A:$BB,17,FALSE)</f>
        <v>1</v>
      </c>
      <c r="V2005">
        <f>VLOOKUP($G2005,county_facts!$A:$BB,18,FALSE)</f>
        <v>62.7</v>
      </c>
      <c r="W2005">
        <f>VLOOKUP($G2005,county_facts!$A:$BB,19,FALSE)</f>
        <v>34.1</v>
      </c>
      <c r="X2005">
        <f>VLOOKUP($G2005,county_facts!$A:$BB,20,FALSE)</f>
        <v>87.9</v>
      </c>
      <c r="Y2005">
        <f>VLOOKUP($G2005,county_facts!$A:$BB,21,FALSE)</f>
        <v>19.600000000000001</v>
      </c>
      <c r="Z2005">
        <f>VLOOKUP($G2005,county_facts!$A:$BB,22,FALSE)</f>
        <v>47.8</v>
      </c>
      <c r="AA2005">
        <f>VLOOKUP($G2005,county_facts!$A:$BB,23,FALSE)</f>
        <v>68.2</v>
      </c>
      <c r="AB2005">
        <f>VLOOKUP($G2005,county_facts!$A:$BB,24,FALSE)</f>
        <v>12.8</v>
      </c>
      <c r="AC2005">
        <f>VLOOKUP($G2005,county_facts!$A:$BB,25,FALSE)</f>
        <v>408</v>
      </c>
      <c r="AD2005">
        <f>VLOOKUP($G2005,county_facts!$A:$BB,26,FALSE)</f>
        <v>15.4</v>
      </c>
      <c r="AE2005">
        <f>VLOOKUP($G2005,county_facts!$A:$BB,27,FALSE)</f>
        <v>3184</v>
      </c>
      <c r="AF2005">
        <f>VLOOKUP($G2005,county_facts!$A:$BB,28,FALSE)</f>
        <v>68.7</v>
      </c>
      <c r="AG2005">
        <f>VLOOKUP($G2005,county_facts!$A:$BB,29,FALSE)</f>
        <v>6</v>
      </c>
      <c r="AH2005">
        <f>VLOOKUP($G2005,county_facts!$A:$BB,30,FALSE)</f>
        <v>68500</v>
      </c>
      <c r="AI2005">
        <f>VLOOKUP($G2005,county_facts!$A:$BB,31,FALSE)</f>
        <v>2588</v>
      </c>
      <c r="AJ2005">
        <f>VLOOKUP($G2005,county_facts!$A:$BB,32,FALSE)</f>
        <v>3.07</v>
      </c>
      <c r="AK2005">
        <f>VLOOKUP($G2005,county_facts!$A:$BB,33,FALSE)</f>
        <v>19708</v>
      </c>
      <c r="AL2005">
        <f>VLOOKUP($G2005,county_facts!$A:$BB,34,FALSE)</f>
        <v>36402</v>
      </c>
      <c r="AM2005">
        <f>VLOOKUP($G2005,county_facts!$A:$BB,35,FALSE)</f>
        <v>24.1</v>
      </c>
      <c r="AN2005">
        <f>VLOOKUP($G2005,county_facts!$A:$BB,36,FALSE)</f>
        <v>177</v>
      </c>
      <c r="AO2005">
        <f>VLOOKUP($G2005,county_facts!$A:$BB,37,FALSE)</f>
        <v>1088</v>
      </c>
      <c r="AP2005">
        <f>VLOOKUP($G2005,county_facts!$A:$BB,38,FALSE)</f>
        <v>3.8</v>
      </c>
      <c r="AQ2005">
        <f>VLOOKUP($G2005,county_facts!$A:$BB,39,FALSE)</f>
        <v>431</v>
      </c>
      <c r="AR2005">
        <f>VLOOKUP($G2005,county_facts!$A:$BB,40,FALSE)</f>
        <v>534</v>
      </c>
      <c r="AS2005">
        <f>VLOOKUP($G2005,county_facts!$A:$BB,41,FALSE)</f>
        <v>0</v>
      </c>
      <c r="AT2005">
        <f>VLOOKUP($G2005,county_facts!$A:$BB,42,FALSE)</f>
        <v>0</v>
      </c>
      <c r="AU2005">
        <f>VLOOKUP($G2005,county_facts!$A:$BB,43,FALSE)</f>
        <v>0</v>
      </c>
      <c r="AV2005">
        <f>VLOOKUP($G2005,county_facts!$A:$BB,44,FALSE)</f>
        <v>0</v>
      </c>
      <c r="AW2005">
        <f>VLOOKUP($G2005,county_facts!$A:$BB,45,FALSE)</f>
        <v>8.1</v>
      </c>
      <c r="AX2005">
        <f>VLOOKUP($G2005,county_facts!$A:$BB,46,FALSE)</f>
        <v>0</v>
      </c>
      <c r="AY2005">
        <f>VLOOKUP($G2005,county_facts!$A:$BB,47,FALSE)</f>
        <v>0</v>
      </c>
      <c r="AZ2005">
        <f>VLOOKUP($G2005,county_facts!$A:$BB,48,FALSE)</f>
        <v>154599</v>
      </c>
      <c r="BA2005">
        <f>VLOOKUP($G2005,county_facts!$A:$BB,49,FALSE)</f>
        <v>40007</v>
      </c>
      <c r="BB2005">
        <f>VLOOKUP($G2005,county_facts!$A:$BB,50,FALSE)</f>
        <v>5579</v>
      </c>
      <c r="BC2005">
        <f>VLOOKUP($G2005,county_facts!$A:$BB,51,FALSE)</f>
        <v>2366</v>
      </c>
      <c r="BD2005">
        <f>VLOOKUP($G2005,county_facts!$A:$BB,52,FALSE)</f>
        <v>0</v>
      </c>
      <c r="BE2005">
        <f>VLOOKUP($G2005,county_facts!$A:$BB,53,FALSE)</f>
        <v>894.43</v>
      </c>
      <c r="BF2005">
        <f>VLOOKUP($G2005,county_facts!$A:$BB,54,FALSE)</f>
        <v>9</v>
      </c>
    </row>
    <row r="2006" spans="1:58" x14ac:dyDescent="0.3">
      <c r="A2006" t="s">
        <v>6</v>
      </c>
      <c r="B2006" t="s">
        <v>300</v>
      </c>
      <c r="C2006">
        <v>620</v>
      </c>
      <c r="D2006" t="s">
        <v>622</v>
      </c>
      <c r="E2006">
        <v>822</v>
      </c>
      <c r="F2006">
        <v>0.75425790800000003</v>
      </c>
      <c r="G2006">
        <v>48067</v>
      </c>
      <c r="H2006">
        <f>VLOOKUP($G2006,county_facts!$A:$BB,4,FALSE)</f>
        <v>30261</v>
      </c>
      <c r="I2006">
        <f>VLOOKUP($G2006,county_facts!$A:$BB,5,FALSE)</f>
        <v>30464</v>
      </c>
      <c r="J2006">
        <f>VLOOKUP($G2006,county_facts!$A:$BB,6,FALSE)</f>
        <v>-0.7</v>
      </c>
      <c r="K2006">
        <f>VLOOKUP($G2006,county_facts!$A:$BB,7,FALSE)</f>
        <v>30464</v>
      </c>
      <c r="L2006">
        <f>VLOOKUP($G2006,county_facts!$A:$BB,8,FALSE)</f>
        <v>5.9</v>
      </c>
      <c r="M2006">
        <f>VLOOKUP($G2006,county_facts!$A:$BB,9,FALSE)</f>
        <v>22.5</v>
      </c>
      <c r="N2006">
        <f>VLOOKUP($G2006,county_facts!$A:$BB,10,FALSE)</f>
        <v>21.2</v>
      </c>
      <c r="O2006">
        <f>VLOOKUP($G2006,county_facts!$A:$BB,11,FALSE)</f>
        <v>51.6</v>
      </c>
      <c r="P2006">
        <f>VLOOKUP($G2006,county_facts!$A:$BB,12,FALSE)</f>
        <v>80.2</v>
      </c>
      <c r="Q2006">
        <f>VLOOKUP($G2006,county_facts!$A:$BB,13,FALSE)</f>
        <v>17.100000000000001</v>
      </c>
      <c r="R2006">
        <f>VLOOKUP($G2006,county_facts!$A:$BB,14,FALSE)</f>
        <v>0.7</v>
      </c>
      <c r="S2006">
        <f>VLOOKUP($G2006,county_facts!$A:$BB,15,FALSE)</f>
        <v>0.4</v>
      </c>
      <c r="T2006">
        <f>VLOOKUP($G2006,county_facts!$A:$BB,16,FALSE)</f>
        <v>0</v>
      </c>
      <c r="U2006">
        <f>VLOOKUP($G2006,county_facts!$A:$BB,17,FALSE)</f>
        <v>1.6</v>
      </c>
      <c r="V2006">
        <f>VLOOKUP($G2006,county_facts!$A:$BB,18,FALSE)</f>
        <v>4.3</v>
      </c>
      <c r="W2006">
        <f>VLOOKUP($G2006,county_facts!$A:$BB,19,FALSE)</f>
        <v>76.5</v>
      </c>
      <c r="X2006">
        <f>VLOOKUP($G2006,county_facts!$A:$BB,20,FALSE)</f>
        <v>87.8</v>
      </c>
      <c r="Y2006">
        <f>VLOOKUP($G2006,county_facts!$A:$BB,21,FALSE)</f>
        <v>1.7</v>
      </c>
      <c r="Z2006">
        <f>VLOOKUP($G2006,county_facts!$A:$BB,22,FALSE)</f>
        <v>3.4</v>
      </c>
      <c r="AA2006">
        <f>VLOOKUP($G2006,county_facts!$A:$BB,23,FALSE)</f>
        <v>84.3</v>
      </c>
      <c r="AB2006">
        <f>VLOOKUP($G2006,county_facts!$A:$BB,24,FALSE)</f>
        <v>13</v>
      </c>
      <c r="AC2006">
        <f>VLOOKUP($G2006,county_facts!$A:$BB,25,FALSE)</f>
        <v>2980</v>
      </c>
      <c r="AD2006">
        <f>VLOOKUP($G2006,county_facts!$A:$BB,26,FALSE)</f>
        <v>27</v>
      </c>
      <c r="AE2006">
        <f>VLOOKUP($G2006,county_facts!$A:$BB,27,FALSE)</f>
        <v>14407</v>
      </c>
      <c r="AF2006">
        <f>VLOOKUP($G2006,county_facts!$A:$BB,28,FALSE)</f>
        <v>71.7</v>
      </c>
      <c r="AG2006">
        <f>VLOOKUP($G2006,county_facts!$A:$BB,29,FALSE)</f>
        <v>8.3000000000000007</v>
      </c>
      <c r="AH2006">
        <f>VLOOKUP($G2006,county_facts!$A:$BB,30,FALSE)</f>
        <v>77400</v>
      </c>
      <c r="AI2006">
        <f>VLOOKUP($G2006,county_facts!$A:$BB,31,FALSE)</f>
        <v>11836</v>
      </c>
      <c r="AJ2006">
        <f>VLOOKUP($G2006,county_facts!$A:$BB,32,FALSE)</f>
        <v>2.52</v>
      </c>
      <c r="AK2006">
        <f>VLOOKUP($G2006,county_facts!$A:$BB,33,FALSE)</f>
        <v>20104</v>
      </c>
      <c r="AL2006">
        <f>VLOOKUP($G2006,county_facts!$A:$BB,34,FALSE)</f>
        <v>35598</v>
      </c>
      <c r="AM2006">
        <f>VLOOKUP($G2006,county_facts!$A:$BB,35,FALSE)</f>
        <v>20.9</v>
      </c>
      <c r="AN2006">
        <f>VLOOKUP($G2006,county_facts!$A:$BB,36,FALSE)</f>
        <v>502</v>
      </c>
      <c r="AO2006">
        <f>VLOOKUP($G2006,county_facts!$A:$BB,37,FALSE)</f>
        <v>5225</v>
      </c>
      <c r="AP2006">
        <f>VLOOKUP($G2006,county_facts!$A:$BB,38,FALSE)</f>
        <v>-4.8</v>
      </c>
      <c r="AQ2006">
        <f>VLOOKUP($G2006,county_facts!$A:$BB,39,FALSE)</f>
        <v>1741</v>
      </c>
      <c r="AR2006">
        <f>VLOOKUP($G2006,county_facts!$A:$BB,40,FALSE)</f>
        <v>2168</v>
      </c>
      <c r="AS2006">
        <f>VLOOKUP($G2006,county_facts!$A:$BB,41,FALSE)</f>
        <v>0</v>
      </c>
      <c r="AT2006">
        <f>VLOOKUP($G2006,county_facts!$A:$BB,42,FALSE)</f>
        <v>0</v>
      </c>
      <c r="AU2006">
        <f>VLOOKUP($G2006,county_facts!$A:$BB,43,FALSE)</f>
        <v>0</v>
      </c>
      <c r="AV2006">
        <f>VLOOKUP($G2006,county_facts!$A:$BB,44,FALSE)</f>
        <v>0</v>
      </c>
      <c r="AW2006">
        <f>VLOOKUP($G2006,county_facts!$A:$BB,45,FALSE)</f>
        <v>0</v>
      </c>
      <c r="AX2006">
        <f>VLOOKUP($G2006,county_facts!$A:$BB,46,FALSE)</f>
        <v>26.8</v>
      </c>
      <c r="AY2006">
        <f>VLOOKUP($G2006,county_facts!$A:$BB,47,FALSE)</f>
        <v>644710</v>
      </c>
      <c r="AZ2006">
        <f>VLOOKUP($G2006,county_facts!$A:$BB,48,FALSE)</f>
        <v>155015</v>
      </c>
      <c r="BA2006">
        <f>VLOOKUP($G2006,county_facts!$A:$BB,49,FALSE)</f>
        <v>216849</v>
      </c>
      <c r="BB2006">
        <f>VLOOKUP($G2006,county_facts!$A:$BB,50,FALSE)</f>
        <v>7388</v>
      </c>
      <c r="BC2006">
        <f>VLOOKUP($G2006,county_facts!$A:$BB,51,FALSE)</f>
        <v>17538</v>
      </c>
      <c r="BD2006">
        <f>VLOOKUP($G2006,county_facts!$A:$BB,52,FALSE)</f>
        <v>11</v>
      </c>
      <c r="BE2006">
        <f>VLOOKUP($G2006,county_facts!$A:$BB,53,FALSE)</f>
        <v>936.96</v>
      </c>
      <c r="BF2006">
        <f>VLOOKUP($G2006,county_facts!$A:$BB,54,FALSE)</f>
        <v>32.5</v>
      </c>
    </row>
    <row r="2007" spans="1:58" x14ac:dyDescent="0.3">
      <c r="A2007" t="s">
        <v>9</v>
      </c>
      <c r="B2007" t="s">
        <v>300</v>
      </c>
      <c r="C2007">
        <v>202</v>
      </c>
      <c r="D2007" t="s">
        <v>622</v>
      </c>
      <c r="E2007">
        <v>822</v>
      </c>
      <c r="F2007">
        <v>0.245742092</v>
      </c>
      <c r="G2007">
        <v>48067</v>
      </c>
      <c r="H2007">
        <f>VLOOKUP($G2007,county_facts!$A:$BB,4,FALSE)</f>
        <v>30261</v>
      </c>
      <c r="I2007">
        <f>VLOOKUP($G2007,county_facts!$A:$BB,5,FALSE)</f>
        <v>30464</v>
      </c>
      <c r="J2007">
        <f>VLOOKUP($G2007,county_facts!$A:$BB,6,FALSE)</f>
        <v>-0.7</v>
      </c>
      <c r="K2007">
        <f>VLOOKUP($G2007,county_facts!$A:$BB,7,FALSE)</f>
        <v>30464</v>
      </c>
      <c r="L2007">
        <f>VLOOKUP($G2007,county_facts!$A:$BB,8,FALSE)</f>
        <v>5.9</v>
      </c>
      <c r="M2007">
        <f>VLOOKUP($G2007,county_facts!$A:$BB,9,FALSE)</f>
        <v>22.5</v>
      </c>
      <c r="N2007">
        <f>VLOOKUP($G2007,county_facts!$A:$BB,10,FALSE)</f>
        <v>21.2</v>
      </c>
      <c r="O2007">
        <f>VLOOKUP($G2007,county_facts!$A:$BB,11,FALSE)</f>
        <v>51.6</v>
      </c>
      <c r="P2007">
        <f>VLOOKUP($G2007,county_facts!$A:$BB,12,FALSE)</f>
        <v>80.2</v>
      </c>
      <c r="Q2007">
        <f>VLOOKUP($G2007,county_facts!$A:$BB,13,FALSE)</f>
        <v>17.100000000000001</v>
      </c>
      <c r="R2007">
        <f>VLOOKUP($G2007,county_facts!$A:$BB,14,FALSE)</f>
        <v>0.7</v>
      </c>
      <c r="S2007">
        <f>VLOOKUP($G2007,county_facts!$A:$BB,15,FALSE)</f>
        <v>0.4</v>
      </c>
      <c r="T2007">
        <f>VLOOKUP($G2007,county_facts!$A:$BB,16,FALSE)</f>
        <v>0</v>
      </c>
      <c r="U2007">
        <f>VLOOKUP($G2007,county_facts!$A:$BB,17,FALSE)</f>
        <v>1.6</v>
      </c>
      <c r="V2007">
        <f>VLOOKUP($G2007,county_facts!$A:$BB,18,FALSE)</f>
        <v>4.3</v>
      </c>
      <c r="W2007">
        <f>VLOOKUP($G2007,county_facts!$A:$BB,19,FALSE)</f>
        <v>76.5</v>
      </c>
      <c r="X2007">
        <f>VLOOKUP($G2007,county_facts!$A:$BB,20,FALSE)</f>
        <v>87.8</v>
      </c>
      <c r="Y2007">
        <f>VLOOKUP($G2007,county_facts!$A:$BB,21,FALSE)</f>
        <v>1.7</v>
      </c>
      <c r="Z2007">
        <f>VLOOKUP($G2007,county_facts!$A:$BB,22,FALSE)</f>
        <v>3.4</v>
      </c>
      <c r="AA2007">
        <f>VLOOKUP($G2007,county_facts!$A:$BB,23,FALSE)</f>
        <v>84.3</v>
      </c>
      <c r="AB2007">
        <f>VLOOKUP($G2007,county_facts!$A:$BB,24,FALSE)</f>
        <v>13</v>
      </c>
      <c r="AC2007">
        <f>VLOOKUP($G2007,county_facts!$A:$BB,25,FALSE)</f>
        <v>2980</v>
      </c>
      <c r="AD2007">
        <f>VLOOKUP($G2007,county_facts!$A:$BB,26,FALSE)</f>
        <v>27</v>
      </c>
      <c r="AE2007">
        <f>VLOOKUP($G2007,county_facts!$A:$BB,27,FALSE)</f>
        <v>14407</v>
      </c>
      <c r="AF2007">
        <f>VLOOKUP($G2007,county_facts!$A:$BB,28,FALSE)</f>
        <v>71.7</v>
      </c>
      <c r="AG2007">
        <f>VLOOKUP($G2007,county_facts!$A:$BB,29,FALSE)</f>
        <v>8.3000000000000007</v>
      </c>
      <c r="AH2007">
        <f>VLOOKUP($G2007,county_facts!$A:$BB,30,FALSE)</f>
        <v>77400</v>
      </c>
      <c r="AI2007">
        <f>VLOOKUP($G2007,county_facts!$A:$BB,31,FALSE)</f>
        <v>11836</v>
      </c>
      <c r="AJ2007">
        <f>VLOOKUP($G2007,county_facts!$A:$BB,32,FALSE)</f>
        <v>2.52</v>
      </c>
      <c r="AK2007">
        <f>VLOOKUP($G2007,county_facts!$A:$BB,33,FALSE)</f>
        <v>20104</v>
      </c>
      <c r="AL2007">
        <f>VLOOKUP($G2007,county_facts!$A:$BB,34,FALSE)</f>
        <v>35598</v>
      </c>
      <c r="AM2007">
        <f>VLOOKUP($G2007,county_facts!$A:$BB,35,FALSE)</f>
        <v>20.9</v>
      </c>
      <c r="AN2007">
        <f>VLOOKUP($G2007,county_facts!$A:$BB,36,FALSE)</f>
        <v>502</v>
      </c>
      <c r="AO2007">
        <f>VLOOKUP($G2007,county_facts!$A:$BB,37,FALSE)</f>
        <v>5225</v>
      </c>
      <c r="AP2007">
        <f>VLOOKUP($G2007,county_facts!$A:$BB,38,FALSE)</f>
        <v>-4.8</v>
      </c>
      <c r="AQ2007">
        <f>VLOOKUP($G2007,county_facts!$A:$BB,39,FALSE)</f>
        <v>1741</v>
      </c>
      <c r="AR2007">
        <f>VLOOKUP($G2007,county_facts!$A:$BB,40,FALSE)</f>
        <v>2168</v>
      </c>
      <c r="AS2007">
        <f>VLOOKUP($G2007,county_facts!$A:$BB,41,FALSE)</f>
        <v>0</v>
      </c>
      <c r="AT2007">
        <f>VLOOKUP($G2007,county_facts!$A:$BB,42,FALSE)</f>
        <v>0</v>
      </c>
      <c r="AU2007">
        <f>VLOOKUP($G2007,county_facts!$A:$BB,43,FALSE)</f>
        <v>0</v>
      </c>
      <c r="AV2007">
        <f>VLOOKUP($G2007,county_facts!$A:$BB,44,FALSE)</f>
        <v>0</v>
      </c>
      <c r="AW2007">
        <f>VLOOKUP($G2007,county_facts!$A:$BB,45,FALSE)</f>
        <v>0</v>
      </c>
      <c r="AX2007">
        <f>VLOOKUP($G2007,county_facts!$A:$BB,46,FALSE)</f>
        <v>26.8</v>
      </c>
      <c r="AY2007">
        <f>VLOOKUP($G2007,county_facts!$A:$BB,47,FALSE)</f>
        <v>644710</v>
      </c>
      <c r="AZ2007">
        <f>VLOOKUP($G2007,county_facts!$A:$BB,48,FALSE)</f>
        <v>155015</v>
      </c>
      <c r="BA2007">
        <f>VLOOKUP($G2007,county_facts!$A:$BB,49,FALSE)</f>
        <v>216849</v>
      </c>
      <c r="BB2007">
        <f>VLOOKUP($G2007,county_facts!$A:$BB,50,FALSE)</f>
        <v>7388</v>
      </c>
      <c r="BC2007">
        <f>VLOOKUP($G2007,county_facts!$A:$BB,51,FALSE)</f>
        <v>17538</v>
      </c>
      <c r="BD2007">
        <f>VLOOKUP($G2007,county_facts!$A:$BB,52,FALSE)</f>
        <v>11</v>
      </c>
      <c r="BE2007">
        <f>VLOOKUP($G2007,county_facts!$A:$BB,53,FALSE)</f>
        <v>936.96</v>
      </c>
      <c r="BF2007">
        <f>VLOOKUP($G2007,county_facts!$A:$BB,54,FALSE)</f>
        <v>32.5</v>
      </c>
    </row>
    <row r="2008" spans="1:58" x14ac:dyDescent="0.3">
      <c r="A2008" t="s">
        <v>6</v>
      </c>
      <c r="B2008" t="s">
        <v>791</v>
      </c>
      <c r="C2008">
        <v>66</v>
      </c>
      <c r="D2008" t="s">
        <v>622</v>
      </c>
      <c r="E2008">
        <v>91</v>
      </c>
      <c r="F2008">
        <v>0.72527472500000001</v>
      </c>
      <c r="G2008">
        <v>48065</v>
      </c>
      <c r="H2008">
        <f>VLOOKUP($G2008,county_facts!$A:$BB,4,FALSE)</f>
        <v>6013</v>
      </c>
      <c r="I2008">
        <f>VLOOKUP($G2008,county_facts!$A:$BB,5,FALSE)</f>
        <v>6182</v>
      </c>
      <c r="J2008">
        <f>VLOOKUP($G2008,county_facts!$A:$BB,6,FALSE)</f>
        <v>-2.7</v>
      </c>
      <c r="K2008">
        <f>VLOOKUP($G2008,county_facts!$A:$BB,7,FALSE)</f>
        <v>6182</v>
      </c>
      <c r="L2008">
        <f>VLOOKUP($G2008,county_facts!$A:$BB,8,FALSE)</f>
        <v>5.6</v>
      </c>
      <c r="M2008">
        <f>VLOOKUP($G2008,county_facts!$A:$BB,9,FALSE)</f>
        <v>25.2</v>
      </c>
      <c r="N2008">
        <f>VLOOKUP($G2008,county_facts!$A:$BB,10,FALSE)</f>
        <v>17.100000000000001</v>
      </c>
      <c r="O2008">
        <f>VLOOKUP($G2008,county_facts!$A:$BB,11,FALSE)</f>
        <v>50.3</v>
      </c>
      <c r="P2008">
        <f>VLOOKUP($G2008,county_facts!$A:$BB,12,FALSE)</f>
        <v>95.5</v>
      </c>
      <c r="Q2008">
        <f>VLOOKUP($G2008,county_facts!$A:$BB,13,FALSE)</f>
        <v>0.9</v>
      </c>
      <c r="R2008">
        <f>VLOOKUP($G2008,county_facts!$A:$BB,14,FALSE)</f>
        <v>1.4</v>
      </c>
      <c r="S2008">
        <f>VLOOKUP($G2008,county_facts!$A:$BB,15,FALSE)</f>
        <v>0.5</v>
      </c>
      <c r="T2008">
        <f>VLOOKUP($G2008,county_facts!$A:$BB,16,FALSE)</f>
        <v>0.1</v>
      </c>
      <c r="U2008">
        <f>VLOOKUP($G2008,county_facts!$A:$BB,17,FALSE)</f>
        <v>1.7</v>
      </c>
      <c r="V2008">
        <f>VLOOKUP($G2008,county_facts!$A:$BB,18,FALSE)</f>
        <v>10</v>
      </c>
      <c r="W2008">
        <f>VLOOKUP($G2008,county_facts!$A:$BB,19,FALSE)</f>
        <v>86</v>
      </c>
      <c r="X2008">
        <f>VLOOKUP($G2008,county_facts!$A:$BB,20,FALSE)</f>
        <v>87.2</v>
      </c>
      <c r="Y2008">
        <f>VLOOKUP($G2008,county_facts!$A:$BB,21,FALSE)</f>
        <v>2.6</v>
      </c>
      <c r="Z2008">
        <f>VLOOKUP($G2008,county_facts!$A:$BB,22,FALSE)</f>
        <v>8</v>
      </c>
      <c r="AA2008">
        <f>VLOOKUP($G2008,county_facts!$A:$BB,23,FALSE)</f>
        <v>87.6</v>
      </c>
      <c r="AB2008">
        <f>VLOOKUP($G2008,county_facts!$A:$BB,24,FALSE)</f>
        <v>21.5</v>
      </c>
      <c r="AC2008">
        <f>VLOOKUP($G2008,county_facts!$A:$BB,25,FALSE)</f>
        <v>472</v>
      </c>
      <c r="AD2008">
        <f>VLOOKUP($G2008,county_facts!$A:$BB,26,FALSE)</f>
        <v>19.8</v>
      </c>
      <c r="AE2008">
        <f>VLOOKUP($G2008,county_facts!$A:$BB,27,FALSE)</f>
        <v>2771</v>
      </c>
      <c r="AF2008">
        <f>VLOOKUP($G2008,county_facts!$A:$BB,28,FALSE)</f>
        <v>89.3</v>
      </c>
      <c r="AG2008">
        <f>VLOOKUP($G2008,county_facts!$A:$BB,29,FALSE)</f>
        <v>1.7</v>
      </c>
      <c r="AH2008">
        <f>VLOOKUP($G2008,county_facts!$A:$BB,30,FALSE)</f>
        <v>87700</v>
      </c>
      <c r="AI2008">
        <f>VLOOKUP($G2008,county_facts!$A:$BB,31,FALSE)</f>
        <v>2337</v>
      </c>
      <c r="AJ2008">
        <f>VLOOKUP($G2008,county_facts!$A:$BB,32,FALSE)</f>
        <v>2.6</v>
      </c>
      <c r="AK2008">
        <f>VLOOKUP($G2008,county_facts!$A:$BB,33,FALSE)</f>
        <v>26827</v>
      </c>
      <c r="AL2008">
        <f>VLOOKUP($G2008,county_facts!$A:$BB,34,FALSE)</f>
        <v>65026</v>
      </c>
      <c r="AM2008">
        <f>VLOOKUP($G2008,county_facts!$A:$BB,35,FALSE)</f>
        <v>7.2</v>
      </c>
      <c r="AN2008">
        <f>VLOOKUP($G2008,county_facts!$A:$BB,36,FALSE)</f>
        <v>116</v>
      </c>
      <c r="AO2008">
        <f>VLOOKUP($G2008,county_facts!$A:$BB,37,FALSE)</f>
        <v>679</v>
      </c>
      <c r="AP2008">
        <f>VLOOKUP($G2008,county_facts!$A:$BB,38,FALSE)</f>
        <v>0.1</v>
      </c>
      <c r="AQ2008">
        <f>VLOOKUP($G2008,county_facts!$A:$BB,39,FALSE)</f>
        <v>406</v>
      </c>
      <c r="AR2008">
        <f>VLOOKUP($G2008,county_facts!$A:$BB,40,FALSE)</f>
        <v>357</v>
      </c>
      <c r="AS2008">
        <f>VLOOKUP($G2008,county_facts!$A:$BB,41,FALSE)</f>
        <v>0</v>
      </c>
      <c r="AT2008">
        <f>VLOOKUP($G2008,county_facts!$A:$BB,42,FALSE)</f>
        <v>0</v>
      </c>
      <c r="AU2008">
        <f>VLOOKUP($G2008,county_facts!$A:$BB,43,FALSE)</f>
        <v>0</v>
      </c>
      <c r="AV2008">
        <f>VLOOKUP($G2008,county_facts!$A:$BB,44,FALSE)</f>
        <v>0</v>
      </c>
      <c r="AW2008">
        <f>VLOOKUP($G2008,county_facts!$A:$BB,45,FALSE)</f>
        <v>0</v>
      </c>
      <c r="AX2008">
        <f>VLOOKUP($G2008,county_facts!$A:$BB,46,FALSE)</f>
        <v>24.6</v>
      </c>
      <c r="AY2008">
        <f>VLOOKUP($G2008,county_facts!$A:$BB,47,FALSE)</f>
        <v>0</v>
      </c>
      <c r="AZ2008">
        <f>VLOOKUP($G2008,county_facts!$A:$BB,48,FALSE)</f>
        <v>0</v>
      </c>
      <c r="BA2008">
        <f>VLOOKUP($G2008,county_facts!$A:$BB,49,FALSE)</f>
        <v>49747</v>
      </c>
      <c r="BB2008">
        <f>VLOOKUP($G2008,county_facts!$A:$BB,50,FALSE)</f>
        <v>7952</v>
      </c>
      <c r="BC2008">
        <f>VLOOKUP($G2008,county_facts!$A:$BB,51,FALSE)</f>
        <v>1831</v>
      </c>
      <c r="BD2008">
        <f>VLOOKUP($G2008,county_facts!$A:$BB,52,FALSE)</f>
        <v>3</v>
      </c>
      <c r="BE2008">
        <f>VLOOKUP($G2008,county_facts!$A:$BB,53,FALSE)</f>
        <v>920.22</v>
      </c>
      <c r="BF2008">
        <f>VLOOKUP($G2008,county_facts!$A:$BB,54,FALSE)</f>
        <v>6.7</v>
      </c>
    </row>
    <row r="2009" spans="1:58" x14ac:dyDescent="0.3">
      <c r="A2009" t="s">
        <v>9</v>
      </c>
      <c r="B2009" t="s">
        <v>791</v>
      </c>
      <c r="C2009">
        <v>25</v>
      </c>
      <c r="D2009" t="s">
        <v>622</v>
      </c>
      <c r="E2009">
        <v>91</v>
      </c>
      <c r="F2009">
        <v>0.27472527499999999</v>
      </c>
      <c r="G2009">
        <v>48065</v>
      </c>
      <c r="H2009">
        <f>VLOOKUP($G2009,county_facts!$A:$BB,4,FALSE)</f>
        <v>6013</v>
      </c>
      <c r="I2009">
        <f>VLOOKUP($G2009,county_facts!$A:$BB,5,FALSE)</f>
        <v>6182</v>
      </c>
      <c r="J2009">
        <f>VLOOKUP($G2009,county_facts!$A:$BB,6,FALSE)</f>
        <v>-2.7</v>
      </c>
      <c r="K2009">
        <f>VLOOKUP($G2009,county_facts!$A:$BB,7,FALSE)</f>
        <v>6182</v>
      </c>
      <c r="L2009">
        <f>VLOOKUP($G2009,county_facts!$A:$BB,8,FALSE)</f>
        <v>5.6</v>
      </c>
      <c r="M2009">
        <f>VLOOKUP($G2009,county_facts!$A:$BB,9,FALSE)</f>
        <v>25.2</v>
      </c>
      <c r="N2009">
        <f>VLOOKUP($G2009,county_facts!$A:$BB,10,FALSE)</f>
        <v>17.100000000000001</v>
      </c>
      <c r="O2009">
        <f>VLOOKUP($G2009,county_facts!$A:$BB,11,FALSE)</f>
        <v>50.3</v>
      </c>
      <c r="P2009">
        <f>VLOOKUP($G2009,county_facts!$A:$BB,12,FALSE)</f>
        <v>95.5</v>
      </c>
      <c r="Q2009">
        <f>VLOOKUP($G2009,county_facts!$A:$BB,13,FALSE)</f>
        <v>0.9</v>
      </c>
      <c r="R2009">
        <f>VLOOKUP($G2009,county_facts!$A:$BB,14,FALSE)</f>
        <v>1.4</v>
      </c>
      <c r="S2009">
        <f>VLOOKUP($G2009,county_facts!$A:$BB,15,FALSE)</f>
        <v>0.5</v>
      </c>
      <c r="T2009">
        <f>VLOOKUP($G2009,county_facts!$A:$BB,16,FALSE)</f>
        <v>0.1</v>
      </c>
      <c r="U2009">
        <f>VLOOKUP($G2009,county_facts!$A:$BB,17,FALSE)</f>
        <v>1.7</v>
      </c>
      <c r="V2009">
        <f>VLOOKUP($G2009,county_facts!$A:$BB,18,FALSE)</f>
        <v>10</v>
      </c>
      <c r="W2009">
        <f>VLOOKUP($G2009,county_facts!$A:$BB,19,FALSE)</f>
        <v>86</v>
      </c>
      <c r="X2009">
        <f>VLOOKUP($G2009,county_facts!$A:$BB,20,FALSE)</f>
        <v>87.2</v>
      </c>
      <c r="Y2009">
        <f>VLOOKUP($G2009,county_facts!$A:$BB,21,FALSE)</f>
        <v>2.6</v>
      </c>
      <c r="Z2009">
        <f>VLOOKUP($G2009,county_facts!$A:$BB,22,FALSE)</f>
        <v>8</v>
      </c>
      <c r="AA2009">
        <f>VLOOKUP($G2009,county_facts!$A:$BB,23,FALSE)</f>
        <v>87.6</v>
      </c>
      <c r="AB2009">
        <f>VLOOKUP($G2009,county_facts!$A:$BB,24,FALSE)</f>
        <v>21.5</v>
      </c>
      <c r="AC2009">
        <f>VLOOKUP($G2009,county_facts!$A:$BB,25,FALSE)</f>
        <v>472</v>
      </c>
      <c r="AD2009">
        <f>VLOOKUP($G2009,county_facts!$A:$BB,26,FALSE)</f>
        <v>19.8</v>
      </c>
      <c r="AE2009">
        <f>VLOOKUP($G2009,county_facts!$A:$BB,27,FALSE)</f>
        <v>2771</v>
      </c>
      <c r="AF2009">
        <f>VLOOKUP($G2009,county_facts!$A:$BB,28,FALSE)</f>
        <v>89.3</v>
      </c>
      <c r="AG2009">
        <f>VLOOKUP($G2009,county_facts!$A:$BB,29,FALSE)</f>
        <v>1.7</v>
      </c>
      <c r="AH2009">
        <f>VLOOKUP($G2009,county_facts!$A:$BB,30,FALSE)</f>
        <v>87700</v>
      </c>
      <c r="AI2009">
        <f>VLOOKUP($G2009,county_facts!$A:$BB,31,FALSE)</f>
        <v>2337</v>
      </c>
      <c r="AJ2009">
        <f>VLOOKUP($G2009,county_facts!$A:$BB,32,FALSE)</f>
        <v>2.6</v>
      </c>
      <c r="AK2009">
        <f>VLOOKUP($G2009,county_facts!$A:$BB,33,FALSE)</f>
        <v>26827</v>
      </c>
      <c r="AL2009">
        <f>VLOOKUP($G2009,county_facts!$A:$BB,34,FALSE)</f>
        <v>65026</v>
      </c>
      <c r="AM2009">
        <f>VLOOKUP($G2009,county_facts!$A:$BB,35,FALSE)</f>
        <v>7.2</v>
      </c>
      <c r="AN2009">
        <f>VLOOKUP($G2009,county_facts!$A:$BB,36,FALSE)</f>
        <v>116</v>
      </c>
      <c r="AO2009">
        <f>VLOOKUP($G2009,county_facts!$A:$BB,37,FALSE)</f>
        <v>679</v>
      </c>
      <c r="AP2009">
        <f>VLOOKUP($G2009,county_facts!$A:$BB,38,FALSE)</f>
        <v>0.1</v>
      </c>
      <c r="AQ2009">
        <f>VLOOKUP($G2009,county_facts!$A:$BB,39,FALSE)</f>
        <v>406</v>
      </c>
      <c r="AR2009">
        <f>VLOOKUP($G2009,county_facts!$A:$BB,40,FALSE)</f>
        <v>357</v>
      </c>
      <c r="AS2009">
        <f>VLOOKUP($G2009,county_facts!$A:$BB,41,FALSE)</f>
        <v>0</v>
      </c>
      <c r="AT2009">
        <f>VLOOKUP($G2009,county_facts!$A:$BB,42,FALSE)</f>
        <v>0</v>
      </c>
      <c r="AU2009">
        <f>VLOOKUP($G2009,county_facts!$A:$BB,43,FALSE)</f>
        <v>0</v>
      </c>
      <c r="AV2009">
        <f>VLOOKUP($G2009,county_facts!$A:$BB,44,FALSE)</f>
        <v>0</v>
      </c>
      <c r="AW2009">
        <f>VLOOKUP($G2009,county_facts!$A:$BB,45,FALSE)</f>
        <v>0</v>
      </c>
      <c r="AX2009">
        <f>VLOOKUP($G2009,county_facts!$A:$BB,46,FALSE)</f>
        <v>24.6</v>
      </c>
      <c r="AY2009">
        <f>VLOOKUP($G2009,county_facts!$A:$BB,47,FALSE)</f>
        <v>0</v>
      </c>
      <c r="AZ2009">
        <f>VLOOKUP($G2009,county_facts!$A:$BB,48,FALSE)</f>
        <v>0</v>
      </c>
      <c r="BA2009">
        <f>VLOOKUP($G2009,county_facts!$A:$BB,49,FALSE)</f>
        <v>49747</v>
      </c>
      <c r="BB2009">
        <f>VLOOKUP($G2009,county_facts!$A:$BB,50,FALSE)</f>
        <v>7952</v>
      </c>
      <c r="BC2009">
        <f>VLOOKUP($G2009,county_facts!$A:$BB,51,FALSE)</f>
        <v>1831</v>
      </c>
      <c r="BD2009">
        <f>VLOOKUP($G2009,county_facts!$A:$BB,52,FALSE)</f>
        <v>3</v>
      </c>
      <c r="BE2009">
        <f>VLOOKUP($G2009,county_facts!$A:$BB,53,FALSE)</f>
        <v>920.22</v>
      </c>
      <c r="BF2009">
        <f>VLOOKUP($G2009,county_facts!$A:$BB,54,FALSE)</f>
        <v>6.7</v>
      </c>
    </row>
    <row r="2010" spans="1:58" x14ac:dyDescent="0.3">
      <c r="A2010" t="s">
        <v>6</v>
      </c>
      <c r="B2010" t="s">
        <v>792</v>
      </c>
      <c r="C2010">
        <v>350</v>
      </c>
      <c r="D2010" t="s">
        <v>622</v>
      </c>
      <c r="E2010">
        <v>470</v>
      </c>
      <c r="F2010">
        <v>0.74468085100000003</v>
      </c>
      <c r="G2010">
        <v>48063</v>
      </c>
      <c r="H2010">
        <f>VLOOKUP($G2010,county_facts!$A:$BB,4,FALSE)</f>
        <v>12621</v>
      </c>
      <c r="I2010">
        <f>VLOOKUP($G2010,county_facts!$A:$BB,5,FALSE)</f>
        <v>12401</v>
      </c>
      <c r="J2010">
        <f>VLOOKUP($G2010,county_facts!$A:$BB,6,FALSE)</f>
        <v>1.8</v>
      </c>
      <c r="K2010">
        <f>VLOOKUP($G2010,county_facts!$A:$BB,7,FALSE)</f>
        <v>12401</v>
      </c>
      <c r="L2010">
        <f>VLOOKUP($G2010,county_facts!$A:$BB,8,FALSE)</f>
        <v>6.7</v>
      </c>
      <c r="M2010">
        <f>VLOOKUP($G2010,county_facts!$A:$BB,9,FALSE)</f>
        <v>26.1</v>
      </c>
      <c r="N2010">
        <f>VLOOKUP($G2010,county_facts!$A:$BB,10,FALSE)</f>
        <v>17.3</v>
      </c>
      <c r="O2010">
        <f>VLOOKUP($G2010,county_facts!$A:$BB,11,FALSE)</f>
        <v>51.6</v>
      </c>
      <c r="P2010">
        <f>VLOOKUP($G2010,county_facts!$A:$BB,12,FALSE)</f>
        <v>78.7</v>
      </c>
      <c r="Q2010">
        <f>VLOOKUP($G2010,county_facts!$A:$BB,13,FALSE)</f>
        <v>16.899999999999999</v>
      </c>
      <c r="R2010">
        <f>VLOOKUP($G2010,county_facts!$A:$BB,14,FALSE)</f>
        <v>1.1000000000000001</v>
      </c>
      <c r="S2010">
        <f>VLOOKUP($G2010,county_facts!$A:$BB,15,FALSE)</f>
        <v>0.9</v>
      </c>
      <c r="T2010">
        <f>VLOOKUP($G2010,county_facts!$A:$BB,16,FALSE)</f>
        <v>0.2</v>
      </c>
      <c r="U2010">
        <f>VLOOKUP($G2010,county_facts!$A:$BB,17,FALSE)</f>
        <v>2.2999999999999998</v>
      </c>
      <c r="V2010">
        <f>VLOOKUP($G2010,county_facts!$A:$BB,18,FALSE)</f>
        <v>23.4</v>
      </c>
      <c r="W2010">
        <f>VLOOKUP($G2010,county_facts!$A:$BB,19,FALSE)</f>
        <v>57.3</v>
      </c>
      <c r="X2010">
        <f>VLOOKUP($G2010,county_facts!$A:$BB,20,FALSE)</f>
        <v>87.6</v>
      </c>
      <c r="Y2010">
        <f>VLOOKUP($G2010,county_facts!$A:$BB,21,FALSE)</f>
        <v>12.5</v>
      </c>
      <c r="Z2010">
        <f>VLOOKUP($G2010,county_facts!$A:$BB,22,FALSE)</f>
        <v>21.2</v>
      </c>
      <c r="AA2010">
        <f>VLOOKUP($G2010,county_facts!$A:$BB,23,FALSE)</f>
        <v>76.2</v>
      </c>
      <c r="AB2010">
        <f>VLOOKUP($G2010,county_facts!$A:$BB,24,FALSE)</f>
        <v>15.2</v>
      </c>
      <c r="AC2010">
        <f>VLOOKUP($G2010,county_facts!$A:$BB,25,FALSE)</f>
        <v>997</v>
      </c>
      <c r="AD2010">
        <f>VLOOKUP($G2010,county_facts!$A:$BB,26,FALSE)</f>
        <v>20.3</v>
      </c>
      <c r="AE2010">
        <f>VLOOKUP($G2010,county_facts!$A:$BB,27,FALSE)</f>
        <v>5671</v>
      </c>
      <c r="AF2010">
        <f>VLOOKUP($G2010,county_facts!$A:$BB,28,FALSE)</f>
        <v>67</v>
      </c>
      <c r="AG2010">
        <f>VLOOKUP($G2010,county_facts!$A:$BB,29,FALSE)</f>
        <v>7.3</v>
      </c>
      <c r="AH2010">
        <f>VLOOKUP($G2010,county_facts!$A:$BB,30,FALSE)</f>
        <v>103100</v>
      </c>
      <c r="AI2010">
        <f>VLOOKUP($G2010,county_facts!$A:$BB,31,FALSE)</f>
        <v>4475</v>
      </c>
      <c r="AJ2010">
        <f>VLOOKUP($G2010,county_facts!$A:$BB,32,FALSE)</f>
        <v>2.74</v>
      </c>
      <c r="AK2010">
        <f>VLOOKUP($G2010,county_facts!$A:$BB,33,FALSE)</f>
        <v>19176</v>
      </c>
      <c r="AL2010">
        <f>VLOOKUP($G2010,county_facts!$A:$BB,34,FALSE)</f>
        <v>37079</v>
      </c>
      <c r="AM2010">
        <f>VLOOKUP($G2010,county_facts!$A:$BB,35,FALSE)</f>
        <v>21.8</v>
      </c>
      <c r="AN2010">
        <f>VLOOKUP($G2010,county_facts!$A:$BB,36,FALSE)</f>
        <v>215</v>
      </c>
      <c r="AO2010">
        <f>VLOOKUP($G2010,county_facts!$A:$BB,37,FALSE)</f>
        <v>2201</v>
      </c>
      <c r="AP2010">
        <f>VLOOKUP($G2010,county_facts!$A:$BB,38,FALSE)</f>
        <v>-12.9</v>
      </c>
      <c r="AQ2010">
        <f>VLOOKUP($G2010,county_facts!$A:$BB,39,FALSE)</f>
        <v>784</v>
      </c>
      <c r="AR2010">
        <f>VLOOKUP($G2010,county_facts!$A:$BB,40,FALSE)</f>
        <v>1093</v>
      </c>
      <c r="AS2010">
        <f>VLOOKUP($G2010,county_facts!$A:$BB,41,FALSE)</f>
        <v>0</v>
      </c>
      <c r="AT2010">
        <f>VLOOKUP($G2010,county_facts!$A:$BB,42,FALSE)</f>
        <v>0</v>
      </c>
      <c r="AU2010">
        <f>VLOOKUP($G2010,county_facts!$A:$BB,43,FALSE)</f>
        <v>0</v>
      </c>
      <c r="AV2010">
        <f>VLOOKUP($G2010,county_facts!$A:$BB,44,FALSE)</f>
        <v>0</v>
      </c>
      <c r="AW2010">
        <f>VLOOKUP($G2010,county_facts!$A:$BB,45,FALSE)</f>
        <v>9.3000000000000007</v>
      </c>
      <c r="AX2010">
        <f>VLOOKUP($G2010,county_facts!$A:$BB,46,FALSE)</f>
        <v>0</v>
      </c>
      <c r="AY2010">
        <f>VLOOKUP($G2010,county_facts!$A:$BB,47,FALSE)</f>
        <v>0</v>
      </c>
      <c r="AZ2010">
        <f>VLOOKUP($G2010,county_facts!$A:$BB,48,FALSE)</f>
        <v>33518</v>
      </c>
      <c r="BA2010">
        <f>VLOOKUP($G2010,county_facts!$A:$BB,49,FALSE)</f>
        <v>96866</v>
      </c>
      <c r="BB2010">
        <f>VLOOKUP($G2010,county_facts!$A:$BB,50,FALSE)</f>
        <v>7738</v>
      </c>
      <c r="BC2010">
        <f>VLOOKUP($G2010,county_facts!$A:$BB,51,FALSE)</f>
        <v>7480</v>
      </c>
      <c r="BD2010">
        <f>VLOOKUP($G2010,county_facts!$A:$BB,52,FALSE)</f>
        <v>10</v>
      </c>
      <c r="BE2010">
        <f>VLOOKUP($G2010,county_facts!$A:$BB,53,FALSE)</f>
        <v>195.83</v>
      </c>
      <c r="BF2010">
        <f>VLOOKUP($G2010,county_facts!$A:$BB,54,FALSE)</f>
        <v>63.3</v>
      </c>
    </row>
    <row r="2011" spans="1:58" x14ac:dyDescent="0.3">
      <c r="A2011" t="s">
        <v>9</v>
      </c>
      <c r="B2011" t="s">
        <v>792</v>
      </c>
      <c r="C2011">
        <v>120</v>
      </c>
      <c r="D2011" t="s">
        <v>622</v>
      </c>
      <c r="E2011">
        <v>470</v>
      </c>
      <c r="F2011">
        <v>0.25531914900000002</v>
      </c>
      <c r="G2011">
        <v>48063</v>
      </c>
      <c r="H2011">
        <f>VLOOKUP($G2011,county_facts!$A:$BB,4,FALSE)</f>
        <v>12621</v>
      </c>
      <c r="I2011">
        <f>VLOOKUP($G2011,county_facts!$A:$BB,5,FALSE)</f>
        <v>12401</v>
      </c>
      <c r="J2011">
        <f>VLOOKUP($G2011,county_facts!$A:$BB,6,FALSE)</f>
        <v>1.8</v>
      </c>
      <c r="K2011">
        <f>VLOOKUP($G2011,county_facts!$A:$BB,7,FALSE)</f>
        <v>12401</v>
      </c>
      <c r="L2011">
        <f>VLOOKUP($G2011,county_facts!$A:$BB,8,FALSE)</f>
        <v>6.7</v>
      </c>
      <c r="M2011">
        <f>VLOOKUP($G2011,county_facts!$A:$BB,9,FALSE)</f>
        <v>26.1</v>
      </c>
      <c r="N2011">
        <f>VLOOKUP($G2011,county_facts!$A:$BB,10,FALSE)</f>
        <v>17.3</v>
      </c>
      <c r="O2011">
        <f>VLOOKUP($G2011,county_facts!$A:$BB,11,FALSE)</f>
        <v>51.6</v>
      </c>
      <c r="P2011">
        <f>VLOOKUP($G2011,county_facts!$A:$BB,12,FALSE)</f>
        <v>78.7</v>
      </c>
      <c r="Q2011">
        <f>VLOOKUP($G2011,county_facts!$A:$BB,13,FALSE)</f>
        <v>16.899999999999999</v>
      </c>
      <c r="R2011">
        <f>VLOOKUP($G2011,county_facts!$A:$BB,14,FALSE)</f>
        <v>1.1000000000000001</v>
      </c>
      <c r="S2011">
        <f>VLOOKUP($G2011,county_facts!$A:$BB,15,FALSE)</f>
        <v>0.9</v>
      </c>
      <c r="T2011">
        <f>VLOOKUP($G2011,county_facts!$A:$BB,16,FALSE)</f>
        <v>0.2</v>
      </c>
      <c r="U2011">
        <f>VLOOKUP($G2011,county_facts!$A:$BB,17,FALSE)</f>
        <v>2.2999999999999998</v>
      </c>
      <c r="V2011">
        <f>VLOOKUP($G2011,county_facts!$A:$BB,18,FALSE)</f>
        <v>23.4</v>
      </c>
      <c r="W2011">
        <f>VLOOKUP($G2011,county_facts!$A:$BB,19,FALSE)</f>
        <v>57.3</v>
      </c>
      <c r="X2011">
        <f>VLOOKUP($G2011,county_facts!$A:$BB,20,FALSE)</f>
        <v>87.6</v>
      </c>
      <c r="Y2011">
        <f>VLOOKUP($G2011,county_facts!$A:$BB,21,FALSE)</f>
        <v>12.5</v>
      </c>
      <c r="Z2011">
        <f>VLOOKUP($G2011,county_facts!$A:$BB,22,FALSE)</f>
        <v>21.2</v>
      </c>
      <c r="AA2011">
        <f>VLOOKUP($G2011,county_facts!$A:$BB,23,FALSE)</f>
        <v>76.2</v>
      </c>
      <c r="AB2011">
        <f>VLOOKUP($G2011,county_facts!$A:$BB,24,FALSE)</f>
        <v>15.2</v>
      </c>
      <c r="AC2011">
        <f>VLOOKUP($G2011,county_facts!$A:$BB,25,FALSE)</f>
        <v>997</v>
      </c>
      <c r="AD2011">
        <f>VLOOKUP($G2011,county_facts!$A:$BB,26,FALSE)</f>
        <v>20.3</v>
      </c>
      <c r="AE2011">
        <f>VLOOKUP($G2011,county_facts!$A:$BB,27,FALSE)</f>
        <v>5671</v>
      </c>
      <c r="AF2011">
        <f>VLOOKUP($G2011,county_facts!$A:$BB,28,FALSE)</f>
        <v>67</v>
      </c>
      <c r="AG2011">
        <f>VLOOKUP($G2011,county_facts!$A:$BB,29,FALSE)</f>
        <v>7.3</v>
      </c>
      <c r="AH2011">
        <f>VLOOKUP($G2011,county_facts!$A:$BB,30,FALSE)</f>
        <v>103100</v>
      </c>
      <c r="AI2011">
        <f>VLOOKUP($G2011,county_facts!$A:$BB,31,FALSE)</f>
        <v>4475</v>
      </c>
      <c r="AJ2011">
        <f>VLOOKUP($G2011,county_facts!$A:$BB,32,FALSE)</f>
        <v>2.74</v>
      </c>
      <c r="AK2011">
        <f>VLOOKUP($G2011,county_facts!$A:$BB,33,FALSE)</f>
        <v>19176</v>
      </c>
      <c r="AL2011">
        <f>VLOOKUP($G2011,county_facts!$A:$BB,34,FALSE)</f>
        <v>37079</v>
      </c>
      <c r="AM2011">
        <f>VLOOKUP($G2011,county_facts!$A:$BB,35,FALSE)</f>
        <v>21.8</v>
      </c>
      <c r="AN2011">
        <f>VLOOKUP($G2011,county_facts!$A:$BB,36,FALSE)</f>
        <v>215</v>
      </c>
      <c r="AO2011">
        <f>VLOOKUP($G2011,county_facts!$A:$BB,37,FALSE)</f>
        <v>2201</v>
      </c>
      <c r="AP2011">
        <f>VLOOKUP($G2011,county_facts!$A:$BB,38,FALSE)</f>
        <v>-12.9</v>
      </c>
      <c r="AQ2011">
        <f>VLOOKUP($G2011,county_facts!$A:$BB,39,FALSE)</f>
        <v>784</v>
      </c>
      <c r="AR2011">
        <f>VLOOKUP($G2011,county_facts!$A:$BB,40,FALSE)</f>
        <v>1093</v>
      </c>
      <c r="AS2011">
        <f>VLOOKUP($G2011,county_facts!$A:$BB,41,FALSE)</f>
        <v>0</v>
      </c>
      <c r="AT2011">
        <f>VLOOKUP($G2011,county_facts!$A:$BB,42,FALSE)</f>
        <v>0</v>
      </c>
      <c r="AU2011">
        <f>VLOOKUP($G2011,county_facts!$A:$BB,43,FALSE)</f>
        <v>0</v>
      </c>
      <c r="AV2011">
        <f>VLOOKUP($G2011,county_facts!$A:$BB,44,FALSE)</f>
        <v>0</v>
      </c>
      <c r="AW2011">
        <f>VLOOKUP($G2011,county_facts!$A:$BB,45,FALSE)</f>
        <v>9.3000000000000007</v>
      </c>
      <c r="AX2011">
        <f>VLOOKUP($G2011,county_facts!$A:$BB,46,FALSE)</f>
        <v>0</v>
      </c>
      <c r="AY2011">
        <f>VLOOKUP($G2011,county_facts!$A:$BB,47,FALSE)</f>
        <v>0</v>
      </c>
      <c r="AZ2011">
        <f>VLOOKUP($G2011,county_facts!$A:$BB,48,FALSE)</f>
        <v>33518</v>
      </c>
      <c r="BA2011">
        <f>VLOOKUP($G2011,county_facts!$A:$BB,49,FALSE)</f>
        <v>96866</v>
      </c>
      <c r="BB2011">
        <f>VLOOKUP($G2011,county_facts!$A:$BB,50,FALSE)</f>
        <v>7738</v>
      </c>
      <c r="BC2011">
        <f>VLOOKUP($G2011,county_facts!$A:$BB,51,FALSE)</f>
        <v>7480</v>
      </c>
      <c r="BD2011">
        <f>VLOOKUP($G2011,county_facts!$A:$BB,52,FALSE)</f>
        <v>10</v>
      </c>
      <c r="BE2011">
        <f>VLOOKUP($G2011,county_facts!$A:$BB,53,FALSE)</f>
        <v>195.83</v>
      </c>
      <c r="BF2011">
        <f>VLOOKUP($G2011,county_facts!$A:$BB,54,FALSE)</f>
        <v>63.3</v>
      </c>
    </row>
    <row r="2012" spans="1:58" x14ac:dyDescent="0.3">
      <c r="A2012" t="s">
        <v>9</v>
      </c>
      <c r="B2012" t="s">
        <v>793</v>
      </c>
      <c r="C2012">
        <v>10470</v>
      </c>
      <c r="D2012" t="s">
        <v>622</v>
      </c>
      <c r="E2012">
        <v>17978</v>
      </c>
      <c r="F2012">
        <v>0.58237846299999996</v>
      </c>
      <c r="G2012">
        <v>48061</v>
      </c>
      <c r="H2012">
        <f>VLOOKUP($G2012,county_facts!$A:$BB,4,FALSE)</f>
        <v>420392</v>
      </c>
      <c r="I2012">
        <f>VLOOKUP($G2012,county_facts!$A:$BB,5,FALSE)</f>
        <v>406220</v>
      </c>
      <c r="J2012">
        <f>VLOOKUP($G2012,county_facts!$A:$BB,6,FALSE)</f>
        <v>3.5</v>
      </c>
      <c r="K2012">
        <f>VLOOKUP($G2012,county_facts!$A:$BB,7,FALSE)</f>
        <v>406220</v>
      </c>
      <c r="L2012">
        <f>VLOOKUP($G2012,county_facts!$A:$BB,8,FALSE)</f>
        <v>8.6999999999999993</v>
      </c>
      <c r="M2012">
        <f>VLOOKUP($G2012,county_facts!$A:$BB,9,FALSE)</f>
        <v>31.6</v>
      </c>
      <c r="N2012">
        <f>VLOOKUP($G2012,county_facts!$A:$BB,10,FALSE)</f>
        <v>12.4</v>
      </c>
      <c r="O2012">
        <f>VLOOKUP($G2012,county_facts!$A:$BB,11,FALSE)</f>
        <v>51.7</v>
      </c>
      <c r="P2012">
        <f>VLOOKUP($G2012,county_facts!$A:$BB,12,FALSE)</f>
        <v>97.2</v>
      </c>
      <c r="Q2012">
        <f>VLOOKUP($G2012,county_facts!$A:$BB,13,FALSE)</f>
        <v>0.9</v>
      </c>
      <c r="R2012">
        <f>VLOOKUP($G2012,county_facts!$A:$BB,14,FALSE)</f>
        <v>0.6</v>
      </c>
      <c r="S2012">
        <f>VLOOKUP($G2012,county_facts!$A:$BB,15,FALSE)</f>
        <v>0.8</v>
      </c>
      <c r="T2012">
        <f>VLOOKUP($G2012,county_facts!$A:$BB,16,FALSE)</f>
        <v>0.1</v>
      </c>
      <c r="U2012">
        <f>VLOOKUP($G2012,county_facts!$A:$BB,17,FALSE)</f>
        <v>0.5</v>
      </c>
      <c r="V2012">
        <f>VLOOKUP($G2012,county_facts!$A:$BB,18,FALSE)</f>
        <v>88.7</v>
      </c>
      <c r="W2012">
        <f>VLOOKUP($G2012,county_facts!$A:$BB,19,FALSE)</f>
        <v>9.9</v>
      </c>
      <c r="X2012">
        <f>VLOOKUP($G2012,county_facts!$A:$BB,20,FALSE)</f>
        <v>89.2</v>
      </c>
      <c r="Y2012">
        <f>VLOOKUP($G2012,county_facts!$A:$BB,21,FALSE)</f>
        <v>24.6</v>
      </c>
      <c r="Z2012">
        <f>VLOOKUP($G2012,county_facts!$A:$BB,22,FALSE)</f>
        <v>73.099999999999994</v>
      </c>
      <c r="AA2012">
        <f>VLOOKUP($G2012,county_facts!$A:$BB,23,FALSE)</f>
        <v>63.7</v>
      </c>
      <c r="AB2012">
        <f>VLOOKUP($G2012,county_facts!$A:$BB,24,FALSE)</f>
        <v>15.4</v>
      </c>
      <c r="AC2012">
        <f>VLOOKUP($G2012,county_facts!$A:$BB,25,FALSE)</f>
        <v>16018</v>
      </c>
      <c r="AD2012">
        <f>VLOOKUP($G2012,county_facts!$A:$BB,26,FALSE)</f>
        <v>20</v>
      </c>
      <c r="AE2012">
        <f>VLOOKUP($G2012,county_facts!$A:$BB,27,FALSE)</f>
        <v>146182</v>
      </c>
      <c r="AF2012">
        <f>VLOOKUP($G2012,county_facts!$A:$BB,28,FALSE)</f>
        <v>67.2</v>
      </c>
      <c r="AG2012">
        <f>VLOOKUP($G2012,county_facts!$A:$BB,29,FALSE)</f>
        <v>21.7</v>
      </c>
      <c r="AH2012">
        <f>VLOOKUP($G2012,county_facts!$A:$BB,30,FALSE)</f>
        <v>78300</v>
      </c>
      <c r="AI2012">
        <f>VLOOKUP($G2012,county_facts!$A:$BB,31,FALSE)</f>
        <v>117836</v>
      </c>
      <c r="AJ2012">
        <f>VLOOKUP($G2012,county_facts!$A:$BB,32,FALSE)</f>
        <v>3.46</v>
      </c>
      <c r="AK2012">
        <f>VLOOKUP($G2012,county_facts!$A:$BB,33,FALSE)</f>
        <v>14710</v>
      </c>
      <c r="AL2012">
        <f>VLOOKUP($G2012,county_facts!$A:$BB,34,FALSE)</f>
        <v>33179</v>
      </c>
      <c r="AM2012">
        <f>VLOOKUP($G2012,county_facts!$A:$BB,35,FALSE)</f>
        <v>34.799999999999997</v>
      </c>
      <c r="AN2012">
        <f>VLOOKUP($G2012,county_facts!$A:$BB,36,FALSE)</f>
        <v>6306</v>
      </c>
      <c r="AO2012">
        <f>VLOOKUP($G2012,county_facts!$A:$BB,37,FALSE)</f>
        <v>99190</v>
      </c>
      <c r="AP2012">
        <f>VLOOKUP($G2012,county_facts!$A:$BB,38,FALSE)</f>
        <v>-3.4</v>
      </c>
      <c r="AQ2012">
        <f>VLOOKUP($G2012,county_facts!$A:$BB,39,FALSE)</f>
        <v>29992</v>
      </c>
      <c r="AR2012">
        <f>VLOOKUP($G2012,county_facts!$A:$BB,40,FALSE)</f>
        <v>30137</v>
      </c>
      <c r="AS2012">
        <f>VLOOKUP($G2012,county_facts!$A:$BB,41,FALSE)</f>
        <v>1.1000000000000001</v>
      </c>
      <c r="AT2012">
        <f>VLOOKUP($G2012,county_facts!$A:$BB,42,FALSE)</f>
        <v>0</v>
      </c>
      <c r="AU2012">
        <f>VLOOKUP($G2012,county_facts!$A:$BB,43,FALSE)</f>
        <v>1.7</v>
      </c>
      <c r="AV2012">
        <f>VLOOKUP($G2012,county_facts!$A:$BB,44,FALSE)</f>
        <v>0</v>
      </c>
      <c r="AW2012">
        <f>VLOOKUP($G2012,county_facts!$A:$BB,45,FALSE)</f>
        <v>61.9</v>
      </c>
      <c r="AX2012">
        <f>VLOOKUP($G2012,county_facts!$A:$BB,46,FALSE)</f>
        <v>28.5</v>
      </c>
      <c r="AY2012">
        <f>VLOOKUP($G2012,county_facts!$A:$BB,47,FALSE)</f>
        <v>0</v>
      </c>
      <c r="AZ2012">
        <f>VLOOKUP($G2012,county_facts!$A:$BB,48,FALSE)</f>
        <v>1516606</v>
      </c>
      <c r="BA2012">
        <f>VLOOKUP($G2012,county_facts!$A:$BB,49,FALSE)</f>
        <v>3911719</v>
      </c>
      <c r="BB2012">
        <f>VLOOKUP($G2012,county_facts!$A:$BB,50,FALSE)</f>
        <v>10221</v>
      </c>
      <c r="BC2012">
        <f>VLOOKUP($G2012,county_facts!$A:$BB,51,FALSE)</f>
        <v>503079</v>
      </c>
      <c r="BD2012">
        <f>VLOOKUP($G2012,county_facts!$A:$BB,52,FALSE)</f>
        <v>1417</v>
      </c>
      <c r="BE2012">
        <f>VLOOKUP($G2012,county_facts!$A:$BB,53,FALSE)</f>
        <v>890.92</v>
      </c>
      <c r="BF2012">
        <f>VLOOKUP($G2012,county_facts!$A:$BB,54,FALSE)</f>
        <v>456</v>
      </c>
    </row>
    <row r="2013" spans="1:58" x14ac:dyDescent="0.3">
      <c r="A2013" t="s">
        <v>6</v>
      </c>
      <c r="B2013" t="s">
        <v>793</v>
      </c>
      <c r="C2013">
        <v>7508</v>
      </c>
      <c r="D2013" t="s">
        <v>622</v>
      </c>
      <c r="E2013">
        <v>17978</v>
      </c>
      <c r="F2013">
        <v>0.41762153699999999</v>
      </c>
      <c r="G2013">
        <v>48061</v>
      </c>
      <c r="H2013">
        <f>VLOOKUP($G2013,county_facts!$A:$BB,4,FALSE)</f>
        <v>420392</v>
      </c>
      <c r="I2013">
        <f>VLOOKUP($G2013,county_facts!$A:$BB,5,FALSE)</f>
        <v>406220</v>
      </c>
      <c r="J2013">
        <f>VLOOKUP($G2013,county_facts!$A:$BB,6,FALSE)</f>
        <v>3.5</v>
      </c>
      <c r="K2013">
        <f>VLOOKUP($G2013,county_facts!$A:$BB,7,FALSE)</f>
        <v>406220</v>
      </c>
      <c r="L2013">
        <f>VLOOKUP($G2013,county_facts!$A:$BB,8,FALSE)</f>
        <v>8.6999999999999993</v>
      </c>
      <c r="M2013">
        <f>VLOOKUP($G2013,county_facts!$A:$BB,9,FALSE)</f>
        <v>31.6</v>
      </c>
      <c r="N2013">
        <f>VLOOKUP($G2013,county_facts!$A:$BB,10,FALSE)</f>
        <v>12.4</v>
      </c>
      <c r="O2013">
        <f>VLOOKUP($G2013,county_facts!$A:$BB,11,FALSE)</f>
        <v>51.7</v>
      </c>
      <c r="P2013">
        <f>VLOOKUP($G2013,county_facts!$A:$BB,12,FALSE)</f>
        <v>97.2</v>
      </c>
      <c r="Q2013">
        <f>VLOOKUP($G2013,county_facts!$A:$BB,13,FALSE)</f>
        <v>0.9</v>
      </c>
      <c r="R2013">
        <f>VLOOKUP($G2013,county_facts!$A:$BB,14,FALSE)</f>
        <v>0.6</v>
      </c>
      <c r="S2013">
        <f>VLOOKUP($G2013,county_facts!$A:$BB,15,FALSE)</f>
        <v>0.8</v>
      </c>
      <c r="T2013">
        <f>VLOOKUP($G2013,county_facts!$A:$BB,16,FALSE)</f>
        <v>0.1</v>
      </c>
      <c r="U2013">
        <f>VLOOKUP($G2013,county_facts!$A:$BB,17,FALSE)</f>
        <v>0.5</v>
      </c>
      <c r="V2013">
        <f>VLOOKUP($G2013,county_facts!$A:$BB,18,FALSE)</f>
        <v>88.7</v>
      </c>
      <c r="W2013">
        <f>VLOOKUP($G2013,county_facts!$A:$BB,19,FALSE)</f>
        <v>9.9</v>
      </c>
      <c r="X2013">
        <f>VLOOKUP($G2013,county_facts!$A:$BB,20,FALSE)</f>
        <v>89.2</v>
      </c>
      <c r="Y2013">
        <f>VLOOKUP($G2013,county_facts!$A:$BB,21,FALSE)</f>
        <v>24.6</v>
      </c>
      <c r="Z2013">
        <f>VLOOKUP($G2013,county_facts!$A:$BB,22,FALSE)</f>
        <v>73.099999999999994</v>
      </c>
      <c r="AA2013">
        <f>VLOOKUP($G2013,county_facts!$A:$BB,23,FALSE)</f>
        <v>63.7</v>
      </c>
      <c r="AB2013">
        <f>VLOOKUP($G2013,county_facts!$A:$BB,24,FALSE)</f>
        <v>15.4</v>
      </c>
      <c r="AC2013">
        <f>VLOOKUP($G2013,county_facts!$A:$BB,25,FALSE)</f>
        <v>16018</v>
      </c>
      <c r="AD2013">
        <f>VLOOKUP($G2013,county_facts!$A:$BB,26,FALSE)</f>
        <v>20</v>
      </c>
      <c r="AE2013">
        <f>VLOOKUP($G2013,county_facts!$A:$BB,27,FALSE)</f>
        <v>146182</v>
      </c>
      <c r="AF2013">
        <f>VLOOKUP($G2013,county_facts!$A:$BB,28,FALSE)</f>
        <v>67.2</v>
      </c>
      <c r="AG2013">
        <f>VLOOKUP($G2013,county_facts!$A:$BB,29,FALSE)</f>
        <v>21.7</v>
      </c>
      <c r="AH2013">
        <f>VLOOKUP($G2013,county_facts!$A:$BB,30,FALSE)</f>
        <v>78300</v>
      </c>
      <c r="AI2013">
        <f>VLOOKUP($G2013,county_facts!$A:$BB,31,FALSE)</f>
        <v>117836</v>
      </c>
      <c r="AJ2013">
        <f>VLOOKUP($G2013,county_facts!$A:$BB,32,FALSE)</f>
        <v>3.46</v>
      </c>
      <c r="AK2013">
        <f>VLOOKUP($G2013,county_facts!$A:$BB,33,FALSE)</f>
        <v>14710</v>
      </c>
      <c r="AL2013">
        <f>VLOOKUP($G2013,county_facts!$A:$BB,34,FALSE)</f>
        <v>33179</v>
      </c>
      <c r="AM2013">
        <f>VLOOKUP($G2013,county_facts!$A:$BB,35,FALSE)</f>
        <v>34.799999999999997</v>
      </c>
      <c r="AN2013">
        <f>VLOOKUP($G2013,county_facts!$A:$BB,36,FALSE)</f>
        <v>6306</v>
      </c>
      <c r="AO2013">
        <f>VLOOKUP($G2013,county_facts!$A:$BB,37,FALSE)</f>
        <v>99190</v>
      </c>
      <c r="AP2013">
        <f>VLOOKUP($G2013,county_facts!$A:$BB,38,FALSE)</f>
        <v>-3.4</v>
      </c>
      <c r="AQ2013">
        <f>VLOOKUP($G2013,county_facts!$A:$BB,39,FALSE)</f>
        <v>29992</v>
      </c>
      <c r="AR2013">
        <f>VLOOKUP($G2013,county_facts!$A:$BB,40,FALSE)</f>
        <v>30137</v>
      </c>
      <c r="AS2013">
        <f>VLOOKUP($G2013,county_facts!$A:$BB,41,FALSE)</f>
        <v>1.1000000000000001</v>
      </c>
      <c r="AT2013">
        <f>VLOOKUP($G2013,county_facts!$A:$BB,42,FALSE)</f>
        <v>0</v>
      </c>
      <c r="AU2013">
        <f>VLOOKUP($G2013,county_facts!$A:$BB,43,FALSE)</f>
        <v>1.7</v>
      </c>
      <c r="AV2013">
        <f>VLOOKUP($G2013,county_facts!$A:$BB,44,FALSE)</f>
        <v>0</v>
      </c>
      <c r="AW2013">
        <f>VLOOKUP($G2013,county_facts!$A:$BB,45,FALSE)</f>
        <v>61.9</v>
      </c>
      <c r="AX2013">
        <f>VLOOKUP($G2013,county_facts!$A:$BB,46,FALSE)</f>
        <v>28.5</v>
      </c>
      <c r="AY2013">
        <f>VLOOKUP($G2013,county_facts!$A:$BB,47,FALSE)</f>
        <v>0</v>
      </c>
      <c r="AZ2013">
        <f>VLOOKUP($G2013,county_facts!$A:$BB,48,FALSE)</f>
        <v>1516606</v>
      </c>
      <c r="BA2013">
        <f>VLOOKUP($G2013,county_facts!$A:$BB,49,FALSE)</f>
        <v>3911719</v>
      </c>
      <c r="BB2013">
        <f>VLOOKUP($G2013,county_facts!$A:$BB,50,FALSE)</f>
        <v>10221</v>
      </c>
      <c r="BC2013">
        <f>VLOOKUP($G2013,county_facts!$A:$BB,51,FALSE)</f>
        <v>503079</v>
      </c>
      <c r="BD2013">
        <f>VLOOKUP($G2013,county_facts!$A:$BB,52,FALSE)</f>
        <v>1417</v>
      </c>
      <c r="BE2013">
        <f>VLOOKUP($G2013,county_facts!$A:$BB,53,FALSE)</f>
        <v>890.92</v>
      </c>
      <c r="BF2013">
        <f>VLOOKUP($G2013,county_facts!$A:$BB,54,FALSE)</f>
        <v>456</v>
      </c>
    </row>
    <row r="2014" spans="1:58" x14ac:dyDescent="0.3">
      <c r="A2014" t="s">
        <v>6</v>
      </c>
      <c r="B2014" t="s">
        <v>794</v>
      </c>
      <c r="C2014">
        <v>119</v>
      </c>
      <c r="D2014" t="s">
        <v>622</v>
      </c>
      <c r="E2014">
        <v>193</v>
      </c>
      <c r="F2014">
        <v>0.61658031099999999</v>
      </c>
      <c r="G2014">
        <v>48059</v>
      </c>
      <c r="H2014">
        <f>VLOOKUP($G2014,county_facts!$A:$BB,4,FALSE)</f>
        <v>13513</v>
      </c>
      <c r="I2014">
        <f>VLOOKUP($G2014,county_facts!$A:$BB,5,FALSE)</f>
        <v>13544</v>
      </c>
      <c r="J2014">
        <f>VLOOKUP($G2014,county_facts!$A:$BB,6,FALSE)</f>
        <v>-0.2</v>
      </c>
      <c r="K2014">
        <f>VLOOKUP($G2014,county_facts!$A:$BB,7,FALSE)</f>
        <v>13544</v>
      </c>
      <c r="L2014">
        <f>VLOOKUP($G2014,county_facts!$A:$BB,8,FALSE)</f>
        <v>5.4</v>
      </c>
      <c r="M2014">
        <f>VLOOKUP($G2014,county_facts!$A:$BB,9,FALSE)</f>
        <v>22.2</v>
      </c>
      <c r="N2014">
        <f>VLOOKUP($G2014,county_facts!$A:$BB,10,FALSE)</f>
        <v>20.100000000000001</v>
      </c>
      <c r="O2014">
        <f>VLOOKUP($G2014,county_facts!$A:$BB,11,FALSE)</f>
        <v>50.7</v>
      </c>
      <c r="P2014">
        <f>VLOOKUP($G2014,county_facts!$A:$BB,12,FALSE)</f>
        <v>95.3</v>
      </c>
      <c r="Q2014">
        <f>VLOOKUP($G2014,county_facts!$A:$BB,13,FALSE)</f>
        <v>1.5</v>
      </c>
      <c r="R2014">
        <f>VLOOKUP($G2014,county_facts!$A:$BB,14,FALSE)</f>
        <v>0.8</v>
      </c>
      <c r="S2014">
        <f>VLOOKUP($G2014,county_facts!$A:$BB,15,FALSE)</f>
        <v>0.6</v>
      </c>
      <c r="T2014">
        <f>VLOOKUP($G2014,county_facts!$A:$BB,16,FALSE)</f>
        <v>0.1</v>
      </c>
      <c r="U2014">
        <f>VLOOKUP($G2014,county_facts!$A:$BB,17,FALSE)</f>
        <v>1.7</v>
      </c>
      <c r="V2014">
        <f>VLOOKUP($G2014,county_facts!$A:$BB,18,FALSE)</f>
        <v>9.4</v>
      </c>
      <c r="W2014">
        <f>VLOOKUP($G2014,county_facts!$A:$BB,19,FALSE)</f>
        <v>86.7</v>
      </c>
      <c r="X2014">
        <f>VLOOKUP($G2014,county_facts!$A:$BB,20,FALSE)</f>
        <v>90.3</v>
      </c>
      <c r="Y2014">
        <f>VLOOKUP($G2014,county_facts!$A:$BB,21,FALSE)</f>
        <v>2.2000000000000002</v>
      </c>
      <c r="Z2014">
        <f>VLOOKUP($G2014,county_facts!$A:$BB,22,FALSE)</f>
        <v>5.5</v>
      </c>
      <c r="AA2014">
        <f>VLOOKUP($G2014,county_facts!$A:$BB,23,FALSE)</f>
        <v>86.1</v>
      </c>
      <c r="AB2014">
        <f>VLOOKUP($G2014,county_facts!$A:$BB,24,FALSE)</f>
        <v>14.7</v>
      </c>
      <c r="AC2014">
        <f>VLOOKUP($G2014,county_facts!$A:$BB,25,FALSE)</f>
        <v>1359</v>
      </c>
      <c r="AD2014">
        <f>VLOOKUP($G2014,county_facts!$A:$BB,26,FALSE)</f>
        <v>22.5</v>
      </c>
      <c r="AE2014">
        <f>VLOOKUP($G2014,county_facts!$A:$BB,27,FALSE)</f>
        <v>6586</v>
      </c>
      <c r="AF2014">
        <f>VLOOKUP($G2014,county_facts!$A:$BB,28,FALSE)</f>
        <v>82.1</v>
      </c>
      <c r="AG2014">
        <f>VLOOKUP($G2014,county_facts!$A:$BB,29,FALSE)</f>
        <v>2</v>
      </c>
      <c r="AH2014">
        <f>VLOOKUP($G2014,county_facts!$A:$BB,30,FALSE)</f>
        <v>74300</v>
      </c>
      <c r="AI2014">
        <f>VLOOKUP($G2014,county_facts!$A:$BB,31,FALSE)</f>
        <v>5201</v>
      </c>
      <c r="AJ2014">
        <f>VLOOKUP($G2014,county_facts!$A:$BB,32,FALSE)</f>
        <v>2.58</v>
      </c>
      <c r="AK2014">
        <f>VLOOKUP($G2014,county_facts!$A:$BB,33,FALSE)</f>
        <v>22855</v>
      </c>
      <c r="AL2014">
        <f>VLOOKUP($G2014,county_facts!$A:$BB,34,FALSE)</f>
        <v>44902</v>
      </c>
      <c r="AM2014">
        <f>VLOOKUP($G2014,county_facts!$A:$BB,35,FALSE)</f>
        <v>15.2</v>
      </c>
      <c r="AN2014">
        <f>VLOOKUP($G2014,county_facts!$A:$BB,36,FALSE)</f>
        <v>207</v>
      </c>
      <c r="AO2014">
        <f>VLOOKUP($G2014,county_facts!$A:$BB,37,FALSE)</f>
        <v>1414</v>
      </c>
      <c r="AP2014">
        <f>VLOOKUP($G2014,county_facts!$A:$BB,38,FALSE)</f>
        <v>4.7</v>
      </c>
      <c r="AQ2014">
        <f>VLOOKUP($G2014,county_facts!$A:$BB,39,FALSE)</f>
        <v>1166</v>
      </c>
      <c r="AR2014">
        <f>VLOOKUP($G2014,county_facts!$A:$BB,40,FALSE)</f>
        <v>1606</v>
      </c>
      <c r="AS2014">
        <f>VLOOKUP($G2014,county_facts!$A:$BB,41,FALSE)</f>
        <v>0</v>
      </c>
      <c r="AT2014">
        <f>VLOOKUP($G2014,county_facts!$A:$BB,42,FALSE)</f>
        <v>0</v>
      </c>
      <c r="AU2014">
        <f>VLOOKUP($G2014,county_facts!$A:$BB,43,FALSE)</f>
        <v>0</v>
      </c>
      <c r="AV2014">
        <f>VLOOKUP($G2014,county_facts!$A:$BB,44,FALSE)</f>
        <v>0</v>
      </c>
      <c r="AW2014">
        <f>VLOOKUP($G2014,county_facts!$A:$BB,45,FALSE)</f>
        <v>0</v>
      </c>
      <c r="AX2014">
        <f>VLOOKUP($G2014,county_facts!$A:$BB,46,FALSE)</f>
        <v>0</v>
      </c>
      <c r="AY2014">
        <f>VLOOKUP($G2014,county_facts!$A:$BB,47,FALSE)</f>
        <v>0</v>
      </c>
      <c r="AZ2014">
        <f>VLOOKUP($G2014,county_facts!$A:$BB,48,FALSE)</f>
        <v>20475</v>
      </c>
      <c r="BA2014">
        <f>VLOOKUP($G2014,county_facts!$A:$BB,49,FALSE)</f>
        <v>118945</v>
      </c>
      <c r="BB2014">
        <f>VLOOKUP($G2014,county_facts!$A:$BB,50,FALSE)</f>
        <v>8937</v>
      </c>
      <c r="BC2014">
        <f>VLOOKUP($G2014,county_facts!$A:$BB,51,FALSE)</f>
        <v>7639</v>
      </c>
      <c r="BD2014">
        <f>VLOOKUP($G2014,county_facts!$A:$BB,52,FALSE)</f>
        <v>5</v>
      </c>
      <c r="BE2014">
        <f>VLOOKUP($G2014,county_facts!$A:$BB,53,FALSE)</f>
        <v>899.37</v>
      </c>
      <c r="BF2014">
        <f>VLOOKUP($G2014,county_facts!$A:$BB,54,FALSE)</f>
        <v>15.1</v>
      </c>
    </row>
    <row r="2015" spans="1:58" x14ac:dyDescent="0.3">
      <c r="A2015" t="s">
        <v>9</v>
      </c>
      <c r="B2015" t="s">
        <v>794</v>
      </c>
      <c r="C2015">
        <v>74</v>
      </c>
      <c r="D2015" t="s">
        <v>622</v>
      </c>
      <c r="E2015">
        <v>193</v>
      </c>
      <c r="F2015">
        <v>0.38341968900000001</v>
      </c>
      <c r="G2015">
        <v>48059</v>
      </c>
      <c r="H2015">
        <f>VLOOKUP($G2015,county_facts!$A:$BB,4,FALSE)</f>
        <v>13513</v>
      </c>
      <c r="I2015">
        <f>VLOOKUP($G2015,county_facts!$A:$BB,5,FALSE)</f>
        <v>13544</v>
      </c>
      <c r="J2015">
        <f>VLOOKUP($G2015,county_facts!$A:$BB,6,FALSE)</f>
        <v>-0.2</v>
      </c>
      <c r="K2015">
        <f>VLOOKUP($G2015,county_facts!$A:$BB,7,FALSE)</f>
        <v>13544</v>
      </c>
      <c r="L2015">
        <f>VLOOKUP($G2015,county_facts!$A:$BB,8,FALSE)</f>
        <v>5.4</v>
      </c>
      <c r="M2015">
        <f>VLOOKUP($G2015,county_facts!$A:$BB,9,FALSE)</f>
        <v>22.2</v>
      </c>
      <c r="N2015">
        <f>VLOOKUP($G2015,county_facts!$A:$BB,10,FALSE)</f>
        <v>20.100000000000001</v>
      </c>
      <c r="O2015">
        <f>VLOOKUP($G2015,county_facts!$A:$BB,11,FALSE)</f>
        <v>50.7</v>
      </c>
      <c r="P2015">
        <f>VLOOKUP($G2015,county_facts!$A:$BB,12,FALSE)</f>
        <v>95.3</v>
      </c>
      <c r="Q2015">
        <f>VLOOKUP($G2015,county_facts!$A:$BB,13,FALSE)</f>
        <v>1.5</v>
      </c>
      <c r="R2015">
        <f>VLOOKUP($G2015,county_facts!$A:$BB,14,FALSE)</f>
        <v>0.8</v>
      </c>
      <c r="S2015">
        <f>VLOOKUP($G2015,county_facts!$A:$BB,15,FALSE)</f>
        <v>0.6</v>
      </c>
      <c r="T2015">
        <f>VLOOKUP($G2015,county_facts!$A:$BB,16,FALSE)</f>
        <v>0.1</v>
      </c>
      <c r="U2015">
        <f>VLOOKUP($G2015,county_facts!$A:$BB,17,FALSE)</f>
        <v>1.7</v>
      </c>
      <c r="V2015">
        <f>VLOOKUP($G2015,county_facts!$A:$BB,18,FALSE)</f>
        <v>9.4</v>
      </c>
      <c r="W2015">
        <f>VLOOKUP($G2015,county_facts!$A:$BB,19,FALSE)</f>
        <v>86.7</v>
      </c>
      <c r="X2015">
        <f>VLOOKUP($G2015,county_facts!$A:$BB,20,FALSE)</f>
        <v>90.3</v>
      </c>
      <c r="Y2015">
        <f>VLOOKUP($G2015,county_facts!$A:$BB,21,FALSE)</f>
        <v>2.2000000000000002</v>
      </c>
      <c r="Z2015">
        <f>VLOOKUP($G2015,county_facts!$A:$BB,22,FALSE)</f>
        <v>5.5</v>
      </c>
      <c r="AA2015">
        <f>VLOOKUP($G2015,county_facts!$A:$BB,23,FALSE)</f>
        <v>86.1</v>
      </c>
      <c r="AB2015">
        <f>VLOOKUP($G2015,county_facts!$A:$BB,24,FALSE)</f>
        <v>14.7</v>
      </c>
      <c r="AC2015">
        <f>VLOOKUP($G2015,county_facts!$A:$BB,25,FALSE)</f>
        <v>1359</v>
      </c>
      <c r="AD2015">
        <f>VLOOKUP($G2015,county_facts!$A:$BB,26,FALSE)</f>
        <v>22.5</v>
      </c>
      <c r="AE2015">
        <f>VLOOKUP($G2015,county_facts!$A:$BB,27,FALSE)</f>
        <v>6586</v>
      </c>
      <c r="AF2015">
        <f>VLOOKUP($G2015,county_facts!$A:$BB,28,FALSE)</f>
        <v>82.1</v>
      </c>
      <c r="AG2015">
        <f>VLOOKUP($G2015,county_facts!$A:$BB,29,FALSE)</f>
        <v>2</v>
      </c>
      <c r="AH2015">
        <f>VLOOKUP($G2015,county_facts!$A:$BB,30,FALSE)</f>
        <v>74300</v>
      </c>
      <c r="AI2015">
        <f>VLOOKUP($G2015,county_facts!$A:$BB,31,FALSE)</f>
        <v>5201</v>
      </c>
      <c r="AJ2015">
        <f>VLOOKUP($G2015,county_facts!$A:$BB,32,FALSE)</f>
        <v>2.58</v>
      </c>
      <c r="AK2015">
        <f>VLOOKUP($G2015,county_facts!$A:$BB,33,FALSE)</f>
        <v>22855</v>
      </c>
      <c r="AL2015">
        <f>VLOOKUP($G2015,county_facts!$A:$BB,34,FALSE)</f>
        <v>44902</v>
      </c>
      <c r="AM2015">
        <f>VLOOKUP($G2015,county_facts!$A:$BB,35,FALSE)</f>
        <v>15.2</v>
      </c>
      <c r="AN2015">
        <f>VLOOKUP($G2015,county_facts!$A:$BB,36,FALSE)</f>
        <v>207</v>
      </c>
      <c r="AO2015">
        <f>VLOOKUP($G2015,county_facts!$A:$BB,37,FALSE)</f>
        <v>1414</v>
      </c>
      <c r="AP2015">
        <f>VLOOKUP($G2015,county_facts!$A:$BB,38,FALSE)</f>
        <v>4.7</v>
      </c>
      <c r="AQ2015">
        <f>VLOOKUP($G2015,county_facts!$A:$BB,39,FALSE)</f>
        <v>1166</v>
      </c>
      <c r="AR2015">
        <f>VLOOKUP($G2015,county_facts!$A:$BB,40,FALSE)</f>
        <v>1606</v>
      </c>
      <c r="AS2015">
        <f>VLOOKUP($G2015,county_facts!$A:$BB,41,FALSE)</f>
        <v>0</v>
      </c>
      <c r="AT2015">
        <f>VLOOKUP($G2015,county_facts!$A:$BB,42,FALSE)</f>
        <v>0</v>
      </c>
      <c r="AU2015">
        <f>VLOOKUP($G2015,county_facts!$A:$BB,43,FALSE)</f>
        <v>0</v>
      </c>
      <c r="AV2015">
        <f>VLOOKUP($G2015,county_facts!$A:$BB,44,FALSE)</f>
        <v>0</v>
      </c>
      <c r="AW2015">
        <f>VLOOKUP($G2015,county_facts!$A:$BB,45,FALSE)</f>
        <v>0</v>
      </c>
      <c r="AX2015">
        <f>VLOOKUP($G2015,county_facts!$A:$BB,46,FALSE)</f>
        <v>0</v>
      </c>
      <c r="AY2015">
        <f>VLOOKUP($G2015,county_facts!$A:$BB,47,FALSE)</f>
        <v>0</v>
      </c>
      <c r="AZ2015">
        <f>VLOOKUP($G2015,county_facts!$A:$BB,48,FALSE)</f>
        <v>20475</v>
      </c>
      <c r="BA2015">
        <f>VLOOKUP($G2015,county_facts!$A:$BB,49,FALSE)</f>
        <v>118945</v>
      </c>
      <c r="BB2015">
        <f>VLOOKUP($G2015,county_facts!$A:$BB,50,FALSE)</f>
        <v>8937</v>
      </c>
      <c r="BC2015">
        <f>VLOOKUP($G2015,county_facts!$A:$BB,51,FALSE)</f>
        <v>7639</v>
      </c>
      <c r="BD2015">
        <f>VLOOKUP($G2015,county_facts!$A:$BB,52,FALSE)</f>
        <v>5</v>
      </c>
      <c r="BE2015">
        <f>VLOOKUP($G2015,county_facts!$A:$BB,53,FALSE)</f>
        <v>899.37</v>
      </c>
      <c r="BF2015">
        <f>VLOOKUP($G2015,county_facts!$A:$BB,54,FALSE)</f>
        <v>15.1</v>
      </c>
    </row>
    <row r="2016" spans="1:58" x14ac:dyDescent="0.3">
      <c r="A2016" t="s">
        <v>6</v>
      </c>
      <c r="B2016" t="s">
        <v>66</v>
      </c>
      <c r="C2016">
        <v>427</v>
      </c>
      <c r="D2016" t="s">
        <v>622</v>
      </c>
      <c r="E2016">
        <v>618</v>
      </c>
      <c r="F2016">
        <v>0.69093851100000003</v>
      </c>
      <c r="G2016">
        <v>48057</v>
      </c>
      <c r="H2016">
        <f>VLOOKUP($G2016,county_facts!$A:$BB,4,FALSE)</f>
        <v>21797</v>
      </c>
      <c r="I2016">
        <f>VLOOKUP($G2016,county_facts!$A:$BB,5,FALSE)</f>
        <v>21381</v>
      </c>
      <c r="J2016">
        <f>VLOOKUP($G2016,county_facts!$A:$BB,6,FALSE)</f>
        <v>1.9</v>
      </c>
      <c r="K2016">
        <f>VLOOKUP($G2016,county_facts!$A:$BB,7,FALSE)</f>
        <v>21381</v>
      </c>
      <c r="L2016">
        <f>VLOOKUP($G2016,county_facts!$A:$BB,8,FALSE)</f>
        <v>6.6</v>
      </c>
      <c r="M2016">
        <f>VLOOKUP($G2016,county_facts!$A:$BB,9,FALSE)</f>
        <v>25.2</v>
      </c>
      <c r="N2016">
        <f>VLOOKUP($G2016,county_facts!$A:$BB,10,FALSE)</f>
        <v>16</v>
      </c>
      <c r="O2016">
        <f>VLOOKUP($G2016,county_facts!$A:$BB,11,FALSE)</f>
        <v>49</v>
      </c>
      <c r="P2016">
        <f>VLOOKUP($G2016,county_facts!$A:$BB,12,FALSE)</f>
        <v>90.1</v>
      </c>
      <c r="Q2016">
        <f>VLOOKUP($G2016,county_facts!$A:$BB,13,FALSE)</f>
        <v>3.1</v>
      </c>
      <c r="R2016">
        <f>VLOOKUP($G2016,county_facts!$A:$BB,14,FALSE)</f>
        <v>0.8</v>
      </c>
      <c r="S2016">
        <f>VLOOKUP($G2016,county_facts!$A:$BB,15,FALSE)</f>
        <v>4.8</v>
      </c>
      <c r="T2016">
        <f>VLOOKUP($G2016,county_facts!$A:$BB,16,FALSE)</f>
        <v>0.1</v>
      </c>
      <c r="U2016">
        <f>VLOOKUP($G2016,county_facts!$A:$BB,17,FALSE)</f>
        <v>1.1000000000000001</v>
      </c>
      <c r="V2016">
        <f>VLOOKUP($G2016,county_facts!$A:$BB,18,FALSE)</f>
        <v>47.9</v>
      </c>
      <c r="W2016">
        <f>VLOOKUP($G2016,county_facts!$A:$BB,19,FALSE)</f>
        <v>43.8</v>
      </c>
      <c r="X2016">
        <f>VLOOKUP($G2016,county_facts!$A:$BB,20,FALSE)</f>
        <v>83.6</v>
      </c>
      <c r="Y2016">
        <f>VLOOKUP($G2016,county_facts!$A:$BB,21,FALSE)</f>
        <v>9.1</v>
      </c>
      <c r="Z2016">
        <f>VLOOKUP($G2016,county_facts!$A:$BB,22,FALSE)</f>
        <v>27.8</v>
      </c>
      <c r="AA2016">
        <f>VLOOKUP($G2016,county_facts!$A:$BB,23,FALSE)</f>
        <v>77.5</v>
      </c>
      <c r="AB2016">
        <f>VLOOKUP($G2016,county_facts!$A:$BB,24,FALSE)</f>
        <v>15.7</v>
      </c>
      <c r="AC2016">
        <f>VLOOKUP($G2016,county_facts!$A:$BB,25,FALSE)</f>
        <v>1706</v>
      </c>
      <c r="AD2016">
        <f>VLOOKUP($G2016,county_facts!$A:$BB,26,FALSE)</f>
        <v>21.6</v>
      </c>
      <c r="AE2016">
        <f>VLOOKUP($G2016,county_facts!$A:$BB,27,FALSE)</f>
        <v>11737</v>
      </c>
      <c r="AF2016">
        <f>VLOOKUP($G2016,county_facts!$A:$BB,28,FALSE)</f>
        <v>71</v>
      </c>
      <c r="AG2016">
        <f>VLOOKUP($G2016,county_facts!$A:$BB,29,FALSE)</f>
        <v>8.4</v>
      </c>
      <c r="AH2016">
        <f>VLOOKUP($G2016,county_facts!$A:$BB,30,FALSE)</f>
        <v>98100</v>
      </c>
      <c r="AI2016">
        <f>VLOOKUP($G2016,county_facts!$A:$BB,31,FALSE)</f>
        <v>7870</v>
      </c>
      <c r="AJ2016">
        <f>VLOOKUP($G2016,county_facts!$A:$BB,32,FALSE)</f>
        <v>2.7</v>
      </c>
      <c r="AK2016">
        <f>VLOOKUP($G2016,county_facts!$A:$BB,33,FALSE)</f>
        <v>23381</v>
      </c>
      <c r="AL2016">
        <f>VLOOKUP($G2016,county_facts!$A:$BB,34,FALSE)</f>
        <v>47027</v>
      </c>
      <c r="AM2016">
        <f>VLOOKUP($G2016,county_facts!$A:$BB,35,FALSE)</f>
        <v>17.600000000000001</v>
      </c>
      <c r="AN2016">
        <f>VLOOKUP($G2016,county_facts!$A:$BB,36,FALSE)</f>
        <v>430</v>
      </c>
      <c r="AO2016">
        <f>VLOOKUP($G2016,county_facts!$A:$BB,37,FALSE)</f>
        <v>8029</v>
      </c>
      <c r="AP2016">
        <f>VLOOKUP($G2016,county_facts!$A:$BB,38,FALSE)</f>
        <v>3.2</v>
      </c>
      <c r="AQ2016">
        <f>VLOOKUP($G2016,county_facts!$A:$BB,39,FALSE)</f>
        <v>1420</v>
      </c>
      <c r="AR2016">
        <f>VLOOKUP($G2016,county_facts!$A:$BB,40,FALSE)</f>
        <v>1710</v>
      </c>
      <c r="AS2016">
        <f>VLOOKUP($G2016,county_facts!$A:$BB,41,FALSE)</f>
        <v>0</v>
      </c>
      <c r="AT2016">
        <f>VLOOKUP($G2016,county_facts!$A:$BB,42,FALSE)</f>
        <v>0</v>
      </c>
      <c r="AU2016">
        <f>VLOOKUP($G2016,county_facts!$A:$BB,43,FALSE)</f>
        <v>0</v>
      </c>
      <c r="AV2016">
        <f>VLOOKUP($G2016,county_facts!$A:$BB,44,FALSE)</f>
        <v>0</v>
      </c>
      <c r="AW2016">
        <f>VLOOKUP($G2016,county_facts!$A:$BB,45,FALSE)</f>
        <v>0</v>
      </c>
      <c r="AX2016">
        <f>VLOOKUP($G2016,county_facts!$A:$BB,46,FALSE)</f>
        <v>26</v>
      </c>
      <c r="AY2016">
        <f>VLOOKUP($G2016,county_facts!$A:$BB,47,FALSE)</f>
        <v>0</v>
      </c>
      <c r="AZ2016">
        <f>VLOOKUP($G2016,county_facts!$A:$BB,48,FALSE)</f>
        <v>0</v>
      </c>
      <c r="BA2016">
        <f>VLOOKUP($G2016,county_facts!$A:$BB,49,FALSE)</f>
        <v>322244</v>
      </c>
      <c r="BB2016">
        <f>VLOOKUP($G2016,county_facts!$A:$BB,50,FALSE)</f>
        <v>15877</v>
      </c>
      <c r="BC2016">
        <f>VLOOKUP($G2016,county_facts!$A:$BB,51,FALSE)</f>
        <v>21053</v>
      </c>
      <c r="BD2016">
        <f>VLOOKUP($G2016,county_facts!$A:$BB,52,FALSE)</f>
        <v>81</v>
      </c>
      <c r="BE2016">
        <f>VLOOKUP($G2016,county_facts!$A:$BB,53,FALSE)</f>
        <v>506.84</v>
      </c>
      <c r="BF2016">
        <f>VLOOKUP($G2016,county_facts!$A:$BB,54,FALSE)</f>
        <v>42.2</v>
      </c>
    </row>
    <row r="2017" spans="1:58" x14ac:dyDescent="0.3">
      <c r="A2017" t="s">
        <v>9</v>
      </c>
      <c r="B2017" t="s">
        <v>66</v>
      </c>
      <c r="C2017">
        <v>191</v>
      </c>
      <c r="D2017" t="s">
        <v>622</v>
      </c>
      <c r="E2017">
        <v>618</v>
      </c>
      <c r="F2017">
        <v>0.30906148900000002</v>
      </c>
      <c r="G2017">
        <v>48057</v>
      </c>
      <c r="H2017">
        <f>VLOOKUP($G2017,county_facts!$A:$BB,4,FALSE)</f>
        <v>21797</v>
      </c>
      <c r="I2017">
        <f>VLOOKUP($G2017,county_facts!$A:$BB,5,FALSE)</f>
        <v>21381</v>
      </c>
      <c r="J2017">
        <f>VLOOKUP($G2017,county_facts!$A:$BB,6,FALSE)</f>
        <v>1.9</v>
      </c>
      <c r="K2017">
        <f>VLOOKUP($G2017,county_facts!$A:$BB,7,FALSE)</f>
        <v>21381</v>
      </c>
      <c r="L2017">
        <f>VLOOKUP($G2017,county_facts!$A:$BB,8,FALSE)</f>
        <v>6.6</v>
      </c>
      <c r="M2017">
        <f>VLOOKUP($G2017,county_facts!$A:$BB,9,FALSE)</f>
        <v>25.2</v>
      </c>
      <c r="N2017">
        <f>VLOOKUP($G2017,county_facts!$A:$BB,10,FALSE)</f>
        <v>16</v>
      </c>
      <c r="O2017">
        <f>VLOOKUP($G2017,county_facts!$A:$BB,11,FALSE)</f>
        <v>49</v>
      </c>
      <c r="P2017">
        <f>VLOOKUP($G2017,county_facts!$A:$BB,12,FALSE)</f>
        <v>90.1</v>
      </c>
      <c r="Q2017">
        <f>VLOOKUP($G2017,county_facts!$A:$BB,13,FALSE)</f>
        <v>3.1</v>
      </c>
      <c r="R2017">
        <f>VLOOKUP($G2017,county_facts!$A:$BB,14,FALSE)</f>
        <v>0.8</v>
      </c>
      <c r="S2017">
        <f>VLOOKUP($G2017,county_facts!$A:$BB,15,FALSE)</f>
        <v>4.8</v>
      </c>
      <c r="T2017">
        <f>VLOOKUP($G2017,county_facts!$A:$BB,16,FALSE)</f>
        <v>0.1</v>
      </c>
      <c r="U2017">
        <f>VLOOKUP($G2017,county_facts!$A:$BB,17,FALSE)</f>
        <v>1.1000000000000001</v>
      </c>
      <c r="V2017">
        <f>VLOOKUP($G2017,county_facts!$A:$BB,18,FALSE)</f>
        <v>47.9</v>
      </c>
      <c r="W2017">
        <f>VLOOKUP($G2017,county_facts!$A:$BB,19,FALSE)</f>
        <v>43.8</v>
      </c>
      <c r="X2017">
        <f>VLOOKUP($G2017,county_facts!$A:$BB,20,FALSE)</f>
        <v>83.6</v>
      </c>
      <c r="Y2017">
        <f>VLOOKUP($G2017,county_facts!$A:$BB,21,FALSE)</f>
        <v>9.1</v>
      </c>
      <c r="Z2017">
        <f>VLOOKUP($G2017,county_facts!$A:$BB,22,FALSE)</f>
        <v>27.8</v>
      </c>
      <c r="AA2017">
        <f>VLOOKUP($G2017,county_facts!$A:$BB,23,FALSE)</f>
        <v>77.5</v>
      </c>
      <c r="AB2017">
        <f>VLOOKUP($G2017,county_facts!$A:$BB,24,FALSE)</f>
        <v>15.7</v>
      </c>
      <c r="AC2017">
        <f>VLOOKUP($G2017,county_facts!$A:$BB,25,FALSE)</f>
        <v>1706</v>
      </c>
      <c r="AD2017">
        <f>VLOOKUP($G2017,county_facts!$A:$BB,26,FALSE)</f>
        <v>21.6</v>
      </c>
      <c r="AE2017">
        <f>VLOOKUP($G2017,county_facts!$A:$BB,27,FALSE)</f>
        <v>11737</v>
      </c>
      <c r="AF2017">
        <f>VLOOKUP($G2017,county_facts!$A:$BB,28,FALSE)</f>
        <v>71</v>
      </c>
      <c r="AG2017">
        <f>VLOOKUP($G2017,county_facts!$A:$BB,29,FALSE)</f>
        <v>8.4</v>
      </c>
      <c r="AH2017">
        <f>VLOOKUP($G2017,county_facts!$A:$BB,30,FALSE)</f>
        <v>98100</v>
      </c>
      <c r="AI2017">
        <f>VLOOKUP($G2017,county_facts!$A:$BB,31,FALSE)</f>
        <v>7870</v>
      </c>
      <c r="AJ2017">
        <f>VLOOKUP($G2017,county_facts!$A:$BB,32,FALSE)</f>
        <v>2.7</v>
      </c>
      <c r="AK2017">
        <f>VLOOKUP($G2017,county_facts!$A:$BB,33,FALSE)</f>
        <v>23381</v>
      </c>
      <c r="AL2017">
        <f>VLOOKUP($G2017,county_facts!$A:$BB,34,FALSE)</f>
        <v>47027</v>
      </c>
      <c r="AM2017">
        <f>VLOOKUP($G2017,county_facts!$A:$BB,35,FALSE)</f>
        <v>17.600000000000001</v>
      </c>
      <c r="AN2017">
        <f>VLOOKUP($G2017,county_facts!$A:$BB,36,FALSE)</f>
        <v>430</v>
      </c>
      <c r="AO2017">
        <f>VLOOKUP($G2017,county_facts!$A:$BB,37,FALSE)</f>
        <v>8029</v>
      </c>
      <c r="AP2017">
        <f>VLOOKUP($G2017,county_facts!$A:$BB,38,FALSE)</f>
        <v>3.2</v>
      </c>
      <c r="AQ2017">
        <f>VLOOKUP($G2017,county_facts!$A:$BB,39,FALSE)</f>
        <v>1420</v>
      </c>
      <c r="AR2017">
        <f>VLOOKUP($G2017,county_facts!$A:$BB,40,FALSE)</f>
        <v>1710</v>
      </c>
      <c r="AS2017">
        <f>VLOOKUP($G2017,county_facts!$A:$BB,41,FALSE)</f>
        <v>0</v>
      </c>
      <c r="AT2017">
        <f>VLOOKUP($G2017,county_facts!$A:$BB,42,FALSE)</f>
        <v>0</v>
      </c>
      <c r="AU2017">
        <f>VLOOKUP($G2017,county_facts!$A:$BB,43,FALSE)</f>
        <v>0</v>
      </c>
      <c r="AV2017">
        <f>VLOOKUP($G2017,county_facts!$A:$BB,44,FALSE)</f>
        <v>0</v>
      </c>
      <c r="AW2017">
        <f>VLOOKUP($G2017,county_facts!$A:$BB,45,FALSE)</f>
        <v>0</v>
      </c>
      <c r="AX2017">
        <f>VLOOKUP($G2017,county_facts!$A:$BB,46,FALSE)</f>
        <v>26</v>
      </c>
      <c r="AY2017">
        <f>VLOOKUP($G2017,county_facts!$A:$BB,47,FALSE)</f>
        <v>0</v>
      </c>
      <c r="AZ2017">
        <f>VLOOKUP($G2017,county_facts!$A:$BB,48,FALSE)</f>
        <v>0</v>
      </c>
      <c r="BA2017">
        <f>VLOOKUP($G2017,county_facts!$A:$BB,49,FALSE)</f>
        <v>322244</v>
      </c>
      <c r="BB2017">
        <f>VLOOKUP($G2017,county_facts!$A:$BB,50,FALSE)</f>
        <v>15877</v>
      </c>
      <c r="BC2017">
        <f>VLOOKUP($G2017,county_facts!$A:$BB,51,FALSE)</f>
        <v>21053</v>
      </c>
      <c r="BD2017">
        <f>VLOOKUP($G2017,county_facts!$A:$BB,52,FALSE)</f>
        <v>81</v>
      </c>
      <c r="BE2017">
        <f>VLOOKUP($G2017,county_facts!$A:$BB,53,FALSE)</f>
        <v>506.84</v>
      </c>
      <c r="BF2017">
        <f>VLOOKUP($G2017,county_facts!$A:$BB,54,FALSE)</f>
        <v>42.2</v>
      </c>
    </row>
    <row r="2018" spans="1:58" x14ac:dyDescent="0.3">
      <c r="A2018" t="s">
        <v>6</v>
      </c>
      <c r="B2018" t="s">
        <v>466</v>
      </c>
      <c r="C2018">
        <v>978</v>
      </c>
      <c r="D2018" t="s">
        <v>622</v>
      </c>
      <c r="E2018">
        <v>1933</v>
      </c>
      <c r="F2018">
        <v>0.50594930199999999</v>
      </c>
      <c r="G2018">
        <v>48055</v>
      </c>
      <c r="H2018">
        <f>VLOOKUP($G2018,county_facts!$A:$BB,4,FALSE)</f>
        <v>39810</v>
      </c>
      <c r="I2018">
        <f>VLOOKUP($G2018,county_facts!$A:$BB,5,FALSE)</f>
        <v>38057</v>
      </c>
      <c r="J2018">
        <f>VLOOKUP($G2018,county_facts!$A:$BB,6,FALSE)</f>
        <v>4.5999999999999996</v>
      </c>
      <c r="K2018">
        <f>VLOOKUP($G2018,county_facts!$A:$BB,7,FALSE)</f>
        <v>38066</v>
      </c>
      <c r="L2018">
        <f>VLOOKUP($G2018,county_facts!$A:$BB,8,FALSE)</f>
        <v>5.7</v>
      </c>
      <c r="M2018">
        <f>VLOOKUP($G2018,county_facts!$A:$BB,9,FALSE)</f>
        <v>24.2</v>
      </c>
      <c r="N2018">
        <f>VLOOKUP($G2018,county_facts!$A:$BB,10,FALSE)</f>
        <v>13.3</v>
      </c>
      <c r="O2018">
        <f>VLOOKUP($G2018,county_facts!$A:$BB,11,FALSE)</f>
        <v>49.6</v>
      </c>
      <c r="P2018">
        <f>VLOOKUP($G2018,county_facts!$A:$BB,12,FALSE)</f>
        <v>88.9</v>
      </c>
      <c r="Q2018">
        <f>VLOOKUP($G2018,county_facts!$A:$BB,13,FALSE)</f>
        <v>7</v>
      </c>
      <c r="R2018">
        <f>VLOOKUP($G2018,county_facts!$A:$BB,14,FALSE)</f>
        <v>1.5</v>
      </c>
      <c r="S2018">
        <f>VLOOKUP($G2018,county_facts!$A:$BB,15,FALSE)</f>
        <v>1</v>
      </c>
      <c r="T2018">
        <f>VLOOKUP($G2018,county_facts!$A:$BB,16,FALSE)</f>
        <v>0.1</v>
      </c>
      <c r="U2018">
        <f>VLOOKUP($G2018,county_facts!$A:$BB,17,FALSE)</f>
        <v>1.5</v>
      </c>
      <c r="V2018">
        <f>VLOOKUP($G2018,county_facts!$A:$BB,18,FALSE)</f>
        <v>49.8</v>
      </c>
      <c r="W2018">
        <f>VLOOKUP($G2018,county_facts!$A:$BB,19,FALSE)</f>
        <v>42</v>
      </c>
      <c r="X2018">
        <f>VLOOKUP($G2018,county_facts!$A:$BB,20,FALSE)</f>
        <v>81.5</v>
      </c>
      <c r="Y2018">
        <f>VLOOKUP($G2018,county_facts!$A:$BB,21,FALSE)</f>
        <v>5.4</v>
      </c>
      <c r="Z2018">
        <f>VLOOKUP($G2018,county_facts!$A:$BB,22,FALSE)</f>
        <v>29.3</v>
      </c>
      <c r="AA2018">
        <f>VLOOKUP($G2018,county_facts!$A:$BB,23,FALSE)</f>
        <v>79</v>
      </c>
      <c r="AB2018">
        <f>VLOOKUP($G2018,county_facts!$A:$BB,24,FALSE)</f>
        <v>15.7</v>
      </c>
      <c r="AC2018">
        <f>VLOOKUP($G2018,county_facts!$A:$BB,25,FALSE)</f>
        <v>2646</v>
      </c>
      <c r="AD2018">
        <f>VLOOKUP($G2018,county_facts!$A:$BB,26,FALSE)</f>
        <v>31.4</v>
      </c>
      <c r="AE2018">
        <f>VLOOKUP($G2018,county_facts!$A:$BB,27,FALSE)</f>
        <v>13834</v>
      </c>
      <c r="AF2018">
        <f>VLOOKUP($G2018,county_facts!$A:$BB,28,FALSE)</f>
        <v>66.599999999999994</v>
      </c>
      <c r="AG2018">
        <f>VLOOKUP($G2018,county_facts!$A:$BB,29,FALSE)</f>
        <v>12.6</v>
      </c>
      <c r="AH2018">
        <f>VLOOKUP($G2018,county_facts!$A:$BB,30,FALSE)</f>
        <v>104000</v>
      </c>
      <c r="AI2018">
        <f>VLOOKUP($G2018,county_facts!$A:$BB,31,FALSE)</f>
        <v>11593</v>
      </c>
      <c r="AJ2018">
        <f>VLOOKUP($G2018,county_facts!$A:$BB,32,FALSE)</f>
        <v>3.02</v>
      </c>
      <c r="AK2018">
        <f>VLOOKUP($G2018,county_facts!$A:$BB,33,FALSE)</f>
        <v>19673</v>
      </c>
      <c r="AL2018">
        <f>VLOOKUP($G2018,county_facts!$A:$BB,34,FALSE)</f>
        <v>44152</v>
      </c>
      <c r="AM2018">
        <f>VLOOKUP($G2018,county_facts!$A:$BB,35,FALSE)</f>
        <v>18.7</v>
      </c>
      <c r="AN2018">
        <f>VLOOKUP($G2018,county_facts!$A:$BB,36,FALSE)</f>
        <v>549</v>
      </c>
      <c r="AO2018">
        <f>VLOOKUP($G2018,county_facts!$A:$BB,37,FALSE)</f>
        <v>6080</v>
      </c>
      <c r="AP2018">
        <f>VLOOKUP($G2018,county_facts!$A:$BB,38,FALSE)</f>
        <v>5.8</v>
      </c>
      <c r="AQ2018">
        <f>VLOOKUP($G2018,county_facts!$A:$BB,39,FALSE)</f>
        <v>2489</v>
      </c>
      <c r="AR2018">
        <f>VLOOKUP($G2018,county_facts!$A:$BB,40,FALSE)</f>
        <v>3111</v>
      </c>
      <c r="AS2018">
        <f>VLOOKUP($G2018,county_facts!$A:$BB,41,FALSE)</f>
        <v>0</v>
      </c>
      <c r="AT2018">
        <f>VLOOKUP($G2018,county_facts!$A:$BB,42,FALSE)</f>
        <v>0</v>
      </c>
      <c r="AU2018">
        <f>VLOOKUP($G2018,county_facts!$A:$BB,43,FALSE)</f>
        <v>0</v>
      </c>
      <c r="AV2018">
        <f>VLOOKUP($G2018,county_facts!$A:$BB,44,FALSE)</f>
        <v>0</v>
      </c>
      <c r="AW2018">
        <f>VLOOKUP($G2018,county_facts!$A:$BB,45,FALSE)</f>
        <v>18.7</v>
      </c>
      <c r="AX2018">
        <f>VLOOKUP($G2018,county_facts!$A:$BB,46,FALSE)</f>
        <v>21.9</v>
      </c>
      <c r="AY2018">
        <f>VLOOKUP($G2018,county_facts!$A:$BB,47,FALSE)</f>
        <v>89770</v>
      </c>
      <c r="AZ2018">
        <f>VLOOKUP($G2018,county_facts!$A:$BB,48,FALSE)</f>
        <v>26440</v>
      </c>
      <c r="BA2018">
        <f>VLOOKUP($G2018,county_facts!$A:$BB,49,FALSE)</f>
        <v>298264</v>
      </c>
      <c r="BB2018">
        <f>VLOOKUP($G2018,county_facts!$A:$BB,50,FALSE)</f>
        <v>8143</v>
      </c>
      <c r="BC2018">
        <f>VLOOKUP($G2018,county_facts!$A:$BB,51,FALSE)</f>
        <v>28157</v>
      </c>
      <c r="BD2018">
        <f>VLOOKUP($G2018,county_facts!$A:$BB,52,FALSE)</f>
        <v>98</v>
      </c>
      <c r="BE2018">
        <f>VLOOKUP($G2018,county_facts!$A:$BB,53,FALSE)</f>
        <v>545.26</v>
      </c>
      <c r="BF2018">
        <f>VLOOKUP($G2018,county_facts!$A:$BB,54,FALSE)</f>
        <v>69.8</v>
      </c>
    </row>
    <row r="2019" spans="1:58" x14ac:dyDescent="0.3">
      <c r="A2019" t="s">
        <v>9</v>
      </c>
      <c r="B2019" t="s">
        <v>466</v>
      </c>
      <c r="C2019">
        <v>955</v>
      </c>
      <c r="D2019" t="s">
        <v>622</v>
      </c>
      <c r="E2019">
        <v>1933</v>
      </c>
      <c r="F2019">
        <v>0.49405069800000001</v>
      </c>
      <c r="G2019">
        <v>48055</v>
      </c>
      <c r="H2019">
        <f>VLOOKUP($G2019,county_facts!$A:$BB,4,FALSE)</f>
        <v>39810</v>
      </c>
      <c r="I2019">
        <f>VLOOKUP($G2019,county_facts!$A:$BB,5,FALSE)</f>
        <v>38057</v>
      </c>
      <c r="J2019">
        <f>VLOOKUP($G2019,county_facts!$A:$BB,6,FALSE)</f>
        <v>4.5999999999999996</v>
      </c>
      <c r="K2019">
        <f>VLOOKUP($G2019,county_facts!$A:$BB,7,FALSE)</f>
        <v>38066</v>
      </c>
      <c r="L2019">
        <f>VLOOKUP($G2019,county_facts!$A:$BB,8,FALSE)</f>
        <v>5.7</v>
      </c>
      <c r="M2019">
        <f>VLOOKUP($G2019,county_facts!$A:$BB,9,FALSE)</f>
        <v>24.2</v>
      </c>
      <c r="N2019">
        <f>VLOOKUP($G2019,county_facts!$A:$BB,10,FALSE)</f>
        <v>13.3</v>
      </c>
      <c r="O2019">
        <f>VLOOKUP($G2019,county_facts!$A:$BB,11,FALSE)</f>
        <v>49.6</v>
      </c>
      <c r="P2019">
        <f>VLOOKUP($G2019,county_facts!$A:$BB,12,FALSE)</f>
        <v>88.9</v>
      </c>
      <c r="Q2019">
        <f>VLOOKUP($G2019,county_facts!$A:$BB,13,FALSE)</f>
        <v>7</v>
      </c>
      <c r="R2019">
        <f>VLOOKUP($G2019,county_facts!$A:$BB,14,FALSE)</f>
        <v>1.5</v>
      </c>
      <c r="S2019">
        <f>VLOOKUP($G2019,county_facts!$A:$BB,15,FALSE)</f>
        <v>1</v>
      </c>
      <c r="T2019">
        <f>VLOOKUP($G2019,county_facts!$A:$BB,16,FALSE)</f>
        <v>0.1</v>
      </c>
      <c r="U2019">
        <f>VLOOKUP($G2019,county_facts!$A:$BB,17,FALSE)</f>
        <v>1.5</v>
      </c>
      <c r="V2019">
        <f>VLOOKUP($G2019,county_facts!$A:$BB,18,FALSE)</f>
        <v>49.8</v>
      </c>
      <c r="W2019">
        <f>VLOOKUP($G2019,county_facts!$A:$BB,19,FALSE)</f>
        <v>42</v>
      </c>
      <c r="X2019">
        <f>VLOOKUP($G2019,county_facts!$A:$BB,20,FALSE)</f>
        <v>81.5</v>
      </c>
      <c r="Y2019">
        <f>VLOOKUP($G2019,county_facts!$A:$BB,21,FALSE)</f>
        <v>5.4</v>
      </c>
      <c r="Z2019">
        <f>VLOOKUP($G2019,county_facts!$A:$BB,22,FALSE)</f>
        <v>29.3</v>
      </c>
      <c r="AA2019">
        <f>VLOOKUP($G2019,county_facts!$A:$BB,23,FALSE)</f>
        <v>79</v>
      </c>
      <c r="AB2019">
        <f>VLOOKUP($G2019,county_facts!$A:$BB,24,FALSE)</f>
        <v>15.7</v>
      </c>
      <c r="AC2019">
        <f>VLOOKUP($G2019,county_facts!$A:$BB,25,FALSE)</f>
        <v>2646</v>
      </c>
      <c r="AD2019">
        <f>VLOOKUP($G2019,county_facts!$A:$BB,26,FALSE)</f>
        <v>31.4</v>
      </c>
      <c r="AE2019">
        <f>VLOOKUP($G2019,county_facts!$A:$BB,27,FALSE)</f>
        <v>13834</v>
      </c>
      <c r="AF2019">
        <f>VLOOKUP($G2019,county_facts!$A:$BB,28,FALSE)</f>
        <v>66.599999999999994</v>
      </c>
      <c r="AG2019">
        <f>VLOOKUP($G2019,county_facts!$A:$BB,29,FALSE)</f>
        <v>12.6</v>
      </c>
      <c r="AH2019">
        <f>VLOOKUP($G2019,county_facts!$A:$BB,30,FALSE)</f>
        <v>104000</v>
      </c>
      <c r="AI2019">
        <f>VLOOKUP($G2019,county_facts!$A:$BB,31,FALSE)</f>
        <v>11593</v>
      </c>
      <c r="AJ2019">
        <f>VLOOKUP($G2019,county_facts!$A:$BB,32,FALSE)</f>
        <v>3.02</v>
      </c>
      <c r="AK2019">
        <f>VLOOKUP($G2019,county_facts!$A:$BB,33,FALSE)</f>
        <v>19673</v>
      </c>
      <c r="AL2019">
        <f>VLOOKUP($G2019,county_facts!$A:$BB,34,FALSE)</f>
        <v>44152</v>
      </c>
      <c r="AM2019">
        <f>VLOOKUP($G2019,county_facts!$A:$BB,35,FALSE)</f>
        <v>18.7</v>
      </c>
      <c r="AN2019">
        <f>VLOOKUP($G2019,county_facts!$A:$BB,36,FALSE)</f>
        <v>549</v>
      </c>
      <c r="AO2019">
        <f>VLOOKUP($G2019,county_facts!$A:$BB,37,FALSE)</f>
        <v>6080</v>
      </c>
      <c r="AP2019">
        <f>VLOOKUP($G2019,county_facts!$A:$BB,38,FALSE)</f>
        <v>5.8</v>
      </c>
      <c r="AQ2019">
        <f>VLOOKUP($G2019,county_facts!$A:$BB,39,FALSE)</f>
        <v>2489</v>
      </c>
      <c r="AR2019">
        <f>VLOOKUP($G2019,county_facts!$A:$BB,40,FALSE)</f>
        <v>3111</v>
      </c>
      <c r="AS2019">
        <f>VLOOKUP($G2019,county_facts!$A:$BB,41,FALSE)</f>
        <v>0</v>
      </c>
      <c r="AT2019">
        <f>VLOOKUP($G2019,county_facts!$A:$BB,42,FALSE)</f>
        <v>0</v>
      </c>
      <c r="AU2019">
        <f>VLOOKUP($G2019,county_facts!$A:$BB,43,FALSE)</f>
        <v>0</v>
      </c>
      <c r="AV2019">
        <f>VLOOKUP($G2019,county_facts!$A:$BB,44,FALSE)</f>
        <v>0</v>
      </c>
      <c r="AW2019">
        <f>VLOOKUP($G2019,county_facts!$A:$BB,45,FALSE)</f>
        <v>18.7</v>
      </c>
      <c r="AX2019">
        <f>VLOOKUP($G2019,county_facts!$A:$BB,46,FALSE)</f>
        <v>21.9</v>
      </c>
      <c r="AY2019">
        <f>VLOOKUP($G2019,county_facts!$A:$BB,47,FALSE)</f>
        <v>89770</v>
      </c>
      <c r="AZ2019">
        <f>VLOOKUP($G2019,county_facts!$A:$BB,48,FALSE)</f>
        <v>26440</v>
      </c>
      <c r="BA2019">
        <f>VLOOKUP($G2019,county_facts!$A:$BB,49,FALSE)</f>
        <v>298264</v>
      </c>
      <c r="BB2019">
        <f>VLOOKUP($G2019,county_facts!$A:$BB,50,FALSE)</f>
        <v>8143</v>
      </c>
      <c r="BC2019">
        <f>VLOOKUP($G2019,county_facts!$A:$BB,51,FALSE)</f>
        <v>28157</v>
      </c>
      <c r="BD2019">
        <f>VLOOKUP($G2019,county_facts!$A:$BB,52,FALSE)</f>
        <v>98</v>
      </c>
      <c r="BE2019">
        <f>VLOOKUP($G2019,county_facts!$A:$BB,53,FALSE)</f>
        <v>545.26</v>
      </c>
      <c r="BF2019">
        <f>VLOOKUP($G2019,county_facts!$A:$BB,54,FALSE)</f>
        <v>69.8</v>
      </c>
    </row>
    <row r="2020" spans="1:58" x14ac:dyDescent="0.3">
      <c r="A2020" t="s">
        <v>6</v>
      </c>
      <c r="B2020" t="s">
        <v>795</v>
      </c>
      <c r="C2020">
        <v>1021</v>
      </c>
      <c r="D2020" t="s">
        <v>622</v>
      </c>
      <c r="E2020">
        <v>1596</v>
      </c>
      <c r="F2020">
        <v>0.63972431100000005</v>
      </c>
      <c r="G2020">
        <v>48053</v>
      </c>
      <c r="H2020">
        <f>VLOOKUP($G2020,county_facts!$A:$BB,4,FALSE)</f>
        <v>44943</v>
      </c>
      <c r="I2020">
        <f>VLOOKUP($G2020,county_facts!$A:$BB,5,FALSE)</f>
        <v>42737</v>
      </c>
      <c r="J2020">
        <f>VLOOKUP($G2020,county_facts!$A:$BB,6,FALSE)</f>
        <v>5.2</v>
      </c>
      <c r="K2020">
        <f>VLOOKUP($G2020,county_facts!$A:$BB,7,FALSE)</f>
        <v>42750</v>
      </c>
      <c r="L2020">
        <f>VLOOKUP($G2020,county_facts!$A:$BB,8,FALSE)</f>
        <v>5.3</v>
      </c>
      <c r="M2020">
        <f>VLOOKUP($G2020,county_facts!$A:$BB,9,FALSE)</f>
        <v>21.6</v>
      </c>
      <c r="N2020">
        <f>VLOOKUP($G2020,county_facts!$A:$BB,10,FALSE)</f>
        <v>21.1</v>
      </c>
      <c r="O2020">
        <f>VLOOKUP($G2020,county_facts!$A:$BB,11,FALSE)</f>
        <v>51.1</v>
      </c>
      <c r="P2020">
        <f>VLOOKUP($G2020,county_facts!$A:$BB,12,FALSE)</f>
        <v>94.4</v>
      </c>
      <c r="Q2020">
        <f>VLOOKUP($G2020,county_facts!$A:$BB,13,FALSE)</f>
        <v>2.4</v>
      </c>
      <c r="R2020">
        <f>VLOOKUP($G2020,county_facts!$A:$BB,14,FALSE)</f>
        <v>1.1000000000000001</v>
      </c>
      <c r="S2020">
        <f>VLOOKUP($G2020,county_facts!$A:$BB,15,FALSE)</f>
        <v>0.6</v>
      </c>
      <c r="T2020">
        <f>VLOOKUP($G2020,county_facts!$A:$BB,16,FALSE)</f>
        <v>0.1</v>
      </c>
      <c r="U2020">
        <f>VLOOKUP($G2020,county_facts!$A:$BB,17,FALSE)</f>
        <v>1.4</v>
      </c>
      <c r="V2020">
        <f>VLOOKUP($G2020,county_facts!$A:$BB,18,FALSE)</f>
        <v>21.9</v>
      </c>
      <c r="W2020">
        <f>VLOOKUP($G2020,county_facts!$A:$BB,19,FALSE)</f>
        <v>73.8</v>
      </c>
      <c r="X2020">
        <f>VLOOKUP($G2020,county_facts!$A:$BB,20,FALSE)</f>
        <v>85.6</v>
      </c>
      <c r="Y2020">
        <f>VLOOKUP($G2020,county_facts!$A:$BB,21,FALSE)</f>
        <v>6.5</v>
      </c>
      <c r="Z2020">
        <f>VLOOKUP($G2020,county_facts!$A:$BB,22,FALSE)</f>
        <v>14.4</v>
      </c>
      <c r="AA2020">
        <f>VLOOKUP($G2020,county_facts!$A:$BB,23,FALSE)</f>
        <v>84.2</v>
      </c>
      <c r="AB2020">
        <f>VLOOKUP($G2020,county_facts!$A:$BB,24,FALSE)</f>
        <v>21.9</v>
      </c>
      <c r="AC2020">
        <f>VLOOKUP($G2020,county_facts!$A:$BB,25,FALSE)</f>
        <v>4296</v>
      </c>
      <c r="AD2020">
        <f>VLOOKUP($G2020,county_facts!$A:$BB,26,FALSE)</f>
        <v>27.3</v>
      </c>
      <c r="AE2020">
        <f>VLOOKUP($G2020,county_facts!$A:$BB,27,FALSE)</f>
        <v>21495</v>
      </c>
      <c r="AF2020">
        <f>VLOOKUP($G2020,county_facts!$A:$BB,28,FALSE)</f>
        <v>73.2</v>
      </c>
      <c r="AG2020">
        <f>VLOOKUP($G2020,county_facts!$A:$BB,29,FALSE)</f>
        <v>9.1999999999999993</v>
      </c>
      <c r="AH2020">
        <f>VLOOKUP($G2020,county_facts!$A:$BB,30,FALSE)</f>
        <v>152600</v>
      </c>
      <c r="AI2020">
        <f>VLOOKUP($G2020,county_facts!$A:$BB,31,FALSE)</f>
        <v>16588</v>
      </c>
      <c r="AJ2020">
        <f>VLOOKUP($G2020,county_facts!$A:$BB,32,FALSE)</f>
        <v>2.57</v>
      </c>
      <c r="AK2020">
        <f>VLOOKUP($G2020,county_facts!$A:$BB,33,FALSE)</f>
        <v>24998</v>
      </c>
      <c r="AL2020">
        <f>VLOOKUP($G2020,county_facts!$A:$BB,34,FALSE)</f>
        <v>48115</v>
      </c>
      <c r="AM2020">
        <f>VLOOKUP($G2020,county_facts!$A:$BB,35,FALSE)</f>
        <v>16.3</v>
      </c>
      <c r="AN2020">
        <f>VLOOKUP($G2020,county_facts!$A:$BB,36,FALSE)</f>
        <v>1107</v>
      </c>
      <c r="AO2020">
        <f>VLOOKUP($G2020,county_facts!$A:$BB,37,FALSE)</f>
        <v>10414</v>
      </c>
      <c r="AP2020">
        <f>VLOOKUP($G2020,county_facts!$A:$BB,38,FALSE)</f>
        <v>4.8</v>
      </c>
      <c r="AQ2020">
        <f>VLOOKUP($G2020,county_facts!$A:$BB,39,FALSE)</f>
        <v>4662</v>
      </c>
      <c r="AR2020">
        <f>VLOOKUP($G2020,county_facts!$A:$BB,40,FALSE)</f>
        <v>5725</v>
      </c>
      <c r="AS2020">
        <f>VLOOKUP($G2020,county_facts!$A:$BB,41,FALSE)</f>
        <v>0</v>
      </c>
      <c r="AT2020">
        <f>VLOOKUP($G2020,county_facts!$A:$BB,42,FALSE)</f>
        <v>0</v>
      </c>
      <c r="AU2020">
        <f>VLOOKUP($G2020,county_facts!$A:$BB,43,FALSE)</f>
        <v>0</v>
      </c>
      <c r="AV2020">
        <f>VLOOKUP($G2020,county_facts!$A:$BB,44,FALSE)</f>
        <v>0</v>
      </c>
      <c r="AW2020">
        <f>VLOOKUP($G2020,county_facts!$A:$BB,45,FALSE)</f>
        <v>0</v>
      </c>
      <c r="AX2020">
        <f>VLOOKUP($G2020,county_facts!$A:$BB,46,FALSE)</f>
        <v>22.6</v>
      </c>
      <c r="AY2020">
        <f>VLOOKUP($G2020,county_facts!$A:$BB,47,FALSE)</f>
        <v>0</v>
      </c>
      <c r="AZ2020">
        <f>VLOOKUP($G2020,county_facts!$A:$BB,48,FALSE)</f>
        <v>81879</v>
      </c>
      <c r="BA2020">
        <f>VLOOKUP($G2020,county_facts!$A:$BB,49,FALSE)</f>
        <v>639540</v>
      </c>
      <c r="BB2020">
        <f>VLOOKUP($G2020,county_facts!$A:$BB,50,FALSE)</f>
        <v>14609</v>
      </c>
      <c r="BC2020">
        <f>VLOOKUP($G2020,county_facts!$A:$BB,51,FALSE)</f>
        <v>74443</v>
      </c>
      <c r="BD2020">
        <f>VLOOKUP($G2020,county_facts!$A:$BB,52,FALSE)</f>
        <v>261</v>
      </c>
      <c r="BE2020">
        <f>VLOOKUP($G2020,county_facts!$A:$BB,53,FALSE)</f>
        <v>994.26</v>
      </c>
      <c r="BF2020">
        <f>VLOOKUP($G2020,county_facts!$A:$BB,54,FALSE)</f>
        <v>43</v>
      </c>
    </row>
    <row r="2021" spans="1:58" x14ac:dyDescent="0.3">
      <c r="A2021" t="s">
        <v>9</v>
      </c>
      <c r="B2021" t="s">
        <v>795</v>
      </c>
      <c r="C2021">
        <v>575</v>
      </c>
      <c r="D2021" t="s">
        <v>622</v>
      </c>
      <c r="E2021">
        <v>1596</v>
      </c>
      <c r="F2021">
        <v>0.36027568900000001</v>
      </c>
      <c r="G2021">
        <v>48053</v>
      </c>
      <c r="H2021">
        <f>VLOOKUP($G2021,county_facts!$A:$BB,4,FALSE)</f>
        <v>44943</v>
      </c>
      <c r="I2021">
        <f>VLOOKUP($G2021,county_facts!$A:$BB,5,FALSE)</f>
        <v>42737</v>
      </c>
      <c r="J2021">
        <f>VLOOKUP($G2021,county_facts!$A:$BB,6,FALSE)</f>
        <v>5.2</v>
      </c>
      <c r="K2021">
        <f>VLOOKUP($G2021,county_facts!$A:$BB,7,FALSE)</f>
        <v>42750</v>
      </c>
      <c r="L2021">
        <f>VLOOKUP($G2021,county_facts!$A:$BB,8,FALSE)</f>
        <v>5.3</v>
      </c>
      <c r="M2021">
        <f>VLOOKUP($G2021,county_facts!$A:$BB,9,FALSE)</f>
        <v>21.6</v>
      </c>
      <c r="N2021">
        <f>VLOOKUP($G2021,county_facts!$A:$BB,10,FALSE)</f>
        <v>21.1</v>
      </c>
      <c r="O2021">
        <f>VLOOKUP($G2021,county_facts!$A:$BB,11,FALSE)</f>
        <v>51.1</v>
      </c>
      <c r="P2021">
        <f>VLOOKUP($G2021,county_facts!$A:$BB,12,FALSE)</f>
        <v>94.4</v>
      </c>
      <c r="Q2021">
        <f>VLOOKUP($G2021,county_facts!$A:$BB,13,FALSE)</f>
        <v>2.4</v>
      </c>
      <c r="R2021">
        <f>VLOOKUP($G2021,county_facts!$A:$BB,14,FALSE)</f>
        <v>1.1000000000000001</v>
      </c>
      <c r="S2021">
        <f>VLOOKUP($G2021,county_facts!$A:$BB,15,FALSE)</f>
        <v>0.6</v>
      </c>
      <c r="T2021">
        <f>VLOOKUP($G2021,county_facts!$A:$BB,16,FALSE)</f>
        <v>0.1</v>
      </c>
      <c r="U2021">
        <f>VLOOKUP($G2021,county_facts!$A:$BB,17,FALSE)</f>
        <v>1.4</v>
      </c>
      <c r="V2021">
        <f>VLOOKUP($G2021,county_facts!$A:$BB,18,FALSE)</f>
        <v>21.9</v>
      </c>
      <c r="W2021">
        <f>VLOOKUP($G2021,county_facts!$A:$BB,19,FALSE)</f>
        <v>73.8</v>
      </c>
      <c r="X2021">
        <f>VLOOKUP($G2021,county_facts!$A:$BB,20,FALSE)</f>
        <v>85.6</v>
      </c>
      <c r="Y2021">
        <f>VLOOKUP($G2021,county_facts!$A:$BB,21,FALSE)</f>
        <v>6.5</v>
      </c>
      <c r="Z2021">
        <f>VLOOKUP($G2021,county_facts!$A:$BB,22,FALSE)</f>
        <v>14.4</v>
      </c>
      <c r="AA2021">
        <f>VLOOKUP($G2021,county_facts!$A:$BB,23,FALSE)</f>
        <v>84.2</v>
      </c>
      <c r="AB2021">
        <f>VLOOKUP($G2021,county_facts!$A:$BB,24,FALSE)</f>
        <v>21.9</v>
      </c>
      <c r="AC2021">
        <f>VLOOKUP($G2021,county_facts!$A:$BB,25,FALSE)</f>
        <v>4296</v>
      </c>
      <c r="AD2021">
        <f>VLOOKUP($G2021,county_facts!$A:$BB,26,FALSE)</f>
        <v>27.3</v>
      </c>
      <c r="AE2021">
        <f>VLOOKUP($G2021,county_facts!$A:$BB,27,FALSE)</f>
        <v>21495</v>
      </c>
      <c r="AF2021">
        <f>VLOOKUP($G2021,county_facts!$A:$BB,28,FALSE)</f>
        <v>73.2</v>
      </c>
      <c r="AG2021">
        <f>VLOOKUP($G2021,county_facts!$A:$BB,29,FALSE)</f>
        <v>9.1999999999999993</v>
      </c>
      <c r="AH2021">
        <f>VLOOKUP($G2021,county_facts!$A:$BB,30,FALSE)</f>
        <v>152600</v>
      </c>
      <c r="AI2021">
        <f>VLOOKUP($G2021,county_facts!$A:$BB,31,FALSE)</f>
        <v>16588</v>
      </c>
      <c r="AJ2021">
        <f>VLOOKUP($G2021,county_facts!$A:$BB,32,FALSE)</f>
        <v>2.57</v>
      </c>
      <c r="AK2021">
        <f>VLOOKUP($G2021,county_facts!$A:$BB,33,FALSE)</f>
        <v>24998</v>
      </c>
      <c r="AL2021">
        <f>VLOOKUP($G2021,county_facts!$A:$BB,34,FALSE)</f>
        <v>48115</v>
      </c>
      <c r="AM2021">
        <f>VLOOKUP($G2021,county_facts!$A:$BB,35,FALSE)</f>
        <v>16.3</v>
      </c>
      <c r="AN2021">
        <f>VLOOKUP($G2021,county_facts!$A:$BB,36,FALSE)</f>
        <v>1107</v>
      </c>
      <c r="AO2021">
        <f>VLOOKUP($G2021,county_facts!$A:$BB,37,FALSE)</f>
        <v>10414</v>
      </c>
      <c r="AP2021">
        <f>VLOOKUP($G2021,county_facts!$A:$BB,38,FALSE)</f>
        <v>4.8</v>
      </c>
      <c r="AQ2021">
        <f>VLOOKUP($G2021,county_facts!$A:$BB,39,FALSE)</f>
        <v>4662</v>
      </c>
      <c r="AR2021">
        <f>VLOOKUP($G2021,county_facts!$A:$BB,40,FALSE)</f>
        <v>5725</v>
      </c>
      <c r="AS2021">
        <f>VLOOKUP($G2021,county_facts!$A:$BB,41,FALSE)</f>
        <v>0</v>
      </c>
      <c r="AT2021">
        <f>VLOOKUP($G2021,county_facts!$A:$BB,42,FALSE)</f>
        <v>0</v>
      </c>
      <c r="AU2021">
        <f>VLOOKUP($G2021,county_facts!$A:$BB,43,FALSE)</f>
        <v>0</v>
      </c>
      <c r="AV2021">
        <f>VLOOKUP($G2021,county_facts!$A:$BB,44,FALSE)</f>
        <v>0</v>
      </c>
      <c r="AW2021">
        <f>VLOOKUP($G2021,county_facts!$A:$BB,45,FALSE)</f>
        <v>0</v>
      </c>
      <c r="AX2021">
        <f>VLOOKUP($G2021,county_facts!$A:$BB,46,FALSE)</f>
        <v>22.6</v>
      </c>
      <c r="AY2021">
        <f>VLOOKUP($G2021,county_facts!$A:$BB,47,FALSE)</f>
        <v>0</v>
      </c>
      <c r="AZ2021">
        <f>VLOOKUP($G2021,county_facts!$A:$BB,48,FALSE)</f>
        <v>81879</v>
      </c>
      <c r="BA2021">
        <f>VLOOKUP($G2021,county_facts!$A:$BB,49,FALSE)</f>
        <v>639540</v>
      </c>
      <c r="BB2021">
        <f>VLOOKUP($G2021,county_facts!$A:$BB,50,FALSE)</f>
        <v>14609</v>
      </c>
      <c r="BC2021">
        <f>VLOOKUP($G2021,county_facts!$A:$BB,51,FALSE)</f>
        <v>74443</v>
      </c>
      <c r="BD2021">
        <f>VLOOKUP($G2021,county_facts!$A:$BB,52,FALSE)</f>
        <v>261</v>
      </c>
      <c r="BE2021">
        <f>VLOOKUP($G2021,county_facts!$A:$BB,53,FALSE)</f>
        <v>994.26</v>
      </c>
      <c r="BF2021">
        <f>VLOOKUP($G2021,county_facts!$A:$BB,54,FALSE)</f>
        <v>43</v>
      </c>
    </row>
    <row r="2022" spans="1:58" x14ac:dyDescent="0.3">
      <c r="A2022" t="s">
        <v>6</v>
      </c>
      <c r="B2022" t="s">
        <v>796</v>
      </c>
      <c r="C2022">
        <v>378</v>
      </c>
      <c r="D2022" t="s">
        <v>622</v>
      </c>
      <c r="E2022">
        <v>500</v>
      </c>
      <c r="F2022">
        <v>0.75600000000000001</v>
      </c>
      <c r="G2022">
        <v>48051</v>
      </c>
      <c r="H2022">
        <f>VLOOKUP($G2022,county_facts!$A:$BB,4,FALSE)</f>
        <v>17253</v>
      </c>
      <c r="I2022">
        <f>VLOOKUP($G2022,county_facts!$A:$BB,5,FALSE)</f>
        <v>17187</v>
      </c>
      <c r="J2022">
        <f>VLOOKUP($G2022,county_facts!$A:$BB,6,FALSE)</f>
        <v>0.4</v>
      </c>
      <c r="K2022">
        <f>VLOOKUP($G2022,county_facts!$A:$BB,7,FALSE)</f>
        <v>17187</v>
      </c>
      <c r="L2022">
        <f>VLOOKUP($G2022,county_facts!$A:$BB,8,FALSE)</f>
        <v>5.9</v>
      </c>
      <c r="M2022">
        <f>VLOOKUP($G2022,county_facts!$A:$BB,9,FALSE)</f>
        <v>22.7</v>
      </c>
      <c r="N2022">
        <f>VLOOKUP($G2022,county_facts!$A:$BB,10,FALSE)</f>
        <v>19.2</v>
      </c>
      <c r="O2022">
        <f>VLOOKUP($G2022,county_facts!$A:$BB,11,FALSE)</f>
        <v>50.3</v>
      </c>
      <c r="P2022">
        <f>VLOOKUP($G2022,county_facts!$A:$BB,12,FALSE)</f>
        <v>84</v>
      </c>
      <c r="Q2022">
        <f>VLOOKUP($G2022,county_facts!$A:$BB,13,FALSE)</f>
        <v>13.1</v>
      </c>
      <c r="R2022">
        <f>VLOOKUP($G2022,county_facts!$A:$BB,14,FALSE)</f>
        <v>1.1000000000000001</v>
      </c>
      <c r="S2022">
        <f>VLOOKUP($G2022,county_facts!$A:$BB,15,FALSE)</f>
        <v>0.3</v>
      </c>
      <c r="T2022">
        <f>VLOOKUP($G2022,county_facts!$A:$BB,16,FALSE)</f>
        <v>0</v>
      </c>
      <c r="U2022">
        <f>VLOOKUP($G2022,county_facts!$A:$BB,17,FALSE)</f>
        <v>1.5</v>
      </c>
      <c r="V2022">
        <f>VLOOKUP($G2022,county_facts!$A:$BB,18,FALSE)</f>
        <v>20.100000000000001</v>
      </c>
      <c r="W2022">
        <f>VLOOKUP($G2022,county_facts!$A:$BB,19,FALSE)</f>
        <v>65.400000000000006</v>
      </c>
      <c r="X2022">
        <f>VLOOKUP($G2022,county_facts!$A:$BB,20,FALSE)</f>
        <v>88.9</v>
      </c>
      <c r="Y2022">
        <f>VLOOKUP($G2022,county_facts!$A:$BB,21,FALSE)</f>
        <v>6.4</v>
      </c>
      <c r="Z2022">
        <f>VLOOKUP($G2022,county_facts!$A:$BB,22,FALSE)</f>
        <v>14.8</v>
      </c>
      <c r="AA2022">
        <f>VLOOKUP($G2022,county_facts!$A:$BB,23,FALSE)</f>
        <v>77.7</v>
      </c>
      <c r="AB2022">
        <f>VLOOKUP($G2022,county_facts!$A:$BB,24,FALSE)</f>
        <v>11.6</v>
      </c>
      <c r="AC2022">
        <f>VLOOKUP($G2022,county_facts!$A:$BB,25,FALSE)</f>
        <v>1310</v>
      </c>
      <c r="AD2022">
        <f>VLOOKUP($G2022,county_facts!$A:$BB,26,FALSE)</f>
        <v>28.3</v>
      </c>
      <c r="AE2022">
        <f>VLOOKUP($G2022,county_facts!$A:$BB,27,FALSE)</f>
        <v>8904</v>
      </c>
      <c r="AF2022">
        <f>VLOOKUP($G2022,county_facts!$A:$BB,28,FALSE)</f>
        <v>79.099999999999994</v>
      </c>
      <c r="AG2022">
        <f>VLOOKUP($G2022,county_facts!$A:$BB,29,FALSE)</f>
        <v>3.4</v>
      </c>
      <c r="AH2022">
        <f>VLOOKUP($G2022,county_facts!$A:$BB,30,FALSE)</f>
        <v>87800</v>
      </c>
      <c r="AI2022">
        <f>VLOOKUP($G2022,county_facts!$A:$BB,31,FALSE)</f>
        <v>6258</v>
      </c>
      <c r="AJ2022">
        <f>VLOOKUP($G2022,county_facts!$A:$BB,32,FALSE)</f>
        <v>2.71</v>
      </c>
      <c r="AK2022">
        <f>VLOOKUP($G2022,county_facts!$A:$BB,33,FALSE)</f>
        <v>21529</v>
      </c>
      <c r="AL2022">
        <f>VLOOKUP($G2022,county_facts!$A:$BB,34,FALSE)</f>
        <v>45651</v>
      </c>
      <c r="AM2022">
        <f>VLOOKUP($G2022,county_facts!$A:$BB,35,FALSE)</f>
        <v>15</v>
      </c>
      <c r="AN2022">
        <f>VLOOKUP($G2022,county_facts!$A:$BB,36,FALSE)</f>
        <v>328</v>
      </c>
      <c r="AO2022">
        <f>VLOOKUP($G2022,county_facts!$A:$BB,37,FALSE)</f>
        <v>3199</v>
      </c>
      <c r="AP2022">
        <f>VLOOKUP($G2022,county_facts!$A:$BB,38,FALSE)</f>
        <v>12.1</v>
      </c>
      <c r="AQ2022">
        <f>VLOOKUP($G2022,county_facts!$A:$BB,39,FALSE)</f>
        <v>1317</v>
      </c>
      <c r="AR2022">
        <f>VLOOKUP($G2022,county_facts!$A:$BB,40,FALSE)</f>
        <v>1320</v>
      </c>
      <c r="AS2022">
        <f>VLOOKUP($G2022,county_facts!$A:$BB,41,FALSE)</f>
        <v>0</v>
      </c>
      <c r="AT2022">
        <f>VLOOKUP($G2022,county_facts!$A:$BB,42,FALSE)</f>
        <v>0</v>
      </c>
      <c r="AU2022">
        <f>VLOOKUP($G2022,county_facts!$A:$BB,43,FALSE)</f>
        <v>0</v>
      </c>
      <c r="AV2022">
        <f>VLOOKUP($G2022,county_facts!$A:$BB,44,FALSE)</f>
        <v>0</v>
      </c>
      <c r="AW2022">
        <f>VLOOKUP($G2022,county_facts!$A:$BB,45,FALSE)</f>
        <v>0</v>
      </c>
      <c r="AX2022">
        <f>VLOOKUP($G2022,county_facts!$A:$BB,46,FALSE)</f>
        <v>29.6</v>
      </c>
      <c r="AY2022">
        <f>VLOOKUP($G2022,county_facts!$A:$BB,47,FALSE)</f>
        <v>0</v>
      </c>
      <c r="AZ2022">
        <f>VLOOKUP($G2022,county_facts!$A:$BB,48,FALSE)</f>
        <v>0</v>
      </c>
      <c r="BA2022">
        <f>VLOOKUP($G2022,county_facts!$A:$BB,49,FALSE)</f>
        <v>183826</v>
      </c>
      <c r="BB2022">
        <f>VLOOKUP($G2022,county_facts!$A:$BB,50,FALSE)</f>
        <v>11101</v>
      </c>
      <c r="BC2022">
        <f>VLOOKUP($G2022,county_facts!$A:$BB,51,FALSE)</f>
        <v>12843</v>
      </c>
      <c r="BD2022">
        <f>VLOOKUP($G2022,county_facts!$A:$BB,52,FALSE)</f>
        <v>8</v>
      </c>
      <c r="BE2022">
        <f>VLOOKUP($G2022,county_facts!$A:$BB,53,FALSE)</f>
        <v>659.03</v>
      </c>
      <c r="BF2022">
        <f>VLOOKUP($G2022,county_facts!$A:$BB,54,FALSE)</f>
        <v>26.1</v>
      </c>
    </row>
    <row r="2023" spans="1:58" x14ac:dyDescent="0.3">
      <c r="A2023" t="s">
        <v>9</v>
      </c>
      <c r="B2023" t="s">
        <v>796</v>
      </c>
      <c r="C2023">
        <v>122</v>
      </c>
      <c r="D2023" t="s">
        <v>622</v>
      </c>
      <c r="E2023">
        <v>500</v>
      </c>
      <c r="F2023">
        <v>0.24399999999999999</v>
      </c>
      <c r="G2023">
        <v>48051</v>
      </c>
      <c r="H2023">
        <f>VLOOKUP($G2023,county_facts!$A:$BB,4,FALSE)</f>
        <v>17253</v>
      </c>
      <c r="I2023">
        <f>VLOOKUP($G2023,county_facts!$A:$BB,5,FALSE)</f>
        <v>17187</v>
      </c>
      <c r="J2023">
        <f>VLOOKUP($G2023,county_facts!$A:$BB,6,FALSE)</f>
        <v>0.4</v>
      </c>
      <c r="K2023">
        <f>VLOOKUP($G2023,county_facts!$A:$BB,7,FALSE)</f>
        <v>17187</v>
      </c>
      <c r="L2023">
        <f>VLOOKUP($G2023,county_facts!$A:$BB,8,FALSE)</f>
        <v>5.9</v>
      </c>
      <c r="M2023">
        <f>VLOOKUP($G2023,county_facts!$A:$BB,9,FALSE)</f>
        <v>22.7</v>
      </c>
      <c r="N2023">
        <f>VLOOKUP($G2023,county_facts!$A:$BB,10,FALSE)</f>
        <v>19.2</v>
      </c>
      <c r="O2023">
        <f>VLOOKUP($G2023,county_facts!$A:$BB,11,FALSE)</f>
        <v>50.3</v>
      </c>
      <c r="P2023">
        <f>VLOOKUP($G2023,county_facts!$A:$BB,12,FALSE)</f>
        <v>84</v>
      </c>
      <c r="Q2023">
        <f>VLOOKUP($G2023,county_facts!$A:$BB,13,FALSE)</f>
        <v>13.1</v>
      </c>
      <c r="R2023">
        <f>VLOOKUP($G2023,county_facts!$A:$BB,14,FALSE)</f>
        <v>1.1000000000000001</v>
      </c>
      <c r="S2023">
        <f>VLOOKUP($G2023,county_facts!$A:$BB,15,FALSE)</f>
        <v>0.3</v>
      </c>
      <c r="T2023">
        <f>VLOOKUP($G2023,county_facts!$A:$BB,16,FALSE)</f>
        <v>0</v>
      </c>
      <c r="U2023">
        <f>VLOOKUP($G2023,county_facts!$A:$BB,17,FALSE)</f>
        <v>1.5</v>
      </c>
      <c r="V2023">
        <f>VLOOKUP($G2023,county_facts!$A:$BB,18,FALSE)</f>
        <v>20.100000000000001</v>
      </c>
      <c r="W2023">
        <f>VLOOKUP($G2023,county_facts!$A:$BB,19,FALSE)</f>
        <v>65.400000000000006</v>
      </c>
      <c r="X2023">
        <f>VLOOKUP($G2023,county_facts!$A:$BB,20,FALSE)</f>
        <v>88.9</v>
      </c>
      <c r="Y2023">
        <f>VLOOKUP($G2023,county_facts!$A:$BB,21,FALSE)</f>
        <v>6.4</v>
      </c>
      <c r="Z2023">
        <f>VLOOKUP($G2023,county_facts!$A:$BB,22,FALSE)</f>
        <v>14.8</v>
      </c>
      <c r="AA2023">
        <f>VLOOKUP($G2023,county_facts!$A:$BB,23,FALSE)</f>
        <v>77.7</v>
      </c>
      <c r="AB2023">
        <f>VLOOKUP($G2023,county_facts!$A:$BB,24,FALSE)</f>
        <v>11.6</v>
      </c>
      <c r="AC2023">
        <f>VLOOKUP($G2023,county_facts!$A:$BB,25,FALSE)</f>
        <v>1310</v>
      </c>
      <c r="AD2023">
        <f>VLOOKUP($G2023,county_facts!$A:$BB,26,FALSE)</f>
        <v>28.3</v>
      </c>
      <c r="AE2023">
        <f>VLOOKUP($G2023,county_facts!$A:$BB,27,FALSE)</f>
        <v>8904</v>
      </c>
      <c r="AF2023">
        <f>VLOOKUP($G2023,county_facts!$A:$BB,28,FALSE)</f>
        <v>79.099999999999994</v>
      </c>
      <c r="AG2023">
        <f>VLOOKUP($G2023,county_facts!$A:$BB,29,FALSE)</f>
        <v>3.4</v>
      </c>
      <c r="AH2023">
        <f>VLOOKUP($G2023,county_facts!$A:$BB,30,FALSE)</f>
        <v>87800</v>
      </c>
      <c r="AI2023">
        <f>VLOOKUP($G2023,county_facts!$A:$BB,31,FALSE)</f>
        <v>6258</v>
      </c>
      <c r="AJ2023">
        <f>VLOOKUP($G2023,county_facts!$A:$BB,32,FALSE)</f>
        <v>2.71</v>
      </c>
      <c r="AK2023">
        <f>VLOOKUP($G2023,county_facts!$A:$BB,33,FALSE)</f>
        <v>21529</v>
      </c>
      <c r="AL2023">
        <f>VLOOKUP($G2023,county_facts!$A:$BB,34,FALSE)</f>
        <v>45651</v>
      </c>
      <c r="AM2023">
        <f>VLOOKUP($G2023,county_facts!$A:$BB,35,FALSE)</f>
        <v>15</v>
      </c>
      <c r="AN2023">
        <f>VLOOKUP($G2023,county_facts!$A:$BB,36,FALSE)</f>
        <v>328</v>
      </c>
      <c r="AO2023">
        <f>VLOOKUP($G2023,county_facts!$A:$BB,37,FALSE)</f>
        <v>3199</v>
      </c>
      <c r="AP2023">
        <f>VLOOKUP($G2023,county_facts!$A:$BB,38,FALSE)</f>
        <v>12.1</v>
      </c>
      <c r="AQ2023">
        <f>VLOOKUP($G2023,county_facts!$A:$BB,39,FALSE)</f>
        <v>1317</v>
      </c>
      <c r="AR2023">
        <f>VLOOKUP($G2023,county_facts!$A:$BB,40,FALSE)</f>
        <v>1320</v>
      </c>
      <c r="AS2023">
        <f>VLOOKUP($G2023,county_facts!$A:$BB,41,FALSE)</f>
        <v>0</v>
      </c>
      <c r="AT2023">
        <f>VLOOKUP($G2023,county_facts!$A:$BB,42,FALSE)</f>
        <v>0</v>
      </c>
      <c r="AU2023">
        <f>VLOOKUP($G2023,county_facts!$A:$BB,43,FALSE)</f>
        <v>0</v>
      </c>
      <c r="AV2023">
        <f>VLOOKUP($G2023,county_facts!$A:$BB,44,FALSE)</f>
        <v>0</v>
      </c>
      <c r="AW2023">
        <f>VLOOKUP($G2023,county_facts!$A:$BB,45,FALSE)</f>
        <v>0</v>
      </c>
      <c r="AX2023">
        <f>VLOOKUP($G2023,county_facts!$A:$BB,46,FALSE)</f>
        <v>29.6</v>
      </c>
      <c r="AY2023">
        <f>VLOOKUP($G2023,county_facts!$A:$BB,47,FALSE)</f>
        <v>0</v>
      </c>
      <c r="AZ2023">
        <f>VLOOKUP($G2023,county_facts!$A:$BB,48,FALSE)</f>
        <v>0</v>
      </c>
      <c r="BA2023">
        <f>VLOOKUP($G2023,county_facts!$A:$BB,49,FALSE)</f>
        <v>183826</v>
      </c>
      <c r="BB2023">
        <f>VLOOKUP($G2023,county_facts!$A:$BB,50,FALSE)</f>
        <v>11101</v>
      </c>
      <c r="BC2023">
        <f>VLOOKUP($G2023,county_facts!$A:$BB,51,FALSE)</f>
        <v>12843</v>
      </c>
      <c r="BD2023">
        <f>VLOOKUP($G2023,county_facts!$A:$BB,52,FALSE)</f>
        <v>8</v>
      </c>
      <c r="BE2023">
        <f>VLOOKUP($G2023,county_facts!$A:$BB,53,FALSE)</f>
        <v>659.03</v>
      </c>
      <c r="BF2023">
        <f>VLOOKUP($G2023,county_facts!$A:$BB,54,FALSE)</f>
        <v>26.1</v>
      </c>
    </row>
    <row r="2024" spans="1:58" x14ac:dyDescent="0.3">
      <c r="A2024" t="s">
        <v>6</v>
      </c>
      <c r="B2024" t="s">
        <v>374</v>
      </c>
      <c r="C2024">
        <v>366</v>
      </c>
      <c r="D2024" t="s">
        <v>622</v>
      </c>
      <c r="E2024">
        <v>549</v>
      </c>
      <c r="F2024">
        <v>0.66666666699999999</v>
      </c>
      <c r="G2024">
        <v>48049</v>
      </c>
      <c r="H2024">
        <f>VLOOKUP($G2024,county_facts!$A:$BB,4,FALSE)</f>
        <v>37653</v>
      </c>
      <c r="I2024">
        <f>VLOOKUP($G2024,county_facts!$A:$BB,5,FALSE)</f>
        <v>38106</v>
      </c>
      <c r="J2024">
        <f>VLOOKUP($G2024,county_facts!$A:$BB,6,FALSE)</f>
        <v>-1.2</v>
      </c>
      <c r="K2024">
        <f>VLOOKUP($G2024,county_facts!$A:$BB,7,FALSE)</f>
        <v>38106</v>
      </c>
      <c r="L2024">
        <f>VLOOKUP($G2024,county_facts!$A:$BB,8,FALSE)</f>
        <v>5.6</v>
      </c>
      <c r="M2024">
        <f>VLOOKUP($G2024,county_facts!$A:$BB,9,FALSE)</f>
        <v>22.9</v>
      </c>
      <c r="N2024">
        <f>VLOOKUP($G2024,county_facts!$A:$BB,10,FALSE)</f>
        <v>19.3</v>
      </c>
      <c r="O2024">
        <f>VLOOKUP($G2024,county_facts!$A:$BB,11,FALSE)</f>
        <v>50.4</v>
      </c>
      <c r="P2024">
        <f>VLOOKUP($G2024,county_facts!$A:$BB,12,FALSE)</f>
        <v>93.1</v>
      </c>
      <c r="Q2024">
        <f>VLOOKUP($G2024,county_facts!$A:$BB,13,FALSE)</f>
        <v>3.8</v>
      </c>
      <c r="R2024">
        <f>VLOOKUP($G2024,county_facts!$A:$BB,14,FALSE)</f>
        <v>0.8</v>
      </c>
      <c r="S2024">
        <f>VLOOKUP($G2024,county_facts!$A:$BB,15,FALSE)</f>
        <v>0.6</v>
      </c>
      <c r="T2024">
        <f>VLOOKUP($G2024,county_facts!$A:$BB,16,FALSE)</f>
        <v>0.1</v>
      </c>
      <c r="U2024">
        <f>VLOOKUP($G2024,county_facts!$A:$BB,17,FALSE)</f>
        <v>1.7</v>
      </c>
      <c r="V2024">
        <f>VLOOKUP($G2024,county_facts!$A:$BB,18,FALSE)</f>
        <v>20.9</v>
      </c>
      <c r="W2024">
        <f>VLOOKUP($G2024,county_facts!$A:$BB,19,FALSE)</f>
        <v>73.2</v>
      </c>
      <c r="X2024">
        <f>VLOOKUP($G2024,county_facts!$A:$BB,20,FALSE)</f>
        <v>89.9</v>
      </c>
      <c r="Y2024">
        <f>VLOOKUP($G2024,county_facts!$A:$BB,21,FALSE)</f>
        <v>4.0999999999999996</v>
      </c>
      <c r="Z2024">
        <f>VLOOKUP($G2024,county_facts!$A:$BB,22,FALSE)</f>
        <v>8.4</v>
      </c>
      <c r="AA2024">
        <f>VLOOKUP($G2024,county_facts!$A:$BB,23,FALSE)</f>
        <v>85.1</v>
      </c>
      <c r="AB2024">
        <f>VLOOKUP($G2024,county_facts!$A:$BB,24,FALSE)</f>
        <v>16</v>
      </c>
      <c r="AC2024">
        <f>VLOOKUP($G2024,county_facts!$A:$BB,25,FALSE)</f>
        <v>3439</v>
      </c>
      <c r="AD2024">
        <f>VLOOKUP($G2024,county_facts!$A:$BB,26,FALSE)</f>
        <v>18.2</v>
      </c>
      <c r="AE2024">
        <f>VLOOKUP($G2024,county_facts!$A:$BB,27,FALSE)</f>
        <v>18468</v>
      </c>
      <c r="AF2024">
        <f>VLOOKUP($G2024,county_facts!$A:$BB,28,FALSE)</f>
        <v>71.3</v>
      </c>
      <c r="AG2024">
        <f>VLOOKUP($G2024,county_facts!$A:$BB,29,FALSE)</f>
        <v>11.4</v>
      </c>
      <c r="AH2024">
        <f>VLOOKUP($G2024,county_facts!$A:$BB,30,FALSE)</f>
        <v>87600</v>
      </c>
      <c r="AI2024">
        <f>VLOOKUP($G2024,county_facts!$A:$BB,31,FALSE)</f>
        <v>13405</v>
      </c>
      <c r="AJ2024">
        <f>VLOOKUP($G2024,county_facts!$A:$BB,32,FALSE)</f>
        <v>2.68</v>
      </c>
      <c r="AK2024">
        <f>VLOOKUP($G2024,county_facts!$A:$BB,33,FALSE)</f>
        <v>21236</v>
      </c>
      <c r="AL2024">
        <f>VLOOKUP($G2024,county_facts!$A:$BB,34,FALSE)</f>
        <v>39776</v>
      </c>
      <c r="AM2024">
        <f>VLOOKUP($G2024,county_facts!$A:$BB,35,FALSE)</f>
        <v>18.399999999999999</v>
      </c>
      <c r="AN2024">
        <f>VLOOKUP($G2024,county_facts!$A:$BB,36,FALSE)</f>
        <v>925</v>
      </c>
      <c r="AO2024">
        <f>VLOOKUP($G2024,county_facts!$A:$BB,37,FALSE)</f>
        <v>12964</v>
      </c>
      <c r="AP2024">
        <f>VLOOKUP($G2024,county_facts!$A:$BB,38,FALSE)</f>
        <v>0.1</v>
      </c>
      <c r="AQ2024">
        <f>VLOOKUP($G2024,county_facts!$A:$BB,39,FALSE)</f>
        <v>2464</v>
      </c>
      <c r="AR2024">
        <f>VLOOKUP($G2024,county_facts!$A:$BB,40,FALSE)</f>
        <v>3313</v>
      </c>
      <c r="AS2024">
        <f>VLOOKUP($G2024,county_facts!$A:$BB,41,FALSE)</f>
        <v>0</v>
      </c>
      <c r="AT2024">
        <f>VLOOKUP($G2024,county_facts!$A:$BB,42,FALSE)</f>
        <v>0</v>
      </c>
      <c r="AU2024">
        <f>VLOOKUP($G2024,county_facts!$A:$BB,43,FALSE)</f>
        <v>0</v>
      </c>
      <c r="AV2024">
        <f>VLOOKUP($G2024,county_facts!$A:$BB,44,FALSE)</f>
        <v>0</v>
      </c>
      <c r="AW2024">
        <f>VLOOKUP($G2024,county_facts!$A:$BB,45,FALSE)</f>
        <v>0</v>
      </c>
      <c r="AX2024">
        <f>VLOOKUP($G2024,county_facts!$A:$BB,46,FALSE)</f>
        <v>22.3</v>
      </c>
      <c r="AY2024">
        <f>VLOOKUP($G2024,county_facts!$A:$BB,47,FALSE)</f>
        <v>1249439</v>
      </c>
      <c r="AZ2024">
        <f>VLOOKUP($G2024,county_facts!$A:$BB,48,FALSE)</f>
        <v>170974</v>
      </c>
      <c r="BA2024">
        <f>VLOOKUP($G2024,county_facts!$A:$BB,49,FALSE)</f>
        <v>512498</v>
      </c>
      <c r="BB2024">
        <f>VLOOKUP($G2024,county_facts!$A:$BB,50,FALSE)</f>
        <v>13406</v>
      </c>
      <c r="BC2024">
        <f>VLOOKUP($G2024,county_facts!$A:$BB,51,FALSE)</f>
        <v>49890</v>
      </c>
      <c r="BD2024">
        <f>VLOOKUP($G2024,county_facts!$A:$BB,52,FALSE)</f>
        <v>31</v>
      </c>
      <c r="BE2024">
        <f>VLOOKUP($G2024,county_facts!$A:$BB,53,FALSE)</f>
        <v>944.43</v>
      </c>
      <c r="BF2024">
        <f>VLOOKUP($G2024,county_facts!$A:$BB,54,FALSE)</f>
        <v>40.299999999999997</v>
      </c>
    </row>
    <row r="2025" spans="1:58" x14ac:dyDescent="0.3">
      <c r="A2025" t="s">
        <v>9</v>
      </c>
      <c r="B2025" t="s">
        <v>374</v>
      </c>
      <c r="C2025">
        <v>183</v>
      </c>
      <c r="D2025" t="s">
        <v>622</v>
      </c>
      <c r="E2025">
        <v>549</v>
      </c>
      <c r="F2025">
        <v>0.33333333300000001</v>
      </c>
      <c r="G2025">
        <v>48049</v>
      </c>
      <c r="H2025">
        <f>VLOOKUP($G2025,county_facts!$A:$BB,4,FALSE)</f>
        <v>37653</v>
      </c>
      <c r="I2025">
        <f>VLOOKUP($G2025,county_facts!$A:$BB,5,FALSE)</f>
        <v>38106</v>
      </c>
      <c r="J2025">
        <f>VLOOKUP($G2025,county_facts!$A:$BB,6,FALSE)</f>
        <v>-1.2</v>
      </c>
      <c r="K2025">
        <f>VLOOKUP($G2025,county_facts!$A:$BB,7,FALSE)</f>
        <v>38106</v>
      </c>
      <c r="L2025">
        <f>VLOOKUP($G2025,county_facts!$A:$BB,8,FALSE)</f>
        <v>5.6</v>
      </c>
      <c r="M2025">
        <f>VLOOKUP($G2025,county_facts!$A:$BB,9,FALSE)</f>
        <v>22.9</v>
      </c>
      <c r="N2025">
        <f>VLOOKUP($G2025,county_facts!$A:$BB,10,FALSE)</f>
        <v>19.3</v>
      </c>
      <c r="O2025">
        <f>VLOOKUP($G2025,county_facts!$A:$BB,11,FALSE)</f>
        <v>50.4</v>
      </c>
      <c r="P2025">
        <f>VLOOKUP($G2025,county_facts!$A:$BB,12,FALSE)</f>
        <v>93.1</v>
      </c>
      <c r="Q2025">
        <f>VLOOKUP($G2025,county_facts!$A:$BB,13,FALSE)</f>
        <v>3.8</v>
      </c>
      <c r="R2025">
        <f>VLOOKUP($G2025,county_facts!$A:$BB,14,FALSE)</f>
        <v>0.8</v>
      </c>
      <c r="S2025">
        <f>VLOOKUP($G2025,county_facts!$A:$BB,15,FALSE)</f>
        <v>0.6</v>
      </c>
      <c r="T2025">
        <f>VLOOKUP($G2025,county_facts!$A:$BB,16,FALSE)</f>
        <v>0.1</v>
      </c>
      <c r="U2025">
        <f>VLOOKUP($G2025,county_facts!$A:$BB,17,FALSE)</f>
        <v>1.7</v>
      </c>
      <c r="V2025">
        <f>VLOOKUP($G2025,county_facts!$A:$BB,18,FALSE)</f>
        <v>20.9</v>
      </c>
      <c r="W2025">
        <f>VLOOKUP($G2025,county_facts!$A:$BB,19,FALSE)</f>
        <v>73.2</v>
      </c>
      <c r="X2025">
        <f>VLOOKUP($G2025,county_facts!$A:$BB,20,FALSE)</f>
        <v>89.9</v>
      </c>
      <c r="Y2025">
        <f>VLOOKUP($G2025,county_facts!$A:$BB,21,FALSE)</f>
        <v>4.0999999999999996</v>
      </c>
      <c r="Z2025">
        <f>VLOOKUP($G2025,county_facts!$A:$BB,22,FALSE)</f>
        <v>8.4</v>
      </c>
      <c r="AA2025">
        <f>VLOOKUP($G2025,county_facts!$A:$BB,23,FALSE)</f>
        <v>85.1</v>
      </c>
      <c r="AB2025">
        <f>VLOOKUP($G2025,county_facts!$A:$BB,24,FALSE)</f>
        <v>16</v>
      </c>
      <c r="AC2025">
        <f>VLOOKUP($G2025,county_facts!$A:$BB,25,FALSE)</f>
        <v>3439</v>
      </c>
      <c r="AD2025">
        <f>VLOOKUP($G2025,county_facts!$A:$BB,26,FALSE)</f>
        <v>18.2</v>
      </c>
      <c r="AE2025">
        <f>VLOOKUP($G2025,county_facts!$A:$BB,27,FALSE)</f>
        <v>18468</v>
      </c>
      <c r="AF2025">
        <f>VLOOKUP($G2025,county_facts!$A:$BB,28,FALSE)</f>
        <v>71.3</v>
      </c>
      <c r="AG2025">
        <f>VLOOKUP($G2025,county_facts!$A:$BB,29,FALSE)</f>
        <v>11.4</v>
      </c>
      <c r="AH2025">
        <f>VLOOKUP($G2025,county_facts!$A:$BB,30,FALSE)</f>
        <v>87600</v>
      </c>
      <c r="AI2025">
        <f>VLOOKUP($G2025,county_facts!$A:$BB,31,FALSE)</f>
        <v>13405</v>
      </c>
      <c r="AJ2025">
        <f>VLOOKUP($G2025,county_facts!$A:$BB,32,FALSE)</f>
        <v>2.68</v>
      </c>
      <c r="AK2025">
        <f>VLOOKUP($G2025,county_facts!$A:$BB,33,FALSE)</f>
        <v>21236</v>
      </c>
      <c r="AL2025">
        <f>VLOOKUP($G2025,county_facts!$A:$BB,34,FALSE)</f>
        <v>39776</v>
      </c>
      <c r="AM2025">
        <f>VLOOKUP($G2025,county_facts!$A:$BB,35,FALSE)</f>
        <v>18.399999999999999</v>
      </c>
      <c r="AN2025">
        <f>VLOOKUP($G2025,county_facts!$A:$BB,36,FALSE)</f>
        <v>925</v>
      </c>
      <c r="AO2025">
        <f>VLOOKUP($G2025,county_facts!$A:$BB,37,FALSE)</f>
        <v>12964</v>
      </c>
      <c r="AP2025">
        <f>VLOOKUP($G2025,county_facts!$A:$BB,38,FALSE)</f>
        <v>0.1</v>
      </c>
      <c r="AQ2025">
        <f>VLOOKUP($G2025,county_facts!$A:$BB,39,FALSE)</f>
        <v>2464</v>
      </c>
      <c r="AR2025">
        <f>VLOOKUP($G2025,county_facts!$A:$BB,40,FALSE)</f>
        <v>3313</v>
      </c>
      <c r="AS2025">
        <f>VLOOKUP($G2025,county_facts!$A:$BB,41,FALSE)</f>
        <v>0</v>
      </c>
      <c r="AT2025">
        <f>VLOOKUP($G2025,county_facts!$A:$BB,42,FALSE)</f>
        <v>0</v>
      </c>
      <c r="AU2025">
        <f>VLOOKUP($G2025,county_facts!$A:$BB,43,FALSE)</f>
        <v>0</v>
      </c>
      <c r="AV2025">
        <f>VLOOKUP($G2025,county_facts!$A:$BB,44,FALSE)</f>
        <v>0</v>
      </c>
      <c r="AW2025">
        <f>VLOOKUP($G2025,county_facts!$A:$BB,45,FALSE)</f>
        <v>0</v>
      </c>
      <c r="AX2025">
        <f>VLOOKUP($G2025,county_facts!$A:$BB,46,FALSE)</f>
        <v>22.3</v>
      </c>
      <c r="AY2025">
        <f>VLOOKUP($G2025,county_facts!$A:$BB,47,FALSE)</f>
        <v>1249439</v>
      </c>
      <c r="AZ2025">
        <f>VLOOKUP($G2025,county_facts!$A:$BB,48,FALSE)</f>
        <v>170974</v>
      </c>
      <c r="BA2025">
        <f>VLOOKUP($G2025,county_facts!$A:$BB,49,FALSE)</f>
        <v>512498</v>
      </c>
      <c r="BB2025">
        <f>VLOOKUP($G2025,county_facts!$A:$BB,50,FALSE)</f>
        <v>13406</v>
      </c>
      <c r="BC2025">
        <f>VLOOKUP($G2025,county_facts!$A:$BB,51,FALSE)</f>
        <v>49890</v>
      </c>
      <c r="BD2025">
        <f>VLOOKUP($G2025,county_facts!$A:$BB,52,FALSE)</f>
        <v>31</v>
      </c>
      <c r="BE2025">
        <f>VLOOKUP($G2025,county_facts!$A:$BB,53,FALSE)</f>
        <v>944.43</v>
      </c>
      <c r="BF2025">
        <f>VLOOKUP($G2025,county_facts!$A:$BB,54,FALSE)</f>
        <v>40.299999999999997</v>
      </c>
    </row>
    <row r="2026" spans="1:58" x14ac:dyDescent="0.3">
      <c r="A2026" t="s">
        <v>9</v>
      </c>
      <c r="B2026" t="s">
        <v>797</v>
      </c>
      <c r="C2026">
        <v>522</v>
      </c>
      <c r="D2026" t="s">
        <v>622</v>
      </c>
      <c r="E2026">
        <v>811</v>
      </c>
      <c r="F2026">
        <v>0.64364981499999996</v>
      </c>
      <c r="G2026">
        <v>48047</v>
      </c>
      <c r="H2026">
        <f>VLOOKUP($G2026,county_facts!$A:$BB,4,FALSE)</f>
        <v>7194</v>
      </c>
      <c r="I2026">
        <f>VLOOKUP($G2026,county_facts!$A:$BB,5,FALSE)</f>
        <v>7223</v>
      </c>
      <c r="J2026">
        <f>VLOOKUP($G2026,county_facts!$A:$BB,6,FALSE)</f>
        <v>-0.4</v>
      </c>
      <c r="K2026">
        <f>VLOOKUP($G2026,county_facts!$A:$BB,7,FALSE)</f>
        <v>7223</v>
      </c>
      <c r="L2026">
        <f>VLOOKUP($G2026,county_facts!$A:$BB,8,FALSE)</f>
        <v>9.1999999999999993</v>
      </c>
      <c r="M2026">
        <f>VLOOKUP($G2026,county_facts!$A:$BB,9,FALSE)</f>
        <v>28.1</v>
      </c>
      <c r="N2026">
        <f>VLOOKUP($G2026,county_facts!$A:$BB,10,FALSE)</f>
        <v>18.2</v>
      </c>
      <c r="O2026">
        <f>VLOOKUP($G2026,county_facts!$A:$BB,11,FALSE)</f>
        <v>50.4</v>
      </c>
      <c r="P2026">
        <f>VLOOKUP($G2026,county_facts!$A:$BB,12,FALSE)</f>
        <v>96.4</v>
      </c>
      <c r="Q2026">
        <f>VLOOKUP($G2026,county_facts!$A:$BB,13,FALSE)</f>
        <v>1.1000000000000001</v>
      </c>
      <c r="R2026">
        <f>VLOOKUP($G2026,county_facts!$A:$BB,14,FALSE)</f>
        <v>0.7</v>
      </c>
      <c r="S2026">
        <f>VLOOKUP($G2026,county_facts!$A:$BB,15,FALSE)</f>
        <v>1.4</v>
      </c>
      <c r="T2026">
        <f>VLOOKUP($G2026,county_facts!$A:$BB,16,FALSE)</f>
        <v>0</v>
      </c>
      <c r="U2026">
        <f>VLOOKUP($G2026,county_facts!$A:$BB,17,FALSE)</f>
        <v>0.5</v>
      </c>
      <c r="V2026">
        <f>VLOOKUP($G2026,county_facts!$A:$BB,18,FALSE)</f>
        <v>89.6</v>
      </c>
      <c r="W2026">
        <f>VLOOKUP($G2026,county_facts!$A:$BB,19,FALSE)</f>
        <v>8.3000000000000007</v>
      </c>
      <c r="X2026">
        <f>VLOOKUP($G2026,county_facts!$A:$BB,20,FALSE)</f>
        <v>82.1</v>
      </c>
      <c r="Y2026">
        <f>VLOOKUP($G2026,county_facts!$A:$BB,21,FALSE)</f>
        <v>6.2</v>
      </c>
      <c r="Z2026">
        <f>VLOOKUP($G2026,county_facts!$A:$BB,22,FALSE)</f>
        <v>65.900000000000006</v>
      </c>
      <c r="AA2026">
        <f>VLOOKUP($G2026,county_facts!$A:$BB,23,FALSE)</f>
        <v>63.2</v>
      </c>
      <c r="AB2026">
        <f>VLOOKUP($G2026,county_facts!$A:$BB,24,FALSE)</f>
        <v>10.8</v>
      </c>
      <c r="AC2026">
        <f>VLOOKUP($G2026,county_facts!$A:$BB,25,FALSE)</f>
        <v>415</v>
      </c>
      <c r="AD2026">
        <f>VLOOKUP($G2026,county_facts!$A:$BB,26,FALSE)</f>
        <v>17.899999999999999</v>
      </c>
      <c r="AE2026">
        <f>VLOOKUP($G2026,county_facts!$A:$BB,27,FALSE)</f>
        <v>3232</v>
      </c>
      <c r="AF2026">
        <f>VLOOKUP($G2026,county_facts!$A:$BB,28,FALSE)</f>
        <v>69.3</v>
      </c>
      <c r="AG2026">
        <f>VLOOKUP($G2026,county_facts!$A:$BB,29,FALSE)</f>
        <v>8.5</v>
      </c>
      <c r="AH2026">
        <f>VLOOKUP($G2026,county_facts!$A:$BB,30,FALSE)</f>
        <v>47300</v>
      </c>
      <c r="AI2026">
        <f>VLOOKUP($G2026,county_facts!$A:$BB,31,FALSE)</f>
        <v>2439</v>
      </c>
      <c r="AJ2026">
        <f>VLOOKUP($G2026,county_facts!$A:$BB,32,FALSE)</f>
        <v>2.89</v>
      </c>
      <c r="AK2026">
        <f>VLOOKUP($G2026,county_facts!$A:$BB,33,FALSE)</f>
        <v>14345</v>
      </c>
      <c r="AL2026">
        <f>VLOOKUP($G2026,county_facts!$A:$BB,34,FALSE)</f>
        <v>21865</v>
      </c>
      <c r="AM2026">
        <f>VLOOKUP($G2026,county_facts!$A:$BB,35,FALSE)</f>
        <v>38.299999999999997</v>
      </c>
      <c r="AN2026">
        <f>VLOOKUP($G2026,county_facts!$A:$BB,36,FALSE)</f>
        <v>131</v>
      </c>
      <c r="AO2026">
        <f>VLOOKUP($G2026,county_facts!$A:$BB,37,FALSE)</f>
        <v>1571</v>
      </c>
      <c r="AP2026">
        <f>VLOOKUP($G2026,county_facts!$A:$BB,38,FALSE)</f>
        <v>-1.5</v>
      </c>
      <c r="AQ2026">
        <f>VLOOKUP($G2026,county_facts!$A:$BB,39,FALSE)</f>
        <v>534</v>
      </c>
      <c r="AR2026">
        <f>VLOOKUP($G2026,county_facts!$A:$BB,40,FALSE)</f>
        <v>525</v>
      </c>
      <c r="AS2026">
        <f>VLOOKUP($G2026,county_facts!$A:$BB,41,FALSE)</f>
        <v>0</v>
      </c>
      <c r="AT2026">
        <f>VLOOKUP($G2026,county_facts!$A:$BB,42,FALSE)</f>
        <v>0</v>
      </c>
      <c r="AU2026">
        <f>VLOOKUP($G2026,county_facts!$A:$BB,43,FALSE)</f>
        <v>0</v>
      </c>
      <c r="AV2026">
        <f>VLOOKUP($G2026,county_facts!$A:$BB,44,FALSE)</f>
        <v>0</v>
      </c>
      <c r="AW2026">
        <f>VLOOKUP($G2026,county_facts!$A:$BB,45,FALSE)</f>
        <v>0</v>
      </c>
      <c r="AX2026">
        <f>VLOOKUP($G2026,county_facts!$A:$BB,46,FALSE)</f>
        <v>0</v>
      </c>
      <c r="AY2026">
        <f>VLOOKUP($G2026,county_facts!$A:$BB,47,FALSE)</f>
        <v>0</v>
      </c>
      <c r="AZ2026">
        <f>VLOOKUP($G2026,county_facts!$A:$BB,48,FALSE)</f>
        <v>0</v>
      </c>
      <c r="BA2026">
        <f>VLOOKUP($G2026,county_facts!$A:$BB,49,FALSE)</f>
        <v>81552</v>
      </c>
      <c r="BB2026">
        <f>VLOOKUP($G2026,county_facts!$A:$BB,50,FALSE)</f>
        <v>10914</v>
      </c>
      <c r="BC2026">
        <f>VLOOKUP($G2026,county_facts!$A:$BB,51,FALSE)</f>
        <v>14217</v>
      </c>
      <c r="BD2026">
        <f>VLOOKUP($G2026,county_facts!$A:$BB,52,FALSE)</f>
        <v>0</v>
      </c>
      <c r="BE2026">
        <f>VLOOKUP($G2026,county_facts!$A:$BB,53,FALSE)</f>
        <v>943.36</v>
      </c>
      <c r="BF2026">
        <f>VLOOKUP($G2026,county_facts!$A:$BB,54,FALSE)</f>
        <v>7.7</v>
      </c>
    </row>
    <row r="2027" spans="1:58" x14ac:dyDescent="0.3">
      <c r="A2027" t="s">
        <v>6</v>
      </c>
      <c r="B2027" t="s">
        <v>797</v>
      </c>
      <c r="C2027">
        <v>289</v>
      </c>
      <c r="D2027" t="s">
        <v>622</v>
      </c>
      <c r="E2027">
        <v>811</v>
      </c>
      <c r="F2027">
        <v>0.35635018499999999</v>
      </c>
      <c r="G2027">
        <v>48047</v>
      </c>
      <c r="H2027">
        <f>VLOOKUP($G2027,county_facts!$A:$BB,4,FALSE)</f>
        <v>7194</v>
      </c>
      <c r="I2027">
        <f>VLOOKUP($G2027,county_facts!$A:$BB,5,FALSE)</f>
        <v>7223</v>
      </c>
      <c r="J2027">
        <f>VLOOKUP($G2027,county_facts!$A:$BB,6,FALSE)</f>
        <v>-0.4</v>
      </c>
      <c r="K2027">
        <f>VLOOKUP($G2027,county_facts!$A:$BB,7,FALSE)</f>
        <v>7223</v>
      </c>
      <c r="L2027">
        <f>VLOOKUP($G2027,county_facts!$A:$BB,8,FALSE)</f>
        <v>9.1999999999999993</v>
      </c>
      <c r="M2027">
        <f>VLOOKUP($G2027,county_facts!$A:$BB,9,FALSE)</f>
        <v>28.1</v>
      </c>
      <c r="N2027">
        <f>VLOOKUP($G2027,county_facts!$A:$BB,10,FALSE)</f>
        <v>18.2</v>
      </c>
      <c r="O2027">
        <f>VLOOKUP($G2027,county_facts!$A:$BB,11,FALSE)</f>
        <v>50.4</v>
      </c>
      <c r="P2027">
        <f>VLOOKUP($G2027,county_facts!$A:$BB,12,FALSE)</f>
        <v>96.4</v>
      </c>
      <c r="Q2027">
        <f>VLOOKUP($G2027,county_facts!$A:$BB,13,FALSE)</f>
        <v>1.1000000000000001</v>
      </c>
      <c r="R2027">
        <f>VLOOKUP($G2027,county_facts!$A:$BB,14,FALSE)</f>
        <v>0.7</v>
      </c>
      <c r="S2027">
        <f>VLOOKUP($G2027,county_facts!$A:$BB,15,FALSE)</f>
        <v>1.4</v>
      </c>
      <c r="T2027">
        <f>VLOOKUP($G2027,county_facts!$A:$BB,16,FALSE)</f>
        <v>0</v>
      </c>
      <c r="U2027">
        <f>VLOOKUP($G2027,county_facts!$A:$BB,17,FALSE)</f>
        <v>0.5</v>
      </c>
      <c r="V2027">
        <f>VLOOKUP($G2027,county_facts!$A:$BB,18,FALSE)</f>
        <v>89.6</v>
      </c>
      <c r="W2027">
        <f>VLOOKUP($G2027,county_facts!$A:$BB,19,FALSE)</f>
        <v>8.3000000000000007</v>
      </c>
      <c r="X2027">
        <f>VLOOKUP($G2027,county_facts!$A:$BB,20,FALSE)</f>
        <v>82.1</v>
      </c>
      <c r="Y2027">
        <f>VLOOKUP($G2027,county_facts!$A:$BB,21,FALSE)</f>
        <v>6.2</v>
      </c>
      <c r="Z2027">
        <f>VLOOKUP($G2027,county_facts!$A:$BB,22,FALSE)</f>
        <v>65.900000000000006</v>
      </c>
      <c r="AA2027">
        <f>VLOOKUP($G2027,county_facts!$A:$BB,23,FALSE)</f>
        <v>63.2</v>
      </c>
      <c r="AB2027">
        <f>VLOOKUP($G2027,county_facts!$A:$BB,24,FALSE)</f>
        <v>10.8</v>
      </c>
      <c r="AC2027">
        <f>VLOOKUP($G2027,county_facts!$A:$BB,25,FALSE)</f>
        <v>415</v>
      </c>
      <c r="AD2027">
        <f>VLOOKUP($G2027,county_facts!$A:$BB,26,FALSE)</f>
        <v>17.899999999999999</v>
      </c>
      <c r="AE2027">
        <f>VLOOKUP($G2027,county_facts!$A:$BB,27,FALSE)</f>
        <v>3232</v>
      </c>
      <c r="AF2027">
        <f>VLOOKUP($G2027,county_facts!$A:$BB,28,FALSE)</f>
        <v>69.3</v>
      </c>
      <c r="AG2027">
        <f>VLOOKUP($G2027,county_facts!$A:$BB,29,FALSE)</f>
        <v>8.5</v>
      </c>
      <c r="AH2027">
        <f>VLOOKUP($G2027,county_facts!$A:$BB,30,FALSE)</f>
        <v>47300</v>
      </c>
      <c r="AI2027">
        <f>VLOOKUP($G2027,county_facts!$A:$BB,31,FALSE)</f>
        <v>2439</v>
      </c>
      <c r="AJ2027">
        <f>VLOOKUP($G2027,county_facts!$A:$BB,32,FALSE)</f>
        <v>2.89</v>
      </c>
      <c r="AK2027">
        <f>VLOOKUP($G2027,county_facts!$A:$BB,33,FALSE)</f>
        <v>14345</v>
      </c>
      <c r="AL2027">
        <f>VLOOKUP($G2027,county_facts!$A:$BB,34,FALSE)</f>
        <v>21865</v>
      </c>
      <c r="AM2027">
        <f>VLOOKUP($G2027,county_facts!$A:$BB,35,FALSE)</f>
        <v>38.299999999999997</v>
      </c>
      <c r="AN2027">
        <f>VLOOKUP($G2027,county_facts!$A:$BB,36,FALSE)</f>
        <v>131</v>
      </c>
      <c r="AO2027">
        <f>VLOOKUP($G2027,county_facts!$A:$BB,37,FALSE)</f>
        <v>1571</v>
      </c>
      <c r="AP2027">
        <f>VLOOKUP($G2027,county_facts!$A:$BB,38,FALSE)</f>
        <v>-1.5</v>
      </c>
      <c r="AQ2027">
        <f>VLOOKUP($G2027,county_facts!$A:$BB,39,FALSE)</f>
        <v>534</v>
      </c>
      <c r="AR2027">
        <f>VLOOKUP($G2027,county_facts!$A:$BB,40,FALSE)</f>
        <v>525</v>
      </c>
      <c r="AS2027">
        <f>VLOOKUP($G2027,county_facts!$A:$BB,41,FALSE)</f>
        <v>0</v>
      </c>
      <c r="AT2027">
        <f>VLOOKUP($G2027,county_facts!$A:$BB,42,FALSE)</f>
        <v>0</v>
      </c>
      <c r="AU2027">
        <f>VLOOKUP($G2027,county_facts!$A:$BB,43,FALSE)</f>
        <v>0</v>
      </c>
      <c r="AV2027">
        <f>VLOOKUP($G2027,county_facts!$A:$BB,44,FALSE)</f>
        <v>0</v>
      </c>
      <c r="AW2027">
        <f>VLOOKUP($G2027,county_facts!$A:$BB,45,FALSE)</f>
        <v>0</v>
      </c>
      <c r="AX2027">
        <f>VLOOKUP($G2027,county_facts!$A:$BB,46,FALSE)</f>
        <v>0</v>
      </c>
      <c r="AY2027">
        <f>VLOOKUP($G2027,county_facts!$A:$BB,47,FALSE)</f>
        <v>0</v>
      </c>
      <c r="AZ2027">
        <f>VLOOKUP($G2027,county_facts!$A:$BB,48,FALSE)</f>
        <v>0</v>
      </c>
      <c r="BA2027">
        <f>VLOOKUP($G2027,county_facts!$A:$BB,49,FALSE)</f>
        <v>81552</v>
      </c>
      <c r="BB2027">
        <f>VLOOKUP($G2027,county_facts!$A:$BB,50,FALSE)</f>
        <v>10914</v>
      </c>
      <c r="BC2027">
        <f>VLOOKUP($G2027,county_facts!$A:$BB,51,FALSE)</f>
        <v>14217</v>
      </c>
      <c r="BD2027">
        <f>VLOOKUP($G2027,county_facts!$A:$BB,52,FALSE)</f>
        <v>0</v>
      </c>
      <c r="BE2027">
        <f>VLOOKUP($G2027,county_facts!$A:$BB,53,FALSE)</f>
        <v>943.36</v>
      </c>
      <c r="BF2027">
        <f>VLOOKUP($G2027,county_facts!$A:$BB,54,FALSE)</f>
        <v>7.7</v>
      </c>
    </row>
    <row r="2028" spans="1:58" x14ac:dyDescent="0.3">
      <c r="A2028" t="s">
        <v>6</v>
      </c>
      <c r="B2028" t="s">
        <v>798</v>
      </c>
      <c r="C2028">
        <v>9</v>
      </c>
      <c r="D2028" t="s">
        <v>622</v>
      </c>
      <c r="E2028">
        <v>13</v>
      </c>
      <c r="F2028">
        <v>0.69230769199999997</v>
      </c>
      <c r="G2028">
        <v>48045</v>
      </c>
      <c r="H2028">
        <f>VLOOKUP($G2028,county_facts!$A:$BB,4,FALSE)</f>
        <v>1536</v>
      </c>
      <c r="I2028">
        <f>VLOOKUP($G2028,county_facts!$A:$BB,5,FALSE)</f>
        <v>1637</v>
      </c>
      <c r="J2028">
        <f>VLOOKUP($G2028,county_facts!$A:$BB,6,FALSE)</f>
        <v>-6.2</v>
      </c>
      <c r="K2028">
        <f>VLOOKUP($G2028,county_facts!$A:$BB,7,FALSE)</f>
        <v>1637</v>
      </c>
      <c r="L2028">
        <f>VLOOKUP($G2028,county_facts!$A:$BB,8,FALSE)</f>
        <v>5.5</v>
      </c>
      <c r="M2028">
        <f>VLOOKUP($G2028,county_facts!$A:$BB,9,FALSE)</f>
        <v>21.8</v>
      </c>
      <c r="N2028">
        <f>VLOOKUP($G2028,county_facts!$A:$BB,10,FALSE)</f>
        <v>23.9</v>
      </c>
      <c r="O2028">
        <f>VLOOKUP($G2028,county_facts!$A:$BB,11,FALSE)</f>
        <v>50.5</v>
      </c>
      <c r="P2028">
        <f>VLOOKUP($G2028,county_facts!$A:$BB,12,FALSE)</f>
        <v>94.5</v>
      </c>
      <c r="Q2028">
        <f>VLOOKUP($G2028,county_facts!$A:$BB,13,FALSE)</f>
        <v>2.9</v>
      </c>
      <c r="R2028">
        <f>VLOOKUP($G2028,county_facts!$A:$BB,14,FALSE)</f>
        <v>0.6</v>
      </c>
      <c r="S2028">
        <f>VLOOKUP($G2028,county_facts!$A:$BB,15,FALSE)</f>
        <v>0.1</v>
      </c>
      <c r="T2028">
        <f>VLOOKUP($G2028,county_facts!$A:$BB,16,FALSE)</f>
        <v>0</v>
      </c>
      <c r="U2028">
        <f>VLOOKUP($G2028,county_facts!$A:$BB,17,FALSE)</f>
        <v>1.9</v>
      </c>
      <c r="V2028">
        <f>VLOOKUP($G2028,county_facts!$A:$BB,18,FALSE)</f>
        <v>27.7</v>
      </c>
      <c r="W2028">
        <f>VLOOKUP($G2028,county_facts!$A:$BB,19,FALSE)</f>
        <v>67.8</v>
      </c>
      <c r="X2028">
        <f>VLOOKUP($G2028,county_facts!$A:$BB,20,FALSE)</f>
        <v>93.3</v>
      </c>
      <c r="Y2028">
        <f>VLOOKUP($G2028,county_facts!$A:$BB,21,FALSE)</f>
        <v>10.5</v>
      </c>
      <c r="Z2028">
        <f>VLOOKUP($G2028,county_facts!$A:$BB,22,FALSE)</f>
        <v>19.600000000000001</v>
      </c>
      <c r="AA2028">
        <f>VLOOKUP($G2028,county_facts!$A:$BB,23,FALSE)</f>
        <v>75.8</v>
      </c>
      <c r="AB2028">
        <f>VLOOKUP($G2028,county_facts!$A:$BB,24,FALSE)</f>
        <v>17.8</v>
      </c>
      <c r="AC2028">
        <f>VLOOKUP($G2028,county_facts!$A:$BB,25,FALSE)</f>
        <v>93</v>
      </c>
      <c r="AD2028">
        <f>VLOOKUP($G2028,county_facts!$A:$BB,26,FALSE)</f>
        <v>18.899999999999999</v>
      </c>
      <c r="AE2028">
        <f>VLOOKUP($G2028,county_facts!$A:$BB,27,FALSE)</f>
        <v>953</v>
      </c>
      <c r="AF2028">
        <f>VLOOKUP($G2028,county_facts!$A:$BB,28,FALSE)</f>
        <v>78.8</v>
      </c>
      <c r="AG2028">
        <f>VLOOKUP($G2028,county_facts!$A:$BB,29,FALSE)</f>
        <v>3.8</v>
      </c>
      <c r="AH2028">
        <f>VLOOKUP($G2028,county_facts!$A:$BB,30,FALSE)</f>
        <v>51600</v>
      </c>
      <c r="AI2028">
        <f>VLOOKUP($G2028,county_facts!$A:$BB,31,FALSE)</f>
        <v>605</v>
      </c>
      <c r="AJ2028">
        <f>VLOOKUP($G2028,county_facts!$A:$BB,32,FALSE)</f>
        <v>2.67</v>
      </c>
      <c r="AK2028">
        <f>VLOOKUP($G2028,county_facts!$A:$BB,33,FALSE)</f>
        <v>20697</v>
      </c>
      <c r="AL2028">
        <f>VLOOKUP($G2028,county_facts!$A:$BB,34,FALSE)</f>
        <v>36250</v>
      </c>
      <c r="AM2028">
        <f>VLOOKUP($G2028,county_facts!$A:$BB,35,FALSE)</f>
        <v>18.600000000000001</v>
      </c>
      <c r="AN2028">
        <f>VLOOKUP($G2028,county_facts!$A:$BB,36,FALSE)</f>
        <v>39</v>
      </c>
      <c r="AO2028">
        <f>VLOOKUP($G2028,county_facts!$A:$BB,37,FALSE)</f>
        <v>129</v>
      </c>
      <c r="AP2028">
        <f>VLOOKUP($G2028,county_facts!$A:$BB,38,FALSE)</f>
        <v>-4.4000000000000004</v>
      </c>
      <c r="AQ2028">
        <f>VLOOKUP($G2028,county_facts!$A:$BB,39,FALSE)</f>
        <v>137</v>
      </c>
      <c r="AR2028">
        <f>VLOOKUP($G2028,county_facts!$A:$BB,40,FALSE)</f>
        <v>198</v>
      </c>
      <c r="AS2028">
        <f>VLOOKUP($G2028,county_facts!$A:$BB,41,FALSE)</f>
        <v>0</v>
      </c>
      <c r="AT2028">
        <f>VLOOKUP($G2028,county_facts!$A:$BB,42,FALSE)</f>
        <v>0</v>
      </c>
      <c r="AU2028">
        <f>VLOOKUP($G2028,county_facts!$A:$BB,43,FALSE)</f>
        <v>0</v>
      </c>
      <c r="AV2028">
        <f>VLOOKUP($G2028,county_facts!$A:$BB,44,FALSE)</f>
        <v>0</v>
      </c>
      <c r="AW2028">
        <f>VLOOKUP($G2028,county_facts!$A:$BB,45,FALSE)</f>
        <v>0</v>
      </c>
      <c r="AX2028">
        <f>VLOOKUP($G2028,county_facts!$A:$BB,46,FALSE)</f>
        <v>0</v>
      </c>
      <c r="AY2028">
        <f>VLOOKUP($G2028,county_facts!$A:$BB,47,FALSE)</f>
        <v>0</v>
      </c>
      <c r="AZ2028">
        <f>VLOOKUP($G2028,county_facts!$A:$BB,48,FALSE)</f>
        <v>5352</v>
      </c>
      <c r="BA2028">
        <f>VLOOKUP($G2028,county_facts!$A:$BB,49,FALSE)</f>
        <v>6660</v>
      </c>
      <c r="BB2028">
        <f>VLOOKUP($G2028,county_facts!$A:$BB,50,FALSE)</f>
        <v>4458</v>
      </c>
      <c r="BC2028">
        <f>VLOOKUP($G2028,county_facts!$A:$BB,51,FALSE)</f>
        <v>338</v>
      </c>
      <c r="BD2028">
        <f>VLOOKUP($G2028,county_facts!$A:$BB,52,FALSE)</f>
        <v>0</v>
      </c>
      <c r="BE2028">
        <f>VLOOKUP($G2028,county_facts!$A:$BB,53,FALSE)</f>
        <v>900</v>
      </c>
      <c r="BF2028">
        <f>VLOOKUP($G2028,county_facts!$A:$BB,54,FALSE)</f>
        <v>1.8</v>
      </c>
    </row>
    <row r="2029" spans="1:58" x14ac:dyDescent="0.3">
      <c r="A2029" t="s">
        <v>9</v>
      </c>
      <c r="B2029" t="s">
        <v>798</v>
      </c>
      <c r="C2029">
        <v>4</v>
      </c>
      <c r="D2029" t="s">
        <v>622</v>
      </c>
      <c r="E2029">
        <v>13</v>
      </c>
      <c r="F2029">
        <v>0.30769230800000003</v>
      </c>
      <c r="G2029">
        <v>48045</v>
      </c>
      <c r="H2029">
        <f>VLOOKUP($G2029,county_facts!$A:$BB,4,FALSE)</f>
        <v>1536</v>
      </c>
      <c r="I2029">
        <f>VLOOKUP($G2029,county_facts!$A:$BB,5,FALSE)</f>
        <v>1637</v>
      </c>
      <c r="J2029">
        <f>VLOOKUP($G2029,county_facts!$A:$BB,6,FALSE)</f>
        <v>-6.2</v>
      </c>
      <c r="K2029">
        <f>VLOOKUP($G2029,county_facts!$A:$BB,7,FALSE)</f>
        <v>1637</v>
      </c>
      <c r="L2029">
        <f>VLOOKUP($G2029,county_facts!$A:$BB,8,FALSE)</f>
        <v>5.5</v>
      </c>
      <c r="M2029">
        <f>VLOOKUP($G2029,county_facts!$A:$BB,9,FALSE)</f>
        <v>21.8</v>
      </c>
      <c r="N2029">
        <f>VLOOKUP($G2029,county_facts!$A:$BB,10,FALSE)</f>
        <v>23.9</v>
      </c>
      <c r="O2029">
        <f>VLOOKUP($G2029,county_facts!$A:$BB,11,FALSE)</f>
        <v>50.5</v>
      </c>
      <c r="P2029">
        <f>VLOOKUP($G2029,county_facts!$A:$BB,12,FALSE)</f>
        <v>94.5</v>
      </c>
      <c r="Q2029">
        <f>VLOOKUP($G2029,county_facts!$A:$BB,13,FALSE)</f>
        <v>2.9</v>
      </c>
      <c r="R2029">
        <f>VLOOKUP($G2029,county_facts!$A:$BB,14,FALSE)</f>
        <v>0.6</v>
      </c>
      <c r="S2029">
        <f>VLOOKUP($G2029,county_facts!$A:$BB,15,FALSE)</f>
        <v>0.1</v>
      </c>
      <c r="T2029">
        <f>VLOOKUP($G2029,county_facts!$A:$BB,16,FALSE)</f>
        <v>0</v>
      </c>
      <c r="U2029">
        <f>VLOOKUP($G2029,county_facts!$A:$BB,17,FALSE)</f>
        <v>1.9</v>
      </c>
      <c r="V2029">
        <f>VLOOKUP($G2029,county_facts!$A:$BB,18,FALSE)</f>
        <v>27.7</v>
      </c>
      <c r="W2029">
        <f>VLOOKUP($G2029,county_facts!$A:$BB,19,FALSE)</f>
        <v>67.8</v>
      </c>
      <c r="X2029">
        <f>VLOOKUP($G2029,county_facts!$A:$BB,20,FALSE)</f>
        <v>93.3</v>
      </c>
      <c r="Y2029">
        <f>VLOOKUP($G2029,county_facts!$A:$BB,21,FALSE)</f>
        <v>10.5</v>
      </c>
      <c r="Z2029">
        <f>VLOOKUP($G2029,county_facts!$A:$BB,22,FALSE)</f>
        <v>19.600000000000001</v>
      </c>
      <c r="AA2029">
        <f>VLOOKUP($G2029,county_facts!$A:$BB,23,FALSE)</f>
        <v>75.8</v>
      </c>
      <c r="AB2029">
        <f>VLOOKUP($G2029,county_facts!$A:$BB,24,FALSE)</f>
        <v>17.8</v>
      </c>
      <c r="AC2029">
        <f>VLOOKUP($G2029,county_facts!$A:$BB,25,FALSE)</f>
        <v>93</v>
      </c>
      <c r="AD2029">
        <f>VLOOKUP($G2029,county_facts!$A:$BB,26,FALSE)</f>
        <v>18.899999999999999</v>
      </c>
      <c r="AE2029">
        <f>VLOOKUP($G2029,county_facts!$A:$BB,27,FALSE)</f>
        <v>953</v>
      </c>
      <c r="AF2029">
        <f>VLOOKUP($G2029,county_facts!$A:$BB,28,FALSE)</f>
        <v>78.8</v>
      </c>
      <c r="AG2029">
        <f>VLOOKUP($G2029,county_facts!$A:$BB,29,FALSE)</f>
        <v>3.8</v>
      </c>
      <c r="AH2029">
        <f>VLOOKUP($G2029,county_facts!$A:$BB,30,FALSE)</f>
        <v>51600</v>
      </c>
      <c r="AI2029">
        <f>VLOOKUP($G2029,county_facts!$A:$BB,31,FALSE)</f>
        <v>605</v>
      </c>
      <c r="AJ2029">
        <f>VLOOKUP($G2029,county_facts!$A:$BB,32,FALSE)</f>
        <v>2.67</v>
      </c>
      <c r="AK2029">
        <f>VLOOKUP($G2029,county_facts!$A:$BB,33,FALSE)</f>
        <v>20697</v>
      </c>
      <c r="AL2029">
        <f>VLOOKUP($G2029,county_facts!$A:$BB,34,FALSE)</f>
        <v>36250</v>
      </c>
      <c r="AM2029">
        <f>VLOOKUP($G2029,county_facts!$A:$BB,35,FALSE)</f>
        <v>18.600000000000001</v>
      </c>
      <c r="AN2029">
        <f>VLOOKUP($G2029,county_facts!$A:$BB,36,FALSE)</f>
        <v>39</v>
      </c>
      <c r="AO2029">
        <f>VLOOKUP($G2029,county_facts!$A:$BB,37,FALSE)</f>
        <v>129</v>
      </c>
      <c r="AP2029">
        <f>VLOOKUP($G2029,county_facts!$A:$BB,38,FALSE)</f>
        <v>-4.4000000000000004</v>
      </c>
      <c r="AQ2029">
        <f>VLOOKUP($G2029,county_facts!$A:$BB,39,FALSE)</f>
        <v>137</v>
      </c>
      <c r="AR2029">
        <f>VLOOKUP($G2029,county_facts!$A:$BB,40,FALSE)</f>
        <v>198</v>
      </c>
      <c r="AS2029">
        <f>VLOOKUP($G2029,county_facts!$A:$BB,41,FALSE)</f>
        <v>0</v>
      </c>
      <c r="AT2029">
        <f>VLOOKUP($G2029,county_facts!$A:$BB,42,FALSE)</f>
        <v>0</v>
      </c>
      <c r="AU2029">
        <f>VLOOKUP($G2029,county_facts!$A:$BB,43,FALSE)</f>
        <v>0</v>
      </c>
      <c r="AV2029">
        <f>VLOOKUP($G2029,county_facts!$A:$BB,44,FALSE)</f>
        <v>0</v>
      </c>
      <c r="AW2029">
        <f>VLOOKUP($G2029,county_facts!$A:$BB,45,FALSE)</f>
        <v>0</v>
      </c>
      <c r="AX2029">
        <f>VLOOKUP($G2029,county_facts!$A:$BB,46,FALSE)</f>
        <v>0</v>
      </c>
      <c r="AY2029">
        <f>VLOOKUP($G2029,county_facts!$A:$BB,47,FALSE)</f>
        <v>0</v>
      </c>
      <c r="AZ2029">
        <f>VLOOKUP($G2029,county_facts!$A:$BB,48,FALSE)</f>
        <v>5352</v>
      </c>
      <c r="BA2029">
        <f>VLOOKUP($G2029,county_facts!$A:$BB,49,FALSE)</f>
        <v>6660</v>
      </c>
      <c r="BB2029">
        <f>VLOOKUP($G2029,county_facts!$A:$BB,50,FALSE)</f>
        <v>4458</v>
      </c>
      <c r="BC2029">
        <f>VLOOKUP($G2029,county_facts!$A:$BB,51,FALSE)</f>
        <v>338</v>
      </c>
      <c r="BD2029">
        <f>VLOOKUP($G2029,county_facts!$A:$BB,52,FALSE)</f>
        <v>0</v>
      </c>
      <c r="BE2029">
        <f>VLOOKUP($G2029,county_facts!$A:$BB,53,FALSE)</f>
        <v>900</v>
      </c>
      <c r="BF2029">
        <f>VLOOKUP($G2029,county_facts!$A:$BB,54,FALSE)</f>
        <v>1.8</v>
      </c>
    </row>
    <row r="2030" spans="1:58" x14ac:dyDescent="0.3">
      <c r="A2030" t="s">
        <v>9</v>
      </c>
      <c r="B2030" t="s">
        <v>799</v>
      </c>
      <c r="C2030">
        <v>410</v>
      </c>
      <c r="D2030" t="s">
        <v>622</v>
      </c>
      <c r="E2030">
        <v>753</v>
      </c>
      <c r="F2030">
        <v>0.54448871200000004</v>
      </c>
      <c r="G2030">
        <v>48043</v>
      </c>
      <c r="H2030">
        <f>VLOOKUP($G2030,county_facts!$A:$BB,4,FALSE)</f>
        <v>9173</v>
      </c>
      <c r="I2030">
        <f>VLOOKUP($G2030,county_facts!$A:$BB,5,FALSE)</f>
        <v>9232</v>
      </c>
      <c r="J2030">
        <f>VLOOKUP($G2030,county_facts!$A:$BB,6,FALSE)</f>
        <v>-0.6</v>
      </c>
      <c r="K2030">
        <f>VLOOKUP($G2030,county_facts!$A:$BB,7,FALSE)</f>
        <v>9232</v>
      </c>
      <c r="L2030">
        <f>VLOOKUP($G2030,county_facts!$A:$BB,8,FALSE)</f>
        <v>6.3</v>
      </c>
      <c r="M2030">
        <f>VLOOKUP($G2030,county_facts!$A:$BB,9,FALSE)</f>
        <v>19.600000000000001</v>
      </c>
      <c r="N2030">
        <f>VLOOKUP($G2030,county_facts!$A:$BB,10,FALSE)</f>
        <v>19.399999999999999</v>
      </c>
      <c r="O2030">
        <f>VLOOKUP($G2030,county_facts!$A:$BB,11,FALSE)</f>
        <v>50.1</v>
      </c>
      <c r="P2030">
        <f>VLOOKUP($G2030,county_facts!$A:$BB,12,FALSE)</f>
        <v>93.6</v>
      </c>
      <c r="Q2030">
        <f>VLOOKUP($G2030,county_facts!$A:$BB,13,FALSE)</f>
        <v>1.4</v>
      </c>
      <c r="R2030">
        <f>VLOOKUP($G2030,county_facts!$A:$BB,14,FALSE)</f>
        <v>1.7</v>
      </c>
      <c r="S2030">
        <f>VLOOKUP($G2030,county_facts!$A:$BB,15,FALSE)</f>
        <v>1.2</v>
      </c>
      <c r="T2030">
        <f>VLOOKUP($G2030,county_facts!$A:$BB,16,FALSE)</f>
        <v>0.1</v>
      </c>
      <c r="U2030">
        <f>VLOOKUP($G2030,county_facts!$A:$BB,17,FALSE)</f>
        <v>1.9</v>
      </c>
      <c r="V2030">
        <f>VLOOKUP($G2030,county_facts!$A:$BB,18,FALSE)</f>
        <v>43.1</v>
      </c>
      <c r="W2030">
        <f>VLOOKUP($G2030,county_facts!$A:$BB,19,FALSE)</f>
        <v>53</v>
      </c>
      <c r="X2030">
        <f>VLOOKUP($G2030,county_facts!$A:$BB,20,FALSE)</f>
        <v>77.099999999999994</v>
      </c>
      <c r="Y2030">
        <f>VLOOKUP($G2030,county_facts!$A:$BB,21,FALSE)</f>
        <v>5.5</v>
      </c>
      <c r="Z2030">
        <f>VLOOKUP($G2030,county_facts!$A:$BB,22,FALSE)</f>
        <v>39</v>
      </c>
      <c r="AA2030">
        <f>VLOOKUP($G2030,county_facts!$A:$BB,23,FALSE)</f>
        <v>84.8</v>
      </c>
      <c r="AB2030">
        <f>VLOOKUP($G2030,county_facts!$A:$BB,24,FALSE)</f>
        <v>36.1</v>
      </c>
      <c r="AC2030">
        <f>VLOOKUP($G2030,county_facts!$A:$BB,25,FALSE)</f>
        <v>696</v>
      </c>
      <c r="AD2030">
        <f>VLOOKUP($G2030,county_facts!$A:$BB,26,FALSE)</f>
        <v>12.5</v>
      </c>
      <c r="AE2030">
        <f>VLOOKUP($G2030,county_facts!$A:$BB,27,FALSE)</f>
        <v>5429</v>
      </c>
      <c r="AF2030">
        <f>VLOOKUP($G2030,county_facts!$A:$BB,28,FALSE)</f>
        <v>60.7</v>
      </c>
      <c r="AG2030">
        <f>VLOOKUP($G2030,county_facts!$A:$BB,29,FALSE)</f>
        <v>10.199999999999999</v>
      </c>
      <c r="AH2030">
        <f>VLOOKUP($G2030,county_facts!$A:$BB,30,FALSE)</f>
        <v>111000</v>
      </c>
      <c r="AI2030">
        <f>VLOOKUP($G2030,county_facts!$A:$BB,31,FALSE)</f>
        <v>4152</v>
      </c>
      <c r="AJ2030">
        <f>VLOOKUP($G2030,county_facts!$A:$BB,32,FALSE)</f>
        <v>2.1800000000000002</v>
      </c>
      <c r="AK2030">
        <f>VLOOKUP($G2030,county_facts!$A:$BB,33,FALSE)</f>
        <v>27796</v>
      </c>
      <c r="AL2030">
        <f>VLOOKUP($G2030,county_facts!$A:$BB,34,FALSE)</f>
        <v>40477</v>
      </c>
      <c r="AM2030">
        <f>VLOOKUP($G2030,county_facts!$A:$BB,35,FALSE)</f>
        <v>12.4</v>
      </c>
      <c r="AN2030">
        <f>VLOOKUP($G2030,county_facts!$A:$BB,36,FALSE)</f>
        <v>270</v>
      </c>
      <c r="AO2030">
        <f>VLOOKUP($G2030,county_facts!$A:$BB,37,FALSE)</f>
        <v>2436</v>
      </c>
      <c r="AP2030">
        <f>VLOOKUP($G2030,county_facts!$A:$BB,38,FALSE)</f>
        <v>-9.8000000000000007</v>
      </c>
      <c r="AQ2030">
        <f>VLOOKUP($G2030,county_facts!$A:$BB,39,FALSE)</f>
        <v>939</v>
      </c>
      <c r="AR2030">
        <f>VLOOKUP($G2030,county_facts!$A:$BB,40,FALSE)</f>
        <v>1354</v>
      </c>
      <c r="AS2030">
        <f>VLOOKUP($G2030,county_facts!$A:$BB,41,FALSE)</f>
        <v>0</v>
      </c>
      <c r="AT2030">
        <f>VLOOKUP($G2030,county_facts!$A:$BB,42,FALSE)</f>
        <v>0</v>
      </c>
      <c r="AU2030">
        <f>VLOOKUP($G2030,county_facts!$A:$BB,43,FALSE)</f>
        <v>0</v>
      </c>
      <c r="AV2030">
        <f>VLOOKUP($G2030,county_facts!$A:$BB,44,FALSE)</f>
        <v>0</v>
      </c>
      <c r="AW2030">
        <f>VLOOKUP($G2030,county_facts!$A:$BB,45,FALSE)</f>
        <v>0</v>
      </c>
      <c r="AX2030">
        <f>VLOOKUP($G2030,county_facts!$A:$BB,46,FALSE)</f>
        <v>25.2</v>
      </c>
      <c r="AY2030">
        <f>VLOOKUP($G2030,county_facts!$A:$BB,47,FALSE)</f>
        <v>0</v>
      </c>
      <c r="AZ2030">
        <f>VLOOKUP($G2030,county_facts!$A:$BB,48,FALSE)</f>
        <v>20346</v>
      </c>
      <c r="BA2030">
        <f>VLOOKUP($G2030,county_facts!$A:$BB,49,FALSE)</f>
        <v>86813</v>
      </c>
      <c r="BB2030">
        <f>VLOOKUP($G2030,county_facts!$A:$BB,50,FALSE)</f>
        <v>9461</v>
      </c>
      <c r="BC2030">
        <f>VLOOKUP($G2030,county_facts!$A:$BB,51,FALSE)</f>
        <v>25405</v>
      </c>
      <c r="BD2030">
        <f>VLOOKUP($G2030,county_facts!$A:$BB,52,FALSE)</f>
        <v>11</v>
      </c>
      <c r="BE2030">
        <f>VLOOKUP($G2030,county_facts!$A:$BB,53,FALSE)</f>
        <v>6183.73</v>
      </c>
      <c r="BF2030">
        <f>VLOOKUP($G2030,county_facts!$A:$BB,54,FALSE)</f>
        <v>1.5</v>
      </c>
    </row>
    <row r="2031" spans="1:58" x14ac:dyDescent="0.3">
      <c r="A2031" t="s">
        <v>6</v>
      </c>
      <c r="B2031" t="s">
        <v>799</v>
      </c>
      <c r="C2031">
        <v>343</v>
      </c>
      <c r="D2031" t="s">
        <v>622</v>
      </c>
      <c r="E2031">
        <v>753</v>
      </c>
      <c r="F2031">
        <v>0.45551128800000001</v>
      </c>
      <c r="G2031">
        <v>48043</v>
      </c>
      <c r="H2031">
        <f>VLOOKUP($G2031,county_facts!$A:$BB,4,FALSE)</f>
        <v>9173</v>
      </c>
      <c r="I2031">
        <f>VLOOKUP($G2031,county_facts!$A:$BB,5,FALSE)</f>
        <v>9232</v>
      </c>
      <c r="J2031">
        <f>VLOOKUP($G2031,county_facts!$A:$BB,6,FALSE)</f>
        <v>-0.6</v>
      </c>
      <c r="K2031">
        <f>VLOOKUP($G2031,county_facts!$A:$BB,7,FALSE)</f>
        <v>9232</v>
      </c>
      <c r="L2031">
        <f>VLOOKUP($G2031,county_facts!$A:$BB,8,FALSE)</f>
        <v>6.3</v>
      </c>
      <c r="M2031">
        <f>VLOOKUP($G2031,county_facts!$A:$BB,9,FALSE)</f>
        <v>19.600000000000001</v>
      </c>
      <c r="N2031">
        <f>VLOOKUP($G2031,county_facts!$A:$BB,10,FALSE)</f>
        <v>19.399999999999999</v>
      </c>
      <c r="O2031">
        <f>VLOOKUP($G2031,county_facts!$A:$BB,11,FALSE)</f>
        <v>50.1</v>
      </c>
      <c r="P2031">
        <f>VLOOKUP($G2031,county_facts!$A:$BB,12,FALSE)</f>
        <v>93.6</v>
      </c>
      <c r="Q2031">
        <f>VLOOKUP($G2031,county_facts!$A:$BB,13,FALSE)</f>
        <v>1.4</v>
      </c>
      <c r="R2031">
        <f>VLOOKUP($G2031,county_facts!$A:$BB,14,FALSE)</f>
        <v>1.7</v>
      </c>
      <c r="S2031">
        <f>VLOOKUP($G2031,county_facts!$A:$BB,15,FALSE)</f>
        <v>1.2</v>
      </c>
      <c r="T2031">
        <f>VLOOKUP($G2031,county_facts!$A:$BB,16,FALSE)</f>
        <v>0.1</v>
      </c>
      <c r="U2031">
        <f>VLOOKUP($G2031,county_facts!$A:$BB,17,FALSE)</f>
        <v>1.9</v>
      </c>
      <c r="V2031">
        <f>VLOOKUP($G2031,county_facts!$A:$BB,18,FALSE)</f>
        <v>43.1</v>
      </c>
      <c r="W2031">
        <f>VLOOKUP($G2031,county_facts!$A:$BB,19,FALSE)</f>
        <v>53</v>
      </c>
      <c r="X2031">
        <f>VLOOKUP($G2031,county_facts!$A:$BB,20,FALSE)</f>
        <v>77.099999999999994</v>
      </c>
      <c r="Y2031">
        <f>VLOOKUP($G2031,county_facts!$A:$BB,21,FALSE)</f>
        <v>5.5</v>
      </c>
      <c r="Z2031">
        <f>VLOOKUP($G2031,county_facts!$A:$BB,22,FALSE)</f>
        <v>39</v>
      </c>
      <c r="AA2031">
        <f>VLOOKUP($G2031,county_facts!$A:$BB,23,FALSE)</f>
        <v>84.8</v>
      </c>
      <c r="AB2031">
        <f>VLOOKUP($G2031,county_facts!$A:$BB,24,FALSE)</f>
        <v>36.1</v>
      </c>
      <c r="AC2031">
        <f>VLOOKUP($G2031,county_facts!$A:$BB,25,FALSE)</f>
        <v>696</v>
      </c>
      <c r="AD2031">
        <f>VLOOKUP($G2031,county_facts!$A:$BB,26,FALSE)</f>
        <v>12.5</v>
      </c>
      <c r="AE2031">
        <f>VLOOKUP($G2031,county_facts!$A:$BB,27,FALSE)</f>
        <v>5429</v>
      </c>
      <c r="AF2031">
        <f>VLOOKUP($G2031,county_facts!$A:$BB,28,FALSE)</f>
        <v>60.7</v>
      </c>
      <c r="AG2031">
        <f>VLOOKUP($G2031,county_facts!$A:$BB,29,FALSE)</f>
        <v>10.199999999999999</v>
      </c>
      <c r="AH2031">
        <f>VLOOKUP($G2031,county_facts!$A:$BB,30,FALSE)</f>
        <v>111000</v>
      </c>
      <c r="AI2031">
        <f>VLOOKUP($G2031,county_facts!$A:$BB,31,FALSE)</f>
        <v>4152</v>
      </c>
      <c r="AJ2031">
        <f>VLOOKUP($G2031,county_facts!$A:$BB,32,FALSE)</f>
        <v>2.1800000000000002</v>
      </c>
      <c r="AK2031">
        <f>VLOOKUP($G2031,county_facts!$A:$BB,33,FALSE)</f>
        <v>27796</v>
      </c>
      <c r="AL2031">
        <f>VLOOKUP($G2031,county_facts!$A:$BB,34,FALSE)</f>
        <v>40477</v>
      </c>
      <c r="AM2031">
        <f>VLOOKUP($G2031,county_facts!$A:$BB,35,FALSE)</f>
        <v>12.4</v>
      </c>
      <c r="AN2031">
        <f>VLOOKUP($G2031,county_facts!$A:$BB,36,FALSE)</f>
        <v>270</v>
      </c>
      <c r="AO2031">
        <f>VLOOKUP($G2031,county_facts!$A:$BB,37,FALSE)</f>
        <v>2436</v>
      </c>
      <c r="AP2031">
        <f>VLOOKUP($G2031,county_facts!$A:$BB,38,FALSE)</f>
        <v>-9.8000000000000007</v>
      </c>
      <c r="AQ2031">
        <f>VLOOKUP($G2031,county_facts!$A:$BB,39,FALSE)</f>
        <v>939</v>
      </c>
      <c r="AR2031">
        <f>VLOOKUP($G2031,county_facts!$A:$BB,40,FALSE)</f>
        <v>1354</v>
      </c>
      <c r="AS2031">
        <f>VLOOKUP($G2031,county_facts!$A:$BB,41,FALSE)</f>
        <v>0</v>
      </c>
      <c r="AT2031">
        <f>VLOOKUP($G2031,county_facts!$A:$BB,42,FALSE)</f>
        <v>0</v>
      </c>
      <c r="AU2031">
        <f>VLOOKUP($G2031,county_facts!$A:$BB,43,FALSE)</f>
        <v>0</v>
      </c>
      <c r="AV2031">
        <f>VLOOKUP($G2031,county_facts!$A:$BB,44,FALSE)</f>
        <v>0</v>
      </c>
      <c r="AW2031">
        <f>VLOOKUP($G2031,county_facts!$A:$BB,45,FALSE)</f>
        <v>0</v>
      </c>
      <c r="AX2031">
        <f>VLOOKUP($G2031,county_facts!$A:$BB,46,FALSE)</f>
        <v>25.2</v>
      </c>
      <c r="AY2031">
        <f>VLOOKUP($G2031,county_facts!$A:$BB,47,FALSE)</f>
        <v>0</v>
      </c>
      <c r="AZ2031">
        <f>VLOOKUP($G2031,county_facts!$A:$BB,48,FALSE)</f>
        <v>20346</v>
      </c>
      <c r="BA2031">
        <f>VLOOKUP($G2031,county_facts!$A:$BB,49,FALSE)</f>
        <v>86813</v>
      </c>
      <c r="BB2031">
        <f>VLOOKUP($G2031,county_facts!$A:$BB,50,FALSE)</f>
        <v>9461</v>
      </c>
      <c r="BC2031">
        <f>VLOOKUP($G2031,county_facts!$A:$BB,51,FALSE)</f>
        <v>25405</v>
      </c>
      <c r="BD2031">
        <f>VLOOKUP($G2031,county_facts!$A:$BB,52,FALSE)</f>
        <v>11</v>
      </c>
      <c r="BE2031">
        <f>VLOOKUP($G2031,county_facts!$A:$BB,53,FALSE)</f>
        <v>6183.73</v>
      </c>
      <c r="BF2031">
        <f>VLOOKUP($G2031,county_facts!$A:$BB,54,FALSE)</f>
        <v>1.5</v>
      </c>
    </row>
    <row r="2032" spans="1:58" x14ac:dyDescent="0.3">
      <c r="A2032" t="s">
        <v>9</v>
      </c>
      <c r="B2032" t="s">
        <v>800</v>
      </c>
      <c r="C2032">
        <v>4740</v>
      </c>
      <c r="D2032" t="s">
        <v>622</v>
      </c>
      <c r="E2032">
        <v>8830</v>
      </c>
      <c r="F2032">
        <v>0.53680634199999999</v>
      </c>
      <c r="G2032">
        <v>48041</v>
      </c>
      <c r="H2032">
        <f>VLOOKUP($G2032,county_facts!$A:$BB,4,FALSE)</f>
        <v>209152</v>
      </c>
      <c r="I2032">
        <f>VLOOKUP($G2032,county_facts!$A:$BB,5,FALSE)</f>
        <v>194851</v>
      </c>
      <c r="J2032">
        <f>VLOOKUP($G2032,county_facts!$A:$BB,6,FALSE)</f>
        <v>7.3</v>
      </c>
      <c r="K2032">
        <f>VLOOKUP($G2032,county_facts!$A:$BB,7,FALSE)</f>
        <v>194851</v>
      </c>
      <c r="L2032">
        <f>VLOOKUP($G2032,county_facts!$A:$BB,8,FALSE)</f>
        <v>6.2</v>
      </c>
      <c r="M2032">
        <f>VLOOKUP($G2032,county_facts!$A:$BB,9,FALSE)</f>
        <v>20.5</v>
      </c>
      <c r="N2032">
        <f>VLOOKUP($G2032,county_facts!$A:$BB,10,FALSE)</f>
        <v>8.3000000000000007</v>
      </c>
      <c r="O2032">
        <f>VLOOKUP($G2032,county_facts!$A:$BB,11,FALSE)</f>
        <v>49.3</v>
      </c>
      <c r="P2032">
        <f>VLOOKUP($G2032,county_facts!$A:$BB,12,FALSE)</f>
        <v>80.400000000000006</v>
      </c>
      <c r="Q2032">
        <f>VLOOKUP($G2032,county_facts!$A:$BB,13,FALSE)</f>
        <v>11.4</v>
      </c>
      <c r="R2032">
        <f>VLOOKUP($G2032,county_facts!$A:$BB,14,FALSE)</f>
        <v>0.7</v>
      </c>
      <c r="S2032">
        <f>VLOOKUP($G2032,county_facts!$A:$BB,15,FALSE)</f>
        <v>5.6</v>
      </c>
      <c r="T2032">
        <f>VLOOKUP($G2032,county_facts!$A:$BB,16,FALSE)</f>
        <v>0.1</v>
      </c>
      <c r="U2032">
        <f>VLOOKUP($G2032,county_facts!$A:$BB,17,FALSE)</f>
        <v>1.8</v>
      </c>
      <c r="V2032">
        <f>VLOOKUP($G2032,county_facts!$A:$BB,18,FALSE)</f>
        <v>24.8</v>
      </c>
      <c r="W2032">
        <f>VLOOKUP($G2032,county_facts!$A:$BB,19,FALSE)</f>
        <v>57.2</v>
      </c>
      <c r="X2032">
        <f>VLOOKUP($G2032,county_facts!$A:$BB,20,FALSE)</f>
        <v>68</v>
      </c>
      <c r="Y2032">
        <f>VLOOKUP($G2032,county_facts!$A:$BB,21,FALSE)</f>
        <v>13</v>
      </c>
      <c r="Z2032">
        <f>VLOOKUP($G2032,county_facts!$A:$BB,22,FALSE)</f>
        <v>23.1</v>
      </c>
      <c r="AA2032">
        <f>VLOOKUP($G2032,county_facts!$A:$BB,23,FALSE)</f>
        <v>85</v>
      </c>
      <c r="AB2032">
        <f>VLOOKUP($G2032,county_facts!$A:$BB,24,FALSE)</f>
        <v>38.799999999999997</v>
      </c>
      <c r="AC2032">
        <f>VLOOKUP($G2032,county_facts!$A:$BB,25,FALSE)</f>
        <v>8937</v>
      </c>
      <c r="AD2032">
        <f>VLOOKUP($G2032,county_facts!$A:$BB,26,FALSE)</f>
        <v>18</v>
      </c>
      <c r="AE2032">
        <f>VLOOKUP($G2032,county_facts!$A:$BB,27,FALSE)</f>
        <v>83500</v>
      </c>
      <c r="AF2032">
        <f>VLOOKUP($G2032,county_facts!$A:$BB,28,FALSE)</f>
        <v>46</v>
      </c>
      <c r="AG2032">
        <f>VLOOKUP($G2032,county_facts!$A:$BB,29,FALSE)</f>
        <v>38.6</v>
      </c>
      <c r="AH2032">
        <f>VLOOKUP($G2032,county_facts!$A:$BB,30,FALSE)</f>
        <v>151400</v>
      </c>
      <c r="AI2032">
        <f>VLOOKUP($G2032,county_facts!$A:$BB,31,FALSE)</f>
        <v>70239</v>
      </c>
      <c r="AJ2032">
        <f>VLOOKUP($G2032,county_facts!$A:$BB,32,FALSE)</f>
        <v>2.61</v>
      </c>
      <c r="AK2032">
        <f>VLOOKUP($G2032,county_facts!$A:$BB,33,FALSE)</f>
        <v>21720</v>
      </c>
      <c r="AL2032">
        <f>VLOOKUP($G2032,county_facts!$A:$BB,34,FALSE)</f>
        <v>38310</v>
      </c>
      <c r="AM2032">
        <f>VLOOKUP($G2032,county_facts!$A:$BB,35,FALSE)</f>
        <v>29.8</v>
      </c>
      <c r="AN2032">
        <f>VLOOKUP($G2032,county_facts!$A:$BB,36,FALSE)</f>
        <v>3991</v>
      </c>
      <c r="AO2032">
        <f>VLOOKUP($G2032,county_facts!$A:$BB,37,FALSE)</f>
        <v>57295</v>
      </c>
      <c r="AP2032">
        <f>VLOOKUP($G2032,county_facts!$A:$BB,38,FALSE)</f>
        <v>4</v>
      </c>
      <c r="AQ2032">
        <f>VLOOKUP($G2032,county_facts!$A:$BB,39,FALSE)</f>
        <v>11844</v>
      </c>
      <c r="AR2032">
        <f>VLOOKUP($G2032,county_facts!$A:$BB,40,FALSE)</f>
        <v>13887</v>
      </c>
      <c r="AS2032">
        <f>VLOOKUP($G2032,county_facts!$A:$BB,41,FALSE)</f>
        <v>5.8</v>
      </c>
      <c r="AT2032">
        <f>VLOOKUP($G2032,county_facts!$A:$BB,42,FALSE)</f>
        <v>0.9</v>
      </c>
      <c r="AU2032">
        <f>VLOOKUP($G2032,county_facts!$A:$BB,43,FALSE)</f>
        <v>0</v>
      </c>
      <c r="AV2032">
        <f>VLOOKUP($G2032,county_facts!$A:$BB,44,FALSE)</f>
        <v>0</v>
      </c>
      <c r="AW2032">
        <f>VLOOKUP($G2032,county_facts!$A:$BB,45,FALSE)</f>
        <v>9.6999999999999993</v>
      </c>
      <c r="AX2032">
        <f>VLOOKUP($G2032,county_facts!$A:$BB,46,FALSE)</f>
        <v>0</v>
      </c>
      <c r="AY2032">
        <f>VLOOKUP($G2032,county_facts!$A:$BB,47,FALSE)</f>
        <v>979406</v>
      </c>
      <c r="AZ2032">
        <f>VLOOKUP($G2032,county_facts!$A:$BB,48,FALSE)</f>
        <v>779612</v>
      </c>
      <c r="BA2032">
        <f>VLOOKUP($G2032,county_facts!$A:$BB,49,FALSE)</f>
        <v>2119149</v>
      </c>
      <c r="BB2032">
        <f>VLOOKUP($G2032,county_facts!$A:$BB,50,FALSE)</f>
        <v>12425</v>
      </c>
      <c r="BC2032">
        <f>VLOOKUP($G2032,county_facts!$A:$BB,51,FALSE)</f>
        <v>340272</v>
      </c>
      <c r="BD2032">
        <f>VLOOKUP($G2032,county_facts!$A:$BB,52,FALSE)</f>
        <v>1786</v>
      </c>
      <c r="BE2032">
        <f>VLOOKUP($G2032,county_facts!$A:$BB,53,FALSE)</f>
        <v>585.45000000000005</v>
      </c>
      <c r="BF2032">
        <f>VLOOKUP($G2032,county_facts!$A:$BB,54,FALSE)</f>
        <v>332.8</v>
      </c>
    </row>
    <row r="2033" spans="1:58" x14ac:dyDescent="0.3">
      <c r="A2033" t="s">
        <v>6</v>
      </c>
      <c r="B2033" t="s">
        <v>800</v>
      </c>
      <c r="C2033">
        <v>4090</v>
      </c>
      <c r="D2033" t="s">
        <v>622</v>
      </c>
      <c r="E2033">
        <v>8830</v>
      </c>
      <c r="F2033">
        <v>0.46319365800000001</v>
      </c>
      <c r="G2033">
        <v>48041</v>
      </c>
      <c r="H2033">
        <f>VLOOKUP($G2033,county_facts!$A:$BB,4,FALSE)</f>
        <v>209152</v>
      </c>
      <c r="I2033">
        <f>VLOOKUP($G2033,county_facts!$A:$BB,5,FALSE)</f>
        <v>194851</v>
      </c>
      <c r="J2033">
        <f>VLOOKUP($G2033,county_facts!$A:$BB,6,FALSE)</f>
        <v>7.3</v>
      </c>
      <c r="K2033">
        <f>VLOOKUP($G2033,county_facts!$A:$BB,7,FALSE)</f>
        <v>194851</v>
      </c>
      <c r="L2033">
        <f>VLOOKUP($G2033,county_facts!$A:$BB,8,FALSE)</f>
        <v>6.2</v>
      </c>
      <c r="M2033">
        <f>VLOOKUP($G2033,county_facts!$A:$BB,9,FALSE)</f>
        <v>20.5</v>
      </c>
      <c r="N2033">
        <f>VLOOKUP($G2033,county_facts!$A:$BB,10,FALSE)</f>
        <v>8.3000000000000007</v>
      </c>
      <c r="O2033">
        <f>VLOOKUP($G2033,county_facts!$A:$BB,11,FALSE)</f>
        <v>49.3</v>
      </c>
      <c r="P2033">
        <f>VLOOKUP($G2033,county_facts!$A:$BB,12,FALSE)</f>
        <v>80.400000000000006</v>
      </c>
      <c r="Q2033">
        <f>VLOOKUP($G2033,county_facts!$A:$BB,13,FALSE)</f>
        <v>11.4</v>
      </c>
      <c r="R2033">
        <f>VLOOKUP($G2033,county_facts!$A:$BB,14,FALSE)</f>
        <v>0.7</v>
      </c>
      <c r="S2033">
        <f>VLOOKUP($G2033,county_facts!$A:$BB,15,FALSE)</f>
        <v>5.6</v>
      </c>
      <c r="T2033">
        <f>VLOOKUP($G2033,county_facts!$A:$BB,16,FALSE)</f>
        <v>0.1</v>
      </c>
      <c r="U2033">
        <f>VLOOKUP($G2033,county_facts!$A:$BB,17,FALSE)</f>
        <v>1.8</v>
      </c>
      <c r="V2033">
        <f>VLOOKUP($G2033,county_facts!$A:$BB,18,FALSE)</f>
        <v>24.8</v>
      </c>
      <c r="W2033">
        <f>VLOOKUP($G2033,county_facts!$A:$BB,19,FALSE)</f>
        <v>57.2</v>
      </c>
      <c r="X2033">
        <f>VLOOKUP($G2033,county_facts!$A:$BB,20,FALSE)</f>
        <v>68</v>
      </c>
      <c r="Y2033">
        <f>VLOOKUP($G2033,county_facts!$A:$BB,21,FALSE)</f>
        <v>13</v>
      </c>
      <c r="Z2033">
        <f>VLOOKUP($G2033,county_facts!$A:$BB,22,FALSE)</f>
        <v>23.1</v>
      </c>
      <c r="AA2033">
        <f>VLOOKUP($G2033,county_facts!$A:$BB,23,FALSE)</f>
        <v>85</v>
      </c>
      <c r="AB2033">
        <f>VLOOKUP($G2033,county_facts!$A:$BB,24,FALSE)</f>
        <v>38.799999999999997</v>
      </c>
      <c r="AC2033">
        <f>VLOOKUP($G2033,county_facts!$A:$BB,25,FALSE)</f>
        <v>8937</v>
      </c>
      <c r="AD2033">
        <f>VLOOKUP($G2033,county_facts!$A:$BB,26,FALSE)</f>
        <v>18</v>
      </c>
      <c r="AE2033">
        <f>VLOOKUP($G2033,county_facts!$A:$BB,27,FALSE)</f>
        <v>83500</v>
      </c>
      <c r="AF2033">
        <f>VLOOKUP($G2033,county_facts!$A:$BB,28,FALSE)</f>
        <v>46</v>
      </c>
      <c r="AG2033">
        <f>VLOOKUP($G2033,county_facts!$A:$BB,29,FALSE)</f>
        <v>38.6</v>
      </c>
      <c r="AH2033">
        <f>VLOOKUP($G2033,county_facts!$A:$BB,30,FALSE)</f>
        <v>151400</v>
      </c>
      <c r="AI2033">
        <f>VLOOKUP($G2033,county_facts!$A:$BB,31,FALSE)</f>
        <v>70239</v>
      </c>
      <c r="AJ2033">
        <f>VLOOKUP($G2033,county_facts!$A:$BB,32,FALSE)</f>
        <v>2.61</v>
      </c>
      <c r="AK2033">
        <f>VLOOKUP($G2033,county_facts!$A:$BB,33,FALSE)</f>
        <v>21720</v>
      </c>
      <c r="AL2033">
        <f>VLOOKUP($G2033,county_facts!$A:$BB,34,FALSE)</f>
        <v>38310</v>
      </c>
      <c r="AM2033">
        <f>VLOOKUP($G2033,county_facts!$A:$BB,35,FALSE)</f>
        <v>29.8</v>
      </c>
      <c r="AN2033">
        <f>VLOOKUP($G2033,county_facts!$A:$BB,36,FALSE)</f>
        <v>3991</v>
      </c>
      <c r="AO2033">
        <f>VLOOKUP($G2033,county_facts!$A:$BB,37,FALSE)</f>
        <v>57295</v>
      </c>
      <c r="AP2033">
        <f>VLOOKUP($G2033,county_facts!$A:$BB,38,FALSE)</f>
        <v>4</v>
      </c>
      <c r="AQ2033">
        <f>VLOOKUP($G2033,county_facts!$A:$BB,39,FALSE)</f>
        <v>11844</v>
      </c>
      <c r="AR2033">
        <f>VLOOKUP($G2033,county_facts!$A:$BB,40,FALSE)</f>
        <v>13887</v>
      </c>
      <c r="AS2033">
        <f>VLOOKUP($G2033,county_facts!$A:$BB,41,FALSE)</f>
        <v>5.8</v>
      </c>
      <c r="AT2033">
        <f>VLOOKUP($G2033,county_facts!$A:$BB,42,FALSE)</f>
        <v>0.9</v>
      </c>
      <c r="AU2033">
        <f>VLOOKUP($G2033,county_facts!$A:$BB,43,FALSE)</f>
        <v>0</v>
      </c>
      <c r="AV2033">
        <f>VLOOKUP($G2033,county_facts!$A:$BB,44,FALSE)</f>
        <v>0</v>
      </c>
      <c r="AW2033">
        <f>VLOOKUP($G2033,county_facts!$A:$BB,45,FALSE)</f>
        <v>9.6999999999999993</v>
      </c>
      <c r="AX2033">
        <f>VLOOKUP($G2033,county_facts!$A:$BB,46,FALSE)</f>
        <v>0</v>
      </c>
      <c r="AY2033">
        <f>VLOOKUP($G2033,county_facts!$A:$BB,47,FALSE)</f>
        <v>979406</v>
      </c>
      <c r="AZ2033">
        <f>VLOOKUP($G2033,county_facts!$A:$BB,48,FALSE)</f>
        <v>779612</v>
      </c>
      <c r="BA2033">
        <f>VLOOKUP($G2033,county_facts!$A:$BB,49,FALSE)</f>
        <v>2119149</v>
      </c>
      <c r="BB2033">
        <f>VLOOKUP($G2033,county_facts!$A:$BB,50,FALSE)</f>
        <v>12425</v>
      </c>
      <c r="BC2033">
        <f>VLOOKUP($G2033,county_facts!$A:$BB,51,FALSE)</f>
        <v>340272</v>
      </c>
      <c r="BD2033">
        <f>VLOOKUP($G2033,county_facts!$A:$BB,52,FALSE)</f>
        <v>1786</v>
      </c>
      <c r="BE2033">
        <f>VLOOKUP($G2033,county_facts!$A:$BB,53,FALSE)</f>
        <v>585.45000000000005</v>
      </c>
      <c r="BF2033">
        <f>VLOOKUP($G2033,county_facts!$A:$BB,54,FALSE)</f>
        <v>332.8</v>
      </c>
    </row>
    <row r="2034" spans="1:58" x14ac:dyDescent="0.3">
      <c r="A2034" t="s">
        <v>6</v>
      </c>
      <c r="B2034" t="s">
        <v>801</v>
      </c>
      <c r="C2034">
        <v>8839</v>
      </c>
      <c r="D2034" t="s">
        <v>622</v>
      </c>
      <c r="E2034">
        <v>14679</v>
      </c>
      <c r="F2034">
        <v>0.60215273499999999</v>
      </c>
      <c r="G2034">
        <v>48039</v>
      </c>
      <c r="H2034">
        <f>VLOOKUP($G2034,county_facts!$A:$BB,4,FALSE)</f>
        <v>338124</v>
      </c>
      <c r="I2034">
        <f>VLOOKUP($G2034,county_facts!$A:$BB,5,FALSE)</f>
        <v>313127</v>
      </c>
      <c r="J2034">
        <f>VLOOKUP($G2034,county_facts!$A:$BB,6,FALSE)</f>
        <v>8</v>
      </c>
      <c r="K2034">
        <f>VLOOKUP($G2034,county_facts!$A:$BB,7,FALSE)</f>
        <v>313166</v>
      </c>
      <c r="L2034">
        <f>VLOOKUP($G2034,county_facts!$A:$BB,8,FALSE)</f>
        <v>7.1</v>
      </c>
      <c r="M2034">
        <f>VLOOKUP($G2034,county_facts!$A:$BB,9,FALSE)</f>
        <v>26.8</v>
      </c>
      <c r="N2034">
        <f>VLOOKUP($G2034,county_facts!$A:$BB,10,FALSE)</f>
        <v>10.9</v>
      </c>
      <c r="O2034">
        <f>VLOOKUP($G2034,county_facts!$A:$BB,11,FALSE)</f>
        <v>49.3</v>
      </c>
      <c r="P2034">
        <f>VLOOKUP($G2034,county_facts!$A:$BB,12,FALSE)</f>
        <v>77.5</v>
      </c>
      <c r="Q2034">
        <f>VLOOKUP($G2034,county_facts!$A:$BB,13,FALSE)</f>
        <v>13.5</v>
      </c>
      <c r="R2034">
        <f>VLOOKUP($G2034,county_facts!$A:$BB,14,FALSE)</f>
        <v>0.8</v>
      </c>
      <c r="S2034">
        <f>VLOOKUP($G2034,county_facts!$A:$BB,15,FALSE)</f>
        <v>6.3</v>
      </c>
      <c r="T2034">
        <f>VLOOKUP($G2034,county_facts!$A:$BB,16,FALSE)</f>
        <v>0.1</v>
      </c>
      <c r="U2034">
        <f>VLOOKUP($G2034,county_facts!$A:$BB,17,FALSE)</f>
        <v>1.8</v>
      </c>
      <c r="V2034">
        <f>VLOOKUP($G2034,county_facts!$A:$BB,18,FALSE)</f>
        <v>29.2</v>
      </c>
      <c r="W2034">
        <f>VLOOKUP($G2034,county_facts!$A:$BB,19,FALSE)</f>
        <v>49.9</v>
      </c>
      <c r="X2034">
        <f>VLOOKUP($G2034,county_facts!$A:$BB,20,FALSE)</f>
        <v>87.1</v>
      </c>
      <c r="Y2034">
        <f>VLOOKUP($G2034,county_facts!$A:$BB,21,FALSE)</f>
        <v>12.5</v>
      </c>
      <c r="Z2034">
        <f>VLOOKUP($G2034,county_facts!$A:$BB,22,FALSE)</f>
        <v>25.8</v>
      </c>
      <c r="AA2034">
        <f>VLOOKUP($G2034,county_facts!$A:$BB,23,FALSE)</f>
        <v>85.3</v>
      </c>
      <c r="AB2034">
        <f>VLOOKUP($G2034,county_facts!$A:$BB,24,FALSE)</f>
        <v>27.5</v>
      </c>
      <c r="AC2034">
        <f>VLOOKUP($G2034,county_facts!$A:$BB,25,FALSE)</f>
        <v>20900</v>
      </c>
      <c r="AD2034">
        <f>VLOOKUP($G2034,county_facts!$A:$BB,26,FALSE)</f>
        <v>28.8</v>
      </c>
      <c r="AE2034">
        <f>VLOOKUP($G2034,county_facts!$A:$BB,27,FALSE)</f>
        <v>126268</v>
      </c>
      <c r="AF2034">
        <f>VLOOKUP($G2034,county_facts!$A:$BB,28,FALSE)</f>
        <v>73.900000000000006</v>
      </c>
      <c r="AG2034">
        <f>VLOOKUP($G2034,county_facts!$A:$BB,29,FALSE)</f>
        <v>15.8</v>
      </c>
      <c r="AH2034">
        <f>VLOOKUP($G2034,county_facts!$A:$BB,30,FALSE)</f>
        <v>148000</v>
      </c>
      <c r="AI2034">
        <f>VLOOKUP($G2034,county_facts!$A:$BB,31,FALSE)</f>
        <v>107717</v>
      </c>
      <c r="AJ2034">
        <f>VLOOKUP($G2034,county_facts!$A:$BB,32,FALSE)</f>
        <v>2.86</v>
      </c>
      <c r="AK2034">
        <f>VLOOKUP($G2034,county_facts!$A:$BB,33,FALSE)</f>
        <v>29081</v>
      </c>
      <c r="AL2034">
        <f>VLOOKUP($G2034,county_facts!$A:$BB,34,FALSE)</f>
        <v>67603</v>
      </c>
      <c r="AM2034">
        <f>VLOOKUP($G2034,county_facts!$A:$BB,35,FALSE)</f>
        <v>11.2</v>
      </c>
      <c r="AN2034">
        <f>VLOOKUP($G2034,county_facts!$A:$BB,36,FALSE)</f>
        <v>5122</v>
      </c>
      <c r="AO2034">
        <f>VLOOKUP($G2034,county_facts!$A:$BB,37,FALSE)</f>
        <v>80192</v>
      </c>
      <c r="AP2034">
        <f>VLOOKUP($G2034,county_facts!$A:$BB,38,FALSE)</f>
        <v>5.6</v>
      </c>
      <c r="AQ2034">
        <f>VLOOKUP($G2034,county_facts!$A:$BB,39,FALSE)</f>
        <v>22189</v>
      </c>
      <c r="AR2034">
        <f>VLOOKUP($G2034,county_facts!$A:$BB,40,FALSE)</f>
        <v>23071</v>
      </c>
      <c r="AS2034">
        <f>VLOOKUP($G2034,county_facts!$A:$BB,41,FALSE)</f>
        <v>9.1999999999999993</v>
      </c>
      <c r="AT2034">
        <f>VLOOKUP($G2034,county_facts!$A:$BB,42,FALSE)</f>
        <v>0</v>
      </c>
      <c r="AU2034">
        <f>VLOOKUP($G2034,county_facts!$A:$BB,43,FALSE)</f>
        <v>5.7</v>
      </c>
      <c r="AV2034">
        <f>VLOOKUP($G2034,county_facts!$A:$BB,44,FALSE)</f>
        <v>0</v>
      </c>
      <c r="AW2034">
        <f>VLOOKUP($G2034,county_facts!$A:$BB,45,FALSE)</f>
        <v>14.4</v>
      </c>
      <c r="AX2034">
        <f>VLOOKUP($G2034,county_facts!$A:$BB,46,FALSE)</f>
        <v>28.2</v>
      </c>
      <c r="AY2034">
        <f>VLOOKUP($G2034,county_facts!$A:$BB,47,FALSE)</f>
        <v>31048091</v>
      </c>
      <c r="AZ2034">
        <f>VLOOKUP($G2034,county_facts!$A:$BB,48,FALSE)</f>
        <v>841938</v>
      </c>
      <c r="BA2034">
        <f>VLOOKUP($G2034,county_facts!$A:$BB,49,FALSE)</f>
        <v>2958757</v>
      </c>
      <c r="BB2034">
        <f>VLOOKUP($G2034,county_facts!$A:$BB,50,FALSE)</f>
        <v>10094</v>
      </c>
      <c r="BC2034">
        <f>VLOOKUP($G2034,county_facts!$A:$BB,51,FALSE)</f>
        <v>313474</v>
      </c>
      <c r="BD2034">
        <f>VLOOKUP($G2034,county_facts!$A:$BB,52,FALSE)</f>
        <v>3476</v>
      </c>
      <c r="BE2034">
        <f>VLOOKUP($G2034,county_facts!$A:$BB,53,FALSE)</f>
        <v>1357.7</v>
      </c>
      <c r="BF2034">
        <f>VLOOKUP($G2034,county_facts!$A:$BB,54,FALSE)</f>
        <v>230.7</v>
      </c>
    </row>
    <row r="2035" spans="1:58" x14ac:dyDescent="0.3">
      <c r="A2035" t="s">
        <v>9</v>
      </c>
      <c r="B2035" t="s">
        <v>801</v>
      </c>
      <c r="C2035">
        <v>5840</v>
      </c>
      <c r="D2035" t="s">
        <v>622</v>
      </c>
      <c r="E2035">
        <v>14679</v>
      </c>
      <c r="F2035">
        <v>0.39784726500000001</v>
      </c>
      <c r="G2035">
        <v>48039</v>
      </c>
      <c r="H2035">
        <f>VLOOKUP($G2035,county_facts!$A:$BB,4,FALSE)</f>
        <v>338124</v>
      </c>
      <c r="I2035">
        <f>VLOOKUP($G2035,county_facts!$A:$BB,5,FALSE)</f>
        <v>313127</v>
      </c>
      <c r="J2035">
        <f>VLOOKUP($G2035,county_facts!$A:$BB,6,FALSE)</f>
        <v>8</v>
      </c>
      <c r="K2035">
        <f>VLOOKUP($G2035,county_facts!$A:$BB,7,FALSE)</f>
        <v>313166</v>
      </c>
      <c r="L2035">
        <f>VLOOKUP($G2035,county_facts!$A:$BB,8,FALSE)</f>
        <v>7.1</v>
      </c>
      <c r="M2035">
        <f>VLOOKUP($G2035,county_facts!$A:$BB,9,FALSE)</f>
        <v>26.8</v>
      </c>
      <c r="N2035">
        <f>VLOOKUP($G2035,county_facts!$A:$BB,10,FALSE)</f>
        <v>10.9</v>
      </c>
      <c r="O2035">
        <f>VLOOKUP($G2035,county_facts!$A:$BB,11,FALSE)</f>
        <v>49.3</v>
      </c>
      <c r="P2035">
        <f>VLOOKUP($G2035,county_facts!$A:$BB,12,FALSE)</f>
        <v>77.5</v>
      </c>
      <c r="Q2035">
        <f>VLOOKUP($G2035,county_facts!$A:$BB,13,FALSE)</f>
        <v>13.5</v>
      </c>
      <c r="R2035">
        <f>VLOOKUP($G2035,county_facts!$A:$BB,14,FALSE)</f>
        <v>0.8</v>
      </c>
      <c r="S2035">
        <f>VLOOKUP($G2035,county_facts!$A:$BB,15,FALSE)</f>
        <v>6.3</v>
      </c>
      <c r="T2035">
        <f>VLOOKUP($G2035,county_facts!$A:$BB,16,FALSE)</f>
        <v>0.1</v>
      </c>
      <c r="U2035">
        <f>VLOOKUP($G2035,county_facts!$A:$BB,17,FALSE)</f>
        <v>1.8</v>
      </c>
      <c r="V2035">
        <f>VLOOKUP($G2035,county_facts!$A:$BB,18,FALSE)</f>
        <v>29.2</v>
      </c>
      <c r="W2035">
        <f>VLOOKUP($G2035,county_facts!$A:$BB,19,FALSE)</f>
        <v>49.9</v>
      </c>
      <c r="X2035">
        <f>VLOOKUP($G2035,county_facts!$A:$BB,20,FALSE)</f>
        <v>87.1</v>
      </c>
      <c r="Y2035">
        <f>VLOOKUP($G2035,county_facts!$A:$BB,21,FALSE)</f>
        <v>12.5</v>
      </c>
      <c r="Z2035">
        <f>VLOOKUP($G2035,county_facts!$A:$BB,22,FALSE)</f>
        <v>25.8</v>
      </c>
      <c r="AA2035">
        <f>VLOOKUP($G2035,county_facts!$A:$BB,23,FALSE)</f>
        <v>85.3</v>
      </c>
      <c r="AB2035">
        <f>VLOOKUP($G2035,county_facts!$A:$BB,24,FALSE)</f>
        <v>27.5</v>
      </c>
      <c r="AC2035">
        <f>VLOOKUP($G2035,county_facts!$A:$BB,25,FALSE)</f>
        <v>20900</v>
      </c>
      <c r="AD2035">
        <f>VLOOKUP($G2035,county_facts!$A:$BB,26,FALSE)</f>
        <v>28.8</v>
      </c>
      <c r="AE2035">
        <f>VLOOKUP($G2035,county_facts!$A:$BB,27,FALSE)</f>
        <v>126268</v>
      </c>
      <c r="AF2035">
        <f>VLOOKUP($G2035,county_facts!$A:$BB,28,FALSE)</f>
        <v>73.900000000000006</v>
      </c>
      <c r="AG2035">
        <f>VLOOKUP($G2035,county_facts!$A:$BB,29,FALSE)</f>
        <v>15.8</v>
      </c>
      <c r="AH2035">
        <f>VLOOKUP($G2035,county_facts!$A:$BB,30,FALSE)</f>
        <v>148000</v>
      </c>
      <c r="AI2035">
        <f>VLOOKUP($G2035,county_facts!$A:$BB,31,FALSE)</f>
        <v>107717</v>
      </c>
      <c r="AJ2035">
        <f>VLOOKUP($G2035,county_facts!$A:$BB,32,FALSE)</f>
        <v>2.86</v>
      </c>
      <c r="AK2035">
        <f>VLOOKUP($G2035,county_facts!$A:$BB,33,FALSE)</f>
        <v>29081</v>
      </c>
      <c r="AL2035">
        <f>VLOOKUP($G2035,county_facts!$A:$BB,34,FALSE)</f>
        <v>67603</v>
      </c>
      <c r="AM2035">
        <f>VLOOKUP($G2035,county_facts!$A:$BB,35,FALSE)</f>
        <v>11.2</v>
      </c>
      <c r="AN2035">
        <f>VLOOKUP($G2035,county_facts!$A:$BB,36,FALSE)</f>
        <v>5122</v>
      </c>
      <c r="AO2035">
        <f>VLOOKUP($G2035,county_facts!$A:$BB,37,FALSE)</f>
        <v>80192</v>
      </c>
      <c r="AP2035">
        <f>VLOOKUP($G2035,county_facts!$A:$BB,38,FALSE)</f>
        <v>5.6</v>
      </c>
      <c r="AQ2035">
        <f>VLOOKUP($G2035,county_facts!$A:$BB,39,FALSE)</f>
        <v>22189</v>
      </c>
      <c r="AR2035">
        <f>VLOOKUP($G2035,county_facts!$A:$BB,40,FALSE)</f>
        <v>23071</v>
      </c>
      <c r="AS2035">
        <f>VLOOKUP($G2035,county_facts!$A:$BB,41,FALSE)</f>
        <v>9.1999999999999993</v>
      </c>
      <c r="AT2035">
        <f>VLOOKUP($G2035,county_facts!$A:$BB,42,FALSE)</f>
        <v>0</v>
      </c>
      <c r="AU2035">
        <f>VLOOKUP($G2035,county_facts!$A:$BB,43,FALSE)</f>
        <v>5.7</v>
      </c>
      <c r="AV2035">
        <f>VLOOKUP($G2035,county_facts!$A:$BB,44,FALSE)</f>
        <v>0</v>
      </c>
      <c r="AW2035">
        <f>VLOOKUP($G2035,county_facts!$A:$BB,45,FALSE)</f>
        <v>14.4</v>
      </c>
      <c r="AX2035">
        <f>VLOOKUP($G2035,county_facts!$A:$BB,46,FALSE)</f>
        <v>28.2</v>
      </c>
      <c r="AY2035">
        <f>VLOOKUP($G2035,county_facts!$A:$BB,47,FALSE)</f>
        <v>31048091</v>
      </c>
      <c r="AZ2035">
        <f>VLOOKUP($G2035,county_facts!$A:$BB,48,FALSE)</f>
        <v>841938</v>
      </c>
      <c r="BA2035">
        <f>VLOOKUP($G2035,county_facts!$A:$BB,49,FALSE)</f>
        <v>2958757</v>
      </c>
      <c r="BB2035">
        <f>VLOOKUP($G2035,county_facts!$A:$BB,50,FALSE)</f>
        <v>10094</v>
      </c>
      <c r="BC2035">
        <f>VLOOKUP($G2035,county_facts!$A:$BB,51,FALSE)</f>
        <v>313474</v>
      </c>
      <c r="BD2035">
        <f>VLOOKUP($G2035,county_facts!$A:$BB,52,FALSE)</f>
        <v>3476</v>
      </c>
      <c r="BE2035">
        <f>VLOOKUP($G2035,county_facts!$A:$BB,53,FALSE)</f>
        <v>1357.7</v>
      </c>
      <c r="BF2035">
        <f>VLOOKUP($G2035,county_facts!$A:$BB,54,FALSE)</f>
        <v>230.7</v>
      </c>
    </row>
    <row r="2036" spans="1:58" x14ac:dyDescent="0.3">
      <c r="A2036" t="s">
        <v>6</v>
      </c>
      <c r="B2036" t="s">
        <v>802</v>
      </c>
      <c r="C2036">
        <v>2066</v>
      </c>
      <c r="D2036" t="s">
        <v>622</v>
      </c>
      <c r="E2036">
        <v>2766</v>
      </c>
      <c r="F2036">
        <v>0.74692696999999997</v>
      </c>
      <c r="G2036">
        <v>48037</v>
      </c>
      <c r="H2036">
        <f>VLOOKUP($G2036,county_facts!$A:$BB,4,FALSE)</f>
        <v>93275</v>
      </c>
      <c r="I2036">
        <f>VLOOKUP($G2036,county_facts!$A:$BB,5,FALSE)</f>
        <v>92565</v>
      </c>
      <c r="J2036">
        <f>VLOOKUP($G2036,county_facts!$A:$BB,6,FALSE)</f>
        <v>0.8</v>
      </c>
      <c r="K2036">
        <f>VLOOKUP($G2036,county_facts!$A:$BB,7,FALSE)</f>
        <v>92565</v>
      </c>
      <c r="L2036">
        <f>VLOOKUP($G2036,county_facts!$A:$BB,8,FALSE)</f>
        <v>6.5</v>
      </c>
      <c r="M2036">
        <f>VLOOKUP($G2036,county_facts!$A:$BB,9,FALSE)</f>
        <v>23.8</v>
      </c>
      <c r="N2036">
        <f>VLOOKUP($G2036,county_facts!$A:$BB,10,FALSE)</f>
        <v>15.5</v>
      </c>
      <c r="O2036">
        <f>VLOOKUP($G2036,county_facts!$A:$BB,11,FALSE)</f>
        <v>49.5</v>
      </c>
      <c r="P2036">
        <f>VLOOKUP($G2036,county_facts!$A:$BB,12,FALSE)</f>
        <v>71</v>
      </c>
      <c r="Q2036">
        <f>VLOOKUP($G2036,county_facts!$A:$BB,13,FALSE)</f>
        <v>24.7</v>
      </c>
      <c r="R2036">
        <f>VLOOKUP($G2036,county_facts!$A:$BB,14,FALSE)</f>
        <v>1</v>
      </c>
      <c r="S2036">
        <f>VLOOKUP($G2036,county_facts!$A:$BB,15,FALSE)</f>
        <v>1.1000000000000001</v>
      </c>
      <c r="T2036">
        <f>VLOOKUP($G2036,county_facts!$A:$BB,16,FALSE)</f>
        <v>0.1</v>
      </c>
      <c r="U2036">
        <f>VLOOKUP($G2036,county_facts!$A:$BB,17,FALSE)</f>
        <v>2.2000000000000002</v>
      </c>
      <c r="V2036">
        <f>VLOOKUP($G2036,county_facts!$A:$BB,18,FALSE)</f>
        <v>7.3</v>
      </c>
      <c r="W2036">
        <f>VLOOKUP($G2036,county_facts!$A:$BB,19,FALSE)</f>
        <v>64.8</v>
      </c>
      <c r="X2036">
        <f>VLOOKUP($G2036,county_facts!$A:$BB,20,FALSE)</f>
        <v>85.3</v>
      </c>
      <c r="Y2036">
        <f>VLOOKUP($G2036,county_facts!$A:$BB,21,FALSE)</f>
        <v>3.3</v>
      </c>
      <c r="Z2036">
        <f>VLOOKUP($G2036,county_facts!$A:$BB,22,FALSE)</f>
        <v>6.3</v>
      </c>
      <c r="AA2036">
        <f>VLOOKUP($G2036,county_facts!$A:$BB,23,FALSE)</f>
        <v>86.8</v>
      </c>
      <c r="AB2036">
        <f>VLOOKUP($G2036,county_facts!$A:$BB,24,FALSE)</f>
        <v>19</v>
      </c>
      <c r="AC2036">
        <f>VLOOKUP($G2036,county_facts!$A:$BB,25,FALSE)</f>
        <v>8160</v>
      </c>
      <c r="AD2036">
        <f>VLOOKUP($G2036,county_facts!$A:$BB,26,FALSE)</f>
        <v>17.100000000000001</v>
      </c>
      <c r="AE2036">
        <f>VLOOKUP($G2036,county_facts!$A:$BB,27,FALSE)</f>
        <v>39137</v>
      </c>
      <c r="AF2036">
        <f>VLOOKUP($G2036,county_facts!$A:$BB,28,FALSE)</f>
        <v>66.8</v>
      </c>
      <c r="AG2036">
        <f>VLOOKUP($G2036,county_facts!$A:$BB,29,FALSE)</f>
        <v>14.4</v>
      </c>
      <c r="AH2036">
        <f>VLOOKUP($G2036,county_facts!$A:$BB,30,FALSE)</f>
        <v>95100</v>
      </c>
      <c r="AI2036">
        <f>VLOOKUP($G2036,county_facts!$A:$BB,31,FALSE)</f>
        <v>33808</v>
      </c>
      <c r="AJ2036">
        <f>VLOOKUP($G2036,county_facts!$A:$BB,32,FALSE)</f>
        <v>2.6</v>
      </c>
      <c r="AK2036">
        <f>VLOOKUP($G2036,county_facts!$A:$BB,33,FALSE)</f>
        <v>22911</v>
      </c>
      <c r="AL2036">
        <f>VLOOKUP($G2036,county_facts!$A:$BB,34,FALSE)</f>
        <v>42346</v>
      </c>
      <c r="AM2036">
        <f>VLOOKUP($G2036,county_facts!$A:$BB,35,FALSE)</f>
        <v>19.7</v>
      </c>
      <c r="AN2036">
        <f>VLOOKUP($G2036,county_facts!$A:$BB,36,FALSE)</f>
        <v>2192</v>
      </c>
      <c r="AO2036">
        <f>VLOOKUP($G2036,county_facts!$A:$BB,37,FALSE)</f>
        <v>31596</v>
      </c>
      <c r="AP2036">
        <f>VLOOKUP($G2036,county_facts!$A:$BB,38,FALSE)</f>
        <v>1.8</v>
      </c>
      <c r="AQ2036">
        <f>VLOOKUP($G2036,county_facts!$A:$BB,39,FALSE)</f>
        <v>4969</v>
      </c>
      <c r="AR2036">
        <f>VLOOKUP($G2036,county_facts!$A:$BB,40,FALSE)</f>
        <v>6735</v>
      </c>
      <c r="AS2036">
        <f>VLOOKUP($G2036,county_facts!$A:$BB,41,FALSE)</f>
        <v>10.9</v>
      </c>
      <c r="AT2036">
        <f>VLOOKUP($G2036,county_facts!$A:$BB,42,FALSE)</f>
        <v>0</v>
      </c>
      <c r="AU2036">
        <f>VLOOKUP($G2036,county_facts!$A:$BB,43,FALSE)</f>
        <v>0</v>
      </c>
      <c r="AV2036">
        <f>VLOOKUP($G2036,county_facts!$A:$BB,44,FALSE)</f>
        <v>0</v>
      </c>
      <c r="AW2036">
        <f>VLOOKUP($G2036,county_facts!$A:$BB,45,FALSE)</f>
        <v>0</v>
      </c>
      <c r="AX2036">
        <f>VLOOKUP($G2036,county_facts!$A:$BB,46,FALSE)</f>
        <v>27.1</v>
      </c>
      <c r="AY2036">
        <f>VLOOKUP($G2036,county_facts!$A:$BB,47,FALSE)</f>
        <v>1729195</v>
      </c>
      <c r="AZ2036">
        <f>VLOOKUP($G2036,county_facts!$A:$BB,48,FALSE)</f>
        <v>0</v>
      </c>
      <c r="BA2036">
        <f>VLOOKUP($G2036,county_facts!$A:$BB,49,FALSE)</f>
        <v>1535383</v>
      </c>
      <c r="BB2036">
        <f>VLOOKUP($G2036,county_facts!$A:$BB,50,FALSE)</f>
        <v>16768</v>
      </c>
      <c r="BC2036">
        <f>VLOOKUP($G2036,county_facts!$A:$BB,51,FALSE)</f>
        <v>166546</v>
      </c>
      <c r="BD2036">
        <f>VLOOKUP($G2036,county_facts!$A:$BB,52,FALSE)</f>
        <v>95</v>
      </c>
      <c r="BE2036">
        <f>VLOOKUP($G2036,county_facts!$A:$BB,53,FALSE)</f>
        <v>885.01</v>
      </c>
      <c r="BF2036">
        <f>VLOOKUP($G2036,county_facts!$A:$BB,54,FALSE)</f>
        <v>104.6</v>
      </c>
    </row>
    <row r="2037" spans="1:58" x14ac:dyDescent="0.3">
      <c r="A2037" t="s">
        <v>9</v>
      </c>
      <c r="B2037" t="s">
        <v>802</v>
      </c>
      <c r="C2037">
        <v>700</v>
      </c>
      <c r="D2037" t="s">
        <v>622</v>
      </c>
      <c r="E2037">
        <v>2766</v>
      </c>
      <c r="F2037">
        <v>0.25307302999999998</v>
      </c>
      <c r="G2037">
        <v>48037</v>
      </c>
      <c r="H2037">
        <f>VLOOKUP($G2037,county_facts!$A:$BB,4,FALSE)</f>
        <v>93275</v>
      </c>
      <c r="I2037">
        <f>VLOOKUP($G2037,county_facts!$A:$BB,5,FALSE)</f>
        <v>92565</v>
      </c>
      <c r="J2037">
        <f>VLOOKUP($G2037,county_facts!$A:$BB,6,FALSE)</f>
        <v>0.8</v>
      </c>
      <c r="K2037">
        <f>VLOOKUP($G2037,county_facts!$A:$BB,7,FALSE)</f>
        <v>92565</v>
      </c>
      <c r="L2037">
        <f>VLOOKUP($G2037,county_facts!$A:$BB,8,FALSE)</f>
        <v>6.5</v>
      </c>
      <c r="M2037">
        <f>VLOOKUP($G2037,county_facts!$A:$BB,9,FALSE)</f>
        <v>23.8</v>
      </c>
      <c r="N2037">
        <f>VLOOKUP($G2037,county_facts!$A:$BB,10,FALSE)</f>
        <v>15.5</v>
      </c>
      <c r="O2037">
        <f>VLOOKUP($G2037,county_facts!$A:$BB,11,FALSE)</f>
        <v>49.5</v>
      </c>
      <c r="P2037">
        <f>VLOOKUP($G2037,county_facts!$A:$BB,12,FALSE)</f>
        <v>71</v>
      </c>
      <c r="Q2037">
        <f>VLOOKUP($G2037,county_facts!$A:$BB,13,FALSE)</f>
        <v>24.7</v>
      </c>
      <c r="R2037">
        <f>VLOOKUP($G2037,county_facts!$A:$BB,14,FALSE)</f>
        <v>1</v>
      </c>
      <c r="S2037">
        <f>VLOOKUP($G2037,county_facts!$A:$BB,15,FALSE)</f>
        <v>1.1000000000000001</v>
      </c>
      <c r="T2037">
        <f>VLOOKUP($G2037,county_facts!$A:$BB,16,FALSE)</f>
        <v>0.1</v>
      </c>
      <c r="U2037">
        <f>VLOOKUP($G2037,county_facts!$A:$BB,17,FALSE)</f>
        <v>2.2000000000000002</v>
      </c>
      <c r="V2037">
        <f>VLOOKUP($G2037,county_facts!$A:$BB,18,FALSE)</f>
        <v>7.3</v>
      </c>
      <c r="W2037">
        <f>VLOOKUP($G2037,county_facts!$A:$BB,19,FALSE)</f>
        <v>64.8</v>
      </c>
      <c r="X2037">
        <f>VLOOKUP($G2037,county_facts!$A:$BB,20,FALSE)</f>
        <v>85.3</v>
      </c>
      <c r="Y2037">
        <f>VLOOKUP($G2037,county_facts!$A:$BB,21,FALSE)</f>
        <v>3.3</v>
      </c>
      <c r="Z2037">
        <f>VLOOKUP($G2037,county_facts!$A:$BB,22,FALSE)</f>
        <v>6.3</v>
      </c>
      <c r="AA2037">
        <f>VLOOKUP($G2037,county_facts!$A:$BB,23,FALSE)</f>
        <v>86.8</v>
      </c>
      <c r="AB2037">
        <f>VLOOKUP($G2037,county_facts!$A:$BB,24,FALSE)</f>
        <v>19</v>
      </c>
      <c r="AC2037">
        <f>VLOOKUP($G2037,county_facts!$A:$BB,25,FALSE)</f>
        <v>8160</v>
      </c>
      <c r="AD2037">
        <f>VLOOKUP($G2037,county_facts!$A:$BB,26,FALSE)</f>
        <v>17.100000000000001</v>
      </c>
      <c r="AE2037">
        <f>VLOOKUP($G2037,county_facts!$A:$BB,27,FALSE)</f>
        <v>39137</v>
      </c>
      <c r="AF2037">
        <f>VLOOKUP($G2037,county_facts!$A:$BB,28,FALSE)</f>
        <v>66.8</v>
      </c>
      <c r="AG2037">
        <f>VLOOKUP($G2037,county_facts!$A:$BB,29,FALSE)</f>
        <v>14.4</v>
      </c>
      <c r="AH2037">
        <f>VLOOKUP($G2037,county_facts!$A:$BB,30,FALSE)</f>
        <v>95100</v>
      </c>
      <c r="AI2037">
        <f>VLOOKUP($G2037,county_facts!$A:$BB,31,FALSE)</f>
        <v>33808</v>
      </c>
      <c r="AJ2037">
        <f>VLOOKUP($G2037,county_facts!$A:$BB,32,FALSE)</f>
        <v>2.6</v>
      </c>
      <c r="AK2037">
        <f>VLOOKUP($G2037,county_facts!$A:$BB,33,FALSE)</f>
        <v>22911</v>
      </c>
      <c r="AL2037">
        <f>VLOOKUP($G2037,county_facts!$A:$BB,34,FALSE)</f>
        <v>42346</v>
      </c>
      <c r="AM2037">
        <f>VLOOKUP($G2037,county_facts!$A:$BB,35,FALSE)</f>
        <v>19.7</v>
      </c>
      <c r="AN2037">
        <f>VLOOKUP($G2037,county_facts!$A:$BB,36,FALSE)</f>
        <v>2192</v>
      </c>
      <c r="AO2037">
        <f>VLOOKUP($G2037,county_facts!$A:$BB,37,FALSE)</f>
        <v>31596</v>
      </c>
      <c r="AP2037">
        <f>VLOOKUP($G2037,county_facts!$A:$BB,38,FALSE)</f>
        <v>1.8</v>
      </c>
      <c r="AQ2037">
        <f>VLOOKUP($G2037,county_facts!$A:$BB,39,FALSE)</f>
        <v>4969</v>
      </c>
      <c r="AR2037">
        <f>VLOOKUP($G2037,county_facts!$A:$BB,40,FALSE)</f>
        <v>6735</v>
      </c>
      <c r="AS2037">
        <f>VLOOKUP($G2037,county_facts!$A:$BB,41,FALSE)</f>
        <v>10.9</v>
      </c>
      <c r="AT2037">
        <f>VLOOKUP($G2037,county_facts!$A:$BB,42,FALSE)</f>
        <v>0</v>
      </c>
      <c r="AU2037">
        <f>VLOOKUP($G2037,county_facts!$A:$BB,43,FALSE)</f>
        <v>0</v>
      </c>
      <c r="AV2037">
        <f>VLOOKUP($G2037,county_facts!$A:$BB,44,FALSE)</f>
        <v>0</v>
      </c>
      <c r="AW2037">
        <f>VLOOKUP($G2037,county_facts!$A:$BB,45,FALSE)</f>
        <v>0</v>
      </c>
      <c r="AX2037">
        <f>VLOOKUP($G2037,county_facts!$A:$BB,46,FALSE)</f>
        <v>27.1</v>
      </c>
      <c r="AY2037">
        <f>VLOOKUP($G2037,county_facts!$A:$BB,47,FALSE)</f>
        <v>1729195</v>
      </c>
      <c r="AZ2037">
        <f>VLOOKUP($G2037,county_facts!$A:$BB,48,FALSE)</f>
        <v>0</v>
      </c>
      <c r="BA2037">
        <f>VLOOKUP($G2037,county_facts!$A:$BB,49,FALSE)</f>
        <v>1535383</v>
      </c>
      <c r="BB2037">
        <f>VLOOKUP($G2037,county_facts!$A:$BB,50,FALSE)</f>
        <v>16768</v>
      </c>
      <c r="BC2037">
        <f>VLOOKUP($G2037,county_facts!$A:$BB,51,FALSE)</f>
        <v>166546</v>
      </c>
      <c r="BD2037">
        <f>VLOOKUP($G2037,county_facts!$A:$BB,52,FALSE)</f>
        <v>95</v>
      </c>
      <c r="BE2037">
        <f>VLOOKUP($G2037,county_facts!$A:$BB,53,FALSE)</f>
        <v>885.01</v>
      </c>
      <c r="BF2037">
        <f>VLOOKUP($G2037,county_facts!$A:$BB,54,FALSE)</f>
        <v>104.6</v>
      </c>
    </row>
    <row r="2038" spans="1:58" x14ac:dyDescent="0.3">
      <c r="A2038" t="s">
        <v>6</v>
      </c>
      <c r="B2038" t="s">
        <v>803</v>
      </c>
      <c r="C2038">
        <v>293</v>
      </c>
      <c r="D2038" t="s">
        <v>622</v>
      </c>
      <c r="E2038">
        <v>465</v>
      </c>
      <c r="F2038">
        <v>0.63010752699999995</v>
      </c>
      <c r="G2038">
        <v>48035</v>
      </c>
      <c r="H2038">
        <f>VLOOKUP($G2038,county_facts!$A:$BB,4,FALSE)</f>
        <v>17780</v>
      </c>
      <c r="I2038">
        <f>VLOOKUP($G2038,county_facts!$A:$BB,5,FALSE)</f>
        <v>18212</v>
      </c>
      <c r="J2038">
        <f>VLOOKUP($G2038,county_facts!$A:$BB,6,FALSE)</f>
        <v>-2.4</v>
      </c>
      <c r="K2038">
        <f>VLOOKUP($G2038,county_facts!$A:$BB,7,FALSE)</f>
        <v>18212</v>
      </c>
      <c r="L2038">
        <f>VLOOKUP($G2038,county_facts!$A:$BB,8,FALSE)</f>
        <v>5.4</v>
      </c>
      <c r="M2038">
        <f>VLOOKUP($G2038,county_facts!$A:$BB,9,FALSE)</f>
        <v>21.8</v>
      </c>
      <c r="N2038">
        <f>VLOOKUP($G2038,county_facts!$A:$BB,10,FALSE)</f>
        <v>23.9</v>
      </c>
      <c r="O2038">
        <f>VLOOKUP($G2038,county_facts!$A:$BB,11,FALSE)</f>
        <v>50.5</v>
      </c>
      <c r="P2038">
        <f>VLOOKUP($G2038,county_facts!$A:$BB,12,FALSE)</f>
        <v>95</v>
      </c>
      <c r="Q2038">
        <f>VLOOKUP($G2038,county_facts!$A:$BB,13,FALSE)</f>
        <v>2</v>
      </c>
      <c r="R2038">
        <f>VLOOKUP($G2038,county_facts!$A:$BB,14,FALSE)</f>
        <v>0.9</v>
      </c>
      <c r="S2038">
        <f>VLOOKUP($G2038,county_facts!$A:$BB,15,FALSE)</f>
        <v>0.6</v>
      </c>
      <c r="T2038">
        <f>VLOOKUP($G2038,county_facts!$A:$BB,16,FALSE)</f>
        <v>0</v>
      </c>
      <c r="U2038">
        <f>VLOOKUP($G2038,county_facts!$A:$BB,17,FALSE)</f>
        <v>1.6</v>
      </c>
      <c r="V2038">
        <f>VLOOKUP($G2038,county_facts!$A:$BB,18,FALSE)</f>
        <v>17.100000000000001</v>
      </c>
      <c r="W2038">
        <f>VLOOKUP($G2038,county_facts!$A:$BB,19,FALSE)</f>
        <v>79</v>
      </c>
      <c r="X2038">
        <f>VLOOKUP($G2038,county_facts!$A:$BB,20,FALSE)</f>
        <v>85.4</v>
      </c>
      <c r="Y2038">
        <f>VLOOKUP($G2038,county_facts!$A:$BB,21,FALSE)</f>
        <v>6.2</v>
      </c>
      <c r="Z2038">
        <f>VLOOKUP($G2038,county_facts!$A:$BB,22,FALSE)</f>
        <v>13.5</v>
      </c>
      <c r="AA2038">
        <f>VLOOKUP($G2038,county_facts!$A:$BB,23,FALSE)</f>
        <v>82</v>
      </c>
      <c r="AB2038">
        <f>VLOOKUP($G2038,county_facts!$A:$BB,24,FALSE)</f>
        <v>15.4</v>
      </c>
      <c r="AC2038">
        <f>VLOOKUP($G2038,county_facts!$A:$BB,25,FALSE)</f>
        <v>1892</v>
      </c>
      <c r="AD2038">
        <f>VLOOKUP($G2038,county_facts!$A:$BB,26,FALSE)</f>
        <v>29</v>
      </c>
      <c r="AE2038">
        <f>VLOOKUP($G2038,county_facts!$A:$BB,27,FALSE)</f>
        <v>9633</v>
      </c>
      <c r="AF2038">
        <f>VLOOKUP($G2038,county_facts!$A:$BB,28,FALSE)</f>
        <v>76.900000000000006</v>
      </c>
      <c r="AG2038">
        <f>VLOOKUP($G2038,county_facts!$A:$BB,29,FALSE)</f>
        <v>3.8</v>
      </c>
      <c r="AH2038">
        <f>VLOOKUP($G2038,county_facts!$A:$BB,30,FALSE)</f>
        <v>90800</v>
      </c>
      <c r="AI2038">
        <f>VLOOKUP($G2038,county_facts!$A:$BB,31,FALSE)</f>
        <v>7012</v>
      </c>
      <c r="AJ2038">
        <f>VLOOKUP($G2038,county_facts!$A:$BB,32,FALSE)</f>
        <v>2.5099999999999998</v>
      </c>
      <c r="AK2038">
        <f>VLOOKUP($G2038,county_facts!$A:$BB,33,FALSE)</f>
        <v>23992</v>
      </c>
      <c r="AL2038">
        <f>VLOOKUP($G2038,county_facts!$A:$BB,34,FALSE)</f>
        <v>44742</v>
      </c>
      <c r="AM2038">
        <f>VLOOKUP($G2038,county_facts!$A:$BB,35,FALSE)</f>
        <v>14.7</v>
      </c>
      <c r="AN2038">
        <f>VLOOKUP($G2038,county_facts!$A:$BB,36,FALSE)</f>
        <v>298</v>
      </c>
      <c r="AO2038">
        <f>VLOOKUP($G2038,county_facts!$A:$BB,37,FALSE)</f>
        <v>2525</v>
      </c>
      <c r="AP2038">
        <f>VLOOKUP($G2038,county_facts!$A:$BB,38,FALSE)</f>
        <v>-1</v>
      </c>
      <c r="AQ2038">
        <f>VLOOKUP($G2038,county_facts!$A:$BB,39,FALSE)</f>
        <v>1401</v>
      </c>
      <c r="AR2038">
        <f>VLOOKUP($G2038,county_facts!$A:$BB,40,FALSE)</f>
        <v>1746</v>
      </c>
      <c r="AS2038">
        <f>VLOOKUP($G2038,county_facts!$A:$BB,41,FALSE)</f>
        <v>0</v>
      </c>
      <c r="AT2038">
        <f>VLOOKUP($G2038,county_facts!$A:$BB,42,FALSE)</f>
        <v>0</v>
      </c>
      <c r="AU2038">
        <f>VLOOKUP($G2038,county_facts!$A:$BB,43,FALSE)</f>
        <v>0</v>
      </c>
      <c r="AV2038">
        <f>VLOOKUP($G2038,county_facts!$A:$BB,44,FALSE)</f>
        <v>0</v>
      </c>
      <c r="AW2038">
        <f>VLOOKUP($G2038,county_facts!$A:$BB,45,FALSE)</f>
        <v>0</v>
      </c>
      <c r="AX2038">
        <f>VLOOKUP($G2038,county_facts!$A:$BB,46,FALSE)</f>
        <v>0</v>
      </c>
      <c r="AY2038">
        <f>VLOOKUP($G2038,county_facts!$A:$BB,47,FALSE)</f>
        <v>0</v>
      </c>
      <c r="AZ2038">
        <f>VLOOKUP($G2038,county_facts!$A:$BB,48,FALSE)</f>
        <v>28383</v>
      </c>
      <c r="BA2038">
        <f>VLOOKUP($G2038,county_facts!$A:$BB,49,FALSE)</f>
        <v>106512</v>
      </c>
      <c r="BB2038">
        <f>VLOOKUP($G2038,county_facts!$A:$BB,50,FALSE)</f>
        <v>5989</v>
      </c>
      <c r="BC2038">
        <f>VLOOKUP($G2038,county_facts!$A:$BB,51,FALSE)</f>
        <v>5331</v>
      </c>
      <c r="BD2038">
        <f>VLOOKUP($G2038,county_facts!$A:$BB,52,FALSE)</f>
        <v>3</v>
      </c>
      <c r="BE2038">
        <f>VLOOKUP($G2038,county_facts!$A:$BB,53,FALSE)</f>
        <v>982.98</v>
      </c>
      <c r="BF2038">
        <f>VLOOKUP($G2038,county_facts!$A:$BB,54,FALSE)</f>
        <v>18.5</v>
      </c>
    </row>
    <row r="2039" spans="1:58" x14ac:dyDescent="0.3">
      <c r="A2039" t="s">
        <v>9</v>
      </c>
      <c r="B2039" t="s">
        <v>803</v>
      </c>
      <c r="C2039">
        <v>172</v>
      </c>
      <c r="D2039" t="s">
        <v>622</v>
      </c>
      <c r="E2039">
        <v>465</v>
      </c>
      <c r="F2039">
        <v>0.369892473</v>
      </c>
      <c r="G2039">
        <v>48035</v>
      </c>
      <c r="H2039">
        <f>VLOOKUP($G2039,county_facts!$A:$BB,4,FALSE)</f>
        <v>17780</v>
      </c>
      <c r="I2039">
        <f>VLOOKUP($G2039,county_facts!$A:$BB,5,FALSE)</f>
        <v>18212</v>
      </c>
      <c r="J2039">
        <f>VLOOKUP($G2039,county_facts!$A:$BB,6,FALSE)</f>
        <v>-2.4</v>
      </c>
      <c r="K2039">
        <f>VLOOKUP($G2039,county_facts!$A:$BB,7,FALSE)</f>
        <v>18212</v>
      </c>
      <c r="L2039">
        <f>VLOOKUP($G2039,county_facts!$A:$BB,8,FALSE)</f>
        <v>5.4</v>
      </c>
      <c r="M2039">
        <f>VLOOKUP($G2039,county_facts!$A:$BB,9,FALSE)</f>
        <v>21.8</v>
      </c>
      <c r="N2039">
        <f>VLOOKUP($G2039,county_facts!$A:$BB,10,FALSE)</f>
        <v>23.9</v>
      </c>
      <c r="O2039">
        <f>VLOOKUP($G2039,county_facts!$A:$BB,11,FALSE)</f>
        <v>50.5</v>
      </c>
      <c r="P2039">
        <f>VLOOKUP($G2039,county_facts!$A:$BB,12,FALSE)</f>
        <v>95</v>
      </c>
      <c r="Q2039">
        <f>VLOOKUP($G2039,county_facts!$A:$BB,13,FALSE)</f>
        <v>2</v>
      </c>
      <c r="R2039">
        <f>VLOOKUP($G2039,county_facts!$A:$BB,14,FALSE)</f>
        <v>0.9</v>
      </c>
      <c r="S2039">
        <f>VLOOKUP($G2039,county_facts!$A:$BB,15,FALSE)</f>
        <v>0.6</v>
      </c>
      <c r="T2039">
        <f>VLOOKUP($G2039,county_facts!$A:$BB,16,FALSE)</f>
        <v>0</v>
      </c>
      <c r="U2039">
        <f>VLOOKUP($G2039,county_facts!$A:$BB,17,FALSE)</f>
        <v>1.6</v>
      </c>
      <c r="V2039">
        <f>VLOOKUP($G2039,county_facts!$A:$BB,18,FALSE)</f>
        <v>17.100000000000001</v>
      </c>
      <c r="W2039">
        <f>VLOOKUP($G2039,county_facts!$A:$BB,19,FALSE)</f>
        <v>79</v>
      </c>
      <c r="X2039">
        <f>VLOOKUP($G2039,county_facts!$A:$BB,20,FALSE)</f>
        <v>85.4</v>
      </c>
      <c r="Y2039">
        <f>VLOOKUP($G2039,county_facts!$A:$BB,21,FALSE)</f>
        <v>6.2</v>
      </c>
      <c r="Z2039">
        <f>VLOOKUP($G2039,county_facts!$A:$BB,22,FALSE)</f>
        <v>13.5</v>
      </c>
      <c r="AA2039">
        <f>VLOOKUP($G2039,county_facts!$A:$BB,23,FALSE)</f>
        <v>82</v>
      </c>
      <c r="AB2039">
        <f>VLOOKUP($G2039,county_facts!$A:$BB,24,FALSE)</f>
        <v>15.4</v>
      </c>
      <c r="AC2039">
        <f>VLOOKUP($G2039,county_facts!$A:$BB,25,FALSE)</f>
        <v>1892</v>
      </c>
      <c r="AD2039">
        <f>VLOOKUP($G2039,county_facts!$A:$BB,26,FALSE)</f>
        <v>29</v>
      </c>
      <c r="AE2039">
        <f>VLOOKUP($G2039,county_facts!$A:$BB,27,FALSE)</f>
        <v>9633</v>
      </c>
      <c r="AF2039">
        <f>VLOOKUP($G2039,county_facts!$A:$BB,28,FALSE)</f>
        <v>76.900000000000006</v>
      </c>
      <c r="AG2039">
        <f>VLOOKUP($G2039,county_facts!$A:$BB,29,FALSE)</f>
        <v>3.8</v>
      </c>
      <c r="AH2039">
        <f>VLOOKUP($G2039,county_facts!$A:$BB,30,FALSE)</f>
        <v>90800</v>
      </c>
      <c r="AI2039">
        <f>VLOOKUP($G2039,county_facts!$A:$BB,31,FALSE)</f>
        <v>7012</v>
      </c>
      <c r="AJ2039">
        <f>VLOOKUP($G2039,county_facts!$A:$BB,32,FALSE)</f>
        <v>2.5099999999999998</v>
      </c>
      <c r="AK2039">
        <f>VLOOKUP($G2039,county_facts!$A:$BB,33,FALSE)</f>
        <v>23992</v>
      </c>
      <c r="AL2039">
        <f>VLOOKUP($G2039,county_facts!$A:$BB,34,FALSE)</f>
        <v>44742</v>
      </c>
      <c r="AM2039">
        <f>VLOOKUP($G2039,county_facts!$A:$BB,35,FALSE)</f>
        <v>14.7</v>
      </c>
      <c r="AN2039">
        <f>VLOOKUP($G2039,county_facts!$A:$BB,36,FALSE)</f>
        <v>298</v>
      </c>
      <c r="AO2039">
        <f>VLOOKUP($G2039,county_facts!$A:$BB,37,FALSE)</f>
        <v>2525</v>
      </c>
      <c r="AP2039">
        <f>VLOOKUP($G2039,county_facts!$A:$BB,38,FALSE)</f>
        <v>-1</v>
      </c>
      <c r="AQ2039">
        <f>VLOOKUP($G2039,county_facts!$A:$BB,39,FALSE)</f>
        <v>1401</v>
      </c>
      <c r="AR2039">
        <f>VLOOKUP($G2039,county_facts!$A:$BB,40,FALSE)</f>
        <v>1746</v>
      </c>
      <c r="AS2039">
        <f>VLOOKUP($G2039,county_facts!$A:$BB,41,FALSE)</f>
        <v>0</v>
      </c>
      <c r="AT2039">
        <f>VLOOKUP($G2039,county_facts!$A:$BB,42,FALSE)</f>
        <v>0</v>
      </c>
      <c r="AU2039">
        <f>VLOOKUP($G2039,county_facts!$A:$BB,43,FALSE)</f>
        <v>0</v>
      </c>
      <c r="AV2039">
        <f>VLOOKUP($G2039,county_facts!$A:$BB,44,FALSE)</f>
        <v>0</v>
      </c>
      <c r="AW2039">
        <f>VLOOKUP($G2039,county_facts!$A:$BB,45,FALSE)</f>
        <v>0</v>
      </c>
      <c r="AX2039">
        <f>VLOOKUP($G2039,county_facts!$A:$BB,46,FALSE)</f>
        <v>0</v>
      </c>
      <c r="AY2039">
        <f>VLOOKUP($G2039,county_facts!$A:$BB,47,FALSE)</f>
        <v>0</v>
      </c>
      <c r="AZ2039">
        <f>VLOOKUP($G2039,county_facts!$A:$BB,48,FALSE)</f>
        <v>28383</v>
      </c>
      <c r="BA2039">
        <f>VLOOKUP($G2039,county_facts!$A:$BB,49,FALSE)</f>
        <v>106512</v>
      </c>
      <c r="BB2039">
        <f>VLOOKUP($G2039,county_facts!$A:$BB,50,FALSE)</f>
        <v>5989</v>
      </c>
      <c r="BC2039">
        <f>VLOOKUP($G2039,county_facts!$A:$BB,51,FALSE)</f>
        <v>5331</v>
      </c>
      <c r="BD2039">
        <f>VLOOKUP($G2039,county_facts!$A:$BB,52,FALSE)</f>
        <v>3</v>
      </c>
      <c r="BE2039">
        <f>VLOOKUP($G2039,county_facts!$A:$BB,53,FALSE)</f>
        <v>982.98</v>
      </c>
      <c r="BF2039">
        <f>VLOOKUP($G2039,county_facts!$A:$BB,54,FALSE)</f>
        <v>18.5</v>
      </c>
    </row>
    <row r="2040" spans="1:58" x14ac:dyDescent="0.3">
      <c r="A2040" t="s">
        <v>6</v>
      </c>
      <c r="B2040" t="s">
        <v>804</v>
      </c>
      <c r="C2040">
        <v>2</v>
      </c>
      <c r="D2040" t="s">
        <v>622</v>
      </c>
      <c r="E2040">
        <v>3</v>
      </c>
      <c r="F2040">
        <v>0.66666666699999999</v>
      </c>
      <c r="G2040">
        <v>48033</v>
      </c>
      <c r="H2040">
        <f>VLOOKUP($G2040,county_facts!$A:$BB,4,FALSE)</f>
        <v>652</v>
      </c>
      <c r="I2040">
        <f>VLOOKUP($G2040,county_facts!$A:$BB,5,FALSE)</f>
        <v>641</v>
      </c>
      <c r="J2040">
        <f>VLOOKUP($G2040,county_facts!$A:$BB,6,FALSE)</f>
        <v>1.7</v>
      </c>
      <c r="K2040">
        <f>VLOOKUP($G2040,county_facts!$A:$BB,7,FALSE)</f>
        <v>641</v>
      </c>
      <c r="L2040">
        <f>VLOOKUP($G2040,county_facts!$A:$BB,8,FALSE)</f>
        <v>5.4</v>
      </c>
      <c r="M2040">
        <f>VLOOKUP($G2040,county_facts!$A:$BB,9,FALSE)</f>
        <v>21.6</v>
      </c>
      <c r="N2040">
        <f>VLOOKUP($G2040,county_facts!$A:$BB,10,FALSE)</f>
        <v>20.6</v>
      </c>
      <c r="O2040">
        <f>VLOOKUP($G2040,county_facts!$A:$BB,11,FALSE)</f>
        <v>46.5</v>
      </c>
      <c r="P2040">
        <f>VLOOKUP($G2040,county_facts!$A:$BB,12,FALSE)</f>
        <v>95.7</v>
      </c>
      <c r="Q2040">
        <f>VLOOKUP($G2040,county_facts!$A:$BB,13,FALSE)</f>
        <v>0.6</v>
      </c>
      <c r="R2040">
        <f>VLOOKUP($G2040,county_facts!$A:$BB,14,FALSE)</f>
        <v>0.9</v>
      </c>
      <c r="S2040">
        <f>VLOOKUP($G2040,county_facts!$A:$BB,15,FALSE)</f>
        <v>0.2</v>
      </c>
      <c r="T2040">
        <f>VLOOKUP($G2040,county_facts!$A:$BB,16,FALSE)</f>
        <v>0</v>
      </c>
      <c r="U2040">
        <f>VLOOKUP($G2040,county_facts!$A:$BB,17,FALSE)</f>
        <v>2.6</v>
      </c>
      <c r="V2040">
        <f>VLOOKUP($G2040,county_facts!$A:$BB,18,FALSE)</f>
        <v>16.899999999999999</v>
      </c>
      <c r="W2040">
        <f>VLOOKUP($G2040,county_facts!$A:$BB,19,FALSE)</f>
        <v>80.8</v>
      </c>
      <c r="X2040">
        <f>VLOOKUP($G2040,county_facts!$A:$BB,20,FALSE)</f>
        <v>86.7</v>
      </c>
      <c r="Y2040">
        <f>VLOOKUP($G2040,county_facts!$A:$BB,21,FALSE)</f>
        <v>1.1000000000000001</v>
      </c>
      <c r="Z2040">
        <f>VLOOKUP($G2040,county_facts!$A:$BB,22,FALSE)</f>
        <v>5.7</v>
      </c>
      <c r="AA2040">
        <f>VLOOKUP($G2040,county_facts!$A:$BB,23,FALSE)</f>
        <v>92.1</v>
      </c>
      <c r="AB2040">
        <f>VLOOKUP($G2040,county_facts!$A:$BB,24,FALSE)</f>
        <v>32.1</v>
      </c>
      <c r="AC2040">
        <f>VLOOKUP($G2040,county_facts!$A:$BB,25,FALSE)</f>
        <v>50</v>
      </c>
      <c r="AD2040">
        <f>VLOOKUP($G2040,county_facts!$A:$BB,26,FALSE)</f>
        <v>24.7</v>
      </c>
      <c r="AE2040">
        <f>VLOOKUP($G2040,county_facts!$A:$BB,27,FALSE)</f>
        <v>385</v>
      </c>
      <c r="AF2040">
        <f>VLOOKUP($G2040,county_facts!$A:$BB,28,FALSE)</f>
        <v>66.7</v>
      </c>
      <c r="AG2040">
        <f>VLOOKUP($G2040,county_facts!$A:$BB,29,FALSE)</f>
        <v>1.7</v>
      </c>
      <c r="AH2040">
        <f>VLOOKUP($G2040,county_facts!$A:$BB,30,FALSE)</f>
        <v>100000</v>
      </c>
      <c r="AI2040">
        <f>VLOOKUP($G2040,county_facts!$A:$BB,31,FALSE)</f>
        <v>225</v>
      </c>
      <c r="AJ2040">
        <f>VLOOKUP($G2040,county_facts!$A:$BB,32,FALSE)</f>
        <v>2.88</v>
      </c>
      <c r="AK2040">
        <f>VLOOKUP($G2040,county_facts!$A:$BB,33,FALSE)</f>
        <v>50042</v>
      </c>
      <c r="AL2040">
        <f>VLOOKUP($G2040,county_facts!$A:$BB,34,FALSE)</f>
        <v>71607</v>
      </c>
      <c r="AM2040">
        <f>VLOOKUP($G2040,county_facts!$A:$BB,35,FALSE)</f>
        <v>0.9</v>
      </c>
      <c r="AN2040">
        <f>VLOOKUP($G2040,county_facts!$A:$BB,36,FALSE)</f>
        <v>6</v>
      </c>
      <c r="AO2040">
        <f>VLOOKUP($G2040,county_facts!$A:$BB,37,FALSE)</f>
        <v>0</v>
      </c>
      <c r="AP2040">
        <f>VLOOKUP($G2040,county_facts!$A:$BB,38,FALSE)</f>
        <v>0</v>
      </c>
      <c r="AQ2040">
        <f>VLOOKUP($G2040,county_facts!$A:$BB,39,FALSE)</f>
        <v>57</v>
      </c>
      <c r="AR2040">
        <f>VLOOKUP($G2040,county_facts!$A:$BB,40,FALSE)</f>
        <v>0</v>
      </c>
      <c r="AS2040">
        <f>VLOOKUP($G2040,county_facts!$A:$BB,41,FALSE)</f>
        <v>0</v>
      </c>
      <c r="AT2040">
        <f>VLOOKUP($G2040,county_facts!$A:$BB,42,FALSE)</f>
        <v>0</v>
      </c>
      <c r="AU2040">
        <f>VLOOKUP($G2040,county_facts!$A:$BB,43,FALSE)</f>
        <v>0</v>
      </c>
      <c r="AV2040">
        <f>VLOOKUP($G2040,county_facts!$A:$BB,44,FALSE)</f>
        <v>0</v>
      </c>
      <c r="AW2040">
        <f>VLOOKUP($G2040,county_facts!$A:$BB,45,FALSE)</f>
        <v>0</v>
      </c>
      <c r="AX2040">
        <f>VLOOKUP($G2040,county_facts!$A:$BB,46,FALSE)</f>
        <v>0</v>
      </c>
      <c r="AY2040">
        <f>VLOOKUP($G2040,county_facts!$A:$BB,47,FALSE)</f>
        <v>0</v>
      </c>
      <c r="AZ2040">
        <f>VLOOKUP($G2040,county_facts!$A:$BB,48,FALSE)</f>
        <v>0</v>
      </c>
      <c r="BA2040">
        <f>VLOOKUP($G2040,county_facts!$A:$BB,49,FALSE)</f>
        <v>0</v>
      </c>
      <c r="BB2040">
        <f>VLOOKUP($G2040,county_facts!$A:$BB,50,FALSE)</f>
        <v>0</v>
      </c>
      <c r="BC2040">
        <f>VLOOKUP($G2040,county_facts!$A:$BB,51,FALSE)</f>
        <v>0</v>
      </c>
      <c r="BD2040">
        <f>VLOOKUP($G2040,county_facts!$A:$BB,52,FALSE)</f>
        <v>0</v>
      </c>
      <c r="BE2040">
        <f>VLOOKUP($G2040,county_facts!$A:$BB,53,FALSE)</f>
        <v>897.44</v>
      </c>
      <c r="BF2040">
        <f>VLOOKUP($G2040,county_facts!$A:$BB,54,FALSE)</f>
        <v>0.7</v>
      </c>
    </row>
    <row r="2041" spans="1:58" x14ac:dyDescent="0.3">
      <c r="A2041" t="s">
        <v>9</v>
      </c>
      <c r="B2041" t="s">
        <v>804</v>
      </c>
      <c r="C2041">
        <v>1</v>
      </c>
      <c r="D2041" t="s">
        <v>622</v>
      </c>
      <c r="E2041">
        <v>3</v>
      </c>
      <c r="F2041">
        <v>0.33333333300000001</v>
      </c>
      <c r="G2041">
        <v>48033</v>
      </c>
      <c r="H2041">
        <f>VLOOKUP($G2041,county_facts!$A:$BB,4,FALSE)</f>
        <v>652</v>
      </c>
      <c r="I2041">
        <f>VLOOKUP($G2041,county_facts!$A:$BB,5,FALSE)</f>
        <v>641</v>
      </c>
      <c r="J2041">
        <f>VLOOKUP($G2041,county_facts!$A:$BB,6,FALSE)</f>
        <v>1.7</v>
      </c>
      <c r="K2041">
        <f>VLOOKUP($G2041,county_facts!$A:$BB,7,FALSE)</f>
        <v>641</v>
      </c>
      <c r="L2041">
        <f>VLOOKUP($G2041,county_facts!$A:$BB,8,FALSE)</f>
        <v>5.4</v>
      </c>
      <c r="M2041">
        <f>VLOOKUP($G2041,county_facts!$A:$BB,9,FALSE)</f>
        <v>21.6</v>
      </c>
      <c r="N2041">
        <f>VLOOKUP($G2041,county_facts!$A:$BB,10,FALSE)</f>
        <v>20.6</v>
      </c>
      <c r="O2041">
        <f>VLOOKUP($G2041,county_facts!$A:$BB,11,FALSE)</f>
        <v>46.5</v>
      </c>
      <c r="P2041">
        <f>VLOOKUP($G2041,county_facts!$A:$BB,12,FALSE)</f>
        <v>95.7</v>
      </c>
      <c r="Q2041">
        <f>VLOOKUP($G2041,county_facts!$A:$BB,13,FALSE)</f>
        <v>0.6</v>
      </c>
      <c r="R2041">
        <f>VLOOKUP($G2041,county_facts!$A:$BB,14,FALSE)</f>
        <v>0.9</v>
      </c>
      <c r="S2041">
        <f>VLOOKUP($G2041,county_facts!$A:$BB,15,FALSE)</f>
        <v>0.2</v>
      </c>
      <c r="T2041">
        <f>VLOOKUP($G2041,county_facts!$A:$BB,16,FALSE)</f>
        <v>0</v>
      </c>
      <c r="U2041">
        <f>VLOOKUP($G2041,county_facts!$A:$BB,17,FALSE)</f>
        <v>2.6</v>
      </c>
      <c r="V2041">
        <f>VLOOKUP($G2041,county_facts!$A:$BB,18,FALSE)</f>
        <v>16.899999999999999</v>
      </c>
      <c r="W2041">
        <f>VLOOKUP($G2041,county_facts!$A:$BB,19,FALSE)</f>
        <v>80.8</v>
      </c>
      <c r="X2041">
        <f>VLOOKUP($G2041,county_facts!$A:$BB,20,FALSE)</f>
        <v>86.7</v>
      </c>
      <c r="Y2041">
        <f>VLOOKUP($G2041,county_facts!$A:$BB,21,FALSE)</f>
        <v>1.1000000000000001</v>
      </c>
      <c r="Z2041">
        <f>VLOOKUP($G2041,county_facts!$A:$BB,22,FALSE)</f>
        <v>5.7</v>
      </c>
      <c r="AA2041">
        <f>VLOOKUP($G2041,county_facts!$A:$BB,23,FALSE)</f>
        <v>92.1</v>
      </c>
      <c r="AB2041">
        <f>VLOOKUP($G2041,county_facts!$A:$BB,24,FALSE)</f>
        <v>32.1</v>
      </c>
      <c r="AC2041">
        <f>VLOOKUP($G2041,county_facts!$A:$BB,25,FALSE)</f>
        <v>50</v>
      </c>
      <c r="AD2041">
        <f>VLOOKUP($G2041,county_facts!$A:$BB,26,FALSE)</f>
        <v>24.7</v>
      </c>
      <c r="AE2041">
        <f>VLOOKUP($G2041,county_facts!$A:$BB,27,FALSE)</f>
        <v>385</v>
      </c>
      <c r="AF2041">
        <f>VLOOKUP($G2041,county_facts!$A:$BB,28,FALSE)</f>
        <v>66.7</v>
      </c>
      <c r="AG2041">
        <f>VLOOKUP($G2041,county_facts!$A:$BB,29,FALSE)</f>
        <v>1.7</v>
      </c>
      <c r="AH2041">
        <f>VLOOKUP($G2041,county_facts!$A:$BB,30,FALSE)</f>
        <v>100000</v>
      </c>
      <c r="AI2041">
        <f>VLOOKUP($G2041,county_facts!$A:$BB,31,FALSE)</f>
        <v>225</v>
      </c>
      <c r="AJ2041">
        <f>VLOOKUP($G2041,county_facts!$A:$BB,32,FALSE)</f>
        <v>2.88</v>
      </c>
      <c r="AK2041">
        <f>VLOOKUP($G2041,county_facts!$A:$BB,33,FALSE)</f>
        <v>50042</v>
      </c>
      <c r="AL2041">
        <f>VLOOKUP($G2041,county_facts!$A:$BB,34,FALSE)</f>
        <v>71607</v>
      </c>
      <c r="AM2041">
        <f>VLOOKUP($G2041,county_facts!$A:$BB,35,FALSE)</f>
        <v>0.9</v>
      </c>
      <c r="AN2041">
        <f>VLOOKUP($G2041,county_facts!$A:$BB,36,FALSE)</f>
        <v>6</v>
      </c>
      <c r="AO2041">
        <f>VLOOKUP($G2041,county_facts!$A:$BB,37,FALSE)</f>
        <v>0</v>
      </c>
      <c r="AP2041">
        <f>VLOOKUP($G2041,county_facts!$A:$BB,38,FALSE)</f>
        <v>0</v>
      </c>
      <c r="AQ2041">
        <f>VLOOKUP($G2041,county_facts!$A:$BB,39,FALSE)</f>
        <v>57</v>
      </c>
      <c r="AR2041">
        <f>VLOOKUP($G2041,county_facts!$A:$BB,40,FALSE)</f>
        <v>0</v>
      </c>
      <c r="AS2041">
        <f>VLOOKUP($G2041,county_facts!$A:$BB,41,FALSE)</f>
        <v>0</v>
      </c>
      <c r="AT2041">
        <f>VLOOKUP($G2041,county_facts!$A:$BB,42,FALSE)</f>
        <v>0</v>
      </c>
      <c r="AU2041">
        <f>VLOOKUP($G2041,county_facts!$A:$BB,43,FALSE)</f>
        <v>0</v>
      </c>
      <c r="AV2041">
        <f>VLOOKUP($G2041,county_facts!$A:$BB,44,FALSE)</f>
        <v>0</v>
      </c>
      <c r="AW2041">
        <f>VLOOKUP($G2041,county_facts!$A:$BB,45,FALSE)</f>
        <v>0</v>
      </c>
      <c r="AX2041">
        <f>VLOOKUP($G2041,county_facts!$A:$BB,46,FALSE)</f>
        <v>0</v>
      </c>
      <c r="AY2041">
        <f>VLOOKUP($G2041,county_facts!$A:$BB,47,FALSE)</f>
        <v>0</v>
      </c>
      <c r="AZ2041">
        <f>VLOOKUP($G2041,county_facts!$A:$BB,48,FALSE)</f>
        <v>0</v>
      </c>
      <c r="BA2041">
        <f>VLOOKUP($G2041,county_facts!$A:$BB,49,FALSE)</f>
        <v>0</v>
      </c>
      <c r="BB2041">
        <f>VLOOKUP($G2041,county_facts!$A:$BB,50,FALSE)</f>
        <v>0</v>
      </c>
      <c r="BC2041">
        <f>VLOOKUP($G2041,county_facts!$A:$BB,51,FALSE)</f>
        <v>0</v>
      </c>
      <c r="BD2041">
        <f>VLOOKUP($G2041,county_facts!$A:$BB,52,FALSE)</f>
        <v>0</v>
      </c>
      <c r="BE2041">
        <f>VLOOKUP($G2041,county_facts!$A:$BB,53,FALSE)</f>
        <v>897.44</v>
      </c>
      <c r="BF2041">
        <f>VLOOKUP($G2041,county_facts!$A:$BB,54,FALSE)</f>
        <v>0.7</v>
      </c>
    </row>
    <row r="2042" spans="1:58" x14ac:dyDescent="0.3">
      <c r="A2042" t="s">
        <v>6</v>
      </c>
      <c r="B2042" t="s">
        <v>805</v>
      </c>
      <c r="C2042">
        <v>375</v>
      </c>
      <c r="D2042" t="s">
        <v>622</v>
      </c>
      <c r="E2042">
        <v>615</v>
      </c>
      <c r="F2042">
        <v>0.60975609799999997</v>
      </c>
      <c r="G2042">
        <v>48031</v>
      </c>
      <c r="H2042">
        <f>VLOOKUP($G2042,county_facts!$A:$BB,4,FALSE)</f>
        <v>10812</v>
      </c>
      <c r="I2042">
        <f>VLOOKUP($G2042,county_facts!$A:$BB,5,FALSE)</f>
        <v>10491</v>
      </c>
      <c r="J2042">
        <f>VLOOKUP($G2042,county_facts!$A:$BB,6,FALSE)</f>
        <v>3.1</v>
      </c>
      <c r="K2042">
        <f>VLOOKUP($G2042,county_facts!$A:$BB,7,FALSE)</f>
        <v>10497</v>
      </c>
      <c r="L2042">
        <f>VLOOKUP($G2042,county_facts!$A:$BB,8,FALSE)</f>
        <v>4</v>
      </c>
      <c r="M2042">
        <f>VLOOKUP($G2042,county_facts!$A:$BB,9,FALSE)</f>
        <v>19.2</v>
      </c>
      <c r="N2042">
        <f>VLOOKUP($G2042,county_facts!$A:$BB,10,FALSE)</f>
        <v>22.4</v>
      </c>
      <c r="O2042">
        <f>VLOOKUP($G2042,county_facts!$A:$BB,11,FALSE)</f>
        <v>49.6</v>
      </c>
      <c r="P2042">
        <f>VLOOKUP($G2042,county_facts!$A:$BB,12,FALSE)</f>
        <v>95.6</v>
      </c>
      <c r="Q2042">
        <f>VLOOKUP($G2042,county_facts!$A:$BB,13,FALSE)</f>
        <v>1.1000000000000001</v>
      </c>
      <c r="R2042">
        <f>VLOOKUP($G2042,county_facts!$A:$BB,14,FALSE)</f>
        <v>1.4</v>
      </c>
      <c r="S2042">
        <f>VLOOKUP($G2042,county_facts!$A:$BB,15,FALSE)</f>
        <v>0.5</v>
      </c>
      <c r="T2042">
        <f>VLOOKUP($G2042,county_facts!$A:$BB,16,FALSE)</f>
        <v>0.1</v>
      </c>
      <c r="U2042">
        <f>VLOOKUP($G2042,county_facts!$A:$BB,17,FALSE)</f>
        <v>1.3</v>
      </c>
      <c r="V2042">
        <f>VLOOKUP($G2042,county_facts!$A:$BB,18,FALSE)</f>
        <v>18.8</v>
      </c>
      <c r="W2042">
        <f>VLOOKUP($G2042,county_facts!$A:$BB,19,FALSE)</f>
        <v>78.2</v>
      </c>
      <c r="X2042">
        <f>VLOOKUP($G2042,county_facts!$A:$BB,20,FALSE)</f>
        <v>89.7</v>
      </c>
      <c r="Y2042">
        <f>VLOOKUP($G2042,county_facts!$A:$BB,21,FALSE)</f>
        <v>8.5</v>
      </c>
      <c r="Z2042">
        <f>VLOOKUP($G2042,county_facts!$A:$BB,22,FALSE)</f>
        <v>15.8</v>
      </c>
      <c r="AA2042">
        <f>VLOOKUP($G2042,county_facts!$A:$BB,23,FALSE)</f>
        <v>87</v>
      </c>
      <c r="AB2042">
        <f>VLOOKUP($G2042,county_facts!$A:$BB,24,FALSE)</f>
        <v>26.8</v>
      </c>
      <c r="AC2042">
        <f>VLOOKUP($G2042,county_facts!$A:$BB,25,FALSE)</f>
        <v>1271</v>
      </c>
      <c r="AD2042">
        <f>VLOOKUP($G2042,county_facts!$A:$BB,26,FALSE)</f>
        <v>27.3</v>
      </c>
      <c r="AE2042">
        <f>VLOOKUP($G2042,county_facts!$A:$BB,27,FALSE)</f>
        <v>5678</v>
      </c>
      <c r="AF2042">
        <f>VLOOKUP($G2042,county_facts!$A:$BB,28,FALSE)</f>
        <v>79.2</v>
      </c>
      <c r="AG2042">
        <f>VLOOKUP($G2042,county_facts!$A:$BB,29,FALSE)</f>
        <v>4</v>
      </c>
      <c r="AH2042">
        <f>VLOOKUP($G2042,county_facts!$A:$BB,30,FALSE)</f>
        <v>162500</v>
      </c>
      <c r="AI2042">
        <f>VLOOKUP($G2042,county_facts!$A:$BB,31,FALSE)</f>
        <v>4036</v>
      </c>
      <c r="AJ2042">
        <f>VLOOKUP($G2042,county_facts!$A:$BB,32,FALSE)</f>
        <v>2.58</v>
      </c>
      <c r="AK2042">
        <f>VLOOKUP($G2042,county_facts!$A:$BB,33,FALSE)</f>
        <v>26781</v>
      </c>
      <c r="AL2042">
        <f>VLOOKUP($G2042,county_facts!$A:$BB,34,FALSE)</f>
        <v>49487</v>
      </c>
      <c r="AM2042">
        <f>VLOOKUP($G2042,county_facts!$A:$BB,35,FALSE)</f>
        <v>9.3000000000000007</v>
      </c>
      <c r="AN2042">
        <f>VLOOKUP($G2042,county_facts!$A:$BB,36,FALSE)</f>
        <v>260</v>
      </c>
      <c r="AO2042">
        <f>VLOOKUP($G2042,county_facts!$A:$BB,37,FALSE)</f>
        <v>1793</v>
      </c>
      <c r="AP2042">
        <f>VLOOKUP($G2042,county_facts!$A:$BB,38,FALSE)</f>
        <v>3.9</v>
      </c>
      <c r="AQ2042">
        <f>VLOOKUP($G2042,county_facts!$A:$BB,39,FALSE)</f>
        <v>1239</v>
      </c>
      <c r="AR2042">
        <f>VLOOKUP($G2042,county_facts!$A:$BB,40,FALSE)</f>
        <v>1604</v>
      </c>
      <c r="AS2042">
        <f>VLOOKUP($G2042,county_facts!$A:$BB,41,FALSE)</f>
        <v>0</v>
      </c>
      <c r="AT2042">
        <f>VLOOKUP($G2042,county_facts!$A:$BB,42,FALSE)</f>
        <v>0</v>
      </c>
      <c r="AU2042">
        <f>VLOOKUP($G2042,county_facts!$A:$BB,43,FALSE)</f>
        <v>0</v>
      </c>
      <c r="AV2042">
        <f>VLOOKUP($G2042,county_facts!$A:$BB,44,FALSE)</f>
        <v>0</v>
      </c>
      <c r="AW2042">
        <f>VLOOKUP($G2042,county_facts!$A:$BB,45,FALSE)</f>
        <v>0</v>
      </c>
      <c r="AX2042">
        <f>VLOOKUP($G2042,county_facts!$A:$BB,46,FALSE)</f>
        <v>0</v>
      </c>
      <c r="AY2042">
        <f>VLOOKUP($G2042,county_facts!$A:$BB,47,FALSE)</f>
        <v>0</v>
      </c>
      <c r="AZ2042">
        <f>VLOOKUP($G2042,county_facts!$A:$BB,48,FALSE)</f>
        <v>0</v>
      </c>
      <c r="BA2042">
        <f>VLOOKUP($G2042,county_facts!$A:$BB,49,FALSE)</f>
        <v>50592</v>
      </c>
      <c r="BB2042">
        <f>VLOOKUP($G2042,county_facts!$A:$BB,50,FALSE)</f>
        <v>5627</v>
      </c>
      <c r="BC2042">
        <f>VLOOKUP($G2042,county_facts!$A:$BB,51,FALSE)</f>
        <v>9427</v>
      </c>
      <c r="BD2042">
        <f>VLOOKUP($G2042,county_facts!$A:$BB,52,FALSE)</f>
        <v>35</v>
      </c>
      <c r="BE2042">
        <f>VLOOKUP($G2042,county_facts!$A:$BB,53,FALSE)</f>
        <v>709.25</v>
      </c>
      <c r="BF2042">
        <f>VLOOKUP($G2042,county_facts!$A:$BB,54,FALSE)</f>
        <v>14.8</v>
      </c>
    </row>
    <row r="2043" spans="1:58" x14ac:dyDescent="0.3">
      <c r="A2043" t="s">
        <v>9</v>
      </c>
      <c r="B2043" t="s">
        <v>805</v>
      </c>
      <c r="C2043">
        <v>240</v>
      </c>
      <c r="D2043" t="s">
        <v>622</v>
      </c>
      <c r="E2043">
        <v>615</v>
      </c>
      <c r="F2043">
        <v>0.39024390199999998</v>
      </c>
      <c r="G2043">
        <v>48031</v>
      </c>
      <c r="H2043">
        <f>VLOOKUP($G2043,county_facts!$A:$BB,4,FALSE)</f>
        <v>10812</v>
      </c>
      <c r="I2043">
        <f>VLOOKUP($G2043,county_facts!$A:$BB,5,FALSE)</f>
        <v>10491</v>
      </c>
      <c r="J2043">
        <f>VLOOKUP($G2043,county_facts!$A:$BB,6,FALSE)</f>
        <v>3.1</v>
      </c>
      <c r="K2043">
        <f>VLOOKUP($G2043,county_facts!$A:$BB,7,FALSE)</f>
        <v>10497</v>
      </c>
      <c r="L2043">
        <f>VLOOKUP($G2043,county_facts!$A:$BB,8,FALSE)</f>
        <v>4</v>
      </c>
      <c r="M2043">
        <f>VLOOKUP($G2043,county_facts!$A:$BB,9,FALSE)</f>
        <v>19.2</v>
      </c>
      <c r="N2043">
        <f>VLOOKUP($G2043,county_facts!$A:$BB,10,FALSE)</f>
        <v>22.4</v>
      </c>
      <c r="O2043">
        <f>VLOOKUP($G2043,county_facts!$A:$BB,11,FALSE)</f>
        <v>49.6</v>
      </c>
      <c r="P2043">
        <f>VLOOKUP($G2043,county_facts!$A:$BB,12,FALSE)</f>
        <v>95.6</v>
      </c>
      <c r="Q2043">
        <f>VLOOKUP($G2043,county_facts!$A:$BB,13,FALSE)</f>
        <v>1.1000000000000001</v>
      </c>
      <c r="R2043">
        <f>VLOOKUP($G2043,county_facts!$A:$BB,14,FALSE)</f>
        <v>1.4</v>
      </c>
      <c r="S2043">
        <f>VLOOKUP($G2043,county_facts!$A:$BB,15,FALSE)</f>
        <v>0.5</v>
      </c>
      <c r="T2043">
        <f>VLOOKUP($G2043,county_facts!$A:$BB,16,FALSE)</f>
        <v>0.1</v>
      </c>
      <c r="U2043">
        <f>VLOOKUP($G2043,county_facts!$A:$BB,17,FALSE)</f>
        <v>1.3</v>
      </c>
      <c r="V2043">
        <f>VLOOKUP($G2043,county_facts!$A:$BB,18,FALSE)</f>
        <v>18.8</v>
      </c>
      <c r="W2043">
        <f>VLOOKUP($G2043,county_facts!$A:$BB,19,FALSE)</f>
        <v>78.2</v>
      </c>
      <c r="X2043">
        <f>VLOOKUP($G2043,county_facts!$A:$BB,20,FALSE)</f>
        <v>89.7</v>
      </c>
      <c r="Y2043">
        <f>VLOOKUP($G2043,county_facts!$A:$BB,21,FALSE)</f>
        <v>8.5</v>
      </c>
      <c r="Z2043">
        <f>VLOOKUP($G2043,county_facts!$A:$BB,22,FALSE)</f>
        <v>15.8</v>
      </c>
      <c r="AA2043">
        <f>VLOOKUP($G2043,county_facts!$A:$BB,23,FALSE)</f>
        <v>87</v>
      </c>
      <c r="AB2043">
        <f>VLOOKUP($G2043,county_facts!$A:$BB,24,FALSE)</f>
        <v>26.8</v>
      </c>
      <c r="AC2043">
        <f>VLOOKUP($G2043,county_facts!$A:$BB,25,FALSE)</f>
        <v>1271</v>
      </c>
      <c r="AD2043">
        <f>VLOOKUP($G2043,county_facts!$A:$BB,26,FALSE)</f>
        <v>27.3</v>
      </c>
      <c r="AE2043">
        <f>VLOOKUP($G2043,county_facts!$A:$BB,27,FALSE)</f>
        <v>5678</v>
      </c>
      <c r="AF2043">
        <f>VLOOKUP($G2043,county_facts!$A:$BB,28,FALSE)</f>
        <v>79.2</v>
      </c>
      <c r="AG2043">
        <f>VLOOKUP($G2043,county_facts!$A:$BB,29,FALSE)</f>
        <v>4</v>
      </c>
      <c r="AH2043">
        <f>VLOOKUP($G2043,county_facts!$A:$BB,30,FALSE)</f>
        <v>162500</v>
      </c>
      <c r="AI2043">
        <f>VLOOKUP($G2043,county_facts!$A:$BB,31,FALSE)</f>
        <v>4036</v>
      </c>
      <c r="AJ2043">
        <f>VLOOKUP($G2043,county_facts!$A:$BB,32,FALSE)</f>
        <v>2.58</v>
      </c>
      <c r="AK2043">
        <f>VLOOKUP($G2043,county_facts!$A:$BB,33,FALSE)</f>
        <v>26781</v>
      </c>
      <c r="AL2043">
        <f>VLOOKUP($G2043,county_facts!$A:$BB,34,FALSE)</f>
        <v>49487</v>
      </c>
      <c r="AM2043">
        <f>VLOOKUP($G2043,county_facts!$A:$BB,35,FALSE)</f>
        <v>9.3000000000000007</v>
      </c>
      <c r="AN2043">
        <f>VLOOKUP($G2043,county_facts!$A:$BB,36,FALSE)</f>
        <v>260</v>
      </c>
      <c r="AO2043">
        <f>VLOOKUP($G2043,county_facts!$A:$BB,37,FALSE)</f>
        <v>1793</v>
      </c>
      <c r="AP2043">
        <f>VLOOKUP($G2043,county_facts!$A:$BB,38,FALSE)</f>
        <v>3.9</v>
      </c>
      <c r="AQ2043">
        <f>VLOOKUP($G2043,county_facts!$A:$BB,39,FALSE)</f>
        <v>1239</v>
      </c>
      <c r="AR2043">
        <f>VLOOKUP($G2043,county_facts!$A:$BB,40,FALSE)</f>
        <v>1604</v>
      </c>
      <c r="AS2043">
        <f>VLOOKUP($G2043,county_facts!$A:$BB,41,FALSE)</f>
        <v>0</v>
      </c>
      <c r="AT2043">
        <f>VLOOKUP($G2043,county_facts!$A:$BB,42,FALSE)</f>
        <v>0</v>
      </c>
      <c r="AU2043">
        <f>VLOOKUP($G2043,county_facts!$A:$BB,43,FALSE)</f>
        <v>0</v>
      </c>
      <c r="AV2043">
        <f>VLOOKUP($G2043,county_facts!$A:$BB,44,FALSE)</f>
        <v>0</v>
      </c>
      <c r="AW2043">
        <f>VLOOKUP($G2043,county_facts!$A:$BB,45,FALSE)</f>
        <v>0</v>
      </c>
      <c r="AX2043">
        <f>VLOOKUP($G2043,county_facts!$A:$BB,46,FALSE)</f>
        <v>0</v>
      </c>
      <c r="AY2043">
        <f>VLOOKUP($G2043,county_facts!$A:$BB,47,FALSE)</f>
        <v>0</v>
      </c>
      <c r="AZ2043">
        <f>VLOOKUP($G2043,county_facts!$A:$BB,48,FALSE)</f>
        <v>0</v>
      </c>
      <c r="BA2043">
        <f>VLOOKUP($G2043,county_facts!$A:$BB,49,FALSE)</f>
        <v>50592</v>
      </c>
      <c r="BB2043">
        <f>VLOOKUP($G2043,county_facts!$A:$BB,50,FALSE)</f>
        <v>5627</v>
      </c>
      <c r="BC2043">
        <f>VLOOKUP($G2043,county_facts!$A:$BB,51,FALSE)</f>
        <v>9427</v>
      </c>
      <c r="BD2043">
        <f>VLOOKUP($G2043,county_facts!$A:$BB,52,FALSE)</f>
        <v>35</v>
      </c>
      <c r="BE2043">
        <f>VLOOKUP($G2043,county_facts!$A:$BB,53,FALSE)</f>
        <v>709.25</v>
      </c>
      <c r="BF2043">
        <f>VLOOKUP($G2043,county_facts!$A:$BB,54,FALSE)</f>
        <v>14.8</v>
      </c>
    </row>
    <row r="2044" spans="1:58" x14ac:dyDescent="0.3">
      <c r="A2044" t="s">
        <v>9</v>
      </c>
      <c r="B2044" t="s">
        <v>806</v>
      </c>
      <c r="C2044">
        <v>56763</v>
      </c>
      <c r="D2044" t="s">
        <v>622</v>
      </c>
      <c r="E2044">
        <v>105686</v>
      </c>
      <c r="F2044">
        <v>0.53709100499999995</v>
      </c>
      <c r="G2044">
        <v>48029</v>
      </c>
      <c r="H2044">
        <f>VLOOKUP($G2044,county_facts!$A:$BB,4,FALSE)</f>
        <v>1855866</v>
      </c>
      <c r="I2044">
        <f>VLOOKUP($G2044,county_facts!$A:$BB,5,FALSE)</f>
        <v>1714774</v>
      </c>
      <c r="J2044">
        <f>VLOOKUP($G2044,county_facts!$A:$BB,6,FALSE)</f>
        <v>8.1999999999999993</v>
      </c>
      <c r="K2044">
        <f>VLOOKUP($G2044,county_facts!$A:$BB,7,FALSE)</f>
        <v>1714773</v>
      </c>
      <c r="L2044">
        <f>VLOOKUP($G2044,county_facts!$A:$BB,8,FALSE)</f>
        <v>7.2</v>
      </c>
      <c r="M2044">
        <f>VLOOKUP($G2044,county_facts!$A:$BB,9,FALSE)</f>
        <v>26.2</v>
      </c>
      <c r="N2044">
        <f>VLOOKUP($G2044,county_facts!$A:$BB,10,FALSE)</f>
        <v>11.3</v>
      </c>
      <c r="O2044">
        <f>VLOOKUP($G2044,county_facts!$A:$BB,11,FALSE)</f>
        <v>50.8</v>
      </c>
      <c r="P2044">
        <f>VLOOKUP($G2044,county_facts!$A:$BB,12,FALSE)</f>
        <v>85.2</v>
      </c>
      <c r="Q2044">
        <f>VLOOKUP($G2044,county_facts!$A:$BB,13,FALSE)</f>
        <v>8.3000000000000007</v>
      </c>
      <c r="R2044">
        <f>VLOOKUP($G2044,county_facts!$A:$BB,14,FALSE)</f>
        <v>1.2</v>
      </c>
      <c r="S2044">
        <f>VLOOKUP($G2044,county_facts!$A:$BB,15,FALSE)</f>
        <v>2.9</v>
      </c>
      <c r="T2044">
        <f>VLOOKUP($G2044,county_facts!$A:$BB,16,FALSE)</f>
        <v>0.2</v>
      </c>
      <c r="U2044">
        <f>VLOOKUP($G2044,county_facts!$A:$BB,17,FALSE)</f>
        <v>2.2000000000000002</v>
      </c>
      <c r="V2044">
        <f>VLOOKUP($G2044,county_facts!$A:$BB,18,FALSE)</f>
        <v>59.3</v>
      </c>
      <c r="W2044">
        <f>VLOOKUP($G2044,county_facts!$A:$BB,19,FALSE)</f>
        <v>29.2</v>
      </c>
      <c r="X2044">
        <f>VLOOKUP($G2044,county_facts!$A:$BB,20,FALSE)</f>
        <v>80.900000000000006</v>
      </c>
      <c r="Y2044">
        <f>VLOOKUP($G2044,county_facts!$A:$BB,21,FALSE)</f>
        <v>13.1</v>
      </c>
      <c r="Z2044">
        <f>VLOOKUP($G2044,county_facts!$A:$BB,22,FALSE)</f>
        <v>42</v>
      </c>
      <c r="AA2044">
        <f>VLOOKUP($G2044,county_facts!$A:$BB,23,FALSE)</f>
        <v>82.6</v>
      </c>
      <c r="AB2044">
        <f>VLOOKUP($G2044,county_facts!$A:$BB,24,FALSE)</f>
        <v>26.3</v>
      </c>
      <c r="AC2044">
        <f>VLOOKUP($G2044,county_facts!$A:$BB,25,FALSE)</f>
        <v>151376</v>
      </c>
      <c r="AD2044">
        <f>VLOOKUP($G2044,county_facts!$A:$BB,26,FALSE)</f>
        <v>24.1</v>
      </c>
      <c r="AE2044">
        <f>VLOOKUP($G2044,county_facts!$A:$BB,27,FALSE)</f>
        <v>678122</v>
      </c>
      <c r="AF2044">
        <f>VLOOKUP($G2044,county_facts!$A:$BB,28,FALSE)</f>
        <v>59.7</v>
      </c>
      <c r="AG2044">
        <f>VLOOKUP($G2044,county_facts!$A:$BB,29,FALSE)</f>
        <v>27.3</v>
      </c>
      <c r="AH2044">
        <f>VLOOKUP($G2044,county_facts!$A:$BB,30,FALSE)</f>
        <v>123700</v>
      </c>
      <c r="AI2044">
        <f>VLOOKUP($G2044,county_facts!$A:$BB,31,FALSE)</f>
        <v>604698</v>
      </c>
      <c r="AJ2044">
        <f>VLOOKUP($G2044,county_facts!$A:$BB,32,FALSE)</f>
        <v>2.84</v>
      </c>
      <c r="AK2044">
        <f>VLOOKUP($G2044,county_facts!$A:$BB,33,FALSE)</f>
        <v>24253</v>
      </c>
      <c r="AL2044">
        <f>VLOOKUP($G2044,county_facts!$A:$BB,34,FALSE)</f>
        <v>50112</v>
      </c>
      <c r="AM2044">
        <f>VLOOKUP($G2044,county_facts!$A:$BB,35,FALSE)</f>
        <v>17.600000000000001</v>
      </c>
      <c r="AN2044">
        <f>VLOOKUP($G2044,county_facts!$A:$BB,36,FALSE)</f>
        <v>33910</v>
      </c>
      <c r="AO2044">
        <f>VLOOKUP($G2044,county_facts!$A:$BB,37,FALSE)</f>
        <v>676165</v>
      </c>
      <c r="AP2044">
        <f>VLOOKUP($G2044,county_facts!$A:$BB,38,FALSE)</f>
        <v>2.6</v>
      </c>
      <c r="AQ2044">
        <f>VLOOKUP($G2044,county_facts!$A:$BB,39,FALSE)</f>
        <v>120595</v>
      </c>
      <c r="AR2044">
        <f>VLOOKUP($G2044,county_facts!$A:$BB,40,FALSE)</f>
        <v>132839</v>
      </c>
      <c r="AS2044">
        <f>VLOOKUP($G2044,county_facts!$A:$BB,41,FALSE)</f>
        <v>3.8</v>
      </c>
      <c r="AT2044">
        <f>VLOOKUP($G2044,county_facts!$A:$BB,42,FALSE)</f>
        <v>0</v>
      </c>
      <c r="AU2044">
        <f>VLOOKUP($G2044,county_facts!$A:$BB,43,FALSE)</f>
        <v>3.5</v>
      </c>
      <c r="AV2044">
        <f>VLOOKUP($G2044,county_facts!$A:$BB,44,FALSE)</f>
        <v>0</v>
      </c>
      <c r="AW2044">
        <f>VLOOKUP($G2044,county_facts!$A:$BB,45,FALSE)</f>
        <v>37.299999999999997</v>
      </c>
      <c r="AX2044">
        <f>VLOOKUP($G2044,county_facts!$A:$BB,46,FALSE)</f>
        <v>28.4</v>
      </c>
      <c r="AY2044">
        <f>VLOOKUP($G2044,county_facts!$A:$BB,47,FALSE)</f>
        <v>12305089</v>
      </c>
      <c r="AZ2044">
        <f>VLOOKUP($G2044,county_facts!$A:$BB,48,FALSE)</f>
        <v>12232098</v>
      </c>
      <c r="BA2044">
        <f>VLOOKUP($G2044,county_facts!$A:$BB,49,FALSE)</f>
        <v>22815281</v>
      </c>
      <c r="BB2044">
        <f>VLOOKUP($G2044,county_facts!$A:$BB,50,FALSE)</f>
        <v>14359</v>
      </c>
      <c r="BC2044">
        <f>VLOOKUP($G2044,county_facts!$A:$BB,51,FALSE)</f>
        <v>3829048</v>
      </c>
      <c r="BD2044">
        <f>VLOOKUP($G2044,county_facts!$A:$BB,52,FALSE)</f>
        <v>6959</v>
      </c>
      <c r="BE2044">
        <f>VLOOKUP($G2044,county_facts!$A:$BB,53,FALSE)</f>
        <v>1239.82</v>
      </c>
      <c r="BF2044">
        <f>VLOOKUP($G2044,county_facts!$A:$BB,54,FALSE)</f>
        <v>1383.1</v>
      </c>
    </row>
    <row r="2045" spans="1:58" x14ac:dyDescent="0.3">
      <c r="A2045" t="s">
        <v>6</v>
      </c>
      <c r="B2045" t="s">
        <v>806</v>
      </c>
      <c r="C2045">
        <v>48923</v>
      </c>
      <c r="D2045" t="s">
        <v>622</v>
      </c>
      <c r="E2045">
        <v>105686</v>
      </c>
      <c r="F2045">
        <v>0.46290899499999999</v>
      </c>
      <c r="G2045">
        <v>48029</v>
      </c>
      <c r="H2045">
        <f>VLOOKUP($G2045,county_facts!$A:$BB,4,FALSE)</f>
        <v>1855866</v>
      </c>
      <c r="I2045">
        <f>VLOOKUP($G2045,county_facts!$A:$BB,5,FALSE)</f>
        <v>1714774</v>
      </c>
      <c r="J2045">
        <f>VLOOKUP($G2045,county_facts!$A:$BB,6,FALSE)</f>
        <v>8.1999999999999993</v>
      </c>
      <c r="K2045">
        <f>VLOOKUP($G2045,county_facts!$A:$BB,7,FALSE)</f>
        <v>1714773</v>
      </c>
      <c r="L2045">
        <f>VLOOKUP($G2045,county_facts!$A:$BB,8,FALSE)</f>
        <v>7.2</v>
      </c>
      <c r="M2045">
        <f>VLOOKUP($G2045,county_facts!$A:$BB,9,FALSE)</f>
        <v>26.2</v>
      </c>
      <c r="N2045">
        <f>VLOOKUP($G2045,county_facts!$A:$BB,10,FALSE)</f>
        <v>11.3</v>
      </c>
      <c r="O2045">
        <f>VLOOKUP($G2045,county_facts!$A:$BB,11,FALSE)</f>
        <v>50.8</v>
      </c>
      <c r="P2045">
        <f>VLOOKUP($G2045,county_facts!$A:$BB,12,FALSE)</f>
        <v>85.2</v>
      </c>
      <c r="Q2045">
        <f>VLOOKUP($G2045,county_facts!$A:$BB,13,FALSE)</f>
        <v>8.3000000000000007</v>
      </c>
      <c r="R2045">
        <f>VLOOKUP($G2045,county_facts!$A:$BB,14,FALSE)</f>
        <v>1.2</v>
      </c>
      <c r="S2045">
        <f>VLOOKUP($G2045,county_facts!$A:$BB,15,FALSE)</f>
        <v>2.9</v>
      </c>
      <c r="T2045">
        <f>VLOOKUP($G2045,county_facts!$A:$BB,16,FALSE)</f>
        <v>0.2</v>
      </c>
      <c r="U2045">
        <f>VLOOKUP($G2045,county_facts!$A:$BB,17,FALSE)</f>
        <v>2.2000000000000002</v>
      </c>
      <c r="V2045">
        <f>VLOOKUP($G2045,county_facts!$A:$BB,18,FALSE)</f>
        <v>59.3</v>
      </c>
      <c r="W2045">
        <f>VLOOKUP($G2045,county_facts!$A:$BB,19,FALSE)</f>
        <v>29.2</v>
      </c>
      <c r="X2045">
        <f>VLOOKUP($G2045,county_facts!$A:$BB,20,FALSE)</f>
        <v>80.900000000000006</v>
      </c>
      <c r="Y2045">
        <f>VLOOKUP($G2045,county_facts!$A:$BB,21,FALSE)</f>
        <v>13.1</v>
      </c>
      <c r="Z2045">
        <f>VLOOKUP($G2045,county_facts!$A:$BB,22,FALSE)</f>
        <v>42</v>
      </c>
      <c r="AA2045">
        <f>VLOOKUP($G2045,county_facts!$A:$BB,23,FALSE)</f>
        <v>82.6</v>
      </c>
      <c r="AB2045">
        <f>VLOOKUP($G2045,county_facts!$A:$BB,24,FALSE)</f>
        <v>26.3</v>
      </c>
      <c r="AC2045">
        <f>VLOOKUP($G2045,county_facts!$A:$BB,25,FALSE)</f>
        <v>151376</v>
      </c>
      <c r="AD2045">
        <f>VLOOKUP($G2045,county_facts!$A:$BB,26,FALSE)</f>
        <v>24.1</v>
      </c>
      <c r="AE2045">
        <f>VLOOKUP($G2045,county_facts!$A:$BB,27,FALSE)</f>
        <v>678122</v>
      </c>
      <c r="AF2045">
        <f>VLOOKUP($G2045,county_facts!$A:$BB,28,FALSE)</f>
        <v>59.7</v>
      </c>
      <c r="AG2045">
        <f>VLOOKUP($G2045,county_facts!$A:$BB,29,FALSE)</f>
        <v>27.3</v>
      </c>
      <c r="AH2045">
        <f>VLOOKUP($G2045,county_facts!$A:$BB,30,FALSE)</f>
        <v>123700</v>
      </c>
      <c r="AI2045">
        <f>VLOOKUP($G2045,county_facts!$A:$BB,31,FALSE)</f>
        <v>604698</v>
      </c>
      <c r="AJ2045">
        <f>VLOOKUP($G2045,county_facts!$A:$BB,32,FALSE)</f>
        <v>2.84</v>
      </c>
      <c r="AK2045">
        <f>VLOOKUP($G2045,county_facts!$A:$BB,33,FALSE)</f>
        <v>24253</v>
      </c>
      <c r="AL2045">
        <f>VLOOKUP($G2045,county_facts!$A:$BB,34,FALSE)</f>
        <v>50112</v>
      </c>
      <c r="AM2045">
        <f>VLOOKUP($G2045,county_facts!$A:$BB,35,FALSE)</f>
        <v>17.600000000000001</v>
      </c>
      <c r="AN2045">
        <f>VLOOKUP($G2045,county_facts!$A:$BB,36,FALSE)</f>
        <v>33910</v>
      </c>
      <c r="AO2045">
        <f>VLOOKUP($G2045,county_facts!$A:$BB,37,FALSE)</f>
        <v>676165</v>
      </c>
      <c r="AP2045">
        <f>VLOOKUP($G2045,county_facts!$A:$BB,38,FALSE)</f>
        <v>2.6</v>
      </c>
      <c r="AQ2045">
        <f>VLOOKUP($G2045,county_facts!$A:$BB,39,FALSE)</f>
        <v>120595</v>
      </c>
      <c r="AR2045">
        <f>VLOOKUP($G2045,county_facts!$A:$BB,40,FALSE)</f>
        <v>132839</v>
      </c>
      <c r="AS2045">
        <f>VLOOKUP($G2045,county_facts!$A:$BB,41,FALSE)</f>
        <v>3.8</v>
      </c>
      <c r="AT2045">
        <f>VLOOKUP($G2045,county_facts!$A:$BB,42,FALSE)</f>
        <v>0</v>
      </c>
      <c r="AU2045">
        <f>VLOOKUP($G2045,county_facts!$A:$BB,43,FALSE)</f>
        <v>3.5</v>
      </c>
      <c r="AV2045">
        <f>VLOOKUP($G2045,county_facts!$A:$BB,44,FALSE)</f>
        <v>0</v>
      </c>
      <c r="AW2045">
        <f>VLOOKUP($G2045,county_facts!$A:$BB,45,FALSE)</f>
        <v>37.299999999999997</v>
      </c>
      <c r="AX2045">
        <f>VLOOKUP($G2045,county_facts!$A:$BB,46,FALSE)</f>
        <v>28.4</v>
      </c>
      <c r="AY2045">
        <f>VLOOKUP($G2045,county_facts!$A:$BB,47,FALSE)</f>
        <v>12305089</v>
      </c>
      <c r="AZ2045">
        <f>VLOOKUP($G2045,county_facts!$A:$BB,48,FALSE)</f>
        <v>12232098</v>
      </c>
      <c r="BA2045">
        <f>VLOOKUP($G2045,county_facts!$A:$BB,49,FALSE)</f>
        <v>22815281</v>
      </c>
      <c r="BB2045">
        <f>VLOOKUP($G2045,county_facts!$A:$BB,50,FALSE)</f>
        <v>14359</v>
      </c>
      <c r="BC2045">
        <f>VLOOKUP($G2045,county_facts!$A:$BB,51,FALSE)</f>
        <v>3829048</v>
      </c>
      <c r="BD2045">
        <f>VLOOKUP($G2045,county_facts!$A:$BB,52,FALSE)</f>
        <v>6959</v>
      </c>
      <c r="BE2045">
        <f>VLOOKUP($G2045,county_facts!$A:$BB,53,FALSE)</f>
        <v>1239.82</v>
      </c>
      <c r="BF2045">
        <f>VLOOKUP($G2045,county_facts!$A:$BB,54,FALSE)</f>
        <v>1383.1</v>
      </c>
    </row>
    <row r="2046" spans="1:58" x14ac:dyDescent="0.3">
      <c r="A2046" t="s">
        <v>6</v>
      </c>
      <c r="B2046" t="s">
        <v>807</v>
      </c>
      <c r="C2046">
        <v>7793</v>
      </c>
      <c r="D2046" t="s">
        <v>622</v>
      </c>
      <c r="E2046">
        <v>12567</v>
      </c>
      <c r="F2046">
        <v>0.62011617699999999</v>
      </c>
      <c r="G2046">
        <v>48027</v>
      </c>
      <c r="H2046">
        <f>VLOOKUP($G2046,county_facts!$A:$BB,4,FALSE)</f>
        <v>329140</v>
      </c>
      <c r="I2046">
        <f>VLOOKUP($G2046,county_facts!$A:$BB,5,FALSE)</f>
        <v>310233</v>
      </c>
      <c r="J2046">
        <f>VLOOKUP($G2046,county_facts!$A:$BB,6,FALSE)</f>
        <v>6.1</v>
      </c>
      <c r="K2046">
        <f>VLOOKUP($G2046,county_facts!$A:$BB,7,FALSE)</f>
        <v>310235</v>
      </c>
      <c r="L2046">
        <f>VLOOKUP($G2046,county_facts!$A:$BB,8,FALSE)</f>
        <v>8.6999999999999993</v>
      </c>
      <c r="M2046">
        <f>VLOOKUP($G2046,county_facts!$A:$BB,9,FALSE)</f>
        <v>27.7</v>
      </c>
      <c r="N2046">
        <f>VLOOKUP($G2046,county_facts!$A:$BB,10,FALSE)</f>
        <v>9.9</v>
      </c>
      <c r="O2046">
        <f>VLOOKUP($G2046,county_facts!$A:$BB,11,FALSE)</f>
        <v>50</v>
      </c>
      <c r="P2046">
        <f>VLOOKUP($G2046,county_facts!$A:$BB,12,FALSE)</f>
        <v>67.7</v>
      </c>
      <c r="Q2046">
        <f>VLOOKUP($G2046,county_facts!$A:$BB,13,FALSE)</f>
        <v>22.7</v>
      </c>
      <c r="R2046">
        <f>VLOOKUP($G2046,county_facts!$A:$BB,14,FALSE)</f>
        <v>1.1000000000000001</v>
      </c>
      <c r="S2046">
        <f>VLOOKUP($G2046,county_facts!$A:$BB,15,FALSE)</f>
        <v>3.3</v>
      </c>
      <c r="T2046">
        <f>VLOOKUP($G2046,county_facts!$A:$BB,16,FALSE)</f>
        <v>0.8</v>
      </c>
      <c r="U2046">
        <f>VLOOKUP($G2046,county_facts!$A:$BB,17,FALSE)</f>
        <v>4.4000000000000004</v>
      </c>
      <c r="V2046">
        <f>VLOOKUP($G2046,county_facts!$A:$BB,18,FALSE)</f>
        <v>23.5</v>
      </c>
      <c r="W2046">
        <f>VLOOKUP($G2046,county_facts!$A:$BB,19,FALSE)</f>
        <v>48.2</v>
      </c>
      <c r="X2046">
        <f>VLOOKUP($G2046,county_facts!$A:$BB,20,FALSE)</f>
        <v>76.900000000000006</v>
      </c>
      <c r="Y2046">
        <f>VLOOKUP($G2046,county_facts!$A:$BB,21,FALSE)</f>
        <v>7.7</v>
      </c>
      <c r="Z2046">
        <f>VLOOKUP($G2046,county_facts!$A:$BB,22,FALSE)</f>
        <v>17.399999999999999</v>
      </c>
      <c r="AA2046">
        <f>VLOOKUP($G2046,county_facts!$A:$BB,23,FALSE)</f>
        <v>89.5</v>
      </c>
      <c r="AB2046">
        <f>VLOOKUP($G2046,county_facts!$A:$BB,24,FALSE)</f>
        <v>21.7</v>
      </c>
      <c r="AC2046">
        <f>VLOOKUP($G2046,county_facts!$A:$BB,25,FALSE)</f>
        <v>43424</v>
      </c>
      <c r="AD2046">
        <f>VLOOKUP($G2046,county_facts!$A:$BB,26,FALSE)</f>
        <v>18.899999999999999</v>
      </c>
      <c r="AE2046">
        <f>VLOOKUP($G2046,county_facts!$A:$BB,27,FALSE)</f>
        <v>133786</v>
      </c>
      <c r="AF2046">
        <f>VLOOKUP($G2046,county_facts!$A:$BB,28,FALSE)</f>
        <v>56.7</v>
      </c>
      <c r="AG2046">
        <f>VLOOKUP($G2046,county_facts!$A:$BB,29,FALSE)</f>
        <v>25.9</v>
      </c>
      <c r="AH2046">
        <f>VLOOKUP($G2046,county_facts!$A:$BB,30,FALSE)</f>
        <v>122600</v>
      </c>
      <c r="AI2046">
        <f>VLOOKUP($G2046,county_facts!$A:$BB,31,FALSE)</f>
        <v>104049</v>
      </c>
      <c r="AJ2046">
        <f>VLOOKUP($G2046,county_facts!$A:$BB,32,FALSE)</f>
        <v>2.95</v>
      </c>
      <c r="AK2046">
        <f>VLOOKUP($G2046,county_facts!$A:$BB,33,FALSE)</f>
        <v>22857</v>
      </c>
      <c r="AL2046">
        <f>VLOOKUP($G2046,county_facts!$A:$BB,34,FALSE)</f>
        <v>50060</v>
      </c>
      <c r="AM2046">
        <f>VLOOKUP($G2046,county_facts!$A:$BB,35,FALSE)</f>
        <v>15.3</v>
      </c>
      <c r="AN2046">
        <f>VLOOKUP($G2046,county_facts!$A:$BB,36,FALSE)</f>
        <v>4876</v>
      </c>
      <c r="AO2046">
        <f>VLOOKUP($G2046,county_facts!$A:$BB,37,FALSE)</f>
        <v>85507</v>
      </c>
      <c r="AP2046">
        <f>VLOOKUP($G2046,county_facts!$A:$BB,38,FALSE)</f>
        <v>2.8</v>
      </c>
      <c r="AQ2046">
        <f>VLOOKUP($G2046,county_facts!$A:$BB,39,FALSE)</f>
        <v>15232</v>
      </c>
      <c r="AR2046">
        <f>VLOOKUP($G2046,county_facts!$A:$BB,40,FALSE)</f>
        <v>16333</v>
      </c>
      <c r="AS2046">
        <f>VLOOKUP($G2046,county_facts!$A:$BB,41,FALSE)</f>
        <v>9.1</v>
      </c>
      <c r="AT2046">
        <f>VLOOKUP($G2046,county_facts!$A:$BB,42,FALSE)</f>
        <v>1</v>
      </c>
      <c r="AU2046">
        <f>VLOOKUP($G2046,county_facts!$A:$BB,43,FALSE)</f>
        <v>0</v>
      </c>
      <c r="AV2046">
        <f>VLOOKUP($G2046,county_facts!$A:$BB,44,FALSE)</f>
        <v>0</v>
      </c>
      <c r="AW2046">
        <f>VLOOKUP($G2046,county_facts!$A:$BB,45,FALSE)</f>
        <v>8.6999999999999993</v>
      </c>
      <c r="AX2046">
        <f>VLOOKUP($G2046,county_facts!$A:$BB,46,FALSE)</f>
        <v>0</v>
      </c>
      <c r="AY2046">
        <f>VLOOKUP($G2046,county_facts!$A:$BB,47,FALSE)</f>
        <v>1924972</v>
      </c>
      <c r="AZ2046">
        <f>VLOOKUP($G2046,county_facts!$A:$BB,48,FALSE)</f>
        <v>4202739</v>
      </c>
      <c r="BA2046">
        <f>VLOOKUP($G2046,county_facts!$A:$BB,49,FALSE)</f>
        <v>3349957</v>
      </c>
      <c r="BB2046">
        <f>VLOOKUP($G2046,county_facts!$A:$BB,50,FALSE)</f>
        <v>12035</v>
      </c>
      <c r="BC2046">
        <f>VLOOKUP($G2046,county_facts!$A:$BB,51,FALSE)</f>
        <v>401438</v>
      </c>
      <c r="BD2046">
        <f>VLOOKUP($G2046,county_facts!$A:$BB,52,FALSE)</f>
        <v>1989</v>
      </c>
      <c r="BE2046">
        <f>VLOOKUP($G2046,county_facts!$A:$BB,53,FALSE)</f>
        <v>1051.02</v>
      </c>
      <c r="BF2046">
        <f>VLOOKUP($G2046,county_facts!$A:$BB,54,FALSE)</f>
        <v>295.2</v>
      </c>
    </row>
    <row r="2047" spans="1:58" x14ac:dyDescent="0.3">
      <c r="A2047" t="s">
        <v>9</v>
      </c>
      <c r="B2047" t="s">
        <v>807</v>
      </c>
      <c r="C2047">
        <v>4774</v>
      </c>
      <c r="D2047" t="s">
        <v>622</v>
      </c>
      <c r="E2047">
        <v>12567</v>
      </c>
      <c r="F2047">
        <v>0.37988382300000001</v>
      </c>
      <c r="G2047">
        <v>48027</v>
      </c>
      <c r="H2047">
        <f>VLOOKUP($G2047,county_facts!$A:$BB,4,FALSE)</f>
        <v>329140</v>
      </c>
      <c r="I2047">
        <f>VLOOKUP($G2047,county_facts!$A:$BB,5,FALSE)</f>
        <v>310233</v>
      </c>
      <c r="J2047">
        <f>VLOOKUP($G2047,county_facts!$A:$BB,6,FALSE)</f>
        <v>6.1</v>
      </c>
      <c r="K2047">
        <f>VLOOKUP($G2047,county_facts!$A:$BB,7,FALSE)</f>
        <v>310235</v>
      </c>
      <c r="L2047">
        <f>VLOOKUP($G2047,county_facts!$A:$BB,8,FALSE)</f>
        <v>8.6999999999999993</v>
      </c>
      <c r="M2047">
        <f>VLOOKUP($G2047,county_facts!$A:$BB,9,FALSE)</f>
        <v>27.7</v>
      </c>
      <c r="N2047">
        <f>VLOOKUP($G2047,county_facts!$A:$BB,10,FALSE)</f>
        <v>9.9</v>
      </c>
      <c r="O2047">
        <f>VLOOKUP($G2047,county_facts!$A:$BB,11,FALSE)</f>
        <v>50</v>
      </c>
      <c r="P2047">
        <f>VLOOKUP($G2047,county_facts!$A:$BB,12,FALSE)</f>
        <v>67.7</v>
      </c>
      <c r="Q2047">
        <f>VLOOKUP($G2047,county_facts!$A:$BB,13,FALSE)</f>
        <v>22.7</v>
      </c>
      <c r="R2047">
        <f>VLOOKUP($G2047,county_facts!$A:$BB,14,FALSE)</f>
        <v>1.1000000000000001</v>
      </c>
      <c r="S2047">
        <f>VLOOKUP($G2047,county_facts!$A:$BB,15,FALSE)</f>
        <v>3.3</v>
      </c>
      <c r="T2047">
        <f>VLOOKUP($G2047,county_facts!$A:$BB,16,FALSE)</f>
        <v>0.8</v>
      </c>
      <c r="U2047">
        <f>VLOOKUP($G2047,county_facts!$A:$BB,17,FALSE)</f>
        <v>4.4000000000000004</v>
      </c>
      <c r="V2047">
        <f>VLOOKUP($G2047,county_facts!$A:$BB,18,FALSE)</f>
        <v>23.5</v>
      </c>
      <c r="W2047">
        <f>VLOOKUP($G2047,county_facts!$A:$BB,19,FALSE)</f>
        <v>48.2</v>
      </c>
      <c r="X2047">
        <f>VLOOKUP($G2047,county_facts!$A:$BB,20,FALSE)</f>
        <v>76.900000000000006</v>
      </c>
      <c r="Y2047">
        <f>VLOOKUP($G2047,county_facts!$A:$BB,21,FALSE)</f>
        <v>7.7</v>
      </c>
      <c r="Z2047">
        <f>VLOOKUP($G2047,county_facts!$A:$BB,22,FALSE)</f>
        <v>17.399999999999999</v>
      </c>
      <c r="AA2047">
        <f>VLOOKUP($G2047,county_facts!$A:$BB,23,FALSE)</f>
        <v>89.5</v>
      </c>
      <c r="AB2047">
        <f>VLOOKUP($G2047,county_facts!$A:$BB,24,FALSE)</f>
        <v>21.7</v>
      </c>
      <c r="AC2047">
        <f>VLOOKUP($G2047,county_facts!$A:$BB,25,FALSE)</f>
        <v>43424</v>
      </c>
      <c r="AD2047">
        <f>VLOOKUP($G2047,county_facts!$A:$BB,26,FALSE)</f>
        <v>18.899999999999999</v>
      </c>
      <c r="AE2047">
        <f>VLOOKUP($G2047,county_facts!$A:$BB,27,FALSE)</f>
        <v>133786</v>
      </c>
      <c r="AF2047">
        <f>VLOOKUP($G2047,county_facts!$A:$BB,28,FALSE)</f>
        <v>56.7</v>
      </c>
      <c r="AG2047">
        <f>VLOOKUP($G2047,county_facts!$A:$BB,29,FALSE)</f>
        <v>25.9</v>
      </c>
      <c r="AH2047">
        <f>VLOOKUP($G2047,county_facts!$A:$BB,30,FALSE)</f>
        <v>122600</v>
      </c>
      <c r="AI2047">
        <f>VLOOKUP($G2047,county_facts!$A:$BB,31,FALSE)</f>
        <v>104049</v>
      </c>
      <c r="AJ2047">
        <f>VLOOKUP($G2047,county_facts!$A:$BB,32,FALSE)</f>
        <v>2.95</v>
      </c>
      <c r="AK2047">
        <f>VLOOKUP($G2047,county_facts!$A:$BB,33,FALSE)</f>
        <v>22857</v>
      </c>
      <c r="AL2047">
        <f>VLOOKUP($G2047,county_facts!$A:$BB,34,FALSE)</f>
        <v>50060</v>
      </c>
      <c r="AM2047">
        <f>VLOOKUP($G2047,county_facts!$A:$BB,35,FALSE)</f>
        <v>15.3</v>
      </c>
      <c r="AN2047">
        <f>VLOOKUP($G2047,county_facts!$A:$BB,36,FALSE)</f>
        <v>4876</v>
      </c>
      <c r="AO2047">
        <f>VLOOKUP($G2047,county_facts!$A:$BB,37,FALSE)</f>
        <v>85507</v>
      </c>
      <c r="AP2047">
        <f>VLOOKUP($G2047,county_facts!$A:$BB,38,FALSE)</f>
        <v>2.8</v>
      </c>
      <c r="AQ2047">
        <f>VLOOKUP($G2047,county_facts!$A:$BB,39,FALSE)</f>
        <v>15232</v>
      </c>
      <c r="AR2047">
        <f>VLOOKUP($G2047,county_facts!$A:$BB,40,FALSE)</f>
        <v>16333</v>
      </c>
      <c r="AS2047">
        <f>VLOOKUP($G2047,county_facts!$A:$BB,41,FALSE)</f>
        <v>9.1</v>
      </c>
      <c r="AT2047">
        <f>VLOOKUP($G2047,county_facts!$A:$BB,42,FALSE)</f>
        <v>1</v>
      </c>
      <c r="AU2047">
        <f>VLOOKUP($G2047,county_facts!$A:$BB,43,FALSE)</f>
        <v>0</v>
      </c>
      <c r="AV2047">
        <f>VLOOKUP($G2047,county_facts!$A:$BB,44,FALSE)</f>
        <v>0</v>
      </c>
      <c r="AW2047">
        <f>VLOOKUP($G2047,county_facts!$A:$BB,45,FALSE)</f>
        <v>8.6999999999999993</v>
      </c>
      <c r="AX2047">
        <f>VLOOKUP($G2047,county_facts!$A:$BB,46,FALSE)</f>
        <v>0</v>
      </c>
      <c r="AY2047">
        <f>VLOOKUP($G2047,county_facts!$A:$BB,47,FALSE)</f>
        <v>1924972</v>
      </c>
      <c r="AZ2047">
        <f>VLOOKUP($G2047,county_facts!$A:$BB,48,FALSE)</f>
        <v>4202739</v>
      </c>
      <c r="BA2047">
        <f>VLOOKUP($G2047,county_facts!$A:$BB,49,FALSE)</f>
        <v>3349957</v>
      </c>
      <c r="BB2047">
        <f>VLOOKUP($G2047,county_facts!$A:$BB,50,FALSE)</f>
        <v>12035</v>
      </c>
      <c r="BC2047">
        <f>VLOOKUP($G2047,county_facts!$A:$BB,51,FALSE)</f>
        <v>401438</v>
      </c>
      <c r="BD2047">
        <f>VLOOKUP($G2047,county_facts!$A:$BB,52,FALSE)</f>
        <v>1989</v>
      </c>
      <c r="BE2047">
        <f>VLOOKUP($G2047,county_facts!$A:$BB,53,FALSE)</f>
        <v>1051.02</v>
      </c>
      <c r="BF2047">
        <f>VLOOKUP($G2047,county_facts!$A:$BB,54,FALSE)</f>
        <v>295.2</v>
      </c>
    </row>
    <row r="2048" spans="1:58" x14ac:dyDescent="0.3">
      <c r="A2048" t="s">
        <v>6</v>
      </c>
      <c r="B2048" t="s">
        <v>808</v>
      </c>
      <c r="C2048">
        <v>490</v>
      </c>
      <c r="D2048" t="s">
        <v>622</v>
      </c>
      <c r="E2048">
        <v>728</v>
      </c>
      <c r="F2048">
        <v>0.67307692299999999</v>
      </c>
      <c r="G2048">
        <v>48025</v>
      </c>
      <c r="H2048">
        <f>VLOOKUP($G2048,county_facts!$A:$BB,4,FALSE)</f>
        <v>32863</v>
      </c>
      <c r="I2048">
        <f>VLOOKUP($G2048,county_facts!$A:$BB,5,FALSE)</f>
        <v>31861</v>
      </c>
      <c r="J2048">
        <f>VLOOKUP($G2048,county_facts!$A:$BB,6,FALSE)</f>
        <v>3.1</v>
      </c>
      <c r="K2048">
        <f>VLOOKUP($G2048,county_facts!$A:$BB,7,FALSE)</f>
        <v>31861</v>
      </c>
      <c r="L2048">
        <f>VLOOKUP($G2048,county_facts!$A:$BB,8,FALSE)</f>
        <v>5.9</v>
      </c>
      <c r="M2048">
        <f>VLOOKUP($G2048,county_facts!$A:$BB,9,FALSE)</f>
        <v>21.3</v>
      </c>
      <c r="N2048">
        <f>VLOOKUP($G2048,county_facts!$A:$BB,10,FALSE)</f>
        <v>11.4</v>
      </c>
      <c r="O2048">
        <f>VLOOKUP($G2048,county_facts!$A:$BB,11,FALSE)</f>
        <v>40</v>
      </c>
      <c r="P2048">
        <f>VLOOKUP($G2048,county_facts!$A:$BB,12,FALSE)</f>
        <v>88.6</v>
      </c>
      <c r="Q2048">
        <f>VLOOKUP($G2048,county_facts!$A:$BB,13,FALSE)</f>
        <v>8.6</v>
      </c>
      <c r="R2048">
        <f>VLOOKUP($G2048,county_facts!$A:$BB,14,FALSE)</f>
        <v>0.8</v>
      </c>
      <c r="S2048">
        <f>VLOOKUP($G2048,county_facts!$A:$BB,15,FALSE)</f>
        <v>0.7</v>
      </c>
      <c r="T2048">
        <f>VLOOKUP($G2048,county_facts!$A:$BB,16,FALSE)</f>
        <v>0.1</v>
      </c>
      <c r="U2048">
        <f>VLOOKUP($G2048,county_facts!$A:$BB,17,FALSE)</f>
        <v>1.2</v>
      </c>
      <c r="V2048">
        <f>VLOOKUP($G2048,county_facts!$A:$BB,18,FALSE)</f>
        <v>57.8</v>
      </c>
      <c r="W2048">
        <f>VLOOKUP($G2048,county_facts!$A:$BB,19,FALSE)</f>
        <v>32.700000000000003</v>
      </c>
      <c r="X2048">
        <f>VLOOKUP($G2048,county_facts!$A:$BB,20,FALSE)</f>
        <v>77.3</v>
      </c>
      <c r="Y2048">
        <f>VLOOKUP($G2048,county_facts!$A:$BB,21,FALSE)</f>
        <v>4.8</v>
      </c>
      <c r="Z2048">
        <f>VLOOKUP($G2048,county_facts!$A:$BB,22,FALSE)</f>
        <v>36.5</v>
      </c>
      <c r="AA2048">
        <f>VLOOKUP($G2048,county_facts!$A:$BB,23,FALSE)</f>
        <v>70.8</v>
      </c>
      <c r="AB2048">
        <f>VLOOKUP($G2048,county_facts!$A:$BB,24,FALSE)</f>
        <v>8.1999999999999993</v>
      </c>
      <c r="AC2048">
        <f>VLOOKUP($G2048,county_facts!$A:$BB,25,FALSE)</f>
        <v>2453</v>
      </c>
      <c r="AD2048">
        <f>VLOOKUP($G2048,county_facts!$A:$BB,26,FALSE)</f>
        <v>25.2</v>
      </c>
      <c r="AE2048">
        <f>VLOOKUP($G2048,county_facts!$A:$BB,27,FALSE)</f>
        <v>10656</v>
      </c>
      <c r="AF2048">
        <f>VLOOKUP($G2048,county_facts!$A:$BB,28,FALSE)</f>
        <v>65.400000000000006</v>
      </c>
      <c r="AG2048">
        <f>VLOOKUP($G2048,county_facts!$A:$BB,29,FALSE)</f>
        <v>13.7</v>
      </c>
      <c r="AH2048">
        <f>VLOOKUP($G2048,county_facts!$A:$BB,30,FALSE)</f>
        <v>73000</v>
      </c>
      <c r="AI2048">
        <f>VLOOKUP($G2048,county_facts!$A:$BB,31,FALSE)</f>
        <v>8539</v>
      </c>
      <c r="AJ2048">
        <f>VLOOKUP($G2048,county_facts!$A:$BB,32,FALSE)</f>
        <v>2.86</v>
      </c>
      <c r="AK2048">
        <f>VLOOKUP($G2048,county_facts!$A:$BB,33,FALSE)</f>
        <v>16848</v>
      </c>
      <c r="AL2048">
        <f>VLOOKUP($G2048,county_facts!$A:$BB,34,FALSE)</f>
        <v>43690</v>
      </c>
      <c r="AM2048">
        <f>VLOOKUP($G2048,county_facts!$A:$BB,35,FALSE)</f>
        <v>22.2</v>
      </c>
      <c r="AN2048">
        <f>VLOOKUP($G2048,county_facts!$A:$BB,36,FALSE)</f>
        <v>474</v>
      </c>
      <c r="AO2048">
        <f>VLOOKUP($G2048,county_facts!$A:$BB,37,FALSE)</f>
        <v>5505</v>
      </c>
      <c r="AP2048">
        <f>VLOOKUP($G2048,county_facts!$A:$BB,38,FALSE)</f>
        <v>3.4</v>
      </c>
      <c r="AQ2048">
        <f>VLOOKUP($G2048,county_facts!$A:$BB,39,FALSE)</f>
        <v>1524</v>
      </c>
      <c r="AR2048">
        <f>VLOOKUP($G2048,county_facts!$A:$BB,40,FALSE)</f>
        <v>1972</v>
      </c>
      <c r="AS2048">
        <f>VLOOKUP($G2048,county_facts!$A:$BB,41,FALSE)</f>
        <v>2.1</v>
      </c>
      <c r="AT2048">
        <f>VLOOKUP($G2048,county_facts!$A:$BB,42,FALSE)</f>
        <v>0</v>
      </c>
      <c r="AU2048">
        <f>VLOOKUP($G2048,county_facts!$A:$BB,43,FALSE)</f>
        <v>0</v>
      </c>
      <c r="AV2048">
        <f>VLOOKUP($G2048,county_facts!$A:$BB,44,FALSE)</f>
        <v>0</v>
      </c>
      <c r="AW2048">
        <f>VLOOKUP($G2048,county_facts!$A:$BB,45,FALSE)</f>
        <v>0</v>
      </c>
      <c r="AX2048">
        <f>VLOOKUP($G2048,county_facts!$A:$BB,46,FALSE)</f>
        <v>0</v>
      </c>
      <c r="AY2048">
        <f>VLOOKUP($G2048,county_facts!$A:$BB,47,FALSE)</f>
        <v>0</v>
      </c>
      <c r="AZ2048">
        <f>VLOOKUP($G2048,county_facts!$A:$BB,48,FALSE)</f>
        <v>0</v>
      </c>
      <c r="BA2048">
        <f>VLOOKUP($G2048,county_facts!$A:$BB,49,FALSE)</f>
        <v>247136</v>
      </c>
      <c r="BB2048">
        <f>VLOOKUP($G2048,county_facts!$A:$BB,50,FALSE)</f>
        <v>7619</v>
      </c>
      <c r="BC2048">
        <f>VLOOKUP($G2048,county_facts!$A:$BB,51,FALSE)</f>
        <v>25513</v>
      </c>
      <c r="BD2048">
        <f>VLOOKUP($G2048,county_facts!$A:$BB,52,FALSE)</f>
        <v>11</v>
      </c>
      <c r="BE2048">
        <f>VLOOKUP($G2048,county_facts!$A:$BB,53,FALSE)</f>
        <v>880.24</v>
      </c>
      <c r="BF2048">
        <f>VLOOKUP($G2048,county_facts!$A:$BB,54,FALSE)</f>
        <v>36.200000000000003</v>
      </c>
    </row>
    <row r="2049" spans="1:58" x14ac:dyDescent="0.3">
      <c r="A2049" t="s">
        <v>9</v>
      </c>
      <c r="B2049" t="s">
        <v>808</v>
      </c>
      <c r="C2049">
        <v>238</v>
      </c>
      <c r="D2049" t="s">
        <v>622</v>
      </c>
      <c r="E2049">
        <v>728</v>
      </c>
      <c r="F2049">
        <v>0.32692307700000001</v>
      </c>
      <c r="G2049">
        <v>48025</v>
      </c>
      <c r="H2049">
        <f>VLOOKUP($G2049,county_facts!$A:$BB,4,FALSE)</f>
        <v>32863</v>
      </c>
      <c r="I2049">
        <f>VLOOKUP($G2049,county_facts!$A:$BB,5,FALSE)</f>
        <v>31861</v>
      </c>
      <c r="J2049">
        <f>VLOOKUP($G2049,county_facts!$A:$BB,6,FALSE)</f>
        <v>3.1</v>
      </c>
      <c r="K2049">
        <f>VLOOKUP($G2049,county_facts!$A:$BB,7,FALSE)</f>
        <v>31861</v>
      </c>
      <c r="L2049">
        <f>VLOOKUP($G2049,county_facts!$A:$BB,8,FALSE)</f>
        <v>5.9</v>
      </c>
      <c r="M2049">
        <f>VLOOKUP($G2049,county_facts!$A:$BB,9,FALSE)</f>
        <v>21.3</v>
      </c>
      <c r="N2049">
        <f>VLOOKUP($G2049,county_facts!$A:$BB,10,FALSE)</f>
        <v>11.4</v>
      </c>
      <c r="O2049">
        <f>VLOOKUP($G2049,county_facts!$A:$BB,11,FALSE)</f>
        <v>40</v>
      </c>
      <c r="P2049">
        <f>VLOOKUP($G2049,county_facts!$A:$BB,12,FALSE)</f>
        <v>88.6</v>
      </c>
      <c r="Q2049">
        <f>VLOOKUP($G2049,county_facts!$A:$BB,13,FALSE)</f>
        <v>8.6</v>
      </c>
      <c r="R2049">
        <f>VLOOKUP($G2049,county_facts!$A:$BB,14,FALSE)</f>
        <v>0.8</v>
      </c>
      <c r="S2049">
        <f>VLOOKUP($G2049,county_facts!$A:$BB,15,FALSE)</f>
        <v>0.7</v>
      </c>
      <c r="T2049">
        <f>VLOOKUP($G2049,county_facts!$A:$BB,16,FALSE)</f>
        <v>0.1</v>
      </c>
      <c r="U2049">
        <f>VLOOKUP($G2049,county_facts!$A:$BB,17,FALSE)</f>
        <v>1.2</v>
      </c>
      <c r="V2049">
        <f>VLOOKUP($G2049,county_facts!$A:$BB,18,FALSE)</f>
        <v>57.8</v>
      </c>
      <c r="W2049">
        <f>VLOOKUP($G2049,county_facts!$A:$BB,19,FALSE)</f>
        <v>32.700000000000003</v>
      </c>
      <c r="X2049">
        <f>VLOOKUP($G2049,county_facts!$A:$BB,20,FALSE)</f>
        <v>77.3</v>
      </c>
      <c r="Y2049">
        <f>VLOOKUP($G2049,county_facts!$A:$BB,21,FALSE)</f>
        <v>4.8</v>
      </c>
      <c r="Z2049">
        <f>VLOOKUP($G2049,county_facts!$A:$BB,22,FALSE)</f>
        <v>36.5</v>
      </c>
      <c r="AA2049">
        <f>VLOOKUP($G2049,county_facts!$A:$BB,23,FALSE)</f>
        <v>70.8</v>
      </c>
      <c r="AB2049">
        <f>VLOOKUP($G2049,county_facts!$A:$BB,24,FALSE)</f>
        <v>8.1999999999999993</v>
      </c>
      <c r="AC2049">
        <f>VLOOKUP($G2049,county_facts!$A:$BB,25,FALSE)</f>
        <v>2453</v>
      </c>
      <c r="AD2049">
        <f>VLOOKUP($G2049,county_facts!$A:$BB,26,FALSE)</f>
        <v>25.2</v>
      </c>
      <c r="AE2049">
        <f>VLOOKUP($G2049,county_facts!$A:$BB,27,FALSE)</f>
        <v>10656</v>
      </c>
      <c r="AF2049">
        <f>VLOOKUP($G2049,county_facts!$A:$BB,28,FALSE)</f>
        <v>65.400000000000006</v>
      </c>
      <c r="AG2049">
        <f>VLOOKUP($G2049,county_facts!$A:$BB,29,FALSE)</f>
        <v>13.7</v>
      </c>
      <c r="AH2049">
        <f>VLOOKUP($G2049,county_facts!$A:$BB,30,FALSE)</f>
        <v>73000</v>
      </c>
      <c r="AI2049">
        <f>VLOOKUP($G2049,county_facts!$A:$BB,31,FALSE)</f>
        <v>8539</v>
      </c>
      <c r="AJ2049">
        <f>VLOOKUP($G2049,county_facts!$A:$BB,32,FALSE)</f>
        <v>2.86</v>
      </c>
      <c r="AK2049">
        <f>VLOOKUP($G2049,county_facts!$A:$BB,33,FALSE)</f>
        <v>16848</v>
      </c>
      <c r="AL2049">
        <f>VLOOKUP($G2049,county_facts!$A:$BB,34,FALSE)</f>
        <v>43690</v>
      </c>
      <c r="AM2049">
        <f>VLOOKUP($G2049,county_facts!$A:$BB,35,FALSE)</f>
        <v>22.2</v>
      </c>
      <c r="AN2049">
        <f>VLOOKUP($G2049,county_facts!$A:$BB,36,FALSE)</f>
        <v>474</v>
      </c>
      <c r="AO2049">
        <f>VLOOKUP($G2049,county_facts!$A:$BB,37,FALSE)</f>
        <v>5505</v>
      </c>
      <c r="AP2049">
        <f>VLOOKUP($G2049,county_facts!$A:$BB,38,FALSE)</f>
        <v>3.4</v>
      </c>
      <c r="AQ2049">
        <f>VLOOKUP($G2049,county_facts!$A:$BB,39,FALSE)</f>
        <v>1524</v>
      </c>
      <c r="AR2049">
        <f>VLOOKUP($G2049,county_facts!$A:$BB,40,FALSE)</f>
        <v>1972</v>
      </c>
      <c r="AS2049">
        <f>VLOOKUP($G2049,county_facts!$A:$BB,41,FALSE)</f>
        <v>2.1</v>
      </c>
      <c r="AT2049">
        <f>VLOOKUP($G2049,county_facts!$A:$BB,42,FALSE)</f>
        <v>0</v>
      </c>
      <c r="AU2049">
        <f>VLOOKUP($G2049,county_facts!$A:$BB,43,FALSE)</f>
        <v>0</v>
      </c>
      <c r="AV2049">
        <f>VLOOKUP($G2049,county_facts!$A:$BB,44,FALSE)</f>
        <v>0</v>
      </c>
      <c r="AW2049">
        <f>VLOOKUP($G2049,county_facts!$A:$BB,45,FALSE)</f>
        <v>0</v>
      </c>
      <c r="AX2049">
        <f>VLOOKUP($G2049,county_facts!$A:$BB,46,FALSE)</f>
        <v>0</v>
      </c>
      <c r="AY2049">
        <f>VLOOKUP($G2049,county_facts!$A:$BB,47,FALSE)</f>
        <v>0</v>
      </c>
      <c r="AZ2049">
        <f>VLOOKUP($G2049,county_facts!$A:$BB,48,FALSE)</f>
        <v>0</v>
      </c>
      <c r="BA2049">
        <f>VLOOKUP($G2049,county_facts!$A:$BB,49,FALSE)</f>
        <v>247136</v>
      </c>
      <c r="BB2049">
        <f>VLOOKUP($G2049,county_facts!$A:$BB,50,FALSE)</f>
        <v>7619</v>
      </c>
      <c r="BC2049">
        <f>VLOOKUP($G2049,county_facts!$A:$BB,51,FALSE)</f>
        <v>25513</v>
      </c>
      <c r="BD2049">
        <f>VLOOKUP($G2049,county_facts!$A:$BB,52,FALSE)</f>
        <v>11</v>
      </c>
      <c r="BE2049">
        <f>VLOOKUP($G2049,county_facts!$A:$BB,53,FALSE)</f>
        <v>880.24</v>
      </c>
      <c r="BF2049">
        <f>VLOOKUP($G2049,county_facts!$A:$BB,54,FALSE)</f>
        <v>36.200000000000003</v>
      </c>
    </row>
    <row r="2050" spans="1:58" x14ac:dyDescent="0.3">
      <c r="A2050" t="s">
        <v>6</v>
      </c>
      <c r="B2050" t="s">
        <v>809</v>
      </c>
      <c r="C2050">
        <v>27</v>
      </c>
      <c r="D2050" t="s">
        <v>622</v>
      </c>
      <c r="E2050">
        <v>32</v>
      </c>
      <c r="F2050">
        <v>0.84375</v>
      </c>
      <c r="G2050">
        <v>48023</v>
      </c>
      <c r="H2050">
        <f>VLOOKUP($G2050,county_facts!$A:$BB,4,FALSE)</f>
        <v>3592</v>
      </c>
      <c r="I2050">
        <f>VLOOKUP($G2050,county_facts!$A:$BB,5,FALSE)</f>
        <v>3726</v>
      </c>
      <c r="J2050">
        <f>VLOOKUP($G2050,county_facts!$A:$BB,6,FALSE)</f>
        <v>-3.6</v>
      </c>
      <c r="K2050">
        <f>VLOOKUP($G2050,county_facts!$A:$BB,7,FALSE)</f>
        <v>3726</v>
      </c>
      <c r="L2050">
        <f>VLOOKUP($G2050,county_facts!$A:$BB,8,FALSE)</f>
        <v>5.8</v>
      </c>
      <c r="M2050">
        <f>VLOOKUP($G2050,county_facts!$A:$BB,9,FALSE)</f>
        <v>21.3</v>
      </c>
      <c r="N2050">
        <f>VLOOKUP($G2050,county_facts!$A:$BB,10,FALSE)</f>
        <v>25.1</v>
      </c>
      <c r="O2050">
        <f>VLOOKUP($G2050,county_facts!$A:$BB,11,FALSE)</f>
        <v>51.9</v>
      </c>
      <c r="P2050">
        <f>VLOOKUP($G2050,county_facts!$A:$BB,12,FALSE)</f>
        <v>94.2</v>
      </c>
      <c r="Q2050">
        <f>VLOOKUP($G2050,county_facts!$A:$BB,13,FALSE)</f>
        <v>3.1</v>
      </c>
      <c r="R2050">
        <f>VLOOKUP($G2050,county_facts!$A:$BB,14,FALSE)</f>
        <v>0.7</v>
      </c>
      <c r="S2050">
        <f>VLOOKUP($G2050,county_facts!$A:$BB,15,FALSE)</f>
        <v>0.2</v>
      </c>
      <c r="T2050">
        <f>VLOOKUP($G2050,county_facts!$A:$BB,16,FALSE)</f>
        <v>0.1</v>
      </c>
      <c r="U2050">
        <f>VLOOKUP($G2050,county_facts!$A:$BB,17,FALSE)</f>
        <v>1.8</v>
      </c>
      <c r="V2050">
        <f>VLOOKUP($G2050,county_facts!$A:$BB,18,FALSE)</f>
        <v>12.4</v>
      </c>
      <c r="W2050">
        <f>VLOOKUP($G2050,county_facts!$A:$BB,19,FALSE)</f>
        <v>82.9</v>
      </c>
      <c r="X2050">
        <f>VLOOKUP($G2050,county_facts!$A:$BB,20,FALSE)</f>
        <v>84.1</v>
      </c>
      <c r="Y2050">
        <f>VLOOKUP($G2050,county_facts!$A:$BB,21,FALSE)</f>
        <v>2.4</v>
      </c>
      <c r="Z2050">
        <f>VLOOKUP($G2050,county_facts!$A:$BB,22,FALSE)</f>
        <v>6.3</v>
      </c>
      <c r="AA2050">
        <f>VLOOKUP($G2050,county_facts!$A:$BB,23,FALSE)</f>
        <v>83.7</v>
      </c>
      <c r="AB2050">
        <f>VLOOKUP($G2050,county_facts!$A:$BB,24,FALSE)</f>
        <v>24.1</v>
      </c>
      <c r="AC2050">
        <f>VLOOKUP($G2050,county_facts!$A:$BB,25,FALSE)</f>
        <v>265</v>
      </c>
      <c r="AD2050">
        <f>VLOOKUP($G2050,county_facts!$A:$BB,26,FALSE)</f>
        <v>13.5</v>
      </c>
      <c r="AE2050">
        <f>VLOOKUP($G2050,county_facts!$A:$BB,27,FALSE)</f>
        <v>2653</v>
      </c>
      <c r="AF2050">
        <f>VLOOKUP($G2050,county_facts!$A:$BB,28,FALSE)</f>
        <v>73</v>
      </c>
      <c r="AG2050">
        <f>VLOOKUP($G2050,county_facts!$A:$BB,29,FALSE)</f>
        <v>7.6</v>
      </c>
      <c r="AH2050">
        <f>VLOOKUP($G2050,county_facts!$A:$BB,30,FALSE)</f>
        <v>72800</v>
      </c>
      <c r="AI2050">
        <f>VLOOKUP($G2050,county_facts!$A:$BB,31,FALSE)</f>
        <v>1798</v>
      </c>
      <c r="AJ2050">
        <f>VLOOKUP($G2050,county_facts!$A:$BB,32,FALSE)</f>
        <v>2.0099999999999998</v>
      </c>
      <c r="AK2050">
        <f>VLOOKUP($G2050,county_facts!$A:$BB,33,FALSE)</f>
        <v>28021</v>
      </c>
      <c r="AL2050">
        <f>VLOOKUP($G2050,county_facts!$A:$BB,34,FALSE)</f>
        <v>33445</v>
      </c>
      <c r="AM2050">
        <f>VLOOKUP($G2050,county_facts!$A:$BB,35,FALSE)</f>
        <v>15.4</v>
      </c>
      <c r="AN2050">
        <f>VLOOKUP($G2050,county_facts!$A:$BB,36,FALSE)</f>
        <v>112</v>
      </c>
      <c r="AO2050">
        <f>VLOOKUP($G2050,county_facts!$A:$BB,37,FALSE)</f>
        <v>909</v>
      </c>
      <c r="AP2050">
        <f>VLOOKUP($G2050,county_facts!$A:$BB,38,FALSE)</f>
        <v>-5.9</v>
      </c>
      <c r="AQ2050">
        <f>VLOOKUP($G2050,county_facts!$A:$BB,39,FALSE)</f>
        <v>250</v>
      </c>
      <c r="AR2050">
        <f>VLOOKUP($G2050,county_facts!$A:$BB,40,FALSE)</f>
        <v>0</v>
      </c>
      <c r="AS2050">
        <f>VLOOKUP($G2050,county_facts!$A:$BB,41,FALSE)</f>
        <v>0</v>
      </c>
      <c r="AT2050">
        <f>VLOOKUP($G2050,county_facts!$A:$BB,42,FALSE)</f>
        <v>0</v>
      </c>
      <c r="AU2050">
        <f>VLOOKUP($G2050,county_facts!$A:$BB,43,FALSE)</f>
        <v>0</v>
      </c>
      <c r="AV2050">
        <f>VLOOKUP($G2050,county_facts!$A:$BB,44,FALSE)</f>
        <v>0</v>
      </c>
      <c r="AW2050">
        <f>VLOOKUP($G2050,county_facts!$A:$BB,45,FALSE)</f>
        <v>0</v>
      </c>
      <c r="AX2050">
        <f>VLOOKUP($G2050,county_facts!$A:$BB,46,FALSE)</f>
        <v>0</v>
      </c>
      <c r="AY2050">
        <f>VLOOKUP($G2050,county_facts!$A:$BB,47,FALSE)</f>
        <v>0</v>
      </c>
      <c r="AZ2050">
        <f>VLOOKUP($G2050,county_facts!$A:$BB,48,FALSE)</f>
        <v>33840</v>
      </c>
      <c r="BA2050">
        <f>VLOOKUP($G2050,county_facts!$A:$BB,49,FALSE)</f>
        <v>27120</v>
      </c>
      <c r="BB2050">
        <f>VLOOKUP($G2050,county_facts!$A:$BB,50,FALSE)</f>
        <v>7026</v>
      </c>
      <c r="BC2050">
        <f>VLOOKUP($G2050,county_facts!$A:$BB,51,FALSE)</f>
        <v>3162</v>
      </c>
      <c r="BD2050">
        <f>VLOOKUP($G2050,county_facts!$A:$BB,52,FALSE)</f>
        <v>0</v>
      </c>
      <c r="BE2050">
        <f>VLOOKUP($G2050,county_facts!$A:$BB,53,FALSE)</f>
        <v>867.48</v>
      </c>
      <c r="BF2050">
        <f>VLOOKUP($G2050,county_facts!$A:$BB,54,FALSE)</f>
        <v>4.3</v>
      </c>
    </row>
    <row r="2051" spans="1:58" x14ac:dyDescent="0.3">
      <c r="A2051" t="s">
        <v>9</v>
      </c>
      <c r="B2051" t="s">
        <v>809</v>
      </c>
      <c r="C2051">
        <v>5</v>
      </c>
      <c r="D2051" t="s">
        <v>622</v>
      </c>
      <c r="E2051">
        <v>32</v>
      </c>
      <c r="F2051">
        <v>0.15625</v>
      </c>
      <c r="G2051">
        <v>48023</v>
      </c>
      <c r="H2051">
        <f>VLOOKUP($G2051,county_facts!$A:$BB,4,FALSE)</f>
        <v>3592</v>
      </c>
      <c r="I2051">
        <f>VLOOKUP($G2051,county_facts!$A:$BB,5,FALSE)</f>
        <v>3726</v>
      </c>
      <c r="J2051">
        <f>VLOOKUP($G2051,county_facts!$A:$BB,6,FALSE)</f>
        <v>-3.6</v>
      </c>
      <c r="K2051">
        <f>VLOOKUP($G2051,county_facts!$A:$BB,7,FALSE)</f>
        <v>3726</v>
      </c>
      <c r="L2051">
        <f>VLOOKUP($G2051,county_facts!$A:$BB,8,FALSE)</f>
        <v>5.8</v>
      </c>
      <c r="M2051">
        <f>VLOOKUP($G2051,county_facts!$A:$BB,9,FALSE)</f>
        <v>21.3</v>
      </c>
      <c r="N2051">
        <f>VLOOKUP($G2051,county_facts!$A:$BB,10,FALSE)</f>
        <v>25.1</v>
      </c>
      <c r="O2051">
        <f>VLOOKUP($G2051,county_facts!$A:$BB,11,FALSE)</f>
        <v>51.9</v>
      </c>
      <c r="P2051">
        <f>VLOOKUP($G2051,county_facts!$A:$BB,12,FALSE)</f>
        <v>94.2</v>
      </c>
      <c r="Q2051">
        <f>VLOOKUP($G2051,county_facts!$A:$BB,13,FALSE)</f>
        <v>3.1</v>
      </c>
      <c r="R2051">
        <f>VLOOKUP($G2051,county_facts!$A:$BB,14,FALSE)</f>
        <v>0.7</v>
      </c>
      <c r="S2051">
        <f>VLOOKUP($G2051,county_facts!$A:$BB,15,FALSE)</f>
        <v>0.2</v>
      </c>
      <c r="T2051">
        <f>VLOOKUP($G2051,county_facts!$A:$BB,16,FALSE)</f>
        <v>0.1</v>
      </c>
      <c r="U2051">
        <f>VLOOKUP($G2051,county_facts!$A:$BB,17,FALSE)</f>
        <v>1.8</v>
      </c>
      <c r="V2051">
        <f>VLOOKUP($G2051,county_facts!$A:$BB,18,FALSE)</f>
        <v>12.4</v>
      </c>
      <c r="W2051">
        <f>VLOOKUP($G2051,county_facts!$A:$BB,19,FALSE)</f>
        <v>82.9</v>
      </c>
      <c r="X2051">
        <f>VLOOKUP($G2051,county_facts!$A:$BB,20,FALSE)</f>
        <v>84.1</v>
      </c>
      <c r="Y2051">
        <f>VLOOKUP($G2051,county_facts!$A:$BB,21,FALSE)</f>
        <v>2.4</v>
      </c>
      <c r="Z2051">
        <f>VLOOKUP($G2051,county_facts!$A:$BB,22,FALSE)</f>
        <v>6.3</v>
      </c>
      <c r="AA2051">
        <f>VLOOKUP($G2051,county_facts!$A:$BB,23,FALSE)</f>
        <v>83.7</v>
      </c>
      <c r="AB2051">
        <f>VLOOKUP($G2051,county_facts!$A:$BB,24,FALSE)</f>
        <v>24.1</v>
      </c>
      <c r="AC2051">
        <f>VLOOKUP($G2051,county_facts!$A:$BB,25,FALSE)</f>
        <v>265</v>
      </c>
      <c r="AD2051">
        <f>VLOOKUP($G2051,county_facts!$A:$BB,26,FALSE)</f>
        <v>13.5</v>
      </c>
      <c r="AE2051">
        <f>VLOOKUP($G2051,county_facts!$A:$BB,27,FALSE)</f>
        <v>2653</v>
      </c>
      <c r="AF2051">
        <f>VLOOKUP($G2051,county_facts!$A:$BB,28,FALSE)</f>
        <v>73</v>
      </c>
      <c r="AG2051">
        <f>VLOOKUP($G2051,county_facts!$A:$BB,29,FALSE)</f>
        <v>7.6</v>
      </c>
      <c r="AH2051">
        <f>VLOOKUP($G2051,county_facts!$A:$BB,30,FALSE)</f>
        <v>72800</v>
      </c>
      <c r="AI2051">
        <f>VLOOKUP($G2051,county_facts!$A:$BB,31,FALSE)</f>
        <v>1798</v>
      </c>
      <c r="AJ2051">
        <f>VLOOKUP($G2051,county_facts!$A:$BB,32,FALSE)</f>
        <v>2.0099999999999998</v>
      </c>
      <c r="AK2051">
        <f>VLOOKUP($G2051,county_facts!$A:$BB,33,FALSE)</f>
        <v>28021</v>
      </c>
      <c r="AL2051">
        <f>VLOOKUP($G2051,county_facts!$A:$BB,34,FALSE)</f>
        <v>33445</v>
      </c>
      <c r="AM2051">
        <f>VLOOKUP($G2051,county_facts!$A:$BB,35,FALSE)</f>
        <v>15.4</v>
      </c>
      <c r="AN2051">
        <f>VLOOKUP($G2051,county_facts!$A:$BB,36,FALSE)</f>
        <v>112</v>
      </c>
      <c r="AO2051">
        <f>VLOOKUP($G2051,county_facts!$A:$BB,37,FALSE)</f>
        <v>909</v>
      </c>
      <c r="AP2051">
        <f>VLOOKUP($G2051,county_facts!$A:$BB,38,FALSE)</f>
        <v>-5.9</v>
      </c>
      <c r="AQ2051">
        <f>VLOOKUP($G2051,county_facts!$A:$BB,39,FALSE)</f>
        <v>250</v>
      </c>
      <c r="AR2051">
        <f>VLOOKUP($G2051,county_facts!$A:$BB,40,FALSE)</f>
        <v>0</v>
      </c>
      <c r="AS2051">
        <f>VLOOKUP($G2051,county_facts!$A:$BB,41,FALSE)</f>
        <v>0</v>
      </c>
      <c r="AT2051">
        <f>VLOOKUP($G2051,county_facts!$A:$BB,42,FALSE)</f>
        <v>0</v>
      </c>
      <c r="AU2051">
        <f>VLOOKUP($G2051,county_facts!$A:$BB,43,FALSE)</f>
        <v>0</v>
      </c>
      <c r="AV2051">
        <f>VLOOKUP($G2051,county_facts!$A:$BB,44,FALSE)</f>
        <v>0</v>
      </c>
      <c r="AW2051">
        <f>VLOOKUP($G2051,county_facts!$A:$BB,45,FALSE)</f>
        <v>0</v>
      </c>
      <c r="AX2051">
        <f>VLOOKUP($G2051,county_facts!$A:$BB,46,FALSE)</f>
        <v>0</v>
      </c>
      <c r="AY2051">
        <f>VLOOKUP($G2051,county_facts!$A:$BB,47,FALSE)</f>
        <v>0</v>
      </c>
      <c r="AZ2051">
        <f>VLOOKUP($G2051,county_facts!$A:$BB,48,FALSE)</f>
        <v>33840</v>
      </c>
      <c r="BA2051">
        <f>VLOOKUP($G2051,county_facts!$A:$BB,49,FALSE)</f>
        <v>27120</v>
      </c>
      <c r="BB2051">
        <f>VLOOKUP($G2051,county_facts!$A:$BB,50,FALSE)</f>
        <v>7026</v>
      </c>
      <c r="BC2051">
        <f>VLOOKUP($G2051,county_facts!$A:$BB,51,FALSE)</f>
        <v>3162</v>
      </c>
      <c r="BD2051">
        <f>VLOOKUP($G2051,county_facts!$A:$BB,52,FALSE)</f>
        <v>0</v>
      </c>
      <c r="BE2051">
        <f>VLOOKUP($G2051,county_facts!$A:$BB,53,FALSE)</f>
        <v>867.48</v>
      </c>
      <c r="BF2051">
        <f>VLOOKUP($G2051,county_facts!$A:$BB,54,FALSE)</f>
        <v>4.3</v>
      </c>
    </row>
    <row r="2052" spans="1:58" x14ac:dyDescent="0.3">
      <c r="A2052" t="s">
        <v>6</v>
      </c>
      <c r="B2052" t="s">
        <v>810</v>
      </c>
      <c r="C2052">
        <v>2365</v>
      </c>
      <c r="D2052" t="s">
        <v>622</v>
      </c>
      <c r="E2052">
        <v>4639</v>
      </c>
      <c r="F2052">
        <v>0.50980814799999996</v>
      </c>
      <c r="G2052">
        <v>48021</v>
      </c>
      <c r="H2052">
        <f>VLOOKUP($G2052,county_facts!$A:$BB,4,FALSE)</f>
        <v>78069</v>
      </c>
      <c r="I2052">
        <f>VLOOKUP($G2052,county_facts!$A:$BB,5,FALSE)</f>
        <v>74169</v>
      </c>
      <c r="J2052">
        <f>VLOOKUP($G2052,county_facts!$A:$BB,6,FALSE)</f>
        <v>5.3</v>
      </c>
      <c r="K2052">
        <f>VLOOKUP($G2052,county_facts!$A:$BB,7,FALSE)</f>
        <v>74171</v>
      </c>
      <c r="L2052">
        <f>VLOOKUP($G2052,county_facts!$A:$BB,8,FALSE)</f>
        <v>6.1</v>
      </c>
      <c r="M2052">
        <f>VLOOKUP($G2052,county_facts!$A:$BB,9,FALSE)</f>
        <v>25.5</v>
      </c>
      <c r="N2052">
        <f>VLOOKUP($G2052,county_facts!$A:$BB,10,FALSE)</f>
        <v>13.7</v>
      </c>
      <c r="O2052">
        <f>VLOOKUP($G2052,county_facts!$A:$BB,11,FALSE)</f>
        <v>49.1</v>
      </c>
      <c r="P2052">
        <f>VLOOKUP($G2052,county_facts!$A:$BB,12,FALSE)</f>
        <v>87.1</v>
      </c>
      <c r="Q2052">
        <f>VLOOKUP($G2052,county_facts!$A:$BB,13,FALSE)</f>
        <v>8</v>
      </c>
      <c r="R2052">
        <f>VLOOKUP($G2052,county_facts!$A:$BB,14,FALSE)</f>
        <v>1.7</v>
      </c>
      <c r="S2052">
        <f>VLOOKUP($G2052,county_facts!$A:$BB,15,FALSE)</f>
        <v>1</v>
      </c>
      <c r="T2052">
        <f>VLOOKUP($G2052,county_facts!$A:$BB,16,FALSE)</f>
        <v>0.1</v>
      </c>
      <c r="U2052">
        <f>VLOOKUP($G2052,county_facts!$A:$BB,17,FALSE)</f>
        <v>2</v>
      </c>
      <c r="V2052">
        <f>VLOOKUP($G2052,county_facts!$A:$BB,18,FALSE)</f>
        <v>35</v>
      </c>
      <c r="W2052">
        <f>VLOOKUP($G2052,county_facts!$A:$BB,19,FALSE)</f>
        <v>55</v>
      </c>
      <c r="X2052">
        <f>VLOOKUP($G2052,county_facts!$A:$BB,20,FALSE)</f>
        <v>87.2</v>
      </c>
      <c r="Y2052">
        <f>VLOOKUP($G2052,county_facts!$A:$BB,21,FALSE)</f>
        <v>11.2</v>
      </c>
      <c r="Z2052">
        <f>VLOOKUP($G2052,county_facts!$A:$BB,22,FALSE)</f>
        <v>26.6</v>
      </c>
      <c r="AA2052">
        <f>VLOOKUP($G2052,county_facts!$A:$BB,23,FALSE)</f>
        <v>80.400000000000006</v>
      </c>
      <c r="AB2052">
        <f>VLOOKUP($G2052,county_facts!$A:$BB,24,FALSE)</f>
        <v>16.3</v>
      </c>
      <c r="AC2052">
        <f>VLOOKUP($G2052,county_facts!$A:$BB,25,FALSE)</f>
        <v>6672</v>
      </c>
      <c r="AD2052">
        <f>VLOOKUP($G2052,county_facts!$A:$BB,26,FALSE)</f>
        <v>34.200000000000003</v>
      </c>
      <c r="AE2052">
        <f>VLOOKUP($G2052,county_facts!$A:$BB,27,FALSE)</f>
        <v>29592</v>
      </c>
      <c r="AF2052">
        <f>VLOOKUP($G2052,county_facts!$A:$BB,28,FALSE)</f>
        <v>78.2</v>
      </c>
      <c r="AG2052">
        <f>VLOOKUP($G2052,county_facts!$A:$BB,29,FALSE)</f>
        <v>4.9000000000000004</v>
      </c>
      <c r="AH2052">
        <f>VLOOKUP($G2052,county_facts!$A:$BB,30,FALSE)</f>
        <v>117700</v>
      </c>
      <c r="AI2052">
        <f>VLOOKUP($G2052,county_facts!$A:$BB,31,FALSE)</f>
        <v>25432</v>
      </c>
      <c r="AJ2052">
        <f>VLOOKUP($G2052,county_facts!$A:$BB,32,FALSE)</f>
        <v>2.85</v>
      </c>
      <c r="AK2052">
        <f>VLOOKUP($G2052,county_facts!$A:$BB,33,FALSE)</f>
        <v>23342</v>
      </c>
      <c r="AL2052">
        <f>VLOOKUP($G2052,county_facts!$A:$BB,34,FALSE)</f>
        <v>51750</v>
      </c>
      <c r="AM2052">
        <f>VLOOKUP($G2052,county_facts!$A:$BB,35,FALSE)</f>
        <v>16.5</v>
      </c>
      <c r="AN2052">
        <f>VLOOKUP($G2052,county_facts!$A:$BB,36,FALSE)</f>
        <v>1135</v>
      </c>
      <c r="AO2052">
        <f>VLOOKUP($G2052,county_facts!$A:$BB,37,FALSE)</f>
        <v>12107</v>
      </c>
      <c r="AP2052">
        <f>VLOOKUP($G2052,county_facts!$A:$BB,38,FALSE)</f>
        <v>2.2999999999999998</v>
      </c>
      <c r="AQ2052">
        <f>VLOOKUP($G2052,county_facts!$A:$BB,39,FALSE)</f>
        <v>5561</v>
      </c>
      <c r="AR2052">
        <f>VLOOKUP($G2052,county_facts!$A:$BB,40,FALSE)</f>
        <v>5912</v>
      </c>
      <c r="AS2052">
        <f>VLOOKUP($G2052,county_facts!$A:$BB,41,FALSE)</f>
        <v>0</v>
      </c>
      <c r="AT2052">
        <f>VLOOKUP($G2052,county_facts!$A:$BB,42,FALSE)</f>
        <v>0</v>
      </c>
      <c r="AU2052">
        <f>VLOOKUP($G2052,county_facts!$A:$BB,43,FALSE)</f>
        <v>0</v>
      </c>
      <c r="AV2052">
        <f>VLOOKUP($G2052,county_facts!$A:$BB,44,FALSE)</f>
        <v>0</v>
      </c>
      <c r="AW2052">
        <f>VLOOKUP($G2052,county_facts!$A:$BB,45,FALSE)</f>
        <v>13.2</v>
      </c>
      <c r="AX2052">
        <f>VLOOKUP($G2052,county_facts!$A:$BB,46,FALSE)</f>
        <v>23.6</v>
      </c>
      <c r="AY2052">
        <f>VLOOKUP($G2052,county_facts!$A:$BB,47,FALSE)</f>
        <v>238609</v>
      </c>
      <c r="AZ2052">
        <f>VLOOKUP($G2052,county_facts!$A:$BB,48,FALSE)</f>
        <v>51614</v>
      </c>
      <c r="BA2052">
        <f>VLOOKUP($G2052,county_facts!$A:$BB,49,FALSE)</f>
        <v>684655</v>
      </c>
      <c r="BB2052">
        <f>VLOOKUP($G2052,county_facts!$A:$BB,50,FALSE)</f>
        <v>9485</v>
      </c>
      <c r="BC2052">
        <f>VLOOKUP($G2052,county_facts!$A:$BB,51,FALSE)</f>
        <v>115125</v>
      </c>
      <c r="BD2052">
        <f>VLOOKUP($G2052,county_facts!$A:$BB,52,FALSE)</f>
        <v>167</v>
      </c>
      <c r="BE2052">
        <f>VLOOKUP($G2052,county_facts!$A:$BB,53,FALSE)</f>
        <v>888.15</v>
      </c>
      <c r="BF2052">
        <f>VLOOKUP($G2052,county_facts!$A:$BB,54,FALSE)</f>
        <v>83.5</v>
      </c>
    </row>
    <row r="2053" spans="1:58" x14ac:dyDescent="0.3">
      <c r="A2053" t="s">
        <v>9</v>
      </c>
      <c r="B2053" t="s">
        <v>810</v>
      </c>
      <c r="C2053">
        <v>2274</v>
      </c>
      <c r="D2053" t="s">
        <v>622</v>
      </c>
      <c r="E2053">
        <v>4639</v>
      </c>
      <c r="F2053">
        <v>0.49019185199999998</v>
      </c>
      <c r="G2053">
        <v>48021</v>
      </c>
      <c r="H2053">
        <f>VLOOKUP($G2053,county_facts!$A:$BB,4,FALSE)</f>
        <v>78069</v>
      </c>
      <c r="I2053">
        <f>VLOOKUP($G2053,county_facts!$A:$BB,5,FALSE)</f>
        <v>74169</v>
      </c>
      <c r="J2053">
        <f>VLOOKUP($G2053,county_facts!$A:$BB,6,FALSE)</f>
        <v>5.3</v>
      </c>
      <c r="K2053">
        <f>VLOOKUP($G2053,county_facts!$A:$BB,7,FALSE)</f>
        <v>74171</v>
      </c>
      <c r="L2053">
        <f>VLOOKUP($G2053,county_facts!$A:$BB,8,FALSE)</f>
        <v>6.1</v>
      </c>
      <c r="M2053">
        <f>VLOOKUP($G2053,county_facts!$A:$BB,9,FALSE)</f>
        <v>25.5</v>
      </c>
      <c r="N2053">
        <f>VLOOKUP($G2053,county_facts!$A:$BB,10,FALSE)</f>
        <v>13.7</v>
      </c>
      <c r="O2053">
        <f>VLOOKUP($G2053,county_facts!$A:$BB,11,FALSE)</f>
        <v>49.1</v>
      </c>
      <c r="P2053">
        <f>VLOOKUP($G2053,county_facts!$A:$BB,12,FALSE)</f>
        <v>87.1</v>
      </c>
      <c r="Q2053">
        <f>VLOOKUP($G2053,county_facts!$A:$BB,13,FALSE)</f>
        <v>8</v>
      </c>
      <c r="R2053">
        <f>VLOOKUP($G2053,county_facts!$A:$BB,14,FALSE)</f>
        <v>1.7</v>
      </c>
      <c r="S2053">
        <f>VLOOKUP($G2053,county_facts!$A:$BB,15,FALSE)</f>
        <v>1</v>
      </c>
      <c r="T2053">
        <f>VLOOKUP($G2053,county_facts!$A:$BB,16,FALSE)</f>
        <v>0.1</v>
      </c>
      <c r="U2053">
        <f>VLOOKUP($G2053,county_facts!$A:$BB,17,FALSE)</f>
        <v>2</v>
      </c>
      <c r="V2053">
        <f>VLOOKUP($G2053,county_facts!$A:$BB,18,FALSE)</f>
        <v>35</v>
      </c>
      <c r="W2053">
        <f>VLOOKUP($G2053,county_facts!$A:$BB,19,FALSE)</f>
        <v>55</v>
      </c>
      <c r="X2053">
        <f>VLOOKUP($G2053,county_facts!$A:$BB,20,FALSE)</f>
        <v>87.2</v>
      </c>
      <c r="Y2053">
        <f>VLOOKUP($G2053,county_facts!$A:$BB,21,FALSE)</f>
        <v>11.2</v>
      </c>
      <c r="Z2053">
        <f>VLOOKUP($G2053,county_facts!$A:$BB,22,FALSE)</f>
        <v>26.6</v>
      </c>
      <c r="AA2053">
        <f>VLOOKUP($G2053,county_facts!$A:$BB,23,FALSE)</f>
        <v>80.400000000000006</v>
      </c>
      <c r="AB2053">
        <f>VLOOKUP($G2053,county_facts!$A:$BB,24,FALSE)</f>
        <v>16.3</v>
      </c>
      <c r="AC2053">
        <f>VLOOKUP($G2053,county_facts!$A:$BB,25,FALSE)</f>
        <v>6672</v>
      </c>
      <c r="AD2053">
        <f>VLOOKUP($G2053,county_facts!$A:$BB,26,FALSE)</f>
        <v>34.200000000000003</v>
      </c>
      <c r="AE2053">
        <f>VLOOKUP($G2053,county_facts!$A:$BB,27,FALSE)</f>
        <v>29592</v>
      </c>
      <c r="AF2053">
        <f>VLOOKUP($G2053,county_facts!$A:$BB,28,FALSE)</f>
        <v>78.2</v>
      </c>
      <c r="AG2053">
        <f>VLOOKUP($G2053,county_facts!$A:$BB,29,FALSE)</f>
        <v>4.9000000000000004</v>
      </c>
      <c r="AH2053">
        <f>VLOOKUP($G2053,county_facts!$A:$BB,30,FALSE)</f>
        <v>117700</v>
      </c>
      <c r="AI2053">
        <f>VLOOKUP($G2053,county_facts!$A:$BB,31,FALSE)</f>
        <v>25432</v>
      </c>
      <c r="AJ2053">
        <f>VLOOKUP($G2053,county_facts!$A:$BB,32,FALSE)</f>
        <v>2.85</v>
      </c>
      <c r="AK2053">
        <f>VLOOKUP($G2053,county_facts!$A:$BB,33,FALSE)</f>
        <v>23342</v>
      </c>
      <c r="AL2053">
        <f>VLOOKUP($G2053,county_facts!$A:$BB,34,FALSE)</f>
        <v>51750</v>
      </c>
      <c r="AM2053">
        <f>VLOOKUP($G2053,county_facts!$A:$BB,35,FALSE)</f>
        <v>16.5</v>
      </c>
      <c r="AN2053">
        <f>VLOOKUP($G2053,county_facts!$A:$BB,36,FALSE)</f>
        <v>1135</v>
      </c>
      <c r="AO2053">
        <f>VLOOKUP($G2053,county_facts!$A:$BB,37,FALSE)</f>
        <v>12107</v>
      </c>
      <c r="AP2053">
        <f>VLOOKUP($G2053,county_facts!$A:$BB,38,FALSE)</f>
        <v>2.2999999999999998</v>
      </c>
      <c r="AQ2053">
        <f>VLOOKUP($G2053,county_facts!$A:$BB,39,FALSE)</f>
        <v>5561</v>
      </c>
      <c r="AR2053">
        <f>VLOOKUP($G2053,county_facts!$A:$BB,40,FALSE)</f>
        <v>5912</v>
      </c>
      <c r="AS2053">
        <f>VLOOKUP($G2053,county_facts!$A:$BB,41,FALSE)</f>
        <v>0</v>
      </c>
      <c r="AT2053">
        <f>VLOOKUP($G2053,county_facts!$A:$BB,42,FALSE)</f>
        <v>0</v>
      </c>
      <c r="AU2053">
        <f>VLOOKUP($G2053,county_facts!$A:$BB,43,FALSE)</f>
        <v>0</v>
      </c>
      <c r="AV2053">
        <f>VLOOKUP($G2053,county_facts!$A:$BB,44,FALSE)</f>
        <v>0</v>
      </c>
      <c r="AW2053">
        <f>VLOOKUP($G2053,county_facts!$A:$BB,45,FALSE)</f>
        <v>13.2</v>
      </c>
      <c r="AX2053">
        <f>VLOOKUP($G2053,county_facts!$A:$BB,46,FALSE)</f>
        <v>23.6</v>
      </c>
      <c r="AY2053">
        <f>VLOOKUP($G2053,county_facts!$A:$BB,47,FALSE)</f>
        <v>238609</v>
      </c>
      <c r="AZ2053">
        <f>VLOOKUP($G2053,county_facts!$A:$BB,48,FALSE)</f>
        <v>51614</v>
      </c>
      <c r="BA2053">
        <f>VLOOKUP($G2053,county_facts!$A:$BB,49,FALSE)</f>
        <v>684655</v>
      </c>
      <c r="BB2053">
        <f>VLOOKUP($G2053,county_facts!$A:$BB,50,FALSE)</f>
        <v>9485</v>
      </c>
      <c r="BC2053">
        <f>VLOOKUP($G2053,county_facts!$A:$BB,51,FALSE)</f>
        <v>115125</v>
      </c>
      <c r="BD2053">
        <f>VLOOKUP($G2053,county_facts!$A:$BB,52,FALSE)</f>
        <v>167</v>
      </c>
      <c r="BE2053">
        <f>VLOOKUP($G2053,county_facts!$A:$BB,53,FALSE)</f>
        <v>888.15</v>
      </c>
      <c r="BF2053">
        <f>VLOOKUP($G2053,county_facts!$A:$BB,54,FALSE)</f>
        <v>83.5</v>
      </c>
    </row>
    <row r="2054" spans="1:58" x14ac:dyDescent="0.3">
      <c r="A2054" t="s">
        <v>6</v>
      </c>
      <c r="B2054" t="s">
        <v>811</v>
      </c>
      <c r="C2054">
        <v>443</v>
      </c>
      <c r="D2054" t="s">
        <v>622</v>
      </c>
      <c r="E2054">
        <v>724</v>
      </c>
      <c r="F2054">
        <v>0.61187845299999999</v>
      </c>
      <c r="G2054">
        <v>48019</v>
      </c>
      <c r="H2054">
        <f>VLOOKUP($G2054,county_facts!$A:$BB,4,FALSE)</f>
        <v>20892</v>
      </c>
      <c r="I2054">
        <f>VLOOKUP($G2054,county_facts!$A:$BB,5,FALSE)</f>
        <v>20485</v>
      </c>
      <c r="J2054">
        <f>VLOOKUP($G2054,county_facts!$A:$BB,6,FALSE)</f>
        <v>2</v>
      </c>
      <c r="K2054">
        <f>VLOOKUP($G2054,county_facts!$A:$BB,7,FALSE)</f>
        <v>20485</v>
      </c>
      <c r="L2054">
        <f>VLOOKUP($G2054,county_facts!$A:$BB,8,FALSE)</f>
        <v>4.0999999999999996</v>
      </c>
      <c r="M2054">
        <f>VLOOKUP($G2054,county_facts!$A:$BB,9,FALSE)</f>
        <v>17.399999999999999</v>
      </c>
      <c r="N2054">
        <f>VLOOKUP($G2054,county_facts!$A:$BB,10,FALSE)</f>
        <v>24.6</v>
      </c>
      <c r="O2054">
        <f>VLOOKUP($G2054,county_facts!$A:$BB,11,FALSE)</f>
        <v>50.5</v>
      </c>
      <c r="P2054">
        <f>VLOOKUP($G2054,county_facts!$A:$BB,12,FALSE)</f>
        <v>96</v>
      </c>
      <c r="Q2054">
        <f>VLOOKUP($G2054,county_facts!$A:$BB,13,FALSE)</f>
        <v>0.9</v>
      </c>
      <c r="R2054">
        <f>VLOOKUP($G2054,county_facts!$A:$BB,14,FALSE)</f>
        <v>1.1000000000000001</v>
      </c>
      <c r="S2054">
        <f>VLOOKUP($G2054,county_facts!$A:$BB,15,FALSE)</f>
        <v>0.5</v>
      </c>
      <c r="T2054">
        <f>VLOOKUP($G2054,county_facts!$A:$BB,16,FALSE)</f>
        <v>0</v>
      </c>
      <c r="U2054">
        <f>VLOOKUP($G2054,county_facts!$A:$BB,17,FALSE)</f>
        <v>1.4</v>
      </c>
      <c r="V2054">
        <f>VLOOKUP($G2054,county_facts!$A:$BB,18,FALSE)</f>
        <v>17.899999999999999</v>
      </c>
      <c r="W2054">
        <f>VLOOKUP($G2054,county_facts!$A:$BB,19,FALSE)</f>
        <v>79.099999999999994</v>
      </c>
      <c r="X2054">
        <f>VLOOKUP($G2054,county_facts!$A:$BB,20,FALSE)</f>
        <v>89.8</v>
      </c>
      <c r="Y2054">
        <f>VLOOKUP($G2054,county_facts!$A:$BB,21,FALSE)</f>
        <v>3.7</v>
      </c>
      <c r="Z2054">
        <f>VLOOKUP($G2054,county_facts!$A:$BB,22,FALSE)</f>
        <v>10.8</v>
      </c>
      <c r="AA2054">
        <f>VLOOKUP($G2054,county_facts!$A:$BB,23,FALSE)</f>
        <v>86.6</v>
      </c>
      <c r="AB2054">
        <f>VLOOKUP($G2054,county_facts!$A:$BB,24,FALSE)</f>
        <v>21.9</v>
      </c>
      <c r="AC2054">
        <f>VLOOKUP($G2054,county_facts!$A:$BB,25,FALSE)</f>
        <v>3116</v>
      </c>
      <c r="AD2054">
        <f>VLOOKUP($G2054,county_facts!$A:$BB,26,FALSE)</f>
        <v>38.9</v>
      </c>
      <c r="AE2054">
        <f>VLOOKUP($G2054,county_facts!$A:$BB,27,FALSE)</f>
        <v>11599</v>
      </c>
      <c r="AF2054">
        <f>VLOOKUP($G2054,county_facts!$A:$BB,28,FALSE)</f>
        <v>80.3</v>
      </c>
      <c r="AG2054">
        <f>VLOOKUP($G2054,county_facts!$A:$BB,29,FALSE)</f>
        <v>0.8</v>
      </c>
      <c r="AH2054">
        <f>VLOOKUP($G2054,county_facts!$A:$BB,30,FALSE)</f>
        <v>143600</v>
      </c>
      <c r="AI2054">
        <f>VLOOKUP($G2054,county_facts!$A:$BB,31,FALSE)</f>
        <v>8405</v>
      </c>
      <c r="AJ2054">
        <f>VLOOKUP($G2054,county_facts!$A:$BB,32,FALSE)</f>
        <v>2.4</v>
      </c>
      <c r="AK2054">
        <f>VLOOKUP($G2054,county_facts!$A:$BB,33,FALSE)</f>
        <v>25364</v>
      </c>
      <c r="AL2054">
        <f>VLOOKUP($G2054,county_facts!$A:$BB,34,FALSE)</f>
        <v>49215</v>
      </c>
      <c r="AM2054">
        <f>VLOOKUP($G2054,county_facts!$A:$BB,35,FALSE)</f>
        <v>15.3</v>
      </c>
      <c r="AN2054">
        <f>VLOOKUP($G2054,county_facts!$A:$BB,36,FALSE)</f>
        <v>365</v>
      </c>
      <c r="AO2054">
        <f>VLOOKUP($G2054,county_facts!$A:$BB,37,FALSE)</f>
        <v>2942</v>
      </c>
      <c r="AP2054">
        <f>VLOOKUP($G2054,county_facts!$A:$BB,38,FALSE)</f>
        <v>4.5999999999999996</v>
      </c>
      <c r="AQ2054">
        <f>VLOOKUP($G2054,county_facts!$A:$BB,39,FALSE)</f>
        <v>2132</v>
      </c>
      <c r="AR2054">
        <f>VLOOKUP($G2054,county_facts!$A:$BB,40,FALSE)</f>
        <v>2093</v>
      </c>
      <c r="AS2054">
        <f>VLOOKUP($G2054,county_facts!$A:$BB,41,FALSE)</f>
        <v>0</v>
      </c>
      <c r="AT2054">
        <f>VLOOKUP($G2054,county_facts!$A:$BB,42,FALSE)</f>
        <v>0</v>
      </c>
      <c r="AU2054">
        <f>VLOOKUP($G2054,county_facts!$A:$BB,43,FALSE)</f>
        <v>0</v>
      </c>
      <c r="AV2054">
        <f>VLOOKUP($G2054,county_facts!$A:$BB,44,FALSE)</f>
        <v>0</v>
      </c>
      <c r="AW2054">
        <f>VLOOKUP($G2054,county_facts!$A:$BB,45,FALSE)</f>
        <v>0</v>
      </c>
      <c r="AX2054">
        <f>VLOOKUP($G2054,county_facts!$A:$BB,46,FALSE)</f>
        <v>0</v>
      </c>
      <c r="AY2054">
        <f>VLOOKUP($G2054,county_facts!$A:$BB,47,FALSE)</f>
        <v>0</v>
      </c>
      <c r="AZ2054">
        <f>VLOOKUP($G2054,county_facts!$A:$BB,48,FALSE)</f>
        <v>1386</v>
      </c>
      <c r="BA2054">
        <f>VLOOKUP($G2054,county_facts!$A:$BB,49,FALSE)</f>
        <v>76525</v>
      </c>
      <c r="BB2054">
        <f>VLOOKUP($G2054,county_facts!$A:$BB,50,FALSE)</f>
        <v>3766</v>
      </c>
      <c r="BC2054">
        <f>VLOOKUP($G2054,county_facts!$A:$BB,51,FALSE)</f>
        <v>23207</v>
      </c>
      <c r="BD2054">
        <f>VLOOKUP($G2054,county_facts!$A:$BB,52,FALSE)</f>
        <v>1</v>
      </c>
      <c r="BE2054">
        <f>VLOOKUP($G2054,county_facts!$A:$BB,53,FALSE)</f>
        <v>790.96</v>
      </c>
      <c r="BF2054">
        <f>VLOOKUP($G2054,county_facts!$A:$BB,54,FALSE)</f>
        <v>25.9</v>
      </c>
    </row>
    <row r="2055" spans="1:58" x14ac:dyDescent="0.3">
      <c r="A2055" t="s">
        <v>9</v>
      </c>
      <c r="B2055" t="s">
        <v>811</v>
      </c>
      <c r="C2055">
        <v>281</v>
      </c>
      <c r="D2055" t="s">
        <v>622</v>
      </c>
      <c r="E2055">
        <v>724</v>
      </c>
      <c r="F2055">
        <v>0.38812154700000001</v>
      </c>
      <c r="G2055">
        <v>48019</v>
      </c>
      <c r="H2055">
        <f>VLOOKUP($G2055,county_facts!$A:$BB,4,FALSE)</f>
        <v>20892</v>
      </c>
      <c r="I2055">
        <f>VLOOKUP($G2055,county_facts!$A:$BB,5,FALSE)</f>
        <v>20485</v>
      </c>
      <c r="J2055">
        <f>VLOOKUP($G2055,county_facts!$A:$BB,6,FALSE)</f>
        <v>2</v>
      </c>
      <c r="K2055">
        <f>VLOOKUP($G2055,county_facts!$A:$BB,7,FALSE)</f>
        <v>20485</v>
      </c>
      <c r="L2055">
        <f>VLOOKUP($G2055,county_facts!$A:$BB,8,FALSE)</f>
        <v>4.0999999999999996</v>
      </c>
      <c r="M2055">
        <f>VLOOKUP($G2055,county_facts!$A:$BB,9,FALSE)</f>
        <v>17.399999999999999</v>
      </c>
      <c r="N2055">
        <f>VLOOKUP($G2055,county_facts!$A:$BB,10,FALSE)</f>
        <v>24.6</v>
      </c>
      <c r="O2055">
        <f>VLOOKUP($G2055,county_facts!$A:$BB,11,FALSE)</f>
        <v>50.5</v>
      </c>
      <c r="P2055">
        <f>VLOOKUP($G2055,county_facts!$A:$BB,12,FALSE)</f>
        <v>96</v>
      </c>
      <c r="Q2055">
        <f>VLOOKUP($G2055,county_facts!$A:$BB,13,FALSE)</f>
        <v>0.9</v>
      </c>
      <c r="R2055">
        <f>VLOOKUP($G2055,county_facts!$A:$BB,14,FALSE)</f>
        <v>1.1000000000000001</v>
      </c>
      <c r="S2055">
        <f>VLOOKUP($G2055,county_facts!$A:$BB,15,FALSE)</f>
        <v>0.5</v>
      </c>
      <c r="T2055">
        <f>VLOOKUP($G2055,county_facts!$A:$BB,16,FALSE)</f>
        <v>0</v>
      </c>
      <c r="U2055">
        <f>VLOOKUP($G2055,county_facts!$A:$BB,17,FALSE)</f>
        <v>1.4</v>
      </c>
      <c r="V2055">
        <f>VLOOKUP($G2055,county_facts!$A:$BB,18,FALSE)</f>
        <v>17.899999999999999</v>
      </c>
      <c r="W2055">
        <f>VLOOKUP($G2055,county_facts!$A:$BB,19,FALSE)</f>
        <v>79.099999999999994</v>
      </c>
      <c r="X2055">
        <f>VLOOKUP($G2055,county_facts!$A:$BB,20,FALSE)</f>
        <v>89.8</v>
      </c>
      <c r="Y2055">
        <f>VLOOKUP($G2055,county_facts!$A:$BB,21,FALSE)</f>
        <v>3.7</v>
      </c>
      <c r="Z2055">
        <f>VLOOKUP($G2055,county_facts!$A:$BB,22,FALSE)</f>
        <v>10.8</v>
      </c>
      <c r="AA2055">
        <f>VLOOKUP($G2055,county_facts!$A:$BB,23,FALSE)</f>
        <v>86.6</v>
      </c>
      <c r="AB2055">
        <f>VLOOKUP($G2055,county_facts!$A:$BB,24,FALSE)</f>
        <v>21.9</v>
      </c>
      <c r="AC2055">
        <f>VLOOKUP($G2055,county_facts!$A:$BB,25,FALSE)</f>
        <v>3116</v>
      </c>
      <c r="AD2055">
        <f>VLOOKUP($G2055,county_facts!$A:$BB,26,FALSE)</f>
        <v>38.9</v>
      </c>
      <c r="AE2055">
        <f>VLOOKUP($G2055,county_facts!$A:$BB,27,FALSE)</f>
        <v>11599</v>
      </c>
      <c r="AF2055">
        <f>VLOOKUP($G2055,county_facts!$A:$BB,28,FALSE)</f>
        <v>80.3</v>
      </c>
      <c r="AG2055">
        <f>VLOOKUP($G2055,county_facts!$A:$BB,29,FALSE)</f>
        <v>0.8</v>
      </c>
      <c r="AH2055">
        <f>VLOOKUP($G2055,county_facts!$A:$BB,30,FALSE)</f>
        <v>143600</v>
      </c>
      <c r="AI2055">
        <f>VLOOKUP($G2055,county_facts!$A:$BB,31,FALSE)</f>
        <v>8405</v>
      </c>
      <c r="AJ2055">
        <f>VLOOKUP($G2055,county_facts!$A:$BB,32,FALSE)</f>
        <v>2.4</v>
      </c>
      <c r="AK2055">
        <f>VLOOKUP($G2055,county_facts!$A:$BB,33,FALSE)</f>
        <v>25364</v>
      </c>
      <c r="AL2055">
        <f>VLOOKUP($G2055,county_facts!$A:$BB,34,FALSE)</f>
        <v>49215</v>
      </c>
      <c r="AM2055">
        <f>VLOOKUP($G2055,county_facts!$A:$BB,35,FALSE)</f>
        <v>15.3</v>
      </c>
      <c r="AN2055">
        <f>VLOOKUP($G2055,county_facts!$A:$BB,36,FALSE)</f>
        <v>365</v>
      </c>
      <c r="AO2055">
        <f>VLOOKUP($G2055,county_facts!$A:$BB,37,FALSE)</f>
        <v>2942</v>
      </c>
      <c r="AP2055">
        <f>VLOOKUP($G2055,county_facts!$A:$BB,38,FALSE)</f>
        <v>4.5999999999999996</v>
      </c>
      <c r="AQ2055">
        <f>VLOOKUP($G2055,county_facts!$A:$BB,39,FALSE)</f>
        <v>2132</v>
      </c>
      <c r="AR2055">
        <f>VLOOKUP($G2055,county_facts!$A:$BB,40,FALSE)</f>
        <v>2093</v>
      </c>
      <c r="AS2055">
        <f>VLOOKUP($G2055,county_facts!$A:$BB,41,FALSE)</f>
        <v>0</v>
      </c>
      <c r="AT2055">
        <f>VLOOKUP($G2055,county_facts!$A:$BB,42,FALSE)</f>
        <v>0</v>
      </c>
      <c r="AU2055">
        <f>VLOOKUP($G2055,county_facts!$A:$BB,43,FALSE)</f>
        <v>0</v>
      </c>
      <c r="AV2055">
        <f>VLOOKUP($G2055,county_facts!$A:$BB,44,FALSE)</f>
        <v>0</v>
      </c>
      <c r="AW2055">
        <f>VLOOKUP($G2055,county_facts!$A:$BB,45,FALSE)</f>
        <v>0</v>
      </c>
      <c r="AX2055">
        <f>VLOOKUP($G2055,county_facts!$A:$BB,46,FALSE)</f>
        <v>0</v>
      </c>
      <c r="AY2055">
        <f>VLOOKUP($G2055,county_facts!$A:$BB,47,FALSE)</f>
        <v>0</v>
      </c>
      <c r="AZ2055">
        <f>VLOOKUP($G2055,county_facts!$A:$BB,48,FALSE)</f>
        <v>1386</v>
      </c>
      <c r="BA2055">
        <f>VLOOKUP($G2055,county_facts!$A:$BB,49,FALSE)</f>
        <v>76525</v>
      </c>
      <c r="BB2055">
        <f>VLOOKUP($G2055,county_facts!$A:$BB,50,FALSE)</f>
        <v>3766</v>
      </c>
      <c r="BC2055">
        <f>VLOOKUP($G2055,county_facts!$A:$BB,51,FALSE)</f>
        <v>23207</v>
      </c>
      <c r="BD2055">
        <f>VLOOKUP($G2055,county_facts!$A:$BB,52,FALSE)</f>
        <v>1</v>
      </c>
      <c r="BE2055">
        <f>VLOOKUP($G2055,county_facts!$A:$BB,53,FALSE)</f>
        <v>790.96</v>
      </c>
      <c r="BF2055">
        <f>VLOOKUP($G2055,county_facts!$A:$BB,54,FALSE)</f>
        <v>25.9</v>
      </c>
    </row>
    <row r="2056" spans="1:58" x14ac:dyDescent="0.3">
      <c r="A2056" t="s">
        <v>6</v>
      </c>
      <c r="B2056" t="s">
        <v>812</v>
      </c>
      <c r="C2056">
        <v>47</v>
      </c>
      <c r="D2056" t="s">
        <v>622</v>
      </c>
      <c r="E2056">
        <v>81</v>
      </c>
      <c r="F2056">
        <v>0.58024691399999995</v>
      </c>
      <c r="G2056">
        <v>48017</v>
      </c>
      <c r="H2056">
        <f>VLOOKUP($G2056,county_facts!$A:$BB,4,FALSE)</f>
        <v>6910</v>
      </c>
      <c r="I2056">
        <f>VLOOKUP($G2056,county_facts!$A:$BB,5,FALSE)</f>
        <v>7165</v>
      </c>
      <c r="J2056">
        <f>VLOOKUP($G2056,county_facts!$A:$BB,6,FALSE)</f>
        <v>-3.6</v>
      </c>
      <c r="K2056">
        <f>VLOOKUP($G2056,county_facts!$A:$BB,7,FALSE)</f>
        <v>7165</v>
      </c>
      <c r="L2056">
        <f>VLOOKUP($G2056,county_facts!$A:$BB,8,FALSE)</f>
        <v>9.4</v>
      </c>
      <c r="M2056">
        <f>VLOOKUP($G2056,county_facts!$A:$BB,9,FALSE)</f>
        <v>30.3</v>
      </c>
      <c r="N2056">
        <f>VLOOKUP($G2056,county_facts!$A:$BB,10,FALSE)</f>
        <v>15</v>
      </c>
      <c r="O2056">
        <f>VLOOKUP($G2056,county_facts!$A:$BB,11,FALSE)</f>
        <v>49.3</v>
      </c>
      <c r="P2056">
        <f>VLOOKUP($G2056,county_facts!$A:$BB,12,FALSE)</f>
        <v>93.7</v>
      </c>
      <c r="Q2056">
        <f>VLOOKUP($G2056,county_facts!$A:$BB,13,FALSE)</f>
        <v>1.7</v>
      </c>
      <c r="R2056">
        <f>VLOOKUP($G2056,county_facts!$A:$BB,14,FALSE)</f>
        <v>2.7</v>
      </c>
      <c r="S2056">
        <f>VLOOKUP($G2056,county_facts!$A:$BB,15,FALSE)</f>
        <v>0.7</v>
      </c>
      <c r="T2056">
        <f>VLOOKUP($G2056,county_facts!$A:$BB,16,FALSE)</f>
        <v>0.2</v>
      </c>
      <c r="U2056">
        <f>VLOOKUP($G2056,county_facts!$A:$BB,17,FALSE)</f>
        <v>1</v>
      </c>
      <c r="V2056">
        <f>VLOOKUP($G2056,county_facts!$A:$BB,18,FALSE)</f>
        <v>61.1</v>
      </c>
      <c r="W2056">
        <f>VLOOKUP($G2056,county_facts!$A:$BB,19,FALSE)</f>
        <v>36.5</v>
      </c>
      <c r="X2056">
        <f>VLOOKUP($G2056,county_facts!$A:$BB,20,FALSE)</f>
        <v>80.099999999999994</v>
      </c>
      <c r="Y2056">
        <f>VLOOKUP($G2056,county_facts!$A:$BB,21,FALSE)</f>
        <v>22.4</v>
      </c>
      <c r="Z2056">
        <f>VLOOKUP($G2056,county_facts!$A:$BB,22,FALSE)</f>
        <v>49.1</v>
      </c>
      <c r="AA2056">
        <f>VLOOKUP($G2056,county_facts!$A:$BB,23,FALSE)</f>
        <v>65.400000000000006</v>
      </c>
      <c r="AB2056">
        <f>VLOOKUP($G2056,county_facts!$A:$BB,24,FALSE)</f>
        <v>11.1</v>
      </c>
      <c r="AC2056">
        <f>VLOOKUP($G2056,county_facts!$A:$BB,25,FALSE)</f>
        <v>425</v>
      </c>
      <c r="AD2056">
        <f>VLOOKUP($G2056,county_facts!$A:$BB,26,FALSE)</f>
        <v>19.3</v>
      </c>
      <c r="AE2056">
        <f>VLOOKUP($G2056,county_facts!$A:$BB,27,FALSE)</f>
        <v>2783</v>
      </c>
      <c r="AF2056">
        <f>VLOOKUP($G2056,county_facts!$A:$BB,28,FALSE)</f>
        <v>65.2</v>
      </c>
      <c r="AG2056">
        <f>VLOOKUP($G2056,county_facts!$A:$BB,29,FALSE)</f>
        <v>7.3</v>
      </c>
      <c r="AH2056">
        <f>VLOOKUP($G2056,county_facts!$A:$BB,30,FALSE)</f>
        <v>56500</v>
      </c>
      <c r="AI2056">
        <f>VLOOKUP($G2056,county_facts!$A:$BB,31,FALSE)</f>
        <v>2358</v>
      </c>
      <c r="AJ2056">
        <f>VLOOKUP($G2056,county_facts!$A:$BB,32,FALSE)</f>
        <v>2.98</v>
      </c>
      <c r="AK2056">
        <f>VLOOKUP($G2056,county_facts!$A:$BB,33,FALSE)</f>
        <v>18676</v>
      </c>
      <c r="AL2056">
        <f>VLOOKUP($G2056,county_facts!$A:$BB,34,FALSE)</f>
        <v>46139</v>
      </c>
      <c r="AM2056">
        <f>VLOOKUP($G2056,county_facts!$A:$BB,35,FALSE)</f>
        <v>13</v>
      </c>
      <c r="AN2056">
        <f>VLOOKUP($G2056,county_facts!$A:$BB,36,FALSE)</f>
        <v>145</v>
      </c>
      <c r="AO2056">
        <f>VLOOKUP($G2056,county_facts!$A:$BB,37,FALSE)</f>
        <v>1530</v>
      </c>
      <c r="AP2056">
        <f>VLOOKUP($G2056,county_facts!$A:$BB,38,FALSE)</f>
        <v>4.3</v>
      </c>
      <c r="AQ2056">
        <f>VLOOKUP($G2056,county_facts!$A:$BB,39,FALSE)</f>
        <v>357</v>
      </c>
      <c r="AR2056">
        <f>VLOOKUP($G2056,county_facts!$A:$BB,40,FALSE)</f>
        <v>591</v>
      </c>
      <c r="AS2056">
        <f>VLOOKUP($G2056,county_facts!$A:$BB,41,FALSE)</f>
        <v>0</v>
      </c>
      <c r="AT2056">
        <f>VLOOKUP($G2056,county_facts!$A:$BB,42,FALSE)</f>
        <v>0</v>
      </c>
      <c r="AU2056">
        <f>VLOOKUP($G2056,county_facts!$A:$BB,43,FALSE)</f>
        <v>0</v>
      </c>
      <c r="AV2056">
        <f>VLOOKUP($G2056,county_facts!$A:$BB,44,FALSE)</f>
        <v>0</v>
      </c>
      <c r="AW2056">
        <f>VLOOKUP($G2056,county_facts!$A:$BB,45,FALSE)</f>
        <v>0</v>
      </c>
      <c r="AX2056">
        <f>VLOOKUP($G2056,county_facts!$A:$BB,46,FALSE)</f>
        <v>0</v>
      </c>
      <c r="AY2056">
        <f>VLOOKUP($G2056,county_facts!$A:$BB,47,FALSE)</f>
        <v>0</v>
      </c>
      <c r="AZ2056">
        <f>VLOOKUP($G2056,county_facts!$A:$BB,48,FALSE)</f>
        <v>69906</v>
      </c>
      <c r="BA2056">
        <f>VLOOKUP($G2056,county_facts!$A:$BB,49,FALSE)</f>
        <v>41726</v>
      </c>
      <c r="BB2056">
        <f>VLOOKUP($G2056,county_facts!$A:$BB,50,FALSE)</f>
        <v>6642</v>
      </c>
      <c r="BC2056">
        <f>VLOOKUP($G2056,county_facts!$A:$BB,51,FALSE)</f>
        <v>7036</v>
      </c>
      <c r="BD2056">
        <f>VLOOKUP($G2056,county_facts!$A:$BB,52,FALSE)</f>
        <v>0</v>
      </c>
      <c r="BE2056">
        <f>VLOOKUP($G2056,county_facts!$A:$BB,53,FALSE)</f>
        <v>826.8</v>
      </c>
      <c r="BF2056">
        <f>VLOOKUP($G2056,county_facts!$A:$BB,54,FALSE)</f>
        <v>8.6999999999999993</v>
      </c>
    </row>
    <row r="2057" spans="1:58" x14ac:dyDescent="0.3">
      <c r="A2057" t="s">
        <v>9</v>
      </c>
      <c r="B2057" t="s">
        <v>812</v>
      </c>
      <c r="C2057">
        <v>34</v>
      </c>
      <c r="D2057" t="s">
        <v>622</v>
      </c>
      <c r="E2057">
        <v>81</v>
      </c>
      <c r="F2057">
        <v>0.419753086</v>
      </c>
      <c r="G2057">
        <v>48017</v>
      </c>
      <c r="H2057">
        <f>VLOOKUP($G2057,county_facts!$A:$BB,4,FALSE)</f>
        <v>6910</v>
      </c>
      <c r="I2057">
        <f>VLOOKUP($G2057,county_facts!$A:$BB,5,FALSE)</f>
        <v>7165</v>
      </c>
      <c r="J2057">
        <f>VLOOKUP($G2057,county_facts!$A:$BB,6,FALSE)</f>
        <v>-3.6</v>
      </c>
      <c r="K2057">
        <f>VLOOKUP($G2057,county_facts!$A:$BB,7,FALSE)</f>
        <v>7165</v>
      </c>
      <c r="L2057">
        <f>VLOOKUP($G2057,county_facts!$A:$BB,8,FALSE)</f>
        <v>9.4</v>
      </c>
      <c r="M2057">
        <f>VLOOKUP($G2057,county_facts!$A:$BB,9,FALSE)</f>
        <v>30.3</v>
      </c>
      <c r="N2057">
        <f>VLOOKUP($G2057,county_facts!$A:$BB,10,FALSE)</f>
        <v>15</v>
      </c>
      <c r="O2057">
        <f>VLOOKUP($G2057,county_facts!$A:$BB,11,FALSE)</f>
        <v>49.3</v>
      </c>
      <c r="P2057">
        <f>VLOOKUP($G2057,county_facts!$A:$BB,12,FALSE)</f>
        <v>93.7</v>
      </c>
      <c r="Q2057">
        <f>VLOOKUP($G2057,county_facts!$A:$BB,13,FALSE)</f>
        <v>1.7</v>
      </c>
      <c r="R2057">
        <f>VLOOKUP($G2057,county_facts!$A:$BB,14,FALSE)</f>
        <v>2.7</v>
      </c>
      <c r="S2057">
        <f>VLOOKUP($G2057,county_facts!$A:$BB,15,FALSE)</f>
        <v>0.7</v>
      </c>
      <c r="T2057">
        <f>VLOOKUP($G2057,county_facts!$A:$BB,16,FALSE)</f>
        <v>0.2</v>
      </c>
      <c r="U2057">
        <f>VLOOKUP($G2057,county_facts!$A:$BB,17,FALSE)</f>
        <v>1</v>
      </c>
      <c r="V2057">
        <f>VLOOKUP($G2057,county_facts!$A:$BB,18,FALSE)</f>
        <v>61.1</v>
      </c>
      <c r="W2057">
        <f>VLOOKUP($G2057,county_facts!$A:$BB,19,FALSE)</f>
        <v>36.5</v>
      </c>
      <c r="X2057">
        <f>VLOOKUP($G2057,county_facts!$A:$BB,20,FALSE)</f>
        <v>80.099999999999994</v>
      </c>
      <c r="Y2057">
        <f>VLOOKUP($G2057,county_facts!$A:$BB,21,FALSE)</f>
        <v>22.4</v>
      </c>
      <c r="Z2057">
        <f>VLOOKUP($G2057,county_facts!$A:$BB,22,FALSE)</f>
        <v>49.1</v>
      </c>
      <c r="AA2057">
        <f>VLOOKUP($G2057,county_facts!$A:$BB,23,FALSE)</f>
        <v>65.400000000000006</v>
      </c>
      <c r="AB2057">
        <f>VLOOKUP($G2057,county_facts!$A:$BB,24,FALSE)</f>
        <v>11.1</v>
      </c>
      <c r="AC2057">
        <f>VLOOKUP($G2057,county_facts!$A:$BB,25,FALSE)</f>
        <v>425</v>
      </c>
      <c r="AD2057">
        <f>VLOOKUP($G2057,county_facts!$A:$BB,26,FALSE)</f>
        <v>19.3</v>
      </c>
      <c r="AE2057">
        <f>VLOOKUP($G2057,county_facts!$A:$BB,27,FALSE)</f>
        <v>2783</v>
      </c>
      <c r="AF2057">
        <f>VLOOKUP($G2057,county_facts!$A:$BB,28,FALSE)</f>
        <v>65.2</v>
      </c>
      <c r="AG2057">
        <f>VLOOKUP($G2057,county_facts!$A:$BB,29,FALSE)</f>
        <v>7.3</v>
      </c>
      <c r="AH2057">
        <f>VLOOKUP($G2057,county_facts!$A:$BB,30,FALSE)</f>
        <v>56500</v>
      </c>
      <c r="AI2057">
        <f>VLOOKUP($G2057,county_facts!$A:$BB,31,FALSE)</f>
        <v>2358</v>
      </c>
      <c r="AJ2057">
        <f>VLOOKUP($G2057,county_facts!$A:$BB,32,FALSE)</f>
        <v>2.98</v>
      </c>
      <c r="AK2057">
        <f>VLOOKUP($G2057,county_facts!$A:$BB,33,FALSE)</f>
        <v>18676</v>
      </c>
      <c r="AL2057">
        <f>VLOOKUP($G2057,county_facts!$A:$BB,34,FALSE)</f>
        <v>46139</v>
      </c>
      <c r="AM2057">
        <f>VLOOKUP($G2057,county_facts!$A:$BB,35,FALSE)</f>
        <v>13</v>
      </c>
      <c r="AN2057">
        <f>VLOOKUP($G2057,county_facts!$A:$BB,36,FALSE)</f>
        <v>145</v>
      </c>
      <c r="AO2057">
        <f>VLOOKUP($G2057,county_facts!$A:$BB,37,FALSE)</f>
        <v>1530</v>
      </c>
      <c r="AP2057">
        <f>VLOOKUP($G2057,county_facts!$A:$BB,38,FALSE)</f>
        <v>4.3</v>
      </c>
      <c r="AQ2057">
        <f>VLOOKUP($G2057,county_facts!$A:$BB,39,FALSE)</f>
        <v>357</v>
      </c>
      <c r="AR2057">
        <f>VLOOKUP($G2057,county_facts!$A:$BB,40,FALSE)</f>
        <v>591</v>
      </c>
      <c r="AS2057">
        <f>VLOOKUP($G2057,county_facts!$A:$BB,41,FALSE)</f>
        <v>0</v>
      </c>
      <c r="AT2057">
        <f>VLOOKUP($G2057,county_facts!$A:$BB,42,FALSE)</f>
        <v>0</v>
      </c>
      <c r="AU2057">
        <f>VLOOKUP($G2057,county_facts!$A:$BB,43,FALSE)</f>
        <v>0</v>
      </c>
      <c r="AV2057">
        <f>VLOOKUP($G2057,county_facts!$A:$BB,44,FALSE)</f>
        <v>0</v>
      </c>
      <c r="AW2057">
        <f>VLOOKUP($G2057,county_facts!$A:$BB,45,FALSE)</f>
        <v>0</v>
      </c>
      <c r="AX2057">
        <f>VLOOKUP($G2057,county_facts!$A:$BB,46,FALSE)</f>
        <v>0</v>
      </c>
      <c r="AY2057">
        <f>VLOOKUP($G2057,county_facts!$A:$BB,47,FALSE)</f>
        <v>0</v>
      </c>
      <c r="AZ2057">
        <f>VLOOKUP($G2057,county_facts!$A:$BB,48,FALSE)</f>
        <v>69906</v>
      </c>
      <c r="BA2057">
        <f>VLOOKUP($G2057,county_facts!$A:$BB,49,FALSE)</f>
        <v>41726</v>
      </c>
      <c r="BB2057">
        <f>VLOOKUP($G2057,county_facts!$A:$BB,50,FALSE)</f>
        <v>6642</v>
      </c>
      <c r="BC2057">
        <f>VLOOKUP($G2057,county_facts!$A:$BB,51,FALSE)</f>
        <v>7036</v>
      </c>
      <c r="BD2057">
        <f>VLOOKUP($G2057,county_facts!$A:$BB,52,FALSE)</f>
        <v>0</v>
      </c>
      <c r="BE2057">
        <f>VLOOKUP($G2057,county_facts!$A:$BB,53,FALSE)</f>
        <v>826.8</v>
      </c>
      <c r="BF2057">
        <f>VLOOKUP($G2057,county_facts!$A:$BB,54,FALSE)</f>
        <v>8.6999999999999993</v>
      </c>
    </row>
    <row r="2058" spans="1:58" x14ac:dyDescent="0.3">
      <c r="A2058" t="s">
        <v>6</v>
      </c>
      <c r="B2058" t="s">
        <v>813</v>
      </c>
      <c r="C2058">
        <v>460</v>
      </c>
      <c r="D2058" t="s">
        <v>622</v>
      </c>
      <c r="E2058">
        <v>674</v>
      </c>
      <c r="F2058">
        <v>0.68249258199999996</v>
      </c>
      <c r="G2058">
        <v>48015</v>
      </c>
      <c r="H2058">
        <f>VLOOKUP($G2058,county_facts!$A:$BB,4,FALSE)</f>
        <v>29114</v>
      </c>
      <c r="I2058">
        <f>VLOOKUP($G2058,county_facts!$A:$BB,5,FALSE)</f>
        <v>28411</v>
      </c>
      <c r="J2058">
        <f>VLOOKUP($G2058,county_facts!$A:$BB,6,FALSE)</f>
        <v>2.5</v>
      </c>
      <c r="K2058">
        <f>VLOOKUP($G2058,county_facts!$A:$BB,7,FALSE)</f>
        <v>28417</v>
      </c>
      <c r="L2058">
        <f>VLOOKUP($G2058,county_facts!$A:$BB,8,FALSE)</f>
        <v>6.2</v>
      </c>
      <c r="M2058">
        <f>VLOOKUP($G2058,county_facts!$A:$BB,9,FALSE)</f>
        <v>24.2</v>
      </c>
      <c r="N2058">
        <f>VLOOKUP($G2058,county_facts!$A:$BB,10,FALSE)</f>
        <v>17.600000000000001</v>
      </c>
      <c r="O2058">
        <f>VLOOKUP($G2058,county_facts!$A:$BB,11,FALSE)</f>
        <v>50.4</v>
      </c>
      <c r="P2058">
        <f>VLOOKUP($G2058,county_facts!$A:$BB,12,FALSE)</f>
        <v>87.5</v>
      </c>
      <c r="Q2058">
        <f>VLOOKUP($G2058,county_facts!$A:$BB,13,FALSE)</f>
        <v>9.6</v>
      </c>
      <c r="R2058">
        <f>VLOOKUP($G2058,county_facts!$A:$BB,14,FALSE)</f>
        <v>0.8</v>
      </c>
      <c r="S2058">
        <f>VLOOKUP($G2058,county_facts!$A:$BB,15,FALSE)</f>
        <v>0.6</v>
      </c>
      <c r="T2058">
        <f>VLOOKUP($G2058,county_facts!$A:$BB,16,FALSE)</f>
        <v>0</v>
      </c>
      <c r="U2058">
        <f>VLOOKUP($G2058,county_facts!$A:$BB,17,FALSE)</f>
        <v>1.5</v>
      </c>
      <c r="V2058">
        <f>VLOOKUP($G2058,county_facts!$A:$BB,18,FALSE)</f>
        <v>25.9</v>
      </c>
      <c r="W2058">
        <f>VLOOKUP($G2058,county_facts!$A:$BB,19,FALSE)</f>
        <v>63.3</v>
      </c>
      <c r="X2058">
        <f>VLOOKUP($G2058,county_facts!$A:$BB,20,FALSE)</f>
        <v>87.2</v>
      </c>
      <c r="Y2058">
        <f>VLOOKUP($G2058,county_facts!$A:$BB,21,FALSE)</f>
        <v>9.8000000000000007</v>
      </c>
      <c r="Z2058">
        <f>VLOOKUP($G2058,county_facts!$A:$BB,22,FALSE)</f>
        <v>19.7</v>
      </c>
      <c r="AA2058">
        <f>VLOOKUP($G2058,county_facts!$A:$BB,23,FALSE)</f>
        <v>85.1</v>
      </c>
      <c r="AB2058">
        <f>VLOOKUP($G2058,county_facts!$A:$BB,24,FALSE)</f>
        <v>18.600000000000001</v>
      </c>
      <c r="AC2058">
        <f>VLOOKUP($G2058,county_facts!$A:$BB,25,FALSE)</f>
        <v>1877</v>
      </c>
      <c r="AD2058">
        <f>VLOOKUP($G2058,county_facts!$A:$BB,26,FALSE)</f>
        <v>28.1</v>
      </c>
      <c r="AE2058">
        <f>VLOOKUP($G2058,county_facts!$A:$BB,27,FALSE)</f>
        <v>13002</v>
      </c>
      <c r="AF2058">
        <f>VLOOKUP($G2058,county_facts!$A:$BB,28,FALSE)</f>
        <v>76.099999999999994</v>
      </c>
      <c r="AG2058">
        <f>VLOOKUP($G2058,county_facts!$A:$BB,29,FALSE)</f>
        <v>7.1</v>
      </c>
      <c r="AH2058">
        <f>VLOOKUP($G2058,county_facts!$A:$BB,30,FALSE)</f>
        <v>150000</v>
      </c>
      <c r="AI2058">
        <f>VLOOKUP($G2058,county_facts!$A:$BB,31,FALSE)</f>
        <v>10615</v>
      </c>
      <c r="AJ2058">
        <f>VLOOKUP($G2058,county_facts!$A:$BB,32,FALSE)</f>
        <v>2.67</v>
      </c>
      <c r="AK2058">
        <f>VLOOKUP($G2058,county_facts!$A:$BB,33,FALSE)</f>
        <v>25884</v>
      </c>
      <c r="AL2058">
        <f>VLOOKUP($G2058,county_facts!$A:$BB,34,FALSE)</f>
        <v>53265</v>
      </c>
      <c r="AM2058">
        <f>VLOOKUP($G2058,county_facts!$A:$BB,35,FALSE)</f>
        <v>10.1</v>
      </c>
      <c r="AN2058">
        <f>VLOOKUP($G2058,county_facts!$A:$BB,36,FALSE)</f>
        <v>604</v>
      </c>
      <c r="AO2058">
        <f>VLOOKUP($G2058,county_facts!$A:$BB,37,FALSE)</f>
        <v>8114</v>
      </c>
      <c r="AP2058">
        <f>VLOOKUP($G2058,county_facts!$A:$BB,38,FALSE)</f>
        <v>-3.2</v>
      </c>
      <c r="AQ2058">
        <f>VLOOKUP($G2058,county_facts!$A:$BB,39,FALSE)</f>
        <v>2573</v>
      </c>
      <c r="AR2058">
        <f>VLOOKUP($G2058,county_facts!$A:$BB,40,FALSE)</f>
        <v>2683</v>
      </c>
      <c r="AS2058">
        <f>VLOOKUP($G2058,county_facts!$A:$BB,41,FALSE)</f>
        <v>0</v>
      </c>
      <c r="AT2058">
        <f>VLOOKUP($G2058,county_facts!$A:$BB,42,FALSE)</f>
        <v>0</v>
      </c>
      <c r="AU2058">
        <f>VLOOKUP($G2058,county_facts!$A:$BB,43,FALSE)</f>
        <v>0</v>
      </c>
      <c r="AV2058">
        <f>VLOOKUP($G2058,county_facts!$A:$BB,44,FALSE)</f>
        <v>0</v>
      </c>
      <c r="AW2058">
        <f>VLOOKUP($G2058,county_facts!$A:$BB,45,FALSE)</f>
        <v>0</v>
      </c>
      <c r="AX2058">
        <f>VLOOKUP($G2058,county_facts!$A:$BB,46,FALSE)</f>
        <v>24</v>
      </c>
      <c r="AY2058">
        <f>VLOOKUP($G2058,county_facts!$A:$BB,47,FALSE)</f>
        <v>0</v>
      </c>
      <c r="AZ2058">
        <f>VLOOKUP($G2058,county_facts!$A:$BB,48,FALSE)</f>
        <v>0</v>
      </c>
      <c r="BA2058">
        <f>VLOOKUP($G2058,county_facts!$A:$BB,49,FALSE)</f>
        <v>234178</v>
      </c>
      <c r="BB2058">
        <f>VLOOKUP($G2058,county_facts!$A:$BB,50,FALSE)</f>
        <v>8785</v>
      </c>
      <c r="BC2058">
        <f>VLOOKUP($G2058,county_facts!$A:$BB,51,FALSE)</f>
        <v>24961</v>
      </c>
      <c r="BD2058">
        <f>VLOOKUP($G2058,county_facts!$A:$BB,52,FALSE)</f>
        <v>27</v>
      </c>
      <c r="BE2058">
        <f>VLOOKUP($G2058,county_facts!$A:$BB,53,FALSE)</f>
        <v>646.51</v>
      </c>
      <c r="BF2058">
        <f>VLOOKUP($G2058,county_facts!$A:$BB,54,FALSE)</f>
        <v>44</v>
      </c>
    </row>
    <row r="2059" spans="1:58" x14ac:dyDescent="0.3">
      <c r="A2059" t="s">
        <v>9</v>
      </c>
      <c r="B2059" t="s">
        <v>813</v>
      </c>
      <c r="C2059">
        <v>214</v>
      </c>
      <c r="D2059" t="s">
        <v>622</v>
      </c>
      <c r="E2059">
        <v>674</v>
      </c>
      <c r="F2059">
        <v>0.31750741799999999</v>
      </c>
      <c r="G2059">
        <v>48015</v>
      </c>
      <c r="H2059">
        <f>VLOOKUP($G2059,county_facts!$A:$BB,4,FALSE)</f>
        <v>29114</v>
      </c>
      <c r="I2059">
        <f>VLOOKUP($G2059,county_facts!$A:$BB,5,FALSE)</f>
        <v>28411</v>
      </c>
      <c r="J2059">
        <f>VLOOKUP($G2059,county_facts!$A:$BB,6,FALSE)</f>
        <v>2.5</v>
      </c>
      <c r="K2059">
        <f>VLOOKUP($G2059,county_facts!$A:$BB,7,FALSE)</f>
        <v>28417</v>
      </c>
      <c r="L2059">
        <f>VLOOKUP($G2059,county_facts!$A:$BB,8,FALSE)</f>
        <v>6.2</v>
      </c>
      <c r="M2059">
        <f>VLOOKUP($G2059,county_facts!$A:$BB,9,FALSE)</f>
        <v>24.2</v>
      </c>
      <c r="N2059">
        <f>VLOOKUP($G2059,county_facts!$A:$BB,10,FALSE)</f>
        <v>17.600000000000001</v>
      </c>
      <c r="O2059">
        <f>VLOOKUP($G2059,county_facts!$A:$BB,11,FALSE)</f>
        <v>50.4</v>
      </c>
      <c r="P2059">
        <f>VLOOKUP($G2059,county_facts!$A:$BB,12,FALSE)</f>
        <v>87.5</v>
      </c>
      <c r="Q2059">
        <f>VLOOKUP($G2059,county_facts!$A:$BB,13,FALSE)</f>
        <v>9.6</v>
      </c>
      <c r="R2059">
        <f>VLOOKUP($G2059,county_facts!$A:$BB,14,FALSE)</f>
        <v>0.8</v>
      </c>
      <c r="S2059">
        <f>VLOOKUP($G2059,county_facts!$A:$BB,15,FALSE)</f>
        <v>0.6</v>
      </c>
      <c r="T2059">
        <f>VLOOKUP($G2059,county_facts!$A:$BB,16,FALSE)</f>
        <v>0</v>
      </c>
      <c r="U2059">
        <f>VLOOKUP($G2059,county_facts!$A:$BB,17,FALSE)</f>
        <v>1.5</v>
      </c>
      <c r="V2059">
        <f>VLOOKUP($G2059,county_facts!$A:$BB,18,FALSE)</f>
        <v>25.9</v>
      </c>
      <c r="W2059">
        <f>VLOOKUP($G2059,county_facts!$A:$BB,19,FALSE)</f>
        <v>63.3</v>
      </c>
      <c r="X2059">
        <f>VLOOKUP($G2059,county_facts!$A:$BB,20,FALSE)</f>
        <v>87.2</v>
      </c>
      <c r="Y2059">
        <f>VLOOKUP($G2059,county_facts!$A:$BB,21,FALSE)</f>
        <v>9.8000000000000007</v>
      </c>
      <c r="Z2059">
        <f>VLOOKUP($G2059,county_facts!$A:$BB,22,FALSE)</f>
        <v>19.7</v>
      </c>
      <c r="AA2059">
        <f>VLOOKUP($G2059,county_facts!$A:$BB,23,FALSE)</f>
        <v>85.1</v>
      </c>
      <c r="AB2059">
        <f>VLOOKUP($G2059,county_facts!$A:$BB,24,FALSE)</f>
        <v>18.600000000000001</v>
      </c>
      <c r="AC2059">
        <f>VLOOKUP($G2059,county_facts!$A:$BB,25,FALSE)</f>
        <v>1877</v>
      </c>
      <c r="AD2059">
        <f>VLOOKUP($G2059,county_facts!$A:$BB,26,FALSE)</f>
        <v>28.1</v>
      </c>
      <c r="AE2059">
        <f>VLOOKUP($G2059,county_facts!$A:$BB,27,FALSE)</f>
        <v>13002</v>
      </c>
      <c r="AF2059">
        <f>VLOOKUP($G2059,county_facts!$A:$BB,28,FALSE)</f>
        <v>76.099999999999994</v>
      </c>
      <c r="AG2059">
        <f>VLOOKUP($G2059,county_facts!$A:$BB,29,FALSE)</f>
        <v>7.1</v>
      </c>
      <c r="AH2059">
        <f>VLOOKUP($G2059,county_facts!$A:$BB,30,FALSE)</f>
        <v>150000</v>
      </c>
      <c r="AI2059">
        <f>VLOOKUP($G2059,county_facts!$A:$BB,31,FALSE)</f>
        <v>10615</v>
      </c>
      <c r="AJ2059">
        <f>VLOOKUP($G2059,county_facts!$A:$BB,32,FALSE)</f>
        <v>2.67</v>
      </c>
      <c r="AK2059">
        <f>VLOOKUP($G2059,county_facts!$A:$BB,33,FALSE)</f>
        <v>25884</v>
      </c>
      <c r="AL2059">
        <f>VLOOKUP($G2059,county_facts!$A:$BB,34,FALSE)</f>
        <v>53265</v>
      </c>
      <c r="AM2059">
        <f>VLOOKUP($G2059,county_facts!$A:$BB,35,FALSE)</f>
        <v>10.1</v>
      </c>
      <c r="AN2059">
        <f>VLOOKUP($G2059,county_facts!$A:$BB,36,FALSE)</f>
        <v>604</v>
      </c>
      <c r="AO2059">
        <f>VLOOKUP($G2059,county_facts!$A:$BB,37,FALSE)</f>
        <v>8114</v>
      </c>
      <c r="AP2059">
        <f>VLOOKUP($G2059,county_facts!$A:$BB,38,FALSE)</f>
        <v>-3.2</v>
      </c>
      <c r="AQ2059">
        <f>VLOOKUP($G2059,county_facts!$A:$BB,39,FALSE)</f>
        <v>2573</v>
      </c>
      <c r="AR2059">
        <f>VLOOKUP($G2059,county_facts!$A:$BB,40,FALSE)</f>
        <v>2683</v>
      </c>
      <c r="AS2059">
        <f>VLOOKUP($G2059,county_facts!$A:$BB,41,FALSE)</f>
        <v>0</v>
      </c>
      <c r="AT2059">
        <f>VLOOKUP($G2059,county_facts!$A:$BB,42,FALSE)</f>
        <v>0</v>
      </c>
      <c r="AU2059">
        <f>VLOOKUP($G2059,county_facts!$A:$BB,43,FALSE)</f>
        <v>0</v>
      </c>
      <c r="AV2059">
        <f>VLOOKUP($G2059,county_facts!$A:$BB,44,FALSE)</f>
        <v>0</v>
      </c>
      <c r="AW2059">
        <f>VLOOKUP($G2059,county_facts!$A:$BB,45,FALSE)</f>
        <v>0</v>
      </c>
      <c r="AX2059">
        <f>VLOOKUP($G2059,county_facts!$A:$BB,46,FALSE)</f>
        <v>24</v>
      </c>
      <c r="AY2059">
        <f>VLOOKUP($G2059,county_facts!$A:$BB,47,FALSE)</f>
        <v>0</v>
      </c>
      <c r="AZ2059">
        <f>VLOOKUP($G2059,county_facts!$A:$BB,48,FALSE)</f>
        <v>0</v>
      </c>
      <c r="BA2059">
        <f>VLOOKUP($G2059,county_facts!$A:$BB,49,FALSE)</f>
        <v>234178</v>
      </c>
      <c r="BB2059">
        <f>VLOOKUP($G2059,county_facts!$A:$BB,50,FALSE)</f>
        <v>8785</v>
      </c>
      <c r="BC2059">
        <f>VLOOKUP($G2059,county_facts!$A:$BB,51,FALSE)</f>
        <v>24961</v>
      </c>
      <c r="BD2059">
        <f>VLOOKUP($G2059,county_facts!$A:$BB,52,FALSE)</f>
        <v>27</v>
      </c>
      <c r="BE2059">
        <f>VLOOKUP($G2059,county_facts!$A:$BB,53,FALSE)</f>
        <v>646.51</v>
      </c>
      <c r="BF2059">
        <f>VLOOKUP($G2059,county_facts!$A:$BB,54,FALSE)</f>
        <v>44</v>
      </c>
    </row>
    <row r="2060" spans="1:58" x14ac:dyDescent="0.3">
      <c r="A2060" t="s">
        <v>6</v>
      </c>
      <c r="B2060" t="s">
        <v>814</v>
      </c>
      <c r="C2060">
        <v>800</v>
      </c>
      <c r="D2060" t="s">
        <v>622</v>
      </c>
      <c r="E2060">
        <v>1536</v>
      </c>
      <c r="F2060">
        <v>0.52083333300000001</v>
      </c>
      <c r="G2060">
        <v>48013</v>
      </c>
      <c r="H2060">
        <f>VLOOKUP($G2060,county_facts!$A:$BB,4,FALSE)</f>
        <v>47774</v>
      </c>
      <c r="I2060">
        <f>VLOOKUP($G2060,county_facts!$A:$BB,5,FALSE)</f>
        <v>44911</v>
      </c>
      <c r="J2060">
        <f>VLOOKUP($G2060,county_facts!$A:$BB,6,FALSE)</f>
        <v>6.4</v>
      </c>
      <c r="K2060">
        <f>VLOOKUP($G2060,county_facts!$A:$BB,7,FALSE)</f>
        <v>44911</v>
      </c>
      <c r="L2060">
        <f>VLOOKUP($G2060,county_facts!$A:$BB,8,FALSE)</f>
        <v>7.3</v>
      </c>
      <c r="M2060">
        <f>VLOOKUP($G2060,county_facts!$A:$BB,9,FALSE)</f>
        <v>27.9</v>
      </c>
      <c r="N2060">
        <f>VLOOKUP($G2060,county_facts!$A:$BB,10,FALSE)</f>
        <v>13.9</v>
      </c>
      <c r="O2060">
        <f>VLOOKUP($G2060,county_facts!$A:$BB,11,FALSE)</f>
        <v>50.3</v>
      </c>
      <c r="P2060">
        <f>VLOOKUP($G2060,county_facts!$A:$BB,12,FALSE)</f>
        <v>95.6</v>
      </c>
      <c r="Q2060">
        <f>VLOOKUP($G2060,county_facts!$A:$BB,13,FALSE)</f>
        <v>1.4</v>
      </c>
      <c r="R2060">
        <f>VLOOKUP($G2060,county_facts!$A:$BB,14,FALSE)</f>
        <v>1.2</v>
      </c>
      <c r="S2060">
        <f>VLOOKUP($G2060,county_facts!$A:$BB,15,FALSE)</f>
        <v>0.6</v>
      </c>
      <c r="T2060">
        <f>VLOOKUP($G2060,county_facts!$A:$BB,16,FALSE)</f>
        <v>0.1</v>
      </c>
      <c r="U2060">
        <f>VLOOKUP($G2060,county_facts!$A:$BB,17,FALSE)</f>
        <v>1.2</v>
      </c>
      <c r="V2060">
        <f>VLOOKUP($G2060,county_facts!$A:$BB,18,FALSE)</f>
        <v>62.6</v>
      </c>
      <c r="W2060">
        <f>VLOOKUP($G2060,county_facts!$A:$BB,19,FALSE)</f>
        <v>35.1</v>
      </c>
      <c r="X2060">
        <f>VLOOKUP($G2060,county_facts!$A:$BB,20,FALSE)</f>
        <v>87.9</v>
      </c>
      <c r="Y2060">
        <f>VLOOKUP($G2060,county_facts!$A:$BB,21,FALSE)</f>
        <v>6.5</v>
      </c>
      <c r="Z2060">
        <f>VLOOKUP($G2060,county_facts!$A:$BB,22,FALSE)</f>
        <v>40.1</v>
      </c>
      <c r="AA2060">
        <f>VLOOKUP($G2060,county_facts!$A:$BB,23,FALSE)</f>
        <v>73.599999999999994</v>
      </c>
      <c r="AB2060">
        <f>VLOOKUP($G2060,county_facts!$A:$BB,24,FALSE)</f>
        <v>14.1</v>
      </c>
      <c r="AC2060">
        <f>VLOOKUP($G2060,county_facts!$A:$BB,25,FALSE)</f>
        <v>3302</v>
      </c>
      <c r="AD2060">
        <f>VLOOKUP($G2060,county_facts!$A:$BB,26,FALSE)</f>
        <v>30.2</v>
      </c>
      <c r="AE2060">
        <f>VLOOKUP($G2060,county_facts!$A:$BB,27,FALSE)</f>
        <v>17843</v>
      </c>
      <c r="AF2060">
        <f>VLOOKUP($G2060,county_facts!$A:$BB,28,FALSE)</f>
        <v>74.3</v>
      </c>
      <c r="AG2060">
        <f>VLOOKUP($G2060,county_facts!$A:$BB,29,FALSE)</f>
        <v>5.4</v>
      </c>
      <c r="AH2060">
        <f>VLOOKUP($G2060,county_facts!$A:$BB,30,FALSE)</f>
        <v>82900</v>
      </c>
      <c r="AI2060">
        <f>VLOOKUP($G2060,county_facts!$A:$BB,31,FALSE)</f>
        <v>15095</v>
      </c>
      <c r="AJ2060">
        <f>VLOOKUP($G2060,county_facts!$A:$BB,32,FALSE)</f>
        <v>3</v>
      </c>
      <c r="AK2060">
        <f>VLOOKUP($G2060,county_facts!$A:$BB,33,FALSE)</f>
        <v>20193</v>
      </c>
      <c r="AL2060">
        <f>VLOOKUP($G2060,county_facts!$A:$BB,34,FALSE)</f>
        <v>47543</v>
      </c>
      <c r="AM2060">
        <f>VLOOKUP($G2060,county_facts!$A:$BB,35,FALSE)</f>
        <v>16.399999999999999</v>
      </c>
      <c r="AN2060">
        <f>VLOOKUP($G2060,county_facts!$A:$BB,36,FALSE)</f>
        <v>713</v>
      </c>
      <c r="AO2060">
        <f>VLOOKUP($G2060,county_facts!$A:$BB,37,FALSE)</f>
        <v>10392</v>
      </c>
      <c r="AP2060">
        <f>VLOOKUP($G2060,county_facts!$A:$BB,38,FALSE)</f>
        <v>15.4</v>
      </c>
      <c r="AQ2060">
        <f>VLOOKUP($G2060,county_facts!$A:$BB,39,FALSE)</f>
        <v>3149</v>
      </c>
      <c r="AR2060">
        <f>VLOOKUP($G2060,county_facts!$A:$BB,40,FALSE)</f>
        <v>3733</v>
      </c>
      <c r="AS2060">
        <f>VLOOKUP($G2060,county_facts!$A:$BB,41,FALSE)</f>
        <v>0</v>
      </c>
      <c r="AT2060">
        <f>VLOOKUP($G2060,county_facts!$A:$BB,42,FALSE)</f>
        <v>1.3</v>
      </c>
      <c r="AU2060">
        <f>VLOOKUP($G2060,county_facts!$A:$BB,43,FALSE)</f>
        <v>0</v>
      </c>
      <c r="AV2060">
        <f>VLOOKUP($G2060,county_facts!$A:$BB,44,FALSE)</f>
        <v>0</v>
      </c>
      <c r="AW2060">
        <f>VLOOKUP($G2060,county_facts!$A:$BB,45,FALSE)</f>
        <v>36.299999999999997</v>
      </c>
      <c r="AX2060">
        <f>VLOOKUP($G2060,county_facts!$A:$BB,46,FALSE)</f>
        <v>0</v>
      </c>
      <c r="AY2060">
        <f>VLOOKUP($G2060,county_facts!$A:$BB,47,FALSE)</f>
        <v>0</v>
      </c>
      <c r="AZ2060">
        <f>VLOOKUP($G2060,county_facts!$A:$BB,48,FALSE)</f>
        <v>69408</v>
      </c>
      <c r="BA2060">
        <f>VLOOKUP($G2060,county_facts!$A:$BB,49,FALSE)</f>
        <v>362861</v>
      </c>
      <c r="BB2060">
        <f>VLOOKUP($G2060,county_facts!$A:$BB,50,FALSE)</f>
        <v>8324</v>
      </c>
      <c r="BC2060">
        <f>VLOOKUP($G2060,county_facts!$A:$BB,51,FALSE)</f>
        <v>32151</v>
      </c>
      <c r="BD2060">
        <f>VLOOKUP($G2060,county_facts!$A:$BB,52,FALSE)</f>
        <v>69</v>
      </c>
      <c r="BE2060">
        <f>VLOOKUP($G2060,county_facts!$A:$BB,53,FALSE)</f>
        <v>1219.54</v>
      </c>
      <c r="BF2060">
        <f>VLOOKUP($G2060,county_facts!$A:$BB,54,FALSE)</f>
        <v>36.799999999999997</v>
      </c>
    </row>
    <row r="2061" spans="1:58" x14ac:dyDescent="0.3">
      <c r="A2061" t="s">
        <v>9</v>
      </c>
      <c r="B2061" t="s">
        <v>814</v>
      </c>
      <c r="C2061">
        <v>736</v>
      </c>
      <c r="D2061" t="s">
        <v>622</v>
      </c>
      <c r="E2061">
        <v>1536</v>
      </c>
      <c r="F2061">
        <v>0.47916666699999999</v>
      </c>
      <c r="G2061">
        <v>48013</v>
      </c>
      <c r="H2061">
        <f>VLOOKUP($G2061,county_facts!$A:$BB,4,FALSE)</f>
        <v>47774</v>
      </c>
      <c r="I2061">
        <f>VLOOKUP($G2061,county_facts!$A:$BB,5,FALSE)</f>
        <v>44911</v>
      </c>
      <c r="J2061">
        <f>VLOOKUP($G2061,county_facts!$A:$BB,6,FALSE)</f>
        <v>6.4</v>
      </c>
      <c r="K2061">
        <f>VLOOKUP($G2061,county_facts!$A:$BB,7,FALSE)</f>
        <v>44911</v>
      </c>
      <c r="L2061">
        <f>VLOOKUP($G2061,county_facts!$A:$BB,8,FALSE)</f>
        <v>7.3</v>
      </c>
      <c r="M2061">
        <f>VLOOKUP($G2061,county_facts!$A:$BB,9,FALSE)</f>
        <v>27.9</v>
      </c>
      <c r="N2061">
        <f>VLOOKUP($G2061,county_facts!$A:$BB,10,FALSE)</f>
        <v>13.9</v>
      </c>
      <c r="O2061">
        <f>VLOOKUP($G2061,county_facts!$A:$BB,11,FALSE)</f>
        <v>50.3</v>
      </c>
      <c r="P2061">
        <f>VLOOKUP($G2061,county_facts!$A:$BB,12,FALSE)</f>
        <v>95.6</v>
      </c>
      <c r="Q2061">
        <f>VLOOKUP($G2061,county_facts!$A:$BB,13,FALSE)</f>
        <v>1.4</v>
      </c>
      <c r="R2061">
        <f>VLOOKUP($G2061,county_facts!$A:$BB,14,FALSE)</f>
        <v>1.2</v>
      </c>
      <c r="S2061">
        <f>VLOOKUP($G2061,county_facts!$A:$BB,15,FALSE)</f>
        <v>0.6</v>
      </c>
      <c r="T2061">
        <f>VLOOKUP($G2061,county_facts!$A:$BB,16,FALSE)</f>
        <v>0.1</v>
      </c>
      <c r="U2061">
        <f>VLOOKUP($G2061,county_facts!$A:$BB,17,FALSE)</f>
        <v>1.2</v>
      </c>
      <c r="V2061">
        <f>VLOOKUP($G2061,county_facts!$A:$BB,18,FALSE)</f>
        <v>62.6</v>
      </c>
      <c r="W2061">
        <f>VLOOKUP($G2061,county_facts!$A:$BB,19,FALSE)</f>
        <v>35.1</v>
      </c>
      <c r="X2061">
        <f>VLOOKUP($G2061,county_facts!$A:$BB,20,FALSE)</f>
        <v>87.9</v>
      </c>
      <c r="Y2061">
        <f>VLOOKUP($G2061,county_facts!$A:$BB,21,FALSE)</f>
        <v>6.5</v>
      </c>
      <c r="Z2061">
        <f>VLOOKUP($G2061,county_facts!$A:$BB,22,FALSE)</f>
        <v>40.1</v>
      </c>
      <c r="AA2061">
        <f>VLOOKUP($G2061,county_facts!$A:$BB,23,FALSE)</f>
        <v>73.599999999999994</v>
      </c>
      <c r="AB2061">
        <f>VLOOKUP($G2061,county_facts!$A:$BB,24,FALSE)</f>
        <v>14.1</v>
      </c>
      <c r="AC2061">
        <f>VLOOKUP($G2061,county_facts!$A:$BB,25,FALSE)</f>
        <v>3302</v>
      </c>
      <c r="AD2061">
        <f>VLOOKUP($G2061,county_facts!$A:$BB,26,FALSE)</f>
        <v>30.2</v>
      </c>
      <c r="AE2061">
        <f>VLOOKUP($G2061,county_facts!$A:$BB,27,FALSE)</f>
        <v>17843</v>
      </c>
      <c r="AF2061">
        <f>VLOOKUP($G2061,county_facts!$A:$BB,28,FALSE)</f>
        <v>74.3</v>
      </c>
      <c r="AG2061">
        <f>VLOOKUP($G2061,county_facts!$A:$BB,29,FALSE)</f>
        <v>5.4</v>
      </c>
      <c r="AH2061">
        <f>VLOOKUP($G2061,county_facts!$A:$BB,30,FALSE)</f>
        <v>82900</v>
      </c>
      <c r="AI2061">
        <f>VLOOKUP($G2061,county_facts!$A:$BB,31,FALSE)</f>
        <v>15095</v>
      </c>
      <c r="AJ2061">
        <f>VLOOKUP($G2061,county_facts!$A:$BB,32,FALSE)</f>
        <v>3</v>
      </c>
      <c r="AK2061">
        <f>VLOOKUP($G2061,county_facts!$A:$BB,33,FALSE)</f>
        <v>20193</v>
      </c>
      <c r="AL2061">
        <f>VLOOKUP($G2061,county_facts!$A:$BB,34,FALSE)</f>
        <v>47543</v>
      </c>
      <c r="AM2061">
        <f>VLOOKUP($G2061,county_facts!$A:$BB,35,FALSE)</f>
        <v>16.399999999999999</v>
      </c>
      <c r="AN2061">
        <f>VLOOKUP($G2061,county_facts!$A:$BB,36,FALSE)</f>
        <v>713</v>
      </c>
      <c r="AO2061">
        <f>VLOOKUP($G2061,county_facts!$A:$BB,37,FALSE)</f>
        <v>10392</v>
      </c>
      <c r="AP2061">
        <f>VLOOKUP($G2061,county_facts!$A:$BB,38,FALSE)</f>
        <v>15.4</v>
      </c>
      <c r="AQ2061">
        <f>VLOOKUP($G2061,county_facts!$A:$BB,39,FALSE)</f>
        <v>3149</v>
      </c>
      <c r="AR2061">
        <f>VLOOKUP($G2061,county_facts!$A:$BB,40,FALSE)</f>
        <v>3733</v>
      </c>
      <c r="AS2061">
        <f>VLOOKUP($G2061,county_facts!$A:$BB,41,FALSE)</f>
        <v>0</v>
      </c>
      <c r="AT2061">
        <f>VLOOKUP($G2061,county_facts!$A:$BB,42,FALSE)</f>
        <v>1.3</v>
      </c>
      <c r="AU2061">
        <f>VLOOKUP($G2061,county_facts!$A:$BB,43,FALSE)</f>
        <v>0</v>
      </c>
      <c r="AV2061">
        <f>VLOOKUP($G2061,county_facts!$A:$BB,44,FALSE)</f>
        <v>0</v>
      </c>
      <c r="AW2061">
        <f>VLOOKUP($G2061,county_facts!$A:$BB,45,FALSE)</f>
        <v>36.299999999999997</v>
      </c>
      <c r="AX2061">
        <f>VLOOKUP($G2061,county_facts!$A:$BB,46,FALSE)</f>
        <v>0</v>
      </c>
      <c r="AY2061">
        <f>VLOOKUP($G2061,county_facts!$A:$BB,47,FALSE)</f>
        <v>0</v>
      </c>
      <c r="AZ2061">
        <f>VLOOKUP($G2061,county_facts!$A:$BB,48,FALSE)</f>
        <v>69408</v>
      </c>
      <c r="BA2061">
        <f>VLOOKUP($G2061,county_facts!$A:$BB,49,FALSE)</f>
        <v>362861</v>
      </c>
      <c r="BB2061">
        <f>VLOOKUP($G2061,county_facts!$A:$BB,50,FALSE)</f>
        <v>8324</v>
      </c>
      <c r="BC2061">
        <f>VLOOKUP($G2061,county_facts!$A:$BB,51,FALSE)</f>
        <v>32151</v>
      </c>
      <c r="BD2061">
        <f>VLOOKUP($G2061,county_facts!$A:$BB,52,FALSE)</f>
        <v>69</v>
      </c>
      <c r="BE2061">
        <f>VLOOKUP($G2061,county_facts!$A:$BB,53,FALSE)</f>
        <v>1219.54</v>
      </c>
      <c r="BF2061">
        <f>VLOOKUP($G2061,county_facts!$A:$BB,54,FALSE)</f>
        <v>36.799999999999997</v>
      </c>
    </row>
    <row r="2062" spans="1:58" x14ac:dyDescent="0.3">
      <c r="A2062" t="s">
        <v>6</v>
      </c>
      <c r="B2062" t="s">
        <v>815</v>
      </c>
      <c r="C2062">
        <v>11</v>
      </c>
      <c r="D2062" t="s">
        <v>622</v>
      </c>
      <c r="E2062">
        <v>21</v>
      </c>
      <c r="F2062">
        <v>0.52380952400000003</v>
      </c>
      <c r="G2062">
        <v>48011</v>
      </c>
      <c r="H2062">
        <f>VLOOKUP($G2062,county_facts!$A:$BB,4,FALSE)</f>
        <v>1955</v>
      </c>
      <c r="I2062">
        <f>VLOOKUP($G2062,county_facts!$A:$BB,5,FALSE)</f>
        <v>1901</v>
      </c>
      <c r="J2062">
        <f>VLOOKUP($G2062,county_facts!$A:$BB,6,FALSE)</f>
        <v>2.8</v>
      </c>
      <c r="K2062">
        <f>VLOOKUP($G2062,county_facts!$A:$BB,7,FALSE)</f>
        <v>1901</v>
      </c>
      <c r="L2062">
        <f>VLOOKUP($G2062,county_facts!$A:$BB,8,FALSE)</f>
        <v>6.1</v>
      </c>
      <c r="M2062">
        <f>VLOOKUP($G2062,county_facts!$A:$BB,9,FALSE)</f>
        <v>23.4</v>
      </c>
      <c r="N2062">
        <f>VLOOKUP($G2062,county_facts!$A:$BB,10,FALSE)</f>
        <v>21.4</v>
      </c>
      <c r="O2062">
        <f>VLOOKUP($G2062,county_facts!$A:$BB,11,FALSE)</f>
        <v>50.7</v>
      </c>
      <c r="P2062">
        <f>VLOOKUP($G2062,county_facts!$A:$BB,12,FALSE)</f>
        <v>95.7</v>
      </c>
      <c r="Q2062">
        <f>VLOOKUP($G2062,county_facts!$A:$BB,13,FALSE)</f>
        <v>1.7</v>
      </c>
      <c r="R2062">
        <f>VLOOKUP($G2062,county_facts!$A:$BB,14,FALSE)</f>
        <v>1.2</v>
      </c>
      <c r="S2062">
        <f>VLOOKUP($G2062,county_facts!$A:$BB,15,FALSE)</f>
        <v>0.2</v>
      </c>
      <c r="T2062">
        <f>VLOOKUP($G2062,county_facts!$A:$BB,16,FALSE)</f>
        <v>0</v>
      </c>
      <c r="U2062">
        <f>VLOOKUP($G2062,county_facts!$A:$BB,17,FALSE)</f>
        <v>1.3</v>
      </c>
      <c r="V2062">
        <f>VLOOKUP($G2062,county_facts!$A:$BB,18,FALSE)</f>
        <v>8.4</v>
      </c>
      <c r="W2062">
        <f>VLOOKUP($G2062,county_facts!$A:$BB,19,FALSE)</f>
        <v>87.8</v>
      </c>
      <c r="X2062">
        <f>VLOOKUP($G2062,county_facts!$A:$BB,20,FALSE)</f>
        <v>90.4</v>
      </c>
      <c r="Y2062">
        <f>VLOOKUP($G2062,county_facts!$A:$BB,21,FALSE)</f>
        <v>3.9</v>
      </c>
      <c r="Z2062">
        <f>VLOOKUP($G2062,county_facts!$A:$BB,22,FALSE)</f>
        <v>8.5</v>
      </c>
      <c r="AA2062">
        <f>VLOOKUP($G2062,county_facts!$A:$BB,23,FALSE)</f>
        <v>88.8</v>
      </c>
      <c r="AB2062">
        <f>VLOOKUP($G2062,county_facts!$A:$BB,24,FALSE)</f>
        <v>24.7</v>
      </c>
      <c r="AC2062">
        <f>VLOOKUP($G2062,county_facts!$A:$BB,25,FALSE)</f>
        <v>187</v>
      </c>
      <c r="AD2062">
        <f>VLOOKUP($G2062,county_facts!$A:$BB,26,FALSE)</f>
        <v>25.8</v>
      </c>
      <c r="AE2062">
        <f>VLOOKUP($G2062,county_facts!$A:$BB,27,FALSE)</f>
        <v>901</v>
      </c>
      <c r="AF2062">
        <f>VLOOKUP($G2062,county_facts!$A:$BB,28,FALSE)</f>
        <v>78.400000000000006</v>
      </c>
      <c r="AG2062">
        <f>VLOOKUP($G2062,county_facts!$A:$BB,29,FALSE)</f>
        <v>0.3</v>
      </c>
      <c r="AH2062">
        <f>VLOOKUP($G2062,county_facts!$A:$BB,30,FALSE)</f>
        <v>94100</v>
      </c>
      <c r="AI2062">
        <f>VLOOKUP($G2062,county_facts!$A:$BB,31,FALSE)</f>
        <v>647</v>
      </c>
      <c r="AJ2062">
        <f>VLOOKUP($G2062,county_facts!$A:$BB,32,FALSE)</f>
        <v>2.63</v>
      </c>
      <c r="AK2062">
        <f>VLOOKUP($G2062,county_facts!$A:$BB,33,FALSE)</f>
        <v>26823</v>
      </c>
      <c r="AL2062">
        <f>VLOOKUP($G2062,county_facts!$A:$BB,34,FALSE)</f>
        <v>61635</v>
      </c>
      <c r="AM2062">
        <f>VLOOKUP($G2062,county_facts!$A:$BB,35,FALSE)</f>
        <v>11.1</v>
      </c>
      <c r="AN2062">
        <f>VLOOKUP($G2062,county_facts!$A:$BB,36,FALSE)</f>
        <v>34</v>
      </c>
      <c r="AO2062">
        <f>VLOOKUP($G2062,county_facts!$A:$BB,37,FALSE)</f>
        <v>223</v>
      </c>
      <c r="AP2062">
        <f>VLOOKUP($G2062,county_facts!$A:$BB,38,FALSE)</f>
        <v>-4.3</v>
      </c>
      <c r="AQ2062">
        <f>VLOOKUP($G2062,county_facts!$A:$BB,39,FALSE)</f>
        <v>157</v>
      </c>
      <c r="AR2062">
        <f>VLOOKUP($G2062,county_facts!$A:$BB,40,FALSE)</f>
        <v>180</v>
      </c>
      <c r="AS2062">
        <f>VLOOKUP($G2062,county_facts!$A:$BB,41,FALSE)</f>
        <v>0</v>
      </c>
      <c r="AT2062">
        <f>VLOOKUP($G2062,county_facts!$A:$BB,42,FALSE)</f>
        <v>0</v>
      </c>
      <c r="AU2062">
        <f>VLOOKUP($G2062,county_facts!$A:$BB,43,FALSE)</f>
        <v>0</v>
      </c>
      <c r="AV2062">
        <f>VLOOKUP($G2062,county_facts!$A:$BB,44,FALSE)</f>
        <v>0</v>
      </c>
      <c r="AW2062">
        <f>VLOOKUP($G2062,county_facts!$A:$BB,45,FALSE)</f>
        <v>0</v>
      </c>
      <c r="AX2062">
        <f>VLOOKUP($G2062,county_facts!$A:$BB,46,FALSE)</f>
        <v>0</v>
      </c>
      <c r="AY2062">
        <f>VLOOKUP($G2062,county_facts!$A:$BB,47,FALSE)</f>
        <v>0</v>
      </c>
      <c r="AZ2062">
        <f>VLOOKUP($G2062,county_facts!$A:$BB,48,FALSE)</f>
        <v>0</v>
      </c>
      <c r="BA2062">
        <f>VLOOKUP($G2062,county_facts!$A:$BB,49,FALSE)</f>
        <v>2361</v>
      </c>
      <c r="BB2062">
        <f>VLOOKUP($G2062,county_facts!$A:$BB,50,FALSE)</f>
        <v>1147</v>
      </c>
      <c r="BC2062">
        <f>VLOOKUP($G2062,county_facts!$A:$BB,51,FALSE)</f>
        <v>647</v>
      </c>
      <c r="BD2062">
        <f>VLOOKUP($G2062,county_facts!$A:$BB,52,FALSE)</f>
        <v>0</v>
      </c>
      <c r="BE2062">
        <f>VLOOKUP($G2062,county_facts!$A:$BB,53,FALSE)</f>
        <v>909.11</v>
      </c>
      <c r="BF2062">
        <f>VLOOKUP($G2062,county_facts!$A:$BB,54,FALSE)</f>
        <v>2.1</v>
      </c>
    </row>
    <row r="2063" spans="1:58" x14ac:dyDescent="0.3">
      <c r="A2063" t="s">
        <v>9</v>
      </c>
      <c r="B2063" t="s">
        <v>815</v>
      </c>
      <c r="C2063">
        <v>10</v>
      </c>
      <c r="D2063" t="s">
        <v>622</v>
      </c>
      <c r="E2063">
        <v>21</v>
      </c>
      <c r="F2063">
        <v>0.47619047599999997</v>
      </c>
      <c r="G2063">
        <v>48011</v>
      </c>
      <c r="H2063">
        <f>VLOOKUP($G2063,county_facts!$A:$BB,4,FALSE)</f>
        <v>1955</v>
      </c>
      <c r="I2063">
        <f>VLOOKUP($G2063,county_facts!$A:$BB,5,FALSE)</f>
        <v>1901</v>
      </c>
      <c r="J2063">
        <f>VLOOKUP($G2063,county_facts!$A:$BB,6,FALSE)</f>
        <v>2.8</v>
      </c>
      <c r="K2063">
        <f>VLOOKUP($G2063,county_facts!$A:$BB,7,FALSE)</f>
        <v>1901</v>
      </c>
      <c r="L2063">
        <f>VLOOKUP($G2063,county_facts!$A:$BB,8,FALSE)</f>
        <v>6.1</v>
      </c>
      <c r="M2063">
        <f>VLOOKUP($G2063,county_facts!$A:$BB,9,FALSE)</f>
        <v>23.4</v>
      </c>
      <c r="N2063">
        <f>VLOOKUP($G2063,county_facts!$A:$BB,10,FALSE)</f>
        <v>21.4</v>
      </c>
      <c r="O2063">
        <f>VLOOKUP($G2063,county_facts!$A:$BB,11,FALSE)</f>
        <v>50.7</v>
      </c>
      <c r="P2063">
        <f>VLOOKUP($G2063,county_facts!$A:$BB,12,FALSE)</f>
        <v>95.7</v>
      </c>
      <c r="Q2063">
        <f>VLOOKUP($G2063,county_facts!$A:$BB,13,FALSE)</f>
        <v>1.7</v>
      </c>
      <c r="R2063">
        <f>VLOOKUP($G2063,county_facts!$A:$BB,14,FALSE)</f>
        <v>1.2</v>
      </c>
      <c r="S2063">
        <f>VLOOKUP($G2063,county_facts!$A:$BB,15,FALSE)</f>
        <v>0.2</v>
      </c>
      <c r="T2063">
        <f>VLOOKUP($G2063,county_facts!$A:$BB,16,FALSE)</f>
        <v>0</v>
      </c>
      <c r="U2063">
        <f>VLOOKUP($G2063,county_facts!$A:$BB,17,FALSE)</f>
        <v>1.3</v>
      </c>
      <c r="V2063">
        <f>VLOOKUP($G2063,county_facts!$A:$BB,18,FALSE)</f>
        <v>8.4</v>
      </c>
      <c r="W2063">
        <f>VLOOKUP($G2063,county_facts!$A:$BB,19,FALSE)</f>
        <v>87.8</v>
      </c>
      <c r="X2063">
        <f>VLOOKUP($G2063,county_facts!$A:$BB,20,FALSE)</f>
        <v>90.4</v>
      </c>
      <c r="Y2063">
        <f>VLOOKUP($G2063,county_facts!$A:$BB,21,FALSE)</f>
        <v>3.9</v>
      </c>
      <c r="Z2063">
        <f>VLOOKUP($G2063,county_facts!$A:$BB,22,FALSE)</f>
        <v>8.5</v>
      </c>
      <c r="AA2063">
        <f>VLOOKUP($G2063,county_facts!$A:$BB,23,FALSE)</f>
        <v>88.8</v>
      </c>
      <c r="AB2063">
        <f>VLOOKUP($G2063,county_facts!$A:$BB,24,FALSE)</f>
        <v>24.7</v>
      </c>
      <c r="AC2063">
        <f>VLOOKUP($G2063,county_facts!$A:$BB,25,FALSE)</f>
        <v>187</v>
      </c>
      <c r="AD2063">
        <f>VLOOKUP($G2063,county_facts!$A:$BB,26,FALSE)</f>
        <v>25.8</v>
      </c>
      <c r="AE2063">
        <f>VLOOKUP($G2063,county_facts!$A:$BB,27,FALSE)</f>
        <v>901</v>
      </c>
      <c r="AF2063">
        <f>VLOOKUP($G2063,county_facts!$A:$BB,28,FALSE)</f>
        <v>78.400000000000006</v>
      </c>
      <c r="AG2063">
        <f>VLOOKUP($G2063,county_facts!$A:$BB,29,FALSE)</f>
        <v>0.3</v>
      </c>
      <c r="AH2063">
        <f>VLOOKUP($G2063,county_facts!$A:$BB,30,FALSE)</f>
        <v>94100</v>
      </c>
      <c r="AI2063">
        <f>VLOOKUP($G2063,county_facts!$A:$BB,31,FALSE)</f>
        <v>647</v>
      </c>
      <c r="AJ2063">
        <f>VLOOKUP($G2063,county_facts!$A:$BB,32,FALSE)</f>
        <v>2.63</v>
      </c>
      <c r="AK2063">
        <f>VLOOKUP($G2063,county_facts!$A:$BB,33,FALSE)</f>
        <v>26823</v>
      </c>
      <c r="AL2063">
        <f>VLOOKUP($G2063,county_facts!$A:$BB,34,FALSE)</f>
        <v>61635</v>
      </c>
      <c r="AM2063">
        <f>VLOOKUP($G2063,county_facts!$A:$BB,35,FALSE)</f>
        <v>11.1</v>
      </c>
      <c r="AN2063">
        <f>VLOOKUP($G2063,county_facts!$A:$BB,36,FALSE)</f>
        <v>34</v>
      </c>
      <c r="AO2063">
        <f>VLOOKUP($G2063,county_facts!$A:$BB,37,FALSE)</f>
        <v>223</v>
      </c>
      <c r="AP2063">
        <f>VLOOKUP($G2063,county_facts!$A:$BB,38,FALSE)</f>
        <v>-4.3</v>
      </c>
      <c r="AQ2063">
        <f>VLOOKUP($G2063,county_facts!$A:$BB,39,FALSE)</f>
        <v>157</v>
      </c>
      <c r="AR2063">
        <f>VLOOKUP($G2063,county_facts!$A:$BB,40,FALSE)</f>
        <v>180</v>
      </c>
      <c r="AS2063">
        <f>VLOOKUP($G2063,county_facts!$A:$BB,41,FALSE)</f>
        <v>0</v>
      </c>
      <c r="AT2063">
        <f>VLOOKUP($G2063,county_facts!$A:$BB,42,FALSE)</f>
        <v>0</v>
      </c>
      <c r="AU2063">
        <f>VLOOKUP($G2063,county_facts!$A:$BB,43,FALSE)</f>
        <v>0</v>
      </c>
      <c r="AV2063">
        <f>VLOOKUP($G2063,county_facts!$A:$BB,44,FALSE)</f>
        <v>0</v>
      </c>
      <c r="AW2063">
        <f>VLOOKUP($G2063,county_facts!$A:$BB,45,FALSE)</f>
        <v>0</v>
      </c>
      <c r="AX2063">
        <f>VLOOKUP($G2063,county_facts!$A:$BB,46,FALSE)</f>
        <v>0</v>
      </c>
      <c r="AY2063">
        <f>VLOOKUP($G2063,county_facts!$A:$BB,47,FALSE)</f>
        <v>0</v>
      </c>
      <c r="AZ2063">
        <f>VLOOKUP($G2063,county_facts!$A:$BB,48,FALSE)</f>
        <v>0</v>
      </c>
      <c r="BA2063">
        <f>VLOOKUP($G2063,county_facts!$A:$BB,49,FALSE)</f>
        <v>2361</v>
      </c>
      <c r="BB2063">
        <f>VLOOKUP($G2063,county_facts!$A:$BB,50,FALSE)</f>
        <v>1147</v>
      </c>
      <c r="BC2063">
        <f>VLOOKUP($G2063,county_facts!$A:$BB,51,FALSE)</f>
        <v>647</v>
      </c>
      <c r="BD2063">
        <f>VLOOKUP($G2063,county_facts!$A:$BB,52,FALSE)</f>
        <v>0</v>
      </c>
      <c r="BE2063">
        <f>VLOOKUP($G2063,county_facts!$A:$BB,53,FALSE)</f>
        <v>909.11</v>
      </c>
      <c r="BF2063">
        <f>VLOOKUP($G2063,county_facts!$A:$BB,54,FALSE)</f>
        <v>2.1</v>
      </c>
    </row>
    <row r="2064" spans="1:58" x14ac:dyDescent="0.3">
      <c r="A2064" t="s">
        <v>6</v>
      </c>
      <c r="B2064" t="s">
        <v>816</v>
      </c>
      <c r="C2064">
        <v>92</v>
      </c>
      <c r="D2064" t="s">
        <v>622</v>
      </c>
      <c r="E2064">
        <v>128</v>
      </c>
      <c r="F2064">
        <v>0.71875</v>
      </c>
      <c r="G2064">
        <v>48009</v>
      </c>
      <c r="H2064">
        <f>VLOOKUP($G2064,county_facts!$A:$BB,4,FALSE)</f>
        <v>8811</v>
      </c>
      <c r="I2064">
        <f>VLOOKUP($G2064,county_facts!$A:$BB,5,FALSE)</f>
        <v>9055</v>
      </c>
      <c r="J2064">
        <f>VLOOKUP($G2064,county_facts!$A:$BB,6,FALSE)</f>
        <v>-2.7</v>
      </c>
      <c r="K2064">
        <f>VLOOKUP($G2064,county_facts!$A:$BB,7,FALSE)</f>
        <v>9054</v>
      </c>
      <c r="L2064">
        <f>VLOOKUP($G2064,county_facts!$A:$BB,8,FALSE)</f>
        <v>3.5</v>
      </c>
      <c r="M2064">
        <f>VLOOKUP($G2064,county_facts!$A:$BB,9,FALSE)</f>
        <v>21.7</v>
      </c>
      <c r="N2064">
        <f>VLOOKUP($G2064,county_facts!$A:$BB,10,FALSE)</f>
        <v>18.100000000000001</v>
      </c>
      <c r="O2064">
        <f>VLOOKUP($G2064,county_facts!$A:$BB,11,FALSE)</f>
        <v>49.9</v>
      </c>
      <c r="P2064">
        <f>VLOOKUP($G2064,county_facts!$A:$BB,12,FALSE)</f>
        <v>95.7</v>
      </c>
      <c r="Q2064">
        <f>VLOOKUP($G2064,county_facts!$A:$BB,13,FALSE)</f>
        <v>1.1000000000000001</v>
      </c>
      <c r="R2064">
        <f>VLOOKUP($G2064,county_facts!$A:$BB,14,FALSE)</f>
        <v>1.2</v>
      </c>
      <c r="S2064">
        <f>VLOOKUP($G2064,county_facts!$A:$BB,15,FALSE)</f>
        <v>0.3</v>
      </c>
      <c r="T2064">
        <f>VLOOKUP($G2064,county_facts!$A:$BB,16,FALSE)</f>
        <v>0.1</v>
      </c>
      <c r="U2064">
        <f>VLOOKUP($G2064,county_facts!$A:$BB,17,FALSE)</f>
        <v>1.6</v>
      </c>
      <c r="V2064">
        <f>VLOOKUP($G2064,county_facts!$A:$BB,18,FALSE)</f>
        <v>8.1999999999999993</v>
      </c>
      <c r="W2064">
        <f>VLOOKUP($G2064,county_facts!$A:$BB,19,FALSE)</f>
        <v>88.5</v>
      </c>
      <c r="X2064">
        <f>VLOOKUP($G2064,county_facts!$A:$BB,20,FALSE)</f>
        <v>93.8</v>
      </c>
      <c r="Y2064">
        <f>VLOOKUP($G2064,county_facts!$A:$BB,21,FALSE)</f>
        <v>3.8</v>
      </c>
      <c r="Z2064">
        <f>VLOOKUP($G2064,county_facts!$A:$BB,22,FALSE)</f>
        <v>7.2</v>
      </c>
      <c r="AA2064">
        <f>VLOOKUP($G2064,county_facts!$A:$BB,23,FALSE)</f>
        <v>86.5</v>
      </c>
      <c r="AB2064">
        <f>VLOOKUP($G2064,county_facts!$A:$BB,24,FALSE)</f>
        <v>20</v>
      </c>
      <c r="AC2064">
        <f>VLOOKUP($G2064,county_facts!$A:$BB,25,FALSE)</f>
        <v>863</v>
      </c>
      <c r="AD2064">
        <f>VLOOKUP($G2064,county_facts!$A:$BB,26,FALSE)</f>
        <v>20.7</v>
      </c>
      <c r="AE2064">
        <f>VLOOKUP($G2064,county_facts!$A:$BB,27,FALSE)</f>
        <v>4130</v>
      </c>
      <c r="AF2064">
        <f>VLOOKUP($G2064,county_facts!$A:$BB,28,FALSE)</f>
        <v>80.599999999999994</v>
      </c>
      <c r="AG2064">
        <f>VLOOKUP($G2064,county_facts!$A:$BB,29,FALSE)</f>
        <v>3.5</v>
      </c>
      <c r="AH2064">
        <f>VLOOKUP($G2064,county_facts!$A:$BB,30,FALSE)</f>
        <v>100300</v>
      </c>
      <c r="AI2064">
        <f>VLOOKUP($G2064,county_facts!$A:$BB,31,FALSE)</f>
        <v>3342</v>
      </c>
      <c r="AJ2064">
        <f>VLOOKUP($G2064,county_facts!$A:$BB,32,FALSE)</f>
        <v>2.62</v>
      </c>
      <c r="AK2064">
        <f>VLOOKUP($G2064,county_facts!$A:$BB,33,FALSE)</f>
        <v>27800</v>
      </c>
      <c r="AL2064">
        <f>VLOOKUP($G2064,county_facts!$A:$BB,34,FALSE)</f>
        <v>56452</v>
      </c>
      <c r="AM2064">
        <f>VLOOKUP($G2064,county_facts!$A:$BB,35,FALSE)</f>
        <v>11.3</v>
      </c>
      <c r="AN2064">
        <f>VLOOKUP($G2064,county_facts!$A:$BB,36,FALSE)</f>
        <v>197</v>
      </c>
      <c r="AO2064">
        <f>VLOOKUP($G2064,county_facts!$A:$BB,37,FALSE)</f>
        <v>1642</v>
      </c>
      <c r="AP2064">
        <f>VLOOKUP($G2064,county_facts!$A:$BB,38,FALSE)</f>
        <v>7.3</v>
      </c>
      <c r="AQ2064">
        <f>VLOOKUP($G2064,county_facts!$A:$BB,39,FALSE)</f>
        <v>868</v>
      </c>
      <c r="AR2064">
        <f>VLOOKUP($G2064,county_facts!$A:$BB,40,FALSE)</f>
        <v>1012</v>
      </c>
      <c r="AS2064">
        <f>VLOOKUP($G2064,county_facts!$A:$BB,41,FALSE)</f>
        <v>0</v>
      </c>
      <c r="AT2064">
        <f>VLOOKUP($G2064,county_facts!$A:$BB,42,FALSE)</f>
        <v>0</v>
      </c>
      <c r="AU2064">
        <f>VLOOKUP($G2064,county_facts!$A:$BB,43,FALSE)</f>
        <v>0</v>
      </c>
      <c r="AV2064">
        <f>VLOOKUP($G2064,county_facts!$A:$BB,44,FALSE)</f>
        <v>0</v>
      </c>
      <c r="AW2064">
        <f>VLOOKUP($G2064,county_facts!$A:$BB,45,FALSE)</f>
        <v>0</v>
      </c>
      <c r="AX2064">
        <f>VLOOKUP($G2064,county_facts!$A:$BB,46,FALSE)</f>
        <v>0</v>
      </c>
      <c r="AY2064">
        <f>VLOOKUP($G2064,county_facts!$A:$BB,47,FALSE)</f>
        <v>0</v>
      </c>
      <c r="AZ2064">
        <f>VLOOKUP($G2064,county_facts!$A:$BB,48,FALSE)</f>
        <v>43433</v>
      </c>
      <c r="BA2064">
        <f>VLOOKUP($G2064,county_facts!$A:$BB,49,FALSE)</f>
        <v>39354</v>
      </c>
      <c r="BB2064">
        <f>VLOOKUP($G2064,county_facts!$A:$BB,50,FALSE)</f>
        <v>4425</v>
      </c>
      <c r="BC2064">
        <f>VLOOKUP($G2064,county_facts!$A:$BB,51,FALSE)</f>
        <v>1406</v>
      </c>
      <c r="BD2064">
        <f>VLOOKUP($G2064,county_facts!$A:$BB,52,FALSE)</f>
        <v>9</v>
      </c>
      <c r="BE2064">
        <f>VLOOKUP($G2064,county_facts!$A:$BB,53,FALSE)</f>
        <v>903.11</v>
      </c>
      <c r="BF2064">
        <f>VLOOKUP($G2064,county_facts!$A:$BB,54,FALSE)</f>
        <v>10</v>
      </c>
    </row>
    <row r="2065" spans="1:58" x14ac:dyDescent="0.3">
      <c r="A2065" t="s">
        <v>9</v>
      </c>
      <c r="B2065" t="s">
        <v>816</v>
      </c>
      <c r="C2065">
        <v>36</v>
      </c>
      <c r="D2065" t="s">
        <v>622</v>
      </c>
      <c r="E2065">
        <v>128</v>
      </c>
      <c r="F2065">
        <v>0.28125</v>
      </c>
      <c r="G2065">
        <v>48009</v>
      </c>
      <c r="H2065">
        <f>VLOOKUP($G2065,county_facts!$A:$BB,4,FALSE)</f>
        <v>8811</v>
      </c>
      <c r="I2065">
        <f>VLOOKUP($G2065,county_facts!$A:$BB,5,FALSE)</f>
        <v>9055</v>
      </c>
      <c r="J2065">
        <f>VLOOKUP($G2065,county_facts!$A:$BB,6,FALSE)</f>
        <v>-2.7</v>
      </c>
      <c r="K2065">
        <f>VLOOKUP($G2065,county_facts!$A:$BB,7,FALSE)</f>
        <v>9054</v>
      </c>
      <c r="L2065">
        <f>VLOOKUP($G2065,county_facts!$A:$BB,8,FALSE)</f>
        <v>3.5</v>
      </c>
      <c r="M2065">
        <f>VLOOKUP($G2065,county_facts!$A:$BB,9,FALSE)</f>
        <v>21.7</v>
      </c>
      <c r="N2065">
        <f>VLOOKUP($G2065,county_facts!$A:$BB,10,FALSE)</f>
        <v>18.100000000000001</v>
      </c>
      <c r="O2065">
        <f>VLOOKUP($G2065,county_facts!$A:$BB,11,FALSE)</f>
        <v>49.9</v>
      </c>
      <c r="P2065">
        <f>VLOOKUP($G2065,county_facts!$A:$BB,12,FALSE)</f>
        <v>95.7</v>
      </c>
      <c r="Q2065">
        <f>VLOOKUP($G2065,county_facts!$A:$BB,13,FALSE)</f>
        <v>1.1000000000000001</v>
      </c>
      <c r="R2065">
        <f>VLOOKUP($G2065,county_facts!$A:$BB,14,FALSE)</f>
        <v>1.2</v>
      </c>
      <c r="S2065">
        <f>VLOOKUP($G2065,county_facts!$A:$BB,15,FALSE)</f>
        <v>0.3</v>
      </c>
      <c r="T2065">
        <f>VLOOKUP($G2065,county_facts!$A:$BB,16,FALSE)</f>
        <v>0.1</v>
      </c>
      <c r="U2065">
        <f>VLOOKUP($G2065,county_facts!$A:$BB,17,FALSE)</f>
        <v>1.6</v>
      </c>
      <c r="V2065">
        <f>VLOOKUP($G2065,county_facts!$A:$BB,18,FALSE)</f>
        <v>8.1999999999999993</v>
      </c>
      <c r="W2065">
        <f>VLOOKUP($G2065,county_facts!$A:$BB,19,FALSE)</f>
        <v>88.5</v>
      </c>
      <c r="X2065">
        <f>VLOOKUP($G2065,county_facts!$A:$BB,20,FALSE)</f>
        <v>93.8</v>
      </c>
      <c r="Y2065">
        <f>VLOOKUP($G2065,county_facts!$A:$BB,21,FALSE)</f>
        <v>3.8</v>
      </c>
      <c r="Z2065">
        <f>VLOOKUP($G2065,county_facts!$A:$BB,22,FALSE)</f>
        <v>7.2</v>
      </c>
      <c r="AA2065">
        <f>VLOOKUP($G2065,county_facts!$A:$BB,23,FALSE)</f>
        <v>86.5</v>
      </c>
      <c r="AB2065">
        <f>VLOOKUP($G2065,county_facts!$A:$BB,24,FALSE)</f>
        <v>20</v>
      </c>
      <c r="AC2065">
        <f>VLOOKUP($G2065,county_facts!$A:$BB,25,FALSE)</f>
        <v>863</v>
      </c>
      <c r="AD2065">
        <f>VLOOKUP($G2065,county_facts!$A:$BB,26,FALSE)</f>
        <v>20.7</v>
      </c>
      <c r="AE2065">
        <f>VLOOKUP($G2065,county_facts!$A:$BB,27,FALSE)</f>
        <v>4130</v>
      </c>
      <c r="AF2065">
        <f>VLOOKUP($G2065,county_facts!$A:$BB,28,FALSE)</f>
        <v>80.599999999999994</v>
      </c>
      <c r="AG2065">
        <f>VLOOKUP($G2065,county_facts!$A:$BB,29,FALSE)</f>
        <v>3.5</v>
      </c>
      <c r="AH2065">
        <f>VLOOKUP($G2065,county_facts!$A:$BB,30,FALSE)</f>
        <v>100300</v>
      </c>
      <c r="AI2065">
        <f>VLOOKUP($G2065,county_facts!$A:$BB,31,FALSE)</f>
        <v>3342</v>
      </c>
      <c r="AJ2065">
        <f>VLOOKUP($G2065,county_facts!$A:$BB,32,FALSE)</f>
        <v>2.62</v>
      </c>
      <c r="AK2065">
        <f>VLOOKUP($G2065,county_facts!$A:$BB,33,FALSE)</f>
        <v>27800</v>
      </c>
      <c r="AL2065">
        <f>VLOOKUP($G2065,county_facts!$A:$BB,34,FALSE)</f>
        <v>56452</v>
      </c>
      <c r="AM2065">
        <f>VLOOKUP($G2065,county_facts!$A:$BB,35,FALSE)</f>
        <v>11.3</v>
      </c>
      <c r="AN2065">
        <f>VLOOKUP($G2065,county_facts!$A:$BB,36,FALSE)</f>
        <v>197</v>
      </c>
      <c r="AO2065">
        <f>VLOOKUP($G2065,county_facts!$A:$BB,37,FALSE)</f>
        <v>1642</v>
      </c>
      <c r="AP2065">
        <f>VLOOKUP($G2065,county_facts!$A:$BB,38,FALSE)</f>
        <v>7.3</v>
      </c>
      <c r="AQ2065">
        <f>VLOOKUP($G2065,county_facts!$A:$BB,39,FALSE)</f>
        <v>868</v>
      </c>
      <c r="AR2065">
        <f>VLOOKUP($G2065,county_facts!$A:$BB,40,FALSE)</f>
        <v>1012</v>
      </c>
      <c r="AS2065">
        <f>VLOOKUP($G2065,county_facts!$A:$BB,41,FALSE)</f>
        <v>0</v>
      </c>
      <c r="AT2065">
        <f>VLOOKUP($G2065,county_facts!$A:$BB,42,FALSE)</f>
        <v>0</v>
      </c>
      <c r="AU2065">
        <f>VLOOKUP($G2065,county_facts!$A:$BB,43,FALSE)</f>
        <v>0</v>
      </c>
      <c r="AV2065">
        <f>VLOOKUP($G2065,county_facts!$A:$BB,44,FALSE)</f>
        <v>0</v>
      </c>
      <c r="AW2065">
        <f>VLOOKUP($G2065,county_facts!$A:$BB,45,FALSE)</f>
        <v>0</v>
      </c>
      <c r="AX2065">
        <f>VLOOKUP($G2065,county_facts!$A:$BB,46,FALSE)</f>
        <v>0</v>
      </c>
      <c r="AY2065">
        <f>VLOOKUP($G2065,county_facts!$A:$BB,47,FALSE)</f>
        <v>0</v>
      </c>
      <c r="AZ2065">
        <f>VLOOKUP($G2065,county_facts!$A:$BB,48,FALSE)</f>
        <v>43433</v>
      </c>
      <c r="BA2065">
        <f>VLOOKUP($G2065,county_facts!$A:$BB,49,FALSE)</f>
        <v>39354</v>
      </c>
      <c r="BB2065">
        <f>VLOOKUP($G2065,county_facts!$A:$BB,50,FALSE)</f>
        <v>4425</v>
      </c>
      <c r="BC2065">
        <f>VLOOKUP($G2065,county_facts!$A:$BB,51,FALSE)</f>
        <v>1406</v>
      </c>
      <c r="BD2065">
        <f>VLOOKUP($G2065,county_facts!$A:$BB,52,FALSE)</f>
        <v>9</v>
      </c>
      <c r="BE2065">
        <f>VLOOKUP($G2065,county_facts!$A:$BB,53,FALSE)</f>
        <v>903.11</v>
      </c>
      <c r="BF2065">
        <f>VLOOKUP($G2065,county_facts!$A:$BB,54,FALSE)</f>
        <v>10</v>
      </c>
    </row>
    <row r="2066" spans="1:58" x14ac:dyDescent="0.3">
      <c r="A2066" t="s">
        <v>6</v>
      </c>
      <c r="B2066" t="s">
        <v>817</v>
      </c>
      <c r="C2066">
        <v>502</v>
      </c>
      <c r="D2066" t="s">
        <v>622</v>
      </c>
      <c r="E2066">
        <v>724</v>
      </c>
      <c r="F2066">
        <v>0.69337016600000001</v>
      </c>
      <c r="G2066">
        <v>48007</v>
      </c>
      <c r="H2066">
        <f>VLOOKUP($G2066,county_facts!$A:$BB,4,FALSE)</f>
        <v>24972</v>
      </c>
      <c r="I2066">
        <f>VLOOKUP($G2066,county_facts!$A:$BB,5,FALSE)</f>
        <v>23158</v>
      </c>
      <c r="J2066">
        <f>VLOOKUP($G2066,county_facts!$A:$BB,6,FALSE)</f>
        <v>7.8</v>
      </c>
      <c r="K2066">
        <f>VLOOKUP($G2066,county_facts!$A:$BB,7,FALSE)</f>
        <v>23158</v>
      </c>
      <c r="L2066">
        <f>VLOOKUP($G2066,county_facts!$A:$BB,8,FALSE)</f>
        <v>4.5999999999999996</v>
      </c>
      <c r="M2066">
        <f>VLOOKUP($G2066,county_facts!$A:$BB,9,FALSE)</f>
        <v>18.600000000000001</v>
      </c>
      <c r="N2066">
        <f>VLOOKUP($G2066,county_facts!$A:$BB,10,FALSE)</f>
        <v>26.6</v>
      </c>
      <c r="O2066">
        <f>VLOOKUP($G2066,county_facts!$A:$BB,11,FALSE)</f>
        <v>50.5</v>
      </c>
      <c r="P2066">
        <f>VLOOKUP($G2066,county_facts!$A:$BB,12,FALSE)</f>
        <v>92.8</v>
      </c>
      <c r="Q2066">
        <f>VLOOKUP($G2066,county_facts!$A:$BB,13,FALSE)</f>
        <v>2</v>
      </c>
      <c r="R2066">
        <f>VLOOKUP($G2066,county_facts!$A:$BB,14,FALSE)</f>
        <v>1.2</v>
      </c>
      <c r="S2066">
        <f>VLOOKUP($G2066,county_facts!$A:$BB,15,FALSE)</f>
        <v>2.1</v>
      </c>
      <c r="T2066">
        <f>VLOOKUP($G2066,county_facts!$A:$BB,16,FALSE)</f>
        <v>0.1</v>
      </c>
      <c r="U2066">
        <f>VLOOKUP($G2066,county_facts!$A:$BB,17,FALSE)</f>
        <v>1.9</v>
      </c>
      <c r="V2066">
        <f>VLOOKUP($G2066,county_facts!$A:$BB,18,FALSE)</f>
        <v>26.7</v>
      </c>
      <c r="W2066">
        <f>VLOOKUP($G2066,county_facts!$A:$BB,19,FALSE)</f>
        <v>67.900000000000006</v>
      </c>
      <c r="X2066">
        <f>VLOOKUP($G2066,county_facts!$A:$BB,20,FALSE)</f>
        <v>80.2</v>
      </c>
      <c r="Y2066">
        <f>VLOOKUP($G2066,county_facts!$A:$BB,21,FALSE)</f>
        <v>5.8</v>
      </c>
      <c r="Z2066">
        <f>VLOOKUP($G2066,county_facts!$A:$BB,22,FALSE)</f>
        <v>16.600000000000001</v>
      </c>
      <c r="AA2066">
        <f>VLOOKUP($G2066,county_facts!$A:$BB,23,FALSE)</f>
        <v>86</v>
      </c>
      <c r="AB2066">
        <f>VLOOKUP($G2066,county_facts!$A:$BB,24,FALSE)</f>
        <v>21.7</v>
      </c>
      <c r="AC2066">
        <f>VLOOKUP($G2066,county_facts!$A:$BB,25,FALSE)</f>
        <v>2853</v>
      </c>
      <c r="AD2066">
        <f>VLOOKUP($G2066,county_facts!$A:$BB,26,FALSE)</f>
        <v>22.3</v>
      </c>
      <c r="AE2066">
        <f>VLOOKUP($G2066,county_facts!$A:$BB,27,FALSE)</f>
        <v>15677</v>
      </c>
      <c r="AF2066">
        <f>VLOOKUP($G2066,county_facts!$A:$BB,28,FALSE)</f>
        <v>73.3</v>
      </c>
      <c r="AG2066">
        <f>VLOOKUP($G2066,county_facts!$A:$BB,29,FALSE)</f>
        <v>11.3</v>
      </c>
      <c r="AH2066">
        <f>VLOOKUP($G2066,county_facts!$A:$BB,30,FALSE)</f>
        <v>130900</v>
      </c>
      <c r="AI2066">
        <f>VLOOKUP($G2066,county_facts!$A:$BB,31,FALSE)</f>
        <v>9834</v>
      </c>
      <c r="AJ2066">
        <f>VLOOKUP($G2066,county_facts!$A:$BB,32,FALSE)</f>
        <v>2.36</v>
      </c>
      <c r="AK2066">
        <f>VLOOKUP($G2066,county_facts!$A:$BB,33,FALSE)</f>
        <v>26953</v>
      </c>
      <c r="AL2066">
        <f>VLOOKUP($G2066,county_facts!$A:$BB,34,FALSE)</f>
        <v>42476</v>
      </c>
      <c r="AM2066">
        <f>VLOOKUP($G2066,county_facts!$A:$BB,35,FALSE)</f>
        <v>19.600000000000001</v>
      </c>
      <c r="AN2066">
        <f>VLOOKUP($G2066,county_facts!$A:$BB,36,FALSE)</f>
        <v>507</v>
      </c>
      <c r="AO2066">
        <f>VLOOKUP($G2066,county_facts!$A:$BB,37,FALSE)</f>
        <v>4091</v>
      </c>
      <c r="AP2066">
        <f>VLOOKUP($G2066,county_facts!$A:$BB,38,FALSE)</f>
        <v>5.8</v>
      </c>
      <c r="AQ2066">
        <f>VLOOKUP($G2066,county_facts!$A:$BB,39,FALSE)</f>
        <v>2471</v>
      </c>
      <c r="AR2066">
        <f>VLOOKUP($G2066,county_facts!$A:$BB,40,FALSE)</f>
        <v>2745</v>
      </c>
      <c r="AS2066">
        <f>VLOOKUP($G2066,county_facts!$A:$BB,41,FALSE)</f>
        <v>0</v>
      </c>
      <c r="AT2066">
        <f>VLOOKUP($G2066,county_facts!$A:$BB,42,FALSE)</f>
        <v>0</v>
      </c>
      <c r="AU2066">
        <f>VLOOKUP($G2066,county_facts!$A:$BB,43,FALSE)</f>
        <v>0</v>
      </c>
      <c r="AV2066">
        <f>VLOOKUP($G2066,county_facts!$A:$BB,44,FALSE)</f>
        <v>0</v>
      </c>
      <c r="AW2066">
        <f>VLOOKUP($G2066,county_facts!$A:$BB,45,FALSE)</f>
        <v>0</v>
      </c>
      <c r="AX2066">
        <f>VLOOKUP($G2066,county_facts!$A:$BB,46,FALSE)</f>
        <v>0</v>
      </c>
      <c r="AY2066">
        <f>VLOOKUP($G2066,county_facts!$A:$BB,47,FALSE)</f>
        <v>0</v>
      </c>
      <c r="AZ2066">
        <f>VLOOKUP($G2066,county_facts!$A:$BB,48,FALSE)</f>
        <v>13511</v>
      </c>
      <c r="BA2066">
        <f>VLOOKUP($G2066,county_facts!$A:$BB,49,FALSE)</f>
        <v>241543</v>
      </c>
      <c r="BB2066">
        <f>VLOOKUP($G2066,county_facts!$A:$BB,50,FALSE)</f>
        <v>9929</v>
      </c>
      <c r="BC2066">
        <f>VLOOKUP($G2066,county_facts!$A:$BB,51,FALSE)</f>
        <v>48803</v>
      </c>
      <c r="BD2066">
        <f>VLOOKUP($G2066,county_facts!$A:$BB,52,FALSE)</f>
        <v>169</v>
      </c>
      <c r="BE2066">
        <f>VLOOKUP($G2066,county_facts!$A:$BB,53,FALSE)</f>
        <v>252.07</v>
      </c>
      <c r="BF2066">
        <f>VLOOKUP($G2066,county_facts!$A:$BB,54,FALSE)</f>
        <v>91.9</v>
      </c>
    </row>
    <row r="2067" spans="1:58" x14ac:dyDescent="0.3">
      <c r="A2067" t="s">
        <v>9</v>
      </c>
      <c r="B2067" t="s">
        <v>817</v>
      </c>
      <c r="C2067">
        <v>222</v>
      </c>
      <c r="D2067" t="s">
        <v>622</v>
      </c>
      <c r="E2067">
        <v>724</v>
      </c>
      <c r="F2067">
        <v>0.30662983399999999</v>
      </c>
      <c r="G2067">
        <v>48007</v>
      </c>
      <c r="H2067">
        <f>VLOOKUP($G2067,county_facts!$A:$BB,4,FALSE)</f>
        <v>24972</v>
      </c>
      <c r="I2067">
        <f>VLOOKUP($G2067,county_facts!$A:$BB,5,FALSE)</f>
        <v>23158</v>
      </c>
      <c r="J2067">
        <f>VLOOKUP($G2067,county_facts!$A:$BB,6,FALSE)</f>
        <v>7.8</v>
      </c>
      <c r="K2067">
        <f>VLOOKUP($G2067,county_facts!$A:$BB,7,FALSE)</f>
        <v>23158</v>
      </c>
      <c r="L2067">
        <f>VLOOKUP($G2067,county_facts!$A:$BB,8,FALSE)</f>
        <v>4.5999999999999996</v>
      </c>
      <c r="M2067">
        <f>VLOOKUP($G2067,county_facts!$A:$BB,9,FALSE)</f>
        <v>18.600000000000001</v>
      </c>
      <c r="N2067">
        <f>VLOOKUP($G2067,county_facts!$A:$BB,10,FALSE)</f>
        <v>26.6</v>
      </c>
      <c r="O2067">
        <f>VLOOKUP($G2067,county_facts!$A:$BB,11,FALSE)</f>
        <v>50.5</v>
      </c>
      <c r="P2067">
        <f>VLOOKUP($G2067,county_facts!$A:$BB,12,FALSE)</f>
        <v>92.8</v>
      </c>
      <c r="Q2067">
        <f>VLOOKUP($G2067,county_facts!$A:$BB,13,FALSE)</f>
        <v>2</v>
      </c>
      <c r="R2067">
        <f>VLOOKUP($G2067,county_facts!$A:$BB,14,FALSE)</f>
        <v>1.2</v>
      </c>
      <c r="S2067">
        <f>VLOOKUP($G2067,county_facts!$A:$BB,15,FALSE)</f>
        <v>2.1</v>
      </c>
      <c r="T2067">
        <f>VLOOKUP($G2067,county_facts!$A:$BB,16,FALSE)</f>
        <v>0.1</v>
      </c>
      <c r="U2067">
        <f>VLOOKUP($G2067,county_facts!$A:$BB,17,FALSE)</f>
        <v>1.9</v>
      </c>
      <c r="V2067">
        <f>VLOOKUP($G2067,county_facts!$A:$BB,18,FALSE)</f>
        <v>26.7</v>
      </c>
      <c r="W2067">
        <f>VLOOKUP($G2067,county_facts!$A:$BB,19,FALSE)</f>
        <v>67.900000000000006</v>
      </c>
      <c r="X2067">
        <f>VLOOKUP($G2067,county_facts!$A:$BB,20,FALSE)</f>
        <v>80.2</v>
      </c>
      <c r="Y2067">
        <f>VLOOKUP($G2067,county_facts!$A:$BB,21,FALSE)</f>
        <v>5.8</v>
      </c>
      <c r="Z2067">
        <f>VLOOKUP($G2067,county_facts!$A:$BB,22,FALSE)</f>
        <v>16.600000000000001</v>
      </c>
      <c r="AA2067">
        <f>VLOOKUP($G2067,county_facts!$A:$BB,23,FALSE)</f>
        <v>86</v>
      </c>
      <c r="AB2067">
        <f>VLOOKUP($G2067,county_facts!$A:$BB,24,FALSE)</f>
        <v>21.7</v>
      </c>
      <c r="AC2067">
        <f>VLOOKUP($G2067,county_facts!$A:$BB,25,FALSE)</f>
        <v>2853</v>
      </c>
      <c r="AD2067">
        <f>VLOOKUP($G2067,county_facts!$A:$BB,26,FALSE)</f>
        <v>22.3</v>
      </c>
      <c r="AE2067">
        <f>VLOOKUP($G2067,county_facts!$A:$BB,27,FALSE)</f>
        <v>15677</v>
      </c>
      <c r="AF2067">
        <f>VLOOKUP($G2067,county_facts!$A:$BB,28,FALSE)</f>
        <v>73.3</v>
      </c>
      <c r="AG2067">
        <f>VLOOKUP($G2067,county_facts!$A:$BB,29,FALSE)</f>
        <v>11.3</v>
      </c>
      <c r="AH2067">
        <f>VLOOKUP($G2067,county_facts!$A:$BB,30,FALSE)</f>
        <v>130900</v>
      </c>
      <c r="AI2067">
        <f>VLOOKUP($G2067,county_facts!$A:$BB,31,FALSE)</f>
        <v>9834</v>
      </c>
      <c r="AJ2067">
        <f>VLOOKUP($G2067,county_facts!$A:$BB,32,FALSE)</f>
        <v>2.36</v>
      </c>
      <c r="AK2067">
        <f>VLOOKUP($G2067,county_facts!$A:$BB,33,FALSE)</f>
        <v>26953</v>
      </c>
      <c r="AL2067">
        <f>VLOOKUP($G2067,county_facts!$A:$BB,34,FALSE)</f>
        <v>42476</v>
      </c>
      <c r="AM2067">
        <f>VLOOKUP($G2067,county_facts!$A:$BB,35,FALSE)</f>
        <v>19.600000000000001</v>
      </c>
      <c r="AN2067">
        <f>VLOOKUP($G2067,county_facts!$A:$BB,36,FALSE)</f>
        <v>507</v>
      </c>
      <c r="AO2067">
        <f>VLOOKUP($G2067,county_facts!$A:$BB,37,FALSE)</f>
        <v>4091</v>
      </c>
      <c r="AP2067">
        <f>VLOOKUP($G2067,county_facts!$A:$BB,38,FALSE)</f>
        <v>5.8</v>
      </c>
      <c r="AQ2067">
        <f>VLOOKUP($G2067,county_facts!$A:$BB,39,FALSE)</f>
        <v>2471</v>
      </c>
      <c r="AR2067">
        <f>VLOOKUP($G2067,county_facts!$A:$BB,40,FALSE)</f>
        <v>2745</v>
      </c>
      <c r="AS2067">
        <f>VLOOKUP($G2067,county_facts!$A:$BB,41,FALSE)</f>
        <v>0</v>
      </c>
      <c r="AT2067">
        <f>VLOOKUP($G2067,county_facts!$A:$BB,42,FALSE)</f>
        <v>0</v>
      </c>
      <c r="AU2067">
        <f>VLOOKUP($G2067,county_facts!$A:$BB,43,FALSE)</f>
        <v>0</v>
      </c>
      <c r="AV2067">
        <f>VLOOKUP($G2067,county_facts!$A:$BB,44,FALSE)</f>
        <v>0</v>
      </c>
      <c r="AW2067">
        <f>VLOOKUP($G2067,county_facts!$A:$BB,45,FALSE)</f>
        <v>0</v>
      </c>
      <c r="AX2067">
        <f>VLOOKUP($G2067,county_facts!$A:$BB,46,FALSE)</f>
        <v>0</v>
      </c>
      <c r="AY2067">
        <f>VLOOKUP($G2067,county_facts!$A:$BB,47,FALSE)</f>
        <v>0</v>
      </c>
      <c r="AZ2067">
        <f>VLOOKUP($G2067,county_facts!$A:$BB,48,FALSE)</f>
        <v>13511</v>
      </c>
      <c r="BA2067">
        <f>VLOOKUP($G2067,county_facts!$A:$BB,49,FALSE)</f>
        <v>241543</v>
      </c>
      <c r="BB2067">
        <f>VLOOKUP($G2067,county_facts!$A:$BB,50,FALSE)</f>
        <v>9929</v>
      </c>
      <c r="BC2067">
        <f>VLOOKUP($G2067,county_facts!$A:$BB,51,FALSE)</f>
        <v>48803</v>
      </c>
      <c r="BD2067">
        <f>VLOOKUP($G2067,county_facts!$A:$BB,52,FALSE)</f>
        <v>169</v>
      </c>
      <c r="BE2067">
        <f>VLOOKUP($G2067,county_facts!$A:$BB,53,FALSE)</f>
        <v>252.07</v>
      </c>
      <c r="BF2067">
        <f>VLOOKUP($G2067,county_facts!$A:$BB,54,FALSE)</f>
        <v>91.9</v>
      </c>
    </row>
    <row r="2068" spans="1:58" x14ac:dyDescent="0.3">
      <c r="A2068" t="s">
        <v>6</v>
      </c>
      <c r="B2068" t="s">
        <v>818</v>
      </c>
      <c r="C2068">
        <v>1632</v>
      </c>
      <c r="D2068" t="s">
        <v>622</v>
      </c>
      <c r="E2068">
        <v>2280</v>
      </c>
      <c r="F2068">
        <v>0.71578947400000004</v>
      </c>
      <c r="G2068">
        <v>48005</v>
      </c>
      <c r="H2068">
        <f>VLOOKUP($G2068,county_facts!$A:$BB,4,FALSE)</f>
        <v>87750</v>
      </c>
      <c r="I2068">
        <f>VLOOKUP($G2068,county_facts!$A:$BB,5,FALSE)</f>
        <v>86771</v>
      </c>
      <c r="J2068">
        <f>VLOOKUP($G2068,county_facts!$A:$BB,6,FALSE)</f>
        <v>1.1000000000000001</v>
      </c>
      <c r="K2068">
        <f>VLOOKUP($G2068,county_facts!$A:$BB,7,FALSE)</f>
        <v>86771</v>
      </c>
      <c r="L2068">
        <f>VLOOKUP($G2068,county_facts!$A:$BB,8,FALSE)</f>
        <v>7</v>
      </c>
      <c r="M2068">
        <f>VLOOKUP($G2068,county_facts!$A:$BB,9,FALSE)</f>
        <v>26.1</v>
      </c>
      <c r="N2068">
        <f>VLOOKUP($G2068,county_facts!$A:$BB,10,FALSE)</f>
        <v>15</v>
      </c>
      <c r="O2068">
        <f>VLOOKUP($G2068,county_facts!$A:$BB,11,FALSE)</f>
        <v>51.1</v>
      </c>
      <c r="P2068">
        <f>VLOOKUP($G2068,county_facts!$A:$BB,12,FALSE)</f>
        <v>81.2</v>
      </c>
      <c r="Q2068">
        <f>VLOOKUP($G2068,county_facts!$A:$BB,13,FALSE)</f>
        <v>15.7</v>
      </c>
      <c r="R2068">
        <f>VLOOKUP($G2068,county_facts!$A:$BB,14,FALSE)</f>
        <v>0.8</v>
      </c>
      <c r="S2068">
        <f>VLOOKUP($G2068,county_facts!$A:$BB,15,FALSE)</f>
        <v>1.1000000000000001</v>
      </c>
      <c r="T2068">
        <f>VLOOKUP($G2068,county_facts!$A:$BB,16,FALSE)</f>
        <v>0.1</v>
      </c>
      <c r="U2068">
        <f>VLOOKUP($G2068,county_facts!$A:$BB,17,FALSE)</f>
        <v>1.2</v>
      </c>
      <c r="V2068">
        <f>VLOOKUP($G2068,county_facts!$A:$BB,18,FALSE)</f>
        <v>21.2</v>
      </c>
      <c r="W2068">
        <f>VLOOKUP($G2068,county_facts!$A:$BB,19,FALSE)</f>
        <v>61.5</v>
      </c>
      <c r="X2068">
        <f>VLOOKUP($G2068,county_facts!$A:$BB,20,FALSE)</f>
        <v>81.2</v>
      </c>
      <c r="Y2068">
        <f>VLOOKUP($G2068,county_facts!$A:$BB,21,FALSE)</f>
        <v>7.9</v>
      </c>
      <c r="Z2068">
        <f>VLOOKUP($G2068,county_facts!$A:$BB,22,FALSE)</f>
        <v>17.399999999999999</v>
      </c>
      <c r="AA2068">
        <f>VLOOKUP($G2068,county_facts!$A:$BB,23,FALSE)</f>
        <v>78.2</v>
      </c>
      <c r="AB2068">
        <f>VLOOKUP($G2068,county_facts!$A:$BB,24,FALSE)</f>
        <v>15</v>
      </c>
      <c r="AC2068">
        <f>VLOOKUP($G2068,county_facts!$A:$BB,25,FALSE)</f>
        <v>6425</v>
      </c>
      <c r="AD2068">
        <f>VLOOKUP($G2068,county_facts!$A:$BB,26,FALSE)</f>
        <v>19</v>
      </c>
      <c r="AE2068">
        <f>VLOOKUP($G2068,county_facts!$A:$BB,27,FALSE)</f>
        <v>36202</v>
      </c>
      <c r="AF2068">
        <f>VLOOKUP($G2068,county_facts!$A:$BB,28,FALSE)</f>
        <v>66.7</v>
      </c>
      <c r="AG2068">
        <f>VLOOKUP($G2068,county_facts!$A:$BB,29,FALSE)</f>
        <v>11.4</v>
      </c>
      <c r="AH2068">
        <f>VLOOKUP($G2068,county_facts!$A:$BB,30,FALSE)</f>
        <v>84800</v>
      </c>
      <c r="AI2068">
        <f>VLOOKUP($G2068,county_facts!$A:$BB,31,FALSE)</f>
        <v>30668</v>
      </c>
      <c r="AJ2068">
        <f>VLOOKUP($G2068,county_facts!$A:$BB,32,FALSE)</f>
        <v>2.73</v>
      </c>
      <c r="AK2068">
        <f>VLOOKUP($G2068,county_facts!$A:$BB,33,FALSE)</f>
        <v>20982</v>
      </c>
      <c r="AL2068">
        <f>VLOOKUP($G2068,county_facts!$A:$BB,34,FALSE)</f>
        <v>41354</v>
      </c>
      <c r="AM2068">
        <f>VLOOKUP($G2068,county_facts!$A:$BB,35,FALSE)</f>
        <v>19.3</v>
      </c>
      <c r="AN2068">
        <f>VLOOKUP($G2068,county_facts!$A:$BB,36,FALSE)</f>
        <v>1869</v>
      </c>
      <c r="AO2068">
        <f>VLOOKUP($G2068,county_facts!$A:$BB,37,FALSE)</f>
        <v>30445</v>
      </c>
      <c r="AP2068">
        <f>VLOOKUP($G2068,county_facts!$A:$BB,38,FALSE)</f>
        <v>1.1000000000000001</v>
      </c>
      <c r="AQ2068">
        <f>VLOOKUP($G2068,county_facts!$A:$BB,39,FALSE)</f>
        <v>5041</v>
      </c>
      <c r="AR2068">
        <f>VLOOKUP($G2068,county_facts!$A:$BB,40,FALSE)</f>
        <v>6240</v>
      </c>
      <c r="AS2068">
        <f>VLOOKUP($G2068,county_facts!$A:$BB,41,FALSE)</f>
        <v>0</v>
      </c>
      <c r="AT2068">
        <f>VLOOKUP($G2068,county_facts!$A:$BB,42,FALSE)</f>
        <v>0</v>
      </c>
      <c r="AU2068">
        <f>VLOOKUP($G2068,county_facts!$A:$BB,43,FALSE)</f>
        <v>0</v>
      </c>
      <c r="AV2068">
        <f>VLOOKUP($G2068,county_facts!$A:$BB,44,FALSE)</f>
        <v>0</v>
      </c>
      <c r="AW2068">
        <f>VLOOKUP($G2068,county_facts!$A:$BB,45,FALSE)</f>
        <v>0</v>
      </c>
      <c r="AX2068">
        <f>VLOOKUP($G2068,county_facts!$A:$BB,46,FALSE)</f>
        <v>23.8</v>
      </c>
      <c r="AY2068">
        <f>VLOOKUP($G2068,county_facts!$A:$BB,47,FALSE)</f>
        <v>1291427</v>
      </c>
      <c r="AZ2068">
        <f>VLOOKUP($G2068,county_facts!$A:$BB,48,FALSE)</f>
        <v>0</v>
      </c>
      <c r="BA2068">
        <f>VLOOKUP($G2068,county_facts!$A:$BB,49,FALSE)</f>
        <v>1174060</v>
      </c>
      <c r="BB2068">
        <f>VLOOKUP($G2068,county_facts!$A:$BB,50,FALSE)</f>
        <v>14216</v>
      </c>
      <c r="BC2068">
        <f>VLOOKUP($G2068,county_facts!$A:$BB,51,FALSE)</f>
        <v>112556</v>
      </c>
      <c r="BD2068">
        <f>VLOOKUP($G2068,county_facts!$A:$BB,52,FALSE)</f>
        <v>76</v>
      </c>
      <c r="BE2068">
        <f>VLOOKUP($G2068,county_facts!$A:$BB,53,FALSE)</f>
        <v>797.78</v>
      </c>
      <c r="BF2068">
        <f>VLOOKUP($G2068,county_facts!$A:$BB,54,FALSE)</f>
        <v>108.8</v>
      </c>
    </row>
    <row r="2069" spans="1:58" x14ac:dyDescent="0.3">
      <c r="A2069" t="s">
        <v>9</v>
      </c>
      <c r="B2069" t="s">
        <v>818</v>
      </c>
      <c r="C2069">
        <v>648</v>
      </c>
      <c r="D2069" t="s">
        <v>622</v>
      </c>
      <c r="E2069">
        <v>2280</v>
      </c>
      <c r="F2069">
        <v>0.28421052600000002</v>
      </c>
      <c r="G2069">
        <v>48005</v>
      </c>
      <c r="H2069">
        <f>VLOOKUP($G2069,county_facts!$A:$BB,4,FALSE)</f>
        <v>87750</v>
      </c>
      <c r="I2069">
        <f>VLOOKUP($G2069,county_facts!$A:$BB,5,FALSE)</f>
        <v>86771</v>
      </c>
      <c r="J2069">
        <f>VLOOKUP($G2069,county_facts!$A:$BB,6,FALSE)</f>
        <v>1.1000000000000001</v>
      </c>
      <c r="K2069">
        <f>VLOOKUP($G2069,county_facts!$A:$BB,7,FALSE)</f>
        <v>86771</v>
      </c>
      <c r="L2069">
        <f>VLOOKUP($G2069,county_facts!$A:$BB,8,FALSE)</f>
        <v>7</v>
      </c>
      <c r="M2069">
        <f>VLOOKUP($G2069,county_facts!$A:$BB,9,FALSE)</f>
        <v>26.1</v>
      </c>
      <c r="N2069">
        <f>VLOOKUP($G2069,county_facts!$A:$BB,10,FALSE)</f>
        <v>15</v>
      </c>
      <c r="O2069">
        <f>VLOOKUP($G2069,county_facts!$A:$BB,11,FALSE)</f>
        <v>51.1</v>
      </c>
      <c r="P2069">
        <f>VLOOKUP($G2069,county_facts!$A:$BB,12,FALSE)</f>
        <v>81.2</v>
      </c>
      <c r="Q2069">
        <f>VLOOKUP($G2069,county_facts!$A:$BB,13,FALSE)</f>
        <v>15.7</v>
      </c>
      <c r="R2069">
        <f>VLOOKUP($G2069,county_facts!$A:$BB,14,FALSE)</f>
        <v>0.8</v>
      </c>
      <c r="S2069">
        <f>VLOOKUP($G2069,county_facts!$A:$BB,15,FALSE)</f>
        <v>1.1000000000000001</v>
      </c>
      <c r="T2069">
        <f>VLOOKUP($G2069,county_facts!$A:$BB,16,FALSE)</f>
        <v>0.1</v>
      </c>
      <c r="U2069">
        <f>VLOOKUP($G2069,county_facts!$A:$BB,17,FALSE)</f>
        <v>1.2</v>
      </c>
      <c r="V2069">
        <f>VLOOKUP($G2069,county_facts!$A:$BB,18,FALSE)</f>
        <v>21.2</v>
      </c>
      <c r="W2069">
        <f>VLOOKUP($G2069,county_facts!$A:$BB,19,FALSE)</f>
        <v>61.5</v>
      </c>
      <c r="X2069">
        <f>VLOOKUP($G2069,county_facts!$A:$BB,20,FALSE)</f>
        <v>81.2</v>
      </c>
      <c r="Y2069">
        <f>VLOOKUP($G2069,county_facts!$A:$BB,21,FALSE)</f>
        <v>7.9</v>
      </c>
      <c r="Z2069">
        <f>VLOOKUP($G2069,county_facts!$A:$BB,22,FALSE)</f>
        <v>17.399999999999999</v>
      </c>
      <c r="AA2069">
        <f>VLOOKUP($G2069,county_facts!$A:$BB,23,FALSE)</f>
        <v>78.2</v>
      </c>
      <c r="AB2069">
        <f>VLOOKUP($G2069,county_facts!$A:$BB,24,FALSE)</f>
        <v>15</v>
      </c>
      <c r="AC2069">
        <f>VLOOKUP($G2069,county_facts!$A:$BB,25,FALSE)</f>
        <v>6425</v>
      </c>
      <c r="AD2069">
        <f>VLOOKUP($G2069,county_facts!$A:$BB,26,FALSE)</f>
        <v>19</v>
      </c>
      <c r="AE2069">
        <f>VLOOKUP($G2069,county_facts!$A:$BB,27,FALSE)</f>
        <v>36202</v>
      </c>
      <c r="AF2069">
        <f>VLOOKUP($G2069,county_facts!$A:$BB,28,FALSE)</f>
        <v>66.7</v>
      </c>
      <c r="AG2069">
        <f>VLOOKUP($G2069,county_facts!$A:$BB,29,FALSE)</f>
        <v>11.4</v>
      </c>
      <c r="AH2069">
        <f>VLOOKUP($G2069,county_facts!$A:$BB,30,FALSE)</f>
        <v>84800</v>
      </c>
      <c r="AI2069">
        <f>VLOOKUP($G2069,county_facts!$A:$BB,31,FALSE)</f>
        <v>30668</v>
      </c>
      <c r="AJ2069">
        <f>VLOOKUP($G2069,county_facts!$A:$BB,32,FALSE)</f>
        <v>2.73</v>
      </c>
      <c r="AK2069">
        <f>VLOOKUP($G2069,county_facts!$A:$BB,33,FALSE)</f>
        <v>20982</v>
      </c>
      <c r="AL2069">
        <f>VLOOKUP($G2069,county_facts!$A:$BB,34,FALSE)</f>
        <v>41354</v>
      </c>
      <c r="AM2069">
        <f>VLOOKUP($G2069,county_facts!$A:$BB,35,FALSE)</f>
        <v>19.3</v>
      </c>
      <c r="AN2069">
        <f>VLOOKUP($G2069,county_facts!$A:$BB,36,FALSE)</f>
        <v>1869</v>
      </c>
      <c r="AO2069">
        <f>VLOOKUP($G2069,county_facts!$A:$BB,37,FALSE)</f>
        <v>30445</v>
      </c>
      <c r="AP2069">
        <f>VLOOKUP($G2069,county_facts!$A:$BB,38,FALSE)</f>
        <v>1.1000000000000001</v>
      </c>
      <c r="AQ2069">
        <f>VLOOKUP($G2069,county_facts!$A:$BB,39,FALSE)</f>
        <v>5041</v>
      </c>
      <c r="AR2069">
        <f>VLOOKUP($G2069,county_facts!$A:$BB,40,FALSE)</f>
        <v>6240</v>
      </c>
      <c r="AS2069">
        <f>VLOOKUP($G2069,county_facts!$A:$BB,41,FALSE)</f>
        <v>0</v>
      </c>
      <c r="AT2069">
        <f>VLOOKUP($G2069,county_facts!$A:$BB,42,FALSE)</f>
        <v>0</v>
      </c>
      <c r="AU2069">
        <f>VLOOKUP($G2069,county_facts!$A:$BB,43,FALSE)</f>
        <v>0</v>
      </c>
      <c r="AV2069">
        <f>VLOOKUP($G2069,county_facts!$A:$BB,44,FALSE)</f>
        <v>0</v>
      </c>
      <c r="AW2069">
        <f>VLOOKUP($G2069,county_facts!$A:$BB,45,FALSE)</f>
        <v>0</v>
      </c>
      <c r="AX2069">
        <f>VLOOKUP($G2069,county_facts!$A:$BB,46,FALSE)</f>
        <v>23.8</v>
      </c>
      <c r="AY2069">
        <f>VLOOKUP($G2069,county_facts!$A:$BB,47,FALSE)</f>
        <v>1291427</v>
      </c>
      <c r="AZ2069">
        <f>VLOOKUP($G2069,county_facts!$A:$BB,48,FALSE)</f>
        <v>0</v>
      </c>
      <c r="BA2069">
        <f>VLOOKUP($G2069,county_facts!$A:$BB,49,FALSE)</f>
        <v>1174060</v>
      </c>
      <c r="BB2069">
        <f>VLOOKUP($G2069,county_facts!$A:$BB,50,FALSE)</f>
        <v>14216</v>
      </c>
      <c r="BC2069">
        <f>VLOOKUP($G2069,county_facts!$A:$BB,51,FALSE)</f>
        <v>112556</v>
      </c>
      <c r="BD2069">
        <f>VLOOKUP($G2069,county_facts!$A:$BB,52,FALSE)</f>
        <v>76</v>
      </c>
      <c r="BE2069">
        <f>VLOOKUP($G2069,county_facts!$A:$BB,53,FALSE)</f>
        <v>797.78</v>
      </c>
      <c r="BF2069">
        <f>VLOOKUP($G2069,county_facts!$A:$BB,54,FALSE)</f>
        <v>108.8</v>
      </c>
    </row>
    <row r="2070" spans="1:58" x14ac:dyDescent="0.3">
      <c r="A2070" t="s">
        <v>9</v>
      </c>
      <c r="B2070" t="s">
        <v>819</v>
      </c>
      <c r="C2070">
        <v>84</v>
      </c>
      <c r="D2070" t="s">
        <v>622</v>
      </c>
      <c r="E2070">
        <v>165</v>
      </c>
      <c r="F2070">
        <v>0.50909090899999998</v>
      </c>
      <c r="G2070">
        <v>48003</v>
      </c>
      <c r="H2070">
        <f>VLOOKUP($G2070,county_facts!$A:$BB,4,FALSE)</f>
        <v>17477</v>
      </c>
      <c r="I2070">
        <f>VLOOKUP($G2070,county_facts!$A:$BB,5,FALSE)</f>
        <v>14786</v>
      </c>
      <c r="J2070">
        <f>VLOOKUP($G2070,county_facts!$A:$BB,6,FALSE)</f>
        <v>18.2</v>
      </c>
      <c r="K2070">
        <f>VLOOKUP($G2070,county_facts!$A:$BB,7,FALSE)</f>
        <v>14786</v>
      </c>
      <c r="L2070">
        <f>VLOOKUP($G2070,county_facts!$A:$BB,8,FALSE)</f>
        <v>9.3000000000000007</v>
      </c>
      <c r="M2070">
        <f>VLOOKUP($G2070,county_facts!$A:$BB,9,FALSE)</f>
        <v>30.6</v>
      </c>
      <c r="N2070">
        <f>VLOOKUP($G2070,county_facts!$A:$BB,10,FALSE)</f>
        <v>9.9</v>
      </c>
      <c r="O2070">
        <f>VLOOKUP($G2070,county_facts!$A:$BB,11,FALSE)</f>
        <v>48.9</v>
      </c>
      <c r="P2070">
        <f>VLOOKUP($G2070,county_facts!$A:$BB,12,FALSE)</f>
        <v>93.9</v>
      </c>
      <c r="Q2070">
        <f>VLOOKUP($G2070,county_facts!$A:$BB,13,FALSE)</f>
        <v>2.2000000000000002</v>
      </c>
      <c r="R2070">
        <f>VLOOKUP($G2070,county_facts!$A:$BB,14,FALSE)</f>
        <v>1.5</v>
      </c>
      <c r="S2070">
        <f>VLOOKUP($G2070,county_facts!$A:$BB,15,FALSE)</f>
        <v>0.9</v>
      </c>
      <c r="T2070">
        <f>VLOOKUP($G2070,county_facts!$A:$BB,16,FALSE)</f>
        <v>0</v>
      </c>
      <c r="U2070">
        <f>VLOOKUP($G2070,county_facts!$A:$BB,17,FALSE)</f>
        <v>1.4</v>
      </c>
      <c r="V2070">
        <f>VLOOKUP($G2070,county_facts!$A:$BB,18,FALSE)</f>
        <v>54.6</v>
      </c>
      <c r="W2070">
        <f>VLOOKUP($G2070,county_facts!$A:$BB,19,FALSE)</f>
        <v>41.6</v>
      </c>
      <c r="X2070">
        <f>VLOOKUP($G2070,county_facts!$A:$BB,20,FALSE)</f>
        <v>85.2</v>
      </c>
      <c r="Y2070">
        <f>VLOOKUP($G2070,county_facts!$A:$BB,21,FALSE)</f>
        <v>14.4</v>
      </c>
      <c r="Z2070">
        <f>VLOOKUP($G2070,county_facts!$A:$BB,22,FALSE)</f>
        <v>40.5</v>
      </c>
      <c r="AA2070">
        <f>VLOOKUP($G2070,county_facts!$A:$BB,23,FALSE)</f>
        <v>73.599999999999994</v>
      </c>
      <c r="AB2070">
        <f>VLOOKUP($G2070,county_facts!$A:$BB,24,FALSE)</f>
        <v>14.2</v>
      </c>
      <c r="AC2070">
        <f>VLOOKUP($G2070,county_facts!$A:$BB,25,FALSE)</f>
        <v>972</v>
      </c>
      <c r="AD2070">
        <f>VLOOKUP($G2070,county_facts!$A:$BB,26,FALSE)</f>
        <v>23.2</v>
      </c>
      <c r="AE2070">
        <f>VLOOKUP($G2070,county_facts!$A:$BB,27,FALSE)</f>
        <v>6041</v>
      </c>
      <c r="AF2070">
        <f>VLOOKUP($G2070,county_facts!$A:$BB,28,FALSE)</f>
        <v>78.099999999999994</v>
      </c>
      <c r="AG2070">
        <f>VLOOKUP($G2070,county_facts!$A:$BB,29,FALSE)</f>
        <v>5.3</v>
      </c>
      <c r="AH2070">
        <f>VLOOKUP($G2070,county_facts!$A:$BB,30,FALSE)</f>
        <v>88600</v>
      </c>
      <c r="AI2070">
        <f>VLOOKUP($G2070,county_facts!$A:$BB,31,FALSE)</f>
        <v>5217</v>
      </c>
      <c r="AJ2070">
        <f>VLOOKUP($G2070,county_facts!$A:$BB,32,FALSE)</f>
        <v>2.97</v>
      </c>
      <c r="AK2070">
        <f>VLOOKUP($G2070,county_facts!$A:$BB,33,FALSE)</f>
        <v>27429</v>
      </c>
      <c r="AL2070">
        <f>VLOOKUP($G2070,county_facts!$A:$BB,34,FALSE)</f>
        <v>57825</v>
      </c>
      <c r="AM2070">
        <f>VLOOKUP($G2070,county_facts!$A:$BB,35,FALSE)</f>
        <v>12.5</v>
      </c>
      <c r="AN2070">
        <f>VLOOKUP($G2070,county_facts!$A:$BB,36,FALSE)</f>
        <v>408</v>
      </c>
      <c r="AO2070">
        <f>VLOOKUP($G2070,county_facts!$A:$BB,37,FALSE)</f>
        <v>5388</v>
      </c>
      <c r="AP2070">
        <f>VLOOKUP($G2070,county_facts!$A:$BB,38,FALSE)</f>
        <v>2.6</v>
      </c>
      <c r="AQ2070">
        <f>VLOOKUP($G2070,county_facts!$A:$BB,39,FALSE)</f>
        <v>1149</v>
      </c>
      <c r="AR2070">
        <f>VLOOKUP($G2070,county_facts!$A:$BB,40,FALSE)</f>
        <v>1214</v>
      </c>
      <c r="AS2070">
        <f>VLOOKUP($G2070,county_facts!$A:$BB,41,FALSE)</f>
        <v>0</v>
      </c>
      <c r="AT2070">
        <f>VLOOKUP($G2070,county_facts!$A:$BB,42,FALSE)</f>
        <v>0</v>
      </c>
      <c r="AU2070">
        <f>VLOOKUP($G2070,county_facts!$A:$BB,43,FALSE)</f>
        <v>0</v>
      </c>
      <c r="AV2070">
        <f>VLOOKUP($G2070,county_facts!$A:$BB,44,FALSE)</f>
        <v>0</v>
      </c>
      <c r="AW2070">
        <f>VLOOKUP($G2070,county_facts!$A:$BB,45,FALSE)</f>
        <v>14.7</v>
      </c>
      <c r="AX2070">
        <f>VLOOKUP($G2070,county_facts!$A:$BB,46,FALSE)</f>
        <v>29.3</v>
      </c>
      <c r="AY2070">
        <f>VLOOKUP($G2070,county_facts!$A:$BB,47,FALSE)</f>
        <v>0</v>
      </c>
      <c r="AZ2070">
        <f>VLOOKUP($G2070,county_facts!$A:$BB,48,FALSE)</f>
        <v>0</v>
      </c>
      <c r="BA2070">
        <f>VLOOKUP($G2070,county_facts!$A:$BB,49,FALSE)</f>
        <v>98318</v>
      </c>
      <c r="BB2070">
        <f>VLOOKUP($G2070,county_facts!$A:$BB,50,FALSE)</f>
        <v>7480</v>
      </c>
      <c r="BC2070">
        <f>VLOOKUP($G2070,county_facts!$A:$BB,51,FALSE)</f>
        <v>14944</v>
      </c>
      <c r="BD2070">
        <f>VLOOKUP($G2070,county_facts!$A:$BB,52,FALSE)</f>
        <v>155</v>
      </c>
      <c r="BE2070">
        <f>VLOOKUP($G2070,county_facts!$A:$BB,53,FALSE)</f>
        <v>1500.71</v>
      </c>
      <c r="BF2070">
        <f>VLOOKUP($G2070,county_facts!$A:$BB,54,FALSE)</f>
        <v>9.9</v>
      </c>
    </row>
    <row r="2071" spans="1:58" x14ac:dyDescent="0.3">
      <c r="A2071" t="s">
        <v>6</v>
      </c>
      <c r="B2071" t="s">
        <v>819</v>
      </c>
      <c r="C2071">
        <v>81</v>
      </c>
      <c r="D2071" t="s">
        <v>622</v>
      </c>
      <c r="E2071">
        <v>165</v>
      </c>
      <c r="F2071">
        <v>0.49090909100000002</v>
      </c>
      <c r="G2071">
        <v>48003</v>
      </c>
      <c r="H2071">
        <f>VLOOKUP($G2071,county_facts!$A:$BB,4,FALSE)</f>
        <v>17477</v>
      </c>
      <c r="I2071">
        <f>VLOOKUP($G2071,county_facts!$A:$BB,5,FALSE)</f>
        <v>14786</v>
      </c>
      <c r="J2071">
        <f>VLOOKUP($G2071,county_facts!$A:$BB,6,FALSE)</f>
        <v>18.2</v>
      </c>
      <c r="K2071">
        <f>VLOOKUP($G2071,county_facts!$A:$BB,7,FALSE)</f>
        <v>14786</v>
      </c>
      <c r="L2071">
        <f>VLOOKUP($G2071,county_facts!$A:$BB,8,FALSE)</f>
        <v>9.3000000000000007</v>
      </c>
      <c r="M2071">
        <f>VLOOKUP($G2071,county_facts!$A:$BB,9,FALSE)</f>
        <v>30.6</v>
      </c>
      <c r="N2071">
        <f>VLOOKUP($G2071,county_facts!$A:$BB,10,FALSE)</f>
        <v>9.9</v>
      </c>
      <c r="O2071">
        <f>VLOOKUP($G2071,county_facts!$A:$BB,11,FALSE)</f>
        <v>48.9</v>
      </c>
      <c r="P2071">
        <f>VLOOKUP($G2071,county_facts!$A:$BB,12,FALSE)</f>
        <v>93.9</v>
      </c>
      <c r="Q2071">
        <f>VLOOKUP($G2071,county_facts!$A:$BB,13,FALSE)</f>
        <v>2.2000000000000002</v>
      </c>
      <c r="R2071">
        <f>VLOOKUP($G2071,county_facts!$A:$BB,14,FALSE)</f>
        <v>1.5</v>
      </c>
      <c r="S2071">
        <f>VLOOKUP($G2071,county_facts!$A:$BB,15,FALSE)</f>
        <v>0.9</v>
      </c>
      <c r="T2071">
        <f>VLOOKUP($G2071,county_facts!$A:$BB,16,FALSE)</f>
        <v>0</v>
      </c>
      <c r="U2071">
        <f>VLOOKUP($G2071,county_facts!$A:$BB,17,FALSE)</f>
        <v>1.4</v>
      </c>
      <c r="V2071">
        <f>VLOOKUP($G2071,county_facts!$A:$BB,18,FALSE)</f>
        <v>54.6</v>
      </c>
      <c r="W2071">
        <f>VLOOKUP($G2071,county_facts!$A:$BB,19,FALSE)</f>
        <v>41.6</v>
      </c>
      <c r="X2071">
        <f>VLOOKUP($G2071,county_facts!$A:$BB,20,FALSE)</f>
        <v>85.2</v>
      </c>
      <c r="Y2071">
        <f>VLOOKUP($G2071,county_facts!$A:$BB,21,FALSE)</f>
        <v>14.4</v>
      </c>
      <c r="Z2071">
        <f>VLOOKUP($G2071,county_facts!$A:$BB,22,FALSE)</f>
        <v>40.5</v>
      </c>
      <c r="AA2071">
        <f>VLOOKUP($G2071,county_facts!$A:$BB,23,FALSE)</f>
        <v>73.599999999999994</v>
      </c>
      <c r="AB2071">
        <f>VLOOKUP($G2071,county_facts!$A:$BB,24,FALSE)</f>
        <v>14.2</v>
      </c>
      <c r="AC2071">
        <f>VLOOKUP($G2071,county_facts!$A:$BB,25,FALSE)</f>
        <v>972</v>
      </c>
      <c r="AD2071">
        <f>VLOOKUP($G2071,county_facts!$A:$BB,26,FALSE)</f>
        <v>23.2</v>
      </c>
      <c r="AE2071">
        <f>VLOOKUP($G2071,county_facts!$A:$BB,27,FALSE)</f>
        <v>6041</v>
      </c>
      <c r="AF2071">
        <f>VLOOKUP($G2071,county_facts!$A:$BB,28,FALSE)</f>
        <v>78.099999999999994</v>
      </c>
      <c r="AG2071">
        <f>VLOOKUP($G2071,county_facts!$A:$BB,29,FALSE)</f>
        <v>5.3</v>
      </c>
      <c r="AH2071">
        <f>VLOOKUP($G2071,county_facts!$A:$BB,30,FALSE)</f>
        <v>88600</v>
      </c>
      <c r="AI2071">
        <f>VLOOKUP($G2071,county_facts!$A:$BB,31,FALSE)</f>
        <v>5217</v>
      </c>
      <c r="AJ2071">
        <f>VLOOKUP($G2071,county_facts!$A:$BB,32,FALSE)</f>
        <v>2.97</v>
      </c>
      <c r="AK2071">
        <f>VLOOKUP($G2071,county_facts!$A:$BB,33,FALSE)</f>
        <v>27429</v>
      </c>
      <c r="AL2071">
        <f>VLOOKUP($G2071,county_facts!$A:$BB,34,FALSE)</f>
        <v>57825</v>
      </c>
      <c r="AM2071">
        <f>VLOOKUP($G2071,county_facts!$A:$BB,35,FALSE)</f>
        <v>12.5</v>
      </c>
      <c r="AN2071">
        <f>VLOOKUP($G2071,county_facts!$A:$BB,36,FALSE)</f>
        <v>408</v>
      </c>
      <c r="AO2071">
        <f>VLOOKUP($G2071,county_facts!$A:$BB,37,FALSE)</f>
        <v>5388</v>
      </c>
      <c r="AP2071">
        <f>VLOOKUP($G2071,county_facts!$A:$BB,38,FALSE)</f>
        <v>2.6</v>
      </c>
      <c r="AQ2071">
        <f>VLOOKUP($G2071,county_facts!$A:$BB,39,FALSE)</f>
        <v>1149</v>
      </c>
      <c r="AR2071">
        <f>VLOOKUP($G2071,county_facts!$A:$BB,40,FALSE)</f>
        <v>1214</v>
      </c>
      <c r="AS2071">
        <f>VLOOKUP($G2071,county_facts!$A:$BB,41,FALSE)</f>
        <v>0</v>
      </c>
      <c r="AT2071">
        <f>VLOOKUP($G2071,county_facts!$A:$BB,42,FALSE)</f>
        <v>0</v>
      </c>
      <c r="AU2071">
        <f>VLOOKUP($G2071,county_facts!$A:$BB,43,FALSE)</f>
        <v>0</v>
      </c>
      <c r="AV2071">
        <f>VLOOKUP($G2071,county_facts!$A:$BB,44,FALSE)</f>
        <v>0</v>
      </c>
      <c r="AW2071">
        <f>VLOOKUP($G2071,county_facts!$A:$BB,45,FALSE)</f>
        <v>14.7</v>
      </c>
      <c r="AX2071">
        <f>VLOOKUP($G2071,county_facts!$A:$BB,46,FALSE)</f>
        <v>29.3</v>
      </c>
      <c r="AY2071">
        <f>VLOOKUP($G2071,county_facts!$A:$BB,47,FALSE)</f>
        <v>0</v>
      </c>
      <c r="AZ2071">
        <f>VLOOKUP($G2071,county_facts!$A:$BB,48,FALSE)</f>
        <v>0</v>
      </c>
      <c r="BA2071">
        <f>VLOOKUP($G2071,county_facts!$A:$BB,49,FALSE)</f>
        <v>98318</v>
      </c>
      <c r="BB2071">
        <f>VLOOKUP($G2071,county_facts!$A:$BB,50,FALSE)</f>
        <v>7480</v>
      </c>
      <c r="BC2071">
        <f>VLOOKUP($G2071,county_facts!$A:$BB,51,FALSE)</f>
        <v>14944</v>
      </c>
      <c r="BD2071">
        <f>VLOOKUP($G2071,county_facts!$A:$BB,52,FALSE)</f>
        <v>155</v>
      </c>
      <c r="BE2071">
        <f>VLOOKUP($G2071,county_facts!$A:$BB,53,FALSE)</f>
        <v>1500.71</v>
      </c>
      <c r="BF2071">
        <f>VLOOKUP($G2071,county_facts!$A:$BB,54,FALSE)</f>
        <v>9.9</v>
      </c>
    </row>
    <row r="2072" spans="1:58" x14ac:dyDescent="0.3">
      <c r="A2072" t="s">
        <v>6</v>
      </c>
      <c r="B2072" t="s">
        <v>573</v>
      </c>
      <c r="C2072">
        <v>753</v>
      </c>
      <c r="D2072" t="s">
        <v>622</v>
      </c>
      <c r="E2072">
        <v>1086</v>
      </c>
      <c r="F2072">
        <v>0.69337016600000001</v>
      </c>
      <c r="G2072">
        <v>48001</v>
      </c>
      <c r="H2072">
        <f>VLOOKUP($G2072,county_facts!$A:$BB,4,FALSE)</f>
        <v>57627</v>
      </c>
      <c r="I2072">
        <f>VLOOKUP($G2072,county_facts!$A:$BB,5,FALSE)</f>
        <v>58458</v>
      </c>
      <c r="J2072">
        <f>VLOOKUP($G2072,county_facts!$A:$BB,6,FALSE)</f>
        <v>-1.4</v>
      </c>
      <c r="K2072">
        <f>VLOOKUP($G2072,county_facts!$A:$BB,7,FALSE)</f>
        <v>58458</v>
      </c>
      <c r="L2072">
        <f>VLOOKUP($G2072,county_facts!$A:$BB,8,FALSE)</f>
        <v>5.0999999999999996</v>
      </c>
      <c r="M2072">
        <f>VLOOKUP($G2072,county_facts!$A:$BB,9,FALSE)</f>
        <v>19.2</v>
      </c>
      <c r="N2072">
        <f>VLOOKUP($G2072,county_facts!$A:$BB,10,FALSE)</f>
        <v>13.8</v>
      </c>
      <c r="O2072">
        <f>VLOOKUP($G2072,county_facts!$A:$BB,11,FALSE)</f>
        <v>39</v>
      </c>
      <c r="P2072">
        <f>VLOOKUP($G2072,county_facts!$A:$BB,12,FALSE)</f>
        <v>75.2</v>
      </c>
      <c r="Q2072">
        <f>VLOOKUP($G2072,county_facts!$A:$BB,13,FALSE)</f>
        <v>21.7</v>
      </c>
      <c r="R2072">
        <f>VLOOKUP($G2072,county_facts!$A:$BB,14,FALSE)</f>
        <v>0.7</v>
      </c>
      <c r="S2072">
        <f>VLOOKUP($G2072,county_facts!$A:$BB,15,FALSE)</f>
        <v>0.8</v>
      </c>
      <c r="T2072">
        <f>VLOOKUP($G2072,county_facts!$A:$BB,16,FALSE)</f>
        <v>0.1</v>
      </c>
      <c r="U2072">
        <f>VLOOKUP($G2072,county_facts!$A:$BB,17,FALSE)</f>
        <v>1.5</v>
      </c>
      <c r="V2072">
        <f>VLOOKUP($G2072,county_facts!$A:$BB,18,FALSE)</f>
        <v>17</v>
      </c>
      <c r="W2072">
        <f>VLOOKUP($G2072,county_facts!$A:$BB,19,FALSE)</f>
        <v>59.9</v>
      </c>
      <c r="X2072">
        <f>VLOOKUP($G2072,county_facts!$A:$BB,20,FALSE)</f>
        <v>80.2</v>
      </c>
      <c r="Y2072">
        <f>VLOOKUP($G2072,county_facts!$A:$BB,21,FALSE)</f>
        <v>6.4</v>
      </c>
      <c r="Z2072">
        <f>VLOOKUP($G2072,county_facts!$A:$BB,22,FALSE)</f>
        <v>13.1</v>
      </c>
      <c r="AA2072">
        <f>VLOOKUP($G2072,county_facts!$A:$BB,23,FALSE)</f>
        <v>79</v>
      </c>
      <c r="AB2072">
        <f>VLOOKUP($G2072,county_facts!$A:$BB,24,FALSE)</f>
        <v>10.9</v>
      </c>
      <c r="AC2072">
        <f>VLOOKUP($G2072,county_facts!$A:$BB,25,FALSE)</f>
        <v>4592</v>
      </c>
      <c r="AD2072">
        <f>VLOOKUP($G2072,county_facts!$A:$BB,26,FALSE)</f>
        <v>22</v>
      </c>
      <c r="AE2072">
        <f>VLOOKUP($G2072,county_facts!$A:$BB,27,FALSE)</f>
        <v>20137</v>
      </c>
      <c r="AF2072">
        <f>VLOOKUP($G2072,county_facts!$A:$BB,28,FALSE)</f>
        <v>70.400000000000006</v>
      </c>
      <c r="AG2072">
        <f>VLOOKUP($G2072,county_facts!$A:$BB,29,FALSE)</f>
        <v>8.3000000000000007</v>
      </c>
      <c r="AH2072">
        <f>VLOOKUP($G2072,county_facts!$A:$BB,30,FALSE)</f>
        <v>82000</v>
      </c>
      <c r="AI2072">
        <f>VLOOKUP($G2072,county_facts!$A:$BB,31,FALSE)</f>
        <v>16378</v>
      </c>
      <c r="AJ2072">
        <f>VLOOKUP($G2072,county_facts!$A:$BB,32,FALSE)</f>
        <v>2.86</v>
      </c>
      <c r="AK2072">
        <f>VLOOKUP($G2072,county_facts!$A:$BB,33,FALSE)</f>
        <v>18495</v>
      </c>
      <c r="AL2072">
        <f>VLOOKUP($G2072,county_facts!$A:$BB,34,FALSE)</f>
        <v>40653</v>
      </c>
      <c r="AM2072">
        <f>VLOOKUP($G2072,county_facts!$A:$BB,35,FALSE)</f>
        <v>20.3</v>
      </c>
      <c r="AN2072">
        <f>VLOOKUP($G2072,county_facts!$A:$BB,36,FALSE)</f>
        <v>916</v>
      </c>
      <c r="AO2072">
        <f>VLOOKUP($G2072,county_facts!$A:$BB,37,FALSE)</f>
        <v>11848</v>
      </c>
      <c r="AP2072">
        <f>VLOOKUP($G2072,county_facts!$A:$BB,38,FALSE)</f>
        <v>-1.8</v>
      </c>
      <c r="AQ2072">
        <f>VLOOKUP($G2072,county_facts!$A:$BB,39,FALSE)</f>
        <v>2875</v>
      </c>
      <c r="AR2072">
        <f>VLOOKUP($G2072,county_facts!$A:$BB,40,FALSE)</f>
        <v>3358</v>
      </c>
      <c r="AS2072">
        <f>VLOOKUP($G2072,county_facts!$A:$BB,41,FALSE)</f>
        <v>0</v>
      </c>
      <c r="AT2072">
        <f>VLOOKUP($G2072,county_facts!$A:$BB,42,FALSE)</f>
        <v>0</v>
      </c>
      <c r="AU2072">
        <f>VLOOKUP($G2072,county_facts!$A:$BB,43,FALSE)</f>
        <v>2.6</v>
      </c>
      <c r="AV2072">
        <f>VLOOKUP($G2072,county_facts!$A:$BB,44,FALSE)</f>
        <v>0</v>
      </c>
      <c r="AW2072">
        <f>VLOOKUP($G2072,county_facts!$A:$BB,45,FALSE)</f>
        <v>0</v>
      </c>
      <c r="AX2072">
        <f>VLOOKUP($G2072,county_facts!$A:$BB,46,FALSE)</f>
        <v>0</v>
      </c>
      <c r="AY2072">
        <f>VLOOKUP($G2072,county_facts!$A:$BB,47,FALSE)</f>
        <v>0</v>
      </c>
      <c r="AZ2072">
        <f>VLOOKUP($G2072,county_facts!$A:$BB,48,FALSE)</f>
        <v>365343</v>
      </c>
      <c r="BA2072">
        <f>VLOOKUP($G2072,county_facts!$A:$BB,49,FALSE)</f>
        <v>495496</v>
      </c>
      <c r="BB2072">
        <f>VLOOKUP($G2072,county_facts!$A:$BB,50,FALSE)</f>
        <v>8731</v>
      </c>
      <c r="BC2072">
        <f>VLOOKUP($G2072,county_facts!$A:$BB,51,FALSE)</f>
        <v>48576</v>
      </c>
      <c r="BD2072">
        <f>VLOOKUP($G2072,county_facts!$A:$BB,52,FALSE)</f>
        <v>2</v>
      </c>
      <c r="BE2072">
        <f>VLOOKUP($G2072,county_facts!$A:$BB,53,FALSE)</f>
        <v>1062.5999999999999</v>
      </c>
      <c r="BF2072">
        <f>VLOOKUP($G2072,county_facts!$A:$BB,54,FALSE)</f>
        <v>55</v>
      </c>
    </row>
    <row r="2073" spans="1:58" x14ac:dyDescent="0.3">
      <c r="A2073" t="s">
        <v>9</v>
      </c>
      <c r="B2073" t="s">
        <v>573</v>
      </c>
      <c r="C2073">
        <v>333</v>
      </c>
      <c r="D2073" t="s">
        <v>622</v>
      </c>
      <c r="E2073">
        <v>1086</v>
      </c>
      <c r="F2073">
        <v>0.30662983399999999</v>
      </c>
      <c r="G2073">
        <v>48001</v>
      </c>
      <c r="H2073">
        <f>VLOOKUP($G2073,county_facts!$A:$BB,4,FALSE)</f>
        <v>57627</v>
      </c>
      <c r="I2073">
        <f>VLOOKUP($G2073,county_facts!$A:$BB,5,FALSE)</f>
        <v>58458</v>
      </c>
      <c r="J2073">
        <f>VLOOKUP($G2073,county_facts!$A:$BB,6,FALSE)</f>
        <v>-1.4</v>
      </c>
      <c r="K2073">
        <f>VLOOKUP($G2073,county_facts!$A:$BB,7,FALSE)</f>
        <v>58458</v>
      </c>
      <c r="L2073">
        <f>VLOOKUP($G2073,county_facts!$A:$BB,8,FALSE)</f>
        <v>5.0999999999999996</v>
      </c>
      <c r="M2073">
        <f>VLOOKUP($G2073,county_facts!$A:$BB,9,FALSE)</f>
        <v>19.2</v>
      </c>
      <c r="N2073">
        <f>VLOOKUP($G2073,county_facts!$A:$BB,10,FALSE)</f>
        <v>13.8</v>
      </c>
      <c r="O2073">
        <f>VLOOKUP($G2073,county_facts!$A:$BB,11,FALSE)</f>
        <v>39</v>
      </c>
      <c r="P2073">
        <f>VLOOKUP($G2073,county_facts!$A:$BB,12,FALSE)</f>
        <v>75.2</v>
      </c>
      <c r="Q2073">
        <f>VLOOKUP($G2073,county_facts!$A:$BB,13,FALSE)</f>
        <v>21.7</v>
      </c>
      <c r="R2073">
        <f>VLOOKUP($G2073,county_facts!$A:$BB,14,FALSE)</f>
        <v>0.7</v>
      </c>
      <c r="S2073">
        <f>VLOOKUP($G2073,county_facts!$A:$BB,15,FALSE)</f>
        <v>0.8</v>
      </c>
      <c r="T2073">
        <f>VLOOKUP($G2073,county_facts!$A:$BB,16,FALSE)</f>
        <v>0.1</v>
      </c>
      <c r="U2073">
        <f>VLOOKUP($G2073,county_facts!$A:$BB,17,FALSE)</f>
        <v>1.5</v>
      </c>
      <c r="V2073">
        <f>VLOOKUP($G2073,county_facts!$A:$BB,18,FALSE)</f>
        <v>17</v>
      </c>
      <c r="W2073">
        <f>VLOOKUP($G2073,county_facts!$A:$BB,19,FALSE)</f>
        <v>59.9</v>
      </c>
      <c r="X2073">
        <f>VLOOKUP($G2073,county_facts!$A:$BB,20,FALSE)</f>
        <v>80.2</v>
      </c>
      <c r="Y2073">
        <f>VLOOKUP($G2073,county_facts!$A:$BB,21,FALSE)</f>
        <v>6.4</v>
      </c>
      <c r="Z2073">
        <f>VLOOKUP($G2073,county_facts!$A:$BB,22,FALSE)</f>
        <v>13.1</v>
      </c>
      <c r="AA2073">
        <f>VLOOKUP($G2073,county_facts!$A:$BB,23,FALSE)</f>
        <v>79</v>
      </c>
      <c r="AB2073">
        <f>VLOOKUP($G2073,county_facts!$A:$BB,24,FALSE)</f>
        <v>10.9</v>
      </c>
      <c r="AC2073">
        <f>VLOOKUP($G2073,county_facts!$A:$BB,25,FALSE)</f>
        <v>4592</v>
      </c>
      <c r="AD2073">
        <f>VLOOKUP($G2073,county_facts!$A:$BB,26,FALSE)</f>
        <v>22</v>
      </c>
      <c r="AE2073">
        <f>VLOOKUP($G2073,county_facts!$A:$BB,27,FALSE)</f>
        <v>20137</v>
      </c>
      <c r="AF2073">
        <f>VLOOKUP($G2073,county_facts!$A:$BB,28,FALSE)</f>
        <v>70.400000000000006</v>
      </c>
      <c r="AG2073">
        <f>VLOOKUP($G2073,county_facts!$A:$BB,29,FALSE)</f>
        <v>8.3000000000000007</v>
      </c>
      <c r="AH2073">
        <f>VLOOKUP($G2073,county_facts!$A:$BB,30,FALSE)</f>
        <v>82000</v>
      </c>
      <c r="AI2073">
        <f>VLOOKUP($G2073,county_facts!$A:$BB,31,FALSE)</f>
        <v>16378</v>
      </c>
      <c r="AJ2073">
        <f>VLOOKUP($G2073,county_facts!$A:$BB,32,FALSE)</f>
        <v>2.86</v>
      </c>
      <c r="AK2073">
        <f>VLOOKUP($G2073,county_facts!$A:$BB,33,FALSE)</f>
        <v>18495</v>
      </c>
      <c r="AL2073">
        <f>VLOOKUP($G2073,county_facts!$A:$BB,34,FALSE)</f>
        <v>40653</v>
      </c>
      <c r="AM2073">
        <f>VLOOKUP($G2073,county_facts!$A:$BB,35,FALSE)</f>
        <v>20.3</v>
      </c>
      <c r="AN2073">
        <f>VLOOKUP($G2073,county_facts!$A:$BB,36,FALSE)</f>
        <v>916</v>
      </c>
      <c r="AO2073">
        <f>VLOOKUP($G2073,county_facts!$A:$BB,37,FALSE)</f>
        <v>11848</v>
      </c>
      <c r="AP2073">
        <f>VLOOKUP($G2073,county_facts!$A:$BB,38,FALSE)</f>
        <v>-1.8</v>
      </c>
      <c r="AQ2073">
        <f>VLOOKUP($G2073,county_facts!$A:$BB,39,FALSE)</f>
        <v>2875</v>
      </c>
      <c r="AR2073">
        <f>VLOOKUP($G2073,county_facts!$A:$BB,40,FALSE)</f>
        <v>3358</v>
      </c>
      <c r="AS2073">
        <f>VLOOKUP($G2073,county_facts!$A:$BB,41,FALSE)</f>
        <v>0</v>
      </c>
      <c r="AT2073">
        <f>VLOOKUP($G2073,county_facts!$A:$BB,42,FALSE)</f>
        <v>0</v>
      </c>
      <c r="AU2073">
        <f>VLOOKUP($G2073,county_facts!$A:$BB,43,FALSE)</f>
        <v>2.6</v>
      </c>
      <c r="AV2073">
        <f>VLOOKUP($G2073,county_facts!$A:$BB,44,FALSE)</f>
        <v>0</v>
      </c>
      <c r="AW2073">
        <f>VLOOKUP($G2073,county_facts!$A:$BB,45,FALSE)</f>
        <v>0</v>
      </c>
      <c r="AX2073">
        <f>VLOOKUP($G2073,county_facts!$A:$BB,46,FALSE)</f>
        <v>0</v>
      </c>
      <c r="AY2073">
        <f>VLOOKUP($G2073,county_facts!$A:$BB,47,FALSE)</f>
        <v>0</v>
      </c>
      <c r="AZ2073">
        <f>VLOOKUP($G2073,county_facts!$A:$BB,48,FALSE)</f>
        <v>365343</v>
      </c>
      <c r="BA2073">
        <f>VLOOKUP($G2073,county_facts!$A:$BB,49,FALSE)</f>
        <v>495496</v>
      </c>
      <c r="BB2073">
        <f>VLOOKUP($G2073,county_facts!$A:$BB,50,FALSE)</f>
        <v>8731</v>
      </c>
      <c r="BC2073">
        <f>VLOOKUP($G2073,county_facts!$A:$BB,51,FALSE)</f>
        <v>48576</v>
      </c>
      <c r="BD2073">
        <f>VLOOKUP($G2073,county_facts!$A:$BB,52,FALSE)</f>
        <v>2</v>
      </c>
      <c r="BE2073">
        <f>VLOOKUP($G2073,county_facts!$A:$BB,53,FALSE)</f>
        <v>1062.5999999999999</v>
      </c>
      <c r="BF2073">
        <f>VLOOKUP($G2073,county_facts!$A:$BB,54,FALSE)</f>
        <v>55</v>
      </c>
    </row>
    <row r="2074" spans="1:58" x14ac:dyDescent="0.3">
      <c r="A2074" t="s">
        <v>9</v>
      </c>
      <c r="B2074" t="s">
        <v>250</v>
      </c>
      <c r="C2074">
        <v>43</v>
      </c>
      <c r="D2074" t="s">
        <v>820</v>
      </c>
      <c r="E2074">
        <v>65</v>
      </c>
      <c r="F2074">
        <v>0.66153846199999999</v>
      </c>
      <c r="G2074">
        <v>49055</v>
      </c>
      <c r="H2074">
        <f>VLOOKUP($G2074,county_facts!$A:$BB,4,FALSE)</f>
        <v>2723</v>
      </c>
      <c r="I2074">
        <f>VLOOKUP($G2074,county_facts!$A:$BB,5,FALSE)</f>
        <v>2778</v>
      </c>
      <c r="J2074">
        <f>VLOOKUP($G2074,county_facts!$A:$BB,6,FALSE)</f>
        <v>-2</v>
      </c>
      <c r="K2074">
        <f>VLOOKUP($G2074,county_facts!$A:$BB,7,FALSE)</f>
        <v>2778</v>
      </c>
      <c r="L2074">
        <f>VLOOKUP($G2074,county_facts!$A:$BB,8,FALSE)</f>
        <v>6.1</v>
      </c>
      <c r="M2074">
        <f>VLOOKUP($G2074,county_facts!$A:$BB,9,FALSE)</f>
        <v>27.1</v>
      </c>
      <c r="N2074">
        <f>VLOOKUP($G2074,county_facts!$A:$BB,10,FALSE)</f>
        <v>18.8</v>
      </c>
      <c r="O2074">
        <f>VLOOKUP($G2074,county_facts!$A:$BB,11,FALSE)</f>
        <v>49.2</v>
      </c>
      <c r="P2074">
        <f>VLOOKUP($G2074,county_facts!$A:$BB,12,FALSE)</f>
        <v>96.2</v>
      </c>
      <c r="Q2074">
        <f>VLOOKUP($G2074,county_facts!$A:$BB,13,FALSE)</f>
        <v>0.1</v>
      </c>
      <c r="R2074">
        <f>VLOOKUP($G2074,county_facts!$A:$BB,14,FALSE)</f>
        <v>1</v>
      </c>
      <c r="S2074">
        <f>VLOOKUP($G2074,county_facts!$A:$BB,15,FALSE)</f>
        <v>0.8</v>
      </c>
      <c r="T2074">
        <f>VLOOKUP($G2074,county_facts!$A:$BB,16,FALSE)</f>
        <v>0.3</v>
      </c>
      <c r="U2074">
        <f>VLOOKUP($G2074,county_facts!$A:$BB,17,FALSE)</f>
        <v>1.6</v>
      </c>
      <c r="V2074">
        <f>VLOOKUP($G2074,county_facts!$A:$BB,18,FALSE)</f>
        <v>4.8</v>
      </c>
      <c r="W2074">
        <f>VLOOKUP($G2074,county_facts!$A:$BB,19,FALSE)</f>
        <v>92.3</v>
      </c>
      <c r="X2074">
        <f>VLOOKUP($G2074,county_facts!$A:$BB,20,FALSE)</f>
        <v>89.8</v>
      </c>
      <c r="Y2074">
        <f>VLOOKUP($G2074,county_facts!$A:$BB,21,FALSE)</f>
        <v>2.4</v>
      </c>
      <c r="Z2074">
        <f>VLOOKUP($G2074,county_facts!$A:$BB,22,FALSE)</f>
        <v>3.8</v>
      </c>
      <c r="AA2074">
        <f>VLOOKUP($G2074,county_facts!$A:$BB,23,FALSE)</f>
        <v>95.7</v>
      </c>
      <c r="AB2074">
        <f>VLOOKUP($G2074,county_facts!$A:$BB,24,FALSE)</f>
        <v>25.2</v>
      </c>
      <c r="AC2074">
        <f>VLOOKUP($G2074,county_facts!$A:$BB,25,FALSE)</f>
        <v>205</v>
      </c>
      <c r="AD2074">
        <f>VLOOKUP($G2074,county_facts!$A:$BB,26,FALSE)</f>
        <v>14.4</v>
      </c>
      <c r="AE2074">
        <f>VLOOKUP($G2074,county_facts!$A:$BB,27,FALSE)</f>
        <v>1619</v>
      </c>
      <c r="AF2074">
        <f>VLOOKUP($G2074,county_facts!$A:$BB,28,FALSE)</f>
        <v>83.9</v>
      </c>
      <c r="AG2074">
        <f>VLOOKUP($G2074,county_facts!$A:$BB,29,FALSE)</f>
        <v>6.2</v>
      </c>
      <c r="AH2074">
        <f>VLOOKUP($G2074,county_facts!$A:$BB,30,FALSE)</f>
        <v>173500</v>
      </c>
      <c r="AI2074">
        <f>VLOOKUP($G2074,county_facts!$A:$BB,31,FALSE)</f>
        <v>970</v>
      </c>
      <c r="AJ2074">
        <f>VLOOKUP($G2074,county_facts!$A:$BB,32,FALSE)</f>
        <v>2.8</v>
      </c>
      <c r="AK2074">
        <f>VLOOKUP($G2074,county_facts!$A:$BB,33,FALSE)</f>
        <v>19858</v>
      </c>
      <c r="AL2074">
        <f>VLOOKUP($G2074,county_facts!$A:$BB,34,FALSE)</f>
        <v>41458</v>
      </c>
      <c r="AM2074">
        <f>VLOOKUP($G2074,county_facts!$A:$BB,35,FALSE)</f>
        <v>18.2</v>
      </c>
      <c r="AN2074">
        <f>VLOOKUP($G2074,county_facts!$A:$BB,36,FALSE)</f>
        <v>81</v>
      </c>
      <c r="AO2074">
        <f>VLOOKUP($G2074,county_facts!$A:$BB,37,FALSE)</f>
        <v>632</v>
      </c>
      <c r="AP2074">
        <f>VLOOKUP($G2074,county_facts!$A:$BB,38,FALSE)</f>
        <v>-3.1</v>
      </c>
      <c r="AQ2074">
        <f>VLOOKUP($G2074,county_facts!$A:$BB,39,FALSE)</f>
        <v>287</v>
      </c>
      <c r="AR2074">
        <f>VLOOKUP($G2074,county_facts!$A:$BB,40,FALSE)</f>
        <v>0</v>
      </c>
      <c r="AS2074">
        <f>VLOOKUP($G2074,county_facts!$A:$BB,41,FALSE)</f>
        <v>0</v>
      </c>
      <c r="AT2074">
        <f>VLOOKUP($G2074,county_facts!$A:$BB,42,FALSE)</f>
        <v>0</v>
      </c>
      <c r="AU2074">
        <f>VLOOKUP($G2074,county_facts!$A:$BB,43,FALSE)</f>
        <v>0</v>
      </c>
      <c r="AV2074">
        <f>VLOOKUP($G2074,county_facts!$A:$BB,44,FALSE)</f>
        <v>0</v>
      </c>
      <c r="AW2074">
        <f>VLOOKUP($G2074,county_facts!$A:$BB,45,FALSE)</f>
        <v>0</v>
      </c>
      <c r="AX2074">
        <f>VLOOKUP($G2074,county_facts!$A:$BB,46,FALSE)</f>
        <v>0</v>
      </c>
      <c r="AY2074">
        <f>VLOOKUP($G2074,county_facts!$A:$BB,47,FALSE)</f>
        <v>0</v>
      </c>
      <c r="AZ2074">
        <f>VLOOKUP($G2074,county_facts!$A:$BB,48,FALSE)</f>
        <v>0</v>
      </c>
      <c r="BA2074">
        <f>VLOOKUP($G2074,county_facts!$A:$BB,49,FALSE)</f>
        <v>27847</v>
      </c>
      <c r="BB2074">
        <f>VLOOKUP($G2074,county_facts!$A:$BB,50,FALSE)</f>
        <v>11197</v>
      </c>
      <c r="BC2074">
        <f>VLOOKUP($G2074,county_facts!$A:$BB,51,FALSE)</f>
        <v>7736</v>
      </c>
      <c r="BD2074">
        <f>VLOOKUP($G2074,county_facts!$A:$BB,52,FALSE)</f>
        <v>16</v>
      </c>
      <c r="BE2074">
        <f>VLOOKUP($G2074,county_facts!$A:$BB,53,FALSE)</f>
        <v>2460.6799999999998</v>
      </c>
      <c r="BF2074">
        <f>VLOOKUP($G2074,county_facts!$A:$BB,54,FALSE)</f>
        <v>1.1000000000000001</v>
      </c>
    </row>
    <row r="2075" spans="1:58" x14ac:dyDescent="0.3">
      <c r="A2075" t="s">
        <v>6</v>
      </c>
      <c r="B2075" t="s">
        <v>250</v>
      </c>
      <c r="C2075">
        <v>22</v>
      </c>
      <c r="D2075" t="s">
        <v>820</v>
      </c>
      <c r="E2075">
        <v>65</v>
      </c>
      <c r="F2075">
        <v>0.33846153800000001</v>
      </c>
      <c r="G2075">
        <v>49055</v>
      </c>
      <c r="H2075">
        <f>VLOOKUP($G2075,county_facts!$A:$BB,4,FALSE)</f>
        <v>2723</v>
      </c>
      <c r="I2075">
        <f>VLOOKUP($G2075,county_facts!$A:$BB,5,FALSE)</f>
        <v>2778</v>
      </c>
      <c r="J2075">
        <f>VLOOKUP($G2075,county_facts!$A:$BB,6,FALSE)</f>
        <v>-2</v>
      </c>
      <c r="K2075">
        <f>VLOOKUP($G2075,county_facts!$A:$BB,7,FALSE)</f>
        <v>2778</v>
      </c>
      <c r="L2075">
        <f>VLOOKUP($G2075,county_facts!$A:$BB,8,FALSE)</f>
        <v>6.1</v>
      </c>
      <c r="M2075">
        <f>VLOOKUP($G2075,county_facts!$A:$BB,9,FALSE)</f>
        <v>27.1</v>
      </c>
      <c r="N2075">
        <f>VLOOKUP($G2075,county_facts!$A:$BB,10,FALSE)</f>
        <v>18.8</v>
      </c>
      <c r="O2075">
        <f>VLOOKUP($G2075,county_facts!$A:$BB,11,FALSE)</f>
        <v>49.2</v>
      </c>
      <c r="P2075">
        <f>VLOOKUP($G2075,county_facts!$A:$BB,12,FALSE)</f>
        <v>96.2</v>
      </c>
      <c r="Q2075">
        <f>VLOOKUP($G2075,county_facts!$A:$BB,13,FALSE)</f>
        <v>0.1</v>
      </c>
      <c r="R2075">
        <f>VLOOKUP($G2075,county_facts!$A:$BB,14,FALSE)</f>
        <v>1</v>
      </c>
      <c r="S2075">
        <f>VLOOKUP($G2075,county_facts!$A:$BB,15,FALSE)</f>
        <v>0.8</v>
      </c>
      <c r="T2075">
        <f>VLOOKUP($G2075,county_facts!$A:$BB,16,FALSE)</f>
        <v>0.3</v>
      </c>
      <c r="U2075">
        <f>VLOOKUP($G2075,county_facts!$A:$BB,17,FALSE)</f>
        <v>1.6</v>
      </c>
      <c r="V2075">
        <f>VLOOKUP($G2075,county_facts!$A:$BB,18,FALSE)</f>
        <v>4.8</v>
      </c>
      <c r="W2075">
        <f>VLOOKUP($G2075,county_facts!$A:$BB,19,FALSE)</f>
        <v>92.3</v>
      </c>
      <c r="X2075">
        <f>VLOOKUP($G2075,county_facts!$A:$BB,20,FALSE)</f>
        <v>89.8</v>
      </c>
      <c r="Y2075">
        <f>VLOOKUP($G2075,county_facts!$A:$BB,21,FALSE)</f>
        <v>2.4</v>
      </c>
      <c r="Z2075">
        <f>VLOOKUP($G2075,county_facts!$A:$BB,22,FALSE)</f>
        <v>3.8</v>
      </c>
      <c r="AA2075">
        <f>VLOOKUP($G2075,county_facts!$A:$BB,23,FALSE)</f>
        <v>95.7</v>
      </c>
      <c r="AB2075">
        <f>VLOOKUP($G2075,county_facts!$A:$BB,24,FALSE)</f>
        <v>25.2</v>
      </c>
      <c r="AC2075">
        <f>VLOOKUP($G2075,county_facts!$A:$BB,25,FALSE)</f>
        <v>205</v>
      </c>
      <c r="AD2075">
        <f>VLOOKUP($G2075,county_facts!$A:$BB,26,FALSE)</f>
        <v>14.4</v>
      </c>
      <c r="AE2075">
        <f>VLOOKUP($G2075,county_facts!$A:$BB,27,FALSE)</f>
        <v>1619</v>
      </c>
      <c r="AF2075">
        <f>VLOOKUP($G2075,county_facts!$A:$BB,28,FALSE)</f>
        <v>83.9</v>
      </c>
      <c r="AG2075">
        <f>VLOOKUP($G2075,county_facts!$A:$BB,29,FALSE)</f>
        <v>6.2</v>
      </c>
      <c r="AH2075">
        <f>VLOOKUP($G2075,county_facts!$A:$BB,30,FALSE)</f>
        <v>173500</v>
      </c>
      <c r="AI2075">
        <f>VLOOKUP($G2075,county_facts!$A:$BB,31,FALSE)</f>
        <v>970</v>
      </c>
      <c r="AJ2075">
        <f>VLOOKUP($G2075,county_facts!$A:$BB,32,FALSE)</f>
        <v>2.8</v>
      </c>
      <c r="AK2075">
        <f>VLOOKUP($G2075,county_facts!$A:$BB,33,FALSE)</f>
        <v>19858</v>
      </c>
      <c r="AL2075">
        <f>VLOOKUP($G2075,county_facts!$A:$BB,34,FALSE)</f>
        <v>41458</v>
      </c>
      <c r="AM2075">
        <f>VLOOKUP($G2075,county_facts!$A:$BB,35,FALSE)</f>
        <v>18.2</v>
      </c>
      <c r="AN2075">
        <f>VLOOKUP($G2075,county_facts!$A:$BB,36,FALSE)</f>
        <v>81</v>
      </c>
      <c r="AO2075">
        <f>VLOOKUP($G2075,county_facts!$A:$BB,37,FALSE)</f>
        <v>632</v>
      </c>
      <c r="AP2075">
        <f>VLOOKUP($G2075,county_facts!$A:$BB,38,FALSE)</f>
        <v>-3.1</v>
      </c>
      <c r="AQ2075">
        <f>VLOOKUP($G2075,county_facts!$A:$BB,39,FALSE)</f>
        <v>287</v>
      </c>
      <c r="AR2075">
        <f>VLOOKUP($G2075,county_facts!$A:$BB,40,FALSE)</f>
        <v>0</v>
      </c>
      <c r="AS2075">
        <f>VLOOKUP($G2075,county_facts!$A:$BB,41,FALSE)</f>
        <v>0</v>
      </c>
      <c r="AT2075">
        <f>VLOOKUP($G2075,county_facts!$A:$BB,42,FALSE)</f>
        <v>0</v>
      </c>
      <c r="AU2075">
        <f>VLOOKUP($G2075,county_facts!$A:$BB,43,FALSE)</f>
        <v>0</v>
      </c>
      <c r="AV2075">
        <f>VLOOKUP($G2075,county_facts!$A:$BB,44,FALSE)</f>
        <v>0</v>
      </c>
      <c r="AW2075">
        <f>VLOOKUP($G2075,county_facts!$A:$BB,45,FALSE)</f>
        <v>0</v>
      </c>
      <c r="AX2075">
        <f>VLOOKUP($G2075,county_facts!$A:$BB,46,FALSE)</f>
        <v>0</v>
      </c>
      <c r="AY2075">
        <f>VLOOKUP($G2075,county_facts!$A:$BB,47,FALSE)</f>
        <v>0</v>
      </c>
      <c r="AZ2075">
        <f>VLOOKUP($G2075,county_facts!$A:$BB,48,FALSE)</f>
        <v>0</v>
      </c>
      <c r="BA2075">
        <f>VLOOKUP($G2075,county_facts!$A:$BB,49,FALSE)</f>
        <v>27847</v>
      </c>
      <c r="BB2075">
        <f>VLOOKUP($G2075,county_facts!$A:$BB,50,FALSE)</f>
        <v>11197</v>
      </c>
      <c r="BC2075">
        <f>VLOOKUP($G2075,county_facts!$A:$BB,51,FALSE)</f>
        <v>7736</v>
      </c>
      <c r="BD2075">
        <f>VLOOKUP($G2075,county_facts!$A:$BB,52,FALSE)</f>
        <v>16</v>
      </c>
      <c r="BE2075">
        <f>VLOOKUP($G2075,county_facts!$A:$BB,53,FALSE)</f>
        <v>2460.6799999999998</v>
      </c>
      <c r="BF2075">
        <f>VLOOKUP($G2075,county_facts!$A:$BB,54,FALSE)</f>
        <v>1.1000000000000001</v>
      </c>
    </row>
    <row r="2076" spans="1:58" x14ac:dyDescent="0.3">
      <c r="A2076" t="s">
        <v>9</v>
      </c>
      <c r="B2076" t="s">
        <v>10</v>
      </c>
      <c r="C2076">
        <v>2141</v>
      </c>
      <c r="D2076" t="s">
        <v>820</v>
      </c>
      <c r="E2076">
        <v>4158</v>
      </c>
      <c r="F2076">
        <v>0.51491101500000003</v>
      </c>
      <c r="G2076">
        <v>49053</v>
      </c>
      <c r="H2076">
        <f>VLOOKUP($G2076,county_facts!$A:$BB,4,FALSE)</f>
        <v>151948</v>
      </c>
      <c r="I2076">
        <f>VLOOKUP($G2076,county_facts!$A:$BB,5,FALSE)</f>
        <v>138115</v>
      </c>
      <c r="J2076">
        <f>VLOOKUP($G2076,county_facts!$A:$BB,6,FALSE)</f>
        <v>10</v>
      </c>
      <c r="K2076">
        <f>VLOOKUP($G2076,county_facts!$A:$BB,7,FALSE)</f>
        <v>138115</v>
      </c>
      <c r="L2076">
        <f>VLOOKUP($G2076,county_facts!$A:$BB,8,FALSE)</f>
        <v>7.3</v>
      </c>
      <c r="M2076">
        <f>VLOOKUP($G2076,county_facts!$A:$BB,9,FALSE)</f>
        <v>28.3</v>
      </c>
      <c r="N2076">
        <f>VLOOKUP($G2076,county_facts!$A:$BB,10,FALSE)</f>
        <v>19.600000000000001</v>
      </c>
      <c r="O2076">
        <f>VLOOKUP($G2076,county_facts!$A:$BB,11,FALSE)</f>
        <v>50.5</v>
      </c>
      <c r="P2076">
        <f>VLOOKUP($G2076,county_facts!$A:$BB,12,FALSE)</f>
        <v>93.7</v>
      </c>
      <c r="Q2076">
        <f>VLOOKUP($G2076,county_facts!$A:$BB,13,FALSE)</f>
        <v>0.8</v>
      </c>
      <c r="R2076">
        <f>VLOOKUP($G2076,county_facts!$A:$BB,14,FALSE)</f>
        <v>1.7</v>
      </c>
      <c r="S2076">
        <f>VLOOKUP($G2076,county_facts!$A:$BB,15,FALSE)</f>
        <v>0.9</v>
      </c>
      <c r="T2076">
        <f>VLOOKUP($G2076,county_facts!$A:$BB,16,FALSE)</f>
        <v>0.9</v>
      </c>
      <c r="U2076">
        <f>VLOOKUP($G2076,county_facts!$A:$BB,17,FALSE)</f>
        <v>2</v>
      </c>
      <c r="V2076">
        <f>VLOOKUP($G2076,county_facts!$A:$BB,18,FALSE)</f>
        <v>10</v>
      </c>
      <c r="W2076">
        <f>VLOOKUP($G2076,county_facts!$A:$BB,19,FALSE)</f>
        <v>85.2</v>
      </c>
      <c r="X2076">
        <f>VLOOKUP($G2076,county_facts!$A:$BB,20,FALSE)</f>
        <v>81.599999999999994</v>
      </c>
      <c r="Y2076">
        <f>VLOOKUP($G2076,county_facts!$A:$BB,21,FALSE)</f>
        <v>5.9</v>
      </c>
      <c r="Z2076">
        <f>VLOOKUP($G2076,county_facts!$A:$BB,22,FALSE)</f>
        <v>8.5</v>
      </c>
      <c r="AA2076">
        <f>VLOOKUP($G2076,county_facts!$A:$BB,23,FALSE)</f>
        <v>91.7</v>
      </c>
      <c r="AB2076">
        <f>VLOOKUP($G2076,county_facts!$A:$BB,24,FALSE)</f>
        <v>26.4</v>
      </c>
      <c r="AC2076">
        <f>VLOOKUP($G2076,county_facts!$A:$BB,25,FALSE)</f>
        <v>10729</v>
      </c>
      <c r="AD2076">
        <f>VLOOKUP($G2076,county_facts!$A:$BB,26,FALSE)</f>
        <v>18.100000000000001</v>
      </c>
      <c r="AE2076">
        <f>VLOOKUP($G2076,county_facts!$A:$BB,27,FALSE)</f>
        <v>62434</v>
      </c>
      <c r="AF2076">
        <f>VLOOKUP($G2076,county_facts!$A:$BB,28,FALSE)</f>
        <v>69.099999999999994</v>
      </c>
      <c r="AG2076">
        <f>VLOOKUP($G2076,county_facts!$A:$BB,29,FALSE)</f>
        <v>13.7</v>
      </c>
      <c r="AH2076">
        <f>VLOOKUP($G2076,county_facts!$A:$BB,30,FALSE)</f>
        <v>212900</v>
      </c>
      <c r="AI2076">
        <f>VLOOKUP($G2076,county_facts!$A:$BB,31,FALSE)</f>
        <v>46826</v>
      </c>
      <c r="AJ2076">
        <f>VLOOKUP($G2076,county_facts!$A:$BB,32,FALSE)</f>
        <v>2.99</v>
      </c>
      <c r="AK2076">
        <f>VLOOKUP($G2076,county_facts!$A:$BB,33,FALSE)</f>
        <v>21472</v>
      </c>
      <c r="AL2076">
        <f>VLOOKUP($G2076,county_facts!$A:$BB,34,FALSE)</f>
        <v>49279</v>
      </c>
      <c r="AM2076">
        <f>VLOOKUP($G2076,county_facts!$A:$BB,35,FALSE)</f>
        <v>15.3</v>
      </c>
      <c r="AN2076">
        <f>VLOOKUP($G2076,county_facts!$A:$BB,36,FALSE)</f>
        <v>4195</v>
      </c>
      <c r="AO2076">
        <f>VLOOKUP($G2076,county_facts!$A:$BB,37,FALSE)</f>
        <v>40096</v>
      </c>
      <c r="AP2076">
        <f>VLOOKUP($G2076,county_facts!$A:$BB,38,FALSE)</f>
        <v>6</v>
      </c>
      <c r="AQ2076">
        <f>VLOOKUP($G2076,county_facts!$A:$BB,39,FALSE)</f>
        <v>12017</v>
      </c>
      <c r="AR2076">
        <f>VLOOKUP($G2076,county_facts!$A:$BB,40,FALSE)</f>
        <v>14277</v>
      </c>
      <c r="AS2076">
        <f>VLOOKUP($G2076,county_facts!$A:$BB,41,FALSE)</f>
        <v>0</v>
      </c>
      <c r="AT2076">
        <f>VLOOKUP($G2076,county_facts!$A:$BB,42,FALSE)</f>
        <v>0</v>
      </c>
      <c r="AU2076">
        <f>VLOOKUP($G2076,county_facts!$A:$BB,43,FALSE)</f>
        <v>0.8</v>
      </c>
      <c r="AV2076">
        <f>VLOOKUP($G2076,county_facts!$A:$BB,44,FALSE)</f>
        <v>0</v>
      </c>
      <c r="AW2076">
        <f>VLOOKUP($G2076,county_facts!$A:$BB,45,FALSE)</f>
        <v>2.5</v>
      </c>
      <c r="AX2076">
        <f>VLOOKUP($G2076,county_facts!$A:$BB,46,FALSE)</f>
        <v>21.3</v>
      </c>
      <c r="AY2076">
        <f>VLOOKUP($G2076,county_facts!$A:$BB,47,FALSE)</f>
        <v>609632</v>
      </c>
      <c r="AZ2076">
        <f>VLOOKUP($G2076,county_facts!$A:$BB,48,FALSE)</f>
        <v>510839</v>
      </c>
      <c r="BA2076">
        <f>VLOOKUP($G2076,county_facts!$A:$BB,49,FALSE)</f>
        <v>2087828</v>
      </c>
      <c r="BB2076">
        <f>VLOOKUP($G2076,county_facts!$A:$BB,50,FALSE)</f>
        <v>15781</v>
      </c>
      <c r="BC2076">
        <f>VLOOKUP($G2076,county_facts!$A:$BB,51,FALSE)</f>
        <v>254511</v>
      </c>
      <c r="BD2076">
        <f>VLOOKUP($G2076,county_facts!$A:$BB,52,FALSE)</f>
        <v>1628</v>
      </c>
      <c r="BE2076">
        <f>VLOOKUP($G2076,county_facts!$A:$BB,53,FALSE)</f>
        <v>2426.36</v>
      </c>
      <c r="BF2076">
        <f>VLOOKUP($G2076,county_facts!$A:$BB,54,FALSE)</f>
        <v>56.9</v>
      </c>
    </row>
    <row r="2077" spans="1:58" x14ac:dyDescent="0.3">
      <c r="A2077" t="s">
        <v>6</v>
      </c>
      <c r="B2077" t="s">
        <v>10</v>
      </c>
      <c r="C2077">
        <v>2017</v>
      </c>
      <c r="D2077" t="s">
        <v>820</v>
      </c>
      <c r="E2077">
        <v>4158</v>
      </c>
      <c r="F2077">
        <v>0.48508898499999997</v>
      </c>
      <c r="G2077">
        <v>49053</v>
      </c>
      <c r="H2077">
        <f>VLOOKUP($G2077,county_facts!$A:$BB,4,FALSE)</f>
        <v>151948</v>
      </c>
      <c r="I2077">
        <f>VLOOKUP($G2077,county_facts!$A:$BB,5,FALSE)</f>
        <v>138115</v>
      </c>
      <c r="J2077">
        <f>VLOOKUP($G2077,county_facts!$A:$BB,6,FALSE)</f>
        <v>10</v>
      </c>
      <c r="K2077">
        <f>VLOOKUP($G2077,county_facts!$A:$BB,7,FALSE)</f>
        <v>138115</v>
      </c>
      <c r="L2077">
        <f>VLOOKUP($G2077,county_facts!$A:$BB,8,FALSE)</f>
        <v>7.3</v>
      </c>
      <c r="M2077">
        <f>VLOOKUP($G2077,county_facts!$A:$BB,9,FALSE)</f>
        <v>28.3</v>
      </c>
      <c r="N2077">
        <f>VLOOKUP($G2077,county_facts!$A:$BB,10,FALSE)</f>
        <v>19.600000000000001</v>
      </c>
      <c r="O2077">
        <f>VLOOKUP($G2077,county_facts!$A:$BB,11,FALSE)</f>
        <v>50.5</v>
      </c>
      <c r="P2077">
        <f>VLOOKUP($G2077,county_facts!$A:$BB,12,FALSE)</f>
        <v>93.7</v>
      </c>
      <c r="Q2077">
        <f>VLOOKUP($G2077,county_facts!$A:$BB,13,FALSE)</f>
        <v>0.8</v>
      </c>
      <c r="R2077">
        <f>VLOOKUP($G2077,county_facts!$A:$BB,14,FALSE)</f>
        <v>1.7</v>
      </c>
      <c r="S2077">
        <f>VLOOKUP($G2077,county_facts!$A:$BB,15,FALSE)</f>
        <v>0.9</v>
      </c>
      <c r="T2077">
        <f>VLOOKUP($G2077,county_facts!$A:$BB,16,FALSE)</f>
        <v>0.9</v>
      </c>
      <c r="U2077">
        <f>VLOOKUP($G2077,county_facts!$A:$BB,17,FALSE)</f>
        <v>2</v>
      </c>
      <c r="V2077">
        <f>VLOOKUP($G2077,county_facts!$A:$BB,18,FALSE)</f>
        <v>10</v>
      </c>
      <c r="W2077">
        <f>VLOOKUP($G2077,county_facts!$A:$BB,19,FALSE)</f>
        <v>85.2</v>
      </c>
      <c r="X2077">
        <f>VLOOKUP($G2077,county_facts!$A:$BB,20,FALSE)</f>
        <v>81.599999999999994</v>
      </c>
      <c r="Y2077">
        <f>VLOOKUP($G2077,county_facts!$A:$BB,21,FALSE)</f>
        <v>5.9</v>
      </c>
      <c r="Z2077">
        <f>VLOOKUP($G2077,county_facts!$A:$BB,22,FALSE)</f>
        <v>8.5</v>
      </c>
      <c r="AA2077">
        <f>VLOOKUP($G2077,county_facts!$A:$BB,23,FALSE)</f>
        <v>91.7</v>
      </c>
      <c r="AB2077">
        <f>VLOOKUP($G2077,county_facts!$A:$BB,24,FALSE)</f>
        <v>26.4</v>
      </c>
      <c r="AC2077">
        <f>VLOOKUP($G2077,county_facts!$A:$BB,25,FALSE)</f>
        <v>10729</v>
      </c>
      <c r="AD2077">
        <f>VLOOKUP($G2077,county_facts!$A:$BB,26,FALSE)</f>
        <v>18.100000000000001</v>
      </c>
      <c r="AE2077">
        <f>VLOOKUP($G2077,county_facts!$A:$BB,27,FALSE)</f>
        <v>62434</v>
      </c>
      <c r="AF2077">
        <f>VLOOKUP($G2077,county_facts!$A:$BB,28,FALSE)</f>
        <v>69.099999999999994</v>
      </c>
      <c r="AG2077">
        <f>VLOOKUP($G2077,county_facts!$A:$BB,29,FALSE)</f>
        <v>13.7</v>
      </c>
      <c r="AH2077">
        <f>VLOOKUP($G2077,county_facts!$A:$BB,30,FALSE)</f>
        <v>212900</v>
      </c>
      <c r="AI2077">
        <f>VLOOKUP($G2077,county_facts!$A:$BB,31,FALSE)</f>
        <v>46826</v>
      </c>
      <c r="AJ2077">
        <f>VLOOKUP($G2077,county_facts!$A:$BB,32,FALSE)</f>
        <v>2.99</v>
      </c>
      <c r="AK2077">
        <f>VLOOKUP($G2077,county_facts!$A:$BB,33,FALSE)</f>
        <v>21472</v>
      </c>
      <c r="AL2077">
        <f>VLOOKUP($G2077,county_facts!$A:$BB,34,FALSE)</f>
        <v>49279</v>
      </c>
      <c r="AM2077">
        <f>VLOOKUP($G2077,county_facts!$A:$BB,35,FALSE)</f>
        <v>15.3</v>
      </c>
      <c r="AN2077">
        <f>VLOOKUP($G2077,county_facts!$A:$BB,36,FALSE)</f>
        <v>4195</v>
      </c>
      <c r="AO2077">
        <f>VLOOKUP($G2077,county_facts!$A:$BB,37,FALSE)</f>
        <v>40096</v>
      </c>
      <c r="AP2077">
        <f>VLOOKUP($G2077,county_facts!$A:$BB,38,FALSE)</f>
        <v>6</v>
      </c>
      <c r="AQ2077">
        <f>VLOOKUP($G2077,county_facts!$A:$BB,39,FALSE)</f>
        <v>12017</v>
      </c>
      <c r="AR2077">
        <f>VLOOKUP($G2077,county_facts!$A:$BB,40,FALSE)</f>
        <v>14277</v>
      </c>
      <c r="AS2077">
        <f>VLOOKUP($G2077,county_facts!$A:$BB,41,FALSE)</f>
        <v>0</v>
      </c>
      <c r="AT2077">
        <f>VLOOKUP($G2077,county_facts!$A:$BB,42,FALSE)</f>
        <v>0</v>
      </c>
      <c r="AU2077">
        <f>VLOOKUP($G2077,county_facts!$A:$BB,43,FALSE)</f>
        <v>0.8</v>
      </c>
      <c r="AV2077">
        <f>VLOOKUP($G2077,county_facts!$A:$BB,44,FALSE)</f>
        <v>0</v>
      </c>
      <c r="AW2077">
        <f>VLOOKUP($G2077,county_facts!$A:$BB,45,FALSE)</f>
        <v>2.5</v>
      </c>
      <c r="AX2077">
        <f>VLOOKUP($G2077,county_facts!$A:$BB,46,FALSE)</f>
        <v>21.3</v>
      </c>
      <c r="AY2077">
        <f>VLOOKUP($G2077,county_facts!$A:$BB,47,FALSE)</f>
        <v>609632</v>
      </c>
      <c r="AZ2077">
        <f>VLOOKUP($G2077,county_facts!$A:$BB,48,FALSE)</f>
        <v>510839</v>
      </c>
      <c r="BA2077">
        <f>VLOOKUP($G2077,county_facts!$A:$BB,49,FALSE)</f>
        <v>2087828</v>
      </c>
      <c r="BB2077">
        <f>VLOOKUP($G2077,county_facts!$A:$BB,50,FALSE)</f>
        <v>15781</v>
      </c>
      <c r="BC2077">
        <f>VLOOKUP($G2077,county_facts!$A:$BB,51,FALSE)</f>
        <v>254511</v>
      </c>
      <c r="BD2077">
        <f>VLOOKUP($G2077,county_facts!$A:$BB,52,FALSE)</f>
        <v>1628</v>
      </c>
      <c r="BE2077">
        <f>VLOOKUP($G2077,county_facts!$A:$BB,53,FALSE)</f>
        <v>2426.36</v>
      </c>
      <c r="BF2077">
        <f>VLOOKUP($G2077,county_facts!$A:$BB,54,FALSE)</f>
        <v>56.9</v>
      </c>
    </row>
    <row r="2078" spans="1:58" x14ac:dyDescent="0.3">
      <c r="A2078" t="s">
        <v>9</v>
      </c>
      <c r="B2078" t="s">
        <v>821</v>
      </c>
      <c r="C2078">
        <v>594</v>
      </c>
      <c r="D2078" t="s">
        <v>820</v>
      </c>
      <c r="E2078">
        <v>1049</v>
      </c>
      <c r="F2078">
        <v>0.56625357499999995</v>
      </c>
      <c r="G2078">
        <v>49051</v>
      </c>
      <c r="H2078">
        <f>VLOOKUP($G2078,county_facts!$A:$BB,4,FALSE)</f>
        <v>27714</v>
      </c>
      <c r="I2078">
        <f>VLOOKUP($G2078,county_facts!$A:$BB,5,FALSE)</f>
        <v>23530</v>
      </c>
      <c r="J2078">
        <f>VLOOKUP($G2078,county_facts!$A:$BB,6,FALSE)</f>
        <v>17.8</v>
      </c>
      <c r="K2078">
        <f>VLOOKUP($G2078,county_facts!$A:$BB,7,FALSE)</f>
        <v>23530</v>
      </c>
      <c r="L2078">
        <f>VLOOKUP($G2078,county_facts!$A:$BB,8,FALSE)</f>
        <v>7.9</v>
      </c>
      <c r="M2078">
        <f>VLOOKUP($G2078,county_facts!$A:$BB,9,FALSE)</f>
        <v>32.9</v>
      </c>
      <c r="N2078">
        <f>VLOOKUP($G2078,county_facts!$A:$BB,10,FALSE)</f>
        <v>9.4</v>
      </c>
      <c r="O2078">
        <f>VLOOKUP($G2078,county_facts!$A:$BB,11,FALSE)</f>
        <v>48.6</v>
      </c>
      <c r="P2078">
        <f>VLOOKUP($G2078,county_facts!$A:$BB,12,FALSE)</f>
        <v>95.8</v>
      </c>
      <c r="Q2078">
        <f>VLOOKUP($G2078,county_facts!$A:$BB,13,FALSE)</f>
        <v>0.5</v>
      </c>
      <c r="R2078">
        <f>VLOOKUP($G2078,county_facts!$A:$BB,14,FALSE)</f>
        <v>0.8</v>
      </c>
      <c r="S2078">
        <f>VLOOKUP($G2078,county_facts!$A:$BB,15,FALSE)</f>
        <v>1.2</v>
      </c>
      <c r="T2078">
        <f>VLOOKUP($G2078,county_facts!$A:$BB,16,FALSE)</f>
        <v>0.2</v>
      </c>
      <c r="U2078">
        <f>VLOOKUP($G2078,county_facts!$A:$BB,17,FALSE)</f>
        <v>1.5</v>
      </c>
      <c r="V2078">
        <f>VLOOKUP($G2078,county_facts!$A:$BB,18,FALSE)</f>
        <v>12.9</v>
      </c>
      <c r="W2078">
        <f>VLOOKUP($G2078,county_facts!$A:$BB,19,FALSE)</f>
        <v>84.2</v>
      </c>
      <c r="X2078">
        <f>VLOOKUP($G2078,county_facts!$A:$BB,20,FALSE)</f>
        <v>86.4</v>
      </c>
      <c r="Y2078">
        <f>VLOOKUP($G2078,county_facts!$A:$BB,21,FALSE)</f>
        <v>10.199999999999999</v>
      </c>
      <c r="Z2078">
        <f>VLOOKUP($G2078,county_facts!$A:$BB,22,FALSE)</f>
        <v>15</v>
      </c>
      <c r="AA2078">
        <f>VLOOKUP($G2078,county_facts!$A:$BB,23,FALSE)</f>
        <v>89.6</v>
      </c>
      <c r="AB2078">
        <f>VLOOKUP($G2078,county_facts!$A:$BB,24,FALSE)</f>
        <v>33.4</v>
      </c>
      <c r="AC2078">
        <f>VLOOKUP($G2078,county_facts!$A:$BB,25,FALSE)</f>
        <v>853</v>
      </c>
      <c r="AD2078">
        <f>VLOOKUP($G2078,county_facts!$A:$BB,26,FALSE)</f>
        <v>23.9</v>
      </c>
      <c r="AE2078">
        <f>VLOOKUP($G2078,county_facts!$A:$BB,27,FALSE)</f>
        <v>11613</v>
      </c>
      <c r="AF2078">
        <f>VLOOKUP($G2078,county_facts!$A:$BB,28,FALSE)</f>
        <v>75.5</v>
      </c>
      <c r="AG2078">
        <f>VLOOKUP($G2078,county_facts!$A:$BB,29,FALSE)</f>
        <v>10.4</v>
      </c>
      <c r="AH2078">
        <f>VLOOKUP($G2078,county_facts!$A:$BB,30,FALSE)</f>
        <v>307600</v>
      </c>
      <c r="AI2078">
        <f>VLOOKUP($G2078,county_facts!$A:$BB,31,FALSE)</f>
        <v>7602</v>
      </c>
      <c r="AJ2078">
        <f>VLOOKUP($G2078,county_facts!$A:$BB,32,FALSE)</f>
        <v>3.21</v>
      </c>
      <c r="AK2078">
        <f>VLOOKUP($G2078,county_facts!$A:$BB,33,FALSE)</f>
        <v>25777</v>
      </c>
      <c r="AL2078">
        <f>VLOOKUP($G2078,county_facts!$A:$BB,34,FALSE)</f>
        <v>65050</v>
      </c>
      <c r="AM2078">
        <f>VLOOKUP($G2078,county_facts!$A:$BB,35,FALSE)</f>
        <v>9.5</v>
      </c>
      <c r="AN2078">
        <f>VLOOKUP($G2078,county_facts!$A:$BB,36,FALSE)</f>
        <v>807</v>
      </c>
      <c r="AO2078">
        <f>VLOOKUP($G2078,county_facts!$A:$BB,37,FALSE)</f>
        <v>5345</v>
      </c>
      <c r="AP2078">
        <f>VLOOKUP($G2078,county_facts!$A:$BB,38,FALSE)</f>
        <v>6.4</v>
      </c>
      <c r="AQ2078">
        <f>VLOOKUP($G2078,county_facts!$A:$BB,39,FALSE)</f>
        <v>2522</v>
      </c>
      <c r="AR2078">
        <f>VLOOKUP($G2078,county_facts!$A:$BB,40,FALSE)</f>
        <v>3116</v>
      </c>
      <c r="AS2078">
        <f>VLOOKUP($G2078,county_facts!$A:$BB,41,FALSE)</f>
        <v>0</v>
      </c>
      <c r="AT2078">
        <f>VLOOKUP($G2078,county_facts!$A:$BB,42,FALSE)</f>
        <v>0</v>
      </c>
      <c r="AU2078">
        <f>VLOOKUP($G2078,county_facts!$A:$BB,43,FALSE)</f>
        <v>0</v>
      </c>
      <c r="AV2078">
        <f>VLOOKUP($G2078,county_facts!$A:$BB,44,FALSE)</f>
        <v>0</v>
      </c>
      <c r="AW2078">
        <f>VLOOKUP($G2078,county_facts!$A:$BB,45,FALSE)</f>
        <v>5.0999999999999996</v>
      </c>
      <c r="AX2078">
        <f>VLOOKUP($G2078,county_facts!$A:$BB,46,FALSE)</f>
        <v>19.100000000000001</v>
      </c>
      <c r="AY2078">
        <f>VLOOKUP($G2078,county_facts!$A:$BB,47,FALSE)</f>
        <v>0</v>
      </c>
      <c r="AZ2078">
        <f>VLOOKUP($G2078,county_facts!$A:$BB,48,FALSE)</f>
        <v>0</v>
      </c>
      <c r="BA2078">
        <f>VLOOKUP($G2078,county_facts!$A:$BB,49,FALSE)</f>
        <v>228355</v>
      </c>
      <c r="BB2078">
        <f>VLOOKUP($G2078,county_facts!$A:$BB,50,FALSE)</f>
        <v>11197</v>
      </c>
      <c r="BC2078">
        <f>VLOOKUP($G2078,county_facts!$A:$BB,51,FALSE)</f>
        <v>38846</v>
      </c>
      <c r="BD2078">
        <f>VLOOKUP($G2078,county_facts!$A:$BB,52,FALSE)</f>
        <v>436</v>
      </c>
      <c r="BE2078">
        <f>VLOOKUP($G2078,county_facts!$A:$BB,53,FALSE)</f>
        <v>1175.5</v>
      </c>
      <c r="BF2078">
        <f>VLOOKUP($G2078,county_facts!$A:$BB,54,FALSE)</f>
        <v>20</v>
      </c>
    </row>
    <row r="2079" spans="1:58" x14ac:dyDescent="0.3">
      <c r="A2079" t="s">
        <v>6</v>
      </c>
      <c r="B2079" t="s">
        <v>821</v>
      </c>
      <c r="C2079">
        <v>455</v>
      </c>
      <c r="D2079" t="s">
        <v>820</v>
      </c>
      <c r="E2079">
        <v>1049</v>
      </c>
      <c r="F2079">
        <v>0.43374642499999999</v>
      </c>
      <c r="G2079">
        <v>49051</v>
      </c>
      <c r="H2079">
        <f>VLOOKUP($G2079,county_facts!$A:$BB,4,FALSE)</f>
        <v>27714</v>
      </c>
      <c r="I2079">
        <f>VLOOKUP($G2079,county_facts!$A:$BB,5,FALSE)</f>
        <v>23530</v>
      </c>
      <c r="J2079">
        <f>VLOOKUP($G2079,county_facts!$A:$BB,6,FALSE)</f>
        <v>17.8</v>
      </c>
      <c r="K2079">
        <f>VLOOKUP($G2079,county_facts!$A:$BB,7,FALSE)</f>
        <v>23530</v>
      </c>
      <c r="L2079">
        <f>VLOOKUP($G2079,county_facts!$A:$BB,8,FALSE)</f>
        <v>7.9</v>
      </c>
      <c r="M2079">
        <f>VLOOKUP($G2079,county_facts!$A:$BB,9,FALSE)</f>
        <v>32.9</v>
      </c>
      <c r="N2079">
        <f>VLOOKUP($G2079,county_facts!$A:$BB,10,FALSE)</f>
        <v>9.4</v>
      </c>
      <c r="O2079">
        <f>VLOOKUP($G2079,county_facts!$A:$BB,11,FALSE)</f>
        <v>48.6</v>
      </c>
      <c r="P2079">
        <f>VLOOKUP($G2079,county_facts!$A:$BB,12,FALSE)</f>
        <v>95.8</v>
      </c>
      <c r="Q2079">
        <f>VLOOKUP($G2079,county_facts!$A:$BB,13,FALSE)</f>
        <v>0.5</v>
      </c>
      <c r="R2079">
        <f>VLOOKUP($G2079,county_facts!$A:$BB,14,FALSE)</f>
        <v>0.8</v>
      </c>
      <c r="S2079">
        <f>VLOOKUP($G2079,county_facts!$A:$BB,15,FALSE)</f>
        <v>1.2</v>
      </c>
      <c r="T2079">
        <f>VLOOKUP($G2079,county_facts!$A:$BB,16,FALSE)</f>
        <v>0.2</v>
      </c>
      <c r="U2079">
        <f>VLOOKUP($G2079,county_facts!$A:$BB,17,FALSE)</f>
        <v>1.5</v>
      </c>
      <c r="V2079">
        <f>VLOOKUP($G2079,county_facts!$A:$BB,18,FALSE)</f>
        <v>12.9</v>
      </c>
      <c r="W2079">
        <f>VLOOKUP($G2079,county_facts!$A:$BB,19,FALSE)</f>
        <v>84.2</v>
      </c>
      <c r="X2079">
        <f>VLOOKUP($G2079,county_facts!$A:$BB,20,FALSE)</f>
        <v>86.4</v>
      </c>
      <c r="Y2079">
        <f>VLOOKUP($G2079,county_facts!$A:$BB,21,FALSE)</f>
        <v>10.199999999999999</v>
      </c>
      <c r="Z2079">
        <f>VLOOKUP($G2079,county_facts!$A:$BB,22,FALSE)</f>
        <v>15</v>
      </c>
      <c r="AA2079">
        <f>VLOOKUP($G2079,county_facts!$A:$BB,23,FALSE)</f>
        <v>89.6</v>
      </c>
      <c r="AB2079">
        <f>VLOOKUP($G2079,county_facts!$A:$BB,24,FALSE)</f>
        <v>33.4</v>
      </c>
      <c r="AC2079">
        <f>VLOOKUP($G2079,county_facts!$A:$BB,25,FALSE)</f>
        <v>853</v>
      </c>
      <c r="AD2079">
        <f>VLOOKUP($G2079,county_facts!$A:$BB,26,FALSE)</f>
        <v>23.9</v>
      </c>
      <c r="AE2079">
        <f>VLOOKUP($G2079,county_facts!$A:$BB,27,FALSE)</f>
        <v>11613</v>
      </c>
      <c r="AF2079">
        <f>VLOOKUP($G2079,county_facts!$A:$BB,28,FALSE)</f>
        <v>75.5</v>
      </c>
      <c r="AG2079">
        <f>VLOOKUP($G2079,county_facts!$A:$BB,29,FALSE)</f>
        <v>10.4</v>
      </c>
      <c r="AH2079">
        <f>VLOOKUP($G2079,county_facts!$A:$BB,30,FALSE)</f>
        <v>307600</v>
      </c>
      <c r="AI2079">
        <f>VLOOKUP($G2079,county_facts!$A:$BB,31,FALSE)</f>
        <v>7602</v>
      </c>
      <c r="AJ2079">
        <f>VLOOKUP($G2079,county_facts!$A:$BB,32,FALSE)</f>
        <v>3.21</v>
      </c>
      <c r="AK2079">
        <f>VLOOKUP($G2079,county_facts!$A:$BB,33,FALSE)</f>
        <v>25777</v>
      </c>
      <c r="AL2079">
        <f>VLOOKUP($G2079,county_facts!$A:$BB,34,FALSE)</f>
        <v>65050</v>
      </c>
      <c r="AM2079">
        <f>VLOOKUP($G2079,county_facts!$A:$BB,35,FALSE)</f>
        <v>9.5</v>
      </c>
      <c r="AN2079">
        <f>VLOOKUP($G2079,county_facts!$A:$BB,36,FALSE)</f>
        <v>807</v>
      </c>
      <c r="AO2079">
        <f>VLOOKUP($G2079,county_facts!$A:$BB,37,FALSE)</f>
        <v>5345</v>
      </c>
      <c r="AP2079">
        <f>VLOOKUP($G2079,county_facts!$A:$BB,38,FALSE)</f>
        <v>6.4</v>
      </c>
      <c r="AQ2079">
        <f>VLOOKUP($G2079,county_facts!$A:$BB,39,FALSE)</f>
        <v>2522</v>
      </c>
      <c r="AR2079">
        <f>VLOOKUP($G2079,county_facts!$A:$BB,40,FALSE)</f>
        <v>3116</v>
      </c>
      <c r="AS2079">
        <f>VLOOKUP($G2079,county_facts!$A:$BB,41,FALSE)</f>
        <v>0</v>
      </c>
      <c r="AT2079">
        <f>VLOOKUP($G2079,county_facts!$A:$BB,42,FALSE)</f>
        <v>0</v>
      </c>
      <c r="AU2079">
        <f>VLOOKUP($G2079,county_facts!$A:$BB,43,FALSE)</f>
        <v>0</v>
      </c>
      <c r="AV2079">
        <f>VLOOKUP($G2079,county_facts!$A:$BB,44,FALSE)</f>
        <v>0</v>
      </c>
      <c r="AW2079">
        <f>VLOOKUP($G2079,county_facts!$A:$BB,45,FALSE)</f>
        <v>5.0999999999999996</v>
      </c>
      <c r="AX2079">
        <f>VLOOKUP($G2079,county_facts!$A:$BB,46,FALSE)</f>
        <v>19.100000000000001</v>
      </c>
      <c r="AY2079">
        <f>VLOOKUP($G2079,county_facts!$A:$BB,47,FALSE)</f>
        <v>0</v>
      </c>
      <c r="AZ2079">
        <f>VLOOKUP($G2079,county_facts!$A:$BB,48,FALSE)</f>
        <v>0</v>
      </c>
      <c r="BA2079">
        <f>VLOOKUP($G2079,county_facts!$A:$BB,49,FALSE)</f>
        <v>228355</v>
      </c>
      <c r="BB2079">
        <f>VLOOKUP($G2079,county_facts!$A:$BB,50,FALSE)</f>
        <v>11197</v>
      </c>
      <c r="BC2079">
        <f>VLOOKUP($G2079,county_facts!$A:$BB,51,FALSE)</f>
        <v>38846</v>
      </c>
      <c r="BD2079">
        <f>VLOOKUP($G2079,county_facts!$A:$BB,52,FALSE)</f>
        <v>436</v>
      </c>
      <c r="BE2079">
        <f>VLOOKUP($G2079,county_facts!$A:$BB,53,FALSE)</f>
        <v>1175.5</v>
      </c>
      <c r="BF2079">
        <f>VLOOKUP($G2079,county_facts!$A:$BB,54,FALSE)</f>
        <v>20</v>
      </c>
    </row>
    <row r="2080" spans="1:58" x14ac:dyDescent="0.3">
      <c r="A2080" t="s">
        <v>9</v>
      </c>
      <c r="B2080" t="s">
        <v>822</v>
      </c>
      <c r="C2080">
        <v>7769</v>
      </c>
      <c r="D2080" t="s">
        <v>820</v>
      </c>
      <c r="E2080">
        <v>11724</v>
      </c>
      <c r="F2080">
        <v>0.66265779599999997</v>
      </c>
      <c r="G2080">
        <v>49049</v>
      </c>
      <c r="H2080">
        <f>VLOOKUP($G2080,county_facts!$A:$BB,4,FALSE)</f>
        <v>560974</v>
      </c>
      <c r="I2080">
        <f>VLOOKUP($G2080,county_facts!$A:$BB,5,FALSE)</f>
        <v>516564</v>
      </c>
      <c r="J2080">
        <f>VLOOKUP($G2080,county_facts!$A:$BB,6,FALSE)</f>
        <v>8.6</v>
      </c>
      <c r="K2080">
        <f>VLOOKUP($G2080,county_facts!$A:$BB,7,FALSE)</f>
        <v>516564</v>
      </c>
      <c r="L2080">
        <f>VLOOKUP($G2080,county_facts!$A:$BB,8,FALSE)</f>
        <v>10.199999999999999</v>
      </c>
      <c r="M2080">
        <f>VLOOKUP($G2080,county_facts!$A:$BB,9,FALSE)</f>
        <v>34.9</v>
      </c>
      <c r="N2080">
        <f>VLOOKUP($G2080,county_facts!$A:$BB,10,FALSE)</f>
        <v>7.2</v>
      </c>
      <c r="O2080">
        <f>VLOOKUP($G2080,county_facts!$A:$BB,11,FALSE)</f>
        <v>49.6</v>
      </c>
      <c r="P2080">
        <f>VLOOKUP($G2080,county_facts!$A:$BB,12,FALSE)</f>
        <v>93.5</v>
      </c>
      <c r="Q2080">
        <f>VLOOKUP($G2080,county_facts!$A:$BB,13,FALSE)</f>
        <v>0.7</v>
      </c>
      <c r="R2080">
        <f>VLOOKUP($G2080,county_facts!$A:$BB,14,FALSE)</f>
        <v>0.8</v>
      </c>
      <c r="S2080">
        <f>VLOOKUP($G2080,county_facts!$A:$BB,15,FALSE)</f>
        <v>1.6</v>
      </c>
      <c r="T2080">
        <f>VLOOKUP($G2080,county_facts!$A:$BB,16,FALSE)</f>
        <v>0.9</v>
      </c>
      <c r="U2080">
        <f>VLOOKUP($G2080,county_facts!$A:$BB,17,FALSE)</f>
        <v>2.4</v>
      </c>
      <c r="V2080">
        <f>VLOOKUP($G2080,county_facts!$A:$BB,18,FALSE)</f>
        <v>11.2</v>
      </c>
      <c r="W2080">
        <f>VLOOKUP($G2080,county_facts!$A:$BB,19,FALSE)</f>
        <v>83.3</v>
      </c>
      <c r="X2080">
        <f>VLOOKUP($G2080,county_facts!$A:$BB,20,FALSE)</f>
        <v>78.099999999999994</v>
      </c>
      <c r="Y2080">
        <f>VLOOKUP($G2080,county_facts!$A:$BB,21,FALSE)</f>
        <v>7.2</v>
      </c>
      <c r="Z2080">
        <f>VLOOKUP($G2080,county_facts!$A:$BB,22,FALSE)</f>
        <v>13.1</v>
      </c>
      <c r="AA2080">
        <f>VLOOKUP($G2080,county_facts!$A:$BB,23,FALSE)</f>
        <v>93.6</v>
      </c>
      <c r="AB2080">
        <f>VLOOKUP($G2080,county_facts!$A:$BB,24,FALSE)</f>
        <v>36.5</v>
      </c>
      <c r="AC2080">
        <f>VLOOKUP($G2080,county_facts!$A:$BB,25,FALSE)</f>
        <v>17282</v>
      </c>
      <c r="AD2080">
        <f>VLOOKUP($G2080,county_facts!$A:$BB,26,FALSE)</f>
        <v>21.1</v>
      </c>
      <c r="AE2080">
        <f>VLOOKUP($G2080,county_facts!$A:$BB,27,FALSE)</f>
        <v>157455</v>
      </c>
      <c r="AF2080">
        <f>VLOOKUP($G2080,county_facts!$A:$BB,28,FALSE)</f>
        <v>67.900000000000006</v>
      </c>
      <c r="AG2080">
        <f>VLOOKUP($G2080,county_facts!$A:$BB,29,FALSE)</f>
        <v>22.2</v>
      </c>
      <c r="AH2080">
        <f>VLOOKUP($G2080,county_facts!$A:$BB,30,FALSE)</f>
        <v>222100</v>
      </c>
      <c r="AI2080">
        <f>VLOOKUP($G2080,county_facts!$A:$BB,31,FALSE)</f>
        <v>143005</v>
      </c>
      <c r="AJ2080">
        <f>VLOOKUP($G2080,county_facts!$A:$BB,32,FALSE)</f>
        <v>3.61</v>
      </c>
      <c r="AK2080">
        <f>VLOOKUP($G2080,county_facts!$A:$BB,33,FALSE)</f>
        <v>20774</v>
      </c>
      <c r="AL2080">
        <f>VLOOKUP($G2080,county_facts!$A:$BB,34,FALSE)</f>
        <v>60196</v>
      </c>
      <c r="AM2080">
        <f>VLOOKUP($G2080,county_facts!$A:$BB,35,FALSE)</f>
        <v>14</v>
      </c>
      <c r="AN2080">
        <f>VLOOKUP($G2080,county_facts!$A:$BB,36,FALSE)</f>
        <v>11374</v>
      </c>
      <c r="AO2080">
        <f>VLOOKUP($G2080,county_facts!$A:$BB,37,FALSE)</f>
        <v>170323</v>
      </c>
      <c r="AP2080">
        <f>VLOOKUP($G2080,county_facts!$A:$BB,38,FALSE)</f>
        <v>4.0999999999999996</v>
      </c>
      <c r="AQ2080">
        <f>VLOOKUP($G2080,county_facts!$A:$BB,39,FALSE)</f>
        <v>40259</v>
      </c>
      <c r="AR2080">
        <f>VLOOKUP($G2080,county_facts!$A:$BB,40,FALSE)</f>
        <v>45490</v>
      </c>
      <c r="AS2080">
        <f>VLOOKUP($G2080,county_facts!$A:$BB,41,FALSE)</f>
        <v>0.5</v>
      </c>
      <c r="AT2080">
        <f>VLOOKUP($G2080,county_facts!$A:$BB,42,FALSE)</f>
        <v>0</v>
      </c>
      <c r="AU2080">
        <f>VLOOKUP($G2080,county_facts!$A:$BB,43,FALSE)</f>
        <v>1.1000000000000001</v>
      </c>
      <c r="AV2080">
        <f>VLOOKUP($G2080,county_facts!$A:$BB,44,FALSE)</f>
        <v>0.4</v>
      </c>
      <c r="AW2080">
        <f>VLOOKUP($G2080,county_facts!$A:$BB,45,FALSE)</f>
        <v>3.5</v>
      </c>
      <c r="AX2080">
        <f>VLOOKUP($G2080,county_facts!$A:$BB,46,FALSE)</f>
        <v>24.2</v>
      </c>
      <c r="AY2080">
        <f>VLOOKUP($G2080,county_facts!$A:$BB,47,FALSE)</f>
        <v>0</v>
      </c>
      <c r="AZ2080">
        <f>VLOOKUP($G2080,county_facts!$A:$BB,48,FALSE)</f>
        <v>2424955</v>
      </c>
      <c r="BA2080">
        <f>VLOOKUP($G2080,county_facts!$A:$BB,49,FALSE)</f>
        <v>5772180</v>
      </c>
      <c r="BB2080">
        <f>VLOOKUP($G2080,county_facts!$A:$BB,50,FALSE)</f>
        <v>11254</v>
      </c>
      <c r="BC2080">
        <f>VLOOKUP($G2080,county_facts!$A:$BB,51,FALSE)</f>
        <v>451687</v>
      </c>
      <c r="BD2080">
        <f>VLOOKUP($G2080,county_facts!$A:$BB,52,FALSE)</f>
        <v>5257</v>
      </c>
      <c r="BE2080">
        <f>VLOOKUP($G2080,county_facts!$A:$BB,53,FALSE)</f>
        <v>2003.45</v>
      </c>
      <c r="BF2080">
        <f>VLOOKUP($G2080,county_facts!$A:$BB,54,FALSE)</f>
        <v>257.8</v>
      </c>
    </row>
    <row r="2081" spans="1:58" x14ac:dyDescent="0.3">
      <c r="A2081" t="s">
        <v>6</v>
      </c>
      <c r="B2081" t="s">
        <v>822</v>
      </c>
      <c r="C2081">
        <v>3955</v>
      </c>
      <c r="D2081" t="s">
        <v>820</v>
      </c>
      <c r="E2081">
        <v>11724</v>
      </c>
      <c r="F2081">
        <v>0.33734220399999998</v>
      </c>
      <c r="G2081">
        <v>49049</v>
      </c>
      <c r="H2081">
        <f>VLOOKUP($G2081,county_facts!$A:$BB,4,FALSE)</f>
        <v>560974</v>
      </c>
      <c r="I2081">
        <f>VLOOKUP($G2081,county_facts!$A:$BB,5,FALSE)</f>
        <v>516564</v>
      </c>
      <c r="J2081">
        <f>VLOOKUP($G2081,county_facts!$A:$BB,6,FALSE)</f>
        <v>8.6</v>
      </c>
      <c r="K2081">
        <f>VLOOKUP($G2081,county_facts!$A:$BB,7,FALSE)</f>
        <v>516564</v>
      </c>
      <c r="L2081">
        <f>VLOOKUP($G2081,county_facts!$A:$BB,8,FALSE)</f>
        <v>10.199999999999999</v>
      </c>
      <c r="M2081">
        <f>VLOOKUP($G2081,county_facts!$A:$BB,9,FALSE)</f>
        <v>34.9</v>
      </c>
      <c r="N2081">
        <f>VLOOKUP($G2081,county_facts!$A:$BB,10,FALSE)</f>
        <v>7.2</v>
      </c>
      <c r="O2081">
        <f>VLOOKUP($G2081,county_facts!$A:$BB,11,FALSE)</f>
        <v>49.6</v>
      </c>
      <c r="P2081">
        <f>VLOOKUP($G2081,county_facts!$A:$BB,12,FALSE)</f>
        <v>93.5</v>
      </c>
      <c r="Q2081">
        <f>VLOOKUP($G2081,county_facts!$A:$BB,13,FALSE)</f>
        <v>0.7</v>
      </c>
      <c r="R2081">
        <f>VLOOKUP($G2081,county_facts!$A:$BB,14,FALSE)</f>
        <v>0.8</v>
      </c>
      <c r="S2081">
        <f>VLOOKUP($G2081,county_facts!$A:$BB,15,FALSE)</f>
        <v>1.6</v>
      </c>
      <c r="T2081">
        <f>VLOOKUP($G2081,county_facts!$A:$BB,16,FALSE)</f>
        <v>0.9</v>
      </c>
      <c r="U2081">
        <f>VLOOKUP($G2081,county_facts!$A:$BB,17,FALSE)</f>
        <v>2.4</v>
      </c>
      <c r="V2081">
        <f>VLOOKUP($G2081,county_facts!$A:$BB,18,FALSE)</f>
        <v>11.2</v>
      </c>
      <c r="W2081">
        <f>VLOOKUP($G2081,county_facts!$A:$BB,19,FALSE)</f>
        <v>83.3</v>
      </c>
      <c r="X2081">
        <f>VLOOKUP($G2081,county_facts!$A:$BB,20,FALSE)</f>
        <v>78.099999999999994</v>
      </c>
      <c r="Y2081">
        <f>VLOOKUP($G2081,county_facts!$A:$BB,21,FALSE)</f>
        <v>7.2</v>
      </c>
      <c r="Z2081">
        <f>VLOOKUP($G2081,county_facts!$A:$BB,22,FALSE)</f>
        <v>13.1</v>
      </c>
      <c r="AA2081">
        <f>VLOOKUP($G2081,county_facts!$A:$BB,23,FALSE)</f>
        <v>93.6</v>
      </c>
      <c r="AB2081">
        <f>VLOOKUP($G2081,county_facts!$A:$BB,24,FALSE)</f>
        <v>36.5</v>
      </c>
      <c r="AC2081">
        <f>VLOOKUP($G2081,county_facts!$A:$BB,25,FALSE)</f>
        <v>17282</v>
      </c>
      <c r="AD2081">
        <f>VLOOKUP($G2081,county_facts!$A:$BB,26,FALSE)</f>
        <v>21.1</v>
      </c>
      <c r="AE2081">
        <f>VLOOKUP($G2081,county_facts!$A:$BB,27,FALSE)</f>
        <v>157455</v>
      </c>
      <c r="AF2081">
        <f>VLOOKUP($G2081,county_facts!$A:$BB,28,FALSE)</f>
        <v>67.900000000000006</v>
      </c>
      <c r="AG2081">
        <f>VLOOKUP($G2081,county_facts!$A:$BB,29,FALSE)</f>
        <v>22.2</v>
      </c>
      <c r="AH2081">
        <f>VLOOKUP($G2081,county_facts!$A:$BB,30,FALSE)</f>
        <v>222100</v>
      </c>
      <c r="AI2081">
        <f>VLOOKUP($G2081,county_facts!$A:$BB,31,FALSE)</f>
        <v>143005</v>
      </c>
      <c r="AJ2081">
        <f>VLOOKUP($G2081,county_facts!$A:$BB,32,FALSE)</f>
        <v>3.61</v>
      </c>
      <c r="AK2081">
        <f>VLOOKUP($G2081,county_facts!$A:$BB,33,FALSE)</f>
        <v>20774</v>
      </c>
      <c r="AL2081">
        <f>VLOOKUP($G2081,county_facts!$A:$BB,34,FALSE)</f>
        <v>60196</v>
      </c>
      <c r="AM2081">
        <f>VLOOKUP($G2081,county_facts!$A:$BB,35,FALSE)</f>
        <v>14</v>
      </c>
      <c r="AN2081">
        <f>VLOOKUP($G2081,county_facts!$A:$BB,36,FALSE)</f>
        <v>11374</v>
      </c>
      <c r="AO2081">
        <f>VLOOKUP($G2081,county_facts!$A:$BB,37,FALSE)</f>
        <v>170323</v>
      </c>
      <c r="AP2081">
        <f>VLOOKUP($G2081,county_facts!$A:$BB,38,FALSE)</f>
        <v>4.0999999999999996</v>
      </c>
      <c r="AQ2081">
        <f>VLOOKUP($G2081,county_facts!$A:$BB,39,FALSE)</f>
        <v>40259</v>
      </c>
      <c r="AR2081">
        <f>VLOOKUP($G2081,county_facts!$A:$BB,40,FALSE)</f>
        <v>45490</v>
      </c>
      <c r="AS2081">
        <f>VLOOKUP($G2081,county_facts!$A:$BB,41,FALSE)</f>
        <v>0.5</v>
      </c>
      <c r="AT2081">
        <f>VLOOKUP($G2081,county_facts!$A:$BB,42,FALSE)</f>
        <v>0</v>
      </c>
      <c r="AU2081">
        <f>VLOOKUP($G2081,county_facts!$A:$BB,43,FALSE)</f>
        <v>1.1000000000000001</v>
      </c>
      <c r="AV2081">
        <f>VLOOKUP($G2081,county_facts!$A:$BB,44,FALSE)</f>
        <v>0.4</v>
      </c>
      <c r="AW2081">
        <f>VLOOKUP($G2081,county_facts!$A:$BB,45,FALSE)</f>
        <v>3.5</v>
      </c>
      <c r="AX2081">
        <f>VLOOKUP($G2081,county_facts!$A:$BB,46,FALSE)</f>
        <v>24.2</v>
      </c>
      <c r="AY2081">
        <f>VLOOKUP($G2081,county_facts!$A:$BB,47,FALSE)</f>
        <v>0</v>
      </c>
      <c r="AZ2081">
        <f>VLOOKUP($G2081,county_facts!$A:$BB,48,FALSE)</f>
        <v>2424955</v>
      </c>
      <c r="BA2081">
        <f>VLOOKUP($G2081,county_facts!$A:$BB,49,FALSE)</f>
        <v>5772180</v>
      </c>
      <c r="BB2081">
        <f>VLOOKUP($G2081,county_facts!$A:$BB,50,FALSE)</f>
        <v>11254</v>
      </c>
      <c r="BC2081">
        <f>VLOOKUP($G2081,county_facts!$A:$BB,51,FALSE)</f>
        <v>451687</v>
      </c>
      <c r="BD2081">
        <f>VLOOKUP($G2081,county_facts!$A:$BB,52,FALSE)</f>
        <v>5257</v>
      </c>
      <c r="BE2081">
        <f>VLOOKUP($G2081,county_facts!$A:$BB,53,FALSE)</f>
        <v>2003.45</v>
      </c>
      <c r="BF2081">
        <f>VLOOKUP($G2081,county_facts!$A:$BB,54,FALSE)</f>
        <v>257.8</v>
      </c>
    </row>
    <row r="2082" spans="1:58" x14ac:dyDescent="0.3">
      <c r="A2082" t="s">
        <v>9</v>
      </c>
      <c r="B2082" t="s">
        <v>823</v>
      </c>
      <c r="C2082">
        <v>186</v>
      </c>
      <c r="D2082" t="s">
        <v>820</v>
      </c>
      <c r="E2082">
        <v>329</v>
      </c>
      <c r="F2082">
        <v>0.56534954400000004</v>
      </c>
      <c r="G2082">
        <v>49047</v>
      </c>
      <c r="H2082">
        <f>VLOOKUP($G2082,county_facts!$A:$BB,4,FALSE)</f>
        <v>36867</v>
      </c>
      <c r="I2082">
        <f>VLOOKUP($G2082,county_facts!$A:$BB,5,FALSE)</f>
        <v>32586</v>
      </c>
      <c r="J2082">
        <f>VLOOKUP($G2082,county_facts!$A:$BB,6,FALSE)</f>
        <v>13.1</v>
      </c>
      <c r="K2082">
        <f>VLOOKUP($G2082,county_facts!$A:$BB,7,FALSE)</f>
        <v>32588</v>
      </c>
      <c r="L2082">
        <f>VLOOKUP($G2082,county_facts!$A:$BB,8,FALSE)</f>
        <v>9.8000000000000007</v>
      </c>
      <c r="M2082">
        <f>VLOOKUP($G2082,county_facts!$A:$BB,9,FALSE)</f>
        <v>33.799999999999997</v>
      </c>
      <c r="N2082">
        <f>VLOOKUP($G2082,county_facts!$A:$BB,10,FALSE)</f>
        <v>9.1</v>
      </c>
      <c r="O2082">
        <f>VLOOKUP($G2082,county_facts!$A:$BB,11,FALSE)</f>
        <v>49.1</v>
      </c>
      <c r="P2082">
        <f>VLOOKUP($G2082,county_facts!$A:$BB,12,FALSE)</f>
        <v>88.4</v>
      </c>
      <c r="Q2082">
        <f>VLOOKUP($G2082,county_facts!$A:$BB,13,FALSE)</f>
        <v>0.6</v>
      </c>
      <c r="R2082">
        <f>VLOOKUP($G2082,county_facts!$A:$BB,14,FALSE)</f>
        <v>7.7</v>
      </c>
      <c r="S2082">
        <f>VLOOKUP($G2082,county_facts!$A:$BB,15,FALSE)</f>
        <v>0.5</v>
      </c>
      <c r="T2082">
        <f>VLOOKUP($G2082,county_facts!$A:$BB,16,FALSE)</f>
        <v>0.5</v>
      </c>
      <c r="U2082">
        <f>VLOOKUP($G2082,county_facts!$A:$BB,17,FALSE)</f>
        <v>2.2000000000000002</v>
      </c>
      <c r="V2082">
        <f>VLOOKUP($G2082,county_facts!$A:$BB,18,FALSE)</f>
        <v>8</v>
      </c>
      <c r="W2082">
        <f>VLOOKUP($G2082,county_facts!$A:$BB,19,FALSE)</f>
        <v>82</v>
      </c>
      <c r="X2082">
        <f>VLOOKUP($G2082,county_facts!$A:$BB,20,FALSE)</f>
        <v>85.1</v>
      </c>
      <c r="Y2082">
        <f>VLOOKUP($G2082,county_facts!$A:$BB,21,FALSE)</f>
        <v>3.7</v>
      </c>
      <c r="Z2082">
        <f>VLOOKUP($G2082,county_facts!$A:$BB,22,FALSE)</f>
        <v>8.6</v>
      </c>
      <c r="AA2082">
        <f>VLOOKUP($G2082,county_facts!$A:$BB,23,FALSE)</f>
        <v>86.2</v>
      </c>
      <c r="AB2082">
        <f>VLOOKUP($G2082,county_facts!$A:$BB,24,FALSE)</f>
        <v>16.2</v>
      </c>
      <c r="AC2082">
        <f>VLOOKUP($G2082,county_facts!$A:$BB,25,FALSE)</f>
        <v>1934</v>
      </c>
      <c r="AD2082">
        <f>VLOOKUP($G2082,county_facts!$A:$BB,26,FALSE)</f>
        <v>19</v>
      </c>
      <c r="AE2082">
        <f>VLOOKUP($G2082,county_facts!$A:$BB,27,FALSE)</f>
        <v>13176</v>
      </c>
      <c r="AF2082">
        <f>VLOOKUP($G2082,county_facts!$A:$BB,28,FALSE)</f>
        <v>75</v>
      </c>
      <c r="AG2082">
        <f>VLOOKUP($G2082,county_facts!$A:$BB,29,FALSE)</f>
        <v>11.2</v>
      </c>
      <c r="AH2082">
        <f>VLOOKUP($G2082,county_facts!$A:$BB,30,FALSE)</f>
        <v>187900</v>
      </c>
      <c r="AI2082">
        <f>VLOOKUP($G2082,county_facts!$A:$BB,31,FALSE)</f>
        <v>11007</v>
      </c>
      <c r="AJ2082">
        <f>VLOOKUP($G2082,county_facts!$A:$BB,32,FALSE)</f>
        <v>3.04</v>
      </c>
      <c r="AK2082">
        <f>VLOOKUP($G2082,county_facts!$A:$BB,33,FALSE)</f>
        <v>23805</v>
      </c>
      <c r="AL2082">
        <f>VLOOKUP($G2082,county_facts!$A:$BB,34,FALSE)</f>
        <v>62067</v>
      </c>
      <c r="AM2082">
        <f>VLOOKUP($G2082,county_facts!$A:$BB,35,FALSE)</f>
        <v>11.6</v>
      </c>
      <c r="AN2082">
        <f>VLOOKUP($G2082,county_facts!$A:$BB,36,FALSE)</f>
        <v>1166</v>
      </c>
      <c r="AO2082">
        <f>VLOOKUP($G2082,county_facts!$A:$BB,37,FALSE)</f>
        <v>11090</v>
      </c>
      <c r="AP2082">
        <f>VLOOKUP($G2082,county_facts!$A:$BB,38,FALSE)</f>
        <v>-0.6</v>
      </c>
      <c r="AQ2082">
        <f>VLOOKUP($G2082,county_facts!$A:$BB,39,FALSE)</f>
        <v>1776</v>
      </c>
      <c r="AR2082">
        <f>VLOOKUP($G2082,county_facts!$A:$BB,40,FALSE)</f>
        <v>2753</v>
      </c>
      <c r="AS2082">
        <f>VLOOKUP($G2082,county_facts!$A:$BB,41,FALSE)</f>
        <v>0</v>
      </c>
      <c r="AT2082">
        <f>VLOOKUP($G2082,county_facts!$A:$BB,42,FALSE)</f>
        <v>0.9</v>
      </c>
      <c r="AU2082">
        <f>VLOOKUP($G2082,county_facts!$A:$BB,43,FALSE)</f>
        <v>0</v>
      </c>
      <c r="AV2082">
        <f>VLOOKUP($G2082,county_facts!$A:$BB,44,FALSE)</f>
        <v>0</v>
      </c>
      <c r="AW2082">
        <f>VLOOKUP($G2082,county_facts!$A:$BB,45,FALSE)</f>
        <v>2.1</v>
      </c>
      <c r="AX2082">
        <f>VLOOKUP($G2082,county_facts!$A:$BB,46,FALSE)</f>
        <v>27.6</v>
      </c>
      <c r="AY2082">
        <f>VLOOKUP($G2082,county_facts!$A:$BB,47,FALSE)</f>
        <v>0</v>
      </c>
      <c r="AZ2082">
        <f>VLOOKUP($G2082,county_facts!$A:$BB,48,FALSE)</f>
        <v>0</v>
      </c>
      <c r="BA2082">
        <f>VLOOKUP($G2082,county_facts!$A:$BB,49,FALSE)</f>
        <v>461448</v>
      </c>
      <c r="BB2082">
        <f>VLOOKUP($G2082,county_facts!$A:$BB,50,FALSE)</f>
        <v>15958</v>
      </c>
      <c r="BC2082">
        <f>VLOOKUP($G2082,county_facts!$A:$BB,51,FALSE)</f>
        <v>46512</v>
      </c>
      <c r="BD2082">
        <f>VLOOKUP($G2082,county_facts!$A:$BB,52,FALSE)</f>
        <v>322</v>
      </c>
      <c r="BE2082">
        <f>VLOOKUP($G2082,county_facts!$A:$BB,53,FALSE)</f>
        <v>4479.6899999999996</v>
      </c>
      <c r="BF2082">
        <f>VLOOKUP($G2082,county_facts!$A:$BB,54,FALSE)</f>
        <v>7.3</v>
      </c>
    </row>
    <row r="2083" spans="1:58" x14ac:dyDescent="0.3">
      <c r="A2083" t="s">
        <v>6</v>
      </c>
      <c r="B2083" t="s">
        <v>823</v>
      </c>
      <c r="C2083">
        <v>143</v>
      </c>
      <c r="D2083" t="s">
        <v>820</v>
      </c>
      <c r="E2083">
        <v>329</v>
      </c>
      <c r="F2083">
        <v>0.43465045600000002</v>
      </c>
      <c r="G2083">
        <v>49047</v>
      </c>
      <c r="H2083">
        <f>VLOOKUP($G2083,county_facts!$A:$BB,4,FALSE)</f>
        <v>36867</v>
      </c>
      <c r="I2083">
        <f>VLOOKUP($G2083,county_facts!$A:$BB,5,FALSE)</f>
        <v>32586</v>
      </c>
      <c r="J2083">
        <f>VLOOKUP($G2083,county_facts!$A:$BB,6,FALSE)</f>
        <v>13.1</v>
      </c>
      <c r="K2083">
        <f>VLOOKUP($G2083,county_facts!$A:$BB,7,FALSE)</f>
        <v>32588</v>
      </c>
      <c r="L2083">
        <f>VLOOKUP($G2083,county_facts!$A:$BB,8,FALSE)</f>
        <v>9.8000000000000007</v>
      </c>
      <c r="M2083">
        <f>VLOOKUP($G2083,county_facts!$A:$BB,9,FALSE)</f>
        <v>33.799999999999997</v>
      </c>
      <c r="N2083">
        <f>VLOOKUP($G2083,county_facts!$A:$BB,10,FALSE)</f>
        <v>9.1</v>
      </c>
      <c r="O2083">
        <f>VLOOKUP($G2083,county_facts!$A:$BB,11,FALSE)</f>
        <v>49.1</v>
      </c>
      <c r="P2083">
        <f>VLOOKUP($G2083,county_facts!$A:$BB,12,FALSE)</f>
        <v>88.4</v>
      </c>
      <c r="Q2083">
        <f>VLOOKUP($G2083,county_facts!$A:$BB,13,FALSE)</f>
        <v>0.6</v>
      </c>
      <c r="R2083">
        <f>VLOOKUP($G2083,county_facts!$A:$BB,14,FALSE)</f>
        <v>7.7</v>
      </c>
      <c r="S2083">
        <f>VLOOKUP($G2083,county_facts!$A:$BB,15,FALSE)</f>
        <v>0.5</v>
      </c>
      <c r="T2083">
        <f>VLOOKUP($G2083,county_facts!$A:$BB,16,FALSE)</f>
        <v>0.5</v>
      </c>
      <c r="U2083">
        <f>VLOOKUP($G2083,county_facts!$A:$BB,17,FALSE)</f>
        <v>2.2000000000000002</v>
      </c>
      <c r="V2083">
        <f>VLOOKUP($G2083,county_facts!$A:$BB,18,FALSE)</f>
        <v>8</v>
      </c>
      <c r="W2083">
        <f>VLOOKUP($G2083,county_facts!$A:$BB,19,FALSE)</f>
        <v>82</v>
      </c>
      <c r="X2083">
        <f>VLOOKUP($G2083,county_facts!$A:$BB,20,FALSE)</f>
        <v>85.1</v>
      </c>
      <c r="Y2083">
        <f>VLOOKUP($G2083,county_facts!$A:$BB,21,FALSE)</f>
        <v>3.7</v>
      </c>
      <c r="Z2083">
        <f>VLOOKUP($G2083,county_facts!$A:$BB,22,FALSE)</f>
        <v>8.6</v>
      </c>
      <c r="AA2083">
        <f>VLOOKUP($G2083,county_facts!$A:$BB,23,FALSE)</f>
        <v>86.2</v>
      </c>
      <c r="AB2083">
        <f>VLOOKUP($G2083,county_facts!$A:$BB,24,FALSE)</f>
        <v>16.2</v>
      </c>
      <c r="AC2083">
        <f>VLOOKUP($G2083,county_facts!$A:$BB,25,FALSE)</f>
        <v>1934</v>
      </c>
      <c r="AD2083">
        <f>VLOOKUP($G2083,county_facts!$A:$BB,26,FALSE)</f>
        <v>19</v>
      </c>
      <c r="AE2083">
        <f>VLOOKUP($G2083,county_facts!$A:$BB,27,FALSE)</f>
        <v>13176</v>
      </c>
      <c r="AF2083">
        <f>VLOOKUP($G2083,county_facts!$A:$BB,28,FALSE)</f>
        <v>75</v>
      </c>
      <c r="AG2083">
        <f>VLOOKUP($G2083,county_facts!$A:$BB,29,FALSE)</f>
        <v>11.2</v>
      </c>
      <c r="AH2083">
        <f>VLOOKUP($G2083,county_facts!$A:$BB,30,FALSE)</f>
        <v>187900</v>
      </c>
      <c r="AI2083">
        <f>VLOOKUP($G2083,county_facts!$A:$BB,31,FALSE)</f>
        <v>11007</v>
      </c>
      <c r="AJ2083">
        <f>VLOOKUP($G2083,county_facts!$A:$BB,32,FALSE)</f>
        <v>3.04</v>
      </c>
      <c r="AK2083">
        <f>VLOOKUP($G2083,county_facts!$A:$BB,33,FALSE)</f>
        <v>23805</v>
      </c>
      <c r="AL2083">
        <f>VLOOKUP($G2083,county_facts!$A:$BB,34,FALSE)</f>
        <v>62067</v>
      </c>
      <c r="AM2083">
        <f>VLOOKUP($G2083,county_facts!$A:$BB,35,FALSE)</f>
        <v>11.6</v>
      </c>
      <c r="AN2083">
        <f>VLOOKUP($G2083,county_facts!$A:$BB,36,FALSE)</f>
        <v>1166</v>
      </c>
      <c r="AO2083">
        <f>VLOOKUP($G2083,county_facts!$A:$BB,37,FALSE)</f>
        <v>11090</v>
      </c>
      <c r="AP2083">
        <f>VLOOKUP($G2083,county_facts!$A:$BB,38,FALSE)</f>
        <v>-0.6</v>
      </c>
      <c r="AQ2083">
        <f>VLOOKUP($G2083,county_facts!$A:$BB,39,FALSE)</f>
        <v>1776</v>
      </c>
      <c r="AR2083">
        <f>VLOOKUP($G2083,county_facts!$A:$BB,40,FALSE)</f>
        <v>2753</v>
      </c>
      <c r="AS2083">
        <f>VLOOKUP($G2083,county_facts!$A:$BB,41,FALSE)</f>
        <v>0</v>
      </c>
      <c r="AT2083">
        <f>VLOOKUP($G2083,county_facts!$A:$BB,42,FALSE)</f>
        <v>0.9</v>
      </c>
      <c r="AU2083">
        <f>VLOOKUP($G2083,county_facts!$A:$BB,43,FALSE)</f>
        <v>0</v>
      </c>
      <c r="AV2083">
        <f>VLOOKUP($G2083,county_facts!$A:$BB,44,FALSE)</f>
        <v>0</v>
      </c>
      <c r="AW2083">
        <f>VLOOKUP($G2083,county_facts!$A:$BB,45,FALSE)</f>
        <v>2.1</v>
      </c>
      <c r="AX2083">
        <f>VLOOKUP($G2083,county_facts!$A:$BB,46,FALSE)</f>
        <v>27.6</v>
      </c>
      <c r="AY2083">
        <f>VLOOKUP($G2083,county_facts!$A:$BB,47,FALSE)</f>
        <v>0</v>
      </c>
      <c r="AZ2083">
        <f>VLOOKUP($G2083,county_facts!$A:$BB,48,FALSE)</f>
        <v>0</v>
      </c>
      <c r="BA2083">
        <f>VLOOKUP($G2083,county_facts!$A:$BB,49,FALSE)</f>
        <v>461448</v>
      </c>
      <c r="BB2083">
        <f>VLOOKUP($G2083,county_facts!$A:$BB,50,FALSE)</f>
        <v>15958</v>
      </c>
      <c r="BC2083">
        <f>VLOOKUP($G2083,county_facts!$A:$BB,51,FALSE)</f>
        <v>46512</v>
      </c>
      <c r="BD2083">
        <f>VLOOKUP($G2083,county_facts!$A:$BB,52,FALSE)</f>
        <v>322</v>
      </c>
      <c r="BE2083">
        <f>VLOOKUP($G2083,county_facts!$A:$BB,53,FALSE)</f>
        <v>4479.6899999999996</v>
      </c>
      <c r="BF2083">
        <f>VLOOKUP($G2083,county_facts!$A:$BB,54,FALSE)</f>
        <v>7.3</v>
      </c>
    </row>
    <row r="2084" spans="1:58" x14ac:dyDescent="0.3">
      <c r="A2084" t="s">
        <v>9</v>
      </c>
      <c r="B2084" t="s">
        <v>824</v>
      </c>
      <c r="C2084">
        <v>870</v>
      </c>
      <c r="D2084" t="s">
        <v>820</v>
      </c>
      <c r="E2084">
        <v>1449</v>
      </c>
      <c r="F2084">
        <v>0.60041407899999999</v>
      </c>
      <c r="G2084">
        <v>49045</v>
      </c>
      <c r="H2084">
        <f>VLOOKUP($G2084,county_facts!$A:$BB,4,FALSE)</f>
        <v>61598</v>
      </c>
      <c r="I2084">
        <f>VLOOKUP($G2084,county_facts!$A:$BB,5,FALSE)</f>
        <v>58218</v>
      </c>
      <c r="J2084">
        <f>VLOOKUP($G2084,county_facts!$A:$BB,6,FALSE)</f>
        <v>5.8</v>
      </c>
      <c r="K2084">
        <f>VLOOKUP($G2084,county_facts!$A:$BB,7,FALSE)</f>
        <v>58218</v>
      </c>
      <c r="L2084">
        <f>VLOOKUP($G2084,county_facts!$A:$BB,8,FALSE)</f>
        <v>8.5</v>
      </c>
      <c r="M2084">
        <f>VLOOKUP($G2084,county_facts!$A:$BB,9,FALSE)</f>
        <v>34.5</v>
      </c>
      <c r="N2084">
        <f>VLOOKUP($G2084,county_facts!$A:$BB,10,FALSE)</f>
        <v>8.6</v>
      </c>
      <c r="O2084">
        <f>VLOOKUP($G2084,county_facts!$A:$BB,11,FALSE)</f>
        <v>49.5</v>
      </c>
      <c r="P2084">
        <f>VLOOKUP($G2084,county_facts!$A:$BB,12,FALSE)</f>
        <v>94.3</v>
      </c>
      <c r="Q2084">
        <f>VLOOKUP($G2084,county_facts!$A:$BB,13,FALSE)</f>
        <v>0.9</v>
      </c>
      <c r="R2084">
        <f>VLOOKUP($G2084,county_facts!$A:$BB,14,FALSE)</f>
        <v>1.3</v>
      </c>
      <c r="S2084">
        <f>VLOOKUP($G2084,county_facts!$A:$BB,15,FALSE)</f>
        <v>0.8</v>
      </c>
      <c r="T2084">
        <f>VLOOKUP($G2084,county_facts!$A:$BB,16,FALSE)</f>
        <v>0.5</v>
      </c>
      <c r="U2084">
        <f>VLOOKUP($G2084,county_facts!$A:$BB,17,FALSE)</f>
        <v>2.2000000000000002</v>
      </c>
      <c r="V2084">
        <f>VLOOKUP($G2084,county_facts!$A:$BB,18,FALSE)</f>
        <v>11.8</v>
      </c>
      <c r="W2084">
        <f>VLOOKUP($G2084,county_facts!$A:$BB,19,FALSE)</f>
        <v>83.7</v>
      </c>
      <c r="X2084">
        <f>VLOOKUP($G2084,county_facts!$A:$BB,20,FALSE)</f>
        <v>85</v>
      </c>
      <c r="Y2084">
        <f>VLOOKUP($G2084,county_facts!$A:$BB,21,FALSE)</f>
        <v>3.7</v>
      </c>
      <c r="Z2084">
        <f>VLOOKUP($G2084,county_facts!$A:$BB,22,FALSE)</f>
        <v>9</v>
      </c>
      <c r="AA2084">
        <f>VLOOKUP($G2084,county_facts!$A:$BB,23,FALSE)</f>
        <v>92</v>
      </c>
      <c r="AB2084">
        <f>VLOOKUP($G2084,county_facts!$A:$BB,24,FALSE)</f>
        <v>20.399999999999999</v>
      </c>
      <c r="AC2084">
        <f>VLOOKUP($G2084,county_facts!$A:$BB,25,FALSE)</f>
        <v>3756</v>
      </c>
      <c r="AD2084">
        <f>VLOOKUP($G2084,county_facts!$A:$BB,26,FALSE)</f>
        <v>29.5</v>
      </c>
      <c r="AE2084">
        <f>VLOOKUP($G2084,county_facts!$A:$BB,27,FALSE)</f>
        <v>20369</v>
      </c>
      <c r="AF2084">
        <f>VLOOKUP($G2084,county_facts!$A:$BB,28,FALSE)</f>
        <v>75.2</v>
      </c>
      <c r="AG2084">
        <f>VLOOKUP($G2084,county_facts!$A:$BB,29,FALSE)</f>
        <v>9.8000000000000007</v>
      </c>
      <c r="AH2084">
        <f>VLOOKUP($G2084,county_facts!$A:$BB,30,FALSE)</f>
        <v>177500</v>
      </c>
      <c r="AI2084">
        <f>VLOOKUP($G2084,county_facts!$A:$BB,31,FALSE)</f>
        <v>18281</v>
      </c>
      <c r="AJ2084">
        <f>VLOOKUP($G2084,county_facts!$A:$BB,32,FALSE)</f>
        <v>3.2</v>
      </c>
      <c r="AK2084">
        <f>VLOOKUP($G2084,county_facts!$A:$BB,33,FALSE)</f>
        <v>22252</v>
      </c>
      <c r="AL2084">
        <f>VLOOKUP($G2084,county_facts!$A:$BB,34,FALSE)</f>
        <v>61412</v>
      </c>
      <c r="AM2084">
        <f>VLOOKUP($G2084,county_facts!$A:$BB,35,FALSE)</f>
        <v>8.6999999999999993</v>
      </c>
      <c r="AN2084">
        <f>VLOOKUP($G2084,county_facts!$A:$BB,36,FALSE)</f>
        <v>758</v>
      </c>
      <c r="AO2084">
        <f>VLOOKUP($G2084,county_facts!$A:$BB,37,FALSE)</f>
        <v>11037</v>
      </c>
      <c r="AP2084">
        <f>VLOOKUP($G2084,county_facts!$A:$BB,38,FALSE)</f>
        <v>3.7</v>
      </c>
      <c r="AQ2084">
        <f>VLOOKUP($G2084,county_facts!$A:$BB,39,FALSE)</f>
        <v>2661</v>
      </c>
      <c r="AR2084">
        <f>VLOOKUP($G2084,county_facts!$A:$BB,40,FALSE)</f>
        <v>2778</v>
      </c>
      <c r="AS2084">
        <f>VLOOKUP($G2084,county_facts!$A:$BB,41,FALSE)</f>
        <v>0</v>
      </c>
      <c r="AT2084">
        <f>VLOOKUP($G2084,county_facts!$A:$BB,42,FALSE)</f>
        <v>0</v>
      </c>
      <c r="AU2084">
        <f>VLOOKUP($G2084,county_facts!$A:$BB,43,FALSE)</f>
        <v>0</v>
      </c>
      <c r="AV2084">
        <f>VLOOKUP($G2084,county_facts!$A:$BB,44,FALSE)</f>
        <v>0</v>
      </c>
      <c r="AW2084">
        <f>VLOOKUP($G2084,county_facts!$A:$BB,45,FALSE)</f>
        <v>0</v>
      </c>
      <c r="AX2084">
        <f>VLOOKUP($G2084,county_facts!$A:$BB,46,FALSE)</f>
        <v>38.299999999999997</v>
      </c>
      <c r="AY2084">
        <f>VLOOKUP($G2084,county_facts!$A:$BB,47,FALSE)</f>
        <v>0</v>
      </c>
      <c r="AZ2084">
        <f>VLOOKUP($G2084,county_facts!$A:$BB,48,FALSE)</f>
        <v>73602</v>
      </c>
      <c r="BA2084">
        <f>VLOOKUP($G2084,county_facts!$A:$BB,49,FALSE)</f>
        <v>503618</v>
      </c>
      <c r="BB2084">
        <f>VLOOKUP($G2084,county_facts!$A:$BB,50,FALSE)</f>
        <v>9204</v>
      </c>
      <c r="BC2084">
        <f>VLOOKUP($G2084,county_facts!$A:$BB,51,FALSE)</f>
        <v>35159</v>
      </c>
      <c r="BD2084">
        <f>VLOOKUP($G2084,county_facts!$A:$BB,52,FALSE)</f>
        <v>375</v>
      </c>
      <c r="BE2084">
        <f>VLOOKUP($G2084,county_facts!$A:$BB,53,FALSE)</f>
        <v>6941.35</v>
      </c>
      <c r="BF2084">
        <f>VLOOKUP($G2084,county_facts!$A:$BB,54,FALSE)</f>
        <v>8.4</v>
      </c>
    </row>
    <row r="2085" spans="1:58" x14ac:dyDescent="0.3">
      <c r="A2085" t="s">
        <v>6</v>
      </c>
      <c r="B2085" t="s">
        <v>824</v>
      </c>
      <c r="C2085">
        <v>579</v>
      </c>
      <c r="D2085" t="s">
        <v>820</v>
      </c>
      <c r="E2085">
        <v>1449</v>
      </c>
      <c r="F2085">
        <v>0.39958592100000001</v>
      </c>
      <c r="G2085">
        <v>49045</v>
      </c>
      <c r="H2085">
        <f>VLOOKUP($G2085,county_facts!$A:$BB,4,FALSE)</f>
        <v>61598</v>
      </c>
      <c r="I2085">
        <f>VLOOKUP($G2085,county_facts!$A:$BB,5,FALSE)</f>
        <v>58218</v>
      </c>
      <c r="J2085">
        <f>VLOOKUP($G2085,county_facts!$A:$BB,6,FALSE)</f>
        <v>5.8</v>
      </c>
      <c r="K2085">
        <f>VLOOKUP($G2085,county_facts!$A:$BB,7,FALSE)</f>
        <v>58218</v>
      </c>
      <c r="L2085">
        <f>VLOOKUP($G2085,county_facts!$A:$BB,8,FALSE)</f>
        <v>8.5</v>
      </c>
      <c r="M2085">
        <f>VLOOKUP($G2085,county_facts!$A:$BB,9,FALSE)</f>
        <v>34.5</v>
      </c>
      <c r="N2085">
        <f>VLOOKUP($G2085,county_facts!$A:$BB,10,FALSE)</f>
        <v>8.6</v>
      </c>
      <c r="O2085">
        <f>VLOOKUP($G2085,county_facts!$A:$BB,11,FALSE)</f>
        <v>49.5</v>
      </c>
      <c r="P2085">
        <f>VLOOKUP($G2085,county_facts!$A:$BB,12,FALSE)</f>
        <v>94.3</v>
      </c>
      <c r="Q2085">
        <f>VLOOKUP($G2085,county_facts!$A:$BB,13,FALSE)</f>
        <v>0.9</v>
      </c>
      <c r="R2085">
        <f>VLOOKUP($G2085,county_facts!$A:$BB,14,FALSE)</f>
        <v>1.3</v>
      </c>
      <c r="S2085">
        <f>VLOOKUP($G2085,county_facts!$A:$BB,15,FALSE)</f>
        <v>0.8</v>
      </c>
      <c r="T2085">
        <f>VLOOKUP($G2085,county_facts!$A:$BB,16,FALSE)</f>
        <v>0.5</v>
      </c>
      <c r="U2085">
        <f>VLOOKUP($G2085,county_facts!$A:$BB,17,FALSE)</f>
        <v>2.2000000000000002</v>
      </c>
      <c r="V2085">
        <f>VLOOKUP($G2085,county_facts!$A:$BB,18,FALSE)</f>
        <v>11.8</v>
      </c>
      <c r="W2085">
        <f>VLOOKUP($G2085,county_facts!$A:$BB,19,FALSE)</f>
        <v>83.7</v>
      </c>
      <c r="X2085">
        <f>VLOOKUP($G2085,county_facts!$A:$BB,20,FALSE)</f>
        <v>85</v>
      </c>
      <c r="Y2085">
        <f>VLOOKUP($G2085,county_facts!$A:$BB,21,FALSE)</f>
        <v>3.7</v>
      </c>
      <c r="Z2085">
        <f>VLOOKUP($G2085,county_facts!$A:$BB,22,FALSE)</f>
        <v>9</v>
      </c>
      <c r="AA2085">
        <f>VLOOKUP($G2085,county_facts!$A:$BB,23,FALSE)</f>
        <v>92</v>
      </c>
      <c r="AB2085">
        <f>VLOOKUP($G2085,county_facts!$A:$BB,24,FALSE)</f>
        <v>20.399999999999999</v>
      </c>
      <c r="AC2085">
        <f>VLOOKUP($G2085,county_facts!$A:$BB,25,FALSE)</f>
        <v>3756</v>
      </c>
      <c r="AD2085">
        <f>VLOOKUP($G2085,county_facts!$A:$BB,26,FALSE)</f>
        <v>29.5</v>
      </c>
      <c r="AE2085">
        <f>VLOOKUP($G2085,county_facts!$A:$BB,27,FALSE)</f>
        <v>20369</v>
      </c>
      <c r="AF2085">
        <f>VLOOKUP($G2085,county_facts!$A:$BB,28,FALSE)</f>
        <v>75.2</v>
      </c>
      <c r="AG2085">
        <f>VLOOKUP($G2085,county_facts!$A:$BB,29,FALSE)</f>
        <v>9.8000000000000007</v>
      </c>
      <c r="AH2085">
        <f>VLOOKUP($G2085,county_facts!$A:$BB,30,FALSE)</f>
        <v>177500</v>
      </c>
      <c r="AI2085">
        <f>VLOOKUP($G2085,county_facts!$A:$BB,31,FALSE)</f>
        <v>18281</v>
      </c>
      <c r="AJ2085">
        <f>VLOOKUP($G2085,county_facts!$A:$BB,32,FALSE)</f>
        <v>3.2</v>
      </c>
      <c r="AK2085">
        <f>VLOOKUP($G2085,county_facts!$A:$BB,33,FALSE)</f>
        <v>22252</v>
      </c>
      <c r="AL2085">
        <f>VLOOKUP($G2085,county_facts!$A:$BB,34,FALSE)</f>
        <v>61412</v>
      </c>
      <c r="AM2085">
        <f>VLOOKUP($G2085,county_facts!$A:$BB,35,FALSE)</f>
        <v>8.6999999999999993</v>
      </c>
      <c r="AN2085">
        <f>VLOOKUP($G2085,county_facts!$A:$BB,36,FALSE)</f>
        <v>758</v>
      </c>
      <c r="AO2085">
        <f>VLOOKUP($G2085,county_facts!$A:$BB,37,FALSE)</f>
        <v>11037</v>
      </c>
      <c r="AP2085">
        <f>VLOOKUP($G2085,county_facts!$A:$BB,38,FALSE)</f>
        <v>3.7</v>
      </c>
      <c r="AQ2085">
        <f>VLOOKUP($G2085,county_facts!$A:$BB,39,FALSE)</f>
        <v>2661</v>
      </c>
      <c r="AR2085">
        <f>VLOOKUP($G2085,county_facts!$A:$BB,40,FALSE)</f>
        <v>2778</v>
      </c>
      <c r="AS2085">
        <f>VLOOKUP($G2085,county_facts!$A:$BB,41,FALSE)</f>
        <v>0</v>
      </c>
      <c r="AT2085">
        <f>VLOOKUP($G2085,county_facts!$A:$BB,42,FALSE)</f>
        <v>0</v>
      </c>
      <c r="AU2085">
        <f>VLOOKUP($G2085,county_facts!$A:$BB,43,FALSE)</f>
        <v>0</v>
      </c>
      <c r="AV2085">
        <f>VLOOKUP($G2085,county_facts!$A:$BB,44,FALSE)</f>
        <v>0</v>
      </c>
      <c r="AW2085">
        <f>VLOOKUP($G2085,county_facts!$A:$BB,45,FALSE)</f>
        <v>0</v>
      </c>
      <c r="AX2085">
        <f>VLOOKUP($G2085,county_facts!$A:$BB,46,FALSE)</f>
        <v>38.299999999999997</v>
      </c>
      <c r="AY2085">
        <f>VLOOKUP($G2085,county_facts!$A:$BB,47,FALSE)</f>
        <v>0</v>
      </c>
      <c r="AZ2085">
        <f>VLOOKUP($G2085,county_facts!$A:$BB,48,FALSE)</f>
        <v>73602</v>
      </c>
      <c r="BA2085">
        <f>VLOOKUP($G2085,county_facts!$A:$BB,49,FALSE)</f>
        <v>503618</v>
      </c>
      <c r="BB2085">
        <f>VLOOKUP($G2085,county_facts!$A:$BB,50,FALSE)</f>
        <v>9204</v>
      </c>
      <c r="BC2085">
        <f>VLOOKUP($G2085,county_facts!$A:$BB,51,FALSE)</f>
        <v>35159</v>
      </c>
      <c r="BD2085">
        <f>VLOOKUP($G2085,county_facts!$A:$BB,52,FALSE)</f>
        <v>375</v>
      </c>
      <c r="BE2085">
        <f>VLOOKUP($G2085,county_facts!$A:$BB,53,FALSE)</f>
        <v>6941.35</v>
      </c>
      <c r="BF2085">
        <f>VLOOKUP($G2085,county_facts!$A:$BB,54,FALSE)</f>
        <v>8.4</v>
      </c>
    </row>
    <row r="2086" spans="1:58" x14ac:dyDescent="0.3">
      <c r="A2086" t="s">
        <v>6</v>
      </c>
      <c r="B2086" t="s">
        <v>191</v>
      </c>
      <c r="C2086">
        <v>1546</v>
      </c>
      <c r="D2086" t="s">
        <v>820</v>
      </c>
      <c r="E2086">
        <v>2991</v>
      </c>
      <c r="F2086">
        <v>0.51688398499999999</v>
      </c>
      <c r="G2086">
        <v>49043</v>
      </c>
      <c r="H2086">
        <f>VLOOKUP($G2086,county_facts!$A:$BB,4,FALSE)</f>
        <v>39105</v>
      </c>
      <c r="I2086">
        <f>VLOOKUP($G2086,county_facts!$A:$BB,5,FALSE)</f>
        <v>36324</v>
      </c>
      <c r="J2086">
        <f>VLOOKUP($G2086,county_facts!$A:$BB,6,FALSE)</f>
        <v>7.7</v>
      </c>
      <c r="K2086">
        <f>VLOOKUP($G2086,county_facts!$A:$BB,7,FALSE)</f>
        <v>36324</v>
      </c>
      <c r="L2086">
        <f>VLOOKUP($G2086,county_facts!$A:$BB,8,FALSE)</f>
        <v>6</v>
      </c>
      <c r="M2086">
        <f>VLOOKUP($G2086,county_facts!$A:$BB,9,FALSE)</f>
        <v>26.2</v>
      </c>
      <c r="N2086">
        <f>VLOOKUP($G2086,county_facts!$A:$BB,10,FALSE)</f>
        <v>9.8000000000000007</v>
      </c>
      <c r="O2086">
        <f>VLOOKUP($G2086,county_facts!$A:$BB,11,FALSE)</f>
        <v>48.9</v>
      </c>
      <c r="P2086">
        <f>VLOOKUP($G2086,county_facts!$A:$BB,12,FALSE)</f>
        <v>95.4</v>
      </c>
      <c r="Q2086">
        <f>VLOOKUP($G2086,county_facts!$A:$BB,13,FALSE)</f>
        <v>0.7</v>
      </c>
      <c r="R2086">
        <f>VLOOKUP($G2086,county_facts!$A:$BB,14,FALSE)</f>
        <v>0.6</v>
      </c>
      <c r="S2086">
        <f>VLOOKUP($G2086,county_facts!$A:$BB,15,FALSE)</f>
        <v>1.7</v>
      </c>
      <c r="T2086">
        <f>VLOOKUP($G2086,county_facts!$A:$BB,16,FALSE)</f>
        <v>0.2</v>
      </c>
      <c r="U2086">
        <f>VLOOKUP($G2086,county_facts!$A:$BB,17,FALSE)</f>
        <v>1.5</v>
      </c>
      <c r="V2086">
        <f>VLOOKUP($G2086,county_facts!$A:$BB,18,FALSE)</f>
        <v>11.6</v>
      </c>
      <c r="W2086">
        <f>VLOOKUP($G2086,county_facts!$A:$BB,19,FALSE)</f>
        <v>84.7</v>
      </c>
      <c r="X2086">
        <f>VLOOKUP($G2086,county_facts!$A:$BB,20,FALSE)</f>
        <v>87.1</v>
      </c>
      <c r="Y2086">
        <f>VLOOKUP($G2086,county_facts!$A:$BB,21,FALSE)</f>
        <v>10.6</v>
      </c>
      <c r="Z2086">
        <f>VLOOKUP($G2086,county_facts!$A:$BB,22,FALSE)</f>
        <v>12.8</v>
      </c>
      <c r="AA2086">
        <f>VLOOKUP($G2086,county_facts!$A:$BB,23,FALSE)</f>
        <v>93.1</v>
      </c>
      <c r="AB2086">
        <f>VLOOKUP($G2086,county_facts!$A:$BB,24,FALSE)</f>
        <v>48.7</v>
      </c>
      <c r="AC2086">
        <f>VLOOKUP($G2086,county_facts!$A:$BB,25,FALSE)</f>
        <v>1912</v>
      </c>
      <c r="AD2086">
        <f>VLOOKUP($G2086,county_facts!$A:$BB,26,FALSE)</f>
        <v>24.1</v>
      </c>
      <c r="AE2086">
        <f>VLOOKUP($G2086,county_facts!$A:$BB,27,FALSE)</f>
        <v>27215</v>
      </c>
      <c r="AF2086">
        <f>VLOOKUP($G2086,county_facts!$A:$BB,28,FALSE)</f>
        <v>74.400000000000006</v>
      </c>
      <c r="AG2086">
        <f>VLOOKUP($G2086,county_facts!$A:$BB,29,FALSE)</f>
        <v>30.3</v>
      </c>
      <c r="AH2086">
        <f>VLOOKUP($G2086,county_facts!$A:$BB,30,FALSE)</f>
        <v>485700</v>
      </c>
      <c r="AI2086">
        <f>VLOOKUP($G2086,county_facts!$A:$BB,31,FALSE)</f>
        <v>13627</v>
      </c>
      <c r="AJ2086">
        <f>VLOOKUP($G2086,county_facts!$A:$BB,32,FALSE)</f>
        <v>2.72</v>
      </c>
      <c r="AK2086">
        <f>VLOOKUP($G2086,county_facts!$A:$BB,33,FALSE)</f>
        <v>42462</v>
      </c>
      <c r="AL2086">
        <f>VLOOKUP($G2086,county_facts!$A:$BB,34,FALSE)</f>
        <v>83336</v>
      </c>
      <c r="AM2086">
        <f>VLOOKUP($G2086,county_facts!$A:$BB,35,FALSE)</f>
        <v>8.5</v>
      </c>
      <c r="AN2086">
        <f>VLOOKUP($G2086,county_facts!$A:$BB,36,FALSE)</f>
        <v>2144</v>
      </c>
      <c r="AO2086">
        <f>VLOOKUP($G2086,county_facts!$A:$BB,37,FALSE)</f>
        <v>26100</v>
      </c>
      <c r="AP2086">
        <f>VLOOKUP($G2086,county_facts!$A:$BB,38,FALSE)</f>
        <v>4</v>
      </c>
      <c r="AQ2086">
        <f>VLOOKUP($G2086,county_facts!$A:$BB,39,FALSE)</f>
        <v>5615</v>
      </c>
      <c r="AR2086">
        <f>VLOOKUP($G2086,county_facts!$A:$BB,40,FALSE)</f>
        <v>6422</v>
      </c>
      <c r="AS2086">
        <f>VLOOKUP($G2086,county_facts!$A:$BB,41,FALSE)</f>
        <v>0</v>
      </c>
      <c r="AT2086">
        <f>VLOOKUP($G2086,county_facts!$A:$BB,42,FALSE)</f>
        <v>0</v>
      </c>
      <c r="AU2086">
        <f>VLOOKUP($G2086,county_facts!$A:$BB,43,FALSE)</f>
        <v>0</v>
      </c>
      <c r="AV2086">
        <f>VLOOKUP($G2086,county_facts!$A:$BB,44,FALSE)</f>
        <v>0</v>
      </c>
      <c r="AW2086">
        <f>VLOOKUP($G2086,county_facts!$A:$BB,45,FALSE)</f>
        <v>2.6</v>
      </c>
      <c r="AX2086">
        <f>VLOOKUP($G2086,county_facts!$A:$BB,46,FALSE)</f>
        <v>25.3</v>
      </c>
      <c r="AY2086">
        <f>VLOOKUP($G2086,county_facts!$A:$BB,47,FALSE)</f>
        <v>0</v>
      </c>
      <c r="AZ2086">
        <f>VLOOKUP($G2086,county_facts!$A:$BB,48,FALSE)</f>
        <v>165809</v>
      </c>
      <c r="BA2086">
        <f>VLOOKUP($G2086,county_facts!$A:$BB,49,FALSE)</f>
        <v>659852</v>
      </c>
      <c r="BB2086">
        <f>VLOOKUP($G2086,county_facts!$A:$BB,50,FALSE)</f>
        <v>18614</v>
      </c>
      <c r="BC2086">
        <f>VLOOKUP($G2086,county_facts!$A:$BB,51,FALSE)</f>
        <v>228891</v>
      </c>
      <c r="BD2086">
        <f>VLOOKUP($G2086,county_facts!$A:$BB,52,FALSE)</f>
        <v>286</v>
      </c>
      <c r="BE2086">
        <f>VLOOKUP($G2086,county_facts!$A:$BB,53,FALSE)</f>
        <v>1871.71</v>
      </c>
      <c r="BF2086">
        <f>VLOOKUP($G2086,county_facts!$A:$BB,54,FALSE)</f>
        <v>19.399999999999999</v>
      </c>
    </row>
    <row r="2087" spans="1:58" x14ac:dyDescent="0.3">
      <c r="A2087" t="s">
        <v>9</v>
      </c>
      <c r="B2087" t="s">
        <v>191</v>
      </c>
      <c r="C2087">
        <v>1445</v>
      </c>
      <c r="D2087" t="s">
        <v>820</v>
      </c>
      <c r="E2087">
        <v>2991</v>
      </c>
      <c r="F2087">
        <v>0.48311601500000001</v>
      </c>
      <c r="G2087">
        <v>49043</v>
      </c>
      <c r="H2087">
        <f>VLOOKUP($G2087,county_facts!$A:$BB,4,FALSE)</f>
        <v>39105</v>
      </c>
      <c r="I2087">
        <f>VLOOKUP($G2087,county_facts!$A:$BB,5,FALSE)</f>
        <v>36324</v>
      </c>
      <c r="J2087">
        <f>VLOOKUP($G2087,county_facts!$A:$BB,6,FALSE)</f>
        <v>7.7</v>
      </c>
      <c r="K2087">
        <f>VLOOKUP($G2087,county_facts!$A:$BB,7,FALSE)</f>
        <v>36324</v>
      </c>
      <c r="L2087">
        <f>VLOOKUP($G2087,county_facts!$A:$BB,8,FALSE)</f>
        <v>6</v>
      </c>
      <c r="M2087">
        <f>VLOOKUP($G2087,county_facts!$A:$BB,9,FALSE)</f>
        <v>26.2</v>
      </c>
      <c r="N2087">
        <f>VLOOKUP($G2087,county_facts!$A:$BB,10,FALSE)</f>
        <v>9.8000000000000007</v>
      </c>
      <c r="O2087">
        <f>VLOOKUP($G2087,county_facts!$A:$BB,11,FALSE)</f>
        <v>48.9</v>
      </c>
      <c r="P2087">
        <f>VLOOKUP($G2087,county_facts!$A:$BB,12,FALSE)</f>
        <v>95.4</v>
      </c>
      <c r="Q2087">
        <f>VLOOKUP($G2087,county_facts!$A:$BB,13,FALSE)</f>
        <v>0.7</v>
      </c>
      <c r="R2087">
        <f>VLOOKUP($G2087,county_facts!$A:$BB,14,FALSE)</f>
        <v>0.6</v>
      </c>
      <c r="S2087">
        <f>VLOOKUP($G2087,county_facts!$A:$BB,15,FALSE)</f>
        <v>1.7</v>
      </c>
      <c r="T2087">
        <f>VLOOKUP($G2087,county_facts!$A:$BB,16,FALSE)</f>
        <v>0.2</v>
      </c>
      <c r="U2087">
        <f>VLOOKUP($G2087,county_facts!$A:$BB,17,FALSE)</f>
        <v>1.5</v>
      </c>
      <c r="V2087">
        <f>VLOOKUP($G2087,county_facts!$A:$BB,18,FALSE)</f>
        <v>11.6</v>
      </c>
      <c r="W2087">
        <f>VLOOKUP($G2087,county_facts!$A:$BB,19,FALSE)</f>
        <v>84.7</v>
      </c>
      <c r="X2087">
        <f>VLOOKUP($G2087,county_facts!$A:$BB,20,FALSE)</f>
        <v>87.1</v>
      </c>
      <c r="Y2087">
        <f>VLOOKUP($G2087,county_facts!$A:$BB,21,FALSE)</f>
        <v>10.6</v>
      </c>
      <c r="Z2087">
        <f>VLOOKUP($G2087,county_facts!$A:$BB,22,FALSE)</f>
        <v>12.8</v>
      </c>
      <c r="AA2087">
        <f>VLOOKUP($G2087,county_facts!$A:$BB,23,FALSE)</f>
        <v>93.1</v>
      </c>
      <c r="AB2087">
        <f>VLOOKUP($G2087,county_facts!$A:$BB,24,FALSE)</f>
        <v>48.7</v>
      </c>
      <c r="AC2087">
        <f>VLOOKUP($G2087,county_facts!$A:$BB,25,FALSE)</f>
        <v>1912</v>
      </c>
      <c r="AD2087">
        <f>VLOOKUP($G2087,county_facts!$A:$BB,26,FALSE)</f>
        <v>24.1</v>
      </c>
      <c r="AE2087">
        <f>VLOOKUP($G2087,county_facts!$A:$BB,27,FALSE)</f>
        <v>27215</v>
      </c>
      <c r="AF2087">
        <f>VLOOKUP($G2087,county_facts!$A:$BB,28,FALSE)</f>
        <v>74.400000000000006</v>
      </c>
      <c r="AG2087">
        <f>VLOOKUP($G2087,county_facts!$A:$BB,29,FALSE)</f>
        <v>30.3</v>
      </c>
      <c r="AH2087">
        <f>VLOOKUP($G2087,county_facts!$A:$BB,30,FALSE)</f>
        <v>485700</v>
      </c>
      <c r="AI2087">
        <f>VLOOKUP($G2087,county_facts!$A:$BB,31,FALSE)</f>
        <v>13627</v>
      </c>
      <c r="AJ2087">
        <f>VLOOKUP($G2087,county_facts!$A:$BB,32,FALSE)</f>
        <v>2.72</v>
      </c>
      <c r="AK2087">
        <f>VLOOKUP($G2087,county_facts!$A:$BB,33,FALSE)</f>
        <v>42462</v>
      </c>
      <c r="AL2087">
        <f>VLOOKUP($G2087,county_facts!$A:$BB,34,FALSE)</f>
        <v>83336</v>
      </c>
      <c r="AM2087">
        <f>VLOOKUP($G2087,county_facts!$A:$BB,35,FALSE)</f>
        <v>8.5</v>
      </c>
      <c r="AN2087">
        <f>VLOOKUP($G2087,county_facts!$A:$BB,36,FALSE)</f>
        <v>2144</v>
      </c>
      <c r="AO2087">
        <f>VLOOKUP($G2087,county_facts!$A:$BB,37,FALSE)</f>
        <v>26100</v>
      </c>
      <c r="AP2087">
        <f>VLOOKUP($G2087,county_facts!$A:$BB,38,FALSE)</f>
        <v>4</v>
      </c>
      <c r="AQ2087">
        <f>VLOOKUP($G2087,county_facts!$A:$BB,39,FALSE)</f>
        <v>5615</v>
      </c>
      <c r="AR2087">
        <f>VLOOKUP($G2087,county_facts!$A:$BB,40,FALSE)</f>
        <v>6422</v>
      </c>
      <c r="AS2087">
        <f>VLOOKUP($G2087,county_facts!$A:$BB,41,FALSE)</f>
        <v>0</v>
      </c>
      <c r="AT2087">
        <f>VLOOKUP($G2087,county_facts!$A:$BB,42,FALSE)</f>
        <v>0</v>
      </c>
      <c r="AU2087">
        <f>VLOOKUP($G2087,county_facts!$A:$BB,43,FALSE)</f>
        <v>0</v>
      </c>
      <c r="AV2087">
        <f>VLOOKUP($G2087,county_facts!$A:$BB,44,FALSE)</f>
        <v>0</v>
      </c>
      <c r="AW2087">
        <f>VLOOKUP($G2087,county_facts!$A:$BB,45,FALSE)</f>
        <v>2.6</v>
      </c>
      <c r="AX2087">
        <f>VLOOKUP($G2087,county_facts!$A:$BB,46,FALSE)</f>
        <v>25.3</v>
      </c>
      <c r="AY2087">
        <f>VLOOKUP($G2087,county_facts!$A:$BB,47,FALSE)</f>
        <v>0</v>
      </c>
      <c r="AZ2087">
        <f>VLOOKUP($G2087,county_facts!$A:$BB,48,FALSE)</f>
        <v>165809</v>
      </c>
      <c r="BA2087">
        <f>VLOOKUP($G2087,county_facts!$A:$BB,49,FALSE)</f>
        <v>659852</v>
      </c>
      <c r="BB2087">
        <f>VLOOKUP($G2087,county_facts!$A:$BB,50,FALSE)</f>
        <v>18614</v>
      </c>
      <c r="BC2087">
        <f>VLOOKUP($G2087,county_facts!$A:$BB,51,FALSE)</f>
        <v>228891</v>
      </c>
      <c r="BD2087">
        <f>VLOOKUP($G2087,county_facts!$A:$BB,52,FALSE)</f>
        <v>286</v>
      </c>
      <c r="BE2087">
        <f>VLOOKUP($G2087,county_facts!$A:$BB,53,FALSE)</f>
        <v>1871.71</v>
      </c>
      <c r="BF2087">
        <f>VLOOKUP($G2087,county_facts!$A:$BB,54,FALSE)</f>
        <v>19.399999999999999</v>
      </c>
    </row>
    <row r="2088" spans="1:58" x14ac:dyDescent="0.3">
      <c r="A2088" t="s">
        <v>9</v>
      </c>
      <c r="B2088" t="s">
        <v>82</v>
      </c>
      <c r="C2088">
        <v>82</v>
      </c>
      <c r="D2088" t="s">
        <v>820</v>
      </c>
      <c r="E2088">
        <v>164</v>
      </c>
      <c r="F2088">
        <v>0.5</v>
      </c>
      <c r="G2088">
        <v>49041</v>
      </c>
      <c r="H2088">
        <f>VLOOKUP($G2088,county_facts!$A:$BB,4,FALSE)</f>
        <v>20773</v>
      </c>
      <c r="I2088">
        <f>VLOOKUP($G2088,county_facts!$A:$BB,5,FALSE)</f>
        <v>20801</v>
      </c>
      <c r="J2088">
        <f>VLOOKUP($G2088,county_facts!$A:$BB,6,FALSE)</f>
        <v>-0.1</v>
      </c>
      <c r="K2088">
        <f>VLOOKUP($G2088,county_facts!$A:$BB,7,FALSE)</f>
        <v>20802</v>
      </c>
      <c r="L2088">
        <f>VLOOKUP($G2088,county_facts!$A:$BB,8,FALSE)</f>
        <v>7</v>
      </c>
      <c r="M2088">
        <f>VLOOKUP($G2088,county_facts!$A:$BB,9,FALSE)</f>
        <v>30.2</v>
      </c>
      <c r="N2088">
        <f>VLOOKUP($G2088,county_facts!$A:$BB,10,FALSE)</f>
        <v>15.7</v>
      </c>
      <c r="O2088">
        <f>VLOOKUP($G2088,county_facts!$A:$BB,11,FALSE)</f>
        <v>49.1</v>
      </c>
      <c r="P2088">
        <f>VLOOKUP($G2088,county_facts!$A:$BB,12,FALSE)</f>
        <v>96.5</v>
      </c>
      <c r="Q2088">
        <f>VLOOKUP($G2088,county_facts!$A:$BB,13,FALSE)</f>
        <v>0.3</v>
      </c>
      <c r="R2088">
        <f>VLOOKUP($G2088,county_facts!$A:$BB,14,FALSE)</f>
        <v>1.5</v>
      </c>
      <c r="S2088">
        <f>VLOOKUP($G2088,county_facts!$A:$BB,15,FALSE)</f>
        <v>0.4</v>
      </c>
      <c r="T2088">
        <f>VLOOKUP($G2088,county_facts!$A:$BB,16,FALSE)</f>
        <v>0.2</v>
      </c>
      <c r="U2088">
        <f>VLOOKUP($G2088,county_facts!$A:$BB,17,FALSE)</f>
        <v>1.2</v>
      </c>
      <c r="V2088">
        <f>VLOOKUP($G2088,county_facts!$A:$BB,18,FALSE)</f>
        <v>4.9000000000000004</v>
      </c>
      <c r="W2088">
        <f>VLOOKUP($G2088,county_facts!$A:$BB,19,FALSE)</f>
        <v>92.3</v>
      </c>
      <c r="X2088">
        <f>VLOOKUP($G2088,county_facts!$A:$BB,20,FALSE)</f>
        <v>85.4</v>
      </c>
      <c r="Y2088">
        <f>VLOOKUP($G2088,county_facts!$A:$BB,21,FALSE)</f>
        <v>2.4</v>
      </c>
      <c r="Z2088">
        <f>VLOOKUP($G2088,county_facts!$A:$BB,22,FALSE)</f>
        <v>4.7</v>
      </c>
      <c r="AA2088">
        <f>VLOOKUP($G2088,county_facts!$A:$BB,23,FALSE)</f>
        <v>89.9</v>
      </c>
      <c r="AB2088">
        <f>VLOOKUP($G2088,county_facts!$A:$BB,24,FALSE)</f>
        <v>16.399999999999999</v>
      </c>
      <c r="AC2088">
        <f>VLOOKUP($G2088,county_facts!$A:$BB,25,FALSE)</f>
        <v>1266</v>
      </c>
      <c r="AD2088">
        <f>VLOOKUP($G2088,county_facts!$A:$BB,26,FALSE)</f>
        <v>15.3</v>
      </c>
      <c r="AE2088">
        <f>VLOOKUP($G2088,county_facts!$A:$BB,27,FALSE)</f>
        <v>8513</v>
      </c>
      <c r="AF2088">
        <f>VLOOKUP($G2088,county_facts!$A:$BB,28,FALSE)</f>
        <v>79</v>
      </c>
      <c r="AG2088">
        <f>VLOOKUP($G2088,county_facts!$A:$BB,29,FALSE)</f>
        <v>7.3</v>
      </c>
      <c r="AH2088">
        <f>VLOOKUP($G2088,county_facts!$A:$BB,30,FALSE)</f>
        <v>151400</v>
      </c>
      <c r="AI2088">
        <f>VLOOKUP($G2088,county_facts!$A:$BB,31,FALSE)</f>
        <v>7146</v>
      </c>
      <c r="AJ2088">
        <f>VLOOKUP($G2088,county_facts!$A:$BB,32,FALSE)</f>
        <v>2.82</v>
      </c>
      <c r="AK2088">
        <f>VLOOKUP($G2088,county_facts!$A:$BB,33,FALSE)</f>
        <v>19115</v>
      </c>
      <c r="AL2088">
        <f>VLOOKUP($G2088,county_facts!$A:$BB,34,FALSE)</f>
        <v>46229</v>
      </c>
      <c r="AM2088">
        <f>VLOOKUP($G2088,county_facts!$A:$BB,35,FALSE)</f>
        <v>15.4</v>
      </c>
      <c r="AN2088">
        <f>VLOOKUP($G2088,county_facts!$A:$BB,36,FALSE)</f>
        <v>515</v>
      </c>
      <c r="AO2088">
        <f>VLOOKUP($G2088,county_facts!$A:$BB,37,FALSE)</f>
        <v>5948</v>
      </c>
      <c r="AP2088">
        <f>VLOOKUP($G2088,county_facts!$A:$BB,38,FALSE)</f>
        <v>3.5</v>
      </c>
      <c r="AQ2088">
        <f>VLOOKUP($G2088,county_facts!$A:$BB,39,FALSE)</f>
        <v>1369</v>
      </c>
      <c r="AR2088">
        <f>VLOOKUP($G2088,county_facts!$A:$BB,40,FALSE)</f>
        <v>1643</v>
      </c>
      <c r="AS2088">
        <f>VLOOKUP($G2088,county_facts!$A:$BB,41,FALSE)</f>
        <v>0</v>
      </c>
      <c r="AT2088">
        <f>VLOOKUP($G2088,county_facts!$A:$BB,42,FALSE)</f>
        <v>0</v>
      </c>
      <c r="AU2088">
        <f>VLOOKUP($G2088,county_facts!$A:$BB,43,FALSE)</f>
        <v>0</v>
      </c>
      <c r="AV2088">
        <f>VLOOKUP($G2088,county_facts!$A:$BB,44,FALSE)</f>
        <v>0</v>
      </c>
      <c r="AW2088">
        <f>VLOOKUP($G2088,county_facts!$A:$BB,45,FALSE)</f>
        <v>0</v>
      </c>
      <c r="AX2088">
        <f>VLOOKUP($G2088,county_facts!$A:$BB,46,FALSE)</f>
        <v>23.6</v>
      </c>
      <c r="AY2088">
        <f>VLOOKUP($G2088,county_facts!$A:$BB,47,FALSE)</f>
        <v>0</v>
      </c>
      <c r="AZ2088">
        <f>VLOOKUP($G2088,county_facts!$A:$BB,48,FALSE)</f>
        <v>111990</v>
      </c>
      <c r="BA2088">
        <f>VLOOKUP($G2088,county_facts!$A:$BB,49,FALSE)</f>
        <v>324631</v>
      </c>
      <c r="BB2088">
        <f>VLOOKUP($G2088,county_facts!$A:$BB,50,FALSE)</f>
        <v>16494</v>
      </c>
      <c r="BC2088">
        <f>VLOOKUP($G2088,county_facts!$A:$BB,51,FALSE)</f>
        <v>24734</v>
      </c>
      <c r="BD2088">
        <f>VLOOKUP($G2088,county_facts!$A:$BB,52,FALSE)</f>
        <v>45</v>
      </c>
      <c r="BE2088">
        <f>VLOOKUP($G2088,county_facts!$A:$BB,53,FALSE)</f>
        <v>1910.58</v>
      </c>
      <c r="BF2088">
        <f>VLOOKUP($G2088,county_facts!$A:$BB,54,FALSE)</f>
        <v>10.9</v>
      </c>
    </row>
    <row r="2089" spans="1:58" x14ac:dyDescent="0.3">
      <c r="A2089" t="s">
        <v>6</v>
      </c>
      <c r="B2089" t="s">
        <v>82</v>
      </c>
      <c r="C2089">
        <v>82</v>
      </c>
      <c r="D2089" t="s">
        <v>820</v>
      </c>
      <c r="E2089">
        <v>164</v>
      </c>
      <c r="F2089">
        <v>0.5</v>
      </c>
      <c r="G2089">
        <v>49041</v>
      </c>
      <c r="H2089">
        <f>VLOOKUP($G2089,county_facts!$A:$BB,4,FALSE)</f>
        <v>20773</v>
      </c>
      <c r="I2089">
        <f>VLOOKUP($G2089,county_facts!$A:$BB,5,FALSE)</f>
        <v>20801</v>
      </c>
      <c r="J2089">
        <f>VLOOKUP($G2089,county_facts!$A:$BB,6,FALSE)</f>
        <v>-0.1</v>
      </c>
      <c r="K2089">
        <f>VLOOKUP($G2089,county_facts!$A:$BB,7,FALSE)</f>
        <v>20802</v>
      </c>
      <c r="L2089">
        <f>VLOOKUP($G2089,county_facts!$A:$BB,8,FALSE)</f>
        <v>7</v>
      </c>
      <c r="M2089">
        <f>VLOOKUP($G2089,county_facts!$A:$BB,9,FALSE)</f>
        <v>30.2</v>
      </c>
      <c r="N2089">
        <f>VLOOKUP($G2089,county_facts!$A:$BB,10,FALSE)</f>
        <v>15.7</v>
      </c>
      <c r="O2089">
        <f>VLOOKUP($G2089,county_facts!$A:$BB,11,FALSE)</f>
        <v>49.1</v>
      </c>
      <c r="P2089">
        <f>VLOOKUP($G2089,county_facts!$A:$BB,12,FALSE)</f>
        <v>96.5</v>
      </c>
      <c r="Q2089">
        <f>VLOOKUP($G2089,county_facts!$A:$BB,13,FALSE)</f>
        <v>0.3</v>
      </c>
      <c r="R2089">
        <f>VLOOKUP($G2089,county_facts!$A:$BB,14,FALSE)</f>
        <v>1.5</v>
      </c>
      <c r="S2089">
        <f>VLOOKUP($G2089,county_facts!$A:$BB,15,FALSE)</f>
        <v>0.4</v>
      </c>
      <c r="T2089">
        <f>VLOOKUP($G2089,county_facts!$A:$BB,16,FALSE)</f>
        <v>0.2</v>
      </c>
      <c r="U2089">
        <f>VLOOKUP($G2089,county_facts!$A:$BB,17,FALSE)</f>
        <v>1.2</v>
      </c>
      <c r="V2089">
        <f>VLOOKUP($G2089,county_facts!$A:$BB,18,FALSE)</f>
        <v>4.9000000000000004</v>
      </c>
      <c r="W2089">
        <f>VLOOKUP($G2089,county_facts!$A:$BB,19,FALSE)</f>
        <v>92.3</v>
      </c>
      <c r="X2089">
        <f>VLOOKUP($G2089,county_facts!$A:$BB,20,FALSE)</f>
        <v>85.4</v>
      </c>
      <c r="Y2089">
        <f>VLOOKUP($G2089,county_facts!$A:$BB,21,FALSE)</f>
        <v>2.4</v>
      </c>
      <c r="Z2089">
        <f>VLOOKUP($G2089,county_facts!$A:$BB,22,FALSE)</f>
        <v>4.7</v>
      </c>
      <c r="AA2089">
        <f>VLOOKUP($G2089,county_facts!$A:$BB,23,FALSE)</f>
        <v>89.9</v>
      </c>
      <c r="AB2089">
        <f>VLOOKUP($G2089,county_facts!$A:$BB,24,FALSE)</f>
        <v>16.399999999999999</v>
      </c>
      <c r="AC2089">
        <f>VLOOKUP($G2089,county_facts!$A:$BB,25,FALSE)</f>
        <v>1266</v>
      </c>
      <c r="AD2089">
        <f>VLOOKUP($G2089,county_facts!$A:$BB,26,FALSE)</f>
        <v>15.3</v>
      </c>
      <c r="AE2089">
        <f>VLOOKUP($G2089,county_facts!$A:$BB,27,FALSE)</f>
        <v>8513</v>
      </c>
      <c r="AF2089">
        <f>VLOOKUP($G2089,county_facts!$A:$BB,28,FALSE)</f>
        <v>79</v>
      </c>
      <c r="AG2089">
        <f>VLOOKUP($G2089,county_facts!$A:$BB,29,FALSE)</f>
        <v>7.3</v>
      </c>
      <c r="AH2089">
        <f>VLOOKUP($G2089,county_facts!$A:$BB,30,FALSE)</f>
        <v>151400</v>
      </c>
      <c r="AI2089">
        <f>VLOOKUP($G2089,county_facts!$A:$BB,31,FALSE)</f>
        <v>7146</v>
      </c>
      <c r="AJ2089">
        <f>VLOOKUP($G2089,county_facts!$A:$BB,32,FALSE)</f>
        <v>2.82</v>
      </c>
      <c r="AK2089">
        <f>VLOOKUP($G2089,county_facts!$A:$BB,33,FALSE)</f>
        <v>19115</v>
      </c>
      <c r="AL2089">
        <f>VLOOKUP($G2089,county_facts!$A:$BB,34,FALSE)</f>
        <v>46229</v>
      </c>
      <c r="AM2089">
        <f>VLOOKUP($G2089,county_facts!$A:$BB,35,FALSE)</f>
        <v>15.4</v>
      </c>
      <c r="AN2089">
        <f>VLOOKUP($G2089,county_facts!$A:$BB,36,FALSE)</f>
        <v>515</v>
      </c>
      <c r="AO2089">
        <f>VLOOKUP($G2089,county_facts!$A:$BB,37,FALSE)</f>
        <v>5948</v>
      </c>
      <c r="AP2089">
        <f>VLOOKUP($G2089,county_facts!$A:$BB,38,FALSE)</f>
        <v>3.5</v>
      </c>
      <c r="AQ2089">
        <f>VLOOKUP($G2089,county_facts!$A:$BB,39,FALSE)</f>
        <v>1369</v>
      </c>
      <c r="AR2089">
        <f>VLOOKUP($G2089,county_facts!$A:$BB,40,FALSE)</f>
        <v>1643</v>
      </c>
      <c r="AS2089">
        <f>VLOOKUP($G2089,county_facts!$A:$BB,41,FALSE)</f>
        <v>0</v>
      </c>
      <c r="AT2089">
        <f>VLOOKUP($G2089,county_facts!$A:$BB,42,FALSE)</f>
        <v>0</v>
      </c>
      <c r="AU2089">
        <f>VLOOKUP($G2089,county_facts!$A:$BB,43,FALSE)</f>
        <v>0</v>
      </c>
      <c r="AV2089">
        <f>VLOOKUP($G2089,county_facts!$A:$BB,44,FALSE)</f>
        <v>0</v>
      </c>
      <c r="AW2089">
        <f>VLOOKUP($G2089,county_facts!$A:$BB,45,FALSE)</f>
        <v>0</v>
      </c>
      <c r="AX2089">
        <f>VLOOKUP($G2089,county_facts!$A:$BB,46,FALSE)</f>
        <v>23.6</v>
      </c>
      <c r="AY2089">
        <f>VLOOKUP($G2089,county_facts!$A:$BB,47,FALSE)</f>
        <v>0</v>
      </c>
      <c r="AZ2089">
        <f>VLOOKUP($G2089,county_facts!$A:$BB,48,FALSE)</f>
        <v>111990</v>
      </c>
      <c r="BA2089">
        <f>VLOOKUP($G2089,county_facts!$A:$BB,49,FALSE)</f>
        <v>324631</v>
      </c>
      <c r="BB2089">
        <f>VLOOKUP($G2089,county_facts!$A:$BB,50,FALSE)</f>
        <v>16494</v>
      </c>
      <c r="BC2089">
        <f>VLOOKUP($G2089,county_facts!$A:$BB,51,FALSE)</f>
        <v>24734</v>
      </c>
      <c r="BD2089">
        <f>VLOOKUP($G2089,county_facts!$A:$BB,52,FALSE)</f>
        <v>45</v>
      </c>
      <c r="BE2089">
        <f>VLOOKUP($G2089,county_facts!$A:$BB,53,FALSE)</f>
        <v>1910.58</v>
      </c>
      <c r="BF2089">
        <f>VLOOKUP($G2089,county_facts!$A:$BB,54,FALSE)</f>
        <v>10.9</v>
      </c>
    </row>
    <row r="2090" spans="1:58" x14ac:dyDescent="0.3">
      <c r="A2090" t="s">
        <v>9</v>
      </c>
      <c r="B2090" t="s">
        <v>825</v>
      </c>
      <c r="C2090">
        <v>180</v>
      </c>
      <c r="D2090" t="s">
        <v>820</v>
      </c>
      <c r="E2090">
        <v>266</v>
      </c>
      <c r="F2090">
        <v>0.67669172899999996</v>
      </c>
      <c r="G2090">
        <v>49039</v>
      </c>
      <c r="H2090">
        <f>VLOOKUP($G2090,county_facts!$A:$BB,4,FALSE)</f>
        <v>28477</v>
      </c>
      <c r="I2090">
        <f>VLOOKUP($G2090,county_facts!$A:$BB,5,FALSE)</f>
        <v>27822</v>
      </c>
      <c r="J2090">
        <f>VLOOKUP($G2090,county_facts!$A:$BB,6,FALSE)</f>
        <v>2.4</v>
      </c>
      <c r="K2090">
        <f>VLOOKUP($G2090,county_facts!$A:$BB,7,FALSE)</f>
        <v>27822</v>
      </c>
      <c r="L2090">
        <f>VLOOKUP($G2090,county_facts!$A:$BB,8,FALSE)</f>
        <v>6.5</v>
      </c>
      <c r="M2090">
        <f>VLOOKUP($G2090,county_facts!$A:$BB,9,FALSE)</f>
        <v>27.6</v>
      </c>
      <c r="N2090">
        <f>VLOOKUP($G2090,county_facts!$A:$BB,10,FALSE)</f>
        <v>12.8</v>
      </c>
      <c r="O2090">
        <f>VLOOKUP($G2090,county_facts!$A:$BB,11,FALSE)</f>
        <v>47.7</v>
      </c>
      <c r="P2090">
        <f>VLOOKUP($G2090,county_facts!$A:$BB,12,FALSE)</f>
        <v>94.3</v>
      </c>
      <c r="Q2090">
        <f>VLOOKUP($G2090,county_facts!$A:$BB,13,FALSE)</f>
        <v>1</v>
      </c>
      <c r="R2090">
        <f>VLOOKUP($G2090,county_facts!$A:$BB,14,FALSE)</f>
        <v>1.7</v>
      </c>
      <c r="S2090">
        <f>VLOOKUP($G2090,county_facts!$A:$BB,15,FALSE)</f>
        <v>0.8</v>
      </c>
      <c r="T2090">
        <f>VLOOKUP($G2090,county_facts!$A:$BB,16,FALSE)</f>
        <v>0.6</v>
      </c>
      <c r="U2090">
        <f>VLOOKUP($G2090,county_facts!$A:$BB,17,FALSE)</f>
        <v>1.6</v>
      </c>
      <c r="V2090">
        <f>VLOOKUP($G2090,county_facts!$A:$BB,18,FALSE)</f>
        <v>9.6999999999999993</v>
      </c>
      <c r="W2090">
        <f>VLOOKUP($G2090,county_facts!$A:$BB,19,FALSE)</f>
        <v>85.9</v>
      </c>
      <c r="X2090">
        <f>VLOOKUP($G2090,county_facts!$A:$BB,20,FALSE)</f>
        <v>80.099999999999994</v>
      </c>
      <c r="Y2090">
        <f>VLOOKUP($G2090,county_facts!$A:$BB,21,FALSE)</f>
        <v>4.8</v>
      </c>
      <c r="Z2090">
        <f>VLOOKUP($G2090,county_facts!$A:$BB,22,FALSE)</f>
        <v>9.9</v>
      </c>
      <c r="AA2090">
        <f>VLOOKUP($G2090,county_facts!$A:$BB,23,FALSE)</f>
        <v>88.4</v>
      </c>
      <c r="AB2090">
        <f>VLOOKUP($G2090,county_facts!$A:$BB,24,FALSE)</f>
        <v>20.8</v>
      </c>
      <c r="AC2090">
        <f>VLOOKUP($G2090,county_facts!$A:$BB,25,FALSE)</f>
        <v>1729</v>
      </c>
      <c r="AD2090">
        <f>VLOOKUP($G2090,county_facts!$A:$BB,26,FALSE)</f>
        <v>21</v>
      </c>
      <c r="AE2090">
        <f>VLOOKUP($G2090,county_facts!$A:$BB,27,FALSE)</f>
        <v>10415</v>
      </c>
      <c r="AF2090">
        <f>VLOOKUP($G2090,county_facts!$A:$BB,28,FALSE)</f>
        <v>76.2</v>
      </c>
      <c r="AG2090">
        <f>VLOOKUP($G2090,county_facts!$A:$BB,29,FALSE)</f>
        <v>6.1</v>
      </c>
      <c r="AH2090">
        <f>VLOOKUP($G2090,county_facts!$A:$BB,30,FALSE)</f>
        <v>164100</v>
      </c>
      <c r="AI2090">
        <f>VLOOKUP($G2090,county_facts!$A:$BB,31,FALSE)</f>
        <v>7781</v>
      </c>
      <c r="AJ2090">
        <f>VLOOKUP($G2090,county_facts!$A:$BB,32,FALSE)</f>
        <v>3.22</v>
      </c>
      <c r="AK2090">
        <f>VLOOKUP($G2090,county_facts!$A:$BB,33,FALSE)</f>
        <v>17811</v>
      </c>
      <c r="AL2090">
        <f>VLOOKUP($G2090,county_facts!$A:$BB,34,FALSE)</f>
        <v>48369</v>
      </c>
      <c r="AM2090">
        <f>VLOOKUP($G2090,county_facts!$A:$BB,35,FALSE)</f>
        <v>15.7</v>
      </c>
      <c r="AN2090">
        <f>VLOOKUP($G2090,county_facts!$A:$BB,36,FALSE)</f>
        <v>398</v>
      </c>
      <c r="AO2090">
        <f>VLOOKUP($G2090,county_facts!$A:$BB,37,FALSE)</f>
        <v>4537</v>
      </c>
      <c r="AP2090">
        <f>VLOOKUP($G2090,county_facts!$A:$BB,38,FALSE)</f>
        <v>12.6</v>
      </c>
      <c r="AQ2090">
        <f>VLOOKUP($G2090,county_facts!$A:$BB,39,FALSE)</f>
        <v>1685</v>
      </c>
      <c r="AR2090">
        <f>VLOOKUP($G2090,county_facts!$A:$BB,40,FALSE)</f>
        <v>2595</v>
      </c>
      <c r="AS2090">
        <f>VLOOKUP($G2090,county_facts!$A:$BB,41,FALSE)</f>
        <v>0</v>
      </c>
      <c r="AT2090">
        <f>VLOOKUP($G2090,county_facts!$A:$BB,42,FALSE)</f>
        <v>0</v>
      </c>
      <c r="AU2090">
        <f>VLOOKUP($G2090,county_facts!$A:$BB,43,FALSE)</f>
        <v>0</v>
      </c>
      <c r="AV2090">
        <f>VLOOKUP($G2090,county_facts!$A:$BB,44,FALSE)</f>
        <v>0</v>
      </c>
      <c r="AW2090">
        <f>VLOOKUP($G2090,county_facts!$A:$BB,45,FALSE)</f>
        <v>0</v>
      </c>
      <c r="AX2090">
        <f>VLOOKUP($G2090,county_facts!$A:$BB,46,FALSE)</f>
        <v>0</v>
      </c>
      <c r="AY2090">
        <f>VLOOKUP($G2090,county_facts!$A:$BB,47,FALSE)</f>
        <v>0</v>
      </c>
      <c r="AZ2090">
        <f>VLOOKUP($G2090,county_facts!$A:$BB,48,FALSE)</f>
        <v>31160</v>
      </c>
      <c r="BA2090">
        <f>VLOOKUP($G2090,county_facts!$A:$BB,49,FALSE)</f>
        <v>196917</v>
      </c>
      <c r="BB2090">
        <f>VLOOKUP($G2090,county_facts!$A:$BB,50,FALSE)</f>
        <v>8016</v>
      </c>
      <c r="BC2090">
        <f>VLOOKUP($G2090,county_facts!$A:$BB,51,FALSE)</f>
        <v>8332</v>
      </c>
      <c r="BD2090">
        <f>VLOOKUP($G2090,county_facts!$A:$BB,52,FALSE)</f>
        <v>37</v>
      </c>
      <c r="BE2090">
        <f>VLOOKUP($G2090,county_facts!$A:$BB,53,FALSE)</f>
        <v>1590.15</v>
      </c>
      <c r="BF2090">
        <f>VLOOKUP($G2090,county_facts!$A:$BB,54,FALSE)</f>
        <v>17.5</v>
      </c>
    </row>
    <row r="2091" spans="1:58" x14ac:dyDescent="0.3">
      <c r="A2091" t="s">
        <v>6</v>
      </c>
      <c r="B2091" t="s">
        <v>825</v>
      </c>
      <c r="C2091">
        <v>86</v>
      </c>
      <c r="D2091" t="s">
        <v>820</v>
      </c>
      <c r="E2091">
        <v>266</v>
      </c>
      <c r="F2091">
        <v>0.32330827099999998</v>
      </c>
      <c r="G2091">
        <v>49039</v>
      </c>
      <c r="H2091">
        <f>VLOOKUP($G2091,county_facts!$A:$BB,4,FALSE)</f>
        <v>28477</v>
      </c>
      <c r="I2091">
        <f>VLOOKUP($G2091,county_facts!$A:$BB,5,FALSE)</f>
        <v>27822</v>
      </c>
      <c r="J2091">
        <f>VLOOKUP($G2091,county_facts!$A:$BB,6,FALSE)</f>
        <v>2.4</v>
      </c>
      <c r="K2091">
        <f>VLOOKUP($G2091,county_facts!$A:$BB,7,FALSE)</f>
        <v>27822</v>
      </c>
      <c r="L2091">
        <f>VLOOKUP($G2091,county_facts!$A:$BB,8,FALSE)</f>
        <v>6.5</v>
      </c>
      <c r="M2091">
        <f>VLOOKUP($G2091,county_facts!$A:$BB,9,FALSE)</f>
        <v>27.6</v>
      </c>
      <c r="N2091">
        <f>VLOOKUP($G2091,county_facts!$A:$BB,10,FALSE)</f>
        <v>12.8</v>
      </c>
      <c r="O2091">
        <f>VLOOKUP($G2091,county_facts!$A:$BB,11,FALSE)</f>
        <v>47.7</v>
      </c>
      <c r="P2091">
        <f>VLOOKUP($G2091,county_facts!$A:$BB,12,FALSE)</f>
        <v>94.3</v>
      </c>
      <c r="Q2091">
        <f>VLOOKUP($G2091,county_facts!$A:$BB,13,FALSE)</f>
        <v>1</v>
      </c>
      <c r="R2091">
        <f>VLOOKUP($G2091,county_facts!$A:$BB,14,FALSE)</f>
        <v>1.7</v>
      </c>
      <c r="S2091">
        <f>VLOOKUP($G2091,county_facts!$A:$BB,15,FALSE)</f>
        <v>0.8</v>
      </c>
      <c r="T2091">
        <f>VLOOKUP($G2091,county_facts!$A:$BB,16,FALSE)</f>
        <v>0.6</v>
      </c>
      <c r="U2091">
        <f>VLOOKUP($G2091,county_facts!$A:$BB,17,FALSE)</f>
        <v>1.6</v>
      </c>
      <c r="V2091">
        <f>VLOOKUP($G2091,county_facts!$A:$BB,18,FALSE)</f>
        <v>9.6999999999999993</v>
      </c>
      <c r="W2091">
        <f>VLOOKUP($G2091,county_facts!$A:$BB,19,FALSE)</f>
        <v>85.9</v>
      </c>
      <c r="X2091">
        <f>VLOOKUP($G2091,county_facts!$A:$BB,20,FALSE)</f>
        <v>80.099999999999994</v>
      </c>
      <c r="Y2091">
        <f>VLOOKUP($G2091,county_facts!$A:$BB,21,FALSE)</f>
        <v>4.8</v>
      </c>
      <c r="Z2091">
        <f>VLOOKUP($G2091,county_facts!$A:$BB,22,FALSE)</f>
        <v>9.9</v>
      </c>
      <c r="AA2091">
        <f>VLOOKUP($G2091,county_facts!$A:$BB,23,FALSE)</f>
        <v>88.4</v>
      </c>
      <c r="AB2091">
        <f>VLOOKUP($G2091,county_facts!$A:$BB,24,FALSE)</f>
        <v>20.8</v>
      </c>
      <c r="AC2091">
        <f>VLOOKUP($G2091,county_facts!$A:$BB,25,FALSE)</f>
        <v>1729</v>
      </c>
      <c r="AD2091">
        <f>VLOOKUP($G2091,county_facts!$A:$BB,26,FALSE)</f>
        <v>21</v>
      </c>
      <c r="AE2091">
        <f>VLOOKUP($G2091,county_facts!$A:$BB,27,FALSE)</f>
        <v>10415</v>
      </c>
      <c r="AF2091">
        <f>VLOOKUP($G2091,county_facts!$A:$BB,28,FALSE)</f>
        <v>76.2</v>
      </c>
      <c r="AG2091">
        <f>VLOOKUP($G2091,county_facts!$A:$BB,29,FALSE)</f>
        <v>6.1</v>
      </c>
      <c r="AH2091">
        <f>VLOOKUP($G2091,county_facts!$A:$BB,30,FALSE)</f>
        <v>164100</v>
      </c>
      <c r="AI2091">
        <f>VLOOKUP($G2091,county_facts!$A:$BB,31,FALSE)</f>
        <v>7781</v>
      </c>
      <c r="AJ2091">
        <f>VLOOKUP($G2091,county_facts!$A:$BB,32,FALSE)</f>
        <v>3.22</v>
      </c>
      <c r="AK2091">
        <f>VLOOKUP($G2091,county_facts!$A:$BB,33,FALSE)</f>
        <v>17811</v>
      </c>
      <c r="AL2091">
        <f>VLOOKUP($G2091,county_facts!$A:$BB,34,FALSE)</f>
        <v>48369</v>
      </c>
      <c r="AM2091">
        <f>VLOOKUP($G2091,county_facts!$A:$BB,35,FALSE)</f>
        <v>15.7</v>
      </c>
      <c r="AN2091">
        <f>VLOOKUP($G2091,county_facts!$A:$BB,36,FALSE)</f>
        <v>398</v>
      </c>
      <c r="AO2091">
        <f>VLOOKUP($G2091,county_facts!$A:$BB,37,FALSE)</f>
        <v>4537</v>
      </c>
      <c r="AP2091">
        <f>VLOOKUP($G2091,county_facts!$A:$BB,38,FALSE)</f>
        <v>12.6</v>
      </c>
      <c r="AQ2091">
        <f>VLOOKUP($G2091,county_facts!$A:$BB,39,FALSE)</f>
        <v>1685</v>
      </c>
      <c r="AR2091">
        <f>VLOOKUP($G2091,county_facts!$A:$BB,40,FALSE)</f>
        <v>2595</v>
      </c>
      <c r="AS2091">
        <f>VLOOKUP($G2091,county_facts!$A:$BB,41,FALSE)</f>
        <v>0</v>
      </c>
      <c r="AT2091">
        <f>VLOOKUP($G2091,county_facts!$A:$BB,42,FALSE)</f>
        <v>0</v>
      </c>
      <c r="AU2091">
        <f>VLOOKUP($G2091,county_facts!$A:$BB,43,FALSE)</f>
        <v>0</v>
      </c>
      <c r="AV2091">
        <f>VLOOKUP($G2091,county_facts!$A:$BB,44,FALSE)</f>
        <v>0</v>
      </c>
      <c r="AW2091">
        <f>VLOOKUP($G2091,county_facts!$A:$BB,45,FALSE)</f>
        <v>0</v>
      </c>
      <c r="AX2091">
        <f>VLOOKUP($G2091,county_facts!$A:$BB,46,FALSE)</f>
        <v>0</v>
      </c>
      <c r="AY2091">
        <f>VLOOKUP($G2091,county_facts!$A:$BB,47,FALSE)</f>
        <v>0</v>
      </c>
      <c r="AZ2091">
        <f>VLOOKUP($G2091,county_facts!$A:$BB,48,FALSE)</f>
        <v>31160</v>
      </c>
      <c r="BA2091">
        <f>VLOOKUP($G2091,county_facts!$A:$BB,49,FALSE)</f>
        <v>196917</v>
      </c>
      <c r="BB2091">
        <f>VLOOKUP($G2091,county_facts!$A:$BB,50,FALSE)</f>
        <v>8016</v>
      </c>
      <c r="BC2091">
        <f>VLOOKUP($G2091,county_facts!$A:$BB,51,FALSE)</f>
        <v>8332</v>
      </c>
      <c r="BD2091">
        <f>VLOOKUP($G2091,county_facts!$A:$BB,52,FALSE)</f>
        <v>37</v>
      </c>
      <c r="BE2091">
        <f>VLOOKUP($G2091,county_facts!$A:$BB,53,FALSE)</f>
        <v>1590.15</v>
      </c>
      <c r="BF2091">
        <f>VLOOKUP($G2091,county_facts!$A:$BB,54,FALSE)</f>
        <v>17.5</v>
      </c>
    </row>
    <row r="2092" spans="1:58" x14ac:dyDescent="0.3">
      <c r="A2092" t="s">
        <v>9</v>
      </c>
      <c r="B2092" t="s">
        <v>194</v>
      </c>
      <c r="C2092">
        <v>312</v>
      </c>
      <c r="D2092" t="s">
        <v>820</v>
      </c>
      <c r="E2092">
        <v>443</v>
      </c>
      <c r="F2092">
        <v>0.704288939</v>
      </c>
      <c r="G2092">
        <v>49037</v>
      </c>
      <c r="H2092">
        <f>VLOOKUP($G2092,county_facts!$A:$BB,4,FALSE)</f>
        <v>15251</v>
      </c>
      <c r="I2092">
        <f>VLOOKUP($G2092,county_facts!$A:$BB,5,FALSE)</f>
        <v>14746</v>
      </c>
      <c r="J2092">
        <f>VLOOKUP($G2092,county_facts!$A:$BB,6,FALSE)</f>
        <v>3.4</v>
      </c>
      <c r="K2092">
        <f>VLOOKUP($G2092,county_facts!$A:$BB,7,FALSE)</f>
        <v>14746</v>
      </c>
      <c r="L2092">
        <f>VLOOKUP($G2092,county_facts!$A:$BB,8,FALSE)</f>
        <v>8.1</v>
      </c>
      <c r="M2092">
        <f>VLOOKUP($G2092,county_facts!$A:$BB,9,FALSE)</f>
        <v>32.200000000000003</v>
      </c>
      <c r="N2092">
        <f>VLOOKUP($G2092,county_facts!$A:$BB,10,FALSE)</f>
        <v>11.9</v>
      </c>
      <c r="O2092">
        <f>VLOOKUP($G2092,county_facts!$A:$BB,11,FALSE)</f>
        <v>50.2</v>
      </c>
      <c r="P2092">
        <f>VLOOKUP($G2092,county_facts!$A:$BB,12,FALSE)</f>
        <v>50</v>
      </c>
      <c r="Q2092">
        <f>VLOOKUP($G2092,county_facts!$A:$BB,13,FALSE)</f>
        <v>0.4</v>
      </c>
      <c r="R2092">
        <f>VLOOKUP($G2092,county_facts!$A:$BB,14,FALSE)</f>
        <v>46.6</v>
      </c>
      <c r="S2092">
        <f>VLOOKUP($G2092,county_facts!$A:$BB,15,FALSE)</f>
        <v>0.7</v>
      </c>
      <c r="T2092">
        <f>VLOOKUP($G2092,county_facts!$A:$BB,16,FALSE)</f>
        <v>0.1</v>
      </c>
      <c r="U2092">
        <f>VLOOKUP($G2092,county_facts!$A:$BB,17,FALSE)</f>
        <v>2.2000000000000002</v>
      </c>
      <c r="V2092">
        <f>VLOOKUP($G2092,county_facts!$A:$BB,18,FALSE)</f>
        <v>5.0999999999999996</v>
      </c>
      <c r="W2092">
        <f>VLOOKUP($G2092,county_facts!$A:$BB,19,FALSE)</f>
        <v>46.6</v>
      </c>
      <c r="X2092">
        <f>VLOOKUP($G2092,county_facts!$A:$BB,20,FALSE)</f>
        <v>92.7</v>
      </c>
      <c r="Y2092">
        <f>VLOOKUP($G2092,county_facts!$A:$BB,21,FALSE)</f>
        <v>2.1</v>
      </c>
      <c r="Z2092">
        <f>VLOOKUP($G2092,county_facts!$A:$BB,22,FALSE)</f>
        <v>45</v>
      </c>
      <c r="AA2092">
        <f>VLOOKUP($G2092,county_facts!$A:$BB,23,FALSE)</f>
        <v>82.8</v>
      </c>
      <c r="AB2092">
        <f>VLOOKUP($G2092,county_facts!$A:$BB,24,FALSE)</f>
        <v>18.399999999999999</v>
      </c>
      <c r="AC2092">
        <f>VLOOKUP($G2092,county_facts!$A:$BB,25,FALSE)</f>
        <v>606</v>
      </c>
      <c r="AD2092">
        <f>VLOOKUP($G2092,county_facts!$A:$BB,26,FALSE)</f>
        <v>20.5</v>
      </c>
      <c r="AE2092">
        <f>VLOOKUP($G2092,county_facts!$A:$BB,27,FALSE)</f>
        <v>5835</v>
      </c>
      <c r="AF2092">
        <f>VLOOKUP($G2092,county_facts!$A:$BB,28,FALSE)</f>
        <v>81.2</v>
      </c>
      <c r="AG2092">
        <f>VLOOKUP($G2092,county_facts!$A:$BB,29,FALSE)</f>
        <v>5.3</v>
      </c>
      <c r="AH2092">
        <f>VLOOKUP($G2092,county_facts!$A:$BB,30,FALSE)</f>
        <v>127400</v>
      </c>
      <c r="AI2092">
        <f>VLOOKUP($G2092,county_facts!$A:$BB,31,FALSE)</f>
        <v>4216</v>
      </c>
      <c r="AJ2092">
        <f>VLOOKUP($G2092,county_facts!$A:$BB,32,FALSE)</f>
        <v>3.42</v>
      </c>
      <c r="AK2092">
        <f>VLOOKUP($G2092,county_facts!$A:$BB,33,FALSE)</f>
        <v>15476</v>
      </c>
      <c r="AL2092">
        <f>VLOOKUP($G2092,county_facts!$A:$BB,34,FALSE)</f>
        <v>40492</v>
      </c>
      <c r="AM2092">
        <f>VLOOKUP($G2092,county_facts!$A:$BB,35,FALSE)</f>
        <v>27.1</v>
      </c>
      <c r="AN2092">
        <f>VLOOKUP($G2092,county_facts!$A:$BB,36,FALSE)</f>
        <v>258</v>
      </c>
      <c r="AO2092">
        <f>VLOOKUP($G2092,county_facts!$A:$BB,37,FALSE)</f>
        <v>2588</v>
      </c>
      <c r="AP2092">
        <f>VLOOKUP($G2092,county_facts!$A:$BB,38,FALSE)</f>
        <v>-3.1</v>
      </c>
      <c r="AQ2092">
        <f>VLOOKUP($G2092,county_facts!$A:$BB,39,FALSE)</f>
        <v>748</v>
      </c>
      <c r="AR2092">
        <f>VLOOKUP($G2092,county_facts!$A:$BB,40,FALSE)</f>
        <v>779</v>
      </c>
      <c r="AS2092">
        <f>VLOOKUP($G2092,county_facts!$A:$BB,41,FALSE)</f>
        <v>0</v>
      </c>
      <c r="AT2092">
        <f>VLOOKUP($G2092,county_facts!$A:$BB,42,FALSE)</f>
        <v>9.4</v>
      </c>
      <c r="AU2092">
        <f>VLOOKUP($G2092,county_facts!$A:$BB,43,FALSE)</f>
        <v>0</v>
      </c>
      <c r="AV2092">
        <f>VLOOKUP($G2092,county_facts!$A:$BB,44,FALSE)</f>
        <v>0</v>
      </c>
      <c r="AW2092">
        <f>VLOOKUP($G2092,county_facts!$A:$BB,45,FALSE)</f>
        <v>0</v>
      </c>
      <c r="AX2092">
        <f>VLOOKUP($G2092,county_facts!$A:$BB,46,FALSE)</f>
        <v>31.6</v>
      </c>
      <c r="AY2092">
        <f>VLOOKUP($G2092,county_facts!$A:$BB,47,FALSE)</f>
        <v>0</v>
      </c>
      <c r="AZ2092">
        <f>VLOOKUP($G2092,county_facts!$A:$BB,48,FALSE)</f>
        <v>0</v>
      </c>
      <c r="BA2092">
        <f>VLOOKUP($G2092,county_facts!$A:$BB,49,FALSE)</f>
        <v>44601</v>
      </c>
      <c r="BB2092">
        <f>VLOOKUP($G2092,county_facts!$A:$BB,50,FALSE)</f>
        <v>3102</v>
      </c>
      <c r="BC2092">
        <f>VLOOKUP($G2092,county_facts!$A:$BB,51,FALSE)</f>
        <v>0</v>
      </c>
      <c r="BD2092">
        <f>VLOOKUP($G2092,county_facts!$A:$BB,52,FALSE)</f>
        <v>21</v>
      </c>
      <c r="BE2092">
        <f>VLOOKUP($G2092,county_facts!$A:$BB,53,FALSE)</f>
        <v>7819.99</v>
      </c>
      <c r="BF2092">
        <f>VLOOKUP($G2092,county_facts!$A:$BB,54,FALSE)</f>
        <v>1.9</v>
      </c>
    </row>
    <row r="2093" spans="1:58" x14ac:dyDescent="0.3">
      <c r="A2093" t="s">
        <v>6</v>
      </c>
      <c r="B2093" t="s">
        <v>194</v>
      </c>
      <c r="C2093">
        <v>131</v>
      </c>
      <c r="D2093" t="s">
        <v>820</v>
      </c>
      <c r="E2093">
        <v>443</v>
      </c>
      <c r="F2093">
        <v>0.295711061</v>
      </c>
      <c r="G2093">
        <v>49037</v>
      </c>
      <c r="H2093">
        <f>VLOOKUP($G2093,county_facts!$A:$BB,4,FALSE)</f>
        <v>15251</v>
      </c>
      <c r="I2093">
        <f>VLOOKUP($G2093,county_facts!$A:$BB,5,FALSE)</f>
        <v>14746</v>
      </c>
      <c r="J2093">
        <f>VLOOKUP($G2093,county_facts!$A:$BB,6,FALSE)</f>
        <v>3.4</v>
      </c>
      <c r="K2093">
        <f>VLOOKUP($G2093,county_facts!$A:$BB,7,FALSE)</f>
        <v>14746</v>
      </c>
      <c r="L2093">
        <f>VLOOKUP($G2093,county_facts!$A:$BB,8,FALSE)</f>
        <v>8.1</v>
      </c>
      <c r="M2093">
        <f>VLOOKUP($G2093,county_facts!$A:$BB,9,FALSE)</f>
        <v>32.200000000000003</v>
      </c>
      <c r="N2093">
        <f>VLOOKUP($G2093,county_facts!$A:$BB,10,FALSE)</f>
        <v>11.9</v>
      </c>
      <c r="O2093">
        <f>VLOOKUP($G2093,county_facts!$A:$BB,11,FALSE)</f>
        <v>50.2</v>
      </c>
      <c r="P2093">
        <f>VLOOKUP($G2093,county_facts!$A:$BB,12,FALSE)</f>
        <v>50</v>
      </c>
      <c r="Q2093">
        <f>VLOOKUP($G2093,county_facts!$A:$BB,13,FALSE)</f>
        <v>0.4</v>
      </c>
      <c r="R2093">
        <f>VLOOKUP($G2093,county_facts!$A:$BB,14,FALSE)</f>
        <v>46.6</v>
      </c>
      <c r="S2093">
        <f>VLOOKUP($G2093,county_facts!$A:$BB,15,FALSE)</f>
        <v>0.7</v>
      </c>
      <c r="T2093">
        <f>VLOOKUP($G2093,county_facts!$A:$BB,16,FALSE)</f>
        <v>0.1</v>
      </c>
      <c r="U2093">
        <f>VLOOKUP($G2093,county_facts!$A:$BB,17,FALSE)</f>
        <v>2.2000000000000002</v>
      </c>
      <c r="V2093">
        <f>VLOOKUP($G2093,county_facts!$A:$BB,18,FALSE)</f>
        <v>5.0999999999999996</v>
      </c>
      <c r="W2093">
        <f>VLOOKUP($G2093,county_facts!$A:$BB,19,FALSE)</f>
        <v>46.6</v>
      </c>
      <c r="X2093">
        <f>VLOOKUP($G2093,county_facts!$A:$BB,20,FALSE)</f>
        <v>92.7</v>
      </c>
      <c r="Y2093">
        <f>VLOOKUP($G2093,county_facts!$A:$BB,21,FALSE)</f>
        <v>2.1</v>
      </c>
      <c r="Z2093">
        <f>VLOOKUP($G2093,county_facts!$A:$BB,22,FALSE)</f>
        <v>45</v>
      </c>
      <c r="AA2093">
        <f>VLOOKUP($G2093,county_facts!$A:$BB,23,FALSE)</f>
        <v>82.8</v>
      </c>
      <c r="AB2093">
        <f>VLOOKUP($G2093,county_facts!$A:$BB,24,FALSE)</f>
        <v>18.399999999999999</v>
      </c>
      <c r="AC2093">
        <f>VLOOKUP($G2093,county_facts!$A:$BB,25,FALSE)</f>
        <v>606</v>
      </c>
      <c r="AD2093">
        <f>VLOOKUP($G2093,county_facts!$A:$BB,26,FALSE)</f>
        <v>20.5</v>
      </c>
      <c r="AE2093">
        <f>VLOOKUP($G2093,county_facts!$A:$BB,27,FALSE)</f>
        <v>5835</v>
      </c>
      <c r="AF2093">
        <f>VLOOKUP($G2093,county_facts!$A:$BB,28,FALSE)</f>
        <v>81.2</v>
      </c>
      <c r="AG2093">
        <f>VLOOKUP($G2093,county_facts!$A:$BB,29,FALSE)</f>
        <v>5.3</v>
      </c>
      <c r="AH2093">
        <f>VLOOKUP($G2093,county_facts!$A:$BB,30,FALSE)</f>
        <v>127400</v>
      </c>
      <c r="AI2093">
        <f>VLOOKUP($G2093,county_facts!$A:$BB,31,FALSE)</f>
        <v>4216</v>
      </c>
      <c r="AJ2093">
        <f>VLOOKUP($G2093,county_facts!$A:$BB,32,FALSE)</f>
        <v>3.42</v>
      </c>
      <c r="AK2093">
        <f>VLOOKUP($G2093,county_facts!$A:$BB,33,FALSE)</f>
        <v>15476</v>
      </c>
      <c r="AL2093">
        <f>VLOOKUP($G2093,county_facts!$A:$BB,34,FALSE)</f>
        <v>40492</v>
      </c>
      <c r="AM2093">
        <f>VLOOKUP($G2093,county_facts!$A:$BB,35,FALSE)</f>
        <v>27.1</v>
      </c>
      <c r="AN2093">
        <f>VLOOKUP($G2093,county_facts!$A:$BB,36,FALSE)</f>
        <v>258</v>
      </c>
      <c r="AO2093">
        <f>VLOOKUP($G2093,county_facts!$A:$BB,37,FALSE)</f>
        <v>2588</v>
      </c>
      <c r="AP2093">
        <f>VLOOKUP($G2093,county_facts!$A:$BB,38,FALSE)</f>
        <v>-3.1</v>
      </c>
      <c r="AQ2093">
        <f>VLOOKUP($G2093,county_facts!$A:$BB,39,FALSE)</f>
        <v>748</v>
      </c>
      <c r="AR2093">
        <f>VLOOKUP($G2093,county_facts!$A:$BB,40,FALSE)</f>
        <v>779</v>
      </c>
      <c r="AS2093">
        <f>VLOOKUP($G2093,county_facts!$A:$BB,41,FALSE)</f>
        <v>0</v>
      </c>
      <c r="AT2093">
        <f>VLOOKUP($G2093,county_facts!$A:$BB,42,FALSE)</f>
        <v>9.4</v>
      </c>
      <c r="AU2093">
        <f>VLOOKUP($G2093,county_facts!$A:$BB,43,FALSE)</f>
        <v>0</v>
      </c>
      <c r="AV2093">
        <f>VLOOKUP($G2093,county_facts!$A:$BB,44,FALSE)</f>
        <v>0</v>
      </c>
      <c r="AW2093">
        <f>VLOOKUP($G2093,county_facts!$A:$BB,45,FALSE)</f>
        <v>0</v>
      </c>
      <c r="AX2093">
        <f>VLOOKUP($G2093,county_facts!$A:$BB,46,FALSE)</f>
        <v>31.6</v>
      </c>
      <c r="AY2093">
        <f>VLOOKUP($G2093,county_facts!$A:$BB,47,FALSE)</f>
        <v>0</v>
      </c>
      <c r="AZ2093">
        <f>VLOOKUP($G2093,county_facts!$A:$BB,48,FALSE)</f>
        <v>0</v>
      </c>
      <c r="BA2093">
        <f>VLOOKUP($G2093,county_facts!$A:$BB,49,FALSE)</f>
        <v>44601</v>
      </c>
      <c r="BB2093">
        <f>VLOOKUP($G2093,county_facts!$A:$BB,50,FALSE)</f>
        <v>3102</v>
      </c>
      <c r="BC2093">
        <f>VLOOKUP($G2093,county_facts!$A:$BB,51,FALSE)</f>
        <v>0</v>
      </c>
      <c r="BD2093">
        <f>VLOOKUP($G2093,county_facts!$A:$BB,52,FALSE)</f>
        <v>21</v>
      </c>
      <c r="BE2093">
        <f>VLOOKUP($G2093,county_facts!$A:$BB,53,FALSE)</f>
        <v>7819.99</v>
      </c>
      <c r="BF2093">
        <f>VLOOKUP($G2093,county_facts!$A:$BB,54,FALSE)</f>
        <v>1.9</v>
      </c>
    </row>
    <row r="2094" spans="1:58" x14ac:dyDescent="0.3">
      <c r="A2094" t="s">
        <v>9</v>
      </c>
      <c r="B2094" t="s">
        <v>826</v>
      </c>
      <c r="C2094">
        <v>39791</v>
      </c>
      <c r="D2094" t="s">
        <v>820</v>
      </c>
      <c r="E2094">
        <v>57386</v>
      </c>
      <c r="F2094">
        <v>0.69339211700000003</v>
      </c>
      <c r="G2094">
        <v>49035</v>
      </c>
      <c r="H2094">
        <f>VLOOKUP($G2094,county_facts!$A:$BB,4,FALSE)</f>
        <v>1091742</v>
      </c>
      <c r="I2094">
        <f>VLOOKUP($G2094,county_facts!$A:$BB,5,FALSE)</f>
        <v>1029655</v>
      </c>
      <c r="J2094">
        <f>VLOOKUP($G2094,county_facts!$A:$BB,6,FALSE)</f>
        <v>6</v>
      </c>
      <c r="K2094">
        <f>VLOOKUP($G2094,county_facts!$A:$BB,7,FALSE)</f>
        <v>1029655</v>
      </c>
      <c r="L2094">
        <f>VLOOKUP($G2094,county_facts!$A:$BB,8,FALSE)</f>
        <v>8.1</v>
      </c>
      <c r="M2094">
        <f>VLOOKUP($G2094,county_facts!$A:$BB,9,FALSE)</f>
        <v>28.3</v>
      </c>
      <c r="N2094">
        <f>VLOOKUP($G2094,county_facts!$A:$BB,10,FALSE)</f>
        <v>9.6</v>
      </c>
      <c r="O2094">
        <f>VLOOKUP($G2094,county_facts!$A:$BB,11,FALSE)</f>
        <v>49.8</v>
      </c>
      <c r="P2094">
        <f>VLOOKUP($G2094,county_facts!$A:$BB,12,FALSE)</f>
        <v>88.5</v>
      </c>
      <c r="Q2094">
        <f>VLOOKUP($G2094,county_facts!$A:$BB,13,FALSE)</f>
        <v>2</v>
      </c>
      <c r="R2094">
        <f>VLOOKUP($G2094,county_facts!$A:$BB,14,FALSE)</f>
        <v>1.3</v>
      </c>
      <c r="S2094">
        <f>VLOOKUP($G2094,county_facts!$A:$BB,15,FALSE)</f>
        <v>3.9</v>
      </c>
      <c r="T2094">
        <f>VLOOKUP($G2094,county_facts!$A:$BB,16,FALSE)</f>
        <v>1.6</v>
      </c>
      <c r="U2094">
        <f>VLOOKUP($G2094,county_facts!$A:$BB,17,FALSE)</f>
        <v>2.6</v>
      </c>
      <c r="V2094">
        <f>VLOOKUP($G2094,county_facts!$A:$BB,18,FALSE)</f>
        <v>17.8</v>
      </c>
      <c r="W2094">
        <f>VLOOKUP($G2094,county_facts!$A:$BB,19,FALSE)</f>
        <v>72.599999999999994</v>
      </c>
      <c r="X2094">
        <f>VLOOKUP($G2094,county_facts!$A:$BB,20,FALSE)</f>
        <v>83</v>
      </c>
      <c r="Y2094">
        <f>VLOOKUP($G2094,county_facts!$A:$BB,21,FALSE)</f>
        <v>12.1</v>
      </c>
      <c r="Z2094">
        <f>VLOOKUP($G2094,county_facts!$A:$BB,22,FALSE)</f>
        <v>19.7</v>
      </c>
      <c r="AA2094">
        <f>VLOOKUP($G2094,county_facts!$A:$BB,23,FALSE)</f>
        <v>89</v>
      </c>
      <c r="AB2094">
        <f>VLOOKUP($G2094,county_facts!$A:$BB,24,FALSE)</f>
        <v>31</v>
      </c>
      <c r="AC2094">
        <f>VLOOKUP($G2094,county_facts!$A:$BB,25,FALSE)</f>
        <v>49590</v>
      </c>
      <c r="AD2094">
        <f>VLOOKUP($G2094,county_facts!$A:$BB,26,FALSE)</f>
        <v>22.2</v>
      </c>
      <c r="AE2094">
        <f>VLOOKUP($G2094,county_facts!$A:$BB,27,FALSE)</f>
        <v>376456</v>
      </c>
      <c r="AF2094">
        <f>VLOOKUP($G2094,county_facts!$A:$BB,28,FALSE)</f>
        <v>67.3</v>
      </c>
      <c r="AG2094">
        <f>VLOOKUP($G2094,county_facts!$A:$BB,29,FALSE)</f>
        <v>27.7</v>
      </c>
      <c r="AH2094">
        <f>VLOOKUP($G2094,county_facts!$A:$BB,30,FALSE)</f>
        <v>232100</v>
      </c>
      <c r="AI2094">
        <f>VLOOKUP($G2094,county_facts!$A:$BB,31,FALSE)</f>
        <v>344089</v>
      </c>
      <c r="AJ2094">
        <f>VLOOKUP($G2094,county_facts!$A:$BB,32,FALSE)</f>
        <v>3.01</v>
      </c>
      <c r="AK2094">
        <f>VLOOKUP($G2094,county_facts!$A:$BB,33,FALSE)</f>
        <v>26103</v>
      </c>
      <c r="AL2094">
        <f>VLOOKUP($G2094,county_facts!$A:$BB,34,FALSE)</f>
        <v>60555</v>
      </c>
      <c r="AM2094">
        <f>VLOOKUP($G2094,county_facts!$A:$BB,35,FALSE)</f>
        <v>12.7</v>
      </c>
      <c r="AN2094">
        <f>VLOOKUP($G2094,county_facts!$A:$BB,36,FALSE)</f>
        <v>29886</v>
      </c>
      <c r="AO2094">
        <f>VLOOKUP($G2094,county_facts!$A:$BB,37,FALSE)</f>
        <v>524284</v>
      </c>
      <c r="AP2094">
        <f>VLOOKUP($G2094,county_facts!$A:$BB,38,FALSE)</f>
        <v>2.5</v>
      </c>
      <c r="AQ2094">
        <f>VLOOKUP($G2094,county_facts!$A:$BB,39,FALSE)</f>
        <v>76464</v>
      </c>
      <c r="AR2094">
        <f>VLOOKUP($G2094,county_facts!$A:$BB,40,FALSE)</f>
        <v>97576</v>
      </c>
      <c r="AS2094">
        <f>VLOOKUP($G2094,county_facts!$A:$BB,41,FALSE)</f>
        <v>0.6</v>
      </c>
      <c r="AT2094">
        <f>VLOOKUP($G2094,county_facts!$A:$BB,42,FALSE)</f>
        <v>0.7</v>
      </c>
      <c r="AU2094">
        <f>VLOOKUP($G2094,county_facts!$A:$BB,43,FALSE)</f>
        <v>2.9</v>
      </c>
      <c r="AV2094">
        <f>VLOOKUP($G2094,county_facts!$A:$BB,44,FALSE)</f>
        <v>0.3</v>
      </c>
      <c r="AW2094">
        <f>VLOOKUP($G2094,county_facts!$A:$BB,45,FALSE)</f>
        <v>4.7</v>
      </c>
      <c r="AX2094">
        <f>VLOOKUP($G2094,county_facts!$A:$BB,46,FALSE)</f>
        <v>25.6</v>
      </c>
      <c r="AY2094">
        <f>VLOOKUP($G2094,county_facts!$A:$BB,47,FALSE)</f>
        <v>18860476</v>
      </c>
      <c r="AZ2094">
        <f>VLOOKUP($G2094,county_facts!$A:$BB,48,FALSE)</f>
        <v>16956359</v>
      </c>
      <c r="BA2094">
        <f>VLOOKUP($G2094,county_facts!$A:$BB,49,FALSE)</f>
        <v>16758729</v>
      </c>
      <c r="BB2094">
        <f>VLOOKUP($G2094,county_facts!$A:$BB,50,FALSE)</f>
        <v>16718</v>
      </c>
      <c r="BC2094">
        <f>VLOOKUP($G2094,county_facts!$A:$BB,51,FALSE)</f>
        <v>1874594</v>
      </c>
      <c r="BD2094">
        <f>VLOOKUP($G2094,county_facts!$A:$BB,52,FALSE)</f>
        <v>4943</v>
      </c>
      <c r="BE2094">
        <f>VLOOKUP($G2094,county_facts!$A:$BB,53,FALSE)</f>
        <v>742.28</v>
      </c>
      <c r="BF2094">
        <f>VLOOKUP($G2094,county_facts!$A:$BB,54,FALSE)</f>
        <v>1387.1</v>
      </c>
    </row>
    <row r="2095" spans="1:58" x14ac:dyDescent="0.3">
      <c r="A2095" t="s">
        <v>6</v>
      </c>
      <c r="B2095" t="s">
        <v>826</v>
      </c>
      <c r="C2095">
        <v>17595</v>
      </c>
      <c r="D2095" t="s">
        <v>820</v>
      </c>
      <c r="E2095">
        <v>57386</v>
      </c>
      <c r="F2095">
        <v>0.30660788300000003</v>
      </c>
      <c r="G2095">
        <v>49035</v>
      </c>
      <c r="H2095">
        <f>VLOOKUP($G2095,county_facts!$A:$BB,4,FALSE)</f>
        <v>1091742</v>
      </c>
      <c r="I2095">
        <f>VLOOKUP($G2095,county_facts!$A:$BB,5,FALSE)</f>
        <v>1029655</v>
      </c>
      <c r="J2095">
        <f>VLOOKUP($G2095,county_facts!$A:$BB,6,FALSE)</f>
        <v>6</v>
      </c>
      <c r="K2095">
        <f>VLOOKUP($G2095,county_facts!$A:$BB,7,FALSE)</f>
        <v>1029655</v>
      </c>
      <c r="L2095">
        <f>VLOOKUP($G2095,county_facts!$A:$BB,8,FALSE)</f>
        <v>8.1</v>
      </c>
      <c r="M2095">
        <f>VLOOKUP($G2095,county_facts!$A:$BB,9,FALSE)</f>
        <v>28.3</v>
      </c>
      <c r="N2095">
        <f>VLOOKUP($G2095,county_facts!$A:$BB,10,FALSE)</f>
        <v>9.6</v>
      </c>
      <c r="O2095">
        <f>VLOOKUP($G2095,county_facts!$A:$BB,11,FALSE)</f>
        <v>49.8</v>
      </c>
      <c r="P2095">
        <f>VLOOKUP($G2095,county_facts!$A:$BB,12,FALSE)</f>
        <v>88.5</v>
      </c>
      <c r="Q2095">
        <f>VLOOKUP($G2095,county_facts!$A:$BB,13,FALSE)</f>
        <v>2</v>
      </c>
      <c r="R2095">
        <f>VLOOKUP($G2095,county_facts!$A:$BB,14,FALSE)</f>
        <v>1.3</v>
      </c>
      <c r="S2095">
        <f>VLOOKUP($G2095,county_facts!$A:$BB,15,FALSE)</f>
        <v>3.9</v>
      </c>
      <c r="T2095">
        <f>VLOOKUP($G2095,county_facts!$A:$BB,16,FALSE)</f>
        <v>1.6</v>
      </c>
      <c r="U2095">
        <f>VLOOKUP($G2095,county_facts!$A:$BB,17,FALSE)</f>
        <v>2.6</v>
      </c>
      <c r="V2095">
        <f>VLOOKUP($G2095,county_facts!$A:$BB,18,FALSE)</f>
        <v>17.8</v>
      </c>
      <c r="W2095">
        <f>VLOOKUP($G2095,county_facts!$A:$BB,19,FALSE)</f>
        <v>72.599999999999994</v>
      </c>
      <c r="X2095">
        <f>VLOOKUP($G2095,county_facts!$A:$BB,20,FALSE)</f>
        <v>83</v>
      </c>
      <c r="Y2095">
        <f>VLOOKUP($G2095,county_facts!$A:$BB,21,FALSE)</f>
        <v>12.1</v>
      </c>
      <c r="Z2095">
        <f>VLOOKUP($G2095,county_facts!$A:$BB,22,FALSE)</f>
        <v>19.7</v>
      </c>
      <c r="AA2095">
        <f>VLOOKUP($G2095,county_facts!$A:$BB,23,FALSE)</f>
        <v>89</v>
      </c>
      <c r="AB2095">
        <f>VLOOKUP($G2095,county_facts!$A:$BB,24,FALSE)</f>
        <v>31</v>
      </c>
      <c r="AC2095">
        <f>VLOOKUP($G2095,county_facts!$A:$BB,25,FALSE)</f>
        <v>49590</v>
      </c>
      <c r="AD2095">
        <f>VLOOKUP($G2095,county_facts!$A:$BB,26,FALSE)</f>
        <v>22.2</v>
      </c>
      <c r="AE2095">
        <f>VLOOKUP($G2095,county_facts!$A:$BB,27,FALSE)</f>
        <v>376456</v>
      </c>
      <c r="AF2095">
        <f>VLOOKUP($G2095,county_facts!$A:$BB,28,FALSE)</f>
        <v>67.3</v>
      </c>
      <c r="AG2095">
        <f>VLOOKUP($G2095,county_facts!$A:$BB,29,FALSE)</f>
        <v>27.7</v>
      </c>
      <c r="AH2095">
        <f>VLOOKUP($G2095,county_facts!$A:$BB,30,FALSE)</f>
        <v>232100</v>
      </c>
      <c r="AI2095">
        <f>VLOOKUP($G2095,county_facts!$A:$BB,31,FALSE)</f>
        <v>344089</v>
      </c>
      <c r="AJ2095">
        <f>VLOOKUP($G2095,county_facts!$A:$BB,32,FALSE)</f>
        <v>3.01</v>
      </c>
      <c r="AK2095">
        <f>VLOOKUP($G2095,county_facts!$A:$BB,33,FALSE)</f>
        <v>26103</v>
      </c>
      <c r="AL2095">
        <f>VLOOKUP($G2095,county_facts!$A:$BB,34,FALSE)</f>
        <v>60555</v>
      </c>
      <c r="AM2095">
        <f>VLOOKUP($G2095,county_facts!$A:$BB,35,FALSE)</f>
        <v>12.7</v>
      </c>
      <c r="AN2095">
        <f>VLOOKUP($G2095,county_facts!$A:$BB,36,FALSE)</f>
        <v>29886</v>
      </c>
      <c r="AO2095">
        <f>VLOOKUP($G2095,county_facts!$A:$BB,37,FALSE)</f>
        <v>524284</v>
      </c>
      <c r="AP2095">
        <f>VLOOKUP($G2095,county_facts!$A:$BB,38,FALSE)</f>
        <v>2.5</v>
      </c>
      <c r="AQ2095">
        <f>VLOOKUP($G2095,county_facts!$A:$BB,39,FALSE)</f>
        <v>76464</v>
      </c>
      <c r="AR2095">
        <f>VLOOKUP($G2095,county_facts!$A:$BB,40,FALSE)</f>
        <v>97576</v>
      </c>
      <c r="AS2095">
        <f>VLOOKUP($G2095,county_facts!$A:$BB,41,FALSE)</f>
        <v>0.6</v>
      </c>
      <c r="AT2095">
        <f>VLOOKUP($G2095,county_facts!$A:$BB,42,FALSE)</f>
        <v>0.7</v>
      </c>
      <c r="AU2095">
        <f>VLOOKUP($G2095,county_facts!$A:$BB,43,FALSE)</f>
        <v>2.9</v>
      </c>
      <c r="AV2095">
        <f>VLOOKUP($G2095,county_facts!$A:$BB,44,FALSE)</f>
        <v>0.3</v>
      </c>
      <c r="AW2095">
        <f>VLOOKUP($G2095,county_facts!$A:$BB,45,FALSE)</f>
        <v>4.7</v>
      </c>
      <c r="AX2095">
        <f>VLOOKUP($G2095,county_facts!$A:$BB,46,FALSE)</f>
        <v>25.6</v>
      </c>
      <c r="AY2095">
        <f>VLOOKUP($G2095,county_facts!$A:$BB,47,FALSE)</f>
        <v>18860476</v>
      </c>
      <c r="AZ2095">
        <f>VLOOKUP($G2095,county_facts!$A:$BB,48,FALSE)</f>
        <v>16956359</v>
      </c>
      <c r="BA2095">
        <f>VLOOKUP($G2095,county_facts!$A:$BB,49,FALSE)</f>
        <v>16758729</v>
      </c>
      <c r="BB2095">
        <f>VLOOKUP($G2095,county_facts!$A:$BB,50,FALSE)</f>
        <v>16718</v>
      </c>
      <c r="BC2095">
        <f>VLOOKUP($G2095,county_facts!$A:$BB,51,FALSE)</f>
        <v>1874594</v>
      </c>
      <c r="BD2095">
        <f>VLOOKUP($G2095,county_facts!$A:$BB,52,FALSE)</f>
        <v>4943</v>
      </c>
      <c r="BE2095">
        <f>VLOOKUP($G2095,county_facts!$A:$BB,53,FALSE)</f>
        <v>742.28</v>
      </c>
      <c r="BF2095">
        <f>VLOOKUP($G2095,county_facts!$A:$BB,54,FALSE)</f>
        <v>1387.1</v>
      </c>
    </row>
    <row r="2096" spans="1:58" x14ac:dyDescent="0.3">
      <c r="A2096" t="s">
        <v>6</v>
      </c>
      <c r="B2096" t="s">
        <v>827</v>
      </c>
      <c r="C2096">
        <v>20</v>
      </c>
      <c r="D2096" t="s">
        <v>820</v>
      </c>
      <c r="E2096">
        <v>32</v>
      </c>
      <c r="F2096">
        <v>0.625</v>
      </c>
      <c r="G2096">
        <v>49033</v>
      </c>
      <c r="H2096">
        <f>VLOOKUP($G2096,county_facts!$A:$BB,4,FALSE)</f>
        <v>2293</v>
      </c>
      <c r="I2096">
        <f>VLOOKUP($G2096,county_facts!$A:$BB,5,FALSE)</f>
        <v>2264</v>
      </c>
      <c r="J2096">
        <f>VLOOKUP($G2096,county_facts!$A:$BB,6,FALSE)</f>
        <v>1.3</v>
      </c>
      <c r="K2096">
        <f>VLOOKUP($G2096,county_facts!$A:$BB,7,FALSE)</f>
        <v>2264</v>
      </c>
      <c r="L2096">
        <f>VLOOKUP($G2096,county_facts!$A:$BB,8,FALSE)</f>
        <v>7</v>
      </c>
      <c r="M2096">
        <f>VLOOKUP($G2096,county_facts!$A:$BB,9,FALSE)</f>
        <v>29.7</v>
      </c>
      <c r="N2096">
        <f>VLOOKUP($G2096,county_facts!$A:$BB,10,FALSE)</f>
        <v>17.7</v>
      </c>
      <c r="O2096">
        <f>VLOOKUP($G2096,county_facts!$A:$BB,11,FALSE)</f>
        <v>48.7</v>
      </c>
      <c r="P2096">
        <f>VLOOKUP($G2096,county_facts!$A:$BB,12,FALSE)</f>
        <v>97.6</v>
      </c>
      <c r="Q2096">
        <f>VLOOKUP($G2096,county_facts!$A:$BB,13,FALSE)</f>
        <v>0.3</v>
      </c>
      <c r="R2096">
        <f>VLOOKUP($G2096,county_facts!$A:$BB,14,FALSE)</f>
        <v>0.8</v>
      </c>
      <c r="S2096">
        <f>VLOOKUP($G2096,county_facts!$A:$BB,15,FALSE)</f>
        <v>0.3</v>
      </c>
      <c r="T2096">
        <f>VLOOKUP($G2096,county_facts!$A:$BB,16,FALSE)</f>
        <v>0</v>
      </c>
      <c r="U2096">
        <f>VLOOKUP($G2096,county_facts!$A:$BB,17,FALSE)</f>
        <v>1</v>
      </c>
      <c r="V2096">
        <f>VLOOKUP($G2096,county_facts!$A:$BB,18,FALSE)</f>
        <v>4.5999999999999996</v>
      </c>
      <c r="W2096">
        <f>VLOOKUP($G2096,county_facts!$A:$BB,19,FALSE)</f>
        <v>93.2</v>
      </c>
      <c r="X2096">
        <f>VLOOKUP($G2096,county_facts!$A:$BB,20,FALSE)</f>
        <v>89.9</v>
      </c>
      <c r="Y2096">
        <f>VLOOKUP($G2096,county_facts!$A:$BB,21,FALSE)</f>
        <v>0.5</v>
      </c>
      <c r="Z2096">
        <f>VLOOKUP($G2096,county_facts!$A:$BB,22,FALSE)</f>
        <v>2.2999999999999998</v>
      </c>
      <c r="AA2096">
        <f>VLOOKUP($G2096,county_facts!$A:$BB,23,FALSE)</f>
        <v>95.3</v>
      </c>
      <c r="AB2096">
        <f>VLOOKUP($G2096,county_facts!$A:$BB,24,FALSE)</f>
        <v>17</v>
      </c>
      <c r="AC2096">
        <f>VLOOKUP($G2096,county_facts!$A:$BB,25,FALSE)</f>
        <v>178</v>
      </c>
      <c r="AD2096">
        <f>VLOOKUP($G2096,county_facts!$A:$BB,26,FALSE)</f>
        <v>22</v>
      </c>
      <c r="AE2096">
        <f>VLOOKUP($G2096,county_facts!$A:$BB,27,FALSE)</f>
        <v>2920</v>
      </c>
      <c r="AF2096">
        <f>VLOOKUP($G2096,county_facts!$A:$BB,28,FALSE)</f>
        <v>83.4</v>
      </c>
      <c r="AG2096">
        <f>VLOOKUP($G2096,county_facts!$A:$BB,29,FALSE)</f>
        <v>10.1</v>
      </c>
      <c r="AH2096">
        <f>VLOOKUP($G2096,county_facts!$A:$BB,30,FALSE)</f>
        <v>156600</v>
      </c>
      <c r="AI2096">
        <f>VLOOKUP($G2096,county_facts!$A:$BB,31,FALSE)</f>
        <v>664</v>
      </c>
      <c r="AJ2096">
        <f>VLOOKUP($G2096,county_facts!$A:$BB,32,FALSE)</f>
        <v>3.41</v>
      </c>
      <c r="AK2096">
        <f>VLOOKUP($G2096,county_facts!$A:$BB,33,FALSE)</f>
        <v>24258</v>
      </c>
      <c r="AL2096">
        <f>VLOOKUP($G2096,county_facts!$A:$BB,34,FALSE)</f>
        <v>50000</v>
      </c>
      <c r="AM2096">
        <f>VLOOKUP($G2096,county_facts!$A:$BB,35,FALSE)</f>
        <v>7</v>
      </c>
      <c r="AN2096">
        <f>VLOOKUP($G2096,county_facts!$A:$BB,36,FALSE)</f>
        <v>81</v>
      </c>
      <c r="AO2096">
        <f>VLOOKUP($G2096,county_facts!$A:$BB,37,FALSE)</f>
        <v>385</v>
      </c>
      <c r="AP2096">
        <f>VLOOKUP($G2096,county_facts!$A:$BB,38,FALSE)</f>
        <v>6.6</v>
      </c>
      <c r="AQ2096">
        <f>VLOOKUP($G2096,county_facts!$A:$BB,39,FALSE)</f>
        <v>240</v>
      </c>
      <c r="AR2096">
        <f>VLOOKUP($G2096,county_facts!$A:$BB,40,FALSE)</f>
        <v>0</v>
      </c>
      <c r="AS2096">
        <f>VLOOKUP($G2096,county_facts!$A:$BB,41,FALSE)</f>
        <v>0</v>
      </c>
      <c r="AT2096">
        <f>VLOOKUP($G2096,county_facts!$A:$BB,42,FALSE)</f>
        <v>0</v>
      </c>
      <c r="AU2096">
        <f>VLOOKUP($G2096,county_facts!$A:$BB,43,FALSE)</f>
        <v>0</v>
      </c>
      <c r="AV2096">
        <f>VLOOKUP($G2096,county_facts!$A:$BB,44,FALSE)</f>
        <v>0</v>
      </c>
      <c r="AW2096">
        <f>VLOOKUP($G2096,county_facts!$A:$BB,45,FALSE)</f>
        <v>0</v>
      </c>
      <c r="AX2096">
        <f>VLOOKUP($G2096,county_facts!$A:$BB,46,FALSE)</f>
        <v>0</v>
      </c>
      <c r="AY2096">
        <f>VLOOKUP($G2096,county_facts!$A:$BB,47,FALSE)</f>
        <v>0</v>
      </c>
      <c r="AZ2096">
        <f>VLOOKUP($G2096,county_facts!$A:$BB,48,FALSE)</f>
        <v>0</v>
      </c>
      <c r="BA2096">
        <f>VLOOKUP($G2096,county_facts!$A:$BB,49,FALSE)</f>
        <v>11499</v>
      </c>
      <c r="BB2096">
        <f>VLOOKUP($G2096,county_facts!$A:$BB,50,FALSE)</f>
        <v>5601</v>
      </c>
      <c r="BC2096">
        <f>VLOOKUP($G2096,county_facts!$A:$BB,51,FALSE)</f>
        <v>3732</v>
      </c>
      <c r="BD2096">
        <f>VLOOKUP($G2096,county_facts!$A:$BB,52,FALSE)</f>
        <v>21</v>
      </c>
      <c r="BE2096">
        <f>VLOOKUP($G2096,county_facts!$A:$BB,53,FALSE)</f>
        <v>1028.78</v>
      </c>
      <c r="BF2096">
        <f>VLOOKUP($G2096,county_facts!$A:$BB,54,FALSE)</f>
        <v>2.2000000000000002</v>
      </c>
    </row>
    <row r="2097" spans="1:58" x14ac:dyDescent="0.3">
      <c r="A2097" t="s">
        <v>9</v>
      </c>
      <c r="B2097" t="s">
        <v>827</v>
      </c>
      <c r="C2097">
        <v>12</v>
      </c>
      <c r="D2097" t="s">
        <v>820</v>
      </c>
      <c r="E2097">
        <v>32</v>
      </c>
      <c r="F2097">
        <v>0.375</v>
      </c>
      <c r="G2097">
        <v>49033</v>
      </c>
      <c r="H2097">
        <f>VLOOKUP($G2097,county_facts!$A:$BB,4,FALSE)</f>
        <v>2293</v>
      </c>
      <c r="I2097">
        <f>VLOOKUP($G2097,county_facts!$A:$BB,5,FALSE)</f>
        <v>2264</v>
      </c>
      <c r="J2097">
        <f>VLOOKUP($G2097,county_facts!$A:$BB,6,FALSE)</f>
        <v>1.3</v>
      </c>
      <c r="K2097">
        <f>VLOOKUP($G2097,county_facts!$A:$BB,7,FALSE)</f>
        <v>2264</v>
      </c>
      <c r="L2097">
        <f>VLOOKUP($G2097,county_facts!$A:$BB,8,FALSE)</f>
        <v>7</v>
      </c>
      <c r="M2097">
        <f>VLOOKUP($G2097,county_facts!$A:$BB,9,FALSE)</f>
        <v>29.7</v>
      </c>
      <c r="N2097">
        <f>VLOOKUP($G2097,county_facts!$A:$BB,10,FALSE)</f>
        <v>17.7</v>
      </c>
      <c r="O2097">
        <f>VLOOKUP($G2097,county_facts!$A:$BB,11,FALSE)</f>
        <v>48.7</v>
      </c>
      <c r="P2097">
        <f>VLOOKUP($G2097,county_facts!$A:$BB,12,FALSE)</f>
        <v>97.6</v>
      </c>
      <c r="Q2097">
        <f>VLOOKUP($G2097,county_facts!$A:$BB,13,FALSE)</f>
        <v>0.3</v>
      </c>
      <c r="R2097">
        <f>VLOOKUP($G2097,county_facts!$A:$BB,14,FALSE)</f>
        <v>0.8</v>
      </c>
      <c r="S2097">
        <f>VLOOKUP($G2097,county_facts!$A:$BB,15,FALSE)</f>
        <v>0.3</v>
      </c>
      <c r="T2097">
        <f>VLOOKUP($G2097,county_facts!$A:$BB,16,FALSE)</f>
        <v>0</v>
      </c>
      <c r="U2097">
        <f>VLOOKUP($G2097,county_facts!$A:$BB,17,FALSE)</f>
        <v>1</v>
      </c>
      <c r="V2097">
        <f>VLOOKUP($G2097,county_facts!$A:$BB,18,FALSE)</f>
        <v>4.5999999999999996</v>
      </c>
      <c r="W2097">
        <f>VLOOKUP($G2097,county_facts!$A:$BB,19,FALSE)</f>
        <v>93.2</v>
      </c>
      <c r="X2097">
        <f>VLOOKUP($G2097,county_facts!$A:$BB,20,FALSE)</f>
        <v>89.9</v>
      </c>
      <c r="Y2097">
        <f>VLOOKUP($G2097,county_facts!$A:$BB,21,FALSE)</f>
        <v>0.5</v>
      </c>
      <c r="Z2097">
        <f>VLOOKUP($G2097,county_facts!$A:$BB,22,FALSE)</f>
        <v>2.2999999999999998</v>
      </c>
      <c r="AA2097">
        <f>VLOOKUP($G2097,county_facts!$A:$BB,23,FALSE)</f>
        <v>95.3</v>
      </c>
      <c r="AB2097">
        <f>VLOOKUP($G2097,county_facts!$A:$BB,24,FALSE)</f>
        <v>17</v>
      </c>
      <c r="AC2097">
        <f>VLOOKUP($G2097,county_facts!$A:$BB,25,FALSE)</f>
        <v>178</v>
      </c>
      <c r="AD2097">
        <f>VLOOKUP($G2097,county_facts!$A:$BB,26,FALSE)</f>
        <v>22</v>
      </c>
      <c r="AE2097">
        <f>VLOOKUP($G2097,county_facts!$A:$BB,27,FALSE)</f>
        <v>2920</v>
      </c>
      <c r="AF2097">
        <f>VLOOKUP($G2097,county_facts!$A:$BB,28,FALSE)</f>
        <v>83.4</v>
      </c>
      <c r="AG2097">
        <f>VLOOKUP($G2097,county_facts!$A:$BB,29,FALSE)</f>
        <v>10.1</v>
      </c>
      <c r="AH2097">
        <f>VLOOKUP($G2097,county_facts!$A:$BB,30,FALSE)</f>
        <v>156600</v>
      </c>
      <c r="AI2097">
        <f>VLOOKUP($G2097,county_facts!$A:$BB,31,FALSE)</f>
        <v>664</v>
      </c>
      <c r="AJ2097">
        <f>VLOOKUP($G2097,county_facts!$A:$BB,32,FALSE)</f>
        <v>3.41</v>
      </c>
      <c r="AK2097">
        <f>VLOOKUP($G2097,county_facts!$A:$BB,33,FALSE)</f>
        <v>24258</v>
      </c>
      <c r="AL2097">
        <f>VLOOKUP($G2097,county_facts!$A:$BB,34,FALSE)</f>
        <v>50000</v>
      </c>
      <c r="AM2097">
        <f>VLOOKUP($G2097,county_facts!$A:$BB,35,FALSE)</f>
        <v>7</v>
      </c>
      <c r="AN2097">
        <f>VLOOKUP($G2097,county_facts!$A:$BB,36,FALSE)</f>
        <v>81</v>
      </c>
      <c r="AO2097">
        <f>VLOOKUP($G2097,county_facts!$A:$BB,37,FALSE)</f>
        <v>385</v>
      </c>
      <c r="AP2097">
        <f>VLOOKUP($G2097,county_facts!$A:$BB,38,FALSE)</f>
        <v>6.6</v>
      </c>
      <c r="AQ2097">
        <f>VLOOKUP($G2097,county_facts!$A:$BB,39,FALSE)</f>
        <v>240</v>
      </c>
      <c r="AR2097">
        <f>VLOOKUP($G2097,county_facts!$A:$BB,40,FALSE)</f>
        <v>0</v>
      </c>
      <c r="AS2097">
        <f>VLOOKUP($G2097,county_facts!$A:$BB,41,FALSE)</f>
        <v>0</v>
      </c>
      <c r="AT2097">
        <f>VLOOKUP($G2097,county_facts!$A:$BB,42,FALSE)</f>
        <v>0</v>
      </c>
      <c r="AU2097">
        <f>VLOOKUP($G2097,county_facts!$A:$BB,43,FALSE)</f>
        <v>0</v>
      </c>
      <c r="AV2097">
        <f>VLOOKUP($G2097,county_facts!$A:$BB,44,FALSE)</f>
        <v>0</v>
      </c>
      <c r="AW2097">
        <f>VLOOKUP($G2097,county_facts!$A:$BB,45,FALSE)</f>
        <v>0</v>
      </c>
      <c r="AX2097">
        <f>VLOOKUP($G2097,county_facts!$A:$BB,46,FALSE)</f>
        <v>0</v>
      </c>
      <c r="AY2097">
        <f>VLOOKUP($G2097,county_facts!$A:$BB,47,FALSE)</f>
        <v>0</v>
      </c>
      <c r="AZ2097">
        <f>VLOOKUP($G2097,county_facts!$A:$BB,48,FALSE)</f>
        <v>0</v>
      </c>
      <c r="BA2097">
        <f>VLOOKUP($G2097,county_facts!$A:$BB,49,FALSE)</f>
        <v>11499</v>
      </c>
      <c r="BB2097">
        <f>VLOOKUP($G2097,county_facts!$A:$BB,50,FALSE)</f>
        <v>5601</v>
      </c>
      <c r="BC2097">
        <f>VLOOKUP($G2097,county_facts!$A:$BB,51,FALSE)</f>
        <v>3732</v>
      </c>
      <c r="BD2097">
        <f>VLOOKUP($G2097,county_facts!$A:$BB,52,FALSE)</f>
        <v>21</v>
      </c>
      <c r="BE2097">
        <f>VLOOKUP($G2097,county_facts!$A:$BB,53,FALSE)</f>
        <v>1028.78</v>
      </c>
      <c r="BF2097">
        <f>VLOOKUP($G2097,county_facts!$A:$BB,54,FALSE)</f>
        <v>2.2000000000000002</v>
      </c>
    </row>
    <row r="2098" spans="1:58" x14ac:dyDescent="0.3">
      <c r="A2098" t="s">
        <v>9</v>
      </c>
      <c r="B2098" t="s">
        <v>828</v>
      </c>
      <c r="C2098">
        <v>5</v>
      </c>
      <c r="D2098" t="s">
        <v>820</v>
      </c>
      <c r="E2098">
        <v>10</v>
      </c>
      <c r="F2098">
        <v>0.5</v>
      </c>
      <c r="G2098">
        <v>49031</v>
      </c>
      <c r="H2098">
        <f>VLOOKUP($G2098,county_facts!$A:$BB,4,FALSE)</f>
        <v>1484</v>
      </c>
      <c r="I2098">
        <f>VLOOKUP($G2098,county_facts!$A:$BB,5,FALSE)</f>
        <v>1557</v>
      </c>
      <c r="J2098">
        <f>VLOOKUP($G2098,county_facts!$A:$BB,6,FALSE)</f>
        <v>-4.7</v>
      </c>
      <c r="K2098">
        <f>VLOOKUP($G2098,county_facts!$A:$BB,7,FALSE)</f>
        <v>1556</v>
      </c>
      <c r="L2098">
        <f>VLOOKUP($G2098,county_facts!$A:$BB,8,FALSE)</f>
        <v>3.6</v>
      </c>
      <c r="M2098">
        <f>VLOOKUP($G2098,county_facts!$A:$BB,9,FALSE)</f>
        <v>25.7</v>
      </c>
      <c r="N2098">
        <f>VLOOKUP($G2098,county_facts!$A:$BB,10,FALSE)</f>
        <v>24.7</v>
      </c>
      <c r="O2098">
        <f>VLOOKUP($G2098,county_facts!$A:$BB,11,FALSE)</f>
        <v>48.5</v>
      </c>
      <c r="P2098">
        <f>VLOOKUP($G2098,county_facts!$A:$BB,12,FALSE)</f>
        <v>97</v>
      </c>
      <c r="Q2098">
        <f>VLOOKUP($G2098,county_facts!$A:$BB,13,FALSE)</f>
        <v>0.2</v>
      </c>
      <c r="R2098">
        <f>VLOOKUP($G2098,county_facts!$A:$BB,14,FALSE)</f>
        <v>1</v>
      </c>
      <c r="S2098">
        <f>VLOOKUP($G2098,county_facts!$A:$BB,15,FALSE)</f>
        <v>0.5</v>
      </c>
      <c r="T2098">
        <f>VLOOKUP($G2098,county_facts!$A:$BB,16,FALSE)</f>
        <v>0.1</v>
      </c>
      <c r="U2098">
        <f>VLOOKUP($G2098,county_facts!$A:$BB,17,FALSE)</f>
        <v>1.1000000000000001</v>
      </c>
      <c r="V2098">
        <f>VLOOKUP($G2098,county_facts!$A:$BB,18,FALSE)</f>
        <v>7.7</v>
      </c>
      <c r="W2098">
        <f>VLOOKUP($G2098,county_facts!$A:$BB,19,FALSE)</f>
        <v>90.2</v>
      </c>
      <c r="X2098">
        <f>VLOOKUP($G2098,county_facts!$A:$BB,20,FALSE)</f>
        <v>93.1</v>
      </c>
      <c r="Y2098">
        <f>VLOOKUP($G2098,county_facts!$A:$BB,21,FALSE)</f>
        <v>1.8</v>
      </c>
      <c r="Z2098">
        <f>VLOOKUP($G2098,county_facts!$A:$BB,22,FALSE)</f>
        <v>7.4</v>
      </c>
      <c r="AA2098">
        <f>VLOOKUP($G2098,county_facts!$A:$BB,23,FALSE)</f>
        <v>88.7</v>
      </c>
      <c r="AB2098">
        <f>VLOOKUP($G2098,county_facts!$A:$BB,24,FALSE)</f>
        <v>17</v>
      </c>
      <c r="AC2098">
        <f>VLOOKUP($G2098,county_facts!$A:$BB,25,FALSE)</f>
        <v>184</v>
      </c>
      <c r="AD2098">
        <f>VLOOKUP($G2098,county_facts!$A:$BB,26,FALSE)</f>
        <v>20.3</v>
      </c>
      <c r="AE2098">
        <f>VLOOKUP($G2098,county_facts!$A:$BB,27,FALSE)</f>
        <v>910</v>
      </c>
      <c r="AF2098">
        <f>VLOOKUP($G2098,county_facts!$A:$BB,28,FALSE)</f>
        <v>83.5</v>
      </c>
      <c r="AG2098">
        <f>VLOOKUP($G2098,county_facts!$A:$BB,29,FALSE)</f>
        <v>0</v>
      </c>
      <c r="AH2098">
        <f>VLOOKUP($G2098,county_facts!$A:$BB,30,FALSE)</f>
        <v>152800</v>
      </c>
      <c r="AI2098">
        <f>VLOOKUP($G2098,county_facts!$A:$BB,31,FALSE)</f>
        <v>570</v>
      </c>
      <c r="AJ2098">
        <f>VLOOKUP($G2098,county_facts!$A:$BB,32,FALSE)</f>
        <v>3.07</v>
      </c>
      <c r="AK2098">
        <f>VLOOKUP($G2098,county_facts!$A:$BB,33,FALSE)</f>
        <v>16959</v>
      </c>
      <c r="AL2098">
        <f>VLOOKUP($G2098,county_facts!$A:$BB,34,FALSE)</f>
        <v>38500</v>
      </c>
      <c r="AM2098">
        <f>VLOOKUP($G2098,county_facts!$A:$BB,35,FALSE)</f>
        <v>25.4</v>
      </c>
      <c r="AN2098">
        <f>VLOOKUP($G2098,county_facts!$A:$BB,36,FALSE)</f>
        <v>24</v>
      </c>
      <c r="AO2098">
        <f>VLOOKUP($G2098,county_facts!$A:$BB,37,FALSE)</f>
        <v>73</v>
      </c>
      <c r="AP2098">
        <f>VLOOKUP($G2098,county_facts!$A:$BB,38,FALSE)</f>
        <v>5.8</v>
      </c>
      <c r="AQ2098">
        <f>VLOOKUP($G2098,county_facts!$A:$BB,39,FALSE)</f>
        <v>109</v>
      </c>
      <c r="AR2098">
        <f>VLOOKUP($G2098,county_facts!$A:$BB,40,FALSE)</f>
        <v>0</v>
      </c>
      <c r="AS2098">
        <f>VLOOKUP($G2098,county_facts!$A:$BB,41,FALSE)</f>
        <v>0</v>
      </c>
      <c r="AT2098">
        <f>VLOOKUP($G2098,county_facts!$A:$BB,42,FALSE)</f>
        <v>0</v>
      </c>
      <c r="AU2098">
        <f>VLOOKUP($G2098,county_facts!$A:$BB,43,FALSE)</f>
        <v>0</v>
      </c>
      <c r="AV2098">
        <f>VLOOKUP($G2098,county_facts!$A:$BB,44,FALSE)</f>
        <v>0</v>
      </c>
      <c r="AW2098">
        <f>VLOOKUP($G2098,county_facts!$A:$BB,45,FALSE)</f>
        <v>0</v>
      </c>
      <c r="AX2098">
        <f>VLOOKUP($G2098,county_facts!$A:$BB,46,FALSE)</f>
        <v>0</v>
      </c>
      <c r="AY2098">
        <f>VLOOKUP($G2098,county_facts!$A:$BB,47,FALSE)</f>
        <v>0</v>
      </c>
      <c r="AZ2098">
        <f>VLOOKUP($G2098,county_facts!$A:$BB,48,FALSE)</f>
        <v>0</v>
      </c>
      <c r="BA2098">
        <f>VLOOKUP($G2098,county_facts!$A:$BB,49,FALSE)</f>
        <v>0</v>
      </c>
      <c r="BB2098">
        <f>VLOOKUP($G2098,county_facts!$A:$BB,50,FALSE)</f>
        <v>0</v>
      </c>
      <c r="BC2098">
        <f>VLOOKUP($G2098,county_facts!$A:$BB,51,FALSE)</f>
        <v>0</v>
      </c>
      <c r="BD2098">
        <f>VLOOKUP($G2098,county_facts!$A:$BB,52,FALSE)</f>
        <v>10</v>
      </c>
      <c r="BE2098">
        <f>VLOOKUP($G2098,county_facts!$A:$BB,53,FALSE)</f>
        <v>757.79</v>
      </c>
      <c r="BF2098">
        <f>VLOOKUP($G2098,county_facts!$A:$BB,54,FALSE)</f>
        <v>2.1</v>
      </c>
    </row>
    <row r="2099" spans="1:58" x14ac:dyDescent="0.3">
      <c r="A2099" t="s">
        <v>6</v>
      </c>
      <c r="B2099" t="s">
        <v>828</v>
      </c>
      <c r="C2099">
        <v>5</v>
      </c>
      <c r="D2099" t="s">
        <v>820</v>
      </c>
      <c r="E2099">
        <v>10</v>
      </c>
      <c r="F2099">
        <v>0.5</v>
      </c>
      <c r="G2099">
        <v>49031</v>
      </c>
      <c r="H2099">
        <f>VLOOKUP($G2099,county_facts!$A:$BB,4,FALSE)</f>
        <v>1484</v>
      </c>
      <c r="I2099">
        <f>VLOOKUP($G2099,county_facts!$A:$BB,5,FALSE)</f>
        <v>1557</v>
      </c>
      <c r="J2099">
        <f>VLOOKUP($G2099,county_facts!$A:$BB,6,FALSE)</f>
        <v>-4.7</v>
      </c>
      <c r="K2099">
        <f>VLOOKUP($G2099,county_facts!$A:$BB,7,FALSE)</f>
        <v>1556</v>
      </c>
      <c r="L2099">
        <f>VLOOKUP($G2099,county_facts!$A:$BB,8,FALSE)</f>
        <v>3.6</v>
      </c>
      <c r="M2099">
        <f>VLOOKUP($G2099,county_facts!$A:$BB,9,FALSE)</f>
        <v>25.7</v>
      </c>
      <c r="N2099">
        <f>VLOOKUP($G2099,county_facts!$A:$BB,10,FALSE)</f>
        <v>24.7</v>
      </c>
      <c r="O2099">
        <f>VLOOKUP($G2099,county_facts!$A:$BB,11,FALSE)</f>
        <v>48.5</v>
      </c>
      <c r="P2099">
        <f>VLOOKUP($G2099,county_facts!$A:$BB,12,FALSE)</f>
        <v>97</v>
      </c>
      <c r="Q2099">
        <f>VLOOKUP($G2099,county_facts!$A:$BB,13,FALSE)</f>
        <v>0.2</v>
      </c>
      <c r="R2099">
        <f>VLOOKUP($G2099,county_facts!$A:$BB,14,FALSE)</f>
        <v>1</v>
      </c>
      <c r="S2099">
        <f>VLOOKUP($G2099,county_facts!$A:$BB,15,FALSE)</f>
        <v>0.5</v>
      </c>
      <c r="T2099">
        <f>VLOOKUP($G2099,county_facts!$A:$BB,16,FALSE)</f>
        <v>0.1</v>
      </c>
      <c r="U2099">
        <f>VLOOKUP($G2099,county_facts!$A:$BB,17,FALSE)</f>
        <v>1.1000000000000001</v>
      </c>
      <c r="V2099">
        <f>VLOOKUP($G2099,county_facts!$A:$BB,18,FALSE)</f>
        <v>7.7</v>
      </c>
      <c r="W2099">
        <f>VLOOKUP($G2099,county_facts!$A:$BB,19,FALSE)</f>
        <v>90.2</v>
      </c>
      <c r="X2099">
        <f>VLOOKUP($G2099,county_facts!$A:$BB,20,FALSE)</f>
        <v>93.1</v>
      </c>
      <c r="Y2099">
        <f>VLOOKUP($G2099,county_facts!$A:$BB,21,FALSE)</f>
        <v>1.8</v>
      </c>
      <c r="Z2099">
        <f>VLOOKUP($G2099,county_facts!$A:$BB,22,FALSE)</f>
        <v>7.4</v>
      </c>
      <c r="AA2099">
        <f>VLOOKUP($G2099,county_facts!$A:$BB,23,FALSE)</f>
        <v>88.7</v>
      </c>
      <c r="AB2099">
        <f>VLOOKUP($G2099,county_facts!$A:$BB,24,FALSE)</f>
        <v>17</v>
      </c>
      <c r="AC2099">
        <f>VLOOKUP($G2099,county_facts!$A:$BB,25,FALSE)</f>
        <v>184</v>
      </c>
      <c r="AD2099">
        <f>VLOOKUP($G2099,county_facts!$A:$BB,26,FALSE)</f>
        <v>20.3</v>
      </c>
      <c r="AE2099">
        <f>VLOOKUP($G2099,county_facts!$A:$BB,27,FALSE)</f>
        <v>910</v>
      </c>
      <c r="AF2099">
        <f>VLOOKUP($G2099,county_facts!$A:$BB,28,FALSE)</f>
        <v>83.5</v>
      </c>
      <c r="AG2099">
        <f>VLOOKUP($G2099,county_facts!$A:$BB,29,FALSE)</f>
        <v>0</v>
      </c>
      <c r="AH2099">
        <f>VLOOKUP($G2099,county_facts!$A:$BB,30,FALSE)</f>
        <v>152800</v>
      </c>
      <c r="AI2099">
        <f>VLOOKUP($G2099,county_facts!$A:$BB,31,FALSE)</f>
        <v>570</v>
      </c>
      <c r="AJ2099">
        <f>VLOOKUP($G2099,county_facts!$A:$BB,32,FALSE)</f>
        <v>3.07</v>
      </c>
      <c r="AK2099">
        <f>VLOOKUP($G2099,county_facts!$A:$BB,33,FALSE)</f>
        <v>16959</v>
      </c>
      <c r="AL2099">
        <f>VLOOKUP($G2099,county_facts!$A:$BB,34,FALSE)</f>
        <v>38500</v>
      </c>
      <c r="AM2099">
        <f>VLOOKUP($G2099,county_facts!$A:$BB,35,FALSE)</f>
        <v>25.4</v>
      </c>
      <c r="AN2099">
        <f>VLOOKUP($G2099,county_facts!$A:$BB,36,FALSE)</f>
        <v>24</v>
      </c>
      <c r="AO2099">
        <f>VLOOKUP($G2099,county_facts!$A:$BB,37,FALSE)</f>
        <v>73</v>
      </c>
      <c r="AP2099">
        <f>VLOOKUP($G2099,county_facts!$A:$BB,38,FALSE)</f>
        <v>5.8</v>
      </c>
      <c r="AQ2099">
        <f>VLOOKUP($G2099,county_facts!$A:$BB,39,FALSE)</f>
        <v>109</v>
      </c>
      <c r="AR2099">
        <f>VLOOKUP($G2099,county_facts!$A:$BB,40,FALSE)</f>
        <v>0</v>
      </c>
      <c r="AS2099">
        <f>VLOOKUP($G2099,county_facts!$A:$BB,41,FALSE)</f>
        <v>0</v>
      </c>
      <c r="AT2099">
        <f>VLOOKUP($G2099,county_facts!$A:$BB,42,FALSE)</f>
        <v>0</v>
      </c>
      <c r="AU2099">
        <f>VLOOKUP($G2099,county_facts!$A:$BB,43,FALSE)</f>
        <v>0</v>
      </c>
      <c r="AV2099">
        <f>VLOOKUP($G2099,county_facts!$A:$BB,44,FALSE)</f>
        <v>0</v>
      </c>
      <c r="AW2099">
        <f>VLOOKUP($G2099,county_facts!$A:$BB,45,FALSE)</f>
        <v>0</v>
      </c>
      <c r="AX2099">
        <f>VLOOKUP($G2099,county_facts!$A:$BB,46,FALSE)</f>
        <v>0</v>
      </c>
      <c r="AY2099">
        <f>VLOOKUP($G2099,county_facts!$A:$BB,47,FALSE)</f>
        <v>0</v>
      </c>
      <c r="AZ2099">
        <f>VLOOKUP($G2099,county_facts!$A:$BB,48,FALSE)</f>
        <v>0</v>
      </c>
      <c r="BA2099">
        <f>VLOOKUP($G2099,county_facts!$A:$BB,49,FALSE)</f>
        <v>0</v>
      </c>
      <c r="BB2099">
        <f>VLOOKUP($G2099,county_facts!$A:$BB,50,FALSE)</f>
        <v>0</v>
      </c>
      <c r="BC2099">
        <f>VLOOKUP($G2099,county_facts!$A:$BB,51,FALSE)</f>
        <v>0</v>
      </c>
      <c r="BD2099">
        <f>VLOOKUP($G2099,county_facts!$A:$BB,52,FALSE)</f>
        <v>10</v>
      </c>
      <c r="BE2099">
        <f>VLOOKUP($G2099,county_facts!$A:$BB,53,FALSE)</f>
        <v>757.79</v>
      </c>
      <c r="BF2099">
        <f>VLOOKUP($G2099,county_facts!$A:$BB,54,FALSE)</f>
        <v>2.1</v>
      </c>
    </row>
    <row r="2100" spans="1:58" x14ac:dyDescent="0.3">
      <c r="A2100" t="s">
        <v>9</v>
      </c>
      <c r="B2100" t="s">
        <v>23</v>
      </c>
      <c r="C2100">
        <v>80</v>
      </c>
      <c r="D2100" t="s">
        <v>820</v>
      </c>
      <c r="E2100">
        <v>160</v>
      </c>
      <c r="F2100">
        <v>0.5</v>
      </c>
      <c r="G2100">
        <v>49029</v>
      </c>
      <c r="H2100">
        <f>VLOOKUP($G2100,county_facts!$A:$BB,4,FALSE)</f>
        <v>10608</v>
      </c>
      <c r="I2100">
        <f>VLOOKUP($G2100,county_facts!$A:$BB,5,FALSE)</f>
        <v>9469</v>
      </c>
      <c r="J2100">
        <f>VLOOKUP($G2100,county_facts!$A:$BB,6,FALSE)</f>
        <v>12</v>
      </c>
      <c r="K2100">
        <f>VLOOKUP($G2100,county_facts!$A:$BB,7,FALSE)</f>
        <v>9469</v>
      </c>
      <c r="L2100">
        <f>VLOOKUP($G2100,county_facts!$A:$BB,8,FALSE)</f>
        <v>8.4</v>
      </c>
      <c r="M2100">
        <f>VLOOKUP($G2100,county_facts!$A:$BB,9,FALSE)</f>
        <v>35.4</v>
      </c>
      <c r="N2100">
        <f>VLOOKUP($G2100,county_facts!$A:$BB,10,FALSE)</f>
        <v>11.3</v>
      </c>
      <c r="O2100">
        <f>VLOOKUP($G2100,county_facts!$A:$BB,11,FALSE)</f>
        <v>49.1</v>
      </c>
      <c r="P2100">
        <f>VLOOKUP($G2100,county_facts!$A:$BB,12,FALSE)</f>
        <v>97.6</v>
      </c>
      <c r="Q2100">
        <f>VLOOKUP($G2100,county_facts!$A:$BB,13,FALSE)</f>
        <v>0.3</v>
      </c>
      <c r="R2100">
        <f>VLOOKUP($G2100,county_facts!$A:$BB,14,FALSE)</f>
        <v>0.4</v>
      </c>
      <c r="S2100">
        <f>VLOOKUP($G2100,county_facts!$A:$BB,15,FALSE)</f>
        <v>0.7</v>
      </c>
      <c r="T2100">
        <f>VLOOKUP($G2100,county_facts!$A:$BB,16,FALSE)</f>
        <v>0.1</v>
      </c>
      <c r="U2100">
        <f>VLOOKUP($G2100,county_facts!$A:$BB,17,FALSE)</f>
        <v>0.9</v>
      </c>
      <c r="V2100">
        <f>VLOOKUP($G2100,county_facts!$A:$BB,18,FALSE)</f>
        <v>2.7</v>
      </c>
      <c r="W2100">
        <f>VLOOKUP($G2100,county_facts!$A:$BB,19,FALSE)</f>
        <v>95.3</v>
      </c>
      <c r="X2100">
        <f>VLOOKUP($G2100,county_facts!$A:$BB,20,FALSE)</f>
        <v>91.7</v>
      </c>
      <c r="Y2100">
        <f>VLOOKUP($G2100,county_facts!$A:$BB,21,FALSE)</f>
        <v>1.8</v>
      </c>
      <c r="Z2100">
        <f>VLOOKUP($G2100,county_facts!$A:$BB,22,FALSE)</f>
        <v>3.3</v>
      </c>
      <c r="AA2100">
        <f>VLOOKUP($G2100,county_facts!$A:$BB,23,FALSE)</f>
        <v>97.6</v>
      </c>
      <c r="AB2100">
        <f>VLOOKUP($G2100,county_facts!$A:$BB,24,FALSE)</f>
        <v>33.4</v>
      </c>
      <c r="AC2100">
        <f>VLOOKUP($G2100,county_facts!$A:$BB,25,FALSE)</f>
        <v>725</v>
      </c>
      <c r="AD2100">
        <f>VLOOKUP($G2100,county_facts!$A:$BB,26,FALSE)</f>
        <v>26.1</v>
      </c>
      <c r="AE2100">
        <f>VLOOKUP($G2100,county_facts!$A:$BB,27,FALSE)</f>
        <v>3306</v>
      </c>
      <c r="AF2100">
        <f>VLOOKUP($G2100,county_facts!$A:$BB,28,FALSE)</f>
        <v>89.2</v>
      </c>
      <c r="AG2100">
        <f>VLOOKUP($G2100,county_facts!$A:$BB,29,FALSE)</f>
        <v>2.8</v>
      </c>
      <c r="AH2100">
        <f>VLOOKUP($G2100,county_facts!$A:$BB,30,FALSE)</f>
        <v>264400</v>
      </c>
      <c r="AI2100">
        <f>VLOOKUP($G2100,county_facts!$A:$BB,31,FALSE)</f>
        <v>2860</v>
      </c>
      <c r="AJ2100">
        <f>VLOOKUP($G2100,county_facts!$A:$BB,32,FALSE)</f>
        <v>3.39</v>
      </c>
      <c r="AK2100">
        <f>VLOOKUP($G2100,county_facts!$A:$BB,33,FALSE)</f>
        <v>26274</v>
      </c>
      <c r="AL2100">
        <f>VLOOKUP($G2100,county_facts!$A:$BB,34,FALSE)</f>
        <v>80337</v>
      </c>
      <c r="AM2100">
        <f>VLOOKUP($G2100,county_facts!$A:$BB,35,FALSE)</f>
        <v>4</v>
      </c>
      <c r="AN2100">
        <f>VLOOKUP($G2100,county_facts!$A:$BB,36,FALSE)</f>
        <v>235</v>
      </c>
      <c r="AO2100">
        <f>VLOOKUP($G2100,county_facts!$A:$BB,37,FALSE)</f>
        <v>1452</v>
      </c>
      <c r="AP2100">
        <f>VLOOKUP($G2100,county_facts!$A:$BB,38,FALSE)</f>
        <v>2.5</v>
      </c>
      <c r="AQ2100">
        <f>VLOOKUP($G2100,county_facts!$A:$BB,39,FALSE)</f>
        <v>910</v>
      </c>
      <c r="AR2100">
        <f>VLOOKUP($G2100,county_facts!$A:$BB,40,FALSE)</f>
        <v>1191</v>
      </c>
      <c r="AS2100">
        <f>VLOOKUP($G2100,county_facts!$A:$BB,41,FALSE)</f>
        <v>0</v>
      </c>
      <c r="AT2100">
        <f>VLOOKUP($G2100,county_facts!$A:$BB,42,FALSE)</f>
        <v>0</v>
      </c>
      <c r="AU2100">
        <f>VLOOKUP($G2100,county_facts!$A:$BB,43,FALSE)</f>
        <v>0</v>
      </c>
      <c r="AV2100">
        <f>VLOOKUP($G2100,county_facts!$A:$BB,44,FALSE)</f>
        <v>0</v>
      </c>
      <c r="AW2100">
        <f>VLOOKUP($G2100,county_facts!$A:$BB,45,FALSE)</f>
        <v>0</v>
      </c>
      <c r="AX2100">
        <f>VLOOKUP($G2100,county_facts!$A:$BB,46,FALSE)</f>
        <v>0</v>
      </c>
      <c r="AY2100">
        <f>VLOOKUP($G2100,county_facts!$A:$BB,47,FALSE)</f>
        <v>0</v>
      </c>
      <c r="AZ2100">
        <f>VLOOKUP($G2100,county_facts!$A:$BB,48,FALSE)</f>
        <v>0</v>
      </c>
      <c r="BA2100">
        <f>VLOOKUP($G2100,county_facts!$A:$BB,49,FALSE)</f>
        <v>42681</v>
      </c>
      <c r="BB2100">
        <f>VLOOKUP($G2100,county_facts!$A:$BB,50,FALSE)</f>
        <v>5058</v>
      </c>
      <c r="BC2100">
        <f>VLOOKUP($G2100,county_facts!$A:$BB,51,FALSE)</f>
        <v>5686</v>
      </c>
      <c r="BD2100">
        <f>VLOOKUP($G2100,county_facts!$A:$BB,52,FALSE)</f>
        <v>83</v>
      </c>
      <c r="BE2100">
        <f>VLOOKUP($G2100,county_facts!$A:$BB,53,FALSE)</f>
        <v>609.20000000000005</v>
      </c>
      <c r="BF2100">
        <f>VLOOKUP($G2100,county_facts!$A:$BB,54,FALSE)</f>
        <v>15.5</v>
      </c>
    </row>
    <row r="2101" spans="1:58" x14ac:dyDescent="0.3">
      <c r="A2101" t="s">
        <v>6</v>
      </c>
      <c r="B2101" t="s">
        <v>23</v>
      </c>
      <c r="C2101">
        <v>80</v>
      </c>
      <c r="D2101" t="s">
        <v>820</v>
      </c>
      <c r="E2101">
        <v>160</v>
      </c>
      <c r="F2101">
        <v>0.5</v>
      </c>
      <c r="G2101">
        <v>49029</v>
      </c>
      <c r="H2101">
        <f>VLOOKUP($G2101,county_facts!$A:$BB,4,FALSE)</f>
        <v>10608</v>
      </c>
      <c r="I2101">
        <f>VLOOKUP($G2101,county_facts!$A:$BB,5,FALSE)</f>
        <v>9469</v>
      </c>
      <c r="J2101">
        <f>VLOOKUP($G2101,county_facts!$A:$BB,6,FALSE)</f>
        <v>12</v>
      </c>
      <c r="K2101">
        <f>VLOOKUP($G2101,county_facts!$A:$BB,7,FALSE)</f>
        <v>9469</v>
      </c>
      <c r="L2101">
        <f>VLOOKUP($G2101,county_facts!$A:$BB,8,FALSE)</f>
        <v>8.4</v>
      </c>
      <c r="M2101">
        <f>VLOOKUP($G2101,county_facts!$A:$BB,9,FALSE)</f>
        <v>35.4</v>
      </c>
      <c r="N2101">
        <f>VLOOKUP($G2101,county_facts!$A:$BB,10,FALSE)</f>
        <v>11.3</v>
      </c>
      <c r="O2101">
        <f>VLOOKUP($G2101,county_facts!$A:$BB,11,FALSE)</f>
        <v>49.1</v>
      </c>
      <c r="P2101">
        <f>VLOOKUP($G2101,county_facts!$A:$BB,12,FALSE)</f>
        <v>97.6</v>
      </c>
      <c r="Q2101">
        <f>VLOOKUP($G2101,county_facts!$A:$BB,13,FALSE)</f>
        <v>0.3</v>
      </c>
      <c r="R2101">
        <f>VLOOKUP($G2101,county_facts!$A:$BB,14,FALSE)</f>
        <v>0.4</v>
      </c>
      <c r="S2101">
        <f>VLOOKUP($G2101,county_facts!$A:$BB,15,FALSE)</f>
        <v>0.7</v>
      </c>
      <c r="T2101">
        <f>VLOOKUP($G2101,county_facts!$A:$BB,16,FALSE)</f>
        <v>0.1</v>
      </c>
      <c r="U2101">
        <f>VLOOKUP($G2101,county_facts!$A:$BB,17,FALSE)</f>
        <v>0.9</v>
      </c>
      <c r="V2101">
        <f>VLOOKUP($G2101,county_facts!$A:$BB,18,FALSE)</f>
        <v>2.7</v>
      </c>
      <c r="W2101">
        <f>VLOOKUP($G2101,county_facts!$A:$BB,19,FALSE)</f>
        <v>95.3</v>
      </c>
      <c r="X2101">
        <f>VLOOKUP($G2101,county_facts!$A:$BB,20,FALSE)</f>
        <v>91.7</v>
      </c>
      <c r="Y2101">
        <f>VLOOKUP($G2101,county_facts!$A:$BB,21,FALSE)</f>
        <v>1.8</v>
      </c>
      <c r="Z2101">
        <f>VLOOKUP($G2101,county_facts!$A:$BB,22,FALSE)</f>
        <v>3.3</v>
      </c>
      <c r="AA2101">
        <f>VLOOKUP($G2101,county_facts!$A:$BB,23,FALSE)</f>
        <v>97.6</v>
      </c>
      <c r="AB2101">
        <f>VLOOKUP($G2101,county_facts!$A:$BB,24,FALSE)</f>
        <v>33.4</v>
      </c>
      <c r="AC2101">
        <f>VLOOKUP($G2101,county_facts!$A:$BB,25,FALSE)</f>
        <v>725</v>
      </c>
      <c r="AD2101">
        <f>VLOOKUP($G2101,county_facts!$A:$BB,26,FALSE)</f>
        <v>26.1</v>
      </c>
      <c r="AE2101">
        <f>VLOOKUP($G2101,county_facts!$A:$BB,27,FALSE)</f>
        <v>3306</v>
      </c>
      <c r="AF2101">
        <f>VLOOKUP($G2101,county_facts!$A:$BB,28,FALSE)</f>
        <v>89.2</v>
      </c>
      <c r="AG2101">
        <f>VLOOKUP($G2101,county_facts!$A:$BB,29,FALSE)</f>
        <v>2.8</v>
      </c>
      <c r="AH2101">
        <f>VLOOKUP($G2101,county_facts!$A:$BB,30,FALSE)</f>
        <v>264400</v>
      </c>
      <c r="AI2101">
        <f>VLOOKUP($G2101,county_facts!$A:$BB,31,FALSE)</f>
        <v>2860</v>
      </c>
      <c r="AJ2101">
        <f>VLOOKUP($G2101,county_facts!$A:$BB,32,FALSE)</f>
        <v>3.39</v>
      </c>
      <c r="AK2101">
        <f>VLOOKUP($G2101,county_facts!$A:$BB,33,FALSE)</f>
        <v>26274</v>
      </c>
      <c r="AL2101">
        <f>VLOOKUP($G2101,county_facts!$A:$BB,34,FALSE)</f>
        <v>80337</v>
      </c>
      <c r="AM2101">
        <f>VLOOKUP($G2101,county_facts!$A:$BB,35,FALSE)</f>
        <v>4</v>
      </c>
      <c r="AN2101">
        <f>VLOOKUP($G2101,county_facts!$A:$BB,36,FALSE)</f>
        <v>235</v>
      </c>
      <c r="AO2101">
        <f>VLOOKUP($G2101,county_facts!$A:$BB,37,FALSE)</f>
        <v>1452</v>
      </c>
      <c r="AP2101">
        <f>VLOOKUP($G2101,county_facts!$A:$BB,38,FALSE)</f>
        <v>2.5</v>
      </c>
      <c r="AQ2101">
        <f>VLOOKUP($G2101,county_facts!$A:$BB,39,FALSE)</f>
        <v>910</v>
      </c>
      <c r="AR2101">
        <f>VLOOKUP($G2101,county_facts!$A:$BB,40,FALSE)</f>
        <v>1191</v>
      </c>
      <c r="AS2101">
        <f>VLOOKUP($G2101,county_facts!$A:$BB,41,FALSE)</f>
        <v>0</v>
      </c>
      <c r="AT2101">
        <f>VLOOKUP($G2101,county_facts!$A:$BB,42,FALSE)</f>
        <v>0</v>
      </c>
      <c r="AU2101">
        <f>VLOOKUP($G2101,county_facts!$A:$BB,43,FALSE)</f>
        <v>0</v>
      </c>
      <c r="AV2101">
        <f>VLOOKUP($G2101,county_facts!$A:$BB,44,FALSE)</f>
        <v>0</v>
      </c>
      <c r="AW2101">
        <f>VLOOKUP($G2101,county_facts!$A:$BB,45,FALSE)</f>
        <v>0</v>
      </c>
      <c r="AX2101">
        <f>VLOOKUP($G2101,county_facts!$A:$BB,46,FALSE)</f>
        <v>0</v>
      </c>
      <c r="AY2101">
        <f>VLOOKUP($G2101,county_facts!$A:$BB,47,FALSE)</f>
        <v>0</v>
      </c>
      <c r="AZ2101">
        <f>VLOOKUP($G2101,county_facts!$A:$BB,48,FALSE)</f>
        <v>0</v>
      </c>
      <c r="BA2101">
        <f>VLOOKUP($G2101,county_facts!$A:$BB,49,FALSE)</f>
        <v>42681</v>
      </c>
      <c r="BB2101">
        <f>VLOOKUP($G2101,county_facts!$A:$BB,50,FALSE)</f>
        <v>5058</v>
      </c>
      <c r="BC2101">
        <f>VLOOKUP($G2101,county_facts!$A:$BB,51,FALSE)</f>
        <v>5686</v>
      </c>
      <c r="BD2101">
        <f>VLOOKUP($G2101,county_facts!$A:$BB,52,FALSE)</f>
        <v>83</v>
      </c>
      <c r="BE2101">
        <f>VLOOKUP($G2101,county_facts!$A:$BB,53,FALSE)</f>
        <v>609.20000000000005</v>
      </c>
      <c r="BF2101">
        <f>VLOOKUP($G2101,county_facts!$A:$BB,54,FALSE)</f>
        <v>15.5</v>
      </c>
    </row>
    <row r="2102" spans="1:58" x14ac:dyDescent="0.3">
      <c r="A2102" t="s">
        <v>6</v>
      </c>
      <c r="B2102" t="s">
        <v>829</v>
      </c>
      <c r="C2102">
        <v>54</v>
      </c>
      <c r="D2102" t="s">
        <v>820</v>
      </c>
      <c r="E2102">
        <v>79</v>
      </c>
      <c r="F2102">
        <v>0.68354430399999999</v>
      </c>
      <c r="G2102">
        <v>49027</v>
      </c>
      <c r="H2102">
        <f>VLOOKUP($G2102,county_facts!$A:$BB,4,FALSE)</f>
        <v>12606</v>
      </c>
      <c r="I2102">
        <f>VLOOKUP($G2102,county_facts!$A:$BB,5,FALSE)</f>
        <v>12503</v>
      </c>
      <c r="J2102">
        <f>VLOOKUP($G2102,county_facts!$A:$BB,6,FALSE)</f>
        <v>0.8</v>
      </c>
      <c r="K2102">
        <f>VLOOKUP($G2102,county_facts!$A:$BB,7,FALSE)</f>
        <v>12503</v>
      </c>
      <c r="L2102">
        <f>VLOOKUP($G2102,county_facts!$A:$BB,8,FALSE)</f>
        <v>8.1999999999999993</v>
      </c>
      <c r="M2102">
        <f>VLOOKUP($G2102,county_facts!$A:$BB,9,FALSE)</f>
        <v>31.4</v>
      </c>
      <c r="N2102">
        <f>VLOOKUP($G2102,county_facts!$A:$BB,10,FALSE)</f>
        <v>16.100000000000001</v>
      </c>
      <c r="O2102">
        <f>VLOOKUP($G2102,county_facts!$A:$BB,11,FALSE)</f>
        <v>49</v>
      </c>
      <c r="P2102">
        <f>VLOOKUP($G2102,county_facts!$A:$BB,12,FALSE)</f>
        <v>95</v>
      </c>
      <c r="Q2102">
        <f>VLOOKUP($G2102,county_facts!$A:$BB,13,FALSE)</f>
        <v>0.5</v>
      </c>
      <c r="R2102">
        <f>VLOOKUP($G2102,county_facts!$A:$BB,14,FALSE)</f>
        <v>2</v>
      </c>
      <c r="S2102">
        <f>VLOOKUP($G2102,county_facts!$A:$BB,15,FALSE)</f>
        <v>0.9</v>
      </c>
      <c r="T2102">
        <f>VLOOKUP($G2102,county_facts!$A:$BB,16,FALSE)</f>
        <v>0.2</v>
      </c>
      <c r="U2102">
        <f>VLOOKUP($G2102,county_facts!$A:$BB,17,FALSE)</f>
        <v>1.4</v>
      </c>
      <c r="V2102">
        <f>VLOOKUP($G2102,county_facts!$A:$BB,18,FALSE)</f>
        <v>12.8</v>
      </c>
      <c r="W2102">
        <f>VLOOKUP($G2102,county_facts!$A:$BB,19,FALSE)</f>
        <v>84.1</v>
      </c>
      <c r="X2102">
        <f>VLOOKUP($G2102,county_facts!$A:$BB,20,FALSE)</f>
        <v>87</v>
      </c>
      <c r="Y2102">
        <f>VLOOKUP($G2102,county_facts!$A:$BB,21,FALSE)</f>
        <v>8</v>
      </c>
      <c r="Z2102">
        <f>VLOOKUP($G2102,county_facts!$A:$BB,22,FALSE)</f>
        <v>11.8</v>
      </c>
      <c r="AA2102">
        <f>VLOOKUP($G2102,county_facts!$A:$BB,23,FALSE)</f>
        <v>86.4</v>
      </c>
      <c r="AB2102">
        <f>VLOOKUP($G2102,county_facts!$A:$BB,24,FALSE)</f>
        <v>19</v>
      </c>
      <c r="AC2102">
        <f>VLOOKUP($G2102,county_facts!$A:$BB,25,FALSE)</f>
        <v>755</v>
      </c>
      <c r="AD2102">
        <f>VLOOKUP($G2102,county_facts!$A:$BB,26,FALSE)</f>
        <v>17.600000000000001</v>
      </c>
      <c r="AE2102">
        <f>VLOOKUP($G2102,county_facts!$A:$BB,27,FALSE)</f>
        <v>4926</v>
      </c>
      <c r="AF2102">
        <f>VLOOKUP($G2102,county_facts!$A:$BB,28,FALSE)</f>
        <v>74.2</v>
      </c>
      <c r="AG2102">
        <f>VLOOKUP($G2102,county_facts!$A:$BB,29,FALSE)</f>
        <v>4.4000000000000004</v>
      </c>
      <c r="AH2102">
        <f>VLOOKUP($G2102,county_facts!$A:$BB,30,FALSE)</f>
        <v>132800</v>
      </c>
      <c r="AI2102">
        <f>VLOOKUP($G2102,county_facts!$A:$BB,31,FALSE)</f>
        <v>4101</v>
      </c>
      <c r="AJ2102">
        <f>VLOOKUP($G2102,county_facts!$A:$BB,32,FALSE)</f>
        <v>3.02</v>
      </c>
      <c r="AK2102">
        <f>VLOOKUP($G2102,county_facts!$A:$BB,33,FALSE)</f>
        <v>19972</v>
      </c>
      <c r="AL2102">
        <f>VLOOKUP($G2102,county_facts!$A:$BB,34,FALSE)</f>
        <v>49238</v>
      </c>
      <c r="AM2102">
        <f>VLOOKUP($G2102,county_facts!$A:$BB,35,FALSE)</f>
        <v>13.3</v>
      </c>
      <c r="AN2102">
        <f>VLOOKUP($G2102,county_facts!$A:$BB,36,FALSE)</f>
        <v>241</v>
      </c>
      <c r="AO2102">
        <f>VLOOKUP($G2102,county_facts!$A:$BB,37,FALSE)</f>
        <v>2813</v>
      </c>
      <c r="AP2102">
        <f>VLOOKUP($G2102,county_facts!$A:$BB,38,FALSE)</f>
        <v>1.6</v>
      </c>
      <c r="AQ2102">
        <f>VLOOKUP($G2102,county_facts!$A:$BB,39,FALSE)</f>
        <v>770</v>
      </c>
      <c r="AR2102">
        <f>VLOOKUP($G2102,county_facts!$A:$BB,40,FALSE)</f>
        <v>870</v>
      </c>
      <c r="AS2102">
        <f>VLOOKUP($G2102,county_facts!$A:$BB,41,FALSE)</f>
        <v>0</v>
      </c>
      <c r="AT2102">
        <f>VLOOKUP($G2102,county_facts!$A:$BB,42,FALSE)</f>
        <v>0</v>
      </c>
      <c r="AU2102">
        <f>VLOOKUP($G2102,county_facts!$A:$BB,43,FALSE)</f>
        <v>0</v>
      </c>
      <c r="AV2102">
        <f>VLOOKUP($G2102,county_facts!$A:$BB,44,FALSE)</f>
        <v>0</v>
      </c>
      <c r="AW2102">
        <f>VLOOKUP($G2102,county_facts!$A:$BB,45,FALSE)</f>
        <v>0</v>
      </c>
      <c r="AX2102">
        <f>VLOOKUP($G2102,county_facts!$A:$BB,46,FALSE)</f>
        <v>0</v>
      </c>
      <c r="AY2102">
        <f>VLOOKUP($G2102,county_facts!$A:$BB,47,FALSE)</f>
        <v>0</v>
      </c>
      <c r="AZ2102">
        <f>VLOOKUP($G2102,county_facts!$A:$BB,48,FALSE)</f>
        <v>23248</v>
      </c>
      <c r="BA2102">
        <f>VLOOKUP($G2102,county_facts!$A:$BB,49,FALSE)</f>
        <v>125054</v>
      </c>
      <c r="BB2102">
        <f>VLOOKUP($G2102,county_facts!$A:$BB,50,FALSE)</f>
        <v>10521</v>
      </c>
      <c r="BC2102">
        <f>VLOOKUP($G2102,county_facts!$A:$BB,51,FALSE)</f>
        <v>11647</v>
      </c>
      <c r="BD2102">
        <f>VLOOKUP($G2102,county_facts!$A:$BB,52,FALSE)</f>
        <v>28</v>
      </c>
      <c r="BE2102">
        <f>VLOOKUP($G2102,county_facts!$A:$BB,53,FALSE)</f>
        <v>6572.43</v>
      </c>
      <c r="BF2102">
        <f>VLOOKUP($G2102,county_facts!$A:$BB,54,FALSE)</f>
        <v>1.9</v>
      </c>
    </row>
    <row r="2103" spans="1:58" x14ac:dyDescent="0.3">
      <c r="A2103" t="s">
        <v>9</v>
      </c>
      <c r="B2103" t="s">
        <v>829</v>
      </c>
      <c r="C2103">
        <v>25</v>
      </c>
      <c r="D2103" t="s">
        <v>820</v>
      </c>
      <c r="E2103">
        <v>79</v>
      </c>
      <c r="F2103">
        <v>0.31645569600000001</v>
      </c>
      <c r="G2103">
        <v>49027</v>
      </c>
      <c r="H2103">
        <f>VLOOKUP($G2103,county_facts!$A:$BB,4,FALSE)</f>
        <v>12606</v>
      </c>
      <c r="I2103">
        <f>VLOOKUP($G2103,county_facts!$A:$BB,5,FALSE)</f>
        <v>12503</v>
      </c>
      <c r="J2103">
        <f>VLOOKUP($G2103,county_facts!$A:$BB,6,FALSE)</f>
        <v>0.8</v>
      </c>
      <c r="K2103">
        <f>VLOOKUP($G2103,county_facts!$A:$BB,7,FALSE)</f>
        <v>12503</v>
      </c>
      <c r="L2103">
        <f>VLOOKUP($G2103,county_facts!$A:$BB,8,FALSE)</f>
        <v>8.1999999999999993</v>
      </c>
      <c r="M2103">
        <f>VLOOKUP($G2103,county_facts!$A:$BB,9,FALSE)</f>
        <v>31.4</v>
      </c>
      <c r="N2103">
        <f>VLOOKUP($G2103,county_facts!$A:$BB,10,FALSE)</f>
        <v>16.100000000000001</v>
      </c>
      <c r="O2103">
        <f>VLOOKUP($G2103,county_facts!$A:$BB,11,FALSE)</f>
        <v>49</v>
      </c>
      <c r="P2103">
        <f>VLOOKUP($G2103,county_facts!$A:$BB,12,FALSE)</f>
        <v>95</v>
      </c>
      <c r="Q2103">
        <f>VLOOKUP($G2103,county_facts!$A:$BB,13,FALSE)</f>
        <v>0.5</v>
      </c>
      <c r="R2103">
        <f>VLOOKUP($G2103,county_facts!$A:$BB,14,FALSE)</f>
        <v>2</v>
      </c>
      <c r="S2103">
        <f>VLOOKUP($G2103,county_facts!$A:$BB,15,FALSE)</f>
        <v>0.9</v>
      </c>
      <c r="T2103">
        <f>VLOOKUP($G2103,county_facts!$A:$BB,16,FALSE)</f>
        <v>0.2</v>
      </c>
      <c r="U2103">
        <f>VLOOKUP($G2103,county_facts!$A:$BB,17,FALSE)</f>
        <v>1.4</v>
      </c>
      <c r="V2103">
        <f>VLOOKUP($G2103,county_facts!$A:$BB,18,FALSE)</f>
        <v>12.8</v>
      </c>
      <c r="W2103">
        <f>VLOOKUP($G2103,county_facts!$A:$BB,19,FALSE)</f>
        <v>84.1</v>
      </c>
      <c r="X2103">
        <f>VLOOKUP($G2103,county_facts!$A:$BB,20,FALSE)</f>
        <v>87</v>
      </c>
      <c r="Y2103">
        <f>VLOOKUP($G2103,county_facts!$A:$BB,21,FALSE)</f>
        <v>8</v>
      </c>
      <c r="Z2103">
        <f>VLOOKUP($G2103,county_facts!$A:$BB,22,FALSE)</f>
        <v>11.8</v>
      </c>
      <c r="AA2103">
        <f>VLOOKUP($G2103,county_facts!$A:$BB,23,FALSE)</f>
        <v>86.4</v>
      </c>
      <c r="AB2103">
        <f>VLOOKUP($G2103,county_facts!$A:$BB,24,FALSE)</f>
        <v>19</v>
      </c>
      <c r="AC2103">
        <f>VLOOKUP($G2103,county_facts!$A:$BB,25,FALSE)</f>
        <v>755</v>
      </c>
      <c r="AD2103">
        <f>VLOOKUP($G2103,county_facts!$A:$BB,26,FALSE)</f>
        <v>17.600000000000001</v>
      </c>
      <c r="AE2103">
        <f>VLOOKUP($G2103,county_facts!$A:$BB,27,FALSE)</f>
        <v>4926</v>
      </c>
      <c r="AF2103">
        <f>VLOOKUP($G2103,county_facts!$A:$BB,28,FALSE)</f>
        <v>74.2</v>
      </c>
      <c r="AG2103">
        <f>VLOOKUP($G2103,county_facts!$A:$BB,29,FALSE)</f>
        <v>4.4000000000000004</v>
      </c>
      <c r="AH2103">
        <f>VLOOKUP($G2103,county_facts!$A:$BB,30,FALSE)</f>
        <v>132800</v>
      </c>
      <c r="AI2103">
        <f>VLOOKUP($G2103,county_facts!$A:$BB,31,FALSE)</f>
        <v>4101</v>
      </c>
      <c r="AJ2103">
        <f>VLOOKUP($G2103,county_facts!$A:$BB,32,FALSE)</f>
        <v>3.02</v>
      </c>
      <c r="AK2103">
        <f>VLOOKUP($G2103,county_facts!$A:$BB,33,FALSE)</f>
        <v>19972</v>
      </c>
      <c r="AL2103">
        <f>VLOOKUP($G2103,county_facts!$A:$BB,34,FALSE)</f>
        <v>49238</v>
      </c>
      <c r="AM2103">
        <f>VLOOKUP($G2103,county_facts!$A:$BB,35,FALSE)</f>
        <v>13.3</v>
      </c>
      <c r="AN2103">
        <f>VLOOKUP($G2103,county_facts!$A:$BB,36,FALSE)</f>
        <v>241</v>
      </c>
      <c r="AO2103">
        <f>VLOOKUP($G2103,county_facts!$A:$BB,37,FALSE)</f>
        <v>2813</v>
      </c>
      <c r="AP2103">
        <f>VLOOKUP($G2103,county_facts!$A:$BB,38,FALSE)</f>
        <v>1.6</v>
      </c>
      <c r="AQ2103">
        <f>VLOOKUP($G2103,county_facts!$A:$BB,39,FALSE)</f>
        <v>770</v>
      </c>
      <c r="AR2103">
        <f>VLOOKUP($G2103,county_facts!$A:$BB,40,FALSE)</f>
        <v>870</v>
      </c>
      <c r="AS2103">
        <f>VLOOKUP($G2103,county_facts!$A:$BB,41,FALSE)</f>
        <v>0</v>
      </c>
      <c r="AT2103">
        <f>VLOOKUP($G2103,county_facts!$A:$BB,42,FALSE)</f>
        <v>0</v>
      </c>
      <c r="AU2103">
        <f>VLOOKUP($G2103,county_facts!$A:$BB,43,FALSE)</f>
        <v>0</v>
      </c>
      <c r="AV2103">
        <f>VLOOKUP($G2103,county_facts!$A:$BB,44,FALSE)</f>
        <v>0</v>
      </c>
      <c r="AW2103">
        <f>VLOOKUP($G2103,county_facts!$A:$BB,45,FALSE)</f>
        <v>0</v>
      </c>
      <c r="AX2103">
        <f>VLOOKUP($G2103,county_facts!$A:$BB,46,FALSE)</f>
        <v>0</v>
      </c>
      <c r="AY2103">
        <f>VLOOKUP($G2103,county_facts!$A:$BB,47,FALSE)</f>
        <v>0</v>
      </c>
      <c r="AZ2103">
        <f>VLOOKUP($G2103,county_facts!$A:$BB,48,FALSE)</f>
        <v>23248</v>
      </c>
      <c r="BA2103">
        <f>VLOOKUP($G2103,county_facts!$A:$BB,49,FALSE)</f>
        <v>125054</v>
      </c>
      <c r="BB2103">
        <f>VLOOKUP($G2103,county_facts!$A:$BB,50,FALSE)</f>
        <v>10521</v>
      </c>
      <c r="BC2103">
        <f>VLOOKUP($G2103,county_facts!$A:$BB,51,FALSE)</f>
        <v>11647</v>
      </c>
      <c r="BD2103">
        <f>VLOOKUP($G2103,county_facts!$A:$BB,52,FALSE)</f>
        <v>28</v>
      </c>
      <c r="BE2103">
        <f>VLOOKUP($G2103,county_facts!$A:$BB,53,FALSE)</f>
        <v>6572.43</v>
      </c>
      <c r="BF2103">
        <f>VLOOKUP($G2103,county_facts!$A:$BB,54,FALSE)</f>
        <v>1.9</v>
      </c>
    </row>
    <row r="2104" spans="1:58" x14ac:dyDescent="0.3">
      <c r="A2104" t="s">
        <v>9</v>
      </c>
      <c r="B2104" t="s">
        <v>830</v>
      </c>
      <c r="C2104">
        <v>135</v>
      </c>
      <c r="D2104" t="s">
        <v>820</v>
      </c>
      <c r="E2104">
        <v>214</v>
      </c>
      <c r="F2104">
        <v>0.630841121</v>
      </c>
      <c r="G2104">
        <v>49025</v>
      </c>
      <c r="H2104">
        <f>VLOOKUP($G2104,county_facts!$A:$BB,4,FALSE)</f>
        <v>7254</v>
      </c>
      <c r="I2104">
        <f>VLOOKUP($G2104,county_facts!$A:$BB,5,FALSE)</f>
        <v>7125</v>
      </c>
      <c r="J2104">
        <f>VLOOKUP($G2104,county_facts!$A:$BB,6,FALSE)</f>
        <v>1.8</v>
      </c>
      <c r="K2104">
        <f>VLOOKUP($G2104,county_facts!$A:$BB,7,FALSE)</f>
        <v>7125</v>
      </c>
      <c r="L2104">
        <f>VLOOKUP($G2104,county_facts!$A:$BB,8,FALSE)</f>
        <v>5.8</v>
      </c>
      <c r="M2104">
        <f>VLOOKUP($G2104,county_facts!$A:$BB,9,FALSE)</f>
        <v>22.9</v>
      </c>
      <c r="N2104">
        <f>VLOOKUP($G2104,county_facts!$A:$BB,10,FALSE)</f>
        <v>21.5</v>
      </c>
      <c r="O2104">
        <f>VLOOKUP($G2104,county_facts!$A:$BB,11,FALSE)</f>
        <v>50</v>
      </c>
      <c r="P2104">
        <f>VLOOKUP($G2104,county_facts!$A:$BB,12,FALSE)</f>
        <v>95.8</v>
      </c>
      <c r="Q2104">
        <f>VLOOKUP($G2104,county_facts!$A:$BB,13,FALSE)</f>
        <v>0.4</v>
      </c>
      <c r="R2104">
        <f>VLOOKUP($G2104,county_facts!$A:$BB,14,FALSE)</f>
        <v>1.7</v>
      </c>
      <c r="S2104">
        <f>VLOOKUP($G2104,county_facts!$A:$BB,15,FALSE)</f>
        <v>0.5</v>
      </c>
      <c r="T2104">
        <f>VLOOKUP($G2104,county_facts!$A:$BB,16,FALSE)</f>
        <v>0.1</v>
      </c>
      <c r="U2104">
        <f>VLOOKUP($G2104,county_facts!$A:$BB,17,FALSE)</f>
        <v>1.5</v>
      </c>
      <c r="V2104">
        <f>VLOOKUP($G2104,county_facts!$A:$BB,18,FALSE)</f>
        <v>4.5</v>
      </c>
      <c r="W2104">
        <f>VLOOKUP($G2104,county_facts!$A:$BB,19,FALSE)</f>
        <v>91.6</v>
      </c>
      <c r="X2104">
        <f>VLOOKUP($G2104,county_facts!$A:$BB,20,FALSE)</f>
        <v>84.6</v>
      </c>
      <c r="Y2104">
        <f>VLOOKUP($G2104,county_facts!$A:$BB,21,FALSE)</f>
        <v>2.8</v>
      </c>
      <c r="Z2104">
        <f>VLOOKUP($G2104,county_facts!$A:$BB,22,FALSE)</f>
        <v>2.8</v>
      </c>
      <c r="AA2104">
        <f>VLOOKUP($G2104,county_facts!$A:$BB,23,FALSE)</f>
        <v>94.4</v>
      </c>
      <c r="AB2104">
        <f>VLOOKUP($G2104,county_facts!$A:$BB,24,FALSE)</f>
        <v>25.3</v>
      </c>
      <c r="AC2104">
        <f>VLOOKUP($G2104,county_facts!$A:$BB,25,FALSE)</f>
        <v>695</v>
      </c>
      <c r="AD2104">
        <f>VLOOKUP($G2104,county_facts!$A:$BB,26,FALSE)</f>
        <v>16.5</v>
      </c>
      <c r="AE2104">
        <f>VLOOKUP($G2104,county_facts!$A:$BB,27,FALSE)</f>
        <v>5866</v>
      </c>
      <c r="AF2104">
        <f>VLOOKUP($G2104,county_facts!$A:$BB,28,FALSE)</f>
        <v>78.900000000000006</v>
      </c>
      <c r="AG2104">
        <f>VLOOKUP($G2104,county_facts!$A:$BB,29,FALSE)</f>
        <v>3.4</v>
      </c>
      <c r="AH2104">
        <f>VLOOKUP($G2104,county_facts!$A:$BB,30,FALSE)</f>
        <v>162300</v>
      </c>
      <c r="AI2104">
        <f>VLOOKUP($G2104,county_facts!$A:$BB,31,FALSE)</f>
        <v>3077</v>
      </c>
      <c r="AJ2104">
        <f>VLOOKUP($G2104,county_facts!$A:$BB,32,FALSE)</f>
        <v>2.2999999999999998</v>
      </c>
      <c r="AK2104">
        <f>VLOOKUP($G2104,county_facts!$A:$BB,33,FALSE)</f>
        <v>24154</v>
      </c>
      <c r="AL2104">
        <f>VLOOKUP($G2104,county_facts!$A:$BB,34,FALSE)</f>
        <v>48540</v>
      </c>
      <c r="AM2104">
        <f>VLOOKUP($G2104,county_facts!$A:$BB,35,FALSE)</f>
        <v>7.8</v>
      </c>
      <c r="AN2104">
        <f>VLOOKUP($G2104,county_facts!$A:$BB,36,FALSE)</f>
        <v>249</v>
      </c>
      <c r="AO2104">
        <f>VLOOKUP($G2104,county_facts!$A:$BB,37,FALSE)</f>
        <v>2128</v>
      </c>
      <c r="AP2104">
        <f>VLOOKUP($G2104,county_facts!$A:$BB,38,FALSE)</f>
        <v>2.7</v>
      </c>
      <c r="AQ2104">
        <f>VLOOKUP($G2104,county_facts!$A:$BB,39,FALSE)</f>
        <v>669</v>
      </c>
      <c r="AR2104">
        <f>VLOOKUP($G2104,county_facts!$A:$BB,40,FALSE)</f>
        <v>710</v>
      </c>
      <c r="AS2104">
        <f>VLOOKUP($G2104,county_facts!$A:$BB,41,FALSE)</f>
        <v>0</v>
      </c>
      <c r="AT2104">
        <f>VLOOKUP($G2104,county_facts!$A:$BB,42,FALSE)</f>
        <v>0</v>
      </c>
      <c r="AU2104">
        <f>VLOOKUP($G2104,county_facts!$A:$BB,43,FALSE)</f>
        <v>0</v>
      </c>
      <c r="AV2104">
        <f>VLOOKUP($G2104,county_facts!$A:$BB,44,FALSE)</f>
        <v>0</v>
      </c>
      <c r="AW2104">
        <f>VLOOKUP($G2104,county_facts!$A:$BB,45,FALSE)</f>
        <v>0</v>
      </c>
      <c r="AX2104">
        <f>VLOOKUP($G2104,county_facts!$A:$BB,46,FALSE)</f>
        <v>15.4</v>
      </c>
      <c r="AY2104">
        <f>VLOOKUP($G2104,county_facts!$A:$BB,47,FALSE)</f>
        <v>0</v>
      </c>
      <c r="AZ2104">
        <f>VLOOKUP($G2104,county_facts!$A:$BB,48,FALSE)</f>
        <v>3848</v>
      </c>
      <c r="BA2104">
        <f>VLOOKUP($G2104,county_facts!$A:$BB,49,FALSE)</f>
        <v>72071</v>
      </c>
      <c r="BB2104">
        <f>VLOOKUP($G2104,county_facts!$A:$BB,50,FALSE)</f>
        <v>11098</v>
      </c>
      <c r="BC2104">
        <f>VLOOKUP($G2104,county_facts!$A:$BB,51,FALSE)</f>
        <v>20941</v>
      </c>
      <c r="BD2104">
        <f>VLOOKUP($G2104,county_facts!$A:$BB,52,FALSE)</f>
        <v>15</v>
      </c>
      <c r="BE2104">
        <f>VLOOKUP($G2104,county_facts!$A:$BB,53,FALSE)</f>
        <v>3990.23</v>
      </c>
      <c r="BF2104">
        <f>VLOOKUP($G2104,county_facts!$A:$BB,54,FALSE)</f>
        <v>1.8</v>
      </c>
    </row>
    <row r="2105" spans="1:58" x14ac:dyDescent="0.3">
      <c r="A2105" t="s">
        <v>6</v>
      </c>
      <c r="B2105" t="s">
        <v>830</v>
      </c>
      <c r="C2105">
        <v>79</v>
      </c>
      <c r="D2105" t="s">
        <v>820</v>
      </c>
      <c r="E2105">
        <v>214</v>
      </c>
      <c r="F2105">
        <v>0.369158879</v>
      </c>
      <c r="G2105">
        <v>49025</v>
      </c>
      <c r="H2105">
        <f>VLOOKUP($G2105,county_facts!$A:$BB,4,FALSE)</f>
        <v>7254</v>
      </c>
      <c r="I2105">
        <f>VLOOKUP($G2105,county_facts!$A:$BB,5,FALSE)</f>
        <v>7125</v>
      </c>
      <c r="J2105">
        <f>VLOOKUP($G2105,county_facts!$A:$BB,6,FALSE)</f>
        <v>1.8</v>
      </c>
      <c r="K2105">
        <f>VLOOKUP($G2105,county_facts!$A:$BB,7,FALSE)</f>
        <v>7125</v>
      </c>
      <c r="L2105">
        <f>VLOOKUP($G2105,county_facts!$A:$BB,8,FALSE)</f>
        <v>5.8</v>
      </c>
      <c r="M2105">
        <f>VLOOKUP($G2105,county_facts!$A:$BB,9,FALSE)</f>
        <v>22.9</v>
      </c>
      <c r="N2105">
        <f>VLOOKUP($G2105,county_facts!$A:$BB,10,FALSE)</f>
        <v>21.5</v>
      </c>
      <c r="O2105">
        <f>VLOOKUP($G2105,county_facts!$A:$BB,11,FALSE)</f>
        <v>50</v>
      </c>
      <c r="P2105">
        <f>VLOOKUP($G2105,county_facts!$A:$BB,12,FALSE)</f>
        <v>95.8</v>
      </c>
      <c r="Q2105">
        <f>VLOOKUP($G2105,county_facts!$A:$BB,13,FALSE)</f>
        <v>0.4</v>
      </c>
      <c r="R2105">
        <f>VLOOKUP($G2105,county_facts!$A:$BB,14,FALSE)</f>
        <v>1.7</v>
      </c>
      <c r="S2105">
        <f>VLOOKUP($G2105,county_facts!$A:$BB,15,FALSE)</f>
        <v>0.5</v>
      </c>
      <c r="T2105">
        <f>VLOOKUP($G2105,county_facts!$A:$BB,16,FALSE)</f>
        <v>0.1</v>
      </c>
      <c r="U2105">
        <f>VLOOKUP($G2105,county_facts!$A:$BB,17,FALSE)</f>
        <v>1.5</v>
      </c>
      <c r="V2105">
        <f>VLOOKUP($G2105,county_facts!$A:$BB,18,FALSE)</f>
        <v>4.5</v>
      </c>
      <c r="W2105">
        <f>VLOOKUP($G2105,county_facts!$A:$BB,19,FALSE)</f>
        <v>91.6</v>
      </c>
      <c r="X2105">
        <f>VLOOKUP($G2105,county_facts!$A:$BB,20,FALSE)</f>
        <v>84.6</v>
      </c>
      <c r="Y2105">
        <f>VLOOKUP($G2105,county_facts!$A:$BB,21,FALSE)</f>
        <v>2.8</v>
      </c>
      <c r="Z2105">
        <f>VLOOKUP($G2105,county_facts!$A:$BB,22,FALSE)</f>
        <v>2.8</v>
      </c>
      <c r="AA2105">
        <f>VLOOKUP($G2105,county_facts!$A:$BB,23,FALSE)</f>
        <v>94.4</v>
      </c>
      <c r="AB2105">
        <f>VLOOKUP($G2105,county_facts!$A:$BB,24,FALSE)</f>
        <v>25.3</v>
      </c>
      <c r="AC2105">
        <f>VLOOKUP($G2105,county_facts!$A:$BB,25,FALSE)</f>
        <v>695</v>
      </c>
      <c r="AD2105">
        <f>VLOOKUP($G2105,county_facts!$A:$BB,26,FALSE)</f>
        <v>16.5</v>
      </c>
      <c r="AE2105">
        <f>VLOOKUP($G2105,county_facts!$A:$BB,27,FALSE)</f>
        <v>5866</v>
      </c>
      <c r="AF2105">
        <f>VLOOKUP($G2105,county_facts!$A:$BB,28,FALSE)</f>
        <v>78.900000000000006</v>
      </c>
      <c r="AG2105">
        <f>VLOOKUP($G2105,county_facts!$A:$BB,29,FALSE)</f>
        <v>3.4</v>
      </c>
      <c r="AH2105">
        <f>VLOOKUP($G2105,county_facts!$A:$BB,30,FALSE)</f>
        <v>162300</v>
      </c>
      <c r="AI2105">
        <f>VLOOKUP($G2105,county_facts!$A:$BB,31,FALSE)</f>
        <v>3077</v>
      </c>
      <c r="AJ2105">
        <f>VLOOKUP($G2105,county_facts!$A:$BB,32,FALSE)</f>
        <v>2.2999999999999998</v>
      </c>
      <c r="AK2105">
        <f>VLOOKUP($G2105,county_facts!$A:$BB,33,FALSE)</f>
        <v>24154</v>
      </c>
      <c r="AL2105">
        <f>VLOOKUP($G2105,county_facts!$A:$BB,34,FALSE)</f>
        <v>48540</v>
      </c>
      <c r="AM2105">
        <f>VLOOKUP($G2105,county_facts!$A:$BB,35,FALSE)</f>
        <v>7.8</v>
      </c>
      <c r="AN2105">
        <f>VLOOKUP($G2105,county_facts!$A:$BB,36,FALSE)</f>
        <v>249</v>
      </c>
      <c r="AO2105">
        <f>VLOOKUP($G2105,county_facts!$A:$BB,37,FALSE)</f>
        <v>2128</v>
      </c>
      <c r="AP2105">
        <f>VLOOKUP($G2105,county_facts!$A:$BB,38,FALSE)</f>
        <v>2.7</v>
      </c>
      <c r="AQ2105">
        <f>VLOOKUP($G2105,county_facts!$A:$BB,39,FALSE)</f>
        <v>669</v>
      </c>
      <c r="AR2105">
        <f>VLOOKUP($G2105,county_facts!$A:$BB,40,FALSE)</f>
        <v>710</v>
      </c>
      <c r="AS2105">
        <f>VLOOKUP($G2105,county_facts!$A:$BB,41,FALSE)</f>
        <v>0</v>
      </c>
      <c r="AT2105">
        <f>VLOOKUP($G2105,county_facts!$A:$BB,42,FALSE)</f>
        <v>0</v>
      </c>
      <c r="AU2105">
        <f>VLOOKUP($G2105,county_facts!$A:$BB,43,FALSE)</f>
        <v>0</v>
      </c>
      <c r="AV2105">
        <f>VLOOKUP($G2105,county_facts!$A:$BB,44,FALSE)</f>
        <v>0</v>
      </c>
      <c r="AW2105">
        <f>VLOOKUP($G2105,county_facts!$A:$BB,45,FALSE)</f>
        <v>0</v>
      </c>
      <c r="AX2105">
        <f>VLOOKUP($G2105,county_facts!$A:$BB,46,FALSE)</f>
        <v>15.4</v>
      </c>
      <c r="AY2105">
        <f>VLOOKUP($G2105,county_facts!$A:$BB,47,FALSE)</f>
        <v>0</v>
      </c>
      <c r="AZ2105">
        <f>VLOOKUP($G2105,county_facts!$A:$BB,48,FALSE)</f>
        <v>3848</v>
      </c>
      <c r="BA2105">
        <f>VLOOKUP($G2105,county_facts!$A:$BB,49,FALSE)</f>
        <v>72071</v>
      </c>
      <c r="BB2105">
        <f>VLOOKUP($G2105,county_facts!$A:$BB,50,FALSE)</f>
        <v>11098</v>
      </c>
      <c r="BC2105">
        <f>VLOOKUP($G2105,county_facts!$A:$BB,51,FALSE)</f>
        <v>20941</v>
      </c>
      <c r="BD2105">
        <f>VLOOKUP($G2105,county_facts!$A:$BB,52,FALSE)</f>
        <v>15</v>
      </c>
      <c r="BE2105">
        <f>VLOOKUP($G2105,county_facts!$A:$BB,53,FALSE)</f>
        <v>3990.23</v>
      </c>
      <c r="BF2105">
        <f>VLOOKUP($G2105,county_facts!$A:$BB,54,FALSE)</f>
        <v>1.8</v>
      </c>
    </row>
    <row r="2106" spans="1:58" x14ac:dyDescent="0.3">
      <c r="A2106" t="s">
        <v>6</v>
      </c>
      <c r="B2106" t="s">
        <v>831</v>
      </c>
      <c r="C2106">
        <v>53</v>
      </c>
      <c r="D2106" t="s">
        <v>820</v>
      </c>
      <c r="E2106">
        <v>104</v>
      </c>
      <c r="F2106">
        <v>0.50961538500000003</v>
      </c>
      <c r="G2106">
        <v>49023</v>
      </c>
      <c r="H2106">
        <f>VLOOKUP($G2106,county_facts!$A:$BB,4,FALSE)</f>
        <v>10486</v>
      </c>
      <c r="I2106">
        <f>VLOOKUP($G2106,county_facts!$A:$BB,5,FALSE)</f>
        <v>10246</v>
      </c>
      <c r="J2106">
        <f>VLOOKUP($G2106,county_facts!$A:$BB,6,FALSE)</f>
        <v>2.2999999999999998</v>
      </c>
      <c r="K2106">
        <f>VLOOKUP($G2106,county_facts!$A:$BB,7,FALSE)</f>
        <v>10246</v>
      </c>
      <c r="L2106">
        <f>VLOOKUP($G2106,county_facts!$A:$BB,8,FALSE)</f>
        <v>8.9</v>
      </c>
      <c r="M2106">
        <f>VLOOKUP($G2106,county_facts!$A:$BB,9,FALSE)</f>
        <v>35.1</v>
      </c>
      <c r="N2106">
        <f>VLOOKUP($G2106,county_facts!$A:$BB,10,FALSE)</f>
        <v>11.7</v>
      </c>
      <c r="O2106">
        <f>VLOOKUP($G2106,county_facts!$A:$BB,11,FALSE)</f>
        <v>48.9</v>
      </c>
      <c r="P2106">
        <f>VLOOKUP($G2106,county_facts!$A:$BB,12,FALSE)</f>
        <v>96.4</v>
      </c>
      <c r="Q2106">
        <f>VLOOKUP($G2106,county_facts!$A:$BB,13,FALSE)</f>
        <v>0.4</v>
      </c>
      <c r="R2106">
        <f>VLOOKUP($G2106,county_facts!$A:$BB,14,FALSE)</f>
        <v>1</v>
      </c>
      <c r="S2106">
        <f>VLOOKUP($G2106,county_facts!$A:$BB,15,FALSE)</f>
        <v>0.4</v>
      </c>
      <c r="T2106">
        <f>VLOOKUP($G2106,county_facts!$A:$BB,16,FALSE)</f>
        <v>0.2</v>
      </c>
      <c r="U2106">
        <f>VLOOKUP($G2106,county_facts!$A:$BB,17,FALSE)</f>
        <v>1.5</v>
      </c>
      <c r="V2106">
        <f>VLOOKUP($G2106,county_facts!$A:$BB,18,FALSE)</f>
        <v>4.7</v>
      </c>
      <c r="W2106">
        <f>VLOOKUP($G2106,county_facts!$A:$BB,19,FALSE)</f>
        <v>92.7</v>
      </c>
      <c r="X2106">
        <f>VLOOKUP($G2106,county_facts!$A:$BB,20,FALSE)</f>
        <v>89.4</v>
      </c>
      <c r="Y2106">
        <f>VLOOKUP($G2106,county_facts!$A:$BB,21,FALSE)</f>
        <v>1.2</v>
      </c>
      <c r="Z2106">
        <f>VLOOKUP($G2106,county_facts!$A:$BB,22,FALSE)</f>
        <v>5.4</v>
      </c>
      <c r="AA2106">
        <f>VLOOKUP($G2106,county_facts!$A:$BB,23,FALSE)</f>
        <v>89.9</v>
      </c>
      <c r="AB2106">
        <f>VLOOKUP($G2106,county_facts!$A:$BB,24,FALSE)</f>
        <v>14.6</v>
      </c>
      <c r="AC2106">
        <f>VLOOKUP($G2106,county_facts!$A:$BB,25,FALSE)</f>
        <v>534</v>
      </c>
      <c r="AD2106">
        <f>VLOOKUP($G2106,county_facts!$A:$BB,26,FALSE)</f>
        <v>24</v>
      </c>
      <c r="AE2106">
        <f>VLOOKUP($G2106,county_facts!$A:$BB,27,FALSE)</f>
        <v>3557</v>
      </c>
      <c r="AF2106">
        <f>VLOOKUP($G2106,county_facts!$A:$BB,28,FALSE)</f>
        <v>80.3</v>
      </c>
      <c r="AG2106">
        <f>VLOOKUP($G2106,county_facts!$A:$BB,29,FALSE)</f>
        <v>7.2</v>
      </c>
      <c r="AH2106">
        <f>VLOOKUP($G2106,county_facts!$A:$BB,30,FALSE)</f>
        <v>162600</v>
      </c>
      <c r="AI2106">
        <f>VLOOKUP($G2106,county_facts!$A:$BB,31,FALSE)</f>
        <v>3016</v>
      </c>
      <c r="AJ2106">
        <f>VLOOKUP($G2106,county_facts!$A:$BB,32,FALSE)</f>
        <v>3.37</v>
      </c>
      <c r="AK2106">
        <f>VLOOKUP($G2106,county_facts!$A:$BB,33,FALSE)</f>
        <v>18108</v>
      </c>
      <c r="AL2106">
        <f>VLOOKUP($G2106,county_facts!$A:$BB,34,FALSE)</f>
        <v>55247</v>
      </c>
      <c r="AM2106">
        <f>VLOOKUP($G2106,county_facts!$A:$BB,35,FALSE)</f>
        <v>14.7</v>
      </c>
      <c r="AN2106">
        <f>VLOOKUP($G2106,county_facts!$A:$BB,36,FALSE)</f>
        <v>188</v>
      </c>
      <c r="AO2106">
        <f>VLOOKUP($G2106,county_facts!$A:$BB,37,FALSE)</f>
        <v>2084</v>
      </c>
      <c r="AP2106">
        <f>VLOOKUP($G2106,county_facts!$A:$BB,38,FALSE)</f>
        <v>7.4</v>
      </c>
      <c r="AQ2106">
        <f>VLOOKUP($G2106,county_facts!$A:$BB,39,FALSE)</f>
        <v>712</v>
      </c>
      <c r="AR2106">
        <f>VLOOKUP($G2106,county_facts!$A:$BB,40,FALSE)</f>
        <v>748</v>
      </c>
      <c r="AS2106">
        <f>VLOOKUP($G2106,county_facts!$A:$BB,41,FALSE)</f>
        <v>0</v>
      </c>
      <c r="AT2106">
        <f>VLOOKUP($G2106,county_facts!$A:$BB,42,FALSE)</f>
        <v>0</v>
      </c>
      <c r="AU2106">
        <f>VLOOKUP($G2106,county_facts!$A:$BB,43,FALSE)</f>
        <v>0</v>
      </c>
      <c r="AV2106">
        <f>VLOOKUP($G2106,county_facts!$A:$BB,44,FALSE)</f>
        <v>0</v>
      </c>
      <c r="AW2106">
        <f>VLOOKUP($G2106,county_facts!$A:$BB,45,FALSE)</f>
        <v>0</v>
      </c>
      <c r="AX2106">
        <f>VLOOKUP($G2106,county_facts!$A:$BB,46,FALSE)</f>
        <v>16.7</v>
      </c>
      <c r="AY2106">
        <f>VLOOKUP($G2106,county_facts!$A:$BB,47,FALSE)</f>
        <v>0</v>
      </c>
      <c r="AZ2106">
        <f>VLOOKUP($G2106,county_facts!$A:$BB,48,FALSE)</f>
        <v>19287</v>
      </c>
      <c r="BA2106">
        <f>VLOOKUP($G2106,county_facts!$A:$BB,49,FALSE)</f>
        <v>112160</v>
      </c>
      <c r="BB2106">
        <f>VLOOKUP($G2106,county_facts!$A:$BB,50,FALSE)</f>
        <v>11743</v>
      </c>
      <c r="BC2106">
        <f>VLOOKUP($G2106,county_facts!$A:$BB,51,FALSE)</f>
        <v>7158</v>
      </c>
      <c r="BD2106">
        <f>VLOOKUP($G2106,county_facts!$A:$BB,52,FALSE)</f>
        <v>38</v>
      </c>
      <c r="BE2106">
        <f>VLOOKUP($G2106,county_facts!$A:$BB,53,FALSE)</f>
        <v>3392.28</v>
      </c>
      <c r="BF2106">
        <f>VLOOKUP($G2106,county_facts!$A:$BB,54,FALSE)</f>
        <v>3</v>
      </c>
    </row>
    <row r="2107" spans="1:58" x14ac:dyDescent="0.3">
      <c r="A2107" t="s">
        <v>9</v>
      </c>
      <c r="B2107" t="s">
        <v>831</v>
      </c>
      <c r="C2107">
        <v>51</v>
      </c>
      <c r="D2107" t="s">
        <v>820</v>
      </c>
      <c r="E2107">
        <v>104</v>
      </c>
      <c r="F2107">
        <v>0.49038461500000002</v>
      </c>
      <c r="G2107">
        <v>49023</v>
      </c>
      <c r="H2107">
        <f>VLOOKUP($G2107,county_facts!$A:$BB,4,FALSE)</f>
        <v>10486</v>
      </c>
      <c r="I2107">
        <f>VLOOKUP($G2107,county_facts!$A:$BB,5,FALSE)</f>
        <v>10246</v>
      </c>
      <c r="J2107">
        <f>VLOOKUP($G2107,county_facts!$A:$BB,6,FALSE)</f>
        <v>2.2999999999999998</v>
      </c>
      <c r="K2107">
        <f>VLOOKUP($G2107,county_facts!$A:$BB,7,FALSE)</f>
        <v>10246</v>
      </c>
      <c r="L2107">
        <f>VLOOKUP($G2107,county_facts!$A:$BB,8,FALSE)</f>
        <v>8.9</v>
      </c>
      <c r="M2107">
        <f>VLOOKUP($G2107,county_facts!$A:$BB,9,FALSE)</f>
        <v>35.1</v>
      </c>
      <c r="N2107">
        <f>VLOOKUP($G2107,county_facts!$A:$BB,10,FALSE)</f>
        <v>11.7</v>
      </c>
      <c r="O2107">
        <f>VLOOKUP($G2107,county_facts!$A:$BB,11,FALSE)</f>
        <v>48.9</v>
      </c>
      <c r="P2107">
        <f>VLOOKUP($G2107,county_facts!$A:$BB,12,FALSE)</f>
        <v>96.4</v>
      </c>
      <c r="Q2107">
        <f>VLOOKUP($G2107,county_facts!$A:$BB,13,FALSE)</f>
        <v>0.4</v>
      </c>
      <c r="R2107">
        <f>VLOOKUP($G2107,county_facts!$A:$BB,14,FALSE)</f>
        <v>1</v>
      </c>
      <c r="S2107">
        <f>VLOOKUP($G2107,county_facts!$A:$BB,15,FALSE)</f>
        <v>0.4</v>
      </c>
      <c r="T2107">
        <f>VLOOKUP($G2107,county_facts!$A:$BB,16,FALSE)</f>
        <v>0.2</v>
      </c>
      <c r="U2107">
        <f>VLOOKUP($G2107,county_facts!$A:$BB,17,FALSE)</f>
        <v>1.5</v>
      </c>
      <c r="V2107">
        <f>VLOOKUP($G2107,county_facts!$A:$BB,18,FALSE)</f>
        <v>4.7</v>
      </c>
      <c r="W2107">
        <f>VLOOKUP($G2107,county_facts!$A:$BB,19,FALSE)</f>
        <v>92.7</v>
      </c>
      <c r="X2107">
        <f>VLOOKUP($G2107,county_facts!$A:$BB,20,FALSE)</f>
        <v>89.4</v>
      </c>
      <c r="Y2107">
        <f>VLOOKUP($G2107,county_facts!$A:$BB,21,FALSE)</f>
        <v>1.2</v>
      </c>
      <c r="Z2107">
        <f>VLOOKUP($G2107,county_facts!$A:$BB,22,FALSE)</f>
        <v>5.4</v>
      </c>
      <c r="AA2107">
        <f>VLOOKUP($G2107,county_facts!$A:$BB,23,FALSE)</f>
        <v>89.9</v>
      </c>
      <c r="AB2107">
        <f>VLOOKUP($G2107,county_facts!$A:$BB,24,FALSE)</f>
        <v>14.6</v>
      </c>
      <c r="AC2107">
        <f>VLOOKUP($G2107,county_facts!$A:$BB,25,FALSE)</f>
        <v>534</v>
      </c>
      <c r="AD2107">
        <f>VLOOKUP($G2107,county_facts!$A:$BB,26,FALSE)</f>
        <v>24</v>
      </c>
      <c r="AE2107">
        <f>VLOOKUP($G2107,county_facts!$A:$BB,27,FALSE)</f>
        <v>3557</v>
      </c>
      <c r="AF2107">
        <f>VLOOKUP($G2107,county_facts!$A:$BB,28,FALSE)</f>
        <v>80.3</v>
      </c>
      <c r="AG2107">
        <f>VLOOKUP($G2107,county_facts!$A:$BB,29,FALSE)</f>
        <v>7.2</v>
      </c>
      <c r="AH2107">
        <f>VLOOKUP($G2107,county_facts!$A:$BB,30,FALSE)</f>
        <v>162600</v>
      </c>
      <c r="AI2107">
        <f>VLOOKUP($G2107,county_facts!$A:$BB,31,FALSE)</f>
        <v>3016</v>
      </c>
      <c r="AJ2107">
        <f>VLOOKUP($G2107,county_facts!$A:$BB,32,FALSE)</f>
        <v>3.37</v>
      </c>
      <c r="AK2107">
        <f>VLOOKUP($G2107,county_facts!$A:$BB,33,FALSE)</f>
        <v>18108</v>
      </c>
      <c r="AL2107">
        <f>VLOOKUP($G2107,county_facts!$A:$BB,34,FALSE)</f>
        <v>55247</v>
      </c>
      <c r="AM2107">
        <f>VLOOKUP($G2107,county_facts!$A:$BB,35,FALSE)</f>
        <v>14.7</v>
      </c>
      <c r="AN2107">
        <f>VLOOKUP($G2107,county_facts!$A:$BB,36,FALSE)</f>
        <v>188</v>
      </c>
      <c r="AO2107">
        <f>VLOOKUP($G2107,county_facts!$A:$BB,37,FALSE)</f>
        <v>2084</v>
      </c>
      <c r="AP2107">
        <f>VLOOKUP($G2107,county_facts!$A:$BB,38,FALSE)</f>
        <v>7.4</v>
      </c>
      <c r="AQ2107">
        <f>VLOOKUP($G2107,county_facts!$A:$BB,39,FALSE)</f>
        <v>712</v>
      </c>
      <c r="AR2107">
        <f>VLOOKUP($G2107,county_facts!$A:$BB,40,FALSE)</f>
        <v>748</v>
      </c>
      <c r="AS2107">
        <f>VLOOKUP($G2107,county_facts!$A:$BB,41,FALSE)</f>
        <v>0</v>
      </c>
      <c r="AT2107">
        <f>VLOOKUP($G2107,county_facts!$A:$BB,42,FALSE)</f>
        <v>0</v>
      </c>
      <c r="AU2107">
        <f>VLOOKUP($G2107,county_facts!$A:$BB,43,FALSE)</f>
        <v>0</v>
      </c>
      <c r="AV2107">
        <f>VLOOKUP($G2107,county_facts!$A:$BB,44,FALSE)</f>
        <v>0</v>
      </c>
      <c r="AW2107">
        <f>VLOOKUP($G2107,county_facts!$A:$BB,45,FALSE)</f>
        <v>0</v>
      </c>
      <c r="AX2107">
        <f>VLOOKUP($G2107,county_facts!$A:$BB,46,FALSE)</f>
        <v>16.7</v>
      </c>
      <c r="AY2107">
        <f>VLOOKUP($G2107,county_facts!$A:$BB,47,FALSE)</f>
        <v>0</v>
      </c>
      <c r="AZ2107">
        <f>VLOOKUP($G2107,county_facts!$A:$BB,48,FALSE)</f>
        <v>19287</v>
      </c>
      <c r="BA2107">
        <f>VLOOKUP($G2107,county_facts!$A:$BB,49,FALSE)</f>
        <v>112160</v>
      </c>
      <c r="BB2107">
        <f>VLOOKUP($G2107,county_facts!$A:$BB,50,FALSE)</f>
        <v>11743</v>
      </c>
      <c r="BC2107">
        <f>VLOOKUP($G2107,county_facts!$A:$BB,51,FALSE)</f>
        <v>7158</v>
      </c>
      <c r="BD2107">
        <f>VLOOKUP($G2107,county_facts!$A:$BB,52,FALSE)</f>
        <v>38</v>
      </c>
      <c r="BE2107">
        <f>VLOOKUP($G2107,county_facts!$A:$BB,53,FALSE)</f>
        <v>3392.28</v>
      </c>
      <c r="BF2107">
        <f>VLOOKUP($G2107,county_facts!$A:$BB,54,FALSE)</f>
        <v>3</v>
      </c>
    </row>
    <row r="2108" spans="1:58" x14ac:dyDescent="0.3">
      <c r="A2108" t="s">
        <v>9</v>
      </c>
      <c r="B2108" t="s">
        <v>832</v>
      </c>
      <c r="C2108">
        <v>443</v>
      </c>
      <c r="D2108" t="s">
        <v>820</v>
      </c>
      <c r="E2108">
        <v>760</v>
      </c>
      <c r="F2108">
        <v>0.58289473700000005</v>
      </c>
      <c r="G2108">
        <v>49021</v>
      </c>
      <c r="H2108">
        <f>VLOOKUP($G2108,county_facts!$A:$BB,4,FALSE)</f>
        <v>47269</v>
      </c>
      <c r="I2108">
        <f>VLOOKUP($G2108,county_facts!$A:$BB,5,FALSE)</f>
        <v>46163</v>
      </c>
      <c r="J2108">
        <f>VLOOKUP($G2108,county_facts!$A:$BB,6,FALSE)</f>
        <v>2.4</v>
      </c>
      <c r="K2108">
        <f>VLOOKUP($G2108,county_facts!$A:$BB,7,FALSE)</f>
        <v>46163</v>
      </c>
      <c r="L2108">
        <f>VLOOKUP($G2108,county_facts!$A:$BB,8,FALSE)</f>
        <v>8.4</v>
      </c>
      <c r="M2108">
        <f>VLOOKUP($G2108,county_facts!$A:$BB,9,FALSE)</f>
        <v>29.2</v>
      </c>
      <c r="N2108">
        <f>VLOOKUP($G2108,county_facts!$A:$BB,10,FALSE)</f>
        <v>11.4</v>
      </c>
      <c r="O2108">
        <f>VLOOKUP($G2108,county_facts!$A:$BB,11,FALSE)</f>
        <v>50</v>
      </c>
      <c r="P2108">
        <f>VLOOKUP($G2108,county_facts!$A:$BB,12,FALSE)</f>
        <v>93.4</v>
      </c>
      <c r="Q2108">
        <f>VLOOKUP($G2108,county_facts!$A:$BB,13,FALSE)</f>
        <v>0.7</v>
      </c>
      <c r="R2108">
        <f>VLOOKUP($G2108,county_facts!$A:$BB,14,FALSE)</f>
        <v>2.5</v>
      </c>
      <c r="S2108">
        <f>VLOOKUP($G2108,county_facts!$A:$BB,15,FALSE)</f>
        <v>1</v>
      </c>
      <c r="T2108">
        <f>VLOOKUP($G2108,county_facts!$A:$BB,16,FALSE)</f>
        <v>0.4</v>
      </c>
      <c r="U2108">
        <f>VLOOKUP($G2108,county_facts!$A:$BB,17,FALSE)</f>
        <v>2</v>
      </c>
      <c r="V2108">
        <f>VLOOKUP($G2108,county_facts!$A:$BB,18,FALSE)</f>
        <v>8.3000000000000007</v>
      </c>
      <c r="W2108">
        <f>VLOOKUP($G2108,county_facts!$A:$BB,19,FALSE)</f>
        <v>86.3</v>
      </c>
      <c r="X2108">
        <f>VLOOKUP($G2108,county_facts!$A:$BB,20,FALSE)</f>
        <v>84.1</v>
      </c>
      <c r="Y2108">
        <f>VLOOKUP($G2108,county_facts!$A:$BB,21,FALSE)</f>
        <v>3.3</v>
      </c>
      <c r="Z2108">
        <f>VLOOKUP($G2108,county_facts!$A:$BB,22,FALSE)</f>
        <v>6.1</v>
      </c>
      <c r="AA2108">
        <f>VLOOKUP($G2108,county_facts!$A:$BB,23,FALSE)</f>
        <v>90.6</v>
      </c>
      <c r="AB2108">
        <f>VLOOKUP($G2108,county_facts!$A:$BB,24,FALSE)</f>
        <v>26.4</v>
      </c>
      <c r="AC2108">
        <f>VLOOKUP($G2108,county_facts!$A:$BB,25,FALSE)</f>
        <v>2673</v>
      </c>
      <c r="AD2108">
        <f>VLOOKUP($G2108,county_facts!$A:$BB,26,FALSE)</f>
        <v>18.2</v>
      </c>
      <c r="AE2108">
        <f>VLOOKUP($G2108,county_facts!$A:$BB,27,FALSE)</f>
        <v>20083</v>
      </c>
      <c r="AF2108">
        <f>VLOOKUP($G2108,county_facts!$A:$BB,28,FALSE)</f>
        <v>62.8</v>
      </c>
      <c r="AG2108">
        <f>VLOOKUP($G2108,county_facts!$A:$BB,29,FALSE)</f>
        <v>27.8</v>
      </c>
      <c r="AH2108">
        <f>VLOOKUP($G2108,county_facts!$A:$BB,30,FALSE)</f>
        <v>168300</v>
      </c>
      <c r="AI2108">
        <f>VLOOKUP($G2108,county_facts!$A:$BB,31,FALSE)</f>
        <v>15435</v>
      </c>
      <c r="AJ2108">
        <f>VLOOKUP($G2108,county_facts!$A:$BB,32,FALSE)</f>
        <v>2.93</v>
      </c>
      <c r="AK2108">
        <f>VLOOKUP($G2108,county_facts!$A:$BB,33,FALSE)</f>
        <v>17839</v>
      </c>
      <c r="AL2108">
        <f>VLOOKUP($G2108,county_facts!$A:$BB,34,FALSE)</f>
        <v>42369</v>
      </c>
      <c r="AM2108">
        <f>VLOOKUP($G2108,county_facts!$A:$BB,35,FALSE)</f>
        <v>20.9</v>
      </c>
      <c r="AN2108">
        <f>VLOOKUP($G2108,county_facts!$A:$BB,36,FALSE)</f>
        <v>1204</v>
      </c>
      <c r="AO2108">
        <f>VLOOKUP($G2108,county_facts!$A:$BB,37,FALSE)</f>
        <v>11013</v>
      </c>
      <c r="AP2108">
        <f>VLOOKUP($G2108,county_facts!$A:$BB,38,FALSE)</f>
        <v>3.3</v>
      </c>
      <c r="AQ2108">
        <f>VLOOKUP($G2108,county_facts!$A:$BB,39,FALSE)</f>
        <v>3271</v>
      </c>
      <c r="AR2108">
        <f>VLOOKUP($G2108,county_facts!$A:$BB,40,FALSE)</f>
        <v>3913</v>
      </c>
      <c r="AS2108">
        <f>VLOOKUP($G2108,county_facts!$A:$BB,41,FALSE)</f>
        <v>0</v>
      </c>
      <c r="AT2108">
        <f>VLOOKUP($G2108,county_facts!$A:$BB,42,FALSE)</f>
        <v>0</v>
      </c>
      <c r="AU2108">
        <f>VLOOKUP($G2108,county_facts!$A:$BB,43,FALSE)</f>
        <v>0</v>
      </c>
      <c r="AV2108">
        <f>VLOOKUP($G2108,county_facts!$A:$BB,44,FALSE)</f>
        <v>0</v>
      </c>
      <c r="AW2108">
        <f>VLOOKUP($G2108,county_facts!$A:$BB,45,FALSE)</f>
        <v>0</v>
      </c>
      <c r="AX2108">
        <f>VLOOKUP($G2108,county_facts!$A:$BB,46,FALSE)</f>
        <v>20.5</v>
      </c>
      <c r="AY2108">
        <f>VLOOKUP($G2108,county_facts!$A:$BB,47,FALSE)</f>
        <v>735967</v>
      </c>
      <c r="AZ2108">
        <f>VLOOKUP($G2108,county_facts!$A:$BB,48,FALSE)</f>
        <v>0</v>
      </c>
      <c r="BA2108">
        <f>VLOOKUP($G2108,county_facts!$A:$BB,49,FALSE)</f>
        <v>652165</v>
      </c>
      <c r="BB2108">
        <f>VLOOKUP($G2108,county_facts!$A:$BB,50,FALSE)</f>
        <v>15067</v>
      </c>
      <c r="BC2108">
        <f>VLOOKUP($G2108,county_facts!$A:$BB,51,FALSE)</f>
        <v>59642</v>
      </c>
      <c r="BD2108">
        <f>VLOOKUP($G2108,county_facts!$A:$BB,52,FALSE)</f>
        <v>238</v>
      </c>
      <c r="BE2108">
        <f>VLOOKUP($G2108,county_facts!$A:$BB,53,FALSE)</f>
        <v>3296.68</v>
      </c>
      <c r="BF2108">
        <f>VLOOKUP($G2108,county_facts!$A:$BB,54,FALSE)</f>
        <v>14</v>
      </c>
    </row>
    <row r="2109" spans="1:58" x14ac:dyDescent="0.3">
      <c r="A2109" t="s">
        <v>6</v>
      </c>
      <c r="B2109" t="s">
        <v>832</v>
      </c>
      <c r="C2109">
        <v>317</v>
      </c>
      <c r="D2109" t="s">
        <v>820</v>
      </c>
      <c r="E2109">
        <v>760</v>
      </c>
      <c r="F2109">
        <v>0.417105263</v>
      </c>
      <c r="G2109">
        <v>49021</v>
      </c>
      <c r="H2109">
        <f>VLOOKUP($G2109,county_facts!$A:$BB,4,FALSE)</f>
        <v>47269</v>
      </c>
      <c r="I2109">
        <f>VLOOKUP($G2109,county_facts!$A:$BB,5,FALSE)</f>
        <v>46163</v>
      </c>
      <c r="J2109">
        <f>VLOOKUP($G2109,county_facts!$A:$BB,6,FALSE)</f>
        <v>2.4</v>
      </c>
      <c r="K2109">
        <f>VLOOKUP($G2109,county_facts!$A:$BB,7,FALSE)</f>
        <v>46163</v>
      </c>
      <c r="L2109">
        <f>VLOOKUP($G2109,county_facts!$A:$BB,8,FALSE)</f>
        <v>8.4</v>
      </c>
      <c r="M2109">
        <f>VLOOKUP($G2109,county_facts!$A:$BB,9,FALSE)</f>
        <v>29.2</v>
      </c>
      <c r="N2109">
        <f>VLOOKUP($G2109,county_facts!$A:$BB,10,FALSE)</f>
        <v>11.4</v>
      </c>
      <c r="O2109">
        <f>VLOOKUP($G2109,county_facts!$A:$BB,11,FALSE)</f>
        <v>50</v>
      </c>
      <c r="P2109">
        <f>VLOOKUP($G2109,county_facts!$A:$BB,12,FALSE)</f>
        <v>93.4</v>
      </c>
      <c r="Q2109">
        <f>VLOOKUP($G2109,county_facts!$A:$BB,13,FALSE)</f>
        <v>0.7</v>
      </c>
      <c r="R2109">
        <f>VLOOKUP($G2109,county_facts!$A:$BB,14,FALSE)</f>
        <v>2.5</v>
      </c>
      <c r="S2109">
        <f>VLOOKUP($G2109,county_facts!$A:$BB,15,FALSE)</f>
        <v>1</v>
      </c>
      <c r="T2109">
        <f>VLOOKUP($G2109,county_facts!$A:$BB,16,FALSE)</f>
        <v>0.4</v>
      </c>
      <c r="U2109">
        <f>VLOOKUP($G2109,county_facts!$A:$BB,17,FALSE)</f>
        <v>2</v>
      </c>
      <c r="V2109">
        <f>VLOOKUP($G2109,county_facts!$A:$BB,18,FALSE)</f>
        <v>8.3000000000000007</v>
      </c>
      <c r="W2109">
        <f>VLOOKUP($G2109,county_facts!$A:$BB,19,FALSE)</f>
        <v>86.3</v>
      </c>
      <c r="X2109">
        <f>VLOOKUP($G2109,county_facts!$A:$BB,20,FALSE)</f>
        <v>84.1</v>
      </c>
      <c r="Y2109">
        <f>VLOOKUP($G2109,county_facts!$A:$BB,21,FALSE)</f>
        <v>3.3</v>
      </c>
      <c r="Z2109">
        <f>VLOOKUP($G2109,county_facts!$A:$BB,22,FALSE)</f>
        <v>6.1</v>
      </c>
      <c r="AA2109">
        <f>VLOOKUP($G2109,county_facts!$A:$BB,23,FALSE)</f>
        <v>90.6</v>
      </c>
      <c r="AB2109">
        <f>VLOOKUP($G2109,county_facts!$A:$BB,24,FALSE)</f>
        <v>26.4</v>
      </c>
      <c r="AC2109">
        <f>VLOOKUP($G2109,county_facts!$A:$BB,25,FALSE)</f>
        <v>2673</v>
      </c>
      <c r="AD2109">
        <f>VLOOKUP($G2109,county_facts!$A:$BB,26,FALSE)</f>
        <v>18.2</v>
      </c>
      <c r="AE2109">
        <f>VLOOKUP($G2109,county_facts!$A:$BB,27,FALSE)</f>
        <v>20083</v>
      </c>
      <c r="AF2109">
        <f>VLOOKUP($G2109,county_facts!$A:$BB,28,FALSE)</f>
        <v>62.8</v>
      </c>
      <c r="AG2109">
        <f>VLOOKUP($G2109,county_facts!$A:$BB,29,FALSE)</f>
        <v>27.8</v>
      </c>
      <c r="AH2109">
        <f>VLOOKUP($G2109,county_facts!$A:$BB,30,FALSE)</f>
        <v>168300</v>
      </c>
      <c r="AI2109">
        <f>VLOOKUP($G2109,county_facts!$A:$BB,31,FALSE)</f>
        <v>15435</v>
      </c>
      <c r="AJ2109">
        <f>VLOOKUP($G2109,county_facts!$A:$BB,32,FALSE)</f>
        <v>2.93</v>
      </c>
      <c r="AK2109">
        <f>VLOOKUP($G2109,county_facts!$A:$BB,33,FALSE)</f>
        <v>17839</v>
      </c>
      <c r="AL2109">
        <f>VLOOKUP($G2109,county_facts!$A:$BB,34,FALSE)</f>
        <v>42369</v>
      </c>
      <c r="AM2109">
        <f>VLOOKUP($G2109,county_facts!$A:$BB,35,FALSE)</f>
        <v>20.9</v>
      </c>
      <c r="AN2109">
        <f>VLOOKUP($G2109,county_facts!$A:$BB,36,FALSE)</f>
        <v>1204</v>
      </c>
      <c r="AO2109">
        <f>VLOOKUP($G2109,county_facts!$A:$BB,37,FALSE)</f>
        <v>11013</v>
      </c>
      <c r="AP2109">
        <f>VLOOKUP($G2109,county_facts!$A:$BB,38,FALSE)</f>
        <v>3.3</v>
      </c>
      <c r="AQ2109">
        <f>VLOOKUP($G2109,county_facts!$A:$BB,39,FALSE)</f>
        <v>3271</v>
      </c>
      <c r="AR2109">
        <f>VLOOKUP($G2109,county_facts!$A:$BB,40,FALSE)</f>
        <v>3913</v>
      </c>
      <c r="AS2109">
        <f>VLOOKUP($G2109,county_facts!$A:$BB,41,FALSE)</f>
        <v>0</v>
      </c>
      <c r="AT2109">
        <f>VLOOKUP($G2109,county_facts!$A:$BB,42,FALSE)</f>
        <v>0</v>
      </c>
      <c r="AU2109">
        <f>VLOOKUP($G2109,county_facts!$A:$BB,43,FALSE)</f>
        <v>0</v>
      </c>
      <c r="AV2109">
        <f>VLOOKUP($G2109,county_facts!$A:$BB,44,FALSE)</f>
        <v>0</v>
      </c>
      <c r="AW2109">
        <f>VLOOKUP($G2109,county_facts!$A:$BB,45,FALSE)</f>
        <v>0</v>
      </c>
      <c r="AX2109">
        <f>VLOOKUP($G2109,county_facts!$A:$BB,46,FALSE)</f>
        <v>20.5</v>
      </c>
      <c r="AY2109">
        <f>VLOOKUP($G2109,county_facts!$A:$BB,47,FALSE)</f>
        <v>735967</v>
      </c>
      <c r="AZ2109">
        <f>VLOOKUP($G2109,county_facts!$A:$BB,48,FALSE)</f>
        <v>0</v>
      </c>
      <c r="BA2109">
        <f>VLOOKUP($G2109,county_facts!$A:$BB,49,FALSE)</f>
        <v>652165</v>
      </c>
      <c r="BB2109">
        <f>VLOOKUP($G2109,county_facts!$A:$BB,50,FALSE)</f>
        <v>15067</v>
      </c>
      <c r="BC2109">
        <f>VLOOKUP($G2109,county_facts!$A:$BB,51,FALSE)</f>
        <v>59642</v>
      </c>
      <c r="BD2109">
        <f>VLOOKUP($G2109,county_facts!$A:$BB,52,FALSE)</f>
        <v>238</v>
      </c>
      <c r="BE2109">
        <f>VLOOKUP($G2109,county_facts!$A:$BB,53,FALSE)</f>
        <v>3296.68</v>
      </c>
      <c r="BF2109">
        <f>VLOOKUP($G2109,county_facts!$A:$BB,54,FALSE)</f>
        <v>14</v>
      </c>
    </row>
    <row r="2110" spans="1:58" x14ac:dyDescent="0.3">
      <c r="A2110" t="s">
        <v>9</v>
      </c>
      <c r="B2110" t="s">
        <v>218</v>
      </c>
      <c r="C2110">
        <v>574</v>
      </c>
      <c r="D2110" t="s">
        <v>820</v>
      </c>
      <c r="E2110">
        <v>782</v>
      </c>
      <c r="F2110">
        <v>0.73401534499999999</v>
      </c>
      <c r="G2110">
        <v>49019</v>
      </c>
      <c r="H2110">
        <f>VLOOKUP($G2110,county_facts!$A:$BB,4,FALSE)</f>
        <v>9429</v>
      </c>
      <c r="I2110">
        <f>VLOOKUP($G2110,county_facts!$A:$BB,5,FALSE)</f>
        <v>9225</v>
      </c>
      <c r="J2110">
        <f>VLOOKUP($G2110,county_facts!$A:$BB,6,FALSE)</f>
        <v>2.2000000000000002</v>
      </c>
      <c r="K2110">
        <f>VLOOKUP($G2110,county_facts!$A:$BB,7,FALSE)</f>
        <v>9225</v>
      </c>
      <c r="L2110">
        <f>VLOOKUP($G2110,county_facts!$A:$BB,8,FALSE)</f>
        <v>6.9</v>
      </c>
      <c r="M2110">
        <f>VLOOKUP($G2110,county_facts!$A:$BB,9,FALSE)</f>
        <v>22.7</v>
      </c>
      <c r="N2110">
        <f>VLOOKUP($G2110,county_facts!$A:$BB,10,FALSE)</f>
        <v>15.9</v>
      </c>
      <c r="O2110">
        <f>VLOOKUP($G2110,county_facts!$A:$BB,11,FALSE)</f>
        <v>50.1</v>
      </c>
      <c r="P2110">
        <f>VLOOKUP($G2110,county_facts!$A:$BB,12,FALSE)</f>
        <v>91.7</v>
      </c>
      <c r="Q2110">
        <f>VLOOKUP($G2110,county_facts!$A:$BB,13,FALSE)</f>
        <v>0.7</v>
      </c>
      <c r="R2110">
        <f>VLOOKUP($G2110,county_facts!$A:$BB,14,FALSE)</f>
        <v>4.4000000000000004</v>
      </c>
      <c r="S2110">
        <f>VLOOKUP($G2110,county_facts!$A:$BB,15,FALSE)</f>
        <v>1</v>
      </c>
      <c r="T2110">
        <f>VLOOKUP($G2110,county_facts!$A:$BB,16,FALSE)</f>
        <v>0.1</v>
      </c>
      <c r="U2110">
        <f>VLOOKUP($G2110,county_facts!$A:$BB,17,FALSE)</f>
        <v>2.2000000000000002</v>
      </c>
      <c r="V2110">
        <f>VLOOKUP($G2110,county_facts!$A:$BB,18,FALSE)</f>
        <v>10</v>
      </c>
      <c r="W2110">
        <f>VLOOKUP($G2110,county_facts!$A:$BB,19,FALSE)</f>
        <v>83.2</v>
      </c>
      <c r="X2110">
        <f>VLOOKUP($G2110,county_facts!$A:$BB,20,FALSE)</f>
        <v>85.2</v>
      </c>
      <c r="Y2110">
        <f>VLOOKUP($G2110,county_facts!$A:$BB,21,FALSE)</f>
        <v>4.7</v>
      </c>
      <c r="Z2110">
        <f>VLOOKUP($G2110,county_facts!$A:$BB,22,FALSE)</f>
        <v>7.6</v>
      </c>
      <c r="AA2110">
        <f>VLOOKUP($G2110,county_facts!$A:$BB,23,FALSE)</f>
        <v>91</v>
      </c>
      <c r="AB2110">
        <f>VLOOKUP($G2110,county_facts!$A:$BB,24,FALSE)</f>
        <v>25.2</v>
      </c>
      <c r="AC2110">
        <f>VLOOKUP($G2110,county_facts!$A:$BB,25,FALSE)</f>
        <v>618</v>
      </c>
      <c r="AD2110">
        <f>VLOOKUP($G2110,county_facts!$A:$BB,26,FALSE)</f>
        <v>14.5</v>
      </c>
      <c r="AE2110">
        <f>VLOOKUP($G2110,county_facts!$A:$BB,27,FALSE)</f>
        <v>5111</v>
      </c>
      <c r="AF2110">
        <f>VLOOKUP($G2110,county_facts!$A:$BB,28,FALSE)</f>
        <v>68</v>
      </c>
      <c r="AG2110">
        <f>VLOOKUP($G2110,county_facts!$A:$BB,29,FALSE)</f>
        <v>15.2</v>
      </c>
      <c r="AH2110">
        <f>VLOOKUP($G2110,county_facts!$A:$BB,30,FALSE)</f>
        <v>218800</v>
      </c>
      <c r="AI2110">
        <f>VLOOKUP($G2110,county_facts!$A:$BB,31,FALSE)</f>
        <v>3633</v>
      </c>
      <c r="AJ2110">
        <f>VLOOKUP($G2110,county_facts!$A:$BB,32,FALSE)</f>
        <v>2.5099999999999998</v>
      </c>
      <c r="AK2110">
        <f>VLOOKUP($G2110,county_facts!$A:$BB,33,FALSE)</f>
        <v>23558</v>
      </c>
      <c r="AL2110">
        <f>VLOOKUP($G2110,county_facts!$A:$BB,34,FALSE)</f>
        <v>45888</v>
      </c>
      <c r="AM2110">
        <f>VLOOKUP($G2110,county_facts!$A:$BB,35,FALSE)</f>
        <v>13.7</v>
      </c>
      <c r="AN2110">
        <f>VLOOKUP($G2110,county_facts!$A:$BB,36,FALSE)</f>
        <v>445</v>
      </c>
      <c r="AO2110">
        <f>VLOOKUP($G2110,county_facts!$A:$BB,37,FALSE)</f>
        <v>3520</v>
      </c>
      <c r="AP2110">
        <f>VLOOKUP($G2110,county_facts!$A:$BB,38,FALSE)</f>
        <v>-1.3</v>
      </c>
      <c r="AQ2110">
        <f>VLOOKUP($G2110,county_facts!$A:$BB,39,FALSE)</f>
        <v>1022</v>
      </c>
      <c r="AR2110">
        <f>VLOOKUP($G2110,county_facts!$A:$BB,40,FALSE)</f>
        <v>1261</v>
      </c>
      <c r="AS2110">
        <f>VLOOKUP($G2110,county_facts!$A:$BB,41,FALSE)</f>
        <v>0</v>
      </c>
      <c r="AT2110">
        <f>VLOOKUP($G2110,county_facts!$A:$BB,42,FALSE)</f>
        <v>0</v>
      </c>
      <c r="AU2110">
        <f>VLOOKUP($G2110,county_facts!$A:$BB,43,FALSE)</f>
        <v>2.9</v>
      </c>
      <c r="AV2110">
        <f>VLOOKUP($G2110,county_facts!$A:$BB,44,FALSE)</f>
        <v>0</v>
      </c>
      <c r="AW2110">
        <f>VLOOKUP($G2110,county_facts!$A:$BB,45,FALSE)</f>
        <v>0</v>
      </c>
      <c r="AX2110">
        <f>VLOOKUP($G2110,county_facts!$A:$BB,46,FALSE)</f>
        <v>24.4</v>
      </c>
      <c r="AY2110">
        <f>VLOOKUP($G2110,county_facts!$A:$BB,47,FALSE)</f>
        <v>0</v>
      </c>
      <c r="AZ2110">
        <f>VLOOKUP($G2110,county_facts!$A:$BB,48,FALSE)</f>
        <v>19672</v>
      </c>
      <c r="BA2110">
        <f>VLOOKUP($G2110,county_facts!$A:$BB,49,FALSE)</f>
        <v>159918</v>
      </c>
      <c r="BB2110">
        <f>VLOOKUP($G2110,county_facts!$A:$BB,50,FALSE)</f>
        <v>16973</v>
      </c>
      <c r="BC2110">
        <f>VLOOKUP($G2110,county_facts!$A:$BB,51,FALSE)</f>
        <v>68229</v>
      </c>
      <c r="BD2110">
        <f>VLOOKUP($G2110,county_facts!$A:$BB,52,FALSE)</f>
        <v>89</v>
      </c>
      <c r="BE2110">
        <f>VLOOKUP($G2110,county_facts!$A:$BB,53,FALSE)</f>
        <v>3671.54</v>
      </c>
      <c r="BF2110">
        <f>VLOOKUP($G2110,county_facts!$A:$BB,54,FALSE)</f>
        <v>2.5</v>
      </c>
    </row>
    <row r="2111" spans="1:58" x14ac:dyDescent="0.3">
      <c r="A2111" t="s">
        <v>6</v>
      </c>
      <c r="B2111" t="s">
        <v>218</v>
      </c>
      <c r="C2111">
        <v>208</v>
      </c>
      <c r="D2111" t="s">
        <v>820</v>
      </c>
      <c r="E2111">
        <v>782</v>
      </c>
      <c r="F2111">
        <v>0.26598465500000001</v>
      </c>
      <c r="G2111">
        <v>49019</v>
      </c>
      <c r="H2111">
        <f>VLOOKUP($G2111,county_facts!$A:$BB,4,FALSE)</f>
        <v>9429</v>
      </c>
      <c r="I2111">
        <f>VLOOKUP($G2111,county_facts!$A:$BB,5,FALSE)</f>
        <v>9225</v>
      </c>
      <c r="J2111">
        <f>VLOOKUP($G2111,county_facts!$A:$BB,6,FALSE)</f>
        <v>2.2000000000000002</v>
      </c>
      <c r="K2111">
        <f>VLOOKUP($G2111,county_facts!$A:$BB,7,FALSE)</f>
        <v>9225</v>
      </c>
      <c r="L2111">
        <f>VLOOKUP($G2111,county_facts!$A:$BB,8,FALSE)</f>
        <v>6.9</v>
      </c>
      <c r="M2111">
        <f>VLOOKUP($G2111,county_facts!$A:$BB,9,FALSE)</f>
        <v>22.7</v>
      </c>
      <c r="N2111">
        <f>VLOOKUP($G2111,county_facts!$A:$BB,10,FALSE)</f>
        <v>15.9</v>
      </c>
      <c r="O2111">
        <f>VLOOKUP($G2111,county_facts!$A:$BB,11,FALSE)</f>
        <v>50.1</v>
      </c>
      <c r="P2111">
        <f>VLOOKUP($G2111,county_facts!$A:$BB,12,FALSE)</f>
        <v>91.7</v>
      </c>
      <c r="Q2111">
        <f>VLOOKUP($G2111,county_facts!$A:$BB,13,FALSE)</f>
        <v>0.7</v>
      </c>
      <c r="R2111">
        <f>VLOOKUP($G2111,county_facts!$A:$BB,14,FALSE)</f>
        <v>4.4000000000000004</v>
      </c>
      <c r="S2111">
        <f>VLOOKUP($G2111,county_facts!$A:$BB,15,FALSE)</f>
        <v>1</v>
      </c>
      <c r="T2111">
        <f>VLOOKUP($G2111,county_facts!$A:$BB,16,FALSE)</f>
        <v>0.1</v>
      </c>
      <c r="U2111">
        <f>VLOOKUP($G2111,county_facts!$A:$BB,17,FALSE)</f>
        <v>2.2000000000000002</v>
      </c>
      <c r="V2111">
        <f>VLOOKUP($G2111,county_facts!$A:$BB,18,FALSE)</f>
        <v>10</v>
      </c>
      <c r="W2111">
        <f>VLOOKUP($G2111,county_facts!$A:$BB,19,FALSE)</f>
        <v>83.2</v>
      </c>
      <c r="X2111">
        <f>VLOOKUP($G2111,county_facts!$A:$BB,20,FALSE)</f>
        <v>85.2</v>
      </c>
      <c r="Y2111">
        <f>VLOOKUP($G2111,county_facts!$A:$BB,21,FALSE)</f>
        <v>4.7</v>
      </c>
      <c r="Z2111">
        <f>VLOOKUP($G2111,county_facts!$A:$BB,22,FALSE)</f>
        <v>7.6</v>
      </c>
      <c r="AA2111">
        <f>VLOOKUP($G2111,county_facts!$A:$BB,23,FALSE)</f>
        <v>91</v>
      </c>
      <c r="AB2111">
        <f>VLOOKUP($G2111,county_facts!$A:$BB,24,FALSE)</f>
        <v>25.2</v>
      </c>
      <c r="AC2111">
        <f>VLOOKUP($G2111,county_facts!$A:$BB,25,FALSE)</f>
        <v>618</v>
      </c>
      <c r="AD2111">
        <f>VLOOKUP($G2111,county_facts!$A:$BB,26,FALSE)</f>
        <v>14.5</v>
      </c>
      <c r="AE2111">
        <f>VLOOKUP($G2111,county_facts!$A:$BB,27,FALSE)</f>
        <v>5111</v>
      </c>
      <c r="AF2111">
        <f>VLOOKUP($G2111,county_facts!$A:$BB,28,FALSE)</f>
        <v>68</v>
      </c>
      <c r="AG2111">
        <f>VLOOKUP($G2111,county_facts!$A:$BB,29,FALSE)</f>
        <v>15.2</v>
      </c>
      <c r="AH2111">
        <f>VLOOKUP($G2111,county_facts!$A:$BB,30,FALSE)</f>
        <v>218800</v>
      </c>
      <c r="AI2111">
        <f>VLOOKUP($G2111,county_facts!$A:$BB,31,FALSE)</f>
        <v>3633</v>
      </c>
      <c r="AJ2111">
        <f>VLOOKUP($G2111,county_facts!$A:$BB,32,FALSE)</f>
        <v>2.5099999999999998</v>
      </c>
      <c r="AK2111">
        <f>VLOOKUP($G2111,county_facts!$A:$BB,33,FALSE)</f>
        <v>23558</v>
      </c>
      <c r="AL2111">
        <f>VLOOKUP($G2111,county_facts!$A:$BB,34,FALSE)</f>
        <v>45888</v>
      </c>
      <c r="AM2111">
        <f>VLOOKUP($G2111,county_facts!$A:$BB,35,FALSE)</f>
        <v>13.7</v>
      </c>
      <c r="AN2111">
        <f>VLOOKUP($G2111,county_facts!$A:$BB,36,FALSE)</f>
        <v>445</v>
      </c>
      <c r="AO2111">
        <f>VLOOKUP($G2111,county_facts!$A:$BB,37,FALSE)</f>
        <v>3520</v>
      </c>
      <c r="AP2111">
        <f>VLOOKUP($G2111,county_facts!$A:$BB,38,FALSE)</f>
        <v>-1.3</v>
      </c>
      <c r="AQ2111">
        <f>VLOOKUP($G2111,county_facts!$A:$BB,39,FALSE)</f>
        <v>1022</v>
      </c>
      <c r="AR2111">
        <f>VLOOKUP($G2111,county_facts!$A:$BB,40,FALSE)</f>
        <v>1261</v>
      </c>
      <c r="AS2111">
        <f>VLOOKUP($G2111,county_facts!$A:$BB,41,FALSE)</f>
        <v>0</v>
      </c>
      <c r="AT2111">
        <f>VLOOKUP($G2111,county_facts!$A:$BB,42,FALSE)</f>
        <v>0</v>
      </c>
      <c r="AU2111">
        <f>VLOOKUP($G2111,county_facts!$A:$BB,43,FALSE)</f>
        <v>2.9</v>
      </c>
      <c r="AV2111">
        <f>VLOOKUP($G2111,county_facts!$A:$BB,44,FALSE)</f>
        <v>0</v>
      </c>
      <c r="AW2111">
        <f>VLOOKUP($G2111,county_facts!$A:$BB,45,FALSE)</f>
        <v>0</v>
      </c>
      <c r="AX2111">
        <f>VLOOKUP($G2111,county_facts!$A:$BB,46,FALSE)</f>
        <v>24.4</v>
      </c>
      <c r="AY2111">
        <f>VLOOKUP($G2111,county_facts!$A:$BB,47,FALSE)</f>
        <v>0</v>
      </c>
      <c r="AZ2111">
        <f>VLOOKUP($G2111,county_facts!$A:$BB,48,FALSE)</f>
        <v>19672</v>
      </c>
      <c r="BA2111">
        <f>VLOOKUP($G2111,county_facts!$A:$BB,49,FALSE)</f>
        <v>159918</v>
      </c>
      <c r="BB2111">
        <f>VLOOKUP($G2111,county_facts!$A:$BB,50,FALSE)</f>
        <v>16973</v>
      </c>
      <c r="BC2111">
        <f>VLOOKUP($G2111,county_facts!$A:$BB,51,FALSE)</f>
        <v>68229</v>
      </c>
      <c r="BD2111">
        <f>VLOOKUP($G2111,county_facts!$A:$BB,52,FALSE)</f>
        <v>89</v>
      </c>
      <c r="BE2111">
        <f>VLOOKUP($G2111,county_facts!$A:$BB,53,FALSE)</f>
        <v>3671.54</v>
      </c>
      <c r="BF2111">
        <f>VLOOKUP($G2111,county_facts!$A:$BB,54,FALSE)</f>
        <v>2.5</v>
      </c>
    </row>
    <row r="2112" spans="1:58" x14ac:dyDescent="0.3">
      <c r="A2112" t="s">
        <v>9</v>
      </c>
      <c r="B2112" t="s">
        <v>220</v>
      </c>
      <c r="C2112">
        <v>77</v>
      </c>
      <c r="D2112" t="s">
        <v>820</v>
      </c>
      <c r="E2112">
        <v>102</v>
      </c>
      <c r="F2112">
        <v>0.75490196099999995</v>
      </c>
      <c r="G2112">
        <v>49017</v>
      </c>
      <c r="H2112">
        <f>VLOOKUP($G2112,county_facts!$A:$BB,4,FALSE)</f>
        <v>5024</v>
      </c>
      <c r="I2112">
        <f>VLOOKUP($G2112,county_facts!$A:$BB,5,FALSE)</f>
        <v>5172</v>
      </c>
      <c r="J2112">
        <f>VLOOKUP($G2112,county_facts!$A:$BB,6,FALSE)</f>
        <v>-2.9</v>
      </c>
      <c r="K2112">
        <f>VLOOKUP($G2112,county_facts!$A:$BB,7,FALSE)</f>
        <v>5172</v>
      </c>
      <c r="L2112">
        <f>VLOOKUP($G2112,county_facts!$A:$BB,8,FALSE)</f>
        <v>6.1</v>
      </c>
      <c r="M2112">
        <f>VLOOKUP($G2112,county_facts!$A:$BB,9,FALSE)</f>
        <v>25.3</v>
      </c>
      <c r="N2112">
        <f>VLOOKUP($G2112,county_facts!$A:$BB,10,FALSE)</f>
        <v>19</v>
      </c>
      <c r="O2112">
        <f>VLOOKUP($G2112,county_facts!$A:$BB,11,FALSE)</f>
        <v>47.8</v>
      </c>
      <c r="P2112">
        <f>VLOOKUP($G2112,county_facts!$A:$BB,12,FALSE)</f>
        <v>94.5</v>
      </c>
      <c r="Q2112">
        <f>VLOOKUP($G2112,county_facts!$A:$BB,13,FALSE)</f>
        <v>0.5</v>
      </c>
      <c r="R2112">
        <f>VLOOKUP($G2112,county_facts!$A:$BB,14,FALSE)</f>
        <v>2.4</v>
      </c>
      <c r="S2112">
        <f>VLOOKUP($G2112,county_facts!$A:$BB,15,FALSE)</f>
        <v>1.1000000000000001</v>
      </c>
      <c r="T2112">
        <f>VLOOKUP($G2112,county_facts!$A:$BB,16,FALSE)</f>
        <v>0.3</v>
      </c>
      <c r="U2112">
        <f>VLOOKUP($G2112,county_facts!$A:$BB,17,FALSE)</f>
        <v>1.3</v>
      </c>
      <c r="V2112">
        <f>VLOOKUP($G2112,county_facts!$A:$BB,18,FALSE)</f>
        <v>5.6</v>
      </c>
      <c r="W2112">
        <f>VLOOKUP($G2112,county_facts!$A:$BB,19,FALSE)</f>
        <v>89.9</v>
      </c>
      <c r="X2112">
        <f>VLOOKUP($G2112,county_facts!$A:$BB,20,FALSE)</f>
        <v>89.1</v>
      </c>
      <c r="Y2112">
        <f>VLOOKUP($G2112,county_facts!$A:$BB,21,FALSE)</f>
        <v>3.2</v>
      </c>
      <c r="Z2112">
        <f>VLOOKUP($G2112,county_facts!$A:$BB,22,FALSE)</f>
        <v>6.8</v>
      </c>
      <c r="AA2112">
        <f>VLOOKUP($G2112,county_facts!$A:$BB,23,FALSE)</f>
        <v>92</v>
      </c>
      <c r="AB2112">
        <f>VLOOKUP($G2112,county_facts!$A:$BB,24,FALSE)</f>
        <v>20.100000000000001</v>
      </c>
      <c r="AC2112">
        <f>VLOOKUP($G2112,county_facts!$A:$BB,25,FALSE)</f>
        <v>449</v>
      </c>
      <c r="AD2112">
        <f>VLOOKUP($G2112,county_facts!$A:$BB,26,FALSE)</f>
        <v>13.3</v>
      </c>
      <c r="AE2112">
        <f>VLOOKUP($G2112,county_facts!$A:$BB,27,FALSE)</f>
        <v>3818</v>
      </c>
      <c r="AF2112">
        <f>VLOOKUP($G2112,county_facts!$A:$BB,28,FALSE)</f>
        <v>78.3</v>
      </c>
      <c r="AG2112">
        <f>VLOOKUP($G2112,county_facts!$A:$BB,29,FALSE)</f>
        <v>5.3</v>
      </c>
      <c r="AH2112">
        <f>VLOOKUP($G2112,county_facts!$A:$BB,30,FALSE)</f>
        <v>154300</v>
      </c>
      <c r="AI2112">
        <f>VLOOKUP($G2112,county_facts!$A:$BB,31,FALSE)</f>
        <v>1890</v>
      </c>
      <c r="AJ2112">
        <f>VLOOKUP($G2112,county_facts!$A:$BB,32,FALSE)</f>
        <v>2.62</v>
      </c>
      <c r="AK2112">
        <f>VLOOKUP($G2112,county_facts!$A:$BB,33,FALSE)</f>
        <v>21989</v>
      </c>
      <c r="AL2112">
        <f>VLOOKUP($G2112,county_facts!$A:$BB,34,FALSE)</f>
        <v>45357</v>
      </c>
      <c r="AM2112">
        <f>VLOOKUP($G2112,county_facts!$A:$BB,35,FALSE)</f>
        <v>11.5</v>
      </c>
      <c r="AN2112">
        <f>VLOOKUP($G2112,county_facts!$A:$BB,36,FALSE)</f>
        <v>153</v>
      </c>
      <c r="AO2112">
        <f>VLOOKUP($G2112,county_facts!$A:$BB,37,FALSE)</f>
        <v>1182</v>
      </c>
      <c r="AP2112">
        <f>VLOOKUP($G2112,county_facts!$A:$BB,38,FALSE)</f>
        <v>0</v>
      </c>
      <c r="AQ2112">
        <f>VLOOKUP($G2112,county_facts!$A:$BB,39,FALSE)</f>
        <v>467</v>
      </c>
      <c r="AR2112">
        <f>VLOOKUP($G2112,county_facts!$A:$BB,40,FALSE)</f>
        <v>566</v>
      </c>
      <c r="AS2112">
        <f>VLOOKUP($G2112,county_facts!$A:$BB,41,FALSE)</f>
        <v>0</v>
      </c>
      <c r="AT2112">
        <f>VLOOKUP($G2112,county_facts!$A:$BB,42,FALSE)</f>
        <v>0</v>
      </c>
      <c r="AU2112">
        <f>VLOOKUP($G2112,county_facts!$A:$BB,43,FALSE)</f>
        <v>0</v>
      </c>
      <c r="AV2112">
        <f>VLOOKUP($G2112,county_facts!$A:$BB,44,FALSE)</f>
        <v>0</v>
      </c>
      <c r="AW2112">
        <f>VLOOKUP($G2112,county_facts!$A:$BB,45,FALSE)</f>
        <v>0</v>
      </c>
      <c r="AX2112">
        <f>VLOOKUP($G2112,county_facts!$A:$BB,46,FALSE)</f>
        <v>0</v>
      </c>
      <c r="AY2112">
        <f>VLOOKUP($G2112,county_facts!$A:$BB,47,FALSE)</f>
        <v>0</v>
      </c>
      <c r="AZ2112">
        <f>VLOOKUP($G2112,county_facts!$A:$BB,48,FALSE)</f>
        <v>0</v>
      </c>
      <c r="BA2112">
        <f>VLOOKUP($G2112,county_facts!$A:$BB,49,FALSE)</f>
        <v>22916</v>
      </c>
      <c r="BB2112">
        <f>VLOOKUP($G2112,county_facts!$A:$BB,50,FALSE)</f>
        <v>5094</v>
      </c>
      <c r="BC2112">
        <f>VLOOKUP($G2112,county_facts!$A:$BB,51,FALSE)</f>
        <v>49289</v>
      </c>
      <c r="BD2112">
        <f>VLOOKUP($G2112,county_facts!$A:$BB,52,FALSE)</f>
        <v>42</v>
      </c>
      <c r="BE2112">
        <f>VLOOKUP($G2112,county_facts!$A:$BB,53,FALSE)</f>
        <v>5175.12</v>
      </c>
      <c r="BF2112">
        <f>VLOOKUP($G2112,county_facts!$A:$BB,54,FALSE)</f>
        <v>1</v>
      </c>
    </row>
    <row r="2113" spans="1:58" x14ac:dyDescent="0.3">
      <c r="A2113" t="s">
        <v>6</v>
      </c>
      <c r="B2113" t="s">
        <v>220</v>
      </c>
      <c r="C2113">
        <v>25</v>
      </c>
      <c r="D2113" t="s">
        <v>820</v>
      </c>
      <c r="E2113">
        <v>102</v>
      </c>
      <c r="F2113">
        <v>0.24509803899999999</v>
      </c>
      <c r="G2113">
        <v>49017</v>
      </c>
      <c r="H2113">
        <f>VLOOKUP($G2113,county_facts!$A:$BB,4,FALSE)</f>
        <v>5024</v>
      </c>
      <c r="I2113">
        <f>VLOOKUP($G2113,county_facts!$A:$BB,5,FALSE)</f>
        <v>5172</v>
      </c>
      <c r="J2113">
        <f>VLOOKUP($G2113,county_facts!$A:$BB,6,FALSE)</f>
        <v>-2.9</v>
      </c>
      <c r="K2113">
        <f>VLOOKUP($G2113,county_facts!$A:$BB,7,FALSE)</f>
        <v>5172</v>
      </c>
      <c r="L2113">
        <f>VLOOKUP($G2113,county_facts!$A:$BB,8,FALSE)</f>
        <v>6.1</v>
      </c>
      <c r="M2113">
        <f>VLOOKUP($G2113,county_facts!$A:$BB,9,FALSE)</f>
        <v>25.3</v>
      </c>
      <c r="N2113">
        <f>VLOOKUP($G2113,county_facts!$A:$BB,10,FALSE)</f>
        <v>19</v>
      </c>
      <c r="O2113">
        <f>VLOOKUP($G2113,county_facts!$A:$BB,11,FALSE)</f>
        <v>47.8</v>
      </c>
      <c r="P2113">
        <f>VLOOKUP($G2113,county_facts!$A:$BB,12,FALSE)</f>
        <v>94.5</v>
      </c>
      <c r="Q2113">
        <f>VLOOKUP($G2113,county_facts!$A:$BB,13,FALSE)</f>
        <v>0.5</v>
      </c>
      <c r="R2113">
        <f>VLOOKUP($G2113,county_facts!$A:$BB,14,FALSE)</f>
        <v>2.4</v>
      </c>
      <c r="S2113">
        <f>VLOOKUP($G2113,county_facts!$A:$BB,15,FALSE)</f>
        <v>1.1000000000000001</v>
      </c>
      <c r="T2113">
        <f>VLOOKUP($G2113,county_facts!$A:$BB,16,FALSE)</f>
        <v>0.3</v>
      </c>
      <c r="U2113">
        <f>VLOOKUP($G2113,county_facts!$A:$BB,17,FALSE)</f>
        <v>1.3</v>
      </c>
      <c r="V2113">
        <f>VLOOKUP($G2113,county_facts!$A:$BB,18,FALSE)</f>
        <v>5.6</v>
      </c>
      <c r="W2113">
        <f>VLOOKUP($G2113,county_facts!$A:$BB,19,FALSE)</f>
        <v>89.9</v>
      </c>
      <c r="X2113">
        <f>VLOOKUP($G2113,county_facts!$A:$BB,20,FALSE)</f>
        <v>89.1</v>
      </c>
      <c r="Y2113">
        <f>VLOOKUP($G2113,county_facts!$A:$BB,21,FALSE)</f>
        <v>3.2</v>
      </c>
      <c r="Z2113">
        <f>VLOOKUP($G2113,county_facts!$A:$BB,22,FALSE)</f>
        <v>6.8</v>
      </c>
      <c r="AA2113">
        <f>VLOOKUP($G2113,county_facts!$A:$BB,23,FALSE)</f>
        <v>92</v>
      </c>
      <c r="AB2113">
        <f>VLOOKUP($G2113,county_facts!$A:$BB,24,FALSE)</f>
        <v>20.100000000000001</v>
      </c>
      <c r="AC2113">
        <f>VLOOKUP($G2113,county_facts!$A:$BB,25,FALSE)</f>
        <v>449</v>
      </c>
      <c r="AD2113">
        <f>VLOOKUP($G2113,county_facts!$A:$BB,26,FALSE)</f>
        <v>13.3</v>
      </c>
      <c r="AE2113">
        <f>VLOOKUP($G2113,county_facts!$A:$BB,27,FALSE)</f>
        <v>3818</v>
      </c>
      <c r="AF2113">
        <f>VLOOKUP($G2113,county_facts!$A:$BB,28,FALSE)</f>
        <v>78.3</v>
      </c>
      <c r="AG2113">
        <f>VLOOKUP($G2113,county_facts!$A:$BB,29,FALSE)</f>
        <v>5.3</v>
      </c>
      <c r="AH2113">
        <f>VLOOKUP($G2113,county_facts!$A:$BB,30,FALSE)</f>
        <v>154300</v>
      </c>
      <c r="AI2113">
        <f>VLOOKUP($G2113,county_facts!$A:$BB,31,FALSE)</f>
        <v>1890</v>
      </c>
      <c r="AJ2113">
        <f>VLOOKUP($G2113,county_facts!$A:$BB,32,FALSE)</f>
        <v>2.62</v>
      </c>
      <c r="AK2113">
        <f>VLOOKUP($G2113,county_facts!$A:$BB,33,FALSE)</f>
        <v>21989</v>
      </c>
      <c r="AL2113">
        <f>VLOOKUP($G2113,county_facts!$A:$BB,34,FALSE)</f>
        <v>45357</v>
      </c>
      <c r="AM2113">
        <f>VLOOKUP($G2113,county_facts!$A:$BB,35,FALSE)</f>
        <v>11.5</v>
      </c>
      <c r="AN2113">
        <f>VLOOKUP($G2113,county_facts!$A:$BB,36,FALSE)</f>
        <v>153</v>
      </c>
      <c r="AO2113">
        <f>VLOOKUP($G2113,county_facts!$A:$BB,37,FALSE)</f>
        <v>1182</v>
      </c>
      <c r="AP2113">
        <f>VLOOKUP($G2113,county_facts!$A:$BB,38,FALSE)</f>
        <v>0</v>
      </c>
      <c r="AQ2113">
        <f>VLOOKUP($G2113,county_facts!$A:$BB,39,FALSE)</f>
        <v>467</v>
      </c>
      <c r="AR2113">
        <f>VLOOKUP($G2113,county_facts!$A:$BB,40,FALSE)</f>
        <v>566</v>
      </c>
      <c r="AS2113">
        <f>VLOOKUP($G2113,county_facts!$A:$BB,41,FALSE)</f>
        <v>0</v>
      </c>
      <c r="AT2113">
        <f>VLOOKUP($G2113,county_facts!$A:$BB,42,FALSE)</f>
        <v>0</v>
      </c>
      <c r="AU2113">
        <f>VLOOKUP($G2113,county_facts!$A:$BB,43,FALSE)</f>
        <v>0</v>
      </c>
      <c r="AV2113">
        <f>VLOOKUP($G2113,county_facts!$A:$BB,44,FALSE)</f>
        <v>0</v>
      </c>
      <c r="AW2113">
        <f>VLOOKUP($G2113,county_facts!$A:$BB,45,FALSE)</f>
        <v>0</v>
      </c>
      <c r="AX2113">
        <f>VLOOKUP($G2113,county_facts!$A:$BB,46,FALSE)</f>
        <v>0</v>
      </c>
      <c r="AY2113">
        <f>VLOOKUP($G2113,county_facts!$A:$BB,47,FALSE)</f>
        <v>0</v>
      </c>
      <c r="AZ2113">
        <f>VLOOKUP($G2113,county_facts!$A:$BB,48,FALSE)</f>
        <v>0</v>
      </c>
      <c r="BA2113">
        <f>VLOOKUP($G2113,county_facts!$A:$BB,49,FALSE)</f>
        <v>22916</v>
      </c>
      <c r="BB2113">
        <f>VLOOKUP($G2113,county_facts!$A:$BB,50,FALSE)</f>
        <v>5094</v>
      </c>
      <c r="BC2113">
        <f>VLOOKUP($G2113,county_facts!$A:$BB,51,FALSE)</f>
        <v>49289</v>
      </c>
      <c r="BD2113">
        <f>VLOOKUP($G2113,county_facts!$A:$BB,52,FALSE)</f>
        <v>42</v>
      </c>
      <c r="BE2113">
        <f>VLOOKUP($G2113,county_facts!$A:$BB,53,FALSE)</f>
        <v>5175.12</v>
      </c>
      <c r="BF2113">
        <f>VLOOKUP($G2113,county_facts!$A:$BB,54,FALSE)</f>
        <v>1</v>
      </c>
    </row>
    <row r="2114" spans="1:58" x14ac:dyDescent="0.3">
      <c r="A2114" t="s">
        <v>6</v>
      </c>
      <c r="B2114" t="s">
        <v>833</v>
      </c>
      <c r="C2114">
        <v>50</v>
      </c>
      <c r="D2114" t="s">
        <v>820</v>
      </c>
      <c r="E2114">
        <v>93</v>
      </c>
      <c r="F2114">
        <v>0.53763440900000004</v>
      </c>
      <c r="G2114">
        <v>49015</v>
      </c>
      <c r="H2114">
        <f>VLOOKUP($G2114,county_facts!$A:$BB,4,FALSE)</f>
        <v>10631</v>
      </c>
      <c r="I2114">
        <f>VLOOKUP($G2114,county_facts!$A:$BB,5,FALSE)</f>
        <v>10976</v>
      </c>
      <c r="J2114">
        <f>VLOOKUP($G2114,county_facts!$A:$BB,6,FALSE)</f>
        <v>-3.1</v>
      </c>
      <c r="K2114">
        <f>VLOOKUP($G2114,county_facts!$A:$BB,7,FALSE)</f>
        <v>10976</v>
      </c>
      <c r="L2114">
        <f>VLOOKUP($G2114,county_facts!$A:$BB,8,FALSE)</f>
        <v>7.6</v>
      </c>
      <c r="M2114">
        <f>VLOOKUP($G2114,county_facts!$A:$BB,9,FALSE)</f>
        <v>31</v>
      </c>
      <c r="N2114">
        <f>VLOOKUP($G2114,county_facts!$A:$BB,10,FALSE)</f>
        <v>14.6</v>
      </c>
      <c r="O2114">
        <f>VLOOKUP($G2114,county_facts!$A:$BB,11,FALSE)</f>
        <v>49.2</v>
      </c>
      <c r="P2114">
        <f>VLOOKUP($G2114,county_facts!$A:$BB,12,FALSE)</f>
        <v>97</v>
      </c>
      <c r="Q2114">
        <f>VLOOKUP($G2114,county_facts!$A:$BB,13,FALSE)</f>
        <v>0.5</v>
      </c>
      <c r="R2114">
        <f>VLOOKUP($G2114,county_facts!$A:$BB,14,FALSE)</f>
        <v>0.9</v>
      </c>
      <c r="S2114">
        <f>VLOOKUP($G2114,county_facts!$A:$BB,15,FALSE)</f>
        <v>0.5</v>
      </c>
      <c r="T2114">
        <f>VLOOKUP($G2114,county_facts!$A:$BB,16,FALSE)</f>
        <v>0.1</v>
      </c>
      <c r="U2114">
        <f>VLOOKUP($G2114,county_facts!$A:$BB,17,FALSE)</f>
        <v>1</v>
      </c>
      <c r="V2114">
        <f>VLOOKUP($G2114,county_facts!$A:$BB,18,FALSE)</f>
        <v>6.3</v>
      </c>
      <c r="W2114">
        <f>VLOOKUP($G2114,county_facts!$A:$BB,19,FALSE)</f>
        <v>91.4</v>
      </c>
      <c r="X2114">
        <f>VLOOKUP($G2114,county_facts!$A:$BB,20,FALSE)</f>
        <v>87.4</v>
      </c>
      <c r="Y2114">
        <f>VLOOKUP($G2114,county_facts!$A:$BB,21,FALSE)</f>
        <v>2.1</v>
      </c>
      <c r="Z2114">
        <f>VLOOKUP($G2114,county_facts!$A:$BB,22,FALSE)</f>
        <v>5.8</v>
      </c>
      <c r="AA2114">
        <f>VLOOKUP($G2114,county_facts!$A:$BB,23,FALSE)</f>
        <v>89.8</v>
      </c>
      <c r="AB2114">
        <f>VLOOKUP($G2114,county_facts!$A:$BB,24,FALSE)</f>
        <v>12.5</v>
      </c>
      <c r="AC2114">
        <f>VLOOKUP($G2114,county_facts!$A:$BB,25,FALSE)</f>
        <v>546</v>
      </c>
      <c r="AD2114">
        <f>VLOOKUP($G2114,county_facts!$A:$BB,26,FALSE)</f>
        <v>19.100000000000001</v>
      </c>
      <c r="AE2114">
        <f>VLOOKUP($G2114,county_facts!$A:$BB,27,FALSE)</f>
        <v>4500</v>
      </c>
      <c r="AF2114">
        <f>VLOOKUP($G2114,county_facts!$A:$BB,28,FALSE)</f>
        <v>81.599999999999994</v>
      </c>
      <c r="AG2114">
        <f>VLOOKUP($G2114,county_facts!$A:$BB,29,FALSE)</f>
        <v>5.8</v>
      </c>
      <c r="AH2114">
        <f>VLOOKUP($G2114,county_facts!$A:$BB,30,FALSE)</f>
        <v>122500</v>
      </c>
      <c r="AI2114">
        <f>VLOOKUP($G2114,county_facts!$A:$BB,31,FALSE)</f>
        <v>3598</v>
      </c>
      <c r="AJ2114">
        <f>VLOOKUP($G2114,county_facts!$A:$BB,32,FALSE)</f>
        <v>3.01</v>
      </c>
      <c r="AK2114">
        <f>VLOOKUP($G2114,county_facts!$A:$BB,33,FALSE)</f>
        <v>20137</v>
      </c>
      <c r="AL2114">
        <f>VLOOKUP($G2114,county_facts!$A:$BB,34,FALSE)</f>
        <v>52763</v>
      </c>
      <c r="AM2114">
        <f>VLOOKUP($G2114,county_facts!$A:$BB,35,FALSE)</f>
        <v>10</v>
      </c>
      <c r="AN2114">
        <f>VLOOKUP($G2114,county_facts!$A:$BB,36,FALSE)</f>
        <v>187</v>
      </c>
      <c r="AO2114">
        <f>VLOOKUP($G2114,county_facts!$A:$BB,37,FALSE)</f>
        <v>2605</v>
      </c>
      <c r="AP2114">
        <f>VLOOKUP($G2114,county_facts!$A:$BB,38,FALSE)</f>
        <v>-1.7</v>
      </c>
      <c r="AQ2114">
        <f>VLOOKUP($G2114,county_facts!$A:$BB,39,FALSE)</f>
        <v>582</v>
      </c>
      <c r="AR2114">
        <f>VLOOKUP($G2114,county_facts!$A:$BB,40,FALSE)</f>
        <v>552</v>
      </c>
      <c r="AS2114">
        <f>VLOOKUP($G2114,county_facts!$A:$BB,41,FALSE)</f>
        <v>0</v>
      </c>
      <c r="AT2114">
        <f>VLOOKUP($G2114,county_facts!$A:$BB,42,FALSE)</f>
        <v>0</v>
      </c>
      <c r="AU2114">
        <f>VLOOKUP($G2114,county_facts!$A:$BB,43,FALSE)</f>
        <v>0</v>
      </c>
      <c r="AV2114">
        <f>VLOOKUP($G2114,county_facts!$A:$BB,44,FALSE)</f>
        <v>0</v>
      </c>
      <c r="AW2114">
        <f>VLOOKUP($G2114,county_facts!$A:$BB,45,FALSE)</f>
        <v>0</v>
      </c>
      <c r="AX2114">
        <f>VLOOKUP($G2114,county_facts!$A:$BB,46,FALSE)</f>
        <v>0</v>
      </c>
      <c r="AY2114">
        <f>VLOOKUP($G2114,county_facts!$A:$BB,47,FALSE)</f>
        <v>0</v>
      </c>
      <c r="AZ2114">
        <f>VLOOKUP($G2114,county_facts!$A:$BB,48,FALSE)</f>
        <v>983</v>
      </c>
      <c r="BA2114">
        <f>VLOOKUP($G2114,county_facts!$A:$BB,49,FALSE)</f>
        <v>128628</v>
      </c>
      <c r="BB2114">
        <f>VLOOKUP($G2114,county_facts!$A:$BB,50,FALSE)</f>
        <v>12435</v>
      </c>
      <c r="BC2114">
        <f>VLOOKUP($G2114,county_facts!$A:$BB,51,FALSE)</f>
        <v>10750</v>
      </c>
      <c r="BD2114">
        <f>VLOOKUP($G2114,county_facts!$A:$BB,52,FALSE)</f>
        <v>10</v>
      </c>
      <c r="BE2114">
        <f>VLOOKUP($G2114,county_facts!$A:$BB,53,FALSE)</f>
        <v>4462.3100000000004</v>
      </c>
      <c r="BF2114">
        <f>VLOOKUP($G2114,county_facts!$A:$BB,54,FALSE)</f>
        <v>2.5</v>
      </c>
    </row>
    <row r="2115" spans="1:58" x14ac:dyDescent="0.3">
      <c r="A2115" t="s">
        <v>9</v>
      </c>
      <c r="B2115" t="s">
        <v>833</v>
      </c>
      <c r="C2115">
        <v>43</v>
      </c>
      <c r="D2115" t="s">
        <v>820</v>
      </c>
      <c r="E2115">
        <v>93</v>
      </c>
      <c r="F2115">
        <v>0.46236559100000002</v>
      </c>
      <c r="G2115">
        <v>49015</v>
      </c>
      <c r="H2115">
        <f>VLOOKUP($G2115,county_facts!$A:$BB,4,FALSE)</f>
        <v>10631</v>
      </c>
      <c r="I2115">
        <f>VLOOKUP($G2115,county_facts!$A:$BB,5,FALSE)</f>
        <v>10976</v>
      </c>
      <c r="J2115">
        <f>VLOOKUP($G2115,county_facts!$A:$BB,6,FALSE)</f>
        <v>-3.1</v>
      </c>
      <c r="K2115">
        <f>VLOOKUP($G2115,county_facts!$A:$BB,7,FALSE)</f>
        <v>10976</v>
      </c>
      <c r="L2115">
        <f>VLOOKUP($G2115,county_facts!$A:$BB,8,FALSE)</f>
        <v>7.6</v>
      </c>
      <c r="M2115">
        <f>VLOOKUP($G2115,county_facts!$A:$BB,9,FALSE)</f>
        <v>31</v>
      </c>
      <c r="N2115">
        <f>VLOOKUP($G2115,county_facts!$A:$BB,10,FALSE)</f>
        <v>14.6</v>
      </c>
      <c r="O2115">
        <f>VLOOKUP($G2115,county_facts!$A:$BB,11,FALSE)</f>
        <v>49.2</v>
      </c>
      <c r="P2115">
        <f>VLOOKUP($G2115,county_facts!$A:$BB,12,FALSE)</f>
        <v>97</v>
      </c>
      <c r="Q2115">
        <f>VLOOKUP($G2115,county_facts!$A:$BB,13,FALSE)</f>
        <v>0.5</v>
      </c>
      <c r="R2115">
        <f>VLOOKUP($G2115,county_facts!$A:$BB,14,FALSE)</f>
        <v>0.9</v>
      </c>
      <c r="S2115">
        <f>VLOOKUP($G2115,county_facts!$A:$BB,15,FALSE)</f>
        <v>0.5</v>
      </c>
      <c r="T2115">
        <f>VLOOKUP($G2115,county_facts!$A:$BB,16,FALSE)</f>
        <v>0.1</v>
      </c>
      <c r="U2115">
        <f>VLOOKUP($G2115,county_facts!$A:$BB,17,FALSE)</f>
        <v>1</v>
      </c>
      <c r="V2115">
        <f>VLOOKUP($G2115,county_facts!$A:$BB,18,FALSE)</f>
        <v>6.3</v>
      </c>
      <c r="W2115">
        <f>VLOOKUP($G2115,county_facts!$A:$BB,19,FALSE)</f>
        <v>91.4</v>
      </c>
      <c r="X2115">
        <f>VLOOKUP($G2115,county_facts!$A:$BB,20,FALSE)</f>
        <v>87.4</v>
      </c>
      <c r="Y2115">
        <f>VLOOKUP($G2115,county_facts!$A:$BB,21,FALSE)</f>
        <v>2.1</v>
      </c>
      <c r="Z2115">
        <f>VLOOKUP($G2115,county_facts!$A:$BB,22,FALSE)</f>
        <v>5.8</v>
      </c>
      <c r="AA2115">
        <f>VLOOKUP($G2115,county_facts!$A:$BB,23,FALSE)</f>
        <v>89.8</v>
      </c>
      <c r="AB2115">
        <f>VLOOKUP($G2115,county_facts!$A:$BB,24,FALSE)</f>
        <v>12.5</v>
      </c>
      <c r="AC2115">
        <f>VLOOKUP($G2115,county_facts!$A:$BB,25,FALSE)</f>
        <v>546</v>
      </c>
      <c r="AD2115">
        <f>VLOOKUP($G2115,county_facts!$A:$BB,26,FALSE)</f>
        <v>19.100000000000001</v>
      </c>
      <c r="AE2115">
        <f>VLOOKUP($G2115,county_facts!$A:$BB,27,FALSE)</f>
        <v>4500</v>
      </c>
      <c r="AF2115">
        <f>VLOOKUP($G2115,county_facts!$A:$BB,28,FALSE)</f>
        <v>81.599999999999994</v>
      </c>
      <c r="AG2115">
        <f>VLOOKUP($G2115,county_facts!$A:$BB,29,FALSE)</f>
        <v>5.8</v>
      </c>
      <c r="AH2115">
        <f>VLOOKUP($G2115,county_facts!$A:$BB,30,FALSE)</f>
        <v>122500</v>
      </c>
      <c r="AI2115">
        <f>VLOOKUP($G2115,county_facts!$A:$BB,31,FALSE)</f>
        <v>3598</v>
      </c>
      <c r="AJ2115">
        <f>VLOOKUP($G2115,county_facts!$A:$BB,32,FALSE)</f>
        <v>3.01</v>
      </c>
      <c r="AK2115">
        <f>VLOOKUP($G2115,county_facts!$A:$BB,33,FALSE)</f>
        <v>20137</v>
      </c>
      <c r="AL2115">
        <f>VLOOKUP($G2115,county_facts!$A:$BB,34,FALSE)</f>
        <v>52763</v>
      </c>
      <c r="AM2115">
        <f>VLOOKUP($G2115,county_facts!$A:$BB,35,FALSE)</f>
        <v>10</v>
      </c>
      <c r="AN2115">
        <f>VLOOKUP($G2115,county_facts!$A:$BB,36,FALSE)</f>
        <v>187</v>
      </c>
      <c r="AO2115">
        <f>VLOOKUP($G2115,county_facts!$A:$BB,37,FALSE)</f>
        <v>2605</v>
      </c>
      <c r="AP2115">
        <f>VLOOKUP($G2115,county_facts!$A:$BB,38,FALSE)</f>
        <v>-1.7</v>
      </c>
      <c r="AQ2115">
        <f>VLOOKUP($G2115,county_facts!$A:$BB,39,FALSE)</f>
        <v>582</v>
      </c>
      <c r="AR2115">
        <f>VLOOKUP($G2115,county_facts!$A:$BB,40,FALSE)</f>
        <v>552</v>
      </c>
      <c r="AS2115">
        <f>VLOOKUP($G2115,county_facts!$A:$BB,41,FALSE)</f>
        <v>0</v>
      </c>
      <c r="AT2115">
        <f>VLOOKUP($G2115,county_facts!$A:$BB,42,FALSE)</f>
        <v>0</v>
      </c>
      <c r="AU2115">
        <f>VLOOKUP($G2115,county_facts!$A:$BB,43,FALSE)</f>
        <v>0</v>
      </c>
      <c r="AV2115">
        <f>VLOOKUP($G2115,county_facts!$A:$BB,44,FALSE)</f>
        <v>0</v>
      </c>
      <c r="AW2115">
        <f>VLOOKUP($G2115,county_facts!$A:$BB,45,FALSE)</f>
        <v>0</v>
      </c>
      <c r="AX2115">
        <f>VLOOKUP($G2115,county_facts!$A:$BB,46,FALSE)</f>
        <v>0</v>
      </c>
      <c r="AY2115">
        <f>VLOOKUP($G2115,county_facts!$A:$BB,47,FALSE)</f>
        <v>0</v>
      </c>
      <c r="AZ2115">
        <f>VLOOKUP($G2115,county_facts!$A:$BB,48,FALSE)</f>
        <v>983</v>
      </c>
      <c r="BA2115">
        <f>VLOOKUP($G2115,county_facts!$A:$BB,49,FALSE)</f>
        <v>128628</v>
      </c>
      <c r="BB2115">
        <f>VLOOKUP($G2115,county_facts!$A:$BB,50,FALSE)</f>
        <v>12435</v>
      </c>
      <c r="BC2115">
        <f>VLOOKUP($G2115,county_facts!$A:$BB,51,FALSE)</f>
        <v>10750</v>
      </c>
      <c r="BD2115">
        <f>VLOOKUP($G2115,county_facts!$A:$BB,52,FALSE)</f>
        <v>10</v>
      </c>
      <c r="BE2115">
        <f>VLOOKUP($G2115,county_facts!$A:$BB,53,FALSE)</f>
        <v>4462.3100000000004</v>
      </c>
      <c r="BF2115">
        <f>VLOOKUP($G2115,county_facts!$A:$BB,54,FALSE)</f>
        <v>2.5</v>
      </c>
    </row>
    <row r="2116" spans="1:58" x14ac:dyDescent="0.3">
      <c r="A2116" t="s">
        <v>9</v>
      </c>
      <c r="B2116" t="s">
        <v>834</v>
      </c>
      <c r="C2116">
        <v>74</v>
      </c>
      <c r="D2116" t="s">
        <v>820</v>
      </c>
      <c r="E2116">
        <v>146</v>
      </c>
      <c r="F2116">
        <v>0.50684931499999997</v>
      </c>
      <c r="G2116">
        <v>49013</v>
      </c>
      <c r="H2116">
        <f>VLOOKUP($G2116,county_facts!$A:$BB,4,FALSE)</f>
        <v>20380</v>
      </c>
      <c r="I2116">
        <f>VLOOKUP($G2116,county_facts!$A:$BB,5,FALSE)</f>
        <v>18607</v>
      </c>
      <c r="J2116">
        <f>VLOOKUP($G2116,county_facts!$A:$BB,6,FALSE)</f>
        <v>9.5</v>
      </c>
      <c r="K2116">
        <f>VLOOKUP($G2116,county_facts!$A:$BB,7,FALSE)</f>
        <v>18607</v>
      </c>
      <c r="L2116">
        <f>VLOOKUP($G2116,county_facts!$A:$BB,8,FALSE)</f>
        <v>10.4</v>
      </c>
      <c r="M2116">
        <f>VLOOKUP($G2116,county_facts!$A:$BB,9,FALSE)</f>
        <v>34.299999999999997</v>
      </c>
      <c r="N2116">
        <f>VLOOKUP($G2116,county_facts!$A:$BB,10,FALSE)</f>
        <v>10.9</v>
      </c>
      <c r="O2116">
        <f>VLOOKUP($G2116,county_facts!$A:$BB,11,FALSE)</f>
        <v>48.9</v>
      </c>
      <c r="P2116">
        <f>VLOOKUP($G2116,county_facts!$A:$BB,12,FALSE)</f>
        <v>91.6</v>
      </c>
      <c r="Q2116">
        <f>VLOOKUP($G2116,county_facts!$A:$BB,13,FALSE)</f>
        <v>0.6</v>
      </c>
      <c r="R2116">
        <f>VLOOKUP($G2116,county_facts!$A:$BB,14,FALSE)</f>
        <v>4.5999999999999996</v>
      </c>
      <c r="S2116">
        <f>VLOOKUP($G2116,county_facts!$A:$BB,15,FALSE)</f>
        <v>0.5</v>
      </c>
      <c r="T2116">
        <f>VLOOKUP($G2116,county_facts!$A:$BB,16,FALSE)</f>
        <v>0.4</v>
      </c>
      <c r="U2116">
        <f>VLOOKUP($G2116,county_facts!$A:$BB,17,FALSE)</f>
        <v>2.2999999999999998</v>
      </c>
      <c r="V2116">
        <f>VLOOKUP($G2116,county_facts!$A:$BB,18,FALSE)</f>
        <v>8.1</v>
      </c>
      <c r="W2116">
        <f>VLOOKUP($G2116,county_facts!$A:$BB,19,FALSE)</f>
        <v>85.2</v>
      </c>
      <c r="X2116">
        <f>VLOOKUP($G2116,county_facts!$A:$BB,20,FALSE)</f>
        <v>86.3</v>
      </c>
      <c r="Y2116">
        <f>VLOOKUP($G2116,county_facts!$A:$BB,21,FALSE)</f>
        <v>3</v>
      </c>
      <c r="Z2116">
        <f>VLOOKUP($G2116,county_facts!$A:$BB,22,FALSE)</f>
        <v>6.9</v>
      </c>
      <c r="AA2116">
        <f>VLOOKUP($G2116,county_facts!$A:$BB,23,FALSE)</f>
        <v>86.4</v>
      </c>
      <c r="AB2116">
        <f>VLOOKUP($G2116,county_facts!$A:$BB,24,FALSE)</f>
        <v>16</v>
      </c>
      <c r="AC2116">
        <f>VLOOKUP($G2116,county_facts!$A:$BB,25,FALSE)</f>
        <v>931</v>
      </c>
      <c r="AD2116">
        <f>VLOOKUP($G2116,county_facts!$A:$BB,26,FALSE)</f>
        <v>22.5</v>
      </c>
      <c r="AE2116">
        <f>VLOOKUP($G2116,county_facts!$A:$BB,27,FALSE)</f>
        <v>9800</v>
      </c>
      <c r="AF2116">
        <f>VLOOKUP($G2116,county_facts!$A:$BB,28,FALSE)</f>
        <v>75.900000000000006</v>
      </c>
      <c r="AG2116">
        <f>VLOOKUP($G2116,county_facts!$A:$BB,29,FALSE)</f>
        <v>6.8</v>
      </c>
      <c r="AH2116">
        <f>VLOOKUP($G2116,county_facts!$A:$BB,30,FALSE)</f>
        <v>168000</v>
      </c>
      <c r="AI2116">
        <f>VLOOKUP($G2116,county_facts!$A:$BB,31,FALSE)</f>
        <v>6850</v>
      </c>
      <c r="AJ2116">
        <f>VLOOKUP($G2116,county_facts!$A:$BB,32,FALSE)</f>
        <v>2.74</v>
      </c>
      <c r="AK2116">
        <f>VLOOKUP($G2116,county_facts!$A:$BB,33,FALSE)</f>
        <v>23411</v>
      </c>
      <c r="AL2116">
        <f>VLOOKUP($G2116,county_facts!$A:$BB,34,FALSE)</f>
        <v>57683</v>
      </c>
      <c r="AM2116">
        <f>VLOOKUP($G2116,county_facts!$A:$BB,35,FALSE)</f>
        <v>8.9</v>
      </c>
      <c r="AN2116">
        <f>VLOOKUP($G2116,county_facts!$A:$BB,36,FALSE)</f>
        <v>739</v>
      </c>
      <c r="AO2116">
        <f>VLOOKUP($G2116,county_facts!$A:$BB,37,FALSE)</f>
        <v>7164</v>
      </c>
      <c r="AP2116">
        <f>VLOOKUP($G2116,county_facts!$A:$BB,38,FALSE)</f>
        <v>2.7</v>
      </c>
      <c r="AQ2116">
        <f>VLOOKUP($G2116,county_facts!$A:$BB,39,FALSE)</f>
        <v>1416</v>
      </c>
      <c r="AR2116">
        <f>VLOOKUP($G2116,county_facts!$A:$BB,40,FALSE)</f>
        <v>1930</v>
      </c>
      <c r="AS2116">
        <f>VLOOKUP($G2116,county_facts!$A:$BB,41,FALSE)</f>
        <v>0</v>
      </c>
      <c r="AT2116">
        <f>VLOOKUP($G2116,county_facts!$A:$BB,42,FALSE)</f>
        <v>2.1</v>
      </c>
      <c r="AU2116">
        <f>VLOOKUP($G2116,county_facts!$A:$BB,43,FALSE)</f>
        <v>0</v>
      </c>
      <c r="AV2116">
        <f>VLOOKUP($G2116,county_facts!$A:$BB,44,FALSE)</f>
        <v>0</v>
      </c>
      <c r="AW2116">
        <f>VLOOKUP($G2116,county_facts!$A:$BB,45,FALSE)</f>
        <v>0</v>
      </c>
      <c r="AX2116">
        <f>VLOOKUP($G2116,county_facts!$A:$BB,46,FALSE)</f>
        <v>0</v>
      </c>
      <c r="AY2116">
        <f>VLOOKUP($G2116,county_facts!$A:$BB,47,FALSE)</f>
        <v>0</v>
      </c>
      <c r="AZ2116">
        <f>VLOOKUP($G2116,county_facts!$A:$BB,48,FALSE)</f>
        <v>54748</v>
      </c>
      <c r="BA2116">
        <f>VLOOKUP($G2116,county_facts!$A:$BB,49,FALSE)</f>
        <v>215996</v>
      </c>
      <c r="BB2116">
        <f>VLOOKUP($G2116,county_facts!$A:$BB,50,FALSE)</f>
        <v>13340</v>
      </c>
      <c r="BC2116">
        <f>VLOOKUP($G2116,county_facts!$A:$BB,51,FALSE)</f>
        <v>13557</v>
      </c>
      <c r="BD2116">
        <f>VLOOKUP($G2116,county_facts!$A:$BB,52,FALSE)</f>
        <v>137</v>
      </c>
      <c r="BE2116">
        <f>VLOOKUP($G2116,county_facts!$A:$BB,53,FALSE)</f>
        <v>3240.95</v>
      </c>
      <c r="BF2116">
        <f>VLOOKUP($G2116,county_facts!$A:$BB,54,FALSE)</f>
        <v>5.7</v>
      </c>
    </row>
    <row r="2117" spans="1:58" x14ac:dyDescent="0.3">
      <c r="A2117" t="s">
        <v>6</v>
      </c>
      <c r="B2117" t="s">
        <v>834</v>
      </c>
      <c r="C2117">
        <v>72</v>
      </c>
      <c r="D2117" t="s">
        <v>820</v>
      </c>
      <c r="E2117">
        <v>146</v>
      </c>
      <c r="F2117">
        <v>0.49315068499999998</v>
      </c>
      <c r="G2117">
        <v>49013</v>
      </c>
      <c r="H2117">
        <f>VLOOKUP($G2117,county_facts!$A:$BB,4,FALSE)</f>
        <v>20380</v>
      </c>
      <c r="I2117">
        <f>VLOOKUP($G2117,county_facts!$A:$BB,5,FALSE)</f>
        <v>18607</v>
      </c>
      <c r="J2117">
        <f>VLOOKUP($G2117,county_facts!$A:$BB,6,FALSE)</f>
        <v>9.5</v>
      </c>
      <c r="K2117">
        <f>VLOOKUP($G2117,county_facts!$A:$BB,7,FALSE)</f>
        <v>18607</v>
      </c>
      <c r="L2117">
        <f>VLOOKUP($G2117,county_facts!$A:$BB,8,FALSE)</f>
        <v>10.4</v>
      </c>
      <c r="M2117">
        <f>VLOOKUP($G2117,county_facts!$A:$BB,9,FALSE)</f>
        <v>34.299999999999997</v>
      </c>
      <c r="N2117">
        <f>VLOOKUP($G2117,county_facts!$A:$BB,10,FALSE)</f>
        <v>10.9</v>
      </c>
      <c r="O2117">
        <f>VLOOKUP($G2117,county_facts!$A:$BB,11,FALSE)</f>
        <v>48.9</v>
      </c>
      <c r="P2117">
        <f>VLOOKUP($G2117,county_facts!$A:$BB,12,FALSE)</f>
        <v>91.6</v>
      </c>
      <c r="Q2117">
        <f>VLOOKUP($G2117,county_facts!$A:$BB,13,FALSE)</f>
        <v>0.6</v>
      </c>
      <c r="R2117">
        <f>VLOOKUP($G2117,county_facts!$A:$BB,14,FALSE)</f>
        <v>4.5999999999999996</v>
      </c>
      <c r="S2117">
        <f>VLOOKUP($G2117,county_facts!$A:$BB,15,FALSE)</f>
        <v>0.5</v>
      </c>
      <c r="T2117">
        <f>VLOOKUP($G2117,county_facts!$A:$BB,16,FALSE)</f>
        <v>0.4</v>
      </c>
      <c r="U2117">
        <f>VLOOKUP($G2117,county_facts!$A:$BB,17,FALSE)</f>
        <v>2.2999999999999998</v>
      </c>
      <c r="V2117">
        <f>VLOOKUP($G2117,county_facts!$A:$BB,18,FALSE)</f>
        <v>8.1</v>
      </c>
      <c r="W2117">
        <f>VLOOKUP($G2117,county_facts!$A:$BB,19,FALSE)</f>
        <v>85.2</v>
      </c>
      <c r="X2117">
        <f>VLOOKUP($G2117,county_facts!$A:$BB,20,FALSE)</f>
        <v>86.3</v>
      </c>
      <c r="Y2117">
        <f>VLOOKUP($G2117,county_facts!$A:$BB,21,FALSE)</f>
        <v>3</v>
      </c>
      <c r="Z2117">
        <f>VLOOKUP($G2117,county_facts!$A:$BB,22,FALSE)</f>
        <v>6.9</v>
      </c>
      <c r="AA2117">
        <f>VLOOKUP($G2117,county_facts!$A:$BB,23,FALSE)</f>
        <v>86.4</v>
      </c>
      <c r="AB2117">
        <f>VLOOKUP($G2117,county_facts!$A:$BB,24,FALSE)</f>
        <v>16</v>
      </c>
      <c r="AC2117">
        <f>VLOOKUP($G2117,county_facts!$A:$BB,25,FALSE)</f>
        <v>931</v>
      </c>
      <c r="AD2117">
        <f>VLOOKUP($G2117,county_facts!$A:$BB,26,FALSE)</f>
        <v>22.5</v>
      </c>
      <c r="AE2117">
        <f>VLOOKUP($G2117,county_facts!$A:$BB,27,FALSE)</f>
        <v>9800</v>
      </c>
      <c r="AF2117">
        <f>VLOOKUP($G2117,county_facts!$A:$BB,28,FALSE)</f>
        <v>75.900000000000006</v>
      </c>
      <c r="AG2117">
        <f>VLOOKUP($G2117,county_facts!$A:$BB,29,FALSE)</f>
        <v>6.8</v>
      </c>
      <c r="AH2117">
        <f>VLOOKUP($G2117,county_facts!$A:$BB,30,FALSE)</f>
        <v>168000</v>
      </c>
      <c r="AI2117">
        <f>VLOOKUP($G2117,county_facts!$A:$BB,31,FALSE)</f>
        <v>6850</v>
      </c>
      <c r="AJ2117">
        <f>VLOOKUP($G2117,county_facts!$A:$BB,32,FALSE)</f>
        <v>2.74</v>
      </c>
      <c r="AK2117">
        <f>VLOOKUP($G2117,county_facts!$A:$BB,33,FALSE)</f>
        <v>23411</v>
      </c>
      <c r="AL2117">
        <f>VLOOKUP($G2117,county_facts!$A:$BB,34,FALSE)</f>
        <v>57683</v>
      </c>
      <c r="AM2117">
        <f>VLOOKUP($G2117,county_facts!$A:$BB,35,FALSE)</f>
        <v>8.9</v>
      </c>
      <c r="AN2117">
        <f>VLOOKUP($G2117,county_facts!$A:$BB,36,FALSE)</f>
        <v>739</v>
      </c>
      <c r="AO2117">
        <f>VLOOKUP($G2117,county_facts!$A:$BB,37,FALSE)</f>
        <v>7164</v>
      </c>
      <c r="AP2117">
        <f>VLOOKUP($G2117,county_facts!$A:$BB,38,FALSE)</f>
        <v>2.7</v>
      </c>
      <c r="AQ2117">
        <f>VLOOKUP($G2117,county_facts!$A:$BB,39,FALSE)</f>
        <v>1416</v>
      </c>
      <c r="AR2117">
        <f>VLOOKUP($G2117,county_facts!$A:$BB,40,FALSE)</f>
        <v>1930</v>
      </c>
      <c r="AS2117">
        <f>VLOOKUP($G2117,county_facts!$A:$BB,41,FALSE)</f>
        <v>0</v>
      </c>
      <c r="AT2117">
        <f>VLOOKUP($G2117,county_facts!$A:$BB,42,FALSE)</f>
        <v>2.1</v>
      </c>
      <c r="AU2117">
        <f>VLOOKUP($G2117,county_facts!$A:$BB,43,FALSE)</f>
        <v>0</v>
      </c>
      <c r="AV2117">
        <f>VLOOKUP($G2117,county_facts!$A:$BB,44,FALSE)</f>
        <v>0</v>
      </c>
      <c r="AW2117">
        <f>VLOOKUP($G2117,county_facts!$A:$BB,45,FALSE)</f>
        <v>0</v>
      </c>
      <c r="AX2117">
        <f>VLOOKUP($G2117,county_facts!$A:$BB,46,FALSE)</f>
        <v>0</v>
      </c>
      <c r="AY2117">
        <f>VLOOKUP($G2117,county_facts!$A:$BB,47,FALSE)</f>
        <v>0</v>
      </c>
      <c r="AZ2117">
        <f>VLOOKUP($G2117,county_facts!$A:$BB,48,FALSE)</f>
        <v>54748</v>
      </c>
      <c r="BA2117">
        <f>VLOOKUP($G2117,county_facts!$A:$BB,49,FALSE)</f>
        <v>215996</v>
      </c>
      <c r="BB2117">
        <f>VLOOKUP($G2117,county_facts!$A:$BB,50,FALSE)</f>
        <v>13340</v>
      </c>
      <c r="BC2117">
        <f>VLOOKUP($G2117,county_facts!$A:$BB,51,FALSE)</f>
        <v>13557</v>
      </c>
      <c r="BD2117">
        <f>VLOOKUP($G2117,county_facts!$A:$BB,52,FALSE)</f>
        <v>137</v>
      </c>
      <c r="BE2117">
        <f>VLOOKUP($G2117,county_facts!$A:$BB,53,FALSE)</f>
        <v>3240.95</v>
      </c>
      <c r="BF2117">
        <f>VLOOKUP($G2117,county_facts!$A:$BB,54,FALSE)</f>
        <v>5.7</v>
      </c>
    </row>
    <row r="2118" spans="1:58" x14ac:dyDescent="0.3">
      <c r="A2118" t="s">
        <v>9</v>
      </c>
      <c r="B2118" t="s">
        <v>294</v>
      </c>
      <c r="C2118">
        <v>6557</v>
      </c>
      <c r="D2118" t="s">
        <v>820</v>
      </c>
      <c r="E2118">
        <v>10456</v>
      </c>
      <c r="F2118">
        <v>0.62710405499999999</v>
      </c>
      <c r="G2118">
        <v>49011</v>
      </c>
      <c r="H2118">
        <f>VLOOKUP($G2118,county_facts!$A:$BB,4,FALSE)</f>
        <v>329692</v>
      </c>
      <c r="I2118">
        <f>VLOOKUP($G2118,county_facts!$A:$BB,5,FALSE)</f>
        <v>306479</v>
      </c>
      <c r="J2118">
        <f>VLOOKUP($G2118,county_facts!$A:$BB,6,FALSE)</f>
        <v>7.6</v>
      </c>
      <c r="K2118">
        <f>VLOOKUP($G2118,county_facts!$A:$BB,7,FALSE)</f>
        <v>306479</v>
      </c>
      <c r="L2118">
        <f>VLOOKUP($G2118,county_facts!$A:$BB,8,FALSE)</f>
        <v>8.9</v>
      </c>
      <c r="M2118">
        <f>VLOOKUP($G2118,county_facts!$A:$BB,9,FALSE)</f>
        <v>33.299999999999997</v>
      </c>
      <c r="N2118">
        <f>VLOOKUP($G2118,county_facts!$A:$BB,10,FALSE)</f>
        <v>9.1</v>
      </c>
      <c r="O2118">
        <f>VLOOKUP($G2118,county_facts!$A:$BB,11,FALSE)</f>
        <v>49.6</v>
      </c>
      <c r="P2118">
        <f>VLOOKUP($G2118,county_facts!$A:$BB,12,FALSE)</f>
        <v>92.7</v>
      </c>
      <c r="Q2118">
        <f>VLOOKUP($G2118,county_facts!$A:$BB,13,FALSE)</f>
        <v>1.4</v>
      </c>
      <c r="R2118">
        <f>VLOOKUP($G2118,county_facts!$A:$BB,14,FALSE)</f>
        <v>0.7</v>
      </c>
      <c r="S2118">
        <f>VLOOKUP($G2118,county_facts!$A:$BB,15,FALSE)</f>
        <v>2</v>
      </c>
      <c r="T2118">
        <f>VLOOKUP($G2118,county_facts!$A:$BB,16,FALSE)</f>
        <v>0.7</v>
      </c>
      <c r="U2118">
        <f>VLOOKUP($G2118,county_facts!$A:$BB,17,FALSE)</f>
        <v>2.5</v>
      </c>
      <c r="V2118">
        <f>VLOOKUP($G2118,county_facts!$A:$BB,18,FALSE)</f>
        <v>9.1</v>
      </c>
      <c r="W2118">
        <f>VLOOKUP($G2118,county_facts!$A:$BB,19,FALSE)</f>
        <v>84.7</v>
      </c>
      <c r="X2118">
        <f>VLOOKUP($G2118,county_facts!$A:$BB,20,FALSE)</f>
        <v>86.1</v>
      </c>
      <c r="Y2118">
        <f>VLOOKUP($G2118,county_facts!$A:$BB,21,FALSE)</f>
        <v>4.7</v>
      </c>
      <c r="Z2118">
        <f>VLOOKUP($G2118,county_facts!$A:$BB,22,FALSE)</f>
        <v>8.8000000000000007</v>
      </c>
      <c r="AA2118">
        <f>VLOOKUP($G2118,county_facts!$A:$BB,23,FALSE)</f>
        <v>95.4</v>
      </c>
      <c r="AB2118">
        <f>VLOOKUP($G2118,county_facts!$A:$BB,24,FALSE)</f>
        <v>34.1</v>
      </c>
      <c r="AC2118">
        <f>VLOOKUP($G2118,county_facts!$A:$BB,25,FALSE)</f>
        <v>20019</v>
      </c>
      <c r="AD2118">
        <f>VLOOKUP($G2118,county_facts!$A:$BB,26,FALSE)</f>
        <v>22.3</v>
      </c>
      <c r="AE2118">
        <f>VLOOKUP($G2118,county_facts!$A:$BB,27,FALSE)</f>
        <v>103628</v>
      </c>
      <c r="AF2118">
        <f>VLOOKUP($G2118,county_facts!$A:$BB,28,FALSE)</f>
        <v>77.7</v>
      </c>
      <c r="AG2118">
        <f>VLOOKUP($G2118,county_facts!$A:$BB,29,FALSE)</f>
        <v>15.7</v>
      </c>
      <c r="AH2118">
        <f>VLOOKUP($G2118,county_facts!$A:$BB,30,FALSE)</f>
        <v>222600</v>
      </c>
      <c r="AI2118">
        <f>VLOOKUP($G2118,county_facts!$A:$BB,31,FALSE)</f>
        <v>95238</v>
      </c>
      <c r="AJ2118">
        <f>VLOOKUP($G2118,county_facts!$A:$BB,32,FALSE)</f>
        <v>3.25</v>
      </c>
      <c r="AK2118">
        <f>VLOOKUP($G2118,county_facts!$A:$BB,33,FALSE)</f>
        <v>26035</v>
      </c>
      <c r="AL2118">
        <f>VLOOKUP($G2118,county_facts!$A:$BB,34,FALSE)</f>
        <v>69707</v>
      </c>
      <c r="AM2118">
        <f>VLOOKUP($G2118,county_facts!$A:$BB,35,FALSE)</f>
        <v>7.9</v>
      </c>
      <c r="AN2118">
        <f>VLOOKUP($G2118,county_facts!$A:$BB,36,FALSE)</f>
        <v>6499</v>
      </c>
      <c r="AO2118">
        <f>VLOOKUP($G2118,county_facts!$A:$BB,37,FALSE)</f>
        <v>75584</v>
      </c>
      <c r="AP2118">
        <f>VLOOKUP($G2118,county_facts!$A:$BB,38,FALSE)</f>
        <v>0.2</v>
      </c>
      <c r="AQ2118">
        <f>VLOOKUP($G2118,county_facts!$A:$BB,39,FALSE)</f>
        <v>21103</v>
      </c>
      <c r="AR2118">
        <f>VLOOKUP($G2118,county_facts!$A:$BB,40,FALSE)</f>
        <v>25119</v>
      </c>
      <c r="AS2118">
        <f>VLOOKUP($G2118,county_facts!$A:$BB,41,FALSE)</f>
        <v>0.4</v>
      </c>
      <c r="AT2118">
        <f>VLOOKUP($G2118,county_facts!$A:$BB,42,FALSE)</f>
        <v>0.2</v>
      </c>
      <c r="AU2118">
        <f>VLOOKUP($G2118,county_facts!$A:$BB,43,FALSE)</f>
        <v>1.4</v>
      </c>
      <c r="AV2118">
        <f>VLOOKUP($G2118,county_facts!$A:$BB,44,FALSE)</f>
        <v>0.4</v>
      </c>
      <c r="AW2118">
        <f>VLOOKUP($G2118,county_facts!$A:$BB,45,FALSE)</f>
        <v>2.7</v>
      </c>
      <c r="AX2118">
        <f>VLOOKUP($G2118,county_facts!$A:$BB,46,FALSE)</f>
        <v>25.4</v>
      </c>
      <c r="AY2118">
        <f>VLOOKUP($G2118,county_facts!$A:$BB,47,FALSE)</f>
        <v>4985245</v>
      </c>
      <c r="AZ2118">
        <f>VLOOKUP($G2118,county_facts!$A:$BB,48,FALSE)</f>
        <v>0</v>
      </c>
      <c r="BA2118">
        <f>VLOOKUP($G2118,county_facts!$A:$BB,49,FALSE)</f>
        <v>3217656</v>
      </c>
      <c r="BB2118">
        <f>VLOOKUP($G2118,county_facts!$A:$BB,50,FALSE)</f>
        <v>11177</v>
      </c>
      <c r="BC2118">
        <f>VLOOKUP($G2118,county_facts!$A:$BB,51,FALSE)</f>
        <v>274255</v>
      </c>
      <c r="BD2118">
        <f>VLOOKUP($G2118,county_facts!$A:$BB,52,FALSE)</f>
        <v>1512</v>
      </c>
      <c r="BE2118">
        <f>VLOOKUP($G2118,county_facts!$A:$BB,53,FALSE)</f>
        <v>298.77999999999997</v>
      </c>
      <c r="BF2118">
        <f>VLOOKUP($G2118,county_facts!$A:$BB,54,FALSE)</f>
        <v>1025.8</v>
      </c>
    </row>
    <row r="2119" spans="1:58" x14ac:dyDescent="0.3">
      <c r="A2119" t="s">
        <v>6</v>
      </c>
      <c r="B2119" t="s">
        <v>294</v>
      </c>
      <c r="C2119">
        <v>3899</v>
      </c>
      <c r="D2119" t="s">
        <v>820</v>
      </c>
      <c r="E2119">
        <v>10456</v>
      </c>
      <c r="F2119">
        <v>0.37289594500000001</v>
      </c>
      <c r="G2119">
        <v>49011</v>
      </c>
      <c r="H2119">
        <f>VLOOKUP($G2119,county_facts!$A:$BB,4,FALSE)</f>
        <v>329692</v>
      </c>
      <c r="I2119">
        <f>VLOOKUP($G2119,county_facts!$A:$BB,5,FALSE)</f>
        <v>306479</v>
      </c>
      <c r="J2119">
        <f>VLOOKUP($G2119,county_facts!$A:$BB,6,FALSE)</f>
        <v>7.6</v>
      </c>
      <c r="K2119">
        <f>VLOOKUP($G2119,county_facts!$A:$BB,7,FALSE)</f>
        <v>306479</v>
      </c>
      <c r="L2119">
        <f>VLOOKUP($G2119,county_facts!$A:$BB,8,FALSE)</f>
        <v>8.9</v>
      </c>
      <c r="M2119">
        <f>VLOOKUP($G2119,county_facts!$A:$BB,9,FALSE)</f>
        <v>33.299999999999997</v>
      </c>
      <c r="N2119">
        <f>VLOOKUP($G2119,county_facts!$A:$BB,10,FALSE)</f>
        <v>9.1</v>
      </c>
      <c r="O2119">
        <f>VLOOKUP($G2119,county_facts!$A:$BB,11,FALSE)</f>
        <v>49.6</v>
      </c>
      <c r="P2119">
        <f>VLOOKUP($G2119,county_facts!$A:$BB,12,FALSE)</f>
        <v>92.7</v>
      </c>
      <c r="Q2119">
        <f>VLOOKUP($G2119,county_facts!$A:$BB,13,FALSE)</f>
        <v>1.4</v>
      </c>
      <c r="R2119">
        <f>VLOOKUP($G2119,county_facts!$A:$BB,14,FALSE)</f>
        <v>0.7</v>
      </c>
      <c r="S2119">
        <f>VLOOKUP($G2119,county_facts!$A:$BB,15,FALSE)</f>
        <v>2</v>
      </c>
      <c r="T2119">
        <f>VLOOKUP($G2119,county_facts!$A:$BB,16,FALSE)</f>
        <v>0.7</v>
      </c>
      <c r="U2119">
        <f>VLOOKUP($G2119,county_facts!$A:$BB,17,FALSE)</f>
        <v>2.5</v>
      </c>
      <c r="V2119">
        <f>VLOOKUP($G2119,county_facts!$A:$BB,18,FALSE)</f>
        <v>9.1</v>
      </c>
      <c r="W2119">
        <f>VLOOKUP($G2119,county_facts!$A:$BB,19,FALSE)</f>
        <v>84.7</v>
      </c>
      <c r="X2119">
        <f>VLOOKUP($G2119,county_facts!$A:$BB,20,FALSE)</f>
        <v>86.1</v>
      </c>
      <c r="Y2119">
        <f>VLOOKUP($G2119,county_facts!$A:$BB,21,FALSE)</f>
        <v>4.7</v>
      </c>
      <c r="Z2119">
        <f>VLOOKUP($G2119,county_facts!$A:$BB,22,FALSE)</f>
        <v>8.8000000000000007</v>
      </c>
      <c r="AA2119">
        <f>VLOOKUP($G2119,county_facts!$A:$BB,23,FALSE)</f>
        <v>95.4</v>
      </c>
      <c r="AB2119">
        <f>VLOOKUP($G2119,county_facts!$A:$BB,24,FALSE)</f>
        <v>34.1</v>
      </c>
      <c r="AC2119">
        <f>VLOOKUP($G2119,county_facts!$A:$BB,25,FALSE)</f>
        <v>20019</v>
      </c>
      <c r="AD2119">
        <f>VLOOKUP($G2119,county_facts!$A:$BB,26,FALSE)</f>
        <v>22.3</v>
      </c>
      <c r="AE2119">
        <f>VLOOKUP($G2119,county_facts!$A:$BB,27,FALSE)</f>
        <v>103628</v>
      </c>
      <c r="AF2119">
        <f>VLOOKUP($G2119,county_facts!$A:$BB,28,FALSE)</f>
        <v>77.7</v>
      </c>
      <c r="AG2119">
        <f>VLOOKUP($G2119,county_facts!$A:$BB,29,FALSE)</f>
        <v>15.7</v>
      </c>
      <c r="AH2119">
        <f>VLOOKUP($G2119,county_facts!$A:$BB,30,FALSE)</f>
        <v>222600</v>
      </c>
      <c r="AI2119">
        <f>VLOOKUP($G2119,county_facts!$A:$BB,31,FALSE)</f>
        <v>95238</v>
      </c>
      <c r="AJ2119">
        <f>VLOOKUP($G2119,county_facts!$A:$BB,32,FALSE)</f>
        <v>3.25</v>
      </c>
      <c r="AK2119">
        <f>VLOOKUP($G2119,county_facts!$A:$BB,33,FALSE)</f>
        <v>26035</v>
      </c>
      <c r="AL2119">
        <f>VLOOKUP($G2119,county_facts!$A:$BB,34,FALSE)</f>
        <v>69707</v>
      </c>
      <c r="AM2119">
        <f>VLOOKUP($G2119,county_facts!$A:$BB,35,FALSE)</f>
        <v>7.9</v>
      </c>
      <c r="AN2119">
        <f>VLOOKUP($G2119,county_facts!$A:$BB,36,FALSE)</f>
        <v>6499</v>
      </c>
      <c r="AO2119">
        <f>VLOOKUP($G2119,county_facts!$A:$BB,37,FALSE)</f>
        <v>75584</v>
      </c>
      <c r="AP2119">
        <f>VLOOKUP($G2119,county_facts!$A:$BB,38,FALSE)</f>
        <v>0.2</v>
      </c>
      <c r="AQ2119">
        <f>VLOOKUP($G2119,county_facts!$A:$BB,39,FALSE)</f>
        <v>21103</v>
      </c>
      <c r="AR2119">
        <f>VLOOKUP($G2119,county_facts!$A:$BB,40,FALSE)</f>
        <v>25119</v>
      </c>
      <c r="AS2119">
        <f>VLOOKUP($G2119,county_facts!$A:$BB,41,FALSE)</f>
        <v>0.4</v>
      </c>
      <c r="AT2119">
        <f>VLOOKUP($G2119,county_facts!$A:$BB,42,FALSE)</f>
        <v>0.2</v>
      </c>
      <c r="AU2119">
        <f>VLOOKUP($G2119,county_facts!$A:$BB,43,FALSE)</f>
        <v>1.4</v>
      </c>
      <c r="AV2119">
        <f>VLOOKUP($G2119,county_facts!$A:$BB,44,FALSE)</f>
        <v>0.4</v>
      </c>
      <c r="AW2119">
        <f>VLOOKUP($G2119,county_facts!$A:$BB,45,FALSE)</f>
        <v>2.7</v>
      </c>
      <c r="AX2119">
        <f>VLOOKUP($G2119,county_facts!$A:$BB,46,FALSE)</f>
        <v>25.4</v>
      </c>
      <c r="AY2119">
        <f>VLOOKUP($G2119,county_facts!$A:$BB,47,FALSE)</f>
        <v>4985245</v>
      </c>
      <c r="AZ2119">
        <f>VLOOKUP($G2119,county_facts!$A:$BB,48,FALSE)</f>
        <v>0</v>
      </c>
      <c r="BA2119">
        <f>VLOOKUP($G2119,county_facts!$A:$BB,49,FALSE)</f>
        <v>3217656</v>
      </c>
      <c r="BB2119">
        <f>VLOOKUP($G2119,county_facts!$A:$BB,50,FALSE)</f>
        <v>11177</v>
      </c>
      <c r="BC2119">
        <f>VLOOKUP($G2119,county_facts!$A:$BB,51,FALSE)</f>
        <v>274255</v>
      </c>
      <c r="BD2119">
        <f>VLOOKUP($G2119,county_facts!$A:$BB,52,FALSE)</f>
        <v>1512</v>
      </c>
      <c r="BE2119">
        <f>VLOOKUP($G2119,county_facts!$A:$BB,53,FALSE)</f>
        <v>298.77999999999997</v>
      </c>
      <c r="BF2119">
        <f>VLOOKUP($G2119,county_facts!$A:$BB,54,FALSE)</f>
        <v>1025.8</v>
      </c>
    </row>
    <row r="2120" spans="1:58" x14ac:dyDescent="0.3">
      <c r="A2120" t="s">
        <v>9</v>
      </c>
      <c r="B2120" t="s">
        <v>835</v>
      </c>
      <c r="C2120">
        <v>13</v>
      </c>
      <c r="D2120" t="s">
        <v>820</v>
      </c>
      <c r="E2120">
        <v>23</v>
      </c>
      <c r="F2120">
        <v>0.56521739100000001</v>
      </c>
      <c r="G2120">
        <v>49009</v>
      </c>
      <c r="H2120">
        <f>VLOOKUP($G2120,county_facts!$A:$BB,4,FALSE)</f>
        <v>1117</v>
      </c>
      <c r="I2120">
        <f>VLOOKUP($G2120,county_facts!$A:$BB,5,FALSE)</f>
        <v>1061</v>
      </c>
      <c r="J2120">
        <f>VLOOKUP($G2120,county_facts!$A:$BB,6,FALSE)</f>
        <v>5.3</v>
      </c>
      <c r="K2120">
        <f>VLOOKUP($G2120,county_facts!$A:$BB,7,FALSE)</f>
        <v>1059</v>
      </c>
      <c r="L2120">
        <f>VLOOKUP($G2120,county_facts!$A:$BB,8,FALSE)</f>
        <v>5.2</v>
      </c>
      <c r="M2120">
        <f>VLOOKUP($G2120,county_facts!$A:$BB,9,FALSE)</f>
        <v>23</v>
      </c>
      <c r="N2120">
        <f>VLOOKUP($G2120,county_facts!$A:$BB,10,FALSE)</f>
        <v>21.2</v>
      </c>
      <c r="O2120">
        <f>VLOOKUP($G2120,county_facts!$A:$BB,11,FALSE)</f>
        <v>44.1</v>
      </c>
      <c r="P2120">
        <f>VLOOKUP($G2120,county_facts!$A:$BB,12,FALSE)</f>
        <v>96</v>
      </c>
      <c r="Q2120">
        <f>VLOOKUP($G2120,county_facts!$A:$BB,13,FALSE)</f>
        <v>0.4</v>
      </c>
      <c r="R2120">
        <f>VLOOKUP($G2120,county_facts!$A:$BB,14,FALSE)</f>
        <v>1.4</v>
      </c>
      <c r="S2120">
        <f>VLOOKUP($G2120,county_facts!$A:$BB,15,FALSE)</f>
        <v>0.5</v>
      </c>
      <c r="T2120">
        <f>VLOOKUP($G2120,county_facts!$A:$BB,16,FALSE)</f>
        <v>0.1</v>
      </c>
      <c r="U2120">
        <f>VLOOKUP($G2120,county_facts!$A:$BB,17,FALSE)</f>
        <v>1.6</v>
      </c>
      <c r="V2120">
        <f>VLOOKUP($G2120,county_facts!$A:$BB,18,FALSE)</f>
        <v>4.2</v>
      </c>
      <c r="W2120">
        <f>VLOOKUP($G2120,county_facts!$A:$BB,19,FALSE)</f>
        <v>93</v>
      </c>
      <c r="X2120">
        <f>VLOOKUP($G2120,county_facts!$A:$BB,20,FALSE)</f>
        <v>85.1</v>
      </c>
      <c r="Y2120">
        <f>VLOOKUP($G2120,county_facts!$A:$BB,21,FALSE)</f>
        <v>1.8</v>
      </c>
      <c r="Z2120">
        <f>VLOOKUP($G2120,county_facts!$A:$BB,22,FALSE)</f>
        <v>1.8</v>
      </c>
      <c r="AA2120">
        <f>VLOOKUP($G2120,county_facts!$A:$BB,23,FALSE)</f>
        <v>86</v>
      </c>
      <c r="AB2120">
        <f>VLOOKUP($G2120,county_facts!$A:$BB,24,FALSE)</f>
        <v>18.8</v>
      </c>
      <c r="AC2120">
        <f>VLOOKUP($G2120,county_facts!$A:$BB,25,FALSE)</f>
        <v>108</v>
      </c>
      <c r="AD2120">
        <f>VLOOKUP($G2120,county_facts!$A:$BB,26,FALSE)</f>
        <v>15</v>
      </c>
      <c r="AE2120">
        <f>VLOOKUP($G2120,county_facts!$A:$BB,27,FALSE)</f>
        <v>1154</v>
      </c>
      <c r="AF2120">
        <f>VLOOKUP($G2120,county_facts!$A:$BB,28,FALSE)</f>
        <v>74.099999999999994</v>
      </c>
      <c r="AG2120">
        <f>VLOOKUP($G2120,county_facts!$A:$BB,29,FALSE)</f>
        <v>1.8</v>
      </c>
      <c r="AH2120">
        <f>VLOOKUP($G2120,county_facts!$A:$BB,30,FALSE)</f>
        <v>162500</v>
      </c>
      <c r="AI2120">
        <f>VLOOKUP($G2120,county_facts!$A:$BB,31,FALSE)</f>
        <v>305</v>
      </c>
      <c r="AJ2120">
        <f>VLOOKUP($G2120,county_facts!$A:$BB,32,FALSE)</f>
        <v>2.37</v>
      </c>
      <c r="AK2120">
        <f>VLOOKUP($G2120,county_facts!$A:$BB,33,FALSE)</f>
        <v>22811</v>
      </c>
      <c r="AL2120">
        <f>VLOOKUP($G2120,county_facts!$A:$BB,34,FALSE)</f>
        <v>46917</v>
      </c>
      <c r="AM2120">
        <f>VLOOKUP($G2120,county_facts!$A:$BB,35,FALSE)</f>
        <v>8.6</v>
      </c>
      <c r="AN2120">
        <f>VLOOKUP($G2120,county_facts!$A:$BB,36,FALSE)</f>
        <v>23</v>
      </c>
      <c r="AO2120">
        <f>VLOOKUP($G2120,county_facts!$A:$BB,37,FALSE)</f>
        <v>74</v>
      </c>
      <c r="AP2120">
        <f>VLOOKUP($G2120,county_facts!$A:$BB,38,FALSE)</f>
        <v>0</v>
      </c>
      <c r="AQ2120">
        <f>VLOOKUP($G2120,county_facts!$A:$BB,39,FALSE)</f>
        <v>77</v>
      </c>
      <c r="AR2120">
        <f>VLOOKUP($G2120,county_facts!$A:$BB,40,FALSE)</f>
        <v>0</v>
      </c>
      <c r="AS2120">
        <f>VLOOKUP($G2120,county_facts!$A:$BB,41,FALSE)</f>
        <v>0</v>
      </c>
      <c r="AT2120">
        <f>VLOOKUP($G2120,county_facts!$A:$BB,42,FALSE)</f>
        <v>0</v>
      </c>
      <c r="AU2120">
        <f>VLOOKUP($G2120,county_facts!$A:$BB,43,FALSE)</f>
        <v>0</v>
      </c>
      <c r="AV2120">
        <f>VLOOKUP($G2120,county_facts!$A:$BB,44,FALSE)</f>
        <v>0</v>
      </c>
      <c r="AW2120">
        <f>VLOOKUP($G2120,county_facts!$A:$BB,45,FALSE)</f>
        <v>0</v>
      </c>
      <c r="AX2120">
        <f>VLOOKUP($G2120,county_facts!$A:$BB,46,FALSE)</f>
        <v>0</v>
      </c>
      <c r="AY2120">
        <f>VLOOKUP($G2120,county_facts!$A:$BB,47,FALSE)</f>
        <v>0</v>
      </c>
      <c r="AZ2120">
        <f>VLOOKUP($G2120,county_facts!$A:$BB,48,FALSE)</f>
        <v>0</v>
      </c>
      <c r="BA2120">
        <f>VLOOKUP($G2120,county_facts!$A:$BB,49,FALSE)</f>
        <v>0</v>
      </c>
      <c r="BB2120">
        <f>VLOOKUP($G2120,county_facts!$A:$BB,50,FALSE)</f>
        <v>0</v>
      </c>
      <c r="BC2120">
        <f>VLOOKUP($G2120,county_facts!$A:$BB,51,FALSE)</f>
        <v>6358</v>
      </c>
      <c r="BD2120">
        <f>VLOOKUP($G2120,county_facts!$A:$BB,52,FALSE)</f>
        <v>7</v>
      </c>
      <c r="BE2120">
        <f>VLOOKUP($G2120,county_facts!$A:$BB,53,FALSE)</f>
        <v>696.98</v>
      </c>
      <c r="BF2120">
        <f>VLOOKUP($G2120,county_facts!$A:$BB,54,FALSE)</f>
        <v>1.5</v>
      </c>
    </row>
    <row r="2121" spans="1:58" x14ac:dyDescent="0.3">
      <c r="A2121" t="s">
        <v>6</v>
      </c>
      <c r="B2121" t="s">
        <v>835</v>
      </c>
      <c r="C2121">
        <v>10</v>
      </c>
      <c r="D2121" t="s">
        <v>820</v>
      </c>
      <c r="E2121">
        <v>23</v>
      </c>
      <c r="F2121">
        <v>0.43478260899999999</v>
      </c>
      <c r="G2121">
        <v>49009</v>
      </c>
      <c r="H2121">
        <f>VLOOKUP($G2121,county_facts!$A:$BB,4,FALSE)</f>
        <v>1117</v>
      </c>
      <c r="I2121">
        <f>VLOOKUP($G2121,county_facts!$A:$BB,5,FALSE)</f>
        <v>1061</v>
      </c>
      <c r="J2121">
        <f>VLOOKUP($G2121,county_facts!$A:$BB,6,FALSE)</f>
        <v>5.3</v>
      </c>
      <c r="K2121">
        <f>VLOOKUP($G2121,county_facts!$A:$BB,7,FALSE)</f>
        <v>1059</v>
      </c>
      <c r="L2121">
        <f>VLOOKUP($G2121,county_facts!$A:$BB,8,FALSE)</f>
        <v>5.2</v>
      </c>
      <c r="M2121">
        <f>VLOOKUP($G2121,county_facts!$A:$BB,9,FALSE)</f>
        <v>23</v>
      </c>
      <c r="N2121">
        <f>VLOOKUP($G2121,county_facts!$A:$BB,10,FALSE)</f>
        <v>21.2</v>
      </c>
      <c r="O2121">
        <f>VLOOKUP($G2121,county_facts!$A:$BB,11,FALSE)</f>
        <v>44.1</v>
      </c>
      <c r="P2121">
        <f>VLOOKUP($G2121,county_facts!$A:$BB,12,FALSE)</f>
        <v>96</v>
      </c>
      <c r="Q2121">
        <f>VLOOKUP($G2121,county_facts!$A:$BB,13,FALSE)</f>
        <v>0.4</v>
      </c>
      <c r="R2121">
        <f>VLOOKUP($G2121,county_facts!$A:$BB,14,FALSE)</f>
        <v>1.4</v>
      </c>
      <c r="S2121">
        <f>VLOOKUP($G2121,county_facts!$A:$BB,15,FALSE)</f>
        <v>0.5</v>
      </c>
      <c r="T2121">
        <f>VLOOKUP($G2121,county_facts!$A:$BB,16,FALSE)</f>
        <v>0.1</v>
      </c>
      <c r="U2121">
        <f>VLOOKUP($G2121,county_facts!$A:$BB,17,FALSE)</f>
        <v>1.6</v>
      </c>
      <c r="V2121">
        <f>VLOOKUP($G2121,county_facts!$A:$BB,18,FALSE)</f>
        <v>4.2</v>
      </c>
      <c r="W2121">
        <f>VLOOKUP($G2121,county_facts!$A:$BB,19,FALSE)</f>
        <v>93</v>
      </c>
      <c r="X2121">
        <f>VLOOKUP($G2121,county_facts!$A:$BB,20,FALSE)</f>
        <v>85.1</v>
      </c>
      <c r="Y2121">
        <f>VLOOKUP($G2121,county_facts!$A:$BB,21,FALSE)</f>
        <v>1.8</v>
      </c>
      <c r="Z2121">
        <f>VLOOKUP($G2121,county_facts!$A:$BB,22,FALSE)</f>
        <v>1.8</v>
      </c>
      <c r="AA2121">
        <f>VLOOKUP($G2121,county_facts!$A:$BB,23,FALSE)</f>
        <v>86</v>
      </c>
      <c r="AB2121">
        <f>VLOOKUP($G2121,county_facts!$A:$BB,24,FALSE)</f>
        <v>18.8</v>
      </c>
      <c r="AC2121">
        <f>VLOOKUP($G2121,county_facts!$A:$BB,25,FALSE)</f>
        <v>108</v>
      </c>
      <c r="AD2121">
        <f>VLOOKUP($G2121,county_facts!$A:$BB,26,FALSE)</f>
        <v>15</v>
      </c>
      <c r="AE2121">
        <f>VLOOKUP($G2121,county_facts!$A:$BB,27,FALSE)</f>
        <v>1154</v>
      </c>
      <c r="AF2121">
        <f>VLOOKUP($G2121,county_facts!$A:$BB,28,FALSE)</f>
        <v>74.099999999999994</v>
      </c>
      <c r="AG2121">
        <f>VLOOKUP($G2121,county_facts!$A:$BB,29,FALSE)</f>
        <v>1.8</v>
      </c>
      <c r="AH2121">
        <f>VLOOKUP($G2121,county_facts!$A:$BB,30,FALSE)</f>
        <v>162500</v>
      </c>
      <c r="AI2121">
        <f>VLOOKUP($G2121,county_facts!$A:$BB,31,FALSE)</f>
        <v>305</v>
      </c>
      <c r="AJ2121">
        <f>VLOOKUP($G2121,county_facts!$A:$BB,32,FALSE)</f>
        <v>2.37</v>
      </c>
      <c r="AK2121">
        <f>VLOOKUP($G2121,county_facts!$A:$BB,33,FALSE)</f>
        <v>22811</v>
      </c>
      <c r="AL2121">
        <f>VLOOKUP($G2121,county_facts!$A:$BB,34,FALSE)</f>
        <v>46917</v>
      </c>
      <c r="AM2121">
        <f>VLOOKUP($G2121,county_facts!$A:$BB,35,FALSE)</f>
        <v>8.6</v>
      </c>
      <c r="AN2121">
        <f>VLOOKUP($G2121,county_facts!$A:$BB,36,FALSE)</f>
        <v>23</v>
      </c>
      <c r="AO2121">
        <f>VLOOKUP($G2121,county_facts!$A:$BB,37,FALSE)</f>
        <v>74</v>
      </c>
      <c r="AP2121">
        <f>VLOOKUP($G2121,county_facts!$A:$BB,38,FALSE)</f>
        <v>0</v>
      </c>
      <c r="AQ2121">
        <f>VLOOKUP($G2121,county_facts!$A:$BB,39,FALSE)</f>
        <v>77</v>
      </c>
      <c r="AR2121">
        <f>VLOOKUP($G2121,county_facts!$A:$BB,40,FALSE)</f>
        <v>0</v>
      </c>
      <c r="AS2121">
        <f>VLOOKUP($G2121,county_facts!$A:$BB,41,FALSE)</f>
        <v>0</v>
      </c>
      <c r="AT2121">
        <f>VLOOKUP($G2121,county_facts!$A:$BB,42,FALSE)</f>
        <v>0</v>
      </c>
      <c r="AU2121">
        <f>VLOOKUP($G2121,county_facts!$A:$BB,43,FALSE)</f>
        <v>0</v>
      </c>
      <c r="AV2121">
        <f>VLOOKUP($G2121,county_facts!$A:$BB,44,FALSE)</f>
        <v>0</v>
      </c>
      <c r="AW2121">
        <f>VLOOKUP($G2121,county_facts!$A:$BB,45,FALSE)</f>
        <v>0</v>
      </c>
      <c r="AX2121">
        <f>VLOOKUP($G2121,county_facts!$A:$BB,46,FALSE)</f>
        <v>0</v>
      </c>
      <c r="AY2121">
        <f>VLOOKUP($G2121,county_facts!$A:$BB,47,FALSE)</f>
        <v>0</v>
      </c>
      <c r="AZ2121">
        <f>VLOOKUP($G2121,county_facts!$A:$BB,48,FALSE)</f>
        <v>0</v>
      </c>
      <c r="BA2121">
        <f>VLOOKUP($G2121,county_facts!$A:$BB,49,FALSE)</f>
        <v>0</v>
      </c>
      <c r="BB2121">
        <f>VLOOKUP($G2121,county_facts!$A:$BB,50,FALSE)</f>
        <v>0</v>
      </c>
      <c r="BC2121">
        <f>VLOOKUP($G2121,county_facts!$A:$BB,51,FALSE)</f>
        <v>6358</v>
      </c>
      <c r="BD2121">
        <f>VLOOKUP($G2121,county_facts!$A:$BB,52,FALSE)</f>
        <v>7</v>
      </c>
      <c r="BE2121">
        <f>VLOOKUP($G2121,county_facts!$A:$BB,53,FALSE)</f>
        <v>696.98</v>
      </c>
      <c r="BF2121">
        <f>VLOOKUP($G2121,county_facts!$A:$BB,54,FALSE)</f>
        <v>1.5</v>
      </c>
    </row>
    <row r="2122" spans="1:58" x14ac:dyDescent="0.3">
      <c r="A2122" t="s">
        <v>6</v>
      </c>
      <c r="B2122" t="s">
        <v>836</v>
      </c>
      <c r="C2122">
        <v>347</v>
      </c>
      <c r="D2122" t="s">
        <v>820</v>
      </c>
      <c r="E2122">
        <v>593</v>
      </c>
      <c r="F2122">
        <v>0.58516020199999996</v>
      </c>
      <c r="G2122">
        <v>49007</v>
      </c>
      <c r="H2122">
        <f>VLOOKUP($G2122,county_facts!$A:$BB,4,FALSE)</f>
        <v>20660</v>
      </c>
      <c r="I2122">
        <f>VLOOKUP($G2122,county_facts!$A:$BB,5,FALSE)</f>
        <v>21403</v>
      </c>
      <c r="J2122">
        <f>VLOOKUP($G2122,county_facts!$A:$BB,6,FALSE)</f>
        <v>-3.5</v>
      </c>
      <c r="K2122">
        <f>VLOOKUP($G2122,county_facts!$A:$BB,7,FALSE)</f>
        <v>21403</v>
      </c>
      <c r="L2122">
        <f>VLOOKUP($G2122,county_facts!$A:$BB,8,FALSE)</f>
        <v>7.7</v>
      </c>
      <c r="M2122">
        <f>VLOOKUP($G2122,county_facts!$A:$BB,9,FALSE)</f>
        <v>26.9</v>
      </c>
      <c r="N2122">
        <f>VLOOKUP($G2122,county_facts!$A:$BB,10,FALSE)</f>
        <v>15.3</v>
      </c>
      <c r="O2122">
        <f>VLOOKUP($G2122,county_facts!$A:$BB,11,FALSE)</f>
        <v>50.3</v>
      </c>
      <c r="P2122">
        <f>VLOOKUP($G2122,county_facts!$A:$BB,12,FALSE)</f>
        <v>95</v>
      </c>
      <c r="Q2122">
        <f>VLOOKUP($G2122,county_facts!$A:$BB,13,FALSE)</f>
        <v>0.8</v>
      </c>
      <c r="R2122">
        <f>VLOOKUP($G2122,county_facts!$A:$BB,14,FALSE)</f>
        <v>1.6</v>
      </c>
      <c r="S2122">
        <f>VLOOKUP($G2122,county_facts!$A:$BB,15,FALSE)</f>
        <v>0.7</v>
      </c>
      <c r="T2122">
        <f>VLOOKUP($G2122,county_facts!$A:$BB,16,FALSE)</f>
        <v>0.2</v>
      </c>
      <c r="U2122">
        <f>VLOOKUP($G2122,county_facts!$A:$BB,17,FALSE)</f>
        <v>1.8</v>
      </c>
      <c r="V2122">
        <f>VLOOKUP($G2122,county_facts!$A:$BB,18,FALSE)</f>
        <v>13.1</v>
      </c>
      <c r="W2122">
        <f>VLOOKUP($G2122,county_facts!$A:$BB,19,FALSE)</f>
        <v>83.2</v>
      </c>
      <c r="X2122">
        <f>VLOOKUP($G2122,county_facts!$A:$BB,20,FALSE)</f>
        <v>83.8</v>
      </c>
      <c r="Y2122">
        <f>VLOOKUP($G2122,county_facts!$A:$BB,21,FALSE)</f>
        <v>2.9</v>
      </c>
      <c r="Z2122">
        <f>VLOOKUP($G2122,county_facts!$A:$BB,22,FALSE)</f>
        <v>7.2</v>
      </c>
      <c r="AA2122">
        <f>VLOOKUP($G2122,county_facts!$A:$BB,23,FALSE)</f>
        <v>86</v>
      </c>
      <c r="AB2122">
        <f>VLOOKUP($G2122,county_facts!$A:$BB,24,FALSE)</f>
        <v>12.6</v>
      </c>
      <c r="AC2122">
        <f>VLOOKUP($G2122,county_facts!$A:$BB,25,FALSE)</f>
        <v>1316</v>
      </c>
      <c r="AD2122">
        <f>VLOOKUP($G2122,county_facts!$A:$BB,26,FALSE)</f>
        <v>15.9</v>
      </c>
      <c r="AE2122">
        <f>VLOOKUP($G2122,county_facts!$A:$BB,27,FALSE)</f>
        <v>9617</v>
      </c>
      <c r="AF2122">
        <f>VLOOKUP($G2122,county_facts!$A:$BB,28,FALSE)</f>
        <v>69.5</v>
      </c>
      <c r="AG2122">
        <f>VLOOKUP($G2122,county_facts!$A:$BB,29,FALSE)</f>
        <v>12.1</v>
      </c>
      <c r="AH2122">
        <f>VLOOKUP($G2122,county_facts!$A:$BB,30,FALSE)</f>
        <v>122700</v>
      </c>
      <c r="AI2122">
        <f>VLOOKUP($G2122,county_facts!$A:$BB,31,FALSE)</f>
        <v>7764</v>
      </c>
      <c r="AJ2122">
        <f>VLOOKUP($G2122,county_facts!$A:$BB,32,FALSE)</f>
        <v>2.64</v>
      </c>
      <c r="AK2122">
        <f>VLOOKUP($G2122,county_facts!$A:$BB,33,FALSE)</f>
        <v>20155</v>
      </c>
      <c r="AL2122">
        <f>VLOOKUP($G2122,county_facts!$A:$BB,34,FALSE)</f>
        <v>44724</v>
      </c>
      <c r="AM2122">
        <f>VLOOKUP($G2122,county_facts!$A:$BB,35,FALSE)</f>
        <v>15.1</v>
      </c>
      <c r="AN2122">
        <f>VLOOKUP($G2122,county_facts!$A:$BB,36,FALSE)</f>
        <v>513</v>
      </c>
      <c r="AO2122">
        <f>VLOOKUP($G2122,county_facts!$A:$BB,37,FALSE)</f>
        <v>6338</v>
      </c>
      <c r="AP2122">
        <f>VLOOKUP($G2122,county_facts!$A:$BB,38,FALSE)</f>
        <v>-3.2</v>
      </c>
      <c r="AQ2122">
        <f>VLOOKUP($G2122,county_facts!$A:$BB,39,FALSE)</f>
        <v>1047</v>
      </c>
      <c r="AR2122">
        <f>VLOOKUP($G2122,county_facts!$A:$BB,40,FALSE)</f>
        <v>1549</v>
      </c>
      <c r="AS2122">
        <f>VLOOKUP($G2122,county_facts!$A:$BB,41,FALSE)</f>
        <v>0</v>
      </c>
      <c r="AT2122">
        <f>VLOOKUP($G2122,county_facts!$A:$BB,42,FALSE)</f>
        <v>0</v>
      </c>
      <c r="AU2122">
        <f>VLOOKUP($G2122,county_facts!$A:$BB,43,FALSE)</f>
        <v>0</v>
      </c>
      <c r="AV2122">
        <f>VLOOKUP($G2122,county_facts!$A:$BB,44,FALSE)</f>
        <v>0</v>
      </c>
      <c r="AW2122">
        <f>VLOOKUP($G2122,county_facts!$A:$BB,45,FALSE)</f>
        <v>0</v>
      </c>
      <c r="AX2122">
        <f>VLOOKUP($G2122,county_facts!$A:$BB,46,FALSE)</f>
        <v>0</v>
      </c>
      <c r="AY2122">
        <f>VLOOKUP($G2122,county_facts!$A:$BB,47,FALSE)</f>
        <v>0</v>
      </c>
      <c r="AZ2122">
        <f>VLOOKUP($G2122,county_facts!$A:$BB,48,FALSE)</f>
        <v>0</v>
      </c>
      <c r="BA2122">
        <f>VLOOKUP($G2122,county_facts!$A:$BB,49,FALSE)</f>
        <v>298872</v>
      </c>
      <c r="BB2122">
        <f>VLOOKUP($G2122,county_facts!$A:$BB,50,FALSE)</f>
        <v>15197</v>
      </c>
      <c r="BC2122">
        <f>VLOOKUP($G2122,county_facts!$A:$BB,51,FALSE)</f>
        <v>26154</v>
      </c>
      <c r="BD2122">
        <f>VLOOKUP($G2122,county_facts!$A:$BB,52,FALSE)</f>
        <v>66</v>
      </c>
      <c r="BE2122">
        <f>VLOOKUP($G2122,county_facts!$A:$BB,53,FALSE)</f>
        <v>1478.49</v>
      </c>
      <c r="BF2122">
        <f>VLOOKUP($G2122,county_facts!$A:$BB,54,FALSE)</f>
        <v>14.5</v>
      </c>
    </row>
    <row r="2123" spans="1:58" x14ac:dyDescent="0.3">
      <c r="A2123" t="s">
        <v>9</v>
      </c>
      <c r="B2123" t="s">
        <v>836</v>
      </c>
      <c r="C2123">
        <v>246</v>
      </c>
      <c r="D2123" t="s">
        <v>820</v>
      </c>
      <c r="E2123">
        <v>593</v>
      </c>
      <c r="F2123">
        <v>0.41483979799999998</v>
      </c>
      <c r="G2123">
        <v>49007</v>
      </c>
      <c r="H2123">
        <f>VLOOKUP($G2123,county_facts!$A:$BB,4,FALSE)</f>
        <v>20660</v>
      </c>
      <c r="I2123">
        <f>VLOOKUP($G2123,county_facts!$A:$BB,5,FALSE)</f>
        <v>21403</v>
      </c>
      <c r="J2123">
        <f>VLOOKUP($G2123,county_facts!$A:$BB,6,FALSE)</f>
        <v>-3.5</v>
      </c>
      <c r="K2123">
        <f>VLOOKUP($G2123,county_facts!$A:$BB,7,FALSE)</f>
        <v>21403</v>
      </c>
      <c r="L2123">
        <f>VLOOKUP($G2123,county_facts!$A:$BB,8,FALSE)</f>
        <v>7.7</v>
      </c>
      <c r="M2123">
        <f>VLOOKUP($G2123,county_facts!$A:$BB,9,FALSE)</f>
        <v>26.9</v>
      </c>
      <c r="N2123">
        <f>VLOOKUP($G2123,county_facts!$A:$BB,10,FALSE)</f>
        <v>15.3</v>
      </c>
      <c r="O2123">
        <f>VLOOKUP($G2123,county_facts!$A:$BB,11,FALSE)</f>
        <v>50.3</v>
      </c>
      <c r="P2123">
        <f>VLOOKUP($G2123,county_facts!$A:$BB,12,FALSE)</f>
        <v>95</v>
      </c>
      <c r="Q2123">
        <f>VLOOKUP($G2123,county_facts!$A:$BB,13,FALSE)</f>
        <v>0.8</v>
      </c>
      <c r="R2123">
        <f>VLOOKUP($G2123,county_facts!$A:$BB,14,FALSE)</f>
        <v>1.6</v>
      </c>
      <c r="S2123">
        <f>VLOOKUP($G2123,county_facts!$A:$BB,15,FALSE)</f>
        <v>0.7</v>
      </c>
      <c r="T2123">
        <f>VLOOKUP($G2123,county_facts!$A:$BB,16,FALSE)</f>
        <v>0.2</v>
      </c>
      <c r="U2123">
        <f>VLOOKUP($G2123,county_facts!$A:$BB,17,FALSE)</f>
        <v>1.8</v>
      </c>
      <c r="V2123">
        <f>VLOOKUP($G2123,county_facts!$A:$BB,18,FALSE)</f>
        <v>13.1</v>
      </c>
      <c r="W2123">
        <f>VLOOKUP($G2123,county_facts!$A:$BB,19,FALSE)</f>
        <v>83.2</v>
      </c>
      <c r="X2123">
        <f>VLOOKUP($G2123,county_facts!$A:$BB,20,FALSE)</f>
        <v>83.8</v>
      </c>
      <c r="Y2123">
        <f>VLOOKUP($G2123,county_facts!$A:$BB,21,FALSE)</f>
        <v>2.9</v>
      </c>
      <c r="Z2123">
        <f>VLOOKUP($G2123,county_facts!$A:$BB,22,FALSE)</f>
        <v>7.2</v>
      </c>
      <c r="AA2123">
        <f>VLOOKUP($G2123,county_facts!$A:$BB,23,FALSE)</f>
        <v>86</v>
      </c>
      <c r="AB2123">
        <f>VLOOKUP($G2123,county_facts!$A:$BB,24,FALSE)</f>
        <v>12.6</v>
      </c>
      <c r="AC2123">
        <f>VLOOKUP($G2123,county_facts!$A:$BB,25,FALSE)</f>
        <v>1316</v>
      </c>
      <c r="AD2123">
        <f>VLOOKUP($G2123,county_facts!$A:$BB,26,FALSE)</f>
        <v>15.9</v>
      </c>
      <c r="AE2123">
        <f>VLOOKUP($G2123,county_facts!$A:$BB,27,FALSE)</f>
        <v>9617</v>
      </c>
      <c r="AF2123">
        <f>VLOOKUP($G2123,county_facts!$A:$BB,28,FALSE)</f>
        <v>69.5</v>
      </c>
      <c r="AG2123">
        <f>VLOOKUP($G2123,county_facts!$A:$BB,29,FALSE)</f>
        <v>12.1</v>
      </c>
      <c r="AH2123">
        <f>VLOOKUP($G2123,county_facts!$A:$BB,30,FALSE)</f>
        <v>122700</v>
      </c>
      <c r="AI2123">
        <f>VLOOKUP($G2123,county_facts!$A:$BB,31,FALSE)</f>
        <v>7764</v>
      </c>
      <c r="AJ2123">
        <f>VLOOKUP($G2123,county_facts!$A:$BB,32,FALSE)</f>
        <v>2.64</v>
      </c>
      <c r="AK2123">
        <f>VLOOKUP($G2123,county_facts!$A:$BB,33,FALSE)</f>
        <v>20155</v>
      </c>
      <c r="AL2123">
        <f>VLOOKUP($G2123,county_facts!$A:$BB,34,FALSE)</f>
        <v>44724</v>
      </c>
      <c r="AM2123">
        <f>VLOOKUP($G2123,county_facts!$A:$BB,35,FALSE)</f>
        <v>15.1</v>
      </c>
      <c r="AN2123">
        <f>VLOOKUP($G2123,county_facts!$A:$BB,36,FALSE)</f>
        <v>513</v>
      </c>
      <c r="AO2123">
        <f>VLOOKUP($G2123,county_facts!$A:$BB,37,FALSE)</f>
        <v>6338</v>
      </c>
      <c r="AP2123">
        <f>VLOOKUP($G2123,county_facts!$A:$BB,38,FALSE)</f>
        <v>-3.2</v>
      </c>
      <c r="AQ2123">
        <f>VLOOKUP($G2123,county_facts!$A:$BB,39,FALSE)</f>
        <v>1047</v>
      </c>
      <c r="AR2123">
        <f>VLOOKUP($G2123,county_facts!$A:$BB,40,FALSE)</f>
        <v>1549</v>
      </c>
      <c r="AS2123">
        <f>VLOOKUP($G2123,county_facts!$A:$BB,41,FALSE)</f>
        <v>0</v>
      </c>
      <c r="AT2123">
        <f>VLOOKUP($G2123,county_facts!$A:$BB,42,FALSE)</f>
        <v>0</v>
      </c>
      <c r="AU2123">
        <f>VLOOKUP($G2123,county_facts!$A:$BB,43,FALSE)</f>
        <v>0</v>
      </c>
      <c r="AV2123">
        <f>VLOOKUP($G2123,county_facts!$A:$BB,44,FALSE)</f>
        <v>0</v>
      </c>
      <c r="AW2123">
        <f>VLOOKUP($G2123,county_facts!$A:$BB,45,FALSE)</f>
        <v>0</v>
      </c>
      <c r="AX2123">
        <f>VLOOKUP($G2123,county_facts!$A:$BB,46,FALSE)</f>
        <v>0</v>
      </c>
      <c r="AY2123">
        <f>VLOOKUP($G2123,county_facts!$A:$BB,47,FALSE)</f>
        <v>0</v>
      </c>
      <c r="AZ2123">
        <f>VLOOKUP($G2123,county_facts!$A:$BB,48,FALSE)</f>
        <v>0</v>
      </c>
      <c r="BA2123">
        <f>VLOOKUP($G2123,county_facts!$A:$BB,49,FALSE)</f>
        <v>298872</v>
      </c>
      <c r="BB2123">
        <f>VLOOKUP($G2123,county_facts!$A:$BB,50,FALSE)</f>
        <v>15197</v>
      </c>
      <c r="BC2123">
        <f>VLOOKUP($G2123,county_facts!$A:$BB,51,FALSE)</f>
        <v>26154</v>
      </c>
      <c r="BD2123">
        <f>VLOOKUP($G2123,county_facts!$A:$BB,52,FALSE)</f>
        <v>66</v>
      </c>
      <c r="BE2123">
        <f>VLOOKUP($G2123,county_facts!$A:$BB,53,FALSE)</f>
        <v>1478.49</v>
      </c>
      <c r="BF2123">
        <f>VLOOKUP($G2123,county_facts!$A:$BB,54,FALSE)</f>
        <v>14.5</v>
      </c>
    </row>
    <row r="2124" spans="1:58" x14ac:dyDescent="0.3">
      <c r="A2124" t="s">
        <v>9</v>
      </c>
      <c r="B2124" t="s">
        <v>837</v>
      </c>
      <c r="C2124">
        <v>880</v>
      </c>
      <c r="D2124" t="s">
        <v>820</v>
      </c>
      <c r="E2124">
        <v>1201</v>
      </c>
      <c r="F2124">
        <v>0.73272273099999996</v>
      </c>
      <c r="G2124">
        <v>49005</v>
      </c>
      <c r="H2124">
        <f>VLOOKUP($G2124,county_facts!$A:$BB,4,FALSE)</f>
        <v>118343</v>
      </c>
      <c r="I2124">
        <f>VLOOKUP($G2124,county_facts!$A:$BB,5,FALSE)</f>
        <v>112656</v>
      </c>
      <c r="J2124">
        <f>VLOOKUP($G2124,county_facts!$A:$BB,6,FALSE)</f>
        <v>5</v>
      </c>
      <c r="K2124">
        <f>VLOOKUP($G2124,county_facts!$A:$BB,7,FALSE)</f>
        <v>112656</v>
      </c>
      <c r="L2124">
        <f>VLOOKUP($G2124,county_facts!$A:$BB,8,FALSE)</f>
        <v>9.3000000000000007</v>
      </c>
      <c r="M2124">
        <f>VLOOKUP($G2124,county_facts!$A:$BB,9,FALSE)</f>
        <v>31.1</v>
      </c>
      <c r="N2124">
        <f>VLOOKUP($G2124,county_facts!$A:$BB,10,FALSE)</f>
        <v>8.6</v>
      </c>
      <c r="O2124">
        <f>VLOOKUP($G2124,county_facts!$A:$BB,11,FALSE)</f>
        <v>50.1</v>
      </c>
      <c r="P2124">
        <f>VLOOKUP($G2124,county_facts!$A:$BB,12,FALSE)</f>
        <v>93.2</v>
      </c>
      <c r="Q2124">
        <f>VLOOKUP($G2124,county_facts!$A:$BB,13,FALSE)</f>
        <v>0.8</v>
      </c>
      <c r="R2124">
        <f>VLOOKUP($G2124,county_facts!$A:$BB,14,FALSE)</f>
        <v>1</v>
      </c>
      <c r="S2124">
        <f>VLOOKUP($G2124,county_facts!$A:$BB,15,FALSE)</f>
        <v>2.6</v>
      </c>
      <c r="T2124">
        <f>VLOOKUP($G2124,county_facts!$A:$BB,16,FALSE)</f>
        <v>0.5</v>
      </c>
      <c r="U2124">
        <f>VLOOKUP($G2124,county_facts!$A:$BB,17,FALSE)</f>
        <v>1.9</v>
      </c>
      <c r="V2124">
        <f>VLOOKUP($G2124,county_facts!$A:$BB,18,FALSE)</f>
        <v>10.5</v>
      </c>
      <c r="W2124">
        <f>VLOOKUP($G2124,county_facts!$A:$BB,19,FALSE)</f>
        <v>84.2</v>
      </c>
      <c r="X2124">
        <f>VLOOKUP($G2124,county_facts!$A:$BB,20,FALSE)</f>
        <v>78.3</v>
      </c>
      <c r="Y2124">
        <f>VLOOKUP($G2124,county_facts!$A:$BB,21,FALSE)</f>
        <v>6.9</v>
      </c>
      <c r="Z2124">
        <f>VLOOKUP($G2124,county_facts!$A:$BB,22,FALSE)</f>
        <v>13.8</v>
      </c>
      <c r="AA2124">
        <f>VLOOKUP($G2124,county_facts!$A:$BB,23,FALSE)</f>
        <v>92.5</v>
      </c>
      <c r="AB2124">
        <f>VLOOKUP($G2124,county_facts!$A:$BB,24,FALSE)</f>
        <v>36.9</v>
      </c>
      <c r="AC2124">
        <f>VLOOKUP($G2124,county_facts!$A:$BB,25,FALSE)</f>
        <v>4258</v>
      </c>
      <c r="AD2124">
        <f>VLOOKUP($G2124,county_facts!$A:$BB,26,FALSE)</f>
        <v>16.600000000000001</v>
      </c>
      <c r="AE2124">
        <f>VLOOKUP($G2124,county_facts!$A:$BB,27,FALSE)</f>
        <v>39368</v>
      </c>
      <c r="AF2124">
        <f>VLOOKUP($G2124,county_facts!$A:$BB,28,FALSE)</f>
        <v>64.5</v>
      </c>
      <c r="AG2124">
        <f>VLOOKUP($G2124,county_facts!$A:$BB,29,FALSE)</f>
        <v>23.2</v>
      </c>
      <c r="AH2124">
        <f>VLOOKUP($G2124,county_facts!$A:$BB,30,FALSE)</f>
        <v>189100</v>
      </c>
      <c r="AI2124">
        <f>VLOOKUP($G2124,county_facts!$A:$BB,31,FALSE)</f>
        <v>35375</v>
      </c>
      <c r="AJ2124">
        <f>VLOOKUP($G2124,county_facts!$A:$BB,32,FALSE)</f>
        <v>3.12</v>
      </c>
      <c r="AK2124">
        <f>VLOOKUP($G2124,county_facts!$A:$BB,33,FALSE)</f>
        <v>20074</v>
      </c>
      <c r="AL2124">
        <f>VLOOKUP($G2124,county_facts!$A:$BB,34,FALSE)</f>
        <v>49506</v>
      </c>
      <c r="AM2124">
        <f>VLOOKUP($G2124,county_facts!$A:$BB,35,FALSE)</f>
        <v>16.600000000000001</v>
      </c>
      <c r="AN2124">
        <f>VLOOKUP($G2124,county_facts!$A:$BB,36,FALSE)</f>
        <v>3041</v>
      </c>
      <c r="AO2124">
        <f>VLOOKUP($G2124,county_facts!$A:$BB,37,FALSE)</f>
        <v>38782</v>
      </c>
      <c r="AP2124">
        <f>VLOOKUP($G2124,county_facts!$A:$BB,38,FALSE)</f>
        <v>0.7</v>
      </c>
      <c r="AQ2124">
        <f>VLOOKUP($G2124,county_facts!$A:$BB,39,FALSE)</f>
        <v>7934</v>
      </c>
      <c r="AR2124">
        <f>VLOOKUP($G2124,county_facts!$A:$BB,40,FALSE)</f>
        <v>10332</v>
      </c>
      <c r="AS2124">
        <f>VLOOKUP($G2124,county_facts!$A:$BB,41,FALSE)</f>
        <v>0</v>
      </c>
      <c r="AT2124">
        <f>VLOOKUP($G2124,county_facts!$A:$BB,42,FALSE)</f>
        <v>0</v>
      </c>
      <c r="AU2124">
        <f>VLOOKUP($G2124,county_facts!$A:$BB,43,FALSE)</f>
        <v>1</v>
      </c>
      <c r="AV2124">
        <f>VLOOKUP($G2124,county_facts!$A:$BB,44,FALSE)</f>
        <v>0</v>
      </c>
      <c r="AW2124">
        <f>VLOOKUP($G2124,county_facts!$A:$BB,45,FALSE)</f>
        <v>2.6</v>
      </c>
      <c r="AX2124">
        <f>VLOOKUP($G2124,county_facts!$A:$BB,46,FALSE)</f>
        <v>22.2</v>
      </c>
      <c r="AY2124">
        <f>VLOOKUP($G2124,county_facts!$A:$BB,47,FALSE)</f>
        <v>0</v>
      </c>
      <c r="AZ2124">
        <f>VLOOKUP($G2124,county_facts!$A:$BB,48,FALSE)</f>
        <v>361610</v>
      </c>
      <c r="BA2124">
        <f>VLOOKUP($G2124,county_facts!$A:$BB,49,FALSE)</f>
        <v>1095090</v>
      </c>
      <c r="BB2124">
        <f>VLOOKUP($G2124,county_facts!$A:$BB,50,FALSE)</f>
        <v>10079</v>
      </c>
      <c r="BC2124">
        <f>VLOOKUP($G2124,county_facts!$A:$BB,51,FALSE)</f>
        <v>95153</v>
      </c>
      <c r="BD2124">
        <f>VLOOKUP($G2124,county_facts!$A:$BB,52,FALSE)</f>
        <v>749</v>
      </c>
      <c r="BE2124">
        <f>VLOOKUP($G2124,county_facts!$A:$BB,53,FALSE)</f>
        <v>1164.81</v>
      </c>
      <c r="BF2124">
        <f>VLOOKUP($G2124,county_facts!$A:$BB,54,FALSE)</f>
        <v>96.7</v>
      </c>
    </row>
    <row r="2125" spans="1:58" x14ac:dyDescent="0.3">
      <c r="A2125" t="s">
        <v>6</v>
      </c>
      <c r="B2125" t="s">
        <v>837</v>
      </c>
      <c r="C2125">
        <v>321</v>
      </c>
      <c r="D2125" t="s">
        <v>820</v>
      </c>
      <c r="E2125">
        <v>1201</v>
      </c>
      <c r="F2125">
        <v>0.26727726899999998</v>
      </c>
      <c r="G2125">
        <v>49005</v>
      </c>
      <c r="H2125">
        <f>VLOOKUP($G2125,county_facts!$A:$BB,4,FALSE)</f>
        <v>118343</v>
      </c>
      <c r="I2125">
        <f>VLOOKUP($G2125,county_facts!$A:$BB,5,FALSE)</f>
        <v>112656</v>
      </c>
      <c r="J2125">
        <f>VLOOKUP($G2125,county_facts!$A:$BB,6,FALSE)</f>
        <v>5</v>
      </c>
      <c r="K2125">
        <f>VLOOKUP($G2125,county_facts!$A:$BB,7,FALSE)</f>
        <v>112656</v>
      </c>
      <c r="L2125">
        <f>VLOOKUP($G2125,county_facts!$A:$BB,8,FALSE)</f>
        <v>9.3000000000000007</v>
      </c>
      <c r="M2125">
        <f>VLOOKUP($G2125,county_facts!$A:$BB,9,FALSE)</f>
        <v>31.1</v>
      </c>
      <c r="N2125">
        <f>VLOOKUP($G2125,county_facts!$A:$BB,10,FALSE)</f>
        <v>8.6</v>
      </c>
      <c r="O2125">
        <f>VLOOKUP($G2125,county_facts!$A:$BB,11,FALSE)</f>
        <v>50.1</v>
      </c>
      <c r="P2125">
        <f>VLOOKUP($G2125,county_facts!$A:$BB,12,FALSE)</f>
        <v>93.2</v>
      </c>
      <c r="Q2125">
        <f>VLOOKUP($G2125,county_facts!$A:$BB,13,FALSE)</f>
        <v>0.8</v>
      </c>
      <c r="R2125">
        <f>VLOOKUP($G2125,county_facts!$A:$BB,14,FALSE)</f>
        <v>1</v>
      </c>
      <c r="S2125">
        <f>VLOOKUP($G2125,county_facts!$A:$BB,15,FALSE)</f>
        <v>2.6</v>
      </c>
      <c r="T2125">
        <f>VLOOKUP($G2125,county_facts!$A:$BB,16,FALSE)</f>
        <v>0.5</v>
      </c>
      <c r="U2125">
        <f>VLOOKUP($G2125,county_facts!$A:$BB,17,FALSE)</f>
        <v>1.9</v>
      </c>
      <c r="V2125">
        <f>VLOOKUP($G2125,county_facts!$A:$BB,18,FALSE)</f>
        <v>10.5</v>
      </c>
      <c r="W2125">
        <f>VLOOKUP($G2125,county_facts!$A:$BB,19,FALSE)</f>
        <v>84.2</v>
      </c>
      <c r="X2125">
        <f>VLOOKUP($G2125,county_facts!$A:$BB,20,FALSE)</f>
        <v>78.3</v>
      </c>
      <c r="Y2125">
        <f>VLOOKUP($G2125,county_facts!$A:$BB,21,FALSE)</f>
        <v>6.9</v>
      </c>
      <c r="Z2125">
        <f>VLOOKUP($G2125,county_facts!$A:$BB,22,FALSE)</f>
        <v>13.8</v>
      </c>
      <c r="AA2125">
        <f>VLOOKUP($G2125,county_facts!$A:$BB,23,FALSE)</f>
        <v>92.5</v>
      </c>
      <c r="AB2125">
        <f>VLOOKUP($G2125,county_facts!$A:$BB,24,FALSE)</f>
        <v>36.9</v>
      </c>
      <c r="AC2125">
        <f>VLOOKUP($G2125,county_facts!$A:$BB,25,FALSE)</f>
        <v>4258</v>
      </c>
      <c r="AD2125">
        <f>VLOOKUP($G2125,county_facts!$A:$BB,26,FALSE)</f>
        <v>16.600000000000001</v>
      </c>
      <c r="AE2125">
        <f>VLOOKUP($G2125,county_facts!$A:$BB,27,FALSE)</f>
        <v>39368</v>
      </c>
      <c r="AF2125">
        <f>VLOOKUP($G2125,county_facts!$A:$BB,28,FALSE)</f>
        <v>64.5</v>
      </c>
      <c r="AG2125">
        <f>VLOOKUP($G2125,county_facts!$A:$BB,29,FALSE)</f>
        <v>23.2</v>
      </c>
      <c r="AH2125">
        <f>VLOOKUP($G2125,county_facts!$A:$BB,30,FALSE)</f>
        <v>189100</v>
      </c>
      <c r="AI2125">
        <f>VLOOKUP($G2125,county_facts!$A:$BB,31,FALSE)</f>
        <v>35375</v>
      </c>
      <c r="AJ2125">
        <f>VLOOKUP($G2125,county_facts!$A:$BB,32,FALSE)</f>
        <v>3.12</v>
      </c>
      <c r="AK2125">
        <f>VLOOKUP($G2125,county_facts!$A:$BB,33,FALSE)</f>
        <v>20074</v>
      </c>
      <c r="AL2125">
        <f>VLOOKUP($G2125,county_facts!$A:$BB,34,FALSE)</f>
        <v>49506</v>
      </c>
      <c r="AM2125">
        <f>VLOOKUP($G2125,county_facts!$A:$BB,35,FALSE)</f>
        <v>16.600000000000001</v>
      </c>
      <c r="AN2125">
        <f>VLOOKUP($G2125,county_facts!$A:$BB,36,FALSE)</f>
        <v>3041</v>
      </c>
      <c r="AO2125">
        <f>VLOOKUP($G2125,county_facts!$A:$BB,37,FALSE)</f>
        <v>38782</v>
      </c>
      <c r="AP2125">
        <f>VLOOKUP($G2125,county_facts!$A:$BB,38,FALSE)</f>
        <v>0.7</v>
      </c>
      <c r="AQ2125">
        <f>VLOOKUP($G2125,county_facts!$A:$BB,39,FALSE)</f>
        <v>7934</v>
      </c>
      <c r="AR2125">
        <f>VLOOKUP($G2125,county_facts!$A:$BB,40,FALSE)</f>
        <v>10332</v>
      </c>
      <c r="AS2125">
        <f>VLOOKUP($G2125,county_facts!$A:$BB,41,FALSE)</f>
        <v>0</v>
      </c>
      <c r="AT2125">
        <f>VLOOKUP($G2125,county_facts!$A:$BB,42,FALSE)</f>
        <v>0</v>
      </c>
      <c r="AU2125">
        <f>VLOOKUP($G2125,county_facts!$A:$BB,43,FALSE)</f>
        <v>1</v>
      </c>
      <c r="AV2125">
        <f>VLOOKUP($G2125,county_facts!$A:$BB,44,FALSE)</f>
        <v>0</v>
      </c>
      <c r="AW2125">
        <f>VLOOKUP($G2125,county_facts!$A:$BB,45,FALSE)</f>
        <v>2.6</v>
      </c>
      <c r="AX2125">
        <f>VLOOKUP($G2125,county_facts!$A:$BB,46,FALSE)</f>
        <v>22.2</v>
      </c>
      <c r="AY2125">
        <f>VLOOKUP($G2125,county_facts!$A:$BB,47,FALSE)</f>
        <v>0</v>
      </c>
      <c r="AZ2125">
        <f>VLOOKUP($G2125,county_facts!$A:$BB,48,FALSE)</f>
        <v>361610</v>
      </c>
      <c r="BA2125">
        <f>VLOOKUP($G2125,county_facts!$A:$BB,49,FALSE)</f>
        <v>1095090</v>
      </c>
      <c r="BB2125">
        <f>VLOOKUP($G2125,county_facts!$A:$BB,50,FALSE)</f>
        <v>10079</v>
      </c>
      <c r="BC2125">
        <f>VLOOKUP($G2125,county_facts!$A:$BB,51,FALSE)</f>
        <v>95153</v>
      </c>
      <c r="BD2125">
        <f>VLOOKUP($G2125,county_facts!$A:$BB,52,FALSE)</f>
        <v>749</v>
      </c>
      <c r="BE2125">
        <f>VLOOKUP($G2125,county_facts!$A:$BB,53,FALSE)</f>
        <v>1164.81</v>
      </c>
      <c r="BF2125">
        <f>VLOOKUP($G2125,county_facts!$A:$BB,54,FALSE)</f>
        <v>96.7</v>
      </c>
    </row>
    <row r="2126" spans="1:58" x14ac:dyDescent="0.3">
      <c r="A2126" t="s">
        <v>9</v>
      </c>
      <c r="B2126" t="s">
        <v>838</v>
      </c>
      <c r="C2126">
        <v>355</v>
      </c>
      <c r="D2126" t="s">
        <v>820</v>
      </c>
      <c r="E2126">
        <v>651</v>
      </c>
      <c r="F2126">
        <v>0.54531490000000005</v>
      </c>
      <c r="G2126">
        <v>49003</v>
      </c>
      <c r="H2126">
        <f>VLOOKUP($G2126,county_facts!$A:$BB,4,FALSE)</f>
        <v>51518</v>
      </c>
      <c r="I2126">
        <f>VLOOKUP($G2126,county_facts!$A:$BB,5,FALSE)</f>
        <v>49975</v>
      </c>
      <c r="J2126">
        <f>VLOOKUP($G2126,county_facts!$A:$BB,6,FALSE)</f>
        <v>3.1</v>
      </c>
      <c r="K2126">
        <f>VLOOKUP($G2126,county_facts!$A:$BB,7,FALSE)</f>
        <v>49975</v>
      </c>
      <c r="L2126">
        <f>VLOOKUP($G2126,county_facts!$A:$BB,8,FALSE)</f>
        <v>8.6</v>
      </c>
      <c r="M2126">
        <f>VLOOKUP($G2126,county_facts!$A:$BB,9,FALSE)</f>
        <v>32.799999999999997</v>
      </c>
      <c r="N2126">
        <f>VLOOKUP($G2126,county_facts!$A:$BB,10,FALSE)</f>
        <v>12.2</v>
      </c>
      <c r="O2126">
        <f>VLOOKUP($G2126,county_facts!$A:$BB,11,FALSE)</f>
        <v>49.4</v>
      </c>
      <c r="P2126">
        <f>VLOOKUP($G2126,county_facts!$A:$BB,12,FALSE)</f>
        <v>95.2</v>
      </c>
      <c r="Q2126">
        <f>VLOOKUP($G2126,county_facts!$A:$BB,13,FALSE)</f>
        <v>0.5</v>
      </c>
      <c r="R2126">
        <f>VLOOKUP($G2126,county_facts!$A:$BB,14,FALSE)</f>
        <v>1.2</v>
      </c>
      <c r="S2126">
        <f>VLOOKUP($G2126,county_facts!$A:$BB,15,FALSE)</f>
        <v>1</v>
      </c>
      <c r="T2126">
        <f>VLOOKUP($G2126,county_facts!$A:$BB,16,FALSE)</f>
        <v>0.2</v>
      </c>
      <c r="U2126">
        <f>VLOOKUP($G2126,county_facts!$A:$BB,17,FALSE)</f>
        <v>1.8</v>
      </c>
      <c r="V2126">
        <f>VLOOKUP($G2126,county_facts!$A:$BB,18,FALSE)</f>
        <v>9.1</v>
      </c>
      <c r="W2126">
        <f>VLOOKUP($G2126,county_facts!$A:$BB,19,FALSE)</f>
        <v>87.2</v>
      </c>
      <c r="X2126">
        <f>VLOOKUP($G2126,county_facts!$A:$BB,20,FALSE)</f>
        <v>88.1</v>
      </c>
      <c r="Y2126">
        <f>VLOOKUP($G2126,county_facts!$A:$BB,21,FALSE)</f>
        <v>3.1</v>
      </c>
      <c r="Z2126">
        <f>VLOOKUP($G2126,county_facts!$A:$BB,22,FALSE)</f>
        <v>7.2</v>
      </c>
      <c r="AA2126">
        <f>VLOOKUP($G2126,county_facts!$A:$BB,23,FALSE)</f>
        <v>91.7</v>
      </c>
      <c r="AB2126">
        <f>VLOOKUP($G2126,county_facts!$A:$BB,24,FALSE)</f>
        <v>21.2</v>
      </c>
      <c r="AC2126">
        <f>VLOOKUP($G2126,county_facts!$A:$BB,25,FALSE)</f>
        <v>2724</v>
      </c>
      <c r="AD2126">
        <f>VLOOKUP($G2126,county_facts!$A:$BB,26,FALSE)</f>
        <v>22.6</v>
      </c>
      <c r="AE2126">
        <f>VLOOKUP($G2126,county_facts!$A:$BB,27,FALSE)</f>
        <v>18097</v>
      </c>
      <c r="AF2126">
        <f>VLOOKUP($G2126,county_facts!$A:$BB,28,FALSE)</f>
        <v>79.3</v>
      </c>
      <c r="AG2126">
        <f>VLOOKUP($G2126,county_facts!$A:$BB,29,FALSE)</f>
        <v>11.8</v>
      </c>
      <c r="AH2126">
        <f>VLOOKUP($G2126,county_facts!$A:$BB,30,FALSE)</f>
        <v>166100</v>
      </c>
      <c r="AI2126">
        <f>VLOOKUP($G2126,county_facts!$A:$BB,31,FALSE)</f>
        <v>16207</v>
      </c>
      <c r="AJ2126">
        <f>VLOOKUP($G2126,county_facts!$A:$BB,32,FALSE)</f>
        <v>3.07</v>
      </c>
      <c r="AK2126">
        <f>VLOOKUP($G2126,county_facts!$A:$BB,33,FALSE)</f>
        <v>21720</v>
      </c>
      <c r="AL2126">
        <f>VLOOKUP($G2126,county_facts!$A:$BB,34,FALSE)</f>
        <v>57292</v>
      </c>
      <c r="AM2126">
        <f>VLOOKUP($G2126,county_facts!$A:$BB,35,FALSE)</f>
        <v>8.8000000000000007</v>
      </c>
      <c r="AN2126">
        <f>VLOOKUP($G2126,county_facts!$A:$BB,36,FALSE)</f>
        <v>982</v>
      </c>
      <c r="AO2126">
        <f>VLOOKUP($G2126,county_facts!$A:$BB,37,FALSE)</f>
        <v>16393</v>
      </c>
      <c r="AP2126">
        <f>VLOOKUP($G2126,county_facts!$A:$BB,38,FALSE)</f>
        <v>5.9</v>
      </c>
      <c r="AQ2126">
        <f>VLOOKUP($G2126,county_facts!$A:$BB,39,FALSE)</f>
        <v>2975</v>
      </c>
      <c r="AR2126">
        <f>VLOOKUP($G2126,county_facts!$A:$BB,40,FALSE)</f>
        <v>3818</v>
      </c>
      <c r="AS2126">
        <f>VLOOKUP($G2126,county_facts!$A:$BB,41,FALSE)</f>
        <v>0</v>
      </c>
      <c r="AT2126">
        <f>VLOOKUP($G2126,county_facts!$A:$BB,42,FALSE)</f>
        <v>0</v>
      </c>
      <c r="AU2126">
        <f>VLOOKUP($G2126,county_facts!$A:$BB,43,FALSE)</f>
        <v>1.4</v>
      </c>
      <c r="AV2126">
        <f>VLOOKUP($G2126,county_facts!$A:$BB,44,FALSE)</f>
        <v>0</v>
      </c>
      <c r="AW2126">
        <f>VLOOKUP($G2126,county_facts!$A:$BB,45,FALSE)</f>
        <v>1.4</v>
      </c>
      <c r="AX2126">
        <f>VLOOKUP($G2126,county_facts!$A:$BB,46,FALSE)</f>
        <v>20.7</v>
      </c>
      <c r="AY2126">
        <f>VLOOKUP($G2126,county_facts!$A:$BB,47,FALSE)</f>
        <v>3150909</v>
      </c>
      <c r="AZ2126">
        <f>VLOOKUP($G2126,county_facts!$A:$BB,48,FALSE)</f>
        <v>0</v>
      </c>
      <c r="BA2126">
        <f>VLOOKUP($G2126,county_facts!$A:$BB,49,FALSE)</f>
        <v>447418</v>
      </c>
      <c r="BB2126">
        <f>VLOOKUP($G2126,county_facts!$A:$BB,50,FALSE)</f>
        <v>9348</v>
      </c>
      <c r="BC2126">
        <f>VLOOKUP($G2126,county_facts!$A:$BB,51,FALSE)</f>
        <v>36827</v>
      </c>
      <c r="BD2126">
        <f>VLOOKUP($G2126,county_facts!$A:$BB,52,FALSE)</f>
        <v>164</v>
      </c>
      <c r="BE2126">
        <f>VLOOKUP($G2126,county_facts!$A:$BB,53,FALSE)</f>
        <v>5745.55</v>
      </c>
      <c r="BF2126">
        <f>VLOOKUP($G2126,county_facts!$A:$BB,54,FALSE)</f>
        <v>8.6999999999999993</v>
      </c>
    </row>
    <row r="2127" spans="1:58" x14ac:dyDescent="0.3">
      <c r="A2127" t="s">
        <v>6</v>
      </c>
      <c r="B2127" t="s">
        <v>838</v>
      </c>
      <c r="C2127">
        <v>296</v>
      </c>
      <c r="D2127" t="s">
        <v>820</v>
      </c>
      <c r="E2127">
        <v>651</v>
      </c>
      <c r="F2127">
        <v>0.45468510000000001</v>
      </c>
      <c r="G2127">
        <v>49003</v>
      </c>
      <c r="H2127">
        <f>VLOOKUP($G2127,county_facts!$A:$BB,4,FALSE)</f>
        <v>51518</v>
      </c>
      <c r="I2127">
        <f>VLOOKUP($G2127,county_facts!$A:$BB,5,FALSE)</f>
        <v>49975</v>
      </c>
      <c r="J2127">
        <f>VLOOKUP($G2127,county_facts!$A:$BB,6,FALSE)</f>
        <v>3.1</v>
      </c>
      <c r="K2127">
        <f>VLOOKUP($G2127,county_facts!$A:$BB,7,FALSE)</f>
        <v>49975</v>
      </c>
      <c r="L2127">
        <f>VLOOKUP($G2127,county_facts!$A:$BB,8,FALSE)</f>
        <v>8.6</v>
      </c>
      <c r="M2127">
        <f>VLOOKUP($G2127,county_facts!$A:$BB,9,FALSE)</f>
        <v>32.799999999999997</v>
      </c>
      <c r="N2127">
        <f>VLOOKUP($G2127,county_facts!$A:$BB,10,FALSE)</f>
        <v>12.2</v>
      </c>
      <c r="O2127">
        <f>VLOOKUP($G2127,county_facts!$A:$BB,11,FALSE)</f>
        <v>49.4</v>
      </c>
      <c r="P2127">
        <f>VLOOKUP($G2127,county_facts!$A:$BB,12,FALSE)</f>
        <v>95.2</v>
      </c>
      <c r="Q2127">
        <f>VLOOKUP($G2127,county_facts!$A:$BB,13,FALSE)</f>
        <v>0.5</v>
      </c>
      <c r="R2127">
        <f>VLOOKUP($G2127,county_facts!$A:$BB,14,FALSE)</f>
        <v>1.2</v>
      </c>
      <c r="S2127">
        <f>VLOOKUP($G2127,county_facts!$A:$BB,15,FALSE)</f>
        <v>1</v>
      </c>
      <c r="T2127">
        <f>VLOOKUP($G2127,county_facts!$A:$BB,16,FALSE)</f>
        <v>0.2</v>
      </c>
      <c r="U2127">
        <f>VLOOKUP($G2127,county_facts!$A:$BB,17,FALSE)</f>
        <v>1.8</v>
      </c>
      <c r="V2127">
        <f>VLOOKUP($G2127,county_facts!$A:$BB,18,FALSE)</f>
        <v>9.1</v>
      </c>
      <c r="W2127">
        <f>VLOOKUP($G2127,county_facts!$A:$BB,19,FALSE)</f>
        <v>87.2</v>
      </c>
      <c r="X2127">
        <f>VLOOKUP($G2127,county_facts!$A:$BB,20,FALSE)</f>
        <v>88.1</v>
      </c>
      <c r="Y2127">
        <f>VLOOKUP($G2127,county_facts!$A:$BB,21,FALSE)</f>
        <v>3.1</v>
      </c>
      <c r="Z2127">
        <f>VLOOKUP($G2127,county_facts!$A:$BB,22,FALSE)</f>
        <v>7.2</v>
      </c>
      <c r="AA2127">
        <f>VLOOKUP($G2127,county_facts!$A:$BB,23,FALSE)</f>
        <v>91.7</v>
      </c>
      <c r="AB2127">
        <f>VLOOKUP($G2127,county_facts!$A:$BB,24,FALSE)</f>
        <v>21.2</v>
      </c>
      <c r="AC2127">
        <f>VLOOKUP($G2127,county_facts!$A:$BB,25,FALSE)</f>
        <v>2724</v>
      </c>
      <c r="AD2127">
        <f>VLOOKUP($G2127,county_facts!$A:$BB,26,FALSE)</f>
        <v>22.6</v>
      </c>
      <c r="AE2127">
        <f>VLOOKUP($G2127,county_facts!$A:$BB,27,FALSE)</f>
        <v>18097</v>
      </c>
      <c r="AF2127">
        <f>VLOOKUP($G2127,county_facts!$A:$BB,28,FALSE)</f>
        <v>79.3</v>
      </c>
      <c r="AG2127">
        <f>VLOOKUP($G2127,county_facts!$A:$BB,29,FALSE)</f>
        <v>11.8</v>
      </c>
      <c r="AH2127">
        <f>VLOOKUP($G2127,county_facts!$A:$BB,30,FALSE)</f>
        <v>166100</v>
      </c>
      <c r="AI2127">
        <f>VLOOKUP($G2127,county_facts!$A:$BB,31,FALSE)</f>
        <v>16207</v>
      </c>
      <c r="AJ2127">
        <f>VLOOKUP($G2127,county_facts!$A:$BB,32,FALSE)</f>
        <v>3.07</v>
      </c>
      <c r="AK2127">
        <f>VLOOKUP($G2127,county_facts!$A:$BB,33,FALSE)</f>
        <v>21720</v>
      </c>
      <c r="AL2127">
        <f>VLOOKUP($G2127,county_facts!$A:$BB,34,FALSE)</f>
        <v>57292</v>
      </c>
      <c r="AM2127">
        <f>VLOOKUP($G2127,county_facts!$A:$BB,35,FALSE)</f>
        <v>8.8000000000000007</v>
      </c>
      <c r="AN2127">
        <f>VLOOKUP($G2127,county_facts!$A:$BB,36,FALSE)</f>
        <v>982</v>
      </c>
      <c r="AO2127">
        <f>VLOOKUP($G2127,county_facts!$A:$BB,37,FALSE)</f>
        <v>16393</v>
      </c>
      <c r="AP2127">
        <f>VLOOKUP($G2127,county_facts!$A:$BB,38,FALSE)</f>
        <v>5.9</v>
      </c>
      <c r="AQ2127">
        <f>VLOOKUP($G2127,county_facts!$A:$BB,39,FALSE)</f>
        <v>2975</v>
      </c>
      <c r="AR2127">
        <f>VLOOKUP($G2127,county_facts!$A:$BB,40,FALSE)</f>
        <v>3818</v>
      </c>
      <c r="AS2127">
        <f>VLOOKUP($G2127,county_facts!$A:$BB,41,FALSE)</f>
        <v>0</v>
      </c>
      <c r="AT2127">
        <f>VLOOKUP($G2127,county_facts!$A:$BB,42,FALSE)</f>
        <v>0</v>
      </c>
      <c r="AU2127">
        <f>VLOOKUP($G2127,county_facts!$A:$BB,43,FALSE)</f>
        <v>1.4</v>
      </c>
      <c r="AV2127">
        <f>VLOOKUP($G2127,county_facts!$A:$BB,44,FALSE)</f>
        <v>0</v>
      </c>
      <c r="AW2127">
        <f>VLOOKUP($G2127,county_facts!$A:$BB,45,FALSE)</f>
        <v>1.4</v>
      </c>
      <c r="AX2127">
        <f>VLOOKUP($G2127,county_facts!$A:$BB,46,FALSE)</f>
        <v>20.7</v>
      </c>
      <c r="AY2127">
        <f>VLOOKUP($G2127,county_facts!$A:$BB,47,FALSE)</f>
        <v>3150909</v>
      </c>
      <c r="AZ2127">
        <f>VLOOKUP($G2127,county_facts!$A:$BB,48,FALSE)</f>
        <v>0</v>
      </c>
      <c r="BA2127">
        <f>VLOOKUP($G2127,county_facts!$A:$BB,49,FALSE)</f>
        <v>447418</v>
      </c>
      <c r="BB2127">
        <f>VLOOKUP($G2127,county_facts!$A:$BB,50,FALSE)</f>
        <v>9348</v>
      </c>
      <c r="BC2127">
        <f>VLOOKUP($G2127,county_facts!$A:$BB,51,FALSE)</f>
        <v>36827</v>
      </c>
      <c r="BD2127">
        <f>VLOOKUP($G2127,county_facts!$A:$BB,52,FALSE)</f>
        <v>164</v>
      </c>
      <c r="BE2127">
        <f>VLOOKUP($G2127,county_facts!$A:$BB,53,FALSE)</f>
        <v>5745.55</v>
      </c>
      <c r="BF2127">
        <f>VLOOKUP($G2127,county_facts!$A:$BB,54,FALSE)</f>
        <v>8.6999999999999993</v>
      </c>
    </row>
    <row r="2128" spans="1:58" x14ac:dyDescent="0.3">
      <c r="A2128" t="s">
        <v>6</v>
      </c>
      <c r="B2128" t="s">
        <v>537</v>
      </c>
      <c r="C2128">
        <v>39</v>
      </c>
      <c r="D2128" t="s">
        <v>820</v>
      </c>
      <c r="E2128">
        <v>67</v>
      </c>
      <c r="F2128">
        <v>0.58208955200000001</v>
      </c>
      <c r="G2128">
        <v>49001</v>
      </c>
      <c r="H2128">
        <f>VLOOKUP($G2128,county_facts!$A:$BB,4,FALSE)</f>
        <v>6461</v>
      </c>
      <c r="I2128">
        <f>VLOOKUP($G2128,county_facts!$A:$BB,5,FALSE)</f>
        <v>6629</v>
      </c>
      <c r="J2128">
        <f>VLOOKUP($G2128,county_facts!$A:$BB,6,FALSE)</f>
        <v>-2.5</v>
      </c>
      <c r="K2128">
        <f>VLOOKUP($G2128,county_facts!$A:$BB,7,FALSE)</f>
        <v>6629</v>
      </c>
      <c r="L2128">
        <f>VLOOKUP($G2128,county_facts!$A:$BB,8,FALSE)</f>
        <v>8.1999999999999993</v>
      </c>
      <c r="M2128">
        <f>VLOOKUP($G2128,county_facts!$A:$BB,9,FALSE)</f>
        <v>32.299999999999997</v>
      </c>
      <c r="N2128">
        <f>VLOOKUP($G2128,county_facts!$A:$BB,10,FALSE)</f>
        <v>13.7</v>
      </c>
      <c r="O2128">
        <f>VLOOKUP($G2128,county_facts!$A:$BB,11,FALSE)</f>
        <v>48.7</v>
      </c>
      <c r="P2128">
        <f>VLOOKUP($G2128,county_facts!$A:$BB,12,FALSE)</f>
        <v>94.2</v>
      </c>
      <c r="Q2128">
        <f>VLOOKUP($G2128,county_facts!$A:$BB,13,FALSE)</f>
        <v>0.4</v>
      </c>
      <c r="R2128">
        <f>VLOOKUP($G2128,county_facts!$A:$BB,14,FALSE)</f>
        <v>2</v>
      </c>
      <c r="S2128">
        <f>VLOOKUP($G2128,county_facts!$A:$BB,15,FALSE)</f>
        <v>1.3</v>
      </c>
      <c r="T2128">
        <f>VLOOKUP($G2128,county_facts!$A:$BB,16,FALSE)</f>
        <v>0.5</v>
      </c>
      <c r="U2128">
        <f>VLOOKUP($G2128,county_facts!$A:$BB,17,FALSE)</f>
        <v>1.6</v>
      </c>
      <c r="V2128">
        <f>VLOOKUP($G2128,county_facts!$A:$BB,18,FALSE)</f>
        <v>10.9</v>
      </c>
      <c r="W2128">
        <f>VLOOKUP($G2128,county_facts!$A:$BB,19,FALSE)</f>
        <v>85.3</v>
      </c>
      <c r="X2128">
        <f>VLOOKUP($G2128,county_facts!$A:$BB,20,FALSE)</f>
        <v>87.3</v>
      </c>
      <c r="Y2128">
        <f>VLOOKUP($G2128,county_facts!$A:$BB,21,FALSE)</f>
        <v>6.8</v>
      </c>
      <c r="Z2128">
        <f>VLOOKUP($G2128,county_facts!$A:$BB,22,FALSE)</f>
        <v>6.5</v>
      </c>
      <c r="AA2128">
        <f>VLOOKUP($G2128,county_facts!$A:$BB,23,FALSE)</f>
        <v>90.9</v>
      </c>
      <c r="AB2128">
        <f>VLOOKUP($G2128,county_facts!$A:$BB,24,FALSE)</f>
        <v>17</v>
      </c>
      <c r="AC2128">
        <f>VLOOKUP($G2128,county_facts!$A:$BB,25,FALSE)</f>
        <v>383</v>
      </c>
      <c r="AD2128">
        <f>VLOOKUP($G2128,county_facts!$A:$BB,26,FALSE)</f>
        <v>16.899999999999999</v>
      </c>
      <c r="AE2128">
        <f>VLOOKUP($G2128,county_facts!$A:$BB,27,FALSE)</f>
        <v>2927</v>
      </c>
      <c r="AF2128">
        <f>VLOOKUP($G2128,county_facts!$A:$BB,28,FALSE)</f>
        <v>77.7</v>
      </c>
      <c r="AG2128">
        <f>VLOOKUP($G2128,county_facts!$A:$BB,29,FALSE)</f>
        <v>8.6</v>
      </c>
      <c r="AH2128">
        <f>VLOOKUP($G2128,county_facts!$A:$BB,30,FALSE)</f>
        <v>144800</v>
      </c>
      <c r="AI2128">
        <f>VLOOKUP($G2128,county_facts!$A:$BB,31,FALSE)</f>
        <v>2112</v>
      </c>
      <c r="AJ2128">
        <f>VLOOKUP($G2128,county_facts!$A:$BB,32,FALSE)</f>
        <v>2.98</v>
      </c>
      <c r="AK2128">
        <f>VLOOKUP($G2128,county_facts!$A:$BB,33,FALSE)</f>
        <v>19415</v>
      </c>
      <c r="AL2128">
        <f>VLOOKUP($G2128,county_facts!$A:$BB,34,FALSE)</f>
        <v>46660</v>
      </c>
      <c r="AM2128">
        <f>VLOOKUP($G2128,county_facts!$A:$BB,35,FALSE)</f>
        <v>14.1</v>
      </c>
      <c r="AN2128">
        <f>VLOOKUP($G2128,county_facts!$A:$BB,36,FALSE)</f>
        <v>159</v>
      </c>
      <c r="AO2128">
        <f>VLOOKUP($G2128,county_facts!$A:$BB,37,FALSE)</f>
        <v>1595</v>
      </c>
      <c r="AP2128">
        <f>VLOOKUP($G2128,county_facts!$A:$BB,38,FALSE)</f>
        <v>6.6</v>
      </c>
      <c r="AQ2128">
        <f>VLOOKUP($G2128,county_facts!$A:$BB,39,FALSE)</f>
        <v>470</v>
      </c>
      <c r="AR2128">
        <f>VLOOKUP($G2128,county_facts!$A:$BB,40,FALSE)</f>
        <v>710</v>
      </c>
      <c r="AS2128">
        <f>VLOOKUP($G2128,county_facts!$A:$BB,41,FALSE)</f>
        <v>0</v>
      </c>
      <c r="AT2128">
        <f>VLOOKUP($G2128,county_facts!$A:$BB,42,FALSE)</f>
        <v>0</v>
      </c>
      <c r="AU2128">
        <f>VLOOKUP($G2128,county_facts!$A:$BB,43,FALSE)</f>
        <v>0</v>
      </c>
      <c r="AV2128">
        <f>VLOOKUP($G2128,county_facts!$A:$BB,44,FALSE)</f>
        <v>0</v>
      </c>
      <c r="AW2128">
        <f>VLOOKUP($G2128,county_facts!$A:$BB,45,FALSE)</f>
        <v>0</v>
      </c>
      <c r="AX2128">
        <f>VLOOKUP($G2128,county_facts!$A:$BB,46,FALSE)</f>
        <v>0</v>
      </c>
      <c r="AY2128">
        <f>VLOOKUP($G2128,county_facts!$A:$BB,47,FALSE)</f>
        <v>0</v>
      </c>
      <c r="AZ2128">
        <f>VLOOKUP($G2128,county_facts!$A:$BB,48,FALSE)</f>
        <v>0</v>
      </c>
      <c r="BA2128">
        <f>VLOOKUP($G2128,county_facts!$A:$BB,49,FALSE)</f>
        <v>89663</v>
      </c>
      <c r="BB2128">
        <f>VLOOKUP($G2128,county_facts!$A:$BB,50,FALSE)</f>
        <v>14776</v>
      </c>
      <c r="BC2128">
        <f>VLOOKUP($G2128,county_facts!$A:$BB,51,FALSE)</f>
        <v>12753</v>
      </c>
      <c r="BD2128">
        <f>VLOOKUP($G2128,county_facts!$A:$BB,52,FALSE)</f>
        <v>16</v>
      </c>
      <c r="BE2128">
        <f>VLOOKUP($G2128,county_facts!$A:$BB,53,FALSE)</f>
        <v>2589.88</v>
      </c>
      <c r="BF2128">
        <f>VLOOKUP($G2128,county_facts!$A:$BB,54,FALSE)</f>
        <v>2.6</v>
      </c>
    </row>
    <row r="2129" spans="1:58" x14ac:dyDescent="0.3">
      <c r="A2129" t="s">
        <v>9</v>
      </c>
      <c r="B2129" t="s">
        <v>537</v>
      </c>
      <c r="C2129">
        <v>28</v>
      </c>
      <c r="D2129" t="s">
        <v>820</v>
      </c>
      <c r="E2129">
        <v>67</v>
      </c>
      <c r="F2129">
        <v>0.41791044799999999</v>
      </c>
      <c r="G2129">
        <v>49001</v>
      </c>
      <c r="H2129">
        <f>VLOOKUP($G2129,county_facts!$A:$BB,4,FALSE)</f>
        <v>6461</v>
      </c>
      <c r="I2129">
        <f>VLOOKUP($G2129,county_facts!$A:$BB,5,FALSE)</f>
        <v>6629</v>
      </c>
      <c r="J2129">
        <f>VLOOKUP($G2129,county_facts!$A:$BB,6,FALSE)</f>
        <v>-2.5</v>
      </c>
      <c r="K2129">
        <f>VLOOKUP($G2129,county_facts!$A:$BB,7,FALSE)</f>
        <v>6629</v>
      </c>
      <c r="L2129">
        <f>VLOOKUP($G2129,county_facts!$A:$BB,8,FALSE)</f>
        <v>8.1999999999999993</v>
      </c>
      <c r="M2129">
        <f>VLOOKUP($G2129,county_facts!$A:$BB,9,FALSE)</f>
        <v>32.299999999999997</v>
      </c>
      <c r="N2129">
        <f>VLOOKUP($G2129,county_facts!$A:$BB,10,FALSE)</f>
        <v>13.7</v>
      </c>
      <c r="O2129">
        <f>VLOOKUP($G2129,county_facts!$A:$BB,11,FALSE)</f>
        <v>48.7</v>
      </c>
      <c r="P2129">
        <f>VLOOKUP($G2129,county_facts!$A:$BB,12,FALSE)</f>
        <v>94.2</v>
      </c>
      <c r="Q2129">
        <f>VLOOKUP($G2129,county_facts!$A:$BB,13,FALSE)</f>
        <v>0.4</v>
      </c>
      <c r="R2129">
        <f>VLOOKUP($G2129,county_facts!$A:$BB,14,FALSE)</f>
        <v>2</v>
      </c>
      <c r="S2129">
        <f>VLOOKUP($G2129,county_facts!$A:$BB,15,FALSE)</f>
        <v>1.3</v>
      </c>
      <c r="T2129">
        <f>VLOOKUP($G2129,county_facts!$A:$BB,16,FALSE)</f>
        <v>0.5</v>
      </c>
      <c r="U2129">
        <f>VLOOKUP($G2129,county_facts!$A:$BB,17,FALSE)</f>
        <v>1.6</v>
      </c>
      <c r="V2129">
        <f>VLOOKUP($G2129,county_facts!$A:$BB,18,FALSE)</f>
        <v>10.9</v>
      </c>
      <c r="W2129">
        <f>VLOOKUP($G2129,county_facts!$A:$BB,19,FALSE)</f>
        <v>85.3</v>
      </c>
      <c r="X2129">
        <f>VLOOKUP($G2129,county_facts!$A:$BB,20,FALSE)</f>
        <v>87.3</v>
      </c>
      <c r="Y2129">
        <f>VLOOKUP($G2129,county_facts!$A:$BB,21,FALSE)</f>
        <v>6.8</v>
      </c>
      <c r="Z2129">
        <f>VLOOKUP($G2129,county_facts!$A:$BB,22,FALSE)</f>
        <v>6.5</v>
      </c>
      <c r="AA2129">
        <f>VLOOKUP($G2129,county_facts!$A:$BB,23,FALSE)</f>
        <v>90.9</v>
      </c>
      <c r="AB2129">
        <f>VLOOKUP($G2129,county_facts!$A:$BB,24,FALSE)</f>
        <v>17</v>
      </c>
      <c r="AC2129">
        <f>VLOOKUP($G2129,county_facts!$A:$BB,25,FALSE)</f>
        <v>383</v>
      </c>
      <c r="AD2129">
        <f>VLOOKUP($G2129,county_facts!$A:$BB,26,FALSE)</f>
        <v>16.899999999999999</v>
      </c>
      <c r="AE2129">
        <f>VLOOKUP($G2129,county_facts!$A:$BB,27,FALSE)</f>
        <v>2927</v>
      </c>
      <c r="AF2129">
        <f>VLOOKUP($G2129,county_facts!$A:$BB,28,FALSE)</f>
        <v>77.7</v>
      </c>
      <c r="AG2129">
        <f>VLOOKUP($G2129,county_facts!$A:$BB,29,FALSE)</f>
        <v>8.6</v>
      </c>
      <c r="AH2129">
        <f>VLOOKUP($G2129,county_facts!$A:$BB,30,FALSE)</f>
        <v>144800</v>
      </c>
      <c r="AI2129">
        <f>VLOOKUP($G2129,county_facts!$A:$BB,31,FALSE)</f>
        <v>2112</v>
      </c>
      <c r="AJ2129">
        <f>VLOOKUP($G2129,county_facts!$A:$BB,32,FALSE)</f>
        <v>2.98</v>
      </c>
      <c r="AK2129">
        <f>VLOOKUP($G2129,county_facts!$A:$BB,33,FALSE)</f>
        <v>19415</v>
      </c>
      <c r="AL2129">
        <f>VLOOKUP($G2129,county_facts!$A:$BB,34,FALSE)</f>
        <v>46660</v>
      </c>
      <c r="AM2129">
        <f>VLOOKUP($G2129,county_facts!$A:$BB,35,FALSE)</f>
        <v>14.1</v>
      </c>
      <c r="AN2129">
        <f>VLOOKUP($G2129,county_facts!$A:$BB,36,FALSE)</f>
        <v>159</v>
      </c>
      <c r="AO2129">
        <f>VLOOKUP($G2129,county_facts!$A:$BB,37,FALSE)</f>
        <v>1595</v>
      </c>
      <c r="AP2129">
        <f>VLOOKUP($G2129,county_facts!$A:$BB,38,FALSE)</f>
        <v>6.6</v>
      </c>
      <c r="AQ2129">
        <f>VLOOKUP($G2129,county_facts!$A:$BB,39,FALSE)</f>
        <v>470</v>
      </c>
      <c r="AR2129">
        <f>VLOOKUP($G2129,county_facts!$A:$BB,40,FALSE)</f>
        <v>710</v>
      </c>
      <c r="AS2129">
        <f>VLOOKUP($G2129,county_facts!$A:$BB,41,FALSE)</f>
        <v>0</v>
      </c>
      <c r="AT2129">
        <f>VLOOKUP($G2129,county_facts!$A:$BB,42,FALSE)</f>
        <v>0</v>
      </c>
      <c r="AU2129">
        <f>VLOOKUP($G2129,county_facts!$A:$BB,43,FALSE)</f>
        <v>0</v>
      </c>
      <c r="AV2129">
        <f>VLOOKUP($G2129,county_facts!$A:$BB,44,FALSE)</f>
        <v>0</v>
      </c>
      <c r="AW2129">
        <f>VLOOKUP($G2129,county_facts!$A:$BB,45,FALSE)</f>
        <v>0</v>
      </c>
      <c r="AX2129">
        <f>VLOOKUP($G2129,county_facts!$A:$BB,46,FALSE)</f>
        <v>0</v>
      </c>
      <c r="AY2129">
        <f>VLOOKUP($G2129,county_facts!$A:$BB,47,FALSE)</f>
        <v>0</v>
      </c>
      <c r="AZ2129">
        <f>VLOOKUP($G2129,county_facts!$A:$BB,48,FALSE)</f>
        <v>0</v>
      </c>
      <c r="BA2129">
        <f>VLOOKUP($G2129,county_facts!$A:$BB,49,FALSE)</f>
        <v>89663</v>
      </c>
      <c r="BB2129">
        <f>VLOOKUP($G2129,county_facts!$A:$BB,50,FALSE)</f>
        <v>14776</v>
      </c>
      <c r="BC2129">
        <f>VLOOKUP($G2129,county_facts!$A:$BB,51,FALSE)</f>
        <v>12753</v>
      </c>
      <c r="BD2129">
        <f>VLOOKUP($G2129,county_facts!$A:$BB,52,FALSE)</f>
        <v>16</v>
      </c>
      <c r="BE2129">
        <f>VLOOKUP($G2129,county_facts!$A:$BB,53,FALSE)</f>
        <v>2589.88</v>
      </c>
      <c r="BF2129">
        <f>VLOOKUP($G2129,county_facts!$A:$BB,54,FALSE)</f>
        <v>2.6</v>
      </c>
    </row>
    <row r="2130" spans="1:58" x14ac:dyDescent="0.3">
      <c r="A2130" t="s">
        <v>6</v>
      </c>
      <c r="B2130" t="s">
        <v>839</v>
      </c>
      <c r="C2130">
        <v>656</v>
      </c>
      <c r="D2130" t="s">
        <v>840</v>
      </c>
      <c r="E2130">
        <v>1080</v>
      </c>
      <c r="F2130">
        <v>0.60740740699999995</v>
      </c>
      <c r="G2130">
        <v>51197</v>
      </c>
      <c r="H2130">
        <f>VLOOKUP($G2130,county_facts!$A:$BB,4,FALSE)</f>
        <v>29121</v>
      </c>
      <c r="I2130">
        <f>VLOOKUP($G2130,county_facts!$A:$BB,5,FALSE)</f>
        <v>29235</v>
      </c>
      <c r="J2130">
        <f>VLOOKUP($G2130,county_facts!$A:$BB,6,FALSE)</f>
        <v>-0.4</v>
      </c>
      <c r="K2130">
        <f>VLOOKUP($G2130,county_facts!$A:$BB,7,FALSE)</f>
        <v>29235</v>
      </c>
      <c r="L2130">
        <f>VLOOKUP($G2130,county_facts!$A:$BB,8,FALSE)</f>
        <v>5</v>
      </c>
      <c r="M2130">
        <f>VLOOKUP($G2130,county_facts!$A:$BB,9,FALSE)</f>
        <v>20.100000000000001</v>
      </c>
      <c r="N2130">
        <f>VLOOKUP($G2130,county_facts!$A:$BB,10,FALSE)</f>
        <v>19.7</v>
      </c>
      <c r="O2130">
        <f>VLOOKUP($G2130,county_facts!$A:$BB,11,FALSE)</f>
        <v>51.1</v>
      </c>
      <c r="P2130">
        <f>VLOOKUP($G2130,county_facts!$A:$BB,12,FALSE)</f>
        <v>95.1</v>
      </c>
      <c r="Q2130">
        <f>VLOOKUP($G2130,county_facts!$A:$BB,13,FALSE)</f>
        <v>2.9</v>
      </c>
      <c r="R2130">
        <f>VLOOKUP($G2130,county_facts!$A:$BB,14,FALSE)</f>
        <v>0.2</v>
      </c>
      <c r="S2130">
        <f>VLOOKUP($G2130,county_facts!$A:$BB,15,FALSE)</f>
        <v>0.6</v>
      </c>
      <c r="T2130">
        <f>VLOOKUP($G2130,county_facts!$A:$BB,16,FALSE)</f>
        <v>0</v>
      </c>
      <c r="U2130">
        <f>VLOOKUP($G2130,county_facts!$A:$BB,17,FALSE)</f>
        <v>1.3</v>
      </c>
      <c r="V2130">
        <f>VLOOKUP($G2130,county_facts!$A:$BB,18,FALSE)</f>
        <v>1.1000000000000001</v>
      </c>
      <c r="W2130">
        <f>VLOOKUP($G2130,county_facts!$A:$BB,19,FALSE)</f>
        <v>94.1</v>
      </c>
      <c r="X2130">
        <f>VLOOKUP($G2130,county_facts!$A:$BB,20,FALSE)</f>
        <v>91.7</v>
      </c>
      <c r="Y2130">
        <f>VLOOKUP($G2130,county_facts!$A:$BB,21,FALSE)</f>
        <v>0.9</v>
      </c>
      <c r="Z2130">
        <f>VLOOKUP($G2130,county_facts!$A:$BB,22,FALSE)</f>
        <v>2.2999999999999998</v>
      </c>
      <c r="AA2130">
        <f>VLOOKUP($G2130,county_facts!$A:$BB,23,FALSE)</f>
        <v>81.7</v>
      </c>
      <c r="AB2130">
        <f>VLOOKUP($G2130,county_facts!$A:$BB,24,FALSE)</f>
        <v>15</v>
      </c>
      <c r="AC2130">
        <f>VLOOKUP($G2130,county_facts!$A:$BB,25,FALSE)</f>
        <v>2201</v>
      </c>
      <c r="AD2130">
        <f>VLOOKUP($G2130,county_facts!$A:$BB,26,FALSE)</f>
        <v>21.3</v>
      </c>
      <c r="AE2130">
        <f>VLOOKUP($G2130,county_facts!$A:$BB,27,FALSE)</f>
        <v>14189</v>
      </c>
      <c r="AF2130">
        <f>VLOOKUP($G2130,county_facts!$A:$BB,28,FALSE)</f>
        <v>73.7</v>
      </c>
      <c r="AG2130">
        <f>VLOOKUP($G2130,county_facts!$A:$BB,29,FALSE)</f>
        <v>9.8000000000000007</v>
      </c>
      <c r="AH2130">
        <f>VLOOKUP($G2130,county_facts!$A:$BB,30,FALSE)</f>
        <v>112100</v>
      </c>
      <c r="AI2130">
        <f>VLOOKUP($G2130,county_facts!$A:$BB,31,FALSE)</f>
        <v>11656</v>
      </c>
      <c r="AJ2130">
        <f>VLOOKUP($G2130,county_facts!$A:$BB,32,FALSE)</f>
        <v>2.48</v>
      </c>
      <c r="AK2130">
        <f>VLOOKUP($G2130,county_facts!$A:$BB,33,FALSE)</f>
        <v>23219</v>
      </c>
      <c r="AL2130">
        <f>VLOOKUP($G2130,county_facts!$A:$BB,34,FALSE)</f>
        <v>41275</v>
      </c>
      <c r="AM2130">
        <f>VLOOKUP($G2130,county_facts!$A:$BB,35,FALSE)</f>
        <v>14.4</v>
      </c>
      <c r="AN2130">
        <f>VLOOKUP($G2130,county_facts!$A:$BB,36,FALSE)</f>
        <v>689</v>
      </c>
      <c r="AO2130">
        <f>VLOOKUP($G2130,county_facts!$A:$BB,37,FALSE)</f>
        <v>9454</v>
      </c>
      <c r="AP2130">
        <f>VLOOKUP($G2130,county_facts!$A:$BB,38,FALSE)</f>
        <v>3</v>
      </c>
      <c r="AQ2130">
        <f>VLOOKUP($G2130,county_facts!$A:$BB,39,FALSE)</f>
        <v>1501</v>
      </c>
      <c r="AR2130">
        <f>VLOOKUP($G2130,county_facts!$A:$BB,40,FALSE)</f>
        <v>2250</v>
      </c>
      <c r="AS2130">
        <f>VLOOKUP($G2130,county_facts!$A:$BB,41,FALSE)</f>
        <v>0</v>
      </c>
      <c r="AT2130">
        <f>VLOOKUP($G2130,county_facts!$A:$BB,42,FALSE)</f>
        <v>0</v>
      </c>
      <c r="AU2130">
        <f>VLOOKUP($G2130,county_facts!$A:$BB,43,FALSE)</f>
        <v>0</v>
      </c>
      <c r="AV2130">
        <f>VLOOKUP($G2130,county_facts!$A:$BB,44,FALSE)</f>
        <v>0</v>
      </c>
      <c r="AW2130">
        <f>VLOOKUP($G2130,county_facts!$A:$BB,45,FALSE)</f>
        <v>0</v>
      </c>
      <c r="AX2130">
        <f>VLOOKUP($G2130,county_facts!$A:$BB,46,FALSE)</f>
        <v>22.6</v>
      </c>
      <c r="AY2130">
        <f>VLOOKUP($G2130,county_facts!$A:$BB,47,FALSE)</f>
        <v>567442</v>
      </c>
      <c r="AZ2130">
        <f>VLOOKUP($G2130,county_facts!$A:$BB,48,FALSE)</f>
        <v>105493</v>
      </c>
      <c r="BA2130">
        <f>VLOOKUP($G2130,county_facts!$A:$BB,49,FALSE)</f>
        <v>908076</v>
      </c>
      <c r="BB2130">
        <f>VLOOKUP($G2130,county_facts!$A:$BB,50,FALSE)</f>
        <v>31847</v>
      </c>
      <c r="BC2130">
        <f>VLOOKUP($G2130,county_facts!$A:$BB,51,FALSE)</f>
        <v>63199</v>
      </c>
      <c r="BD2130">
        <f>VLOOKUP($G2130,county_facts!$A:$BB,52,FALSE)</f>
        <v>79</v>
      </c>
      <c r="BE2130">
        <f>VLOOKUP($G2130,county_facts!$A:$BB,53,FALSE)</f>
        <v>461.82</v>
      </c>
      <c r="BF2130">
        <f>VLOOKUP($G2130,county_facts!$A:$BB,54,FALSE)</f>
        <v>63.3</v>
      </c>
    </row>
    <row r="2131" spans="1:58" x14ac:dyDescent="0.3">
      <c r="A2131" t="s">
        <v>9</v>
      </c>
      <c r="B2131" t="s">
        <v>839</v>
      </c>
      <c r="C2131">
        <v>424</v>
      </c>
      <c r="D2131" t="s">
        <v>840</v>
      </c>
      <c r="E2131">
        <v>1080</v>
      </c>
      <c r="F2131">
        <v>0.39259259299999999</v>
      </c>
      <c r="G2131">
        <v>51197</v>
      </c>
      <c r="H2131">
        <f>VLOOKUP($G2131,county_facts!$A:$BB,4,FALSE)</f>
        <v>29121</v>
      </c>
      <c r="I2131">
        <f>VLOOKUP($G2131,county_facts!$A:$BB,5,FALSE)</f>
        <v>29235</v>
      </c>
      <c r="J2131">
        <f>VLOOKUP($G2131,county_facts!$A:$BB,6,FALSE)</f>
        <v>-0.4</v>
      </c>
      <c r="K2131">
        <f>VLOOKUP($G2131,county_facts!$A:$BB,7,FALSE)</f>
        <v>29235</v>
      </c>
      <c r="L2131">
        <f>VLOOKUP($G2131,county_facts!$A:$BB,8,FALSE)</f>
        <v>5</v>
      </c>
      <c r="M2131">
        <f>VLOOKUP($G2131,county_facts!$A:$BB,9,FALSE)</f>
        <v>20.100000000000001</v>
      </c>
      <c r="N2131">
        <f>VLOOKUP($G2131,county_facts!$A:$BB,10,FALSE)</f>
        <v>19.7</v>
      </c>
      <c r="O2131">
        <f>VLOOKUP($G2131,county_facts!$A:$BB,11,FALSE)</f>
        <v>51.1</v>
      </c>
      <c r="P2131">
        <f>VLOOKUP($G2131,county_facts!$A:$BB,12,FALSE)</f>
        <v>95.1</v>
      </c>
      <c r="Q2131">
        <f>VLOOKUP($G2131,county_facts!$A:$BB,13,FALSE)</f>
        <v>2.9</v>
      </c>
      <c r="R2131">
        <f>VLOOKUP($G2131,county_facts!$A:$BB,14,FALSE)</f>
        <v>0.2</v>
      </c>
      <c r="S2131">
        <f>VLOOKUP($G2131,county_facts!$A:$BB,15,FALSE)</f>
        <v>0.6</v>
      </c>
      <c r="T2131">
        <f>VLOOKUP($G2131,county_facts!$A:$BB,16,FALSE)</f>
        <v>0</v>
      </c>
      <c r="U2131">
        <f>VLOOKUP($G2131,county_facts!$A:$BB,17,FALSE)</f>
        <v>1.3</v>
      </c>
      <c r="V2131">
        <f>VLOOKUP($G2131,county_facts!$A:$BB,18,FALSE)</f>
        <v>1.1000000000000001</v>
      </c>
      <c r="W2131">
        <f>VLOOKUP($G2131,county_facts!$A:$BB,19,FALSE)</f>
        <v>94.1</v>
      </c>
      <c r="X2131">
        <f>VLOOKUP($G2131,county_facts!$A:$BB,20,FALSE)</f>
        <v>91.7</v>
      </c>
      <c r="Y2131">
        <f>VLOOKUP($G2131,county_facts!$A:$BB,21,FALSE)</f>
        <v>0.9</v>
      </c>
      <c r="Z2131">
        <f>VLOOKUP($G2131,county_facts!$A:$BB,22,FALSE)</f>
        <v>2.2999999999999998</v>
      </c>
      <c r="AA2131">
        <f>VLOOKUP($G2131,county_facts!$A:$BB,23,FALSE)</f>
        <v>81.7</v>
      </c>
      <c r="AB2131">
        <f>VLOOKUP($G2131,county_facts!$A:$BB,24,FALSE)</f>
        <v>15</v>
      </c>
      <c r="AC2131">
        <f>VLOOKUP($G2131,county_facts!$A:$BB,25,FALSE)</f>
        <v>2201</v>
      </c>
      <c r="AD2131">
        <f>VLOOKUP($G2131,county_facts!$A:$BB,26,FALSE)</f>
        <v>21.3</v>
      </c>
      <c r="AE2131">
        <f>VLOOKUP($G2131,county_facts!$A:$BB,27,FALSE)</f>
        <v>14189</v>
      </c>
      <c r="AF2131">
        <f>VLOOKUP($G2131,county_facts!$A:$BB,28,FALSE)</f>
        <v>73.7</v>
      </c>
      <c r="AG2131">
        <f>VLOOKUP($G2131,county_facts!$A:$BB,29,FALSE)</f>
        <v>9.8000000000000007</v>
      </c>
      <c r="AH2131">
        <f>VLOOKUP($G2131,county_facts!$A:$BB,30,FALSE)</f>
        <v>112100</v>
      </c>
      <c r="AI2131">
        <f>VLOOKUP($G2131,county_facts!$A:$BB,31,FALSE)</f>
        <v>11656</v>
      </c>
      <c r="AJ2131">
        <f>VLOOKUP($G2131,county_facts!$A:$BB,32,FALSE)</f>
        <v>2.48</v>
      </c>
      <c r="AK2131">
        <f>VLOOKUP($G2131,county_facts!$A:$BB,33,FALSE)</f>
        <v>23219</v>
      </c>
      <c r="AL2131">
        <f>VLOOKUP($G2131,county_facts!$A:$BB,34,FALSE)</f>
        <v>41275</v>
      </c>
      <c r="AM2131">
        <f>VLOOKUP($G2131,county_facts!$A:$BB,35,FALSE)</f>
        <v>14.4</v>
      </c>
      <c r="AN2131">
        <f>VLOOKUP($G2131,county_facts!$A:$BB,36,FALSE)</f>
        <v>689</v>
      </c>
      <c r="AO2131">
        <f>VLOOKUP($G2131,county_facts!$A:$BB,37,FALSE)</f>
        <v>9454</v>
      </c>
      <c r="AP2131">
        <f>VLOOKUP($G2131,county_facts!$A:$BB,38,FALSE)</f>
        <v>3</v>
      </c>
      <c r="AQ2131">
        <f>VLOOKUP($G2131,county_facts!$A:$BB,39,FALSE)</f>
        <v>1501</v>
      </c>
      <c r="AR2131">
        <f>VLOOKUP($G2131,county_facts!$A:$BB,40,FALSE)</f>
        <v>2250</v>
      </c>
      <c r="AS2131">
        <f>VLOOKUP($G2131,county_facts!$A:$BB,41,FALSE)</f>
        <v>0</v>
      </c>
      <c r="AT2131">
        <f>VLOOKUP($G2131,county_facts!$A:$BB,42,FALSE)</f>
        <v>0</v>
      </c>
      <c r="AU2131">
        <f>VLOOKUP($G2131,county_facts!$A:$BB,43,FALSE)</f>
        <v>0</v>
      </c>
      <c r="AV2131">
        <f>VLOOKUP($G2131,county_facts!$A:$BB,44,FALSE)</f>
        <v>0</v>
      </c>
      <c r="AW2131">
        <f>VLOOKUP($G2131,county_facts!$A:$BB,45,FALSE)</f>
        <v>0</v>
      </c>
      <c r="AX2131">
        <f>VLOOKUP($G2131,county_facts!$A:$BB,46,FALSE)</f>
        <v>22.6</v>
      </c>
      <c r="AY2131">
        <f>VLOOKUP($G2131,county_facts!$A:$BB,47,FALSE)</f>
        <v>567442</v>
      </c>
      <c r="AZ2131">
        <f>VLOOKUP($G2131,county_facts!$A:$BB,48,FALSE)</f>
        <v>105493</v>
      </c>
      <c r="BA2131">
        <f>VLOOKUP($G2131,county_facts!$A:$BB,49,FALSE)</f>
        <v>908076</v>
      </c>
      <c r="BB2131">
        <f>VLOOKUP($G2131,county_facts!$A:$BB,50,FALSE)</f>
        <v>31847</v>
      </c>
      <c r="BC2131">
        <f>VLOOKUP($G2131,county_facts!$A:$BB,51,FALSE)</f>
        <v>63199</v>
      </c>
      <c r="BD2131">
        <f>VLOOKUP($G2131,county_facts!$A:$BB,52,FALSE)</f>
        <v>79</v>
      </c>
      <c r="BE2131">
        <f>VLOOKUP($G2131,county_facts!$A:$BB,53,FALSE)</f>
        <v>461.82</v>
      </c>
      <c r="BF2131">
        <f>VLOOKUP($G2131,county_facts!$A:$BB,54,FALSE)</f>
        <v>63.3</v>
      </c>
    </row>
    <row r="2132" spans="1:58" x14ac:dyDescent="0.3">
      <c r="A2132" t="s">
        <v>6</v>
      </c>
      <c r="B2132" t="s">
        <v>626</v>
      </c>
      <c r="C2132">
        <v>552</v>
      </c>
      <c r="D2132" t="s">
        <v>840</v>
      </c>
      <c r="E2132">
        <v>1021</v>
      </c>
      <c r="F2132">
        <v>0.54064642500000004</v>
      </c>
      <c r="G2132">
        <v>51195</v>
      </c>
      <c r="H2132">
        <f>VLOOKUP($G2132,county_facts!$A:$BB,4,FALSE)</f>
        <v>39935</v>
      </c>
      <c r="I2132">
        <f>VLOOKUP($G2132,county_facts!$A:$BB,5,FALSE)</f>
        <v>41480</v>
      </c>
      <c r="J2132">
        <f>VLOOKUP($G2132,county_facts!$A:$BB,6,FALSE)</f>
        <v>-3.7</v>
      </c>
      <c r="K2132">
        <f>VLOOKUP($G2132,county_facts!$A:$BB,7,FALSE)</f>
        <v>41452</v>
      </c>
      <c r="L2132">
        <f>VLOOKUP($G2132,county_facts!$A:$BB,8,FALSE)</f>
        <v>5.4</v>
      </c>
      <c r="M2132">
        <f>VLOOKUP($G2132,county_facts!$A:$BB,9,FALSE)</f>
        <v>20</v>
      </c>
      <c r="N2132">
        <f>VLOOKUP($G2132,county_facts!$A:$BB,10,FALSE)</f>
        <v>15.9</v>
      </c>
      <c r="O2132">
        <f>VLOOKUP($G2132,county_facts!$A:$BB,11,FALSE)</f>
        <v>48.2</v>
      </c>
      <c r="P2132">
        <f>VLOOKUP($G2132,county_facts!$A:$BB,12,FALSE)</f>
        <v>93</v>
      </c>
      <c r="Q2132">
        <f>VLOOKUP($G2132,county_facts!$A:$BB,13,FALSE)</f>
        <v>5.4</v>
      </c>
      <c r="R2132">
        <f>VLOOKUP($G2132,county_facts!$A:$BB,14,FALSE)</f>
        <v>0.2</v>
      </c>
      <c r="S2132">
        <f>VLOOKUP($G2132,county_facts!$A:$BB,15,FALSE)</f>
        <v>0.4</v>
      </c>
      <c r="T2132">
        <f>VLOOKUP($G2132,county_facts!$A:$BB,16,FALSE)</f>
        <v>0</v>
      </c>
      <c r="U2132">
        <f>VLOOKUP($G2132,county_facts!$A:$BB,17,FALSE)</f>
        <v>1</v>
      </c>
      <c r="V2132">
        <f>VLOOKUP($G2132,county_facts!$A:$BB,18,FALSE)</f>
        <v>1.2</v>
      </c>
      <c r="W2132">
        <f>VLOOKUP($G2132,county_facts!$A:$BB,19,FALSE)</f>
        <v>92</v>
      </c>
      <c r="X2132">
        <f>VLOOKUP($G2132,county_facts!$A:$BB,20,FALSE)</f>
        <v>88.4</v>
      </c>
      <c r="Y2132">
        <f>VLOOKUP($G2132,county_facts!$A:$BB,21,FALSE)</f>
        <v>1.5</v>
      </c>
      <c r="Z2132">
        <f>VLOOKUP($G2132,county_facts!$A:$BB,22,FALSE)</f>
        <v>2.6</v>
      </c>
      <c r="AA2132">
        <f>VLOOKUP($G2132,county_facts!$A:$BB,23,FALSE)</f>
        <v>72.900000000000006</v>
      </c>
      <c r="AB2132">
        <f>VLOOKUP($G2132,county_facts!$A:$BB,24,FALSE)</f>
        <v>13.1</v>
      </c>
      <c r="AC2132">
        <f>VLOOKUP($G2132,county_facts!$A:$BB,25,FALSE)</f>
        <v>2901</v>
      </c>
      <c r="AD2132">
        <f>VLOOKUP($G2132,county_facts!$A:$BB,26,FALSE)</f>
        <v>22.2</v>
      </c>
      <c r="AE2132">
        <f>VLOOKUP($G2132,county_facts!$A:$BB,27,FALSE)</f>
        <v>17844</v>
      </c>
      <c r="AF2132">
        <f>VLOOKUP($G2132,county_facts!$A:$BB,28,FALSE)</f>
        <v>70.8</v>
      </c>
      <c r="AG2132">
        <f>VLOOKUP($G2132,county_facts!$A:$BB,29,FALSE)</f>
        <v>6.4</v>
      </c>
      <c r="AH2132">
        <f>VLOOKUP($G2132,county_facts!$A:$BB,30,FALSE)</f>
        <v>83900</v>
      </c>
      <c r="AI2132">
        <f>VLOOKUP($G2132,county_facts!$A:$BB,31,FALSE)</f>
        <v>15406</v>
      </c>
      <c r="AJ2132">
        <f>VLOOKUP($G2132,county_facts!$A:$BB,32,FALSE)</f>
        <v>2.48</v>
      </c>
      <c r="AK2132">
        <f>VLOOKUP($G2132,county_facts!$A:$BB,33,FALSE)</f>
        <v>19107</v>
      </c>
      <c r="AL2132">
        <f>VLOOKUP($G2132,county_facts!$A:$BB,34,FALSE)</f>
        <v>36218</v>
      </c>
      <c r="AM2132">
        <f>VLOOKUP($G2132,county_facts!$A:$BB,35,FALSE)</f>
        <v>21.9</v>
      </c>
      <c r="AN2132">
        <f>VLOOKUP($G2132,county_facts!$A:$BB,36,FALSE)</f>
        <v>773</v>
      </c>
      <c r="AO2132">
        <f>VLOOKUP($G2132,county_facts!$A:$BB,37,FALSE)</f>
        <v>10295</v>
      </c>
      <c r="AP2132">
        <f>VLOOKUP($G2132,county_facts!$A:$BB,38,FALSE)</f>
        <v>-15.4</v>
      </c>
      <c r="AQ2132">
        <f>VLOOKUP($G2132,county_facts!$A:$BB,39,FALSE)</f>
        <v>1508</v>
      </c>
      <c r="AR2132">
        <f>VLOOKUP($G2132,county_facts!$A:$BB,40,FALSE)</f>
        <v>2794</v>
      </c>
      <c r="AS2132">
        <f>VLOOKUP($G2132,county_facts!$A:$BB,41,FALSE)</f>
        <v>0</v>
      </c>
      <c r="AT2132">
        <f>VLOOKUP($G2132,county_facts!$A:$BB,42,FALSE)</f>
        <v>0</v>
      </c>
      <c r="AU2132">
        <f>VLOOKUP($G2132,county_facts!$A:$BB,43,FALSE)</f>
        <v>0</v>
      </c>
      <c r="AV2132">
        <f>VLOOKUP($G2132,county_facts!$A:$BB,44,FALSE)</f>
        <v>0</v>
      </c>
      <c r="AW2132">
        <f>VLOOKUP($G2132,county_facts!$A:$BB,45,FALSE)</f>
        <v>0</v>
      </c>
      <c r="AX2132">
        <f>VLOOKUP($G2132,county_facts!$A:$BB,46,FALSE)</f>
        <v>28.1</v>
      </c>
      <c r="AY2132">
        <f>VLOOKUP($G2132,county_facts!$A:$BB,47,FALSE)</f>
        <v>0</v>
      </c>
      <c r="AZ2132">
        <f>VLOOKUP($G2132,county_facts!$A:$BB,48,FALSE)</f>
        <v>496136</v>
      </c>
      <c r="BA2132">
        <f>VLOOKUP($G2132,county_facts!$A:$BB,49,FALSE)</f>
        <v>438617</v>
      </c>
      <c r="BB2132">
        <f>VLOOKUP($G2132,county_facts!$A:$BB,50,FALSE)</f>
        <v>10513</v>
      </c>
      <c r="BC2132">
        <f>VLOOKUP($G2132,county_facts!$A:$BB,51,FALSE)</f>
        <v>40082</v>
      </c>
      <c r="BD2132">
        <f>VLOOKUP($G2132,county_facts!$A:$BB,52,FALSE)</f>
        <v>14</v>
      </c>
      <c r="BE2132">
        <f>VLOOKUP($G2132,county_facts!$A:$BB,53,FALSE)</f>
        <v>403.19</v>
      </c>
      <c r="BF2132">
        <f>VLOOKUP($G2132,county_facts!$A:$BB,54,FALSE)</f>
        <v>102.8</v>
      </c>
    </row>
    <row r="2133" spans="1:58" x14ac:dyDescent="0.3">
      <c r="A2133" t="s">
        <v>9</v>
      </c>
      <c r="B2133" t="s">
        <v>626</v>
      </c>
      <c r="C2133">
        <v>469</v>
      </c>
      <c r="D2133" t="s">
        <v>840</v>
      </c>
      <c r="E2133">
        <v>1021</v>
      </c>
      <c r="F2133">
        <v>0.45935357500000001</v>
      </c>
      <c r="G2133">
        <v>51195</v>
      </c>
      <c r="H2133">
        <f>VLOOKUP($G2133,county_facts!$A:$BB,4,FALSE)</f>
        <v>39935</v>
      </c>
      <c r="I2133">
        <f>VLOOKUP($G2133,county_facts!$A:$BB,5,FALSE)</f>
        <v>41480</v>
      </c>
      <c r="J2133">
        <f>VLOOKUP($G2133,county_facts!$A:$BB,6,FALSE)</f>
        <v>-3.7</v>
      </c>
      <c r="K2133">
        <f>VLOOKUP($G2133,county_facts!$A:$BB,7,FALSE)</f>
        <v>41452</v>
      </c>
      <c r="L2133">
        <f>VLOOKUP($G2133,county_facts!$A:$BB,8,FALSE)</f>
        <v>5.4</v>
      </c>
      <c r="M2133">
        <f>VLOOKUP($G2133,county_facts!$A:$BB,9,FALSE)</f>
        <v>20</v>
      </c>
      <c r="N2133">
        <f>VLOOKUP($G2133,county_facts!$A:$BB,10,FALSE)</f>
        <v>15.9</v>
      </c>
      <c r="O2133">
        <f>VLOOKUP($G2133,county_facts!$A:$BB,11,FALSE)</f>
        <v>48.2</v>
      </c>
      <c r="P2133">
        <f>VLOOKUP($G2133,county_facts!$A:$BB,12,FALSE)</f>
        <v>93</v>
      </c>
      <c r="Q2133">
        <f>VLOOKUP($G2133,county_facts!$A:$BB,13,FALSE)</f>
        <v>5.4</v>
      </c>
      <c r="R2133">
        <f>VLOOKUP($G2133,county_facts!$A:$BB,14,FALSE)</f>
        <v>0.2</v>
      </c>
      <c r="S2133">
        <f>VLOOKUP($G2133,county_facts!$A:$BB,15,FALSE)</f>
        <v>0.4</v>
      </c>
      <c r="T2133">
        <f>VLOOKUP($G2133,county_facts!$A:$BB,16,FALSE)</f>
        <v>0</v>
      </c>
      <c r="U2133">
        <f>VLOOKUP($G2133,county_facts!$A:$BB,17,FALSE)</f>
        <v>1</v>
      </c>
      <c r="V2133">
        <f>VLOOKUP($G2133,county_facts!$A:$BB,18,FALSE)</f>
        <v>1.2</v>
      </c>
      <c r="W2133">
        <f>VLOOKUP($G2133,county_facts!$A:$BB,19,FALSE)</f>
        <v>92</v>
      </c>
      <c r="X2133">
        <f>VLOOKUP($G2133,county_facts!$A:$BB,20,FALSE)</f>
        <v>88.4</v>
      </c>
      <c r="Y2133">
        <f>VLOOKUP($G2133,county_facts!$A:$BB,21,FALSE)</f>
        <v>1.5</v>
      </c>
      <c r="Z2133">
        <f>VLOOKUP($G2133,county_facts!$A:$BB,22,FALSE)</f>
        <v>2.6</v>
      </c>
      <c r="AA2133">
        <f>VLOOKUP($G2133,county_facts!$A:$BB,23,FALSE)</f>
        <v>72.900000000000006</v>
      </c>
      <c r="AB2133">
        <f>VLOOKUP($G2133,county_facts!$A:$BB,24,FALSE)</f>
        <v>13.1</v>
      </c>
      <c r="AC2133">
        <f>VLOOKUP($G2133,county_facts!$A:$BB,25,FALSE)</f>
        <v>2901</v>
      </c>
      <c r="AD2133">
        <f>VLOOKUP($G2133,county_facts!$A:$BB,26,FALSE)</f>
        <v>22.2</v>
      </c>
      <c r="AE2133">
        <f>VLOOKUP($G2133,county_facts!$A:$BB,27,FALSE)</f>
        <v>17844</v>
      </c>
      <c r="AF2133">
        <f>VLOOKUP($G2133,county_facts!$A:$BB,28,FALSE)</f>
        <v>70.8</v>
      </c>
      <c r="AG2133">
        <f>VLOOKUP($G2133,county_facts!$A:$BB,29,FALSE)</f>
        <v>6.4</v>
      </c>
      <c r="AH2133">
        <f>VLOOKUP($G2133,county_facts!$A:$BB,30,FALSE)</f>
        <v>83900</v>
      </c>
      <c r="AI2133">
        <f>VLOOKUP($G2133,county_facts!$A:$BB,31,FALSE)</f>
        <v>15406</v>
      </c>
      <c r="AJ2133">
        <f>VLOOKUP($G2133,county_facts!$A:$BB,32,FALSE)</f>
        <v>2.48</v>
      </c>
      <c r="AK2133">
        <f>VLOOKUP($G2133,county_facts!$A:$BB,33,FALSE)</f>
        <v>19107</v>
      </c>
      <c r="AL2133">
        <f>VLOOKUP($G2133,county_facts!$A:$BB,34,FALSE)</f>
        <v>36218</v>
      </c>
      <c r="AM2133">
        <f>VLOOKUP($G2133,county_facts!$A:$BB,35,FALSE)</f>
        <v>21.9</v>
      </c>
      <c r="AN2133">
        <f>VLOOKUP($G2133,county_facts!$A:$BB,36,FALSE)</f>
        <v>773</v>
      </c>
      <c r="AO2133">
        <f>VLOOKUP($G2133,county_facts!$A:$BB,37,FALSE)</f>
        <v>10295</v>
      </c>
      <c r="AP2133">
        <f>VLOOKUP($G2133,county_facts!$A:$BB,38,FALSE)</f>
        <v>-15.4</v>
      </c>
      <c r="AQ2133">
        <f>VLOOKUP($G2133,county_facts!$A:$BB,39,FALSE)</f>
        <v>1508</v>
      </c>
      <c r="AR2133">
        <f>VLOOKUP($G2133,county_facts!$A:$BB,40,FALSE)</f>
        <v>2794</v>
      </c>
      <c r="AS2133">
        <f>VLOOKUP($G2133,county_facts!$A:$BB,41,FALSE)</f>
        <v>0</v>
      </c>
      <c r="AT2133">
        <f>VLOOKUP($G2133,county_facts!$A:$BB,42,FALSE)</f>
        <v>0</v>
      </c>
      <c r="AU2133">
        <f>VLOOKUP($G2133,county_facts!$A:$BB,43,FALSE)</f>
        <v>0</v>
      </c>
      <c r="AV2133">
        <f>VLOOKUP($G2133,county_facts!$A:$BB,44,FALSE)</f>
        <v>0</v>
      </c>
      <c r="AW2133">
        <f>VLOOKUP($G2133,county_facts!$A:$BB,45,FALSE)</f>
        <v>0</v>
      </c>
      <c r="AX2133">
        <f>VLOOKUP($G2133,county_facts!$A:$BB,46,FALSE)</f>
        <v>28.1</v>
      </c>
      <c r="AY2133">
        <f>VLOOKUP($G2133,county_facts!$A:$BB,47,FALSE)</f>
        <v>0</v>
      </c>
      <c r="AZ2133">
        <f>VLOOKUP($G2133,county_facts!$A:$BB,48,FALSE)</f>
        <v>496136</v>
      </c>
      <c r="BA2133">
        <f>VLOOKUP($G2133,county_facts!$A:$BB,49,FALSE)</f>
        <v>438617</v>
      </c>
      <c r="BB2133">
        <f>VLOOKUP($G2133,county_facts!$A:$BB,50,FALSE)</f>
        <v>10513</v>
      </c>
      <c r="BC2133">
        <f>VLOOKUP($G2133,county_facts!$A:$BB,51,FALSE)</f>
        <v>40082</v>
      </c>
      <c r="BD2133">
        <f>VLOOKUP($G2133,county_facts!$A:$BB,52,FALSE)</f>
        <v>14</v>
      </c>
      <c r="BE2133">
        <f>VLOOKUP($G2133,county_facts!$A:$BB,53,FALSE)</f>
        <v>403.19</v>
      </c>
      <c r="BF2133">
        <f>VLOOKUP($G2133,county_facts!$A:$BB,54,FALSE)</f>
        <v>102.8</v>
      </c>
    </row>
    <row r="2134" spans="1:58" x14ac:dyDescent="0.3">
      <c r="A2134" t="s">
        <v>6</v>
      </c>
      <c r="B2134" t="s">
        <v>906</v>
      </c>
      <c r="C2134">
        <v>1666</v>
      </c>
      <c r="D2134" t="s">
        <v>840</v>
      </c>
      <c r="E2134">
        <v>2643</v>
      </c>
      <c r="F2134">
        <v>0.63034430600000002</v>
      </c>
      <c r="G2134">
        <v>51840</v>
      </c>
      <c r="H2134">
        <f>VLOOKUP($G2134,county_facts!$A:$BB,4,FALSE)</f>
        <v>27543</v>
      </c>
      <c r="I2134">
        <f>VLOOKUP($G2134,county_facts!$A:$BB,5,FALSE)</f>
        <v>26203</v>
      </c>
      <c r="J2134">
        <f>VLOOKUP($G2134,county_facts!$A:$BB,6,FALSE)</f>
        <v>5.0999999999999996</v>
      </c>
      <c r="K2134">
        <f>VLOOKUP($G2134,county_facts!$A:$BB,7,FALSE)</f>
        <v>26203</v>
      </c>
      <c r="L2134">
        <f>VLOOKUP($G2134,county_facts!$A:$BB,8,FALSE)</f>
        <v>6.7</v>
      </c>
      <c r="M2134">
        <f>VLOOKUP($G2134,county_facts!$A:$BB,9,FALSE)</f>
        <v>22.5</v>
      </c>
      <c r="N2134">
        <f>VLOOKUP($G2134,county_facts!$A:$BB,10,FALSE)</f>
        <v>14.6</v>
      </c>
      <c r="O2134">
        <f>VLOOKUP($G2134,county_facts!$A:$BB,11,FALSE)</f>
        <v>50.4</v>
      </c>
      <c r="P2134">
        <f>VLOOKUP($G2134,county_facts!$A:$BB,12,FALSE)</f>
        <v>81.8</v>
      </c>
      <c r="Q2134">
        <f>VLOOKUP($G2134,county_facts!$A:$BB,13,FALSE)</f>
        <v>11.6</v>
      </c>
      <c r="R2134">
        <f>VLOOKUP($G2134,county_facts!$A:$BB,14,FALSE)</f>
        <v>0.9</v>
      </c>
      <c r="S2134">
        <f>VLOOKUP($G2134,county_facts!$A:$BB,15,FALSE)</f>
        <v>2.7</v>
      </c>
      <c r="T2134">
        <f>VLOOKUP($G2134,county_facts!$A:$BB,16,FALSE)</f>
        <v>0.1</v>
      </c>
      <c r="U2134">
        <f>VLOOKUP($G2134,county_facts!$A:$BB,17,FALSE)</f>
        <v>3</v>
      </c>
      <c r="V2134">
        <f>VLOOKUP($G2134,county_facts!$A:$BB,18,FALSE)</f>
        <v>16.399999999999999</v>
      </c>
      <c r="W2134">
        <f>VLOOKUP($G2134,county_facts!$A:$BB,19,FALSE)</f>
        <v>67.5</v>
      </c>
      <c r="X2134">
        <f>VLOOKUP($G2134,county_facts!$A:$BB,20,FALSE)</f>
        <v>78.099999999999994</v>
      </c>
      <c r="Y2134">
        <f>VLOOKUP($G2134,county_facts!$A:$BB,21,FALSE)</f>
        <v>11.6</v>
      </c>
      <c r="Z2134">
        <f>VLOOKUP($G2134,county_facts!$A:$BB,22,FALSE)</f>
        <v>17.7</v>
      </c>
      <c r="AA2134">
        <f>VLOOKUP($G2134,county_facts!$A:$BB,23,FALSE)</f>
        <v>83.8</v>
      </c>
      <c r="AB2134">
        <f>VLOOKUP($G2134,county_facts!$A:$BB,24,FALSE)</f>
        <v>28.6</v>
      </c>
      <c r="AC2134">
        <f>VLOOKUP($G2134,county_facts!$A:$BB,25,FALSE)</f>
        <v>1648</v>
      </c>
      <c r="AD2134">
        <f>VLOOKUP($G2134,county_facts!$A:$BB,26,FALSE)</f>
        <v>22.3</v>
      </c>
      <c r="AE2134">
        <f>VLOOKUP($G2134,county_facts!$A:$BB,27,FALSE)</f>
        <v>11917</v>
      </c>
      <c r="AF2134">
        <f>VLOOKUP($G2134,county_facts!$A:$BB,28,FALSE)</f>
        <v>48.6</v>
      </c>
      <c r="AG2134">
        <f>VLOOKUP($G2134,county_facts!$A:$BB,29,FALSE)</f>
        <v>32.4</v>
      </c>
      <c r="AH2134">
        <f>VLOOKUP($G2134,county_facts!$A:$BB,30,FALSE)</f>
        <v>224100</v>
      </c>
      <c r="AI2134">
        <f>VLOOKUP($G2134,county_facts!$A:$BB,31,FALSE)</f>
        <v>10393</v>
      </c>
      <c r="AJ2134">
        <f>VLOOKUP($G2134,county_facts!$A:$BB,32,FALSE)</f>
        <v>2.46</v>
      </c>
      <c r="AK2134">
        <f>VLOOKUP($G2134,county_facts!$A:$BB,33,FALSE)</f>
        <v>26060</v>
      </c>
      <c r="AL2134">
        <f>VLOOKUP($G2134,county_facts!$A:$BB,34,FALSE)</f>
        <v>44200</v>
      </c>
      <c r="AM2134">
        <f>VLOOKUP($G2134,county_facts!$A:$BB,35,FALSE)</f>
        <v>20.100000000000001</v>
      </c>
      <c r="AN2134">
        <f>VLOOKUP($G2134,county_facts!$A:$BB,36,FALSE)</f>
        <v>1307</v>
      </c>
      <c r="AO2134">
        <f>VLOOKUP($G2134,county_facts!$A:$BB,37,FALSE)</f>
        <v>23778</v>
      </c>
      <c r="AP2134">
        <f>VLOOKUP($G2134,county_facts!$A:$BB,38,FALSE)</f>
        <v>1.6</v>
      </c>
      <c r="AQ2134">
        <f>VLOOKUP($G2134,county_facts!$A:$BB,39,FALSE)</f>
        <v>1930</v>
      </c>
      <c r="AR2134">
        <f>VLOOKUP($G2134,county_facts!$A:$BB,40,FALSE)</f>
        <v>2973</v>
      </c>
      <c r="AS2134">
        <f>VLOOKUP($G2134,county_facts!$A:$BB,41,FALSE)</f>
        <v>1.5</v>
      </c>
      <c r="AT2134">
        <f>VLOOKUP($G2134,county_facts!$A:$BB,42,FALSE)</f>
        <v>0</v>
      </c>
      <c r="AU2134">
        <f>VLOOKUP($G2134,county_facts!$A:$BB,43,FALSE)</f>
        <v>0</v>
      </c>
      <c r="AV2134">
        <f>VLOOKUP($G2134,county_facts!$A:$BB,44,FALSE)</f>
        <v>0</v>
      </c>
      <c r="AW2134">
        <f>VLOOKUP($G2134,county_facts!$A:$BB,45,FALSE)</f>
        <v>0</v>
      </c>
      <c r="AX2134">
        <f>VLOOKUP($G2134,county_facts!$A:$BB,46,FALSE)</f>
        <v>20.7</v>
      </c>
      <c r="AY2134">
        <f>VLOOKUP($G2134,county_facts!$A:$BB,47,FALSE)</f>
        <v>0</v>
      </c>
      <c r="AZ2134">
        <f>VLOOKUP($G2134,county_facts!$A:$BB,48,FALSE)</f>
        <v>0</v>
      </c>
      <c r="BA2134">
        <f>VLOOKUP($G2134,county_facts!$A:$BB,49,FALSE)</f>
        <v>998681</v>
      </c>
      <c r="BB2134">
        <f>VLOOKUP($G2134,county_facts!$A:$BB,50,FALSE)</f>
        <v>38614</v>
      </c>
      <c r="BC2134">
        <f>VLOOKUP($G2134,county_facts!$A:$BB,51,FALSE)</f>
        <v>104640</v>
      </c>
      <c r="BD2134">
        <f>VLOOKUP($G2134,county_facts!$A:$BB,52,FALSE)</f>
        <v>23</v>
      </c>
      <c r="BE2134">
        <f>VLOOKUP($G2134,county_facts!$A:$BB,53,FALSE)</f>
        <v>9.23</v>
      </c>
      <c r="BF2134">
        <f>VLOOKUP($G2134,county_facts!$A:$BB,54,FALSE)</f>
        <v>2838</v>
      </c>
    </row>
    <row r="2135" spans="1:58" x14ac:dyDescent="0.3">
      <c r="A2135" t="s">
        <v>9</v>
      </c>
      <c r="B2135" t="s">
        <v>906</v>
      </c>
      <c r="C2135">
        <v>977</v>
      </c>
      <c r="D2135" t="s">
        <v>840</v>
      </c>
      <c r="E2135">
        <v>2643</v>
      </c>
      <c r="F2135">
        <v>0.36965569399999998</v>
      </c>
      <c r="G2135">
        <v>51840</v>
      </c>
      <c r="H2135">
        <f>VLOOKUP($G2135,county_facts!$A:$BB,4,FALSE)</f>
        <v>27543</v>
      </c>
      <c r="I2135">
        <f>VLOOKUP($G2135,county_facts!$A:$BB,5,FALSE)</f>
        <v>26203</v>
      </c>
      <c r="J2135">
        <f>VLOOKUP($G2135,county_facts!$A:$BB,6,FALSE)</f>
        <v>5.0999999999999996</v>
      </c>
      <c r="K2135">
        <f>VLOOKUP($G2135,county_facts!$A:$BB,7,FALSE)</f>
        <v>26203</v>
      </c>
      <c r="L2135">
        <f>VLOOKUP($G2135,county_facts!$A:$BB,8,FALSE)</f>
        <v>6.7</v>
      </c>
      <c r="M2135">
        <f>VLOOKUP($G2135,county_facts!$A:$BB,9,FALSE)</f>
        <v>22.5</v>
      </c>
      <c r="N2135">
        <f>VLOOKUP($G2135,county_facts!$A:$BB,10,FALSE)</f>
        <v>14.6</v>
      </c>
      <c r="O2135">
        <f>VLOOKUP($G2135,county_facts!$A:$BB,11,FALSE)</f>
        <v>50.4</v>
      </c>
      <c r="P2135">
        <f>VLOOKUP($G2135,county_facts!$A:$BB,12,FALSE)</f>
        <v>81.8</v>
      </c>
      <c r="Q2135">
        <f>VLOOKUP($G2135,county_facts!$A:$BB,13,FALSE)</f>
        <v>11.6</v>
      </c>
      <c r="R2135">
        <f>VLOOKUP($G2135,county_facts!$A:$BB,14,FALSE)</f>
        <v>0.9</v>
      </c>
      <c r="S2135">
        <f>VLOOKUP($G2135,county_facts!$A:$BB,15,FALSE)</f>
        <v>2.7</v>
      </c>
      <c r="T2135">
        <f>VLOOKUP($G2135,county_facts!$A:$BB,16,FALSE)</f>
        <v>0.1</v>
      </c>
      <c r="U2135">
        <f>VLOOKUP($G2135,county_facts!$A:$BB,17,FALSE)</f>
        <v>3</v>
      </c>
      <c r="V2135">
        <f>VLOOKUP($G2135,county_facts!$A:$BB,18,FALSE)</f>
        <v>16.399999999999999</v>
      </c>
      <c r="W2135">
        <f>VLOOKUP($G2135,county_facts!$A:$BB,19,FALSE)</f>
        <v>67.5</v>
      </c>
      <c r="X2135">
        <f>VLOOKUP($G2135,county_facts!$A:$BB,20,FALSE)</f>
        <v>78.099999999999994</v>
      </c>
      <c r="Y2135">
        <f>VLOOKUP($G2135,county_facts!$A:$BB,21,FALSE)</f>
        <v>11.6</v>
      </c>
      <c r="Z2135">
        <f>VLOOKUP($G2135,county_facts!$A:$BB,22,FALSE)</f>
        <v>17.7</v>
      </c>
      <c r="AA2135">
        <f>VLOOKUP($G2135,county_facts!$A:$BB,23,FALSE)</f>
        <v>83.8</v>
      </c>
      <c r="AB2135">
        <f>VLOOKUP($G2135,county_facts!$A:$BB,24,FALSE)</f>
        <v>28.6</v>
      </c>
      <c r="AC2135">
        <f>VLOOKUP($G2135,county_facts!$A:$BB,25,FALSE)</f>
        <v>1648</v>
      </c>
      <c r="AD2135">
        <f>VLOOKUP($G2135,county_facts!$A:$BB,26,FALSE)</f>
        <v>22.3</v>
      </c>
      <c r="AE2135">
        <f>VLOOKUP($G2135,county_facts!$A:$BB,27,FALSE)</f>
        <v>11917</v>
      </c>
      <c r="AF2135">
        <f>VLOOKUP($G2135,county_facts!$A:$BB,28,FALSE)</f>
        <v>48.6</v>
      </c>
      <c r="AG2135">
        <f>VLOOKUP($G2135,county_facts!$A:$BB,29,FALSE)</f>
        <v>32.4</v>
      </c>
      <c r="AH2135">
        <f>VLOOKUP($G2135,county_facts!$A:$BB,30,FALSE)</f>
        <v>224100</v>
      </c>
      <c r="AI2135">
        <f>VLOOKUP($G2135,county_facts!$A:$BB,31,FALSE)</f>
        <v>10393</v>
      </c>
      <c r="AJ2135">
        <f>VLOOKUP($G2135,county_facts!$A:$BB,32,FALSE)</f>
        <v>2.46</v>
      </c>
      <c r="AK2135">
        <f>VLOOKUP($G2135,county_facts!$A:$BB,33,FALSE)</f>
        <v>26060</v>
      </c>
      <c r="AL2135">
        <f>VLOOKUP($G2135,county_facts!$A:$BB,34,FALSE)</f>
        <v>44200</v>
      </c>
      <c r="AM2135">
        <f>VLOOKUP($G2135,county_facts!$A:$BB,35,FALSE)</f>
        <v>20.100000000000001</v>
      </c>
      <c r="AN2135">
        <f>VLOOKUP($G2135,county_facts!$A:$BB,36,FALSE)</f>
        <v>1307</v>
      </c>
      <c r="AO2135">
        <f>VLOOKUP($G2135,county_facts!$A:$BB,37,FALSE)</f>
        <v>23778</v>
      </c>
      <c r="AP2135">
        <f>VLOOKUP($G2135,county_facts!$A:$BB,38,FALSE)</f>
        <v>1.6</v>
      </c>
      <c r="AQ2135">
        <f>VLOOKUP($G2135,county_facts!$A:$BB,39,FALSE)</f>
        <v>1930</v>
      </c>
      <c r="AR2135">
        <f>VLOOKUP($G2135,county_facts!$A:$BB,40,FALSE)</f>
        <v>2973</v>
      </c>
      <c r="AS2135">
        <f>VLOOKUP($G2135,county_facts!$A:$BB,41,FALSE)</f>
        <v>1.5</v>
      </c>
      <c r="AT2135">
        <f>VLOOKUP($G2135,county_facts!$A:$BB,42,FALSE)</f>
        <v>0</v>
      </c>
      <c r="AU2135">
        <f>VLOOKUP($G2135,county_facts!$A:$BB,43,FALSE)</f>
        <v>0</v>
      </c>
      <c r="AV2135">
        <f>VLOOKUP($G2135,county_facts!$A:$BB,44,FALSE)</f>
        <v>0</v>
      </c>
      <c r="AW2135">
        <f>VLOOKUP($G2135,county_facts!$A:$BB,45,FALSE)</f>
        <v>0</v>
      </c>
      <c r="AX2135">
        <f>VLOOKUP($G2135,county_facts!$A:$BB,46,FALSE)</f>
        <v>20.7</v>
      </c>
      <c r="AY2135">
        <f>VLOOKUP($G2135,county_facts!$A:$BB,47,FALSE)</f>
        <v>0</v>
      </c>
      <c r="AZ2135">
        <f>VLOOKUP($G2135,county_facts!$A:$BB,48,FALSE)</f>
        <v>0</v>
      </c>
      <c r="BA2135">
        <f>VLOOKUP($G2135,county_facts!$A:$BB,49,FALSE)</f>
        <v>998681</v>
      </c>
      <c r="BB2135">
        <f>VLOOKUP($G2135,county_facts!$A:$BB,50,FALSE)</f>
        <v>38614</v>
      </c>
      <c r="BC2135">
        <f>VLOOKUP($G2135,county_facts!$A:$BB,51,FALSE)</f>
        <v>104640</v>
      </c>
      <c r="BD2135">
        <f>VLOOKUP($G2135,county_facts!$A:$BB,52,FALSE)</f>
        <v>23</v>
      </c>
      <c r="BE2135">
        <f>VLOOKUP($G2135,county_facts!$A:$BB,53,FALSE)</f>
        <v>9.23</v>
      </c>
      <c r="BF2135">
        <f>VLOOKUP($G2135,county_facts!$A:$BB,54,FALSE)</f>
        <v>2838</v>
      </c>
    </row>
    <row r="2136" spans="1:58" x14ac:dyDescent="0.3">
      <c r="A2136" t="s">
        <v>6</v>
      </c>
      <c r="B2136" t="s">
        <v>907</v>
      </c>
      <c r="C2136">
        <v>1434</v>
      </c>
      <c r="D2136" t="s">
        <v>840</v>
      </c>
      <c r="E2136">
        <v>2565</v>
      </c>
      <c r="F2136">
        <v>0.55906432699999997</v>
      </c>
      <c r="G2136">
        <v>51830</v>
      </c>
      <c r="H2136">
        <f>VLOOKUP($G2136,county_facts!$A:$BB,4,FALSE)</f>
        <v>14691</v>
      </c>
      <c r="I2136">
        <f>VLOOKUP($G2136,county_facts!$A:$BB,5,FALSE)</f>
        <v>13673</v>
      </c>
      <c r="J2136">
        <f>VLOOKUP($G2136,county_facts!$A:$BB,6,FALSE)</f>
        <v>7.4</v>
      </c>
      <c r="K2136">
        <f>VLOOKUP($G2136,county_facts!$A:$BB,7,FALSE)</f>
        <v>14068</v>
      </c>
      <c r="L2136">
        <f>VLOOKUP($G2136,county_facts!$A:$BB,8,FALSE)</f>
        <v>3.2</v>
      </c>
      <c r="M2136">
        <f>VLOOKUP($G2136,county_facts!$A:$BB,9,FALSE)</f>
        <v>10.6</v>
      </c>
      <c r="N2136">
        <f>VLOOKUP($G2136,county_facts!$A:$BB,10,FALSE)</f>
        <v>15.8</v>
      </c>
      <c r="O2136">
        <f>VLOOKUP($G2136,county_facts!$A:$BB,11,FALSE)</f>
        <v>53.5</v>
      </c>
      <c r="P2136">
        <f>VLOOKUP($G2136,county_facts!$A:$BB,12,FALSE)</f>
        <v>75.099999999999994</v>
      </c>
      <c r="Q2136">
        <f>VLOOKUP($G2136,county_facts!$A:$BB,13,FALSE)</f>
        <v>15</v>
      </c>
      <c r="R2136">
        <f>VLOOKUP($G2136,county_facts!$A:$BB,14,FALSE)</f>
        <v>0.3</v>
      </c>
      <c r="S2136">
        <f>VLOOKUP($G2136,county_facts!$A:$BB,15,FALSE)</f>
        <v>6.4</v>
      </c>
      <c r="T2136">
        <f>VLOOKUP($G2136,county_facts!$A:$BB,16,FALSE)</f>
        <v>0.1</v>
      </c>
      <c r="U2136">
        <f>VLOOKUP($G2136,county_facts!$A:$BB,17,FALSE)</f>
        <v>3.1</v>
      </c>
      <c r="V2136">
        <f>VLOOKUP($G2136,county_facts!$A:$BB,18,FALSE)</f>
        <v>7.1</v>
      </c>
      <c r="W2136">
        <f>VLOOKUP($G2136,county_facts!$A:$BB,19,FALSE)</f>
        <v>69.2</v>
      </c>
      <c r="X2136">
        <f>VLOOKUP($G2136,county_facts!$A:$BB,20,FALSE)</f>
        <v>59.1</v>
      </c>
      <c r="Y2136">
        <f>VLOOKUP($G2136,county_facts!$A:$BB,21,FALSE)</f>
        <v>8.3000000000000007</v>
      </c>
      <c r="Z2136">
        <f>VLOOKUP($G2136,county_facts!$A:$BB,22,FALSE)</f>
        <v>10.3</v>
      </c>
      <c r="AA2136">
        <f>VLOOKUP($G2136,county_facts!$A:$BB,23,FALSE)</f>
        <v>91.7</v>
      </c>
      <c r="AB2136">
        <f>VLOOKUP($G2136,county_facts!$A:$BB,24,FALSE)</f>
        <v>49.8</v>
      </c>
      <c r="AC2136">
        <f>VLOOKUP($G2136,county_facts!$A:$BB,25,FALSE)</f>
        <v>957</v>
      </c>
      <c r="AD2136">
        <f>VLOOKUP($G2136,county_facts!$A:$BB,26,FALSE)</f>
        <v>19.2</v>
      </c>
      <c r="AE2136">
        <f>VLOOKUP($G2136,county_facts!$A:$BB,27,FALSE)</f>
        <v>4978</v>
      </c>
      <c r="AF2136">
        <f>VLOOKUP($G2136,county_facts!$A:$BB,28,FALSE)</f>
        <v>44.7</v>
      </c>
      <c r="AG2136">
        <f>VLOOKUP($G2136,county_facts!$A:$BB,29,FALSE)</f>
        <v>41.6</v>
      </c>
      <c r="AH2136">
        <f>VLOOKUP($G2136,county_facts!$A:$BB,30,FALSE)</f>
        <v>311800</v>
      </c>
      <c r="AI2136">
        <f>VLOOKUP($G2136,county_facts!$A:$BB,31,FALSE)</f>
        <v>4391</v>
      </c>
      <c r="AJ2136">
        <f>VLOOKUP($G2136,county_facts!$A:$BB,32,FALSE)</f>
        <v>2.29</v>
      </c>
      <c r="AK2136">
        <f>VLOOKUP($G2136,county_facts!$A:$BB,33,FALSE)</f>
        <v>23127</v>
      </c>
      <c r="AL2136">
        <f>VLOOKUP($G2136,county_facts!$A:$BB,34,FALSE)</f>
        <v>48616</v>
      </c>
      <c r="AM2136">
        <f>VLOOKUP($G2136,county_facts!$A:$BB,35,FALSE)</f>
        <v>19.5</v>
      </c>
      <c r="AN2136">
        <f>VLOOKUP($G2136,county_facts!$A:$BB,36,FALSE)</f>
        <v>513</v>
      </c>
      <c r="AO2136">
        <f>VLOOKUP($G2136,county_facts!$A:$BB,37,FALSE)</f>
        <v>9728</v>
      </c>
      <c r="AP2136">
        <f>VLOOKUP($G2136,county_facts!$A:$BB,38,FALSE)</f>
        <v>1.4</v>
      </c>
      <c r="AQ2136">
        <f>VLOOKUP($G2136,county_facts!$A:$BB,39,FALSE)</f>
        <v>827</v>
      </c>
      <c r="AR2136">
        <f>VLOOKUP($G2136,county_facts!$A:$BB,40,FALSE)</f>
        <v>1437</v>
      </c>
      <c r="AS2136">
        <f>VLOOKUP($G2136,county_facts!$A:$BB,41,FALSE)</f>
        <v>0</v>
      </c>
      <c r="AT2136">
        <f>VLOOKUP($G2136,county_facts!$A:$BB,42,FALSE)</f>
        <v>0</v>
      </c>
      <c r="AU2136">
        <f>VLOOKUP($G2136,county_facts!$A:$BB,43,FALSE)</f>
        <v>0</v>
      </c>
      <c r="AV2136">
        <f>VLOOKUP($G2136,county_facts!$A:$BB,44,FALSE)</f>
        <v>0</v>
      </c>
      <c r="AW2136">
        <f>VLOOKUP($G2136,county_facts!$A:$BB,45,FALSE)</f>
        <v>0</v>
      </c>
      <c r="AX2136">
        <f>VLOOKUP($G2136,county_facts!$A:$BB,46,FALSE)</f>
        <v>22.7</v>
      </c>
      <c r="AY2136">
        <f>VLOOKUP($G2136,county_facts!$A:$BB,47,FALSE)</f>
        <v>0</v>
      </c>
      <c r="AZ2136">
        <f>VLOOKUP($G2136,county_facts!$A:$BB,48,FALSE)</f>
        <v>0</v>
      </c>
      <c r="BA2136">
        <f>VLOOKUP($G2136,county_facts!$A:$BB,49,FALSE)</f>
        <v>323040</v>
      </c>
      <c r="BB2136">
        <f>VLOOKUP($G2136,county_facts!$A:$BB,50,FALSE)</f>
        <v>26058</v>
      </c>
      <c r="BC2136">
        <f>VLOOKUP($G2136,county_facts!$A:$BB,51,FALSE)</f>
        <v>239559</v>
      </c>
      <c r="BD2136">
        <f>VLOOKUP($G2136,county_facts!$A:$BB,52,FALSE)</f>
        <v>258</v>
      </c>
      <c r="BE2136">
        <f>VLOOKUP($G2136,county_facts!$A:$BB,53,FALSE)</f>
        <v>9.02</v>
      </c>
      <c r="BF2136">
        <f>VLOOKUP($G2136,county_facts!$A:$BB,54,FALSE)</f>
        <v>1559.3</v>
      </c>
    </row>
    <row r="2137" spans="1:58" x14ac:dyDescent="0.3">
      <c r="A2137" t="s">
        <v>9</v>
      </c>
      <c r="B2137" t="s">
        <v>907</v>
      </c>
      <c r="C2137">
        <v>1131</v>
      </c>
      <c r="D2137" t="s">
        <v>840</v>
      </c>
      <c r="E2137">
        <v>2565</v>
      </c>
      <c r="F2137">
        <v>0.44093567299999997</v>
      </c>
      <c r="G2137">
        <v>51830</v>
      </c>
      <c r="H2137">
        <f>VLOOKUP($G2137,county_facts!$A:$BB,4,FALSE)</f>
        <v>14691</v>
      </c>
      <c r="I2137">
        <f>VLOOKUP($G2137,county_facts!$A:$BB,5,FALSE)</f>
        <v>13673</v>
      </c>
      <c r="J2137">
        <f>VLOOKUP($G2137,county_facts!$A:$BB,6,FALSE)</f>
        <v>7.4</v>
      </c>
      <c r="K2137">
        <f>VLOOKUP($G2137,county_facts!$A:$BB,7,FALSE)</f>
        <v>14068</v>
      </c>
      <c r="L2137">
        <f>VLOOKUP($G2137,county_facts!$A:$BB,8,FALSE)</f>
        <v>3.2</v>
      </c>
      <c r="M2137">
        <f>VLOOKUP($G2137,county_facts!$A:$BB,9,FALSE)</f>
        <v>10.6</v>
      </c>
      <c r="N2137">
        <f>VLOOKUP($G2137,county_facts!$A:$BB,10,FALSE)</f>
        <v>15.8</v>
      </c>
      <c r="O2137">
        <f>VLOOKUP($G2137,county_facts!$A:$BB,11,FALSE)</f>
        <v>53.5</v>
      </c>
      <c r="P2137">
        <f>VLOOKUP($G2137,county_facts!$A:$BB,12,FALSE)</f>
        <v>75.099999999999994</v>
      </c>
      <c r="Q2137">
        <f>VLOOKUP($G2137,county_facts!$A:$BB,13,FALSE)</f>
        <v>15</v>
      </c>
      <c r="R2137">
        <f>VLOOKUP($G2137,county_facts!$A:$BB,14,FALSE)</f>
        <v>0.3</v>
      </c>
      <c r="S2137">
        <f>VLOOKUP($G2137,county_facts!$A:$BB,15,FALSE)</f>
        <v>6.4</v>
      </c>
      <c r="T2137">
        <f>VLOOKUP($G2137,county_facts!$A:$BB,16,FALSE)</f>
        <v>0.1</v>
      </c>
      <c r="U2137">
        <f>VLOOKUP($G2137,county_facts!$A:$BB,17,FALSE)</f>
        <v>3.1</v>
      </c>
      <c r="V2137">
        <f>VLOOKUP($G2137,county_facts!$A:$BB,18,FALSE)</f>
        <v>7.1</v>
      </c>
      <c r="W2137">
        <f>VLOOKUP($G2137,county_facts!$A:$BB,19,FALSE)</f>
        <v>69.2</v>
      </c>
      <c r="X2137">
        <f>VLOOKUP($G2137,county_facts!$A:$BB,20,FALSE)</f>
        <v>59.1</v>
      </c>
      <c r="Y2137">
        <f>VLOOKUP($G2137,county_facts!$A:$BB,21,FALSE)</f>
        <v>8.3000000000000007</v>
      </c>
      <c r="Z2137">
        <f>VLOOKUP($G2137,county_facts!$A:$BB,22,FALSE)</f>
        <v>10.3</v>
      </c>
      <c r="AA2137">
        <f>VLOOKUP($G2137,county_facts!$A:$BB,23,FALSE)</f>
        <v>91.7</v>
      </c>
      <c r="AB2137">
        <f>VLOOKUP($G2137,county_facts!$A:$BB,24,FALSE)</f>
        <v>49.8</v>
      </c>
      <c r="AC2137">
        <f>VLOOKUP($G2137,county_facts!$A:$BB,25,FALSE)</f>
        <v>957</v>
      </c>
      <c r="AD2137">
        <f>VLOOKUP($G2137,county_facts!$A:$BB,26,FALSE)</f>
        <v>19.2</v>
      </c>
      <c r="AE2137">
        <f>VLOOKUP($G2137,county_facts!$A:$BB,27,FALSE)</f>
        <v>4978</v>
      </c>
      <c r="AF2137">
        <f>VLOOKUP($G2137,county_facts!$A:$BB,28,FALSE)</f>
        <v>44.7</v>
      </c>
      <c r="AG2137">
        <f>VLOOKUP($G2137,county_facts!$A:$BB,29,FALSE)</f>
        <v>41.6</v>
      </c>
      <c r="AH2137">
        <f>VLOOKUP($G2137,county_facts!$A:$BB,30,FALSE)</f>
        <v>311800</v>
      </c>
      <c r="AI2137">
        <f>VLOOKUP($G2137,county_facts!$A:$BB,31,FALSE)</f>
        <v>4391</v>
      </c>
      <c r="AJ2137">
        <f>VLOOKUP($G2137,county_facts!$A:$BB,32,FALSE)</f>
        <v>2.29</v>
      </c>
      <c r="AK2137">
        <f>VLOOKUP($G2137,county_facts!$A:$BB,33,FALSE)</f>
        <v>23127</v>
      </c>
      <c r="AL2137">
        <f>VLOOKUP($G2137,county_facts!$A:$BB,34,FALSE)</f>
        <v>48616</v>
      </c>
      <c r="AM2137">
        <f>VLOOKUP($G2137,county_facts!$A:$BB,35,FALSE)</f>
        <v>19.5</v>
      </c>
      <c r="AN2137">
        <f>VLOOKUP($G2137,county_facts!$A:$BB,36,FALSE)</f>
        <v>513</v>
      </c>
      <c r="AO2137">
        <f>VLOOKUP($G2137,county_facts!$A:$BB,37,FALSE)</f>
        <v>9728</v>
      </c>
      <c r="AP2137">
        <f>VLOOKUP($G2137,county_facts!$A:$BB,38,FALSE)</f>
        <v>1.4</v>
      </c>
      <c r="AQ2137">
        <f>VLOOKUP($G2137,county_facts!$A:$BB,39,FALSE)</f>
        <v>827</v>
      </c>
      <c r="AR2137">
        <f>VLOOKUP($G2137,county_facts!$A:$BB,40,FALSE)</f>
        <v>1437</v>
      </c>
      <c r="AS2137">
        <f>VLOOKUP($G2137,county_facts!$A:$BB,41,FALSE)</f>
        <v>0</v>
      </c>
      <c r="AT2137">
        <f>VLOOKUP($G2137,county_facts!$A:$BB,42,FALSE)</f>
        <v>0</v>
      </c>
      <c r="AU2137">
        <f>VLOOKUP($G2137,county_facts!$A:$BB,43,FALSE)</f>
        <v>0</v>
      </c>
      <c r="AV2137">
        <f>VLOOKUP($G2137,county_facts!$A:$BB,44,FALSE)</f>
        <v>0</v>
      </c>
      <c r="AW2137">
        <f>VLOOKUP($G2137,county_facts!$A:$BB,45,FALSE)</f>
        <v>0</v>
      </c>
      <c r="AX2137">
        <f>VLOOKUP($G2137,county_facts!$A:$BB,46,FALSE)</f>
        <v>22.7</v>
      </c>
      <c r="AY2137">
        <f>VLOOKUP($G2137,county_facts!$A:$BB,47,FALSE)</f>
        <v>0</v>
      </c>
      <c r="AZ2137">
        <f>VLOOKUP($G2137,county_facts!$A:$BB,48,FALSE)</f>
        <v>0</v>
      </c>
      <c r="BA2137">
        <f>VLOOKUP($G2137,county_facts!$A:$BB,49,FALSE)</f>
        <v>323040</v>
      </c>
      <c r="BB2137">
        <f>VLOOKUP($G2137,county_facts!$A:$BB,50,FALSE)</f>
        <v>26058</v>
      </c>
      <c r="BC2137">
        <f>VLOOKUP($G2137,county_facts!$A:$BB,51,FALSE)</f>
        <v>239559</v>
      </c>
      <c r="BD2137">
        <f>VLOOKUP($G2137,county_facts!$A:$BB,52,FALSE)</f>
        <v>258</v>
      </c>
      <c r="BE2137">
        <f>VLOOKUP($G2137,county_facts!$A:$BB,53,FALSE)</f>
        <v>9.02</v>
      </c>
      <c r="BF2137">
        <f>VLOOKUP($G2137,county_facts!$A:$BB,54,FALSE)</f>
        <v>1559.3</v>
      </c>
    </row>
    <row r="2138" spans="1:58" x14ac:dyDescent="0.3">
      <c r="A2138" t="s">
        <v>6</v>
      </c>
      <c r="B2138" t="s">
        <v>841</v>
      </c>
      <c r="C2138">
        <v>1438</v>
      </c>
      <c r="D2138" t="s">
        <v>840</v>
      </c>
      <c r="E2138">
        <v>1783</v>
      </c>
      <c r="F2138">
        <v>0.80650588899999998</v>
      </c>
      <c r="G2138">
        <v>51193</v>
      </c>
      <c r="H2138">
        <f>VLOOKUP($G2138,county_facts!$A:$BB,4,FALSE)</f>
        <v>17477</v>
      </c>
      <c r="I2138">
        <f>VLOOKUP($G2138,county_facts!$A:$BB,5,FALSE)</f>
        <v>17454</v>
      </c>
      <c r="J2138">
        <f>VLOOKUP($G2138,county_facts!$A:$BB,6,FALSE)</f>
        <v>0.1</v>
      </c>
      <c r="K2138">
        <f>VLOOKUP($G2138,county_facts!$A:$BB,7,FALSE)</f>
        <v>17454</v>
      </c>
      <c r="L2138">
        <f>VLOOKUP($G2138,county_facts!$A:$BB,8,FALSE)</f>
        <v>5.4</v>
      </c>
      <c r="M2138">
        <f>VLOOKUP($G2138,county_facts!$A:$BB,9,FALSE)</f>
        <v>18.5</v>
      </c>
      <c r="N2138">
        <f>VLOOKUP($G2138,county_facts!$A:$BB,10,FALSE)</f>
        <v>23.7</v>
      </c>
      <c r="O2138">
        <f>VLOOKUP($G2138,county_facts!$A:$BB,11,FALSE)</f>
        <v>51.4</v>
      </c>
      <c r="P2138">
        <f>VLOOKUP($G2138,county_facts!$A:$BB,12,FALSE)</f>
        <v>68.5</v>
      </c>
      <c r="Q2138">
        <f>VLOOKUP($G2138,county_facts!$A:$BB,13,FALSE)</f>
        <v>27.4</v>
      </c>
      <c r="R2138">
        <f>VLOOKUP($G2138,county_facts!$A:$BB,14,FALSE)</f>
        <v>0.8</v>
      </c>
      <c r="S2138">
        <f>VLOOKUP($G2138,county_facts!$A:$BB,15,FALSE)</f>
        <v>0.8</v>
      </c>
      <c r="T2138">
        <f>VLOOKUP($G2138,county_facts!$A:$BB,16,FALSE)</f>
        <v>0.1</v>
      </c>
      <c r="U2138">
        <f>VLOOKUP($G2138,county_facts!$A:$BB,17,FALSE)</f>
        <v>2.4</v>
      </c>
      <c r="V2138">
        <f>VLOOKUP($G2138,county_facts!$A:$BB,18,FALSE)</f>
        <v>6.1</v>
      </c>
      <c r="W2138">
        <f>VLOOKUP($G2138,county_facts!$A:$BB,19,FALSE)</f>
        <v>63.6</v>
      </c>
      <c r="X2138">
        <f>VLOOKUP($G2138,county_facts!$A:$BB,20,FALSE)</f>
        <v>92.9</v>
      </c>
      <c r="Y2138">
        <f>VLOOKUP($G2138,county_facts!$A:$BB,21,FALSE)</f>
        <v>3.4</v>
      </c>
      <c r="Z2138">
        <f>VLOOKUP($G2138,county_facts!$A:$BB,22,FALSE)</f>
        <v>3.1</v>
      </c>
      <c r="AA2138">
        <f>VLOOKUP($G2138,county_facts!$A:$BB,23,FALSE)</f>
        <v>79.099999999999994</v>
      </c>
      <c r="AB2138">
        <f>VLOOKUP($G2138,county_facts!$A:$BB,24,FALSE)</f>
        <v>14.9</v>
      </c>
      <c r="AC2138">
        <f>VLOOKUP($G2138,county_facts!$A:$BB,25,FALSE)</f>
        <v>1756</v>
      </c>
      <c r="AD2138">
        <f>VLOOKUP($G2138,county_facts!$A:$BB,26,FALSE)</f>
        <v>38.799999999999997</v>
      </c>
      <c r="AE2138">
        <f>VLOOKUP($G2138,county_facts!$A:$BB,27,FALSE)</f>
        <v>10790</v>
      </c>
      <c r="AF2138">
        <f>VLOOKUP($G2138,county_facts!$A:$BB,28,FALSE)</f>
        <v>77.900000000000006</v>
      </c>
      <c r="AG2138">
        <f>VLOOKUP($G2138,county_facts!$A:$BB,29,FALSE)</f>
        <v>2.8</v>
      </c>
      <c r="AH2138">
        <f>VLOOKUP($G2138,county_facts!$A:$BB,30,FALSE)</f>
        <v>180900</v>
      </c>
      <c r="AI2138">
        <f>VLOOKUP($G2138,county_facts!$A:$BB,31,FALSE)</f>
        <v>7130</v>
      </c>
      <c r="AJ2138">
        <f>VLOOKUP($G2138,county_facts!$A:$BB,32,FALSE)</f>
        <v>2.44</v>
      </c>
      <c r="AK2138">
        <f>VLOOKUP($G2138,county_facts!$A:$BB,33,FALSE)</f>
        <v>25245</v>
      </c>
      <c r="AL2138">
        <f>VLOOKUP($G2138,county_facts!$A:$BB,34,FALSE)</f>
        <v>49157</v>
      </c>
      <c r="AM2138">
        <f>VLOOKUP($G2138,county_facts!$A:$BB,35,FALSE)</f>
        <v>12.9</v>
      </c>
      <c r="AN2138">
        <f>VLOOKUP($G2138,county_facts!$A:$BB,36,FALSE)</f>
        <v>324</v>
      </c>
      <c r="AO2138">
        <f>VLOOKUP($G2138,county_facts!$A:$BB,37,FALSE)</f>
        <v>2399</v>
      </c>
      <c r="AP2138">
        <f>VLOOKUP($G2138,county_facts!$A:$BB,38,FALSE)</f>
        <v>-2.7</v>
      </c>
      <c r="AQ2138">
        <f>VLOOKUP($G2138,county_facts!$A:$BB,39,FALSE)</f>
        <v>1166</v>
      </c>
      <c r="AR2138">
        <f>VLOOKUP($G2138,county_facts!$A:$BB,40,FALSE)</f>
        <v>1870</v>
      </c>
      <c r="AS2138">
        <f>VLOOKUP($G2138,county_facts!$A:$BB,41,FALSE)</f>
        <v>0</v>
      </c>
      <c r="AT2138">
        <f>VLOOKUP($G2138,county_facts!$A:$BB,42,FALSE)</f>
        <v>0</v>
      </c>
      <c r="AU2138">
        <f>VLOOKUP($G2138,county_facts!$A:$BB,43,FALSE)</f>
        <v>0</v>
      </c>
      <c r="AV2138">
        <f>VLOOKUP($G2138,county_facts!$A:$BB,44,FALSE)</f>
        <v>0</v>
      </c>
      <c r="AW2138">
        <f>VLOOKUP($G2138,county_facts!$A:$BB,45,FALSE)</f>
        <v>0</v>
      </c>
      <c r="AX2138">
        <f>VLOOKUP($G2138,county_facts!$A:$BB,46,FALSE)</f>
        <v>23.7</v>
      </c>
      <c r="AY2138">
        <f>VLOOKUP($G2138,county_facts!$A:$BB,47,FALSE)</f>
        <v>199608</v>
      </c>
      <c r="AZ2138">
        <f>VLOOKUP($G2138,county_facts!$A:$BB,48,FALSE)</f>
        <v>38886</v>
      </c>
      <c r="BA2138">
        <f>VLOOKUP($G2138,county_facts!$A:$BB,49,FALSE)</f>
        <v>100420</v>
      </c>
      <c r="BB2138">
        <f>VLOOKUP($G2138,county_facts!$A:$BB,50,FALSE)</f>
        <v>5794</v>
      </c>
      <c r="BC2138">
        <f>VLOOKUP($G2138,county_facts!$A:$BB,51,FALSE)</f>
        <v>14209</v>
      </c>
      <c r="BD2138">
        <f>VLOOKUP($G2138,county_facts!$A:$BB,52,FALSE)</f>
        <v>64</v>
      </c>
      <c r="BE2138">
        <f>VLOOKUP($G2138,county_facts!$A:$BB,53,FALSE)</f>
        <v>229.38</v>
      </c>
      <c r="BF2138">
        <f>VLOOKUP($G2138,county_facts!$A:$BB,54,FALSE)</f>
        <v>76.099999999999994</v>
      </c>
    </row>
    <row r="2139" spans="1:58" x14ac:dyDescent="0.3">
      <c r="A2139" t="s">
        <v>9</v>
      </c>
      <c r="B2139" t="s">
        <v>841</v>
      </c>
      <c r="C2139">
        <v>345</v>
      </c>
      <c r="D2139" t="s">
        <v>840</v>
      </c>
      <c r="E2139">
        <v>1783</v>
      </c>
      <c r="F2139">
        <v>0.193494111</v>
      </c>
      <c r="G2139">
        <v>51193</v>
      </c>
      <c r="H2139">
        <f>VLOOKUP($G2139,county_facts!$A:$BB,4,FALSE)</f>
        <v>17477</v>
      </c>
      <c r="I2139">
        <f>VLOOKUP($G2139,county_facts!$A:$BB,5,FALSE)</f>
        <v>17454</v>
      </c>
      <c r="J2139">
        <f>VLOOKUP($G2139,county_facts!$A:$BB,6,FALSE)</f>
        <v>0.1</v>
      </c>
      <c r="K2139">
        <f>VLOOKUP($G2139,county_facts!$A:$BB,7,FALSE)</f>
        <v>17454</v>
      </c>
      <c r="L2139">
        <f>VLOOKUP($G2139,county_facts!$A:$BB,8,FALSE)</f>
        <v>5.4</v>
      </c>
      <c r="M2139">
        <f>VLOOKUP($G2139,county_facts!$A:$BB,9,FALSE)</f>
        <v>18.5</v>
      </c>
      <c r="N2139">
        <f>VLOOKUP($G2139,county_facts!$A:$BB,10,FALSE)</f>
        <v>23.7</v>
      </c>
      <c r="O2139">
        <f>VLOOKUP($G2139,county_facts!$A:$BB,11,FALSE)</f>
        <v>51.4</v>
      </c>
      <c r="P2139">
        <f>VLOOKUP($G2139,county_facts!$A:$BB,12,FALSE)</f>
        <v>68.5</v>
      </c>
      <c r="Q2139">
        <f>VLOOKUP($G2139,county_facts!$A:$BB,13,FALSE)</f>
        <v>27.4</v>
      </c>
      <c r="R2139">
        <f>VLOOKUP($G2139,county_facts!$A:$BB,14,FALSE)</f>
        <v>0.8</v>
      </c>
      <c r="S2139">
        <f>VLOOKUP($G2139,county_facts!$A:$BB,15,FALSE)</f>
        <v>0.8</v>
      </c>
      <c r="T2139">
        <f>VLOOKUP($G2139,county_facts!$A:$BB,16,FALSE)</f>
        <v>0.1</v>
      </c>
      <c r="U2139">
        <f>VLOOKUP($G2139,county_facts!$A:$BB,17,FALSE)</f>
        <v>2.4</v>
      </c>
      <c r="V2139">
        <f>VLOOKUP($G2139,county_facts!$A:$BB,18,FALSE)</f>
        <v>6.1</v>
      </c>
      <c r="W2139">
        <f>VLOOKUP($G2139,county_facts!$A:$BB,19,FALSE)</f>
        <v>63.6</v>
      </c>
      <c r="X2139">
        <f>VLOOKUP($G2139,county_facts!$A:$BB,20,FALSE)</f>
        <v>92.9</v>
      </c>
      <c r="Y2139">
        <f>VLOOKUP($G2139,county_facts!$A:$BB,21,FALSE)</f>
        <v>3.4</v>
      </c>
      <c r="Z2139">
        <f>VLOOKUP($G2139,county_facts!$A:$BB,22,FALSE)</f>
        <v>3.1</v>
      </c>
      <c r="AA2139">
        <f>VLOOKUP($G2139,county_facts!$A:$BB,23,FALSE)</f>
        <v>79.099999999999994</v>
      </c>
      <c r="AB2139">
        <f>VLOOKUP($G2139,county_facts!$A:$BB,24,FALSE)</f>
        <v>14.9</v>
      </c>
      <c r="AC2139">
        <f>VLOOKUP($G2139,county_facts!$A:$BB,25,FALSE)</f>
        <v>1756</v>
      </c>
      <c r="AD2139">
        <f>VLOOKUP($G2139,county_facts!$A:$BB,26,FALSE)</f>
        <v>38.799999999999997</v>
      </c>
      <c r="AE2139">
        <f>VLOOKUP($G2139,county_facts!$A:$BB,27,FALSE)</f>
        <v>10790</v>
      </c>
      <c r="AF2139">
        <f>VLOOKUP($G2139,county_facts!$A:$BB,28,FALSE)</f>
        <v>77.900000000000006</v>
      </c>
      <c r="AG2139">
        <f>VLOOKUP($G2139,county_facts!$A:$BB,29,FALSE)</f>
        <v>2.8</v>
      </c>
      <c r="AH2139">
        <f>VLOOKUP($G2139,county_facts!$A:$BB,30,FALSE)</f>
        <v>180900</v>
      </c>
      <c r="AI2139">
        <f>VLOOKUP($G2139,county_facts!$A:$BB,31,FALSE)</f>
        <v>7130</v>
      </c>
      <c r="AJ2139">
        <f>VLOOKUP($G2139,county_facts!$A:$BB,32,FALSE)</f>
        <v>2.44</v>
      </c>
      <c r="AK2139">
        <f>VLOOKUP($G2139,county_facts!$A:$BB,33,FALSE)</f>
        <v>25245</v>
      </c>
      <c r="AL2139">
        <f>VLOOKUP($G2139,county_facts!$A:$BB,34,FALSE)</f>
        <v>49157</v>
      </c>
      <c r="AM2139">
        <f>VLOOKUP($G2139,county_facts!$A:$BB,35,FALSE)</f>
        <v>12.9</v>
      </c>
      <c r="AN2139">
        <f>VLOOKUP($G2139,county_facts!$A:$BB,36,FALSE)</f>
        <v>324</v>
      </c>
      <c r="AO2139">
        <f>VLOOKUP($G2139,county_facts!$A:$BB,37,FALSE)</f>
        <v>2399</v>
      </c>
      <c r="AP2139">
        <f>VLOOKUP($G2139,county_facts!$A:$BB,38,FALSE)</f>
        <v>-2.7</v>
      </c>
      <c r="AQ2139">
        <f>VLOOKUP($G2139,county_facts!$A:$BB,39,FALSE)</f>
        <v>1166</v>
      </c>
      <c r="AR2139">
        <f>VLOOKUP($G2139,county_facts!$A:$BB,40,FALSE)</f>
        <v>1870</v>
      </c>
      <c r="AS2139">
        <f>VLOOKUP($G2139,county_facts!$A:$BB,41,FALSE)</f>
        <v>0</v>
      </c>
      <c r="AT2139">
        <f>VLOOKUP($G2139,county_facts!$A:$BB,42,FALSE)</f>
        <v>0</v>
      </c>
      <c r="AU2139">
        <f>VLOOKUP($G2139,county_facts!$A:$BB,43,FALSE)</f>
        <v>0</v>
      </c>
      <c r="AV2139">
        <f>VLOOKUP($G2139,county_facts!$A:$BB,44,FALSE)</f>
        <v>0</v>
      </c>
      <c r="AW2139">
        <f>VLOOKUP($G2139,county_facts!$A:$BB,45,FALSE)</f>
        <v>0</v>
      </c>
      <c r="AX2139">
        <f>VLOOKUP($G2139,county_facts!$A:$BB,46,FALSE)</f>
        <v>23.7</v>
      </c>
      <c r="AY2139">
        <f>VLOOKUP($G2139,county_facts!$A:$BB,47,FALSE)</f>
        <v>199608</v>
      </c>
      <c r="AZ2139">
        <f>VLOOKUP($G2139,county_facts!$A:$BB,48,FALSE)</f>
        <v>38886</v>
      </c>
      <c r="BA2139">
        <f>VLOOKUP($G2139,county_facts!$A:$BB,49,FALSE)</f>
        <v>100420</v>
      </c>
      <c r="BB2139">
        <f>VLOOKUP($G2139,county_facts!$A:$BB,50,FALSE)</f>
        <v>5794</v>
      </c>
      <c r="BC2139">
        <f>VLOOKUP($G2139,county_facts!$A:$BB,51,FALSE)</f>
        <v>14209</v>
      </c>
      <c r="BD2139">
        <f>VLOOKUP($G2139,county_facts!$A:$BB,52,FALSE)</f>
        <v>64</v>
      </c>
      <c r="BE2139">
        <f>VLOOKUP($G2139,county_facts!$A:$BB,53,FALSE)</f>
        <v>229.38</v>
      </c>
      <c r="BF2139">
        <f>VLOOKUP($G2139,county_facts!$A:$BB,54,FALSE)</f>
        <v>76.099999999999994</v>
      </c>
    </row>
    <row r="2140" spans="1:58" x14ac:dyDescent="0.3">
      <c r="A2140" t="s">
        <v>6</v>
      </c>
      <c r="B2140" t="s">
        <v>908</v>
      </c>
      <c r="C2140">
        <v>1320</v>
      </c>
      <c r="D2140" t="s">
        <v>840</v>
      </c>
      <c r="E2140">
        <v>2098</v>
      </c>
      <c r="F2140">
        <v>0.62917063900000003</v>
      </c>
      <c r="G2140">
        <v>51820</v>
      </c>
      <c r="H2140">
        <f>VLOOKUP($G2140,county_facts!$A:$BB,4,FALSE)</f>
        <v>21366</v>
      </c>
      <c r="I2140">
        <f>VLOOKUP($G2140,county_facts!$A:$BB,5,FALSE)</f>
        <v>21020</v>
      </c>
      <c r="J2140">
        <f>VLOOKUP($G2140,county_facts!$A:$BB,6,FALSE)</f>
        <v>1.6</v>
      </c>
      <c r="K2140">
        <f>VLOOKUP($G2140,county_facts!$A:$BB,7,FALSE)</f>
        <v>21006</v>
      </c>
      <c r="L2140">
        <f>VLOOKUP($G2140,county_facts!$A:$BB,8,FALSE)</f>
        <v>7.5</v>
      </c>
      <c r="M2140">
        <f>VLOOKUP($G2140,county_facts!$A:$BB,9,FALSE)</f>
        <v>23.8</v>
      </c>
      <c r="N2140">
        <f>VLOOKUP($G2140,county_facts!$A:$BB,10,FALSE)</f>
        <v>17.399999999999999</v>
      </c>
      <c r="O2140">
        <f>VLOOKUP($G2140,county_facts!$A:$BB,11,FALSE)</f>
        <v>52.6</v>
      </c>
      <c r="P2140">
        <f>VLOOKUP($G2140,county_facts!$A:$BB,12,FALSE)</f>
        <v>83.7</v>
      </c>
      <c r="Q2140">
        <f>VLOOKUP($G2140,county_facts!$A:$BB,13,FALSE)</f>
        <v>11.7</v>
      </c>
      <c r="R2140">
        <f>VLOOKUP($G2140,county_facts!$A:$BB,14,FALSE)</f>
        <v>0.5</v>
      </c>
      <c r="S2140">
        <f>VLOOKUP($G2140,county_facts!$A:$BB,15,FALSE)</f>
        <v>0.9</v>
      </c>
      <c r="T2140">
        <f>VLOOKUP($G2140,county_facts!$A:$BB,16,FALSE)</f>
        <v>0</v>
      </c>
      <c r="U2140">
        <f>VLOOKUP($G2140,county_facts!$A:$BB,17,FALSE)</f>
        <v>3.2</v>
      </c>
      <c r="V2140">
        <f>VLOOKUP($G2140,county_facts!$A:$BB,18,FALSE)</f>
        <v>7</v>
      </c>
      <c r="W2140">
        <f>VLOOKUP($G2140,county_facts!$A:$BB,19,FALSE)</f>
        <v>77.8</v>
      </c>
      <c r="X2140">
        <f>VLOOKUP($G2140,county_facts!$A:$BB,20,FALSE)</f>
        <v>84.3</v>
      </c>
      <c r="Y2140">
        <f>VLOOKUP($G2140,county_facts!$A:$BB,21,FALSE)</f>
        <v>3.4</v>
      </c>
      <c r="Z2140">
        <f>VLOOKUP($G2140,county_facts!$A:$BB,22,FALSE)</f>
        <v>4.9000000000000004</v>
      </c>
      <c r="AA2140">
        <f>VLOOKUP($G2140,county_facts!$A:$BB,23,FALSE)</f>
        <v>83.6</v>
      </c>
      <c r="AB2140">
        <f>VLOOKUP($G2140,county_facts!$A:$BB,24,FALSE)</f>
        <v>19.100000000000001</v>
      </c>
      <c r="AC2140">
        <f>VLOOKUP($G2140,county_facts!$A:$BB,25,FALSE)</f>
        <v>1828</v>
      </c>
      <c r="AD2140">
        <f>VLOOKUP($G2140,county_facts!$A:$BB,26,FALSE)</f>
        <v>19.5</v>
      </c>
      <c r="AE2140">
        <f>VLOOKUP($G2140,county_facts!$A:$BB,27,FALSE)</f>
        <v>10030</v>
      </c>
      <c r="AF2140">
        <f>VLOOKUP($G2140,county_facts!$A:$BB,28,FALSE)</f>
        <v>58.2</v>
      </c>
      <c r="AG2140">
        <f>VLOOKUP($G2140,county_facts!$A:$BB,29,FALSE)</f>
        <v>26.5</v>
      </c>
      <c r="AH2140">
        <f>VLOOKUP($G2140,county_facts!$A:$BB,30,FALSE)</f>
        <v>165600</v>
      </c>
      <c r="AI2140">
        <f>VLOOKUP($G2140,county_facts!$A:$BB,31,FALSE)</f>
        <v>8708</v>
      </c>
      <c r="AJ2140">
        <f>VLOOKUP($G2140,county_facts!$A:$BB,32,FALSE)</f>
        <v>2.41</v>
      </c>
      <c r="AK2140">
        <f>VLOOKUP($G2140,county_facts!$A:$BB,33,FALSE)</f>
        <v>22872</v>
      </c>
      <c r="AL2140">
        <f>VLOOKUP($G2140,county_facts!$A:$BB,34,FALSE)</f>
        <v>44847</v>
      </c>
      <c r="AM2140">
        <f>VLOOKUP($G2140,county_facts!$A:$BB,35,FALSE)</f>
        <v>19.899999999999999</v>
      </c>
      <c r="AN2140">
        <f>VLOOKUP($G2140,county_facts!$A:$BB,36,FALSE)</f>
        <v>610</v>
      </c>
      <c r="AO2140">
        <f>VLOOKUP($G2140,county_facts!$A:$BB,37,FALSE)</f>
        <v>9424</v>
      </c>
      <c r="AP2140">
        <f>VLOOKUP($G2140,county_facts!$A:$BB,38,FALSE)</f>
        <v>-5.9</v>
      </c>
      <c r="AQ2140">
        <f>VLOOKUP($G2140,county_facts!$A:$BB,39,FALSE)</f>
        <v>1007</v>
      </c>
      <c r="AR2140">
        <f>VLOOKUP($G2140,county_facts!$A:$BB,40,FALSE)</f>
        <v>1833</v>
      </c>
      <c r="AS2140">
        <f>VLOOKUP($G2140,county_facts!$A:$BB,41,FALSE)</f>
        <v>0</v>
      </c>
      <c r="AT2140">
        <f>VLOOKUP($G2140,county_facts!$A:$BB,42,FALSE)</f>
        <v>0</v>
      </c>
      <c r="AU2140">
        <f>VLOOKUP($G2140,county_facts!$A:$BB,43,FALSE)</f>
        <v>2.2000000000000002</v>
      </c>
      <c r="AV2140">
        <f>VLOOKUP($G2140,county_facts!$A:$BB,44,FALSE)</f>
        <v>0</v>
      </c>
      <c r="AW2140">
        <f>VLOOKUP($G2140,county_facts!$A:$BB,45,FALSE)</f>
        <v>0</v>
      </c>
      <c r="AX2140">
        <f>VLOOKUP($G2140,county_facts!$A:$BB,46,FALSE)</f>
        <v>24.8</v>
      </c>
      <c r="AY2140">
        <f>VLOOKUP($G2140,county_facts!$A:$BB,47,FALSE)</f>
        <v>759893</v>
      </c>
      <c r="AZ2140">
        <f>VLOOKUP($G2140,county_facts!$A:$BB,48,FALSE)</f>
        <v>113199</v>
      </c>
      <c r="BA2140">
        <f>VLOOKUP($G2140,county_facts!$A:$BB,49,FALSE)</f>
        <v>386631</v>
      </c>
      <c r="BB2140">
        <f>VLOOKUP($G2140,county_facts!$A:$BB,50,FALSE)</f>
        <v>17871</v>
      </c>
      <c r="BC2140">
        <f>VLOOKUP($G2140,county_facts!$A:$BB,51,FALSE)</f>
        <v>48864</v>
      </c>
      <c r="BD2140">
        <f>VLOOKUP($G2140,county_facts!$A:$BB,52,FALSE)</f>
        <v>48</v>
      </c>
      <c r="BE2140">
        <f>VLOOKUP($G2140,county_facts!$A:$BB,53,FALSE)</f>
        <v>15.04</v>
      </c>
      <c r="BF2140">
        <f>VLOOKUP($G2140,county_facts!$A:$BB,54,FALSE)</f>
        <v>1396.8</v>
      </c>
    </row>
    <row r="2141" spans="1:58" x14ac:dyDescent="0.3">
      <c r="A2141" t="s">
        <v>9</v>
      </c>
      <c r="B2141" t="s">
        <v>908</v>
      </c>
      <c r="C2141">
        <v>778</v>
      </c>
      <c r="D2141" t="s">
        <v>840</v>
      </c>
      <c r="E2141">
        <v>2098</v>
      </c>
      <c r="F2141">
        <v>0.37082936100000002</v>
      </c>
      <c r="G2141">
        <v>51820</v>
      </c>
      <c r="H2141">
        <f>VLOOKUP($G2141,county_facts!$A:$BB,4,FALSE)</f>
        <v>21366</v>
      </c>
      <c r="I2141">
        <f>VLOOKUP($G2141,county_facts!$A:$BB,5,FALSE)</f>
        <v>21020</v>
      </c>
      <c r="J2141">
        <f>VLOOKUP($G2141,county_facts!$A:$BB,6,FALSE)</f>
        <v>1.6</v>
      </c>
      <c r="K2141">
        <f>VLOOKUP($G2141,county_facts!$A:$BB,7,FALSE)</f>
        <v>21006</v>
      </c>
      <c r="L2141">
        <f>VLOOKUP($G2141,county_facts!$A:$BB,8,FALSE)</f>
        <v>7.5</v>
      </c>
      <c r="M2141">
        <f>VLOOKUP($G2141,county_facts!$A:$BB,9,FALSE)</f>
        <v>23.8</v>
      </c>
      <c r="N2141">
        <f>VLOOKUP($G2141,county_facts!$A:$BB,10,FALSE)</f>
        <v>17.399999999999999</v>
      </c>
      <c r="O2141">
        <f>VLOOKUP($G2141,county_facts!$A:$BB,11,FALSE)</f>
        <v>52.6</v>
      </c>
      <c r="P2141">
        <f>VLOOKUP($G2141,county_facts!$A:$BB,12,FALSE)</f>
        <v>83.7</v>
      </c>
      <c r="Q2141">
        <f>VLOOKUP($G2141,county_facts!$A:$BB,13,FALSE)</f>
        <v>11.7</v>
      </c>
      <c r="R2141">
        <f>VLOOKUP($G2141,county_facts!$A:$BB,14,FALSE)</f>
        <v>0.5</v>
      </c>
      <c r="S2141">
        <f>VLOOKUP($G2141,county_facts!$A:$BB,15,FALSE)</f>
        <v>0.9</v>
      </c>
      <c r="T2141">
        <f>VLOOKUP($G2141,county_facts!$A:$BB,16,FALSE)</f>
        <v>0</v>
      </c>
      <c r="U2141">
        <f>VLOOKUP($G2141,county_facts!$A:$BB,17,FALSE)</f>
        <v>3.2</v>
      </c>
      <c r="V2141">
        <f>VLOOKUP($G2141,county_facts!$A:$BB,18,FALSE)</f>
        <v>7</v>
      </c>
      <c r="W2141">
        <f>VLOOKUP($G2141,county_facts!$A:$BB,19,FALSE)</f>
        <v>77.8</v>
      </c>
      <c r="X2141">
        <f>VLOOKUP($G2141,county_facts!$A:$BB,20,FALSE)</f>
        <v>84.3</v>
      </c>
      <c r="Y2141">
        <f>VLOOKUP($G2141,county_facts!$A:$BB,21,FALSE)</f>
        <v>3.4</v>
      </c>
      <c r="Z2141">
        <f>VLOOKUP($G2141,county_facts!$A:$BB,22,FALSE)</f>
        <v>4.9000000000000004</v>
      </c>
      <c r="AA2141">
        <f>VLOOKUP($G2141,county_facts!$A:$BB,23,FALSE)</f>
        <v>83.6</v>
      </c>
      <c r="AB2141">
        <f>VLOOKUP($G2141,county_facts!$A:$BB,24,FALSE)</f>
        <v>19.100000000000001</v>
      </c>
      <c r="AC2141">
        <f>VLOOKUP($G2141,county_facts!$A:$BB,25,FALSE)</f>
        <v>1828</v>
      </c>
      <c r="AD2141">
        <f>VLOOKUP($G2141,county_facts!$A:$BB,26,FALSE)</f>
        <v>19.5</v>
      </c>
      <c r="AE2141">
        <f>VLOOKUP($G2141,county_facts!$A:$BB,27,FALSE)</f>
        <v>10030</v>
      </c>
      <c r="AF2141">
        <f>VLOOKUP($G2141,county_facts!$A:$BB,28,FALSE)</f>
        <v>58.2</v>
      </c>
      <c r="AG2141">
        <f>VLOOKUP($G2141,county_facts!$A:$BB,29,FALSE)</f>
        <v>26.5</v>
      </c>
      <c r="AH2141">
        <f>VLOOKUP($G2141,county_facts!$A:$BB,30,FALSE)</f>
        <v>165600</v>
      </c>
      <c r="AI2141">
        <f>VLOOKUP($G2141,county_facts!$A:$BB,31,FALSE)</f>
        <v>8708</v>
      </c>
      <c r="AJ2141">
        <f>VLOOKUP($G2141,county_facts!$A:$BB,32,FALSE)</f>
        <v>2.41</v>
      </c>
      <c r="AK2141">
        <f>VLOOKUP($G2141,county_facts!$A:$BB,33,FALSE)</f>
        <v>22872</v>
      </c>
      <c r="AL2141">
        <f>VLOOKUP($G2141,county_facts!$A:$BB,34,FALSE)</f>
        <v>44847</v>
      </c>
      <c r="AM2141">
        <f>VLOOKUP($G2141,county_facts!$A:$BB,35,FALSE)</f>
        <v>19.899999999999999</v>
      </c>
      <c r="AN2141">
        <f>VLOOKUP($G2141,county_facts!$A:$BB,36,FALSE)</f>
        <v>610</v>
      </c>
      <c r="AO2141">
        <f>VLOOKUP($G2141,county_facts!$A:$BB,37,FALSE)</f>
        <v>9424</v>
      </c>
      <c r="AP2141">
        <f>VLOOKUP($G2141,county_facts!$A:$BB,38,FALSE)</f>
        <v>-5.9</v>
      </c>
      <c r="AQ2141">
        <f>VLOOKUP($G2141,county_facts!$A:$BB,39,FALSE)</f>
        <v>1007</v>
      </c>
      <c r="AR2141">
        <f>VLOOKUP($G2141,county_facts!$A:$BB,40,FALSE)</f>
        <v>1833</v>
      </c>
      <c r="AS2141">
        <f>VLOOKUP($G2141,county_facts!$A:$BB,41,FALSE)</f>
        <v>0</v>
      </c>
      <c r="AT2141">
        <f>VLOOKUP($G2141,county_facts!$A:$BB,42,FALSE)</f>
        <v>0</v>
      </c>
      <c r="AU2141">
        <f>VLOOKUP($G2141,county_facts!$A:$BB,43,FALSE)</f>
        <v>2.2000000000000002</v>
      </c>
      <c r="AV2141">
        <f>VLOOKUP($G2141,county_facts!$A:$BB,44,FALSE)</f>
        <v>0</v>
      </c>
      <c r="AW2141">
        <f>VLOOKUP($G2141,county_facts!$A:$BB,45,FALSE)</f>
        <v>0</v>
      </c>
      <c r="AX2141">
        <f>VLOOKUP($G2141,county_facts!$A:$BB,46,FALSE)</f>
        <v>24.8</v>
      </c>
      <c r="AY2141">
        <f>VLOOKUP($G2141,county_facts!$A:$BB,47,FALSE)</f>
        <v>759893</v>
      </c>
      <c r="AZ2141">
        <f>VLOOKUP($G2141,county_facts!$A:$BB,48,FALSE)</f>
        <v>113199</v>
      </c>
      <c r="BA2141">
        <f>VLOOKUP($G2141,county_facts!$A:$BB,49,FALSE)</f>
        <v>386631</v>
      </c>
      <c r="BB2141">
        <f>VLOOKUP($G2141,county_facts!$A:$BB,50,FALSE)</f>
        <v>17871</v>
      </c>
      <c r="BC2141">
        <f>VLOOKUP($G2141,county_facts!$A:$BB,51,FALSE)</f>
        <v>48864</v>
      </c>
      <c r="BD2141">
        <f>VLOOKUP($G2141,county_facts!$A:$BB,52,FALSE)</f>
        <v>48</v>
      </c>
      <c r="BE2141">
        <f>VLOOKUP($G2141,county_facts!$A:$BB,53,FALSE)</f>
        <v>15.04</v>
      </c>
      <c r="BF2141">
        <f>VLOOKUP($G2141,county_facts!$A:$BB,54,FALSE)</f>
        <v>1396.8</v>
      </c>
    </row>
    <row r="2142" spans="1:58" x14ac:dyDescent="0.3">
      <c r="A2142" t="s">
        <v>6</v>
      </c>
      <c r="B2142" t="s">
        <v>10</v>
      </c>
      <c r="C2142">
        <v>1602</v>
      </c>
      <c r="D2142" t="s">
        <v>840</v>
      </c>
      <c r="E2142">
        <v>2422</v>
      </c>
      <c r="F2142">
        <v>0.661436829</v>
      </c>
      <c r="G2142">
        <v>51191</v>
      </c>
      <c r="H2142">
        <f>VLOOKUP($G2142,county_facts!$A:$BB,4,FALSE)</f>
        <v>54729</v>
      </c>
      <c r="I2142">
        <f>VLOOKUP($G2142,county_facts!$A:$BB,5,FALSE)</f>
        <v>54870</v>
      </c>
      <c r="J2142">
        <f>VLOOKUP($G2142,county_facts!$A:$BB,6,FALSE)</f>
        <v>-0.3</v>
      </c>
      <c r="K2142">
        <f>VLOOKUP($G2142,county_facts!$A:$BB,7,FALSE)</f>
        <v>54876</v>
      </c>
      <c r="L2142">
        <f>VLOOKUP($G2142,county_facts!$A:$BB,8,FALSE)</f>
        <v>4.9000000000000004</v>
      </c>
      <c r="M2142">
        <f>VLOOKUP($G2142,county_facts!$A:$BB,9,FALSE)</f>
        <v>19.100000000000001</v>
      </c>
      <c r="N2142">
        <f>VLOOKUP($G2142,county_facts!$A:$BB,10,FALSE)</f>
        <v>20.3</v>
      </c>
      <c r="O2142">
        <f>VLOOKUP($G2142,county_facts!$A:$BB,11,FALSE)</f>
        <v>50.7</v>
      </c>
      <c r="P2142">
        <f>VLOOKUP($G2142,county_facts!$A:$BB,12,FALSE)</f>
        <v>97</v>
      </c>
      <c r="Q2142">
        <f>VLOOKUP($G2142,county_facts!$A:$BB,13,FALSE)</f>
        <v>1.5</v>
      </c>
      <c r="R2142">
        <f>VLOOKUP($G2142,county_facts!$A:$BB,14,FALSE)</f>
        <v>0.2</v>
      </c>
      <c r="S2142">
        <f>VLOOKUP($G2142,county_facts!$A:$BB,15,FALSE)</f>
        <v>0.6</v>
      </c>
      <c r="T2142">
        <f>VLOOKUP($G2142,county_facts!$A:$BB,16,FALSE)</f>
        <v>0</v>
      </c>
      <c r="U2142">
        <f>VLOOKUP($G2142,county_facts!$A:$BB,17,FALSE)</f>
        <v>0.8</v>
      </c>
      <c r="V2142">
        <f>VLOOKUP($G2142,county_facts!$A:$BB,18,FALSE)</f>
        <v>1.4</v>
      </c>
      <c r="W2142">
        <f>VLOOKUP($G2142,county_facts!$A:$BB,19,FALSE)</f>
        <v>95.6</v>
      </c>
      <c r="X2142">
        <f>VLOOKUP($G2142,county_facts!$A:$BB,20,FALSE)</f>
        <v>87.4</v>
      </c>
      <c r="Y2142">
        <f>VLOOKUP($G2142,county_facts!$A:$BB,21,FALSE)</f>
        <v>1.3</v>
      </c>
      <c r="Z2142">
        <f>VLOOKUP($G2142,county_facts!$A:$BB,22,FALSE)</f>
        <v>2.2999999999999998</v>
      </c>
      <c r="AA2142">
        <f>VLOOKUP($G2142,county_facts!$A:$BB,23,FALSE)</f>
        <v>83.2</v>
      </c>
      <c r="AB2142">
        <f>VLOOKUP($G2142,county_facts!$A:$BB,24,FALSE)</f>
        <v>22.3</v>
      </c>
      <c r="AC2142">
        <f>VLOOKUP($G2142,county_facts!$A:$BB,25,FALSE)</f>
        <v>4604</v>
      </c>
      <c r="AD2142">
        <f>VLOOKUP($G2142,county_facts!$A:$BB,26,FALSE)</f>
        <v>23.4</v>
      </c>
      <c r="AE2142">
        <f>VLOOKUP($G2142,county_facts!$A:$BB,27,FALSE)</f>
        <v>25725</v>
      </c>
      <c r="AF2142">
        <f>VLOOKUP($G2142,county_facts!$A:$BB,28,FALSE)</f>
        <v>75.8</v>
      </c>
      <c r="AG2142">
        <f>VLOOKUP($G2142,county_facts!$A:$BB,29,FALSE)</f>
        <v>11.9</v>
      </c>
      <c r="AH2142">
        <f>VLOOKUP($G2142,county_facts!$A:$BB,30,FALSE)</f>
        <v>131500</v>
      </c>
      <c r="AI2142">
        <f>VLOOKUP($G2142,county_facts!$A:$BB,31,FALSE)</f>
        <v>22755</v>
      </c>
      <c r="AJ2142">
        <f>VLOOKUP($G2142,county_facts!$A:$BB,32,FALSE)</f>
        <v>2.34</v>
      </c>
      <c r="AK2142">
        <f>VLOOKUP($G2142,county_facts!$A:$BB,33,FALSE)</f>
        <v>25109</v>
      </c>
      <c r="AL2142">
        <f>VLOOKUP($G2142,county_facts!$A:$BB,34,FALSE)</f>
        <v>41897</v>
      </c>
      <c r="AM2142">
        <f>VLOOKUP($G2142,county_facts!$A:$BB,35,FALSE)</f>
        <v>12.1</v>
      </c>
      <c r="AN2142">
        <f>VLOOKUP($G2142,county_facts!$A:$BB,36,FALSE)</f>
        <v>1176</v>
      </c>
      <c r="AO2142">
        <f>VLOOKUP($G2142,county_facts!$A:$BB,37,FALSE)</f>
        <v>16890</v>
      </c>
      <c r="AP2142">
        <f>VLOOKUP($G2142,county_facts!$A:$BB,38,FALSE)</f>
        <v>-0.9</v>
      </c>
      <c r="AQ2142">
        <f>VLOOKUP($G2142,county_facts!$A:$BB,39,FALSE)</f>
        <v>3375</v>
      </c>
      <c r="AR2142">
        <f>VLOOKUP($G2142,county_facts!$A:$BB,40,FALSE)</f>
        <v>4931</v>
      </c>
      <c r="AS2142">
        <f>VLOOKUP($G2142,county_facts!$A:$BB,41,FALSE)</f>
        <v>0</v>
      </c>
      <c r="AT2142">
        <f>VLOOKUP($G2142,county_facts!$A:$BB,42,FALSE)</f>
        <v>0</v>
      </c>
      <c r="AU2142">
        <f>VLOOKUP($G2142,county_facts!$A:$BB,43,FALSE)</f>
        <v>0</v>
      </c>
      <c r="AV2142">
        <f>VLOOKUP($G2142,county_facts!$A:$BB,44,FALSE)</f>
        <v>0</v>
      </c>
      <c r="AW2142">
        <f>VLOOKUP($G2142,county_facts!$A:$BB,45,FALSE)</f>
        <v>0</v>
      </c>
      <c r="AX2142">
        <f>VLOOKUP($G2142,county_facts!$A:$BB,46,FALSE)</f>
        <v>28.5</v>
      </c>
      <c r="AY2142">
        <f>VLOOKUP($G2142,county_facts!$A:$BB,47,FALSE)</f>
        <v>1359544</v>
      </c>
      <c r="AZ2142">
        <f>VLOOKUP($G2142,county_facts!$A:$BB,48,FALSE)</f>
        <v>279623</v>
      </c>
      <c r="BA2142">
        <f>VLOOKUP($G2142,county_facts!$A:$BB,49,FALSE)</f>
        <v>701610</v>
      </c>
      <c r="BB2142">
        <f>VLOOKUP($G2142,county_facts!$A:$BB,50,FALSE)</f>
        <v>13292</v>
      </c>
      <c r="BC2142">
        <f>VLOOKUP($G2142,county_facts!$A:$BB,51,FALSE)</f>
        <v>59216</v>
      </c>
      <c r="BD2142">
        <f>VLOOKUP($G2142,county_facts!$A:$BB,52,FALSE)</f>
        <v>55</v>
      </c>
      <c r="BE2142">
        <f>VLOOKUP($G2142,county_facts!$A:$BB,53,FALSE)</f>
        <v>560.98</v>
      </c>
      <c r="BF2142">
        <f>VLOOKUP($G2142,county_facts!$A:$BB,54,FALSE)</f>
        <v>97.8</v>
      </c>
    </row>
    <row r="2143" spans="1:58" x14ac:dyDescent="0.3">
      <c r="A2143" t="s">
        <v>9</v>
      </c>
      <c r="B2143" t="s">
        <v>10</v>
      </c>
      <c r="C2143">
        <v>820</v>
      </c>
      <c r="D2143" t="s">
        <v>840</v>
      </c>
      <c r="E2143">
        <v>2422</v>
      </c>
      <c r="F2143">
        <v>0.338563171</v>
      </c>
      <c r="G2143">
        <v>51191</v>
      </c>
      <c r="H2143">
        <f>VLOOKUP($G2143,county_facts!$A:$BB,4,FALSE)</f>
        <v>54729</v>
      </c>
      <c r="I2143">
        <f>VLOOKUP($G2143,county_facts!$A:$BB,5,FALSE)</f>
        <v>54870</v>
      </c>
      <c r="J2143">
        <f>VLOOKUP($G2143,county_facts!$A:$BB,6,FALSE)</f>
        <v>-0.3</v>
      </c>
      <c r="K2143">
        <f>VLOOKUP($G2143,county_facts!$A:$BB,7,FALSE)</f>
        <v>54876</v>
      </c>
      <c r="L2143">
        <f>VLOOKUP($G2143,county_facts!$A:$BB,8,FALSE)</f>
        <v>4.9000000000000004</v>
      </c>
      <c r="M2143">
        <f>VLOOKUP($G2143,county_facts!$A:$BB,9,FALSE)</f>
        <v>19.100000000000001</v>
      </c>
      <c r="N2143">
        <f>VLOOKUP($G2143,county_facts!$A:$BB,10,FALSE)</f>
        <v>20.3</v>
      </c>
      <c r="O2143">
        <f>VLOOKUP($G2143,county_facts!$A:$BB,11,FALSE)</f>
        <v>50.7</v>
      </c>
      <c r="P2143">
        <f>VLOOKUP($G2143,county_facts!$A:$BB,12,FALSE)</f>
        <v>97</v>
      </c>
      <c r="Q2143">
        <f>VLOOKUP($G2143,county_facts!$A:$BB,13,FALSE)</f>
        <v>1.5</v>
      </c>
      <c r="R2143">
        <f>VLOOKUP($G2143,county_facts!$A:$BB,14,FALSE)</f>
        <v>0.2</v>
      </c>
      <c r="S2143">
        <f>VLOOKUP($G2143,county_facts!$A:$BB,15,FALSE)</f>
        <v>0.6</v>
      </c>
      <c r="T2143">
        <f>VLOOKUP($G2143,county_facts!$A:$BB,16,FALSE)</f>
        <v>0</v>
      </c>
      <c r="U2143">
        <f>VLOOKUP($G2143,county_facts!$A:$BB,17,FALSE)</f>
        <v>0.8</v>
      </c>
      <c r="V2143">
        <f>VLOOKUP($G2143,county_facts!$A:$BB,18,FALSE)</f>
        <v>1.4</v>
      </c>
      <c r="W2143">
        <f>VLOOKUP($G2143,county_facts!$A:$BB,19,FALSE)</f>
        <v>95.6</v>
      </c>
      <c r="X2143">
        <f>VLOOKUP($G2143,county_facts!$A:$BB,20,FALSE)</f>
        <v>87.4</v>
      </c>
      <c r="Y2143">
        <f>VLOOKUP($G2143,county_facts!$A:$BB,21,FALSE)</f>
        <v>1.3</v>
      </c>
      <c r="Z2143">
        <f>VLOOKUP($G2143,county_facts!$A:$BB,22,FALSE)</f>
        <v>2.2999999999999998</v>
      </c>
      <c r="AA2143">
        <f>VLOOKUP($G2143,county_facts!$A:$BB,23,FALSE)</f>
        <v>83.2</v>
      </c>
      <c r="AB2143">
        <f>VLOOKUP($G2143,county_facts!$A:$BB,24,FALSE)</f>
        <v>22.3</v>
      </c>
      <c r="AC2143">
        <f>VLOOKUP($G2143,county_facts!$A:$BB,25,FALSE)</f>
        <v>4604</v>
      </c>
      <c r="AD2143">
        <f>VLOOKUP($G2143,county_facts!$A:$BB,26,FALSE)</f>
        <v>23.4</v>
      </c>
      <c r="AE2143">
        <f>VLOOKUP($G2143,county_facts!$A:$BB,27,FALSE)</f>
        <v>25725</v>
      </c>
      <c r="AF2143">
        <f>VLOOKUP($G2143,county_facts!$A:$BB,28,FALSE)</f>
        <v>75.8</v>
      </c>
      <c r="AG2143">
        <f>VLOOKUP($G2143,county_facts!$A:$BB,29,FALSE)</f>
        <v>11.9</v>
      </c>
      <c r="AH2143">
        <f>VLOOKUP($G2143,county_facts!$A:$BB,30,FALSE)</f>
        <v>131500</v>
      </c>
      <c r="AI2143">
        <f>VLOOKUP($G2143,county_facts!$A:$BB,31,FALSE)</f>
        <v>22755</v>
      </c>
      <c r="AJ2143">
        <f>VLOOKUP($G2143,county_facts!$A:$BB,32,FALSE)</f>
        <v>2.34</v>
      </c>
      <c r="AK2143">
        <f>VLOOKUP($G2143,county_facts!$A:$BB,33,FALSE)</f>
        <v>25109</v>
      </c>
      <c r="AL2143">
        <f>VLOOKUP($G2143,county_facts!$A:$BB,34,FALSE)</f>
        <v>41897</v>
      </c>
      <c r="AM2143">
        <f>VLOOKUP($G2143,county_facts!$A:$BB,35,FALSE)</f>
        <v>12.1</v>
      </c>
      <c r="AN2143">
        <f>VLOOKUP($G2143,county_facts!$A:$BB,36,FALSE)</f>
        <v>1176</v>
      </c>
      <c r="AO2143">
        <f>VLOOKUP($G2143,county_facts!$A:$BB,37,FALSE)</f>
        <v>16890</v>
      </c>
      <c r="AP2143">
        <f>VLOOKUP($G2143,county_facts!$A:$BB,38,FALSE)</f>
        <v>-0.9</v>
      </c>
      <c r="AQ2143">
        <f>VLOOKUP($G2143,county_facts!$A:$BB,39,FALSE)</f>
        <v>3375</v>
      </c>
      <c r="AR2143">
        <f>VLOOKUP($G2143,county_facts!$A:$BB,40,FALSE)</f>
        <v>4931</v>
      </c>
      <c r="AS2143">
        <f>VLOOKUP($G2143,county_facts!$A:$BB,41,FALSE)</f>
        <v>0</v>
      </c>
      <c r="AT2143">
        <f>VLOOKUP($G2143,county_facts!$A:$BB,42,FALSE)</f>
        <v>0</v>
      </c>
      <c r="AU2143">
        <f>VLOOKUP($G2143,county_facts!$A:$BB,43,FALSE)</f>
        <v>0</v>
      </c>
      <c r="AV2143">
        <f>VLOOKUP($G2143,county_facts!$A:$BB,44,FALSE)</f>
        <v>0</v>
      </c>
      <c r="AW2143">
        <f>VLOOKUP($G2143,county_facts!$A:$BB,45,FALSE)</f>
        <v>0</v>
      </c>
      <c r="AX2143">
        <f>VLOOKUP($G2143,county_facts!$A:$BB,46,FALSE)</f>
        <v>28.5</v>
      </c>
      <c r="AY2143">
        <f>VLOOKUP($G2143,county_facts!$A:$BB,47,FALSE)</f>
        <v>1359544</v>
      </c>
      <c r="AZ2143">
        <f>VLOOKUP($G2143,county_facts!$A:$BB,48,FALSE)</f>
        <v>279623</v>
      </c>
      <c r="BA2143">
        <f>VLOOKUP($G2143,county_facts!$A:$BB,49,FALSE)</f>
        <v>701610</v>
      </c>
      <c r="BB2143">
        <f>VLOOKUP($G2143,county_facts!$A:$BB,50,FALSE)</f>
        <v>13292</v>
      </c>
      <c r="BC2143">
        <f>VLOOKUP($G2143,county_facts!$A:$BB,51,FALSE)</f>
        <v>59216</v>
      </c>
      <c r="BD2143">
        <f>VLOOKUP($G2143,county_facts!$A:$BB,52,FALSE)</f>
        <v>55</v>
      </c>
      <c r="BE2143">
        <f>VLOOKUP($G2143,county_facts!$A:$BB,53,FALSE)</f>
        <v>560.98</v>
      </c>
      <c r="BF2143">
        <f>VLOOKUP($G2143,county_facts!$A:$BB,54,FALSE)</f>
        <v>97.8</v>
      </c>
    </row>
    <row r="2144" spans="1:58" x14ac:dyDescent="0.3">
      <c r="A2144" t="s">
        <v>6</v>
      </c>
      <c r="B2144" t="s">
        <v>251</v>
      </c>
      <c r="C2144">
        <v>1583</v>
      </c>
      <c r="D2144" t="s">
        <v>840</v>
      </c>
      <c r="E2144">
        <v>2483</v>
      </c>
      <c r="F2144">
        <v>0.63753523999999995</v>
      </c>
      <c r="G2144">
        <v>51187</v>
      </c>
      <c r="H2144">
        <f>VLOOKUP($G2144,county_facts!$A:$BB,4,FALSE)</f>
        <v>38987</v>
      </c>
      <c r="I2144">
        <f>VLOOKUP($G2144,county_facts!$A:$BB,5,FALSE)</f>
        <v>37431</v>
      </c>
      <c r="J2144">
        <f>VLOOKUP($G2144,county_facts!$A:$BB,6,FALSE)</f>
        <v>4.2</v>
      </c>
      <c r="K2144">
        <f>VLOOKUP($G2144,county_facts!$A:$BB,7,FALSE)</f>
        <v>37575</v>
      </c>
      <c r="L2144">
        <f>VLOOKUP($G2144,county_facts!$A:$BB,8,FALSE)</f>
        <v>5.8</v>
      </c>
      <c r="M2144">
        <f>VLOOKUP($G2144,county_facts!$A:$BB,9,FALSE)</f>
        <v>22.6</v>
      </c>
      <c r="N2144">
        <f>VLOOKUP($G2144,county_facts!$A:$BB,10,FALSE)</f>
        <v>14.5</v>
      </c>
      <c r="O2144">
        <f>VLOOKUP($G2144,county_facts!$A:$BB,11,FALSE)</f>
        <v>50.1</v>
      </c>
      <c r="P2144">
        <f>VLOOKUP($G2144,county_facts!$A:$BB,12,FALSE)</f>
        <v>91.2</v>
      </c>
      <c r="Q2144">
        <f>VLOOKUP($G2144,county_facts!$A:$BB,13,FALSE)</f>
        <v>5.0999999999999996</v>
      </c>
      <c r="R2144">
        <f>VLOOKUP($G2144,county_facts!$A:$BB,14,FALSE)</f>
        <v>0.5</v>
      </c>
      <c r="S2144">
        <f>VLOOKUP($G2144,county_facts!$A:$BB,15,FALSE)</f>
        <v>1.1000000000000001</v>
      </c>
      <c r="T2144">
        <f>VLOOKUP($G2144,county_facts!$A:$BB,16,FALSE)</f>
        <v>0.1</v>
      </c>
      <c r="U2144">
        <f>VLOOKUP($G2144,county_facts!$A:$BB,17,FALSE)</f>
        <v>2.1</v>
      </c>
      <c r="V2144">
        <f>VLOOKUP($G2144,county_facts!$A:$BB,18,FALSE)</f>
        <v>4.0999999999999996</v>
      </c>
      <c r="W2144">
        <f>VLOOKUP($G2144,county_facts!$A:$BB,19,FALSE)</f>
        <v>87.5</v>
      </c>
      <c r="X2144">
        <f>VLOOKUP($G2144,county_facts!$A:$BB,20,FALSE)</f>
        <v>87.7</v>
      </c>
      <c r="Y2144">
        <f>VLOOKUP($G2144,county_facts!$A:$BB,21,FALSE)</f>
        <v>3.7</v>
      </c>
      <c r="Z2144">
        <f>VLOOKUP($G2144,county_facts!$A:$BB,22,FALSE)</f>
        <v>4.7</v>
      </c>
      <c r="AA2144">
        <f>VLOOKUP($G2144,county_facts!$A:$BB,23,FALSE)</f>
        <v>84</v>
      </c>
      <c r="AB2144">
        <f>VLOOKUP($G2144,county_facts!$A:$BB,24,FALSE)</f>
        <v>20.5</v>
      </c>
      <c r="AC2144">
        <f>VLOOKUP($G2144,county_facts!$A:$BB,25,FALSE)</f>
        <v>3584</v>
      </c>
      <c r="AD2144">
        <f>VLOOKUP($G2144,county_facts!$A:$BB,26,FALSE)</f>
        <v>39.9</v>
      </c>
      <c r="AE2144">
        <f>VLOOKUP($G2144,county_facts!$A:$BB,27,FALSE)</f>
        <v>16123</v>
      </c>
      <c r="AF2144">
        <f>VLOOKUP($G2144,county_facts!$A:$BB,28,FALSE)</f>
        <v>72.5</v>
      </c>
      <c r="AG2144">
        <f>VLOOKUP($G2144,county_facts!$A:$BB,29,FALSE)</f>
        <v>10</v>
      </c>
      <c r="AH2144">
        <f>VLOOKUP($G2144,county_facts!$A:$BB,30,FALSE)</f>
        <v>219000</v>
      </c>
      <c r="AI2144">
        <f>VLOOKUP($G2144,county_facts!$A:$BB,31,FALSE)</f>
        <v>14387</v>
      </c>
      <c r="AJ2144">
        <f>VLOOKUP($G2144,county_facts!$A:$BB,32,FALSE)</f>
        <v>2.58</v>
      </c>
      <c r="AK2144">
        <f>VLOOKUP($G2144,county_facts!$A:$BB,33,FALSE)</f>
        <v>28889</v>
      </c>
      <c r="AL2144">
        <f>VLOOKUP($G2144,county_facts!$A:$BB,34,FALSE)</f>
        <v>61610</v>
      </c>
      <c r="AM2144">
        <f>VLOOKUP($G2144,county_facts!$A:$BB,35,FALSE)</f>
        <v>9.3000000000000007</v>
      </c>
      <c r="AN2144">
        <f>VLOOKUP($G2144,county_facts!$A:$BB,36,FALSE)</f>
        <v>776</v>
      </c>
      <c r="AO2144">
        <f>VLOOKUP($G2144,county_facts!$A:$BB,37,FALSE)</f>
        <v>9701</v>
      </c>
      <c r="AP2144">
        <f>VLOOKUP($G2144,county_facts!$A:$BB,38,FALSE)</f>
        <v>3.9</v>
      </c>
      <c r="AQ2144">
        <f>VLOOKUP($G2144,county_facts!$A:$BB,39,FALSE)</f>
        <v>2497</v>
      </c>
      <c r="AR2144">
        <f>VLOOKUP($G2144,county_facts!$A:$BB,40,FALSE)</f>
        <v>3372</v>
      </c>
      <c r="AS2144">
        <f>VLOOKUP($G2144,county_facts!$A:$BB,41,FALSE)</f>
        <v>0</v>
      </c>
      <c r="AT2144">
        <f>VLOOKUP($G2144,county_facts!$A:$BB,42,FALSE)</f>
        <v>0</v>
      </c>
      <c r="AU2144">
        <f>VLOOKUP($G2144,county_facts!$A:$BB,43,FALSE)</f>
        <v>0</v>
      </c>
      <c r="AV2144">
        <f>VLOOKUP($G2144,county_facts!$A:$BB,44,FALSE)</f>
        <v>0</v>
      </c>
      <c r="AW2144">
        <f>VLOOKUP($G2144,county_facts!$A:$BB,45,FALSE)</f>
        <v>0</v>
      </c>
      <c r="AX2144">
        <f>VLOOKUP($G2144,county_facts!$A:$BB,46,FALSE)</f>
        <v>35.9</v>
      </c>
      <c r="AY2144">
        <f>VLOOKUP($G2144,county_facts!$A:$BB,47,FALSE)</f>
        <v>0</v>
      </c>
      <c r="AZ2144">
        <f>VLOOKUP($G2144,county_facts!$A:$BB,48,FALSE)</f>
        <v>18653</v>
      </c>
      <c r="BA2144">
        <f>VLOOKUP($G2144,county_facts!$A:$BB,49,FALSE)</f>
        <v>369617</v>
      </c>
      <c r="BB2144">
        <f>VLOOKUP($G2144,county_facts!$A:$BB,50,FALSE)</f>
        <v>10182</v>
      </c>
      <c r="BC2144">
        <f>VLOOKUP($G2144,county_facts!$A:$BB,51,FALSE)</f>
        <v>41270</v>
      </c>
      <c r="BD2144">
        <f>VLOOKUP($G2144,county_facts!$A:$BB,52,FALSE)</f>
        <v>87</v>
      </c>
      <c r="BE2144">
        <f>VLOOKUP($G2144,county_facts!$A:$BB,53,FALSE)</f>
        <v>213.47</v>
      </c>
      <c r="BF2144">
        <f>VLOOKUP($G2144,county_facts!$A:$BB,54,FALSE)</f>
        <v>176</v>
      </c>
    </row>
    <row r="2145" spans="1:58" x14ac:dyDescent="0.3">
      <c r="A2145" t="s">
        <v>9</v>
      </c>
      <c r="B2145" t="s">
        <v>251</v>
      </c>
      <c r="C2145">
        <v>900</v>
      </c>
      <c r="D2145" t="s">
        <v>840</v>
      </c>
      <c r="E2145">
        <v>2483</v>
      </c>
      <c r="F2145">
        <v>0.36246476</v>
      </c>
      <c r="G2145">
        <v>51187</v>
      </c>
      <c r="H2145">
        <f>VLOOKUP($G2145,county_facts!$A:$BB,4,FALSE)</f>
        <v>38987</v>
      </c>
      <c r="I2145">
        <f>VLOOKUP($G2145,county_facts!$A:$BB,5,FALSE)</f>
        <v>37431</v>
      </c>
      <c r="J2145">
        <f>VLOOKUP($G2145,county_facts!$A:$BB,6,FALSE)</f>
        <v>4.2</v>
      </c>
      <c r="K2145">
        <f>VLOOKUP($G2145,county_facts!$A:$BB,7,FALSE)</f>
        <v>37575</v>
      </c>
      <c r="L2145">
        <f>VLOOKUP($G2145,county_facts!$A:$BB,8,FALSE)</f>
        <v>5.8</v>
      </c>
      <c r="M2145">
        <f>VLOOKUP($G2145,county_facts!$A:$BB,9,FALSE)</f>
        <v>22.6</v>
      </c>
      <c r="N2145">
        <f>VLOOKUP($G2145,county_facts!$A:$BB,10,FALSE)</f>
        <v>14.5</v>
      </c>
      <c r="O2145">
        <f>VLOOKUP($G2145,county_facts!$A:$BB,11,FALSE)</f>
        <v>50.1</v>
      </c>
      <c r="P2145">
        <f>VLOOKUP($G2145,county_facts!$A:$BB,12,FALSE)</f>
        <v>91.2</v>
      </c>
      <c r="Q2145">
        <f>VLOOKUP($G2145,county_facts!$A:$BB,13,FALSE)</f>
        <v>5.0999999999999996</v>
      </c>
      <c r="R2145">
        <f>VLOOKUP($G2145,county_facts!$A:$BB,14,FALSE)</f>
        <v>0.5</v>
      </c>
      <c r="S2145">
        <f>VLOOKUP($G2145,county_facts!$A:$BB,15,FALSE)</f>
        <v>1.1000000000000001</v>
      </c>
      <c r="T2145">
        <f>VLOOKUP($G2145,county_facts!$A:$BB,16,FALSE)</f>
        <v>0.1</v>
      </c>
      <c r="U2145">
        <f>VLOOKUP($G2145,county_facts!$A:$BB,17,FALSE)</f>
        <v>2.1</v>
      </c>
      <c r="V2145">
        <f>VLOOKUP($G2145,county_facts!$A:$BB,18,FALSE)</f>
        <v>4.0999999999999996</v>
      </c>
      <c r="W2145">
        <f>VLOOKUP($G2145,county_facts!$A:$BB,19,FALSE)</f>
        <v>87.5</v>
      </c>
      <c r="X2145">
        <f>VLOOKUP($G2145,county_facts!$A:$BB,20,FALSE)</f>
        <v>87.7</v>
      </c>
      <c r="Y2145">
        <f>VLOOKUP($G2145,county_facts!$A:$BB,21,FALSE)</f>
        <v>3.7</v>
      </c>
      <c r="Z2145">
        <f>VLOOKUP($G2145,county_facts!$A:$BB,22,FALSE)</f>
        <v>4.7</v>
      </c>
      <c r="AA2145">
        <f>VLOOKUP($G2145,county_facts!$A:$BB,23,FALSE)</f>
        <v>84</v>
      </c>
      <c r="AB2145">
        <f>VLOOKUP($G2145,county_facts!$A:$BB,24,FALSE)</f>
        <v>20.5</v>
      </c>
      <c r="AC2145">
        <f>VLOOKUP($G2145,county_facts!$A:$BB,25,FALSE)</f>
        <v>3584</v>
      </c>
      <c r="AD2145">
        <f>VLOOKUP($G2145,county_facts!$A:$BB,26,FALSE)</f>
        <v>39.9</v>
      </c>
      <c r="AE2145">
        <f>VLOOKUP($G2145,county_facts!$A:$BB,27,FALSE)</f>
        <v>16123</v>
      </c>
      <c r="AF2145">
        <f>VLOOKUP($G2145,county_facts!$A:$BB,28,FALSE)</f>
        <v>72.5</v>
      </c>
      <c r="AG2145">
        <f>VLOOKUP($G2145,county_facts!$A:$BB,29,FALSE)</f>
        <v>10</v>
      </c>
      <c r="AH2145">
        <f>VLOOKUP($G2145,county_facts!$A:$BB,30,FALSE)</f>
        <v>219000</v>
      </c>
      <c r="AI2145">
        <f>VLOOKUP($G2145,county_facts!$A:$BB,31,FALSE)</f>
        <v>14387</v>
      </c>
      <c r="AJ2145">
        <f>VLOOKUP($G2145,county_facts!$A:$BB,32,FALSE)</f>
        <v>2.58</v>
      </c>
      <c r="AK2145">
        <f>VLOOKUP($G2145,county_facts!$A:$BB,33,FALSE)</f>
        <v>28889</v>
      </c>
      <c r="AL2145">
        <f>VLOOKUP($G2145,county_facts!$A:$BB,34,FALSE)</f>
        <v>61610</v>
      </c>
      <c r="AM2145">
        <f>VLOOKUP($G2145,county_facts!$A:$BB,35,FALSE)</f>
        <v>9.3000000000000007</v>
      </c>
      <c r="AN2145">
        <f>VLOOKUP($G2145,county_facts!$A:$BB,36,FALSE)</f>
        <v>776</v>
      </c>
      <c r="AO2145">
        <f>VLOOKUP($G2145,county_facts!$A:$BB,37,FALSE)</f>
        <v>9701</v>
      </c>
      <c r="AP2145">
        <f>VLOOKUP($G2145,county_facts!$A:$BB,38,FALSE)</f>
        <v>3.9</v>
      </c>
      <c r="AQ2145">
        <f>VLOOKUP($G2145,county_facts!$A:$BB,39,FALSE)</f>
        <v>2497</v>
      </c>
      <c r="AR2145">
        <f>VLOOKUP($G2145,county_facts!$A:$BB,40,FALSE)</f>
        <v>3372</v>
      </c>
      <c r="AS2145">
        <f>VLOOKUP($G2145,county_facts!$A:$BB,41,FALSE)</f>
        <v>0</v>
      </c>
      <c r="AT2145">
        <f>VLOOKUP($G2145,county_facts!$A:$BB,42,FALSE)</f>
        <v>0</v>
      </c>
      <c r="AU2145">
        <f>VLOOKUP($G2145,county_facts!$A:$BB,43,FALSE)</f>
        <v>0</v>
      </c>
      <c r="AV2145">
        <f>VLOOKUP($G2145,county_facts!$A:$BB,44,FALSE)</f>
        <v>0</v>
      </c>
      <c r="AW2145">
        <f>VLOOKUP($G2145,county_facts!$A:$BB,45,FALSE)</f>
        <v>0</v>
      </c>
      <c r="AX2145">
        <f>VLOOKUP($G2145,county_facts!$A:$BB,46,FALSE)</f>
        <v>35.9</v>
      </c>
      <c r="AY2145">
        <f>VLOOKUP($G2145,county_facts!$A:$BB,47,FALSE)</f>
        <v>0</v>
      </c>
      <c r="AZ2145">
        <f>VLOOKUP($G2145,county_facts!$A:$BB,48,FALSE)</f>
        <v>18653</v>
      </c>
      <c r="BA2145">
        <f>VLOOKUP($G2145,county_facts!$A:$BB,49,FALSE)</f>
        <v>369617</v>
      </c>
      <c r="BB2145">
        <f>VLOOKUP($G2145,county_facts!$A:$BB,50,FALSE)</f>
        <v>10182</v>
      </c>
      <c r="BC2145">
        <f>VLOOKUP($G2145,county_facts!$A:$BB,51,FALSE)</f>
        <v>41270</v>
      </c>
      <c r="BD2145">
        <f>VLOOKUP($G2145,county_facts!$A:$BB,52,FALSE)</f>
        <v>87</v>
      </c>
      <c r="BE2145">
        <f>VLOOKUP($G2145,county_facts!$A:$BB,53,FALSE)</f>
        <v>213.47</v>
      </c>
      <c r="BF2145">
        <f>VLOOKUP($G2145,county_facts!$A:$BB,54,FALSE)</f>
        <v>176</v>
      </c>
    </row>
    <row r="2146" spans="1:58" x14ac:dyDescent="0.3">
      <c r="A2146" t="s">
        <v>6</v>
      </c>
      <c r="B2146" t="s">
        <v>909</v>
      </c>
      <c r="C2146">
        <v>33515</v>
      </c>
      <c r="D2146" t="s">
        <v>840</v>
      </c>
      <c r="E2146">
        <v>48125</v>
      </c>
      <c r="F2146">
        <v>0.69641558400000003</v>
      </c>
      <c r="G2146">
        <v>51810</v>
      </c>
      <c r="H2146">
        <f>VLOOKUP($G2146,county_facts!$A:$BB,4,FALSE)</f>
        <v>450980</v>
      </c>
      <c r="I2146">
        <f>VLOOKUP($G2146,county_facts!$A:$BB,5,FALSE)</f>
        <v>437966</v>
      </c>
      <c r="J2146">
        <f>VLOOKUP($G2146,county_facts!$A:$BB,6,FALSE)</f>
        <v>3</v>
      </c>
      <c r="K2146">
        <f>VLOOKUP($G2146,county_facts!$A:$BB,7,FALSE)</f>
        <v>437994</v>
      </c>
      <c r="L2146">
        <f>VLOOKUP($G2146,county_facts!$A:$BB,8,FALSE)</f>
        <v>6.7</v>
      </c>
      <c r="M2146">
        <f>VLOOKUP($G2146,county_facts!$A:$BB,9,FALSE)</f>
        <v>22.8</v>
      </c>
      <c r="N2146">
        <f>VLOOKUP($G2146,county_facts!$A:$BB,10,FALSE)</f>
        <v>12.3</v>
      </c>
      <c r="O2146">
        <f>VLOOKUP($G2146,county_facts!$A:$BB,11,FALSE)</f>
        <v>50.8</v>
      </c>
      <c r="P2146">
        <f>VLOOKUP($G2146,county_facts!$A:$BB,12,FALSE)</f>
        <v>68.599999999999994</v>
      </c>
      <c r="Q2146">
        <f>VLOOKUP($G2146,county_facts!$A:$BB,13,FALSE)</f>
        <v>20</v>
      </c>
      <c r="R2146">
        <f>VLOOKUP($G2146,county_facts!$A:$BB,14,FALSE)</f>
        <v>0.5</v>
      </c>
      <c r="S2146">
        <f>VLOOKUP($G2146,county_facts!$A:$BB,15,FALSE)</f>
        <v>6.8</v>
      </c>
      <c r="T2146">
        <f>VLOOKUP($G2146,county_facts!$A:$BB,16,FALSE)</f>
        <v>0.2</v>
      </c>
      <c r="U2146">
        <f>VLOOKUP($G2146,county_facts!$A:$BB,17,FALSE)</f>
        <v>4</v>
      </c>
      <c r="V2146">
        <f>VLOOKUP($G2146,county_facts!$A:$BB,18,FALSE)</f>
        <v>7.7</v>
      </c>
      <c r="W2146">
        <f>VLOOKUP($G2146,county_facts!$A:$BB,19,FALSE)</f>
        <v>62.9</v>
      </c>
      <c r="X2146">
        <f>VLOOKUP($G2146,county_facts!$A:$BB,20,FALSE)</f>
        <v>82.2</v>
      </c>
      <c r="Y2146">
        <f>VLOOKUP($G2146,county_facts!$A:$BB,21,FALSE)</f>
        <v>8.6999999999999993</v>
      </c>
      <c r="Z2146">
        <f>VLOOKUP($G2146,county_facts!$A:$BB,22,FALSE)</f>
        <v>11.7</v>
      </c>
      <c r="AA2146">
        <f>VLOOKUP($G2146,county_facts!$A:$BB,23,FALSE)</f>
        <v>93.6</v>
      </c>
      <c r="AB2146">
        <f>VLOOKUP($G2146,county_facts!$A:$BB,24,FALSE)</f>
        <v>32.9</v>
      </c>
      <c r="AC2146">
        <f>VLOOKUP($G2146,county_facts!$A:$BB,25,FALSE)</f>
        <v>61100</v>
      </c>
      <c r="AD2146">
        <f>VLOOKUP($G2146,county_facts!$A:$BB,26,FALSE)</f>
        <v>22.9</v>
      </c>
      <c r="AE2146">
        <f>VLOOKUP($G2146,county_facts!$A:$BB,27,FALSE)</f>
        <v>182131</v>
      </c>
      <c r="AF2146">
        <f>VLOOKUP($G2146,county_facts!$A:$BB,28,FALSE)</f>
        <v>64.2</v>
      </c>
      <c r="AG2146">
        <f>VLOOKUP($G2146,county_facts!$A:$BB,29,FALSE)</f>
        <v>23</v>
      </c>
      <c r="AH2146">
        <f>VLOOKUP($G2146,county_facts!$A:$BB,30,FALSE)</f>
        <v>267600</v>
      </c>
      <c r="AI2146">
        <f>VLOOKUP($G2146,county_facts!$A:$BB,31,FALSE)</f>
        <v>164944</v>
      </c>
      <c r="AJ2146">
        <f>VLOOKUP($G2146,county_facts!$A:$BB,32,FALSE)</f>
        <v>2.62</v>
      </c>
      <c r="AK2146">
        <f>VLOOKUP($G2146,county_facts!$A:$BB,33,FALSE)</f>
        <v>31934</v>
      </c>
      <c r="AL2146">
        <f>VLOOKUP($G2146,county_facts!$A:$BB,34,FALSE)</f>
        <v>65219</v>
      </c>
      <c r="AM2146">
        <f>VLOOKUP($G2146,county_facts!$A:$BB,35,FALSE)</f>
        <v>7.9</v>
      </c>
      <c r="AN2146">
        <f>VLOOKUP($G2146,county_facts!$A:$BB,36,FALSE)</f>
        <v>10720</v>
      </c>
      <c r="AO2146">
        <f>VLOOKUP($G2146,county_facts!$A:$BB,37,FALSE)</f>
        <v>149848</v>
      </c>
      <c r="AP2146">
        <f>VLOOKUP($G2146,county_facts!$A:$BB,38,FALSE)</f>
        <v>0.7</v>
      </c>
      <c r="AQ2146">
        <f>VLOOKUP($G2146,county_facts!$A:$BB,39,FALSE)</f>
        <v>27597</v>
      </c>
      <c r="AR2146">
        <f>VLOOKUP($G2146,county_facts!$A:$BB,40,FALSE)</f>
        <v>34768</v>
      </c>
      <c r="AS2146">
        <f>VLOOKUP($G2146,county_facts!$A:$BB,41,FALSE)</f>
        <v>9.4</v>
      </c>
      <c r="AT2146">
        <f>VLOOKUP($G2146,county_facts!$A:$BB,42,FALSE)</f>
        <v>0.7</v>
      </c>
      <c r="AU2146">
        <f>VLOOKUP($G2146,county_facts!$A:$BB,43,FALSE)</f>
        <v>6.5</v>
      </c>
      <c r="AV2146">
        <f>VLOOKUP($G2146,county_facts!$A:$BB,44,FALSE)</f>
        <v>0</v>
      </c>
      <c r="AW2146">
        <f>VLOOKUP($G2146,county_facts!$A:$BB,45,FALSE)</f>
        <v>2.4</v>
      </c>
      <c r="AX2146">
        <f>VLOOKUP($G2146,county_facts!$A:$BB,46,FALSE)</f>
        <v>31.6</v>
      </c>
      <c r="AY2146">
        <f>VLOOKUP($G2146,county_facts!$A:$BB,47,FALSE)</f>
        <v>1806461</v>
      </c>
      <c r="AZ2146">
        <f>VLOOKUP($G2146,county_facts!$A:$BB,48,FALSE)</f>
        <v>2835067</v>
      </c>
      <c r="BA2146">
        <f>VLOOKUP($G2146,county_facts!$A:$BB,49,FALSE)</f>
        <v>5579915</v>
      </c>
      <c r="BB2146">
        <f>VLOOKUP($G2146,county_facts!$A:$BB,50,FALSE)</f>
        <v>12853</v>
      </c>
      <c r="BC2146">
        <f>VLOOKUP($G2146,county_facts!$A:$BB,51,FALSE)</f>
        <v>1074236</v>
      </c>
      <c r="BD2146">
        <f>VLOOKUP($G2146,county_facts!$A:$BB,52,FALSE)</f>
        <v>1208</v>
      </c>
      <c r="BE2146">
        <f>VLOOKUP($G2146,county_facts!$A:$BB,53,FALSE)</f>
        <v>249.02</v>
      </c>
      <c r="BF2146">
        <f>VLOOKUP($G2146,county_facts!$A:$BB,54,FALSE)</f>
        <v>1758.9</v>
      </c>
    </row>
    <row r="2147" spans="1:58" x14ac:dyDescent="0.3">
      <c r="A2147" t="s">
        <v>9</v>
      </c>
      <c r="B2147" t="s">
        <v>909</v>
      </c>
      <c r="C2147">
        <v>14610</v>
      </c>
      <c r="D2147" t="s">
        <v>840</v>
      </c>
      <c r="E2147">
        <v>48125</v>
      </c>
      <c r="F2147">
        <v>0.30358441600000002</v>
      </c>
      <c r="G2147">
        <v>51810</v>
      </c>
      <c r="H2147">
        <f>VLOOKUP($G2147,county_facts!$A:$BB,4,FALSE)</f>
        <v>450980</v>
      </c>
      <c r="I2147">
        <f>VLOOKUP($G2147,county_facts!$A:$BB,5,FALSE)</f>
        <v>437966</v>
      </c>
      <c r="J2147">
        <f>VLOOKUP($G2147,county_facts!$A:$BB,6,FALSE)</f>
        <v>3</v>
      </c>
      <c r="K2147">
        <f>VLOOKUP($G2147,county_facts!$A:$BB,7,FALSE)</f>
        <v>437994</v>
      </c>
      <c r="L2147">
        <f>VLOOKUP($G2147,county_facts!$A:$BB,8,FALSE)</f>
        <v>6.7</v>
      </c>
      <c r="M2147">
        <f>VLOOKUP($G2147,county_facts!$A:$BB,9,FALSE)</f>
        <v>22.8</v>
      </c>
      <c r="N2147">
        <f>VLOOKUP($G2147,county_facts!$A:$BB,10,FALSE)</f>
        <v>12.3</v>
      </c>
      <c r="O2147">
        <f>VLOOKUP($G2147,county_facts!$A:$BB,11,FALSE)</f>
        <v>50.8</v>
      </c>
      <c r="P2147">
        <f>VLOOKUP($G2147,county_facts!$A:$BB,12,FALSE)</f>
        <v>68.599999999999994</v>
      </c>
      <c r="Q2147">
        <f>VLOOKUP($G2147,county_facts!$A:$BB,13,FALSE)</f>
        <v>20</v>
      </c>
      <c r="R2147">
        <f>VLOOKUP($G2147,county_facts!$A:$BB,14,FALSE)</f>
        <v>0.5</v>
      </c>
      <c r="S2147">
        <f>VLOOKUP($G2147,county_facts!$A:$BB,15,FALSE)</f>
        <v>6.8</v>
      </c>
      <c r="T2147">
        <f>VLOOKUP($G2147,county_facts!$A:$BB,16,FALSE)</f>
        <v>0.2</v>
      </c>
      <c r="U2147">
        <f>VLOOKUP($G2147,county_facts!$A:$BB,17,FALSE)</f>
        <v>4</v>
      </c>
      <c r="V2147">
        <f>VLOOKUP($G2147,county_facts!$A:$BB,18,FALSE)</f>
        <v>7.7</v>
      </c>
      <c r="W2147">
        <f>VLOOKUP($G2147,county_facts!$A:$BB,19,FALSE)</f>
        <v>62.9</v>
      </c>
      <c r="X2147">
        <f>VLOOKUP($G2147,county_facts!$A:$BB,20,FALSE)</f>
        <v>82.2</v>
      </c>
      <c r="Y2147">
        <f>VLOOKUP($G2147,county_facts!$A:$BB,21,FALSE)</f>
        <v>8.6999999999999993</v>
      </c>
      <c r="Z2147">
        <f>VLOOKUP($G2147,county_facts!$A:$BB,22,FALSE)</f>
        <v>11.7</v>
      </c>
      <c r="AA2147">
        <f>VLOOKUP($G2147,county_facts!$A:$BB,23,FALSE)</f>
        <v>93.6</v>
      </c>
      <c r="AB2147">
        <f>VLOOKUP($G2147,county_facts!$A:$BB,24,FALSE)</f>
        <v>32.9</v>
      </c>
      <c r="AC2147">
        <f>VLOOKUP($G2147,county_facts!$A:$BB,25,FALSE)</f>
        <v>61100</v>
      </c>
      <c r="AD2147">
        <f>VLOOKUP($G2147,county_facts!$A:$BB,26,FALSE)</f>
        <v>22.9</v>
      </c>
      <c r="AE2147">
        <f>VLOOKUP($G2147,county_facts!$A:$BB,27,FALSE)</f>
        <v>182131</v>
      </c>
      <c r="AF2147">
        <f>VLOOKUP($G2147,county_facts!$A:$BB,28,FALSE)</f>
        <v>64.2</v>
      </c>
      <c r="AG2147">
        <f>VLOOKUP($G2147,county_facts!$A:$BB,29,FALSE)</f>
        <v>23</v>
      </c>
      <c r="AH2147">
        <f>VLOOKUP($G2147,county_facts!$A:$BB,30,FALSE)</f>
        <v>267600</v>
      </c>
      <c r="AI2147">
        <f>VLOOKUP($G2147,county_facts!$A:$BB,31,FALSE)</f>
        <v>164944</v>
      </c>
      <c r="AJ2147">
        <f>VLOOKUP($G2147,county_facts!$A:$BB,32,FALSE)</f>
        <v>2.62</v>
      </c>
      <c r="AK2147">
        <f>VLOOKUP($G2147,county_facts!$A:$BB,33,FALSE)</f>
        <v>31934</v>
      </c>
      <c r="AL2147">
        <f>VLOOKUP($G2147,county_facts!$A:$BB,34,FALSE)</f>
        <v>65219</v>
      </c>
      <c r="AM2147">
        <f>VLOOKUP($G2147,county_facts!$A:$BB,35,FALSE)</f>
        <v>7.9</v>
      </c>
      <c r="AN2147">
        <f>VLOOKUP($G2147,county_facts!$A:$BB,36,FALSE)</f>
        <v>10720</v>
      </c>
      <c r="AO2147">
        <f>VLOOKUP($G2147,county_facts!$A:$BB,37,FALSE)</f>
        <v>149848</v>
      </c>
      <c r="AP2147">
        <f>VLOOKUP($G2147,county_facts!$A:$BB,38,FALSE)</f>
        <v>0.7</v>
      </c>
      <c r="AQ2147">
        <f>VLOOKUP($G2147,county_facts!$A:$BB,39,FALSE)</f>
        <v>27597</v>
      </c>
      <c r="AR2147">
        <f>VLOOKUP($G2147,county_facts!$A:$BB,40,FALSE)</f>
        <v>34768</v>
      </c>
      <c r="AS2147">
        <f>VLOOKUP($G2147,county_facts!$A:$BB,41,FALSE)</f>
        <v>9.4</v>
      </c>
      <c r="AT2147">
        <f>VLOOKUP($G2147,county_facts!$A:$BB,42,FALSE)</f>
        <v>0.7</v>
      </c>
      <c r="AU2147">
        <f>VLOOKUP($G2147,county_facts!$A:$BB,43,FALSE)</f>
        <v>6.5</v>
      </c>
      <c r="AV2147">
        <f>VLOOKUP($G2147,county_facts!$A:$BB,44,FALSE)</f>
        <v>0</v>
      </c>
      <c r="AW2147">
        <f>VLOOKUP($G2147,county_facts!$A:$BB,45,FALSE)</f>
        <v>2.4</v>
      </c>
      <c r="AX2147">
        <f>VLOOKUP($G2147,county_facts!$A:$BB,46,FALSE)</f>
        <v>31.6</v>
      </c>
      <c r="AY2147">
        <f>VLOOKUP($G2147,county_facts!$A:$BB,47,FALSE)</f>
        <v>1806461</v>
      </c>
      <c r="AZ2147">
        <f>VLOOKUP($G2147,county_facts!$A:$BB,48,FALSE)</f>
        <v>2835067</v>
      </c>
      <c r="BA2147">
        <f>VLOOKUP($G2147,county_facts!$A:$BB,49,FALSE)</f>
        <v>5579915</v>
      </c>
      <c r="BB2147">
        <f>VLOOKUP($G2147,county_facts!$A:$BB,50,FALSE)</f>
        <v>12853</v>
      </c>
      <c r="BC2147">
        <f>VLOOKUP($G2147,county_facts!$A:$BB,51,FALSE)</f>
        <v>1074236</v>
      </c>
      <c r="BD2147">
        <f>VLOOKUP($G2147,county_facts!$A:$BB,52,FALSE)</f>
        <v>1208</v>
      </c>
      <c r="BE2147">
        <f>VLOOKUP($G2147,county_facts!$A:$BB,53,FALSE)</f>
        <v>249.02</v>
      </c>
      <c r="BF2147">
        <f>VLOOKUP($G2147,county_facts!$A:$BB,54,FALSE)</f>
        <v>1758.9</v>
      </c>
    </row>
    <row r="2148" spans="1:58" x14ac:dyDescent="0.3">
      <c r="A2148" t="s">
        <v>6</v>
      </c>
      <c r="B2148" t="s">
        <v>842</v>
      </c>
      <c r="C2148">
        <v>749</v>
      </c>
      <c r="D2148" t="s">
        <v>840</v>
      </c>
      <c r="E2148">
        <v>1153</v>
      </c>
      <c r="F2148">
        <v>0.649609714</v>
      </c>
      <c r="G2148">
        <v>51185</v>
      </c>
      <c r="H2148">
        <f>VLOOKUP($G2148,county_facts!$A:$BB,4,FALSE)</f>
        <v>43452</v>
      </c>
      <c r="I2148">
        <f>VLOOKUP($G2148,county_facts!$A:$BB,5,FALSE)</f>
        <v>45078</v>
      </c>
      <c r="J2148">
        <f>VLOOKUP($G2148,county_facts!$A:$BB,6,FALSE)</f>
        <v>-3.6</v>
      </c>
      <c r="K2148">
        <f>VLOOKUP($G2148,county_facts!$A:$BB,7,FALSE)</f>
        <v>45078</v>
      </c>
      <c r="L2148">
        <f>VLOOKUP($G2148,county_facts!$A:$BB,8,FALSE)</f>
        <v>5</v>
      </c>
      <c r="M2148">
        <f>VLOOKUP($G2148,county_facts!$A:$BB,9,FALSE)</f>
        <v>19.600000000000001</v>
      </c>
      <c r="N2148">
        <f>VLOOKUP($G2148,county_facts!$A:$BB,10,FALSE)</f>
        <v>19.2</v>
      </c>
      <c r="O2148">
        <f>VLOOKUP($G2148,county_facts!$A:$BB,11,FALSE)</f>
        <v>50.3</v>
      </c>
      <c r="P2148">
        <f>VLOOKUP($G2148,county_facts!$A:$BB,12,FALSE)</f>
        <v>94.6</v>
      </c>
      <c r="Q2148">
        <f>VLOOKUP($G2148,county_facts!$A:$BB,13,FALSE)</f>
        <v>3.4</v>
      </c>
      <c r="R2148">
        <f>VLOOKUP($G2148,county_facts!$A:$BB,14,FALSE)</f>
        <v>0.2</v>
      </c>
      <c r="S2148">
        <f>VLOOKUP($G2148,county_facts!$A:$BB,15,FALSE)</f>
        <v>0.7</v>
      </c>
      <c r="T2148">
        <f>VLOOKUP($G2148,county_facts!$A:$BB,16,FALSE)</f>
        <v>0</v>
      </c>
      <c r="U2148">
        <f>VLOOKUP($G2148,county_facts!$A:$BB,17,FALSE)</f>
        <v>1.1000000000000001</v>
      </c>
      <c r="V2148">
        <f>VLOOKUP($G2148,county_facts!$A:$BB,18,FALSE)</f>
        <v>0.9</v>
      </c>
      <c r="W2148">
        <f>VLOOKUP($G2148,county_facts!$A:$BB,19,FALSE)</f>
        <v>93.8</v>
      </c>
      <c r="X2148">
        <f>VLOOKUP($G2148,county_facts!$A:$BB,20,FALSE)</f>
        <v>90.1</v>
      </c>
      <c r="Y2148">
        <f>VLOOKUP($G2148,county_facts!$A:$BB,21,FALSE)</f>
        <v>0.8</v>
      </c>
      <c r="Z2148">
        <f>VLOOKUP($G2148,county_facts!$A:$BB,22,FALSE)</f>
        <v>1.4</v>
      </c>
      <c r="AA2148">
        <f>VLOOKUP($G2148,county_facts!$A:$BB,23,FALSE)</f>
        <v>77</v>
      </c>
      <c r="AB2148">
        <f>VLOOKUP($G2148,county_facts!$A:$BB,24,FALSE)</f>
        <v>12.9</v>
      </c>
      <c r="AC2148">
        <f>VLOOKUP($G2148,county_facts!$A:$BB,25,FALSE)</f>
        <v>3265</v>
      </c>
      <c r="AD2148">
        <f>VLOOKUP($G2148,county_facts!$A:$BB,26,FALSE)</f>
        <v>25.1</v>
      </c>
      <c r="AE2148">
        <f>VLOOKUP($G2148,county_facts!$A:$BB,27,FALSE)</f>
        <v>20677</v>
      </c>
      <c r="AF2148">
        <f>VLOOKUP($G2148,county_facts!$A:$BB,28,FALSE)</f>
        <v>73</v>
      </c>
      <c r="AG2148">
        <f>VLOOKUP($G2148,county_facts!$A:$BB,29,FALSE)</f>
        <v>7.9</v>
      </c>
      <c r="AH2148">
        <f>VLOOKUP($G2148,county_facts!$A:$BB,30,FALSE)</f>
        <v>88000</v>
      </c>
      <c r="AI2148">
        <f>VLOOKUP($G2148,county_facts!$A:$BB,31,FALSE)</f>
        <v>18294</v>
      </c>
      <c r="AJ2148">
        <f>VLOOKUP($G2148,county_facts!$A:$BB,32,FALSE)</f>
        <v>2.37</v>
      </c>
      <c r="AK2148">
        <f>VLOOKUP($G2148,county_facts!$A:$BB,33,FALSE)</f>
        <v>21358</v>
      </c>
      <c r="AL2148">
        <f>VLOOKUP($G2148,county_facts!$A:$BB,34,FALSE)</f>
        <v>35693</v>
      </c>
      <c r="AM2148">
        <f>VLOOKUP($G2148,county_facts!$A:$BB,35,FALSE)</f>
        <v>18.3</v>
      </c>
      <c r="AN2148">
        <f>VLOOKUP($G2148,county_facts!$A:$BB,36,FALSE)</f>
        <v>1088</v>
      </c>
      <c r="AO2148">
        <f>VLOOKUP($G2148,county_facts!$A:$BB,37,FALSE)</f>
        <v>13482</v>
      </c>
      <c r="AP2148">
        <f>VLOOKUP($G2148,county_facts!$A:$BB,38,FALSE)</f>
        <v>-1.1000000000000001</v>
      </c>
      <c r="AQ2148">
        <f>VLOOKUP($G2148,county_facts!$A:$BB,39,FALSE)</f>
        <v>2108</v>
      </c>
      <c r="AR2148">
        <f>VLOOKUP($G2148,county_facts!$A:$BB,40,FALSE)</f>
        <v>2969</v>
      </c>
      <c r="AS2148">
        <f>VLOOKUP($G2148,county_facts!$A:$BB,41,FALSE)</f>
        <v>0</v>
      </c>
      <c r="AT2148">
        <f>VLOOKUP($G2148,county_facts!$A:$BB,42,FALSE)</f>
        <v>0</v>
      </c>
      <c r="AU2148">
        <f>VLOOKUP($G2148,county_facts!$A:$BB,43,FALSE)</f>
        <v>0</v>
      </c>
      <c r="AV2148">
        <f>VLOOKUP($G2148,county_facts!$A:$BB,44,FALSE)</f>
        <v>0</v>
      </c>
      <c r="AW2148">
        <f>VLOOKUP($G2148,county_facts!$A:$BB,45,FALSE)</f>
        <v>0</v>
      </c>
      <c r="AX2148">
        <f>VLOOKUP($G2148,county_facts!$A:$BB,46,FALSE)</f>
        <v>27.6</v>
      </c>
      <c r="AY2148">
        <f>VLOOKUP($G2148,county_facts!$A:$BB,47,FALSE)</f>
        <v>354503</v>
      </c>
      <c r="AZ2148">
        <f>VLOOKUP($G2148,county_facts!$A:$BB,48,FALSE)</f>
        <v>0</v>
      </c>
      <c r="BA2148">
        <f>VLOOKUP($G2148,county_facts!$A:$BB,49,FALSE)</f>
        <v>811756</v>
      </c>
      <c r="BB2148">
        <f>VLOOKUP($G2148,county_facts!$A:$BB,50,FALSE)</f>
        <v>18473</v>
      </c>
      <c r="BC2148">
        <f>VLOOKUP($G2148,county_facts!$A:$BB,51,FALSE)</f>
        <v>52190</v>
      </c>
      <c r="BD2148">
        <f>VLOOKUP($G2148,county_facts!$A:$BB,52,FALSE)</f>
        <v>26</v>
      </c>
      <c r="BE2148">
        <f>VLOOKUP($G2148,county_facts!$A:$BB,53,FALSE)</f>
        <v>518.85</v>
      </c>
      <c r="BF2148">
        <f>VLOOKUP($G2148,county_facts!$A:$BB,54,FALSE)</f>
        <v>86.9</v>
      </c>
    </row>
    <row r="2149" spans="1:58" x14ac:dyDescent="0.3">
      <c r="A2149" t="s">
        <v>9</v>
      </c>
      <c r="B2149" t="s">
        <v>842</v>
      </c>
      <c r="C2149">
        <v>404</v>
      </c>
      <c r="D2149" t="s">
        <v>840</v>
      </c>
      <c r="E2149">
        <v>1153</v>
      </c>
      <c r="F2149">
        <v>0.350390286</v>
      </c>
      <c r="G2149">
        <v>51185</v>
      </c>
      <c r="H2149">
        <f>VLOOKUP($G2149,county_facts!$A:$BB,4,FALSE)</f>
        <v>43452</v>
      </c>
      <c r="I2149">
        <f>VLOOKUP($G2149,county_facts!$A:$BB,5,FALSE)</f>
        <v>45078</v>
      </c>
      <c r="J2149">
        <f>VLOOKUP($G2149,county_facts!$A:$BB,6,FALSE)</f>
        <v>-3.6</v>
      </c>
      <c r="K2149">
        <f>VLOOKUP($G2149,county_facts!$A:$BB,7,FALSE)</f>
        <v>45078</v>
      </c>
      <c r="L2149">
        <f>VLOOKUP($G2149,county_facts!$A:$BB,8,FALSE)</f>
        <v>5</v>
      </c>
      <c r="M2149">
        <f>VLOOKUP($G2149,county_facts!$A:$BB,9,FALSE)</f>
        <v>19.600000000000001</v>
      </c>
      <c r="N2149">
        <f>VLOOKUP($G2149,county_facts!$A:$BB,10,FALSE)</f>
        <v>19.2</v>
      </c>
      <c r="O2149">
        <f>VLOOKUP($G2149,county_facts!$A:$BB,11,FALSE)</f>
        <v>50.3</v>
      </c>
      <c r="P2149">
        <f>VLOOKUP($G2149,county_facts!$A:$BB,12,FALSE)</f>
        <v>94.6</v>
      </c>
      <c r="Q2149">
        <f>VLOOKUP($G2149,county_facts!$A:$BB,13,FALSE)</f>
        <v>3.4</v>
      </c>
      <c r="R2149">
        <f>VLOOKUP($G2149,county_facts!$A:$BB,14,FALSE)</f>
        <v>0.2</v>
      </c>
      <c r="S2149">
        <f>VLOOKUP($G2149,county_facts!$A:$BB,15,FALSE)</f>
        <v>0.7</v>
      </c>
      <c r="T2149">
        <f>VLOOKUP($G2149,county_facts!$A:$BB,16,FALSE)</f>
        <v>0</v>
      </c>
      <c r="U2149">
        <f>VLOOKUP($G2149,county_facts!$A:$BB,17,FALSE)</f>
        <v>1.1000000000000001</v>
      </c>
      <c r="V2149">
        <f>VLOOKUP($G2149,county_facts!$A:$BB,18,FALSE)</f>
        <v>0.9</v>
      </c>
      <c r="W2149">
        <f>VLOOKUP($G2149,county_facts!$A:$BB,19,FALSE)</f>
        <v>93.8</v>
      </c>
      <c r="X2149">
        <f>VLOOKUP($G2149,county_facts!$A:$BB,20,FALSE)</f>
        <v>90.1</v>
      </c>
      <c r="Y2149">
        <f>VLOOKUP($G2149,county_facts!$A:$BB,21,FALSE)</f>
        <v>0.8</v>
      </c>
      <c r="Z2149">
        <f>VLOOKUP($G2149,county_facts!$A:$BB,22,FALSE)</f>
        <v>1.4</v>
      </c>
      <c r="AA2149">
        <f>VLOOKUP($G2149,county_facts!$A:$BB,23,FALSE)</f>
        <v>77</v>
      </c>
      <c r="AB2149">
        <f>VLOOKUP($G2149,county_facts!$A:$BB,24,FALSE)</f>
        <v>12.9</v>
      </c>
      <c r="AC2149">
        <f>VLOOKUP($G2149,county_facts!$A:$BB,25,FALSE)</f>
        <v>3265</v>
      </c>
      <c r="AD2149">
        <f>VLOOKUP($G2149,county_facts!$A:$BB,26,FALSE)</f>
        <v>25.1</v>
      </c>
      <c r="AE2149">
        <f>VLOOKUP($G2149,county_facts!$A:$BB,27,FALSE)</f>
        <v>20677</v>
      </c>
      <c r="AF2149">
        <f>VLOOKUP($G2149,county_facts!$A:$BB,28,FALSE)</f>
        <v>73</v>
      </c>
      <c r="AG2149">
        <f>VLOOKUP($G2149,county_facts!$A:$BB,29,FALSE)</f>
        <v>7.9</v>
      </c>
      <c r="AH2149">
        <f>VLOOKUP($G2149,county_facts!$A:$BB,30,FALSE)</f>
        <v>88000</v>
      </c>
      <c r="AI2149">
        <f>VLOOKUP($G2149,county_facts!$A:$BB,31,FALSE)</f>
        <v>18294</v>
      </c>
      <c r="AJ2149">
        <f>VLOOKUP($G2149,county_facts!$A:$BB,32,FALSE)</f>
        <v>2.37</v>
      </c>
      <c r="AK2149">
        <f>VLOOKUP($G2149,county_facts!$A:$BB,33,FALSE)</f>
        <v>21358</v>
      </c>
      <c r="AL2149">
        <f>VLOOKUP($G2149,county_facts!$A:$BB,34,FALSE)</f>
        <v>35693</v>
      </c>
      <c r="AM2149">
        <f>VLOOKUP($G2149,county_facts!$A:$BB,35,FALSE)</f>
        <v>18.3</v>
      </c>
      <c r="AN2149">
        <f>VLOOKUP($G2149,county_facts!$A:$BB,36,FALSE)</f>
        <v>1088</v>
      </c>
      <c r="AO2149">
        <f>VLOOKUP($G2149,county_facts!$A:$BB,37,FALSE)</f>
        <v>13482</v>
      </c>
      <c r="AP2149">
        <f>VLOOKUP($G2149,county_facts!$A:$BB,38,FALSE)</f>
        <v>-1.1000000000000001</v>
      </c>
      <c r="AQ2149">
        <f>VLOOKUP($G2149,county_facts!$A:$BB,39,FALSE)</f>
        <v>2108</v>
      </c>
      <c r="AR2149">
        <f>VLOOKUP($G2149,county_facts!$A:$BB,40,FALSE)</f>
        <v>2969</v>
      </c>
      <c r="AS2149">
        <f>VLOOKUP($G2149,county_facts!$A:$BB,41,FALSE)</f>
        <v>0</v>
      </c>
      <c r="AT2149">
        <f>VLOOKUP($G2149,county_facts!$A:$BB,42,FALSE)</f>
        <v>0</v>
      </c>
      <c r="AU2149">
        <f>VLOOKUP($G2149,county_facts!$A:$BB,43,FALSE)</f>
        <v>0</v>
      </c>
      <c r="AV2149">
        <f>VLOOKUP($G2149,county_facts!$A:$BB,44,FALSE)</f>
        <v>0</v>
      </c>
      <c r="AW2149">
        <f>VLOOKUP($G2149,county_facts!$A:$BB,45,FALSE)</f>
        <v>0</v>
      </c>
      <c r="AX2149">
        <f>VLOOKUP($G2149,county_facts!$A:$BB,46,FALSE)</f>
        <v>27.6</v>
      </c>
      <c r="AY2149">
        <f>VLOOKUP($G2149,county_facts!$A:$BB,47,FALSE)</f>
        <v>354503</v>
      </c>
      <c r="AZ2149">
        <f>VLOOKUP($G2149,county_facts!$A:$BB,48,FALSE)</f>
        <v>0</v>
      </c>
      <c r="BA2149">
        <f>VLOOKUP($G2149,county_facts!$A:$BB,49,FALSE)</f>
        <v>811756</v>
      </c>
      <c r="BB2149">
        <f>VLOOKUP($G2149,county_facts!$A:$BB,50,FALSE)</f>
        <v>18473</v>
      </c>
      <c r="BC2149">
        <f>VLOOKUP($G2149,county_facts!$A:$BB,51,FALSE)</f>
        <v>52190</v>
      </c>
      <c r="BD2149">
        <f>VLOOKUP($G2149,county_facts!$A:$BB,52,FALSE)</f>
        <v>26</v>
      </c>
      <c r="BE2149">
        <f>VLOOKUP($G2149,county_facts!$A:$BB,53,FALSE)</f>
        <v>518.85</v>
      </c>
      <c r="BF2149">
        <f>VLOOKUP($G2149,county_facts!$A:$BB,54,FALSE)</f>
        <v>86.9</v>
      </c>
    </row>
    <row r="2150" spans="1:58" x14ac:dyDescent="0.3">
      <c r="A2150" t="s">
        <v>6</v>
      </c>
      <c r="B2150" t="s">
        <v>843</v>
      </c>
      <c r="C2150">
        <v>1014</v>
      </c>
      <c r="D2150" t="s">
        <v>840</v>
      </c>
      <c r="E2150">
        <v>1160</v>
      </c>
      <c r="F2150">
        <v>0.87413793100000003</v>
      </c>
      <c r="G2150">
        <v>51183</v>
      </c>
      <c r="H2150">
        <f>VLOOKUP($G2150,county_facts!$A:$BB,4,FALSE)</f>
        <v>11767</v>
      </c>
      <c r="I2150">
        <f>VLOOKUP($G2150,county_facts!$A:$BB,5,FALSE)</f>
        <v>12083</v>
      </c>
      <c r="J2150">
        <f>VLOOKUP($G2150,county_facts!$A:$BB,6,FALSE)</f>
        <v>-2.6</v>
      </c>
      <c r="K2150">
        <f>VLOOKUP($G2150,county_facts!$A:$BB,7,FALSE)</f>
        <v>12087</v>
      </c>
      <c r="L2150">
        <f>VLOOKUP($G2150,county_facts!$A:$BB,8,FALSE)</f>
        <v>4.5999999999999996</v>
      </c>
      <c r="M2150">
        <f>VLOOKUP($G2150,county_facts!$A:$BB,9,FALSE)</f>
        <v>16</v>
      </c>
      <c r="N2150">
        <f>VLOOKUP($G2150,county_facts!$A:$BB,10,FALSE)</f>
        <v>16.2</v>
      </c>
      <c r="O2150">
        <f>VLOOKUP($G2150,county_facts!$A:$BB,11,FALSE)</f>
        <v>40.6</v>
      </c>
      <c r="P2150">
        <f>VLOOKUP($G2150,county_facts!$A:$BB,12,FALSE)</f>
        <v>40.5</v>
      </c>
      <c r="Q2150">
        <f>VLOOKUP($G2150,county_facts!$A:$BB,13,FALSE)</f>
        <v>57.5</v>
      </c>
      <c r="R2150">
        <f>VLOOKUP($G2150,county_facts!$A:$BB,14,FALSE)</f>
        <v>0.4</v>
      </c>
      <c r="S2150">
        <f>VLOOKUP($G2150,county_facts!$A:$BB,15,FALSE)</f>
        <v>0.5</v>
      </c>
      <c r="T2150">
        <f>VLOOKUP($G2150,county_facts!$A:$BB,16,FALSE)</f>
        <v>0</v>
      </c>
      <c r="U2150">
        <f>VLOOKUP($G2150,county_facts!$A:$BB,17,FALSE)</f>
        <v>1.1000000000000001</v>
      </c>
      <c r="V2150">
        <f>VLOOKUP($G2150,county_facts!$A:$BB,18,FALSE)</f>
        <v>2.8</v>
      </c>
      <c r="W2150">
        <f>VLOOKUP($G2150,county_facts!$A:$BB,19,FALSE)</f>
        <v>38.6</v>
      </c>
      <c r="X2150">
        <f>VLOOKUP($G2150,county_facts!$A:$BB,20,FALSE)</f>
        <v>88.7</v>
      </c>
      <c r="Y2150">
        <f>VLOOKUP($G2150,county_facts!$A:$BB,21,FALSE)</f>
        <v>2</v>
      </c>
      <c r="Z2150">
        <f>VLOOKUP($G2150,county_facts!$A:$BB,22,FALSE)</f>
        <v>2.5</v>
      </c>
      <c r="AA2150">
        <f>VLOOKUP($G2150,county_facts!$A:$BB,23,FALSE)</f>
        <v>70</v>
      </c>
      <c r="AB2150">
        <f>VLOOKUP($G2150,county_facts!$A:$BB,24,FALSE)</f>
        <v>10.3</v>
      </c>
      <c r="AC2150">
        <f>VLOOKUP($G2150,county_facts!$A:$BB,25,FALSE)</f>
        <v>1114</v>
      </c>
      <c r="AD2150">
        <f>VLOOKUP($G2150,county_facts!$A:$BB,26,FALSE)</f>
        <v>27.1</v>
      </c>
      <c r="AE2150">
        <f>VLOOKUP($G2150,county_facts!$A:$BB,27,FALSE)</f>
        <v>4717</v>
      </c>
      <c r="AF2150">
        <f>VLOOKUP($G2150,county_facts!$A:$BB,28,FALSE)</f>
        <v>70.2</v>
      </c>
      <c r="AG2150">
        <f>VLOOKUP($G2150,county_facts!$A:$BB,29,FALSE)</f>
        <v>5</v>
      </c>
      <c r="AH2150">
        <f>VLOOKUP($G2150,county_facts!$A:$BB,30,FALSE)</f>
        <v>118000</v>
      </c>
      <c r="AI2150">
        <f>VLOOKUP($G2150,county_facts!$A:$BB,31,FALSE)</f>
        <v>3704</v>
      </c>
      <c r="AJ2150">
        <f>VLOOKUP($G2150,county_facts!$A:$BB,32,FALSE)</f>
        <v>2.19</v>
      </c>
      <c r="AK2150">
        <f>VLOOKUP($G2150,county_facts!$A:$BB,33,FALSE)</f>
        <v>16546</v>
      </c>
      <c r="AL2150">
        <f>VLOOKUP($G2150,county_facts!$A:$BB,34,FALSE)</f>
        <v>39635</v>
      </c>
      <c r="AM2150">
        <f>VLOOKUP($G2150,county_facts!$A:$BB,35,FALSE)</f>
        <v>15.3</v>
      </c>
      <c r="AN2150">
        <f>VLOOKUP($G2150,county_facts!$A:$BB,36,FALSE)</f>
        <v>191</v>
      </c>
      <c r="AO2150">
        <f>VLOOKUP($G2150,county_facts!$A:$BB,37,FALSE)</f>
        <v>1991</v>
      </c>
      <c r="AP2150">
        <f>VLOOKUP($G2150,county_facts!$A:$BB,38,FALSE)</f>
        <v>0.9</v>
      </c>
      <c r="AQ2150">
        <f>VLOOKUP($G2150,county_facts!$A:$BB,39,FALSE)</f>
        <v>438</v>
      </c>
      <c r="AR2150">
        <f>VLOOKUP($G2150,county_facts!$A:$BB,40,FALSE)</f>
        <v>515</v>
      </c>
      <c r="AS2150">
        <f>VLOOKUP($G2150,county_facts!$A:$BB,41,FALSE)</f>
        <v>0</v>
      </c>
      <c r="AT2150">
        <f>VLOOKUP($G2150,county_facts!$A:$BB,42,FALSE)</f>
        <v>0</v>
      </c>
      <c r="AU2150">
        <f>VLOOKUP($G2150,county_facts!$A:$BB,43,FALSE)</f>
        <v>0</v>
      </c>
      <c r="AV2150">
        <f>VLOOKUP($G2150,county_facts!$A:$BB,44,FALSE)</f>
        <v>0</v>
      </c>
      <c r="AW2150">
        <f>VLOOKUP($G2150,county_facts!$A:$BB,45,FALSE)</f>
        <v>0</v>
      </c>
      <c r="AX2150">
        <f>VLOOKUP($G2150,county_facts!$A:$BB,46,FALSE)</f>
        <v>26.9</v>
      </c>
      <c r="AY2150">
        <f>VLOOKUP($G2150,county_facts!$A:$BB,47,FALSE)</f>
        <v>0</v>
      </c>
      <c r="AZ2150">
        <f>VLOOKUP($G2150,county_facts!$A:$BB,48,FALSE)</f>
        <v>0</v>
      </c>
      <c r="BA2150">
        <f>VLOOKUP($G2150,county_facts!$A:$BB,49,FALSE)</f>
        <v>68872</v>
      </c>
      <c r="BB2150">
        <f>VLOOKUP($G2150,county_facts!$A:$BB,50,FALSE)</f>
        <v>5698</v>
      </c>
      <c r="BC2150">
        <f>VLOOKUP($G2150,county_facts!$A:$BB,51,FALSE)</f>
        <v>15741</v>
      </c>
      <c r="BD2150">
        <f>VLOOKUP($G2150,county_facts!$A:$BB,52,FALSE)</f>
        <v>20</v>
      </c>
      <c r="BE2150">
        <f>VLOOKUP($G2150,county_facts!$A:$BB,53,FALSE)</f>
        <v>490.22</v>
      </c>
      <c r="BF2150">
        <f>VLOOKUP($G2150,county_facts!$A:$BB,54,FALSE)</f>
        <v>24.7</v>
      </c>
    </row>
    <row r="2151" spans="1:58" x14ac:dyDescent="0.3">
      <c r="A2151" t="s">
        <v>9</v>
      </c>
      <c r="B2151" t="s">
        <v>843</v>
      </c>
      <c r="C2151">
        <v>146</v>
      </c>
      <c r="D2151" t="s">
        <v>840</v>
      </c>
      <c r="E2151">
        <v>1160</v>
      </c>
      <c r="F2151">
        <v>0.12586206899999999</v>
      </c>
      <c r="G2151">
        <v>51183</v>
      </c>
      <c r="H2151">
        <f>VLOOKUP($G2151,county_facts!$A:$BB,4,FALSE)</f>
        <v>11767</v>
      </c>
      <c r="I2151">
        <f>VLOOKUP($G2151,county_facts!$A:$BB,5,FALSE)</f>
        <v>12083</v>
      </c>
      <c r="J2151">
        <f>VLOOKUP($G2151,county_facts!$A:$BB,6,FALSE)</f>
        <v>-2.6</v>
      </c>
      <c r="K2151">
        <f>VLOOKUP($G2151,county_facts!$A:$BB,7,FALSE)</f>
        <v>12087</v>
      </c>
      <c r="L2151">
        <f>VLOOKUP($G2151,county_facts!$A:$BB,8,FALSE)</f>
        <v>4.5999999999999996</v>
      </c>
      <c r="M2151">
        <f>VLOOKUP($G2151,county_facts!$A:$BB,9,FALSE)</f>
        <v>16</v>
      </c>
      <c r="N2151">
        <f>VLOOKUP($G2151,county_facts!$A:$BB,10,FALSE)</f>
        <v>16.2</v>
      </c>
      <c r="O2151">
        <f>VLOOKUP($G2151,county_facts!$A:$BB,11,FALSE)</f>
        <v>40.6</v>
      </c>
      <c r="P2151">
        <f>VLOOKUP($G2151,county_facts!$A:$BB,12,FALSE)</f>
        <v>40.5</v>
      </c>
      <c r="Q2151">
        <f>VLOOKUP($G2151,county_facts!$A:$BB,13,FALSE)</f>
        <v>57.5</v>
      </c>
      <c r="R2151">
        <f>VLOOKUP($G2151,county_facts!$A:$BB,14,FALSE)</f>
        <v>0.4</v>
      </c>
      <c r="S2151">
        <f>VLOOKUP($G2151,county_facts!$A:$BB,15,FALSE)</f>
        <v>0.5</v>
      </c>
      <c r="T2151">
        <f>VLOOKUP($G2151,county_facts!$A:$BB,16,FALSE)</f>
        <v>0</v>
      </c>
      <c r="U2151">
        <f>VLOOKUP($G2151,county_facts!$A:$BB,17,FALSE)</f>
        <v>1.1000000000000001</v>
      </c>
      <c r="V2151">
        <f>VLOOKUP($G2151,county_facts!$A:$BB,18,FALSE)</f>
        <v>2.8</v>
      </c>
      <c r="W2151">
        <f>VLOOKUP($G2151,county_facts!$A:$BB,19,FALSE)</f>
        <v>38.6</v>
      </c>
      <c r="X2151">
        <f>VLOOKUP($G2151,county_facts!$A:$BB,20,FALSE)</f>
        <v>88.7</v>
      </c>
      <c r="Y2151">
        <f>VLOOKUP($G2151,county_facts!$A:$BB,21,FALSE)</f>
        <v>2</v>
      </c>
      <c r="Z2151">
        <f>VLOOKUP($G2151,county_facts!$A:$BB,22,FALSE)</f>
        <v>2.5</v>
      </c>
      <c r="AA2151">
        <f>VLOOKUP($G2151,county_facts!$A:$BB,23,FALSE)</f>
        <v>70</v>
      </c>
      <c r="AB2151">
        <f>VLOOKUP($G2151,county_facts!$A:$BB,24,FALSE)</f>
        <v>10.3</v>
      </c>
      <c r="AC2151">
        <f>VLOOKUP($G2151,county_facts!$A:$BB,25,FALSE)</f>
        <v>1114</v>
      </c>
      <c r="AD2151">
        <f>VLOOKUP($G2151,county_facts!$A:$BB,26,FALSE)</f>
        <v>27.1</v>
      </c>
      <c r="AE2151">
        <f>VLOOKUP($G2151,county_facts!$A:$BB,27,FALSE)</f>
        <v>4717</v>
      </c>
      <c r="AF2151">
        <f>VLOOKUP($G2151,county_facts!$A:$BB,28,FALSE)</f>
        <v>70.2</v>
      </c>
      <c r="AG2151">
        <f>VLOOKUP($G2151,county_facts!$A:$BB,29,FALSE)</f>
        <v>5</v>
      </c>
      <c r="AH2151">
        <f>VLOOKUP($G2151,county_facts!$A:$BB,30,FALSE)</f>
        <v>118000</v>
      </c>
      <c r="AI2151">
        <f>VLOOKUP($G2151,county_facts!$A:$BB,31,FALSE)</f>
        <v>3704</v>
      </c>
      <c r="AJ2151">
        <f>VLOOKUP($G2151,county_facts!$A:$BB,32,FALSE)</f>
        <v>2.19</v>
      </c>
      <c r="AK2151">
        <f>VLOOKUP($G2151,county_facts!$A:$BB,33,FALSE)</f>
        <v>16546</v>
      </c>
      <c r="AL2151">
        <f>VLOOKUP($G2151,county_facts!$A:$BB,34,FALSE)</f>
        <v>39635</v>
      </c>
      <c r="AM2151">
        <f>VLOOKUP($G2151,county_facts!$A:$BB,35,FALSE)</f>
        <v>15.3</v>
      </c>
      <c r="AN2151">
        <f>VLOOKUP($G2151,county_facts!$A:$BB,36,FALSE)</f>
        <v>191</v>
      </c>
      <c r="AO2151">
        <f>VLOOKUP($G2151,county_facts!$A:$BB,37,FALSE)</f>
        <v>1991</v>
      </c>
      <c r="AP2151">
        <f>VLOOKUP($G2151,county_facts!$A:$BB,38,FALSE)</f>
        <v>0.9</v>
      </c>
      <c r="AQ2151">
        <f>VLOOKUP($G2151,county_facts!$A:$BB,39,FALSE)</f>
        <v>438</v>
      </c>
      <c r="AR2151">
        <f>VLOOKUP($G2151,county_facts!$A:$BB,40,FALSE)</f>
        <v>515</v>
      </c>
      <c r="AS2151">
        <f>VLOOKUP($G2151,county_facts!$A:$BB,41,FALSE)</f>
        <v>0</v>
      </c>
      <c r="AT2151">
        <f>VLOOKUP($G2151,county_facts!$A:$BB,42,FALSE)</f>
        <v>0</v>
      </c>
      <c r="AU2151">
        <f>VLOOKUP($G2151,county_facts!$A:$BB,43,FALSE)</f>
        <v>0</v>
      </c>
      <c r="AV2151">
        <f>VLOOKUP($G2151,county_facts!$A:$BB,44,FALSE)</f>
        <v>0</v>
      </c>
      <c r="AW2151">
        <f>VLOOKUP($G2151,county_facts!$A:$BB,45,FALSE)</f>
        <v>0</v>
      </c>
      <c r="AX2151">
        <f>VLOOKUP($G2151,county_facts!$A:$BB,46,FALSE)</f>
        <v>26.9</v>
      </c>
      <c r="AY2151">
        <f>VLOOKUP($G2151,county_facts!$A:$BB,47,FALSE)</f>
        <v>0</v>
      </c>
      <c r="AZ2151">
        <f>VLOOKUP($G2151,county_facts!$A:$BB,48,FALSE)</f>
        <v>0</v>
      </c>
      <c r="BA2151">
        <f>VLOOKUP($G2151,county_facts!$A:$BB,49,FALSE)</f>
        <v>68872</v>
      </c>
      <c r="BB2151">
        <f>VLOOKUP($G2151,county_facts!$A:$BB,50,FALSE)</f>
        <v>5698</v>
      </c>
      <c r="BC2151">
        <f>VLOOKUP($G2151,county_facts!$A:$BB,51,FALSE)</f>
        <v>15741</v>
      </c>
      <c r="BD2151">
        <f>VLOOKUP($G2151,county_facts!$A:$BB,52,FALSE)</f>
        <v>20</v>
      </c>
      <c r="BE2151">
        <f>VLOOKUP($G2151,county_facts!$A:$BB,53,FALSE)</f>
        <v>490.22</v>
      </c>
      <c r="BF2151">
        <f>VLOOKUP($G2151,county_facts!$A:$BB,54,FALSE)</f>
        <v>24.7</v>
      </c>
    </row>
    <row r="2152" spans="1:58" x14ac:dyDescent="0.3">
      <c r="A2152" t="s">
        <v>6</v>
      </c>
      <c r="B2152" t="s">
        <v>412</v>
      </c>
      <c r="C2152">
        <v>977</v>
      </c>
      <c r="D2152" t="s">
        <v>840</v>
      </c>
      <c r="E2152">
        <v>1184</v>
      </c>
      <c r="F2152">
        <v>0.825168919</v>
      </c>
      <c r="G2152">
        <v>51181</v>
      </c>
      <c r="H2152">
        <f>VLOOKUP($G2152,county_facts!$A:$BB,4,FALSE)</f>
        <v>6790</v>
      </c>
      <c r="I2152">
        <f>VLOOKUP($G2152,county_facts!$A:$BB,5,FALSE)</f>
        <v>7065</v>
      </c>
      <c r="J2152">
        <f>VLOOKUP($G2152,county_facts!$A:$BB,6,FALSE)</f>
        <v>-3.9</v>
      </c>
      <c r="K2152">
        <f>VLOOKUP($G2152,county_facts!$A:$BB,7,FALSE)</f>
        <v>7058</v>
      </c>
      <c r="L2152">
        <f>VLOOKUP($G2152,county_facts!$A:$BB,8,FALSE)</f>
        <v>4.5</v>
      </c>
      <c r="M2152">
        <f>VLOOKUP($G2152,county_facts!$A:$BB,9,FALSE)</f>
        <v>18.2</v>
      </c>
      <c r="N2152">
        <f>VLOOKUP($G2152,county_facts!$A:$BB,10,FALSE)</f>
        <v>19.100000000000001</v>
      </c>
      <c r="O2152">
        <f>VLOOKUP($G2152,county_facts!$A:$BB,11,FALSE)</f>
        <v>50.7</v>
      </c>
      <c r="P2152">
        <f>VLOOKUP($G2152,county_facts!$A:$BB,12,FALSE)</f>
        <v>53.5</v>
      </c>
      <c r="Q2152">
        <f>VLOOKUP($G2152,county_facts!$A:$BB,13,FALSE)</f>
        <v>43.8</v>
      </c>
      <c r="R2152">
        <f>VLOOKUP($G2152,county_facts!$A:$BB,14,FALSE)</f>
        <v>0.4</v>
      </c>
      <c r="S2152">
        <f>VLOOKUP($G2152,county_facts!$A:$BB,15,FALSE)</f>
        <v>0.4</v>
      </c>
      <c r="T2152">
        <f>VLOOKUP($G2152,county_facts!$A:$BB,16,FALSE)</f>
        <v>0</v>
      </c>
      <c r="U2152">
        <f>VLOOKUP($G2152,county_facts!$A:$BB,17,FALSE)</f>
        <v>1.8</v>
      </c>
      <c r="V2152">
        <f>VLOOKUP($G2152,county_facts!$A:$BB,18,FALSE)</f>
        <v>1.7</v>
      </c>
      <c r="W2152">
        <f>VLOOKUP($G2152,county_facts!$A:$BB,19,FALSE)</f>
        <v>52.3</v>
      </c>
      <c r="X2152">
        <f>VLOOKUP($G2152,county_facts!$A:$BB,20,FALSE)</f>
        <v>91.9</v>
      </c>
      <c r="Y2152">
        <f>VLOOKUP($G2152,county_facts!$A:$BB,21,FALSE)</f>
        <v>1.1000000000000001</v>
      </c>
      <c r="Z2152">
        <f>VLOOKUP($G2152,county_facts!$A:$BB,22,FALSE)</f>
        <v>1.7</v>
      </c>
      <c r="AA2152">
        <f>VLOOKUP($G2152,county_facts!$A:$BB,23,FALSE)</f>
        <v>77.8</v>
      </c>
      <c r="AB2152">
        <f>VLOOKUP($G2152,county_facts!$A:$BB,24,FALSE)</f>
        <v>16.7</v>
      </c>
      <c r="AC2152">
        <f>VLOOKUP($G2152,county_facts!$A:$BB,25,FALSE)</f>
        <v>702</v>
      </c>
      <c r="AD2152">
        <f>VLOOKUP($G2152,county_facts!$A:$BB,26,FALSE)</f>
        <v>33.5</v>
      </c>
      <c r="AE2152">
        <f>VLOOKUP($G2152,county_facts!$A:$BB,27,FALSE)</f>
        <v>3503</v>
      </c>
      <c r="AF2152">
        <f>VLOOKUP($G2152,county_facts!$A:$BB,28,FALSE)</f>
        <v>79.900000000000006</v>
      </c>
      <c r="AG2152">
        <f>VLOOKUP($G2152,county_facts!$A:$BB,29,FALSE)</f>
        <v>2.5</v>
      </c>
      <c r="AH2152">
        <f>VLOOKUP($G2152,county_facts!$A:$BB,30,FALSE)</f>
        <v>161600</v>
      </c>
      <c r="AI2152">
        <f>VLOOKUP($G2152,county_facts!$A:$BB,31,FALSE)</f>
        <v>2602</v>
      </c>
      <c r="AJ2152">
        <f>VLOOKUP($G2152,county_facts!$A:$BB,32,FALSE)</f>
        <v>2.66</v>
      </c>
      <c r="AK2152">
        <f>VLOOKUP($G2152,county_facts!$A:$BB,33,FALSE)</f>
        <v>22600</v>
      </c>
      <c r="AL2152">
        <f>VLOOKUP($G2152,county_facts!$A:$BB,34,FALSE)</f>
        <v>47292</v>
      </c>
      <c r="AM2152">
        <f>VLOOKUP($G2152,county_facts!$A:$BB,35,FALSE)</f>
        <v>11.5</v>
      </c>
      <c r="AN2152">
        <f>VLOOKUP($G2152,county_facts!$A:$BB,36,FALSE)</f>
        <v>74</v>
      </c>
      <c r="AO2152">
        <f>VLOOKUP($G2152,county_facts!$A:$BB,37,FALSE)</f>
        <v>0</v>
      </c>
      <c r="AP2152">
        <f>VLOOKUP($G2152,county_facts!$A:$BB,38,FALSE)</f>
        <v>0</v>
      </c>
      <c r="AQ2152">
        <f>VLOOKUP($G2152,county_facts!$A:$BB,39,FALSE)</f>
        <v>309</v>
      </c>
      <c r="AR2152">
        <f>VLOOKUP($G2152,county_facts!$A:$BB,40,FALSE)</f>
        <v>265</v>
      </c>
      <c r="AS2152">
        <f>VLOOKUP($G2152,county_facts!$A:$BB,41,FALSE)</f>
        <v>0</v>
      </c>
      <c r="AT2152">
        <f>VLOOKUP($G2152,county_facts!$A:$BB,42,FALSE)</f>
        <v>0</v>
      </c>
      <c r="AU2152">
        <f>VLOOKUP($G2152,county_facts!$A:$BB,43,FALSE)</f>
        <v>0</v>
      </c>
      <c r="AV2152">
        <f>VLOOKUP($G2152,county_facts!$A:$BB,44,FALSE)</f>
        <v>0</v>
      </c>
      <c r="AW2152">
        <f>VLOOKUP($G2152,county_facts!$A:$BB,45,FALSE)</f>
        <v>0</v>
      </c>
      <c r="AX2152">
        <f>VLOOKUP($G2152,county_facts!$A:$BB,46,FALSE)</f>
        <v>0</v>
      </c>
      <c r="AY2152">
        <f>VLOOKUP($G2152,county_facts!$A:$BB,47,FALSE)</f>
        <v>0</v>
      </c>
      <c r="AZ2152">
        <f>VLOOKUP($G2152,county_facts!$A:$BB,48,FALSE)</f>
        <v>0</v>
      </c>
      <c r="BA2152">
        <f>VLOOKUP($G2152,county_facts!$A:$BB,49,FALSE)</f>
        <v>12558</v>
      </c>
      <c r="BB2152">
        <f>VLOOKUP($G2152,county_facts!$A:$BB,50,FALSE)</f>
        <v>1780</v>
      </c>
      <c r="BC2152">
        <f>VLOOKUP($G2152,county_facts!$A:$BB,51,FALSE)</f>
        <v>0</v>
      </c>
      <c r="BD2152">
        <f>VLOOKUP($G2152,county_facts!$A:$BB,52,FALSE)</f>
        <v>25</v>
      </c>
      <c r="BE2152">
        <f>VLOOKUP($G2152,county_facts!$A:$BB,53,FALSE)</f>
        <v>278.95</v>
      </c>
      <c r="BF2152">
        <f>VLOOKUP($G2152,county_facts!$A:$BB,54,FALSE)</f>
        <v>25.3</v>
      </c>
    </row>
    <row r="2153" spans="1:58" x14ac:dyDescent="0.3">
      <c r="A2153" t="s">
        <v>9</v>
      </c>
      <c r="B2153" t="s">
        <v>412</v>
      </c>
      <c r="C2153">
        <v>207</v>
      </c>
      <c r="D2153" t="s">
        <v>840</v>
      </c>
      <c r="E2153">
        <v>1184</v>
      </c>
      <c r="F2153">
        <v>0.174831081</v>
      </c>
      <c r="G2153">
        <v>51181</v>
      </c>
      <c r="H2153">
        <f>VLOOKUP($G2153,county_facts!$A:$BB,4,FALSE)</f>
        <v>6790</v>
      </c>
      <c r="I2153">
        <f>VLOOKUP($G2153,county_facts!$A:$BB,5,FALSE)</f>
        <v>7065</v>
      </c>
      <c r="J2153">
        <f>VLOOKUP($G2153,county_facts!$A:$BB,6,FALSE)</f>
        <v>-3.9</v>
      </c>
      <c r="K2153">
        <f>VLOOKUP($G2153,county_facts!$A:$BB,7,FALSE)</f>
        <v>7058</v>
      </c>
      <c r="L2153">
        <f>VLOOKUP($G2153,county_facts!$A:$BB,8,FALSE)</f>
        <v>4.5</v>
      </c>
      <c r="M2153">
        <f>VLOOKUP($G2153,county_facts!$A:$BB,9,FALSE)</f>
        <v>18.2</v>
      </c>
      <c r="N2153">
        <f>VLOOKUP($G2153,county_facts!$A:$BB,10,FALSE)</f>
        <v>19.100000000000001</v>
      </c>
      <c r="O2153">
        <f>VLOOKUP($G2153,county_facts!$A:$BB,11,FALSE)</f>
        <v>50.7</v>
      </c>
      <c r="P2153">
        <f>VLOOKUP($G2153,county_facts!$A:$BB,12,FALSE)</f>
        <v>53.5</v>
      </c>
      <c r="Q2153">
        <f>VLOOKUP($G2153,county_facts!$A:$BB,13,FALSE)</f>
        <v>43.8</v>
      </c>
      <c r="R2153">
        <f>VLOOKUP($G2153,county_facts!$A:$BB,14,FALSE)</f>
        <v>0.4</v>
      </c>
      <c r="S2153">
        <f>VLOOKUP($G2153,county_facts!$A:$BB,15,FALSE)</f>
        <v>0.4</v>
      </c>
      <c r="T2153">
        <f>VLOOKUP($G2153,county_facts!$A:$BB,16,FALSE)</f>
        <v>0</v>
      </c>
      <c r="U2153">
        <f>VLOOKUP($G2153,county_facts!$A:$BB,17,FALSE)</f>
        <v>1.8</v>
      </c>
      <c r="V2153">
        <f>VLOOKUP($G2153,county_facts!$A:$BB,18,FALSE)</f>
        <v>1.7</v>
      </c>
      <c r="W2153">
        <f>VLOOKUP($G2153,county_facts!$A:$BB,19,FALSE)</f>
        <v>52.3</v>
      </c>
      <c r="X2153">
        <f>VLOOKUP($G2153,county_facts!$A:$BB,20,FALSE)</f>
        <v>91.9</v>
      </c>
      <c r="Y2153">
        <f>VLOOKUP($G2153,county_facts!$A:$BB,21,FALSE)</f>
        <v>1.1000000000000001</v>
      </c>
      <c r="Z2153">
        <f>VLOOKUP($G2153,county_facts!$A:$BB,22,FALSE)</f>
        <v>1.7</v>
      </c>
      <c r="AA2153">
        <f>VLOOKUP($G2153,county_facts!$A:$BB,23,FALSE)</f>
        <v>77.8</v>
      </c>
      <c r="AB2153">
        <f>VLOOKUP($G2153,county_facts!$A:$BB,24,FALSE)</f>
        <v>16.7</v>
      </c>
      <c r="AC2153">
        <f>VLOOKUP($G2153,county_facts!$A:$BB,25,FALSE)</f>
        <v>702</v>
      </c>
      <c r="AD2153">
        <f>VLOOKUP($G2153,county_facts!$A:$BB,26,FALSE)</f>
        <v>33.5</v>
      </c>
      <c r="AE2153">
        <f>VLOOKUP($G2153,county_facts!$A:$BB,27,FALSE)</f>
        <v>3503</v>
      </c>
      <c r="AF2153">
        <f>VLOOKUP($G2153,county_facts!$A:$BB,28,FALSE)</f>
        <v>79.900000000000006</v>
      </c>
      <c r="AG2153">
        <f>VLOOKUP($G2153,county_facts!$A:$BB,29,FALSE)</f>
        <v>2.5</v>
      </c>
      <c r="AH2153">
        <f>VLOOKUP($G2153,county_facts!$A:$BB,30,FALSE)</f>
        <v>161600</v>
      </c>
      <c r="AI2153">
        <f>VLOOKUP($G2153,county_facts!$A:$BB,31,FALSE)</f>
        <v>2602</v>
      </c>
      <c r="AJ2153">
        <f>VLOOKUP($G2153,county_facts!$A:$BB,32,FALSE)</f>
        <v>2.66</v>
      </c>
      <c r="AK2153">
        <f>VLOOKUP($G2153,county_facts!$A:$BB,33,FALSE)</f>
        <v>22600</v>
      </c>
      <c r="AL2153">
        <f>VLOOKUP($G2153,county_facts!$A:$BB,34,FALSE)</f>
        <v>47292</v>
      </c>
      <c r="AM2153">
        <f>VLOOKUP($G2153,county_facts!$A:$BB,35,FALSE)</f>
        <v>11.5</v>
      </c>
      <c r="AN2153">
        <f>VLOOKUP($G2153,county_facts!$A:$BB,36,FALSE)</f>
        <v>74</v>
      </c>
      <c r="AO2153">
        <f>VLOOKUP($G2153,county_facts!$A:$BB,37,FALSE)</f>
        <v>0</v>
      </c>
      <c r="AP2153">
        <f>VLOOKUP($G2153,county_facts!$A:$BB,38,FALSE)</f>
        <v>0</v>
      </c>
      <c r="AQ2153">
        <f>VLOOKUP($G2153,county_facts!$A:$BB,39,FALSE)</f>
        <v>309</v>
      </c>
      <c r="AR2153">
        <f>VLOOKUP($G2153,county_facts!$A:$BB,40,FALSE)</f>
        <v>265</v>
      </c>
      <c r="AS2153">
        <f>VLOOKUP($G2153,county_facts!$A:$BB,41,FALSE)</f>
        <v>0</v>
      </c>
      <c r="AT2153">
        <f>VLOOKUP($G2153,county_facts!$A:$BB,42,FALSE)</f>
        <v>0</v>
      </c>
      <c r="AU2153">
        <f>VLOOKUP($G2153,county_facts!$A:$BB,43,FALSE)</f>
        <v>0</v>
      </c>
      <c r="AV2153">
        <f>VLOOKUP($G2153,county_facts!$A:$BB,44,FALSE)</f>
        <v>0</v>
      </c>
      <c r="AW2153">
        <f>VLOOKUP($G2153,county_facts!$A:$BB,45,FALSE)</f>
        <v>0</v>
      </c>
      <c r="AX2153">
        <f>VLOOKUP($G2153,county_facts!$A:$BB,46,FALSE)</f>
        <v>0</v>
      </c>
      <c r="AY2153">
        <f>VLOOKUP($G2153,county_facts!$A:$BB,47,FALSE)</f>
        <v>0</v>
      </c>
      <c r="AZ2153">
        <f>VLOOKUP($G2153,county_facts!$A:$BB,48,FALSE)</f>
        <v>0</v>
      </c>
      <c r="BA2153">
        <f>VLOOKUP($G2153,county_facts!$A:$BB,49,FALSE)</f>
        <v>12558</v>
      </c>
      <c r="BB2153">
        <f>VLOOKUP($G2153,county_facts!$A:$BB,50,FALSE)</f>
        <v>1780</v>
      </c>
      <c r="BC2153">
        <f>VLOOKUP($G2153,county_facts!$A:$BB,51,FALSE)</f>
        <v>0</v>
      </c>
      <c r="BD2153">
        <f>VLOOKUP($G2153,county_facts!$A:$BB,52,FALSE)</f>
        <v>25</v>
      </c>
      <c r="BE2153">
        <f>VLOOKUP($G2153,county_facts!$A:$BB,53,FALSE)</f>
        <v>278.95</v>
      </c>
      <c r="BF2153">
        <f>VLOOKUP($G2153,county_facts!$A:$BB,54,FALSE)</f>
        <v>25.3</v>
      </c>
    </row>
    <row r="2154" spans="1:58" x14ac:dyDescent="0.3">
      <c r="A2154" t="s">
        <v>6</v>
      </c>
      <c r="B2154" t="s">
        <v>910</v>
      </c>
      <c r="C2154">
        <v>10023</v>
      </c>
      <c r="D2154" t="s">
        <v>840</v>
      </c>
      <c r="E2154">
        <v>12402</v>
      </c>
      <c r="F2154">
        <v>0.80817610100000004</v>
      </c>
      <c r="G2154">
        <v>51800</v>
      </c>
      <c r="H2154">
        <f>VLOOKUP($G2154,county_facts!$A:$BB,4,FALSE)</f>
        <v>86806</v>
      </c>
      <c r="I2154">
        <f>VLOOKUP($G2154,county_facts!$A:$BB,5,FALSE)</f>
        <v>84596</v>
      </c>
      <c r="J2154">
        <f>VLOOKUP($G2154,county_facts!$A:$BB,6,FALSE)</f>
        <v>2.6</v>
      </c>
      <c r="K2154">
        <f>VLOOKUP($G2154,county_facts!$A:$BB,7,FALSE)</f>
        <v>84585</v>
      </c>
      <c r="L2154">
        <f>VLOOKUP($G2154,county_facts!$A:$BB,8,FALSE)</f>
        <v>6.4</v>
      </c>
      <c r="M2154">
        <f>VLOOKUP($G2154,county_facts!$A:$BB,9,FALSE)</f>
        <v>24.9</v>
      </c>
      <c r="N2154">
        <f>VLOOKUP($G2154,county_facts!$A:$BB,10,FALSE)</f>
        <v>13</v>
      </c>
      <c r="O2154">
        <f>VLOOKUP($G2154,county_facts!$A:$BB,11,FALSE)</f>
        <v>51.7</v>
      </c>
      <c r="P2154">
        <f>VLOOKUP($G2154,county_facts!$A:$BB,12,FALSE)</f>
        <v>52.4</v>
      </c>
      <c r="Q2154">
        <f>VLOOKUP($G2154,county_facts!$A:$BB,13,FALSE)</f>
        <v>42.9</v>
      </c>
      <c r="R2154">
        <f>VLOOKUP($G2154,county_facts!$A:$BB,14,FALSE)</f>
        <v>0.4</v>
      </c>
      <c r="S2154">
        <f>VLOOKUP($G2154,county_facts!$A:$BB,15,FALSE)</f>
        <v>1.8</v>
      </c>
      <c r="T2154">
        <f>VLOOKUP($G2154,county_facts!$A:$BB,16,FALSE)</f>
        <v>0.1</v>
      </c>
      <c r="U2154">
        <f>VLOOKUP($G2154,county_facts!$A:$BB,17,FALSE)</f>
        <v>2.2999999999999998</v>
      </c>
      <c r="V2154">
        <f>VLOOKUP($G2154,county_facts!$A:$BB,18,FALSE)</f>
        <v>3.7</v>
      </c>
      <c r="W2154">
        <f>VLOOKUP($G2154,county_facts!$A:$BB,19,FALSE)</f>
        <v>49.9</v>
      </c>
      <c r="X2154">
        <f>VLOOKUP($G2154,county_facts!$A:$BB,20,FALSE)</f>
        <v>86.7</v>
      </c>
      <c r="Y2154">
        <f>VLOOKUP($G2154,county_facts!$A:$BB,21,FALSE)</f>
        <v>3.2</v>
      </c>
      <c r="Z2154">
        <f>VLOOKUP($G2154,county_facts!$A:$BB,22,FALSE)</f>
        <v>4.5</v>
      </c>
      <c r="AA2154">
        <f>VLOOKUP($G2154,county_facts!$A:$BB,23,FALSE)</f>
        <v>87.2</v>
      </c>
      <c r="AB2154">
        <f>VLOOKUP($G2154,county_facts!$A:$BB,24,FALSE)</f>
        <v>26.2</v>
      </c>
      <c r="AC2154">
        <f>VLOOKUP($G2154,county_facts!$A:$BB,25,FALSE)</f>
        <v>10741</v>
      </c>
      <c r="AD2154">
        <f>VLOOKUP($G2154,county_facts!$A:$BB,26,FALSE)</f>
        <v>28.1</v>
      </c>
      <c r="AE2154">
        <f>VLOOKUP($G2154,county_facts!$A:$BB,27,FALSE)</f>
        <v>35195</v>
      </c>
      <c r="AF2154">
        <f>VLOOKUP($G2154,county_facts!$A:$BB,28,FALSE)</f>
        <v>73.400000000000006</v>
      </c>
      <c r="AG2154">
        <f>VLOOKUP($G2154,county_facts!$A:$BB,29,FALSE)</f>
        <v>14</v>
      </c>
      <c r="AH2154">
        <f>VLOOKUP($G2154,county_facts!$A:$BB,30,FALSE)</f>
        <v>242000</v>
      </c>
      <c r="AI2154">
        <f>VLOOKUP($G2154,county_facts!$A:$BB,31,FALSE)</f>
        <v>30492</v>
      </c>
      <c r="AJ2154">
        <f>VLOOKUP($G2154,county_facts!$A:$BB,32,FALSE)</f>
        <v>2.75</v>
      </c>
      <c r="AK2154">
        <f>VLOOKUP($G2154,county_facts!$A:$BB,33,FALSE)</f>
        <v>29135</v>
      </c>
      <c r="AL2154">
        <f>VLOOKUP($G2154,county_facts!$A:$BB,34,FALSE)</f>
        <v>66085</v>
      </c>
      <c r="AM2154">
        <f>VLOOKUP($G2154,county_facts!$A:$BB,35,FALSE)</f>
        <v>11.4</v>
      </c>
      <c r="AN2154">
        <f>VLOOKUP($G2154,county_facts!$A:$BB,36,FALSE)</f>
        <v>1492</v>
      </c>
      <c r="AO2154">
        <f>VLOOKUP($G2154,county_facts!$A:$BB,37,FALSE)</f>
        <v>20921</v>
      </c>
      <c r="AP2154">
        <f>VLOOKUP($G2154,county_facts!$A:$BB,38,FALSE)</f>
        <v>1.7</v>
      </c>
      <c r="AQ2154">
        <f>VLOOKUP($G2154,county_facts!$A:$BB,39,FALSE)</f>
        <v>4742</v>
      </c>
      <c r="AR2154">
        <f>VLOOKUP($G2154,county_facts!$A:$BB,40,FALSE)</f>
        <v>5218</v>
      </c>
      <c r="AS2154">
        <f>VLOOKUP($G2154,county_facts!$A:$BB,41,FALSE)</f>
        <v>24</v>
      </c>
      <c r="AT2154">
        <f>VLOOKUP($G2154,county_facts!$A:$BB,42,FALSE)</f>
        <v>0.5</v>
      </c>
      <c r="AU2154">
        <f>VLOOKUP($G2154,county_facts!$A:$BB,43,FALSE)</f>
        <v>0</v>
      </c>
      <c r="AV2154">
        <f>VLOOKUP($G2154,county_facts!$A:$BB,44,FALSE)</f>
        <v>0</v>
      </c>
      <c r="AW2154">
        <f>VLOOKUP($G2154,county_facts!$A:$BB,45,FALSE)</f>
        <v>0</v>
      </c>
      <c r="AX2154">
        <f>VLOOKUP($G2154,county_facts!$A:$BB,46,FALSE)</f>
        <v>29.6</v>
      </c>
      <c r="AY2154">
        <f>VLOOKUP($G2154,county_facts!$A:$BB,47,FALSE)</f>
        <v>1307801</v>
      </c>
      <c r="AZ2154">
        <f>VLOOKUP($G2154,county_facts!$A:$BB,48,FALSE)</f>
        <v>715834</v>
      </c>
      <c r="BA2154">
        <f>VLOOKUP($G2154,county_facts!$A:$BB,49,FALSE)</f>
        <v>820304</v>
      </c>
      <c r="BB2154">
        <f>VLOOKUP($G2154,county_facts!$A:$BB,50,FALSE)</f>
        <v>10108</v>
      </c>
      <c r="BC2154">
        <f>VLOOKUP($G2154,county_facts!$A:$BB,51,FALSE)</f>
        <v>72760</v>
      </c>
      <c r="BD2154">
        <f>VLOOKUP($G2154,county_facts!$A:$BB,52,FALSE)</f>
        <v>348</v>
      </c>
      <c r="BE2154">
        <f>VLOOKUP($G2154,county_facts!$A:$BB,53,FALSE)</f>
        <v>400.17</v>
      </c>
      <c r="BF2154">
        <f>VLOOKUP($G2154,county_facts!$A:$BB,54,FALSE)</f>
        <v>211.4</v>
      </c>
    </row>
    <row r="2155" spans="1:58" x14ac:dyDescent="0.3">
      <c r="A2155" t="s">
        <v>9</v>
      </c>
      <c r="B2155" t="s">
        <v>910</v>
      </c>
      <c r="C2155">
        <v>2379</v>
      </c>
      <c r="D2155" t="s">
        <v>840</v>
      </c>
      <c r="E2155">
        <v>12402</v>
      </c>
      <c r="F2155">
        <v>0.19182389899999999</v>
      </c>
      <c r="G2155">
        <v>51800</v>
      </c>
      <c r="H2155">
        <f>VLOOKUP($G2155,county_facts!$A:$BB,4,FALSE)</f>
        <v>86806</v>
      </c>
      <c r="I2155">
        <f>VLOOKUP($G2155,county_facts!$A:$BB,5,FALSE)</f>
        <v>84596</v>
      </c>
      <c r="J2155">
        <f>VLOOKUP($G2155,county_facts!$A:$BB,6,FALSE)</f>
        <v>2.6</v>
      </c>
      <c r="K2155">
        <f>VLOOKUP($G2155,county_facts!$A:$BB,7,FALSE)</f>
        <v>84585</v>
      </c>
      <c r="L2155">
        <f>VLOOKUP($G2155,county_facts!$A:$BB,8,FALSE)</f>
        <v>6.4</v>
      </c>
      <c r="M2155">
        <f>VLOOKUP($G2155,county_facts!$A:$BB,9,FALSE)</f>
        <v>24.9</v>
      </c>
      <c r="N2155">
        <f>VLOOKUP($G2155,county_facts!$A:$BB,10,FALSE)</f>
        <v>13</v>
      </c>
      <c r="O2155">
        <f>VLOOKUP($G2155,county_facts!$A:$BB,11,FALSE)</f>
        <v>51.7</v>
      </c>
      <c r="P2155">
        <f>VLOOKUP($G2155,county_facts!$A:$BB,12,FALSE)</f>
        <v>52.4</v>
      </c>
      <c r="Q2155">
        <f>VLOOKUP($G2155,county_facts!$A:$BB,13,FALSE)</f>
        <v>42.9</v>
      </c>
      <c r="R2155">
        <f>VLOOKUP($G2155,county_facts!$A:$BB,14,FALSE)</f>
        <v>0.4</v>
      </c>
      <c r="S2155">
        <f>VLOOKUP($G2155,county_facts!$A:$BB,15,FALSE)</f>
        <v>1.8</v>
      </c>
      <c r="T2155">
        <f>VLOOKUP($G2155,county_facts!$A:$BB,16,FALSE)</f>
        <v>0.1</v>
      </c>
      <c r="U2155">
        <f>VLOOKUP($G2155,county_facts!$A:$BB,17,FALSE)</f>
        <v>2.2999999999999998</v>
      </c>
      <c r="V2155">
        <f>VLOOKUP($G2155,county_facts!$A:$BB,18,FALSE)</f>
        <v>3.7</v>
      </c>
      <c r="W2155">
        <f>VLOOKUP($G2155,county_facts!$A:$BB,19,FALSE)</f>
        <v>49.9</v>
      </c>
      <c r="X2155">
        <f>VLOOKUP($G2155,county_facts!$A:$BB,20,FALSE)</f>
        <v>86.7</v>
      </c>
      <c r="Y2155">
        <f>VLOOKUP($G2155,county_facts!$A:$BB,21,FALSE)</f>
        <v>3.2</v>
      </c>
      <c r="Z2155">
        <f>VLOOKUP($G2155,county_facts!$A:$BB,22,FALSE)</f>
        <v>4.5</v>
      </c>
      <c r="AA2155">
        <f>VLOOKUP($G2155,county_facts!$A:$BB,23,FALSE)</f>
        <v>87.2</v>
      </c>
      <c r="AB2155">
        <f>VLOOKUP($G2155,county_facts!$A:$BB,24,FALSE)</f>
        <v>26.2</v>
      </c>
      <c r="AC2155">
        <f>VLOOKUP($G2155,county_facts!$A:$BB,25,FALSE)</f>
        <v>10741</v>
      </c>
      <c r="AD2155">
        <f>VLOOKUP($G2155,county_facts!$A:$BB,26,FALSE)</f>
        <v>28.1</v>
      </c>
      <c r="AE2155">
        <f>VLOOKUP($G2155,county_facts!$A:$BB,27,FALSE)</f>
        <v>35195</v>
      </c>
      <c r="AF2155">
        <f>VLOOKUP($G2155,county_facts!$A:$BB,28,FALSE)</f>
        <v>73.400000000000006</v>
      </c>
      <c r="AG2155">
        <f>VLOOKUP($G2155,county_facts!$A:$BB,29,FALSE)</f>
        <v>14</v>
      </c>
      <c r="AH2155">
        <f>VLOOKUP($G2155,county_facts!$A:$BB,30,FALSE)</f>
        <v>242000</v>
      </c>
      <c r="AI2155">
        <f>VLOOKUP($G2155,county_facts!$A:$BB,31,FALSE)</f>
        <v>30492</v>
      </c>
      <c r="AJ2155">
        <f>VLOOKUP($G2155,county_facts!$A:$BB,32,FALSE)</f>
        <v>2.75</v>
      </c>
      <c r="AK2155">
        <f>VLOOKUP($G2155,county_facts!$A:$BB,33,FALSE)</f>
        <v>29135</v>
      </c>
      <c r="AL2155">
        <f>VLOOKUP($G2155,county_facts!$A:$BB,34,FALSE)</f>
        <v>66085</v>
      </c>
      <c r="AM2155">
        <f>VLOOKUP($G2155,county_facts!$A:$BB,35,FALSE)</f>
        <v>11.4</v>
      </c>
      <c r="AN2155">
        <f>VLOOKUP($G2155,county_facts!$A:$BB,36,FALSE)</f>
        <v>1492</v>
      </c>
      <c r="AO2155">
        <f>VLOOKUP($G2155,county_facts!$A:$BB,37,FALSE)</f>
        <v>20921</v>
      </c>
      <c r="AP2155">
        <f>VLOOKUP($G2155,county_facts!$A:$BB,38,FALSE)</f>
        <v>1.7</v>
      </c>
      <c r="AQ2155">
        <f>VLOOKUP($G2155,county_facts!$A:$BB,39,FALSE)</f>
        <v>4742</v>
      </c>
      <c r="AR2155">
        <f>VLOOKUP($G2155,county_facts!$A:$BB,40,FALSE)</f>
        <v>5218</v>
      </c>
      <c r="AS2155">
        <f>VLOOKUP($G2155,county_facts!$A:$BB,41,FALSE)</f>
        <v>24</v>
      </c>
      <c r="AT2155">
        <f>VLOOKUP($G2155,county_facts!$A:$BB,42,FALSE)</f>
        <v>0.5</v>
      </c>
      <c r="AU2155">
        <f>VLOOKUP($G2155,county_facts!$A:$BB,43,FALSE)</f>
        <v>0</v>
      </c>
      <c r="AV2155">
        <f>VLOOKUP($G2155,county_facts!$A:$BB,44,FALSE)</f>
        <v>0</v>
      </c>
      <c r="AW2155">
        <f>VLOOKUP($G2155,county_facts!$A:$BB,45,FALSE)</f>
        <v>0</v>
      </c>
      <c r="AX2155">
        <f>VLOOKUP($G2155,county_facts!$A:$BB,46,FALSE)</f>
        <v>29.6</v>
      </c>
      <c r="AY2155">
        <f>VLOOKUP($G2155,county_facts!$A:$BB,47,FALSE)</f>
        <v>1307801</v>
      </c>
      <c r="AZ2155">
        <f>VLOOKUP($G2155,county_facts!$A:$BB,48,FALSE)</f>
        <v>715834</v>
      </c>
      <c r="BA2155">
        <f>VLOOKUP($G2155,county_facts!$A:$BB,49,FALSE)</f>
        <v>820304</v>
      </c>
      <c r="BB2155">
        <f>VLOOKUP($G2155,county_facts!$A:$BB,50,FALSE)</f>
        <v>10108</v>
      </c>
      <c r="BC2155">
        <f>VLOOKUP($G2155,county_facts!$A:$BB,51,FALSE)</f>
        <v>72760</v>
      </c>
      <c r="BD2155">
        <f>VLOOKUP($G2155,county_facts!$A:$BB,52,FALSE)</f>
        <v>348</v>
      </c>
      <c r="BE2155">
        <f>VLOOKUP($G2155,county_facts!$A:$BB,53,FALSE)</f>
        <v>400.17</v>
      </c>
      <c r="BF2155">
        <f>VLOOKUP($G2155,county_facts!$A:$BB,54,FALSE)</f>
        <v>211.4</v>
      </c>
    </row>
    <row r="2156" spans="1:58" x14ac:dyDescent="0.3">
      <c r="A2156" t="s">
        <v>6</v>
      </c>
      <c r="B2156" t="s">
        <v>911</v>
      </c>
      <c r="C2156">
        <v>1754</v>
      </c>
      <c r="D2156" t="s">
        <v>840</v>
      </c>
      <c r="E2156">
        <v>2943</v>
      </c>
      <c r="F2156">
        <v>0.59599048600000004</v>
      </c>
      <c r="G2156">
        <v>51790</v>
      </c>
      <c r="H2156">
        <f>VLOOKUP($G2156,county_facts!$A:$BB,4,FALSE)</f>
        <v>24538</v>
      </c>
      <c r="I2156">
        <f>VLOOKUP($G2156,county_facts!$A:$BB,5,FALSE)</f>
        <v>23746</v>
      </c>
      <c r="J2156">
        <f>VLOOKUP($G2156,county_facts!$A:$BB,6,FALSE)</f>
        <v>3.3</v>
      </c>
      <c r="K2156">
        <f>VLOOKUP($G2156,county_facts!$A:$BB,7,FALSE)</f>
        <v>23746</v>
      </c>
      <c r="L2156">
        <f>VLOOKUP($G2156,county_facts!$A:$BB,8,FALSE)</f>
        <v>5.8</v>
      </c>
      <c r="M2156">
        <f>VLOOKUP($G2156,county_facts!$A:$BB,9,FALSE)</f>
        <v>18.899999999999999</v>
      </c>
      <c r="N2156">
        <f>VLOOKUP($G2156,county_facts!$A:$BB,10,FALSE)</f>
        <v>20.6</v>
      </c>
      <c r="O2156">
        <f>VLOOKUP($G2156,county_facts!$A:$BB,11,FALSE)</f>
        <v>55</v>
      </c>
      <c r="P2156">
        <f>VLOOKUP($G2156,county_facts!$A:$BB,12,FALSE)</f>
        <v>83.8</v>
      </c>
      <c r="Q2156">
        <f>VLOOKUP($G2156,county_facts!$A:$BB,13,FALSE)</f>
        <v>12</v>
      </c>
      <c r="R2156">
        <f>VLOOKUP($G2156,county_facts!$A:$BB,14,FALSE)</f>
        <v>0.3</v>
      </c>
      <c r="S2156">
        <f>VLOOKUP($G2156,county_facts!$A:$BB,15,FALSE)</f>
        <v>1.2</v>
      </c>
      <c r="T2156">
        <f>VLOOKUP($G2156,county_facts!$A:$BB,16,FALSE)</f>
        <v>0</v>
      </c>
      <c r="U2156">
        <f>VLOOKUP($G2156,county_facts!$A:$BB,17,FALSE)</f>
        <v>2.6</v>
      </c>
      <c r="V2156">
        <f>VLOOKUP($G2156,county_facts!$A:$BB,18,FALSE)</f>
        <v>2.8</v>
      </c>
      <c r="W2156">
        <f>VLOOKUP($G2156,county_facts!$A:$BB,19,FALSE)</f>
        <v>81.5</v>
      </c>
      <c r="X2156">
        <f>VLOOKUP($G2156,county_facts!$A:$BB,20,FALSE)</f>
        <v>81.7</v>
      </c>
      <c r="Y2156">
        <f>VLOOKUP($G2156,county_facts!$A:$BB,21,FALSE)</f>
        <v>3.1</v>
      </c>
      <c r="Z2156">
        <f>VLOOKUP($G2156,county_facts!$A:$BB,22,FALSE)</f>
        <v>4</v>
      </c>
      <c r="AA2156">
        <f>VLOOKUP($G2156,county_facts!$A:$BB,23,FALSE)</f>
        <v>84.6</v>
      </c>
      <c r="AB2156">
        <f>VLOOKUP($G2156,county_facts!$A:$BB,24,FALSE)</f>
        <v>28</v>
      </c>
      <c r="AC2156">
        <f>VLOOKUP($G2156,county_facts!$A:$BB,25,FALSE)</f>
        <v>1819</v>
      </c>
      <c r="AD2156">
        <f>VLOOKUP($G2156,county_facts!$A:$BB,26,FALSE)</f>
        <v>19.3</v>
      </c>
      <c r="AE2156">
        <f>VLOOKUP($G2156,county_facts!$A:$BB,27,FALSE)</f>
        <v>11753</v>
      </c>
      <c r="AF2156">
        <f>VLOOKUP($G2156,county_facts!$A:$BB,28,FALSE)</f>
        <v>57.7</v>
      </c>
      <c r="AG2156">
        <f>VLOOKUP($G2156,county_facts!$A:$BB,29,FALSE)</f>
        <v>29.2</v>
      </c>
      <c r="AH2156">
        <f>VLOOKUP($G2156,county_facts!$A:$BB,30,FALSE)</f>
        <v>169400</v>
      </c>
      <c r="AI2156">
        <f>VLOOKUP($G2156,county_facts!$A:$BB,31,FALSE)</f>
        <v>10495</v>
      </c>
      <c r="AJ2156">
        <f>VLOOKUP($G2156,county_facts!$A:$BB,32,FALSE)</f>
        <v>2.15</v>
      </c>
      <c r="AK2156">
        <f>VLOOKUP($G2156,county_facts!$A:$BB,33,FALSE)</f>
        <v>24753</v>
      </c>
      <c r="AL2156">
        <f>VLOOKUP($G2156,county_facts!$A:$BB,34,FALSE)</f>
        <v>38501</v>
      </c>
      <c r="AM2156">
        <f>VLOOKUP($G2156,county_facts!$A:$BB,35,FALSE)</f>
        <v>18</v>
      </c>
      <c r="AN2156">
        <f>VLOOKUP($G2156,county_facts!$A:$BB,36,FALSE)</f>
        <v>757</v>
      </c>
      <c r="AO2156">
        <f>VLOOKUP($G2156,county_facts!$A:$BB,37,FALSE)</f>
        <v>10578</v>
      </c>
      <c r="AP2156">
        <f>VLOOKUP($G2156,county_facts!$A:$BB,38,FALSE)</f>
        <v>0</v>
      </c>
      <c r="AQ2156">
        <f>VLOOKUP($G2156,county_facts!$A:$BB,39,FALSE)</f>
        <v>1497</v>
      </c>
      <c r="AR2156">
        <f>VLOOKUP($G2156,county_facts!$A:$BB,40,FALSE)</f>
        <v>2566</v>
      </c>
      <c r="AS2156">
        <f>VLOOKUP($G2156,county_facts!$A:$BB,41,FALSE)</f>
        <v>0</v>
      </c>
      <c r="AT2156">
        <f>VLOOKUP($G2156,county_facts!$A:$BB,42,FALSE)</f>
        <v>0</v>
      </c>
      <c r="AU2156">
        <f>VLOOKUP($G2156,county_facts!$A:$BB,43,FALSE)</f>
        <v>0</v>
      </c>
      <c r="AV2156">
        <f>VLOOKUP($G2156,county_facts!$A:$BB,44,FALSE)</f>
        <v>0</v>
      </c>
      <c r="AW2156">
        <f>VLOOKUP($G2156,county_facts!$A:$BB,45,FALSE)</f>
        <v>0</v>
      </c>
      <c r="AX2156">
        <f>VLOOKUP($G2156,county_facts!$A:$BB,46,FALSE)</f>
        <v>22.5</v>
      </c>
      <c r="AY2156">
        <f>VLOOKUP($G2156,county_facts!$A:$BB,47,FALSE)</f>
        <v>101382</v>
      </c>
      <c r="AZ2156">
        <f>VLOOKUP($G2156,county_facts!$A:$BB,48,FALSE)</f>
        <v>68287</v>
      </c>
      <c r="BA2156">
        <f>VLOOKUP($G2156,county_facts!$A:$BB,49,FALSE)</f>
        <v>447486</v>
      </c>
      <c r="BB2156">
        <f>VLOOKUP($G2156,county_facts!$A:$BB,50,FALSE)</f>
        <v>18861</v>
      </c>
      <c r="BC2156">
        <f>VLOOKUP($G2156,county_facts!$A:$BB,51,FALSE)</f>
        <v>65549</v>
      </c>
      <c r="BD2156">
        <f>VLOOKUP($G2156,county_facts!$A:$BB,52,FALSE)</f>
        <v>137</v>
      </c>
      <c r="BE2156">
        <f>VLOOKUP($G2156,county_facts!$A:$BB,53,FALSE)</f>
        <v>19.98</v>
      </c>
      <c r="BF2156">
        <f>VLOOKUP($G2156,county_facts!$A:$BB,54,FALSE)</f>
        <v>1188.8</v>
      </c>
    </row>
    <row r="2157" spans="1:58" x14ac:dyDescent="0.3">
      <c r="A2157" t="s">
        <v>9</v>
      </c>
      <c r="B2157" t="s">
        <v>911</v>
      </c>
      <c r="C2157">
        <v>1189</v>
      </c>
      <c r="D2157" t="s">
        <v>840</v>
      </c>
      <c r="E2157">
        <v>2943</v>
      </c>
      <c r="F2157">
        <v>0.40400951400000001</v>
      </c>
      <c r="G2157">
        <v>51790</v>
      </c>
      <c r="H2157">
        <f>VLOOKUP($G2157,county_facts!$A:$BB,4,FALSE)</f>
        <v>24538</v>
      </c>
      <c r="I2157">
        <f>VLOOKUP($G2157,county_facts!$A:$BB,5,FALSE)</f>
        <v>23746</v>
      </c>
      <c r="J2157">
        <f>VLOOKUP($G2157,county_facts!$A:$BB,6,FALSE)</f>
        <v>3.3</v>
      </c>
      <c r="K2157">
        <f>VLOOKUP($G2157,county_facts!$A:$BB,7,FALSE)</f>
        <v>23746</v>
      </c>
      <c r="L2157">
        <f>VLOOKUP($G2157,county_facts!$A:$BB,8,FALSE)</f>
        <v>5.8</v>
      </c>
      <c r="M2157">
        <f>VLOOKUP($G2157,county_facts!$A:$BB,9,FALSE)</f>
        <v>18.899999999999999</v>
      </c>
      <c r="N2157">
        <f>VLOOKUP($G2157,county_facts!$A:$BB,10,FALSE)</f>
        <v>20.6</v>
      </c>
      <c r="O2157">
        <f>VLOOKUP($G2157,county_facts!$A:$BB,11,FALSE)</f>
        <v>55</v>
      </c>
      <c r="P2157">
        <f>VLOOKUP($G2157,county_facts!$A:$BB,12,FALSE)</f>
        <v>83.8</v>
      </c>
      <c r="Q2157">
        <f>VLOOKUP($G2157,county_facts!$A:$BB,13,FALSE)</f>
        <v>12</v>
      </c>
      <c r="R2157">
        <f>VLOOKUP($G2157,county_facts!$A:$BB,14,FALSE)</f>
        <v>0.3</v>
      </c>
      <c r="S2157">
        <f>VLOOKUP($G2157,county_facts!$A:$BB,15,FALSE)</f>
        <v>1.2</v>
      </c>
      <c r="T2157">
        <f>VLOOKUP($G2157,county_facts!$A:$BB,16,FALSE)</f>
        <v>0</v>
      </c>
      <c r="U2157">
        <f>VLOOKUP($G2157,county_facts!$A:$BB,17,FALSE)</f>
        <v>2.6</v>
      </c>
      <c r="V2157">
        <f>VLOOKUP($G2157,county_facts!$A:$BB,18,FALSE)</f>
        <v>2.8</v>
      </c>
      <c r="W2157">
        <f>VLOOKUP($G2157,county_facts!$A:$BB,19,FALSE)</f>
        <v>81.5</v>
      </c>
      <c r="X2157">
        <f>VLOOKUP($G2157,county_facts!$A:$BB,20,FALSE)</f>
        <v>81.7</v>
      </c>
      <c r="Y2157">
        <f>VLOOKUP($G2157,county_facts!$A:$BB,21,FALSE)</f>
        <v>3.1</v>
      </c>
      <c r="Z2157">
        <f>VLOOKUP($G2157,county_facts!$A:$BB,22,FALSE)</f>
        <v>4</v>
      </c>
      <c r="AA2157">
        <f>VLOOKUP($G2157,county_facts!$A:$BB,23,FALSE)</f>
        <v>84.6</v>
      </c>
      <c r="AB2157">
        <f>VLOOKUP($G2157,county_facts!$A:$BB,24,FALSE)</f>
        <v>28</v>
      </c>
      <c r="AC2157">
        <f>VLOOKUP($G2157,county_facts!$A:$BB,25,FALSE)</f>
        <v>1819</v>
      </c>
      <c r="AD2157">
        <f>VLOOKUP($G2157,county_facts!$A:$BB,26,FALSE)</f>
        <v>19.3</v>
      </c>
      <c r="AE2157">
        <f>VLOOKUP($G2157,county_facts!$A:$BB,27,FALSE)</f>
        <v>11753</v>
      </c>
      <c r="AF2157">
        <f>VLOOKUP($G2157,county_facts!$A:$BB,28,FALSE)</f>
        <v>57.7</v>
      </c>
      <c r="AG2157">
        <f>VLOOKUP($G2157,county_facts!$A:$BB,29,FALSE)</f>
        <v>29.2</v>
      </c>
      <c r="AH2157">
        <f>VLOOKUP($G2157,county_facts!$A:$BB,30,FALSE)</f>
        <v>169400</v>
      </c>
      <c r="AI2157">
        <f>VLOOKUP($G2157,county_facts!$A:$BB,31,FALSE)</f>
        <v>10495</v>
      </c>
      <c r="AJ2157">
        <f>VLOOKUP($G2157,county_facts!$A:$BB,32,FALSE)</f>
        <v>2.15</v>
      </c>
      <c r="AK2157">
        <f>VLOOKUP($G2157,county_facts!$A:$BB,33,FALSE)</f>
        <v>24753</v>
      </c>
      <c r="AL2157">
        <f>VLOOKUP($G2157,county_facts!$A:$BB,34,FALSE)</f>
        <v>38501</v>
      </c>
      <c r="AM2157">
        <f>VLOOKUP($G2157,county_facts!$A:$BB,35,FALSE)</f>
        <v>18</v>
      </c>
      <c r="AN2157">
        <f>VLOOKUP($G2157,county_facts!$A:$BB,36,FALSE)</f>
        <v>757</v>
      </c>
      <c r="AO2157">
        <f>VLOOKUP($G2157,county_facts!$A:$BB,37,FALSE)</f>
        <v>10578</v>
      </c>
      <c r="AP2157">
        <f>VLOOKUP($G2157,county_facts!$A:$BB,38,FALSE)</f>
        <v>0</v>
      </c>
      <c r="AQ2157">
        <f>VLOOKUP($G2157,county_facts!$A:$BB,39,FALSE)</f>
        <v>1497</v>
      </c>
      <c r="AR2157">
        <f>VLOOKUP($G2157,county_facts!$A:$BB,40,FALSE)</f>
        <v>2566</v>
      </c>
      <c r="AS2157">
        <f>VLOOKUP($G2157,county_facts!$A:$BB,41,FALSE)</f>
        <v>0</v>
      </c>
      <c r="AT2157">
        <f>VLOOKUP($G2157,county_facts!$A:$BB,42,FALSE)</f>
        <v>0</v>
      </c>
      <c r="AU2157">
        <f>VLOOKUP($G2157,county_facts!$A:$BB,43,FALSE)</f>
        <v>0</v>
      </c>
      <c r="AV2157">
        <f>VLOOKUP($G2157,county_facts!$A:$BB,44,FALSE)</f>
        <v>0</v>
      </c>
      <c r="AW2157">
        <f>VLOOKUP($G2157,county_facts!$A:$BB,45,FALSE)</f>
        <v>0</v>
      </c>
      <c r="AX2157">
        <f>VLOOKUP($G2157,county_facts!$A:$BB,46,FALSE)</f>
        <v>22.5</v>
      </c>
      <c r="AY2157">
        <f>VLOOKUP($G2157,county_facts!$A:$BB,47,FALSE)</f>
        <v>101382</v>
      </c>
      <c r="AZ2157">
        <f>VLOOKUP($G2157,county_facts!$A:$BB,48,FALSE)</f>
        <v>68287</v>
      </c>
      <c r="BA2157">
        <f>VLOOKUP($G2157,county_facts!$A:$BB,49,FALSE)</f>
        <v>447486</v>
      </c>
      <c r="BB2157">
        <f>VLOOKUP($G2157,county_facts!$A:$BB,50,FALSE)</f>
        <v>18861</v>
      </c>
      <c r="BC2157">
        <f>VLOOKUP($G2157,county_facts!$A:$BB,51,FALSE)</f>
        <v>65549</v>
      </c>
      <c r="BD2157">
        <f>VLOOKUP($G2157,county_facts!$A:$BB,52,FALSE)</f>
        <v>137</v>
      </c>
      <c r="BE2157">
        <f>VLOOKUP($G2157,county_facts!$A:$BB,53,FALSE)</f>
        <v>19.98</v>
      </c>
      <c r="BF2157">
        <f>VLOOKUP($G2157,county_facts!$A:$BB,54,FALSE)</f>
        <v>1188.8</v>
      </c>
    </row>
    <row r="2158" spans="1:58" x14ac:dyDescent="0.3">
      <c r="A2158" t="s">
        <v>6</v>
      </c>
      <c r="B2158" t="s">
        <v>844</v>
      </c>
      <c r="C2158">
        <v>11611</v>
      </c>
      <c r="D2158" t="s">
        <v>840</v>
      </c>
      <c r="E2158">
        <v>16698</v>
      </c>
      <c r="F2158">
        <v>0.695352737</v>
      </c>
      <c r="G2158">
        <v>51179</v>
      </c>
      <c r="H2158">
        <f>VLOOKUP($G2158,county_facts!$A:$BB,4,FALSE)</f>
        <v>139992</v>
      </c>
      <c r="I2158">
        <f>VLOOKUP($G2158,county_facts!$A:$BB,5,FALSE)</f>
        <v>128952</v>
      </c>
      <c r="J2158">
        <f>VLOOKUP($G2158,county_facts!$A:$BB,6,FALSE)</f>
        <v>8.6</v>
      </c>
      <c r="K2158">
        <f>VLOOKUP($G2158,county_facts!$A:$BB,7,FALSE)</f>
        <v>128961</v>
      </c>
      <c r="L2158">
        <f>VLOOKUP($G2158,county_facts!$A:$BB,8,FALSE)</f>
        <v>6.4</v>
      </c>
      <c r="M2158">
        <f>VLOOKUP($G2158,county_facts!$A:$BB,9,FALSE)</f>
        <v>26.8</v>
      </c>
      <c r="N2158">
        <f>VLOOKUP($G2158,county_facts!$A:$BB,10,FALSE)</f>
        <v>9.1</v>
      </c>
      <c r="O2158">
        <f>VLOOKUP($G2158,county_facts!$A:$BB,11,FALSE)</f>
        <v>49.6</v>
      </c>
      <c r="P2158">
        <f>VLOOKUP($G2158,county_facts!$A:$BB,12,FALSE)</f>
        <v>74</v>
      </c>
      <c r="Q2158">
        <f>VLOOKUP($G2158,county_facts!$A:$BB,13,FALSE)</f>
        <v>18</v>
      </c>
      <c r="R2158">
        <f>VLOOKUP($G2158,county_facts!$A:$BB,14,FALSE)</f>
        <v>0.7</v>
      </c>
      <c r="S2158">
        <f>VLOOKUP($G2158,county_facts!$A:$BB,15,FALSE)</f>
        <v>3.3</v>
      </c>
      <c r="T2158">
        <f>VLOOKUP($G2158,county_facts!$A:$BB,16,FALSE)</f>
        <v>0.2</v>
      </c>
      <c r="U2158">
        <f>VLOOKUP($G2158,county_facts!$A:$BB,17,FALSE)</f>
        <v>3.9</v>
      </c>
      <c r="V2158">
        <f>VLOOKUP($G2158,county_facts!$A:$BB,18,FALSE)</f>
        <v>11.3</v>
      </c>
      <c r="W2158">
        <f>VLOOKUP($G2158,county_facts!$A:$BB,19,FALSE)</f>
        <v>64.8</v>
      </c>
      <c r="X2158">
        <f>VLOOKUP($G2158,county_facts!$A:$BB,20,FALSE)</f>
        <v>84.1</v>
      </c>
      <c r="Y2158">
        <f>VLOOKUP($G2158,county_facts!$A:$BB,21,FALSE)</f>
        <v>8.4</v>
      </c>
      <c r="Z2158">
        <f>VLOOKUP($G2158,county_facts!$A:$BB,22,FALSE)</f>
        <v>12.8</v>
      </c>
      <c r="AA2158">
        <f>VLOOKUP($G2158,county_facts!$A:$BB,23,FALSE)</f>
        <v>92.6</v>
      </c>
      <c r="AB2158">
        <f>VLOOKUP($G2158,county_facts!$A:$BB,24,FALSE)</f>
        <v>36.200000000000003</v>
      </c>
      <c r="AC2158">
        <f>VLOOKUP($G2158,county_facts!$A:$BB,25,FALSE)</f>
        <v>17657</v>
      </c>
      <c r="AD2158">
        <f>VLOOKUP($G2158,county_facts!$A:$BB,26,FALSE)</f>
        <v>39.4</v>
      </c>
      <c r="AE2158">
        <f>VLOOKUP($G2158,county_facts!$A:$BB,27,FALSE)</f>
        <v>46526</v>
      </c>
      <c r="AF2158">
        <f>VLOOKUP($G2158,county_facts!$A:$BB,28,FALSE)</f>
        <v>76.900000000000006</v>
      </c>
      <c r="AG2158">
        <f>VLOOKUP($G2158,county_facts!$A:$BB,29,FALSE)</f>
        <v>9.1</v>
      </c>
      <c r="AH2158">
        <f>VLOOKUP($G2158,county_facts!$A:$BB,30,FALSE)</f>
        <v>299300</v>
      </c>
      <c r="AI2158">
        <f>VLOOKUP($G2158,county_facts!$A:$BB,31,FALSE)</f>
        <v>42178</v>
      </c>
      <c r="AJ2158">
        <f>VLOOKUP($G2158,county_facts!$A:$BB,32,FALSE)</f>
        <v>3.04</v>
      </c>
      <c r="AK2158">
        <f>VLOOKUP($G2158,county_facts!$A:$BB,33,FALSE)</f>
        <v>36574</v>
      </c>
      <c r="AL2158">
        <f>VLOOKUP($G2158,county_facts!$A:$BB,34,FALSE)</f>
        <v>97110</v>
      </c>
      <c r="AM2158">
        <f>VLOOKUP($G2158,county_facts!$A:$BB,35,FALSE)</f>
        <v>5.0999999999999996</v>
      </c>
      <c r="AN2158">
        <f>VLOOKUP($G2158,county_facts!$A:$BB,36,FALSE)</f>
        <v>2144</v>
      </c>
      <c r="AO2158">
        <f>VLOOKUP($G2158,county_facts!$A:$BB,37,FALSE)</f>
        <v>29297</v>
      </c>
      <c r="AP2158">
        <f>VLOOKUP($G2158,county_facts!$A:$BB,38,FALSE)</f>
        <v>1.5</v>
      </c>
      <c r="AQ2158">
        <f>VLOOKUP($G2158,county_facts!$A:$BB,39,FALSE)</f>
        <v>7623</v>
      </c>
      <c r="AR2158">
        <f>VLOOKUP($G2158,county_facts!$A:$BB,40,FALSE)</f>
        <v>9051</v>
      </c>
      <c r="AS2158">
        <f>VLOOKUP($G2158,county_facts!$A:$BB,41,FALSE)</f>
        <v>15</v>
      </c>
      <c r="AT2158">
        <f>VLOOKUP($G2158,county_facts!$A:$BB,42,FALSE)</f>
        <v>0</v>
      </c>
      <c r="AU2158">
        <f>VLOOKUP($G2158,county_facts!$A:$BB,43,FALSE)</f>
        <v>5.5</v>
      </c>
      <c r="AV2158">
        <f>VLOOKUP($G2158,county_facts!$A:$BB,44,FALSE)</f>
        <v>0</v>
      </c>
      <c r="AW2158">
        <f>VLOOKUP($G2158,county_facts!$A:$BB,45,FALSE)</f>
        <v>6.6</v>
      </c>
      <c r="AX2158">
        <f>VLOOKUP($G2158,county_facts!$A:$BB,46,FALSE)</f>
        <v>34.1</v>
      </c>
      <c r="AY2158">
        <f>VLOOKUP($G2158,county_facts!$A:$BB,47,FALSE)</f>
        <v>140813</v>
      </c>
      <c r="AZ2158">
        <f>VLOOKUP($G2158,county_facts!$A:$BB,48,FALSE)</f>
        <v>1249915</v>
      </c>
      <c r="BA2158">
        <f>VLOOKUP($G2158,county_facts!$A:$BB,49,FALSE)</f>
        <v>930261</v>
      </c>
      <c r="BB2158">
        <f>VLOOKUP($G2158,county_facts!$A:$BB,50,FALSE)</f>
        <v>7701</v>
      </c>
      <c r="BC2158">
        <f>VLOOKUP($G2158,county_facts!$A:$BB,51,FALSE)</f>
        <v>140309</v>
      </c>
      <c r="BD2158">
        <f>VLOOKUP($G2158,county_facts!$A:$BB,52,FALSE)</f>
        <v>772</v>
      </c>
      <c r="BE2158">
        <f>VLOOKUP($G2158,county_facts!$A:$BB,53,FALSE)</f>
        <v>268.95999999999998</v>
      </c>
      <c r="BF2158">
        <f>VLOOKUP($G2158,county_facts!$A:$BB,54,FALSE)</f>
        <v>479.5</v>
      </c>
    </row>
    <row r="2159" spans="1:58" x14ac:dyDescent="0.3">
      <c r="A2159" t="s">
        <v>9</v>
      </c>
      <c r="B2159" t="s">
        <v>844</v>
      </c>
      <c r="C2159">
        <v>5087</v>
      </c>
      <c r="D2159" t="s">
        <v>840</v>
      </c>
      <c r="E2159">
        <v>16698</v>
      </c>
      <c r="F2159">
        <v>0.304647263</v>
      </c>
      <c r="G2159">
        <v>51179</v>
      </c>
      <c r="H2159">
        <f>VLOOKUP($G2159,county_facts!$A:$BB,4,FALSE)</f>
        <v>139992</v>
      </c>
      <c r="I2159">
        <f>VLOOKUP($G2159,county_facts!$A:$BB,5,FALSE)</f>
        <v>128952</v>
      </c>
      <c r="J2159">
        <f>VLOOKUP($G2159,county_facts!$A:$BB,6,FALSE)</f>
        <v>8.6</v>
      </c>
      <c r="K2159">
        <f>VLOOKUP($G2159,county_facts!$A:$BB,7,FALSE)</f>
        <v>128961</v>
      </c>
      <c r="L2159">
        <f>VLOOKUP($G2159,county_facts!$A:$BB,8,FALSE)</f>
        <v>6.4</v>
      </c>
      <c r="M2159">
        <f>VLOOKUP($G2159,county_facts!$A:$BB,9,FALSE)</f>
        <v>26.8</v>
      </c>
      <c r="N2159">
        <f>VLOOKUP($G2159,county_facts!$A:$BB,10,FALSE)</f>
        <v>9.1</v>
      </c>
      <c r="O2159">
        <f>VLOOKUP($G2159,county_facts!$A:$BB,11,FALSE)</f>
        <v>49.6</v>
      </c>
      <c r="P2159">
        <f>VLOOKUP($G2159,county_facts!$A:$BB,12,FALSE)</f>
        <v>74</v>
      </c>
      <c r="Q2159">
        <f>VLOOKUP($G2159,county_facts!$A:$BB,13,FALSE)</f>
        <v>18</v>
      </c>
      <c r="R2159">
        <f>VLOOKUP($G2159,county_facts!$A:$BB,14,FALSE)</f>
        <v>0.7</v>
      </c>
      <c r="S2159">
        <f>VLOOKUP($G2159,county_facts!$A:$BB,15,FALSE)</f>
        <v>3.3</v>
      </c>
      <c r="T2159">
        <f>VLOOKUP($G2159,county_facts!$A:$BB,16,FALSE)</f>
        <v>0.2</v>
      </c>
      <c r="U2159">
        <f>VLOOKUP($G2159,county_facts!$A:$BB,17,FALSE)</f>
        <v>3.9</v>
      </c>
      <c r="V2159">
        <f>VLOOKUP($G2159,county_facts!$A:$BB,18,FALSE)</f>
        <v>11.3</v>
      </c>
      <c r="W2159">
        <f>VLOOKUP($G2159,county_facts!$A:$BB,19,FALSE)</f>
        <v>64.8</v>
      </c>
      <c r="X2159">
        <f>VLOOKUP($G2159,county_facts!$A:$BB,20,FALSE)</f>
        <v>84.1</v>
      </c>
      <c r="Y2159">
        <f>VLOOKUP($G2159,county_facts!$A:$BB,21,FALSE)</f>
        <v>8.4</v>
      </c>
      <c r="Z2159">
        <f>VLOOKUP($G2159,county_facts!$A:$BB,22,FALSE)</f>
        <v>12.8</v>
      </c>
      <c r="AA2159">
        <f>VLOOKUP($G2159,county_facts!$A:$BB,23,FALSE)</f>
        <v>92.6</v>
      </c>
      <c r="AB2159">
        <f>VLOOKUP($G2159,county_facts!$A:$BB,24,FALSE)</f>
        <v>36.200000000000003</v>
      </c>
      <c r="AC2159">
        <f>VLOOKUP($G2159,county_facts!$A:$BB,25,FALSE)</f>
        <v>17657</v>
      </c>
      <c r="AD2159">
        <f>VLOOKUP($G2159,county_facts!$A:$BB,26,FALSE)</f>
        <v>39.4</v>
      </c>
      <c r="AE2159">
        <f>VLOOKUP($G2159,county_facts!$A:$BB,27,FALSE)</f>
        <v>46526</v>
      </c>
      <c r="AF2159">
        <f>VLOOKUP($G2159,county_facts!$A:$BB,28,FALSE)</f>
        <v>76.900000000000006</v>
      </c>
      <c r="AG2159">
        <f>VLOOKUP($G2159,county_facts!$A:$BB,29,FALSE)</f>
        <v>9.1</v>
      </c>
      <c r="AH2159">
        <f>VLOOKUP($G2159,county_facts!$A:$BB,30,FALSE)</f>
        <v>299300</v>
      </c>
      <c r="AI2159">
        <f>VLOOKUP($G2159,county_facts!$A:$BB,31,FALSE)</f>
        <v>42178</v>
      </c>
      <c r="AJ2159">
        <f>VLOOKUP($G2159,county_facts!$A:$BB,32,FALSE)</f>
        <v>3.04</v>
      </c>
      <c r="AK2159">
        <f>VLOOKUP($G2159,county_facts!$A:$BB,33,FALSE)</f>
        <v>36574</v>
      </c>
      <c r="AL2159">
        <f>VLOOKUP($G2159,county_facts!$A:$BB,34,FALSE)</f>
        <v>97110</v>
      </c>
      <c r="AM2159">
        <f>VLOOKUP($G2159,county_facts!$A:$BB,35,FALSE)</f>
        <v>5.0999999999999996</v>
      </c>
      <c r="AN2159">
        <f>VLOOKUP($G2159,county_facts!$A:$BB,36,FALSE)</f>
        <v>2144</v>
      </c>
      <c r="AO2159">
        <f>VLOOKUP($G2159,county_facts!$A:$BB,37,FALSE)</f>
        <v>29297</v>
      </c>
      <c r="AP2159">
        <f>VLOOKUP($G2159,county_facts!$A:$BB,38,FALSE)</f>
        <v>1.5</v>
      </c>
      <c r="AQ2159">
        <f>VLOOKUP($G2159,county_facts!$A:$BB,39,FALSE)</f>
        <v>7623</v>
      </c>
      <c r="AR2159">
        <f>VLOOKUP($G2159,county_facts!$A:$BB,40,FALSE)</f>
        <v>9051</v>
      </c>
      <c r="AS2159">
        <f>VLOOKUP($G2159,county_facts!$A:$BB,41,FALSE)</f>
        <v>15</v>
      </c>
      <c r="AT2159">
        <f>VLOOKUP($G2159,county_facts!$A:$BB,42,FALSE)</f>
        <v>0</v>
      </c>
      <c r="AU2159">
        <f>VLOOKUP($G2159,county_facts!$A:$BB,43,FALSE)</f>
        <v>5.5</v>
      </c>
      <c r="AV2159">
        <f>VLOOKUP($G2159,county_facts!$A:$BB,44,FALSE)</f>
        <v>0</v>
      </c>
      <c r="AW2159">
        <f>VLOOKUP($G2159,county_facts!$A:$BB,45,FALSE)</f>
        <v>6.6</v>
      </c>
      <c r="AX2159">
        <f>VLOOKUP($G2159,county_facts!$A:$BB,46,FALSE)</f>
        <v>34.1</v>
      </c>
      <c r="AY2159">
        <f>VLOOKUP($G2159,county_facts!$A:$BB,47,FALSE)</f>
        <v>140813</v>
      </c>
      <c r="AZ2159">
        <f>VLOOKUP($G2159,county_facts!$A:$BB,48,FALSE)</f>
        <v>1249915</v>
      </c>
      <c r="BA2159">
        <f>VLOOKUP($G2159,county_facts!$A:$BB,49,FALSE)</f>
        <v>930261</v>
      </c>
      <c r="BB2159">
        <f>VLOOKUP($G2159,county_facts!$A:$BB,50,FALSE)</f>
        <v>7701</v>
      </c>
      <c r="BC2159">
        <f>VLOOKUP($G2159,county_facts!$A:$BB,51,FALSE)</f>
        <v>140309</v>
      </c>
      <c r="BD2159">
        <f>VLOOKUP($G2159,county_facts!$A:$BB,52,FALSE)</f>
        <v>772</v>
      </c>
      <c r="BE2159">
        <f>VLOOKUP($G2159,county_facts!$A:$BB,53,FALSE)</f>
        <v>268.95999999999998</v>
      </c>
      <c r="BF2159">
        <f>VLOOKUP($G2159,county_facts!$A:$BB,54,FALSE)</f>
        <v>479.5</v>
      </c>
    </row>
    <row r="2160" spans="1:58" x14ac:dyDescent="0.3">
      <c r="A2160" t="s">
        <v>6</v>
      </c>
      <c r="B2160" t="s">
        <v>845</v>
      </c>
      <c r="C2160">
        <v>9243</v>
      </c>
      <c r="D2160" t="s">
        <v>840</v>
      </c>
      <c r="E2160">
        <v>13245</v>
      </c>
      <c r="F2160">
        <v>0.69784824499999998</v>
      </c>
      <c r="G2160">
        <v>51177</v>
      </c>
      <c r="H2160">
        <f>VLOOKUP($G2160,county_facts!$A:$BB,4,FALSE)</f>
        <v>129188</v>
      </c>
      <c r="I2160">
        <f>VLOOKUP($G2160,county_facts!$A:$BB,5,FALSE)</f>
        <v>122660</v>
      </c>
      <c r="J2160">
        <f>VLOOKUP($G2160,county_facts!$A:$BB,6,FALSE)</f>
        <v>5.3</v>
      </c>
      <c r="K2160">
        <f>VLOOKUP($G2160,county_facts!$A:$BB,7,FALSE)</f>
        <v>122397</v>
      </c>
      <c r="L2160">
        <f>VLOOKUP($G2160,county_facts!$A:$BB,8,FALSE)</f>
        <v>6.1</v>
      </c>
      <c r="M2160">
        <f>VLOOKUP($G2160,county_facts!$A:$BB,9,FALSE)</f>
        <v>25.6</v>
      </c>
      <c r="N2160">
        <f>VLOOKUP($G2160,county_facts!$A:$BB,10,FALSE)</f>
        <v>12.2</v>
      </c>
      <c r="O2160">
        <f>VLOOKUP($G2160,county_facts!$A:$BB,11,FALSE)</f>
        <v>50.8</v>
      </c>
      <c r="P2160">
        <f>VLOOKUP($G2160,county_facts!$A:$BB,12,FALSE)</f>
        <v>77.3</v>
      </c>
      <c r="Q2160">
        <f>VLOOKUP($G2160,county_facts!$A:$BB,13,FALSE)</f>
        <v>16.100000000000001</v>
      </c>
      <c r="R2160">
        <f>VLOOKUP($G2160,county_facts!$A:$BB,14,FALSE)</f>
        <v>0.4</v>
      </c>
      <c r="S2160">
        <f>VLOOKUP($G2160,county_facts!$A:$BB,15,FALSE)</f>
        <v>2.7</v>
      </c>
      <c r="T2160">
        <f>VLOOKUP($G2160,county_facts!$A:$BB,16,FALSE)</f>
        <v>0.2</v>
      </c>
      <c r="U2160">
        <f>VLOOKUP($G2160,county_facts!$A:$BB,17,FALSE)</f>
        <v>3.3</v>
      </c>
      <c r="V2160">
        <f>VLOOKUP($G2160,county_facts!$A:$BB,18,FALSE)</f>
        <v>8.6999999999999993</v>
      </c>
      <c r="W2160">
        <f>VLOOKUP($G2160,county_facts!$A:$BB,19,FALSE)</f>
        <v>70.099999999999994</v>
      </c>
      <c r="X2160">
        <f>VLOOKUP($G2160,county_facts!$A:$BB,20,FALSE)</f>
        <v>87.3</v>
      </c>
      <c r="Y2160">
        <f>VLOOKUP($G2160,county_facts!$A:$BB,21,FALSE)</f>
        <v>6.4</v>
      </c>
      <c r="Z2160">
        <f>VLOOKUP($G2160,county_facts!$A:$BB,22,FALSE)</f>
        <v>9.5</v>
      </c>
      <c r="AA2160">
        <f>VLOOKUP($G2160,county_facts!$A:$BB,23,FALSE)</f>
        <v>89.1</v>
      </c>
      <c r="AB2160">
        <f>VLOOKUP($G2160,county_facts!$A:$BB,24,FALSE)</f>
        <v>28.2</v>
      </c>
      <c r="AC2160">
        <f>VLOOKUP($G2160,county_facts!$A:$BB,25,FALSE)</f>
        <v>13141</v>
      </c>
      <c r="AD2160">
        <f>VLOOKUP($G2160,county_facts!$A:$BB,26,FALSE)</f>
        <v>38</v>
      </c>
      <c r="AE2160">
        <f>VLOOKUP($G2160,county_facts!$A:$BB,27,FALSE)</f>
        <v>46242</v>
      </c>
      <c r="AF2160">
        <f>VLOOKUP($G2160,county_facts!$A:$BB,28,FALSE)</f>
        <v>77.5</v>
      </c>
      <c r="AG2160">
        <f>VLOOKUP($G2160,county_facts!$A:$BB,29,FALSE)</f>
        <v>7.3</v>
      </c>
      <c r="AH2160">
        <f>VLOOKUP($G2160,county_facts!$A:$BB,30,FALSE)</f>
        <v>249100</v>
      </c>
      <c r="AI2160">
        <f>VLOOKUP($G2160,county_facts!$A:$BB,31,FALSE)</f>
        <v>41709</v>
      </c>
      <c r="AJ2160">
        <f>VLOOKUP($G2160,county_facts!$A:$BB,32,FALSE)</f>
        <v>2.97</v>
      </c>
      <c r="AK2160">
        <f>VLOOKUP($G2160,county_facts!$A:$BB,33,FALSE)</f>
        <v>31360</v>
      </c>
      <c r="AL2160">
        <f>VLOOKUP($G2160,county_facts!$A:$BB,34,FALSE)</f>
        <v>78345</v>
      </c>
      <c r="AM2160">
        <f>VLOOKUP($G2160,county_facts!$A:$BB,35,FALSE)</f>
        <v>7.6</v>
      </c>
      <c r="AN2160">
        <f>VLOOKUP($G2160,county_facts!$A:$BB,36,FALSE)</f>
        <v>2329</v>
      </c>
      <c r="AO2160">
        <f>VLOOKUP($G2160,county_facts!$A:$BB,37,FALSE)</f>
        <v>27727</v>
      </c>
      <c r="AP2160">
        <f>VLOOKUP($G2160,county_facts!$A:$BB,38,FALSE)</f>
        <v>0.7</v>
      </c>
      <c r="AQ2160">
        <f>VLOOKUP($G2160,county_facts!$A:$BB,39,FALSE)</f>
        <v>7557</v>
      </c>
      <c r="AR2160">
        <f>VLOOKUP($G2160,county_facts!$A:$BB,40,FALSE)</f>
        <v>8956</v>
      </c>
      <c r="AS2160">
        <f>VLOOKUP($G2160,county_facts!$A:$BB,41,FALSE)</f>
        <v>9.6999999999999993</v>
      </c>
      <c r="AT2160">
        <f>VLOOKUP($G2160,county_facts!$A:$BB,42,FALSE)</f>
        <v>0</v>
      </c>
      <c r="AU2160">
        <f>VLOOKUP($G2160,county_facts!$A:$BB,43,FALSE)</f>
        <v>4.5</v>
      </c>
      <c r="AV2160">
        <f>VLOOKUP($G2160,county_facts!$A:$BB,44,FALSE)</f>
        <v>0</v>
      </c>
      <c r="AW2160">
        <f>VLOOKUP($G2160,county_facts!$A:$BB,45,FALSE)</f>
        <v>3.7</v>
      </c>
      <c r="AX2160">
        <f>VLOOKUP($G2160,county_facts!$A:$BB,46,FALSE)</f>
        <v>33.200000000000003</v>
      </c>
      <c r="AY2160">
        <f>VLOOKUP($G2160,county_facts!$A:$BB,47,FALSE)</f>
        <v>496376</v>
      </c>
      <c r="AZ2160">
        <f>VLOOKUP($G2160,county_facts!$A:$BB,48,FALSE)</f>
        <v>430377</v>
      </c>
      <c r="BA2160">
        <f>VLOOKUP($G2160,county_facts!$A:$BB,49,FALSE)</f>
        <v>2148513</v>
      </c>
      <c r="BB2160">
        <f>VLOOKUP($G2160,county_facts!$A:$BB,50,FALSE)</f>
        <v>18064</v>
      </c>
      <c r="BC2160">
        <f>VLOOKUP($G2160,county_facts!$A:$BB,51,FALSE)</f>
        <v>169842</v>
      </c>
      <c r="BD2160">
        <f>VLOOKUP($G2160,county_facts!$A:$BB,52,FALSE)</f>
        <v>375</v>
      </c>
      <c r="BE2160">
        <f>VLOOKUP($G2160,county_facts!$A:$BB,53,FALSE)</f>
        <v>401.5</v>
      </c>
      <c r="BF2160">
        <f>VLOOKUP($G2160,county_facts!$A:$BB,54,FALSE)</f>
        <v>304.89999999999998</v>
      </c>
    </row>
    <row r="2161" spans="1:58" x14ac:dyDescent="0.3">
      <c r="A2161" t="s">
        <v>9</v>
      </c>
      <c r="B2161" t="s">
        <v>845</v>
      </c>
      <c r="C2161">
        <v>4002</v>
      </c>
      <c r="D2161" t="s">
        <v>840</v>
      </c>
      <c r="E2161">
        <v>13245</v>
      </c>
      <c r="F2161">
        <v>0.30215175500000002</v>
      </c>
      <c r="G2161">
        <v>51177</v>
      </c>
      <c r="H2161">
        <f>VLOOKUP($G2161,county_facts!$A:$BB,4,FALSE)</f>
        <v>129188</v>
      </c>
      <c r="I2161">
        <f>VLOOKUP($G2161,county_facts!$A:$BB,5,FALSE)</f>
        <v>122660</v>
      </c>
      <c r="J2161">
        <f>VLOOKUP($G2161,county_facts!$A:$BB,6,FALSE)</f>
        <v>5.3</v>
      </c>
      <c r="K2161">
        <f>VLOOKUP($G2161,county_facts!$A:$BB,7,FALSE)</f>
        <v>122397</v>
      </c>
      <c r="L2161">
        <f>VLOOKUP($G2161,county_facts!$A:$BB,8,FALSE)</f>
        <v>6.1</v>
      </c>
      <c r="M2161">
        <f>VLOOKUP($G2161,county_facts!$A:$BB,9,FALSE)</f>
        <v>25.6</v>
      </c>
      <c r="N2161">
        <f>VLOOKUP($G2161,county_facts!$A:$BB,10,FALSE)</f>
        <v>12.2</v>
      </c>
      <c r="O2161">
        <f>VLOOKUP($G2161,county_facts!$A:$BB,11,FALSE)</f>
        <v>50.8</v>
      </c>
      <c r="P2161">
        <f>VLOOKUP($G2161,county_facts!$A:$BB,12,FALSE)</f>
        <v>77.3</v>
      </c>
      <c r="Q2161">
        <f>VLOOKUP($G2161,county_facts!$A:$BB,13,FALSE)</f>
        <v>16.100000000000001</v>
      </c>
      <c r="R2161">
        <f>VLOOKUP($G2161,county_facts!$A:$BB,14,FALSE)</f>
        <v>0.4</v>
      </c>
      <c r="S2161">
        <f>VLOOKUP($G2161,county_facts!$A:$BB,15,FALSE)</f>
        <v>2.7</v>
      </c>
      <c r="T2161">
        <f>VLOOKUP($G2161,county_facts!$A:$BB,16,FALSE)</f>
        <v>0.2</v>
      </c>
      <c r="U2161">
        <f>VLOOKUP($G2161,county_facts!$A:$BB,17,FALSE)</f>
        <v>3.3</v>
      </c>
      <c r="V2161">
        <f>VLOOKUP($G2161,county_facts!$A:$BB,18,FALSE)</f>
        <v>8.6999999999999993</v>
      </c>
      <c r="W2161">
        <f>VLOOKUP($G2161,county_facts!$A:$BB,19,FALSE)</f>
        <v>70.099999999999994</v>
      </c>
      <c r="X2161">
        <f>VLOOKUP($G2161,county_facts!$A:$BB,20,FALSE)</f>
        <v>87.3</v>
      </c>
      <c r="Y2161">
        <f>VLOOKUP($G2161,county_facts!$A:$BB,21,FALSE)</f>
        <v>6.4</v>
      </c>
      <c r="Z2161">
        <f>VLOOKUP($G2161,county_facts!$A:$BB,22,FALSE)</f>
        <v>9.5</v>
      </c>
      <c r="AA2161">
        <f>VLOOKUP($G2161,county_facts!$A:$BB,23,FALSE)</f>
        <v>89.1</v>
      </c>
      <c r="AB2161">
        <f>VLOOKUP($G2161,county_facts!$A:$BB,24,FALSE)</f>
        <v>28.2</v>
      </c>
      <c r="AC2161">
        <f>VLOOKUP($G2161,county_facts!$A:$BB,25,FALSE)</f>
        <v>13141</v>
      </c>
      <c r="AD2161">
        <f>VLOOKUP($G2161,county_facts!$A:$BB,26,FALSE)</f>
        <v>38</v>
      </c>
      <c r="AE2161">
        <f>VLOOKUP($G2161,county_facts!$A:$BB,27,FALSE)</f>
        <v>46242</v>
      </c>
      <c r="AF2161">
        <f>VLOOKUP($G2161,county_facts!$A:$BB,28,FALSE)</f>
        <v>77.5</v>
      </c>
      <c r="AG2161">
        <f>VLOOKUP($G2161,county_facts!$A:$BB,29,FALSE)</f>
        <v>7.3</v>
      </c>
      <c r="AH2161">
        <f>VLOOKUP($G2161,county_facts!$A:$BB,30,FALSE)</f>
        <v>249100</v>
      </c>
      <c r="AI2161">
        <f>VLOOKUP($G2161,county_facts!$A:$BB,31,FALSE)</f>
        <v>41709</v>
      </c>
      <c r="AJ2161">
        <f>VLOOKUP($G2161,county_facts!$A:$BB,32,FALSE)</f>
        <v>2.97</v>
      </c>
      <c r="AK2161">
        <f>VLOOKUP($G2161,county_facts!$A:$BB,33,FALSE)</f>
        <v>31360</v>
      </c>
      <c r="AL2161">
        <f>VLOOKUP($G2161,county_facts!$A:$BB,34,FALSE)</f>
        <v>78345</v>
      </c>
      <c r="AM2161">
        <f>VLOOKUP($G2161,county_facts!$A:$BB,35,FALSE)</f>
        <v>7.6</v>
      </c>
      <c r="AN2161">
        <f>VLOOKUP($G2161,county_facts!$A:$BB,36,FALSE)</f>
        <v>2329</v>
      </c>
      <c r="AO2161">
        <f>VLOOKUP($G2161,county_facts!$A:$BB,37,FALSE)</f>
        <v>27727</v>
      </c>
      <c r="AP2161">
        <f>VLOOKUP($G2161,county_facts!$A:$BB,38,FALSE)</f>
        <v>0.7</v>
      </c>
      <c r="AQ2161">
        <f>VLOOKUP($G2161,county_facts!$A:$BB,39,FALSE)</f>
        <v>7557</v>
      </c>
      <c r="AR2161">
        <f>VLOOKUP($G2161,county_facts!$A:$BB,40,FALSE)</f>
        <v>8956</v>
      </c>
      <c r="AS2161">
        <f>VLOOKUP($G2161,county_facts!$A:$BB,41,FALSE)</f>
        <v>9.6999999999999993</v>
      </c>
      <c r="AT2161">
        <f>VLOOKUP($G2161,county_facts!$A:$BB,42,FALSE)</f>
        <v>0</v>
      </c>
      <c r="AU2161">
        <f>VLOOKUP($G2161,county_facts!$A:$BB,43,FALSE)</f>
        <v>4.5</v>
      </c>
      <c r="AV2161">
        <f>VLOOKUP($G2161,county_facts!$A:$BB,44,FALSE)</f>
        <v>0</v>
      </c>
      <c r="AW2161">
        <f>VLOOKUP($G2161,county_facts!$A:$BB,45,FALSE)</f>
        <v>3.7</v>
      </c>
      <c r="AX2161">
        <f>VLOOKUP($G2161,county_facts!$A:$BB,46,FALSE)</f>
        <v>33.200000000000003</v>
      </c>
      <c r="AY2161">
        <f>VLOOKUP($G2161,county_facts!$A:$BB,47,FALSE)</f>
        <v>496376</v>
      </c>
      <c r="AZ2161">
        <f>VLOOKUP($G2161,county_facts!$A:$BB,48,FALSE)</f>
        <v>430377</v>
      </c>
      <c r="BA2161">
        <f>VLOOKUP($G2161,county_facts!$A:$BB,49,FALSE)</f>
        <v>2148513</v>
      </c>
      <c r="BB2161">
        <f>VLOOKUP($G2161,county_facts!$A:$BB,50,FALSE)</f>
        <v>18064</v>
      </c>
      <c r="BC2161">
        <f>VLOOKUP($G2161,county_facts!$A:$BB,51,FALSE)</f>
        <v>169842</v>
      </c>
      <c r="BD2161">
        <f>VLOOKUP($G2161,county_facts!$A:$BB,52,FALSE)</f>
        <v>375</v>
      </c>
      <c r="BE2161">
        <f>VLOOKUP($G2161,county_facts!$A:$BB,53,FALSE)</f>
        <v>401.5</v>
      </c>
      <c r="BF2161">
        <f>VLOOKUP($G2161,county_facts!$A:$BB,54,FALSE)</f>
        <v>304.89999999999998</v>
      </c>
    </row>
    <row r="2162" spans="1:58" x14ac:dyDescent="0.3">
      <c r="A2162" t="s">
        <v>6</v>
      </c>
      <c r="B2162" t="s">
        <v>846</v>
      </c>
      <c r="C2162">
        <v>1325</v>
      </c>
      <c r="D2162" t="s">
        <v>840</v>
      </c>
      <c r="E2162">
        <v>1610</v>
      </c>
      <c r="F2162">
        <v>0.82298136600000005</v>
      </c>
      <c r="G2162">
        <v>51175</v>
      </c>
      <c r="H2162">
        <f>VLOOKUP($G2162,county_facts!$A:$BB,4,FALSE)</f>
        <v>18059</v>
      </c>
      <c r="I2162">
        <f>VLOOKUP($G2162,county_facts!$A:$BB,5,FALSE)</f>
        <v>18589</v>
      </c>
      <c r="J2162">
        <f>VLOOKUP($G2162,county_facts!$A:$BB,6,FALSE)</f>
        <v>-2.9</v>
      </c>
      <c r="K2162">
        <f>VLOOKUP($G2162,county_facts!$A:$BB,7,FALSE)</f>
        <v>18570</v>
      </c>
      <c r="L2162">
        <f>VLOOKUP($G2162,county_facts!$A:$BB,8,FALSE)</f>
        <v>4.4000000000000004</v>
      </c>
      <c r="M2162">
        <f>VLOOKUP($G2162,county_facts!$A:$BB,9,FALSE)</f>
        <v>19</v>
      </c>
      <c r="N2162">
        <f>VLOOKUP($G2162,county_facts!$A:$BB,10,FALSE)</f>
        <v>18</v>
      </c>
      <c r="O2162">
        <f>VLOOKUP($G2162,county_facts!$A:$BB,11,FALSE)</f>
        <v>48.1</v>
      </c>
      <c r="P2162">
        <f>VLOOKUP($G2162,county_facts!$A:$BB,12,FALSE)</f>
        <v>61.5</v>
      </c>
      <c r="Q2162">
        <f>VLOOKUP($G2162,county_facts!$A:$BB,13,FALSE)</f>
        <v>36.1</v>
      </c>
      <c r="R2162">
        <f>VLOOKUP($G2162,county_facts!$A:$BB,14,FALSE)</f>
        <v>0.4</v>
      </c>
      <c r="S2162">
        <f>VLOOKUP($G2162,county_facts!$A:$BB,15,FALSE)</f>
        <v>0.3</v>
      </c>
      <c r="T2162">
        <f>VLOOKUP($G2162,county_facts!$A:$BB,16,FALSE)</f>
        <v>0</v>
      </c>
      <c r="U2162">
        <f>VLOOKUP($G2162,county_facts!$A:$BB,17,FALSE)</f>
        <v>1.6</v>
      </c>
      <c r="V2162">
        <f>VLOOKUP($G2162,county_facts!$A:$BB,18,FALSE)</f>
        <v>1.3</v>
      </c>
      <c r="W2162">
        <f>VLOOKUP($G2162,county_facts!$A:$BB,19,FALSE)</f>
        <v>60.7</v>
      </c>
      <c r="X2162">
        <f>VLOOKUP($G2162,county_facts!$A:$BB,20,FALSE)</f>
        <v>89.8</v>
      </c>
      <c r="Y2162">
        <f>VLOOKUP($G2162,county_facts!$A:$BB,21,FALSE)</f>
        <v>1.1000000000000001</v>
      </c>
      <c r="Z2162">
        <f>VLOOKUP($G2162,county_facts!$A:$BB,22,FALSE)</f>
        <v>2</v>
      </c>
      <c r="AA2162">
        <f>VLOOKUP($G2162,county_facts!$A:$BB,23,FALSE)</f>
        <v>78</v>
      </c>
      <c r="AB2162">
        <f>VLOOKUP($G2162,county_facts!$A:$BB,24,FALSE)</f>
        <v>13.6</v>
      </c>
      <c r="AC2162">
        <f>VLOOKUP($G2162,county_facts!$A:$BB,25,FALSE)</f>
        <v>2173</v>
      </c>
      <c r="AD2162">
        <f>VLOOKUP($G2162,county_facts!$A:$BB,26,FALSE)</f>
        <v>31.3</v>
      </c>
      <c r="AE2162">
        <f>VLOOKUP($G2162,county_facts!$A:$BB,27,FALSE)</f>
        <v>7552</v>
      </c>
      <c r="AF2162">
        <f>VLOOKUP($G2162,county_facts!$A:$BB,28,FALSE)</f>
        <v>71.8</v>
      </c>
      <c r="AG2162">
        <f>VLOOKUP($G2162,county_facts!$A:$BB,29,FALSE)</f>
        <v>4.7</v>
      </c>
      <c r="AH2162">
        <f>VLOOKUP($G2162,county_facts!$A:$BB,30,FALSE)</f>
        <v>150000</v>
      </c>
      <c r="AI2162">
        <f>VLOOKUP($G2162,county_facts!$A:$BB,31,FALSE)</f>
        <v>6708</v>
      </c>
      <c r="AJ2162">
        <f>VLOOKUP($G2162,county_facts!$A:$BB,32,FALSE)</f>
        <v>2.52</v>
      </c>
      <c r="AK2162">
        <f>VLOOKUP($G2162,county_facts!$A:$BB,33,FALSE)</f>
        <v>22433</v>
      </c>
      <c r="AL2162">
        <f>VLOOKUP($G2162,county_facts!$A:$BB,34,FALSE)</f>
        <v>46150</v>
      </c>
      <c r="AM2162">
        <f>VLOOKUP($G2162,county_facts!$A:$BB,35,FALSE)</f>
        <v>16</v>
      </c>
      <c r="AN2162">
        <f>VLOOKUP($G2162,county_facts!$A:$BB,36,FALSE)</f>
        <v>226</v>
      </c>
      <c r="AO2162">
        <f>VLOOKUP($G2162,county_facts!$A:$BB,37,FALSE)</f>
        <v>1746</v>
      </c>
      <c r="AP2162">
        <f>VLOOKUP($G2162,county_facts!$A:$BB,38,FALSE)</f>
        <v>-6</v>
      </c>
      <c r="AQ2162">
        <f>VLOOKUP($G2162,county_facts!$A:$BB,39,FALSE)</f>
        <v>838</v>
      </c>
      <c r="AR2162">
        <f>VLOOKUP($G2162,county_facts!$A:$BB,40,FALSE)</f>
        <v>772</v>
      </c>
      <c r="AS2162">
        <f>VLOOKUP($G2162,county_facts!$A:$BB,41,FALSE)</f>
        <v>0</v>
      </c>
      <c r="AT2162">
        <f>VLOOKUP($G2162,county_facts!$A:$BB,42,FALSE)</f>
        <v>0</v>
      </c>
      <c r="AU2162">
        <f>VLOOKUP($G2162,county_facts!$A:$BB,43,FALSE)</f>
        <v>0</v>
      </c>
      <c r="AV2162">
        <f>VLOOKUP($G2162,county_facts!$A:$BB,44,FALSE)</f>
        <v>0</v>
      </c>
      <c r="AW2162">
        <f>VLOOKUP($G2162,county_facts!$A:$BB,45,FALSE)</f>
        <v>0</v>
      </c>
      <c r="AX2162">
        <f>VLOOKUP($G2162,county_facts!$A:$BB,46,FALSE)</f>
        <v>29.5</v>
      </c>
      <c r="AY2162">
        <f>VLOOKUP($G2162,county_facts!$A:$BB,47,FALSE)</f>
        <v>831405</v>
      </c>
      <c r="AZ2162">
        <f>VLOOKUP($G2162,county_facts!$A:$BB,48,FALSE)</f>
        <v>70454</v>
      </c>
      <c r="BA2162">
        <f>VLOOKUP($G2162,county_facts!$A:$BB,49,FALSE)</f>
        <v>57936</v>
      </c>
      <c r="BB2162">
        <f>VLOOKUP($G2162,county_facts!$A:$BB,50,FALSE)</f>
        <v>3144</v>
      </c>
      <c r="BC2162">
        <f>VLOOKUP($G2162,county_facts!$A:$BB,51,FALSE)</f>
        <v>0</v>
      </c>
      <c r="BD2162">
        <f>VLOOKUP($G2162,county_facts!$A:$BB,52,FALSE)</f>
        <v>28</v>
      </c>
      <c r="BE2162">
        <f>VLOOKUP($G2162,county_facts!$A:$BB,53,FALSE)</f>
        <v>599.15</v>
      </c>
      <c r="BF2162">
        <f>VLOOKUP($G2162,county_facts!$A:$BB,54,FALSE)</f>
        <v>31</v>
      </c>
    </row>
    <row r="2163" spans="1:58" x14ac:dyDescent="0.3">
      <c r="A2163" t="s">
        <v>9</v>
      </c>
      <c r="B2163" t="s">
        <v>846</v>
      </c>
      <c r="C2163">
        <v>285</v>
      </c>
      <c r="D2163" t="s">
        <v>840</v>
      </c>
      <c r="E2163">
        <v>1610</v>
      </c>
      <c r="F2163">
        <v>0.17701863400000001</v>
      </c>
      <c r="G2163">
        <v>51175</v>
      </c>
      <c r="H2163">
        <f>VLOOKUP($G2163,county_facts!$A:$BB,4,FALSE)</f>
        <v>18059</v>
      </c>
      <c r="I2163">
        <f>VLOOKUP($G2163,county_facts!$A:$BB,5,FALSE)</f>
        <v>18589</v>
      </c>
      <c r="J2163">
        <f>VLOOKUP($G2163,county_facts!$A:$BB,6,FALSE)</f>
        <v>-2.9</v>
      </c>
      <c r="K2163">
        <f>VLOOKUP($G2163,county_facts!$A:$BB,7,FALSE)</f>
        <v>18570</v>
      </c>
      <c r="L2163">
        <f>VLOOKUP($G2163,county_facts!$A:$BB,8,FALSE)</f>
        <v>4.4000000000000004</v>
      </c>
      <c r="M2163">
        <f>VLOOKUP($G2163,county_facts!$A:$BB,9,FALSE)</f>
        <v>19</v>
      </c>
      <c r="N2163">
        <f>VLOOKUP($G2163,county_facts!$A:$BB,10,FALSE)</f>
        <v>18</v>
      </c>
      <c r="O2163">
        <f>VLOOKUP($G2163,county_facts!$A:$BB,11,FALSE)</f>
        <v>48.1</v>
      </c>
      <c r="P2163">
        <f>VLOOKUP($G2163,county_facts!$A:$BB,12,FALSE)</f>
        <v>61.5</v>
      </c>
      <c r="Q2163">
        <f>VLOOKUP($G2163,county_facts!$A:$BB,13,FALSE)</f>
        <v>36.1</v>
      </c>
      <c r="R2163">
        <f>VLOOKUP($G2163,county_facts!$A:$BB,14,FALSE)</f>
        <v>0.4</v>
      </c>
      <c r="S2163">
        <f>VLOOKUP($G2163,county_facts!$A:$BB,15,FALSE)</f>
        <v>0.3</v>
      </c>
      <c r="T2163">
        <f>VLOOKUP($G2163,county_facts!$A:$BB,16,FALSE)</f>
        <v>0</v>
      </c>
      <c r="U2163">
        <f>VLOOKUP($G2163,county_facts!$A:$BB,17,FALSE)</f>
        <v>1.6</v>
      </c>
      <c r="V2163">
        <f>VLOOKUP($G2163,county_facts!$A:$BB,18,FALSE)</f>
        <v>1.3</v>
      </c>
      <c r="W2163">
        <f>VLOOKUP($G2163,county_facts!$A:$BB,19,FALSE)</f>
        <v>60.7</v>
      </c>
      <c r="X2163">
        <f>VLOOKUP($G2163,county_facts!$A:$BB,20,FALSE)</f>
        <v>89.8</v>
      </c>
      <c r="Y2163">
        <f>VLOOKUP($G2163,county_facts!$A:$BB,21,FALSE)</f>
        <v>1.1000000000000001</v>
      </c>
      <c r="Z2163">
        <f>VLOOKUP($G2163,county_facts!$A:$BB,22,FALSE)</f>
        <v>2</v>
      </c>
      <c r="AA2163">
        <f>VLOOKUP($G2163,county_facts!$A:$BB,23,FALSE)</f>
        <v>78</v>
      </c>
      <c r="AB2163">
        <f>VLOOKUP($G2163,county_facts!$A:$BB,24,FALSE)</f>
        <v>13.6</v>
      </c>
      <c r="AC2163">
        <f>VLOOKUP($G2163,county_facts!$A:$BB,25,FALSE)</f>
        <v>2173</v>
      </c>
      <c r="AD2163">
        <f>VLOOKUP($G2163,county_facts!$A:$BB,26,FALSE)</f>
        <v>31.3</v>
      </c>
      <c r="AE2163">
        <f>VLOOKUP($G2163,county_facts!$A:$BB,27,FALSE)</f>
        <v>7552</v>
      </c>
      <c r="AF2163">
        <f>VLOOKUP($G2163,county_facts!$A:$BB,28,FALSE)</f>
        <v>71.8</v>
      </c>
      <c r="AG2163">
        <f>VLOOKUP($G2163,county_facts!$A:$BB,29,FALSE)</f>
        <v>4.7</v>
      </c>
      <c r="AH2163">
        <f>VLOOKUP($G2163,county_facts!$A:$BB,30,FALSE)</f>
        <v>150000</v>
      </c>
      <c r="AI2163">
        <f>VLOOKUP($G2163,county_facts!$A:$BB,31,FALSE)</f>
        <v>6708</v>
      </c>
      <c r="AJ2163">
        <f>VLOOKUP($G2163,county_facts!$A:$BB,32,FALSE)</f>
        <v>2.52</v>
      </c>
      <c r="AK2163">
        <f>VLOOKUP($G2163,county_facts!$A:$BB,33,FALSE)</f>
        <v>22433</v>
      </c>
      <c r="AL2163">
        <f>VLOOKUP($G2163,county_facts!$A:$BB,34,FALSE)</f>
        <v>46150</v>
      </c>
      <c r="AM2163">
        <f>VLOOKUP($G2163,county_facts!$A:$BB,35,FALSE)</f>
        <v>16</v>
      </c>
      <c r="AN2163">
        <f>VLOOKUP($G2163,county_facts!$A:$BB,36,FALSE)</f>
        <v>226</v>
      </c>
      <c r="AO2163">
        <f>VLOOKUP($G2163,county_facts!$A:$BB,37,FALSE)</f>
        <v>1746</v>
      </c>
      <c r="AP2163">
        <f>VLOOKUP($G2163,county_facts!$A:$BB,38,FALSE)</f>
        <v>-6</v>
      </c>
      <c r="AQ2163">
        <f>VLOOKUP($G2163,county_facts!$A:$BB,39,FALSE)</f>
        <v>838</v>
      </c>
      <c r="AR2163">
        <f>VLOOKUP($G2163,county_facts!$A:$BB,40,FALSE)</f>
        <v>772</v>
      </c>
      <c r="AS2163">
        <f>VLOOKUP($G2163,county_facts!$A:$BB,41,FALSE)</f>
        <v>0</v>
      </c>
      <c r="AT2163">
        <f>VLOOKUP($G2163,county_facts!$A:$BB,42,FALSE)</f>
        <v>0</v>
      </c>
      <c r="AU2163">
        <f>VLOOKUP($G2163,county_facts!$A:$BB,43,FALSE)</f>
        <v>0</v>
      </c>
      <c r="AV2163">
        <f>VLOOKUP($G2163,county_facts!$A:$BB,44,FALSE)</f>
        <v>0</v>
      </c>
      <c r="AW2163">
        <f>VLOOKUP($G2163,county_facts!$A:$BB,45,FALSE)</f>
        <v>0</v>
      </c>
      <c r="AX2163">
        <f>VLOOKUP($G2163,county_facts!$A:$BB,46,FALSE)</f>
        <v>29.5</v>
      </c>
      <c r="AY2163">
        <f>VLOOKUP($G2163,county_facts!$A:$BB,47,FALSE)</f>
        <v>831405</v>
      </c>
      <c r="AZ2163">
        <f>VLOOKUP($G2163,county_facts!$A:$BB,48,FALSE)</f>
        <v>70454</v>
      </c>
      <c r="BA2163">
        <f>VLOOKUP($G2163,county_facts!$A:$BB,49,FALSE)</f>
        <v>57936</v>
      </c>
      <c r="BB2163">
        <f>VLOOKUP($G2163,county_facts!$A:$BB,50,FALSE)</f>
        <v>3144</v>
      </c>
      <c r="BC2163">
        <f>VLOOKUP($G2163,county_facts!$A:$BB,51,FALSE)</f>
        <v>0</v>
      </c>
      <c r="BD2163">
        <f>VLOOKUP($G2163,county_facts!$A:$BB,52,FALSE)</f>
        <v>28</v>
      </c>
      <c r="BE2163">
        <f>VLOOKUP($G2163,county_facts!$A:$BB,53,FALSE)</f>
        <v>599.15</v>
      </c>
      <c r="BF2163">
        <f>VLOOKUP($G2163,county_facts!$A:$BB,54,FALSE)</f>
        <v>31</v>
      </c>
    </row>
    <row r="2164" spans="1:58" x14ac:dyDescent="0.3">
      <c r="A2164" t="s">
        <v>6</v>
      </c>
      <c r="B2164" t="s">
        <v>847</v>
      </c>
      <c r="C2164">
        <v>629</v>
      </c>
      <c r="D2164" t="s">
        <v>840</v>
      </c>
      <c r="E2164">
        <v>944</v>
      </c>
      <c r="F2164">
        <v>0.666313559</v>
      </c>
      <c r="G2164">
        <v>51173</v>
      </c>
      <c r="H2164">
        <f>VLOOKUP($G2164,county_facts!$A:$BB,4,FALSE)</f>
        <v>31555</v>
      </c>
      <c r="I2164">
        <f>VLOOKUP($G2164,county_facts!$A:$BB,5,FALSE)</f>
        <v>32208</v>
      </c>
      <c r="J2164">
        <f>VLOOKUP($G2164,county_facts!$A:$BB,6,FALSE)</f>
        <v>-2</v>
      </c>
      <c r="K2164">
        <f>VLOOKUP($G2164,county_facts!$A:$BB,7,FALSE)</f>
        <v>32208</v>
      </c>
      <c r="L2164">
        <f>VLOOKUP($G2164,county_facts!$A:$BB,8,FALSE)</f>
        <v>4.9000000000000004</v>
      </c>
      <c r="M2164">
        <f>VLOOKUP($G2164,county_facts!$A:$BB,9,FALSE)</f>
        <v>20.100000000000001</v>
      </c>
      <c r="N2164">
        <f>VLOOKUP($G2164,county_facts!$A:$BB,10,FALSE)</f>
        <v>20</v>
      </c>
      <c r="O2164">
        <f>VLOOKUP($G2164,county_facts!$A:$BB,11,FALSE)</f>
        <v>51</v>
      </c>
      <c r="P2164">
        <f>VLOOKUP($G2164,county_facts!$A:$BB,12,FALSE)</f>
        <v>95.9</v>
      </c>
      <c r="Q2164">
        <f>VLOOKUP($G2164,county_facts!$A:$BB,13,FALSE)</f>
        <v>2.4</v>
      </c>
      <c r="R2164">
        <f>VLOOKUP($G2164,county_facts!$A:$BB,14,FALSE)</f>
        <v>0.2</v>
      </c>
      <c r="S2164">
        <f>VLOOKUP($G2164,county_facts!$A:$BB,15,FALSE)</f>
        <v>0.4</v>
      </c>
      <c r="T2164">
        <f>VLOOKUP($G2164,county_facts!$A:$BB,16,FALSE)</f>
        <v>0</v>
      </c>
      <c r="U2164">
        <f>VLOOKUP($G2164,county_facts!$A:$BB,17,FALSE)</f>
        <v>1.2</v>
      </c>
      <c r="V2164">
        <f>VLOOKUP($G2164,county_facts!$A:$BB,18,FALSE)</f>
        <v>1.8</v>
      </c>
      <c r="W2164">
        <f>VLOOKUP($G2164,county_facts!$A:$BB,19,FALSE)</f>
        <v>94.3</v>
      </c>
      <c r="X2164">
        <f>VLOOKUP($G2164,county_facts!$A:$BB,20,FALSE)</f>
        <v>84.5</v>
      </c>
      <c r="Y2164">
        <f>VLOOKUP($G2164,county_facts!$A:$BB,21,FALSE)</f>
        <v>1.2</v>
      </c>
      <c r="Z2164">
        <f>VLOOKUP($G2164,county_facts!$A:$BB,22,FALSE)</f>
        <v>1.9</v>
      </c>
      <c r="AA2164">
        <f>VLOOKUP($G2164,county_facts!$A:$BB,23,FALSE)</f>
        <v>79.900000000000006</v>
      </c>
      <c r="AB2164">
        <f>VLOOKUP($G2164,county_facts!$A:$BB,24,FALSE)</f>
        <v>15</v>
      </c>
      <c r="AC2164">
        <f>VLOOKUP($G2164,county_facts!$A:$BB,25,FALSE)</f>
        <v>2387</v>
      </c>
      <c r="AD2164">
        <f>VLOOKUP($G2164,county_facts!$A:$BB,26,FALSE)</f>
        <v>20.7</v>
      </c>
      <c r="AE2164">
        <f>VLOOKUP($G2164,county_facts!$A:$BB,27,FALSE)</f>
        <v>15340</v>
      </c>
      <c r="AF2164">
        <f>VLOOKUP($G2164,county_facts!$A:$BB,28,FALSE)</f>
        <v>70.8</v>
      </c>
      <c r="AG2164">
        <f>VLOOKUP($G2164,county_facts!$A:$BB,29,FALSE)</f>
        <v>10.4</v>
      </c>
      <c r="AH2164">
        <f>VLOOKUP($G2164,county_facts!$A:$BB,30,FALSE)</f>
        <v>91200</v>
      </c>
      <c r="AI2164">
        <f>VLOOKUP($G2164,county_facts!$A:$BB,31,FALSE)</f>
        <v>12650</v>
      </c>
      <c r="AJ2164">
        <f>VLOOKUP($G2164,county_facts!$A:$BB,32,FALSE)</f>
        <v>2.4700000000000002</v>
      </c>
      <c r="AK2164">
        <f>VLOOKUP($G2164,county_facts!$A:$BB,33,FALSE)</f>
        <v>20837</v>
      </c>
      <c r="AL2164">
        <f>VLOOKUP($G2164,county_facts!$A:$BB,34,FALSE)</f>
        <v>37239</v>
      </c>
      <c r="AM2164">
        <f>VLOOKUP($G2164,county_facts!$A:$BB,35,FALSE)</f>
        <v>18.399999999999999</v>
      </c>
      <c r="AN2164">
        <f>VLOOKUP($G2164,county_facts!$A:$BB,36,FALSE)</f>
        <v>517</v>
      </c>
      <c r="AO2164">
        <f>VLOOKUP($G2164,county_facts!$A:$BB,37,FALSE)</f>
        <v>9011</v>
      </c>
      <c r="AP2164">
        <f>VLOOKUP($G2164,county_facts!$A:$BB,38,FALSE)</f>
        <v>-5.3</v>
      </c>
      <c r="AQ2164">
        <f>VLOOKUP($G2164,county_facts!$A:$BB,39,FALSE)</f>
        <v>1484</v>
      </c>
      <c r="AR2164">
        <f>VLOOKUP($G2164,county_facts!$A:$BB,40,FALSE)</f>
        <v>1996</v>
      </c>
      <c r="AS2164">
        <f>VLOOKUP($G2164,county_facts!$A:$BB,41,FALSE)</f>
        <v>0</v>
      </c>
      <c r="AT2164">
        <f>VLOOKUP($G2164,county_facts!$A:$BB,42,FALSE)</f>
        <v>0</v>
      </c>
      <c r="AU2164">
        <f>VLOOKUP($G2164,county_facts!$A:$BB,43,FALSE)</f>
        <v>0</v>
      </c>
      <c r="AV2164">
        <f>VLOOKUP($G2164,county_facts!$A:$BB,44,FALSE)</f>
        <v>0</v>
      </c>
      <c r="AW2164">
        <f>VLOOKUP($G2164,county_facts!$A:$BB,45,FALSE)</f>
        <v>0</v>
      </c>
      <c r="AX2164">
        <f>VLOOKUP($G2164,county_facts!$A:$BB,46,FALSE)</f>
        <v>28.1</v>
      </c>
      <c r="AY2164">
        <f>VLOOKUP($G2164,county_facts!$A:$BB,47,FALSE)</f>
        <v>777241</v>
      </c>
      <c r="AZ2164">
        <f>VLOOKUP($G2164,county_facts!$A:$BB,48,FALSE)</f>
        <v>52716</v>
      </c>
      <c r="BA2164">
        <f>VLOOKUP($G2164,county_facts!$A:$BB,49,FALSE)</f>
        <v>300319</v>
      </c>
      <c r="BB2164">
        <f>VLOOKUP($G2164,county_facts!$A:$BB,50,FALSE)</f>
        <v>9388</v>
      </c>
      <c r="BC2164">
        <f>VLOOKUP($G2164,county_facts!$A:$BB,51,FALSE)</f>
        <v>24143</v>
      </c>
      <c r="BD2164">
        <f>VLOOKUP($G2164,county_facts!$A:$BB,52,FALSE)</f>
        <v>26</v>
      </c>
      <c r="BE2164">
        <f>VLOOKUP($G2164,county_facts!$A:$BB,53,FALSE)</f>
        <v>450.93</v>
      </c>
      <c r="BF2164">
        <f>VLOOKUP($G2164,county_facts!$A:$BB,54,FALSE)</f>
        <v>71.400000000000006</v>
      </c>
    </row>
    <row r="2165" spans="1:58" x14ac:dyDescent="0.3">
      <c r="A2165" t="s">
        <v>9</v>
      </c>
      <c r="B2165" t="s">
        <v>847</v>
      </c>
      <c r="C2165">
        <v>315</v>
      </c>
      <c r="D2165" t="s">
        <v>840</v>
      </c>
      <c r="E2165">
        <v>944</v>
      </c>
      <c r="F2165">
        <v>0.333686441</v>
      </c>
      <c r="G2165">
        <v>51173</v>
      </c>
      <c r="H2165">
        <f>VLOOKUP($G2165,county_facts!$A:$BB,4,FALSE)</f>
        <v>31555</v>
      </c>
      <c r="I2165">
        <f>VLOOKUP($G2165,county_facts!$A:$BB,5,FALSE)</f>
        <v>32208</v>
      </c>
      <c r="J2165">
        <f>VLOOKUP($G2165,county_facts!$A:$BB,6,FALSE)</f>
        <v>-2</v>
      </c>
      <c r="K2165">
        <f>VLOOKUP($G2165,county_facts!$A:$BB,7,FALSE)</f>
        <v>32208</v>
      </c>
      <c r="L2165">
        <f>VLOOKUP($G2165,county_facts!$A:$BB,8,FALSE)</f>
        <v>4.9000000000000004</v>
      </c>
      <c r="M2165">
        <f>VLOOKUP($G2165,county_facts!$A:$BB,9,FALSE)</f>
        <v>20.100000000000001</v>
      </c>
      <c r="N2165">
        <f>VLOOKUP($G2165,county_facts!$A:$BB,10,FALSE)</f>
        <v>20</v>
      </c>
      <c r="O2165">
        <f>VLOOKUP($G2165,county_facts!$A:$BB,11,FALSE)</f>
        <v>51</v>
      </c>
      <c r="P2165">
        <f>VLOOKUP($G2165,county_facts!$A:$BB,12,FALSE)</f>
        <v>95.9</v>
      </c>
      <c r="Q2165">
        <f>VLOOKUP($G2165,county_facts!$A:$BB,13,FALSE)</f>
        <v>2.4</v>
      </c>
      <c r="R2165">
        <f>VLOOKUP($G2165,county_facts!$A:$BB,14,FALSE)</f>
        <v>0.2</v>
      </c>
      <c r="S2165">
        <f>VLOOKUP($G2165,county_facts!$A:$BB,15,FALSE)</f>
        <v>0.4</v>
      </c>
      <c r="T2165">
        <f>VLOOKUP($G2165,county_facts!$A:$BB,16,FALSE)</f>
        <v>0</v>
      </c>
      <c r="U2165">
        <f>VLOOKUP($G2165,county_facts!$A:$BB,17,FALSE)</f>
        <v>1.2</v>
      </c>
      <c r="V2165">
        <f>VLOOKUP($G2165,county_facts!$A:$BB,18,FALSE)</f>
        <v>1.8</v>
      </c>
      <c r="W2165">
        <f>VLOOKUP($G2165,county_facts!$A:$BB,19,FALSE)</f>
        <v>94.3</v>
      </c>
      <c r="X2165">
        <f>VLOOKUP($G2165,county_facts!$A:$BB,20,FALSE)</f>
        <v>84.5</v>
      </c>
      <c r="Y2165">
        <f>VLOOKUP($G2165,county_facts!$A:$BB,21,FALSE)</f>
        <v>1.2</v>
      </c>
      <c r="Z2165">
        <f>VLOOKUP($G2165,county_facts!$A:$BB,22,FALSE)</f>
        <v>1.9</v>
      </c>
      <c r="AA2165">
        <f>VLOOKUP($G2165,county_facts!$A:$BB,23,FALSE)</f>
        <v>79.900000000000006</v>
      </c>
      <c r="AB2165">
        <f>VLOOKUP($G2165,county_facts!$A:$BB,24,FALSE)</f>
        <v>15</v>
      </c>
      <c r="AC2165">
        <f>VLOOKUP($G2165,county_facts!$A:$BB,25,FALSE)</f>
        <v>2387</v>
      </c>
      <c r="AD2165">
        <f>VLOOKUP($G2165,county_facts!$A:$BB,26,FALSE)</f>
        <v>20.7</v>
      </c>
      <c r="AE2165">
        <f>VLOOKUP($G2165,county_facts!$A:$BB,27,FALSE)</f>
        <v>15340</v>
      </c>
      <c r="AF2165">
        <f>VLOOKUP($G2165,county_facts!$A:$BB,28,FALSE)</f>
        <v>70.8</v>
      </c>
      <c r="AG2165">
        <f>VLOOKUP($G2165,county_facts!$A:$BB,29,FALSE)</f>
        <v>10.4</v>
      </c>
      <c r="AH2165">
        <f>VLOOKUP($G2165,county_facts!$A:$BB,30,FALSE)</f>
        <v>91200</v>
      </c>
      <c r="AI2165">
        <f>VLOOKUP($G2165,county_facts!$A:$BB,31,FALSE)</f>
        <v>12650</v>
      </c>
      <c r="AJ2165">
        <f>VLOOKUP($G2165,county_facts!$A:$BB,32,FALSE)</f>
        <v>2.4700000000000002</v>
      </c>
      <c r="AK2165">
        <f>VLOOKUP($G2165,county_facts!$A:$BB,33,FALSE)</f>
        <v>20837</v>
      </c>
      <c r="AL2165">
        <f>VLOOKUP($G2165,county_facts!$A:$BB,34,FALSE)</f>
        <v>37239</v>
      </c>
      <c r="AM2165">
        <f>VLOOKUP($G2165,county_facts!$A:$BB,35,FALSE)</f>
        <v>18.399999999999999</v>
      </c>
      <c r="AN2165">
        <f>VLOOKUP($G2165,county_facts!$A:$BB,36,FALSE)</f>
        <v>517</v>
      </c>
      <c r="AO2165">
        <f>VLOOKUP($G2165,county_facts!$A:$BB,37,FALSE)</f>
        <v>9011</v>
      </c>
      <c r="AP2165">
        <f>VLOOKUP($G2165,county_facts!$A:$BB,38,FALSE)</f>
        <v>-5.3</v>
      </c>
      <c r="AQ2165">
        <f>VLOOKUP($G2165,county_facts!$A:$BB,39,FALSE)</f>
        <v>1484</v>
      </c>
      <c r="AR2165">
        <f>VLOOKUP($G2165,county_facts!$A:$BB,40,FALSE)</f>
        <v>1996</v>
      </c>
      <c r="AS2165">
        <f>VLOOKUP($G2165,county_facts!$A:$BB,41,FALSE)</f>
        <v>0</v>
      </c>
      <c r="AT2165">
        <f>VLOOKUP($G2165,county_facts!$A:$BB,42,FALSE)</f>
        <v>0</v>
      </c>
      <c r="AU2165">
        <f>VLOOKUP($G2165,county_facts!$A:$BB,43,FALSE)</f>
        <v>0</v>
      </c>
      <c r="AV2165">
        <f>VLOOKUP($G2165,county_facts!$A:$BB,44,FALSE)</f>
        <v>0</v>
      </c>
      <c r="AW2165">
        <f>VLOOKUP($G2165,county_facts!$A:$BB,45,FALSE)</f>
        <v>0</v>
      </c>
      <c r="AX2165">
        <f>VLOOKUP($G2165,county_facts!$A:$BB,46,FALSE)</f>
        <v>28.1</v>
      </c>
      <c r="AY2165">
        <f>VLOOKUP($G2165,county_facts!$A:$BB,47,FALSE)</f>
        <v>777241</v>
      </c>
      <c r="AZ2165">
        <f>VLOOKUP($G2165,county_facts!$A:$BB,48,FALSE)</f>
        <v>52716</v>
      </c>
      <c r="BA2165">
        <f>VLOOKUP($G2165,county_facts!$A:$BB,49,FALSE)</f>
        <v>300319</v>
      </c>
      <c r="BB2165">
        <f>VLOOKUP($G2165,county_facts!$A:$BB,50,FALSE)</f>
        <v>9388</v>
      </c>
      <c r="BC2165">
        <f>VLOOKUP($G2165,county_facts!$A:$BB,51,FALSE)</f>
        <v>24143</v>
      </c>
      <c r="BD2165">
        <f>VLOOKUP($G2165,county_facts!$A:$BB,52,FALSE)</f>
        <v>26</v>
      </c>
      <c r="BE2165">
        <f>VLOOKUP($G2165,county_facts!$A:$BB,53,FALSE)</f>
        <v>450.93</v>
      </c>
      <c r="BF2165">
        <f>VLOOKUP($G2165,county_facts!$A:$BB,54,FALSE)</f>
        <v>71.400000000000006</v>
      </c>
    </row>
    <row r="2166" spans="1:58" x14ac:dyDescent="0.3">
      <c r="A2166" t="s">
        <v>6</v>
      </c>
      <c r="B2166" t="s">
        <v>848</v>
      </c>
      <c r="C2166">
        <v>1703</v>
      </c>
      <c r="D2166" t="s">
        <v>840</v>
      </c>
      <c r="E2166">
        <v>2583</v>
      </c>
      <c r="F2166">
        <v>0.65931087899999996</v>
      </c>
      <c r="G2166">
        <v>51171</v>
      </c>
      <c r="H2166">
        <f>VLOOKUP($G2166,county_facts!$A:$BB,4,FALSE)</f>
        <v>43021</v>
      </c>
      <c r="I2166">
        <f>VLOOKUP($G2166,county_facts!$A:$BB,5,FALSE)</f>
        <v>41993</v>
      </c>
      <c r="J2166">
        <f>VLOOKUP($G2166,county_facts!$A:$BB,6,FALSE)</f>
        <v>2.4</v>
      </c>
      <c r="K2166">
        <f>VLOOKUP($G2166,county_facts!$A:$BB,7,FALSE)</f>
        <v>41993</v>
      </c>
      <c r="L2166">
        <f>VLOOKUP($G2166,county_facts!$A:$BB,8,FALSE)</f>
        <v>5.6</v>
      </c>
      <c r="M2166">
        <f>VLOOKUP($G2166,county_facts!$A:$BB,9,FALSE)</f>
        <v>21.5</v>
      </c>
      <c r="N2166">
        <f>VLOOKUP($G2166,county_facts!$A:$BB,10,FALSE)</f>
        <v>20.2</v>
      </c>
      <c r="O2166">
        <f>VLOOKUP($G2166,county_facts!$A:$BB,11,FALSE)</f>
        <v>51.2</v>
      </c>
      <c r="P2166">
        <f>VLOOKUP($G2166,county_facts!$A:$BB,12,FALSE)</f>
        <v>94.8</v>
      </c>
      <c r="Q2166">
        <f>VLOOKUP($G2166,county_facts!$A:$BB,13,FALSE)</f>
        <v>2.4</v>
      </c>
      <c r="R2166">
        <f>VLOOKUP($G2166,county_facts!$A:$BB,14,FALSE)</f>
        <v>0.4</v>
      </c>
      <c r="S2166">
        <f>VLOOKUP($G2166,county_facts!$A:$BB,15,FALSE)</f>
        <v>0.8</v>
      </c>
      <c r="T2166">
        <f>VLOOKUP($G2166,county_facts!$A:$BB,16,FALSE)</f>
        <v>0</v>
      </c>
      <c r="U2166">
        <f>VLOOKUP($G2166,county_facts!$A:$BB,17,FALSE)</f>
        <v>1.6</v>
      </c>
      <c r="V2166">
        <f>VLOOKUP($G2166,county_facts!$A:$BB,18,FALSE)</f>
        <v>6.8</v>
      </c>
      <c r="W2166">
        <f>VLOOKUP($G2166,county_facts!$A:$BB,19,FALSE)</f>
        <v>88.8</v>
      </c>
      <c r="X2166">
        <f>VLOOKUP($G2166,county_facts!$A:$BB,20,FALSE)</f>
        <v>84</v>
      </c>
      <c r="Y2166">
        <f>VLOOKUP($G2166,county_facts!$A:$BB,21,FALSE)</f>
        <v>4.0999999999999996</v>
      </c>
      <c r="Z2166">
        <f>VLOOKUP($G2166,county_facts!$A:$BB,22,FALSE)</f>
        <v>7.5</v>
      </c>
      <c r="AA2166">
        <f>VLOOKUP($G2166,county_facts!$A:$BB,23,FALSE)</f>
        <v>84.6</v>
      </c>
      <c r="AB2166">
        <f>VLOOKUP($G2166,county_facts!$A:$BB,24,FALSE)</f>
        <v>19.8</v>
      </c>
      <c r="AC2166">
        <f>VLOOKUP($G2166,county_facts!$A:$BB,25,FALSE)</f>
        <v>3629</v>
      </c>
      <c r="AD2166">
        <f>VLOOKUP($G2166,county_facts!$A:$BB,26,FALSE)</f>
        <v>29.9</v>
      </c>
      <c r="AE2166">
        <f>VLOOKUP($G2166,county_facts!$A:$BB,27,FALSE)</f>
        <v>21067</v>
      </c>
      <c r="AF2166">
        <f>VLOOKUP($G2166,county_facts!$A:$BB,28,FALSE)</f>
        <v>70.5</v>
      </c>
      <c r="AG2166">
        <f>VLOOKUP($G2166,county_facts!$A:$BB,29,FALSE)</f>
        <v>14</v>
      </c>
      <c r="AH2166">
        <f>VLOOKUP($G2166,county_facts!$A:$BB,30,FALSE)</f>
        <v>205300</v>
      </c>
      <c r="AI2166">
        <f>VLOOKUP($G2166,county_facts!$A:$BB,31,FALSE)</f>
        <v>17397</v>
      </c>
      <c r="AJ2166">
        <f>VLOOKUP($G2166,county_facts!$A:$BB,32,FALSE)</f>
        <v>2.4</v>
      </c>
      <c r="AK2166">
        <f>VLOOKUP($G2166,county_facts!$A:$BB,33,FALSE)</f>
        <v>25134</v>
      </c>
      <c r="AL2166">
        <f>VLOOKUP($G2166,county_facts!$A:$BB,34,FALSE)</f>
        <v>49625</v>
      </c>
      <c r="AM2166">
        <f>VLOOKUP($G2166,county_facts!$A:$BB,35,FALSE)</f>
        <v>11.7</v>
      </c>
      <c r="AN2166">
        <f>VLOOKUP($G2166,county_facts!$A:$BB,36,FALSE)</f>
        <v>870</v>
      </c>
      <c r="AO2166">
        <f>VLOOKUP($G2166,county_facts!$A:$BB,37,FALSE)</f>
        <v>11204</v>
      </c>
      <c r="AP2166">
        <f>VLOOKUP($G2166,county_facts!$A:$BB,38,FALSE)</f>
        <v>-2</v>
      </c>
      <c r="AQ2166">
        <f>VLOOKUP($G2166,county_facts!$A:$BB,39,FALSE)</f>
        <v>2851</v>
      </c>
      <c r="AR2166">
        <f>VLOOKUP($G2166,county_facts!$A:$BB,40,FALSE)</f>
        <v>3757</v>
      </c>
      <c r="AS2166">
        <f>VLOOKUP($G2166,county_facts!$A:$BB,41,FALSE)</f>
        <v>0</v>
      </c>
      <c r="AT2166">
        <f>VLOOKUP($G2166,county_facts!$A:$BB,42,FALSE)</f>
        <v>0</v>
      </c>
      <c r="AU2166">
        <f>VLOOKUP($G2166,county_facts!$A:$BB,43,FALSE)</f>
        <v>0</v>
      </c>
      <c r="AV2166">
        <f>VLOOKUP($G2166,county_facts!$A:$BB,44,FALSE)</f>
        <v>0</v>
      </c>
      <c r="AW2166">
        <f>VLOOKUP($G2166,county_facts!$A:$BB,45,FALSE)</f>
        <v>2.8</v>
      </c>
      <c r="AX2166">
        <f>VLOOKUP($G2166,county_facts!$A:$BB,46,FALSE)</f>
        <v>0</v>
      </c>
      <c r="AY2166">
        <f>VLOOKUP($G2166,county_facts!$A:$BB,47,FALSE)</f>
        <v>1058065</v>
      </c>
      <c r="AZ2166">
        <f>VLOOKUP($G2166,county_facts!$A:$BB,48,FALSE)</f>
        <v>347179</v>
      </c>
      <c r="BA2166">
        <f>VLOOKUP($G2166,county_facts!$A:$BB,49,FALSE)</f>
        <v>494209</v>
      </c>
      <c r="BB2166">
        <f>VLOOKUP($G2166,county_facts!$A:$BB,50,FALSE)</f>
        <v>12176</v>
      </c>
      <c r="BC2166">
        <f>VLOOKUP($G2166,county_facts!$A:$BB,51,FALSE)</f>
        <v>50053</v>
      </c>
      <c r="BD2166">
        <f>VLOOKUP($G2166,county_facts!$A:$BB,52,FALSE)</f>
        <v>87</v>
      </c>
      <c r="BE2166">
        <f>VLOOKUP($G2166,county_facts!$A:$BB,53,FALSE)</f>
        <v>508.78</v>
      </c>
      <c r="BF2166">
        <f>VLOOKUP($G2166,county_facts!$A:$BB,54,FALSE)</f>
        <v>82.5</v>
      </c>
    </row>
    <row r="2167" spans="1:58" x14ac:dyDescent="0.3">
      <c r="A2167" t="s">
        <v>9</v>
      </c>
      <c r="B2167" t="s">
        <v>848</v>
      </c>
      <c r="C2167">
        <v>880</v>
      </c>
      <c r="D2167" t="s">
        <v>840</v>
      </c>
      <c r="E2167">
        <v>2583</v>
      </c>
      <c r="F2167">
        <v>0.34068912099999998</v>
      </c>
      <c r="G2167">
        <v>51171</v>
      </c>
      <c r="H2167">
        <f>VLOOKUP($G2167,county_facts!$A:$BB,4,FALSE)</f>
        <v>43021</v>
      </c>
      <c r="I2167">
        <f>VLOOKUP($G2167,county_facts!$A:$BB,5,FALSE)</f>
        <v>41993</v>
      </c>
      <c r="J2167">
        <f>VLOOKUP($G2167,county_facts!$A:$BB,6,FALSE)</f>
        <v>2.4</v>
      </c>
      <c r="K2167">
        <f>VLOOKUP($G2167,county_facts!$A:$BB,7,FALSE)</f>
        <v>41993</v>
      </c>
      <c r="L2167">
        <f>VLOOKUP($G2167,county_facts!$A:$BB,8,FALSE)</f>
        <v>5.6</v>
      </c>
      <c r="M2167">
        <f>VLOOKUP($G2167,county_facts!$A:$BB,9,FALSE)</f>
        <v>21.5</v>
      </c>
      <c r="N2167">
        <f>VLOOKUP($G2167,county_facts!$A:$BB,10,FALSE)</f>
        <v>20.2</v>
      </c>
      <c r="O2167">
        <f>VLOOKUP($G2167,county_facts!$A:$BB,11,FALSE)</f>
        <v>51.2</v>
      </c>
      <c r="P2167">
        <f>VLOOKUP($G2167,county_facts!$A:$BB,12,FALSE)</f>
        <v>94.8</v>
      </c>
      <c r="Q2167">
        <f>VLOOKUP($G2167,county_facts!$A:$BB,13,FALSE)</f>
        <v>2.4</v>
      </c>
      <c r="R2167">
        <f>VLOOKUP($G2167,county_facts!$A:$BB,14,FALSE)</f>
        <v>0.4</v>
      </c>
      <c r="S2167">
        <f>VLOOKUP($G2167,county_facts!$A:$BB,15,FALSE)</f>
        <v>0.8</v>
      </c>
      <c r="T2167">
        <f>VLOOKUP($G2167,county_facts!$A:$BB,16,FALSE)</f>
        <v>0</v>
      </c>
      <c r="U2167">
        <f>VLOOKUP($G2167,county_facts!$A:$BB,17,FALSE)</f>
        <v>1.6</v>
      </c>
      <c r="V2167">
        <f>VLOOKUP($G2167,county_facts!$A:$BB,18,FALSE)</f>
        <v>6.8</v>
      </c>
      <c r="W2167">
        <f>VLOOKUP($G2167,county_facts!$A:$BB,19,FALSE)</f>
        <v>88.8</v>
      </c>
      <c r="X2167">
        <f>VLOOKUP($G2167,county_facts!$A:$BB,20,FALSE)</f>
        <v>84</v>
      </c>
      <c r="Y2167">
        <f>VLOOKUP($G2167,county_facts!$A:$BB,21,FALSE)</f>
        <v>4.0999999999999996</v>
      </c>
      <c r="Z2167">
        <f>VLOOKUP($G2167,county_facts!$A:$BB,22,FALSE)</f>
        <v>7.5</v>
      </c>
      <c r="AA2167">
        <f>VLOOKUP($G2167,county_facts!$A:$BB,23,FALSE)</f>
        <v>84.6</v>
      </c>
      <c r="AB2167">
        <f>VLOOKUP($G2167,county_facts!$A:$BB,24,FALSE)</f>
        <v>19.8</v>
      </c>
      <c r="AC2167">
        <f>VLOOKUP($G2167,county_facts!$A:$BB,25,FALSE)</f>
        <v>3629</v>
      </c>
      <c r="AD2167">
        <f>VLOOKUP($G2167,county_facts!$A:$BB,26,FALSE)</f>
        <v>29.9</v>
      </c>
      <c r="AE2167">
        <f>VLOOKUP($G2167,county_facts!$A:$BB,27,FALSE)</f>
        <v>21067</v>
      </c>
      <c r="AF2167">
        <f>VLOOKUP($G2167,county_facts!$A:$BB,28,FALSE)</f>
        <v>70.5</v>
      </c>
      <c r="AG2167">
        <f>VLOOKUP($G2167,county_facts!$A:$BB,29,FALSE)</f>
        <v>14</v>
      </c>
      <c r="AH2167">
        <f>VLOOKUP($G2167,county_facts!$A:$BB,30,FALSE)</f>
        <v>205300</v>
      </c>
      <c r="AI2167">
        <f>VLOOKUP($G2167,county_facts!$A:$BB,31,FALSE)</f>
        <v>17397</v>
      </c>
      <c r="AJ2167">
        <f>VLOOKUP($G2167,county_facts!$A:$BB,32,FALSE)</f>
        <v>2.4</v>
      </c>
      <c r="AK2167">
        <f>VLOOKUP($G2167,county_facts!$A:$BB,33,FALSE)</f>
        <v>25134</v>
      </c>
      <c r="AL2167">
        <f>VLOOKUP($G2167,county_facts!$A:$BB,34,FALSE)</f>
        <v>49625</v>
      </c>
      <c r="AM2167">
        <f>VLOOKUP($G2167,county_facts!$A:$BB,35,FALSE)</f>
        <v>11.7</v>
      </c>
      <c r="AN2167">
        <f>VLOOKUP($G2167,county_facts!$A:$BB,36,FALSE)</f>
        <v>870</v>
      </c>
      <c r="AO2167">
        <f>VLOOKUP($G2167,county_facts!$A:$BB,37,FALSE)</f>
        <v>11204</v>
      </c>
      <c r="AP2167">
        <f>VLOOKUP($G2167,county_facts!$A:$BB,38,FALSE)</f>
        <v>-2</v>
      </c>
      <c r="AQ2167">
        <f>VLOOKUP($G2167,county_facts!$A:$BB,39,FALSE)</f>
        <v>2851</v>
      </c>
      <c r="AR2167">
        <f>VLOOKUP($G2167,county_facts!$A:$BB,40,FALSE)</f>
        <v>3757</v>
      </c>
      <c r="AS2167">
        <f>VLOOKUP($G2167,county_facts!$A:$BB,41,FALSE)</f>
        <v>0</v>
      </c>
      <c r="AT2167">
        <f>VLOOKUP($G2167,county_facts!$A:$BB,42,FALSE)</f>
        <v>0</v>
      </c>
      <c r="AU2167">
        <f>VLOOKUP($G2167,county_facts!$A:$BB,43,FALSE)</f>
        <v>0</v>
      </c>
      <c r="AV2167">
        <f>VLOOKUP($G2167,county_facts!$A:$BB,44,FALSE)</f>
        <v>0</v>
      </c>
      <c r="AW2167">
        <f>VLOOKUP($G2167,county_facts!$A:$BB,45,FALSE)</f>
        <v>2.8</v>
      </c>
      <c r="AX2167">
        <f>VLOOKUP($G2167,county_facts!$A:$BB,46,FALSE)</f>
        <v>0</v>
      </c>
      <c r="AY2167">
        <f>VLOOKUP($G2167,county_facts!$A:$BB,47,FALSE)</f>
        <v>1058065</v>
      </c>
      <c r="AZ2167">
        <f>VLOOKUP($G2167,county_facts!$A:$BB,48,FALSE)</f>
        <v>347179</v>
      </c>
      <c r="BA2167">
        <f>VLOOKUP($G2167,county_facts!$A:$BB,49,FALSE)</f>
        <v>494209</v>
      </c>
      <c r="BB2167">
        <f>VLOOKUP($G2167,county_facts!$A:$BB,50,FALSE)</f>
        <v>12176</v>
      </c>
      <c r="BC2167">
        <f>VLOOKUP($G2167,county_facts!$A:$BB,51,FALSE)</f>
        <v>50053</v>
      </c>
      <c r="BD2167">
        <f>VLOOKUP($G2167,county_facts!$A:$BB,52,FALSE)</f>
        <v>87</v>
      </c>
      <c r="BE2167">
        <f>VLOOKUP($G2167,county_facts!$A:$BB,53,FALSE)</f>
        <v>508.78</v>
      </c>
      <c r="BF2167">
        <f>VLOOKUP($G2167,county_facts!$A:$BB,54,FALSE)</f>
        <v>82.5</v>
      </c>
    </row>
    <row r="2168" spans="1:58" x14ac:dyDescent="0.3">
      <c r="A2168" t="s">
        <v>6</v>
      </c>
      <c r="B2168" t="s">
        <v>85</v>
      </c>
      <c r="C2168">
        <v>324</v>
      </c>
      <c r="D2168" t="s">
        <v>840</v>
      </c>
      <c r="E2168">
        <v>525</v>
      </c>
      <c r="F2168">
        <v>0.61714285700000004</v>
      </c>
      <c r="G2168">
        <v>51169</v>
      </c>
      <c r="H2168">
        <f>VLOOKUP($G2168,county_facts!$A:$BB,4,FALSE)</f>
        <v>22384</v>
      </c>
      <c r="I2168">
        <f>VLOOKUP($G2168,county_facts!$A:$BB,5,FALSE)</f>
        <v>23172</v>
      </c>
      <c r="J2168">
        <f>VLOOKUP($G2168,county_facts!$A:$BB,6,FALSE)</f>
        <v>-3.4</v>
      </c>
      <c r="K2168">
        <f>VLOOKUP($G2168,county_facts!$A:$BB,7,FALSE)</f>
        <v>23177</v>
      </c>
      <c r="L2168">
        <f>VLOOKUP($G2168,county_facts!$A:$BB,8,FALSE)</f>
        <v>4.8</v>
      </c>
      <c r="M2168">
        <f>VLOOKUP($G2168,county_facts!$A:$BB,9,FALSE)</f>
        <v>18.899999999999999</v>
      </c>
      <c r="N2168">
        <f>VLOOKUP($G2168,county_facts!$A:$BB,10,FALSE)</f>
        <v>21.5</v>
      </c>
      <c r="O2168">
        <f>VLOOKUP($G2168,county_facts!$A:$BB,11,FALSE)</f>
        <v>49.9</v>
      </c>
      <c r="P2168">
        <f>VLOOKUP($G2168,county_facts!$A:$BB,12,FALSE)</f>
        <v>97.9</v>
      </c>
      <c r="Q2168">
        <f>VLOOKUP($G2168,county_facts!$A:$BB,13,FALSE)</f>
        <v>0.8</v>
      </c>
      <c r="R2168">
        <f>VLOOKUP($G2168,county_facts!$A:$BB,14,FALSE)</f>
        <v>0.3</v>
      </c>
      <c r="S2168">
        <f>VLOOKUP($G2168,county_facts!$A:$BB,15,FALSE)</f>
        <v>0.2</v>
      </c>
      <c r="T2168">
        <f>VLOOKUP($G2168,county_facts!$A:$BB,16,FALSE)</f>
        <v>0.1</v>
      </c>
      <c r="U2168">
        <f>VLOOKUP($G2168,county_facts!$A:$BB,17,FALSE)</f>
        <v>0.7</v>
      </c>
      <c r="V2168">
        <f>VLOOKUP($G2168,county_facts!$A:$BB,18,FALSE)</f>
        <v>1.3</v>
      </c>
      <c r="W2168">
        <f>VLOOKUP($G2168,county_facts!$A:$BB,19,FALSE)</f>
        <v>96.8</v>
      </c>
      <c r="X2168">
        <f>VLOOKUP($G2168,county_facts!$A:$BB,20,FALSE)</f>
        <v>89.8</v>
      </c>
      <c r="Y2168">
        <f>VLOOKUP($G2168,county_facts!$A:$BB,21,FALSE)</f>
        <v>0.8</v>
      </c>
      <c r="Z2168">
        <f>VLOOKUP($G2168,county_facts!$A:$BB,22,FALSE)</f>
        <v>1.2</v>
      </c>
      <c r="AA2168">
        <f>VLOOKUP($G2168,county_facts!$A:$BB,23,FALSE)</f>
        <v>74.900000000000006</v>
      </c>
      <c r="AB2168">
        <f>VLOOKUP($G2168,county_facts!$A:$BB,24,FALSE)</f>
        <v>10.9</v>
      </c>
      <c r="AC2168">
        <f>VLOOKUP($G2168,county_facts!$A:$BB,25,FALSE)</f>
        <v>1501</v>
      </c>
      <c r="AD2168">
        <f>VLOOKUP($G2168,county_facts!$A:$BB,26,FALSE)</f>
        <v>28.4</v>
      </c>
      <c r="AE2168">
        <f>VLOOKUP($G2168,county_facts!$A:$BB,27,FALSE)</f>
        <v>11868</v>
      </c>
      <c r="AF2168">
        <f>VLOOKUP($G2168,county_facts!$A:$BB,28,FALSE)</f>
        <v>77</v>
      </c>
      <c r="AG2168">
        <f>VLOOKUP($G2168,county_facts!$A:$BB,29,FALSE)</f>
        <v>4.0999999999999996</v>
      </c>
      <c r="AH2168">
        <f>VLOOKUP($G2168,county_facts!$A:$BB,30,FALSE)</f>
        <v>91000</v>
      </c>
      <c r="AI2168">
        <f>VLOOKUP($G2168,county_facts!$A:$BB,31,FALSE)</f>
        <v>9692</v>
      </c>
      <c r="AJ2168">
        <f>VLOOKUP($G2168,county_facts!$A:$BB,32,FALSE)</f>
        <v>2.3199999999999998</v>
      </c>
      <c r="AK2168">
        <f>VLOOKUP($G2168,county_facts!$A:$BB,33,FALSE)</f>
        <v>21485</v>
      </c>
      <c r="AL2168">
        <f>VLOOKUP($G2168,county_facts!$A:$BB,34,FALSE)</f>
        <v>38355</v>
      </c>
      <c r="AM2168">
        <f>VLOOKUP($G2168,county_facts!$A:$BB,35,FALSE)</f>
        <v>18.3</v>
      </c>
      <c r="AN2168">
        <f>VLOOKUP($G2168,county_facts!$A:$BB,36,FALSE)</f>
        <v>298</v>
      </c>
      <c r="AO2168">
        <f>VLOOKUP($G2168,county_facts!$A:$BB,37,FALSE)</f>
        <v>3350</v>
      </c>
      <c r="AP2168">
        <f>VLOOKUP($G2168,county_facts!$A:$BB,38,FALSE)</f>
        <v>-5.6</v>
      </c>
      <c r="AQ2168">
        <f>VLOOKUP($G2168,county_facts!$A:$BB,39,FALSE)</f>
        <v>955</v>
      </c>
      <c r="AR2168">
        <f>VLOOKUP($G2168,county_facts!$A:$BB,40,FALSE)</f>
        <v>1319</v>
      </c>
      <c r="AS2168">
        <f>VLOOKUP($G2168,county_facts!$A:$BB,41,FALSE)</f>
        <v>0</v>
      </c>
      <c r="AT2168">
        <f>VLOOKUP($G2168,county_facts!$A:$BB,42,FALSE)</f>
        <v>0</v>
      </c>
      <c r="AU2168">
        <f>VLOOKUP($G2168,county_facts!$A:$BB,43,FALSE)</f>
        <v>0</v>
      </c>
      <c r="AV2168">
        <f>VLOOKUP($G2168,county_facts!$A:$BB,44,FALSE)</f>
        <v>0</v>
      </c>
      <c r="AW2168">
        <f>VLOOKUP($G2168,county_facts!$A:$BB,45,FALSE)</f>
        <v>0</v>
      </c>
      <c r="AX2168">
        <f>VLOOKUP($G2168,county_facts!$A:$BB,46,FALSE)</f>
        <v>0</v>
      </c>
      <c r="AY2168">
        <f>VLOOKUP($G2168,county_facts!$A:$BB,47,FALSE)</f>
        <v>451508</v>
      </c>
      <c r="AZ2168">
        <f>VLOOKUP($G2168,county_facts!$A:$BB,48,FALSE)</f>
        <v>0</v>
      </c>
      <c r="BA2168">
        <f>VLOOKUP($G2168,county_facts!$A:$BB,49,FALSE)</f>
        <v>197209</v>
      </c>
      <c r="BB2168">
        <f>VLOOKUP($G2168,county_facts!$A:$BB,50,FALSE)</f>
        <v>8634</v>
      </c>
      <c r="BC2168">
        <f>VLOOKUP($G2168,county_facts!$A:$BB,51,FALSE)</f>
        <v>11577</v>
      </c>
      <c r="BD2168">
        <f>VLOOKUP($G2168,county_facts!$A:$BB,52,FALSE)</f>
        <v>15</v>
      </c>
      <c r="BE2168">
        <f>VLOOKUP($G2168,county_facts!$A:$BB,53,FALSE)</f>
        <v>535.53</v>
      </c>
      <c r="BF2168">
        <f>VLOOKUP($G2168,county_facts!$A:$BB,54,FALSE)</f>
        <v>43.3</v>
      </c>
    </row>
    <row r="2169" spans="1:58" x14ac:dyDescent="0.3">
      <c r="A2169" t="s">
        <v>9</v>
      </c>
      <c r="B2169" t="s">
        <v>85</v>
      </c>
      <c r="C2169">
        <v>201</v>
      </c>
      <c r="D2169" t="s">
        <v>840</v>
      </c>
      <c r="E2169">
        <v>525</v>
      </c>
      <c r="F2169">
        <v>0.38285714300000001</v>
      </c>
      <c r="G2169">
        <v>51169</v>
      </c>
      <c r="H2169">
        <f>VLOOKUP($G2169,county_facts!$A:$BB,4,FALSE)</f>
        <v>22384</v>
      </c>
      <c r="I2169">
        <f>VLOOKUP($G2169,county_facts!$A:$BB,5,FALSE)</f>
        <v>23172</v>
      </c>
      <c r="J2169">
        <f>VLOOKUP($G2169,county_facts!$A:$BB,6,FALSE)</f>
        <v>-3.4</v>
      </c>
      <c r="K2169">
        <f>VLOOKUP($G2169,county_facts!$A:$BB,7,FALSE)</f>
        <v>23177</v>
      </c>
      <c r="L2169">
        <f>VLOOKUP($G2169,county_facts!$A:$BB,8,FALSE)</f>
        <v>4.8</v>
      </c>
      <c r="M2169">
        <f>VLOOKUP($G2169,county_facts!$A:$BB,9,FALSE)</f>
        <v>18.899999999999999</v>
      </c>
      <c r="N2169">
        <f>VLOOKUP($G2169,county_facts!$A:$BB,10,FALSE)</f>
        <v>21.5</v>
      </c>
      <c r="O2169">
        <f>VLOOKUP($G2169,county_facts!$A:$BB,11,FALSE)</f>
        <v>49.9</v>
      </c>
      <c r="P2169">
        <f>VLOOKUP($G2169,county_facts!$A:$BB,12,FALSE)</f>
        <v>97.9</v>
      </c>
      <c r="Q2169">
        <f>VLOOKUP($G2169,county_facts!$A:$BB,13,FALSE)</f>
        <v>0.8</v>
      </c>
      <c r="R2169">
        <f>VLOOKUP($G2169,county_facts!$A:$BB,14,FALSE)</f>
        <v>0.3</v>
      </c>
      <c r="S2169">
        <f>VLOOKUP($G2169,county_facts!$A:$BB,15,FALSE)</f>
        <v>0.2</v>
      </c>
      <c r="T2169">
        <f>VLOOKUP($G2169,county_facts!$A:$BB,16,FALSE)</f>
        <v>0.1</v>
      </c>
      <c r="U2169">
        <f>VLOOKUP($G2169,county_facts!$A:$BB,17,FALSE)</f>
        <v>0.7</v>
      </c>
      <c r="V2169">
        <f>VLOOKUP($G2169,county_facts!$A:$BB,18,FALSE)</f>
        <v>1.3</v>
      </c>
      <c r="W2169">
        <f>VLOOKUP($G2169,county_facts!$A:$BB,19,FALSE)</f>
        <v>96.8</v>
      </c>
      <c r="X2169">
        <f>VLOOKUP($G2169,county_facts!$A:$BB,20,FALSE)</f>
        <v>89.8</v>
      </c>
      <c r="Y2169">
        <f>VLOOKUP($G2169,county_facts!$A:$BB,21,FALSE)</f>
        <v>0.8</v>
      </c>
      <c r="Z2169">
        <f>VLOOKUP($G2169,county_facts!$A:$BB,22,FALSE)</f>
        <v>1.2</v>
      </c>
      <c r="AA2169">
        <f>VLOOKUP($G2169,county_facts!$A:$BB,23,FALSE)</f>
        <v>74.900000000000006</v>
      </c>
      <c r="AB2169">
        <f>VLOOKUP($G2169,county_facts!$A:$BB,24,FALSE)</f>
        <v>10.9</v>
      </c>
      <c r="AC2169">
        <f>VLOOKUP($G2169,county_facts!$A:$BB,25,FALSE)</f>
        <v>1501</v>
      </c>
      <c r="AD2169">
        <f>VLOOKUP($G2169,county_facts!$A:$BB,26,FALSE)</f>
        <v>28.4</v>
      </c>
      <c r="AE2169">
        <f>VLOOKUP($G2169,county_facts!$A:$BB,27,FALSE)</f>
        <v>11868</v>
      </c>
      <c r="AF2169">
        <f>VLOOKUP($G2169,county_facts!$A:$BB,28,FALSE)</f>
        <v>77</v>
      </c>
      <c r="AG2169">
        <f>VLOOKUP($G2169,county_facts!$A:$BB,29,FALSE)</f>
        <v>4.0999999999999996</v>
      </c>
      <c r="AH2169">
        <f>VLOOKUP($G2169,county_facts!$A:$BB,30,FALSE)</f>
        <v>91000</v>
      </c>
      <c r="AI2169">
        <f>VLOOKUP($G2169,county_facts!$A:$BB,31,FALSE)</f>
        <v>9692</v>
      </c>
      <c r="AJ2169">
        <f>VLOOKUP($G2169,county_facts!$A:$BB,32,FALSE)</f>
        <v>2.3199999999999998</v>
      </c>
      <c r="AK2169">
        <f>VLOOKUP($G2169,county_facts!$A:$BB,33,FALSE)</f>
        <v>21485</v>
      </c>
      <c r="AL2169">
        <f>VLOOKUP($G2169,county_facts!$A:$BB,34,FALSE)</f>
        <v>38355</v>
      </c>
      <c r="AM2169">
        <f>VLOOKUP($G2169,county_facts!$A:$BB,35,FALSE)</f>
        <v>18.3</v>
      </c>
      <c r="AN2169">
        <f>VLOOKUP($G2169,county_facts!$A:$BB,36,FALSE)</f>
        <v>298</v>
      </c>
      <c r="AO2169">
        <f>VLOOKUP($G2169,county_facts!$A:$BB,37,FALSE)</f>
        <v>3350</v>
      </c>
      <c r="AP2169">
        <f>VLOOKUP($G2169,county_facts!$A:$BB,38,FALSE)</f>
        <v>-5.6</v>
      </c>
      <c r="AQ2169">
        <f>VLOOKUP($G2169,county_facts!$A:$BB,39,FALSE)</f>
        <v>955</v>
      </c>
      <c r="AR2169">
        <f>VLOOKUP($G2169,county_facts!$A:$BB,40,FALSE)</f>
        <v>1319</v>
      </c>
      <c r="AS2169">
        <f>VLOOKUP($G2169,county_facts!$A:$BB,41,FALSE)</f>
        <v>0</v>
      </c>
      <c r="AT2169">
        <f>VLOOKUP($G2169,county_facts!$A:$BB,42,FALSE)</f>
        <v>0</v>
      </c>
      <c r="AU2169">
        <f>VLOOKUP($G2169,county_facts!$A:$BB,43,FALSE)</f>
        <v>0</v>
      </c>
      <c r="AV2169">
        <f>VLOOKUP($G2169,county_facts!$A:$BB,44,FALSE)</f>
        <v>0</v>
      </c>
      <c r="AW2169">
        <f>VLOOKUP($G2169,county_facts!$A:$BB,45,FALSE)</f>
        <v>0</v>
      </c>
      <c r="AX2169">
        <f>VLOOKUP($G2169,county_facts!$A:$BB,46,FALSE)</f>
        <v>0</v>
      </c>
      <c r="AY2169">
        <f>VLOOKUP($G2169,county_facts!$A:$BB,47,FALSE)</f>
        <v>451508</v>
      </c>
      <c r="AZ2169">
        <f>VLOOKUP($G2169,county_facts!$A:$BB,48,FALSE)</f>
        <v>0</v>
      </c>
      <c r="BA2169">
        <f>VLOOKUP($G2169,county_facts!$A:$BB,49,FALSE)</f>
        <v>197209</v>
      </c>
      <c r="BB2169">
        <f>VLOOKUP($G2169,county_facts!$A:$BB,50,FALSE)</f>
        <v>8634</v>
      </c>
      <c r="BC2169">
        <f>VLOOKUP($G2169,county_facts!$A:$BB,51,FALSE)</f>
        <v>11577</v>
      </c>
      <c r="BD2169">
        <f>VLOOKUP($G2169,county_facts!$A:$BB,52,FALSE)</f>
        <v>15</v>
      </c>
      <c r="BE2169">
        <f>VLOOKUP($G2169,county_facts!$A:$BB,53,FALSE)</f>
        <v>535.53</v>
      </c>
      <c r="BF2169">
        <f>VLOOKUP($G2169,county_facts!$A:$BB,54,FALSE)</f>
        <v>43.3</v>
      </c>
    </row>
    <row r="2170" spans="1:58" x14ac:dyDescent="0.3">
      <c r="A2170" t="s">
        <v>6</v>
      </c>
      <c r="B2170" t="s">
        <v>912</v>
      </c>
      <c r="C2170">
        <v>1312</v>
      </c>
      <c r="D2170" t="s">
        <v>840</v>
      </c>
      <c r="E2170">
        <v>2001</v>
      </c>
      <c r="F2170">
        <v>0.65567216399999995</v>
      </c>
      <c r="G2170">
        <v>51775</v>
      </c>
      <c r="H2170">
        <f>VLOOKUP($G2170,county_facts!$A:$BB,4,FALSE)</f>
        <v>25483</v>
      </c>
      <c r="I2170">
        <f>VLOOKUP($G2170,county_facts!$A:$BB,5,FALSE)</f>
        <v>24848</v>
      </c>
      <c r="J2170">
        <f>VLOOKUP($G2170,county_facts!$A:$BB,6,FALSE)</f>
        <v>2.6</v>
      </c>
      <c r="K2170">
        <f>VLOOKUP($G2170,county_facts!$A:$BB,7,FALSE)</f>
        <v>24802</v>
      </c>
      <c r="L2170">
        <f>VLOOKUP($G2170,county_facts!$A:$BB,8,FALSE)</f>
        <v>5.3</v>
      </c>
      <c r="M2170">
        <f>VLOOKUP($G2170,county_facts!$A:$BB,9,FALSE)</f>
        <v>19.899999999999999</v>
      </c>
      <c r="N2170">
        <f>VLOOKUP($G2170,county_facts!$A:$BB,10,FALSE)</f>
        <v>17.100000000000001</v>
      </c>
      <c r="O2170">
        <f>VLOOKUP($G2170,county_facts!$A:$BB,11,FALSE)</f>
        <v>52.2</v>
      </c>
      <c r="P2170">
        <f>VLOOKUP($G2170,county_facts!$A:$BB,12,FALSE)</f>
        <v>88.5</v>
      </c>
      <c r="Q2170">
        <f>VLOOKUP($G2170,county_facts!$A:$BB,13,FALSE)</f>
        <v>7.3</v>
      </c>
      <c r="R2170">
        <f>VLOOKUP($G2170,county_facts!$A:$BB,14,FALSE)</f>
        <v>0.3</v>
      </c>
      <c r="S2170">
        <f>VLOOKUP($G2170,county_facts!$A:$BB,15,FALSE)</f>
        <v>1.9</v>
      </c>
      <c r="T2170">
        <f>VLOOKUP($G2170,county_facts!$A:$BB,16,FALSE)</f>
        <v>0</v>
      </c>
      <c r="U2170">
        <f>VLOOKUP($G2170,county_facts!$A:$BB,17,FALSE)</f>
        <v>1.9</v>
      </c>
      <c r="V2170">
        <f>VLOOKUP($G2170,county_facts!$A:$BB,18,FALSE)</f>
        <v>3.2</v>
      </c>
      <c r="W2170">
        <f>VLOOKUP($G2170,county_facts!$A:$BB,19,FALSE)</f>
        <v>86</v>
      </c>
      <c r="X2170">
        <f>VLOOKUP($G2170,county_facts!$A:$BB,20,FALSE)</f>
        <v>79.8</v>
      </c>
      <c r="Y2170">
        <f>VLOOKUP($G2170,county_facts!$A:$BB,21,FALSE)</f>
        <v>4.9000000000000004</v>
      </c>
      <c r="Z2170">
        <f>VLOOKUP($G2170,county_facts!$A:$BB,22,FALSE)</f>
        <v>6.1</v>
      </c>
      <c r="AA2170">
        <f>VLOOKUP($G2170,county_facts!$A:$BB,23,FALSE)</f>
        <v>88.9</v>
      </c>
      <c r="AB2170">
        <f>VLOOKUP($G2170,county_facts!$A:$BB,24,FALSE)</f>
        <v>30.8</v>
      </c>
      <c r="AC2170">
        <f>VLOOKUP($G2170,county_facts!$A:$BB,25,FALSE)</f>
        <v>2222</v>
      </c>
      <c r="AD2170">
        <f>VLOOKUP($G2170,county_facts!$A:$BB,26,FALSE)</f>
        <v>17.2</v>
      </c>
      <c r="AE2170">
        <f>VLOOKUP($G2170,county_facts!$A:$BB,27,FALSE)</f>
        <v>10854</v>
      </c>
      <c r="AF2170">
        <f>VLOOKUP($G2170,county_facts!$A:$BB,28,FALSE)</f>
        <v>66.599999999999994</v>
      </c>
      <c r="AG2170">
        <f>VLOOKUP($G2170,county_facts!$A:$BB,29,FALSE)</f>
        <v>22.9</v>
      </c>
      <c r="AH2170">
        <f>VLOOKUP($G2170,county_facts!$A:$BB,30,FALSE)</f>
        <v>170300</v>
      </c>
      <c r="AI2170">
        <f>VLOOKUP($G2170,county_facts!$A:$BB,31,FALSE)</f>
        <v>9908</v>
      </c>
      <c r="AJ2170">
        <f>VLOOKUP($G2170,county_facts!$A:$BB,32,FALSE)</f>
        <v>2.3199999999999998</v>
      </c>
      <c r="AK2170">
        <f>VLOOKUP($G2170,county_facts!$A:$BB,33,FALSE)</f>
        <v>26661</v>
      </c>
      <c r="AL2170">
        <f>VLOOKUP($G2170,county_facts!$A:$BB,34,FALSE)</f>
        <v>48733</v>
      </c>
      <c r="AM2170">
        <f>VLOOKUP($G2170,county_facts!$A:$BB,35,FALSE)</f>
        <v>11.7</v>
      </c>
      <c r="AN2170">
        <f>VLOOKUP($G2170,county_facts!$A:$BB,36,FALSE)</f>
        <v>969</v>
      </c>
      <c r="AO2170">
        <f>VLOOKUP($G2170,county_facts!$A:$BB,37,FALSE)</f>
        <v>18587</v>
      </c>
      <c r="AP2170">
        <f>VLOOKUP($G2170,county_facts!$A:$BB,38,FALSE)</f>
        <v>-1.3</v>
      </c>
      <c r="AQ2170">
        <f>VLOOKUP($G2170,county_facts!$A:$BB,39,FALSE)</f>
        <v>1393</v>
      </c>
      <c r="AR2170">
        <f>VLOOKUP($G2170,county_facts!$A:$BB,40,FALSE)</f>
        <v>2121</v>
      </c>
      <c r="AS2170">
        <f>VLOOKUP($G2170,county_facts!$A:$BB,41,FALSE)</f>
        <v>0</v>
      </c>
      <c r="AT2170">
        <f>VLOOKUP($G2170,county_facts!$A:$BB,42,FALSE)</f>
        <v>0</v>
      </c>
      <c r="AU2170">
        <f>VLOOKUP($G2170,county_facts!$A:$BB,43,FALSE)</f>
        <v>2.9</v>
      </c>
      <c r="AV2170">
        <f>VLOOKUP($G2170,county_facts!$A:$BB,44,FALSE)</f>
        <v>0</v>
      </c>
      <c r="AW2170">
        <f>VLOOKUP($G2170,county_facts!$A:$BB,45,FALSE)</f>
        <v>0</v>
      </c>
      <c r="AX2170">
        <f>VLOOKUP($G2170,county_facts!$A:$BB,46,FALSE)</f>
        <v>21.2</v>
      </c>
      <c r="AY2170">
        <f>VLOOKUP($G2170,county_facts!$A:$BB,47,FALSE)</f>
        <v>984033</v>
      </c>
      <c r="AZ2170">
        <f>VLOOKUP($G2170,county_facts!$A:$BB,48,FALSE)</f>
        <v>621187</v>
      </c>
      <c r="BA2170">
        <f>VLOOKUP($G2170,county_facts!$A:$BB,49,FALSE)</f>
        <v>537832</v>
      </c>
      <c r="BB2170">
        <f>VLOOKUP($G2170,county_facts!$A:$BB,50,FALSE)</f>
        <v>21445</v>
      </c>
      <c r="BC2170">
        <f>VLOOKUP($G2170,county_facts!$A:$BB,51,FALSE)</f>
        <v>67944</v>
      </c>
      <c r="BD2170">
        <f>VLOOKUP($G2170,county_facts!$A:$BB,52,FALSE)</f>
        <v>38</v>
      </c>
      <c r="BE2170">
        <f>VLOOKUP($G2170,county_facts!$A:$BB,53,FALSE)</f>
        <v>14.44</v>
      </c>
      <c r="BF2170">
        <f>VLOOKUP($G2170,county_facts!$A:$BB,54,FALSE)</f>
        <v>1717.9</v>
      </c>
    </row>
    <row r="2171" spans="1:58" x14ac:dyDescent="0.3">
      <c r="A2171" t="s">
        <v>9</v>
      </c>
      <c r="B2171" t="s">
        <v>912</v>
      </c>
      <c r="C2171">
        <v>689</v>
      </c>
      <c r="D2171" t="s">
        <v>840</v>
      </c>
      <c r="E2171">
        <v>2001</v>
      </c>
      <c r="F2171">
        <v>0.344327836</v>
      </c>
      <c r="G2171">
        <v>51775</v>
      </c>
      <c r="H2171">
        <f>VLOOKUP($G2171,county_facts!$A:$BB,4,FALSE)</f>
        <v>25483</v>
      </c>
      <c r="I2171">
        <f>VLOOKUP($G2171,county_facts!$A:$BB,5,FALSE)</f>
        <v>24848</v>
      </c>
      <c r="J2171">
        <f>VLOOKUP($G2171,county_facts!$A:$BB,6,FALSE)</f>
        <v>2.6</v>
      </c>
      <c r="K2171">
        <f>VLOOKUP($G2171,county_facts!$A:$BB,7,FALSE)</f>
        <v>24802</v>
      </c>
      <c r="L2171">
        <f>VLOOKUP($G2171,county_facts!$A:$BB,8,FALSE)</f>
        <v>5.3</v>
      </c>
      <c r="M2171">
        <f>VLOOKUP($G2171,county_facts!$A:$BB,9,FALSE)</f>
        <v>19.899999999999999</v>
      </c>
      <c r="N2171">
        <f>VLOOKUP($G2171,county_facts!$A:$BB,10,FALSE)</f>
        <v>17.100000000000001</v>
      </c>
      <c r="O2171">
        <f>VLOOKUP($G2171,county_facts!$A:$BB,11,FALSE)</f>
        <v>52.2</v>
      </c>
      <c r="P2171">
        <f>VLOOKUP($G2171,county_facts!$A:$BB,12,FALSE)</f>
        <v>88.5</v>
      </c>
      <c r="Q2171">
        <f>VLOOKUP($G2171,county_facts!$A:$BB,13,FALSE)</f>
        <v>7.3</v>
      </c>
      <c r="R2171">
        <f>VLOOKUP($G2171,county_facts!$A:$BB,14,FALSE)</f>
        <v>0.3</v>
      </c>
      <c r="S2171">
        <f>VLOOKUP($G2171,county_facts!$A:$BB,15,FALSE)</f>
        <v>1.9</v>
      </c>
      <c r="T2171">
        <f>VLOOKUP($G2171,county_facts!$A:$BB,16,FALSE)</f>
        <v>0</v>
      </c>
      <c r="U2171">
        <f>VLOOKUP($G2171,county_facts!$A:$BB,17,FALSE)</f>
        <v>1.9</v>
      </c>
      <c r="V2171">
        <f>VLOOKUP($G2171,county_facts!$A:$BB,18,FALSE)</f>
        <v>3.2</v>
      </c>
      <c r="W2171">
        <f>VLOOKUP($G2171,county_facts!$A:$BB,19,FALSE)</f>
        <v>86</v>
      </c>
      <c r="X2171">
        <f>VLOOKUP($G2171,county_facts!$A:$BB,20,FALSE)</f>
        <v>79.8</v>
      </c>
      <c r="Y2171">
        <f>VLOOKUP($G2171,county_facts!$A:$BB,21,FALSE)</f>
        <v>4.9000000000000004</v>
      </c>
      <c r="Z2171">
        <f>VLOOKUP($G2171,county_facts!$A:$BB,22,FALSE)</f>
        <v>6.1</v>
      </c>
      <c r="AA2171">
        <f>VLOOKUP($G2171,county_facts!$A:$BB,23,FALSE)</f>
        <v>88.9</v>
      </c>
      <c r="AB2171">
        <f>VLOOKUP($G2171,county_facts!$A:$BB,24,FALSE)</f>
        <v>30.8</v>
      </c>
      <c r="AC2171">
        <f>VLOOKUP($G2171,county_facts!$A:$BB,25,FALSE)</f>
        <v>2222</v>
      </c>
      <c r="AD2171">
        <f>VLOOKUP($G2171,county_facts!$A:$BB,26,FALSE)</f>
        <v>17.2</v>
      </c>
      <c r="AE2171">
        <f>VLOOKUP($G2171,county_facts!$A:$BB,27,FALSE)</f>
        <v>10854</v>
      </c>
      <c r="AF2171">
        <f>VLOOKUP($G2171,county_facts!$A:$BB,28,FALSE)</f>
        <v>66.599999999999994</v>
      </c>
      <c r="AG2171">
        <f>VLOOKUP($G2171,county_facts!$A:$BB,29,FALSE)</f>
        <v>22.9</v>
      </c>
      <c r="AH2171">
        <f>VLOOKUP($G2171,county_facts!$A:$BB,30,FALSE)</f>
        <v>170300</v>
      </c>
      <c r="AI2171">
        <f>VLOOKUP($G2171,county_facts!$A:$BB,31,FALSE)</f>
        <v>9908</v>
      </c>
      <c r="AJ2171">
        <f>VLOOKUP($G2171,county_facts!$A:$BB,32,FALSE)</f>
        <v>2.3199999999999998</v>
      </c>
      <c r="AK2171">
        <f>VLOOKUP($G2171,county_facts!$A:$BB,33,FALSE)</f>
        <v>26661</v>
      </c>
      <c r="AL2171">
        <f>VLOOKUP($G2171,county_facts!$A:$BB,34,FALSE)</f>
        <v>48733</v>
      </c>
      <c r="AM2171">
        <f>VLOOKUP($G2171,county_facts!$A:$BB,35,FALSE)</f>
        <v>11.7</v>
      </c>
      <c r="AN2171">
        <f>VLOOKUP($G2171,county_facts!$A:$BB,36,FALSE)</f>
        <v>969</v>
      </c>
      <c r="AO2171">
        <f>VLOOKUP($G2171,county_facts!$A:$BB,37,FALSE)</f>
        <v>18587</v>
      </c>
      <c r="AP2171">
        <f>VLOOKUP($G2171,county_facts!$A:$BB,38,FALSE)</f>
        <v>-1.3</v>
      </c>
      <c r="AQ2171">
        <f>VLOOKUP($G2171,county_facts!$A:$BB,39,FALSE)</f>
        <v>1393</v>
      </c>
      <c r="AR2171">
        <f>VLOOKUP($G2171,county_facts!$A:$BB,40,FALSE)</f>
        <v>2121</v>
      </c>
      <c r="AS2171">
        <f>VLOOKUP($G2171,county_facts!$A:$BB,41,FALSE)</f>
        <v>0</v>
      </c>
      <c r="AT2171">
        <f>VLOOKUP($G2171,county_facts!$A:$BB,42,FALSE)</f>
        <v>0</v>
      </c>
      <c r="AU2171">
        <f>VLOOKUP($G2171,county_facts!$A:$BB,43,FALSE)</f>
        <v>2.9</v>
      </c>
      <c r="AV2171">
        <f>VLOOKUP($G2171,county_facts!$A:$BB,44,FALSE)</f>
        <v>0</v>
      </c>
      <c r="AW2171">
        <f>VLOOKUP($G2171,county_facts!$A:$BB,45,FALSE)</f>
        <v>0</v>
      </c>
      <c r="AX2171">
        <f>VLOOKUP($G2171,county_facts!$A:$BB,46,FALSE)</f>
        <v>21.2</v>
      </c>
      <c r="AY2171">
        <f>VLOOKUP($G2171,county_facts!$A:$BB,47,FALSE)</f>
        <v>984033</v>
      </c>
      <c r="AZ2171">
        <f>VLOOKUP($G2171,county_facts!$A:$BB,48,FALSE)</f>
        <v>621187</v>
      </c>
      <c r="BA2171">
        <f>VLOOKUP($G2171,county_facts!$A:$BB,49,FALSE)</f>
        <v>537832</v>
      </c>
      <c r="BB2171">
        <f>VLOOKUP($G2171,county_facts!$A:$BB,50,FALSE)</f>
        <v>21445</v>
      </c>
      <c r="BC2171">
        <f>VLOOKUP($G2171,county_facts!$A:$BB,51,FALSE)</f>
        <v>67944</v>
      </c>
      <c r="BD2171">
        <f>VLOOKUP($G2171,county_facts!$A:$BB,52,FALSE)</f>
        <v>38</v>
      </c>
      <c r="BE2171">
        <f>VLOOKUP($G2171,county_facts!$A:$BB,53,FALSE)</f>
        <v>14.44</v>
      </c>
      <c r="BF2171">
        <f>VLOOKUP($G2171,county_facts!$A:$BB,54,FALSE)</f>
        <v>1717.9</v>
      </c>
    </row>
    <row r="2172" spans="1:58" x14ac:dyDescent="0.3">
      <c r="A2172" t="s">
        <v>6</v>
      </c>
      <c r="B2172" t="s">
        <v>18</v>
      </c>
      <c r="C2172">
        <v>542</v>
      </c>
      <c r="D2172" t="s">
        <v>840</v>
      </c>
      <c r="E2172">
        <v>833</v>
      </c>
      <c r="F2172">
        <v>0.65066026399999999</v>
      </c>
      <c r="G2172">
        <v>51167</v>
      </c>
      <c r="H2172">
        <f>VLOOKUP($G2172,county_facts!$A:$BB,4,FALSE)</f>
        <v>28023</v>
      </c>
      <c r="I2172">
        <f>VLOOKUP($G2172,county_facts!$A:$BB,5,FALSE)</f>
        <v>28896</v>
      </c>
      <c r="J2172">
        <f>VLOOKUP($G2172,county_facts!$A:$BB,6,FALSE)</f>
        <v>-3</v>
      </c>
      <c r="K2172">
        <f>VLOOKUP($G2172,county_facts!$A:$BB,7,FALSE)</f>
        <v>28897</v>
      </c>
      <c r="L2172">
        <f>VLOOKUP($G2172,county_facts!$A:$BB,8,FALSE)</f>
        <v>5.2</v>
      </c>
      <c r="M2172">
        <f>VLOOKUP($G2172,county_facts!$A:$BB,9,FALSE)</f>
        <v>19.7</v>
      </c>
      <c r="N2172">
        <f>VLOOKUP($G2172,county_facts!$A:$BB,10,FALSE)</f>
        <v>18.8</v>
      </c>
      <c r="O2172">
        <f>VLOOKUP($G2172,county_facts!$A:$BB,11,FALSE)</f>
        <v>51.2</v>
      </c>
      <c r="P2172">
        <f>VLOOKUP($G2172,county_facts!$A:$BB,12,FALSE)</f>
        <v>97.8</v>
      </c>
      <c r="Q2172">
        <f>VLOOKUP($G2172,county_facts!$A:$BB,13,FALSE)</f>
        <v>1</v>
      </c>
      <c r="R2172">
        <f>VLOOKUP($G2172,county_facts!$A:$BB,14,FALSE)</f>
        <v>0.2</v>
      </c>
      <c r="S2172">
        <f>VLOOKUP($G2172,county_facts!$A:$BB,15,FALSE)</f>
        <v>0.2</v>
      </c>
      <c r="T2172">
        <f>VLOOKUP($G2172,county_facts!$A:$BB,16,FALSE)</f>
        <v>0</v>
      </c>
      <c r="U2172">
        <f>VLOOKUP($G2172,county_facts!$A:$BB,17,FALSE)</f>
        <v>0.7</v>
      </c>
      <c r="V2172">
        <f>VLOOKUP($G2172,county_facts!$A:$BB,18,FALSE)</f>
        <v>1.1000000000000001</v>
      </c>
      <c r="W2172">
        <f>VLOOKUP($G2172,county_facts!$A:$BB,19,FALSE)</f>
        <v>96.9</v>
      </c>
      <c r="X2172">
        <f>VLOOKUP($G2172,county_facts!$A:$BB,20,FALSE)</f>
        <v>91.3</v>
      </c>
      <c r="Y2172">
        <f>VLOOKUP($G2172,county_facts!$A:$BB,21,FALSE)</f>
        <v>1.1000000000000001</v>
      </c>
      <c r="Z2172">
        <f>VLOOKUP($G2172,county_facts!$A:$BB,22,FALSE)</f>
        <v>0.9</v>
      </c>
      <c r="AA2172">
        <f>VLOOKUP($G2172,county_facts!$A:$BB,23,FALSE)</f>
        <v>74.7</v>
      </c>
      <c r="AB2172">
        <f>VLOOKUP($G2172,county_facts!$A:$BB,24,FALSE)</f>
        <v>10.5</v>
      </c>
      <c r="AC2172">
        <f>VLOOKUP($G2172,county_facts!$A:$BB,25,FALSE)</f>
        <v>1458</v>
      </c>
      <c r="AD2172">
        <f>VLOOKUP($G2172,county_facts!$A:$BB,26,FALSE)</f>
        <v>28.3</v>
      </c>
      <c r="AE2172">
        <f>VLOOKUP($G2172,county_facts!$A:$BB,27,FALSE)</f>
        <v>13405</v>
      </c>
      <c r="AF2172">
        <f>VLOOKUP($G2172,county_facts!$A:$BB,28,FALSE)</f>
        <v>78.2</v>
      </c>
      <c r="AG2172">
        <f>VLOOKUP($G2172,county_facts!$A:$BB,29,FALSE)</f>
        <v>6</v>
      </c>
      <c r="AH2172">
        <f>VLOOKUP($G2172,county_facts!$A:$BB,30,FALSE)</f>
        <v>91100</v>
      </c>
      <c r="AI2172">
        <f>VLOOKUP($G2172,county_facts!$A:$BB,31,FALSE)</f>
        <v>11191</v>
      </c>
      <c r="AJ2172">
        <f>VLOOKUP($G2172,county_facts!$A:$BB,32,FALSE)</f>
        <v>2.5299999999999998</v>
      </c>
      <c r="AK2172">
        <f>VLOOKUP($G2172,county_facts!$A:$BB,33,FALSE)</f>
        <v>19735</v>
      </c>
      <c r="AL2172">
        <f>VLOOKUP($G2172,county_facts!$A:$BB,34,FALSE)</f>
        <v>33872</v>
      </c>
      <c r="AM2172">
        <f>VLOOKUP($G2172,county_facts!$A:$BB,35,FALSE)</f>
        <v>19.3</v>
      </c>
      <c r="AN2172">
        <f>VLOOKUP($G2172,county_facts!$A:$BB,36,FALSE)</f>
        <v>483</v>
      </c>
      <c r="AO2172">
        <f>VLOOKUP($G2172,county_facts!$A:$BB,37,FALSE)</f>
        <v>5758</v>
      </c>
      <c r="AP2172">
        <f>VLOOKUP($G2172,county_facts!$A:$BB,38,FALSE)</f>
        <v>-7.1</v>
      </c>
      <c r="AQ2172">
        <f>VLOOKUP($G2172,county_facts!$A:$BB,39,FALSE)</f>
        <v>1173</v>
      </c>
      <c r="AR2172">
        <f>VLOOKUP($G2172,county_facts!$A:$BB,40,FALSE)</f>
        <v>1921</v>
      </c>
      <c r="AS2172">
        <f>VLOOKUP($G2172,county_facts!$A:$BB,41,FALSE)</f>
        <v>0</v>
      </c>
      <c r="AT2172">
        <f>VLOOKUP($G2172,county_facts!$A:$BB,42,FALSE)</f>
        <v>0</v>
      </c>
      <c r="AU2172">
        <f>VLOOKUP($G2172,county_facts!$A:$BB,43,FALSE)</f>
        <v>0</v>
      </c>
      <c r="AV2172">
        <f>VLOOKUP($G2172,county_facts!$A:$BB,44,FALSE)</f>
        <v>0</v>
      </c>
      <c r="AW2172">
        <f>VLOOKUP($G2172,county_facts!$A:$BB,45,FALSE)</f>
        <v>0</v>
      </c>
      <c r="AX2172">
        <f>VLOOKUP($G2172,county_facts!$A:$BB,46,FALSE)</f>
        <v>21.4</v>
      </c>
      <c r="AY2172">
        <f>VLOOKUP($G2172,county_facts!$A:$BB,47,FALSE)</f>
        <v>192925</v>
      </c>
      <c r="AZ2172">
        <f>VLOOKUP($G2172,county_facts!$A:$BB,48,FALSE)</f>
        <v>36465</v>
      </c>
      <c r="BA2172">
        <f>VLOOKUP($G2172,county_facts!$A:$BB,49,FALSE)</f>
        <v>255615</v>
      </c>
      <c r="BB2172">
        <f>VLOOKUP($G2172,county_facts!$A:$BB,50,FALSE)</f>
        <v>8806</v>
      </c>
      <c r="BC2172">
        <f>VLOOKUP($G2172,county_facts!$A:$BB,51,FALSE)</f>
        <v>15571</v>
      </c>
      <c r="BD2172">
        <f>VLOOKUP($G2172,county_facts!$A:$BB,52,FALSE)</f>
        <v>30</v>
      </c>
      <c r="BE2172">
        <f>VLOOKUP($G2172,county_facts!$A:$BB,53,FALSE)</f>
        <v>473.82</v>
      </c>
      <c r="BF2172">
        <f>VLOOKUP($G2172,county_facts!$A:$BB,54,FALSE)</f>
        <v>61</v>
      </c>
    </row>
    <row r="2173" spans="1:58" x14ac:dyDescent="0.3">
      <c r="A2173" t="s">
        <v>9</v>
      </c>
      <c r="B2173" t="s">
        <v>18</v>
      </c>
      <c r="C2173">
        <v>291</v>
      </c>
      <c r="D2173" t="s">
        <v>840</v>
      </c>
      <c r="E2173">
        <v>833</v>
      </c>
      <c r="F2173">
        <v>0.34933973600000001</v>
      </c>
      <c r="G2173">
        <v>51167</v>
      </c>
      <c r="H2173">
        <f>VLOOKUP($G2173,county_facts!$A:$BB,4,FALSE)</f>
        <v>28023</v>
      </c>
      <c r="I2173">
        <f>VLOOKUP($G2173,county_facts!$A:$BB,5,FALSE)</f>
        <v>28896</v>
      </c>
      <c r="J2173">
        <f>VLOOKUP($G2173,county_facts!$A:$BB,6,FALSE)</f>
        <v>-3</v>
      </c>
      <c r="K2173">
        <f>VLOOKUP($G2173,county_facts!$A:$BB,7,FALSE)</f>
        <v>28897</v>
      </c>
      <c r="L2173">
        <f>VLOOKUP($G2173,county_facts!$A:$BB,8,FALSE)</f>
        <v>5.2</v>
      </c>
      <c r="M2173">
        <f>VLOOKUP($G2173,county_facts!$A:$BB,9,FALSE)</f>
        <v>19.7</v>
      </c>
      <c r="N2173">
        <f>VLOOKUP($G2173,county_facts!$A:$BB,10,FALSE)</f>
        <v>18.8</v>
      </c>
      <c r="O2173">
        <f>VLOOKUP($G2173,county_facts!$A:$BB,11,FALSE)</f>
        <v>51.2</v>
      </c>
      <c r="P2173">
        <f>VLOOKUP($G2173,county_facts!$A:$BB,12,FALSE)</f>
        <v>97.8</v>
      </c>
      <c r="Q2173">
        <f>VLOOKUP($G2173,county_facts!$A:$BB,13,FALSE)</f>
        <v>1</v>
      </c>
      <c r="R2173">
        <f>VLOOKUP($G2173,county_facts!$A:$BB,14,FALSE)</f>
        <v>0.2</v>
      </c>
      <c r="S2173">
        <f>VLOOKUP($G2173,county_facts!$A:$BB,15,FALSE)</f>
        <v>0.2</v>
      </c>
      <c r="T2173">
        <f>VLOOKUP($G2173,county_facts!$A:$BB,16,FALSE)</f>
        <v>0</v>
      </c>
      <c r="U2173">
        <f>VLOOKUP($G2173,county_facts!$A:$BB,17,FALSE)</f>
        <v>0.7</v>
      </c>
      <c r="V2173">
        <f>VLOOKUP($G2173,county_facts!$A:$BB,18,FALSE)</f>
        <v>1.1000000000000001</v>
      </c>
      <c r="W2173">
        <f>VLOOKUP($G2173,county_facts!$A:$BB,19,FALSE)</f>
        <v>96.9</v>
      </c>
      <c r="X2173">
        <f>VLOOKUP($G2173,county_facts!$A:$BB,20,FALSE)</f>
        <v>91.3</v>
      </c>
      <c r="Y2173">
        <f>VLOOKUP($G2173,county_facts!$A:$BB,21,FALSE)</f>
        <v>1.1000000000000001</v>
      </c>
      <c r="Z2173">
        <f>VLOOKUP($G2173,county_facts!$A:$BB,22,FALSE)</f>
        <v>0.9</v>
      </c>
      <c r="AA2173">
        <f>VLOOKUP($G2173,county_facts!$A:$BB,23,FALSE)</f>
        <v>74.7</v>
      </c>
      <c r="AB2173">
        <f>VLOOKUP($G2173,county_facts!$A:$BB,24,FALSE)</f>
        <v>10.5</v>
      </c>
      <c r="AC2173">
        <f>VLOOKUP($G2173,county_facts!$A:$BB,25,FALSE)</f>
        <v>1458</v>
      </c>
      <c r="AD2173">
        <f>VLOOKUP($G2173,county_facts!$A:$BB,26,FALSE)</f>
        <v>28.3</v>
      </c>
      <c r="AE2173">
        <f>VLOOKUP($G2173,county_facts!$A:$BB,27,FALSE)</f>
        <v>13405</v>
      </c>
      <c r="AF2173">
        <f>VLOOKUP($G2173,county_facts!$A:$BB,28,FALSE)</f>
        <v>78.2</v>
      </c>
      <c r="AG2173">
        <f>VLOOKUP($G2173,county_facts!$A:$BB,29,FALSE)</f>
        <v>6</v>
      </c>
      <c r="AH2173">
        <f>VLOOKUP($G2173,county_facts!$A:$BB,30,FALSE)</f>
        <v>91100</v>
      </c>
      <c r="AI2173">
        <f>VLOOKUP($G2173,county_facts!$A:$BB,31,FALSE)</f>
        <v>11191</v>
      </c>
      <c r="AJ2173">
        <f>VLOOKUP($G2173,county_facts!$A:$BB,32,FALSE)</f>
        <v>2.5299999999999998</v>
      </c>
      <c r="AK2173">
        <f>VLOOKUP($G2173,county_facts!$A:$BB,33,FALSE)</f>
        <v>19735</v>
      </c>
      <c r="AL2173">
        <f>VLOOKUP($G2173,county_facts!$A:$BB,34,FALSE)</f>
        <v>33872</v>
      </c>
      <c r="AM2173">
        <f>VLOOKUP($G2173,county_facts!$A:$BB,35,FALSE)</f>
        <v>19.3</v>
      </c>
      <c r="AN2173">
        <f>VLOOKUP($G2173,county_facts!$A:$BB,36,FALSE)</f>
        <v>483</v>
      </c>
      <c r="AO2173">
        <f>VLOOKUP($G2173,county_facts!$A:$BB,37,FALSE)</f>
        <v>5758</v>
      </c>
      <c r="AP2173">
        <f>VLOOKUP($G2173,county_facts!$A:$BB,38,FALSE)</f>
        <v>-7.1</v>
      </c>
      <c r="AQ2173">
        <f>VLOOKUP($G2173,county_facts!$A:$BB,39,FALSE)</f>
        <v>1173</v>
      </c>
      <c r="AR2173">
        <f>VLOOKUP($G2173,county_facts!$A:$BB,40,FALSE)</f>
        <v>1921</v>
      </c>
      <c r="AS2173">
        <f>VLOOKUP($G2173,county_facts!$A:$BB,41,FALSE)</f>
        <v>0</v>
      </c>
      <c r="AT2173">
        <f>VLOOKUP($G2173,county_facts!$A:$BB,42,FALSE)</f>
        <v>0</v>
      </c>
      <c r="AU2173">
        <f>VLOOKUP($G2173,county_facts!$A:$BB,43,FALSE)</f>
        <v>0</v>
      </c>
      <c r="AV2173">
        <f>VLOOKUP($G2173,county_facts!$A:$BB,44,FALSE)</f>
        <v>0</v>
      </c>
      <c r="AW2173">
        <f>VLOOKUP($G2173,county_facts!$A:$BB,45,FALSE)</f>
        <v>0</v>
      </c>
      <c r="AX2173">
        <f>VLOOKUP($G2173,county_facts!$A:$BB,46,FALSE)</f>
        <v>21.4</v>
      </c>
      <c r="AY2173">
        <f>VLOOKUP($G2173,county_facts!$A:$BB,47,FALSE)</f>
        <v>192925</v>
      </c>
      <c r="AZ2173">
        <f>VLOOKUP($G2173,county_facts!$A:$BB,48,FALSE)</f>
        <v>36465</v>
      </c>
      <c r="BA2173">
        <f>VLOOKUP($G2173,county_facts!$A:$BB,49,FALSE)</f>
        <v>255615</v>
      </c>
      <c r="BB2173">
        <f>VLOOKUP($G2173,county_facts!$A:$BB,50,FALSE)</f>
        <v>8806</v>
      </c>
      <c r="BC2173">
        <f>VLOOKUP($G2173,county_facts!$A:$BB,51,FALSE)</f>
        <v>15571</v>
      </c>
      <c r="BD2173">
        <f>VLOOKUP($G2173,county_facts!$A:$BB,52,FALSE)</f>
        <v>30</v>
      </c>
      <c r="BE2173">
        <f>VLOOKUP($G2173,county_facts!$A:$BB,53,FALSE)</f>
        <v>473.82</v>
      </c>
      <c r="BF2173">
        <f>VLOOKUP($G2173,county_facts!$A:$BB,54,FALSE)</f>
        <v>61</v>
      </c>
    </row>
    <row r="2174" spans="1:58" x14ac:dyDescent="0.3">
      <c r="A2174" t="s">
        <v>6</v>
      </c>
      <c r="B2174" t="s">
        <v>400</v>
      </c>
      <c r="C2174">
        <v>3401</v>
      </c>
      <c r="D2174" t="s">
        <v>840</v>
      </c>
      <c r="E2174">
        <v>5325</v>
      </c>
      <c r="F2174">
        <v>0.63868544599999999</v>
      </c>
      <c r="G2174">
        <v>51165</v>
      </c>
      <c r="H2174">
        <f>VLOOKUP($G2174,county_facts!$A:$BB,4,FALSE)</f>
        <v>78171</v>
      </c>
      <c r="I2174">
        <f>VLOOKUP($G2174,county_facts!$A:$BB,5,FALSE)</f>
        <v>76310</v>
      </c>
      <c r="J2174">
        <f>VLOOKUP($G2174,county_facts!$A:$BB,6,FALSE)</f>
        <v>2.4</v>
      </c>
      <c r="K2174">
        <f>VLOOKUP($G2174,county_facts!$A:$BB,7,FALSE)</f>
        <v>76314</v>
      </c>
      <c r="L2174">
        <f>VLOOKUP($G2174,county_facts!$A:$BB,8,FALSE)</f>
        <v>5.4</v>
      </c>
      <c r="M2174">
        <f>VLOOKUP($G2174,county_facts!$A:$BB,9,FALSE)</f>
        <v>22.4</v>
      </c>
      <c r="N2174">
        <f>VLOOKUP($G2174,county_facts!$A:$BB,10,FALSE)</f>
        <v>18</v>
      </c>
      <c r="O2174">
        <f>VLOOKUP($G2174,county_facts!$A:$BB,11,FALSE)</f>
        <v>51</v>
      </c>
      <c r="P2174">
        <f>VLOOKUP($G2174,county_facts!$A:$BB,12,FALSE)</f>
        <v>95.1</v>
      </c>
      <c r="Q2174">
        <f>VLOOKUP($G2174,county_facts!$A:$BB,13,FALSE)</f>
        <v>2.1</v>
      </c>
      <c r="R2174">
        <f>VLOOKUP($G2174,county_facts!$A:$BB,14,FALSE)</f>
        <v>0.6</v>
      </c>
      <c r="S2174">
        <f>VLOOKUP($G2174,county_facts!$A:$BB,15,FALSE)</f>
        <v>0.7</v>
      </c>
      <c r="T2174">
        <f>VLOOKUP($G2174,county_facts!$A:$BB,16,FALSE)</f>
        <v>0</v>
      </c>
      <c r="U2174">
        <f>VLOOKUP($G2174,county_facts!$A:$BB,17,FALSE)</f>
        <v>1.5</v>
      </c>
      <c r="V2174">
        <f>VLOOKUP($G2174,county_facts!$A:$BB,18,FALSE)</f>
        <v>6</v>
      </c>
      <c r="W2174">
        <f>VLOOKUP($G2174,county_facts!$A:$BB,19,FALSE)</f>
        <v>90.1</v>
      </c>
      <c r="X2174">
        <f>VLOOKUP($G2174,county_facts!$A:$BB,20,FALSE)</f>
        <v>89.1</v>
      </c>
      <c r="Y2174">
        <f>VLOOKUP($G2174,county_facts!$A:$BB,21,FALSE)</f>
        <v>4.7</v>
      </c>
      <c r="Z2174">
        <f>VLOOKUP($G2174,county_facts!$A:$BB,22,FALSE)</f>
        <v>8.5</v>
      </c>
      <c r="AA2174">
        <f>VLOOKUP($G2174,county_facts!$A:$BB,23,FALSE)</f>
        <v>80.7</v>
      </c>
      <c r="AB2174">
        <f>VLOOKUP($G2174,county_facts!$A:$BB,24,FALSE)</f>
        <v>23.4</v>
      </c>
      <c r="AC2174">
        <f>VLOOKUP($G2174,county_facts!$A:$BB,25,FALSE)</f>
        <v>4837</v>
      </c>
      <c r="AD2174">
        <f>VLOOKUP($G2174,county_facts!$A:$BB,26,FALSE)</f>
        <v>22.1</v>
      </c>
      <c r="AE2174">
        <f>VLOOKUP($G2174,county_facts!$A:$BB,27,FALSE)</f>
        <v>34540</v>
      </c>
      <c r="AF2174">
        <f>VLOOKUP($G2174,county_facts!$A:$BB,28,FALSE)</f>
        <v>76.8</v>
      </c>
      <c r="AG2174">
        <f>VLOOKUP($G2174,county_facts!$A:$BB,29,FALSE)</f>
        <v>10.3</v>
      </c>
      <c r="AH2174">
        <f>VLOOKUP($G2174,county_facts!$A:$BB,30,FALSE)</f>
        <v>195300</v>
      </c>
      <c r="AI2174">
        <f>VLOOKUP($G2174,county_facts!$A:$BB,31,FALSE)</f>
        <v>29440</v>
      </c>
      <c r="AJ2174">
        <f>VLOOKUP($G2174,county_facts!$A:$BB,32,FALSE)</f>
        <v>2.56</v>
      </c>
      <c r="AK2174">
        <f>VLOOKUP($G2174,county_facts!$A:$BB,33,FALSE)</f>
        <v>27298</v>
      </c>
      <c r="AL2174">
        <f>VLOOKUP($G2174,county_facts!$A:$BB,34,FALSE)</f>
        <v>52195</v>
      </c>
      <c r="AM2174">
        <f>VLOOKUP($G2174,county_facts!$A:$BB,35,FALSE)</f>
        <v>10.4</v>
      </c>
      <c r="AN2174">
        <f>VLOOKUP($G2174,county_facts!$A:$BB,36,FALSE)</f>
        <v>1429</v>
      </c>
      <c r="AO2174">
        <f>VLOOKUP($G2174,county_facts!$A:$BB,37,FALSE)</f>
        <v>26765</v>
      </c>
      <c r="AP2174">
        <f>VLOOKUP($G2174,county_facts!$A:$BB,38,FALSE)</f>
        <v>10.3</v>
      </c>
      <c r="AQ2174">
        <f>VLOOKUP($G2174,county_facts!$A:$BB,39,FALSE)</f>
        <v>5431</v>
      </c>
      <c r="AR2174">
        <f>VLOOKUP($G2174,county_facts!$A:$BB,40,FALSE)</f>
        <v>5740</v>
      </c>
      <c r="AS2174">
        <f>VLOOKUP($G2174,county_facts!$A:$BB,41,FALSE)</f>
        <v>0</v>
      </c>
      <c r="AT2174">
        <f>VLOOKUP($G2174,county_facts!$A:$BB,42,FALSE)</f>
        <v>0</v>
      </c>
      <c r="AU2174">
        <f>VLOOKUP($G2174,county_facts!$A:$BB,43,FALSE)</f>
        <v>0</v>
      </c>
      <c r="AV2174">
        <f>VLOOKUP($G2174,county_facts!$A:$BB,44,FALSE)</f>
        <v>0</v>
      </c>
      <c r="AW2174">
        <f>VLOOKUP($G2174,county_facts!$A:$BB,45,FALSE)</f>
        <v>0</v>
      </c>
      <c r="AX2174">
        <f>VLOOKUP($G2174,county_facts!$A:$BB,46,FALSE)</f>
        <v>0</v>
      </c>
      <c r="AY2174">
        <f>VLOOKUP($G2174,county_facts!$A:$BB,47,FALSE)</f>
        <v>5437495</v>
      </c>
      <c r="AZ2174">
        <f>VLOOKUP($G2174,county_facts!$A:$BB,48,FALSE)</f>
        <v>539906</v>
      </c>
      <c r="BA2174">
        <f>VLOOKUP($G2174,county_facts!$A:$BB,49,FALSE)</f>
        <v>455492</v>
      </c>
      <c r="BB2174">
        <f>VLOOKUP($G2174,county_facts!$A:$BB,50,FALSE)</f>
        <v>6171</v>
      </c>
      <c r="BC2174">
        <f>VLOOKUP($G2174,county_facts!$A:$BB,51,FALSE)</f>
        <v>62105</v>
      </c>
      <c r="BD2174">
        <f>VLOOKUP($G2174,county_facts!$A:$BB,52,FALSE)</f>
        <v>252</v>
      </c>
      <c r="BE2174">
        <f>VLOOKUP($G2174,county_facts!$A:$BB,53,FALSE)</f>
        <v>849.09</v>
      </c>
      <c r="BF2174">
        <f>VLOOKUP($G2174,county_facts!$A:$BB,54,FALSE)</f>
        <v>89.9</v>
      </c>
    </row>
    <row r="2175" spans="1:58" x14ac:dyDescent="0.3">
      <c r="A2175" t="s">
        <v>9</v>
      </c>
      <c r="B2175" t="s">
        <v>400</v>
      </c>
      <c r="C2175">
        <v>1924</v>
      </c>
      <c r="D2175" t="s">
        <v>840</v>
      </c>
      <c r="E2175">
        <v>5325</v>
      </c>
      <c r="F2175">
        <v>0.36131455400000001</v>
      </c>
      <c r="G2175">
        <v>51165</v>
      </c>
      <c r="H2175">
        <f>VLOOKUP($G2175,county_facts!$A:$BB,4,FALSE)</f>
        <v>78171</v>
      </c>
      <c r="I2175">
        <f>VLOOKUP($G2175,county_facts!$A:$BB,5,FALSE)</f>
        <v>76310</v>
      </c>
      <c r="J2175">
        <f>VLOOKUP($G2175,county_facts!$A:$BB,6,FALSE)</f>
        <v>2.4</v>
      </c>
      <c r="K2175">
        <f>VLOOKUP($G2175,county_facts!$A:$BB,7,FALSE)</f>
        <v>76314</v>
      </c>
      <c r="L2175">
        <f>VLOOKUP($G2175,county_facts!$A:$BB,8,FALSE)</f>
        <v>5.4</v>
      </c>
      <c r="M2175">
        <f>VLOOKUP($G2175,county_facts!$A:$BB,9,FALSE)</f>
        <v>22.4</v>
      </c>
      <c r="N2175">
        <f>VLOOKUP($G2175,county_facts!$A:$BB,10,FALSE)</f>
        <v>18</v>
      </c>
      <c r="O2175">
        <f>VLOOKUP($G2175,county_facts!$A:$BB,11,FALSE)</f>
        <v>51</v>
      </c>
      <c r="P2175">
        <f>VLOOKUP($G2175,county_facts!$A:$BB,12,FALSE)</f>
        <v>95.1</v>
      </c>
      <c r="Q2175">
        <f>VLOOKUP($G2175,county_facts!$A:$BB,13,FALSE)</f>
        <v>2.1</v>
      </c>
      <c r="R2175">
        <f>VLOOKUP($G2175,county_facts!$A:$BB,14,FALSE)</f>
        <v>0.6</v>
      </c>
      <c r="S2175">
        <f>VLOOKUP($G2175,county_facts!$A:$BB,15,FALSE)</f>
        <v>0.7</v>
      </c>
      <c r="T2175">
        <f>VLOOKUP($G2175,county_facts!$A:$BB,16,FALSE)</f>
        <v>0</v>
      </c>
      <c r="U2175">
        <f>VLOOKUP($G2175,county_facts!$A:$BB,17,FALSE)</f>
        <v>1.5</v>
      </c>
      <c r="V2175">
        <f>VLOOKUP($G2175,county_facts!$A:$BB,18,FALSE)</f>
        <v>6</v>
      </c>
      <c r="W2175">
        <f>VLOOKUP($G2175,county_facts!$A:$BB,19,FALSE)</f>
        <v>90.1</v>
      </c>
      <c r="X2175">
        <f>VLOOKUP($G2175,county_facts!$A:$BB,20,FALSE)</f>
        <v>89.1</v>
      </c>
      <c r="Y2175">
        <f>VLOOKUP($G2175,county_facts!$A:$BB,21,FALSE)</f>
        <v>4.7</v>
      </c>
      <c r="Z2175">
        <f>VLOOKUP($G2175,county_facts!$A:$BB,22,FALSE)</f>
        <v>8.5</v>
      </c>
      <c r="AA2175">
        <f>VLOOKUP($G2175,county_facts!$A:$BB,23,FALSE)</f>
        <v>80.7</v>
      </c>
      <c r="AB2175">
        <f>VLOOKUP($G2175,county_facts!$A:$BB,24,FALSE)</f>
        <v>23.4</v>
      </c>
      <c r="AC2175">
        <f>VLOOKUP($G2175,county_facts!$A:$BB,25,FALSE)</f>
        <v>4837</v>
      </c>
      <c r="AD2175">
        <f>VLOOKUP($G2175,county_facts!$A:$BB,26,FALSE)</f>
        <v>22.1</v>
      </c>
      <c r="AE2175">
        <f>VLOOKUP($G2175,county_facts!$A:$BB,27,FALSE)</f>
        <v>34540</v>
      </c>
      <c r="AF2175">
        <f>VLOOKUP($G2175,county_facts!$A:$BB,28,FALSE)</f>
        <v>76.8</v>
      </c>
      <c r="AG2175">
        <f>VLOOKUP($G2175,county_facts!$A:$BB,29,FALSE)</f>
        <v>10.3</v>
      </c>
      <c r="AH2175">
        <f>VLOOKUP($G2175,county_facts!$A:$BB,30,FALSE)</f>
        <v>195300</v>
      </c>
      <c r="AI2175">
        <f>VLOOKUP($G2175,county_facts!$A:$BB,31,FALSE)</f>
        <v>29440</v>
      </c>
      <c r="AJ2175">
        <f>VLOOKUP($G2175,county_facts!$A:$BB,32,FALSE)</f>
        <v>2.56</v>
      </c>
      <c r="AK2175">
        <f>VLOOKUP($G2175,county_facts!$A:$BB,33,FALSE)</f>
        <v>27298</v>
      </c>
      <c r="AL2175">
        <f>VLOOKUP($G2175,county_facts!$A:$BB,34,FALSE)</f>
        <v>52195</v>
      </c>
      <c r="AM2175">
        <f>VLOOKUP($G2175,county_facts!$A:$BB,35,FALSE)</f>
        <v>10.4</v>
      </c>
      <c r="AN2175">
        <f>VLOOKUP($G2175,county_facts!$A:$BB,36,FALSE)</f>
        <v>1429</v>
      </c>
      <c r="AO2175">
        <f>VLOOKUP($G2175,county_facts!$A:$BB,37,FALSE)</f>
        <v>26765</v>
      </c>
      <c r="AP2175">
        <f>VLOOKUP($G2175,county_facts!$A:$BB,38,FALSE)</f>
        <v>10.3</v>
      </c>
      <c r="AQ2175">
        <f>VLOOKUP($G2175,county_facts!$A:$BB,39,FALSE)</f>
        <v>5431</v>
      </c>
      <c r="AR2175">
        <f>VLOOKUP($G2175,county_facts!$A:$BB,40,FALSE)</f>
        <v>5740</v>
      </c>
      <c r="AS2175">
        <f>VLOOKUP($G2175,county_facts!$A:$BB,41,FALSE)</f>
        <v>0</v>
      </c>
      <c r="AT2175">
        <f>VLOOKUP($G2175,county_facts!$A:$BB,42,FALSE)</f>
        <v>0</v>
      </c>
      <c r="AU2175">
        <f>VLOOKUP($G2175,county_facts!$A:$BB,43,FALSE)</f>
        <v>0</v>
      </c>
      <c r="AV2175">
        <f>VLOOKUP($G2175,county_facts!$A:$BB,44,FALSE)</f>
        <v>0</v>
      </c>
      <c r="AW2175">
        <f>VLOOKUP($G2175,county_facts!$A:$BB,45,FALSE)</f>
        <v>0</v>
      </c>
      <c r="AX2175">
        <f>VLOOKUP($G2175,county_facts!$A:$BB,46,FALSE)</f>
        <v>0</v>
      </c>
      <c r="AY2175">
        <f>VLOOKUP($G2175,county_facts!$A:$BB,47,FALSE)</f>
        <v>5437495</v>
      </c>
      <c r="AZ2175">
        <f>VLOOKUP($G2175,county_facts!$A:$BB,48,FALSE)</f>
        <v>539906</v>
      </c>
      <c r="BA2175">
        <f>VLOOKUP($G2175,county_facts!$A:$BB,49,FALSE)</f>
        <v>455492</v>
      </c>
      <c r="BB2175">
        <f>VLOOKUP($G2175,county_facts!$A:$BB,50,FALSE)</f>
        <v>6171</v>
      </c>
      <c r="BC2175">
        <f>VLOOKUP($G2175,county_facts!$A:$BB,51,FALSE)</f>
        <v>62105</v>
      </c>
      <c r="BD2175">
        <f>VLOOKUP($G2175,county_facts!$A:$BB,52,FALSE)</f>
        <v>252</v>
      </c>
      <c r="BE2175">
        <f>VLOOKUP($G2175,county_facts!$A:$BB,53,FALSE)</f>
        <v>849.09</v>
      </c>
      <c r="BF2175">
        <f>VLOOKUP($G2175,county_facts!$A:$BB,54,FALSE)</f>
        <v>89.9</v>
      </c>
    </row>
    <row r="2176" spans="1:58" x14ac:dyDescent="0.3">
      <c r="A2176" t="s">
        <v>6</v>
      </c>
      <c r="B2176" t="s">
        <v>849</v>
      </c>
      <c r="C2176">
        <v>1569</v>
      </c>
      <c r="D2176" t="s">
        <v>840</v>
      </c>
      <c r="E2176">
        <v>2102</v>
      </c>
      <c r="F2176">
        <v>0.74643196999999994</v>
      </c>
      <c r="G2176">
        <v>51163</v>
      </c>
      <c r="H2176">
        <f>VLOOKUP($G2176,county_facts!$A:$BB,4,FALSE)</f>
        <v>22327</v>
      </c>
      <c r="I2176">
        <f>VLOOKUP($G2176,county_facts!$A:$BB,5,FALSE)</f>
        <v>22310</v>
      </c>
      <c r="J2176">
        <f>VLOOKUP($G2176,county_facts!$A:$BB,6,FALSE)</f>
        <v>0.1</v>
      </c>
      <c r="K2176">
        <f>VLOOKUP($G2176,county_facts!$A:$BB,7,FALSE)</f>
        <v>22307</v>
      </c>
      <c r="L2176">
        <f>VLOOKUP($G2176,county_facts!$A:$BB,8,FALSE)</f>
        <v>3.9</v>
      </c>
      <c r="M2176">
        <f>VLOOKUP($G2176,county_facts!$A:$BB,9,FALSE)</f>
        <v>17.399999999999999</v>
      </c>
      <c r="N2176">
        <f>VLOOKUP($G2176,county_facts!$A:$BB,10,FALSE)</f>
        <v>24.2</v>
      </c>
      <c r="O2176">
        <f>VLOOKUP($G2176,county_facts!$A:$BB,11,FALSE)</f>
        <v>50.6</v>
      </c>
      <c r="P2176">
        <f>VLOOKUP($G2176,county_facts!$A:$BB,12,FALSE)</f>
        <v>94.5</v>
      </c>
      <c r="Q2176">
        <f>VLOOKUP($G2176,county_facts!$A:$BB,13,FALSE)</f>
        <v>2.7</v>
      </c>
      <c r="R2176">
        <f>VLOOKUP($G2176,county_facts!$A:$BB,14,FALSE)</f>
        <v>0.6</v>
      </c>
      <c r="S2176">
        <f>VLOOKUP($G2176,county_facts!$A:$BB,15,FALSE)</f>
        <v>0.6</v>
      </c>
      <c r="T2176">
        <f>VLOOKUP($G2176,county_facts!$A:$BB,16,FALSE)</f>
        <v>0</v>
      </c>
      <c r="U2176">
        <f>VLOOKUP($G2176,county_facts!$A:$BB,17,FALSE)</f>
        <v>1.5</v>
      </c>
      <c r="V2176">
        <f>VLOOKUP($G2176,county_facts!$A:$BB,18,FALSE)</f>
        <v>1.6</v>
      </c>
      <c r="W2176">
        <f>VLOOKUP($G2176,county_facts!$A:$BB,19,FALSE)</f>
        <v>93.1</v>
      </c>
      <c r="X2176">
        <f>VLOOKUP($G2176,county_facts!$A:$BB,20,FALSE)</f>
        <v>89.9</v>
      </c>
      <c r="Y2176">
        <f>VLOOKUP($G2176,county_facts!$A:$BB,21,FALSE)</f>
        <v>1.8</v>
      </c>
      <c r="Z2176">
        <f>VLOOKUP($G2176,county_facts!$A:$BB,22,FALSE)</f>
        <v>3.8</v>
      </c>
      <c r="AA2176">
        <f>VLOOKUP($G2176,county_facts!$A:$BB,23,FALSE)</f>
        <v>84.4</v>
      </c>
      <c r="AB2176">
        <f>VLOOKUP($G2176,county_facts!$A:$BB,24,FALSE)</f>
        <v>23.2</v>
      </c>
      <c r="AC2176">
        <f>VLOOKUP($G2176,county_facts!$A:$BB,25,FALSE)</f>
        <v>2579</v>
      </c>
      <c r="AD2176">
        <f>VLOOKUP($G2176,county_facts!$A:$BB,26,FALSE)</f>
        <v>22</v>
      </c>
      <c r="AE2176">
        <f>VLOOKUP($G2176,county_facts!$A:$BB,27,FALSE)</f>
        <v>11268</v>
      </c>
      <c r="AF2176">
        <f>VLOOKUP($G2176,county_facts!$A:$BB,28,FALSE)</f>
        <v>73.2</v>
      </c>
      <c r="AG2176">
        <f>VLOOKUP($G2176,county_facts!$A:$BB,29,FALSE)</f>
        <v>5.2</v>
      </c>
      <c r="AH2176">
        <f>VLOOKUP($G2176,county_facts!$A:$BB,30,FALSE)</f>
        <v>179500</v>
      </c>
      <c r="AI2176">
        <f>VLOOKUP($G2176,county_facts!$A:$BB,31,FALSE)</f>
        <v>9234</v>
      </c>
      <c r="AJ2176">
        <f>VLOOKUP($G2176,county_facts!$A:$BB,32,FALSE)</f>
        <v>2.4</v>
      </c>
      <c r="AK2176">
        <f>VLOOKUP($G2176,county_facts!$A:$BB,33,FALSE)</f>
        <v>25638</v>
      </c>
      <c r="AL2176">
        <f>VLOOKUP($G2176,county_facts!$A:$BB,34,FALSE)</f>
        <v>48313</v>
      </c>
      <c r="AM2176">
        <f>VLOOKUP($G2176,county_facts!$A:$BB,35,FALSE)</f>
        <v>12.6</v>
      </c>
      <c r="AN2176">
        <f>VLOOKUP($G2176,county_facts!$A:$BB,36,FALSE)</f>
        <v>434</v>
      </c>
      <c r="AO2176">
        <f>VLOOKUP($G2176,county_facts!$A:$BB,37,FALSE)</f>
        <v>4390</v>
      </c>
      <c r="AP2176">
        <f>VLOOKUP($G2176,county_facts!$A:$BB,38,FALSE)</f>
        <v>0</v>
      </c>
      <c r="AQ2176">
        <f>VLOOKUP($G2176,county_facts!$A:$BB,39,FALSE)</f>
        <v>1487</v>
      </c>
      <c r="AR2176">
        <f>VLOOKUP($G2176,county_facts!$A:$BB,40,FALSE)</f>
        <v>1942</v>
      </c>
      <c r="AS2176">
        <f>VLOOKUP($G2176,county_facts!$A:$BB,41,FALSE)</f>
        <v>0</v>
      </c>
      <c r="AT2176">
        <f>VLOOKUP($G2176,county_facts!$A:$BB,42,FALSE)</f>
        <v>0</v>
      </c>
      <c r="AU2176">
        <f>VLOOKUP($G2176,county_facts!$A:$BB,43,FALSE)</f>
        <v>0</v>
      </c>
      <c r="AV2176">
        <f>VLOOKUP($G2176,county_facts!$A:$BB,44,FALSE)</f>
        <v>0</v>
      </c>
      <c r="AW2176">
        <f>VLOOKUP($G2176,county_facts!$A:$BB,45,FALSE)</f>
        <v>0</v>
      </c>
      <c r="AX2176">
        <f>VLOOKUP($G2176,county_facts!$A:$BB,46,FALSE)</f>
        <v>0</v>
      </c>
      <c r="AY2176">
        <f>VLOOKUP($G2176,county_facts!$A:$BB,47,FALSE)</f>
        <v>325974</v>
      </c>
      <c r="AZ2176">
        <f>VLOOKUP($G2176,county_facts!$A:$BB,48,FALSE)</f>
        <v>32676</v>
      </c>
      <c r="BA2176">
        <f>VLOOKUP($G2176,county_facts!$A:$BB,49,FALSE)</f>
        <v>338393</v>
      </c>
      <c r="BB2176">
        <f>VLOOKUP($G2176,county_facts!$A:$BB,50,FALSE)</f>
        <v>15786</v>
      </c>
      <c r="BC2176">
        <f>VLOOKUP($G2176,county_facts!$A:$BB,51,FALSE)</f>
        <v>49186</v>
      </c>
      <c r="BD2176">
        <f>VLOOKUP($G2176,county_facts!$A:$BB,52,FALSE)</f>
        <v>44</v>
      </c>
      <c r="BE2176">
        <f>VLOOKUP($G2176,county_facts!$A:$BB,53,FALSE)</f>
        <v>597.55999999999995</v>
      </c>
      <c r="BF2176">
        <f>VLOOKUP($G2176,county_facts!$A:$BB,54,FALSE)</f>
        <v>37.299999999999997</v>
      </c>
    </row>
    <row r="2177" spans="1:58" x14ac:dyDescent="0.3">
      <c r="A2177" t="s">
        <v>9</v>
      </c>
      <c r="B2177" t="s">
        <v>849</v>
      </c>
      <c r="C2177">
        <v>533</v>
      </c>
      <c r="D2177" t="s">
        <v>840</v>
      </c>
      <c r="E2177">
        <v>2102</v>
      </c>
      <c r="F2177">
        <v>0.25356803</v>
      </c>
      <c r="G2177">
        <v>51163</v>
      </c>
      <c r="H2177">
        <f>VLOOKUP($G2177,county_facts!$A:$BB,4,FALSE)</f>
        <v>22327</v>
      </c>
      <c r="I2177">
        <f>VLOOKUP($G2177,county_facts!$A:$BB,5,FALSE)</f>
        <v>22310</v>
      </c>
      <c r="J2177">
        <f>VLOOKUP($G2177,county_facts!$A:$BB,6,FALSE)</f>
        <v>0.1</v>
      </c>
      <c r="K2177">
        <f>VLOOKUP($G2177,county_facts!$A:$BB,7,FALSE)</f>
        <v>22307</v>
      </c>
      <c r="L2177">
        <f>VLOOKUP($G2177,county_facts!$A:$BB,8,FALSE)</f>
        <v>3.9</v>
      </c>
      <c r="M2177">
        <f>VLOOKUP($G2177,county_facts!$A:$BB,9,FALSE)</f>
        <v>17.399999999999999</v>
      </c>
      <c r="N2177">
        <f>VLOOKUP($G2177,county_facts!$A:$BB,10,FALSE)</f>
        <v>24.2</v>
      </c>
      <c r="O2177">
        <f>VLOOKUP($G2177,county_facts!$A:$BB,11,FALSE)</f>
        <v>50.6</v>
      </c>
      <c r="P2177">
        <f>VLOOKUP($G2177,county_facts!$A:$BB,12,FALSE)</f>
        <v>94.5</v>
      </c>
      <c r="Q2177">
        <f>VLOOKUP($G2177,county_facts!$A:$BB,13,FALSE)</f>
        <v>2.7</v>
      </c>
      <c r="R2177">
        <f>VLOOKUP($G2177,county_facts!$A:$BB,14,FALSE)</f>
        <v>0.6</v>
      </c>
      <c r="S2177">
        <f>VLOOKUP($G2177,county_facts!$A:$BB,15,FALSE)</f>
        <v>0.6</v>
      </c>
      <c r="T2177">
        <f>VLOOKUP($G2177,county_facts!$A:$BB,16,FALSE)</f>
        <v>0</v>
      </c>
      <c r="U2177">
        <f>VLOOKUP($G2177,county_facts!$A:$BB,17,FALSE)</f>
        <v>1.5</v>
      </c>
      <c r="V2177">
        <f>VLOOKUP($G2177,county_facts!$A:$BB,18,FALSE)</f>
        <v>1.6</v>
      </c>
      <c r="W2177">
        <f>VLOOKUP($G2177,county_facts!$A:$BB,19,FALSE)</f>
        <v>93.1</v>
      </c>
      <c r="X2177">
        <f>VLOOKUP($G2177,county_facts!$A:$BB,20,FALSE)</f>
        <v>89.9</v>
      </c>
      <c r="Y2177">
        <f>VLOOKUP($G2177,county_facts!$A:$BB,21,FALSE)</f>
        <v>1.8</v>
      </c>
      <c r="Z2177">
        <f>VLOOKUP($G2177,county_facts!$A:$BB,22,FALSE)</f>
        <v>3.8</v>
      </c>
      <c r="AA2177">
        <f>VLOOKUP($G2177,county_facts!$A:$BB,23,FALSE)</f>
        <v>84.4</v>
      </c>
      <c r="AB2177">
        <f>VLOOKUP($G2177,county_facts!$A:$BB,24,FALSE)</f>
        <v>23.2</v>
      </c>
      <c r="AC2177">
        <f>VLOOKUP($G2177,county_facts!$A:$BB,25,FALSE)</f>
        <v>2579</v>
      </c>
      <c r="AD2177">
        <f>VLOOKUP($G2177,county_facts!$A:$BB,26,FALSE)</f>
        <v>22</v>
      </c>
      <c r="AE2177">
        <f>VLOOKUP($G2177,county_facts!$A:$BB,27,FALSE)</f>
        <v>11268</v>
      </c>
      <c r="AF2177">
        <f>VLOOKUP($G2177,county_facts!$A:$BB,28,FALSE)</f>
        <v>73.2</v>
      </c>
      <c r="AG2177">
        <f>VLOOKUP($G2177,county_facts!$A:$BB,29,FALSE)</f>
        <v>5.2</v>
      </c>
      <c r="AH2177">
        <f>VLOOKUP($G2177,county_facts!$A:$BB,30,FALSE)</f>
        <v>179500</v>
      </c>
      <c r="AI2177">
        <f>VLOOKUP($G2177,county_facts!$A:$BB,31,FALSE)</f>
        <v>9234</v>
      </c>
      <c r="AJ2177">
        <f>VLOOKUP($G2177,county_facts!$A:$BB,32,FALSE)</f>
        <v>2.4</v>
      </c>
      <c r="AK2177">
        <f>VLOOKUP($G2177,county_facts!$A:$BB,33,FALSE)</f>
        <v>25638</v>
      </c>
      <c r="AL2177">
        <f>VLOOKUP($G2177,county_facts!$A:$BB,34,FALSE)</f>
        <v>48313</v>
      </c>
      <c r="AM2177">
        <f>VLOOKUP($G2177,county_facts!$A:$BB,35,FALSE)</f>
        <v>12.6</v>
      </c>
      <c r="AN2177">
        <f>VLOOKUP($G2177,county_facts!$A:$BB,36,FALSE)</f>
        <v>434</v>
      </c>
      <c r="AO2177">
        <f>VLOOKUP($G2177,county_facts!$A:$BB,37,FALSE)</f>
        <v>4390</v>
      </c>
      <c r="AP2177">
        <f>VLOOKUP($G2177,county_facts!$A:$BB,38,FALSE)</f>
        <v>0</v>
      </c>
      <c r="AQ2177">
        <f>VLOOKUP($G2177,county_facts!$A:$BB,39,FALSE)</f>
        <v>1487</v>
      </c>
      <c r="AR2177">
        <f>VLOOKUP($G2177,county_facts!$A:$BB,40,FALSE)</f>
        <v>1942</v>
      </c>
      <c r="AS2177">
        <f>VLOOKUP($G2177,county_facts!$A:$BB,41,FALSE)</f>
        <v>0</v>
      </c>
      <c r="AT2177">
        <f>VLOOKUP($G2177,county_facts!$A:$BB,42,FALSE)</f>
        <v>0</v>
      </c>
      <c r="AU2177">
        <f>VLOOKUP($G2177,county_facts!$A:$BB,43,FALSE)</f>
        <v>0</v>
      </c>
      <c r="AV2177">
        <f>VLOOKUP($G2177,county_facts!$A:$BB,44,FALSE)</f>
        <v>0</v>
      </c>
      <c r="AW2177">
        <f>VLOOKUP($G2177,county_facts!$A:$BB,45,FALSE)</f>
        <v>0</v>
      </c>
      <c r="AX2177">
        <f>VLOOKUP($G2177,county_facts!$A:$BB,46,FALSE)</f>
        <v>0</v>
      </c>
      <c r="AY2177">
        <f>VLOOKUP($G2177,county_facts!$A:$BB,47,FALSE)</f>
        <v>325974</v>
      </c>
      <c r="AZ2177">
        <f>VLOOKUP($G2177,county_facts!$A:$BB,48,FALSE)</f>
        <v>32676</v>
      </c>
      <c r="BA2177">
        <f>VLOOKUP($G2177,county_facts!$A:$BB,49,FALSE)</f>
        <v>338393</v>
      </c>
      <c r="BB2177">
        <f>VLOOKUP($G2177,county_facts!$A:$BB,50,FALSE)</f>
        <v>15786</v>
      </c>
      <c r="BC2177">
        <f>VLOOKUP($G2177,county_facts!$A:$BB,51,FALSE)</f>
        <v>49186</v>
      </c>
      <c r="BD2177">
        <f>VLOOKUP($G2177,county_facts!$A:$BB,52,FALSE)</f>
        <v>44</v>
      </c>
      <c r="BE2177">
        <f>VLOOKUP($G2177,county_facts!$A:$BB,53,FALSE)</f>
        <v>597.55999999999995</v>
      </c>
      <c r="BF2177">
        <f>VLOOKUP($G2177,county_facts!$A:$BB,54,FALSE)</f>
        <v>37.299999999999997</v>
      </c>
    </row>
    <row r="2178" spans="1:58" x14ac:dyDescent="0.3">
      <c r="A2178" t="s">
        <v>6</v>
      </c>
      <c r="B2178" t="s">
        <v>913</v>
      </c>
      <c r="C2178">
        <v>6824</v>
      </c>
      <c r="D2178" t="s">
        <v>840</v>
      </c>
      <c r="E2178">
        <v>10312</v>
      </c>
      <c r="F2178">
        <v>0.66175329699999996</v>
      </c>
      <c r="G2178">
        <v>51770</v>
      </c>
      <c r="H2178">
        <f>VLOOKUP($G2178,county_facts!$A:$BB,4,FALSE)</f>
        <v>99428</v>
      </c>
      <c r="I2178">
        <f>VLOOKUP($G2178,county_facts!$A:$BB,5,FALSE)</f>
        <v>96919</v>
      </c>
      <c r="J2178">
        <f>VLOOKUP($G2178,county_facts!$A:$BB,6,FALSE)</f>
        <v>2.6</v>
      </c>
      <c r="K2178">
        <f>VLOOKUP($G2178,county_facts!$A:$BB,7,FALSE)</f>
        <v>97032</v>
      </c>
      <c r="L2178">
        <f>VLOOKUP($G2178,county_facts!$A:$BB,8,FALSE)</f>
        <v>7.2</v>
      </c>
      <c r="M2178">
        <f>VLOOKUP($G2178,county_facts!$A:$BB,9,FALSE)</f>
        <v>22.1</v>
      </c>
      <c r="N2178">
        <f>VLOOKUP($G2178,county_facts!$A:$BB,10,FALSE)</f>
        <v>14.9</v>
      </c>
      <c r="O2178">
        <f>VLOOKUP($G2178,county_facts!$A:$BB,11,FALSE)</f>
        <v>52.3</v>
      </c>
      <c r="P2178">
        <f>VLOOKUP($G2178,county_facts!$A:$BB,12,FALSE)</f>
        <v>65.400000000000006</v>
      </c>
      <c r="Q2178">
        <f>VLOOKUP($G2178,county_facts!$A:$BB,13,FALSE)</f>
        <v>29</v>
      </c>
      <c r="R2178">
        <f>VLOOKUP($G2178,county_facts!$A:$BB,14,FALSE)</f>
        <v>0.4</v>
      </c>
      <c r="S2178">
        <f>VLOOKUP($G2178,county_facts!$A:$BB,15,FALSE)</f>
        <v>2.2999999999999998</v>
      </c>
      <c r="T2178">
        <f>VLOOKUP($G2178,county_facts!$A:$BB,16,FALSE)</f>
        <v>0.1</v>
      </c>
      <c r="U2178">
        <f>VLOOKUP($G2178,county_facts!$A:$BB,17,FALSE)</f>
        <v>2.8</v>
      </c>
      <c r="V2178">
        <f>VLOOKUP($G2178,county_facts!$A:$BB,18,FALSE)</f>
        <v>5.9</v>
      </c>
      <c r="W2178">
        <f>VLOOKUP($G2178,county_facts!$A:$BB,19,FALSE)</f>
        <v>60.7</v>
      </c>
      <c r="X2178">
        <f>VLOOKUP($G2178,county_facts!$A:$BB,20,FALSE)</f>
        <v>80.599999999999994</v>
      </c>
      <c r="Y2178">
        <f>VLOOKUP($G2178,county_facts!$A:$BB,21,FALSE)</f>
        <v>6.6</v>
      </c>
      <c r="Z2178">
        <f>VLOOKUP($G2178,county_facts!$A:$BB,22,FALSE)</f>
        <v>8.8000000000000007</v>
      </c>
      <c r="AA2178">
        <f>VLOOKUP($G2178,county_facts!$A:$BB,23,FALSE)</f>
        <v>81.8</v>
      </c>
      <c r="AB2178">
        <f>VLOOKUP($G2178,county_facts!$A:$BB,24,FALSE)</f>
        <v>23.6</v>
      </c>
      <c r="AC2178">
        <f>VLOOKUP($G2178,county_facts!$A:$BB,25,FALSE)</f>
        <v>7732</v>
      </c>
      <c r="AD2178">
        <f>VLOOKUP($G2178,county_facts!$A:$BB,26,FALSE)</f>
        <v>18.399999999999999</v>
      </c>
      <c r="AE2178">
        <f>VLOOKUP($G2178,county_facts!$A:$BB,27,FALSE)</f>
        <v>47378</v>
      </c>
      <c r="AF2178">
        <f>VLOOKUP($G2178,county_facts!$A:$BB,28,FALSE)</f>
        <v>54.8</v>
      </c>
      <c r="AG2178">
        <f>VLOOKUP($G2178,county_facts!$A:$BB,29,FALSE)</f>
        <v>33.1</v>
      </c>
      <c r="AH2178">
        <f>VLOOKUP($G2178,county_facts!$A:$BB,30,FALSE)</f>
        <v>134700</v>
      </c>
      <c r="AI2178">
        <f>VLOOKUP($G2178,county_facts!$A:$BB,31,FALSE)</f>
        <v>42494</v>
      </c>
      <c r="AJ2178">
        <f>VLOOKUP($G2178,county_facts!$A:$BB,32,FALSE)</f>
        <v>2.2400000000000002</v>
      </c>
      <c r="AK2178">
        <f>VLOOKUP($G2178,county_facts!$A:$BB,33,FALSE)</f>
        <v>23295</v>
      </c>
      <c r="AL2178">
        <f>VLOOKUP($G2178,county_facts!$A:$BB,34,FALSE)</f>
        <v>38145</v>
      </c>
      <c r="AM2178">
        <f>VLOOKUP($G2178,county_facts!$A:$BB,35,FALSE)</f>
        <v>22.4</v>
      </c>
      <c r="AN2178">
        <f>VLOOKUP($G2178,county_facts!$A:$BB,36,FALSE)</f>
        <v>3180</v>
      </c>
      <c r="AO2178">
        <f>VLOOKUP($G2178,county_facts!$A:$BB,37,FALSE)</f>
        <v>66575</v>
      </c>
      <c r="AP2178">
        <f>VLOOKUP($G2178,county_facts!$A:$BB,38,FALSE)</f>
        <v>2.6</v>
      </c>
      <c r="AQ2178">
        <f>VLOOKUP($G2178,county_facts!$A:$BB,39,FALSE)</f>
        <v>5307</v>
      </c>
      <c r="AR2178">
        <f>VLOOKUP($G2178,county_facts!$A:$BB,40,FALSE)</f>
        <v>7102</v>
      </c>
      <c r="AS2178">
        <f>VLOOKUP($G2178,county_facts!$A:$BB,41,FALSE)</f>
        <v>8.5</v>
      </c>
      <c r="AT2178">
        <f>VLOOKUP($G2178,county_facts!$A:$BB,42,FALSE)</f>
        <v>0</v>
      </c>
      <c r="AU2178">
        <f>VLOOKUP($G2178,county_facts!$A:$BB,43,FALSE)</f>
        <v>4.7</v>
      </c>
      <c r="AV2178">
        <f>VLOOKUP($G2178,county_facts!$A:$BB,44,FALSE)</f>
        <v>0</v>
      </c>
      <c r="AW2178">
        <f>VLOOKUP($G2178,county_facts!$A:$BB,45,FALSE)</f>
        <v>0</v>
      </c>
      <c r="AX2178">
        <f>VLOOKUP($G2178,county_facts!$A:$BB,46,FALSE)</f>
        <v>25.9</v>
      </c>
      <c r="AY2178">
        <f>VLOOKUP($G2178,county_facts!$A:$BB,47,FALSE)</f>
        <v>1582354</v>
      </c>
      <c r="AZ2178">
        <f>VLOOKUP($G2178,county_facts!$A:$BB,48,FALSE)</f>
        <v>2233606</v>
      </c>
      <c r="BA2178">
        <f>VLOOKUP($G2178,county_facts!$A:$BB,49,FALSE)</f>
        <v>2039763</v>
      </c>
      <c r="BB2178">
        <f>VLOOKUP($G2178,county_facts!$A:$BB,50,FALSE)</f>
        <v>21922</v>
      </c>
      <c r="BC2178">
        <f>VLOOKUP($G2178,county_facts!$A:$BB,51,FALSE)</f>
        <v>267171</v>
      </c>
      <c r="BD2178">
        <f>VLOOKUP($G2178,county_facts!$A:$BB,52,FALSE)</f>
        <v>49</v>
      </c>
      <c r="BE2178">
        <f>VLOOKUP($G2178,county_facts!$A:$BB,53,FALSE)</f>
        <v>42.56</v>
      </c>
      <c r="BF2178">
        <f>VLOOKUP($G2178,county_facts!$A:$BB,54,FALSE)</f>
        <v>2279.8000000000002</v>
      </c>
    </row>
    <row r="2179" spans="1:58" x14ac:dyDescent="0.3">
      <c r="A2179" t="s">
        <v>9</v>
      </c>
      <c r="B2179" t="s">
        <v>913</v>
      </c>
      <c r="C2179">
        <v>3488</v>
      </c>
      <c r="D2179" t="s">
        <v>840</v>
      </c>
      <c r="E2179">
        <v>10312</v>
      </c>
      <c r="F2179">
        <v>0.33824670299999998</v>
      </c>
      <c r="G2179">
        <v>51770</v>
      </c>
      <c r="H2179">
        <f>VLOOKUP($G2179,county_facts!$A:$BB,4,FALSE)</f>
        <v>99428</v>
      </c>
      <c r="I2179">
        <f>VLOOKUP($G2179,county_facts!$A:$BB,5,FALSE)</f>
        <v>96919</v>
      </c>
      <c r="J2179">
        <f>VLOOKUP($G2179,county_facts!$A:$BB,6,FALSE)</f>
        <v>2.6</v>
      </c>
      <c r="K2179">
        <f>VLOOKUP($G2179,county_facts!$A:$BB,7,FALSE)</f>
        <v>97032</v>
      </c>
      <c r="L2179">
        <f>VLOOKUP($G2179,county_facts!$A:$BB,8,FALSE)</f>
        <v>7.2</v>
      </c>
      <c r="M2179">
        <f>VLOOKUP($G2179,county_facts!$A:$BB,9,FALSE)</f>
        <v>22.1</v>
      </c>
      <c r="N2179">
        <f>VLOOKUP($G2179,county_facts!$A:$BB,10,FALSE)</f>
        <v>14.9</v>
      </c>
      <c r="O2179">
        <f>VLOOKUP($G2179,county_facts!$A:$BB,11,FALSE)</f>
        <v>52.3</v>
      </c>
      <c r="P2179">
        <f>VLOOKUP($G2179,county_facts!$A:$BB,12,FALSE)</f>
        <v>65.400000000000006</v>
      </c>
      <c r="Q2179">
        <f>VLOOKUP($G2179,county_facts!$A:$BB,13,FALSE)</f>
        <v>29</v>
      </c>
      <c r="R2179">
        <f>VLOOKUP($G2179,county_facts!$A:$BB,14,FALSE)</f>
        <v>0.4</v>
      </c>
      <c r="S2179">
        <f>VLOOKUP($G2179,county_facts!$A:$BB,15,FALSE)</f>
        <v>2.2999999999999998</v>
      </c>
      <c r="T2179">
        <f>VLOOKUP($G2179,county_facts!$A:$BB,16,FALSE)</f>
        <v>0.1</v>
      </c>
      <c r="U2179">
        <f>VLOOKUP($G2179,county_facts!$A:$BB,17,FALSE)</f>
        <v>2.8</v>
      </c>
      <c r="V2179">
        <f>VLOOKUP($G2179,county_facts!$A:$BB,18,FALSE)</f>
        <v>5.9</v>
      </c>
      <c r="W2179">
        <f>VLOOKUP($G2179,county_facts!$A:$BB,19,FALSE)</f>
        <v>60.7</v>
      </c>
      <c r="X2179">
        <f>VLOOKUP($G2179,county_facts!$A:$BB,20,FALSE)</f>
        <v>80.599999999999994</v>
      </c>
      <c r="Y2179">
        <f>VLOOKUP($G2179,county_facts!$A:$BB,21,FALSE)</f>
        <v>6.6</v>
      </c>
      <c r="Z2179">
        <f>VLOOKUP($G2179,county_facts!$A:$BB,22,FALSE)</f>
        <v>8.8000000000000007</v>
      </c>
      <c r="AA2179">
        <f>VLOOKUP($G2179,county_facts!$A:$BB,23,FALSE)</f>
        <v>81.8</v>
      </c>
      <c r="AB2179">
        <f>VLOOKUP($G2179,county_facts!$A:$BB,24,FALSE)</f>
        <v>23.6</v>
      </c>
      <c r="AC2179">
        <f>VLOOKUP($G2179,county_facts!$A:$BB,25,FALSE)</f>
        <v>7732</v>
      </c>
      <c r="AD2179">
        <f>VLOOKUP($G2179,county_facts!$A:$BB,26,FALSE)</f>
        <v>18.399999999999999</v>
      </c>
      <c r="AE2179">
        <f>VLOOKUP($G2179,county_facts!$A:$BB,27,FALSE)</f>
        <v>47378</v>
      </c>
      <c r="AF2179">
        <f>VLOOKUP($G2179,county_facts!$A:$BB,28,FALSE)</f>
        <v>54.8</v>
      </c>
      <c r="AG2179">
        <f>VLOOKUP($G2179,county_facts!$A:$BB,29,FALSE)</f>
        <v>33.1</v>
      </c>
      <c r="AH2179">
        <f>VLOOKUP($G2179,county_facts!$A:$BB,30,FALSE)</f>
        <v>134700</v>
      </c>
      <c r="AI2179">
        <f>VLOOKUP($G2179,county_facts!$A:$BB,31,FALSE)</f>
        <v>42494</v>
      </c>
      <c r="AJ2179">
        <f>VLOOKUP($G2179,county_facts!$A:$BB,32,FALSE)</f>
        <v>2.2400000000000002</v>
      </c>
      <c r="AK2179">
        <f>VLOOKUP($G2179,county_facts!$A:$BB,33,FALSE)</f>
        <v>23295</v>
      </c>
      <c r="AL2179">
        <f>VLOOKUP($G2179,county_facts!$A:$BB,34,FALSE)</f>
        <v>38145</v>
      </c>
      <c r="AM2179">
        <f>VLOOKUP($G2179,county_facts!$A:$BB,35,FALSE)</f>
        <v>22.4</v>
      </c>
      <c r="AN2179">
        <f>VLOOKUP($G2179,county_facts!$A:$BB,36,FALSE)</f>
        <v>3180</v>
      </c>
      <c r="AO2179">
        <f>VLOOKUP($G2179,county_facts!$A:$BB,37,FALSE)</f>
        <v>66575</v>
      </c>
      <c r="AP2179">
        <f>VLOOKUP($G2179,county_facts!$A:$BB,38,FALSE)</f>
        <v>2.6</v>
      </c>
      <c r="AQ2179">
        <f>VLOOKUP($G2179,county_facts!$A:$BB,39,FALSE)</f>
        <v>5307</v>
      </c>
      <c r="AR2179">
        <f>VLOOKUP($G2179,county_facts!$A:$BB,40,FALSE)</f>
        <v>7102</v>
      </c>
      <c r="AS2179">
        <f>VLOOKUP($G2179,county_facts!$A:$BB,41,FALSE)</f>
        <v>8.5</v>
      </c>
      <c r="AT2179">
        <f>VLOOKUP($G2179,county_facts!$A:$BB,42,FALSE)</f>
        <v>0</v>
      </c>
      <c r="AU2179">
        <f>VLOOKUP($G2179,county_facts!$A:$BB,43,FALSE)</f>
        <v>4.7</v>
      </c>
      <c r="AV2179">
        <f>VLOOKUP($G2179,county_facts!$A:$BB,44,FALSE)</f>
        <v>0</v>
      </c>
      <c r="AW2179">
        <f>VLOOKUP($G2179,county_facts!$A:$BB,45,FALSE)</f>
        <v>0</v>
      </c>
      <c r="AX2179">
        <f>VLOOKUP($G2179,county_facts!$A:$BB,46,FALSE)</f>
        <v>25.9</v>
      </c>
      <c r="AY2179">
        <f>VLOOKUP($G2179,county_facts!$A:$BB,47,FALSE)</f>
        <v>1582354</v>
      </c>
      <c r="AZ2179">
        <f>VLOOKUP($G2179,county_facts!$A:$BB,48,FALSE)</f>
        <v>2233606</v>
      </c>
      <c r="BA2179">
        <f>VLOOKUP($G2179,county_facts!$A:$BB,49,FALSE)</f>
        <v>2039763</v>
      </c>
      <c r="BB2179">
        <f>VLOOKUP($G2179,county_facts!$A:$BB,50,FALSE)</f>
        <v>21922</v>
      </c>
      <c r="BC2179">
        <f>VLOOKUP($G2179,county_facts!$A:$BB,51,FALSE)</f>
        <v>267171</v>
      </c>
      <c r="BD2179">
        <f>VLOOKUP($G2179,county_facts!$A:$BB,52,FALSE)</f>
        <v>49</v>
      </c>
      <c r="BE2179">
        <f>VLOOKUP($G2179,county_facts!$A:$BB,53,FALSE)</f>
        <v>42.56</v>
      </c>
      <c r="BF2179">
        <f>VLOOKUP($G2179,county_facts!$A:$BB,54,FALSE)</f>
        <v>2279.8000000000002</v>
      </c>
    </row>
    <row r="2180" spans="1:58" x14ac:dyDescent="0.3">
      <c r="A2180" t="s">
        <v>6</v>
      </c>
      <c r="B2180" t="s">
        <v>850</v>
      </c>
      <c r="C2180">
        <v>6008</v>
      </c>
      <c r="D2180" t="s">
        <v>840</v>
      </c>
      <c r="E2180">
        <v>8733</v>
      </c>
      <c r="F2180">
        <v>0.68796519</v>
      </c>
      <c r="G2180">
        <v>51161</v>
      </c>
      <c r="H2180">
        <f>VLOOKUP($G2180,county_facts!$A:$BB,4,FALSE)</f>
        <v>93785</v>
      </c>
      <c r="I2180">
        <f>VLOOKUP($G2180,county_facts!$A:$BB,5,FALSE)</f>
        <v>92439</v>
      </c>
      <c r="J2180">
        <f>VLOOKUP($G2180,county_facts!$A:$BB,6,FALSE)</f>
        <v>1.5</v>
      </c>
      <c r="K2180">
        <f>VLOOKUP($G2180,county_facts!$A:$BB,7,FALSE)</f>
        <v>92376</v>
      </c>
      <c r="L2180">
        <f>VLOOKUP($G2180,county_facts!$A:$BB,8,FALSE)</f>
        <v>4.8</v>
      </c>
      <c r="M2180">
        <f>VLOOKUP($G2180,county_facts!$A:$BB,9,FALSE)</f>
        <v>20.8</v>
      </c>
      <c r="N2180">
        <f>VLOOKUP($G2180,county_facts!$A:$BB,10,FALSE)</f>
        <v>19.600000000000001</v>
      </c>
      <c r="O2180">
        <f>VLOOKUP($G2180,county_facts!$A:$BB,11,FALSE)</f>
        <v>52</v>
      </c>
      <c r="P2180">
        <f>VLOOKUP($G2180,county_facts!$A:$BB,12,FALSE)</f>
        <v>89</v>
      </c>
      <c r="Q2180">
        <f>VLOOKUP($G2180,county_facts!$A:$BB,13,FALSE)</f>
        <v>5.8</v>
      </c>
      <c r="R2180">
        <f>VLOOKUP($G2180,county_facts!$A:$BB,14,FALSE)</f>
        <v>0.2</v>
      </c>
      <c r="S2180">
        <f>VLOOKUP($G2180,county_facts!$A:$BB,15,FALSE)</f>
        <v>3.2</v>
      </c>
      <c r="T2180">
        <f>VLOOKUP($G2180,county_facts!$A:$BB,16,FALSE)</f>
        <v>0</v>
      </c>
      <c r="U2180">
        <f>VLOOKUP($G2180,county_facts!$A:$BB,17,FALSE)</f>
        <v>1.7</v>
      </c>
      <c r="V2180">
        <f>VLOOKUP($G2180,county_facts!$A:$BB,18,FALSE)</f>
        <v>2.7</v>
      </c>
      <c r="W2180">
        <f>VLOOKUP($G2180,county_facts!$A:$BB,19,FALSE)</f>
        <v>86.8</v>
      </c>
      <c r="X2180">
        <f>VLOOKUP($G2180,county_facts!$A:$BB,20,FALSE)</f>
        <v>86.9</v>
      </c>
      <c r="Y2180">
        <f>VLOOKUP($G2180,county_facts!$A:$BB,21,FALSE)</f>
        <v>5.2</v>
      </c>
      <c r="Z2180">
        <f>VLOOKUP($G2180,county_facts!$A:$BB,22,FALSE)</f>
        <v>6.9</v>
      </c>
      <c r="AA2180">
        <f>VLOOKUP($G2180,county_facts!$A:$BB,23,FALSE)</f>
        <v>90.9</v>
      </c>
      <c r="AB2180">
        <f>VLOOKUP($G2180,county_facts!$A:$BB,24,FALSE)</f>
        <v>33.1</v>
      </c>
      <c r="AC2180">
        <f>VLOOKUP($G2180,county_facts!$A:$BB,25,FALSE)</f>
        <v>8535</v>
      </c>
      <c r="AD2180">
        <f>VLOOKUP($G2180,county_facts!$A:$BB,26,FALSE)</f>
        <v>20.3</v>
      </c>
      <c r="AE2180">
        <f>VLOOKUP($G2180,county_facts!$A:$BB,27,FALSE)</f>
        <v>40588</v>
      </c>
      <c r="AF2180">
        <f>VLOOKUP($G2180,county_facts!$A:$BB,28,FALSE)</f>
        <v>76.7</v>
      </c>
      <c r="AG2180">
        <f>VLOOKUP($G2180,county_facts!$A:$BB,29,FALSE)</f>
        <v>16.600000000000001</v>
      </c>
      <c r="AH2180">
        <f>VLOOKUP($G2180,county_facts!$A:$BB,30,FALSE)</f>
        <v>193700</v>
      </c>
      <c r="AI2180">
        <f>VLOOKUP($G2180,county_facts!$A:$BB,31,FALSE)</f>
        <v>37928</v>
      </c>
      <c r="AJ2180">
        <f>VLOOKUP($G2180,county_facts!$A:$BB,32,FALSE)</f>
        <v>2.39</v>
      </c>
      <c r="AK2180">
        <f>VLOOKUP($G2180,county_facts!$A:$BB,33,FALSE)</f>
        <v>31728</v>
      </c>
      <c r="AL2180">
        <f>VLOOKUP($G2180,county_facts!$A:$BB,34,FALSE)</f>
        <v>60795</v>
      </c>
      <c r="AM2180">
        <f>VLOOKUP($G2180,county_facts!$A:$BB,35,FALSE)</f>
        <v>6.6</v>
      </c>
      <c r="AN2180">
        <f>VLOOKUP($G2180,county_facts!$A:$BB,36,FALSE)</f>
        <v>2015</v>
      </c>
      <c r="AO2180">
        <f>VLOOKUP($G2180,county_facts!$A:$BB,37,FALSE)</f>
        <v>28903</v>
      </c>
      <c r="AP2180">
        <f>VLOOKUP($G2180,county_facts!$A:$BB,38,FALSE)</f>
        <v>-3</v>
      </c>
      <c r="AQ2180">
        <f>VLOOKUP($G2180,county_facts!$A:$BB,39,FALSE)</f>
        <v>5430</v>
      </c>
      <c r="AR2180">
        <f>VLOOKUP($G2180,county_facts!$A:$BB,40,FALSE)</f>
        <v>7222</v>
      </c>
      <c r="AS2180">
        <f>VLOOKUP($G2180,county_facts!$A:$BB,41,FALSE)</f>
        <v>0</v>
      </c>
      <c r="AT2180">
        <f>VLOOKUP($G2180,county_facts!$A:$BB,42,FALSE)</f>
        <v>0</v>
      </c>
      <c r="AU2180">
        <f>VLOOKUP($G2180,county_facts!$A:$BB,43,FALSE)</f>
        <v>3.3</v>
      </c>
      <c r="AV2180">
        <f>VLOOKUP($G2180,county_facts!$A:$BB,44,FALSE)</f>
        <v>0</v>
      </c>
      <c r="AW2180">
        <f>VLOOKUP($G2180,county_facts!$A:$BB,45,FALSE)</f>
        <v>0.9</v>
      </c>
      <c r="AX2180">
        <f>VLOOKUP($G2180,county_facts!$A:$BB,46,FALSE)</f>
        <v>30</v>
      </c>
      <c r="AY2180">
        <f>VLOOKUP($G2180,county_facts!$A:$BB,47,FALSE)</f>
        <v>896071</v>
      </c>
      <c r="AZ2180">
        <f>VLOOKUP($G2180,county_facts!$A:$BB,48,FALSE)</f>
        <v>504679</v>
      </c>
      <c r="BA2180">
        <f>VLOOKUP($G2180,county_facts!$A:$BB,49,FALSE)</f>
        <v>835653</v>
      </c>
      <c r="BB2180">
        <f>VLOOKUP($G2180,county_facts!$A:$BB,50,FALSE)</f>
        <v>9281</v>
      </c>
      <c r="BC2180">
        <f>VLOOKUP($G2180,county_facts!$A:$BB,51,FALSE)</f>
        <v>112694</v>
      </c>
      <c r="BD2180">
        <f>VLOOKUP($G2180,county_facts!$A:$BB,52,FALSE)</f>
        <v>219</v>
      </c>
      <c r="BE2180">
        <f>VLOOKUP($G2180,county_facts!$A:$BB,53,FALSE)</f>
        <v>250.52</v>
      </c>
      <c r="BF2180">
        <f>VLOOKUP($G2180,county_facts!$A:$BB,54,FALSE)</f>
        <v>368.7</v>
      </c>
    </row>
    <row r="2181" spans="1:58" x14ac:dyDescent="0.3">
      <c r="A2181" t="s">
        <v>9</v>
      </c>
      <c r="B2181" t="s">
        <v>850</v>
      </c>
      <c r="C2181">
        <v>2725</v>
      </c>
      <c r="D2181" t="s">
        <v>840</v>
      </c>
      <c r="E2181">
        <v>8733</v>
      </c>
      <c r="F2181">
        <v>0.31203481</v>
      </c>
      <c r="G2181">
        <v>51161</v>
      </c>
      <c r="H2181">
        <f>VLOOKUP($G2181,county_facts!$A:$BB,4,FALSE)</f>
        <v>93785</v>
      </c>
      <c r="I2181">
        <f>VLOOKUP($G2181,county_facts!$A:$BB,5,FALSE)</f>
        <v>92439</v>
      </c>
      <c r="J2181">
        <f>VLOOKUP($G2181,county_facts!$A:$BB,6,FALSE)</f>
        <v>1.5</v>
      </c>
      <c r="K2181">
        <f>VLOOKUP($G2181,county_facts!$A:$BB,7,FALSE)</f>
        <v>92376</v>
      </c>
      <c r="L2181">
        <f>VLOOKUP($G2181,county_facts!$A:$BB,8,FALSE)</f>
        <v>4.8</v>
      </c>
      <c r="M2181">
        <f>VLOOKUP($G2181,county_facts!$A:$BB,9,FALSE)</f>
        <v>20.8</v>
      </c>
      <c r="N2181">
        <f>VLOOKUP($G2181,county_facts!$A:$BB,10,FALSE)</f>
        <v>19.600000000000001</v>
      </c>
      <c r="O2181">
        <f>VLOOKUP($G2181,county_facts!$A:$BB,11,FALSE)</f>
        <v>52</v>
      </c>
      <c r="P2181">
        <f>VLOOKUP($G2181,county_facts!$A:$BB,12,FALSE)</f>
        <v>89</v>
      </c>
      <c r="Q2181">
        <f>VLOOKUP($G2181,county_facts!$A:$BB,13,FALSE)</f>
        <v>5.8</v>
      </c>
      <c r="R2181">
        <f>VLOOKUP($G2181,county_facts!$A:$BB,14,FALSE)</f>
        <v>0.2</v>
      </c>
      <c r="S2181">
        <f>VLOOKUP($G2181,county_facts!$A:$BB,15,FALSE)</f>
        <v>3.2</v>
      </c>
      <c r="T2181">
        <f>VLOOKUP($G2181,county_facts!$A:$BB,16,FALSE)</f>
        <v>0</v>
      </c>
      <c r="U2181">
        <f>VLOOKUP($G2181,county_facts!$A:$BB,17,FALSE)</f>
        <v>1.7</v>
      </c>
      <c r="V2181">
        <f>VLOOKUP($G2181,county_facts!$A:$BB,18,FALSE)</f>
        <v>2.7</v>
      </c>
      <c r="W2181">
        <f>VLOOKUP($G2181,county_facts!$A:$BB,19,FALSE)</f>
        <v>86.8</v>
      </c>
      <c r="X2181">
        <f>VLOOKUP($G2181,county_facts!$A:$BB,20,FALSE)</f>
        <v>86.9</v>
      </c>
      <c r="Y2181">
        <f>VLOOKUP($G2181,county_facts!$A:$BB,21,FALSE)</f>
        <v>5.2</v>
      </c>
      <c r="Z2181">
        <f>VLOOKUP($G2181,county_facts!$A:$BB,22,FALSE)</f>
        <v>6.9</v>
      </c>
      <c r="AA2181">
        <f>VLOOKUP($G2181,county_facts!$A:$BB,23,FALSE)</f>
        <v>90.9</v>
      </c>
      <c r="AB2181">
        <f>VLOOKUP($G2181,county_facts!$A:$BB,24,FALSE)</f>
        <v>33.1</v>
      </c>
      <c r="AC2181">
        <f>VLOOKUP($G2181,county_facts!$A:$BB,25,FALSE)</f>
        <v>8535</v>
      </c>
      <c r="AD2181">
        <f>VLOOKUP($G2181,county_facts!$A:$BB,26,FALSE)</f>
        <v>20.3</v>
      </c>
      <c r="AE2181">
        <f>VLOOKUP($G2181,county_facts!$A:$BB,27,FALSE)</f>
        <v>40588</v>
      </c>
      <c r="AF2181">
        <f>VLOOKUP($G2181,county_facts!$A:$BB,28,FALSE)</f>
        <v>76.7</v>
      </c>
      <c r="AG2181">
        <f>VLOOKUP($G2181,county_facts!$A:$BB,29,FALSE)</f>
        <v>16.600000000000001</v>
      </c>
      <c r="AH2181">
        <f>VLOOKUP($G2181,county_facts!$A:$BB,30,FALSE)</f>
        <v>193700</v>
      </c>
      <c r="AI2181">
        <f>VLOOKUP($G2181,county_facts!$A:$BB,31,FALSE)</f>
        <v>37928</v>
      </c>
      <c r="AJ2181">
        <f>VLOOKUP($G2181,county_facts!$A:$BB,32,FALSE)</f>
        <v>2.39</v>
      </c>
      <c r="AK2181">
        <f>VLOOKUP($G2181,county_facts!$A:$BB,33,FALSE)</f>
        <v>31728</v>
      </c>
      <c r="AL2181">
        <f>VLOOKUP($G2181,county_facts!$A:$BB,34,FALSE)</f>
        <v>60795</v>
      </c>
      <c r="AM2181">
        <f>VLOOKUP($G2181,county_facts!$A:$BB,35,FALSE)</f>
        <v>6.6</v>
      </c>
      <c r="AN2181">
        <f>VLOOKUP($G2181,county_facts!$A:$BB,36,FALSE)</f>
        <v>2015</v>
      </c>
      <c r="AO2181">
        <f>VLOOKUP($G2181,county_facts!$A:$BB,37,FALSE)</f>
        <v>28903</v>
      </c>
      <c r="AP2181">
        <f>VLOOKUP($G2181,county_facts!$A:$BB,38,FALSE)</f>
        <v>-3</v>
      </c>
      <c r="AQ2181">
        <f>VLOOKUP($G2181,county_facts!$A:$BB,39,FALSE)</f>
        <v>5430</v>
      </c>
      <c r="AR2181">
        <f>VLOOKUP($G2181,county_facts!$A:$BB,40,FALSE)</f>
        <v>7222</v>
      </c>
      <c r="AS2181">
        <f>VLOOKUP($G2181,county_facts!$A:$BB,41,FALSE)</f>
        <v>0</v>
      </c>
      <c r="AT2181">
        <f>VLOOKUP($G2181,county_facts!$A:$BB,42,FALSE)</f>
        <v>0</v>
      </c>
      <c r="AU2181">
        <f>VLOOKUP($G2181,county_facts!$A:$BB,43,FALSE)</f>
        <v>3.3</v>
      </c>
      <c r="AV2181">
        <f>VLOOKUP($G2181,county_facts!$A:$BB,44,FALSE)</f>
        <v>0</v>
      </c>
      <c r="AW2181">
        <f>VLOOKUP($G2181,county_facts!$A:$BB,45,FALSE)</f>
        <v>0.9</v>
      </c>
      <c r="AX2181">
        <f>VLOOKUP($G2181,county_facts!$A:$BB,46,FALSE)</f>
        <v>30</v>
      </c>
      <c r="AY2181">
        <f>VLOOKUP($G2181,county_facts!$A:$BB,47,FALSE)</f>
        <v>896071</v>
      </c>
      <c r="AZ2181">
        <f>VLOOKUP($G2181,county_facts!$A:$BB,48,FALSE)</f>
        <v>504679</v>
      </c>
      <c r="BA2181">
        <f>VLOOKUP($G2181,county_facts!$A:$BB,49,FALSE)</f>
        <v>835653</v>
      </c>
      <c r="BB2181">
        <f>VLOOKUP($G2181,county_facts!$A:$BB,50,FALSE)</f>
        <v>9281</v>
      </c>
      <c r="BC2181">
        <f>VLOOKUP($G2181,county_facts!$A:$BB,51,FALSE)</f>
        <v>112694</v>
      </c>
      <c r="BD2181">
        <f>VLOOKUP($G2181,county_facts!$A:$BB,52,FALSE)</f>
        <v>219</v>
      </c>
      <c r="BE2181">
        <f>VLOOKUP($G2181,county_facts!$A:$BB,53,FALSE)</f>
        <v>250.52</v>
      </c>
      <c r="BF2181">
        <f>VLOOKUP($G2181,county_facts!$A:$BB,54,FALSE)</f>
        <v>368.7</v>
      </c>
    </row>
    <row r="2182" spans="1:58" x14ac:dyDescent="0.3">
      <c r="A2182" t="s">
        <v>6</v>
      </c>
      <c r="B2182" t="s">
        <v>914</v>
      </c>
      <c r="C2182">
        <v>24355</v>
      </c>
      <c r="D2182" t="s">
        <v>840</v>
      </c>
      <c r="E2182">
        <v>43350</v>
      </c>
      <c r="F2182">
        <v>0.56182237599999996</v>
      </c>
      <c r="G2182">
        <v>51760</v>
      </c>
      <c r="H2182">
        <f>VLOOKUP($G2182,county_facts!$A:$BB,4,FALSE)</f>
        <v>217853</v>
      </c>
      <c r="I2182">
        <f>VLOOKUP($G2182,county_facts!$A:$BB,5,FALSE)</f>
        <v>204246</v>
      </c>
      <c r="J2182">
        <f>VLOOKUP($G2182,county_facts!$A:$BB,6,FALSE)</f>
        <v>6.7</v>
      </c>
      <c r="K2182">
        <f>VLOOKUP($G2182,county_facts!$A:$BB,7,FALSE)</f>
        <v>204214</v>
      </c>
      <c r="L2182">
        <f>VLOOKUP($G2182,county_facts!$A:$BB,8,FALSE)</f>
        <v>6.3</v>
      </c>
      <c r="M2182">
        <f>VLOOKUP($G2182,county_facts!$A:$BB,9,FALSE)</f>
        <v>18.399999999999999</v>
      </c>
      <c r="N2182">
        <f>VLOOKUP($G2182,county_facts!$A:$BB,10,FALSE)</f>
        <v>11.4</v>
      </c>
      <c r="O2182">
        <f>VLOOKUP($G2182,county_facts!$A:$BB,11,FALSE)</f>
        <v>52.3</v>
      </c>
      <c r="P2182">
        <f>VLOOKUP($G2182,county_facts!$A:$BB,12,FALSE)</f>
        <v>44.7</v>
      </c>
      <c r="Q2182">
        <f>VLOOKUP($G2182,county_facts!$A:$BB,13,FALSE)</f>
        <v>49.7</v>
      </c>
      <c r="R2182">
        <f>VLOOKUP($G2182,county_facts!$A:$BB,14,FALSE)</f>
        <v>0.6</v>
      </c>
      <c r="S2182">
        <f>VLOOKUP($G2182,county_facts!$A:$BB,15,FALSE)</f>
        <v>2.4</v>
      </c>
      <c r="T2182">
        <f>VLOOKUP($G2182,county_facts!$A:$BB,16,FALSE)</f>
        <v>0.2</v>
      </c>
      <c r="U2182">
        <f>VLOOKUP($G2182,county_facts!$A:$BB,17,FALSE)</f>
        <v>2.2000000000000002</v>
      </c>
      <c r="V2182">
        <f>VLOOKUP($G2182,county_facts!$A:$BB,18,FALSE)</f>
        <v>6.6</v>
      </c>
      <c r="W2182">
        <f>VLOOKUP($G2182,county_facts!$A:$BB,19,FALSE)</f>
        <v>40.200000000000003</v>
      </c>
      <c r="X2182">
        <f>VLOOKUP($G2182,county_facts!$A:$BB,20,FALSE)</f>
        <v>76.599999999999994</v>
      </c>
      <c r="Y2182">
        <f>VLOOKUP($G2182,county_facts!$A:$BB,21,FALSE)</f>
        <v>7</v>
      </c>
      <c r="Z2182">
        <f>VLOOKUP($G2182,county_facts!$A:$BB,22,FALSE)</f>
        <v>9.8000000000000007</v>
      </c>
      <c r="AA2182">
        <f>VLOOKUP($G2182,county_facts!$A:$BB,23,FALSE)</f>
        <v>81.5</v>
      </c>
      <c r="AB2182">
        <f>VLOOKUP($G2182,county_facts!$A:$BB,24,FALSE)</f>
        <v>34.799999999999997</v>
      </c>
      <c r="AC2182">
        <f>VLOOKUP($G2182,county_facts!$A:$BB,25,FALSE)</f>
        <v>12126</v>
      </c>
      <c r="AD2182">
        <f>VLOOKUP($G2182,county_facts!$A:$BB,26,FALSE)</f>
        <v>21.7</v>
      </c>
      <c r="AE2182">
        <f>VLOOKUP($G2182,county_facts!$A:$BB,27,FALSE)</f>
        <v>100107</v>
      </c>
      <c r="AF2182">
        <f>VLOOKUP($G2182,county_facts!$A:$BB,28,FALSE)</f>
        <v>43.1</v>
      </c>
      <c r="AG2182">
        <f>VLOOKUP($G2182,county_facts!$A:$BB,29,FALSE)</f>
        <v>42.8</v>
      </c>
      <c r="AH2182">
        <f>VLOOKUP($G2182,county_facts!$A:$BB,30,FALSE)</f>
        <v>196400</v>
      </c>
      <c r="AI2182">
        <f>VLOOKUP($G2182,county_facts!$A:$BB,31,FALSE)</f>
        <v>84833</v>
      </c>
      <c r="AJ2182">
        <f>VLOOKUP($G2182,county_facts!$A:$BB,32,FALSE)</f>
        <v>2.33</v>
      </c>
      <c r="AK2182">
        <f>VLOOKUP($G2182,county_facts!$A:$BB,33,FALSE)</f>
        <v>27184</v>
      </c>
      <c r="AL2182">
        <f>VLOOKUP($G2182,county_facts!$A:$BB,34,FALSE)</f>
        <v>40496</v>
      </c>
      <c r="AM2182">
        <f>VLOOKUP($G2182,county_facts!$A:$BB,35,FALSE)</f>
        <v>25.6</v>
      </c>
      <c r="AN2182">
        <f>VLOOKUP($G2182,county_facts!$A:$BB,36,FALSE)</f>
        <v>6000</v>
      </c>
      <c r="AO2182">
        <f>VLOOKUP($G2182,county_facts!$A:$BB,37,FALSE)</f>
        <v>122120</v>
      </c>
      <c r="AP2182">
        <f>VLOOKUP($G2182,county_facts!$A:$BB,38,FALSE)</f>
        <v>7.9</v>
      </c>
      <c r="AQ2182">
        <f>VLOOKUP($G2182,county_facts!$A:$BB,39,FALSE)</f>
        <v>13688</v>
      </c>
      <c r="AR2182">
        <f>VLOOKUP($G2182,county_facts!$A:$BB,40,FALSE)</f>
        <v>15141</v>
      </c>
      <c r="AS2182">
        <f>VLOOKUP($G2182,county_facts!$A:$BB,41,FALSE)</f>
        <v>20.9</v>
      </c>
      <c r="AT2182">
        <f>VLOOKUP($G2182,county_facts!$A:$BB,42,FALSE)</f>
        <v>0</v>
      </c>
      <c r="AU2182">
        <f>VLOOKUP($G2182,county_facts!$A:$BB,43,FALSE)</f>
        <v>3.5</v>
      </c>
      <c r="AV2182">
        <f>VLOOKUP($G2182,county_facts!$A:$BB,44,FALSE)</f>
        <v>0</v>
      </c>
      <c r="AW2182">
        <f>VLOOKUP($G2182,county_facts!$A:$BB,45,FALSE)</f>
        <v>1.2</v>
      </c>
      <c r="AX2182">
        <f>VLOOKUP($G2182,county_facts!$A:$BB,46,FALSE)</f>
        <v>28.6</v>
      </c>
      <c r="AY2182">
        <f>VLOOKUP($G2182,county_facts!$A:$BB,47,FALSE)</f>
        <v>10192124</v>
      </c>
      <c r="AZ2182">
        <f>VLOOKUP($G2182,county_facts!$A:$BB,48,FALSE)</f>
        <v>2843348</v>
      </c>
      <c r="BA2182">
        <f>VLOOKUP($G2182,county_facts!$A:$BB,49,FALSE)</f>
        <v>1922799</v>
      </c>
      <c r="BB2182">
        <f>VLOOKUP($G2182,county_facts!$A:$BB,50,FALSE)</f>
        <v>9583</v>
      </c>
      <c r="BC2182">
        <f>VLOOKUP($G2182,county_facts!$A:$BB,51,FALSE)</f>
        <v>476810</v>
      </c>
      <c r="BD2182">
        <f>VLOOKUP($G2182,county_facts!$A:$BB,52,FALSE)</f>
        <v>551</v>
      </c>
      <c r="BE2182">
        <f>VLOOKUP($G2182,county_facts!$A:$BB,53,FALSE)</f>
        <v>59.81</v>
      </c>
      <c r="BF2182">
        <f>VLOOKUP($G2182,county_facts!$A:$BB,54,FALSE)</f>
        <v>3414.7</v>
      </c>
    </row>
    <row r="2183" spans="1:58" x14ac:dyDescent="0.3">
      <c r="A2183" t="s">
        <v>9</v>
      </c>
      <c r="B2183" t="s">
        <v>914</v>
      </c>
      <c r="C2183">
        <v>18995</v>
      </c>
      <c r="D2183" t="s">
        <v>840</v>
      </c>
      <c r="E2183">
        <v>43350</v>
      </c>
      <c r="F2183">
        <v>0.43817762399999999</v>
      </c>
      <c r="G2183">
        <v>51760</v>
      </c>
      <c r="H2183">
        <f>VLOOKUP($G2183,county_facts!$A:$BB,4,FALSE)</f>
        <v>217853</v>
      </c>
      <c r="I2183">
        <f>VLOOKUP($G2183,county_facts!$A:$BB,5,FALSE)</f>
        <v>204246</v>
      </c>
      <c r="J2183">
        <f>VLOOKUP($G2183,county_facts!$A:$BB,6,FALSE)</f>
        <v>6.7</v>
      </c>
      <c r="K2183">
        <f>VLOOKUP($G2183,county_facts!$A:$BB,7,FALSE)</f>
        <v>204214</v>
      </c>
      <c r="L2183">
        <f>VLOOKUP($G2183,county_facts!$A:$BB,8,FALSE)</f>
        <v>6.3</v>
      </c>
      <c r="M2183">
        <f>VLOOKUP($G2183,county_facts!$A:$BB,9,FALSE)</f>
        <v>18.399999999999999</v>
      </c>
      <c r="N2183">
        <f>VLOOKUP($G2183,county_facts!$A:$BB,10,FALSE)</f>
        <v>11.4</v>
      </c>
      <c r="O2183">
        <f>VLOOKUP($G2183,county_facts!$A:$BB,11,FALSE)</f>
        <v>52.3</v>
      </c>
      <c r="P2183">
        <f>VLOOKUP($G2183,county_facts!$A:$BB,12,FALSE)</f>
        <v>44.7</v>
      </c>
      <c r="Q2183">
        <f>VLOOKUP($G2183,county_facts!$A:$BB,13,FALSE)</f>
        <v>49.7</v>
      </c>
      <c r="R2183">
        <f>VLOOKUP($G2183,county_facts!$A:$BB,14,FALSE)</f>
        <v>0.6</v>
      </c>
      <c r="S2183">
        <f>VLOOKUP($G2183,county_facts!$A:$BB,15,FALSE)</f>
        <v>2.4</v>
      </c>
      <c r="T2183">
        <f>VLOOKUP($G2183,county_facts!$A:$BB,16,FALSE)</f>
        <v>0.2</v>
      </c>
      <c r="U2183">
        <f>VLOOKUP($G2183,county_facts!$A:$BB,17,FALSE)</f>
        <v>2.2000000000000002</v>
      </c>
      <c r="V2183">
        <f>VLOOKUP($G2183,county_facts!$A:$BB,18,FALSE)</f>
        <v>6.6</v>
      </c>
      <c r="W2183">
        <f>VLOOKUP($G2183,county_facts!$A:$BB,19,FALSE)</f>
        <v>40.200000000000003</v>
      </c>
      <c r="X2183">
        <f>VLOOKUP($G2183,county_facts!$A:$BB,20,FALSE)</f>
        <v>76.599999999999994</v>
      </c>
      <c r="Y2183">
        <f>VLOOKUP($G2183,county_facts!$A:$BB,21,FALSE)</f>
        <v>7</v>
      </c>
      <c r="Z2183">
        <f>VLOOKUP($G2183,county_facts!$A:$BB,22,FALSE)</f>
        <v>9.8000000000000007</v>
      </c>
      <c r="AA2183">
        <f>VLOOKUP($G2183,county_facts!$A:$BB,23,FALSE)</f>
        <v>81.5</v>
      </c>
      <c r="AB2183">
        <f>VLOOKUP($G2183,county_facts!$A:$BB,24,FALSE)</f>
        <v>34.799999999999997</v>
      </c>
      <c r="AC2183">
        <f>VLOOKUP($G2183,county_facts!$A:$BB,25,FALSE)</f>
        <v>12126</v>
      </c>
      <c r="AD2183">
        <f>VLOOKUP($G2183,county_facts!$A:$BB,26,FALSE)</f>
        <v>21.7</v>
      </c>
      <c r="AE2183">
        <f>VLOOKUP($G2183,county_facts!$A:$BB,27,FALSE)</f>
        <v>100107</v>
      </c>
      <c r="AF2183">
        <f>VLOOKUP($G2183,county_facts!$A:$BB,28,FALSE)</f>
        <v>43.1</v>
      </c>
      <c r="AG2183">
        <f>VLOOKUP($G2183,county_facts!$A:$BB,29,FALSE)</f>
        <v>42.8</v>
      </c>
      <c r="AH2183">
        <f>VLOOKUP($G2183,county_facts!$A:$BB,30,FALSE)</f>
        <v>196400</v>
      </c>
      <c r="AI2183">
        <f>VLOOKUP($G2183,county_facts!$A:$BB,31,FALSE)</f>
        <v>84833</v>
      </c>
      <c r="AJ2183">
        <f>VLOOKUP($G2183,county_facts!$A:$BB,32,FALSE)</f>
        <v>2.33</v>
      </c>
      <c r="AK2183">
        <f>VLOOKUP($G2183,county_facts!$A:$BB,33,FALSE)</f>
        <v>27184</v>
      </c>
      <c r="AL2183">
        <f>VLOOKUP($G2183,county_facts!$A:$BB,34,FALSE)</f>
        <v>40496</v>
      </c>
      <c r="AM2183">
        <f>VLOOKUP($G2183,county_facts!$A:$BB,35,FALSE)</f>
        <v>25.6</v>
      </c>
      <c r="AN2183">
        <f>VLOOKUP($G2183,county_facts!$A:$BB,36,FALSE)</f>
        <v>6000</v>
      </c>
      <c r="AO2183">
        <f>VLOOKUP($G2183,county_facts!$A:$BB,37,FALSE)</f>
        <v>122120</v>
      </c>
      <c r="AP2183">
        <f>VLOOKUP($G2183,county_facts!$A:$BB,38,FALSE)</f>
        <v>7.9</v>
      </c>
      <c r="AQ2183">
        <f>VLOOKUP($G2183,county_facts!$A:$BB,39,FALSE)</f>
        <v>13688</v>
      </c>
      <c r="AR2183">
        <f>VLOOKUP($G2183,county_facts!$A:$BB,40,FALSE)</f>
        <v>15141</v>
      </c>
      <c r="AS2183">
        <f>VLOOKUP($G2183,county_facts!$A:$BB,41,FALSE)</f>
        <v>20.9</v>
      </c>
      <c r="AT2183">
        <f>VLOOKUP($G2183,county_facts!$A:$BB,42,FALSE)</f>
        <v>0</v>
      </c>
      <c r="AU2183">
        <f>VLOOKUP($G2183,county_facts!$A:$BB,43,FALSE)</f>
        <v>3.5</v>
      </c>
      <c r="AV2183">
        <f>VLOOKUP($G2183,county_facts!$A:$BB,44,FALSE)</f>
        <v>0</v>
      </c>
      <c r="AW2183">
        <f>VLOOKUP($G2183,county_facts!$A:$BB,45,FALSE)</f>
        <v>1.2</v>
      </c>
      <c r="AX2183">
        <f>VLOOKUP($G2183,county_facts!$A:$BB,46,FALSE)</f>
        <v>28.6</v>
      </c>
      <c r="AY2183">
        <f>VLOOKUP($G2183,county_facts!$A:$BB,47,FALSE)</f>
        <v>10192124</v>
      </c>
      <c r="AZ2183">
        <f>VLOOKUP($G2183,county_facts!$A:$BB,48,FALSE)</f>
        <v>2843348</v>
      </c>
      <c r="BA2183">
        <f>VLOOKUP($G2183,county_facts!$A:$BB,49,FALSE)</f>
        <v>1922799</v>
      </c>
      <c r="BB2183">
        <f>VLOOKUP($G2183,county_facts!$A:$BB,50,FALSE)</f>
        <v>9583</v>
      </c>
      <c r="BC2183">
        <f>VLOOKUP($G2183,county_facts!$A:$BB,51,FALSE)</f>
        <v>476810</v>
      </c>
      <c r="BD2183">
        <f>VLOOKUP($G2183,county_facts!$A:$BB,52,FALSE)</f>
        <v>551</v>
      </c>
      <c r="BE2183">
        <f>VLOOKUP($G2183,county_facts!$A:$BB,53,FALSE)</f>
        <v>59.81</v>
      </c>
      <c r="BF2183">
        <f>VLOOKUP($G2183,county_facts!$A:$BB,54,FALSE)</f>
        <v>3414.7</v>
      </c>
    </row>
    <row r="2184" spans="1:58" x14ac:dyDescent="0.3">
      <c r="A2184" t="s">
        <v>6</v>
      </c>
      <c r="B2184" t="s">
        <v>420</v>
      </c>
      <c r="C2184">
        <v>444</v>
      </c>
      <c r="D2184" t="s">
        <v>840</v>
      </c>
      <c r="E2184">
        <v>525</v>
      </c>
      <c r="F2184">
        <v>0.84571428599999998</v>
      </c>
      <c r="G2184">
        <v>51159</v>
      </c>
      <c r="H2184">
        <f>VLOOKUP($G2184,county_facts!$A:$BB,4,FALSE)</f>
        <v>8902</v>
      </c>
      <c r="I2184">
        <f>VLOOKUP($G2184,county_facts!$A:$BB,5,FALSE)</f>
        <v>9254</v>
      </c>
      <c r="J2184">
        <f>VLOOKUP($G2184,county_facts!$A:$BB,6,FALSE)</f>
        <v>-3.8</v>
      </c>
      <c r="K2184">
        <f>VLOOKUP($G2184,county_facts!$A:$BB,7,FALSE)</f>
        <v>9254</v>
      </c>
      <c r="L2184">
        <f>VLOOKUP($G2184,county_facts!$A:$BB,8,FALSE)</f>
        <v>4</v>
      </c>
      <c r="M2184">
        <f>VLOOKUP($G2184,county_facts!$A:$BB,9,FALSE)</f>
        <v>17.100000000000001</v>
      </c>
      <c r="N2184">
        <f>VLOOKUP($G2184,county_facts!$A:$BB,10,FALSE)</f>
        <v>19.5</v>
      </c>
      <c r="O2184">
        <f>VLOOKUP($G2184,county_facts!$A:$BB,11,FALSE)</f>
        <v>44.5</v>
      </c>
      <c r="P2184">
        <f>VLOOKUP($G2184,county_facts!$A:$BB,12,FALSE)</f>
        <v>67</v>
      </c>
      <c r="Q2184">
        <f>VLOOKUP($G2184,county_facts!$A:$BB,13,FALSE)</f>
        <v>30</v>
      </c>
      <c r="R2184">
        <f>VLOOKUP($G2184,county_facts!$A:$BB,14,FALSE)</f>
        <v>0.4</v>
      </c>
      <c r="S2184">
        <f>VLOOKUP($G2184,county_facts!$A:$BB,15,FALSE)</f>
        <v>0.7</v>
      </c>
      <c r="T2184">
        <f>VLOOKUP($G2184,county_facts!$A:$BB,16,FALSE)</f>
        <v>0</v>
      </c>
      <c r="U2184">
        <f>VLOOKUP($G2184,county_facts!$A:$BB,17,FALSE)</f>
        <v>1.8</v>
      </c>
      <c r="V2184">
        <f>VLOOKUP($G2184,county_facts!$A:$BB,18,FALSE)</f>
        <v>6.5</v>
      </c>
      <c r="W2184">
        <f>VLOOKUP($G2184,county_facts!$A:$BB,19,FALSE)</f>
        <v>61.3</v>
      </c>
      <c r="X2184">
        <f>VLOOKUP($G2184,county_facts!$A:$BB,20,FALSE)</f>
        <v>89.4</v>
      </c>
      <c r="Y2184">
        <f>VLOOKUP($G2184,county_facts!$A:$BB,21,FALSE)</f>
        <v>7.1</v>
      </c>
      <c r="Z2184">
        <f>VLOOKUP($G2184,county_facts!$A:$BB,22,FALSE)</f>
        <v>9.5</v>
      </c>
      <c r="AA2184">
        <f>VLOOKUP($G2184,county_facts!$A:$BB,23,FALSE)</f>
        <v>73.8</v>
      </c>
      <c r="AB2184">
        <f>VLOOKUP($G2184,county_facts!$A:$BB,24,FALSE)</f>
        <v>12.3</v>
      </c>
      <c r="AC2184">
        <f>VLOOKUP($G2184,county_facts!$A:$BB,25,FALSE)</f>
        <v>512</v>
      </c>
      <c r="AD2184">
        <f>VLOOKUP($G2184,county_facts!$A:$BB,26,FALSE)</f>
        <v>28.8</v>
      </c>
      <c r="AE2184">
        <f>VLOOKUP($G2184,county_facts!$A:$BB,27,FALSE)</f>
        <v>3905</v>
      </c>
      <c r="AF2184">
        <f>VLOOKUP($G2184,county_facts!$A:$BB,28,FALSE)</f>
        <v>74.900000000000006</v>
      </c>
      <c r="AG2184">
        <f>VLOOKUP($G2184,county_facts!$A:$BB,29,FALSE)</f>
        <v>7.2</v>
      </c>
      <c r="AH2184">
        <f>VLOOKUP($G2184,county_facts!$A:$BB,30,FALSE)</f>
        <v>155700</v>
      </c>
      <c r="AI2184">
        <f>VLOOKUP($G2184,county_facts!$A:$BB,31,FALSE)</f>
        <v>2853</v>
      </c>
      <c r="AJ2184">
        <f>VLOOKUP($G2184,county_facts!$A:$BB,32,FALSE)</f>
        <v>2.56</v>
      </c>
      <c r="AK2184">
        <f>VLOOKUP($G2184,county_facts!$A:$BB,33,FALSE)</f>
        <v>20875</v>
      </c>
      <c r="AL2184">
        <f>VLOOKUP($G2184,county_facts!$A:$BB,34,FALSE)</f>
        <v>47083</v>
      </c>
      <c r="AM2184">
        <f>VLOOKUP($G2184,county_facts!$A:$BB,35,FALSE)</f>
        <v>12.8</v>
      </c>
      <c r="AN2184">
        <f>VLOOKUP($G2184,county_facts!$A:$BB,36,FALSE)</f>
        <v>176</v>
      </c>
      <c r="AO2184">
        <f>VLOOKUP($G2184,county_facts!$A:$BB,37,FALSE)</f>
        <v>1920</v>
      </c>
      <c r="AP2184">
        <f>VLOOKUP($G2184,county_facts!$A:$BB,38,FALSE)</f>
        <v>-6.2</v>
      </c>
      <c r="AQ2184">
        <f>VLOOKUP($G2184,county_facts!$A:$BB,39,FALSE)</f>
        <v>545</v>
      </c>
      <c r="AR2184">
        <f>VLOOKUP($G2184,county_facts!$A:$BB,40,FALSE)</f>
        <v>714</v>
      </c>
      <c r="AS2184">
        <f>VLOOKUP($G2184,county_facts!$A:$BB,41,FALSE)</f>
        <v>0</v>
      </c>
      <c r="AT2184">
        <f>VLOOKUP($G2184,county_facts!$A:$BB,42,FALSE)</f>
        <v>0</v>
      </c>
      <c r="AU2184">
        <f>VLOOKUP($G2184,county_facts!$A:$BB,43,FALSE)</f>
        <v>0</v>
      </c>
      <c r="AV2184">
        <f>VLOOKUP($G2184,county_facts!$A:$BB,44,FALSE)</f>
        <v>0</v>
      </c>
      <c r="AW2184">
        <f>VLOOKUP($G2184,county_facts!$A:$BB,45,FALSE)</f>
        <v>0</v>
      </c>
      <c r="AX2184">
        <f>VLOOKUP($G2184,county_facts!$A:$BB,46,FALSE)</f>
        <v>26.3</v>
      </c>
      <c r="AY2184">
        <f>VLOOKUP($G2184,county_facts!$A:$BB,47,FALSE)</f>
        <v>0</v>
      </c>
      <c r="AZ2184">
        <f>VLOOKUP($G2184,county_facts!$A:$BB,48,FALSE)</f>
        <v>0</v>
      </c>
      <c r="BA2184">
        <f>VLOOKUP($G2184,county_facts!$A:$BB,49,FALSE)</f>
        <v>75648</v>
      </c>
      <c r="BB2184">
        <f>VLOOKUP($G2184,county_facts!$A:$BB,50,FALSE)</f>
        <v>8259</v>
      </c>
      <c r="BC2184">
        <f>VLOOKUP($G2184,county_facts!$A:$BB,51,FALSE)</f>
        <v>0</v>
      </c>
      <c r="BD2184">
        <f>VLOOKUP($G2184,county_facts!$A:$BB,52,FALSE)</f>
        <v>26</v>
      </c>
      <c r="BE2184">
        <f>VLOOKUP($G2184,county_facts!$A:$BB,53,FALSE)</f>
        <v>191.49</v>
      </c>
      <c r="BF2184">
        <f>VLOOKUP($G2184,county_facts!$A:$BB,54,FALSE)</f>
        <v>48.3</v>
      </c>
    </row>
    <row r="2185" spans="1:58" x14ac:dyDescent="0.3">
      <c r="A2185" t="s">
        <v>9</v>
      </c>
      <c r="B2185" t="s">
        <v>420</v>
      </c>
      <c r="C2185">
        <v>81</v>
      </c>
      <c r="D2185" t="s">
        <v>840</v>
      </c>
      <c r="E2185">
        <v>525</v>
      </c>
      <c r="F2185">
        <v>0.15428571399999999</v>
      </c>
      <c r="G2185">
        <v>51159</v>
      </c>
      <c r="H2185">
        <f>VLOOKUP($G2185,county_facts!$A:$BB,4,FALSE)</f>
        <v>8902</v>
      </c>
      <c r="I2185">
        <f>VLOOKUP($G2185,county_facts!$A:$BB,5,FALSE)</f>
        <v>9254</v>
      </c>
      <c r="J2185">
        <f>VLOOKUP($G2185,county_facts!$A:$BB,6,FALSE)</f>
        <v>-3.8</v>
      </c>
      <c r="K2185">
        <f>VLOOKUP($G2185,county_facts!$A:$BB,7,FALSE)</f>
        <v>9254</v>
      </c>
      <c r="L2185">
        <f>VLOOKUP($G2185,county_facts!$A:$BB,8,FALSE)</f>
        <v>4</v>
      </c>
      <c r="M2185">
        <f>VLOOKUP($G2185,county_facts!$A:$BB,9,FALSE)</f>
        <v>17.100000000000001</v>
      </c>
      <c r="N2185">
        <f>VLOOKUP($G2185,county_facts!$A:$BB,10,FALSE)</f>
        <v>19.5</v>
      </c>
      <c r="O2185">
        <f>VLOOKUP($G2185,county_facts!$A:$BB,11,FALSE)</f>
        <v>44.5</v>
      </c>
      <c r="P2185">
        <f>VLOOKUP($G2185,county_facts!$A:$BB,12,FALSE)</f>
        <v>67</v>
      </c>
      <c r="Q2185">
        <f>VLOOKUP($G2185,county_facts!$A:$BB,13,FALSE)</f>
        <v>30</v>
      </c>
      <c r="R2185">
        <f>VLOOKUP($G2185,county_facts!$A:$BB,14,FALSE)</f>
        <v>0.4</v>
      </c>
      <c r="S2185">
        <f>VLOOKUP($G2185,county_facts!$A:$BB,15,FALSE)</f>
        <v>0.7</v>
      </c>
      <c r="T2185">
        <f>VLOOKUP($G2185,county_facts!$A:$BB,16,FALSE)</f>
        <v>0</v>
      </c>
      <c r="U2185">
        <f>VLOOKUP($G2185,county_facts!$A:$BB,17,FALSE)</f>
        <v>1.8</v>
      </c>
      <c r="V2185">
        <f>VLOOKUP($G2185,county_facts!$A:$BB,18,FALSE)</f>
        <v>6.5</v>
      </c>
      <c r="W2185">
        <f>VLOOKUP($G2185,county_facts!$A:$BB,19,FALSE)</f>
        <v>61.3</v>
      </c>
      <c r="X2185">
        <f>VLOOKUP($G2185,county_facts!$A:$BB,20,FALSE)</f>
        <v>89.4</v>
      </c>
      <c r="Y2185">
        <f>VLOOKUP($G2185,county_facts!$A:$BB,21,FALSE)</f>
        <v>7.1</v>
      </c>
      <c r="Z2185">
        <f>VLOOKUP($G2185,county_facts!$A:$BB,22,FALSE)</f>
        <v>9.5</v>
      </c>
      <c r="AA2185">
        <f>VLOOKUP($G2185,county_facts!$A:$BB,23,FALSE)</f>
        <v>73.8</v>
      </c>
      <c r="AB2185">
        <f>VLOOKUP($G2185,county_facts!$A:$BB,24,FALSE)</f>
        <v>12.3</v>
      </c>
      <c r="AC2185">
        <f>VLOOKUP($G2185,county_facts!$A:$BB,25,FALSE)</f>
        <v>512</v>
      </c>
      <c r="AD2185">
        <f>VLOOKUP($G2185,county_facts!$A:$BB,26,FALSE)</f>
        <v>28.8</v>
      </c>
      <c r="AE2185">
        <f>VLOOKUP($G2185,county_facts!$A:$BB,27,FALSE)</f>
        <v>3905</v>
      </c>
      <c r="AF2185">
        <f>VLOOKUP($G2185,county_facts!$A:$BB,28,FALSE)</f>
        <v>74.900000000000006</v>
      </c>
      <c r="AG2185">
        <f>VLOOKUP($G2185,county_facts!$A:$BB,29,FALSE)</f>
        <v>7.2</v>
      </c>
      <c r="AH2185">
        <f>VLOOKUP($G2185,county_facts!$A:$BB,30,FALSE)</f>
        <v>155700</v>
      </c>
      <c r="AI2185">
        <f>VLOOKUP($G2185,county_facts!$A:$BB,31,FALSE)</f>
        <v>2853</v>
      </c>
      <c r="AJ2185">
        <f>VLOOKUP($G2185,county_facts!$A:$BB,32,FALSE)</f>
        <v>2.56</v>
      </c>
      <c r="AK2185">
        <f>VLOOKUP($G2185,county_facts!$A:$BB,33,FALSE)</f>
        <v>20875</v>
      </c>
      <c r="AL2185">
        <f>VLOOKUP($G2185,county_facts!$A:$BB,34,FALSE)</f>
        <v>47083</v>
      </c>
      <c r="AM2185">
        <f>VLOOKUP($G2185,county_facts!$A:$BB,35,FALSE)</f>
        <v>12.8</v>
      </c>
      <c r="AN2185">
        <f>VLOOKUP($G2185,county_facts!$A:$BB,36,FALSE)</f>
        <v>176</v>
      </c>
      <c r="AO2185">
        <f>VLOOKUP($G2185,county_facts!$A:$BB,37,FALSE)</f>
        <v>1920</v>
      </c>
      <c r="AP2185">
        <f>VLOOKUP($G2185,county_facts!$A:$BB,38,FALSE)</f>
        <v>-6.2</v>
      </c>
      <c r="AQ2185">
        <f>VLOOKUP($G2185,county_facts!$A:$BB,39,FALSE)</f>
        <v>545</v>
      </c>
      <c r="AR2185">
        <f>VLOOKUP($G2185,county_facts!$A:$BB,40,FALSE)</f>
        <v>714</v>
      </c>
      <c r="AS2185">
        <f>VLOOKUP($G2185,county_facts!$A:$BB,41,FALSE)</f>
        <v>0</v>
      </c>
      <c r="AT2185">
        <f>VLOOKUP($G2185,county_facts!$A:$BB,42,FALSE)</f>
        <v>0</v>
      </c>
      <c r="AU2185">
        <f>VLOOKUP($G2185,county_facts!$A:$BB,43,FALSE)</f>
        <v>0</v>
      </c>
      <c r="AV2185">
        <f>VLOOKUP($G2185,county_facts!$A:$BB,44,FALSE)</f>
        <v>0</v>
      </c>
      <c r="AW2185">
        <f>VLOOKUP($G2185,county_facts!$A:$BB,45,FALSE)</f>
        <v>0</v>
      </c>
      <c r="AX2185">
        <f>VLOOKUP($G2185,county_facts!$A:$BB,46,FALSE)</f>
        <v>26.3</v>
      </c>
      <c r="AY2185">
        <f>VLOOKUP($G2185,county_facts!$A:$BB,47,FALSE)</f>
        <v>0</v>
      </c>
      <c r="AZ2185">
        <f>VLOOKUP($G2185,county_facts!$A:$BB,48,FALSE)</f>
        <v>0</v>
      </c>
      <c r="BA2185">
        <f>VLOOKUP($G2185,county_facts!$A:$BB,49,FALSE)</f>
        <v>75648</v>
      </c>
      <c r="BB2185">
        <f>VLOOKUP($G2185,county_facts!$A:$BB,50,FALSE)</f>
        <v>8259</v>
      </c>
      <c r="BC2185">
        <f>VLOOKUP($G2185,county_facts!$A:$BB,51,FALSE)</f>
        <v>0</v>
      </c>
      <c r="BD2185">
        <f>VLOOKUP($G2185,county_facts!$A:$BB,52,FALSE)</f>
        <v>26</v>
      </c>
      <c r="BE2185">
        <f>VLOOKUP($G2185,county_facts!$A:$BB,53,FALSE)</f>
        <v>191.49</v>
      </c>
      <c r="BF2185">
        <f>VLOOKUP($G2185,county_facts!$A:$BB,54,FALSE)</f>
        <v>48.3</v>
      </c>
    </row>
    <row r="2186" spans="1:58" x14ac:dyDescent="0.3">
      <c r="A2186" t="s">
        <v>6</v>
      </c>
      <c r="B2186" t="s">
        <v>851</v>
      </c>
      <c r="C2186">
        <v>676</v>
      </c>
      <c r="D2186" t="s">
        <v>840</v>
      </c>
      <c r="E2186">
        <v>1006</v>
      </c>
      <c r="F2186">
        <v>0.67196819100000005</v>
      </c>
      <c r="G2186">
        <v>51157</v>
      </c>
      <c r="H2186">
        <f>VLOOKUP($G2186,county_facts!$A:$BB,4,FALSE)</f>
        <v>7361</v>
      </c>
      <c r="I2186">
        <f>VLOOKUP($G2186,county_facts!$A:$BB,5,FALSE)</f>
        <v>7506</v>
      </c>
      <c r="J2186">
        <f>VLOOKUP($G2186,county_facts!$A:$BB,6,FALSE)</f>
        <v>-1.9</v>
      </c>
      <c r="K2186">
        <f>VLOOKUP($G2186,county_facts!$A:$BB,7,FALSE)</f>
        <v>7373</v>
      </c>
      <c r="L2186">
        <f>VLOOKUP($G2186,county_facts!$A:$BB,8,FALSE)</f>
        <v>3.7</v>
      </c>
      <c r="M2186">
        <f>VLOOKUP($G2186,county_facts!$A:$BB,9,FALSE)</f>
        <v>17.600000000000001</v>
      </c>
      <c r="N2186">
        <f>VLOOKUP($G2186,county_facts!$A:$BB,10,FALSE)</f>
        <v>23.8</v>
      </c>
      <c r="O2186">
        <f>VLOOKUP($G2186,county_facts!$A:$BB,11,FALSE)</f>
        <v>50.2</v>
      </c>
      <c r="P2186">
        <f>VLOOKUP($G2186,county_facts!$A:$BB,12,FALSE)</f>
        <v>92.4</v>
      </c>
      <c r="Q2186">
        <f>VLOOKUP($G2186,county_facts!$A:$BB,13,FALSE)</f>
        <v>4.5999999999999996</v>
      </c>
      <c r="R2186">
        <f>VLOOKUP($G2186,county_facts!$A:$BB,14,FALSE)</f>
        <v>0.2</v>
      </c>
      <c r="S2186">
        <f>VLOOKUP($G2186,county_facts!$A:$BB,15,FALSE)</f>
        <v>0.8</v>
      </c>
      <c r="T2186">
        <f>VLOOKUP($G2186,county_facts!$A:$BB,16,FALSE)</f>
        <v>0.1</v>
      </c>
      <c r="U2186">
        <f>VLOOKUP($G2186,county_facts!$A:$BB,17,FALSE)</f>
        <v>2</v>
      </c>
      <c r="V2186">
        <f>VLOOKUP($G2186,county_facts!$A:$BB,18,FALSE)</f>
        <v>3.4</v>
      </c>
      <c r="W2186">
        <f>VLOOKUP($G2186,county_facts!$A:$BB,19,FALSE)</f>
        <v>89.2</v>
      </c>
      <c r="X2186">
        <f>VLOOKUP($G2186,county_facts!$A:$BB,20,FALSE)</f>
        <v>92.2</v>
      </c>
      <c r="Y2186">
        <f>VLOOKUP($G2186,county_facts!$A:$BB,21,FALSE)</f>
        <v>5.2</v>
      </c>
      <c r="Z2186">
        <f>VLOOKUP($G2186,county_facts!$A:$BB,22,FALSE)</f>
        <v>5</v>
      </c>
      <c r="AA2186">
        <f>VLOOKUP($G2186,county_facts!$A:$BB,23,FALSE)</f>
        <v>83</v>
      </c>
      <c r="AB2186">
        <f>VLOOKUP($G2186,county_facts!$A:$BB,24,FALSE)</f>
        <v>32.4</v>
      </c>
      <c r="AC2186">
        <f>VLOOKUP($G2186,county_facts!$A:$BB,25,FALSE)</f>
        <v>697</v>
      </c>
      <c r="AD2186">
        <f>VLOOKUP($G2186,county_facts!$A:$BB,26,FALSE)</f>
        <v>35.4</v>
      </c>
      <c r="AE2186">
        <f>VLOOKUP($G2186,county_facts!$A:$BB,27,FALSE)</f>
        <v>3950</v>
      </c>
      <c r="AF2186">
        <f>VLOOKUP($G2186,county_facts!$A:$BB,28,FALSE)</f>
        <v>78.3</v>
      </c>
      <c r="AG2186">
        <f>VLOOKUP($G2186,county_facts!$A:$BB,29,FALSE)</f>
        <v>1.1000000000000001</v>
      </c>
      <c r="AH2186">
        <f>VLOOKUP($G2186,county_facts!$A:$BB,30,FALSE)</f>
        <v>394800</v>
      </c>
      <c r="AI2186">
        <f>VLOOKUP($G2186,county_facts!$A:$BB,31,FALSE)</f>
        <v>3261</v>
      </c>
      <c r="AJ2186">
        <f>VLOOKUP($G2186,county_facts!$A:$BB,32,FALSE)</f>
        <v>2.27</v>
      </c>
      <c r="AK2186">
        <f>VLOOKUP($G2186,county_facts!$A:$BB,33,FALSE)</f>
        <v>36505</v>
      </c>
      <c r="AL2186">
        <f>VLOOKUP($G2186,county_facts!$A:$BB,34,FALSE)</f>
        <v>56438</v>
      </c>
      <c r="AM2186">
        <f>VLOOKUP($G2186,county_facts!$A:$BB,35,FALSE)</f>
        <v>10.8</v>
      </c>
      <c r="AN2186">
        <f>VLOOKUP($G2186,county_facts!$A:$BB,36,FALSE)</f>
        <v>183</v>
      </c>
      <c r="AO2186">
        <f>VLOOKUP($G2186,county_facts!$A:$BB,37,FALSE)</f>
        <v>1012</v>
      </c>
      <c r="AP2186">
        <f>VLOOKUP($G2186,county_facts!$A:$BB,38,FALSE)</f>
        <v>-3.6</v>
      </c>
      <c r="AQ2186">
        <f>VLOOKUP($G2186,county_facts!$A:$BB,39,FALSE)</f>
        <v>934</v>
      </c>
      <c r="AR2186">
        <f>VLOOKUP($G2186,county_facts!$A:$BB,40,FALSE)</f>
        <v>1270</v>
      </c>
      <c r="AS2186">
        <f>VLOOKUP($G2186,county_facts!$A:$BB,41,FALSE)</f>
        <v>0</v>
      </c>
      <c r="AT2186">
        <f>VLOOKUP($G2186,county_facts!$A:$BB,42,FALSE)</f>
        <v>0</v>
      </c>
      <c r="AU2186">
        <f>VLOOKUP($G2186,county_facts!$A:$BB,43,FALSE)</f>
        <v>0</v>
      </c>
      <c r="AV2186">
        <f>VLOOKUP($G2186,county_facts!$A:$BB,44,FALSE)</f>
        <v>0</v>
      </c>
      <c r="AW2186">
        <f>VLOOKUP($G2186,county_facts!$A:$BB,45,FALSE)</f>
        <v>0</v>
      </c>
      <c r="AX2186">
        <f>VLOOKUP($G2186,county_facts!$A:$BB,46,FALSE)</f>
        <v>0</v>
      </c>
      <c r="AY2186">
        <f>VLOOKUP($G2186,county_facts!$A:$BB,47,FALSE)</f>
        <v>0</v>
      </c>
      <c r="AZ2186">
        <f>VLOOKUP($G2186,county_facts!$A:$BB,48,FALSE)</f>
        <v>0</v>
      </c>
      <c r="BA2186">
        <f>VLOOKUP($G2186,county_facts!$A:$BB,49,FALSE)</f>
        <v>21909</v>
      </c>
      <c r="BB2186">
        <f>VLOOKUP($G2186,county_facts!$A:$BB,50,FALSE)</f>
        <v>3042</v>
      </c>
      <c r="BC2186">
        <f>VLOOKUP($G2186,county_facts!$A:$BB,51,FALSE)</f>
        <v>19953</v>
      </c>
      <c r="BD2186">
        <f>VLOOKUP($G2186,county_facts!$A:$BB,52,FALSE)</f>
        <v>22</v>
      </c>
      <c r="BE2186">
        <f>VLOOKUP($G2186,county_facts!$A:$BB,53,FALSE)</f>
        <v>266.23</v>
      </c>
      <c r="BF2186">
        <f>VLOOKUP($G2186,county_facts!$A:$BB,54,FALSE)</f>
        <v>27.7</v>
      </c>
    </row>
    <row r="2187" spans="1:58" x14ac:dyDescent="0.3">
      <c r="A2187" t="s">
        <v>9</v>
      </c>
      <c r="B2187" t="s">
        <v>851</v>
      </c>
      <c r="C2187">
        <v>330</v>
      </c>
      <c r="D2187" t="s">
        <v>840</v>
      </c>
      <c r="E2187">
        <v>1006</v>
      </c>
      <c r="F2187">
        <v>0.32803180900000001</v>
      </c>
      <c r="G2187">
        <v>51157</v>
      </c>
      <c r="H2187">
        <f>VLOOKUP($G2187,county_facts!$A:$BB,4,FALSE)</f>
        <v>7361</v>
      </c>
      <c r="I2187">
        <f>VLOOKUP($G2187,county_facts!$A:$BB,5,FALSE)</f>
        <v>7506</v>
      </c>
      <c r="J2187">
        <f>VLOOKUP($G2187,county_facts!$A:$BB,6,FALSE)</f>
        <v>-1.9</v>
      </c>
      <c r="K2187">
        <f>VLOOKUP($G2187,county_facts!$A:$BB,7,FALSE)</f>
        <v>7373</v>
      </c>
      <c r="L2187">
        <f>VLOOKUP($G2187,county_facts!$A:$BB,8,FALSE)</f>
        <v>3.7</v>
      </c>
      <c r="M2187">
        <f>VLOOKUP($G2187,county_facts!$A:$BB,9,FALSE)</f>
        <v>17.600000000000001</v>
      </c>
      <c r="N2187">
        <f>VLOOKUP($G2187,county_facts!$A:$BB,10,FALSE)</f>
        <v>23.8</v>
      </c>
      <c r="O2187">
        <f>VLOOKUP($G2187,county_facts!$A:$BB,11,FALSE)</f>
        <v>50.2</v>
      </c>
      <c r="P2187">
        <f>VLOOKUP($G2187,county_facts!$A:$BB,12,FALSE)</f>
        <v>92.4</v>
      </c>
      <c r="Q2187">
        <f>VLOOKUP($G2187,county_facts!$A:$BB,13,FALSE)</f>
        <v>4.5999999999999996</v>
      </c>
      <c r="R2187">
        <f>VLOOKUP($G2187,county_facts!$A:$BB,14,FALSE)</f>
        <v>0.2</v>
      </c>
      <c r="S2187">
        <f>VLOOKUP($G2187,county_facts!$A:$BB,15,FALSE)</f>
        <v>0.8</v>
      </c>
      <c r="T2187">
        <f>VLOOKUP($G2187,county_facts!$A:$BB,16,FALSE)</f>
        <v>0.1</v>
      </c>
      <c r="U2187">
        <f>VLOOKUP($G2187,county_facts!$A:$BB,17,FALSE)</f>
        <v>2</v>
      </c>
      <c r="V2187">
        <f>VLOOKUP($G2187,county_facts!$A:$BB,18,FALSE)</f>
        <v>3.4</v>
      </c>
      <c r="W2187">
        <f>VLOOKUP($G2187,county_facts!$A:$BB,19,FALSE)</f>
        <v>89.2</v>
      </c>
      <c r="X2187">
        <f>VLOOKUP($G2187,county_facts!$A:$BB,20,FALSE)</f>
        <v>92.2</v>
      </c>
      <c r="Y2187">
        <f>VLOOKUP($G2187,county_facts!$A:$BB,21,FALSE)</f>
        <v>5.2</v>
      </c>
      <c r="Z2187">
        <f>VLOOKUP($G2187,county_facts!$A:$BB,22,FALSE)</f>
        <v>5</v>
      </c>
      <c r="AA2187">
        <f>VLOOKUP($G2187,county_facts!$A:$BB,23,FALSE)</f>
        <v>83</v>
      </c>
      <c r="AB2187">
        <f>VLOOKUP($G2187,county_facts!$A:$BB,24,FALSE)</f>
        <v>32.4</v>
      </c>
      <c r="AC2187">
        <f>VLOOKUP($G2187,county_facts!$A:$BB,25,FALSE)</f>
        <v>697</v>
      </c>
      <c r="AD2187">
        <f>VLOOKUP($G2187,county_facts!$A:$BB,26,FALSE)</f>
        <v>35.4</v>
      </c>
      <c r="AE2187">
        <f>VLOOKUP($G2187,county_facts!$A:$BB,27,FALSE)</f>
        <v>3950</v>
      </c>
      <c r="AF2187">
        <f>VLOOKUP($G2187,county_facts!$A:$BB,28,FALSE)</f>
        <v>78.3</v>
      </c>
      <c r="AG2187">
        <f>VLOOKUP($G2187,county_facts!$A:$BB,29,FALSE)</f>
        <v>1.1000000000000001</v>
      </c>
      <c r="AH2187">
        <f>VLOOKUP($G2187,county_facts!$A:$BB,30,FALSE)</f>
        <v>394800</v>
      </c>
      <c r="AI2187">
        <f>VLOOKUP($G2187,county_facts!$A:$BB,31,FALSE)</f>
        <v>3261</v>
      </c>
      <c r="AJ2187">
        <f>VLOOKUP($G2187,county_facts!$A:$BB,32,FALSE)</f>
        <v>2.27</v>
      </c>
      <c r="AK2187">
        <f>VLOOKUP($G2187,county_facts!$A:$BB,33,FALSE)</f>
        <v>36505</v>
      </c>
      <c r="AL2187">
        <f>VLOOKUP($G2187,county_facts!$A:$BB,34,FALSE)</f>
        <v>56438</v>
      </c>
      <c r="AM2187">
        <f>VLOOKUP($G2187,county_facts!$A:$BB,35,FALSE)</f>
        <v>10.8</v>
      </c>
      <c r="AN2187">
        <f>VLOOKUP($G2187,county_facts!$A:$BB,36,FALSE)</f>
        <v>183</v>
      </c>
      <c r="AO2187">
        <f>VLOOKUP($G2187,county_facts!$A:$BB,37,FALSE)</f>
        <v>1012</v>
      </c>
      <c r="AP2187">
        <f>VLOOKUP($G2187,county_facts!$A:$BB,38,FALSE)</f>
        <v>-3.6</v>
      </c>
      <c r="AQ2187">
        <f>VLOOKUP($G2187,county_facts!$A:$BB,39,FALSE)</f>
        <v>934</v>
      </c>
      <c r="AR2187">
        <f>VLOOKUP($G2187,county_facts!$A:$BB,40,FALSE)</f>
        <v>1270</v>
      </c>
      <c r="AS2187">
        <f>VLOOKUP($G2187,county_facts!$A:$BB,41,FALSE)</f>
        <v>0</v>
      </c>
      <c r="AT2187">
        <f>VLOOKUP($G2187,county_facts!$A:$BB,42,FALSE)</f>
        <v>0</v>
      </c>
      <c r="AU2187">
        <f>VLOOKUP($G2187,county_facts!$A:$BB,43,FALSE)</f>
        <v>0</v>
      </c>
      <c r="AV2187">
        <f>VLOOKUP($G2187,county_facts!$A:$BB,44,FALSE)</f>
        <v>0</v>
      </c>
      <c r="AW2187">
        <f>VLOOKUP($G2187,county_facts!$A:$BB,45,FALSE)</f>
        <v>0</v>
      </c>
      <c r="AX2187">
        <f>VLOOKUP($G2187,county_facts!$A:$BB,46,FALSE)</f>
        <v>0</v>
      </c>
      <c r="AY2187">
        <f>VLOOKUP($G2187,county_facts!$A:$BB,47,FALSE)</f>
        <v>0</v>
      </c>
      <c r="AZ2187">
        <f>VLOOKUP($G2187,county_facts!$A:$BB,48,FALSE)</f>
        <v>0</v>
      </c>
      <c r="BA2187">
        <f>VLOOKUP($G2187,county_facts!$A:$BB,49,FALSE)</f>
        <v>21909</v>
      </c>
      <c r="BB2187">
        <f>VLOOKUP($G2187,county_facts!$A:$BB,50,FALSE)</f>
        <v>3042</v>
      </c>
      <c r="BC2187">
        <f>VLOOKUP($G2187,county_facts!$A:$BB,51,FALSE)</f>
        <v>19953</v>
      </c>
      <c r="BD2187">
        <f>VLOOKUP($G2187,county_facts!$A:$BB,52,FALSE)</f>
        <v>22</v>
      </c>
      <c r="BE2187">
        <f>VLOOKUP($G2187,county_facts!$A:$BB,53,FALSE)</f>
        <v>266.23</v>
      </c>
      <c r="BF2187">
        <f>VLOOKUP($G2187,county_facts!$A:$BB,54,FALSE)</f>
        <v>27.7</v>
      </c>
    </row>
    <row r="2188" spans="1:58" x14ac:dyDescent="0.3">
      <c r="A2188" t="s">
        <v>6</v>
      </c>
      <c r="B2188" t="s">
        <v>915</v>
      </c>
      <c r="C2188">
        <v>705</v>
      </c>
      <c r="D2188" t="s">
        <v>840</v>
      </c>
      <c r="E2188">
        <v>1359</v>
      </c>
      <c r="F2188">
        <v>0.51876379699999997</v>
      </c>
      <c r="G2188">
        <v>51750</v>
      </c>
      <c r="H2188">
        <f>VLOOKUP($G2188,county_facts!$A:$BB,4,FALSE)</f>
        <v>17646</v>
      </c>
      <c r="I2188">
        <f>VLOOKUP($G2188,county_facts!$A:$BB,5,FALSE)</f>
        <v>16408</v>
      </c>
      <c r="J2188">
        <f>VLOOKUP($G2188,county_facts!$A:$BB,6,FALSE)</f>
        <v>7.5</v>
      </c>
      <c r="K2188">
        <f>VLOOKUP($G2188,county_facts!$A:$BB,7,FALSE)</f>
        <v>16408</v>
      </c>
      <c r="L2188">
        <f>VLOOKUP($G2188,county_facts!$A:$BB,8,FALSE)</f>
        <v>3.8</v>
      </c>
      <c r="M2188">
        <f>VLOOKUP($G2188,county_facts!$A:$BB,9,FALSE)</f>
        <v>13.3</v>
      </c>
      <c r="N2188">
        <f>VLOOKUP($G2188,county_facts!$A:$BB,10,FALSE)</f>
        <v>7.9</v>
      </c>
      <c r="O2188">
        <f>VLOOKUP($G2188,county_facts!$A:$BB,11,FALSE)</f>
        <v>52.5</v>
      </c>
      <c r="P2188">
        <f>VLOOKUP($G2188,county_facts!$A:$BB,12,FALSE)</f>
        <v>86</v>
      </c>
      <c r="Q2188">
        <f>VLOOKUP($G2188,county_facts!$A:$BB,13,FALSE)</f>
        <v>9.1</v>
      </c>
      <c r="R2188">
        <f>VLOOKUP($G2188,county_facts!$A:$BB,14,FALSE)</f>
        <v>0.2</v>
      </c>
      <c r="S2188">
        <f>VLOOKUP($G2188,county_facts!$A:$BB,15,FALSE)</f>
        <v>2.4</v>
      </c>
      <c r="T2188">
        <f>VLOOKUP($G2188,county_facts!$A:$BB,16,FALSE)</f>
        <v>0.1</v>
      </c>
      <c r="U2188">
        <f>VLOOKUP($G2188,county_facts!$A:$BB,17,FALSE)</f>
        <v>2.2000000000000002</v>
      </c>
      <c r="V2188">
        <f>VLOOKUP($G2188,county_facts!$A:$BB,18,FALSE)</f>
        <v>3.2</v>
      </c>
      <c r="W2188">
        <f>VLOOKUP($G2188,county_facts!$A:$BB,19,FALSE)</f>
        <v>83.2</v>
      </c>
      <c r="X2188">
        <f>VLOOKUP($G2188,county_facts!$A:$BB,20,FALSE)</f>
        <v>60.9</v>
      </c>
      <c r="Y2188">
        <f>VLOOKUP($G2188,county_facts!$A:$BB,21,FALSE)</f>
        <v>4.0999999999999996</v>
      </c>
      <c r="Z2188">
        <f>VLOOKUP($G2188,county_facts!$A:$BB,22,FALSE)</f>
        <v>6.7</v>
      </c>
      <c r="AA2188">
        <f>VLOOKUP($G2188,county_facts!$A:$BB,23,FALSE)</f>
        <v>86.7</v>
      </c>
      <c r="AB2188">
        <f>VLOOKUP($G2188,county_facts!$A:$BB,24,FALSE)</f>
        <v>32.1</v>
      </c>
      <c r="AC2188">
        <f>VLOOKUP($G2188,county_facts!$A:$BB,25,FALSE)</f>
        <v>918</v>
      </c>
      <c r="AD2188">
        <f>VLOOKUP($G2188,county_facts!$A:$BB,26,FALSE)</f>
        <v>18.7</v>
      </c>
      <c r="AE2188">
        <f>VLOOKUP($G2188,county_facts!$A:$BB,27,FALSE)</f>
        <v>6558</v>
      </c>
      <c r="AF2188">
        <f>VLOOKUP($G2188,county_facts!$A:$BB,28,FALSE)</f>
        <v>46.2</v>
      </c>
      <c r="AG2188">
        <f>VLOOKUP($G2188,county_facts!$A:$BB,29,FALSE)</f>
        <v>38.700000000000003</v>
      </c>
      <c r="AH2188">
        <f>VLOOKUP($G2188,county_facts!$A:$BB,30,FALSE)</f>
        <v>144000</v>
      </c>
      <c r="AI2188">
        <f>VLOOKUP($G2188,county_facts!$A:$BB,31,FALSE)</f>
        <v>5516</v>
      </c>
      <c r="AJ2188">
        <f>VLOOKUP($G2188,county_facts!$A:$BB,32,FALSE)</f>
        <v>2.4900000000000002</v>
      </c>
      <c r="AK2188">
        <f>VLOOKUP($G2188,county_facts!$A:$BB,33,FALSE)</f>
        <v>16181</v>
      </c>
      <c r="AL2188">
        <f>VLOOKUP($G2188,county_facts!$A:$BB,34,FALSE)</f>
        <v>30714</v>
      </c>
      <c r="AM2188">
        <f>VLOOKUP($G2188,county_facts!$A:$BB,35,FALSE)</f>
        <v>37.700000000000003</v>
      </c>
      <c r="AN2188">
        <f>VLOOKUP($G2188,county_facts!$A:$BB,36,FALSE)</f>
        <v>314</v>
      </c>
      <c r="AO2188">
        <f>VLOOKUP($G2188,county_facts!$A:$BB,37,FALSE)</f>
        <v>4693</v>
      </c>
      <c r="AP2188">
        <f>VLOOKUP($G2188,county_facts!$A:$BB,38,FALSE)</f>
        <v>-11.9</v>
      </c>
      <c r="AQ2188">
        <f>VLOOKUP($G2188,county_facts!$A:$BB,39,FALSE)</f>
        <v>611</v>
      </c>
      <c r="AR2188">
        <f>VLOOKUP($G2188,county_facts!$A:$BB,40,FALSE)</f>
        <v>805</v>
      </c>
      <c r="AS2188">
        <f>VLOOKUP($G2188,county_facts!$A:$BB,41,FALSE)</f>
        <v>0</v>
      </c>
      <c r="AT2188">
        <f>VLOOKUP($G2188,county_facts!$A:$BB,42,FALSE)</f>
        <v>0</v>
      </c>
      <c r="AU2188">
        <f>VLOOKUP($G2188,county_facts!$A:$BB,43,FALSE)</f>
        <v>0</v>
      </c>
      <c r="AV2188">
        <f>VLOOKUP($G2188,county_facts!$A:$BB,44,FALSE)</f>
        <v>0</v>
      </c>
      <c r="AW2188">
        <f>VLOOKUP($G2188,county_facts!$A:$BB,45,FALSE)</f>
        <v>0</v>
      </c>
      <c r="AX2188">
        <f>VLOOKUP($G2188,county_facts!$A:$BB,46,FALSE)</f>
        <v>22.2</v>
      </c>
      <c r="AY2188">
        <f>VLOOKUP($G2188,county_facts!$A:$BB,47,FALSE)</f>
        <v>0</v>
      </c>
      <c r="AZ2188">
        <f>VLOOKUP($G2188,county_facts!$A:$BB,48,FALSE)</f>
        <v>30297</v>
      </c>
      <c r="BA2188">
        <f>VLOOKUP($G2188,county_facts!$A:$BB,49,FALSE)</f>
        <v>109698</v>
      </c>
      <c r="BB2188">
        <f>VLOOKUP($G2188,county_facts!$A:$BB,50,FALSE)</f>
        <v>6789</v>
      </c>
      <c r="BC2188">
        <f>VLOOKUP($G2188,county_facts!$A:$BB,51,FALSE)</f>
        <v>36217</v>
      </c>
      <c r="BD2188">
        <f>VLOOKUP($G2188,county_facts!$A:$BB,52,FALSE)</f>
        <v>10</v>
      </c>
      <c r="BE2188">
        <f>VLOOKUP($G2188,county_facts!$A:$BB,53,FALSE)</f>
        <v>9.8699999999999992</v>
      </c>
      <c r="BF2188">
        <f>VLOOKUP($G2188,county_facts!$A:$BB,54,FALSE)</f>
        <v>1662.1</v>
      </c>
    </row>
    <row r="2189" spans="1:58" x14ac:dyDescent="0.3">
      <c r="A2189" t="s">
        <v>9</v>
      </c>
      <c r="B2189" t="s">
        <v>915</v>
      </c>
      <c r="C2189">
        <v>654</v>
      </c>
      <c r="D2189" t="s">
        <v>840</v>
      </c>
      <c r="E2189">
        <v>1359</v>
      </c>
      <c r="F2189">
        <v>0.48123620299999997</v>
      </c>
      <c r="G2189">
        <v>51750</v>
      </c>
      <c r="H2189">
        <f>VLOOKUP($G2189,county_facts!$A:$BB,4,FALSE)</f>
        <v>17646</v>
      </c>
      <c r="I2189">
        <f>VLOOKUP($G2189,county_facts!$A:$BB,5,FALSE)</f>
        <v>16408</v>
      </c>
      <c r="J2189">
        <f>VLOOKUP($G2189,county_facts!$A:$BB,6,FALSE)</f>
        <v>7.5</v>
      </c>
      <c r="K2189">
        <f>VLOOKUP($G2189,county_facts!$A:$BB,7,FALSE)</f>
        <v>16408</v>
      </c>
      <c r="L2189">
        <f>VLOOKUP($G2189,county_facts!$A:$BB,8,FALSE)</f>
        <v>3.8</v>
      </c>
      <c r="M2189">
        <f>VLOOKUP($G2189,county_facts!$A:$BB,9,FALSE)</f>
        <v>13.3</v>
      </c>
      <c r="N2189">
        <f>VLOOKUP($G2189,county_facts!$A:$BB,10,FALSE)</f>
        <v>7.9</v>
      </c>
      <c r="O2189">
        <f>VLOOKUP($G2189,county_facts!$A:$BB,11,FALSE)</f>
        <v>52.5</v>
      </c>
      <c r="P2189">
        <f>VLOOKUP($G2189,county_facts!$A:$BB,12,FALSE)</f>
        <v>86</v>
      </c>
      <c r="Q2189">
        <f>VLOOKUP($G2189,county_facts!$A:$BB,13,FALSE)</f>
        <v>9.1</v>
      </c>
      <c r="R2189">
        <f>VLOOKUP($G2189,county_facts!$A:$BB,14,FALSE)</f>
        <v>0.2</v>
      </c>
      <c r="S2189">
        <f>VLOOKUP($G2189,county_facts!$A:$BB,15,FALSE)</f>
        <v>2.4</v>
      </c>
      <c r="T2189">
        <f>VLOOKUP($G2189,county_facts!$A:$BB,16,FALSE)</f>
        <v>0.1</v>
      </c>
      <c r="U2189">
        <f>VLOOKUP($G2189,county_facts!$A:$BB,17,FALSE)</f>
        <v>2.2000000000000002</v>
      </c>
      <c r="V2189">
        <f>VLOOKUP($G2189,county_facts!$A:$BB,18,FALSE)</f>
        <v>3.2</v>
      </c>
      <c r="W2189">
        <f>VLOOKUP($G2189,county_facts!$A:$BB,19,FALSE)</f>
        <v>83.2</v>
      </c>
      <c r="X2189">
        <f>VLOOKUP($G2189,county_facts!$A:$BB,20,FALSE)</f>
        <v>60.9</v>
      </c>
      <c r="Y2189">
        <f>VLOOKUP($G2189,county_facts!$A:$BB,21,FALSE)</f>
        <v>4.0999999999999996</v>
      </c>
      <c r="Z2189">
        <f>VLOOKUP($G2189,county_facts!$A:$BB,22,FALSE)</f>
        <v>6.7</v>
      </c>
      <c r="AA2189">
        <f>VLOOKUP($G2189,county_facts!$A:$BB,23,FALSE)</f>
        <v>86.7</v>
      </c>
      <c r="AB2189">
        <f>VLOOKUP($G2189,county_facts!$A:$BB,24,FALSE)</f>
        <v>32.1</v>
      </c>
      <c r="AC2189">
        <f>VLOOKUP($G2189,county_facts!$A:$BB,25,FALSE)</f>
        <v>918</v>
      </c>
      <c r="AD2189">
        <f>VLOOKUP($G2189,county_facts!$A:$BB,26,FALSE)</f>
        <v>18.7</v>
      </c>
      <c r="AE2189">
        <f>VLOOKUP($G2189,county_facts!$A:$BB,27,FALSE)</f>
        <v>6558</v>
      </c>
      <c r="AF2189">
        <f>VLOOKUP($G2189,county_facts!$A:$BB,28,FALSE)</f>
        <v>46.2</v>
      </c>
      <c r="AG2189">
        <f>VLOOKUP($G2189,county_facts!$A:$BB,29,FALSE)</f>
        <v>38.700000000000003</v>
      </c>
      <c r="AH2189">
        <f>VLOOKUP($G2189,county_facts!$A:$BB,30,FALSE)</f>
        <v>144000</v>
      </c>
      <c r="AI2189">
        <f>VLOOKUP($G2189,county_facts!$A:$BB,31,FALSE)</f>
        <v>5516</v>
      </c>
      <c r="AJ2189">
        <f>VLOOKUP($G2189,county_facts!$A:$BB,32,FALSE)</f>
        <v>2.4900000000000002</v>
      </c>
      <c r="AK2189">
        <f>VLOOKUP($G2189,county_facts!$A:$BB,33,FALSE)</f>
        <v>16181</v>
      </c>
      <c r="AL2189">
        <f>VLOOKUP($G2189,county_facts!$A:$BB,34,FALSE)</f>
        <v>30714</v>
      </c>
      <c r="AM2189">
        <f>VLOOKUP($G2189,county_facts!$A:$BB,35,FALSE)</f>
        <v>37.700000000000003</v>
      </c>
      <c r="AN2189">
        <f>VLOOKUP($G2189,county_facts!$A:$BB,36,FALSE)</f>
        <v>314</v>
      </c>
      <c r="AO2189">
        <f>VLOOKUP($G2189,county_facts!$A:$BB,37,FALSE)</f>
        <v>4693</v>
      </c>
      <c r="AP2189">
        <f>VLOOKUP($G2189,county_facts!$A:$BB,38,FALSE)</f>
        <v>-11.9</v>
      </c>
      <c r="AQ2189">
        <f>VLOOKUP($G2189,county_facts!$A:$BB,39,FALSE)</f>
        <v>611</v>
      </c>
      <c r="AR2189">
        <f>VLOOKUP($G2189,county_facts!$A:$BB,40,FALSE)</f>
        <v>805</v>
      </c>
      <c r="AS2189">
        <f>VLOOKUP($G2189,county_facts!$A:$BB,41,FALSE)</f>
        <v>0</v>
      </c>
      <c r="AT2189">
        <f>VLOOKUP($G2189,county_facts!$A:$BB,42,FALSE)</f>
        <v>0</v>
      </c>
      <c r="AU2189">
        <f>VLOOKUP($G2189,county_facts!$A:$BB,43,FALSE)</f>
        <v>0</v>
      </c>
      <c r="AV2189">
        <f>VLOOKUP($G2189,county_facts!$A:$BB,44,FALSE)</f>
        <v>0</v>
      </c>
      <c r="AW2189">
        <f>VLOOKUP($G2189,county_facts!$A:$BB,45,FALSE)</f>
        <v>0</v>
      </c>
      <c r="AX2189">
        <f>VLOOKUP($G2189,county_facts!$A:$BB,46,FALSE)</f>
        <v>22.2</v>
      </c>
      <c r="AY2189">
        <f>VLOOKUP($G2189,county_facts!$A:$BB,47,FALSE)</f>
        <v>0</v>
      </c>
      <c r="AZ2189">
        <f>VLOOKUP($G2189,county_facts!$A:$BB,48,FALSE)</f>
        <v>30297</v>
      </c>
      <c r="BA2189">
        <f>VLOOKUP($G2189,county_facts!$A:$BB,49,FALSE)</f>
        <v>109698</v>
      </c>
      <c r="BB2189">
        <f>VLOOKUP($G2189,county_facts!$A:$BB,50,FALSE)</f>
        <v>6789</v>
      </c>
      <c r="BC2189">
        <f>VLOOKUP($G2189,county_facts!$A:$BB,51,FALSE)</f>
        <v>36217</v>
      </c>
      <c r="BD2189">
        <f>VLOOKUP($G2189,county_facts!$A:$BB,52,FALSE)</f>
        <v>10</v>
      </c>
      <c r="BE2189">
        <f>VLOOKUP($G2189,county_facts!$A:$BB,53,FALSE)</f>
        <v>9.8699999999999992</v>
      </c>
      <c r="BF2189">
        <f>VLOOKUP($G2189,county_facts!$A:$BB,54,FALSE)</f>
        <v>1662.1</v>
      </c>
    </row>
    <row r="2190" spans="1:58" x14ac:dyDescent="0.3">
      <c r="A2190" t="s">
        <v>6</v>
      </c>
      <c r="B2190" t="s">
        <v>87</v>
      </c>
      <c r="C2190">
        <v>1220</v>
      </c>
      <c r="D2190" t="s">
        <v>840</v>
      </c>
      <c r="E2190">
        <v>1805</v>
      </c>
      <c r="F2190">
        <v>0.67590027699999999</v>
      </c>
      <c r="G2190">
        <v>51155</v>
      </c>
      <c r="H2190">
        <f>VLOOKUP($G2190,county_facts!$A:$BB,4,FALSE)</f>
        <v>34322</v>
      </c>
      <c r="I2190">
        <f>VLOOKUP($G2190,county_facts!$A:$BB,5,FALSE)</f>
        <v>34861</v>
      </c>
      <c r="J2190">
        <f>VLOOKUP($G2190,county_facts!$A:$BB,6,FALSE)</f>
        <v>-1.5</v>
      </c>
      <c r="K2190">
        <f>VLOOKUP($G2190,county_facts!$A:$BB,7,FALSE)</f>
        <v>34872</v>
      </c>
      <c r="L2190">
        <f>VLOOKUP($G2190,county_facts!$A:$BB,8,FALSE)</f>
        <v>4.8</v>
      </c>
      <c r="M2190">
        <f>VLOOKUP($G2190,county_facts!$A:$BB,9,FALSE)</f>
        <v>18.399999999999999</v>
      </c>
      <c r="N2190">
        <f>VLOOKUP($G2190,county_facts!$A:$BB,10,FALSE)</f>
        <v>20.6</v>
      </c>
      <c r="O2190">
        <f>VLOOKUP($G2190,county_facts!$A:$BB,11,FALSE)</f>
        <v>49.9</v>
      </c>
      <c r="P2190">
        <f>VLOOKUP($G2190,county_facts!$A:$BB,12,FALSE)</f>
        <v>92.4</v>
      </c>
      <c r="Q2190">
        <f>VLOOKUP($G2190,county_facts!$A:$BB,13,FALSE)</f>
        <v>5.3</v>
      </c>
      <c r="R2190">
        <f>VLOOKUP($G2190,county_facts!$A:$BB,14,FALSE)</f>
        <v>0.2</v>
      </c>
      <c r="S2190">
        <f>VLOOKUP($G2190,county_facts!$A:$BB,15,FALSE)</f>
        <v>0.6</v>
      </c>
      <c r="T2190">
        <f>VLOOKUP($G2190,county_facts!$A:$BB,16,FALSE)</f>
        <v>0</v>
      </c>
      <c r="U2190">
        <f>VLOOKUP($G2190,county_facts!$A:$BB,17,FALSE)</f>
        <v>1.5</v>
      </c>
      <c r="V2190">
        <f>VLOOKUP($G2190,county_facts!$A:$BB,18,FALSE)</f>
        <v>1.5</v>
      </c>
      <c r="W2190">
        <f>VLOOKUP($G2190,county_facts!$A:$BB,19,FALSE)</f>
        <v>91.1</v>
      </c>
      <c r="X2190">
        <f>VLOOKUP($G2190,county_facts!$A:$BB,20,FALSE)</f>
        <v>88.5</v>
      </c>
      <c r="Y2190">
        <f>VLOOKUP($G2190,county_facts!$A:$BB,21,FALSE)</f>
        <v>1.5</v>
      </c>
      <c r="Z2190">
        <f>VLOOKUP($G2190,county_facts!$A:$BB,22,FALSE)</f>
        <v>2.4</v>
      </c>
      <c r="AA2190">
        <f>VLOOKUP($G2190,county_facts!$A:$BB,23,FALSE)</f>
        <v>81.8</v>
      </c>
      <c r="AB2190">
        <f>VLOOKUP($G2190,county_facts!$A:$BB,24,FALSE)</f>
        <v>16.2</v>
      </c>
      <c r="AC2190">
        <f>VLOOKUP($G2190,county_facts!$A:$BB,25,FALSE)</f>
        <v>3188</v>
      </c>
      <c r="AD2190">
        <f>VLOOKUP($G2190,county_facts!$A:$BB,26,FALSE)</f>
        <v>22.9</v>
      </c>
      <c r="AE2190">
        <f>VLOOKUP($G2190,county_facts!$A:$BB,27,FALSE)</f>
        <v>17263</v>
      </c>
      <c r="AF2190">
        <f>VLOOKUP($G2190,county_facts!$A:$BB,28,FALSE)</f>
        <v>72.7</v>
      </c>
      <c r="AG2190">
        <f>VLOOKUP($G2190,county_facts!$A:$BB,29,FALSE)</f>
        <v>12.7</v>
      </c>
      <c r="AH2190">
        <f>VLOOKUP($G2190,county_facts!$A:$BB,30,FALSE)</f>
        <v>133900</v>
      </c>
      <c r="AI2190">
        <f>VLOOKUP($G2190,county_facts!$A:$BB,31,FALSE)</f>
        <v>14875</v>
      </c>
      <c r="AJ2190">
        <f>VLOOKUP($G2190,county_facts!$A:$BB,32,FALSE)</f>
        <v>2.2799999999999998</v>
      </c>
      <c r="AK2190">
        <f>VLOOKUP($G2190,county_facts!$A:$BB,33,FALSE)</f>
        <v>23987</v>
      </c>
      <c r="AL2190">
        <f>VLOOKUP($G2190,county_facts!$A:$BB,34,FALSE)</f>
        <v>44312</v>
      </c>
      <c r="AM2190">
        <f>VLOOKUP($G2190,county_facts!$A:$BB,35,FALSE)</f>
        <v>13.9</v>
      </c>
      <c r="AN2190">
        <f>VLOOKUP($G2190,county_facts!$A:$BB,36,FALSE)</f>
        <v>606</v>
      </c>
      <c r="AO2190">
        <f>VLOOKUP($G2190,county_facts!$A:$BB,37,FALSE)</f>
        <v>10917</v>
      </c>
      <c r="AP2190">
        <f>VLOOKUP($G2190,county_facts!$A:$BB,38,FALSE)</f>
        <v>5.2</v>
      </c>
      <c r="AQ2190">
        <f>VLOOKUP($G2190,county_facts!$A:$BB,39,FALSE)</f>
        <v>1478</v>
      </c>
      <c r="AR2190">
        <f>VLOOKUP($G2190,county_facts!$A:$BB,40,FALSE)</f>
        <v>2027</v>
      </c>
      <c r="AS2190">
        <f>VLOOKUP($G2190,county_facts!$A:$BB,41,FALSE)</f>
        <v>0</v>
      </c>
      <c r="AT2190">
        <f>VLOOKUP($G2190,county_facts!$A:$BB,42,FALSE)</f>
        <v>0</v>
      </c>
      <c r="AU2190">
        <f>VLOOKUP($G2190,county_facts!$A:$BB,43,FALSE)</f>
        <v>0</v>
      </c>
      <c r="AV2190">
        <f>VLOOKUP($G2190,county_facts!$A:$BB,44,FALSE)</f>
        <v>0</v>
      </c>
      <c r="AW2190">
        <f>VLOOKUP($G2190,county_facts!$A:$BB,45,FALSE)</f>
        <v>0</v>
      </c>
      <c r="AX2190">
        <f>VLOOKUP($G2190,county_facts!$A:$BB,46,FALSE)</f>
        <v>28.1</v>
      </c>
      <c r="AY2190">
        <f>VLOOKUP($G2190,county_facts!$A:$BB,47,FALSE)</f>
        <v>2797095</v>
      </c>
      <c r="AZ2190">
        <f>VLOOKUP($G2190,county_facts!$A:$BB,48,FALSE)</f>
        <v>39225</v>
      </c>
      <c r="BA2190">
        <f>VLOOKUP($G2190,county_facts!$A:$BB,49,FALSE)</f>
        <v>317286</v>
      </c>
      <c r="BB2190">
        <f>VLOOKUP($G2190,county_facts!$A:$BB,50,FALSE)</f>
        <v>9062</v>
      </c>
      <c r="BC2190">
        <f>VLOOKUP($G2190,county_facts!$A:$BB,51,FALSE)</f>
        <v>40707</v>
      </c>
      <c r="BD2190">
        <f>VLOOKUP($G2190,county_facts!$A:$BB,52,FALSE)</f>
        <v>45</v>
      </c>
      <c r="BE2190">
        <f>VLOOKUP($G2190,county_facts!$A:$BB,53,FALSE)</f>
        <v>319.86</v>
      </c>
      <c r="BF2190">
        <f>VLOOKUP($G2190,county_facts!$A:$BB,54,FALSE)</f>
        <v>109</v>
      </c>
    </row>
    <row r="2191" spans="1:58" x14ac:dyDescent="0.3">
      <c r="A2191" t="s">
        <v>9</v>
      </c>
      <c r="B2191" t="s">
        <v>87</v>
      </c>
      <c r="C2191">
        <v>585</v>
      </c>
      <c r="D2191" t="s">
        <v>840</v>
      </c>
      <c r="E2191">
        <v>1805</v>
      </c>
      <c r="F2191">
        <v>0.32409972300000001</v>
      </c>
      <c r="G2191">
        <v>51155</v>
      </c>
      <c r="H2191">
        <f>VLOOKUP($G2191,county_facts!$A:$BB,4,FALSE)</f>
        <v>34322</v>
      </c>
      <c r="I2191">
        <f>VLOOKUP($G2191,county_facts!$A:$BB,5,FALSE)</f>
        <v>34861</v>
      </c>
      <c r="J2191">
        <f>VLOOKUP($G2191,county_facts!$A:$BB,6,FALSE)</f>
        <v>-1.5</v>
      </c>
      <c r="K2191">
        <f>VLOOKUP($G2191,county_facts!$A:$BB,7,FALSE)</f>
        <v>34872</v>
      </c>
      <c r="L2191">
        <f>VLOOKUP($G2191,county_facts!$A:$BB,8,FALSE)</f>
        <v>4.8</v>
      </c>
      <c r="M2191">
        <f>VLOOKUP($G2191,county_facts!$A:$BB,9,FALSE)</f>
        <v>18.399999999999999</v>
      </c>
      <c r="N2191">
        <f>VLOOKUP($G2191,county_facts!$A:$BB,10,FALSE)</f>
        <v>20.6</v>
      </c>
      <c r="O2191">
        <f>VLOOKUP($G2191,county_facts!$A:$BB,11,FALSE)</f>
        <v>49.9</v>
      </c>
      <c r="P2191">
        <f>VLOOKUP($G2191,county_facts!$A:$BB,12,FALSE)</f>
        <v>92.4</v>
      </c>
      <c r="Q2191">
        <f>VLOOKUP($G2191,county_facts!$A:$BB,13,FALSE)</f>
        <v>5.3</v>
      </c>
      <c r="R2191">
        <f>VLOOKUP($G2191,county_facts!$A:$BB,14,FALSE)</f>
        <v>0.2</v>
      </c>
      <c r="S2191">
        <f>VLOOKUP($G2191,county_facts!$A:$BB,15,FALSE)</f>
        <v>0.6</v>
      </c>
      <c r="T2191">
        <f>VLOOKUP($G2191,county_facts!$A:$BB,16,FALSE)</f>
        <v>0</v>
      </c>
      <c r="U2191">
        <f>VLOOKUP($G2191,county_facts!$A:$BB,17,FALSE)</f>
        <v>1.5</v>
      </c>
      <c r="V2191">
        <f>VLOOKUP($G2191,county_facts!$A:$BB,18,FALSE)</f>
        <v>1.5</v>
      </c>
      <c r="W2191">
        <f>VLOOKUP($G2191,county_facts!$A:$BB,19,FALSE)</f>
        <v>91.1</v>
      </c>
      <c r="X2191">
        <f>VLOOKUP($G2191,county_facts!$A:$BB,20,FALSE)</f>
        <v>88.5</v>
      </c>
      <c r="Y2191">
        <f>VLOOKUP($G2191,county_facts!$A:$BB,21,FALSE)</f>
        <v>1.5</v>
      </c>
      <c r="Z2191">
        <f>VLOOKUP($G2191,county_facts!$A:$BB,22,FALSE)</f>
        <v>2.4</v>
      </c>
      <c r="AA2191">
        <f>VLOOKUP($G2191,county_facts!$A:$BB,23,FALSE)</f>
        <v>81.8</v>
      </c>
      <c r="AB2191">
        <f>VLOOKUP($G2191,county_facts!$A:$BB,24,FALSE)</f>
        <v>16.2</v>
      </c>
      <c r="AC2191">
        <f>VLOOKUP($G2191,county_facts!$A:$BB,25,FALSE)</f>
        <v>3188</v>
      </c>
      <c r="AD2191">
        <f>VLOOKUP($G2191,county_facts!$A:$BB,26,FALSE)</f>
        <v>22.9</v>
      </c>
      <c r="AE2191">
        <f>VLOOKUP($G2191,county_facts!$A:$BB,27,FALSE)</f>
        <v>17263</v>
      </c>
      <c r="AF2191">
        <f>VLOOKUP($G2191,county_facts!$A:$BB,28,FALSE)</f>
        <v>72.7</v>
      </c>
      <c r="AG2191">
        <f>VLOOKUP($G2191,county_facts!$A:$BB,29,FALSE)</f>
        <v>12.7</v>
      </c>
      <c r="AH2191">
        <f>VLOOKUP($G2191,county_facts!$A:$BB,30,FALSE)</f>
        <v>133900</v>
      </c>
      <c r="AI2191">
        <f>VLOOKUP($G2191,county_facts!$A:$BB,31,FALSE)</f>
        <v>14875</v>
      </c>
      <c r="AJ2191">
        <f>VLOOKUP($G2191,county_facts!$A:$BB,32,FALSE)</f>
        <v>2.2799999999999998</v>
      </c>
      <c r="AK2191">
        <f>VLOOKUP($G2191,county_facts!$A:$BB,33,FALSE)</f>
        <v>23987</v>
      </c>
      <c r="AL2191">
        <f>VLOOKUP($G2191,county_facts!$A:$BB,34,FALSE)</f>
        <v>44312</v>
      </c>
      <c r="AM2191">
        <f>VLOOKUP($G2191,county_facts!$A:$BB,35,FALSE)</f>
        <v>13.9</v>
      </c>
      <c r="AN2191">
        <f>VLOOKUP($G2191,county_facts!$A:$BB,36,FALSE)</f>
        <v>606</v>
      </c>
      <c r="AO2191">
        <f>VLOOKUP($G2191,county_facts!$A:$BB,37,FALSE)</f>
        <v>10917</v>
      </c>
      <c r="AP2191">
        <f>VLOOKUP($G2191,county_facts!$A:$BB,38,FALSE)</f>
        <v>5.2</v>
      </c>
      <c r="AQ2191">
        <f>VLOOKUP($G2191,county_facts!$A:$BB,39,FALSE)</f>
        <v>1478</v>
      </c>
      <c r="AR2191">
        <f>VLOOKUP($G2191,county_facts!$A:$BB,40,FALSE)</f>
        <v>2027</v>
      </c>
      <c r="AS2191">
        <f>VLOOKUP($G2191,county_facts!$A:$BB,41,FALSE)</f>
        <v>0</v>
      </c>
      <c r="AT2191">
        <f>VLOOKUP($G2191,county_facts!$A:$BB,42,FALSE)</f>
        <v>0</v>
      </c>
      <c r="AU2191">
        <f>VLOOKUP($G2191,county_facts!$A:$BB,43,FALSE)</f>
        <v>0</v>
      </c>
      <c r="AV2191">
        <f>VLOOKUP($G2191,county_facts!$A:$BB,44,FALSE)</f>
        <v>0</v>
      </c>
      <c r="AW2191">
        <f>VLOOKUP($G2191,county_facts!$A:$BB,45,FALSE)</f>
        <v>0</v>
      </c>
      <c r="AX2191">
        <f>VLOOKUP($G2191,county_facts!$A:$BB,46,FALSE)</f>
        <v>28.1</v>
      </c>
      <c r="AY2191">
        <f>VLOOKUP($G2191,county_facts!$A:$BB,47,FALSE)</f>
        <v>2797095</v>
      </c>
      <c r="AZ2191">
        <f>VLOOKUP($G2191,county_facts!$A:$BB,48,FALSE)</f>
        <v>39225</v>
      </c>
      <c r="BA2191">
        <f>VLOOKUP($G2191,county_facts!$A:$BB,49,FALSE)</f>
        <v>317286</v>
      </c>
      <c r="BB2191">
        <f>VLOOKUP($G2191,county_facts!$A:$BB,50,FALSE)</f>
        <v>9062</v>
      </c>
      <c r="BC2191">
        <f>VLOOKUP($G2191,county_facts!$A:$BB,51,FALSE)</f>
        <v>40707</v>
      </c>
      <c r="BD2191">
        <f>VLOOKUP($G2191,county_facts!$A:$BB,52,FALSE)</f>
        <v>45</v>
      </c>
      <c r="BE2191">
        <f>VLOOKUP($G2191,county_facts!$A:$BB,53,FALSE)</f>
        <v>319.86</v>
      </c>
      <c r="BF2191">
        <f>VLOOKUP($G2191,county_facts!$A:$BB,54,FALSE)</f>
        <v>109</v>
      </c>
    </row>
    <row r="2192" spans="1:58" x14ac:dyDescent="0.3">
      <c r="A2192" t="s">
        <v>6</v>
      </c>
      <c r="B2192" t="s">
        <v>852</v>
      </c>
      <c r="C2192">
        <v>37412</v>
      </c>
      <c r="D2192" t="s">
        <v>840</v>
      </c>
      <c r="E2192">
        <v>55819</v>
      </c>
      <c r="F2192">
        <v>0.670237733</v>
      </c>
      <c r="G2192">
        <v>51153</v>
      </c>
      <c r="H2192">
        <f>VLOOKUP($G2192,county_facts!$A:$BB,4,FALSE)</f>
        <v>446094</v>
      </c>
      <c r="I2192">
        <f>VLOOKUP($G2192,county_facts!$A:$BB,5,FALSE)</f>
        <v>401972</v>
      </c>
      <c r="J2192">
        <f>VLOOKUP($G2192,county_facts!$A:$BB,6,FALSE)</f>
        <v>11</v>
      </c>
      <c r="K2192">
        <f>VLOOKUP($G2192,county_facts!$A:$BB,7,FALSE)</f>
        <v>402002</v>
      </c>
      <c r="L2192">
        <f>VLOOKUP($G2192,county_facts!$A:$BB,8,FALSE)</f>
        <v>7.9</v>
      </c>
      <c r="M2192">
        <f>VLOOKUP($G2192,county_facts!$A:$BB,9,FALSE)</f>
        <v>28.1</v>
      </c>
      <c r="N2192">
        <f>VLOOKUP($G2192,county_facts!$A:$BB,10,FALSE)</f>
        <v>8.3000000000000007</v>
      </c>
      <c r="O2192">
        <f>VLOOKUP($G2192,county_facts!$A:$BB,11,FALSE)</f>
        <v>50.2</v>
      </c>
      <c r="P2192">
        <f>VLOOKUP($G2192,county_facts!$A:$BB,12,FALSE)</f>
        <v>64.400000000000006</v>
      </c>
      <c r="Q2192">
        <f>VLOOKUP($G2192,county_facts!$A:$BB,13,FALSE)</f>
        <v>21.5</v>
      </c>
      <c r="R2192">
        <f>VLOOKUP($G2192,county_facts!$A:$BB,14,FALSE)</f>
        <v>1.1000000000000001</v>
      </c>
      <c r="S2192">
        <f>VLOOKUP($G2192,county_facts!$A:$BB,15,FALSE)</f>
        <v>8.4</v>
      </c>
      <c r="T2192">
        <f>VLOOKUP($G2192,county_facts!$A:$BB,16,FALSE)</f>
        <v>0.2</v>
      </c>
      <c r="U2192">
        <f>VLOOKUP($G2192,county_facts!$A:$BB,17,FALSE)</f>
        <v>4.4000000000000004</v>
      </c>
      <c r="V2192">
        <f>VLOOKUP($G2192,county_facts!$A:$BB,18,FALSE)</f>
        <v>22</v>
      </c>
      <c r="W2192">
        <f>VLOOKUP($G2192,county_facts!$A:$BB,19,FALSE)</f>
        <v>45.7</v>
      </c>
      <c r="X2192">
        <f>VLOOKUP($G2192,county_facts!$A:$BB,20,FALSE)</f>
        <v>85.5</v>
      </c>
      <c r="Y2192">
        <f>VLOOKUP($G2192,county_facts!$A:$BB,21,FALSE)</f>
        <v>21.4</v>
      </c>
      <c r="Z2192">
        <f>VLOOKUP($G2192,county_facts!$A:$BB,22,FALSE)</f>
        <v>30.2</v>
      </c>
      <c r="AA2192">
        <f>VLOOKUP($G2192,county_facts!$A:$BB,23,FALSE)</f>
        <v>89.1</v>
      </c>
      <c r="AB2192">
        <f>VLOOKUP($G2192,county_facts!$A:$BB,24,FALSE)</f>
        <v>38.1</v>
      </c>
      <c r="AC2192">
        <f>VLOOKUP($G2192,county_facts!$A:$BB,25,FALSE)</f>
        <v>40034</v>
      </c>
      <c r="AD2192">
        <f>VLOOKUP($G2192,county_facts!$A:$BB,26,FALSE)</f>
        <v>39.200000000000003</v>
      </c>
      <c r="AE2192">
        <f>VLOOKUP($G2192,county_facts!$A:$BB,27,FALSE)</f>
        <v>144787</v>
      </c>
      <c r="AF2192">
        <f>VLOOKUP($G2192,county_facts!$A:$BB,28,FALSE)</f>
        <v>72.099999999999994</v>
      </c>
      <c r="AG2192">
        <f>VLOOKUP($G2192,county_facts!$A:$BB,29,FALSE)</f>
        <v>16.399999999999999</v>
      </c>
      <c r="AH2192">
        <f>VLOOKUP($G2192,county_facts!$A:$BB,30,FALSE)</f>
        <v>321400</v>
      </c>
      <c r="AI2192">
        <f>VLOOKUP($G2192,county_facts!$A:$BB,31,FALSE)</f>
        <v>132442</v>
      </c>
      <c r="AJ2192">
        <f>VLOOKUP($G2192,county_facts!$A:$BB,32,FALSE)</f>
        <v>3.11</v>
      </c>
      <c r="AK2192">
        <f>VLOOKUP($G2192,county_facts!$A:$BB,33,FALSE)</f>
        <v>37401</v>
      </c>
      <c r="AL2192">
        <f>VLOOKUP($G2192,county_facts!$A:$BB,34,FALSE)</f>
        <v>98071</v>
      </c>
      <c r="AM2192">
        <f>VLOOKUP($G2192,county_facts!$A:$BB,35,FALSE)</f>
        <v>6.3</v>
      </c>
      <c r="AN2192">
        <f>VLOOKUP($G2192,county_facts!$A:$BB,36,FALSE)</f>
        <v>7386</v>
      </c>
      <c r="AO2192">
        <f>VLOOKUP($G2192,county_facts!$A:$BB,37,FALSE)</f>
        <v>94198</v>
      </c>
      <c r="AP2192">
        <f>VLOOKUP($G2192,county_facts!$A:$BB,38,FALSE)</f>
        <v>3.9</v>
      </c>
      <c r="AQ2192">
        <f>VLOOKUP($G2192,county_facts!$A:$BB,39,FALSE)</f>
        <v>30436</v>
      </c>
      <c r="AR2192">
        <f>VLOOKUP($G2192,county_facts!$A:$BB,40,FALSE)</f>
        <v>32220</v>
      </c>
      <c r="AS2192">
        <f>VLOOKUP($G2192,county_facts!$A:$BB,41,FALSE)</f>
        <v>13.9</v>
      </c>
      <c r="AT2192">
        <f>VLOOKUP($G2192,county_facts!$A:$BB,42,FALSE)</f>
        <v>1.2</v>
      </c>
      <c r="AU2192">
        <f>VLOOKUP($G2192,county_facts!$A:$BB,43,FALSE)</f>
        <v>9.3000000000000007</v>
      </c>
      <c r="AV2192">
        <f>VLOOKUP($G2192,county_facts!$A:$BB,44,FALSE)</f>
        <v>0.1</v>
      </c>
      <c r="AW2192">
        <f>VLOOKUP($G2192,county_facts!$A:$BB,45,FALSE)</f>
        <v>14.7</v>
      </c>
      <c r="AX2192">
        <f>VLOOKUP($G2192,county_facts!$A:$BB,46,FALSE)</f>
        <v>28.6</v>
      </c>
      <c r="AY2192">
        <f>VLOOKUP($G2192,county_facts!$A:$BB,47,FALSE)</f>
        <v>563598</v>
      </c>
      <c r="AZ2192">
        <f>VLOOKUP($G2192,county_facts!$A:$BB,48,FALSE)</f>
        <v>1750552</v>
      </c>
      <c r="BA2192">
        <f>VLOOKUP($G2192,county_facts!$A:$BB,49,FALSE)</f>
        <v>4948909</v>
      </c>
      <c r="BB2192">
        <f>VLOOKUP($G2192,county_facts!$A:$BB,50,FALSE)</f>
        <v>13724</v>
      </c>
      <c r="BC2192">
        <f>VLOOKUP($G2192,county_facts!$A:$BB,51,FALSE)</f>
        <v>537865</v>
      </c>
      <c r="BD2192">
        <f>VLOOKUP($G2192,county_facts!$A:$BB,52,FALSE)</f>
        <v>1225</v>
      </c>
      <c r="BE2192">
        <f>VLOOKUP($G2192,county_facts!$A:$BB,53,FALSE)</f>
        <v>336.4</v>
      </c>
      <c r="BF2192">
        <f>VLOOKUP($G2192,county_facts!$A:$BB,54,FALSE)</f>
        <v>1195</v>
      </c>
    </row>
    <row r="2193" spans="1:58" x14ac:dyDescent="0.3">
      <c r="A2193" t="s">
        <v>9</v>
      </c>
      <c r="B2193" t="s">
        <v>852</v>
      </c>
      <c r="C2193">
        <v>18407</v>
      </c>
      <c r="D2193" t="s">
        <v>840</v>
      </c>
      <c r="E2193">
        <v>55819</v>
      </c>
      <c r="F2193">
        <v>0.329762267</v>
      </c>
      <c r="G2193">
        <v>51153</v>
      </c>
      <c r="H2193">
        <f>VLOOKUP($G2193,county_facts!$A:$BB,4,FALSE)</f>
        <v>446094</v>
      </c>
      <c r="I2193">
        <f>VLOOKUP($G2193,county_facts!$A:$BB,5,FALSE)</f>
        <v>401972</v>
      </c>
      <c r="J2193">
        <f>VLOOKUP($G2193,county_facts!$A:$BB,6,FALSE)</f>
        <v>11</v>
      </c>
      <c r="K2193">
        <f>VLOOKUP($G2193,county_facts!$A:$BB,7,FALSE)</f>
        <v>402002</v>
      </c>
      <c r="L2193">
        <f>VLOOKUP($G2193,county_facts!$A:$BB,8,FALSE)</f>
        <v>7.9</v>
      </c>
      <c r="M2193">
        <f>VLOOKUP($G2193,county_facts!$A:$BB,9,FALSE)</f>
        <v>28.1</v>
      </c>
      <c r="N2193">
        <f>VLOOKUP($G2193,county_facts!$A:$BB,10,FALSE)</f>
        <v>8.3000000000000007</v>
      </c>
      <c r="O2193">
        <f>VLOOKUP($G2193,county_facts!$A:$BB,11,FALSE)</f>
        <v>50.2</v>
      </c>
      <c r="P2193">
        <f>VLOOKUP($G2193,county_facts!$A:$BB,12,FALSE)</f>
        <v>64.400000000000006</v>
      </c>
      <c r="Q2193">
        <f>VLOOKUP($G2193,county_facts!$A:$BB,13,FALSE)</f>
        <v>21.5</v>
      </c>
      <c r="R2193">
        <f>VLOOKUP($G2193,county_facts!$A:$BB,14,FALSE)</f>
        <v>1.1000000000000001</v>
      </c>
      <c r="S2193">
        <f>VLOOKUP($G2193,county_facts!$A:$BB,15,FALSE)</f>
        <v>8.4</v>
      </c>
      <c r="T2193">
        <f>VLOOKUP($G2193,county_facts!$A:$BB,16,FALSE)</f>
        <v>0.2</v>
      </c>
      <c r="U2193">
        <f>VLOOKUP($G2193,county_facts!$A:$BB,17,FALSE)</f>
        <v>4.4000000000000004</v>
      </c>
      <c r="V2193">
        <f>VLOOKUP($G2193,county_facts!$A:$BB,18,FALSE)</f>
        <v>22</v>
      </c>
      <c r="W2193">
        <f>VLOOKUP($G2193,county_facts!$A:$BB,19,FALSE)</f>
        <v>45.7</v>
      </c>
      <c r="X2193">
        <f>VLOOKUP($G2193,county_facts!$A:$BB,20,FALSE)</f>
        <v>85.5</v>
      </c>
      <c r="Y2193">
        <f>VLOOKUP($G2193,county_facts!$A:$BB,21,FALSE)</f>
        <v>21.4</v>
      </c>
      <c r="Z2193">
        <f>VLOOKUP($G2193,county_facts!$A:$BB,22,FALSE)</f>
        <v>30.2</v>
      </c>
      <c r="AA2193">
        <f>VLOOKUP($G2193,county_facts!$A:$BB,23,FALSE)</f>
        <v>89.1</v>
      </c>
      <c r="AB2193">
        <f>VLOOKUP($G2193,county_facts!$A:$BB,24,FALSE)</f>
        <v>38.1</v>
      </c>
      <c r="AC2193">
        <f>VLOOKUP($G2193,county_facts!$A:$BB,25,FALSE)</f>
        <v>40034</v>
      </c>
      <c r="AD2193">
        <f>VLOOKUP($G2193,county_facts!$A:$BB,26,FALSE)</f>
        <v>39.200000000000003</v>
      </c>
      <c r="AE2193">
        <f>VLOOKUP($G2193,county_facts!$A:$BB,27,FALSE)</f>
        <v>144787</v>
      </c>
      <c r="AF2193">
        <f>VLOOKUP($G2193,county_facts!$A:$BB,28,FALSE)</f>
        <v>72.099999999999994</v>
      </c>
      <c r="AG2193">
        <f>VLOOKUP($G2193,county_facts!$A:$BB,29,FALSE)</f>
        <v>16.399999999999999</v>
      </c>
      <c r="AH2193">
        <f>VLOOKUP($G2193,county_facts!$A:$BB,30,FALSE)</f>
        <v>321400</v>
      </c>
      <c r="AI2193">
        <f>VLOOKUP($G2193,county_facts!$A:$BB,31,FALSE)</f>
        <v>132442</v>
      </c>
      <c r="AJ2193">
        <f>VLOOKUP($G2193,county_facts!$A:$BB,32,FALSE)</f>
        <v>3.11</v>
      </c>
      <c r="AK2193">
        <f>VLOOKUP($G2193,county_facts!$A:$BB,33,FALSE)</f>
        <v>37401</v>
      </c>
      <c r="AL2193">
        <f>VLOOKUP($G2193,county_facts!$A:$BB,34,FALSE)</f>
        <v>98071</v>
      </c>
      <c r="AM2193">
        <f>VLOOKUP($G2193,county_facts!$A:$BB,35,FALSE)</f>
        <v>6.3</v>
      </c>
      <c r="AN2193">
        <f>VLOOKUP($G2193,county_facts!$A:$BB,36,FALSE)</f>
        <v>7386</v>
      </c>
      <c r="AO2193">
        <f>VLOOKUP($G2193,county_facts!$A:$BB,37,FALSE)</f>
        <v>94198</v>
      </c>
      <c r="AP2193">
        <f>VLOOKUP($G2193,county_facts!$A:$BB,38,FALSE)</f>
        <v>3.9</v>
      </c>
      <c r="AQ2193">
        <f>VLOOKUP($G2193,county_facts!$A:$BB,39,FALSE)</f>
        <v>30436</v>
      </c>
      <c r="AR2193">
        <f>VLOOKUP($G2193,county_facts!$A:$BB,40,FALSE)</f>
        <v>32220</v>
      </c>
      <c r="AS2193">
        <f>VLOOKUP($G2193,county_facts!$A:$BB,41,FALSE)</f>
        <v>13.9</v>
      </c>
      <c r="AT2193">
        <f>VLOOKUP($G2193,county_facts!$A:$BB,42,FALSE)</f>
        <v>1.2</v>
      </c>
      <c r="AU2193">
        <f>VLOOKUP($G2193,county_facts!$A:$BB,43,FALSE)</f>
        <v>9.3000000000000007</v>
      </c>
      <c r="AV2193">
        <f>VLOOKUP($G2193,county_facts!$A:$BB,44,FALSE)</f>
        <v>0.1</v>
      </c>
      <c r="AW2193">
        <f>VLOOKUP($G2193,county_facts!$A:$BB,45,FALSE)</f>
        <v>14.7</v>
      </c>
      <c r="AX2193">
        <f>VLOOKUP($G2193,county_facts!$A:$BB,46,FALSE)</f>
        <v>28.6</v>
      </c>
      <c r="AY2193">
        <f>VLOOKUP($G2193,county_facts!$A:$BB,47,FALSE)</f>
        <v>563598</v>
      </c>
      <c r="AZ2193">
        <f>VLOOKUP($G2193,county_facts!$A:$BB,48,FALSE)</f>
        <v>1750552</v>
      </c>
      <c r="BA2193">
        <f>VLOOKUP($G2193,county_facts!$A:$BB,49,FALSE)</f>
        <v>4948909</v>
      </c>
      <c r="BB2193">
        <f>VLOOKUP($G2193,county_facts!$A:$BB,50,FALSE)</f>
        <v>13724</v>
      </c>
      <c r="BC2193">
        <f>VLOOKUP($G2193,county_facts!$A:$BB,51,FALSE)</f>
        <v>537865</v>
      </c>
      <c r="BD2193">
        <f>VLOOKUP($G2193,county_facts!$A:$BB,52,FALSE)</f>
        <v>1225</v>
      </c>
      <c r="BE2193">
        <f>VLOOKUP($G2193,county_facts!$A:$BB,53,FALSE)</f>
        <v>336.4</v>
      </c>
      <c r="BF2193">
        <f>VLOOKUP($G2193,county_facts!$A:$BB,54,FALSE)</f>
        <v>1195</v>
      </c>
    </row>
    <row r="2194" spans="1:58" x14ac:dyDescent="0.3">
      <c r="A2194" t="s">
        <v>6</v>
      </c>
      <c r="B2194" t="s">
        <v>853</v>
      </c>
      <c r="C2194">
        <v>2418</v>
      </c>
      <c r="D2194" t="s">
        <v>840</v>
      </c>
      <c r="E2194">
        <v>3054</v>
      </c>
      <c r="F2194">
        <v>0.79174852699999998</v>
      </c>
      <c r="G2194">
        <v>51149</v>
      </c>
      <c r="H2194">
        <f>VLOOKUP($G2194,county_facts!$A:$BB,4,FALSE)</f>
        <v>37333</v>
      </c>
      <c r="I2194">
        <f>VLOOKUP($G2194,county_facts!$A:$BB,5,FALSE)</f>
        <v>35724</v>
      </c>
      <c r="J2194">
        <f>VLOOKUP($G2194,county_facts!$A:$BB,6,FALSE)</f>
        <v>4.5</v>
      </c>
      <c r="K2194">
        <f>VLOOKUP($G2194,county_facts!$A:$BB,7,FALSE)</f>
        <v>35725</v>
      </c>
      <c r="L2194">
        <f>VLOOKUP($G2194,county_facts!$A:$BB,8,FALSE)</f>
        <v>5.2</v>
      </c>
      <c r="M2194">
        <f>VLOOKUP($G2194,county_facts!$A:$BB,9,FALSE)</f>
        <v>21.2</v>
      </c>
      <c r="N2194">
        <f>VLOOKUP($G2194,county_facts!$A:$BB,10,FALSE)</f>
        <v>12.4</v>
      </c>
      <c r="O2194">
        <f>VLOOKUP($G2194,county_facts!$A:$BB,11,FALSE)</f>
        <v>45.1</v>
      </c>
      <c r="P2194">
        <f>VLOOKUP($G2194,county_facts!$A:$BB,12,FALSE)</f>
        <v>61.8</v>
      </c>
      <c r="Q2194">
        <f>VLOOKUP($G2194,county_facts!$A:$BB,13,FALSE)</f>
        <v>32.200000000000003</v>
      </c>
      <c r="R2194">
        <f>VLOOKUP($G2194,county_facts!$A:$BB,14,FALSE)</f>
        <v>0.8</v>
      </c>
      <c r="S2194">
        <f>VLOOKUP($G2194,county_facts!$A:$BB,15,FALSE)</f>
        <v>1.8</v>
      </c>
      <c r="T2194">
        <f>VLOOKUP($G2194,county_facts!$A:$BB,16,FALSE)</f>
        <v>0.4</v>
      </c>
      <c r="U2194">
        <f>VLOOKUP($G2194,county_facts!$A:$BB,17,FALSE)</f>
        <v>3</v>
      </c>
      <c r="V2194">
        <f>VLOOKUP($G2194,county_facts!$A:$BB,18,FALSE)</f>
        <v>7.6</v>
      </c>
      <c r="W2194">
        <f>VLOOKUP($G2194,county_facts!$A:$BB,19,FALSE)</f>
        <v>56.3</v>
      </c>
      <c r="X2194">
        <f>VLOOKUP($G2194,county_facts!$A:$BB,20,FALSE)</f>
        <v>82.2</v>
      </c>
      <c r="Y2194">
        <f>VLOOKUP($G2194,county_facts!$A:$BB,21,FALSE)</f>
        <v>4.2</v>
      </c>
      <c r="Z2194">
        <f>VLOOKUP($G2194,county_facts!$A:$BB,22,FALSE)</f>
        <v>7.7</v>
      </c>
      <c r="AA2194">
        <f>VLOOKUP($G2194,county_facts!$A:$BB,23,FALSE)</f>
        <v>86</v>
      </c>
      <c r="AB2194">
        <f>VLOOKUP($G2194,county_facts!$A:$BB,24,FALSE)</f>
        <v>17.899999999999999</v>
      </c>
      <c r="AC2194">
        <f>VLOOKUP($G2194,county_facts!$A:$BB,25,FALSE)</f>
        <v>4312</v>
      </c>
      <c r="AD2194">
        <f>VLOOKUP($G2194,county_facts!$A:$BB,26,FALSE)</f>
        <v>22.2</v>
      </c>
      <c r="AE2194">
        <f>VLOOKUP($G2194,county_facts!$A:$BB,27,FALSE)</f>
        <v>12281</v>
      </c>
      <c r="AF2194">
        <f>VLOOKUP($G2194,county_facts!$A:$BB,28,FALSE)</f>
        <v>71.900000000000006</v>
      </c>
      <c r="AG2194">
        <f>VLOOKUP($G2194,county_facts!$A:$BB,29,FALSE)</f>
        <v>7.5</v>
      </c>
      <c r="AH2194">
        <f>VLOOKUP($G2194,county_facts!$A:$BB,30,FALSE)</f>
        <v>199600</v>
      </c>
      <c r="AI2194">
        <f>VLOOKUP($G2194,county_facts!$A:$BB,31,FALSE)</f>
        <v>10848</v>
      </c>
      <c r="AJ2194">
        <f>VLOOKUP($G2194,county_facts!$A:$BB,32,FALSE)</f>
        <v>2.92</v>
      </c>
      <c r="AK2194">
        <f>VLOOKUP($G2194,county_facts!$A:$BB,33,FALSE)</f>
        <v>24434</v>
      </c>
      <c r="AL2194">
        <f>VLOOKUP($G2194,county_facts!$A:$BB,34,FALSE)</f>
        <v>63074</v>
      </c>
      <c r="AM2194">
        <f>VLOOKUP($G2194,county_facts!$A:$BB,35,FALSE)</f>
        <v>8.1</v>
      </c>
      <c r="AN2194">
        <f>VLOOKUP($G2194,county_facts!$A:$BB,36,FALSE)</f>
        <v>466</v>
      </c>
      <c r="AO2194">
        <f>VLOOKUP($G2194,county_facts!$A:$BB,37,FALSE)</f>
        <v>7999</v>
      </c>
      <c r="AP2194">
        <f>VLOOKUP($G2194,county_facts!$A:$BB,38,FALSE)</f>
        <v>12.8</v>
      </c>
      <c r="AQ2194">
        <f>VLOOKUP($G2194,county_facts!$A:$BB,39,FALSE)</f>
        <v>1369</v>
      </c>
      <c r="AR2194">
        <f>VLOOKUP($G2194,county_facts!$A:$BB,40,FALSE)</f>
        <v>1814</v>
      </c>
      <c r="AS2194">
        <f>VLOOKUP($G2194,county_facts!$A:$BB,41,FALSE)</f>
        <v>20.7</v>
      </c>
      <c r="AT2194">
        <f>VLOOKUP($G2194,county_facts!$A:$BB,42,FALSE)</f>
        <v>0</v>
      </c>
      <c r="AU2194">
        <f>VLOOKUP($G2194,county_facts!$A:$BB,43,FALSE)</f>
        <v>0</v>
      </c>
      <c r="AV2194">
        <f>VLOOKUP($G2194,county_facts!$A:$BB,44,FALSE)</f>
        <v>0</v>
      </c>
      <c r="AW2194">
        <f>VLOOKUP($G2194,county_facts!$A:$BB,45,FALSE)</f>
        <v>0</v>
      </c>
      <c r="AX2194">
        <f>VLOOKUP($G2194,county_facts!$A:$BB,46,FALSE)</f>
        <v>0</v>
      </c>
      <c r="AY2194">
        <f>VLOOKUP($G2194,county_facts!$A:$BB,47,FALSE)</f>
        <v>783838</v>
      </c>
      <c r="AZ2194">
        <f>VLOOKUP($G2194,county_facts!$A:$BB,48,FALSE)</f>
        <v>502609</v>
      </c>
      <c r="BA2194">
        <f>VLOOKUP($G2194,county_facts!$A:$BB,49,FALSE)</f>
        <v>197759</v>
      </c>
      <c r="BB2194">
        <f>VLOOKUP($G2194,county_facts!$A:$BB,50,FALSE)</f>
        <v>5510</v>
      </c>
      <c r="BC2194">
        <f>VLOOKUP($G2194,county_facts!$A:$BB,51,FALSE)</f>
        <v>23081</v>
      </c>
      <c r="BD2194">
        <f>VLOOKUP($G2194,county_facts!$A:$BB,52,FALSE)</f>
        <v>66</v>
      </c>
      <c r="BE2194">
        <f>VLOOKUP($G2194,county_facts!$A:$BB,53,FALSE)</f>
        <v>265.16000000000003</v>
      </c>
      <c r="BF2194">
        <f>VLOOKUP($G2194,county_facts!$A:$BB,54,FALSE)</f>
        <v>134.69999999999999</v>
      </c>
    </row>
    <row r="2195" spans="1:58" x14ac:dyDescent="0.3">
      <c r="A2195" t="s">
        <v>9</v>
      </c>
      <c r="B2195" t="s">
        <v>853</v>
      </c>
      <c r="C2195">
        <v>636</v>
      </c>
      <c r="D2195" t="s">
        <v>840</v>
      </c>
      <c r="E2195">
        <v>3054</v>
      </c>
      <c r="F2195">
        <v>0.20825147299999999</v>
      </c>
      <c r="G2195">
        <v>51149</v>
      </c>
      <c r="H2195">
        <f>VLOOKUP($G2195,county_facts!$A:$BB,4,FALSE)</f>
        <v>37333</v>
      </c>
      <c r="I2195">
        <f>VLOOKUP($G2195,county_facts!$A:$BB,5,FALSE)</f>
        <v>35724</v>
      </c>
      <c r="J2195">
        <f>VLOOKUP($G2195,county_facts!$A:$BB,6,FALSE)</f>
        <v>4.5</v>
      </c>
      <c r="K2195">
        <f>VLOOKUP($G2195,county_facts!$A:$BB,7,FALSE)</f>
        <v>35725</v>
      </c>
      <c r="L2195">
        <f>VLOOKUP($G2195,county_facts!$A:$BB,8,FALSE)</f>
        <v>5.2</v>
      </c>
      <c r="M2195">
        <f>VLOOKUP($G2195,county_facts!$A:$BB,9,FALSE)</f>
        <v>21.2</v>
      </c>
      <c r="N2195">
        <f>VLOOKUP($G2195,county_facts!$A:$BB,10,FALSE)</f>
        <v>12.4</v>
      </c>
      <c r="O2195">
        <f>VLOOKUP($G2195,county_facts!$A:$BB,11,FALSE)</f>
        <v>45.1</v>
      </c>
      <c r="P2195">
        <f>VLOOKUP($G2195,county_facts!$A:$BB,12,FALSE)</f>
        <v>61.8</v>
      </c>
      <c r="Q2195">
        <f>VLOOKUP($G2195,county_facts!$A:$BB,13,FALSE)</f>
        <v>32.200000000000003</v>
      </c>
      <c r="R2195">
        <f>VLOOKUP($G2195,county_facts!$A:$BB,14,FALSE)</f>
        <v>0.8</v>
      </c>
      <c r="S2195">
        <f>VLOOKUP($G2195,county_facts!$A:$BB,15,FALSE)</f>
        <v>1.8</v>
      </c>
      <c r="T2195">
        <f>VLOOKUP($G2195,county_facts!$A:$BB,16,FALSE)</f>
        <v>0.4</v>
      </c>
      <c r="U2195">
        <f>VLOOKUP($G2195,county_facts!$A:$BB,17,FALSE)</f>
        <v>3</v>
      </c>
      <c r="V2195">
        <f>VLOOKUP($G2195,county_facts!$A:$BB,18,FALSE)</f>
        <v>7.6</v>
      </c>
      <c r="W2195">
        <f>VLOOKUP($G2195,county_facts!$A:$BB,19,FALSE)</f>
        <v>56.3</v>
      </c>
      <c r="X2195">
        <f>VLOOKUP($G2195,county_facts!$A:$BB,20,FALSE)</f>
        <v>82.2</v>
      </c>
      <c r="Y2195">
        <f>VLOOKUP($G2195,county_facts!$A:$BB,21,FALSE)</f>
        <v>4.2</v>
      </c>
      <c r="Z2195">
        <f>VLOOKUP($G2195,county_facts!$A:$BB,22,FALSE)</f>
        <v>7.7</v>
      </c>
      <c r="AA2195">
        <f>VLOOKUP($G2195,county_facts!$A:$BB,23,FALSE)</f>
        <v>86</v>
      </c>
      <c r="AB2195">
        <f>VLOOKUP($G2195,county_facts!$A:$BB,24,FALSE)</f>
        <v>17.899999999999999</v>
      </c>
      <c r="AC2195">
        <f>VLOOKUP($G2195,county_facts!$A:$BB,25,FALSE)</f>
        <v>4312</v>
      </c>
      <c r="AD2195">
        <f>VLOOKUP($G2195,county_facts!$A:$BB,26,FALSE)</f>
        <v>22.2</v>
      </c>
      <c r="AE2195">
        <f>VLOOKUP($G2195,county_facts!$A:$BB,27,FALSE)</f>
        <v>12281</v>
      </c>
      <c r="AF2195">
        <f>VLOOKUP($G2195,county_facts!$A:$BB,28,FALSE)</f>
        <v>71.900000000000006</v>
      </c>
      <c r="AG2195">
        <f>VLOOKUP($G2195,county_facts!$A:$BB,29,FALSE)</f>
        <v>7.5</v>
      </c>
      <c r="AH2195">
        <f>VLOOKUP($G2195,county_facts!$A:$BB,30,FALSE)</f>
        <v>199600</v>
      </c>
      <c r="AI2195">
        <f>VLOOKUP($G2195,county_facts!$A:$BB,31,FALSE)</f>
        <v>10848</v>
      </c>
      <c r="AJ2195">
        <f>VLOOKUP($G2195,county_facts!$A:$BB,32,FALSE)</f>
        <v>2.92</v>
      </c>
      <c r="AK2195">
        <f>VLOOKUP($G2195,county_facts!$A:$BB,33,FALSE)</f>
        <v>24434</v>
      </c>
      <c r="AL2195">
        <f>VLOOKUP($G2195,county_facts!$A:$BB,34,FALSE)</f>
        <v>63074</v>
      </c>
      <c r="AM2195">
        <f>VLOOKUP($G2195,county_facts!$A:$BB,35,FALSE)</f>
        <v>8.1</v>
      </c>
      <c r="AN2195">
        <f>VLOOKUP($G2195,county_facts!$A:$BB,36,FALSE)</f>
        <v>466</v>
      </c>
      <c r="AO2195">
        <f>VLOOKUP($G2195,county_facts!$A:$BB,37,FALSE)</f>
        <v>7999</v>
      </c>
      <c r="AP2195">
        <f>VLOOKUP($G2195,county_facts!$A:$BB,38,FALSE)</f>
        <v>12.8</v>
      </c>
      <c r="AQ2195">
        <f>VLOOKUP($G2195,county_facts!$A:$BB,39,FALSE)</f>
        <v>1369</v>
      </c>
      <c r="AR2195">
        <f>VLOOKUP($G2195,county_facts!$A:$BB,40,FALSE)</f>
        <v>1814</v>
      </c>
      <c r="AS2195">
        <f>VLOOKUP($G2195,county_facts!$A:$BB,41,FALSE)</f>
        <v>20.7</v>
      </c>
      <c r="AT2195">
        <f>VLOOKUP($G2195,county_facts!$A:$BB,42,FALSE)</f>
        <v>0</v>
      </c>
      <c r="AU2195">
        <f>VLOOKUP($G2195,county_facts!$A:$BB,43,FALSE)</f>
        <v>0</v>
      </c>
      <c r="AV2195">
        <f>VLOOKUP($G2195,county_facts!$A:$BB,44,FALSE)</f>
        <v>0</v>
      </c>
      <c r="AW2195">
        <f>VLOOKUP($G2195,county_facts!$A:$BB,45,FALSE)</f>
        <v>0</v>
      </c>
      <c r="AX2195">
        <f>VLOOKUP($G2195,county_facts!$A:$BB,46,FALSE)</f>
        <v>0</v>
      </c>
      <c r="AY2195">
        <f>VLOOKUP($G2195,county_facts!$A:$BB,47,FALSE)</f>
        <v>783838</v>
      </c>
      <c r="AZ2195">
        <f>VLOOKUP($G2195,county_facts!$A:$BB,48,FALSE)</f>
        <v>502609</v>
      </c>
      <c r="BA2195">
        <f>VLOOKUP($G2195,county_facts!$A:$BB,49,FALSE)</f>
        <v>197759</v>
      </c>
      <c r="BB2195">
        <f>VLOOKUP($G2195,county_facts!$A:$BB,50,FALSE)</f>
        <v>5510</v>
      </c>
      <c r="BC2195">
        <f>VLOOKUP($G2195,county_facts!$A:$BB,51,FALSE)</f>
        <v>23081</v>
      </c>
      <c r="BD2195">
        <f>VLOOKUP($G2195,county_facts!$A:$BB,52,FALSE)</f>
        <v>66</v>
      </c>
      <c r="BE2195">
        <f>VLOOKUP($G2195,county_facts!$A:$BB,53,FALSE)</f>
        <v>265.16000000000003</v>
      </c>
      <c r="BF2195">
        <f>VLOOKUP($G2195,county_facts!$A:$BB,54,FALSE)</f>
        <v>134.69999999999999</v>
      </c>
    </row>
    <row r="2196" spans="1:58" x14ac:dyDescent="0.3">
      <c r="A2196" t="s">
        <v>6</v>
      </c>
      <c r="B2196" t="s">
        <v>854</v>
      </c>
      <c r="C2196">
        <v>1453</v>
      </c>
      <c r="D2196" t="s">
        <v>840</v>
      </c>
      <c r="E2196">
        <v>1803</v>
      </c>
      <c r="F2196">
        <v>0.80587909000000002</v>
      </c>
      <c r="G2196">
        <v>51147</v>
      </c>
      <c r="H2196">
        <f>VLOOKUP($G2196,county_facts!$A:$BB,4,FALSE)</f>
        <v>23074</v>
      </c>
      <c r="I2196">
        <f>VLOOKUP($G2196,county_facts!$A:$BB,5,FALSE)</f>
        <v>23360</v>
      </c>
      <c r="J2196">
        <f>VLOOKUP($G2196,county_facts!$A:$BB,6,FALSE)</f>
        <v>-1.2</v>
      </c>
      <c r="K2196">
        <f>VLOOKUP($G2196,county_facts!$A:$BB,7,FALSE)</f>
        <v>23368</v>
      </c>
      <c r="L2196">
        <f>VLOOKUP($G2196,county_facts!$A:$BB,8,FALSE)</f>
        <v>4.0999999999999996</v>
      </c>
      <c r="M2196">
        <f>VLOOKUP($G2196,county_facts!$A:$BB,9,FALSE)</f>
        <v>16.5</v>
      </c>
      <c r="N2196">
        <f>VLOOKUP($G2196,county_facts!$A:$BB,10,FALSE)</f>
        <v>15.4</v>
      </c>
      <c r="O2196">
        <f>VLOOKUP($G2196,county_facts!$A:$BB,11,FALSE)</f>
        <v>50.9</v>
      </c>
      <c r="P2196">
        <f>VLOOKUP($G2196,county_facts!$A:$BB,12,FALSE)</f>
        <v>64</v>
      </c>
      <c r="Q2196">
        <f>VLOOKUP($G2196,county_facts!$A:$BB,13,FALSE)</f>
        <v>32.6</v>
      </c>
      <c r="R2196">
        <f>VLOOKUP($G2196,county_facts!$A:$BB,14,FALSE)</f>
        <v>0.3</v>
      </c>
      <c r="S2196">
        <f>VLOOKUP($G2196,county_facts!$A:$BB,15,FALSE)</f>
        <v>1.2</v>
      </c>
      <c r="T2196">
        <f>VLOOKUP($G2196,county_facts!$A:$BB,16,FALSE)</f>
        <v>0.1</v>
      </c>
      <c r="U2196">
        <f>VLOOKUP($G2196,county_facts!$A:$BB,17,FALSE)</f>
        <v>1.7</v>
      </c>
      <c r="V2196">
        <f>VLOOKUP($G2196,county_facts!$A:$BB,18,FALSE)</f>
        <v>2.5</v>
      </c>
      <c r="W2196">
        <f>VLOOKUP($G2196,county_facts!$A:$BB,19,FALSE)</f>
        <v>62.4</v>
      </c>
      <c r="X2196">
        <f>VLOOKUP($G2196,county_facts!$A:$BB,20,FALSE)</f>
        <v>82.1</v>
      </c>
      <c r="Y2196">
        <f>VLOOKUP($G2196,county_facts!$A:$BB,21,FALSE)</f>
        <v>2.2999999999999998</v>
      </c>
      <c r="Z2196">
        <f>VLOOKUP($G2196,county_facts!$A:$BB,22,FALSE)</f>
        <v>6</v>
      </c>
      <c r="AA2196">
        <f>VLOOKUP($G2196,county_facts!$A:$BB,23,FALSE)</f>
        <v>79.5</v>
      </c>
      <c r="AB2196">
        <f>VLOOKUP($G2196,county_facts!$A:$BB,24,FALSE)</f>
        <v>21.9</v>
      </c>
      <c r="AC2196">
        <f>VLOOKUP($G2196,county_facts!$A:$BB,25,FALSE)</f>
        <v>1452</v>
      </c>
      <c r="AD2196">
        <f>VLOOKUP($G2196,county_facts!$A:$BB,26,FALSE)</f>
        <v>22.2</v>
      </c>
      <c r="AE2196">
        <f>VLOOKUP($G2196,county_facts!$A:$BB,27,FALSE)</f>
        <v>9289</v>
      </c>
      <c r="AF2196">
        <f>VLOOKUP($G2196,county_facts!$A:$BB,28,FALSE)</f>
        <v>65.2</v>
      </c>
      <c r="AG2196">
        <f>VLOOKUP($G2196,county_facts!$A:$BB,29,FALSE)</f>
        <v>15.6</v>
      </c>
      <c r="AH2196">
        <f>VLOOKUP($G2196,county_facts!$A:$BB,30,FALSE)</f>
        <v>153400</v>
      </c>
      <c r="AI2196">
        <f>VLOOKUP($G2196,county_facts!$A:$BB,31,FALSE)</f>
        <v>7453</v>
      </c>
      <c r="AJ2196">
        <f>VLOOKUP($G2196,county_facts!$A:$BB,32,FALSE)</f>
        <v>2.48</v>
      </c>
      <c r="AK2196">
        <f>VLOOKUP($G2196,county_facts!$A:$BB,33,FALSE)</f>
        <v>17208</v>
      </c>
      <c r="AL2196">
        <f>VLOOKUP($G2196,county_facts!$A:$BB,34,FALSE)</f>
        <v>37436</v>
      </c>
      <c r="AM2196">
        <f>VLOOKUP($G2196,county_facts!$A:$BB,35,FALSE)</f>
        <v>19.8</v>
      </c>
      <c r="AN2196">
        <f>VLOOKUP($G2196,county_facts!$A:$BB,36,FALSE)</f>
        <v>540</v>
      </c>
      <c r="AO2196">
        <f>VLOOKUP($G2196,county_facts!$A:$BB,37,FALSE)</f>
        <v>6580</v>
      </c>
      <c r="AP2196">
        <f>VLOOKUP($G2196,county_facts!$A:$BB,38,FALSE)</f>
        <v>-1.9</v>
      </c>
      <c r="AQ2196">
        <f>VLOOKUP($G2196,county_facts!$A:$BB,39,FALSE)</f>
        <v>916</v>
      </c>
      <c r="AR2196">
        <f>VLOOKUP($G2196,county_facts!$A:$BB,40,FALSE)</f>
        <v>1371</v>
      </c>
      <c r="AS2196">
        <f>VLOOKUP($G2196,county_facts!$A:$BB,41,FALSE)</f>
        <v>0</v>
      </c>
      <c r="AT2196">
        <f>VLOOKUP($G2196,county_facts!$A:$BB,42,FALSE)</f>
        <v>0</v>
      </c>
      <c r="AU2196">
        <f>VLOOKUP($G2196,county_facts!$A:$BB,43,FALSE)</f>
        <v>0</v>
      </c>
      <c r="AV2196">
        <f>VLOOKUP($G2196,county_facts!$A:$BB,44,FALSE)</f>
        <v>0</v>
      </c>
      <c r="AW2196">
        <f>VLOOKUP($G2196,county_facts!$A:$BB,45,FALSE)</f>
        <v>0</v>
      </c>
      <c r="AX2196">
        <f>VLOOKUP($G2196,county_facts!$A:$BB,46,FALSE)</f>
        <v>18.100000000000001</v>
      </c>
      <c r="AY2196">
        <f>VLOOKUP($G2196,county_facts!$A:$BB,47,FALSE)</f>
        <v>0</v>
      </c>
      <c r="AZ2196">
        <f>VLOOKUP($G2196,county_facts!$A:$BB,48,FALSE)</f>
        <v>43104</v>
      </c>
      <c r="BA2196">
        <f>VLOOKUP($G2196,county_facts!$A:$BB,49,FALSE)</f>
        <v>350587</v>
      </c>
      <c r="BB2196">
        <f>VLOOKUP($G2196,county_facts!$A:$BB,50,FALSE)</f>
        <v>16279</v>
      </c>
      <c r="BC2196">
        <f>VLOOKUP($G2196,county_facts!$A:$BB,51,FALSE)</f>
        <v>39964</v>
      </c>
      <c r="BD2196">
        <f>VLOOKUP($G2196,county_facts!$A:$BB,52,FALSE)</f>
        <v>52</v>
      </c>
      <c r="BE2196">
        <f>VLOOKUP($G2196,county_facts!$A:$BB,53,FALSE)</f>
        <v>349.96</v>
      </c>
      <c r="BF2196">
        <f>VLOOKUP($G2196,county_facts!$A:$BB,54,FALSE)</f>
        <v>66.8</v>
      </c>
    </row>
    <row r="2197" spans="1:58" x14ac:dyDescent="0.3">
      <c r="A2197" t="s">
        <v>9</v>
      </c>
      <c r="B2197" t="s">
        <v>854</v>
      </c>
      <c r="C2197">
        <v>350</v>
      </c>
      <c r="D2197" t="s">
        <v>840</v>
      </c>
      <c r="E2197">
        <v>1803</v>
      </c>
      <c r="F2197">
        <v>0.19412091000000001</v>
      </c>
      <c r="G2197">
        <v>51147</v>
      </c>
      <c r="H2197">
        <f>VLOOKUP($G2197,county_facts!$A:$BB,4,FALSE)</f>
        <v>23074</v>
      </c>
      <c r="I2197">
        <f>VLOOKUP($G2197,county_facts!$A:$BB,5,FALSE)</f>
        <v>23360</v>
      </c>
      <c r="J2197">
        <f>VLOOKUP($G2197,county_facts!$A:$BB,6,FALSE)</f>
        <v>-1.2</v>
      </c>
      <c r="K2197">
        <f>VLOOKUP($G2197,county_facts!$A:$BB,7,FALSE)</f>
        <v>23368</v>
      </c>
      <c r="L2197">
        <f>VLOOKUP($G2197,county_facts!$A:$BB,8,FALSE)</f>
        <v>4.0999999999999996</v>
      </c>
      <c r="M2197">
        <f>VLOOKUP($G2197,county_facts!$A:$BB,9,FALSE)</f>
        <v>16.5</v>
      </c>
      <c r="N2197">
        <f>VLOOKUP($G2197,county_facts!$A:$BB,10,FALSE)</f>
        <v>15.4</v>
      </c>
      <c r="O2197">
        <f>VLOOKUP($G2197,county_facts!$A:$BB,11,FALSE)</f>
        <v>50.9</v>
      </c>
      <c r="P2197">
        <f>VLOOKUP($G2197,county_facts!$A:$BB,12,FALSE)</f>
        <v>64</v>
      </c>
      <c r="Q2197">
        <f>VLOOKUP($G2197,county_facts!$A:$BB,13,FALSE)</f>
        <v>32.6</v>
      </c>
      <c r="R2197">
        <f>VLOOKUP($G2197,county_facts!$A:$BB,14,FALSE)</f>
        <v>0.3</v>
      </c>
      <c r="S2197">
        <f>VLOOKUP($G2197,county_facts!$A:$BB,15,FALSE)</f>
        <v>1.2</v>
      </c>
      <c r="T2197">
        <f>VLOOKUP($G2197,county_facts!$A:$BB,16,FALSE)</f>
        <v>0.1</v>
      </c>
      <c r="U2197">
        <f>VLOOKUP($G2197,county_facts!$A:$BB,17,FALSE)</f>
        <v>1.7</v>
      </c>
      <c r="V2197">
        <f>VLOOKUP($G2197,county_facts!$A:$BB,18,FALSE)</f>
        <v>2.5</v>
      </c>
      <c r="W2197">
        <f>VLOOKUP($G2197,county_facts!$A:$BB,19,FALSE)</f>
        <v>62.4</v>
      </c>
      <c r="X2197">
        <f>VLOOKUP($G2197,county_facts!$A:$BB,20,FALSE)</f>
        <v>82.1</v>
      </c>
      <c r="Y2197">
        <f>VLOOKUP($G2197,county_facts!$A:$BB,21,FALSE)</f>
        <v>2.2999999999999998</v>
      </c>
      <c r="Z2197">
        <f>VLOOKUP($G2197,county_facts!$A:$BB,22,FALSE)</f>
        <v>6</v>
      </c>
      <c r="AA2197">
        <f>VLOOKUP($G2197,county_facts!$A:$BB,23,FALSE)</f>
        <v>79.5</v>
      </c>
      <c r="AB2197">
        <f>VLOOKUP($G2197,county_facts!$A:$BB,24,FALSE)</f>
        <v>21.9</v>
      </c>
      <c r="AC2197">
        <f>VLOOKUP($G2197,county_facts!$A:$BB,25,FALSE)</f>
        <v>1452</v>
      </c>
      <c r="AD2197">
        <f>VLOOKUP($G2197,county_facts!$A:$BB,26,FALSE)</f>
        <v>22.2</v>
      </c>
      <c r="AE2197">
        <f>VLOOKUP($G2197,county_facts!$A:$BB,27,FALSE)</f>
        <v>9289</v>
      </c>
      <c r="AF2197">
        <f>VLOOKUP($G2197,county_facts!$A:$BB,28,FALSE)</f>
        <v>65.2</v>
      </c>
      <c r="AG2197">
        <f>VLOOKUP($G2197,county_facts!$A:$BB,29,FALSE)</f>
        <v>15.6</v>
      </c>
      <c r="AH2197">
        <f>VLOOKUP($G2197,county_facts!$A:$BB,30,FALSE)</f>
        <v>153400</v>
      </c>
      <c r="AI2197">
        <f>VLOOKUP($G2197,county_facts!$A:$BB,31,FALSE)</f>
        <v>7453</v>
      </c>
      <c r="AJ2197">
        <f>VLOOKUP($G2197,county_facts!$A:$BB,32,FALSE)</f>
        <v>2.48</v>
      </c>
      <c r="AK2197">
        <f>VLOOKUP($G2197,county_facts!$A:$BB,33,FALSE)</f>
        <v>17208</v>
      </c>
      <c r="AL2197">
        <f>VLOOKUP($G2197,county_facts!$A:$BB,34,FALSE)</f>
        <v>37436</v>
      </c>
      <c r="AM2197">
        <f>VLOOKUP($G2197,county_facts!$A:$BB,35,FALSE)</f>
        <v>19.8</v>
      </c>
      <c r="AN2197">
        <f>VLOOKUP($G2197,county_facts!$A:$BB,36,FALSE)</f>
        <v>540</v>
      </c>
      <c r="AO2197">
        <f>VLOOKUP($G2197,county_facts!$A:$BB,37,FALSE)</f>
        <v>6580</v>
      </c>
      <c r="AP2197">
        <f>VLOOKUP($G2197,county_facts!$A:$BB,38,FALSE)</f>
        <v>-1.9</v>
      </c>
      <c r="AQ2197">
        <f>VLOOKUP($G2197,county_facts!$A:$BB,39,FALSE)</f>
        <v>916</v>
      </c>
      <c r="AR2197">
        <f>VLOOKUP($G2197,county_facts!$A:$BB,40,FALSE)</f>
        <v>1371</v>
      </c>
      <c r="AS2197">
        <f>VLOOKUP($G2197,county_facts!$A:$BB,41,FALSE)</f>
        <v>0</v>
      </c>
      <c r="AT2197">
        <f>VLOOKUP($G2197,county_facts!$A:$BB,42,FALSE)</f>
        <v>0</v>
      </c>
      <c r="AU2197">
        <f>VLOOKUP($G2197,county_facts!$A:$BB,43,FALSE)</f>
        <v>0</v>
      </c>
      <c r="AV2197">
        <f>VLOOKUP($G2197,county_facts!$A:$BB,44,FALSE)</f>
        <v>0</v>
      </c>
      <c r="AW2197">
        <f>VLOOKUP($G2197,county_facts!$A:$BB,45,FALSE)</f>
        <v>0</v>
      </c>
      <c r="AX2197">
        <f>VLOOKUP($G2197,county_facts!$A:$BB,46,FALSE)</f>
        <v>18.100000000000001</v>
      </c>
      <c r="AY2197">
        <f>VLOOKUP($G2197,county_facts!$A:$BB,47,FALSE)</f>
        <v>0</v>
      </c>
      <c r="AZ2197">
        <f>VLOOKUP($G2197,county_facts!$A:$BB,48,FALSE)</f>
        <v>43104</v>
      </c>
      <c r="BA2197">
        <f>VLOOKUP($G2197,county_facts!$A:$BB,49,FALSE)</f>
        <v>350587</v>
      </c>
      <c r="BB2197">
        <f>VLOOKUP($G2197,county_facts!$A:$BB,50,FALSE)</f>
        <v>16279</v>
      </c>
      <c r="BC2197">
        <f>VLOOKUP($G2197,county_facts!$A:$BB,51,FALSE)</f>
        <v>39964</v>
      </c>
      <c r="BD2197">
        <f>VLOOKUP($G2197,county_facts!$A:$BB,52,FALSE)</f>
        <v>52</v>
      </c>
      <c r="BE2197">
        <f>VLOOKUP($G2197,county_facts!$A:$BB,53,FALSE)</f>
        <v>349.96</v>
      </c>
      <c r="BF2197">
        <f>VLOOKUP($G2197,county_facts!$A:$BB,54,FALSE)</f>
        <v>66.8</v>
      </c>
    </row>
    <row r="2198" spans="1:58" x14ac:dyDescent="0.3">
      <c r="A2198" t="s">
        <v>6</v>
      </c>
      <c r="B2198" t="s">
        <v>855</v>
      </c>
      <c r="C2198">
        <v>1812</v>
      </c>
      <c r="D2198" t="s">
        <v>840</v>
      </c>
      <c r="E2198">
        <v>2510</v>
      </c>
      <c r="F2198">
        <v>0.72191235099999995</v>
      </c>
      <c r="G2198">
        <v>51145</v>
      </c>
      <c r="H2198">
        <f>VLOOKUP($G2198,county_facts!$A:$BB,4,FALSE)</f>
        <v>28449</v>
      </c>
      <c r="I2198">
        <f>VLOOKUP($G2198,county_facts!$A:$BB,5,FALSE)</f>
        <v>28046</v>
      </c>
      <c r="J2198">
        <f>VLOOKUP($G2198,county_facts!$A:$BB,6,FALSE)</f>
        <v>1.4</v>
      </c>
      <c r="K2198">
        <f>VLOOKUP($G2198,county_facts!$A:$BB,7,FALSE)</f>
        <v>28046</v>
      </c>
      <c r="L2198">
        <f>VLOOKUP($G2198,county_facts!$A:$BB,8,FALSE)</f>
        <v>3.9</v>
      </c>
      <c r="M2198">
        <f>VLOOKUP($G2198,county_facts!$A:$BB,9,FALSE)</f>
        <v>19.2</v>
      </c>
      <c r="N2198">
        <f>VLOOKUP($G2198,county_facts!$A:$BB,10,FALSE)</f>
        <v>15.7</v>
      </c>
      <c r="O2198">
        <f>VLOOKUP($G2198,county_facts!$A:$BB,11,FALSE)</f>
        <v>46.3</v>
      </c>
      <c r="P2198">
        <f>VLOOKUP($G2198,county_facts!$A:$BB,12,FALSE)</f>
        <v>85.2</v>
      </c>
      <c r="Q2198">
        <f>VLOOKUP($G2198,county_facts!$A:$BB,13,FALSE)</f>
        <v>12.6</v>
      </c>
      <c r="R2198">
        <f>VLOOKUP($G2198,county_facts!$A:$BB,14,FALSE)</f>
        <v>0.3</v>
      </c>
      <c r="S2198">
        <f>VLOOKUP($G2198,county_facts!$A:$BB,15,FALSE)</f>
        <v>0.6</v>
      </c>
      <c r="T2198">
        <f>VLOOKUP($G2198,county_facts!$A:$BB,16,FALSE)</f>
        <v>0</v>
      </c>
      <c r="U2198">
        <f>VLOOKUP($G2198,county_facts!$A:$BB,17,FALSE)</f>
        <v>1.2</v>
      </c>
      <c r="V2198">
        <f>VLOOKUP($G2198,county_facts!$A:$BB,18,FALSE)</f>
        <v>2</v>
      </c>
      <c r="W2198">
        <f>VLOOKUP($G2198,county_facts!$A:$BB,19,FALSE)</f>
        <v>83.5</v>
      </c>
      <c r="X2198">
        <f>VLOOKUP($G2198,county_facts!$A:$BB,20,FALSE)</f>
        <v>89.4</v>
      </c>
      <c r="Y2198">
        <f>VLOOKUP($G2198,county_facts!$A:$BB,21,FALSE)</f>
        <v>3</v>
      </c>
      <c r="Z2198">
        <f>VLOOKUP($G2198,county_facts!$A:$BB,22,FALSE)</f>
        <v>4.5</v>
      </c>
      <c r="AA2198">
        <f>VLOOKUP($G2198,county_facts!$A:$BB,23,FALSE)</f>
        <v>85.9</v>
      </c>
      <c r="AB2198">
        <f>VLOOKUP($G2198,county_facts!$A:$BB,24,FALSE)</f>
        <v>27.6</v>
      </c>
      <c r="AC2198">
        <f>VLOOKUP($G2198,county_facts!$A:$BB,25,FALSE)</f>
        <v>2390</v>
      </c>
      <c r="AD2198">
        <f>VLOOKUP($G2198,county_facts!$A:$BB,26,FALSE)</f>
        <v>32.4</v>
      </c>
      <c r="AE2198">
        <f>VLOOKUP($G2198,county_facts!$A:$BB,27,FALSE)</f>
        <v>10375</v>
      </c>
      <c r="AF2198">
        <f>VLOOKUP($G2198,county_facts!$A:$BB,28,FALSE)</f>
        <v>88.7</v>
      </c>
      <c r="AG2198">
        <f>VLOOKUP($G2198,county_facts!$A:$BB,29,FALSE)</f>
        <v>1.9</v>
      </c>
      <c r="AH2198">
        <f>VLOOKUP($G2198,county_facts!$A:$BB,30,FALSE)</f>
        <v>269700</v>
      </c>
      <c r="AI2198">
        <f>VLOOKUP($G2198,county_facts!$A:$BB,31,FALSE)</f>
        <v>9544</v>
      </c>
      <c r="AJ2198">
        <f>VLOOKUP($G2198,county_facts!$A:$BB,32,FALSE)</f>
        <v>2.61</v>
      </c>
      <c r="AK2198">
        <f>VLOOKUP($G2198,county_facts!$A:$BB,33,FALSE)</f>
        <v>31252</v>
      </c>
      <c r="AL2198">
        <f>VLOOKUP($G2198,county_facts!$A:$BB,34,FALSE)</f>
        <v>76548</v>
      </c>
      <c r="AM2198">
        <f>VLOOKUP($G2198,county_facts!$A:$BB,35,FALSE)</f>
        <v>5.4</v>
      </c>
      <c r="AN2198">
        <f>VLOOKUP($G2198,county_facts!$A:$BB,36,FALSE)</f>
        <v>650</v>
      </c>
      <c r="AO2198">
        <f>VLOOKUP($G2198,county_facts!$A:$BB,37,FALSE)</f>
        <v>4426</v>
      </c>
      <c r="AP2198">
        <f>VLOOKUP($G2198,county_facts!$A:$BB,38,FALSE)</f>
        <v>7.5</v>
      </c>
      <c r="AQ2198">
        <f>VLOOKUP($G2198,county_facts!$A:$BB,39,FALSE)</f>
        <v>1972</v>
      </c>
      <c r="AR2198">
        <f>VLOOKUP($G2198,county_facts!$A:$BB,40,FALSE)</f>
        <v>2793</v>
      </c>
      <c r="AS2198">
        <f>VLOOKUP($G2198,county_facts!$A:$BB,41,FALSE)</f>
        <v>0</v>
      </c>
      <c r="AT2198">
        <f>VLOOKUP($G2198,county_facts!$A:$BB,42,FALSE)</f>
        <v>0</v>
      </c>
      <c r="AU2198">
        <f>VLOOKUP($G2198,county_facts!$A:$BB,43,FALSE)</f>
        <v>0</v>
      </c>
      <c r="AV2198">
        <f>VLOOKUP($G2198,county_facts!$A:$BB,44,FALSE)</f>
        <v>0</v>
      </c>
      <c r="AW2198">
        <f>VLOOKUP($G2198,county_facts!$A:$BB,45,FALSE)</f>
        <v>0</v>
      </c>
      <c r="AX2198">
        <f>VLOOKUP($G2198,county_facts!$A:$BB,46,FALSE)</f>
        <v>25.8</v>
      </c>
      <c r="AY2198">
        <f>VLOOKUP($G2198,county_facts!$A:$BB,47,FALSE)</f>
        <v>0</v>
      </c>
      <c r="AZ2198">
        <f>VLOOKUP($G2198,county_facts!$A:$BB,48,FALSE)</f>
        <v>46609</v>
      </c>
      <c r="BA2198">
        <f>VLOOKUP($G2198,county_facts!$A:$BB,49,FALSE)</f>
        <v>159301</v>
      </c>
      <c r="BB2198">
        <f>VLOOKUP($G2198,county_facts!$A:$BB,50,FALSE)</f>
        <v>5794</v>
      </c>
      <c r="BC2198">
        <f>VLOOKUP($G2198,county_facts!$A:$BB,51,FALSE)</f>
        <v>17607</v>
      </c>
      <c r="BD2198">
        <f>VLOOKUP($G2198,county_facts!$A:$BB,52,FALSE)</f>
        <v>191</v>
      </c>
      <c r="BE2198">
        <f>VLOOKUP($G2198,county_facts!$A:$BB,53,FALSE)</f>
        <v>260.22000000000003</v>
      </c>
      <c r="BF2198">
        <f>VLOOKUP($G2198,county_facts!$A:$BB,54,FALSE)</f>
        <v>107.8</v>
      </c>
    </row>
    <row r="2199" spans="1:58" x14ac:dyDescent="0.3">
      <c r="A2199" t="s">
        <v>9</v>
      </c>
      <c r="B2199" t="s">
        <v>855</v>
      </c>
      <c r="C2199">
        <v>698</v>
      </c>
      <c r="D2199" t="s">
        <v>840</v>
      </c>
      <c r="E2199">
        <v>2510</v>
      </c>
      <c r="F2199">
        <v>0.27808764899999999</v>
      </c>
      <c r="G2199">
        <v>51145</v>
      </c>
      <c r="H2199">
        <f>VLOOKUP($G2199,county_facts!$A:$BB,4,FALSE)</f>
        <v>28449</v>
      </c>
      <c r="I2199">
        <f>VLOOKUP($G2199,county_facts!$A:$BB,5,FALSE)</f>
        <v>28046</v>
      </c>
      <c r="J2199">
        <f>VLOOKUP($G2199,county_facts!$A:$BB,6,FALSE)</f>
        <v>1.4</v>
      </c>
      <c r="K2199">
        <f>VLOOKUP($G2199,county_facts!$A:$BB,7,FALSE)</f>
        <v>28046</v>
      </c>
      <c r="L2199">
        <f>VLOOKUP($G2199,county_facts!$A:$BB,8,FALSE)</f>
        <v>3.9</v>
      </c>
      <c r="M2199">
        <f>VLOOKUP($G2199,county_facts!$A:$BB,9,FALSE)</f>
        <v>19.2</v>
      </c>
      <c r="N2199">
        <f>VLOOKUP($G2199,county_facts!$A:$BB,10,FALSE)</f>
        <v>15.7</v>
      </c>
      <c r="O2199">
        <f>VLOOKUP($G2199,county_facts!$A:$BB,11,FALSE)</f>
        <v>46.3</v>
      </c>
      <c r="P2199">
        <f>VLOOKUP($G2199,county_facts!$A:$BB,12,FALSE)</f>
        <v>85.2</v>
      </c>
      <c r="Q2199">
        <f>VLOOKUP($G2199,county_facts!$A:$BB,13,FALSE)</f>
        <v>12.6</v>
      </c>
      <c r="R2199">
        <f>VLOOKUP($G2199,county_facts!$A:$BB,14,FALSE)</f>
        <v>0.3</v>
      </c>
      <c r="S2199">
        <f>VLOOKUP($G2199,county_facts!$A:$BB,15,FALSE)</f>
        <v>0.6</v>
      </c>
      <c r="T2199">
        <f>VLOOKUP($G2199,county_facts!$A:$BB,16,FALSE)</f>
        <v>0</v>
      </c>
      <c r="U2199">
        <f>VLOOKUP($G2199,county_facts!$A:$BB,17,FALSE)</f>
        <v>1.2</v>
      </c>
      <c r="V2199">
        <f>VLOOKUP($G2199,county_facts!$A:$BB,18,FALSE)</f>
        <v>2</v>
      </c>
      <c r="W2199">
        <f>VLOOKUP($G2199,county_facts!$A:$BB,19,FALSE)</f>
        <v>83.5</v>
      </c>
      <c r="X2199">
        <f>VLOOKUP($G2199,county_facts!$A:$BB,20,FALSE)</f>
        <v>89.4</v>
      </c>
      <c r="Y2199">
        <f>VLOOKUP($G2199,county_facts!$A:$BB,21,FALSE)</f>
        <v>3</v>
      </c>
      <c r="Z2199">
        <f>VLOOKUP($G2199,county_facts!$A:$BB,22,FALSE)</f>
        <v>4.5</v>
      </c>
      <c r="AA2199">
        <f>VLOOKUP($G2199,county_facts!$A:$BB,23,FALSE)</f>
        <v>85.9</v>
      </c>
      <c r="AB2199">
        <f>VLOOKUP($G2199,county_facts!$A:$BB,24,FALSE)</f>
        <v>27.6</v>
      </c>
      <c r="AC2199">
        <f>VLOOKUP($G2199,county_facts!$A:$BB,25,FALSE)</f>
        <v>2390</v>
      </c>
      <c r="AD2199">
        <f>VLOOKUP($G2199,county_facts!$A:$BB,26,FALSE)</f>
        <v>32.4</v>
      </c>
      <c r="AE2199">
        <f>VLOOKUP($G2199,county_facts!$A:$BB,27,FALSE)</f>
        <v>10375</v>
      </c>
      <c r="AF2199">
        <f>VLOOKUP($G2199,county_facts!$A:$BB,28,FALSE)</f>
        <v>88.7</v>
      </c>
      <c r="AG2199">
        <f>VLOOKUP($G2199,county_facts!$A:$BB,29,FALSE)</f>
        <v>1.9</v>
      </c>
      <c r="AH2199">
        <f>VLOOKUP($G2199,county_facts!$A:$BB,30,FALSE)</f>
        <v>269700</v>
      </c>
      <c r="AI2199">
        <f>VLOOKUP($G2199,county_facts!$A:$BB,31,FALSE)</f>
        <v>9544</v>
      </c>
      <c r="AJ2199">
        <f>VLOOKUP($G2199,county_facts!$A:$BB,32,FALSE)</f>
        <v>2.61</v>
      </c>
      <c r="AK2199">
        <f>VLOOKUP($G2199,county_facts!$A:$BB,33,FALSE)</f>
        <v>31252</v>
      </c>
      <c r="AL2199">
        <f>VLOOKUP($G2199,county_facts!$A:$BB,34,FALSE)</f>
        <v>76548</v>
      </c>
      <c r="AM2199">
        <f>VLOOKUP($G2199,county_facts!$A:$BB,35,FALSE)</f>
        <v>5.4</v>
      </c>
      <c r="AN2199">
        <f>VLOOKUP($G2199,county_facts!$A:$BB,36,FALSE)</f>
        <v>650</v>
      </c>
      <c r="AO2199">
        <f>VLOOKUP($G2199,county_facts!$A:$BB,37,FALSE)</f>
        <v>4426</v>
      </c>
      <c r="AP2199">
        <f>VLOOKUP($G2199,county_facts!$A:$BB,38,FALSE)</f>
        <v>7.5</v>
      </c>
      <c r="AQ2199">
        <f>VLOOKUP($G2199,county_facts!$A:$BB,39,FALSE)</f>
        <v>1972</v>
      </c>
      <c r="AR2199">
        <f>VLOOKUP($G2199,county_facts!$A:$BB,40,FALSE)</f>
        <v>2793</v>
      </c>
      <c r="AS2199">
        <f>VLOOKUP($G2199,county_facts!$A:$BB,41,FALSE)</f>
        <v>0</v>
      </c>
      <c r="AT2199">
        <f>VLOOKUP($G2199,county_facts!$A:$BB,42,FALSE)</f>
        <v>0</v>
      </c>
      <c r="AU2199">
        <f>VLOOKUP($G2199,county_facts!$A:$BB,43,FALSE)</f>
        <v>0</v>
      </c>
      <c r="AV2199">
        <f>VLOOKUP($G2199,county_facts!$A:$BB,44,FALSE)</f>
        <v>0</v>
      </c>
      <c r="AW2199">
        <f>VLOOKUP($G2199,county_facts!$A:$BB,45,FALSE)</f>
        <v>0</v>
      </c>
      <c r="AX2199">
        <f>VLOOKUP($G2199,county_facts!$A:$BB,46,FALSE)</f>
        <v>25.8</v>
      </c>
      <c r="AY2199">
        <f>VLOOKUP($G2199,county_facts!$A:$BB,47,FALSE)</f>
        <v>0</v>
      </c>
      <c r="AZ2199">
        <f>VLOOKUP($G2199,county_facts!$A:$BB,48,FALSE)</f>
        <v>46609</v>
      </c>
      <c r="BA2199">
        <f>VLOOKUP($G2199,county_facts!$A:$BB,49,FALSE)</f>
        <v>159301</v>
      </c>
      <c r="BB2199">
        <f>VLOOKUP($G2199,county_facts!$A:$BB,50,FALSE)</f>
        <v>5794</v>
      </c>
      <c r="BC2199">
        <f>VLOOKUP($G2199,county_facts!$A:$BB,51,FALSE)</f>
        <v>17607</v>
      </c>
      <c r="BD2199">
        <f>VLOOKUP($G2199,county_facts!$A:$BB,52,FALSE)</f>
        <v>191</v>
      </c>
      <c r="BE2199">
        <f>VLOOKUP($G2199,county_facts!$A:$BB,53,FALSE)</f>
        <v>260.22000000000003</v>
      </c>
      <c r="BF2199">
        <f>VLOOKUP($G2199,county_facts!$A:$BB,54,FALSE)</f>
        <v>107.8</v>
      </c>
    </row>
    <row r="2200" spans="1:58" x14ac:dyDescent="0.3">
      <c r="A2200" t="s">
        <v>6</v>
      </c>
      <c r="B2200" t="s">
        <v>916</v>
      </c>
      <c r="C2200">
        <v>10186</v>
      </c>
      <c r="D2200" t="s">
        <v>840</v>
      </c>
      <c r="E2200">
        <v>12937</v>
      </c>
      <c r="F2200">
        <v>0.78735410100000003</v>
      </c>
      <c r="G2200">
        <v>51740</v>
      </c>
      <c r="H2200">
        <f>VLOOKUP($G2200,county_facts!$A:$BB,4,FALSE)</f>
        <v>96004</v>
      </c>
      <c r="I2200">
        <f>VLOOKUP($G2200,county_facts!$A:$BB,5,FALSE)</f>
        <v>95535</v>
      </c>
      <c r="J2200">
        <f>VLOOKUP($G2200,county_facts!$A:$BB,6,FALSE)</f>
        <v>0.5</v>
      </c>
      <c r="K2200">
        <f>VLOOKUP($G2200,county_facts!$A:$BB,7,FALSE)</f>
        <v>95535</v>
      </c>
      <c r="L2200">
        <f>VLOOKUP($G2200,county_facts!$A:$BB,8,FALSE)</f>
        <v>7.6</v>
      </c>
      <c r="M2200">
        <f>VLOOKUP($G2200,county_facts!$A:$BB,9,FALSE)</f>
        <v>23.4</v>
      </c>
      <c r="N2200">
        <f>VLOOKUP($G2200,county_facts!$A:$BB,10,FALSE)</f>
        <v>13.9</v>
      </c>
      <c r="O2200">
        <f>VLOOKUP($G2200,county_facts!$A:$BB,11,FALSE)</f>
        <v>52</v>
      </c>
      <c r="P2200">
        <f>VLOOKUP($G2200,county_facts!$A:$BB,12,FALSE)</f>
        <v>41.8</v>
      </c>
      <c r="Q2200">
        <f>VLOOKUP($G2200,county_facts!$A:$BB,13,FALSE)</f>
        <v>53.4</v>
      </c>
      <c r="R2200">
        <f>VLOOKUP($G2200,county_facts!$A:$BB,14,FALSE)</f>
        <v>0.5</v>
      </c>
      <c r="S2200">
        <f>VLOOKUP($G2200,county_facts!$A:$BB,15,FALSE)</f>
        <v>1.4</v>
      </c>
      <c r="T2200">
        <f>VLOOKUP($G2200,county_facts!$A:$BB,16,FALSE)</f>
        <v>0.1</v>
      </c>
      <c r="U2200">
        <f>VLOOKUP($G2200,county_facts!$A:$BB,17,FALSE)</f>
        <v>2.8</v>
      </c>
      <c r="V2200">
        <f>VLOOKUP($G2200,county_facts!$A:$BB,18,FALSE)</f>
        <v>4</v>
      </c>
      <c r="W2200">
        <f>VLOOKUP($G2200,county_facts!$A:$BB,19,FALSE)</f>
        <v>39.299999999999997</v>
      </c>
      <c r="X2200">
        <f>VLOOKUP($G2200,county_facts!$A:$BB,20,FALSE)</f>
        <v>80.5</v>
      </c>
      <c r="Y2200">
        <f>VLOOKUP($G2200,county_facts!$A:$BB,21,FALSE)</f>
        <v>2.7</v>
      </c>
      <c r="Z2200">
        <f>VLOOKUP($G2200,county_facts!$A:$BB,22,FALSE)</f>
        <v>4.5999999999999996</v>
      </c>
      <c r="AA2200">
        <f>VLOOKUP($G2200,county_facts!$A:$BB,23,FALSE)</f>
        <v>82.4</v>
      </c>
      <c r="AB2200">
        <f>VLOOKUP($G2200,county_facts!$A:$BB,24,FALSE)</f>
        <v>19.5</v>
      </c>
      <c r="AC2200">
        <f>VLOOKUP($G2200,county_facts!$A:$BB,25,FALSE)</f>
        <v>10778</v>
      </c>
      <c r="AD2200">
        <f>VLOOKUP($G2200,county_facts!$A:$BB,26,FALSE)</f>
        <v>24.4</v>
      </c>
      <c r="AE2200">
        <f>VLOOKUP($G2200,county_facts!$A:$BB,27,FALSE)</f>
        <v>41068</v>
      </c>
      <c r="AF2200">
        <f>VLOOKUP($G2200,county_facts!$A:$BB,28,FALSE)</f>
        <v>57.2</v>
      </c>
      <c r="AG2200">
        <f>VLOOKUP($G2200,county_facts!$A:$BB,29,FALSE)</f>
        <v>30.3</v>
      </c>
      <c r="AH2200">
        <f>VLOOKUP($G2200,county_facts!$A:$BB,30,FALSE)</f>
        <v>175600</v>
      </c>
      <c r="AI2200">
        <f>VLOOKUP($G2200,county_facts!$A:$BB,31,FALSE)</f>
        <v>36690</v>
      </c>
      <c r="AJ2200">
        <f>VLOOKUP($G2200,county_facts!$A:$BB,32,FALSE)</f>
        <v>2.52</v>
      </c>
      <c r="AK2200">
        <f>VLOOKUP($G2200,county_facts!$A:$BB,33,FALSE)</f>
        <v>23138</v>
      </c>
      <c r="AL2200">
        <f>VLOOKUP($G2200,county_facts!$A:$BB,34,FALSE)</f>
        <v>46166</v>
      </c>
      <c r="AM2200">
        <f>VLOOKUP($G2200,county_facts!$A:$BB,35,FALSE)</f>
        <v>18.399999999999999</v>
      </c>
      <c r="AN2200">
        <f>VLOOKUP($G2200,county_facts!$A:$BB,36,FALSE)</f>
        <v>1696</v>
      </c>
      <c r="AO2200">
        <f>VLOOKUP($G2200,county_facts!$A:$BB,37,FALSE)</f>
        <v>27079</v>
      </c>
      <c r="AP2200">
        <f>VLOOKUP($G2200,county_facts!$A:$BB,38,FALSE)</f>
        <v>-2.6</v>
      </c>
      <c r="AQ2200">
        <f>VLOOKUP($G2200,county_facts!$A:$BB,39,FALSE)</f>
        <v>4518</v>
      </c>
      <c r="AR2200">
        <f>VLOOKUP($G2200,county_facts!$A:$BB,40,FALSE)</f>
        <v>5404</v>
      </c>
      <c r="AS2200">
        <f>VLOOKUP($G2200,county_facts!$A:$BB,41,FALSE)</f>
        <v>31.4</v>
      </c>
      <c r="AT2200">
        <f>VLOOKUP($G2200,county_facts!$A:$BB,42,FALSE)</f>
        <v>0</v>
      </c>
      <c r="AU2200">
        <f>VLOOKUP($G2200,county_facts!$A:$BB,43,FALSE)</f>
        <v>4.8</v>
      </c>
      <c r="AV2200">
        <f>VLOOKUP($G2200,county_facts!$A:$BB,44,FALSE)</f>
        <v>0</v>
      </c>
      <c r="AW2200">
        <f>VLOOKUP($G2200,county_facts!$A:$BB,45,FALSE)</f>
        <v>2.8</v>
      </c>
      <c r="AX2200">
        <f>VLOOKUP($G2200,county_facts!$A:$BB,46,FALSE)</f>
        <v>37.700000000000003</v>
      </c>
      <c r="AY2200">
        <f>VLOOKUP($G2200,county_facts!$A:$BB,47,FALSE)</f>
        <v>652915</v>
      </c>
      <c r="AZ2200">
        <f>VLOOKUP($G2200,county_facts!$A:$BB,48,FALSE)</f>
        <v>173615</v>
      </c>
      <c r="BA2200">
        <f>VLOOKUP($G2200,county_facts!$A:$BB,49,FALSE)</f>
        <v>682095</v>
      </c>
      <c r="BB2200">
        <f>VLOOKUP($G2200,county_facts!$A:$BB,50,FALSE)</f>
        <v>6728</v>
      </c>
      <c r="BC2200">
        <f>VLOOKUP($G2200,county_facts!$A:$BB,51,FALSE)</f>
        <v>106189</v>
      </c>
      <c r="BD2200">
        <f>VLOOKUP($G2200,county_facts!$A:$BB,52,FALSE)</f>
        <v>153</v>
      </c>
      <c r="BE2200">
        <f>VLOOKUP($G2200,county_facts!$A:$BB,53,FALSE)</f>
        <v>33.65</v>
      </c>
      <c r="BF2200">
        <f>VLOOKUP($G2200,county_facts!$A:$BB,54,FALSE)</f>
        <v>2838.8</v>
      </c>
    </row>
    <row r="2201" spans="1:58" x14ac:dyDescent="0.3">
      <c r="A2201" t="s">
        <v>9</v>
      </c>
      <c r="B2201" t="s">
        <v>916</v>
      </c>
      <c r="C2201">
        <v>2751</v>
      </c>
      <c r="D2201" t="s">
        <v>840</v>
      </c>
      <c r="E2201">
        <v>12937</v>
      </c>
      <c r="F2201">
        <v>0.212645899</v>
      </c>
      <c r="G2201">
        <v>51740</v>
      </c>
      <c r="H2201">
        <f>VLOOKUP($G2201,county_facts!$A:$BB,4,FALSE)</f>
        <v>96004</v>
      </c>
      <c r="I2201">
        <f>VLOOKUP($G2201,county_facts!$A:$BB,5,FALSE)</f>
        <v>95535</v>
      </c>
      <c r="J2201">
        <f>VLOOKUP($G2201,county_facts!$A:$BB,6,FALSE)</f>
        <v>0.5</v>
      </c>
      <c r="K2201">
        <f>VLOOKUP($G2201,county_facts!$A:$BB,7,FALSE)</f>
        <v>95535</v>
      </c>
      <c r="L2201">
        <f>VLOOKUP($G2201,county_facts!$A:$BB,8,FALSE)</f>
        <v>7.6</v>
      </c>
      <c r="M2201">
        <f>VLOOKUP($G2201,county_facts!$A:$BB,9,FALSE)</f>
        <v>23.4</v>
      </c>
      <c r="N2201">
        <f>VLOOKUP($G2201,county_facts!$A:$BB,10,FALSE)</f>
        <v>13.9</v>
      </c>
      <c r="O2201">
        <f>VLOOKUP($G2201,county_facts!$A:$BB,11,FALSE)</f>
        <v>52</v>
      </c>
      <c r="P2201">
        <f>VLOOKUP($G2201,county_facts!$A:$BB,12,FALSE)</f>
        <v>41.8</v>
      </c>
      <c r="Q2201">
        <f>VLOOKUP($G2201,county_facts!$A:$BB,13,FALSE)</f>
        <v>53.4</v>
      </c>
      <c r="R2201">
        <f>VLOOKUP($G2201,county_facts!$A:$BB,14,FALSE)</f>
        <v>0.5</v>
      </c>
      <c r="S2201">
        <f>VLOOKUP($G2201,county_facts!$A:$BB,15,FALSE)</f>
        <v>1.4</v>
      </c>
      <c r="T2201">
        <f>VLOOKUP($G2201,county_facts!$A:$BB,16,FALSE)</f>
        <v>0.1</v>
      </c>
      <c r="U2201">
        <f>VLOOKUP($G2201,county_facts!$A:$BB,17,FALSE)</f>
        <v>2.8</v>
      </c>
      <c r="V2201">
        <f>VLOOKUP($G2201,county_facts!$A:$BB,18,FALSE)</f>
        <v>4</v>
      </c>
      <c r="W2201">
        <f>VLOOKUP($G2201,county_facts!$A:$BB,19,FALSE)</f>
        <v>39.299999999999997</v>
      </c>
      <c r="X2201">
        <f>VLOOKUP($G2201,county_facts!$A:$BB,20,FALSE)</f>
        <v>80.5</v>
      </c>
      <c r="Y2201">
        <f>VLOOKUP($G2201,county_facts!$A:$BB,21,FALSE)</f>
        <v>2.7</v>
      </c>
      <c r="Z2201">
        <f>VLOOKUP($G2201,county_facts!$A:$BB,22,FALSE)</f>
        <v>4.5999999999999996</v>
      </c>
      <c r="AA2201">
        <f>VLOOKUP($G2201,county_facts!$A:$BB,23,FALSE)</f>
        <v>82.4</v>
      </c>
      <c r="AB2201">
        <f>VLOOKUP($G2201,county_facts!$A:$BB,24,FALSE)</f>
        <v>19.5</v>
      </c>
      <c r="AC2201">
        <f>VLOOKUP($G2201,county_facts!$A:$BB,25,FALSE)</f>
        <v>10778</v>
      </c>
      <c r="AD2201">
        <f>VLOOKUP($G2201,county_facts!$A:$BB,26,FALSE)</f>
        <v>24.4</v>
      </c>
      <c r="AE2201">
        <f>VLOOKUP($G2201,county_facts!$A:$BB,27,FALSE)</f>
        <v>41068</v>
      </c>
      <c r="AF2201">
        <f>VLOOKUP($G2201,county_facts!$A:$BB,28,FALSE)</f>
        <v>57.2</v>
      </c>
      <c r="AG2201">
        <f>VLOOKUP($G2201,county_facts!$A:$BB,29,FALSE)</f>
        <v>30.3</v>
      </c>
      <c r="AH2201">
        <f>VLOOKUP($G2201,county_facts!$A:$BB,30,FALSE)</f>
        <v>175600</v>
      </c>
      <c r="AI2201">
        <f>VLOOKUP($G2201,county_facts!$A:$BB,31,FALSE)</f>
        <v>36690</v>
      </c>
      <c r="AJ2201">
        <f>VLOOKUP($G2201,county_facts!$A:$BB,32,FALSE)</f>
        <v>2.52</v>
      </c>
      <c r="AK2201">
        <f>VLOOKUP($G2201,county_facts!$A:$BB,33,FALSE)</f>
        <v>23138</v>
      </c>
      <c r="AL2201">
        <f>VLOOKUP($G2201,county_facts!$A:$BB,34,FALSE)</f>
        <v>46166</v>
      </c>
      <c r="AM2201">
        <f>VLOOKUP($G2201,county_facts!$A:$BB,35,FALSE)</f>
        <v>18.399999999999999</v>
      </c>
      <c r="AN2201">
        <f>VLOOKUP($G2201,county_facts!$A:$BB,36,FALSE)</f>
        <v>1696</v>
      </c>
      <c r="AO2201">
        <f>VLOOKUP($G2201,county_facts!$A:$BB,37,FALSE)</f>
        <v>27079</v>
      </c>
      <c r="AP2201">
        <f>VLOOKUP($G2201,county_facts!$A:$BB,38,FALSE)</f>
        <v>-2.6</v>
      </c>
      <c r="AQ2201">
        <f>VLOOKUP($G2201,county_facts!$A:$BB,39,FALSE)</f>
        <v>4518</v>
      </c>
      <c r="AR2201">
        <f>VLOOKUP($G2201,county_facts!$A:$BB,40,FALSE)</f>
        <v>5404</v>
      </c>
      <c r="AS2201">
        <f>VLOOKUP($G2201,county_facts!$A:$BB,41,FALSE)</f>
        <v>31.4</v>
      </c>
      <c r="AT2201">
        <f>VLOOKUP($G2201,county_facts!$A:$BB,42,FALSE)</f>
        <v>0</v>
      </c>
      <c r="AU2201">
        <f>VLOOKUP($G2201,county_facts!$A:$BB,43,FALSE)</f>
        <v>4.8</v>
      </c>
      <c r="AV2201">
        <f>VLOOKUP($G2201,county_facts!$A:$BB,44,FALSE)</f>
        <v>0</v>
      </c>
      <c r="AW2201">
        <f>VLOOKUP($G2201,county_facts!$A:$BB,45,FALSE)</f>
        <v>2.8</v>
      </c>
      <c r="AX2201">
        <f>VLOOKUP($G2201,county_facts!$A:$BB,46,FALSE)</f>
        <v>37.700000000000003</v>
      </c>
      <c r="AY2201">
        <f>VLOOKUP($G2201,county_facts!$A:$BB,47,FALSE)</f>
        <v>652915</v>
      </c>
      <c r="AZ2201">
        <f>VLOOKUP($G2201,county_facts!$A:$BB,48,FALSE)</f>
        <v>173615</v>
      </c>
      <c r="BA2201">
        <f>VLOOKUP($G2201,county_facts!$A:$BB,49,FALSE)</f>
        <v>682095</v>
      </c>
      <c r="BB2201">
        <f>VLOOKUP($G2201,county_facts!$A:$BB,50,FALSE)</f>
        <v>6728</v>
      </c>
      <c r="BC2201">
        <f>VLOOKUP($G2201,county_facts!$A:$BB,51,FALSE)</f>
        <v>106189</v>
      </c>
      <c r="BD2201">
        <f>VLOOKUP($G2201,county_facts!$A:$BB,52,FALSE)</f>
        <v>153</v>
      </c>
      <c r="BE2201">
        <f>VLOOKUP($G2201,county_facts!$A:$BB,53,FALSE)</f>
        <v>33.65</v>
      </c>
      <c r="BF2201">
        <f>VLOOKUP($G2201,county_facts!$A:$BB,54,FALSE)</f>
        <v>2838.8</v>
      </c>
    </row>
    <row r="2202" spans="1:58" x14ac:dyDescent="0.3">
      <c r="A2202" t="s">
        <v>6</v>
      </c>
      <c r="B2202" t="s">
        <v>917</v>
      </c>
      <c r="C2202">
        <v>631</v>
      </c>
      <c r="D2202" t="s">
        <v>840</v>
      </c>
      <c r="E2202">
        <v>986</v>
      </c>
      <c r="F2202">
        <v>0.63995943200000005</v>
      </c>
      <c r="G2202">
        <v>51735</v>
      </c>
      <c r="H2202">
        <f>VLOOKUP($G2202,county_facts!$A:$BB,4,FALSE)</f>
        <v>12048</v>
      </c>
      <c r="I2202">
        <f>VLOOKUP($G2202,county_facts!$A:$BB,5,FALSE)</f>
        <v>12157</v>
      </c>
      <c r="J2202">
        <f>VLOOKUP($G2202,county_facts!$A:$BB,6,FALSE)</f>
        <v>-0.9</v>
      </c>
      <c r="K2202">
        <f>VLOOKUP($G2202,county_facts!$A:$BB,7,FALSE)</f>
        <v>12150</v>
      </c>
      <c r="L2202">
        <f>VLOOKUP($G2202,county_facts!$A:$BB,8,FALSE)</f>
        <v>3.6</v>
      </c>
      <c r="M2202">
        <f>VLOOKUP($G2202,county_facts!$A:$BB,9,FALSE)</f>
        <v>21.8</v>
      </c>
      <c r="N2202">
        <f>VLOOKUP($G2202,county_facts!$A:$BB,10,FALSE)</f>
        <v>18.3</v>
      </c>
      <c r="O2202">
        <f>VLOOKUP($G2202,county_facts!$A:$BB,11,FALSE)</f>
        <v>50.5</v>
      </c>
      <c r="P2202">
        <f>VLOOKUP($G2202,county_facts!$A:$BB,12,FALSE)</f>
        <v>94.4</v>
      </c>
      <c r="Q2202">
        <f>VLOOKUP($G2202,county_facts!$A:$BB,13,FALSE)</f>
        <v>1.2</v>
      </c>
      <c r="R2202">
        <f>VLOOKUP($G2202,county_facts!$A:$BB,14,FALSE)</f>
        <v>0.4</v>
      </c>
      <c r="S2202">
        <f>VLOOKUP($G2202,county_facts!$A:$BB,15,FALSE)</f>
        <v>2.4</v>
      </c>
      <c r="T2202">
        <f>VLOOKUP($G2202,county_facts!$A:$BB,16,FALSE)</f>
        <v>0</v>
      </c>
      <c r="U2202">
        <f>VLOOKUP($G2202,county_facts!$A:$BB,17,FALSE)</f>
        <v>1.6</v>
      </c>
      <c r="V2202">
        <f>VLOOKUP($G2202,county_facts!$A:$BB,18,FALSE)</f>
        <v>2.2999999999999998</v>
      </c>
      <c r="W2202">
        <f>VLOOKUP($G2202,county_facts!$A:$BB,19,FALSE)</f>
        <v>92.4</v>
      </c>
      <c r="X2202">
        <f>VLOOKUP($G2202,county_facts!$A:$BB,20,FALSE)</f>
        <v>90.7</v>
      </c>
      <c r="Y2202">
        <f>VLOOKUP($G2202,county_facts!$A:$BB,21,FALSE)</f>
        <v>4.0999999999999996</v>
      </c>
      <c r="Z2202">
        <f>VLOOKUP($G2202,county_facts!$A:$BB,22,FALSE)</f>
        <v>6.4</v>
      </c>
      <c r="AA2202">
        <f>VLOOKUP($G2202,county_facts!$A:$BB,23,FALSE)</f>
        <v>92.7</v>
      </c>
      <c r="AB2202">
        <f>VLOOKUP($G2202,county_facts!$A:$BB,24,FALSE)</f>
        <v>37.200000000000003</v>
      </c>
      <c r="AC2202">
        <f>VLOOKUP($G2202,county_facts!$A:$BB,25,FALSE)</f>
        <v>1363</v>
      </c>
      <c r="AD2202">
        <f>VLOOKUP($G2202,county_facts!$A:$BB,26,FALSE)</f>
        <v>22.8</v>
      </c>
      <c r="AE2202">
        <f>VLOOKUP($G2202,county_facts!$A:$BB,27,FALSE)</f>
        <v>4749</v>
      </c>
      <c r="AF2202">
        <f>VLOOKUP($G2202,county_facts!$A:$BB,28,FALSE)</f>
        <v>81.8</v>
      </c>
      <c r="AG2202">
        <f>VLOOKUP($G2202,county_facts!$A:$BB,29,FALSE)</f>
        <v>7.5</v>
      </c>
      <c r="AH2202">
        <f>VLOOKUP($G2202,county_facts!$A:$BB,30,FALSE)</f>
        <v>302400</v>
      </c>
      <c r="AI2202">
        <f>VLOOKUP($G2202,county_facts!$A:$BB,31,FALSE)</f>
        <v>4591</v>
      </c>
      <c r="AJ2202">
        <f>VLOOKUP($G2202,county_facts!$A:$BB,32,FALSE)</f>
        <v>2.62</v>
      </c>
      <c r="AK2202">
        <f>VLOOKUP($G2202,county_facts!$A:$BB,33,FALSE)</f>
        <v>38444</v>
      </c>
      <c r="AL2202">
        <f>VLOOKUP($G2202,county_facts!$A:$BB,34,FALSE)</f>
        <v>81892</v>
      </c>
      <c r="AM2202">
        <f>VLOOKUP($G2202,county_facts!$A:$BB,35,FALSE)</f>
        <v>5.6</v>
      </c>
      <c r="AN2202">
        <f>VLOOKUP($G2202,county_facts!$A:$BB,36,FALSE)</f>
        <v>214</v>
      </c>
      <c r="AO2202">
        <f>VLOOKUP($G2202,county_facts!$A:$BB,37,FALSE)</f>
        <v>1311</v>
      </c>
      <c r="AP2202">
        <f>VLOOKUP($G2202,county_facts!$A:$BB,38,FALSE)</f>
        <v>-10.7</v>
      </c>
      <c r="AQ2202">
        <f>VLOOKUP($G2202,county_facts!$A:$BB,39,FALSE)</f>
        <v>785</v>
      </c>
      <c r="AR2202">
        <f>VLOOKUP($G2202,county_facts!$A:$BB,40,FALSE)</f>
        <v>961</v>
      </c>
      <c r="AS2202">
        <f>VLOOKUP($G2202,county_facts!$A:$BB,41,FALSE)</f>
        <v>0</v>
      </c>
      <c r="AT2202">
        <f>VLOOKUP($G2202,county_facts!$A:$BB,42,FALSE)</f>
        <v>0</v>
      </c>
      <c r="AU2202">
        <f>VLOOKUP($G2202,county_facts!$A:$BB,43,FALSE)</f>
        <v>0</v>
      </c>
      <c r="AV2202">
        <f>VLOOKUP($G2202,county_facts!$A:$BB,44,FALSE)</f>
        <v>0</v>
      </c>
      <c r="AW2202">
        <f>VLOOKUP($G2202,county_facts!$A:$BB,45,FALSE)</f>
        <v>0</v>
      </c>
      <c r="AX2202">
        <f>VLOOKUP($G2202,county_facts!$A:$BB,46,FALSE)</f>
        <v>19.600000000000001</v>
      </c>
      <c r="AY2202">
        <f>VLOOKUP($G2202,county_facts!$A:$BB,47,FALSE)</f>
        <v>0</v>
      </c>
      <c r="AZ2202">
        <f>VLOOKUP($G2202,county_facts!$A:$BB,48,FALSE)</f>
        <v>0</v>
      </c>
      <c r="BA2202">
        <f>VLOOKUP($G2202,county_facts!$A:$BB,49,FALSE)</f>
        <v>54707</v>
      </c>
      <c r="BB2202">
        <f>VLOOKUP($G2202,county_facts!$A:$BB,50,FALSE)</f>
        <v>4628</v>
      </c>
      <c r="BC2202">
        <f>VLOOKUP($G2202,county_facts!$A:$BB,51,FALSE)</f>
        <v>9175</v>
      </c>
      <c r="BD2202">
        <f>VLOOKUP($G2202,county_facts!$A:$BB,52,FALSE)</f>
        <v>24</v>
      </c>
      <c r="BE2202">
        <f>VLOOKUP($G2202,county_facts!$A:$BB,53,FALSE)</f>
        <v>15.32</v>
      </c>
      <c r="BF2202">
        <f>VLOOKUP($G2202,county_facts!$A:$BB,54,FALSE)</f>
        <v>793.2</v>
      </c>
    </row>
    <row r="2203" spans="1:58" x14ac:dyDescent="0.3">
      <c r="A2203" t="s">
        <v>9</v>
      </c>
      <c r="B2203" t="s">
        <v>917</v>
      </c>
      <c r="C2203">
        <v>355</v>
      </c>
      <c r="D2203" t="s">
        <v>840</v>
      </c>
      <c r="E2203">
        <v>986</v>
      </c>
      <c r="F2203">
        <v>0.36004056800000001</v>
      </c>
      <c r="G2203">
        <v>51735</v>
      </c>
      <c r="H2203">
        <f>VLOOKUP($G2203,county_facts!$A:$BB,4,FALSE)</f>
        <v>12048</v>
      </c>
      <c r="I2203">
        <f>VLOOKUP($G2203,county_facts!$A:$BB,5,FALSE)</f>
        <v>12157</v>
      </c>
      <c r="J2203">
        <f>VLOOKUP($G2203,county_facts!$A:$BB,6,FALSE)</f>
        <v>-0.9</v>
      </c>
      <c r="K2203">
        <f>VLOOKUP($G2203,county_facts!$A:$BB,7,FALSE)</f>
        <v>12150</v>
      </c>
      <c r="L2203">
        <f>VLOOKUP($G2203,county_facts!$A:$BB,8,FALSE)</f>
        <v>3.6</v>
      </c>
      <c r="M2203">
        <f>VLOOKUP($G2203,county_facts!$A:$BB,9,FALSE)</f>
        <v>21.8</v>
      </c>
      <c r="N2203">
        <f>VLOOKUP($G2203,county_facts!$A:$BB,10,FALSE)</f>
        <v>18.3</v>
      </c>
      <c r="O2203">
        <f>VLOOKUP($G2203,county_facts!$A:$BB,11,FALSE)</f>
        <v>50.5</v>
      </c>
      <c r="P2203">
        <f>VLOOKUP($G2203,county_facts!$A:$BB,12,FALSE)</f>
        <v>94.4</v>
      </c>
      <c r="Q2203">
        <f>VLOOKUP($G2203,county_facts!$A:$BB,13,FALSE)</f>
        <v>1.2</v>
      </c>
      <c r="R2203">
        <f>VLOOKUP($G2203,county_facts!$A:$BB,14,FALSE)</f>
        <v>0.4</v>
      </c>
      <c r="S2203">
        <f>VLOOKUP($G2203,county_facts!$A:$BB,15,FALSE)</f>
        <v>2.4</v>
      </c>
      <c r="T2203">
        <f>VLOOKUP($G2203,county_facts!$A:$BB,16,FALSE)</f>
        <v>0</v>
      </c>
      <c r="U2203">
        <f>VLOOKUP($G2203,county_facts!$A:$BB,17,FALSE)</f>
        <v>1.6</v>
      </c>
      <c r="V2203">
        <f>VLOOKUP($G2203,county_facts!$A:$BB,18,FALSE)</f>
        <v>2.2999999999999998</v>
      </c>
      <c r="W2203">
        <f>VLOOKUP($G2203,county_facts!$A:$BB,19,FALSE)</f>
        <v>92.4</v>
      </c>
      <c r="X2203">
        <f>VLOOKUP($G2203,county_facts!$A:$BB,20,FALSE)</f>
        <v>90.7</v>
      </c>
      <c r="Y2203">
        <f>VLOOKUP($G2203,county_facts!$A:$BB,21,FALSE)</f>
        <v>4.0999999999999996</v>
      </c>
      <c r="Z2203">
        <f>VLOOKUP($G2203,county_facts!$A:$BB,22,FALSE)</f>
        <v>6.4</v>
      </c>
      <c r="AA2203">
        <f>VLOOKUP($G2203,county_facts!$A:$BB,23,FALSE)</f>
        <v>92.7</v>
      </c>
      <c r="AB2203">
        <f>VLOOKUP($G2203,county_facts!$A:$BB,24,FALSE)</f>
        <v>37.200000000000003</v>
      </c>
      <c r="AC2203">
        <f>VLOOKUP($G2203,county_facts!$A:$BB,25,FALSE)</f>
        <v>1363</v>
      </c>
      <c r="AD2203">
        <f>VLOOKUP($G2203,county_facts!$A:$BB,26,FALSE)</f>
        <v>22.8</v>
      </c>
      <c r="AE2203">
        <f>VLOOKUP($G2203,county_facts!$A:$BB,27,FALSE)</f>
        <v>4749</v>
      </c>
      <c r="AF2203">
        <f>VLOOKUP($G2203,county_facts!$A:$BB,28,FALSE)</f>
        <v>81.8</v>
      </c>
      <c r="AG2203">
        <f>VLOOKUP($G2203,county_facts!$A:$BB,29,FALSE)</f>
        <v>7.5</v>
      </c>
      <c r="AH2203">
        <f>VLOOKUP($G2203,county_facts!$A:$BB,30,FALSE)</f>
        <v>302400</v>
      </c>
      <c r="AI2203">
        <f>VLOOKUP($G2203,county_facts!$A:$BB,31,FALSE)</f>
        <v>4591</v>
      </c>
      <c r="AJ2203">
        <f>VLOOKUP($G2203,county_facts!$A:$BB,32,FALSE)</f>
        <v>2.62</v>
      </c>
      <c r="AK2203">
        <f>VLOOKUP($G2203,county_facts!$A:$BB,33,FALSE)</f>
        <v>38444</v>
      </c>
      <c r="AL2203">
        <f>VLOOKUP($G2203,county_facts!$A:$BB,34,FALSE)</f>
        <v>81892</v>
      </c>
      <c r="AM2203">
        <f>VLOOKUP($G2203,county_facts!$A:$BB,35,FALSE)</f>
        <v>5.6</v>
      </c>
      <c r="AN2203">
        <f>VLOOKUP($G2203,county_facts!$A:$BB,36,FALSE)</f>
        <v>214</v>
      </c>
      <c r="AO2203">
        <f>VLOOKUP($G2203,county_facts!$A:$BB,37,FALSE)</f>
        <v>1311</v>
      </c>
      <c r="AP2203">
        <f>VLOOKUP($G2203,county_facts!$A:$BB,38,FALSE)</f>
        <v>-10.7</v>
      </c>
      <c r="AQ2203">
        <f>VLOOKUP($G2203,county_facts!$A:$BB,39,FALSE)</f>
        <v>785</v>
      </c>
      <c r="AR2203">
        <f>VLOOKUP($G2203,county_facts!$A:$BB,40,FALSE)</f>
        <v>961</v>
      </c>
      <c r="AS2203">
        <f>VLOOKUP($G2203,county_facts!$A:$BB,41,FALSE)</f>
        <v>0</v>
      </c>
      <c r="AT2203">
        <f>VLOOKUP($G2203,county_facts!$A:$BB,42,FALSE)</f>
        <v>0</v>
      </c>
      <c r="AU2203">
        <f>VLOOKUP($G2203,county_facts!$A:$BB,43,FALSE)</f>
        <v>0</v>
      </c>
      <c r="AV2203">
        <f>VLOOKUP($G2203,county_facts!$A:$BB,44,FALSE)</f>
        <v>0</v>
      </c>
      <c r="AW2203">
        <f>VLOOKUP($G2203,county_facts!$A:$BB,45,FALSE)</f>
        <v>0</v>
      </c>
      <c r="AX2203">
        <f>VLOOKUP($G2203,county_facts!$A:$BB,46,FALSE)</f>
        <v>19.600000000000001</v>
      </c>
      <c r="AY2203">
        <f>VLOOKUP($G2203,county_facts!$A:$BB,47,FALSE)</f>
        <v>0</v>
      </c>
      <c r="AZ2203">
        <f>VLOOKUP($G2203,county_facts!$A:$BB,48,FALSE)</f>
        <v>0</v>
      </c>
      <c r="BA2203">
        <f>VLOOKUP($G2203,county_facts!$A:$BB,49,FALSE)</f>
        <v>54707</v>
      </c>
      <c r="BB2203">
        <f>VLOOKUP($G2203,county_facts!$A:$BB,50,FALSE)</f>
        <v>4628</v>
      </c>
      <c r="BC2203">
        <f>VLOOKUP($G2203,county_facts!$A:$BB,51,FALSE)</f>
        <v>9175</v>
      </c>
      <c r="BD2203">
        <f>VLOOKUP($G2203,county_facts!$A:$BB,52,FALSE)</f>
        <v>24</v>
      </c>
      <c r="BE2203">
        <f>VLOOKUP($G2203,county_facts!$A:$BB,53,FALSE)</f>
        <v>15.32</v>
      </c>
      <c r="BF2203">
        <f>VLOOKUP($G2203,county_facts!$A:$BB,54,FALSE)</f>
        <v>793.2</v>
      </c>
    </row>
    <row r="2204" spans="1:58" x14ac:dyDescent="0.3">
      <c r="A2204" t="s">
        <v>6</v>
      </c>
      <c r="B2204" t="s">
        <v>856</v>
      </c>
      <c r="C2204">
        <v>3471</v>
      </c>
      <c r="D2204" t="s">
        <v>840</v>
      </c>
      <c r="E2204">
        <v>4286</v>
      </c>
      <c r="F2204">
        <v>0.80984601000000001</v>
      </c>
      <c r="G2204">
        <v>51143</v>
      </c>
      <c r="H2204">
        <f>VLOOKUP($G2204,county_facts!$A:$BB,4,FALSE)</f>
        <v>62383</v>
      </c>
      <c r="I2204">
        <f>VLOOKUP($G2204,county_facts!$A:$BB,5,FALSE)</f>
        <v>63492</v>
      </c>
      <c r="J2204">
        <f>VLOOKUP($G2204,county_facts!$A:$BB,6,FALSE)</f>
        <v>-1.7</v>
      </c>
      <c r="K2204">
        <f>VLOOKUP($G2204,county_facts!$A:$BB,7,FALSE)</f>
        <v>63506</v>
      </c>
      <c r="L2204">
        <f>VLOOKUP($G2204,county_facts!$A:$BB,8,FALSE)</f>
        <v>4.3</v>
      </c>
      <c r="M2204">
        <f>VLOOKUP($G2204,county_facts!$A:$BB,9,FALSE)</f>
        <v>19.899999999999999</v>
      </c>
      <c r="N2204">
        <f>VLOOKUP($G2204,county_facts!$A:$BB,10,FALSE)</f>
        <v>20</v>
      </c>
      <c r="O2204">
        <f>VLOOKUP($G2204,county_facts!$A:$BB,11,FALSE)</f>
        <v>50.9</v>
      </c>
      <c r="P2204">
        <f>VLOOKUP($G2204,county_facts!$A:$BB,12,FALSE)</f>
        <v>76.3</v>
      </c>
      <c r="Q2204">
        <f>VLOOKUP($G2204,county_facts!$A:$BB,13,FALSE)</f>
        <v>21.7</v>
      </c>
      <c r="R2204">
        <f>VLOOKUP($G2204,county_facts!$A:$BB,14,FALSE)</f>
        <v>0.3</v>
      </c>
      <c r="S2204">
        <f>VLOOKUP($G2204,county_facts!$A:$BB,15,FALSE)</f>
        <v>0.5</v>
      </c>
      <c r="T2204">
        <f>VLOOKUP($G2204,county_facts!$A:$BB,16,FALSE)</f>
        <v>0</v>
      </c>
      <c r="U2204">
        <f>VLOOKUP($G2204,county_facts!$A:$BB,17,FALSE)</f>
        <v>1.3</v>
      </c>
      <c r="V2204">
        <f>VLOOKUP($G2204,county_facts!$A:$BB,18,FALSE)</f>
        <v>2.4</v>
      </c>
      <c r="W2204">
        <f>VLOOKUP($G2204,county_facts!$A:$BB,19,FALSE)</f>
        <v>74.2</v>
      </c>
      <c r="X2204">
        <f>VLOOKUP($G2204,county_facts!$A:$BB,20,FALSE)</f>
        <v>91.2</v>
      </c>
      <c r="Y2204">
        <f>VLOOKUP($G2204,county_facts!$A:$BB,21,FALSE)</f>
        <v>2.1</v>
      </c>
      <c r="Z2204">
        <f>VLOOKUP($G2204,county_facts!$A:$BB,22,FALSE)</f>
        <v>2.9</v>
      </c>
      <c r="AA2204">
        <f>VLOOKUP($G2204,county_facts!$A:$BB,23,FALSE)</f>
        <v>79.099999999999994</v>
      </c>
      <c r="AB2204">
        <f>VLOOKUP($G2204,county_facts!$A:$BB,24,FALSE)</f>
        <v>13.7</v>
      </c>
      <c r="AC2204">
        <f>VLOOKUP($G2204,county_facts!$A:$BB,25,FALSE)</f>
        <v>5165</v>
      </c>
      <c r="AD2204">
        <f>VLOOKUP($G2204,county_facts!$A:$BB,26,FALSE)</f>
        <v>26</v>
      </c>
      <c r="AE2204">
        <f>VLOOKUP($G2204,county_facts!$A:$BB,27,FALSE)</f>
        <v>31435</v>
      </c>
      <c r="AF2204">
        <f>VLOOKUP($G2204,county_facts!$A:$BB,28,FALSE)</f>
        <v>79.7</v>
      </c>
      <c r="AG2204">
        <f>VLOOKUP($G2204,county_facts!$A:$BB,29,FALSE)</f>
        <v>3.9</v>
      </c>
      <c r="AH2204">
        <f>VLOOKUP($G2204,county_facts!$A:$BB,30,FALSE)</f>
        <v>109600</v>
      </c>
      <c r="AI2204">
        <f>VLOOKUP($G2204,county_facts!$A:$BB,31,FALSE)</f>
        <v>26092</v>
      </c>
      <c r="AJ2204">
        <f>VLOOKUP($G2204,county_facts!$A:$BB,32,FALSE)</f>
        <v>2.38</v>
      </c>
      <c r="AK2204">
        <f>VLOOKUP($G2204,county_facts!$A:$BB,33,FALSE)</f>
        <v>21583</v>
      </c>
      <c r="AL2204">
        <f>VLOOKUP($G2204,county_facts!$A:$BB,34,FALSE)</f>
        <v>42143</v>
      </c>
      <c r="AM2204">
        <f>VLOOKUP($G2204,county_facts!$A:$BB,35,FALSE)</f>
        <v>14.5</v>
      </c>
      <c r="AN2204">
        <f>VLOOKUP($G2204,county_facts!$A:$BB,36,FALSE)</f>
        <v>816</v>
      </c>
      <c r="AO2204">
        <f>VLOOKUP($G2204,county_facts!$A:$BB,37,FALSE)</f>
        <v>8074</v>
      </c>
      <c r="AP2204">
        <f>VLOOKUP($G2204,county_facts!$A:$BB,38,FALSE)</f>
        <v>-2.4</v>
      </c>
      <c r="AQ2204">
        <f>VLOOKUP($G2204,county_facts!$A:$BB,39,FALSE)</f>
        <v>2948</v>
      </c>
      <c r="AR2204">
        <f>VLOOKUP($G2204,county_facts!$A:$BB,40,FALSE)</f>
        <v>3511</v>
      </c>
      <c r="AS2204">
        <f>VLOOKUP($G2204,county_facts!$A:$BB,41,FALSE)</f>
        <v>12.1</v>
      </c>
      <c r="AT2204">
        <f>VLOOKUP($G2204,county_facts!$A:$BB,42,FALSE)</f>
        <v>0</v>
      </c>
      <c r="AU2204">
        <f>VLOOKUP($G2204,county_facts!$A:$BB,43,FALSE)</f>
        <v>0</v>
      </c>
      <c r="AV2204">
        <f>VLOOKUP($G2204,county_facts!$A:$BB,44,FALSE)</f>
        <v>0</v>
      </c>
      <c r="AW2204">
        <f>VLOOKUP($G2204,county_facts!$A:$BB,45,FALSE)</f>
        <v>0</v>
      </c>
      <c r="AX2204">
        <f>VLOOKUP($G2204,county_facts!$A:$BB,46,FALSE)</f>
        <v>32.9</v>
      </c>
      <c r="AY2204">
        <f>VLOOKUP($G2204,county_facts!$A:$BB,47,FALSE)</f>
        <v>752137</v>
      </c>
      <c r="AZ2204">
        <f>VLOOKUP($G2204,county_facts!$A:$BB,48,FALSE)</f>
        <v>247619</v>
      </c>
      <c r="BA2204">
        <f>VLOOKUP($G2204,county_facts!$A:$BB,49,FALSE)</f>
        <v>269316</v>
      </c>
      <c r="BB2204">
        <f>VLOOKUP($G2204,county_facts!$A:$BB,50,FALSE)</f>
        <v>4421</v>
      </c>
      <c r="BC2204">
        <f>VLOOKUP($G2204,county_facts!$A:$BB,51,FALSE)</f>
        <v>15256</v>
      </c>
      <c r="BD2204">
        <f>VLOOKUP($G2204,county_facts!$A:$BB,52,FALSE)</f>
        <v>73</v>
      </c>
      <c r="BE2204">
        <f>VLOOKUP($G2204,county_facts!$A:$BB,53,FALSE)</f>
        <v>968.94</v>
      </c>
      <c r="BF2204">
        <f>VLOOKUP($G2204,county_facts!$A:$BB,54,FALSE)</f>
        <v>65.5</v>
      </c>
    </row>
    <row r="2205" spans="1:58" x14ac:dyDescent="0.3">
      <c r="A2205" t="s">
        <v>9</v>
      </c>
      <c r="B2205" t="s">
        <v>856</v>
      </c>
      <c r="C2205">
        <v>815</v>
      </c>
      <c r="D2205" t="s">
        <v>840</v>
      </c>
      <c r="E2205">
        <v>4286</v>
      </c>
      <c r="F2205">
        <v>0.19015398999999999</v>
      </c>
      <c r="G2205">
        <v>51143</v>
      </c>
      <c r="H2205">
        <f>VLOOKUP($G2205,county_facts!$A:$BB,4,FALSE)</f>
        <v>62383</v>
      </c>
      <c r="I2205">
        <f>VLOOKUP($G2205,county_facts!$A:$BB,5,FALSE)</f>
        <v>63492</v>
      </c>
      <c r="J2205">
        <f>VLOOKUP($G2205,county_facts!$A:$BB,6,FALSE)</f>
        <v>-1.7</v>
      </c>
      <c r="K2205">
        <f>VLOOKUP($G2205,county_facts!$A:$BB,7,FALSE)</f>
        <v>63506</v>
      </c>
      <c r="L2205">
        <f>VLOOKUP($G2205,county_facts!$A:$BB,8,FALSE)</f>
        <v>4.3</v>
      </c>
      <c r="M2205">
        <f>VLOOKUP($G2205,county_facts!$A:$BB,9,FALSE)</f>
        <v>19.899999999999999</v>
      </c>
      <c r="N2205">
        <f>VLOOKUP($G2205,county_facts!$A:$BB,10,FALSE)</f>
        <v>20</v>
      </c>
      <c r="O2205">
        <f>VLOOKUP($G2205,county_facts!$A:$BB,11,FALSE)</f>
        <v>50.9</v>
      </c>
      <c r="P2205">
        <f>VLOOKUP($G2205,county_facts!$A:$BB,12,FALSE)</f>
        <v>76.3</v>
      </c>
      <c r="Q2205">
        <f>VLOOKUP($G2205,county_facts!$A:$BB,13,FALSE)</f>
        <v>21.7</v>
      </c>
      <c r="R2205">
        <f>VLOOKUP($G2205,county_facts!$A:$BB,14,FALSE)</f>
        <v>0.3</v>
      </c>
      <c r="S2205">
        <f>VLOOKUP($G2205,county_facts!$A:$BB,15,FALSE)</f>
        <v>0.5</v>
      </c>
      <c r="T2205">
        <f>VLOOKUP($G2205,county_facts!$A:$BB,16,FALSE)</f>
        <v>0</v>
      </c>
      <c r="U2205">
        <f>VLOOKUP($G2205,county_facts!$A:$BB,17,FALSE)</f>
        <v>1.3</v>
      </c>
      <c r="V2205">
        <f>VLOOKUP($G2205,county_facts!$A:$BB,18,FALSE)</f>
        <v>2.4</v>
      </c>
      <c r="W2205">
        <f>VLOOKUP($G2205,county_facts!$A:$BB,19,FALSE)</f>
        <v>74.2</v>
      </c>
      <c r="X2205">
        <f>VLOOKUP($G2205,county_facts!$A:$BB,20,FALSE)</f>
        <v>91.2</v>
      </c>
      <c r="Y2205">
        <f>VLOOKUP($G2205,county_facts!$A:$BB,21,FALSE)</f>
        <v>2.1</v>
      </c>
      <c r="Z2205">
        <f>VLOOKUP($G2205,county_facts!$A:$BB,22,FALSE)</f>
        <v>2.9</v>
      </c>
      <c r="AA2205">
        <f>VLOOKUP($G2205,county_facts!$A:$BB,23,FALSE)</f>
        <v>79.099999999999994</v>
      </c>
      <c r="AB2205">
        <f>VLOOKUP($G2205,county_facts!$A:$BB,24,FALSE)</f>
        <v>13.7</v>
      </c>
      <c r="AC2205">
        <f>VLOOKUP($G2205,county_facts!$A:$BB,25,FALSE)</f>
        <v>5165</v>
      </c>
      <c r="AD2205">
        <f>VLOOKUP($G2205,county_facts!$A:$BB,26,FALSE)</f>
        <v>26</v>
      </c>
      <c r="AE2205">
        <f>VLOOKUP($G2205,county_facts!$A:$BB,27,FALSE)</f>
        <v>31435</v>
      </c>
      <c r="AF2205">
        <f>VLOOKUP($G2205,county_facts!$A:$BB,28,FALSE)</f>
        <v>79.7</v>
      </c>
      <c r="AG2205">
        <f>VLOOKUP($G2205,county_facts!$A:$BB,29,FALSE)</f>
        <v>3.9</v>
      </c>
      <c r="AH2205">
        <f>VLOOKUP($G2205,county_facts!$A:$BB,30,FALSE)</f>
        <v>109600</v>
      </c>
      <c r="AI2205">
        <f>VLOOKUP($G2205,county_facts!$A:$BB,31,FALSE)</f>
        <v>26092</v>
      </c>
      <c r="AJ2205">
        <f>VLOOKUP($G2205,county_facts!$A:$BB,32,FALSE)</f>
        <v>2.38</v>
      </c>
      <c r="AK2205">
        <f>VLOOKUP($G2205,county_facts!$A:$BB,33,FALSE)</f>
        <v>21583</v>
      </c>
      <c r="AL2205">
        <f>VLOOKUP($G2205,county_facts!$A:$BB,34,FALSE)</f>
        <v>42143</v>
      </c>
      <c r="AM2205">
        <f>VLOOKUP($G2205,county_facts!$A:$BB,35,FALSE)</f>
        <v>14.5</v>
      </c>
      <c r="AN2205">
        <f>VLOOKUP($G2205,county_facts!$A:$BB,36,FALSE)</f>
        <v>816</v>
      </c>
      <c r="AO2205">
        <f>VLOOKUP($G2205,county_facts!$A:$BB,37,FALSE)</f>
        <v>8074</v>
      </c>
      <c r="AP2205">
        <f>VLOOKUP($G2205,county_facts!$A:$BB,38,FALSE)</f>
        <v>-2.4</v>
      </c>
      <c r="AQ2205">
        <f>VLOOKUP($G2205,county_facts!$A:$BB,39,FALSE)</f>
        <v>2948</v>
      </c>
      <c r="AR2205">
        <f>VLOOKUP($G2205,county_facts!$A:$BB,40,FALSE)</f>
        <v>3511</v>
      </c>
      <c r="AS2205">
        <f>VLOOKUP($G2205,county_facts!$A:$BB,41,FALSE)</f>
        <v>12.1</v>
      </c>
      <c r="AT2205">
        <f>VLOOKUP($G2205,county_facts!$A:$BB,42,FALSE)</f>
        <v>0</v>
      </c>
      <c r="AU2205">
        <f>VLOOKUP($G2205,county_facts!$A:$BB,43,FALSE)</f>
        <v>0</v>
      </c>
      <c r="AV2205">
        <f>VLOOKUP($G2205,county_facts!$A:$BB,44,FALSE)</f>
        <v>0</v>
      </c>
      <c r="AW2205">
        <f>VLOOKUP($G2205,county_facts!$A:$BB,45,FALSE)</f>
        <v>0</v>
      </c>
      <c r="AX2205">
        <f>VLOOKUP($G2205,county_facts!$A:$BB,46,FALSE)</f>
        <v>32.9</v>
      </c>
      <c r="AY2205">
        <f>VLOOKUP($G2205,county_facts!$A:$BB,47,FALSE)</f>
        <v>752137</v>
      </c>
      <c r="AZ2205">
        <f>VLOOKUP($G2205,county_facts!$A:$BB,48,FALSE)</f>
        <v>247619</v>
      </c>
      <c r="BA2205">
        <f>VLOOKUP($G2205,county_facts!$A:$BB,49,FALSE)</f>
        <v>269316</v>
      </c>
      <c r="BB2205">
        <f>VLOOKUP($G2205,county_facts!$A:$BB,50,FALSE)</f>
        <v>4421</v>
      </c>
      <c r="BC2205">
        <f>VLOOKUP($G2205,county_facts!$A:$BB,51,FALSE)</f>
        <v>15256</v>
      </c>
      <c r="BD2205">
        <f>VLOOKUP($G2205,county_facts!$A:$BB,52,FALSE)</f>
        <v>73</v>
      </c>
      <c r="BE2205">
        <f>VLOOKUP($G2205,county_facts!$A:$BB,53,FALSE)</f>
        <v>968.94</v>
      </c>
      <c r="BF2205">
        <f>VLOOKUP($G2205,county_facts!$A:$BB,54,FALSE)</f>
        <v>65.5</v>
      </c>
    </row>
    <row r="2206" spans="1:58" x14ac:dyDescent="0.3">
      <c r="A2206" t="s">
        <v>6</v>
      </c>
      <c r="B2206" t="s">
        <v>918</v>
      </c>
      <c r="C2206">
        <v>3929</v>
      </c>
      <c r="D2206" t="s">
        <v>840</v>
      </c>
      <c r="E2206">
        <v>4647</v>
      </c>
      <c r="F2206">
        <v>0.84549171499999998</v>
      </c>
      <c r="G2206">
        <v>51730</v>
      </c>
      <c r="H2206">
        <f>VLOOKUP($G2206,county_facts!$A:$BB,4,FALSE)</f>
        <v>32701</v>
      </c>
      <c r="I2206">
        <f>VLOOKUP($G2206,county_facts!$A:$BB,5,FALSE)</f>
        <v>32420</v>
      </c>
      <c r="J2206">
        <f>VLOOKUP($G2206,county_facts!$A:$BB,6,FALSE)</f>
        <v>0.9</v>
      </c>
      <c r="K2206">
        <f>VLOOKUP($G2206,county_facts!$A:$BB,7,FALSE)</f>
        <v>32420</v>
      </c>
      <c r="L2206">
        <f>VLOOKUP($G2206,county_facts!$A:$BB,8,FALSE)</f>
        <v>8.4</v>
      </c>
      <c r="M2206">
        <f>VLOOKUP($G2206,county_facts!$A:$BB,9,FALSE)</f>
        <v>22.1</v>
      </c>
      <c r="N2206">
        <f>VLOOKUP($G2206,county_facts!$A:$BB,10,FALSE)</f>
        <v>15.3</v>
      </c>
      <c r="O2206">
        <f>VLOOKUP($G2206,county_facts!$A:$BB,11,FALSE)</f>
        <v>53.8</v>
      </c>
      <c r="P2206">
        <f>VLOOKUP($G2206,county_facts!$A:$BB,12,FALSE)</f>
        <v>18.399999999999999</v>
      </c>
      <c r="Q2206">
        <f>VLOOKUP($G2206,county_facts!$A:$BB,13,FALSE)</f>
        <v>77.599999999999994</v>
      </c>
      <c r="R2206">
        <f>VLOOKUP($G2206,county_facts!$A:$BB,14,FALSE)</f>
        <v>0.4</v>
      </c>
      <c r="S2206">
        <f>VLOOKUP($G2206,county_facts!$A:$BB,15,FALSE)</f>
        <v>1.2</v>
      </c>
      <c r="T2206">
        <f>VLOOKUP($G2206,county_facts!$A:$BB,16,FALSE)</f>
        <v>0.2</v>
      </c>
      <c r="U2206">
        <f>VLOOKUP($G2206,county_facts!$A:$BB,17,FALSE)</f>
        <v>2.2000000000000002</v>
      </c>
      <c r="V2206">
        <f>VLOOKUP($G2206,county_facts!$A:$BB,18,FALSE)</f>
        <v>4.4000000000000004</v>
      </c>
      <c r="W2206">
        <f>VLOOKUP($G2206,county_facts!$A:$BB,19,FALSE)</f>
        <v>15.9</v>
      </c>
      <c r="X2206">
        <f>VLOOKUP($G2206,county_facts!$A:$BB,20,FALSE)</f>
        <v>85</v>
      </c>
      <c r="Y2206">
        <f>VLOOKUP($G2206,county_facts!$A:$BB,21,FALSE)</f>
        <v>3.7</v>
      </c>
      <c r="Z2206">
        <f>VLOOKUP($G2206,county_facts!$A:$BB,22,FALSE)</f>
        <v>5</v>
      </c>
      <c r="AA2206">
        <f>VLOOKUP($G2206,county_facts!$A:$BB,23,FALSE)</f>
        <v>73.7</v>
      </c>
      <c r="AB2206">
        <f>VLOOKUP($G2206,county_facts!$A:$BB,24,FALSE)</f>
        <v>14.9</v>
      </c>
      <c r="AC2206">
        <f>VLOOKUP($G2206,county_facts!$A:$BB,25,FALSE)</f>
        <v>2692</v>
      </c>
      <c r="AD2206">
        <f>VLOOKUP($G2206,county_facts!$A:$BB,26,FALSE)</f>
        <v>22.7</v>
      </c>
      <c r="AE2206">
        <f>VLOOKUP($G2206,county_facts!$A:$BB,27,FALSE)</f>
        <v>16448</v>
      </c>
      <c r="AF2206">
        <f>VLOOKUP($G2206,county_facts!$A:$BB,28,FALSE)</f>
        <v>45.7</v>
      </c>
      <c r="AG2206">
        <f>VLOOKUP($G2206,county_facts!$A:$BB,29,FALSE)</f>
        <v>34.1</v>
      </c>
      <c r="AH2206">
        <f>VLOOKUP($G2206,county_facts!$A:$BB,30,FALSE)</f>
        <v>122500</v>
      </c>
      <c r="AI2206">
        <f>VLOOKUP($G2206,county_facts!$A:$BB,31,FALSE)</f>
        <v>12456</v>
      </c>
      <c r="AJ2206">
        <f>VLOOKUP($G2206,county_facts!$A:$BB,32,FALSE)</f>
        <v>2.5299999999999998</v>
      </c>
      <c r="AK2206">
        <f>VLOOKUP($G2206,county_facts!$A:$BB,33,FALSE)</f>
        <v>18936</v>
      </c>
      <c r="AL2206">
        <f>VLOOKUP($G2206,county_facts!$A:$BB,34,FALSE)</f>
        <v>34424</v>
      </c>
      <c r="AM2206">
        <f>VLOOKUP($G2206,county_facts!$A:$BB,35,FALSE)</f>
        <v>26.7</v>
      </c>
      <c r="AN2206">
        <f>VLOOKUP($G2206,county_facts!$A:$BB,36,FALSE)</f>
        <v>713</v>
      </c>
      <c r="AO2206">
        <f>VLOOKUP($G2206,county_facts!$A:$BB,37,FALSE)</f>
        <v>13700</v>
      </c>
      <c r="AP2206">
        <f>VLOOKUP($G2206,county_facts!$A:$BB,38,FALSE)</f>
        <v>1.5</v>
      </c>
      <c r="AQ2206">
        <f>VLOOKUP($G2206,county_facts!$A:$BB,39,FALSE)</f>
        <v>1187</v>
      </c>
      <c r="AR2206">
        <f>VLOOKUP($G2206,county_facts!$A:$BB,40,FALSE)</f>
        <v>1678</v>
      </c>
      <c r="AS2206">
        <f>VLOOKUP($G2206,county_facts!$A:$BB,41,FALSE)</f>
        <v>39.6</v>
      </c>
      <c r="AT2206">
        <f>VLOOKUP($G2206,county_facts!$A:$BB,42,FALSE)</f>
        <v>0</v>
      </c>
      <c r="AU2206">
        <f>VLOOKUP($G2206,county_facts!$A:$BB,43,FALSE)</f>
        <v>0</v>
      </c>
      <c r="AV2206">
        <f>VLOOKUP($G2206,county_facts!$A:$BB,44,FALSE)</f>
        <v>0</v>
      </c>
      <c r="AW2206">
        <f>VLOOKUP($G2206,county_facts!$A:$BB,45,FALSE)</f>
        <v>0</v>
      </c>
      <c r="AX2206">
        <f>VLOOKUP($G2206,county_facts!$A:$BB,46,FALSE)</f>
        <v>22.6</v>
      </c>
      <c r="AY2206">
        <f>VLOOKUP($G2206,county_facts!$A:$BB,47,FALSE)</f>
        <v>595891</v>
      </c>
      <c r="AZ2206">
        <f>VLOOKUP($G2206,county_facts!$A:$BB,48,FALSE)</f>
        <v>356054</v>
      </c>
      <c r="BA2206">
        <f>VLOOKUP($G2206,county_facts!$A:$BB,49,FALSE)</f>
        <v>324219</v>
      </c>
      <c r="BB2206">
        <f>VLOOKUP($G2206,county_facts!$A:$BB,50,FALSE)</f>
        <v>9823</v>
      </c>
      <c r="BC2206">
        <f>VLOOKUP($G2206,county_facts!$A:$BB,51,FALSE)</f>
        <v>36635</v>
      </c>
      <c r="BD2206">
        <f>VLOOKUP($G2206,county_facts!$A:$BB,52,FALSE)</f>
        <v>8</v>
      </c>
      <c r="BE2206">
        <f>VLOOKUP($G2206,county_facts!$A:$BB,53,FALSE)</f>
        <v>22.93</v>
      </c>
      <c r="BF2206">
        <f>VLOOKUP($G2206,county_facts!$A:$BB,54,FALSE)</f>
        <v>1413.7</v>
      </c>
    </row>
    <row r="2207" spans="1:58" x14ac:dyDescent="0.3">
      <c r="A2207" t="s">
        <v>9</v>
      </c>
      <c r="B2207" t="s">
        <v>918</v>
      </c>
      <c r="C2207">
        <v>718</v>
      </c>
      <c r="D2207" t="s">
        <v>840</v>
      </c>
      <c r="E2207">
        <v>4647</v>
      </c>
      <c r="F2207">
        <v>0.154508285</v>
      </c>
      <c r="G2207">
        <v>51730</v>
      </c>
      <c r="H2207">
        <f>VLOOKUP($G2207,county_facts!$A:$BB,4,FALSE)</f>
        <v>32701</v>
      </c>
      <c r="I2207">
        <f>VLOOKUP($G2207,county_facts!$A:$BB,5,FALSE)</f>
        <v>32420</v>
      </c>
      <c r="J2207">
        <f>VLOOKUP($G2207,county_facts!$A:$BB,6,FALSE)</f>
        <v>0.9</v>
      </c>
      <c r="K2207">
        <f>VLOOKUP($G2207,county_facts!$A:$BB,7,FALSE)</f>
        <v>32420</v>
      </c>
      <c r="L2207">
        <f>VLOOKUP($G2207,county_facts!$A:$BB,8,FALSE)</f>
        <v>8.4</v>
      </c>
      <c r="M2207">
        <f>VLOOKUP($G2207,county_facts!$A:$BB,9,FALSE)</f>
        <v>22.1</v>
      </c>
      <c r="N2207">
        <f>VLOOKUP($G2207,county_facts!$A:$BB,10,FALSE)</f>
        <v>15.3</v>
      </c>
      <c r="O2207">
        <f>VLOOKUP($G2207,county_facts!$A:$BB,11,FALSE)</f>
        <v>53.8</v>
      </c>
      <c r="P2207">
        <f>VLOOKUP($G2207,county_facts!$A:$BB,12,FALSE)</f>
        <v>18.399999999999999</v>
      </c>
      <c r="Q2207">
        <f>VLOOKUP($G2207,county_facts!$A:$BB,13,FALSE)</f>
        <v>77.599999999999994</v>
      </c>
      <c r="R2207">
        <f>VLOOKUP($G2207,county_facts!$A:$BB,14,FALSE)</f>
        <v>0.4</v>
      </c>
      <c r="S2207">
        <f>VLOOKUP($G2207,county_facts!$A:$BB,15,FALSE)</f>
        <v>1.2</v>
      </c>
      <c r="T2207">
        <f>VLOOKUP($G2207,county_facts!$A:$BB,16,FALSE)</f>
        <v>0.2</v>
      </c>
      <c r="U2207">
        <f>VLOOKUP($G2207,county_facts!$A:$BB,17,FALSE)</f>
        <v>2.2000000000000002</v>
      </c>
      <c r="V2207">
        <f>VLOOKUP($G2207,county_facts!$A:$BB,18,FALSE)</f>
        <v>4.4000000000000004</v>
      </c>
      <c r="W2207">
        <f>VLOOKUP($G2207,county_facts!$A:$BB,19,FALSE)</f>
        <v>15.9</v>
      </c>
      <c r="X2207">
        <f>VLOOKUP($G2207,county_facts!$A:$BB,20,FALSE)</f>
        <v>85</v>
      </c>
      <c r="Y2207">
        <f>VLOOKUP($G2207,county_facts!$A:$BB,21,FALSE)</f>
        <v>3.7</v>
      </c>
      <c r="Z2207">
        <f>VLOOKUP($G2207,county_facts!$A:$BB,22,FALSE)</f>
        <v>5</v>
      </c>
      <c r="AA2207">
        <f>VLOOKUP($G2207,county_facts!$A:$BB,23,FALSE)</f>
        <v>73.7</v>
      </c>
      <c r="AB2207">
        <f>VLOOKUP($G2207,county_facts!$A:$BB,24,FALSE)</f>
        <v>14.9</v>
      </c>
      <c r="AC2207">
        <f>VLOOKUP($G2207,county_facts!$A:$BB,25,FALSE)</f>
        <v>2692</v>
      </c>
      <c r="AD2207">
        <f>VLOOKUP($G2207,county_facts!$A:$BB,26,FALSE)</f>
        <v>22.7</v>
      </c>
      <c r="AE2207">
        <f>VLOOKUP($G2207,county_facts!$A:$BB,27,FALSE)</f>
        <v>16448</v>
      </c>
      <c r="AF2207">
        <f>VLOOKUP($G2207,county_facts!$A:$BB,28,FALSE)</f>
        <v>45.7</v>
      </c>
      <c r="AG2207">
        <f>VLOOKUP($G2207,county_facts!$A:$BB,29,FALSE)</f>
        <v>34.1</v>
      </c>
      <c r="AH2207">
        <f>VLOOKUP($G2207,county_facts!$A:$BB,30,FALSE)</f>
        <v>122500</v>
      </c>
      <c r="AI2207">
        <f>VLOOKUP($G2207,county_facts!$A:$BB,31,FALSE)</f>
        <v>12456</v>
      </c>
      <c r="AJ2207">
        <f>VLOOKUP($G2207,county_facts!$A:$BB,32,FALSE)</f>
        <v>2.5299999999999998</v>
      </c>
      <c r="AK2207">
        <f>VLOOKUP($G2207,county_facts!$A:$BB,33,FALSE)</f>
        <v>18936</v>
      </c>
      <c r="AL2207">
        <f>VLOOKUP($G2207,county_facts!$A:$BB,34,FALSE)</f>
        <v>34424</v>
      </c>
      <c r="AM2207">
        <f>VLOOKUP($G2207,county_facts!$A:$BB,35,FALSE)</f>
        <v>26.7</v>
      </c>
      <c r="AN2207">
        <f>VLOOKUP($G2207,county_facts!$A:$BB,36,FALSE)</f>
        <v>713</v>
      </c>
      <c r="AO2207">
        <f>VLOOKUP($G2207,county_facts!$A:$BB,37,FALSE)</f>
        <v>13700</v>
      </c>
      <c r="AP2207">
        <f>VLOOKUP($G2207,county_facts!$A:$BB,38,FALSE)</f>
        <v>1.5</v>
      </c>
      <c r="AQ2207">
        <f>VLOOKUP($G2207,county_facts!$A:$BB,39,FALSE)</f>
        <v>1187</v>
      </c>
      <c r="AR2207">
        <f>VLOOKUP($G2207,county_facts!$A:$BB,40,FALSE)</f>
        <v>1678</v>
      </c>
      <c r="AS2207">
        <f>VLOOKUP($G2207,county_facts!$A:$BB,41,FALSE)</f>
        <v>39.6</v>
      </c>
      <c r="AT2207">
        <f>VLOOKUP($G2207,county_facts!$A:$BB,42,FALSE)</f>
        <v>0</v>
      </c>
      <c r="AU2207">
        <f>VLOOKUP($G2207,county_facts!$A:$BB,43,FALSE)</f>
        <v>0</v>
      </c>
      <c r="AV2207">
        <f>VLOOKUP($G2207,county_facts!$A:$BB,44,FALSE)</f>
        <v>0</v>
      </c>
      <c r="AW2207">
        <f>VLOOKUP($G2207,county_facts!$A:$BB,45,FALSE)</f>
        <v>0</v>
      </c>
      <c r="AX2207">
        <f>VLOOKUP($G2207,county_facts!$A:$BB,46,FALSE)</f>
        <v>22.6</v>
      </c>
      <c r="AY2207">
        <f>VLOOKUP($G2207,county_facts!$A:$BB,47,FALSE)</f>
        <v>595891</v>
      </c>
      <c r="AZ2207">
        <f>VLOOKUP($G2207,county_facts!$A:$BB,48,FALSE)</f>
        <v>356054</v>
      </c>
      <c r="BA2207">
        <f>VLOOKUP($G2207,county_facts!$A:$BB,49,FALSE)</f>
        <v>324219</v>
      </c>
      <c r="BB2207">
        <f>VLOOKUP($G2207,county_facts!$A:$BB,50,FALSE)</f>
        <v>9823</v>
      </c>
      <c r="BC2207">
        <f>VLOOKUP($G2207,county_facts!$A:$BB,51,FALSE)</f>
        <v>36635</v>
      </c>
      <c r="BD2207">
        <f>VLOOKUP($G2207,county_facts!$A:$BB,52,FALSE)</f>
        <v>8</v>
      </c>
      <c r="BE2207">
        <f>VLOOKUP($G2207,county_facts!$A:$BB,53,FALSE)</f>
        <v>22.93</v>
      </c>
      <c r="BF2207">
        <f>VLOOKUP($G2207,county_facts!$A:$BB,54,FALSE)</f>
        <v>1413.7</v>
      </c>
    </row>
    <row r="2208" spans="1:58" x14ac:dyDescent="0.3">
      <c r="A2208" t="s">
        <v>6</v>
      </c>
      <c r="B2208" t="s">
        <v>857</v>
      </c>
      <c r="C2208">
        <v>550</v>
      </c>
      <c r="D2208" t="s">
        <v>840</v>
      </c>
      <c r="E2208">
        <v>802</v>
      </c>
      <c r="F2208">
        <v>0.68578553600000003</v>
      </c>
      <c r="G2208">
        <v>51141</v>
      </c>
      <c r="H2208">
        <f>VLOOKUP($G2208,county_facts!$A:$BB,4,FALSE)</f>
        <v>18264</v>
      </c>
      <c r="I2208">
        <f>VLOOKUP($G2208,county_facts!$A:$BB,5,FALSE)</f>
        <v>18490</v>
      </c>
      <c r="J2208">
        <f>VLOOKUP($G2208,county_facts!$A:$BB,6,FALSE)</f>
        <v>-1.2</v>
      </c>
      <c r="K2208">
        <f>VLOOKUP($G2208,county_facts!$A:$BB,7,FALSE)</f>
        <v>18490</v>
      </c>
      <c r="L2208">
        <f>VLOOKUP($G2208,county_facts!$A:$BB,8,FALSE)</f>
        <v>4</v>
      </c>
      <c r="M2208">
        <f>VLOOKUP($G2208,county_facts!$A:$BB,9,FALSE)</f>
        <v>18.100000000000001</v>
      </c>
      <c r="N2208">
        <f>VLOOKUP($G2208,county_facts!$A:$BB,10,FALSE)</f>
        <v>24.2</v>
      </c>
      <c r="O2208">
        <f>VLOOKUP($G2208,county_facts!$A:$BB,11,FALSE)</f>
        <v>50.9</v>
      </c>
      <c r="P2208">
        <f>VLOOKUP($G2208,county_facts!$A:$BB,12,FALSE)</f>
        <v>92.4</v>
      </c>
      <c r="Q2208">
        <f>VLOOKUP($G2208,county_facts!$A:$BB,13,FALSE)</f>
        <v>5.8</v>
      </c>
      <c r="R2208">
        <f>VLOOKUP($G2208,county_facts!$A:$BB,14,FALSE)</f>
        <v>0.5</v>
      </c>
      <c r="S2208">
        <f>VLOOKUP($G2208,county_facts!$A:$BB,15,FALSE)</f>
        <v>0.3</v>
      </c>
      <c r="T2208">
        <f>VLOOKUP($G2208,county_facts!$A:$BB,16,FALSE)</f>
        <v>0</v>
      </c>
      <c r="U2208">
        <f>VLOOKUP($G2208,county_facts!$A:$BB,17,FALSE)</f>
        <v>1</v>
      </c>
      <c r="V2208">
        <f>VLOOKUP($G2208,county_facts!$A:$BB,18,FALSE)</f>
        <v>2.8</v>
      </c>
      <c r="W2208">
        <f>VLOOKUP($G2208,county_facts!$A:$BB,19,FALSE)</f>
        <v>89.9</v>
      </c>
      <c r="X2208">
        <f>VLOOKUP($G2208,county_facts!$A:$BB,20,FALSE)</f>
        <v>90.8</v>
      </c>
      <c r="Y2208">
        <f>VLOOKUP($G2208,county_facts!$A:$BB,21,FALSE)</f>
        <v>1.4</v>
      </c>
      <c r="Z2208">
        <f>VLOOKUP($G2208,county_facts!$A:$BB,22,FALSE)</f>
        <v>2.1</v>
      </c>
      <c r="AA2208">
        <f>VLOOKUP($G2208,county_facts!$A:$BB,23,FALSE)</f>
        <v>75.3</v>
      </c>
      <c r="AB2208">
        <f>VLOOKUP($G2208,county_facts!$A:$BB,24,FALSE)</f>
        <v>10.7</v>
      </c>
      <c r="AC2208">
        <f>VLOOKUP($G2208,county_facts!$A:$BB,25,FALSE)</f>
        <v>1588</v>
      </c>
      <c r="AD2208">
        <f>VLOOKUP($G2208,county_facts!$A:$BB,26,FALSE)</f>
        <v>26.4</v>
      </c>
      <c r="AE2208">
        <f>VLOOKUP($G2208,county_facts!$A:$BB,27,FALSE)</f>
        <v>10100</v>
      </c>
      <c r="AF2208">
        <f>VLOOKUP($G2208,county_facts!$A:$BB,28,FALSE)</f>
        <v>77</v>
      </c>
      <c r="AG2208">
        <f>VLOOKUP($G2208,county_facts!$A:$BB,29,FALSE)</f>
        <v>3.6</v>
      </c>
      <c r="AH2208">
        <f>VLOOKUP($G2208,county_facts!$A:$BB,30,FALSE)</f>
        <v>110500</v>
      </c>
      <c r="AI2208">
        <f>VLOOKUP($G2208,county_facts!$A:$BB,31,FALSE)</f>
        <v>7846</v>
      </c>
      <c r="AJ2208">
        <f>VLOOKUP($G2208,county_facts!$A:$BB,32,FALSE)</f>
        <v>2.3199999999999998</v>
      </c>
      <c r="AK2208">
        <f>VLOOKUP($G2208,county_facts!$A:$BB,33,FALSE)</f>
        <v>18860</v>
      </c>
      <c r="AL2208">
        <f>VLOOKUP($G2208,county_facts!$A:$BB,34,FALSE)</f>
        <v>34864</v>
      </c>
      <c r="AM2208">
        <f>VLOOKUP($G2208,county_facts!$A:$BB,35,FALSE)</f>
        <v>17.100000000000001</v>
      </c>
      <c r="AN2208">
        <f>VLOOKUP($G2208,county_facts!$A:$BB,36,FALSE)</f>
        <v>294</v>
      </c>
      <c r="AO2208">
        <f>VLOOKUP($G2208,county_facts!$A:$BB,37,FALSE)</f>
        <v>3760</v>
      </c>
      <c r="AP2208">
        <f>VLOOKUP($G2208,county_facts!$A:$BB,38,FALSE)</f>
        <v>-6.4</v>
      </c>
      <c r="AQ2208">
        <f>VLOOKUP($G2208,county_facts!$A:$BB,39,FALSE)</f>
        <v>1065</v>
      </c>
      <c r="AR2208">
        <f>VLOOKUP($G2208,county_facts!$A:$BB,40,FALSE)</f>
        <v>1487</v>
      </c>
      <c r="AS2208">
        <f>VLOOKUP($G2208,county_facts!$A:$BB,41,FALSE)</f>
        <v>0</v>
      </c>
      <c r="AT2208">
        <f>VLOOKUP($G2208,county_facts!$A:$BB,42,FALSE)</f>
        <v>0</v>
      </c>
      <c r="AU2208">
        <f>VLOOKUP($G2208,county_facts!$A:$BB,43,FALSE)</f>
        <v>0</v>
      </c>
      <c r="AV2208">
        <f>VLOOKUP($G2208,county_facts!$A:$BB,44,FALSE)</f>
        <v>0</v>
      </c>
      <c r="AW2208">
        <f>VLOOKUP($G2208,county_facts!$A:$BB,45,FALSE)</f>
        <v>0</v>
      </c>
      <c r="AX2208">
        <f>VLOOKUP($G2208,county_facts!$A:$BB,46,FALSE)</f>
        <v>31.6</v>
      </c>
      <c r="AY2208">
        <f>VLOOKUP($G2208,county_facts!$A:$BB,47,FALSE)</f>
        <v>248454</v>
      </c>
      <c r="AZ2208">
        <f>VLOOKUP($G2208,county_facts!$A:$BB,48,FALSE)</f>
        <v>19044</v>
      </c>
      <c r="BA2208">
        <f>VLOOKUP($G2208,county_facts!$A:$BB,49,FALSE)</f>
        <v>148590</v>
      </c>
      <c r="BB2208">
        <f>VLOOKUP($G2208,county_facts!$A:$BB,50,FALSE)</f>
        <v>7904</v>
      </c>
      <c r="BC2208">
        <f>VLOOKUP($G2208,county_facts!$A:$BB,51,FALSE)</f>
        <v>6647</v>
      </c>
      <c r="BD2208">
        <f>VLOOKUP($G2208,county_facts!$A:$BB,52,FALSE)</f>
        <v>31</v>
      </c>
      <c r="BE2208">
        <f>VLOOKUP($G2208,county_facts!$A:$BB,53,FALSE)</f>
        <v>483.1</v>
      </c>
      <c r="BF2208">
        <f>VLOOKUP($G2208,county_facts!$A:$BB,54,FALSE)</f>
        <v>38.299999999999997</v>
      </c>
    </row>
    <row r="2209" spans="1:58" x14ac:dyDescent="0.3">
      <c r="A2209" t="s">
        <v>9</v>
      </c>
      <c r="B2209" t="s">
        <v>857</v>
      </c>
      <c r="C2209">
        <v>252</v>
      </c>
      <c r="D2209" t="s">
        <v>840</v>
      </c>
      <c r="E2209">
        <v>802</v>
      </c>
      <c r="F2209">
        <v>0.31421446400000003</v>
      </c>
      <c r="G2209">
        <v>51141</v>
      </c>
      <c r="H2209">
        <f>VLOOKUP($G2209,county_facts!$A:$BB,4,FALSE)</f>
        <v>18264</v>
      </c>
      <c r="I2209">
        <f>VLOOKUP($G2209,county_facts!$A:$BB,5,FALSE)</f>
        <v>18490</v>
      </c>
      <c r="J2209">
        <f>VLOOKUP($G2209,county_facts!$A:$BB,6,FALSE)</f>
        <v>-1.2</v>
      </c>
      <c r="K2209">
        <f>VLOOKUP($G2209,county_facts!$A:$BB,7,FALSE)</f>
        <v>18490</v>
      </c>
      <c r="L2209">
        <f>VLOOKUP($G2209,county_facts!$A:$BB,8,FALSE)</f>
        <v>4</v>
      </c>
      <c r="M2209">
        <f>VLOOKUP($G2209,county_facts!$A:$BB,9,FALSE)</f>
        <v>18.100000000000001</v>
      </c>
      <c r="N2209">
        <f>VLOOKUP($G2209,county_facts!$A:$BB,10,FALSE)</f>
        <v>24.2</v>
      </c>
      <c r="O2209">
        <f>VLOOKUP($G2209,county_facts!$A:$BB,11,FALSE)</f>
        <v>50.9</v>
      </c>
      <c r="P2209">
        <f>VLOOKUP($G2209,county_facts!$A:$BB,12,FALSE)</f>
        <v>92.4</v>
      </c>
      <c r="Q2209">
        <f>VLOOKUP($G2209,county_facts!$A:$BB,13,FALSE)</f>
        <v>5.8</v>
      </c>
      <c r="R2209">
        <f>VLOOKUP($G2209,county_facts!$A:$BB,14,FALSE)</f>
        <v>0.5</v>
      </c>
      <c r="S2209">
        <f>VLOOKUP($G2209,county_facts!$A:$BB,15,FALSE)</f>
        <v>0.3</v>
      </c>
      <c r="T2209">
        <f>VLOOKUP($G2209,county_facts!$A:$BB,16,FALSE)</f>
        <v>0</v>
      </c>
      <c r="U2209">
        <f>VLOOKUP($G2209,county_facts!$A:$BB,17,FALSE)</f>
        <v>1</v>
      </c>
      <c r="V2209">
        <f>VLOOKUP($G2209,county_facts!$A:$BB,18,FALSE)</f>
        <v>2.8</v>
      </c>
      <c r="W2209">
        <f>VLOOKUP($G2209,county_facts!$A:$BB,19,FALSE)</f>
        <v>89.9</v>
      </c>
      <c r="X2209">
        <f>VLOOKUP($G2209,county_facts!$A:$BB,20,FALSE)</f>
        <v>90.8</v>
      </c>
      <c r="Y2209">
        <f>VLOOKUP($G2209,county_facts!$A:$BB,21,FALSE)</f>
        <v>1.4</v>
      </c>
      <c r="Z2209">
        <f>VLOOKUP($G2209,county_facts!$A:$BB,22,FALSE)</f>
        <v>2.1</v>
      </c>
      <c r="AA2209">
        <f>VLOOKUP($G2209,county_facts!$A:$BB,23,FALSE)</f>
        <v>75.3</v>
      </c>
      <c r="AB2209">
        <f>VLOOKUP($G2209,county_facts!$A:$BB,24,FALSE)</f>
        <v>10.7</v>
      </c>
      <c r="AC2209">
        <f>VLOOKUP($G2209,county_facts!$A:$BB,25,FALSE)</f>
        <v>1588</v>
      </c>
      <c r="AD2209">
        <f>VLOOKUP($G2209,county_facts!$A:$BB,26,FALSE)</f>
        <v>26.4</v>
      </c>
      <c r="AE2209">
        <f>VLOOKUP($G2209,county_facts!$A:$BB,27,FALSE)</f>
        <v>10100</v>
      </c>
      <c r="AF2209">
        <f>VLOOKUP($G2209,county_facts!$A:$BB,28,FALSE)</f>
        <v>77</v>
      </c>
      <c r="AG2209">
        <f>VLOOKUP($G2209,county_facts!$A:$BB,29,FALSE)</f>
        <v>3.6</v>
      </c>
      <c r="AH2209">
        <f>VLOOKUP($G2209,county_facts!$A:$BB,30,FALSE)</f>
        <v>110500</v>
      </c>
      <c r="AI2209">
        <f>VLOOKUP($G2209,county_facts!$A:$BB,31,FALSE)</f>
        <v>7846</v>
      </c>
      <c r="AJ2209">
        <f>VLOOKUP($G2209,county_facts!$A:$BB,32,FALSE)</f>
        <v>2.3199999999999998</v>
      </c>
      <c r="AK2209">
        <f>VLOOKUP($G2209,county_facts!$A:$BB,33,FALSE)</f>
        <v>18860</v>
      </c>
      <c r="AL2209">
        <f>VLOOKUP($G2209,county_facts!$A:$BB,34,FALSE)</f>
        <v>34864</v>
      </c>
      <c r="AM2209">
        <f>VLOOKUP($G2209,county_facts!$A:$BB,35,FALSE)</f>
        <v>17.100000000000001</v>
      </c>
      <c r="AN2209">
        <f>VLOOKUP($G2209,county_facts!$A:$BB,36,FALSE)</f>
        <v>294</v>
      </c>
      <c r="AO2209">
        <f>VLOOKUP($G2209,county_facts!$A:$BB,37,FALSE)</f>
        <v>3760</v>
      </c>
      <c r="AP2209">
        <f>VLOOKUP($G2209,county_facts!$A:$BB,38,FALSE)</f>
        <v>-6.4</v>
      </c>
      <c r="AQ2209">
        <f>VLOOKUP($G2209,county_facts!$A:$BB,39,FALSE)</f>
        <v>1065</v>
      </c>
      <c r="AR2209">
        <f>VLOOKUP($G2209,county_facts!$A:$BB,40,FALSE)</f>
        <v>1487</v>
      </c>
      <c r="AS2209">
        <f>VLOOKUP($G2209,county_facts!$A:$BB,41,FALSE)</f>
        <v>0</v>
      </c>
      <c r="AT2209">
        <f>VLOOKUP($G2209,county_facts!$A:$BB,42,FALSE)</f>
        <v>0</v>
      </c>
      <c r="AU2209">
        <f>VLOOKUP($G2209,county_facts!$A:$BB,43,FALSE)</f>
        <v>0</v>
      </c>
      <c r="AV2209">
        <f>VLOOKUP($G2209,county_facts!$A:$BB,44,FALSE)</f>
        <v>0</v>
      </c>
      <c r="AW2209">
        <f>VLOOKUP($G2209,county_facts!$A:$BB,45,FALSE)</f>
        <v>0</v>
      </c>
      <c r="AX2209">
        <f>VLOOKUP($G2209,county_facts!$A:$BB,46,FALSE)</f>
        <v>31.6</v>
      </c>
      <c r="AY2209">
        <f>VLOOKUP($G2209,county_facts!$A:$BB,47,FALSE)</f>
        <v>248454</v>
      </c>
      <c r="AZ2209">
        <f>VLOOKUP($G2209,county_facts!$A:$BB,48,FALSE)</f>
        <v>19044</v>
      </c>
      <c r="BA2209">
        <f>VLOOKUP($G2209,county_facts!$A:$BB,49,FALSE)</f>
        <v>148590</v>
      </c>
      <c r="BB2209">
        <f>VLOOKUP($G2209,county_facts!$A:$BB,50,FALSE)</f>
        <v>7904</v>
      </c>
      <c r="BC2209">
        <f>VLOOKUP($G2209,county_facts!$A:$BB,51,FALSE)</f>
        <v>6647</v>
      </c>
      <c r="BD2209">
        <f>VLOOKUP($G2209,county_facts!$A:$BB,52,FALSE)</f>
        <v>31</v>
      </c>
      <c r="BE2209">
        <f>VLOOKUP($G2209,county_facts!$A:$BB,53,FALSE)</f>
        <v>483.1</v>
      </c>
      <c r="BF2209">
        <f>VLOOKUP($G2209,county_facts!$A:$BB,54,FALSE)</f>
        <v>38.299999999999997</v>
      </c>
    </row>
    <row r="2210" spans="1:58" x14ac:dyDescent="0.3">
      <c r="A2210" t="s">
        <v>6</v>
      </c>
      <c r="B2210" t="s">
        <v>264</v>
      </c>
      <c r="C2210">
        <v>693</v>
      </c>
      <c r="D2210" t="s">
        <v>840</v>
      </c>
      <c r="E2210">
        <v>1018</v>
      </c>
      <c r="F2210">
        <v>0.68074656200000006</v>
      </c>
      <c r="G2210">
        <v>51139</v>
      </c>
      <c r="H2210">
        <f>VLOOKUP($G2210,county_facts!$A:$BB,4,FALSE)</f>
        <v>23848</v>
      </c>
      <c r="I2210">
        <f>VLOOKUP($G2210,county_facts!$A:$BB,5,FALSE)</f>
        <v>24055</v>
      </c>
      <c r="J2210">
        <f>VLOOKUP($G2210,county_facts!$A:$BB,6,FALSE)</f>
        <v>-0.9</v>
      </c>
      <c r="K2210">
        <f>VLOOKUP($G2210,county_facts!$A:$BB,7,FALSE)</f>
        <v>24042</v>
      </c>
      <c r="L2210">
        <f>VLOOKUP($G2210,county_facts!$A:$BB,8,FALSE)</f>
        <v>5</v>
      </c>
      <c r="M2210">
        <f>VLOOKUP($G2210,county_facts!$A:$BB,9,FALSE)</f>
        <v>20.3</v>
      </c>
      <c r="N2210">
        <f>VLOOKUP($G2210,county_facts!$A:$BB,10,FALSE)</f>
        <v>19.8</v>
      </c>
      <c r="O2210">
        <f>VLOOKUP($G2210,county_facts!$A:$BB,11,FALSE)</f>
        <v>50.4</v>
      </c>
      <c r="P2210">
        <f>VLOOKUP($G2210,county_facts!$A:$BB,12,FALSE)</f>
        <v>96</v>
      </c>
      <c r="Q2210">
        <f>VLOOKUP($G2210,county_facts!$A:$BB,13,FALSE)</f>
        <v>2.2000000000000002</v>
      </c>
      <c r="R2210">
        <f>VLOOKUP($G2210,county_facts!$A:$BB,14,FALSE)</f>
        <v>0.2</v>
      </c>
      <c r="S2210">
        <f>VLOOKUP($G2210,county_facts!$A:$BB,15,FALSE)</f>
        <v>0.4</v>
      </c>
      <c r="T2210">
        <f>VLOOKUP($G2210,county_facts!$A:$BB,16,FALSE)</f>
        <v>0</v>
      </c>
      <c r="U2210">
        <f>VLOOKUP($G2210,county_facts!$A:$BB,17,FALSE)</f>
        <v>1.1000000000000001</v>
      </c>
      <c r="V2210">
        <f>VLOOKUP($G2210,county_facts!$A:$BB,18,FALSE)</f>
        <v>1.9</v>
      </c>
      <c r="W2210">
        <f>VLOOKUP($G2210,county_facts!$A:$BB,19,FALSE)</f>
        <v>94.4</v>
      </c>
      <c r="X2210">
        <f>VLOOKUP($G2210,county_facts!$A:$BB,20,FALSE)</f>
        <v>90.2</v>
      </c>
      <c r="Y2210">
        <f>VLOOKUP($G2210,county_facts!$A:$BB,21,FALSE)</f>
        <v>1.5</v>
      </c>
      <c r="Z2210">
        <f>VLOOKUP($G2210,county_facts!$A:$BB,22,FALSE)</f>
        <v>2.5</v>
      </c>
      <c r="AA2210">
        <f>VLOOKUP($G2210,county_facts!$A:$BB,23,FALSE)</f>
        <v>75.599999999999994</v>
      </c>
      <c r="AB2210">
        <f>VLOOKUP($G2210,county_facts!$A:$BB,24,FALSE)</f>
        <v>11.4</v>
      </c>
      <c r="AC2210">
        <f>VLOOKUP($G2210,county_facts!$A:$BB,25,FALSE)</f>
        <v>1875</v>
      </c>
      <c r="AD2210">
        <f>VLOOKUP($G2210,county_facts!$A:$BB,26,FALSE)</f>
        <v>34</v>
      </c>
      <c r="AE2210">
        <f>VLOOKUP($G2210,county_facts!$A:$BB,27,FALSE)</f>
        <v>11648</v>
      </c>
      <c r="AF2210">
        <f>VLOOKUP($G2210,county_facts!$A:$BB,28,FALSE)</f>
        <v>72</v>
      </c>
      <c r="AG2210">
        <f>VLOOKUP($G2210,county_facts!$A:$BB,29,FALSE)</f>
        <v>6.5</v>
      </c>
      <c r="AH2210">
        <f>VLOOKUP($G2210,county_facts!$A:$BB,30,FALSE)</f>
        <v>180200</v>
      </c>
      <c r="AI2210">
        <f>VLOOKUP($G2210,county_facts!$A:$BB,31,FALSE)</f>
        <v>9623</v>
      </c>
      <c r="AJ2210">
        <f>VLOOKUP($G2210,county_facts!$A:$BB,32,FALSE)</f>
        <v>2.4700000000000002</v>
      </c>
      <c r="AK2210">
        <f>VLOOKUP($G2210,county_facts!$A:$BB,33,FALSE)</f>
        <v>22355</v>
      </c>
      <c r="AL2210">
        <f>VLOOKUP($G2210,county_facts!$A:$BB,34,FALSE)</f>
        <v>42906</v>
      </c>
      <c r="AM2210">
        <f>VLOOKUP($G2210,county_facts!$A:$BB,35,FALSE)</f>
        <v>15.1</v>
      </c>
      <c r="AN2210">
        <f>VLOOKUP($G2210,county_facts!$A:$BB,36,FALSE)</f>
        <v>410</v>
      </c>
      <c r="AO2210">
        <f>VLOOKUP($G2210,county_facts!$A:$BB,37,FALSE)</f>
        <v>3954</v>
      </c>
      <c r="AP2210">
        <f>VLOOKUP($G2210,county_facts!$A:$BB,38,FALSE)</f>
        <v>-1.9</v>
      </c>
      <c r="AQ2210">
        <f>VLOOKUP($G2210,county_facts!$A:$BB,39,FALSE)</f>
        <v>1385</v>
      </c>
      <c r="AR2210">
        <f>VLOOKUP($G2210,county_facts!$A:$BB,40,FALSE)</f>
        <v>1633</v>
      </c>
      <c r="AS2210">
        <f>VLOOKUP($G2210,county_facts!$A:$BB,41,FALSE)</f>
        <v>0</v>
      </c>
      <c r="AT2210">
        <f>VLOOKUP($G2210,county_facts!$A:$BB,42,FALSE)</f>
        <v>0</v>
      </c>
      <c r="AU2210">
        <f>VLOOKUP($G2210,county_facts!$A:$BB,43,FALSE)</f>
        <v>0</v>
      </c>
      <c r="AV2210">
        <f>VLOOKUP($G2210,county_facts!$A:$BB,44,FALSE)</f>
        <v>0</v>
      </c>
      <c r="AW2210">
        <f>VLOOKUP($G2210,county_facts!$A:$BB,45,FALSE)</f>
        <v>0</v>
      </c>
      <c r="AX2210">
        <f>VLOOKUP($G2210,county_facts!$A:$BB,46,FALSE)</f>
        <v>21.2</v>
      </c>
      <c r="AY2210">
        <f>VLOOKUP($G2210,county_facts!$A:$BB,47,FALSE)</f>
        <v>204124</v>
      </c>
      <c r="AZ2210">
        <f>VLOOKUP($G2210,county_facts!$A:$BB,48,FALSE)</f>
        <v>9645</v>
      </c>
      <c r="BA2210">
        <f>VLOOKUP($G2210,county_facts!$A:$BB,49,FALSE)</f>
        <v>167412</v>
      </c>
      <c r="BB2210">
        <f>VLOOKUP($G2210,county_facts!$A:$BB,50,FALSE)</f>
        <v>6925</v>
      </c>
      <c r="BC2210">
        <f>VLOOKUP($G2210,county_facts!$A:$BB,51,FALSE)</f>
        <v>35414</v>
      </c>
      <c r="BD2210">
        <f>VLOOKUP($G2210,county_facts!$A:$BB,52,FALSE)</f>
        <v>39</v>
      </c>
      <c r="BE2210">
        <f>VLOOKUP($G2210,county_facts!$A:$BB,53,FALSE)</f>
        <v>310.86</v>
      </c>
      <c r="BF2210">
        <f>VLOOKUP($G2210,county_facts!$A:$BB,54,FALSE)</f>
        <v>77.3</v>
      </c>
    </row>
    <row r="2211" spans="1:58" x14ac:dyDescent="0.3">
      <c r="A2211" t="s">
        <v>9</v>
      </c>
      <c r="B2211" t="s">
        <v>264</v>
      </c>
      <c r="C2211">
        <v>325</v>
      </c>
      <c r="D2211" t="s">
        <v>840</v>
      </c>
      <c r="E2211">
        <v>1018</v>
      </c>
      <c r="F2211">
        <v>0.319253438</v>
      </c>
      <c r="G2211">
        <v>51139</v>
      </c>
      <c r="H2211">
        <f>VLOOKUP($G2211,county_facts!$A:$BB,4,FALSE)</f>
        <v>23848</v>
      </c>
      <c r="I2211">
        <f>VLOOKUP($G2211,county_facts!$A:$BB,5,FALSE)</f>
        <v>24055</v>
      </c>
      <c r="J2211">
        <f>VLOOKUP($G2211,county_facts!$A:$BB,6,FALSE)</f>
        <v>-0.9</v>
      </c>
      <c r="K2211">
        <f>VLOOKUP($G2211,county_facts!$A:$BB,7,FALSE)</f>
        <v>24042</v>
      </c>
      <c r="L2211">
        <f>VLOOKUP($G2211,county_facts!$A:$BB,8,FALSE)</f>
        <v>5</v>
      </c>
      <c r="M2211">
        <f>VLOOKUP($G2211,county_facts!$A:$BB,9,FALSE)</f>
        <v>20.3</v>
      </c>
      <c r="N2211">
        <f>VLOOKUP($G2211,county_facts!$A:$BB,10,FALSE)</f>
        <v>19.8</v>
      </c>
      <c r="O2211">
        <f>VLOOKUP($G2211,county_facts!$A:$BB,11,FALSE)</f>
        <v>50.4</v>
      </c>
      <c r="P2211">
        <f>VLOOKUP($G2211,county_facts!$A:$BB,12,FALSE)</f>
        <v>96</v>
      </c>
      <c r="Q2211">
        <f>VLOOKUP($G2211,county_facts!$A:$BB,13,FALSE)</f>
        <v>2.2000000000000002</v>
      </c>
      <c r="R2211">
        <f>VLOOKUP($G2211,county_facts!$A:$BB,14,FALSE)</f>
        <v>0.2</v>
      </c>
      <c r="S2211">
        <f>VLOOKUP($G2211,county_facts!$A:$BB,15,FALSE)</f>
        <v>0.4</v>
      </c>
      <c r="T2211">
        <f>VLOOKUP($G2211,county_facts!$A:$BB,16,FALSE)</f>
        <v>0</v>
      </c>
      <c r="U2211">
        <f>VLOOKUP($G2211,county_facts!$A:$BB,17,FALSE)</f>
        <v>1.1000000000000001</v>
      </c>
      <c r="V2211">
        <f>VLOOKUP($G2211,county_facts!$A:$BB,18,FALSE)</f>
        <v>1.9</v>
      </c>
      <c r="W2211">
        <f>VLOOKUP($G2211,county_facts!$A:$BB,19,FALSE)</f>
        <v>94.4</v>
      </c>
      <c r="X2211">
        <f>VLOOKUP($G2211,county_facts!$A:$BB,20,FALSE)</f>
        <v>90.2</v>
      </c>
      <c r="Y2211">
        <f>VLOOKUP($G2211,county_facts!$A:$BB,21,FALSE)</f>
        <v>1.5</v>
      </c>
      <c r="Z2211">
        <f>VLOOKUP($G2211,county_facts!$A:$BB,22,FALSE)</f>
        <v>2.5</v>
      </c>
      <c r="AA2211">
        <f>VLOOKUP($G2211,county_facts!$A:$BB,23,FALSE)</f>
        <v>75.599999999999994</v>
      </c>
      <c r="AB2211">
        <f>VLOOKUP($G2211,county_facts!$A:$BB,24,FALSE)</f>
        <v>11.4</v>
      </c>
      <c r="AC2211">
        <f>VLOOKUP($G2211,county_facts!$A:$BB,25,FALSE)</f>
        <v>1875</v>
      </c>
      <c r="AD2211">
        <f>VLOOKUP($G2211,county_facts!$A:$BB,26,FALSE)</f>
        <v>34</v>
      </c>
      <c r="AE2211">
        <f>VLOOKUP($G2211,county_facts!$A:$BB,27,FALSE)</f>
        <v>11648</v>
      </c>
      <c r="AF2211">
        <f>VLOOKUP($G2211,county_facts!$A:$BB,28,FALSE)</f>
        <v>72</v>
      </c>
      <c r="AG2211">
        <f>VLOOKUP($G2211,county_facts!$A:$BB,29,FALSE)</f>
        <v>6.5</v>
      </c>
      <c r="AH2211">
        <f>VLOOKUP($G2211,county_facts!$A:$BB,30,FALSE)</f>
        <v>180200</v>
      </c>
      <c r="AI2211">
        <f>VLOOKUP($G2211,county_facts!$A:$BB,31,FALSE)</f>
        <v>9623</v>
      </c>
      <c r="AJ2211">
        <f>VLOOKUP($G2211,county_facts!$A:$BB,32,FALSE)</f>
        <v>2.4700000000000002</v>
      </c>
      <c r="AK2211">
        <f>VLOOKUP($G2211,county_facts!$A:$BB,33,FALSE)</f>
        <v>22355</v>
      </c>
      <c r="AL2211">
        <f>VLOOKUP($G2211,county_facts!$A:$BB,34,FALSE)</f>
        <v>42906</v>
      </c>
      <c r="AM2211">
        <f>VLOOKUP($G2211,county_facts!$A:$BB,35,FALSE)</f>
        <v>15.1</v>
      </c>
      <c r="AN2211">
        <f>VLOOKUP($G2211,county_facts!$A:$BB,36,FALSE)</f>
        <v>410</v>
      </c>
      <c r="AO2211">
        <f>VLOOKUP($G2211,county_facts!$A:$BB,37,FALSE)</f>
        <v>3954</v>
      </c>
      <c r="AP2211">
        <f>VLOOKUP($G2211,county_facts!$A:$BB,38,FALSE)</f>
        <v>-1.9</v>
      </c>
      <c r="AQ2211">
        <f>VLOOKUP($G2211,county_facts!$A:$BB,39,FALSE)</f>
        <v>1385</v>
      </c>
      <c r="AR2211">
        <f>VLOOKUP($G2211,county_facts!$A:$BB,40,FALSE)</f>
        <v>1633</v>
      </c>
      <c r="AS2211">
        <f>VLOOKUP($G2211,county_facts!$A:$BB,41,FALSE)</f>
        <v>0</v>
      </c>
      <c r="AT2211">
        <f>VLOOKUP($G2211,county_facts!$A:$BB,42,FALSE)</f>
        <v>0</v>
      </c>
      <c r="AU2211">
        <f>VLOOKUP($G2211,county_facts!$A:$BB,43,FALSE)</f>
        <v>0</v>
      </c>
      <c r="AV2211">
        <f>VLOOKUP($G2211,county_facts!$A:$BB,44,FALSE)</f>
        <v>0</v>
      </c>
      <c r="AW2211">
        <f>VLOOKUP($G2211,county_facts!$A:$BB,45,FALSE)</f>
        <v>0</v>
      </c>
      <c r="AX2211">
        <f>VLOOKUP($G2211,county_facts!$A:$BB,46,FALSE)</f>
        <v>21.2</v>
      </c>
      <c r="AY2211">
        <f>VLOOKUP($G2211,county_facts!$A:$BB,47,FALSE)</f>
        <v>204124</v>
      </c>
      <c r="AZ2211">
        <f>VLOOKUP($G2211,county_facts!$A:$BB,48,FALSE)</f>
        <v>9645</v>
      </c>
      <c r="BA2211">
        <f>VLOOKUP($G2211,county_facts!$A:$BB,49,FALSE)</f>
        <v>167412</v>
      </c>
      <c r="BB2211">
        <f>VLOOKUP($G2211,county_facts!$A:$BB,50,FALSE)</f>
        <v>6925</v>
      </c>
      <c r="BC2211">
        <f>VLOOKUP($G2211,county_facts!$A:$BB,51,FALSE)</f>
        <v>35414</v>
      </c>
      <c r="BD2211">
        <f>VLOOKUP($G2211,county_facts!$A:$BB,52,FALSE)</f>
        <v>39</v>
      </c>
      <c r="BE2211">
        <f>VLOOKUP($G2211,county_facts!$A:$BB,53,FALSE)</f>
        <v>310.86</v>
      </c>
      <c r="BF2211">
        <f>VLOOKUP($G2211,county_facts!$A:$BB,54,FALSE)</f>
        <v>77.3</v>
      </c>
    </row>
    <row r="2212" spans="1:58" x14ac:dyDescent="0.3">
      <c r="A2212" t="s">
        <v>6</v>
      </c>
      <c r="B2212" t="s">
        <v>159</v>
      </c>
      <c r="C2212">
        <v>2222</v>
      </c>
      <c r="D2212" t="s">
        <v>840</v>
      </c>
      <c r="E2212">
        <v>3133</v>
      </c>
      <c r="F2212">
        <v>0.70922438600000004</v>
      </c>
      <c r="G2212">
        <v>51137</v>
      </c>
      <c r="H2212">
        <f>VLOOKUP($G2212,county_facts!$A:$BB,4,FALSE)</f>
        <v>35026</v>
      </c>
      <c r="I2212">
        <f>VLOOKUP($G2212,county_facts!$A:$BB,5,FALSE)</f>
        <v>33434</v>
      </c>
      <c r="J2212">
        <f>VLOOKUP($G2212,county_facts!$A:$BB,6,FALSE)</f>
        <v>4.8</v>
      </c>
      <c r="K2212">
        <f>VLOOKUP($G2212,county_facts!$A:$BB,7,FALSE)</f>
        <v>33481</v>
      </c>
      <c r="L2212">
        <f>VLOOKUP($G2212,county_facts!$A:$BB,8,FALSE)</f>
        <v>5.8</v>
      </c>
      <c r="M2212">
        <f>VLOOKUP($G2212,county_facts!$A:$BB,9,FALSE)</f>
        <v>21.9</v>
      </c>
      <c r="N2212">
        <f>VLOOKUP($G2212,county_facts!$A:$BB,10,FALSE)</f>
        <v>19.7</v>
      </c>
      <c r="O2212">
        <f>VLOOKUP($G2212,county_facts!$A:$BB,11,FALSE)</f>
        <v>51</v>
      </c>
      <c r="P2212">
        <f>VLOOKUP($G2212,county_facts!$A:$BB,12,FALSE)</f>
        <v>82.6</v>
      </c>
      <c r="Q2212">
        <f>VLOOKUP($G2212,county_facts!$A:$BB,13,FALSE)</f>
        <v>13.2</v>
      </c>
      <c r="R2212">
        <f>VLOOKUP($G2212,county_facts!$A:$BB,14,FALSE)</f>
        <v>0.4</v>
      </c>
      <c r="S2212">
        <f>VLOOKUP($G2212,county_facts!$A:$BB,15,FALSE)</f>
        <v>1.1000000000000001</v>
      </c>
      <c r="T2212">
        <f>VLOOKUP($G2212,county_facts!$A:$BB,16,FALSE)</f>
        <v>0.1</v>
      </c>
      <c r="U2212">
        <f>VLOOKUP($G2212,county_facts!$A:$BB,17,FALSE)</f>
        <v>2.6</v>
      </c>
      <c r="V2212">
        <f>VLOOKUP($G2212,county_facts!$A:$BB,18,FALSE)</f>
        <v>4.3</v>
      </c>
      <c r="W2212">
        <f>VLOOKUP($G2212,county_facts!$A:$BB,19,FALSE)</f>
        <v>79</v>
      </c>
      <c r="X2212">
        <f>VLOOKUP($G2212,county_facts!$A:$BB,20,FALSE)</f>
        <v>86.4</v>
      </c>
      <c r="Y2212">
        <f>VLOOKUP($G2212,county_facts!$A:$BB,21,FALSE)</f>
        <v>4.5999999999999996</v>
      </c>
      <c r="Z2212">
        <f>VLOOKUP($G2212,county_facts!$A:$BB,22,FALSE)</f>
        <v>6.8</v>
      </c>
      <c r="AA2212">
        <f>VLOOKUP($G2212,county_facts!$A:$BB,23,FALSE)</f>
        <v>85</v>
      </c>
      <c r="AB2212">
        <f>VLOOKUP($G2212,county_facts!$A:$BB,24,FALSE)</f>
        <v>22.2</v>
      </c>
      <c r="AC2212">
        <f>VLOOKUP($G2212,county_facts!$A:$BB,25,FALSE)</f>
        <v>3541</v>
      </c>
      <c r="AD2212">
        <f>VLOOKUP($G2212,county_facts!$A:$BB,26,FALSE)</f>
        <v>39.9</v>
      </c>
      <c r="AE2212">
        <f>VLOOKUP($G2212,county_facts!$A:$BB,27,FALSE)</f>
        <v>14871</v>
      </c>
      <c r="AF2212">
        <f>VLOOKUP($G2212,county_facts!$A:$BB,28,FALSE)</f>
        <v>75.900000000000006</v>
      </c>
      <c r="AG2212">
        <f>VLOOKUP($G2212,county_facts!$A:$BB,29,FALSE)</f>
        <v>7.4</v>
      </c>
      <c r="AH2212">
        <f>VLOOKUP($G2212,county_facts!$A:$BB,30,FALSE)</f>
        <v>230500</v>
      </c>
      <c r="AI2212">
        <f>VLOOKUP($G2212,county_facts!$A:$BB,31,FALSE)</f>
        <v>12621</v>
      </c>
      <c r="AJ2212">
        <f>VLOOKUP($G2212,county_facts!$A:$BB,32,FALSE)</f>
        <v>2.65</v>
      </c>
      <c r="AK2212">
        <f>VLOOKUP($G2212,county_facts!$A:$BB,33,FALSE)</f>
        <v>27655</v>
      </c>
      <c r="AL2212">
        <f>VLOOKUP($G2212,county_facts!$A:$BB,34,FALSE)</f>
        <v>60287</v>
      </c>
      <c r="AM2212">
        <f>VLOOKUP($G2212,county_facts!$A:$BB,35,FALSE)</f>
        <v>12.6</v>
      </c>
      <c r="AN2212">
        <f>VLOOKUP($G2212,county_facts!$A:$BB,36,FALSE)</f>
        <v>657</v>
      </c>
      <c r="AO2212">
        <f>VLOOKUP($G2212,county_facts!$A:$BB,37,FALSE)</f>
        <v>5984</v>
      </c>
      <c r="AP2212">
        <f>VLOOKUP($G2212,county_facts!$A:$BB,38,FALSE)</f>
        <v>0.7</v>
      </c>
      <c r="AQ2212">
        <f>VLOOKUP($G2212,county_facts!$A:$BB,39,FALSE)</f>
        <v>2261</v>
      </c>
      <c r="AR2212">
        <f>VLOOKUP($G2212,county_facts!$A:$BB,40,FALSE)</f>
        <v>2973</v>
      </c>
      <c r="AS2212">
        <f>VLOOKUP($G2212,county_facts!$A:$BB,41,FALSE)</f>
        <v>0</v>
      </c>
      <c r="AT2212">
        <f>VLOOKUP($G2212,county_facts!$A:$BB,42,FALSE)</f>
        <v>0</v>
      </c>
      <c r="AU2212">
        <f>VLOOKUP($G2212,county_facts!$A:$BB,43,FALSE)</f>
        <v>0</v>
      </c>
      <c r="AV2212">
        <f>VLOOKUP($G2212,county_facts!$A:$BB,44,FALSE)</f>
        <v>0</v>
      </c>
      <c r="AW2212">
        <f>VLOOKUP($G2212,county_facts!$A:$BB,45,FALSE)</f>
        <v>0</v>
      </c>
      <c r="AX2212">
        <f>VLOOKUP($G2212,county_facts!$A:$BB,46,FALSE)</f>
        <v>28.4</v>
      </c>
      <c r="AY2212">
        <f>VLOOKUP($G2212,county_facts!$A:$BB,47,FALSE)</f>
        <v>222241</v>
      </c>
      <c r="AZ2212">
        <f>VLOOKUP($G2212,county_facts!$A:$BB,48,FALSE)</f>
        <v>212155</v>
      </c>
      <c r="BA2212">
        <f>VLOOKUP($G2212,county_facts!$A:$BB,49,FALSE)</f>
        <v>280339</v>
      </c>
      <c r="BB2212">
        <f>VLOOKUP($G2212,county_facts!$A:$BB,50,FALSE)</f>
        <v>8659</v>
      </c>
      <c r="BC2212">
        <f>VLOOKUP($G2212,county_facts!$A:$BB,51,FALSE)</f>
        <v>25953</v>
      </c>
      <c r="BD2212">
        <f>VLOOKUP($G2212,county_facts!$A:$BB,52,FALSE)</f>
        <v>86</v>
      </c>
      <c r="BE2212">
        <f>VLOOKUP($G2212,county_facts!$A:$BB,53,FALSE)</f>
        <v>340.78</v>
      </c>
      <c r="BF2212">
        <f>VLOOKUP($G2212,county_facts!$A:$BB,54,FALSE)</f>
        <v>98.2</v>
      </c>
    </row>
    <row r="2213" spans="1:58" x14ac:dyDescent="0.3">
      <c r="A2213" t="s">
        <v>9</v>
      </c>
      <c r="B2213" t="s">
        <v>159</v>
      </c>
      <c r="C2213">
        <v>911</v>
      </c>
      <c r="D2213" t="s">
        <v>840</v>
      </c>
      <c r="E2213">
        <v>3133</v>
      </c>
      <c r="F2213">
        <v>0.29077561400000002</v>
      </c>
      <c r="G2213">
        <v>51137</v>
      </c>
      <c r="H2213">
        <f>VLOOKUP($G2213,county_facts!$A:$BB,4,FALSE)</f>
        <v>35026</v>
      </c>
      <c r="I2213">
        <f>VLOOKUP($G2213,county_facts!$A:$BB,5,FALSE)</f>
        <v>33434</v>
      </c>
      <c r="J2213">
        <f>VLOOKUP($G2213,county_facts!$A:$BB,6,FALSE)</f>
        <v>4.8</v>
      </c>
      <c r="K2213">
        <f>VLOOKUP($G2213,county_facts!$A:$BB,7,FALSE)</f>
        <v>33481</v>
      </c>
      <c r="L2213">
        <f>VLOOKUP($G2213,county_facts!$A:$BB,8,FALSE)</f>
        <v>5.8</v>
      </c>
      <c r="M2213">
        <f>VLOOKUP($G2213,county_facts!$A:$BB,9,FALSE)</f>
        <v>21.9</v>
      </c>
      <c r="N2213">
        <f>VLOOKUP($G2213,county_facts!$A:$BB,10,FALSE)</f>
        <v>19.7</v>
      </c>
      <c r="O2213">
        <f>VLOOKUP($G2213,county_facts!$A:$BB,11,FALSE)</f>
        <v>51</v>
      </c>
      <c r="P2213">
        <f>VLOOKUP($G2213,county_facts!$A:$BB,12,FALSE)</f>
        <v>82.6</v>
      </c>
      <c r="Q2213">
        <f>VLOOKUP($G2213,county_facts!$A:$BB,13,FALSE)</f>
        <v>13.2</v>
      </c>
      <c r="R2213">
        <f>VLOOKUP($G2213,county_facts!$A:$BB,14,FALSE)</f>
        <v>0.4</v>
      </c>
      <c r="S2213">
        <f>VLOOKUP($G2213,county_facts!$A:$BB,15,FALSE)</f>
        <v>1.1000000000000001</v>
      </c>
      <c r="T2213">
        <f>VLOOKUP($G2213,county_facts!$A:$BB,16,FALSE)</f>
        <v>0.1</v>
      </c>
      <c r="U2213">
        <f>VLOOKUP($G2213,county_facts!$A:$BB,17,FALSE)</f>
        <v>2.6</v>
      </c>
      <c r="V2213">
        <f>VLOOKUP($G2213,county_facts!$A:$BB,18,FALSE)</f>
        <v>4.3</v>
      </c>
      <c r="W2213">
        <f>VLOOKUP($G2213,county_facts!$A:$BB,19,FALSE)</f>
        <v>79</v>
      </c>
      <c r="X2213">
        <f>VLOOKUP($G2213,county_facts!$A:$BB,20,FALSE)</f>
        <v>86.4</v>
      </c>
      <c r="Y2213">
        <f>VLOOKUP($G2213,county_facts!$A:$BB,21,FALSE)</f>
        <v>4.5999999999999996</v>
      </c>
      <c r="Z2213">
        <f>VLOOKUP($G2213,county_facts!$A:$BB,22,FALSE)</f>
        <v>6.8</v>
      </c>
      <c r="AA2213">
        <f>VLOOKUP($G2213,county_facts!$A:$BB,23,FALSE)</f>
        <v>85</v>
      </c>
      <c r="AB2213">
        <f>VLOOKUP($G2213,county_facts!$A:$BB,24,FALSE)</f>
        <v>22.2</v>
      </c>
      <c r="AC2213">
        <f>VLOOKUP($G2213,county_facts!$A:$BB,25,FALSE)</f>
        <v>3541</v>
      </c>
      <c r="AD2213">
        <f>VLOOKUP($G2213,county_facts!$A:$BB,26,FALSE)</f>
        <v>39.9</v>
      </c>
      <c r="AE2213">
        <f>VLOOKUP($G2213,county_facts!$A:$BB,27,FALSE)</f>
        <v>14871</v>
      </c>
      <c r="AF2213">
        <f>VLOOKUP($G2213,county_facts!$A:$BB,28,FALSE)</f>
        <v>75.900000000000006</v>
      </c>
      <c r="AG2213">
        <f>VLOOKUP($G2213,county_facts!$A:$BB,29,FALSE)</f>
        <v>7.4</v>
      </c>
      <c r="AH2213">
        <f>VLOOKUP($G2213,county_facts!$A:$BB,30,FALSE)</f>
        <v>230500</v>
      </c>
      <c r="AI2213">
        <f>VLOOKUP($G2213,county_facts!$A:$BB,31,FALSE)</f>
        <v>12621</v>
      </c>
      <c r="AJ2213">
        <f>VLOOKUP($G2213,county_facts!$A:$BB,32,FALSE)</f>
        <v>2.65</v>
      </c>
      <c r="AK2213">
        <f>VLOOKUP($G2213,county_facts!$A:$BB,33,FALSE)</f>
        <v>27655</v>
      </c>
      <c r="AL2213">
        <f>VLOOKUP($G2213,county_facts!$A:$BB,34,FALSE)</f>
        <v>60287</v>
      </c>
      <c r="AM2213">
        <f>VLOOKUP($G2213,county_facts!$A:$BB,35,FALSE)</f>
        <v>12.6</v>
      </c>
      <c r="AN2213">
        <f>VLOOKUP($G2213,county_facts!$A:$BB,36,FALSE)</f>
        <v>657</v>
      </c>
      <c r="AO2213">
        <f>VLOOKUP($G2213,county_facts!$A:$BB,37,FALSE)</f>
        <v>5984</v>
      </c>
      <c r="AP2213">
        <f>VLOOKUP($G2213,county_facts!$A:$BB,38,FALSE)</f>
        <v>0.7</v>
      </c>
      <c r="AQ2213">
        <f>VLOOKUP($G2213,county_facts!$A:$BB,39,FALSE)</f>
        <v>2261</v>
      </c>
      <c r="AR2213">
        <f>VLOOKUP($G2213,county_facts!$A:$BB,40,FALSE)</f>
        <v>2973</v>
      </c>
      <c r="AS2213">
        <f>VLOOKUP($G2213,county_facts!$A:$BB,41,FALSE)</f>
        <v>0</v>
      </c>
      <c r="AT2213">
        <f>VLOOKUP($G2213,county_facts!$A:$BB,42,FALSE)</f>
        <v>0</v>
      </c>
      <c r="AU2213">
        <f>VLOOKUP($G2213,county_facts!$A:$BB,43,FALSE)</f>
        <v>0</v>
      </c>
      <c r="AV2213">
        <f>VLOOKUP($G2213,county_facts!$A:$BB,44,FALSE)</f>
        <v>0</v>
      </c>
      <c r="AW2213">
        <f>VLOOKUP($G2213,county_facts!$A:$BB,45,FALSE)</f>
        <v>0</v>
      </c>
      <c r="AX2213">
        <f>VLOOKUP($G2213,county_facts!$A:$BB,46,FALSE)</f>
        <v>28.4</v>
      </c>
      <c r="AY2213">
        <f>VLOOKUP($G2213,county_facts!$A:$BB,47,FALSE)</f>
        <v>222241</v>
      </c>
      <c r="AZ2213">
        <f>VLOOKUP($G2213,county_facts!$A:$BB,48,FALSE)</f>
        <v>212155</v>
      </c>
      <c r="BA2213">
        <f>VLOOKUP($G2213,county_facts!$A:$BB,49,FALSE)</f>
        <v>280339</v>
      </c>
      <c r="BB2213">
        <f>VLOOKUP($G2213,county_facts!$A:$BB,50,FALSE)</f>
        <v>8659</v>
      </c>
      <c r="BC2213">
        <f>VLOOKUP($G2213,county_facts!$A:$BB,51,FALSE)</f>
        <v>25953</v>
      </c>
      <c r="BD2213">
        <f>VLOOKUP($G2213,county_facts!$A:$BB,52,FALSE)</f>
        <v>86</v>
      </c>
      <c r="BE2213">
        <f>VLOOKUP($G2213,county_facts!$A:$BB,53,FALSE)</f>
        <v>340.78</v>
      </c>
      <c r="BF2213">
        <f>VLOOKUP($G2213,county_facts!$A:$BB,54,FALSE)</f>
        <v>98.2</v>
      </c>
    </row>
    <row r="2214" spans="1:58" x14ac:dyDescent="0.3">
      <c r="A2214" t="s">
        <v>6</v>
      </c>
      <c r="B2214" t="s">
        <v>858</v>
      </c>
      <c r="C2214">
        <v>884</v>
      </c>
      <c r="D2214" t="s">
        <v>840</v>
      </c>
      <c r="E2214">
        <v>1117</v>
      </c>
      <c r="F2214">
        <v>0.79140555099999998</v>
      </c>
      <c r="G2214">
        <v>51135</v>
      </c>
      <c r="H2214">
        <f>VLOOKUP($G2214,county_facts!$A:$BB,4,FALSE)</f>
        <v>15579</v>
      </c>
      <c r="I2214">
        <f>VLOOKUP($G2214,county_facts!$A:$BB,5,FALSE)</f>
        <v>15852</v>
      </c>
      <c r="J2214">
        <f>VLOOKUP($G2214,county_facts!$A:$BB,6,FALSE)</f>
        <v>-1.7</v>
      </c>
      <c r="K2214">
        <f>VLOOKUP($G2214,county_facts!$A:$BB,7,FALSE)</f>
        <v>15853</v>
      </c>
      <c r="L2214">
        <f>VLOOKUP($G2214,county_facts!$A:$BB,8,FALSE)</f>
        <v>6.1</v>
      </c>
      <c r="M2214">
        <f>VLOOKUP($G2214,county_facts!$A:$BB,9,FALSE)</f>
        <v>20.399999999999999</v>
      </c>
      <c r="N2214">
        <f>VLOOKUP($G2214,county_facts!$A:$BB,10,FALSE)</f>
        <v>18.3</v>
      </c>
      <c r="O2214">
        <f>VLOOKUP($G2214,county_facts!$A:$BB,11,FALSE)</f>
        <v>47</v>
      </c>
      <c r="P2214">
        <f>VLOOKUP($G2214,county_facts!$A:$BB,12,FALSE)</f>
        <v>57.9</v>
      </c>
      <c r="Q2214">
        <f>VLOOKUP($G2214,county_facts!$A:$BB,13,FALSE)</f>
        <v>39.4</v>
      </c>
      <c r="R2214">
        <f>VLOOKUP($G2214,county_facts!$A:$BB,14,FALSE)</f>
        <v>0.7</v>
      </c>
      <c r="S2214">
        <f>VLOOKUP($G2214,county_facts!$A:$BB,15,FALSE)</f>
        <v>0.4</v>
      </c>
      <c r="T2214">
        <f>VLOOKUP($G2214,county_facts!$A:$BB,16,FALSE)</f>
        <v>0.1</v>
      </c>
      <c r="U2214">
        <f>VLOOKUP($G2214,county_facts!$A:$BB,17,FALSE)</f>
        <v>1.5</v>
      </c>
      <c r="V2214">
        <f>VLOOKUP($G2214,county_facts!$A:$BB,18,FALSE)</f>
        <v>4</v>
      </c>
      <c r="W2214">
        <f>VLOOKUP($G2214,county_facts!$A:$BB,19,FALSE)</f>
        <v>55.2</v>
      </c>
      <c r="X2214">
        <f>VLOOKUP($G2214,county_facts!$A:$BB,20,FALSE)</f>
        <v>82.8</v>
      </c>
      <c r="Y2214">
        <f>VLOOKUP($G2214,county_facts!$A:$BB,21,FALSE)</f>
        <v>1.9</v>
      </c>
      <c r="Z2214">
        <f>VLOOKUP($G2214,county_facts!$A:$BB,22,FALSE)</f>
        <v>4.9000000000000004</v>
      </c>
      <c r="AA2214">
        <f>VLOOKUP($G2214,county_facts!$A:$BB,23,FALSE)</f>
        <v>73.8</v>
      </c>
      <c r="AB2214">
        <f>VLOOKUP($G2214,county_facts!$A:$BB,24,FALSE)</f>
        <v>12</v>
      </c>
      <c r="AC2214">
        <f>VLOOKUP($G2214,county_facts!$A:$BB,25,FALSE)</f>
        <v>1236</v>
      </c>
      <c r="AD2214">
        <f>VLOOKUP($G2214,county_facts!$A:$BB,26,FALSE)</f>
        <v>28.7</v>
      </c>
      <c r="AE2214">
        <f>VLOOKUP($G2214,county_facts!$A:$BB,27,FALSE)</f>
        <v>6717</v>
      </c>
      <c r="AF2214">
        <f>VLOOKUP($G2214,county_facts!$A:$BB,28,FALSE)</f>
        <v>64.8</v>
      </c>
      <c r="AG2214">
        <f>VLOOKUP($G2214,county_facts!$A:$BB,29,FALSE)</f>
        <v>8.1</v>
      </c>
      <c r="AH2214">
        <f>VLOOKUP($G2214,county_facts!$A:$BB,30,FALSE)</f>
        <v>137600</v>
      </c>
      <c r="AI2214">
        <f>VLOOKUP($G2214,county_facts!$A:$BB,31,FALSE)</f>
        <v>5673</v>
      </c>
      <c r="AJ2214">
        <f>VLOOKUP($G2214,county_facts!$A:$BB,32,FALSE)</f>
        <v>2.61</v>
      </c>
      <c r="AK2214">
        <f>VLOOKUP($G2214,county_facts!$A:$BB,33,FALSE)</f>
        <v>19337</v>
      </c>
      <c r="AL2214">
        <f>VLOOKUP($G2214,county_facts!$A:$BB,34,FALSE)</f>
        <v>36607</v>
      </c>
      <c r="AM2214">
        <f>VLOOKUP($G2214,county_facts!$A:$BB,35,FALSE)</f>
        <v>16.8</v>
      </c>
      <c r="AN2214">
        <f>VLOOKUP($G2214,county_facts!$A:$BB,36,FALSE)</f>
        <v>293</v>
      </c>
      <c r="AO2214">
        <f>VLOOKUP($G2214,county_facts!$A:$BB,37,FALSE)</f>
        <v>3712</v>
      </c>
      <c r="AP2214">
        <f>VLOOKUP($G2214,county_facts!$A:$BB,38,FALSE)</f>
        <v>-4.5999999999999996</v>
      </c>
      <c r="AQ2214">
        <f>VLOOKUP($G2214,county_facts!$A:$BB,39,FALSE)</f>
        <v>656</v>
      </c>
      <c r="AR2214">
        <f>VLOOKUP($G2214,county_facts!$A:$BB,40,FALSE)</f>
        <v>993</v>
      </c>
      <c r="AS2214">
        <f>VLOOKUP($G2214,county_facts!$A:$BB,41,FALSE)</f>
        <v>0</v>
      </c>
      <c r="AT2214">
        <f>VLOOKUP($G2214,county_facts!$A:$BB,42,FALSE)</f>
        <v>0</v>
      </c>
      <c r="AU2214">
        <f>VLOOKUP($G2214,county_facts!$A:$BB,43,FALSE)</f>
        <v>0</v>
      </c>
      <c r="AV2214">
        <f>VLOOKUP($G2214,county_facts!$A:$BB,44,FALSE)</f>
        <v>0</v>
      </c>
      <c r="AW2214">
        <f>VLOOKUP($G2214,county_facts!$A:$BB,45,FALSE)</f>
        <v>0</v>
      </c>
      <c r="AX2214">
        <f>VLOOKUP($G2214,county_facts!$A:$BB,46,FALSE)</f>
        <v>30</v>
      </c>
      <c r="AY2214">
        <f>VLOOKUP($G2214,county_facts!$A:$BB,47,FALSE)</f>
        <v>0</v>
      </c>
      <c r="AZ2214">
        <f>VLOOKUP($G2214,county_facts!$A:$BB,48,FALSE)</f>
        <v>80212</v>
      </c>
      <c r="BA2214">
        <f>VLOOKUP($G2214,county_facts!$A:$BB,49,FALSE)</f>
        <v>137346</v>
      </c>
      <c r="BB2214">
        <f>VLOOKUP($G2214,county_facts!$A:$BB,50,FALSE)</f>
        <v>8713</v>
      </c>
      <c r="BC2214">
        <f>VLOOKUP($G2214,county_facts!$A:$BB,51,FALSE)</f>
        <v>11072</v>
      </c>
      <c r="BD2214">
        <f>VLOOKUP($G2214,county_facts!$A:$BB,52,FALSE)</f>
        <v>27</v>
      </c>
      <c r="BE2214">
        <f>VLOOKUP($G2214,county_facts!$A:$BB,53,FALSE)</f>
        <v>314.39</v>
      </c>
      <c r="BF2214">
        <f>VLOOKUP($G2214,county_facts!$A:$BB,54,FALSE)</f>
        <v>50.4</v>
      </c>
    </row>
    <row r="2215" spans="1:58" x14ac:dyDescent="0.3">
      <c r="A2215" t="s">
        <v>9</v>
      </c>
      <c r="B2215" t="s">
        <v>858</v>
      </c>
      <c r="C2215">
        <v>233</v>
      </c>
      <c r="D2215" t="s">
        <v>840</v>
      </c>
      <c r="E2215">
        <v>1117</v>
      </c>
      <c r="F2215">
        <v>0.20859444899999999</v>
      </c>
      <c r="G2215">
        <v>51135</v>
      </c>
      <c r="H2215">
        <f>VLOOKUP($G2215,county_facts!$A:$BB,4,FALSE)</f>
        <v>15579</v>
      </c>
      <c r="I2215">
        <f>VLOOKUP($G2215,county_facts!$A:$BB,5,FALSE)</f>
        <v>15852</v>
      </c>
      <c r="J2215">
        <f>VLOOKUP($G2215,county_facts!$A:$BB,6,FALSE)</f>
        <v>-1.7</v>
      </c>
      <c r="K2215">
        <f>VLOOKUP($G2215,county_facts!$A:$BB,7,FALSE)</f>
        <v>15853</v>
      </c>
      <c r="L2215">
        <f>VLOOKUP($G2215,county_facts!$A:$BB,8,FALSE)</f>
        <v>6.1</v>
      </c>
      <c r="M2215">
        <f>VLOOKUP($G2215,county_facts!$A:$BB,9,FALSE)</f>
        <v>20.399999999999999</v>
      </c>
      <c r="N2215">
        <f>VLOOKUP($G2215,county_facts!$A:$BB,10,FALSE)</f>
        <v>18.3</v>
      </c>
      <c r="O2215">
        <f>VLOOKUP($G2215,county_facts!$A:$BB,11,FALSE)</f>
        <v>47</v>
      </c>
      <c r="P2215">
        <f>VLOOKUP($G2215,county_facts!$A:$BB,12,FALSE)</f>
        <v>57.9</v>
      </c>
      <c r="Q2215">
        <f>VLOOKUP($G2215,county_facts!$A:$BB,13,FALSE)</f>
        <v>39.4</v>
      </c>
      <c r="R2215">
        <f>VLOOKUP($G2215,county_facts!$A:$BB,14,FALSE)</f>
        <v>0.7</v>
      </c>
      <c r="S2215">
        <f>VLOOKUP($G2215,county_facts!$A:$BB,15,FALSE)</f>
        <v>0.4</v>
      </c>
      <c r="T2215">
        <f>VLOOKUP($G2215,county_facts!$A:$BB,16,FALSE)</f>
        <v>0.1</v>
      </c>
      <c r="U2215">
        <f>VLOOKUP($G2215,county_facts!$A:$BB,17,FALSE)</f>
        <v>1.5</v>
      </c>
      <c r="V2215">
        <f>VLOOKUP($G2215,county_facts!$A:$BB,18,FALSE)</f>
        <v>4</v>
      </c>
      <c r="W2215">
        <f>VLOOKUP($G2215,county_facts!$A:$BB,19,FALSE)</f>
        <v>55.2</v>
      </c>
      <c r="X2215">
        <f>VLOOKUP($G2215,county_facts!$A:$BB,20,FALSE)</f>
        <v>82.8</v>
      </c>
      <c r="Y2215">
        <f>VLOOKUP($G2215,county_facts!$A:$BB,21,FALSE)</f>
        <v>1.9</v>
      </c>
      <c r="Z2215">
        <f>VLOOKUP($G2215,county_facts!$A:$BB,22,FALSE)</f>
        <v>4.9000000000000004</v>
      </c>
      <c r="AA2215">
        <f>VLOOKUP($G2215,county_facts!$A:$BB,23,FALSE)</f>
        <v>73.8</v>
      </c>
      <c r="AB2215">
        <f>VLOOKUP($G2215,county_facts!$A:$BB,24,FALSE)</f>
        <v>12</v>
      </c>
      <c r="AC2215">
        <f>VLOOKUP($G2215,county_facts!$A:$BB,25,FALSE)</f>
        <v>1236</v>
      </c>
      <c r="AD2215">
        <f>VLOOKUP($G2215,county_facts!$A:$BB,26,FALSE)</f>
        <v>28.7</v>
      </c>
      <c r="AE2215">
        <f>VLOOKUP($G2215,county_facts!$A:$BB,27,FALSE)</f>
        <v>6717</v>
      </c>
      <c r="AF2215">
        <f>VLOOKUP($G2215,county_facts!$A:$BB,28,FALSE)</f>
        <v>64.8</v>
      </c>
      <c r="AG2215">
        <f>VLOOKUP($G2215,county_facts!$A:$BB,29,FALSE)</f>
        <v>8.1</v>
      </c>
      <c r="AH2215">
        <f>VLOOKUP($G2215,county_facts!$A:$BB,30,FALSE)</f>
        <v>137600</v>
      </c>
      <c r="AI2215">
        <f>VLOOKUP($G2215,county_facts!$A:$BB,31,FALSE)</f>
        <v>5673</v>
      </c>
      <c r="AJ2215">
        <f>VLOOKUP($G2215,county_facts!$A:$BB,32,FALSE)</f>
        <v>2.61</v>
      </c>
      <c r="AK2215">
        <f>VLOOKUP($G2215,county_facts!$A:$BB,33,FALSE)</f>
        <v>19337</v>
      </c>
      <c r="AL2215">
        <f>VLOOKUP($G2215,county_facts!$A:$BB,34,FALSE)</f>
        <v>36607</v>
      </c>
      <c r="AM2215">
        <f>VLOOKUP($G2215,county_facts!$A:$BB,35,FALSE)</f>
        <v>16.8</v>
      </c>
      <c r="AN2215">
        <f>VLOOKUP($G2215,county_facts!$A:$BB,36,FALSE)</f>
        <v>293</v>
      </c>
      <c r="AO2215">
        <f>VLOOKUP($G2215,county_facts!$A:$BB,37,FALSE)</f>
        <v>3712</v>
      </c>
      <c r="AP2215">
        <f>VLOOKUP($G2215,county_facts!$A:$BB,38,FALSE)</f>
        <v>-4.5999999999999996</v>
      </c>
      <c r="AQ2215">
        <f>VLOOKUP($G2215,county_facts!$A:$BB,39,FALSE)</f>
        <v>656</v>
      </c>
      <c r="AR2215">
        <f>VLOOKUP($G2215,county_facts!$A:$BB,40,FALSE)</f>
        <v>993</v>
      </c>
      <c r="AS2215">
        <f>VLOOKUP($G2215,county_facts!$A:$BB,41,FALSE)</f>
        <v>0</v>
      </c>
      <c r="AT2215">
        <f>VLOOKUP($G2215,county_facts!$A:$BB,42,FALSE)</f>
        <v>0</v>
      </c>
      <c r="AU2215">
        <f>VLOOKUP($G2215,county_facts!$A:$BB,43,FALSE)</f>
        <v>0</v>
      </c>
      <c r="AV2215">
        <f>VLOOKUP($G2215,county_facts!$A:$BB,44,FALSE)</f>
        <v>0</v>
      </c>
      <c r="AW2215">
        <f>VLOOKUP($G2215,county_facts!$A:$BB,45,FALSE)</f>
        <v>0</v>
      </c>
      <c r="AX2215">
        <f>VLOOKUP($G2215,county_facts!$A:$BB,46,FALSE)</f>
        <v>30</v>
      </c>
      <c r="AY2215">
        <f>VLOOKUP($G2215,county_facts!$A:$BB,47,FALSE)</f>
        <v>0</v>
      </c>
      <c r="AZ2215">
        <f>VLOOKUP($G2215,county_facts!$A:$BB,48,FALSE)</f>
        <v>80212</v>
      </c>
      <c r="BA2215">
        <f>VLOOKUP($G2215,county_facts!$A:$BB,49,FALSE)</f>
        <v>137346</v>
      </c>
      <c r="BB2215">
        <f>VLOOKUP($G2215,county_facts!$A:$BB,50,FALSE)</f>
        <v>8713</v>
      </c>
      <c r="BC2215">
        <f>VLOOKUP($G2215,county_facts!$A:$BB,51,FALSE)</f>
        <v>11072</v>
      </c>
      <c r="BD2215">
        <f>VLOOKUP($G2215,county_facts!$A:$BB,52,FALSE)</f>
        <v>27</v>
      </c>
      <c r="BE2215">
        <f>VLOOKUP($G2215,county_facts!$A:$BB,53,FALSE)</f>
        <v>314.39</v>
      </c>
      <c r="BF2215">
        <f>VLOOKUP($G2215,county_facts!$A:$BB,54,FALSE)</f>
        <v>50.4</v>
      </c>
    </row>
    <row r="2216" spans="1:58" x14ac:dyDescent="0.3">
      <c r="A2216" t="s">
        <v>6</v>
      </c>
      <c r="B2216" t="s">
        <v>919</v>
      </c>
      <c r="C2216">
        <v>74</v>
      </c>
      <c r="D2216" t="s">
        <v>840</v>
      </c>
      <c r="E2216">
        <v>126</v>
      </c>
      <c r="F2216">
        <v>0.58730158700000001</v>
      </c>
      <c r="G2216">
        <v>51720</v>
      </c>
      <c r="H2216">
        <f>VLOOKUP($G2216,county_facts!$A:$BB,4,FALSE)</f>
        <v>4031</v>
      </c>
      <c r="I2216">
        <f>VLOOKUP($G2216,county_facts!$A:$BB,5,FALSE)</f>
        <v>3946</v>
      </c>
      <c r="J2216">
        <f>VLOOKUP($G2216,county_facts!$A:$BB,6,FALSE)</f>
        <v>2.2000000000000002</v>
      </c>
      <c r="K2216">
        <f>VLOOKUP($G2216,county_facts!$A:$BB,7,FALSE)</f>
        <v>3958</v>
      </c>
      <c r="L2216">
        <f>VLOOKUP($G2216,county_facts!$A:$BB,8,FALSE)</f>
        <v>5.6</v>
      </c>
      <c r="M2216">
        <f>VLOOKUP($G2216,county_facts!$A:$BB,9,FALSE)</f>
        <v>22.9</v>
      </c>
      <c r="N2216">
        <f>VLOOKUP($G2216,county_facts!$A:$BB,10,FALSE)</f>
        <v>14.8</v>
      </c>
      <c r="O2216">
        <f>VLOOKUP($G2216,county_facts!$A:$BB,11,FALSE)</f>
        <v>52.7</v>
      </c>
      <c r="P2216">
        <f>VLOOKUP($G2216,county_facts!$A:$BB,12,FALSE)</f>
        <v>89.3</v>
      </c>
      <c r="Q2216">
        <f>VLOOKUP($G2216,county_facts!$A:$BB,13,FALSE)</f>
        <v>6.6</v>
      </c>
      <c r="R2216">
        <f>VLOOKUP($G2216,county_facts!$A:$BB,14,FALSE)</f>
        <v>0.3</v>
      </c>
      <c r="S2216">
        <f>VLOOKUP($G2216,county_facts!$A:$BB,15,FALSE)</f>
        <v>1.5</v>
      </c>
      <c r="T2216">
        <f>VLOOKUP($G2216,county_facts!$A:$BB,16,FALSE)</f>
        <v>0</v>
      </c>
      <c r="U2216">
        <f>VLOOKUP($G2216,county_facts!$A:$BB,17,FALSE)</f>
        <v>2.2999999999999998</v>
      </c>
      <c r="V2216">
        <f>VLOOKUP($G2216,county_facts!$A:$BB,18,FALSE)</f>
        <v>3.3</v>
      </c>
      <c r="W2216">
        <f>VLOOKUP($G2216,county_facts!$A:$BB,19,FALSE)</f>
        <v>86.3</v>
      </c>
      <c r="X2216">
        <f>VLOOKUP($G2216,county_facts!$A:$BB,20,FALSE)</f>
        <v>82.6</v>
      </c>
      <c r="Y2216">
        <f>VLOOKUP($G2216,county_facts!$A:$BB,21,FALSE)</f>
        <v>2.5</v>
      </c>
      <c r="Z2216">
        <f>VLOOKUP($G2216,county_facts!$A:$BB,22,FALSE)</f>
        <v>3</v>
      </c>
      <c r="AA2216">
        <f>VLOOKUP($G2216,county_facts!$A:$BB,23,FALSE)</f>
        <v>81.400000000000006</v>
      </c>
      <c r="AB2216">
        <f>VLOOKUP($G2216,county_facts!$A:$BB,24,FALSE)</f>
        <v>20.5</v>
      </c>
      <c r="AC2216">
        <f>VLOOKUP($G2216,county_facts!$A:$BB,25,FALSE)</f>
        <v>265</v>
      </c>
      <c r="AD2216">
        <f>VLOOKUP($G2216,county_facts!$A:$BB,26,FALSE)</f>
        <v>15</v>
      </c>
      <c r="AE2216">
        <f>VLOOKUP($G2216,county_facts!$A:$BB,27,FALSE)</f>
        <v>1938</v>
      </c>
      <c r="AF2216">
        <f>VLOOKUP($G2216,county_facts!$A:$BB,28,FALSE)</f>
        <v>52.7</v>
      </c>
      <c r="AG2216">
        <f>VLOOKUP($G2216,county_facts!$A:$BB,29,FALSE)</f>
        <v>27.2</v>
      </c>
      <c r="AH2216">
        <f>VLOOKUP($G2216,county_facts!$A:$BB,30,FALSE)</f>
        <v>88000</v>
      </c>
      <c r="AI2216">
        <f>VLOOKUP($G2216,county_facts!$A:$BB,31,FALSE)</f>
        <v>1706</v>
      </c>
      <c r="AJ2216">
        <f>VLOOKUP($G2216,county_facts!$A:$BB,32,FALSE)</f>
        <v>2.31</v>
      </c>
      <c r="AK2216">
        <f>VLOOKUP($G2216,county_facts!$A:$BB,33,FALSE)</f>
        <v>22699</v>
      </c>
      <c r="AL2216">
        <f>VLOOKUP($G2216,county_facts!$A:$BB,34,FALSE)</f>
        <v>39416</v>
      </c>
      <c r="AM2216">
        <f>VLOOKUP($G2216,county_facts!$A:$BB,35,FALSE)</f>
        <v>18.100000000000001</v>
      </c>
      <c r="AN2216">
        <f>VLOOKUP($G2216,county_facts!$A:$BB,36,FALSE)</f>
        <v>240</v>
      </c>
      <c r="AO2216">
        <f>VLOOKUP($G2216,county_facts!$A:$BB,37,FALSE)</f>
        <v>4446</v>
      </c>
      <c r="AP2216">
        <f>VLOOKUP($G2216,county_facts!$A:$BB,38,FALSE)</f>
        <v>-1.8</v>
      </c>
      <c r="AQ2216">
        <f>VLOOKUP($G2216,county_facts!$A:$BB,39,FALSE)</f>
        <v>219</v>
      </c>
      <c r="AR2216">
        <f>VLOOKUP($G2216,county_facts!$A:$BB,40,FALSE)</f>
        <v>474</v>
      </c>
      <c r="AS2216">
        <f>VLOOKUP($G2216,county_facts!$A:$BB,41,FALSE)</f>
        <v>0</v>
      </c>
      <c r="AT2216">
        <f>VLOOKUP($G2216,county_facts!$A:$BB,42,FALSE)</f>
        <v>0</v>
      </c>
      <c r="AU2216">
        <f>VLOOKUP($G2216,county_facts!$A:$BB,43,FALSE)</f>
        <v>0</v>
      </c>
      <c r="AV2216">
        <f>VLOOKUP($G2216,county_facts!$A:$BB,44,FALSE)</f>
        <v>0</v>
      </c>
      <c r="AW2216">
        <f>VLOOKUP($G2216,county_facts!$A:$BB,45,FALSE)</f>
        <v>0</v>
      </c>
      <c r="AX2216">
        <f>VLOOKUP($G2216,county_facts!$A:$BB,46,FALSE)</f>
        <v>27.2</v>
      </c>
      <c r="AY2216">
        <f>VLOOKUP($G2216,county_facts!$A:$BB,47,FALSE)</f>
        <v>0</v>
      </c>
      <c r="AZ2216">
        <f>VLOOKUP($G2216,county_facts!$A:$BB,48,FALSE)</f>
        <v>94162</v>
      </c>
      <c r="BA2216">
        <f>VLOOKUP($G2216,county_facts!$A:$BB,49,FALSE)</f>
        <v>283790</v>
      </c>
      <c r="BB2216">
        <f>VLOOKUP($G2216,county_facts!$A:$BB,50,FALSE)</f>
        <v>76514</v>
      </c>
      <c r="BC2216">
        <f>VLOOKUP($G2216,county_facts!$A:$BB,51,FALSE)</f>
        <v>17292</v>
      </c>
      <c r="BD2216">
        <f>VLOOKUP($G2216,county_facts!$A:$BB,52,FALSE)</f>
        <v>0</v>
      </c>
      <c r="BE2216">
        <f>VLOOKUP($G2216,county_facts!$A:$BB,53,FALSE)</f>
        <v>7.48</v>
      </c>
      <c r="BF2216">
        <f>VLOOKUP($G2216,county_facts!$A:$BB,54,FALSE)</f>
        <v>529.1</v>
      </c>
    </row>
    <row r="2217" spans="1:58" x14ac:dyDescent="0.3">
      <c r="A2217" t="s">
        <v>9</v>
      </c>
      <c r="B2217" t="s">
        <v>919</v>
      </c>
      <c r="C2217">
        <v>52</v>
      </c>
      <c r="D2217" t="s">
        <v>840</v>
      </c>
      <c r="E2217">
        <v>126</v>
      </c>
      <c r="F2217">
        <v>0.41269841299999999</v>
      </c>
      <c r="G2217">
        <v>51720</v>
      </c>
      <c r="H2217">
        <f>VLOOKUP($G2217,county_facts!$A:$BB,4,FALSE)</f>
        <v>4031</v>
      </c>
      <c r="I2217">
        <f>VLOOKUP($G2217,county_facts!$A:$BB,5,FALSE)</f>
        <v>3946</v>
      </c>
      <c r="J2217">
        <f>VLOOKUP($G2217,county_facts!$A:$BB,6,FALSE)</f>
        <v>2.2000000000000002</v>
      </c>
      <c r="K2217">
        <f>VLOOKUP($G2217,county_facts!$A:$BB,7,FALSE)</f>
        <v>3958</v>
      </c>
      <c r="L2217">
        <f>VLOOKUP($G2217,county_facts!$A:$BB,8,FALSE)</f>
        <v>5.6</v>
      </c>
      <c r="M2217">
        <f>VLOOKUP($G2217,county_facts!$A:$BB,9,FALSE)</f>
        <v>22.9</v>
      </c>
      <c r="N2217">
        <f>VLOOKUP($G2217,county_facts!$A:$BB,10,FALSE)</f>
        <v>14.8</v>
      </c>
      <c r="O2217">
        <f>VLOOKUP($G2217,county_facts!$A:$BB,11,FALSE)</f>
        <v>52.7</v>
      </c>
      <c r="P2217">
        <f>VLOOKUP($G2217,county_facts!$A:$BB,12,FALSE)</f>
        <v>89.3</v>
      </c>
      <c r="Q2217">
        <f>VLOOKUP($G2217,county_facts!$A:$BB,13,FALSE)</f>
        <v>6.6</v>
      </c>
      <c r="R2217">
        <f>VLOOKUP($G2217,county_facts!$A:$BB,14,FALSE)</f>
        <v>0.3</v>
      </c>
      <c r="S2217">
        <f>VLOOKUP($G2217,county_facts!$A:$BB,15,FALSE)</f>
        <v>1.5</v>
      </c>
      <c r="T2217">
        <f>VLOOKUP($G2217,county_facts!$A:$BB,16,FALSE)</f>
        <v>0</v>
      </c>
      <c r="U2217">
        <f>VLOOKUP($G2217,county_facts!$A:$BB,17,FALSE)</f>
        <v>2.2999999999999998</v>
      </c>
      <c r="V2217">
        <f>VLOOKUP($G2217,county_facts!$A:$BB,18,FALSE)</f>
        <v>3.3</v>
      </c>
      <c r="W2217">
        <f>VLOOKUP($G2217,county_facts!$A:$BB,19,FALSE)</f>
        <v>86.3</v>
      </c>
      <c r="X2217">
        <f>VLOOKUP($G2217,county_facts!$A:$BB,20,FALSE)</f>
        <v>82.6</v>
      </c>
      <c r="Y2217">
        <f>VLOOKUP($G2217,county_facts!$A:$BB,21,FALSE)</f>
        <v>2.5</v>
      </c>
      <c r="Z2217">
        <f>VLOOKUP($G2217,county_facts!$A:$BB,22,FALSE)</f>
        <v>3</v>
      </c>
      <c r="AA2217">
        <f>VLOOKUP($G2217,county_facts!$A:$BB,23,FALSE)</f>
        <v>81.400000000000006</v>
      </c>
      <c r="AB2217">
        <f>VLOOKUP($G2217,county_facts!$A:$BB,24,FALSE)</f>
        <v>20.5</v>
      </c>
      <c r="AC2217">
        <f>VLOOKUP($G2217,county_facts!$A:$BB,25,FALSE)</f>
        <v>265</v>
      </c>
      <c r="AD2217">
        <f>VLOOKUP($G2217,county_facts!$A:$BB,26,FALSE)</f>
        <v>15</v>
      </c>
      <c r="AE2217">
        <f>VLOOKUP($G2217,county_facts!$A:$BB,27,FALSE)</f>
        <v>1938</v>
      </c>
      <c r="AF2217">
        <f>VLOOKUP($G2217,county_facts!$A:$BB,28,FALSE)</f>
        <v>52.7</v>
      </c>
      <c r="AG2217">
        <f>VLOOKUP($G2217,county_facts!$A:$BB,29,FALSE)</f>
        <v>27.2</v>
      </c>
      <c r="AH2217">
        <f>VLOOKUP($G2217,county_facts!$A:$BB,30,FALSE)</f>
        <v>88000</v>
      </c>
      <c r="AI2217">
        <f>VLOOKUP($G2217,county_facts!$A:$BB,31,FALSE)</f>
        <v>1706</v>
      </c>
      <c r="AJ2217">
        <f>VLOOKUP($G2217,county_facts!$A:$BB,32,FALSE)</f>
        <v>2.31</v>
      </c>
      <c r="AK2217">
        <f>VLOOKUP($G2217,county_facts!$A:$BB,33,FALSE)</f>
        <v>22699</v>
      </c>
      <c r="AL2217">
        <f>VLOOKUP($G2217,county_facts!$A:$BB,34,FALSE)</f>
        <v>39416</v>
      </c>
      <c r="AM2217">
        <f>VLOOKUP($G2217,county_facts!$A:$BB,35,FALSE)</f>
        <v>18.100000000000001</v>
      </c>
      <c r="AN2217">
        <f>VLOOKUP($G2217,county_facts!$A:$BB,36,FALSE)</f>
        <v>240</v>
      </c>
      <c r="AO2217">
        <f>VLOOKUP($G2217,county_facts!$A:$BB,37,FALSE)</f>
        <v>4446</v>
      </c>
      <c r="AP2217">
        <f>VLOOKUP($G2217,county_facts!$A:$BB,38,FALSE)</f>
        <v>-1.8</v>
      </c>
      <c r="AQ2217">
        <f>VLOOKUP($G2217,county_facts!$A:$BB,39,FALSE)</f>
        <v>219</v>
      </c>
      <c r="AR2217">
        <f>VLOOKUP($G2217,county_facts!$A:$BB,40,FALSE)</f>
        <v>474</v>
      </c>
      <c r="AS2217">
        <f>VLOOKUP($G2217,county_facts!$A:$BB,41,FALSE)</f>
        <v>0</v>
      </c>
      <c r="AT2217">
        <f>VLOOKUP($G2217,county_facts!$A:$BB,42,FALSE)</f>
        <v>0</v>
      </c>
      <c r="AU2217">
        <f>VLOOKUP($G2217,county_facts!$A:$BB,43,FALSE)</f>
        <v>0</v>
      </c>
      <c r="AV2217">
        <f>VLOOKUP($G2217,county_facts!$A:$BB,44,FALSE)</f>
        <v>0</v>
      </c>
      <c r="AW2217">
        <f>VLOOKUP($G2217,county_facts!$A:$BB,45,FALSE)</f>
        <v>0</v>
      </c>
      <c r="AX2217">
        <f>VLOOKUP($G2217,county_facts!$A:$BB,46,FALSE)</f>
        <v>27.2</v>
      </c>
      <c r="AY2217">
        <f>VLOOKUP($G2217,county_facts!$A:$BB,47,FALSE)</f>
        <v>0</v>
      </c>
      <c r="AZ2217">
        <f>VLOOKUP($G2217,county_facts!$A:$BB,48,FALSE)</f>
        <v>94162</v>
      </c>
      <c r="BA2217">
        <f>VLOOKUP($G2217,county_facts!$A:$BB,49,FALSE)</f>
        <v>283790</v>
      </c>
      <c r="BB2217">
        <f>VLOOKUP($G2217,county_facts!$A:$BB,50,FALSE)</f>
        <v>76514</v>
      </c>
      <c r="BC2217">
        <f>VLOOKUP($G2217,county_facts!$A:$BB,51,FALSE)</f>
        <v>17292</v>
      </c>
      <c r="BD2217">
        <f>VLOOKUP($G2217,county_facts!$A:$BB,52,FALSE)</f>
        <v>0</v>
      </c>
      <c r="BE2217">
        <f>VLOOKUP($G2217,county_facts!$A:$BB,53,FALSE)</f>
        <v>7.48</v>
      </c>
      <c r="BF2217">
        <f>VLOOKUP($G2217,county_facts!$A:$BB,54,FALSE)</f>
        <v>529.1</v>
      </c>
    </row>
    <row r="2218" spans="1:58" x14ac:dyDescent="0.3">
      <c r="A2218" t="s">
        <v>6</v>
      </c>
      <c r="B2218" t="s">
        <v>859</v>
      </c>
      <c r="C2218">
        <v>1061</v>
      </c>
      <c r="D2218" t="s">
        <v>840</v>
      </c>
      <c r="E2218">
        <v>1239</v>
      </c>
      <c r="F2218">
        <v>0.85633575500000003</v>
      </c>
      <c r="G2218">
        <v>51133</v>
      </c>
      <c r="H2218">
        <f>VLOOKUP($G2218,county_facts!$A:$BB,4,FALSE)</f>
        <v>12251</v>
      </c>
      <c r="I2218">
        <f>VLOOKUP($G2218,county_facts!$A:$BB,5,FALSE)</f>
        <v>12326</v>
      </c>
      <c r="J2218">
        <f>VLOOKUP($G2218,county_facts!$A:$BB,6,FALSE)</f>
        <v>-0.6</v>
      </c>
      <c r="K2218">
        <f>VLOOKUP($G2218,county_facts!$A:$BB,7,FALSE)</f>
        <v>12330</v>
      </c>
      <c r="L2218">
        <f>VLOOKUP($G2218,county_facts!$A:$BB,8,FALSE)</f>
        <v>3.9</v>
      </c>
      <c r="M2218">
        <f>VLOOKUP($G2218,county_facts!$A:$BB,9,FALSE)</f>
        <v>15.9</v>
      </c>
      <c r="N2218">
        <f>VLOOKUP($G2218,county_facts!$A:$BB,10,FALSE)</f>
        <v>34.299999999999997</v>
      </c>
      <c r="O2218">
        <f>VLOOKUP($G2218,county_facts!$A:$BB,11,FALSE)</f>
        <v>50.5</v>
      </c>
      <c r="P2218">
        <f>VLOOKUP($G2218,county_facts!$A:$BB,12,FALSE)</f>
        <v>73.400000000000006</v>
      </c>
      <c r="Q2218">
        <f>VLOOKUP($G2218,county_facts!$A:$BB,13,FALSE)</f>
        <v>24.8</v>
      </c>
      <c r="R2218">
        <f>VLOOKUP($G2218,county_facts!$A:$BB,14,FALSE)</f>
        <v>0.2</v>
      </c>
      <c r="S2218">
        <f>VLOOKUP($G2218,county_facts!$A:$BB,15,FALSE)</f>
        <v>0.3</v>
      </c>
      <c r="T2218">
        <f>VLOOKUP($G2218,county_facts!$A:$BB,16,FALSE)</f>
        <v>0.1</v>
      </c>
      <c r="U2218">
        <f>VLOOKUP($G2218,county_facts!$A:$BB,17,FALSE)</f>
        <v>1.2</v>
      </c>
      <c r="V2218">
        <f>VLOOKUP($G2218,county_facts!$A:$BB,18,FALSE)</f>
        <v>3.6</v>
      </c>
      <c r="W2218">
        <f>VLOOKUP($G2218,county_facts!$A:$BB,19,FALSE)</f>
        <v>70.2</v>
      </c>
      <c r="X2218">
        <f>VLOOKUP($G2218,county_facts!$A:$BB,20,FALSE)</f>
        <v>95.7</v>
      </c>
      <c r="Y2218">
        <f>VLOOKUP($G2218,county_facts!$A:$BB,21,FALSE)</f>
        <v>3.3</v>
      </c>
      <c r="Z2218">
        <f>VLOOKUP($G2218,county_facts!$A:$BB,22,FALSE)</f>
        <v>2.4</v>
      </c>
      <c r="AA2218">
        <f>VLOOKUP($G2218,county_facts!$A:$BB,23,FALSE)</f>
        <v>85.6</v>
      </c>
      <c r="AB2218">
        <f>VLOOKUP($G2218,county_facts!$A:$BB,24,FALSE)</f>
        <v>22.1</v>
      </c>
      <c r="AC2218">
        <f>VLOOKUP($G2218,county_facts!$A:$BB,25,FALSE)</f>
        <v>1710</v>
      </c>
      <c r="AD2218">
        <f>VLOOKUP($G2218,county_facts!$A:$BB,26,FALSE)</f>
        <v>30.6</v>
      </c>
      <c r="AE2218">
        <f>VLOOKUP($G2218,county_facts!$A:$BB,27,FALSE)</f>
        <v>9120</v>
      </c>
      <c r="AF2218">
        <f>VLOOKUP($G2218,county_facts!$A:$BB,28,FALSE)</f>
        <v>85</v>
      </c>
      <c r="AG2218">
        <f>VLOOKUP($G2218,county_facts!$A:$BB,29,FALSE)</f>
        <v>1.7</v>
      </c>
      <c r="AH2218">
        <f>VLOOKUP($G2218,county_facts!$A:$BB,30,FALSE)</f>
        <v>239000</v>
      </c>
      <c r="AI2218">
        <f>VLOOKUP($G2218,county_facts!$A:$BB,31,FALSE)</f>
        <v>5691</v>
      </c>
      <c r="AJ2218">
        <f>VLOOKUP($G2218,county_facts!$A:$BB,32,FALSE)</f>
        <v>2.16</v>
      </c>
      <c r="AK2218">
        <f>VLOOKUP($G2218,county_facts!$A:$BB,33,FALSE)</f>
        <v>28568</v>
      </c>
      <c r="AL2218">
        <f>VLOOKUP($G2218,county_facts!$A:$BB,34,FALSE)</f>
        <v>51342</v>
      </c>
      <c r="AM2218">
        <f>VLOOKUP($G2218,county_facts!$A:$BB,35,FALSE)</f>
        <v>11.1</v>
      </c>
      <c r="AN2218">
        <f>VLOOKUP($G2218,county_facts!$A:$BB,36,FALSE)</f>
        <v>334</v>
      </c>
      <c r="AO2218">
        <f>VLOOKUP($G2218,county_facts!$A:$BB,37,FALSE)</f>
        <v>1682</v>
      </c>
      <c r="AP2218">
        <f>VLOOKUP($G2218,county_facts!$A:$BB,38,FALSE)</f>
        <v>-3.8</v>
      </c>
      <c r="AQ2218">
        <f>VLOOKUP($G2218,county_facts!$A:$BB,39,FALSE)</f>
        <v>1067</v>
      </c>
      <c r="AR2218">
        <f>VLOOKUP($G2218,county_facts!$A:$BB,40,FALSE)</f>
        <v>1575</v>
      </c>
      <c r="AS2218">
        <f>VLOOKUP($G2218,county_facts!$A:$BB,41,FALSE)</f>
        <v>0</v>
      </c>
      <c r="AT2218">
        <f>VLOOKUP($G2218,county_facts!$A:$BB,42,FALSE)</f>
        <v>0</v>
      </c>
      <c r="AU2218">
        <f>VLOOKUP($G2218,county_facts!$A:$BB,43,FALSE)</f>
        <v>0</v>
      </c>
      <c r="AV2218">
        <f>VLOOKUP($G2218,county_facts!$A:$BB,44,FALSE)</f>
        <v>0</v>
      </c>
      <c r="AW2218">
        <f>VLOOKUP($G2218,county_facts!$A:$BB,45,FALSE)</f>
        <v>0</v>
      </c>
      <c r="AX2218">
        <f>VLOOKUP($G2218,county_facts!$A:$BB,46,FALSE)</f>
        <v>0</v>
      </c>
      <c r="AY2218">
        <f>VLOOKUP($G2218,county_facts!$A:$BB,47,FALSE)</f>
        <v>0</v>
      </c>
      <c r="AZ2218">
        <f>VLOOKUP($G2218,county_facts!$A:$BB,48,FALSE)</f>
        <v>29724</v>
      </c>
      <c r="BA2218">
        <f>VLOOKUP($G2218,county_facts!$A:$BB,49,FALSE)</f>
        <v>90247</v>
      </c>
      <c r="BB2218">
        <f>VLOOKUP($G2218,county_facts!$A:$BB,50,FALSE)</f>
        <v>7006</v>
      </c>
      <c r="BC2218">
        <f>VLOOKUP($G2218,county_facts!$A:$BB,51,FALSE)</f>
        <v>5238</v>
      </c>
      <c r="BD2218">
        <f>VLOOKUP($G2218,county_facts!$A:$BB,52,FALSE)</f>
        <v>55</v>
      </c>
      <c r="BE2218">
        <f>VLOOKUP($G2218,county_facts!$A:$BB,53,FALSE)</f>
        <v>191.3</v>
      </c>
      <c r="BF2218">
        <f>VLOOKUP($G2218,county_facts!$A:$BB,54,FALSE)</f>
        <v>64.5</v>
      </c>
    </row>
    <row r="2219" spans="1:58" x14ac:dyDescent="0.3">
      <c r="A2219" t="s">
        <v>9</v>
      </c>
      <c r="B2219" t="s">
        <v>859</v>
      </c>
      <c r="C2219">
        <v>178</v>
      </c>
      <c r="D2219" t="s">
        <v>840</v>
      </c>
      <c r="E2219">
        <v>1239</v>
      </c>
      <c r="F2219">
        <v>0.143664245</v>
      </c>
      <c r="G2219">
        <v>51133</v>
      </c>
      <c r="H2219">
        <f>VLOOKUP($G2219,county_facts!$A:$BB,4,FALSE)</f>
        <v>12251</v>
      </c>
      <c r="I2219">
        <f>VLOOKUP($G2219,county_facts!$A:$BB,5,FALSE)</f>
        <v>12326</v>
      </c>
      <c r="J2219">
        <f>VLOOKUP($G2219,county_facts!$A:$BB,6,FALSE)</f>
        <v>-0.6</v>
      </c>
      <c r="K2219">
        <f>VLOOKUP($G2219,county_facts!$A:$BB,7,FALSE)</f>
        <v>12330</v>
      </c>
      <c r="L2219">
        <f>VLOOKUP($G2219,county_facts!$A:$BB,8,FALSE)</f>
        <v>3.9</v>
      </c>
      <c r="M2219">
        <f>VLOOKUP($G2219,county_facts!$A:$BB,9,FALSE)</f>
        <v>15.9</v>
      </c>
      <c r="N2219">
        <f>VLOOKUP($G2219,county_facts!$A:$BB,10,FALSE)</f>
        <v>34.299999999999997</v>
      </c>
      <c r="O2219">
        <f>VLOOKUP($G2219,county_facts!$A:$BB,11,FALSE)</f>
        <v>50.5</v>
      </c>
      <c r="P2219">
        <f>VLOOKUP($G2219,county_facts!$A:$BB,12,FALSE)</f>
        <v>73.400000000000006</v>
      </c>
      <c r="Q2219">
        <f>VLOOKUP($G2219,county_facts!$A:$BB,13,FALSE)</f>
        <v>24.8</v>
      </c>
      <c r="R2219">
        <f>VLOOKUP($G2219,county_facts!$A:$BB,14,FALSE)</f>
        <v>0.2</v>
      </c>
      <c r="S2219">
        <f>VLOOKUP($G2219,county_facts!$A:$BB,15,FALSE)</f>
        <v>0.3</v>
      </c>
      <c r="T2219">
        <f>VLOOKUP($G2219,county_facts!$A:$BB,16,FALSE)</f>
        <v>0.1</v>
      </c>
      <c r="U2219">
        <f>VLOOKUP($G2219,county_facts!$A:$BB,17,FALSE)</f>
        <v>1.2</v>
      </c>
      <c r="V2219">
        <f>VLOOKUP($G2219,county_facts!$A:$BB,18,FALSE)</f>
        <v>3.6</v>
      </c>
      <c r="W2219">
        <f>VLOOKUP($G2219,county_facts!$A:$BB,19,FALSE)</f>
        <v>70.2</v>
      </c>
      <c r="X2219">
        <f>VLOOKUP($G2219,county_facts!$A:$BB,20,FALSE)</f>
        <v>95.7</v>
      </c>
      <c r="Y2219">
        <f>VLOOKUP($G2219,county_facts!$A:$BB,21,FALSE)</f>
        <v>3.3</v>
      </c>
      <c r="Z2219">
        <f>VLOOKUP($G2219,county_facts!$A:$BB,22,FALSE)</f>
        <v>2.4</v>
      </c>
      <c r="AA2219">
        <f>VLOOKUP($G2219,county_facts!$A:$BB,23,FALSE)</f>
        <v>85.6</v>
      </c>
      <c r="AB2219">
        <f>VLOOKUP($G2219,county_facts!$A:$BB,24,FALSE)</f>
        <v>22.1</v>
      </c>
      <c r="AC2219">
        <f>VLOOKUP($G2219,county_facts!$A:$BB,25,FALSE)</f>
        <v>1710</v>
      </c>
      <c r="AD2219">
        <f>VLOOKUP($G2219,county_facts!$A:$BB,26,FALSE)</f>
        <v>30.6</v>
      </c>
      <c r="AE2219">
        <f>VLOOKUP($G2219,county_facts!$A:$BB,27,FALSE)</f>
        <v>9120</v>
      </c>
      <c r="AF2219">
        <f>VLOOKUP($G2219,county_facts!$A:$BB,28,FALSE)</f>
        <v>85</v>
      </c>
      <c r="AG2219">
        <f>VLOOKUP($G2219,county_facts!$A:$BB,29,FALSE)</f>
        <v>1.7</v>
      </c>
      <c r="AH2219">
        <f>VLOOKUP($G2219,county_facts!$A:$BB,30,FALSE)</f>
        <v>239000</v>
      </c>
      <c r="AI2219">
        <f>VLOOKUP($G2219,county_facts!$A:$BB,31,FALSE)</f>
        <v>5691</v>
      </c>
      <c r="AJ2219">
        <f>VLOOKUP($G2219,county_facts!$A:$BB,32,FALSE)</f>
        <v>2.16</v>
      </c>
      <c r="AK2219">
        <f>VLOOKUP($G2219,county_facts!$A:$BB,33,FALSE)</f>
        <v>28568</v>
      </c>
      <c r="AL2219">
        <f>VLOOKUP($G2219,county_facts!$A:$BB,34,FALSE)</f>
        <v>51342</v>
      </c>
      <c r="AM2219">
        <f>VLOOKUP($G2219,county_facts!$A:$BB,35,FALSE)</f>
        <v>11.1</v>
      </c>
      <c r="AN2219">
        <f>VLOOKUP($G2219,county_facts!$A:$BB,36,FALSE)</f>
        <v>334</v>
      </c>
      <c r="AO2219">
        <f>VLOOKUP($G2219,county_facts!$A:$BB,37,FALSE)</f>
        <v>1682</v>
      </c>
      <c r="AP2219">
        <f>VLOOKUP($G2219,county_facts!$A:$BB,38,FALSE)</f>
        <v>-3.8</v>
      </c>
      <c r="AQ2219">
        <f>VLOOKUP($G2219,county_facts!$A:$BB,39,FALSE)</f>
        <v>1067</v>
      </c>
      <c r="AR2219">
        <f>VLOOKUP($G2219,county_facts!$A:$BB,40,FALSE)</f>
        <v>1575</v>
      </c>
      <c r="AS2219">
        <f>VLOOKUP($G2219,county_facts!$A:$BB,41,FALSE)</f>
        <v>0</v>
      </c>
      <c r="AT2219">
        <f>VLOOKUP($G2219,county_facts!$A:$BB,42,FALSE)</f>
        <v>0</v>
      </c>
      <c r="AU2219">
        <f>VLOOKUP($G2219,county_facts!$A:$BB,43,FALSE)</f>
        <v>0</v>
      </c>
      <c r="AV2219">
        <f>VLOOKUP($G2219,county_facts!$A:$BB,44,FALSE)</f>
        <v>0</v>
      </c>
      <c r="AW2219">
        <f>VLOOKUP($G2219,county_facts!$A:$BB,45,FALSE)</f>
        <v>0</v>
      </c>
      <c r="AX2219">
        <f>VLOOKUP($G2219,county_facts!$A:$BB,46,FALSE)</f>
        <v>0</v>
      </c>
      <c r="AY2219">
        <f>VLOOKUP($G2219,county_facts!$A:$BB,47,FALSE)</f>
        <v>0</v>
      </c>
      <c r="AZ2219">
        <f>VLOOKUP($G2219,county_facts!$A:$BB,48,FALSE)</f>
        <v>29724</v>
      </c>
      <c r="BA2219">
        <f>VLOOKUP($G2219,county_facts!$A:$BB,49,FALSE)</f>
        <v>90247</v>
      </c>
      <c r="BB2219">
        <f>VLOOKUP($G2219,county_facts!$A:$BB,50,FALSE)</f>
        <v>7006</v>
      </c>
      <c r="BC2219">
        <f>VLOOKUP($G2219,county_facts!$A:$BB,51,FALSE)</f>
        <v>5238</v>
      </c>
      <c r="BD2219">
        <f>VLOOKUP($G2219,county_facts!$A:$BB,52,FALSE)</f>
        <v>55</v>
      </c>
      <c r="BE2219">
        <f>VLOOKUP($G2219,county_facts!$A:$BB,53,FALSE)</f>
        <v>191.3</v>
      </c>
      <c r="BF2219">
        <f>VLOOKUP($G2219,county_facts!$A:$BB,54,FALSE)</f>
        <v>64.5</v>
      </c>
    </row>
    <row r="2220" spans="1:58" x14ac:dyDescent="0.3">
      <c r="A2220" t="s">
        <v>6</v>
      </c>
      <c r="B2220" t="s">
        <v>428</v>
      </c>
      <c r="C2220">
        <v>1150</v>
      </c>
      <c r="D2220" t="s">
        <v>840</v>
      </c>
      <c r="E2220">
        <v>1434</v>
      </c>
      <c r="F2220">
        <v>0.80195258000000003</v>
      </c>
      <c r="G2220">
        <v>51131</v>
      </c>
      <c r="H2220">
        <f>VLOOKUP($G2220,county_facts!$A:$BB,4,FALSE)</f>
        <v>12121</v>
      </c>
      <c r="I2220">
        <f>VLOOKUP($G2220,county_facts!$A:$BB,5,FALSE)</f>
        <v>12389</v>
      </c>
      <c r="J2220">
        <f>VLOOKUP($G2220,county_facts!$A:$BB,6,FALSE)</f>
        <v>-2.2000000000000002</v>
      </c>
      <c r="K2220">
        <f>VLOOKUP($G2220,county_facts!$A:$BB,7,FALSE)</f>
        <v>12389</v>
      </c>
      <c r="L2220">
        <f>VLOOKUP($G2220,county_facts!$A:$BB,8,FALSE)</f>
        <v>5.8</v>
      </c>
      <c r="M2220">
        <f>VLOOKUP($G2220,county_facts!$A:$BB,9,FALSE)</f>
        <v>19.899999999999999</v>
      </c>
      <c r="N2220">
        <f>VLOOKUP($G2220,county_facts!$A:$BB,10,FALSE)</f>
        <v>24.4</v>
      </c>
      <c r="O2220">
        <f>VLOOKUP($G2220,county_facts!$A:$BB,11,FALSE)</f>
        <v>51.6</v>
      </c>
      <c r="P2220">
        <f>VLOOKUP($G2220,county_facts!$A:$BB,12,FALSE)</f>
        <v>61.6</v>
      </c>
      <c r="Q2220">
        <f>VLOOKUP($G2220,county_facts!$A:$BB,13,FALSE)</f>
        <v>35.200000000000003</v>
      </c>
      <c r="R2220">
        <f>VLOOKUP($G2220,county_facts!$A:$BB,14,FALSE)</f>
        <v>0.3</v>
      </c>
      <c r="S2220">
        <f>VLOOKUP($G2220,county_facts!$A:$BB,15,FALSE)</f>
        <v>0.9</v>
      </c>
      <c r="T2220">
        <f>VLOOKUP($G2220,county_facts!$A:$BB,16,FALSE)</f>
        <v>0.2</v>
      </c>
      <c r="U2220">
        <f>VLOOKUP($G2220,county_facts!$A:$BB,17,FALSE)</f>
        <v>1.8</v>
      </c>
      <c r="V2220">
        <f>VLOOKUP($G2220,county_facts!$A:$BB,18,FALSE)</f>
        <v>8.5</v>
      </c>
      <c r="W2220">
        <f>VLOOKUP($G2220,county_facts!$A:$BB,19,FALSE)</f>
        <v>54.1</v>
      </c>
      <c r="X2220">
        <f>VLOOKUP($G2220,county_facts!$A:$BB,20,FALSE)</f>
        <v>90.8</v>
      </c>
      <c r="Y2220">
        <f>VLOOKUP($G2220,county_facts!$A:$BB,21,FALSE)</f>
        <v>6.4</v>
      </c>
      <c r="Z2220">
        <f>VLOOKUP($G2220,county_facts!$A:$BB,22,FALSE)</f>
        <v>7.8</v>
      </c>
      <c r="AA2220">
        <f>VLOOKUP($G2220,county_facts!$A:$BB,23,FALSE)</f>
        <v>78.099999999999994</v>
      </c>
      <c r="AB2220">
        <f>VLOOKUP($G2220,county_facts!$A:$BB,24,FALSE)</f>
        <v>20.2</v>
      </c>
      <c r="AC2220">
        <f>VLOOKUP($G2220,county_facts!$A:$BB,25,FALSE)</f>
        <v>1133</v>
      </c>
      <c r="AD2220">
        <f>VLOOKUP($G2220,county_facts!$A:$BB,26,FALSE)</f>
        <v>18.8</v>
      </c>
      <c r="AE2220">
        <f>VLOOKUP($G2220,county_facts!$A:$BB,27,FALSE)</f>
        <v>7322</v>
      </c>
      <c r="AF2220">
        <f>VLOOKUP($G2220,county_facts!$A:$BB,28,FALSE)</f>
        <v>68.599999999999994</v>
      </c>
      <c r="AG2220">
        <f>VLOOKUP($G2220,county_facts!$A:$BB,29,FALSE)</f>
        <v>7.2</v>
      </c>
      <c r="AH2220">
        <f>VLOOKUP($G2220,county_facts!$A:$BB,30,FALSE)</f>
        <v>168800</v>
      </c>
      <c r="AI2220">
        <f>VLOOKUP($G2220,county_facts!$A:$BB,31,FALSE)</f>
        <v>5149</v>
      </c>
      <c r="AJ2220">
        <f>VLOOKUP($G2220,county_facts!$A:$BB,32,FALSE)</f>
        <v>2.3199999999999998</v>
      </c>
      <c r="AK2220">
        <f>VLOOKUP($G2220,county_facts!$A:$BB,33,FALSE)</f>
        <v>23473</v>
      </c>
      <c r="AL2220">
        <f>VLOOKUP($G2220,county_facts!$A:$BB,34,FALSE)</f>
        <v>33635</v>
      </c>
      <c r="AM2220">
        <f>VLOOKUP($G2220,county_facts!$A:$BB,35,FALSE)</f>
        <v>24.3</v>
      </c>
      <c r="AN2220">
        <f>VLOOKUP($G2220,county_facts!$A:$BB,36,FALSE)</f>
        <v>317</v>
      </c>
      <c r="AO2220">
        <f>VLOOKUP($G2220,county_facts!$A:$BB,37,FALSE)</f>
        <v>2832</v>
      </c>
      <c r="AP2220">
        <f>VLOOKUP($G2220,county_facts!$A:$BB,38,FALSE)</f>
        <v>-9.1</v>
      </c>
      <c r="AQ2220">
        <f>VLOOKUP($G2220,county_facts!$A:$BB,39,FALSE)</f>
        <v>991</v>
      </c>
      <c r="AR2220">
        <f>VLOOKUP($G2220,county_facts!$A:$BB,40,FALSE)</f>
        <v>1285</v>
      </c>
      <c r="AS2220">
        <f>VLOOKUP($G2220,county_facts!$A:$BB,41,FALSE)</f>
        <v>0</v>
      </c>
      <c r="AT2220">
        <f>VLOOKUP($G2220,county_facts!$A:$BB,42,FALSE)</f>
        <v>0</v>
      </c>
      <c r="AU2220">
        <f>VLOOKUP($G2220,county_facts!$A:$BB,43,FALSE)</f>
        <v>0</v>
      </c>
      <c r="AV2220">
        <f>VLOOKUP($G2220,county_facts!$A:$BB,44,FALSE)</f>
        <v>0</v>
      </c>
      <c r="AW2220">
        <f>VLOOKUP($G2220,county_facts!$A:$BB,45,FALSE)</f>
        <v>0</v>
      </c>
      <c r="AX2220">
        <f>VLOOKUP($G2220,county_facts!$A:$BB,46,FALSE)</f>
        <v>26</v>
      </c>
      <c r="AY2220">
        <f>VLOOKUP($G2220,county_facts!$A:$BB,47,FALSE)</f>
        <v>0</v>
      </c>
      <c r="AZ2220">
        <f>VLOOKUP($G2220,county_facts!$A:$BB,48,FALSE)</f>
        <v>59271</v>
      </c>
      <c r="BA2220">
        <f>VLOOKUP($G2220,county_facts!$A:$BB,49,FALSE)</f>
        <v>135111</v>
      </c>
      <c r="BB2220">
        <f>VLOOKUP($G2220,county_facts!$A:$BB,50,FALSE)</f>
        <v>10072</v>
      </c>
      <c r="BC2220">
        <f>VLOOKUP($G2220,county_facts!$A:$BB,51,FALSE)</f>
        <v>23555</v>
      </c>
      <c r="BD2220">
        <f>VLOOKUP($G2220,county_facts!$A:$BB,52,FALSE)</f>
        <v>50</v>
      </c>
      <c r="BE2220">
        <f>VLOOKUP($G2220,county_facts!$A:$BB,53,FALSE)</f>
        <v>211.61</v>
      </c>
      <c r="BF2220">
        <f>VLOOKUP($G2220,county_facts!$A:$BB,54,FALSE)</f>
        <v>58.5</v>
      </c>
    </row>
    <row r="2221" spans="1:58" x14ac:dyDescent="0.3">
      <c r="A2221" t="s">
        <v>9</v>
      </c>
      <c r="B2221" t="s">
        <v>428</v>
      </c>
      <c r="C2221">
        <v>284</v>
      </c>
      <c r="D2221" t="s">
        <v>840</v>
      </c>
      <c r="E2221">
        <v>1434</v>
      </c>
      <c r="F2221">
        <v>0.19804742</v>
      </c>
      <c r="G2221">
        <v>51131</v>
      </c>
      <c r="H2221">
        <f>VLOOKUP($G2221,county_facts!$A:$BB,4,FALSE)</f>
        <v>12121</v>
      </c>
      <c r="I2221">
        <f>VLOOKUP($G2221,county_facts!$A:$BB,5,FALSE)</f>
        <v>12389</v>
      </c>
      <c r="J2221">
        <f>VLOOKUP($G2221,county_facts!$A:$BB,6,FALSE)</f>
        <v>-2.2000000000000002</v>
      </c>
      <c r="K2221">
        <f>VLOOKUP($G2221,county_facts!$A:$BB,7,FALSE)</f>
        <v>12389</v>
      </c>
      <c r="L2221">
        <f>VLOOKUP($G2221,county_facts!$A:$BB,8,FALSE)</f>
        <v>5.8</v>
      </c>
      <c r="M2221">
        <f>VLOOKUP($G2221,county_facts!$A:$BB,9,FALSE)</f>
        <v>19.899999999999999</v>
      </c>
      <c r="N2221">
        <f>VLOOKUP($G2221,county_facts!$A:$BB,10,FALSE)</f>
        <v>24.4</v>
      </c>
      <c r="O2221">
        <f>VLOOKUP($G2221,county_facts!$A:$BB,11,FALSE)</f>
        <v>51.6</v>
      </c>
      <c r="P2221">
        <f>VLOOKUP($G2221,county_facts!$A:$BB,12,FALSE)</f>
        <v>61.6</v>
      </c>
      <c r="Q2221">
        <f>VLOOKUP($G2221,county_facts!$A:$BB,13,FALSE)</f>
        <v>35.200000000000003</v>
      </c>
      <c r="R2221">
        <f>VLOOKUP($G2221,county_facts!$A:$BB,14,FALSE)</f>
        <v>0.3</v>
      </c>
      <c r="S2221">
        <f>VLOOKUP($G2221,county_facts!$A:$BB,15,FALSE)</f>
        <v>0.9</v>
      </c>
      <c r="T2221">
        <f>VLOOKUP($G2221,county_facts!$A:$BB,16,FALSE)</f>
        <v>0.2</v>
      </c>
      <c r="U2221">
        <f>VLOOKUP($G2221,county_facts!$A:$BB,17,FALSE)</f>
        <v>1.8</v>
      </c>
      <c r="V2221">
        <f>VLOOKUP($G2221,county_facts!$A:$BB,18,FALSE)</f>
        <v>8.5</v>
      </c>
      <c r="W2221">
        <f>VLOOKUP($G2221,county_facts!$A:$BB,19,FALSE)</f>
        <v>54.1</v>
      </c>
      <c r="X2221">
        <f>VLOOKUP($G2221,county_facts!$A:$BB,20,FALSE)</f>
        <v>90.8</v>
      </c>
      <c r="Y2221">
        <f>VLOOKUP($G2221,county_facts!$A:$BB,21,FALSE)</f>
        <v>6.4</v>
      </c>
      <c r="Z2221">
        <f>VLOOKUP($G2221,county_facts!$A:$BB,22,FALSE)</f>
        <v>7.8</v>
      </c>
      <c r="AA2221">
        <f>VLOOKUP($G2221,county_facts!$A:$BB,23,FALSE)</f>
        <v>78.099999999999994</v>
      </c>
      <c r="AB2221">
        <f>VLOOKUP($G2221,county_facts!$A:$BB,24,FALSE)</f>
        <v>20.2</v>
      </c>
      <c r="AC2221">
        <f>VLOOKUP($G2221,county_facts!$A:$BB,25,FALSE)</f>
        <v>1133</v>
      </c>
      <c r="AD2221">
        <f>VLOOKUP($G2221,county_facts!$A:$BB,26,FALSE)</f>
        <v>18.8</v>
      </c>
      <c r="AE2221">
        <f>VLOOKUP($G2221,county_facts!$A:$BB,27,FALSE)</f>
        <v>7322</v>
      </c>
      <c r="AF2221">
        <f>VLOOKUP($G2221,county_facts!$A:$BB,28,FALSE)</f>
        <v>68.599999999999994</v>
      </c>
      <c r="AG2221">
        <f>VLOOKUP($G2221,county_facts!$A:$BB,29,FALSE)</f>
        <v>7.2</v>
      </c>
      <c r="AH2221">
        <f>VLOOKUP($G2221,county_facts!$A:$BB,30,FALSE)</f>
        <v>168800</v>
      </c>
      <c r="AI2221">
        <f>VLOOKUP($G2221,county_facts!$A:$BB,31,FALSE)</f>
        <v>5149</v>
      </c>
      <c r="AJ2221">
        <f>VLOOKUP($G2221,county_facts!$A:$BB,32,FALSE)</f>
        <v>2.3199999999999998</v>
      </c>
      <c r="AK2221">
        <f>VLOOKUP($G2221,county_facts!$A:$BB,33,FALSE)</f>
        <v>23473</v>
      </c>
      <c r="AL2221">
        <f>VLOOKUP($G2221,county_facts!$A:$BB,34,FALSE)</f>
        <v>33635</v>
      </c>
      <c r="AM2221">
        <f>VLOOKUP($G2221,county_facts!$A:$BB,35,FALSE)</f>
        <v>24.3</v>
      </c>
      <c r="AN2221">
        <f>VLOOKUP($G2221,county_facts!$A:$BB,36,FALSE)</f>
        <v>317</v>
      </c>
      <c r="AO2221">
        <f>VLOOKUP($G2221,county_facts!$A:$BB,37,FALSE)</f>
        <v>2832</v>
      </c>
      <c r="AP2221">
        <f>VLOOKUP($G2221,county_facts!$A:$BB,38,FALSE)</f>
        <v>-9.1</v>
      </c>
      <c r="AQ2221">
        <f>VLOOKUP($G2221,county_facts!$A:$BB,39,FALSE)</f>
        <v>991</v>
      </c>
      <c r="AR2221">
        <f>VLOOKUP($G2221,county_facts!$A:$BB,40,FALSE)</f>
        <v>1285</v>
      </c>
      <c r="AS2221">
        <f>VLOOKUP($G2221,county_facts!$A:$BB,41,FALSE)</f>
        <v>0</v>
      </c>
      <c r="AT2221">
        <f>VLOOKUP($G2221,county_facts!$A:$BB,42,FALSE)</f>
        <v>0</v>
      </c>
      <c r="AU2221">
        <f>VLOOKUP($G2221,county_facts!$A:$BB,43,FALSE)</f>
        <v>0</v>
      </c>
      <c r="AV2221">
        <f>VLOOKUP($G2221,county_facts!$A:$BB,44,FALSE)</f>
        <v>0</v>
      </c>
      <c r="AW2221">
        <f>VLOOKUP($G2221,county_facts!$A:$BB,45,FALSE)</f>
        <v>0</v>
      </c>
      <c r="AX2221">
        <f>VLOOKUP($G2221,county_facts!$A:$BB,46,FALSE)</f>
        <v>26</v>
      </c>
      <c r="AY2221">
        <f>VLOOKUP($G2221,county_facts!$A:$BB,47,FALSE)</f>
        <v>0</v>
      </c>
      <c r="AZ2221">
        <f>VLOOKUP($G2221,county_facts!$A:$BB,48,FALSE)</f>
        <v>59271</v>
      </c>
      <c r="BA2221">
        <f>VLOOKUP($G2221,county_facts!$A:$BB,49,FALSE)</f>
        <v>135111</v>
      </c>
      <c r="BB2221">
        <f>VLOOKUP($G2221,county_facts!$A:$BB,50,FALSE)</f>
        <v>10072</v>
      </c>
      <c r="BC2221">
        <f>VLOOKUP($G2221,county_facts!$A:$BB,51,FALSE)</f>
        <v>23555</v>
      </c>
      <c r="BD2221">
        <f>VLOOKUP($G2221,county_facts!$A:$BB,52,FALSE)</f>
        <v>50</v>
      </c>
      <c r="BE2221">
        <f>VLOOKUP($G2221,county_facts!$A:$BB,53,FALSE)</f>
        <v>211.61</v>
      </c>
      <c r="BF2221">
        <f>VLOOKUP($G2221,county_facts!$A:$BB,54,FALSE)</f>
        <v>58.5</v>
      </c>
    </row>
    <row r="2222" spans="1:58" x14ac:dyDescent="0.3">
      <c r="A2222" t="s">
        <v>6</v>
      </c>
      <c r="B2222" t="s">
        <v>920</v>
      </c>
      <c r="C2222">
        <v>18856</v>
      </c>
      <c r="D2222" t="s">
        <v>840</v>
      </c>
      <c r="E2222">
        <v>26958</v>
      </c>
      <c r="F2222">
        <v>0.699458417</v>
      </c>
      <c r="G2222">
        <v>51710</v>
      </c>
      <c r="H2222">
        <f>VLOOKUP($G2222,county_facts!$A:$BB,4,FALSE)</f>
        <v>245428</v>
      </c>
      <c r="I2222">
        <f>VLOOKUP($G2222,county_facts!$A:$BB,5,FALSE)</f>
        <v>242831</v>
      </c>
      <c r="J2222">
        <f>VLOOKUP($G2222,county_facts!$A:$BB,6,FALSE)</f>
        <v>1.1000000000000001</v>
      </c>
      <c r="K2222">
        <f>VLOOKUP($G2222,county_facts!$A:$BB,7,FALSE)</f>
        <v>242803</v>
      </c>
      <c r="L2222">
        <f>VLOOKUP($G2222,county_facts!$A:$BB,8,FALSE)</f>
        <v>6.9</v>
      </c>
      <c r="M2222">
        <f>VLOOKUP($G2222,county_facts!$A:$BB,9,FALSE)</f>
        <v>20.3</v>
      </c>
      <c r="N2222">
        <f>VLOOKUP($G2222,county_facts!$A:$BB,10,FALSE)</f>
        <v>9.9</v>
      </c>
      <c r="O2222">
        <f>VLOOKUP($G2222,county_facts!$A:$BB,11,FALSE)</f>
        <v>47.8</v>
      </c>
      <c r="P2222">
        <f>VLOOKUP($G2222,county_facts!$A:$BB,12,FALSE)</f>
        <v>49.2</v>
      </c>
      <c r="Q2222">
        <f>VLOOKUP($G2222,county_facts!$A:$BB,13,FALSE)</f>
        <v>42.7</v>
      </c>
      <c r="R2222">
        <f>VLOOKUP($G2222,county_facts!$A:$BB,14,FALSE)</f>
        <v>0.7</v>
      </c>
      <c r="S2222">
        <f>VLOOKUP($G2222,county_facts!$A:$BB,15,FALSE)</f>
        <v>3.7</v>
      </c>
      <c r="T2222">
        <f>VLOOKUP($G2222,county_facts!$A:$BB,16,FALSE)</f>
        <v>0.2</v>
      </c>
      <c r="U2222">
        <f>VLOOKUP($G2222,county_facts!$A:$BB,17,FALSE)</f>
        <v>3.5</v>
      </c>
      <c r="V2222">
        <f>VLOOKUP($G2222,county_facts!$A:$BB,18,FALSE)</f>
        <v>7.5</v>
      </c>
      <c r="W2222">
        <f>VLOOKUP($G2222,county_facts!$A:$BB,19,FALSE)</f>
        <v>44</v>
      </c>
      <c r="X2222">
        <f>VLOOKUP($G2222,county_facts!$A:$BB,20,FALSE)</f>
        <v>77.099999999999994</v>
      </c>
      <c r="Y2222">
        <f>VLOOKUP($G2222,county_facts!$A:$BB,21,FALSE)</f>
        <v>6.4</v>
      </c>
      <c r="Z2222">
        <f>VLOOKUP($G2222,county_facts!$A:$BB,22,FALSE)</f>
        <v>9.6</v>
      </c>
      <c r="AA2222">
        <f>VLOOKUP($G2222,county_facts!$A:$BB,23,FALSE)</f>
        <v>86</v>
      </c>
      <c r="AB2222">
        <f>VLOOKUP($G2222,county_facts!$A:$BB,24,FALSE)</f>
        <v>25.3</v>
      </c>
      <c r="AC2222">
        <f>VLOOKUP($G2222,county_facts!$A:$BB,25,FALSE)</f>
        <v>28126</v>
      </c>
      <c r="AD2222">
        <f>VLOOKUP($G2222,county_facts!$A:$BB,26,FALSE)</f>
        <v>21.5</v>
      </c>
      <c r="AE2222">
        <f>VLOOKUP($G2222,county_facts!$A:$BB,27,FALSE)</f>
        <v>96665</v>
      </c>
      <c r="AF2222">
        <f>VLOOKUP($G2222,county_facts!$A:$BB,28,FALSE)</f>
        <v>44.5</v>
      </c>
      <c r="AG2222">
        <f>VLOOKUP($G2222,county_facts!$A:$BB,29,FALSE)</f>
        <v>42</v>
      </c>
      <c r="AH2222">
        <f>VLOOKUP($G2222,county_facts!$A:$BB,30,FALSE)</f>
        <v>202800</v>
      </c>
      <c r="AI2222">
        <f>VLOOKUP($G2222,county_facts!$A:$BB,31,FALSE)</f>
        <v>85557</v>
      </c>
      <c r="AJ2222">
        <f>VLOOKUP($G2222,county_facts!$A:$BB,32,FALSE)</f>
        <v>2.59</v>
      </c>
      <c r="AK2222">
        <f>VLOOKUP($G2222,county_facts!$A:$BB,33,FALSE)</f>
        <v>24659</v>
      </c>
      <c r="AL2222">
        <f>VLOOKUP($G2222,county_facts!$A:$BB,34,FALSE)</f>
        <v>44747</v>
      </c>
      <c r="AM2222">
        <f>VLOOKUP($G2222,county_facts!$A:$BB,35,FALSE)</f>
        <v>19.2</v>
      </c>
      <c r="AN2222">
        <f>VLOOKUP($G2222,county_facts!$A:$BB,36,FALSE)</f>
        <v>5386</v>
      </c>
      <c r="AO2222">
        <f>VLOOKUP($G2222,county_facts!$A:$BB,37,FALSE)</f>
        <v>106493</v>
      </c>
      <c r="AP2222">
        <f>VLOOKUP($G2222,county_facts!$A:$BB,38,FALSE)</f>
        <v>-2.9</v>
      </c>
      <c r="AQ2222">
        <f>VLOOKUP($G2222,county_facts!$A:$BB,39,FALSE)</f>
        <v>11529</v>
      </c>
      <c r="AR2222">
        <f>VLOOKUP($G2222,county_facts!$A:$BB,40,FALSE)</f>
        <v>14430</v>
      </c>
      <c r="AS2222">
        <f>VLOOKUP($G2222,county_facts!$A:$BB,41,FALSE)</f>
        <v>20.7</v>
      </c>
      <c r="AT2222">
        <f>VLOOKUP($G2222,county_facts!$A:$BB,42,FALSE)</f>
        <v>0</v>
      </c>
      <c r="AU2222">
        <f>VLOOKUP($G2222,county_facts!$A:$BB,43,FALSE)</f>
        <v>3.5</v>
      </c>
      <c r="AV2222">
        <f>VLOOKUP($G2222,county_facts!$A:$BB,44,FALSE)</f>
        <v>0</v>
      </c>
      <c r="AW2222">
        <f>VLOOKUP($G2222,county_facts!$A:$BB,45,FALSE)</f>
        <v>1.8</v>
      </c>
      <c r="AX2222">
        <f>VLOOKUP($G2222,county_facts!$A:$BB,46,FALSE)</f>
        <v>30.5</v>
      </c>
      <c r="AY2222">
        <f>VLOOKUP($G2222,county_facts!$A:$BB,47,FALSE)</f>
        <v>1280817</v>
      </c>
      <c r="AZ2222">
        <f>VLOOKUP($G2222,county_facts!$A:$BB,48,FALSE)</f>
        <v>3280443</v>
      </c>
      <c r="BA2222">
        <f>VLOOKUP($G2222,county_facts!$A:$BB,49,FALSE)</f>
        <v>2724146</v>
      </c>
      <c r="BB2222">
        <f>VLOOKUP($G2222,county_facts!$A:$BB,50,FALSE)</f>
        <v>11540</v>
      </c>
      <c r="BC2222">
        <f>VLOOKUP($G2222,county_facts!$A:$BB,51,FALSE)</f>
        <v>505017</v>
      </c>
      <c r="BD2222">
        <f>VLOOKUP($G2222,county_facts!$A:$BB,52,FALSE)</f>
        <v>650</v>
      </c>
      <c r="BE2222">
        <f>VLOOKUP($G2222,county_facts!$A:$BB,53,FALSE)</f>
        <v>54.12</v>
      </c>
      <c r="BF2222">
        <f>VLOOKUP($G2222,county_facts!$A:$BB,54,FALSE)</f>
        <v>4486.3999999999996</v>
      </c>
    </row>
    <row r="2223" spans="1:58" x14ac:dyDescent="0.3">
      <c r="A2223" t="s">
        <v>9</v>
      </c>
      <c r="B2223" t="s">
        <v>920</v>
      </c>
      <c r="C2223">
        <v>8102</v>
      </c>
      <c r="D2223" t="s">
        <v>840</v>
      </c>
      <c r="E2223">
        <v>26958</v>
      </c>
      <c r="F2223">
        <v>0.300541583</v>
      </c>
      <c r="G2223">
        <v>51710</v>
      </c>
      <c r="H2223">
        <f>VLOOKUP($G2223,county_facts!$A:$BB,4,FALSE)</f>
        <v>245428</v>
      </c>
      <c r="I2223">
        <f>VLOOKUP($G2223,county_facts!$A:$BB,5,FALSE)</f>
        <v>242831</v>
      </c>
      <c r="J2223">
        <f>VLOOKUP($G2223,county_facts!$A:$BB,6,FALSE)</f>
        <v>1.1000000000000001</v>
      </c>
      <c r="K2223">
        <f>VLOOKUP($G2223,county_facts!$A:$BB,7,FALSE)</f>
        <v>242803</v>
      </c>
      <c r="L2223">
        <f>VLOOKUP($G2223,county_facts!$A:$BB,8,FALSE)</f>
        <v>6.9</v>
      </c>
      <c r="M2223">
        <f>VLOOKUP($G2223,county_facts!$A:$BB,9,FALSE)</f>
        <v>20.3</v>
      </c>
      <c r="N2223">
        <f>VLOOKUP($G2223,county_facts!$A:$BB,10,FALSE)</f>
        <v>9.9</v>
      </c>
      <c r="O2223">
        <f>VLOOKUP($G2223,county_facts!$A:$BB,11,FALSE)</f>
        <v>47.8</v>
      </c>
      <c r="P2223">
        <f>VLOOKUP($G2223,county_facts!$A:$BB,12,FALSE)</f>
        <v>49.2</v>
      </c>
      <c r="Q2223">
        <f>VLOOKUP($G2223,county_facts!$A:$BB,13,FALSE)</f>
        <v>42.7</v>
      </c>
      <c r="R2223">
        <f>VLOOKUP($G2223,county_facts!$A:$BB,14,FALSE)</f>
        <v>0.7</v>
      </c>
      <c r="S2223">
        <f>VLOOKUP($G2223,county_facts!$A:$BB,15,FALSE)</f>
        <v>3.7</v>
      </c>
      <c r="T2223">
        <f>VLOOKUP($G2223,county_facts!$A:$BB,16,FALSE)</f>
        <v>0.2</v>
      </c>
      <c r="U2223">
        <f>VLOOKUP($G2223,county_facts!$A:$BB,17,FALSE)</f>
        <v>3.5</v>
      </c>
      <c r="V2223">
        <f>VLOOKUP($G2223,county_facts!$A:$BB,18,FALSE)</f>
        <v>7.5</v>
      </c>
      <c r="W2223">
        <f>VLOOKUP($G2223,county_facts!$A:$BB,19,FALSE)</f>
        <v>44</v>
      </c>
      <c r="X2223">
        <f>VLOOKUP($G2223,county_facts!$A:$BB,20,FALSE)</f>
        <v>77.099999999999994</v>
      </c>
      <c r="Y2223">
        <f>VLOOKUP($G2223,county_facts!$A:$BB,21,FALSE)</f>
        <v>6.4</v>
      </c>
      <c r="Z2223">
        <f>VLOOKUP($G2223,county_facts!$A:$BB,22,FALSE)</f>
        <v>9.6</v>
      </c>
      <c r="AA2223">
        <f>VLOOKUP($G2223,county_facts!$A:$BB,23,FALSE)</f>
        <v>86</v>
      </c>
      <c r="AB2223">
        <f>VLOOKUP($G2223,county_facts!$A:$BB,24,FALSE)</f>
        <v>25.3</v>
      </c>
      <c r="AC2223">
        <f>VLOOKUP($G2223,county_facts!$A:$BB,25,FALSE)</f>
        <v>28126</v>
      </c>
      <c r="AD2223">
        <f>VLOOKUP($G2223,county_facts!$A:$BB,26,FALSE)</f>
        <v>21.5</v>
      </c>
      <c r="AE2223">
        <f>VLOOKUP($G2223,county_facts!$A:$BB,27,FALSE)</f>
        <v>96665</v>
      </c>
      <c r="AF2223">
        <f>VLOOKUP($G2223,county_facts!$A:$BB,28,FALSE)</f>
        <v>44.5</v>
      </c>
      <c r="AG2223">
        <f>VLOOKUP($G2223,county_facts!$A:$BB,29,FALSE)</f>
        <v>42</v>
      </c>
      <c r="AH2223">
        <f>VLOOKUP($G2223,county_facts!$A:$BB,30,FALSE)</f>
        <v>202800</v>
      </c>
      <c r="AI2223">
        <f>VLOOKUP($G2223,county_facts!$A:$BB,31,FALSE)</f>
        <v>85557</v>
      </c>
      <c r="AJ2223">
        <f>VLOOKUP($G2223,county_facts!$A:$BB,32,FALSE)</f>
        <v>2.59</v>
      </c>
      <c r="AK2223">
        <f>VLOOKUP($G2223,county_facts!$A:$BB,33,FALSE)</f>
        <v>24659</v>
      </c>
      <c r="AL2223">
        <f>VLOOKUP($G2223,county_facts!$A:$BB,34,FALSE)</f>
        <v>44747</v>
      </c>
      <c r="AM2223">
        <f>VLOOKUP($G2223,county_facts!$A:$BB,35,FALSE)</f>
        <v>19.2</v>
      </c>
      <c r="AN2223">
        <f>VLOOKUP($G2223,county_facts!$A:$BB,36,FALSE)</f>
        <v>5386</v>
      </c>
      <c r="AO2223">
        <f>VLOOKUP($G2223,county_facts!$A:$BB,37,FALSE)</f>
        <v>106493</v>
      </c>
      <c r="AP2223">
        <f>VLOOKUP($G2223,county_facts!$A:$BB,38,FALSE)</f>
        <v>-2.9</v>
      </c>
      <c r="AQ2223">
        <f>VLOOKUP($G2223,county_facts!$A:$BB,39,FALSE)</f>
        <v>11529</v>
      </c>
      <c r="AR2223">
        <f>VLOOKUP($G2223,county_facts!$A:$BB,40,FALSE)</f>
        <v>14430</v>
      </c>
      <c r="AS2223">
        <f>VLOOKUP($G2223,county_facts!$A:$BB,41,FALSE)</f>
        <v>20.7</v>
      </c>
      <c r="AT2223">
        <f>VLOOKUP($G2223,county_facts!$A:$BB,42,FALSE)</f>
        <v>0</v>
      </c>
      <c r="AU2223">
        <f>VLOOKUP($G2223,county_facts!$A:$BB,43,FALSE)</f>
        <v>3.5</v>
      </c>
      <c r="AV2223">
        <f>VLOOKUP($G2223,county_facts!$A:$BB,44,FALSE)</f>
        <v>0</v>
      </c>
      <c r="AW2223">
        <f>VLOOKUP($G2223,county_facts!$A:$BB,45,FALSE)</f>
        <v>1.8</v>
      </c>
      <c r="AX2223">
        <f>VLOOKUP($G2223,county_facts!$A:$BB,46,FALSE)</f>
        <v>30.5</v>
      </c>
      <c r="AY2223">
        <f>VLOOKUP($G2223,county_facts!$A:$BB,47,FALSE)</f>
        <v>1280817</v>
      </c>
      <c r="AZ2223">
        <f>VLOOKUP($G2223,county_facts!$A:$BB,48,FALSE)</f>
        <v>3280443</v>
      </c>
      <c r="BA2223">
        <f>VLOOKUP($G2223,county_facts!$A:$BB,49,FALSE)</f>
        <v>2724146</v>
      </c>
      <c r="BB2223">
        <f>VLOOKUP($G2223,county_facts!$A:$BB,50,FALSE)</f>
        <v>11540</v>
      </c>
      <c r="BC2223">
        <f>VLOOKUP($G2223,county_facts!$A:$BB,51,FALSE)</f>
        <v>505017</v>
      </c>
      <c r="BD2223">
        <f>VLOOKUP($G2223,county_facts!$A:$BB,52,FALSE)</f>
        <v>650</v>
      </c>
      <c r="BE2223">
        <f>VLOOKUP($G2223,county_facts!$A:$BB,53,FALSE)</f>
        <v>54.12</v>
      </c>
      <c r="BF2223">
        <f>VLOOKUP($G2223,county_facts!$A:$BB,54,FALSE)</f>
        <v>4486.3999999999996</v>
      </c>
    </row>
    <row r="2224" spans="1:58" x14ac:dyDescent="0.3">
      <c r="A2224" t="s">
        <v>6</v>
      </c>
      <c r="B2224" t="s">
        <v>921</v>
      </c>
      <c r="C2224">
        <v>15602</v>
      </c>
      <c r="D2224" t="s">
        <v>840</v>
      </c>
      <c r="E2224">
        <v>20881</v>
      </c>
      <c r="F2224">
        <v>0.74718643699999998</v>
      </c>
      <c r="G2224">
        <v>51700</v>
      </c>
      <c r="H2224">
        <f>VLOOKUP($G2224,county_facts!$A:$BB,4,FALSE)</f>
        <v>182965</v>
      </c>
      <c r="I2224">
        <f>VLOOKUP($G2224,county_facts!$A:$BB,5,FALSE)</f>
        <v>180918</v>
      </c>
      <c r="J2224">
        <f>VLOOKUP($G2224,county_facts!$A:$BB,6,FALSE)</f>
        <v>1.1000000000000001</v>
      </c>
      <c r="K2224">
        <f>VLOOKUP($G2224,county_facts!$A:$BB,7,FALSE)</f>
        <v>180719</v>
      </c>
      <c r="L2224">
        <f>VLOOKUP($G2224,county_facts!$A:$BB,8,FALSE)</f>
        <v>7.3</v>
      </c>
      <c r="M2224">
        <f>VLOOKUP($G2224,county_facts!$A:$BB,9,FALSE)</f>
        <v>23.5</v>
      </c>
      <c r="N2224">
        <f>VLOOKUP($G2224,county_facts!$A:$BB,10,FALSE)</f>
        <v>11.6</v>
      </c>
      <c r="O2224">
        <f>VLOOKUP($G2224,county_facts!$A:$BB,11,FALSE)</f>
        <v>51.6</v>
      </c>
      <c r="P2224">
        <f>VLOOKUP($G2224,county_facts!$A:$BB,12,FALSE)</f>
        <v>50.9</v>
      </c>
      <c r="Q2224">
        <f>VLOOKUP($G2224,county_facts!$A:$BB,13,FALSE)</f>
        <v>41.1</v>
      </c>
      <c r="R2224">
        <f>VLOOKUP($G2224,county_facts!$A:$BB,14,FALSE)</f>
        <v>0.6</v>
      </c>
      <c r="S2224">
        <f>VLOOKUP($G2224,county_facts!$A:$BB,15,FALSE)</f>
        <v>3.2</v>
      </c>
      <c r="T2224">
        <f>VLOOKUP($G2224,county_facts!$A:$BB,16,FALSE)</f>
        <v>0.2</v>
      </c>
      <c r="U2224">
        <f>VLOOKUP($G2224,county_facts!$A:$BB,17,FALSE)</f>
        <v>4</v>
      </c>
      <c r="V2224">
        <f>VLOOKUP($G2224,county_facts!$A:$BB,18,FALSE)</f>
        <v>8.5</v>
      </c>
      <c r="W2224">
        <f>VLOOKUP($G2224,county_facts!$A:$BB,19,FALSE)</f>
        <v>45.2</v>
      </c>
      <c r="X2224">
        <f>VLOOKUP($G2224,county_facts!$A:$BB,20,FALSE)</f>
        <v>76.400000000000006</v>
      </c>
      <c r="Y2224">
        <f>VLOOKUP($G2224,county_facts!$A:$BB,21,FALSE)</f>
        <v>7.3</v>
      </c>
      <c r="Z2224">
        <f>VLOOKUP($G2224,county_facts!$A:$BB,22,FALSE)</f>
        <v>10.4</v>
      </c>
      <c r="AA2224">
        <f>VLOOKUP($G2224,county_facts!$A:$BB,23,FALSE)</f>
        <v>89.2</v>
      </c>
      <c r="AB2224">
        <f>VLOOKUP($G2224,county_facts!$A:$BB,24,FALSE)</f>
        <v>23.9</v>
      </c>
      <c r="AC2224">
        <f>VLOOKUP($G2224,county_facts!$A:$BB,25,FALSE)</f>
        <v>21639</v>
      </c>
      <c r="AD2224">
        <f>VLOOKUP($G2224,county_facts!$A:$BB,26,FALSE)</f>
        <v>22.4</v>
      </c>
      <c r="AE2224">
        <f>VLOOKUP($G2224,county_facts!$A:$BB,27,FALSE)</f>
        <v>77384</v>
      </c>
      <c r="AF2224">
        <f>VLOOKUP($G2224,county_facts!$A:$BB,28,FALSE)</f>
        <v>51.4</v>
      </c>
      <c r="AG2224">
        <f>VLOOKUP($G2224,county_facts!$A:$BB,29,FALSE)</f>
        <v>35.6</v>
      </c>
      <c r="AH2224">
        <f>VLOOKUP($G2224,county_facts!$A:$BB,30,FALSE)</f>
        <v>200100</v>
      </c>
      <c r="AI2224">
        <f>VLOOKUP($G2224,county_facts!$A:$BB,31,FALSE)</f>
        <v>69211</v>
      </c>
      <c r="AJ2224">
        <f>VLOOKUP($G2224,county_facts!$A:$BB,32,FALSE)</f>
        <v>2.5</v>
      </c>
      <c r="AK2224">
        <f>VLOOKUP($G2224,county_facts!$A:$BB,33,FALSE)</f>
        <v>25310</v>
      </c>
      <c r="AL2224">
        <f>VLOOKUP($G2224,county_facts!$A:$BB,34,FALSE)</f>
        <v>51027</v>
      </c>
      <c r="AM2224">
        <f>VLOOKUP($G2224,county_facts!$A:$BB,35,FALSE)</f>
        <v>15.2</v>
      </c>
      <c r="AN2224">
        <f>VLOOKUP($G2224,county_facts!$A:$BB,36,FALSE)</f>
        <v>3721</v>
      </c>
      <c r="AO2224">
        <f>VLOOKUP($G2224,county_facts!$A:$BB,37,FALSE)</f>
        <v>86291</v>
      </c>
      <c r="AP2224">
        <f>VLOOKUP($G2224,county_facts!$A:$BB,38,FALSE)</f>
        <v>1.1000000000000001</v>
      </c>
      <c r="AQ2224">
        <f>VLOOKUP($G2224,county_facts!$A:$BB,39,FALSE)</f>
        <v>8306</v>
      </c>
      <c r="AR2224">
        <f>VLOOKUP($G2224,county_facts!$A:$BB,40,FALSE)</f>
        <v>10746</v>
      </c>
      <c r="AS2224">
        <f>VLOOKUP($G2224,county_facts!$A:$BB,41,FALSE)</f>
        <v>20.8</v>
      </c>
      <c r="AT2224">
        <f>VLOOKUP($G2224,county_facts!$A:$BB,42,FALSE)</f>
        <v>0.4</v>
      </c>
      <c r="AU2224">
        <f>VLOOKUP($G2224,county_facts!$A:$BB,43,FALSE)</f>
        <v>5.7</v>
      </c>
      <c r="AV2224">
        <f>VLOOKUP($G2224,county_facts!$A:$BB,44,FALSE)</f>
        <v>0</v>
      </c>
      <c r="AW2224">
        <f>VLOOKUP($G2224,county_facts!$A:$BB,45,FALSE)</f>
        <v>3.3</v>
      </c>
      <c r="AX2224">
        <f>VLOOKUP($G2224,county_facts!$A:$BB,46,FALSE)</f>
        <v>30.1</v>
      </c>
      <c r="AY2224">
        <f>VLOOKUP($G2224,county_facts!$A:$BB,47,FALSE)</f>
        <v>4702700</v>
      </c>
      <c r="AZ2224">
        <f>VLOOKUP($G2224,county_facts!$A:$BB,48,FALSE)</f>
        <v>901976</v>
      </c>
      <c r="BA2224">
        <f>VLOOKUP($G2224,county_facts!$A:$BB,49,FALSE)</f>
        <v>2431256</v>
      </c>
      <c r="BB2224">
        <f>VLOOKUP($G2224,county_facts!$A:$BB,50,FALSE)</f>
        <v>12593</v>
      </c>
      <c r="BC2224">
        <f>VLOOKUP($G2224,county_facts!$A:$BB,51,FALSE)</f>
        <v>329053</v>
      </c>
      <c r="BD2224">
        <f>VLOOKUP($G2224,county_facts!$A:$BB,52,FALSE)</f>
        <v>330</v>
      </c>
      <c r="BE2224">
        <f>VLOOKUP($G2224,county_facts!$A:$BB,53,FALSE)</f>
        <v>68.709999999999994</v>
      </c>
      <c r="BF2224">
        <f>VLOOKUP($G2224,county_facts!$A:$BB,54,FALSE)</f>
        <v>2630</v>
      </c>
    </row>
    <row r="2225" spans="1:58" x14ac:dyDescent="0.3">
      <c r="A2225" t="s">
        <v>9</v>
      </c>
      <c r="B2225" t="s">
        <v>921</v>
      </c>
      <c r="C2225">
        <v>5279</v>
      </c>
      <c r="D2225" t="s">
        <v>840</v>
      </c>
      <c r="E2225">
        <v>20881</v>
      </c>
      <c r="F2225">
        <v>0.25281356300000002</v>
      </c>
      <c r="G2225">
        <v>51700</v>
      </c>
      <c r="H2225">
        <f>VLOOKUP($G2225,county_facts!$A:$BB,4,FALSE)</f>
        <v>182965</v>
      </c>
      <c r="I2225">
        <f>VLOOKUP($G2225,county_facts!$A:$BB,5,FALSE)</f>
        <v>180918</v>
      </c>
      <c r="J2225">
        <f>VLOOKUP($G2225,county_facts!$A:$BB,6,FALSE)</f>
        <v>1.1000000000000001</v>
      </c>
      <c r="K2225">
        <f>VLOOKUP($G2225,county_facts!$A:$BB,7,FALSE)</f>
        <v>180719</v>
      </c>
      <c r="L2225">
        <f>VLOOKUP($G2225,county_facts!$A:$BB,8,FALSE)</f>
        <v>7.3</v>
      </c>
      <c r="M2225">
        <f>VLOOKUP($G2225,county_facts!$A:$BB,9,FALSE)</f>
        <v>23.5</v>
      </c>
      <c r="N2225">
        <f>VLOOKUP($G2225,county_facts!$A:$BB,10,FALSE)</f>
        <v>11.6</v>
      </c>
      <c r="O2225">
        <f>VLOOKUP($G2225,county_facts!$A:$BB,11,FALSE)</f>
        <v>51.6</v>
      </c>
      <c r="P2225">
        <f>VLOOKUP($G2225,county_facts!$A:$BB,12,FALSE)</f>
        <v>50.9</v>
      </c>
      <c r="Q2225">
        <f>VLOOKUP($G2225,county_facts!$A:$BB,13,FALSE)</f>
        <v>41.1</v>
      </c>
      <c r="R2225">
        <f>VLOOKUP($G2225,county_facts!$A:$BB,14,FALSE)</f>
        <v>0.6</v>
      </c>
      <c r="S2225">
        <f>VLOOKUP($G2225,county_facts!$A:$BB,15,FALSE)</f>
        <v>3.2</v>
      </c>
      <c r="T2225">
        <f>VLOOKUP($G2225,county_facts!$A:$BB,16,FALSE)</f>
        <v>0.2</v>
      </c>
      <c r="U2225">
        <f>VLOOKUP($G2225,county_facts!$A:$BB,17,FALSE)</f>
        <v>4</v>
      </c>
      <c r="V2225">
        <f>VLOOKUP($G2225,county_facts!$A:$BB,18,FALSE)</f>
        <v>8.5</v>
      </c>
      <c r="W2225">
        <f>VLOOKUP($G2225,county_facts!$A:$BB,19,FALSE)</f>
        <v>45.2</v>
      </c>
      <c r="X2225">
        <f>VLOOKUP($G2225,county_facts!$A:$BB,20,FALSE)</f>
        <v>76.400000000000006</v>
      </c>
      <c r="Y2225">
        <f>VLOOKUP($G2225,county_facts!$A:$BB,21,FALSE)</f>
        <v>7.3</v>
      </c>
      <c r="Z2225">
        <f>VLOOKUP($G2225,county_facts!$A:$BB,22,FALSE)</f>
        <v>10.4</v>
      </c>
      <c r="AA2225">
        <f>VLOOKUP($G2225,county_facts!$A:$BB,23,FALSE)</f>
        <v>89.2</v>
      </c>
      <c r="AB2225">
        <f>VLOOKUP($G2225,county_facts!$A:$BB,24,FALSE)</f>
        <v>23.9</v>
      </c>
      <c r="AC2225">
        <f>VLOOKUP($G2225,county_facts!$A:$BB,25,FALSE)</f>
        <v>21639</v>
      </c>
      <c r="AD2225">
        <f>VLOOKUP($G2225,county_facts!$A:$BB,26,FALSE)</f>
        <v>22.4</v>
      </c>
      <c r="AE2225">
        <f>VLOOKUP($G2225,county_facts!$A:$BB,27,FALSE)</f>
        <v>77384</v>
      </c>
      <c r="AF2225">
        <f>VLOOKUP($G2225,county_facts!$A:$BB,28,FALSE)</f>
        <v>51.4</v>
      </c>
      <c r="AG2225">
        <f>VLOOKUP($G2225,county_facts!$A:$BB,29,FALSE)</f>
        <v>35.6</v>
      </c>
      <c r="AH2225">
        <f>VLOOKUP($G2225,county_facts!$A:$BB,30,FALSE)</f>
        <v>200100</v>
      </c>
      <c r="AI2225">
        <f>VLOOKUP($G2225,county_facts!$A:$BB,31,FALSE)</f>
        <v>69211</v>
      </c>
      <c r="AJ2225">
        <f>VLOOKUP($G2225,county_facts!$A:$BB,32,FALSE)</f>
        <v>2.5</v>
      </c>
      <c r="AK2225">
        <f>VLOOKUP($G2225,county_facts!$A:$BB,33,FALSE)</f>
        <v>25310</v>
      </c>
      <c r="AL2225">
        <f>VLOOKUP($G2225,county_facts!$A:$BB,34,FALSE)</f>
        <v>51027</v>
      </c>
      <c r="AM2225">
        <f>VLOOKUP($G2225,county_facts!$A:$BB,35,FALSE)</f>
        <v>15.2</v>
      </c>
      <c r="AN2225">
        <f>VLOOKUP($G2225,county_facts!$A:$BB,36,FALSE)</f>
        <v>3721</v>
      </c>
      <c r="AO2225">
        <f>VLOOKUP($G2225,county_facts!$A:$BB,37,FALSE)</f>
        <v>86291</v>
      </c>
      <c r="AP2225">
        <f>VLOOKUP($G2225,county_facts!$A:$BB,38,FALSE)</f>
        <v>1.1000000000000001</v>
      </c>
      <c r="AQ2225">
        <f>VLOOKUP($G2225,county_facts!$A:$BB,39,FALSE)</f>
        <v>8306</v>
      </c>
      <c r="AR2225">
        <f>VLOOKUP($G2225,county_facts!$A:$BB,40,FALSE)</f>
        <v>10746</v>
      </c>
      <c r="AS2225">
        <f>VLOOKUP($G2225,county_facts!$A:$BB,41,FALSE)</f>
        <v>20.8</v>
      </c>
      <c r="AT2225">
        <f>VLOOKUP($G2225,county_facts!$A:$BB,42,FALSE)</f>
        <v>0.4</v>
      </c>
      <c r="AU2225">
        <f>VLOOKUP($G2225,county_facts!$A:$BB,43,FALSE)</f>
        <v>5.7</v>
      </c>
      <c r="AV2225">
        <f>VLOOKUP($G2225,county_facts!$A:$BB,44,FALSE)</f>
        <v>0</v>
      </c>
      <c r="AW2225">
        <f>VLOOKUP($G2225,county_facts!$A:$BB,45,FALSE)</f>
        <v>3.3</v>
      </c>
      <c r="AX2225">
        <f>VLOOKUP($G2225,county_facts!$A:$BB,46,FALSE)</f>
        <v>30.1</v>
      </c>
      <c r="AY2225">
        <f>VLOOKUP($G2225,county_facts!$A:$BB,47,FALSE)</f>
        <v>4702700</v>
      </c>
      <c r="AZ2225">
        <f>VLOOKUP($G2225,county_facts!$A:$BB,48,FALSE)</f>
        <v>901976</v>
      </c>
      <c r="BA2225">
        <f>VLOOKUP($G2225,county_facts!$A:$BB,49,FALSE)</f>
        <v>2431256</v>
      </c>
      <c r="BB2225">
        <f>VLOOKUP($G2225,county_facts!$A:$BB,50,FALSE)</f>
        <v>12593</v>
      </c>
      <c r="BC2225">
        <f>VLOOKUP($G2225,county_facts!$A:$BB,51,FALSE)</f>
        <v>329053</v>
      </c>
      <c r="BD2225">
        <f>VLOOKUP($G2225,county_facts!$A:$BB,52,FALSE)</f>
        <v>330</v>
      </c>
      <c r="BE2225">
        <f>VLOOKUP($G2225,county_facts!$A:$BB,53,FALSE)</f>
        <v>68.709999999999994</v>
      </c>
      <c r="BF2225">
        <f>VLOOKUP($G2225,county_facts!$A:$BB,54,FALSE)</f>
        <v>2630</v>
      </c>
    </row>
    <row r="2226" spans="1:58" x14ac:dyDescent="0.3">
      <c r="A2226" t="s">
        <v>6</v>
      </c>
      <c r="B2226" t="s">
        <v>860</v>
      </c>
      <c r="C2226">
        <v>1583</v>
      </c>
      <c r="D2226" t="s">
        <v>840</v>
      </c>
      <c r="E2226">
        <v>2060</v>
      </c>
      <c r="F2226">
        <v>0.76844660200000003</v>
      </c>
      <c r="G2226">
        <v>51127</v>
      </c>
      <c r="H2226">
        <f>VLOOKUP($G2226,county_facts!$A:$BB,4,FALSE)</f>
        <v>20021</v>
      </c>
      <c r="I2226">
        <f>VLOOKUP($G2226,county_facts!$A:$BB,5,FALSE)</f>
        <v>18432</v>
      </c>
      <c r="J2226">
        <f>VLOOKUP($G2226,county_facts!$A:$BB,6,FALSE)</f>
        <v>8.6</v>
      </c>
      <c r="K2226">
        <f>VLOOKUP($G2226,county_facts!$A:$BB,7,FALSE)</f>
        <v>18429</v>
      </c>
      <c r="L2226">
        <f>VLOOKUP($G2226,county_facts!$A:$BB,8,FALSE)</f>
        <v>4.8</v>
      </c>
      <c r="M2226">
        <f>VLOOKUP($G2226,county_facts!$A:$BB,9,FALSE)</f>
        <v>20.9</v>
      </c>
      <c r="N2226">
        <f>VLOOKUP($G2226,county_facts!$A:$BB,10,FALSE)</f>
        <v>15.1</v>
      </c>
      <c r="O2226">
        <f>VLOOKUP($G2226,county_facts!$A:$BB,11,FALSE)</f>
        <v>49</v>
      </c>
      <c r="P2226">
        <f>VLOOKUP($G2226,county_facts!$A:$BB,12,FALSE)</f>
        <v>81.900000000000006</v>
      </c>
      <c r="Q2226">
        <f>VLOOKUP($G2226,county_facts!$A:$BB,13,FALSE)</f>
        <v>13.7</v>
      </c>
      <c r="R2226">
        <f>VLOOKUP($G2226,county_facts!$A:$BB,14,FALSE)</f>
        <v>1</v>
      </c>
      <c r="S2226">
        <f>VLOOKUP($G2226,county_facts!$A:$BB,15,FALSE)</f>
        <v>1.1000000000000001</v>
      </c>
      <c r="T2226">
        <f>VLOOKUP($G2226,county_facts!$A:$BB,16,FALSE)</f>
        <v>0</v>
      </c>
      <c r="U2226">
        <f>VLOOKUP($G2226,county_facts!$A:$BB,17,FALSE)</f>
        <v>2.2999999999999998</v>
      </c>
      <c r="V2226">
        <f>VLOOKUP($G2226,county_facts!$A:$BB,18,FALSE)</f>
        <v>2.6</v>
      </c>
      <c r="W2226">
        <f>VLOOKUP($G2226,county_facts!$A:$BB,19,FALSE)</f>
        <v>79.7</v>
      </c>
      <c r="X2226">
        <f>VLOOKUP($G2226,county_facts!$A:$BB,20,FALSE)</f>
        <v>87.6</v>
      </c>
      <c r="Y2226">
        <f>VLOOKUP($G2226,county_facts!$A:$BB,21,FALSE)</f>
        <v>2.4</v>
      </c>
      <c r="Z2226">
        <f>VLOOKUP($G2226,county_facts!$A:$BB,22,FALSE)</f>
        <v>2.8</v>
      </c>
      <c r="AA2226">
        <f>VLOOKUP($G2226,county_facts!$A:$BB,23,FALSE)</f>
        <v>88.8</v>
      </c>
      <c r="AB2226">
        <f>VLOOKUP($G2226,county_facts!$A:$BB,24,FALSE)</f>
        <v>23.2</v>
      </c>
      <c r="AC2226">
        <f>VLOOKUP($G2226,county_facts!$A:$BB,25,FALSE)</f>
        <v>1926</v>
      </c>
      <c r="AD2226">
        <f>VLOOKUP($G2226,county_facts!$A:$BB,26,FALSE)</f>
        <v>31.9</v>
      </c>
      <c r="AE2226">
        <f>VLOOKUP($G2226,county_facts!$A:$BB,27,FALSE)</f>
        <v>7898</v>
      </c>
      <c r="AF2226">
        <f>VLOOKUP($G2226,county_facts!$A:$BB,28,FALSE)</f>
        <v>89</v>
      </c>
      <c r="AG2226">
        <f>VLOOKUP($G2226,county_facts!$A:$BB,29,FALSE)</f>
        <v>0.3</v>
      </c>
      <c r="AH2226">
        <f>VLOOKUP($G2226,county_facts!$A:$BB,30,FALSE)</f>
        <v>253700</v>
      </c>
      <c r="AI2226">
        <f>VLOOKUP($G2226,county_facts!$A:$BB,31,FALSE)</f>
        <v>6886</v>
      </c>
      <c r="AJ2226">
        <f>VLOOKUP($G2226,county_facts!$A:$BB,32,FALSE)</f>
        <v>2.65</v>
      </c>
      <c r="AK2226">
        <f>VLOOKUP($G2226,county_facts!$A:$BB,33,FALSE)</f>
        <v>32068</v>
      </c>
      <c r="AL2226">
        <f>VLOOKUP($G2226,county_facts!$A:$BB,34,FALSE)</f>
        <v>70618</v>
      </c>
      <c r="AM2226">
        <f>VLOOKUP($G2226,county_facts!$A:$BB,35,FALSE)</f>
        <v>5.9</v>
      </c>
      <c r="AN2226">
        <f>VLOOKUP($G2226,county_facts!$A:$BB,36,FALSE)</f>
        <v>339</v>
      </c>
      <c r="AO2226">
        <f>VLOOKUP($G2226,county_facts!$A:$BB,37,FALSE)</f>
        <v>2726</v>
      </c>
      <c r="AP2226">
        <f>VLOOKUP($G2226,county_facts!$A:$BB,38,FALSE)</f>
        <v>-4</v>
      </c>
      <c r="AQ2226">
        <f>VLOOKUP($G2226,county_facts!$A:$BB,39,FALSE)</f>
        <v>1427</v>
      </c>
      <c r="AR2226">
        <f>VLOOKUP($G2226,county_facts!$A:$BB,40,FALSE)</f>
        <v>1315</v>
      </c>
      <c r="AS2226">
        <f>VLOOKUP($G2226,county_facts!$A:$BB,41,FALSE)</f>
        <v>0</v>
      </c>
      <c r="AT2226">
        <f>VLOOKUP($G2226,county_facts!$A:$BB,42,FALSE)</f>
        <v>0</v>
      </c>
      <c r="AU2226">
        <f>VLOOKUP($G2226,county_facts!$A:$BB,43,FALSE)</f>
        <v>0</v>
      </c>
      <c r="AV2226">
        <f>VLOOKUP($G2226,county_facts!$A:$BB,44,FALSE)</f>
        <v>0</v>
      </c>
      <c r="AW2226">
        <f>VLOOKUP($G2226,county_facts!$A:$BB,45,FALSE)</f>
        <v>0</v>
      </c>
      <c r="AX2226">
        <f>VLOOKUP($G2226,county_facts!$A:$BB,46,FALSE)</f>
        <v>0</v>
      </c>
      <c r="AY2226">
        <f>VLOOKUP($G2226,county_facts!$A:$BB,47,FALSE)</f>
        <v>0</v>
      </c>
      <c r="AZ2226">
        <f>VLOOKUP($G2226,county_facts!$A:$BB,48,FALSE)</f>
        <v>0</v>
      </c>
      <c r="BA2226">
        <f>VLOOKUP($G2226,county_facts!$A:$BB,49,FALSE)</f>
        <v>135156</v>
      </c>
      <c r="BB2226">
        <f>VLOOKUP($G2226,county_facts!$A:$BB,50,FALSE)</f>
        <v>7837</v>
      </c>
      <c r="BC2226">
        <f>VLOOKUP($G2226,county_facts!$A:$BB,51,FALSE)</f>
        <v>9651</v>
      </c>
      <c r="BD2226">
        <f>VLOOKUP($G2226,county_facts!$A:$BB,52,FALSE)</f>
        <v>162</v>
      </c>
      <c r="BE2226">
        <f>VLOOKUP($G2226,county_facts!$A:$BB,53,FALSE)</f>
        <v>209.73</v>
      </c>
      <c r="BF2226">
        <f>VLOOKUP($G2226,county_facts!$A:$BB,54,FALSE)</f>
        <v>87.9</v>
      </c>
    </row>
    <row r="2227" spans="1:58" x14ac:dyDescent="0.3">
      <c r="A2227" t="s">
        <v>9</v>
      </c>
      <c r="B2227" t="s">
        <v>860</v>
      </c>
      <c r="C2227">
        <v>477</v>
      </c>
      <c r="D2227" t="s">
        <v>840</v>
      </c>
      <c r="E2227">
        <v>2060</v>
      </c>
      <c r="F2227">
        <v>0.23155339799999999</v>
      </c>
      <c r="G2227">
        <v>51127</v>
      </c>
      <c r="H2227">
        <f>VLOOKUP($G2227,county_facts!$A:$BB,4,FALSE)</f>
        <v>20021</v>
      </c>
      <c r="I2227">
        <f>VLOOKUP($G2227,county_facts!$A:$BB,5,FALSE)</f>
        <v>18432</v>
      </c>
      <c r="J2227">
        <f>VLOOKUP($G2227,county_facts!$A:$BB,6,FALSE)</f>
        <v>8.6</v>
      </c>
      <c r="K2227">
        <f>VLOOKUP($G2227,county_facts!$A:$BB,7,FALSE)</f>
        <v>18429</v>
      </c>
      <c r="L2227">
        <f>VLOOKUP($G2227,county_facts!$A:$BB,8,FALSE)</f>
        <v>4.8</v>
      </c>
      <c r="M2227">
        <f>VLOOKUP($G2227,county_facts!$A:$BB,9,FALSE)</f>
        <v>20.9</v>
      </c>
      <c r="N2227">
        <f>VLOOKUP($G2227,county_facts!$A:$BB,10,FALSE)</f>
        <v>15.1</v>
      </c>
      <c r="O2227">
        <f>VLOOKUP($G2227,county_facts!$A:$BB,11,FALSE)</f>
        <v>49</v>
      </c>
      <c r="P2227">
        <f>VLOOKUP($G2227,county_facts!$A:$BB,12,FALSE)</f>
        <v>81.900000000000006</v>
      </c>
      <c r="Q2227">
        <f>VLOOKUP($G2227,county_facts!$A:$BB,13,FALSE)</f>
        <v>13.7</v>
      </c>
      <c r="R2227">
        <f>VLOOKUP($G2227,county_facts!$A:$BB,14,FALSE)</f>
        <v>1</v>
      </c>
      <c r="S2227">
        <f>VLOOKUP($G2227,county_facts!$A:$BB,15,FALSE)</f>
        <v>1.1000000000000001</v>
      </c>
      <c r="T2227">
        <f>VLOOKUP($G2227,county_facts!$A:$BB,16,FALSE)</f>
        <v>0</v>
      </c>
      <c r="U2227">
        <f>VLOOKUP($G2227,county_facts!$A:$BB,17,FALSE)</f>
        <v>2.2999999999999998</v>
      </c>
      <c r="V2227">
        <f>VLOOKUP($G2227,county_facts!$A:$BB,18,FALSE)</f>
        <v>2.6</v>
      </c>
      <c r="W2227">
        <f>VLOOKUP($G2227,county_facts!$A:$BB,19,FALSE)</f>
        <v>79.7</v>
      </c>
      <c r="X2227">
        <f>VLOOKUP($G2227,county_facts!$A:$BB,20,FALSE)</f>
        <v>87.6</v>
      </c>
      <c r="Y2227">
        <f>VLOOKUP($G2227,county_facts!$A:$BB,21,FALSE)</f>
        <v>2.4</v>
      </c>
      <c r="Z2227">
        <f>VLOOKUP($G2227,county_facts!$A:$BB,22,FALSE)</f>
        <v>2.8</v>
      </c>
      <c r="AA2227">
        <f>VLOOKUP($G2227,county_facts!$A:$BB,23,FALSE)</f>
        <v>88.8</v>
      </c>
      <c r="AB2227">
        <f>VLOOKUP($G2227,county_facts!$A:$BB,24,FALSE)</f>
        <v>23.2</v>
      </c>
      <c r="AC2227">
        <f>VLOOKUP($G2227,county_facts!$A:$BB,25,FALSE)</f>
        <v>1926</v>
      </c>
      <c r="AD2227">
        <f>VLOOKUP($G2227,county_facts!$A:$BB,26,FALSE)</f>
        <v>31.9</v>
      </c>
      <c r="AE2227">
        <f>VLOOKUP($G2227,county_facts!$A:$BB,27,FALSE)</f>
        <v>7898</v>
      </c>
      <c r="AF2227">
        <f>VLOOKUP($G2227,county_facts!$A:$BB,28,FALSE)</f>
        <v>89</v>
      </c>
      <c r="AG2227">
        <f>VLOOKUP($G2227,county_facts!$A:$BB,29,FALSE)</f>
        <v>0.3</v>
      </c>
      <c r="AH2227">
        <f>VLOOKUP($G2227,county_facts!$A:$BB,30,FALSE)</f>
        <v>253700</v>
      </c>
      <c r="AI2227">
        <f>VLOOKUP($G2227,county_facts!$A:$BB,31,FALSE)</f>
        <v>6886</v>
      </c>
      <c r="AJ2227">
        <f>VLOOKUP($G2227,county_facts!$A:$BB,32,FALSE)</f>
        <v>2.65</v>
      </c>
      <c r="AK2227">
        <f>VLOOKUP($G2227,county_facts!$A:$BB,33,FALSE)</f>
        <v>32068</v>
      </c>
      <c r="AL2227">
        <f>VLOOKUP($G2227,county_facts!$A:$BB,34,FALSE)</f>
        <v>70618</v>
      </c>
      <c r="AM2227">
        <f>VLOOKUP($G2227,county_facts!$A:$BB,35,FALSE)</f>
        <v>5.9</v>
      </c>
      <c r="AN2227">
        <f>VLOOKUP($G2227,county_facts!$A:$BB,36,FALSE)</f>
        <v>339</v>
      </c>
      <c r="AO2227">
        <f>VLOOKUP($G2227,county_facts!$A:$BB,37,FALSE)</f>
        <v>2726</v>
      </c>
      <c r="AP2227">
        <f>VLOOKUP($G2227,county_facts!$A:$BB,38,FALSE)</f>
        <v>-4</v>
      </c>
      <c r="AQ2227">
        <f>VLOOKUP($G2227,county_facts!$A:$BB,39,FALSE)</f>
        <v>1427</v>
      </c>
      <c r="AR2227">
        <f>VLOOKUP($G2227,county_facts!$A:$BB,40,FALSE)</f>
        <v>1315</v>
      </c>
      <c r="AS2227">
        <f>VLOOKUP($G2227,county_facts!$A:$BB,41,FALSE)</f>
        <v>0</v>
      </c>
      <c r="AT2227">
        <f>VLOOKUP($G2227,county_facts!$A:$BB,42,FALSE)</f>
        <v>0</v>
      </c>
      <c r="AU2227">
        <f>VLOOKUP($G2227,county_facts!$A:$BB,43,FALSE)</f>
        <v>0</v>
      </c>
      <c r="AV2227">
        <f>VLOOKUP($G2227,county_facts!$A:$BB,44,FALSE)</f>
        <v>0</v>
      </c>
      <c r="AW2227">
        <f>VLOOKUP($G2227,county_facts!$A:$BB,45,FALSE)</f>
        <v>0</v>
      </c>
      <c r="AX2227">
        <f>VLOOKUP($G2227,county_facts!$A:$BB,46,FALSE)</f>
        <v>0</v>
      </c>
      <c r="AY2227">
        <f>VLOOKUP($G2227,county_facts!$A:$BB,47,FALSE)</f>
        <v>0</v>
      </c>
      <c r="AZ2227">
        <f>VLOOKUP($G2227,county_facts!$A:$BB,48,FALSE)</f>
        <v>0</v>
      </c>
      <c r="BA2227">
        <f>VLOOKUP($G2227,county_facts!$A:$BB,49,FALSE)</f>
        <v>135156</v>
      </c>
      <c r="BB2227">
        <f>VLOOKUP($G2227,county_facts!$A:$BB,50,FALSE)</f>
        <v>7837</v>
      </c>
      <c r="BC2227">
        <f>VLOOKUP($G2227,county_facts!$A:$BB,51,FALSE)</f>
        <v>9651</v>
      </c>
      <c r="BD2227">
        <f>VLOOKUP($G2227,county_facts!$A:$BB,52,FALSE)</f>
        <v>162</v>
      </c>
      <c r="BE2227">
        <f>VLOOKUP($G2227,county_facts!$A:$BB,53,FALSE)</f>
        <v>209.73</v>
      </c>
      <c r="BF2227">
        <f>VLOOKUP($G2227,county_facts!$A:$BB,54,FALSE)</f>
        <v>87.9</v>
      </c>
    </row>
    <row r="2228" spans="1:58" x14ac:dyDescent="0.3">
      <c r="A2228" t="s">
        <v>6</v>
      </c>
      <c r="B2228" t="s">
        <v>861</v>
      </c>
      <c r="C2228">
        <v>1339</v>
      </c>
      <c r="D2228" t="s">
        <v>840</v>
      </c>
      <c r="E2228">
        <v>1899</v>
      </c>
      <c r="F2228">
        <v>0.70510795199999998</v>
      </c>
      <c r="G2228">
        <v>51125</v>
      </c>
      <c r="H2228">
        <f>VLOOKUP($G2228,county_facts!$A:$BB,4,FALSE)</f>
        <v>14850</v>
      </c>
      <c r="I2228">
        <f>VLOOKUP($G2228,county_facts!$A:$BB,5,FALSE)</f>
        <v>15020</v>
      </c>
      <c r="J2228">
        <f>VLOOKUP($G2228,county_facts!$A:$BB,6,FALSE)</f>
        <v>-1.1000000000000001</v>
      </c>
      <c r="K2228">
        <f>VLOOKUP($G2228,county_facts!$A:$BB,7,FALSE)</f>
        <v>15020</v>
      </c>
      <c r="L2228">
        <f>VLOOKUP($G2228,county_facts!$A:$BB,8,FALSE)</f>
        <v>4.5</v>
      </c>
      <c r="M2228">
        <f>VLOOKUP($G2228,county_facts!$A:$BB,9,FALSE)</f>
        <v>18.8</v>
      </c>
      <c r="N2228">
        <f>VLOOKUP($G2228,county_facts!$A:$BB,10,FALSE)</f>
        <v>23.7</v>
      </c>
      <c r="O2228">
        <f>VLOOKUP($G2228,county_facts!$A:$BB,11,FALSE)</f>
        <v>51.4</v>
      </c>
      <c r="P2228">
        <f>VLOOKUP($G2228,county_facts!$A:$BB,12,FALSE)</f>
        <v>84.4</v>
      </c>
      <c r="Q2228">
        <f>VLOOKUP($G2228,county_facts!$A:$BB,13,FALSE)</f>
        <v>12.5</v>
      </c>
      <c r="R2228">
        <f>VLOOKUP($G2228,county_facts!$A:$BB,14,FALSE)</f>
        <v>0.5</v>
      </c>
      <c r="S2228">
        <f>VLOOKUP($G2228,county_facts!$A:$BB,15,FALSE)</f>
        <v>0.6</v>
      </c>
      <c r="T2228">
        <f>VLOOKUP($G2228,county_facts!$A:$BB,16,FALSE)</f>
        <v>0</v>
      </c>
      <c r="U2228">
        <f>VLOOKUP($G2228,county_facts!$A:$BB,17,FALSE)</f>
        <v>1.9</v>
      </c>
      <c r="V2228">
        <f>VLOOKUP($G2228,county_facts!$A:$BB,18,FALSE)</f>
        <v>3.5</v>
      </c>
      <c r="W2228">
        <f>VLOOKUP($G2228,county_facts!$A:$BB,19,FALSE)</f>
        <v>81.7</v>
      </c>
      <c r="X2228">
        <f>VLOOKUP($G2228,county_facts!$A:$BB,20,FALSE)</f>
        <v>88.6</v>
      </c>
      <c r="Y2228">
        <f>VLOOKUP($G2228,county_facts!$A:$BB,21,FALSE)</f>
        <v>3</v>
      </c>
      <c r="Z2228">
        <f>VLOOKUP($G2228,county_facts!$A:$BB,22,FALSE)</f>
        <v>2.4</v>
      </c>
      <c r="AA2228">
        <f>VLOOKUP($G2228,county_facts!$A:$BB,23,FALSE)</f>
        <v>80.8</v>
      </c>
      <c r="AB2228">
        <f>VLOOKUP($G2228,county_facts!$A:$BB,24,FALSE)</f>
        <v>26.7</v>
      </c>
      <c r="AC2228">
        <f>VLOOKUP($G2228,county_facts!$A:$BB,25,FALSE)</f>
        <v>1327</v>
      </c>
      <c r="AD2228">
        <f>VLOOKUP($G2228,county_facts!$A:$BB,26,FALSE)</f>
        <v>33.200000000000003</v>
      </c>
      <c r="AE2228">
        <f>VLOOKUP($G2228,county_facts!$A:$BB,27,FALSE)</f>
        <v>10043</v>
      </c>
      <c r="AF2228">
        <f>VLOOKUP($G2228,county_facts!$A:$BB,28,FALSE)</f>
        <v>75.8</v>
      </c>
      <c r="AG2228">
        <f>VLOOKUP($G2228,county_facts!$A:$BB,29,FALSE)</f>
        <v>13.1</v>
      </c>
      <c r="AH2228">
        <f>VLOOKUP($G2228,county_facts!$A:$BB,30,FALSE)</f>
        <v>192900</v>
      </c>
      <c r="AI2228">
        <f>VLOOKUP($G2228,county_facts!$A:$BB,31,FALSE)</f>
        <v>6404</v>
      </c>
      <c r="AJ2228">
        <f>VLOOKUP($G2228,county_facts!$A:$BB,32,FALSE)</f>
        <v>2.31</v>
      </c>
      <c r="AK2228">
        <f>VLOOKUP($G2228,county_facts!$A:$BB,33,FALSE)</f>
        <v>26059</v>
      </c>
      <c r="AL2228">
        <f>VLOOKUP($G2228,county_facts!$A:$BB,34,FALSE)</f>
        <v>48789</v>
      </c>
      <c r="AM2228">
        <f>VLOOKUP($G2228,county_facts!$A:$BB,35,FALSE)</f>
        <v>14.2</v>
      </c>
      <c r="AN2228">
        <f>VLOOKUP($G2228,county_facts!$A:$BB,36,FALSE)</f>
        <v>378</v>
      </c>
      <c r="AO2228">
        <f>VLOOKUP($G2228,county_facts!$A:$BB,37,FALSE)</f>
        <v>3062</v>
      </c>
      <c r="AP2228">
        <f>VLOOKUP($G2228,county_facts!$A:$BB,38,FALSE)</f>
        <v>11.9</v>
      </c>
      <c r="AQ2228">
        <f>VLOOKUP($G2228,county_facts!$A:$BB,39,FALSE)</f>
        <v>1247</v>
      </c>
      <c r="AR2228">
        <f>VLOOKUP($G2228,county_facts!$A:$BB,40,FALSE)</f>
        <v>1927</v>
      </c>
      <c r="AS2228">
        <f>VLOOKUP($G2228,county_facts!$A:$BB,41,FALSE)</f>
        <v>0</v>
      </c>
      <c r="AT2228">
        <f>VLOOKUP($G2228,county_facts!$A:$BB,42,FALSE)</f>
        <v>0</v>
      </c>
      <c r="AU2228">
        <f>VLOOKUP($G2228,county_facts!$A:$BB,43,FALSE)</f>
        <v>0</v>
      </c>
      <c r="AV2228">
        <f>VLOOKUP($G2228,county_facts!$A:$BB,44,FALSE)</f>
        <v>0</v>
      </c>
      <c r="AW2228">
        <f>VLOOKUP($G2228,county_facts!$A:$BB,45,FALSE)</f>
        <v>0</v>
      </c>
      <c r="AX2228">
        <f>VLOOKUP($G2228,county_facts!$A:$BB,46,FALSE)</f>
        <v>32.799999999999997</v>
      </c>
      <c r="AY2228">
        <f>VLOOKUP($G2228,county_facts!$A:$BB,47,FALSE)</f>
        <v>0</v>
      </c>
      <c r="AZ2228">
        <f>VLOOKUP($G2228,county_facts!$A:$BB,48,FALSE)</f>
        <v>6692</v>
      </c>
      <c r="BA2228">
        <f>VLOOKUP($G2228,county_facts!$A:$BB,49,FALSE)</f>
        <v>75628</v>
      </c>
      <c r="BB2228">
        <f>VLOOKUP($G2228,county_facts!$A:$BB,50,FALSE)</f>
        <v>4967</v>
      </c>
      <c r="BC2228">
        <f>VLOOKUP($G2228,county_facts!$A:$BB,51,FALSE)</f>
        <v>6178</v>
      </c>
      <c r="BD2228">
        <f>VLOOKUP($G2228,county_facts!$A:$BB,52,FALSE)</f>
        <v>52</v>
      </c>
      <c r="BE2228">
        <f>VLOOKUP($G2228,county_facts!$A:$BB,53,FALSE)</f>
        <v>470.86</v>
      </c>
      <c r="BF2228">
        <f>VLOOKUP($G2228,county_facts!$A:$BB,54,FALSE)</f>
        <v>31.9</v>
      </c>
    </row>
    <row r="2229" spans="1:58" x14ac:dyDescent="0.3">
      <c r="A2229" t="s">
        <v>9</v>
      </c>
      <c r="B2229" t="s">
        <v>861</v>
      </c>
      <c r="C2229">
        <v>560</v>
      </c>
      <c r="D2229" t="s">
        <v>840</v>
      </c>
      <c r="E2229">
        <v>1899</v>
      </c>
      <c r="F2229">
        <v>0.29489204800000002</v>
      </c>
      <c r="G2229">
        <v>51125</v>
      </c>
      <c r="H2229">
        <f>VLOOKUP($G2229,county_facts!$A:$BB,4,FALSE)</f>
        <v>14850</v>
      </c>
      <c r="I2229">
        <f>VLOOKUP($G2229,county_facts!$A:$BB,5,FALSE)</f>
        <v>15020</v>
      </c>
      <c r="J2229">
        <f>VLOOKUP($G2229,county_facts!$A:$BB,6,FALSE)</f>
        <v>-1.1000000000000001</v>
      </c>
      <c r="K2229">
        <f>VLOOKUP($G2229,county_facts!$A:$BB,7,FALSE)</f>
        <v>15020</v>
      </c>
      <c r="L2229">
        <f>VLOOKUP($G2229,county_facts!$A:$BB,8,FALSE)</f>
        <v>4.5</v>
      </c>
      <c r="M2229">
        <f>VLOOKUP($G2229,county_facts!$A:$BB,9,FALSE)</f>
        <v>18.8</v>
      </c>
      <c r="N2229">
        <f>VLOOKUP($G2229,county_facts!$A:$BB,10,FALSE)</f>
        <v>23.7</v>
      </c>
      <c r="O2229">
        <f>VLOOKUP($G2229,county_facts!$A:$BB,11,FALSE)</f>
        <v>51.4</v>
      </c>
      <c r="P2229">
        <f>VLOOKUP($G2229,county_facts!$A:$BB,12,FALSE)</f>
        <v>84.4</v>
      </c>
      <c r="Q2229">
        <f>VLOOKUP($G2229,county_facts!$A:$BB,13,FALSE)</f>
        <v>12.5</v>
      </c>
      <c r="R2229">
        <f>VLOOKUP($G2229,county_facts!$A:$BB,14,FALSE)</f>
        <v>0.5</v>
      </c>
      <c r="S2229">
        <f>VLOOKUP($G2229,county_facts!$A:$BB,15,FALSE)</f>
        <v>0.6</v>
      </c>
      <c r="T2229">
        <f>VLOOKUP($G2229,county_facts!$A:$BB,16,FALSE)</f>
        <v>0</v>
      </c>
      <c r="U2229">
        <f>VLOOKUP($G2229,county_facts!$A:$BB,17,FALSE)</f>
        <v>1.9</v>
      </c>
      <c r="V2229">
        <f>VLOOKUP($G2229,county_facts!$A:$BB,18,FALSE)</f>
        <v>3.5</v>
      </c>
      <c r="W2229">
        <f>VLOOKUP($G2229,county_facts!$A:$BB,19,FALSE)</f>
        <v>81.7</v>
      </c>
      <c r="X2229">
        <f>VLOOKUP($G2229,county_facts!$A:$BB,20,FALSE)</f>
        <v>88.6</v>
      </c>
      <c r="Y2229">
        <f>VLOOKUP($G2229,county_facts!$A:$BB,21,FALSE)</f>
        <v>3</v>
      </c>
      <c r="Z2229">
        <f>VLOOKUP($G2229,county_facts!$A:$BB,22,FALSE)</f>
        <v>2.4</v>
      </c>
      <c r="AA2229">
        <f>VLOOKUP($G2229,county_facts!$A:$BB,23,FALSE)</f>
        <v>80.8</v>
      </c>
      <c r="AB2229">
        <f>VLOOKUP($G2229,county_facts!$A:$BB,24,FALSE)</f>
        <v>26.7</v>
      </c>
      <c r="AC2229">
        <f>VLOOKUP($G2229,county_facts!$A:$BB,25,FALSE)</f>
        <v>1327</v>
      </c>
      <c r="AD2229">
        <f>VLOOKUP($G2229,county_facts!$A:$BB,26,FALSE)</f>
        <v>33.200000000000003</v>
      </c>
      <c r="AE2229">
        <f>VLOOKUP($G2229,county_facts!$A:$BB,27,FALSE)</f>
        <v>10043</v>
      </c>
      <c r="AF2229">
        <f>VLOOKUP($G2229,county_facts!$A:$BB,28,FALSE)</f>
        <v>75.8</v>
      </c>
      <c r="AG2229">
        <f>VLOOKUP($G2229,county_facts!$A:$BB,29,FALSE)</f>
        <v>13.1</v>
      </c>
      <c r="AH2229">
        <f>VLOOKUP($G2229,county_facts!$A:$BB,30,FALSE)</f>
        <v>192900</v>
      </c>
      <c r="AI2229">
        <f>VLOOKUP($G2229,county_facts!$A:$BB,31,FALSE)</f>
        <v>6404</v>
      </c>
      <c r="AJ2229">
        <f>VLOOKUP($G2229,county_facts!$A:$BB,32,FALSE)</f>
        <v>2.31</v>
      </c>
      <c r="AK2229">
        <f>VLOOKUP($G2229,county_facts!$A:$BB,33,FALSE)</f>
        <v>26059</v>
      </c>
      <c r="AL2229">
        <f>VLOOKUP($G2229,county_facts!$A:$BB,34,FALSE)</f>
        <v>48789</v>
      </c>
      <c r="AM2229">
        <f>VLOOKUP($G2229,county_facts!$A:$BB,35,FALSE)</f>
        <v>14.2</v>
      </c>
      <c r="AN2229">
        <f>VLOOKUP($G2229,county_facts!$A:$BB,36,FALSE)</f>
        <v>378</v>
      </c>
      <c r="AO2229">
        <f>VLOOKUP($G2229,county_facts!$A:$BB,37,FALSE)</f>
        <v>3062</v>
      </c>
      <c r="AP2229">
        <f>VLOOKUP($G2229,county_facts!$A:$BB,38,FALSE)</f>
        <v>11.9</v>
      </c>
      <c r="AQ2229">
        <f>VLOOKUP($G2229,county_facts!$A:$BB,39,FALSE)</f>
        <v>1247</v>
      </c>
      <c r="AR2229">
        <f>VLOOKUP($G2229,county_facts!$A:$BB,40,FALSE)</f>
        <v>1927</v>
      </c>
      <c r="AS2229">
        <f>VLOOKUP($G2229,county_facts!$A:$BB,41,FALSE)</f>
        <v>0</v>
      </c>
      <c r="AT2229">
        <f>VLOOKUP($G2229,county_facts!$A:$BB,42,FALSE)</f>
        <v>0</v>
      </c>
      <c r="AU2229">
        <f>VLOOKUP($G2229,county_facts!$A:$BB,43,FALSE)</f>
        <v>0</v>
      </c>
      <c r="AV2229">
        <f>VLOOKUP($G2229,county_facts!$A:$BB,44,FALSE)</f>
        <v>0</v>
      </c>
      <c r="AW2229">
        <f>VLOOKUP($G2229,county_facts!$A:$BB,45,FALSE)</f>
        <v>0</v>
      </c>
      <c r="AX2229">
        <f>VLOOKUP($G2229,county_facts!$A:$BB,46,FALSE)</f>
        <v>32.799999999999997</v>
      </c>
      <c r="AY2229">
        <f>VLOOKUP($G2229,county_facts!$A:$BB,47,FALSE)</f>
        <v>0</v>
      </c>
      <c r="AZ2229">
        <f>VLOOKUP($G2229,county_facts!$A:$BB,48,FALSE)</f>
        <v>6692</v>
      </c>
      <c r="BA2229">
        <f>VLOOKUP($G2229,county_facts!$A:$BB,49,FALSE)</f>
        <v>75628</v>
      </c>
      <c r="BB2229">
        <f>VLOOKUP($G2229,county_facts!$A:$BB,50,FALSE)</f>
        <v>4967</v>
      </c>
      <c r="BC2229">
        <f>VLOOKUP($G2229,county_facts!$A:$BB,51,FALSE)</f>
        <v>6178</v>
      </c>
      <c r="BD2229">
        <f>VLOOKUP($G2229,county_facts!$A:$BB,52,FALSE)</f>
        <v>52</v>
      </c>
      <c r="BE2229">
        <f>VLOOKUP($G2229,county_facts!$A:$BB,53,FALSE)</f>
        <v>470.86</v>
      </c>
      <c r="BF2229">
        <f>VLOOKUP($G2229,county_facts!$A:$BB,54,FALSE)</f>
        <v>31.9</v>
      </c>
    </row>
    <row r="2230" spans="1:58" x14ac:dyDescent="0.3">
      <c r="A2230" t="s">
        <v>6</v>
      </c>
      <c r="B2230" t="s">
        <v>24</v>
      </c>
      <c r="C2230">
        <v>5560</v>
      </c>
      <c r="D2230" t="s">
        <v>840</v>
      </c>
      <c r="E2230">
        <v>10652</v>
      </c>
      <c r="F2230">
        <v>0.52196770599999998</v>
      </c>
      <c r="G2230">
        <v>51121</v>
      </c>
      <c r="H2230">
        <f>VLOOKUP($G2230,county_facts!$A:$BB,4,FALSE)</f>
        <v>97244</v>
      </c>
      <c r="I2230">
        <f>VLOOKUP($G2230,county_facts!$A:$BB,5,FALSE)</f>
        <v>94412</v>
      </c>
      <c r="J2230">
        <f>VLOOKUP($G2230,county_facts!$A:$BB,6,FALSE)</f>
        <v>3</v>
      </c>
      <c r="K2230">
        <f>VLOOKUP($G2230,county_facts!$A:$BB,7,FALSE)</f>
        <v>94392</v>
      </c>
      <c r="L2230">
        <f>VLOOKUP($G2230,county_facts!$A:$BB,8,FALSE)</f>
        <v>4.5</v>
      </c>
      <c r="M2230">
        <f>VLOOKUP($G2230,county_facts!$A:$BB,9,FALSE)</f>
        <v>16</v>
      </c>
      <c r="N2230">
        <f>VLOOKUP($G2230,county_facts!$A:$BB,10,FALSE)</f>
        <v>11</v>
      </c>
      <c r="O2230">
        <f>VLOOKUP($G2230,county_facts!$A:$BB,11,FALSE)</f>
        <v>47.9</v>
      </c>
      <c r="P2230">
        <f>VLOOKUP($G2230,county_facts!$A:$BB,12,FALSE)</f>
        <v>87.2</v>
      </c>
      <c r="Q2230">
        <f>VLOOKUP($G2230,county_facts!$A:$BB,13,FALSE)</f>
        <v>4.2</v>
      </c>
      <c r="R2230">
        <f>VLOOKUP($G2230,county_facts!$A:$BB,14,FALSE)</f>
        <v>0.3</v>
      </c>
      <c r="S2230">
        <f>VLOOKUP($G2230,county_facts!$A:$BB,15,FALSE)</f>
        <v>5.9</v>
      </c>
      <c r="T2230">
        <f>VLOOKUP($G2230,county_facts!$A:$BB,16,FALSE)</f>
        <v>0.1</v>
      </c>
      <c r="U2230">
        <f>VLOOKUP($G2230,county_facts!$A:$BB,17,FALSE)</f>
        <v>2.2000000000000002</v>
      </c>
      <c r="V2230">
        <f>VLOOKUP($G2230,county_facts!$A:$BB,18,FALSE)</f>
        <v>3</v>
      </c>
      <c r="W2230">
        <f>VLOOKUP($G2230,county_facts!$A:$BB,19,FALSE)</f>
        <v>84.7</v>
      </c>
      <c r="X2230">
        <f>VLOOKUP($G2230,county_facts!$A:$BB,20,FALSE)</f>
        <v>72.3</v>
      </c>
      <c r="Y2230">
        <f>VLOOKUP($G2230,county_facts!$A:$BB,21,FALSE)</f>
        <v>9.1</v>
      </c>
      <c r="Z2230">
        <f>VLOOKUP($G2230,county_facts!$A:$BB,22,FALSE)</f>
        <v>11</v>
      </c>
      <c r="AA2230">
        <f>VLOOKUP($G2230,county_facts!$A:$BB,23,FALSE)</f>
        <v>89.6</v>
      </c>
      <c r="AB2230">
        <f>VLOOKUP($G2230,county_facts!$A:$BB,24,FALSE)</f>
        <v>42.4</v>
      </c>
      <c r="AC2230">
        <f>VLOOKUP($G2230,county_facts!$A:$BB,25,FALSE)</f>
        <v>4888</v>
      </c>
      <c r="AD2230">
        <f>VLOOKUP($G2230,county_facts!$A:$BB,26,FALSE)</f>
        <v>17.8</v>
      </c>
      <c r="AE2230">
        <f>VLOOKUP($G2230,county_facts!$A:$BB,27,FALSE)</f>
        <v>39217</v>
      </c>
      <c r="AF2230">
        <f>VLOOKUP($G2230,county_facts!$A:$BB,28,FALSE)</f>
        <v>54.6</v>
      </c>
      <c r="AG2230">
        <f>VLOOKUP($G2230,county_facts!$A:$BB,29,FALSE)</f>
        <v>28.5</v>
      </c>
      <c r="AH2230">
        <f>VLOOKUP($G2230,county_facts!$A:$BB,30,FALSE)</f>
        <v>200200</v>
      </c>
      <c r="AI2230">
        <f>VLOOKUP($G2230,county_facts!$A:$BB,31,FALSE)</f>
        <v>34789</v>
      </c>
      <c r="AJ2230">
        <f>VLOOKUP($G2230,county_facts!$A:$BB,32,FALSE)</f>
        <v>2.44</v>
      </c>
      <c r="AK2230">
        <f>VLOOKUP($G2230,county_facts!$A:$BB,33,FALSE)</f>
        <v>23548</v>
      </c>
      <c r="AL2230">
        <f>VLOOKUP($G2230,county_facts!$A:$BB,34,FALSE)</f>
        <v>45543</v>
      </c>
      <c r="AM2230">
        <f>VLOOKUP($G2230,county_facts!$A:$BB,35,FALSE)</f>
        <v>24.5</v>
      </c>
      <c r="AN2230">
        <f>VLOOKUP($G2230,county_facts!$A:$BB,36,FALSE)</f>
        <v>1935</v>
      </c>
      <c r="AO2230">
        <f>VLOOKUP($G2230,county_facts!$A:$BB,37,FALSE)</f>
        <v>28942</v>
      </c>
      <c r="AP2230">
        <f>VLOOKUP($G2230,county_facts!$A:$BB,38,FALSE)</f>
        <v>5.6</v>
      </c>
      <c r="AQ2230">
        <f>VLOOKUP($G2230,county_facts!$A:$BB,39,FALSE)</f>
        <v>4825</v>
      </c>
      <c r="AR2230">
        <f>VLOOKUP($G2230,county_facts!$A:$BB,40,FALSE)</f>
        <v>6877</v>
      </c>
      <c r="AS2230">
        <f>VLOOKUP($G2230,county_facts!$A:$BB,41,FALSE)</f>
        <v>0</v>
      </c>
      <c r="AT2230">
        <f>VLOOKUP($G2230,county_facts!$A:$BB,42,FALSE)</f>
        <v>0</v>
      </c>
      <c r="AU2230">
        <f>VLOOKUP($G2230,county_facts!$A:$BB,43,FALSE)</f>
        <v>0</v>
      </c>
      <c r="AV2230">
        <f>VLOOKUP($G2230,county_facts!$A:$BB,44,FALSE)</f>
        <v>0</v>
      </c>
      <c r="AW2230">
        <f>VLOOKUP($G2230,county_facts!$A:$BB,45,FALSE)</f>
        <v>0</v>
      </c>
      <c r="AX2230">
        <f>VLOOKUP($G2230,county_facts!$A:$BB,46,FALSE)</f>
        <v>24</v>
      </c>
      <c r="AY2230">
        <f>VLOOKUP($G2230,county_facts!$A:$BB,47,FALSE)</f>
        <v>838137</v>
      </c>
      <c r="AZ2230">
        <f>VLOOKUP($G2230,county_facts!$A:$BB,48,FALSE)</f>
        <v>97297</v>
      </c>
      <c r="BA2230">
        <f>VLOOKUP($G2230,county_facts!$A:$BB,49,FALSE)</f>
        <v>1102647</v>
      </c>
      <c r="BB2230">
        <f>VLOOKUP($G2230,county_facts!$A:$BB,50,FALSE)</f>
        <v>12350</v>
      </c>
      <c r="BC2230">
        <f>VLOOKUP($G2230,county_facts!$A:$BB,51,FALSE)</f>
        <v>148286</v>
      </c>
      <c r="BD2230">
        <f>VLOOKUP($G2230,county_facts!$A:$BB,52,FALSE)</f>
        <v>233</v>
      </c>
      <c r="BE2230">
        <f>VLOOKUP($G2230,county_facts!$A:$BB,53,FALSE)</f>
        <v>387.01</v>
      </c>
      <c r="BF2230">
        <f>VLOOKUP($G2230,county_facts!$A:$BB,54,FALSE)</f>
        <v>243.9</v>
      </c>
    </row>
    <row r="2231" spans="1:58" x14ac:dyDescent="0.3">
      <c r="A2231" t="s">
        <v>9</v>
      </c>
      <c r="B2231" t="s">
        <v>24</v>
      </c>
      <c r="C2231">
        <v>5092</v>
      </c>
      <c r="D2231" t="s">
        <v>840</v>
      </c>
      <c r="E2231">
        <v>10652</v>
      </c>
      <c r="F2231">
        <v>0.47803229400000002</v>
      </c>
      <c r="G2231">
        <v>51121</v>
      </c>
      <c r="H2231">
        <f>VLOOKUP($G2231,county_facts!$A:$BB,4,FALSE)</f>
        <v>97244</v>
      </c>
      <c r="I2231">
        <f>VLOOKUP($G2231,county_facts!$A:$BB,5,FALSE)</f>
        <v>94412</v>
      </c>
      <c r="J2231">
        <f>VLOOKUP($G2231,county_facts!$A:$BB,6,FALSE)</f>
        <v>3</v>
      </c>
      <c r="K2231">
        <f>VLOOKUP($G2231,county_facts!$A:$BB,7,FALSE)</f>
        <v>94392</v>
      </c>
      <c r="L2231">
        <f>VLOOKUP($G2231,county_facts!$A:$BB,8,FALSE)</f>
        <v>4.5</v>
      </c>
      <c r="M2231">
        <f>VLOOKUP($G2231,county_facts!$A:$BB,9,FALSE)</f>
        <v>16</v>
      </c>
      <c r="N2231">
        <f>VLOOKUP($G2231,county_facts!$A:$BB,10,FALSE)</f>
        <v>11</v>
      </c>
      <c r="O2231">
        <f>VLOOKUP($G2231,county_facts!$A:$BB,11,FALSE)</f>
        <v>47.9</v>
      </c>
      <c r="P2231">
        <f>VLOOKUP($G2231,county_facts!$A:$BB,12,FALSE)</f>
        <v>87.2</v>
      </c>
      <c r="Q2231">
        <f>VLOOKUP($G2231,county_facts!$A:$BB,13,FALSE)</f>
        <v>4.2</v>
      </c>
      <c r="R2231">
        <f>VLOOKUP($G2231,county_facts!$A:$BB,14,FALSE)</f>
        <v>0.3</v>
      </c>
      <c r="S2231">
        <f>VLOOKUP($G2231,county_facts!$A:$BB,15,FALSE)</f>
        <v>5.9</v>
      </c>
      <c r="T2231">
        <f>VLOOKUP($G2231,county_facts!$A:$BB,16,FALSE)</f>
        <v>0.1</v>
      </c>
      <c r="U2231">
        <f>VLOOKUP($G2231,county_facts!$A:$BB,17,FALSE)</f>
        <v>2.2000000000000002</v>
      </c>
      <c r="V2231">
        <f>VLOOKUP($G2231,county_facts!$A:$BB,18,FALSE)</f>
        <v>3</v>
      </c>
      <c r="W2231">
        <f>VLOOKUP($G2231,county_facts!$A:$BB,19,FALSE)</f>
        <v>84.7</v>
      </c>
      <c r="X2231">
        <f>VLOOKUP($G2231,county_facts!$A:$BB,20,FALSE)</f>
        <v>72.3</v>
      </c>
      <c r="Y2231">
        <f>VLOOKUP($G2231,county_facts!$A:$BB,21,FALSE)</f>
        <v>9.1</v>
      </c>
      <c r="Z2231">
        <f>VLOOKUP($G2231,county_facts!$A:$BB,22,FALSE)</f>
        <v>11</v>
      </c>
      <c r="AA2231">
        <f>VLOOKUP($G2231,county_facts!$A:$BB,23,FALSE)</f>
        <v>89.6</v>
      </c>
      <c r="AB2231">
        <f>VLOOKUP($G2231,county_facts!$A:$BB,24,FALSE)</f>
        <v>42.4</v>
      </c>
      <c r="AC2231">
        <f>VLOOKUP($G2231,county_facts!$A:$BB,25,FALSE)</f>
        <v>4888</v>
      </c>
      <c r="AD2231">
        <f>VLOOKUP($G2231,county_facts!$A:$BB,26,FALSE)</f>
        <v>17.8</v>
      </c>
      <c r="AE2231">
        <f>VLOOKUP($G2231,county_facts!$A:$BB,27,FALSE)</f>
        <v>39217</v>
      </c>
      <c r="AF2231">
        <f>VLOOKUP($G2231,county_facts!$A:$BB,28,FALSE)</f>
        <v>54.6</v>
      </c>
      <c r="AG2231">
        <f>VLOOKUP($G2231,county_facts!$A:$BB,29,FALSE)</f>
        <v>28.5</v>
      </c>
      <c r="AH2231">
        <f>VLOOKUP($G2231,county_facts!$A:$BB,30,FALSE)</f>
        <v>200200</v>
      </c>
      <c r="AI2231">
        <f>VLOOKUP($G2231,county_facts!$A:$BB,31,FALSE)</f>
        <v>34789</v>
      </c>
      <c r="AJ2231">
        <f>VLOOKUP($G2231,county_facts!$A:$BB,32,FALSE)</f>
        <v>2.44</v>
      </c>
      <c r="AK2231">
        <f>VLOOKUP($G2231,county_facts!$A:$BB,33,FALSE)</f>
        <v>23548</v>
      </c>
      <c r="AL2231">
        <f>VLOOKUP($G2231,county_facts!$A:$BB,34,FALSE)</f>
        <v>45543</v>
      </c>
      <c r="AM2231">
        <f>VLOOKUP($G2231,county_facts!$A:$BB,35,FALSE)</f>
        <v>24.5</v>
      </c>
      <c r="AN2231">
        <f>VLOOKUP($G2231,county_facts!$A:$BB,36,FALSE)</f>
        <v>1935</v>
      </c>
      <c r="AO2231">
        <f>VLOOKUP($G2231,county_facts!$A:$BB,37,FALSE)</f>
        <v>28942</v>
      </c>
      <c r="AP2231">
        <f>VLOOKUP($G2231,county_facts!$A:$BB,38,FALSE)</f>
        <v>5.6</v>
      </c>
      <c r="AQ2231">
        <f>VLOOKUP($G2231,county_facts!$A:$BB,39,FALSE)</f>
        <v>4825</v>
      </c>
      <c r="AR2231">
        <f>VLOOKUP($G2231,county_facts!$A:$BB,40,FALSE)</f>
        <v>6877</v>
      </c>
      <c r="AS2231">
        <f>VLOOKUP($G2231,county_facts!$A:$BB,41,FALSE)</f>
        <v>0</v>
      </c>
      <c r="AT2231">
        <f>VLOOKUP($G2231,county_facts!$A:$BB,42,FALSE)</f>
        <v>0</v>
      </c>
      <c r="AU2231">
        <f>VLOOKUP($G2231,county_facts!$A:$BB,43,FALSE)</f>
        <v>0</v>
      </c>
      <c r="AV2231">
        <f>VLOOKUP($G2231,county_facts!$A:$BB,44,FALSE)</f>
        <v>0</v>
      </c>
      <c r="AW2231">
        <f>VLOOKUP($G2231,county_facts!$A:$BB,45,FALSE)</f>
        <v>0</v>
      </c>
      <c r="AX2231">
        <f>VLOOKUP($G2231,county_facts!$A:$BB,46,FALSE)</f>
        <v>24</v>
      </c>
      <c r="AY2231">
        <f>VLOOKUP($G2231,county_facts!$A:$BB,47,FALSE)</f>
        <v>838137</v>
      </c>
      <c r="AZ2231">
        <f>VLOOKUP($G2231,county_facts!$A:$BB,48,FALSE)</f>
        <v>97297</v>
      </c>
      <c r="BA2231">
        <f>VLOOKUP($G2231,county_facts!$A:$BB,49,FALSE)</f>
        <v>1102647</v>
      </c>
      <c r="BB2231">
        <f>VLOOKUP($G2231,county_facts!$A:$BB,50,FALSE)</f>
        <v>12350</v>
      </c>
      <c r="BC2231">
        <f>VLOOKUP($G2231,county_facts!$A:$BB,51,FALSE)</f>
        <v>148286</v>
      </c>
      <c r="BD2231">
        <f>VLOOKUP($G2231,county_facts!$A:$BB,52,FALSE)</f>
        <v>233</v>
      </c>
      <c r="BE2231">
        <f>VLOOKUP($G2231,county_facts!$A:$BB,53,FALSE)</f>
        <v>387.01</v>
      </c>
      <c r="BF2231">
        <f>VLOOKUP($G2231,county_facts!$A:$BB,54,FALSE)</f>
        <v>243.9</v>
      </c>
    </row>
    <row r="2232" spans="1:58" x14ac:dyDescent="0.3">
      <c r="A2232" t="s">
        <v>6</v>
      </c>
      <c r="B2232" t="s">
        <v>862</v>
      </c>
      <c r="C2232">
        <v>863</v>
      </c>
      <c r="D2232" t="s">
        <v>840</v>
      </c>
      <c r="E2232">
        <v>1118</v>
      </c>
      <c r="F2232">
        <v>0.77191413200000003</v>
      </c>
      <c r="G2232">
        <v>51119</v>
      </c>
      <c r="H2232">
        <f>VLOOKUP($G2232,county_facts!$A:$BB,4,FALSE)</f>
        <v>10696</v>
      </c>
      <c r="I2232">
        <f>VLOOKUP($G2232,county_facts!$A:$BB,5,FALSE)</f>
        <v>10959</v>
      </c>
      <c r="J2232">
        <f>VLOOKUP($G2232,county_facts!$A:$BB,6,FALSE)</f>
        <v>-2.4</v>
      </c>
      <c r="K2232">
        <f>VLOOKUP($G2232,county_facts!$A:$BB,7,FALSE)</f>
        <v>10959</v>
      </c>
      <c r="L2232">
        <f>VLOOKUP($G2232,county_facts!$A:$BB,8,FALSE)</f>
        <v>4.0999999999999996</v>
      </c>
      <c r="M2232">
        <f>VLOOKUP($G2232,county_facts!$A:$BB,9,FALSE)</f>
        <v>15.6</v>
      </c>
      <c r="N2232">
        <f>VLOOKUP($G2232,county_facts!$A:$BB,10,FALSE)</f>
        <v>29</v>
      </c>
      <c r="O2232">
        <f>VLOOKUP($G2232,county_facts!$A:$BB,11,FALSE)</f>
        <v>50.8</v>
      </c>
      <c r="P2232">
        <f>VLOOKUP($G2232,county_facts!$A:$BB,12,FALSE)</f>
        <v>79.599999999999994</v>
      </c>
      <c r="Q2232">
        <f>VLOOKUP($G2232,county_facts!$A:$BB,13,FALSE)</f>
        <v>17.7</v>
      </c>
      <c r="R2232">
        <f>VLOOKUP($G2232,county_facts!$A:$BB,14,FALSE)</f>
        <v>0.4</v>
      </c>
      <c r="S2232">
        <f>VLOOKUP($G2232,county_facts!$A:$BB,15,FALSE)</f>
        <v>0.4</v>
      </c>
      <c r="T2232">
        <f>VLOOKUP($G2232,county_facts!$A:$BB,16,FALSE)</f>
        <v>0</v>
      </c>
      <c r="U2232">
        <f>VLOOKUP($G2232,county_facts!$A:$BB,17,FALSE)</f>
        <v>1.8</v>
      </c>
      <c r="V2232">
        <f>VLOOKUP($G2232,county_facts!$A:$BB,18,FALSE)</f>
        <v>2.2000000000000002</v>
      </c>
      <c r="W2232">
        <f>VLOOKUP($G2232,county_facts!$A:$BB,19,FALSE)</f>
        <v>77.900000000000006</v>
      </c>
      <c r="X2232">
        <f>VLOOKUP($G2232,county_facts!$A:$BB,20,FALSE)</f>
        <v>90.7</v>
      </c>
      <c r="Y2232">
        <f>VLOOKUP($G2232,county_facts!$A:$BB,21,FALSE)</f>
        <v>2.7</v>
      </c>
      <c r="Z2232">
        <f>VLOOKUP($G2232,county_facts!$A:$BB,22,FALSE)</f>
        <v>2.1</v>
      </c>
      <c r="AA2232">
        <f>VLOOKUP($G2232,county_facts!$A:$BB,23,FALSE)</f>
        <v>89</v>
      </c>
      <c r="AB2232">
        <f>VLOOKUP($G2232,county_facts!$A:$BB,24,FALSE)</f>
        <v>27.4</v>
      </c>
      <c r="AC2232">
        <f>VLOOKUP($G2232,county_facts!$A:$BB,25,FALSE)</f>
        <v>1259</v>
      </c>
      <c r="AD2232">
        <f>VLOOKUP($G2232,county_facts!$A:$BB,26,FALSE)</f>
        <v>27.7</v>
      </c>
      <c r="AE2232">
        <f>VLOOKUP($G2232,county_facts!$A:$BB,27,FALSE)</f>
        <v>7230</v>
      </c>
      <c r="AF2232">
        <f>VLOOKUP($G2232,county_facts!$A:$BB,28,FALSE)</f>
        <v>82</v>
      </c>
      <c r="AG2232">
        <f>VLOOKUP($G2232,county_facts!$A:$BB,29,FALSE)</f>
        <v>3.5</v>
      </c>
      <c r="AH2232">
        <f>VLOOKUP($G2232,county_facts!$A:$BB,30,FALSE)</f>
        <v>247100</v>
      </c>
      <c r="AI2232">
        <f>VLOOKUP($G2232,county_facts!$A:$BB,31,FALSE)</f>
        <v>4400</v>
      </c>
      <c r="AJ2232">
        <f>VLOOKUP($G2232,county_facts!$A:$BB,32,FALSE)</f>
        <v>2.39</v>
      </c>
      <c r="AK2232">
        <f>VLOOKUP($G2232,county_facts!$A:$BB,33,FALSE)</f>
        <v>30531</v>
      </c>
      <c r="AL2232">
        <f>VLOOKUP($G2232,county_facts!$A:$BB,34,FALSE)</f>
        <v>53309</v>
      </c>
      <c r="AM2232">
        <f>VLOOKUP($G2232,county_facts!$A:$BB,35,FALSE)</f>
        <v>9.4</v>
      </c>
      <c r="AN2232">
        <f>VLOOKUP($G2232,county_facts!$A:$BB,36,FALSE)</f>
        <v>323</v>
      </c>
      <c r="AO2232">
        <f>VLOOKUP($G2232,county_facts!$A:$BB,37,FALSE)</f>
        <v>2138</v>
      </c>
      <c r="AP2232">
        <f>VLOOKUP($G2232,county_facts!$A:$BB,38,FALSE)</f>
        <v>-1.7</v>
      </c>
      <c r="AQ2232">
        <f>VLOOKUP($G2232,county_facts!$A:$BB,39,FALSE)</f>
        <v>971</v>
      </c>
      <c r="AR2232">
        <f>VLOOKUP($G2232,county_facts!$A:$BB,40,FALSE)</f>
        <v>1664</v>
      </c>
      <c r="AS2232">
        <f>VLOOKUP($G2232,county_facts!$A:$BB,41,FALSE)</f>
        <v>0</v>
      </c>
      <c r="AT2232">
        <f>VLOOKUP($G2232,county_facts!$A:$BB,42,FALSE)</f>
        <v>0</v>
      </c>
      <c r="AU2232">
        <f>VLOOKUP($G2232,county_facts!$A:$BB,43,FALSE)</f>
        <v>0</v>
      </c>
      <c r="AV2232">
        <f>VLOOKUP($G2232,county_facts!$A:$BB,44,FALSE)</f>
        <v>0</v>
      </c>
      <c r="AW2232">
        <f>VLOOKUP($G2232,county_facts!$A:$BB,45,FALSE)</f>
        <v>0</v>
      </c>
      <c r="AX2232">
        <f>VLOOKUP($G2232,county_facts!$A:$BB,46,FALSE)</f>
        <v>20.399999999999999</v>
      </c>
      <c r="AY2232">
        <f>VLOOKUP($G2232,county_facts!$A:$BB,47,FALSE)</f>
        <v>0</v>
      </c>
      <c r="AZ2232">
        <f>VLOOKUP($G2232,county_facts!$A:$BB,48,FALSE)</f>
        <v>31494</v>
      </c>
      <c r="BA2232">
        <f>VLOOKUP($G2232,county_facts!$A:$BB,49,FALSE)</f>
        <v>94451</v>
      </c>
      <c r="BB2232">
        <f>VLOOKUP($G2232,county_facts!$A:$BB,50,FALSE)</f>
        <v>8879</v>
      </c>
      <c r="BC2232">
        <f>VLOOKUP($G2232,county_facts!$A:$BB,51,FALSE)</f>
        <v>8743</v>
      </c>
      <c r="BD2232">
        <f>VLOOKUP($G2232,county_facts!$A:$BB,52,FALSE)</f>
        <v>39</v>
      </c>
      <c r="BE2232">
        <f>VLOOKUP($G2232,county_facts!$A:$BB,53,FALSE)</f>
        <v>130.31</v>
      </c>
      <c r="BF2232">
        <f>VLOOKUP($G2232,county_facts!$A:$BB,54,FALSE)</f>
        <v>84.1</v>
      </c>
    </row>
    <row r="2233" spans="1:58" x14ac:dyDescent="0.3">
      <c r="A2233" t="s">
        <v>9</v>
      </c>
      <c r="B2233" t="s">
        <v>862</v>
      </c>
      <c r="C2233">
        <v>255</v>
      </c>
      <c r="D2233" t="s">
        <v>840</v>
      </c>
      <c r="E2233">
        <v>1118</v>
      </c>
      <c r="F2233">
        <v>0.228085868</v>
      </c>
      <c r="G2233">
        <v>51119</v>
      </c>
      <c r="H2233">
        <f>VLOOKUP($G2233,county_facts!$A:$BB,4,FALSE)</f>
        <v>10696</v>
      </c>
      <c r="I2233">
        <f>VLOOKUP($G2233,county_facts!$A:$BB,5,FALSE)</f>
        <v>10959</v>
      </c>
      <c r="J2233">
        <f>VLOOKUP($G2233,county_facts!$A:$BB,6,FALSE)</f>
        <v>-2.4</v>
      </c>
      <c r="K2233">
        <f>VLOOKUP($G2233,county_facts!$A:$BB,7,FALSE)</f>
        <v>10959</v>
      </c>
      <c r="L2233">
        <f>VLOOKUP($G2233,county_facts!$A:$BB,8,FALSE)</f>
        <v>4.0999999999999996</v>
      </c>
      <c r="M2233">
        <f>VLOOKUP($G2233,county_facts!$A:$BB,9,FALSE)</f>
        <v>15.6</v>
      </c>
      <c r="N2233">
        <f>VLOOKUP($G2233,county_facts!$A:$BB,10,FALSE)</f>
        <v>29</v>
      </c>
      <c r="O2233">
        <f>VLOOKUP($G2233,county_facts!$A:$BB,11,FALSE)</f>
        <v>50.8</v>
      </c>
      <c r="P2233">
        <f>VLOOKUP($G2233,county_facts!$A:$BB,12,FALSE)</f>
        <v>79.599999999999994</v>
      </c>
      <c r="Q2233">
        <f>VLOOKUP($G2233,county_facts!$A:$BB,13,FALSE)</f>
        <v>17.7</v>
      </c>
      <c r="R2233">
        <f>VLOOKUP($G2233,county_facts!$A:$BB,14,FALSE)</f>
        <v>0.4</v>
      </c>
      <c r="S2233">
        <f>VLOOKUP($G2233,county_facts!$A:$BB,15,FALSE)</f>
        <v>0.4</v>
      </c>
      <c r="T2233">
        <f>VLOOKUP($G2233,county_facts!$A:$BB,16,FALSE)</f>
        <v>0</v>
      </c>
      <c r="U2233">
        <f>VLOOKUP($G2233,county_facts!$A:$BB,17,FALSE)</f>
        <v>1.8</v>
      </c>
      <c r="V2233">
        <f>VLOOKUP($G2233,county_facts!$A:$BB,18,FALSE)</f>
        <v>2.2000000000000002</v>
      </c>
      <c r="W2233">
        <f>VLOOKUP($G2233,county_facts!$A:$BB,19,FALSE)</f>
        <v>77.900000000000006</v>
      </c>
      <c r="X2233">
        <f>VLOOKUP($G2233,county_facts!$A:$BB,20,FALSE)</f>
        <v>90.7</v>
      </c>
      <c r="Y2233">
        <f>VLOOKUP($G2233,county_facts!$A:$BB,21,FALSE)</f>
        <v>2.7</v>
      </c>
      <c r="Z2233">
        <f>VLOOKUP($G2233,county_facts!$A:$BB,22,FALSE)</f>
        <v>2.1</v>
      </c>
      <c r="AA2233">
        <f>VLOOKUP($G2233,county_facts!$A:$BB,23,FALSE)</f>
        <v>89</v>
      </c>
      <c r="AB2233">
        <f>VLOOKUP($G2233,county_facts!$A:$BB,24,FALSE)</f>
        <v>27.4</v>
      </c>
      <c r="AC2233">
        <f>VLOOKUP($G2233,county_facts!$A:$BB,25,FALSE)</f>
        <v>1259</v>
      </c>
      <c r="AD2233">
        <f>VLOOKUP($G2233,county_facts!$A:$BB,26,FALSE)</f>
        <v>27.7</v>
      </c>
      <c r="AE2233">
        <f>VLOOKUP($G2233,county_facts!$A:$BB,27,FALSE)</f>
        <v>7230</v>
      </c>
      <c r="AF2233">
        <f>VLOOKUP($G2233,county_facts!$A:$BB,28,FALSE)</f>
        <v>82</v>
      </c>
      <c r="AG2233">
        <f>VLOOKUP($G2233,county_facts!$A:$BB,29,FALSE)</f>
        <v>3.5</v>
      </c>
      <c r="AH2233">
        <f>VLOOKUP($G2233,county_facts!$A:$BB,30,FALSE)</f>
        <v>247100</v>
      </c>
      <c r="AI2233">
        <f>VLOOKUP($G2233,county_facts!$A:$BB,31,FALSE)</f>
        <v>4400</v>
      </c>
      <c r="AJ2233">
        <f>VLOOKUP($G2233,county_facts!$A:$BB,32,FALSE)</f>
        <v>2.39</v>
      </c>
      <c r="AK2233">
        <f>VLOOKUP($G2233,county_facts!$A:$BB,33,FALSE)</f>
        <v>30531</v>
      </c>
      <c r="AL2233">
        <f>VLOOKUP($G2233,county_facts!$A:$BB,34,FALSE)</f>
        <v>53309</v>
      </c>
      <c r="AM2233">
        <f>VLOOKUP($G2233,county_facts!$A:$BB,35,FALSE)</f>
        <v>9.4</v>
      </c>
      <c r="AN2233">
        <f>VLOOKUP($G2233,county_facts!$A:$BB,36,FALSE)</f>
        <v>323</v>
      </c>
      <c r="AO2233">
        <f>VLOOKUP($G2233,county_facts!$A:$BB,37,FALSE)</f>
        <v>2138</v>
      </c>
      <c r="AP2233">
        <f>VLOOKUP($G2233,county_facts!$A:$BB,38,FALSE)</f>
        <v>-1.7</v>
      </c>
      <c r="AQ2233">
        <f>VLOOKUP($G2233,county_facts!$A:$BB,39,FALSE)</f>
        <v>971</v>
      </c>
      <c r="AR2233">
        <f>VLOOKUP($G2233,county_facts!$A:$BB,40,FALSE)</f>
        <v>1664</v>
      </c>
      <c r="AS2233">
        <f>VLOOKUP($G2233,county_facts!$A:$BB,41,FALSE)</f>
        <v>0</v>
      </c>
      <c r="AT2233">
        <f>VLOOKUP($G2233,county_facts!$A:$BB,42,FALSE)</f>
        <v>0</v>
      </c>
      <c r="AU2233">
        <f>VLOOKUP($G2233,county_facts!$A:$BB,43,FALSE)</f>
        <v>0</v>
      </c>
      <c r="AV2233">
        <f>VLOOKUP($G2233,county_facts!$A:$BB,44,FALSE)</f>
        <v>0</v>
      </c>
      <c r="AW2233">
        <f>VLOOKUP($G2233,county_facts!$A:$BB,45,FALSE)</f>
        <v>0</v>
      </c>
      <c r="AX2233">
        <f>VLOOKUP($G2233,county_facts!$A:$BB,46,FALSE)</f>
        <v>20.399999999999999</v>
      </c>
      <c r="AY2233">
        <f>VLOOKUP($G2233,county_facts!$A:$BB,47,FALSE)</f>
        <v>0</v>
      </c>
      <c r="AZ2233">
        <f>VLOOKUP($G2233,county_facts!$A:$BB,48,FALSE)</f>
        <v>31494</v>
      </c>
      <c r="BA2233">
        <f>VLOOKUP($G2233,county_facts!$A:$BB,49,FALSE)</f>
        <v>94451</v>
      </c>
      <c r="BB2233">
        <f>VLOOKUP($G2233,county_facts!$A:$BB,50,FALSE)</f>
        <v>8879</v>
      </c>
      <c r="BC2233">
        <f>VLOOKUP($G2233,county_facts!$A:$BB,51,FALSE)</f>
        <v>8743</v>
      </c>
      <c r="BD2233">
        <f>VLOOKUP($G2233,county_facts!$A:$BB,52,FALSE)</f>
        <v>39</v>
      </c>
      <c r="BE2233">
        <f>VLOOKUP($G2233,county_facts!$A:$BB,53,FALSE)</f>
        <v>130.31</v>
      </c>
      <c r="BF2233">
        <f>VLOOKUP($G2233,county_facts!$A:$BB,54,FALSE)</f>
        <v>84.1</v>
      </c>
    </row>
    <row r="2234" spans="1:58" x14ac:dyDescent="0.3">
      <c r="A2234" t="s">
        <v>6</v>
      </c>
      <c r="B2234" t="s">
        <v>432</v>
      </c>
      <c r="C2234">
        <v>2111</v>
      </c>
      <c r="D2234" t="s">
        <v>840</v>
      </c>
      <c r="E2234">
        <v>2602</v>
      </c>
      <c r="F2234">
        <v>0.81129900099999996</v>
      </c>
      <c r="G2234">
        <v>51117</v>
      </c>
      <c r="H2234">
        <f>VLOOKUP($G2234,county_facts!$A:$BB,4,FALSE)</f>
        <v>31192</v>
      </c>
      <c r="I2234">
        <f>VLOOKUP($G2234,county_facts!$A:$BB,5,FALSE)</f>
        <v>32727</v>
      </c>
      <c r="J2234">
        <f>VLOOKUP($G2234,county_facts!$A:$BB,6,FALSE)</f>
        <v>-4.7</v>
      </c>
      <c r="K2234">
        <f>VLOOKUP($G2234,county_facts!$A:$BB,7,FALSE)</f>
        <v>32727</v>
      </c>
      <c r="L2234">
        <f>VLOOKUP($G2234,county_facts!$A:$BB,8,FALSE)</f>
        <v>4.8</v>
      </c>
      <c r="M2234">
        <f>VLOOKUP($G2234,county_facts!$A:$BB,9,FALSE)</f>
        <v>19.100000000000001</v>
      </c>
      <c r="N2234">
        <f>VLOOKUP($G2234,county_facts!$A:$BB,10,FALSE)</f>
        <v>23.8</v>
      </c>
      <c r="O2234">
        <f>VLOOKUP($G2234,county_facts!$A:$BB,11,FALSE)</f>
        <v>51.6</v>
      </c>
      <c r="P2234">
        <f>VLOOKUP($G2234,county_facts!$A:$BB,12,FALSE)</f>
        <v>62.1</v>
      </c>
      <c r="Q2234">
        <f>VLOOKUP($G2234,county_facts!$A:$BB,13,FALSE)</f>
        <v>34.9</v>
      </c>
      <c r="R2234">
        <f>VLOOKUP($G2234,county_facts!$A:$BB,14,FALSE)</f>
        <v>0.3</v>
      </c>
      <c r="S2234">
        <f>VLOOKUP($G2234,county_facts!$A:$BB,15,FALSE)</f>
        <v>0.9</v>
      </c>
      <c r="T2234">
        <f>VLOOKUP($G2234,county_facts!$A:$BB,16,FALSE)</f>
        <v>0.1</v>
      </c>
      <c r="U2234">
        <f>VLOOKUP($G2234,county_facts!$A:$BB,17,FALSE)</f>
        <v>1.7</v>
      </c>
      <c r="V2234">
        <f>VLOOKUP($G2234,county_facts!$A:$BB,18,FALSE)</f>
        <v>2.7</v>
      </c>
      <c r="W2234">
        <f>VLOOKUP($G2234,county_facts!$A:$BB,19,FALSE)</f>
        <v>60.1</v>
      </c>
      <c r="X2234">
        <f>VLOOKUP($G2234,county_facts!$A:$BB,20,FALSE)</f>
        <v>92.2</v>
      </c>
      <c r="Y2234">
        <f>VLOOKUP($G2234,county_facts!$A:$BB,21,FALSE)</f>
        <v>2</v>
      </c>
      <c r="Z2234">
        <f>VLOOKUP($G2234,county_facts!$A:$BB,22,FALSE)</f>
        <v>2.4</v>
      </c>
      <c r="AA2234">
        <f>VLOOKUP($G2234,county_facts!$A:$BB,23,FALSE)</f>
        <v>76.900000000000006</v>
      </c>
      <c r="AB2234">
        <f>VLOOKUP($G2234,county_facts!$A:$BB,24,FALSE)</f>
        <v>13.7</v>
      </c>
      <c r="AC2234">
        <f>VLOOKUP($G2234,county_facts!$A:$BB,25,FALSE)</f>
        <v>2884</v>
      </c>
      <c r="AD2234">
        <f>VLOOKUP($G2234,county_facts!$A:$BB,26,FALSE)</f>
        <v>26.4</v>
      </c>
      <c r="AE2234">
        <f>VLOOKUP($G2234,county_facts!$A:$BB,27,FALSE)</f>
        <v>18686</v>
      </c>
      <c r="AF2234">
        <f>VLOOKUP($G2234,county_facts!$A:$BB,28,FALSE)</f>
        <v>73.400000000000006</v>
      </c>
      <c r="AG2234">
        <f>VLOOKUP($G2234,county_facts!$A:$BB,29,FALSE)</f>
        <v>5.4</v>
      </c>
      <c r="AH2234">
        <f>VLOOKUP($G2234,county_facts!$A:$BB,30,FALSE)</f>
        <v>120900</v>
      </c>
      <c r="AI2234">
        <f>VLOOKUP($G2234,county_facts!$A:$BB,31,FALSE)</f>
        <v>12650</v>
      </c>
      <c r="AJ2234">
        <f>VLOOKUP($G2234,county_facts!$A:$BB,32,FALSE)</f>
        <v>2.42</v>
      </c>
      <c r="AK2234">
        <f>VLOOKUP($G2234,county_facts!$A:$BB,33,FALSE)</f>
        <v>20056</v>
      </c>
      <c r="AL2234">
        <f>VLOOKUP($G2234,county_facts!$A:$BB,34,FALSE)</f>
        <v>36261</v>
      </c>
      <c r="AM2234">
        <f>VLOOKUP($G2234,county_facts!$A:$BB,35,FALSE)</f>
        <v>19.600000000000001</v>
      </c>
      <c r="AN2234">
        <f>VLOOKUP($G2234,county_facts!$A:$BB,36,FALSE)</f>
        <v>786</v>
      </c>
      <c r="AO2234">
        <f>VLOOKUP($G2234,county_facts!$A:$BB,37,FALSE)</f>
        <v>9447</v>
      </c>
      <c r="AP2234">
        <f>VLOOKUP($G2234,county_facts!$A:$BB,38,FALSE)</f>
        <v>-1.2</v>
      </c>
      <c r="AQ2234">
        <f>VLOOKUP($G2234,county_facts!$A:$BB,39,FALSE)</f>
        <v>1626</v>
      </c>
      <c r="AR2234">
        <f>VLOOKUP($G2234,county_facts!$A:$BB,40,FALSE)</f>
        <v>2453</v>
      </c>
      <c r="AS2234">
        <f>VLOOKUP($G2234,county_facts!$A:$BB,41,FALSE)</f>
        <v>9.1</v>
      </c>
      <c r="AT2234">
        <f>VLOOKUP($G2234,county_facts!$A:$BB,42,FALSE)</f>
        <v>0</v>
      </c>
      <c r="AU2234">
        <f>VLOOKUP($G2234,county_facts!$A:$BB,43,FALSE)</f>
        <v>0</v>
      </c>
      <c r="AV2234">
        <f>VLOOKUP($G2234,county_facts!$A:$BB,44,FALSE)</f>
        <v>0</v>
      </c>
      <c r="AW2234">
        <f>VLOOKUP($G2234,county_facts!$A:$BB,45,FALSE)</f>
        <v>0</v>
      </c>
      <c r="AX2234">
        <f>VLOOKUP($G2234,county_facts!$A:$BB,46,FALSE)</f>
        <v>29.7</v>
      </c>
      <c r="AY2234">
        <f>VLOOKUP($G2234,county_facts!$A:$BB,47,FALSE)</f>
        <v>281033</v>
      </c>
      <c r="AZ2234">
        <f>VLOOKUP($G2234,county_facts!$A:$BB,48,FALSE)</f>
        <v>74695</v>
      </c>
      <c r="BA2234">
        <f>VLOOKUP($G2234,county_facts!$A:$BB,49,FALSE)</f>
        <v>406322</v>
      </c>
      <c r="BB2234">
        <f>VLOOKUP($G2234,county_facts!$A:$BB,50,FALSE)</f>
        <v>12684</v>
      </c>
      <c r="BC2234">
        <f>VLOOKUP($G2234,county_facts!$A:$BB,51,FALSE)</f>
        <v>43485</v>
      </c>
      <c r="BD2234">
        <f>VLOOKUP($G2234,county_facts!$A:$BB,52,FALSE)</f>
        <v>60</v>
      </c>
      <c r="BE2234">
        <f>VLOOKUP($G2234,county_facts!$A:$BB,53,FALSE)</f>
        <v>625.49</v>
      </c>
      <c r="BF2234">
        <f>VLOOKUP($G2234,county_facts!$A:$BB,54,FALSE)</f>
        <v>52.3</v>
      </c>
    </row>
    <row r="2235" spans="1:58" x14ac:dyDescent="0.3">
      <c r="A2235" t="s">
        <v>9</v>
      </c>
      <c r="B2235" t="s">
        <v>432</v>
      </c>
      <c r="C2235">
        <v>491</v>
      </c>
      <c r="D2235" t="s">
        <v>840</v>
      </c>
      <c r="E2235">
        <v>2602</v>
      </c>
      <c r="F2235">
        <v>0.18870099900000001</v>
      </c>
      <c r="G2235">
        <v>51117</v>
      </c>
      <c r="H2235">
        <f>VLOOKUP($G2235,county_facts!$A:$BB,4,FALSE)</f>
        <v>31192</v>
      </c>
      <c r="I2235">
        <f>VLOOKUP($G2235,county_facts!$A:$BB,5,FALSE)</f>
        <v>32727</v>
      </c>
      <c r="J2235">
        <f>VLOOKUP($G2235,county_facts!$A:$BB,6,FALSE)</f>
        <v>-4.7</v>
      </c>
      <c r="K2235">
        <f>VLOOKUP($G2235,county_facts!$A:$BB,7,FALSE)</f>
        <v>32727</v>
      </c>
      <c r="L2235">
        <f>VLOOKUP($G2235,county_facts!$A:$BB,8,FALSE)</f>
        <v>4.8</v>
      </c>
      <c r="M2235">
        <f>VLOOKUP($G2235,county_facts!$A:$BB,9,FALSE)</f>
        <v>19.100000000000001</v>
      </c>
      <c r="N2235">
        <f>VLOOKUP($G2235,county_facts!$A:$BB,10,FALSE)</f>
        <v>23.8</v>
      </c>
      <c r="O2235">
        <f>VLOOKUP($G2235,county_facts!$A:$BB,11,FALSE)</f>
        <v>51.6</v>
      </c>
      <c r="P2235">
        <f>VLOOKUP($G2235,county_facts!$A:$BB,12,FALSE)</f>
        <v>62.1</v>
      </c>
      <c r="Q2235">
        <f>VLOOKUP($G2235,county_facts!$A:$BB,13,FALSE)</f>
        <v>34.9</v>
      </c>
      <c r="R2235">
        <f>VLOOKUP($G2235,county_facts!$A:$BB,14,FALSE)</f>
        <v>0.3</v>
      </c>
      <c r="S2235">
        <f>VLOOKUP($G2235,county_facts!$A:$BB,15,FALSE)</f>
        <v>0.9</v>
      </c>
      <c r="T2235">
        <f>VLOOKUP($G2235,county_facts!$A:$BB,16,FALSE)</f>
        <v>0.1</v>
      </c>
      <c r="U2235">
        <f>VLOOKUP($G2235,county_facts!$A:$BB,17,FALSE)</f>
        <v>1.7</v>
      </c>
      <c r="V2235">
        <f>VLOOKUP($G2235,county_facts!$A:$BB,18,FALSE)</f>
        <v>2.7</v>
      </c>
      <c r="W2235">
        <f>VLOOKUP($G2235,county_facts!$A:$BB,19,FALSE)</f>
        <v>60.1</v>
      </c>
      <c r="X2235">
        <f>VLOOKUP($G2235,county_facts!$A:$BB,20,FALSE)</f>
        <v>92.2</v>
      </c>
      <c r="Y2235">
        <f>VLOOKUP($G2235,county_facts!$A:$BB,21,FALSE)</f>
        <v>2</v>
      </c>
      <c r="Z2235">
        <f>VLOOKUP($G2235,county_facts!$A:$BB,22,FALSE)</f>
        <v>2.4</v>
      </c>
      <c r="AA2235">
        <f>VLOOKUP($G2235,county_facts!$A:$BB,23,FALSE)</f>
        <v>76.900000000000006</v>
      </c>
      <c r="AB2235">
        <f>VLOOKUP($G2235,county_facts!$A:$BB,24,FALSE)</f>
        <v>13.7</v>
      </c>
      <c r="AC2235">
        <f>VLOOKUP($G2235,county_facts!$A:$BB,25,FALSE)</f>
        <v>2884</v>
      </c>
      <c r="AD2235">
        <f>VLOOKUP($G2235,county_facts!$A:$BB,26,FALSE)</f>
        <v>26.4</v>
      </c>
      <c r="AE2235">
        <f>VLOOKUP($G2235,county_facts!$A:$BB,27,FALSE)</f>
        <v>18686</v>
      </c>
      <c r="AF2235">
        <f>VLOOKUP($G2235,county_facts!$A:$BB,28,FALSE)</f>
        <v>73.400000000000006</v>
      </c>
      <c r="AG2235">
        <f>VLOOKUP($G2235,county_facts!$A:$BB,29,FALSE)</f>
        <v>5.4</v>
      </c>
      <c r="AH2235">
        <f>VLOOKUP($G2235,county_facts!$A:$BB,30,FALSE)</f>
        <v>120900</v>
      </c>
      <c r="AI2235">
        <f>VLOOKUP($G2235,county_facts!$A:$BB,31,FALSE)</f>
        <v>12650</v>
      </c>
      <c r="AJ2235">
        <f>VLOOKUP($G2235,county_facts!$A:$BB,32,FALSE)</f>
        <v>2.42</v>
      </c>
      <c r="AK2235">
        <f>VLOOKUP($G2235,county_facts!$A:$BB,33,FALSE)</f>
        <v>20056</v>
      </c>
      <c r="AL2235">
        <f>VLOOKUP($G2235,county_facts!$A:$BB,34,FALSE)</f>
        <v>36261</v>
      </c>
      <c r="AM2235">
        <f>VLOOKUP($G2235,county_facts!$A:$BB,35,FALSE)</f>
        <v>19.600000000000001</v>
      </c>
      <c r="AN2235">
        <f>VLOOKUP($G2235,county_facts!$A:$BB,36,FALSE)</f>
        <v>786</v>
      </c>
      <c r="AO2235">
        <f>VLOOKUP($G2235,county_facts!$A:$BB,37,FALSE)</f>
        <v>9447</v>
      </c>
      <c r="AP2235">
        <f>VLOOKUP($G2235,county_facts!$A:$BB,38,FALSE)</f>
        <v>-1.2</v>
      </c>
      <c r="AQ2235">
        <f>VLOOKUP($G2235,county_facts!$A:$BB,39,FALSE)</f>
        <v>1626</v>
      </c>
      <c r="AR2235">
        <f>VLOOKUP($G2235,county_facts!$A:$BB,40,FALSE)</f>
        <v>2453</v>
      </c>
      <c r="AS2235">
        <f>VLOOKUP($G2235,county_facts!$A:$BB,41,FALSE)</f>
        <v>9.1</v>
      </c>
      <c r="AT2235">
        <f>VLOOKUP($G2235,county_facts!$A:$BB,42,FALSE)</f>
        <v>0</v>
      </c>
      <c r="AU2235">
        <f>VLOOKUP($G2235,county_facts!$A:$BB,43,FALSE)</f>
        <v>0</v>
      </c>
      <c r="AV2235">
        <f>VLOOKUP($G2235,county_facts!$A:$BB,44,FALSE)</f>
        <v>0</v>
      </c>
      <c r="AW2235">
        <f>VLOOKUP($G2235,county_facts!$A:$BB,45,FALSE)</f>
        <v>0</v>
      </c>
      <c r="AX2235">
        <f>VLOOKUP($G2235,county_facts!$A:$BB,46,FALSE)</f>
        <v>29.7</v>
      </c>
      <c r="AY2235">
        <f>VLOOKUP($G2235,county_facts!$A:$BB,47,FALSE)</f>
        <v>281033</v>
      </c>
      <c r="AZ2235">
        <f>VLOOKUP($G2235,county_facts!$A:$BB,48,FALSE)</f>
        <v>74695</v>
      </c>
      <c r="BA2235">
        <f>VLOOKUP($G2235,county_facts!$A:$BB,49,FALSE)</f>
        <v>406322</v>
      </c>
      <c r="BB2235">
        <f>VLOOKUP($G2235,county_facts!$A:$BB,50,FALSE)</f>
        <v>12684</v>
      </c>
      <c r="BC2235">
        <f>VLOOKUP($G2235,county_facts!$A:$BB,51,FALSE)</f>
        <v>43485</v>
      </c>
      <c r="BD2235">
        <f>VLOOKUP($G2235,county_facts!$A:$BB,52,FALSE)</f>
        <v>60</v>
      </c>
      <c r="BE2235">
        <f>VLOOKUP($G2235,county_facts!$A:$BB,53,FALSE)</f>
        <v>625.49</v>
      </c>
      <c r="BF2235">
        <f>VLOOKUP($G2235,county_facts!$A:$BB,54,FALSE)</f>
        <v>52.3</v>
      </c>
    </row>
    <row r="2236" spans="1:58" x14ac:dyDescent="0.3">
      <c r="A2236" t="s">
        <v>6</v>
      </c>
      <c r="B2236" t="s">
        <v>863</v>
      </c>
      <c r="C2236">
        <v>608</v>
      </c>
      <c r="D2236" t="s">
        <v>840</v>
      </c>
      <c r="E2236">
        <v>819</v>
      </c>
      <c r="F2236">
        <v>0.74236874200000003</v>
      </c>
      <c r="G2236">
        <v>51115</v>
      </c>
      <c r="H2236">
        <f>VLOOKUP($G2236,county_facts!$A:$BB,4,FALSE)</f>
        <v>8836</v>
      </c>
      <c r="I2236">
        <f>VLOOKUP($G2236,county_facts!$A:$BB,5,FALSE)</f>
        <v>8976</v>
      </c>
      <c r="J2236">
        <f>VLOOKUP($G2236,county_facts!$A:$BB,6,FALSE)</f>
        <v>-1.6</v>
      </c>
      <c r="K2236">
        <f>VLOOKUP($G2236,county_facts!$A:$BB,7,FALSE)</f>
        <v>8978</v>
      </c>
      <c r="L2236">
        <f>VLOOKUP($G2236,county_facts!$A:$BB,8,FALSE)</f>
        <v>3.7</v>
      </c>
      <c r="M2236">
        <f>VLOOKUP($G2236,county_facts!$A:$BB,9,FALSE)</f>
        <v>16.899999999999999</v>
      </c>
      <c r="N2236">
        <f>VLOOKUP($G2236,county_facts!$A:$BB,10,FALSE)</f>
        <v>28.2</v>
      </c>
      <c r="O2236">
        <f>VLOOKUP($G2236,county_facts!$A:$BB,11,FALSE)</f>
        <v>51.7</v>
      </c>
      <c r="P2236">
        <f>VLOOKUP($G2236,county_facts!$A:$BB,12,FALSE)</f>
        <v>87.7</v>
      </c>
      <c r="Q2236">
        <f>VLOOKUP($G2236,county_facts!$A:$BB,13,FALSE)</f>
        <v>9.1999999999999993</v>
      </c>
      <c r="R2236">
        <f>VLOOKUP($G2236,county_facts!$A:$BB,14,FALSE)</f>
        <v>0.3</v>
      </c>
      <c r="S2236">
        <f>VLOOKUP($G2236,county_facts!$A:$BB,15,FALSE)</f>
        <v>0.7</v>
      </c>
      <c r="T2236">
        <f>VLOOKUP($G2236,county_facts!$A:$BB,16,FALSE)</f>
        <v>0.1</v>
      </c>
      <c r="U2236">
        <f>VLOOKUP($G2236,county_facts!$A:$BB,17,FALSE)</f>
        <v>2.1</v>
      </c>
      <c r="V2236">
        <f>VLOOKUP($G2236,county_facts!$A:$BB,18,FALSE)</f>
        <v>2.1</v>
      </c>
      <c r="W2236">
        <f>VLOOKUP($G2236,county_facts!$A:$BB,19,FALSE)</f>
        <v>85.8</v>
      </c>
      <c r="X2236">
        <f>VLOOKUP($G2236,county_facts!$A:$BB,20,FALSE)</f>
        <v>92</v>
      </c>
      <c r="Y2236">
        <f>VLOOKUP($G2236,county_facts!$A:$BB,21,FALSE)</f>
        <v>1.7</v>
      </c>
      <c r="Z2236">
        <f>VLOOKUP($G2236,county_facts!$A:$BB,22,FALSE)</f>
        <v>2.2999999999999998</v>
      </c>
      <c r="AA2236">
        <f>VLOOKUP($G2236,county_facts!$A:$BB,23,FALSE)</f>
        <v>88.8</v>
      </c>
      <c r="AB2236">
        <f>VLOOKUP($G2236,county_facts!$A:$BB,24,FALSE)</f>
        <v>27.2</v>
      </c>
      <c r="AC2236">
        <f>VLOOKUP($G2236,county_facts!$A:$BB,25,FALSE)</f>
        <v>1125</v>
      </c>
      <c r="AD2236">
        <f>VLOOKUP($G2236,county_facts!$A:$BB,26,FALSE)</f>
        <v>32.9</v>
      </c>
      <c r="AE2236">
        <f>VLOOKUP($G2236,county_facts!$A:$BB,27,FALSE)</f>
        <v>5720</v>
      </c>
      <c r="AF2236">
        <f>VLOOKUP($G2236,county_facts!$A:$BB,28,FALSE)</f>
        <v>79.8</v>
      </c>
      <c r="AG2236">
        <f>VLOOKUP($G2236,county_facts!$A:$BB,29,FALSE)</f>
        <v>5.4</v>
      </c>
      <c r="AH2236">
        <f>VLOOKUP($G2236,county_facts!$A:$BB,30,FALSE)</f>
        <v>238500</v>
      </c>
      <c r="AI2236">
        <f>VLOOKUP($G2236,county_facts!$A:$BB,31,FALSE)</f>
        <v>3856</v>
      </c>
      <c r="AJ2236">
        <f>VLOOKUP($G2236,county_facts!$A:$BB,32,FALSE)</f>
        <v>2.29</v>
      </c>
      <c r="AK2236">
        <f>VLOOKUP($G2236,county_facts!$A:$BB,33,FALSE)</f>
        <v>31342</v>
      </c>
      <c r="AL2236">
        <f>VLOOKUP($G2236,county_facts!$A:$BB,34,FALSE)</f>
        <v>55192</v>
      </c>
      <c r="AM2236">
        <f>VLOOKUP($G2236,county_facts!$A:$BB,35,FALSE)</f>
        <v>10.1</v>
      </c>
      <c r="AN2236">
        <f>VLOOKUP($G2236,county_facts!$A:$BB,36,FALSE)</f>
        <v>169</v>
      </c>
      <c r="AO2236">
        <f>VLOOKUP($G2236,county_facts!$A:$BB,37,FALSE)</f>
        <v>1068</v>
      </c>
      <c r="AP2236">
        <f>VLOOKUP($G2236,county_facts!$A:$BB,38,FALSE)</f>
        <v>-2.4</v>
      </c>
      <c r="AQ2236">
        <f>VLOOKUP($G2236,county_facts!$A:$BB,39,FALSE)</f>
        <v>824</v>
      </c>
      <c r="AR2236">
        <f>VLOOKUP($G2236,county_facts!$A:$BB,40,FALSE)</f>
        <v>824</v>
      </c>
      <c r="AS2236">
        <f>VLOOKUP($G2236,county_facts!$A:$BB,41,FALSE)</f>
        <v>0</v>
      </c>
      <c r="AT2236">
        <f>VLOOKUP($G2236,county_facts!$A:$BB,42,FALSE)</f>
        <v>0</v>
      </c>
      <c r="AU2236">
        <f>VLOOKUP($G2236,county_facts!$A:$BB,43,FALSE)</f>
        <v>0</v>
      </c>
      <c r="AV2236">
        <f>VLOOKUP($G2236,county_facts!$A:$BB,44,FALSE)</f>
        <v>0</v>
      </c>
      <c r="AW2236">
        <f>VLOOKUP($G2236,county_facts!$A:$BB,45,FALSE)</f>
        <v>0</v>
      </c>
      <c r="AX2236">
        <f>VLOOKUP($G2236,county_facts!$A:$BB,46,FALSE)</f>
        <v>0</v>
      </c>
      <c r="AY2236">
        <f>VLOOKUP($G2236,county_facts!$A:$BB,47,FALSE)</f>
        <v>0</v>
      </c>
      <c r="AZ2236">
        <f>VLOOKUP($G2236,county_facts!$A:$BB,48,FALSE)</f>
        <v>0</v>
      </c>
      <c r="BA2236">
        <f>VLOOKUP($G2236,county_facts!$A:$BB,49,FALSE)</f>
        <v>59350</v>
      </c>
      <c r="BB2236">
        <f>VLOOKUP($G2236,county_facts!$A:$BB,50,FALSE)</f>
        <v>6566</v>
      </c>
      <c r="BC2236">
        <f>VLOOKUP($G2236,county_facts!$A:$BB,51,FALSE)</f>
        <v>0</v>
      </c>
      <c r="BD2236">
        <f>VLOOKUP($G2236,county_facts!$A:$BB,52,FALSE)</f>
        <v>25</v>
      </c>
      <c r="BE2236">
        <f>VLOOKUP($G2236,county_facts!$A:$BB,53,FALSE)</f>
        <v>85.93</v>
      </c>
      <c r="BF2236">
        <f>VLOOKUP($G2236,county_facts!$A:$BB,54,FALSE)</f>
        <v>104.5</v>
      </c>
    </row>
    <row r="2237" spans="1:58" x14ac:dyDescent="0.3">
      <c r="A2237" t="s">
        <v>9</v>
      </c>
      <c r="B2237" t="s">
        <v>863</v>
      </c>
      <c r="C2237">
        <v>211</v>
      </c>
      <c r="D2237" t="s">
        <v>840</v>
      </c>
      <c r="E2237">
        <v>819</v>
      </c>
      <c r="F2237">
        <v>0.25763125799999997</v>
      </c>
      <c r="G2237">
        <v>51115</v>
      </c>
      <c r="H2237">
        <f>VLOOKUP($G2237,county_facts!$A:$BB,4,FALSE)</f>
        <v>8836</v>
      </c>
      <c r="I2237">
        <f>VLOOKUP($G2237,county_facts!$A:$BB,5,FALSE)</f>
        <v>8976</v>
      </c>
      <c r="J2237">
        <f>VLOOKUP($G2237,county_facts!$A:$BB,6,FALSE)</f>
        <v>-1.6</v>
      </c>
      <c r="K2237">
        <f>VLOOKUP($G2237,county_facts!$A:$BB,7,FALSE)</f>
        <v>8978</v>
      </c>
      <c r="L2237">
        <f>VLOOKUP($G2237,county_facts!$A:$BB,8,FALSE)</f>
        <v>3.7</v>
      </c>
      <c r="M2237">
        <f>VLOOKUP($G2237,county_facts!$A:$BB,9,FALSE)</f>
        <v>16.899999999999999</v>
      </c>
      <c r="N2237">
        <f>VLOOKUP($G2237,county_facts!$A:$BB,10,FALSE)</f>
        <v>28.2</v>
      </c>
      <c r="O2237">
        <f>VLOOKUP($G2237,county_facts!$A:$BB,11,FALSE)</f>
        <v>51.7</v>
      </c>
      <c r="P2237">
        <f>VLOOKUP($G2237,county_facts!$A:$BB,12,FALSE)</f>
        <v>87.7</v>
      </c>
      <c r="Q2237">
        <f>VLOOKUP($G2237,county_facts!$A:$BB,13,FALSE)</f>
        <v>9.1999999999999993</v>
      </c>
      <c r="R2237">
        <f>VLOOKUP($G2237,county_facts!$A:$BB,14,FALSE)</f>
        <v>0.3</v>
      </c>
      <c r="S2237">
        <f>VLOOKUP($G2237,county_facts!$A:$BB,15,FALSE)</f>
        <v>0.7</v>
      </c>
      <c r="T2237">
        <f>VLOOKUP($G2237,county_facts!$A:$BB,16,FALSE)</f>
        <v>0.1</v>
      </c>
      <c r="U2237">
        <f>VLOOKUP($G2237,county_facts!$A:$BB,17,FALSE)</f>
        <v>2.1</v>
      </c>
      <c r="V2237">
        <f>VLOOKUP($G2237,county_facts!$A:$BB,18,FALSE)</f>
        <v>2.1</v>
      </c>
      <c r="W2237">
        <f>VLOOKUP($G2237,county_facts!$A:$BB,19,FALSE)</f>
        <v>85.8</v>
      </c>
      <c r="X2237">
        <f>VLOOKUP($G2237,county_facts!$A:$BB,20,FALSE)</f>
        <v>92</v>
      </c>
      <c r="Y2237">
        <f>VLOOKUP($G2237,county_facts!$A:$BB,21,FALSE)</f>
        <v>1.7</v>
      </c>
      <c r="Z2237">
        <f>VLOOKUP($G2237,county_facts!$A:$BB,22,FALSE)</f>
        <v>2.2999999999999998</v>
      </c>
      <c r="AA2237">
        <f>VLOOKUP($G2237,county_facts!$A:$BB,23,FALSE)</f>
        <v>88.8</v>
      </c>
      <c r="AB2237">
        <f>VLOOKUP($G2237,county_facts!$A:$BB,24,FALSE)</f>
        <v>27.2</v>
      </c>
      <c r="AC2237">
        <f>VLOOKUP($G2237,county_facts!$A:$BB,25,FALSE)</f>
        <v>1125</v>
      </c>
      <c r="AD2237">
        <f>VLOOKUP($G2237,county_facts!$A:$BB,26,FALSE)</f>
        <v>32.9</v>
      </c>
      <c r="AE2237">
        <f>VLOOKUP($G2237,county_facts!$A:$BB,27,FALSE)</f>
        <v>5720</v>
      </c>
      <c r="AF2237">
        <f>VLOOKUP($G2237,county_facts!$A:$BB,28,FALSE)</f>
        <v>79.8</v>
      </c>
      <c r="AG2237">
        <f>VLOOKUP($G2237,county_facts!$A:$BB,29,FALSE)</f>
        <v>5.4</v>
      </c>
      <c r="AH2237">
        <f>VLOOKUP($G2237,county_facts!$A:$BB,30,FALSE)</f>
        <v>238500</v>
      </c>
      <c r="AI2237">
        <f>VLOOKUP($G2237,county_facts!$A:$BB,31,FALSE)</f>
        <v>3856</v>
      </c>
      <c r="AJ2237">
        <f>VLOOKUP($G2237,county_facts!$A:$BB,32,FALSE)</f>
        <v>2.29</v>
      </c>
      <c r="AK2237">
        <f>VLOOKUP($G2237,county_facts!$A:$BB,33,FALSE)</f>
        <v>31342</v>
      </c>
      <c r="AL2237">
        <f>VLOOKUP($G2237,county_facts!$A:$BB,34,FALSE)</f>
        <v>55192</v>
      </c>
      <c r="AM2237">
        <f>VLOOKUP($G2237,county_facts!$A:$BB,35,FALSE)</f>
        <v>10.1</v>
      </c>
      <c r="AN2237">
        <f>VLOOKUP($G2237,county_facts!$A:$BB,36,FALSE)</f>
        <v>169</v>
      </c>
      <c r="AO2237">
        <f>VLOOKUP($G2237,county_facts!$A:$BB,37,FALSE)</f>
        <v>1068</v>
      </c>
      <c r="AP2237">
        <f>VLOOKUP($G2237,county_facts!$A:$BB,38,FALSE)</f>
        <v>-2.4</v>
      </c>
      <c r="AQ2237">
        <f>VLOOKUP($G2237,county_facts!$A:$BB,39,FALSE)</f>
        <v>824</v>
      </c>
      <c r="AR2237">
        <f>VLOOKUP($G2237,county_facts!$A:$BB,40,FALSE)</f>
        <v>824</v>
      </c>
      <c r="AS2237">
        <f>VLOOKUP($G2237,county_facts!$A:$BB,41,FALSE)</f>
        <v>0</v>
      </c>
      <c r="AT2237">
        <f>VLOOKUP($G2237,county_facts!$A:$BB,42,FALSE)</f>
        <v>0</v>
      </c>
      <c r="AU2237">
        <f>VLOOKUP($G2237,county_facts!$A:$BB,43,FALSE)</f>
        <v>0</v>
      </c>
      <c r="AV2237">
        <f>VLOOKUP($G2237,county_facts!$A:$BB,44,FALSE)</f>
        <v>0</v>
      </c>
      <c r="AW2237">
        <f>VLOOKUP($G2237,county_facts!$A:$BB,45,FALSE)</f>
        <v>0</v>
      </c>
      <c r="AX2237">
        <f>VLOOKUP($G2237,county_facts!$A:$BB,46,FALSE)</f>
        <v>0</v>
      </c>
      <c r="AY2237">
        <f>VLOOKUP($G2237,county_facts!$A:$BB,47,FALSE)</f>
        <v>0</v>
      </c>
      <c r="AZ2237">
        <f>VLOOKUP($G2237,county_facts!$A:$BB,48,FALSE)</f>
        <v>0</v>
      </c>
      <c r="BA2237">
        <f>VLOOKUP($G2237,county_facts!$A:$BB,49,FALSE)</f>
        <v>59350</v>
      </c>
      <c r="BB2237">
        <f>VLOOKUP($G2237,county_facts!$A:$BB,50,FALSE)</f>
        <v>6566</v>
      </c>
      <c r="BC2237">
        <f>VLOOKUP($G2237,county_facts!$A:$BB,51,FALSE)</f>
        <v>0</v>
      </c>
      <c r="BD2237">
        <f>VLOOKUP($G2237,county_facts!$A:$BB,52,FALSE)</f>
        <v>25</v>
      </c>
      <c r="BE2237">
        <f>VLOOKUP($G2237,county_facts!$A:$BB,53,FALSE)</f>
        <v>85.93</v>
      </c>
      <c r="BF2237">
        <f>VLOOKUP($G2237,county_facts!$A:$BB,54,FALSE)</f>
        <v>104.5</v>
      </c>
    </row>
    <row r="2238" spans="1:58" x14ac:dyDescent="0.3">
      <c r="A2238" t="s">
        <v>6</v>
      </c>
      <c r="B2238" t="s">
        <v>922</v>
      </c>
      <c r="C2238">
        <v>1117</v>
      </c>
      <c r="D2238" t="s">
        <v>840</v>
      </c>
      <c r="E2238">
        <v>1384</v>
      </c>
      <c r="F2238">
        <v>0.80708092499999995</v>
      </c>
      <c r="G2238">
        <v>51690</v>
      </c>
      <c r="H2238">
        <f>VLOOKUP($G2238,county_facts!$A:$BB,4,FALSE)</f>
        <v>13711</v>
      </c>
      <c r="I2238">
        <f>VLOOKUP($G2238,county_facts!$A:$BB,5,FALSE)</f>
        <v>13821</v>
      </c>
      <c r="J2238">
        <f>VLOOKUP($G2238,county_facts!$A:$BB,6,FALSE)</f>
        <v>-0.8</v>
      </c>
      <c r="K2238">
        <f>VLOOKUP($G2238,county_facts!$A:$BB,7,FALSE)</f>
        <v>13821</v>
      </c>
      <c r="L2238">
        <f>VLOOKUP($G2238,county_facts!$A:$BB,8,FALSE)</f>
        <v>7.5</v>
      </c>
      <c r="M2238">
        <f>VLOOKUP($G2238,county_facts!$A:$BB,9,FALSE)</f>
        <v>23.3</v>
      </c>
      <c r="N2238">
        <f>VLOOKUP($G2238,county_facts!$A:$BB,10,FALSE)</f>
        <v>20.399999999999999</v>
      </c>
      <c r="O2238">
        <f>VLOOKUP($G2238,county_facts!$A:$BB,11,FALSE)</f>
        <v>54</v>
      </c>
      <c r="P2238">
        <f>VLOOKUP($G2238,county_facts!$A:$BB,12,FALSE)</f>
        <v>51.4</v>
      </c>
      <c r="Q2238">
        <f>VLOOKUP($G2238,county_facts!$A:$BB,13,FALSE)</f>
        <v>45.1</v>
      </c>
      <c r="R2238">
        <f>VLOOKUP($G2238,county_facts!$A:$BB,14,FALSE)</f>
        <v>0.4</v>
      </c>
      <c r="S2238">
        <f>VLOOKUP($G2238,county_facts!$A:$BB,15,FALSE)</f>
        <v>1</v>
      </c>
      <c r="T2238">
        <f>VLOOKUP($G2238,county_facts!$A:$BB,16,FALSE)</f>
        <v>0</v>
      </c>
      <c r="U2238">
        <f>VLOOKUP($G2238,county_facts!$A:$BB,17,FALSE)</f>
        <v>2</v>
      </c>
      <c r="V2238">
        <f>VLOOKUP($G2238,county_facts!$A:$BB,18,FALSE)</f>
        <v>4.8</v>
      </c>
      <c r="W2238">
        <f>VLOOKUP($G2238,county_facts!$A:$BB,19,FALSE)</f>
        <v>47.6</v>
      </c>
      <c r="X2238">
        <f>VLOOKUP($G2238,county_facts!$A:$BB,20,FALSE)</f>
        <v>81.099999999999994</v>
      </c>
      <c r="Y2238">
        <f>VLOOKUP($G2238,county_facts!$A:$BB,21,FALSE)</f>
        <v>3.2</v>
      </c>
      <c r="Z2238">
        <f>VLOOKUP($G2238,county_facts!$A:$BB,22,FALSE)</f>
        <v>5.2</v>
      </c>
      <c r="AA2238">
        <f>VLOOKUP($G2238,county_facts!$A:$BB,23,FALSE)</f>
        <v>77.7</v>
      </c>
      <c r="AB2238">
        <f>VLOOKUP($G2238,county_facts!$A:$BB,24,FALSE)</f>
        <v>16.7</v>
      </c>
      <c r="AC2238">
        <f>VLOOKUP($G2238,county_facts!$A:$BB,25,FALSE)</f>
        <v>1045</v>
      </c>
      <c r="AD2238">
        <f>VLOOKUP($G2238,county_facts!$A:$BB,26,FALSE)</f>
        <v>17.8</v>
      </c>
      <c r="AE2238">
        <f>VLOOKUP($G2238,county_facts!$A:$BB,27,FALSE)</f>
        <v>7162</v>
      </c>
      <c r="AF2238">
        <f>VLOOKUP($G2238,county_facts!$A:$BB,28,FALSE)</f>
        <v>53.7</v>
      </c>
      <c r="AG2238">
        <f>VLOOKUP($G2238,county_facts!$A:$BB,29,FALSE)</f>
        <v>26.3</v>
      </c>
      <c r="AH2238">
        <f>VLOOKUP($G2238,county_facts!$A:$BB,30,FALSE)</f>
        <v>86800</v>
      </c>
      <c r="AI2238">
        <f>VLOOKUP($G2238,county_facts!$A:$BB,31,FALSE)</f>
        <v>5995</v>
      </c>
      <c r="AJ2238">
        <f>VLOOKUP($G2238,county_facts!$A:$BB,32,FALSE)</f>
        <v>2.2200000000000002</v>
      </c>
      <c r="AK2238">
        <f>VLOOKUP($G2238,county_facts!$A:$BB,33,FALSE)</f>
        <v>19900</v>
      </c>
      <c r="AL2238">
        <f>VLOOKUP($G2238,county_facts!$A:$BB,34,FALSE)</f>
        <v>28116</v>
      </c>
      <c r="AM2238">
        <f>VLOOKUP($G2238,county_facts!$A:$BB,35,FALSE)</f>
        <v>27.2</v>
      </c>
      <c r="AN2238">
        <f>VLOOKUP($G2238,county_facts!$A:$BB,36,FALSE)</f>
        <v>576</v>
      </c>
      <c r="AO2238">
        <f>VLOOKUP($G2238,county_facts!$A:$BB,37,FALSE)</f>
        <v>9141</v>
      </c>
      <c r="AP2238">
        <f>VLOOKUP($G2238,county_facts!$A:$BB,38,FALSE)</f>
        <v>-0.2</v>
      </c>
      <c r="AQ2238">
        <f>VLOOKUP($G2238,county_facts!$A:$BB,39,FALSE)</f>
        <v>727</v>
      </c>
      <c r="AR2238">
        <f>VLOOKUP($G2238,county_facts!$A:$BB,40,FALSE)</f>
        <v>1357</v>
      </c>
      <c r="AS2238">
        <f>VLOOKUP($G2238,county_facts!$A:$BB,41,FALSE)</f>
        <v>21.4</v>
      </c>
      <c r="AT2238">
        <f>VLOOKUP($G2238,county_facts!$A:$BB,42,FALSE)</f>
        <v>0</v>
      </c>
      <c r="AU2238">
        <f>VLOOKUP($G2238,county_facts!$A:$BB,43,FALSE)</f>
        <v>1.8</v>
      </c>
      <c r="AV2238">
        <f>VLOOKUP($G2238,county_facts!$A:$BB,44,FALSE)</f>
        <v>0</v>
      </c>
      <c r="AW2238">
        <f>VLOOKUP($G2238,county_facts!$A:$BB,45,FALSE)</f>
        <v>0</v>
      </c>
      <c r="AX2238">
        <f>VLOOKUP($G2238,county_facts!$A:$BB,46,FALSE)</f>
        <v>25.3</v>
      </c>
      <c r="AY2238">
        <f>VLOOKUP($G2238,county_facts!$A:$BB,47,FALSE)</f>
        <v>201385</v>
      </c>
      <c r="AZ2238">
        <f>VLOOKUP($G2238,county_facts!$A:$BB,48,FALSE)</f>
        <v>0</v>
      </c>
      <c r="BA2238">
        <f>VLOOKUP($G2238,county_facts!$A:$BB,49,FALSE)</f>
        <v>316916</v>
      </c>
      <c r="BB2238">
        <f>VLOOKUP($G2238,county_facts!$A:$BB,50,FALSE)</f>
        <v>21799</v>
      </c>
      <c r="BC2238">
        <f>VLOOKUP($G2238,county_facts!$A:$BB,51,FALSE)</f>
        <v>28727</v>
      </c>
      <c r="BD2238">
        <f>VLOOKUP($G2238,county_facts!$A:$BB,52,FALSE)</f>
        <v>1</v>
      </c>
      <c r="BE2238">
        <f>VLOOKUP($G2238,county_facts!$A:$BB,53,FALSE)</f>
        <v>10.96</v>
      </c>
      <c r="BF2238">
        <f>VLOOKUP($G2238,county_facts!$A:$BB,54,FALSE)</f>
        <v>1261.5</v>
      </c>
    </row>
    <row r="2239" spans="1:58" x14ac:dyDescent="0.3">
      <c r="A2239" t="s">
        <v>9</v>
      </c>
      <c r="B2239" t="s">
        <v>922</v>
      </c>
      <c r="C2239">
        <v>267</v>
      </c>
      <c r="D2239" t="s">
        <v>840</v>
      </c>
      <c r="E2239">
        <v>1384</v>
      </c>
      <c r="F2239">
        <v>0.192919075</v>
      </c>
      <c r="G2239">
        <v>51690</v>
      </c>
      <c r="H2239">
        <f>VLOOKUP($G2239,county_facts!$A:$BB,4,FALSE)</f>
        <v>13711</v>
      </c>
      <c r="I2239">
        <f>VLOOKUP($G2239,county_facts!$A:$BB,5,FALSE)</f>
        <v>13821</v>
      </c>
      <c r="J2239">
        <f>VLOOKUP($G2239,county_facts!$A:$BB,6,FALSE)</f>
        <v>-0.8</v>
      </c>
      <c r="K2239">
        <f>VLOOKUP($G2239,county_facts!$A:$BB,7,FALSE)</f>
        <v>13821</v>
      </c>
      <c r="L2239">
        <f>VLOOKUP($G2239,county_facts!$A:$BB,8,FALSE)</f>
        <v>7.5</v>
      </c>
      <c r="M2239">
        <f>VLOOKUP($G2239,county_facts!$A:$BB,9,FALSE)</f>
        <v>23.3</v>
      </c>
      <c r="N2239">
        <f>VLOOKUP($G2239,county_facts!$A:$BB,10,FALSE)</f>
        <v>20.399999999999999</v>
      </c>
      <c r="O2239">
        <f>VLOOKUP($G2239,county_facts!$A:$BB,11,FALSE)</f>
        <v>54</v>
      </c>
      <c r="P2239">
        <f>VLOOKUP($G2239,county_facts!$A:$BB,12,FALSE)</f>
        <v>51.4</v>
      </c>
      <c r="Q2239">
        <f>VLOOKUP($G2239,county_facts!$A:$BB,13,FALSE)</f>
        <v>45.1</v>
      </c>
      <c r="R2239">
        <f>VLOOKUP($G2239,county_facts!$A:$BB,14,FALSE)</f>
        <v>0.4</v>
      </c>
      <c r="S2239">
        <f>VLOOKUP($G2239,county_facts!$A:$BB,15,FALSE)</f>
        <v>1</v>
      </c>
      <c r="T2239">
        <f>VLOOKUP($G2239,county_facts!$A:$BB,16,FALSE)</f>
        <v>0</v>
      </c>
      <c r="U2239">
        <f>VLOOKUP($G2239,county_facts!$A:$BB,17,FALSE)</f>
        <v>2</v>
      </c>
      <c r="V2239">
        <f>VLOOKUP($G2239,county_facts!$A:$BB,18,FALSE)</f>
        <v>4.8</v>
      </c>
      <c r="W2239">
        <f>VLOOKUP($G2239,county_facts!$A:$BB,19,FALSE)</f>
        <v>47.6</v>
      </c>
      <c r="X2239">
        <f>VLOOKUP($G2239,county_facts!$A:$BB,20,FALSE)</f>
        <v>81.099999999999994</v>
      </c>
      <c r="Y2239">
        <f>VLOOKUP($G2239,county_facts!$A:$BB,21,FALSE)</f>
        <v>3.2</v>
      </c>
      <c r="Z2239">
        <f>VLOOKUP($G2239,county_facts!$A:$BB,22,FALSE)</f>
        <v>5.2</v>
      </c>
      <c r="AA2239">
        <f>VLOOKUP($G2239,county_facts!$A:$BB,23,FALSE)</f>
        <v>77.7</v>
      </c>
      <c r="AB2239">
        <f>VLOOKUP($G2239,county_facts!$A:$BB,24,FALSE)</f>
        <v>16.7</v>
      </c>
      <c r="AC2239">
        <f>VLOOKUP($G2239,county_facts!$A:$BB,25,FALSE)</f>
        <v>1045</v>
      </c>
      <c r="AD2239">
        <f>VLOOKUP($G2239,county_facts!$A:$BB,26,FALSE)</f>
        <v>17.8</v>
      </c>
      <c r="AE2239">
        <f>VLOOKUP($G2239,county_facts!$A:$BB,27,FALSE)</f>
        <v>7162</v>
      </c>
      <c r="AF2239">
        <f>VLOOKUP($G2239,county_facts!$A:$BB,28,FALSE)</f>
        <v>53.7</v>
      </c>
      <c r="AG2239">
        <f>VLOOKUP($G2239,county_facts!$A:$BB,29,FALSE)</f>
        <v>26.3</v>
      </c>
      <c r="AH2239">
        <f>VLOOKUP($G2239,county_facts!$A:$BB,30,FALSE)</f>
        <v>86800</v>
      </c>
      <c r="AI2239">
        <f>VLOOKUP($G2239,county_facts!$A:$BB,31,FALSE)</f>
        <v>5995</v>
      </c>
      <c r="AJ2239">
        <f>VLOOKUP($G2239,county_facts!$A:$BB,32,FALSE)</f>
        <v>2.2200000000000002</v>
      </c>
      <c r="AK2239">
        <f>VLOOKUP($G2239,county_facts!$A:$BB,33,FALSE)</f>
        <v>19900</v>
      </c>
      <c r="AL2239">
        <f>VLOOKUP($G2239,county_facts!$A:$BB,34,FALSE)</f>
        <v>28116</v>
      </c>
      <c r="AM2239">
        <f>VLOOKUP($G2239,county_facts!$A:$BB,35,FALSE)</f>
        <v>27.2</v>
      </c>
      <c r="AN2239">
        <f>VLOOKUP($G2239,county_facts!$A:$BB,36,FALSE)</f>
        <v>576</v>
      </c>
      <c r="AO2239">
        <f>VLOOKUP($G2239,county_facts!$A:$BB,37,FALSE)</f>
        <v>9141</v>
      </c>
      <c r="AP2239">
        <f>VLOOKUP($G2239,county_facts!$A:$BB,38,FALSE)</f>
        <v>-0.2</v>
      </c>
      <c r="AQ2239">
        <f>VLOOKUP($G2239,county_facts!$A:$BB,39,FALSE)</f>
        <v>727</v>
      </c>
      <c r="AR2239">
        <f>VLOOKUP($G2239,county_facts!$A:$BB,40,FALSE)</f>
        <v>1357</v>
      </c>
      <c r="AS2239">
        <f>VLOOKUP($G2239,county_facts!$A:$BB,41,FALSE)</f>
        <v>21.4</v>
      </c>
      <c r="AT2239">
        <f>VLOOKUP($G2239,county_facts!$A:$BB,42,FALSE)</f>
        <v>0</v>
      </c>
      <c r="AU2239">
        <f>VLOOKUP($G2239,county_facts!$A:$BB,43,FALSE)</f>
        <v>1.8</v>
      </c>
      <c r="AV2239">
        <f>VLOOKUP($G2239,county_facts!$A:$BB,44,FALSE)</f>
        <v>0</v>
      </c>
      <c r="AW2239">
        <f>VLOOKUP($G2239,county_facts!$A:$BB,45,FALSE)</f>
        <v>0</v>
      </c>
      <c r="AX2239">
        <f>VLOOKUP($G2239,county_facts!$A:$BB,46,FALSE)</f>
        <v>25.3</v>
      </c>
      <c r="AY2239">
        <f>VLOOKUP($G2239,county_facts!$A:$BB,47,FALSE)</f>
        <v>201385</v>
      </c>
      <c r="AZ2239">
        <f>VLOOKUP($G2239,county_facts!$A:$BB,48,FALSE)</f>
        <v>0</v>
      </c>
      <c r="BA2239">
        <f>VLOOKUP($G2239,county_facts!$A:$BB,49,FALSE)</f>
        <v>316916</v>
      </c>
      <c r="BB2239">
        <f>VLOOKUP($G2239,county_facts!$A:$BB,50,FALSE)</f>
        <v>21799</v>
      </c>
      <c r="BC2239">
        <f>VLOOKUP($G2239,county_facts!$A:$BB,51,FALSE)</f>
        <v>28727</v>
      </c>
      <c r="BD2239">
        <f>VLOOKUP($G2239,county_facts!$A:$BB,52,FALSE)</f>
        <v>1</v>
      </c>
      <c r="BE2239">
        <f>VLOOKUP($G2239,county_facts!$A:$BB,53,FALSE)</f>
        <v>10.96</v>
      </c>
      <c r="BF2239">
        <f>VLOOKUP($G2239,county_facts!$A:$BB,54,FALSE)</f>
        <v>1261.5</v>
      </c>
    </row>
    <row r="2240" spans="1:58" x14ac:dyDescent="0.3">
      <c r="A2240" t="s">
        <v>6</v>
      </c>
      <c r="B2240" t="s">
        <v>923</v>
      </c>
      <c r="C2240">
        <v>765</v>
      </c>
      <c r="D2240" t="s">
        <v>840</v>
      </c>
      <c r="E2240">
        <v>1358</v>
      </c>
      <c r="F2240">
        <v>0.56332842400000005</v>
      </c>
      <c r="G2240">
        <v>51685</v>
      </c>
      <c r="H2240">
        <f>VLOOKUP($G2240,county_facts!$A:$BB,4,FALSE)</f>
        <v>15174</v>
      </c>
      <c r="I2240">
        <f>VLOOKUP($G2240,county_facts!$A:$BB,5,FALSE)</f>
        <v>14241</v>
      </c>
      <c r="J2240">
        <f>VLOOKUP($G2240,county_facts!$A:$BB,6,FALSE)</f>
        <v>6.6</v>
      </c>
      <c r="K2240">
        <f>VLOOKUP($G2240,county_facts!$A:$BB,7,FALSE)</f>
        <v>14273</v>
      </c>
      <c r="L2240">
        <f>VLOOKUP($G2240,county_facts!$A:$BB,8,FALSE)</f>
        <v>5.0999999999999996</v>
      </c>
      <c r="M2240">
        <f>VLOOKUP($G2240,county_facts!$A:$BB,9,FALSE)</f>
        <v>24.9</v>
      </c>
      <c r="N2240">
        <f>VLOOKUP($G2240,county_facts!$A:$BB,10,FALSE)</f>
        <v>7.5</v>
      </c>
      <c r="O2240">
        <f>VLOOKUP($G2240,county_facts!$A:$BB,11,FALSE)</f>
        <v>49.1</v>
      </c>
      <c r="P2240">
        <f>VLOOKUP($G2240,county_facts!$A:$BB,12,FALSE)</f>
        <v>69.400000000000006</v>
      </c>
      <c r="Q2240">
        <f>VLOOKUP($G2240,county_facts!$A:$BB,13,FALSE)</f>
        <v>15</v>
      </c>
      <c r="R2240">
        <f>VLOOKUP($G2240,county_facts!$A:$BB,14,FALSE)</f>
        <v>1.3</v>
      </c>
      <c r="S2240">
        <f>VLOOKUP($G2240,county_facts!$A:$BB,15,FALSE)</f>
        <v>10.3</v>
      </c>
      <c r="T2240">
        <f>VLOOKUP($G2240,county_facts!$A:$BB,16,FALSE)</f>
        <v>0.3</v>
      </c>
      <c r="U2240">
        <f>VLOOKUP($G2240,county_facts!$A:$BB,17,FALSE)</f>
        <v>3.7</v>
      </c>
      <c r="V2240">
        <f>VLOOKUP($G2240,county_facts!$A:$BB,18,FALSE)</f>
        <v>35.5</v>
      </c>
      <c r="W2240">
        <f>VLOOKUP($G2240,county_facts!$A:$BB,19,FALSE)</f>
        <v>38.299999999999997</v>
      </c>
      <c r="X2240">
        <f>VLOOKUP($G2240,county_facts!$A:$BB,20,FALSE)</f>
        <v>84.4</v>
      </c>
      <c r="Y2240">
        <f>VLOOKUP($G2240,county_facts!$A:$BB,21,FALSE)</f>
        <v>31.6</v>
      </c>
      <c r="Z2240">
        <f>VLOOKUP($G2240,county_facts!$A:$BB,22,FALSE)</f>
        <v>44.4</v>
      </c>
      <c r="AA2240">
        <f>VLOOKUP($G2240,county_facts!$A:$BB,23,FALSE)</f>
        <v>82.9</v>
      </c>
      <c r="AB2240">
        <f>VLOOKUP($G2240,county_facts!$A:$BB,24,FALSE)</f>
        <v>26</v>
      </c>
      <c r="AC2240">
        <f>VLOOKUP($G2240,county_facts!$A:$BB,25,FALSE)</f>
        <v>885</v>
      </c>
      <c r="AD2240">
        <f>VLOOKUP($G2240,county_facts!$A:$BB,26,FALSE)</f>
        <v>40.799999999999997</v>
      </c>
      <c r="AE2240">
        <f>VLOOKUP($G2240,county_facts!$A:$BB,27,FALSE)</f>
        <v>4900</v>
      </c>
      <c r="AF2240">
        <f>VLOOKUP($G2240,county_facts!$A:$BB,28,FALSE)</f>
        <v>63.7</v>
      </c>
      <c r="AG2240">
        <f>VLOOKUP($G2240,county_facts!$A:$BB,29,FALSE)</f>
        <v>19.600000000000001</v>
      </c>
      <c r="AH2240">
        <f>VLOOKUP($G2240,county_facts!$A:$BB,30,FALSE)</f>
        <v>213300</v>
      </c>
      <c r="AI2240">
        <f>VLOOKUP($G2240,county_facts!$A:$BB,31,FALSE)</f>
        <v>4435</v>
      </c>
      <c r="AJ2240">
        <f>VLOOKUP($G2240,county_facts!$A:$BB,32,FALSE)</f>
        <v>3.41</v>
      </c>
      <c r="AK2240">
        <f>VLOOKUP($G2240,county_facts!$A:$BB,33,FALSE)</f>
        <v>26944</v>
      </c>
      <c r="AL2240">
        <f>VLOOKUP($G2240,county_facts!$A:$BB,34,FALSE)</f>
        <v>71227</v>
      </c>
      <c r="AM2240">
        <f>VLOOKUP($G2240,county_facts!$A:$BB,35,FALSE)</f>
        <v>7</v>
      </c>
      <c r="AN2240">
        <f>VLOOKUP($G2240,county_facts!$A:$BB,36,FALSE)</f>
        <v>321</v>
      </c>
      <c r="AO2240">
        <f>VLOOKUP($G2240,county_facts!$A:$BB,37,FALSE)</f>
        <v>3012</v>
      </c>
      <c r="AP2240">
        <f>VLOOKUP($G2240,county_facts!$A:$BB,38,FALSE)</f>
        <v>0.4</v>
      </c>
      <c r="AQ2240">
        <f>VLOOKUP($G2240,county_facts!$A:$BB,39,FALSE)</f>
        <v>1109</v>
      </c>
      <c r="AR2240">
        <f>VLOOKUP($G2240,county_facts!$A:$BB,40,FALSE)</f>
        <v>1196</v>
      </c>
      <c r="AS2240">
        <f>VLOOKUP($G2240,county_facts!$A:$BB,41,FALSE)</f>
        <v>0</v>
      </c>
      <c r="AT2240">
        <f>VLOOKUP($G2240,county_facts!$A:$BB,42,FALSE)</f>
        <v>0</v>
      </c>
      <c r="AU2240">
        <f>VLOOKUP($G2240,county_facts!$A:$BB,43,FALSE)</f>
        <v>10.8</v>
      </c>
      <c r="AV2240">
        <f>VLOOKUP($G2240,county_facts!$A:$BB,44,FALSE)</f>
        <v>0</v>
      </c>
      <c r="AW2240">
        <f>VLOOKUP($G2240,county_facts!$A:$BB,45,FALSE)</f>
        <v>22.2</v>
      </c>
      <c r="AX2240">
        <f>VLOOKUP($G2240,county_facts!$A:$BB,46,FALSE)</f>
        <v>23.7</v>
      </c>
      <c r="AY2240">
        <f>VLOOKUP($G2240,county_facts!$A:$BB,47,FALSE)</f>
        <v>0</v>
      </c>
      <c r="AZ2240">
        <f>VLOOKUP($G2240,county_facts!$A:$BB,48,FALSE)</f>
        <v>0</v>
      </c>
      <c r="BA2240">
        <f>VLOOKUP($G2240,county_facts!$A:$BB,49,FALSE)</f>
        <v>158012</v>
      </c>
      <c r="BB2240">
        <f>VLOOKUP($G2240,county_facts!$A:$BB,50,FALSE)</f>
        <v>13701</v>
      </c>
      <c r="BC2240">
        <f>VLOOKUP($G2240,county_facts!$A:$BB,51,FALSE)</f>
        <v>5324</v>
      </c>
      <c r="BD2240">
        <f>VLOOKUP($G2240,county_facts!$A:$BB,52,FALSE)</f>
        <v>11</v>
      </c>
      <c r="BE2240">
        <f>VLOOKUP($G2240,county_facts!$A:$BB,53,FALSE)</f>
        <v>2.5299999999999998</v>
      </c>
      <c r="BF2240">
        <f>VLOOKUP($G2240,county_facts!$A:$BB,54,FALSE)</f>
        <v>5632.6</v>
      </c>
    </row>
    <row r="2241" spans="1:58" x14ac:dyDescent="0.3">
      <c r="A2241" t="s">
        <v>9</v>
      </c>
      <c r="B2241" t="s">
        <v>923</v>
      </c>
      <c r="C2241">
        <v>593</v>
      </c>
      <c r="D2241" t="s">
        <v>840</v>
      </c>
      <c r="E2241">
        <v>1358</v>
      </c>
      <c r="F2241">
        <v>0.43667157600000001</v>
      </c>
      <c r="G2241">
        <v>51685</v>
      </c>
      <c r="H2241">
        <f>VLOOKUP($G2241,county_facts!$A:$BB,4,FALSE)</f>
        <v>15174</v>
      </c>
      <c r="I2241">
        <f>VLOOKUP($G2241,county_facts!$A:$BB,5,FALSE)</f>
        <v>14241</v>
      </c>
      <c r="J2241">
        <f>VLOOKUP($G2241,county_facts!$A:$BB,6,FALSE)</f>
        <v>6.6</v>
      </c>
      <c r="K2241">
        <f>VLOOKUP($G2241,county_facts!$A:$BB,7,FALSE)</f>
        <v>14273</v>
      </c>
      <c r="L2241">
        <f>VLOOKUP($G2241,county_facts!$A:$BB,8,FALSE)</f>
        <v>5.0999999999999996</v>
      </c>
      <c r="M2241">
        <f>VLOOKUP($G2241,county_facts!$A:$BB,9,FALSE)</f>
        <v>24.9</v>
      </c>
      <c r="N2241">
        <f>VLOOKUP($G2241,county_facts!$A:$BB,10,FALSE)</f>
        <v>7.5</v>
      </c>
      <c r="O2241">
        <f>VLOOKUP($G2241,county_facts!$A:$BB,11,FALSE)</f>
        <v>49.1</v>
      </c>
      <c r="P2241">
        <f>VLOOKUP($G2241,county_facts!$A:$BB,12,FALSE)</f>
        <v>69.400000000000006</v>
      </c>
      <c r="Q2241">
        <f>VLOOKUP($G2241,county_facts!$A:$BB,13,FALSE)</f>
        <v>15</v>
      </c>
      <c r="R2241">
        <f>VLOOKUP($G2241,county_facts!$A:$BB,14,FALSE)</f>
        <v>1.3</v>
      </c>
      <c r="S2241">
        <f>VLOOKUP($G2241,county_facts!$A:$BB,15,FALSE)</f>
        <v>10.3</v>
      </c>
      <c r="T2241">
        <f>VLOOKUP($G2241,county_facts!$A:$BB,16,FALSE)</f>
        <v>0.3</v>
      </c>
      <c r="U2241">
        <f>VLOOKUP($G2241,county_facts!$A:$BB,17,FALSE)</f>
        <v>3.7</v>
      </c>
      <c r="V2241">
        <f>VLOOKUP($G2241,county_facts!$A:$BB,18,FALSE)</f>
        <v>35.5</v>
      </c>
      <c r="W2241">
        <f>VLOOKUP($G2241,county_facts!$A:$BB,19,FALSE)</f>
        <v>38.299999999999997</v>
      </c>
      <c r="X2241">
        <f>VLOOKUP($G2241,county_facts!$A:$BB,20,FALSE)</f>
        <v>84.4</v>
      </c>
      <c r="Y2241">
        <f>VLOOKUP($G2241,county_facts!$A:$BB,21,FALSE)</f>
        <v>31.6</v>
      </c>
      <c r="Z2241">
        <f>VLOOKUP($G2241,county_facts!$A:$BB,22,FALSE)</f>
        <v>44.4</v>
      </c>
      <c r="AA2241">
        <f>VLOOKUP($G2241,county_facts!$A:$BB,23,FALSE)</f>
        <v>82.9</v>
      </c>
      <c r="AB2241">
        <f>VLOOKUP($G2241,county_facts!$A:$BB,24,FALSE)</f>
        <v>26</v>
      </c>
      <c r="AC2241">
        <f>VLOOKUP($G2241,county_facts!$A:$BB,25,FALSE)</f>
        <v>885</v>
      </c>
      <c r="AD2241">
        <f>VLOOKUP($G2241,county_facts!$A:$BB,26,FALSE)</f>
        <v>40.799999999999997</v>
      </c>
      <c r="AE2241">
        <f>VLOOKUP($G2241,county_facts!$A:$BB,27,FALSE)</f>
        <v>4900</v>
      </c>
      <c r="AF2241">
        <f>VLOOKUP($G2241,county_facts!$A:$BB,28,FALSE)</f>
        <v>63.7</v>
      </c>
      <c r="AG2241">
        <f>VLOOKUP($G2241,county_facts!$A:$BB,29,FALSE)</f>
        <v>19.600000000000001</v>
      </c>
      <c r="AH2241">
        <f>VLOOKUP($G2241,county_facts!$A:$BB,30,FALSE)</f>
        <v>213300</v>
      </c>
      <c r="AI2241">
        <f>VLOOKUP($G2241,county_facts!$A:$BB,31,FALSE)</f>
        <v>4435</v>
      </c>
      <c r="AJ2241">
        <f>VLOOKUP($G2241,county_facts!$A:$BB,32,FALSE)</f>
        <v>3.41</v>
      </c>
      <c r="AK2241">
        <f>VLOOKUP($G2241,county_facts!$A:$BB,33,FALSE)</f>
        <v>26944</v>
      </c>
      <c r="AL2241">
        <f>VLOOKUP($G2241,county_facts!$A:$BB,34,FALSE)</f>
        <v>71227</v>
      </c>
      <c r="AM2241">
        <f>VLOOKUP($G2241,county_facts!$A:$BB,35,FALSE)</f>
        <v>7</v>
      </c>
      <c r="AN2241">
        <f>VLOOKUP($G2241,county_facts!$A:$BB,36,FALSE)</f>
        <v>321</v>
      </c>
      <c r="AO2241">
        <f>VLOOKUP($G2241,county_facts!$A:$BB,37,FALSE)</f>
        <v>3012</v>
      </c>
      <c r="AP2241">
        <f>VLOOKUP($G2241,county_facts!$A:$BB,38,FALSE)</f>
        <v>0.4</v>
      </c>
      <c r="AQ2241">
        <f>VLOOKUP($G2241,county_facts!$A:$BB,39,FALSE)</f>
        <v>1109</v>
      </c>
      <c r="AR2241">
        <f>VLOOKUP($G2241,county_facts!$A:$BB,40,FALSE)</f>
        <v>1196</v>
      </c>
      <c r="AS2241">
        <f>VLOOKUP($G2241,county_facts!$A:$BB,41,FALSE)</f>
        <v>0</v>
      </c>
      <c r="AT2241">
        <f>VLOOKUP($G2241,county_facts!$A:$BB,42,FALSE)</f>
        <v>0</v>
      </c>
      <c r="AU2241">
        <f>VLOOKUP($G2241,county_facts!$A:$BB,43,FALSE)</f>
        <v>10.8</v>
      </c>
      <c r="AV2241">
        <f>VLOOKUP($G2241,county_facts!$A:$BB,44,FALSE)</f>
        <v>0</v>
      </c>
      <c r="AW2241">
        <f>VLOOKUP($G2241,county_facts!$A:$BB,45,FALSE)</f>
        <v>22.2</v>
      </c>
      <c r="AX2241">
        <f>VLOOKUP($G2241,county_facts!$A:$BB,46,FALSE)</f>
        <v>23.7</v>
      </c>
      <c r="AY2241">
        <f>VLOOKUP($G2241,county_facts!$A:$BB,47,FALSE)</f>
        <v>0</v>
      </c>
      <c r="AZ2241">
        <f>VLOOKUP($G2241,county_facts!$A:$BB,48,FALSE)</f>
        <v>0</v>
      </c>
      <c r="BA2241">
        <f>VLOOKUP($G2241,county_facts!$A:$BB,49,FALSE)</f>
        <v>158012</v>
      </c>
      <c r="BB2241">
        <f>VLOOKUP($G2241,county_facts!$A:$BB,50,FALSE)</f>
        <v>13701</v>
      </c>
      <c r="BC2241">
        <f>VLOOKUP($G2241,county_facts!$A:$BB,51,FALSE)</f>
        <v>5324</v>
      </c>
      <c r="BD2241">
        <f>VLOOKUP($G2241,county_facts!$A:$BB,52,FALSE)</f>
        <v>11</v>
      </c>
      <c r="BE2241">
        <f>VLOOKUP($G2241,county_facts!$A:$BB,53,FALSE)</f>
        <v>2.5299999999999998</v>
      </c>
      <c r="BF2241">
        <f>VLOOKUP($G2241,county_facts!$A:$BB,54,FALSE)</f>
        <v>5632.6</v>
      </c>
    </row>
    <row r="2242" spans="1:58" x14ac:dyDescent="0.3">
      <c r="A2242" t="s">
        <v>6</v>
      </c>
      <c r="B2242" t="s">
        <v>924</v>
      </c>
      <c r="C2242">
        <v>2321</v>
      </c>
      <c r="D2242" t="s">
        <v>840</v>
      </c>
      <c r="E2242">
        <v>3759</v>
      </c>
      <c r="F2242">
        <v>0.61745145000000001</v>
      </c>
      <c r="G2242">
        <v>51683</v>
      </c>
      <c r="H2242">
        <f>VLOOKUP($G2242,county_facts!$A:$BB,4,FALSE)</f>
        <v>42081</v>
      </c>
      <c r="I2242">
        <f>VLOOKUP($G2242,county_facts!$A:$BB,5,FALSE)</f>
        <v>37839</v>
      </c>
      <c r="J2242">
        <f>VLOOKUP($G2242,county_facts!$A:$BB,6,FALSE)</f>
        <v>11.2</v>
      </c>
      <c r="K2242">
        <f>VLOOKUP($G2242,county_facts!$A:$BB,7,FALSE)</f>
        <v>37821</v>
      </c>
      <c r="L2242">
        <f>VLOOKUP($G2242,county_facts!$A:$BB,8,FALSE)</f>
        <v>8.6</v>
      </c>
      <c r="M2242">
        <f>VLOOKUP($G2242,county_facts!$A:$BB,9,FALSE)</f>
        <v>27</v>
      </c>
      <c r="N2242">
        <f>VLOOKUP($G2242,county_facts!$A:$BB,10,FALSE)</f>
        <v>8.1999999999999993</v>
      </c>
      <c r="O2242">
        <f>VLOOKUP($G2242,county_facts!$A:$BB,11,FALSE)</f>
        <v>49.7</v>
      </c>
      <c r="P2242">
        <f>VLOOKUP($G2242,county_facts!$A:$BB,12,FALSE)</f>
        <v>73.7</v>
      </c>
      <c r="Q2242">
        <f>VLOOKUP($G2242,county_facts!$A:$BB,13,FALSE)</f>
        <v>15.1</v>
      </c>
      <c r="R2242">
        <f>VLOOKUP($G2242,county_facts!$A:$BB,14,FALSE)</f>
        <v>1.3</v>
      </c>
      <c r="S2242">
        <f>VLOOKUP($G2242,county_facts!$A:$BB,15,FALSE)</f>
        <v>6</v>
      </c>
      <c r="T2242">
        <f>VLOOKUP($G2242,county_facts!$A:$BB,16,FALSE)</f>
        <v>0.2</v>
      </c>
      <c r="U2242">
        <f>VLOOKUP($G2242,county_facts!$A:$BB,17,FALSE)</f>
        <v>3.7</v>
      </c>
      <c r="V2242">
        <f>VLOOKUP($G2242,county_facts!$A:$BB,18,FALSE)</f>
        <v>33.700000000000003</v>
      </c>
      <c r="W2242">
        <f>VLOOKUP($G2242,county_facts!$A:$BB,19,FALSE)</f>
        <v>43.9</v>
      </c>
      <c r="X2242">
        <f>VLOOKUP($G2242,county_facts!$A:$BB,20,FALSE)</f>
        <v>82.5</v>
      </c>
      <c r="Y2242">
        <f>VLOOKUP($G2242,county_facts!$A:$BB,21,FALSE)</f>
        <v>25.5</v>
      </c>
      <c r="Z2242">
        <f>VLOOKUP($G2242,county_facts!$A:$BB,22,FALSE)</f>
        <v>36.4</v>
      </c>
      <c r="AA2242">
        <f>VLOOKUP($G2242,county_facts!$A:$BB,23,FALSE)</f>
        <v>82.6</v>
      </c>
      <c r="AB2242">
        <f>VLOOKUP($G2242,county_facts!$A:$BB,24,FALSE)</f>
        <v>28.7</v>
      </c>
      <c r="AC2242">
        <f>VLOOKUP($G2242,county_facts!$A:$BB,25,FALSE)</f>
        <v>2621</v>
      </c>
      <c r="AD2242">
        <f>VLOOKUP($G2242,county_facts!$A:$BB,26,FALSE)</f>
        <v>33.799999999999997</v>
      </c>
      <c r="AE2242">
        <f>VLOOKUP($G2242,county_facts!$A:$BB,27,FALSE)</f>
        <v>13381</v>
      </c>
      <c r="AF2242">
        <f>VLOOKUP($G2242,county_facts!$A:$BB,28,FALSE)</f>
        <v>65.2</v>
      </c>
      <c r="AG2242">
        <f>VLOOKUP($G2242,county_facts!$A:$BB,29,FALSE)</f>
        <v>23.4</v>
      </c>
      <c r="AH2242">
        <f>VLOOKUP($G2242,county_facts!$A:$BB,30,FALSE)</f>
        <v>245000</v>
      </c>
      <c r="AI2242">
        <f>VLOOKUP($G2242,county_facts!$A:$BB,31,FALSE)</f>
        <v>12072</v>
      </c>
      <c r="AJ2242">
        <f>VLOOKUP($G2242,county_facts!$A:$BB,32,FALSE)</f>
        <v>3.24</v>
      </c>
      <c r="AK2242">
        <f>VLOOKUP($G2242,county_facts!$A:$BB,33,FALSE)</f>
        <v>28752</v>
      </c>
      <c r="AL2242">
        <f>VLOOKUP($G2242,county_facts!$A:$BB,34,FALSE)</f>
        <v>71036</v>
      </c>
      <c r="AM2242">
        <f>VLOOKUP($G2242,county_facts!$A:$BB,35,FALSE)</f>
        <v>11.7</v>
      </c>
      <c r="AN2242">
        <f>VLOOKUP($G2242,county_facts!$A:$BB,36,FALSE)</f>
        <v>1416</v>
      </c>
      <c r="AO2242">
        <f>VLOOKUP($G2242,county_facts!$A:$BB,37,FALSE)</f>
        <v>21046</v>
      </c>
      <c r="AP2242">
        <f>VLOOKUP($G2242,county_facts!$A:$BB,38,FALSE)</f>
        <v>-1.8</v>
      </c>
      <c r="AQ2242">
        <f>VLOOKUP($G2242,county_facts!$A:$BB,39,FALSE)</f>
        <v>3034</v>
      </c>
      <c r="AR2242">
        <f>VLOOKUP($G2242,county_facts!$A:$BB,40,FALSE)</f>
        <v>3549</v>
      </c>
      <c r="AS2242">
        <f>VLOOKUP($G2242,county_facts!$A:$BB,41,FALSE)</f>
        <v>0</v>
      </c>
      <c r="AT2242">
        <f>VLOOKUP($G2242,county_facts!$A:$BB,42,FALSE)</f>
        <v>0</v>
      </c>
      <c r="AU2242">
        <f>VLOOKUP($G2242,county_facts!$A:$BB,43,FALSE)</f>
        <v>7.9</v>
      </c>
      <c r="AV2242">
        <f>VLOOKUP($G2242,county_facts!$A:$BB,44,FALSE)</f>
        <v>0</v>
      </c>
      <c r="AW2242">
        <f>VLOOKUP($G2242,county_facts!$A:$BB,45,FALSE)</f>
        <v>0</v>
      </c>
      <c r="AX2242">
        <f>VLOOKUP($G2242,county_facts!$A:$BB,46,FALSE)</f>
        <v>25.9</v>
      </c>
      <c r="AY2242">
        <f>VLOOKUP($G2242,county_facts!$A:$BB,47,FALSE)</f>
        <v>1408656</v>
      </c>
      <c r="AZ2242">
        <f>VLOOKUP($G2242,county_facts!$A:$BB,48,FALSE)</f>
        <v>0</v>
      </c>
      <c r="BA2242">
        <f>VLOOKUP($G2242,county_facts!$A:$BB,49,FALSE)</f>
        <v>921227</v>
      </c>
      <c r="BB2242">
        <f>VLOOKUP($G2242,county_facts!$A:$BB,50,FALSE)</f>
        <v>26459</v>
      </c>
      <c r="BC2242">
        <f>VLOOKUP($G2242,county_facts!$A:$BB,51,FALSE)</f>
        <v>75620</v>
      </c>
      <c r="BD2242">
        <f>VLOOKUP($G2242,county_facts!$A:$BB,52,FALSE)</f>
        <v>125</v>
      </c>
      <c r="BE2242">
        <f>VLOOKUP($G2242,county_facts!$A:$BB,53,FALSE)</f>
        <v>9.8800000000000008</v>
      </c>
      <c r="BF2242">
        <f>VLOOKUP($G2242,county_facts!$A:$BB,54,FALSE)</f>
        <v>3827.6</v>
      </c>
    </row>
    <row r="2243" spans="1:58" x14ac:dyDescent="0.3">
      <c r="A2243" t="s">
        <v>9</v>
      </c>
      <c r="B2243" t="s">
        <v>924</v>
      </c>
      <c r="C2243">
        <v>1438</v>
      </c>
      <c r="D2243" t="s">
        <v>840</v>
      </c>
      <c r="E2243">
        <v>3759</v>
      </c>
      <c r="F2243">
        <v>0.38254854999999999</v>
      </c>
      <c r="G2243">
        <v>51683</v>
      </c>
      <c r="H2243">
        <f>VLOOKUP($G2243,county_facts!$A:$BB,4,FALSE)</f>
        <v>42081</v>
      </c>
      <c r="I2243">
        <f>VLOOKUP($G2243,county_facts!$A:$BB,5,FALSE)</f>
        <v>37839</v>
      </c>
      <c r="J2243">
        <f>VLOOKUP($G2243,county_facts!$A:$BB,6,FALSE)</f>
        <v>11.2</v>
      </c>
      <c r="K2243">
        <f>VLOOKUP($G2243,county_facts!$A:$BB,7,FALSE)</f>
        <v>37821</v>
      </c>
      <c r="L2243">
        <f>VLOOKUP($G2243,county_facts!$A:$BB,8,FALSE)</f>
        <v>8.6</v>
      </c>
      <c r="M2243">
        <f>VLOOKUP($G2243,county_facts!$A:$BB,9,FALSE)</f>
        <v>27</v>
      </c>
      <c r="N2243">
        <f>VLOOKUP($G2243,county_facts!$A:$BB,10,FALSE)</f>
        <v>8.1999999999999993</v>
      </c>
      <c r="O2243">
        <f>VLOOKUP($G2243,county_facts!$A:$BB,11,FALSE)</f>
        <v>49.7</v>
      </c>
      <c r="P2243">
        <f>VLOOKUP($G2243,county_facts!$A:$BB,12,FALSE)</f>
        <v>73.7</v>
      </c>
      <c r="Q2243">
        <f>VLOOKUP($G2243,county_facts!$A:$BB,13,FALSE)</f>
        <v>15.1</v>
      </c>
      <c r="R2243">
        <f>VLOOKUP($G2243,county_facts!$A:$BB,14,FALSE)</f>
        <v>1.3</v>
      </c>
      <c r="S2243">
        <f>VLOOKUP($G2243,county_facts!$A:$BB,15,FALSE)</f>
        <v>6</v>
      </c>
      <c r="T2243">
        <f>VLOOKUP($G2243,county_facts!$A:$BB,16,FALSE)</f>
        <v>0.2</v>
      </c>
      <c r="U2243">
        <f>VLOOKUP($G2243,county_facts!$A:$BB,17,FALSE)</f>
        <v>3.7</v>
      </c>
      <c r="V2243">
        <f>VLOOKUP($G2243,county_facts!$A:$BB,18,FALSE)</f>
        <v>33.700000000000003</v>
      </c>
      <c r="W2243">
        <f>VLOOKUP($G2243,county_facts!$A:$BB,19,FALSE)</f>
        <v>43.9</v>
      </c>
      <c r="X2243">
        <f>VLOOKUP($G2243,county_facts!$A:$BB,20,FALSE)</f>
        <v>82.5</v>
      </c>
      <c r="Y2243">
        <f>VLOOKUP($G2243,county_facts!$A:$BB,21,FALSE)</f>
        <v>25.5</v>
      </c>
      <c r="Z2243">
        <f>VLOOKUP($G2243,county_facts!$A:$BB,22,FALSE)</f>
        <v>36.4</v>
      </c>
      <c r="AA2243">
        <f>VLOOKUP($G2243,county_facts!$A:$BB,23,FALSE)</f>
        <v>82.6</v>
      </c>
      <c r="AB2243">
        <f>VLOOKUP($G2243,county_facts!$A:$BB,24,FALSE)</f>
        <v>28.7</v>
      </c>
      <c r="AC2243">
        <f>VLOOKUP($G2243,county_facts!$A:$BB,25,FALSE)</f>
        <v>2621</v>
      </c>
      <c r="AD2243">
        <f>VLOOKUP($G2243,county_facts!$A:$BB,26,FALSE)</f>
        <v>33.799999999999997</v>
      </c>
      <c r="AE2243">
        <f>VLOOKUP($G2243,county_facts!$A:$BB,27,FALSE)</f>
        <v>13381</v>
      </c>
      <c r="AF2243">
        <f>VLOOKUP($G2243,county_facts!$A:$BB,28,FALSE)</f>
        <v>65.2</v>
      </c>
      <c r="AG2243">
        <f>VLOOKUP($G2243,county_facts!$A:$BB,29,FALSE)</f>
        <v>23.4</v>
      </c>
      <c r="AH2243">
        <f>VLOOKUP($G2243,county_facts!$A:$BB,30,FALSE)</f>
        <v>245000</v>
      </c>
      <c r="AI2243">
        <f>VLOOKUP($G2243,county_facts!$A:$BB,31,FALSE)</f>
        <v>12072</v>
      </c>
      <c r="AJ2243">
        <f>VLOOKUP($G2243,county_facts!$A:$BB,32,FALSE)</f>
        <v>3.24</v>
      </c>
      <c r="AK2243">
        <f>VLOOKUP($G2243,county_facts!$A:$BB,33,FALSE)</f>
        <v>28752</v>
      </c>
      <c r="AL2243">
        <f>VLOOKUP($G2243,county_facts!$A:$BB,34,FALSE)</f>
        <v>71036</v>
      </c>
      <c r="AM2243">
        <f>VLOOKUP($G2243,county_facts!$A:$BB,35,FALSE)</f>
        <v>11.7</v>
      </c>
      <c r="AN2243">
        <f>VLOOKUP($G2243,county_facts!$A:$BB,36,FALSE)</f>
        <v>1416</v>
      </c>
      <c r="AO2243">
        <f>VLOOKUP($G2243,county_facts!$A:$BB,37,FALSE)</f>
        <v>21046</v>
      </c>
      <c r="AP2243">
        <f>VLOOKUP($G2243,county_facts!$A:$BB,38,FALSE)</f>
        <v>-1.8</v>
      </c>
      <c r="AQ2243">
        <f>VLOOKUP($G2243,county_facts!$A:$BB,39,FALSE)</f>
        <v>3034</v>
      </c>
      <c r="AR2243">
        <f>VLOOKUP($G2243,county_facts!$A:$BB,40,FALSE)</f>
        <v>3549</v>
      </c>
      <c r="AS2243">
        <f>VLOOKUP($G2243,county_facts!$A:$BB,41,FALSE)</f>
        <v>0</v>
      </c>
      <c r="AT2243">
        <f>VLOOKUP($G2243,county_facts!$A:$BB,42,FALSE)</f>
        <v>0</v>
      </c>
      <c r="AU2243">
        <f>VLOOKUP($G2243,county_facts!$A:$BB,43,FALSE)</f>
        <v>7.9</v>
      </c>
      <c r="AV2243">
        <f>VLOOKUP($G2243,county_facts!$A:$BB,44,FALSE)</f>
        <v>0</v>
      </c>
      <c r="AW2243">
        <f>VLOOKUP($G2243,county_facts!$A:$BB,45,FALSE)</f>
        <v>0</v>
      </c>
      <c r="AX2243">
        <f>VLOOKUP($G2243,county_facts!$A:$BB,46,FALSE)</f>
        <v>25.9</v>
      </c>
      <c r="AY2243">
        <f>VLOOKUP($G2243,county_facts!$A:$BB,47,FALSE)</f>
        <v>1408656</v>
      </c>
      <c r="AZ2243">
        <f>VLOOKUP($G2243,county_facts!$A:$BB,48,FALSE)</f>
        <v>0</v>
      </c>
      <c r="BA2243">
        <f>VLOOKUP($G2243,county_facts!$A:$BB,49,FALSE)</f>
        <v>921227</v>
      </c>
      <c r="BB2243">
        <f>VLOOKUP($G2243,county_facts!$A:$BB,50,FALSE)</f>
        <v>26459</v>
      </c>
      <c r="BC2243">
        <f>VLOOKUP($G2243,county_facts!$A:$BB,51,FALSE)</f>
        <v>75620</v>
      </c>
      <c r="BD2243">
        <f>VLOOKUP($G2243,county_facts!$A:$BB,52,FALSE)</f>
        <v>125</v>
      </c>
      <c r="BE2243">
        <f>VLOOKUP($G2243,county_facts!$A:$BB,53,FALSE)</f>
        <v>9.8800000000000008</v>
      </c>
      <c r="BF2243">
        <f>VLOOKUP($G2243,county_facts!$A:$BB,54,FALSE)</f>
        <v>3827.6</v>
      </c>
    </row>
    <row r="2244" spans="1:58" x14ac:dyDescent="0.3">
      <c r="A2244" t="s">
        <v>6</v>
      </c>
      <c r="B2244" t="s">
        <v>30</v>
      </c>
      <c r="C2244">
        <v>756</v>
      </c>
      <c r="D2244" t="s">
        <v>840</v>
      </c>
      <c r="E2244">
        <v>1064</v>
      </c>
      <c r="F2244">
        <v>0.71052631600000005</v>
      </c>
      <c r="G2244">
        <v>51113</v>
      </c>
      <c r="H2244">
        <f>VLOOKUP($G2244,county_facts!$A:$BB,4,FALSE)</f>
        <v>13157</v>
      </c>
      <c r="I2244">
        <f>VLOOKUP($G2244,county_facts!$A:$BB,5,FALSE)</f>
        <v>13308</v>
      </c>
      <c r="J2244">
        <f>VLOOKUP($G2244,county_facts!$A:$BB,6,FALSE)</f>
        <v>-1.1000000000000001</v>
      </c>
      <c r="K2244">
        <f>VLOOKUP($G2244,county_facts!$A:$BB,7,FALSE)</f>
        <v>13308</v>
      </c>
      <c r="L2244">
        <f>VLOOKUP($G2244,county_facts!$A:$BB,8,FALSE)</f>
        <v>5</v>
      </c>
      <c r="M2244">
        <f>VLOOKUP($G2244,county_facts!$A:$BB,9,FALSE)</f>
        <v>21</v>
      </c>
      <c r="N2244">
        <f>VLOOKUP($G2244,county_facts!$A:$BB,10,FALSE)</f>
        <v>20.5</v>
      </c>
      <c r="O2244">
        <f>VLOOKUP($G2244,county_facts!$A:$BB,11,FALSE)</f>
        <v>51.4</v>
      </c>
      <c r="P2244">
        <f>VLOOKUP($G2244,county_facts!$A:$BB,12,FALSE)</f>
        <v>87.2</v>
      </c>
      <c r="Q2244">
        <f>VLOOKUP($G2244,county_facts!$A:$BB,13,FALSE)</f>
        <v>9.5</v>
      </c>
      <c r="R2244">
        <f>VLOOKUP($G2244,county_facts!$A:$BB,14,FALSE)</f>
        <v>0.3</v>
      </c>
      <c r="S2244">
        <f>VLOOKUP($G2244,county_facts!$A:$BB,15,FALSE)</f>
        <v>0.6</v>
      </c>
      <c r="T2244">
        <f>VLOOKUP($G2244,county_facts!$A:$BB,16,FALSE)</f>
        <v>0</v>
      </c>
      <c r="U2244">
        <f>VLOOKUP($G2244,county_facts!$A:$BB,17,FALSE)</f>
        <v>2.4</v>
      </c>
      <c r="V2244">
        <f>VLOOKUP($G2244,county_facts!$A:$BB,18,FALSE)</f>
        <v>2.1</v>
      </c>
      <c r="W2244">
        <f>VLOOKUP($G2244,county_facts!$A:$BB,19,FALSE)</f>
        <v>85.3</v>
      </c>
      <c r="X2244">
        <f>VLOOKUP($G2244,county_facts!$A:$BB,20,FALSE)</f>
        <v>88.2</v>
      </c>
      <c r="Y2244">
        <f>VLOOKUP($G2244,county_facts!$A:$BB,21,FALSE)</f>
        <v>3</v>
      </c>
      <c r="Z2244">
        <f>VLOOKUP($G2244,county_facts!$A:$BB,22,FALSE)</f>
        <v>2.1</v>
      </c>
      <c r="AA2244">
        <f>VLOOKUP($G2244,county_facts!$A:$BB,23,FALSE)</f>
        <v>79.8</v>
      </c>
      <c r="AB2244">
        <f>VLOOKUP($G2244,county_facts!$A:$BB,24,FALSE)</f>
        <v>21.8</v>
      </c>
      <c r="AC2244">
        <f>VLOOKUP($G2244,county_facts!$A:$BB,25,FALSE)</f>
        <v>1356</v>
      </c>
      <c r="AD2244">
        <f>VLOOKUP($G2244,county_facts!$A:$BB,26,FALSE)</f>
        <v>32.799999999999997</v>
      </c>
      <c r="AE2244">
        <f>VLOOKUP($G2244,county_facts!$A:$BB,27,FALSE)</f>
        <v>6006</v>
      </c>
      <c r="AF2244">
        <f>VLOOKUP($G2244,county_facts!$A:$BB,28,FALSE)</f>
        <v>80.3</v>
      </c>
      <c r="AG2244">
        <f>VLOOKUP($G2244,county_facts!$A:$BB,29,FALSE)</f>
        <v>2</v>
      </c>
      <c r="AH2244">
        <f>VLOOKUP($G2244,county_facts!$A:$BB,30,FALSE)</f>
        <v>240900</v>
      </c>
      <c r="AI2244">
        <f>VLOOKUP($G2244,county_facts!$A:$BB,31,FALSE)</f>
        <v>5024</v>
      </c>
      <c r="AJ2244">
        <f>VLOOKUP($G2244,county_facts!$A:$BB,32,FALSE)</f>
        <v>2.6</v>
      </c>
      <c r="AK2244">
        <f>VLOOKUP($G2244,county_facts!$A:$BB,33,FALSE)</f>
        <v>27296</v>
      </c>
      <c r="AL2244">
        <f>VLOOKUP($G2244,county_facts!$A:$BB,34,FALSE)</f>
        <v>53459</v>
      </c>
      <c r="AM2244">
        <f>VLOOKUP($G2244,county_facts!$A:$BB,35,FALSE)</f>
        <v>13.3</v>
      </c>
      <c r="AN2244">
        <f>VLOOKUP($G2244,county_facts!$A:$BB,36,FALSE)</f>
        <v>273</v>
      </c>
      <c r="AO2244">
        <f>VLOOKUP($G2244,county_facts!$A:$BB,37,FALSE)</f>
        <v>2640</v>
      </c>
      <c r="AP2244">
        <f>VLOOKUP($G2244,county_facts!$A:$BB,38,FALSE)</f>
        <v>-3.7</v>
      </c>
      <c r="AQ2244">
        <f>VLOOKUP($G2244,county_facts!$A:$BB,39,FALSE)</f>
        <v>1085</v>
      </c>
      <c r="AR2244">
        <f>VLOOKUP($G2244,county_facts!$A:$BB,40,FALSE)</f>
        <v>1514</v>
      </c>
      <c r="AS2244">
        <f>VLOOKUP($G2244,county_facts!$A:$BB,41,FALSE)</f>
        <v>0</v>
      </c>
      <c r="AT2244">
        <f>VLOOKUP($G2244,county_facts!$A:$BB,42,FALSE)</f>
        <v>0</v>
      </c>
      <c r="AU2244">
        <f>VLOOKUP($G2244,county_facts!$A:$BB,43,FALSE)</f>
        <v>0</v>
      </c>
      <c r="AV2244">
        <f>VLOOKUP($G2244,county_facts!$A:$BB,44,FALSE)</f>
        <v>0</v>
      </c>
      <c r="AW2244">
        <f>VLOOKUP($G2244,county_facts!$A:$BB,45,FALSE)</f>
        <v>0</v>
      </c>
      <c r="AX2244">
        <f>VLOOKUP($G2244,county_facts!$A:$BB,46,FALSE)</f>
        <v>21.5</v>
      </c>
      <c r="AY2244">
        <f>VLOOKUP($G2244,county_facts!$A:$BB,47,FALSE)</f>
        <v>0</v>
      </c>
      <c r="AZ2244">
        <f>VLOOKUP($G2244,county_facts!$A:$BB,48,FALSE)</f>
        <v>8746</v>
      </c>
      <c r="BA2244">
        <f>VLOOKUP($G2244,county_facts!$A:$BB,49,FALSE)</f>
        <v>112941</v>
      </c>
      <c r="BB2244">
        <f>VLOOKUP($G2244,county_facts!$A:$BB,50,FALSE)</f>
        <v>8245</v>
      </c>
      <c r="BC2244">
        <f>VLOOKUP($G2244,county_facts!$A:$BB,51,FALSE)</f>
        <v>10056</v>
      </c>
      <c r="BD2244">
        <f>VLOOKUP($G2244,county_facts!$A:$BB,52,FALSE)</f>
        <v>31</v>
      </c>
      <c r="BE2244">
        <f>VLOOKUP($G2244,county_facts!$A:$BB,53,FALSE)</f>
        <v>320.68</v>
      </c>
      <c r="BF2244">
        <f>VLOOKUP($G2244,county_facts!$A:$BB,54,FALSE)</f>
        <v>41.5</v>
      </c>
    </row>
    <row r="2245" spans="1:58" x14ac:dyDescent="0.3">
      <c r="A2245" t="s">
        <v>9</v>
      </c>
      <c r="B2245" t="s">
        <v>30</v>
      </c>
      <c r="C2245">
        <v>308</v>
      </c>
      <c r="D2245" t="s">
        <v>840</v>
      </c>
      <c r="E2245">
        <v>1064</v>
      </c>
      <c r="F2245">
        <v>0.28947368400000001</v>
      </c>
      <c r="G2245">
        <v>51113</v>
      </c>
      <c r="H2245">
        <f>VLOOKUP($G2245,county_facts!$A:$BB,4,FALSE)</f>
        <v>13157</v>
      </c>
      <c r="I2245">
        <f>VLOOKUP($G2245,county_facts!$A:$BB,5,FALSE)</f>
        <v>13308</v>
      </c>
      <c r="J2245">
        <f>VLOOKUP($G2245,county_facts!$A:$BB,6,FALSE)</f>
        <v>-1.1000000000000001</v>
      </c>
      <c r="K2245">
        <f>VLOOKUP($G2245,county_facts!$A:$BB,7,FALSE)</f>
        <v>13308</v>
      </c>
      <c r="L2245">
        <f>VLOOKUP($G2245,county_facts!$A:$BB,8,FALSE)</f>
        <v>5</v>
      </c>
      <c r="M2245">
        <f>VLOOKUP($G2245,county_facts!$A:$BB,9,FALSE)</f>
        <v>21</v>
      </c>
      <c r="N2245">
        <f>VLOOKUP($G2245,county_facts!$A:$BB,10,FALSE)</f>
        <v>20.5</v>
      </c>
      <c r="O2245">
        <f>VLOOKUP($G2245,county_facts!$A:$BB,11,FALSE)</f>
        <v>51.4</v>
      </c>
      <c r="P2245">
        <f>VLOOKUP($G2245,county_facts!$A:$BB,12,FALSE)</f>
        <v>87.2</v>
      </c>
      <c r="Q2245">
        <f>VLOOKUP($G2245,county_facts!$A:$BB,13,FALSE)</f>
        <v>9.5</v>
      </c>
      <c r="R2245">
        <f>VLOOKUP($G2245,county_facts!$A:$BB,14,FALSE)</f>
        <v>0.3</v>
      </c>
      <c r="S2245">
        <f>VLOOKUP($G2245,county_facts!$A:$BB,15,FALSE)</f>
        <v>0.6</v>
      </c>
      <c r="T2245">
        <f>VLOOKUP($G2245,county_facts!$A:$BB,16,FALSE)</f>
        <v>0</v>
      </c>
      <c r="U2245">
        <f>VLOOKUP($G2245,county_facts!$A:$BB,17,FALSE)</f>
        <v>2.4</v>
      </c>
      <c r="V2245">
        <f>VLOOKUP($G2245,county_facts!$A:$BB,18,FALSE)</f>
        <v>2.1</v>
      </c>
      <c r="W2245">
        <f>VLOOKUP($G2245,county_facts!$A:$BB,19,FALSE)</f>
        <v>85.3</v>
      </c>
      <c r="X2245">
        <f>VLOOKUP($G2245,county_facts!$A:$BB,20,FALSE)</f>
        <v>88.2</v>
      </c>
      <c r="Y2245">
        <f>VLOOKUP($G2245,county_facts!$A:$BB,21,FALSE)</f>
        <v>3</v>
      </c>
      <c r="Z2245">
        <f>VLOOKUP($G2245,county_facts!$A:$BB,22,FALSE)</f>
        <v>2.1</v>
      </c>
      <c r="AA2245">
        <f>VLOOKUP($G2245,county_facts!$A:$BB,23,FALSE)</f>
        <v>79.8</v>
      </c>
      <c r="AB2245">
        <f>VLOOKUP($G2245,county_facts!$A:$BB,24,FALSE)</f>
        <v>21.8</v>
      </c>
      <c r="AC2245">
        <f>VLOOKUP($G2245,county_facts!$A:$BB,25,FALSE)</f>
        <v>1356</v>
      </c>
      <c r="AD2245">
        <f>VLOOKUP($G2245,county_facts!$A:$BB,26,FALSE)</f>
        <v>32.799999999999997</v>
      </c>
      <c r="AE2245">
        <f>VLOOKUP($G2245,county_facts!$A:$BB,27,FALSE)</f>
        <v>6006</v>
      </c>
      <c r="AF2245">
        <f>VLOOKUP($G2245,county_facts!$A:$BB,28,FALSE)</f>
        <v>80.3</v>
      </c>
      <c r="AG2245">
        <f>VLOOKUP($G2245,county_facts!$A:$BB,29,FALSE)</f>
        <v>2</v>
      </c>
      <c r="AH2245">
        <f>VLOOKUP($G2245,county_facts!$A:$BB,30,FALSE)</f>
        <v>240900</v>
      </c>
      <c r="AI2245">
        <f>VLOOKUP($G2245,county_facts!$A:$BB,31,FALSE)</f>
        <v>5024</v>
      </c>
      <c r="AJ2245">
        <f>VLOOKUP($G2245,county_facts!$A:$BB,32,FALSE)</f>
        <v>2.6</v>
      </c>
      <c r="AK2245">
        <f>VLOOKUP($G2245,county_facts!$A:$BB,33,FALSE)</f>
        <v>27296</v>
      </c>
      <c r="AL2245">
        <f>VLOOKUP($G2245,county_facts!$A:$BB,34,FALSE)</f>
        <v>53459</v>
      </c>
      <c r="AM2245">
        <f>VLOOKUP($G2245,county_facts!$A:$BB,35,FALSE)</f>
        <v>13.3</v>
      </c>
      <c r="AN2245">
        <f>VLOOKUP($G2245,county_facts!$A:$BB,36,FALSE)</f>
        <v>273</v>
      </c>
      <c r="AO2245">
        <f>VLOOKUP($G2245,county_facts!$A:$BB,37,FALSE)</f>
        <v>2640</v>
      </c>
      <c r="AP2245">
        <f>VLOOKUP($G2245,county_facts!$A:$BB,38,FALSE)</f>
        <v>-3.7</v>
      </c>
      <c r="AQ2245">
        <f>VLOOKUP($G2245,county_facts!$A:$BB,39,FALSE)</f>
        <v>1085</v>
      </c>
      <c r="AR2245">
        <f>VLOOKUP($G2245,county_facts!$A:$BB,40,FALSE)</f>
        <v>1514</v>
      </c>
      <c r="AS2245">
        <f>VLOOKUP($G2245,county_facts!$A:$BB,41,FALSE)</f>
        <v>0</v>
      </c>
      <c r="AT2245">
        <f>VLOOKUP($G2245,county_facts!$A:$BB,42,FALSE)</f>
        <v>0</v>
      </c>
      <c r="AU2245">
        <f>VLOOKUP($G2245,county_facts!$A:$BB,43,FALSE)</f>
        <v>0</v>
      </c>
      <c r="AV2245">
        <f>VLOOKUP($G2245,county_facts!$A:$BB,44,FALSE)</f>
        <v>0</v>
      </c>
      <c r="AW2245">
        <f>VLOOKUP($G2245,county_facts!$A:$BB,45,FALSE)</f>
        <v>0</v>
      </c>
      <c r="AX2245">
        <f>VLOOKUP($G2245,county_facts!$A:$BB,46,FALSE)</f>
        <v>21.5</v>
      </c>
      <c r="AY2245">
        <f>VLOOKUP($G2245,county_facts!$A:$BB,47,FALSE)</f>
        <v>0</v>
      </c>
      <c r="AZ2245">
        <f>VLOOKUP($G2245,county_facts!$A:$BB,48,FALSE)</f>
        <v>8746</v>
      </c>
      <c r="BA2245">
        <f>VLOOKUP($G2245,county_facts!$A:$BB,49,FALSE)</f>
        <v>112941</v>
      </c>
      <c r="BB2245">
        <f>VLOOKUP($G2245,county_facts!$A:$BB,50,FALSE)</f>
        <v>8245</v>
      </c>
      <c r="BC2245">
        <f>VLOOKUP($G2245,county_facts!$A:$BB,51,FALSE)</f>
        <v>10056</v>
      </c>
      <c r="BD2245">
        <f>VLOOKUP($G2245,county_facts!$A:$BB,52,FALSE)</f>
        <v>31</v>
      </c>
      <c r="BE2245">
        <f>VLOOKUP($G2245,county_facts!$A:$BB,53,FALSE)</f>
        <v>320.68</v>
      </c>
      <c r="BF2245">
        <f>VLOOKUP($G2245,county_facts!$A:$BB,54,FALSE)</f>
        <v>41.5</v>
      </c>
    </row>
    <row r="2246" spans="1:58" x14ac:dyDescent="0.3">
      <c r="A2246" t="s">
        <v>6</v>
      </c>
      <c r="B2246" t="s">
        <v>925</v>
      </c>
      <c r="C2246">
        <v>4836</v>
      </c>
      <c r="D2246" t="s">
        <v>840</v>
      </c>
      <c r="E2246">
        <v>6642</v>
      </c>
      <c r="F2246">
        <v>0.72809394800000005</v>
      </c>
      <c r="G2246">
        <v>51680</v>
      </c>
      <c r="H2246">
        <f>VLOOKUP($G2246,county_facts!$A:$BB,4,FALSE)</f>
        <v>79047</v>
      </c>
      <c r="I2246">
        <f>VLOOKUP($G2246,county_facts!$A:$BB,5,FALSE)</f>
        <v>75613</v>
      </c>
      <c r="J2246">
        <f>VLOOKUP($G2246,county_facts!$A:$BB,6,FALSE)</f>
        <v>4.5</v>
      </c>
      <c r="K2246">
        <f>VLOOKUP($G2246,county_facts!$A:$BB,7,FALSE)</f>
        <v>75568</v>
      </c>
      <c r="L2246">
        <f>VLOOKUP($G2246,county_facts!$A:$BB,8,FALSE)</f>
        <v>6.5</v>
      </c>
      <c r="M2246">
        <f>VLOOKUP($G2246,county_facts!$A:$BB,9,FALSE)</f>
        <v>20</v>
      </c>
      <c r="N2246">
        <f>VLOOKUP($G2246,county_facts!$A:$BB,10,FALSE)</f>
        <v>14</v>
      </c>
      <c r="O2246">
        <f>VLOOKUP($G2246,county_facts!$A:$BB,11,FALSE)</f>
        <v>53.2</v>
      </c>
      <c r="P2246">
        <f>VLOOKUP($G2246,county_facts!$A:$BB,12,FALSE)</f>
        <v>65.7</v>
      </c>
      <c r="Q2246">
        <f>VLOOKUP($G2246,county_facts!$A:$BB,13,FALSE)</f>
        <v>28.5</v>
      </c>
      <c r="R2246">
        <f>VLOOKUP($G2246,county_facts!$A:$BB,14,FALSE)</f>
        <v>0.5</v>
      </c>
      <c r="S2246">
        <f>VLOOKUP($G2246,county_facts!$A:$BB,15,FALSE)</f>
        <v>3.1</v>
      </c>
      <c r="T2246">
        <f>VLOOKUP($G2246,county_facts!$A:$BB,16,FALSE)</f>
        <v>0.1</v>
      </c>
      <c r="U2246">
        <f>VLOOKUP($G2246,county_facts!$A:$BB,17,FALSE)</f>
        <v>2.1</v>
      </c>
      <c r="V2246">
        <f>VLOOKUP($G2246,county_facts!$A:$BB,18,FALSE)</f>
        <v>3.3</v>
      </c>
      <c r="W2246">
        <f>VLOOKUP($G2246,county_facts!$A:$BB,19,FALSE)</f>
        <v>63.1</v>
      </c>
      <c r="X2246">
        <f>VLOOKUP($G2246,county_facts!$A:$BB,20,FALSE)</f>
        <v>73.900000000000006</v>
      </c>
      <c r="Y2246">
        <f>VLOOKUP($G2246,county_facts!$A:$BB,21,FALSE)</f>
        <v>5</v>
      </c>
      <c r="Z2246">
        <f>VLOOKUP($G2246,county_facts!$A:$BB,22,FALSE)</f>
        <v>6.7</v>
      </c>
      <c r="AA2246">
        <f>VLOOKUP($G2246,county_facts!$A:$BB,23,FALSE)</f>
        <v>86</v>
      </c>
      <c r="AB2246">
        <f>VLOOKUP($G2246,county_facts!$A:$BB,24,FALSE)</f>
        <v>31.2</v>
      </c>
      <c r="AC2246">
        <f>VLOOKUP($G2246,county_facts!$A:$BB,25,FALSE)</f>
        <v>5488</v>
      </c>
      <c r="AD2246">
        <f>VLOOKUP($G2246,county_facts!$A:$BB,26,FALSE)</f>
        <v>16.899999999999999</v>
      </c>
      <c r="AE2246">
        <f>VLOOKUP($G2246,county_facts!$A:$BB,27,FALSE)</f>
        <v>32349</v>
      </c>
      <c r="AF2246">
        <f>VLOOKUP($G2246,county_facts!$A:$BB,28,FALSE)</f>
        <v>52.7</v>
      </c>
      <c r="AG2246">
        <f>VLOOKUP($G2246,county_facts!$A:$BB,29,FALSE)</f>
        <v>32.1</v>
      </c>
      <c r="AH2246">
        <f>VLOOKUP($G2246,county_facts!$A:$BB,30,FALSE)</f>
        <v>145800</v>
      </c>
      <c r="AI2246">
        <f>VLOOKUP($G2246,county_facts!$A:$BB,31,FALSE)</f>
        <v>28556</v>
      </c>
      <c r="AJ2246">
        <f>VLOOKUP($G2246,county_facts!$A:$BB,32,FALSE)</f>
        <v>2.35</v>
      </c>
      <c r="AK2246">
        <f>VLOOKUP($G2246,county_facts!$A:$BB,33,FALSE)</f>
        <v>21440</v>
      </c>
      <c r="AL2246">
        <f>VLOOKUP($G2246,county_facts!$A:$BB,34,FALSE)</f>
        <v>38138</v>
      </c>
      <c r="AM2246">
        <f>VLOOKUP($G2246,county_facts!$A:$BB,35,FALSE)</f>
        <v>24.7</v>
      </c>
      <c r="AN2246">
        <f>VLOOKUP($G2246,county_facts!$A:$BB,36,FALSE)</f>
        <v>2196</v>
      </c>
      <c r="AO2246">
        <f>VLOOKUP($G2246,county_facts!$A:$BB,37,FALSE)</f>
        <v>55822</v>
      </c>
      <c r="AP2246">
        <f>VLOOKUP($G2246,county_facts!$A:$BB,38,FALSE)</f>
        <v>1.2</v>
      </c>
      <c r="AQ2246">
        <f>VLOOKUP($G2246,county_facts!$A:$BB,39,FALSE)</f>
        <v>3870</v>
      </c>
      <c r="AR2246">
        <f>VLOOKUP($G2246,county_facts!$A:$BB,40,FALSE)</f>
        <v>4794</v>
      </c>
      <c r="AS2246">
        <f>VLOOKUP($G2246,county_facts!$A:$BB,41,FALSE)</f>
        <v>11.6</v>
      </c>
      <c r="AT2246">
        <f>VLOOKUP($G2246,county_facts!$A:$BB,42,FALSE)</f>
        <v>0</v>
      </c>
      <c r="AU2246">
        <f>VLOOKUP($G2246,county_facts!$A:$BB,43,FALSE)</f>
        <v>2</v>
      </c>
      <c r="AV2246">
        <f>VLOOKUP($G2246,county_facts!$A:$BB,44,FALSE)</f>
        <v>0</v>
      </c>
      <c r="AW2246">
        <f>VLOOKUP($G2246,county_facts!$A:$BB,45,FALSE)</f>
        <v>0</v>
      </c>
      <c r="AX2246">
        <f>VLOOKUP($G2246,county_facts!$A:$BB,46,FALSE)</f>
        <v>26.4</v>
      </c>
      <c r="AY2246">
        <f>VLOOKUP($G2246,county_facts!$A:$BB,47,FALSE)</f>
        <v>2801602</v>
      </c>
      <c r="AZ2246">
        <f>VLOOKUP($G2246,county_facts!$A:$BB,48,FALSE)</f>
        <v>541451</v>
      </c>
      <c r="BA2246">
        <f>VLOOKUP($G2246,county_facts!$A:$BB,49,FALSE)</f>
        <v>1665130</v>
      </c>
      <c r="BB2246">
        <f>VLOOKUP($G2246,county_facts!$A:$BB,50,FALSE)</f>
        <v>23171</v>
      </c>
      <c r="BC2246">
        <f>VLOOKUP($G2246,county_facts!$A:$BB,51,FALSE)</f>
        <v>189961</v>
      </c>
      <c r="BD2246">
        <f>VLOOKUP($G2246,county_facts!$A:$BB,52,FALSE)</f>
        <v>92</v>
      </c>
      <c r="BE2246">
        <f>VLOOKUP($G2246,county_facts!$A:$BB,53,FALSE)</f>
        <v>49.13</v>
      </c>
      <c r="BF2246">
        <f>VLOOKUP($G2246,county_facts!$A:$BB,54,FALSE)</f>
        <v>1538.2</v>
      </c>
    </row>
    <row r="2247" spans="1:58" x14ac:dyDescent="0.3">
      <c r="A2247" t="s">
        <v>9</v>
      </c>
      <c r="B2247" t="s">
        <v>925</v>
      </c>
      <c r="C2247">
        <v>1806</v>
      </c>
      <c r="D2247" t="s">
        <v>840</v>
      </c>
      <c r="E2247">
        <v>6642</v>
      </c>
      <c r="F2247">
        <v>0.27190605200000001</v>
      </c>
      <c r="G2247">
        <v>51680</v>
      </c>
      <c r="H2247">
        <f>VLOOKUP($G2247,county_facts!$A:$BB,4,FALSE)</f>
        <v>79047</v>
      </c>
      <c r="I2247">
        <f>VLOOKUP($G2247,county_facts!$A:$BB,5,FALSE)</f>
        <v>75613</v>
      </c>
      <c r="J2247">
        <f>VLOOKUP($G2247,county_facts!$A:$BB,6,FALSE)</f>
        <v>4.5</v>
      </c>
      <c r="K2247">
        <f>VLOOKUP($G2247,county_facts!$A:$BB,7,FALSE)</f>
        <v>75568</v>
      </c>
      <c r="L2247">
        <f>VLOOKUP($G2247,county_facts!$A:$BB,8,FALSE)</f>
        <v>6.5</v>
      </c>
      <c r="M2247">
        <f>VLOOKUP($G2247,county_facts!$A:$BB,9,FALSE)</f>
        <v>20</v>
      </c>
      <c r="N2247">
        <f>VLOOKUP($G2247,county_facts!$A:$BB,10,FALSE)</f>
        <v>14</v>
      </c>
      <c r="O2247">
        <f>VLOOKUP($G2247,county_facts!$A:$BB,11,FALSE)</f>
        <v>53.2</v>
      </c>
      <c r="P2247">
        <f>VLOOKUP($G2247,county_facts!$A:$BB,12,FALSE)</f>
        <v>65.7</v>
      </c>
      <c r="Q2247">
        <f>VLOOKUP($G2247,county_facts!$A:$BB,13,FALSE)</f>
        <v>28.5</v>
      </c>
      <c r="R2247">
        <f>VLOOKUP($G2247,county_facts!$A:$BB,14,FALSE)</f>
        <v>0.5</v>
      </c>
      <c r="S2247">
        <f>VLOOKUP($G2247,county_facts!$A:$BB,15,FALSE)</f>
        <v>3.1</v>
      </c>
      <c r="T2247">
        <f>VLOOKUP($G2247,county_facts!$A:$BB,16,FALSE)</f>
        <v>0.1</v>
      </c>
      <c r="U2247">
        <f>VLOOKUP($G2247,county_facts!$A:$BB,17,FALSE)</f>
        <v>2.1</v>
      </c>
      <c r="V2247">
        <f>VLOOKUP($G2247,county_facts!$A:$BB,18,FALSE)</f>
        <v>3.3</v>
      </c>
      <c r="W2247">
        <f>VLOOKUP($G2247,county_facts!$A:$BB,19,FALSE)</f>
        <v>63.1</v>
      </c>
      <c r="X2247">
        <f>VLOOKUP($G2247,county_facts!$A:$BB,20,FALSE)</f>
        <v>73.900000000000006</v>
      </c>
      <c r="Y2247">
        <f>VLOOKUP($G2247,county_facts!$A:$BB,21,FALSE)</f>
        <v>5</v>
      </c>
      <c r="Z2247">
        <f>VLOOKUP($G2247,county_facts!$A:$BB,22,FALSE)</f>
        <v>6.7</v>
      </c>
      <c r="AA2247">
        <f>VLOOKUP($G2247,county_facts!$A:$BB,23,FALSE)</f>
        <v>86</v>
      </c>
      <c r="AB2247">
        <f>VLOOKUP($G2247,county_facts!$A:$BB,24,FALSE)</f>
        <v>31.2</v>
      </c>
      <c r="AC2247">
        <f>VLOOKUP($G2247,county_facts!$A:$BB,25,FALSE)</f>
        <v>5488</v>
      </c>
      <c r="AD2247">
        <f>VLOOKUP($G2247,county_facts!$A:$BB,26,FALSE)</f>
        <v>16.899999999999999</v>
      </c>
      <c r="AE2247">
        <f>VLOOKUP($G2247,county_facts!$A:$BB,27,FALSE)</f>
        <v>32349</v>
      </c>
      <c r="AF2247">
        <f>VLOOKUP($G2247,county_facts!$A:$BB,28,FALSE)</f>
        <v>52.7</v>
      </c>
      <c r="AG2247">
        <f>VLOOKUP($G2247,county_facts!$A:$BB,29,FALSE)</f>
        <v>32.1</v>
      </c>
      <c r="AH2247">
        <f>VLOOKUP($G2247,county_facts!$A:$BB,30,FALSE)</f>
        <v>145800</v>
      </c>
      <c r="AI2247">
        <f>VLOOKUP($G2247,county_facts!$A:$BB,31,FALSE)</f>
        <v>28556</v>
      </c>
      <c r="AJ2247">
        <f>VLOOKUP($G2247,county_facts!$A:$BB,32,FALSE)</f>
        <v>2.35</v>
      </c>
      <c r="AK2247">
        <f>VLOOKUP($G2247,county_facts!$A:$BB,33,FALSE)</f>
        <v>21440</v>
      </c>
      <c r="AL2247">
        <f>VLOOKUP($G2247,county_facts!$A:$BB,34,FALSE)</f>
        <v>38138</v>
      </c>
      <c r="AM2247">
        <f>VLOOKUP($G2247,county_facts!$A:$BB,35,FALSE)</f>
        <v>24.7</v>
      </c>
      <c r="AN2247">
        <f>VLOOKUP($G2247,county_facts!$A:$BB,36,FALSE)</f>
        <v>2196</v>
      </c>
      <c r="AO2247">
        <f>VLOOKUP($G2247,county_facts!$A:$BB,37,FALSE)</f>
        <v>55822</v>
      </c>
      <c r="AP2247">
        <f>VLOOKUP($G2247,county_facts!$A:$BB,38,FALSE)</f>
        <v>1.2</v>
      </c>
      <c r="AQ2247">
        <f>VLOOKUP($G2247,county_facts!$A:$BB,39,FALSE)</f>
        <v>3870</v>
      </c>
      <c r="AR2247">
        <f>VLOOKUP($G2247,county_facts!$A:$BB,40,FALSE)</f>
        <v>4794</v>
      </c>
      <c r="AS2247">
        <f>VLOOKUP($G2247,county_facts!$A:$BB,41,FALSE)</f>
        <v>11.6</v>
      </c>
      <c r="AT2247">
        <f>VLOOKUP($G2247,county_facts!$A:$BB,42,FALSE)</f>
        <v>0</v>
      </c>
      <c r="AU2247">
        <f>VLOOKUP($G2247,county_facts!$A:$BB,43,FALSE)</f>
        <v>2</v>
      </c>
      <c r="AV2247">
        <f>VLOOKUP($G2247,county_facts!$A:$BB,44,FALSE)</f>
        <v>0</v>
      </c>
      <c r="AW2247">
        <f>VLOOKUP($G2247,county_facts!$A:$BB,45,FALSE)</f>
        <v>0</v>
      </c>
      <c r="AX2247">
        <f>VLOOKUP($G2247,county_facts!$A:$BB,46,FALSE)</f>
        <v>26.4</v>
      </c>
      <c r="AY2247">
        <f>VLOOKUP($G2247,county_facts!$A:$BB,47,FALSE)</f>
        <v>2801602</v>
      </c>
      <c r="AZ2247">
        <f>VLOOKUP($G2247,county_facts!$A:$BB,48,FALSE)</f>
        <v>541451</v>
      </c>
      <c r="BA2247">
        <f>VLOOKUP($G2247,county_facts!$A:$BB,49,FALSE)</f>
        <v>1665130</v>
      </c>
      <c r="BB2247">
        <f>VLOOKUP($G2247,county_facts!$A:$BB,50,FALSE)</f>
        <v>23171</v>
      </c>
      <c r="BC2247">
        <f>VLOOKUP($G2247,county_facts!$A:$BB,51,FALSE)</f>
        <v>189961</v>
      </c>
      <c r="BD2247">
        <f>VLOOKUP($G2247,county_facts!$A:$BB,52,FALSE)</f>
        <v>92</v>
      </c>
      <c r="BE2247">
        <f>VLOOKUP($G2247,county_facts!$A:$BB,53,FALSE)</f>
        <v>49.13</v>
      </c>
      <c r="BF2247">
        <f>VLOOKUP($G2247,county_facts!$A:$BB,54,FALSE)</f>
        <v>1538.2</v>
      </c>
    </row>
    <row r="2248" spans="1:58" x14ac:dyDescent="0.3">
      <c r="A2248" t="s">
        <v>6</v>
      </c>
      <c r="B2248" t="s">
        <v>864</v>
      </c>
      <c r="C2248">
        <v>874</v>
      </c>
      <c r="D2248" t="s">
        <v>840</v>
      </c>
      <c r="E2248">
        <v>1045</v>
      </c>
      <c r="F2248">
        <v>0.83636363599999997</v>
      </c>
      <c r="G2248">
        <v>51111</v>
      </c>
      <c r="H2248">
        <f>VLOOKUP($G2248,county_facts!$A:$BB,4,FALSE)</f>
        <v>12466</v>
      </c>
      <c r="I2248">
        <f>VLOOKUP($G2248,county_facts!$A:$BB,5,FALSE)</f>
        <v>12916</v>
      </c>
      <c r="J2248">
        <f>VLOOKUP($G2248,county_facts!$A:$BB,6,FALSE)</f>
        <v>-3.5</v>
      </c>
      <c r="K2248">
        <f>VLOOKUP($G2248,county_facts!$A:$BB,7,FALSE)</f>
        <v>12914</v>
      </c>
      <c r="L2248">
        <f>VLOOKUP($G2248,county_facts!$A:$BB,8,FALSE)</f>
        <v>4.4000000000000004</v>
      </c>
      <c r="M2248">
        <f>VLOOKUP($G2248,county_facts!$A:$BB,9,FALSE)</f>
        <v>18.7</v>
      </c>
      <c r="N2248">
        <f>VLOOKUP($G2248,county_facts!$A:$BB,10,FALSE)</f>
        <v>19.7</v>
      </c>
      <c r="O2248">
        <f>VLOOKUP($G2248,county_facts!$A:$BB,11,FALSE)</f>
        <v>47.3</v>
      </c>
      <c r="P2248">
        <f>VLOOKUP($G2248,county_facts!$A:$BB,12,FALSE)</f>
        <v>63.3</v>
      </c>
      <c r="Q2248">
        <f>VLOOKUP($G2248,county_facts!$A:$BB,13,FALSE)</f>
        <v>34</v>
      </c>
      <c r="R2248">
        <f>VLOOKUP($G2248,county_facts!$A:$BB,14,FALSE)</f>
        <v>0.4</v>
      </c>
      <c r="S2248">
        <f>VLOOKUP($G2248,county_facts!$A:$BB,15,FALSE)</f>
        <v>0.3</v>
      </c>
      <c r="T2248">
        <f>VLOOKUP($G2248,county_facts!$A:$BB,16,FALSE)</f>
        <v>0.2</v>
      </c>
      <c r="U2248">
        <f>VLOOKUP($G2248,county_facts!$A:$BB,17,FALSE)</f>
        <v>1.8</v>
      </c>
      <c r="V2248">
        <f>VLOOKUP($G2248,county_facts!$A:$BB,18,FALSE)</f>
        <v>4.2</v>
      </c>
      <c r="W2248">
        <f>VLOOKUP($G2248,county_facts!$A:$BB,19,FALSE)</f>
        <v>60.2</v>
      </c>
      <c r="X2248">
        <f>VLOOKUP($G2248,county_facts!$A:$BB,20,FALSE)</f>
        <v>92.4</v>
      </c>
      <c r="Y2248">
        <f>VLOOKUP($G2248,county_facts!$A:$BB,21,FALSE)</f>
        <v>2.9</v>
      </c>
      <c r="Z2248">
        <f>VLOOKUP($G2248,county_facts!$A:$BB,22,FALSE)</f>
        <v>4.7</v>
      </c>
      <c r="AA2248">
        <f>VLOOKUP($G2248,county_facts!$A:$BB,23,FALSE)</f>
        <v>69</v>
      </c>
      <c r="AB2248">
        <f>VLOOKUP($G2248,county_facts!$A:$BB,24,FALSE)</f>
        <v>11.9</v>
      </c>
      <c r="AC2248">
        <f>VLOOKUP($G2248,county_facts!$A:$BB,25,FALSE)</f>
        <v>1184</v>
      </c>
      <c r="AD2248">
        <f>VLOOKUP($G2248,county_facts!$A:$BB,26,FALSE)</f>
        <v>29.2</v>
      </c>
      <c r="AE2248">
        <f>VLOOKUP($G2248,county_facts!$A:$BB,27,FALSE)</f>
        <v>5935</v>
      </c>
      <c r="AF2248">
        <f>VLOOKUP($G2248,county_facts!$A:$BB,28,FALSE)</f>
        <v>75.3</v>
      </c>
      <c r="AG2248">
        <f>VLOOKUP($G2248,county_facts!$A:$BB,29,FALSE)</f>
        <v>2.5</v>
      </c>
      <c r="AH2248">
        <f>VLOOKUP($G2248,county_facts!$A:$BB,30,FALSE)</f>
        <v>100400</v>
      </c>
      <c r="AI2248">
        <f>VLOOKUP($G2248,county_facts!$A:$BB,31,FALSE)</f>
        <v>4572</v>
      </c>
      <c r="AJ2248">
        <f>VLOOKUP($G2248,county_facts!$A:$BB,32,FALSE)</f>
        <v>2.48</v>
      </c>
      <c r="AK2248">
        <f>VLOOKUP($G2248,county_facts!$A:$BB,33,FALSE)</f>
        <v>17630</v>
      </c>
      <c r="AL2248">
        <f>VLOOKUP($G2248,county_facts!$A:$BB,34,FALSE)</f>
        <v>35237</v>
      </c>
      <c r="AM2248">
        <f>VLOOKUP($G2248,county_facts!$A:$BB,35,FALSE)</f>
        <v>22.6</v>
      </c>
      <c r="AN2248">
        <f>VLOOKUP($G2248,county_facts!$A:$BB,36,FALSE)</f>
        <v>177</v>
      </c>
      <c r="AO2248">
        <f>VLOOKUP($G2248,county_facts!$A:$BB,37,FALSE)</f>
        <v>1511</v>
      </c>
      <c r="AP2248">
        <f>VLOOKUP($G2248,county_facts!$A:$BB,38,FALSE)</f>
        <v>-10.199999999999999</v>
      </c>
      <c r="AQ2248">
        <f>VLOOKUP($G2248,county_facts!$A:$BB,39,FALSE)</f>
        <v>550</v>
      </c>
      <c r="AR2248">
        <f>VLOOKUP($G2248,county_facts!$A:$BB,40,FALSE)</f>
        <v>882</v>
      </c>
      <c r="AS2248">
        <f>VLOOKUP($G2248,county_facts!$A:$BB,41,FALSE)</f>
        <v>0</v>
      </c>
      <c r="AT2248">
        <f>VLOOKUP($G2248,county_facts!$A:$BB,42,FALSE)</f>
        <v>0</v>
      </c>
      <c r="AU2248">
        <f>VLOOKUP($G2248,county_facts!$A:$BB,43,FALSE)</f>
        <v>0</v>
      </c>
      <c r="AV2248">
        <f>VLOOKUP($G2248,county_facts!$A:$BB,44,FALSE)</f>
        <v>0</v>
      </c>
      <c r="AW2248">
        <f>VLOOKUP($G2248,county_facts!$A:$BB,45,FALSE)</f>
        <v>0</v>
      </c>
      <c r="AX2248">
        <f>VLOOKUP($G2248,county_facts!$A:$BB,46,FALSE)</f>
        <v>26.5</v>
      </c>
      <c r="AY2248">
        <f>VLOOKUP($G2248,county_facts!$A:$BB,47,FALSE)</f>
        <v>0</v>
      </c>
      <c r="AZ2248">
        <f>VLOOKUP($G2248,county_facts!$A:$BB,48,FALSE)</f>
        <v>45743</v>
      </c>
      <c r="BA2248">
        <f>VLOOKUP($G2248,county_facts!$A:$BB,49,FALSE)</f>
        <v>54682</v>
      </c>
      <c r="BB2248">
        <f>VLOOKUP($G2248,county_facts!$A:$BB,50,FALSE)</f>
        <v>4227</v>
      </c>
      <c r="BC2248">
        <f>VLOOKUP($G2248,county_facts!$A:$BB,51,FALSE)</f>
        <v>0</v>
      </c>
      <c r="BD2248">
        <f>VLOOKUP($G2248,county_facts!$A:$BB,52,FALSE)</f>
        <v>13</v>
      </c>
      <c r="BE2248">
        <f>VLOOKUP($G2248,county_facts!$A:$BB,53,FALSE)</f>
        <v>431.68</v>
      </c>
      <c r="BF2248">
        <f>VLOOKUP($G2248,county_facts!$A:$BB,54,FALSE)</f>
        <v>29.9</v>
      </c>
    </row>
    <row r="2249" spans="1:58" x14ac:dyDescent="0.3">
      <c r="A2249" t="s">
        <v>9</v>
      </c>
      <c r="B2249" t="s">
        <v>864</v>
      </c>
      <c r="C2249">
        <v>171</v>
      </c>
      <c r="D2249" t="s">
        <v>840</v>
      </c>
      <c r="E2249">
        <v>1045</v>
      </c>
      <c r="F2249">
        <v>0.16363636400000001</v>
      </c>
      <c r="G2249">
        <v>51111</v>
      </c>
      <c r="H2249">
        <f>VLOOKUP($G2249,county_facts!$A:$BB,4,FALSE)</f>
        <v>12466</v>
      </c>
      <c r="I2249">
        <f>VLOOKUP($G2249,county_facts!$A:$BB,5,FALSE)</f>
        <v>12916</v>
      </c>
      <c r="J2249">
        <f>VLOOKUP($G2249,county_facts!$A:$BB,6,FALSE)</f>
        <v>-3.5</v>
      </c>
      <c r="K2249">
        <f>VLOOKUP($G2249,county_facts!$A:$BB,7,FALSE)</f>
        <v>12914</v>
      </c>
      <c r="L2249">
        <f>VLOOKUP($G2249,county_facts!$A:$BB,8,FALSE)</f>
        <v>4.4000000000000004</v>
      </c>
      <c r="M2249">
        <f>VLOOKUP($G2249,county_facts!$A:$BB,9,FALSE)</f>
        <v>18.7</v>
      </c>
      <c r="N2249">
        <f>VLOOKUP($G2249,county_facts!$A:$BB,10,FALSE)</f>
        <v>19.7</v>
      </c>
      <c r="O2249">
        <f>VLOOKUP($G2249,county_facts!$A:$BB,11,FALSE)</f>
        <v>47.3</v>
      </c>
      <c r="P2249">
        <f>VLOOKUP($G2249,county_facts!$A:$BB,12,FALSE)</f>
        <v>63.3</v>
      </c>
      <c r="Q2249">
        <f>VLOOKUP($G2249,county_facts!$A:$BB,13,FALSE)</f>
        <v>34</v>
      </c>
      <c r="R2249">
        <f>VLOOKUP($G2249,county_facts!$A:$BB,14,FALSE)</f>
        <v>0.4</v>
      </c>
      <c r="S2249">
        <f>VLOOKUP($G2249,county_facts!$A:$BB,15,FALSE)</f>
        <v>0.3</v>
      </c>
      <c r="T2249">
        <f>VLOOKUP($G2249,county_facts!$A:$BB,16,FALSE)</f>
        <v>0.2</v>
      </c>
      <c r="U2249">
        <f>VLOOKUP($G2249,county_facts!$A:$BB,17,FALSE)</f>
        <v>1.8</v>
      </c>
      <c r="V2249">
        <f>VLOOKUP($G2249,county_facts!$A:$BB,18,FALSE)</f>
        <v>4.2</v>
      </c>
      <c r="W2249">
        <f>VLOOKUP($G2249,county_facts!$A:$BB,19,FALSE)</f>
        <v>60.2</v>
      </c>
      <c r="X2249">
        <f>VLOOKUP($G2249,county_facts!$A:$BB,20,FALSE)</f>
        <v>92.4</v>
      </c>
      <c r="Y2249">
        <f>VLOOKUP($G2249,county_facts!$A:$BB,21,FALSE)</f>
        <v>2.9</v>
      </c>
      <c r="Z2249">
        <f>VLOOKUP($G2249,county_facts!$A:$BB,22,FALSE)</f>
        <v>4.7</v>
      </c>
      <c r="AA2249">
        <f>VLOOKUP($G2249,county_facts!$A:$BB,23,FALSE)</f>
        <v>69</v>
      </c>
      <c r="AB2249">
        <f>VLOOKUP($G2249,county_facts!$A:$BB,24,FALSE)</f>
        <v>11.9</v>
      </c>
      <c r="AC2249">
        <f>VLOOKUP($G2249,county_facts!$A:$BB,25,FALSE)</f>
        <v>1184</v>
      </c>
      <c r="AD2249">
        <f>VLOOKUP($G2249,county_facts!$A:$BB,26,FALSE)</f>
        <v>29.2</v>
      </c>
      <c r="AE2249">
        <f>VLOOKUP($G2249,county_facts!$A:$BB,27,FALSE)</f>
        <v>5935</v>
      </c>
      <c r="AF2249">
        <f>VLOOKUP($G2249,county_facts!$A:$BB,28,FALSE)</f>
        <v>75.3</v>
      </c>
      <c r="AG2249">
        <f>VLOOKUP($G2249,county_facts!$A:$BB,29,FALSE)</f>
        <v>2.5</v>
      </c>
      <c r="AH2249">
        <f>VLOOKUP($G2249,county_facts!$A:$BB,30,FALSE)</f>
        <v>100400</v>
      </c>
      <c r="AI2249">
        <f>VLOOKUP($G2249,county_facts!$A:$BB,31,FALSE)</f>
        <v>4572</v>
      </c>
      <c r="AJ2249">
        <f>VLOOKUP($G2249,county_facts!$A:$BB,32,FALSE)</f>
        <v>2.48</v>
      </c>
      <c r="AK2249">
        <f>VLOOKUP($G2249,county_facts!$A:$BB,33,FALSE)</f>
        <v>17630</v>
      </c>
      <c r="AL2249">
        <f>VLOOKUP($G2249,county_facts!$A:$BB,34,FALSE)</f>
        <v>35237</v>
      </c>
      <c r="AM2249">
        <f>VLOOKUP($G2249,county_facts!$A:$BB,35,FALSE)</f>
        <v>22.6</v>
      </c>
      <c r="AN2249">
        <f>VLOOKUP($G2249,county_facts!$A:$BB,36,FALSE)</f>
        <v>177</v>
      </c>
      <c r="AO2249">
        <f>VLOOKUP($G2249,county_facts!$A:$BB,37,FALSE)</f>
        <v>1511</v>
      </c>
      <c r="AP2249">
        <f>VLOOKUP($G2249,county_facts!$A:$BB,38,FALSE)</f>
        <v>-10.199999999999999</v>
      </c>
      <c r="AQ2249">
        <f>VLOOKUP($G2249,county_facts!$A:$BB,39,FALSE)</f>
        <v>550</v>
      </c>
      <c r="AR2249">
        <f>VLOOKUP($G2249,county_facts!$A:$BB,40,FALSE)</f>
        <v>882</v>
      </c>
      <c r="AS2249">
        <f>VLOOKUP($G2249,county_facts!$A:$BB,41,FALSE)</f>
        <v>0</v>
      </c>
      <c r="AT2249">
        <f>VLOOKUP($G2249,county_facts!$A:$BB,42,FALSE)</f>
        <v>0</v>
      </c>
      <c r="AU2249">
        <f>VLOOKUP($G2249,county_facts!$A:$BB,43,FALSE)</f>
        <v>0</v>
      </c>
      <c r="AV2249">
        <f>VLOOKUP($G2249,county_facts!$A:$BB,44,FALSE)</f>
        <v>0</v>
      </c>
      <c r="AW2249">
        <f>VLOOKUP($G2249,county_facts!$A:$BB,45,FALSE)</f>
        <v>0</v>
      </c>
      <c r="AX2249">
        <f>VLOOKUP($G2249,county_facts!$A:$BB,46,FALSE)</f>
        <v>26.5</v>
      </c>
      <c r="AY2249">
        <f>VLOOKUP($G2249,county_facts!$A:$BB,47,FALSE)</f>
        <v>0</v>
      </c>
      <c r="AZ2249">
        <f>VLOOKUP($G2249,county_facts!$A:$BB,48,FALSE)</f>
        <v>45743</v>
      </c>
      <c r="BA2249">
        <f>VLOOKUP($G2249,county_facts!$A:$BB,49,FALSE)</f>
        <v>54682</v>
      </c>
      <c r="BB2249">
        <f>VLOOKUP($G2249,county_facts!$A:$BB,50,FALSE)</f>
        <v>4227</v>
      </c>
      <c r="BC2249">
        <f>VLOOKUP($G2249,county_facts!$A:$BB,51,FALSE)</f>
        <v>0</v>
      </c>
      <c r="BD2249">
        <f>VLOOKUP($G2249,county_facts!$A:$BB,52,FALSE)</f>
        <v>13</v>
      </c>
      <c r="BE2249">
        <f>VLOOKUP($G2249,county_facts!$A:$BB,53,FALSE)</f>
        <v>431.68</v>
      </c>
      <c r="BF2249">
        <f>VLOOKUP($G2249,county_facts!$A:$BB,54,FALSE)</f>
        <v>29.9</v>
      </c>
    </row>
    <row r="2250" spans="1:58" x14ac:dyDescent="0.3">
      <c r="A2250" t="s">
        <v>6</v>
      </c>
      <c r="B2250" t="s">
        <v>273</v>
      </c>
      <c r="C2250">
        <v>2521</v>
      </c>
      <c r="D2250" t="s">
        <v>840</v>
      </c>
      <c r="E2250">
        <v>3417</v>
      </c>
      <c r="F2250">
        <v>0.73778168</v>
      </c>
      <c r="G2250">
        <v>51109</v>
      </c>
      <c r="H2250">
        <f>VLOOKUP($G2250,county_facts!$A:$BB,4,FALSE)</f>
        <v>34348</v>
      </c>
      <c r="I2250">
        <f>VLOOKUP($G2250,county_facts!$A:$BB,5,FALSE)</f>
        <v>33223</v>
      </c>
      <c r="J2250">
        <f>VLOOKUP($G2250,county_facts!$A:$BB,6,FALSE)</f>
        <v>3.4</v>
      </c>
      <c r="K2250">
        <f>VLOOKUP($G2250,county_facts!$A:$BB,7,FALSE)</f>
        <v>33153</v>
      </c>
      <c r="L2250">
        <f>VLOOKUP($G2250,county_facts!$A:$BB,8,FALSE)</f>
        <v>5.6</v>
      </c>
      <c r="M2250">
        <f>VLOOKUP($G2250,county_facts!$A:$BB,9,FALSE)</f>
        <v>21</v>
      </c>
      <c r="N2250">
        <f>VLOOKUP($G2250,county_facts!$A:$BB,10,FALSE)</f>
        <v>17.600000000000001</v>
      </c>
      <c r="O2250">
        <f>VLOOKUP($G2250,county_facts!$A:$BB,11,FALSE)</f>
        <v>50.6</v>
      </c>
      <c r="P2250">
        <f>VLOOKUP($G2250,county_facts!$A:$BB,12,FALSE)</f>
        <v>80</v>
      </c>
      <c r="Q2250">
        <f>VLOOKUP($G2250,county_facts!$A:$BB,13,FALSE)</f>
        <v>16.7</v>
      </c>
      <c r="R2250">
        <f>VLOOKUP($G2250,county_facts!$A:$BB,14,FALSE)</f>
        <v>0.4</v>
      </c>
      <c r="S2250">
        <f>VLOOKUP($G2250,county_facts!$A:$BB,15,FALSE)</f>
        <v>0.6</v>
      </c>
      <c r="T2250">
        <f>VLOOKUP($G2250,county_facts!$A:$BB,16,FALSE)</f>
        <v>0</v>
      </c>
      <c r="U2250">
        <f>VLOOKUP($G2250,county_facts!$A:$BB,17,FALSE)</f>
        <v>2.2000000000000002</v>
      </c>
      <c r="V2250">
        <f>VLOOKUP($G2250,county_facts!$A:$BB,18,FALSE)</f>
        <v>2.5</v>
      </c>
      <c r="W2250">
        <f>VLOOKUP($G2250,county_facts!$A:$BB,19,FALSE)</f>
        <v>78</v>
      </c>
      <c r="X2250">
        <f>VLOOKUP($G2250,county_facts!$A:$BB,20,FALSE)</f>
        <v>90.6</v>
      </c>
      <c r="Y2250">
        <f>VLOOKUP($G2250,county_facts!$A:$BB,21,FALSE)</f>
        <v>2.6</v>
      </c>
      <c r="Z2250">
        <f>VLOOKUP($G2250,county_facts!$A:$BB,22,FALSE)</f>
        <v>3.2</v>
      </c>
      <c r="AA2250">
        <f>VLOOKUP($G2250,county_facts!$A:$BB,23,FALSE)</f>
        <v>82.5</v>
      </c>
      <c r="AB2250">
        <f>VLOOKUP($G2250,county_facts!$A:$BB,24,FALSE)</f>
        <v>18.8</v>
      </c>
      <c r="AC2250">
        <f>VLOOKUP($G2250,county_facts!$A:$BB,25,FALSE)</f>
        <v>2963</v>
      </c>
      <c r="AD2250">
        <f>VLOOKUP($G2250,county_facts!$A:$BB,26,FALSE)</f>
        <v>35.1</v>
      </c>
      <c r="AE2250">
        <f>VLOOKUP($G2250,county_facts!$A:$BB,27,FALSE)</f>
        <v>16807</v>
      </c>
      <c r="AF2250">
        <f>VLOOKUP($G2250,county_facts!$A:$BB,28,FALSE)</f>
        <v>79.900000000000006</v>
      </c>
      <c r="AG2250">
        <f>VLOOKUP($G2250,county_facts!$A:$BB,29,FALSE)</f>
        <v>2.8</v>
      </c>
      <c r="AH2250">
        <f>VLOOKUP($G2250,county_facts!$A:$BB,30,FALSE)</f>
        <v>197700</v>
      </c>
      <c r="AI2250">
        <f>VLOOKUP($G2250,county_facts!$A:$BB,31,FALSE)</f>
        <v>13046</v>
      </c>
      <c r="AJ2250">
        <f>VLOOKUP($G2250,county_facts!$A:$BB,32,FALSE)</f>
        <v>2.5499999999999998</v>
      </c>
      <c r="AK2250">
        <f>VLOOKUP($G2250,county_facts!$A:$BB,33,FALSE)</f>
        <v>26956</v>
      </c>
      <c r="AL2250">
        <f>VLOOKUP($G2250,county_facts!$A:$BB,34,FALSE)</f>
        <v>54518</v>
      </c>
      <c r="AM2250">
        <f>VLOOKUP($G2250,county_facts!$A:$BB,35,FALSE)</f>
        <v>10.3</v>
      </c>
      <c r="AN2250">
        <f>VLOOKUP($G2250,county_facts!$A:$BB,36,FALSE)</f>
        <v>539</v>
      </c>
      <c r="AO2250">
        <f>VLOOKUP($G2250,county_facts!$A:$BB,37,FALSE)</f>
        <v>6385</v>
      </c>
      <c r="AP2250">
        <f>VLOOKUP($G2250,county_facts!$A:$BB,38,FALSE)</f>
        <v>-0.9</v>
      </c>
      <c r="AQ2250">
        <f>VLOOKUP($G2250,county_facts!$A:$BB,39,FALSE)</f>
        <v>2112</v>
      </c>
      <c r="AR2250">
        <f>VLOOKUP($G2250,county_facts!$A:$BB,40,FALSE)</f>
        <v>2612</v>
      </c>
      <c r="AS2250">
        <f>VLOOKUP($G2250,county_facts!$A:$BB,41,FALSE)</f>
        <v>0</v>
      </c>
      <c r="AT2250">
        <f>VLOOKUP($G2250,county_facts!$A:$BB,42,FALSE)</f>
        <v>0</v>
      </c>
      <c r="AU2250">
        <f>VLOOKUP($G2250,county_facts!$A:$BB,43,FALSE)</f>
        <v>0</v>
      </c>
      <c r="AV2250">
        <f>VLOOKUP($G2250,county_facts!$A:$BB,44,FALSE)</f>
        <v>0</v>
      </c>
      <c r="AW2250">
        <f>VLOOKUP($G2250,county_facts!$A:$BB,45,FALSE)</f>
        <v>0</v>
      </c>
      <c r="AX2250">
        <f>VLOOKUP($G2250,county_facts!$A:$BB,46,FALSE)</f>
        <v>0</v>
      </c>
      <c r="AY2250">
        <f>VLOOKUP($G2250,county_facts!$A:$BB,47,FALSE)</f>
        <v>435940</v>
      </c>
      <c r="AZ2250">
        <f>VLOOKUP($G2250,county_facts!$A:$BB,48,FALSE)</f>
        <v>102933</v>
      </c>
      <c r="BA2250">
        <f>VLOOKUP($G2250,county_facts!$A:$BB,49,FALSE)</f>
        <v>153825</v>
      </c>
      <c r="BB2250">
        <f>VLOOKUP($G2250,county_facts!$A:$BB,50,FALSE)</f>
        <v>4840</v>
      </c>
      <c r="BC2250">
        <f>VLOOKUP($G2250,county_facts!$A:$BB,51,FALSE)</f>
        <v>13861</v>
      </c>
      <c r="BD2250">
        <f>VLOOKUP($G2250,county_facts!$A:$BB,52,FALSE)</f>
        <v>168</v>
      </c>
      <c r="BE2250">
        <f>VLOOKUP($G2250,county_facts!$A:$BB,53,FALSE)</f>
        <v>496.3</v>
      </c>
      <c r="BF2250">
        <f>VLOOKUP($G2250,county_facts!$A:$BB,54,FALSE)</f>
        <v>66.8</v>
      </c>
    </row>
    <row r="2251" spans="1:58" x14ac:dyDescent="0.3">
      <c r="A2251" t="s">
        <v>9</v>
      </c>
      <c r="B2251" t="s">
        <v>273</v>
      </c>
      <c r="C2251">
        <v>896</v>
      </c>
      <c r="D2251" t="s">
        <v>840</v>
      </c>
      <c r="E2251">
        <v>3417</v>
      </c>
      <c r="F2251">
        <v>0.26221832</v>
      </c>
      <c r="G2251">
        <v>51109</v>
      </c>
      <c r="H2251">
        <f>VLOOKUP($G2251,county_facts!$A:$BB,4,FALSE)</f>
        <v>34348</v>
      </c>
      <c r="I2251">
        <f>VLOOKUP($G2251,county_facts!$A:$BB,5,FALSE)</f>
        <v>33223</v>
      </c>
      <c r="J2251">
        <f>VLOOKUP($G2251,county_facts!$A:$BB,6,FALSE)</f>
        <v>3.4</v>
      </c>
      <c r="K2251">
        <f>VLOOKUP($G2251,county_facts!$A:$BB,7,FALSE)</f>
        <v>33153</v>
      </c>
      <c r="L2251">
        <f>VLOOKUP($G2251,county_facts!$A:$BB,8,FALSE)</f>
        <v>5.6</v>
      </c>
      <c r="M2251">
        <f>VLOOKUP($G2251,county_facts!$A:$BB,9,FALSE)</f>
        <v>21</v>
      </c>
      <c r="N2251">
        <f>VLOOKUP($G2251,county_facts!$A:$BB,10,FALSE)</f>
        <v>17.600000000000001</v>
      </c>
      <c r="O2251">
        <f>VLOOKUP($G2251,county_facts!$A:$BB,11,FALSE)</f>
        <v>50.6</v>
      </c>
      <c r="P2251">
        <f>VLOOKUP($G2251,county_facts!$A:$BB,12,FALSE)</f>
        <v>80</v>
      </c>
      <c r="Q2251">
        <f>VLOOKUP($G2251,county_facts!$A:$BB,13,FALSE)</f>
        <v>16.7</v>
      </c>
      <c r="R2251">
        <f>VLOOKUP($G2251,county_facts!$A:$BB,14,FALSE)</f>
        <v>0.4</v>
      </c>
      <c r="S2251">
        <f>VLOOKUP($G2251,county_facts!$A:$BB,15,FALSE)</f>
        <v>0.6</v>
      </c>
      <c r="T2251">
        <f>VLOOKUP($G2251,county_facts!$A:$BB,16,FALSE)</f>
        <v>0</v>
      </c>
      <c r="U2251">
        <f>VLOOKUP($G2251,county_facts!$A:$BB,17,FALSE)</f>
        <v>2.2000000000000002</v>
      </c>
      <c r="V2251">
        <f>VLOOKUP($G2251,county_facts!$A:$BB,18,FALSE)</f>
        <v>2.5</v>
      </c>
      <c r="W2251">
        <f>VLOOKUP($G2251,county_facts!$A:$BB,19,FALSE)</f>
        <v>78</v>
      </c>
      <c r="X2251">
        <f>VLOOKUP($G2251,county_facts!$A:$BB,20,FALSE)</f>
        <v>90.6</v>
      </c>
      <c r="Y2251">
        <f>VLOOKUP($G2251,county_facts!$A:$BB,21,FALSE)</f>
        <v>2.6</v>
      </c>
      <c r="Z2251">
        <f>VLOOKUP($G2251,county_facts!$A:$BB,22,FALSE)</f>
        <v>3.2</v>
      </c>
      <c r="AA2251">
        <f>VLOOKUP($G2251,county_facts!$A:$BB,23,FALSE)</f>
        <v>82.5</v>
      </c>
      <c r="AB2251">
        <f>VLOOKUP($G2251,county_facts!$A:$BB,24,FALSE)</f>
        <v>18.8</v>
      </c>
      <c r="AC2251">
        <f>VLOOKUP($G2251,county_facts!$A:$BB,25,FALSE)</f>
        <v>2963</v>
      </c>
      <c r="AD2251">
        <f>VLOOKUP($G2251,county_facts!$A:$BB,26,FALSE)</f>
        <v>35.1</v>
      </c>
      <c r="AE2251">
        <f>VLOOKUP($G2251,county_facts!$A:$BB,27,FALSE)</f>
        <v>16807</v>
      </c>
      <c r="AF2251">
        <f>VLOOKUP($G2251,county_facts!$A:$BB,28,FALSE)</f>
        <v>79.900000000000006</v>
      </c>
      <c r="AG2251">
        <f>VLOOKUP($G2251,county_facts!$A:$BB,29,FALSE)</f>
        <v>2.8</v>
      </c>
      <c r="AH2251">
        <f>VLOOKUP($G2251,county_facts!$A:$BB,30,FALSE)</f>
        <v>197700</v>
      </c>
      <c r="AI2251">
        <f>VLOOKUP($G2251,county_facts!$A:$BB,31,FALSE)</f>
        <v>13046</v>
      </c>
      <c r="AJ2251">
        <f>VLOOKUP($G2251,county_facts!$A:$BB,32,FALSE)</f>
        <v>2.5499999999999998</v>
      </c>
      <c r="AK2251">
        <f>VLOOKUP($G2251,county_facts!$A:$BB,33,FALSE)</f>
        <v>26956</v>
      </c>
      <c r="AL2251">
        <f>VLOOKUP($G2251,county_facts!$A:$BB,34,FALSE)</f>
        <v>54518</v>
      </c>
      <c r="AM2251">
        <f>VLOOKUP($G2251,county_facts!$A:$BB,35,FALSE)</f>
        <v>10.3</v>
      </c>
      <c r="AN2251">
        <f>VLOOKUP($G2251,county_facts!$A:$BB,36,FALSE)</f>
        <v>539</v>
      </c>
      <c r="AO2251">
        <f>VLOOKUP($G2251,county_facts!$A:$BB,37,FALSE)</f>
        <v>6385</v>
      </c>
      <c r="AP2251">
        <f>VLOOKUP($G2251,county_facts!$A:$BB,38,FALSE)</f>
        <v>-0.9</v>
      </c>
      <c r="AQ2251">
        <f>VLOOKUP($G2251,county_facts!$A:$BB,39,FALSE)</f>
        <v>2112</v>
      </c>
      <c r="AR2251">
        <f>VLOOKUP($G2251,county_facts!$A:$BB,40,FALSE)</f>
        <v>2612</v>
      </c>
      <c r="AS2251">
        <f>VLOOKUP($G2251,county_facts!$A:$BB,41,FALSE)</f>
        <v>0</v>
      </c>
      <c r="AT2251">
        <f>VLOOKUP($G2251,county_facts!$A:$BB,42,FALSE)</f>
        <v>0</v>
      </c>
      <c r="AU2251">
        <f>VLOOKUP($G2251,county_facts!$A:$BB,43,FALSE)</f>
        <v>0</v>
      </c>
      <c r="AV2251">
        <f>VLOOKUP($G2251,county_facts!$A:$BB,44,FALSE)</f>
        <v>0</v>
      </c>
      <c r="AW2251">
        <f>VLOOKUP($G2251,county_facts!$A:$BB,45,FALSE)</f>
        <v>0</v>
      </c>
      <c r="AX2251">
        <f>VLOOKUP($G2251,county_facts!$A:$BB,46,FALSE)</f>
        <v>0</v>
      </c>
      <c r="AY2251">
        <f>VLOOKUP($G2251,county_facts!$A:$BB,47,FALSE)</f>
        <v>435940</v>
      </c>
      <c r="AZ2251">
        <f>VLOOKUP($G2251,county_facts!$A:$BB,48,FALSE)</f>
        <v>102933</v>
      </c>
      <c r="BA2251">
        <f>VLOOKUP($G2251,county_facts!$A:$BB,49,FALSE)</f>
        <v>153825</v>
      </c>
      <c r="BB2251">
        <f>VLOOKUP($G2251,county_facts!$A:$BB,50,FALSE)</f>
        <v>4840</v>
      </c>
      <c r="BC2251">
        <f>VLOOKUP($G2251,county_facts!$A:$BB,51,FALSE)</f>
        <v>13861</v>
      </c>
      <c r="BD2251">
        <f>VLOOKUP($G2251,county_facts!$A:$BB,52,FALSE)</f>
        <v>168</v>
      </c>
      <c r="BE2251">
        <f>VLOOKUP($G2251,county_facts!$A:$BB,53,FALSE)</f>
        <v>496.3</v>
      </c>
      <c r="BF2251">
        <f>VLOOKUP($G2251,county_facts!$A:$BB,54,FALSE)</f>
        <v>66.8</v>
      </c>
    </row>
    <row r="2252" spans="1:58" x14ac:dyDescent="0.3">
      <c r="A2252" t="s">
        <v>6</v>
      </c>
      <c r="B2252" t="s">
        <v>865</v>
      </c>
      <c r="C2252">
        <v>36209</v>
      </c>
      <c r="D2252" t="s">
        <v>840</v>
      </c>
      <c r="E2252">
        <v>54296</v>
      </c>
      <c r="F2252">
        <v>0.66688153800000005</v>
      </c>
      <c r="G2252">
        <v>51107</v>
      </c>
      <c r="H2252">
        <f>VLOOKUP($G2252,county_facts!$A:$BB,4,FALSE)</f>
        <v>363050</v>
      </c>
      <c r="I2252">
        <f>VLOOKUP($G2252,county_facts!$A:$BB,5,FALSE)</f>
        <v>312316</v>
      </c>
      <c r="J2252">
        <f>VLOOKUP($G2252,county_facts!$A:$BB,6,FALSE)</f>
        <v>16.2</v>
      </c>
      <c r="K2252">
        <f>VLOOKUP($G2252,county_facts!$A:$BB,7,FALSE)</f>
        <v>312311</v>
      </c>
      <c r="L2252">
        <f>VLOOKUP($G2252,county_facts!$A:$BB,8,FALSE)</f>
        <v>7.7</v>
      </c>
      <c r="M2252">
        <f>VLOOKUP($G2252,county_facts!$A:$BB,9,FALSE)</f>
        <v>29.4</v>
      </c>
      <c r="N2252">
        <f>VLOOKUP($G2252,county_facts!$A:$BB,10,FALSE)</f>
        <v>7.9</v>
      </c>
      <c r="O2252">
        <f>VLOOKUP($G2252,county_facts!$A:$BB,11,FALSE)</f>
        <v>50.4</v>
      </c>
      <c r="P2252">
        <f>VLOOKUP($G2252,county_facts!$A:$BB,12,FALSE)</f>
        <v>70.7</v>
      </c>
      <c r="Q2252">
        <f>VLOOKUP($G2252,county_facts!$A:$BB,13,FALSE)</f>
        <v>7.8</v>
      </c>
      <c r="R2252">
        <f>VLOOKUP($G2252,county_facts!$A:$BB,14,FALSE)</f>
        <v>0.5</v>
      </c>
      <c r="S2252">
        <f>VLOOKUP($G2252,county_facts!$A:$BB,15,FALSE)</f>
        <v>17.3</v>
      </c>
      <c r="T2252">
        <f>VLOOKUP($G2252,county_facts!$A:$BB,16,FALSE)</f>
        <v>0.1</v>
      </c>
      <c r="U2252">
        <f>VLOOKUP($G2252,county_facts!$A:$BB,17,FALSE)</f>
        <v>3.5</v>
      </c>
      <c r="V2252">
        <f>VLOOKUP($G2252,county_facts!$A:$BB,18,FALSE)</f>
        <v>13.4</v>
      </c>
      <c r="W2252">
        <f>VLOOKUP($G2252,county_facts!$A:$BB,19,FALSE)</f>
        <v>58.8</v>
      </c>
      <c r="X2252">
        <f>VLOOKUP($G2252,county_facts!$A:$BB,20,FALSE)</f>
        <v>87.9</v>
      </c>
      <c r="Y2252">
        <f>VLOOKUP($G2252,county_facts!$A:$BB,21,FALSE)</f>
        <v>22.8</v>
      </c>
      <c r="Z2252">
        <f>VLOOKUP($G2252,county_facts!$A:$BB,22,FALSE)</f>
        <v>29.6</v>
      </c>
      <c r="AA2252">
        <f>VLOOKUP($G2252,county_facts!$A:$BB,23,FALSE)</f>
        <v>93.8</v>
      </c>
      <c r="AB2252">
        <f>VLOOKUP($G2252,county_facts!$A:$BB,24,FALSE)</f>
        <v>57.9</v>
      </c>
      <c r="AC2252">
        <f>VLOOKUP($G2252,county_facts!$A:$BB,25,FALSE)</f>
        <v>20436</v>
      </c>
      <c r="AD2252">
        <f>VLOOKUP($G2252,county_facts!$A:$BB,26,FALSE)</f>
        <v>33.1</v>
      </c>
      <c r="AE2252">
        <f>VLOOKUP($G2252,county_facts!$A:$BB,27,FALSE)</f>
        <v>123150</v>
      </c>
      <c r="AF2252">
        <f>VLOOKUP($G2252,county_facts!$A:$BB,28,FALSE)</f>
        <v>77.7</v>
      </c>
      <c r="AG2252">
        <f>VLOOKUP($G2252,county_facts!$A:$BB,29,FALSE)</f>
        <v>16.399999999999999</v>
      </c>
      <c r="AH2252">
        <f>VLOOKUP($G2252,county_facts!$A:$BB,30,FALSE)</f>
        <v>437700</v>
      </c>
      <c r="AI2252">
        <f>VLOOKUP($G2252,county_facts!$A:$BB,31,FALSE)</f>
        <v>106997</v>
      </c>
      <c r="AJ2252">
        <f>VLOOKUP($G2252,county_facts!$A:$BB,32,FALSE)</f>
        <v>3.04</v>
      </c>
      <c r="AK2252">
        <f>VLOOKUP($G2252,county_facts!$A:$BB,33,FALSE)</f>
        <v>46565</v>
      </c>
      <c r="AL2252">
        <f>VLOOKUP($G2252,county_facts!$A:$BB,34,FALSE)</f>
        <v>122238</v>
      </c>
      <c r="AM2252">
        <f>VLOOKUP($G2252,county_facts!$A:$BB,35,FALSE)</f>
        <v>3.6</v>
      </c>
      <c r="AN2252">
        <f>VLOOKUP($G2252,county_facts!$A:$BB,36,FALSE)</f>
        <v>8987</v>
      </c>
      <c r="AO2252">
        <f>VLOOKUP($G2252,county_facts!$A:$BB,37,FALSE)</f>
        <v>134845</v>
      </c>
      <c r="AP2252">
        <f>VLOOKUP($G2252,county_facts!$A:$BB,38,FALSE)</f>
        <v>3.6</v>
      </c>
      <c r="AQ2252">
        <f>VLOOKUP($G2252,county_facts!$A:$BB,39,FALSE)</f>
        <v>27410</v>
      </c>
      <c r="AR2252">
        <f>VLOOKUP($G2252,county_facts!$A:$BB,40,FALSE)</f>
        <v>28697</v>
      </c>
      <c r="AS2252">
        <f>VLOOKUP($G2252,county_facts!$A:$BB,41,FALSE)</f>
        <v>5</v>
      </c>
      <c r="AT2252">
        <f>VLOOKUP($G2252,county_facts!$A:$BB,42,FALSE)</f>
        <v>0.6</v>
      </c>
      <c r="AU2252">
        <f>VLOOKUP($G2252,county_facts!$A:$BB,43,FALSE)</f>
        <v>13</v>
      </c>
      <c r="AV2252">
        <f>VLOOKUP($G2252,county_facts!$A:$BB,44,FALSE)</f>
        <v>0.1</v>
      </c>
      <c r="AW2252">
        <f>VLOOKUP($G2252,county_facts!$A:$BB,45,FALSE)</f>
        <v>6.9</v>
      </c>
      <c r="AX2252">
        <f>VLOOKUP($G2252,county_facts!$A:$BB,46,FALSE)</f>
        <v>31.7</v>
      </c>
      <c r="AY2252">
        <f>VLOOKUP($G2252,county_facts!$A:$BB,47,FALSE)</f>
        <v>1400175</v>
      </c>
      <c r="AZ2252">
        <f>VLOOKUP($G2252,county_facts!$A:$BB,48,FALSE)</f>
        <v>1491999</v>
      </c>
      <c r="BA2252">
        <f>VLOOKUP($G2252,county_facts!$A:$BB,49,FALSE)</f>
        <v>4469513</v>
      </c>
      <c r="BB2252">
        <f>VLOOKUP($G2252,county_facts!$A:$BB,50,FALSE)</f>
        <v>16109</v>
      </c>
      <c r="BC2252">
        <f>VLOOKUP($G2252,county_facts!$A:$BB,51,FALSE)</f>
        <v>610172</v>
      </c>
      <c r="BD2252">
        <f>VLOOKUP($G2252,county_facts!$A:$BB,52,FALSE)</f>
        <v>3480</v>
      </c>
      <c r="BE2252">
        <f>VLOOKUP($G2252,county_facts!$A:$BB,53,FALSE)</f>
        <v>515.55999999999995</v>
      </c>
      <c r="BF2252">
        <f>VLOOKUP($G2252,county_facts!$A:$BB,54,FALSE)</f>
        <v>605.79999999999995</v>
      </c>
    </row>
    <row r="2253" spans="1:58" x14ac:dyDescent="0.3">
      <c r="A2253" t="s">
        <v>9</v>
      </c>
      <c r="B2253" t="s">
        <v>865</v>
      </c>
      <c r="C2253">
        <v>18087</v>
      </c>
      <c r="D2253" t="s">
        <v>840</v>
      </c>
      <c r="E2253">
        <v>54296</v>
      </c>
      <c r="F2253">
        <v>0.333118462</v>
      </c>
      <c r="G2253">
        <v>51107</v>
      </c>
      <c r="H2253">
        <f>VLOOKUP($G2253,county_facts!$A:$BB,4,FALSE)</f>
        <v>363050</v>
      </c>
      <c r="I2253">
        <f>VLOOKUP($G2253,county_facts!$A:$BB,5,FALSE)</f>
        <v>312316</v>
      </c>
      <c r="J2253">
        <f>VLOOKUP($G2253,county_facts!$A:$BB,6,FALSE)</f>
        <v>16.2</v>
      </c>
      <c r="K2253">
        <f>VLOOKUP($G2253,county_facts!$A:$BB,7,FALSE)</f>
        <v>312311</v>
      </c>
      <c r="L2253">
        <f>VLOOKUP($G2253,county_facts!$A:$BB,8,FALSE)</f>
        <v>7.7</v>
      </c>
      <c r="M2253">
        <f>VLOOKUP($G2253,county_facts!$A:$BB,9,FALSE)</f>
        <v>29.4</v>
      </c>
      <c r="N2253">
        <f>VLOOKUP($G2253,county_facts!$A:$BB,10,FALSE)</f>
        <v>7.9</v>
      </c>
      <c r="O2253">
        <f>VLOOKUP($G2253,county_facts!$A:$BB,11,FALSE)</f>
        <v>50.4</v>
      </c>
      <c r="P2253">
        <f>VLOOKUP($G2253,county_facts!$A:$BB,12,FALSE)</f>
        <v>70.7</v>
      </c>
      <c r="Q2253">
        <f>VLOOKUP($G2253,county_facts!$A:$BB,13,FALSE)</f>
        <v>7.8</v>
      </c>
      <c r="R2253">
        <f>VLOOKUP($G2253,county_facts!$A:$BB,14,FALSE)</f>
        <v>0.5</v>
      </c>
      <c r="S2253">
        <f>VLOOKUP($G2253,county_facts!$A:$BB,15,FALSE)</f>
        <v>17.3</v>
      </c>
      <c r="T2253">
        <f>VLOOKUP($G2253,county_facts!$A:$BB,16,FALSE)</f>
        <v>0.1</v>
      </c>
      <c r="U2253">
        <f>VLOOKUP($G2253,county_facts!$A:$BB,17,FALSE)</f>
        <v>3.5</v>
      </c>
      <c r="V2253">
        <f>VLOOKUP($G2253,county_facts!$A:$BB,18,FALSE)</f>
        <v>13.4</v>
      </c>
      <c r="W2253">
        <f>VLOOKUP($G2253,county_facts!$A:$BB,19,FALSE)</f>
        <v>58.8</v>
      </c>
      <c r="X2253">
        <f>VLOOKUP($G2253,county_facts!$A:$BB,20,FALSE)</f>
        <v>87.9</v>
      </c>
      <c r="Y2253">
        <f>VLOOKUP($G2253,county_facts!$A:$BB,21,FALSE)</f>
        <v>22.8</v>
      </c>
      <c r="Z2253">
        <f>VLOOKUP($G2253,county_facts!$A:$BB,22,FALSE)</f>
        <v>29.6</v>
      </c>
      <c r="AA2253">
        <f>VLOOKUP($G2253,county_facts!$A:$BB,23,FALSE)</f>
        <v>93.8</v>
      </c>
      <c r="AB2253">
        <f>VLOOKUP($G2253,county_facts!$A:$BB,24,FALSE)</f>
        <v>57.9</v>
      </c>
      <c r="AC2253">
        <f>VLOOKUP($G2253,county_facts!$A:$BB,25,FALSE)</f>
        <v>20436</v>
      </c>
      <c r="AD2253">
        <f>VLOOKUP($G2253,county_facts!$A:$BB,26,FALSE)</f>
        <v>33.1</v>
      </c>
      <c r="AE2253">
        <f>VLOOKUP($G2253,county_facts!$A:$BB,27,FALSE)</f>
        <v>123150</v>
      </c>
      <c r="AF2253">
        <f>VLOOKUP($G2253,county_facts!$A:$BB,28,FALSE)</f>
        <v>77.7</v>
      </c>
      <c r="AG2253">
        <f>VLOOKUP($G2253,county_facts!$A:$BB,29,FALSE)</f>
        <v>16.399999999999999</v>
      </c>
      <c r="AH2253">
        <f>VLOOKUP($G2253,county_facts!$A:$BB,30,FALSE)</f>
        <v>437700</v>
      </c>
      <c r="AI2253">
        <f>VLOOKUP($G2253,county_facts!$A:$BB,31,FALSE)</f>
        <v>106997</v>
      </c>
      <c r="AJ2253">
        <f>VLOOKUP($G2253,county_facts!$A:$BB,32,FALSE)</f>
        <v>3.04</v>
      </c>
      <c r="AK2253">
        <f>VLOOKUP($G2253,county_facts!$A:$BB,33,FALSE)</f>
        <v>46565</v>
      </c>
      <c r="AL2253">
        <f>VLOOKUP($G2253,county_facts!$A:$BB,34,FALSE)</f>
        <v>122238</v>
      </c>
      <c r="AM2253">
        <f>VLOOKUP($G2253,county_facts!$A:$BB,35,FALSE)</f>
        <v>3.6</v>
      </c>
      <c r="AN2253">
        <f>VLOOKUP($G2253,county_facts!$A:$BB,36,FALSE)</f>
        <v>8987</v>
      </c>
      <c r="AO2253">
        <f>VLOOKUP($G2253,county_facts!$A:$BB,37,FALSE)</f>
        <v>134845</v>
      </c>
      <c r="AP2253">
        <f>VLOOKUP($G2253,county_facts!$A:$BB,38,FALSE)</f>
        <v>3.6</v>
      </c>
      <c r="AQ2253">
        <f>VLOOKUP($G2253,county_facts!$A:$BB,39,FALSE)</f>
        <v>27410</v>
      </c>
      <c r="AR2253">
        <f>VLOOKUP($G2253,county_facts!$A:$BB,40,FALSE)</f>
        <v>28697</v>
      </c>
      <c r="AS2253">
        <f>VLOOKUP($G2253,county_facts!$A:$BB,41,FALSE)</f>
        <v>5</v>
      </c>
      <c r="AT2253">
        <f>VLOOKUP($G2253,county_facts!$A:$BB,42,FALSE)</f>
        <v>0.6</v>
      </c>
      <c r="AU2253">
        <f>VLOOKUP($G2253,county_facts!$A:$BB,43,FALSE)</f>
        <v>13</v>
      </c>
      <c r="AV2253">
        <f>VLOOKUP($G2253,county_facts!$A:$BB,44,FALSE)</f>
        <v>0.1</v>
      </c>
      <c r="AW2253">
        <f>VLOOKUP($G2253,county_facts!$A:$BB,45,FALSE)</f>
        <v>6.9</v>
      </c>
      <c r="AX2253">
        <f>VLOOKUP($G2253,county_facts!$A:$BB,46,FALSE)</f>
        <v>31.7</v>
      </c>
      <c r="AY2253">
        <f>VLOOKUP($G2253,county_facts!$A:$BB,47,FALSE)</f>
        <v>1400175</v>
      </c>
      <c r="AZ2253">
        <f>VLOOKUP($G2253,county_facts!$A:$BB,48,FALSE)</f>
        <v>1491999</v>
      </c>
      <c r="BA2253">
        <f>VLOOKUP($G2253,county_facts!$A:$BB,49,FALSE)</f>
        <v>4469513</v>
      </c>
      <c r="BB2253">
        <f>VLOOKUP($G2253,county_facts!$A:$BB,50,FALSE)</f>
        <v>16109</v>
      </c>
      <c r="BC2253">
        <f>VLOOKUP($G2253,county_facts!$A:$BB,51,FALSE)</f>
        <v>610172</v>
      </c>
      <c r="BD2253">
        <f>VLOOKUP($G2253,county_facts!$A:$BB,52,FALSE)</f>
        <v>3480</v>
      </c>
      <c r="BE2253">
        <f>VLOOKUP($G2253,county_facts!$A:$BB,53,FALSE)</f>
        <v>515.55999999999995</v>
      </c>
      <c r="BF2253">
        <f>VLOOKUP($G2253,county_facts!$A:$BB,54,FALSE)</f>
        <v>605.79999999999995</v>
      </c>
    </row>
    <row r="2254" spans="1:58" x14ac:dyDescent="0.3">
      <c r="A2254" t="s">
        <v>6</v>
      </c>
      <c r="B2254" t="s">
        <v>926</v>
      </c>
      <c r="C2254">
        <v>565</v>
      </c>
      <c r="D2254" t="s">
        <v>840</v>
      </c>
      <c r="E2254">
        <v>792</v>
      </c>
      <c r="F2254">
        <v>0.71338383800000005</v>
      </c>
      <c r="G2254">
        <v>51678</v>
      </c>
      <c r="H2254">
        <f>VLOOKUP($G2254,county_facts!$A:$BB,4,FALSE)</f>
        <v>7311</v>
      </c>
      <c r="I2254">
        <f>VLOOKUP($G2254,county_facts!$A:$BB,5,FALSE)</f>
        <v>7038</v>
      </c>
      <c r="J2254">
        <f>VLOOKUP($G2254,county_facts!$A:$BB,6,FALSE)</f>
        <v>3.9</v>
      </c>
      <c r="K2254">
        <f>VLOOKUP($G2254,county_facts!$A:$BB,7,FALSE)</f>
        <v>7042</v>
      </c>
      <c r="L2254">
        <f>VLOOKUP($G2254,county_facts!$A:$BB,8,FALSE)</f>
        <v>3.7</v>
      </c>
      <c r="M2254">
        <f>VLOOKUP($G2254,county_facts!$A:$BB,9,FALSE)</f>
        <v>12.3</v>
      </c>
      <c r="N2254">
        <f>VLOOKUP($G2254,county_facts!$A:$BB,10,FALSE)</f>
        <v>14.1</v>
      </c>
      <c r="O2254">
        <f>VLOOKUP($G2254,county_facts!$A:$BB,11,FALSE)</f>
        <v>44.4</v>
      </c>
      <c r="P2254">
        <f>VLOOKUP($G2254,county_facts!$A:$BB,12,FALSE)</f>
        <v>84.6</v>
      </c>
      <c r="Q2254">
        <f>VLOOKUP($G2254,county_facts!$A:$BB,13,FALSE)</f>
        <v>9.6</v>
      </c>
      <c r="R2254">
        <f>VLOOKUP($G2254,county_facts!$A:$BB,14,FALSE)</f>
        <v>0.3</v>
      </c>
      <c r="S2254">
        <f>VLOOKUP($G2254,county_facts!$A:$BB,15,FALSE)</f>
        <v>3.2</v>
      </c>
      <c r="T2254">
        <f>VLOOKUP($G2254,county_facts!$A:$BB,16,FALSE)</f>
        <v>0.1</v>
      </c>
      <c r="U2254">
        <f>VLOOKUP($G2254,county_facts!$A:$BB,17,FALSE)</f>
        <v>2.2000000000000002</v>
      </c>
      <c r="V2254">
        <f>VLOOKUP($G2254,county_facts!$A:$BB,18,FALSE)</f>
        <v>3.8</v>
      </c>
      <c r="W2254">
        <f>VLOOKUP($G2254,county_facts!$A:$BB,19,FALSE)</f>
        <v>81.099999999999994</v>
      </c>
      <c r="X2254">
        <f>VLOOKUP($G2254,county_facts!$A:$BB,20,FALSE)</f>
        <v>80.599999999999994</v>
      </c>
      <c r="Y2254">
        <f>VLOOKUP($G2254,county_facts!$A:$BB,21,FALSE)</f>
        <v>5.2</v>
      </c>
      <c r="Z2254">
        <f>VLOOKUP($G2254,county_facts!$A:$BB,22,FALSE)</f>
        <v>8.5</v>
      </c>
      <c r="AA2254">
        <f>VLOOKUP($G2254,county_facts!$A:$BB,23,FALSE)</f>
        <v>78.3</v>
      </c>
      <c r="AB2254">
        <f>VLOOKUP($G2254,county_facts!$A:$BB,24,FALSE)</f>
        <v>41.7</v>
      </c>
      <c r="AC2254">
        <f>VLOOKUP($G2254,county_facts!$A:$BB,25,FALSE)</f>
        <v>320</v>
      </c>
      <c r="AD2254">
        <f>VLOOKUP($G2254,county_facts!$A:$BB,26,FALSE)</f>
        <v>17</v>
      </c>
      <c r="AE2254">
        <f>VLOOKUP($G2254,county_facts!$A:$BB,27,FALSE)</f>
        <v>2528</v>
      </c>
      <c r="AF2254">
        <f>VLOOKUP($G2254,county_facts!$A:$BB,28,FALSE)</f>
        <v>55.5</v>
      </c>
      <c r="AG2254">
        <f>VLOOKUP($G2254,county_facts!$A:$BB,29,FALSE)</f>
        <v>25.7</v>
      </c>
      <c r="AH2254">
        <f>VLOOKUP($G2254,county_facts!$A:$BB,30,FALSE)</f>
        <v>262700</v>
      </c>
      <c r="AI2254">
        <f>VLOOKUP($G2254,county_facts!$A:$BB,31,FALSE)</f>
        <v>1709</v>
      </c>
      <c r="AJ2254">
        <f>VLOOKUP($G2254,county_facts!$A:$BB,32,FALSE)</f>
        <v>2.0499999999999998</v>
      </c>
      <c r="AK2254">
        <f>VLOOKUP($G2254,county_facts!$A:$BB,33,FALSE)</f>
        <v>14763</v>
      </c>
      <c r="AL2254">
        <f>VLOOKUP($G2254,county_facts!$A:$BB,34,FALSE)</f>
        <v>36505</v>
      </c>
      <c r="AM2254">
        <f>VLOOKUP($G2254,county_facts!$A:$BB,35,FALSE)</f>
        <v>25.2</v>
      </c>
      <c r="AN2254">
        <f>VLOOKUP($G2254,county_facts!$A:$BB,36,FALSE)</f>
        <v>287</v>
      </c>
      <c r="AO2254">
        <f>VLOOKUP($G2254,county_facts!$A:$BB,37,FALSE)</f>
        <v>3828</v>
      </c>
      <c r="AP2254">
        <f>VLOOKUP($G2254,county_facts!$A:$BB,38,FALSE)</f>
        <v>2.9</v>
      </c>
      <c r="AQ2254">
        <f>VLOOKUP($G2254,county_facts!$A:$BB,39,FALSE)</f>
        <v>459</v>
      </c>
      <c r="AR2254">
        <f>VLOOKUP($G2254,county_facts!$A:$BB,40,FALSE)</f>
        <v>532</v>
      </c>
      <c r="AS2254">
        <f>VLOOKUP($G2254,county_facts!$A:$BB,41,FALSE)</f>
        <v>0</v>
      </c>
      <c r="AT2254">
        <f>VLOOKUP($G2254,county_facts!$A:$BB,42,FALSE)</f>
        <v>0</v>
      </c>
      <c r="AU2254">
        <f>VLOOKUP($G2254,county_facts!$A:$BB,43,FALSE)</f>
        <v>0</v>
      </c>
      <c r="AV2254">
        <f>VLOOKUP($G2254,county_facts!$A:$BB,44,FALSE)</f>
        <v>0</v>
      </c>
      <c r="AW2254">
        <f>VLOOKUP($G2254,county_facts!$A:$BB,45,FALSE)</f>
        <v>0</v>
      </c>
      <c r="AX2254">
        <f>VLOOKUP($G2254,county_facts!$A:$BB,46,FALSE)</f>
        <v>0</v>
      </c>
      <c r="AY2254">
        <f>VLOOKUP($G2254,county_facts!$A:$BB,47,FALSE)</f>
        <v>0</v>
      </c>
      <c r="AZ2254">
        <f>VLOOKUP($G2254,county_facts!$A:$BB,48,FALSE)</f>
        <v>1918</v>
      </c>
      <c r="BA2254">
        <f>VLOOKUP($G2254,county_facts!$A:$BB,49,FALSE)</f>
        <v>86765</v>
      </c>
      <c r="BB2254">
        <f>VLOOKUP($G2254,county_facts!$A:$BB,50,FALSE)</f>
        <v>12564</v>
      </c>
      <c r="BC2254">
        <f>VLOOKUP($G2254,county_facts!$A:$BB,51,FALSE)</f>
        <v>31279</v>
      </c>
      <c r="BD2254">
        <f>VLOOKUP($G2254,county_facts!$A:$BB,52,FALSE)</f>
        <v>8</v>
      </c>
      <c r="BE2254">
        <f>VLOOKUP($G2254,county_facts!$A:$BB,53,FALSE)</f>
        <v>2.5</v>
      </c>
      <c r="BF2254">
        <f>VLOOKUP($G2254,county_facts!$A:$BB,54,FALSE)</f>
        <v>2820.2</v>
      </c>
    </row>
    <row r="2255" spans="1:58" x14ac:dyDescent="0.3">
      <c r="A2255" t="s">
        <v>9</v>
      </c>
      <c r="B2255" t="s">
        <v>926</v>
      </c>
      <c r="C2255">
        <v>227</v>
      </c>
      <c r="D2255" t="s">
        <v>840</v>
      </c>
      <c r="E2255">
        <v>792</v>
      </c>
      <c r="F2255">
        <v>0.28661616200000001</v>
      </c>
      <c r="G2255">
        <v>51678</v>
      </c>
      <c r="H2255">
        <f>VLOOKUP($G2255,county_facts!$A:$BB,4,FALSE)</f>
        <v>7311</v>
      </c>
      <c r="I2255">
        <f>VLOOKUP($G2255,county_facts!$A:$BB,5,FALSE)</f>
        <v>7038</v>
      </c>
      <c r="J2255">
        <f>VLOOKUP($G2255,county_facts!$A:$BB,6,FALSE)</f>
        <v>3.9</v>
      </c>
      <c r="K2255">
        <f>VLOOKUP($G2255,county_facts!$A:$BB,7,FALSE)</f>
        <v>7042</v>
      </c>
      <c r="L2255">
        <f>VLOOKUP($G2255,county_facts!$A:$BB,8,FALSE)</f>
        <v>3.7</v>
      </c>
      <c r="M2255">
        <f>VLOOKUP($G2255,county_facts!$A:$BB,9,FALSE)</f>
        <v>12.3</v>
      </c>
      <c r="N2255">
        <f>VLOOKUP($G2255,county_facts!$A:$BB,10,FALSE)</f>
        <v>14.1</v>
      </c>
      <c r="O2255">
        <f>VLOOKUP($G2255,county_facts!$A:$BB,11,FALSE)</f>
        <v>44.4</v>
      </c>
      <c r="P2255">
        <f>VLOOKUP($G2255,county_facts!$A:$BB,12,FALSE)</f>
        <v>84.6</v>
      </c>
      <c r="Q2255">
        <f>VLOOKUP($G2255,county_facts!$A:$BB,13,FALSE)</f>
        <v>9.6</v>
      </c>
      <c r="R2255">
        <f>VLOOKUP($G2255,county_facts!$A:$BB,14,FALSE)</f>
        <v>0.3</v>
      </c>
      <c r="S2255">
        <f>VLOOKUP($G2255,county_facts!$A:$BB,15,FALSE)</f>
        <v>3.2</v>
      </c>
      <c r="T2255">
        <f>VLOOKUP($G2255,county_facts!$A:$BB,16,FALSE)</f>
        <v>0.1</v>
      </c>
      <c r="U2255">
        <f>VLOOKUP($G2255,county_facts!$A:$BB,17,FALSE)</f>
        <v>2.2000000000000002</v>
      </c>
      <c r="V2255">
        <f>VLOOKUP($G2255,county_facts!$A:$BB,18,FALSE)</f>
        <v>3.8</v>
      </c>
      <c r="W2255">
        <f>VLOOKUP($G2255,county_facts!$A:$BB,19,FALSE)</f>
        <v>81.099999999999994</v>
      </c>
      <c r="X2255">
        <f>VLOOKUP($G2255,county_facts!$A:$BB,20,FALSE)</f>
        <v>80.599999999999994</v>
      </c>
      <c r="Y2255">
        <f>VLOOKUP($G2255,county_facts!$A:$BB,21,FALSE)</f>
        <v>5.2</v>
      </c>
      <c r="Z2255">
        <f>VLOOKUP($G2255,county_facts!$A:$BB,22,FALSE)</f>
        <v>8.5</v>
      </c>
      <c r="AA2255">
        <f>VLOOKUP($G2255,county_facts!$A:$BB,23,FALSE)</f>
        <v>78.3</v>
      </c>
      <c r="AB2255">
        <f>VLOOKUP($G2255,county_facts!$A:$BB,24,FALSE)</f>
        <v>41.7</v>
      </c>
      <c r="AC2255">
        <f>VLOOKUP($G2255,county_facts!$A:$BB,25,FALSE)</f>
        <v>320</v>
      </c>
      <c r="AD2255">
        <f>VLOOKUP($G2255,county_facts!$A:$BB,26,FALSE)</f>
        <v>17</v>
      </c>
      <c r="AE2255">
        <f>VLOOKUP($G2255,county_facts!$A:$BB,27,FALSE)</f>
        <v>2528</v>
      </c>
      <c r="AF2255">
        <f>VLOOKUP($G2255,county_facts!$A:$BB,28,FALSE)</f>
        <v>55.5</v>
      </c>
      <c r="AG2255">
        <f>VLOOKUP($G2255,county_facts!$A:$BB,29,FALSE)</f>
        <v>25.7</v>
      </c>
      <c r="AH2255">
        <f>VLOOKUP($G2255,county_facts!$A:$BB,30,FALSE)</f>
        <v>262700</v>
      </c>
      <c r="AI2255">
        <f>VLOOKUP($G2255,county_facts!$A:$BB,31,FALSE)</f>
        <v>1709</v>
      </c>
      <c r="AJ2255">
        <f>VLOOKUP($G2255,county_facts!$A:$BB,32,FALSE)</f>
        <v>2.0499999999999998</v>
      </c>
      <c r="AK2255">
        <f>VLOOKUP($G2255,county_facts!$A:$BB,33,FALSE)</f>
        <v>14763</v>
      </c>
      <c r="AL2255">
        <f>VLOOKUP($G2255,county_facts!$A:$BB,34,FALSE)</f>
        <v>36505</v>
      </c>
      <c r="AM2255">
        <f>VLOOKUP($G2255,county_facts!$A:$BB,35,FALSE)</f>
        <v>25.2</v>
      </c>
      <c r="AN2255">
        <f>VLOOKUP($G2255,county_facts!$A:$BB,36,FALSE)</f>
        <v>287</v>
      </c>
      <c r="AO2255">
        <f>VLOOKUP($G2255,county_facts!$A:$BB,37,FALSE)</f>
        <v>3828</v>
      </c>
      <c r="AP2255">
        <f>VLOOKUP($G2255,county_facts!$A:$BB,38,FALSE)</f>
        <v>2.9</v>
      </c>
      <c r="AQ2255">
        <f>VLOOKUP($G2255,county_facts!$A:$BB,39,FALSE)</f>
        <v>459</v>
      </c>
      <c r="AR2255">
        <f>VLOOKUP($G2255,county_facts!$A:$BB,40,FALSE)</f>
        <v>532</v>
      </c>
      <c r="AS2255">
        <f>VLOOKUP($G2255,county_facts!$A:$BB,41,FALSE)</f>
        <v>0</v>
      </c>
      <c r="AT2255">
        <f>VLOOKUP($G2255,county_facts!$A:$BB,42,FALSE)</f>
        <v>0</v>
      </c>
      <c r="AU2255">
        <f>VLOOKUP($G2255,county_facts!$A:$BB,43,FALSE)</f>
        <v>0</v>
      </c>
      <c r="AV2255">
        <f>VLOOKUP($G2255,county_facts!$A:$BB,44,FALSE)</f>
        <v>0</v>
      </c>
      <c r="AW2255">
        <f>VLOOKUP($G2255,county_facts!$A:$BB,45,FALSE)</f>
        <v>0</v>
      </c>
      <c r="AX2255">
        <f>VLOOKUP($G2255,county_facts!$A:$BB,46,FALSE)</f>
        <v>0</v>
      </c>
      <c r="AY2255">
        <f>VLOOKUP($G2255,county_facts!$A:$BB,47,FALSE)</f>
        <v>0</v>
      </c>
      <c r="AZ2255">
        <f>VLOOKUP($G2255,county_facts!$A:$BB,48,FALSE)</f>
        <v>1918</v>
      </c>
      <c r="BA2255">
        <f>VLOOKUP($G2255,county_facts!$A:$BB,49,FALSE)</f>
        <v>86765</v>
      </c>
      <c r="BB2255">
        <f>VLOOKUP($G2255,county_facts!$A:$BB,50,FALSE)</f>
        <v>12564</v>
      </c>
      <c r="BC2255">
        <f>VLOOKUP($G2255,county_facts!$A:$BB,51,FALSE)</f>
        <v>31279</v>
      </c>
      <c r="BD2255">
        <f>VLOOKUP($G2255,county_facts!$A:$BB,52,FALSE)</f>
        <v>8</v>
      </c>
      <c r="BE2255">
        <f>VLOOKUP($G2255,county_facts!$A:$BB,53,FALSE)</f>
        <v>2.5</v>
      </c>
      <c r="BF2255">
        <f>VLOOKUP($G2255,county_facts!$A:$BB,54,FALSE)</f>
        <v>2820.2</v>
      </c>
    </row>
    <row r="2256" spans="1:58" x14ac:dyDescent="0.3">
      <c r="A2256" t="s">
        <v>6</v>
      </c>
      <c r="B2256" t="s">
        <v>34</v>
      </c>
      <c r="C2256">
        <v>308</v>
      </c>
      <c r="D2256" t="s">
        <v>840</v>
      </c>
      <c r="E2256">
        <v>429</v>
      </c>
      <c r="F2256">
        <v>0.71794871800000004</v>
      </c>
      <c r="G2256">
        <v>51105</v>
      </c>
      <c r="H2256">
        <f>VLOOKUP($G2256,county_facts!$A:$BB,4,FALSE)</f>
        <v>24951</v>
      </c>
      <c r="I2256">
        <f>VLOOKUP($G2256,county_facts!$A:$BB,5,FALSE)</f>
        <v>25587</v>
      </c>
      <c r="J2256">
        <f>VLOOKUP($G2256,county_facts!$A:$BB,6,FALSE)</f>
        <v>-2.5</v>
      </c>
      <c r="K2256">
        <f>VLOOKUP($G2256,county_facts!$A:$BB,7,FALSE)</f>
        <v>25587</v>
      </c>
      <c r="L2256">
        <f>VLOOKUP($G2256,county_facts!$A:$BB,8,FALSE)</f>
        <v>5.0999999999999996</v>
      </c>
      <c r="M2256">
        <f>VLOOKUP($G2256,county_facts!$A:$BB,9,FALSE)</f>
        <v>19.3</v>
      </c>
      <c r="N2256">
        <f>VLOOKUP($G2256,county_facts!$A:$BB,10,FALSE)</f>
        <v>18.8</v>
      </c>
      <c r="O2256">
        <f>VLOOKUP($G2256,county_facts!$A:$BB,11,FALSE)</f>
        <v>47.7</v>
      </c>
      <c r="P2256">
        <f>VLOOKUP($G2256,county_facts!$A:$BB,12,FALSE)</f>
        <v>94.2</v>
      </c>
      <c r="Q2256">
        <f>VLOOKUP($G2256,county_facts!$A:$BB,13,FALSE)</f>
        <v>4.2</v>
      </c>
      <c r="R2256">
        <f>VLOOKUP($G2256,county_facts!$A:$BB,14,FALSE)</f>
        <v>0.4</v>
      </c>
      <c r="S2256">
        <f>VLOOKUP($G2256,county_facts!$A:$BB,15,FALSE)</f>
        <v>0.3</v>
      </c>
      <c r="T2256">
        <f>VLOOKUP($G2256,county_facts!$A:$BB,16,FALSE)</f>
        <v>0</v>
      </c>
      <c r="U2256">
        <f>VLOOKUP($G2256,county_facts!$A:$BB,17,FALSE)</f>
        <v>0.9</v>
      </c>
      <c r="V2256">
        <f>VLOOKUP($G2256,county_facts!$A:$BB,18,FALSE)</f>
        <v>1.8</v>
      </c>
      <c r="W2256">
        <f>VLOOKUP($G2256,county_facts!$A:$BB,19,FALSE)</f>
        <v>92.8</v>
      </c>
      <c r="X2256">
        <f>VLOOKUP($G2256,county_facts!$A:$BB,20,FALSE)</f>
        <v>89.8</v>
      </c>
      <c r="Y2256">
        <f>VLOOKUP($G2256,county_facts!$A:$BB,21,FALSE)</f>
        <v>1.1000000000000001</v>
      </c>
      <c r="Z2256">
        <f>VLOOKUP($G2256,county_facts!$A:$BB,22,FALSE)</f>
        <v>3</v>
      </c>
      <c r="AA2256">
        <f>VLOOKUP($G2256,county_facts!$A:$BB,23,FALSE)</f>
        <v>74.2</v>
      </c>
      <c r="AB2256">
        <f>VLOOKUP($G2256,county_facts!$A:$BB,24,FALSE)</f>
        <v>11.7</v>
      </c>
      <c r="AC2256">
        <f>VLOOKUP($G2256,county_facts!$A:$BB,25,FALSE)</f>
        <v>1823</v>
      </c>
      <c r="AD2256">
        <f>VLOOKUP($G2256,county_facts!$A:$BB,26,FALSE)</f>
        <v>28.4</v>
      </c>
      <c r="AE2256">
        <f>VLOOKUP($G2256,county_facts!$A:$BB,27,FALSE)</f>
        <v>11715</v>
      </c>
      <c r="AF2256">
        <f>VLOOKUP($G2256,county_facts!$A:$BB,28,FALSE)</f>
        <v>74.3</v>
      </c>
      <c r="AG2256">
        <f>VLOOKUP($G2256,county_facts!$A:$BB,29,FALSE)</f>
        <v>5.7</v>
      </c>
      <c r="AH2256">
        <f>VLOOKUP($G2256,county_facts!$A:$BB,30,FALSE)</f>
        <v>74300</v>
      </c>
      <c r="AI2256">
        <f>VLOOKUP($G2256,county_facts!$A:$BB,31,FALSE)</f>
        <v>9653</v>
      </c>
      <c r="AJ2256">
        <f>VLOOKUP($G2256,county_facts!$A:$BB,32,FALSE)</f>
        <v>2.4900000000000002</v>
      </c>
      <c r="AK2256">
        <f>VLOOKUP($G2256,county_facts!$A:$BB,33,FALSE)</f>
        <v>16664</v>
      </c>
      <c r="AL2256">
        <f>VLOOKUP($G2256,county_facts!$A:$BB,34,FALSE)</f>
        <v>31308</v>
      </c>
      <c r="AM2256">
        <f>VLOOKUP($G2256,county_facts!$A:$BB,35,FALSE)</f>
        <v>26.8</v>
      </c>
      <c r="AN2256">
        <f>VLOOKUP($G2256,county_facts!$A:$BB,36,FALSE)</f>
        <v>286</v>
      </c>
      <c r="AO2256">
        <f>VLOOKUP($G2256,county_facts!$A:$BB,37,FALSE)</f>
        <v>3197</v>
      </c>
      <c r="AP2256">
        <f>VLOOKUP($G2256,county_facts!$A:$BB,38,FALSE)</f>
        <v>-10.3</v>
      </c>
      <c r="AQ2256">
        <f>VLOOKUP($G2256,county_facts!$A:$BB,39,FALSE)</f>
        <v>1093</v>
      </c>
      <c r="AR2256">
        <f>VLOOKUP($G2256,county_facts!$A:$BB,40,FALSE)</f>
        <v>1046</v>
      </c>
      <c r="AS2256">
        <f>VLOOKUP($G2256,county_facts!$A:$BB,41,FALSE)</f>
        <v>0</v>
      </c>
      <c r="AT2256">
        <f>VLOOKUP($G2256,county_facts!$A:$BB,42,FALSE)</f>
        <v>0</v>
      </c>
      <c r="AU2256">
        <f>VLOOKUP($G2256,county_facts!$A:$BB,43,FALSE)</f>
        <v>0</v>
      </c>
      <c r="AV2256">
        <f>VLOOKUP($G2256,county_facts!$A:$BB,44,FALSE)</f>
        <v>0</v>
      </c>
      <c r="AW2256">
        <f>VLOOKUP($G2256,county_facts!$A:$BB,45,FALSE)</f>
        <v>0</v>
      </c>
      <c r="AX2256">
        <f>VLOOKUP($G2256,county_facts!$A:$BB,46,FALSE)</f>
        <v>32.9</v>
      </c>
      <c r="AY2256">
        <f>VLOOKUP($G2256,county_facts!$A:$BB,47,FALSE)</f>
        <v>0</v>
      </c>
      <c r="AZ2256">
        <f>VLOOKUP($G2256,county_facts!$A:$BB,48,FALSE)</f>
        <v>27470</v>
      </c>
      <c r="BA2256">
        <f>VLOOKUP($G2256,county_facts!$A:$BB,49,FALSE)</f>
        <v>171558</v>
      </c>
      <c r="BB2256">
        <f>VLOOKUP($G2256,county_facts!$A:$BB,50,FALSE)</f>
        <v>6868</v>
      </c>
      <c r="BC2256">
        <f>VLOOKUP($G2256,county_facts!$A:$BB,51,FALSE)</f>
        <v>8570</v>
      </c>
      <c r="BD2256">
        <f>VLOOKUP($G2256,county_facts!$A:$BB,52,FALSE)</f>
        <v>16</v>
      </c>
      <c r="BE2256">
        <f>VLOOKUP($G2256,county_facts!$A:$BB,53,FALSE)</f>
        <v>435.52</v>
      </c>
      <c r="BF2256">
        <f>VLOOKUP($G2256,county_facts!$A:$BB,54,FALSE)</f>
        <v>58.8</v>
      </c>
    </row>
    <row r="2257" spans="1:58" x14ac:dyDescent="0.3">
      <c r="A2257" t="s">
        <v>9</v>
      </c>
      <c r="B2257" t="s">
        <v>34</v>
      </c>
      <c r="C2257">
        <v>121</v>
      </c>
      <c r="D2257" t="s">
        <v>840</v>
      </c>
      <c r="E2257">
        <v>429</v>
      </c>
      <c r="F2257">
        <v>0.28205128200000001</v>
      </c>
      <c r="G2257">
        <v>51105</v>
      </c>
      <c r="H2257">
        <f>VLOOKUP($G2257,county_facts!$A:$BB,4,FALSE)</f>
        <v>24951</v>
      </c>
      <c r="I2257">
        <f>VLOOKUP($G2257,county_facts!$A:$BB,5,FALSE)</f>
        <v>25587</v>
      </c>
      <c r="J2257">
        <f>VLOOKUP($G2257,county_facts!$A:$BB,6,FALSE)</f>
        <v>-2.5</v>
      </c>
      <c r="K2257">
        <f>VLOOKUP($G2257,county_facts!$A:$BB,7,FALSE)</f>
        <v>25587</v>
      </c>
      <c r="L2257">
        <f>VLOOKUP($G2257,county_facts!$A:$BB,8,FALSE)</f>
        <v>5.0999999999999996</v>
      </c>
      <c r="M2257">
        <f>VLOOKUP($G2257,county_facts!$A:$BB,9,FALSE)</f>
        <v>19.3</v>
      </c>
      <c r="N2257">
        <f>VLOOKUP($G2257,county_facts!$A:$BB,10,FALSE)</f>
        <v>18.8</v>
      </c>
      <c r="O2257">
        <f>VLOOKUP($G2257,county_facts!$A:$BB,11,FALSE)</f>
        <v>47.7</v>
      </c>
      <c r="P2257">
        <f>VLOOKUP($G2257,county_facts!$A:$BB,12,FALSE)</f>
        <v>94.2</v>
      </c>
      <c r="Q2257">
        <f>VLOOKUP($G2257,county_facts!$A:$BB,13,FALSE)</f>
        <v>4.2</v>
      </c>
      <c r="R2257">
        <f>VLOOKUP($G2257,county_facts!$A:$BB,14,FALSE)</f>
        <v>0.4</v>
      </c>
      <c r="S2257">
        <f>VLOOKUP($G2257,county_facts!$A:$BB,15,FALSE)</f>
        <v>0.3</v>
      </c>
      <c r="T2257">
        <f>VLOOKUP($G2257,county_facts!$A:$BB,16,FALSE)</f>
        <v>0</v>
      </c>
      <c r="U2257">
        <f>VLOOKUP($G2257,county_facts!$A:$BB,17,FALSE)</f>
        <v>0.9</v>
      </c>
      <c r="V2257">
        <f>VLOOKUP($G2257,county_facts!$A:$BB,18,FALSE)</f>
        <v>1.8</v>
      </c>
      <c r="W2257">
        <f>VLOOKUP($G2257,county_facts!$A:$BB,19,FALSE)</f>
        <v>92.8</v>
      </c>
      <c r="X2257">
        <f>VLOOKUP($G2257,county_facts!$A:$BB,20,FALSE)</f>
        <v>89.8</v>
      </c>
      <c r="Y2257">
        <f>VLOOKUP($G2257,county_facts!$A:$BB,21,FALSE)</f>
        <v>1.1000000000000001</v>
      </c>
      <c r="Z2257">
        <f>VLOOKUP($G2257,county_facts!$A:$BB,22,FALSE)</f>
        <v>3</v>
      </c>
      <c r="AA2257">
        <f>VLOOKUP($G2257,county_facts!$A:$BB,23,FALSE)</f>
        <v>74.2</v>
      </c>
      <c r="AB2257">
        <f>VLOOKUP($G2257,county_facts!$A:$BB,24,FALSE)</f>
        <v>11.7</v>
      </c>
      <c r="AC2257">
        <f>VLOOKUP($G2257,county_facts!$A:$BB,25,FALSE)</f>
        <v>1823</v>
      </c>
      <c r="AD2257">
        <f>VLOOKUP($G2257,county_facts!$A:$BB,26,FALSE)</f>
        <v>28.4</v>
      </c>
      <c r="AE2257">
        <f>VLOOKUP($G2257,county_facts!$A:$BB,27,FALSE)</f>
        <v>11715</v>
      </c>
      <c r="AF2257">
        <f>VLOOKUP($G2257,county_facts!$A:$BB,28,FALSE)</f>
        <v>74.3</v>
      </c>
      <c r="AG2257">
        <f>VLOOKUP($G2257,county_facts!$A:$BB,29,FALSE)</f>
        <v>5.7</v>
      </c>
      <c r="AH2257">
        <f>VLOOKUP($G2257,county_facts!$A:$BB,30,FALSE)</f>
        <v>74300</v>
      </c>
      <c r="AI2257">
        <f>VLOOKUP($G2257,county_facts!$A:$BB,31,FALSE)</f>
        <v>9653</v>
      </c>
      <c r="AJ2257">
        <f>VLOOKUP($G2257,county_facts!$A:$BB,32,FALSE)</f>
        <v>2.4900000000000002</v>
      </c>
      <c r="AK2257">
        <f>VLOOKUP($G2257,county_facts!$A:$BB,33,FALSE)</f>
        <v>16664</v>
      </c>
      <c r="AL2257">
        <f>VLOOKUP($G2257,county_facts!$A:$BB,34,FALSE)</f>
        <v>31308</v>
      </c>
      <c r="AM2257">
        <f>VLOOKUP($G2257,county_facts!$A:$BB,35,FALSE)</f>
        <v>26.8</v>
      </c>
      <c r="AN2257">
        <f>VLOOKUP($G2257,county_facts!$A:$BB,36,FALSE)</f>
        <v>286</v>
      </c>
      <c r="AO2257">
        <f>VLOOKUP($G2257,county_facts!$A:$BB,37,FALSE)</f>
        <v>3197</v>
      </c>
      <c r="AP2257">
        <f>VLOOKUP($G2257,county_facts!$A:$BB,38,FALSE)</f>
        <v>-10.3</v>
      </c>
      <c r="AQ2257">
        <f>VLOOKUP($G2257,county_facts!$A:$BB,39,FALSE)</f>
        <v>1093</v>
      </c>
      <c r="AR2257">
        <f>VLOOKUP($G2257,county_facts!$A:$BB,40,FALSE)</f>
        <v>1046</v>
      </c>
      <c r="AS2257">
        <f>VLOOKUP($G2257,county_facts!$A:$BB,41,FALSE)</f>
        <v>0</v>
      </c>
      <c r="AT2257">
        <f>VLOOKUP($G2257,county_facts!$A:$BB,42,FALSE)</f>
        <v>0</v>
      </c>
      <c r="AU2257">
        <f>VLOOKUP($G2257,county_facts!$A:$BB,43,FALSE)</f>
        <v>0</v>
      </c>
      <c r="AV2257">
        <f>VLOOKUP($G2257,county_facts!$A:$BB,44,FALSE)</f>
        <v>0</v>
      </c>
      <c r="AW2257">
        <f>VLOOKUP($G2257,county_facts!$A:$BB,45,FALSE)</f>
        <v>0</v>
      </c>
      <c r="AX2257">
        <f>VLOOKUP($G2257,county_facts!$A:$BB,46,FALSE)</f>
        <v>32.9</v>
      </c>
      <c r="AY2257">
        <f>VLOOKUP($G2257,county_facts!$A:$BB,47,FALSE)</f>
        <v>0</v>
      </c>
      <c r="AZ2257">
        <f>VLOOKUP($G2257,county_facts!$A:$BB,48,FALSE)</f>
        <v>27470</v>
      </c>
      <c r="BA2257">
        <f>VLOOKUP($G2257,county_facts!$A:$BB,49,FALSE)</f>
        <v>171558</v>
      </c>
      <c r="BB2257">
        <f>VLOOKUP($G2257,county_facts!$A:$BB,50,FALSE)</f>
        <v>6868</v>
      </c>
      <c r="BC2257">
        <f>VLOOKUP($G2257,county_facts!$A:$BB,51,FALSE)</f>
        <v>8570</v>
      </c>
      <c r="BD2257">
        <f>VLOOKUP($G2257,county_facts!$A:$BB,52,FALSE)</f>
        <v>16</v>
      </c>
      <c r="BE2257">
        <f>VLOOKUP($G2257,county_facts!$A:$BB,53,FALSE)</f>
        <v>435.52</v>
      </c>
      <c r="BF2257">
        <f>VLOOKUP($G2257,county_facts!$A:$BB,54,FALSE)</f>
        <v>58.8</v>
      </c>
    </row>
    <row r="2258" spans="1:58" x14ac:dyDescent="0.3">
      <c r="A2258" t="s">
        <v>6</v>
      </c>
      <c r="B2258" t="s">
        <v>552</v>
      </c>
      <c r="C2258">
        <v>1212</v>
      </c>
      <c r="D2258" t="s">
        <v>840</v>
      </c>
      <c r="E2258">
        <v>1452</v>
      </c>
      <c r="F2258">
        <v>0.834710744</v>
      </c>
      <c r="G2258">
        <v>51103</v>
      </c>
      <c r="H2258">
        <f>VLOOKUP($G2258,county_facts!$A:$BB,4,FALSE)</f>
        <v>11044</v>
      </c>
      <c r="I2258">
        <f>VLOOKUP($G2258,county_facts!$A:$BB,5,FALSE)</f>
        <v>11395</v>
      </c>
      <c r="J2258">
        <f>VLOOKUP($G2258,county_facts!$A:$BB,6,FALSE)</f>
        <v>-3.1</v>
      </c>
      <c r="K2258">
        <f>VLOOKUP($G2258,county_facts!$A:$BB,7,FALSE)</f>
        <v>11391</v>
      </c>
      <c r="L2258">
        <f>VLOOKUP($G2258,county_facts!$A:$BB,8,FALSE)</f>
        <v>3.8</v>
      </c>
      <c r="M2258">
        <f>VLOOKUP($G2258,county_facts!$A:$BB,9,FALSE)</f>
        <v>15</v>
      </c>
      <c r="N2258">
        <f>VLOOKUP($G2258,county_facts!$A:$BB,10,FALSE)</f>
        <v>35.200000000000003</v>
      </c>
      <c r="O2258">
        <f>VLOOKUP($G2258,county_facts!$A:$BB,11,FALSE)</f>
        <v>53.3</v>
      </c>
      <c r="P2258">
        <f>VLOOKUP($G2258,county_facts!$A:$BB,12,FALSE)</f>
        <v>69.900000000000006</v>
      </c>
      <c r="Q2258">
        <f>VLOOKUP($G2258,county_facts!$A:$BB,13,FALSE)</f>
        <v>28</v>
      </c>
      <c r="R2258">
        <f>VLOOKUP($G2258,county_facts!$A:$BB,14,FALSE)</f>
        <v>0.2</v>
      </c>
      <c r="S2258">
        <f>VLOOKUP($G2258,county_facts!$A:$BB,15,FALSE)</f>
        <v>0.7</v>
      </c>
      <c r="T2258">
        <f>VLOOKUP($G2258,county_facts!$A:$BB,16,FALSE)</f>
        <v>0</v>
      </c>
      <c r="U2258">
        <f>VLOOKUP($G2258,county_facts!$A:$BB,17,FALSE)</f>
        <v>1.1000000000000001</v>
      </c>
      <c r="V2258">
        <f>VLOOKUP($G2258,county_facts!$A:$BB,18,FALSE)</f>
        <v>1.6</v>
      </c>
      <c r="W2258">
        <f>VLOOKUP($G2258,county_facts!$A:$BB,19,FALSE)</f>
        <v>68.7</v>
      </c>
      <c r="X2258">
        <f>VLOOKUP($G2258,county_facts!$A:$BB,20,FALSE)</f>
        <v>90.3</v>
      </c>
      <c r="Y2258">
        <f>VLOOKUP($G2258,county_facts!$A:$BB,21,FALSE)</f>
        <v>1.8</v>
      </c>
      <c r="Z2258">
        <f>VLOOKUP($G2258,county_facts!$A:$BB,22,FALSE)</f>
        <v>3.7</v>
      </c>
      <c r="AA2258">
        <f>VLOOKUP($G2258,county_facts!$A:$BB,23,FALSE)</f>
        <v>87.9</v>
      </c>
      <c r="AB2258">
        <f>VLOOKUP($G2258,county_facts!$A:$BB,24,FALSE)</f>
        <v>28.3</v>
      </c>
      <c r="AC2258">
        <f>VLOOKUP($G2258,county_facts!$A:$BB,25,FALSE)</f>
        <v>1460</v>
      </c>
      <c r="AD2258">
        <f>VLOOKUP($G2258,county_facts!$A:$BB,26,FALSE)</f>
        <v>26</v>
      </c>
      <c r="AE2258">
        <f>VLOOKUP($G2258,county_facts!$A:$BB,27,FALSE)</f>
        <v>7591</v>
      </c>
      <c r="AF2258">
        <f>VLOOKUP($G2258,county_facts!$A:$BB,28,FALSE)</f>
        <v>79.2</v>
      </c>
      <c r="AG2258">
        <f>VLOOKUP($G2258,county_facts!$A:$BB,29,FALSE)</f>
        <v>6.7</v>
      </c>
      <c r="AH2258">
        <f>VLOOKUP($G2258,county_facts!$A:$BB,30,FALSE)</f>
        <v>233400</v>
      </c>
      <c r="AI2258">
        <f>VLOOKUP($G2258,county_facts!$A:$BB,31,FALSE)</f>
        <v>5182</v>
      </c>
      <c r="AJ2258">
        <f>VLOOKUP($G2258,county_facts!$A:$BB,32,FALSE)</f>
        <v>2.14</v>
      </c>
      <c r="AK2258">
        <f>VLOOKUP($G2258,county_facts!$A:$BB,33,FALSE)</f>
        <v>30737</v>
      </c>
      <c r="AL2258">
        <f>VLOOKUP($G2258,county_facts!$A:$BB,34,FALSE)</f>
        <v>49248</v>
      </c>
      <c r="AM2258">
        <f>VLOOKUP($G2258,county_facts!$A:$BB,35,FALSE)</f>
        <v>11.7</v>
      </c>
      <c r="AN2258">
        <f>VLOOKUP($G2258,county_facts!$A:$BB,36,FALSE)</f>
        <v>469</v>
      </c>
      <c r="AO2258">
        <f>VLOOKUP($G2258,county_facts!$A:$BB,37,FALSE)</f>
        <v>4187</v>
      </c>
      <c r="AP2258">
        <f>VLOOKUP($G2258,county_facts!$A:$BB,38,FALSE)</f>
        <v>-1.9</v>
      </c>
      <c r="AQ2258">
        <f>VLOOKUP($G2258,county_facts!$A:$BB,39,FALSE)</f>
        <v>1033</v>
      </c>
      <c r="AR2258">
        <f>VLOOKUP($G2258,county_facts!$A:$BB,40,FALSE)</f>
        <v>1820</v>
      </c>
      <c r="AS2258">
        <f>VLOOKUP($G2258,county_facts!$A:$BB,41,FALSE)</f>
        <v>0</v>
      </c>
      <c r="AT2258">
        <f>VLOOKUP($G2258,county_facts!$A:$BB,42,FALSE)</f>
        <v>0</v>
      </c>
      <c r="AU2258">
        <f>VLOOKUP($G2258,county_facts!$A:$BB,43,FALSE)</f>
        <v>0</v>
      </c>
      <c r="AV2258">
        <f>VLOOKUP($G2258,county_facts!$A:$BB,44,FALSE)</f>
        <v>0</v>
      </c>
      <c r="AW2258">
        <f>VLOOKUP($G2258,county_facts!$A:$BB,45,FALSE)</f>
        <v>0</v>
      </c>
      <c r="AX2258">
        <f>VLOOKUP($G2258,county_facts!$A:$BB,46,FALSE)</f>
        <v>16.7</v>
      </c>
      <c r="AY2258">
        <f>VLOOKUP($G2258,county_facts!$A:$BB,47,FALSE)</f>
        <v>0</v>
      </c>
      <c r="AZ2258">
        <f>VLOOKUP($G2258,county_facts!$A:$BB,48,FALSE)</f>
        <v>49291</v>
      </c>
      <c r="BA2258">
        <f>VLOOKUP($G2258,county_facts!$A:$BB,49,FALSE)</f>
        <v>166615</v>
      </c>
      <c r="BB2258">
        <f>VLOOKUP($G2258,county_facts!$A:$BB,50,FALSE)</f>
        <v>14500</v>
      </c>
      <c r="BC2258">
        <f>VLOOKUP($G2258,county_facts!$A:$BB,51,FALSE)</f>
        <v>15990</v>
      </c>
      <c r="BD2258">
        <f>VLOOKUP($G2258,county_facts!$A:$BB,52,FALSE)</f>
        <v>32</v>
      </c>
      <c r="BE2258">
        <f>VLOOKUP($G2258,county_facts!$A:$BB,53,FALSE)</f>
        <v>133.25</v>
      </c>
      <c r="BF2258">
        <f>VLOOKUP($G2258,county_facts!$A:$BB,54,FALSE)</f>
        <v>85.5</v>
      </c>
    </row>
    <row r="2259" spans="1:58" x14ac:dyDescent="0.3">
      <c r="A2259" t="s">
        <v>9</v>
      </c>
      <c r="B2259" t="s">
        <v>552</v>
      </c>
      <c r="C2259">
        <v>240</v>
      </c>
      <c r="D2259" t="s">
        <v>840</v>
      </c>
      <c r="E2259">
        <v>1452</v>
      </c>
      <c r="F2259">
        <v>0.165289256</v>
      </c>
      <c r="G2259">
        <v>51103</v>
      </c>
      <c r="H2259">
        <f>VLOOKUP($G2259,county_facts!$A:$BB,4,FALSE)</f>
        <v>11044</v>
      </c>
      <c r="I2259">
        <f>VLOOKUP($G2259,county_facts!$A:$BB,5,FALSE)</f>
        <v>11395</v>
      </c>
      <c r="J2259">
        <f>VLOOKUP($G2259,county_facts!$A:$BB,6,FALSE)</f>
        <v>-3.1</v>
      </c>
      <c r="K2259">
        <f>VLOOKUP($G2259,county_facts!$A:$BB,7,FALSE)</f>
        <v>11391</v>
      </c>
      <c r="L2259">
        <f>VLOOKUP($G2259,county_facts!$A:$BB,8,FALSE)</f>
        <v>3.8</v>
      </c>
      <c r="M2259">
        <f>VLOOKUP($G2259,county_facts!$A:$BB,9,FALSE)</f>
        <v>15</v>
      </c>
      <c r="N2259">
        <f>VLOOKUP($G2259,county_facts!$A:$BB,10,FALSE)</f>
        <v>35.200000000000003</v>
      </c>
      <c r="O2259">
        <f>VLOOKUP($G2259,county_facts!$A:$BB,11,FALSE)</f>
        <v>53.3</v>
      </c>
      <c r="P2259">
        <f>VLOOKUP($G2259,county_facts!$A:$BB,12,FALSE)</f>
        <v>69.900000000000006</v>
      </c>
      <c r="Q2259">
        <f>VLOOKUP($G2259,county_facts!$A:$BB,13,FALSE)</f>
        <v>28</v>
      </c>
      <c r="R2259">
        <f>VLOOKUP($G2259,county_facts!$A:$BB,14,FALSE)</f>
        <v>0.2</v>
      </c>
      <c r="S2259">
        <f>VLOOKUP($G2259,county_facts!$A:$BB,15,FALSE)</f>
        <v>0.7</v>
      </c>
      <c r="T2259">
        <f>VLOOKUP($G2259,county_facts!$A:$BB,16,FALSE)</f>
        <v>0</v>
      </c>
      <c r="U2259">
        <f>VLOOKUP($G2259,county_facts!$A:$BB,17,FALSE)</f>
        <v>1.1000000000000001</v>
      </c>
      <c r="V2259">
        <f>VLOOKUP($G2259,county_facts!$A:$BB,18,FALSE)</f>
        <v>1.6</v>
      </c>
      <c r="W2259">
        <f>VLOOKUP($G2259,county_facts!$A:$BB,19,FALSE)</f>
        <v>68.7</v>
      </c>
      <c r="X2259">
        <f>VLOOKUP($G2259,county_facts!$A:$BB,20,FALSE)</f>
        <v>90.3</v>
      </c>
      <c r="Y2259">
        <f>VLOOKUP($G2259,county_facts!$A:$BB,21,FALSE)</f>
        <v>1.8</v>
      </c>
      <c r="Z2259">
        <f>VLOOKUP($G2259,county_facts!$A:$BB,22,FALSE)</f>
        <v>3.7</v>
      </c>
      <c r="AA2259">
        <f>VLOOKUP($G2259,county_facts!$A:$BB,23,FALSE)</f>
        <v>87.9</v>
      </c>
      <c r="AB2259">
        <f>VLOOKUP($G2259,county_facts!$A:$BB,24,FALSE)</f>
        <v>28.3</v>
      </c>
      <c r="AC2259">
        <f>VLOOKUP($G2259,county_facts!$A:$BB,25,FALSE)</f>
        <v>1460</v>
      </c>
      <c r="AD2259">
        <f>VLOOKUP($G2259,county_facts!$A:$BB,26,FALSE)</f>
        <v>26</v>
      </c>
      <c r="AE2259">
        <f>VLOOKUP($G2259,county_facts!$A:$BB,27,FALSE)</f>
        <v>7591</v>
      </c>
      <c r="AF2259">
        <f>VLOOKUP($G2259,county_facts!$A:$BB,28,FALSE)</f>
        <v>79.2</v>
      </c>
      <c r="AG2259">
        <f>VLOOKUP($G2259,county_facts!$A:$BB,29,FALSE)</f>
        <v>6.7</v>
      </c>
      <c r="AH2259">
        <f>VLOOKUP($G2259,county_facts!$A:$BB,30,FALSE)</f>
        <v>233400</v>
      </c>
      <c r="AI2259">
        <f>VLOOKUP($G2259,county_facts!$A:$BB,31,FALSE)</f>
        <v>5182</v>
      </c>
      <c r="AJ2259">
        <f>VLOOKUP($G2259,county_facts!$A:$BB,32,FALSE)</f>
        <v>2.14</v>
      </c>
      <c r="AK2259">
        <f>VLOOKUP($G2259,county_facts!$A:$BB,33,FALSE)</f>
        <v>30737</v>
      </c>
      <c r="AL2259">
        <f>VLOOKUP($G2259,county_facts!$A:$BB,34,FALSE)</f>
        <v>49248</v>
      </c>
      <c r="AM2259">
        <f>VLOOKUP($G2259,county_facts!$A:$BB,35,FALSE)</f>
        <v>11.7</v>
      </c>
      <c r="AN2259">
        <f>VLOOKUP($G2259,county_facts!$A:$BB,36,FALSE)</f>
        <v>469</v>
      </c>
      <c r="AO2259">
        <f>VLOOKUP($G2259,county_facts!$A:$BB,37,FALSE)</f>
        <v>4187</v>
      </c>
      <c r="AP2259">
        <f>VLOOKUP($G2259,county_facts!$A:$BB,38,FALSE)</f>
        <v>-1.9</v>
      </c>
      <c r="AQ2259">
        <f>VLOOKUP($G2259,county_facts!$A:$BB,39,FALSE)</f>
        <v>1033</v>
      </c>
      <c r="AR2259">
        <f>VLOOKUP($G2259,county_facts!$A:$BB,40,FALSE)</f>
        <v>1820</v>
      </c>
      <c r="AS2259">
        <f>VLOOKUP($G2259,county_facts!$A:$BB,41,FALSE)</f>
        <v>0</v>
      </c>
      <c r="AT2259">
        <f>VLOOKUP($G2259,county_facts!$A:$BB,42,FALSE)</f>
        <v>0</v>
      </c>
      <c r="AU2259">
        <f>VLOOKUP($G2259,county_facts!$A:$BB,43,FALSE)</f>
        <v>0</v>
      </c>
      <c r="AV2259">
        <f>VLOOKUP($G2259,county_facts!$A:$BB,44,FALSE)</f>
        <v>0</v>
      </c>
      <c r="AW2259">
        <f>VLOOKUP($G2259,county_facts!$A:$BB,45,FALSE)</f>
        <v>0</v>
      </c>
      <c r="AX2259">
        <f>VLOOKUP($G2259,county_facts!$A:$BB,46,FALSE)</f>
        <v>16.7</v>
      </c>
      <c r="AY2259">
        <f>VLOOKUP($G2259,county_facts!$A:$BB,47,FALSE)</f>
        <v>0</v>
      </c>
      <c r="AZ2259">
        <f>VLOOKUP($G2259,county_facts!$A:$BB,48,FALSE)</f>
        <v>49291</v>
      </c>
      <c r="BA2259">
        <f>VLOOKUP($G2259,county_facts!$A:$BB,49,FALSE)</f>
        <v>166615</v>
      </c>
      <c r="BB2259">
        <f>VLOOKUP($G2259,county_facts!$A:$BB,50,FALSE)</f>
        <v>14500</v>
      </c>
      <c r="BC2259">
        <f>VLOOKUP($G2259,county_facts!$A:$BB,51,FALSE)</f>
        <v>15990</v>
      </c>
      <c r="BD2259">
        <f>VLOOKUP($G2259,county_facts!$A:$BB,52,FALSE)</f>
        <v>32</v>
      </c>
      <c r="BE2259">
        <f>VLOOKUP($G2259,county_facts!$A:$BB,53,FALSE)</f>
        <v>133.25</v>
      </c>
      <c r="BF2259">
        <f>VLOOKUP($G2259,county_facts!$A:$BB,54,FALSE)</f>
        <v>85.5</v>
      </c>
    </row>
    <row r="2260" spans="1:58" x14ac:dyDescent="0.3">
      <c r="A2260" t="s">
        <v>6</v>
      </c>
      <c r="B2260" t="s">
        <v>866</v>
      </c>
      <c r="C2260">
        <v>551</v>
      </c>
      <c r="D2260" t="s">
        <v>840</v>
      </c>
      <c r="E2260">
        <v>687</v>
      </c>
      <c r="F2260">
        <v>0.80203784600000005</v>
      </c>
      <c r="G2260">
        <v>51097</v>
      </c>
      <c r="H2260">
        <f>VLOOKUP($G2260,county_facts!$A:$BB,4,FALSE)</f>
        <v>7175</v>
      </c>
      <c r="I2260">
        <f>VLOOKUP($G2260,county_facts!$A:$BB,5,FALSE)</f>
        <v>6945</v>
      </c>
      <c r="J2260">
        <f>VLOOKUP($G2260,county_facts!$A:$BB,6,FALSE)</f>
        <v>3.3</v>
      </c>
      <c r="K2260">
        <f>VLOOKUP($G2260,county_facts!$A:$BB,7,FALSE)</f>
        <v>6945</v>
      </c>
      <c r="L2260">
        <f>VLOOKUP($G2260,county_facts!$A:$BB,8,FALSE)</f>
        <v>3.9</v>
      </c>
      <c r="M2260">
        <f>VLOOKUP($G2260,county_facts!$A:$BB,9,FALSE)</f>
        <v>18.7</v>
      </c>
      <c r="N2260">
        <f>VLOOKUP($G2260,county_facts!$A:$BB,10,FALSE)</f>
        <v>20.6</v>
      </c>
      <c r="O2260">
        <f>VLOOKUP($G2260,county_facts!$A:$BB,11,FALSE)</f>
        <v>49.7</v>
      </c>
      <c r="P2260">
        <f>VLOOKUP($G2260,county_facts!$A:$BB,12,FALSE)</f>
        <v>68.400000000000006</v>
      </c>
      <c r="Q2260">
        <f>VLOOKUP($G2260,county_facts!$A:$BB,13,FALSE)</f>
        <v>26.9</v>
      </c>
      <c r="R2260">
        <f>VLOOKUP($G2260,county_facts!$A:$BB,14,FALSE)</f>
        <v>1.8</v>
      </c>
      <c r="S2260">
        <f>VLOOKUP($G2260,county_facts!$A:$BB,15,FALSE)</f>
        <v>0.4</v>
      </c>
      <c r="T2260">
        <f>VLOOKUP($G2260,county_facts!$A:$BB,16,FALSE)</f>
        <v>0</v>
      </c>
      <c r="U2260">
        <f>VLOOKUP($G2260,county_facts!$A:$BB,17,FALSE)</f>
        <v>2.4</v>
      </c>
      <c r="V2260">
        <f>VLOOKUP($G2260,county_facts!$A:$BB,18,FALSE)</f>
        <v>3.1</v>
      </c>
      <c r="W2260">
        <f>VLOOKUP($G2260,county_facts!$A:$BB,19,FALSE)</f>
        <v>65.7</v>
      </c>
      <c r="X2260">
        <f>VLOOKUP($G2260,county_facts!$A:$BB,20,FALSE)</f>
        <v>95.5</v>
      </c>
      <c r="Y2260">
        <f>VLOOKUP($G2260,county_facts!$A:$BB,21,FALSE)</f>
        <v>1.8</v>
      </c>
      <c r="Z2260">
        <f>VLOOKUP($G2260,county_facts!$A:$BB,22,FALSE)</f>
        <v>4.5</v>
      </c>
      <c r="AA2260">
        <f>VLOOKUP($G2260,county_facts!$A:$BB,23,FALSE)</f>
        <v>81.5</v>
      </c>
      <c r="AB2260">
        <f>VLOOKUP($G2260,county_facts!$A:$BB,24,FALSE)</f>
        <v>14.1</v>
      </c>
      <c r="AC2260">
        <f>VLOOKUP($G2260,county_facts!$A:$BB,25,FALSE)</f>
        <v>703</v>
      </c>
      <c r="AD2260">
        <f>VLOOKUP($G2260,county_facts!$A:$BB,26,FALSE)</f>
        <v>42.5</v>
      </c>
      <c r="AE2260">
        <f>VLOOKUP($G2260,county_facts!$A:$BB,27,FALSE)</f>
        <v>3445</v>
      </c>
      <c r="AF2260">
        <f>VLOOKUP($G2260,county_facts!$A:$BB,28,FALSE)</f>
        <v>76.2</v>
      </c>
      <c r="AG2260">
        <f>VLOOKUP($G2260,county_facts!$A:$BB,29,FALSE)</f>
        <v>2.7</v>
      </c>
      <c r="AH2260">
        <f>VLOOKUP($G2260,county_facts!$A:$BB,30,FALSE)</f>
        <v>154200</v>
      </c>
      <c r="AI2260">
        <f>VLOOKUP($G2260,county_facts!$A:$BB,31,FALSE)</f>
        <v>2863</v>
      </c>
      <c r="AJ2260">
        <f>VLOOKUP($G2260,county_facts!$A:$BB,32,FALSE)</f>
        <v>2.4500000000000002</v>
      </c>
      <c r="AK2260">
        <f>VLOOKUP($G2260,county_facts!$A:$BB,33,FALSE)</f>
        <v>23868</v>
      </c>
      <c r="AL2260">
        <f>VLOOKUP($G2260,county_facts!$A:$BB,34,FALSE)</f>
        <v>48372</v>
      </c>
      <c r="AM2260">
        <f>VLOOKUP($G2260,county_facts!$A:$BB,35,FALSE)</f>
        <v>9.1999999999999993</v>
      </c>
      <c r="AN2260">
        <f>VLOOKUP($G2260,county_facts!$A:$BB,36,FALSE)</f>
        <v>103</v>
      </c>
      <c r="AO2260">
        <f>VLOOKUP($G2260,county_facts!$A:$BB,37,FALSE)</f>
        <v>664</v>
      </c>
      <c r="AP2260">
        <f>VLOOKUP($G2260,county_facts!$A:$BB,38,FALSE)</f>
        <v>3.6</v>
      </c>
      <c r="AQ2260">
        <f>VLOOKUP($G2260,county_facts!$A:$BB,39,FALSE)</f>
        <v>392</v>
      </c>
      <c r="AR2260">
        <f>VLOOKUP($G2260,county_facts!$A:$BB,40,FALSE)</f>
        <v>0</v>
      </c>
      <c r="AS2260">
        <f>VLOOKUP($G2260,county_facts!$A:$BB,41,FALSE)</f>
        <v>0</v>
      </c>
      <c r="AT2260">
        <f>VLOOKUP($G2260,county_facts!$A:$BB,42,FALSE)</f>
        <v>0</v>
      </c>
      <c r="AU2260">
        <f>VLOOKUP($G2260,county_facts!$A:$BB,43,FALSE)</f>
        <v>0</v>
      </c>
      <c r="AV2260">
        <f>VLOOKUP($G2260,county_facts!$A:$BB,44,FALSE)</f>
        <v>0</v>
      </c>
      <c r="AW2260">
        <f>VLOOKUP($G2260,county_facts!$A:$BB,45,FALSE)</f>
        <v>0</v>
      </c>
      <c r="AX2260">
        <f>VLOOKUP($G2260,county_facts!$A:$BB,46,FALSE)</f>
        <v>0</v>
      </c>
      <c r="AY2260">
        <f>VLOOKUP($G2260,county_facts!$A:$BB,47,FALSE)</f>
        <v>0</v>
      </c>
      <c r="AZ2260">
        <f>VLOOKUP($G2260,county_facts!$A:$BB,48,FALSE)</f>
        <v>21979</v>
      </c>
      <c r="BA2260">
        <f>VLOOKUP($G2260,county_facts!$A:$BB,49,FALSE)</f>
        <v>16167</v>
      </c>
      <c r="BB2260">
        <f>VLOOKUP($G2260,county_facts!$A:$BB,50,FALSE)</f>
        <v>2357</v>
      </c>
      <c r="BC2260">
        <f>VLOOKUP($G2260,county_facts!$A:$BB,51,FALSE)</f>
        <v>0</v>
      </c>
      <c r="BD2260">
        <f>VLOOKUP($G2260,county_facts!$A:$BB,52,FALSE)</f>
        <v>13</v>
      </c>
      <c r="BE2260">
        <f>VLOOKUP($G2260,county_facts!$A:$BB,53,FALSE)</f>
        <v>315.14</v>
      </c>
      <c r="BF2260">
        <f>VLOOKUP($G2260,county_facts!$A:$BB,54,FALSE)</f>
        <v>22</v>
      </c>
    </row>
    <row r="2261" spans="1:58" x14ac:dyDescent="0.3">
      <c r="A2261" t="s">
        <v>9</v>
      </c>
      <c r="B2261" t="s">
        <v>866</v>
      </c>
      <c r="C2261">
        <v>136</v>
      </c>
      <c r="D2261" t="s">
        <v>840</v>
      </c>
      <c r="E2261">
        <v>687</v>
      </c>
      <c r="F2261">
        <v>0.197962154</v>
      </c>
      <c r="G2261">
        <v>51097</v>
      </c>
      <c r="H2261">
        <f>VLOOKUP($G2261,county_facts!$A:$BB,4,FALSE)</f>
        <v>7175</v>
      </c>
      <c r="I2261">
        <f>VLOOKUP($G2261,county_facts!$A:$BB,5,FALSE)</f>
        <v>6945</v>
      </c>
      <c r="J2261">
        <f>VLOOKUP($G2261,county_facts!$A:$BB,6,FALSE)</f>
        <v>3.3</v>
      </c>
      <c r="K2261">
        <f>VLOOKUP($G2261,county_facts!$A:$BB,7,FALSE)</f>
        <v>6945</v>
      </c>
      <c r="L2261">
        <f>VLOOKUP($G2261,county_facts!$A:$BB,8,FALSE)</f>
        <v>3.9</v>
      </c>
      <c r="M2261">
        <f>VLOOKUP($G2261,county_facts!$A:$BB,9,FALSE)</f>
        <v>18.7</v>
      </c>
      <c r="N2261">
        <f>VLOOKUP($G2261,county_facts!$A:$BB,10,FALSE)</f>
        <v>20.6</v>
      </c>
      <c r="O2261">
        <f>VLOOKUP($G2261,county_facts!$A:$BB,11,FALSE)</f>
        <v>49.7</v>
      </c>
      <c r="P2261">
        <f>VLOOKUP($G2261,county_facts!$A:$BB,12,FALSE)</f>
        <v>68.400000000000006</v>
      </c>
      <c r="Q2261">
        <f>VLOOKUP($G2261,county_facts!$A:$BB,13,FALSE)</f>
        <v>26.9</v>
      </c>
      <c r="R2261">
        <f>VLOOKUP($G2261,county_facts!$A:$BB,14,FALSE)</f>
        <v>1.8</v>
      </c>
      <c r="S2261">
        <f>VLOOKUP($G2261,county_facts!$A:$BB,15,FALSE)</f>
        <v>0.4</v>
      </c>
      <c r="T2261">
        <f>VLOOKUP($G2261,county_facts!$A:$BB,16,FALSE)</f>
        <v>0</v>
      </c>
      <c r="U2261">
        <f>VLOOKUP($G2261,county_facts!$A:$BB,17,FALSE)</f>
        <v>2.4</v>
      </c>
      <c r="V2261">
        <f>VLOOKUP($G2261,county_facts!$A:$BB,18,FALSE)</f>
        <v>3.1</v>
      </c>
      <c r="W2261">
        <f>VLOOKUP($G2261,county_facts!$A:$BB,19,FALSE)</f>
        <v>65.7</v>
      </c>
      <c r="X2261">
        <f>VLOOKUP($G2261,county_facts!$A:$BB,20,FALSE)</f>
        <v>95.5</v>
      </c>
      <c r="Y2261">
        <f>VLOOKUP($G2261,county_facts!$A:$BB,21,FALSE)</f>
        <v>1.8</v>
      </c>
      <c r="Z2261">
        <f>VLOOKUP($G2261,county_facts!$A:$BB,22,FALSE)</f>
        <v>4.5</v>
      </c>
      <c r="AA2261">
        <f>VLOOKUP($G2261,county_facts!$A:$BB,23,FALSE)</f>
        <v>81.5</v>
      </c>
      <c r="AB2261">
        <f>VLOOKUP($G2261,county_facts!$A:$BB,24,FALSE)</f>
        <v>14.1</v>
      </c>
      <c r="AC2261">
        <f>VLOOKUP($G2261,county_facts!$A:$BB,25,FALSE)</f>
        <v>703</v>
      </c>
      <c r="AD2261">
        <f>VLOOKUP($G2261,county_facts!$A:$BB,26,FALSE)</f>
        <v>42.5</v>
      </c>
      <c r="AE2261">
        <f>VLOOKUP($G2261,county_facts!$A:$BB,27,FALSE)</f>
        <v>3445</v>
      </c>
      <c r="AF2261">
        <f>VLOOKUP($G2261,county_facts!$A:$BB,28,FALSE)</f>
        <v>76.2</v>
      </c>
      <c r="AG2261">
        <f>VLOOKUP($G2261,county_facts!$A:$BB,29,FALSE)</f>
        <v>2.7</v>
      </c>
      <c r="AH2261">
        <f>VLOOKUP($G2261,county_facts!$A:$BB,30,FALSE)</f>
        <v>154200</v>
      </c>
      <c r="AI2261">
        <f>VLOOKUP($G2261,county_facts!$A:$BB,31,FALSE)</f>
        <v>2863</v>
      </c>
      <c r="AJ2261">
        <f>VLOOKUP($G2261,county_facts!$A:$BB,32,FALSE)</f>
        <v>2.4500000000000002</v>
      </c>
      <c r="AK2261">
        <f>VLOOKUP($G2261,county_facts!$A:$BB,33,FALSE)</f>
        <v>23868</v>
      </c>
      <c r="AL2261">
        <f>VLOOKUP($G2261,county_facts!$A:$BB,34,FALSE)</f>
        <v>48372</v>
      </c>
      <c r="AM2261">
        <f>VLOOKUP($G2261,county_facts!$A:$BB,35,FALSE)</f>
        <v>9.1999999999999993</v>
      </c>
      <c r="AN2261">
        <f>VLOOKUP($G2261,county_facts!$A:$BB,36,FALSE)</f>
        <v>103</v>
      </c>
      <c r="AO2261">
        <f>VLOOKUP($G2261,county_facts!$A:$BB,37,FALSE)</f>
        <v>664</v>
      </c>
      <c r="AP2261">
        <f>VLOOKUP($G2261,county_facts!$A:$BB,38,FALSE)</f>
        <v>3.6</v>
      </c>
      <c r="AQ2261">
        <f>VLOOKUP($G2261,county_facts!$A:$BB,39,FALSE)</f>
        <v>392</v>
      </c>
      <c r="AR2261">
        <f>VLOOKUP($G2261,county_facts!$A:$BB,40,FALSE)</f>
        <v>0</v>
      </c>
      <c r="AS2261">
        <f>VLOOKUP($G2261,county_facts!$A:$BB,41,FALSE)</f>
        <v>0</v>
      </c>
      <c r="AT2261">
        <f>VLOOKUP($G2261,county_facts!$A:$BB,42,FALSE)</f>
        <v>0</v>
      </c>
      <c r="AU2261">
        <f>VLOOKUP($G2261,county_facts!$A:$BB,43,FALSE)</f>
        <v>0</v>
      </c>
      <c r="AV2261">
        <f>VLOOKUP($G2261,county_facts!$A:$BB,44,FALSE)</f>
        <v>0</v>
      </c>
      <c r="AW2261">
        <f>VLOOKUP($G2261,county_facts!$A:$BB,45,FALSE)</f>
        <v>0</v>
      </c>
      <c r="AX2261">
        <f>VLOOKUP($G2261,county_facts!$A:$BB,46,FALSE)</f>
        <v>0</v>
      </c>
      <c r="AY2261">
        <f>VLOOKUP($G2261,county_facts!$A:$BB,47,FALSE)</f>
        <v>0</v>
      </c>
      <c r="AZ2261">
        <f>VLOOKUP($G2261,county_facts!$A:$BB,48,FALSE)</f>
        <v>21979</v>
      </c>
      <c r="BA2261">
        <f>VLOOKUP($G2261,county_facts!$A:$BB,49,FALSE)</f>
        <v>16167</v>
      </c>
      <c r="BB2261">
        <f>VLOOKUP($G2261,county_facts!$A:$BB,50,FALSE)</f>
        <v>2357</v>
      </c>
      <c r="BC2261">
        <f>VLOOKUP($G2261,county_facts!$A:$BB,51,FALSE)</f>
        <v>0</v>
      </c>
      <c r="BD2261">
        <f>VLOOKUP($G2261,county_facts!$A:$BB,52,FALSE)</f>
        <v>13</v>
      </c>
      <c r="BE2261">
        <f>VLOOKUP($G2261,county_facts!$A:$BB,53,FALSE)</f>
        <v>315.14</v>
      </c>
      <c r="BF2261">
        <f>VLOOKUP($G2261,county_facts!$A:$BB,54,FALSE)</f>
        <v>22</v>
      </c>
    </row>
    <row r="2262" spans="1:58" x14ac:dyDescent="0.3">
      <c r="A2262" t="s">
        <v>6</v>
      </c>
      <c r="B2262" t="s">
        <v>867</v>
      </c>
      <c r="C2262">
        <v>1049</v>
      </c>
      <c r="D2262" t="s">
        <v>840</v>
      </c>
      <c r="E2262">
        <v>1379</v>
      </c>
      <c r="F2262">
        <v>0.76069615700000004</v>
      </c>
      <c r="G2262">
        <v>51101</v>
      </c>
      <c r="H2262">
        <f>VLOOKUP($G2262,county_facts!$A:$BB,4,FALSE)</f>
        <v>16186</v>
      </c>
      <c r="I2262">
        <f>VLOOKUP($G2262,county_facts!$A:$BB,5,FALSE)</f>
        <v>15927</v>
      </c>
      <c r="J2262">
        <f>VLOOKUP($G2262,county_facts!$A:$BB,6,FALSE)</f>
        <v>1.6</v>
      </c>
      <c r="K2262">
        <f>VLOOKUP($G2262,county_facts!$A:$BB,7,FALSE)</f>
        <v>15935</v>
      </c>
      <c r="L2262">
        <f>VLOOKUP($G2262,county_facts!$A:$BB,8,FALSE)</f>
        <v>6.1</v>
      </c>
      <c r="M2262">
        <f>VLOOKUP($G2262,county_facts!$A:$BB,9,FALSE)</f>
        <v>23.5</v>
      </c>
      <c r="N2262">
        <f>VLOOKUP($G2262,county_facts!$A:$BB,10,FALSE)</f>
        <v>14.4</v>
      </c>
      <c r="O2262">
        <f>VLOOKUP($G2262,county_facts!$A:$BB,11,FALSE)</f>
        <v>51.3</v>
      </c>
      <c r="P2262">
        <f>VLOOKUP($G2262,county_facts!$A:$BB,12,FALSE)</f>
        <v>77.900000000000006</v>
      </c>
      <c r="Q2262">
        <f>VLOOKUP($G2262,county_facts!$A:$BB,13,FALSE)</f>
        <v>17.5</v>
      </c>
      <c r="R2262">
        <f>VLOOKUP($G2262,county_facts!$A:$BB,14,FALSE)</f>
        <v>1.4</v>
      </c>
      <c r="S2262">
        <f>VLOOKUP($G2262,county_facts!$A:$BB,15,FALSE)</f>
        <v>0.9</v>
      </c>
      <c r="T2262">
        <f>VLOOKUP($G2262,county_facts!$A:$BB,16,FALSE)</f>
        <v>0</v>
      </c>
      <c r="U2262">
        <f>VLOOKUP($G2262,county_facts!$A:$BB,17,FALSE)</f>
        <v>2.2999999999999998</v>
      </c>
      <c r="V2262">
        <f>VLOOKUP($G2262,county_facts!$A:$BB,18,FALSE)</f>
        <v>2.5</v>
      </c>
      <c r="W2262">
        <f>VLOOKUP($G2262,county_facts!$A:$BB,19,FALSE)</f>
        <v>76</v>
      </c>
      <c r="X2262">
        <f>VLOOKUP($G2262,county_facts!$A:$BB,20,FALSE)</f>
        <v>92.7</v>
      </c>
      <c r="Y2262">
        <f>VLOOKUP($G2262,county_facts!$A:$BB,21,FALSE)</f>
        <v>1.6</v>
      </c>
      <c r="Z2262">
        <f>VLOOKUP($G2262,county_facts!$A:$BB,22,FALSE)</f>
        <v>2.7</v>
      </c>
      <c r="AA2262">
        <f>VLOOKUP($G2262,county_facts!$A:$BB,23,FALSE)</f>
        <v>89.4</v>
      </c>
      <c r="AB2262">
        <f>VLOOKUP($G2262,county_facts!$A:$BB,24,FALSE)</f>
        <v>19.2</v>
      </c>
      <c r="AC2262">
        <f>VLOOKUP($G2262,county_facts!$A:$BB,25,FALSE)</f>
        <v>1187</v>
      </c>
      <c r="AD2262">
        <f>VLOOKUP($G2262,county_facts!$A:$BB,26,FALSE)</f>
        <v>34.200000000000003</v>
      </c>
      <c r="AE2262">
        <f>VLOOKUP($G2262,county_facts!$A:$BB,27,FALSE)</f>
        <v>6675</v>
      </c>
      <c r="AF2262">
        <f>VLOOKUP($G2262,county_facts!$A:$BB,28,FALSE)</f>
        <v>83.1</v>
      </c>
      <c r="AG2262">
        <f>VLOOKUP($G2262,county_facts!$A:$BB,29,FALSE)</f>
        <v>4.4000000000000004</v>
      </c>
      <c r="AH2262">
        <f>VLOOKUP($G2262,county_facts!$A:$BB,30,FALSE)</f>
        <v>199700</v>
      </c>
      <c r="AI2262">
        <f>VLOOKUP($G2262,county_facts!$A:$BB,31,FALSE)</f>
        <v>5998</v>
      </c>
      <c r="AJ2262">
        <f>VLOOKUP($G2262,county_facts!$A:$BB,32,FALSE)</f>
        <v>2.65</v>
      </c>
      <c r="AK2262">
        <f>VLOOKUP($G2262,county_facts!$A:$BB,33,FALSE)</f>
        <v>26940</v>
      </c>
      <c r="AL2262">
        <f>VLOOKUP($G2262,county_facts!$A:$BB,34,FALSE)</f>
        <v>62670</v>
      </c>
      <c r="AM2262">
        <f>VLOOKUP($G2262,county_facts!$A:$BB,35,FALSE)</f>
        <v>9.5</v>
      </c>
      <c r="AN2262">
        <f>VLOOKUP($G2262,county_facts!$A:$BB,36,FALSE)</f>
        <v>307</v>
      </c>
      <c r="AO2262">
        <f>VLOOKUP($G2262,county_facts!$A:$BB,37,FALSE)</f>
        <v>2840</v>
      </c>
      <c r="AP2262">
        <f>VLOOKUP($G2262,county_facts!$A:$BB,38,FALSE)</f>
        <v>1.6</v>
      </c>
      <c r="AQ2262">
        <f>VLOOKUP($G2262,county_facts!$A:$BB,39,FALSE)</f>
        <v>1039</v>
      </c>
      <c r="AR2262">
        <f>VLOOKUP($G2262,county_facts!$A:$BB,40,FALSE)</f>
        <v>1007</v>
      </c>
      <c r="AS2262">
        <f>VLOOKUP($G2262,county_facts!$A:$BB,41,FALSE)</f>
        <v>0</v>
      </c>
      <c r="AT2262">
        <f>VLOOKUP($G2262,county_facts!$A:$BB,42,FALSE)</f>
        <v>0</v>
      </c>
      <c r="AU2262">
        <f>VLOOKUP($G2262,county_facts!$A:$BB,43,FALSE)</f>
        <v>0</v>
      </c>
      <c r="AV2262">
        <f>VLOOKUP($G2262,county_facts!$A:$BB,44,FALSE)</f>
        <v>0</v>
      </c>
      <c r="AW2262">
        <f>VLOOKUP($G2262,county_facts!$A:$BB,45,FALSE)</f>
        <v>0</v>
      </c>
      <c r="AX2262">
        <f>VLOOKUP($G2262,county_facts!$A:$BB,46,FALSE)</f>
        <v>41.2</v>
      </c>
      <c r="AY2262">
        <f>VLOOKUP($G2262,county_facts!$A:$BB,47,FALSE)</f>
        <v>0</v>
      </c>
      <c r="AZ2262">
        <f>VLOOKUP($G2262,county_facts!$A:$BB,48,FALSE)</f>
        <v>30686</v>
      </c>
      <c r="BA2262">
        <f>VLOOKUP($G2262,county_facts!$A:$BB,49,FALSE)</f>
        <v>125958</v>
      </c>
      <c r="BB2262">
        <f>VLOOKUP($G2262,county_facts!$A:$BB,50,FALSE)</f>
        <v>8060</v>
      </c>
      <c r="BC2262">
        <f>VLOOKUP($G2262,county_facts!$A:$BB,51,FALSE)</f>
        <v>7519</v>
      </c>
      <c r="BD2262">
        <f>VLOOKUP($G2262,county_facts!$A:$BB,52,FALSE)</f>
        <v>74</v>
      </c>
      <c r="BE2262">
        <f>VLOOKUP($G2262,county_facts!$A:$BB,53,FALSE)</f>
        <v>273.94</v>
      </c>
      <c r="BF2262">
        <f>VLOOKUP($G2262,county_facts!$A:$BB,54,FALSE)</f>
        <v>58.2</v>
      </c>
    </row>
    <row r="2263" spans="1:58" x14ac:dyDescent="0.3">
      <c r="A2263" t="s">
        <v>9</v>
      </c>
      <c r="B2263" t="s">
        <v>867</v>
      </c>
      <c r="C2263">
        <v>330</v>
      </c>
      <c r="D2263" t="s">
        <v>840</v>
      </c>
      <c r="E2263">
        <v>1379</v>
      </c>
      <c r="F2263">
        <v>0.23930384299999999</v>
      </c>
      <c r="G2263">
        <v>51101</v>
      </c>
      <c r="H2263">
        <f>VLOOKUP($G2263,county_facts!$A:$BB,4,FALSE)</f>
        <v>16186</v>
      </c>
      <c r="I2263">
        <f>VLOOKUP($G2263,county_facts!$A:$BB,5,FALSE)</f>
        <v>15927</v>
      </c>
      <c r="J2263">
        <f>VLOOKUP($G2263,county_facts!$A:$BB,6,FALSE)</f>
        <v>1.6</v>
      </c>
      <c r="K2263">
        <f>VLOOKUP($G2263,county_facts!$A:$BB,7,FALSE)</f>
        <v>15935</v>
      </c>
      <c r="L2263">
        <f>VLOOKUP($G2263,county_facts!$A:$BB,8,FALSE)</f>
        <v>6.1</v>
      </c>
      <c r="M2263">
        <f>VLOOKUP($G2263,county_facts!$A:$BB,9,FALSE)</f>
        <v>23.5</v>
      </c>
      <c r="N2263">
        <f>VLOOKUP($G2263,county_facts!$A:$BB,10,FALSE)</f>
        <v>14.4</v>
      </c>
      <c r="O2263">
        <f>VLOOKUP($G2263,county_facts!$A:$BB,11,FALSE)</f>
        <v>51.3</v>
      </c>
      <c r="P2263">
        <f>VLOOKUP($G2263,county_facts!$A:$BB,12,FALSE)</f>
        <v>77.900000000000006</v>
      </c>
      <c r="Q2263">
        <f>VLOOKUP($G2263,county_facts!$A:$BB,13,FALSE)</f>
        <v>17.5</v>
      </c>
      <c r="R2263">
        <f>VLOOKUP($G2263,county_facts!$A:$BB,14,FALSE)</f>
        <v>1.4</v>
      </c>
      <c r="S2263">
        <f>VLOOKUP($G2263,county_facts!$A:$BB,15,FALSE)</f>
        <v>0.9</v>
      </c>
      <c r="T2263">
        <f>VLOOKUP($G2263,county_facts!$A:$BB,16,FALSE)</f>
        <v>0</v>
      </c>
      <c r="U2263">
        <f>VLOOKUP($G2263,county_facts!$A:$BB,17,FALSE)</f>
        <v>2.2999999999999998</v>
      </c>
      <c r="V2263">
        <f>VLOOKUP($G2263,county_facts!$A:$BB,18,FALSE)</f>
        <v>2.5</v>
      </c>
      <c r="W2263">
        <f>VLOOKUP($G2263,county_facts!$A:$BB,19,FALSE)</f>
        <v>76</v>
      </c>
      <c r="X2263">
        <f>VLOOKUP($G2263,county_facts!$A:$BB,20,FALSE)</f>
        <v>92.7</v>
      </c>
      <c r="Y2263">
        <f>VLOOKUP($G2263,county_facts!$A:$BB,21,FALSE)</f>
        <v>1.6</v>
      </c>
      <c r="Z2263">
        <f>VLOOKUP($G2263,county_facts!$A:$BB,22,FALSE)</f>
        <v>2.7</v>
      </c>
      <c r="AA2263">
        <f>VLOOKUP($G2263,county_facts!$A:$BB,23,FALSE)</f>
        <v>89.4</v>
      </c>
      <c r="AB2263">
        <f>VLOOKUP($G2263,county_facts!$A:$BB,24,FALSE)</f>
        <v>19.2</v>
      </c>
      <c r="AC2263">
        <f>VLOOKUP($G2263,county_facts!$A:$BB,25,FALSE)</f>
        <v>1187</v>
      </c>
      <c r="AD2263">
        <f>VLOOKUP($G2263,county_facts!$A:$BB,26,FALSE)</f>
        <v>34.200000000000003</v>
      </c>
      <c r="AE2263">
        <f>VLOOKUP($G2263,county_facts!$A:$BB,27,FALSE)</f>
        <v>6675</v>
      </c>
      <c r="AF2263">
        <f>VLOOKUP($G2263,county_facts!$A:$BB,28,FALSE)</f>
        <v>83.1</v>
      </c>
      <c r="AG2263">
        <f>VLOOKUP($G2263,county_facts!$A:$BB,29,FALSE)</f>
        <v>4.4000000000000004</v>
      </c>
      <c r="AH2263">
        <f>VLOOKUP($G2263,county_facts!$A:$BB,30,FALSE)</f>
        <v>199700</v>
      </c>
      <c r="AI2263">
        <f>VLOOKUP($G2263,county_facts!$A:$BB,31,FALSE)</f>
        <v>5998</v>
      </c>
      <c r="AJ2263">
        <f>VLOOKUP($G2263,county_facts!$A:$BB,32,FALSE)</f>
        <v>2.65</v>
      </c>
      <c r="AK2263">
        <f>VLOOKUP($G2263,county_facts!$A:$BB,33,FALSE)</f>
        <v>26940</v>
      </c>
      <c r="AL2263">
        <f>VLOOKUP($G2263,county_facts!$A:$BB,34,FALSE)</f>
        <v>62670</v>
      </c>
      <c r="AM2263">
        <f>VLOOKUP($G2263,county_facts!$A:$BB,35,FALSE)</f>
        <v>9.5</v>
      </c>
      <c r="AN2263">
        <f>VLOOKUP($G2263,county_facts!$A:$BB,36,FALSE)</f>
        <v>307</v>
      </c>
      <c r="AO2263">
        <f>VLOOKUP($G2263,county_facts!$A:$BB,37,FALSE)</f>
        <v>2840</v>
      </c>
      <c r="AP2263">
        <f>VLOOKUP($G2263,county_facts!$A:$BB,38,FALSE)</f>
        <v>1.6</v>
      </c>
      <c r="AQ2263">
        <f>VLOOKUP($G2263,county_facts!$A:$BB,39,FALSE)</f>
        <v>1039</v>
      </c>
      <c r="AR2263">
        <f>VLOOKUP($G2263,county_facts!$A:$BB,40,FALSE)</f>
        <v>1007</v>
      </c>
      <c r="AS2263">
        <f>VLOOKUP($G2263,county_facts!$A:$BB,41,FALSE)</f>
        <v>0</v>
      </c>
      <c r="AT2263">
        <f>VLOOKUP($G2263,county_facts!$A:$BB,42,FALSE)</f>
        <v>0</v>
      </c>
      <c r="AU2263">
        <f>VLOOKUP($G2263,county_facts!$A:$BB,43,FALSE)</f>
        <v>0</v>
      </c>
      <c r="AV2263">
        <f>VLOOKUP($G2263,county_facts!$A:$BB,44,FALSE)</f>
        <v>0</v>
      </c>
      <c r="AW2263">
        <f>VLOOKUP($G2263,county_facts!$A:$BB,45,FALSE)</f>
        <v>0</v>
      </c>
      <c r="AX2263">
        <f>VLOOKUP($G2263,county_facts!$A:$BB,46,FALSE)</f>
        <v>41.2</v>
      </c>
      <c r="AY2263">
        <f>VLOOKUP($G2263,county_facts!$A:$BB,47,FALSE)</f>
        <v>0</v>
      </c>
      <c r="AZ2263">
        <f>VLOOKUP($G2263,county_facts!$A:$BB,48,FALSE)</f>
        <v>30686</v>
      </c>
      <c r="BA2263">
        <f>VLOOKUP($G2263,county_facts!$A:$BB,49,FALSE)</f>
        <v>125958</v>
      </c>
      <c r="BB2263">
        <f>VLOOKUP($G2263,county_facts!$A:$BB,50,FALSE)</f>
        <v>8060</v>
      </c>
      <c r="BC2263">
        <f>VLOOKUP($G2263,county_facts!$A:$BB,51,FALSE)</f>
        <v>7519</v>
      </c>
      <c r="BD2263">
        <f>VLOOKUP($G2263,county_facts!$A:$BB,52,FALSE)</f>
        <v>74</v>
      </c>
      <c r="BE2263">
        <f>VLOOKUP($G2263,county_facts!$A:$BB,53,FALSE)</f>
        <v>273.94</v>
      </c>
      <c r="BF2263">
        <f>VLOOKUP($G2263,county_facts!$A:$BB,54,FALSE)</f>
        <v>58.2</v>
      </c>
    </row>
    <row r="2264" spans="1:58" x14ac:dyDescent="0.3">
      <c r="A2264" t="s">
        <v>6</v>
      </c>
      <c r="B2264" t="s">
        <v>868</v>
      </c>
      <c r="C2264">
        <v>1451</v>
      </c>
      <c r="D2264" t="s">
        <v>840</v>
      </c>
      <c r="E2264">
        <v>2016</v>
      </c>
      <c r="F2264">
        <v>0.71974206299999999</v>
      </c>
      <c r="G2264">
        <v>51099</v>
      </c>
      <c r="H2264">
        <f>VLOOKUP($G2264,county_facts!$A:$BB,4,FALSE)</f>
        <v>25371</v>
      </c>
      <c r="I2264">
        <f>VLOOKUP($G2264,county_facts!$A:$BB,5,FALSE)</f>
        <v>23584</v>
      </c>
      <c r="J2264">
        <f>VLOOKUP($G2264,county_facts!$A:$BB,6,FALSE)</f>
        <v>7.6</v>
      </c>
      <c r="K2264">
        <f>VLOOKUP($G2264,county_facts!$A:$BB,7,FALSE)</f>
        <v>23584</v>
      </c>
      <c r="L2264">
        <f>VLOOKUP($G2264,county_facts!$A:$BB,8,FALSE)</f>
        <v>6.8</v>
      </c>
      <c r="M2264">
        <f>VLOOKUP($G2264,county_facts!$A:$BB,9,FALSE)</f>
        <v>26.2</v>
      </c>
      <c r="N2264">
        <f>VLOOKUP($G2264,county_facts!$A:$BB,10,FALSE)</f>
        <v>11.7</v>
      </c>
      <c r="O2264">
        <f>VLOOKUP($G2264,county_facts!$A:$BB,11,FALSE)</f>
        <v>49.4</v>
      </c>
      <c r="P2264">
        <f>VLOOKUP($G2264,county_facts!$A:$BB,12,FALSE)</f>
        <v>77.3</v>
      </c>
      <c r="Q2264">
        <f>VLOOKUP($G2264,county_facts!$A:$BB,13,FALSE)</f>
        <v>17.3</v>
      </c>
      <c r="R2264">
        <f>VLOOKUP($G2264,county_facts!$A:$BB,14,FALSE)</f>
        <v>0.6</v>
      </c>
      <c r="S2264">
        <f>VLOOKUP($G2264,county_facts!$A:$BB,15,FALSE)</f>
        <v>1.4</v>
      </c>
      <c r="T2264">
        <f>VLOOKUP($G2264,county_facts!$A:$BB,16,FALSE)</f>
        <v>0.1</v>
      </c>
      <c r="U2264">
        <f>VLOOKUP($G2264,county_facts!$A:$BB,17,FALSE)</f>
        <v>3.2</v>
      </c>
      <c r="V2264">
        <f>VLOOKUP($G2264,county_facts!$A:$BB,18,FALSE)</f>
        <v>4.4000000000000004</v>
      </c>
      <c r="W2264">
        <f>VLOOKUP($G2264,county_facts!$A:$BB,19,FALSE)</f>
        <v>73.900000000000006</v>
      </c>
      <c r="X2264">
        <f>VLOOKUP($G2264,county_facts!$A:$BB,20,FALSE)</f>
        <v>84.3</v>
      </c>
      <c r="Y2264">
        <f>VLOOKUP($G2264,county_facts!$A:$BB,21,FALSE)</f>
        <v>1.9</v>
      </c>
      <c r="Z2264">
        <f>VLOOKUP($G2264,county_facts!$A:$BB,22,FALSE)</f>
        <v>4.0999999999999996</v>
      </c>
      <c r="AA2264">
        <f>VLOOKUP($G2264,county_facts!$A:$BB,23,FALSE)</f>
        <v>91.1</v>
      </c>
      <c r="AB2264">
        <f>VLOOKUP($G2264,county_facts!$A:$BB,24,FALSE)</f>
        <v>31.1</v>
      </c>
      <c r="AC2264">
        <f>VLOOKUP($G2264,county_facts!$A:$BB,25,FALSE)</f>
        <v>3007</v>
      </c>
      <c r="AD2264">
        <f>VLOOKUP($G2264,county_facts!$A:$BB,26,FALSE)</f>
        <v>34</v>
      </c>
      <c r="AE2264">
        <f>VLOOKUP($G2264,county_facts!$A:$BB,27,FALSE)</f>
        <v>9781</v>
      </c>
      <c r="AF2264">
        <f>VLOOKUP($G2264,county_facts!$A:$BB,28,FALSE)</f>
        <v>73.5</v>
      </c>
      <c r="AG2264">
        <f>VLOOKUP($G2264,county_facts!$A:$BB,29,FALSE)</f>
        <v>9.1</v>
      </c>
      <c r="AH2264">
        <f>VLOOKUP($G2264,county_facts!$A:$BB,30,FALSE)</f>
        <v>278900</v>
      </c>
      <c r="AI2264">
        <f>VLOOKUP($G2264,county_facts!$A:$BB,31,FALSE)</f>
        <v>8314</v>
      </c>
      <c r="AJ2264">
        <f>VLOOKUP($G2264,county_facts!$A:$BB,32,FALSE)</f>
        <v>2.86</v>
      </c>
      <c r="AK2264">
        <f>VLOOKUP($G2264,county_facts!$A:$BB,33,FALSE)</f>
        <v>34234</v>
      </c>
      <c r="AL2264">
        <f>VLOOKUP($G2264,county_facts!$A:$BB,34,FALSE)</f>
        <v>81753</v>
      </c>
      <c r="AM2264">
        <f>VLOOKUP($G2264,county_facts!$A:$BB,35,FALSE)</f>
        <v>7.1</v>
      </c>
      <c r="AN2264">
        <f>VLOOKUP($G2264,county_facts!$A:$BB,36,FALSE)</f>
        <v>468</v>
      </c>
      <c r="AO2264">
        <f>VLOOKUP($G2264,county_facts!$A:$BB,37,FALSE)</f>
        <v>5582</v>
      </c>
      <c r="AP2264">
        <f>VLOOKUP($G2264,county_facts!$A:$BB,38,FALSE)</f>
        <v>2</v>
      </c>
      <c r="AQ2264">
        <f>VLOOKUP($G2264,county_facts!$A:$BB,39,FALSE)</f>
        <v>1345</v>
      </c>
      <c r="AR2264">
        <f>VLOOKUP($G2264,county_facts!$A:$BB,40,FALSE)</f>
        <v>1767</v>
      </c>
      <c r="AS2264">
        <f>VLOOKUP($G2264,county_facts!$A:$BB,41,FALSE)</f>
        <v>0</v>
      </c>
      <c r="AT2264">
        <f>VLOOKUP($G2264,county_facts!$A:$BB,42,FALSE)</f>
        <v>0</v>
      </c>
      <c r="AU2264">
        <f>VLOOKUP($G2264,county_facts!$A:$BB,43,FALSE)</f>
        <v>0</v>
      </c>
      <c r="AV2264">
        <f>VLOOKUP($G2264,county_facts!$A:$BB,44,FALSE)</f>
        <v>0</v>
      </c>
      <c r="AW2264">
        <f>VLOOKUP($G2264,county_facts!$A:$BB,45,FALSE)</f>
        <v>0</v>
      </c>
      <c r="AX2264">
        <f>VLOOKUP($G2264,county_facts!$A:$BB,46,FALSE)</f>
        <v>32.4</v>
      </c>
      <c r="AY2264">
        <f>VLOOKUP($G2264,county_facts!$A:$BB,47,FALSE)</f>
        <v>0</v>
      </c>
      <c r="AZ2264">
        <f>VLOOKUP($G2264,county_facts!$A:$BB,48,FALSE)</f>
        <v>8168</v>
      </c>
      <c r="BA2264">
        <f>VLOOKUP($G2264,county_facts!$A:$BB,49,FALSE)</f>
        <v>154993</v>
      </c>
      <c r="BB2264">
        <f>VLOOKUP($G2264,county_facts!$A:$BB,50,FALSE)</f>
        <v>6873</v>
      </c>
      <c r="BC2264">
        <f>VLOOKUP($G2264,county_facts!$A:$BB,51,FALSE)</f>
        <v>14697</v>
      </c>
      <c r="BD2264">
        <f>VLOOKUP($G2264,county_facts!$A:$BB,52,FALSE)</f>
        <v>104</v>
      </c>
      <c r="BE2264">
        <f>VLOOKUP($G2264,county_facts!$A:$BB,53,FALSE)</f>
        <v>179.64</v>
      </c>
      <c r="BF2264">
        <f>VLOOKUP($G2264,county_facts!$A:$BB,54,FALSE)</f>
        <v>131.30000000000001</v>
      </c>
    </row>
    <row r="2265" spans="1:58" x14ac:dyDescent="0.3">
      <c r="A2265" t="s">
        <v>9</v>
      </c>
      <c r="B2265" t="s">
        <v>868</v>
      </c>
      <c r="C2265">
        <v>565</v>
      </c>
      <c r="D2265" t="s">
        <v>840</v>
      </c>
      <c r="E2265">
        <v>2016</v>
      </c>
      <c r="F2265">
        <v>0.28025793700000001</v>
      </c>
      <c r="G2265">
        <v>51099</v>
      </c>
      <c r="H2265">
        <f>VLOOKUP($G2265,county_facts!$A:$BB,4,FALSE)</f>
        <v>25371</v>
      </c>
      <c r="I2265">
        <f>VLOOKUP($G2265,county_facts!$A:$BB,5,FALSE)</f>
        <v>23584</v>
      </c>
      <c r="J2265">
        <f>VLOOKUP($G2265,county_facts!$A:$BB,6,FALSE)</f>
        <v>7.6</v>
      </c>
      <c r="K2265">
        <f>VLOOKUP($G2265,county_facts!$A:$BB,7,FALSE)</f>
        <v>23584</v>
      </c>
      <c r="L2265">
        <f>VLOOKUP($G2265,county_facts!$A:$BB,8,FALSE)</f>
        <v>6.8</v>
      </c>
      <c r="M2265">
        <f>VLOOKUP($G2265,county_facts!$A:$BB,9,FALSE)</f>
        <v>26.2</v>
      </c>
      <c r="N2265">
        <f>VLOOKUP($G2265,county_facts!$A:$BB,10,FALSE)</f>
        <v>11.7</v>
      </c>
      <c r="O2265">
        <f>VLOOKUP($G2265,county_facts!$A:$BB,11,FALSE)</f>
        <v>49.4</v>
      </c>
      <c r="P2265">
        <f>VLOOKUP($G2265,county_facts!$A:$BB,12,FALSE)</f>
        <v>77.3</v>
      </c>
      <c r="Q2265">
        <f>VLOOKUP($G2265,county_facts!$A:$BB,13,FALSE)</f>
        <v>17.3</v>
      </c>
      <c r="R2265">
        <f>VLOOKUP($G2265,county_facts!$A:$BB,14,FALSE)</f>
        <v>0.6</v>
      </c>
      <c r="S2265">
        <f>VLOOKUP($G2265,county_facts!$A:$BB,15,FALSE)</f>
        <v>1.4</v>
      </c>
      <c r="T2265">
        <f>VLOOKUP($G2265,county_facts!$A:$BB,16,FALSE)</f>
        <v>0.1</v>
      </c>
      <c r="U2265">
        <f>VLOOKUP($G2265,county_facts!$A:$BB,17,FALSE)</f>
        <v>3.2</v>
      </c>
      <c r="V2265">
        <f>VLOOKUP($G2265,county_facts!$A:$BB,18,FALSE)</f>
        <v>4.4000000000000004</v>
      </c>
      <c r="W2265">
        <f>VLOOKUP($G2265,county_facts!$A:$BB,19,FALSE)</f>
        <v>73.900000000000006</v>
      </c>
      <c r="X2265">
        <f>VLOOKUP($G2265,county_facts!$A:$BB,20,FALSE)</f>
        <v>84.3</v>
      </c>
      <c r="Y2265">
        <f>VLOOKUP($G2265,county_facts!$A:$BB,21,FALSE)</f>
        <v>1.9</v>
      </c>
      <c r="Z2265">
        <f>VLOOKUP($G2265,county_facts!$A:$BB,22,FALSE)</f>
        <v>4.0999999999999996</v>
      </c>
      <c r="AA2265">
        <f>VLOOKUP($G2265,county_facts!$A:$BB,23,FALSE)</f>
        <v>91.1</v>
      </c>
      <c r="AB2265">
        <f>VLOOKUP($G2265,county_facts!$A:$BB,24,FALSE)</f>
        <v>31.1</v>
      </c>
      <c r="AC2265">
        <f>VLOOKUP($G2265,county_facts!$A:$BB,25,FALSE)</f>
        <v>3007</v>
      </c>
      <c r="AD2265">
        <f>VLOOKUP($G2265,county_facts!$A:$BB,26,FALSE)</f>
        <v>34</v>
      </c>
      <c r="AE2265">
        <f>VLOOKUP($G2265,county_facts!$A:$BB,27,FALSE)</f>
        <v>9781</v>
      </c>
      <c r="AF2265">
        <f>VLOOKUP($G2265,county_facts!$A:$BB,28,FALSE)</f>
        <v>73.5</v>
      </c>
      <c r="AG2265">
        <f>VLOOKUP($G2265,county_facts!$A:$BB,29,FALSE)</f>
        <v>9.1</v>
      </c>
      <c r="AH2265">
        <f>VLOOKUP($G2265,county_facts!$A:$BB,30,FALSE)</f>
        <v>278900</v>
      </c>
      <c r="AI2265">
        <f>VLOOKUP($G2265,county_facts!$A:$BB,31,FALSE)</f>
        <v>8314</v>
      </c>
      <c r="AJ2265">
        <f>VLOOKUP($G2265,county_facts!$A:$BB,32,FALSE)</f>
        <v>2.86</v>
      </c>
      <c r="AK2265">
        <f>VLOOKUP($G2265,county_facts!$A:$BB,33,FALSE)</f>
        <v>34234</v>
      </c>
      <c r="AL2265">
        <f>VLOOKUP($G2265,county_facts!$A:$BB,34,FALSE)</f>
        <v>81753</v>
      </c>
      <c r="AM2265">
        <f>VLOOKUP($G2265,county_facts!$A:$BB,35,FALSE)</f>
        <v>7.1</v>
      </c>
      <c r="AN2265">
        <f>VLOOKUP($G2265,county_facts!$A:$BB,36,FALSE)</f>
        <v>468</v>
      </c>
      <c r="AO2265">
        <f>VLOOKUP($G2265,county_facts!$A:$BB,37,FALSE)</f>
        <v>5582</v>
      </c>
      <c r="AP2265">
        <f>VLOOKUP($G2265,county_facts!$A:$BB,38,FALSE)</f>
        <v>2</v>
      </c>
      <c r="AQ2265">
        <f>VLOOKUP($G2265,county_facts!$A:$BB,39,FALSE)</f>
        <v>1345</v>
      </c>
      <c r="AR2265">
        <f>VLOOKUP($G2265,county_facts!$A:$BB,40,FALSE)</f>
        <v>1767</v>
      </c>
      <c r="AS2265">
        <f>VLOOKUP($G2265,county_facts!$A:$BB,41,FALSE)</f>
        <v>0</v>
      </c>
      <c r="AT2265">
        <f>VLOOKUP($G2265,county_facts!$A:$BB,42,FALSE)</f>
        <v>0</v>
      </c>
      <c r="AU2265">
        <f>VLOOKUP($G2265,county_facts!$A:$BB,43,FALSE)</f>
        <v>0</v>
      </c>
      <c r="AV2265">
        <f>VLOOKUP($G2265,county_facts!$A:$BB,44,FALSE)</f>
        <v>0</v>
      </c>
      <c r="AW2265">
        <f>VLOOKUP($G2265,county_facts!$A:$BB,45,FALSE)</f>
        <v>0</v>
      </c>
      <c r="AX2265">
        <f>VLOOKUP($G2265,county_facts!$A:$BB,46,FALSE)</f>
        <v>32.4</v>
      </c>
      <c r="AY2265">
        <f>VLOOKUP($G2265,county_facts!$A:$BB,47,FALSE)</f>
        <v>0</v>
      </c>
      <c r="AZ2265">
        <f>VLOOKUP($G2265,county_facts!$A:$BB,48,FALSE)</f>
        <v>8168</v>
      </c>
      <c r="BA2265">
        <f>VLOOKUP($G2265,county_facts!$A:$BB,49,FALSE)</f>
        <v>154993</v>
      </c>
      <c r="BB2265">
        <f>VLOOKUP($G2265,county_facts!$A:$BB,50,FALSE)</f>
        <v>6873</v>
      </c>
      <c r="BC2265">
        <f>VLOOKUP($G2265,county_facts!$A:$BB,51,FALSE)</f>
        <v>14697</v>
      </c>
      <c r="BD2265">
        <f>VLOOKUP($G2265,county_facts!$A:$BB,52,FALSE)</f>
        <v>104</v>
      </c>
      <c r="BE2265">
        <f>VLOOKUP($G2265,county_facts!$A:$BB,53,FALSE)</f>
        <v>179.64</v>
      </c>
      <c r="BF2265">
        <f>VLOOKUP($G2265,county_facts!$A:$BB,54,FALSE)</f>
        <v>131.30000000000001</v>
      </c>
    </row>
    <row r="2266" spans="1:58" x14ac:dyDescent="0.3">
      <c r="A2266" t="s">
        <v>6</v>
      </c>
      <c r="B2266" t="s">
        <v>869</v>
      </c>
      <c r="C2266">
        <v>9147</v>
      </c>
      <c r="D2266" t="s">
        <v>840</v>
      </c>
      <c r="E2266">
        <v>11719</v>
      </c>
      <c r="F2266">
        <v>0.78052734899999998</v>
      </c>
      <c r="G2266">
        <v>51095</v>
      </c>
      <c r="H2266">
        <f>VLOOKUP($G2266,county_facts!$A:$BB,4,FALSE)</f>
        <v>72583</v>
      </c>
      <c r="I2266">
        <f>VLOOKUP($G2266,county_facts!$A:$BB,5,FALSE)</f>
        <v>67401</v>
      </c>
      <c r="J2266">
        <f>VLOOKUP($G2266,county_facts!$A:$BB,6,FALSE)</f>
        <v>7.7</v>
      </c>
      <c r="K2266">
        <f>VLOOKUP($G2266,county_facts!$A:$BB,7,FALSE)</f>
        <v>67009</v>
      </c>
      <c r="L2266">
        <f>VLOOKUP($G2266,county_facts!$A:$BB,8,FALSE)</f>
        <v>5.0999999999999996</v>
      </c>
      <c r="M2266">
        <f>VLOOKUP($G2266,county_facts!$A:$BB,9,FALSE)</f>
        <v>21</v>
      </c>
      <c r="N2266">
        <f>VLOOKUP($G2266,county_facts!$A:$BB,10,FALSE)</f>
        <v>22.8</v>
      </c>
      <c r="O2266">
        <f>VLOOKUP($G2266,county_facts!$A:$BB,11,FALSE)</f>
        <v>51.7</v>
      </c>
      <c r="P2266">
        <f>VLOOKUP($G2266,county_facts!$A:$BB,12,FALSE)</f>
        <v>80.599999999999994</v>
      </c>
      <c r="Q2266">
        <f>VLOOKUP($G2266,county_facts!$A:$BB,13,FALSE)</f>
        <v>13.6</v>
      </c>
      <c r="R2266">
        <f>VLOOKUP($G2266,county_facts!$A:$BB,14,FALSE)</f>
        <v>0.4</v>
      </c>
      <c r="S2266">
        <f>VLOOKUP($G2266,county_facts!$A:$BB,15,FALSE)</f>
        <v>2.6</v>
      </c>
      <c r="T2266">
        <f>VLOOKUP($G2266,county_facts!$A:$BB,16,FALSE)</f>
        <v>0.1</v>
      </c>
      <c r="U2266">
        <f>VLOOKUP($G2266,county_facts!$A:$BB,17,FALSE)</f>
        <v>2.7</v>
      </c>
      <c r="V2266">
        <f>VLOOKUP($G2266,county_facts!$A:$BB,18,FALSE)</f>
        <v>5.5</v>
      </c>
      <c r="W2266">
        <f>VLOOKUP($G2266,county_facts!$A:$BB,19,FALSE)</f>
        <v>76</v>
      </c>
      <c r="X2266">
        <f>VLOOKUP($G2266,county_facts!$A:$BB,20,FALSE)</f>
        <v>88.4</v>
      </c>
      <c r="Y2266">
        <f>VLOOKUP($G2266,county_facts!$A:$BB,21,FALSE)</f>
        <v>7.2</v>
      </c>
      <c r="Z2266">
        <f>VLOOKUP($G2266,county_facts!$A:$BB,22,FALSE)</f>
        <v>7.2</v>
      </c>
      <c r="AA2266">
        <f>VLOOKUP($G2266,county_facts!$A:$BB,23,FALSE)</f>
        <v>93.5</v>
      </c>
      <c r="AB2266">
        <f>VLOOKUP($G2266,county_facts!$A:$BB,24,FALSE)</f>
        <v>45.8</v>
      </c>
      <c r="AC2266">
        <f>VLOOKUP($G2266,county_facts!$A:$BB,25,FALSE)</f>
        <v>8923</v>
      </c>
      <c r="AD2266">
        <f>VLOOKUP($G2266,county_facts!$A:$BB,26,FALSE)</f>
        <v>24.5</v>
      </c>
      <c r="AE2266">
        <f>VLOOKUP($G2266,county_facts!$A:$BB,27,FALSE)</f>
        <v>31742</v>
      </c>
      <c r="AF2266">
        <f>VLOOKUP($G2266,county_facts!$A:$BB,28,FALSE)</f>
        <v>76.2</v>
      </c>
      <c r="AG2266">
        <f>VLOOKUP($G2266,county_facts!$A:$BB,29,FALSE)</f>
        <v>17.399999999999999</v>
      </c>
      <c r="AH2266">
        <f>VLOOKUP($G2266,county_facts!$A:$BB,30,FALSE)</f>
        <v>327100</v>
      </c>
      <c r="AI2266">
        <f>VLOOKUP($G2266,county_facts!$A:$BB,31,FALSE)</f>
        <v>26883</v>
      </c>
      <c r="AJ2266">
        <f>VLOOKUP($G2266,county_facts!$A:$BB,32,FALSE)</f>
        <v>2.5</v>
      </c>
      <c r="AK2266">
        <f>VLOOKUP($G2266,county_facts!$A:$BB,33,FALSE)</f>
        <v>39133</v>
      </c>
      <c r="AL2266">
        <f>VLOOKUP($G2266,county_facts!$A:$BB,34,FALSE)</f>
        <v>76960</v>
      </c>
      <c r="AM2266">
        <f>VLOOKUP($G2266,county_facts!$A:$BB,35,FALSE)</f>
        <v>8.6999999999999993</v>
      </c>
      <c r="AN2266">
        <f>VLOOKUP($G2266,county_facts!$A:$BB,36,FALSE)</f>
        <v>1651</v>
      </c>
      <c r="AO2266">
        <f>VLOOKUP($G2266,county_facts!$A:$BB,37,FALSE)</f>
        <v>26035</v>
      </c>
      <c r="AP2266">
        <f>VLOOKUP($G2266,county_facts!$A:$BB,38,FALSE)</f>
        <v>-1.6</v>
      </c>
      <c r="AQ2266">
        <f>VLOOKUP($G2266,county_facts!$A:$BB,39,FALSE)</f>
        <v>4882</v>
      </c>
      <c r="AR2266">
        <f>VLOOKUP($G2266,county_facts!$A:$BB,40,FALSE)</f>
        <v>6530</v>
      </c>
      <c r="AS2266">
        <f>VLOOKUP($G2266,county_facts!$A:$BB,41,FALSE)</f>
        <v>6.2</v>
      </c>
      <c r="AT2266">
        <f>VLOOKUP($G2266,county_facts!$A:$BB,42,FALSE)</f>
        <v>0</v>
      </c>
      <c r="AU2266">
        <f>VLOOKUP($G2266,county_facts!$A:$BB,43,FALSE)</f>
        <v>0</v>
      </c>
      <c r="AV2266">
        <f>VLOOKUP($G2266,county_facts!$A:$BB,44,FALSE)</f>
        <v>0</v>
      </c>
      <c r="AW2266">
        <f>VLOOKUP($G2266,county_facts!$A:$BB,45,FALSE)</f>
        <v>0</v>
      </c>
      <c r="AX2266">
        <f>VLOOKUP($G2266,county_facts!$A:$BB,46,FALSE)</f>
        <v>26.2</v>
      </c>
      <c r="AY2266">
        <f>VLOOKUP($G2266,county_facts!$A:$BB,47,FALSE)</f>
        <v>1567206</v>
      </c>
      <c r="AZ2266">
        <f>VLOOKUP($G2266,county_facts!$A:$BB,48,FALSE)</f>
        <v>140068</v>
      </c>
      <c r="BA2266">
        <f>VLOOKUP($G2266,county_facts!$A:$BB,49,FALSE)</f>
        <v>658826</v>
      </c>
      <c r="BB2266">
        <f>VLOOKUP($G2266,county_facts!$A:$BB,50,FALSE)</f>
        <v>10752</v>
      </c>
      <c r="BC2266">
        <f>VLOOKUP($G2266,county_facts!$A:$BB,51,FALSE)</f>
        <v>164358</v>
      </c>
      <c r="BD2266">
        <f>VLOOKUP($G2266,county_facts!$A:$BB,52,FALSE)</f>
        <v>709</v>
      </c>
      <c r="BE2266">
        <f>VLOOKUP($G2266,county_facts!$A:$BB,53,FALSE)</f>
        <v>142.44</v>
      </c>
      <c r="BF2266">
        <f>VLOOKUP($G2266,county_facts!$A:$BB,54,FALSE)</f>
        <v>470.4</v>
      </c>
    </row>
    <row r="2267" spans="1:58" x14ac:dyDescent="0.3">
      <c r="A2267" t="s">
        <v>9</v>
      </c>
      <c r="B2267" t="s">
        <v>869</v>
      </c>
      <c r="C2267">
        <v>2572</v>
      </c>
      <c r="D2267" t="s">
        <v>840</v>
      </c>
      <c r="E2267">
        <v>11719</v>
      </c>
      <c r="F2267">
        <v>0.21947265099999999</v>
      </c>
      <c r="G2267">
        <v>51095</v>
      </c>
      <c r="H2267">
        <f>VLOOKUP($G2267,county_facts!$A:$BB,4,FALSE)</f>
        <v>72583</v>
      </c>
      <c r="I2267">
        <f>VLOOKUP($G2267,county_facts!$A:$BB,5,FALSE)</f>
        <v>67401</v>
      </c>
      <c r="J2267">
        <f>VLOOKUP($G2267,county_facts!$A:$BB,6,FALSE)</f>
        <v>7.7</v>
      </c>
      <c r="K2267">
        <f>VLOOKUP($G2267,county_facts!$A:$BB,7,FALSE)</f>
        <v>67009</v>
      </c>
      <c r="L2267">
        <f>VLOOKUP($G2267,county_facts!$A:$BB,8,FALSE)</f>
        <v>5.0999999999999996</v>
      </c>
      <c r="M2267">
        <f>VLOOKUP($G2267,county_facts!$A:$BB,9,FALSE)</f>
        <v>21</v>
      </c>
      <c r="N2267">
        <f>VLOOKUP($G2267,county_facts!$A:$BB,10,FALSE)</f>
        <v>22.8</v>
      </c>
      <c r="O2267">
        <f>VLOOKUP($G2267,county_facts!$A:$BB,11,FALSE)</f>
        <v>51.7</v>
      </c>
      <c r="P2267">
        <f>VLOOKUP($G2267,county_facts!$A:$BB,12,FALSE)</f>
        <v>80.599999999999994</v>
      </c>
      <c r="Q2267">
        <f>VLOOKUP($G2267,county_facts!$A:$BB,13,FALSE)</f>
        <v>13.6</v>
      </c>
      <c r="R2267">
        <f>VLOOKUP($G2267,county_facts!$A:$BB,14,FALSE)</f>
        <v>0.4</v>
      </c>
      <c r="S2267">
        <f>VLOOKUP($G2267,county_facts!$A:$BB,15,FALSE)</f>
        <v>2.6</v>
      </c>
      <c r="T2267">
        <f>VLOOKUP($G2267,county_facts!$A:$BB,16,FALSE)</f>
        <v>0.1</v>
      </c>
      <c r="U2267">
        <f>VLOOKUP($G2267,county_facts!$A:$BB,17,FALSE)</f>
        <v>2.7</v>
      </c>
      <c r="V2267">
        <f>VLOOKUP($G2267,county_facts!$A:$BB,18,FALSE)</f>
        <v>5.5</v>
      </c>
      <c r="W2267">
        <f>VLOOKUP($G2267,county_facts!$A:$BB,19,FALSE)</f>
        <v>76</v>
      </c>
      <c r="X2267">
        <f>VLOOKUP($G2267,county_facts!$A:$BB,20,FALSE)</f>
        <v>88.4</v>
      </c>
      <c r="Y2267">
        <f>VLOOKUP($G2267,county_facts!$A:$BB,21,FALSE)</f>
        <v>7.2</v>
      </c>
      <c r="Z2267">
        <f>VLOOKUP($G2267,county_facts!$A:$BB,22,FALSE)</f>
        <v>7.2</v>
      </c>
      <c r="AA2267">
        <f>VLOOKUP($G2267,county_facts!$A:$BB,23,FALSE)</f>
        <v>93.5</v>
      </c>
      <c r="AB2267">
        <f>VLOOKUP($G2267,county_facts!$A:$BB,24,FALSE)</f>
        <v>45.8</v>
      </c>
      <c r="AC2267">
        <f>VLOOKUP($G2267,county_facts!$A:$BB,25,FALSE)</f>
        <v>8923</v>
      </c>
      <c r="AD2267">
        <f>VLOOKUP($G2267,county_facts!$A:$BB,26,FALSE)</f>
        <v>24.5</v>
      </c>
      <c r="AE2267">
        <f>VLOOKUP($G2267,county_facts!$A:$BB,27,FALSE)</f>
        <v>31742</v>
      </c>
      <c r="AF2267">
        <f>VLOOKUP($G2267,county_facts!$A:$BB,28,FALSE)</f>
        <v>76.2</v>
      </c>
      <c r="AG2267">
        <f>VLOOKUP($G2267,county_facts!$A:$BB,29,FALSE)</f>
        <v>17.399999999999999</v>
      </c>
      <c r="AH2267">
        <f>VLOOKUP($G2267,county_facts!$A:$BB,30,FALSE)</f>
        <v>327100</v>
      </c>
      <c r="AI2267">
        <f>VLOOKUP($G2267,county_facts!$A:$BB,31,FALSE)</f>
        <v>26883</v>
      </c>
      <c r="AJ2267">
        <f>VLOOKUP($G2267,county_facts!$A:$BB,32,FALSE)</f>
        <v>2.5</v>
      </c>
      <c r="AK2267">
        <f>VLOOKUP($G2267,county_facts!$A:$BB,33,FALSE)</f>
        <v>39133</v>
      </c>
      <c r="AL2267">
        <f>VLOOKUP($G2267,county_facts!$A:$BB,34,FALSE)</f>
        <v>76960</v>
      </c>
      <c r="AM2267">
        <f>VLOOKUP($G2267,county_facts!$A:$BB,35,FALSE)</f>
        <v>8.6999999999999993</v>
      </c>
      <c r="AN2267">
        <f>VLOOKUP($G2267,county_facts!$A:$BB,36,FALSE)</f>
        <v>1651</v>
      </c>
      <c r="AO2267">
        <f>VLOOKUP($G2267,county_facts!$A:$BB,37,FALSE)</f>
        <v>26035</v>
      </c>
      <c r="AP2267">
        <f>VLOOKUP($G2267,county_facts!$A:$BB,38,FALSE)</f>
        <v>-1.6</v>
      </c>
      <c r="AQ2267">
        <f>VLOOKUP($G2267,county_facts!$A:$BB,39,FALSE)</f>
        <v>4882</v>
      </c>
      <c r="AR2267">
        <f>VLOOKUP($G2267,county_facts!$A:$BB,40,FALSE)</f>
        <v>6530</v>
      </c>
      <c r="AS2267">
        <f>VLOOKUP($G2267,county_facts!$A:$BB,41,FALSE)</f>
        <v>6.2</v>
      </c>
      <c r="AT2267">
        <f>VLOOKUP($G2267,county_facts!$A:$BB,42,FALSE)</f>
        <v>0</v>
      </c>
      <c r="AU2267">
        <f>VLOOKUP($G2267,county_facts!$A:$BB,43,FALSE)</f>
        <v>0</v>
      </c>
      <c r="AV2267">
        <f>VLOOKUP($G2267,county_facts!$A:$BB,44,FALSE)</f>
        <v>0</v>
      </c>
      <c r="AW2267">
        <f>VLOOKUP($G2267,county_facts!$A:$BB,45,FALSE)</f>
        <v>0</v>
      </c>
      <c r="AX2267">
        <f>VLOOKUP($G2267,county_facts!$A:$BB,46,FALSE)</f>
        <v>26.2</v>
      </c>
      <c r="AY2267">
        <f>VLOOKUP($G2267,county_facts!$A:$BB,47,FALSE)</f>
        <v>1567206</v>
      </c>
      <c r="AZ2267">
        <f>VLOOKUP($G2267,county_facts!$A:$BB,48,FALSE)</f>
        <v>140068</v>
      </c>
      <c r="BA2267">
        <f>VLOOKUP($G2267,county_facts!$A:$BB,49,FALSE)</f>
        <v>658826</v>
      </c>
      <c r="BB2267">
        <f>VLOOKUP($G2267,county_facts!$A:$BB,50,FALSE)</f>
        <v>10752</v>
      </c>
      <c r="BC2267">
        <f>VLOOKUP($G2267,county_facts!$A:$BB,51,FALSE)</f>
        <v>164358</v>
      </c>
      <c r="BD2267">
        <f>VLOOKUP($G2267,county_facts!$A:$BB,52,FALSE)</f>
        <v>709</v>
      </c>
      <c r="BE2267">
        <f>VLOOKUP($G2267,county_facts!$A:$BB,53,FALSE)</f>
        <v>142.44</v>
      </c>
      <c r="BF2267">
        <f>VLOOKUP($G2267,county_facts!$A:$BB,54,FALSE)</f>
        <v>470.4</v>
      </c>
    </row>
    <row r="2268" spans="1:58" x14ac:dyDescent="0.3">
      <c r="A2268" t="s">
        <v>6</v>
      </c>
      <c r="B2268" t="s">
        <v>870</v>
      </c>
      <c r="C2268">
        <v>3482</v>
      </c>
      <c r="D2268" t="s">
        <v>840</v>
      </c>
      <c r="E2268">
        <v>4400</v>
      </c>
      <c r="F2268">
        <v>0.79136363600000004</v>
      </c>
      <c r="G2268">
        <v>51093</v>
      </c>
      <c r="H2268">
        <f>VLOOKUP($G2268,county_facts!$A:$BB,4,FALSE)</f>
        <v>36007</v>
      </c>
      <c r="I2268">
        <f>VLOOKUP($G2268,county_facts!$A:$BB,5,FALSE)</f>
        <v>35270</v>
      </c>
      <c r="J2268">
        <f>VLOOKUP($G2268,county_facts!$A:$BB,6,FALSE)</f>
        <v>2.1</v>
      </c>
      <c r="K2268">
        <f>VLOOKUP($G2268,county_facts!$A:$BB,7,FALSE)</f>
        <v>35270</v>
      </c>
      <c r="L2268">
        <f>VLOOKUP($G2268,county_facts!$A:$BB,8,FALSE)</f>
        <v>4.5999999999999996</v>
      </c>
      <c r="M2268">
        <f>VLOOKUP($G2268,county_facts!$A:$BB,9,FALSE)</f>
        <v>21.1</v>
      </c>
      <c r="N2268">
        <f>VLOOKUP($G2268,county_facts!$A:$BB,10,FALSE)</f>
        <v>17.3</v>
      </c>
      <c r="O2268">
        <f>VLOOKUP($G2268,county_facts!$A:$BB,11,FALSE)</f>
        <v>51.3</v>
      </c>
      <c r="P2268">
        <f>VLOOKUP($G2268,county_facts!$A:$BB,12,FALSE)</f>
        <v>72.7</v>
      </c>
      <c r="Q2268">
        <f>VLOOKUP($G2268,county_facts!$A:$BB,13,FALSE)</f>
        <v>23.9</v>
      </c>
      <c r="R2268">
        <f>VLOOKUP($G2268,county_facts!$A:$BB,14,FALSE)</f>
        <v>0.4</v>
      </c>
      <c r="S2268">
        <f>VLOOKUP($G2268,county_facts!$A:$BB,15,FALSE)</f>
        <v>1</v>
      </c>
      <c r="T2268">
        <f>VLOOKUP($G2268,county_facts!$A:$BB,16,FALSE)</f>
        <v>0</v>
      </c>
      <c r="U2268">
        <f>VLOOKUP($G2268,county_facts!$A:$BB,17,FALSE)</f>
        <v>1.9</v>
      </c>
      <c r="V2268">
        <f>VLOOKUP($G2268,county_facts!$A:$BB,18,FALSE)</f>
        <v>2.7</v>
      </c>
      <c r="W2268">
        <f>VLOOKUP($G2268,county_facts!$A:$BB,19,FALSE)</f>
        <v>70.599999999999994</v>
      </c>
      <c r="X2268">
        <f>VLOOKUP($G2268,county_facts!$A:$BB,20,FALSE)</f>
        <v>91</v>
      </c>
      <c r="Y2268">
        <f>VLOOKUP($G2268,county_facts!$A:$BB,21,FALSE)</f>
        <v>2.2999999999999998</v>
      </c>
      <c r="Z2268">
        <f>VLOOKUP($G2268,county_facts!$A:$BB,22,FALSE)</f>
        <v>3.9</v>
      </c>
      <c r="AA2268">
        <f>VLOOKUP($G2268,county_facts!$A:$BB,23,FALSE)</f>
        <v>86.1</v>
      </c>
      <c r="AB2268">
        <f>VLOOKUP($G2268,county_facts!$A:$BB,24,FALSE)</f>
        <v>25.5</v>
      </c>
      <c r="AC2268">
        <f>VLOOKUP($G2268,county_facts!$A:$BB,25,FALSE)</f>
        <v>4170</v>
      </c>
      <c r="AD2268">
        <f>VLOOKUP($G2268,county_facts!$A:$BB,26,FALSE)</f>
        <v>28.6</v>
      </c>
      <c r="AE2268">
        <f>VLOOKUP($G2268,county_facts!$A:$BB,27,FALSE)</f>
        <v>15065</v>
      </c>
      <c r="AF2268">
        <f>VLOOKUP($G2268,county_facts!$A:$BB,28,FALSE)</f>
        <v>80.599999999999994</v>
      </c>
      <c r="AG2268">
        <f>VLOOKUP($G2268,county_facts!$A:$BB,29,FALSE)</f>
        <v>7.9</v>
      </c>
      <c r="AH2268">
        <f>VLOOKUP($G2268,county_facts!$A:$BB,30,FALSE)</f>
        <v>249600</v>
      </c>
      <c r="AI2268">
        <f>VLOOKUP($G2268,county_facts!$A:$BB,31,FALSE)</f>
        <v>13560</v>
      </c>
      <c r="AJ2268">
        <f>VLOOKUP($G2268,county_facts!$A:$BB,32,FALSE)</f>
        <v>2.59</v>
      </c>
      <c r="AK2268">
        <f>VLOOKUP($G2268,county_facts!$A:$BB,33,FALSE)</f>
        <v>30903</v>
      </c>
      <c r="AL2268">
        <f>VLOOKUP($G2268,county_facts!$A:$BB,34,FALSE)</f>
        <v>63942</v>
      </c>
      <c r="AM2268">
        <f>VLOOKUP($G2268,county_facts!$A:$BB,35,FALSE)</f>
        <v>12</v>
      </c>
      <c r="AN2268">
        <f>VLOOKUP($G2268,county_facts!$A:$BB,36,FALSE)</f>
        <v>638</v>
      </c>
      <c r="AO2268">
        <f>VLOOKUP($G2268,county_facts!$A:$BB,37,FALSE)</f>
        <v>7885</v>
      </c>
      <c r="AP2268">
        <f>VLOOKUP($G2268,county_facts!$A:$BB,38,FALSE)</f>
        <v>1.7</v>
      </c>
      <c r="AQ2268">
        <f>VLOOKUP($G2268,county_facts!$A:$BB,39,FALSE)</f>
        <v>2066</v>
      </c>
      <c r="AR2268">
        <f>VLOOKUP($G2268,county_facts!$A:$BB,40,FALSE)</f>
        <v>2638</v>
      </c>
      <c r="AS2268">
        <f>VLOOKUP($G2268,county_facts!$A:$BB,41,FALSE)</f>
        <v>15.3</v>
      </c>
      <c r="AT2268">
        <f>VLOOKUP($G2268,county_facts!$A:$BB,42,FALSE)</f>
        <v>0</v>
      </c>
      <c r="AU2268">
        <f>VLOOKUP($G2268,county_facts!$A:$BB,43,FALSE)</f>
        <v>0</v>
      </c>
      <c r="AV2268">
        <f>VLOOKUP($G2268,county_facts!$A:$BB,44,FALSE)</f>
        <v>0</v>
      </c>
      <c r="AW2268">
        <f>VLOOKUP($G2268,county_facts!$A:$BB,45,FALSE)</f>
        <v>0</v>
      </c>
      <c r="AX2268">
        <f>VLOOKUP($G2268,county_facts!$A:$BB,46,FALSE)</f>
        <v>26.1</v>
      </c>
      <c r="AY2268">
        <f>VLOOKUP($G2268,county_facts!$A:$BB,47,FALSE)</f>
        <v>0</v>
      </c>
      <c r="AZ2268">
        <f>VLOOKUP($G2268,county_facts!$A:$BB,48,FALSE)</f>
        <v>148217</v>
      </c>
      <c r="BA2268">
        <f>VLOOKUP($G2268,county_facts!$A:$BB,49,FALSE)</f>
        <v>212738</v>
      </c>
      <c r="BB2268">
        <f>VLOOKUP($G2268,county_facts!$A:$BB,50,FALSE)</f>
        <v>6063</v>
      </c>
      <c r="BC2268">
        <f>VLOOKUP($G2268,county_facts!$A:$BB,51,FALSE)</f>
        <v>32977</v>
      </c>
      <c r="BD2268">
        <f>VLOOKUP($G2268,county_facts!$A:$BB,52,FALSE)</f>
        <v>131</v>
      </c>
      <c r="BE2268">
        <f>VLOOKUP($G2268,county_facts!$A:$BB,53,FALSE)</f>
        <v>315.61</v>
      </c>
      <c r="BF2268">
        <f>VLOOKUP($G2268,county_facts!$A:$BB,54,FALSE)</f>
        <v>111.8</v>
      </c>
    </row>
    <row r="2269" spans="1:58" x14ac:dyDescent="0.3">
      <c r="A2269" t="s">
        <v>9</v>
      </c>
      <c r="B2269" t="s">
        <v>870</v>
      </c>
      <c r="C2269">
        <v>918</v>
      </c>
      <c r="D2269" t="s">
        <v>840</v>
      </c>
      <c r="E2269">
        <v>4400</v>
      </c>
      <c r="F2269">
        <v>0.20863636399999999</v>
      </c>
      <c r="G2269">
        <v>51093</v>
      </c>
      <c r="H2269">
        <f>VLOOKUP($G2269,county_facts!$A:$BB,4,FALSE)</f>
        <v>36007</v>
      </c>
      <c r="I2269">
        <f>VLOOKUP($G2269,county_facts!$A:$BB,5,FALSE)</f>
        <v>35270</v>
      </c>
      <c r="J2269">
        <f>VLOOKUP($G2269,county_facts!$A:$BB,6,FALSE)</f>
        <v>2.1</v>
      </c>
      <c r="K2269">
        <f>VLOOKUP($G2269,county_facts!$A:$BB,7,FALSE)</f>
        <v>35270</v>
      </c>
      <c r="L2269">
        <f>VLOOKUP($G2269,county_facts!$A:$BB,8,FALSE)</f>
        <v>4.5999999999999996</v>
      </c>
      <c r="M2269">
        <f>VLOOKUP($G2269,county_facts!$A:$BB,9,FALSE)</f>
        <v>21.1</v>
      </c>
      <c r="N2269">
        <f>VLOOKUP($G2269,county_facts!$A:$BB,10,FALSE)</f>
        <v>17.3</v>
      </c>
      <c r="O2269">
        <f>VLOOKUP($G2269,county_facts!$A:$BB,11,FALSE)</f>
        <v>51.3</v>
      </c>
      <c r="P2269">
        <f>VLOOKUP($G2269,county_facts!$A:$BB,12,FALSE)</f>
        <v>72.7</v>
      </c>
      <c r="Q2269">
        <f>VLOOKUP($G2269,county_facts!$A:$BB,13,FALSE)</f>
        <v>23.9</v>
      </c>
      <c r="R2269">
        <f>VLOOKUP($G2269,county_facts!$A:$BB,14,FALSE)</f>
        <v>0.4</v>
      </c>
      <c r="S2269">
        <f>VLOOKUP($G2269,county_facts!$A:$BB,15,FALSE)</f>
        <v>1</v>
      </c>
      <c r="T2269">
        <f>VLOOKUP($G2269,county_facts!$A:$BB,16,FALSE)</f>
        <v>0</v>
      </c>
      <c r="U2269">
        <f>VLOOKUP($G2269,county_facts!$A:$BB,17,FALSE)</f>
        <v>1.9</v>
      </c>
      <c r="V2269">
        <f>VLOOKUP($G2269,county_facts!$A:$BB,18,FALSE)</f>
        <v>2.7</v>
      </c>
      <c r="W2269">
        <f>VLOOKUP($G2269,county_facts!$A:$BB,19,FALSE)</f>
        <v>70.599999999999994</v>
      </c>
      <c r="X2269">
        <f>VLOOKUP($G2269,county_facts!$A:$BB,20,FALSE)</f>
        <v>91</v>
      </c>
      <c r="Y2269">
        <f>VLOOKUP($G2269,county_facts!$A:$BB,21,FALSE)</f>
        <v>2.2999999999999998</v>
      </c>
      <c r="Z2269">
        <f>VLOOKUP($G2269,county_facts!$A:$BB,22,FALSE)</f>
        <v>3.9</v>
      </c>
      <c r="AA2269">
        <f>VLOOKUP($G2269,county_facts!$A:$BB,23,FALSE)</f>
        <v>86.1</v>
      </c>
      <c r="AB2269">
        <f>VLOOKUP($G2269,county_facts!$A:$BB,24,FALSE)</f>
        <v>25.5</v>
      </c>
      <c r="AC2269">
        <f>VLOOKUP($G2269,county_facts!$A:$BB,25,FALSE)</f>
        <v>4170</v>
      </c>
      <c r="AD2269">
        <f>VLOOKUP($G2269,county_facts!$A:$BB,26,FALSE)</f>
        <v>28.6</v>
      </c>
      <c r="AE2269">
        <f>VLOOKUP($G2269,county_facts!$A:$BB,27,FALSE)</f>
        <v>15065</v>
      </c>
      <c r="AF2269">
        <f>VLOOKUP($G2269,county_facts!$A:$BB,28,FALSE)</f>
        <v>80.599999999999994</v>
      </c>
      <c r="AG2269">
        <f>VLOOKUP($G2269,county_facts!$A:$BB,29,FALSE)</f>
        <v>7.9</v>
      </c>
      <c r="AH2269">
        <f>VLOOKUP($G2269,county_facts!$A:$BB,30,FALSE)</f>
        <v>249600</v>
      </c>
      <c r="AI2269">
        <f>VLOOKUP($G2269,county_facts!$A:$BB,31,FALSE)</f>
        <v>13560</v>
      </c>
      <c r="AJ2269">
        <f>VLOOKUP($G2269,county_facts!$A:$BB,32,FALSE)</f>
        <v>2.59</v>
      </c>
      <c r="AK2269">
        <f>VLOOKUP($G2269,county_facts!$A:$BB,33,FALSE)</f>
        <v>30903</v>
      </c>
      <c r="AL2269">
        <f>VLOOKUP($G2269,county_facts!$A:$BB,34,FALSE)</f>
        <v>63942</v>
      </c>
      <c r="AM2269">
        <f>VLOOKUP($G2269,county_facts!$A:$BB,35,FALSE)</f>
        <v>12</v>
      </c>
      <c r="AN2269">
        <f>VLOOKUP($G2269,county_facts!$A:$BB,36,FALSE)</f>
        <v>638</v>
      </c>
      <c r="AO2269">
        <f>VLOOKUP($G2269,county_facts!$A:$BB,37,FALSE)</f>
        <v>7885</v>
      </c>
      <c r="AP2269">
        <f>VLOOKUP($G2269,county_facts!$A:$BB,38,FALSE)</f>
        <v>1.7</v>
      </c>
      <c r="AQ2269">
        <f>VLOOKUP($G2269,county_facts!$A:$BB,39,FALSE)</f>
        <v>2066</v>
      </c>
      <c r="AR2269">
        <f>VLOOKUP($G2269,county_facts!$A:$BB,40,FALSE)</f>
        <v>2638</v>
      </c>
      <c r="AS2269">
        <f>VLOOKUP($G2269,county_facts!$A:$BB,41,FALSE)</f>
        <v>15.3</v>
      </c>
      <c r="AT2269">
        <f>VLOOKUP($G2269,county_facts!$A:$BB,42,FALSE)</f>
        <v>0</v>
      </c>
      <c r="AU2269">
        <f>VLOOKUP($G2269,county_facts!$A:$BB,43,FALSE)</f>
        <v>0</v>
      </c>
      <c r="AV2269">
        <f>VLOOKUP($G2269,county_facts!$A:$BB,44,FALSE)</f>
        <v>0</v>
      </c>
      <c r="AW2269">
        <f>VLOOKUP($G2269,county_facts!$A:$BB,45,FALSE)</f>
        <v>0</v>
      </c>
      <c r="AX2269">
        <f>VLOOKUP($G2269,county_facts!$A:$BB,46,FALSE)</f>
        <v>26.1</v>
      </c>
      <c r="AY2269">
        <f>VLOOKUP($G2269,county_facts!$A:$BB,47,FALSE)</f>
        <v>0</v>
      </c>
      <c r="AZ2269">
        <f>VLOOKUP($G2269,county_facts!$A:$BB,48,FALSE)</f>
        <v>148217</v>
      </c>
      <c r="BA2269">
        <f>VLOOKUP($G2269,county_facts!$A:$BB,49,FALSE)</f>
        <v>212738</v>
      </c>
      <c r="BB2269">
        <f>VLOOKUP($G2269,county_facts!$A:$BB,50,FALSE)</f>
        <v>6063</v>
      </c>
      <c r="BC2269">
        <f>VLOOKUP($G2269,county_facts!$A:$BB,51,FALSE)</f>
        <v>32977</v>
      </c>
      <c r="BD2269">
        <f>VLOOKUP($G2269,county_facts!$A:$BB,52,FALSE)</f>
        <v>131</v>
      </c>
      <c r="BE2269">
        <f>VLOOKUP($G2269,county_facts!$A:$BB,53,FALSE)</f>
        <v>315.61</v>
      </c>
      <c r="BF2269">
        <f>VLOOKUP($G2269,county_facts!$A:$BB,54,FALSE)</f>
        <v>111.8</v>
      </c>
    </row>
    <row r="2270" spans="1:58" x14ac:dyDescent="0.3">
      <c r="A2270" t="s">
        <v>6</v>
      </c>
      <c r="B2270" t="s">
        <v>927</v>
      </c>
      <c r="C2270">
        <v>1444</v>
      </c>
      <c r="D2270" t="s">
        <v>840</v>
      </c>
      <c r="E2270">
        <v>1794</v>
      </c>
      <c r="F2270">
        <v>0.80490523999999997</v>
      </c>
      <c r="G2270">
        <v>51670</v>
      </c>
      <c r="H2270">
        <f>VLOOKUP($G2270,county_facts!$A:$BB,4,FALSE)</f>
        <v>22196</v>
      </c>
      <c r="I2270">
        <f>VLOOKUP($G2270,county_facts!$A:$BB,5,FALSE)</f>
        <v>22591</v>
      </c>
      <c r="J2270">
        <f>VLOOKUP($G2270,county_facts!$A:$BB,6,FALSE)</f>
        <v>-1.7</v>
      </c>
      <c r="K2270">
        <f>VLOOKUP($G2270,county_facts!$A:$BB,7,FALSE)</f>
        <v>22591</v>
      </c>
      <c r="L2270">
        <f>VLOOKUP($G2270,county_facts!$A:$BB,8,FALSE)</f>
        <v>7.5</v>
      </c>
      <c r="M2270">
        <f>VLOOKUP($G2270,county_facts!$A:$BB,9,FALSE)</f>
        <v>25.3</v>
      </c>
      <c r="N2270">
        <f>VLOOKUP($G2270,county_facts!$A:$BB,10,FALSE)</f>
        <v>15.7</v>
      </c>
      <c r="O2270">
        <f>VLOOKUP($G2270,county_facts!$A:$BB,11,FALSE)</f>
        <v>53.3</v>
      </c>
      <c r="P2270">
        <f>VLOOKUP($G2270,county_facts!$A:$BB,12,FALSE)</f>
        <v>55.5</v>
      </c>
      <c r="Q2270">
        <f>VLOOKUP($G2270,county_facts!$A:$BB,13,FALSE)</f>
        <v>39.4</v>
      </c>
      <c r="R2270">
        <f>VLOOKUP($G2270,county_facts!$A:$BB,14,FALSE)</f>
        <v>0.6</v>
      </c>
      <c r="S2270">
        <f>VLOOKUP($G2270,county_facts!$A:$BB,15,FALSE)</f>
        <v>1.1000000000000001</v>
      </c>
      <c r="T2270">
        <f>VLOOKUP($G2270,county_facts!$A:$BB,16,FALSE)</f>
        <v>0.2</v>
      </c>
      <c r="U2270">
        <f>VLOOKUP($G2270,county_facts!$A:$BB,17,FALSE)</f>
        <v>3.2</v>
      </c>
      <c r="V2270">
        <f>VLOOKUP($G2270,county_facts!$A:$BB,18,FALSE)</f>
        <v>7.2</v>
      </c>
      <c r="W2270">
        <f>VLOOKUP($G2270,county_facts!$A:$BB,19,FALSE)</f>
        <v>50.4</v>
      </c>
      <c r="X2270">
        <f>VLOOKUP($G2270,county_facts!$A:$BB,20,FALSE)</f>
        <v>88.7</v>
      </c>
      <c r="Y2270">
        <f>VLOOKUP($G2270,county_facts!$A:$BB,21,FALSE)</f>
        <v>4.5999999999999996</v>
      </c>
      <c r="Z2270">
        <f>VLOOKUP($G2270,county_facts!$A:$BB,22,FALSE)</f>
        <v>6.1</v>
      </c>
      <c r="AA2270">
        <f>VLOOKUP($G2270,county_facts!$A:$BB,23,FALSE)</f>
        <v>76.8</v>
      </c>
      <c r="AB2270">
        <f>VLOOKUP($G2270,county_facts!$A:$BB,24,FALSE)</f>
        <v>10.199999999999999</v>
      </c>
      <c r="AC2270">
        <f>VLOOKUP($G2270,county_facts!$A:$BB,25,FALSE)</f>
        <v>1879</v>
      </c>
      <c r="AD2270">
        <f>VLOOKUP($G2270,county_facts!$A:$BB,26,FALSE)</f>
        <v>21.4</v>
      </c>
      <c r="AE2270">
        <f>VLOOKUP($G2270,county_facts!$A:$BB,27,FALSE)</f>
        <v>10255</v>
      </c>
      <c r="AF2270">
        <f>VLOOKUP($G2270,county_facts!$A:$BB,28,FALSE)</f>
        <v>50.4</v>
      </c>
      <c r="AG2270">
        <f>VLOOKUP($G2270,county_facts!$A:$BB,29,FALSE)</f>
        <v>24.5</v>
      </c>
      <c r="AH2270">
        <f>VLOOKUP($G2270,county_facts!$A:$BB,30,FALSE)</f>
        <v>139400</v>
      </c>
      <c r="AI2270">
        <f>VLOOKUP($G2270,county_facts!$A:$BB,31,FALSE)</f>
        <v>8766</v>
      </c>
      <c r="AJ2270">
        <f>VLOOKUP($G2270,county_facts!$A:$BB,32,FALSE)</f>
        <v>2.5299999999999998</v>
      </c>
      <c r="AK2270">
        <f>VLOOKUP($G2270,county_facts!$A:$BB,33,FALSE)</f>
        <v>20388</v>
      </c>
      <c r="AL2270">
        <f>VLOOKUP($G2270,county_facts!$A:$BB,34,FALSE)</f>
        <v>37933</v>
      </c>
      <c r="AM2270">
        <f>VLOOKUP($G2270,county_facts!$A:$BB,35,FALSE)</f>
        <v>20.100000000000001</v>
      </c>
      <c r="AN2270">
        <f>VLOOKUP($G2270,county_facts!$A:$BB,36,FALSE)</f>
        <v>415</v>
      </c>
      <c r="AO2270">
        <f>VLOOKUP($G2270,county_facts!$A:$BB,37,FALSE)</f>
        <v>5985</v>
      </c>
      <c r="AP2270">
        <f>VLOOKUP($G2270,county_facts!$A:$BB,38,FALSE)</f>
        <v>-5.0999999999999996</v>
      </c>
      <c r="AQ2270">
        <f>VLOOKUP($G2270,county_facts!$A:$BB,39,FALSE)</f>
        <v>796</v>
      </c>
      <c r="AR2270">
        <f>VLOOKUP($G2270,county_facts!$A:$BB,40,FALSE)</f>
        <v>1056</v>
      </c>
      <c r="AS2270">
        <f>VLOOKUP($G2270,county_facts!$A:$BB,41,FALSE)</f>
        <v>12.7</v>
      </c>
      <c r="AT2270">
        <f>VLOOKUP($G2270,county_facts!$A:$BB,42,FALSE)</f>
        <v>0</v>
      </c>
      <c r="AU2270">
        <f>VLOOKUP($G2270,county_facts!$A:$BB,43,FALSE)</f>
        <v>0</v>
      </c>
      <c r="AV2270">
        <f>VLOOKUP($G2270,county_facts!$A:$BB,44,FALSE)</f>
        <v>0</v>
      </c>
      <c r="AW2270">
        <f>VLOOKUP($G2270,county_facts!$A:$BB,45,FALSE)</f>
        <v>6.8</v>
      </c>
      <c r="AX2270">
        <f>VLOOKUP($G2270,county_facts!$A:$BB,46,FALSE)</f>
        <v>48.3</v>
      </c>
      <c r="AY2270">
        <f>VLOOKUP($G2270,county_facts!$A:$BB,47,FALSE)</f>
        <v>1495977</v>
      </c>
      <c r="AZ2270">
        <f>VLOOKUP($G2270,county_facts!$A:$BB,48,FALSE)</f>
        <v>58132</v>
      </c>
      <c r="BA2270">
        <f>VLOOKUP($G2270,county_facts!$A:$BB,49,FALSE)</f>
        <v>173896</v>
      </c>
      <c r="BB2270">
        <f>VLOOKUP($G2270,county_facts!$A:$BB,50,FALSE)</f>
        <v>7534</v>
      </c>
      <c r="BC2270">
        <f>VLOOKUP($G2270,county_facts!$A:$BB,51,FALSE)</f>
        <v>47791</v>
      </c>
      <c r="BD2270">
        <f>VLOOKUP($G2270,county_facts!$A:$BB,52,FALSE)</f>
        <v>90</v>
      </c>
      <c r="BE2270">
        <f>VLOOKUP($G2270,county_facts!$A:$BB,53,FALSE)</f>
        <v>10.28</v>
      </c>
      <c r="BF2270">
        <f>VLOOKUP($G2270,county_facts!$A:$BB,54,FALSE)</f>
        <v>2198</v>
      </c>
    </row>
    <row r="2271" spans="1:58" x14ac:dyDescent="0.3">
      <c r="A2271" t="s">
        <v>9</v>
      </c>
      <c r="B2271" t="s">
        <v>927</v>
      </c>
      <c r="C2271">
        <v>350</v>
      </c>
      <c r="D2271" t="s">
        <v>840</v>
      </c>
      <c r="E2271">
        <v>1794</v>
      </c>
      <c r="F2271">
        <v>0.19509476000000001</v>
      </c>
      <c r="G2271">
        <v>51670</v>
      </c>
      <c r="H2271">
        <f>VLOOKUP($G2271,county_facts!$A:$BB,4,FALSE)</f>
        <v>22196</v>
      </c>
      <c r="I2271">
        <f>VLOOKUP($G2271,county_facts!$A:$BB,5,FALSE)</f>
        <v>22591</v>
      </c>
      <c r="J2271">
        <f>VLOOKUP($G2271,county_facts!$A:$BB,6,FALSE)</f>
        <v>-1.7</v>
      </c>
      <c r="K2271">
        <f>VLOOKUP($G2271,county_facts!$A:$BB,7,FALSE)</f>
        <v>22591</v>
      </c>
      <c r="L2271">
        <f>VLOOKUP($G2271,county_facts!$A:$BB,8,FALSE)</f>
        <v>7.5</v>
      </c>
      <c r="M2271">
        <f>VLOOKUP($G2271,county_facts!$A:$BB,9,FALSE)</f>
        <v>25.3</v>
      </c>
      <c r="N2271">
        <f>VLOOKUP($G2271,county_facts!$A:$BB,10,FALSE)</f>
        <v>15.7</v>
      </c>
      <c r="O2271">
        <f>VLOOKUP($G2271,county_facts!$A:$BB,11,FALSE)</f>
        <v>53.3</v>
      </c>
      <c r="P2271">
        <f>VLOOKUP($G2271,county_facts!$A:$BB,12,FALSE)</f>
        <v>55.5</v>
      </c>
      <c r="Q2271">
        <f>VLOOKUP($G2271,county_facts!$A:$BB,13,FALSE)</f>
        <v>39.4</v>
      </c>
      <c r="R2271">
        <f>VLOOKUP($G2271,county_facts!$A:$BB,14,FALSE)</f>
        <v>0.6</v>
      </c>
      <c r="S2271">
        <f>VLOOKUP($G2271,county_facts!$A:$BB,15,FALSE)</f>
        <v>1.1000000000000001</v>
      </c>
      <c r="T2271">
        <f>VLOOKUP($G2271,county_facts!$A:$BB,16,FALSE)</f>
        <v>0.2</v>
      </c>
      <c r="U2271">
        <f>VLOOKUP($G2271,county_facts!$A:$BB,17,FALSE)</f>
        <v>3.2</v>
      </c>
      <c r="V2271">
        <f>VLOOKUP($G2271,county_facts!$A:$BB,18,FALSE)</f>
        <v>7.2</v>
      </c>
      <c r="W2271">
        <f>VLOOKUP($G2271,county_facts!$A:$BB,19,FALSE)</f>
        <v>50.4</v>
      </c>
      <c r="X2271">
        <f>VLOOKUP($G2271,county_facts!$A:$BB,20,FALSE)</f>
        <v>88.7</v>
      </c>
      <c r="Y2271">
        <f>VLOOKUP($G2271,county_facts!$A:$BB,21,FALSE)</f>
        <v>4.5999999999999996</v>
      </c>
      <c r="Z2271">
        <f>VLOOKUP($G2271,county_facts!$A:$BB,22,FALSE)</f>
        <v>6.1</v>
      </c>
      <c r="AA2271">
        <f>VLOOKUP($G2271,county_facts!$A:$BB,23,FALSE)</f>
        <v>76.8</v>
      </c>
      <c r="AB2271">
        <f>VLOOKUP($G2271,county_facts!$A:$BB,24,FALSE)</f>
        <v>10.199999999999999</v>
      </c>
      <c r="AC2271">
        <f>VLOOKUP($G2271,county_facts!$A:$BB,25,FALSE)</f>
        <v>1879</v>
      </c>
      <c r="AD2271">
        <f>VLOOKUP($G2271,county_facts!$A:$BB,26,FALSE)</f>
        <v>21.4</v>
      </c>
      <c r="AE2271">
        <f>VLOOKUP($G2271,county_facts!$A:$BB,27,FALSE)</f>
        <v>10255</v>
      </c>
      <c r="AF2271">
        <f>VLOOKUP($G2271,county_facts!$A:$BB,28,FALSE)</f>
        <v>50.4</v>
      </c>
      <c r="AG2271">
        <f>VLOOKUP($G2271,county_facts!$A:$BB,29,FALSE)</f>
        <v>24.5</v>
      </c>
      <c r="AH2271">
        <f>VLOOKUP($G2271,county_facts!$A:$BB,30,FALSE)</f>
        <v>139400</v>
      </c>
      <c r="AI2271">
        <f>VLOOKUP($G2271,county_facts!$A:$BB,31,FALSE)</f>
        <v>8766</v>
      </c>
      <c r="AJ2271">
        <f>VLOOKUP($G2271,county_facts!$A:$BB,32,FALSE)</f>
        <v>2.5299999999999998</v>
      </c>
      <c r="AK2271">
        <f>VLOOKUP($G2271,county_facts!$A:$BB,33,FALSE)</f>
        <v>20388</v>
      </c>
      <c r="AL2271">
        <f>VLOOKUP($G2271,county_facts!$A:$BB,34,FALSE)</f>
        <v>37933</v>
      </c>
      <c r="AM2271">
        <f>VLOOKUP($G2271,county_facts!$A:$BB,35,FALSE)</f>
        <v>20.100000000000001</v>
      </c>
      <c r="AN2271">
        <f>VLOOKUP($G2271,county_facts!$A:$BB,36,FALSE)</f>
        <v>415</v>
      </c>
      <c r="AO2271">
        <f>VLOOKUP($G2271,county_facts!$A:$BB,37,FALSE)</f>
        <v>5985</v>
      </c>
      <c r="AP2271">
        <f>VLOOKUP($G2271,county_facts!$A:$BB,38,FALSE)</f>
        <v>-5.0999999999999996</v>
      </c>
      <c r="AQ2271">
        <f>VLOOKUP($G2271,county_facts!$A:$BB,39,FALSE)</f>
        <v>796</v>
      </c>
      <c r="AR2271">
        <f>VLOOKUP($G2271,county_facts!$A:$BB,40,FALSE)</f>
        <v>1056</v>
      </c>
      <c r="AS2271">
        <f>VLOOKUP($G2271,county_facts!$A:$BB,41,FALSE)</f>
        <v>12.7</v>
      </c>
      <c r="AT2271">
        <f>VLOOKUP($G2271,county_facts!$A:$BB,42,FALSE)</f>
        <v>0</v>
      </c>
      <c r="AU2271">
        <f>VLOOKUP($G2271,county_facts!$A:$BB,43,FALSE)</f>
        <v>0</v>
      </c>
      <c r="AV2271">
        <f>VLOOKUP($G2271,county_facts!$A:$BB,44,FALSE)</f>
        <v>0</v>
      </c>
      <c r="AW2271">
        <f>VLOOKUP($G2271,county_facts!$A:$BB,45,FALSE)</f>
        <v>6.8</v>
      </c>
      <c r="AX2271">
        <f>VLOOKUP($G2271,county_facts!$A:$BB,46,FALSE)</f>
        <v>48.3</v>
      </c>
      <c r="AY2271">
        <f>VLOOKUP($G2271,county_facts!$A:$BB,47,FALSE)</f>
        <v>1495977</v>
      </c>
      <c r="AZ2271">
        <f>VLOOKUP($G2271,county_facts!$A:$BB,48,FALSE)</f>
        <v>58132</v>
      </c>
      <c r="BA2271">
        <f>VLOOKUP($G2271,county_facts!$A:$BB,49,FALSE)</f>
        <v>173896</v>
      </c>
      <c r="BB2271">
        <f>VLOOKUP($G2271,county_facts!$A:$BB,50,FALSE)</f>
        <v>7534</v>
      </c>
      <c r="BC2271">
        <f>VLOOKUP($G2271,county_facts!$A:$BB,51,FALSE)</f>
        <v>47791</v>
      </c>
      <c r="BD2271">
        <f>VLOOKUP($G2271,county_facts!$A:$BB,52,FALSE)</f>
        <v>90</v>
      </c>
      <c r="BE2271">
        <f>VLOOKUP($G2271,county_facts!$A:$BB,53,FALSE)</f>
        <v>10.28</v>
      </c>
      <c r="BF2271">
        <f>VLOOKUP($G2271,county_facts!$A:$BB,54,FALSE)</f>
        <v>2198</v>
      </c>
    </row>
    <row r="2272" spans="1:58" x14ac:dyDescent="0.3">
      <c r="A2272" t="s">
        <v>6</v>
      </c>
      <c r="B2272" t="s">
        <v>871</v>
      </c>
      <c r="C2272">
        <v>146</v>
      </c>
      <c r="D2272" t="s">
        <v>840</v>
      </c>
      <c r="E2272">
        <v>220</v>
      </c>
      <c r="F2272">
        <v>0.66363636400000003</v>
      </c>
      <c r="G2272">
        <v>51091</v>
      </c>
      <c r="H2272">
        <f>VLOOKUP($G2272,county_facts!$A:$BB,4,FALSE)</f>
        <v>2248</v>
      </c>
      <c r="I2272">
        <f>VLOOKUP($G2272,county_facts!$A:$BB,5,FALSE)</f>
        <v>2319</v>
      </c>
      <c r="J2272">
        <f>VLOOKUP($G2272,county_facts!$A:$BB,6,FALSE)</f>
        <v>-3.1</v>
      </c>
      <c r="K2272">
        <f>VLOOKUP($G2272,county_facts!$A:$BB,7,FALSE)</f>
        <v>2321</v>
      </c>
      <c r="L2272">
        <f>VLOOKUP($G2272,county_facts!$A:$BB,8,FALSE)</f>
        <v>3.2</v>
      </c>
      <c r="M2272">
        <f>VLOOKUP($G2272,county_facts!$A:$BB,9,FALSE)</f>
        <v>13.3</v>
      </c>
      <c r="N2272">
        <f>VLOOKUP($G2272,county_facts!$A:$BB,10,FALSE)</f>
        <v>29.4</v>
      </c>
      <c r="O2272">
        <f>VLOOKUP($G2272,county_facts!$A:$BB,11,FALSE)</f>
        <v>50.3</v>
      </c>
      <c r="P2272">
        <f>VLOOKUP($G2272,county_facts!$A:$BB,12,FALSE)</f>
        <v>98.2</v>
      </c>
      <c r="Q2272">
        <f>VLOOKUP($G2272,county_facts!$A:$BB,13,FALSE)</f>
        <v>0.8</v>
      </c>
      <c r="R2272">
        <f>VLOOKUP($G2272,county_facts!$A:$BB,14,FALSE)</f>
        <v>0.3</v>
      </c>
      <c r="S2272">
        <f>VLOOKUP($G2272,county_facts!$A:$BB,15,FALSE)</f>
        <v>0.4</v>
      </c>
      <c r="T2272">
        <f>VLOOKUP($G2272,county_facts!$A:$BB,16,FALSE)</f>
        <v>0</v>
      </c>
      <c r="U2272">
        <f>VLOOKUP($G2272,county_facts!$A:$BB,17,FALSE)</f>
        <v>0.2</v>
      </c>
      <c r="V2272">
        <f>VLOOKUP($G2272,county_facts!$A:$BB,18,FALSE)</f>
        <v>1.5</v>
      </c>
      <c r="W2272">
        <f>VLOOKUP($G2272,county_facts!$A:$BB,19,FALSE)</f>
        <v>97.2</v>
      </c>
      <c r="X2272">
        <f>VLOOKUP($G2272,county_facts!$A:$BB,20,FALSE)</f>
        <v>92</v>
      </c>
      <c r="Y2272">
        <f>VLOOKUP($G2272,county_facts!$A:$BB,21,FALSE)</f>
        <v>0.3</v>
      </c>
      <c r="Z2272">
        <f>VLOOKUP($G2272,county_facts!$A:$BB,22,FALSE)</f>
        <v>0.5</v>
      </c>
      <c r="AA2272">
        <f>VLOOKUP($G2272,county_facts!$A:$BB,23,FALSE)</f>
        <v>78.900000000000006</v>
      </c>
      <c r="AB2272">
        <f>VLOOKUP($G2272,county_facts!$A:$BB,24,FALSE)</f>
        <v>20.9</v>
      </c>
      <c r="AC2272">
        <f>VLOOKUP($G2272,county_facts!$A:$BB,25,FALSE)</f>
        <v>272</v>
      </c>
      <c r="AD2272">
        <f>VLOOKUP($G2272,county_facts!$A:$BB,26,FALSE)</f>
        <v>22.4</v>
      </c>
      <c r="AE2272">
        <f>VLOOKUP($G2272,county_facts!$A:$BB,27,FALSE)</f>
        <v>1856</v>
      </c>
      <c r="AF2272">
        <f>VLOOKUP($G2272,county_facts!$A:$BB,28,FALSE)</f>
        <v>86.3</v>
      </c>
      <c r="AG2272">
        <f>VLOOKUP($G2272,county_facts!$A:$BB,29,FALSE)</f>
        <v>1.3</v>
      </c>
      <c r="AH2272">
        <f>VLOOKUP($G2272,county_facts!$A:$BB,30,FALSE)</f>
        <v>171700</v>
      </c>
      <c r="AI2272">
        <f>VLOOKUP($G2272,county_facts!$A:$BB,31,FALSE)</f>
        <v>1006</v>
      </c>
      <c r="AJ2272">
        <f>VLOOKUP($G2272,county_facts!$A:$BB,32,FALSE)</f>
        <v>2.2599999999999998</v>
      </c>
      <c r="AK2272">
        <f>VLOOKUP($G2272,county_facts!$A:$BB,33,FALSE)</f>
        <v>26372</v>
      </c>
      <c r="AL2272">
        <f>VLOOKUP($G2272,county_facts!$A:$BB,34,FALSE)</f>
        <v>49625</v>
      </c>
      <c r="AM2272">
        <f>VLOOKUP($G2272,county_facts!$A:$BB,35,FALSE)</f>
        <v>10.199999999999999</v>
      </c>
      <c r="AN2272">
        <f>VLOOKUP($G2272,county_facts!$A:$BB,36,FALSE)</f>
        <v>86</v>
      </c>
      <c r="AO2272">
        <f>VLOOKUP($G2272,county_facts!$A:$BB,37,FALSE)</f>
        <v>361</v>
      </c>
      <c r="AP2272">
        <f>VLOOKUP($G2272,county_facts!$A:$BB,38,FALSE)</f>
        <v>-3.7</v>
      </c>
      <c r="AQ2272">
        <f>VLOOKUP($G2272,county_facts!$A:$BB,39,FALSE)</f>
        <v>265</v>
      </c>
      <c r="AR2272">
        <f>VLOOKUP($G2272,county_facts!$A:$BB,40,FALSE)</f>
        <v>307</v>
      </c>
      <c r="AS2272">
        <f>VLOOKUP($G2272,county_facts!$A:$BB,41,FALSE)</f>
        <v>0</v>
      </c>
      <c r="AT2272">
        <f>VLOOKUP($G2272,county_facts!$A:$BB,42,FALSE)</f>
        <v>0</v>
      </c>
      <c r="AU2272">
        <f>VLOOKUP($G2272,county_facts!$A:$BB,43,FALSE)</f>
        <v>0</v>
      </c>
      <c r="AV2272">
        <f>VLOOKUP($G2272,county_facts!$A:$BB,44,FALSE)</f>
        <v>0</v>
      </c>
      <c r="AW2272">
        <f>VLOOKUP($G2272,county_facts!$A:$BB,45,FALSE)</f>
        <v>0</v>
      </c>
      <c r="AX2272">
        <f>VLOOKUP($G2272,county_facts!$A:$BB,46,FALSE)</f>
        <v>0</v>
      </c>
      <c r="AY2272">
        <f>VLOOKUP($G2272,county_facts!$A:$BB,47,FALSE)</f>
        <v>0</v>
      </c>
      <c r="AZ2272">
        <f>VLOOKUP($G2272,county_facts!$A:$BB,48,FALSE)</f>
        <v>0</v>
      </c>
      <c r="BA2272">
        <f>VLOOKUP($G2272,county_facts!$A:$BB,49,FALSE)</f>
        <v>8851</v>
      </c>
      <c r="BB2272">
        <f>VLOOKUP($G2272,county_facts!$A:$BB,50,FALSE)</f>
        <v>3700</v>
      </c>
      <c r="BC2272">
        <f>VLOOKUP($G2272,county_facts!$A:$BB,51,FALSE)</f>
        <v>0</v>
      </c>
      <c r="BD2272">
        <f>VLOOKUP($G2272,county_facts!$A:$BB,52,FALSE)</f>
        <v>12</v>
      </c>
      <c r="BE2272">
        <f>VLOOKUP($G2272,county_facts!$A:$BB,53,FALSE)</f>
        <v>415.16</v>
      </c>
      <c r="BF2272">
        <f>VLOOKUP($G2272,county_facts!$A:$BB,54,FALSE)</f>
        <v>5.6</v>
      </c>
    </row>
    <row r="2273" spans="1:58" x14ac:dyDescent="0.3">
      <c r="A2273" t="s">
        <v>9</v>
      </c>
      <c r="B2273" t="s">
        <v>871</v>
      </c>
      <c r="C2273">
        <v>74</v>
      </c>
      <c r="D2273" t="s">
        <v>840</v>
      </c>
      <c r="E2273">
        <v>220</v>
      </c>
      <c r="F2273">
        <v>0.33636363600000002</v>
      </c>
      <c r="G2273">
        <v>51091</v>
      </c>
      <c r="H2273">
        <f>VLOOKUP($G2273,county_facts!$A:$BB,4,FALSE)</f>
        <v>2248</v>
      </c>
      <c r="I2273">
        <f>VLOOKUP($G2273,county_facts!$A:$BB,5,FALSE)</f>
        <v>2319</v>
      </c>
      <c r="J2273">
        <f>VLOOKUP($G2273,county_facts!$A:$BB,6,FALSE)</f>
        <v>-3.1</v>
      </c>
      <c r="K2273">
        <f>VLOOKUP($G2273,county_facts!$A:$BB,7,FALSE)</f>
        <v>2321</v>
      </c>
      <c r="L2273">
        <f>VLOOKUP($G2273,county_facts!$A:$BB,8,FALSE)</f>
        <v>3.2</v>
      </c>
      <c r="M2273">
        <f>VLOOKUP($G2273,county_facts!$A:$BB,9,FALSE)</f>
        <v>13.3</v>
      </c>
      <c r="N2273">
        <f>VLOOKUP($G2273,county_facts!$A:$BB,10,FALSE)</f>
        <v>29.4</v>
      </c>
      <c r="O2273">
        <f>VLOOKUP($G2273,county_facts!$A:$BB,11,FALSE)</f>
        <v>50.3</v>
      </c>
      <c r="P2273">
        <f>VLOOKUP($G2273,county_facts!$A:$BB,12,FALSE)</f>
        <v>98.2</v>
      </c>
      <c r="Q2273">
        <f>VLOOKUP($G2273,county_facts!$A:$BB,13,FALSE)</f>
        <v>0.8</v>
      </c>
      <c r="R2273">
        <f>VLOOKUP($G2273,county_facts!$A:$BB,14,FALSE)</f>
        <v>0.3</v>
      </c>
      <c r="S2273">
        <f>VLOOKUP($G2273,county_facts!$A:$BB,15,FALSE)</f>
        <v>0.4</v>
      </c>
      <c r="T2273">
        <f>VLOOKUP($G2273,county_facts!$A:$BB,16,FALSE)</f>
        <v>0</v>
      </c>
      <c r="U2273">
        <f>VLOOKUP($G2273,county_facts!$A:$BB,17,FALSE)</f>
        <v>0.2</v>
      </c>
      <c r="V2273">
        <f>VLOOKUP($G2273,county_facts!$A:$BB,18,FALSE)</f>
        <v>1.5</v>
      </c>
      <c r="W2273">
        <f>VLOOKUP($G2273,county_facts!$A:$BB,19,FALSE)</f>
        <v>97.2</v>
      </c>
      <c r="X2273">
        <f>VLOOKUP($G2273,county_facts!$A:$BB,20,FALSE)</f>
        <v>92</v>
      </c>
      <c r="Y2273">
        <f>VLOOKUP($G2273,county_facts!$A:$BB,21,FALSE)</f>
        <v>0.3</v>
      </c>
      <c r="Z2273">
        <f>VLOOKUP($G2273,county_facts!$A:$BB,22,FALSE)</f>
        <v>0.5</v>
      </c>
      <c r="AA2273">
        <f>VLOOKUP($G2273,county_facts!$A:$BB,23,FALSE)</f>
        <v>78.900000000000006</v>
      </c>
      <c r="AB2273">
        <f>VLOOKUP($G2273,county_facts!$A:$BB,24,FALSE)</f>
        <v>20.9</v>
      </c>
      <c r="AC2273">
        <f>VLOOKUP($G2273,county_facts!$A:$BB,25,FALSE)</f>
        <v>272</v>
      </c>
      <c r="AD2273">
        <f>VLOOKUP($G2273,county_facts!$A:$BB,26,FALSE)</f>
        <v>22.4</v>
      </c>
      <c r="AE2273">
        <f>VLOOKUP($G2273,county_facts!$A:$BB,27,FALSE)</f>
        <v>1856</v>
      </c>
      <c r="AF2273">
        <f>VLOOKUP($G2273,county_facts!$A:$BB,28,FALSE)</f>
        <v>86.3</v>
      </c>
      <c r="AG2273">
        <f>VLOOKUP($G2273,county_facts!$A:$BB,29,FALSE)</f>
        <v>1.3</v>
      </c>
      <c r="AH2273">
        <f>VLOOKUP($G2273,county_facts!$A:$BB,30,FALSE)</f>
        <v>171700</v>
      </c>
      <c r="AI2273">
        <f>VLOOKUP($G2273,county_facts!$A:$BB,31,FALSE)</f>
        <v>1006</v>
      </c>
      <c r="AJ2273">
        <f>VLOOKUP($G2273,county_facts!$A:$BB,32,FALSE)</f>
        <v>2.2599999999999998</v>
      </c>
      <c r="AK2273">
        <f>VLOOKUP($G2273,county_facts!$A:$BB,33,FALSE)</f>
        <v>26372</v>
      </c>
      <c r="AL2273">
        <f>VLOOKUP($G2273,county_facts!$A:$BB,34,FALSE)</f>
        <v>49625</v>
      </c>
      <c r="AM2273">
        <f>VLOOKUP($G2273,county_facts!$A:$BB,35,FALSE)</f>
        <v>10.199999999999999</v>
      </c>
      <c r="AN2273">
        <f>VLOOKUP($G2273,county_facts!$A:$BB,36,FALSE)</f>
        <v>86</v>
      </c>
      <c r="AO2273">
        <f>VLOOKUP($G2273,county_facts!$A:$BB,37,FALSE)</f>
        <v>361</v>
      </c>
      <c r="AP2273">
        <f>VLOOKUP($G2273,county_facts!$A:$BB,38,FALSE)</f>
        <v>-3.7</v>
      </c>
      <c r="AQ2273">
        <f>VLOOKUP($G2273,county_facts!$A:$BB,39,FALSE)</f>
        <v>265</v>
      </c>
      <c r="AR2273">
        <f>VLOOKUP($G2273,county_facts!$A:$BB,40,FALSE)</f>
        <v>307</v>
      </c>
      <c r="AS2273">
        <f>VLOOKUP($G2273,county_facts!$A:$BB,41,FALSE)</f>
        <v>0</v>
      </c>
      <c r="AT2273">
        <f>VLOOKUP($G2273,county_facts!$A:$BB,42,FALSE)</f>
        <v>0</v>
      </c>
      <c r="AU2273">
        <f>VLOOKUP($G2273,county_facts!$A:$BB,43,FALSE)</f>
        <v>0</v>
      </c>
      <c r="AV2273">
        <f>VLOOKUP($G2273,county_facts!$A:$BB,44,FALSE)</f>
        <v>0</v>
      </c>
      <c r="AW2273">
        <f>VLOOKUP($G2273,county_facts!$A:$BB,45,FALSE)</f>
        <v>0</v>
      </c>
      <c r="AX2273">
        <f>VLOOKUP($G2273,county_facts!$A:$BB,46,FALSE)</f>
        <v>0</v>
      </c>
      <c r="AY2273">
        <f>VLOOKUP($G2273,county_facts!$A:$BB,47,FALSE)</f>
        <v>0</v>
      </c>
      <c r="AZ2273">
        <f>VLOOKUP($G2273,county_facts!$A:$BB,48,FALSE)</f>
        <v>0</v>
      </c>
      <c r="BA2273">
        <f>VLOOKUP($G2273,county_facts!$A:$BB,49,FALSE)</f>
        <v>8851</v>
      </c>
      <c r="BB2273">
        <f>VLOOKUP($G2273,county_facts!$A:$BB,50,FALSE)</f>
        <v>3700</v>
      </c>
      <c r="BC2273">
        <f>VLOOKUP($G2273,county_facts!$A:$BB,51,FALSE)</f>
        <v>0</v>
      </c>
      <c r="BD2273">
        <f>VLOOKUP($G2273,county_facts!$A:$BB,52,FALSE)</f>
        <v>12</v>
      </c>
      <c r="BE2273">
        <f>VLOOKUP($G2273,county_facts!$A:$BB,53,FALSE)</f>
        <v>415.16</v>
      </c>
      <c r="BF2273">
        <f>VLOOKUP($G2273,county_facts!$A:$BB,54,FALSE)</f>
        <v>5.6</v>
      </c>
    </row>
    <row r="2274" spans="1:58" x14ac:dyDescent="0.3">
      <c r="A2274" t="s">
        <v>6</v>
      </c>
      <c r="B2274" t="s">
        <v>41</v>
      </c>
      <c r="C2274">
        <v>2697</v>
      </c>
      <c r="D2274" t="s">
        <v>840</v>
      </c>
      <c r="E2274">
        <v>3332</v>
      </c>
      <c r="F2274">
        <v>0.80942376999999999</v>
      </c>
      <c r="G2274">
        <v>51089</v>
      </c>
      <c r="H2274">
        <f>VLOOKUP($G2274,county_facts!$A:$BB,4,FALSE)</f>
        <v>52081</v>
      </c>
      <c r="I2274">
        <f>VLOOKUP($G2274,county_facts!$A:$BB,5,FALSE)</f>
        <v>54143</v>
      </c>
      <c r="J2274">
        <f>VLOOKUP($G2274,county_facts!$A:$BB,6,FALSE)</f>
        <v>-3.8</v>
      </c>
      <c r="K2274">
        <f>VLOOKUP($G2274,county_facts!$A:$BB,7,FALSE)</f>
        <v>54151</v>
      </c>
      <c r="L2274">
        <f>VLOOKUP($G2274,county_facts!$A:$BB,8,FALSE)</f>
        <v>5</v>
      </c>
      <c r="M2274">
        <f>VLOOKUP($G2274,county_facts!$A:$BB,9,FALSE)</f>
        <v>19.8</v>
      </c>
      <c r="N2274">
        <f>VLOOKUP($G2274,county_facts!$A:$BB,10,FALSE)</f>
        <v>21.8</v>
      </c>
      <c r="O2274">
        <f>VLOOKUP($G2274,county_facts!$A:$BB,11,FALSE)</f>
        <v>51.8</v>
      </c>
      <c r="P2274">
        <f>VLOOKUP($G2274,county_facts!$A:$BB,12,FALSE)</f>
        <v>75.3</v>
      </c>
      <c r="Q2274">
        <f>VLOOKUP($G2274,county_facts!$A:$BB,13,FALSE)</f>
        <v>22</v>
      </c>
      <c r="R2274">
        <f>VLOOKUP($G2274,county_facts!$A:$BB,14,FALSE)</f>
        <v>0.3</v>
      </c>
      <c r="S2274">
        <f>VLOOKUP($G2274,county_facts!$A:$BB,15,FALSE)</f>
        <v>0.6</v>
      </c>
      <c r="T2274">
        <f>VLOOKUP($G2274,county_facts!$A:$BB,16,FALSE)</f>
        <v>0</v>
      </c>
      <c r="U2274">
        <f>VLOOKUP($G2274,county_facts!$A:$BB,17,FALSE)</f>
        <v>1.7</v>
      </c>
      <c r="V2274">
        <f>VLOOKUP($G2274,county_facts!$A:$BB,18,FALSE)</f>
        <v>5.4</v>
      </c>
      <c r="W2274">
        <f>VLOOKUP($G2274,county_facts!$A:$BB,19,FALSE)</f>
        <v>70.5</v>
      </c>
      <c r="X2274">
        <f>VLOOKUP($G2274,county_facts!$A:$BB,20,FALSE)</f>
        <v>88.1</v>
      </c>
      <c r="Y2274">
        <f>VLOOKUP($G2274,county_facts!$A:$BB,21,FALSE)</f>
        <v>3.1</v>
      </c>
      <c r="Z2274">
        <f>VLOOKUP($G2274,county_facts!$A:$BB,22,FALSE)</f>
        <v>5.7</v>
      </c>
      <c r="AA2274">
        <f>VLOOKUP($G2274,county_facts!$A:$BB,23,FALSE)</f>
        <v>77</v>
      </c>
      <c r="AB2274">
        <f>VLOOKUP($G2274,county_facts!$A:$BB,24,FALSE)</f>
        <v>11.2</v>
      </c>
      <c r="AC2274">
        <f>VLOOKUP($G2274,county_facts!$A:$BB,25,FALSE)</f>
        <v>4277</v>
      </c>
      <c r="AD2274">
        <f>VLOOKUP($G2274,county_facts!$A:$BB,26,FALSE)</f>
        <v>24.4</v>
      </c>
      <c r="AE2274">
        <f>VLOOKUP($G2274,county_facts!$A:$BB,27,FALSE)</f>
        <v>26101</v>
      </c>
      <c r="AF2274">
        <f>VLOOKUP($G2274,county_facts!$A:$BB,28,FALSE)</f>
        <v>74.599999999999994</v>
      </c>
      <c r="AG2274">
        <f>VLOOKUP($G2274,county_facts!$A:$BB,29,FALSE)</f>
        <v>8.9</v>
      </c>
      <c r="AH2274">
        <f>VLOOKUP($G2274,county_facts!$A:$BB,30,FALSE)</f>
        <v>94600</v>
      </c>
      <c r="AI2274">
        <f>VLOOKUP($G2274,county_facts!$A:$BB,31,FALSE)</f>
        <v>22690</v>
      </c>
      <c r="AJ2274">
        <f>VLOOKUP($G2274,county_facts!$A:$BB,32,FALSE)</f>
        <v>2.33</v>
      </c>
      <c r="AK2274">
        <f>VLOOKUP($G2274,county_facts!$A:$BB,33,FALSE)</f>
        <v>19852</v>
      </c>
      <c r="AL2274">
        <f>VLOOKUP($G2274,county_facts!$A:$BB,34,FALSE)</f>
        <v>34984</v>
      </c>
      <c r="AM2274">
        <f>VLOOKUP($G2274,county_facts!$A:$BB,35,FALSE)</f>
        <v>17.100000000000001</v>
      </c>
      <c r="AN2274">
        <f>VLOOKUP($G2274,county_facts!$A:$BB,36,FALSE)</f>
        <v>833</v>
      </c>
      <c r="AO2274">
        <f>VLOOKUP($G2274,county_facts!$A:$BB,37,FALSE)</f>
        <v>10895</v>
      </c>
      <c r="AP2274">
        <f>VLOOKUP($G2274,county_facts!$A:$BB,38,FALSE)</f>
        <v>-6.4</v>
      </c>
      <c r="AQ2274">
        <f>VLOOKUP($G2274,county_facts!$A:$BB,39,FALSE)</f>
        <v>2322</v>
      </c>
      <c r="AR2274">
        <f>VLOOKUP($G2274,county_facts!$A:$BB,40,FALSE)</f>
        <v>2826</v>
      </c>
      <c r="AS2274">
        <f>VLOOKUP($G2274,county_facts!$A:$BB,41,FALSE)</f>
        <v>0</v>
      </c>
      <c r="AT2274">
        <f>VLOOKUP($G2274,county_facts!$A:$BB,42,FALSE)</f>
        <v>0</v>
      </c>
      <c r="AU2274">
        <f>VLOOKUP($G2274,county_facts!$A:$BB,43,FALSE)</f>
        <v>0</v>
      </c>
      <c r="AV2274">
        <f>VLOOKUP($G2274,county_facts!$A:$BB,44,FALSE)</f>
        <v>0</v>
      </c>
      <c r="AW2274">
        <f>VLOOKUP($G2274,county_facts!$A:$BB,45,FALSE)</f>
        <v>0</v>
      </c>
      <c r="AX2274">
        <f>VLOOKUP($G2274,county_facts!$A:$BB,46,FALSE)</f>
        <v>27.5</v>
      </c>
      <c r="AY2274">
        <f>VLOOKUP($G2274,county_facts!$A:$BB,47,FALSE)</f>
        <v>1097915</v>
      </c>
      <c r="AZ2274">
        <f>VLOOKUP($G2274,county_facts!$A:$BB,48,FALSE)</f>
        <v>527661</v>
      </c>
      <c r="BA2274">
        <f>VLOOKUP($G2274,county_facts!$A:$BB,49,FALSE)</f>
        <v>436996</v>
      </c>
      <c r="BB2274">
        <f>VLOOKUP($G2274,county_facts!$A:$BB,50,FALSE)</f>
        <v>7860</v>
      </c>
      <c r="BC2274">
        <f>VLOOKUP($G2274,county_facts!$A:$BB,51,FALSE)</f>
        <v>38392</v>
      </c>
      <c r="BD2274">
        <f>VLOOKUP($G2274,county_facts!$A:$BB,52,FALSE)</f>
        <v>28</v>
      </c>
      <c r="BE2274">
        <f>VLOOKUP($G2274,county_facts!$A:$BB,53,FALSE)</f>
        <v>382.33</v>
      </c>
      <c r="BF2274">
        <f>VLOOKUP($G2274,county_facts!$A:$BB,54,FALSE)</f>
        <v>141.6</v>
      </c>
    </row>
    <row r="2275" spans="1:58" x14ac:dyDescent="0.3">
      <c r="A2275" t="s">
        <v>9</v>
      </c>
      <c r="B2275" t="s">
        <v>41</v>
      </c>
      <c r="C2275">
        <v>635</v>
      </c>
      <c r="D2275" t="s">
        <v>840</v>
      </c>
      <c r="E2275">
        <v>3332</v>
      </c>
      <c r="F2275">
        <v>0.19057623000000001</v>
      </c>
      <c r="G2275">
        <v>51089</v>
      </c>
      <c r="H2275">
        <f>VLOOKUP($G2275,county_facts!$A:$BB,4,FALSE)</f>
        <v>52081</v>
      </c>
      <c r="I2275">
        <f>VLOOKUP($G2275,county_facts!$A:$BB,5,FALSE)</f>
        <v>54143</v>
      </c>
      <c r="J2275">
        <f>VLOOKUP($G2275,county_facts!$A:$BB,6,FALSE)</f>
        <v>-3.8</v>
      </c>
      <c r="K2275">
        <f>VLOOKUP($G2275,county_facts!$A:$BB,7,FALSE)</f>
        <v>54151</v>
      </c>
      <c r="L2275">
        <f>VLOOKUP($G2275,county_facts!$A:$BB,8,FALSE)</f>
        <v>5</v>
      </c>
      <c r="M2275">
        <f>VLOOKUP($G2275,county_facts!$A:$BB,9,FALSE)</f>
        <v>19.8</v>
      </c>
      <c r="N2275">
        <f>VLOOKUP($G2275,county_facts!$A:$BB,10,FALSE)</f>
        <v>21.8</v>
      </c>
      <c r="O2275">
        <f>VLOOKUP($G2275,county_facts!$A:$BB,11,FALSE)</f>
        <v>51.8</v>
      </c>
      <c r="P2275">
        <f>VLOOKUP($G2275,county_facts!$A:$BB,12,FALSE)</f>
        <v>75.3</v>
      </c>
      <c r="Q2275">
        <f>VLOOKUP($G2275,county_facts!$A:$BB,13,FALSE)</f>
        <v>22</v>
      </c>
      <c r="R2275">
        <f>VLOOKUP($G2275,county_facts!$A:$BB,14,FALSE)</f>
        <v>0.3</v>
      </c>
      <c r="S2275">
        <f>VLOOKUP($G2275,county_facts!$A:$BB,15,FALSE)</f>
        <v>0.6</v>
      </c>
      <c r="T2275">
        <f>VLOOKUP($G2275,county_facts!$A:$BB,16,FALSE)</f>
        <v>0</v>
      </c>
      <c r="U2275">
        <f>VLOOKUP($G2275,county_facts!$A:$BB,17,FALSE)</f>
        <v>1.7</v>
      </c>
      <c r="V2275">
        <f>VLOOKUP($G2275,county_facts!$A:$BB,18,FALSE)</f>
        <v>5.4</v>
      </c>
      <c r="W2275">
        <f>VLOOKUP($G2275,county_facts!$A:$BB,19,FALSE)</f>
        <v>70.5</v>
      </c>
      <c r="X2275">
        <f>VLOOKUP($G2275,county_facts!$A:$BB,20,FALSE)</f>
        <v>88.1</v>
      </c>
      <c r="Y2275">
        <f>VLOOKUP($G2275,county_facts!$A:$BB,21,FALSE)</f>
        <v>3.1</v>
      </c>
      <c r="Z2275">
        <f>VLOOKUP($G2275,county_facts!$A:$BB,22,FALSE)</f>
        <v>5.7</v>
      </c>
      <c r="AA2275">
        <f>VLOOKUP($G2275,county_facts!$A:$BB,23,FALSE)</f>
        <v>77</v>
      </c>
      <c r="AB2275">
        <f>VLOOKUP($G2275,county_facts!$A:$BB,24,FALSE)</f>
        <v>11.2</v>
      </c>
      <c r="AC2275">
        <f>VLOOKUP($G2275,county_facts!$A:$BB,25,FALSE)</f>
        <v>4277</v>
      </c>
      <c r="AD2275">
        <f>VLOOKUP($G2275,county_facts!$A:$BB,26,FALSE)</f>
        <v>24.4</v>
      </c>
      <c r="AE2275">
        <f>VLOOKUP($G2275,county_facts!$A:$BB,27,FALSE)</f>
        <v>26101</v>
      </c>
      <c r="AF2275">
        <f>VLOOKUP($G2275,county_facts!$A:$BB,28,FALSE)</f>
        <v>74.599999999999994</v>
      </c>
      <c r="AG2275">
        <f>VLOOKUP($G2275,county_facts!$A:$BB,29,FALSE)</f>
        <v>8.9</v>
      </c>
      <c r="AH2275">
        <f>VLOOKUP($G2275,county_facts!$A:$BB,30,FALSE)</f>
        <v>94600</v>
      </c>
      <c r="AI2275">
        <f>VLOOKUP($G2275,county_facts!$A:$BB,31,FALSE)</f>
        <v>22690</v>
      </c>
      <c r="AJ2275">
        <f>VLOOKUP($G2275,county_facts!$A:$BB,32,FALSE)</f>
        <v>2.33</v>
      </c>
      <c r="AK2275">
        <f>VLOOKUP($G2275,county_facts!$A:$BB,33,FALSE)</f>
        <v>19852</v>
      </c>
      <c r="AL2275">
        <f>VLOOKUP($G2275,county_facts!$A:$BB,34,FALSE)</f>
        <v>34984</v>
      </c>
      <c r="AM2275">
        <f>VLOOKUP($G2275,county_facts!$A:$BB,35,FALSE)</f>
        <v>17.100000000000001</v>
      </c>
      <c r="AN2275">
        <f>VLOOKUP($G2275,county_facts!$A:$BB,36,FALSE)</f>
        <v>833</v>
      </c>
      <c r="AO2275">
        <f>VLOOKUP($G2275,county_facts!$A:$BB,37,FALSE)</f>
        <v>10895</v>
      </c>
      <c r="AP2275">
        <f>VLOOKUP($G2275,county_facts!$A:$BB,38,FALSE)</f>
        <v>-6.4</v>
      </c>
      <c r="AQ2275">
        <f>VLOOKUP($G2275,county_facts!$A:$BB,39,FALSE)</f>
        <v>2322</v>
      </c>
      <c r="AR2275">
        <f>VLOOKUP($G2275,county_facts!$A:$BB,40,FALSE)</f>
        <v>2826</v>
      </c>
      <c r="AS2275">
        <f>VLOOKUP($G2275,county_facts!$A:$BB,41,FALSE)</f>
        <v>0</v>
      </c>
      <c r="AT2275">
        <f>VLOOKUP($G2275,county_facts!$A:$BB,42,FALSE)</f>
        <v>0</v>
      </c>
      <c r="AU2275">
        <f>VLOOKUP($G2275,county_facts!$A:$BB,43,FALSE)</f>
        <v>0</v>
      </c>
      <c r="AV2275">
        <f>VLOOKUP($G2275,county_facts!$A:$BB,44,FALSE)</f>
        <v>0</v>
      </c>
      <c r="AW2275">
        <f>VLOOKUP($G2275,county_facts!$A:$BB,45,FALSE)</f>
        <v>0</v>
      </c>
      <c r="AX2275">
        <f>VLOOKUP($G2275,county_facts!$A:$BB,46,FALSE)</f>
        <v>27.5</v>
      </c>
      <c r="AY2275">
        <f>VLOOKUP($G2275,county_facts!$A:$BB,47,FALSE)</f>
        <v>1097915</v>
      </c>
      <c r="AZ2275">
        <f>VLOOKUP($G2275,county_facts!$A:$BB,48,FALSE)</f>
        <v>527661</v>
      </c>
      <c r="BA2275">
        <f>VLOOKUP($G2275,county_facts!$A:$BB,49,FALSE)</f>
        <v>436996</v>
      </c>
      <c r="BB2275">
        <f>VLOOKUP($G2275,county_facts!$A:$BB,50,FALSE)</f>
        <v>7860</v>
      </c>
      <c r="BC2275">
        <f>VLOOKUP($G2275,county_facts!$A:$BB,51,FALSE)</f>
        <v>38392</v>
      </c>
      <c r="BD2275">
        <f>VLOOKUP($G2275,county_facts!$A:$BB,52,FALSE)</f>
        <v>28</v>
      </c>
      <c r="BE2275">
        <f>VLOOKUP($G2275,county_facts!$A:$BB,53,FALSE)</f>
        <v>382.33</v>
      </c>
      <c r="BF2275">
        <f>VLOOKUP($G2275,county_facts!$A:$BB,54,FALSE)</f>
        <v>141.6</v>
      </c>
    </row>
    <row r="2276" spans="1:58" x14ac:dyDescent="0.3">
      <c r="A2276" t="s">
        <v>6</v>
      </c>
      <c r="B2276" t="s">
        <v>872</v>
      </c>
      <c r="C2276">
        <v>37793</v>
      </c>
      <c r="D2276" t="s">
        <v>840</v>
      </c>
      <c r="E2276">
        <v>52488</v>
      </c>
      <c r="F2276">
        <v>0.72003124500000004</v>
      </c>
      <c r="G2276">
        <v>51087</v>
      </c>
      <c r="H2276">
        <f>VLOOKUP($G2276,county_facts!$A:$BB,4,FALSE)</f>
        <v>321924</v>
      </c>
      <c r="I2276">
        <f>VLOOKUP($G2276,county_facts!$A:$BB,5,FALSE)</f>
        <v>306906</v>
      </c>
      <c r="J2276">
        <f>VLOOKUP($G2276,county_facts!$A:$BB,6,FALSE)</f>
        <v>4.9000000000000004</v>
      </c>
      <c r="K2276">
        <f>VLOOKUP($G2276,county_facts!$A:$BB,7,FALSE)</f>
        <v>306935</v>
      </c>
      <c r="L2276">
        <f>VLOOKUP($G2276,county_facts!$A:$BB,8,FALSE)</f>
        <v>6.3</v>
      </c>
      <c r="M2276">
        <f>VLOOKUP($G2276,county_facts!$A:$BB,9,FALSE)</f>
        <v>23.4</v>
      </c>
      <c r="N2276">
        <f>VLOOKUP($G2276,county_facts!$A:$BB,10,FALSE)</f>
        <v>13.8</v>
      </c>
      <c r="O2276">
        <f>VLOOKUP($G2276,county_facts!$A:$BB,11,FALSE)</f>
        <v>52.8</v>
      </c>
      <c r="P2276">
        <f>VLOOKUP($G2276,county_facts!$A:$BB,12,FALSE)</f>
        <v>59.3</v>
      </c>
      <c r="Q2276">
        <f>VLOOKUP($G2276,county_facts!$A:$BB,13,FALSE)</f>
        <v>30.1</v>
      </c>
      <c r="R2276">
        <f>VLOOKUP($G2276,county_facts!$A:$BB,14,FALSE)</f>
        <v>0.4</v>
      </c>
      <c r="S2276">
        <f>VLOOKUP($G2276,county_facts!$A:$BB,15,FALSE)</f>
        <v>7.9</v>
      </c>
      <c r="T2276">
        <f>VLOOKUP($G2276,county_facts!$A:$BB,16,FALSE)</f>
        <v>0.1</v>
      </c>
      <c r="U2276">
        <f>VLOOKUP($G2276,county_facts!$A:$BB,17,FALSE)</f>
        <v>2.2000000000000002</v>
      </c>
      <c r="V2276">
        <f>VLOOKUP($G2276,county_facts!$A:$BB,18,FALSE)</f>
        <v>5.4</v>
      </c>
      <c r="W2276">
        <f>VLOOKUP($G2276,county_facts!$A:$BB,19,FALSE)</f>
        <v>55</v>
      </c>
      <c r="X2276">
        <f>VLOOKUP($G2276,county_facts!$A:$BB,20,FALSE)</f>
        <v>83.1</v>
      </c>
      <c r="Y2276">
        <f>VLOOKUP($G2276,county_facts!$A:$BB,21,FALSE)</f>
        <v>11.5</v>
      </c>
      <c r="Z2276">
        <f>VLOOKUP($G2276,county_facts!$A:$BB,22,FALSE)</f>
        <v>14.2</v>
      </c>
      <c r="AA2276">
        <f>VLOOKUP($G2276,county_facts!$A:$BB,23,FALSE)</f>
        <v>90.1</v>
      </c>
      <c r="AB2276">
        <f>VLOOKUP($G2276,county_facts!$A:$BB,24,FALSE)</f>
        <v>39.700000000000003</v>
      </c>
      <c r="AC2276">
        <f>VLOOKUP($G2276,county_facts!$A:$BB,25,FALSE)</f>
        <v>22033</v>
      </c>
      <c r="AD2276">
        <f>VLOOKUP($G2276,county_facts!$A:$BB,26,FALSE)</f>
        <v>21.9</v>
      </c>
      <c r="AE2276">
        <f>VLOOKUP($G2276,county_facts!$A:$BB,27,FALSE)</f>
        <v>135002</v>
      </c>
      <c r="AF2276">
        <f>VLOOKUP($G2276,county_facts!$A:$BB,28,FALSE)</f>
        <v>65.2</v>
      </c>
      <c r="AG2276">
        <f>VLOOKUP($G2276,county_facts!$A:$BB,29,FALSE)</f>
        <v>27.6</v>
      </c>
      <c r="AH2276">
        <f>VLOOKUP($G2276,county_facts!$A:$BB,30,FALSE)</f>
        <v>219900</v>
      </c>
      <c r="AI2276">
        <f>VLOOKUP($G2276,county_facts!$A:$BB,31,FALSE)</f>
        <v>123683</v>
      </c>
      <c r="AJ2276">
        <f>VLOOKUP($G2276,county_facts!$A:$BB,32,FALSE)</f>
        <v>2.4900000000000002</v>
      </c>
      <c r="AK2276">
        <f>VLOOKUP($G2276,county_facts!$A:$BB,33,FALSE)</f>
        <v>33115</v>
      </c>
      <c r="AL2276">
        <f>VLOOKUP($G2276,county_facts!$A:$BB,34,FALSE)</f>
        <v>61048</v>
      </c>
      <c r="AM2276">
        <f>VLOOKUP($G2276,county_facts!$A:$BB,35,FALSE)</f>
        <v>10.7</v>
      </c>
      <c r="AN2276">
        <f>VLOOKUP($G2276,county_facts!$A:$BB,36,FALSE)</f>
        <v>8868</v>
      </c>
      <c r="AO2276">
        <f>VLOOKUP($G2276,county_facts!$A:$BB,37,FALSE)</f>
        <v>163041</v>
      </c>
      <c r="AP2276">
        <f>VLOOKUP($G2276,county_facts!$A:$BB,38,FALSE)</f>
        <v>3.5</v>
      </c>
      <c r="AQ2276">
        <f>VLOOKUP($G2276,county_facts!$A:$BB,39,FALSE)</f>
        <v>21238</v>
      </c>
      <c r="AR2276">
        <f>VLOOKUP($G2276,county_facts!$A:$BB,40,FALSE)</f>
        <v>25677</v>
      </c>
      <c r="AS2276">
        <f>VLOOKUP($G2276,county_facts!$A:$BB,41,FALSE)</f>
        <v>15.4</v>
      </c>
      <c r="AT2276">
        <f>VLOOKUP($G2276,county_facts!$A:$BB,42,FALSE)</f>
        <v>0.7</v>
      </c>
      <c r="AU2276">
        <f>VLOOKUP($G2276,county_facts!$A:$BB,43,FALSE)</f>
        <v>5.4</v>
      </c>
      <c r="AV2276">
        <f>VLOOKUP($G2276,county_facts!$A:$BB,44,FALSE)</f>
        <v>0</v>
      </c>
      <c r="AW2276">
        <f>VLOOKUP($G2276,county_facts!$A:$BB,45,FALSE)</f>
        <v>2.2999999999999998</v>
      </c>
      <c r="AX2276">
        <f>VLOOKUP($G2276,county_facts!$A:$BB,46,FALSE)</f>
        <v>28.1</v>
      </c>
      <c r="AY2276">
        <f>VLOOKUP($G2276,county_facts!$A:$BB,47,FALSE)</f>
        <v>3264995</v>
      </c>
      <c r="AZ2276">
        <f>VLOOKUP($G2276,county_facts!$A:$BB,48,FALSE)</f>
        <v>6197343</v>
      </c>
      <c r="BA2276">
        <f>VLOOKUP($G2276,county_facts!$A:$BB,49,FALSE)</f>
        <v>6737176</v>
      </c>
      <c r="BB2276">
        <f>VLOOKUP($G2276,county_facts!$A:$BB,50,FALSE)</f>
        <v>23251</v>
      </c>
      <c r="BC2276">
        <f>VLOOKUP($G2276,county_facts!$A:$BB,51,FALSE)</f>
        <v>685845</v>
      </c>
      <c r="BD2276">
        <f>VLOOKUP($G2276,county_facts!$A:$BB,52,FALSE)</f>
        <v>693</v>
      </c>
      <c r="BE2276">
        <f>VLOOKUP($G2276,county_facts!$A:$BB,53,FALSE)</f>
        <v>233.7</v>
      </c>
      <c r="BF2276">
        <f>VLOOKUP($G2276,county_facts!$A:$BB,54,FALSE)</f>
        <v>1313.4</v>
      </c>
    </row>
    <row r="2277" spans="1:58" x14ac:dyDescent="0.3">
      <c r="A2277" t="s">
        <v>9</v>
      </c>
      <c r="B2277" t="s">
        <v>872</v>
      </c>
      <c r="C2277">
        <v>14695</v>
      </c>
      <c r="D2277" t="s">
        <v>840</v>
      </c>
      <c r="E2277">
        <v>52488</v>
      </c>
      <c r="F2277">
        <v>0.27996875500000001</v>
      </c>
      <c r="G2277">
        <v>51087</v>
      </c>
      <c r="H2277">
        <f>VLOOKUP($G2277,county_facts!$A:$BB,4,FALSE)</f>
        <v>321924</v>
      </c>
      <c r="I2277">
        <f>VLOOKUP($G2277,county_facts!$A:$BB,5,FALSE)</f>
        <v>306906</v>
      </c>
      <c r="J2277">
        <f>VLOOKUP($G2277,county_facts!$A:$BB,6,FALSE)</f>
        <v>4.9000000000000004</v>
      </c>
      <c r="K2277">
        <f>VLOOKUP($G2277,county_facts!$A:$BB,7,FALSE)</f>
        <v>306935</v>
      </c>
      <c r="L2277">
        <f>VLOOKUP($G2277,county_facts!$A:$BB,8,FALSE)</f>
        <v>6.3</v>
      </c>
      <c r="M2277">
        <f>VLOOKUP($G2277,county_facts!$A:$BB,9,FALSE)</f>
        <v>23.4</v>
      </c>
      <c r="N2277">
        <f>VLOOKUP($G2277,county_facts!$A:$BB,10,FALSE)</f>
        <v>13.8</v>
      </c>
      <c r="O2277">
        <f>VLOOKUP($G2277,county_facts!$A:$BB,11,FALSE)</f>
        <v>52.8</v>
      </c>
      <c r="P2277">
        <f>VLOOKUP($G2277,county_facts!$A:$BB,12,FALSE)</f>
        <v>59.3</v>
      </c>
      <c r="Q2277">
        <f>VLOOKUP($G2277,county_facts!$A:$BB,13,FALSE)</f>
        <v>30.1</v>
      </c>
      <c r="R2277">
        <f>VLOOKUP($G2277,county_facts!$A:$BB,14,FALSE)</f>
        <v>0.4</v>
      </c>
      <c r="S2277">
        <f>VLOOKUP($G2277,county_facts!$A:$BB,15,FALSE)</f>
        <v>7.9</v>
      </c>
      <c r="T2277">
        <f>VLOOKUP($G2277,county_facts!$A:$BB,16,FALSE)</f>
        <v>0.1</v>
      </c>
      <c r="U2277">
        <f>VLOOKUP($G2277,county_facts!$A:$BB,17,FALSE)</f>
        <v>2.2000000000000002</v>
      </c>
      <c r="V2277">
        <f>VLOOKUP($G2277,county_facts!$A:$BB,18,FALSE)</f>
        <v>5.4</v>
      </c>
      <c r="W2277">
        <f>VLOOKUP($G2277,county_facts!$A:$BB,19,FALSE)</f>
        <v>55</v>
      </c>
      <c r="X2277">
        <f>VLOOKUP($G2277,county_facts!$A:$BB,20,FALSE)</f>
        <v>83.1</v>
      </c>
      <c r="Y2277">
        <f>VLOOKUP($G2277,county_facts!$A:$BB,21,FALSE)</f>
        <v>11.5</v>
      </c>
      <c r="Z2277">
        <f>VLOOKUP($G2277,county_facts!$A:$BB,22,FALSE)</f>
        <v>14.2</v>
      </c>
      <c r="AA2277">
        <f>VLOOKUP($G2277,county_facts!$A:$BB,23,FALSE)</f>
        <v>90.1</v>
      </c>
      <c r="AB2277">
        <f>VLOOKUP($G2277,county_facts!$A:$BB,24,FALSE)</f>
        <v>39.700000000000003</v>
      </c>
      <c r="AC2277">
        <f>VLOOKUP($G2277,county_facts!$A:$BB,25,FALSE)</f>
        <v>22033</v>
      </c>
      <c r="AD2277">
        <f>VLOOKUP($G2277,county_facts!$A:$BB,26,FALSE)</f>
        <v>21.9</v>
      </c>
      <c r="AE2277">
        <f>VLOOKUP($G2277,county_facts!$A:$BB,27,FALSE)</f>
        <v>135002</v>
      </c>
      <c r="AF2277">
        <f>VLOOKUP($G2277,county_facts!$A:$BB,28,FALSE)</f>
        <v>65.2</v>
      </c>
      <c r="AG2277">
        <f>VLOOKUP($G2277,county_facts!$A:$BB,29,FALSE)</f>
        <v>27.6</v>
      </c>
      <c r="AH2277">
        <f>VLOOKUP($G2277,county_facts!$A:$BB,30,FALSE)</f>
        <v>219900</v>
      </c>
      <c r="AI2277">
        <f>VLOOKUP($G2277,county_facts!$A:$BB,31,FALSE)</f>
        <v>123683</v>
      </c>
      <c r="AJ2277">
        <f>VLOOKUP($G2277,county_facts!$A:$BB,32,FALSE)</f>
        <v>2.4900000000000002</v>
      </c>
      <c r="AK2277">
        <f>VLOOKUP($G2277,county_facts!$A:$BB,33,FALSE)</f>
        <v>33115</v>
      </c>
      <c r="AL2277">
        <f>VLOOKUP($G2277,county_facts!$A:$BB,34,FALSE)</f>
        <v>61048</v>
      </c>
      <c r="AM2277">
        <f>VLOOKUP($G2277,county_facts!$A:$BB,35,FALSE)</f>
        <v>10.7</v>
      </c>
      <c r="AN2277">
        <f>VLOOKUP($G2277,county_facts!$A:$BB,36,FALSE)</f>
        <v>8868</v>
      </c>
      <c r="AO2277">
        <f>VLOOKUP($G2277,county_facts!$A:$BB,37,FALSE)</f>
        <v>163041</v>
      </c>
      <c r="AP2277">
        <f>VLOOKUP($G2277,county_facts!$A:$BB,38,FALSE)</f>
        <v>3.5</v>
      </c>
      <c r="AQ2277">
        <f>VLOOKUP($G2277,county_facts!$A:$BB,39,FALSE)</f>
        <v>21238</v>
      </c>
      <c r="AR2277">
        <f>VLOOKUP($G2277,county_facts!$A:$BB,40,FALSE)</f>
        <v>25677</v>
      </c>
      <c r="AS2277">
        <f>VLOOKUP($G2277,county_facts!$A:$BB,41,FALSE)</f>
        <v>15.4</v>
      </c>
      <c r="AT2277">
        <f>VLOOKUP($G2277,county_facts!$A:$BB,42,FALSE)</f>
        <v>0.7</v>
      </c>
      <c r="AU2277">
        <f>VLOOKUP($G2277,county_facts!$A:$BB,43,FALSE)</f>
        <v>5.4</v>
      </c>
      <c r="AV2277">
        <f>VLOOKUP($G2277,county_facts!$A:$BB,44,FALSE)</f>
        <v>0</v>
      </c>
      <c r="AW2277">
        <f>VLOOKUP($G2277,county_facts!$A:$BB,45,FALSE)</f>
        <v>2.2999999999999998</v>
      </c>
      <c r="AX2277">
        <f>VLOOKUP($G2277,county_facts!$A:$BB,46,FALSE)</f>
        <v>28.1</v>
      </c>
      <c r="AY2277">
        <f>VLOOKUP($G2277,county_facts!$A:$BB,47,FALSE)</f>
        <v>3264995</v>
      </c>
      <c r="AZ2277">
        <f>VLOOKUP($G2277,county_facts!$A:$BB,48,FALSE)</f>
        <v>6197343</v>
      </c>
      <c r="BA2277">
        <f>VLOOKUP($G2277,county_facts!$A:$BB,49,FALSE)</f>
        <v>6737176</v>
      </c>
      <c r="BB2277">
        <f>VLOOKUP($G2277,county_facts!$A:$BB,50,FALSE)</f>
        <v>23251</v>
      </c>
      <c r="BC2277">
        <f>VLOOKUP($G2277,county_facts!$A:$BB,51,FALSE)</f>
        <v>685845</v>
      </c>
      <c r="BD2277">
        <f>VLOOKUP($G2277,county_facts!$A:$BB,52,FALSE)</f>
        <v>693</v>
      </c>
      <c r="BE2277">
        <f>VLOOKUP($G2277,county_facts!$A:$BB,53,FALSE)</f>
        <v>233.7</v>
      </c>
      <c r="BF2277">
        <f>VLOOKUP($G2277,county_facts!$A:$BB,54,FALSE)</f>
        <v>1313.4</v>
      </c>
    </row>
    <row r="2278" spans="1:58" x14ac:dyDescent="0.3">
      <c r="A2278" t="s">
        <v>9</v>
      </c>
      <c r="B2278" t="s">
        <v>928</v>
      </c>
      <c r="C2278">
        <v>2590</v>
      </c>
      <c r="D2278" t="s">
        <v>840</v>
      </c>
      <c r="E2278">
        <v>4680</v>
      </c>
      <c r="F2278">
        <v>0.55341880300000001</v>
      </c>
      <c r="G2278">
        <v>51660</v>
      </c>
      <c r="H2278">
        <f>VLOOKUP($G2278,county_facts!$A:$BB,4,FALSE)</f>
        <v>52478</v>
      </c>
      <c r="I2278">
        <f>VLOOKUP($G2278,county_facts!$A:$BB,5,FALSE)</f>
        <v>48907</v>
      </c>
      <c r="J2278">
        <f>VLOOKUP($G2278,county_facts!$A:$BB,6,FALSE)</f>
        <v>7.3</v>
      </c>
      <c r="K2278">
        <f>VLOOKUP($G2278,county_facts!$A:$BB,7,FALSE)</f>
        <v>48914</v>
      </c>
      <c r="L2278">
        <f>VLOOKUP($G2278,county_facts!$A:$BB,8,FALSE)</f>
        <v>5.3</v>
      </c>
      <c r="M2278">
        <f>VLOOKUP($G2278,county_facts!$A:$BB,9,FALSE)</f>
        <v>16.2</v>
      </c>
      <c r="N2278">
        <f>VLOOKUP($G2278,county_facts!$A:$BB,10,FALSE)</f>
        <v>8.1</v>
      </c>
      <c r="O2278">
        <f>VLOOKUP($G2278,county_facts!$A:$BB,11,FALSE)</f>
        <v>52.1</v>
      </c>
      <c r="P2278">
        <f>VLOOKUP($G2278,county_facts!$A:$BB,12,FALSE)</f>
        <v>84.1</v>
      </c>
      <c r="Q2278">
        <f>VLOOKUP($G2278,county_facts!$A:$BB,13,FALSE)</f>
        <v>8.4</v>
      </c>
      <c r="R2278">
        <f>VLOOKUP($G2278,county_facts!$A:$BB,14,FALSE)</f>
        <v>0.7</v>
      </c>
      <c r="S2278">
        <f>VLOOKUP($G2278,county_facts!$A:$BB,15,FALSE)</f>
        <v>4</v>
      </c>
      <c r="T2278">
        <f>VLOOKUP($G2278,county_facts!$A:$BB,16,FALSE)</f>
        <v>0.2</v>
      </c>
      <c r="U2278">
        <f>VLOOKUP($G2278,county_facts!$A:$BB,17,FALSE)</f>
        <v>2.6</v>
      </c>
      <c r="V2278">
        <f>VLOOKUP($G2278,county_facts!$A:$BB,18,FALSE)</f>
        <v>18.600000000000001</v>
      </c>
      <c r="W2278">
        <f>VLOOKUP($G2278,county_facts!$A:$BB,19,FALSE)</f>
        <v>68.099999999999994</v>
      </c>
      <c r="X2278">
        <f>VLOOKUP($G2278,county_facts!$A:$BB,20,FALSE)</f>
        <v>66.7</v>
      </c>
      <c r="Y2278">
        <f>VLOOKUP($G2278,county_facts!$A:$BB,21,FALSE)</f>
        <v>14.7</v>
      </c>
      <c r="Z2278">
        <f>VLOOKUP($G2278,county_facts!$A:$BB,22,FALSE)</f>
        <v>21.8</v>
      </c>
      <c r="AA2278">
        <f>VLOOKUP($G2278,county_facts!$A:$BB,23,FALSE)</f>
        <v>81.5</v>
      </c>
      <c r="AB2278">
        <f>VLOOKUP($G2278,county_facts!$A:$BB,24,FALSE)</f>
        <v>35.1</v>
      </c>
      <c r="AC2278">
        <f>VLOOKUP($G2278,county_facts!$A:$BB,25,FALSE)</f>
        <v>1646</v>
      </c>
      <c r="AD2278">
        <f>VLOOKUP($G2278,county_facts!$A:$BB,26,FALSE)</f>
        <v>15.7</v>
      </c>
      <c r="AE2278">
        <f>VLOOKUP($G2278,county_facts!$A:$BB,27,FALSE)</f>
        <v>18065</v>
      </c>
      <c r="AF2278">
        <f>VLOOKUP($G2278,county_facts!$A:$BB,28,FALSE)</f>
        <v>36.200000000000003</v>
      </c>
      <c r="AG2278">
        <f>VLOOKUP($G2278,county_facts!$A:$BB,29,FALSE)</f>
        <v>42.1</v>
      </c>
      <c r="AH2278">
        <f>VLOOKUP($G2278,county_facts!$A:$BB,30,FALSE)</f>
        <v>208100</v>
      </c>
      <c r="AI2278">
        <f>VLOOKUP($G2278,county_facts!$A:$BB,31,FALSE)</f>
        <v>15701</v>
      </c>
      <c r="AJ2278">
        <f>VLOOKUP($G2278,county_facts!$A:$BB,32,FALSE)</f>
        <v>2.7</v>
      </c>
      <c r="AK2278">
        <f>VLOOKUP($G2278,county_facts!$A:$BB,33,FALSE)</f>
        <v>17080</v>
      </c>
      <c r="AL2278">
        <f>VLOOKUP($G2278,county_facts!$A:$BB,34,FALSE)</f>
        <v>38048</v>
      </c>
      <c r="AM2278">
        <f>VLOOKUP($G2278,county_facts!$A:$BB,35,FALSE)</f>
        <v>33.5</v>
      </c>
      <c r="AN2278">
        <f>VLOOKUP($G2278,county_facts!$A:$BB,36,FALSE)</f>
        <v>1559</v>
      </c>
      <c r="AO2278">
        <f>VLOOKUP($G2278,county_facts!$A:$BB,37,FALSE)</f>
        <v>23777</v>
      </c>
      <c r="AP2278">
        <f>VLOOKUP($G2278,county_facts!$A:$BB,38,FALSE)</f>
        <v>-7.7</v>
      </c>
      <c r="AQ2278">
        <f>VLOOKUP($G2278,county_facts!$A:$BB,39,FALSE)</f>
        <v>2446</v>
      </c>
      <c r="AR2278">
        <f>VLOOKUP($G2278,county_facts!$A:$BB,40,FALSE)</f>
        <v>3693</v>
      </c>
      <c r="AS2278">
        <f>VLOOKUP($G2278,county_facts!$A:$BB,41,FALSE)</f>
        <v>0</v>
      </c>
      <c r="AT2278">
        <f>VLOOKUP($G2278,county_facts!$A:$BB,42,FALSE)</f>
        <v>0</v>
      </c>
      <c r="AU2278">
        <f>VLOOKUP($G2278,county_facts!$A:$BB,43,FALSE)</f>
        <v>0</v>
      </c>
      <c r="AV2278">
        <f>VLOOKUP($G2278,county_facts!$A:$BB,44,FALSE)</f>
        <v>0</v>
      </c>
      <c r="AW2278">
        <f>VLOOKUP($G2278,county_facts!$A:$BB,45,FALSE)</f>
        <v>0</v>
      </c>
      <c r="AX2278">
        <f>VLOOKUP($G2278,county_facts!$A:$BB,46,FALSE)</f>
        <v>27.4</v>
      </c>
      <c r="AY2278">
        <f>VLOOKUP($G2278,county_facts!$A:$BB,47,FALSE)</f>
        <v>746325</v>
      </c>
      <c r="AZ2278">
        <f>VLOOKUP($G2278,county_facts!$A:$BB,48,FALSE)</f>
        <v>378468</v>
      </c>
      <c r="BA2278">
        <f>VLOOKUP($G2278,county_facts!$A:$BB,49,FALSE)</f>
        <v>1465322</v>
      </c>
      <c r="BB2278">
        <f>VLOOKUP($G2278,county_facts!$A:$BB,50,FALSE)</f>
        <v>33306</v>
      </c>
      <c r="BC2278">
        <f>VLOOKUP($G2278,county_facts!$A:$BB,51,FALSE)</f>
        <v>168643</v>
      </c>
      <c r="BD2278">
        <f>VLOOKUP($G2278,county_facts!$A:$BB,52,FALSE)</f>
        <v>152</v>
      </c>
      <c r="BE2278">
        <f>VLOOKUP($G2278,county_facts!$A:$BB,53,FALSE)</f>
        <v>17.420000000000002</v>
      </c>
      <c r="BF2278">
        <f>VLOOKUP($G2278,county_facts!$A:$BB,54,FALSE)</f>
        <v>2808.2</v>
      </c>
    </row>
    <row r="2279" spans="1:58" x14ac:dyDescent="0.3">
      <c r="A2279" t="s">
        <v>6</v>
      </c>
      <c r="B2279" t="s">
        <v>928</v>
      </c>
      <c r="C2279">
        <v>2090</v>
      </c>
      <c r="D2279" t="s">
        <v>840</v>
      </c>
      <c r="E2279">
        <v>4680</v>
      </c>
      <c r="F2279">
        <v>0.44658119699999999</v>
      </c>
      <c r="G2279">
        <v>51660</v>
      </c>
      <c r="H2279">
        <f>VLOOKUP($G2279,county_facts!$A:$BB,4,FALSE)</f>
        <v>52478</v>
      </c>
      <c r="I2279">
        <f>VLOOKUP($G2279,county_facts!$A:$BB,5,FALSE)</f>
        <v>48907</v>
      </c>
      <c r="J2279">
        <f>VLOOKUP($G2279,county_facts!$A:$BB,6,FALSE)</f>
        <v>7.3</v>
      </c>
      <c r="K2279">
        <f>VLOOKUP($G2279,county_facts!$A:$BB,7,FALSE)</f>
        <v>48914</v>
      </c>
      <c r="L2279">
        <f>VLOOKUP($G2279,county_facts!$A:$BB,8,FALSE)</f>
        <v>5.3</v>
      </c>
      <c r="M2279">
        <f>VLOOKUP($G2279,county_facts!$A:$BB,9,FALSE)</f>
        <v>16.2</v>
      </c>
      <c r="N2279">
        <f>VLOOKUP($G2279,county_facts!$A:$BB,10,FALSE)</f>
        <v>8.1</v>
      </c>
      <c r="O2279">
        <f>VLOOKUP($G2279,county_facts!$A:$BB,11,FALSE)</f>
        <v>52.1</v>
      </c>
      <c r="P2279">
        <f>VLOOKUP($G2279,county_facts!$A:$BB,12,FALSE)</f>
        <v>84.1</v>
      </c>
      <c r="Q2279">
        <f>VLOOKUP($G2279,county_facts!$A:$BB,13,FALSE)</f>
        <v>8.4</v>
      </c>
      <c r="R2279">
        <f>VLOOKUP($G2279,county_facts!$A:$BB,14,FALSE)</f>
        <v>0.7</v>
      </c>
      <c r="S2279">
        <f>VLOOKUP($G2279,county_facts!$A:$BB,15,FALSE)</f>
        <v>4</v>
      </c>
      <c r="T2279">
        <f>VLOOKUP($G2279,county_facts!$A:$BB,16,FALSE)</f>
        <v>0.2</v>
      </c>
      <c r="U2279">
        <f>VLOOKUP($G2279,county_facts!$A:$BB,17,FALSE)</f>
        <v>2.6</v>
      </c>
      <c r="V2279">
        <f>VLOOKUP($G2279,county_facts!$A:$BB,18,FALSE)</f>
        <v>18.600000000000001</v>
      </c>
      <c r="W2279">
        <f>VLOOKUP($G2279,county_facts!$A:$BB,19,FALSE)</f>
        <v>68.099999999999994</v>
      </c>
      <c r="X2279">
        <f>VLOOKUP($G2279,county_facts!$A:$BB,20,FALSE)</f>
        <v>66.7</v>
      </c>
      <c r="Y2279">
        <f>VLOOKUP($G2279,county_facts!$A:$BB,21,FALSE)</f>
        <v>14.7</v>
      </c>
      <c r="Z2279">
        <f>VLOOKUP($G2279,county_facts!$A:$BB,22,FALSE)</f>
        <v>21.8</v>
      </c>
      <c r="AA2279">
        <f>VLOOKUP($G2279,county_facts!$A:$BB,23,FALSE)</f>
        <v>81.5</v>
      </c>
      <c r="AB2279">
        <f>VLOOKUP($G2279,county_facts!$A:$BB,24,FALSE)</f>
        <v>35.1</v>
      </c>
      <c r="AC2279">
        <f>VLOOKUP($G2279,county_facts!$A:$BB,25,FALSE)</f>
        <v>1646</v>
      </c>
      <c r="AD2279">
        <f>VLOOKUP($G2279,county_facts!$A:$BB,26,FALSE)</f>
        <v>15.7</v>
      </c>
      <c r="AE2279">
        <f>VLOOKUP($G2279,county_facts!$A:$BB,27,FALSE)</f>
        <v>18065</v>
      </c>
      <c r="AF2279">
        <f>VLOOKUP($G2279,county_facts!$A:$BB,28,FALSE)</f>
        <v>36.200000000000003</v>
      </c>
      <c r="AG2279">
        <f>VLOOKUP($G2279,county_facts!$A:$BB,29,FALSE)</f>
        <v>42.1</v>
      </c>
      <c r="AH2279">
        <f>VLOOKUP($G2279,county_facts!$A:$BB,30,FALSE)</f>
        <v>208100</v>
      </c>
      <c r="AI2279">
        <f>VLOOKUP($G2279,county_facts!$A:$BB,31,FALSE)</f>
        <v>15701</v>
      </c>
      <c r="AJ2279">
        <f>VLOOKUP($G2279,county_facts!$A:$BB,32,FALSE)</f>
        <v>2.7</v>
      </c>
      <c r="AK2279">
        <f>VLOOKUP($G2279,county_facts!$A:$BB,33,FALSE)</f>
        <v>17080</v>
      </c>
      <c r="AL2279">
        <f>VLOOKUP($G2279,county_facts!$A:$BB,34,FALSE)</f>
        <v>38048</v>
      </c>
      <c r="AM2279">
        <f>VLOOKUP($G2279,county_facts!$A:$BB,35,FALSE)</f>
        <v>33.5</v>
      </c>
      <c r="AN2279">
        <f>VLOOKUP($G2279,county_facts!$A:$BB,36,FALSE)</f>
        <v>1559</v>
      </c>
      <c r="AO2279">
        <f>VLOOKUP($G2279,county_facts!$A:$BB,37,FALSE)</f>
        <v>23777</v>
      </c>
      <c r="AP2279">
        <f>VLOOKUP($G2279,county_facts!$A:$BB,38,FALSE)</f>
        <v>-7.7</v>
      </c>
      <c r="AQ2279">
        <f>VLOOKUP($G2279,county_facts!$A:$BB,39,FALSE)</f>
        <v>2446</v>
      </c>
      <c r="AR2279">
        <f>VLOOKUP($G2279,county_facts!$A:$BB,40,FALSE)</f>
        <v>3693</v>
      </c>
      <c r="AS2279">
        <f>VLOOKUP($G2279,county_facts!$A:$BB,41,FALSE)</f>
        <v>0</v>
      </c>
      <c r="AT2279">
        <f>VLOOKUP($G2279,county_facts!$A:$BB,42,FALSE)</f>
        <v>0</v>
      </c>
      <c r="AU2279">
        <f>VLOOKUP($G2279,county_facts!$A:$BB,43,FALSE)</f>
        <v>0</v>
      </c>
      <c r="AV2279">
        <f>VLOOKUP($G2279,county_facts!$A:$BB,44,FALSE)</f>
        <v>0</v>
      </c>
      <c r="AW2279">
        <f>VLOOKUP($G2279,county_facts!$A:$BB,45,FALSE)</f>
        <v>0</v>
      </c>
      <c r="AX2279">
        <f>VLOOKUP($G2279,county_facts!$A:$BB,46,FALSE)</f>
        <v>27.4</v>
      </c>
      <c r="AY2279">
        <f>VLOOKUP($G2279,county_facts!$A:$BB,47,FALSE)</f>
        <v>746325</v>
      </c>
      <c r="AZ2279">
        <f>VLOOKUP($G2279,county_facts!$A:$BB,48,FALSE)</f>
        <v>378468</v>
      </c>
      <c r="BA2279">
        <f>VLOOKUP($G2279,county_facts!$A:$BB,49,FALSE)</f>
        <v>1465322</v>
      </c>
      <c r="BB2279">
        <f>VLOOKUP($G2279,county_facts!$A:$BB,50,FALSE)</f>
        <v>33306</v>
      </c>
      <c r="BC2279">
        <f>VLOOKUP($G2279,county_facts!$A:$BB,51,FALSE)</f>
        <v>168643</v>
      </c>
      <c r="BD2279">
        <f>VLOOKUP($G2279,county_facts!$A:$BB,52,FALSE)</f>
        <v>152</v>
      </c>
      <c r="BE2279">
        <f>VLOOKUP($G2279,county_facts!$A:$BB,53,FALSE)</f>
        <v>17.420000000000002</v>
      </c>
      <c r="BF2279">
        <f>VLOOKUP($G2279,county_facts!$A:$BB,54,FALSE)</f>
        <v>2808.2</v>
      </c>
    </row>
    <row r="2280" spans="1:58" x14ac:dyDescent="0.3">
      <c r="A2280" t="s">
        <v>6</v>
      </c>
      <c r="B2280" t="s">
        <v>873</v>
      </c>
      <c r="C2280">
        <v>8323</v>
      </c>
      <c r="D2280" t="s">
        <v>840</v>
      </c>
      <c r="E2280">
        <v>11812</v>
      </c>
      <c r="F2280">
        <v>0.70462241800000003</v>
      </c>
      <c r="G2280">
        <v>51085</v>
      </c>
      <c r="H2280">
        <f>VLOOKUP($G2280,county_facts!$A:$BB,4,FALSE)</f>
        <v>101918</v>
      </c>
      <c r="I2280">
        <f>VLOOKUP($G2280,county_facts!$A:$BB,5,FALSE)</f>
        <v>99852</v>
      </c>
      <c r="J2280">
        <f>VLOOKUP($G2280,county_facts!$A:$BB,6,FALSE)</f>
        <v>2.1</v>
      </c>
      <c r="K2280">
        <f>VLOOKUP($G2280,county_facts!$A:$BB,7,FALSE)</f>
        <v>99863</v>
      </c>
      <c r="L2280">
        <f>VLOOKUP($G2280,county_facts!$A:$BB,8,FALSE)</f>
        <v>4.5999999999999996</v>
      </c>
      <c r="M2280">
        <f>VLOOKUP($G2280,county_facts!$A:$BB,9,FALSE)</f>
        <v>22.7</v>
      </c>
      <c r="N2280">
        <f>VLOOKUP($G2280,county_facts!$A:$BB,10,FALSE)</f>
        <v>15.7</v>
      </c>
      <c r="O2280">
        <f>VLOOKUP($G2280,county_facts!$A:$BB,11,FALSE)</f>
        <v>51</v>
      </c>
      <c r="P2280">
        <f>VLOOKUP($G2280,county_facts!$A:$BB,12,FALSE)</f>
        <v>86.7</v>
      </c>
      <c r="Q2280">
        <f>VLOOKUP($G2280,county_facts!$A:$BB,13,FALSE)</f>
        <v>9.6</v>
      </c>
      <c r="R2280">
        <f>VLOOKUP($G2280,county_facts!$A:$BB,14,FALSE)</f>
        <v>0.5</v>
      </c>
      <c r="S2280">
        <f>VLOOKUP($G2280,county_facts!$A:$BB,15,FALSE)</f>
        <v>1.6</v>
      </c>
      <c r="T2280">
        <f>VLOOKUP($G2280,county_facts!$A:$BB,16,FALSE)</f>
        <v>0.1</v>
      </c>
      <c r="U2280">
        <f>VLOOKUP($G2280,county_facts!$A:$BB,17,FALSE)</f>
        <v>1.6</v>
      </c>
      <c r="V2280">
        <f>VLOOKUP($G2280,county_facts!$A:$BB,18,FALSE)</f>
        <v>2.6</v>
      </c>
      <c r="W2280">
        <f>VLOOKUP($G2280,county_facts!$A:$BB,19,FALSE)</f>
        <v>84.6</v>
      </c>
      <c r="X2280">
        <f>VLOOKUP($G2280,county_facts!$A:$BB,20,FALSE)</f>
        <v>90.1</v>
      </c>
      <c r="Y2280">
        <f>VLOOKUP($G2280,county_facts!$A:$BB,21,FALSE)</f>
        <v>3.4</v>
      </c>
      <c r="Z2280">
        <f>VLOOKUP($G2280,county_facts!$A:$BB,22,FALSE)</f>
        <v>4.0999999999999996</v>
      </c>
      <c r="AA2280">
        <f>VLOOKUP($G2280,county_facts!$A:$BB,23,FALSE)</f>
        <v>92.1</v>
      </c>
      <c r="AB2280">
        <f>VLOOKUP($G2280,county_facts!$A:$BB,24,FALSE)</f>
        <v>35.5</v>
      </c>
      <c r="AC2280">
        <f>VLOOKUP($G2280,county_facts!$A:$BB,25,FALSE)</f>
        <v>7945</v>
      </c>
      <c r="AD2280">
        <f>VLOOKUP($G2280,county_facts!$A:$BB,26,FALSE)</f>
        <v>25.3</v>
      </c>
      <c r="AE2280">
        <f>VLOOKUP($G2280,county_facts!$A:$BB,27,FALSE)</f>
        <v>39863</v>
      </c>
      <c r="AF2280">
        <f>VLOOKUP($G2280,county_facts!$A:$BB,28,FALSE)</f>
        <v>83.4</v>
      </c>
      <c r="AG2280">
        <f>VLOOKUP($G2280,county_facts!$A:$BB,29,FALSE)</f>
        <v>8</v>
      </c>
      <c r="AH2280">
        <f>VLOOKUP($G2280,county_facts!$A:$BB,30,FALSE)</f>
        <v>262000</v>
      </c>
      <c r="AI2280">
        <f>VLOOKUP($G2280,county_facts!$A:$BB,31,FALSE)</f>
        <v>36927</v>
      </c>
      <c r="AJ2280">
        <f>VLOOKUP($G2280,county_facts!$A:$BB,32,FALSE)</f>
        <v>2.65</v>
      </c>
      <c r="AK2280">
        <f>VLOOKUP($G2280,county_facts!$A:$BB,33,FALSE)</f>
        <v>33540</v>
      </c>
      <c r="AL2280">
        <f>VLOOKUP($G2280,county_facts!$A:$BB,34,FALSE)</f>
        <v>75070</v>
      </c>
      <c r="AM2280">
        <f>VLOOKUP($G2280,county_facts!$A:$BB,35,FALSE)</f>
        <v>5.0999999999999996</v>
      </c>
      <c r="AN2280">
        <f>VLOOKUP($G2280,county_facts!$A:$BB,36,FALSE)</f>
        <v>3077</v>
      </c>
      <c r="AO2280">
        <f>VLOOKUP($G2280,county_facts!$A:$BB,37,FALSE)</f>
        <v>42300</v>
      </c>
      <c r="AP2280">
        <f>VLOOKUP($G2280,county_facts!$A:$BB,38,FALSE)</f>
        <v>3.3</v>
      </c>
      <c r="AQ2280">
        <f>VLOOKUP($G2280,county_facts!$A:$BB,39,FALSE)</f>
        <v>7514</v>
      </c>
      <c r="AR2280">
        <f>VLOOKUP($G2280,county_facts!$A:$BB,40,FALSE)</f>
        <v>9992</v>
      </c>
      <c r="AS2280">
        <f>VLOOKUP($G2280,county_facts!$A:$BB,41,FALSE)</f>
        <v>5.4</v>
      </c>
      <c r="AT2280">
        <f>VLOOKUP($G2280,county_facts!$A:$BB,42,FALSE)</f>
        <v>1</v>
      </c>
      <c r="AU2280">
        <f>VLOOKUP($G2280,county_facts!$A:$BB,43,FALSE)</f>
        <v>0</v>
      </c>
      <c r="AV2280">
        <f>VLOOKUP($G2280,county_facts!$A:$BB,44,FALSE)</f>
        <v>0</v>
      </c>
      <c r="AW2280">
        <f>VLOOKUP($G2280,county_facts!$A:$BB,45,FALSE)</f>
        <v>1.8</v>
      </c>
      <c r="AX2280">
        <f>VLOOKUP($G2280,county_facts!$A:$BB,46,FALSE)</f>
        <v>23.6</v>
      </c>
      <c r="AY2280">
        <f>VLOOKUP($G2280,county_facts!$A:$BB,47,FALSE)</f>
        <v>926273</v>
      </c>
      <c r="AZ2280">
        <f>VLOOKUP($G2280,county_facts!$A:$BB,48,FALSE)</f>
        <v>3405922</v>
      </c>
      <c r="BA2280">
        <f>VLOOKUP($G2280,county_facts!$A:$BB,49,FALSE)</f>
        <v>1706383</v>
      </c>
      <c r="BB2280">
        <f>VLOOKUP($G2280,county_facts!$A:$BB,50,FALSE)</f>
        <v>17245</v>
      </c>
      <c r="BC2280">
        <f>VLOOKUP($G2280,county_facts!$A:$BB,51,FALSE)</f>
        <v>137013</v>
      </c>
      <c r="BD2280">
        <f>VLOOKUP($G2280,county_facts!$A:$BB,52,FALSE)</f>
        <v>522</v>
      </c>
      <c r="BE2280">
        <f>VLOOKUP($G2280,county_facts!$A:$BB,53,FALSE)</f>
        <v>468.54</v>
      </c>
      <c r="BF2280">
        <f>VLOOKUP($G2280,county_facts!$A:$BB,54,FALSE)</f>
        <v>213.1</v>
      </c>
    </row>
    <row r="2281" spans="1:58" x14ac:dyDescent="0.3">
      <c r="A2281" t="s">
        <v>9</v>
      </c>
      <c r="B2281" t="s">
        <v>873</v>
      </c>
      <c r="C2281">
        <v>3489</v>
      </c>
      <c r="D2281" t="s">
        <v>840</v>
      </c>
      <c r="E2281">
        <v>11812</v>
      </c>
      <c r="F2281">
        <v>0.29537758200000003</v>
      </c>
      <c r="G2281">
        <v>51085</v>
      </c>
      <c r="H2281">
        <f>VLOOKUP($G2281,county_facts!$A:$BB,4,FALSE)</f>
        <v>101918</v>
      </c>
      <c r="I2281">
        <f>VLOOKUP($G2281,county_facts!$A:$BB,5,FALSE)</f>
        <v>99852</v>
      </c>
      <c r="J2281">
        <f>VLOOKUP($G2281,county_facts!$A:$BB,6,FALSE)</f>
        <v>2.1</v>
      </c>
      <c r="K2281">
        <f>VLOOKUP($G2281,county_facts!$A:$BB,7,FALSE)</f>
        <v>99863</v>
      </c>
      <c r="L2281">
        <f>VLOOKUP($G2281,county_facts!$A:$BB,8,FALSE)</f>
        <v>4.5999999999999996</v>
      </c>
      <c r="M2281">
        <f>VLOOKUP($G2281,county_facts!$A:$BB,9,FALSE)</f>
        <v>22.7</v>
      </c>
      <c r="N2281">
        <f>VLOOKUP($G2281,county_facts!$A:$BB,10,FALSE)</f>
        <v>15.7</v>
      </c>
      <c r="O2281">
        <f>VLOOKUP($G2281,county_facts!$A:$BB,11,FALSE)</f>
        <v>51</v>
      </c>
      <c r="P2281">
        <f>VLOOKUP($G2281,county_facts!$A:$BB,12,FALSE)</f>
        <v>86.7</v>
      </c>
      <c r="Q2281">
        <f>VLOOKUP($G2281,county_facts!$A:$BB,13,FALSE)</f>
        <v>9.6</v>
      </c>
      <c r="R2281">
        <f>VLOOKUP($G2281,county_facts!$A:$BB,14,FALSE)</f>
        <v>0.5</v>
      </c>
      <c r="S2281">
        <f>VLOOKUP($G2281,county_facts!$A:$BB,15,FALSE)</f>
        <v>1.6</v>
      </c>
      <c r="T2281">
        <f>VLOOKUP($G2281,county_facts!$A:$BB,16,FALSE)</f>
        <v>0.1</v>
      </c>
      <c r="U2281">
        <f>VLOOKUP($G2281,county_facts!$A:$BB,17,FALSE)</f>
        <v>1.6</v>
      </c>
      <c r="V2281">
        <f>VLOOKUP($G2281,county_facts!$A:$BB,18,FALSE)</f>
        <v>2.6</v>
      </c>
      <c r="W2281">
        <f>VLOOKUP($G2281,county_facts!$A:$BB,19,FALSE)</f>
        <v>84.6</v>
      </c>
      <c r="X2281">
        <f>VLOOKUP($G2281,county_facts!$A:$BB,20,FALSE)</f>
        <v>90.1</v>
      </c>
      <c r="Y2281">
        <f>VLOOKUP($G2281,county_facts!$A:$BB,21,FALSE)</f>
        <v>3.4</v>
      </c>
      <c r="Z2281">
        <f>VLOOKUP($G2281,county_facts!$A:$BB,22,FALSE)</f>
        <v>4.0999999999999996</v>
      </c>
      <c r="AA2281">
        <f>VLOOKUP($G2281,county_facts!$A:$BB,23,FALSE)</f>
        <v>92.1</v>
      </c>
      <c r="AB2281">
        <f>VLOOKUP($G2281,county_facts!$A:$BB,24,FALSE)</f>
        <v>35.5</v>
      </c>
      <c r="AC2281">
        <f>VLOOKUP($G2281,county_facts!$A:$BB,25,FALSE)</f>
        <v>7945</v>
      </c>
      <c r="AD2281">
        <f>VLOOKUP($G2281,county_facts!$A:$BB,26,FALSE)</f>
        <v>25.3</v>
      </c>
      <c r="AE2281">
        <f>VLOOKUP($G2281,county_facts!$A:$BB,27,FALSE)</f>
        <v>39863</v>
      </c>
      <c r="AF2281">
        <f>VLOOKUP($G2281,county_facts!$A:$BB,28,FALSE)</f>
        <v>83.4</v>
      </c>
      <c r="AG2281">
        <f>VLOOKUP($G2281,county_facts!$A:$BB,29,FALSE)</f>
        <v>8</v>
      </c>
      <c r="AH2281">
        <f>VLOOKUP($G2281,county_facts!$A:$BB,30,FALSE)</f>
        <v>262000</v>
      </c>
      <c r="AI2281">
        <f>VLOOKUP($G2281,county_facts!$A:$BB,31,FALSE)</f>
        <v>36927</v>
      </c>
      <c r="AJ2281">
        <f>VLOOKUP($G2281,county_facts!$A:$BB,32,FALSE)</f>
        <v>2.65</v>
      </c>
      <c r="AK2281">
        <f>VLOOKUP($G2281,county_facts!$A:$BB,33,FALSE)</f>
        <v>33540</v>
      </c>
      <c r="AL2281">
        <f>VLOOKUP($G2281,county_facts!$A:$BB,34,FALSE)</f>
        <v>75070</v>
      </c>
      <c r="AM2281">
        <f>VLOOKUP($G2281,county_facts!$A:$BB,35,FALSE)</f>
        <v>5.0999999999999996</v>
      </c>
      <c r="AN2281">
        <f>VLOOKUP($G2281,county_facts!$A:$BB,36,FALSE)</f>
        <v>3077</v>
      </c>
      <c r="AO2281">
        <f>VLOOKUP($G2281,county_facts!$A:$BB,37,FALSE)</f>
        <v>42300</v>
      </c>
      <c r="AP2281">
        <f>VLOOKUP($G2281,county_facts!$A:$BB,38,FALSE)</f>
        <v>3.3</v>
      </c>
      <c r="AQ2281">
        <f>VLOOKUP($G2281,county_facts!$A:$BB,39,FALSE)</f>
        <v>7514</v>
      </c>
      <c r="AR2281">
        <f>VLOOKUP($G2281,county_facts!$A:$BB,40,FALSE)</f>
        <v>9992</v>
      </c>
      <c r="AS2281">
        <f>VLOOKUP($G2281,county_facts!$A:$BB,41,FALSE)</f>
        <v>5.4</v>
      </c>
      <c r="AT2281">
        <f>VLOOKUP($G2281,county_facts!$A:$BB,42,FALSE)</f>
        <v>1</v>
      </c>
      <c r="AU2281">
        <f>VLOOKUP($G2281,county_facts!$A:$BB,43,FALSE)</f>
        <v>0</v>
      </c>
      <c r="AV2281">
        <f>VLOOKUP($G2281,county_facts!$A:$BB,44,FALSE)</f>
        <v>0</v>
      </c>
      <c r="AW2281">
        <f>VLOOKUP($G2281,county_facts!$A:$BB,45,FALSE)</f>
        <v>1.8</v>
      </c>
      <c r="AX2281">
        <f>VLOOKUP($G2281,county_facts!$A:$BB,46,FALSE)</f>
        <v>23.6</v>
      </c>
      <c r="AY2281">
        <f>VLOOKUP($G2281,county_facts!$A:$BB,47,FALSE)</f>
        <v>926273</v>
      </c>
      <c r="AZ2281">
        <f>VLOOKUP($G2281,county_facts!$A:$BB,48,FALSE)</f>
        <v>3405922</v>
      </c>
      <c r="BA2281">
        <f>VLOOKUP($G2281,county_facts!$A:$BB,49,FALSE)</f>
        <v>1706383</v>
      </c>
      <c r="BB2281">
        <f>VLOOKUP($G2281,county_facts!$A:$BB,50,FALSE)</f>
        <v>17245</v>
      </c>
      <c r="BC2281">
        <f>VLOOKUP($G2281,county_facts!$A:$BB,51,FALSE)</f>
        <v>137013</v>
      </c>
      <c r="BD2281">
        <f>VLOOKUP($G2281,county_facts!$A:$BB,52,FALSE)</f>
        <v>522</v>
      </c>
      <c r="BE2281">
        <f>VLOOKUP($G2281,county_facts!$A:$BB,53,FALSE)</f>
        <v>468.54</v>
      </c>
      <c r="BF2281">
        <f>VLOOKUP($G2281,county_facts!$A:$BB,54,FALSE)</f>
        <v>213.1</v>
      </c>
    </row>
    <row r="2282" spans="1:58" x14ac:dyDescent="0.3">
      <c r="A2282" t="s">
        <v>6</v>
      </c>
      <c r="B2282" t="s">
        <v>929</v>
      </c>
      <c r="C2282">
        <v>15737</v>
      </c>
      <c r="D2282" t="s">
        <v>840</v>
      </c>
      <c r="E2282">
        <v>20075</v>
      </c>
      <c r="F2282">
        <v>0.78391033600000004</v>
      </c>
      <c r="G2282">
        <v>51650</v>
      </c>
      <c r="H2282">
        <f>VLOOKUP($G2282,county_facts!$A:$BB,4,FALSE)</f>
        <v>136879</v>
      </c>
      <c r="I2282">
        <f>VLOOKUP($G2282,county_facts!$A:$BB,5,FALSE)</f>
        <v>137508</v>
      </c>
      <c r="J2282">
        <f>VLOOKUP($G2282,county_facts!$A:$BB,6,FALSE)</f>
        <v>-0.5</v>
      </c>
      <c r="K2282">
        <f>VLOOKUP($G2282,county_facts!$A:$BB,7,FALSE)</f>
        <v>137436</v>
      </c>
      <c r="L2282">
        <f>VLOOKUP($G2282,county_facts!$A:$BB,8,FALSE)</f>
        <v>6.3</v>
      </c>
      <c r="M2282">
        <f>VLOOKUP($G2282,county_facts!$A:$BB,9,FALSE)</f>
        <v>21.7</v>
      </c>
      <c r="N2282">
        <f>VLOOKUP($G2282,county_facts!$A:$BB,10,FALSE)</f>
        <v>13.7</v>
      </c>
      <c r="O2282">
        <f>VLOOKUP($G2282,county_facts!$A:$BB,11,FALSE)</f>
        <v>51.9</v>
      </c>
      <c r="P2282">
        <f>VLOOKUP($G2282,county_facts!$A:$BB,12,FALSE)</f>
        <v>43.3</v>
      </c>
      <c r="Q2282">
        <f>VLOOKUP($G2282,county_facts!$A:$BB,13,FALSE)</f>
        <v>49.8</v>
      </c>
      <c r="R2282">
        <f>VLOOKUP($G2282,county_facts!$A:$BB,14,FALSE)</f>
        <v>0.5</v>
      </c>
      <c r="S2282">
        <f>VLOOKUP($G2282,county_facts!$A:$BB,15,FALSE)</f>
        <v>2.4</v>
      </c>
      <c r="T2282">
        <f>VLOOKUP($G2282,county_facts!$A:$BB,16,FALSE)</f>
        <v>0.2</v>
      </c>
      <c r="U2282">
        <f>VLOOKUP($G2282,county_facts!$A:$BB,17,FALSE)</f>
        <v>3.8</v>
      </c>
      <c r="V2282">
        <f>VLOOKUP($G2282,county_facts!$A:$BB,18,FALSE)</f>
        <v>5.3</v>
      </c>
      <c r="W2282">
        <f>VLOOKUP($G2282,county_facts!$A:$BB,19,FALSE)</f>
        <v>40.1</v>
      </c>
      <c r="X2282">
        <f>VLOOKUP($G2282,county_facts!$A:$BB,20,FALSE)</f>
        <v>85.2</v>
      </c>
      <c r="Y2282">
        <f>VLOOKUP($G2282,county_facts!$A:$BB,21,FALSE)</f>
        <v>5</v>
      </c>
      <c r="Z2282">
        <f>VLOOKUP($G2282,county_facts!$A:$BB,22,FALSE)</f>
        <v>7.3</v>
      </c>
      <c r="AA2282">
        <f>VLOOKUP($G2282,county_facts!$A:$BB,23,FALSE)</f>
        <v>89.3</v>
      </c>
      <c r="AB2282">
        <f>VLOOKUP($G2282,county_facts!$A:$BB,24,FALSE)</f>
        <v>22.5</v>
      </c>
      <c r="AC2282">
        <f>VLOOKUP($G2282,county_facts!$A:$BB,25,FALSE)</f>
        <v>20146</v>
      </c>
      <c r="AD2282">
        <f>VLOOKUP($G2282,county_facts!$A:$BB,26,FALSE)</f>
        <v>22.1</v>
      </c>
      <c r="AE2282">
        <f>VLOOKUP($G2282,county_facts!$A:$BB,27,FALSE)</f>
        <v>60326</v>
      </c>
      <c r="AF2282">
        <f>VLOOKUP($G2282,county_facts!$A:$BB,28,FALSE)</f>
        <v>60.1</v>
      </c>
      <c r="AG2282">
        <f>VLOOKUP($G2282,county_facts!$A:$BB,29,FALSE)</f>
        <v>27.3</v>
      </c>
      <c r="AH2282">
        <f>VLOOKUP($G2282,county_facts!$A:$BB,30,FALSE)</f>
        <v>195400</v>
      </c>
      <c r="AI2282">
        <f>VLOOKUP($G2282,county_facts!$A:$BB,31,FALSE)</f>
        <v>52511</v>
      </c>
      <c r="AJ2282">
        <f>VLOOKUP($G2282,county_facts!$A:$BB,32,FALSE)</f>
        <v>2.52</v>
      </c>
      <c r="AK2282">
        <f>VLOOKUP($G2282,county_facts!$A:$BB,33,FALSE)</f>
        <v>25247</v>
      </c>
      <c r="AL2282">
        <f>VLOOKUP($G2282,county_facts!$A:$BB,34,FALSE)</f>
        <v>50705</v>
      </c>
      <c r="AM2282">
        <f>VLOOKUP($G2282,county_facts!$A:$BB,35,FALSE)</f>
        <v>14.9</v>
      </c>
      <c r="AN2282">
        <f>VLOOKUP($G2282,county_facts!$A:$BB,36,FALSE)</f>
        <v>2376</v>
      </c>
      <c r="AO2282">
        <f>VLOOKUP($G2282,county_facts!$A:$BB,37,FALSE)</f>
        <v>40712</v>
      </c>
      <c r="AP2282">
        <f>VLOOKUP($G2282,county_facts!$A:$BB,38,FALSE)</f>
        <v>0.8</v>
      </c>
      <c r="AQ2282">
        <f>VLOOKUP($G2282,county_facts!$A:$BB,39,FALSE)</f>
        <v>6191</v>
      </c>
      <c r="AR2282">
        <f>VLOOKUP($G2282,county_facts!$A:$BB,40,FALSE)</f>
        <v>7523</v>
      </c>
      <c r="AS2282">
        <f>VLOOKUP($G2282,county_facts!$A:$BB,41,FALSE)</f>
        <v>29.1</v>
      </c>
      <c r="AT2282">
        <f>VLOOKUP($G2282,county_facts!$A:$BB,42,FALSE)</f>
        <v>0</v>
      </c>
      <c r="AU2282">
        <f>VLOOKUP($G2282,county_facts!$A:$BB,43,FALSE)</f>
        <v>6.4</v>
      </c>
      <c r="AV2282">
        <f>VLOOKUP($G2282,county_facts!$A:$BB,44,FALSE)</f>
        <v>0</v>
      </c>
      <c r="AW2282">
        <f>VLOOKUP($G2282,county_facts!$A:$BB,45,FALSE)</f>
        <v>2.5</v>
      </c>
      <c r="AX2282">
        <f>VLOOKUP($G2282,county_facts!$A:$BB,46,FALSE)</f>
        <v>33.200000000000003</v>
      </c>
      <c r="AY2282">
        <f>VLOOKUP($G2282,county_facts!$A:$BB,47,FALSE)</f>
        <v>522377</v>
      </c>
      <c r="AZ2282">
        <f>VLOOKUP($G2282,county_facts!$A:$BB,48,FALSE)</f>
        <v>288918</v>
      </c>
      <c r="BA2282">
        <f>VLOOKUP($G2282,county_facts!$A:$BB,49,FALSE)</f>
        <v>1805727</v>
      </c>
      <c r="BB2282">
        <f>VLOOKUP($G2282,county_facts!$A:$BB,50,FALSE)</f>
        <v>12334</v>
      </c>
      <c r="BC2282">
        <f>VLOOKUP($G2282,county_facts!$A:$BB,51,FALSE)</f>
        <v>233596</v>
      </c>
      <c r="BD2282">
        <f>VLOOKUP($G2282,county_facts!$A:$BB,52,FALSE)</f>
        <v>160</v>
      </c>
      <c r="BE2282">
        <f>VLOOKUP($G2282,county_facts!$A:$BB,53,FALSE)</f>
        <v>51.41</v>
      </c>
      <c r="BF2282">
        <f>VLOOKUP($G2282,county_facts!$A:$BB,54,FALSE)</f>
        <v>2673.2</v>
      </c>
    </row>
    <row r="2283" spans="1:58" x14ac:dyDescent="0.3">
      <c r="A2283" t="s">
        <v>9</v>
      </c>
      <c r="B2283" t="s">
        <v>929</v>
      </c>
      <c r="C2283">
        <v>4338</v>
      </c>
      <c r="D2283" t="s">
        <v>840</v>
      </c>
      <c r="E2283">
        <v>20075</v>
      </c>
      <c r="F2283">
        <v>0.21608966399999999</v>
      </c>
      <c r="G2283">
        <v>51650</v>
      </c>
      <c r="H2283">
        <f>VLOOKUP($G2283,county_facts!$A:$BB,4,FALSE)</f>
        <v>136879</v>
      </c>
      <c r="I2283">
        <f>VLOOKUP($G2283,county_facts!$A:$BB,5,FALSE)</f>
        <v>137508</v>
      </c>
      <c r="J2283">
        <f>VLOOKUP($G2283,county_facts!$A:$BB,6,FALSE)</f>
        <v>-0.5</v>
      </c>
      <c r="K2283">
        <f>VLOOKUP($G2283,county_facts!$A:$BB,7,FALSE)</f>
        <v>137436</v>
      </c>
      <c r="L2283">
        <f>VLOOKUP($G2283,county_facts!$A:$BB,8,FALSE)</f>
        <v>6.3</v>
      </c>
      <c r="M2283">
        <f>VLOOKUP($G2283,county_facts!$A:$BB,9,FALSE)</f>
        <v>21.7</v>
      </c>
      <c r="N2283">
        <f>VLOOKUP($G2283,county_facts!$A:$BB,10,FALSE)</f>
        <v>13.7</v>
      </c>
      <c r="O2283">
        <f>VLOOKUP($G2283,county_facts!$A:$BB,11,FALSE)</f>
        <v>51.9</v>
      </c>
      <c r="P2283">
        <f>VLOOKUP($G2283,county_facts!$A:$BB,12,FALSE)</f>
        <v>43.3</v>
      </c>
      <c r="Q2283">
        <f>VLOOKUP($G2283,county_facts!$A:$BB,13,FALSE)</f>
        <v>49.8</v>
      </c>
      <c r="R2283">
        <f>VLOOKUP($G2283,county_facts!$A:$BB,14,FALSE)</f>
        <v>0.5</v>
      </c>
      <c r="S2283">
        <f>VLOOKUP($G2283,county_facts!$A:$BB,15,FALSE)</f>
        <v>2.4</v>
      </c>
      <c r="T2283">
        <f>VLOOKUP($G2283,county_facts!$A:$BB,16,FALSE)</f>
        <v>0.2</v>
      </c>
      <c r="U2283">
        <f>VLOOKUP($G2283,county_facts!$A:$BB,17,FALSE)</f>
        <v>3.8</v>
      </c>
      <c r="V2283">
        <f>VLOOKUP($G2283,county_facts!$A:$BB,18,FALSE)</f>
        <v>5.3</v>
      </c>
      <c r="W2283">
        <f>VLOOKUP($G2283,county_facts!$A:$BB,19,FALSE)</f>
        <v>40.1</v>
      </c>
      <c r="X2283">
        <f>VLOOKUP($G2283,county_facts!$A:$BB,20,FALSE)</f>
        <v>85.2</v>
      </c>
      <c r="Y2283">
        <f>VLOOKUP($G2283,county_facts!$A:$BB,21,FALSE)</f>
        <v>5</v>
      </c>
      <c r="Z2283">
        <f>VLOOKUP($G2283,county_facts!$A:$BB,22,FALSE)</f>
        <v>7.3</v>
      </c>
      <c r="AA2283">
        <f>VLOOKUP($G2283,county_facts!$A:$BB,23,FALSE)</f>
        <v>89.3</v>
      </c>
      <c r="AB2283">
        <f>VLOOKUP($G2283,county_facts!$A:$BB,24,FALSE)</f>
        <v>22.5</v>
      </c>
      <c r="AC2283">
        <f>VLOOKUP($G2283,county_facts!$A:$BB,25,FALSE)</f>
        <v>20146</v>
      </c>
      <c r="AD2283">
        <f>VLOOKUP($G2283,county_facts!$A:$BB,26,FALSE)</f>
        <v>22.1</v>
      </c>
      <c r="AE2283">
        <f>VLOOKUP($G2283,county_facts!$A:$BB,27,FALSE)</f>
        <v>60326</v>
      </c>
      <c r="AF2283">
        <f>VLOOKUP($G2283,county_facts!$A:$BB,28,FALSE)</f>
        <v>60.1</v>
      </c>
      <c r="AG2283">
        <f>VLOOKUP($G2283,county_facts!$A:$BB,29,FALSE)</f>
        <v>27.3</v>
      </c>
      <c r="AH2283">
        <f>VLOOKUP($G2283,county_facts!$A:$BB,30,FALSE)</f>
        <v>195400</v>
      </c>
      <c r="AI2283">
        <f>VLOOKUP($G2283,county_facts!$A:$BB,31,FALSE)</f>
        <v>52511</v>
      </c>
      <c r="AJ2283">
        <f>VLOOKUP($G2283,county_facts!$A:$BB,32,FALSE)</f>
        <v>2.52</v>
      </c>
      <c r="AK2283">
        <f>VLOOKUP($G2283,county_facts!$A:$BB,33,FALSE)</f>
        <v>25247</v>
      </c>
      <c r="AL2283">
        <f>VLOOKUP($G2283,county_facts!$A:$BB,34,FALSE)</f>
        <v>50705</v>
      </c>
      <c r="AM2283">
        <f>VLOOKUP($G2283,county_facts!$A:$BB,35,FALSE)</f>
        <v>14.9</v>
      </c>
      <c r="AN2283">
        <f>VLOOKUP($G2283,county_facts!$A:$BB,36,FALSE)</f>
        <v>2376</v>
      </c>
      <c r="AO2283">
        <f>VLOOKUP($G2283,county_facts!$A:$BB,37,FALSE)</f>
        <v>40712</v>
      </c>
      <c r="AP2283">
        <f>VLOOKUP($G2283,county_facts!$A:$BB,38,FALSE)</f>
        <v>0.8</v>
      </c>
      <c r="AQ2283">
        <f>VLOOKUP($G2283,county_facts!$A:$BB,39,FALSE)</f>
        <v>6191</v>
      </c>
      <c r="AR2283">
        <f>VLOOKUP($G2283,county_facts!$A:$BB,40,FALSE)</f>
        <v>7523</v>
      </c>
      <c r="AS2283">
        <f>VLOOKUP($G2283,county_facts!$A:$BB,41,FALSE)</f>
        <v>29.1</v>
      </c>
      <c r="AT2283">
        <f>VLOOKUP($G2283,county_facts!$A:$BB,42,FALSE)</f>
        <v>0</v>
      </c>
      <c r="AU2283">
        <f>VLOOKUP($G2283,county_facts!$A:$BB,43,FALSE)</f>
        <v>6.4</v>
      </c>
      <c r="AV2283">
        <f>VLOOKUP($G2283,county_facts!$A:$BB,44,FALSE)</f>
        <v>0</v>
      </c>
      <c r="AW2283">
        <f>VLOOKUP($G2283,county_facts!$A:$BB,45,FALSE)</f>
        <v>2.5</v>
      </c>
      <c r="AX2283">
        <f>VLOOKUP($G2283,county_facts!$A:$BB,46,FALSE)</f>
        <v>33.200000000000003</v>
      </c>
      <c r="AY2283">
        <f>VLOOKUP($G2283,county_facts!$A:$BB,47,FALSE)</f>
        <v>522377</v>
      </c>
      <c r="AZ2283">
        <f>VLOOKUP($G2283,county_facts!$A:$BB,48,FALSE)</f>
        <v>288918</v>
      </c>
      <c r="BA2283">
        <f>VLOOKUP($G2283,county_facts!$A:$BB,49,FALSE)</f>
        <v>1805727</v>
      </c>
      <c r="BB2283">
        <f>VLOOKUP($G2283,county_facts!$A:$BB,50,FALSE)</f>
        <v>12334</v>
      </c>
      <c r="BC2283">
        <f>VLOOKUP($G2283,county_facts!$A:$BB,51,FALSE)</f>
        <v>233596</v>
      </c>
      <c r="BD2283">
        <f>VLOOKUP($G2283,county_facts!$A:$BB,52,FALSE)</f>
        <v>160</v>
      </c>
      <c r="BE2283">
        <f>VLOOKUP($G2283,county_facts!$A:$BB,53,FALSE)</f>
        <v>51.41</v>
      </c>
      <c r="BF2283">
        <f>VLOOKUP($G2283,county_facts!$A:$BB,54,FALSE)</f>
        <v>2673.2</v>
      </c>
    </row>
    <row r="2284" spans="1:58" x14ac:dyDescent="0.3">
      <c r="A2284" t="s">
        <v>6</v>
      </c>
      <c r="B2284" t="s">
        <v>443</v>
      </c>
      <c r="C2284">
        <v>2324</v>
      </c>
      <c r="D2284" t="s">
        <v>840</v>
      </c>
      <c r="E2284">
        <v>2789</v>
      </c>
      <c r="F2284">
        <v>0.83327357499999999</v>
      </c>
      <c r="G2284">
        <v>51083</v>
      </c>
      <c r="H2284">
        <f>VLOOKUP($G2284,county_facts!$A:$BB,4,FALSE)</f>
        <v>35200</v>
      </c>
      <c r="I2284">
        <f>VLOOKUP($G2284,county_facts!$A:$BB,5,FALSE)</f>
        <v>36241</v>
      </c>
      <c r="J2284">
        <f>VLOOKUP($G2284,county_facts!$A:$BB,6,FALSE)</f>
        <v>-2.9</v>
      </c>
      <c r="K2284">
        <f>VLOOKUP($G2284,county_facts!$A:$BB,7,FALSE)</f>
        <v>36241</v>
      </c>
      <c r="L2284">
        <f>VLOOKUP($G2284,county_facts!$A:$BB,8,FALSE)</f>
        <v>4.9000000000000004</v>
      </c>
      <c r="M2284">
        <f>VLOOKUP($G2284,county_facts!$A:$BB,9,FALSE)</f>
        <v>20.8</v>
      </c>
      <c r="N2284">
        <f>VLOOKUP($G2284,county_facts!$A:$BB,10,FALSE)</f>
        <v>22</v>
      </c>
      <c r="O2284">
        <f>VLOOKUP($G2284,county_facts!$A:$BB,11,FALSE)</f>
        <v>52</v>
      </c>
      <c r="P2284">
        <f>VLOOKUP($G2284,county_facts!$A:$BB,12,FALSE)</f>
        <v>61.3</v>
      </c>
      <c r="Q2284">
        <f>VLOOKUP($G2284,county_facts!$A:$BB,13,FALSE)</f>
        <v>36.6</v>
      </c>
      <c r="R2284">
        <f>VLOOKUP($G2284,county_facts!$A:$BB,14,FALSE)</f>
        <v>0.3</v>
      </c>
      <c r="S2284">
        <f>VLOOKUP($G2284,county_facts!$A:$BB,15,FALSE)</f>
        <v>0.5</v>
      </c>
      <c r="T2284">
        <f>VLOOKUP($G2284,county_facts!$A:$BB,16,FALSE)</f>
        <v>0</v>
      </c>
      <c r="U2284">
        <f>VLOOKUP($G2284,county_facts!$A:$BB,17,FALSE)</f>
        <v>1.2</v>
      </c>
      <c r="V2284">
        <f>VLOOKUP($G2284,county_facts!$A:$BB,18,FALSE)</f>
        <v>1.9</v>
      </c>
      <c r="W2284">
        <f>VLOOKUP($G2284,county_facts!$A:$BB,19,FALSE)</f>
        <v>59.8</v>
      </c>
      <c r="X2284">
        <f>VLOOKUP($G2284,county_facts!$A:$BB,20,FALSE)</f>
        <v>89.1</v>
      </c>
      <c r="Y2284">
        <f>VLOOKUP($G2284,county_facts!$A:$BB,21,FALSE)</f>
        <v>1.5</v>
      </c>
      <c r="Z2284">
        <f>VLOOKUP($G2284,county_facts!$A:$BB,22,FALSE)</f>
        <v>2.2000000000000002</v>
      </c>
      <c r="AA2284">
        <f>VLOOKUP($G2284,county_facts!$A:$BB,23,FALSE)</f>
        <v>78.900000000000006</v>
      </c>
      <c r="AB2284">
        <f>VLOOKUP($G2284,county_facts!$A:$BB,24,FALSE)</f>
        <v>15.2</v>
      </c>
      <c r="AC2284">
        <f>VLOOKUP($G2284,county_facts!$A:$BB,25,FALSE)</f>
        <v>2721</v>
      </c>
      <c r="AD2284">
        <f>VLOOKUP($G2284,county_facts!$A:$BB,26,FALSE)</f>
        <v>23.4</v>
      </c>
      <c r="AE2284">
        <f>VLOOKUP($G2284,county_facts!$A:$BB,27,FALSE)</f>
        <v>18080</v>
      </c>
      <c r="AF2284">
        <f>VLOOKUP($G2284,county_facts!$A:$BB,28,FALSE)</f>
        <v>72.3</v>
      </c>
      <c r="AG2284">
        <f>VLOOKUP($G2284,county_facts!$A:$BB,29,FALSE)</f>
        <v>6.4</v>
      </c>
      <c r="AH2284">
        <f>VLOOKUP($G2284,county_facts!$A:$BB,30,FALSE)</f>
        <v>106600</v>
      </c>
      <c r="AI2284">
        <f>VLOOKUP($G2284,county_facts!$A:$BB,31,FALSE)</f>
        <v>14770</v>
      </c>
      <c r="AJ2284">
        <f>VLOOKUP($G2284,county_facts!$A:$BB,32,FALSE)</f>
        <v>2.38</v>
      </c>
      <c r="AK2284">
        <f>VLOOKUP($G2284,county_facts!$A:$BB,33,FALSE)</f>
        <v>20929</v>
      </c>
      <c r="AL2284">
        <f>VLOOKUP($G2284,county_facts!$A:$BB,34,FALSE)</f>
        <v>34659</v>
      </c>
      <c r="AM2284">
        <f>VLOOKUP($G2284,county_facts!$A:$BB,35,FALSE)</f>
        <v>21.3</v>
      </c>
      <c r="AN2284">
        <f>VLOOKUP($G2284,county_facts!$A:$BB,36,FALSE)</f>
        <v>711</v>
      </c>
      <c r="AO2284">
        <f>VLOOKUP($G2284,county_facts!$A:$BB,37,FALSE)</f>
        <v>10121</v>
      </c>
      <c r="AP2284">
        <f>VLOOKUP($G2284,county_facts!$A:$BB,38,FALSE)</f>
        <v>-0.3</v>
      </c>
      <c r="AQ2284">
        <f>VLOOKUP($G2284,county_facts!$A:$BB,39,FALSE)</f>
        <v>1696</v>
      </c>
      <c r="AR2284">
        <f>VLOOKUP($G2284,county_facts!$A:$BB,40,FALSE)</f>
        <v>2530</v>
      </c>
      <c r="AS2284">
        <f>VLOOKUP($G2284,county_facts!$A:$BB,41,FALSE)</f>
        <v>16.399999999999999</v>
      </c>
      <c r="AT2284">
        <f>VLOOKUP($G2284,county_facts!$A:$BB,42,FALSE)</f>
        <v>0</v>
      </c>
      <c r="AU2284">
        <f>VLOOKUP($G2284,county_facts!$A:$BB,43,FALSE)</f>
        <v>0</v>
      </c>
      <c r="AV2284">
        <f>VLOOKUP($G2284,county_facts!$A:$BB,44,FALSE)</f>
        <v>0</v>
      </c>
      <c r="AW2284">
        <f>VLOOKUP($G2284,county_facts!$A:$BB,45,FALSE)</f>
        <v>0</v>
      </c>
      <c r="AX2284">
        <f>VLOOKUP($G2284,county_facts!$A:$BB,46,FALSE)</f>
        <v>26.8</v>
      </c>
      <c r="AY2284">
        <f>VLOOKUP($G2284,county_facts!$A:$BB,47,FALSE)</f>
        <v>620067</v>
      </c>
      <c r="AZ2284">
        <f>VLOOKUP($G2284,county_facts!$A:$BB,48,FALSE)</f>
        <v>133676</v>
      </c>
      <c r="BA2284">
        <f>VLOOKUP($G2284,county_facts!$A:$BB,49,FALSE)</f>
        <v>324090</v>
      </c>
      <c r="BB2284">
        <f>VLOOKUP($G2284,county_facts!$A:$BB,50,FALSE)</f>
        <v>9148</v>
      </c>
      <c r="BC2284">
        <f>VLOOKUP($G2284,county_facts!$A:$BB,51,FALSE)</f>
        <v>31245</v>
      </c>
      <c r="BD2284">
        <f>VLOOKUP($G2284,county_facts!$A:$BB,52,FALSE)</f>
        <v>64</v>
      </c>
      <c r="BE2284">
        <f>VLOOKUP($G2284,county_facts!$A:$BB,53,FALSE)</f>
        <v>817.84</v>
      </c>
      <c r="BF2284">
        <f>VLOOKUP($G2284,county_facts!$A:$BB,54,FALSE)</f>
        <v>44.3</v>
      </c>
    </row>
    <row r="2285" spans="1:58" x14ac:dyDescent="0.3">
      <c r="A2285" t="s">
        <v>9</v>
      </c>
      <c r="B2285" t="s">
        <v>443</v>
      </c>
      <c r="C2285">
        <v>465</v>
      </c>
      <c r="D2285" t="s">
        <v>840</v>
      </c>
      <c r="E2285">
        <v>2789</v>
      </c>
      <c r="F2285">
        <v>0.16672642500000001</v>
      </c>
      <c r="G2285">
        <v>51083</v>
      </c>
      <c r="H2285">
        <f>VLOOKUP($G2285,county_facts!$A:$BB,4,FALSE)</f>
        <v>35200</v>
      </c>
      <c r="I2285">
        <f>VLOOKUP($G2285,county_facts!$A:$BB,5,FALSE)</f>
        <v>36241</v>
      </c>
      <c r="J2285">
        <f>VLOOKUP($G2285,county_facts!$A:$BB,6,FALSE)</f>
        <v>-2.9</v>
      </c>
      <c r="K2285">
        <f>VLOOKUP($G2285,county_facts!$A:$BB,7,FALSE)</f>
        <v>36241</v>
      </c>
      <c r="L2285">
        <f>VLOOKUP($G2285,county_facts!$A:$BB,8,FALSE)</f>
        <v>4.9000000000000004</v>
      </c>
      <c r="M2285">
        <f>VLOOKUP($G2285,county_facts!$A:$BB,9,FALSE)</f>
        <v>20.8</v>
      </c>
      <c r="N2285">
        <f>VLOOKUP($G2285,county_facts!$A:$BB,10,FALSE)</f>
        <v>22</v>
      </c>
      <c r="O2285">
        <f>VLOOKUP($G2285,county_facts!$A:$BB,11,FALSE)</f>
        <v>52</v>
      </c>
      <c r="P2285">
        <f>VLOOKUP($G2285,county_facts!$A:$BB,12,FALSE)</f>
        <v>61.3</v>
      </c>
      <c r="Q2285">
        <f>VLOOKUP($G2285,county_facts!$A:$BB,13,FALSE)</f>
        <v>36.6</v>
      </c>
      <c r="R2285">
        <f>VLOOKUP($G2285,county_facts!$A:$BB,14,FALSE)</f>
        <v>0.3</v>
      </c>
      <c r="S2285">
        <f>VLOOKUP($G2285,county_facts!$A:$BB,15,FALSE)</f>
        <v>0.5</v>
      </c>
      <c r="T2285">
        <f>VLOOKUP($G2285,county_facts!$A:$BB,16,FALSE)</f>
        <v>0</v>
      </c>
      <c r="U2285">
        <f>VLOOKUP($G2285,county_facts!$A:$BB,17,FALSE)</f>
        <v>1.2</v>
      </c>
      <c r="V2285">
        <f>VLOOKUP($G2285,county_facts!$A:$BB,18,FALSE)</f>
        <v>1.9</v>
      </c>
      <c r="W2285">
        <f>VLOOKUP($G2285,county_facts!$A:$BB,19,FALSE)</f>
        <v>59.8</v>
      </c>
      <c r="X2285">
        <f>VLOOKUP($G2285,county_facts!$A:$BB,20,FALSE)</f>
        <v>89.1</v>
      </c>
      <c r="Y2285">
        <f>VLOOKUP($G2285,county_facts!$A:$BB,21,FALSE)</f>
        <v>1.5</v>
      </c>
      <c r="Z2285">
        <f>VLOOKUP($G2285,county_facts!$A:$BB,22,FALSE)</f>
        <v>2.2000000000000002</v>
      </c>
      <c r="AA2285">
        <f>VLOOKUP($G2285,county_facts!$A:$BB,23,FALSE)</f>
        <v>78.900000000000006</v>
      </c>
      <c r="AB2285">
        <f>VLOOKUP($G2285,county_facts!$A:$BB,24,FALSE)</f>
        <v>15.2</v>
      </c>
      <c r="AC2285">
        <f>VLOOKUP($G2285,county_facts!$A:$BB,25,FALSE)</f>
        <v>2721</v>
      </c>
      <c r="AD2285">
        <f>VLOOKUP($G2285,county_facts!$A:$BB,26,FALSE)</f>
        <v>23.4</v>
      </c>
      <c r="AE2285">
        <f>VLOOKUP($G2285,county_facts!$A:$BB,27,FALSE)</f>
        <v>18080</v>
      </c>
      <c r="AF2285">
        <f>VLOOKUP($G2285,county_facts!$A:$BB,28,FALSE)</f>
        <v>72.3</v>
      </c>
      <c r="AG2285">
        <f>VLOOKUP($G2285,county_facts!$A:$BB,29,FALSE)</f>
        <v>6.4</v>
      </c>
      <c r="AH2285">
        <f>VLOOKUP($G2285,county_facts!$A:$BB,30,FALSE)</f>
        <v>106600</v>
      </c>
      <c r="AI2285">
        <f>VLOOKUP($G2285,county_facts!$A:$BB,31,FALSE)</f>
        <v>14770</v>
      </c>
      <c r="AJ2285">
        <f>VLOOKUP($G2285,county_facts!$A:$BB,32,FALSE)</f>
        <v>2.38</v>
      </c>
      <c r="AK2285">
        <f>VLOOKUP($G2285,county_facts!$A:$BB,33,FALSE)</f>
        <v>20929</v>
      </c>
      <c r="AL2285">
        <f>VLOOKUP($G2285,county_facts!$A:$BB,34,FALSE)</f>
        <v>34659</v>
      </c>
      <c r="AM2285">
        <f>VLOOKUP($G2285,county_facts!$A:$BB,35,FALSE)</f>
        <v>21.3</v>
      </c>
      <c r="AN2285">
        <f>VLOOKUP($G2285,county_facts!$A:$BB,36,FALSE)</f>
        <v>711</v>
      </c>
      <c r="AO2285">
        <f>VLOOKUP($G2285,county_facts!$A:$BB,37,FALSE)</f>
        <v>10121</v>
      </c>
      <c r="AP2285">
        <f>VLOOKUP($G2285,county_facts!$A:$BB,38,FALSE)</f>
        <v>-0.3</v>
      </c>
      <c r="AQ2285">
        <f>VLOOKUP($G2285,county_facts!$A:$BB,39,FALSE)</f>
        <v>1696</v>
      </c>
      <c r="AR2285">
        <f>VLOOKUP($G2285,county_facts!$A:$BB,40,FALSE)</f>
        <v>2530</v>
      </c>
      <c r="AS2285">
        <f>VLOOKUP($G2285,county_facts!$A:$BB,41,FALSE)</f>
        <v>16.399999999999999</v>
      </c>
      <c r="AT2285">
        <f>VLOOKUP($G2285,county_facts!$A:$BB,42,FALSE)</f>
        <v>0</v>
      </c>
      <c r="AU2285">
        <f>VLOOKUP($G2285,county_facts!$A:$BB,43,FALSE)</f>
        <v>0</v>
      </c>
      <c r="AV2285">
        <f>VLOOKUP($G2285,county_facts!$A:$BB,44,FALSE)</f>
        <v>0</v>
      </c>
      <c r="AW2285">
        <f>VLOOKUP($G2285,county_facts!$A:$BB,45,FALSE)</f>
        <v>0</v>
      </c>
      <c r="AX2285">
        <f>VLOOKUP($G2285,county_facts!$A:$BB,46,FALSE)</f>
        <v>26.8</v>
      </c>
      <c r="AY2285">
        <f>VLOOKUP($G2285,county_facts!$A:$BB,47,FALSE)</f>
        <v>620067</v>
      </c>
      <c r="AZ2285">
        <f>VLOOKUP($G2285,county_facts!$A:$BB,48,FALSE)</f>
        <v>133676</v>
      </c>
      <c r="BA2285">
        <f>VLOOKUP($G2285,county_facts!$A:$BB,49,FALSE)</f>
        <v>324090</v>
      </c>
      <c r="BB2285">
        <f>VLOOKUP($G2285,county_facts!$A:$BB,50,FALSE)</f>
        <v>9148</v>
      </c>
      <c r="BC2285">
        <f>VLOOKUP($G2285,county_facts!$A:$BB,51,FALSE)</f>
        <v>31245</v>
      </c>
      <c r="BD2285">
        <f>VLOOKUP($G2285,county_facts!$A:$BB,52,FALSE)</f>
        <v>64</v>
      </c>
      <c r="BE2285">
        <f>VLOOKUP($G2285,county_facts!$A:$BB,53,FALSE)</f>
        <v>817.84</v>
      </c>
      <c r="BF2285">
        <f>VLOOKUP($G2285,county_facts!$A:$BB,54,FALSE)</f>
        <v>44.3</v>
      </c>
    </row>
    <row r="2286" spans="1:58" x14ac:dyDescent="0.3">
      <c r="A2286" t="s">
        <v>6</v>
      </c>
      <c r="B2286" t="s">
        <v>874</v>
      </c>
      <c r="C2286">
        <v>826</v>
      </c>
      <c r="D2286" t="s">
        <v>840</v>
      </c>
      <c r="E2286">
        <v>970</v>
      </c>
      <c r="F2286">
        <v>0.85154639200000004</v>
      </c>
      <c r="G2286">
        <v>51081</v>
      </c>
      <c r="H2286">
        <f>VLOOKUP($G2286,county_facts!$A:$BB,4,FALSE)</f>
        <v>11681</v>
      </c>
      <c r="I2286">
        <f>VLOOKUP($G2286,county_facts!$A:$BB,5,FALSE)</f>
        <v>12243</v>
      </c>
      <c r="J2286">
        <f>VLOOKUP($G2286,county_facts!$A:$BB,6,FALSE)</f>
        <v>-4.5999999999999996</v>
      </c>
      <c r="K2286">
        <f>VLOOKUP($G2286,county_facts!$A:$BB,7,FALSE)</f>
        <v>12243</v>
      </c>
      <c r="L2286">
        <f>VLOOKUP($G2286,county_facts!$A:$BB,8,FALSE)</f>
        <v>5.2</v>
      </c>
      <c r="M2286">
        <f>VLOOKUP($G2286,county_facts!$A:$BB,9,FALSE)</f>
        <v>17.5</v>
      </c>
      <c r="N2286">
        <f>VLOOKUP($G2286,county_facts!$A:$BB,10,FALSE)</f>
        <v>15.1</v>
      </c>
      <c r="O2286">
        <f>VLOOKUP($G2286,county_facts!$A:$BB,11,FALSE)</f>
        <v>38.799999999999997</v>
      </c>
      <c r="P2286">
        <f>VLOOKUP($G2286,county_facts!$A:$BB,12,FALSE)</f>
        <v>38.799999999999997</v>
      </c>
      <c r="Q2286">
        <f>VLOOKUP($G2286,county_facts!$A:$BB,13,FALSE)</f>
        <v>59.3</v>
      </c>
      <c r="R2286">
        <f>VLOOKUP($G2286,county_facts!$A:$BB,14,FALSE)</f>
        <v>0.3</v>
      </c>
      <c r="S2286">
        <f>VLOOKUP($G2286,county_facts!$A:$BB,15,FALSE)</f>
        <v>0.6</v>
      </c>
      <c r="T2286">
        <f>VLOOKUP($G2286,county_facts!$A:$BB,16,FALSE)</f>
        <v>0</v>
      </c>
      <c r="U2286">
        <f>VLOOKUP($G2286,county_facts!$A:$BB,17,FALSE)</f>
        <v>1</v>
      </c>
      <c r="V2286">
        <f>VLOOKUP($G2286,county_facts!$A:$BB,18,FALSE)</f>
        <v>2.1</v>
      </c>
      <c r="W2286">
        <f>VLOOKUP($G2286,county_facts!$A:$BB,19,FALSE)</f>
        <v>37.5</v>
      </c>
      <c r="X2286">
        <f>VLOOKUP($G2286,county_facts!$A:$BB,20,FALSE)</f>
        <v>87.1</v>
      </c>
      <c r="Y2286">
        <f>VLOOKUP($G2286,county_facts!$A:$BB,21,FALSE)</f>
        <v>1.2</v>
      </c>
      <c r="Z2286">
        <f>VLOOKUP($G2286,county_facts!$A:$BB,22,FALSE)</f>
        <v>3.1</v>
      </c>
      <c r="AA2286">
        <f>VLOOKUP($G2286,county_facts!$A:$BB,23,FALSE)</f>
        <v>72.7</v>
      </c>
      <c r="AB2286">
        <f>VLOOKUP($G2286,county_facts!$A:$BB,24,FALSE)</f>
        <v>7.2</v>
      </c>
      <c r="AC2286">
        <f>VLOOKUP($G2286,county_facts!$A:$BB,25,FALSE)</f>
        <v>1002</v>
      </c>
      <c r="AD2286">
        <f>VLOOKUP($G2286,county_facts!$A:$BB,26,FALSE)</f>
        <v>23.5</v>
      </c>
      <c r="AE2286">
        <f>VLOOKUP($G2286,county_facts!$A:$BB,27,FALSE)</f>
        <v>4126</v>
      </c>
      <c r="AF2286">
        <f>VLOOKUP($G2286,county_facts!$A:$BB,28,FALSE)</f>
        <v>75.8</v>
      </c>
      <c r="AG2286">
        <f>VLOOKUP($G2286,county_facts!$A:$BB,29,FALSE)</f>
        <v>3.3</v>
      </c>
      <c r="AH2286">
        <f>VLOOKUP($G2286,county_facts!$A:$BB,30,FALSE)</f>
        <v>99600</v>
      </c>
      <c r="AI2286">
        <f>VLOOKUP($G2286,county_facts!$A:$BB,31,FALSE)</f>
        <v>3389</v>
      </c>
      <c r="AJ2286">
        <f>VLOOKUP($G2286,county_facts!$A:$BB,32,FALSE)</f>
        <v>2.48</v>
      </c>
      <c r="AK2286">
        <f>VLOOKUP($G2286,county_facts!$A:$BB,33,FALSE)</f>
        <v>16380</v>
      </c>
      <c r="AL2286">
        <f>VLOOKUP($G2286,county_facts!$A:$BB,34,FALSE)</f>
        <v>39697</v>
      </c>
      <c r="AM2286">
        <f>VLOOKUP($G2286,county_facts!$A:$BB,35,FALSE)</f>
        <v>21.6</v>
      </c>
      <c r="AN2286">
        <f>VLOOKUP($G2286,county_facts!$A:$BB,36,FALSE)</f>
        <v>96</v>
      </c>
      <c r="AO2286">
        <f>VLOOKUP($G2286,county_facts!$A:$BB,37,FALSE)</f>
        <v>1776</v>
      </c>
      <c r="AP2286">
        <f>VLOOKUP($G2286,county_facts!$A:$BB,38,FALSE)</f>
        <v>-12.1</v>
      </c>
      <c r="AQ2286">
        <f>VLOOKUP($G2286,county_facts!$A:$BB,39,FALSE)</f>
        <v>375</v>
      </c>
      <c r="AR2286">
        <f>VLOOKUP($G2286,county_facts!$A:$BB,40,FALSE)</f>
        <v>356</v>
      </c>
      <c r="AS2286">
        <f>VLOOKUP($G2286,county_facts!$A:$BB,41,FALSE)</f>
        <v>0</v>
      </c>
      <c r="AT2286">
        <f>VLOOKUP($G2286,county_facts!$A:$BB,42,FALSE)</f>
        <v>0</v>
      </c>
      <c r="AU2286">
        <f>VLOOKUP($G2286,county_facts!$A:$BB,43,FALSE)</f>
        <v>0</v>
      </c>
      <c r="AV2286">
        <f>VLOOKUP($G2286,county_facts!$A:$BB,44,FALSE)</f>
        <v>0</v>
      </c>
      <c r="AW2286">
        <f>VLOOKUP($G2286,county_facts!$A:$BB,45,FALSE)</f>
        <v>0</v>
      </c>
      <c r="AX2286">
        <f>VLOOKUP($G2286,county_facts!$A:$BB,46,FALSE)</f>
        <v>0</v>
      </c>
      <c r="AY2286">
        <f>VLOOKUP($G2286,county_facts!$A:$BB,47,FALSE)</f>
        <v>248688</v>
      </c>
      <c r="AZ2286">
        <f>VLOOKUP($G2286,county_facts!$A:$BB,48,FALSE)</f>
        <v>0</v>
      </c>
      <c r="BA2286">
        <f>VLOOKUP($G2286,county_facts!$A:$BB,49,FALSE)</f>
        <v>101892</v>
      </c>
      <c r="BB2286">
        <f>VLOOKUP($G2286,county_facts!$A:$BB,50,FALSE)</f>
        <v>8558</v>
      </c>
      <c r="BC2286">
        <f>VLOOKUP($G2286,county_facts!$A:$BB,51,FALSE)</f>
        <v>14112</v>
      </c>
      <c r="BD2286">
        <f>VLOOKUP($G2286,county_facts!$A:$BB,52,FALSE)</f>
        <v>14</v>
      </c>
      <c r="BE2286">
        <f>VLOOKUP($G2286,county_facts!$A:$BB,53,FALSE)</f>
        <v>295.23</v>
      </c>
      <c r="BF2286">
        <f>VLOOKUP($G2286,county_facts!$A:$BB,54,FALSE)</f>
        <v>41.5</v>
      </c>
    </row>
    <row r="2287" spans="1:58" x14ac:dyDescent="0.3">
      <c r="A2287" t="s">
        <v>9</v>
      </c>
      <c r="B2287" t="s">
        <v>874</v>
      </c>
      <c r="C2287">
        <v>144</v>
      </c>
      <c r="D2287" t="s">
        <v>840</v>
      </c>
      <c r="E2287">
        <v>970</v>
      </c>
      <c r="F2287">
        <v>0.14845360799999999</v>
      </c>
      <c r="G2287">
        <v>51081</v>
      </c>
      <c r="H2287">
        <f>VLOOKUP($G2287,county_facts!$A:$BB,4,FALSE)</f>
        <v>11681</v>
      </c>
      <c r="I2287">
        <f>VLOOKUP($G2287,county_facts!$A:$BB,5,FALSE)</f>
        <v>12243</v>
      </c>
      <c r="J2287">
        <f>VLOOKUP($G2287,county_facts!$A:$BB,6,FALSE)</f>
        <v>-4.5999999999999996</v>
      </c>
      <c r="K2287">
        <f>VLOOKUP($G2287,county_facts!$A:$BB,7,FALSE)</f>
        <v>12243</v>
      </c>
      <c r="L2287">
        <f>VLOOKUP($G2287,county_facts!$A:$BB,8,FALSE)</f>
        <v>5.2</v>
      </c>
      <c r="M2287">
        <f>VLOOKUP($G2287,county_facts!$A:$BB,9,FALSE)</f>
        <v>17.5</v>
      </c>
      <c r="N2287">
        <f>VLOOKUP($G2287,county_facts!$A:$BB,10,FALSE)</f>
        <v>15.1</v>
      </c>
      <c r="O2287">
        <f>VLOOKUP($G2287,county_facts!$A:$BB,11,FALSE)</f>
        <v>38.799999999999997</v>
      </c>
      <c r="P2287">
        <f>VLOOKUP($G2287,county_facts!$A:$BB,12,FALSE)</f>
        <v>38.799999999999997</v>
      </c>
      <c r="Q2287">
        <f>VLOOKUP($G2287,county_facts!$A:$BB,13,FALSE)</f>
        <v>59.3</v>
      </c>
      <c r="R2287">
        <f>VLOOKUP($G2287,county_facts!$A:$BB,14,FALSE)</f>
        <v>0.3</v>
      </c>
      <c r="S2287">
        <f>VLOOKUP($G2287,county_facts!$A:$BB,15,FALSE)</f>
        <v>0.6</v>
      </c>
      <c r="T2287">
        <f>VLOOKUP($G2287,county_facts!$A:$BB,16,FALSE)</f>
        <v>0</v>
      </c>
      <c r="U2287">
        <f>VLOOKUP($G2287,county_facts!$A:$BB,17,FALSE)</f>
        <v>1</v>
      </c>
      <c r="V2287">
        <f>VLOOKUP($G2287,county_facts!$A:$BB,18,FALSE)</f>
        <v>2.1</v>
      </c>
      <c r="W2287">
        <f>VLOOKUP($G2287,county_facts!$A:$BB,19,FALSE)</f>
        <v>37.5</v>
      </c>
      <c r="X2287">
        <f>VLOOKUP($G2287,county_facts!$A:$BB,20,FALSE)</f>
        <v>87.1</v>
      </c>
      <c r="Y2287">
        <f>VLOOKUP($G2287,county_facts!$A:$BB,21,FALSE)</f>
        <v>1.2</v>
      </c>
      <c r="Z2287">
        <f>VLOOKUP($G2287,county_facts!$A:$BB,22,FALSE)</f>
        <v>3.1</v>
      </c>
      <c r="AA2287">
        <f>VLOOKUP($G2287,county_facts!$A:$BB,23,FALSE)</f>
        <v>72.7</v>
      </c>
      <c r="AB2287">
        <f>VLOOKUP($G2287,county_facts!$A:$BB,24,FALSE)</f>
        <v>7.2</v>
      </c>
      <c r="AC2287">
        <f>VLOOKUP($G2287,county_facts!$A:$BB,25,FALSE)</f>
        <v>1002</v>
      </c>
      <c r="AD2287">
        <f>VLOOKUP($G2287,county_facts!$A:$BB,26,FALSE)</f>
        <v>23.5</v>
      </c>
      <c r="AE2287">
        <f>VLOOKUP($G2287,county_facts!$A:$BB,27,FALSE)</f>
        <v>4126</v>
      </c>
      <c r="AF2287">
        <f>VLOOKUP($G2287,county_facts!$A:$BB,28,FALSE)</f>
        <v>75.8</v>
      </c>
      <c r="AG2287">
        <f>VLOOKUP($G2287,county_facts!$A:$BB,29,FALSE)</f>
        <v>3.3</v>
      </c>
      <c r="AH2287">
        <f>VLOOKUP($G2287,county_facts!$A:$BB,30,FALSE)</f>
        <v>99600</v>
      </c>
      <c r="AI2287">
        <f>VLOOKUP($G2287,county_facts!$A:$BB,31,FALSE)</f>
        <v>3389</v>
      </c>
      <c r="AJ2287">
        <f>VLOOKUP($G2287,county_facts!$A:$BB,32,FALSE)</f>
        <v>2.48</v>
      </c>
      <c r="AK2287">
        <f>VLOOKUP($G2287,county_facts!$A:$BB,33,FALSE)</f>
        <v>16380</v>
      </c>
      <c r="AL2287">
        <f>VLOOKUP($G2287,county_facts!$A:$BB,34,FALSE)</f>
        <v>39697</v>
      </c>
      <c r="AM2287">
        <f>VLOOKUP($G2287,county_facts!$A:$BB,35,FALSE)</f>
        <v>21.6</v>
      </c>
      <c r="AN2287">
        <f>VLOOKUP($G2287,county_facts!$A:$BB,36,FALSE)</f>
        <v>96</v>
      </c>
      <c r="AO2287">
        <f>VLOOKUP($G2287,county_facts!$A:$BB,37,FALSE)</f>
        <v>1776</v>
      </c>
      <c r="AP2287">
        <f>VLOOKUP($G2287,county_facts!$A:$BB,38,FALSE)</f>
        <v>-12.1</v>
      </c>
      <c r="AQ2287">
        <f>VLOOKUP($G2287,county_facts!$A:$BB,39,FALSE)</f>
        <v>375</v>
      </c>
      <c r="AR2287">
        <f>VLOOKUP($G2287,county_facts!$A:$BB,40,FALSE)</f>
        <v>356</v>
      </c>
      <c r="AS2287">
        <f>VLOOKUP($G2287,county_facts!$A:$BB,41,FALSE)</f>
        <v>0</v>
      </c>
      <c r="AT2287">
        <f>VLOOKUP($G2287,county_facts!$A:$BB,42,FALSE)</f>
        <v>0</v>
      </c>
      <c r="AU2287">
        <f>VLOOKUP($G2287,county_facts!$A:$BB,43,FALSE)</f>
        <v>0</v>
      </c>
      <c r="AV2287">
        <f>VLOOKUP($G2287,county_facts!$A:$BB,44,FALSE)</f>
        <v>0</v>
      </c>
      <c r="AW2287">
        <f>VLOOKUP($G2287,county_facts!$A:$BB,45,FALSE)</f>
        <v>0</v>
      </c>
      <c r="AX2287">
        <f>VLOOKUP($G2287,county_facts!$A:$BB,46,FALSE)</f>
        <v>0</v>
      </c>
      <c r="AY2287">
        <f>VLOOKUP($G2287,county_facts!$A:$BB,47,FALSE)</f>
        <v>248688</v>
      </c>
      <c r="AZ2287">
        <f>VLOOKUP($G2287,county_facts!$A:$BB,48,FALSE)</f>
        <v>0</v>
      </c>
      <c r="BA2287">
        <f>VLOOKUP($G2287,county_facts!$A:$BB,49,FALSE)</f>
        <v>101892</v>
      </c>
      <c r="BB2287">
        <f>VLOOKUP($G2287,county_facts!$A:$BB,50,FALSE)</f>
        <v>8558</v>
      </c>
      <c r="BC2287">
        <f>VLOOKUP($G2287,county_facts!$A:$BB,51,FALSE)</f>
        <v>14112</v>
      </c>
      <c r="BD2287">
        <f>VLOOKUP($G2287,county_facts!$A:$BB,52,FALSE)</f>
        <v>14</v>
      </c>
      <c r="BE2287">
        <f>VLOOKUP($G2287,county_facts!$A:$BB,53,FALSE)</f>
        <v>295.23</v>
      </c>
      <c r="BF2287">
        <f>VLOOKUP($G2287,county_facts!$A:$BB,54,FALSE)</f>
        <v>41.5</v>
      </c>
    </row>
    <row r="2288" spans="1:58" x14ac:dyDescent="0.3">
      <c r="A2288" t="s">
        <v>6</v>
      </c>
      <c r="B2288" t="s">
        <v>43</v>
      </c>
      <c r="C2288">
        <v>916</v>
      </c>
      <c r="D2288" t="s">
        <v>840</v>
      </c>
      <c r="E2288">
        <v>1442</v>
      </c>
      <c r="F2288">
        <v>0.63522884899999998</v>
      </c>
      <c r="G2288">
        <v>51079</v>
      </c>
      <c r="H2288">
        <f>VLOOKUP($G2288,county_facts!$A:$BB,4,FALSE)</f>
        <v>19031</v>
      </c>
      <c r="I2288">
        <f>VLOOKUP($G2288,county_facts!$A:$BB,5,FALSE)</f>
        <v>18410</v>
      </c>
      <c r="J2288">
        <f>VLOOKUP($G2288,county_facts!$A:$BB,6,FALSE)</f>
        <v>3.4</v>
      </c>
      <c r="K2288">
        <f>VLOOKUP($G2288,county_facts!$A:$BB,7,FALSE)</f>
        <v>18403</v>
      </c>
      <c r="L2288">
        <f>VLOOKUP($G2288,county_facts!$A:$BB,8,FALSE)</f>
        <v>6.4</v>
      </c>
      <c r="M2288">
        <f>VLOOKUP($G2288,county_facts!$A:$BB,9,FALSE)</f>
        <v>24.3</v>
      </c>
      <c r="N2288">
        <f>VLOOKUP($G2288,county_facts!$A:$BB,10,FALSE)</f>
        <v>15.7</v>
      </c>
      <c r="O2288">
        <f>VLOOKUP($G2288,county_facts!$A:$BB,11,FALSE)</f>
        <v>50.4</v>
      </c>
      <c r="P2288">
        <f>VLOOKUP($G2288,county_facts!$A:$BB,12,FALSE)</f>
        <v>88.6</v>
      </c>
      <c r="Q2288">
        <f>VLOOKUP($G2288,county_facts!$A:$BB,13,FALSE)</f>
        <v>6.9</v>
      </c>
      <c r="R2288">
        <f>VLOOKUP($G2288,county_facts!$A:$BB,14,FALSE)</f>
        <v>0.3</v>
      </c>
      <c r="S2288">
        <f>VLOOKUP($G2288,county_facts!$A:$BB,15,FALSE)</f>
        <v>1.7</v>
      </c>
      <c r="T2288">
        <f>VLOOKUP($G2288,county_facts!$A:$BB,16,FALSE)</f>
        <v>0</v>
      </c>
      <c r="U2288">
        <f>VLOOKUP($G2288,county_facts!$A:$BB,17,FALSE)</f>
        <v>2.4</v>
      </c>
      <c r="V2288">
        <f>VLOOKUP($G2288,county_facts!$A:$BB,18,FALSE)</f>
        <v>5</v>
      </c>
      <c r="W2288">
        <f>VLOOKUP($G2288,county_facts!$A:$BB,19,FALSE)</f>
        <v>84.2</v>
      </c>
      <c r="X2288">
        <f>VLOOKUP($G2288,county_facts!$A:$BB,20,FALSE)</f>
        <v>87.9</v>
      </c>
      <c r="Y2288">
        <f>VLOOKUP($G2288,county_facts!$A:$BB,21,FALSE)</f>
        <v>4.0999999999999996</v>
      </c>
      <c r="Z2288">
        <f>VLOOKUP($G2288,county_facts!$A:$BB,22,FALSE)</f>
        <v>5.7</v>
      </c>
      <c r="AA2288">
        <f>VLOOKUP($G2288,county_facts!$A:$BB,23,FALSE)</f>
        <v>83.1</v>
      </c>
      <c r="AB2288">
        <f>VLOOKUP($G2288,county_facts!$A:$BB,24,FALSE)</f>
        <v>24.1</v>
      </c>
      <c r="AC2288">
        <f>VLOOKUP($G2288,county_facts!$A:$BB,25,FALSE)</f>
        <v>1853</v>
      </c>
      <c r="AD2288">
        <f>VLOOKUP($G2288,county_facts!$A:$BB,26,FALSE)</f>
        <v>29.3</v>
      </c>
      <c r="AE2288">
        <f>VLOOKUP($G2288,county_facts!$A:$BB,27,FALSE)</f>
        <v>7991</v>
      </c>
      <c r="AF2288">
        <f>VLOOKUP($G2288,county_facts!$A:$BB,28,FALSE)</f>
        <v>79</v>
      </c>
      <c r="AG2288">
        <f>VLOOKUP($G2288,county_facts!$A:$BB,29,FALSE)</f>
        <v>2.8</v>
      </c>
      <c r="AH2288">
        <f>VLOOKUP($G2288,county_facts!$A:$BB,30,FALSE)</f>
        <v>237500</v>
      </c>
      <c r="AI2288">
        <f>VLOOKUP($G2288,county_facts!$A:$BB,31,FALSE)</f>
        <v>6897</v>
      </c>
      <c r="AJ2288">
        <f>VLOOKUP($G2288,county_facts!$A:$BB,32,FALSE)</f>
        <v>2.67</v>
      </c>
      <c r="AK2288">
        <f>VLOOKUP($G2288,county_facts!$A:$BB,33,FALSE)</f>
        <v>26998</v>
      </c>
      <c r="AL2288">
        <f>VLOOKUP($G2288,county_facts!$A:$BB,34,FALSE)</f>
        <v>59358</v>
      </c>
      <c r="AM2288">
        <f>VLOOKUP($G2288,county_facts!$A:$BB,35,FALSE)</f>
        <v>12</v>
      </c>
      <c r="AN2288">
        <f>VLOOKUP($G2288,county_facts!$A:$BB,36,FALSE)</f>
        <v>322</v>
      </c>
      <c r="AO2288">
        <f>VLOOKUP($G2288,county_facts!$A:$BB,37,FALSE)</f>
        <v>2381</v>
      </c>
      <c r="AP2288">
        <f>VLOOKUP($G2288,county_facts!$A:$BB,38,FALSE)</f>
        <v>-9.4</v>
      </c>
      <c r="AQ2288">
        <f>VLOOKUP($G2288,county_facts!$A:$BB,39,FALSE)</f>
        <v>1281</v>
      </c>
      <c r="AR2288">
        <f>VLOOKUP($G2288,county_facts!$A:$BB,40,FALSE)</f>
        <v>1451</v>
      </c>
      <c r="AS2288">
        <f>VLOOKUP($G2288,county_facts!$A:$BB,41,FALSE)</f>
        <v>0</v>
      </c>
      <c r="AT2288">
        <f>VLOOKUP($G2288,county_facts!$A:$BB,42,FALSE)</f>
        <v>0</v>
      </c>
      <c r="AU2288">
        <f>VLOOKUP($G2288,county_facts!$A:$BB,43,FALSE)</f>
        <v>0</v>
      </c>
      <c r="AV2288">
        <f>VLOOKUP($G2288,county_facts!$A:$BB,44,FALSE)</f>
        <v>0</v>
      </c>
      <c r="AW2288">
        <f>VLOOKUP($G2288,county_facts!$A:$BB,45,FALSE)</f>
        <v>0</v>
      </c>
      <c r="AX2288">
        <f>VLOOKUP($G2288,county_facts!$A:$BB,46,FALSE)</f>
        <v>0</v>
      </c>
      <c r="AY2288">
        <f>VLOOKUP($G2288,county_facts!$A:$BB,47,FALSE)</f>
        <v>0</v>
      </c>
      <c r="AZ2288">
        <f>VLOOKUP($G2288,county_facts!$A:$BB,48,FALSE)</f>
        <v>24584</v>
      </c>
      <c r="BA2288">
        <f>VLOOKUP($G2288,county_facts!$A:$BB,49,FALSE)</f>
        <v>96030</v>
      </c>
      <c r="BB2288">
        <f>VLOOKUP($G2288,county_facts!$A:$BB,50,FALSE)</f>
        <v>5330</v>
      </c>
      <c r="BC2288">
        <f>VLOOKUP($G2288,county_facts!$A:$BB,51,FALSE)</f>
        <v>9978</v>
      </c>
      <c r="BD2288">
        <f>VLOOKUP($G2288,county_facts!$A:$BB,52,FALSE)</f>
        <v>116</v>
      </c>
      <c r="BE2288">
        <f>VLOOKUP($G2288,county_facts!$A:$BB,53,FALSE)</f>
        <v>156.25</v>
      </c>
      <c r="BF2288">
        <f>VLOOKUP($G2288,county_facts!$A:$BB,54,FALSE)</f>
        <v>117.8</v>
      </c>
    </row>
    <row r="2289" spans="1:58" x14ac:dyDescent="0.3">
      <c r="A2289" t="s">
        <v>9</v>
      </c>
      <c r="B2289" t="s">
        <v>43</v>
      </c>
      <c r="C2289">
        <v>526</v>
      </c>
      <c r="D2289" t="s">
        <v>840</v>
      </c>
      <c r="E2289">
        <v>1442</v>
      </c>
      <c r="F2289">
        <v>0.36477115100000002</v>
      </c>
      <c r="G2289">
        <v>51079</v>
      </c>
      <c r="H2289">
        <f>VLOOKUP($G2289,county_facts!$A:$BB,4,FALSE)</f>
        <v>19031</v>
      </c>
      <c r="I2289">
        <f>VLOOKUP($G2289,county_facts!$A:$BB,5,FALSE)</f>
        <v>18410</v>
      </c>
      <c r="J2289">
        <f>VLOOKUP($G2289,county_facts!$A:$BB,6,FALSE)</f>
        <v>3.4</v>
      </c>
      <c r="K2289">
        <f>VLOOKUP($G2289,county_facts!$A:$BB,7,FALSE)</f>
        <v>18403</v>
      </c>
      <c r="L2289">
        <f>VLOOKUP($G2289,county_facts!$A:$BB,8,FALSE)</f>
        <v>6.4</v>
      </c>
      <c r="M2289">
        <f>VLOOKUP($G2289,county_facts!$A:$BB,9,FALSE)</f>
        <v>24.3</v>
      </c>
      <c r="N2289">
        <f>VLOOKUP($G2289,county_facts!$A:$BB,10,FALSE)</f>
        <v>15.7</v>
      </c>
      <c r="O2289">
        <f>VLOOKUP($G2289,county_facts!$A:$BB,11,FALSE)</f>
        <v>50.4</v>
      </c>
      <c r="P2289">
        <f>VLOOKUP($G2289,county_facts!$A:$BB,12,FALSE)</f>
        <v>88.6</v>
      </c>
      <c r="Q2289">
        <f>VLOOKUP($G2289,county_facts!$A:$BB,13,FALSE)</f>
        <v>6.9</v>
      </c>
      <c r="R2289">
        <f>VLOOKUP($G2289,county_facts!$A:$BB,14,FALSE)</f>
        <v>0.3</v>
      </c>
      <c r="S2289">
        <f>VLOOKUP($G2289,county_facts!$A:$BB,15,FALSE)</f>
        <v>1.7</v>
      </c>
      <c r="T2289">
        <f>VLOOKUP($G2289,county_facts!$A:$BB,16,FALSE)</f>
        <v>0</v>
      </c>
      <c r="U2289">
        <f>VLOOKUP($G2289,county_facts!$A:$BB,17,FALSE)</f>
        <v>2.4</v>
      </c>
      <c r="V2289">
        <f>VLOOKUP($G2289,county_facts!$A:$BB,18,FALSE)</f>
        <v>5</v>
      </c>
      <c r="W2289">
        <f>VLOOKUP($G2289,county_facts!$A:$BB,19,FALSE)</f>
        <v>84.2</v>
      </c>
      <c r="X2289">
        <f>VLOOKUP($G2289,county_facts!$A:$BB,20,FALSE)</f>
        <v>87.9</v>
      </c>
      <c r="Y2289">
        <f>VLOOKUP($G2289,county_facts!$A:$BB,21,FALSE)</f>
        <v>4.0999999999999996</v>
      </c>
      <c r="Z2289">
        <f>VLOOKUP($G2289,county_facts!$A:$BB,22,FALSE)</f>
        <v>5.7</v>
      </c>
      <c r="AA2289">
        <f>VLOOKUP($G2289,county_facts!$A:$BB,23,FALSE)</f>
        <v>83.1</v>
      </c>
      <c r="AB2289">
        <f>VLOOKUP($G2289,county_facts!$A:$BB,24,FALSE)</f>
        <v>24.1</v>
      </c>
      <c r="AC2289">
        <f>VLOOKUP($G2289,county_facts!$A:$BB,25,FALSE)</f>
        <v>1853</v>
      </c>
      <c r="AD2289">
        <f>VLOOKUP($G2289,county_facts!$A:$BB,26,FALSE)</f>
        <v>29.3</v>
      </c>
      <c r="AE2289">
        <f>VLOOKUP($G2289,county_facts!$A:$BB,27,FALSE)</f>
        <v>7991</v>
      </c>
      <c r="AF2289">
        <f>VLOOKUP($G2289,county_facts!$A:$BB,28,FALSE)</f>
        <v>79</v>
      </c>
      <c r="AG2289">
        <f>VLOOKUP($G2289,county_facts!$A:$BB,29,FALSE)</f>
        <v>2.8</v>
      </c>
      <c r="AH2289">
        <f>VLOOKUP($G2289,county_facts!$A:$BB,30,FALSE)</f>
        <v>237500</v>
      </c>
      <c r="AI2289">
        <f>VLOOKUP($G2289,county_facts!$A:$BB,31,FALSE)</f>
        <v>6897</v>
      </c>
      <c r="AJ2289">
        <f>VLOOKUP($G2289,county_facts!$A:$BB,32,FALSE)</f>
        <v>2.67</v>
      </c>
      <c r="AK2289">
        <f>VLOOKUP($G2289,county_facts!$A:$BB,33,FALSE)</f>
        <v>26998</v>
      </c>
      <c r="AL2289">
        <f>VLOOKUP($G2289,county_facts!$A:$BB,34,FALSE)</f>
        <v>59358</v>
      </c>
      <c r="AM2289">
        <f>VLOOKUP($G2289,county_facts!$A:$BB,35,FALSE)</f>
        <v>12</v>
      </c>
      <c r="AN2289">
        <f>VLOOKUP($G2289,county_facts!$A:$BB,36,FALSE)</f>
        <v>322</v>
      </c>
      <c r="AO2289">
        <f>VLOOKUP($G2289,county_facts!$A:$BB,37,FALSE)</f>
        <v>2381</v>
      </c>
      <c r="AP2289">
        <f>VLOOKUP($G2289,county_facts!$A:$BB,38,FALSE)</f>
        <v>-9.4</v>
      </c>
      <c r="AQ2289">
        <f>VLOOKUP($G2289,county_facts!$A:$BB,39,FALSE)</f>
        <v>1281</v>
      </c>
      <c r="AR2289">
        <f>VLOOKUP($G2289,county_facts!$A:$BB,40,FALSE)</f>
        <v>1451</v>
      </c>
      <c r="AS2289">
        <f>VLOOKUP($G2289,county_facts!$A:$BB,41,FALSE)</f>
        <v>0</v>
      </c>
      <c r="AT2289">
        <f>VLOOKUP($G2289,county_facts!$A:$BB,42,FALSE)</f>
        <v>0</v>
      </c>
      <c r="AU2289">
        <f>VLOOKUP($G2289,county_facts!$A:$BB,43,FALSE)</f>
        <v>0</v>
      </c>
      <c r="AV2289">
        <f>VLOOKUP($G2289,county_facts!$A:$BB,44,FALSE)</f>
        <v>0</v>
      </c>
      <c r="AW2289">
        <f>VLOOKUP($G2289,county_facts!$A:$BB,45,FALSE)</f>
        <v>0</v>
      </c>
      <c r="AX2289">
        <f>VLOOKUP($G2289,county_facts!$A:$BB,46,FALSE)</f>
        <v>0</v>
      </c>
      <c r="AY2289">
        <f>VLOOKUP($G2289,county_facts!$A:$BB,47,FALSE)</f>
        <v>0</v>
      </c>
      <c r="AZ2289">
        <f>VLOOKUP($G2289,county_facts!$A:$BB,48,FALSE)</f>
        <v>24584</v>
      </c>
      <c r="BA2289">
        <f>VLOOKUP($G2289,county_facts!$A:$BB,49,FALSE)</f>
        <v>96030</v>
      </c>
      <c r="BB2289">
        <f>VLOOKUP($G2289,county_facts!$A:$BB,50,FALSE)</f>
        <v>5330</v>
      </c>
      <c r="BC2289">
        <f>VLOOKUP($G2289,county_facts!$A:$BB,51,FALSE)</f>
        <v>9978</v>
      </c>
      <c r="BD2289">
        <f>VLOOKUP($G2289,county_facts!$A:$BB,52,FALSE)</f>
        <v>116</v>
      </c>
      <c r="BE2289">
        <f>VLOOKUP($G2289,county_facts!$A:$BB,53,FALSE)</f>
        <v>156.25</v>
      </c>
      <c r="BF2289">
        <f>VLOOKUP($G2289,county_facts!$A:$BB,54,FALSE)</f>
        <v>117.8</v>
      </c>
    </row>
    <row r="2290" spans="1:58" x14ac:dyDescent="0.3">
      <c r="A2290" t="s">
        <v>6</v>
      </c>
      <c r="B2290" t="s">
        <v>746</v>
      </c>
      <c r="C2290">
        <v>425</v>
      </c>
      <c r="D2290" t="s">
        <v>840</v>
      </c>
      <c r="E2290">
        <v>607</v>
      </c>
      <c r="F2290">
        <v>0.70016474500000003</v>
      </c>
      <c r="G2290">
        <v>51077</v>
      </c>
      <c r="H2290">
        <f>VLOOKUP($G2290,county_facts!$A:$BB,4,FALSE)</f>
        <v>15093</v>
      </c>
      <c r="I2290">
        <f>VLOOKUP($G2290,county_facts!$A:$BB,5,FALSE)</f>
        <v>15533</v>
      </c>
      <c r="J2290">
        <f>VLOOKUP($G2290,county_facts!$A:$BB,6,FALSE)</f>
        <v>-2.8</v>
      </c>
      <c r="K2290">
        <f>VLOOKUP($G2290,county_facts!$A:$BB,7,FALSE)</f>
        <v>15533</v>
      </c>
      <c r="L2290">
        <f>VLOOKUP($G2290,county_facts!$A:$BB,8,FALSE)</f>
        <v>4.7</v>
      </c>
      <c r="M2290">
        <f>VLOOKUP($G2290,county_facts!$A:$BB,9,FALSE)</f>
        <v>17.899999999999999</v>
      </c>
      <c r="N2290">
        <f>VLOOKUP($G2290,county_facts!$A:$BB,10,FALSE)</f>
        <v>23.6</v>
      </c>
      <c r="O2290">
        <f>VLOOKUP($G2290,county_facts!$A:$BB,11,FALSE)</f>
        <v>51.3</v>
      </c>
      <c r="P2290">
        <f>VLOOKUP($G2290,county_facts!$A:$BB,12,FALSE)</f>
        <v>96.1</v>
      </c>
      <c r="Q2290">
        <f>VLOOKUP($G2290,county_facts!$A:$BB,13,FALSE)</f>
        <v>2.2999999999999998</v>
      </c>
      <c r="R2290">
        <f>VLOOKUP($G2290,county_facts!$A:$BB,14,FALSE)</f>
        <v>0.2</v>
      </c>
      <c r="S2290">
        <f>VLOOKUP($G2290,county_facts!$A:$BB,15,FALSE)</f>
        <v>0.2</v>
      </c>
      <c r="T2290">
        <f>VLOOKUP($G2290,county_facts!$A:$BB,16,FALSE)</f>
        <v>0</v>
      </c>
      <c r="U2290">
        <f>VLOOKUP($G2290,county_facts!$A:$BB,17,FALSE)</f>
        <v>1.1000000000000001</v>
      </c>
      <c r="V2290">
        <f>VLOOKUP($G2290,county_facts!$A:$BB,18,FALSE)</f>
        <v>3</v>
      </c>
      <c r="W2290">
        <f>VLOOKUP($G2290,county_facts!$A:$BB,19,FALSE)</f>
        <v>93.4</v>
      </c>
      <c r="X2290">
        <f>VLOOKUP($G2290,county_facts!$A:$BB,20,FALSE)</f>
        <v>86.9</v>
      </c>
      <c r="Y2290">
        <f>VLOOKUP($G2290,county_facts!$A:$BB,21,FALSE)</f>
        <v>0.9</v>
      </c>
      <c r="Z2290">
        <f>VLOOKUP($G2290,county_facts!$A:$BB,22,FALSE)</f>
        <v>2.5</v>
      </c>
      <c r="AA2290">
        <f>VLOOKUP($G2290,county_facts!$A:$BB,23,FALSE)</f>
        <v>75.3</v>
      </c>
      <c r="AB2290">
        <f>VLOOKUP($G2290,county_facts!$A:$BB,24,FALSE)</f>
        <v>10.9</v>
      </c>
      <c r="AC2290">
        <f>VLOOKUP($G2290,county_facts!$A:$BB,25,FALSE)</f>
        <v>1091</v>
      </c>
      <c r="AD2290">
        <f>VLOOKUP($G2290,county_facts!$A:$BB,26,FALSE)</f>
        <v>27.7</v>
      </c>
      <c r="AE2290">
        <f>VLOOKUP($G2290,county_facts!$A:$BB,27,FALSE)</f>
        <v>9155</v>
      </c>
      <c r="AF2290">
        <f>VLOOKUP($G2290,county_facts!$A:$BB,28,FALSE)</f>
        <v>77.7</v>
      </c>
      <c r="AG2290">
        <f>VLOOKUP($G2290,county_facts!$A:$BB,29,FALSE)</f>
        <v>3.4</v>
      </c>
      <c r="AH2290">
        <f>VLOOKUP($G2290,county_facts!$A:$BB,30,FALSE)</f>
        <v>97900</v>
      </c>
      <c r="AI2290">
        <f>VLOOKUP($G2290,county_facts!$A:$BB,31,FALSE)</f>
        <v>6618</v>
      </c>
      <c r="AJ2290">
        <f>VLOOKUP($G2290,county_facts!$A:$BB,32,FALSE)</f>
        <v>2.2999999999999998</v>
      </c>
      <c r="AK2290">
        <f>VLOOKUP($G2290,county_facts!$A:$BB,33,FALSE)</f>
        <v>20591</v>
      </c>
      <c r="AL2290">
        <f>VLOOKUP($G2290,county_facts!$A:$BB,34,FALSE)</f>
        <v>30710</v>
      </c>
      <c r="AM2290">
        <f>VLOOKUP($G2290,county_facts!$A:$BB,35,FALSE)</f>
        <v>19.100000000000001</v>
      </c>
      <c r="AN2290">
        <f>VLOOKUP($G2290,county_facts!$A:$BB,36,FALSE)</f>
        <v>167</v>
      </c>
      <c r="AO2290">
        <f>VLOOKUP($G2290,county_facts!$A:$BB,37,FALSE)</f>
        <v>1753</v>
      </c>
      <c r="AP2290">
        <f>VLOOKUP($G2290,county_facts!$A:$BB,38,FALSE)</f>
        <v>-3.3</v>
      </c>
      <c r="AQ2290">
        <f>VLOOKUP($G2290,county_facts!$A:$BB,39,FALSE)</f>
        <v>1037</v>
      </c>
      <c r="AR2290">
        <f>VLOOKUP($G2290,county_facts!$A:$BB,40,FALSE)</f>
        <v>1174</v>
      </c>
      <c r="AS2290">
        <f>VLOOKUP($G2290,county_facts!$A:$BB,41,FALSE)</f>
        <v>0</v>
      </c>
      <c r="AT2290">
        <f>VLOOKUP($G2290,county_facts!$A:$BB,42,FALSE)</f>
        <v>0</v>
      </c>
      <c r="AU2290">
        <f>VLOOKUP($G2290,county_facts!$A:$BB,43,FALSE)</f>
        <v>0</v>
      </c>
      <c r="AV2290">
        <f>VLOOKUP($G2290,county_facts!$A:$BB,44,FALSE)</f>
        <v>0</v>
      </c>
      <c r="AW2290">
        <f>VLOOKUP($G2290,county_facts!$A:$BB,45,FALSE)</f>
        <v>0</v>
      </c>
      <c r="AX2290">
        <f>VLOOKUP($G2290,county_facts!$A:$BB,46,FALSE)</f>
        <v>0</v>
      </c>
      <c r="AY2290">
        <f>VLOOKUP($G2290,county_facts!$A:$BB,47,FALSE)</f>
        <v>93431</v>
      </c>
      <c r="AZ2290">
        <f>VLOOKUP($G2290,county_facts!$A:$BB,48,FALSE)</f>
        <v>0</v>
      </c>
      <c r="BA2290">
        <f>VLOOKUP($G2290,county_facts!$A:$BB,49,FALSE)</f>
        <v>47520</v>
      </c>
      <c r="BB2290">
        <f>VLOOKUP($G2290,county_facts!$A:$BB,50,FALSE)</f>
        <v>2946</v>
      </c>
      <c r="BC2290">
        <f>VLOOKUP($G2290,county_facts!$A:$BB,51,FALSE)</f>
        <v>0</v>
      </c>
      <c r="BD2290">
        <f>VLOOKUP($G2290,county_facts!$A:$BB,52,FALSE)</f>
        <v>28</v>
      </c>
      <c r="BE2290">
        <f>VLOOKUP($G2290,county_facts!$A:$BB,53,FALSE)</f>
        <v>442.18</v>
      </c>
      <c r="BF2290">
        <f>VLOOKUP($G2290,county_facts!$A:$BB,54,FALSE)</f>
        <v>35.1</v>
      </c>
    </row>
    <row r="2291" spans="1:58" x14ac:dyDescent="0.3">
      <c r="A2291" t="s">
        <v>9</v>
      </c>
      <c r="B2291" t="s">
        <v>746</v>
      </c>
      <c r="C2291">
        <v>182</v>
      </c>
      <c r="D2291" t="s">
        <v>840</v>
      </c>
      <c r="E2291">
        <v>607</v>
      </c>
      <c r="F2291">
        <v>0.29983525500000002</v>
      </c>
      <c r="G2291">
        <v>51077</v>
      </c>
      <c r="H2291">
        <f>VLOOKUP($G2291,county_facts!$A:$BB,4,FALSE)</f>
        <v>15093</v>
      </c>
      <c r="I2291">
        <f>VLOOKUP($G2291,county_facts!$A:$BB,5,FALSE)</f>
        <v>15533</v>
      </c>
      <c r="J2291">
        <f>VLOOKUP($G2291,county_facts!$A:$BB,6,FALSE)</f>
        <v>-2.8</v>
      </c>
      <c r="K2291">
        <f>VLOOKUP($G2291,county_facts!$A:$BB,7,FALSE)</f>
        <v>15533</v>
      </c>
      <c r="L2291">
        <f>VLOOKUP($G2291,county_facts!$A:$BB,8,FALSE)</f>
        <v>4.7</v>
      </c>
      <c r="M2291">
        <f>VLOOKUP($G2291,county_facts!$A:$BB,9,FALSE)</f>
        <v>17.899999999999999</v>
      </c>
      <c r="N2291">
        <f>VLOOKUP($G2291,county_facts!$A:$BB,10,FALSE)</f>
        <v>23.6</v>
      </c>
      <c r="O2291">
        <f>VLOOKUP($G2291,county_facts!$A:$BB,11,FALSE)</f>
        <v>51.3</v>
      </c>
      <c r="P2291">
        <f>VLOOKUP($G2291,county_facts!$A:$BB,12,FALSE)</f>
        <v>96.1</v>
      </c>
      <c r="Q2291">
        <f>VLOOKUP($G2291,county_facts!$A:$BB,13,FALSE)</f>
        <v>2.2999999999999998</v>
      </c>
      <c r="R2291">
        <f>VLOOKUP($G2291,county_facts!$A:$BB,14,FALSE)</f>
        <v>0.2</v>
      </c>
      <c r="S2291">
        <f>VLOOKUP($G2291,county_facts!$A:$BB,15,FALSE)</f>
        <v>0.2</v>
      </c>
      <c r="T2291">
        <f>VLOOKUP($G2291,county_facts!$A:$BB,16,FALSE)</f>
        <v>0</v>
      </c>
      <c r="U2291">
        <f>VLOOKUP($G2291,county_facts!$A:$BB,17,FALSE)</f>
        <v>1.1000000000000001</v>
      </c>
      <c r="V2291">
        <f>VLOOKUP($G2291,county_facts!$A:$BB,18,FALSE)</f>
        <v>3</v>
      </c>
      <c r="W2291">
        <f>VLOOKUP($G2291,county_facts!$A:$BB,19,FALSE)</f>
        <v>93.4</v>
      </c>
      <c r="X2291">
        <f>VLOOKUP($G2291,county_facts!$A:$BB,20,FALSE)</f>
        <v>86.9</v>
      </c>
      <c r="Y2291">
        <f>VLOOKUP($G2291,county_facts!$A:$BB,21,FALSE)</f>
        <v>0.9</v>
      </c>
      <c r="Z2291">
        <f>VLOOKUP($G2291,county_facts!$A:$BB,22,FALSE)</f>
        <v>2.5</v>
      </c>
      <c r="AA2291">
        <f>VLOOKUP($G2291,county_facts!$A:$BB,23,FALSE)</f>
        <v>75.3</v>
      </c>
      <c r="AB2291">
        <f>VLOOKUP($G2291,county_facts!$A:$BB,24,FALSE)</f>
        <v>10.9</v>
      </c>
      <c r="AC2291">
        <f>VLOOKUP($G2291,county_facts!$A:$BB,25,FALSE)</f>
        <v>1091</v>
      </c>
      <c r="AD2291">
        <f>VLOOKUP($G2291,county_facts!$A:$BB,26,FALSE)</f>
        <v>27.7</v>
      </c>
      <c r="AE2291">
        <f>VLOOKUP($G2291,county_facts!$A:$BB,27,FALSE)</f>
        <v>9155</v>
      </c>
      <c r="AF2291">
        <f>VLOOKUP($G2291,county_facts!$A:$BB,28,FALSE)</f>
        <v>77.7</v>
      </c>
      <c r="AG2291">
        <f>VLOOKUP($G2291,county_facts!$A:$BB,29,FALSE)</f>
        <v>3.4</v>
      </c>
      <c r="AH2291">
        <f>VLOOKUP($G2291,county_facts!$A:$BB,30,FALSE)</f>
        <v>97900</v>
      </c>
      <c r="AI2291">
        <f>VLOOKUP($G2291,county_facts!$A:$BB,31,FALSE)</f>
        <v>6618</v>
      </c>
      <c r="AJ2291">
        <f>VLOOKUP($G2291,county_facts!$A:$BB,32,FALSE)</f>
        <v>2.2999999999999998</v>
      </c>
      <c r="AK2291">
        <f>VLOOKUP($G2291,county_facts!$A:$BB,33,FALSE)</f>
        <v>20591</v>
      </c>
      <c r="AL2291">
        <f>VLOOKUP($G2291,county_facts!$A:$BB,34,FALSE)</f>
        <v>30710</v>
      </c>
      <c r="AM2291">
        <f>VLOOKUP($G2291,county_facts!$A:$BB,35,FALSE)</f>
        <v>19.100000000000001</v>
      </c>
      <c r="AN2291">
        <f>VLOOKUP($G2291,county_facts!$A:$BB,36,FALSE)</f>
        <v>167</v>
      </c>
      <c r="AO2291">
        <f>VLOOKUP($G2291,county_facts!$A:$BB,37,FALSE)</f>
        <v>1753</v>
      </c>
      <c r="AP2291">
        <f>VLOOKUP($G2291,county_facts!$A:$BB,38,FALSE)</f>
        <v>-3.3</v>
      </c>
      <c r="AQ2291">
        <f>VLOOKUP($G2291,county_facts!$A:$BB,39,FALSE)</f>
        <v>1037</v>
      </c>
      <c r="AR2291">
        <f>VLOOKUP($G2291,county_facts!$A:$BB,40,FALSE)</f>
        <v>1174</v>
      </c>
      <c r="AS2291">
        <f>VLOOKUP($G2291,county_facts!$A:$BB,41,FALSE)</f>
        <v>0</v>
      </c>
      <c r="AT2291">
        <f>VLOOKUP($G2291,county_facts!$A:$BB,42,FALSE)</f>
        <v>0</v>
      </c>
      <c r="AU2291">
        <f>VLOOKUP($G2291,county_facts!$A:$BB,43,FALSE)</f>
        <v>0</v>
      </c>
      <c r="AV2291">
        <f>VLOOKUP($G2291,county_facts!$A:$BB,44,FALSE)</f>
        <v>0</v>
      </c>
      <c r="AW2291">
        <f>VLOOKUP($G2291,county_facts!$A:$BB,45,FALSE)</f>
        <v>0</v>
      </c>
      <c r="AX2291">
        <f>VLOOKUP($G2291,county_facts!$A:$BB,46,FALSE)</f>
        <v>0</v>
      </c>
      <c r="AY2291">
        <f>VLOOKUP($G2291,county_facts!$A:$BB,47,FALSE)</f>
        <v>93431</v>
      </c>
      <c r="AZ2291">
        <f>VLOOKUP($G2291,county_facts!$A:$BB,48,FALSE)</f>
        <v>0</v>
      </c>
      <c r="BA2291">
        <f>VLOOKUP($G2291,county_facts!$A:$BB,49,FALSE)</f>
        <v>47520</v>
      </c>
      <c r="BB2291">
        <f>VLOOKUP($G2291,county_facts!$A:$BB,50,FALSE)</f>
        <v>2946</v>
      </c>
      <c r="BC2291">
        <f>VLOOKUP($G2291,county_facts!$A:$BB,51,FALSE)</f>
        <v>0</v>
      </c>
      <c r="BD2291">
        <f>VLOOKUP($G2291,county_facts!$A:$BB,52,FALSE)</f>
        <v>28</v>
      </c>
      <c r="BE2291">
        <f>VLOOKUP($G2291,county_facts!$A:$BB,53,FALSE)</f>
        <v>442.18</v>
      </c>
      <c r="BF2291">
        <f>VLOOKUP($G2291,county_facts!$A:$BB,54,FALSE)</f>
        <v>35.1</v>
      </c>
    </row>
    <row r="2292" spans="1:58" x14ac:dyDescent="0.3">
      <c r="A2292" t="s">
        <v>6</v>
      </c>
      <c r="B2292" t="s">
        <v>875</v>
      </c>
      <c r="C2292">
        <v>2509</v>
      </c>
      <c r="D2292" t="s">
        <v>840</v>
      </c>
      <c r="E2292">
        <v>3201</v>
      </c>
      <c r="F2292">
        <v>0.783817557</v>
      </c>
      <c r="G2292">
        <v>51075</v>
      </c>
      <c r="H2292">
        <f>VLOOKUP($G2292,county_facts!$A:$BB,4,FALSE)</f>
        <v>21936</v>
      </c>
      <c r="I2292">
        <f>VLOOKUP($G2292,county_facts!$A:$BB,5,FALSE)</f>
        <v>21699</v>
      </c>
      <c r="J2292">
        <f>VLOOKUP($G2292,county_facts!$A:$BB,6,FALSE)</f>
        <v>1.1000000000000001</v>
      </c>
      <c r="K2292">
        <f>VLOOKUP($G2292,county_facts!$A:$BB,7,FALSE)</f>
        <v>21717</v>
      </c>
      <c r="L2292">
        <f>VLOOKUP($G2292,county_facts!$A:$BB,8,FALSE)</f>
        <v>4</v>
      </c>
      <c r="M2292">
        <f>VLOOKUP($G2292,county_facts!$A:$BB,9,FALSE)</f>
        <v>19.100000000000001</v>
      </c>
      <c r="N2292">
        <f>VLOOKUP($G2292,county_facts!$A:$BB,10,FALSE)</f>
        <v>19.399999999999999</v>
      </c>
      <c r="O2292">
        <f>VLOOKUP($G2292,county_facts!$A:$BB,11,FALSE)</f>
        <v>50.6</v>
      </c>
      <c r="P2292">
        <f>VLOOKUP($G2292,county_facts!$A:$BB,12,FALSE)</f>
        <v>79.3</v>
      </c>
      <c r="Q2292">
        <f>VLOOKUP($G2292,county_facts!$A:$BB,13,FALSE)</f>
        <v>17.7</v>
      </c>
      <c r="R2292">
        <f>VLOOKUP($G2292,county_facts!$A:$BB,14,FALSE)</f>
        <v>0.3</v>
      </c>
      <c r="S2292">
        <f>VLOOKUP($G2292,county_facts!$A:$BB,15,FALSE)</f>
        <v>1.3</v>
      </c>
      <c r="T2292">
        <f>VLOOKUP($G2292,county_facts!$A:$BB,16,FALSE)</f>
        <v>0</v>
      </c>
      <c r="U2292">
        <f>VLOOKUP($G2292,county_facts!$A:$BB,17,FALSE)</f>
        <v>1.4</v>
      </c>
      <c r="V2292">
        <f>VLOOKUP($G2292,county_facts!$A:$BB,18,FALSE)</f>
        <v>2.4</v>
      </c>
      <c r="W2292">
        <f>VLOOKUP($G2292,county_facts!$A:$BB,19,FALSE)</f>
        <v>77.3</v>
      </c>
      <c r="X2292">
        <f>VLOOKUP($G2292,county_facts!$A:$BB,20,FALSE)</f>
        <v>92.5</v>
      </c>
      <c r="Y2292">
        <f>VLOOKUP($G2292,county_facts!$A:$BB,21,FALSE)</f>
        <v>2.8</v>
      </c>
      <c r="Z2292">
        <f>VLOOKUP($G2292,county_facts!$A:$BB,22,FALSE)</f>
        <v>5.4</v>
      </c>
      <c r="AA2292">
        <f>VLOOKUP($G2292,county_facts!$A:$BB,23,FALSE)</f>
        <v>87.4</v>
      </c>
      <c r="AB2292">
        <f>VLOOKUP($G2292,county_facts!$A:$BB,24,FALSE)</f>
        <v>38</v>
      </c>
      <c r="AC2292">
        <f>VLOOKUP($G2292,county_facts!$A:$BB,25,FALSE)</f>
        <v>2026</v>
      </c>
      <c r="AD2292">
        <f>VLOOKUP($G2292,county_facts!$A:$BB,26,FALSE)</f>
        <v>30.1</v>
      </c>
      <c r="AE2292">
        <f>VLOOKUP($G2292,county_facts!$A:$BB,27,FALSE)</f>
        <v>8900</v>
      </c>
      <c r="AF2292">
        <f>VLOOKUP($G2292,county_facts!$A:$BB,28,FALSE)</f>
        <v>90.2</v>
      </c>
      <c r="AG2292">
        <f>VLOOKUP($G2292,county_facts!$A:$BB,29,FALSE)</f>
        <v>0.8</v>
      </c>
      <c r="AH2292">
        <f>VLOOKUP($G2292,county_facts!$A:$BB,30,FALSE)</f>
        <v>338500</v>
      </c>
      <c r="AI2292">
        <f>VLOOKUP($G2292,county_facts!$A:$BB,31,FALSE)</f>
        <v>8058</v>
      </c>
      <c r="AJ2292">
        <f>VLOOKUP($G2292,county_facts!$A:$BB,32,FALSE)</f>
        <v>2.4</v>
      </c>
      <c r="AK2292">
        <f>VLOOKUP($G2292,county_facts!$A:$BB,33,FALSE)</f>
        <v>45039</v>
      </c>
      <c r="AL2292">
        <f>VLOOKUP($G2292,county_facts!$A:$BB,34,FALSE)</f>
        <v>80976</v>
      </c>
      <c r="AM2292">
        <f>VLOOKUP($G2292,county_facts!$A:$BB,35,FALSE)</f>
        <v>5.6</v>
      </c>
      <c r="AN2292">
        <f>VLOOKUP($G2292,county_facts!$A:$BB,36,FALSE)</f>
        <v>638</v>
      </c>
      <c r="AO2292">
        <f>VLOOKUP($G2292,county_facts!$A:$BB,37,FALSE)</f>
        <v>17205</v>
      </c>
      <c r="AP2292">
        <f>VLOOKUP($G2292,county_facts!$A:$BB,38,FALSE)</f>
        <v>0</v>
      </c>
      <c r="AQ2292">
        <f>VLOOKUP($G2292,county_facts!$A:$BB,39,FALSE)</f>
        <v>1969</v>
      </c>
      <c r="AR2292">
        <f>VLOOKUP($G2292,county_facts!$A:$BB,40,FALSE)</f>
        <v>2336</v>
      </c>
      <c r="AS2292">
        <f>VLOOKUP($G2292,county_facts!$A:$BB,41,FALSE)</f>
        <v>0</v>
      </c>
      <c r="AT2292">
        <f>VLOOKUP($G2292,county_facts!$A:$BB,42,FALSE)</f>
        <v>0</v>
      </c>
      <c r="AU2292">
        <f>VLOOKUP($G2292,county_facts!$A:$BB,43,FALSE)</f>
        <v>0</v>
      </c>
      <c r="AV2292">
        <f>VLOOKUP($G2292,county_facts!$A:$BB,44,FALSE)</f>
        <v>0</v>
      </c>
      <c r="AW2292">
        <f>VLOOKUP($G2292,county_facts!$A:$BB,45,FALSE)</f>
        <v>0</v>
      </c>
      <c r="AX2292">
        <f>VLOOKUP($G2292,county_facts!$A:$BB,46,FALSE)</f>
        <v>23.6</v>
      </c>
      <c r="AY2292">
        <f>VLOOKUP($G2292,county_facts!$A:$BB,47,FALSE)</f>
        <v>0</v>
      </c>
      <c r="AZ2292">
        <f>VLOOKUP($G2292,county_facts!$A:$BB,48,FALSE)</f>
        <v>97362</v>
      </c>
      <c r="BA2292">
        <f>VLOOKUP($G2292,county_facts!$A:$BB,49,FALSE)</f>
        <v>183950</v>
      </c>
      <c r="BB2292">
        <f>VLOOKUP($G2292,county_facts!$A:$BB,50,FALSE)</f>
        <v>8914</v>
      </c>
      <c r="BC2292">
        <f>VLOOKUP($G2292,county_facts!$A:$BB,51,FALSE)</f>
        <v>15818</v>
      </c>
      <c r="BD2292">
        <f>VLOOKUP($G2292,county_facts!$A:$BB,52,FALSE)</f>
        <v>127</v>
      </c>
      <c r="BE2292">
        <f>VLOOKUP($G2292,county_facts!$A:$BB,53,FALSE)</f>
        <v>281.42</v>
      </c>
      <c r="BF2292">
        <f>VLOOKUP($G2292,county_facts!$A:$BB,54,FALSE)</f>
        <v>77.2</v>
      </c>
    </row>
    <row r="2293" spans="1:58" x14ac:dyDescent="0.3">
      <c r="A2293" t="s">
        <v>9</v>
      </c>
      <c r="B2293" t="s">
        <v>875</v>
      </c>
      <c r="C2293">
        <v>692</v>
      </c>
      <c r="D2293" t="s">
        <v>840</v>
      </c>
      <c r="E2293">
        <v>3201</v>
      </c>
      <c r="F2293">
        <v>0.216182443</v>
      </c>
      <c r="G2293">
        <v>51075</v>
      </c>
      <c r="H2293">
        <f>VLOOKUP($G2293,county_facts!$A:$BB,4,FALSE)</f>
        <v>21936</v>
      </c>
      <c r="I2293">
        <f>VLOOKUP($G2293,county_facts!$A:$BB,5,FALSE)</f>
        <v>21699</v>
      </c>
      <c r="J2293">
        <f>VLOOKUP($G2293,county_facts!$A:$BB,6,FALSE)</f>
        <v>1.1000000000000001</v>
      </c>
      <c r="K2293">
        <f>VLOOKUP($G2293,county_facts!$A:$BB,7,FALSE)</f>
        <v>21717</v>
      </c>
      <c r="L2293">
        <f>VLOOKUP($G2293,county_facts!$A:$BB,8,FALSE)</f>
        <v>4</v>
      </c>
      <c r="M2293">
        <f>VLOOKUP($G2293,county_facts!$A:$BB,9,FALSE)</f>
        <v>19.100000000000001</v>
      </c>
      <c r="N2293">
        <f>VLOOKUP($G2293,county_facts!$A:$BB,10,FALSE)</f>
        <v>19.399999999999999</v>
      </c>
      <c r="O2293">
        <f>VLOOKUP($G2293,county_facts!$A:$BB,11,FALSE)</f>
        <v>50.6</v>
      </c>
      <c r="P2293">
        <f>VLOOKUP($G2293,county_facts!$A:$BB,12,FALSE)</f>
        <v>79.3</v>
      </c>
      <c r="Q2293">
        <f>VLOOKUP($G2293,county_facts!$A:$BB,13,FALSE)</f>
        <v>17.7</v>
      </c>
      <c r="R2293">
        <f>VLOOKUP($G2293,county_facts!$A:$BB,14,FALSE)</f>
        <v>0.3</v>
      </c>
      <c r="S2293">
        <f>VLOOKUP($G2293,county_facts!$A:$BB,15,FALSE)</f>
        <v>1.3</v>
      </c>
      <c r="T2293">
        <f>VLOOKUP($G2293,county_facts!$A:$BB,16,FALSE)</f>
        <v>0</v>
      </c>
      <c r="U2293">
        <f>VLOOKUP($G2293,county_facts!$A:$BB,17,FALSE)</f>
        <v>1.4</v>
      </c>
      <c r="V2293">
        <f>VLOOKUP($G2293,county_facts!$A:$BB,18,FALSE)</f>
        <v>2.4</v>
      </c>
      <c r="W2293">
        <f>VLOOKUP($G2293,county_facts!$A:$BB,19,FALSE)</f>
        <v>77.3</v>
      </c>
      <c r="X2293">
        <f>VLOOKUP($G2293,county_facts!$A:$BB,20,FALSE)</f>
        <v>92.5</v>
      </c>
      <c r="Y2293">
        <f>VLOOKUP($G2293,county_facts!$A:$BB,21,FALSE)</f>
        <v>2.8</v>
      </c>
      <c r="Z2293">
        <f>VLOOKUP($G2293,county_facts!$A:$BB,22,FALSE)</f>
        <v>5.4</v>
      </c>
      <c r="AA2293">
        <f>VLOOKUP($G2293,county_facts!$A:$BB,23,FALSE)</f>
        <v>87.4</v>
      </c>
      <c r="AB2293">
        <f>VLOOKUP($G2293,county_facts!$A:$BB,24,FALSE)</f>
        <v>38</v>
      </c>
      <c r="AC2293">
        <f>VLOOKUP($G2293,county_facts!$A:$BB,25,FALSE)</f>
        <v>2026</v>
      </c>
      <c r="AD2293">
        <f>VLOOKUP($G2293,county_facts!$A:$BB,26,FALSE)</f>
        <v>30.1</v>
      </c>
      <c r="AE2293">
        <f>VLOOKUP($G2293,county_facts!$A:$BB,27,FALSE)</f>
        <v>8900</v>
      </c>
      <c r="AF2293">
        <f>VLOOKUP($G2293,county_facts!$A:$BB,28,FALSE)</f>
        <v>90.2</v>
      </c>
      <c r="AG2293">
        <f>VLOOKUP($G2293,county_facts!$A:$BB,29,FALSE)</f>
        <v>0.8</v>
      </c>
      <c r="AH2293">
        <f>VLOOKUP($G2293,county_facts!$A:$BB,30,FALSE)</f>
        <v>338500</v>
      </c>
      <c r="AI2293">
        <f>VLOOKUP($G2293,county_facts!$A:$BB,31,FALSE)</f>
        <v>8058</v>
      </c>
      <c r="AJ2293">
        <f>VLOOKUP($G2293,county_facts!$A:$BB,32,FALSE)</f>
        <v>2.4</v>
      </c>
      <c r="AK2293">
        <f>VLOOKUP($G2293,county_facts!$A:$BB,33,FALSE)</f>
        <v>45039</v>
      </c>
      <c r="AL2293">
        <f>VLOOKUP($G2293,county_facts!$A:$BB,34,FALSE)</f>
        <v>80976</v>
      </c>
      <c r="AM2293">
        <f>VLOOKUP($G2293,county_facts!$A:$BB,35,FALSE)</f>
        <v>5.6</v>
      </c>
      <c r="AN2293">
        <f>VLOOKUP($G2293,county_facts!$A:$BB,36,FALSE)</f>
        <v>638</v>
      </c>
      <c r="AO2293">
        <f>VLOOKUP($G2293,county_facts!$A:$BB,37,FALSE)</f>
        <v>17205</v>
      </c>
      <c r="AP2293">
        <f>VLOOKUP($G2293,county_facts!$A:$BB,38,FALSE)</f>
        <v>0</v>
      </c>
      <c r="AQ2293">
        <f>VLOOKUP($G2293,county_facts!$A:$BB,39,FALSE)</f>
        <v>1969</v>
      </c>
      <c r="AR2293">
        <f>VLOOKUP($G2293,county_facts!$A:$BB,40,FALSE)</f>
        <v>2336</v>
      </c>
      <c r="AS2293">
        <f>VLOOKUP($G2293,county_facts!$A:$BB,41,FALSE)</f>
        <v>0</v>
      </c>
      <c r="AT2293">
        <f>VLOOKUP($G2293,county_facts!$A:$BB,42,FALSE)</f>
        <v>0</v>
      </c>
      <c r="AU2293">
        <f>VLOOKUP($G2293,county_facts!$A:$BB,43,FALSE)</f>
        <v>0</v>
      </c>
      <c r="AV2293">
        <f>VLOOKUP($G2293,county_facts!$A:$BB,44,FALSE)</f>
        <v>0</v>
      </c>
      <c r="AW2293">
        <f>VLOOKUP($G2293,county_facts!$A:$BB,45,FALSE)</f>
        <v>0</v>
      </c>
      <c r="AX2293">
        <f>VLOOKUP($G2293,county_facts!$A:$BB,46,FALSE)</f>
        <v>23.6</v>
      </c>
      <c r="AY2293">
        <f>VLOOKUP($G2293,county_facts!$A:$BB,47,FALSE)</f>
        <v>0</v>
      </c>
      <c r="AZ2293">
        <f>VLOOKUP($G2293,county_facts!$A:$BB,48,FALSE)</f>
        <v>97362</v>
      </c>
      <c r="BA2293">
        <f>VLOOKUP($G2293,county_facts!$A:$BB,49,FALSE)</f>
        <v>183950</v>
      </c>
      <c r="BB2293">
        <f>VLOOKUP($G2293,county_facts!$A:$BB,50,FALSE)</f>
        <v>8914</v>
      </c>
      <c r="BC2293">
        <f>VLOOKUP($G2293,county_facts!$A:$BB,51,FALSE)</f>
        <v>15818</v>
      </c>
      <c r="BD2293">
        <f>VLOOKUP($G2293,county_facts!$A:$BB,52,FALSE)</f>
        <v>127</v>
      </c>
      <c r="BE2293">
        <f>VLOOKUP($G2293,county_facts!$A:$BB,53,FALSE)</f>
        <v>281.42</v>
      </c>
      <c r="BF2293">
        <f>VLOOKUP($G2293,county_facts!$A:$BB,54,FALSE)</f>
        <v>77.2</v>
      </c>
    </row>
    <row r="2294" spans="1:58" x14ac:dyDescent="0.3">
      <c r="A2294" t="s">
        <v>6</v>
      </c>
      <c r="B2294" t="s">
        <v>876</v>
      </c>
      <c r="C2294">
        <v>2165</v>
      </c>
      <c r="D2294" t="s">
        <v>840</v>
      </c>
      <c r="E2294">
        <v>3077</v>
      </c>
      <c r="F2294">
        <v>0.70360741000000004</v>
      </c>
      <c r="G2294">
        <v>51073</v>
      </c>
      <c r="H2294">
        <f>VLOOKUP($G2294,county_facts!$A:$BB,4,FALSE)</f>
        <v>37141</v>
      </c>
      <c r="I2294">
        <f>VLOOKUP($G2294,county_facts!$A:$BB,5,FALSE)</f>
        <v>36858</v>
      </c>
      <c r="J2294">
        <f>VLOOKUP($G2294,county_facts!$A:$BB,6,FALSE)</f>
        <v>0.8</v>
      </c>
      <c r="K2294">
        <f>VLOOKUP($G2294,county_facts!$A:$BB,7,FALSE)</f>
        <v>36858</v>
      </c>
      <c r="L2294">
        <f>VLOOKUP($G2294,county_facts!$A:$BB,8,FALSE)</f>
        <v>5.0999999999999996</v>
      </c>
      <c r="M2294">
        <f>VLOOKUP($G2294,county_facts!$A:$BB,9,FALSE)</f>
        <v>20.5</v>
      </c>
      <c r="N2294">
        <f>VLOOKUP($G2294,county_facts!$A:$BB,10,FALSE)</f>
        <v>17.5</v>
      </c>
      <c r="O2294">
        <f>VLOOKUP($G2294,county_facts!$A:$BB,11,FALSE)</f>
        <v>50.7</v>
      </c>
      <c r="P2294">
        <f>VLOOKUP($G2294,county_facts!$A:$BB,12,FALSE)</f>
        <v>87.8</v>
      </c>
      <c r="Q2294">
        <f>VLOOKUP($G2294,county_facts!$A:$BB,13,FALSE)</f>
        <v>8.4</v>
      </c>
      <c r="R2294">
        <f>VLOOKUP($G2294,county_facts!$A:$BB,14,FALSE)</f>
        <v>0.5</v>
      </c>
      <c r="S2294">
        <f>VLOOKUP($G2294,county_facts!$A:$BB,15,FALSE)</f>
        <v>0.9</v>
      </c>
      <c r="T2294">
        <f>VLOOKUP($G2294,county_facts!$A:$BB,16,FALSE)</f>
        <v>0</v>
      </c>
      <c r="U2294">
        <f>VLOOKUP($G2294,county_facts!$A:$BB,17,FALSE)</f>
        <v>2.4</v>
      </c>
      <c r="V2294">
        <f>VLOOKUP($G2294,county_facts!$A:$BB,18,FALSE)</f>
        <v>3.3</v>
      </c>
      <c r="W2294">
        <f>VLOOKUP($G2294,county_facts!$A:$BB,19,FALSE)</f>
        <v>85</v>
      </c>
      <c r="X2294">
        <f>VLOOKUP($G2294,county_facts!$A:$BB,20,FALSE)</f>
        <v>88.6</v>
      </c>
      <c r="Y2294">
        <f>VLOOKUP($G2294,county_facts!$A:$BB,21,FALSE)</f>
        <v>1.9</v>
      </c>
      <c r="Z2294">
        <f>VLOOKUP($G2294,county_facts!$A:$BB,22,FALSE)</f>
        <v>2.8</v>
      </c>
      <c r="AA2294">
        <f>VLOOKUP($G2294,county_facts!$A:$BB,23,FALSE)</f>
        <v>89.3</v>
      </c>
      <c r="AB2294">
        <f>VLOOKUP($G2294,county_facts!$A:$BB,24,FALSE)</f>
        <v>22</v>
      </c>
      <c r="AC2294">
        <f>VLOOKUP($G2294,county_facts!$A:$BB,25,FALSE)</f>
        <v>4457</v>
      </c>
      <c r="AD2294">
        <f>VLOOKUP($G2294,county_facts!$A:$BB,26,FALSE)</f>
        <v>32.799999999999997</v>
      </c>
      <c r="AE2294">
        <f>VLOOKUP($G2294,county_facts!$A:$BB,27,FALSE)</f>
        <v>16151</v>
      </c>
      <c r="AF2294">
        <f>VLOOKUP($G2294,county_facts!$A:$BB,28,FALSE)</f>
        <v>82.9</v>
      </c>
      <c r="AG2294">
        <f>VLOOKUP($G2294,county_facts!$A:$BB,29,FALSE)</f>
        <v>5.7</v>
      </c>
      <c r="AH2294">
        <f>VLOOKUP($G2294,county_facts!$A:$BB,30,FALSE)</f>
        <v>228700</v>
      </c>
      <c r="AI2294">
        <f>VLOOKUP($G2294,county_facts!$A:$BB,31,FALSE)</f>
        <v>13889</v>
      </c>
      <c r="AJ2294">
        <f>VLOOKUP($G2294,county_facts!$A:$BB,32,FALSE)</f>
        <v>2.63</v>
      </c>
      <c r="AK2294">
        <f>VLOOKUP($G2294,county_facts!$A:$BB,33,FALSE)</f>
        <v>28673</v>
      </c>
      <c r="AL2294">
        <f>VLOOKUP($G2294,county_facts!$A:$BB,34,FALSE)</f>
        <v>60519</v>
      </c>
      <c r="AM2294">
        <f>VLOOKUP($G2294,county_facts!$A:$BB,35,FALSE)</f>
        <v>9.1999999999999993</v>
      </c>
      <c r="AN2294">
        <f>VLOOKUP($G2294,county_facts!$A:$BB,36,FALSE)</f>
        <v>871</v>
      </c>
      <c r="AO2294">
        <f>VLOOKUP($G2294,county_facts!$A:$BB,37,FALSE)</f>
        <v>6985</v>
      </c>
      <c r="AP2294">
        <f>VLOOKUP($G2294,county_facts!$A:$BB,38,FALSE)</f>
        <v>-0.6</v>
      </c>
      <c r="AQ2294">
        <f>VLOOKUP($G2294,county_facts!$A:$BB,39,FALSE)</f>
        <v>2345</v>
      </c>
      <c r="AR2294">
        <f>VLOOKUP($G2294,county_facts!$A:$BB,40,FALSE)</f>
        <v>3345</v>
      </c>
      <c r="AS2294">
        <f>VLOOKUP($G2294,county_facts!$A:$BB,41,FALSE)</f>
        <v>4.9000000000000004</v>
      </c>
      <c r="AT2294">
        <f>VLOOKUP($G2294,county_facts!$A:$BB,42,FALSE)</f>
        <v>0</v>
      </c>
      <c r="AU2294">
        <f>VLOOKUP($G2294,county_facts!$A:$BB,43,FALSE)</f>
        <v>0</v>
      </c>
      <c r="AV2294">
        <f>VLOOKUP($G2294,county_facts!$A:$BB,44,FALSE)</f>
        <v>0</v>
      </c>
      <c r="AW2294">
        <f>VLOOKUP($G2294,county_facts!$A:$BB,45,FALSE)</f>
        <v>0</v>
      </c>
      <c r="AX2294">
        <f>VLOOKUP($G2294,county_facts!$A:$BB,46,FALSE)</f>
        <v>30.1</v>
      </c>
      <c r="AY2294">
        <f>VLOOKUP($G2294,county_facts!$A:$BB,47,FALSE)</f>
        <v>0</v>
      </c>
      <c r="AZ2294">
        <f>VLOOKUP($G2294,county_facts!$A:$BB,48,FALSE)</f>
        <v>0</v>
      </c>
      <c r="BA2294">
        <f>VLOOKUP($G2294,county_facts!$A:$BB,49,FALSE)</f>
        <v>500063</v>
      </c>
      <c r="BB2294">
        <f>VLOOKUP($G2294,county_facts!$A:$BB,50,FALSE)</f>
        <v>13071</v>
      </c>
      <c r="BC2294">
        <f>VLOOKUP($G2294,county_facts!$A:$BB,51,FALSE)</f>
        <v>40084</v>
      </c>
      <c r="BD2294">
        <f>VLOOKUP($G2294,county_facts!$A:$BB,52,FALSE)</f>
        <v>140</v>
      </c>
      <c r="BE2294">
        <f>VLOOKUP($G2294,county_facts!$A:$BB,53,FALSE)</f>
        <v>217.81</v>
      </c>
      <c r="BF2294">
        <f>VLOOKUP($G2294,county_facts!$A:$BB,54,FALSE)</f>
        <v>169.2</v>
      </c>
    </row>
    <row r="2295" spans="1:58" x14ac:dyDescent="0.3">
      <c r="A2295" t="s">
        <v>9</v>
      </c>
      <c r="B2295" t="s">
        <v>876</v>
      </c>
      <c r="C2295">
        <v>912</v>
      </c>
      <c r="D2295" t="s">
        <v>840</v>
      </c>
      <c r="E2295">
        <v>3077</v>
      </c>
      <c r="F2295">
        <v>0.29639259000000001</v>
      </c>
      <c r="G2295">
        <v>51073</v>
      </c>
      <c r="H2295">
        <f>VLOOKUP($G2295,county_facts!$A:$BB,4,FALSE)</f>
        <v>37141</v>
      </c>
      <c r="I2295">
        <f>VLOOKUP($G2295,county_facts!$A:$BB,5,FALSE)</f>
        <v>36858</v>
      </c>
      <c r="J2295">
        <f>VLOOKUP($G2295,county_facts!$A:$BB,6,FALSE)</f>
        <v>0.8</v>
      </c>
      <c r="K2295">
        <f>VLOOKUP($G2295,county_facts!$A:$BB,7,FALSE)</f>
        <v>36858</v>
      </c>
      <c r="L2295">
        <f>VLOOKUP($G2295,county_facts!$A:$BB,8,FALSE)</f>
        <v>5.0999999999999996</v>
      </c>
      <c r="M2295">
        <f>VLOOKUP($G2295,county_facts!$A:$BB,9,FALSE)</f>
        <v>20.5</v>
      </c>
      <c r="N2295">
        <f>VLOOKUP($G2295,county_facts!$A:$BB,10,FALSE)</f>
        <v>17.5</v>
      </c>
      <c r="O2295">
        <f>VLOOKUP($G2295,county_facts!$A:$BB,11,FALSE)</f>
        <v>50.7</v>
      </c>
      <c r="P2295">
        <f>VLOOKUP($G2295,county_facts!$A:$BB,12,FALSE)</f>
        <v>87.8</v>
      </c>
      <c r="Q2295">
        <f>VLOOKUP($G2295,county_facts!$A:$BB,13,FALSE)</f>
        <v>8.4</v>
      </c>
      <c r="R2295">
        <f>VLOOKUP($G2295,county_facts!$A:$BB,14,FALSE)</f>
        <v>0.5</v>
      </c>
      <c r="S2295">
        <f>VLOOKUP($G2295,county_facts!$A:$BB,15,FALSE)</f>
        <v>0.9</v>
      </c>
      <c r="T2295">
        <f>VLOOKUP($G2295,county_facts!$A:$BB,16,FALSE)</f>
        <v>0</v>
      </c>
      <c r="U2295">
        <f>VLOOKUP($G2295,county_facts!$A:$BB,17,FALSE)</f>
        <v>2.4</v>
      </c>
      <c r="V2295">
        <f>VLOOKUP($G2295,county_facts!$A:$BB,18,FALSE)</f>
        <v>3.3</v>
      </c>
      <c r="W2295">
        <f>VLOOKUP($G2295,county_facts!$A:$BB,19,FALSE)</f>
        <v>85</v>
      </c>
      <c r="X2295">
        <f>VLOOKUP($G2295,county_facts!$A:$BB,20,FALSE)</f>
        <v>88.6</v>
      </c>
      <c r="Y2295">
        <f>VLOOKUP($G2295,county_facts!$A:$BB,21,FALSE)</f>
        <v>1.9</v>
      </c>
      <c r="Z2295">
        <f>VLOOKUP($G2295,county_facts!$A:$BB,22,FALSE)</f>
        <v>2.8</v>
      </c>
      <c r="AA2295">
        <f>VLOOKUP($G2295,county_facts!$A:$BB,23,FALSE)</f>
        <v>89.3</v>
      </c>
      <c r="AB2295">
        <f>VLOOKUP($G2295,county_facts!$A:$BB,24,FALSE)</f>
        <v>22</v>
      </c>
      <c r="AC2295">
        <f>VLOOKUP($G2295,county_facts!$A:$BB,25,FALSE)</f>
        <v>4457</v>
      </c>
      <c r="AD2295">
        <f>VLOOKUP($G2295,county_facts!$A:$BB,26,FALSE)</f>
        <v>32.799999999999997</v>
      </c>
      <c r="AE2295">
        <f>VLOOKUP($G2295,county_facts!$A:$BB,27,FALSE)</f>
        <v>16151</v>
      </c>
      <c r="AF2295">
        <f>VLOOKUP($G2295,county_facts!$A:$BB,28,FALSE)</f>
        <v>82.9</v>
      </c>
      <c r="AG2295">
        <f>VLOOKUP($G2295,county_facts!$A:$BB,29,FALSE)</f>
        <v>5.7</v>
      </c>
      <c r="AH2295">
        <f>VLOOKUP($G2295,county_facts!$A:$BB,30,FALSE)</f>
        <v>228700</v>
      </c>
      <c r="AI2295">
        <f>VLOOKUP($G2295,county_facts!$A:$BB,31,FALSE)</f>
        <v>13889</v>
      </c>
      <c r="AJ2295">
        <f>VLOOKUP($G2295,county_facts!$A:$BB,32,FALSE)</f>
        <v>2.63</v>
      </c>
      <c r="AK2295">
        <f>VLOOKUP($G2295,county_facts!$A:$BB,33,FALSE)</f>
        <v>28673</v>
      </c>
      <c r="AL2295">
        <f>VLOOKUP($G2295,county_facts!$A:$BB,34,FALSE)</f>
        <v>60519</v>
      </c>
      <c r="AM2295">
        <f>VLOOKUP($G2295,county_facts!$A:$BB,35,FALSE)</f>
        <v>9.1999999999999993</v>
      </c>
      <c r="AN2295">
        <f>VLOOKUP($G2295,county_facts!$A:$BB,36,FALSE)</f>
        <v>871</v>
      </c>
      <c r="AO2295">
        <f>VLOOKUP($G2295,county_facts!$A:$BB,37,FALSE)</f>
        <v>6985</v>
      </c>
      <c r="AP2295">
        <f>VLOOKUP($G2295,county_facts!$A:$BB,38,FALSE)</f>
        <v>-0.6</v>
      </c>
      <c r="AQ2295">
        <f>VLOOKUP($G2295,county_facts!$A:$BB,39,FALSE)</f>
        <v>2345</v>
      </c>
      <c r="AR2295">
        <f>VLOOKUP($G2295,county_facts!$A:$BB,40,FALSE)</f>
        <v>3345</v>
      </c>
      <c r="AS2295">
        <f>VLOOKUP($G2295,county_facts!$A:$BB,41,FALSE)</f>
        <v>4.9000000000000004</v>
      </c>
      <c r="AT2295">
        <f>VLOOKUP($G2295,county_facts!$A:$BB,42,FALSE)</f>
        <v>0</v>
      </c>
      <c r="AU2295">
        <f>VLOOKUP($G2295,county_facts!$A:$BB,43,FALSE)</f>
        <v>0</v>
      </c>
      <c r="AV2295">
        <f>VLOOKUP($G2295,county_facts!$A:$BB,44,FALSE)</f>
        <v>0</v>
      </c>
      <c r="AW2295">
        <f>VLOOKUP($G2295,county_facts!$A:$BB,45,FALSE)</f>
        <v>0</v>
      </c>
      <c r="AX2295">
        <f>VLOOKUP($G2295,county_facts!$A:$BB,46,FALSE)</f>
        <v>30.1</v>
      </c>
      <c r="AY2295">
        <f>VLOOKUP($G2295,county_facts!$A:$BB,47,FALSE)</f>
        <v>0</v>
      </c>
      <c r="AZ2295">
        <f>VLOOKUP($G2295,county_facts!$A:$BB,48,FALSE)</f>
        <v>0</v>
      </c>
      <c r="BA2295">
        <f>VLOOKUP($G2295,county_facts!$A:$BB,49,FALSE)</f>
        <v>500063</v>
      </c>
      <c r="BB2295">
        <f>VLOOKUP($G2295,county_facts!$A:$BB,50,FALSE)</f>
        <v>13071</v>
      </c>
      <c r="BC2295">
        <f>VLOOKUP($G2295,county_facts!$A:$BB,51,FALSE)</f>
        <v>40084</v>
      </c>
      <c r="BD2295">
        <f>VLOOKUP($G2295,county_facts!$A:$BB,52,FALSE)</f>
        <v>140</v>
      </c>
      <c r="BE2295">
        <f>VLOOKUP($G2295,county_facts!$A:$BB,53,FALSE)</f>
        <v>217.81</v>
      </c>
      <c r="BF2295">
        <f>VLOOKUP($G2295,county_facts!$A:$BB,54,FALSE)</f>
        <v>169.2</v>
      </c>
    </row>
    <row r="2296" spans="1:58" x14ac:dyDescent="0.3">
      <c r="A2296" t="s">
        <v>6</v>
      </c>
      <c r="B2296" t="s">
        <v>608</v>
      </c>
      <c r="C2296">
        <v>541</v>
      </c>
      <c r="D2296" t="s">
        <v>840</v>
      </c>
      <c r="E2296">
        <v>873</v>
      </c>
      <c r="F2296">
        <v>0.61970217599999999</v>
      </c>
      <c r="G2296">
        <v>51071</v>
      </c>
      <c r="H2296">
        <f>VLOOKUP($G2296,county_facts!$A:$BB,4,FALSE)</f>
        <v>16815</v>
      </c>
      <c r="I2296">
        <f>VLOOKUP($G2296,county_facts!$A:$BB,5,FALSE)</f>
        <v>17286</v>
      </c>
      <c r="J2296">
        <f>VLOOKUP($G2296,county_facts!$A:$BB,6,FALSE)</f>
        <v>-2.7</v>
      </c>
      <c r="K2296">
        <f>VLOOKUP($G2296,county_facts!$A:$BB,7,FALSE)</f>
        <v>17286</v>
      </c>
      <c r="L2296">
        <f>VLOOKUP($G2296,county_facts!$A:$BB,8,FALSE)</f>
        <v>5.0999999999999996</v>
      </c>
      <c r="M2296">
        <f>VLOOKUP($G2296,county_facts!$A:$BB,9,FALSE)</f>
        <v>20.7</v>
      </c>
      <c r="N2296">
        <f>VLOOKUP($G2296,county_facts!$A:$BB,10,FALSE)</f>
        <v>20</v>
      </c>
      <c r="O2296">
        <f>VLOOKUP($G2296,county_facts!$A:$BB,11,FALSE)</f>
        <v>50.8</v>
      </c>
      <c r="P2296">
        <f>VLOOKUP($G2296,county_facts!$A:$BB,12,FALSE)</f>
        <v>96.7</v>
      </c>
      <c r="Q2296">
        <f>VLOOKUP($G2296,county_facts!$A:$BB,13,FALSE)</f>
        <v>1.6</v>
      </c>
      <c r="R2296">
        <f>VLOOKUP($G2296,county_facts!$A:$BB,14,FALSE)</f>
        <v>0.2</v>
      </c>
      <c r="S2296">
        <f>VLOOKUP($G2296,county_facts!$A:$BB,15,FALSE)</f>
        <v>0.5</v>
      </c>
      <c r="T2296">
        <f>VLOOKUP($G2296,county_facts!$A:$BB,16,FALSE)</f>
        <v>0</v>
      </c>
      <c r="U2296">
        <f>VLOOKUP($G2296,county_facts!$A:$BB,17,FALSE)</f>
        <v>1</v>
      </c>
      <c r="V2296">
        <f>VLOOKUP($G2296,county_facts!$A:$BB,18,FALSE)</f>
        <v>1.6</v>
      </c>
      <c r="W2296">
        <f>VLOOKUP($G2296,county_facts!$A:$BB,19,FALSE)</f>
        <v>95.2</v>
      </c>
      <c r="X2296">
        <f>VLOOKUP($G2296,county_facts!$A:$BB,20,FALSE)</f>
        <v>85.9</v>
      </c>
      <c r="Y2296">
        <f>VLOOKUP($G2296,county_facts!$A:$BB,21,FALSE)</f>
        <v>1.3</v>
      </c>
      <c r="Z2296">
        <f>VLOOKUP($G2296,county_facts!$A:$BB,22,FALSE)</f>
        <v>4.7</v>
      </c>
      <c r="AA2296">
        <f>VLOOKUP($G2296,county_facts!$A:$BB,23,FALSE)</f>
        <v>80.5</v>
      </c>
      <c r="AB2296">
        <f>VLOOKUP($G2296,county_facts!$A:$BB,24,FALSE)</f>
        <v>16.600000000000001</v>
      </c>
      <c r="AC2296">
        <f>VLOOKUP($G2296,county_facts!$A:$BB,25,FALSE)</f>
        <v>1323</v>
      </c>
      <c r="AD2296">
        <f>VLOOKUP($G2296,county_facts!$A:$BB,26,FALSE)</f>
        <v>25.8</v>
      </c>
      <c r="AE2296">
        <f>VLOOKUP($G2296,county_facts!$A:$BB,27,FALSE)</f>
        <v>8334</v>
      </c>
      <c r="AF2296">
        <f>VLOOKUP($G2296,county_facts!$A:$BB,28,FALSE)</f>
        <v>75.900000000000006</v>
      </c>
      <c r="AG2296">
        <f>VLOOKUP($G2296,county_facts!$A:$BB,29,FALSE)</f>
        <v>6.3</v>
      </c>
      <c r="AH2296">
        <f>VLOOKUP($G2296,county_facts!$A:$BB,30,FALSE)</f>
        <v>105300</v>
      </c>
      <c r="AI2296">
        <f>VLOOKUP($G2296,county_facts!$A:$BB,31,FALSE)</f>
        <v>7167</v>
      </c>
      <c r="AJ2296">
        <f>VLOOKUP($G2296,county_facts!$A:$BB,32,FALSE)</f>
        <v>2.37</v>
      </c>
      <c r="AK2296">
        <f>VLOOKUP($G2296,county_facts!$A:$BB,33,FALSE)</f>
        <v>23485</v>
      </c>
      <c r="AL2296">
        <f>VLOOKUP($G2296,county_facts!$A:$BB,34,FALSE)</f>
        <v>45141</v>
      </c>
      <c r="AM2296">
        <f>VLOOKUP($G2296,county_facts!$A:$BB,35,FALSE)</f>
        <v>13.3</v>
      </c>
      <c r="AN2296">
        <f>VLOOKUP($G2296,county_facts!$A:$BB,36,FALSE)</f>
        <v>284</v>
      </c>
      <c r="AO2296">
        <f>VLOOKUP($G2296,county_facts!$A:$BB,37,FALSE)</f>
        <v>3672</v>
      </c>
      <c r="AP2296">
        <f>VLOOKUP($G2296,county_facts!$A:$BB,38,FALSE)</f>
        <v>-5</v>
      </c>
      <c r="AQ2296">
        <f>VLOOKUP($G2296,county_facts!$A:$BB,39,FALSE)</f>
        <v>849</v>
      </c>
      <c r="AR2296">
        <f>VLOOKUP($G2296,county_facts!$A:$BB,40,FALSE)</f>
        <v>1696</v>
      </c>
      <c r="AS2296">
        <f>VLOOKUP($G2296,county_facts!$A:$BB,41,FALSE)</f>
        <v>0</v>
      </c>
      <c r="AT2296">
        <f>VLOOKUP($G2296,county_facts!$A:$BB,42,FALSE)</f>
        <v>0</v>
      </c>
      <c r="AU2296">
        <f>VLOOKUP($G2296,county_facts!$A:$BB,43,FALSE)</f>
        <v>0</v>
      </c>
      <c r="AV2296">
        <f>VLOOKUP($G2296,county_facts!$A:$BB,44,FALSE)</f>
        <v>0</v>
      </c>
      <c r="AW2296">
        <f>VLOOKUP($G2296,county_facts!$A:$BB,45,FALSE)</f>
        <v>0</v>
      </c>
      <c r="AX2296">
        <f>VLOOKUP($G2296,county_facts!$A:$BB,46,FALSE)</f>
        <v>18</v>
      </c>
      <c r="AY2296">
        <f>VLOOKUP($G2296,county_facts!$A:$BB,47,FALSE)</f>
        <v>0</v>
      </c>
      <c r="AZ2296">
        <f>VLOOKUP($G2296,county_facts!$A:$BB,48,FALSE)</f>
        <v>18932</v>
      </c>
      <c r="BA2296">
        <f>VLOOKUP($G2296,county_facts!$A:$BB,49,FALSE)</f>
        <v>172401</v>
      </c>
      <c r="BB2296">
        <f>VLOOKUP($G2296,county_facts!$A:$BB,50,FALSE)</f>
        <v>10026</v>
      </c>
      <c r="BC2296">
        <f>VLOOKUP($G2296,county_facts!$A:$BB,51,FALSE)</f>
        <v>12455</v>
      </c>
      <c r="BD2296">
        <f>VLOOKUP($G2296,county_facts!$A:$BB,52,FALSE)</f>
        <v>16</v>
      </c>
      <c r="BE2296">
        <f>VLOOKUP($G2296,county_facts!$A:$BB,53,FALSE)</f>
        <v>355.78</v>
      </c>
      <c r="BF2296">
        <f>VLOOKUP($G2296,county_facts!$A:$BB,54,FALSE)</f>
        <v>48.6</v>
      </c>
    </row>
    <row r="2297" spans="1:58" x14ac:dyDescent="0.3">
      <c r="A2297" t="s">
        <v>9</v>
      </c>
      <c r="B2297" t="s">
        <v>608</v>
      </c>
      <c r="C2297">
        <v>332</v>
      </c>
      <c r="D2297" t="s">
        <v>840</v>
      </c>
      <c r="E2297">
        <v>873</v>
      </c>
      <c r="F2297">
        <v>0.38029782400000001</v>
      </c>
      <c r="G2297">
        <v>51071</v>
      </c>
      <c r="H2297">
        <f>VLOOKUP($G2297,county_facts!$A:$BB,4,FALSE)</f>
        <v>16815</v>
      </c>
      <c r="I2297">
        <f>VLOOKUP($G2297,county_facts!$A:$BB,5,FALSE)</f>
        <v>17286</v>
      </c>
      <c r="J2297">
        <f>VLOOKUP($G2297,county_facts!$A:$BB,6,FALSE)</f>
        <v>-2.7</v>
      </c>
      <c r="K2297">
        <f>VLOOKUP($G2297,county_facts!$A:$BB,7,FALSE)</f>
        <v>17286</v>
      </c>
      <c r="L2297">
        <f>VLOOKUP($G2297,county_facts!$A:$BB,8,FALSE)</f>
        <v>5.0999999999999996</v>
      </c>
      <c r="M2297">
        <f>VLOOKUP($G2297,county_facts!$A:$BB,9,FALSE)</f>
        <v>20.7</v>
      </c>
      <c r="N2297">
        <f>VLOOKUP($G2297,county_facts!$A:$BB,10,FALSE)</f>
        <v>20</v>
      </c>
      <c r="O2297">
        <f>VLOOKUP($G2297,county_facts!$A:$BB,11,FALSE)</f>
        <v>50.8</v>
      </c>
      <c r="P2297">
        <f>VLOOKUP($G2297,county_facts!$A:$BB,12,FALSE)</f>
        <v>96.7</v>
      </c>
      <c r="Q2297">
        <f>VLOOKUP($G2297,county_facts!$A:$BB,13,FALSE)</f>
        <v>1.6</v>
      </c>
      <c r="R2297">
        <f>VLOOKUP($G2297,county_facts!$A:$BB,14,FALSE)</f>
        <v>0.2</v>
      </c>
      <c r="S2297">
        <f>VLOOKUP($G2297,county_facts!$A:$BB,15,FALSE)</f>
        <v>0.5</v>
      </c>
      <c r="T2297">
        <f>VLOOKUP($G2297,county_facts!$A:$BB,16,FALSE)</f>
        <v>0</v>
      </c>
      <c r="U2297">
        <f>VLOOKUP($G2297,county_facts!$A:$BB,17,FALSE)</f>
        <v>1</v>
      </c>
      <c r="V2297">
        <f>VLOOKUP($G2297,county_facts!$A:$BB,18,FALSE)</f>
        <v>1.6</v>
      </c>
      <c r="W2297">
        <f>VLOOKUP($G2297,county_facts!$A:$BB,19,FALSE)</f>
        <v>95.2</v>
      </c>
      <c r="X2297">
        <f>VLOOKUP($G2297,county_facts!$A:$BB,20,FALSE)</f>
        <v>85.9</v>
      </c>
      <c r="Y2297">
        <f>VLOOKUP($G2297,county_facts!$A:$BB,21,FALSE)</f>
        <v>1.3</v>
      </c>
      <c r="Z2297">
        <f>VLOOKUP($G2297,county_facts!$A:$BB,22,FALSE)</f>
        <v>4.7</v>
      </c>
      <c r="AA2297">
        <f>VLOOKUP($G2297,county_facts!$A:$BB,23,FALSE)</f>
        <v>80.5</v>
      </c>
      <c r="AB2297">
        <f>VLOOKUP($G2297,county_facts!$A:$BB,24,FALSE)</f>
        <v>16.600000000000001</v>
      </c>
      <c r="AC2297">
        <f>VLOOKUP($G2297,county_facts!$A:$BB,25,FALSE)</f>
        <v>1323</v>
      </c>
      <c r="AD2297">
        <f>VLOOKUP($G2297,county_facts!$A:$BB,26,FALSE)</f>
        <v>25.8</v>
      </c>
      <c r="AE2297">
        <f>VLOOKUP($G2297,county_facts!$A:$BB,27,FALSE)</f>
        <v>8334</v>
      </c>
      <c r="AF2297">
        <f>VLOOKUP($G2297,county_facts!$A:$BB,28,FALSE)</f>
        <v>75.900000000000006</v>
      </c>
      <c r="AG2297">
        <f>VLOOKUP($G2297,county_facts!$A:$BB,29,FALSE)</f>
        <v>6.3</v>
      </c>
      <c r="AH2297">
        <f>VLOOKUP($G2297,county_facts!$A:$BB,30,FALSE)</f>
        <v>105300</v>
      </c>
      <c r="AI2297">
        <f>VLOOKUP($G2297,county_facts!$A:$BB,31,FALSE)</f>
        <v>7167</v>
      </c>
      <c r="AJ2297">
        <f>VLOOKUP($G2297,county_facts!$A:$BB,32,FALSE)</f>
        <v>2.37</v>
      </c>
      <c r="AK2297">
        <f>VLOOKUP($G2297,county_facts!$A:$BB,33,FALSE)</f>
        <v>23485</v>
      </c>
      <c r="AL2297">
        <f>VLOOKUP($G2297,county_facts!$A:$BB,34,FALSE)</f>
        <v>45141</v>
      </c>
      <c r="AM2297">
        <f>VLOOKUP($G2297,county_facts!$A:$BB,35,FALSE)</f>
        <v>13.3</v>
      </c>
      <c r="AN2297">
        <f>VLOOKUP($G2297,county_facts!$A:$BB,36,FALSE)</f>
        <v>284</v>
      </c>
      <c r="AO2297">
        <f>VLOOKUP($G2297,county_facts!$A:$BB,37,FALSE)</f>
        <v>3672</v>
      </c>
      <c r="AP2297">
        <f>VLOOKUP($G2297,county_facts!$A:$BB,38,FALSE)</f>
        <v>-5</v>
      </c>
      <c r="AQ2297">
        <f>VLOOKUP($G2297,county_facts!$A:$BB,39,FALSE)</f>
        <v>849</v>
      </c>
      <c r="AR2297">
        <f>VLOOKUP($G2297,county_facts!$A:$BB,40,FALSE)</f>
        <v>1696</v>
      </c>
      <c r="AS2297">
        <f>VLOOKUP($G2297,county_facts!$A:$BB,41,FALSE)</f>
        <v>0</v>
      </c>
      <c r="AT2297">
        <f>VLOOKUP($G2297,county_facts!$A:$BB,42,FALSE)</f>
        <v>0</v>
      </c>
      <c r="AU2297">
        <f>VLOOKUP($G2297,county_facts!$A:$BB,43,FALSE)</f>
        <v>0</v>
      </c>
      <c r="AV2297">
        <f>VLOOKUP($G2297,county_facts!$A:$BB,44,FALSE)</f>
        <v>0</v>
      </c>
      <c r="AW2297">
        <f>VLOOKUP($G2297,county_facts!$A:$BB,45,FALSE)</f>
        <v>0</v>
      </c>
      <c r="AX2297">
        <f>VLOOKUP($G2297,county_facts!$A:$BB,46,FALSE)</f>
        <v>18</v>
      </c>
      <c r="AY2297">
        <f>VLOOKUP($G2297,county_facts!$A:$BB,47,FALSE)</f>
        <v>0</v>
      </c>
      <c r="AZ2297">
        <f>VLOOKUP($G2297,county_facts!$A:$BB,48,FALSE)</f>
        <v>18932</v>
      </c>
      <c r="BA2297">
        <f>VLOOKUP($G2297,county_facts!$A:$BB,49,FALSE)</f>
        <v>172401</v>
      </c>
      <c r="BB2297">
        <f>VLOOKUP($G2297,county_facts!$A:$BB,50,FALSE)</f>
        <v>10026</v>
      </c>
      <c r="BC2297">
        <f>VLOOKUP($G2297,county_facts!$A:$BB,51,FALSE)</f>
        <v>12455</v>
      </c>
      <c r="BD2297">
        <f>VLOOKUP($G2297,county_facts!$A:$BB,52,FALSE)</f>
        <v>16</v>
      </c>
      <c r="BE2297">
        <f>VLOOKUP($G2297,county_facts!$A:$BB,53,FALSE)</f>
        <v>355.78</v>
      </c>
      <c r="BF2297">
        <f>VLOOKUP($G2297,county_facts!$A:$BB,54,FALSE)</f>
        <v>48.6</v>
      </c>
    </row>
    <row r="2298" spans="1:58" x14ac:dyDescent="0.3">
      <c r="A2298" t="s">
        <v>6</v>
      </c>
      <c r="B2298" t="s">
        <v>930</v>
      </c>
      <c r="C2298">
        <v>173</v>
      </c>
      <c r="D2298" t="s">
        <v>840</v>
      </c>
      <c r="E2298">
        <v>255</v>
      </c>
      <c r="F2298">
        <v>0.678431373</v>
      </c>
      <c r="G2298">
        <v>51640</v>
      </c>
      <c r="H2298">
        <f>VLOOKUP($G2298,county_facts!$A:$BB,4,FALSE)</f>
        <v>7014</v>
      </c>
      <c r="I2298">
        <f>VLOOKUP($G2298,county_facts!$A:$BB,5,FALSE)</f>
        <v>7042</v>
      </c>
      <c r="J2298">
        <f>VLOOKUP($G2298,county_facts!$A:$BB,6,FALSE)</f>
        <v>-0.4</v>
      </c>
      <c r="K2298">
        <f>VLOOKUP($G2298,county_facts!$A:$BB,7,FALSE)</f>
        <v>7042</v>
      </c>
      <c r="L2298">
        <f>VLOOKUP($G2298,county_facts!$A:$BB,8,FALSE)</f>
        <v>7.4</v>
      </c>
      <c r="M2298">
        <f>VLOOKUP($G2298,county_facts!$A:$BB,9,FALSE)</f>
        <v>23.9</v>
      </c>
      <c r="N2298">
        <f>VLOOKUP($G2298,county_facts!$A:$BB,10,FALSE)</f>
        <v>20</v>
      </c>
      <c r="O2298">
        <f>VLOOKUP($G2298,county_facts!$A:$BB,11,FALSE)</f>
        <v>53</v>
      </c>
      <c r="P2298">
        <f>VLOOKUP($G2298,county_facts!$A:$BB,12,FALSE)</f>
        <v>89.7</v>
      </c>
      <c r="Q2298">
        <f>VLOOKUP($G2298,county_facts!$A:$BB,13,FALSE)</f>
        <v>7</v>
      </c>
      <c r="R2298">
        <f>VLOOKUP($G2298,county_facts!$A:$BB,14,FALSE)</f>
        <v>0.3</v>
      </c>
      <c r="S2298">
        <f>VLOOKUP($G2298,county_facts!$A:$BB,15,FALSE)</f>
        <v>0.6</v>
      </c>
      <c r="T2298">
        <f>VLOOKUP($G2298,county_facts!$A:$BB,16,FALSE)</f>
        <v>0.3</v>
      </c>
      <c r="U2298">
        <f>VLOOKUP($G2298,county_facts!$A:$BB,17,FALSE)</f>
        <v>2.1</v>
      </c>
      <c r="V2298">
        <f>VLOOKUP($G2298,county_facts!$A:$BB,18,FALSE)</f>
        <v>14.7</v>
      </c>
      <c r="W2298">
        <f>VLOOKUP($G2298,county_facts!$A:$BB,19,FALSE)</f>
        <v>76.8</v>
      </c>
      <c r="X2298">
        <f>VLOOKUP($G2298,county_facts!$A:$BB,20,FALSE)</f>
        <v>90.1</v>
      </c>
      <c r="Y2298">
        <f>VLOOKUP($G2298,county_facts!$A:$BB,21,FALSE)</f>
        <v>6.7</v>
      </c>
      <c r="Z2298">
        <f>VLOOKUP($G2298,county_facts!$A:$BB,22,FALSE)</f>
        <v>9.1</v>
      </c>
      <c r="AA2298">
        <f>VLOOKUP($G2298,county_facts!$A:$BB,23,FALSE)</f>
        <v>75.8</v>
      </c>
      <c r="AB2298">
        <f>VLOOKUP($G2298,county_facts!$A:$BB,24,FALSE)</f>
        <v>14.5</v>
      </c>
      <c r="AC2298">
        <f>VLOOKUP($G2298,county_facts!$A:$BB,25,FALSE)</f>
        <v>559</v>
      </c>
      <c r="AD2298">
        <f>VLOOKUP($G2298,county_facts!$A:$BB,26,FALSE)</f>
        <v>21.4</v>
      </c>
      <c r="AE2298">
        <f>VLOOKUP($G2298,county_facts!$A:$BB,27,FALSE)</f>
        <v>3232</v>
      </c>
      <c r="AF2298">
        <f>VLOOKUP($G2298,county_facts!$A:$BB,28,FALSE)</f>
        <v>65.099999999999994</v>
      </c>
      <c r="AG2298">
        <f>VLOOKUP($G2298,county_facts!$A:$BB,29,FALSE)</f>
        <v>20.3</v>
      </c>
      <c r="AH2298">
        <f>VLOOKUP($G2298,county_facts!$A:$BB,30,FALSE)</f>
        <v>112900</v>
      </c>
      <c r="AI2298">
        <f>VLOOKUP($G2298,county_facts!$A:$BB,31,FALSE)</f>
        <v>3018</v>
      </c>
      <c r="AJ2298">
        <f>VLOOKUP($G2298,county_facts!$A:$BB,32,FALSE)</f>
        <v>2.21</v>
      </c>
      <c r="AK2298">
        <f>VLOOKUP($G2298,county_facts!$A:$BB,33,FALSE)</f>
        <v>21769</v>
      </c>
      <c r="AL2298">
        <f>VLOOKUP($G2298,county_facts!$A:$BB,34,FALSE)</f>
        <v>30325</v>
      </c>
      <c r="AM2298">
        <f>VLOOKUP($G2298,county_facts!$A:$BB,35,FALSE)</f>
        <v>25.3</v>
      </c>
      <c r="AN2298">
        <f>VLOOKUP($G2298,county_facts!$A:$BB,36,FALSE)</f>
        <v>300</v>
      </c>
      <c r="AO2298">
        <f>VLOOKUP($G2298,county_facts!$A:$BB,37,FALSE)</f>
        <v>5076</v>
      </c>
      <c r="AP2298">
        <f>VLOOKUP($G2298,county_facts!$A:$BB,38,FALSE)</f>
        <v>0.9</v>
      </c>
      <c r="AQ2298">
        <f>VLOOKUP($G2298,county_facts!$A:$BB,39,FALSE)</f>
        <v>413</v>
      </c>
      <c r="AR2298">
        <f>VLOOKUP($G2298,county_facts!$A:$BB,40,FALSE)</f>
        <v>589</v>
      </c>
      <c r="AS2298">
        <f>VLOOKUP($G2298,county_facts!$A:$BB,41,FALSE)</f>
        <v>0</v>
      </c>
      <c r="AT2298">
        <f>VLOOKUP($G2298,county_facts!$A:$BB,42,FALSE)</f>
        <v>0</v>
      </c>
      <c r="AU2298">
        <f>VLOOKUP($G2298,county_facts!$A:$BB,43,FALSE)</f>
        <v>0</v>
      </c>
      <c r="AV2298">
        <f>VLOOKUP($G2298,county_facts!$A:$BB,44,FALSE)</f>
        <v>0</v>
      </c>
      <c r="AW2298">
        <f>VLOOKUP($G2298,county_facts!$A:$BB,45,FALSE)</f>
        <v>0</v>
      </c>
      <c r="AX2298">
        <f>VLOOKUP($G2298,county_facts!$A:$BB,46,FALSE)</f>
        <v>0</v>
      </c>
      <c r="AY2298">
        <f>VLOOKUP($G2298,county_facts!$A:$BB,47,FALSE)</f>
        <v>204060</v>
      </c>
      <c r="AZ2298">
        <f>VLOOKUP($G2298,county_facts!$A:$BB,48,FALSE)</f>
        <v>36907</v>
      </c>
      <c r="BA2298">
        <f>VLOOKUP($G2298,county_facts!$A:$BB,49,FALSE)</f>
        <v>227492</v>
      </c>
      <c r="BB2298">
        <f>VLOOKUP($G2298,county_facts!$A:$BB,50,FALSE)</f>
        <v>33474</v>
      </c>
      <c r="BC2298">
        <f>VLOOKUP($G2298,county_facts!$A:$BB,51,FALSE)</f>
        <v>22522</v>
      </c>
      <c r="BD2298">
        <f>VLOOKUP($G2298,county_facts!$A:$BB,52,FALSE)</f>
        <v>1</v>
      </c>
      <c r="BE2298">
        <f>VLOOKUP($G2298,county_facts!$A:$BB,53,FALSE)</f>
        <v>8.24</v>
      </c>
      <c r="BF2298">
        <f>VLOOKUP($G2298,county_facts!$A:$BB,54,FALSE)</f>
        <v>854.6</v>
      </c>
    </row>
    <row r="2299" spans="1:58" x14ac:dyDescent="0.3">
      <c r="A2299" t="s">
        <v>9</v>
      </c>
      <c r="B2299" t="s">
        <v>930</v>
      </c>
      <c r="C2299">
        <v>82</v>
      </c>
      <c r="D2299" t="s">
        <v>840</v>
      </c>
      <c r="E2299">
        <v>255</v>
      </c>
      <c r="F2299">
        <v>0.321568627</v>
      </c>
      <c r="G2299">
        <v>51640</v>
      </c>
      <c r="H2299">
        <f>VLOOKUP($G2299,county_facts!$A:$BB,4,FALSE)</f>
        <v>7014</v>
      </c>
      <c r="I2299">
        <f>VLOOKUP($G2299,county_facts!$A:$BB,5,FALSE)</f>
        <v>7042</v>
      </c>
      <c r="J2299">
        <f>VLOOKUP($G2299,county_facts!$A:$BB,6,FALSE)</f>
        <v>-0.4</v>
      </c>
      <c r="K2299">
        <f>VLOOKUP($G2299,county_facts!$A:$BB,7,FALSE)</f>
        <v>7042</v>
      </c>
      <c r="L2299">
        <f>VLOOKUP($G2299,county_facts!$A:$BB,8,FALSE)</f>
        <v>7.4</v>
      </c>
      <c r="M2299">
        <f>VLOOKUP($G2299,county_facts!$A:$BB,9,FALSE)</f>
        <v>23.9</v>
      </c>
      <c r="N2299">
        <f>VLOOKUP($G2299,county_facts!$A:$BB,10,FALSE)</f>
        <v>20</v>
      </c>
      <c r="O2299">
        <f>VLOOKUP($G2299,county_facts!$A:$BB,11,FALSE)</f>
        <v>53</v>
      </c>
      <c r="P2299">
        <f>VLOOKUP($G2299,county_facts!$A:$BB,12,FALSE)</f>
        <v>89.7</v>
      </c>
      <c r="Q2299">
        <f>VLOOKUP($G2299,county_facts!$A:$BB,13,FALSE)</f>
        <v>7</v>
      </c>
      <c r="R2299">
        <f>VLOOKUP($G2299,county_facts!$A:$BB,14,FALSE)</f>
        <v>0.3</v>
      </c>
      <c r="S2299">
        <f>VLOOKUP($G2299,county_facts!$A:$BB,15,FALSE)</f>
        <v>0.6</v>
      </c>
      <c r="T2299">
        <f>VLOOKUP($G2299,county_facts!$A:$BB,16,FALSE)</f>
        <v>0.3</v>
      </c>
      <c r="U2299">
        <f>VLOOKUP($G2299,county_facts!$A:$BB,17,FALSE)</f>
        <v>2.1</v>
      </c>
      <c r="V2299">
        <f>VLOOKUP($G2299,county_facts!$A:$BB,18,FALSE)</f>
        <v>14.7</v>
      </c>
      <c r="W2299">
        <f>VLOOKUP($G2299,county_facts!$A:$BB,19,FALSE)</f>
        <v>76.8</v>
      </c>
      <c r="X2299">
        <f>VLOOKUP($G2299,county_facts!$A:$BB,20,FALSE)</f>
        <v>90.1</v>
      </c>
      <c r="Y2299">
        <f>VLOOKUP($G2299,county_facts!$A:$BB,21,FALSE)</f>
        <v>6.7</v>
      </c>
      <c r="Z2299">
        <f>VLOOKUP($G2299,county_facts!$A:$BB,22,FALSE)</f>
        <v>9.1</v>
      </c>
      <c r="AA2299">
        <f>VLOOKUP($G2299,county_facts!$A:$BB,23,FALSE)</f>
        <v>75.8</v>
      </c>
      <c r="AB2299">
        <f>VLOOKUP($G2299,county_facts!$A:$BB,24,FALSE)</f>
        <v>14.5</v>
      </c>
      <c r="AC2299">
        <f>VLOOKUP($G2299,county_facts!$A:$BB,25,FALSE)</f>
        <v>559</v>
      </c>
      <c r="AD2299">
        <f>VLOOKUP($G2299,county_facts!$A:$BB,26,FALSE)</f>
        <v>21.4</v>
      </c>
      <c r="AE2299">
        <f>VLOOKUP($G2299,county_facts!$A:$BB,27,FALSE)</f>
        <v>3232</v>
      </c>
      <c r="AF2299">
        <f>VLOOKUP($G2299,county_facts!$A:$BB,28,FALSE)</f>
        <v>65.099999999999994</v>
      </c>
      <c r="AG2299">
        <f>VLOOKUP($G2299,county_facts!$A:$BB,29,FALSE)</f>
        <v>20.3</v>
      </c>
      <c r="AH2299">
        <f>VLOOKUP($G2299,county_facts!$A:$BB,30,FALSE)</f>
        <v>112900</v>
      </c>
      <c r="AI2299">
        <f>VLOOKUP($G2299,county_facts!$A:$BB,31,FALSE)</f>
        <v>3018</v>
      </c>
      <c r="AJ2299">
        <f>VLOOKUP($G2299,county_facts!$A:$BB,32,FALSE)</f>
        <v>2.21</v>
      </c>
      <c r="AK2299">
        <f>VLOOKUP($G2299,county_facts!$A:$BB,33,FALSE)</f>
        <v>21769</v>
      </c>
      <c r="AL2299">
        <f>VLOOKUP($G2299,county_facts!$A:$BB,34,FALSE)</f>
        <v>30325</v>
      </c>
      <c r="AM2299">
        <f>VLOOKUP($G2299,county_facts!$A:$BB,35,FALSE)</f>
        <v>25.3</v>
      </c>
      <c r="AN2299">
        <f>VLOOKUP($G2299,county_facts!$A:$BB,36,FALSE)</f>
        <v>300</v>
      </c>
      <c r="AO2299">
        <f>VLOOKUP($G2299,county_facts!$A:$BB,37,FALSE)</f>
        <v>5076</v>
      </c>
      <c r="AP2299">
        <f>VLOOKUP($G2299,county_facts!$A:$BB,38,FALSE)</f>
        <v>0.9</v>
      </c>
      <c r="AQ2299">
        <f>VLOOKUP($G2299,county_facts!$A:$BB,39,FALSE)</f>
        <v>413</v>
      </c>
      <c r="AR2299">
        <f>VLOOKUP($G2299,county_facts!$A:$BB,40,FALSE)</f>
        <v>589</v>
      </c>
      <c r="AS2299">
        <f>VLOOKUP($G2299,county_facts!$A:$BB,41,FALSE)</f>
        <v>0</v>
      </c>
      <c r="AT2299">
        <f>VLOOKUP($G2299,county_facts!$A:$BB,42,FALSE)</f>
        <v>0</v>
      </c>
      <c r="AU2299">
        <f>VLOOKUP($G2299,county_facts!$A:$BB,43,FALSE)</f>
        <v>0</v>
      </c>
      <c r="AV2299">
        <f>VLOOKUP($G2299,county_facts!$A:$BB,44,FALSE)</f>
        <v>0</v>
      </c>
      <c r="AW2299">
        <f>VLOOKUP($G2299,county_facts!$A:$BB,45,FALSE)</f>
        <v>0</v>
      </c>
      <c r="AX2299">
        <f>VLOOKUP($G2299,county_facts!$A:$BB,46,FALSE)</f>
        <v>0</v>
      </c>
      <c r="AY2299">
        <f>VLOOKUP($G2299,county_facts!$A:$BB,47,FALSE)</f>
        <v>204060</v>
      </c>
      <c r="AZ2299">
        <f>VLOOKUP($G2299,county_facts!$A:$BB,48,FALSE)</f>
        <v>36907</v>
      </c>
      <c r="BA2299">
        <f>VLOOKUP($G2299,county_facts!$A:$BB,49,FALSE)</f>
        <v>227492</v>
      </c>
      <c r="BB2299">
        <f>VLOOKUP($G2299,county_facts!$A:$BB,50,FALSE)</f>
        <v>33474</v>
      </c>
      <c r="BC2299">
        <f>VLOOKUP($G2299,county_facts!$A:$BB,51,FALSE)</f>
        <v>22522</v>
      </c>
      <c r="BD2299">
        <f>VLOOKUP($G2299,county_facts!$A:$BB,52,FALSE)</f>
        <v>1</v>
      </c>
      <c r="BE2299">
        <f>VLOOKUP($G2299,county_facts!$A:$BB,53,FALSE)</f>
        <v>8.24</v>
      </c>
      <c r="BF2299">
        <f>VLOOKUP($G2299,county_facts!$A:$BB,54,FALSE)</f>
        <v>854.6</v>
      </c>
    </row>
    <row r="2300" spans="1:58" x14ac:dyDescent="0.3">
      <c r="A2300" t="s">
        <v>6</v>
      </c>
      <c r="B2300" t="s">
        <v>931</v>
      </c>
      <c r="C2300">
        <v>2124</v>
      </c>
      <c r="D2300" t="s">
        <v>840</v>
      </c>
      <c r="E2300">
        <v>3383</v>
      </c>
      <c r="F2300">
        <v>0.62784510800000004</v>
      </c>
      <c r="G2300">
        <v>51630</v>
      </c>
      <c r="H2300">
        <f>VLOOKUP($G2300,county_facts!$A:$BB,4,FALSE)</f>
        <v>28350</v>
      </c>
      <c r="I2300">
        <f>VLOOKUP($G2300,county_facts!$A:$BB,5,FALSE)</f>
        <v>24023</v>
      </c>
      <c r="J2300">
        <f>VLOOKUP($G2300,county_facts!$A:$BB,6,FALSE)</f>
        <v>18</v>
      </c>
      <c r="K2300">
        <f>VLOOKUP($G2300,county_facts!$A:$BB,7,FALSE)</f>
        <v>24286</v>
      </c>
      <c r="L2300">
        <f>VLOOKUP($G2300,county_facts!$A:$BB,8,FALSE)</f>
        <v>7.2</v>
      </c>
      <c r="M2300">
        <f>VLOOKUP($G2300,county_facts!$A:$BB,9,FALSE)</f>
        <v>20.3</v>
      </c>
      <c r="N2300">
        <f>VLOOKUP($G2300,county_facts!$A:$BB,10,FALSE)</f>
        <v>10.1</v>
      </c>
      <c r="O2300">
        <f>VLOOKUP($G2300,county_facts!$A:$BB,11,FALSE)</f>
        <v>54.5</v>
      </c>
      <c r="P2300">
        <f>VLOOKUP($G2300,county_facts!$A:$BB,12,FALSE)</f>
        <v>68.400000000000006</v>
      </c>
      <c r="Q2300">
        <f>VLOOKUP($G2300,county_facts!$A:$BB,13,FALSE)</f>
        <v>24.1</v>
      </c>
      <c r="R2300">
        <f>VLOOKUP($G2300,county_facts!$A:$BB,14,FALSE)</f>
        <v>0.8</v>
      </c>
      <c r="S2300">
        <f>VLOOKUP($G2300,county_facts!$A:$BB,15,FALSE)</f>
        <v>3</v>
      </c>
      <c r="T2300">
        <f>VLOOKUP($G2300,county_facts!$A:$BB,16,FALSE)</f>
        <v>0.1</v>
      </c>
      <c r="U2300">
        <f>VLOOKUP($G2300,county_facts!$A:$BB,17,FALSE)</f>
        <v>3.7</v>
      </c>
      <c r="V2300">
        <f>VLOOKUP($G2300,county_facts!$A:$BB,18,FALSE)</f>
        <v>10.9</v>
      </c>
      <c r="W2300">
        <f>VLOOKUP($G2300,county_facts!$A:$BB,19,FALSE)</f>
        <v>60</v>
      </c>
      <c r="X2300">
        <f>VLOOKUP($G2300,county_facts!$A:$BB,20,FALSE)</f>
        <v>70.400000000000006</v>
      </c>
      <c r="Y2300">
        <f>VLOOKUP($G2300,county_facts!$A:$BB,21,FALSE)</f>
        <v>8.9</v>
      </c>
      <c r="Z2300">
        <f>VLOOKUP($G2300,county_facts!$A:$BB,22,FALSE)</f>
        <v>11.8</v>
      </c>
      <c r="AA2300">
        <f>VLOOKUP($G2300,county_facts!$A:$BB,23,FALSE)</f>
        <v>90.3</v>
      </c>
      <c r="AB2300">
        <f>VLOOKUP($G2300,county_facts!$A:$BB,24,FALSE)</f>
        <v>35.1</v>
      </c>
      <c r="AC2300">
        <f>VLOOKUP($G2300,county_facts!$A:$BB,25,FALSE)</f>
        <v>1934</v>
      </c>
      <c r="AD2300">
        <f>VLOOKUP($G2300,county_facts!$A:$BB,26,FALSE)</f>
        <v>25</v>
      </c>
      <c r="AE2300">
        <f>VLOOKUP($G2300,county_facts!$A:$BB,27,FALSE)</f>
        <v>11469</v>
      </c>
      <c r="AF2300">
        <f>VLOOKUP($G2300,county_facts!$A:$BB,28,FALSE)</f>
        <v>38.1</v>
      </c>
      <c r="AG2300">
        <f>VLOOKUP($G2300,county_facts!$A:$BB,29,FALSE)</f>
        <v>47.5</v>
      </c>
      <c r="AH2300">
        <f>VLOOKUP($G2300,county_facts!$A:$BB,30,FALSE)</f>
        <v>314300</v>
      </c>
      <c r="AI2300">
        <f>VLOOKUP($G2300,county_facts!$A:$BB,31,FALSE)</f>
        <v>9779</v>
      </c>
      <c r="AJ2300">
        <f>VLOOKUP($G2300,county_facts!$A:$BB,32,FALSE)</f>
        <v>2.38</v>
      </c>
      <c r="AK2300">
        <f>VLOOKUP($G2300,county_facts!$A:$BB,33,FALSE)</f>
        <v>27222</v>
      </c>
      <c r="AL2300">
        <f>VLOOKUP($G2300,county_facts!$A:$BB,34,FALSE)</f>
        <v>47040</v>
      </c>
      <c r="AM2300">
        <f>VLOOKUP($G2300,county_facts!$A:$BB,35,FALSE)</f>
        <v>18.600000000000001</v>
      </c>
      <c r="AN2300">
        <f>VLOOKUP($G2300,county_facts!$A:$BB,36,FALSE)</f>
        <v>1313</v>
      </c>
      <c r="AO2300">
        <f>VLOOKUP($G2300,county_facts!$A:$BB,37,FALSE)</f>
        <v>20593</v>
      </c>
      <c r="AP2300">
        <f>VLOOKUP($G2300,county_facts!$A:$BB,38,FALSE)</f>
        <v>1.7</v>
      </c>
      <c r="AQ2300">
        <f>VLOOKUP($G2300,county_facts!$A:$BB,39,FALSE)</f>
        <v>1742</v>
      </c>
      <c r="AR2300">
        <f>VLOOKUP($G2300,county_facts!$A:$BB,40,FALSE)</f>
        <v>2765</v>
      </c>
      <c r="AS2300">
        <f>VLOOKUP($G2300,county_facts!$A:$BB,41,FALSE)</f>
        <v>5.2</v>
      </c>
      <c r="AT2300">
        <f>VLOOKUP($G2300,county_facts!$A:$BB,42,FALSE)</f>
        <v>0</v>
      </c>
      <c r="AU2300">
        <f>VLOOKUP($G2300,county_facts!$A:$BB,43,FALSE)</f>
        <v>0</v>
      </c>
      <c r="AV2300">
        <f>VLOOKUP($G2300,county_facts!$A:$BB,44,FALSE)</f>
        <v>0</v>
      </c>
      <c r="AW2300">
        <f>VLOOKUP($G2300,county_facts!$A:$BB,45,FALSE)</f>
        <v>2.2000000000000002</v>
      </c>
      <c r="AX2300">
        <f>VLOOKUP($G2300,county_facts!$A:$BB,46,FALSE)</f>
        <v>28.4</v>
      </c>
      <c r="AY2300">
        <f>VLOOKUP($G2300,county_facts!$A:$BB,47,FALSE)</f>
        <v>0</v>
      </c>
      <c r="AZ2300">
        <f>VLOOKUP($G2300,county_facts!$A:$BB,48,FALSE)</f>
        <v>0</v>
      </c>
      <c r="BA2300">
        <f>VLOOKUP($G2300,county_facts!$A:$BB,49,FALSE)</f>
        <v>1052131</v>
      </c>
      <c r="BB2300">
        <f>VLOOKUP($G2300,county_facts!$A:$BB,50,FALSE)</f>
        <v>47014</v>
      </c>
      <c r="BC2300">
        <f>VLOOKUP($G2300,county_facts!$A:$BB,51,FALSE)</f>
        <v>171568</v>
      </c>
      <c r="BD2300">
        <f>VLOOKUP($G2300,county_facts!$A:$BB,52,FALSE)</f>
        <v>23</v>
      </c>
      <c r="BE2300">
        <f>VLOOKUP($G2300,county_facts!$A:$BB,53,FALSE)</f>
        <v>10.44</v>
      </c>
      <c r="BF2300">
        <f>VLOOKUP($G2300,county_facts!$A:$BB,54,FALSE)</f>
        <v>2326.1999999999998</v>
      </c>
    </row>
    <row r="2301" spans="1:58" x14ac:dyDescent="0.3">
      <c r="A2301" t="s">
        <v>9</v>
      </c>
      <c r="B2301" t="s">
        <v>931</v>
      </c>
      <c r="C2301">
        <v>1259</v>
      </c>
      <c r="D2301" t="s">
        <v>840</v>
      </c>
      <c r="E2301">
        <v>3383</v>
      </c>
      <c r="F2301">
        <v>0.37215489200000001</v>
      </c>
      <c r="G2301">
        <v>51630</v>
      </c>
      <c r="H2301">
        <f>VLOOKUP($G2301,county_facts!$A:$BB,4,FALSE)</f>
        <v>28350</v>
      </c>
      <c r="I2301">
        <f>VLOOKUP($G2301,county_facts!$A:$BB,5,FALSE)</f>
        <v>24023</v>
      </c>
      <c r="J2301">
        <f>VLOOKUP($G2301,county_facts!$A:$BB,6,FALSE)</f>
        <v>18</v>
      </c>
      <c r="K2301">
        <f>VLOOKUP($G2301,county_facts!$A:$BB,7,FALSE)</f>
        <v>24286</v>
      </c>
      <c r="L2301">
        <f>VLOOKUP($G2301,county_facts!$A:$BB,8,FALSE)</f>
        <v>7.2</v>
      </c>
      <c r="M2301">
        <f>VLOOKUP($G2301,county_facts!$A:$BB,9,FALSE)</f>
        <v>20.3</v>
      </c>
      <c r="N2301">
        <f>VLOOKUP($G2301,county_facts!$A:$BB,10,FALSE)</f>
        <v>10.1</v>
      </c>
      <c r="O2301">
        <f>VLOOKUP($G2301,county_facts!$A:$BB,11,FALSE)</f>
        <v>54.5</v>
      </c>
      <c r="P2301">
        <f>VLOOKUP($G2301,county_facts!$A:$BB,12,FALSE)</f>
        <v>68.400000000000006</v>
      </c>
      <c r="Q2301">
        <f>VLOOKUP($G2301,county_facts!$A:$BB,13,FALSE)</f>
        <v>24.1</v>
      </c>
      <c r="R2301">
        <f>VLOOKUP($G2301,county_facts!$A:$BB,14,FALSE)</f>
        <v>0.8</v>
      </c>
      <c r="S2301">
        <f>VLOOKUP($G2301,county_facts!$A:$BB,15,FALSE)</f>
        <v>3</v>
      </c>
      <c r="T2301">
        <f>VLOOKUP($G2301,county_facts!$A:$BB,16,FALSE)</f>
        <v>0.1</v>
      </c>
      <c r="U2301">
        <f>VLOOKUP($G2301,county_facts!$A:$BB,17,FALSE)</f>
        <v>3.7</v>
      </c>
      <c r="V2301">
        <f>VLOOKUP($G2301,county_facts!$A:$BB,18,FALSE)</f>
        <v>10.9</v>
      </c>
      <c r="W2301">
        <f>VLOOKUP($G2301,county_facts!$A:$BB,19,FALSE)</f>
        <v>60</v>
      </c>
      <c r="X2301">
        <f>VLOOKUP($G2301,county_facts!$A:$BB,20,FALSE)</f>
        <v>70.400000000000006</v>
      </c>
      <c r="Y2301">
        <f>VLOOKUP($G2301,county_facts!$A:$BB,21,FALSE)</f>
        <v>8.9</v>
      </c>
      <c r="Z2301">
        <f>VLOOKUP($G2301,county_facts!$A:$BB,22,FALSE)</f>
        <v>11.8</v>
      </c>
      <c r="AA2301">
        <f>VLOOKUP($G2301,county_facts!$A:$BB,23,FALSE)</f>
        <v>90.3</v>
      </c>
      <c r="AB2301">
        <f>VLOOKUP($G2301,county_facts!$A:$BB,24,FALSE)</f>
        <v>35.1</v>
      </c>
      <c r="AC2301">
        <f>VLOOKUP($G2301,county_facts!$A:$BB,25,FALSE)</f>
        <v>1934</v>
      </c>
      <c r="AD2301">
        <f>VLOOKUP($G2301,county_facts!$A:$BB,26,FALSE)</f>
        <v>25</v>
      </c>
      <c r="AE2301">
        <f>VLOOKUP($G2301,county_facts!$A:$BB,27,FALSE)</f>
        <v>11469</v>
      </c>
      <c r="AF2301">
        <f>VLOOKUP($G2301,county_facts!$A:$BB,28,FALSE)</f>
        <v>38.1</v>
      </c>
      <c r="AG2301">
        <f>VLOOKUP($G2301,county_facts!$A:$BB,29,FALSE)</f>
        <v>47.5</v>
      </c>
      <c r="AH2301">
        <f>VLOOKUP($G2301,county_facts!$A:$BB,30,FALSE)</f>
        <v>314300</v>
      </c>
      <c r="AI2301">
        <f>VLOOKUP($G2301,county_facts!$A:$BB,31,FALSE)</f>
        <v>9779</v>
      </c>
      <c r="AJ2301">
        <f>VLOOKUP($G2301,county_facts!$A:$BB,32,FALSE)</f>
        <v>2.38</v>
      </c>
      <c r="AK2301">
        <f>VLOOKUP($G2301,county_facts!$A:$BB,33,FALSE)</f>
        <v>27222</v>
      </c>
      <c r="AL2301">
        <f>VLOOKUP($G2301,county_facts!$A:$BB,34,FALSE)</f>
        <v>47040</v>
      </c>
      <c r="AM2301">
        <f>VLOOKUP($G2301,county_facts!$A:$BB,35,FALSE)</f>
        <v>18.600000000000001</v>
      </c>
      <c r="AN2301">
        <f>VLOOKUP($G2301,county_facts!$A:$BB,36,FALSE)</f>
        <v>1313</v>
      </c>
      <c r="AO2301">
        <f>VLOOKUP($G2301,county_facts!$A:$BB,37,FALSE)</f>
        <v>20593</v>
      </c>
      <c r="AP2301">
        <f>VLOOKUP($G2301,county_facts!$A:$BB,38,FALSE)</f>
        <v>1.7</v>
      </c>
      <c r="AQ2301">
        <f>VLOOKUP($G2301,county_facts!$A:$BB,39,FALSE)</f>
        <v>1742</v>
      </c>
      <c r="AR2301">
        <f>VLOOKUP($G2301,county_facts!$A:$BB,40,FALSE)</f>
        <v>2765</v>
      </c>
      <c r="AS2301">
        <f>VLOOKUP($G2301,county_facts!$A:$BB,41,FALSE)</f>
        <v>5.2</v>
      </c>
      <c r="AT2301">
        <f>VLOOKUP($G2301,county_facts!$A:$BB,42,FALSE)</f>
        <v>0</v>
      </c>
      <c r="AU2301">
        <f>VLOOKUP($G2301,county_facts!$A:$BB,43,FALSE)</f>
        <v>0</v>
      </c>
      <c r="AV2301">
        <f>VLOOKUP($G2301,county_facts!$A:$BB,44,FALSE)</f>
        <v>0</v>
      </c>
      <c r="AW2301">
        <f>VLOOKUP($G2301,county_facts!$A:$BB,45,FALSE)</f>
        <v>2.2000000000000002</v>
      </c>
      <c r="AX2301">
        <f>VLOOKUP($G2301,county_facts!$A:$BB,46,FALSE)</f>
        <v>28.4</v>
      </c>
      <c r="AY2301">
        <f>VLOOKUP($G2301,county_facts!$A:$BB,47,FALSE)</f>
        <v>0</v>
      </c>
      <c r="AZ2301">
        <f>VLOOKUP($G2301,county_facts!$A:$BB,48,FALSE)</f>
        <v>0</v>
      </c>
      <c r="BA2301">
        <f>VLOOKUP($G2301,county_facts!$A:$BB,49,FALSE)</f>
        <v>1052131</v>
      </c>
      <c r="BB2301">
        <f>VLOOKUP($G2301,county_facts!$A:$BB,50,FALSE)</f>
        <v>47014</v>
      </c>
      <c r="BC2301">
        <f>VLOOKUP($G2301,county_facts!$A:$BB,51,FALSE)</f>
        <v>171568</v>
      </c>
      <c r="BD2301">
        <f>VLOOKUP($G2301,county_facts!$A:$BB,52,FALSE)</f>
        <v>23</v>
      </c>
      <c r="BE2301">
        <f>VLOOKUP($G2301,county_facts!$A:$BB,53,FALSE)</f>
        <v>10.44</v>
      </c>
      <c r="BF2301">
        <f>VLOOKUP($G2301,county_facts!$A:$BB,54,FALSE)</f>
        <v>2326.1999999999998</v>
      </c>
    </row>
    <row r="2302" spans="1:58" x14ac:dyDescent="0.3">
      <c r="A2302" t="s">
        <v>6</v>
      </c>
      <c r="B2302" t="s">
        <v>877</v>
      </c>
      <c r="C2302">
        <v>4414</v>
      </c>
      <c r="D2302" t="s">
        <v>840</v>
      </c>
      <c r="E2302">
        <v>6626</v>
      </c>
      <c r="F2302">
        <v>0.66616359800000002</v>
      </c>
      <c r="G2302">
        <v>51069</v>
      </c>
      <c r="H2302">
        <f>VLOOKUP($G2302,county_facts!$A:$BB,4,FALSE)</f>
        <v>82377</v>
      </c>
      <c r="I2302">
        <f>VLOOKUP($G2302,county_facts!$A:$BB,5,FALSE)</f>
        <v>78306</v>
      </c>
      <c r="J2302">
        <f>VLOOKUP($G2302,county_facts!$A:$BB,6,FALSE)</f>
        <v>5.2</v>
      </c>
      <c r="K2302">
        <f>VLOOKUP($G2302,county_facts!$A:$BB,7,FALSE)</f>
        <v>78305</v>
      </c>
      <c r="L2302">
        <f>VLOOKUP($G2302,county_facts!$A:$BB,8,FALSE)</f>
        <v>5.8</v>
      </c>
      <c r="M2302">
        <f>VLOOKUP($G2302,county_facts!$A:$BB,9,FALSE)</f>
        <v>23.5</v>
      </c>
      <c r="N2302">
        <f>VLOOKUP($G2302,county_facts!$A:$BB,10,FALSE)</f>
        <v>15.2</v>
      </c>
      <c r="O2302">
        <f>VLOOKUP($G2302,county_facts!$A:$BB,11,FALSE)</f>
        <v>50.2</v>
      </c>
      <c r="P2302">
        <f>VLOOKUP($G2302,county_facts!$A:$BB,12,FALSE)</f>
        <v>91.4</v>
      </c>
      <c r="Q2302">
        <f>VLOOKUP($G2302,county_facts!$A:$BB,13,FALSE)</f>
        <v>4.5999999999999996</v>
      </c>
      <c r="R2302">
        <f>VLOOKUP($G2302,county_facts!$A:$BB,14,FALSE)</f>
        <v>0.4</v>
      </c>
      <c r="S2302">
        <f>VLOOKUP($G2302,county_facts!$A:$BB,15,FALSE)</f>
        <v>1.6</v>
      </c>
      <c r="T2302">
        <f>VLOOKUP($G2302,county_facts!$A:$BB,16,FALSE)</f>
        <v>0.1</v>
      </c>
      <c r="U2302">
        <f>VLOOKUP($G2302,county_facts!$A:$BB,17,FALSE)</f>
        <v>2</v>
      </c>
      <c r="V2302">
        <f>VLOOKUP($G2302,county_facts!$A:$BB,18,FALSE)</f>
        <v>7.4</v>
      </c>
      <c r="W2302">
        <f>VLOOKUP($G2302,county_facts!$A:$BB,19,FALSE)</f>
        <v>84.8</v>
      </c>
      <c r="X2302">
        <f>VLOOKUP($G2302,county_facts!$A:$BB,20,FALSE)</f>
        <v>86.1</v>
      </c>
      <c r="Y2302">
        <f>VLOOKUP($G2302,county_facts!$A:$BB,21,FALSE)</f>
        <v>5.5</v>
      </c>
      <c r="Z2302">
        <f>VLOOKUP($G2302,county_facts!$A:$BB,22,FALSE)</f>
        <v>7.9</v>
      </c>
      <c r="AA2302">
        <f>VLOOKUP($G2302,county_facts!$A:$BB,23,FALSE)</f>
        <v>86</v>
      </c>
      <c r="AB2302">
        <f>VLOOKUP($G2302,county_facts!$A:$BB,24,FALSE)</f>
        <v>27.5</v>
      </c>
      <c r="AC2302">
        <f>VLOOKUP($G2302,county_facts!$A:$BB,25,FALSE)</f>
        <v>7459</v>
      </c>
      <c r="AD2302">
        <f>VLOOKUP($G2302,county_facts!$A:$BB,26,FALSE)</f>
        <v>30.3</v>
      </c>
      <c r="AE2302">
        <f>VLOOKUP($G2302,county_facts!$A:$BB,27,FALSE)</f>
        <v>32400</v>
      </c>
      <c r="AF2302">
        <f>VLOOKUP($G2302,county_facts!$A:$BB,28,FALSE)</f>
        <v>78.3</v>
      </c>
      <c r="AG2302">
        <f>VLOOKUP($G2302,county_facts!$A:$BB,29,FALSE)</f>
        <v>6</v>
      </c>
      <c r="AH2302">
        <f>VLOOKUP($G2302,county_facts!$A:$BB,30,FALSE)</f>
        <v>226900</v>
      </c>
      <c r="AI2302">
        <f>VLOOKUP($G2302,county_facts!$A:$BB,31,FALSE)</f>
        <v>29172</v>
      </c>
      <c r="AJ2302">
        <f>VLOOKUP($G2302,county_facts!$A:$BB,32,FALSE)</f>
        <v>2.68</v>
      </c>
      <c r="AK2302">
        <f>VLOOKUP($G2302,county_facts!$A:$BB,33,FALSE)</f>
        <v>30112</v>
      </c>
      <c r="AL2302">
        <f>VLOOKUP($G2302,county_facts!$A:$BB,34,FALSE)</f>
        <v>68424</v>
      </c>
      <c r="AM2302">
        <f>VLOOKUP($G2302,county_facts!$A:$BB,35,FALSE)</f>
        <v>7.1</v>
      </c>
      <c r="AN2302">
        <f>VLOOKUP($G2302,county_facts!$A:$BB,36,FALSE)</f>
        <v>1442</v>
      </c>
      <c r="AO2302">
        <f>VLOOKUP($G2302,county_facts!$A:$BB,37,FALSE)</f>
        <v>21853</v>
      </c>
      <c r="AP2302">
        <f>VLOOKUP($G2302,county_facts!$A:$BB,38,FALSE)</f>
        <v>-0.6</v>
      </c>
      <c r="AQ2302">
        <f>VLOOKUP($G2302,county_facts!$A:$BB,39,FALSE)</f>
        <v>5206</v>
      </c>
      <c r="AR2302">
        <f>VLOOKUP($G2302,county_facts!$A:$BB,40,FALSE)</f>
        <v>6250</v>
      </c>
      <c r="AS2302">
        <f>VLOOKUP($G2302,county_facts!$A:$BB,41,FALSE)</f>
        <v>0</v>
      </c>
      <c r="AT2302">
        <f>VLOOKUP($G2302,county_facts!$A:$BB,42,FALSE)</f>
        <v>0</v>
      </c>
      <c r="AU2302">
        <f>VLOOKUP($G2302,county_facts!$A:$BB,43,FALSE)</f>
        <v>3.5</v>
      </c>
      <c r="AV2302">
        <f>VLOOKUP($G2302,county_facts!$A:$BB,44,FALSE)</f>
        <v>0</v>
      </c>
      <c r="AW2302">
        <f>VLOOKUP($G2302,county_facts!$A:$BB,45,FALSE)</f>
        <v>1.9</v>
      </c>
      <c r="AX2302">
        <f>VLOOKUP($G2302,county_facts!$A:$BB,46,FALSE)</f>
        <v>23.3</v>
      </c>
      <c r="AY2302">
        <f>VLOOKUP($G2302,county_facts!$A:$BB,47,FALSE)</f>
        <v>2578741</v>
      </c>
      <c r="AZ2302">
        <f>VLOOKUP($G2302,county_facts!$A:$BB,48,FALSE)</f>
        <v>632209</v>
      </c>
      <c r="BA2302">
        <f>VLOOKUP($G2302,county_facts!$A:$BB,49,FALSE)</f>
        <v>1120732</v>
      </c>
      <c r="BB2302">
        <f>VLOOKUP($G2302,county_facts!$A:$BB,50,FALSE)</f>
        <v>15427</v>
      </c>
      <c r="BC2302">
        <f>VLOOKUP($G2302,county_facts!$A:$BB,51,FALSE)</f>
        <v>86657</v>
      </c>
      <c r="BD2302">
        <f>VLOOKUP($G2302,county_facts!$A:$BB,52,FALSE)</f>
        <v>436</v>
      </c>
      <c r="BE2302">
        <f>VLOOKUP($G2302,county_facts!$A:$BB,53,FALSE)</f>
        <v>413.5</v>
      </c>
      <c r="BF2302">
        <f>VLOOKUP($G2302,county_facts!$A:$BB,54,FALSE)</f>
        <v>189.4</v>
      </c>
    </row>
    <row r="2303" spans="1:58" x14ac:dyDescent="0.3">
      <c r="A2303" t="s">
        <v>9</v>
      </c>
      <c r="B2303" t="s">
        <v>877</v>
      </c>
      <c r="C2303">
        <v>2212</v>
      </c>
      <c r="D2303" t="s">
        <v>840</v>
      </c>
      <c r="E2303">
        <v>6626</v>
      </c>
      <c r="F2303">
        <v>0.33383640199999998</v>
      </c>
      <c r="G2303">
        <v>51069</v>
      </c>
      <c r="H2303">
        <f>VLOOKUP($G2303,county_facts!$A:$BB,4,FALSE)</f>
        <v>82377</v>
      </c>
      <c r="I2303">
        <f>VLOOKUP($G2303,county_facts!$A:$BB,5,FALSE)</f>
        <v>78306</v>
      </c>
      <c r="J2303">
        <f>VLOOKUP($G2303,county_facts!$A:$BB,6,FALSE)</f>
        <v>5.2</v>
      </c>
      <c r="K2303">
        <f>VLOOKUP($G2303,county_facts!$A:$BB,7,FALSE)</f>
        <v>78305</v>
      </c>
      <c r="L2303">
        <f>VLOOKUP($G2303,county_facts!$A:$BB,8,FALSE)</f>
        <v>5.8</v>
      </c>
      <c r="M2303">
        <f>VLOOKUP($G2303,county_facts!$A:$BB,9,FALSE)</f>
        <v>23.5</v>
      </c>
      <c r="N2303">
        <f>VLOOKUP($G2303,county_facts!$A:$BB,10,FALSE)</f>
        <v>15.2</v>
      </c>
      <c r="O2303">
        <f>VLOOKUP($G2303,county_facts!$A:$BB,11,FALSE)</f>
        <v>50.2</v>
      </c>
      <c r="P2303">
        <f>VLOOKUP($G2303,county_facts!$A:$BB,12,FALSE)</f>
        <v>91.4</v>
      </c>
      <c r="Q2303">
        <f>VLOOKUP($G2303,county_facts!$A:$BB,13,FALSE)</f>
        <v>4.5999999999999996</v>
      </c>
      <c r="R2303">
        <f>VLOOKUP($G2303,county_facts!$A:$BB,14,FALSE)</f>
        <v>0.4</v>
      </c>
      <c r="S2303">
        <f>VLOOKUP($G2303,county_facts!$A:$BB,15,FALSE)</f>
        <v>1.6</v>
      </c>
      <c r="T2303">
        <f>VLOOKUP($G2303,county_facts!$A:$BB,16,FALSE)</f>
        <v>0.1</v>
      </c>
      <c r="U2303">
        <f>VLOOKUP($G2303,county_facts!$A:$BB,17,FALSE)</f>
        <v>2</v>
      </c>
      <c r="V2303">
        <f>VLOOKUP($G2303,county_facts!$A:$BB,18,FALSE)</f>
        <v>7.4</v>
      </c>
      <c r="W2303">
        <f>VLOOKUP($G2303,county_facts!$A:$BB,19,FALSE)</f>
        <v>84.8</v>
      </c>
      <c r="X2303">
        <f>VLOOKUP($G2303,county_facts!$A:$BB,20,FALSE)</f>
        <v>86.1</v>
      </c>
      <c r="Y2303">
        <f>VLOOKUP($G2303,county_facts!$A:$BB,21,FALSE)</f>
        <v>5.5</v>
      </c>
      <c r="Z2303">
        <f>VLOOKUP($G2303,county_facts!$A:$BB,22,FALSE)</f>
        <v>7.9</v>
      </c>
      <c r="AA2303">
        <f>VLOOKUP($G2303,county_facts!$A:$BB,23,FALSE)</f>
        <v>86</v>
      </c>
      <c r="AB2303">
        <f>VLOOKUP($G2303,county_facts!$A:$BB,24,FALSE)</f>
        <v>27.5</v>
      </c>
      <c r="AC2303">
        <f>VLOOKUP($G2303,county_facts!$A:$BB,25,FALSE)</f>
        <v>7459</v>
      </c>
      <c r="AD2303">
        <f>VLOOKUP($G2303,county_facts!$A:$BB,26,FALSE)</f>
        <v>30.3</v>
      </c>
      <c r="AE2303">
        <f>VLOOKUP($G2303,county_facts!$A:$BB,27,FALSE)</f>
        <v>32400</v>
      </c>
      <c r="AF2303">
        <f>VLOOKUP($G2303,county_facts!$A:$BB,28,FALSE)</f>
        <v>78.3</v>
      </c>
      <c r="AG2303">
        <f>VLOOKUP($G2303,county_facts!$A:$BB,29,FALSE)</f>
        <v>6</v>
      </c>
      <c r="AH2303">
        <f>VLOOKUP($G2303,county_facts!$A:$BB,30,FALSE)</f>
        <v>226900</v>
      </c>
      <c r="AI2303">
        <f>VLOOKUP($G2303,county_facts!$A:$BB,31,FALSE)</f>
        <v>29172</v>
      </c>
      <c r="AJ2303">
        <f>VLOOKUP($G2303,county_facts!$A:$BB,32,FALSE)</f>
        <v>2.68</v>
      </c>
      <c r="AK2303">
        <f>VLOOKUP($G2303,county_facts!$A:$BB,33,FALSE)</f>
        <v>30112</v>
      </c>
      <c r="AL2303">
        <f>VLOOKUP($G2303,county_facts!$A:$BB,34,FALSE)</f>
        <v>68424</v>
      </c>
      <c r="AM2303">
        <f>VLOOKUP($G2303,county_facts!$A:$BB,35,FALSE)</f>
        <v>7.1</v>
      </c>
      <c r="AN2303">
        <f>VLOOKUP($G2303,county_facts!$A:$BB,36,FALSE)</f>
        <v>1442</v>
      </c>
      <c r="AO2303">
        <f>VLOOKUP($G2303,county_facts!$A:$BB,37,FALSE)</f>
        <v>21853</v>
      </c>
      <c r="AP2303">
        <f>VLOOKUP($G2303,county_facts!$A:$BB,38,FALSE)</f>
        <v>-0.6</v>
      </c>
      <c r="AQ2303">
        <f>VLOOKUP($G2303,county_facts!$A:$BB,39,FALSE)</f>
        <v>5206</v>
      </c>
      <c r="AR2303">
        <f>VLOOKUP($G2303,county_facts!$A:$BB,40,FALSE)</f>
        <v>6250</v>
      </c>
      <c r="AS2303">
        <f>VLOOKUP($G2303,county_facts!$A:$BB,41,FALSE)</f>
        <v>0</v>
      </c>
      <c r="AT2303">
        <f>VLOOKUP($G2303,county_facts!$A:$BB,42,FALSE)</f>
        <v>0</v>
      </c>
      <c r="AU2303">
        <f>VLOOKUP($G2303,county_facts!$A:$BB,43,FALSE)</f>
        <v>3.5</v>
      </c>
      <c r="AV2303">
        <f>VLOOKUP($G2303,county_facts!$A:$BB,44,FALSE)</f>
        <v>0</v>
      </c>
      <c r="AW2303">
        <f>VLOOKUP($G2303,county_facts!$A:$BB,45,FALSE)</f>
        <v>1.9</v>
      </c>
      <c r="AX2303">
        <f>VLOOKUP($G2303,county_facts!$A:$BB,46,FALSE)</f>
        <v>23.3</v>
      </c>
      <c r="AY2303">
        <f>VLOOKUP($G2303,county_facts!$A:$BB,47,FALSE)</f>
        <v>2578741</v>
      </c>
      <c r="AZ2303">
        <f>VLOOKUP($G2303,county_facts!$A:$BB,48,FALSE)</f>
        <v>632209</v>
      </c>
      <c r="BA2303">
        <f>VLOOKUP($G2303,county_facts!$A:$BB,49,FALSE)</f>
        <v>1120732</v>
      </c>
      <c r="BB2303">
        <f>VLOOKUP($G2303,county_facts!$A:$BB,50,FALSE)</f>
        <v>15427</v>
      </c>
      <c r="BC2303">
        <f>VLOOKUP($G2303,county_facts!$A:$BB,51,FALSE)</f>
        <v>86657</v>
      </c>
      <c r="BD2303">
        <f>VLOOKUP($G2303,county_facts!$A:$BB,52,FALSE)</f>
        <v>436</v>
      </c>
      <c r="BE2303">
        <f>VLOOKUP($G2303,county_facts!$A:$BB,53,FALSE)</f>
        <v>413.5</v>
      </c>
      <c r="BF2303">
        <f>VLOOKUP($G2303,county_facts!$A:$BB,54,FALSE)</f>
        <v>189.4</v>
      </c>
    </row>
    <row r="2304" spans="1:58" x14ac:dyDescent="0.3">
      <c r="A2304" t="s">
        <v>6</v>
      </c>
      <c r="B2304" t="s">
        <v>932</v>
      </c>
      <c r="C2304">
        <v>848</v>
      </c>
      <c r="D2304" t="s">
        <v>840</v>
      </c>
      <c r="E2304">
        <v>1021</v>
      </c>
      <c r="F2304">
        <v>0.83055827599999998</v>
      </c>
      <c r="G2304">
        <v>51620</v>
      </c>
      <c r="H2304">
        <f>VLOOKUP($G2304,county_facts!$A:$BB,4,FALSE)</f>
        <v>8526</v>
      </c>
      <c r="I2304">
        <f>VLOOKUP($G2304,county_facts!$A:$BB,5,FALSE)</f>
        <v>8561</v>
      </c>
      <c r="J2304">
        <f>VLOOKUP($G2304,county_facts!$A:$BB,6,FALSE)</f>
        <v>-0.4</v>
      </c>
      <c r="K2304">
        <f>VLOOKUP($G2304,county_facts!$A:$BB,7,FALSE)</f>
        <v>8582</v>
      </c>
      <c r="L2304">
        <f>VLOOKUP($G2304,county_facts!$A:$BB,8,FALSE)</f>
        <v>8.8000000000000007</v>
      </c>
      <c r="M2304">
        <f>VLOOKUP($G2304,county_facts!$A:$BB,9,FALSE)</f>
        <v>26.2</v>
      </c>
      <c r="N2304">
        <f>VLOOKUP($G2304,county_facts!$A:$BB,10,FALSE)</f>
        <v>17.5</v>
      </c>
      <c r="O2304">
        <f>VLOOKUP($G2304,county_facts!$A:$BB,11,FALSE)</f>
        <v>54.9</v>
      </c>
      <c r="P2304">
        <f>VLOOKUP($G2304,county_facts!$A:$BB,12,FALSE)</f>
        <v>39.200000000000003</v>
      </c>
      <c r="Q2304">
        <f>VLOOKUP($G2304,county_facts!$A:$BB,13,FALSE)</f>
        <v>57.3</v>
      </c>
      <c r="R2304">
        <f>VLOOKUP($G2304,county_facts!$A:$BB,14,FALSE)</f>
        <v>0.4</v>
      </c>
      <c r="S2304">
        <f>VLOOKUP($G2304,county_facts!$A:$BB,15,FALSE)</f>
        <v>0.9</v>
      </c>
      <c r="T2304">
        <f>VLOOKUP($G2304,county_facts!$A:$BB,16,FALSE)</f>
        <v>0</v>
      </c>
      <c r="U2304">
        <f>VLOOKUP($G2304,county_facts!$A:$BB,17,FALSE)</f>
        <v>2.1</v>
      </c>
      <c r="V2304">
        <f>VLOOKUP($G2304,county_facts!$A:$BB,18,FALSE)</f>
        <v>2.2999999999999998</v>
      </c>
      <c r="W2304">
        <f>VLOOKUP($G2304,county_facts!$A:$BB,19,FALSE)</f>
        <v>37.799999999999997</v>
      </c>
      <c r="X2304">
        <f>VLOOKUP($G2304,county_facts!$A:$BB,20,FALSE)</f>
        <v>80.8</v>
      </c>
      <c r="Y2304">
        <f>VLOOKUP($G2304,county_facts!$A:$BB,21,FALSE)</f>
        <v>2.9</v>
      </c>
      <c r="Z2304">
        <f>VLOOKUP($G2304,county_facts!$A:$BB,22,FALSE)</f>
        <v>2.2999999999999998</v>
      </c>
      <c r="AA2304">
        <f>VLOOKUP($G2304,county_facts!$A:$BB,23,FALSE)</f>
        <v>79.400000000000006</v>
      </c>
      <c r="AB2304">
        <f>VLOOKUP($G2304,county_facts!$A:$BB,24,FALSE)</f>
        <v>20.6</v>
      </c>
      <c r="AC2304">
        <f>VLOOKUP($G2304,county_facts!$A:$BB,25,FALSE)</f>
        <v>839</v>
      </c>
      <c r="AD2304">
        <f>VLOOKUP($G2304,county_facts!$A:$BB,26,FALSE)</f>
        <v>27.2</v>
      </c>
      <c r="AE2304">
        <f>VLOOKUP($G2304,county_facts!$A:$BB,27,FALSE)</f>
        <v>3871</v>
      </c>
      <c r="AF2304">
        <f>VLOOKUP($G2304,county_facts!$A:$BB,28,FALSE)</f>
        <v>42.5</v>
      </c>
      <c r="AG2304">
        <f>VLOOKUP($G2304,county_facts!$A:$BB,29,FALSE)</f>
        <v>32.5</v>
      </c>
      <c r="AH2304">
        <f>VLOOKUP($G2304,county_facts!$A:$BB,30,FALSE)</f>
        <v>186700</v>
      </c>
      <c r="AI2304">
        <f>VLOOKUP($G2304,county_facts!$A:$BB,31,FALSE)</f>
        <v>3551</v>
      </c>
      <c r="AJ2304">
        <f>VLOOKUP($G2304,county_facts!$A:$BB,32,FALSE)</f>
        <v>2.37</v>
      </c>
      <c r="AK2304">
        <f>VLOOKUP($G2304,county_facts!$A:$BB,33,FALSE)</f>
        <v>19588</v>
      </c>
      <c r="AL2304">
        <f>VLOOKUP($G2304,county_facts!$A:$BB,34,FALSE)</f>
        <v>31928</v>
      </c>
      <c r="AM2304">
        <f>VLOOKUP($G2304,county_facts!$A:$BB,35,FALSE)</f>
        <v>23</v>
      </c>
      <c r="AN2304">
        <f>VLOOKUP($G2304,county_facts!$A:$BB,36,FALSE)</f>
        <v>289</v>
      </c>
      <c r="AO2304">
        <f>VLOOKUP($G2304,county_facts!$A:$BB,37,FALSE)</f>
        <v>3583</v>
      </c>
      <c r="AP2304">
        <f>VLOOKUP($G2304,county_facts!$A:$BB,38,FALSE)</f>
        <v>-0.8</v>
      </c>
      <c r="AQ2304">
        <f>VLOOKUP($G2304,county_facts!$A:$BB,39,FALSE)</f>
        <v>434</v>
      </c>
      <c r="AR2304">
        <f>VLOOKUP($G2304,county_facts!$A:$BB,40,FALSE)</f>
        <v>597</v>
      </c>
      <c r="AS2304">
        <f>VLOOKUP($G2304,county_facts!$A:$BB,41,FALSE)</f>
        <v>0</v>
      </c>
      <c r="AT2304">
        <f>VLOOKUP($G2304,county_facts!$A:$BB,42,FALSE)</f>
        <v>0</v>
      </c>
      <c r="AU2304">
        <f>VLOOKUP($G2304,county_facts!$A:$BB,43,FALSE)</f>
        <v>0</v>
      </c>
      <c r="AV2304">
        <f>VLOOKUP($G2304,county_facts!$A:$BB,44,FALSE)</f>
        <v>0</v>
      </c>
      <c r="AW2304">
        <f>VLOOKUP($G2304,county_facts!$A:$BB,45,FALSE)</f>
        <v>0</v>
      </c>
      <c r="AX2304">
        <f>VLOOKUP($G2304,county_facts!$A:$BB,46,FALSE)</f>
        <v>42.4</v>
      </c>
      <c r="AY2304">
        <f>VLOOKUP($G2304,county_facts!$A:$BB,47,FALSE)</f>
        <v>0</v>
      </c>
      <c r="AZ2304">
        <f>VLOOKUP($G2304,county_facts!$A:$BB,48,FALSE)</f>
        <v>25481</v>
      </c>
      <c r="BA2304">
        <f>VLOOKUP($G2304,county_facts!$A:$BB,49,FALSE)</f>
        <v>186278</v>
      </c>
      <c r="BB2304">
        <f>VLOOKUP($G2304,county_facts!$A:$BB,50,FALSE)</f>
        <v>21041</v>
      </c>
      <c r="BC2304">
        <f>VLOOKUP($G2304,county_facts!$A:$BB,51,FALSE)</f>
        <v>22572</v>
      </c>
      <c r="BD2304">
        <f>VLOOKUP($G2304,county_facts!$A:$BB,52,FALSE)</f>
        <v>3</v>
      </c>
      <c r="BE2304">
        <f>VLOOKUP($G2304,county_facts!$A:$BB,53,FALSE)</f>
        <v>8.2100000000000009</v>
      </c>
      <c r="BF2304">
        <f>VLOOKUP($G2304,county_facts!$A:$BB,54,FALSE)</f>
        <v>1045.8</v>
      </c>
    </row>
    <row r="2305" spans="1:58" x14ac:dyDescent="0.3">
      <c r="A2305" t="s">
        <v>9</v>
      </c>
      <c r="B2305" t="s">
        <v>932</v>
      </c>
      <c r="C2305">
        <v>173</v>
      </c>
      <c r="D2305" t="s">
        <v>840</v>
      </c>
      <c r="E2305">
        <v>1021</v>
      </c>
      <c r="F2305">
        <v>0.16944172399999999</v>
      </c>
      <c r="G2305">
        <v>51620</v>
      </c>
      <c r="H2305">
        <f>VLOOKUP($G2305,county_facts!$A:$BB,4,FALSE)</f>
        <v>8526</v>
      </c>
      <c r="I2305">
        <f>VLOOKUP($G2305,county_facts!$A:$BB,5,FALSE)</f>
        <v>8561</v>
      </c>
      <c r="J2305">
        <f>VLOOKUP($G2305,county_facts!$A:$BB,6,FALSE)</f>
        <v>-0.4</v>
      </c>
      <c r="K2305">
        <f>VLOOKUP($G2305,county_facts!$A:$BB,7,FALSE)</f>
        <v>8582</v>
      </c>
      <c r="L2305">
        <f>VLOOKUP($G2305,county_facts!$A:$BB,8,FALSE)</f>
        <v>8.8000000000000007</v>
      </c>
      <c r="M2305">
        <f>VLOOKUP($G2305,county_facts!$A:$BB,9,FALSE)</f>
        <v>26.2</v>
      </c>
      <c r="N2305">
        <f>VLOOKUP($G2305,county_facts!$A:$BB,10,FALSE)</f>
        <v>17.5</v>
      </c>
      <c r="O2305">
        <f>VLOOKUP($G2305,county_facts!$A:$BB,11,FALSE)</f>
        <v>54.9</v>
      </c>
      <c r="P2305">
        <f>VLOOKUP($G2305,county_facts!$A:$BB,12,FALSE)</f>
        <v>39.200000000000003</v>
      </c>
      <c r="Q2305">
        <f>VLOOKUP($G2305,county_facts!$A:$BB,13,FALSE)</f>
        <v>57.3</v>
      </c>
      <c r="R2305">
        <f>VLOOKUP($G2305,county_facts!$A:$BB,14,FALSE)</f>
        <v>0.4</v>
      </c>
      <c r="S2305">
        <f>VLOOKUP($G2305,county_facts!$A:$BB,15,FALSE)</f>
        <v>0.9</v>
      </c>
      <c r="T2305">
        <f>VLOOKUP($G2305,county_facts!$A:$BB,16,FALSE)</f>
        <v>0</v>
      </c>
      <c r="U2305">
        <f>VLOOKUP($G2305,county_facts!$A:$BB,17,FALSE)</f>
        <v>2.1</v>
      </c>
      <c r="V2305">
        <f>VLOOKUP($G2305,county_facts!$A:$BB,18,FALSE)</f>
        <v>2.2999999999999998</v>
      </c>
      <c r="W2305">
        <f>VLOOKUP($G2305,county_facts!$A:$BB,19,FALSE)</f>
        <v>37.799999999999997</v>
      </c>
      <c r="X2305">
        <f>VLOOKUP($G2305,county_facts!$A:$BB,20,FALSE)</f>
        <v>80.8</v>
      </c>
      <c r="Y2305">
        <f>VLOOKUP($G2305,county_facts!$A:$BB,21,FALSE)</f>
        <v>2.9</v>
      </c>
      <c r="Z2305">
        <f>VLOOKUP($G2305,county_facts!$A:$BB,22,FALSE)</f>
        <v>2.2999999999999998</v>
      </c>
      <c r="AA2305">
        <f>VLOOKUP($G2305,county_facts!$A:$BB,23,FALSE)</f>
        <v>79.400000000000006</v>
      </c>
      <c r="AB2305">
        <f>VLOOKUP($G2305,county_facts!$A:$BB,24,FALSE)</f>
        <v>20.6</v>
      </c>
      <c r="AC2305">
        <f>VLOOKUP($G2305,county_facts!$A:$BB,25,FALSE)</f>
        <v>839</v>
      </c>
      <c r="AD2305">
        <f>VLOOKUP($G2305,county_facts!$A:$BB,26,FALSE)</f>
        <v>27.2</v>
      </c>
      <c r="AE2305">
        <f>VLOOKUP($G2305,county_facts!$A:$BB,27,FALSE)</f>
        <v>3871</v>
      </c>
      <c r="AF2305">
        <f>VLOOKUP($G2305,county_facts!$A:$BB,28,FALSE)</f>
        <v>42.5</v>
      </c>
      <c r="AG2305">
        <f>VLOOKUP($G2305,county_facts!$A:$BB,29,FALSE)</f>
        <v>32.5</v>
      </c>
      <c r="AH2305">
        <f>VLOOKUP($G2305,county_facts!$A:$BB,30,FALSE)</f>
        <v>186700</v>
      </c>
      <c r="AI2305">
        <f>VLOOKUP($G2305,county_facts!$A:$BB,31,FALSE)</f>
        <v>3551</v>
      </c>
      <c r="AJ2305">
        <f>VLOOKUP($G2305,county_facts!$A:$BB,32,FALSE)</f>
        <v>2.37</v>
      </c>
      <c r="AK2305">
        <f>VLOOKUP($G2305,county_facts!$A:$BB,33,FALSE)</f>
        <v>19588</v>
      </c>
      <c r="AL2305">
        <f>VLOOKUP($G2305,county_facts!$A:$BB,34,FALSE)</f>
        <v>31928</v>
      </c>
      <c r="AM2305">
        <f>VLOOKUP($G2305,county_facts!$A:$BB,35,FALSE)</f>
        <v>23</v>
      </c>
      <c r="AN2305">
        <f>VLOOKUP($G2305,county_facts!$A:$BB,36,FALSE)</f>
        <v>289</v>
      </c>
      <c r="AO2305">
        <f>VLOOKUP($G2305,county_facts!$A:$BB,37,FALSE)</f>
        <v>3583</v>
      </c>
      <c r="AP2305">
        <f>VLOOKUP($G2305,county_facts!$A:$BB,38,FALSE)</f>
        <v>-0.8</v>
      </c>
      <c r="AQ2305">
        <f>VLOOKUP($G2305,county_facts!$A:$BB,39,FALSE)</f>
        <v>434</v>
      </c>
      <c r="AR2305">
        <f>VLOOKUP($G2305,county_facts!$A:$BB,40,FALSE)</f>
        <v>597</v>
      </c>
      <c r="AS2305">
        <f>VLOOKUP($G2305,county_facts!$A:$BB,41,FALSE)</f>
        <v>0</v>
      </c>
      <c r="AT2305">
        <f>VLOOKUP($G2305,county_facts!$A:$BB,42,FALSE)</f>
        <v>0</v>
      </c>
      <c r="AU2305">
        <f>VLOOKUP($G2305,county_facts!$A:$BB,43,FALSE)</f>
        <v>0</v>
      </c>
      <c r="AV2305">
        <f>VLOOKUP($G2305,county_facts!$A:$BB,44,FALSE)</f>
        <v>0</v>
      </c>
      <c r="AW2305">
        <f>VLOOKUP($G2305,county_facts!$A:$BB,45,FALSE)</f>
        <v>0</v>
      </c>
      <c r="AX2305">
        <f>VLOOKUP($G2305,county_facts!$A:$BB,46,FALSE)</f>
        <v>42.4</v>
      </c>
      <c r="AY2305">
        <f>VLOOKUP($G2305,county_facts!$A:$BB,47,FALSE)</f>
        <v>0</v>
      </c>
      <c r="AZ2305">
        <f>VLOOKUP($G2305,county_facts!$A:$BB,48,FALSE)</f>
        <v>25481</v>
      </c>
      <c r="BA2305">
        <f>VLOOKUP($G2305,county_facts!$A:$BB,49,FALSE)</f>
        <v>186278</v>
      </c>
      <c r="BB2305">
        <f>VLOOKUP($G2305,county_facts!$A:$BB,50,FALSE)</f>
        <v>21041</v>
      </c>
      <c r="BC2305">
        <f>VLOOKUP($G2305,county_facts!$A:$BB,51,FALSE)</f>
        <v>22572</v>
      </c>
      <c r="BD2305">
        <f>VLOOKUP($G2305,county_facts!$A:$BB,52,FALSE)</f>
        <v>3</v>
      </c>
      <c r="BE2305">
        <f>VLOOKUP($G2305,county_facts!$A:$BB,53,FALSE)</f>
        <v>8.2100000000000009</v>
      </c>
      <c r="BF2305">
        <f>VLOOKUP($G2305,county_facts!$A:$BB,54,FALSE)</f>
        <v>1045.8</v>
      </c>
    </row>
    <row r="2306" spans="1:58" x14ac:dyDescent="0.3">
      <c r="A2306" t="s">
        <v>6</v>
      </c>
      <c r="B2306" t="s">
        <v>45</v>
      </c>
      <c r="C2306">
        <v>2538</v>
      </c>
      <c r="D2306" t="s">
        <v>840</v>
      </c>
      <c r="E2306">
        <v>3451</v>
      </c>
      <c r="F2306">
        <v>0.73543900299999998</v>
      </c>
      <c r="G2306">
        <v>51067</v>
      </c>
      <c r="H2306">
        <f>VLOOKUP($G2306,county_facts!$A:$BB,4,FALSE)</f>
        <v>56358</v>
      </c>
      <c r="I2306">
        <f>VLOOKUP($G2306,county_facts!$A:$BB,5,FALSE)</f>
        <v>56166</v>
      </c>
      <c r="J2306">
        <f>VLOOKUP($G2306,county_facts!$A:$BB,6,FALSE)</f>
        <v>0.3</v>
      </c>
      <c r="K2306">
        <f>VLOOKUP($G2306,county_facts!$A:$BB,7,FALSE)</f>
        <v>56159</v>
      </c>
      <c r="L2306">
        <f>VLOOKUP($G2306,county_facts!$A:$BB,8,FALSE)</f>
        <v>4.8</v>
      </c>
      <c r="M2306">
        <f>VLOOKUP($G2306,county_facts!$A:$BB,9,FALSE)</f>
        <v>19.7</v>
      </c>
      <c r="N2306">
        <f>VLOOKUP($G2306,county_facts!$A:$BB,10,FALSE)</f>
        <v>20.8</v>
      </c>
      <c r="O2306">
        <f>VLOOKUP($G2306,county_facts!$A:$BB,11,FALSE)</f>
        <v>50.7</v>
      </c>
      <c r="P2306">
        <f>VLOOKUP($G2306,county_facts!$A:$BB,12,FALSE)</f>
        <v>89.4</v>
      </c>
      <c r="Q2306">
        <f>VLOOKUP($G2306,county_facts!$A:$BB,13,FALSE)</f>
        <v>8.4</v>
      </c>
      <c r="R2306">
        <f>VLOOKUP($G2306,county_facts!$A:$BB,14,FALSE)</f>
        <v>0.5</v>
      </c>
      <c r="S2306">
        <f>VLOOKUP($G2306,county_facts!$A:$BB,15,FALSE)</f>
        <v>0.4</v>
      </c>
      <c r="T2306">
        <f>VLOOKUP($G2306,county_facts!$A:$BB,16,FALSE)</f>
        <v>0</v>
      </c>
      <c r="U2306">
        <f>VLOOKUP($G2306,county_facts!$A:$BB,17,FALSE)</f>
        <v>1.3</v>
      </c>
      <c r="V2306">
        <f>VLOOKUP($G2306,county_facts!$A:$BB,18,FALSE)</f>
        <v>2.7</v>
      </c>
      <c r="W2306">
        <f>VLOOKUP($G2306,county_facts!$A:$BB,19,FALSE)</f>
        <v>87.2</v>
      </c>
      <c r="X2306">
        <f>VLOOKUP($G2306,county_facts!$A:$BB,20,FALSE)</f>
        <v>85.6</v>
      </c>
      <c r="Y2306">
        <f>VLOOKUP($G2306,county_facts!$A:$BB,21,FALSE)</f>
        <v>2.5</v>
      </c>
      <c r="Z2306">
        <f>VLOOKUP($G2306,county_facts!$A:$BB,22,FALSE)</f>
        <v>3.2</v>
      </c>
      <c r="AA2306">
        <f>VLOOKUP($G2306,county_facts!$A:$BB,23,FALSE)</f>
        <v>82.7</v>
      </c>
      <c r="AB2306">
        <f>VLOOKUP($G2306,county_facts!$A:$BB,24,FALSE)</f>
        <v>19.100000000000001</v>
      </c>
      <c r="AC2306">
        <f>VLOOKUP($G2306,county_facts!$A:$BB,25,FALSE)</f>
        <v>4703</v>
      </c>
      <c r="AD2306">
        <f>VLOOKUP($G2306,county_facts!$A:$BB,26,FALSE)</f>
        <v>29.8</v>
      </c>
      <c r="AE2306">
        <f>VLOOKUP($G2306,county_facts!$A:$BB,27,FALSE)</f>
        <v>29471</v>
      </c>
      <c r="AF2306">
        <f>VLOOKUP($G2306,county_facts!$A:$BB,28,FALSE)</f>
        <v>78</v>
      </c>
      <c r="AG2306">
        <f>VLOOKUP($G2306,county_facts!$A:$BB,29,FALSE)</f>
        <v>7.9</v>
      </c>
      <c r="AH2306">
        <f>VLOOKUP($G2306,county_facts!$A:$BB,30,FALSE)</f>
        <v>163700</v>
      </c>
      <c r="AI2306">
        <f>VLOOKUP($G2306,county_facts!$A:$BB,31,FALSE)</f>
        <v>23358</v>
      </c>
      <c r="AJ2306">
        <f>VLOOKUP($G2306,county_facts!$A:$BB,32,FALSE)</f>
        <v>2.34</v>
      </c>
      <c r="AK2306">
        <f>VLOOKUP($G2306,county_facts!$A:$BB,33,FALSE)</f>
        <v>24557</v>
      </c>
      <c r="AL2306">
        <f>VLOOKUP($G2306,county_facts!$A:$BB,34,FALSE)</f>
        <v>45624</v>
      </c>
      <c r="AM2306">
        <f>VLOOKUP($G2306,county_facts!$A:$BB,35,FALSE)</f>
        <v>14</v>
      </c>
      <c r="AN2306">
        <f>VLOOKUP($G2306,county_facts!$A:$BB,36,FALSE)</f>
        <v>1161</v>
      </c>
      <c r="AO2306">
        <f>VLOOKUP($G2306,county_facts!$A:$BB,37,FALSE)</f>
        <v>12040</v>
      </c>
      <c r="AP2306">
        <f>VLOOKUP($G2306,county_facts!$A:$BB,38,FALSE)</f>
        <v>0.9</v>
      </c>
      <c r="AQ2306">
        <f>VLOOKUP($G2306,county_facts!$A:$BB,39,FALSE)</f>
        <v>3690</v>
      </c>
      <c r="AR2306">
        <f>VLOOKUP($G2306,county_facts!$A:$BB,40,FALSE)</f>
        <v>5094</v>
      </c>
      <c r="AS2306">
        <f>VLOOKUP($G2306,county_facts!$A:$BB,41,FALSE)</f>
        <v>5</v>
      </c>
      <c r="AT2306">
        <f>VLOOKUP($G2306,county_facts!$A:$BB,42,FALSE)</f>
        <v>0</v>
      </c>
      <c r="AU2306">
        <f>VLOOKUP($G2306,county_facts!$A:$BB,43,FALSE)</f>
        <v>0</v>
      </c>
      <c r="AV2306">
        <f>VLOOKUP($G2306,county_facts!$A:$BB,44,FALSE)</f>
        <v>0</v>
      </c>
      <c r="AW2306">
        <f>VLOOKUP($G2306,county_facts!$A:$BB,45,FALSE)</f>
        <v>0</v>
      </c>
      <c r="AX2306">
        <f>VLOOKUP($G2306,county_facts!$A:$BB,46,FALSE)</f>
        <v>23.8</v>
      </c>
      <c r="AY2306">
        <f>VLOOKUP($G2306,county_facts!$A:$BB,47,FALSE)</f>
        <v>0</v>
      </c>
      <c r="AZ2306">
        <f>VLOOKUP($G2306,county_facts!$A:$BB,48,FALSE)</f>
        <v>473610</v>
      </c>
      <c r="BA2306">
        <f>VLOOKUP($G2306,county_facts!$A:$BB,49,FALSE)</f>
        <v>444514</v>
      </c>
      <c r="BB2306">
        <f>VLOOKUP($G2306,county_facts!$A:$BB,50,FALSE)</f>
        <v>8657</v>
      </c>
      <c r="BC2306">
        <f>VLOOKUP($G2306,county_facts!$A:$BB,51,FALSE)</f>
        <v>40310</v>
      </c>
      <c r="BD2306">
        <f>VLOOKUP($G2306,county_facts!$A:$BB,52,FALSE)</f>
        <v>112</v>
      </c>
      <c r="BE2306">
        <f>VLOOKUP($G2306,county_facts!$A:$BB,53,FALSE)</f>
        <v>690.43</v>
      </c>
      <c r="BF2306">
        <f>VLOOKUP($G2306,county_facts!$A:$BB,54,FALSE)</f>
        <v>81.3</v>
      </c>
    </row>
    <row r="2307" spans="1:58" x14ac:dyDescent="0.3">
      <c r="A2307" t="s">
        <v>9</v>
      </c>
      <c r="B2307" t="s">
        <v>45</v>
      </c>
      <c r="C2307">
        <v>913</v>
      </c>
      <c r="D2307" t="s">
        <v>840</v>
      </c>
      <c r="E2307">
        <v>3451</v>
      </c>
      <c r="F2307">
        <v>0.26456099700000002</v>
      </c>
      <c r="G2307">
        <v>51067</v>
      </c>
      <c r="H2307">
        <f>VLOOKUP($G2307,county_facts!$A:$BB,4,FALSE)</f>
        <v>56358</v>
      </c>
      <c r="I2307">
        <f>VLOOKUP($G2307,county_facts!$A:$BB,5,FALSE)</f>
        <v>56166</v>
      </c>
      <c r="J2307">
        <f>VLOOKUP($G2307,county_facts!$A:$BB,6,FALSE)</f>
        <v>0.3</v>
      </c>
      <c r="K2307">
        <f>VLOOKUP($G2307,county_facts!$A:$BB,7,FALSE)</f>
        <v>56159</v>
      </c>
      <c r="L2307">
        <f>VLOOKUP($G2307,county_facts!$A:$BB,8,FALSE)</f>
        <v>4.8</v>
      </c>
      <c r="M2307">
        <f>VLOOKUP($G2307,county_facts!$A:$BB,9,FALSE)</f>
        <v>19.7</v>
      </c>
      <c r="N2307">
        <f>VLOOKUP($G2307,county_facts!$A:$BB,10,FALSE)</f>
        <v>20.8</v>
      </c>
      <c r="O2307">
        <f>VLOOKUP($G2307,county_facts!$A:$BB,11,FALSE)</f>
        <v>50.7</v>
      </c>
      <c r="P2307">
        <f>VLOOKUP($G2307,county_facts!$A:$BB,12,FALSE)</f>
        <v>89.4</v>
      </c>
      <c r="Q2307">
        <f>VLOOKUP($G2307,county_facts!$A:$BB,13,FALSE)</f>
        <v>8.4</v>
      </c>
      <c r="R2307">
        <f>VLOOKUP($G2307,county_facts!$A:$BB,14,FALSE)</f>
        <v>0.5</v>
      </c>
      <c r="S2307">
        <f>VLOOKUP($G2307,county_facts!$A:$BB,15,FALSE)</f>
        <v>0.4</v>
      </c>
      <c r="T2307">
        <f>VLOOKUP($G2307,county_facts!$A:$BB,16,FALSE)</f>
        <v>0</v>
      </c>
      <c r="U2307">
        <f>VLOOKUP($G2307,county_facts!$A:$BB,17,FALSE)</f>
        <v>1.3</v>
      </c>
      <c r="V2307">
        <f>VLOOKUP($G2307,county_facts!$A:$BB,18,FALSE)</f>
        <v>2.7</v>
      </c>
      <c r="W2307">
        <f>VLOOKUP($G2307,county_facts!$A:$BB,19,FALSE)</f>
        <v>87.2</v>
      </c>
      <c r="X2307">
        <f>VLOOKUP($G2307,county_facts!$A:$BB,20,FALSE)</f>
        <v>85.6</v>
      </c>
      <c r="Y2307">
        <f>VLOOKUP($G2307,county_facts!$A:$BB,21,FALSE)</f>
        <v>2.5</v>
      </c>
      <c r="Z2307">
        <f>VLOOKUP($G2307,county_facts!$A:$BB,22,FALSE)</f>
        <v>3.2</v>
      </c>
      <c r="AA2307">
        <f>VLOOKUP($G2307,county_facts!$A:$BB,23,FALSE)</f>
        <v>82.7</v>
      </c>
      <c r="AB2307">
        <f>VLOOKUP($G2307,county_facts!$A:$BB,24,FALSE)</f>
        <v>19.100000000000001</v>
      </c>
      <c r="AC2307">
        <f>VLOOKUP($G2307,county_facts!$A:$BB,25,FALSE)</f>
        <v>4703</v>
      </c>
      <c r="AD2307">
        <f>VLOOKUP($G2307,county_facts!$A:$BB,26,FALSE)</f>
        <v>29.8</v>
      </c>
      <c r="AE2307">
        <f>VLOOKUP($G2307,county_facts!$A:$BB,27,FALSE)</f>
        <v>29471</v>
      </c>
      <c r="AF2307">
        <f>VLOOKUP($G2307,county_facts!$A:$BB,28,FALSE)</f>
        <v>78</v>
      </c>
      <c r="AG2307">
        <f>VLOOKUP($G2307,county_facts!$A:$BB,29,FALSE)</f>
        <v>7.9</v>
      </c>
      <c r="AH2307">
        <f>VLOOKUP($G2307,county_facts!$A:$BB,30,FALSE)</f>
        <v>163700</v>
      </c>
      <c r="AI2307">
        <f>VLOOKUP($G2307,county_facts!$A:$BB,31,FALSE)</f>
        <v>23358</v>
      </c>
      <c r="AJ2307">
        <f>VLOOKUP($G2307,county_facts!$A:$BB,32,FALSE)</f>
        <v>2.34</v>
      </c>
      <c r="AK2307">
        <f>VLOOKUP($G2307,county_facts!$A:$BB,33,FALSE)</f>
        <v>24557</v>
      </c>
      <c r="AL2307">
        <f>VLOOKUP($G2307,county_facts!$A:$BB,34,FALSE)</f>
        <v>45624</v>
      </c>
      <c r="AM2307">
        <f>VLOOKUP($G2307,county_facts!$A:$BB,35,FALSE)</f>
        <v>14</v>
      </c>
      <c r="AN2307">
        <f>VLOOKUP($G2307,county_facts!$A:$BB,36,FALSE)</f>
        <v>1161</v>
      </c>
      <c r="AO2307">
        <f>VLOOKUP($G2307,county_facts!$A:$BB,37,FALSE)</f>
        <v>12040</v>
      </c>
      <c r="AP2307">
        <f>VLOOKUP($G2307,county_facts!$A:$BB,38,FALSE)</f>
        <v>0.9</v>
      </c>
      <c r="AQ2307">
        <f>VLOOKUP($G2307,county_facts!$A:$BB,39,FALSE)</f>
        <v>3690</v>
      </c>
      <c r="AR2307">
        <f>VLOOKUP($G2307,county_facts!$A:$BB,40,FALSE)</f>
        <v>5094</v>
      </c>
      <c r="AS2307">
        <f>VLOOKUP($G2307,county_facts!$A:$BB,41,FALSE)</f>
        <v>5</v>
      </c>
      <c r="AT2307">
        <f>VLOOKUP($G2307,county_facts!$A:$BB,42,FALSE)</f>
        <v>0</v>
      </c>
      <c r="AU2307">
        <f>VLOOKUP($G2307,county_facts!$A:$BB,43,FALSE)</f>
        <v>0</v>
      </c>
      <c r="AV2307">
        <f>VLOOKUP($G2307,county_facts!$A:$BB,44,FALSE)</f>
        <v>0</v>
      </c>
      <c r="AW2307">
        <f>VLOOKUP($G2307,county_facts!$A:$BB,45,FALSE)</f>
        <v>0</v>
      </c>
      <c r="AX2307">
        <f>VLOOKUP($G2307,county_facts!$A:$BB,46,FALSE)</f>
        <v>23.8</v>
      </c>
      <c r="AY2307">
        <f>VLOOKUP($G2307,county_facts!$A:$BB,47,FALSE)</f>
        <v>0</v>
      </c>
      <c r="AZ2307">
        <f>VLOOKUP($G2307,county_facts!$A:$BB,48,FALSE)</f>
        <v>473610</v>
      </c>
      <c r="BA2307">
        <f>VLOOKUP($G2307,county_facts!$A:$BB,49,FALSE)</f>
        <v>444514</v>
      </c>
      <c r="BB2307">
        <f>VLOOKUP($G2307,county_facts!$A:$BB,50,FALSE)</f>
        <v>8657</v>
      </c>
      <c r="BC2307">
        <f>VLOOKUP($G2307,county_facts!$A:$BB,51,FALSE)</f>
        <v>40310</v>
      </c>
      <c r="BD2307">
        <f>VLOOKUP($G2307,county_facts!$A:$BB,52,FALSE)</f>
        <v>112</v>
      </c>
      <c r="BE2307">
        <f>VLOOKUP($G2307,county_facts!$A:$BB,53,FALSE)</f>
        <v>690.43</v>
      </c>
      <c r="BF2307">
        <f>VLOOKUP($G2307,county_facts!$A:$BB,54,FALSE)</f>
        <v>81.3</v>
      </c>
    </row>
    <row r="2308" spans="1:58" x14ac:dyDescent="0.3">
      <c r="A2308" t="s">
        <v>6</v>
      </c>
      <c r="B2308" t="s">
        <v>878</v>
      </c>
      <c r="C2308">
        <v>1991</v>
      </c>
      <c r="D2308" t="s">
        <v>840</v>
      </c>
      <c r="E2308">
        <v>2809</v>
      </c>
      <c r="F2308">
        <v>0.708793165</v>
      </c>
      <c r="G2308">
        <v>51065</v>
      </c>
      <c r="H2308">
        <f>VLOOKUP($G2308,county_facts!$A:$BB,4,FALSE)</f>
        <v>26092</v>
      </c>
      <c r="I2308">
        <f>VLOOKUP($G2308,county_facts!$A:$BB,5,FALSE)</f>
        <v>25704</v>
      </c>
      <c r="J2308">
        <f>VLOOKUP($G2308,county_facts!$A:$BB,6,FALSE)</f>
        <v>1.5</v>
      </c>
      <c r="K2308">
        <f>VLOOKUP($G2308,county_facts!$A:$BB,7,FALSE)</f>
        <v>25691</v>
      </c>
      <c r="L2308">
        <f>VLOOKUP($G2308,county_facts!$A:$BB,8,FALSE)</f>
        <v>5.0999999999999996</v>
      </c>
      <c r="M2308">
        <f>VLOOKUP($G2308,county_facts!$A:$BB,9,FALSE)</f>
        <v>21.2</v>
      </c>
      <c r="N2308">
        <f>VLOOKUP($G2308,county_facts!$A:$BB,10,FALSE)</f>
        <v>18.3</v>
      </c>
      <c r="O2308">
        <f>VLOOKUP($G2308,county_facts!$A:$BB,11,FALSE)</f>
        <v>54.3</v>
      </c>
      <c r="P2308">
        <f>VLOOKUP($G2308,county_facts!$A:$BB,12,FALSE)</f>
        <v>81.5</v>
      </c>
      <c r="Q2308">
        <f>VLOOKUP($G2308,county_facts!$A:$BB,13,FALSE)</f>
        <v>15.4</v>
      </c>
      <c r="R2308">
        <f>VLOOKUP($G2308,county_facts!$A:$BB,14,FALSE)</f>
        <v>0.3</v>
      </c>
      <c r="S2308">
        <f>VLOOKUP($G2308,county_facts!$A:$BB,15,FALSE)</f>
        <v>0.7</v>
      </c>
      <c r="T2308">
        <f>VLOOKUP($G2308,county_facts!$A:$BB,16,FALSE)</f>
        <v>0.1</v>
      </c>
      <c r="U2308">
        <f>VLOOKUP($G2308,county_facts!$A:$BB,17,FALSE)</f>
        <v>2</v>
      </c>
      <c r="V2308">
        <f>VLOOKUP($G2308,county_facts!$A:$BB,18,FALSE)</f>
        <v>3.2</v>
      </c>
      <c r="W2308">
        <f>VLOOKUP($G2308,county_facts!$A:$BB,19,FALSE)</f>
        <v>78.900000000000006</v>
      </c>
      <c r="X2308">
        <f>VLOOKUP($G2308,county_facts!$A:$BB,20,FALSE)</f>
        <v>91.3</v>
      </c>
      <c r="Y2308">
        <f>VLOOKUP($G2308,county_facts!$A:$BB,21,FALSE)</f>
        <v>2.8</v>
      </c>
      <c r="Z2308">
        <f>VLOOKUP($G2308,county_facts!$A:$BB,22,FALSE)</f>
        <v>3.8</v>
      </c>
      <c r="AA2308">
        <f>VLOOKUP($G2308,county_facts!$A:$BB,23,FALSE)</f>
        <v>85.5</v>
      </c>
      <c r="AB2308">
        <f>VLOOKUP($G2308,county_facts!$A:$BB,24,FALSE)</f>
        <v>28.8</v>
      </c>
      <c r="AC2308">
        <f>VLOOKUP($G2308,county_facts!$A:$BB,25,FALSE)</f>
        <v>2283</v>
      </c>
      <c r="AD2308">
        <f>VLOOKUP($G2308,county_facts!$A:$BB,26,FALSE)</f>
        <v>33.5</v>
      </c>
      <c r="AE2308">
        <f>VLOOKUP($G2308,county_facts!$A:$BB,27,FALSE)</f>
        <v>10661</v>
      </c>
      <c r="AF2308">
        <f>VLOOKUP($G2308,county_facts!$A:$BB,28,FALSE)</f>
        <v>85.5</v>
      </c>
      <c r="AG2308">
        <f>VLOOKUP($G2308,county_facts!$A:$BB,29,FALSE)</f>
        <v>2.2999999999999998</v>
      </c>
      <c r="AH2308">
        <f>VLOOKUP($G2308,county_facts!$A:$BB,30,FALSE)</f>
        <v>225700</v>
      </c>
      <c r="AI2308">
        <f>VLOOKUP($G2308,county_facts!$A:$BB,31,FALSE)</f>
        <v>9462</v>
      </c>
      <c r="AJ2308">
        <f>VLOOKUP($G2308,county_facts!$A:$BB,32,FALSE)</f>
        <v>2.6</v>
      </c>
      <c r="AK2308">
        <f>VLOOKUP($G2308,county_facts!$A:$BB,33,FALSE)</f>
        <v>30881</v>
      </c>
      <c r="AL2308">
        <f>VLOOKUP($G2308,county_facts!$A:$BB,34,FALSE)</f>
        <v>68288</v>
      </c>
      <c r="AM2308">
        <f>VLOOKUP($G2308,county_facts!$A:$BB,35,FALSE)</f>
        <v>7.1</v>
      </c>
      <c r="AN2308">
        <f>VLOOKUP($G2308,county_facts!$A:$BB,36,FALSE)</f>
        <v>386</v>
      </c>
      <c r="AO2308">
        <f>VLOOKUP($G2308,county_facts!$A:$BB,37,FALSE)</f>
        <v>2433</v>
      </c>
      <c r="AP2308">
        <f>VLOOKUP($G2308,county_facts!$A:$BB,38,FALSE)</f>
        <v>0.2</v>
      </c>
      <c r="AQ2308">
        <f>VLOOKUP($G2308,county_facts!$A:$BB,39,FALSE)</f>
        <v>1631</v>
      </c>
      <c r="AR2308">
        <f>VLOOKUP($G2308,county_facts!$A:$BB,40,FALSE)</f>
        <v>2095</v>
      </c>
      <c r="AS2308">
        <f>VLOOKUP($G2308,county_facts!$A:$BB,41,FALSE)</f>
        <v>0</v>
      </c>
      <c r="AT2308">
        <f>VLOOKUP($G2308,county_facts!$A:$BB,42,FALSE)</f>
        <v>0</v>
      </c>
      <c r="AU2308">
        <f>VLOOKUP($G2308,county_facts!$A:$BB,43,FALSE)</f>
        <v>0</v>
      </c>
      <c r="AV2308">
        <f>VLOOKUP($G2308,county_facts!$A:$BB,44,FALSE)</f>
        <v>0</v>
      </c>
      <c r="AW2308">
        <f>VLOOKUP($G2308,county_facts!$A:$BB,45,FALSE)</f>
        <v>0</v>
      </c>
      <c r="AX2308">
        <f>VLOOKUP($G2308,county_facts!$A:$BB,46,FALSE)</f>
        <v>34.200000000000003</v>
      </c>
      <c r="AY2308">
        <f>VLOOKUP($G2308,county_facts!$A:$BB,47,FALSE)</f>
        <v>0</v>
      </c>
      <c r="AZ2308">
        <f>VLOOKUP($G2308,county_facts!$A:$BB,48,FALSE)</f>
        <v>10400</v>
      </c>
      <c r="BA2308">
        <f>VLOOKUP($G2308,county_facts!$A:$BB,49,FALSE)</f>
        <v>79398</v>
      </c>
      <c r="BB2308">
        <f>VLOOKUP($G2308,county_facts!$A:$BB,50,FALSE)</f>
        <v>3144</v>
      </c>
      <c r="BC2308">
        <f>VLOOKUP($G2308,county_facts!$A:$BB,51,FALSE)</f>
        <v>11945</v>
      </c>
      <c r="BD2308">
        <f>VLOOKUP($G2308,county_facts!$A:$BB,52,FALSE)</f>
        <v>94</v>
      </c>
      <c r="BE2308">
        <f>VLOOKUP($G2308,county_facts!$A:$BB,53,FALSE)</f>
        <v>286.01</v>
      </c>
      <c r="BF2308">
        <f>VLOOKUP($G2308,county_facts!$A:$BB,54,FALSE)</f>
        <v>89.8</v>
      </c>
    </row>
    <row r="2309" spans="1:58" x14ac:dyDescent="0.3">
      <c r="A2309" t="s">
        <v>9</v>
      </c>
      <c r="B2309" t="s">
        <v>878</v>
      </c>
      <c r="C2309">
        <v>818</v>
      </c>
      <c r="D2309" t="s">
        <v>840</v>
      </c>
      <c r="E2309">
        <v>2809</v>
      </c>
      <c r="F2309">
        <v>0.291206835</v>
      </c>
      <c r="G2309">
        <v>51065</v>
      </c>
      <c r="H2309">
        <f>VLOOKUP($G2309,county_facts!$A:$BB,4,FALSE)</f>
        <v>26092</v>
      </c>
      <c r="I2309">
        <f>VLOOKUP($G2309,county_facts!$A:$BB,5,FALSE)</f>
        <v>25704</v>
      </c>
      <c r="J2309">
        <f>VLOOKUP($G2309,county_facts!$A:$BB,6,FALSE)</f>
        <v>1.5</v>
      </c>
      <c r="K2309">
        <f>VLOOKUP($G2309,county_facts!$A:$BB,7,FALSE)</f>
        <v>25691</v>
      </c>
      <c r="L2309">
        <f>VLOOKUP($G2309,county_facts!$A:$BB,8,FALSE)</f>
        <v>5.0999999999999996</v>
      </c>
      <c r="M2309">
        <f>VLOOKUP($G2309,county_facts!$A:$BB,9,FALSE)</f>
        <v>21.2</v>
      </c>
      <c r="N2309">
        <f>VLOOKUP($G2309,county_facts!$A:$BB,10,FALSE)</f>
        <v>18.3</v>
      </c>
      <c r="O2309">
        <f>VLOOKUP($G2309,county_facts!$A:$BB,11,FALSE)</f>
        <v>54.3</v>
      </c>
      <c r="P2309">
        <f>VLOOKUP($G2309,county_facts!$A:$BB,12,FALSE)</f>
        <v>81.5</v>
      </c>
      <c r="Q2309">
        <f>VLOOKUP($G2309,county_facts!$A:$BB,13,FALSE)</f>
        <v>15.4</v>
      </c>
      <c r="R2309">
        <f>VLOOKUP($G2309,county_facts!$A:$BB,14,FALSE)</f>
        <v>0.3</v>
      </c>
      <c r="S2309">
        <f>VLOOKUP($G2309,county_facts!$A:$BB,15,FALSE)</f>
        <v>0.7</v>
      </c>
      <c r="T2309">
        <f>VLOOKUP($G2309,county_facts!$A:$BB,16,FALSE)</f>
        <v>0.1</v>
      </c>
      <c r="U2309">
        <f>VLOOKUP($G2309,county_facts!$A:$BB,17,FALSE)</f>
        <v>2</v>
      </c>
      <c r="V2309">
        <f>VLOOKUP($G2309,county_facts!$A:$BB,18,FALSE)</f>
        <v>3.2</v>
      </c>
      <c r="W2309">
        <f>VLOOKUP($G2309,county_facts!$A:$BB,19,FALSE)</f>
        <v>78.900000000000006</v>
      </c>
      <c r="X2309">
        <f>VLOOKUP($G2309,county_facts!$A:$BB,20,FALSE)</f>
        <v>91.3</v>
      </c>
      <c r="Y2309">
        <f>VLOOKUP($G2309,county_facts!$A:$BB,21,FALSE)</f>
        <v>2.8</v>
      </c>
      <c r="Z2309">
        <f>VLOOKUP($G2309,county_facts!$A:$BB,22,FALSE)</f>
        <v>3.8</v>
      </c>
      <c r="AA2309">
        <f>VLOOKUP($G2309,county_facts!$A:$BB,23,FALSE)</f>
        <v>85.5</v>
      </c>
      <c r="AB2309">
        <f>VLOOKUP($G2309,county_facts!$A:$BB,24,FALSE)</f>
        <v>28.8</v>
      </c>
      <c r="AC2309">
        <f>VLOOKUP($G2309,county_facts!$A:$BB,25,FALSE)</f>
        <v>2283</v>
      </c>
      <c r="AD2309">
        <f>VLOOKUP($G2309,county_facts!$A:$BB,26,FALSE)</f>
        <v>33.5</v>
      </c>
      <c r="AE2309">
        <f>VLOOKUP($G2309,county_facts!$A:$BB,27,FALSE)</f>
        <v>10661</v>
      </c>
      <c r="AF2309">
        <f>VLOOKUP($G2309,county_facts!$A:$BB,28,FALSE)</f>
        <v>85.5</v>
      </c>
      <c r="AG2309">
        <f>VLOOKUP($G2309,county_facts!$A:$BB,29,FALSE)</f>
        <v>2.2999999999999998</v>
      </c>
      <c r="AH2309">
        <f>VLOOKUP($G2309,county_facts!$A:$BB,30,FALSE)</f>
        <v>225700</v>
      </c>
      <c r="AI2309">
        <f>VLOOKUP($G2309,county_facts!$A:$BB,31,FALSE)</f>
        <v>9462</v>
      </c>
      <c r="AJ2309">
        <f>VLOOKUP($G2309,county_facts!$A:$BB,32,FALSE)</f>
        <v>2.6</v>
      </c>
      <c r="AK2309">
        <f>VLOOKUP($G2309,county_facts!$A:$BB,33,FALSE)</f>
        <v>30881</v>
      </c>
      <c r="AL2309">
        <f>VLOOKUP($G2309,county_facts!$A:$BB,34,FALSE)</f>
        <v>68288</v>
      </c>
      <c r="AM2309">
        <f>VLOOKUP($G2309,county_facts!$A:$BB,35,FALSE)</f>
        <v>7.1</v>
      </c>
      <c r="AN2309">
        <f>VLOOKUP($G2309,county_facts!$A:$BB,36,FALSE)</f>
        <v>386</v>
      </c>
      <c r="AO2309">
        <f>VLOOKUP($G2309,county_facts!$A:$BB,37,FALSE)</f>
        <v>2433</v>
      </c>
      <c r="AP2309">
        <f>VLOOKUP($G2309,county_facts!$A:$BB,38,FALSE)</f>
        <v>0.2</v>
      </c>
      <c r="AQ2309">
        <f>VLOOKUP($G2309,county_facts!$A:$BB,39,FALSE)</f>
        <v>1631</v>
      </c>
      <c r="AR2309">
        <f>VLOOKUP($G2309,county_facts!$A:$BB,40,FALSE)</f>
        <v>2095</v>
      </c>
      <c r="AS2309">
        <f>VLOOKUP($G2309,county_facts!$A:$BB,41,FALSE)</f>
        <v>0</v>
      </c>
      <c r="AT2309">
        <f>VLOOKUP($G2309,county_facts!$A:$BB,42,FALSE)</f>
        <v>0</v>
      </c>
      <c r="AU2309">
        <f>VLOOKUP($G2309,county_facts!$A:$BB,43,FALSE)</f>
        <v>0</v>
      </c>
      <c r="AV2309">
        <f>VLOOKUP($G2309,county_facts!$A:$BB,44,FALSE)</f>
        <v>0</v>
      </c>
      <c r="AW2309">
        <f>VLOOKUP($G2309,county_facts!$A:$BB,45,FALSE)</f>
        <v>0</v>
      </c>
      <c r="AX2309">
        <f>VLOOKUP($G2309,county_facts!$A:$BB,46,FALSE)</f>
        <v>34.200000000000003</v>
      </c>
      <c r="AY2309">
        <f>VLOOKUP($G2309,county_facts!$A:$BB,47,FALSE)</f>
        <v>0</v>
      </c>
      <c r="AZ2309">
        <f>VLOOKUP($G2309,county_facts!$A:$BB,48,FALSE)</f>
        <v>10400</v>
      </c>
      <c r="BA2309">
        <f>VLOOKUP($G2309,county_facts!$A:$BB,49,FALSE)</f>
        <v>79398</v>
      </c>
      <c r="BB2309">
        <f>VLOOKUP($G2309,county_facts!$A:$BB,50,FALSE)</f>
        <v>3144</v>
      </c>
      <c r="BC2309">
        <f>VLOOKUP($G2309,county_facts!$A:$BB,51,FALSE)</f>
        <v>11945</v>
      </c>
      <c r="BD2309">
        <f>VLOOKUP($G2309,county_facts!$A:$BB,52,FALSE)</f>
        <v>94</v>
      </c>
      <c r="BE2309">
        <f>VLOOKUP($G2309,county_facts!$A:$BB,53,FALSE)</f>
        <v>286.01</v>
      </c>
      <c r="BF2309">
        <f>VLOOKUP($G2309,county_facts!$A:$BB,54,FALSE)</f>
        <v>89.8</v>
      </c>
    </row>
    <row r="2310" spans="1:58" x14ac:dyDescent="0.3">
      <c r="A2310" t="s">
        <v>9</v>
      </c>
      <c r="B2310" t="s">
        <v>287</v>
      </c>
      <c r="C2310">
        <v>740</v>
      </c>
      <c r="D2310" t="s">
        <v>840</v>
      </c>
      <c r="E2310">
        <v>1368</v>
      </c>
      <c r="F2310">
        <v>0.54093567300000001</v>
      </c>
      <c r="G2310">
        <v>51063</v>
      </c>
      <c r="H2310">
        <f>VLOOKUP($G2310,county_facts!$A:$BB,4,FALSE)</f>
        <v>15578</v>
      </c>
      <c r="I2310">
        <f>VLOOKUP($G2310,county_facts!$A:$BB,5,FALSE)</f>
        <v>15287</v>
      </c>
      <c r="J2310">
        <f>VLOOKUP($G2310,county_facts!$A:$BB,6,FALSE)</f>
        <v>1.9</v>
      </c>
      <c r="K2310">
        <f>VLOOKUP($G2310,county_facts!$A:$BB,7,FALSE)</f>
        <v>15279</v>
      </c>
      <c r="L2310">
        <f>VLOOKUP($G2310,county_facts!$A:$BB,8,FALSE)</f>
        <v>5</v>
      </c>
      <c r="M2310">
        <f>VLOOKUP($G2310,county_facts!$A:$BB,9,FALSE)</f>
        <v>20.5</v>
      </c>
      <c r="N2310">
        <f>VLOOKUP($G2310,county_facts!$A:$BB,10,FALSE)</f>
        <v>20.399999999999999</v>
      </c>
      <c r="O2310">
        <f>VLOOKUP($G2310,county_facts!$A:$BB,11,FALSE)</f>
        <v>49.6</v>
      </c>
      <c r="P2310">
        <f>VLOOKUP($G2310,county_facts!$A:$BB,12,FALSE)</f>
        <v>96.1</v>
      </c>
      <c r="Q2310">
        <f>VLOOKUP($G2310,county_facts!$A:$BB,13,FALSE)</f>
        <v>1.9</v>
      </c>
      <c r="R2310">
        <f>VLOOKUP($G2310,county_facts!$A:$BB,14,FALSE)</f>
        <v>0.2</v>
      </c>
      <c r="S2310">
        <f>VLOOKUP($G2310,county_facts!$A:$BB,15,FALSE)</f>
        <v>0.6</v>
      </c>
      <c r="T2310">
        <f>VLOOKUP($G2310,county_facts!$A:$BB,16,FALSE)</f>
        <v>0</v>
      </c>
      <c r="U2310">
        <f>VLOOKUP($G2310,county_facts!$A:$BB,17,FALSE)</f>
        <v>1.2</v>
      </c>
      <c r="V2310">
        <f>VLOOKUP($G2310,county_facts!$A:$BB,18,FALSE)</f>
        <v>2.8</v>
      </c>
      <c r="W2310">
        <f>VLOOKUP($G2310,county_facts!$A:$BB,19,FALSE)</f>
        <v>93.7</v>
      </c>
      <c r="X2310">
        <f>VLOOKUP($G2310,county_facts!$A:$BB,20,FALSE)</f>
        <v>93.2</v>
      </c>
      <c r="Y2310">
        <f>VLOOKUP($G2310,county_facts!$A:$BB,21,FALSE)</f>
        <v>2</v>
      </c>
      <c r="Z2310">
        <f>VLOOKUP($G2310,county_facts!$A:$BB,22,FALSE)</f>
        <v>3.2</v>
      </c>
      <c r="AA2310">
        <f>VLOOKUP($G2310,county_facts!$A:$BB,23,FALSE)</f>
        <v>81.400000000000006</v>
      </c>
      <c r="AB2310">
        <f>VLOOKUP($G2310,county_facts!$A:$BB,24,FALSE)</f>
        <v>16</v>
      </c>
      <c r="AC2310">
        <f>VLOOKUP($G2310,county_facts!$A:$BB,25,FALSE)</f>
        <v>1305</v>
      </c>
      <c r="AD2310">
        <f>VLOOKUP($G2310,county_facts!$A:$BB,26,FALSE)</f>
        <v>34.5</v>
      </c>
      <c r="AE2310">
        <f>VLOOKUP($G2310,county_facts!$A:$BB,27,FALSE)</f>
        <v>7915</v>
      </c>
      <c r="AF2310">
        <f>VLOOKUP($G2310,county_facts!$A:$BB,28,FALSE)</f>
        <v>77.599999999999994</v>
      </c>
      <c r="AG2310">
        <f>VLOOKUP($G2310,county_facts!$A:$BB,29,FALSE)</f>
        <v>2.2000000000000002</v>
      </c>
      <c r="AH2310">
        <f>VLOOKUP($G2310,county_facts!$A:$BB,30,FALSE)</f>
        <v>144700</v>
      </c>
      <c r="AI2310">
        <f>VLOOKUP($G2310,county_facts!$A:$BB,31,FALSE)</f>
        <v>6086</v>
      </c>
      <c r="AJ2310">
        <f>VLOOKUP($G2310,county_facts!$A:$BB,32,FALSE)</f>
        <v>2.5099999999999998</v>
      </c>
      <c r="AK2310">
        <f>VLOOKUP($G2310,county_facts!$A:$BB,33,FALSE)</f>
        <v>21816</v>
      </c>
      <c r="AL2310">
        <f>VLOOKUP($G2310,county_facts!$A:$BB,34,FALSE)</f>
        <v>44618</v>
      </c>
      <c r="AM2310">
        <f>VLOOKUP($G2310,county_facts!$A:$BB,35,FALSE)</f>
        <v>12.7</v>
      </c>
      <c r="AN2310">
        <f>VLOOKUP($G2310,county_facts!$A:$BB,36,FALSE)</f>
        <v>307</v>
      </c>
      <c r="AO2310">
        <f>VLOOKUP($G2310,county_facts!$A:$BB,37,FALSE)</f>
        <v>2057</v>
      </c>
      <c r="AP2310">
        <f>VLOOKUP($G2310,county_facts!$A:$BB,38,FALSE)</f>
        <v>1.7</v>
      </c>
      <c r="AQ2310">
        <f>VLOOKUP($G2310,county_facts!$A:$BB,39,FALSE)</f>
        <v>1258</v>
      </c>
      <c r="AR2310">
        <f>VLOOKUP($G2310,county_facts!$A:$BB,40,FALSE)</f>
        <v>1545</v>
      </c>
      <c r="AS2310">
        <f>VLOOKUP($G2310,county_facts!$A:$BB,41,FALSE)</f>
        <v>0</v>
      </c>
      <c r="AT2310">
        <f>VLOOKUP($G2310,county_facts!$A:$BB,42,FALSE)</f>
        <v>0</v>
      </c>
      <c r="AU2310">
        <f>VLOOKUP($G2310,county_facts!$A:$BB,43,FALSE)</f>
        <v>0</v>
      </c>
      <c r="AV2310">
        <f>VLOOKUP($G2310,county_facts!$A:$BB,44,FALSE)</f>
        <v>0</v>
      </c>
      <c r="AW2310">
        <f>VLOOKUP($G2310,county_facts!$A:$BB,45,FALSE)</f>
        <v>0</v>
      </c>
      <c r="AX2310">
        <f>VLOOKUP($G2310,county_facts!$A:$BB,46,FALSE)</f>
        <v>0</v>
      </c>
      <c r="AY2310">
        <f>VLOOKUP($G2310,county_facts!$A:$BB,47,FALSE)</f>
        <v>0</v>
      </c>
      <c r="AZ2310">
        <f>VLOOKUP($G2310,county_facts!$A:$BB,48,FALSE)</f>
        <v>25863</v>
      </c>
      <c r="BA2310">
        <f>VLOOKUP($G2310,county_facts!$A:$BB,49,FALSE)</f>
        <v>72431</v>
      </c>
      <c r="BB2310">
        <f>VLOOKUP($G2310,county_facts!$A:$BB,50,FALSE)</f>
        <v>4929</v>
      </c>
      <c r="BC2310">
        <f>VLOOKUP($G2310,county_facts!$A:$BB,51,FALSE)</f>
        <v>6569</v>
      </c>
      <c r="BD2310">
        <f>VLOOKUP($G2310,county_facts!$A:$BB,52,FALSE)</f>
        <v>49</v>
      </c>
      <c r="BE2310">
        <f>VLOOKUP($G2310,county_facts!$A:$BB,53,FALSE)</f>
        <v>380.42</v>
      </c>
      <c r="BF2310">
        <f>VLOOKUP($G2310,county_facts!$A:$BB,54,FALSE)</f>
        <v>40.200000000000003</v>
      </c>
    </row>
    <row r="2311" spans="1:58" x14ac:dyDescent="0.3">
      <c r="A2311" t="s">
        <v>6</v>
      </c>
      <c r="B2311" t="s">
        <v>287</v>
      </c>
      <c r="C2311">
        <v>628</v>
      </c>
      <c r="D2311" t="s">
        <v>840</v>
      </c>
      <c r="E2311">
        <v>1368</v>
      </c>
      <c r="F2311">
        <v>0.45906432699999999</v>
      </c>
      <c r="G2311">
        <v>51063</v>
      </c>
      <c r="H2311">
        <f>VLOOKUP($G2311,county_facts!$A:$BB,4,FALSE)</f>
        <v>15578</v>
      </c>
      <c r="I2311">
        <f>VLOOKUP($G2311,county_facts!$A:$BB,5,FALSE)</f>
        <v>15287</v>
      </c>
      <c r="J2311">
        <f>VLOOKUP($G2311,county_facts!$A:$BB,6,FALSE)</f>
        <v>1.9</v>
      </c>
      <c r="K2311">
        <f>VLOOKUP($G2311,county_facts!$A:$BB,7,FALSE)</f>
        <v>15279</v>
      </c>
      <c r="L2311">
        <f>VLOOKUP($G2311,county_facts!$A:$BB,8,FALSE)</f>
        <v>5</v>
      </c>
      <c r="M2311">
        <f>VLOOKUP($G2311,county_facts!$A:$BB,9,FALSE)</f>
        <v>20.5</v>
      </c>
      <c r="N2311">
        <f>VLOOKUP($G2311,county_facts!$A:$BB,10,FALSE)</f>
        <v>20.399999999999999</v>
      </c>
      <c r="O2311">
        <f>VLOOKUP($G2311,county_facts!$A:$BB,11,FALSE)</f>
        <v>49.6</v>
      </c>
      <c r="P2311">
        <f>VLOOKUP($G2311,county_facts!$A:$BB,12,FALSE)</f>
        <v>96.1</v>
      </c>
      <c r="Q2311">
        <f>VLOOKUP($G2311,county_facts!$A:$BB,13,FALSE)</f>
        <v>1.9</v>
      </c>
      <c r="R2311">
        <f>VLOOKUP($G2311,county_facts!$A:$BB,14,FALSE)</f>
        <v>0.2</v>
      </c>
      <c r="S2311">
        <f>VLOOKUP($G2311,county_facts!$A:$BB,15,FALSE)</f>
        <v>0.6</v>
      </c>
      <c r="T2311">
        <f>VLOOKUP($G2311,county_facts!$A:$BB,16,FALSE)</f>
        <v>0</v>
      </c>
      <c r="U2311">
        <f>VLOOKUP($G2311,county_facts!$A:$BB,17,FALSE)</f>
        <v>1.2</v>
      </c>
      <c r="V2311">
        <f>VLOOKUP($G2311,county_facts!$A:$BB,18,FALSE)</f>
        <v>2.8</v>
      </c>
      <c r="W2311">
        <f>VLOOKUP($G2311,county_facts!$A:$BB,19,FALSE)</f>
        <v>93.7</v>
      </c>
      <c r="X2311">
        <f>VLOOKUP($G2311,county_facts!$A:$BB,20,FALSE)</f>
        <v>93.2</v>
      </c>
      <c r="Y2311">
        <f>VLOOKUP($G2311,county_facts!$A:$BB,21,FALSE)</f>
        <v>2</v>
      </c>
      <c r="Z2311">
        <f>VLOOKUP($G2311,county_facts!$A:$BB,22,FALSE)</f>
        <v>3.2</v>
      </c>
      <c r="AA2311">
        <f>VLOOKUP($G2311,county_facts!$A:$BB,23,FALSE)</f>
        <v>81.400000000000006</v>
      </c>
      <c r="AB2311">
        <f>VLOOKUP($G2311,county_facts!$A:$BB,24,FALSE)</f>
        <v>16</v>
      </c>
      <c r="AC2311">
        <f>VLOOKUP($G2311,county_facts!$A:$BB,25,FALSE)</f>
        <v>1305</v>
      </c>
      <c r="AD2311">
        <f>VLOOKUP($G2311,county_facts!$A:$BB,26,FALSE)</f>
        <v>34.5</v>
      </c>
      <c r="AE2311">
        <f>VLOOKUP($G2311,county_facts!$A:$BB,27,FALSE)</f>
        <v>7915</v>
      </c>
      <c r="AF2311">
        <f>VLOOKUP($G2311,county_facts!$A:$BB,28,FALSE)</f>
        <v>77.599999999999994</v>
      </c>
      <c r="AG2311">
        <f>VLOOKUP($G2311,county_facts!$A:$BB,29,FALSE)</f>
        <v>2.2000000000000002</v>
      </c>
      <c r="AH2311">
        <f>VLOOKUP($G2311,county_facts!$A:$BB,30,FALSE)</f>
        <v>144700</v>
      </c>
      <c r="AI2311">
        <f>VLOOKUP($G2311,county_facts!$A:$BB,31,FALSE)</f>
        <v>6086</v>
      </c>
      <c r="AJ2311">
        <f>VLOOKUP($G2311,county_facts!$A:$BB,32,FALSE)</f>
        <v>2.5099999999999998</v>
      </c>
      <c r="AK2311">
        <f>VLOOKUP($G2311,county_facts!$A:$BB,33,FALSE)</f>
        <v>21816</v>
      </c>
      <c r="AL2311">
        <f>VLOOKUP($G2311,county_facts!$A:$BB,34,FALSE)</f>
        <v>44618</v>
      </c>
      <c r="AM2311">
        <f>VLOOKUP($G2311,county_facts!$A:$BB,35,FALSE)</f>
        <v>12.7</v>
      </c>
      <c r="AN2311">
        <f>VLOOKUP($G2311,county_facts!$A:$BB,36,FALSE)</f>
        <v>307</v>
      </c>
      <c r="AO2311">
        <f>VLOOKUP($G2311,county_facts!$A:$BB,37,FALSE)</f>
        <v>2057</v>
      </c>
      <c r="AP2311">
        <f>VLOOKUP($G2311,county_facts!$A:$BB,38,FALSE)</f>
        <v>1.7</v>
      </c>
      <c r="AQ2311">
        <f>VLOOKUP($G2311,county_facts!$A:$BB,39,FALSE)</f>
        <v>1258</v>
      </c>
      <c r="AR2311">
        <f>VLOOKUP($G2311,county_facts!$A:$BB,40,FALSE)</f>
        <v>1545</v>
      </c>
      <c r="AS2311">
        <f>VLOOKUP($G2311,county_facts!$A:$BB,41,FALSE)</f>
        <v>0</v>
      </c>
      <c r="AT2311">
        <f>VLOOKUP($G2311,county_facts!$A:$BB,42,FALSE)</f>
        <v>0</v>
      </c>
      <c r="AU2311">
        <f>VLOOKUP($G2311,county_facts!$A:$BB,43,FALSE)</f>
        <v>0</v>
      </c>
      <c r="AV2311">
        <f>VLOOKUP($G2311,county_facts!$A:$BB,44,FALSE)</f>
        <v>0</v>
      </c>
      <c r="AW2311">
        <f>VLOOKUP($G2311,county_facts!$A:$BB,45,FALSE)</f>
        <v>0</v>
      </c>
      <c r="AX2311">
        <f>VLOOKUP($G2311,county_facts!$A:$BB,46,FALSE)</f>
        <v>0</v>
      </c>
      <c r="AY2311">
        <f>VLOOKUP($G2311,county_facts!$A:$BB,47,FALSE)</f>
        <v>0</v>
      </c>
      <c r="AZ2311">
        <f>VLOOKUP($G2311,county_facts!$A:$BB,48,FALSE)</f>
        <v>25863</v>
      </c>
      <c r="BA2311">
        <f>VLOOKUP($G2311,county_facts!$A:$BB,49,FALSE)</f>
        <v>72431</v>
      </c>
      <c r="BB2311">
        <f>VLOOKUP($G2311,county_facts!$A:$BB,50,FALSE)</f>
        <v>4929</v>
      </c>
      <c r="BC2311">
        <f>VLOOKUP($G2311,county_facts!$A:$BB,51,FALSE)</f>
        <v>6569</v>
      </c>
      <c r="BD2311">
        <f>VLOOKUP($G2311,county_facts!$A:$BB,52,FALSE)</f>
        <v>49</v>
      </c>
      <c r="BE2311">
        <f>VLOOKUP($G2311,county_facts!$A:$BB,53,FALSE)</f>
        <v>380.42</v>
      </c>
      <c r="BF2311">
        <f>VLOOKUP($G2311,county_facts!$A:$BB,54,FALSE)</f>
        <v>40.200000000000003</v>
      </c>
    </row>
    <row r="2312" spans="1:58" x14ac:dyDescent="0.3">
      <c r="A2312" t="s">
        <v>6</v>
      </c>
      <c r="B2312" t="s">
        <v>879</v>
      </c>
      <c r="C2312">
        <v>5141</v>
      </c>
      <c r="D2312" t="s">
        <v>840</v>
      </c>
      <c r="E2312">
        <v>7290</v>
      </c>
      <c r="F2312">
        <v>0.70521261999999996</v>
      </c>
      <c r="G2312">
        <v>51061</v>
      </c>
      <c r="H2312">
        <f>VLOOKUP($G2312,county_facts!$A:$BB,4,FALSE)</f>
        <v>68248</v>
      </c>
      <c r="I2312">
        <f>VLOOKUP($G2312,county_facts!$A:$BB,5,FALSE)</f>
        <v>65275</v>
      </c>
      <c r="J2312">
        <f>VLOOKUP($G2312,county_facts!$A:$BB,6,FALSE)</f>
        <v>4.5999999999999996</v>
      </c>
      <c r="K2312">
        <f>VLOOKUP($G2312,county_facts!$A:$BB,7,FALSE)</f>
        <v>65203</v>
      </c>
      <c r="L2312">
        <f>VLOOKUP($G2312,county_facts!$A:$BB,8,FALSE)</f>
        <v>5.6</v>
      </c>
      <c r="M2312">
        <f>VLOOKUP($G2312,county_facts!$A:$BB,9,FALSE)</f>
        <v>23.9</v>
      </c>
      <c r="N2312">
        <f>VLOOKUP($G2312,county_facts!$A:$BB,10,FALSE)</f>
        <v>14.9</v>
      </c>
      <c r="O2312">
        <f>VLOOKUP($G2312,county_facts!$A:$BB,11,FALSE)</f>
        <v>50.5</v>
      </c>
      <c r="P2312">
        <f>VLOOKUP($G2312,county_facts!$A:$BB,12,FALSE)</f>
        <v>87.3</v>
      </c>
      <c r="Q2312">
        <f>VLOOKUP($G2312,county_facts!$A:$BB,13,FALSE)</f>
        <v>8.1999999999999993</v>
      </c>
      <c r="R2312">
        <f>VLOOKUP($G2312,county_facts!$A:$BB,14,FALSE)</f>
        <v>0.5</v>
      </c>
      <c r="S2312">
        <f>VLOOKUP($G2312,county_facts!$A:$BB,15,FALSE)</f>
        <v>1.5</v>
      </c>
      <c r="T2312">
        <f>VLOOKUP($G2312,county_facts!$A:$BB,16,FALSE)</f>
        <v>0.1</v>
      </c>
      <c r="U2312">
        <f>VLOOKUP($G2312,county_facts!$A:$BB,17,FALSE)</f>
        <v>2.4</v>
      </c>
      <c r="V2312">
        <f>VLOOKUP($G2312,county_facts!$A:$BB,18,FALSE)</f>
        <v>7.2</v>
      </c>
      <c r="W2312">
        <f>VLOOKUP($G2312,county_facts!$A:$BB,19,FALSE)</f>
        <v>81</v>
      </c>
      <c r="X2312">
        <f>VLOOKUP($G2312,county_facts!$A:$BB,20,FALSE)</f>
        <v>90.5</v>
      </c>
      <c r="Y2312">
        <f>VLOOKUP($G2312,county_facts!$A:$BB,21,FALSE)</f>
        <v>5.8</v>
      </c>
      <c r="Z2312">
        <f>VLOOKUP($G2312,county_facts!$A:$BB,22,FALSE)</f>
        <v>8.5</v>
      </c>
      <c r="AA2312">
        <f>VLOOKUP($G2312,county_facts!$A:$BB,23,FALSE)</f>
        <v>91.4</v>
      </c>
      <c r="AB2312">
        <f>VLOOKUP($G2312,county_facts!$A:$BB,24,FALSE)</f>
        <v>33.200000000000003</v>
      </c>
      <c r="AC2312">
        <f>VLOOKUP($G2312,county_facts!$A:$BB,25,FALSE)</f>
        <v>6424</v>
      </c>
      <c r="AD2312">
        <f>VLOOKUP($G2312,county_facts!$A:$BB,26,FALSE)</f>
        <v>39.200000000000003</v>
      </c>
      <c r="AE2312">
        <f>VLOOKUP($G2312,county_facts!$A:$BB,27,FALSE)</f>
        <v>26226</v>
      </c>
      <c r="AF2312">
        <f>VLOOKUP($G2312,county_facts!$A:$BB,28,FALSE)</f>
        <v>80.099999999999994</v>
      </c>
      <c r="AG2312">
        <f>VLOOKUP($G2312,county_facts!$A:$BB,29,FALSE)</f>
        <v>7.3</v>
      </c>
      <c r="AH2312">
        <f>VLOOKUP($G2312,county_facts!$A:$BB,30,FALSE)</f>
        <v>350600</v>
      </c>
      <c r="AI2312">
        <f>VLOOKUP($G2312,county_facts!$A:$BB,31,FALSE)</f>
        <v>23130</v>
      </c>
      <c r="AJ2312">
        <f>VLOOKUP($G2312,county_facts!$A:$BB,32,FALSE)</f>
        <v>2.84</v>
      </c>
      <c r="AK2312">
        <f>VLOOKUP($G2312,county_facts!$A:$BB,33,FALSE)</f>
        <v>39600</v>
      </c>
      <c r="AL2312">
        <f>VLOOKUP($G2312,county_facts!$A:$BB,34,FALSE)</f>
        <v>88409</v>
      </c>
      <c r="AM2312">
        <f>VLOOKUP($G2312,county_facts!$A:$BB,35,FALSE)</f>
        <v>5.6</v>
      </c>
      <c r="AN2312">
        <f>VLOOKUP($G2312,county_facts!$A:$BB,36,FALSE)</f>
        <v>1809</v>
      </c>
      <c r="AO2312">
        <f>VLOOKUP($G2312,county_facts!$A:$BB,37,FALSE)</f>
        <v>17008</v>
      </c>
      <c r="AP2312">
        <f>VLOOKUP($G2312,county_facts!$A:$BB,38,FALSE)</f>
        <v>2.9</v>
      </c>
      <c r="AQ2312">
        <f>VLOOKUP($G2312,county_facts!$A:$BB,39,FALSE)</f>
        <v>5671</v>
      </c>
      <c r="AR2312">
        <f>VLOOKUP($G2312,county_facts!$A:$BB,40,FALSE)</f>
        <v>7687</v>
      </c>
      <c r="AS2312">
        <f>VLOOKUP($G2312,county_facts!$A:$BB,41,FALSE)</f>
        <v>3.7</v>
      </c>
      <c r="AT2312">
        <f>VLOOKUP($G2312,county_facts!$A:$BB,42,FALSE)</f>
        <v>0</v>
      </c>
      <c r="AU2312">
        <f>VLOOKUP($G2312,county_facts!$A:$BB,43,FALSE)</f>
        <v>0</v>
      </c>
      <c r="AV2312">
        <f>VLOOKUP($G2312,county_facts!$A:$BB,44,FALSE)</f>
        <v>0</v>
      </c>
      <c r="AW2312">
        <f>VLOOKUP($G2312,county_facts!$A:$BB,45,FALSE)</f>
        <v>3.5</v>
      </c>
      <c r="AX2312">
        <f>VLOOKUP($G2312,county_facts!$A:$BB,46,FALSE)</f>
        <v>31.4</v>
      </c>
      <c r="AY2312">
        <f>VLOOKUP($G2312,county_facts!$A:$BB,47,FALSE)</f>
        <v>159608</v>
      </c>
      <c r="AZ2312">
        <f>VLOOKUP($G2312,county_facts!$A:$BB,48,FALSE)</f>
        <v>0</v>
      </c>
      <c r="BA2312">
        <f>VLOOKUP($G2312,county_facts!$A:$BB,49,FALSE)</f>
        <v>853058</v>
      </c>
      <c r="BB2312">
        <f>VLOOKUP($G2312,county_facts!$A:$BB,50,FALSE)</f>
        <v>12845</v>
      </c>
      <c r="BC2312">
        <f>VLOOKUP($G2312,county_facts!$A:$BB,51,FALSE)</f>
        <v>104395</v>
      </c>
      <c r="BD2312">
        <f>VLOOKUP($G2312,county_facts!$A:$BB,52,FALSE)</f>
        <v>267</v>
      </c>
      <c r="BE2312">
        <f>VLOOKUP($G2312,county_facts!$A:$BB,53,FALSE)</f>
        <v>647.45000000000005</v>
      </c>
      <c r="BF2312">
        <f>VLOOKUP($G2312,county_facts!$A:$BB,54,FALSE)</f>
        <v>100.7</v>
      </c>
    </row>
    <row r="2313" spans="1:58" x14ac:dyDescent="0.3">
      <c r="A2313" t="s">
        <v>9</v>
      </c>
      <c r="B2313" t="s">
        <v>879</v>
      </c>
      <c r="C2313">
        <v>2149</v>
      </c>
      <c r="D2313" t="s">
        <v>840</v>
      </c>
      <c r="E2313">
        <v>7290</v>
      </c>
      <c r="F2313">
        <v>0.29478737999999999</v>
      </c>
      <c r="G2313">
        <v>51061</v>
      </c>
      <c r="H2313">
        <f>VLOOKUP($G2313,county_facts!$A:$BB,4,FALSE)</f>
        <v>68248</v>
      </c>
      <c r="I2313">
        <f>VLOOKUP($G2313,county_facts!$A:$BB,5,FALSE)</f>
        <v>65275</v>
      </c>
      <c r="J2313">
        <f>VLOOKUP($G2313,county_facts!$A:$BB,6,FALSE)</f>
        <v>4.5999999999999996</v>
      </c>
      <c r="K2313">
        <f>VLOOKUP($G2313,county_facts!$A:$BB,7,FALSE)</f>
        <v>65203</v>
      </c>
      <c r="L2313">
        <f>VLOOKUP($G2313,county_facts!$A:$BB,8,FALSE)</f>
        <v>5.6</v>
      </c>
      <c r="M2313">
        <f>VLOOKUP($G2313,county_facts!$A:$BB,9,FALSE)</f>
        <v>23.9</v>
      </c>
      <c r="N2313">
        <f>VLOOKUP($G2313,county_facts!$A:$BB,10,FALSE)</f>
        <v>14.9</v>
      </c>
      <c r="O2313">
        <f>VLOOKUP($G2313,county_facts!$A:$BB,11,FALSE)</f>
        <v>50.5</v>
      </c>
      <c r="P2313">
        <f>VLOOKUP($G2313,county_facts!$A:$BB,12,FALSE)</f>
        <v>87.3</v>
      </c>
      <c r="Q2313">
        <f>VLOOKUP($G2313,county_facts!$A:$BB,13,FALSE)</f>
        <v>8.1999999999999993</v>
      </c>
      <c r="R2313">
        <f>VLOOKUP($G2313,county_facts!$A:$BB,14,FALSE)</f>
        <v>0.5</v>
      </c>
      <c r="S2313">
        <f>VLOOKUP($G2313,county_facts!$A:$BB,15,FALSE)</f>
        <v>1.5</v>
      </c>
      <c r="T2313">
        <f>VLOOKUP($G2313,county_facts!$A:$BB,16,FALSE)</f>
        <v>0.1</v>
      </c>
      <c r="U2313">
        <f>VLOOKUP($G2313,county_facts!$A:$BB,17,FALSE)</f>
        <v>2.4</v>
      </c>
      <c r="V2313">
        <f>VLOOKUP($G2313,county_facts!$A:$BB,18,FALSE)</f>
        <v>7.2</v>
      </c>
      <c r="W2313">
        <f>VLOOKUP($G2313,county_facts!$A:$BB,19,FALSE)</f>
        <v>81</v>
      </c>
      <c r="X2313">
        <f>VLOOKUP($G2313,county_facts!$A:$BB,20,FALSE)</f>
        <v>90.5</v>
      </c>
      <c r="Y2313">
        <f>VLOOKUP($G2313,county_facts!$A:$BB,21,FALSE)</f>
        <v>5.8</v>
      </c>
      <c r="Z2313">
        <f>VLOOKUP($G2313,county_facts!$A:$BB,22,FALSE)</f>
        <v>8.5</v>
      </c>
      <c r="AA2313">
        <f>VLOOKUP($G2313,county_facts!$A:$BB,23,FALSE)</f>
        <v>91.4</v>
      </c>
      <c r="AB2313">
        <f>VLOOKUP($G2313,county_facts!$A:$BB,24,FALSE)</f>
        <v>33.200000000000003</v>
      </c>
      <c r="AC2313">
        <f>VLOOKUP($G2313,county_facts!$A:$BB,25,FALSE)</f>
        <v>6424</v>
      </c>
      <c r="AD2313">
        <f>VLOOKUP($G2313,county_facts!$A:$BB,26,FALSE)</f>
        <v>39.200000000000003</v>
      </c>
      <c r="AE2313">
        <f>VLOOKUP($G2313,county_facts!$A:$BB,27,FALSE)</f>
        <v>26226</v>
      </c>
      <c r="AF2313">
        <f>VLOOKUP($G2313,county_facts!$A:$BB,28,FALSE)</f>
        <v>80.099999999999994</v>
      </c>
      <c r="AG2313">
        <f>VLOOKUP($G2313,county_facts!$A:$BB,29,FALSE)</f>
        <v>7.3</v>
      </c>
      <c r="AH2313">
        <f>VLOOKUP($G2313,county_facts!$A:$BB,30,FALSE)</f>
        <v>350600</v>
      </c>
      <c r="AI2313">
        <f>VLOOKUP($G2313,county_facts!$A:$BB,31,FALSE)</f>
        <v>23130</v>
      </c>
      <c r="AJ2313">
        <f>VLOOKUP($G2313,county_facts!$A:$BB,32,FALSE)</f>
        <v>2.84</v>
      </c>
      <c r="AK2313">
        <f>VLOOKUP($G2313,county_facts!$A:$BB,33,FALSE)</f>
        <v>39600</v>
      </c>
      <c r="AL2313">
        <f>VLOOKUP($G2313,county_facts!$A:$BB,34,FALSE)</f>
        <v>88409</v>
      </c>
      <c r="AM2313">
        <f>VLOOKUP($G2313,county_facts!$A:$BB,35,FALSE)</f>
        <v>5.6</v>
      </c>
      <c r="AN2313">
        <f>VLOOKUP($G2313,county_facts!$A:$BB,36,FALSE)</f>
        <v>1809</v>
      </c>
      <c r="AO2313">
        <f>VLOOKUP($G2313,county_facts!$A:$BB,37,FALSE)</f>
        <v>17008</v>
      </c>
      <c r="AP2313">
        <f>VLOOKUP($G2313,county_facts!$A:$BB,38,FALSE)</f>
        <v>2.9</v>
      </c>
      <c r="AQ2313">
        <f>VLOOKUP($G2313,county_facts!$A:$BB,39,FALSE)</f>
        <v>5671</v>
      </c>
      <c r="AR2313">
        <f>VLOOKUP($G2313,county_facts!$A:$BB,40,FALSE)</f>
        <v>7687</v>
      </c>
      <c r="AS2313">
        <f>VLOOKUP($G2313,county_facts!$A:$BB,41,FALSE)</f>
        <v>3.7</v>
      </c>
      <c r="AT2313">
        <f>VLOOKUP($G2313,county_facts!$A:$BB,42,FALSE)</f>
        <v>0</v>
      </c>
      <c r="AU2313">
        <f>VLOOKUP($G2313,county_facts!$A:$BB,43,FALSE)</f>
        <v>0</v>
      </c>
      <c r="AV2313">
        <f>VLOOKUP($G2313,county_facts!$A:$BB,44,FALSE)</f>
        <v>0</v>
      </c>
      <c r="AW2313">
        <f>VLOOKUP($G2313,county_facts!$A:$BB,45,FALSE)</f>
        <v>3.5</v>
      </c>
      <c r="AX2313">
        <f>VLOOKUP($G2313,county_facts!$A:$BB,46,FALSE)</f>
        <v>31.4</v>
      </c>
      <c r="AY2313">
        <f>VLOOKUP($G2313,county_facts!$A:$BB,47,FALSE)</f>
        <v>159608</v>
      </c>
      <c r="AZ2313">
        <f>VLOOKUP($G2313,county_facts!$A:$BB,48,FALSE)</f>
        <v>0</v>
      </c>
      <c r="BA2313">
        <f>VLOOKUP($G2313,county_facts!$A:$BB,49,FALSE)</f>
        <v>853058</v>
      </c>
      <c r="BB2313">
        <f>VLOOKUP($G2313,county_facts!$A:$BB,50,FALSE)</f>
        <v>12845</v>
      </c>
      <c r="BC2313">
        <f>VLOOKUP($G2313,county_facts!$A:$BB,51,FALSE)</f>
        <v>104395</v>
      </c>
      <c r="BD2313">
        <f>VLOOKUP($G2313,county_facts!$A:$BB,52,FALSE)</f>
        <v>267</v>
      </c>
      <c r="BE2313">
        <f>VLOOKUP($G2313,county_facts!$A:$BB,53,FALSE)</f>
        <v>647.45000000000005</v>
      </c>
      <c r="BF2313">
        <f>VLOOKUP($G2313,county_facts!$A:$BB,54,FALSE)</f>
        <v>100.7</v>
      </c>
    </row>
    <row r="2314" spans="1:58" x14ac:dyDescent="0.3">
      <c r="A2314" t="s">
        <v>6</v>
      </c>
      <c r="B2314" t="s">
        <v>933</v>
      </c>
      <c r="C2314">
        <v>2354</v>
      </c>
      <c r="D2314" t="s">
        <v>840</v>
      </c>
      <c r="E2314">
        <v>3235</v>
      </c>
      <c r="F2314">
        <v>0.72766615099999998</v>
      </c>
      <c r="G2314">
        <v>51610</v>
      </c>
      <c r="H2314">
        <f>VLOOKUP($G2314,county_facts!$A:$BB,4,FALSE)</f>
        <v>13601</v>
      </c>
      <c r="I2314">
        <f>VLOOKUP($G2314,county_facts!$A:$BB,5,FALSE)</f>
        <v>12289</v>
      </c>
      <c r="J2314">
        <f>VLOOKUP($G2314,county_facts!$A:$BB,6,FALSE)</f>
        <v>10.7</v>
      </c>
      <c r="K2314">
        <f>VLOOKUP($G2314,county_facts!$A:$BB,7,FALSE)</f>
        <v>12332</v>
      </c>
      <c r="L2314">
        <f>VLOOKUP($G2314,county_facts!$A:$BB,8,FALSE)</f>
        <v>7.3</v>
      </c>
      <c r="M2314">
        <f>VLOOKUP($G2314,county_facts!$A:$BB,9,FALSE)</f>
        <v>26.6</v>
      </c>
      <c r="N2314">
        <f>VLOOKUP($G2314,county_facts!$A:$BB,10,FALSE)</f>
        <v>11.4</v>
      </c>
      <c r="O2314">
        <f>VLOOKUP($G2314,county_facts!$A:$BB,11,FALSE)</f>
        <v>51</v>
      </c>
      <c r="P2314">
        <f>VLOOKUP($G2314,county_facts!$A:$BB,12,FALSE)</f>
        <v>80.599999999999994</v>
      </c>
      <c r="Q2314">
        <f>VLOOKUP($G2314,county_facts!$A:$BB,13,FALSE)</f>
        <v>5.3</v>
      </c>
      <c r="R2314">
        <f>VLOOKUP($G2314,county_facts!$A:$BB,14,FALSE)</f>
        <v>0.5</v>
      </c>
      <c r="S2314">
        <f>VLOOKUP($G2314,county_facts!$A:$BB,15,FALSE)</f>
        <v>9.3000000000000007</v>
      </c>
      <c r="T2314">
        <f>VLOOKUP($G2314,county_facts!$A:$BB,16,FALSE)</f>
        <v>0.1</v>
      </c>
      <c r="U2314">
        <f>VLOOKUP($G2314,county_facts!$A:$BB,17,FALSE)</f>
        <v>4.3</v>
      </c>
      <c r="V2314">
        <f>VLOOKUP($G2314,county_facts!$A:$BB,18,FALSE)</f>
        <v>9.5</v>
      </c>
      <c r="W2314">
        <f>VLOOKUP($G2314,county_facts!$A:$BB,19,FALSE)</f>
        <v>72.3</v>
      </c>
      <c r="X2314">
        <f>VLOOKUP($G2314,county_facts!$A:$BB,20,FALSE)</f>
        <v>79.099999999999994</v>
      </c>
      <c r="Y2314">
        <f>VLOOKUP($G2314,county_facts!$A:$BB,21,FALSE)</f>
        <v>16.899999999999999</v>
      </c>
      <c r="Z2314">
        <f>VLOOKUP($G2314,county_facts!$A:$BB,22,FALSE)</f>
        <v>23.4</v>
      </c>
      <c r="AA2314">
        <f>VLOOKUP($G2314,county_facts!$A:$BB,23,FALSE)</f>
        <v>97.3</v>
      </c>
      <c r="AB2314">
        <f>VLOOKUP($G2314,county_facts!$A:$BB,24,FALSE)</f>
        <v>74.400000000000006</v>
      </c>
      <c r="AC2314">
        <f>VLOOKUP($G2314,county_facts!$A:$BB,25,FALSE)</f>
        <v>686</v>
      </c>
      <c r="AD2314">
        <f>VLOOKUP($G2314,county_facts!$A:$BB,26,FALSE)</f>
        <v>27.3</v>
      </c>
      <c r="AE2314">
        <f>VLOOKUP($G2314,county_facts!$A:$BB,27,FALSE)</f>
        <v>5496</v>
      </c>
      <c r="AF2314">
        <f>VLOOKUP($G2314,county_facts!$A:$BB,28,FALSE)</f>
        <v>59.4</v>
      </c>
      <c r="AG2314">
        <f>VLOOKUP($G2314,county_facts!$A:$BB,29,FALSE)</f>
        <v>44.2</v>
      </c>
      <c r="AH2314">
        <f>VLOOKUP($G2314,county_facts!$A:$BB,30,FALSE)</f>
        <v>660900</v>
      </c>
      <c r="AI2314">
        <f>VLOOKUP($G2314,county_facts!$A:$BB,31,FALSE)</f>
        <v>5020</v>
      </c>
      <c r="AJ2314">
        <f>VLOOKUP($G2314,county_facts!$A:$BB,32,FALSE)</f>
        <v>2.5299999999999998</v>
      </c>
      <c r="AK2314">
        <f>VLOOKUP($G2314,county_facts!$A:$BB,33,FALSE)</f>
        <v>59088</v>
      </c>
      <c r="AL2314">
        <f>VLOOKUP($G2314,county_facts!$A:$BB,34,FALSE)</f>
        <v>120000</v>
      </c>
      <c r="AM2314">
        <f>VLOOKUP($G2314,county_facts!$A:$BB,35,FALSE)</f>
        <v>4</v>
      </c>
      <c r="AN2314">
        <f>VLOOKUP($G2314,county_facts!$A:$BB,36,FALSE)</f>
        <v>865</v>
      </c>
      <c r="AO2314">
        <f>VLOOKUP($G2314,county_facts!$A:$BB,37,FALSE)</f>
        <v>9487</v>
      </c>
      <c r="AP2314">
        <f>VLOOKUP($G2314,county_facts!$A:$BB,38,FALSE)</f>
        <v>1.1000000000000001</v>
      </c>
      <c r="AQ2314">
        <f>VLOOKUP($G2314,county_facts!$A:$BB,39,FALSE)</f>
        <v>1332</v>
      </c>
      <c r="AR2314">
        <f>VLOOKUP($G2314,county_facts!$A:$BB,40,FALSE)</f>
        <v>1479</v>
      </c>
      <c r="AS2314">
        <f>VLOOKUP($G2314,county_facts!$A:$BB,41,FALSE)</f>
        <v>0</v>
      </c>
      <c r="AT2314">
        <f>VLOOKUP($G2314,county_facts!$A:$BB,42,FALSE)</f>
        <v>0</v>
      </c>
      <c r="AU2314">
        <f>VLOOKUP($G2314,county_facts!$A:$BB,43,FALSE)</f>
        <v>0</v>
      </c>
      <c r="AV2314">
        <f>VLOOKUP($G2314,county_facts!$A:$BB,44,FALSE)</f>
        <v>0</v>
      </c>
      <c r="AW2314">
        <f>VLOOKUP($G2314,county_facts!$A:$BB,45,FALSE)</f>
        <v>0</v>
      </c>
      <c r="AX2314">
        <f>VLOOKUP($G2314,county_facts!$A:$BB,46,FALSE)</f>
        <v>32.299999999999997</v>
      </c>
      <c r="AY2314">
        <f>VLOOKUP($G2314,county_facts!$A:$BB,47,FALSE)</f>
        <v>0</v>
      </c>
      <c r="AZ2314">
        <f>VLOOKUP($G2314,county_facts!$A:$BB,48,FALSE)</f>
        <v>0</v>
      </c>
      <c r="BA2314">
        <f>VLOOKUP($G2314,county_facts!$A:$BB,49,FALSE)</f>
        <v>288000</v>
      </c>
      <c r="BB2314">
        <f>VLOOKUP($G2314,county_facts!$A:$BB,50,FALSE)</f>
        <v>26089</v>
      </c>
      <c r="BC2314">
        <f>VLOOKUP($G2314,county_facts!$A:$BB,51,FALSE)</f>
        <v>56298</v>
      </c>
      <c r="BD2314">
        <f>VLOOKUP($G2314,county_facts!$A:$BB,52,FALSE)</f>
        <v>547</v>
      </c>
      <c r="BE2314">
        <f>VLOOKUP($G2314,county_facts!$A:$BB,53,FALSE)</f>
        <v>2</v>
      </c>
      <c r="BF2314">
        <f>VLOOKUP($G2314,county_facts!$A:$BB,54,FALSE)</f>
        <v>6169.1</v>
      </c>
    </row>
    <row r="2315" spans="1:58" x14ac:dyDescent="0.3">
      <c r="A2315" t="s">
        <v>9</v>
      </c>
      <c r="B2315" t="s">
        <v>933</v>
      </c>
      <c r="C2315">
        <v>881</v>
      </c>
      <c r="D2315" t="s">
        <v>840</v>
      </c>
      <c r="E2315">
        <v>3235</v>
      </c>
      <c r="F2315">
        <v>0.27233384900000002</v>
      </c>
      <c r="G2315">
        <v>51610</v>
      </c>
      <c r="H2315">
        <f>VLOOKUP($G2315,county_facts!$A:$BB,4,FALSE)</f>
        <v>13601</v>
      </c>
      <c r="I2315">
        <f>VLOOKUP($G2315,county_facts!$A:$BB,5,FALSE)</f>
        <v>12289</v>
      </c>
      <c r="J2315">
        <f>VLOOKUP($G2315,county_facts!$A:$BB,6,FALSE)</f>
        <v>10.7</v>
      </c>
      <c r="K2315">
        <f>VLOOKUP($G2315,county_facts!$A:$BB,7,FALSE)</f>
        <v>12332</v>
      </c>
      <c r="L2315">
        <f>VLOOKUP($G2315,county_facts!$A:$BB,8,FALSE)</f>
        <v>7.3</v>
      </c>
      <c r="M2315">
        <f>VLOOKUP($G2315,county_facts!$A:$BB,9,FALSE)</f>
        <v>26.6</v>
      </c>
      <c r="N2315">
        <f>VLOOKUP($G2315,county_facts!$A:$BB,10,FALSE)</f>
        <v>11.4</v>
      </c>
      <c r="O2315">
        <f>VLOOKUP($G2315,county_facts!$A:$BB,11,FALSE)</f>
        <v>51</v>
      </c>
      <c r="P2315">
        <f>VLOOKUP($G2315,county_facts!$A:$BB,12,FALSE)</f>
        <v>80.599999999999994</v>
      </c>
      <c r="Q2315">
        <f>VLOOKUP($G2315,county_facts!$A:$BB,13,FALSE)</f>
        <v>5.3</v>
      </c>
      <c r="R2315">
        <f>VLOOKUP($G2315,county_facts!$A:$BB,14,FALSE)</f>
        <v>0.5</v>
      </c>
      <c r="S2315">
        <f>VLOOKUP($G2315,county_facts!$A:$BB,15,FALSE)</f>
        <v>9.3000000000000007</v>
      </c>
      <c r="T2315">
        <f>VLOOKUP($G2315,county_facts!$A:$BB,16,FALSE)</f>
        <v>0.1</v>
      </c>
      <c r="U2315">
        <f>VLOOKUP($G2315,county_facts!$A:$BB,17,FALSE)</f>
        <v>4.3</v>
      </c>
      <c r="V2315">
        <f>VLOOKUP($G2315,county_facts!$A:$BB,18,FALSE)</f>
        <v>9.5</v>
      </c>
      <c r="W2315">
        <f>VLOOKUP($G2315,county_facts!$A:$BB,19,FALSE)</f>
        <v>72.3</v>
      </c>
      <c r="X2315">
        <f>VLOOKUP($G2315,county_facts!$A:$BB,20,FALSE)</f>
        <v>79.099999999999994</v>
      </c>
      <c r="Y2315">
        <f>VLOOKUP($G2315,county_facts!$A:$BB,21,FALSE)</f>
        <v>16.899999999999999</v>
      </c>
      <c r="Z2315">
        <f>VLOOKUP($G2315,county_facts!$A:$BB,22,FALSE)</f>
        <v>23.4</v>
      </c>
      <c r="AA2315">
        <f>VLOOKUP($G2315,county_facts!$A:$BB,23,FALSE)</f>
        <v>97.3</v>
      </c>
      <c r="AB2315">
        <f>VLOOKUP($G2315,county_facts!$A:$BB,24,FALSE)</f>
        <v>74.400000000000006</v>
      </c>
      <c r="AC2315">
        <f>VLOOKUP($G2315,county_facts!$A:$BB,25,FALSE)</f>
        <v>686</v>
      </c>
      <c r="AD2315">
        <f>VLOOKUP($G2315,county_facts!$A:$BB,26,FALSE)</f>
        <v>27.3</v>
      </c>
      <c r="AE2315">
        <f>VLOOKUP($G2315,county_facts!$A:$BB,27,FALSE)</f>
        <v>5496</v>
      </c>
      <c r="AF2315">
        <f>VLOOKUP($G2315,county_facts!$A:$BB,28,FALSE)</f>
        <v>59.4</v>
      </c>
      <c r="AG2315">
        <f>VLOOKUP($G2315,county_facts!$A:$BB,29,FALSE)</f>
        <v>44.2</v>
      </c>
      <c r="AH2315">
        <f>VLOOKUP($G2315,county_facts!$A:$BB,30,FALSE)</f>
        <v>660900</v>
      </c>
      <c r="AI2315">
        <f>VLOOKUP($G2315,county_facts!$A:$BB,31,FALSE)</f>
        <v>5020</v>
      </c>
      <c r="AJ2315">
        <f>VLOOKUP($G2315,county_facts!$A:$BB,32,FALSE)</f>
        <v>2.5299999999999998</v>
      </c>
      <c r="AK2315">
        <f>VLOOKUP($G2315,county_facts!$A:$BB,33,FALSE)</f>
        <v>59088</v>
      </c>
      <c r="AL2315">
        <f>VLOOKUP($G2315,county_facts!$A:$BB,34,FALSE)</f>
        <v>120000</v>
      </c>
      <c r="AM2315">
        <f>VLOOKUP($G2315,county_facts!$A:$BB,35,FALSE)</f>
        <v>4</v>
      </c>
      <c r="AN2315">
        <f>VLOOKUP($G2315,county_facts!$A:$BB,36,FALSE)</f>
        <v>865</v>
      </c>
      <c r="AO2315">
        <f>VLOOKUP($G2315,county_facts!$A:$BB,37,FALSE)</f>
        <v>9487</v>
      </c>
      <c r="AP2315">
        <f>VLOOKUP($G2315,county_facts!$A:$BB,38,FALSE)</f>
        <v>1.1000000000000001</v>
      </c>
      <c r="AQ2315">
        <f>VLOOKUP($G2315,county_facts!$A:$BB,39,FALSE)</f>
        <v>1332</v>
      </c>
      <c r="AR2315">
        <f>VLOOKUP($G2315,county_facts!$A:$BB,40,FALSE)</f>
        <v>1479</v>
      </c>
      <c r="AS2315">
        <f>VLOOKUP($G2315,county_facts!$A:$BB,41,FALSE)</f>
        <v>0</v>
      </c>
      <c r="AT2315">
        <f>VLOOKUP($G2315,county_facts!$A:$BB,42,FALSE)</f>
        <v>0</v>
      </c>
      <c r="AU2315">
        <f>VLOOKUP($G2315,county_facts!$A:$BB,43,FALSE)</f>
        <v>0</v>
      </c>
      <c r="AV2315">
        <f>VLOOKUP($G2315,county_facts!$A:$BB,44,FALSE)</f>
        <v>0</v>
      </c>
      <c r="AW2315">
        <f>VLOOKUP($G2315,county_facts!$A:$BB,45,FALSE)</f>
        <v>0</v>
      </c>
      <c r="AX2315">
        <f>VLOOKUP($G2315,county_facts!$A:$BB,46,FALSE)</f>
        <v>32.299999999999997</v>
      </c>
      <c r="AY2315">
        <f>VLOOKUP($G2315,county_facts!$A:$BB,47,FALSE)</f>
        <v>0</v>
      </c>
      <c r="AZ2315">
        <f>VLOOKUP($G2315,county_facts!$A:$BB,48,FALSE)</f>
        <v>0</v>
      </c>
      <c r="BA2315">
        <f>VLOOKUP($G2315,county_facts!$A:$BB,49,FALSE)</f>
        <v>288000</v>
      </c>
      <c r="BB2315">
        <f>VLOOKUP($G2315,county_facts!$A:$BB,50,FALSE)</f>
        <v>26089</v>
      </c>
      <c r="BC2315">
        <f>VLOOKUP($G2315,county_facts!$A:$BB,51,FALSE)</f>
        <v>56298</v>
      </c>
      <c r="BD2315">
        <f>VLOOKUP($G2315,county_facts!$A:$BB,52,FALSE)</f>
        <v>547</v>
      </c>
      <c r="BE2315">
        <f>VLOOKUP($G2315,county_facts!$A:$BB,53,FALSE)</f>
        <v>2</v>
      </c>
      <c r="BF2315">
        <f>VLOOKUP($G2315,county_facts!$A:$BB,54,FALSE)</f>
        <v>6169.1</v>
      </c>
    </row>
    <row r="2316" spans="1:58" x14ac:dyDescent="0.3">
      <c r="A2316" t="s">
        <v>6</v>
      </c>
      <c r="B2316" t="s">
        <v>934</v>
      </c>
      <c r="C2316">
        <v>2674</v>
      </c>
      <c r="D2316" t="s">
        <v>840</v>
      </c>
      <c r="E2316">
        <v>4235</v>
      </c>
      <c r="F2316">
        <v>0.63140495900000004</v>
      </c>
      <c r="G2316">
        <v>51600</v>
      </c>
      <c r="H2316">
        <f>VLOOKUP($G2316,county_facts!$A:$BB,4,FALSE)</f>
        <v>24483</v>
      </c>
      <c r="I2316">
        <f>VLOOKUP($G2316,county_facts!$A:$BB,5,FALSE)</f>
        <v>22542</v>
      </c>
      <c r="J2316">
        <f>VLOOKUP($G2316,county_facts!$A:$BB,6,FALSE)</f>
        <v>8.6</v>
      </c>
      <c r="K2316">
        <f>VLOOKUP($G2316,county_facts!$A:$BB,7,FALSE)</f>
        <v>22565</v>
      </c>
      <c r="L2316">
        <f>VLOOKUP($G2316,county_facts!$A:$BB,8,FALSE)</f>
        <v>9</v>
      </c>
      <c r="M2316">
        <f>VLOOKUP($G2316,county_facts!$A:$BB,9,FALSE)</f>
        <v>23.5</v>
      </c>
      <c r="N2316">
        <f>VLOOKUP($G2316,county_facts!$A:$BB,10,FALSE)</f>
        <v>15.4</v>
      </c>
      <c r="O2316">
        <f>VLOOKUP($G2316,county_facts!$A:$BB,11,FALSE)</f>
        <v>50.7</v>
      </c>
      <c r="P2316">
        <f>VLOOKUP($G2316,county_facts!$A:$BB,12,FALSE)</f>
        <v>73.3</v>
      </c>
      <c r="Q2316">
        <f>VLOOKUP($G2316,county_facts!$A:$BB,13,FALSE)</f>
        <v>5.4</v>
      </c>
      <c r="R2316">
        <f>VLOOKUP($G2316,county_facts!$A:$BB,14,FALSE)</f>
        <v>0.8</v>
      </c>
      <c r="S2316">
        <f>VLOOKUP($G2316,county_facts!$A:$BB,15,FALSE)</f>
        <v>17</v>
      </c>
      <c r="T2316">
        <f>VLOOKUP($G2316,county_facts!$A:$BB,16,FALSE)</f>
        <v>0.1</v>
      </c>
      <c r="U2316">
        <f>VLOOKUP($G2316,county_facts!$A:$BB,17,FALSE)</f>
        <v>3.4</v>
      </c>
      <c r="V2316">
        <f>VLOOKUP($G2316,county_facts!$A:$BB,18,FALSE)</f>
        <v>16.600000000000001</v>
      </c>
      <c r="W2316">
        <f>VLOOKUP($G2316,county_facts!$A:$BB,19,FALSE)</f>
        <v>58.8</v>
      </c>
      <c r="X2316">
        <f>VLOOKUP($G2316,county_facts!$A:$BB,20,FALSE)</f>
        <v>81.7</v>
      </c>
      <c r="Y2316">
        <f>VLOOKUP($G2316,county_facts!$A:$BB,21,FALSE)</f>
        <v>25.2</v>
      </c>
      <c r="Z2316">
        <f>VLOOKUP($G2316,county_facts!$A:$BB,22,FALSE)</f>
        <v>31.8</v>
      </c>
      <c r="AA2316">
        <f>VLOOKUP($G2316,county_facts!$A:$BB,23,FALSE)</f>
        <v>92</v>
      </c>
      <c r="AB2316">
        <f>VLOOKUP($G2316,county_facts!$A:$BB,24,FALSE)</f>
        <v>51.9</v>
      </c>
      <c r="AC2316">
        <f>VLOOKUP($G2316,county_facts!$A:$BB,25,FALSE)</f>
        <v>1752</v>
      </c>
      <c r="AD2316">
        <f>VLOOKUP($G2316,county_facts!$A:$BB,26,FALSE)</f>
        <v>31.7</v>
      </c>
      <c r="AE2316">
        <f>VLOOKUP($G2316,county_facts!$A:$BB,27,FALSE)</f>
        <v>8810</v>
      </c>
      <c r="AF2316">
        <f>VLOOKUP($G2316,county_facts!$A:$BB,28,FALSE)</f>
        <v>68.400000000000006</v>
      </c>
      <c r="AG2316">
        <f>VLOOKUP($G2316,county_facts!$A:$BB,29,FALSE)</f>
        <v>23.7</v>
      </c>
      <c r="AH2316">
        <f>VLOOKUP($G2316,county_facts!$A:$BB,30,FALSE)</f>
        <v>456700</v>
      </c>
      <c r="AI2316">
        <f>VLOOKUP($G2316,county_facts!$A:$BB,31,FALSE)</f>
        <v>8492</v>
      </c>
      <c r="AJ2316">
        <f>VLOOKUP($G2316,county_facts!$A:$BB,32,FALSE)</f>
        <v>2.65</v>
      </c>
      <c r="AK2316">
        <f>VLOOKUP($G2316,county_facts!$A:$BB,33,FALSE)</f>
        <v>44345</v>
      </c>
      <c r="AL2316">
        <f>VLOOKUP($G2316,county_facts!$A:$BB,34,FALSE)</f>
        <v>97242</v>
      </c>
      <c r="AM2316">
        <f>VLOOKUP($G2316,county_facts!$A:$BB,35,FALSE)</f>
        <v>7.2</v>
      </c>
      <c r="AN2316">
        <f>VLOOKUP($G2316,county_facts!$A:$BB,36,FALSE)</f>
        <v>2207</v>
      </c>
      <c r="AO2316">
        <f>VLOOKUP($G2316,county_facts!$A:$BB,37,FALSE)</f>
        <v>29657</v>
      </c>
      <c r="AP2316">
        <f>VLOOKUP($G2316,county_facts!$A:$BB,38,FALSE)</f>
        <v>8.1</v>
      </c>
      <c r="AQ2316">
        <f>VLOOKUP($G2316,county_facts!$A:$BB,39,FALSE)</f>
        <v>2866</v>
      </c>
      <c r="AR2316">
        <f>VLOOKUP($G2316,county_facts!$A:$BB,40,FALSE)</f>
        <v>5919</v>
      </c>
      <c r="AS2316">
        <f>VLOOKUP($G2316,county_facts!$A:$BB,41,FALSE)</f>
        <v>4.0999999999999996</v>
      </c>
      <c r="AT2316">
        <f>VLOOKUP($G2316,county_facts!$A:$BB,42,FALSE)</f>
        <v>0</v>
      </c>
      <c r="AU2316">
        <f>VLOOKUP($G2316,county_facts!$A:$BB,43,FALSE)</f>
        <v>22.1</v>
      </c>
      <c r="AV2316">
        <f>VLOOKUP($G2316,county_facts!$A:$BB,44,FALSE)</f>
        <v>0</v>
      </c>
      <c r="AW2316">
        <f>VLOOKUP($G2316,county_facts!$A:$BB,45,FALSE)</f>
        <v>8.9</v>
      </c>
      <c r="AX2316">
        <f>VLOOKUP($G2316,county_facts!$A:$BB,46,FALSE)</f>
        <v>28.7</v>
      </c>
      <c r="AY2316">
        <f>VLOOKUP($G2316,county_facts!$A:$BB,47,FALSE)</f>
        <v>0</v>
      </c>
      <c r="AZ2316">
        <f>VLOOKUP($G2316,county_facts!$A:$BB,48,FALSE)</f>
        <v>192265</v>
      </c>
      <c r="BA2316">
        <f>VLOOKUP($G2316,county_facts!$A:$BB,49,FALSE)</f>
        <v>1884013</v>
      </c>
      <c r="BB2316">
        <f>VLOOKUP($G2316,county_facts!$A:$BB,50,FALSE)</f>
        <v>80800</v>
      </c>
      <c r="BC2316">
        <f>VLOOKUP($G2316,county_facts!$A:$BB,51,FALSE)</f>
        <v>140285</v>
      </c>
      <c r="BD2316">
        <f>VLOOKUP($G2316,county_facts!$A:$BB,52,FALSE)</f>
        <v>54</v>
      </c>
      <c r="BE2316">
        <f>VLOOKUP($G2316,county_facts!$A:$BB,53,FALSE)</f>
        <v>6.24</v>
      </c>
      <c r="BF2316">
        <f>VLOOKUP($G2316,county_facts!$A:$BB,54,FALSE)</f>
        <v>3616.8</v>
      </c>
    </row>
    <row r="2317" spans="1:58" x14ac:dyDescent="0.3">
      <c r="A2317" t="s">
        <v>9</v>
      </c>
      <c r="B2317" t="s">
        <v>934</v>
      </c>
      <c r="C2317">
        <v>1561</v>
      </c>
      <c r="D2317" t="s">
        <v>840</v>
      </c>
      <c r="E2317">
        <v>4235</v>
      </c>
      <c r="F2317">
        <v>0.36859504100000001</v>
      </c>
      <c r="G2317">
        <v>51600</v>
      </c>
      <c r="H2317">
        <f>VLOOKUP($G2317,county_facts!$A:$BB,4,FALSE)</f>
        <v>24483</v>
      </c>
      <c r="I2317">
        <f>VLOOKUP($G2317,county_facts!$A:$BB,5,FALSE)</f>
        <v>22542</v>
      </c>
      <c r="J2317">
        <f>VLOOKUP($G2317,county_facts!$A:$BB,6,FALSE)</f>
        <v>8.6</v>
      </c>
      <c r="K2317">
        <f>VLOOKUP($G2317,county_facts!$A:$BB,7,FALSE)</f>
        <v>22565</v>
      </c>
      <c r="L2317">
        <f>VLOOKUP($G2317,county_facts!$A:$BB,8,FALSE)</f>
        <v>9</v>
      </c>
      <c r="M2317">
        <f>VLOOKUP($G2317,county_facts!$A:$BB,9,FALSE)</f>
        <v>23.5</v>
      </c>
      <c r="N2317">
        <f>VLOOKUP($G2317,county_facts!$A:$BB,10,FALSE)</f>
        <v>15.4</v>
      </c>
      <c r="O2317">
        <f>VLOOKUP($G2317,county_facts!$A:$BB,11,FALSE)</f>
        <v>50.7</v>
      </c>
      <c r="P2317">
        <f>VLOOKUP($G2317,county_facts!$A:$BB,12,FALSE)</f>
        <v>73.3</v>
      </c>
      <c r="Q2317">
        <f>VLOOKUP($G2317,county_facts!$A:$BB,13,FALSE)</f>
        <v>5.4</v>
      </c>
      <c r="R2317">
        <f>VLOOKUP($G2317,county_facts!$A:$BB,14,FALSE)</f>
        <v>0.8</v>
      </c>
      <c r="S2317">
        <f>VLOOKUP($G2317,county_facts!$A:$BB,15,FALSE)</f>
        <v>17</v>
      </c>
      <c r="T2317">
        <f>VLOOKUP($G2317,county_facts!$A:$BB,16,FALSE)</f>
        <v>0.1</v>
      </c>
      <c r="U2317">
        <f>VLOOKUP($G2317,county_facts!$A:$BB,17,FALSE)</f>
        <v>3.4</v>
      </c>
      <c r="V2317">
        <f>VLOOKUP($G2317,county_facts!$A:$BB,18,FALSE)</f>
        <v>16.600000000000001</v>
      </c>
      <c r="W2317">
        <f>VLOOKUP($G2317,county_facts!$A:$BB,19,FALSE)</f>
        <v>58.8</v>
      </c>
      <c r="X2317">
        <f>VLOOKUP($G2317,county_facts!$A:$BB,20,FALSE)</f>
        <v>81.7</v>
      </c>
      <c r="Y2317">
        <f>VLOOKUP($G2317,county_facts!$A:$BB,21,FALSE)</f>
        <v>25.2</v>
      </c>
      <c r="Z2317">
        <f>VLOOKUP($G2317,county_facts!$A:$BB,22,FALSE)</f>
        <v>31.8</v>
      </c>
      <c r="AA2317">
        <f>VLOOKUP($G2317,county_facts!$A:$BB,23,FALSE)</f>
        <v>92</v>
      </c>
      <c r="AB2317">
        <f>VLOOKUP($G2317,county_facts!$A:$BB,24,FALSE)</f>
        <v>51.9</v>
      </c>
      <c r="AC2317">
        <f>VLOOKUP($G2317,county_facts!$A:$BB,25,FALSE)</f>
        <v>1752</v>
      </c>
      <c r="AD2317">
        <f>VLOOKUP($G2317,county_facts!$A:$BB,26,FALSE)</f>
        <v>31.7</v>
      </c>
      <c r="AE2317">
        <f>VLOOKUP($G2317,county_facts!$A:$BB,27,FALSE)</f>
        <v>8810</v>
      </c>
      <c r="AF2317">
        <f>VLOOKUP($G2317,county_facts!$A:$BB,28,FALSE)</f>
        <v>68.400000000000006</v>
      </c>
      <c r="AG2317">
        <f>VLOOKUP($G2317,county_facts!$A:$BB,29,FALSE)</f>
        <v>23.7</v>
      </c>
      <c r="AH2317">
        <f>VLOOKUP($G2317,county_facts!$A:$BB,30,FALSE)</f>
        <v>456700</v>
      </c>
      <c r="AI2317">
        <f>VLOOKUP($G2317,county_facts!$A:$BB,31,FALSE)</f>
        <v>8492</v>
      </c>
      <c r="AJ2317">
        <f>VLOOKUP($G2317,county_facts!$A:$BB,32,FALSE)</f>
        <v>2.65</v>
      </c>
      <c r="AK2317">
        <f>VLOOKUP($G2317,county_facts!$A:$BB,33,FALSE)</f>
        <v>44345</v>
      </c>
      <c r="AL2317">
        <f>VLOOKUP($G2317,county_facts!$A:$BB,34,FALSE)</f>
        <v>97242</v>
      </c>
      <c r="AM2317">
        <f>VLOOKUP($G2317,county_facts!$A:$BB,35,FALSE)</f>
        <v>7.2</v>
      </c>
      <c r="AN2317">
        <f>VLOOKUP($G2317,county_facts!$A:$BB,36,FALSE)</f>
        <v>2207</v>
      </c>
      <c r="AO2317">
        <f>VLOOKUP($G2317,county_facts!$A:$BB,37,FALSE)</f>
        <v>29657</v>
      </c>
      <c r="AP2317">
        <f>VLOOKUP($G2317,county_facts!$A:$BB,38,FALSE)</f>
        <v>8.1</v>
      </c>
      <c r="AQ2317">
        <f>VLOOKUP($G2317,county_facts!$A:$BB,39,FALSE)</f>
        <v>2866</v>
      </c>
      <c r="AR2317">
        <f>VLOOKUP($G2317,county_facts!$A:$BB,40,FALSE)</f>
        <v>5919</v>
      </c>
      <c r="AS2317">
        <f>VLOOKUP($G2317,county_facts!$A:$BB,41,FALSE)</f>
        <v>4.0999999999999996</v>
      </c>
      <c r="AT2317">
        <f>VLOOKUP($G2317,county_facts!$A:$BB,42,FALSE)</f>
        <v>0</v>
      </c>
      <c r="AU2317">
        <f>VLOOKUP($G2317,county_facts!$A:$BB,43,FALSE)</f>
        <v>22.1</v>
      </c>
      <c r="AV2317">
        <f>VLOOKUP($G2317,county_facts!$A:$BB,44,FALSE)</f>
        <v>0</v>
      </c>
      <c r="AW2317">
        <f>VLOOKUP($G2317,county_facts!$A:$BB,45,FALSE)</f>
        <v>8.9</v>
      </c>
      <c r="AX2317">
        <f>VLOOKUP($G2317,county_facts!$A:$BB,46,FALSE)</f>
        <v>28.7</v>
      </c>
      <c r="AY2317">
        <f>VLOOKUP($G2317,county_facts!$A:$BB,47,FALSE)</f>
        <v>0</v>
      </c>
      <c r="AZ2317">
        <f>VLOOKUP($G2317,county_facts!$A:$BB,48,FALSE)</f>
        <v>192265</v>
      </c>
      <c r="BA2317">
        <f>VLOOKUP($G2317,county_facts!$A:$BB,49,FALSE)</f>
        <v>1884013</v>
      </c>
      <c r="BB2317">
        <f>VLOOKUP($G2317,county_facts!$A:$BB,50,FALSE)</f>
        <v>80800</v>
      </c>
      <c r="BC2317">
        <f>VLOOKUP($G2317,county_facts!$A:$BB,51,FALSE)</f>
        <v>140285</v>
      </c>
      <c r="BD2317">
        <f>VLOOKUP($G2317,county_facts!$A:$BB,52,FALSE)</f>
        <v>54</v>
      </c>
      <c r="BE2317">
        <f>VLOOKUP($G2317,county_facts!$A:$BB,53,FALSE)</f>
        <v>6.24</v>
      </c>
      <c r="BF2317">
        <f>VLOOKUP($G2317,county_facts!$A:$BB,54,FALSE)</f>
        <v>3616.8</v>
      </c>
    </row>
    <row r="2318" spans="1:58" x14ac:dyDescent="0.3">
      <c r="A2318" t="s">
        <v>6</v>
      </c>
      <c r="B2318" t="s">
        <v>880</v>
      </c>
      <c r="C2318">
        <v>121862</v>
      </c>
      <c r="D2318" t="s">
        <v>840</v>
      </c>
      <c r="E2318">
        <v>178947</v>
      </c>
      <c r="F2318">
        <v>0.68099493099999997</v>
      </c>
      <c r="G2318">
        <v>51059</v>
      </c>
      <c r="H2318">
        <f>VLOOKUP($G2318,county_facts!$A:$BB,4,FALSE)</f>
        <v>1137538</v>
      </c>
      <c r="I2318">
        <f>VLOOKUP($G2318,county_facts!$A:$BB,5,FALSE)</f>
        <v>1081685</v>
      </c>
      <c r="J2318">
        <f>VLOOKUP($G2318,county_facts!$A:$BB,6,FALSE)</f>
        <v>5.2</v>
      </c>
      <c r="K2318">
        <f>VLOOKUP($G2318,county_facts!$A:$BB,7,FALSE)</f>
        <v>1081726</v>
      </c>
      <c r="L2318">
        <f>VLOOKUP($G2318,county_facts!$A:$BB,8,FALSE)</f>
        <v>6.7</v>
      </c>
      <c r="M2318">
        <f>VLOOKUP($G2318,county_facts!$A:$BB,9,FALSE)</f>
        <v>23.8</v>
      </c>
      <c r="N2318">
        <f>VLOOKUP($G2318,county_facts!$A:$BB,10,FALSE)</f>
        <v>11.5</v>
      </c>
      <c r="O2318">
        <f>VLOOKUP($G2318,county_facts!$A:$BB,11,FALSE)</f>
        <v>50.5</v>
      </c>
      <c r="P2318">
        <f>VLOOKUP($G2318,county_facts!$A:$BB,12,FALSE)</f>
        <v>66.599999999999994</v>
      </c>
      <c r="Q2318">
        <f>VLOOKUP($G2318,county_facts!$A:$BB,13,FALSE)</f>
        <v>10</v>
      </c>
      <c r="R2318">
        <f>VLOOKUP($G2318,county_facts!$A:$BB,14,FALSE)</f>
        <v>0.7</v>
      </c>
      <c r="S2318">
        <f>VLOOKUP($G2318,county_facts!$A:$BB,15,FALSE)</f>
        <v>19.2</v>
      </c>
      <c r="T2318">
        <f>VLOOKUP($G2318,county_facts!$A:$BB,16,FALSE)</f>
        <v>0.1</v>
      </c>
      <c r="U2318">
        <f>VLOOKUP($G2318,county_facts!$A:$BB,17,FALSE)</f>
        <v>3.5</v>
      </c>
      <c r="V2318">
        <f>VLOOKUP($G2318,county_facts!$A:$BB,18,FALSE)</f>
        <v>16.399999999999999</v>
      </c>
      <c r="W2318">
        <f>VLOOKUP($G2318,county_facts!$A:$BB,19,FALSE)</f>
        <v>52</v>
      </c>
      <c r="X2318">
        <f>VLOOKUP($G2318,county_facts!$A:$BB,20,FALSE)</f>
        <v>85.7</v>
      </c>
      <c r="Y2318">
        <f>VLOOKUP($G2318,county_facts!$A:$BB,21,FALSE)</f>
        <v>29.5</v>
      </c>
      <c r="Z2318">
        <f>VLOOKUP($G2318,county_facts!$A:$BB,22,FALSE)</f>
        <v>37.299999999999997</v>
      </c>
      <c r="AA2318">
        <f>VLOOKUP($G2318,county_facts!$A:$BB,23,FALSE)</f>
        <v>91.8</v>
      </c>
      <c r="AB2318">
        <f>VLOOKUP($G2318,county_facts!$A:$BB,24,FALSE)</f>
        <v>58.6</v>
      </c>
      <c r="AC2318">
        <f>VLOOKUP($G2318,county_facts!$A:$BB,25,FALSE)</f>
        <v>83545</v>
      </c>
      <c r="AD2318">
        <f>VLOOKUP($G2318,county_facts!$A:$BB,26,FALSE)</f>
        <v>32</v>
      </c>
      <c r="AE2318">
        <f>VLOOKUP($G2318,county_facts!$A:$BB,27,FALSE)</f>
        <v>410287</v>
      </c>
      <c r="AF2318">
        <f>VLOOKUP($G2318,county_facts!$A:$BB,28,FALSE)</f>
        <v>69</v>
      </c>
      <c r="AG2318">
        <f>VLOOKUP($G2318,county_facts!$A:$BB,29,FALSE)</f>
        <v>27.9</v>
      </c>
      <c r="AH2318">
        <f>VLOOKUP($G2318,county_facts!$A:$BB,30,FALSE)</f>
        <v>476600</v>
      </c>
      <c r="AI2318">
        <f>VLOOKUP($G2318,county_facts!$A:$BB,31,FALSE)</f>
        <v>389908</v>
      </c>
      <c r="AJ2318">
        <f>VLOOKUP($G2318,county_facts!$A:$BB,32,FALSE)</f>
        <v>2.8</v>
      </c>
      <c r="AK2318">
        <f>VLOOKUP($G2318,county_facts!$A:$BB,33,FALSE)</f>
        <v>50532</v>
      </c>
      <c r="AL2318">
        <f>VLOOKUP($G2318,county_facts!$A:$BB,34,FALSE)</f>
        <v>110292</v>
      </c>
      <c r="AM2318">
        <f>VLOOKUP($G2318,county_facts!$A:$BB,35,FALSE)</f>
        <v>5.9</v>
      </c>
      <c r="AN2318">
        <f>VLOOKUP($G2318,county_facts!$A:$BB,36,FALSE)</f>
        <v>29556</v>
      </c>
      <c r="AO2318">
        <f>VLOOKUP($G2318,county_facts!$A:$BB,37,FALSE)</f>
        <v>584523</v>
      </c>
      <c r="AP2318">
        <f>VLOOKUP($G2318,county_facts!$A:$BB,38,FALSE)</f>
        <v>1</v>
      </c>
      <c r="AQ2318">
        <f>VLOOKUP($G2318,county_facts!$A:$BB,39,FALSE)</f>
        <v>97330</v>
      </c>
      <c r="AR2318">
        <f>VLOOKUP($G2318,county_facts!$A:$BB,40,FALSE)</f>
        <v>109512</v>
      </c>
      <c r="AS2318">
        <f>VLOOKUP($G2318,county_facts!$A:$BB,41,FALSE)</f>
        <v>7</v>
      </c>
      <c r="AT2318">
        <f>VLOOKUP($G2318,county_facts!$A:$BB,42,FALSE)</f>
        <v>0.4</v>
      </c>
      <c r="AU2318">
        <f>VLOOKUP($G2318,county_facts!$A:$BB,43,FALSE)</f>
        <v>17.3</v>
      </c>
      <c r="AV2318">
        <f>VLOOKUP($G2318,county_facts!$A:$BB,44,FALSE)</f>
        <v>0.1</v>
      </c>
      <c r="AW2318">
        <f>VLOOKUP($G2318,county_facts!$A:$BB,45,FALSE)</f>
        <v>8.8000000000000007</v>
      </c>
      <c r="AX2318">
        <f>VLOOKUP($G2318,county_facts!$A:$BB,46,FALSE)</f>
        <v>31.3</v>
      </c>
      <c r="AY2318">
        <f>VLOOKUP($G2318,county_facts!$A:$BB,47,FALSE)</f>
        <v>2052677</v>
      </c>
      <c r="AZ2318">
        <f>VLOOKUP($G2318,county_facts!$A:$BB,48,FALSE)</f>
        <v>13299493</v>
      </c>
      <c r="BA2318">
        <f>VLOOKUP($G2318,county_facts!$A:$BB,49,FALSE)</f>
        <v>14002361</v>
      </c>
      <c r="BB2318">
        <f>VLOOKUP($G2318,county_facts!$A:$BB,50,FALSE)</f>
        <v>13925</v>
      </c>
      <c r="BC2318">
        <f>VLOOKUP($G2318,county_facts!$A:$BB,51,FALSE)</f>
        <v>2705714</v>
      </c>
      <c r="BD2318">
        <f>VLOOKUP($G2318,county_facts!$A:$BB,52,FALSE)</f>
        <v>2249</v>
      </c>
      <c r="BE2318">
        <f>VLOOKUP($G2318,county_facts!$A:$BB,53,FALSE)</f>
        <v>390.97</v>
      </c>
      <c r="BF2318">
        <f>VLOOKUP($G2318,county_facts!$A:$BB,54,FALSE)</f>
        <v>2766.8</v>
      </c>
    </row>
    <row r="2319" spans="1:58" x14ac:dyDescent="0.3">
      <c r="A2319" t="s">
        <v>9</v>
      </c>
      <c r="B2319" t="s">
        <v>880</v>
      </c>
      <c r="C2319">
        <v>57085</v>
      </c>
      <c r="D2319" t="s">
        <v>840</v>
      </c>
      <c r="E2319">
        <v>178947</v>
      </c>
      <c r="F2319">
        <v>0.31900506899999997</v>
      </c>
      <c r="G2319">
        <v>51059</v>
      </c>
      <c r="H2319">
        <f>VLOOKUP($G2319,county_facts!$A:$BB,4,FALSE)</f>
        <v>1137538</v>
      </c>
      <c r="I2319">
        <f>VLOOKUP($G2319,county_facts!$A:$BB,5,FALSE)</f>
        <v>1081685</v>
      </c>
      <c r="J2319">
        <f>VLOOKUP($G2319,county_facts!$A:$BB,6,FALSE)</f>
        <v>5.2</v>
      </c>
      <c r="K2319">
        <f>VLOOKUP($G2319,county_facts!$A:$BB,7,FALSE)</f>
        <v>1081726</v>
      </c>
      <c r="L2319">
        <f>VLOOKUP($G2319,county_facts!$A:$BB,8,FALSE)</f>
        <v>6.7</v>
      </c>
      <c r="M2319">
        <f>VLOOKUP($G2319,county_facts!$A:$BB,9,FALSE)</f>
        <v>23.8</v>
      </c>
      <c r="N2319">
        <f>VLOOKUP($G2319,county_facts!$A:$BB,10,FALSE)</f>
        <v>11.5</v>
      </c>
      <c r="O2319">
        <f>VLOOKUP($G2319,county_facts!$A:$BB,11,FALSE)</f>
        <v>50.5</v>
      </c>
      <c r="P2319">
        <f>VLOOKUP($G2319,county_facts!$A:$BB,12,FALSE)</f>
        <v>66.599999999999994</v>
      </c>
      <c r="Q2319">
        <f>VLOOKUP($G2319,county_facts!$A:$BB,13,FALSE)</f>
        <v>10</v>
      </c>
      <c r="R2319">
        <f>VLOOKUP($G2319,county_facts!$A:$BB,14,FALSE)</f>
        <v>0.7</v>
      </c>
      <c r="S2319">
        <f>VLOOKUP($G2319,county_facts!$A:$BB,15,FALSE)</f>
        <v>19.2</v>
      </c>
      <c r="T2319">
        <f>VLOOKUP($G2319,county_facts!$A:$BB,16,FALSE)</f>
        <v>0.1</v>
      </c>
      <c r="U2319">
        <f>VLOOKUP($G2319,county_facts!$A:$BB,17,FALSE)</f>
        <v>3.5</v>
      </c>
      <c r="V2319">
        <f>VLOOKUP($G2319,county_facts!$A:$BB,18,FALSE)</f>
        <v>16.399999999999999</v>
      </c>
      <c r="W2319">
        <f>VLOOKUP($G2319,county_facts!$A:$BB,19,FALSE)</f>
        <v>52</v>
      </c>
      <c r="X2319">
        <f>VLOOKUP($G2319,county_facts!$A:$BB,20,FALSE)</f>
        <v>85.7</v>
      </c>
      <c r="Y2319">
        <f>VLOOKUP($G2319,county_facts!$A:$BB,21,FALSE)</f>
        <v>29.5</v>
      </c>
      <c r="Z2319">
        <f>VLOOKUP($G2319,county_facts!$A:$BB,22,FALSE)</f>
        <v>37.299999999999997</v>
      </c>
      <c r="AA2319">
        <f>VLOOKUP($G2319,county_facts!$A:$BB,23,FALSE)</f>
        <v>91.8</v>
      </c>
      <c r="AB2319">
        <f>VLOOKUP($G2319,county_facts!$A:$BB,24,FALSE)</f>
        <v>58.6</v>
      </c>
      <c r="AC2319">
        <f>VLOOKUP($G2319,county_facts!$A:$BB,25,FALSE)</f>
        <v>83545</v>
      </c>
      <c r="AD2319">
        <f>VLOOKUP($G2319,county_facts!$A:$BB,26,FALSE)</f>
        <v>32</v>
      </c>
      <c r="AE2319">
        <f>VLOOKUP($G2319,county_facts!$A:$BB,27,FALSE)</f>
        <v>410287</v>
      </c>
      <c r="AF2319">
        <f>VLOOKUP($G2319,county_facts!$A:$BB,28,FALSE)</f>
        <v>69</v>
      </c>
      <c r="AG2319">
        <f>VLOOKUP($G2319,county_facts!$A:$BB,29,FALSE)</f>
        <v>27.9</v>
      </c>
      <c r="AH2319">
        <f>VLOOKUP($G2319,county_facts!$A:$BB,30,FALSE)</f>
        <v>476600</v>
      </c>
      <c r="AI2319">
        <f>VLOOKUP($G2319,county_facts!$A:$BB,31,FALSE)</f>
        <v>389908</v>
      </c>
      <c r="AJ2319">
        <f>VLOOKUP($G2319,county_facts!$A:$BB,32,FALSE)</f>
        <v>2.8</v>
      </c>
      <c r="AK2319">
        <f>VLOOKUP($G2319,county_facts!$A:$BB,33,FALSE)</f>
        <v>50532</v>
      </c>
      <c r="AL2319">
        <f>VLOOKUP($G2319,county_facts!$A:$BB,34,FALSE)</f>
        <v>110292</v>
      </c>
      <c r="AM2319">
        <f>VLOOKUP($G2319,county_facts!$A:$BB,35,FALSE)</f>
        <v>5.9</v>
      </c>
      <c r="AN2319">
        <f>VLOOKUP($G2319,county_facts!$A:$BB,36,FALSE)</f>
        <v>29556</v>
      </c>
      <c r="AO2319">
        <f>VLOOKUP($G2319,county_facts!$A:$BB,37,FALSE)</f>
        <v>584523</v>
      </c>
      <c r="AP2319">
        <f>VLOOKUP($G2319,county_facts!$A:$BB,38,FALSE)</f>
        <v>1</v>
      </c>
      <c r="AQ2319">
        <f>VLOOKUP($G2319,county_facts!$A:$BB,39,FALSE)</f>
        <v>97330</v>
      </c>
      <c r="AR2319">
        <f>VLOOKUP($G2319,county_facts!$A:$BB,40,FALSE)</f>
        <v>109512</v>
      </c>
      <c r="AS2319">
        <f>VLOOKUP($G2319,county_facts!$A:$BB,41,FALSE)</f>
        <v>7</v>
      </c>
      <c r="AT2319">
        <f>VLOOKUP($G2319,county_facts!$A:$BB,42,FALSE)</f>
        <v>0.4</v>
      </c>
      <c r="AU2319">
        <f>VLOOKUP($G2319,county_facts!$A:$BB,43,FALSE)</f>
        <v>17.3</v>
      </c>
      <c r="AV2319">
        <f>VLOOKUP($G2319,county_facts!$A:$BB,44,FALSE)</f>
        <v>0.1</v>
      </c>
      <c r="AW2319">
        <f>VLOOKUP($G2319,county_facts!$A:$BB,45,FALSE)</f>
        <v>8.8000000000000007</v>
      </c>
      <c r="AX2319">
        <f>VLOOKUP($G2319,county_facts!$A:$BB,46,FALSE)</f>
        <v>31.3</v>
      </c>
      <c r="AY2319">
        <f>VLOOKUP($G2319,county_facts!$A:$BB,47,FALSE)</f>
        <v>2052677</v>
      </c>
      <c r="AZ2319">
        <f>VLOOKUP($G2319,county_facts!$A:$BB,48,FALSE)</f>
        <v>13299493</v>
      </c>
      <c r="BA2319">
        <f>VLOOKUP($G2319,county_facts!$A:$BB,49,FALSE)</f>
        <v>14002361</v>
      </c>
      <c r="BB2319">
        <f>VLOOKUP($G2319,county_facts!$A:$BB,50,FALSE)</f>
        <v>13925</v>
      </c>
      <c r="BC2319">
        <f>VLOOKUP($G2319,county_facts!$A:$BB,51,FALSE)</f>
        <v>2705714</v>
      </c>
      <c r="BD2319">
        <f>VLOOKUP($G2319,county_facts!$A:$BB,52,FALSE)</f>
        <v>2249</v>
      </c>
      <c r="BE2319">
        <f>VLOOKUP($G2319,county_facts!$A:$BB,53,FALSE)</f>
        <v>390.97</v>
      </c>
      <c r="BF2319">
        <f>VLOOKUP($G2319,county_facts!$A:$BB,54,FALSE)</f>
        <v>2766.8</v>
      </c>
    </row>
    <row r="2320" spans="1:58" x14ac:dyDescent="0.3">
      <c r="A2320" t="s">
        <v>6</v>
      </c>
      <c r="B2320" t="s">
        <v>881</v>
      </c>
      <c r="C2320">
        <v>852</v>
      </c>
      <c r="D2320" t="s">
        <v>840</v>
      </c>
      <c r="E2320">
        <v>990</v>
      </c>
      <c r="F2320">
        <v>0.86060606100000003</v>
      </c>
      <c r="G2320">
        <v>51057</v>
      </c>
      <c r="H2320">
        <f>VLOOKUP($G2320,county_facts!$A:$BB,4,FALSE)</f>
        <v>11103</v>
      </c>
      <c r="I2320">
        <f>VLOOKUP($G2320,county_facts!$A:$BB,5,FALSE)</f>
        <v>11146</v>
      </c>
      <c r="J2320">
        <f>VLOOKUP($G2320,county_facts!$A:$BB,6,FALSE)</f>
        <v>-0.4</v>
      </c>
      <c r="K2320">
        <f>VLOOKUP($G2320,county_facts!$A:$BB,7,FALSE)</f>
        <v>11151</v>
      </c>
      <c r="L2320">
        <f>VLOOKUP($G2320,county_facts!$A:$BB,8,FALSE)</f>
        <v>5.4</v>
      </c>
      <c r="M2320">
        <f>VLOOKUP($G2320,county_facts!$A:$BB,9,FALSE)</f>
        <v>20</v>
      </c>
      <c r="N2320">
        <f>VLOOKUP($G2320,county_facts!$A:$BB,10,FALSE)</f>
        <v>20.399999999999999</v>
      </c>
      <c r="O2320">
        <f>VLOOKUP($G2320,county_facts!$A:$BB,11,FALSE)</f>
        <v>52.9</v>
      </c>
      <c r="P2320">
        <f>VLOOKUP($G2320,county_facts!$A:$BB,12,FALSE)</f>
        <v>57.6</v>
      </c>
      <c r="Q2320">
        <f>VLOOKUP($G2320,county_facts!$A:$BB,13,FALSE)</f>
        <v>37.9</v>
      </c>
      <c r="R2320">
        <f>VLOOKUP($G2320,county_facts!$A:$BB,14,FALSE)</f>
        <v>0.9</v>
      </c>
      <c r="S2320">
        <f>VLOOKUP($G2320,county_facts!$A:$BB,15,FALSE)</f>
        <v>1</v>
      </c>
      <c r="T2320">
        <f>VLOOKUP($G2320,county_facts!$A:$BB,16,FALSE)</f>
        <v>0.2</v>
      </c>
      <c r="U2320">
        <f>VLOOKUP($G2320,county_facts!$A:$BB,17,FALSE)</f>
        <v>2.2999999999999998</v>
      </c>
      <c r="V2320">
        <f>VLOOKUP($G2320,county_facts!$A:$BB,18,FALSE)</f>
        <v>3.6</v>
      </c>
      <c r="W2320">
        <f>VLOOKUP($G2320,county_facts!$A:$BB,19,FALSE)</f>
        <v>55.3</v>
      </c>
      <c r="X2320">
        <f>VLOOKUP($G2320,county_facts!$A:$BB,20,FALSE)</f>
        <v>94.6</v>
      </c>
      <c r="Y2320">
        <f>VLOOKUP($G2320,county_facts!$A:$BB,21,FALSE)</f>
        <v>2.5</v>
      </c>
      <c r="Z2320">
        <f>VLOOKUP($G2320,county_facts!$A:$BB,22,FALSE)</f>
        <v>2.9</v>
      </c>
      <c r="AA2320">
        <f>VLOOKUP($G2320,county_facts!$A:$BB,23,FALSE)</f>
        <v>76.7</v>
      </c>
      <c r="AB2320">
        <f>VLOOKUP($G2320,county_facts!$A:$BB,24,FALSE)</f>
        <v>14.7</v>
      </c>
      <c r="AC2320">
        <f>VLOOKUP($G2320,county_facts!$A:$BB,25,FALSE)</f>
        <v>929</v>
      </c>
      <c r="AD2320">
        <f>VLOOKUP($G2320,county_facts!$A:$BB,26,FALSE)</f>
        <v>32.6</v>
      </c>
      <c r="AE2320">
        <f>VLOOKUP($G2320,county_facts!$A:$BB,27,FALSE)</f>
        <v>5796</v>
      </c>
      <c r="AF2320">
        <f>VLOOKUP($G2320,county_facts!$A:$BB,28,FALSE)</f>
        <v>76.2</v>
      </c>
      <c r="AG2320">
        <f>VLOOKUP($G2320,county_facts!$A:$BB,29,FALSE)</f>
        <v>8.6</v>
      </c>
      <c r="AH2320">
        <f>VLOOKUP($G2320,county_facts!$A:$BB,30,FALSE)</f>
        <v>160800</v>
      </c>
      <c r="AI2320">
        <f>VLOOKUP($G2320,county_facts!$A:$BB,31,FALSE)</f>
        <v>4286</v>
      </c>
      <c r="AJ2320">
        <f>VLOOKUP($G2320,county_facts!$A:$BB,32,FALSE)</f>
        <v>2.57</v>
      </c>
      <c r="AK2320">
        <f>VLOOKUP($G2320,county_facts!$A:$BB,33,FALSE)</f>
        <v>21532</v>
      </c>
      <c r="AL2320">
        <f>VLOOKUP($G2320,county_facts!$A:$BB,34,FALSE)</f>
        <v>44885</v>
      </c>
      <c r="AM2320">
        <f>VLOOKUP($G2320,county_facts!$A:$BB,35,FALSE)</f>
        <v>11.1</v>
      </c>
      <c r="AN2320">
        <f>VLOOKUP($G2320,county_facts!$A:$BB,36,FALSE)</f>
        <v>297</v>
      </c>
      <c r="AO2320">
        <f>VLOOKUP($G2320,county_facts!$A:$BB,37,FALSE)</f>
        <v>3497</v>
      </c>
      <c r="AP2320">
        <f>VLOOKUP($G2320,county_facts!$A:$BB,38,FALSE)</f>
        <v>2</v>
      </c>
      <c r="AQ2320">
        <f>VLOOKUP($G2320,county_facts!$A:$BB,39,FALSE)</f>
        <v>771</v>
      </c>
      <c r="AR2320">
        <f>VLOOKUP($G2320,county_facts!$A:$BB,40,FALSE)</f>
        <v>1078</v>
      </c>
      <c r="AS2320">
        <f>VLOOKUP($G2320,county_facts!$A:$BB,41,FALSE)</f>
        <v>0</v>
      </c>
      <c r="AT2320">
        <f>VLOOKUP($G2320,county_facts!$A:$BB,42,FALSE)</f>
        <v>0</v>
      </c>
      <c r="AU2320">
        <f>VLOOKUP($G2320,county_facts!$A:$BB,43,FALSE)</f>
        <v>0</v>
      </c>
      <c r="AV2320">
        <f>VLOOKUP($G2320,county_facts!$A:$BB,44,FALSE)</f>
        <v>0</v>
      </c>
      <c r="AW2320">
        <f>VLOOKUP($G2320,county_facts!$A:$BB,45,FALSE)</f>
        <v>0</v>
      </c>
      <c r="AX2320">
        <f>VLOOKUP($G2320,county_facts!$A:$BB,46,FALSE)</f>
        <v>0</v>
      </c>
      <c r="AY2320">
        <f>VLOOKUP($G2320,county_facts!$A:$BB,47,FALSE)</f>
        <v>56903</v>
      </c>
      <c r="AZ2320">
        <f>VLOOKUP($G2320,county_facts!$A:$BB,48,FALSE)</f>
        <v>8496</v>
      </c>
      <c r="BA2320">
        <f>VLOOKUP($G2320,county_facts!$A:$BB,49,FALSE)</f>
        <v>224598</v>
      </c>
      <c r="BB2320">
        <f>VLOOKUP($G2320,county_facts!$A:$BB,50,FALSE)</f>
        <v>20827</v>
      </c>
      <c r="BC2320">
        <f>VLOOKUP($G2320,county_facts!$A:$BB,51,FALSE)</f>
        <v>19386</v>
      </c>
      <c r="BD2320">
        <f>VLOOKUP($G2320,county_facts!$A:$BB,52,FALSE)</f>
        <v>16</v>
      </c>
      <c r="BE2320">
        <f>VLOOKUP($G2320,county_facts!$A:$BB,53,FALSE)</f>
        <v>257.12</v>
      </c>
      <c r="BF2320">
        <f>VLOOKUP($G2320,county_facts!$A:$BB,54,FALSE)</f>
        <v>43.4</v>
      </c>
    </row>
    <row r="2321" spans="1:58" x14ac:dyDescent="0.3">
      <c r="A2321" t="s">
        <v>9</v>
      </c>
      <c r="B2321" t="s">
        <v>881</v>
      </c>
      <c r="C2321">
        <v>138</v>
      </c>
      <c r="D2321" t="s">
        <v>840</v>
      </c>
      <c r="E2321">
        <v>990</v>
      </c>
      <c r="F2321">
        <v>0.13939393899999999</v>
      </c>
      <c r="G2321">
        <v>51057</v>
      </c>
      <c r="H2321">
        <f>VLOOKUP($G2321,county_facts!$A:$BB,4,FALSE)</f>
        <v>11103</v>
      </c>
      <c r="I2321">
        <f>VLOOKUP($G2321,county_facts!$A:$BB,5,FALSE)</f>
        <v>11146</v>
      </c>
      <c r="J2321">
        <f>VLOOKUP($G2321,county_facts!$A:$BB,6,FALSE)</f>
        <v>-0.4</v>
      </c>
      <c r="K2321">
        <f>VLOOKUP($G2321,county_facts!$A:$BB,7,FALSE)</f>
        <v>11151</v>
      </c>
      <c r="L2321">
        <f>VLOOKUP($G2321,county_facts!$A:$BB,8,FALSE)</f>
        <v>5.4</v>
      </c>
      <c r="M2321">
        <f>VLOOKUP($G2321,county_facts!$A:$BB,9,FALSE)</f>
        <v>20</v>
      </c>
      <c r="N2321">
        <f>VLOOKUP($G2321,county_facts!$A:$BB,10,FALSE)</f>
        <v>20.399999999999999</v>
      </c>
      <c r="O2321">
        <f>VLOOKUP($G2321,county_facts!$A:$BB,11,FALSE)</f>
        <v>52.9</v>
      </c>
      <c r="P2321">
        <f>VLOOKUP($G2321,county_facts!$A:$BB,12,FALSE)</f>
        <v>57.6</v>
      </c>
      <c r="Q2321">
        <f>VLOOKUP($G2321,county_facts!$A:$BB,13,FALSE)</f>
        <v>37.9</v>
      </c>
      <c r="R2321">
        <f>VLOOKUP($G2321,county_facts!$A:$BB,14,FALSE)</f>
        <v>0.9</v>
      </c>
      <c r="S2321">
        <f>VLOOKUP($G2321,county_facts!$A:$BB,15,FALSE)</f>
        <v>1</v>
      </c>
      <c r="T2321">
        <f>VLOOKUP($G2321,county_facts!$A:$BB,16,FALSE)</f>
        <v>0.2</v>
      </c>
      <c r="U2321">
        <f>VLOOKUP($G2321,county_facts!$A:$BB,17,FALSE)</f>
        <v>2.2999999999999998</v>
      </c>
      <c r="V2321">
        <f>VLOOKUP($G2321,county_facts!$A:$BB,18,FALSE)</f>
        <v>3.6</v>
      </c>
      <c r="W2321">
        <f>VLOOKUP($G2321,county_facts!$A:$BB,19,FALSE)</f>
        <v>55.3</v>
      </c>
      <c r="X2321">
        <f>VLOOKUP($G2321,county_facts!$A:$BB,20,FALSE)</f>
        <v>94.6</v>
      </c>
      <c r="Y2321">
        <f>VLOOKUP($G2321,county_facts!$A:$BB,21,FALSE)</f>
        <v>2.5</v>
      </c>
      <c r="Z2321">
        <f>VLOOKUP($G2321,county_facts!$A:$BB,22,FALSE)</f>
        <v>2.9</v>
      </c>
      <c r="AA2321">
        <f>VLOOKUP($G2321,county_facts!$A:$BB,23,FALSE)</f>
        <v>76.7</v>
      </c>
      <c r="AB2321">
        <f>VLOOKUP($G2321,county_facts!$A:$BB,24,FALSE)</f>
        <v>14.7</v>
      </c>
      <c r="AC2321">
        <f>VLOOKUP($G2321,county_facts!$A:$BB,25,FALSE)</f>
        <v>929</v>
      </c>
      <c r="AD2321">
        <f>VLOOKUP($G2321,county_facts!$A:$BB,26,FALSE)</f>
        <v>32.6</v>
      </c>
      <c r="AE2321">
        <f>VLOOKUP($G2321,county_facts!$A:$BB,27,FALSE)</f>
        <v>5796</v>
      </c>
      <c r="AF2321">
        <f>VLOOKUP($G2321,county_facts!$A:$BB,28,FALSE)</f>
        <v>76.2</v>
      </c>
      <c r="AG2321">
        <f>VLOOKUP($G2321,county_facts!$A:$BB,29,FALSE)</f>
        <v>8.6</v>
      </c>
      <c r="AH2321">
        <f>VLOOKUP($G2321,county_facts!$A:$BB,30,FALSE)</f>
        <v>160800</v>
      </c>
      <c r="AI2321">
        <f>VLOOKUP($G2321,county_facts!$A:$BB,31,FALSE)</f>
        <v>4286</v>
      </c>
      <c r="AJ2321">
        <f>VLOOKUP($G2321,county_facts!$A:$BB,32,FALSE)</f>
        <v>2.57</v>
      </c>
      <c r="AK2321">
        <f>VLOOKUP($G2321,county_facts!$A:$BB,33,FALSE)</f>
        <v>21532</v>
      </c>
      <c r="AL2321">
        <f>VLOOKUP($G2321,county_facts!$A:$BB,34,FALSE)</f>
        <v>44885</v>
      </c>
      <c r="AM2321">
        <f>VLOOKUP($G2321,county_facts!$A:$BB,35,FALSE)</f>
        <v>11.1</v>
      </c>
      <c r="AN2321">
        <f>VLOOKUP($G2321,county_facts!$A:$BB,36,FALSE)</f>
        <v>297</v>
      </c>
      <c r="AO2321">
        <f>VLOOKUP($G2321,county_facts!$A:$BB,37,FALSE)</f>
        <v>3497</v>
      </c>
      <c r="AP2321">
        <f>VLOOKUP($G2321,county_facts!$A:$BB,38,FALSE)</f>
        <v>2</v>
      </c>
      <c r="AQ2321">
        <f>VLOOKUP($G2321,county_facts!$A:$BB,39,FALSE)</f>
        <v>771</v>
      </c>
      <c r="AR2321">
        <f>VLOOKUP($G2321,county_facts!$A:$BB,40,FALSE)</f>
        <v>1078</v>
      </c>
      <c r="AS2321">
        <f>VLOOKUP($G2321,county_facts!$A:$BB,41,FALSE)</f>
        <v>0</v>
      </c>
      <c r="AT2321">
        <f>VLOOKUP($G2321,county_facts!$A:$BB,42,FALSE)</f>
        <v>0</v>
      </c>
      <c r="AU2321">
        <f>VLOOKUP($G2321,county_facts!$A:$BB,43,FALSE)</f>
        <v>0</v>
      </c>
      <c r="AV2321">
        <f>VLOOKUP($G2321,county_facts!$A:$BB,44,FALSE)</f>
        <v>0</v>
      </c>
      <c r="AW2321">
        <f>VLOOKUP($G2321,county_facts!$A:$BB,45,FALSE)</f>
        <v>0</v>
      </c>
      <c r="AX2321">
        <f>VLOOKUP($G2321,county_facts!$A:$BB,46,FALSE)</f>
        <v>0</v>
      </c>
      <c r="AY2321">
        <f>VLOOKUP($G2321,county_facts!$A:$BB,47,FALSE)</f>
        <v>56903</v>
      </c>
      <c r="AZ2321">
        <f>VLOOKUP($G2321,county_facts!$A:$BB,48,FALSE)</f>
        <v>8496</v>
      </c>
      <c r="BA2321">
        <f>VLOOKUP($G2321,county_facts!$A:$BB,49,FALSE)</f>
        <v>224598</v>
      </c>
      <c r="BB2321">
        <f>VLOOKUP($G2321,county_facts!$A:$BB,50,FALSE)</f>
        <v>20827</v>
      </c>
      <c r="BC2321">
        <f>VLOOKUP($G2321,county_facts!$A:$BB,51,FALSE)</f>
        <v>19386</v>
      </c>
      <c r="BD2321">
        <f>VLOOKUP($G2321,county_facts!$A:$BB,52,FALSE)</f>
        <v>16</v>
      </c>
      <c r="BE2321">
        <f>VLOOKUP($G2321,county_facts!$A:$BB,53,FALSE)</f>
        <v>257.12</v>
      </c>
      <c r="BF2321">
        <f>VLOOKUP($G2321,county_facts!$A:$BB,54,FALSE)</f>
        <v>43.4</v>
      </c>
    </row>
    <row r="2322" spans="1:58" x14ac:dyDescent="0.3">
      <c r="A2322" t="s">
        <v>6</v>
      </c>
      <c r="B2322" t="s">
        <v>935</v>
      </c>
      <c r="C2322">
        <v>412</v>
      </c>
      <c r="D2322" t="s">
        <v>840</v>
      </c>
      <c r="E2322">
        <v>479</v>
      </c>
      <c r="F2322">
        <v>0.86012526099999997</v>
      </c>
      <c r="G2322">
        <v>51595</v>
      </c>
      <c r="H2322">
        <f>VLOOKUP($G2322,county_facts!$A:$BB,4,FALSE)</f>
        <v>5462</v>
      </c>
      <c r="I2322">
        <f>VLOOKUP($G2322,county_facts!$A:$BB,5,FALSE)</f>
        <v>5927</v>
      </c>
      <c r="J2322">
        <f>VLOOKUP($G2322,county_facts!$A:$BB,6,FALSE)</f>
        <v>-7.8</v>
      </c>
      <c r="K2322">
        <f>VLOOKUP($G2322,county_facts!$A:$BB,7,FALSE)</f>
        <v>5927</v>
      </c>
      <c r="L2322">
        <f>VLOOKUP($G2322,county_facts!$A:$BB,8,FALSE)</f>
        <v>4.2</v>
      </c>
      <c r="M2322">
        <f>VLOOKUP($G2322,county_facts!$A:$BB,9,FALSE)</f>
        <v>23.8</v>
      </c>
      <c r="N2322">
        <f>VLOOKUP($G2322,county_facts!$A:$BB,10,FALSE)</f>
        <v>17.5</v>
      </c>
      <c r="O2322">
        <f>VLOOKUP($G2322,county_facts!$A:$BB,11,FALSE)</f>
        <v>53.8</v>
      </c>
      <c r="P2322">
        <f>VLOOKUP($G2322,county_facts!$A:$BB,12,FALSE)</f>
        <v>33.200000000000003</v>
      </c>
      <c r="Q2322">
        <f>VLOOKUP($G2322,county_facts!$A:$BB,13,FALSE)</f>
        <v>63.7</v>
      </c>
      <c r="R2322">
        <f>VLOOKUP($G2322,county_facts!$A:$BB,14,FALSE)</f>
        <v>0.5</v>
      </c>
      <c r="S2322">
        <f>VLOOKUP($G2322,county_facts!$A:$BB,15,FALSE)</f>
        <v>1.2</v>
      </c>
      <c r="T2322">
        <f>VLOOKUP($G2322,county_facts!$A:$BB,16,FALSE)</f>
        <v>0.1</v>
      </c>
      <c r="U2322">
        <f>VLOOKUP($G2322,county_facts!$A:$BB,17,FALSE)</f>
        <v>1.3</v>
      </c>
      <c r="V2322">
        <f>VLOOKUP($G2322,county_facts!$A:$BB,18,FALSE)</f>
        <v>5.5</v>
      </c>
      <c r="W2322">
        <f>VLOOKUP($G2322,county_facts!$A:$BB,19,FALSE)</f>
        <v>29.2</v>
      </c>
      <c r="X2322">
        <f>VLOOKUP($G2322,county_facts!$A:$BB,20,FALSE)</f>
        <v>84</v>
      </c>
      <c r="Y2322">
        <f>VLOOKUP($G2322,county_facts!$A:$BB,21,FALSE)</f>
        <v>2.8</v>
      </c>
      <c r="Z2322">
        <f>VLOOKUP($G2322,county_facts!$A:$BB,22,FALSE)</f>
        <v>3.5</v>
      </c>
      <c r="AA2322">
        <f>VLOOKUP($G2322,county_facts!$A:$BB,23,FALSE)</f>
        <v>71.400000000000006</v>
      </c>
      <c r="AB2322">
        <f>VLOOKUP($G2322,county_facts!$A:$BB,24,FALSE)</f>
        <v>16</v>
      </c>
      <c r="AC2322">
        <f>VLOOKUP($G2322,county_facts!$A:$BB,25,FALSE)</f>
        <v>335</v>
      </c>
      <c r="AD2322">
        <f>VLOOKUP($G2322,county_facts!$A:$BB,26,FALSE)</f>
        <v>19.600000000000001</v>
      </c>
      <c r="AE2322">
        <f>VLOOKUP($G2322,county_facts!$A:$BB,27,FALSE)</f>
        <v>2608</v>
      </c>
      <c r="AF2322">
        <f>VLOOKUP($G2322,county_facts!$A:$BB,28,FALSE)</f>
        <v>45.5</v>
      </c>
      <c r="AG2322">
        <f>VLOOKUP($G2322,county_facts!$A:$BB,29,FALSE)</f>
        <v>23.3</v>
      </c>
      <c r="AH2322">
        <f>VLOOKUP($G2322,county_facts!$A:$BB,30,FALSE)</f>
        <v>104000</v>
      </c>
      <c r="AI2322">
        <f>VLOOKUP($G2322,county_facts!$A:$BB,31,FALSE)</f>
        <v>2488</v>
      </c>
      <c r="AJ2322">
        <f>VLOOKUP($G2322,county_facts!$A:$BB,32,FALSE)</f>
        <v>2.23</v>
      </c>
      <c r="AK2322">
        <f>VLOOKUP($G2322,county_facts!$A:$BB,33,FALSE)</f>
        <v>19710</v>
      </c>
      <c r="AL2322">
        <f>VLOOKUP($G2322,county_facts!$A:$BB,34,FALSE)</f>
        <v>32155</v>
      </c>
      <c r="AM2322">
        <f>VLOOKUP($G2322,county_facts!$A:$BB,35,FALSE)</f>
        <v>29</v>
      </c>
      <c r="AN2322">
        <f>VLOOKUP($G2322,county_facts!$A:$BB,36,FALSE)</f>
        <v>236</v>
      </c>
      <c r="AO2322">
        <f>VLOOKUP($G2322,county_facts!$A:$BB,37,FALSE)</f>
        <v>3930</v>
      </c>
      <c r="AP2322">
        <f>VLOOKUP($G2322,county_facts!$A:$BB,38,FALSE)</f>
        <v>-7.5</v>
      </c>
      <c r="AQ2322">
        <f>VLOOKUP($G2322,county_facts!$A:$BB,39,FALSE)</f>
        <v>256</v>
      </c>
      <c r="AR2322">
        <f>VLOOKUP($G2322,county_facts!$A:$BB,40,FALSE)</f>
        <v>596</v>
      </c>
      <c r="AS2322">
        <f>VLOOKUP($G2322,county_facts!$A:$BB,41,FALSE)</f>
        <v>0</v>
      </c>
      <c r="AT2322">
        <f>VLOOKUP($G2322,county_facts!$A:$BB,42,FALSE)</f>
        <v>0</v>
      </c>
      <c r="AU2322">
        <f>VLOOKUP($G2322,county_facts!$A:$BB,43,FALSE)</f>
        <v>0</v>
      </c>
      <c r="AV2322">
        <f>VLOOKUP($G2322,county_facts!$A:$BB,44,FALSE)</f>
        <v>0</v>
      </c>
      <c r="AW2322">
        <f>VLOOKUP($G2322,county_facts!$A:$BB,45,FALSE)</f>
        <v>0</v>
      </c>
      <c r="AX2322">
        <f>VLOOKUP($G2322,county_facts!$A:$BB,46,FALSE)</f>
        <v>30.1</v>
      </c>
      <c r="AY2322">
        <f>VLOOKUP($G2322,county_facts!$A:$BB,47,FALSE)</f>
        <v>311546</v>
      </c>
      <c r="AZ2322">
        <f>VLOOKUP($G2322,county_facts!$A:$BB,48,FALSE)</f>
        <v>0</v>
      </c>
      <c r="BA2322">
        <f>VLOOKUP($G2322,county_facts!$A:$BB,49,FALSE)</f>
        <v>131626</v>
      </c>
      <c r="BB2322">
        <f>VLOOKUP($G2322,county_facts!$A:$BB,50,FALSE)</f>
        <v>23509</v>
      </c>
      <c r="BC2322">
        <f>VLOOKUP($G2322,county_facts!$A:$BB,51,FALSE)</f>
        <v>24206</v>
      </c>
      <c r="BD2322">
        <f>VLOOKUP($G2322,county_facts!$A:$BB,52,FALSE)</f>
        <v>13</v>
      </c>
      <c r="BE2322">
        <f>VLOOKUP($G2322,county_facts!$A:$BB,53,FALSE)</f>
        <v>6.89</v>
      </c>
      <c r="BF2322">
        <f>VLOOKUP($G2322,county_facts!$A:$BB,54,FALSE)</f>
        <v>859.7</v>
      </c>
    </row>
    <row r="2323" spans="1:58" x14ac:dyDescent="0.3">
      <c r="A2323" t="s">
        <v>9</v>
      </c>
      <c r="B2323" t="s">
        <v>935</v>
      </c>
      <c r="C2323">
        <v>67</v>
      </c>
      <c r="D2323" t="s">
        <v>840</v>
      </c>
      <c r="E2323">
        <v>479</v>
      </c>
      <c r="F2323">
        <v>0.139874739</v>
      </c>
      <c r="G2323">
        <v>51595</v>
      </c>
      <c r="H2323">
        <f>VLOOKUP($G2323,county_facts!$A:$BB,4,FALSE)</f>
        <v>5462</v>
      </c>
      <c r="I2323">
        <f>VLOOKUP($G2323,county_facts!$A:$BB,5,FALSE)</f>
        <v>5927</v>
      </c>
      <c r="J2323">
        <f>VLOOKUP($G2323,county_facts!$A:$BB,6,FALSE)</f>
        <v>-7.8</v>
      </c>
      <c r="K2323">
        <f>VLOOKUP($G2323,county_facts!$A:$BB,7,FALSE)</f>
        <v>5927</v>
      </c>
      <c r="L2323">
        <f>VLOOKUP($G2323,county_facts!$A:$BB,8,FALSE)</f>
        <v>4.2</v>
      </c>
      <c r="M2323">
        <f>VLOOKUP($G2323,county_facts!$A:$BB,9,FALSE)</f>
        <v>23.8</v>
      </c>
      <c r="N2323">
        <f>VLOOKUP($G2323,county_facts!$A:$BB,10,FALSE)</f>
        <v>17.5</v>
      </c>
      <c r="O2323">
        <f>VLOOKUP($G2323,county_facts!$A:$BB,11,FALSE)</f>
        <v>53.8</v>
      </c>
      <c r="P2323">
        <f>VLOOKUP($G2323,county_facts!$A:$BB,12,FALSE)</f>
        <v>33.200000000000003</v>
      </c>
      <c r="Q2323">
        <f>VLOOKUP($G2323,county_facts!$A:$BB,13,FALSE)</f>
        <v>63.7</v>
      </c>
      <c r="R2323">
        <f>VLOOKUP($G2323,county_facts!$A:$BB,14,FALSE)</f>
        <v>0.5</v>
      </c>
      <c r="S2323">
        <f>VLOOKUP($G2323,county_facts!$A:$BB,15,FALSE)</f>
        <v>1.2</v>
      </c>
      <c r="T2323">
        <f>VLOOKUP($G2323,county_facts!$A:$BB,16,FALSE)</f>
        <v>0.1</v>
      </c>
      <c r="U2323">
        <f>VLOOKUP($G2323,county_facts!$A:$BB,17,FALSE)</f>
        <v>1.3</v>
      </c>
      <c r="V2323">
        <f>VLOOKUP($G2323,county_facts!$A:$BB,18,FALSE)</f>
        <v>5.5</v>
      </c>
      <c r="W2323">
        <f>VLOOKUP($G2323,county_facts!$A:$BB,19,FALSE)</f>
        <v>29.2</v>
      </c>
      <c r="X2323">
        <f>VLOOKUP($G2323,county_facts!$A:$BB,20,FALSE)</f>
        <v>84</v>
      </c>
      <c r="Y2323">
        <f>VLOOKUP($G2323,county_facts!$A:$BB,21,FALSE)</f>
        <v>2.8</v>
      </c>
      <c r="Z2323">
        <f>VLOOKUP($G2323,county_facts!$A:$BB,22,FALSE)</f>
        <v>3.5</v>
      </c>
      <c r="AA2323">
        <f>VLOOKUP($G2323,county_facts!$A:$BB,23,FALSE)</f>
        <v>71.400000000000006</v>
      </c>
      <c r="AB2323">
        <f>VLOOKUP($G2323,county_facts!$A:$BB,24,FALSE)</f>
        <v>16</v>
      </c>
      <c r="AC2323">
        <f>VLOOKUP($G2323,county_facts!$A:$BB,25,FALSE)</f>
        <v>335</v>
      </c>
      <c r="AD2323">
        <f>VLOOKUP($G2323,county_facts!$A:$BB,26,FALSE)</f>
        <v>19.600000000000001</v>
      </c>
      <c r="AE2323">
        <f>VLOOKUP($G2323,county_facts!$A:$BB,27,FALSE)</f>
        <v>2608</v>
      </c>
      <c r="AF2323">
        <f>VLOOKUP($G2323,county_facts!$A:$BB,28,FALSE)</f>
        <v>45.5</v>
      </c>
      <c r="AG2323">
        <f>VLOOKUP($G2323,county_facts!$A:$BB,29,FALSE)</f>
        <v>23.3</v>
      </c>
      <c r="AH2323">
        <f>VLOOKUP($G2323,county_facts!$A:$BB,30,FALSE)</f>
        <v>104000</v>
      </c>
      <c r="AI2323">
        <f>VLOOKUP($G2323,county_facts!$A:$BB,31,FALSE)</f>
        <v>2488</v>
      </c>
      <c r="AJ2323">
        <f>VLOOKUP($G2323,county_facts!$A:$BB,32,FALSE)</f>
        <v>2.23</v>
      </c>
      <c r="AK2323">
        <f>VLOOKUP($G2323,county_facts!$A:$BB,33,FALSE)</f>
        <v>19710</v>
      </c>
      <c r="AL2323">
        <f>VLOOKUP($G2323,county_facts!$A:$BB,34,FALSE)</f>
        <v>32155</v>
      </c>
      <c r="AM2323">
        <f>VLOOKUP($G2323,county_facts!$A:$BB,35,FALSE)</f>
        <v>29</v>
      </c>
      <c r="AN2323">
        <f>VLOOKUP($G2323,county_facts!$A:$BB,36,FALSE)</f>
        <v>236</v>
      </c>
      <c r="AO2323">
        <f>VLOOKUP($G2323,county_facts!$A:$BB,37,FALSE)</f>
        <v>3930</v>
      </c>
      <c r="AP2323">
        <f>VLOOKUP($G2323,county_facts!$A:$BB,38,FALSE)</f>
        <v>-7.5</v>
      </c>
      <c r="AQ2323">
        <f>VLOOKUP($G2323,county_facts!$A:$BB,39,FALSE)</f>
        <v>256</v>
      </c>
      <c r="AR2323">
        <f>VLOOKUP($G2323,county_facts!$A:$BB,40,FALSE)</f>
        <v>596</v>
      </c>
      <c r="AS2323">
        <f>VLOOKUP($G2323,county_facts!$A:$BB,41,FALSE)</f>
        <v>0</v>
      </c>
      <c r="AT2323">
        <f>VLOOKUP($G2323,county_facts!$A:$BB,42,FALSE)</f>
        <v>0</v>
      </c>
      <c r="AU2323">
        <f>VLOOKUP($G2323,county_facts!$A:$BB,43,FALSE)</f>
        <v>0</v>
      </c>
      <c r="AV2323">
        <f>VLOOKUP($G2323,county_facts!$A:$BB,44,FALSE)</f>
        <v>0</v>
      </c>
      <c r="AW2323">
        <f>VLOOKUP($G2323,county_facts!$A:$BB,45,FALSE)</f>
        <v>0</v>
      </c>
      <c r="AX2323">
        <f>VLOOKUP($G2323,county_facts!$A:$BB,46,FALSE)</f>
        <v>30.1</v>
      </c>
      <c r="AY2323">
        <f>VLOOKUP($G2323,county_facts!$A:$BB,47,FALSE)</f>
        <v>311546</v>
      </c>
      <c r="AZ2323">
        <f>VLOOKUP($G2323,county_facts!$A:$BB,48,FALSE)</f>
        <v>0</v>
      </c>
      <c r="BA2323">
        <f>VLOOKUP($G2323,county_facts!$A:$BB,49,FALSE)</f>
        <v>131626</v>
      </c>
      <c r="BB2323">
        <f>VLOOKUP($G2323,county_facts!$A:$BB,50,FALSE)</f>
        <v>23509</v>
      </c>
      <c r="BC2323">
        <f>VLOOKUP($G2323,county_facts!$A:$BB,51,FALSE)</f>
        <v>24206</v>
      </c>
      <c r="BD2323">
        <f>VLOOKUP($G2323,county_facts!$A:$BB,52,FALSE)</f>
        <v>13</v>
      </c>
      <c r="BE2323">
        <f>VLOOKUP($G2323,county_facts!$A:$BB,53,FALSE)</f>
        <v>6.89</v>
      </c>
      <c r="BF2323">
        <f>VLOOKUP($G2323,county_facts!$A:$BB,54,FALSE)</f>
        <v>859.7</v>
      </c>
    </row>
    <row r="2324" spans="1:58" x14ac:dyDescent="0.3">
      <c r="A2324" t="s">
        <v>6</v>
      </c>
      <c r="B2324" t="s">
        <v>882</v>
      </c>
      <c r="C2324">
        <v>2366</v>
      </c>
      <c r="D2324" t="s">
        <v>840</v>
      </c>
      <c r="E2324">
        <v>2832</v>
      </c>
      <c r="F2324">
        <v>0.83545197699999996</v>
      </c>
      <c r="G2324">
        <v>51053</v>
      </c>
      <c r="H2324">
        <f>VLOOKUP($G2324,county_facts!$A:$BB,4,FALSE)</f>
        <v>27859</v>
      </c>
      <c r="I2324">
        <f>VLOOKUP($G2324,county_facts!$A:$BB,5,FALSE)</f>
        <v>28001</v>
      </c>
      <c r="J2324">
        <f>VLOOKUP($G2324,county_facts!$A:$BB,6,FALSE)</f>
        <v>-0.5</v>
      </c>
      <c r="K2324">
        <f>VLOOKUP($G2324,county_facts!$A:$BB,7,FALSE)</f>
        <v>28001</v>
      </c>
      <c r="L2324">
        <f>VLOOKUP($G2324,county_facts!$A:$BB,8,FALSE)</f>
        <v>4.4000000000000004</v>
      </c>
      <c r="M2324">
        <f>VLOOKUP($G2324,county_facts!$A:$BB,9,FALSE)</f>
        <v>20.3</v>
      </c>
      <c r="N2324">
        <f>VLOOKUP($G2324,county_facts!$A:$BB,10,FALSE)</f>
        <v>16.3</v>
      </c>
      <c r="O2324">
        <f>VLOOKUP($G2324,county_facts!$A:$BB,11,FALSE)</f>
        <v>51.1</v>
      </c>
      <c r="P2324">
        <f>VLOOKUP($G2324,county_facts!$A:$BB,12,FALSE)</f>
        <v>64.599999999999994</v>
      </c>
      <c r="Q2324">
        <f>VLOOKUP($G2324,county_facts!$A:$BB,13,FALSE)</f>
        <v>32.700000000000003</v>
      </c>
      <c r="R2324">
        <f>VLOOKUP($G2324,county_facts!$A:$BB,14,FALSE)</f>
        <v>0.4</v>
      </c>
      <c r="S2324">
        <f>VLOOKUP($G2324,county_facts!$A:$BB,15,FALSE)</f>
        <v>0.6</v>
      </c>
      <c r="T2324">
        <f>VLOOKUP($G2324,county_facts!$A:$BB,16,FALSE)</f>
        <v>0.1</v>
      </c>
      <c r="U2324">
        <f>VLOOKUP($G2324,county_facts!$A:$BB,17,FALSE)</f>
        <v>1.6</v>
      </c>
      <c r="V2324">
        <f>VLOOKUP($G2324,county_facts!$A:$BB,18,FALSE)</f>
        <v>2.9</v>
      </c>
      <c r="W2324">
        <f>VLOOKUP($G2324,county_facts!$A:$BB,19,FALSE)</f>
        <v>62.5</v>
      </c>
      <c r="X2324">
        <f>VLOOKUP($G2324,county_facts!$A:$BB,20,FALSE)</f>
        <v>92.7</v>
      </c>
      <c r="Y2324">
        <f>VLOOKUP($G2324,county_facts!$A:$BB,21,FALSE)</f>
        <v>2.2000000000000002</v>
      </c>
      <c r="Z2324">
        <f>VLOOKUP($G2324,county_facts!$A:$BB,22,FALSE)</f>
        <v>2.7</v>
      </c>
      <c r="AA2324">
        <f>VLOOKUP($G2324,county_facts!$A:$BB,23,FALSE)</f>
        <v>80.2</v>
      </c>
      <c r="AB2324">
        <f>VLOOKUP($G2324,county_facts!$A:$BB,24,FALSE)</f>
        <v>12.8</v>
      </c>
      <c r="AC2324">
        <f>VLOOKUP($G2324,county_facts!$A:$BB,25,FALSE)</f>
        <v>2439</v>
      </c>
      <c r="AD2324">
        <f>VLOOKUP($G2324,county_facts!$A:$BB,26,FALSE)</f>
        <v>28</v>
      </c>
      <c r="AE2324">
        <f>VLOOKUP($G2324,county_facts!$A:$BB,27,FALSE)</f>
        <v>11578</v>
      </c>
      <c r="AF2324">
        <f>VLOOKUP($G2324,county_facts!$A:$BB,28,FALSE)</f>
        <v>76.599999999999994</v>
      </c>
      <c r="AG2324">
        <f>VLOOKUP($G2324,county_facts!$A:$BB,29,FALSE)</f>
        <v>3.2</v>
      </c>
      <c r="AH2324">
        <f>VLOOKUP($G2324,county_facts!$A:$BB,30,FALSE)</f>
        <v>165300</v>
      </c>
      <c r="AI2324">
        <f>VLOOKUP($G2324,county_facts!$A:$BB,31,FALSE)</f>
        <v>9932</v>
      </c>
      <c r="AJ2324">
        <f>VLOOKUP($G2324,county_facts!$A:$BB,32,FALSE)</f>
        <v>2.73</v>
      </c>
      <c r="AK2324">
        <f>VLOOKUP($G2324,county_facts!$A:$BB,33,FALSE)</f>
        <v>23781</v>
      </c>
      <c r="AL2324">
        <f>VLOOKUP($G2324,county_facts!$A:$BB,34,FALSE)</f>
        <v>52027</v>
      </c>
      <c r="AM2324">
        <f>VLOOKUP($G2324,county_facts!$A:$BB,35,FALSE)</f>
        <v>13.2</v>
      </c>
      <c r="AN2324">
        <f>VLOOKUP($G2324,county_facts!$A:$BB,36,FALSE)</f>
        <v>350</v>
      </c>
      <c r="AO2324">
        <f>VLOOKUP($G2324,county_facts!$A:$BB,37,FALSE)</f>
        <v>4699</v>
      </c>
      <c r="AP2324">
        <f>VLOOKUP($G2324,county_facts!$A:$BB,38,FALSE)</f>
        <v>11.2</v>
      </c>
      <c r="AQ2324">
        <f>VLOOKUP($G2324,county_facts!$A:$BB,39,FALSE)</f>
        <v>1201</v>
      </c>
      <c r="AR2324">
        <f>VLOOKUP($G2324,county_facts!$A:$BB,40,FALSE)</f>
        <v>1316</v>
      </c>
      <c r="AS2324">
        <f>VLOOKUP($G2324,county_facts!$A:$BB,41,FALSE)</f>
        <v>0</v>
      </c>
      <c r="AT2324">
        <f>VLOOKUP($G2324,county_facts!$A:$BB,42,FALSE)</f>
        <v>0</v>
      </c>
      <c r="AU2324">
        <f>VLOOKUP($G2324,county_facts!$A:$BB,43,FALSE)</f>
        <v>0</v>
      </c>
      <c r="AV2324">
        <f>VLOOKUP($G2324,county_facts!$A:$BB,44,FALSE)</f>
        <v>0</v>
      </c>
      <c r="AW2324">
        <f>VLOOKUP($G2324,county_facts!$A:$BB,45,FALSE)</f>
        <v>0</v>
      </c>
      <c r="AX2324">
        <f>VLOOKUP($G2324,county_facts!$A:$BB,46,FALSE)</f>
        <v>0</v>
      </c>
      <c r="AY2324">
        <f>VLOOKUP($G2324,county_facts!$A:$BB,47,FALSE)</f>
        <v>645731</v>
      </c>
      <c r="AZ2324">
        <f>VLOOKUP($G2324,county_facts!$A:$BB,48,FALSE)</f>
        <v>267009</v>
      </c>
      <c r="BA2324">
        <f>VLOOKUP($G2324,county_facts!$A:$BB,49,FALSE)</f>
        <v>114937</v>
      </c>
      <c r="BB2324">
        <f>VLOOKUP($G2324,county_facts!$A:$BB,50,FALSE)</f>
        <v>4472</v>
      </c>
      <c r="BC2324">
        <f>VLOOKUP($G2324,county_facts!$A:$BB,51,FALSE)</f>
        <v>13789</v>
      </c>
      <c r="BD2324">
        <f>VLOOKUP($G2324,county_facts!$A:$BB,52,FALSE)</f>
        <v>42</v>
      </c>
      <c r="BE2324">
        <f>VLOOKUP($G2324,county_facts!$A:$BB,53,FALSE)</f>
        <v>503.72</v>
      </c>
      <c r="BF2324">
        <f>VLOOKUP($G2324,county_facts!$A:$BB,54,FALSE)</f>
        <v>55.6</v>
      </c>
    </row>
    <row r="2325" spans="1:58" x14ac:dyDescent="0.3">
      <c r="A2325" t="s">
        <v>9</v>
      </c>
      <c r="B2325" t="s">
        <v>882</v>
      </c>
      <c r="C2325">
        <v>466</v>
      </c>
      <c r="D2325" t="s">
        <v>840</v>
      </c>
      <c r="E2325">
        <v>2832</v>
      </c>
      <c r="F2325">
        <v>0.16454802299999999</v>
      </c>
      <c r="G2325">
        <v>51053</v>
      </c>
      <c r="H2325">
        <f>VLOOKUP($G2325,county_facts!$A:$BB,4,FALSE)</f>
        <v>27859</v>
      </c>
      <c r="I2325">
        <f>VLOOKUP($G2325,county_facts!$A:$BB,5,FALSE)</f>
        <v>28001</v>
      </c>
      <c r="J2325">
        <f>VLOOKUP($G2325,county_facts!$A:$BB,6,FALSE)</f>
        <v>-0.5</v>
      </c>
      <c r="K2325">
        <f>VLOOKUP($G2325,county_facts!$A:$BB,7,FALSE)</f>
        <v>28001</v>
      </c>
      <c r="L2325">
        <f>VLOOKUP($G2325,county_facts!$A:$BB,8,FALSE)</f>
        <v>4.4000000000000004</v>
      </c>
      <c r="M2325">
        <f>VLOOKUP($G2325,county_facts!$A:$BB,9,FALSE)</f>
        <v>20.3</v>
      </c>
      <c r="N2325">
        <f>VLOOKUP($G2325,county_facts!$A:$BB,10,FALSE)</f>
        <v>16.3</v>
      </c>
      <c r="O2325">
        <f>VLOOKUP($G2325,county_facts!$A:$BB,11,FALSE)</f>
        <v>51.1</v>
      </c>
      <c r="P2325">
        <f>VLOOKUP($G2325,county_facts!$A:$BB,12,FALSE)</f>
        <v>64.599999999999994</v>
      </c>
      <c r="Q2325">
        <f>VLOOKUP($G2325,county_facts!$A:$BB,13,FALSE)</f>
        <v>32.700000000000003</v>
      </c>
      <c r="R2325">
        <f>VLOOKUP($G2325,county_facts!$A:$BB,14,FALSE)</f>
        <v>0.4</v>
      </c>
      <c r="S2325">
        <f>VLOOKUP($G2325,county_facts!$A:$BB,15,FALSE)</f>
        <v>0.6</v>
      </c>
      <c r="T2325">
        <f>VLOOKUP($G2325,county_facts!$A:$BB,16,FALSE)</f>
        <v>0.1</v>
      </c>
      <c r="U2325">
        <f>VLOOKUP($G2325,county_facts!$A:$BB,17,FALSE)</f>
        <v>1.6</v>
      </c>
      <c r="V2325">
        <f>VLOOKUP($G2325,county_facts!$A:$BB,18,FALSE)</f>
        <v>2.9</v>
      </c>
      <c r="W2325">
        <f>VLOOKUP($G2325,county_facts!$A:$BB,19,FALSE)</f>
        <v>62.5</v>
      </c>
      <c r="X2325">
        <f>VLOOKUP($G2325,county_facts!$A:$BB,20,FALSE)</f>
        <v>92.7</v>
      </c>
      <c r="Y2325">
        <f>VLOOKUP($G2325,county_facts!$A:$BB,21,FALSE)</f>
        <v>2.2000000000000002</v>
      </c>
      <c r="Z2325">
        <f>VLOOKUP($G2325,county_facts!$A:$BB,22,FALSE)</f>
        <v>2.7</v>
      </c>
      <c r="AA2325">
        <f>VLOOKUP($G2325,county_facts!$A:$BB,23,FALSE)</f>
        <v>80.2</v>
      </c>
      <c r="AB2325">
        <f>VLOOKUP($G2325,county_facts!$A:$BB,24,FALSE)</f>
        <v>12.8</v>
      </c>
      <c r="AC2325">
        <f>VLOOKUP($G2325,county_facts!$A:$BB,25,FALSE)</f>
        <v>2439</v>
      </c>
      <c r="AD2325">
        <f>VLOOKUP($G2325,county_facts!$A:$BB,26,FALSE)</f>
        <v>28</v>
      </c>
      <c r="AE2325">
        <f>VLOOKUP($G2325,county_facts!$A:$BB,27,FALSE)</f>
        <v>11578</v>
      </c>
      <c r="AF2325">
        <f>VLOOKUP($G2325,county_facts!$A:$BB,28,FALSE)</f>
        <v>76.599999999999994</v>
      </c>
      <c r="AG2325">
        <f>VLOOKUP($G2325,county_facts!$A:$BB,29,FALSE)</f>
        <v>3.2</v>
      </c>
      <c r="AH2325">
        <f>VLOOKUP($G2325,county_facts!$A:$BB,30,FALSE)</f>
        <v>165300</v>
      </c>
      <c r="AI2325">
        <f>VLOOKUP($G2325,county_facts!$A:$BB,31,FALSE)</f>
        <v>9932</v>
      </c>
      <c r="AJ2325">
        <f>VLOOKUP($G2325,county_facts!$A:$BB,32,FALSE)</f>
        <v>2.73</v>
      </c>
      <c r="AK2325">
        <f>VLOOKUP($G2325,county_facts!$A:$BB,33,FALSE)</f>
        <v>23781</v>
      </c>
      <c r="AL2325">
        <f>VLOOKUP($G2325,county_facts!$A:$BB,34,FALSE)</f>
        <v>52027</v>
      </c>
      <c r="AM2325">
        <f>VLOOKUP($G2325,county_facts!$A:$BB,35,FALSE)</f>
        <v>13.2</v>
      </c>
      <c r="AN2325">
        <f>VLOOKUP($G2325,county_facts!$A:$BB,36,FALSE)</f>
        <v>350</v>
      </c>
      <c r="AO2325">
        <f>VLOOKUP($G2325,county_facts!$A:$BB,37,FALSE)</f>
        <v>4699</v>
      </c>
      <c r="AP2325">
        <f>VLOOKUP($G2325,county_facts!$A:$BB,38,FALSE)</f>
        <v>11.2</v>
      </c>
      <c r="AQ2325">
        <f>VLOOKUP($G2325,county_facts!$A:$BB,39,FALSE)</f>
        <v>1201</v>
      </c>
      <c r="AR2325">
        <f>VLOOKUP($G2325,county_facts!$A:$BB,40,FALSE)</f>
        <v>1316</v>
      </c>
      <c r="AS2325">
        <f>VLOOKUP($G2325,county_facts!$A:$BB,41,FALSE)</f>
        <v>0</v>
      </c>
      <c r="AT2325">
        <f>VLOOKUP($G2325,county_facts!$A:$BB,42,FALSE)</f>
        <v>0</v>
      </c>
      <c r="AU2325">
        <f>VLOOKUP($G2325,county_facts!$A:$BB,43,FALSE)</f>
        <v>0</v>
      </c>
      <c r="AV2325">
        <f>VLOOKUP($G2325,county_facts!$A:$BB,44,FALSE)</f>
        <v>0</v>
      </c>
      <c r="AW2325">
        <f>VLOOKUP($G2325,county_facts!$A:$BB,45,FALSE)</f>
        <v>0</v>
      </c>
      <c r="AX2325">
        <f>VLOOKUP($G2325,county_facts!$A:$BB,46,FALSE)</f>
        <v>0</v>
      </c>
      <c r="AY2325">
        <f>VLOOKUP($G2325,county_facts!$A:$BB,47,FALSE)</f>
        <v>645731</v>
      </c>
      <c r="AZ2325">
        <f>VLOOKUP($G2325,county_facts!$A:$BB,48,FALSE)</f>
        <v>267009</v>
      </c>
      <c r="BA2325">
        <f>VLOOKUP($G2325,county_facts!$A:$BB,49,FALSE)</f>
        <v>114937</v>
      </c>
      <c r="BB2325">
        <f>VLOOKUP($G2325,county_facts!$A:$BB,50,FALSE)</f>
        <v>4472</v>
      </c>
      <c r="BC2325">
        <f>VLOOKUP($G2325,county_facts!$A:$BB,51,FALSE)</f>
        <v>13789</v>
      </c>
      <c r="BD2325">
        <f>VLOOKUP($G2325,county_facts!$A:$BB,52,FALSE)</f>
        <v>42</v>
      </c>
      <c r="BE2325">
        <f>VLOOKUP($G2325,county_facts!$A:$BB,53,FALSE)</f>
        <v>503.72</v>
      </c>
      <c r="BF2325">
        <f>VLOOKUP($G2325,county_facts!$A:$BB,54,FALSE)</f>
        <v>55.6</v>
      </c>
    </row>
    <row r="2326" spans="1:58" x14ac:dyDescent="0.3">
      <c r="A2326" t="s">
        <v>6</v>
      </c>
      <c r="B2326" t="s">
        <v>883</v>
      </c>
      <c r="C2326">
        <v>313</v>
      </c>
      <c r="D2326" t="s">
        <v>840</v>
      </c>
      <c r="E2326">
        <v>491</v>
      </c>
      <c r="F2326">
        <v>0.63747454199999998</v>
      </c>
      <c r="G2326">
        <v>51051</v>
      </c>
      <c r="H2326">
        <f>VLOOKUP($G2326,county_facts!$A:$BB,4,FALSE)</f>
        <v>15308</v>
      </c>
      <c r="I2326">
        <f>VLOOKUP($G2326,county_facts!$A:$BB,5,FALSE)</f>
        <v>15892</v>
      </c>
      <c r="J2326">
        <f>VLOOKUP($G2326,county_facts!$A:$BB,6,FALSE)</f>
        <v>-3.7</v>
      </c>
      <c r="K2326">
        <f>VLOOKUP($G2326,county_facts!$A:$BB,7,FALSE)</f>
        <v>15903</v>
      </c>
      <c r="L2326">
        <f>VLOOKUP($G2326,county_facts!$A:$BB,8,FALSE)</f>
        <v>5.2</v>
      </c>
      <c r="M2326">
        <f>VLOOKUP($G2326,county_facts!$A:$BB,9,FALSE)</f>
        <v>20.6</v>
      </c>
      <c r="N2326">
        <f>VLOOKUP($G2326,county_facts!$A:$BB,10,FALSE)</f>
        <v>18.899999999999999</v>
      </c>
      <c r="O2326">
        <f>VLOOKUP($G2326,county_facts!$A:$BB,11,FALSE)</f>
        <v>49.2</v>
      </c>
      <c r="P2326">
        <f>VLOOKUP($G2326,county_facts!$A:$BB,12,FALSE)</f>
        <v>98.7</v>
      </c>
      <c r="Q2326">
        <f>VLOOKUP($G2326,county_facts!$A:$BB,13,FALSE)</f>
        <v>0.4</v>
      </c>
      <c r="R2326">
        <f>VLOOKUP($G2326,county_facts!$A:$BB,14,FALSE)</f>
        <v>0.2</v>
      </c>
      <c r="S2326">
        <f>VLOOKUP($G2326,county_facts!$A:$BB,15,FALSE)</f>
        <v>0.2</v>
      </c>
      <c r="T2326">
        <f>VLOOKUP($G2326,county_facts!$A:$BB,16,FALSE)</f>
        <v>0</v>
      </c>
      <c r="U2326">
        <f>VLOOKUP($G2326,county_facts!$A:$BB,17,FALSE)</f>
        <v>0.5</v>
      </c>
      <c r="V2326">
        <f>VLOOKUP($G2326,county_facts!$A:$BB,18,FALSE)</f>
        <v>0.9</v>
      </c>
      <c r="W2326">
        <f>VLOOKUP($G2326,county_facts!$A:$BB,19,FALSE)</f>
        <v>97.9</v>
      </c>
      <c r="X2326">
        <f>VLOOKUP($G2326,county_facts!$A:$BB,20,FALSE)</f>
        <v>92.3</v>
      </c>
      <c r="Y2326">
        <f>VLOOKUP($G2326,county_facts!$A:$BB,21,FALSE)</f>
        <v>1</v>
      </c>
      <c r="Z2326">
        <f>VLOOKUP($G2326,county_facts!$A:$BB,22,FALSE)</f>
        <v>1.9</v>
      </c>
      <c r="AA2326">
        <f>VLOOKUP($G2326,county_facts!$A:$BB,23,FALSE)</f>
        <v>72.400000000000006</v>
      </c>
      <c r="AB2326">
        <f>VLOOKUP($G2326,county_facts!$A:$BB,24,FALSE)</f>
        <v>10.5</v>
      </c>
      <c r="AC2326">
        <f>VLOOKUP($G2326,county_facts!$A:$BB,25,FALSE)</f>
        <v>955</v>
      </c>
      <c r="AD2326">
        <f>VLOOKUP($G2326,county_facts!$A:$BB,26,FALSE)</f>
        <v>31.2</v>
      </c>
      <c r="AE2326">
        <f>VLOOKUP($G2326,county_facts!$A:$BB,27,FALSE)</f>
        <v>7514</v>
      </c>
      <c r="AF2326">
        <f>VLOOKUP($G2326,county_facts!$A:$BB,28,FALSE)</f>
        <v>78.099999999999994</v>
      </c>
      <c r="AG2326">
        <f>VLOOKUP($G2326,county_facts!$A:$BB,29,FALSE)</f>
        <v>5.3</v>
      </c>
      <c r="AH2326">
        <f>VLOOKUP($G2326,county_facts!$A:$BB,30,FALSE)</f>
        <v>75700</v>
      </c>
      <c r="AI2326">
        <f>VLOOKUP($G2326,county_facts!$A:$BB,31,FALSE)</f>
        <v>6352</v>
      </c>
      <c r="AJ2326">
        <f>VLOOKUP($G2326,county_facts!$A:$BB,32,FALSE)</f>
        <v>2.44</v>
      </c>
      <c r="AK2326">
        <f>VLOOKUP($G2326,county_facts!$A:$BB,33,FALSE)</f>
        <v>18215</v>
      </c>
      <c r="AL2326">
        <f>VLOOKUP($G2326,county_facts!$A:$BB,34,FALSE)</f>
        <v>33318</v>
      </c>
      <c r="AM2326">
        <f>VLOOKUP($G2326,county_facts!$A:$BB,35,FALSE)</f>
        <v>20.9</v>
      </c>
      <c r="AN2326">
        <f>VLOOKUP($G2326,county_facts!$A:$BB,36,FALSE)</f>
        <v>202</v>
      </c>
      <c r="AO2326">
        <f>VLOOKUP($G2326,county_facts!$A:$BB,37,FALSE)</f>
        <v>2213</v>
      </c>
      <c r="AP2326">
        <f>VLOOKUP($G2326,county_facts!$A:$BB,38,FALSE)</f>
        <v>-9.6999999999999993</v>
      </c>
      <c r="AQ2326">
        <f>VLOOKUP($G2326,county_facts!$A:$BB,39,FALSE)</f>
        <v>440</v>
      </c>
      <c r="AR2326">
        <f>VLOOKUP($G2326,county_facts!$A:$BB,40,FALSE)</f>
        <v>891</v>
      </c>
      <c r="AS2326">
        <f>VLOOKUP($G2326,county_facts!$A:$BB,41,FALSE)</f>
        <v>0</v>
      </c>
      <c r="AT2326">
        <f>VLOOKUP($G2326,county_facts!$A:$BB,42,FALSE)</f>
        <v>0</v>
      </c>
      <c r="AU2326">
        <f>VLOOKUP($G2326,county_facts!$A:$BB,43,FALSE)</f>
        <v>0</v>
      </c>
      <c r="AV2326">
        <f>VLOOKUP($G2326,county_facts!$A:$BB,44,FALSE)</f>
        <v>0</v>
      </c>
      <c r="AW2326">
        <f>VLOOKUP($G2326,county_facts!$A:$BB,45,FALSE)</f>
        <v>0</v>
      </c>
      <c r="AX2326">
        <f>VLOOKUP($G2326,county_facts!$A:$BB,46,FALSE)</f>
        <v>0</v>
      </c>
      <c r="AY2326">
        <f>VLOOKUP($G2326,county_facts!$A:$BB,47,FALSE)</f>
        <v>0</v>
      </c>
      <c r="AZ2326">
        <f>VLOOKUP($G2326,county_facts!$A:$BB,48,FALSE)</f>
        <v>8348</v>
      </c>
      <c r="BA2326">
        <f>VLOOKUP($G2326,county_facts!$A:$BB,49,FALSE)</f>
        <v>122849</v>
      </c>
      <c r="BB2326">
        <f>VLOOKUP($G2326,county_facts!$A:$BB,50,FALSE)</f>
        <v>7662</v>
      </c>
      <c r="BC2326">
        <f>VLOOKUP($G2326,county_facts!$A:$BB,51,FALSE)</f>
        <v>5152</v>
      </c>
      <c r="BD2326">
        <f>VLOOKUP($G2326,county_facts!$A:$BB,52,FALSE)</f>
        <v>8</v>
      </c>
      <c r="BE2326">
        <f>VLOOKUP($G2326,county_facts!$A:$BB,53,FALSE)</f>
        <v>330.53</v>
      </c>
      <c r="BF2326">
        <f>VLOOKUP($G2326,county_facts!$A:$BB,54,FALSE)</f>
        <v>48.1</v>
      </c>
    </row>
    <row r="2327" spans="1:58" x14ac:dyDescent="0.3">
      <c r="A2327" t="s">
        <v>9</v>
      </c>
      <c r="B2327" t="s">
        <v>883</v>
      </c>
      <c r="C2327">
        <v>178</v>
      </c>
      <c r="D2327" t="s">
        <v>840</v>
      </c>
      <c r="E2327">
        <v>491</v>
      </c>
      <c r="F2327">
        <v>0.36252545800000002</v>
      </c>
      <c r="G2327">
        <v>51051</v>
      </c>
      <c r="H2327">
        <f>VLOOKUP($G2327,county_facts!$A:$BB,4,FALSE)</f>
        <v>15308</v>
      </c>
      <c r="I2327">
        <f>VLOOKUP($G2327,county_facts!$A:$BB,5,FALSE)</f>
        <v>15892</v>
      </c>
      <c r="J2327">
        <f>VLOOKUP($G2327,county_facts!$A:$BB,6,FALSE)</f>
        <v>-3.7</v>
      </c>
      <c r="K2327">
        <f>VLOOKUP($G2327,county_facts!$A:$BB,7,FALSE)</f>
        <v>15903</v>
      </c>
      <c r="L2327">
        <f>VLOOKUP($G2327,county_facts!$A:$BB,8,FALSE)</f>
        <v>5.2</v>
      </c>
      <c r="M2327">
        <f>VLOOKUP($G2327,county_facts!$A:$BB,9,FALSE)</f>
        <v>20.6</v>
      </c>
      <c r="N2327">
        <f>VLOOKUP($G2327,county_facts!$A:$BB,10,FALSE)</f>
        <v>18.899999999999999</v>
      </c>
      <c r="O2327">
        <f>VLOOKUP($G2327,county_facts!$A:$BB,11,FALSE)</f>
        <v>49.2</v>
      </c>
      <c r="P2327">
        <f>VLOOKUP($G2327,county_facts!$A:$BB,12,FALSE)</f>
        <v>98.7</v>
      </c>
      <c r="Q2327">
        <f>VLOOKUP($G2327,county_facts!$A:$BB,13,FALSE)</f>
        <v>0.4</v>
      </c>
      <c r="R2327">
        <f>VLOOKUP($G2327,county_facts!$A:$BB,14,FALSE)</f>
        <v>0.2</v>
      </c>
      <c r="S2327">
        <f>VLOOKUP($G2327,county_facts!$A:$BB,15,FALSE)</f>
        <v>0.2</v>
      </c>
      <c r="T2327">
        <f>VLOOKUP($G2327,county_facts!$A:$BB,16,FALSE)</f>
        <v>0</v>
      </c>
      <c r="U2327">
        <f>VLOOKUP($G2327,county_facts!$A:$BB,17,FALSE)</f>
        <v>0.5</v>
      </c>
      <c r="V2327">
        <f>VLOOKUP($G2327,county_facts!$A:$BB,18,FALSE)</f>
        <v>0.9</v>
      </c>
      <c r="W2327">
        <f>VLOOKUP($G2327,county_facts!$A:$BB,19,FALSE)</f>
        <v>97.9</v>
      </c>
      <c r="X2327">
        <f>VLOOKUP($G2327,county_facts!$A:$BB,20,FALSE)</f>
        <v>92.3</v>
      </c>
      <c r="Y2327">
        <f>VLOOKUP($G2327,county_facts!$A:$BB,21,FALSE)</f>
        <v>1</v>
      </c>
      <c r="Z2327">
        <f>VLOOKUP($G2327,county_facts!$A:$BB,22,FALSE)</f>
        <v>1.9</v>
      </c>
      <c r="AA2327">
        <f>VLOOKUP($G2327,county_facts!$A:$BB,23,FALSE)</f>
        <v>72.400000000000006</v>
      </c>
      <c r="AB2327">
        <f>VLOOKUP($G2327,county_facts!$A:$BB,24,FALSE)</f>
        <v>10.5</v>
      </c>
      <c r="AC2327">
        <f>VLOOKUP($G2327,county_facts!$A:$BB,25,FALSE)</f>
        <v>955</v>
      </c>
      <c r="AD2327">
        <f>VLOOKUP($G2327,county_facts!$A:$BB,26,FALSE)</f>
        <v>31.2</v>
      </c>
      <c r="AE2327">
        <f>VLOOKUP($G2327,county_facts!$A:$BB,27,FALSE)</f>
        <v>7514</v>
      </c>
      <c r="AF2327">
        <f>VLOOKUP($G2327,county_facts!$A:$BB,28,FALSE)</f>
        <v>78.099999999999994</v>
      </c>
      <c r="AG2327">
        <f>VLOOKUP($G2327,county_facts!$A:$BB,29,FALSE)</f>
        <v>5.3</v>
      </c>
      <c r="AH2327">
        <f>VLOOKUP($G2327,county_facts!$A:$BB,30,FALSE)</f>
        <v>75700</v>
      </c>
      <c r="AI2327">
        <f>VLOOKUP($G2327,county_facts!$A:$BB,31,FALSE)</f>
        <v>6352</v>
      </c>
      <c r="AJ2327">
        <f>VLOOKUP($G2327,county_facts!$A:$BB,32,FALSE)</f>
        <v>2.44</v>
      </c>
      <c r="AK2327">
        <f>VLOOKUP($G2327,county_facts!$A:$BB,33,FALSE)</f>
        <v>18215</v>
      </c>
      <c r="AL2327">
        <f>VLOOKUP($G2327,county_facts!$A:$BB,34,FALSE)</f>
        <v>33318</v>
      </c>
      <c r="AM2327">
        <f>VLOOKUP($G2327,county_facts!$A:$BB,35,FALSE)</f>
        <v>20.9</v>
      </c>
      <c r="AN2327">
        <f>VLOOKUP($G2327,county_facts!$A:$BB,36,FALSE)</f>
        <v>202</v>
      </c>
      <c r="AO2327">
        <f>VLOOKUP($G2327,county_facts!$A:$BB,37,FALSE)</f>
        <v>2213</v>
      </c>
      <c r="AP2327">
        <f>VLOOKUP($G2327,county_facts!$A:$BB,38,FALSE)</f>
        <v>-9.6999999999999993</v>
      </c>
      <c r="AQ2327">
        <f>VLOOKUP($G2327,county_facts!$A:$BB,39,FALSE)</f>
        <v>440</v>
      </c>
      <c r="AR2327">
        <f>VLOOKUP($G2327,county_facts!$A:$BB,40,FALSE)</f>
        <v>891</v>
      </c>
      <c r="AS2327">
        <f>VLOOKUP($G2327,county_facts!$A:$BB,41,FALSE)</f>
        <v>0</v>
      </c>
      <c r="AT2327">
        <f>VLOOKUP($G2327,county_facts!$A:$BB,42,FALSE)</f>
        <v>0</v>
      </c>
      <c r="AU2327">
        <f>VLOOKUP($G2327,county_facts!$A:$BB,43,FALSE)</f>
        <v>0</v>
      </c>
      <c r="AV2327">
        <f>VLOOKUP($G2327,county_facts!$A:$BB,44,FALSE)</f>
        <v>0</v>
      </c>
      <c r="AW2327">
        <f>VLOOKUP($G2327,county_facts!$A:$BB,45,FALSE)</f>
        <v>0</v>
      </c>
      <c r="AX2327">
        <f>VLOOKUP($G2327,county_facts!$A:$BB,46,FALSE)</f>
        <v>0</v>
      </c>
      <c r="AY2327">
        <f>VLOOKUP($G2327,county_facts!$A:$BB,47,FALSE)</f>
        <v>0</v>
      </c>
      <c r="AZ2327">
        <f>VLOOKUP($G2327,county_facts!$A:$BB,48,FALSE)</f>
        <v>8348</v>
      </c>
      <c r="BA2327">
        <f>VLOOKUP($G2327,county_facts!$A:$BB,49,FALSE)</f>
        <v>122849</v>
      </c>
      <c r="BB2327">
        <f>VLOOKUP($G2327,county_facts!$A:$BB,50,FALSE)</f>
        <v>7662</v>
      </c>
      <c r="BC2327">
        <f>VLOOKUP($G2327,county_facts!$A:$BB,51,FALSE)</f>
        <v>5152</v>
      </c>
      <c r="BD2327">
        <f>VLOOKUP($G2327,county_facts!$A:$BB,52,FALSE)</f>
        <v>8</v>
      </c>
      <c r="BE2327">
        <f>VLOOKUP($G2327,county_facts!$A:$BB,53,FALSE)</f>
        <v>330.53</v>
      </c>
      <c r="BF2327">
        <f>VLOOKUP($G2327,county_facts!$A:$BB,54,FALSE)</f>
        <v>48.1</v>
      </c>
    </row>
    <row r="2328" spans="1:58" x14ac:dyDescent="0.3">
      <c r="A2328" t="s">
        <v>6</v>
      </c>
      <c r="B2328" t="s">
        <v>936</v>
      </c>
      <c r="C2328">
        <v>3879</v>
      </c>
      <c r="D2328" t="s">
        <v>840</v>
      </c>
      <c r="E2328">
        <v>4637</v>
      </c>
      <c r="F2328">
        <v>0.83653224100000001</v>
      </c>
      <c r="G2328">
        <v>51590</v>
      </c>
      <c r="H2328">
        <f>VLOOKUP($G2328,county_facts!$A:$BB,4,FALSE)</f>
        <v>42444</v>
      </c>
      <c r="I2328">
        <f>VLOOKUP($G2328,county_facts!$A:$BB,5,FALSE)</f>
        <v>43066</v>
      </c>
      <c r="J2328">
        <f>VLOOKUP($G2328,county_facts!$A:$BB,6,FALSE)</f>
        <v>-1.4</v>
      </c>
      <c r="K2328">
        <f>VLOOKUP($G2328,county_facts!$A:$BB,7,FALSE)</f>
        <v>43055</v>
      </c>
      <c r="L2328">
        <f>VLOOKUP($G2328,county_facts!$A:$BB,8,FALSE)</f>
        <v>6.9</v>
      </c>
      <c r="M2328">
        <f>VLOOKUP($G2328,county_facts!$A:$BB,9,FALSE)</f>
        <v>22.3</v>
      </c>
      <c r="N2328">
        <f>VLOOKUP($G2328,county_facts!$A:$BB,10,FALSE)</f>
        <v>19.7</v>
      </c>
      <c r="O2328">
        <f>VLOOKUP($G2328,county_facts!$A:$BB,11,FALSE)</f>
        <v>53.8</v>
      </c>
      <c r="P2328">
        <f>VLOOKUP($G2328,county_facts!$A:$BB,12,FALSE)</f>
        <v>47.5</v>
      </c>
      <c r="Q2328">
        <f>VLOOKUP($G2328,county_facts!$A:$BB,13,FALSE)</f>
        <v>49.4</v>
      </c>
      <c r="R2328">
        <f>VLOOKUP($G2328,county_facts!$A:$BB,14,FALSE)</f>
        <v>0.4</v>
      </c>
      <c r="S2328">
        <f>VLOOKUP($G2328,county_facts!$A:$BB,15,FALSE)</f>
        <v>1.2</v>
      </c>
      <c r="T2328">
        <f>VLOOKUP($G2328,county_facts!$A:$BB,16,FALSE)</f>
        <v>0.1</v>
      </c>
      <c r="U2328">
        <f>VLOOKUP($G2328,county_facts!$A:$BB,17,FALSE)</f>
        <v>1.5</v>
      </c>
      <c r="V2328">
        <f>VLOOKUP($G2328,county_facts!$A:$BB,18,FALSE)</f>
        <v>3.4</v>
      </c>
      <c r="W2328">
        <f>VLOOKUP($G2328,county_facts!$A:$BB,19,FALSE)</f>
        <v>44.8</v>
      </c>
      <c r="X2328">
        <f>VLOOKUP($G2328,county_facts!$A:$BB,20,FALSE)</f>
        <v>80.900000000000006</v>
      </c>
      <c r="Y2328">
        <f>VLOOKUP($G2328,county_facts!$A:$BB,21,FALSE)</f>
        <v>3.4</v>
      </c>
      <c r="Z2328">
        <f>VLOOKUP($G2328,county_facts!$A:$BB,22,FALSE)</f>
        <v>4.9000000000000004</v>
      </c>
      <c r="AA2328">
        <f>VLOOKUP($G2328,county_facts!$A:$BB,23,FALSE)</f>
        <v>77.900000000000006</v>
      </c>
      <c r="AB2328">
        <f>VLOOKUP($G2328,county_facts!$A:$BB,24,FALSE)</f>
        <v>17.2</v>
      </c>
      <c r="AC2328">
        <f>VLOOKUP($G2328,county_facts!$A:$BB,25,FALSE)</f>
        <v>4057</v>
      </c>
      <c r="AD2328">
        <f>VLOOKUP($G2328,county_facts!$A:$BB,26,FALSE)</f>
        <v>19.100000000000001</v>
      </c>
      <c r="AE2328">
        <f>VLOOKUP($G2328,county_facts!$A:$BB,27,FALSE)</f>
        <v>22345</v>
      </c>
      <c r="AF2328">
        <f>VLOOKUP($G2328,county_facts!$A:$BB,28,FALSE)</f>
        <v>54.4</v>
      </c>
      <c r="AG2328">
        <f>VLOOKUP($G2328,county_facts!$A:$BB,29,FALSE)</f>
        <v>25.8</v>
      </c>
      <c r="AH2328">
        <f>VLOOKUP($G2328,county_facts!$A:$BB,30,FALSE)</f>
        <v>87800</v>
      </c>
      <c r="AI2328">
        <f>VLOOKUP($G2328,county_facts!$A:$BB,31,FALSE)</f>
        <v>18659</v>
      </c>
      <c r="AJ2328">
        <f>VLOOKUP($G2328,county_facts!$A:$BB,32,FALSE)</f>
        <v>2.2200000000000002</v>
      </c>
      <c r="AK2328">
        <f>VLOOKUP($G2328,county_facts!$A:$BB,33,FALSE)</f>
        <v>19626</v>
      </c>
      <c r="AL2328">
        <f>VLOOKUP($G2328,county_facts!$A:$BB,34,FALSE)</f>
        <v>30786</v>
      </c>
      <c r="AM2328">
        <f>VLOOKUP($G2328,county_facts!$A:$BB,35,FALSE)</f>
        <v>27.4</v>
      </c>
      <c r="AN2328">
        <f>VLOOKUP($G2328,county_facts!$A:$BB,36,FALSE)</f>
        <v>1330</v>
      </c>
      <c r="AO2328">
        <f>VLOOKUP($G2328,county_facts!$A:$BB,37,FALSE)</f>
        <v>24043</v>
      </c>
      <c r="AP2328">
        <f>VLOOKUP($G2328,county_facts!$A:$BB,38,FALSE)</f>
        <v>-0.4</v>
      </c>
      <c r="AQ2328">
        <f>VLOOKUP($G2328,county_facts!$A:$BB,39,FALSE)</f>
        <v>2251</v>
      </c>
      <c r="AR2328">
        <f>VLOOKUP($G2328,county_facts!$A:$BB,40,FALSE)</f>
        <v>2919</v>
      </c>
      <c r="AS2328">
        <f>VLOOKUP($G2328,county_facts!$A:$BB,41,FALSE)</f>
        <v>16.5</v>
      </c>
      <c r="AT2328">
        <f>VLOOKUP($G2328,county_facts!$A:$BB,42,FALSE)</f>
        <v>0</v>
      </c>
      <c r="AU2328">
        <f>VLOOKUP($G2328,county_facts!$A:$BB,43,FALSE)</f>
        <v>0</v>
      </c>
      <c r="AV2328">
        <f>VLOOKUP($G2328,county_facts!$A:$BB,44,FALSE)</f>
        <v>0</v>
      </c>
      <c r="AW2328">
        <f>VLOOKUP($G2328,county_facts!$A:$BB,45,FALSE)</f>
        <v>0</v>
      </c>
      <c r="AX2328">
        <f>VLOOKUP($G2328,county_facts!$A:$BB,46,FALSE)</f>
        <v>21.5</v>
      </c>
      <c r="AY2328">
        <f>VLOOKUP($G2328,county_facts!$A:$BB,47,FALSE)</f>
        <v>1275937</v>
      </c>
      <c r="AZ2328">
        <f>VLOOKUP($G2328,county_facts!$A:$BB,48,FALSE)</f>
        <v>204059</v>
      </c>
      <c r="BA2328">
        <f>VLOOKUP($G2328,county_facts!$A:$BB,49,FALSE)</f>
        <v>892207</v>
      </c>
      <c r="BB2328">
        <f>VLOOKUP($G2328,county_facts!$A:$BB,50,FALSE)</f>
        <v>19845</v>
      </c>
      <c r="BC2328">
        <f>VLOOKUP($G2328,county_facts!$A:$BB,51,FALSE)</f>
        <v>110262</v>
      </c>
      <c r="BD2328">
        <f>VLOOKUP($G2328,county_facts!$A:$BB,52,FALSE)</f>
        <v>12</v>
      </c>
      <c r="BE2328">
        <f>VLOOKUP($G2328,county_facts!$A:$BB,53,FALSE)</f>
        <v>42.93</v>
      </c>
      <c r="BF2328">
        <f>VLOOKUP($G2328,county_facts!$A:$BB,54,FALSE)</f>
        <v>1002.8</v>
      </c>
    </row>
    <row r="2329" spans="1:58" x14ac:dyDescent="0.3">
      <c r="A2329" t="s">
        <v>9</v>
      </c>
      <c r="B2329" t="s">
        <v>936</v>
      </c>
      <c r="C2329">
        <v>758</v>
      </c>
      <c r="D2329" t="s">
        <v>840</v>
      </c>
      <c r="E2329">
        <v>4637</v>
      </c>
      <c r="F2329">
        <v>0.16346775899999999</v>
      </c>
      <c r="G2329">
        <v>51590</v>
      </c>
      <c r="H2329">
        <f>VLOOKUP($G2329,county_facts!$A:$BB,4,FALSE)</f>
        <v>42444</v>
      </c>
      <c r="I2329">
        <f>VLOOKUP($G2329,county_facts!$A:$BB,5,FALSE)</f>
        <v>43066</v>
      </c>
      <c r="J2329">
        <f>VLOOKUP($G2329,county_facts!$A:$BB,6,FALSE)</f>
        <v>-1.4</v>
      </c>
      <c r="K2329">
        <f>VLOOKUP($G2329,county_facts!$A:$BB,7,FALSE)</f>
        <v>43055</v>
      </c>
      <c r="L2329">
        <f>VLOOKUP($G2329,county_facts!$A:$BB,8,FALSE)</f>
        <v>6.9</v>
      </c>
      <c r="M2329">
        <f>VLOOKUP($G2329,county_facts!$A:$BB,9,FALSE)</f>
        <v>22.3</v>
      </c>
      <c r="N2329">
        <f>VLOOKUP($G2329,county_facts!$A:$BB,10,FALSE)</f>
        <v>19.7</v>
      </c>
      <c r="O2329">
        <f>VLOOKUP($G2329,county_facts!$A:$BB,11,FALSE)</f>
        <v>53.8</v>
      </c>
      <c r="P2329">
        <f>VLOOKUP($G2329,county_facts!$A:$BB,12,FALSE)</f>
        <v>47.5</v>
      </c>
      <c r="Q2329">
        <f>VLOOKUP($G2329,county_facts!$A:$BB,13,FALSE)</f>
        <v>49.4</v>
      </c>
      <c r="R2329">
        <f>VLOOKUP($G2329,county_facts!$A:$BB,14,FALSE)</f>
        <v>0.4</v>
      </c>
      <c r="S2329">
        <f>VLOOKUP($G2329,county_facts!$A:$BB,15,FALSE)</f>
        <v>1.2</v>
      </c>
      <c r="T2329">
        <f>VLOOKUP($G2329,county_facts!$A:$BB,16,FALSE)</f>
        <v>0.1</v>
      </c>
      <c r="U2329">
        <f>VLOOKUP($G2329,county_facts!$A:$BB,17,FALSE)</f>
        <v>1.5</v>
      </c>
      <c r="V2329">
        <f>VLOOKUP($G2329,county_facts!$A:$BB,18,FALSE)</f>
        <v>3.4</v>
      </c>
      <c r="W2329">
        <f>VLOOKUP($G2329,county_facts!$A:$BB,19,FALSE)</f>
        <v>44.8</v>
      </c>
      <c r="X2329">
        <f>VLOOKUP($G2329,county_facts!$A:$BB,20,FALSE)</f>
        <v>80.900000000000006</v>
      </c>
      <c r="Y2329">
        <f>VLOOKUP($G2329,county_facts!$A:$BB,21,FALSE)</f>
        <v>3.4</v>
      </c>
      <c r="Z2329">
        <f>VLOOKUP($G2329,county_facts!$A:$BB,22,FALSE)</f>
        <v>4.9000000000000004</v>
      </c>
      <c r="AA2329">
        <f>VLOOKUP($G2329,county_facts!$A:$BB,23,FALSE)</f>
        <v>77.900000000000006</v>
      </c>
      <c r="AB2329">
        <f>VLOOKUP($G2329,county_facts!$A:$BB,24,FALSE)</f>
        <v>17.2</v>
      </c>
      <c r="AC2329">
        <f>VLOOKUP($G2329,county_facts!$A:$BB,25,FALSE)</f>
        <v>4057</v>
      </c>
      <c r="AD2329">
        <f>VLOOKUP($G2329,county_facts!$A:$BB,26,FALSE)</f>
        <v>19.100000000000001</v>
      </c>
      <c r="AE2329">
        <f>VLOOKUP($G2329,county_facts!$A:$BB,27,FALSE)</f>
        <v>22345</v>
      </c>
      <c r="AF2329">
        <f>VLOOKUP($G2329,county_facts!$A:$BB,28,FALSE)</f>
        <v>54.4</v>
      </c>
      <c r="AG2329">
        <f>VLOOKUP($G2329,county_facts!$A:$BB,29,FALSE)</f>
        <v>25.8</v>
      </c>
      <c r="AH2329">
        <f>VLOOKUP($G2329,county_facts!$A:$BB,30,FALSE)</f>
        <v>87800</v>
      </c>
      <c r="AI2329">
        <f>VLOOKUP($G2329,county_facts!$A:$BB,31,FALSE)</f>
        <v>18659</v>
      </c>
      <c r="AJ2329">
        <f>VLOOKUP($G2329,county_facts!$A:$BB,32,FALSE)</f>
        <v>2.2200000000000002</v>
      </c>
      <c r="AK2329">
        <f>VLOOKUP($G2329,county_facts!$A:$BB,33,FALSE)</f>
        <v>19626</v>
      </c>
      <c r="AL2329">
        <f>VLOOKUP($G2329,county_facts!$A:$BB,34,FALSE)</f>
        <v>30786</v>
      </c>
      <c r="AM2329">
        <f>VLOOKUP($G2329,county_facts!$A:$BB,35,FALSE)</f>
        <v>27.4</v>
      </c>
      <c r="AN2329">
        <f>VLOOKUP($G2329,county_facts!$A:$BB,36,FALSE)</f>
        <v>1330</v>
      </c>
      <c r="AO2329">
        <f>VLOOKUP($G2329,county_facts!$A:$BB,37,FALSE)</f>
        <v>24043</v>
      </c>
      <c r="AP2329">
        <f>VLOOKUP($G2329,county_facts!$A:$BB,38,FALSE)</f>
        <v>-0.4</v>
      </c>
      <c r="AQ2329">
        <f>VLOOKUP($G2329,county_facts!$A:$BB,39,FALSE)</f>
        <v>2251</v>
      </c>
      <c r="AR2329">
        <f>VLOOKUP($G2329,county_facts!$A:$BB,40,FALSE)</f>
        <v>2919</v>
      </c>
      <c r="AS2329">
        <f>VLOOKUP($G2329,county_facts!$A:$BB,41,FALSE)</f>
        <v>16.5</v>
      </c>
      <c r="AT2329">
        <f>VLOOKUP($G2329,county_facts!$A:$BB,42,FALSE)</f>
        <v>0</v>
      </c>
      <c r="AU2329">
        <f>VLOOKUP($G2329,county_facts!$A:$BB,43,FALSE)</f>
        <v>0</v>
      </c>
      <c r="AV2329">
        <f>VLOOKUP($G2329,county_facts!$A:$BB,44,FALSE)</f>
        <v>0</v>
      </c>
      <c r="AW2329">
        <f>VLOOKUP($G2329,county_facts!$A:$BB,45,FALSE)</f>
        <v>0</v>
      </c>
      <c r="AX2329">
        <f>VLOOKUP($G2329,county_facts!$A:$BB,46,FALSE)</f>
        <v>21.5</v>
      </c>
      <c r="AY2329">
        <f>VLOOKUP($G2329,county_facts!$A:$BB,47,FALSE)</f>
        <v>1275937</v>
      </c>
      <c r="AZ2329">
        <f>VLOOKUP($G2329,county_facts!$A:$BB,48,FALSE)</f>
        <v>204059</v>
      </c>
      <c r="BA2329">
        <f>VLOOKUP($G2329,county_facts!$A:$BB,49,FALSE)</f>
        <v>892207</v>
      </c>
      <c r="BB2329">
        <f>VLOOKUP($G2329,county_facts!$A:$BB,50,FALSE)</f>
        <v>19845</v>
      </c>
      <c r="BC2329">
        <f>VLOOKUP($G2329,county_facts!$A:$BB,51,FALSE)</f>
        <v>110262</v>
      </c>
      <c r="BD2329">
        <f>VLOOKUP($G2329,county_facts!$A:$BB,52,FALSE)</f>
        <v>12</v>
      </c>
      <c r="BE2329">
        <f>VLOOKUP($G2329,county_facts!$A:$BB,53,FALSE)</f>
        <v>42.93</v>
      </c>
      <c r="BF2329">
        <f>VLOOKUP($G2329,county_facts!$A:$BB,54,FALSE)</f>
        <v>1002.8</v>
      </c>
    </row>
    <row r="2330" spans="1:58" x14ac:dyDescent="0.3">
      <c r="A2330" t="s">
        <v>6</v>
      </c>
      <c r="B2330" t="s">
        <v>457</v>
      </c>
      <c r="C2330">
        <v>696</v>
      </c>
      <c r="D2330" t="s">
        <v>840</v>
      </c>
      <c r="E2330">
        <v>860</v>
      </c>
      <c r="F2330">
        <v>0.80930232599999996</v>
      </c>
      <c r="G2330">
        <v>51049</v>
      </c>
      <c r="H2330">
        <f>VLOOKUP($G2330,county_facts!$A:$BB,4,FALSE)</f>
        <v>9827</v>
      </c>
      <c r="I2330">
        <f>VLOOKUP($G2330,county_facts!$A:$BB,5,FALSE)</f>
        <v>10055</v>
      </c>
      <c r="J2330">
        <f>VLOOKUP($G2330,county_facts!$A:$BB,6,FALSE)</f>
        <v>-2.2999999999999998</v>
      </c>
      <c r="K2330">
        <f>VLOOKUP($G2330,county_facts!$A:$BB,7,FALSE)</f>
        <v>10052</v>
      </c>
      <c r="L2330">
        <f>VLOOKUP($G2330,county_facts!$A:$BB,8,FALSE)</f>
        <v>5.4</v>
      </c>
      <c r="M2330">
        <f>VLOOKUP($G2330,county_facts!$A:$BB,9,FALSE)</f>
        <v>21</v>
      </c>
      <c r="N2330">
        <f>VLOOKUP($G2330,county_facts!$A:$BB,10,FALSE)</f>
        <v>19.3</v>
      </c>
      <c r="O2330">
        <f>VLOOKUP($G2330,county_facts!$A:$BB,11,FALSE)</f>
        <v>52.2</v>
      </c>
      <c r="P2330">
        <f>VLOOKUP($G2330,county_facts!$A:$BB,12,FALSE)</f>
        <v>64.8</v>
      </c>
      <c r="Q2330">
        <f>VLOOKUP($G2330,county_facts!$A:$BB,13,FALSE)</f>
        <v>32.200000000000003</v>
      </c>
      <c r="R2330">
        <f>VLOOKUP($G2330,county_facts!$A:$BB,14,FALSE)</f>
        <v>0.6</v>
      </c>
      <c r="S2330">
        <f>VLOOKUP($G2330,county_facts!$A:$BB,15,FALSE)</f>
        <v>0.4</v>
      </c>
      <c r="T2330">
        <f>VLOOKUP($G2330,county_facts!$A:$BB,16,FALSE)</f>
        <v>0</v>
      </c>
      <c r="U2330">
        <f>VLOOKUP($G2330,county_facts!$A:$BB,17,FALSE)</f>
        <v>2.1</v>
      </c>
      <c r="V2330">
        <f>VLOOKUP($G2330,county_facts!$A:$BB,18,FALSE)</f>
        <v>2.4</v>
      </c>
      <c r="W2330">
        <f>VLOOKUP($G2330,county_facts!$A:$BB,19,FALSE)</f>
        <v>63.1</v>
      </c>
      <c r="X2330">
        <f>VLOOKUP($G2330,county_facts!$A:$BB,20,FALSE)</f>
        <v>93.7</v>
      </c>
      <c r="Y2330">
        <f>VLOOKUP($G2330,county_facts!$A:$BB,21,FALSE)</f>
        <v>1.2</v>
      </c>
      <c r="Z2330">
        <f>VLOOKUP($G2330,county_facts!$A:$BB,22,FALSE)</f>
        <v>4.2</v>
      </c>
      <c r="AA2330">
        <f>VLOOKUP($G2330,county_facts!$A:$BB,23,FALSE)</f>
        <v>76.900000000000006</v>
      </c>
      <c r="AB2330">
        <f>VLOOKUP($G2330,county_facts!$A:$BB,24,FALSE)</f>
        <v>14</v>
      </c>
      <c r="AC2330">
        <f>VLOOKUP($G2330,county_facts!$A:$BB,25,FALSE)</f>
        <v>847</v>
      </c>
      <c r="AD2330">
        <f>VLOOKUP($G2330,county_facts!$A:$BB,26,FALSE)</f>
        <v>33.6</v>
      </c>
      <c r="AE2330">
        <f>VLOOKUP($G2330,county_facts!$A:$BB,27,FALSE)</f>
        <v>4662</v>
      </c>
      <c r="AF2330">
        <f>VLOOKUP($G2330,county_facts!$A:$BB,28,FALSE)</f>
        <v>77.400000000000006</v>
      </c>
      <c r="AG2330">
        <f>VLOOKUP($G2330,county_facts!$A:$BB,29,FALSE)</f>
        <v>2.1</v>
      </c>
      <c r="AH2330">
        <f>VLOOKUP($G2330,county_facts!$A:$BB,30,FALSE)</f>
        <v>142400</v>
      </c>
      <c r="AI2330">
        <f>VLOOKUP($G2330,county_facts!$A:$BB,31,FALSE)</f>
        <v>4049</v>
      </c>
      <c r="AJ2330">
        <f>VLOOKUP($G2330,county_facts!$A:$BB,32,FALSE)</f>
        <v>2.44</v>
      </c>
      <c r="AK2330">
        <f>VLOOKUP($G2330,county_facts!$A:$BB,33,FALSE)</f>
        <v>21540</v>
      </c>
      <c r="AL2330">
        <f>VLOOKUP($G2330,county_facts!$A:$BB,34,FALSE)</f>
        <v>40557</v>
      </c>
      <c r="AM2330">
        <f>VLOOKUP($G2330,county_facts!$A:$BB,35,FALSE)</f>
        <v>16.3</v>
      </c>
      <c r="AN2330">
        <f>VLOOKUP($G2330,county_facts!$A:$BB,36,FALSE)</f>
        <v>142</v>
      </c>
      <c r="AO2330">
        <f>VLOOKUP($G2330,county_facts!$A:$BB,37,FALSE)</f>
        <v>888</v>
      </c>
      <c r="AP2330">
        <f>VLOOKUP($G2330,county_facts!$A:$BB,38,FALSE)</f>
        <v>-2.2999999999999998</v>
      </c>
      <c r="AQ2330">
        <f>VLOOKUP($G2330,county_facts!$A:$BB,39,FALSE)</f>
        <v>526</v>
      </c>
      <c r="AR2330">
        <f>VLOOKUP($G2330,county_facts!$A:$BB,40,FALSE)</f>
        <v>654</v>
      </c>
      <c r="AS2330">
        <f>VLOOKUP($G2330,county_facts!$A:$BB,41,FALSE)</f>
        <v>0</v>
      </c>
      <c r="AT2330">
        <f>VLOOKUP($G2330,county_facts!$A:$BB,42,FALSE)</f>
        <v>0</v>
      </c>
      <c r="AU2330">
        <f>VLOOKUP($G2330,county_facts!$A:$BB,43,FALSE)</f>
        <v>0</v>
      </c>
      <c r="AV2330">
        <f>VLOOKUP($G2330,county_facts!$A:$BB,44,FALSE)</f>
        <v>0</v>
      </c>
      <c r="AW2330">
        <f>VLOOKUP($G2330,county_facts!$A:$BB,45,FALSE)</f>
        <v>0</v>
      </c>
      <c r="AX2330">
        <f>VLOOKUP($G2330,county_facts!$A:$BB,46,FALSE)</f>
        <v>16.8</v>
      </c>
      <c r="AY2330">
        <f>VLOOKUP($G2330,county_facts!$A:$BB,47,FALSE)</f>
        <v>0</v>
      </c>
      <c r="AZ2330">
        <f>VLOOKUP($G2330,county_facts!$A:$BB,48,FALSE)</f>
        <v>0</v>
      </c>
      <c r="BA2330">
        <f>VLOOKUP($G2330,county_facts!$A:$BB,49,FALSE)</f>
        <v>46146</v>
      </c>
      <c r="BB2330">
        <f>VLOOKUP($G2330,county_facts!$A:$BB,50,FALSE)</f>
        <v>4830</v>
      </c>
      <c r="BC2330">
        <f>VLOOKUP($G2330,county_facts!$A:$BB,51,FALSE)</f>
        <v>1230</v>
      </c>
      <c r="BD2330">
        <f>VLOOKUP($G2330,county_facts!$A:$BB,52,FALSE)</f>
        <v>20</v>
      </c>
      <c r="BE2330">
        <f>VLOOKUP($G2330,county_facts!$A:$BB,53,FALSE)</f>
        <v>297.45999999999998</v>
      </c>
      <c r="BF2330">
        <f>VLOOKUP($G2330,county_facts!$A:$BB,54,FALSE)</f>
        <v>33.799999999999997</v>
      </c>
    </row>
    <row r="2331" spans="1:58" x14ac:dyDescent="0.3">
      <c r="A2331" t="s">
        <v>9</v>
      </c>
      <c r="B2331" t="s">
        <v>457</v>
      </c>
      <c r="C2331">
        <v>164</v>
      </c>
      <c r="D2331" t="s">
        <v>840</v>
      </c>
      <c r="E2331">
        <v>860</v>
      </c>
      <c r="F2331">
        <v>0.19069767400000001</v>
      </c>
      <c r="G2331">
        <v>51049</v>
      </c>
      <c r="H2331">
        <f>VLOOKUP($G2331,county_facts!$A:$BB,4,FALSE)</f>
        <v>9827</v>
      </c>
      <c r="I2331">
        <f>VLOOKUP($G2331,county_facts!$A:$BB,5,FALSE)</f>
        <v>10055</v>
      </c>
      <c r="J2331">
        <f>VLOOKUP($G2331,county_facts!$A:$BB,6,FALSE)</f>
        <v>-2.2999999999999998</v>
      </c>
      <c r="K2331">
        <f>VLOOKUP($G2331,county_facts!$A:$BB,7,FALSE)</f>
        <v>10052</v>
      </c>
      <c r="L2331">
        <f>VLOOKUP($G2331,county_facts!$A:$BB,8,FALSE)</f>
        <v>5.4</v>
      </c>
      <c r="M2331">
        <f>VLOOKUP($G2331,county_facts!$A:$BB,9,FALSE)</f>
        <v>21</v>
      </c>
      <c r="N2331">
        <f>VLOOKUP($G2331,county_facts!$A:$BB,10,FALSE)</f>
        <v>19.3</v>
      </c>
      <c r="O2331">
        <f>VLOOKUP($G2331,county_facts!$A:$BB,11,FALSE)</f>
        <v>52.2</v>
      </c>
      <c r="P2331">
        <f>VLOOKUP($G2331,county_facts!$A:$BB,12,FALSE)</f>
        <v>64.8</v>
      </c>
      <c r="Q2331">
        <f>VLOOKUP($G2331,county_facts!$A:$BB,13,FALSE)</f>
        <v>32.200000000000003</v>
      </c>
      <c r="R2331">
        <f>VLOOKUP($G2331,county_facts!$A:$BB,14,FALSE)</f>
        <v>0.6</v>
      </c>
      <c r="S2331">
        <f>VLOOKUP($G2331,county_facts!$A:$BB,15,FALSE)</f>
        <v>0.4</v>
      </c>
      <c r="T2331">
        <f>VLOOKUP($G2331,county_facts!$A:$BB,16,FALSE)</f>
        <v>0</v>
      </c>
      <c r="U2331">
        <f>VLOOKUP($G2331,county_facts!$A:$BB,17,FALSE)</f>
        <v>2.1</v>
      </c>
      <c r="V2331">
        <f>VLOOKUP($G2331,county_facts!$A:$BB,18,FALSE)</f>
        <v>2.4</v>
      </c>
      <c r="W2331">
        <f>VLOOKUP($G2331,county_facts!$A:$BB,19,FALSE)</f>
        <v>63.1</v>
      </c>
      <c r="X2331">
        <f>VLOOKUP($G2331,county_facts!$A:$BB,20,FALSE)</f>
        <v>93.7</v>
      </c>
      <c r="Y2331">
        <f>VLOOKUP($G2331,county_facts!$A:$BB,21,FALSE)</f>
        <v>1.2</v>
      </c>
      <c r="Z2331">
        <f>VLOOKUP($G2331,county_facts!$A:$BB,22,FALSE)</f>
        <v>4.2</v>
      </c>
      <c r="AA2331">
        <f>VLOOKUP($G2331,county_facts!$A:$BB,23,FALSE)</f>
        <v>76.900000000000006</v>
      </c>
      <c r="AB2331">
        <f>VLOOKUP($G2331,county_facts!$A:$BB,24,FALSE)</f>
        <v>14</v>
      </c>
      <c r="AC2331">
        <f>VLOOKUP($G2331,county_facts!$A:$BB,25,FALSE)</f>
        <v>847</v>
      </c>
      <c r="AD2331">
        <f>VLOOKUP($G2331,county_facts!$A:$BB,26,FALSE)</f>
        <v>33.6</v>
      </c>
      <c r="AE2331">
        <f>VLOOKUP($G2331,county_facts!$A:$BB,27,FALSE)</f>
        <v>4662</v>
      </c>
      <c r="AF2331">
        <f>VLOOKUP($G2331,county_facts!$A:$BB,28,FALSE)</f>
        <v>77.400000000000006</v>
      </c>
      <c r="AG2331">
        <f>VLOOKUP($G2331,county_facts!$A:$BB,29,FALSE)</f>
        <v>2.1</v>
      </c>
      <c r="AH2331">
        <f>VLOOKUP($G2331,county_facts!$A:$BB,30,FALSE)</f>
        <v>142400</v>
      </c>
      <c r="AI2331">
        <f>VLOOKUP($G2331,county_facts!$A:$BB,31,FALSE)</f>
        <v>4049</v>
      </c>
      <c r="AJ2331">
        <f>VLOOKUP($G2331,county_facts!$A:$BB,32,FALSE)</f>
        <v>2.44</v>
      </c>
      <c r="AK2331">
        <f>VLOOKUP($G2331,county_facts!$A:$BB,33,FALSE)</f>
        <v>21540</v>
      </c>
      <c r="AL2331">
        <f>VLOOKUP($G2331,county_facts!$A:$BB,34,FALSE)</f>
        <v>40557</v>
      </c>
      <c r="AM2331">
        <f>VLOOKUP($G2331,county_facts!$A:$BB,35,FALSE)</f>
        <v>16.3</v>
      </c>
      <c r="AN2331">
        <f>VLOOKUP($G2331,county_facts!$A:$BB,36,FALSE)</f>
        <v>142</v>
      </c>
      <c r="AO2331">
        <f>VLOOKUP($G2331,county_facts!$A:$BB,37,FALSE)</f>
        <v>888</v>
      </c>
      <c r="AP2331">
        <f>VLOOKUP($G2331,county_facts!$A:$BB,38,FALSE)</f>
        <v>-2.2999999999999998</v>
      </c>
      <c r="AQ2331">
        <f>VLOOKUP($G2331,county_facts!$A:$BB,39,FALSE)</f>
        <v>526</v>
      </c>
      <c r="AR2331">
        <f>VLOOKUP($G2331,county_facts!$A:$BB,40,FALSE)</f>
        <v>654</v>
      </c>
      <c r="AS2331">
        <f>VLOOKUP($G2331,county_facts!$A:$BB,41,FALSE)</f>
        <v>0</v>
      </c>
      <c r="AT2331">
        <f>VLOOKUP($G2331,county_facts!$A:$BB,42,FALSE)</f>
        <v>0</v>
      </c>
      <c r="AU2331">
        <f>VLOOKUP($G2331,county_facts!$A:$BB,43,FALSE)</f>
        <v>0</v>
      </c>
      <c r="AV2331">
        <f>VLOOKUP($G2331,county_facts!$A:$BB,44,FALSE)</f>
        <v>0</v>
      </c>
      <c r="AW2331">
        <f>VLOOKUP($G2331,county_facts!$A:$BB,45,FALSE)</f>
        <v>0</v>
      </c>
      <c r="AX2331">
        <f>VLOOKUP($G2331,county_facts!$A:$BB,46,FALSE)</f>
        <v>16.8</v>
      </c>
      <c r="AY2331">
        <f>VLOOKUP($G2331,county_facts!$A:$BB,47,FALSE)</f>
        <v>0</v>
      </c>
      <c r="AZ2331">
        <f>VLOOKUP($G2331,county_facts!$A:$BB,48,FALSE)</f>
        <v>0</v>
      </c>
      <c r="BA2331">
        <f>VLOOKUP($G2331,county_facts!$A:$BB,49,FALSE)</f>
        <v>46146</v>
      </c>
      <c r="BB2331">
        <f>VLOOKUP($G2331,county_facts!$A:$BB,50,FALSE)</f>
        <v>4830</v>
      </c>
      <c r="BC2331">
        <f>VLOOKUP($G2331,county_facts!$A:$BB,51,FALSE)</f>
        <v>1230</v>
      </c>
      <c r="BD2331">
        <f>VLOOKUP($G2331,county_facts!$A:$BB,52,FALSE)</f>
        <v>20</v>
      </c>
      <c r="BE2331">
        <f>VLOOKUP($G2331,county_facts!$A:$BB,53,FALSE)</f>
        <v>297.45999999999998</v>
      </c>
      <c r="BF2331">
        <f>VLOOKUP($G2331,county_facts!$A:$BB,54,FALSE)</f>
        <v>33.799999999999997</v>
      </c>
    </row>
    <row r="2332" spans="1:58" x14ac:dyDescent="0.3">
      <c r="A2332" t="s">
        <v>6</v>
      </c>
      <c r="B2332" t="s">
        <v>884</v>
      </c>
      <c r="C2332">
        <v>2642</v>
      </c>
      <c r="D2332" t="s">
        <v>840</v>
      </c>
      <c r="E2332">
        <v>3845</v>
      </c>
      <c r="F2332">
        <v>0.687126138</v>
      </c>
      <c r="G2332">
        <v>51047</v>
      </c>
      <c r="H2332">
        <f>VLOOKUP($G2332,county_facts!$A:$BB,4,FALSE)</f>
        <v>49166</v>
      </c>
      <c r="I2332">
        <f>VLOOKUP($G2332,county_facts!$A:$BB,5,FALSE)</f>
        <v>46691</v>
      </c>
      <c r="J2332">
        <f>VLOOKUP($G2332,county_facts!$A:$BB,6,FALSE)</f>
        <v>5.3</v>
      </c>
      <c r="K2332">
        <f>VLOOKUP($G2332,county_facts!$A:$BB,7,FALSE)</f>
        <v>46689</v>
      </c>
      <c r="L2332">
        <f>VLOOKUP($G2332,county_facts!$A:$BB,8,FALSE)</f>
        <v>6.5</v>
      </c>
      <c r="M2332">
        <f>VLOOKUP($G2332,county_facts!$A:$BB,9,FALSE)</f>
        <v>25.4</v>
      </c>
      <c r="N2332">
        <f>VLOOKUP($G2332,county_facts!$A:$BB,10,FALSE)</f>
        <v>13.9</v>
      </c>
      <c r="O2332">
        <f>VLOOKUP($G2332,county_facts!$A:$BB,11,FALSE)</f>
        <v>49.7</v>
      </c>
      <c r="P2332">
        <f>VLOOKUP($G2332,county_facts!$A:$BB,12,FALSE)</f>
        <v>78.900000000000006</v>
      </c>
      <c r="Q2332">
        <f>VLOOKUP($G2332,county_facts!$A:$BB,13,FALSE)</f>
        <v>15.8</v>
      </c>
      <c r="R2332">
        <f>VLOOKUP($G2332,county_facts!$A:$BB,14,FALSE)</f>
        <v>0.7</v>
      </c>
      <c r="S2332">
        <f>VLOOKUP($G2332,county_facts!$A:$BB,15,FALSE)</f>
        <v>1.5</v>
      </c>
      <c r="T2332">
        <f>VLOOKUP($G2332,county_facts!$A:$BB,16,FALSE)</f>
        <v>0.1</v>
      </c>
      <c r="U2332">
        <f>VLOOKUP($G2332,county_facts!$A:$BB,17,FALSE)</f>
        <v>3</v>
      </c>
      <c r="V2332">
        <f>VLOOKUP($G2332,county_facts!$A:$BB,18,FALSE)</f>
        <v>9.1999999999999993</v>
      </c>
      <c r="W2332">
        <f>VLOOKUP($G2332,county_facts!$A:$BB,19,FALSE)</f>
        <v>71.400000000000006</v>
      </c>
      <c r="X2332">
        <f>VLOOKUP($G2332,county_facts!$A:$BB,20,FALSE)</f>
        <v>88.1</v>
      </c>
      <c r="Y2332">
        <f>VLOOKUP($G2332,county_facts!$A:$BB,21,FALSE)</f>
        <v>6.6</v>
      </c>
      <c r="Z2332">
        <f>VLOOKUP($G2332,county_facts!$A:$BB,22,FALSE)</f>
        <v>8.6999999999999993</v>
      </c>
      <c r="AA2332">
        <f>VLOOKUP($G2332,county_facts!$A:$BB,23,FALSE)</f>
        <v>84.3</v>
      </c>
      <c r="AB2332">
        <f>VLOOKUP($G2332,county_facts!$A:$BB,24,FALSE)</f>
        <v>22.6</v>
      </c>
      <c r="AC2332">
        <f>VLOOKUP($G2332,county_facts!$A:$BB,25,FALSE)</f>
        <v>3854</v>
      </c>
      <c r="AD2332">
        <f>VLOOKUP($G2332,county_facts!$A:$BB,26,FALSE)</f>
        <v>36.200000000000003</v>
      </c>
      <c r="AE2332">
        <f>VLOOKUP($G2332,county_facts!$A:$BB,27,FALSE)</f>
        <v>18115</v>
      </c>
      <c r="AF2332">
        <f>VLOOKUP($G2332,county_facts!$A:$BB,28,FALSE)</f>
        <v>73</v>
      </c>
      <c r="AG2332">
        <f>VLOOKUP($G2332,county_facts!$A:$BB,29,FALSE)</f>
        <v>10.4</v>
      </c>
      <c r="AH2332">
        <f>VLOOKUP($G2332,county_facts!$A:$BB,30,FALSE)</f>
        <v>250600</v>
      </c>
      <c r="AI2332">
        <f>VLOOKUP($G2332,county_facts!$A:$BB,31,FALSE)</f>
        <v>16039</v>
      </c>
      <c r="AJ2332">
        <f>VLOOKUP($G2332,county_facts!$A:$BB,32,FALSE)</f>
        <v>2.84</v>
      </c>
      <c r="AK2332">
        <f>VLOOKUP($G2332,county_facts!$A:$BB,33,FALSE)</f>
        <v>27379</v>
      </c>
      <c r="AL2332">
        <f>VLOOKUP($G2332,county_facts!$A:$BB,34,FALSE)</f>
        <v>64423</v>
      </c>
      <c r="AM2332">
        <f>VLOOKUP($G2332,county_facts!$A:$BB,35,FALSE)</f>
        <v>9.1</v>
      </c>
      <c r="AN2332">
        <f>VLOOKUP($G2332,county_facts!$A:$BB,36,FALSE)</f>
        <v>990</v>
      </c>
      <c r="AO2332">
        <f>VLOOKUP($G2332,county_facts!$A:$BB,37,FALSE)</f>
        <v>11884</v>
      </c>
      <c r="AP2332">
        <f>VLOOKUP($G2332,county_facts!$A:$BB,38,FALSE)</f>
        <v>5.7</v>
      </c>
      <c r="AQ2332">
        <f>VLOOKUP($G2332,county_facts!$A:$BB,39,FALSE)</f>
        <v>3337</v>
      </c>
      <c r="AR2332">
        <f>VLOOKUP($G2332,county_facts!$A:$BB,40,FALSE)</f>
        <v>3941</v>
      </c>
      <c r="AS2332">
        <f>VLOOKUP($G2332,county_facts!$A:$BB,41,FALSE)</f>
        <v>5.2</v>
      </c>
      <c r="AT2332">
        <f>VLOOKUP($G2332,county_facts!$A:$BB,42,FALSE)</f>
        <v>0</v>
      </c>
      <c r="AU2332">
        <f>VLOOKUP($G2332,county_facts!$A:$BB,43,FALSE)</f>
        <v>0</v>
      </c>
      <c r="AV2332">
        <f>VLOOKUP($G2332,county_facts!$A:$BB,44,FALSE)</f>
        <v>0</v>
      </c>
      <c r="AW2332">
        <f>VLOOKUP($G2332,county_facts!$A:$BB,45,FALSE)</f>
        <v>4.5999999999999996</v>
      </c>
      <c r="AX2332">
        <f>VLOOKUP($G2332,county_facts!$A:$BB,46,FALSE)</f>
        <v>24.8</v>
      </c>
      <c r="AY2332">
        <f>VLOOKUP($G2332,county_facts!$A:$BB,47,FALSE)</f>
        <v>0</v>
      </c>
      <c r="AZ2332">
        <f>VLOOKUP($G2332,county_facts!$A:$BB,48,FALSE)</f>
        <v>0</v>
      </c>
      <c r="BA2332">
        <f>VLOOKUP($G2332,county_facts!$A:$BB,49,FALSE)</f>
        <v>547366</v>
      </c>
      <c r="BB2332">
        <f>VLOOKUP($G2332,county_facts!$A:$BB,50,FALSE)</f>
        <v>11972</v>
      </c>
      <c r="BC2332">
        <f>VLOOKUP($G2332,county_facts!$A:$BB,51,FALSE)</f>
        <v>45329</v>
      </c>
      <c r="BD2332">
        <f>VLOOKUP($G2332,county_facts!$A:$BB,52,FALSE)</f>
        <v>215</v>
      </c>
      <c r="BE2332">
        <f>VLOOKUP($G2332,county_facts!$A:$BB,53,FALSE)</f>
        <v>379.23</v>
      </c>
      <c r="BF2332">
        <f>VLOOKUP($G2332,county_facts!$A:$BB,54,FALSE)</f>
        <v>123.1</v>
      </c>
    </row>
    <row r="2333" spans="1:58" x14ac:dyDescent="0.3">
      <c r="A2333" t="s">
        <v>9</v>
      </c>
      <c r="B2333" t="s">
        <v>884</v>
      </c>
      <c r="C2333">
        <v>1203</v>
      </c>
      <c r="D2333" t="s">
        <v>840</v>
      </c>
      <c r="E2333">
        <v>3845</v>
      </c>
      <c r="F2333">
        <v>0.312873862</v>
      </c>
      <c r="G2333">
        <v>51047</v>
      </c>
      <c r="H2333">
        <f>VLOOKUP($G2333,county_facts!$A:$BB,4,FALSE)</f>
        <v>49166</v>
      </c>
      <c r="I2333">
        <f>VLOOKUP($G2333,county_facts!$A:$BB,5,FALSE)</f>
        <v>46691</v>
      </c>
      <c r="J2333">
        <f>VLOOKUP($G2333,county_facts!$A:$BB,6,FALSE)</f>
        <v>5.3</v>
      </c>
      <c r="K2333">
        <f>VLOOKUP($G2333,county_facts!$A:$BB,7,FALSE)</f>
        <v>46689</v>
      </c>
      <c r="L2333">
        <f>VLOOKUP($G2333,county_facts!$A:$BB,8,FALSE)</f>
        <v>6.5</v>
      </c>
      <c r="M2333">
        <f>VLOOKUP($G2333,county_facts!$A:$BB,9,FALSE)</f>
        <v>25.4</v>
      </c>
      <c r="N2333">
        <f>VLOOKUP($G2333,county_facts!$A:$BB,10,FALSE)</f>
        <v>13.9</v>
      </c>
      <c r="O2333">
        <f>VLOOKUP($G2333,county_facts!$A:$BB,11,FALSE)</f>
        <v>49.7</v>
      </c>
      <c r="P2333">
        <f>VLOOKUP($G2333,county_facts!$A:$BB,12,FALSE)</f>
        <v>78.900000000000006</v>
      </c>
      <c r="Q2333">
        <f>VLOOKUP($G2333,county_facts!$A:$BB,13,FALSE)</f>
        <v>15.8</v>
      </c>
      <c r="R2333">
        <f>VLOOKUP($G2333,county_facts!$A:$BB,14,FALSE)</f>
        <v>0.7</v>
      </c>
      <c r="S2333">
        <f>VLOOKUP($G2333,county_facts!$A:$BB,15,FALSE)</f>
        <v>1.5</v>
      </c>
      <c r="T2333">
        <f>VLOOKUP($G2333,county_facts!$A:$BB,16,FALSE)</f>
        <v>0.1</v>
      </c>
      <c r="U2333">
        <f>VLOOKUP($G2333,county_facts!$A:$BB,17,FALSE)</f>
        <v>3</v>
      </c>
      <c r="V2333">
        <f>VLOOKUP($G2333,county_facts!$A:$BB,18,FALSE)</f>
        <v>9.1999999999999993</v>
      </c>
      <c r="W2333">
        <f>VLOOKUP($G2333,county_facts!$A:$BB,19,FALSE)</f>
        <v>71.400000000000006</v>
      </c>
      <c r="X2333">
        <f>VLOOKUP($G2333,county_facts!$A:$BB,20,FALSE)</f>
        <v>88.1</v>
      </c>
      <c r="Y2333">
        <f>VLOOKUP($G2333,county_facts!$A:$BB,21,FALSE)</f>
        <v>6.6</v>
      </c>
      <c r="Z2333">
        <f>VLOOKUP($G2333,county_facts!$A:$BB,22,FALSE)</f>
        <v>8.6999999999999993</v>
      </c>
      <c r="AA2333">
        <f>VLOOKUP($G2333,county_facts!$A:$BB,23,FALSE)</f>
        <v>84.3</v>
      </c>
      <c r="AB2333">
        <f>VLOOKUP($G2333,county_facts!$A:$BB,24,FALSE)</f>
        <v>22.6</v>
      </c>
      <c r="AC2333">
        <f>VLOOKUP($G2333,county_facts!$A:$BB,25,FALSE)</f>
        <v>3854</v>
      </c>
      <c r="AD2333">
        <f>VLOOKUP($G2333,county_facts!$A:$BB,26,FALSE)</f>
        <v>36.200000000000003</v>
      </c>
      <c r="AE2333">
        <f>VLOOKUP($G2333,county_facts!$A:$BB,27,FALSE)</f>
        <v>18115</v>
      </c>
      <c r="AF2333">
        <f>VLOOKUP($G2333,county_facts!$A:$BB,28,FALSE)</f>
        <v>73</v>
      </c>
      <c r="AG2333">
        <f>VLOOKUP($G2333,county_facts!$A:$BB,29,FALSE)</f>
        <v>10.4</v>
      </c>
      <c r="AH2333">
        <f>VLOOKUP($G2333,county_facts!$A:$BB,30,FALSE)</f>
        <v>250600</v>
      </c>
      <c r="AI2333">
        <f>VLOOKUP($G2333,county_facts!$A:$BB,31,FALSE)</f>
        <v>16039</v>
      </c>
      <c r="AJ2333">
        <f>VLOOKUP($G2333,county_facts!$A:$BB,32,FALSE)</f>
        <v>2.84</v>
      </c>
      <c r="AK2333">
        <f>VLOOKUP($G2333,county_facts!$A:$BB,33,FALSE)</f>
        <v>27379</v>
      </c>
      <c r="AL2333">
        <f>VLOOKUP($G2333,county_facts!$A:$BB,34,FALSE)</f>
        <v>64423</v>
      </c>
      <c r="AM2333">
        <f>VLOOKUP($G2333,county_facts!$A:$BB,35,FALSE)</f>
        <v>9.1</v>
      </c>
      <c r="AN2333">
        <f>VLOOKUP($G2333,county_facts!$A:$BB,36,FALSE)</f>
        <v>990</v>
      </c>
      <c r="AO2333">
        <f>VLOOKUP($G2333,county_facts!$A:$BB,37,FALSE)</f>
        <v>11884</v>
      </c>
      <c r="AP2333">
        <f>VLOOKUP($G2333,county_facts!$A:$BB,38,FALSE)</f>
        <v>5.7</v>
      </c>
      <c r="AQ2333">
        <f>VLOOKUP($G2333,county_facts!$A:$BB,39,FALSE)</f>
        <v>3337</v>
      </c>
      <c r="AR2333">
        <f>VLOOKUP($G2333,county_facts!$A:$BB,40,FALSE)</f>
        <v>3941</v>
      </c>
      <c r="AS2333">
        <f>VLOOKUP($G2333,county_facts!$A:$BB,41,FALSE)</f>
        <v>5.2</v>
      </c>
      <c r="AT2333">
        <f>VLOOKUP($G2333,county_facts!$A:$BB,42,FALSE)</f>
        <v>0</v>
      </c>
      <c r="AU2333">
        <f>VLOOKUP($G2333,county_facts!$A:$BB,43,FALSE)</f>
        <v>0</v>
      </c>
      <c r="AV2333">
        <f>VLOOKUP($G2333,county_facts!$A:$BB,44,FALSE)</f>
        <v>0</v>
      </c>
      <c r="AW2333">
        <f>VLOOKUP($G2333,county_facts!$A:$BB,45,FALSE)</f>
        <v>4.5999999999999996</v>
      </c>
      <c r="AX2333">
        <f>VLOOKUP($G2333,county_facts!$A:$BB,46,FALSE)</f>
        <v>24.8</v>
      </c>
      <c r="AY2333">
        <f>VLOOKUP($G2333,county_facts!$A:$BB,47,FALSE)</f>
        <v>0</v>
      </c>
      <c r="AZ2333">
        <f>VLOOKUP($G2333,county_facts!$A:$BB,48,FALSE)</f>
        <v>0</v>
      </c>
      <c r="BA2333">
        <f>VLOOKUP($G2333,county_facts!$A:$BB,49,FALSE)</f>
        <v>547366</v>
      </c>
      <c r="BB2333">
        <f>VLOOKUP($G2333,county_facts!$A:$BB,50,FALSE)</f>
        <v>11972</v>
      </c>
      <c r="BC2333">
        <f>VLOOKUP($G2333,county_facts!$A:$BB,51,FALSE)</f>
        <v>45329</v>
      </c>
      <c r="BD2333">
        <f>VLOOKUP($G2333,county_facts!$A:$BB,52,FALSE)</f>
        <v>215</v>
      </c>
      <c r="BE2333">
        <f>VLOOKUP($G2333,county_facts!$A:$BB,53,FALSE)</f>
        <v>379.23</v>
      </c>
      <c r="BF2333">
        <f>VLOOKUP($G2333,county_facts!$A:$BB,54,FALSE)</f>
        <v>123.1</v>
      </c>
    </row>
    <row r="2334" spans="1:58" x14ac:dyDescent="0.3">
      <c r="A2334" t="s">
        <v>6</v>
      </c>
      <c r="B2334" t="s">
        <v>526</v>
      </c>
      <c r="C2334">
        <v>166</v>
      </c>
      <c r="D2334" t="s">
        <v>840</v>
      </c>
      <c r="E2334">
        <v>261</v>
      </c>
      <c r="F2334">
        <v>0.63601532599999999</v>
      </c>
      <c r="G2334">
        <v>51045</v>
      </c>
      <c r="H2334">
        <f>VLOOKUP($G2334,county_facts!$A:$BB,4,FALSE)</f>
        <v>5234</v>
      </c>
      <c r="I2334">
        <f>VLOOKUP($G2334,county_facts!$A:$BB,5,FALSE)</f>
        <v>5173</v>
      </c>
      <c r="J2334">
        <f>VLOOKUP($G2334,county_facts!$A:$BB,6,FALSE)</f>
        <v>1.2</v>
      </c>
      <c r="K2334">
        <f>VLOOKUP($G2334,county_facts!$A:$BB,7,FALSE)</f>
        <v>5190</v>
      </c>
      <c r="L2334">
        <f>VLOOKUP($G2334,county_facts!$A:$BB,8,FALSE)</f>
        <v>4.5</v>
      </c>
      <c r="M2334">
        <f>VLOOKUP($G2334,county_facts!$A:$BB,9,FALSE)</f>
        <v>19.3</v>
      </c>
      <c r="N2334">
        <f>VLOOKUP($G2334,county_facts!$A:$BB,10,FALSE)</f>
        <v>21.1</v>
      </c>
      <c r="O2334">
        <f>VLOOKUP($G2334,county_facts!$A:$BB,11,FALSE)</f>
        <v>49.9</v>
      </c>
      <c r="P2334">
        <f>VLOOKUP($G2334,county_facts!$A:$BB,12,FALSE)</f>
        <v>98.4</v>
      </c>
      <c r="Q2334">
        <f>VLOOKUP($G2334,county_facts!$A:$BB,13,FALSE)</f>
        <v>0.2</v>
      </c>
      <c r="R2334">
        <f>VLOOKUP($G2334,county_facts!$A:$BB,14,FALSE)</f>
        <v>0.3</v>
      </c>
      <c r="S2334">
        <f>VLOOKUP($G2334,county_facts!$A:$BB,15,FALSE)</f>
        <v>0.2</v>
      </c>
      <c r="T2334">
        <f>VLOOKUP($G2334,county_facts!$A:$BB,16,FALSE)</f>
        <v>0</v>
      </c>
      <c r="U2334">
        <f>VLOOKUP($G2334,county_facts!$A:$BB,17,FALSE)</f>
        <v>0.9</v>
      </c>
      <c r="V2334">
        <f>VLOOKUP($G2334,county_facts!$A:$BB,18,FALSE)</f>
        <v>1</v>
      </c>
      <c r="W2334">
        <f>VLOOKUP($G2334,county_facts!$A:$BB,19,FALSE)</f>
        <v>97.7</v>
      </c>
      <c r="X2334">
        <f>VLOOKUP($G2334,county_facts!$A:$BB,20,FALSE)</f>
        <v>92.9</v>
      </c>
      <c r="Y2334">
        <f>VLOOKUP($G2334,county_facts!$A:$BB,21,FALSE)</f>
        <v>0.3</v>
      </c>
      <c r="Z2334">
        <f>VLOOKUP($G2334,county_facts!$A:$BB,22,FALSE)</f>
        <v>1.7</v>
      </c>
      <c r="AA2334">
        <f>VLOOKUP($G2334,county_facts!$A:$BB,23,FALSE)</f>
        <v>89.7</v>
      </c>
      <c r="AB2334">
        <f>VLOOKUP($G2334,county_facts!$A:$BB,24,FALSE)</f>
        <v>14.6</v>
      </c>
      <c r="AC2334">
        <f>VLOOKUP($G2334,county_facts!$A:$BB,25,FALSE)</f>
        <v>636</v>
      </c>
      <c r="AD2334">
        <f>VLOOKUP($G2334,county_facts!$A:$BB,26,FALSE)</f>
        <v>32</v>
      </c>
      <c r="AE2334">
        <f>VLOOKUP($G2334,county_facts!$A:$BB,27,FALSE)</f>
        <v>2866</v>
      </c>
      <c r="AF2334">
        <f>VLOOKUP($G2334,county_facts!$A:$BB,28,FALSE)</f>
        <v>84.4</v>
      </c>
      <c r="AG2334">
        <f>VLOOKUP($G2334,county_facts!$A:$BB,29,FALSE)</f>
        <v>3.3</v>
      </c>
      <c r="AH2334">
        <f>VLOOKUP($G2334,county_facts!$A:$BB,30,FALSE)</f>
        <v>136500</v>
      </c>
      <c r="AI2334">
        <f>VLOOKUP($G2334,county_facts!$A:$BB,31,FALSE)</f>
        <v>2122</v>
      </c>
      <c r="AJ2334">
        <f>VLOOKUP($G2334,county_facts!$A:$BB,32,FALSE)</f>
        <v>2.4300000000000002</v>
      </c>
      <c r="AK2334">
        <f>VLOOKUP($G2334,county_facts!$A:$BB,33,FALSE)</f>
        <v>21498</v>
      </c>
      <c r="AL2334">
        <f>VLOOKUP($G2334,county_facts!$A:$BB,34,FALSE)</f>
        <v>47806</v>
      </c>
      <c r="AM2334">
        <f>VLOOKUP($G2334,county_facts!$A:$BB,35,FALSE)</f>
        <v>8.6999999999999993</v>
      </c>
      <c r="AN2334">
        <f>VLOOKUP($G2334,county_facts!$A:$BB,36,FALSE)</f>
        <v>57</v>
      </c>
      <c r="AO2334">
        <f>VLOOKUP($G2334,county_facts!$A:$BB,37,FALSE)</f>
        <v>329</v>
      </c>
      <c r="AP2334">
        <f>VLOOKUP($G2334,county_facts!$A:$BB,38,FALSE)</f>
        <v>-0.6</v>
      </c>
      <c r="AQ2334">
        <f>VLOOKUP($G2334,county_facts!$A:$BB,39,FALSE)</f>
        <v>293</v>
      </c>
      <c r="AR2334">
        <f>VLOOKUP($G2334,county_facts!$A:$BB,40,FALSE)</f>
        <v>280</v>
      </c>
      <c r="AS2334">
        <f>VLOOKUP($G2334,county_facts!$A:$BB,41,FALSE)</f>
        <v>0</v>
      </c>
      <c r="AT2334">
        <f>VLOOKUP($G2334,county_facts!$A:$BB,42,FALSE)</f>
        <v>0</v>
      </c>
      <c r="AU2334">
        <f>VLOOKUP($G2334,county_facts!$A:$BB,43,FALSE)</f>
        <v>0</v>
      </c>
      <c r="AV2334">
        <f>VLOOKUP($G2334,county_facts!$A:$BB,44,FALSE)</f>
        <v>0</v>
      </c>
      <c r="AW2334">
        <f>VLOOKUP($G2334,county_facts!$A:$BB,45,FALSE)</f>
        <v>0</v>
      </c>
      <c r="AX2334">
        <f>VLOOKUP($G2334,county_facts!$A:$BB,46,FALSE)</f>
        <v>0</v>
      </c>
      <c r="AY2334">
        <f>VLOOKUP($G2334,county_facts!$A:$BB,47,FALSE)</f>
        <v>0</v>
      </c>
      <c r="AZ2334">
        <f>VLOOKUP($G2334,county_facts!$A:$BB,48,FALSE)</f>
        <v>0</v>
      </c>
      <c r="BA2334">
        <f>VLOOKUP($G2334,county_facts!$A:$BB,49,FALSE)</f>
        <v>15771</v>
      </c>
      <c r="BB2334">
        <f>VLOOKUP($G2334,county_facts!$A:$BB,50,FALSE)</f>
        <v>3085</v>
      </c>
      <c r="BC2334">
        <f>VLOOKUP($G2334,county_facts!$A:$BB,51,FALSE)</f>
        <v>0</v>
      </c>
      <c r="BD2334">
        <f>VLOOKUP($G2334,county_facts!$A:$BB,52,FALSE)</f>
        <v>18</v>
      </c>
      <c r="BE2334">
        <f>VLOOKUP($G2334,county_facts!$A:$BB,53,FALSE)</f>
        <v>329.53</v>
      </c>
      <c r="BF2334">
        <f>VLOOKUP($G2334,county_facts!$A:$BB,54,FALSE)</f>
        <v>15.7</v>
      </c>
    </row>
    <row r="2335" spans="1:58" x14ac:dyDescent="0.3">
      <c r="A2335" t="s">
        <v>9</v>
      </c>
      <c r="B2335" t="s">
        <v>526</v>
      </c>
      <c r="C2335">
        <v>95</v>
      </c>
      <c r="D2335" t="s">
        <v>840</v>
      </c>
      <c r="E2335">
        <v>261</v>
      </c>
      <c r="F2335">
        <v>0.36398467400000001</v>
      </c>
      <c r="G2335">
        <v>51045</v>
      </c>
      <c r="H2335">
        <f>VLOOKUP($G2335,county_facts!$A:$BB,4,FALSE)</f>
        <v>5234</v>
      </c>
      <c r="I2335">
        <f>VLOOKUP($G2335,county_facts!$A:$BB,5,FALSE)</f>
        <v>5173</v>
      </c>
      <c r="J2335">
        <f>VLOOKUP($G2335,county_facts!$A:$BB,6,FALSE)</f>
        <v>1.2</v>
      </c>
      <c r="K2335">
        <f>VLOOKUP($G2335,county_facts!$A:$BB,7,FALSE)</f>
        <v>5190</v>
      </c>
      <c r="L2335">
        <f>VLOOKUP($G2335,county_facts!$A:$BB,8,FALSE)</f>
        <v>4.5</v>
      </c>
      <c r="M2335">
        <f>VLOOKUP($G2335,county_facts!$A:$BB,9,FALSE)</f>
        <v>19.3</v>
      </c>
      <c r="N2335">
        <f>VLOOKUP($G2335,county_facts!$A:$BB,10,FALSE)</f>
        <v>21.1</v>
      </c>
      <c r="O2335">
        <f>VLOOKUP($G2335,county_facts!$A:$BB,11,FALSE)</f>
        <v>49.9</v>
      </c>
      <c r="P2335">
        <f>VLOOKUP($G2335,county_facts!$A:$BB,12,FALSE)</f>
        <v>98.4</v>
      </c>
      <c r="Q2335">
        <f>VLOOKUP($G2335,county_facts!$A:$BB,13,FALSE)</f>
        <v>0.2</v>
      </c>
      <c r="R2335">
        <f>VLOOKUP($G2335,county_facts!$A:$BB,14,FALSE)</f>
        <v>0.3</v>
      </c>
      <c r="S2335">
        <f>VLOOKUP($G2335,county_facts!$A:$BB,15,FALSE)</f>
        <v>0.2</v>
      </c>
      <c r="T2335">
        <f>VLOOKUP($G2335,county_facts!$A:$BB,16,FALSE)</f>
        <v>0</v>
      </c>
      <c r="U2335">
        <f>VLOOKUP($G2335,county_facts!$A:$BB,17,FALSE)</f>
        <v>0.9</v>
      </c>
      <c r="V2335">
        <f>VLOOKUP($G2335,county_facts!$A:$BB,18,FALSE)</f>
        <v>1</v>
      </c>
      <c r="W2335">
        <f>VLOOKUP($G2335,county_facts!$A:$BB,19,FALSE)</f>
        <v>97.7</v>
      </c>
      <c r="X2335">
        <f>VLOOKUP($G2335,county_facts!$A:$BB,20,FALSE)</f>
        <v>92.9</v>
      </c>
      <c r="Y2335">
        <f>VLOOKUP($G2335,county_facts!$A:$BB,21,FALSE)</f>
        <v>0.3</v>
      </c>
      <c r="Z2335">
        <f>VLOOKUP($G2335,county_facts!$A:$BB,22,FALSE)</f>
        <v>1.7</v>
      </c>
      <c r="AA2335">
        <f>VLOOKUP($G2335,county_facts!$A:$BB,23,FALSE)</f>
        <v>89.7</v>
      </c>
      <c r="AB2335">
        <f>VLOOKUP($G2335,county_facts!$A:$BB,24,FALSE)</f>
        <v>14.6</v>
      </c>
      <c r="AC2335">
        <f>VLOOKUP($G2335,county_facts!$A:$BB,25,FALSE)</f>
        <v>636</v>
      </c>
      <c r="AD2335">
        <f>VLOOKUP($G2335,county_facts!$A:$BB,26,FALSE)</f>
        <v>32</v>
      </c>
      <c r="AE2335">
        <f>VLOOKUP($G2335,county_facts!$A:$BB,27,FALSE)</f>
        <v>2866</v>
      </c>
      <c r="AF2335">
        <f>VLOOKUP($G2335,county_facts!$A:$BB,28,FALSE)</f>
        <v>84.4</v>
      </c>
      <c r="AG2335">
        <f>VLOOKUP($G2335,county_facts!$A:$BB,29,FALSE)</f>
        <v>3.3</v>
      </c>
      <c r="AH2335">
        <f>VLOOKUP($G2335,county_facts!$A:$BB,30,FALSE)</f>
        <v>136500</v>
      </c>
      <c r="AI2335">
        <f>VLOOKUP($G2335,county_facts!$A:$BB,31,FALSE)</f>
        <v>2122</v>
      </c>
      <c r="AJ2335">
        <f>VLOOKUP($G2335,county_facts!$A:$BB,32,FALSE)</f>
        <v>2.4300000000000002</v>
      </c>
      <c r="AK2335">
        <f>VLOOKUP($G2335,county_facts!$A:$BB,33,FALSE)</f>
        <v>21498</v>
      </c>
      <c r="AL2335">
        <f>VLOOKUP($G2335,county_facts!$A:$BB,34,FALSE)</f>
        <v>47806</v>
      </c>
      <c r="AM2335">
        <f>VLOOKUP($G2335,county_facts!$A:$BB,35,FALSE)</f>
        <v>8.6999999999999993</v>
      </c>
      <c r="AN2335">
        <f>VLOOKUP($G2335,county_facts!$A:$BB,36,FALSE)</f>
        <v>57</v>
      </c>
      <c r="AO2335">
        <f>VLOOKUP($G2335,county_facts!$A:$BB,37,FALSE)</f>
        <v>329</v>
      </c>
      <c r="AP2335">
        <f>VLOOKUP($G2335,county_facts!$A:$BB,38,FALSE)</f>
        <v>-0.6</v>
      </c>
      <c r="AQ2335">
        <f>VLOOKUP($G2335,county_facts!$A:$BB,39,FALSE)</f>
        <v>293</v>
      </c>
      <c r="AR2335">
        <f>VLOOKUP($G2335,county_facts!$A:$BB,40,FALSE)</f>
        <v>280</v>
      </c>
      <c r="AS2335">
        <f>VLOOKUP($G2335,county_facts!$A:$BB,41,FALSE)</f>
        <v>0</v>
      </c>
      <c r="AT2335">
        <f>VLOOKUP($G2335,county_facts!$A:$BB,42,FALSE)</f>
        <v>0</v>
      </c>
      <c r="AU2335">
        <f>VLOOKUP($G2335,county_facts!$A:$BB,43,FALSE)</f>
        <v>0</v>
      </c>
      <c r="AV2335">
        <f>VLOOKUP($G2335,county_facts!$A:$BB,44,FALSE)</f>
        <v>0</v>
      </c>
      <c r="AW2335">
        <f>VLOOKUP($G2335,county_facts!$A:$BB,45,FALSE)</f>
        <v>0</v>
      </c>
      <c r="AX2335">
        <f>VLOOKUP($G2335,county_facts!$A:$BB,46,FALSE)</f>
        <v>0</v>
      </c>
      <c r="AY2335">
        <f>VLOOKUP($G2335,county_facts!$A:$BB,47,FALSE)</f>
        <v>0</v>
      </c>
      <c r="AZ2335">
        <f>VLOOKUP($G2335,county_facts!$A:$BB,48,FALSE)</f>
        <v>0</v>
      </c>
      <c r="BA2335">
        <f>VLOOKUP($G2335,county_facts!$A:$BB,49,FALSE)</f>
        <v>15771</v>
      </c>
      <c r="BB2335">
        <f>VLOOKUP($G2335,county_facts!$A:$BB,50,FALSE)</f>
        <v>3085</v>
      </c>
      <c r="BC2335">
        <f>VLOOKUP($G2335,county_facts!$A:$BB,51,FALSE)</f>
        <v>0</v>
      </c>
      <c r="BD2335">
        <f>VLOOKUP($G2335,county_facts!$A:$BB,52,FALSE)</f>
        <v>18</v>
      </c>
      <c r="BE2335">
        <f>VLOOKUP($G2335,county_facts!$A:$BB,53,FALSE)</f>
        <v>329.53</v>
      </c>
      <c r="BF2335">
        <f>VLOOKUP($G2335,county_facts!$A:$BB,54,FALSE)</f>
        <v>15.7</v>
      </c>
    </row>
    <row r="2336" spans="1:58" x14ac:dyDescent="0.3">
      <c r="A2336" t="s">
        <v>6</v>
      </c>
      <c r="B2336" t="s">
        <v>937</v>
      </c>
      <c r="C2336">
        <v>241</v>
      </c>
      <c r="D2336" t="s">
        <v>840</v>
      </c>
      <c r="E2336">
        <v>327</v>
      </c>
      <c r="F2336">
        <v>0.73700305799999999</v>
      </c>
      <c r="G2336">
        <v>51580</v>
      </c>
      <c r="H2336">
        <f>VLOOKUP($G2336,county_facts!$A:$BB,4,FALSE)</f>
        <v>5802</v>
      </c>
      <c r="I2336">
        <f>VLOOKUP($G2336,county_facts!$A:$BB,5,FALSE)</f>
        <v>5954</v>
      </c>
      <c r="J2336">
        <f>VLOOKUP($G2336,county_facts!$A:$BB,6,FALSE)</f>
        <v>-2.6</v>
      </c>
      <c r="K2336">
        <f>VLOOKUP($G2336,county_facts!$A:$BB,7,FALSE)</f>
        <v>5961</v>
      </c>
      <c r="L2336">
        <f>VLOOKUP($G2336,county_facts!$A:$BB,8,FALSE)</f>
        <v>7.1</v>
      </c>
      <c r="M2336">
        <f>VLOOKUP($G2336,county_facts!$A:$BB,9,FALSE)</f>
        <v>22.5</v>
      </c>
      <c r="N2336">
        <f>VLOOKUP($G2336,county_facts!$A:$BB,10,FALSE)</f>
        <v>18.899999999999999</v>
      </c>
      <c r="O2336">
        <f>VLOOKUP($G2336,county_facts!$A:$BB,11,FALSE)</f>
        <v>50.6</v>
      </c>
      <c r="P2336">
        <f>VLOOKUP($G2336,county_facts!$A:$BB,12,FALSE)</f>
        <v>83.7</v>
      </c>
      <c r="Q2336">
        <f>VLOOKUP($G2336,county_facts!$A:$BB,13,FALSE)</f>
        <v>12.8</v>
      </c>
      <c r="R2336">
        <f>VLOOKUP($G2336,county_facts!$A:$BB,14,FALSE)</f>
        <v>0.4</v>
      </c>
      <c r="S2336">
        <f>VLOOKUP($G2336,county_facts!$A:$BB,15,FALSE)</f>
        <v>0.8</v>
      </c>
      <c r="T2336">
        <f>VLOOKUP($G2336,county_facts!$A:$BB,16,FALSE)</f>
        <v>0</v>
      </c>
      <c r="U2336">
        <f>VLOOKUP($G2336,county_facts!$A:$BB,17,FALSE)</f>
        <v>2.4</v>
      </c>
      <c r="V2336">
        <f>VLOOKUP($G2336,county_facts!$A:$BB,18,FALSE)</f>
        <v>2.5</v>
      </c>
      <c r="W2336">
        <f>VLOOKUP($G2336,county_facts!$A:$BB,19,FALSE)</f>
        <v>81.5</v>
      </c>
      <c r="X2336">
        <f>VLOOKUP($G2336,county_facts!$A:$BB,20,FALSE)</f>
        <v>81.3</v>
      </c>
      <c r="Y2336">
        <f>VLOOKUP($G2336,county_facts!$A:$BB,21,FALSE)</f>
        <v>2</v>
      </c>
      <c r="Z2336">
        <f>VLOOKUP($G2336,county_facts!$A:$BB,22,FALSE)</f>
        <v>3.4</v>
      </c>
      <c r="AA2336">
        <f>VLOOKUP($G2336,county_facts!$A:$BB,23,FALSE)</f>
        <v>78.8</v>
      </c>
      <c r="AB2336">
        <f>VLOOKUP($G2336,county_facts!$A:$BB,24,FALSE)</f>
        <v>8.3000000000000007</v>
      </c>
      <c r="AC2336">
        <f>VLOOKUP($G2336,county_facts!$A:$BB,25,FALSE)</f>
        <v>631</v>
      </c>
      <c r="AD2336">
        <f>VLOOKUP($G2336,county_facts!$A:$BB,26,FALSE)</f>
        <v>21.6</v>
      </c>
      <c r="AE2336">
        <f>VLOOKUP($G2336,county_facts!$A:$BB,27,FALSE)</f>
        <v>3039</v>
      </c>
      <c r="AF2336">
        <f>VLOOKUP($G2336,county_facts!$A:$BB,28,FALSE)</f>
        <v>72.900000000000006</v>
      </c>
      <c r="AG2336">
        <f>VLOOKUP($G2336,county_facts!$A:$BB,29,FALSE)</f>
        <v>9</v>
      </c>
      <c r="AH2336">
        <f>VLOOKUP($G2336,county_facts!$A:$BB,30,FALSE)</f>
        <v>66900</v>
      </c>
      <c r="AI2336">
        <f>VLOOKUP($G2336,county_facts!$A:$BB,31,FALSE)</f>
        <v>2545</v>
      </c>
      <c r="AJ2336">
        <f>VLOOKUP($G2336,county_facts!$A:$BB,32,FALSE)</f>
        <v>2.29</v>
      </c>
      <c r="AK2336">
        <f>VLOOKUP($G2336,county_facts!$A:$BB,33,FALSE)</f>
        <v>20160</v>
      </c>
      <c r="AL2336">
        <f>VLOOKUP($G2336,county_facts!$A:$BB,34,FALSE)</f>
        <v>34319</v>
      </c>
      <c r="AM2336">
        <f>VLOOKUP($G2336,county_facts!$A:$BB,35,FALSE)</f>
        <v>21.3</v>
      </c>
      <c r="AN2336">
        <f>VLOOKUP($G2336,county_facts!$A:$BB,36,FALSE)</f>
        <v>228</v>
      </c>
      <c r="AO2336">
        <f>VLOOKUP($G2336,county_facts!$A:$BB,37,FALSE)</f>
        <v>3880</v>
      </c>
      <c r="AP2336">
        <f>VLOOKUP($G2336,county_facts!$A:$BB,38,FALSE)</f>
        <v>-0.2</v>
      </c>
      <c r="AQ2336">
        <f>VLOOKUP($G2336,county_facts!$A:$BB,39,FALSE)</f>
        <v>243</v>
      </c>
      <c r="AR2336">
        <f>VLOOKUP($G2336,county_facts!$A:$BB,40,FALSE)</f>
        <v>402</v>
      </c>
      <c r="AS2336">
        <f>VLOOKUP($G2336,county_facts!$A:$BB,41,FALSE)</f>
        <v>0</v>
      </c>
      <c r="AT2336">
        <f>VLOOKUP($G2336,county_facts!$A:$BB,42,FALSE)</f>
        <v>0</v>
      </c>
      <c r="AU2336">
        <f>VLOOKUP($G2336,county_facts!$A:$BB,43,FALSE)</f>
        <v>0</v>
      </c>
      <c r="AV2336">
        <f>VLOOKUP($G2336,county_facts!$A:$BB,44,FALSE)</f>
        <v>0</v>
      </c>
      <c r="AW2336">
        <f>VLOOKUP($G2336,county_facts!$A:$BB,45,FALSE)</f>
        <v>0</v>
      </c>
      <c r="AX2336">
        <f>VLOOKUP($G2336,county_facts!$A:$BB,46,FALSE)</f>
        <v>0</v>
      </c>
      <c r="AY2336">
        <f>VLOOKUP($G2336,county_facts!$A:$BB,47,FALSE)</f>
        <v>0</v>
      </c>
      <c r="AZ2336">
        <f>VLOOKUP($G2336,county_facts!$A:$BB,48,FALSE)</f>
        <v>13015</v>
      </c>
      <c r="BA2336">
        <f>VLOOKUP($G2336,county_facts!$A:$BB,49,FALSE)</f>
        <v>104599</v>
      </c>
      <c r="BB2336">
        <f>VLOOKUP($G2336,county_facts!$A:$BB,50,FALSE)</f>
        <v>16849</v>
      </c>
      <c r="BC2336">
        <f>VLOOKUP($G2336,county_facts!$A:$BB,51,FALSE)</f>
        <v>0</v>
      </c>
      <c r="BD2336">
        <f>VLOOKUP($G2336,county_facts!$A:$BB,52,FALSE)</f>
        <v>1</v>
      </c>
      <c r="BE2336">
        <f>VLOOKUP($G2336,county_facts!$A:$BB,53,FALSE)</f>
        <v>5.47</v>
      </c>
      <c r="BF2336">
        <f>VLOOKUP($G2336,county_facts!$A:$BB,54,FALSE)</f>
        <v>1090.2</v>
      </c>
    </row>
    <row r="2337" spans="1:58" x14ac:dyDescent="0.3">
      <c r="A2337" t="s">
        <v>9</v>
      </c>
      <c r="B2337" t="s">
        <v>937</v>
      </c>
      <c r="C2337">
        <v>86</v>
      </c>
      <c r="D2337" t="s">
        <v>840</v>
      </c>
      <c r="E2337">
        <v>327</v>
      </c>
      <c r="F2337">
        <v>0.26299694200000001</v>
      </c>
      <c r="G2337">
        <v>51580</v>
      </c>
      <c r="H2337">
        <f>VLOOKUP($G2337,county_facts!$A:$BB,4,FALSE)</f>
        <v>5802</v>
      </c>
      <c r="I2337">
        <f>VLOOKUP($G2337,county_facts!$A:$BB,5,FALSE)</f>
        <v>5954</v>
      </c>
      <c r="J2337">
        <f>VLOOKUP($G2337,county_facts!$A:$BB,6,FALSE)</f>
        <v>-2.6</v>
      </c>
      <c r="K2337">
        <f>VLOOKUP($G2337,county_facts!$A:$BB,7,FALSE)</f>
        <v>5961</v>
      </c>
      <c r="L2337">
        <f>VLOOKUP($G2337,county_facts!$A:$BB,8,FALSE)</f>
        <v>7.1</v>
      </c>
      <c r="M2337">
        <f>VLOOKUP($G2337,county_facts!$A:$BB,9,FALSE)</f>
        <v>22.5</v>
      </c>
      <c r="N2337">
        <f>VLOOKUP($G2337,county_facts!$A:$BB,10,FALSE)</f>
        <v>18.899999999999999</v>
      </c>
      <c r="O2337">
        <f>VLOOKUP($G2337,county_facts!$A:$BB,11,FALSE)</f>
        <v>50.6</v>
      </c>
      <c r="P2337">
        <f>VLOOKUP($G2337,county_facts!$A:$BB,12,FALSE)</f>
        <v>83.7</v>
      </c>
      <c r="Q2337">
        <f>VLOOKUP($G2337,county_facts!$A:$BB,13,FALSE)</f>
        <v>12.8</v>
      </c>
      <c r="R2337">
        <f>VLOOKUP($G2337,county_facts!$A:$BB,14,FALSE)</f>
        <v>0.4</v>
      </c>
      <c r="S2337">
        <f>VLOOKUP($G2337,county_facts!$A:$BB,15,FALSE)</f>
        <v>0.8</v>
      </c>
      <c r="T2337">
        <f>VLOOKUP($G2337,county_facts!$A:$BB,16,FALSE)</f>
        <v>0</v>
      </c>
      <c r="U2337">
        <f>VLOOKUP($G2337,county_facts!$A:$BB,17,FALSE)</f>
        <v>2.4</v>
      </c>
      <c r="V2337">
        <f>VLOOKUP($G2337,county_facts!$A:$BB,18,FALSE)</f>
        <v>2.5</v>
      </c>
      <c r="W2337">
        <f>VLOOKUP($G2337,county_facts!$A:$BB,19,FALSE)</f>
        <v>81.5</v>
      </c>
      <c r="X2337">
        <f>VLOOKUP($G2337,county_facts!$A:$BB,20,FALSE)</f>
        <v>81.3</v>
      </c>
      <c r="Y2337">
        <f>VLOOKUP($G2337,county_facts!$A:$BB,21,FALSE)</f>
        <v>2</v>
      </c>
      <c r="Z2337">
        <f>VLOOKUP($G2337,county_facts!$A:$BB,22,FALSE)</f>
        <v>3.4</v>
      </c>
      <c r="AA2337">
        <f>VLOOKUP($G2337,county_facts!$A:$BB,23,FALSE)</f>
        <v>78.8</v>
      </c>
      <c r="AB2337">
        <f>VLOOKUP($G2337,county_facts!$A:$BB,24,FALSE)</f>
        <v>8.3000000000000007</v>
      </c>
      <c r="AC2337">
        <f>VLOOKUP($G2337,county_facts!$A:$BB,25,FALSE)</f>
        <v>631</v>
      </c>
      <c r="AD2337">
        <f>VLOOKUP($G2337,county_facts!$A:$BB,26,FALSE)</f>
        <v>21.6</v>
      </c>
      <c r="AE2337">
        <f>VLOOKUP($G2337,county_facts!$A:$BB,27,FALSE)</f>
        <v>3039</v>
      </c>
      <c r="AF2337">
        <f>VLOOKUP($G2337,county_facts!$A:$BB,28,FALSE)</f>
        <v>72.900000000000006</v>
      </c>
      <c r="AG2337">
        <f>VLOOKUP($G2337,county_facts!$A:$BB,29,FALSE)</f>
        <v>9</v>
      </c>
      <c r="AH2337">
        <f>VLOOKUP($G2337,county_facts!$A:$BB,30,FALSE)</f>
        <v>66900</v>
      </c>
      <c r="AI2337">
        <f>VLOOKUP($G2337,county_facts!$A:$BB,31,FALSE)</f>
        <v>2545</v>
      </c>
      <c r="AJ2337">
        <f>VLOOKUP($G2337,county_facts!$A:$BB,32,FALSE)</f>
        <v>2.29</v>
      </c>
      <c r="AK2337">
        <f>VLOOKUP($G2337,county_facts!$A:$BB,33,FALSE)</f>
        <v>20160</v>
      </c>
      <c r="AL2337">
        <f>VLOOKUP($G2337,county_facts!$A:$BB,34,FALSE)</f>
        <v>34319</v>
      </c>
      <c r="AM2337">
        <f>VLOOKUP($G2337,county_facts!$A:$BB,35,FALSE)</f>
        <v>21.3</v>
      </c>
      <c r="AN2337">
        <f>VLOOKUP($G2337,county_facts!$A:$BB,36,FALSE)</f>
        <v>228</v>
      </c>
      <c r="AO2337">
        <f>VLOOKUP($G2337,county_facts!$A:$BB,37,FALSE)</f>
        <v>3880</v>
      </c>
      <c r="AP2337">
        <f>VLOOKUP($G2337,county_facts!$A:$BB,38,FALSE)</f>
        <v>-0.2</v>
      </c>
      <c r="AQ2337">
        <f>VLOOKUP($G2337,county_facts!$A:$BB,39,FALSE)</f>
        <v>243</v>
      </c>
      <c r="AR2337">
        <f>VLOOKUP($G2337,county_facts!$A:$BB,40,FALSE)</f>
        <v>402</v>
      </c>
      <c r="AS2337">
        <f>VLOOKUP($G2337,county_facts!$A:$BB,41,FALSE)</f>
        <v>0</v>
      </c>
      <c r="AT2337">
        <f>VLOOKUP($G2337,county_facts!$A:$BB,42,FALSE)</f>
        <v>0</v>
      </c>
      <c r="AU2337">
        <f>VLOOKUP($G2337,county_facts!$A:$BB,43,FALSE)</f>
        <v>0</v>
      </c>
      <c r="AV2337">
        <f>VLOOKUP($G2337,county_facts!$A:$BB,44,FALSE)</f>
        <v>0</v>
      </c>
      <c r="AW2337">
        <f>VLOOKUP($G2337,county_facts!$A:$BB,45,FALSE)</f>
        <v>0</v>
      </c>
      <c r="AX2337">
        <f>VLOOKUP($G2337,county_facts!$A:$BB,46,FALSE)</f>
        <v>0</v>
      </c>
      <c r="AY2337">
        <f>VLOOKUP($G2337,county_facts!$A:$BB,47,FALSE)</f>
        <v>0</v>
      </c>
      <c r="AZ2337">
        <f>VLOOKUP($G2337,county_facts!$A:$BB,48,FALSE)</f>
        <v>13015</v>
      </c>
      <c r="BA2337">
        <f>VLOOKUP($G2337,county_facts!$A:$BB,49,FALSE)</f>
        <v>104599</v>
      </c>
      <c r="BB2337">
        <f>VLOOKUP($G2337,county_facts!$A:$BB,50,FALSE)</f>
        <v>16849</v>
      </c>
      <c r="BC2337">
        <f>VLOOKUP($G2337,county_facts!$A:$BB,51,FALSE)</f>
        <v>0</v>
      </c>
      <c r="BD2337">
        <f>VLOOKUP($G2337,county_facts!$A:$BB,52,FALSE)</f>
        <v>1</v>
      </c>
      <c r="BE2337">
        <f>VLOOKUP($G2337,county_facts!$A:$BB,53,FALSE)</f>
        <v>5.47</v>
      </c>
      <c r="BF2337">
        <f>VLOOKUP($G2337,county_facts!$A:$BB,54,FALSE)</f>
        <v>1090.2</v>
      </c>
    </row>
    <row r="2338" spans="1:58" x14ac:dyDescent="0.3">
      <c r="A2338" t="s">
        <v>6</v>
      </c>
      <c r="B2338" t="s">
        <v>938</v>
      </c>
      <c r="C2338">
        <v>716</v>
      </c>
      <c r="D2338" t="s">
        <v>840</v>
      </c>
      <c r="E2338">
        <v>1118</v>
      </c>
      <c r="F2338">
        <v>0.64042933800000001</v>
      </c>
      <c r="G2338">
        <v>51570</v>
      </c>
      <c r="H2338">
        <f>VLOOKUP($G2338,county_facts!$A:$BB,4,FALSE)</f>
        <v>17731</v>
      </c>
      <c r="I2338">
        <f>VLOOKUP($G2338,county_facts!$A:$BB,5,FALSE)</f>
        <v>17413</v>
      </c>
      <c r="J2338">
        <f>VLOOKUP($G2338,county_facts!$A:$BB,6,FALSE)</f>
        <v>1.8</v>
      </c>
      <c r="K2338">
        <f>VLOOKUP($G2338,county_facts!$A:$BB,7,FALSE)</f>
        <v>17411</v>
      </c>
      <c r="L2338">
        <f>VLOOKUP($G2338,county_facts!$A:$BB,8,FALSE)</f>
        <v>7.1</v>
      </c>
      <c r="M2338">
        <f>VLOOKUP($G2338,county_facts!$A:$BB,9,FALSE)</f>
        <v>23.1</v>
      </c>
      <c r="N2338">
        <f>VLOOKUP($G2338,county_facts!$A:$BB,10,FALSE)</f>
        <v>20.100000000000001</v>
      </c>
      <c r="O2338">
        <f>VLOOKUP($G2338,county_facts!$A:$BB,11,FALSE)</f>
        <v>53.8</v>
      </c>
      <c r="P2338">
        <f>VLOOKUP($G2338,county_facts!$A:$BB,12,FALSE)</f>
        <v>79.8</v>
      </c>
      <c r="Q2338">
        <f>VLOOKUP($G2338,county_facts!$A:$BB,13,FALSE)</f>
        <v>13.9</v>
      </c>
      <c r="R2338">
        <f>VLOOKUP($G2338,county_facts!$A:$BB,14,FALSE)</f>
        <v>0.6</v>
      </c>
      <c r="S2338">
        <f>VLOOKUP($G2338,county_facts!$A:$BB,15,FALSE)</f>
        <v>3.3</v>
      </c>
      <c r="T2338">
        <f>VLOOKUP($G2338,county_facts!$A:$BB,16,FALSE)</f>
        <v>0.2</v>
      </c>
      <c r="U2338">
        <f>VLOOKUP($G2338,county_facts!$A:$BB,17,FALSE)</f>
        <v>2.2000000000000002</v>
      </c>
      <c r="V2338">
        <f>VLOOKUP($G2338,county_facts!$A:$BB,18,FALSE)</f>
        <v>5.3</v>
      </c>
      <c r="W2338">
        <f>VLOOKUP($G2338,county_facts!$A:$BB,19,FALSE)</f>
        <v>75.8</v>
      </c>
      <c r="X2338">
        <f>VLOOKUP($G2338,county_facts!$A:$BB,20,FALSE)</f>
        <v>89.5</v>
      </c>
      <c r="Y2338">
        <f>VLOOKUP($G2338,county_facts!$A:$BB,21,FALSE)</f>
        <v>5.2</v>
      </c>
      <c r="Z2338">
        <f>VLOOKUP($G2338,county_facts!$A:$BB,22,FALSE)</f>
        <v>7.2</v>
      </c>
      <c r="AA2338">
        <f>VLOOKUP($G2338,county_facts!$A:$BB,23,FALSE)</f>
        <v>88.7</v>
      </c>
      <c r="AB2338">
        <f>VLOOKUP($G2338,county_facts!$A:$BB,24,FALSE)</f>
        <v>20.5</v>
      </c>
      <c r="AC2338">
        <f>VLOOKUP($G2338,county_facts!$A:$BB,25,FALSE)</f>
        <v>1960</v>
      </c>
      <c r="AD2338">
        <f>VLOOKUP($G2338,county_facts!$A:$BB,26,FALSE)</f>
        <v>20.9</v>
      </c>
      <c r="AE2338">
        <f>VLOOKUP($G2338,county_facts!$A:$BB,27,FALSE)</f>
        <v>7803</v>
      </c>
      <c r="AF2338">
        <f>VLOOKUP($G2338,county_facts!$A:$BB,28,FALSE)</f>
        <v>64</v>
      </c>
      <c r="AG2338">
        <f>VLOOKUP($G2338,county_facts!$A:$BB,29,FALSE)</f>
        <v>21</v>
      </c>
      <c r="AH2338">
        <f>VLOOKUP($G2338,county_facts!$A:$BB,30,FALSE)</f>
        <v>181300</v>
      </c>
      <c r="AI2338">
        <f>VLOOKUP($G2338,county_facts!$A:$BB,31,FALSE)</f>
        <v>7017</v>
      </c>
      <c r="AJ2338">
        <f>VLOOKUP($G2338,county_facts!$A:$BB,32,FALSE)</f>
        <v>2.46</v>
      </c>
      <c r="AK2338">
        <f>VLOOKUP($G2338,county_facts!$A:$BB,33,FALSE)</f>
        <v>27610</v>
      </c>
      <c r="AL2338">
        <f>VLOOKUP($G2338,county_facts!$A:$BB,34,FALSE)</f>
        <v>50835</v>
      </c>
      <c r="AM2338">
        <f>VLOOKUP($G2338,county_facts!$A:$BB,35,FALSE)</f>
        <v>9.3000000000000007</v>
      </c>
      <c r="AN2338">
        <f>VLOOKUP($G2338,county_facts!$A:$BB,36,FALSE)</f>
        <v>660</v>
      </c>
      <c r="AO2338">
        <f>VLOOKUP($G2338,county_facts!$A:$BB,37,FALSE)</f>
        <v>9689</v>
      </c>
      <c r="AP2338">
        <f>VLOOKUP($G2338,county_facts!$A:$BB,38,FALSE)</f>
        <v>-1.7</v>
      </c>
      <c r="AQ2338">
        <f>VLOOKUP($G2338,county_facts!$A:$BB,39,FALSE)</f>
        <v>890</v>
      </c>
      <c r="AR2338">
        <f>VLOOKUP($G2338,county_facts!$A:$BB,40,FALSE)</f>
        <v>1419</v>
      </c>
      <c r="AS2338">
        <f>VLOOKUP($G2338,county_facts!$A:$BB,41,FALSE)</f>
        <v>0</v>
      </c>
      <c r="AT2338">
        <f>VLOOKUP($G2338,county_facts!$A:$BB,42,FALSE)</f>
        <v>0</v>
      </c>
      <c r="AU2338">
        <f>VLOOKUP($G2338,county_facts!$A:$BB,43,FALSE)</f>
        <v>4.3</v>
      </c>
      <c r="AV2338">
        <f>VLOOKUP($G2338,county_facts!$A:$BB,44,FALSE)</f>
        <v>0</v>
      </c>
      <c r="AW2338">
        <f>VLOOKUP($G2338,county_facts!$A:$BB,45,FALSE)</f>
        <v>0</v>
      </c>
      <c r="AX2338">
        <f>VLOOKUP($G2338,county_facts!$A:$BB,46,FALSE)</f>
        <v>21.5</v>
      </c>
      <c r="AY2338">
        <f>VLOOKUP($G2338,county_facts!$A:$BB,47,FALSE)</f>
        <v>0</v>
      </c>
      <c r="AZ2338">
        <f>VLOOKUP($G2338,county_facts!$A:$BB,48,FALSE)</f>
        <v>28363</v>
      </c>
      <c r="BA2338">
        <f>VLOOKUP($G2338,county_facts!$A:$BB,49,FALSE)</f>
        <v>761064</v>
      </c>
      <c r="BB2338">
        <f>VLOOKUP($G2338,county_facts!$A:$BB,50,FALSE)</f>
        <v>42981</v>
      </c>
      <c r="BC2338">
        <f>VLOOKUP($G2338,county_facts!$A:$BB,51,FALSE)</f>
        <v>76059</v>
      </c>
      <c r="BD2338">
        <f>VLOOKUP($G2338,county_facts!$A:$BB,52,FALSE)</f>
        <v>13</v>
      </c>
      <c r="BE2338">
        <f>VLOOKUP($G2338,county_facts!$A:$BB,53,FALSE)</f>
        <v>7.52</v>
      </c>
      <c r="BF2338">
        <f>VLOOKUP($G2338,county_facts!$A:$BB,54,FALSE)</f>
        <v>2315.3000000000002</v>
      </c>
    </row>
    <row r="2339" spans="1:58" x14ac:dyDescent="0.3">
      <c r="A2339" t="s">
        <v>9</v>
      </c>
      <c r="B2339" t="s">
        <v>938</v>
      </c>
      <c r="C2339">
        <v>402</v>
      </c>
      <c r="D2339" t="s">
        <v>840</v>
      </c>
      <c r="E2339">
        <v>1118</v>
      </c>
      <c r="F2339">
        <v>0.35957066199999999</v>
      </c>
      <c r="G2339">
        <v>51570</v>
      </c>
      <c r="H2339">
        <f>VLOOKUP($G2339,county_facts!$A:$BB,4,FALSE)</f>
        <v>17731</v>
      </c>
      <c r="I2339">
        <f>VLOOKUP($G2339,county_facts!$A:$BB,5,FALSE)</f>
        <v>17413</v>
      </c>
      <c r="J2339">
        <f>VLOOKUP($G2339,county_facts!$A:$BB,6,FALSE)</f>
        <v>1.8</v>
      </c>
      <c r="K2339">
        <f>VLOOKUP($G2339,county_facts!$A:$BB,7,FALSE)</f>
        <v>17411</v>
      </c>
      <c r="L2339">
        <f>VLOOKUP($G2339,county_facts!$A:$BB,8,FALSE)</f>
        <v>7.1</v>
      </c>
      <c r="M2339">
        <f>VLOOKUP($G2339,county_facts!$A:$BB,9,FALSE)</f>
        <v>23.1</v>
      </c>
      <c r="N2339">
        <f>VLOOKUP($G2339,county_facts!$A:$BB,10,FALSE)</f>
        <v>20.100000000000001</v>
      </c>
      <c r="O2339">
        <f>VLOOKUP($G2339,county_facts!$A:$BB,11,FALSE)</f>
        <v>53.8</v>
      </c>
      <c r="P2339">
        <f>VLOOKUP($G2339,county_facts!$A:$BB,12,FALSE)</f>
        <v>79.8</v>
      </c>
      <c r="Q2339">
        <f>VLOOKUP($G2339,county_facts!$A:$BB,13,FALSE)</f>
        <v>13.9</v>
      </c>
      <c r="R2339">
        <f>VLOOKUP($G2339,county_facts!$A:$BB,14,FALSE)</f>
        <v>0.6</v>
      </c>
      <c r="S2339">
        <f>VLOOKUP($G2339,county_facts!$A:$BB,15,FALSE)</f>
        <v>3.3</v>
      </c>
      <c r="T2339">
        <f>VLOOKUP($G2339,county_facts!$A:$BB,16,FALSE)</f>
        <v>0.2</v>
      </c>
      <c r="U2339">
        <f>VLOOKUP($G2339,county_facts!$A:$BB,17,FALSE)</f>
        <v>2.2000000000000002</v>
      </c>
      <c r="V2339">
        <f>VLOOKUP($G2339,county_facts!$A:$BB,18,FALSE)</f>
        <v>5.3</v>
      </c>
      <c r="W2339">
        <f>VLOOKUP($G2339,county_facts!$A:$BB,19,FALSE)</f>
        <v>75.8</v>
      </c>
      <c r="X2339">
        <f>VLOOKUP($G2339,county_facts!$A:$BB,20,FALSE)</f>
        <v>89.5</v>
      </c>
      <c r="Y2339">
        <f>VLOOKUP($G2339,county_facts!$A:$BB,21,FALSE)</f>
        <v>5.2</v>
      </c>
      <c r="Z2339">
        <f>VLOOKUP($G2339,county_facts!$A:$BB,22,FALSE)</f>
        <v>7.2</v>
      </c>
      <c r="AA2339">
        <f>VLOOKUP($G2339,county_facts!$A:$BB,23,FALSE)</f>
        <v>88.7</v>
      </c>
      <c r="AB2339">
        <f>VLOOKUP($G2339,county_facts!$A:$BB,24,FALSE)</f>
        <v>20.5</v>
      </c>
      <c r="AC2339">
        <f>VLOOKUP($G2339,county_facts!$A:$BB,25,FALSE)</f>
        <v>1960</v>
      </c>
      <c r="AD2339">
        <f>VLOOKUP($G2339,county_facts!$A:$BB,26,FALSE)</f>
        <v>20.9</v>
      </c>
      <c r="AE2339">
        <f>VLOOKUP($G2339,county_facts!$A:$BB,27,FALSE)</f>
        <v>7803</v>
      </c>
      <c r="AF2339">
        <f>VLOOKUP($G2339,county_facts!$A:$BB,28,FALSE)</f>
        <v>64</v>
      </c>
      <c r="AG2339">
        <f>VLOOKUP($G2339,county_facts!$A:$BB,29,FALSE)</f>
        <v>21</v>
      </c>
      <c r="AH2339">
        <f>VLOOKUP($G2339,county_facts!$A:$BB,30,FALSE)</f>
        <v>181300</v>
      </c>
      <c r="AI2339">
        <f>VLOOKUP($G2339,county_facts!$A:$BB,31,FALSE)</f>
        <v>7017</v>
      </c>
      <c r="AJ2339">
        <f>VLOOKUP($G2339,county_facts!$A:$BB,32,FALSE)</f>
        <v>2.46</v>
      </c>
      <c r="AK2339">
        <f>VLOOKUP($G2339,county_facts!$A:$BB,33,FALSE)</f>
        <v>27610</v>
      </c>
      <c r="AL2339">
        <f>VLOOKUP($G2339,county_facts!$A:$BB,34,FALSE)</f>
        <v>50835</v>
      </c>
      <c r="AM2339">
        <f>VLOOKUP($G2339,county_facts!$A:$BB,35,FALSE)</f>
        <v>9.3000000000000007</v>
      </c>
      <c r="AN2339">
        <f>VLOOKUP($G2339,county_facts!$A:$BB,36,FALSE)</f>
        <v>660</v>
      </c>
      <c r="AO2339">
        <f>VLOOKUP($G2339,county_facts!$A:$BB,37,FALSE)</f>
        <v>9689</v>
      </c>
      <c r="AP2339">
        <f>VLOOKUP($G2339,county_facts!$A:$BB,38,FALSE)</f>
        <v>-1.7</v>
      </c>
      <c r="AQ2339">
        <f>VLOOKUP($G2339,county_facts!$A:$BB,39,FALSE)</f>
        <v>890</v>
      </c>
      <c r="AR2339">
        <f>VLOOKUP($G2339,county_facts!$A:$BB,40,FALSE)</f>
        <v>1419</v>
      </c>
      <c r="AS2339">
        <f>VLOOKUP($G2339,county_facts!$A:$BB,41,FALSE)</f>
        <v>0</v>
      </c>
      <c r="AT2339">
        <f>VLOOKUP($G2339,county_facts!$A:$BB,42,FALSE)</f>
        <v>0</v>
      </c>
      <c r="AU2339">
        <f>VLOOKUP($G2339,county_facts!$A:$BB,43,FALSE)</f>
        <v>4.3</v>
      </c>
      <c r="AV2339">
        <f>VLOOKUP($G2339,county_facts!$A:$BB,44,FALSE)</f>
        <v>0</v>
      </c>
      <c r="AW2339">
        <f>VLOOKUP($G2339,county_facts!$A:$BB,45,FALSE)</f>
        <v>0</v>
      </c>
      <c r="AX2339">
        <f>VLOOKUP($G2339,county_facts!$A:$BB,46,FALSE)</f>
        <v>21.5</v>
      </c>
      <c r="AY2339">
        <f>VLOOKUP($G2339,county_facts!$A:$BB,47,FALSE)</f>
        <v>0</v>
      </c>
      <c r="AZ2339">
        <f>VLOOKUP($G2339,county_facts!$A:$BB,48,FALSE)</f>
        <v>28363</v>
      </c>
      <c r="BA2339">
        <f>VLOOKUP($G2339,county_facts!$A:$BB,49,FALSE)</f>
        <v>761064</v>
      </c>
      <c r="BB2339">
        <f>VLOOKUP($G2339,county_facts!$A:$BB,50,FALSE)</f>
        <v>42981</v>
      </c>
      <c r="BC2339">
        <f>VLOOKUP($G2339,county_facts!$A:$BB,51,FALSE)</f>
        <v>76059</v>
      </c>
      <c r="BD2339">
        <f>VLOOKUP($G2339,county_facts!$A:$BB,52,FALSE)</f>
        <v>13</v>
      </c>
      <c r="BE2339">
        <f>VLOOKUP($G2339,county_facts!$A:$BB,53,FALSE)</f>
        <v>7.52</v>
      </c>
      <c r="BF2339">
        <f>VLOOKUP($G2339,county_facts!$A:$BB,54,FALSE)</f>
        <v>2315.3000000000002</v>
      </c>
    </row>
    <row r="2340" spans="1:58" x14ac:dyDescent="0.3">
      <c r="A2340" t="s">
        <v>6</v>
      </c>
      <c r="B2340" t="s">
        <v>61</v>
      </c>
      <c r="C2340">
        <v>1209</v>
      </c>
      <c r="D2340" t="s">
        <v>840</v>
      </c>
      <c r="E2340">
        <v>1734</v>
      </c>
      <c r="F2340">
        <v>0.69723183399999999</v>
      </c>
      <c r="G2340">
        <v>51043</v>
      </c>
      <c r="H2340">
        <f>VLOOKUP($G2340,county_facts!$A:$BB,4,FALSE)</f>
        <v>14423</v>
      </c>
      <c r="I2340">
        <f>VLOOKUP($G2340,county_facts!$A:$BB,5,FALSE)</f>
        <v>14029</v>
      </c>
      <c r="J2340">
        <f>VLOOKUP($G2340,county_facts!$A:$BB,6,FALSE)</f>
        <v>2.8</v>
      </c>
      <c r="K2340">
        <f>VLOOKUP($G2340,county_facts!$A:$BB,7,FALSE)</f>
        <v>14034</v>
      </c>
      <c r="L2340">
        <f>VLOOKUP($G2340,county_facts!$A:$BB,8,FALSE)</f>
        <v>5.3</v>
      </c>
      <c r="M2340">
        <f>VLOOKUP($G2340,county_facts!$A:$BB,9,FALSE)</f>
        <v>21.4</v>
      </c>
      <c r="N2340">
        <f>VLOOKUP($G2340,county_facts!$A:$BB,10,FALSE)</f>
        <v>18.100000000000001</v>
      </c>
      <c r="O2340">
        <f>VLOOKUP($G2340,county_facts!$A:$BB,11,FALSE)</f>
        <v>50</v>
      </c>
      <c r="P2340">
        <f>VLOOKUP($G2340,county_facts!$A:$BB,12,FALSE)</f>
        <v>90.8</v>
      </c>
      <c r="Q2340">
        <f>VLOOKUP($G2340,county_facts!$A:$BB,13,FALSE)</f>
        <v>5.0999999999999996</v>
      </c>
      <c r="R2340">
        <f>VLOOKUP($G2340,county_facts!$A:$BB,14,FALSE)</f>
        <v>0.4</v>
      </c>
      <c r="S2340">
        <f>VLOOKUP($G2340,county_facts!$A:$BB,15,FALSE)</f>
        <v>1.2</v>
      </c>
      <c r="T2340">
        <f>VLOOKUP($G2340,county_facts!$A:$BB,16,FALSE)</f>
        <v>0.1</v>
      </c>
      <c r="U2340">
        <f>VLOOKUP($G2340,county_facts!$A:$BB,17,FALSE)</f>
        <v>2.5</v>
      </c>
      <c r="V2340">
        <f>VLOOKUP($G2340,county_facts!$A:$BB,18,FALSE)</f>
        <v>4.4000000000000004</v>
      </c>
      <c r="W2340">
        <f>VLOOKUP($G2340,county_facts!$A:$BB,19,FALSE)</f>
        <v>87</v>
      </c>
      <c r="X2340">
        <f>VLOOKUP($G2340,county_facts!$A:$BB,20,FALSE)</f>
        <v>91.3</v>
      </c>
      <c r="Y2340">
        <f>VLOOKUP($G2340,county_facts!$A:$BB,21,FALSE)</f>
        <v>3.9</v>
      </c>
      <c r="Z2340">
        <f>VLOOKUP($G2340,county_facts!$A:$BB,22,FALSE)</f>
        <v>5.7</v>
      </c>
      <c r="AA2340">
        <f>VLOOKUP($G2340,county_facts!$A:$BB,23,FALSE)</f>
        <v>89</v>
      </c>
      <c r="AB2340">
        <f>VLOOKUP($G2340,county_facts!$A:$BB,24,FALSE)</f>
        <v>31.3</v>
      </c>
      <c r="AC2340">
        <f>VLOOKUP($G2340,county_facts!$A:$BB,25,FALSE)</f>
        <v>1639</v>
      </c>
      <c r="AD2340">
        <f>VLOOKUP($G2340,county_facts!$A:$BB,26,FALSE)</f>
        <v>37</v>
      </c>
      <c r="AE2340">
        <f>VLOOKUP($G2340,county_facts!$A:$BB,27,FALSE)</f>
        <v>6277</v>
      </c>
      <c r="AF2340">
        <f>VLOOKUP($G2340,county_facts!$A:$BB,28,FALSE)</f>
        <v>79.7</v>
      </c>
      <c r="AG2340">
        <f>VLOOKUP($G2340,county_facts!$A:$BB,29,FALSE)</f>
        <v>6.5</v>
      </c>
      <c r="AH2340">
        <f>VLOOKUP($G2340,county_facts!$A:$BB,30,FALSE)</f>
        <v>342500</v>
      </c>
      <c r="AI2340">
        <f>VLOOKUP($G2340,county_facts!$A:$BB,31,FALSE)</f>
        <v>5580</v>
      </c>
      <c r="AJ2340">
        <f>VLOOKUP($G2340,county_facts!$A:$BB,32,FALSE)</f>
        <v>2.4900000000000002</v>
      </c>
      <c r="AK2340">
        <f>VLOOKUP($G2340,county_facts!$A:$BB,33,FALSE)</f>
        <v>38748</v>
      </c>
      <c r="AL2340">
        <f>VLOOKUP($G2340,county_facts!$A:$BB,34,FALSE)</f>
        <v>77597</v>
      </c>
      <c r="AM2340">
        <f>VLOOKUP($G2340,county_facts!$A:$BB,35,FALSE)</f>
        <v>6.7</v>
      </c>
      <c r="AN2340">
        <f>VLOOKUP($G2340,county_facts!$A:$BB,36,FALSE)</f>
        <v>355</v>
      </c>
      <c r="AO2340">
        <f>VLOOKUP($G2340,county_facts!$A:$BB,37,FALSE)</f>
        <v>2981</v>
      </c>
      <c r="AP2340">
        <f>VLOOKUP($G2340,county_facts!$A:$BB,38,FALSE)</f>
        <v>2.1</v>
      </c>
      <c r="AQ2340">
        <f>VLOOKUP($G2340,county_facts!$A:$BB,39,FALSE)</f>
        <v>1292</v>
      </c>
      <c r="AR2340">
        <f>VLOOKUP($G2340,county_facts!$A:$BB,40,FALSE)</f>
        <v>1276</v>
      </c>
      <c r="AS2340">
        <f>VLOOKUP($G2340,county_facts!$A:$BB,41,FALSE)</f>
        <v>0</v>
      </c>
      <c r="AT2340">
        <f>VLOOKUP($G2340,county_facts!$A:$BB,42,FALSE)</f>
        <v>0</v>
      </c>
      <c r="AU2340">
        <f>VLOOKUP($G2340,county_facts!$A:$BB,43,FALSE)</f>
        <v>0</v>
      </c>
      <c r="AV2340">
        <f>VLOOKUP($G2340,county_facts!$A:$BB,44,FALSE)</f>
        <v>0</v>
      </c>
      <c r="AW2340">
        <f>VLOOKUP($G2340,county_facts!$A:$BB,45,FALSE)</f>
        <v>0</v>
      </c>
      <c r="AX2340">
        <f>VLOOKUP($G2340,county_facts!$A:$BB,46,FALSE)</f>
        <v>31.3</v>
      </c>
      <c r="AY2340">
        <f>VLOOKUP($G2340,county_facts!$A:$BB,47,FALSE)</f>
        <v>228253</v>
      </c>
      <c r="AZ2340">
        <f>VLOOKUP($G2340,county_facts!$A:$BB,48,FALSE)</f>
        <v>0</v>
      </c>
      <c r="BA2340">
        <f>VLOOKUP($G2340,county_facts!$A:$BB,49,FALSE)</f>
        <v>91615</v>
      </c>
      <c r="BB2340">
        <f>VLOOKUP($G2340,county_facts!$A:$BB,50,FALSE)</f>
        <v>6381</v>
      </c>
      <c r="BC2340">
        <f>VLOOKUP($G2340,county_facts!$A:$BB,51,FALSE)</f>
        <v>8980</v>
      </c>
      <c r="BD2340">
        <f>VLOOKUP($G2340,county_facts!$A:$BB,52,FALSE)</f>
        <v>34</v>
      </c>
      <c r="BE2340">
        <f>VLOOKUP($G2340,county_facts!$A:$BB,53,FALSE)</f>
        <v>176.18</v>
      </c>
      <c r="BF2340">
        <f>VLOOKUP($G2340,county_facts!$A:$BB,54,FALSE)</f>
        <v>79.7</v>
      </c>
    </row>
    <row r="2341" spans="1:58" x14ac:dyDescent="0.3">
      <c r="A2341" t="s">
        <v>9</v>
      </c>
      <c r="B2341" t="s">
        <v>61</v>
      </c>
      <c r="C2341">
        <v>525</v>
      </c>
      <c r="D2341" t="s">
        <v>840</v>
      </c>
      <c r="E2341">
        <v>1734</v>
      </c>
      <c r="F2341">
        <v>0.30276816600000001</v>
      </c>
      <c r="G2341">
        <v>51043</v>
      </c>
      <c r="H2341">
        <f>VLOOKUP($G2341,county_facts!$A:$BB,4,FALSE)</f>
        <v>14423</v>
      </c>
      <c r="I2341">
        <f>VLOOKUP($G2341,county_facts!$A:$BB,5,FALSE)</f>
        <v>14029</v>
      </c>
      <c r="J2341">
        <f>VLOOKUP($G2341,county_facts!$A:$BB,6,FALSE)</f>
        <v>2.8</v>
      </c>
      <c r="K2341">
        <f>VLOOKUP($G2341,county_facts!$A:$BB,7,FALSE)</f>
        <v>14034</v>
      </c>
      <c r="L2341">
        <f>VLOOKUP($G2341,county_facts!$A:$BB,8,FALSE)</f>
        <v>5.3</v>
      </c>
      <c r="M2341">
        <f>VLOOKUP($G2341,county_facts!$A:$BB,9,FALSE)</f>
        <v>21.4</v>
      </c>
      <c r="N2341">
        <f>VLOOKUP($G2341,county_facts!$A:$BB,10,FALSE)</f>
        <v>18.100000000000001</v>
      </c>
      <c r="O2341">
        <f>VLOOKUP($G2341,county_facts!$A:$BB,11,FALSE)</f>
        <v>50</v>
      </c>
      <c r="P2341">
        <f>VLOOKUP($G2341,county_facts!$A:$BB,12,FALSE)</f>
        <v>90.8</v>
      </c>
      <c r="Q2341">
        <f>VLOOKUP($G2341,county_facts!$A:$BB,13,FALSE)</f>
        <v>5.0999999999999996</v>
      </c>
      <c r="R2341">
        <f>VLOOKUP($G2341,county_facts!$A:$BB,14,FALSE)</f>
        <v>0.4</v>
      </c>
      <c r="S2341">
        <f>VLOOKUP($G2341,county_facts!$A:$BB,15,FALSE)</f>
        <v>1.2</v>
      </c>
      <c r="T2341">
        <f>VLOOKUP($G2341,county_facts!$A:$BB,16,FALSE)</f>
        <v>0.1</v>
      </c>
      <c r="U2341">
        <f>VLOOKUP($G2341,county_facts!$A:$BB,17,FALSE)</f>
        <v>2.5</v>
      </c>
      <c r="V2341">
        <f>VLOOKUP($G2341,county_facts!$A:$BB,18,FALSE)</f>
        <v>4.4000000000000004</v>
      </c>
      <c r="W2341">
        <f>VLOOKUP($G2341,county_facts!$A:$BB,19,FALSE)</f>
        <v>87</v>
      </c>
      <c r="X2341">
        <f>VLOOKUP($G2341,county_facts!$A:$BB,20,FALSE)</f>
        <v>91.3</v>
      </c>
      <c r="Y2341">
        <f>VLOOKUP($G2341,county_facts!$A:$BB,21,FALSE)</f>
        <v>3.9</v>
      </c>
      <c r="Z2341">
        <f>VLOOKUP($G2341,county_facts!$A:$BB,22,FALSE)</f>
        <v>5.7</v>
      </c>
      <c r="AA2341">
        <f>VLOOKUP($G2341,county_facts!$A:$BB,23,FALSE)</f>
        <v>89</v>
      </c>
      <c r="AB2341">
        <f>VLOOKUP($G2341,county_facts!$A:$BB,24,FALSE)</f>
        <v>31.3</v>
      </c>
      <c r="AC2341">
        <f>VLOOKUP($G2341,county_facts!$A:$BB,25,FALSE)</f>
        <v>1639</v>
      </c>
      <c r="AD2341">
        <f>VLOOKUP($G2341,county_facts!$A:$BB,26,FALSE)</f>
        <v>37</v>
      </c>
      <c r="AE2341">
        <f>VLOOKUP($G2341,county_facts!$A:$BB,27,FALSE)</f>
        <v>6277</v>
      </c>
      <c r="AF2341">
        <f>VLOOKUP($G2341,county_facts!$A:$BB,28,FALSE)</f>
        <v>79.7</v>
      </c>
      <c r="AG2341">
        <f>VLOOKUP($G2341,county_facts!$A:$BB,29,FALSE)</f>
        <v>6.5</v>
      </c>
      <c r="AH2341">
        <f>VLOOKUP($G2341,county_facts!$A:$BB,30,FALSE)</f>
        <v>342500</v>
      </c>
      <c r="AI2341">
        <f>VLOOKUP($G2341,county_facts!$A:$BB,31,FALSE)</f>
        <v>5580</v>
      </c>
      <c r="AJ2341">
        <f>VLOOKUP($G2341,county_facts!$A:$BB,32,FALSE)</f>
        <v>2.4900000000000002</v>
      </c>
      <c r="AK2341">
        <f>VLOOKUP($G2341,county_facts!$A:$BB,33,FALSE)</f>
        <v>38748</v>
      </c>
      <c r="AL2341">
        <f>VLOOKUP($G2341,county_facts!$A:$BB,34,FALSE)</f>
        <v>77597</v>
      </c>
      <c r="AM2341">
        <f>VLOOKUP($G2341,county_facts!$A:$BB,35,FALSE)</f>
        <v>6.7</v>
      </c>
      <c r="AN2341">
        <f>VLOOKUP($G2341,county_facts!$A:$BB,36,FALSE)</f>
        <v>355</v>
      </c>
      <c r="AO2341">
        <f>VLOOKUP($G2341,county_facts!$A:$BB,37,FALSE)</f>
        <v>2981</v>
      </c>
      <c r="AP2341">
        <f>VLOOKUP($G2341,county_facts!$A:$BB,38,FALSE)</f>
        <v>2.1</v>
      </c>
      <c r="AQ2341">
        <f>VLOOKUP($G2341,county_facts!$A:$BB,39,FALSE)</f>
        <v>1292</v>
      </c>
      <c r="AR2341">
        <f>VLOOKUP($G2341,county_facts!$A:$BB,40,FALSE)</f>
        <v>1276</v>
      </c>
      <c r="AS2341">
        <f>VLOOKUP($G2341,county_facts!$A:$BB,41,FALSE)</f>
        <v>0</v>
      </c>
      <c r="AT2341">
        <f>VLOOKUP($G2341,county_facts!$A:$BB,42,FALSE)</f>
        <v>0</v>
      </c>
      <c r="AU2341">
        <f>VLOOKUP($G2341,county_facts!$A:$BB,43,FALSE)</f>
        <v>0</v>
      </c>
      <c r="AV2341">
        <f>VLOOKUP($G2341,county_facts!$A:$BB,44,FALSE)</f>
        <v>0</v>
      </c>
      <c r="AW2341">
        <f>VLOOKUP($G2341,county_facts!$A:$BB,45,FALSE)</f>
        <v>0</v>
      </c>
      <c r="AX2341">
        <f>VLOOKUP($G2341,county_facts!$A:$BB,46,FALSE)</f>
        <v>31.3</v>
      </c>
      <c r="AY2341">
        <f>VLOOKUP($G2341,county_facts!$A:$BB,47,FALSE)</f>
        <v>228253</v>
      </c>
      <c r="AZ2341">
        <f>VLOOKUP($G2341,county_facts!$A:$BB,48,FALSE)</f>
        <v>0</v>
      </c>
      <c r="BA2341">
        <f>VLOOKUP($G2341,county_facts!$A:$BB,49,FALSE)</f>
        <v>91615</v>
      </c>
      <c r="BB2341">
        <f>VLOOKUP($G2341,county_facts!$A:$BB,50,FALSE)</f>
        <v>6381</v>
      </c>
      <c r="BC2341">
        <f>VLOOKUP($G2341,county_facts!$A:$BB,51,FALSE)</f>
        <v>8980</v>
      </c>
      <c r="BD2341">
        <f>VLOOKUP($G2341,county_facts!$A:$BB,52,FALSE)</f>
        <v>34</v>
      </c>
      <c r="BE2341">
        <f>VLOOKUP($G2341,county_facts!$A:$BB,53,FALSE)</f>
        <v>176.18</v>
      </c>
      <c r="BF2341">
        <f>VLOOKUP($G2341,county_facts!$A:$BB,54,FALSE)</f>
        <v>79.7</v>
      </c>
    </row>
    <row r="2342" spans="1:58" x14ac:dyDescent="0.3">
      <c r="A2342" t="s">
        <v>6</v>
      </c>
      <c r="B2342" t="s">
        <v>567</v>
      </c>
      <c r="C2342">
        <v>33401</v>
      </c>
      <c r="D2342" t="s">
        <v>840</v>
      </c>
      <c r="E2342">
        <v>46817</v>
      </c>
      <c r="F2342">
        <v>0.71343742700000001</v>
      </c>
      <c r="G2342">
        <v>51041</v>
      </c>
      <c r="H2342">
        <f>VLOOKUP($G2342,county_facts!$A:$BB,4,FALSE)</f>
        <v>332499</v>
      </c>
      <c r="I2342">
        <f>VLOOKUP($G2342,county_facts!$A:$BB,5,FALSE)</f>
        <v>316231</v>
      </c>
      <c r="J2342">
        <f>VLOOKUP($G2342,county_facts!$A:$BB,6,FALSE)</f>
        <v>5.0999999999999996</v>
      </c>
      <c r="K2342">
        <f>VLOOKUP($G2342,county_facts!$A:$BB,7,FALSE)</f>
        <v>316236</v>
      </c>
      <c r="L2342">
        <f>VLOOKUP($G2342,county_facts!$A:$BB,8,FALSE)</f>
        <v>5.8</v>
      </c>
      <c r="M2342">
        <f>VLOOKUP($G2342,county_facts!$A:$BB,9,FALSE)</f>
        <v>24.4</v>
      </c>
      <c r="N2342">
        <f>VLOOKUP($G2342,county_facts!$A:$BB,10,FALSE)</f>
        <v>12.8</v>
      </c>
      <c r="O2342">
        <f>VLOOKUP($G2342,county_facts!$A:$BB,11,FALSE)</f>
        <v>51.8</v>
      </c>
      <c r="P2342">
        <f>VLOOKUP($G2342,county_facts!$A:$BB,12,FALSE)</f>
        <v>69.8</v>
      </c>
      <c r="Q2342">
        <f>VLOOKUP($G2342,county_facts!$A:$BB,13,FALSE)</f>
        <v>23.3</v>
      </c>
      <c r="R2342">
        <f>VLOOKUP($G2342,county_facts!$A:$BB,14,FALSE)</f>
        <v>0.6</v>
      </c>
      <c r="S2342">
        <f>VLOOKUP($G2342,county_facts!$A:$BB,15,FALSE)</f>
        <v>3.6</v>
      </c>
      <c r="T2342">
        <f>VLOOKUP($G2342,county_facts!$A:$BB,16,FALSE)</f>
        <v>0.1</v>
      </c>
      <c r="U2342">
        <f>VLOOKUP($G2342,county_facts!$A:$BB,17,FALSE)</f>
        <v>2.6</v>
      </c>
      <c r="V2342">
        <f>VLOOKUP($G2342,county_facts!$A:$BB,18,FALSE)</f>
        <v>8</v>
      </c>
      <c r="W2342">
        <f>VLOOKUP($G2342,county_facts!$A:$BB,19,FALSE)</f>
        <v>63.4</v>
      </c>
      <c r="X2342">
        <f>VLOOKUP($G2342,county_facts!$A:$BB,20,FALSE)</f>
        <v>88.2</v>
      </c>
      <c r="Y2342">
        <f>VLOOKUP($G2342,county_facts!$A:$BB,21,FALSE)</f>
        <v>7.9</v>
      </c>
      <c r="Z2342">
        <f>VLOOKUP($G2342,county_facts!$A:$BB,22,FALSE)</f>
        <v>10.6</v>
      </c>
      <c r="AA2342">
        <f>VLOOKUP($G2342,county_facts!$A:$BB,23,FALSE)</f>
        <v>90.1</v>
      </c>
      <c r="AB2342">
        <f>VLOOKUP($G2342,county_facts!$A:$BB,24,FALSE)</f>
        <v>36.299999999999997</v>
      </c>
      <c r="AC2342">
        <f>VLOOKUP($G2342,county_facts!$A:$BB,25,FALSE)</f>
        <v>27083</v>
      </c>
      <c r="AD2342">
        <f>VLOOKUP($G2342,county_facts!$A:$BB,26,FALSE)</f>
        <v>25.5</v>
      </c>
      <c r="AE2342">
        <f>VLOOKUP($G2342,county_facts!$A:$BB,27,FALSE)</f>
        <v>126436</v>
      </c>
      <c r="AF2342">
        <f>VLOOKUP($G2342,county_facts!$A:$BB,28,FALSE)</f>
        <v>77</v>
      </c>
      <c r="AG2342">
        <f>VLOOKUP($G2342,county_facts!$A:$BB,29,FALSE)</f>
        <v>15.3</v>
      </c>
      <c r="AH2342">
        <f>VLOOKUP($G2342,county_facts!$A:$BB,30,FALSE)</f>
        <v>226500</v>
      </c>
      <c r="AI2342">
        <f>VLOOKUP($G2342,county_facts!$A:$BB,31,FALSE)</f>
        <v>113637</v>
      </c>
      <c r="AJ2342">
        <f>VLOOKUP($G2342,county_facts!$A:$BB,32,FALSE)</f>
        <v>2.78</v>
      </c>
      <c r="AK2342">
        <f>VLOOKUP($G2342,county_facts!$A:$BB,33,FALSE)</f>
        <v>32572</v>
      </c>
      <c r="AL2342">
        <f>VLOOKUP($G2342,county_facts!$A:$BB,34,FALSE)</f>
        <v>72088</v>
      </c>
      <c r="AM2342">
        <f>VLOOKUP($G2342,county_facts!$A:$BB,35,FALSE)</f>
        <v>6.7</v>
      </c>
      <c r="AN2342">
        <f>VLOOKUP($G2342,county_facts!$A:$BB,36,FALSE)</f>
        <v>6919</v>
      </c>
      <c r="AO2342">
        <f>VLOOKUP($G2342,county_facts!$A:$BB,37,FALSE)</f>
        <v>102530</v>
      </c>
      <c r="AP2342">
        <f>VLOOKUP($G2342,county_facts!$A:$BB,38,FALSE)</f>
        <v>4.9000000000000004</v>
      </c>
      <c r="AQ2342">
        <f>VLOOKUP($G2342,county_facts!$A:$BB,39,FALSE)</f>
        <v>20411</v>
      </c>
      <c r="AR2342">
        <f>VLOOKUP($G2342,county_facts!$A:$BB,40,FALSE)</f>
        <v>24079</v>
      </c>
      <c r="AS2342">
        <f>VLOOKUP($G2342,county_facts!$A:$BB,41,FALSE)</f>
        <v>13.3</v>
      </c>
      <c r="AT2342">
        <f>VLOOKUP($G2342,county_facts!$A:$BB,42,FALSE)</f>
        <v>0.3</v>
      </c>
      <c r="AU2342">
        <f>VLOOKUP($G2342,county_facts!$A:$BB,43,FALSE)</f>
        <v>4.8</v>
      </c>
      <c r="AV2342">
        <f>VLOOKUP($G2342,county_facts!$A:$BB,44,FALSE)</f>
        <v>0</v>
      </c>
      <c r="AW2342">
        <f>VLOOKUP($G2342,county_facts!$A:$BB,45,FALSE)</f>
        <v>3.4</v>
      </c>
      <c r="AX2342">
        <f>VLOOKUP($G2342,county_facts!$A:$BB,46,FALSE)</f>
        <v>30.4</v>
      </c>
      <c r="AY2342">
        <f>VLOOKUP($G2342,county_facts!$A:$BB,47,FALSE)</f>
        <v>3849982</v>
      </c>
      <c r="AZ2342">
        <f>VLOOKUP($G2342,county_facts!$A:$BB,48,FALSE)</f>
        <v>1561157</v>
      </c>
      <c r="BA2342">
        <f>VLOOKUP($G2342,county_facts!$A:$BB,49,FALSE)</f>
        <v>4615854</v>
      </c>
      <c r="BB2342">
        <f>VLOOKUP($G2342,county_facts!$A:$BB,50,FALSE)</f>
        <v>15419</v>
      </c>
      <c r="BC2342">
        <f>VLOOKUP($G2342,county_facts!$A:$BB,51,FALSE)</f>
        <v>491530</v>
      </c>
      <c r="BD2342">
        <f>VLOOKUP($G2342,county_facts!$A:$BB,52,FALSE)</f>
        <v>1622</v>
      </c>
      <c r="BE2342">
        <f>VLOOKUP($G2342,county_facts!$A:$BB,53,FALSE)</f>
        <v>423.3</v>
      </c>
      <c r="BF2342">
        <f>VLOOKUP($G2342,county_facts!$A:$BB,54,FALSE)</f>
        <v>747.1</v>
      </c>
    </row>
    <row r="2343" spans="1:58" x14ac:dyDescent="0.3">
      <c r="A2343" t="s">
        <v>9</v>
      </c>
      <c r="B2343" t="s">
        <v>567</v>
      </c>
      <c r="C2343">
        <v>13416</v>
      </c>
      <c r="D2343" t="s">
        <v>840</v>
      </c>
      <c r="E2343">
        <v>46817</v>
      </c>
      <c r="F2343">
        <v>0.28656257299999999</v>
      </c>
      <c r="G2343">
        <v>51041</v>
      </c>
      <c r="H2343">
        <f>VLOOKUP($G2343,county_facts!$A:$BB,4,FALSE)</f>
        <v>332499</v>
      </c>
      <c r="I2343">
        <f>VLOOKUP($G2343,county_facts!$A:$BB,5,FALSE)</f>
        <v>316231</v>
      </c>
      <c r="J2343">
        <f>VLOOKUP($G2343,county_facts!$A:$BB,6,FALSE)</f>
        <v>5.0999999999999996</v>
      </c>
      <c r="K2343">
        <f>VLOOKUP($G2343,county_facts!$A:$BB,7,FALSE)</f>
        <v>316236</v>
      </c>
      <c r="L2343">
        <f>VLOOKUP($G2343,county_facts!$A:$BB,8,FALSE)</f>
        <v>5.8</v>
      </c>
      <c r="M2343">
        <f>VLOOKUP($G2343,county_facts!$A:$BB,9,FALSE)</f>
        <v>24.4</v>
      </c>
      <c r="N2343">
        <f>VLOOKUP($G2343,county_facts!$A:$BB,10,FALSE)</f>
        <v>12.8</v>
      </c>
      <c r="O2343">
        <f>VLOOKUP($G2343,county_facts!$A:$BB,11,FALSE)</f>
        <v>51.8</v>
      </c>
      <c r="P2343">
        <f>VLOOKUP($G2343,county_facts!$A:$BB,12,FALSE)</f>
        <v>69.8</v>
      </c>
      <c r="Q2343">
        <f>VLOOKUP($G2343,county_facts!$A:$BB,13,FALSE)</f>
        <v>23.3</v>
      </c>
      <c r="R2343">
        <f>VLOOKUP($G2343,county_facts!$A:$BB,14,FALSE)</f>
        <v>0.6</v>
      </c>
      <c r="S2343">
        <f>VLOOKUP($G2343,county_facts!$A:$BB,15,FALSE)</f>
        <v>3.6</v>
      </c>
      <c r="T2343">
        <f>VLOOKUP($G2343,county_facts!$A:$BB,16,FALSE)</f>
        <v>0.1</v>
      </c>
      <c r="U2343">
        <f>VLOOKUP($G2343,county_facts!$A:$BB,17,FALSE)</f>
        <v>2.6</v>
      </c>
      <c r="V2343">
        <f>VLOOKUP($G2343,county_facts!$A:$BB,18,FALSE)</f>
        <v>8</v>
      </c>
      <c r="W2343">
        <f>VLOOKUP($G2343,county_facts!$A:$BB,19,FALSE)</f>
        <v>63.4</v>
      </c>
      <c r="X2343">
        <f>VLOOKUP($G2343,county_facts!$A:$BB,20,FALSE)</f>
        <v>88.2</v>
      </c>
      <c r="Y2343">
        <f>VLOOKUP($G2343,county_facts!$A:$BB,21,FALSE)</f>
        <v>7.9</v>
      </c>
      <c r="Z2343">
        <f>VLOOKUP($G2343,county_facts!$A:$BB,22,FALSE)</f>
        <v>10.6</v>
      </c>
      <c r="AA2343">
        <f>VLOOKUP($G2343,county_facts!$A:$BB,23,FALSE)</f>
        <v>90.1</v>
      </c>
      <c r="AB2343">
        <f>VLOOKUP($G2343,county_facts!$A:$BB,24,FALSE)</f>
        <v>36.299999999999997</v>
      </c>
      <c r="AC2343">
        <f>VLOOKUP($G2343,county_facts!$A:$BB,25,FALSE)</f>
        <v>27083</v>
      </c>
      <c r="AD2343">
        <f>VLOOKUP($G2343,county_facts!$A:$BB,26,FALSE)</f>
        <v>25.5</v>
      </c>
      <c r="AE2343">
        <f>VLOOKUP($G2343,county_facts!$A:$BB,27,FALSE)</f>
        <v>126436</v>
      </c>
      <c r="AF2343">
        <f>VLOOKUP($G2343,county_facts!$A:$BB,28,FALSE)</f>
        <v>77</v>
      </c>
      <c r="AG2343">
        <f>VLOOKUP($G2343,county_facts!$A:$BB,29,FALSE)</f>
        <v>15.3</v>
      </c>
      <c r="AH2343">
        <f>VLOOKUP($G2343,county_facts!$A:$BB,30,FALSE)</f>
        <v>226500</v>
      </c>
      <c r="AI2343">
        <f>VLOOKUP($G2343,county_facts!$A:$BB,31,FALSE)</f>
        <v>113637</v>
      </c>
      <c r="AJ2343">
        <f>VLOOKUP($G2343,county_facts!$A:$BB,32,FALSE)</f>
        <v>2.78</v>
      </c>
      <c r="AK2343">
        <f>VLOOKUP($G2343,county_facts!$A:$BB,33,FALSE)</f>
        <v>32572</v>
      </c>
      <c r="AL2343">
        <f>VLOOKUP($G2343,county_facts!$A:$BB,34,FALSE)</f>
        <v>72088</v>
      </c>
      <c r="AM2343">
        <f>VLOOKUP($G2343,county_facts!$A:$BB,35,FALSE)</f>
        <v>6.7</v>
      </c>
      <c r="AN2343">
        <f>VLOOKUP($G2343,county_facts!$A:$BB,36,FALSE)</f>
        <v>6919</v>
      </c>
      <c r="AO2343">
        <f>VLOOKUP($G2343,county_facts!$A:$BB,37,FALSE)</f>
        <v>102530</v>
      </c>
      <c r="AP2343">
        <f>VLOOKUP($G2343,county_facts!$A:$BB,38,FALSE)</f>
        <v>4.9000000000000004</v>
      </c>
      <c r="AQ2343">
        <f>VLOOKUP($G2343,county_facts!$A:$BB,39,FALSE)</f>
        <v>20411</v>
      </c>
      <c r="AR2343">
        <f>VLOOKUP($G2343,county_facts!$A:$BB,40,FALSE)</f>
        <v>24079</v>
      </c>
      <c r="AS2343">
        <f>VLOOKUP($G2343,county_facts!$A:$BB,41,FALSE)</f>
        <v>13.3</v>
      </c>
      <c r="AT2343">
        <f>VLOOKUP($G2343,county_facts!$A:$BB,42,FALSE)</f>
        <v>0.3</v>
      </c>
      <c r="AU2343">
        <f>VLOOKUP($G2343,county_facts!$A:$BB,43,FALSE)</f>
        <v>4.8</v>
      </c>
      <c r="AV2343">
        <f>VLOOKUP($G2343,county_facts!$A:$BB,44,FALSE)</f>
        <v>0</v>
      </c>
      <c r="AW2343">
        <f>VLOOKUP($G2343,county_facts!$A:$BB,45,FALSE)</f>
        <v>3.4</v>
      </c>
      <c r="AX2343">
        <f>VLOOKUP($G2343,county_facts!$A:$BB,46,FALSE)</f>
        <v>30.4</v>
      </c>
      <c r="AY2343">
        <f>VLOOKUP($G2343,county_facts!$A:$BB,47,FALSE)</f>
        <v>3849982</v>
      </c>
      <c r="AZ2343">
        <f>VLOOKUP($G2343,county_facts!$A:$BB,48,FALSE)</f>
        <v>1561157</v>
      </c>
      <c r="BA2343">
        <f>VLOOKUP($G2343,county_facts!$A:$BB,49,FALSE)</f>
        <v>4615854</v>
      </c>
      <c r="BB2343">
        <f>VLOOKUP($G2343,county_facts!$A:$BB,50,FALSE)</f>
        <v>15419</v>
      </c>
      <c r="BC2343">
        <f>VLOOKUP($G2343,county_facts!$A:$BB,51,FALSE)</f>
        <v>491530</v>
      </c>
      <c r="BD2343">
        <f>VLOOKUP($G2343,county_facts!$A:$BB,52,FALSE)</f>
        <v>1622</v>
      </c>
      <c r="BE2343">
        <f>VLOOKUP($G2343,county_facts!$A:$BB,53,FALSE)</f>
        <v>423.3</v>
      </c>
      <c r="BF2343">
        <f>VLOOKUP($G2343,county_facts!$A:$BB,54,FALSE)</f>
        <v>747.1</v>
      </c>
    </row>
    <row r="2344" spans="1:58" x14ac:dyDescent="0.3">
      <c r="A2344" t="s">
        <v>6</v>
      </c>
      <c r="B2344" t="s">
        <v>939</v>
      </c>
      <c r="C2344">
        <v>22053</v>
      </c>
      <c r="D2344" t="s">
        <v>840</v>
      </c>
      <c r="E2344">
        <v>28961</v>
      </c>
      <c r="F2344">
        <v>0.76147232499999995</v>
      </c>
      <c r="G2344">
        <v>51550</v>
      </c>
      <c r="H2344">
        <f>VLOOKUP($G2344,county_facts!$A:$BB,4,FALSE)</f>
        <v>233371</v>
      </c>
      <c r="I2344">
        <f>VLOOKUP($G2344,county_facts!$A:$BB,5,FALSE)</f>
        <v>222209</v>
      </c>
      <c r="J2344">
        <f>VLOOKUP($G2344,county_facts!$A:$BB,6,FALSE)</f>
        <v>5</v>
      </c>
      <c r="K2344">
        <f>VLOOKUP($G2344,county_facts!$A:$BB,7,FALSE)</f>
        <v>222209</v>
      </c>
      <c r="L2344">
        <f>VLOOKUP($G2344,county_facts!$A:$BB,8,FALSE)</f>
        <v>6.3</v>
      </c>
      <c r="M2344">
        <f>VLOOKUP($G2344,county_facts!$A:$BB,9,FALSE)</f>
        <v>24.5</v>
      </c>
      <c r="N2344">
        <f>VLOOKUP($G2344,county_facts!$A:$BB,10,FALSE)</f>
        <v>11.8</v>
      </c>
      <c r="O2344">
        <f>VLOOKUP($G2344,county_facts!$A:$BB,11,FALSE)</f>
        <v>51</v>
      </c>
      <c r="P2344">
        <f>VLOOKUP($G2344,county_facts!$A:$BB,12,FALSE)</f>
        <v>62.7</v>
      </c>
      <c r="Q2344">
        <f>VLOOKUP($G2344,county_facts!$A:$BB,13,FALSE)</f>
        <v>30.1</v>
      </c>
      <c r="R2344">
        <f>VLOOKUP($G2344,county_facts!$A:$BB,14,FALSE)</f>
        <v>0.4</v>
      </c>
      <c r="S2344">
        <f>VLOOKUP($G2344,county_facts!$A:$BB,15,FALSE)</f>
        <v>3.4</v>
      </c>
      <c r="T2344">
        <f>VLOOKUP($G2344,county_facts!$A:$BB,16,FALSE)</f>
        <v>0.1</v>
      </c>
      <c r="U2344">
        <f>VLOOKUP($G2344,county_facts!$A:$BB,17,FALSE)</f>
        <v>3.2</v>
      </c>
      <c r="V2344">
        <f>VLOOKUP($G2344,county_facts!$A:$BB,18,FALSE)</f>
        <v>5.3</v>
      </c>
      <c r="W2344">
        <f>VLOOKUP($G2344,county_facts!$A:$BB,19,FALSE)</f>
        <v>58.9</v>
      </c>
      <c r="X2344">
        <f>VLOOKUP($G2344,county_facts!$A:$BB,20,FALSE)</f>
        <v>85.4</v>
      </c>
      <c r="Y2344">
        <f>VLOOKUP($G2344,county_facts!$A:$BB,21,FALSE)</f>
        <v>4.8</v>
      </c>
      <c r="Z2344">
        <f>VLOOKUP($G2344,county_facts!$A:$BB,22,FALSE)</f>
        <v>7.4</v>
      </c>
      <c r="AA2344">
        <f>VLOOKUP($G2344,county_facts!$A:$BB,23,FALSE)</f>
        <v>90.2</v>
      </c>
      <c r="AB2344">
        <f>VLOOKUP($G2344,county_facts!$A:$BB,24,FALSE)</f>
        <v>29.3</v>
      </c>
      <c r="AC2344">
        <f>VLOOKUP($G2344,county_facts!$A:$BB,25,FALSE)</f>
        <v>25990</v>
      </c>
      <c r="AD2344">
        <f>VLOOKUP($G2344,county_facts!$A:$BB,26,FALSE)</f>
        <v>24.4</v>
      </c>
      <c r="AE2344">
        <f>VLOOKUP($G2344,county_facts!$A:$BB,27,FALSE)</f>
        <v>88110</v>
      </c>
      <c r="AF2344">
        <f>VLOOKUP($G2344,county_facts!$A:$BB,28,FALSE)</f>
        <v>72.5</v>
      </c>
      <c r="AG2344">
        <f>VLOOKUP($G2344,county_facts!$A:$BB,29,FALSE)</f>
        <v>16.899999999999999</v>
      </c>
      <c r="AH2344">
        <f>VLOOKUP($G2344,county_facts!$A:$BB,30,FALSE)</f>
        <v>261600</v>
      </c>
      <c r="AI2344">
        <f>VLOOKUP($G2344,county_facts!$A:$BB,31,FALSE)</f>
        <v>79421</v>
      </c>
      <c r="AJ2344">
        <f>VLOOKUP($G2344,county_facts!$A:$BB,32,FALSE)</f>
        <v>2.77</v>
      </c>
      <c r="AK2344">
        <f>VLOOKUP($G2344,county_facts!$A:$BB,33,FALSE)</f>
        <v>29905</v>
      </c>
      <c r="AL2344">
        <f>VLOOKUP($G2344,county_facts!$A:$BB,34,FALSE)</f>
        <v>69743</v>
      </c>
      <c r="AM2344">
        <f>VLOOKUP($G2344,county_facts!$A:$BB,35,FALSE)</f>
        <v>8.5</v>
      </c>
      <c r="AN2344">
        <f>VLOOKUP($G2344,county_facts!$A:$BB,36,FALSE)</f>
        <v>5328</v>
      </c>
      <c r="AO2344">
        <f>VLOOKUP($G2344,county_facts!$A:$BB,37,FALSE)</f>
        <v>86962</v>
      </c>
      <c r="AP2344">
        <f>VLOOKUP($G2344,county_facts!$A:$BB,38,FALSE)</f>
        <v>2.2000000000000002</v>
      </c>
      <c r="AQ2344">
        <f>VLOOKUP($G2344,county_facts!$A:$BB,39,FALSE)</f>
        <v>12540</v>
      </c>
      <c r="AR2344">
        <f>VLOOKUP($G2344,county_facts!$A:$BB,40,FALSE)</f>
        <v>16367</v>
      </c>
      <c r="AS2344">
        <f>VLOOKUP($G2344,county_facts!$A:$BB,41,FALSE)</f>
        <v>18.2</v>
      </c>
      <c r="AT2344">
        <f>VLOOKUP($G2344,county_facts!$A:$BB,42,FALSE)</f>
        <v>1</v>
      </c>
      <c r="AU2344">
        <f>VLOOKUP($G2344,county_facts!$A:$BB,43,FALSE)</f>
        <v>3.7</v>
      </c>
      <c r="AV2344">
        <f>VLOOKUP($G2344,county_facts!$A:$BB,44,FALSE)</f>
        <v>0</v>
      </c>
      <c r="AW2344">
        <f>VLOOKUP($G2344,county_facts!$A:$BB,45,FALSE)</f>
        <v>2</v>
      </c>
      <c r="AX2344">
        <f>VLOOKUP($G2344,county_facts!$A:$BB,46,FALSE)</f>
        <v>32.9</v>
      </c>
      <c r="AY2344">
        <f>VLOOKUP($G2344,county_facts!$A:$BB,47,FALSE)</f>
        <v>1437051</v>
      </c>
      <c r="AZ2344">
        <f>VLOOKUP($G2344,county_facts!$A:$BB,48,FALSE)</f>
        <v>2123285</v>
      </c>
      <c r="BA2344">
        <f>VLOOKUP($G2344,county_facts!$A:$BB,49,FALSE)</f>
        <v>3977784</v>
      </c>
      <c r="BB2344">
        <f>VLOOKUP($G2344,county_facts!$A:$BB,50,FALSE)</f>
        <v>18152</v>
      </c>
      <c r="BC2344">
        <f>VLOOKUP($G2344,county_facts!$A:$BB,51,FALSE)</f>
        <v>369770</v>
      </c>
      <c r="BD2344">
        <f>VLOOKUP($G2344,county_facts!$A:$BB,52,FALSE)</f>
        <v>886</v>
      </c>
      <c r="BE2344">
        <f>VLOOKUP($G2344,county_facts!$A:$BB,53,FALSE)</f>
        <v>340.8</v>
      </c>
      <c r="BF2344">
        <f>VLOOKUP($G2344,county_facts!$A:$BB,54,FALSE)</f>
        <v>652</v>
      </c>
    </row>
    <row r="2345" spans="1:58" x14ac:dyDescent="0.3">
      <c r="A2345" t="s">
        <v>9</v>
      </c>
      <c r="B2345" t="s">
        <v>939</v>
      </c>
      <c r="C2345">
        <v>6908</v>
      </c>
      <c r="D2345" t="s">
        <v>840</v>
      </c>
      <c r="E2345">
        <v>28961</v>
      </c>
      <c r="F2345">
        <v>0.23852767499999999</v>
      </c>
      <c r="G2345">
        <v>51550</v>
      </c>
      <c r="H2345">
        <f>VLOOKUP($G2345,county_facts!$A:$BB,4,FALSE)</f>
        <v>233371</v>
      </c>
      <c r="I2345">
        <f>VLOOKUP($G2345,county_facts!$A:$BB,5,FALSE)</f>
        <v>222209</v>
      </c>
      <c r="J2345">
        <f>VLOOKUP($G2345,county_facts!$A:$BB,6,FALSE)</f>
        <v>5</v>
      </c>
      <c r="K2345">
        <f>VLOOKUP($G2345,county_facts!$A:$BB,7,FALSE)</f>
        <v>222209</v>
      </c>
      <c r="L2345">
        <f>VLOOKUP($G2345,county_facts!$A:$BB,8,FALSE)</f>
        <v>6.3</v>
      </c>
      <c r="M2345">
        <f>VLOOKUP($G2345,county_facts!$A:$BB,9,FALSE)</f>
        <v>24.5</v>
      </c>
      <c r="N2345">
        <f>VLOOKUP($G2345,county_facts!$A:$BB,10,FALSE)</f>
        <v>11.8</v>
      </c>
      <c r="O2345">
        <f>VLOOKUP($G2345,county_facts!$A:$BB,11,FALSE)</f>
        <v>51</v>
      </c>
      <c r="P2345">
        <f>VLOOKUP($G2345,county_facts!$A:$BB,12,FALSE)</f>
        <v>62.7</v>
      </c>
      <c r="Q2345">
        <f>VLOOKUP($G2345,county_facts!$A:$BB,13,FALSE)</f>
        <v>30.1</v>
      </c>
      <c r="R2345">
        <f>VLOOKUP($G2345,county_facts!$A:$BB,14,FALSE)</f>
        <v>0.4</v>
      </c>
      <c r="S2345">
        <f>VLOOKUP($G2345,county_facts!$A:$BB,15,FALSE)</f>
        <v>3.4</v>
      </c>
      <c r="T2345">
        <f>VLOOKUP($G2345,county_facts!$A:$BB,16,FALSE)</f>
        <v>0.1</v>
      </c>
      <c r="U2345">
        <f>VLOOKUP($G2345,county_facts!$A:$BB,17,FALSE)</f>
        <v>3.2</v>
      </c>
      <c r="V2345">
        <f>VLOOKUP($G2345,county_facts!$A:$BB,18,FALSE)</f>
        <v>5.3</v>
      </c>
      <c r="W2345">
        <f>VLOOKUP($G2345,county_facts!$A:$BB,19,FALSE)</f>
        <v>58.9</v>
      </c>
      <c r="X2345">
        <f>VLOOKUP($G2345,county_facts!$A:$BB,20,FALSE)</f>
        <v>85.4</v>
      </c>
      <c r="Y2345">
        <f>VLOOKUP($G2345,county_facts!$A:$BB,21,FALSE)</f>
        <v>4.8</v>
      </c>
      <c r="Z2345">
        <f>VLOOKUP($G2345,county_facts!$A:$BB,22,FALSE)</f>
        <v>7.4</v>
      </c>
      <c r="AA2345">
        <f>VLOOKUP($G2345,county_facts!$A:$BB,23,FALSE)</f>
        <v>90.2</v>
      </c>
      <c r="AB2345">
        <f>VLOOKUP($G2345,county_facts!$A:$BB,24,FALSE)</f>
        <v>29.3</v>
      </c>
      <c r="AC2345">
        <f>VLOOKUP($G2345,county_facts!$A:$BB,25,FALSE)</f>
        <v>25990</v>
      </c>
      <c r="AD2345">
        <f>VLOOKUP($G2345,county_facts!$A:$BB,26,FALSE)</f>
        <v>24.4</v>
      </c>
      <c r="AE2345">
        <f>VLOOKUP($G2345,county_facts!$A:$BB,27,FALSE)</f>
        <v>88110</v>
      </c>
      <c r="AF2345">
        <f>VLOOKUP($G2345,county_facts!$A:$BB,28,FALSE)</f>
        <v>72.5</v>
      </c>
      <c r="AG2345">
        <f>VLOOKUP($G2345,county_facts!$A:$BB,29,FALSE)</f>
        <v>16.899999999999999</v>
      </c>
      <c r="AH2345">
        <f>VLOOKUP($G2345,county_facts!$A:$BB,30,FALSE)</f>
        <v>261600</v>
      </c>
      <c r="AI2345">
        <f>VLOOKUP($G2345,county_facts!$A:$BB,31,FALSE)</f>
        <v>79421</v>
      </c>
      <c r="AJ2345">
        <f>VLOOKUP($G2345,county_facts!$A:$BB,32,FALSE)</f>
        <v>2.77</v>
      </c>
      <c r="AK2345">
        <f>VLOOKUP($G2345,county_facts!$A:$BB,33,FALSE)</f>
        <v>29905</v>
      </c>
      <c r="AL2345">
        <f>VLOOKUP($G2345,county_facts!$A:$BB,34,FALSE)</f>
        <v>69743</v>
      </c>
      <c r="AM2345">
        <f>VLOOKUP($G2345,county_facts!$A:$BB,35,FALSE)</f>
        <v>8.5</v>
      </c>
      <c r="AN2345">
        <f>VLOOKUP($G2345,county_facts!$A:$BB,36,FALSE)</f>
        <v>5328</v>
      </c>
      <c r="AO2345">
        <f>VLOOKUP($G2345,county_facts!$A:$BB,37,FALSE)</f>
        <v>86962</v>
      </c>
      <c r="AP2345">
        <f>VLOOKUP($G2345,county_facts!$A:$BB,38,FALSE)</f>
        <v>2.2000000000000002</v>
      </c>
      <c r="AQ2345">
        <f>VLOOKUP($G2345,county_facts!$A:$BB,39,FALSE)</f>
        <v>12540</v>
      </c>
      <c r="AR2345">
        <f>VLOOKUP($G2345,county_facts!$A:$BB,40,FALSE)</f>
        <v>16367</v>
      </c>
      <c r="AS2345">
        <f>VLOOKUP($G2345,county_facts!$A:$BB,41,FALSE)</f>
        <v>18.2</v>
      </c>
      <c r="AT2345">
        <f>VLOOKUP($G2345,county_facts!$A:$BB,42,FALSE)</f>
        <v>1</v>
      </c>
      <c r="AU2345">
        <f>VLOOKUP($G2345,county_facts!$A:$BB,43,FALSE)</f>
        <v>3.7</v>
      </c>
      <c r="AV2345">
        <f>VLOOKUP($G2345,county_facts!$A:$BB,44,FALSE)</f>
        <v>0</v>
      </c>
      <c r="AW2345">
        <f>VLOOKUP($G2345,county_facts!$A:$BB,45,FALSE)</f>
        <v>2</v>
      </c>
      <c r="AX2345">
        <f>VLOOKUP($G2345,county_facts!$A:$BB,46,FALSE)</f>
        <v>32.9</v>
      </c>
      <c r="AY2345">
        <f>VLOOKUP($G2345,county_facts!$A:$BB,47,FALSE)</f>
        <v>1437051</v>
      </c>
      <c r="AZ2345">
        <f>VLOOKUP($G2345,county_facts!$A:$BB,48,FALSE)</f>
        <v>2123285</v>
      </c>
      <c r="BA2345">
        <f>VLOOKUP($G2345,county_facts!$A:$BB,49,FALSE)</f>
        <v>3977784</v>
      </c>
      <c r="BB2345">
        <f>VLOOKUP($G2345,county_facts!$A:$BB,50,FALSE)</f>
        <v>18152</v>
      </c>
      <c r="BC2345">
        <f>VLOOKUP($G2345,county_facts!$A:$BB,51,FALSE)</f>
        <v>369770</v>
      </c>
      <c r="BD2345">
        <f>VLOOKUP($G2345,county_facts!$A:$BB,52,FALSE)</f>
        <v>886</v>
      </c>
      <c r="BE2345">
        <f>VLOOKUP($G2345,county_facts!$A:$BB,53,FALSE)</f>
        <v>340.8</v>
      </c>
      <c r="BF2345">
        <f>VLOOKUP($G2345,county_facts!$A:$BB,54,FALSE)</f>
        <v>652</v>
      </c>
    </row>
    <row r="2346" spans="1:58" x14ac:dyDescent="0.3">
      <c r="A2346" t="s">
        <v>9</v>
      </c>
      <c r="B2346" t="s">
        <v>940</v>
      </c>
      <c r="C2346">
        <v>4675</v>
      </c>
      <c r="D2346" t="s">
        <v>840</v>
      </c>
      <c r="E2346">
        <v>9092</v>
      </c>
      <c r="F2346">
        <v>0.51418829700000002</v>
      </c>
      <c r="G2346">
        <v>51540</v>
      </c>
      <c r="H2346">
        <f>VLOOKUP($G2346,county_facts!$A:$BB,4,FALSE)</f>
        <v>45593</v>
      </c>
      <c r="I2346">
        <f>VLOOKUP($G2346,county_facts!$A:$BB,5,FALSE)</f>
        <v>43435</v>
      </c>
      <c r="J2346">
        <f>VLOOKUP($G2346,county_facts!$A:$BB,6,FALSE)</f>
        <v>5</v>
      </c>
      <c r="K2346">
        <f>VLOOKUP($G2346,county_facts!$A:$BB,7,FALSE)</f>
        <v>43475</v>
      </c>
      <c r="L2346">
        <f>VLOOKUP($G2346,county_facts!$A:$BB,8,FALSE)</f>
        <v>5.7</v>
      </c>
      <c r="M2346">
        <f>VLOOKUP($G2346,county_facts!$A:$BB,9,FALSE)</f>
        <v>15.6</v>
      </c>
      <c r="N2346">
        <f>VLOOKUP($G2346,county_facts!$A:$BB,10,FALSE)</f>
        <v>9.5</v>
      </c>
      <c r="O2346">
        <f>VLOOKUP($G2346,county_facts!$A:$BB,11,FALSE)</f>
        <v>51.7</v>
      </c>
      <c r="P2346">
        <f>VLOOKUP($G2346,county_facts!$A:$BB,12,FALSE)</f>
        <v>69.900000000000006</v>
      </c>
      <c r="Q2346">
        <f>VLOOKUP($G2346,county_facts!$A:$BB,13,FALSE)</f>
        <v>19.2</v>
      </c>
      <c r="R2346">
        <f>VLOOKUP($G2346,county_facts!$A:$BB,14,FALSE)</f>
        <v>0.4</v>
      </c>
      <c r="S2346">
        <f>VLOOKUP($G2346,county_facts!$A:$BB,15,FALSE)</f>
        <v>7.1</v>
      </c>
      <c r="T2346">
        <f>VLOOKUP($G2346,county_facts!$A:$BB,16,FALSE)</f>
        <v>0.1</v>
      </c>
      <c r="U2346">
        <f>VLOOKUP($G2346,county_facts!$A:$BB,17,FALSE)</f>
        <v>3.2</v>
      </c>
      <c r="V2346">
        <f>VLOOKUP($G2346,county_facts!$A:$BB,18,FALSE)</f>
        <v>4.9000000000000004</v>
      </c>
      <c r="W2346">
        <f>VLOOKUP($G2346,county_facts!$A:$BB,19,FALSE)</f>
        <v>66.099999999999994</v>
      </c>
      <c r="X2346">
        <f>VLOOKUP($G2346,county_facts!$A:$BB,20,FALSE)</f>
        <v>72.099999999999994</v>
      </c>
      <c r="Y2346">
        <f>VLOOKUP($G2346,county_facts!$A:$BB,21,FALSE)</f>
        <v>12.3</v>
      </c>
      <c r="Z2346">
        <f>VLOOKUP($G2346,county_facts!$A:$BB,22,FALSE)</f>
        <v>13.9</v>
      </c>
      <c r="AA2346">
        <f>VLOOKUP($G2346,county_facts!$A:$BB,23,FALSE)</f>
        <v>88.2</v>
      </c>
      <c r="AB2346">
        <f>VLOOKUP($G2346,county_facts!$A:$BB,24,FALSE)</f>
        <v>49.9</v>
      </c>
      <c r="AC2346">
        <f>VLOOKUP($G2346,county_facts!$A:$BB,25,FALSE)</f>
        <v>1742</v>
      </c>
      <c r="AD2346">
        <f>VLOOKUP($G2346,county_facts!$A:$BB,26,FALSE)</f>
        <v>17.399999999999999</v>
      </c>
      <c r="AE2346">
        <f>VLOOKUP($G2346,county_facts!$A:$BB,27,FALSE)</f>
        <v>20291</v>
      </c>
      <c r="AF2346">
        <f>VLOOKUP($G2346,county_facts!$A:$BB,28,FALSE)</f>
        <v>40.5</v>
      </c>
      <c r="AG2346">
        <f>VLOOKUP($G2346,county_facts!$A:$BB,29,FALSE)</f>
        <v>40.6</v>
      </c>
      <c r="AH2346">
        <f>VLOOKUP($G2346,county_facts!$A:$BB,30,FALSE)</f>
        <v>293000</v>
      </c>
      <c r="AI2346">
        <f>VLOOKUP($G2346,county_facts!$A:$BB,31,FALSE)</f>
        <v>17443</v>
      </c>
      <c r="AJ2346">
        <f>VLOOKUP($G2346,county_facts!$A:$BB,32,FALSE)</f>
        <v>2.33</v>
      </c>
      <c r="AK2346">
        <f>VLOOKUP($G2346,county_facts!$A:$BB,33,FALSE)</f>
        <v>27268</v>
      </c>
      <c r="AL2346">
        <f>VLOOKUP($G2346,county_facts!$A:$BB,34,FALSE)</f>
        <v>44601</v>
      </c>
      <c r="AM2346">
        <f>VLOOKUP($G2346,county_facts!$A:$BB,35,FALSE)</f>
        <v>27.5</v>
      </c>
      <c r="AN2346">
        <f>VLOOKUP($G2346,county_facts!$A:$BB,36,FALSE)</f>
        <v>2013</v>
      </c>
      <c r="AO2346">
        <f>VLOOKUP($G2346,county_facts!$A:$BB,37,FALSE)</f>
        <v>31317</v>
      </c>
      <c r="AP2346">
        <f>VLOOKUP($G2346,county_facts!$A:$BB,38,FALSE)</f>
        <v>1.7</v>
      </c>
      <c r="AQ2346">
        <f>VLOOKUP($G2346,county_facts!$A:$BB,39,FALSE)</f>
        <v>3768</v>
      </c>
      <c r="AR2346">
        <f>VLOOKUP($G2346,county_facts!$A:$BB,40,FALSE)</f>
        <v>4915</v>
      </c>
      <c r="AS2346">
        <f>VLOOKUP($G2346,county_facts!$A:$BB,41,FALSE)</f>
        <v>0</v>
      </c>
      <c r="AT2346">
        <f>VLOOKUP($G2346,county_facts!$A:$BB,42,FALSE)</f>
        <v>0</v>
      </c>
      <c r="AU2346">
        <f>VLOOKUP($G2346,county_facts!$A:$BB,43,FALSE)</f>
        <v>3.3</v>
      </c>
      <c r="AV2346">
        <f>VLOOKUP($G2346,county_facts!$A:$BB,44,FALSE)</f>
        <v>0</v>
      </c>
      <c r="AW2346">
        <f>VLOOKUP($G2346,county_facts!$A:$BB,45,FALSE)</f>
        <v>1.3</v>
      </c>
      <c r="AX2346">
        <f>VLOOKUP($G2346,county_facts!$A:$BB,46,FALSE)</f>
        <v>25.8</v>
      </c>
      <c r="AY2346">
        <f>VLOOKUP($G2346,county_facts!$A:$BB,47,FALSE)</f>
        <v>677065</v>
      </c>
      <c r="AZ2346">
        <f>VLOOKUP($G2346,county_facts!$A:$BB,48,FALSE)</f>
        <v>203434</v>
      </c>
      <c r="BA2346">
        <f>VLOOKUP($G2346,county_facts!$A:$BB,49,FALSE)</f>
        <v>699395</v>
      </c>
      <c r="BB2346">
        <f>VLOOKUP($G2346,county_facts!$A:$BB,50,FALSE)</f>
        <v>16950</v>
      </c>
      <c r="BC2346">
        <f>VLOOKUP($G2346,county_facts!$A:$BB,51,FALSE)</f>
        <v>303579</v>
      </c>
      <c r="BD2346">
        <f>VLOOKUP($G2346,county_facts!$A:$BB,52,FALSE)</f>
        <v>173</v>
      </c>
      <c r="BE2346">
        <f>VLOOKUP($G2346,county_facts!$A:$BB,53,FALSE)</f>
        <v>10.24</v>
      </c>
      <c r="BF2346">
        <f>VLOOKUP($G2346,county_facts!$A:$BB,54,FALSE)</f>
        <v>4246.3999999999996</v>
      </c>
    </row>
    <row r="2347" spans="1:58" x14ac:dyDescent="0.3">
      <c r="A2347" t="s">
        <v>6</v>
      </c>
      <c r="B2347" t="s">
        <v>940</v>
      </c>
      <c r="C2347">
        <v>4417</v>
      </c>
      <c r="D2347" t="s">
        <v>840</v>
      </c>
      <c r="E2347">
        <v>9092</v>
      </c>
      <c r="F2347">
        <v>0.48581170299999998</v>
      </c>
      <c r="G2347">
        <v>51540</v>
      </c>
      <c r="H2347">
        <f>VLOOKUP($G2347,county_facts!$A:$BB,4,FALSE)</f>
        <v>45593</v>
      </c>
      <c r="I2347">
        <f>VLOOKUP($G2347,county_facts!$A:$BB,5,FALSE)</f>
        <v>43435</v>
      </c>
      <c r="J2347">
        <f>VLOOKUP($G2347,county_facts!$A:$BB,6,FALSE)</f>
        <v>5</v>
      </c>
      <c r="K2347">
        <f>VLOOKUP($G2347,county_facts!$A:$BB,7,FALSE)</f>
        <v>43475</v>
      </c>
      <c r="L2347">
        <f>VLOOKUP($G2347,county_facts!$A:$BB,8,FALSE)</f>
        <v>5.7</v>
      </c>
      <c r="M2347">
        <f>VLOOKUP($G2347,county_facts!$A:$BB,9,FALSE)</f>
        <v>15.6</v>
      </c>
      <c r="N2347">
        <f>VLOOKUP($G2347,county_facts!$A:$BB,10,FALSE)</f>
        <v>9.5</v>
      </c>
      <c r="O2347">
        <f>VLOOKUP($G2347,county_facts!$A:$BB,11,FALSE)</f>
        <v>51.7</v>
      </c>
      <c r="P2347">
        <f>VLOOKUP($G2347,county_facts!$A:$BB,12,FALSE)</f>
        <v>69.900000000000006</v>
      </c>
      <c r="Q2347">
        <f>VLOOKUP($G2347,county_facts!$A:$BB,13,FALSE)</f>
        <v>19.2</v>
      </c>
      <c r="R2347">
        <f>VLOOKUP($G2347,county_facts!$A:$BB,14,FALSE)</f>
        <v>0.4</v>
      </c>
      <c r="S2347">
        <f>VLOOKUP($G2347,county_facts!$A:$BB,15,FALSE)</f>
        <v>7.1</v>
      </c>
      <c r="T2347">
        <f>VLOOKUP($G2347,county_facts!$A:$BB,16,FALSE)</f>
        <v>0.1</v>
      </c>
      <c r="U2347">
        <f>VLOOKUP($G2347,county_facts!$A:$BB,17,FALSE)</f>
        <v>3.2</v>
      </c>
      <c r="V2347">
        <f>VLOOKUP($G2347,county_facts!$A:$BB,18,FALSE)</f>
        <v>4.9000000000000004</v>
      </c>
      <c r="W2347">
        <f>VLOOKUP($G2347,county_facts!$A:$BB,19,FALSE)</f>
        <v>66.099999999999994</v>
      </c>
      <c r="X2347">
        <f>VLOOKUP($G2347,county_facts!$A:$BB,20,FALSE)</f>
        <v>72.099999999999994</v>
      </c>
      <c r="Y2347">
        <f>VLOOKUP($G2347,county_facts!$A:$BB,21,FALSE)</f>
        <v>12.3</v>
      </c>
      <c r="Z2347">
        <f>VLOOKUP($G2347,county_facts!$A:$BB,22,FALSE)</f>
        <v>13.9</v>
      </c>
      <c r="AA2347">
        <f>VLOOKUP($G2347,county_facts!$A:$BB,23,FALSE)</f>
        <v>88.2</v>
      </c>
      <c r="AB2347">
        <f>VLOOKUP($G2347,county_facts!$A:$BB,24,FALSE)</f>
        <v>49.9</v>
      </c>
      <c r="AC2347">
        <f>VLOOKUP($G2347,county_facts!$A:$BB,25,FALSE)</f>
        <v>1742</v>
      </c>
      <c r="AD2347">
        <f>VLOOKUP($G2347,county_facts!$A:$BB,26,FALSE)</f>
        <v>17.399999999999999</v>
      </c>
      <c r="AE2347">
        <f>VLOOKUP($G2347,county_facts!$A:$BB,27,FALSE)</f>
        <v>20291</v>
      </c>
      <c r="AF2347">
        <f>VLOOKUP($G2347,county_facts!$A:$BB,28,FALSE)</f>
        <v>40.5</v>
      </c>
      <c r="AG2347">
        <f>VLOOKUP($G2347,county_facts!$A:$BB,29,FALSE)</f>
        <v>40.6</v>
      </c>
      <c r="AH2347">
        <f>VLOOKUP($G2347,county_facts!$A:$BB,30,FALSE)</f>
        <v>293000</v>
      </c>
      <c r="AI2347">
        <f>VLOOKUP($G2347,county_facts!$A:$BB,31,FALSE)</f>
        <v>17443</v>
      </c>
      <c r="AJ2347">
        <f>VLOOKUP($G2347,county_facts!$A:$BB,32,FALSE)</f>
        <v>2.33</v>
      </c>
      <c r="AK2347">
        <f>VLOOKUP($G2347,county_facts!$A:$BB,33,FALSE)</f>
        <v>27268</v>
      </c>
      <c r="AL2347">
        <f>VLOOKUP($G2347,county_facts!$A:$BB,34,FALSE)</f>
        <v>44601</v>
      </c>
      <c r="AM2347">
        <f>VLOOKUP($G2347,county_facts!$A:$BB,35,FALSE)</f>
        <v>27.5</v>
      </c>
      <c r="AN2347">
        <f>VLOOKUP($G2347,county_facts!$A:$BB,36,FALSE)</f>
        <v>2013</v>
      </c>
      <c r="AO2347">
        <f>VLOOKUP($G2347,county_facts!$A:$BB,37,FALSE)</f>
        <v>31317</v>
      </c>
      <c r="AP2347">
        <f>VLOOKUP($G2347,county_facts!$A:$BB,38,FALSE)</f>
        <v>1.7</v>
      </c>
      <c r="AQ2347">
        <f>VLOOKUP($G2347,county_facts!$A:$BB,39,FALSE)</f>
        <v>3768</v>
      </c>
      <c r="AR2347">
        <f>VLOOKUP($G2347,county_facts!$A:$BB,40,FALSE)</f>
        <v>4915</v>
      </c>
      <c r="AS2347">
        <f>VLOOKUP($G2347,county_facts!$A:$BB,41,FALSE)</f>
        <v>0</v>
      </c>
      <c r="AT2347">
        <f>VLOOKUP($G2347,county_facts!$A:$BB,42,FALSE)</f>
        <v>0</v>
      </c>
      <c r="AU2347">
        <f>VLOOKUP($G2347,county_facts!$A:$BB,43,FALSE)</f>
        <v>3.3</v>
      </c>
      <c r="AV2347">
        <f>VLOOKUP($G2347,county_facts!$A:$BB,44,FALSE)</f>
        <v>0</v>
      </c>
      <c r="AW2347">
        <f>VLOOKUP($G2347,county_facts!$A:$BB,45,FALSE)</f>
        <v>1.3</v>
      </c>
      <c r="AX2347">
        <f>VLOOKUP($G2347,county_facts!$A:$BB,46,FALSE)</f>
        <v>25.8</v>
      </c>
      <c r="AY2347">
        <f>VLOOKUP($G2347,county_facts!$A:$BB,47,FALSE)</f>
        <v>677065</v>
      </c>
      <c r="AZ2347">
        <f>VLOOKUP($G2347,county_facts!$A:$BB,48,FALSE)</f>
        <v>203434</v>
      </c>
      <c r="BA2347">
        <f>VLOOKUP($G2347,county_facts!$A:$BB,49,FALSE)</f>
        <v>699395</v>
      </c>
      <c r="BB2347">
        <f>VLOOKUP($G2347,county_facts!$A:$BB,50,FALSE)</f>
        <v>16950</v>
      </c>
      <c r="BC2347">
        <f>VLOOKUP($G2347,county_facts!$A:$BB,51,FALSE)</f>
        <v>303579</v>
      </c>
      <c r="BD2347">
        <f>VLOOKUP($G2347,county_facts!$A:$BB,52,FALSE)</f>
        <v>173</v>
      </c>
      <c r="BE2347">
        <f>VLOOKUP($G2347,county_facts!$A:$BB,53,FALSE)</f>
        <v>10.24</v>
      </c>
      <c r="BF2347">
        <f>VLOOKUP($G2347,county_facts!$A:$BB,54,FALSE)</f>
        <v>4246.3999999999996</v>
      </c>
    </row>
    <row r="2348" spans="1:58" x14ac:dyDescent="0.3">
      <c r="A2348" t="s">
        <v>6</v>
      </c>
      <c r="B2348" t="s">
        <v>885</v>
      </c>
      <c r="C2348">
        <v>702</v>
      </c>
      <c r="D2348" t="s">
        <v>840</v>
      </c>
      <c r="E2348">
        <v>829</v>
      </c>
      <c r="F2348">
        <v>0.84680337800000005</v>
      </c>
      <c r="G2348">
        <v>51037</v>
      </c>
      <c r="H2348">
        <f>VLOOKUP($G2348,county_facts!$A:$BB,4,FALSE)</f>
        <v>12225</v>
      </c>
      <c r="I2348">
        <f>VLOOKUP($G2348,county_facts!$A:$BB,5,FALSE)</f>
        <v>12575</v>
      </c>
      <c r="J2348">
        <f>VLOOKUP($G2348,county_facts!$A:$BB,6,FALSE)</f>
        <v>-2.8</v>
      </c>
      <c r="K2348">
        <f>VLOOKUP($G2348,county_facts!$A:$BB,7,FALSE)</f>
        <v>12586</v>
      </c>
      <c r="L2348">
        <f>VLOOKUP($G2348,county_facts!$A:$BB,8,FALSE)</f>
        <v>5.5</v>
      </c>
      <c r="M2348">
        <f>VLOOKUP($G2348,county_facts!$A:$BB,9,FALSE)</f>
        <v>21.6</v>
      </c>
      <c r="N2348">
        <f>VLOOKUP($G2348,county_facts!$A:$BB,10,FALSE)</f>
        <v>20.2</v>
      </c>
      <c r="O2348">
        <f>VLOOKUP($G2348,county_facts!$A:$BB,11,FALSE)</f>
        <v>50.2</v>
      </c>
      <c r="P2348">
        <f>VLOOKUP($G2348,county_facts!$A:$BB,12,FALSE)</f>
        <v>68.5</v>
      </c>
      <c r="Q2348">
        <f>VLOOKUP($G2348,county_facts!$A:$BB,13,FALSE)</f>
        <v>29.3</v>
      </c>
      <c r="R2348">
        <f>VLOOKUP($G2348,county_facts!$A:$BB,14,FALSE)</f>
        <v>0.4</v>
      </c>
      <c r="S2348">
        <f>VLOOKUP($G2348,county_facts!$A:$BB,15,FALSE)</f>
        <v>0.3</v>
      </c>
      <c r="T2348">
        <f>VLOOKUP($G2348,county_facts!$A:$BB,16,FALSE)</f>
        <v>0</v>
      </c>
      <c r="U2348">
        <f>VLOOKUP($G2348,county_facts!$A:$BB,17,FALSE)</f>
        <v>1.5</v>
      </c>
      <c r="V2348">
        <f>VLOOKUP($G2348,county_facts!$A:$BB,18,FALSE)</f>
        <v>2.8</v>
      </c>
      <c r="W2348">
        <f>VLOOKUP($G2348,county_facts!$A:$BB,19,FALSE)</f>
        <v>66.900000000000006</v>
      </c>
      <c r="X2348">
        <f>VLOOKUP($G2348,county_facts!$A:$BB,20,FALSE)</f>
        <v>90.2</v>
      </c>
      <c r="Y2348">
        <f>VLOOKUP($G2348,county_facts!$A:$BB,21,FALSE)</f>
        <v>1.1000000000000001</v>
      </c>
      <c r="Z2348">
        <f>VLOOKUP($G2348,county_facts!$A:$BB,22,FALSE)</f>
        <v>1.7</v>
      </c>
      <c r="AA2348">
        <f>VLOOKUP($G2348,county_facts!$A:$BB,23,FALSE)</f>
        <v>74.8</v>
      </c>
      <c r="AB2348">
        <f>VLOOKUP($G2348,county_facts!$A:$BB,24,FALSE)</f>
        <v>15.6</v>
      </c>
      <c r="AC2348">
        <f>VLOOKUP($G2348,county_facts!$A:$BB,25,FALSE)</f>
        <v>1008</v>
      </c>
      <c r="AD2348">
        <f>VLOOKUP($G2348,county_facts!$A:$BB,26,FALSE)</f>
        <v>32.1</v>
      </c>
      <c r="AE2348">
        <f>VLOOKUP($G2348,county_facts!$A:$BB,27,FALSE)</f>
        <v>6290</v>
      </c>
      <c r="AF2348">
        <f>VLOOKUP($G2348,county_facts!$A:$BB,28,FALSE)</f>
        <v>73</v>
      </c>
      <c r="AG2348">
        <f>VLOOKUP($G2348,county_facts!$A:$BB,29,FALSE)</f>
        <v>3</v>
      </c>
      <c r="AH2348">
        <f>VLOOKUP($G2348,county_facts!$A:$BB,30,FALSE)</f>
        <v>98900</v>
      </c>
      <c r="AI2348">
        <f>VLOOKUP($G2348,county_facts!$A:$BB,31,FALSE)</f>
        <v>4751</v>
      </c>
      <c r="AJ2348">
        <f>VLOOKUP($G2348,county_facts!$A:$BB,32,FALSE)</f>
        <v>2.59</v>
      </c>
      <c r="AK2348">
        <f>VLOOKUP($G2348,county_facts!$A:$BB,33,FALSE)</f>
        <v>18762</v>
      </c>
      <c r="AL2348">
        <f>VLOOKUP($G2348,county_facts!$A:$BB,34,FALSE)</f>
        <v>33015</v>
      </c>
      <c r="AM2348">
        <f>VLOOKUP($G2348,county_facts!$A:$BB,35,FALSE)</f>
        <v>17.899999999999999</v>
      </c>
      <c r="AN2348">
        <f>VLOOKUP($G2348,county_facts!$A:$BB,36,FALSE)</f>
        <v>232</v>
      </c>
      <c r="AO2348">
        <f>VLOOKUP($G2348,county_facts!$A:$BB,37,FALSE)</f>
        <v>1731</v>
      </c>
      <c r="AP2348">
        <f>VLOOKUP($G2348,county_facts!$A:$BB,38,FALSE)</f>
        <v>-0.8</v>
      </c>
      <c r="AQ2348">
        <f>VLOOKUP($G2348,county_facts!$A:$BB,39,FALSE)</f>
        <v>662</v>
      </c>
      <c r="AR2348">
        <f>VLOOKUP($G2348,county_facts!$A:$BB,40,FALSE)</f>
        <v>746</v>
      </c>
      <c r="AS2348">
        <f>VLOOKUP($G2348,county_facts!$A:$BB,41,FALSE)</f>
        <v>0</v>
      </c>
      <c r="AT2348">
        <f>VLOOKUP($G2348,county_facts!$A:$BB,42,FALSE)</f>
        <v>0</v>
      </c>
      <c r="AU2348">
        <f>VLOOKUP($G2348,county_facts!$A:$BB,43,FALSE)</f>
        <v>0</v>
      </c>
      <c r="AV2348">
        <f>VLOOKUP($G2348,county_facts!$A:$BB,44,FALSE)</f>
        <v>0</v>
      </c>
      <c r="AW2348">
        <f>VLOOKUP($G2348,county_facts!$A:$BB,45,FALSE)</f>
        <v>0</v>
      </c>
      <c r="AX2348">
        <f>VLOOKUP($G2348,county_facts!$A:$BB,46,FALSE)</f>
        <v>0</v>
      </c>
      <c r="AY2348">
        <f>VLOOKUP($G2348,county_facts!$A:$BB,47,FALSE)</f>
        <v>91908</v>
      </c>
      <c r="AZ2348">
        <f>VLOOKUP($G2348,county_facts!$A:$BB,48,FALSE)</f>
        <v>10056</v>
      </c>
      <c r="BA2348">
        <f>VLOOKUP($G2348,county_facts!$A:$BB,49,FALSE)</f>
        <v>62090</v>
      </c>
      <c r="BB2348">
        <f>VLOOKUP($G2348,county_facts!$A:$BB,50,FALSE)</f>
        <v>5074</v>
      </c>
      <c r="BC2348">
        <f>VLOOKUP($G2348,county_facts!$A:$BB,51,FALSE)</f>
        <v>2729</v>
      </c>
      <c r="BD2348">
        <f>VLOOKUP($G2348,county_facts!$A:$BB,52,FALSE)</f>
        <v>13</v>
      </c>
      <c r="BE2348">
        <f>VLOOKUP($G2348,county_facts!$A:$BB,53,FALSE)</f>
        <v>475.27</v>
      </c>
      <c r="BF2348">
        <f>VLOOKUP($G2348,county_facts!$A:$BB,54,FALSE)</f>
        <v>26.5</v>
      </c>
    </row>
    <row r="2349" spans="1:58" x14ac:dyDescent="0.3">
      <c r="A2349" t="s">
        <v>9</v>
      </c>
      <c r="B2349" t="s">
        <v>885</v>
      </c>
      <c r="C2349">
        <v>127</v>
      </c>
      <c r="D2349" t="s">
        <v>840</v>
      </c>
      <c r="E2349">
        <v>829</v>
      </c>
      <c r="F2349">
        <v>0.153196622</v>
      </c>
      <c r="G2349">
        <v>51037</v>
      </c>
      <c r="H2349">
        <f>VLOOKUP($G2349,county_facts!$A:$BB,4,FALSE)</f>
        <v>12225</v>
      </c>
      <c r="I2349">
        <f>VLOOKUP($G2349,county_facts!$A:$BB,5,FALSE)</f>
        <v>12575</v>
      </c>
      <c r="J2349">
        <f>VLOOKUP($G2349,county_facts!$A:$BB,6,FALSE)</f>
        <v>-2.8</v>
      </c>
      <c r="K2349">
        <f>VLOOKUP($G2349,county_facts!$A:$BB,7,FALSE)</f>
        <v>12586</v>
      </c>
      <c r="L2349">
        <f>VLOOKUP($G2349,county_facts!$A:$BB,8,FALSE)</f>
        <v>5.5</v>
      </c>
      <c r="M2349">
        <f>VLOOKUP($G2349,county_facts!$A:$BB,9,FALSE)</f>
        <v>21.6</v>
      </c>
      <c r="N2349">
        <f>VLOOKUP($G2349,county_facts!$A:$BB,10,FALSE)</f>
        <v>20.2</v>
      </c>
      <c r="O2349">
        <f>VLOOKUP($G2349,county_facts!$A:$BB,11,FALSE)</f>
        <v>50.2</v>
      </c>
      <c r="P2349">
        <f>VLOOKUP($G2349,county_facts!$A:$BB,12,FALSE)</f>
        <v>68.5</v>
      </c>
      <c r="Q2349">
        <f>VLOOKUP($G2349,county_facts!$A:$BB,13,FALSE)</f>
        <v>29.3</v>
      </c>
      <c r="R2349">
        <f>VLOOKUP($G2349,county_facts!$A:$BB,14,FALSE)</f>
        <v>0.4</v>
      </c>
      <c r="S2349">
        <f>VLOOKUP($G2349,county_facts!$A:$BB,15,FALSE)</f>
        <v>0.3</v>
      </c>
      <c r="T2349">
        <f>VLOOKUP($G2349,county_facts!$A:$BB,16,FALSE)</f>
        <v>0</v>
      </c>
      <c r="U2349">
        <f>VLOOKUP($G2349,county_facts!$A:$BB,17,FALSE)</f>
        <v>1.5</v>
      </c>
      <c r="V2349">
        <f>VLOOKUP($G2349,county_facts!$A:$BB,18,FALSE)</f>
        <v>2.8</v>
      </c>
      <c r="W2349">
        <f>VLOOKUP($G2349,county_facts!$A:$BB,19,FALSE)</f>
        <v>66.900000000000006</v>
      </c>
      <c r="X2349">
        <f>VLOOKUP($G2349,county_facts!$A:$BB,20,FALSE)</f>
        <v>90.2</v>
      </c>
      <c r="Y2349">
        <f>VLOOKUP($G2349,county_facts!$A:$BB,21,FALSE)</f>
        <v>1.1000000000000001</v>
      </c>
      <c r="Z2349">
        <f>VLOOKUP($G2349,county_facts!$A:$BB,22,FALSE)</f>
        <v>1.7</v>
      </c>
      <c r="AA2349">
        <f>VLOOKUP($G2349,county_facts!$A:$BB,23,FALSE)</f>
        <v>74.8</v>
      </c>
      <c r="AB2349">
        <f>VLOOKUP($G2349,county_facts!$A:$BB,24,FALSE)</f>
        <v>15.6</v>
      </c>
      <c r="AC2349">
        <f>VLOOKUP($G2349,county_facts!$A:$BB,25,FALSE)</f>
        <v>1008</v>
      </c>
      <c r="AD2349">
        <f>VLOOKUP($G2349,county_facts!$A:$BB,26,FALSE)</f>
        <v>32.1</v>
      </c>
      <c r="AE2349">
        <f>VLOOKUP($G2349,county_facts!$A:$BB,27,FALSE)</f>
        <v>6290</v>
      </c>
      <c r="AF2349">
        <f>VLOOKUP($G2349,county_facts!$A:$BB,28,FALSE)</f>
        <v>73</v>
      </c>
      <c r="AG2349">
        <f>VLOOKUP($G2349,county_facts!$A:$BB,29,FALSE)</f>
        <v>3</v>
      </c>
      <c r="AH2349">
        <f>VLOOKUP($G2349,county_facts!$A:$BB,30,FALSE)</f>
        <v>98900</v>
      </c>
      <c r="AI2349">
        <f>VLOOKUP($G2349,county_facts!$A:$BB,31,FALSE)</f>
        <v>4751</v>
      </c>
      <c r="AJ2349">
        <f>VLOOKUP($G2349,county_facts!$A:$BB,32,FALSE)</f>
        <v>2.59</v>
      </c>
      <c r="AK2349">
        <f>VLOOKUP($G2349,county_facts!$A:$BB,33,FALSE)</f>
        <v>18762</v>
      </c>
      <c r="AL2349">
        <f>VLOOKUP($G2349,county_facts!$A:$BB,34,FALSE)</f>
        <v>33015</v>
      </c>
      <c r="AM2349">
        <f>VLOOKUP($G2349,county_facts!$A:$BB,35,FALSE)</f>
        <v>17.899999999999999</v>
      </c>
      <c r="AN2349">
        <f>VLOOKUP($G2349,county_facts!$A:$BB,36,FALSE)</f>
        <v>232</v>
      </c>
      <c r="AO2349">
        <f>VLOOKUP($G2349,county_facts!$A:$BB,37,FALSE)</f>
        <v>1731</v>
      </c>
      <c r="AP2349">
        <f>VLOOKUP($G2349,county_facts!$A:$BB,38,FALSE)</f>
        <v>-0.8</v>
      </c>
      <c r="AQ2349">
        <f>VLOOKUP($G2349,county_facts!$A:$BB,39,FALSE)</f>
        <v>662</v>
      </c>
      <c r="AR2349">
        <f>VLOOKUP($G2349,county_facts!$A:$BB,40,FALSE)</f>
        <v>746</v>
      </c>
      <c r="AS2349">
        <f>VLOOKUP($G2349,county_facts!$A:$BB,41,FALSE)</f>
        <v>0</v>
      </c>
      <c r="AT2349">
        <f>VLOOKUP($G2349,county_facts!$A:$BB,42,FALSE)</f>
        <v>0</v>
      </c>
      <c r="AU2349">
        <f>VLOOKUP($G2349,county_facts!$A:$BB,43,FALSE)</f>
        <v>0</v>
      </c>
      <c r="AV2349">
        <f>VLOOKUP($G2349,county_facts!$A:$BB,44,FALSE)</f>
        <v>0</v>
      </c>
      <c r="AW2349">
        <f>VLOOKUP($G2349,county_facts!$A:$BB,45,FALSE)</f>
        <v>0</v>
      </c>
      <c r="AX2349">
        <f>VLOOKUP($G2349,county_facts!$A:$BB,46,FALSE)</f>
        <v>0</v>
      </c>
      <c r="AY2349">
        <f>VLOOKUP($G2349,county_facts!$A:$BB,47,FALSE)</f>
        <v>91908</v>
      </c>
      <c r="AZ2349">
        <f>VLOOKUP($G2349,county_facts!$A:$BB,48,FALSE)</f>
        <v>10056</v>
      </c>
      <c r="BA2349">
        <f>VLOOKUP($G2349,county_facts!$A:$BB,49,FALSE)</f>
        <v>62090</v>
      </c>
      <c r="BB2349">
        <f>VLOOKUP($G2349,county_facts!$A:$BB,50,FALSE)</f>
        <v>5074</v>
      </c>
      <c r="BC2349">
        <f>VLOOKUP($G2349,county_facts!$A:$BB,51,FALSE)</f>
        <v>2729</v>
      </c>
      <c r="BD2349">
        <f>VLOOKUP($G2349,county_facts!$A:$BB,52,FALSE)</f>
        <v>13</v>
      </c>
      <c r="BE2349">
        <f>VLOOKUP($G2349,county_facts!$A:$BB,53,FALSE)</f>
        <v>475.27</v>
      </c>
      <c r="BF2349">
        <f>VLOOKUP($G2349,county_facts!$A:$BB,54,FALSE)</f>
        <v>26.5</v>
      </c>
    </row>
    <row r="2350" spans="1:58" x14ac:dyDescent="0.3">
      <c r="A2350" t="s">
        <v>6</v>
      </c>
      <c r="B2350" t="s">
        <v>886</v>
      </c>
      <c r="C2350">
        <v>860</v>
      </c>
      <c r="D2350" t="s">
        <v>840</v>
      </c>
      <c r="E2350">
        <v>1029</v>
      </c>
      <c r="F2350">
        <v>0.83576287699999996</v>
      </c>
      <c r="G2350">
        <v>51036</v>
      </c>
      <c r="H2350">
        <f>VLOOKUP($G2350,county_facts!$A:$BB,4,FALSE)</f>
        <v>7023</v>
      </c>
      <c r="I2350">
        <f>VLOOKUP($G2350,county_facts!$A:$BB,5,FALSE)</f>
        <v>7256</v>
      </c>
      <c r="J2350">
        <f>VLOOKUP($G2350,county_facts!$A:$BB,6,FALSE)</f>
        <v>-3.2</v>
      </c>
      <c r="K2350">
        <f>VLOOKUP($G2350,county_facts!$A:$BB,7,FALSE)</f>
        <v>7256</v>
      </c>
      <c r="L2350">
        <f>VLOOKUP($G2350,county_facts!$A:$BB,8,FALSE)</f>
        <v>3.2</v>
      </c>
      <c r="M2350">
        <f>VLOOKUP($G2350,county_facts!$A:$BB,9,FALSE)</f>
        <v>15.8</v>
      </c>
      <c r="N2350">
        <f>VLOOKUP($G2350,county_facts!$A:$BB,10,FALSE)</f>
        <v>21.3</v>
      </c>
      <c r="O2350">
        <f>VLOOKUP($G2350,county_facts!$A:$BB,11,FALSE)</f>
        <v>50.9</v>
      </c>
      <c r="P2350">
        <f>VLOOKUP($G2350,county_facts!$A:$BB,12,FALSE)</f>
        <v>42.1</v>
      </c>
      <c r="Q2350">
        <f>VLOOKUP($G2350,county_facts!$A:$BB,13,FALSE)</f>
        <v>47.5</v>
      </c>
      <c r="R2350">
        <f>VLOOKUP($G2350,county_facts!$A:$BB,14,FALSE)</f>
        <v>7.2</v>
      </c>
      <c r="S2350">
        <f>VLOOKUP($G2350,county_facts!$A:$BB,15,FALSE)</f>
        <v>0.4</v>
      </c>
      <c r="T2350">
        <f>VLOOKUP($G2350,county_facts!$A:$BB,16,FALSE)</f>
        <v>0.1</v>
      </c>
      <c r="U2350">
        <f>VLOOKUP($G2350,county_facts!$A:$BB,17,FALSE)</f>
        <v>2.7</v>
      </c>
      <c r="V2350">
        <f>VLOOKUP($G2350,county_facts!$A:$BB,18,FALSE)</f>
        <v>1.7</v>
      </c>
      <c r="W2350">
        <f>VLOOKUP($G2350,county_facts!$A:$BB,19,FALSE)</f>
        <v>41.1</v>
      </c>
      <c r="X2350">
        <f>VLOOKUP($G2350,county_facts!$A:$BB,20,FALSE)</f>
        <v>94.4</v>
      </c>
      <c r="Y2350">
        <f>VLOOKUP($G2350,county_facts!$A:$BB,21,FALSE)</f>
        <v>0.9</v>
      </c>
      <c r="Z2350">
        <f>VLOOKUP($G2350,county_facts!$A:$BB,22,FALSE)</f>
        <v>2</v>
      </c>
      <c r="AA2350">
        <f>VLOOKUP($G2350,county_facts!$A:$BB,23,FALSE)</f>
        <v>75.900000000000006</v>
      </c>
      <c r="AB2350">
        <f>VLOOKUP($G2350,county_facts!$A:$BB,24,FALSE)</f>
        <v>13.9</v>
      </c>
      <c r="AC2350">
        <f>VLOOKUP($G2350,county_facts!$A:$BB,25,FALSE)</f>
        <v>706</v>
      </c>
      <c r="AD2350">
        <f>VLOOKUP($G2350,county_facts!$A:$BB,26,FALSE)</f>
        <v>35.9</v>
      </c>
      <c r="AE2350">
        <f>VLOOKUP($G2350,county_facts!$A:$BB,27,FALSE)</f>
        <v>3304</v>
      </c>
      <c r="AF2350">
        <f>VLOOKUP($G2350,county_facts!$A:$BB,28,FALSE)</f>
        <v>80.5</v>
      </c>
      <c r="AG2350">
        <f>VLOOKUP($G2350,county_facts!$A:$BB,29,FALSE)</f>
        <v>2.2000000000000002</v>
      </c>
      <c r="AH2350">
        <f>VLOOKUP($G2350,county_facts!$A:$BB,30,FALSE)</f>
        <v>147500</v>
      </c>
      <c r="AI2350">
        <f>VLOOKUP($G2350,county_facts!$A:$BB,31,FALSE)</f>
        <v>2850</v>
      </c>
      <c r="AJ2350">
        <f>VLOOKUP($G2350,county_facts!$A:$BB,32,FALSE)</f>
        <v>2.5299999999999998</v>
      </c>
      <c r="AK2350">
        <f>VLOOKUP($G2350,county_facts!$A:$BB,33,FALSE)</f>
        <v>26198</v>
      </c>
      <c r="AL2350">
        <f>VLOOKUP($G2350,county_facts!$A:$BB,34,FALSE)</f>
        <v>48428</v>
      </c>
      <c r="AM2350">
        <f>VLOOKUP($G2350,county_facts!$A:$BB,35,FALSE)</f>
        <v>11.8</v>
      </c>
      <c r="AN2350">
        <f>VLOOKUP($G2350,county_facts!$A:$BB,36,FALSE)</f>
        <v>141</v>
      </c>
      <c r="AO2350">
        <f>VLOOKUP($G2350,county_facts!$A:$BB,37,FALSE)</f>
        <v>1496</v>
      </c>
      <c r="AP2350">
        <f>VLOOKUP($G2350,county_facts!$A:$BB,38,FALSE)</f>
        <v>12.7</v>
      </c>
      <c r="AQ2350">
        <f>VLOOKUP($G2350,county_facts!$A:$BB,39,FALSE)</f>
        <v>363</v>
      </c>
      <c r="AR2350">
        <f>VLOOKUP($G2350,county_facts!$A:$BB,40,FALSE)</f>
        <v>440</v>
      </c>
      <c r="AS2350">
        <f>VLOOKUP($G2350,county_facts!$A:$BB,41,FALSE)</f>
        <v>0</v>
      </c>
      <c r="AT2350">
        <f>VLOOKUP($G2350,county_facts!$A:$BB,42,FALSE)</f>
        <v>13.6</v>
      </c>
      <c r="AU2350">
        <f>VLOOKUP($G2350,county_facts!$A:$BB,43,FALSE)</f>
        <v>0</v>
      </c>
      <c r="AV2350">
        <f>VLOOKUP($G2350,county_facts!$A:$BB,44,FALSE)</f>
        <v>0</v>
      </c>
      <c r="AW2350">
        <f>VLOOKUP($G2350,county_facts!$A:$BB,45,FALSE)</f>
        <v>0</v>
      </c>
      <c r="AX2350">
        <f>VLOOKUP($G2350,county_facts!$A:$BB,46,FALSE)</f>
        <v>0</v>
      </c>
      <c r="AY2350">
        <f>VLOOKUP($G2350,county_facts!$A:$BB,47,FALSE)</f>
        <v>0</v>
      </c>
      <c r="AZ2350">
        <f>VLOOKUP($G2350,county_facts!$A:$BB,48,FALSE)</f>
        <v>0</v>
      </c>
      <c r="BA2350">
        <f>VLOOKUP($G2350,county_facts!$A:$BB,49,FALSE)</f>
        <v>10896</v>
      </c>
      <c r="BB2350">
        <f>VLOOKUP($G2350,county_facts!$A:$BB,50,FALSE)</f>
        <v>1528</v>
      </c>
      <c r="BC2350">
        <f>VLOOKUP($G2350,county_facts!$A:$BB,51,FALSE)</f>
        <v>0</v>
      </c>
      <c r="BD2350">
        <f>VLOOKUP($G2350,county_facts!$A:$BB,52,FALSE)</f>
        <v>18</v>
      </c>
      <c r="BE2350">
        <f>VLOOKUP($G2350,county_facts!$A:$BB,53,FALSE)</f>
        <v>182.82</v>
      </c>
      <c r="BF2350">
        <f>VLOOKUP($G2350,county_facts!$A:$BB,54,FALSE)</f>
        <v>39.700000000000003</v>
      </c>
    </row>
    <row r="2351" spans="1:58" x14ac:dyDescent="0.3">
      <c r="A2351" t="s">
        <v>9</v>
      </c>
      <c r="B2351" t="s">
        <v>886</v>
      </c>
      <c r="C2351">
        <v>169</v>
      </c>
      <c r="D2351" t="s">
        <v>840</v>
      </c>
      <c r="E2351">
        <v>1029</v>
      </c>
      <c r="F2351">
        <v>0.16423712300000001</v>
      </c>
      <c r="G2351">
        <v>51036</v>
      </c>
      <c r="H2351">
        <f>VLOOKUP($G2351,county_facts!$A:$BB,4,FALSE)</f>
        <v>7023</v>
      </c>
      <c r="I2351">
        <f>VLOOKUP($G2351,county_facts!$A:$BB,5,FALSE)</f>
        <v>7256</v>
      </c>
      <c r="J2351">
        <f>VLOOKUP($G2351,county_facts!$A:$BB,6,FALSE)</f>
        <v>-3.2</v>
      </c>
      <c r="K2351">
        <f>VLOOKUP($G2351,county_facts!$A:$BB,7,FALSE)</f>
        <v>7256</v>
      </c>
      <c r="L2351">
        <f>VLOOKUP($G2351,county_facts!$A:$BB,8,FALSE)</f>
        <v>3.2</v>
      </c>
      <c r="M2351">
        <f>VLOOKUP($G2351,county_facts!$A:$BB,9,FALSE)</f>
        <v>15.8</v>
      </c>
      <c r="N2351">
        <f>VLOOKUP($G2351,county_facts!$A:$BB,10,FALSE)</f>
        <v>21.3</v>
      </c>
      <c r="O2351">
        <f>VLOOKUP($G2351,county_facts!$A:$BB,11,FALSE)</f>
        <v>50.9</v>
      </c>
      <c r="P2351">
        <f>VLOOKUP($G2351,county_facts!$A:$BB,12,FALSE)</f>
        <v>42.1</v>
      </c>
      <c r="Q2351">
        <f>VLOOKUP($G2351,county_facts!$A:$BB,13,FALSE)</f>
        <v>47.5</v>
      </c>
      <c r="R2351">
        <f>VLOOKUP($G2351,county_facts!$A:$BB,14,FALSE)</f>
        <v>7.2</v>
      </c>
      <c r="S2351">
        <f>VLOOKUP($G2351,county_facts!$A:$BB,15,FALSE)</f>
        <v>0.4</v>
      </c>
      <c r="T2351">
        <f>VLOOKUP($G2351,county_facts!$A:$BB,16,FALSE)</f>
        <v>0.1</v>
      </c>
      <c r="U2351">
        <f>VLOOKUP($G2351,county_facts!$A:$BB,17,FALSE)</f>
        <v>2.7</v>
      </c>
      <c r="V2351">
        <f>VLOOKUP($G2351,county_facts!$A:$BB,18,FALSE)</f>
        <v>1.7</v>
      </c>
      <c r="W2351">
        <f>VLOOKUP($G2351,county_facts!$A:$BB,19,FALSE)</f>
        <v>41.1</v>
      </c>
      <c r="X2351">
        <f>VLOOKUP($G2351,county_facts!$A:$BB,20,FALSE)</f>
        <v>94.4</v>
      </c>
      <c r="Y2351">
        <f>VLOOKUP($G2351,county_facts!$A:$BB,21,FALSE)</f>
        <v>0.9</v>
      </c>
      <c r="Z2351">
        <f>VLOOKUP($G2351,county_facts!$A:$BB,22,FALSE)</f>
        <v>2</v>
      </c>
      <c r="AA2351">
        <f>VLOOKUP($G2351,county_facts!$A:$BB,23,FALSE)</f>
        <v>75.900000000000006</v>
      </c>
      <c r="AB2351">
        <f>VLOOKUP($G2351,county_facts!$A:$BB,24,FALSE)</f>
        <v>13.9</v>
      </c>
      <c r="AC2351">
        <f>VLOOKUP($G2351,county_facts!$A:$BB,25,FALSE)</f>
        <v>706</v>
      </c>
      <c r="AD2351">
        <f>VLOOKUP($G2351,county_facts!$A:$BB,26,FALSE)</f>
        <v>35.9</v>
      </c>
      <c r="AE2351">
        <f>VLOOKUP($G2351,county_facts!$A:$BB,27,FALSE)</f>
        <v>3304</v>
      </c>
      <c r="AF2351">
        <f>VLOOKUP($G2351,county_facts!$A:$BB,28,FALSE)</f>
        <v>80.5</v>
      </c>
      <c r="AG2351">
        <f>VLOOKUP($G2351,county_facts!$A:$BB,29,FALSE)</f>
        <v>2.2000000000000002</v>
      </c>
      <c r="AH2351">
        <f>VLOOKUP($G2351,county_facts!$A:$BB,30,FALSE)</f>
        <v>147500</v>
      </c>
      <c r="AI2351">
        <f>VLOOKUP($G2351,county_facts!$A:$BB,31,FALSE)</f>
        <v>2850</v>
      </c>
      <c r="AJ2351">
        <f>VLOOKUP($G2351,county_facts!$A:$BB,32,FALSE)</f>
        <v>2.5299999999999998</v>
      </c>
      <c r="AK2351">
        <f>VLOOKUP($G2351,county_facts!$A:$BB,33,FALSE)</f>
        <v>26198</v>
      </c>
      <c r="AL2351">
        <f>VLOOKUP($G2351,county_facts!$A:$BB,34,FALSE)</f>
        <v>48428</v>
      </c>
      <c r="AM2351">
        <f>VLOOKUP($G2351,county_facts!$A:$BB,35,FALSE)</f>
        <v>11.8</v>
      </c>
      <c r="AN2351">
        <f>VLOOKUP($G2351,county_facts!$A:$BB,36,FALSE)</f>
        <v>141</v>
      </c>
      <c r="AO2351">
        <f>VLOOKUP($G2351,county_facts!$A:$BB,37,FALSE)</f>
        <v>1496</v>
      </c>
      <c r="AP2351">
        <f>VLOOKUP($G2351,county_facts!$A:$BB,38,FALSE)</f>
        <v>12.7</v>
      </c>
      <c r="AQ2351">
        <f>VLOOKUP($G2351,county_facts!$A:$BB,39,FALSE)</f>
        <v>363</v>
      </c>
      <c r="AR2351">
        <f>VLOOKUP($G2351,county_facts!$A:$BB,40,FALSE)</f>
        <v>440</v>
      </c>
      <c r="AS2351">
        <f>VLOOKUP($G2351,county_facts!$A:$BB,41,FALSE)</f>
        <v>0</v>
      </c>
      <c r="AT2351">
        <f>VLOOKUP($G2351,county_facts!$A:$BB,42,FALSE)</f>
        <v>13.6</v>
      </c>
      <c r="AU2351">
        <f>VLOOKUP($G2351,county_facts!$A:$BB,43,FALSE)</f>
        <v>0</v>
      </c>
      <c r="AV2351">
        <f>VLOOKUP($G2351,county_facts!$A:$BB,44,FALSE)</f>
        <v>0</v>
      </c>
      <c r="AW2351">
        <f>VLOOKUP($G2351,county_facts!$A:$BB,45,FALSE)</f>
        <v>0</v>
      </c>
      <c r="AX2351">
        <f>VLOOKUP($G2351,county_facts!$A:$BB,46,FALSE)</f>
        <v>0</v>
      </c>
      <c r="AY2351">
        <f>VLOOKUP($G2351,county_facts!$A:$BB,47,FALSE)</f>
        <v>0</v>
      </c>
      <c r="AZ2351">
        <f>VLOOKUP($G2351,county_facts!$A:$BB,48,FALSE)</f>
        <v>0</v>
      </c>
      <c r="BA2351">
        <f>VLOOKUP($G2351,county_facts!$A:$BB,49,FALSE)</f>
        <v>10896</v>
      </c>
      <c r="BB2351">
        <f>VLOOKUP($G2351,county_facts!$A:$BB,50,FALSE)</f>
        <v>1528</v>
      </c>
      <c r="BC2351">
        <f>VLOOKUP($G2351,county_facts!$A:$BB,51,FALSE)</f>
        <v>0</v>
      </c>
      <c r="BD2351">
        <f>VLOOKUP($G2351,county_facts!$A:$BB,52,FALSE)</f>
        <v>18</v>
      </c>
      <c r="BE2351">
        <f>VLOOKUP($G2351,county_facts!$A:$BB,53,FALSE)</f>
        <v>182.82</v>
      </c>
      <c r="BF2351">
        <f>VLOOKUP($G2351,county_facts!$A:$BB,54,FALSE)</f>
        <v>39.700000000000003</v>
      </c>
    </row>
    <row r="2352" spans="1:58" x14ac:dyDescent="0.3">
      <c r="A2352" t="s">
        <v>6</v>
      </c>
      <c r="B2352" t="s">
        <v>124</v>
      </c>
      <c r="C2352">
        <v>770</v>
      </c>
      <c r="D2352" t="s">
        <v>840</v>
      </c>
      <c r="E2352">
        <v>1195</v>
      </c>
      <c r="F2352">
        <v>0.64435146399999998</v>
      </c>
      <c r="G2352">
        <v>51035</v>
      </c>
      <c r="H2352">
        <f>VLOOKUP($G2352,county_facts!$A:$BB,4,FALSE)</f>
        <v>29621</v>
      </c>
      <c r="I2352">
        <f>VLOOKUP($G2352,county_facts!$A:$BB,5,FALSE)</f>
        <v>30042</v>
      </c>
      <c r="J2352">
        <f>VLOOKUP($G2352,county_facts!$A:$BB,6,FALSE)</f>
        <v>-1.4</v>
      </c>
      <c r="K2352">
        <f>VLOOKUP($G2352,county_facts!$A:$BB,7,FALSE)</f>
        <v>30042</v>
      </c>
      <c r="L2352">
        <f>VLOOKUP($G2352,county_facts!$A:$BB,8,FALSE)</f>
        <v>4.4000000000000004</v>
      </c>
      <c r="M2352">
        <f>VLOOKUP($G2352,county_facts!$A:$BB,9,FALSE)</f>
        <v>19.3</v>
      </c>
      <c r="N2352">
        <f>VLOOKUP($G2352,county_facts!$A:$BB,10,FALSE)</f>
        <v>21.7</v>
      </c>
      <c r="O2352">
        <f>VLOOKUP($G2352,county_facts!$A:$BB,11,FALSE)</f>
        <v>50.4</v>
      </c>
      <c r="P2352">
        <f>VLOOKUP($G2352,county_facts!$A:$BB,12,FALSE)</f>
        <v>97.8</v>
      </c>
      <c r="Q2352">
        <f>VLOOKUP($G2352,county_facts!$A:$BB,13,FALSE)</f>
        <v>0.9</v>
      </c>
      <c r="R2352">
        <f>VLOOKUP($G2352,county_facts!$A:$BB,14,FALSE)</f>
        <v>0.3</v>
      </c>
      <c r="S2352">
        <f>VLOOKUP($G2352,county_facts!$A:$BB,15,FALSE)</f>
        <v>0.2</v>
      </c>
      <c r="T2352">
        <f>VLOOKUP($G2352,county_facts!$A:$BB,16,FALSE)</f>
        <v>0</v>
      </c>
      <c r="U2352">
        <f>VLOOKUP($G2352,county_facts!$A:$BB,17,FALSE)</f>
        <v>0.7</v>
      </c>
      <c r="V2352">
        <f>VLOOKUP($G2352,county_facts!$A:$BB,18,FALSE)</f>
        <v>3.1</v>
      </c>
      <c r="W2352">
        <f>VLOOKUP($G2352,county_facts!$A:$BB,19,FALSE)</f>
        <v>95</v>
      </c>
      <c r="X2352">
        <f>VLOOKUP($G2352,county_facts!$A:$BB,20,FALSE)</f>
        <v>91.1</v>
      </c>
      <c r="Y2352">
        <f>VLOOKUP($G2352,county_facts!$A:$BB,21,FALSE)</f>
        <v>1.9</v>
      </c>
      <c r="Z2352">
        <f>VLOOKUP($G2352,county_facts!$A:$BB,22,FALSE)</f>
        <v>3.1</v>
      </c>
      <c r="AA2352">
        <f>VLOOKUP($G2352,county_facts!$A:$BB,23,FALSE)</f>
        <v>76.2</v>
      </c>
      <c r="AB2352">
        <f>VLOOKUP($G2352,county_facts!$A:$BB,24,FALSE)</f>
        <v>12.8</v>
      </c>
      <c r="AC2352">
        <f>VLOOKUP($G2352,county_facts!$A:$BB,25,FALSE)</f>
        <v>2529</v>
      </c>
      <c r="AD2352">
        <f>VLOOKUP($G2352,county_facts!$A:$BB,26,FALSE)</f>
        <v>26.5</v>
      </c>
      <c r="AE2352">
        <f>VLOOKUP($G2352,county_facts!$A:$BB,27,FALSE)</f>
        <v>16608</v>
      </c>
      <c r="AF2352">
        <f>VLOOKUP($G2352,county_facts!$A:$BB,28,FALSE)</f>
        <v>78.7</v>
      </c>
      <c r="AG2352">
        <f>VLOOKUP($G2352,county_facts!$A:$BB,29,FALSE)</f>
        <v>3.3</v>
      </c>
      <c r="AH2352">
        <f>VLOOKUP($G2352,county_facts!$A:$BB,30,FALSE)</f>
        <v>102900</v>
      </c>
      <c r="AI2352">
        <f>VLOOKUP($G2352,county_facts!$A:$BB,31,FALSE)</f>
        <v>12572</v>
      </c>
      <c r="AJ2352">
        <f>VLOOKUP($G2352,county_facts!$A:$BB,32,FALSE)</f>
        <v>2.36</v>
      </c>
      <c r="AK2352">
        <f>VLOOKUP($G2352,county_facts!$A:$BB,33,FALSE)</f>
        <v>19385</v>
      </c>
      <c r="AL2352">
        <f>VLOOKUP($G2352,county_facts!$A:$BB,34,FALSE)</f>
        <v>32853</v>
      </c>
      <c r="AM2352">
        <f>VLOOKUP($G2352,county_facts!$A:$BB,35,FALSE)</f>
        <v>18.100000000000001</v>
      </c>
      <c r="AN2352">
        <f>VLOOKUP($G2352,county_facts!$A:$BB,36,FALSE)</f>
        <v>412</v>
      </c>
      <c r="AO2352">
        <f>VLOOKUP($G2352,county_facts!$A:$BB,37,FALSE)</f>
        <v>4205</v>
      </c>
      <c r="AP2352">
        <f>VLOOKUP($G2352,county_facts!$A:$BB,38,FALSE)</f>
        <v>-4.2</v>
      </c>
      <c r="AQ2352">
        <f>VLOOKUP($G2352,county_facts!$A:$BB,39,FALSE)</f>
        <v>1661</v>
      </c>
      <c r="AR2352">
        <f>VLOOKUP($G2352,county_facts!$A:$BB,40,FALSE)</f>
        <v>2432</v>
      </c>
      <c r="AS2352">
        <f>VLOOKUP($G2352,county_facts!$A:$BB,41,FALSE)</f>
        <v>0</v>
      </c>
      <c r="AT2352">
        <f>VLOOKUP($G2352,county_facts!$A:$BB,42,FALSE)</f>
        <v>0</v>
      </c>
      <c r="AU2352">
        <f>VLOOKUP($G2352,county_facts!$A:$BB,43,FALSE)</f>
        <v>0</v>
      </c>
      <c r="AV2352">
        <f>VLOOKUP($G2352,county_facts!$A:$BB,44,FALSE)</f>
        <v>0</v>
      </c>
      <c r="AW2352">
        <f>VLOOKUP($G2352,county_facts!$A:$BB,45,FALSE)</f>
        <v>0</v>
      </c>
      <c r="AX2352">
        <f>VLOOKUP($G2352,county_facts!$A:$BB,46,FALSE)</f>
        <v>0</v>
      </c>
      <c r="AY2352">
        <f>VLOOKUP($G2352,county_facts!$A:$BB,47,FALSE)</f>
        <v>236759</v>
      </c>
      <c r="AZ2352">
        <f>VLOOKUP($G2352,county_facts!$A:$BB,48,FALSE)</f>
        <v>33550</v>
      </c>
      <c r="BA2352">
        <f>VLOOKUP($G2352,county_facts!$A:$BB,49,FALSE)</f>
        <v>203034</v>
      </c>
      <c r="BB2352">
        <f>VLOOKUP($G2352,county_facts!$A:$BB,50,FALSE)</f>
        <v>6962</v>
      </c>
      <c r="BC2352">
        <f>VLOOKUP($G2352,county_facts!$A:$BB,51,FALSE)</f>
        <v>23259</v>
      </c>
      <c r="BD2352">
        <f>VLOOKUP($G2352,county_facts!$A:$BB,52,FALSE)</f>
        <v>52</v>
      </c>
      <c r="BE2352">
        <f>VLOOKUP($G2352,county_facts!$A:$BB,53,FALSE)</f>
        <v>474.69</v>
      </c>
      <c r="BF2352">
        <f>VLOOKUP($G2352,county_facts!$A:$BB,54,FALSE)</f>
        <v>63.3</v>
      </c>
    </row>
    <row r="2353" spans="1:58" x14ac:dyDescent="0.3">
      <c r="A2353" t="s">
        <v>9</v>
      </c>
      <c r="B2353" t="s">
        <v>124</v>
      </c>
      <c r="C2353">
        <v>425</v>
      </c>
      <c r="D2353" t="s">
        <v>840</v>
      </c>
      <c r="E2353">
        <v>1195</v>
      </c>
      <c r="F2353">
        <v>0.35564853600000002</v>
      </c>
      <c r="G2353">
        <v>51035</v>
      </c>
      <c r="H2353">
        <f>VLOOKUP($G2353,county_facts!$A:$BB,4,FALSE)</f>
        <v>29621</v>
      </c>
      <c r="I2353">
        <f>VLOOKUP($G2353,county_facts!$A:$BB,5,FALSE)</f>
        <v>30042</v>
      </c>
      <c r="J2353">
        <f>VLOOKUP($G2353,county_facts!$A:$BB,6,FALSE)</f>
        <v>-1.4</v>
      </c>
      <c r="K2353">
        <f>VLOOKUP($G2353,county_facts!$A:$BB,7,FALSE)</f>
        <v>30042</v>
      </c>
      <c r="L2353">
        <f>VLOOKUP($G2353,county_facts!$A:$BB,8,FALSE)</f>
        <v>4.4000000000000004</v>
      </c>
      <c r="M2353">
        <f>VLOOKUP($G2353,county_facts!$A:$BB,9,FALSE)</f>
        <v>19.3</v>
      </c>
      <c r="N2353">
        <f>VLOOKUP($G2353,county_facts!$A:$BB,10,FALSE)</f>
        <v>21.7</v>
      </c>
      <c r="O2353">
        <f>VLOOKUP($G2353,county_facts!$A:$BB,11,FALSE)</f>
        <v>50.4</v>
      </c>
      <c r="P2353">
        <f>VLOOKUP($G2353,county_facts!$A:$BB,12,FALSE)</f>
        <v>97.8</v>
      </c>
      <c r="Q2353">
        <f>VLOOKUP($G2353,county_facts!$A:$BB,13,FALSE)</f>
        <v>0.9</v>
      </c>
      <c r="R2353">
        <f>VLOOKUP($G2353,county_facts!$A:$BB,14,FALSE)</f>
        <v>0.3</v>
      </c>
      <c r="S2353">
        <f>VLOOKUP($G2353,county_facts!$A:$BB,15,FALSE)</f>
        <v>0.2</v>
      </c>
      <c r="T2353">
        <f>VLOOKUP($G2353,county_facts!$A:$BB,16,FALSE)</f>
        <v>0</v>
      </c>
      <c r="U2353">
        <f>VLOOKUP($G2353,county_facts!$A:$BB,17,FALSE)</f>
        <v>0.7</v>
      </c>
      <c r="V2353">
        <f>VLOOKUP($G2353,county_facts!$A:$BB,18,FALSE)</f>
        <v>3.1</v>
      </c>
      <c r="W2353">
        <f>VLOOKUP($G2353,county_facts!$A:$BB,19,FALSE)</f>
        <v>95</v>
      </c>
      <c r="X2353">
        <f>VLOOKUP($G2353,county_facts!$A:$BB,20,FALSE)</f>
        <v>91.1</v>
      </c>
      <c r="Y2353">
        <f>VLOOKUP($G2353,county_facts!$A:$BB,21,FALSE)</f>
        <v>1.9</v>
      </c>
      <c r="Z2353">
        <f>VLOOKUP($G2353,county_facts!$A:$BB,22,FALSE)</f>
        <v>3.1</v>
      </c>
      <c r="AA2353">
        <f>VLOOKUP($G2353,county_facts!$A:$BB,23,FALSE)</f>
        <v>76.2</v>
      </c>
      <c r="AB2353">
        <f>VLOOKUP($G2353,county_facts!$A:$BB,24,FALSE)</f>
        <v>12.8</v>
      </c>
      <c r="AC2353">
        <f>VLOOKUP($G2353,county_facts!$A:$BB,25,FALSE)</f>
        <v>2529</v>
      </c>
      <c r="AD2353">
        <f>VLOOKUP($G2353,county_facts!$A:$BB,26,FALSE)</f>
        <v>26.5</v>
      </c>
      <c r="AE2353">
        <f>VLOOKUP($G2353,county_facts!$A:$BB,27,FALSE)</f>
        <v>16608</v>
      </c>
      <c r="AF2353">
        <f>VLOOKUP($G2353,county_facts!$A:$BB,28,FALSE)</f>
        <v>78.7</v>
      </c>
      <c r="AG2353">
        <f>VLOOKUP($G2353,county_facts!$A:$BB,29,FALSE)</f>
        <v>3.3</v>
      </c>
      <c r="AH2353">
        <f>VLOOKUP($G2353,county_facts!$A:$BB,30,FALSE)</f>
        <v>102900</v>
      </c>
      <c r="AI2353">
        <f>VLOOKUP($G2353,county_facts!$A:$BB,31,FALSE)</f>
        <v>12572</v>
      </c>
      <c r="AJ2353">
        <f>VLOOKUP($G2353,county_facts!$A:$BB,32,FALSE)</f>
        <v>2.36</v>
      </c>
      <c r="AK2353">
        <f>VLOOKUP($G2353,county_facts!$A:$BB,33,FALSE)</f>
        <v>19385</v>
      </c>
      <c r="AL2353">
        <f>VLOOKUP($G2353,county_facts!$A:$BB,34,FALSE)</f>
        <v>32853</v>
      </c>
      <c r="AM2353">
        <f>VLOOKUP($G2353,county_facts!$A:$BB,35,FALSE)</f>
        <v>18.100000000000001</v>
      </c>
      <c r="AN2353">
        <f>VLOOKUP($G2353,county_facts!$A:$BB,36,FALSE)</f>
        <v>412</v>
      </c>
      <c r="AO2353">
        <f>VLOOKUP($G2353,county_facts!$A:$BB,37,FALSE)</f>
        <v>4205</v>
      </c>
      <c r="AP2353">
        <f>VLOOKUP($G2353,county_facts!$A:$BB,38,FALSE)</f>
        <v>-4.2</v>
      </c>
      <c r="AQ2353">
        <f>VLOOKUP($G2353,county_facts!$A:$BB,39,FALSE)</f>
        <v>1661</v>
      </c>
      <c r="AR2353">
        <f>VLOOKUP($G2353,county_facts!$A:$BB,40,FALSE)</f>
        <v>2432</v>
      </c>
      <c r="AS2353">
        <f>VLOOKUP($G2353,county_facts!$A:$BB,41,FALSE)</f>
        <v>0</v>
      </c>
      <c r="AT2353">
        <f>VLOOKUP($G2353,county_facts!$A:$BB,42,FALSE)</f>
        <v>0</v>
      </c>
      <c r="AU2353">
        <f>VLOOKUP($G2353,county_facts!$A:$BB,43,FALSE)</f>
        <v>0</v>
      </c>
      <c r="AV2353">
        <f>VLOOKUP($G2353,county_facts!$A:$BB,44,FALSE)</f>
        <v>0</v>
      </c>
      <c r="AW2353">
        <f>VLOOKUP($G2353,county_facts!$A:$BB,45,FALSE)</f>
        <v>0</v>
      </c>
      <c r="AX2353">
        <f>VLOOKUP($G2353,county_facts!$A:$BB,46,FALSE)</f>
        <v>0</v>
      </c>
      <c r="AY2353">
        <f>VLOOKUP($G2353,county_facts!$A:$BB,47,FALSE)</f>
        <v>236759</v>
      </c>
      <c r="AZ2353">
        <f>VLOOKUP($G2353,county_facts!$A:$BB,48,FALSE)</f>
        <v>33550</v>
      </c>
      <c r="BA2353">
        <f>VLOOKUP($G2353,county_facts!$A:$BB,49,FALSE)</f>
        <v>203034</v>
      </c>
      <c r="BB2353">
        <f>VLOOKUP($G2353,county_facts!$A:$BB,50,FALSE)</f>
        <v>6962</v>
      </c>
      <c r="BC2353">
        <f>VLOOKUP($G2353,county_facts!$A:$BB,51,FALSE)</f>
        <v>23259</v>
      </c>
      <c r="BD2353">
        <f>VLOOKUP($G2353,county_facts!$A:$BB,52,FALSE)</f>
        <v>52</v>
      </c>
      <c r="BE2353">
        <f>VLOOKUP($G2353,county_facts!$A:$BB,53,FALSE)</f>
        <v>474.69</v>
      </c>
      <c r="BF2353">
        <f>VLOOKUP($G2353,county_facts!$A:$BB,54,FALSE)</f>
        <v>63.3</v>
      </c>
    </row>
    <row r="2354" spans="1:58" x14ac:dyDescent="0.3">
      <c r="A2354" t="s">
        <v>6</v>
      </c>
      <c r="B2354" t="s">
        <v>887</v>
      </c>
      <c r="C2354">
        <v>2537</v>
      </c>
      <c r="D2354" t="s">
        <v>840</v>
      </c>
      <c r="E2354">
        <v>3281</v>
      </c>
      <c r="F2354">
        <v>0.77323986600000005</v>
      </c>
      <c r="G2354">
        <v>51033</v>
      </c>
      <c r="H2354">
        <f>VLOOKUP($G2354,county_facts!$A:$BB,4,FALSE)</f>
        <v>29778</v>
      </c>
      <c r="I2354">
        <f>VLOOKUP($G2354,county_facts!$A:$BB,5,FALSE)</f>
        <v>28558</v>
      </c>
      <c r="J2354">
        <f>VLOOKUP($G2354,county_facts!$A:$BB,6,FALSE)</f>
        <v>4.3</v>
      </c>
      <c r="K2354">
        <f>VLOOKUP($G2354,county_facts!$A:$BB,7,FALSE)</f>
        <v>28545</v>
      </c>
      <c r="L2354">
        <f>VLOOKUP($G2354,county_facts!$A:$BB,8,FALSE)</f>
        <v>6.7</v>
      </c>
      <c r="M2354">
        <f>VLOOKUP($G2354,county_facts!$A:$BB,9,FALSE)</f>
        <v>23.5</v>
      </c>
      <c r="N2354">
        <f>VLOOKUP($G2354,county_facts!$A:$BB,10,FALSE)</f>
        <v>15.1</v>
      </c>
      <c r="O2354">
        <f>VLOOKUP($G2354,county_facts!$A:$BB,11,FALSE)</f>
        <v>50.9</v>
      </c>
      <c r="P2354">
        <f>VLOOKUP($G2354,county_facts!$A:$BB,12,FALSE)</f>
        <v>67</v>
      </c>
      <c r="Q2354">
        <f>VLOOKUP($G2354,county_facts!$A:$BB,13,FALSE)</f>
        <v>28.2</v>
      </c>
      <c r="R2354">
        <f>VLOOKUP($G2354,county_facts!$A:$BB,14,FALSE)</f>
        <v>0.8</v>
      </c>
      <c r="S2354">
        <f>VLOOKUP($G2354,county_facts!$A:$BB,15,FALSE)</f>
        <v>0.9</v>
      </c>
      <c r="T2354">
        <f>VLOOKUP($G2354,county_facts!$A:$BB,16,FALSE)</f>
        <v>0.1</v>
      </c>
      <c r="U2354">
        <f>VLOOKUP($G2354,county_facts!$A:$BB,17,FALSE)</f>
        <v>3.1</v>
      </c>
      <c r="V2354">
        <f>VLOOKUP($G2354,county_facts!$A:$BB,18,FALSE)</f>
        <v>4.2</v>
      </c>
      <c r="W2354">
        <f>VLOOKUP($G2354,county_facts!$A:$BB,19,FALSE)</f>
        <v>63.8</v>
      </c>
      <c r="X2354">
        <f>VLOOKUP($G2354,county_facts!$A:$BB,20,FALSE)</f>
        <v>84.4</v>
      </c>
      <c r="Y2354">
        <f>VLOOKUP($G2354,county_facts!$A:$BB,21,FALSE)</f>
        <v>2.8</v>
      </c>
      <c r="Z2354">
        <f>VLOOKUP($G2354,county_facts!$A:$BB,22,FALSE)</f>
        <v>4.9000000000000004</v>
      </c>
      <c r="AA2354">
        <f>VLOOKUP($G2354,county_facts!$A:$BB,23,FALSE)</f>
        <v>80.900000000000006</v>
      </c>
      <c r="AB2354">
        <f>VLOOKUP($G2354,county_facts!$A:$BB,24,FALSE)</f>
        <v>16.8</v>
      </c>
      <c r="AC2354">
        <f>VLOOKUP($G2354,county_facts!$A:$BB,25,FALSE)</f>
        <v>2747</v>
      </c>
      <c r="AD2354">
        <f>VLOOKUP($G2354,county_facts!$A:$BB,26,FALSE)</f>
        <v>37.700000000000003</v>
      </c>
      <c r="AE2354">
        <f>VLOOKUP($G2354,county_facts!$A:$BB,27,FALSE)</f>
        <v>11998</v>
      </c>
      <c r="AF2354">
        <f>VLOOKUP($G2354,county_facts!$A:$BB,28,FALSE)</f>
        <v>80.099999999999994</v>
      </c>
      <c r="AG2354">
        <f>VLOOKUP($G2354,county_facts!$A:$BB,29,FALSE)</f>
        <v>2.1</v>
      </c>
      <c r="AH2354">
        <f>VLOOKUP($G2354,county_facts!$A:$BB,30,FALSE)</f>
        <v>188400</v>
      </c>
      <c r="AI2354">
        <f>VLOOKUP($G2354,county_facts!$A:$BB,31,FALSE)</f>
        <v>10680</v>
      </c>
      <c r="AJ2354">
        <f>VLOOKUP($G2354,county_facts!$A:$BB,32,FALSE)</f>
        <v>2.56</v>
      </c>
      <c r="AK2354">
        <f>VLOOKUP($G2354,county_facts!$A:$BB,33,FALSE)</f>
        <v>25718</v>
      </c>
      <c r="AL2354">
        <f>VLOOKUP($G2354,county_facts!$A:$BB,34,FALSE)</f>
        <v>57218</v>
      </c>
      <c r="AM2354">
        <f>VLOOKUP($G2354,county_facts!$A:$BB,35,FALSE)</f>
        <v>12.7</v>
      </c>
      <c r="AN2354">
        <f>VLOOKUP($G2354,county_facts!$A:$BB,36,FALSE)</f>
        <v>374</v>
      </c>
      <c r="AO2354">
        <f>VLOOKUP($G2354,county_facts!$A:$BB,37,FALSE)</f>
        <v>3717</v>
      </c>
      <c r="AP2354">
        <f>VLOOKUP($G2354,county_facts!$A:$BB,38,FALSE)</f>
        <v>-15.2</v>
      </c>
      <c r="AQ2354">
        <f>VLOOKUP($G2354,county_facts!$A:$BB,39,FALSE)</f>
        <v>1584</v>
      </c>
      <c r="AR2354">
        <f>VLOOKUP($G2354,county_facts!$A:$BB,40,FALSE)</f>
        <v>2142</v>
      </c>
      <c r="AS2354">
        <f>VLOOKUP($G2354,county_facts!$A:$BB,41,FALSE)</f>
        <v>21.7</v>
      </c>
      <c r="AT2354">
        <f>VLOOKUP($G2354,county_facts!$A:$BB,42,FALSE)</f>
        <v>0</v>
      </c>
      <c r="AU2354">
        <f>VLOOKUP($G2354,county_facts!$A:$BB,43,FALSE)</f>
        <v>0</v>
      </c>
      <c r="AV2354">
        <f>VLOOKUP($G2354,county_facts!$A:$BB,44,FALSE)</f>
        <v>0</v>
      </c>
      <c r="AW2354">
        <f>VLOOKUP($G2354,county_facts!$A:$BB,45,FALSE)</f>
        <v>0</v>
      </c>
      <c r="AX2354">
        <f>VLOOKUP($G2354,county_facts!$A:$BB,46,FALSE)</f>
        <v>27.2</v>
      </c>
      <c r="AY2354">
        <f>VLOOKUP($G2354,county_facts!$A:$BB,47,FALSE)</f>
        <v>0</v>
      </c>
      <c r="AZ2354">
        <f>VLOOKUP($G2354,county_facts!$A:$BB,48,FALSE)</f>
        <v>21218</v>
      </c>
      <c r="BA2354">
        <f>VLOOKUP($G2354,county_facts!$A:$BB,49,FALSE)</f>
        <v>365938</v>
      </c>
      <c r="BB2354">
        <f>VLOOKUP($G2354,county_facts!$A:$BB,50,FALSE)</f>
        <v>13410</v>
      </c>
      <c r="BC2354">
        <f>VLOOKUP($G2354,county_facts!$A:$BB,51,FALSE)</f>
        <v>14720</v>
      </c>
      <c r="BD2354">
        <f>VLOOKUP($G2354,county_facts!$A:$BB,52,FALSE)</f>
        <v>73</v>
      </c>
      <c r="BE2354">
        <f>VLOOKUP($G2354,county_facts!$A:$BB,53,FALSE)</f>
        <v>527.51</v>
      </c>
      <c r="BF2354">
        <f>VLOOKUP($G2354,county_facts!$A:$BB,54,FALSE)</f>
        <v>54.1</v>
      </c>
    </row>
    <row r="2355" spans="1:58" x14ac:dyDescent="0.3">
      <c r="A2355" t="s">
        <v>9</v>
      </c>
      <c r="B2355" t="s">
        <v>887</v>
      </c>
      <c r="C2355">
        <v>744</v>
      </c>
      <c r="D2355" t="s">
        <v>840</v>
      </c>
      <c r="E2355">
        <v>3281</v>
      </c>
      <c r="F2355">
        <v>0.226760134</v>
      </c>
      <c r="G2355">
        <v>51033</v>
      </c>
      <c r="H2355">
        <f>VLOOKUP($G2355,county_facts!$A:$BB,4,FALSE)</f>
        <v>29778</v>
      </c>
      <c r="I2355">
        <f>VLOOKUP($G2355,county_facts!$A:$BB,5,FALSE)</f>
        <v>28558</v>
      </c>
      <c r="J2355">
        <f>VLOOKUP($G2355,county_facts!$A:$BB,6,FALSE)</f>
        <v>4.3</v>
      </c>
      <c r="K2355">
        <f>VLOOKUP($G2355,county_facts!$A:$BB,7,FALSE)</f>
        <v>28545</v>
      </c>
      <c r="L2355">
        <f>VLOOKUP($G2355,county_facts!$A:$BB,8,FALSE)</f>
        <v>6.7</v>
      </c>
      <c r="M2355">
        <f>VLOOKUP($G2355,county_facts!$A:$BB,9,FALSE)</f>
        <v>23.5</v>
      </c>
      <c r="N2355">
        <f>VLOOKUP($G2355,county_facts!$A:$BB,10,FALSE)</f>
        <v>15.1</v>
      </c>
      <c r="O2355">
        <f>VLOOKUP($G2355,county_facts!$A:$BB,11,FALSE)</f>
        <v>50.9</v>
      </c>
      <c r="P2355">
        <f>VLOOKUP($G2355,county_facts!$A:$BB,12,FALSE)</f>
        <v>67</v>
      </c>
      <c r="Q2355">
        <f>VLOOKUP($G2355,county_facts!$A:$BB,13,FALSE)</f>
        <v>28.2</v>
      </c>
      <c r="R2355">
        <f>VLOOKUP($G2355,county_facts!$A:$BB,14,FALSE)</f>
        <v>0.8</v>
      </c>
      <c r="S2355">
        <f>VLOOKUP($G2355,county_facts!$A:$BB,15,FALSE)</f>
        <v>0.9</v>
      </c>
      <c r="T2355">
        <f>VLOOKUP($G2355,county_facts!$A:$BB,16,FALSE)</f>
        <v>0.1</v>
      </c>
      <c r="U2355">
        <f>VLOOKUP($G2355,county_facts!$A:$BB,17,FALSE)</f>
        <v>3.1</v>
      </c>
      <c r="V2355">
        <f>VLOOKUP($G2355,county_facts!$A:$BB,18,FALSE)</f>
        <v>4.2</v>
      </c>
      <c r="W2355">
        <f>VLOOKUP($G2355,county_facts!$A:$BB,19,FALSE)</f>
        <v>63.8</v>
      </c>
      <c r="X2355">
        <f>VLOOKUP($G2355,county_facts!$A:$BB,20,FALSE)</f>
        <v>84.4</v>
      </c>
      <c r="Y2355">
        <f>VLOOKUP($G2355,county_facts!$A:$BB,21,FALSE)</f>
        <v>2.8</v>
      </c>
      <c r="Z2355">
        <f>VLOOKUP($G2355,county_facts!$A:$BB,22,FALSE)</f>
        <v>4.9000000000000004</v>
      </c>
      <c r="AA2355">
        <f>VLOOKUP($G2355,county_facts!$A:$BB,23,FALSE)</f>
        <v>80.900000000000006</v>
      </c>
      <c r="AB2355">
        <f>VLOOKUP($G2355,county_facts!$A:$BB,24,FALSE)</f>
        <v>16.8</v>
      </c>
      <c r="AC2355">
        <f>VLOOKUP($G2355,county_facts!$A:$BB,25,FALSE)</f>
        <v>2747</v>
      </c>
      <c r="AD2355">
        <f>VLOOKUP($G2355,county_facts!$A:$BB,26,FALSE)</f>
        <v>37.700000000000003</v>
      </c>
      <c r="AE2355">
        <f>VLOOKUP($G2355,county_facts!$A:$BB,27,FALSE)</f>
        <v>11998</v>
      </c>
      <c r="AF2355">
        <f>VLOOKUP($G2355,county_facts!$A:$BB,28,FALSE)</f>
        <v>80.099999999999994</v>
      </c>
      <c r="AG2355">
        <f>VLOOKUP($G2355,county_facts!$A:$BB,29,FALSE)</f>
        <v>2.1</v>
      </c>
      <c r="AH2355">
        <f>VLOOKUP($G2355,county_facts!$A:$BB,30,FALSE)</f>
        <v>188400</v>
      </c>
      <c r="AI2355">
        <f>VLOOKUP($G2355,county_facts!$A:$BB,31,FALSE)</f>
        <v>10680</v>
      </c>
      <c r="AJ2355">
        <f>VLOOKUP($G2355,county_facts!$A:$BB,32,FALSE)</f>
        <v>2.56</v>
      </c>
      <c r="AK2355">
        <f>VLOOKUP($G2355,county_facts!$A:$BB,33,FALSE)</f>
        <v>25718</v>
      </c>
      <c r="AL2355">
        <f>VLOOKUP($G2355,county_facts!$A:$BB,34,FALSE)</f>
        <v>57218</v>
      </c>
      <c r="AM2355">
        <f>VLOOKUP($G2355,county_facts!$A:$BB,35,FALSE)</f>
        <v>12.7</v>
      </c>
      <c r="AN2355">
        <f>VLOOKUP($G2355,county_facts!$A:$BB,36,FALSE)</f>
        <v>374</v>
      </c>
      <c r="AO2355">
        <f>VLOOKUP($G2355,county_facts!$A:$BB,37,FALSE)</f>
        <v>3717</v>
      </c>
      <c r="AP2355">
        <f>VLOOKUP($G2355,county_facts!$A:$BB,38,FALSE)</f>
        <v>-15.2</v>
      </c>
      <c r="AQ2355">
        <f>VLOOKUP($G2355,county_facts!$A:$BB,39,FALSE)</f>
        <v>1584</v>
      </c>
      <c r="AR2355">
        <f>VLOOKUP($G2355,county_facts!$A:$BB,40,FALSE)</f>
        <v>2142</v>
      </c>
      <c r="AS2355">
        <f>VLOOKUP($G2355,county_facts!$A:$BB,41,FALSE)</f>
        <v>21.7</v>
      </c>
      <c r="AT2355">
        <f>VLOOKUP($G2355,county_facts!$A:$BB,42,FALSE)</f>
        <v>0</v>
      </c>
      <c r="AU2355">
        <f>VLOOKUP($G2355,county_facts!$A:$BB,43,FALSE)</f>
        <v>0</v>
      </c>
      <c r="AV2355">
        <f>VLOOKUP($G2355,county_facts!$A:$BB,44,FALSE)</f>
        <v>0</v>
      </c>
      <c r="AW2355">
        <f>VLOOKUP($G2355,county_facts!$A:$BB,45,FALSE)</f>
        <v>0</v>
      </c>
      <c r="AX2355">
        <f>VLOOKUP($G2355,county_facts!$A:$BB,46,FALSE)</f>
        <v>27.2</v>
      </c>
      <c r="AY2355">
        <f>VLOOKUP($G2355,county_facts!$A:$BB,47,FALSE)</f>
        <v>0</v>
      </c>
      <c r="AZ2355">
        <f>VLOOKUP($G2355,county_facts!$A:$BB,48,FALSE)</f>
        <v>21218</v>
      </c>
      <c r="BA2355">
        <f>VLOOKUP($G2355,county_facts!$A:$BB,49,FALSE)</f>
        <v>365938</v>
      </c>
      <c r="BB2355">
        <f>VLOOKUP($G2355,county_facts!$A:$BB,50,FALSE)</f>
        <v>13410</v>
      </c>
      <c r="BC2355">
        <f>VLOOKUP($G2355,county_facts!$A:$BB,51,FALSE)</f>
        <v>14720</v>
      </c>
      <c r="BD2355">
        <f>VLOOKUP($G2355,county_facts!$A:$BB,52,FALSE)</f>
        <v>73</v>
      </c>
      <c r="BE2355">
        <f>VLOOKUP($G2355,county_facts!$A:$BB,53,FALSE)</f>
        <v>527.51</v>
      </c>
      <c r="BF2355">
        <f>VLOOKUP($G2355,county_facts!$A:$BB,54,FALSE)</f>
        <v>54.1</v>
      </c>
    </row>
    <row r="2356" spans="1:58" x14ac:dyDescent="0.3">
      <c r="A2356" t="s">
        <v>6</v>
      </c>
      <c r="B2356" t="s">
        <v>618</v>
      </c>
      <c r="C2356">
        <v>2165</v>
      </c>
      <c r="D2356" t="s">
        <v>840</v>
      </c>
      <c r="E2356">
        <v>2811</v>
      </c>
      <c r="F2356">
        <v>0.770188545</v>
      </c>
      <c r="G2356">
        <v>51031</v>
      </c>
      <c r="H2356">
        <f>VLOOKUP($G2356,county_facts!$A:$BB,4,FALSE)</f>
        <v>54885</v>
      </c>
      <c r="I2356">
        <f>VLOOKUP($G2356,county_facts!$A:$BB,5,FALSE)</f>
        <v>54851</v>
      </c>
      <c r="J2356">
        <f>VLOOKUP($G2356,county_facts!$A:$BB,6,FALSE)</f>
        <v>0.1</v>
      </c>
      <c r="K2356">
        <f>VLOOKUP($G2356,county_facts!$A:$BB,7,FALSE)</f>
        <v>54842</v>
      </c>
      <c r="L2356">
        <f>VLOOKUP($G2356,county_facts!$A:$BB,8,FALSE)</f>
        <v>4.7</v>
      </c>
      <c r="M2356">
        <f>VLOOKUP($G2356,county_facts!$A:$BB,9,FALSE)</f>
        <v>20.100000000000001</v>
      </c>
      <c r="N2356">
        <f>VLOOKUP($G2356,county_facts!$A:$BB,10,FALSE)</f>
        <v>18.100000000000001</v>
      </c>
      <c r="O2356">
        <f>VLOOKUP($G2356,county_facts!$A:$BB,11,FALSE)</f>
        <v>51.3</v>
      </c>
      <c r="P2356">
        <f>VLOOKUP($G2356,county_facts!$A:$BB,12,FALSE)</f>
        <v>82.3</v>
      </c>
      <c r="Q2356">
        <f>VLOOKUP($G2356,county_facts!$A:$BB,13,FALSE)</f>
        <v>14.5</v>
      </c>
      <c r="R2356">
        <f>VLOOKUP($G2356,county_facts!$A:$BB,14,FALSE)</f>
        <v>0.3</v>
      </c>
      <c r="S2356">
        <f>VLOOKUP($G2356,county_facts!$A:$BB,15,FALSE)</f>
        <v>1</v>
      </c>
      <c r="T2356">
        <f>VLOOKUP($G2356,county_facts!$A:$BB,16,FALSE)</f>
        <v>0</v>
      </c>
      <c r="U2356">
        <f>VLOOKUP($G2356,county_facts!$A:$BB,17,FALSE)</f>
        <v>1.8</v>
      </c>
      <c r="V2356">
        <f>VLOOKUP($G2356,county_facts!$A:$BB,18,FALSE)</f>
        <v>2.2000000000000002</v>
      </c>
      <c r="W2356">
        <f>VLOOKUP($G2356,county_facts!$A:$BB,19,FALSE)</f>
        <v>80.400000000000006</v>
      </c>
      <c r="X2356">
        <f>VLOOKUP($G2356,county_facts!$A:$BB,20,FALSE)</f>
        <v>89.8</v>
      </c>
      <c r="Y2356">
        <f>VLOOKUP($G2356,county_facts!$A:$BB,21,FALSE)</f>
        <v>1.8</v>
      </c>
      <c r="Z2356">
        <f>VLOOKUP($G2356,county_facts!$A:$BB,22,FALSE)</f>
        <v>2.6</v>
      </c>
      <c r="AA2356">
        <f>VLOOKUP($G2356,county_facts!$A:$BB,23,FALSE)</f>
        <v>83.8</v>
      </c>
      <c r="AB2356">
        <f>VLOOKUP($G2356,county_facts!$A:$BB,24,FALSE)</f>
        <v>17.100000000000001</v>
      </c>
      <c r="AC2356">
        <f>VLOOKUP($G2356,county_facts!$A:$BB,25,FALSE)</f>
        <v>4848</v>
      </c>
      <c r="AD2356">
        <f>VLOOKUP($G2356,county_facts!$A:$BB,26,FALSE)</f>
        <v>22.1</v>
      </c>
      <c r="AE2356">
        <f>VLOOKUP($G2356,county_facts!$A:$BB,27,FALSE)</f>
        <v>25295</v>
      </c>
      <c r="AF2356">
        <f>VLOOKUP($G2356,county_facts!$A:$BB,28,FALSE)</f>
        <v>76</v>
      </c>
      <c r="AG2356">
        <f>VLOOKUP($G2356,county_facts!$A:$BB,29,FALSE)</f>
        <v>10</v>
      </c>
      <c r="AH2356">
        <f>VLOOKUP($G2356,county_facts!$A:$BB,30,FALSE)</f>
        <v>150300</v>
      </c>
      <c r="AI2356">
        <f>VLOOKUP($G2356,county_facts!$A:$BB,31,FALSE)</f>
        <v>21774</v>
      </c>
      <c r="AJ2356">
        <f>VLOOKUP($G2356,county_facts!$A:$BB,32,FALSE)</f>
        <v>2.5</v>
      </c>
      <c r="AK2356">
        <f>VLOOKUP($G2356,county_facts!$A:$BB,33,FALSE)</f>
        <v>23231</v>
      </c>
      <c r="AL2356">
        <f>VLOOKUP($G2356,county_facts!$A:$BB,34,FALSE)</f>
        <v>47162</v>
      </c>
      <c r="AM2356">
        <f>VLOOKUP($G2356,county_facts!$A:$BB,35,FALSE)</f>
        <v>14.7</v>
      </c>
      <c r="AN2356">
        <f>VLOOKUP($G2356,county_facts!$A:$BB,36,FALSE)</f>
        <v>1157</v>
      </c>
      <c r="AO2356">
        <f>VLOOKUP($G2356,county_facts!$A:$BB,37,FALSE)</f>
        <v>13576</v>
      </c>
      <c r="AP2356">
        <f>VLOOKUP($G2356,county_facts!$A:$BB,38,FALSE)</f>
        <v>-2.6</v>
      </c>
      <c r="AQ2356">
        <f>VLOOKUP($G2356,county_facts!$A:$BB,39,FALSE)</f>
        <v>2776</v>
      </c>
      <c r="AR2356">
        <f>VLOOKUP($G2356,county_facts!$A:$BB,40,FALSE)</f>
        <v>3701</v>
      </c>
      <c r="AS2356">
        <f>VLOOKUP($G2356,county_facts!$A:$BB,41,FALSE)</f>
        <v>0</v>
      </c>
      <c r="AT2356">
        <f>VLOOKUP($G2356,county_facts!$A:$BB,42,FALSE)</f>
        <v>0</v>
      </c>
      <c r="AU2356">
        <f>VLOOKUP($G2356,county_facts!$A:$BB,43,FALSE)</f>
        <v>0</v>
      </c>
      <c r="AV2356">
        <f>VLOOKUP($G2356,county_facts!$A:$BB,44,FALSE)</f>
        <v>0</v>
      </c>
      <c r="AW2356">
        <f>VLOOKUP($G2356,county_facts!$A:$BB,45,FALSE)</f>
        <v>0</v>
      </c>
      <c r="AX2356">
        <f>VLOOKUP($G2356,county_facts!$A:$BB,46,FALSE)</f>
        <v>29.1</v>
      </c>
      <c r="AY2356">
        <f>VLOOKUP($G2356,county_facts!$A:$BB,47,FALSE)</f>
        <v>1527558</v>
      </c>
      <c r="AZ2356">
        <f>VLOOKUP($G2356,county_facts!$A:$BB,48,FALSE)</f>
        <v>249388</v>
      </c>
      <c r="BA2356">
        <f>VLOOKUP($G2356,county_facts!$A:$BB,49,FALSE)</f>
        <v>511759</v>
      </c>
      <c r="BB2356">
        <f>VLOOKUP($G2356,county_facts!$A:$BB,50,FALSE)</f>
        <v>9742</v>
      </c>
      <c r="BC2356">
        <f>VLOOKUP($G2356,county_facts!$A:$BB,51,FALSE)</f>
        <v>32679</v>
      </c>
      <c r="BD2356">
        <f>VLOOKUP($G2356,county_facts!$A:$BB,52,FALSE)</f>
        <v>297</v>
      </c>
      <c r="BE2356">
        <f>VLOOKUP($G2356,county_facts!$A:$BB,53,FALSE)</f>
        <v>503.87</v>
      </c>
      <c r="BF2356">
        <f>VLOOKUP($G2356,county_facts!$A:$BB,54,FALSE)</f>
        <v>108.8</v>
      </c>
    </row>
    <row r="2357" spans="1:58" x14ac:dyDescent="0.3">
      <c r="A2357" t="s">
        <v>9</v>
      </c>
      <c r="B2357" t="s">
        <v>618</v>
      </c>
      <c r="C2357">
        <v>646</v>
      </c>
      <c r="D2357" t="s">
        <v>840</v>
      </c>
      <c r="E2357">
        <v>2811</v>
      </c>
      <c r="F2357">
        <v>0.229811455</v>
      </c>
      <c r="G2357">
        <v>51031</v>
      </c>
      <c r="H2357">
        <f>VLOOKUP($G2357,county_facts!$A:$BB,4,FALSE)</f>
        <v>54885</v>
      </c>
      <c r="I2357">
        <f>VLOOKUP($G2357,county_facts!$A:$BB,5,FALSE)</f>
        <v>54851</v>
      </c>
      <c r="J2357">
        <f>VLOOKUP($G2357,county_facts!$A:$BB,6,FALSE)</f>
        <v>0.1</v>
      </c>
      <c r="K2357">
        <f>VLOOKUP($G2357,county_facts!$A:$BB,7,FALSE)</f>
        <v>54842</v>
      </c>
      <c r="L2357">
        <f>VLOOKUP($G2357,county_facts!$A:$BB,8,FALSE)</f>
        <v>4.7</v>
      </c>
      <c r="M2357">
        <f>VLOOKUP($G2357,county_facts!$A:$BB,9,FALSE)</f>
        <v>20.100000000000001</v>
      </c>
      <c r="N2357">
        <f>VLOOKUP($G2357,county_facts!$A:$BB,10,FALSE)</f>
        <v>18.100000000000001</v>
      </c>
      <c r="O2357">
        <f>VLOOKUP($G2357,county_facts!$A:$BB,11,FALSE)</f>
        <v>51.3</v>
      </c>
      <c r="P2357">
        <f>VLOOKUP($G2357,county_facts!$A:$BB,12,FALSE)</f>
        <v>82.3</v>
      </c>
      <c r="Q2357">
        <f>VLOOKUP($G2357,county_facts!$A:$BB,13,FALSE)</f>
        <v>14.5</v>
      </c>
      <c r="R2357">
        <f>VLOOKUP($G2357,county_facts!$A:$BB,14,FALSE)</f>
        <v>0.3</v>
      </c>
      <c r="S2357">
        <f>VLOOKUP($G2357,county_facts!$A:$BB,15,FALSE)</f>
        <v>1</v>
      </c>
      <c r="T2357">
        <f>VLOOKUP($G2357,county_facts!$A:$BB,16,FALSE)</f>
        <v>0</v>
      </c>
      <c r="U2357">
        <f>VLOOKUP($G2357,county_facts!$A:$BB,17,FALSE)</f>
        <v>1.8</v>
      </c>
      <c r="V2357">
        <f>VLOOKUP($G2357,county_facts!$A:$BB,18,FALSE)</f>
        <v>2.2000000000000002</v>
      </c>
      <c r="W2357">
        <f>VLOOKUP($G2357,county_facts!$A:$BB,19,FALSE)</f>
        <v>80.400000000000006</v>
      </c>
      <c r="X2357">
        <f>VLOOKUP($G2357,county_facts!$A:$BB,20,FALSE)</f>
        <v>89.8</v>
      </c>
      <c r="Y2357">
        <f>VLOOKUP($G2357,county_facts!$A:$BB,21,FALSE)</f>
        <v>1.8</v>
      </c>
      <c r="Z2357">
        <f>VLOOKUP($G2357,county_facts!$A:$BB,22,FALSE)</f>
        <v>2.6</v>
      </c>
      <c r="AA2357">
        <f>VLOOKUP($G2357,county_facts!$A:$BB,23,FALSE)</f>
        <v>83.8</v>
      </c>
      <c r="AB2357">
        <f>VLOOKUP($G2357,county_facts!$A:$BB,24,FALSE)</f>
        <v>17.100000000000001</v>
      </c>
      <c r="AC2357">
        <f>VLOOKUP($G2357,county_facts!$A:$BB,25,FALSE)</f>
        <v>4848</v>
      </c>
      <c r="AD2357">
        <f>VLOOKUP($G2357,county_facts!$A:$BB,26,FALSE)</f>
        <v>22.1</v>
      </c>
      <c r="AE2357">
        <f>VLOOKUP($G2357,county_facts!$A:$BB,27,FALSE)</f>
        <v>25295</v>
      </c>
      <c r="AF2357">
        <f>VLOOKUP($G2357,county_facts!$A:$BB,28,FALSE)</f>
        <v>76</v>
      </c>
      <c r="AG2357">
        <f>VLOOKUP($G2357,county_facts!$A:$BB,29,FALSE)</f>
        <v>10</v>
      </c>
      <c r="AH2357">
        <f>VLOOKUP($G2357,county_facts!$A:$BB,30,FALSE)</f>
        <v>150300</v>
      </c>
      <c r="AI2357">
        <f>VLOOKUP($G2357,county_facts!$A:$BB,31,FALSE)</f>
        <v>21774</v>
      </c>
      <c r="AJ2357">
        <f>VLOOKUP($G2357,county_facts!$A:$BB,32,FALSE)</f>
        <v>2.5</v>
      </c>
      <c r="AK2357">
        <f>VLOOKUP($G2357,county_facts!$A:$BB,33,FALSE)</f>
        <v>23231</v>
      </c>
      <c r="AL2357">
        <f>VLOOKUP($G2357,county_facts!$A:$BB,34,FALSE)</f>
        <v>47162</v>
      </c>
      <c r="AM2357">
        <f>VLOOKUP($G2357,county_facts!$A:$BB,35,FALSE)</f>
        <v>14.7</v>
      </c>
      <c r="AN2357">
        <f>VLOOKUP($G2357,county_facts!$A:$BB,36,FALSE)</f>
        <v>1157</v>
      </c>
      <c r="AO2357">
        <f>VLOOKUP($G2357,county_facts!$A:$BB,37,FALSE)</f>
        <v>13576</v>
      </c>
      <c r="AP2357">
        <f>VLOOKUP($G2357,county_facts!$A:$BB,38,FALSE)</f>
        <v>-2.6</v>
      </c>
      <c r="AQ2357">
        <f>VLOOKUP($G2357,county_facts!$A:$BB,39,FALSE)</f>
        <v>2776</v>
      </c>
      <c r="AR2357">
        <f>VLOOKUP($G2357,county_facts!$A:$BB,40,FALSE)</f>
        <v>3701</v>
      </c>
      <c r="AS2357">
        <f>VLOOKUP($G2357,county_facts!$A:$BB,41,FALSE)</f>
        <v>0</v>
      </c>
      <c r="AT2357">
        <f>VLOOKUP($G2357,county_facts!$A:$BB,42,FALSE)</f>
        <v>0</v>
      </c>
      <c r="AU2357">
        <f>VLOOKUP($G2357,county_facts!$A:$BB,43,FALSE)</f>
        <v>0</v>
      </c>
      <c r="AV2357">
        <f>VLOOKUP($G2357,county_facts!$A:$BB,44,FALSE)</f>
        <v>0</v>
      </c>
      <c r="AW2357">
        <f>VLOOKUP($G2357,county_facts!$A:$BB,45,FALSE)</f>
        <v>0</v>
      </c>
      <c r="AX2357">
        <f>VLOOKUP($G2357,county_facts!$A:$BB,46,FALSE)</f>
        <v>29.1</v>
      </c>
      <c r="AY2357">
        <f>VLOOKUP($G2357,county_facts!$A:$BB,47,FALSE)</f>
        <v>1527558</v>
      </c>
      <c r="AZ2357">
        <f>VLOOKUP($G2357,county_facts!$A:$BB,48,FALSE)</f>
        <v>249388</v>
      </c>
      <c r="BA2357">
        <f>VLOOKUP($G2357,county_facts!$A:$BB,49,FALSE)</f>
        <v>511759</v>
      </c>
      <c r="BB2357">
        <f>VLOOKUP($G2357,county_facts!$A:$BB,50,FALSE)</f>
        <v>9742</v>
      </c>
      <c r="BC2357">
        <f>VLOOKUP($G2357,county_facts!$A:$BB,51,FALSE)</f>
        <v>32679</v>
      </c>
      <c r="BD2357">
        <f>VLOOKUP($G2357,county_facts!$A:$BB,52,FALSE)</f>
        <v>297</v>
      </c>
      <c r="BE2357">
        <f>VLOOKUP($G2357,county_facts!$A:$BB,53,FALSE)</f>
        <v>503.87</v>
      </c>
      <c r="BF2357">
        <f>VLOOKUP($G2357,county_facts!$A:$BB,54,FALSE)</f>
        <v>108.8</v>
      </c>
    </row>
    <row r="2358" spans="1:58" x14ac:dyDescent="0.3">
      <c r="A2358" t="s">
        <v>6</v>
      </c>
      <c r="B2358" t="s">
        <v>941</v>
      </c>
      <c r="C2358">
        <v>190</v>
      </c>
      <c r="D2358" t="s">
        <v>840</v>
      </c>
      <c r="E2358">
        <v>277</v>
      </c>
      <c r="F2358">
        <v>0.68592057799999995</v>
      </c>
      <c r="G2358">
        <v>51530</v>
      </c>
      <c r="H2358">
        <f>VLOOKUP($G2358,county_facts!$A:$BB,4,FALSE)</f>
        <v>6603</v>
      </c>
      <c r="I2358">
        <f>VLOOKUP($G2358,county_facts!$A:$BB,5,FALSE)</f>
        <v>6651</v>
      </c>
      <c r="J2358">
        <f>VLOOKUP($G2358,county_facts!$A:$BB,6,FALSE)</f>
        <v>-0.7</v>
      </c>
      <c r="K2358">
        <f>VLOOKUP($G2358,county_facts!$A:$BB,7,FALSE)</f>
        <v>6650</v>
      </c>
      <c r="L2358">
        <f>VLOOKUP($G2358,county_facts!$A:$BB,8,FALSE)</f>
        <v>6.3</v>
      </c>
      <c r="M2358">
        <f>VLOOKUP($G2358,county_facts!$A:$BB,9,FALSE)</f>
        <v>21.8</v>
      </c>
      <c r="N2358">
        <f>VLOOKUP($G2358,county_facts!$A:$BB,10,FALSE)</f>
        <v>17.600000000000001</v>
      </c>
      <c r="O2358">
        <f>VLOOKUP($G2358,county_facts!$A:$BB,11,FALSE)</f>
        <v>53.2</v>
      </c>
      <c r="P2358">
        <f>VLOOKUP($G2358,county_facts!$A:$BB,12,FALSE)</f>
        <v>90.7</v>
      </c>
      <c r="Q2358">
        <f>VLOOKUP($G2358,county_facts!$A:$BB,13,FALSE)</f>
        <v>5.3</v>
      </c>
      <c r="R2358">
        <f>VLOOKUP($G2358,county_facts!$A:$BB,14,FALSE)</f>
        <v>1.2</v>
      </c>
      <c r="S2358">
        <f>VLOOKUP($G2358,county_facts!$A:$BB,15,FALSE)</f>
        <v>0.6</v>
      </c>
      <c r="T2358">
        <f>VLOOKUP($G2358,county_facts!$A:$BB,16,FALSE)</f>
        <v>0.3</v>
      </c>
      <c r="U2358">
        <f>VLOOKUP($G2358,county_facts!$A:$BB,17,FALSE)</f>
        <v>2</v>
      </c>
      <c r="V2358">
        <f>VLOOKUP($G2358,county_facts!$A:$BB,18,FALSE)</f>
        <v>2.5</v>
      </c>
      <c r="W2358">
        <f>VLOOKUP($G2358,county_facts!$A:$BB,19,FALSE)</f>
        <v>88.4</v>
      </c>
      <c r="X2358">
        <f>VLOOKUP($G2358,county_facts!$A:$BB,20,FALSE)</f>
        <v>77.599999999999994</v>
      </c>
      <c r="Y2358">
        <f>VLOOKUP($G2358,county_facts!$A:$BB,21,FALSE)</f>
        <v>0.6</v>
      </c>
      <c r="Z2358">
        <f>VLOOKUP($G2358,county_facts!$A:$BB,22,FALSE)</f>
        <v>3.9</v>
      </c>
      <c r="AA2358">
        <f>VLOOKUP($G2358,county_facts!$A:$BB,23,FALSE)</f>
        <v>77</v>
      </c>
      <c r="AB2358">
        <f>VLOOKUP($G2358,county_facts!$A:$BB,24,FALSE)</f>
        <v>14.9</v>
      </c>
      <c r="AC2358">
        <f>VLOOKUP($G2358,county_facts!$A:$BB,25,FALSE)</f>
        <v>466</v>
      </c>
      <c r="AD2358">
        <f>VLOOKUP($G2358,county_facts!$A:$BB,26,FALSE)</f>
        <v>16.8</v>
      </c>
      <c r="AE2358">
        <f>VLOOKUP($G2358,county_facts!$A:$BB,27,FALSE)</f>
        <v>2920</v>
      </c>
      <c r="AF2358">
        <f>VLOOKUP($G2358,county_facts!$A:$BB,28,FALSE)</f>
        <v>66.099999999999994</v>
      </c>
      <c r="AG2358">
        <f>VLOOKUP($G2358,county_facts!$A:$BB,29,FALSE)</f>
        <v>12.5</v>
      </c>
      <c r="AH2358">
        <f>VLOOKUP($G2358,county_facts!$A:$BB,30,FALSE)</f>
        <v>118900</v>
      </c>
      <c r="AI2358">
        <f>VLOOKUP($G2358,county_facts!$A:$BB,31,FALSE)</f>
        <v>2738</v>
      </c>
      <c r="AJ2358">
        <f>VLOOKUP($G2358,county_facts!$A:$BB,32,FALSE)</f>
        <v>2.29</v>
      </c>
      <c r="AK2358">
        <f>VLOOKUP($G2358,county_facts!$A:$BB,33,FALSE)</f>
        <v>18453</v>
      </c>
      <c r="AL2358">
        <f>VLOOKUP($G2358,county_facts!$A:$BB,34,FALSE)</f>
        <v>36591</v>
      </c>
      <c r="AM2358">
        <f>VLOOKUP($G2358,county_facts!$A:$BB,35,FALSE)</f>
        <v>20.6</v>
      </c>
      <c r="AN2358">
        <f>VLOOKUP($G2358,county_facts!$A:$BB,36,FALSE)</f>
        <v>112</v>
      </c>
      <c r="AO2358">
        <f>VLOOKUP($G2358,county_facts!$A:$BB,37,FALSE)</f>
        <v>1926</v>
      </c>
      <c r="AP2358">
        <f>VLOOKUP($G2358,county_facts!$A:$BB,38,FALSE)</f>
        <v>5.0999999999999996</v>
      </c>
      <c r="AQ2358">
        <f>VLOOKUP($G2358,county_facts!$A:$BB,39,FALSE)</f>
        <v>304</v>
      </c>
      <c r="AR2358">
        <f>VLOOKUP($G2358,county_facts!$A:$BB,40,FALSE)</f>
        <v>448</v>
      </c>
      <c r="AS2358">
        <f>VLOOKUP($G2358,county_facts!$A:$BB,41,FALSE)</f>
        <v>0</v>
      </c>
      <c r="AT2358">
        <f>VLOOKUP($G2358,county_facts!$A:$BB,42,FALSE)</f>
        <v>0</v>
      </c>
      <c r="AU2358">
        <f>VLOOKUP($G2358,county_facts!$A:$BB,43,FALSE)</f>
        <v>0</v>
      </c>
      <c r="AV2358">
        <f>VLOOKUP($G2358,county_facts!$A:$BB,44,FALSE)</f>
        <v>0</v>
      </c>
      <c r="AW2358">
        <f>VLOOKUP($G2358,county_facts!$A:$BB,45,FALSE)</f>
        <v>0</v>
      </c>
      <c r="AX2358">
        <f>VLOOKUP($G2358,county_facts!$A:$BB,46,FALSE)</f>
        <v>31.5</v>
      </c>
      <c r="AY2358">
        <f>VLOOKUP($G2358,county_facts!$A:$BB,47,FALSE)</f>
        <v>202807</v>
      </c>
      <c r="AZ2358">
        <f>VLOOKUP($G2358,county_facts!$A:$BB,48,FALSE)</f>
        <v>0</v>
      </c>
      <c r="BA2358">
        <f>VLOOKUP($G2358,county_facts!$A:$BB,49,FALSE)</f>
        <v>30610</v>
      </c>
      <c r="BB2358">
        <f>VLOOKUP($G2358,county_facts!$A:$BB,50,FALSE)</f>
        <v>4900</v>
      </c>
      <c r="BC2358">
        <f>VLOOKUP($G2358,county_facts!$A:$BB,51,FALSE)</f>
        <v>0</v>
      </c>
      <c r="BD2358">
        <f>VLOOKUP($G2358,county_facts!$A:$BB,52,FALSE)</f>
        <v>0</v>
      </c>
      <c r="BE2358">
        <f>VLOOKUP($G2358,county_facts!$A:$BB,53,FALSE)</f>
        <v>6.7</v>
      </c>
      <c r="BF2358">
        <f>VLOOKUP($G2358,county_facts!$A:$BB,54,FALSE)</f>
        <v>991.9</v>
      </c>
    </row>
    <row r="2359" spans="1:58" x14ac:dyDescent="0.3">
      <c r="A2359" t="s">
        <v>9</v>
      </c>
      <c r="B2359" t="s">
        <v>941</v>
      </c>
      <c r="C2359">
        <v>87</v>
      </c>
      <c r="D2359" t="s">
        <v>840</v>
      </c>
      <c r="E2359">
        <v>277</v>
      </c>
      <c r="F2359">
        <v>0.314079422</v>
      </c>
      <c r="G2359">
        <v>51530</v>
      </c>
      <c r="H2359">
        <f>VLOOKUP($G2359,county_facts!$A:$BB,4,FALSE)</f>
        <v>6603</v>
      </c>
      <c r="I2359">
        <f>VLOOKUP($G2359,county_facts!$A:$BB,5,FALSE)</f>
        <v>6651</v>
      </c>
      <c r="J2359">
        <f>VLOOKUP($G2359,county_facts!$A:$BB,6,FALSE)</f>
        <v>-0.7</v>
      </c>
      <c r="K2359">
        <f>VLOOKUP($G2359,county_facts!$A:$BB,7,FALSE)</f>
        <v>6650</v>
      </c>
      <c r="L2359">
        <f>VLOOKUP($G2359,county_facts!$A:$BB,8,FALSE)</f>
        <v>6.3</v>
      </c>
      <c r="M2359">
        <f>VLOOKUP($G2359,county_facts!$A:$BB,9,FALSE)</f>
        <v>21.8</v>
      </c>
      <c r="N2359">
        <f>VLOOKUP($G2359,county_facts!$A:$BB,10,FALSE)</f>
        <v>17.600000000000001</v>
      </c>
      <c r="O2359">
        <f>VLOOKUP($G2359,county_facts!$A:$BB,11,FALSE)</f>
        <v>53.2</v>
      </c>
      <c r="P2359">
        <f>VLOOKUP($G2359,county_facts!$A:$BB,12,FALSE)</f>
        <v>90.7</v>
      </c>
      <c r="Q2359">
        <f>VLOOKUP($G2359,county_facts!$A:$BB,13,FALSE)</f>
        <v>5.3</v>
      </c>
      <c r="R2359">
        <f>VLOOKUP($G2359,county_facts!$A:$BB,14,FALSE)</f>
        <v>1.2</v>
      </c>
      <c r="S2359">
        <f>VLOOKUP($G2359,county_facts!$A:$BB,15,FALSE)</f>
        <v>0.6</v>
      </c>
      <c r="T2359">
        <f>VLOOKUP($G2359,county_facts!$A:$BB,16,FALSE)</f>
        <v>0.3</v>
      </c>
      <c r="U2359">
        <f>VLOOKUP($G2359,county_facts!$A:$BB,17,FALSE)</f>
        <v>2</v>
      </c>
      <c r="V2359">
        <f>VLOOKUP($G2359,county_facts!$A:$BB,18,FALSE)</f>
        <v>2.5</v>
      </c>
      <c r="W2359">
        <f>VLOOKUP($G2359,county_facts!$A:$BB,19,FALSE)</f>
        <v>88.4</v>
      </c>
      <c r="X2359">
        <f>VLOOKUP($G2359,county_facts!$A:$BB,20,FALSE)</f>
        <v>77.599999999999994</v>
      </c>
      <c r="Y2359">
        <f>VLOOKUP($G2359,county_facts!$A:$BB,21,FALSE)</f>
        <v>0.6</v>
      </c>
      <c r="Z2359">
        <f>VLOOKUP($G2359,county_facts!$A:$BB,22,FALSE)</f>
        <v>3.9</v>
      </c>
      <c r="AA2359">
        <f>VLOOKUP($G2359,county_facts!$A:$BB,23,FALSE)</f>
        <v>77</v>
      </c>
      <c r="AB2359">
        <f>VLOOKUP($G2359,county_facts!$A:$BB,24,FALSE)</f>
        <v>14.9</v>
      </c>
      <c r="AC2359">
        <f>VLOOKUP($G2359,county_facts!$A:$BB,25,FALSE)</f>
        <v>466</v>
      </c>
      <c r="AD2359">
        <f>VLOOKUP($G2359,county_facts!$A:$BB,26,FALSE)</f>
        <v>16.8</v>
      </c>
      <c r="AE2359">
        <f>VLOOKUP($G2359,county_facts!$A:$BB,27,FALSE)</f>
        <v>2920</v>
      </c>
      <c r="AF2359">
        <f>VLOOKUP($G2359,county_facts!$A:$BB,28,FALSE)</f>
        <v>66.099999999999994</v>
      </c>
      <c r="AG2359">
        <f>VLOOKUP($G2359,county_facts!$A:$BB,29,FALSE)</f>
        <v>12.5</v>
      </c>
      <c r="AH2359">
        <f>VLOOKUP($G2359,county_facts!$A:$BB,30,FALSE)</f>
        <v>118900</v>
      </c>
      <c r="AI2359">
        <f>VLOOKUP($G2359,county_facts!$A:$BB,31,FALSE)</f>
        <v>2738</v>
      </c>
      <c r="AJ2359">
        <f>VLOOKUP($G2359,county_facts!$A:$BB,32,FALSE)</f>
        <v>2.29</v>
      </c>
      <c r="AK2359">
        <f>VLOOKUP($G2359,county_facts!$A:$BB,33,FALSE)</f>
        <v>18453</v>
      </c>
      <c r="AL2359">
        <f>VLOOKUP($G2359,county_facts!$A:$BB,34,FALSE)</f>
        <v>36591</v>
      </c>
      <c r="AM2359">
        <f>VLOOKUP($G2359,county_facts!$A:$BB,35,FALSE)</f>
        <v>20.6</v>
      </c>
      <c r="AN2359">
        <f>VLOOKUP($G2359,county_facts!$A:$BB,36,FALSE)</f>
        <v>112</v>
      </c>
      <c r="AO2359">
        <f>VLOOKUP($G2359,county_facts!$A:$BB,37,FALSE)</f>
        <v>1926</v>
      </c>
      <c r="AP2359">
        <f>VLOOKUP($G2359,county_facts!$A:$BB,38,FALSE)</f>
        <v>5.0999999999999996</v>
      </c>
      <c r="AQ2359">
        <f>VLOOKUP($G2359,county_facts!$A:$BB,39,FALSE)</f>
        <v>304</v>
      </c>
      <c r="AR2359">
        <f>VLOOKUP($G2359,county_facts!$A:$BB,40,FALSE)</f>
        <v>448</v>
      </c>
      <c r="AS2359">
        <f>VLOOKUP($G2359,county_facts!$A:$BB,41,FALSE)</f>
        <v>0</v>
      </c>
      <c r="AT2359">
        <f>VLOOKUP($G2359,county_facts!$A:$BB,42,FALSE)</f>
        <v>0</v>
      </c>
      <c r="AU2359">
        <f>VLOOKUP($G2359,county_facts!$A:$BB,43,FALSE)</f>
        <v>0</v>
      </c>
      <c r="AV2359">
        <f>VLOOKUP($G2359,county_facts!$A:$BB,44,FALSE)</f>
        <v>0</v>
      </c>
      <c r="AW2359">
        <f>VLOOKUP($G2359,county_facts!$A:$BB,45,FALSE)</f>
        <v>0</v>
      </c>
      <c r="AX2359">
        <f>VLOOKUP($G2359,county_facts!$A:$BB,46,FALSE)</f>
        <v>31.5</v>
      </c>
      <c r="AY2359">
        <f>VLOOKUP($G2359,county_facts!$A:$BB,47,FALSE)</f>
        <v>202807</v>
      </c>
      <c r="AZ2359">
        <f>VLOOKUP($G2359,county_facts!$A:$BB,48,FALSE)</f>
        <v>0</v>
      </c>
      <c r="BA2359">
        <f>VLOOKUP($G2359,county_facts!$A:$BB,49,FALSE)</f>
        <v>30610</v>
      </c>
      <c r="BB2359">
        <f>VLOOKUP($G2359,county_facts!$A:$BB,50,FALSE)</f>
        <v>4900</v>
      </c>
      <c r="BC2359">
        <f>VLOOKUP($G2359,county_facts!$A:$BB,51,FALSE)</f>
        <v>0</v>
      </c>
      <c r="BD2359">
        <f>VLOOKUP($G2359,county_facts!$A:$BB,52,FALSE)</f>
        <v>0</v>
      </c>
      <c r="BE2359">
        <f>VLOOKUP($G2359,county_facts!$A:$BB,53,FALSE)</f>
        <v>6.7</v>
      </c>
      <c r="BF2359">
        <f>VLOOKUP($G2359,county_facts!$A:$BB,54,FALSE)</f>
        <v>991.9</v>
      </c>
    </row>
    <row r="2360" spans="1:58" x14ac:dyDescent="0.3">
      <c r="A2360" t="s">
        <v>6</v>
      </c>
      <c r="B2360" t="s">
        <v>888</v>
      </c>
      <c r="C2360">
        <v>945</v>
      </c>
      <c r="D2360" t="s">
        <v>840</v>
      </c>
      <c r="E2360">
        <v>1229</v>
      </c>
      <c r="F2360">
        <v>0.768917819</v>
      </c>
      <c r="G2360">
        <v>51029</v>
      </c>
      <c r="H2360">
        <f>VLOOKUP($G2360,county_facts!$A:$BB,4,FALSE)</f>
        <v>16913</v>
      </c>
      <c r="I2360">
        <f>VLOOKUP($G2360,county_facts!$A:$BB,5,FALSE)</f>
        <v>17143</v>
      </c>
      <c r="J2360">
        <f>VLOOKUP($G2360,county_facts!$A:$BB,6,FALSE)</f>
        <v>-1.3</v>
      </c>
      <c r="K2360">
        <f>VLOOKUP($G2360,county_facts!$A:$BB,7,FALSE)</f>
        <v>17146</v>
      </c>
      <c r="L2360">
        <f>VLOOKUP($G2360,county_facts!$A:$BB,8,FALSE)</f>
        <v>5.4</v>
      </c>
      <c r="M2360">
        <f>VLOOKUP($G2360,county_facts!$A:$BB,9,FALSE)</f>
        <v>18.8</v>
      </c>
      <c r="N2360">
        <f>VLOOKUP($G2360,county_facts!$A:$BB,10,FALSE)</f>
        <v>16.899999999999999</v>
      </c>
      <c r="O2360">
        <f>VLOOKUP($G2360,county_facts!$A:$BB,11,FALSE)</f>
        <v>45.6</v>
      </c>
      <c r="P2360">
        <f>VLOOKUP($G2360,county_facts!$A:$BB,12,FALSE)</f>
        <v>62.8</v>
      </c>
      <c r="Q2360">
        <f>VLOOKUP($G2360,county_facts!$A:$BB,13,FALSE)</f>
        <v>34.6</v>
      </c>
      <c r="R2360">
        <f>VLOOKUP($G2360,county_facts!$A:$BB,14,FALSE)</f>
        <v>0.3</v>
      </c>
      <c r="S2360">
        <f>VLOOKUP($G2360,county_facts!$A:$BB,15,FALSE)</f>
        <v>0.4</v>
      </c>
      <c r="T2360">
        <f>VLOOKUP($G2360,county_facts!$A:$BB,16,FALSE)</f>
        <v>0</v>
      </c>
      <c r="U2360">
        <f>VLOOKUP($G2360,county_facts!$A:$BB,17,FALSE)</f>
        <v>1.8</v>
      </c>
      <c r="V2360">
        <f>VLOOKUP($G2360,county_facts!$A:$BB,18,FALSE)</f>
        <v>2.1</v>
      </c>
      <c r="W2360">
        <f>VLOOKUP($G2360,county_facts!$A:$BB,19,FALSE)</f>
        <v>61</v>
      </c>
      <c r="X2360">
        <f>VLOOKUP($G2360,county_facts!$A:$BB,20,FALSE)</f>
        <v>90</v>
      </c>
      <c r="Y2360">
        <f>VLOOKUP($G2360,county_facts!$A:$BB,21,FALSE)</f>
        <v>1.7</v>
      </c>
      <c r="Z2360">
        <f>VLOOKUP($G2360,county_facts!$A:$BB,22,FALSE)</f>
        <v>3.3</v>
      </c>
      <c r="AA2360">
        <f>VLOOKUP($G2360,county_facts!$A:$BB,23,FALSE)</f>
        <v>70.900000000000006</v>
      </c>
      <c r="AB2360">
        <f>VLOOKUP($G2360,county_facts!$A:$BB,24,FALSE)</f>
        <v>11.9</v>
      </c>
      <c r="AC2360">
        <f>VLOOKUP($G2360,county_facts!$A:$BB,25,FALSE)</f>
        <v>1289</v>
      </c>
      <c r="AD2360">
        <f>VLOOKUP($G2360,county_facts!$A:$BB,26,FALSE)</f>
        <v>32</v>
      </c>
      <c r="AE2360">
        <f>VLOOKUP($G2360,county_facts!$A:$BB,27,FALSE)</f>
        <v>7282</v>
      </c>
      <c r="AF2360">
        <f>VLOOKUP($G2360,county_facts!$A:$BB,28,FALSE)</f>
        <v>76</v>
      </c>
      <c r="AG2360">
        <f>VLOOKUP($G2360,county_facts!$A:$BB,29,FALSE)</f>
        <v>3.4</v>
      </c>
      <c r="AH2360">
        <f>VLOOKUP($G2360,county_facts!$A:$BB,30,FALSE)</f>
        <v>128800</v>
      </c>
      <c r="AI2360">
        <f>VLOOKUP($G2360,county_facts!$A:$BB,31,FALSE)</f>
        <v>5817</v>
      </c>
      <c r="AJ2360">
        <f>VLOOKUP($G2360,county_facts!$A:$BB,32,FALSE)</f>
        <v>2.34</v>
      </c>
      <c r="AK2360">
        <f>VLOOKUP($G2360,county_facts!$A:$BB,33,FALSE)</f>
        <v>17167</v>
      </c>
      <c r="AL2360">
        <f>VLOOKUP($G2360,county_facts!$A:$BB,34,FALSE)</f>
        <v>38648</v>
      </c>
      <c r="AM2360">
        <f>VLOOKUP($G2360,county_facts!$A:$BB,35,FALSE)</f>
        <v>23</v>
      </c>
      <c r="AN2360">
        <f>VLOOKUP($G2360,county_facts!$A:$BB,36,FALSE)</f>
        <v>252</v>
      </c>
      <c r="AO2360">
        <f>VLOOKUP($G2360,county_facts!$A:$BB,37,FALSE)</f>
        <v>1849</v>
      </c>
      <c r="AP2360">
        <f>VLOOKUP($G2360,county_facts!$A:$BB,38,FALSE)</f>
        <v>-3.8</v>
      </c>
      <c r="AQ2360">
        <f>VLOOKUP($G2360,county_facts!$A:$BB,39,FALSE)</f>
        <v>707</v>
      </c>
      <c r="AR2360">
        <f>VLOOKUP($G2360,county_facts!$A:$BB,40,FALSE)</f>
        <v>921</v>
      </c>
      <c r="AS2360">
        <f>VLOOKUP($G2360,county_facts!$A:$BB,41,FALSE)</f>
        <v>20.8</v>
      </c>
      <c r="AT2360">
        <f>VLOOKUP($G2360,county_facts!$A:$BB,42,FALSE)</f>
        <v>0</v>
      </c>
      <c r="AU2360">
        <f>VLOOKUP($G2360,county_facts!$A:$BB,43,FALSE)</f>
        <v>0</v>
      </c>
      <c r="AV2360">
        <f>VLOOKUP($G2360,county_facts!$A:$BB,44,FALSE)</f>
        <v>0</v>
      </c>
      <c r="AW2360">
        <f>VLOOKUP($G2360,county_facts!$A:$BB,45,FALSE)</f>
        <v>0</v>
      </c>
      <c r="AX2360">
        <f>VLOOKUP($G2360,county_facts!$A:$BB,46,FALSE)</f>
        <v>0</v>
      </c>
      <c r="AY2360">
        <f>VLOOKUP($G2360,county_facts!$A:$BB,47,FALSE)</f>
        <v>0</v>
      </c>
      <c r="AZ2360">
        <f>VLOOKUP($G2360,county_facts!$A:$BB,48,FALSE)</f>
        <v>21509</v>
      </c>
      <c r="BA2360">
        <f>VLOOKUP($G2360,county_facts!$A:$BB,49,FALSE)</f>
        <v>68700</v>
      </c>
      <c r="BB2360">
        <f>VLOOKUP($G2360,county_facts!$A:$BB,50,FALSE)</f>
        <v>4306</v>
      </c>
      <c r="BC2360">
        <f>VLOOKUP($G2360,county_facts!$A:$BB,51,FALSE)</f>
        <v>0</v>
      </c>
      <c r="BD2360">
        <f>VLOOKUP($G2360,county_facts!$A:$BB,52,FALSE)</f>
        <v>34</v>
      </c>
      <c r="BE2360">
        <f>VLOOKUP($G2360,county_facts!$A:$BB,53,FALSE)</f>
        <v>579.66</v>
      </c>
      <c r="BF2360">
        <f>VLOOKUP($G2360,county_facts!$A:$BB,54,FALSE)</f>
        <v>29.6</v>
      </c>
    </row>
    <row r="2361" spans="1:58" x14ac:dyDescent="0.3">
      <c r="A2361" t="s">
        <v>9</v>
      </c>
      <c r="B2361" t="s">
        <v>888</v>
      </c>
      <c r="C2361">
        <v>284</v>
      </c>
      <c r="D2361" t="s">
        <v>840</v>
      </c>
      <c r="E2361">
        <v>1229</v>
      </c>
      <c r="F2361">
        <v>0.231082181</v>
      </c>
      <c r="G2361">
        <v>51029</v>
      </c>
      <c r="H2361">
        <f>VLOOKUP($G2361,county_facts!$A:$BB,4,FALSE)</f>
        <v>16913</v>
      </c>
      <c r="I2361">
        <f>VLOOKUP($G2361,county_facts!$A:$BB,5,FALSE)</f>
        <v>17143</v>
      </c>
      <c r="J2361">
        <f>VLOOKUP($G2361,county_facts!$A:$BB,6,FALSE)</f>
        <v>-1.3</v>
      </c>
      <c r="K2361">
        <f>VLOOKUP($G2361,county_facts!$A:$BB,7,FALSE)</f>
        <v>17146</v>
      </c>
      <c r="L2361">
        <f>VLOOKUP($G2361,county_facts!$A:$BB,8,FALSE)</f>
        <v>5.4</v>
      </c>
      <c r="M2361">
        <f>VLOOKUP($G2361,county_facts!$A:$BB,9,FALSE)</f>
        <v>18.8</v>
      </c>
      <c r="N2361">
        <f>VLOOKUP($G2361,county_facts!$A:$BB,10,FALSE)</f>
        <v>16.899999999999999</v>
      </c>
      <c r="O2361">
        <f>VLOOKUP($G2361,county_facts!$A:$BB,11,FALSE)</f>
        <v>45.6</v>
      </c>
      <c r="P2361">
        <f>VLOOKUP($G2361,county_facts!$A:$BB,12,FALSE)</f>
        <v>62.8</v>
      </c>
      <c r="Q2361">
        <f>VLOOKUP($G2361,county_facts!$A:$BB,13,FALSE)</f>
        <v>34.6</v>
      </c>
      <c r="R2361">
        <f>VLOOKUP($G2361,county_facts!$A:$BB,14,FALSE)</f>
        <v>0.3</v>
      </c>
      <c r="S2361">
        <f>VLOOKUP($G2361,county_facts!$A:$BB,15,FALSE)</f>
        <v>0.4</v>
      </c>
      <c r="T2361">
        <f>VLOOKUP($G2361,county_facts!$A:$BB,16,FALSE)</f>
        <v>0</v>
      </c>
      <c r="U2361">
        <f>VLOOKUP($G2361,county_facts!$A:$BB,17,FALSE)</f>
        <v>1.8</v>
      </c>
      <c r="V2361">
        <f>VLOOKUP($G2361,county_facts!$A:$BB,18,FALSE)</f>
        <v>2.1</v>
      </c>
      <c r="W2361">
        <f>VLOOKUP($G2361,county_facts!$A:$BB,19,FALSE)</f>
        <v>61</v>
      </c>
      <c r="X2361">
        <f>VLOOKUP($G2361,county_facts!$A:$BB,20,FALSE)</f>
        <v>90</v>
      </c>
      <c r="Y2361">
        <f>VLOOKUP($G2361,county_facts!$A:$BB,21,FALSE)</f>
        <v>1.7</v>
      </c>
      <c r="Z2361">
        <f>VLOOKUP($G2361,county_facts!$A:$BB,22,FALSE)</f>
        <v>3.3</v>
      </c>
      <c r="AA2361">
        <f>VLOOKUP($G2361,county_facts!$A:$BB,23,FALSE)</f>
        <v>70.900000000000006</v>
      </c>
      <c r="AB2361">
        <f>VLOOKUP($G2361,county_facts!$A:$BB,24,FALSE)</f>
        <v>11.9</v>
      </c>
      <c r="AC2361">
        <f>VLOOKUP($G2361,county_facts!$A:$BB,25,FALSE)</f>
        <v>1289</v>
      </c>
      <c r="AD2361">
        <f>VLOOKUP($G2361,county_facts!$A:$BB,26,FALSE)</f>
        <v>32</v>
      </c>
      <c r="AE2361">
        <f>VLOOKUP($G2361,county_facts!$A:$BB,27,FALSE)</f>
        <v>7282</v>
      </c>
      <c r="AF2361">
        <f>VLOOKUP($G2361,county_facts!$A:$BB,28,FALSE)</f>
        <v>76</v>
      </c>
      <c r="AG2361">
        <f>VLOOKUP($G2361,county_facts!$A:$BB,29,FALSE)</f>
        <v>3.4</v>
      </c>
      <c r="AH2361">
        <f>VLOOKUP($G2361,county_facts!$A:$BB,30,FALSE)</f>
        <v>128800</v>
      </c>
      <c r="AI2361">
        <f>VLOOKUP($G2361,county_facts!$A:$BB,31,FALSE)</f>
        <v>5817</v>
      </c>
      <c r="AJ2361">
        <f>VLOOKUP($G2361,county_facts!$A:$BB,32,FALSE)</f>
        <v>2.34</v>
      </c>
      <c r="AK2361">
        <f>VLOOKUP($G2361,county_facts!$A:$BB,33,FALSE)</f>
        <v>17167</v>
      </c>
      <c r="AL2361">
        <f>VLOOKUP($G2361,county_facts!$A:$BB,34,FALSE)</f>
        <v>38648</v>
      </c>
      <c r="AM2361">
        <f>VLOOKUP($G2361,county_facts!$A:$BB,35,FALSE)</f>
        <v>23</v>
      </c>
      <c r="AN2361">
        <f>VLOOKUP($G2361,county_facts!$A:$BB,36,FALSE)</f>
        <v>252</v>
      </c>
      <c r="AO2361">
        <f>VLOOKUP($G2361,county_facts!$A:$BB,37,FALSE)</f>
        <v>1849</v>
      </c>
      <c r="AP2361">
        <f>VLOOKUP($G2361,county_facts!$A:$BB,38,FALSE)</f>
        <v>-3.8</v>
      </c>
      <c r="AQ2361">
        <f>VLOOKUP($G2361,county_facts!$A:$BB,39,FALSE)</f>
        <v>707</v>
      </c>
      <c r="AR2361">
        <f>VLOOKUP($G2361,county_facts!$A:$BB,40,FALSE)</f>
        <v>921</v>
      </c>
      <c r="AS2361">
        <f>VLOOKUP($G2361,county_facts!$A:$BB,41,FALSE)</f>
        <v>20.8</v>
      </c>
      <c r="AT2361">
        <f>VLOOKUP($G2361,county_facts!$A:$BB,42,FALSE)</f>
        <v>0</v>
      </c>
      <c r="AU2361">
        <f>VLOOKUP($G2361,county_facts!$A:$BB,43,FALSE)</f>
        <v>0</v>
      </c>
      <c r="AV2361">
        <f>VLOOKUP($G2361,county_facts!$A:$BB,44,FALSE)</f>
        <v>0</v>
      </c>
      <c r="AW2361">
        <f>VLOOKUP($G2361,county_facts!$A:$BB,45,FALSE)</f>
        <v>0</v>
      </c>
      <c r="AX2361">
        <f>VLOOKUP($G2361,county_facts!$A:$BB,46,FALSE)</f>
        <v>0</v>
      </c>
      <c r="AY2361">
        <f>VLOOKUP($G2361,county_facts!$A:$BB,47,FALSE)</f>
        <v>0</v>
      </c>
      <c r="AZ2361">
        <f>VLOOKUP($G2361,county_facts!$A:$BB,48,FALSE)</f>
        <v>21509</v>
      </c>
      <c r="BA2361">
        <f>VLOOKUP($G2361,county_facts!$A:$BB,49,FALSE)</f>
        <v>68700</v>
      </c>
      <c r="BB2361">
        <f>VLOOKUP($G2361,county_facts!$A:$BB,50,FALSE)</f>
        <v>4306</v>
      </c>
      <c r="BC2361">
        <f>VLOOKUP($G2361,county_facts!$A:$BB,51,FALSE)</f>
        <v>0</v>
      </c>
      <c r="BD2361">
        <f>VLOOKUP($G2361,county_facts!$A:$BB,52,FALSE)</f>
        <v>34</v>
      </c>
      <c r="BE2361">
        <f>VLOOKUP($G2361,county_facts!$A:$BB,53,FALSE)</f>
        <v>579.66</v>
      </c>
      <c r="BF2361">
        <f>VLOOKUP($G2361,county_facts!$A:$BB,54,FALSE)</f>
        <v>29.6</v>
      </c>
    </row>
    <row r="2362" spans="1:58" x14ac:dyDescent="0.3">
      <c r="A2362" t="s">
        <v>6</v>
      </c>
      <c r="B2362" t="s">
        <v>302</v>
      </c>
      <c r="C2362">
        <v>403</v>
      </c>
      <c r="D2362" t="s">
        <v>840</v>
      </c>
      <c r="E2362">
        <v>546</v>
      </c>
      <c r="F2362">
        <v>0.73809523799999999</v>
      </c>
      <c r="G2362">
        <v>51027</v>
      </c>
      <c r="H2362">
        <f>VLOOKUP($G2362,county_facts!$A:$BB,4,FALSE)</f>
        <v>23106</v>
      </c>
      <c r="I2362">
        <f>VLOOKUP($G2362,county_facts!$A:$BB,5,FALSE)</f>
        <v>24095</v>
      </c>
      <c r="J2362">
        <f>VLOOKUP($G2362,county_facts!$A:$BB,6,FALSE)</f>
        <v>-4.0999999999999996</v>
      </c>
      <c r="K2362">
        <f>VLOOKUP($G2362,county_facts!$A:$BB,7,FALSE)</f>
        <v>24098</v>
      </c>
      <c r="L2362">
        <f>VLOOKUP($G2362,county_facts!$A:$BB,8,FALSE)</f>
        <v>4.4000000000000004</v>
      </c>
      <c r="M2362">
        <f>VLOOKUP($G2362,county_facts!$A:$BB,9,FALSE)</f>
        <v>17.7</v>
      </c>
      <c r="N2362">
        <f>VLOOKUP($G2362,county_facts!$A:$BB,10,FALSE)</f>
        <v>19.399999999999999</v>
      </c>
      <c r="O2362">
        <f>VLOOKUP($G2362,county_facts!$A:$BB,11,FALSE)</f>
        <v>49.1</v>
      </c>
      <c r="P2362">
        <f>VLOOKUP($G2362,county_facts!$A:$BB,12,FALSE)</f>
        <v>96.2</v>
      </c>
      <c r="Q2362">
        <f>VLOOKUP($G2362,county_facts!$A:$BB,13,FALSE)</f>
        <v>2.8</v>
      </c>
      <c r="R2362">
        <f>VLOOKUP($G2362,county_facts!$A:$BB,14,FALSE)</f>
        <v>0.1</v>
      </c>
      <c r="S2362">
        <f>VLOOKUP($G2362,county_facts!$A:$BB,15,FALSE)</f>
        <v>0.3</v>
      </c>
      <c r="T2362">
        <f>VLOOKUP($G2362,county_facts!$A:$BB,16,FALSE)</f>
        <v>0</v>
      </c>
      <c r="U2362">
        <f>VLOOKUP($G2362,county_facts!$A:$BB,17,FALSE)</f>
        <v>0.6</v>
      </c>
      <c r="V2362">
        <f>VLOOKUP($G2362,county_facts!$A:$BB,18,FALSE)</f>
        <v>0.6</v>
      </c>
      <c r="W2362">
        <f>VLOOKUP($G2362,county_facts!$A:$BB,19,FALSE)</f>
        <v>95.7</v>
      </c>
      <c r="X2362">
        <f>VLOOKUP($G2362,county_facts!$A:$BB,20,FALSE)</f>
        <v>93.5</v>
      </c>
      <c r="Y2362">
        <f>VLOOKUP($G2362,county_facts!$A:$BB,21,FALSE)</f>
        <v>1.4</v>
      </c>
      <c r="Z2362">
        <f>VLOOKUP($G2362,county_facts!$A:$BB,22,FALSE)</f>
        <v>1.8</v>
      </c>
      <c r="AA2362">
        <f>VLOOKUP($G2362,county_facts!$A:$BB,23,FALSE)</f>
        <v>68.2</v>
      </c>
      <c r="AB2362">
        <f>VLOOKUP($G2362,county_facts!$A:$BB,24,FALSE)</f>
        <v>8.3000000000000007</v>
      </c>
      <c r="AC2362">
        <f>VLOOKUP($G2362,county_facts!$A:$BB,25,FALSE)</f>
        <v>1175</v>
      </c>
      <c r="AD2362">
        <f>VLOOKUP($G2362,county_facts!$A:$BB,26,FALSE)</f>
        <v>30.1</v>
      </c>
      <c r="AE2362">
        <f>VLOOKUP($G2362,county_facts!$A:$BB,27,FALSE)</f>
        <v>11443</v>
      </c>
      <c r="AF2362">
        <f>VLOOKUP($G2362,county_facts!$A:$BB,28,FALSE)</f>
        <v>78.599999999999994</v>
      </c>
      <c r="AG2362">
        <f>VLOOKUP($G2362,county_facts!$A:$BB,29,FALSE)</f>
        <v>3.3</v>
      </c>
      <c r="AH2362">
        <f>VLOOKUP($G2362,county_facts!$A:$BB,30,FALSE)</f>
        <v>68200</v>
      </c>
      <c r="AI2362">
        <f>VLOOKUP($G2362,county_facts!$A:$BB,31,FALSE)</f>
        <v>9485</v>
      </c>
      <c r="AJ2362">
        <f>VLOOKUP($G2362,county_facts!$A:$BB,32,FALSE)</f>
        <v>2.41</v>
      </c>
      <c r="AK2362">
        <f>VLOOKUP($G2362,county_facts!$A:$BB,33,FALSE)</f>
        <v>17489</v>
      </c>
      <c r="AL2362">
        <f>VLOOKUP($G2362,county_facts!$A:$BB,34,FALSE)</f>
        <v>29848</v>
      </c>
      <c r="AM2362">
        <f>VLOOKUP($G2362,county_facts!$A:$BB,35,FALSE)</f>
        <v>25.9</v>
      </c>
      <c r="AN2362">
        <f>VLOOKUP($G2362,county_facts!$A:$BB,36,FALSE)</f>
        <v>442</v>
      </c>
      <c r="AO2362">
        <f>VLOOKUP($G2362,county_facts!$A:$BB,37,FALSE)</f>
        <v>6464</v>
      </c>
      <c r="AP2362">
        <f>VLOOKUP($G2362,county_facts!$A:$BB,38,FALSE)</f>
        <v>-4.5</v>
      </c>
      <c r="AQ2362">
        <f>VLOOKUP($G2362,county_facts!$A:$BB,39,FALSE)</f>
        <v>811</v>
      </c>
      <c r="AR2362">
        <f>VLOOKUP($G2362,county_facts!$A:$BB,40,FALSE)</f>
        <v>1383</v>
      </c>
      <c r="AS2362">
        <f>VLOOKUP($G2362,county_facts!$A:$BB,41,FALSE)</f>
        <v>0</v>
      </c>
      <c r="AT2362">
        <f>VLOOKUP($G2362,county_facts!$A:$BB,42,FALSE)</f>
        <v>2.7</v>
      </c>
      <c r="AU2362">
        <f>VLOOKUP($G2362,county_facts!$A:$BB,43,FALSE)</f>
        <v>0</v>
      </c>
      <c r="AV2362">
        <f>VLOOKUP($G2362,county_facts!$A:$BB,44,FALSE)</f>
        <v>0</v>
      </c>
      <c r="AW2362">
        <f>VLOOKUP($G2362,county_facts!$A:$BB,45,FALSE)</f>
        <v>0</v>
      </c>
      <c r="AX2362">
        <f>VLOOKUP($G2362,county_facts!$A:$BB,46,FALSE)</f>
        <v>0</v>
      </c>
      <c r="AY2362">
        <f>VLOOKUP($G2362,county_facts!$A:$BB,47,FALSE)</f>
        <v>0</v>
      </c>
      <c r="AZ2362">
        <f>VLOOKUP($G2362,county_facts!$A:$BB,48,FALSE)</f>
        <v>189777</v>
      </c>
      <c r="BA2362">
        <f>VLOOKUP($G2362,county_facts!$A:$BB,49,FALSE)</f>
        <v>143922</v>
      </c>
      <c r="BB2362">
        <f>VLOOKUP($G2362,county_facts!$A:$BB,50,FALSE)</f>
        <v>6118</v>
      </c>
      <c r="BC2362">
        <f>VLOOKUP($G2362,county_facts!$A:$BB,51,FALSE)</f>
        <v>12056</v>
      </c>
      <c r="BD2362">
        <f>VLOOKUP($G2362,county_facts!$A:$BB,52,FALSE)</f>
        <v>9</v>
      </c>
      <c r="BE2362">
        <f>VLOOKUP($G2362,county_facts!$A:$BB,53,FALSE)</f>
        <v>502.76</v>
      </c>
      <c r="BF2362">
        <f>VLOOKUP($G2362,county_facts!$A:$BB,54,FALSE)</f>
        <v>47.9</v>
      </c>
    </row>
    <row r="2363" spans="1:58" x14ac:dyDescent="0.3">
      <c r="A2363" t="s">
        <v>9</v>
      </c>
      <c r="B2363" t="s">
        <v>302</v>
      </c>
      <c r="C2363">
        <v>143</v>
      </c>
      <c r="D2363" t="s">
        <v>840</v>
      </c>
      <c r="E2363">
        <v>546</v>
      </c>
      <c r="F2363">
        <v>0.26190476200000001</v>
      </c>
      <c r="G2363">
        <v>51027</v>
      </c>
      <c r="H2363">
        <f>VLOOKUP($G2363,county_facts!$A:$BB,4,FALSE)</f>
        <v>23106</v>
      </c>
      <c r="I2363">
        <f>VLOOKUP($G2363,county_facts!$A:$BB,5,FALSE)</f>
        <v>24095</v>
      </c>
      <c r="J2363">
        <f>VLOOKUP($G2363,county_facts!$A:$BB,6,FALSE)</f>
        <v>-4.0999999999999996</v>
      </c>
      <c r="K2363">
        <f>VLOOKUP($G2363,county_facts!$A:$BB,7,FALSE)</f>
        <v>24098</v>
      </c>
      <c r="L2363">
        <f>VLOOKUP($G2363,county_facts!$A:$BB,8,FALSE)</f>
        <v>4.4000000000000004</v>
      </c>
      <c r="M2363">
        <f>VLOOKUP($G2363,county_facts!$A:$BB,9,FALSE)</f>
        <v>17.7</v>
      </c>
      <c r="N2363">
        <f>VLOOKUP($G2363,county_facts!$A:$BB,10,FALSE)</f>
        <v>19.399999999999999</v>
      </c>
      <c r="O2363">
        <f>VLOOKUP($G2363,county_facts!$A:$BB,11,FALSE)</f>
        <v>49.1</v>
      </c>
      <c r="P2363">
        <f>VLOOKUP($G2363,county_facts!$A:$BB,12,FALSE)</f>
        <v>96.2</v>
      </c>
      <c r="Q2363">
        <f>VLOOKUP($G2363,county_facts!$A:$BB,13,FALSE)</f>
        <v>2.8</v>
      </c>
      <c r="R2363">
        <f>VLOOKUP($G2363,county_facts!$A:$BB,14,FALSE)</f>
        <v>0.1</v>
      </c>
      <c r="S2363">
        <f>VLOOKUP($G2363,county_facts!$A:$BB,15,FALSE)</f>
        <v>0.3</v>
      </c>
      <c r="T2363">
        <f>VLOOKUP($G2363,county_facts!$A:$BB,16,FALSE)</f>
        <v>0</v>
      </c>
      <c r="U2363">
        <f>VLOOKUP($G2363,county_facts!$A:$BB,17,FALSE)</f>
        <v>0.6</v>
      </c>
      <c r="V2363">
        <f>VLOOKUP($G2363,county_facts!$A:$BB,18,FALSE)</f>
        <v>0.6</v>
      </c>
      <c r="W2363">
        <f>VLOOKUP($G2363,county_facts!$A:$BB,19,FALSE)</f>
        <v>95.7</v>
      </c>
      <c r="X2363">
        <f>VLOOKUP($G2363,county_facts!$A:$BB,20,FALSE)</f>
        <v>93.5</v>
      </c>
      <c r="Y2363">
        <f>VLOOKUP($G2363,county_facts!$A:$BB,21,FALSE)</f>
        <v>1.4</v>
      </c>
      <c r="Z2363">
        <f>VLOOKUP($G2363,county_facts!$A:$BB,22,FALSE)</f>
        <v>1.8</v>
      </c>
      <c r="AA2363">
        <f>VLOOKUP($G2363,county_facts!$A:$BB,23,FALSE)</f>
        <v>68.2</v>
      </c>
      <c r="AB2363">
        <f>VLOOKUP($G2363,county_facts!$A:$BB,24,FALSE)</f>
        <v>8.3000000000000007</v>
      </c>
      <c r="AC2363">
        <f>VLOOKUP($G2363,county_facts!$A:$BB,25,FALSE)</f>
        <v>1175</v>
      </c>
      <c r="AD2363">
        <f>VLOOKUP($G2363,county_facts!$A:$BB,26,FALSE)</f>
        <v>30.1</v>
      </c>
      <c r="AE2363">
        <f>VLOOKUP($G2363,county_facts!$A:$BB,27,FALSE)</f>
        <v>11443</v>
      </c>
      <c r="AF2363">
        <f>VLOOKUP($G2363,county_facts!$A:$BB,28,FALSE)</f>
        <v>78.599999999999994</v>
      </c>
      <c r="AG2363">
        <f>VLOOKUP($G2363,county_facts!$A:$BB,29,FALSE)</f>
        <v>3.3</v>
      </c>
      <c r="AH2363">
        <f>VLOOKUP($G2363,county_facts!$A:$BB,30,FALSE)</f>
        <v>68200</v>
      </c>
      <c r="AI2363">
        <f>VLOOKUP($G2363,county_facts!$A:$BB,31,FALSE)</f>
        <v>9485</v>
      </c>
      <c r="AJ2363">
        <f>VLOOKUP($G2363,county_facts!$A:$BB,32,FALSE)</f>
        <v>2.41</v>
      </c>
      <c r="AK2363">
        <f>VLOOKUP($G2363,county_facts!$A:$BB,33,FALSE)</f>
        <v>17489</v>
      </c>
      <c r="AL2363">
        <f>VLOOKUP($G2363,county_facts!$A:$BB,34,FALSE)</f>
        <v>29848</v>
      </c>
      <c r="AM2363">
        <f>VLOOKUP($G2363,county_facts!$A:$BB,35,FALSE)</f>
        <v>25.9</v>
      </c>
      <c r="AN2363">
        <f>VLOOKUP($G2363,county_facts!$A:$BB,36,FALSE)</f>
        <v>442</v>
      </c>
      <c r="AO2363">
        <f>VLOOKUP($G2363,county_facts!$A:$BB,37,FALSE)</f>
        <v>6464</v>
      </c>
      <c r="AP2363">
        <f>VLOOKUP($G2363,county_facts!$A:$BB,38,FALSE)</f>
        <v>-4.5</v>
      </c>
      <c r="AQ2363">
        <f>VLOOKUP($G2363,county_facts!$A:$BB,39,FALSE)</f>
        <v>811</v>
      </c>
      <c r="AR2363">
        <f>VLOOKUP($G2363,county_facts!$A:$BB,40,FALSE)</f>
        <v>1383</v>
      </c>
      <c r="AS2363">
        <f>VLOOKUP($G2363,county_facts!$A:$BB,41,FALSE)</f>
        <v>0</v>
      </c>
      <c r="AT2363">
        <f>VLOOKUP($G2363,county_facts!$A:$BB,42,FALSE)</f>
        <v>2.7</v>
      </c>
      <c r="AU2363">
        <f>VLOOKUP($G2363,county_facts!$A:$BB,43,FALSE)</f>
        <v>0</v>
      </c>
      <c r="AV2363">
        <f>VLOOKUP($G2363,county_facts!$A:$BB,44,FALSE)</f>
        <v>0</v>
      </c>
      <c r="AW2363">
        <f>VLOOKUP($G2363,county_facts!$A:$BB,45,FALSE)</f>
        <v>0</v>
      </c>
      <c r="AX2363">
        <f>VLOOKUP($G2363,county_facts!$A:$BB,46,FALSE)</f>
        <v>0</v>
      </c>
      <c r="AY2363">
        <f>VLOOKUP($G2363,county_facts!$A:$BB,47,FALSE)</f>
        <v>0</v>
      </c>
      <c r="AZ2363">
        <f>VLOOKUP($G2363,county_facts!$A:$BB,48,FALSE)</f>
        <v>189777</v>
      </c>
      <c r="BA2363">
        <f>VLOOKUP($G2363,county_facts!$A:$BB,49,FALSE)</f>
        <v>143922</v>
      </c>
      <c r="BB2363">
        <f>VLOOKUP($G2363,county_facts!$A:$BB,50,FALSE)</f>
        <v>6118</v>
      </c>
      <c r="BC2363">
        <f>VLOOKUP($G2363,county_facts!$A:$BB,51,FALSE)</f>
        <v>12056</v>
      </c>
      <c r="BD2363">
        <f>VLOOKUP($G2363,county_facts!$A:$BB,52,FALSE)</f>
        <v>9</v>
      </c>
      <c r="BE2363">
        <f>VLOOKUP($G2363,county_facts!$A:$BB,53,FALSE)</f>
        <v>502.76</v>
      </c>
      <c r="BF2363">
        <f>VLOOKUP($G2363,county_facts!$A:$BB,54,FALSE)</f>
        <v>47.9</v>
      </c>
    </row>
    <row r="2364" spans="1:58" x14ac:dyDescent="0.3">
      <c r="A2364" t="s">
        <v>6</v>
      </c>
      <c r="B2364" t="s">
        <v>470</v>
      </c>
      <c r="C2364">
        <v>1366</v>
      </c>
      <c r="D2364" t="s">
        <v>840</v>
      </c>
      <c r="E2364">
        <v>1609</v>
      </c>
      <c r="F2364">
        <v>0.84897451800000001</v>
      </c>
      <c r="G2364">
        <v>51025</v>
      </c>
      <c r="H2364">
        <f>VLOOKUP($G2364,county_facts!$A:$BB,4,FALSE)</f>
        <v>16498</v>
      </c>
      <c r="I2364">
        <f>VLOOKUP($G2364,county_facts!$A:$BB,5,FALSE)</f>
        <v>17432</v>
      </c>
      <c r="J2364">
        <f>VLOOKUP($G2364,county_facts!$A:$BB,6,FALSE)</f>
        <v>-5.4</v>
      </c>
      <c r="K2364">
        <f>VLOOKUP($G2364,county_facts!$A:$BB,7,FALSE)</f>
        <v>17434</v>
      </c>
      <c r="L2364">
        <f>VLOOKUP($G2364,county_facts!$A:$BB,8,FALSE)</f>
        <v>4.2</v>
      </c>
      <c r="M2364">
        <f>VLOOKUP($G2364,county_facts!$A:$BB,9,FALSE)</f>
        <v>17.7</v>
      </c>
      <c r="N2364">
        <f>VLOOKUP($G2364,county_facts!$A:$BB,10,FALSE)</f>
        <v>19.2</v>
      </c>
      <c r="O2364">
        <f>VLOOKUP($G2364,county_facts!$A:$BB,11,FALSE)</f>
        <v>47.6</v>
      </c>
      <c r="P2364">
        <f>VLOOKUP($G2364,county_facts!$A:$BB,12,FALSE)</f>
        <v>43</v>
      </c>
      <c r="Q2364">
        <f>VLOOKUP($G2364,county_facts!$A:$BB,13,FALSE)</f>
        <v>55.1</v>
      </c>
      <c r="R2364">
        <f>VLOOKUP($G2364,county_facts!$A:$BB,14,FALSE)</f>
        <v>0.3</v>
      </c>
      <c r="S2364">
        <f>VLOOKUP($G2364,county_facts!$A:$BB,15,FALSE)</f>
        <v>0.4</v>
      </c>
      <c r="T2364">
        <f>VLOOKUP($G2364,county_facts!$A:$BB,16,FALSE)</f>
        <v>0.1</v>
      </c>
      <c r="U2364">
        <f>VLOOKUP($G2364,county_facts!$A:$BB,17,FALSE)</f>
        <v>1.1000000000000001</v>
      </c>
      <c r="V2364">
        <f>VLOOKUP($G2364,county_facts!$A:$BB,18,FALSE)</f>
        <v>2.1</v>
      </c>
      <c r="W2364">
        <f>VLOOKUP($G2364,county_facts!$A:$BB,19,FALSE)</f>
        <v>41.5</v>
      </c>
      <c r="X2364">
        <f>VLOOKUP($G2364,county_facts!$A:$BB,20,FALSE)</f>
        <v>91</v>
      </c>
      <c r="Y2364">
        <f>VLOOKUP($G2364,county_facts!$A:$BB,21,FALSE)</f>
        <v>1.5</v>
      </c>
      <c r="Z2364">
        <f>VLOOKUP($G2364,county_facts!$A:$BB,22,FALSE)</f>
        <v>3</v>
      </c>
      <c r="AA2364">
        <f>VLOOKUP($G2364,county_facts!$A:$BB,23,FALSE)</f>
        <v>71.3</v>
      </c>
      <c r="AB2364">
        <f>VLOOKUP($G2364,county_facts!$A:$BB,24,FALSE)</f>
        <v>12.2</v>
      </c>
      <c r="AC2364">
        <f>VLOOKUP($G2364,county_facts!$A:$BB,25,FALSE)</f>
        <v>887</v>
      </c>
      <c r="AD2364">
        <f>VLOOKUP($G2364,county_facts!$A:$BB,26,FALSE)</f>
        <v>29.6</v>
      </c>
      <c r="AE2364">
        <f>VLOOKUP($G2364,county_facts!$A:$BB,27,FALSE)</f>
        <v>8164</v>
      </c>
      <c r="AF2364">
        <f>VLOOKUP($G2364,county_facts!$A:$BB,28,FALSE)</f>
        <v>72.2</v>
      </c>
      <c r="AG2364">
        <f>VLOOKUP($G2364,county_facts!$A:$BB,29,FALSE)</f>
        <v>3.8</v>
      </c>
      <c r="AH2364">
        <f>VLOOKUP($G2364,county_facts!$A:$BB,30,FALSE)</f>
        <v>105600</v>
      </c>
      <c r="AI2364">
        <f>VLOOKUP($G2364,county_facts!$A:$BB,31,FALSE)</f>
        <v>5826</v>
      </c>
      <c r="AJ2364">
        <f>VLOOKUP($G2364,county_facts!$A:$BB,32,FALSE)</f>
        <v>2.5499999999999998</v>
      </c>
      <c r="AK2364">
        <f>VLOOKUP($G2364,county_facts!$A:$BB,33,FALSE)</f>
        <v>16060</v>
      </c>
      <c r="AL2364">
        <f>VLOOKUP($G2364,county_facts!$A:$BB,34,FALSE)</f>
        <v>36293</v>
      </c>
      <c r="AM2364">
        <f>VLOOKUP($G2364,county_facts!$A:$BB,35,FALSE)</f>
        <v>24</v>
      </c>
      <c r="AN2364">
        <f>VLOOKUP($G2364,county_facts!$A:$BB,36,FALSE)</f>
        <v>260</v>
      </c>
      <c r="AO2364">
        <f>VLOOKUP($G2364,county_facts!$A:$BB,37,FALSE)</f>
        <v>2451</v>
      </c>
      <c r="AP2364">
        <f>VLOOKUP($G2364,county_facts!$A:$BB,38,FALSE)</f>
        <v>-8.3000000000000007</v>
      </c>
      <c r="AQ2364">
        <f>VLOOKUP($G2364,county_facts!$A:$BB,39,FALSE)</f>
        <v>666</v>
      </c>
      <c r="AR2364">
        <f>VLOOKUP($G2364,county_facts!$A:$BB,40,FALSE)</f>
        <v>1137</v>
      </c>
      <c r="AS2364">
        <f>VLOOKUP($G2364,county_facts!$A:$BB,41,FALSE)</f>
        <v>38.700000000000003</v>
      </c>
      <c r="AT2364">
        <f>VLOOKUP($G2364,county_facts!$A:$BB,42,FALSE)</f>
        <v>0</v>
      </c>
      <c r="AU2364">
        <f>VLOOKUP($G2364,county_facts!$A:$BB,43,FALSE)</f>
        <v>0</v>
      </c>
      <c r="AV2364">
        <f>VLOOKUP($G2364,county_facts!$A:$BB,44,FALSE)</f>
        <v>0</v>
      </c>
      <c r="AW2364">
        <f>VLOOKUP($G2364,county_facts!$A:$BB,45,FALSE)</f>
        <v>0</v>
      </c>
      <c r="AX2364">
        <f>VLOOKUP($G2364,county_facts!$A:$BB,46,FALSE)</f>
        <v>0</v>
      </c>
      <c r="AY2364">
        <f>VLOOKUP($G2364,county_facts!$A:$BB,47,FALSE)</f>
        <v>96536</v>
      </c>
      <c r="AZ2364">
        <f>VLOOKUP($G2364,county_facts!$A:$BB,48,FALSE)</f>
        <v>42022</v>
      </c>
      <c r="BA2364">
        <f>VLOOKUP($G2364,county_facts!$A:$BB,49,FALSE)</f>
        <v>74581</v>
      </c>
      <c r="BB2364">
        <f>VLOOKUP($G2364,county_facts!$A:$BB,50,FALSE)</f>
        <v>4203</v>
      </c>
      <c r="BC2364">
        <f>VLOOKUP($G2364,county_facts!$A:$BB,51,FALSE)</f>
        <v>8785</v>
      </c>
      <c r="BD2364">
        <f>VLOOKUP($G2364,county_facts!$A:$BB,52,FALSE)</f>
        <v>0</v>
      </c>
      <c r="BE2364">
        <f>VLOOKUP($G2364,county_facts!$A:$BB,53,FALSE)</f>
        <v>566.16999999999996</v>
      </c>
      <c r="BF2364">
        <f>VLOOKUP($G2364,county_facts!$A:$BB,54,FALSE)</f>
        <v>30.8</v>
      </c>
    </row>
    <row r="2365" spans="1:58" x14ac:dyDescent="0.3">
      <c r="A2365" t="s">
        <v>9</v>
      </c>
      <c r="B2365" t="s">
        <v>470</v>
      </c>
      <c r="C2365">
        <v>243</v>
      </c>
      <c r="D2365" t="s">
        <v>840</v>
      </c>
      <c r="E2365">
        <v>1609</v>
      </c>
      <c r="F2365">
        <v>0.15102548199999999</v>
      </c>
      <c r="G2365">
        <v>51025</v>
      </c>
      <c r="H2365">
        <f>VLOOKUP($G2365,county_facts!$A:$BB,4,FALSE)</f>
        <v>16498</v>
      </c>
      <c r="I2365">
        <f>VLOOKUP($G2365,county_facts!$A:$BB,5,FALSE)</f>
        <v>17432</v>
      </c>
      <c r="J2365">
        <f>VLOOKUP($G2365,county_facts!$A:$BB,6,FALSE)</f>
        <v>-5.4</v>
      </c>
      <c r="K2365">
        <f>VLOOKUP($G2365,county_facts!$A:$BB,7,FALSE)</f>
        <v>17434</v>
      </c>
      <c r="L2365">
        <f>VLOOKUP($G2365,county_facts!$A:$BB,8,FALSE)</f>
        <v>4.2</v>
      </c>
      <c r="M2365">
        <f>VLOOKUP($G2365,county_facts!$A:$BB,9,FALSE)</f>
        <v>17.7</v>
      </c>
      <c r="N2365">
        <f>VLOOKUP($G2365,county_facts!$A:$BB,10,FALSE)</f>
        <v>19.2</v>
      </c>
      <c r="O2365">
        <f>VLOOKUP($G2365,county_facts!$A:$BB,11,FALSE)</f>
        <v>47.6</v>
      </c>
      <c r="P2365">
        <f>VLOOKUP($G2365,county_facts!$A:$BB,12,FALSE)</f>
        <v>43</v>
      </c>
      <c r="Q2365">
        <f>VLOOKUP($G2365,county_facts!$A:$BB,13,FALSE)</f>
        <v>55.1</v>
      </c>
      <c r="R2365">
        <f>VLOOKUP($G2365,county_facts!$A:$BB,14,FALSE)</f>
        <v>0.3</v>
      </c>
      <c r="S2365">
        <f>VLOOKUP($G2365,county_facts!$A:$BB,15,FALSE)</f>
        <v>0.4</v>
      </c>
      <c r="T2365">
        <f>VLOOKUP($G2365,county_facts!$A:$BB,16,FALSE)</f>
        <v>0.1</v>
      </c>
      <c r="U2365">
        <f>VLOOKUP($G2365,county_facts!$A:$BB,17,FALSE)</f>
        <v>1.1000000000000001</v>
      </c>
      <c r="V2365">
        <f>VLOOKUP($G2365,county_facts!$A:$BB,18,FALSE)</f>
        <v>2.1</v>
      </c>
      <c r="W2365">
        <f>VLOOKUP($G2365,county_facts!$A:$BB,19,FALSE)</f>
        <v>41.5</v>
      </c>
      <c r="X2365">
        <f>VLOOKUP($G2365,county_facts!$A:$BB,20,FALSE)</f>
        <v>91</v>
      </c>
      <c r="Y2365">
        <f>VLOOKUP($G2365,county_facts!$A:$BB,21,FALSE)</f>
        <v>1.5</v>
      </c>
      <c r="Z2365">
        <f>VLOOKUP($G2365,county_facts!$A:$BB,22,FALSE)</f>
        <v>3</v>
      </c>
      <c r="AA2365">
        <f>VLOOKUP($G2365,county_facts!$A:$BB,23,FALSE)</f>
        <v>71.3</v>
      </c>
      <c r="AB2365">
        <f>VLOOKUP($G2365,county_facts!$A:$BB,24,FALSE)</f>
        <v>12.2</v>
      </c>
      <c r="AC2365">
        <f>VLOOKUP($G2365,county_facts!$A:$BB,25,FALSE)</f>
        <v>887</v>
      </c>
      <c r="AD2365">
        <f>VLOOKUP($G2365,county_facts!$A:$BB,26,FALSE)</f>
        <v>29.6</v>
      </c>
      <c r="AE2365">
        <f>VLOOKUP($G2365,county_facts!$A:$BB,27,FALSE)</f>
        <v>8164</v>
      </c>
      <c r="AF2365">
        <f>VLOOKUP($G2365,county_facts!$A:$BB,28,FALSE)</f>
        <v>72.2</v>
      </c>
      <c r="AG2365">
        <f>VLOOKUP($G2365,county_facts!$A:$BB,29,FALSE)</f>
        <v>3.8</v>
      </c>
      <c r="AH2365">
        <f>VLOOKUP($G2365,county_facts!$A:$BB,30,FALSE)</f>
        <v>105600</v>
      </c>
      <c r="AI2365">
        <f>VLOOKUP($G2365,county_facts!$A:$BB,31,FALSE)</f>
        <v>5826</v>
      </c>
      <c r="AJ2365">
        <f>VLOOKUP($G2365,county_facts!$A:$BB,32,FALSE)</f>
        <v>2.5499999999999998</v>
      </c>
      <c r="AK2365">
        <f>VLOOKUP($G2365,county_facts!$A:$BB,33,FALSE)</f>
        <v>16060</v>
      </c>
      <c r="AL2365">
        <f>VLOOKUP($G2365,county_facts!$A:$BB,34,FALSE)</f>
        <v>36293</v>
      </c>
      <c r="AM2365">
        <f>VLOOKUP($G2365,county_facts!$A:$BB,35,FALSE)</f>
        <v>24</v>
      </c>
      <c r="AN2365">
        <f>VLOOKUP($G2365,county_facts!$A:$BB,36,FALSE)</f>
        <v>260</v>
      </c>
      <c r="AO2365">
        <f>VLOOKUP($G2365,county_facts!$A:$BB,37,FALSE)</f>
        <v>2451</v>
      </c>
      <c r="AP2365">
        <f>VLOOKUP($G2365,county_facts!$A:$BB,38,FALSE)</f>
        <v>-8.3000000000000007</v>
      </c>
      <c r="AQ2365">
        <f>VLOOKUP($G2365,county_facts!$A:$BB,39,FALSE)</f>
        <v>666</v>
      </c>
      <c r="AR2365">
        <f>VLOOKUP($G2365,county_facts!$A:$BB,40,FALSE)</f>
        <v>1137</v>
      </c>
      <c r="AS2365">
        <f>VLOOKUP($G2365,county_facts!$A:$BB,41,FALSE)</f>
        <v>38.700000000000003</v>
      </c>
      <c r="AT2365">
        <f>VLOOKUP($G2365,county_facts!$A:$BB,42,FALSE)</f>
        <v>0</v>
      </c>
      <c r="AU2365">
        <f>VLOOKUP($G2365,county_facts!$A:$BB,43,FALSE)</f>
        <v>0</v>
      </c>
      <c r="AV2365">
        <f>VLOOKUP($G2365,county_facts!$A:$BB,44,FALSE)</f>
        <v>0</v>
      </c>
      <c r="AW2365">
        <f>VLOOKUP($G2365,county_facts!$A:$BB,45,FALSE)</f>
        <v>0</v>
      </c>
      <c r="AX2365">
        <f>VLOOKUP($G2365,county_facts!$A:$BB,46,FALSE)</f>
        <v>0</v>
      </c>
      <c r="AY2365">
        <f>VLOOKUP($G2365,county_facts!$A:$BB,47,FALSE)</f>
        <v>96536</v>
      </c>
      <c r="AZ2365">
        <f>VLOOKUP($G2365,county_facts!$A:$BB,48,FALSE)</f>
        <v>42022</v>
      </c>
      <c r="BA2365">
        <f>VLOOKUP($G2365,county_facts!$A:$BB,49,FALSE)</f>
        <v>74581</v>
      </c>
      <c r="BB2365">
        <f>VLOOKUP($G2365,county_facts!$A:$BB,50,FALSE)</f>
        <v>4203</v>
      </c>
      <c r="BC2365">
        <f>VLOOKUP($G2365,county_facts!$A:$BB,51,FALSE)</f>
        <v>8785</v>
      </c>
      <c r="BD2365">
        <f>VLOOKUP($G2365,county_facts!$A:$BB,52,FALSE)</f>
        <v>0</v>
      </c>
      <c r="BE2365">
        <f>VLOOKUP($G2365,county_facts!$A:$BB,53,FALSE)</f>
        <v>566.16999999999996</v>
      </c>
      <c r="BF2365">
        <f>VLOOKUP($G2365,county_facts!$A:$BB,54,FALSE)</f>
        <v>30.8</v>
      </c>
    </row>
    <row r="2366" spans="1:58" x14ac:dyDescent="0.3">
      <c r="A2366" t="s">
        <v>6</v>
      </c>
      <c r="B2366" t="s">
        <v>942</v>
      </c>
      <c r="C2366">
        <v>512</v>
      </c>
      <c r="D2366" t="s">
        <v>840</v>
      </c>
      <c r="E2366">
        <v>837</v>
      </c>
      <c r="F2366">
        <v>0.61170848300000003</v>
      </c>
      <c r="G2366">
        <v>51520</v>
      </c>
      <c r="H2366">
        <f>VLOOKUP($G2366,county_facts!$A:$BB,4,FALSE)</f>
        <v>17184</v>
      </c>
      <c r="I2366">
        <f>VLOOKUP($G2366,county_facts!$A:$BB,5,FALSE)</f>
        <v>17841</v>
      </c>
      <c r="J2366">
        <f>VLOOKUP($G2366,county_facts!$A:$BB,6,FALSE)</f>
        <v>-3.7</v>
      </c>
      <c r="K2366">
        <f>VLOOKUP($G2366,county_facts!$A:$BB,7,FALSE)</f>
        <v>17835</v>
      </c>
      <c r="L2366">
        <f>VLOOKUP($G2366,county_facts!$A:$BB,8,FALSE)</f>
        <v>4.5</v>
      </c>
      <c r="M2366">
        <f>VLOOKUP($G2366,county_facts!$A:$BB,9,FALSE)</f>
        <v>20</v>
      </c>
      <c r="N2366">
        <f>VLOOKUP($G2366,county_facts!$A:$BB,10,FALSE)</f>
        <v>19.899999999999999</v>
      </c>
      <c r="O2366">
        <f>VLOOKUP($G2366,county_facts!$A:$BB,11,FALSE)</f>
        <v>52.5</v>
      </c>
      <c r="P2366">
        <f>VLOOKUP($G2366,county_facts!$A:$BB,12,FALSE)</f>
        <v>91</v>
      </c>
      <c r="Q2366">
        <f>VLOOKUP($G2366,county_facts!$A:$BB,13,FALSE)</f>
        <v>5.9</v>
      </c>
      <c r="R2366">
        <f>VLOOKUP($G2366,county_facts!$A:$BB,14,FALSE)</f>
        <v>0.3</v>
      </c>
      <c r="S2366">
        <f>VLOOKUP($G2366,county_facts!$A:$BB,15,FALSE)</f>
        <v>0.9</v>
      </c>
      <c r="T2366">
        <f>VLOOKUP($G2366,county_facts!$A:$BB,16,FALSE)</f>
        <v>0</v>
      </c>
      <c r="U2366">
        <f>VLOOKUP($G2366,county_facts!$A:$BB,17,FALSE)</f>
        <v>1.9</v>
      </c>
      <c r="V2366">
        <f>VLOOKUP($G2366,county_facts!$A:$BB,18,FALSE)</f>
        <v>1.7</v>
      </c>
      <c r="W2366">
        <f>VLOOKUP($G2366,county_facts!$A:$BB,19,FALSE)</f>
        <v>89.6</v>
      </c>
      <c r="X2366">
        <f>VLOOKUP($G2366,county_facts!$A:$BB,20,FALSE)</f>
        <v>81.2</v>
      </c>
      <c r="Y2366">
        <f>VLOOKUP($G2366,county_facts!$A:$BB,21,FALSE)</f>
        <v>1.6</v>
      </c>
      <c r="Z2366">
        <f>VLOOKUP($G2366,county_facts!$A:$BB,22,FALSE)</f>
        <v>3.2</v>
      </c>
      <c r="AA2366">
        <f>VLOOKUP($G2366,county_facts!$A:$BB,23,FALSE)</f>
        <v>81.599999999999994</v>
      </c>
      <c r="AB2366">
        <f>VLOOKUP($G2366,county_facts!$A:$BB,24,FALSE)</f>
        <v>19.600000000000001</v>
      </c>
      <c r="AC2366">
        <f>VLOOKUP($G2366,county_facts!$A:$BB,25,FALSE)</f>
        <v>1469</v>
      </c>
      <c r="AD2366">
        <f>VLOOKUP($G2366,county_facts!$A:$BB,26,FALSE)</f>
        <v>17.5</v>
      </c>
      <c r="AE2366">
        <f>VLOOKUP($G2366,county_facts!$A:$BB,27,FALSE)</f>
        <v>8820</v>
      </c>
      <c r="AF2366">
        <f>VLOOKUP($G2366,county_facts!$A:$BB,28,FALSE)</f>
        <v>58.6</v>
      </c>
      <c r="AG2366">
        <f>VLOOKUP($G2366,county_facts!$A:$BB,29,FALSE)</f>
        <v>28.9</v>
      </c>
      <c r="AH2366">
        <f>VLOOKUP($G2366,county_facts!$A:$BB,30,FALSE)</f>
        <v>110800</v>
      </c>
      <c r="AI2366">
        <f>VLOOKUP($G2366,county_facts!$A:$BB,31,FALSE)</f>
        <v>7674</v>
      </c>
      <c r="AJ2366">
        <f>VLOOKUP($G2366,county_facts!$A:$BB,32,FALSE)</f>
        <v>2.25</v>
      </c>
      <c r="AK2366">
        <f>VLOOKUP($G2366,county_facts!$A:$BB,33,FALSE)</f>
        <v>18820</v>
      </c>
      <c r="AL2366">
        <f>VLOOKUP($G2366,county_facts!$A:$BB,34,FALSE)</f>
        <v>32221</v>
      </c>
      <c r="AM2366">
        <f>VLOOKUP($G2366,county_facts!$A:$BB,35,FALSE)</f>
        <v>21</v>
      </c>
      <c r="AN2366">
        <f>VLOOKUP($G2366,county_facts!$A:$BB,36,FALSE)</f>
        <v>621</v>
      </c>
      <c r="AO2366">
        <f>VLOOKUP($G2366,county_facts!$A:$BB,37,FALSE)</f>
        <v>11042</v>
      </c>
      <c r="AP2366">
        <f>VLOOKUP($G2366,county_facts!$A:$BB,38,FALSE)</f>
        <v>2.1</v>
      </c>
      <c r="AQ2366">
        <f>VLOOKUP($G2366,county_facts!$A:$BB,39,FALSE)</f>
        <v>993</v>
      </c>
      <c r="AR2366">
        <f>VLOOKUP($G2366,county_facts!$A:$BB,40,FALSE)</f>
        <v>1304</v>
      </c>
      <c r="AS2366">
        <f>VLOOKUP($G2366,county_facts!$A:$BB,41,FALSE)</f>
        <v>0</v>
      </c>
      <c r="AT2366">
        <f>VLOOKUP($G2366,county_facts!$A:$BB,42,FALSE)</f>
        <v>0</v>
      </c>
      <c r="AU2366">
        <f>VLOOKUP($G2366,county_facts!$A:$BB,43,FALSE)</f>
        <v>0</v>
      </c>
      <c r="AV2366">
        <f>VLOOKUP($G2366,county_facts!$A:$BB,44,FALSE)</f>
        <v>0</v>
      </c>
      <c r="AW2366">
        <f>VLOOKUP($G2366,county_facts!$A:$BB,45,FALSE)</f>
        <v>0</v>
      </c>
      <c r="AX2366">
        <f>VLOOKUP($G2366,county_facts!$A:$BB,46,FALSE)</f>
        <v>26.7</v>
      </c>
      <c r="AY2366">
        <f>VLOOKUP($G2366,county_facts!$A:$BB,47,FALSE)</f>
        <v>659762</v>
      </c>
      <c r="AZ2366">
        <f>VLOOKUP($G2366,county_facts!$A:$BB,48,FALSE)</f>
        <v>318843</v>
      </c>
      <c r="BA2366">
        <f>VLOOKUP($G2366,county_facts!$A:$BB,49,FALSE)</f>
        <v>343502</v>
      </c>
      <c r="BB2366">
        <f>VLOOKUP($G2366,county_facts!$A:$BB,50,FALSE)</f>
        <v>19709</v>
      </c>
      <c r="BC2366">
        <f>VLOOKUP($G2366,county_facts!$A:$BB,51,FALSE)</f>
        <v>76579</v>
      </c>
      <c r="BD2366">
        <f>VLOOKUP($G2366,county_facts!$A:$BB,52,FALSE)</f>
        <v>10</v>
      </c>
      <c r="BE2366">
        <f>VLOOKUP($G2366,county_facts!$A:$BB,53,FALSE)</f>
        <v>13.01</v>
      </c>
      <c r="BF2366">
        <f>VLOOKUP($G2366,county_facts!$A:$BB,54,FALSE)</f>
        <v>1370.6</v>
      </c>
    </row>
    <row r="2367" spans="1:58" x14ac:dyDescent="0.3">
      <c r="A2367" t="s">
        <v>9</v>
      </c>
      <c r="B2367" t="s">
        <v>942</v>
      </c>
      <c r="C2367">
        <v>325</v>
      </c>
      <c r="D2367" t="s">
        <v>840</v>
      </c>
      <c r="E2367">
        <v>837</v>
      </c>
      <c r="F2367">
        <v>0.38829151699999997</v>
      </c>
      <c r="G2367">
        <v>51520</v>
      </c>
      <c r="H2367">
        <f>VLOOKUP($G2367,county_facts!$A:$BB,4,FALSE)</f>
        <v>17184</v>
      </c>
      <c r="I2367">
        <f>VLOOKUP($G2367,county_facts!$A:$BB,5,FALSE)</f>
        <v>17841</v>
      </c>
      <c r="J2367">
        <f>VLOOKUP($G2367,county_facts!$A:$BB,6,FALSE)</f>
        <v>-3.7</v>
      </c>
      <c r="K2367">
        <f>VLOOKUP($G2367,county_facts!$A:$BB,7,FALSE)</f>
        <v>17835</v>
      </c>
      <c r="L2367">
        <f>VLOOKUP($G2367,county_facts!$A:$BB,8,FALSE)</f>
        <v>4.5</v>
      </c>
      <c r="M2367">
        <f>VLOOKUP($G2367,county_facts!$A:$BB,9,FALSE)</f>
        <v>20</v>
      </c>
      <c r="N2367">
        <f>VLOOKUP($G2367,county_facts!$A:$BB,10,FALSE)</f>
        <v>19.899999999999999</v>
      </c>
      <c r="O2367">
        <f>VLOOKUP($G2367,county_facts!$A:$BB,11,FALSE)</f>
        <v>52.5</v>
      </c>
      <c r="P2367">
        <f>VLOOKUP($G2367,county_facts!$A:$BB,12,FALSE)</f>
        <v>91</v>
      </c>
      <c r="Q2367">
        <f>VLOOKUP($G2367,county_facts!$A:$BB,13,FALSE)</f>
        <v>5.9</v>
      </c>
      <c r="R2367">
        <f>VLOOKUP($G2367,county_facts!$A:$BB,14,FALSE)</f>
        <v>0.3</v>
      </c>
      <c r="S2367">
        <f>VLOOKUP($G2367,county_facts!$A:$BB,15,FALSE)</f>
        <v>0.9</v>
      </c>
      <c r="T2367">
        <f>VLOOKUP($G2367,county_facts!$A:$BB,16,FALSE)</f>
        <v>0</v>
      </c>
      <c r="U2367">
        <f>VLOOKUP($G2367,county_facts!$A:$BB,17,FALSE)</f>
        <v>1.9</v>
      </c>
      <c r="V2367">
        <f>VLOOKUP($G2367,county_facts!$A:$BB,18,FALSE)</f>
        <v>1.7</v>
      </c>
      <c r="W2367">
        <f>VLOOKUP($G2367,county_facts!$A:$BB,19,FALSE)</f>
        <v>89.6</v>
      </c>
      <c r="X2367">
        <f>VLOOKUP($G2367,county_facts!$A:$BB,20,FALSE)</f>
        <v>81.2</v>
      </c>
      <c r="Y2367">
        <f>VLOOKUP($G2367,county_facts!$A:$BB,21,FALSE)</f>
        <v>1.6</v>
      </c>
      <c r="Z2367">
        <f>VLOOKUP($G2367,county_facts!$A:$BB,22,FALSE)</f>
        <v>3.2</v>
      </c>
      <c r="AA2367">
        <f>VLOOKUP($G2367,county_facts!$A:$BB,23,FALSE)</f>
        <v>81.599999999999994</v>
      </c>
      <c r="AB2367">
        <f>VLOOKUP($G2367,county_facts!$A:$BB,24,FALSE)</f>
        <v>19.600000000000001</v>
      </c>
      <c r="AC2367">
        <f>VLOOKUP($G2367,county_facts!$A:$BB,25,FALSE)</f>
        <v>1469</v>
      </c>
      <c r="AD2367">
        <f>VLOOKUP($G2367,county_facts!$A:$BB,26,FALSE)</f>
        <v>17.5</v>
      </c>
      <c r="AE2367">
        <f>VLOOKUP($G2367,county_facts!$A:$BB,27,FALSE)</f>
        <v>8820</v>
      </c>
      <c r="AF2367">
        <f>VLOOKUP($G2367,county_facts!$A:$BB,28,FALSE)</f>
        <v>58.6</v>
      </c>
      <c r="AG2367">
        <f>VLOOKUP($G2367,county_facts!$A:$BB,29,FALSE)</f>
        <v>28.9</v>
      </c>
      <c r="AH2367">
        <f>VLOOKUP($G2367,county_facts!$A:$BB,30,FALSE)</f>
        <v>110800</v>
      </c>
      <c r="AI2367">
        <f>VLOOKUP($G2367,county_facts!$A:$BB,31,FALSE)</f>
        <v>7674</v>
      </c>
      <c r="AJ2367">
        <f>VLOOKUP($G2367,county_facts!$A:$BB,32,FALSE)</f>
        <v>2.25</v>
      </c>
      <c r="AK2367">
        <f>VLOOKUP($G2367,county_facts!$A:$BB,33,FALSE)</f>
        <v>18820</v>
      </c>
      <c r="AL2367">
        <f>VLOOKUP($G2367,county_facts!$A:$BB,34,FALSE)</f>
        <v>32221</v>
      </c>
      <c r="AM2367">
        <f>VLOOKUP($G2367,county_facts!$A:$BB,35,FALSE)</f>
        <v>21</v>
      </c>
      <c r="AN2367">
        <f>VLOOKUP($G2367,county_facts!$A:$BB,36,FALSE)</f>
        <v>621</v>
      </c>
      <c r="AO2367">
        <f>VLOOKUP($G2367,county_facts!$A:$BB,37,FALSE)</f>
        <v>11042</v>
      </c>
      <c r="AP2367">
        <f>VLOOKUP($G2367,county_facts!$A:$BB,38,FALSE)</f>
        <v>2.1</v>
      </c>
      <c r="AQ2367">
        <f>VLOOKUP($G2367,county_facts!$A:$BB,39,FALSE)</f>
        <v>993</v>
      </c>
      <c r="AR2367">
        <f>VLOOKUP($G2367,county_facts!$A:$BB,40,FALSE)</f>
        <v>1304</v>
      </c>
      <c r="AS2367">
        <f>VLOOKUP($G2367,county_facts!$A:$BB,41,FALSE)</f>
        <v>0</v>
      </c>
      <c r="AT2367">
        <f>VLOOKUP($G2367,county_facts!$A:$BB,42,FALSE)</f>
        <v>0</v>
      </c>
      <c r="AU2367">
        <f>VLOOKUP($G2367,county_facts!$A:$BB,43,FALSE)</f>
        <v>0</v>
      </c>
      <c r="AV2367">
        <f>VLOOKUP($G2367,county_facts!$A:$BB,44,FALSE)</f>
        <v>0</v>
      </c>
      <c r="AW2367">
        <f>VLOOKUP($G2367,county_facts!$A:$BB,45,FALSE)</f>
        <v>0</v>
      </c>
      <c r="AX2367">
        <f>VLOOKUP($G2367,county_facts!$A:$BB,46,FALSE)</f>
        <v>26.7</v>
      </c>
      <c r="AY2367">
        <f>VLOOKUP($G2367,county_facts!$A:$BB,47,FALSE)</f>
        <v>659762</v>
      </c>
      <c r="AZ2367">
        <f>VLOOKUP($G2367,county_facts!$A:$BB,48,FALSE)</f>
        <v>318843</v>
      </c>
      <c r="BA2367">
        <f>VLOOKUP($G2367,county_facts!$A:$BB,49,FALSE)</f>
        <v>343502</v>
      </c>
      <c r="BB2367">
        <f>VLOOKUP($G2367,county_facts!$A:$BB,50,FALSE)</f>
        <v>19709</v>
      </c>
      <c r="BC2367">
        <f>VLOOKUP($G2367,county_facts!$A:$BB,51,FALSE)</f>
        <v>76579</v>
      </c>
      <c r="BD2367">
        <f>VLOOKUP($G2367,county_facts!$A:$BB,52,FALSE)</f>
        <v>10</v>
      </c>
      <c r="BE2367">
        <f>VLOOKUP($G2367,county_facts!$A:$BB,53,FALSE)</f>
        <v>13.01</v>
      </c>
      <c r="BF2367">
        <f>VLOOKUP($G2367,county_facts!$A:$BB,54,FALSE)</f>
        <v>1370.6</v>
      </c>
    </row>
    <row r="2368" spans="1:58" x14ac:dyDescent="0.3">
      <c r="A2368" t="s">
        <v>6</v>
      </c>
      <c r="B2368" t="s">
        <v>889</v>
      </c>
      <c r="C2368">
        <v>1673</v>
      </c>
      <c r="D2368" t="s">
        <v>840</v>
      </c>
      <c r="E2368">
        <v>2366</v>
      </c>
      <c r="F2368">
        <v>0.70710059199999997</v>
      </c>
      <c r="G2368">
        <v>51023</v>
      </c>
      <c r="H2368">
        <f>VLOOKUP($G2368,county_facts!$A:$BB,4,FALSE)</f>
        <v>33100</v>
      </c>
      <c r="I2368">
        <f>VLOOKUP($G2368,county_facts!$A:$BB,5,FALSE)</f>
        <v>33148</v>
      </c>
      <c r="J2368">
        <f>VLOOKUP($G2368,county_facts!$A:$BB,6,FALSE)</f>
        <v>-0.1</v>
      </c>
      <c r="K2368">
        <f>VLOOKUP($G2368,county_facts!$A:$BB,7,FALSE)</f>
        <v>33148</v>
      </c>
      <c r="L2368">
        <f>VLOOKUP($G2368,county_facts!$A:$BB,8,FALSE)</f>
        <v>3.8</v>
      </c>
      <c r="M2368">
        <f>VLOOKUP($G2368,county_facts!$A:$BB,9,FALSE)</f>
        <v>20.100000000000001</v>
      </c>
      <c r="N2368">
        <f>VLOOKUP($G2368,county_facts!$A:$BB,10,FALSE)</f>
        <v>19.899999999999999</v>
      </c>
      <c r="O2368">
        <f>VLOOKUP($G2368,county_facts!$A:$BB,11,FALSE)</f>
        <v>50.6</v>
      </c>
      <c r="P2368">
        <f>VLOOKUP($G2368,county_facts!$A:$BB,12,FALSE)</f>
        <v>94.3</v>
      </c>
      <c r="Q2368">
        <f>VLOOKUP($G2368,county_facts!$A:$BB,13,FALSE)</f>
        <v>3.5</v>
      </c>
      <c r="R2368">
        <f>VLOOKUP($G2368,county_facts!$A:$BB,14,FALSE)</f>
        <v>0.3</v>
      </c>
      <c r="S2368">
        <f>VLOOKUP($G2368,county_facts!$A:$BB,15,FALSE)</f>
        <v>0.7</v>
      </c>
      <c r="T2368">
        <f>VLOOKUP($G2368,county_facts!$A:$BB,16,FALSE)</f>
        <v>0</v>
      </c>
      <c r="U2368">
        <f>VLOOKUP($G2368,county_facts!$A:$BB,17,FALSE)</f>
        <v>1.2</v>
      </c>
      <c r="V2368">
        <f>VLOOKUP($G2368,county_facts!$A:$BB,18,FALSE)</f>
        <v>1.5</v>
      </c>
      <c r="W2368">
        <f>VLOOKUP($G2368,county_facts!$A:$BB,19,FALSE)</f>
        <v>93.1</v>
      </c>
      <c r="X2368">
        <f>VLOOKUP($G2368,county_facts!$A:$BB,20,FALSE)</f>
        <v>93.4</v>
      </c>
      <c r="Y2368">
        <f>VLOOKUP($G2368,county_facts!$A:$BB,21,FALSE)</f>
        <v>1.9</v>
      </c>
      <c r="Z2368">
        <f>VLOOKUP($G2368,county_facts!$A:$BB,22,FALSE)</f>
        <v>2.1</v>
      </c>
      <c r="AA2368">
        <f>VLOOKUP($G2368,county_facts!$A:$BB,23,FALSE)</f>
        <v>90.2</v>
      </c>
      <c r="AB2368">
        <f>VLOOKUP($G2368,county_facts!$A:$BB,24,FALSE)</f>
        <v>24.9</v>
      </c>
      <c r="AC2368">
        <f>VLOOKUP($G2368,county_facts!$A:$BB,25,FALSE)</f>
        <v>3169</v>
      </c>
      <c r="AD2368">
        <f>VLOOKUP($G2368,county_facts!$A:$BB,26,FALSE)</f>
        <v>25.6</v>
      </c>
      <c r="AE2368">
        <f>VLOOKUP($G2368,county_facts!$A:$BB,27,FALSE)</f>
        <v>14704</v>
      </c>
      <c r="AF2368">
        <f>VLOOKUP($G2368,county_facts!$A:$BB,28,FALSE)</f>
        <v>88.1</v>
      </c>
      <c r="AG2368">
        <f>VLOOKUP($G2368,county_facts!$A:$BB,29,FALSE)</f>
        <v>4.4000000000000004</v>
      </c>
      <c r="AH2368">
        <f>VLOOKUP($G2368,county_facts!$A:$BB,30,FALSE)</f>
        <v>213100</v>
      </c>
      <c r="AI2368">
        <f>VLOOKUP($G2368,county_facts!$A:$BB,31,FALSE)</f>
        <v>12825</v>
      </c>
      <c r="AJ2368">
        <f>VLOOKUP($G2368,county_facts!$A:$BB,32,FALSE)</f>
        <v>2.5499999999999998</v>
      </c>
      <c r="AK2368">
        <f>VLOOKUP($G2368,county_facts!$A:$BB,33,FALSE)</f>
        <v>32490</v>
      </c>
      <c r="AL2368">
        <f>VLOOKUP($G2368,county_facts!$A:$BB,34,FALSE)</f>
        <v>65935</v>
      </c>
      <c r="AM2368">
        <f>VLOOKUP($G2368,county_facts!$A:$BB,35,FALSE)</f>
        <v>7.7</v>
      </c>
      <c r="AN2368">
        <f>VLOOKUP($G2368,county_facts!$A:$BB,36,FALSE)</f>
        <v>725</v>
      </c>
      <c r="AO2368">
        <f>VLOOKUP($G2368,county_facts!$A:$BB,37,FALSE)</f>
        <v>9682</v>
      </c>
      <c r="AP2368">
        <f>VLOOKUP($G2368,county_facts!$A:$BB,38,FALSE)</f>
        <v>-0.3</v>
      </c>
      <c r="AQ2368">
        <f>VLOOKUP($G2368,county_facts!$A:$BB,39,FALSE)</f>
        <v>2259</v>
      </c>
      <c r="AR2368">
        <f>VLOOKUP($G2368,county_facts!$A:$BB,40,FALSE)</f>
        <v>2815</v>
      </c>
      <c r="AS2368">
        <f>VLOOKUP($G2368,county_facts!$A:$BB,41,FALSE)</f>
        <v>0</v>
      </c>
      <c r="AT2368">
        <f>VLOOKUP($G2368,county_facts!$A:$BB,42,FALSE)</f>
        <v>0</v>
      </c>
      <c r="AU2368">
        <f>VLOOKUP($G2368,county_facts!$A:$BB,43,FALSE)</f>
        <v>0</v>
      </c>
      <c r="AV2368">
        <f>VLOOKUP($G2368,county_facts!$A:$BB,44,FALSE)</f>
        <v>0</v>
      </c>
      <c r="AW2368">
        <f>VLOOKUP($G2368,county_facts!$A:$BB,45,FALSE)</f>
        <v>0</v>
      </c>
      <c r="AX2368">
        <f>VLOOKUP($G2368,county_facts!$A:$BB,46,FALSE)</f>
        <v>28.6</v>
      </c>
      <c r="AY2368">
        <f>VLOOKUP($G2368,county_facts!$A:$BB,47,FALSE)</f>
        <v>883879</v>
      </c>
      <c r="AZ2368">
        <f>VLOOKUP($G2368,county_facts!$A:$BB,48,FALSE)</f>
        <v>0</v>
      </c>
      <c r="BA2368">
        <f>VLOOKUP($G2368,county_facts!$A:$BB,49,FALSE)</f>
        <v>247811</v>
      </c>
      <c r="BB2368">
        <f>VLOOKUP($G2368,county_facts!$A:$BB,50,FALSE)</f>
        <v>7661</v>
      </c>
      <c r="BC2368">
        <f>VLOOKUP($G2368,county_facts!$A:$BB,51,FALSE)</f>
        <v>0</v>
      </c>
      <c r="BD2368">
        <f>VLOOKUP($G2368,county_facts!$A:$BB,52,FALSE)</f>
        <v>75</v>
      </c>
      <c r="BE2368">
        <f>VLOOKUP($G2368,county_facts!$A:$BB,53,FALSE)</f>
        <v>541.20000000000005</v>
      </c>
      <c r="BF2368">
        <f>VLOOKUP($G2368,county_facts!$A:$BB,54,FALSE)</f>
        <v>61.2</v>
      </c>
    </row>
    <row r="2369" spans="1:58" x14ac:dyDescent="0.3">
      <c r="A2369" t="s">
        <v>9</v>
      </c>
      <c r="B2369" t="s">
        <v>889</v>
      </c>
      <c r="C2369">
        <v>693</v>
      </c>
      <c r="D2369" t="s">
        <v>840</v>
      </c>
      <c r="E2369">
        <v>2366</v>
      </c>
      <c r="F2369">
        <v>0.29289940800000003</v>
      </c>
      <c r="G2369">
        <v>51023</v>
      </c>
      <c r="H2369">
        <f>VLOOKUP($G2369,county_facts!$A:$BB,4,FALSE)</f>
        <v>33100</v>
      </c>
      <c r="I2369">
        <f>VLOOKUP($G2369,county_facts!$A:$BB,5,FALSE)</f>
        <v>33148</v>
      </c>
      <c r="J2369">
        <f>VLOOKUP($G2369,county_facts!$A:$BB,6,FALSE)</f>
        <v>-0.1</v>
      </c>
      <c r="K2369">
        <f>VLOOKUP($G2369,county_facts!$A:$BB,7,FALSE)</f>
        <v>33148</v>
      </c>
      <c r="L2369">
        <f>VLOOKUP($G2369,county_facts!$A:$BB,8,FALSE)</f>
        <v>3.8</v>
      </c>
      <c r="M2369">
        <f>VLOOKUP($G2369,county_facts!$A:$BB,9,FALSE)</f>
        <v>20.100000000000001</v>
      </c>
      <c r="N2369">
        <f>VLOOKUP($G2369,county_facts!$A:$BB,10,FALSE)</f>
        <v>19.899999999999999</v>
      </c>
      <c r="O2369">
        <f>VLOOKUP($G2369,county_facts!$A:$BB,11,FALSE)</f>
        <v>50.6</v>
      </c>
      <c r="P2369">
        <f>VLOOKUP($G2369,county_facts!$A:$BB,12,FALSE)</f>
        <v>94.3</v>
      </c>
      <c r="Q2369">
        <f>VLOOKUP($G2369,county_facts!$A:$BB,13,FALSE)</f>
        <v>3.5</v>
      </c>
      <c r="R2369">
        <f>VLOOKUP($G2369,county_facts!$A:$BB,14,FALSE)</f>
        <v>0.3</v>
      </c>
      <c r="S2369">
        <f>VLOOKUP($G2369,county_facts!$A:$BB,15,FALSE)</f>
        <v>0.7</v>
      </c>
      <c r="T2369">
        <f>VLOOKUP($G2369,county_facts!$A:$BB,16,FALSE)</f>
        <v>0</v>
      </c>
      <c r="U2369">
        <f>VLOOKUP($G2369,county_facts!$A:$BB,17,FALSE)</f>
        <v>1.2</v>
      </c>
      <c r="V2369">
        <f>VLOOKUP($G2369,county_facts!$A:$BB,18,FALSE)</f>
        <v>1.5</v>
      </c>
      <c r="W2369">
        <f>VLOOKUP($G2369,county_facts!$A:$BB,19,FALSE)</f>
        <v>93.1</v>
      </c>
      <c r="X2369">
        <f>VLOOKUP($G2369,county_facts!$A:$BB,20,FALSE)</f>
        <v>93.4</v>
      </c>
      <c r="Y2369">
        <f>VLOOKUP($G2369,county_facts!$A:$BB,21,FALSE)</f>
        <v>1.9</v>
      </c>
      <c r="Z2369">
        <f>VLOOKUP($G2369,county_facts!$A:$BB,22,FALSE)</f>
        <v>2.1</v>
      </c>
      <c r="AA2369">
        <f>VLOOKUP($G2369,county_facts!$A:$BB,23,FALSE)</f>
        <v>90.2</v>
      </c>
      <c r="AB2369">
        <f>VLOOKUP($G2369,county_facts!$A:$BB,24,FALSE)</f>
        <v>24.9</v>
      </c>
      <c r="AC2369">
        <f>VLOOKUP($G2369,county_facts!$A:$BB,25,FALSE)</f>
        <v>3169</v>
      </c>
      <c r="AD2369">
        <f>VLOOKUP($G2369,county_facts!$A:$BB,26,FALSE)</f>
        <v>25.6</v>
      </c>
      <c r="AE2369">
        <f>VLOOKUP($G2369,county_facts!$A:$BB,27,FALSE)</f>
        <v>14704</v>
      </c>
      <c r="AF2369">
        <f>VLOOKUP($G2369,county_facts!$A:$BB,28,FALSE)</f>
        <v>88.1</v>
      </c>
      <c r="AG2369">
        <f>VLOOKUP($G2369,county_facts!$A:$BB,29,FALSE)</f>
        <v>4.4000000000000004</v>
      </c>
      <c r="AH2369">
        <f>VLOOKUP($G2369,county_facts!$A:$BB,30,FALSE)</f>
        <v>213100</v>
      </c>
      <c r="AI2369">
        <f>VLOOKUP($G2369,county_facts!$A:$BB,31,FALSE)</f>
        <v>12825</v>
      </c>
      <c r="AJ2369">
        <f>VLOOKUP($G2369,county_facts!$A:$BB,32,FALSE)</f>
        <v>2.5499999999999998</v>
      </c>
      <c r="AK2369">
        <f>VLOOKUP($G2369,county_facts!$A:$BB,33,FALSE)</f>
        <v>32490</v>
      </c>
      <c r="AL2369">
        <f>VLOOKUP($G2369,county_facts!$A:$BB,34,FALSE)</f>
        <v>65935</v>
      </c>
      <c r="AM2369">
        <f>VLOOKUP($G2369,county_facts!$A:$BB,35,FALSE)</f>
        <v>7.7</v>
      </c>
      <c r="AN2369">
        <f>VLOOKUP($G2369,county_facts!$A:$BB,36,FALSE)</f>
        <v>725</v>
      </c>
      <c r="AO2369">
        <f>VLOOKUP($G2369,county_facts!$A:$BB,37,FALSE)</f>
        <v>9682</v>
      </c>
      <c r="AP2369">
        <f>VLOOKUP($G2369,county_facts!$A:$BB,38,FALSE)</f>
        <v>-0.3</v>
      </c>
      <c r="AQ2369">
        <f>VLOOKUP($G2369,county_facts!$A:$BB,39,FALSE)</f>
        <v>2259</v>
      </c>
      <c r="AR2369">
        <f>VLOOKUP($G2369,county_facts!$A:$BB,40,FALSE)</f>
        <v>2815</v>
      </c>
      <c r="AS2369">
        <f>VLOOKUP($G2369,county_facts!$A:$BB,41,FALSE)</f>
        <v>0</v>
      </c>
      <c r="AT2369">
        <f>VLOOKUP($G2369,county_facts!$A:$BB,42,FALSE)</f>
        <v>0</v>
      </c>
      <c r="AU2369">
        <f>VLOOKUP($G2369,county_facts!$A:$BB,43,FALSE)</f>
        <v>0</v>
      </c>
      <c r="AV2369">
        <f>VLOOKUP($G2369,county_facts!$A:$BB,44,FALSE)</f>
        <v>0</v>
      </c>
      <c r="AW2369">
        <f>VLOOKUP($G2369,county_facts!$A:$BB,45,FALSE)</f>
        <v>0</v>
      </c>
      <c r="AX2369">
        <f>VLOOKUP($G2369,county_facts!$A:$BB,46,FALSE)</f>
        <v>28.6</v>
      </c>
      <c r="AY2369">
        <f>VLOOKUP($G2369,county_facts!$A:$BB,47,FALSE)</f>
        <v>883879</v>
      </c>
      <c r="AZ2369">
        <f>VLOOKUP($G2369,county_facts!$A:$BB,48,FALSE)</f>
        <v>0</v>
      </c>
      <c r="BA2369">
        <f>VLOOKUP($G2369,county_facts!$A:$BB,49,FALSE)</f>
        <v>247811</v>
      </c>
      <c r="BB2369">
        <f>VLOOKUP($G2369,county_facts!$A:$BB,50,FALSE)</f>
        <v>7661</v>
      </c>
      <c r="BC2369">
        <f>VLOOKUP($G2369,county_facts!$A:$BB,51,FALSE)</f>
        <v>0</v>
      </c>
      <c r="BD2369">
        <f>VLOOKUP($G2369,county_facts!$A:$BB,52,FALSE)</f>
        <v>75</v>
      </c>
      <c r="BE2369">
        <f>VLOOKUP($G2369,county_facts!$A:$BB,53,FALSE)</f>
        <v>541.20000000000005</v>
      </c>
      <c r="BF2369">
        <f>VLOOKUP($G2369,county_facts!$A:$BB,54,FALSE)</f>
        <v>61.2</v>
      </c>
    </row>
    <row r="2370" spans="1:58" x14ac:dyDescent="0.3">
      <c r="A2370" t="s">
        <v>6</v>
      </c>
      <c r="B2370" t="s">
        <v>890</v>
      </c>
      <c r="C2370">
        <v>139</v>
      </c>
      <c r="D2370" t="s">
        <v>840</v>
      </c>
      <c r="E2370">
        <v>220</v>
      </c>
      <c r="F2370">
        <v>0.63181818199999995</v>
      </c>
      <c r="G2370">
        <v>51021</v>
      </c>
      <c r="H2370">
        <f>VLOOKUP($G2370,county_facts!$A:$BB,4,FALSE)</f>
        <v>6625</v>
      </c>
      <c r="I2370">
        <f>VLOOKUP($G2370,county_facts!$A:$BB,5,FALSE)</f>
        <v>6824</v>
      </c>
      <c r="J2370">
        <f>VLOOKUP($G2370,county_facts!$A:$BB,6,FALSE)</f>
        <v>-2.9</v>
      </c>
      <c r="K2370">
        <f>VLOOKUP($G2370,county_facts!$A:$BB,7,FALSE)</f>
        <v>6824</v>
      </c>
      <c r="L2370">
        <f>VLOOKUP($G2370,county_facts!$A:$BB,8,FALSE)</f>
        <v>4</v>
      </c>
      <c r="M2370">
        <f>VLOOKUP($G2370,county_facts!$A:$BB,9,FALSE)</f>
        <v>16.7</v>
      </c>
      <c r="N2370">
        <f>VLOOKUP($G2370,county_facts!$A:$BB,10,FALSE)</f>
        <v>20.3</v>
      </c>
      <c r="O2370">
        <f>VLOOKUP($G2370,county_facts!$A:$BB,11,FALSE)</f>
        <v>44.7</v>
      </c>
      <c r="P2370">
        <f>VLOOKUP($G2370,county_facts!$A:$BB,12,FALSE)</f>
        <v>95.1</v>
      </c>
      <c r="Q2370">
        <f>VLOOKUP($G2370,county_facts!$A:$BB,13,FALSE)</f>
        <v>3.7</v>
      </c>
      <c r="R2370">
        <f>VLOOKUP($G2370,county_facts!$A:$BB,14,FALSE)</f>
        <v>0.1</v>
      </c>
      <c r="S2370">
        <f>VLOOKUP($G2370,county_facts!$A:$BB,15,FALSE)</f>
        <v>0.3</v>
      </c>
      <c r="T2370">
        <f>VLOOKUP($G2370,county_facts!$A:$BB,16,FALSE)</f>
        <v>0</v>
      </c>
      <c r="U2370">
        <f>VLOOKUP($G2370,county_facts!$A:$BB,17,FALSE)</f>
        <v>0.8</v>
      </c>
      <c r="V2370">
        <f>VLOOKUP($G2370,county_facts!$A:$BB,18,FALSE)</f>
        <v>0.7</v>
      </c>
      <c r="W2370">
        <f>VLOOKUP($G2370,county_facts!$A:$BB,19,FALSE)</f>
        <v>94.5</v>
      </c>
      <c r="X2370">
        <f>VLOOKUP($G2370,county_facts!$A:$BB,20,FALSE)</f>
        <v>89.2</v>
      </c>
      <c r="Y2370">
        <f>VLOOKUP($G2370,county_facts!$A:$BB,21,FALSE)</f>
        <v>1.5</v>
      </c>
      <c r="Z2370">
        <f>VLOOKUP($G2370,county_facts!$A:$BB,22,FALSE)</f>
        <v>0.8</v>
      </c>
      <c r="AA2370">
        <f>VLOOKUP($G2370,county_facts!$A:$BB,23,FALSE)</f>
        <v>83.4</v>
      </c>
      <c r="AB2370">
        <f>VLOOKUP($G2370,county_facts!$A:$BB,24,FALSE)</f>
        <v>14.7</v>
      </c>
      <c r="AC2370">
        <f>VLOOKUP($G2370,county_facts!$A:$BB,25,FALSE)</f>
        <v>722</v>
      </c>
      <c r="AD2370">
        <f>VLOOKUP($G2370,county_facts!$A:$BB,26,FALSE)</f>
        <v>32.1</v>
      </c>
      <c r="AE2370">
        <f>VLOOKUP($G2370,county_facts!$A:$BB,27,FALSE)</f>
        <v>3262</v>
      </c>
      <c r="AF2370">
        <f>VLOOKUP($G2370,county_facts!$A:$BB,28,FALSE)</f>
        <v>82.5</v>
      </c>
      <c r="AG2370">
        <f>VLOOKUP($G2370,county_facts!$A:$BB,29,FALSE)</f>
        <v>1.9</v>
      </c>
      <c r="AH2370">
        <f>VLOOKUP($G2370,county_facts!$A:$BB,30,FALSE)</f>
        <v>95200</v>
      </c>
      <c r="AI2370">
        <f>VLOOKUP($G2370,county_facts!$A:$BB,31,FALSE)</f>
        <v>2480</v>
      </c>
      <c r="AJ2370">
        <f>VLOOKUP($G2370,county_facts!$A:$BB,32,FALSE)</f>
        <v>2.37</v>
      </c>
      <c r="AK2370">
        <f>VLOOKUP($G2370,county_facts!$A:$BB,33,FALSE)</f>
        <v>18501</v>
      </c>
      <c r="AL2370">
        <f>VLOOKUP($G2370,county_facts!$A:$BB,34,FALSE)</f>
        <v>42139</v>
      </c>
      <c r="AM2370">
        <f>VLOOKUP($G2370,county_facts!$A:$BB,35,FALSE)</f>
        <v>16.600000000000001</v>
      </c>
      <c r="AN2370">
        <f>VLOOKUP($G2370,county_facts!$A:$BB,36,FALSE)</f>
        <v>78</v>
      </c>
      <c r="AO2370">
        <f>VLOOKUP($G2370,county_facts!$A:$BB,37,FALSE)</f>
        <v>1293</v>
      </c>
      <c r="AP2370">
        <f>VLOOKUP($G2370,county_facts!$A:$BB,38,FALSE)</f>
        <v>-5.8</v>
      </c>
      <c r="AQ2370">
        <f>VLOOKUP($G2370,county_facts!$A:$BB,39,FALSE)</f>
        <v>321</v>
      </c>
      <c r="AR2370">
        <f>VLOOKUP($G2370,county_facts!$A:$BB,40,FALSE)</f>
        <v>603</v>
      </c>
      <c r="AS2370">
        <f>VLOOKUP($G2370,county_facts!$A:$BB,41,FALSE)</f>
        <v>0</v>
      </c>
      <c r="AT2370">
        <f>VLOOKUP($G2370,county_facts!$A:$BB,42,FALSE)</f>
        <v>0</v>
      </c>
      <c r="AU2370">
        <f>VLOOKUP($G2370,county_facts!$A:$BB,43,FALSE)</f>
        <v>0</v>
      </c>
      <c r="AV2370">
        <f>VLOOKUP($G2370,county_facts!$A:$BB,44,FALSE)</f>
        <v>0</v>
      </c>
      <c r="AW2370">
        <f>VLOOKUP($G2370,county_facts!$A:$BB,45,FALSE)</f>
        <v>0</v>
      </c>
      <c r="AX2370">
        <f>VLOOKUP($G2370,county_facts!$A:$BB,46,FALSE)</f>
        <v>0</v>
      </c>
      <c r="AY2370">
        <f>VLOOKUP($G2370,county_facts!$A:$BB,47,FALSE)</f>
        <v>192148</v>
      </c>
      <c r="AZ2370">
        <f>VLOOKUP($G2370,county_facts!$A:$BB,48,FALSE)</f>
        <v>0</v>
      </c>
      <c r="BA2370">
        <f>VLOOKUP($G2370,county_facts!$A:$BB,49,FALSE)</f>
        <v>38351</v>
      </c>
      <c r="BB2370">
        <f>VLOOKUP($G2370,county_facts!$A:$BB,50,FALSE)</f>
        <v>5622</v>
      </c>
      <c r="BC2370">
        <f>VLOOKUP($G2370,county_facts!$A:$BB,51,FALSE)</f>
        <v>0</v>
      </c>
      <c r="BD2370">
        <f>VLOOKUP($G2370,county_facts!$A:$BB,52,FALSE)</f>
        <v>13</v>
      </c>
      <c r="BE2370">
        <f>VLOOKUP($G2370,county_facts!$A:$BB,53,FALSE)</f>
        <v>357.73</v>
      </c>
      <c r="BF2370">
        <f>VLOOKUP($G2370,county_facts!$A:$BB,54,FALSE)</f>
        <v>19.100000000000001</v>
      </c>
    </row>
    <row r="2371" spans="1:58" x14ac:dyDescent="0.3">
      <c r="A2371" t="s">
        <v>9</v>
      </c>
      <c r="B2371" t="s">
        <v>890</v>
      </c>
      <c r="C2371">
        <v>81</v>
      </c>
      <c r="D2371" t="s">
        <v>840</v>
      </c>
      <c r="E2371">
        <v>220</v>
      </c>
      <c r="F2371">
        <v>0.36818181799999999</v>
      </c>
      <c r="G2371">
        <v>51021</v>
      </c>
      <c r="H2371">
        <f>VLOOKUP($G2371,county_facts!$A:$BB,4,FALSE)</f>
        <v>6625</v>
      </c>
      <c r="I2371">
        <f>VLOOKUP($G2371,county_facts!$A:$BB,5,FALSE)</f>
        <v>6824</v>
      </c>
      <c r="J2371">
        <f>VLOOKUP($G2371,county_facts!$A:$BB,6,FALSE)</f>
        <v>-2.9</v>
      </c>
      <c r="K2371">
        <f>VLOOKUP($G2371,county_facts!$A:$BB,7,FALSE)</f>
        <v>6824</v>
      </c>
      <c r="L2371">
        <f>VLOOKUP($G2371,county_facts!$A:$BB,8,FALSE)</f>
        <v>4</v>
      </c>
      <c r="M2371">
        <f>VLOOKUP($G2371,county_facts!$A:$BB,9,FALSE)</f>
        <v>16.7</v>
      </c>
      <c r="N2371">
        <f>VLOOKUP($G2371,county_facts!$A:$BB,10,FALSE)</f>
        <v>20.3</v>
      </c>
      <c r="O2371">
        <f>VLOOKUP($G2371,county_facts!$A:$BB,11,FALSE)</f>
        <v>44.7</v>
      </c>
      <c r="P2371">
        <f>VLOOKUP($G2371,county_facts!$A:$BB,12,FALSE)</f>
        <v>95.1</v>
      </c>
      <c r="Q2371">
        <f>VLOOKUP($G2371,county_facts!$A:$BB,13,FALSE)</f>
        <v>3.7</v>
      </c>
      <c r="R2371">
        <f>VLOOKUP($G2371,county_facts!$A:$BB,14,FALSE)</f>
        <v>0.1</v>
      </c>
      <c r="S2371">
        <f>VLOOKUP($G2371,county_facts!$A:$BB,15,FALSE)</f>
        <v>0.3</v>
      </c>
      <c r="T2371">
        <f>VLOOKUP($G2371,county_facts!$A:$BB,16,FALSE)</f>
        <v>0</v>
      </c>
      <c r="U2371">
        <f>VLOOKUP($G2371,county_facts!$A:$BB,17,FALSE)</f>
        <v>0.8</v>
      </c>
      <c r="V2371">
        <f>VLOOKUP($G2371,county_facts!$A:$BB,18,FALSE)</f>
        <v>0.7</v>
      </c>
      <c r="W2371">
        <f>VLOOKUP($G2371,county_facts!$A:$BB,19,FALSE)</f>
        <v>94.5</v>
      </c>
      <c r="X2371">
        <f>VLOOKUP($G2371,county_facts!$A:$BB,20,FALSE)</f>
        <v>89.2</v>
      </c>
      <c r="Y2371">
        <f>VLOOKUP($G2371,county_facts!$A:$BB,21,FALSE)</f>
        <v>1.5</v>
      </c>
      <c r="Z2371">
        <f>VLOOKUP($G2371,county_facts!$A:$BB,22,FALSE)</f>
        <v>0.8</v>
      </c>
      <c r="AA2371">
        <f>VLOOKUP($G2371,county_facts!$A:$BB,23,FALSE)</f>
        <v>83.4</v>
      </c>
      <c r="AB2371">
        <f>VLOOKUP($G2371,county_facts!$A:$BB,24,FALSE)</f>
        <v>14.7</v>
      </c>
      <c r="AC2371">
        <f>VLOOKUP($G2371,county_facts!$A:$BB,25,FALSE)</f>
        <v>722</v>
      </c>
      <c r="AD2371">
        <f>VLOOKUP($G2371,county_facts!$A:$BB,26,FALSE)</f>
        <v>32.1</v>
      </c>
      <c r="AE2371">
        <f>VLOOKUP($G2371,county_facts!$A:$BB,27,FALSE)</f>
        <v>3262</v>
      </c>
      <c r="AF2371">
        <f>VLOOKUP($G2371,county_facts!$A:$BB,28,FALSE)</f>
        <v>82.5</v>
      </c>
      <c r="AG2371">
        <f>VLOOKUP($G2371,county_facts!$A:$BB,29,FALSE)</f>
        <v>1.9</v>
      </c>
      <c r="AH2371">
        <f>VLOOKUP($G2371,county_facts!$A:$BB,30,FALSE)</f>
        <v>95200</v>
      </c>
      <c r="AI2371">
        <f>VLOOKUP($G2371,county_facts!$A:$BB,31,FALSE)</f>
        <v>2480</v>
      </c>
      <c r="AJ2371">
        <f>VLOOKUP($G2371,county_facts!$A:$BB,32,FALSE)</f>
        <v>2.37</v>
      </c>
      <c r="AK2371">
        <f>VLOOKUP($G2371,county_facts!$A:$BB,33,FALSE)</f>
        <v>18501</v>
      </c>
      <c r="AL2371">
        <f>VLOOKUP($G2371,county_facts!$A:$BB,34,FALSE)</f>
        <v>42139</v>
      </c>
      <c r="AM2371">
        <f>VLOOKUP($G2371,county_facts!$A:$BB,35,FALSE)</f>
        <v>16.600000000000001</v>
      </c>
      <c r="AN2371">
        <f>VLOOKUP($G2371,county_facts!$A:$BB,36,FALSE)</f>
        <v>78</v>
      </c>
      <c r="AO2371">
        <f>VLOOKUP($G2371,county_facts!$A:$BB,37,FALSE)</f>
        <v>1293</v>
      </c>
      <c r="AP2371">
        <f>VLOOKUP($G2371,county_facts!$A:$BB,38,FALSE)</f>
        <v>-5.8</v>
      </c>
      <c r="AQ2371">
        <f>VLOOKUP($G2371,county_facts!$A:$BB,39,FALSE)</f>
        <v>321</v>
      </c>
      <c r="AR2371">
        <f>VLOOKUP($G2371,county_facts!$A:$BB,40,FALSE)</f>
        <v>603</v>
      </c>
      <c r="AS2371">
        <f>VLOOKUP($G2371,county_facts!$A:$BB,41,FALSE)</f>
        <v>0</v>
      </c>
      <c r="AT2371">
        <f>VLOOKUP($G2371,county_facts!$A:$BB,42,FALSE)</f>
        <v>0</v>
      </c>
      <c r="AU2371">
        <f>VLOOKUP($G2371,county_facts!$A:$BB,43,FALSE)</f>
        <v>0</v>
      </c>
      <c r="AV2371">
        <f>VLOOKUP($G2371,county_facts!$A:$BB,44,FALSE)</f>
        <v>0</v>
      </c>
      <c r="AW2371">
        <f>VLOOKUP($G2371,county_facts!$A:$BB,45,FALSE)</f>
        <v>0</v>
      </c>
      <c r="AX2371">
        <f>VLOOKUP($G2371,county_facts!$A:$BB,46,FALSE)</f>
        <v>0</v>
      </c>
      <c r="AY2371">
        <f>VLOOKUP($G2371,county_facts!$A:$BB,47,FALSE)</f>
        <v>192148</v>
      </c>
      <c r="AZ2371">
        <f>VLOOKUP($G2371,county_facts!$A:$BB,48,FALSE)</f>
        <v>0</v>
      </c>
      <c r="BA2371">
        <f>VLOOKUP($G2371,county_facts!$A:$BB,49,FALSE)</f>
        <v>38351</v>
      </c>
      <c r="BB2371">
        <f>VLOOKUP($G2371,county_facts!$A:$BB,50,FALSE)</f>
        <v>5622</v>
      </c>
      <c r="BC2371">
        <f>VLOOKUP($G2371,county_facts!$A:$BB,51,FALSE)</f>
        <v>0</v>
      </c>
      <c r="BD2371">
        <f>VLOOKUP($G2371,county_facts!$A:$BB,52,FALSE)</f>
        <v>13</v>
      </c>
      <c r="BE2371">
        <f>VLOOKUP($G2371,county_facts!$A:$BB,53,FALSE)</f>
        <v>357.73</v>
      </c>
      <c r="BF2371">
        <f>VLOOKUP($G2371,county_facts!$A:$BB,54,FALSE)</f>
        <v>19.100000000000001</v>
      </c>
    </row>
    <row r="2372" spans="1:58" x14ac:dyDescent="0.3">
      <c r="A2372" t="s">
        <v>6</v>
      </c>
      <c r="B2372" t="s">
        <v>620</v>
      </c>
      <c r="C2372">
        <v>3565</v>
      </c>
      <c r="D2372" t="s">
        <v>840</v>
      </c>
      <c r="E2372">
        <v>4926</v>
      </c>
      <c r="F2372">
        <v>0.72371092199999998</v>
      </c>
      <c r="G2372">
        <v>51019</v>
      </c>
      <c r="H2372">
        <f>VLOOKUP($G2372,county_facts!$A:$BB,4,FALSE)</f>
        <v>76583</v>
      </c>
      <c r="I2372">
        <f>VLOOKUP($G2372,county_facts!$A:$BB,5,FALSE)</f>
        <v>74866</v>
      </c>
      <c r="J2372">
        <f>VLOOKUP($G2372,county_facts!$A:$BB,6,FALSE)</f>
        <v>2.2999999999999998</v>
      </c>
      <c r="K2372">
        <f>VLOOKUP($G2372,county_facts!$A:$BB,7,FALSE)</f>
        <v>68676</v>
      </c>
      <c r="L2372">
        <f>VLOOKUP($G2372,county_facts!$A:$BB,8,FALSE)</f>
        <v>4.4000000000000004</v>
      </c>
      <c r="M2372">
        <f>VLOOKUP($G2372,county_facts!$A:$BB,9,FALSE)</f>
        <v>20.399999999999999</v>
      </c>
      <c r="N2372">
        <f>VLOOKUP($G2372,county_facts!$A:$BB,10,FALSE)</f>
        <v>19.399999999999999</v>
      </c>
      <c r="O2372">
        <f>VLOOKUP($G2372,county_facts!$A:$BB,11,FALSE)</f>
        <v>50.7</v>
      </c>
      <c r="P2372">
        <f>VLOOKUP($G2372,county_facts!$A:$BB,12,FALSE)</f>
        <v>90</v>
      </c>
      <c r="Q2372">
        <f>VLOOKUP($G2372,county_facts!$A:$BB,13,FALSE)</f>
        <v>7</v>
      </c>
      <c r="R2372">
        <f>VLOOKUP($G2372,county_facts!$A:$BB,14,FALSE)</f>
        <v>0.3</v>
      </c>
      <c r="S2372">
        <f>VLOOKUP($G2372,county_facts!$A:$BB,15,FALSE)</f>
        <v>1.2</v>
      </c>
      <c r="T2372">
        <f>VLOOKUP($G2372,county_facts!$A:$BB,16,FALSE)</f>
        <v>0</v>
      </c>
      <c r="U2372">
        <f>VLOOKUP($G2372,county_facts!$A:$BB,17,FALSE)</f>
        <v>1.4</v>
      </c>
      <c r="V2372">
        <f>VLOOKUP($G2372,county_facts!$A:$BB,18,FALSE)</f>
        <v>2</v>
      </c>
      <c r="W2372">
        <f>VLOOKUP($G2372,county_facts!$A:$BB,19,FALSE)</f>
        <v>88.3</v>
      </c>
      <c r="X2372">
        <f>VLOOKUP($G2372,county_facts!$A:$BB,20,FALSE)</f>
        <v>90.9</v>
      </c>
      <c r="Y2372">
        <f>VLOOKUP($G2372,county_facts!$A:$BB,21,FALSE)</f>
        <v>1.7</v>
      </c>
      <c r="Z2372">
        <f>VLOOKUP($G2372,county_facts!$A:$BB,22,FALSE)</f>
        <v>3.2</v>
      </c>
      <c r="AA2372">
        <f>VLOOKUP($G2372,county_facts!$A:$BB,23,FALSE)</f>
        <v>87.6</v>
      </c>
      <c r="AB2372">
        <f>VLOOKUP($G2372,county_facts!$A:$BB,24,FALSE)</f>
        <v>25</v>
      </c>
      <c r="AC2372">
        <f>VLOOKUP($G2372,county_facts!$A:$BB,25,FALSE)</f>
        <v>7104</v>
      </c>
      <c r="AD2372">
        <f>VLOOKUP($G2372,county_facts!$A:$BB,26,FALSE)</f>
        <v>27.6</v>
      </c>
      <c r="AE2372">
        <f>VLOOKUP($G2372,county_facts!$A:$BB,27,FALSE)</f>
        <v>35779</v>
      </c>
      <c r="AF2372">
        <f>VLOOKUP($G2372,county_facts!$A:$BB,28,FALSE)</f>
        <v>85</v>
      </c>
      <c r="AG2372">
        <f>VLOOKUP($G2372,county_facts!$A:$BB,29,FALSE)</f>
        <v>3.6</v>
      </c>
      <c r="AH2372">
        <f>VLOOKUP($G2372,county_facts!$A:$BB,30,FALSE)</f>
        <v>195400</v>
      </c>
      <c r="AI2372">
        <f>VLOOKUP($G2372,county_facts!$A:$BB,31,FALSE)</f>
        <v>27233</v>
      </c>
      <c r="AJ2372">
        <f>VLOOKUP($G2372,county_facts!$A:$BB,32,FALSE)</f>
        <v>2.5299999999999998</v>
      </c>
      <c r="AK2372">
        <f>VLOOKUP($G2372,county_facts!$A:$BB,33,FALSE)</f>
        <v>28697</v>
      </c>
      <c r="AL2372">
        <f>VLOOKUP($G2372,county_facts!$A:$BB,34,FALSE)</f>
        <v>57596</v>
      </c>
      <c r="AM2372">
        <f>VLOOKUP($G2372,county_facts!$A:$BB,35,FALSE)</f>
        <v>8.1999999999999993</v>
      </c>
      <c r="AN2372">
        <f>VLOOKUP($G2372,county_facts!$A:$BB,36,FALSE)</f>
        <v>1353</v>
      </c>
      <c r="AO2372">
        <f>VLOOKUP($G2372,county_facts!$A:$BB,37,FALSE)</f>
        <v>11923</v>
      </c>
      <c r="AP2372">
        <f>VLOOKUP($G2372,county_facts!$A:$BB,38,FALSE)</f>
        <v>0.4</v>
      </c>
      <c r="AQ2372">
        <f>VLOOKUP($G2372,county_facts!$A:$BB,39,FALSE)</f>
        <v>4549</v>
      </c>
      <c r="AR2372">
        <f>VLOOKUP($G2372,county_facts!$A:$BB,40,FALSE)</f>
        <v>5647</v>
      </c>
      <c r="AS2372">
        <f>VLOOKUP($G2372,county_facts!$A:$BB,41,FALSE)</f>
        <v>0</v>
      </c>
      <c r="AT2372">
        <f>VLOOKUP($G2372,county_facts!$A:$BB,42,FALSE)</f>
        <v>0</v>
      </c>
      <c r="AU2372">
        <f>VLOOKUP($G2372,county_facts!$A:$BB,43,FALSE)</f>
        <v>0</v>
      </c>
      <c r="AV2372">
        <f>VLOOKUP($G2372,county_facts!$A:$BB,44,FALSE)</f>
        <v>0</v>
      </c>
      <c r="AW2372">
        <f>VLOOKUP($G2372,county_facts!$A:$BB,45,FALSE)</f>
        <v>0.7</v>
      </c>
      <c r="AX2372">
        <f>VLOOKUP($G2372,county_facts!$A:$BB,46,FALSE)</f>
        <v>23.3</v>
      </c>
      <c r="AY2372">
        <f>VLOOKUP($G2372,county_facts!$A:$BB,47,FALSE)</f>
        <v>785359</v>
      </c>
      <c r="AZ2372">
        <f>VLOOKUP($G2372,county_facts!$A:$BB,48,FALSE)</f>
        <v>368955</v>
      </c>
      <c r="BA2372">
        <f>VLOOKUP($G2372,county_facts!$A:$BB,49,FALSE)</f>
        <v>466545</v>
      </c>
      <c r="BB2372">
        <f>VLOOKUP($G2372,county_facts!$A:$BB,50,FALSE)</f>
        <v>7029</v>
      </c>
      <c r="BC2372">
        <f>VLOOKUP($G2372,county_facts!$A:$BB,51,FALSE)</f>
        <v>27892</v>
      </c>
      <c r="BD2372">
        <f>VLOOKUP($G2372,county_facts!$A:$BB,52,FALSE)</f>
        <v>420</v>
      </c>
      <c r="BE2372">
        <f>VLOOKUP($G2372,county_facts!$A:$BB,53,FALSE)</f>
        <v>753.02</v>
      </c>
      <c r="BF2372">
        <f>VLOOKUP($G2372,county_facts!$A:$BB,54,FALSE)</f>
        <v>91.2</v>
      </c>
    </row>
    <row r="2373" spans="1:58" x14ac:dyDescent="0.3">
      <c r="A2373" t="s">
        <v>9</v>
      </c>
      <c r="B2373" t="s">
        <v>620</v>
      </c>
      <c r="C2373">
        <v>1361</v>
      </c>
      <c r="D2373" t="s">
        <v>840</v>
      </c>
      <c r="E2373">
        <v>4926</v>
      </c>
      <c r="F2373">
        <v>0.27628907800000002</v>
      </c>
      <c r="G2373">
        <v>51019</v>
      </c>
      <c r="H2373">
        <f>VLOOKUP($G2373,county_facts!$A:$BB,4,FALSE)</f>
        <v>76583</v>
      </c>
      <c r="I2373">
        <f>VLOOKUP($G2373,county_facts!$A:$BB,5,FALSE)</f>
        <v>74866</v>
      </c>
      <c r="J2373">
        <f>VLOOKUP($G2373,county_facts!$A:$BB,6,FALSE)</f>
        <v>2.2999999999999998</v>
      </c>
      <c r="K2373">
        <f>VLOOKUP($G2373,county_facts!$A:$BB,7,FALSE)</f>
        <v>68676</v>
      </c>
      <c r="L2373">
        <f>VLOOKUP($G2373,county_facts!$A:$BB,8,FALSE)</f>
        <v>4.4000000000000004</v>
      </c>
      <c r="M2373">
        <f>VLOOKUP($G2373,county_facts!$A:$BB,9,FALSE)</f>
        <v>20.399999999999999</v>
      </c>
      <c r="N2373">
        <f>VLOOKUP($G2373,county_facts!$A:$BB,10,FALSE)</f>
        <v>19.399999999999999</v>
      </c>
      <c r="O2373">
        <f>VLOOKUP($G2373,county_facts!$A:$BB,11,FALSE)</f>
        <v>50.7</v>
      </c>
      <c r="P2373">
        <f>VLOOKUP($G2373,county_facts!$A:$BB,12,FALSE)</f>
        <v>90</v>
      </c>
      <c r="Q2373">
        <f>VLOOKUP($G2373,county_facts!$A:$BB,13,FALSE)</f>
        <v>7</v>
      </c>
      <c r="R2373">
        <f>VLOOKUP($G2373,county_facts!$A:$BB,14,FALSE)</f>
        <v>0.3</v>
      </c>
      <c r="S2373">
        <f>VLOOKUP($G2373,county_facts!$A:$BB,15,FALSE)</f>
        <v>1.2</v>
      </c>
      <c r="T2373">
        <f>VLOOKUP($G2373,county_facts!$A:$BB,16,FALSE)</f>
        <v>0</v>
      </c>
      <c r="U2373">
        <f>VLOOKUP($G2373,county_facts!$A:$BB,17,FALSE)</f>
        <v>1.4</v>
      </c>
      <c r="V2373">
        <f>VLOOKUP($G2373,county_facts!$A:$BB,18,FALSE)</f>
        <v>2</v>
      </c>
      <c r="W2373">
        <f>VLOOKUP($G2373,county_facts!$A:$BB,19,FALSE)</f>
        <v>88.3</v>
      </c>
      <c r="X2373">
        <f>VLOOKUP($G2373,county_facts!$A:$BB,20,FALSE)</f>
        <v>90.9</v>
      </c>
      <c r="Y2373">
        <f>VLOOKUP($G2373,county_facts!$A:$BB,21,FALSE)</f>
        <v>1.7</v>
      </c>
      <c r="Z2373">
        <f>VLOOKUP($G2373,county_facts!$A:$BB,22,FALSE)</f>
        <v>3.2</v>
      </c>
      <c r="AA2373">
        <f>VLOOKUP($G2373,county_facts!$A:$BB,23,FALSE)</f>
        <v>87.6</v>
      </c>
      <c r="AB2373">
        <f>VLOOKUP($G2373,county_facts!$A:$BB,24,FALSE)</f>
        <v>25</v>
      </c>
      <c r="AC2373">
        <f>VLOOKUP($G2373,county_facts!$A:$BB,25,FALSE)</f>
        <v>7104</v>
      </c>
      <c r="AD2373">
        <f>VLOOKUP($G2373,county_facts!$A:$BB,26,FALSE)</f>
        <v>27.6</v>
      </c>
      <c r="AE2373">
        <f>VLOOKUP($G2373,county_facts!$A:$BB,27,FALSE)</f>
        <v>35779</v>
      </c>
      <c r="AF2373">
        <f>VLOOKUP($G2373,county_facts!$A:$BB,28,FALSE)</f>
        <v>85</v>
      </c>
      <c r="AG2373">
        <f>VLOOKUP($G2373,county_facts!$A:$BB,29,FALSE)</f>
        <v>3.6</v>
      </c>
      <c r="AH2373">
        <f>VLOOKUP($G2373,county_facts!$A:$BB,30,FALSE)</f>
        <v>195400</v>
      </c>
      <c r="AI2373">
        <f>VLOOKUP($G2373,county_facts!$A:$BB,31,FALSE)</f>
        <v>27233</v>
      </c>
      <c r="AJ2373">
        <f>VLOOKUP($G2373,county_facts!$A:$BB,32,FALSE)</f>
        <v>2.5299999999999998</v>
      </c>
      <c r="AK2373">
        <f>VLOOKUP($G2373,county_facts!$A:$BB,33,FALSE)</f>
        <v>28697</v>
      </c>
      <c r="AL2373">
        <f>VLOOKUP($G2373,county_facts!$A:$BB,34,FALSE)</f>
        <v>57596</v>
      </c>
      <c r="AM2373">
        <f>VLOOKUP($G2373,county_facts!$A:$BB,35,FALSE)</f>
        <v>8.1999999999999993</v>
      </c>
      <c r="AN2373">
        <f>VLOOKUP($G2373,county_facts!$A:$BB,36,FALSE)</f>
        <v>1353</v>
      </c>
      <c r="AO2373">
        <f>VLOOKUP($G2373,county_facts!$A:$BB,37,FALSE)</f>
        <v>11923</v>
      </c>
      <c r="AP2373">
        <f>VLOOKUP($G2373,county_facts!$A:$BB,38,FALSE)</f>
        <v>0.4</v>
      </c>
      <c r="AQ2373">
        <f>VLOOKUP($G2373,county_facts!$A:$BB,39,FALSE)</f>
        <v>4549</v>
      </c>
      <c r="AR2373">
        <f>VLOOKUP($G2373,county_facts!$A:$BB,40,FALSE)</f>
        <v>5647</v>
      </c>
      <c r="AS2373">
        <f>VLOOKUP($G2373,county_facts!$A:$BB,41,FALSE)</f>
        <v>0</v>
      </c>
      <c r="AT2373">
        <f>VLOOKUP($G2373,county_facts!$A:$BB,42,FALSE)</f>
        <v>0</v>
      </c>
      <c r="AU2373">
        <f>VLOOKUP($G2373,county_facts!$A:$BB,43,FALSE)</f>
        <v>0</v>
      </c>
      <c r="AV2373">
        <f>VLOOKUP($G2373,county_facts!$A:$BB,44,FALSE)</f>
        <v>0</v>
      </c>
      <c r="AW2373">
        <f>VLOOKUP($G2373,county_facts!$A:$BB,45,FALSE)</f>
        <v>0.7</v>
      </c>
      <c r="AX2373">
        <f>VLOOKUP($G2373,county_facts!$A:$BB,46,FALSE)</f>
        <v>23.3</v>
      </c>
      <c r="AY2373">
        <f>VLOOKUP($G2373,county_facts!$A:$BB,47,FALSE)</f>
        <v>785359</v>
      </c>
      <c r="AZ2373">
        <f>VLOOKUP($G2373,county_facts!$A:$BB,48,FALSE)</f>
        <v>368955</v>
      </c>
      <c r="BA2373">
        <f>VLOOKUP($G2373,county_facts!$A:$BB,49,FALSE)</f>
        <v>466545</v>
      </c>
      <c r="BB2373">
        <f>VLOOKUP($G2373,county_facts!$A:$BB,50,FALSE)</f>
        <v>7029</v>
      </c>
      <c r="BC2373">
        <f>VLOOKUP($G2373,county_facts!$A:$BB,51,FALSE)</f>
        <v>27892</v>
      </c>
      <c r="BD2373">
        <f>VLOOKUP($G2373,county_facts!$A:$BB,52,FALSE)</f>
        <v>420</v>
      </c>
      <c r="BE2373">
        <f>VLOOKUP($G2373,county_facts!$A:$BB,53,FALSE)</f>
        <v>753.02</v>
      </c>
      <c r="BF2373">
        <f>VLOOKUP($G2373,county_facts!$A:$BB,54,FALSE)</f>
        <v>91.2</v>
      </c>
    </row>
    <row r="2374" spans="1:58" x14ac:dyDescent="0.3">
      <c r="A2374" t="s">
        <v>6</v>
      </c>
      <c r="B2374" t="s">
        <v>891</v>
      </c>
      <c r="C2374">
        <v>187</v>
      </c>
      <c r="D2374" t="s">
        <v>840</v>
      </c>
      <c r="E2374">
        <v>255</v>
      </c>
      <c r="F2374">
        <v>0.73333333300000003</v>
      </c>
      <c r="G2374">
        <v>51017</v>
      </c>
      <c r="H2374">
        <f>VLOOKUP($G2374,county_facts!$A:$BB,4,FALSE)</f>
        <v>4563</v>
      </c>
      <c r="I2374">
        <f>VLOOKUP($G2374,county_facts!$A:$BB,5,FALSE)</f>
        <v>4727</v>
      </c>
      <c r="J2374">
        <f>VLOOKUP($G2374,county_facts!$A:$BB,6,FALSE)</f>
        <v>-3.5</v>
      </c>
      <c r="K2374">
        <f>VLOOKUP($G2374,county_facts!$A:$BB,7,FALSE)</f>
        <v>4731</v>
      </c>
      <c r="L2374">
        <f>VLOOKUP($G2374,county_facts!$A:$BB,8,FALSE)</f>
        <v>3.8</v>
      </c>
      <c r="M2374">
        <f>VLOOKUP($G2374,county_facts!$A:$BB,9,FALSE)</f>
        <v>16</v>
      </c>
      <c r="N2374">
        <f>VLOOKUP($G2374,county_facts!$A:$BB,10,FALSE)</f>
        <v>25</v>
      </c>
      <c r="O2374">
        <f>VLOOKUP($G2374,county_facts!$A:$BB,11,FALSE)</f>
        <v>49.3</v>
      </c>
      <c r="P2374">
        <f>VLOOKUP($G2374,county_facts!$A:$BB,12,FALSE)</f>
        <v>93.5</v>
      </c>
      <c r="Q2374">
        <f>VLOOKUP($G2374,county_facts!$A:$BB,13,FALSE)</f>
        <v>5</v>
      </c>
      <c r="R2374">
        <f>VLOOKUP($G2374,county_facts!$A:$BB,14,FALSE)</f>
        <v>0.2</v>
      </c>
      <c r="S2374">
        <f>VLOOKUP($G2374,county_facts!$A:$BB,15,FALSE)</f>
        <v>0.4</v>
      </c>
      <c r="T2374">
        <f>VLOOKUP($G2374,county_facts!$A:$BB,16,FALSE)</f>
        <v>0</v>
      </c>
      <c r="U2374">
        <f>VLOOKUP($G2374,county_facts!$A:$BB,17,FALSE)</f>
        <v>1</v>
      </c>
      <c r="V2374">
        <f>VLOOKUP($G2374,county_facts!$A:$BB,18,FALSE)</f>
        <v>1.8</v>
      </c>
      <c r="W2374">
        <f>VLOOKUP($G2374,county_facts!$A:$BB,19,FALSE)</f>
        <v>92</v>
      </c>
      <c r="X2374">
        <f>VLOOKUP($G2374,county_facts!$A:$BB,20,FALSE)</f>
        <v>85.7</v>
      </c>
      <c r="Y2374">
        <f>VLOOKUP($G2374,county_facts!$A:$BB,21,FALSE)</f>
        <v>3.8</v>
      </c>
      <c r="Z2374">
        <f>VLOOKUP($G2374,county_facts!$A:$BB,22,FALSE)</f>
        <v>2.1</v>
      </c>
      <c r="AA2374">
        <f>VLOOKUP($G2374,county_facts!$A:$BB,23,FALSE)</f>
        <v>90</v>
      </c>
      <c r="AB2374">
        <f>VLOOKUP($G2374,county_facts!$A:$BB,24,FALSE)</f>
        <v>20.2</v>
      </c>
      <c r="AC2374">
        <f>VLOOKUP($G2374,county_facts!$A:$BB,25,FALSE)</f>
        <v>396</v>
      </c>
      <c r="AD2374">
        <f>VLOOKUP($G2374,county_facts!$A:$BB,26,FALSE)</f>
        <v>31.8</v>
      </c>
      <c r="AE2374">
        <f>VLOOKUP($G2374,county_facts!$A:$BB,27,FALSE)</f>
        <v>3296</v>
      </c>
      <c r="AF2374">
        <f>VLOOKUP($G2374,county_facts!$A:$BB,28,FALSE)</f>
        <v>76.2</v>
      </c>
      <c r="AG2374">
        <f>VLOOKUP($G2374,county_facts!$A:$BB,29,FALSE)</f>
        <v>8.3000000000000007</v>
      </c>
      <c r="AH2374">
        <f>VLOOKUP($G2374,county_facts!$A:$BB,30,FALSE)</f>
        <v>152600</v>
      </c>
      <c r="AI2374">
        <f>VLOOKUP($G2374,county_facts!$A:$BB,31,FALSE)</f>
        <v>2101</v>
      </c>
      <c r="AJ2374">
        <f>VLOOKUP($G2374,county_facts!$A:$BB,32,FALSE)</f>
        <v>2.17</v>
      </c>
      <c r="AK2374">
        <f>VLOOKUP($G2374,county_facts!$A:$BB,33,FALSE)</f>
        <v>28704</v>
      </c>
      <c r="AL2374">
        <f>VLOOKUP($G2374,county_facts!$A:$BB,34,FALSE)</f>
        <v>51365</v>
      </c>
      <c r="AM2374">
        <f>VLOOKUP($G2374,county_facts!$A:$BB,35,FALSE)</f>
        <v>16.399999999999999</v>
      </c>
      <c r="AN2374">
        <f>VLOOKUP($G2374,county_facts!$A:$BB,36,FALSE)</f>
        <v>128</v>
      </c>
      <c r="AO2374">
        <f>VLOOKUP($G2374,county_facts!$A:$BB,37,FALSE)</f>
        <v>1454</v>
      </c>
      <c r="AP2374">
        <f>VLOOKUP($G2374,county_facts!$A:$BB,38,FALSE)</f>
        <v>-18.8</v>
      </c>
      <c r="AQ2374">
        <f>VLOOKUP($G2374,county_facts!$A:$BB,39,FALSE)</f>
        <v>332</v>
      </c>
      <c r="AR2374">
        <f>VLOOKUP($G2374,county_facts!$A:$BB,40,FALSE)</f>
        <v>399</v>
      </c>
      <c r="AS2374">
        <f>VLOOKUP($G2374,county_facts!$A:$BB,41,FALSE)</f>
        <v>0</v>
      </c>
      <c r="AT2374">
        <f>VLOOKUP($G2374,county_facts!$A:$BB,42,FALSE)</f>
        <v>0</v>
      </c>
      <c r="AU2374">
        <f>VLOOKUP($G2374,county_facts!$A:$BB,43,FALSE)</f>
        <v>0</v>
      </c>
      <c r="AV2374">
        <f>VLOOKUP($G2374,county_facts!$A:$BB,44,FALSE)</f>
        <v>0</v>
      </c>
      <c r="AW2374">
        <f>VLOOKUP($G2374,county_facts!$A:$BB,45,FALSE)</f>
        <v>0</v>
      </c>
      <c r="AX2374">
        <f>VLOOKUP($G2374,county_facts!$A:$BB,46,FALSE)</f>
        <v>0</v>
      </c>
      <c r="AY2374">
        <f>VLOOKUP($G2374,county_facts!$A:$BB,47,FALSE)</f>
        <v>0</v>
      </c>
      <c r="AZ2374">
        <f>VLOOKUP($G2374,county_facts!$A:$BB,48,FALSE)</f>
        <v>1524</v>
      </c>
      <c r="BA2374">
        <f>VLOOKUP($G2374,county_facts!$A:$BB,49,FALSE)</f>
        <v>20958</v>
      </c>
      <c r="BB2374">
        <f>VLOOKUP($G2374,county_facts!$A:$BB,50,FALSE)</f>
        <v>4498</v>
      </c>
      <c r="BC2374">
        <f>VLOOKUP($G2374,county_facts!$A:$BB,51,FALSE)</f>
        <v>0</v>
      </c>
      <c r="BD2374">
        <f>VLOOKUP($G2374,county_facts!$A:$BB,52,FALSE)</f>
        <v>4</v>
      </c>
      <c r="BE2374">
        <f>VLOOKUP($G2374,county_facts!$A:$BB,53,FALSE)</f>
        <v>529.16</v>
      </c>
      <c r="BF2374">
        <f>VLOOKUP($G2374,county_facts!$A:$BB,54,FALSE)</f>
        <v>8.9</v>
      </c>
    </row>
    <row r="2375" spans="1:58" x14ac:dyDescent="0.3">
      <c r="A2375" t="s">
        <v>9</v>
      </c>
      <c r="B2375" t="s">
        <v>891</v>
      </c>
      <c r="C2375">
        <v>68</v>
      </c>
      <c r="D2375" t="s">
        <v>840</v>
      </c>
      <c r="E2375">
        <v>255</v>
      </c>
      <c r="F2375">
        <v>0.26666666700000002</v>
      </c>
      <c r="G2375">
        <v>51017</v>
      </c>
      <c r="H2375">
        <f>VLOOKUP($G2375,county_facts!$A:$BB,4,FALSE)</f>
        <v>4563</v>
      </c>
      <c r="I2375">
        <f>VLOOKUP($G2375,county_facts!$A:$BB,5,FALSE)</f>
        <v>4727</v>
      </c>
      <c r="J2375">
        <f>VLOOKUP($G2375,county_facts!$A:$BB,6,FALSE)</f>
        <v>-3.5</v>
      </c>
      <c r="K2375">
        <f>VLOOKUP($G2375,county_facts!$A:$BB,7,FALSE)</f>
        <v>4731</v>
      </c>
      <c r="L2375">
        <f>VLOOKUP($G2375,county_facts!$A:$BB,8,FALSE)</f>
        <v>3.8</v>
      </c>
      <c r="M2375">
        <f>VLOOKUP($G2375,county_facts!$A:$BB,9,FALSE)</f>
        <v>16</v>
      </c>
      <c r="N2375">
        <f>VLOOKUP($G2375,county_facts!$A:$BB,10,FALSE)</f>
        <v>25</v>
      </c>
      <c r="O2375">
        <f>VLOOKUP($G2375,county_facts!$A:$BB,11,FALSE)</f>
        <v>49.3</v>
      </c>
      <c r="P2375">
        <f>VLOOKUP($G2375,county_facts!$A:$BB,12,FALSE)</f>
        <v>93.5</v>
      </c>
      <c r="Q2375">
        <f>VLOOKUP($G2375,county_facts!$A:$BB,13,FALSE)</f>
        <v>5</v>
      </c>
      <c r="R2375">
        <f>VLOOKUP($G2375,county_facts!$A:$BB,14,FALSE)</f>
        <v>0.2</v>
      </c>
      <c r="S2375">
        <f>VLOOKUP($G2375,county_facts!$A:$BB,15,FALSE)</f>
        <v>0.4</v>
      </c>
      <c r="T2375">
        <f>VLOOKUP($G2375,county_facts!$A:$BB,16,FALSE)</f>
        <v>0</v>
      </c>
      <c r="U2375">
        <f>VLOOKUP($G2375,county_facts!$A:$BB,17,FALSE)</f>
        <v>1</v>
      </c>
      <c r="V2375">
        <f>VLOOKUP($G2375,county_facts!$A:$BB,18,FALSE)</f>
        <v>1.8</v>
      </c>
      <c r="W2375">
        <f>VLOOKUP($G2375,county_facts!$A:$BB,19,FALSE)</f>
        <v>92</v>
      </c>
      <c r="X2375">
        <f>VLOOKUP($G2375,county_facts!$A:$BB,20,FALSE)</f>
        <v>85.7</v>
      </c>
      <c r="Y2375">
        <f>VLOOKUP($G2375,county_facts!$A:$BB,21,FALSE)</f>
        <v>3.8</v>
      </c>
      <c r="Z2375">
        <f>VLOOKUP($G2375,county_facts!$A:$BB,22,FALSE)</f>
        <v>2.1</v>
      </c>
      <c r="AA2375">
        <f>VLOOKUP($G2375,county_facts!$A:$BB,23,FALSE)</f>
        <v>90</v>
      </c>
      <c r="AB2375">
        <f>VLOOKUP($G2375,county_facts!$A:$BB,24,FALSE)</f>
        <v>20.2</v>
      </c>
      <c r="AC2375">
        <f>VLOOKUP($G2375,county_facts!$A:$BB,25,FALSE)</f>
        <v>396</v>
      </c>
      <c r="AD2375">
        <f>VLOOKUP($G2375,county_facts!$A:$BB,26,FALSE)</f>
        <v>31.8</v>
      </c>
      <c r="AE2375">
        <f>VLOOKUP($G2375,county_facts!$A:$BB,27,FALSE)</f>
        <v>3296</v>
      </c>
      <c r="AF2375">
        <f>VLOOKUP($G2375,county_facts!$A:$BB,28,FALSE)</f>
        <v>76.2</v>
      </c>
      <c r="AG2375">
        <f>VLOOKUP($G2375,county_facts!$A:$BB,29,FALSE)</f>
        <v>8.3000000000000007</v>
      </c>
      <c r="AH2375">
        <f>VLOOKUP($G2375,county_facts!$A:$BB,30,FALSE)</f>
        <v>152600</v>
      </c>
      <c r="AI2375">
        <f>VLOOKUP($G2375,county_facts!$A:$BB,31,FALSE)</f>
        <v>2101</v>
      </c>
      <c r="AJ2375">
        <f>VLOOKUP($G2375,county_facts!$A:$BB,32,FALSE)</f>
        <v>2.17</v>
      </c>
      <c r="AK2375">
        <f>VLOOKUP($G2375,county_facts!$A:$BB,33,FALSE)</f>
        <v>28704</v>
      </c>
      <c r="AL2375">
        <f>VLOOKUP($G2375,county_facts!$A:$BB,34,FALSE)</f>
        <v>51365</v>
      </c>
      <c r="AM2375">
        <f>VLOOKUP($G2375,county_facts!$A:$BB,35,FALSE)</f>
        <v>16.399999999999999</v>
      </c>
      <c r="AN2375">
        <f>VLOOKUP($G2375,county_facts!$A:$BB,36,FALSE)</f>
        <v>128</v>
      </c>
      <c r="AO2375">
        <f>VLOOKUP($G2375,county_facts!$A:$BB,37,FALSE)</f>
        <v>1454</v>
      </c>
      <c r="AP2375">
        <f>VLOOKUP($G2375,county_facts!$A:$BB,38,FALSE)</f>
        <v>-18.8</v>
      </c>
      <c r="AQ2375">
        <f>VLOOKUP($G2375,county_facts!$A:$BB,39,FALSE)</f>
        <v>332</v>
      </c>
      <c r="AR2375">
        <f>VLOOKUP($G2375,county_facts!$A:$BB,40,FALSE)</f>
        <v>399</v>
      </c>
      <c r="AS2375">
        <f>VLOOKUP($G2375,county_facts!$A:$BB,41,FALSE)</f>
        <v>0</v>
      </c>
      <c r="AT2375">
        <f>VLOOKUP($G2375,county_facts!$A:$BB,42,FALSE)</f>
        <v>0</v>
      </c>
      <c r="AU2375">
        <f>VLOOKUP($G2375,county_facts!$A:$BB,43,FALSE)</f>
        <v>0</v>
      </c>
      <c r="AV2375">
        <f>VLOOKUP($G2375,county_facts!$A:$BB,44,FALSE)</f>
        <v>0</v>
      </c>
      <c r="AW2375">
        <f>VLOOKUP($G2375,county_facts!$A:$BB,45,FALSE)</f>
        <v>0</v>
      </c>
      <c r="AX2375">
        <f>VLOOKUP($G2375,county_facts!$A:$BB,46,FALSE)</f>
        <v>0</v>
      </c>
      <c r="AY2375">
        <f>VLOOKUP($G2375,county_facts!$A:$BB,47,FALSE)</f>
        <v>0</v>
      </c>
      <c r="AZ2375">
        <f>VLOOKUP($G2375,county_facts!$A:$BB,48,FALSE)</f>
        <v>1524</v>
      </c>
      <c r="BA2375">
        <f>VLOOKUP($G2375,county_facts!$A:$BB,49,FALSE)</f>
        <v>20958</v>
      </c>
      <c r="BB2375">
        <f>VLOOKUP($G2375,county_facts!$A:$BB,50,FALSE)</f>
        <v>4498</v>
      </c>
      <c r="BC2375">
        <f>VLOOKUP($G2375,county_facts!$A:$BB,51,FALSE)</f>
        <v>0</v>
      </c>
      <c r="BD2375">
        <f>VLOOKUP($G2375,county_facts!$A:$BB,52,FALSE)</f>
        <v>4</v>
      </c>
      <c r="BE2375">
        <f>VLOOKUP($G2375,county_facts!$A:$BB,53,FALSE)</f>
        <v>529.16</v>
      </c>
      <c r="BF2375">
        <f>VLOOKUP($G2375,county_facts!$A:$BB,54,FALSE)</f>
        <v>8.9</v>
      </c>
    </row>
    <row r="2376" spans="1:58" x14ac:dyDescent="0.3">
      <c r="A2376" t="s">
        <v>6</v>
      </c>
      <c r="B2376" t="s">
        <v>892</v>
      </c>
      <c r="C2376">
        <v>3072</v>
      </c>
      <c r="D2376" t="s">
        <v>840</v>
      </c>
      <c r="E2376">
        <v>4583</v>
      </c>
      <c r="F2376">
        <v>0.67030329499999997</v>
      </c>
      <c r="G2376">
        <v>51015</v>
      </c>
      <c r="H2376">
        <f>VLOOKUP($G2376,county_facts!$A:$BB,4,FALSE)</f>
        <v>73862</v>
      </c>
      <c r="I2376">
        <f>VLOOKUP($G2376,county_facts!$A:$BB,5,FALSE)</f>
        <v>73736</v>
      </c>
      <c r="J2376">
        <f>VLOOKUP($G2376,county_facts!$A:$BB,6,FALSE)</f>
        <v>0.2</v>
      </c>
      <c r="K2376">
        <f>VLOOKUP($G2376,county_facts!$A:$BB,7,FALSE)</f>
        <v>73750</v>
      </c>
      <c r="L2376">
        <f>VLOOKUP($G2376,county_facts!$A:$BB,8,FALSE)</f>
        <v>4.3</v>
      </c>
      <c r="M2376">
        <f>VLOOKUP($G2376,county_facts!$A:$BB,9,FALSE)</f>
        <v>19.7</v>
      </c>
      <c r="N2376">
        <f>VLOOKUP($G2376,county_facts!$A:$BB,10,FALSE)</f>
        <v>19.399999999999999</v>
      </c>
      <c r="O2376">
        <f>VLOOKUP($G2376,county_facts!$A:$BB,11,FALSE)</f>
        <v>49.4</v>
      </c>
      <c r="P2376">
        <f>VLOOKUP($G2376,county_facts!$A:$BB,12,FALSE)</f>
        <v>93.7</v>
      </c>
      <c r="Q2376">
        <f>VLOOKUP($G2376,county_facts!$A:$BB,13,FALSE)</f>
        <v>4.2</v>
      </c>
      <c r="R2376">
        <f>VLOOKUP($G2376,county_facts!$A:$BB,14,FALSE)</f>
        <v>0.3</v>
      </c>
      <c r="S2376">
        <f>VLOOKUP($G2376,county_facts!$A:$BB,15,FALSE)</f>
        <v>0.6</v>
      </c>
      <c r="T2376">
        <f>VLOOKUP($G2376,county_facts!$A:$BB,16,FALSE)</f>
        <v>0</v>
      </c>
      <c r="U2376">
        <f>VLOOKUP($G2376,county_facts!$A:$BB,17,FALSE)</f>
        <v>1.3</v>
      </c>
      <c r="V2376">
        <f>VLOOKUP($G2376,county_facts!$A:$BB,18,FALSE)</f>
        <v>2.5</v>
      </c>
      <c r="W2376">
        <f>VLOOKUP($G2376,county_facts!$A:$BB,19,FALSE)</f>
        <v>91.5</v>
      </c>
      <c r="X2376">
        <f>VLOOKUP($G2376,county_facts!$A:$BB,20,FALSE)</f>
        <v>91.6</v>
      </c>
      <c r="Y2376">
        <f>VLOOKUP($G2376,county_facts!$A:$BB,21,FALSE)</f>
        <v>1.9</v>
      </c>
      <c r="Z2376">
        <f>VLOOKUP($G2376,county_facts!$A:$BB,22,FALSE)</f>
        <v>3.1</v>
      </c>
      <c r="AA2376">
        <f>VLOOKUP($G2376,county_facts!$A:$BB,23,FALSE)</f>
        <v>84.2</v>
      </c>
      <c r="AB2376">
        <f>VLOOKUP($G2376,county_facts!$A:$BB,24,FALSE)</f>
        <v>19.899999999999999</v>
      </c>
      <c r="AC2376">
        <f>VLOOKUP($G2376,county_facts!$A:$BB,25,FALSE)</f>
        <v>6308</v>
      </c>
      <c r="AD2376">
        <f>VLOOKUP($G2376,county_facts!$A:$BB,26,FALSE)</f>
        <v>23.6</v>
      </c>
      <c r="AE2376">
        <f>VLOOKUP($G2376,county_facts!$A:$BB,27,FALSE)</f>
        <v>31798</v>
      </c>
      <c r="AF2376">
        <f>VLOOKUP($G2376,county_facts!$A:$BB,28,FALSE)</f>
        <v>80.900000000000006</v>
      </c>
      <c r="AG2376">
        <f>VLOOKUP($G2376,county_facts!$A:$BB,29,FALSE)</f>
        <v>6.2</v>
      </c>
      <c r="AH2376">
        <f>VLOOKUP($G2376,county_facts!$A:$BB,30,FALSE)</f>
        <v>194600</v>
      </c>
      <c r="AI2376">
        <f>VLOOKUP($G2376,county_facts!$A:$BB,31,FALSE)</f>
        <v>27999</v>
      </c>
      <c r="AJ2376">
        <f>VLOOKUP($G2376,county_facts!$A:$BB,32,FALSE)</f>
        <v>2.5</v>
      </c>
      <c r="AK2376">
        <f>VLOOKUP($G2376,county_facts!$A:$BB,33,FALSE)</f>
        <v>25519</v>
      </c>
      <c r="AL2376">
        <f>VLOOKUP($G2376,county_facts!$A:$BB,34,FALSE)</f>
        <v>52027</v>
      </c>
      <c r="AM2376">
        <f>VLOOKUP($G2376,county_facts!$A:$BB,35,FALSE)</f>
        <v>9.5</v>
      </c>
      <c r="AN2376">
        <f>VLOOKUP($G2376,county_facts!$A:$BB,36,FALSE)</f>
        <v>1409</v>
      </c>
      <c r="AO2376">
        <f>VLOOKUP($G2376,county_facts!$A:$BB,37,FALSE)</f>
        <v>19300</v>
      </c>
      <c r="AP2376">
        <f>VLOOKUP($G2376,county_facts!$A:$BB,38,FALSE)</f>
        <v>-1.1000000000000001</v>
      </c>
      <c r="AQ2376">
        <f>VLOOKUP($G2376,county_facts!$A:$BB,39,FALSE)</f>
        <v>4359</v>
      </c>
      <c r="AR2376">
        <f>VLOOKUP($G2376,county_facts!$A:$BB,40,FALSE)</f>
        <v>6318</v>
      </c>
      <c r="AS2376">
        <f>VLOOKUP($G2376,county_facts!$A:$BB,41,FALSE)</f>
        <v>0</v>
      </c>
      <c r="AT2376">
        <f>VLOOKUP($G2376,county_facts!$A:$BB,42,FALSE)</f>
        <v>0</v>
      </c>
      <c r="AU2376">
        <f>VLOOKUP($G2376,county_facts!$A:$BB,43,FALSE)</f>
        <v>0</v>
      </c>
      <c r="AV2376">
        <f>VLOOKUP($G2376,county_facts!$A:$BB,44,FALSE)</f>
        <v>0</v>
      </c>
      <c r="AW2376">
        <f>VLOOKUP($G2376,county_facts!$A:$BB,45,FALSE)</f>
        <v>0</v>
      </c>
      <c r="AX2376">
        <f>VLOOKUP($G2376,county_facts!$A:$BB,46,FALSE)</f>
        <v>22.8</v>
      </c>
      <c r="AY2376">
        <f>VLOOKUP($G2376,county_facts!$A:$BB,47,FALSE)</f>
        <v>1582642</v>
      </c>
      <c r="AZ2376">
        <f>VLOOKUP($G2376,county_facts!$A:$BB,48,FALSE)</f>
        <v>306340</v>
      </c>
      <c r="BA2376">
        <f>VLOOKUP($G2376,county_facts!$A:$BB,49,FALSE)</f>
        <v>636318</v>
      </c>
      <c r="BB2376">
        <f>VLOOKUP($G2376,county_facts!$A:$BB,50,FALSE)</f>
        <v>8890</v>
      </c>
      <c r="BC2376">
        <f>VLOOKUP($G2376,county_facts!$A:$BB,51,FALSE)</f>
        <v>57138</v>
      </c>
      <c r="BD2376">
        <f>VLOOKUP($G2376,county_facts!$A:$BB,52,FALSE)</f>
        <v>418</v>
      </c>
      <c r="BE2376">
        <f>VLOOKUP($G2376,county_facts!$A:$BB,53,FALSE)</f>
        <v>967</v>
      </c>
      <c r="BF2376">
        <f>VLOOKUP($G2376,county_facts!$A:$BB,54,FALSE)</f>
        <v>76.3</v>
      </c>
    </row>
    <row r="2377" spans="1:58" x14ac:dyDescent="0.3">
      <c r="A2377" t="s">
        <v>9</v>
      </c>
      <c r="B2377" t="s">
        <v>892</v>
      </c>
      <c r="C2377">
        <v>1511</v>
      </c>
      <c r="D2377" t="s">
        <v>840</v>
      </c>
      <c r="E2377">
        <v>4583</v>
      </c>
      <c r="F2377">
        <v>0.32969670499999998</v>
      </c>
      <c r="G2377">
        <v>51015</v>
      </c>
      <c r="H2377">
        <f>VLOOKUP($G2377,county_facts!$A:$BB,4,FALSE)</f>
        <v>73862</v>
      </c>
      <c r="I2377">
        <f>VLOOKUP($G2377,county_facts!$A:$BB,5,FALSE)</f>
        <v>73736</v>
      </c>
      <c r="J2377">
        <f>VLOOKUP($G2377,county_facts!$A:$BB,6,FALSE)</f>
        <v>0.2</v>
      </c>
      <c r="K2377">
        <f>VLOOKUP($G2377,county_facts!$A:$BB,7,FALSE)</f>
        <v>73750</v>
      </c>
      <c r="L2377">
        <f>VLOOKUP($G2377,county_facts!$A:$BB,8,FALSE)</f>
        <v>4.3</v>
      </c>
      <c r="M2377">
        <f>VLOOKUP($G2377,county_facts!$A:$BB,9,FALSE)</f>
        <v>19.7</v>
      </c>
      <c r="N2377">
        <f>VLOOKUP($G2377,county_facts!$A:$BB,10,FALSE)</f>
        <v>19.399999999999999</v>
      </c>
      <c r="O2377">
        <f>VLOOKUP($G2377,county_facts!$A:$BB,11,FALSE)</f>
        <v>49.4</v>
      </c>
      <c r="P2377">
        <f>VLOOKUP($G2377,county_facts!$A:$BB,12,FALSE)</f>
        <v>93.7</v>
      </c>
      <c r="Q2377">
        <f>VLOOKUP($G2377,county_facts!$A:$BB,13,FALSE)</f>
        <v>4.2</v>
      </c>
      <c r="R2377">
        <f>VLOOKUP($G2377,county_facts!$A:$BB,14,FALSE)</f>
        <v>0.3</v>
      </c>
      <c r="S2377">
        <f>VLOOKUP($G2377,county_facts!$A:$BB,15,FALSE)</f>
        <v>0.6</v>
      </c>
      <c r="T2377">
        <f>VLOOKUP($G2377,county_facts!$A:$BB,16,FALSE)</f>
        <v>0</v>
      </c>
      <c r="U2377">
        <f>VLOOKUP($G2377,county_facts!$A:$BB,17,FALSE)</f>
        <v>1.3</v>
      </c>
      <c r="V2377">
        <f>VLOOKUP($G2377,county_facts!$A:$BB,18,FALSE)</f>
        <v>2.5</v>
      </c>
      <c r="W2377">
        <f>VLOOKUP($G2377,county_facts!$A:$BB,19,FALSE)</f>
        <v>91.5</v>
      </c>
      <c r="X2377">
        <f>VLOOKUP($G2377,county_facts!$A:$BB,20,FALSE)</f>
        <v>91.6</v>
      </c>
      <c r="Y2377">
        <f>VLOOKUP($G2377,county_facts!$A:$BB,21,FALSE)</f>
        <v>1.9</v>
      </c>
      <c r="Z2377">
        <f>VLOOKUP($G2377,county_facts!$A:$BB,22,FALSE)</f>
        <v>3.1</v>
      </c>
      <c r="AA2377">
        <f>VLOOKUP($G2377,county_facts!$A:$BB,23,FALSE)</f>
        <v>84.2</v>
      </c>
      <c r="AB2377">
        <f>VLOOKUP($G2377,county_facts!$A:$BB,24,FALSE)</f>
        <v>19.899999999999999</v>
      </c>
      <c r="AC2377">
        <f>VLOOKUP($G2377,county_facts!$A:$BB,25,FALSE)</f>
        <v>6308</v>
      </c>
      <c r="AD2377">
        <f>VLOOKUP($G2377,county_facts!$A:$BB,26,FALSE)</f>
        <v>23.6</v>
      </c>
      <c r="AE2377">
        <f>VLOOKUP($G2377,county_facts!$A:$BB,27,FALSE)</f>
        <v>31798</v>
      </c>
      <c r="AF2377">
        <f>VLOOKUP($G2377,county_facts!$A:$BB,28,FALSE)</f>
        <v>80.900000000000006</v>
      </c>
      <c r="AG2377">
        <f>VLOOKUP($G2377,county_facts!$A:$BB,29,FALSE)</f>
        <v>6.2</v>
      </c>
      <c r="AH2377">
        <f>VLOOKUP($G2377,county_facts!$A:$BB,30,FALSE)</f>
        <v>194600</v>
      </c>
      <c r="AI2377">
        <f>VLOOKUP($G2377,county_facts!$A:$BB,31,FALSE)</f>
        <v>27999</v>
      </c>
      <c r="AJ2377">
        <f>VLOOKUP($G2377,county_facts!$A:$BB,32,FALSE)</f>
        <v>2.5</v>
      </c>
      <c r="AK2377">
        <f>VLOOKUP($G2377,county_facts!$A:$BB,33,FALSE)</f>
        <v>25519</v>
      </c>
      <c r="AL2377">
        <f>VLOOKUP($G2377,county_facts!$A:$BB,34,FALSE)</f>
        <v>52027</v>
      </c>
      <c r="AM2377">
        <f>VLOOKUP($G2377,county_facts!$A:$BB,35,FALSE)</f>
        <v>9.5</v>
      </c>
      <c r="AN2377">
        <f>VLOOKUP($G2377,county_facts!$A:$BB,36,FALSE)</f>
        <v>1409</v>
      </c>
      <c r="AO2377">
        <f>VLOOKUP($G2377,county_facts!$A:$BB,37,FALSE)</f>
        <v>19300</v>
      </c>
      <c r="AP2377">
        <f>VLOOKUP($G2377,county_facts!$A:$BB,38,FALSE)</f>
        <v>-1.1000000000000001</v>
      </c>
      <c r="AQ2377">
        <f>VLOOKUP($G2377,county_facts!$A:$BB,39,FALSE)</f>
        <v>4359</v>
      </c>
      <c r="AR2377">
        <f>VLOOKUP($G2377,county_facts!$A:$BB,40,FALSE)</f>
        <v>6318</v>
      </c>
      <c r="AS2377">
        <f>VLOOKUP($G2377,county_facts!$A:$BB,41,FALSE)</f>
        <v>0</v>
      </c>
      <c r="AT2377">
        <f>VLOOKUP($G2377,county_facts!$A:$BB,42,FALSE)</f>
        <v>0</v>
      </c>
      <c r="AU2377">
        <f>VLOOKUP($G2377,county_facts!$A:$BB,43,FALSE)</f>
        <v>0</v>
      </c>
      <c r="AV2377">
        <f>VLOOKUP($G2377,county_facts!$A:$BB,44,FALSE)</f>
        <v>0</v>
      </c>
      <c r="AW2377">
        <f>VLOOKUP($G2377,county_facts!$A:$BB,45,FALSE)</f>
        <v>0</v>
      </c>
      <c r="AX2377">
        <f>VLOOKUP($G2377,county_facts!$A:$BB,46,FALSE)</f>
        <v>22.8</v>
      </c>
      <c r="AY2377">
        <f>VLOOKUP($G2377,county_facts!$A:$BB,47,FALSE)</f>
        <v>1582642</v>
      </c>
      <c r="AZ2377">
        <f>VLOOKUP($G2377,county_facts!$A:$BB,48,FALSE)</f>
        <v>306340</v>
      </c>
      <c r="BA2377">
        <f>VLOOKUP($G2377,county_facts!$A:$BB,49,FALSE)</f>
        <v>636318</v>
      </c>
      <c r="BB2377">
        <f>VLOOKUP($G2377,county_facts!$A:$BB,50,FALSE)</f>
        <v>8890</v>
      </c>
      <c r="BC2377">
        <f>VLOOKUP($G2377,county_facts!$A:$BB,51,FALSE)</f>
        <v>57138</v>
      </c>
      <c r="BD2377">
        <f>VLOOKUP($G2377,county_facts!$A:$BB,52,FALSE)</f>
        <v>418</v>
      </c>
      <c r="BE2377">
        <f>VLOOKUP($G2377,county_facts!$A:$BB,53,FALSE)</f>
        <v>967</v>
      </c>
      <c r="BF2377">
        <f>VLOOKUP($G2377,county_facts!$A:$BB,54,FALSE)</f>
        <v>76.3</v>
      </c>
    </row>
    <row r="2378" spans="1:58" x14ac:dyDescent="0.3">
      <c r="A2378" t="s">
        <v>6</v>
      </c>
      <c r="B2378" t="s">
        <v>893</v>
      </c>
      <c r="C2378">
        <v>33975</v>
      </c>
      <c r="D2378" t="s">
        <v>840</v>
      </c>
      <c r="E2378">
        <v>47238</v>
      </c>
      <c r="F2378">
        <v>0.71923028099999997</v>
      </c>
      <c r="G2378">
        <v>51013</v>
      </c>
      <c r="H2378">
        <f>VLOOKUP($G2378,county_facts!$A:$BB,4,FALSE)</f>
        <v>226908</v>
      </c>
      <c r="I2378">
        <f>VLOOKUP($G2378,county_facts!$A:$BB,5,FALSE)</f>
        <v>207676</v>
      </c>
      <c r="J2378">
        <f>VLOOKUP($G2378,county_facts!$A:$BB,6,FALSE)</f>
        <v>9.3000000000000007</v>
      </c>
      <c r="K2378">
        <f>VLOOKUP($G2378,county_facts!$A:$BB,7,FALSE)</f>
        <v>207627</v>
      </c>
      <c r="L2378">
        <f>VLOOKUP($G2378,county_facts!$A:$BB,8,FALSE)</f>
        <v>6.2</v>
      </c>
      <c r="M2378">
        <f>VLOOKUP($G2378,county_facts!$A:$BB,9,FALSE)</f>
        <v>17.2</v>
      </c>
      <c r="N2378">
        <f>VLOOKUP($G2378,county_facts!$A:$BB,10,FALSE)</f>
        <v>9.3000000000000007</v>
      </c>
      <c r="O2378">
        <f>VLOOKUP($G2378,county_facts!$A:$BB,11,FALSE)</f>
        <v>49.9</v>
      </c>
      <c r="P2378">
        <f>VLOOKUP($G2378,county_facts!$A:$BB,12,FALSE)</f>
        <v>76.599999999999994</v>
      </c>
      <c r="Q2378">
        <f>VLOOKUP($G2378,county_facts!$A:$BB,13,FALSE)</f>
        <v>9.1</v>
      </c>
      <c r="R2378">
        <f>VLOOKUP($G2378,county_facts!$A:$BB,14,FALSE)</f>
        <v>0.7</v>
      </c>
      <c r="S2378">
        <f>VLOOKUP($G2378,county_facts!$A:$BB,15,FALSE)</f>
        <v>10.3</v>
      </c>
      <c r="T2378">
        <f>VLOOKUP($G2378,county_facts!$A:$BB,16,FALSE)</f>
        <v>0.1</v>
      </c>
      <c r="U2378">
        <f>VLOOKUP($G2378,county_facts!$A:$BB,17,FALSE)</f>
        <v>3.2</v>
      </c>
      <c r="V2378">
        <f>VLOOKUP($G2378,county_facts!$A:$BB,18,FALSE)</f>
        <v>15.7</v>
      </c>
      <c r="W2378">
        <f>VLOOKUP($G2378,county_facts!$A:$BB,19,FALSE)</f>
        <v>62.8</v>
      </c>
      <c r="X2378">
        <f>VLOOKUP($G2378,county_facts!$A:$BB,20,FALSE)</f>
        <v>78.900000000000006</v>
      </c>
      <c r="Y2378">
        <f>VLOOKUP($G2378,county_facts!$A:$BB,21,FALSE)</f>
        <v>23</v>
      </c>
      <c r="Z2378">
        <f>VLOOKUP($G2378,county_facts!$A:$BB,22,FALSE)</f>
        <v>29</v>
      </c>
      <c r="AA2378">
        <f>VLOOKUP($G2378,county_facts!$A:$BB,23,FALSE)</f>
        <v>93.3</v>
      </c>
      <c r="AB2378">
        <f>VLOOKUP($G2378,county_facts!$A:$BB,24,FALSE)</f>
        <v>71.7</v>
      </c>
      <c r="AC2378">
        <f>VLOOKUP($G2378,county_facts!$A:$BB,25,FALSE)</f>
        <v>12638</v>
      </c>
      <c r="AD2378">
        <f>VLOOKUP($G2378,county_facts!$A:$BB,26,FALSE)</f>
        <v>27.3</v>
      </c>
      <c r="AE2378">
        <f>VLOOKUP($G2378,county_facts!$A:$BB,27,FALSE)</f>
        <v>110601</v>
      </c>
      <c r="AF2378">
        <f>VLOOKUP($G2378,county_facts!$A:$BB,28,FALSE)</f>
        <v>45.2</v>
      </c>
      <c r="AG2378">
        <f>VLOOKUP($G2378,county_facts!$A:$BB,29,FALSE)</f>
        <v>63.3</v>
      </c>
      <c r="AH2378">
        <f>VLOOKUP($G2378,county_facts!$A:$BB,30,FALSE)</f>
        <v>584600</v>
      </c>
      <c r="AI2378">
        <f>VLOOKUP($G2378,county_facts!$A:$BB,31,FALSE)</f>
        <v>94454</v>
      </c>
      <c r="AJ2378">
        <f>VLOOKUP($G2378,county_facts!$A:$BB,32,FALSE)</f>
        <v>2.2400000000000002</v>
      </c>
      <c r="AK2378">
        <f>VLOOKUP($G2378,county_facts!$A:$BB,33,FALSE)</f>
        <v>62018</v>
      </c>
      <c r="AL2378">
        <f>VLOOKUP($G2378,county_facts!$A:$BB,34,FALSE)</f>
        <v>103208</v>
      </c>
      <c r="AM2378">
        <f>VLOOKUP($G2378,county_facts!$A:$BB,35,FALSE)</f>
        <v>8</v>
      </c>
      <c r="AN2378">
        <f>VLOOKUP($G2378,county_facts!$A:$BB,36,FALSE)</f>
        <v>6219</v>
      </c>
      <c r="AO2378">
        <f>VLOOKUP($G2378,county_facts!$A:$BB,37,FALSE)</f>
        <v>132556</v>
      </c>
      <c r="AP2378">
        <f>VLOOKUP($G2378,county_facts!$A:$BB,38,FALSE)</f>
        <v>1.7</v>
      </c>
      <c r="AQ2378">
        <f>VLOOKUP($G2378,county_facts!$A:$BB,39,FALSE)</f>
        <v>17539</v>
      </c>
      <c r="AR2378">
        <f>VLOOKUP($G2378,county_facts!$A:$BB,40,FALSE)</f>
        <v>19422</v>
      </c>
      <c r="AS2378">
        <f>VLOOKUP($G2378,county_facts!$A:$BB,41,FALSE)</f>
        <v>6</v>
      </c>
      <c r="AT2378">
        <f>VLOOKUP($G2378,county_facts!$A:$BB,42,FALSE)</f>
        <v>0.6</v>
      </c>
      <c r="AU2378">
        <f>VLOOKUP($G2378,county_facts!$A:$BB,43,FALSE)</f>
        <v>9.5</v>
      </c>
      <c r="AV2378">
        <f>VLOOKUP($G2378,county_facts!$A:$BB,44,FALSE)</f>
        <v>0</v>
      </c>
      <c r="AW2378">
        <f>VLOOKUP($G2378,county_facts!$A:$BB,45,FALSE)</f>
        <v>8</v>
      </c>
      <c r="AX2378">
        <f>VLOOKUP($G2378,county_facts!$A:$BB,46,FALSE)</f>
        <v>32</v>
      </c>
      <c r="AY2378">
        <f>VLOOKUP($G2378,county_facts!$A:$BB,47,FALSE)</f>
        <v>0</v>
      </c>
      <c r="AZ2378">
        <f>VLOOKUP($G2378,county_facts!$A:$BB,48,FALSE)</f>
        <v>453168</v>
      </c>
      <c r="BA2378">
        <f>VLOOKUP($G2378,county_facts!$A:$BB,49,FALSE)</f>
        <v>2482916</v>
      </c>
      <c r="BB2378">
        <f>VLOOKUP($G2378,county_facts!$A:$BB,50,FALSE)</f>
        <v>12176</v>
      </c>
      <c r="BC2378">
        <f>VLOOKUP($G2378,county_facts!$A:$BB,51,FALSE)</f>
        <v>1164025</v>
      </c>
      <c r="BD2378">
        <f>VLOOKUP($G2378,county_facts!$A:$BB,52,FALSE)</f>
        <v>2160</v>
      </c>
      <c r="BE2378">
        <f>VLOOKUP($G2378,county_facts!$A:$BB,53,FALSE)</f>
        <v>25.97</v>
      </c>
      <c r="BF2378">
        <f>VLOOKUP($G2378,county_facts!$A:$BB,54,FALSE)</f>
        <v>7993.6</v>
      </c>
    </row>
    <row r="2379" spans="1:58" x14ac:dyDescent="0.3">
      <c r="A2379" t="s">
        <v>9</v>
      </c>
      <c r="B2379" t="s">
        <v>893</v>
      </c>
      <c r="C2379">
        <v>13263</v>
      </c>
      <c r="D2379" t="s">
        <v>840</v>
      </c>
      <c r="E2379">
        <v>47238</v>
      </c>
      <c r="F2379">
        <v>0.28076971899999997</v>
      </c>
      <c r="G2379">
        <v>51013</v>
      </c>
      <c r="H2379">
        <f>VLOOKUP($G2379,county_facts!$A:$BB,4,FALSE)</f>
        <v>226908</v>
      </c>
      <c r="I2379">
        <f>VLOOKUP($G2379,county_facts!$A:$BB,5,FALSE)</f>
        <v>207676</v>
      </c>
      <c r="J2379">
        <f>VLOOKUP($G2379,county_facts!$A:$BB,6,FALSE)</f>
        <v>9.3000000000000007</v>
      </c>
      <c r="K2379">
        <f>VLOOKUP($G2379,county_facts!$A:$BB,7,FALSE)</f>
        <v>207627</v>
      </c>
      <c r="L2379">
        <f>VLOOKUP($G2379,county_facts!$A:$BB,8,FALSE)</f>
        <v>6.2</v>
      </c>
      <c r="M2379">
        <f>VLOOKUP($G2379,county_facts!$A:$BB,9,FALSE)</f>
        <v>17.2</v>
      </c>
      <c r="N2379">
        <f>VLOOKUP($G2379,county_facts!$A:$BB,10,FALSE)</f>
        <v>9.3000000000000007</v>
      </c>
      <c r="O2379">
        <f>VLOOKUP($G2379,county_facts!$A:$BB,11,FALSE)</f>
        <v>49.9</v>
      </c>
      <c r="P2379">
        <f>VLOOKUP($G2379,county_facts!$A:$BB,12,FALSE)</f>
        <v>76.599999999999994</v>
      </c>
      <c r="Q2379">
        <f>VLOOKUP($G2379,county_facts!$A:$BB,13,FALSE)</f>
        <v>9.1</v>
      </c>
      <c r="R2379">
        <f>VLOOKUP($G2379,county_facts!$A:$BB,14,FALSE)</f>
        <v>0.7</v>
      </c>
      <c r="S2379">
        <f>VLOOKUP($G2379,county_facts!$A:$BB,15,FALSE)</f>
        <v>10.3</v>
      </c>
      <c r="T2379">
        <f>VLOOKUP($G2379,county_facts!$A:$BB,16,FALSE)</f>
        <v>0.1</v>
      </c>
      <c r="U2379">
        <f>VLOOKUP($G2379,county_facts!$A:$BB,17,FALSE)</f>
        <v>3.2</v>
      </c>
      <c r="V2379">
        <f>VLOOKUP($G2379,county_facts!$A:$BB,18,FALSE)</f>
        <v>15.7</v>
      </c>
      <c r="W2379">
        <f>VLOOKUP($G2379,county_facts!$A:$BB,19,FALSE)</f>
        <v>62.8</v>
      </c>
      <c r="X2379">
        <f>VLOOKUP($G2379,county_facts!$A:$BB,20,FALSE)</f>
        <v>78.900000000000006</v>
      </c>
      <c r="Y2379">
        <f>VLOOKUP($G2379,county_facts!$A:$BB,21,FALSE)</f>
        <v>23</v>
      </c>
      <c r="Z2379">
        <f>VLOOKUP($G2379,county_facts!$A:$BB,22,FALSE)</f>
        <v>29</v>
      </c>
      <c r="AA2379">
        <f>VLOOKUP($G2379,county_facts!$A:$BB,23,FALSE)</f>
        <v>93.3</v>
      </c>
      <c r="AB2379">
        <f>VLOOKUP($G2379,county_facts!$A:$BB,24,FALSE)</f>
        <v>71.7</v>
      </c>
      <c r="AC2379">
        <f>VLOOKUP($G2379,county_facts!$A:$BB,25,FALSE)</f>
        <v>12638</v>
      </c>
      <c r="AD2379">
        <f>VLOOKUP($G2379,county_facts!$A:$BB,26,FALSE)</f>
        <v>27.3</v>
      </c>
      <c r="AE2379">
        <f>VLOOKUP($G2379,county_facts!$A:$BB,27,FALSE)</f>
        <v>110601</v>
      </c>
      <c r="AF2379">
        <f>VLOOKUP($G2379,county_facts!$A:$BB,28,FALSE)</f>
        <v>45.2</v>
      </c>
      <c r="AG2379">
        <f>VLOOKUP($G2379,county_facts!$A:$BB,29,FALSE)</f>
        <v>63.3</v>
      </c>
      <c r="AH2379">
        <f>VLOOKUP($G2379,county_facts!$A:$BB,30,FALSE)</f>
        <v>584600</v>
      </c>
      <c r="AI2379">
        <f>VLOOKUP($G2379,county_facts!$A:$BB,31,FALSE)</f>
        <v>94454</v>
      </c>
      <c r="AJ2379">
        <f>VLOOKUP($G2379,county_facts!$A:$BB,32,FALSE)</f>
        <v>2.2400000000000002</v>
      </c>
      <c r="AK2379">
        <f>VLOOKUP($G2379,county_facts!$A:$BB,33,FALSE)</f>
        <v>62018</v>
      </c>
      <c r="AL2379">
        <f>VLOOKUP($G2379,county_facts!$A:$BB,34,FALSE)</f>
        <v>103208</v>
      </c>
      <c r="AM2379">
        <f>VLOOKUP($G2379,county_facts!$A:$BB,35,FALSE)</f>
        <v>8</v>
      </c>
      <c r="AN2379">
        <f>VLOOKUP($G2379,county_facts!$A:$BB,36,FALSE)</f>
        <v>6219</v>
      </c>
      <c r="AO2379">
        <f>VLOOKUP($G2379,county_facts!$A:$BB,37,FALSE)</f>
        <v>132556</v>
      </c>
      <c r="AP2379">
        <f>VLOOKUP($G2379,county_facts!$A:$BB,38,FALSE)</f>
        <v>1.7</v>
      </c>
      <c r="AQ2379">
        <f>VLOOKUP($G2379,county_facts!$A:$BB,39,FALSE)</f>
        <v>17539</v>
      </c>
      <c r="AR2379">
        <f>VLOOKUP($G2379,county_facts!$A:$BB,40,FALSE)</f>
        <v>19422</v>
      </c>
      <c r="AS2379">
        <f>VLOOKUP($G2379,county_facts!$A:$BB,41,FALSE)</f>
        <v>6</v>
      </c>
      <c r="AT2379">
        <f>VLOOKUP($G2379,county_facts!$A:$BB,42,FALSE)</f>
        <v>0.6</v>
      </c>
      <c r="AU2379">
        <f>VLOOKUP($G2379,county_facts!$A:$BB,43,FALSE)</f>
        <v>9.5</v>
      </c>
      <c r="AV2379">
        <f>VLOOKUP($G2379,county_facts!$A:$BB,44,FALSE)</f>
        <v>0</v>
      </c>
      <c r="AW2379">
        <f>VLOOKUP($G2379,county_facts!$A:$BB,45,FALSE)</f>
        <v>8</v>
      </c>
      <c r="AX2379">
        <f>VLOOKUP($G2379,county_facts!$A:$BB,46,FALSE)</f>
        <v>32</v>
      </c>
      <c r="AY2379">
        <f>VLOOKUP($G2379,county_facts!$A:$BB,47,FALSE)</f>
        <v>0</v>
      </c>
      <c r="AZ2379">
        <f>VLOOKUP($G2379,county_facts!$A:$BB,48,FALSE)</f>
        <v>453168</v>
      </c>
      <c r="BA2379">
        <f>VLOOKUP($G2379,county_facts!$A:$BB,49,FALSE)</f>
        <v>2482916</v>
      </c>
      <c r="BB2379">
        <f>VLOOKUP($G2379,county_facts!$A:$BB,50,FALSE)</f>
        <v>12176</v>
      </c>
      <c r="BC2379">
        <f>VLOOKUP($G2379,county_facts!$A:$BB,51,FALSE)</f>
        <v>1164025</v>
      </c>
      <c r="BD2379">
        <f>VLOOKUP($G2379,county_facts!$A:$BB,52,FALSE)</f>
        <v>2160</v>
      </c>
      <c r="BE2379">
        <f>VLOOKUP($G2379,county_facts!$A:$BB,53,FALSE)</f>
        <v>25.97</v>
      </c>
      <c r="BF2379">
        <f>VLOOKUP($G2379,county_facts!$A:$BB,54,FALSE)</f>
        <v>7993.6</v>
      </c>
    </row>
    <row r="2380" spans="1:58" x14ac:dyDescent="0.3">
      <c r="A2380" t="s">
        <v>6</v>
      </c>
      <c r="B2380" t="s">
        <v>894</v>
      </c>
      <c r="C2380">
        <v>667</v>
      </c>
      <c r="D2380" t="s">
        <v>840</v>
      </c>
      <c r="E2380">
        <v>887</v>
      </c>
      <c r="F2380">
        <v>0.75197294299999995</v>
      </c>
      <c r="G2380">
        <v>51011</v>
      </c>
      <c r="H2380">
        <f>VLOOKUP($G2380,county_facts!$A:$BB,4,FALSE)</f>
        <v>15279</v>
      </c>
      <c r="I2380">
        <f>VLOOKUP($G2380,county_facts!$A:$BB,5,FALSE)</f>
        <v>14975</v>
      </c>
      <c r="J2380">
        <f>VLOOKUP($G2380,county_facts!$A:$BB,6,FALSE)</f>
        <v>2</v>
      </c>
      <c r="K2380">
        <f>VLOOKUP($G2380,county_facts!$A:$BB,7,FALSE)</f>
        <v>14973</v>
      </c>
      <c r="L2380">
        <f>VLOOKUP($G2380,county_facts!$A:$BB,8,FALSE)</f>
        <v>6.1</v>
      </c>
      <c r="M2380">
        <f>VLOOKUP($G2380,county_facts!$A:$BB,9,FALSE)</f>
        <v>21.9</v>
      </c>
      <c r="N2380">
        <f>VLOOKUP($G2380,county_facts!$A:$BB,10,FALSE)</f>
        <v>19.100000000000001</v>
      </c>
      <c r="O2380">
        <f>VLOOKUP($G2380,county_facts!$A:$BB,11,FALSE)</f>
        <v>51.5</v>
      </c>
      <c r="P2380">
        <f>VLOOKUP($G2380,county_facts!$A:$BB,12,FALSE)</f>
        <v>77.599999999999994</v>
      </c>
      <c r="Q2380">
        <f>VLOOKUP($G2380,county_facts!$A:$BB,13,FALSE)</f>
        <v>19.899999999999999</v>
      </c>
      <c r="R2380">
        <f>VLOOKUP($G2380,county_facts!$A:$BB,14,FALSE)</f>
        <v>0.3</v>
      </c>
      <c r="S2380">
        <f>VLOOKUP($G2380,county_facts!$A:$BB,15,FALSE)</f>
        <v>0.4</v>
      </c>
      <c r="T2380">
        <f>VLOOKUP($G2380,county_facts!$A:$BB,16,FALSE)</f>
        <v>0</v>
      </c>
      <c r="U2380">
        <f>VLOOKUP($G2380,county_facts!$A:$BB,17,FALSE)</f>
        <v>1.8</v>
      </c>
      <c r="V2380">
        <f>VLOOKUP($G2380,county_facts!$A:$BB,18,FALSE)</f>
        <v>1.2</v>
      </c>
      <c r="W2380">
        <f>VLOOKUP($G2380,county_facts!$A:$BB,19,FALSE)</f>
        <v>76.599999999999994</v>
      </c>
      <c r="X2380">
        <f>VLOOKUP($G2380,county_facts!$A:$BB,20,FALSE)</f>
        <v>95.5</v>
      </c>
      <c r="Y2380">
        <f>VLOOKUP($G2380,county_facts!$A:$BB,21,FALSE)</f>
        <v>0.9</v>
      </c>
      <c r="Z2380">
        <f>VLOOKUP($G2380,county_facts!$A:$BB,22,FALSE)</f>
        <v>1.2</v>
      </c>
      <c r="AA2380">
        <f>VLOOKUP($G2380,county_facts!$A:$BB,23,FALSE)</f>
        <v>82.2</v>
      </c>
      <c r="AB2380">
        <f>VLOOKUP($G2380,county_facts!$A:$BB,24,FALSE)</f>
        <v>15</v>
      </c>
      <c r="AC2380">
        <f>VLOOKUP($G2380,county_facts!$A:$BB,25,FALSE)</f>
        <v>1481</v>
      </c>
      <c r="AD2380">
        <f>VLOOKUP($G2380,county_facts!$A:$BB,26,FALSE)</f>
        <v>28.6</v>
      </c>
      <c r="AE2380">
        <f>VLOOKUP($G2380,county_facts!$A:$BB,27,FALSE)</f>
        <v>7081</v>
      </c>
      <c r="AF2380">
        <f>VLOOKUP($G2380,county_facts!$A:$BB,28,FALSE)</f>
        <v>80.2</v>
      </c>
      <c r="AG2380">
        <f>VLOOKUP($G2380,county_facts!$A:$BB,29,FALSE)</f>
        <v>3.3</v>
      </c>
      <c r="AH2380">
        <f>VLOOKUP($G2380,county_facts!$A:$BB,30,FALSE)</f>
        <v>145400</v>
      </c>
      <c r="AI2380">
        <f>VLOOKUP($G2380,county_facts!$A:$BB,31,FALSE)</f>
        <v>5803</v>
      </c>
      <c r="AJ2380">
        <f>VLOOKUP($G2380,county_facts!$A:$BB,32,FALSE)</f>
        <v>2.58</v>
      </c>
      <c r="AK2380">
        <f>VLOOKUP($G2380,county_facts!$A:$BB,33,FALSE)</f>
        <v>23636</v>
      </c>
      <c r="AL2380">
        <f>VLOOKUP($G2380,county_facts!$A:$BB,34,FALSE)</f>
        <v>50167</v>
      </c>
      <c r="AM2380">
        <f>VLOOKUP($G2380,county_facts!$A:$BB,35,FALSE)</f>
        <v>17.7</v>
      </c>
      <c r="AN2380">
        <f>VLOOKUP($G2380,county_facts!$A:$BB,36,FALSE)</f>
        <v>285</v>
      </c>
      <c r="AO2380">
        <f>VLOOKUP($G2380,county_facts!$A:$BB,37,FALSE)</f>
        <v>2268</v>
      </c>
      <c r="AP2380">
        <f>VLOOKUP($G2380,county_facts!$A:$BB,38,FALSE)</f>
        <v>-0.8</v>
      </c>
      <c r="AQ2380">
        <f>VLOOKUP($G2380,county_facts!$A:$BB,39,FALSE)</f>
        <v>820</v>
      </c>
      <c r="AR2380">
        <f>VLOOKUP($G2380,county_facts!$A:$BB,40,FALSE)</f>
        <v>1111</v>
      </c>
      <c r="AS2380">
        <f>VLOOKUP($G2380,county_facts!$A:$BB,41,FALSE)</f>
        <v>0</v>
      </c>
      <c r="AT2380">
        <f>VLOOKUP($G2380,county_facts!$A:$BB,42,FALSE)</f>
        <v>0</v>
      </c>
      <c r="AU2380">
        <f>VLOOKUP($G2380,county_facts!$A:$BB,43,FALSE)</f>
        <v>0</v>
      </c>
      <c r="AV2380">
        <f>VLOOKUP($G2380,county_facts!$A:$BB,44,FALSE)</f>
        <v>0</v>
      </c>
      <c r="AW2380">
        <f>VLOOKUP($G2380,county_facts!$A:$BB,45,FALSE)</f>
        <v>0</v>
      </c>
      <c r="AX2380">
        <f>VLOOKUP($G2380,county_facts!$A:$BB,46,FALSE)</f>
        <v>29.2</v>
      </c>
      <c r="AY2380">
        <f>VLOOKUP($G2380,county_facts!$A:$BB,47,FALSE)</f>
        <v>0</v>
      </c>
      <c r="AZ2380">
        <f>VLOOKUP($G2380,county_facts!$A:$BB,48,FALSE)</f>
        <v>16795</v>
      </c>
      <c r="BA2380">
        <f>VLOOKUP($G2380,county_facts!$A:$BB,49,FALSE)</f>
        <v>107167</v>
      </c>
      <c r="BB2380">
        <f>VLOOKUP($G2380,county_facts!$A:$BB,50,FALSE)</f>
        <v>7551</v>
      </c>
      <c r="BC2380">
        <f>VLOOKUP($G2380,county_facts!$A:$BB,51,FALSE)</f>
        <v>7267</v>
      </c>
      <c r="BD2380">
        <f>VLOOKUP($G2380,county_facts!$A:$BB,52,FALSE)</f>
        <v>62</v>
      </c>
      <c r="BE2380">
        <f>VLOOKUP($G2380,county_facts!$A:$BB,53,FALSE)</f>
        <v>333.49</v>
      </c>
      <c r="BF2380">
        <f>VLOOKUP($G2380,county_facts!$A:$BB,54,FALSE)</f>
        <v>44.9</v>
      </c>
    </row>
    <row r="2381" spans="1:58" x14ac:dyDescent="0.3">
      <c r="A2381" t="s">
        <v>9</v>
      </c>
      <c r="B2381" t="s">
        <v>894</v>
      </c>
      <c r="C2381">
        <v>220</v>
      </c>
      <c r="D2381" t="s">
        <v>840</v>
      </c>
      <c r="E2381">
        <v>887</v>
      </c>
      <c r="F2381">
        <v>0.248027057</v>
      </c>
      <c r="G2381">
        <v>51011</v>
      </c>
      <c r="H2381">
        <f>VLOOKUP($G2381,county_facts!$A:$BB,4,FALSE)</f>
        <v>15279</v>
      </c>
      <c r="I2381">
        <f>VLOOKUP($G2381,county_facts!$A:$BB,5,FALSE)</f>
        <v>14975</v>
      </c>
      <c r="J2381">
        <f>VLOOKUP($G2381,county_facts!$A:$BB,6,FALSE)</f>
        <v>2</v>
      </c>
      <c r="K2381">
        <f>VLOOKUP($G2381,county_facts!$A:$BB,7,FALSE)</f>
        <v>14973</v>
      </c>
      <c r="L2381">
        <f>VLOOKUP($G2381,county_facts!$A:$BB,8,FALSE)</f>
        <v>6.1</v>
      </c>
      <c r="M2381">
        <f>VLOOKUP($G2381,county_facts!$A:$BB,9,FALSE)</f>
        <v>21.9</v>
      </c>
      <c r="N2381">
        <f>VLOOKUP($G2381,county_facts!$A:$BB,10,FALSE)</f>
        <v>19.100000000000001</v>
      </c>
      <c r="O2381">
        <f>VLOOKUP($G2381,county_facts!$A:$BB,11,FALSE)</f>
        <v>51.5</v>
      </c>
      <c r="P2381">
        <f>VLOOKUP($G2381,county_facts!$A:$BB,12,FALSE)</f>
        <v>77.599999999999994</v>
      </c>
      <c r="Q2381">
        <f>VLOOKUP($G2381,county_facts!$A:$BB,13,FALSE)</f>
        <v>19.899999999999999</v>
      </c>
      <c r="R2381">
        <f>VLOOKUP($G2381,county_facts!$A:$BB,14,FALSE)</f>
        <v>0.3</v>
      </c>
      <c r="S2381">
        <f>VLOOKUP($G2381,county_facts!$A:$BB,15,FALSE)</f>
        <v>0.4</v>
      </c>
      <c r="T2381">
        <f>VLOOKUP($G2381,county_facts!$A:$BB,16,FALSE)</f>
        <v>0</v>
      </c>
      <c r="U2381">
        <f>VLOOKUP($G2381,county_facts!$A:$BB,17,FALSE)</f>
        <v>1.8</v>
      </c>
      <c r="V2381">
        <f>VLOOKUP($G2381,county_facts!$A:$BB,18,FALSE)</f>
        <v>1.2</v>
      </c>
      <c r="W2381">
        <f>VLOOKUP($G2381,county_facts!$A:$BB,19,FALSE)</f>
        <v>76.599999999999994</v>
      </c>
      <c r="X2381">
        <f>VLOOKUP($G2381,county_facts!$A:$BB,20,FALSE)</f>
        <v>95.5</v>
      </c>
      <c r="Y2381">
        <f>VLOOKUP($G2381,county_facts!$A:$BB,21,FALSE)</f>
        <v>0.9</v>
      </c>
      <c r="Z2381">
        <f>VLOOKUP($G2381,county_facts!$A:$BB,22,FALSE)</f>
        <v>1.2</v>
      </c>
      <c r="AA2381">
        <f>VLOOKUP($G2381,county_facts!$A:$BB,23,FALSE)</f>
        <v>82.2</v>
      </c>
      <c r="AB2381">
        <f>VLOOKUP($G2381,county_facts!$A:$BB,24,FALSE)</f>
        <v>15</v>
      </c>
      <c r="AC2381">
        <f>VLOOKUP($G2381,county_facts!$A:$BB,25,FALSE)</f>
        <v>1481</v>
      </c>
      <c r="AD2381">
        <f>VLOOKUP($G2381,county_facts!$A:$BB,26,FALSE)</f>
        <v>28.6</v>
      </c>
      <c r="AE2381">
        <f>VLOOKUP($G2381,county_facts!$A:$BB,27,FALSE)</f>
        <v>7081</v>
      </c>
      <c r="AF2381">
        <f>VLOOKUP($G2381,county_facts!$A:$BB,28,FALSE)</f>
        <v>80.2</v>
      </c>
      <c r="AG2381">
        <f>VLOOKUP($G2381,county_facts!$A:$BB,29,FALSE)</f>
        <v>3.3</v>
      </c>
      <c r="AH2381">
        <f>VLOOKUP($G2381,county_facts!$A:$BB,30,FALSE)</f>
        <v>145400</v>
      </c>
      <c r="AI2381">
        <f>VLOOKUP($G2381,county_facts!$A:$BB,31,FALSE)</f>
        <v>5803</v>
      </c>
      <c r="AJ2381">
        <f>VLOOKUP($G2381,county_facts!$A:$BB,32,FALSE)</f>
        <v>2.58</v>
      </c>
      <c r="AK2381">
        <f>VLOOKUP($G2381,county_facts!$A:$BB,33,FALSE)</f>
        <v>23636</v>
      </c>
      <c r="AL2381">
        <f>VLOOKUP($G2381,county_facts!$A:$BB,34,FALSE)</f>
        <v>50167</v>
      </c>
      <c r="AM2381">
        <f>VLOOKUP($G2381,county_facts!$A:$BB,35,FALSE)</f>
        <v>17.7</v>
      </c>
      <c r="AN2381">
        <f>VLOOKUP($G2381,county_facts!$A:$BB,36,FALSE)</f>
        <v>285</v>
      </c>
      <c r="AO2381">
        <f>VLOOKUP($G2381,county_facts!$A:$BB,37,FALSE)</f>
        <v>2268</v>
      </c>
      <c r="AP2381">
        <f>VLOOKUP($G2381,county_facts!$A:$BB,38,FALSE)</f>
        <v>-0.8</v>
      </c>
      <c r="AQ2381">
        <f>VLOOKUP($G2381,county_facts!$A:$BB,39,FALSE)</f>
        <v>820</v>
      </c>
      <c r="AR2381">
        <f>VLOOKUP($G2381,county_facts!$A:$BB,40,FALSE)</f>
        <v>1111</v>
      </c>
      <c r="AS2381">
        <f>VLOOKUP($G2381,county_facts!$A:$BB,41,FALSE)</f>
        <v>0</v>
      </c>
      <c r="AT2381">
        <f>VLOOKUP($G2381,county_facts!$A:$BB,42,FALSE)</f>
        <v>0</v>
      </c>
      <c r="AU2381">
        <f>VLOOKUP($G2381,county_facts!$A:$BB,43,FALSE)</f>
        <v>0</v>
      </c>
      <c r="AV2381">
        <f>VLOOKUP($G2381,county_facts!$A:$BB,44,FALSE)</f>
        <v>0</v>
      </c>
      <c r="AW2381">
        <f>VLOOKUP($G2381,county_facts!$A:$BB,45,FALSE)</f>
        <v>0</v>
      </c>
      <c r="AX2381">
        <f>VLOOKUP($G2381,county_facts!$A:$BB,46,FALSE)</f>
        <v>29.2</v>
      </c>
      <c r="AY2381">
        <f>VLOOKUP($G2381,county_facts!$A:$BB,47,FALSE)</f>
        <v>0</v>
      </c>
      <c r="AZ2381">
        <f>VLOOKUP($G2381,county_facts!$A:$BB,48,FALSE)</f>
        <v>16795</v>
      </c>
      <c r="BA2381">
        <f>VLOOKUP($G2381,county_facts!$A:$BB,49,FALSE)</f>
        <v>107167</v>
      </c>
      <c r="BB2381">
        <f>VLOOKUP($G2381,county_facts!$A:$BB,50,FALSE)</f>
        <v>7551</v>
      </c>
      <c r="BC2381">
        <f>VLOOKUP($G2381,county_facts!$A:$BB,51,FALSE)</f>
        <v>7267</v>
      </c>
      <c r="BD2381">
        <f>VLOOKUP($G2381,county_facts!$A:$BB,52,FALSE)</f>
        <v>62</v>
      </c>
      <c r="BE2381">
        <f>VLOOKUP($G2381,county_facts!$A:$BB,53,FALSE)</f>
        <v>333.49</v>
      </c>
      <c r="BF2381">
        <f>VLOOKUP($G2381,county_facts!$A:$BB,54,FALSE)</f>
        <v>44.9</v>
      </c>
    </row>
    <row r="2382" spans="1:58" x14ac:dyDescent="0.3">
      <c r="A2382" t="s">
        <v>6</v>
      </c>
      <c r="B2382" t="s">
        <v>895</v>
      </c>
      <c r="C2382">
        <v>1521</v>
      </c>
      <c r="D2382" t="s">
        <v>840</v>
      </c>
      <c r="E2382">
        <v>1952</v>
      </c>
      <c r="F2382">
        <v>0.77920082000000002</v>
      </c>
      <c r="G2382">
        <v>51009</v>
      </c>
      <c r="H2382">
        <f>VLOOKUP($G2382,county_facts!$A:$BB,4,FALSE)</f>
        <v>32041</v>
      </c>
      <c r="I2382">
        <f>VLOOKUP($G2382,county_facts!$A:$BB,5,FALSE)</f>
        <v>32351</v>
      </c>
      <c r="J2382">
        <f>VLOOKUP($G2382,county_facts!$A:$BB,6,FALSE)</f>
        <v>-1</v>
      </c>
      <c r="K2382">
        <f>VLOOKUP($G2382,county_facts!$A:$BB,7,FALSE)</f>
        <v>32353</v>
      </c>
      <c r="L2382">
        <f>VLOOKUP($G2382,county_facts!$A:$BB,8,FALSE)</f>
        <v>5</v>
      </c>
      <c r="M2382">
        <f>VLOOKUP($G2382,county_facts!$A:$BB,9,FALSE)</f>
        <v>19.8</v>
      </c>
      <c r="N2382">
        <f>VLOOKUP($G2382,county_facts!$A:$BB,10,FALSE)</f>
        <v>18.899999999999999</v>
      </c>
      <c r="O2382">
        <f>VLOOKUP($G2382,county_facts!$A:$BB,11,FALSE)</f>
        <v>52.2</v>
      </c>
      <c r="P2382">
        <f>VLOOKUP($G2382,county_facts!$A:$BB,12,FALSE)</f>
        <v>77.3</v>
      </c>
      <c r="Q2382">
        <f>VLOOKUP($G2382,county_facts!$A:$BB,13,FALSE)</f>
        <v>19.100000000000001</v>
      </c>
      <c r="R2382">
        <f>VLOOKUP($G2382,county_facts!$A:$BB,14,FALSE)</f>
        <v>0.9</v>
      </c>
      <c r="S2382">
        <f>VLOOKUP($G2382,county_facts!$A:$BB,15,FALSE)</f>
        <v>0.5</v>
      </c>
      <c r="T2382">
        <f>VLOOKUP($G2382,county_facts!$A:$BB,16,FALSE)</f>
        <v>0</v>
      </c>
      <c r="U2382">
        <f>VLOOKUP($G2382,county_facts!$A:$BB,17,FALSE)</f>
        <v>2.1</v>
      </c>
      <c r="V2382">
        <f>VLOOKUP($G2382,county_facts!$A:$BB,18,FALSE)</f>
        <v>2.2000000000000002</v>
      </c>
      <c r="W2382">
        <f>VLOOKUP($G2382,county_facts!$A:$BB,19,FALSE)</f>
        <v>75.400000000000006</v>
      </c>
      <c r="X2382">
        <f>VLOOKUP($G2382,county_facts!$A:$BB,20,FALSE)</f>
        <v>90.1</v>
      </c>
      <c r="Y2382">
        <f>VLOOKUP($G2382,county_facts!$A:$BB,21,FALSE)</f>
        <v>1.8</v>
      </c>
      <c r="Z2382">
        <f>VLOOKUP($G2382,county_facts!$A:$BB,22,FALSE)</f>
        <v>3</v>
      </c>
      <c r="AA2382">
        <f>VLOOKUP($G2382,county_facts!$A:$BB,23,FALSE)</f>
        <v>79.099999999999994</v>
      </c>
      <c r="AB2382">
        <f>VLOOKUP($G2382,county_facts!$A:$BB,24,FALSE)</f>
        <v>17.399999999999999</v>
      </c>
      <c r="AC2382">
        <f>VLOOKUP($G2382,county_facts!$A:$BB,25,FALSE)</f>
        <v>2551</v>
      </c>
      <c r="AD2382">
        <f>VLOOKUP($G2382,county_facts!$A:$BB,26,FALSE)</f>
        <v>23.1</v>
      </c>
      <c r="AE2382">
        <f>VLOOKUP($G2382,county_facts!$A:$BB,27,FALSE)</f>
        <v>14082</v>
      </c>
      <c r="AF2382">
        <f>VLOOKUP($G2382,county_facts!$A:$BB,28,FALSE)</f>
        <v>74.099999999999994</v>
      </c>
      <c r="AG2382">
        <f>VLOOKUP($G2382,county_facts!$A:$BB,29,FALSE)</f>
        <v>8.3000000000000007</v>
      </c>
      <c r="AH2382">
        <f>VLOOKUP($G2382,county_facts!$A:$BB,30,FALSE)</f>
        <v>148700</v>
      </c>
      <c r="AI2382">
        <f>VLOOKUP($G2382,county_facts!$A:$BB,31,FALSE)</f>
        <v>12680</v>
      </c>
      <c r="AJ2382">
        <f>VLOOKUP($G2382,county_facts!$A:$BB,32,FALSE)</f>
        <v>2.44</v>
      </c>
      <c r="AK2382">
        <f>VLOOKUP($G2382,county_facts!$A:$BB,33,FALSE)</f>
        <v>22580</v>
      </c>
      <c r="AL2382">
        <f>VLOOKUP($G2382,county_facts!$A:$BB,34,FALSE)</f>
        <v>44945</v>
      </c>
      <c r="AM2382">
        <f>VLOOKUP($G2382,county_facts!$A:$BB,35,FALSE)</f>
        <v>11.4</v>
      </c>
      <c r="AN2382">
        <f>VLOOKUP($G2382,county_facts!$A:$BB,36,FALSE)</f>
        <v>588</v>
      </c>
      <c r="AO2382">
        <f>VLOOKUP($G2382,county_facts!$A:$BB,37,FALSE)</f>
        <v>6347</v>
      </c>
      <c r="AP2382">
        <f>VLOOKUP($G2382,county_facts!$A:$BB,38,FALSE)</f>
        <v>-1.6</v>
      </c>
      <c r="AQ2382">
        <f>VLOOKUP($G2382,county_facts!$A:$BB,39,FALSE)</f>
        <v>1522</v>
      </c>
      <c r="AR2382">
        <f>VLOOKUP($G2382,county_facts!$A:$BB,40,FALSE)</f>
        <v>2673</v>
      </c>
      <c r="AS2382">
        <f>VLOOKUP($G2382,county_facts!$A:$BB,41,FALSE)</f>
        <v>5.3</v>
      </c>
      <c r="AT2382">
        <f>VLOOKUP($G2382,county_facts!$A:$BB,42,FALSE)</f>
        <v>0</v>
      </c>
      <c r="AU2382">
        <f>VLOOKUP($G2382,county_facts!$A:$BB,43,FALSE)</f>
        <v>0</v>
      </c>
      <c r="AV2382">
        <f>VLOOKUP($G2382,county_facts!$A:$BB,44,FALSE)</f>
        <v>0</v>
      </c>
      <c r="AW2382">
        <f>VLOOKUP($G2382,county_facts!$A:$BB,45,FALSE)</f>
        <v>0</v>
      </c>
      <c r="AX2382">
        <f>VLOOKUP($G2382,county_facts!$A:$BB,46,FALSE)</f>
        <v>19.399999999999999</v>
      </c>
      <c r="AY2382">
        <f>VLOOKUP($G2382,county_facts!$A:$BB,47,FALSE)</f>
        <v>554193</v>
      </c>
      <c r="AZ2382">
        <f>VLOOKUP($G2382,county_facts!$A:$BB,48,FALSE)</f>
        <v>161888</v>
      </c>
      <c r="BA2382">
        <f>VLOOKUP($G2382,county_facts!$A:$BB,49,FALSE)</f>
        <v>311758</v>
      </c>
      <c r="BB2382">
        <f>VLOOKUP($G2382,county_facts!$A:$BB,50,FALSE)</f>
        <v>9702</v>
      </c>
      <c r="BC2382">
        <f>VLOOKUP($G2382,county_facts!$A:$BB,51,FALSE)</f>
        <v>23765</v>
      </c>
      <c r="BD2382">
        <f>VLOOKUP($G2382,county_facts!$A:$BB,52,FALSE)</f>
        <v>50</v>
      </c>
      <c r="BE2382">
        <f>VLOOKUP($G2382,county_facts!$A:$BB,53,FALSE)</f>
        <v>473.93</v>
      </c>
      <c r="BF2382">
        <f>VLOOKUP($G2382,county_facts!$A:$BB,54,FALSE)</f>
        <v>68.3</v>
      </c>
    </row>
    <row r="2383" spans="1:58" x14ac:dyDescent="0.3">
      <c r="A2383" t="s">
        <v>9</v>
      </c>
      <c r="B2383" t="s">
        <v>895</v>
      </c>
      <c r="C2383">
        <v>431</v>
      </c>
      <c r="D2383" t="s">
        <v>840</v>
      </c>
      <c r="E2383">
        <v>1952</v>
      </c>
      <c r="F2383">
        <v>0.22079918000000001</v>
      </c>
      <c r="G2383">
        <v>51009</v>
      </c>
      <c r="H2383">
        <f>VLOOKUP($G2383,county_facts!$A:$BB,4,FALSE)</f>
        <v>32041</v>
      </c>
      <c r="I2383">
        <f>VLOOKUP($G2383,county_facts!$A:$BB,5,FALSE)</f>
        <v>32351</v>
      </c>
      <c r="J2383">
        <f>VLOOKUP($G2383,county_facts!$A:$BB,6,FALSE)</f>
        <v>-1</v>
      </c>
      <c r="K2383">
        <f>VLOOKUP($G2383,county_facts!$A:$BB,7,FALSE)</f>
        <v>32353</v>
      </c>
      <c r="L2383">
        <f>VLOOKUP($G2383,county_facts!$A:$BB,8,FALSE)</f>
        <v>5</v>
      </c>
      <c r="M2383">
        <f>VLOOKUP($G2383,county_facts!$A:$BB,9,FALSE)</f>
        <v>19.8</v>
      </c>
      <c r="N2383">
        <f>VLOOKUP($G2383,county_facts!$A:$BB,10,FALSE)</f>
        <v>18.899999999999999</v>
      </c>
      <c r="O2383">
        <f>VLOOKUP($G2383,county_facts!$A:$BB,11,FALSE)</f>
        <v>52.2</v>
      </c>
      <c r="P2383">
        <f>VLOOKUP($G2383,county_facts!$A:$BB,12,FALSE)</f>
        <v>77.3</v>
      </c>
      <c r="Q2383">
        <f>VLOOKUP($G2383,county_facts!$A:$BB,13,FALSE)</f>
        <v>19.100000000000001</v>
      </c>
      <c r="R2383">
        <f>VLOOKUP($G2383,county_facts!$A:$BB,14,FALSE)</f>
        <v>0.9</v>
      </c>
      <c r="S2383">
        <f>VLOOKUP($G2383,county_facts!$A:$BB,15,FALSE)</f>
        <v>0.5</v>
      </c>
      <c r="T2383">
        <f>VLOOKUP($G2383,county_facts!$A:$BB,16,FALSE)</f>
        <v>0</v>
      </c>
      <c r="U2383">
        <f>VLOOKUP($G2383,county_facts!$A:$BB,17,FALSE)</f>
        <v>2.1</v>
      </c>
      <c r="V2383">
        <f>VLOOKUP($G2383,county_facts!$A:$BB,18,FALSE)</f>
        <v>2.2000000000000002</v>
      </c>
      <c r="W2383">
        <f>VLOOKUP($G2383,county_facts!$A:$BB,19,FALSE)</f>
        <v>75.400000000000006</v>
      </c>
      <c r="X2383">
        <f>VLOOKUP($G2383,county_facts!$A:$BB,20,FALSE)</f>
        <v>90.1</v>
      </c>
      <c r="Y2383">
        <f>VLOOKUP($G2383,county_facts!$A:$BB,21,FALSE)</f>
        <v>1.8</v>
      </c>
      <c r="Z2383">
        <f>VLOOKUP($G2383,county_facts!$A:$BB,22,FALSE)</f>
        <v>3</v>
      </c>
      <c r="AA2383">
        <f>VLOOKUP($G2383,county_facts!$A:$BB,23,FALSE)</f>
        <v>79.099999999999994</v>
      </c>
      <c r="AB2383">
        <f>VLOOKUP($G2383,county_facts!$A:$BB,24,FALSE)</f>
        <v>17.399999999999999</v>
      </c>
      <c r="AC2383">
        <f>VLOOKUP($G2383,county_facts!$A:$BB,25,FALSE)</f>
        <v>2551</v>
      </c>
      <c r="AD2383">
        <f>VLOOKUP($G2383,county_facts!$A:$BB,26,FALSE)</f>
        <v>23.1</v>
      </c>
      <c r="AE2383">
        <f>VLOOKUP($G2383,county_facts!$A:$BB,27,FALSE)</f>
        <v>14082</v>
      </c>
      <c r="AF2383">
        <f>VLOOKUP($G2383,county_facts!$A:$BB,28,FALSE)</f>
        <v>74.099999999999994</v>
      </c>
      <c r="AG2383">
        <f>VLOOKUP($G2383,county_facts!$A:$BB,29,FALSE)</f>
        <v>8.3000000000000007</v>
      </c>
      <c r="AH2383">
        <f>VLOOKUP($G2383,county_facts!$A:$BB,30,FALSE)</f>
        <v>148700</v>
      </c>
      <c r="AI2383">
        <f>VLOOKUP($G2383,county_facts!$A:$BB,31,FALSE)</f>
        <v>12680</v>
      </c>
      <c r="AJ2383">
        <f>VLOOKUP($G2383,county_facts!$A:$BB,32,FALSE)</f>
        <v>2.44</v>
      </c>
      <c r="AK2383">
        <f>VLOOKUP($G2383,county_facts!$A:$BB,33,FALSE)</f>
        <v>22580</v>
      </c>
      <c r="AL2383">
        <f>VLOOKUP($G2383,county_facts!$A:$BB,34,FALSE)</f>
        <v>44945</v>
      </c>
      <c r="AM2383">
        <f>VLOOKUP($G2383,county_facts!$A:$BB,35,FALSE)</f>
        <v>11.4</v>
      </c>
      <c r="AN2383">
        <f>VLOOKUP($G2383,county_facts!$A:$BB,36,FALSE)</f>
        <v>588</v>
      </c>
      <c r="AO2383">
        <f>VLOOKUP($G2383,county_facts!$A:$BB,37,FALSE)</f>
        <v>6347</v>
      </c>
      <c r="AP2383">
        <f>VLOOKUP($G2383,county_facts!$A:$BB,38,FALSE)</f>
        <v>-1.6</v>
      </c>
      <c r="AQ2383">
        <f>VLOOKUP($G2383,county_facts!$A:$BB,39,FALSE)</f>
        <v>1522</v>
      </c>
      <c r="AR2383">
        <f>VLOOKUP($G2383,county_facts!$A:$BB,40,FALSE)</f>
        <v>2673</v>
      </c>
      <c r="AS2383">
        <f>VLOOKUP($G2383,county_facts!$A:$BB,41,FALSE)</f>
        <v>5.3</v>
      </c>
      <c r="AT2383">
        <f>VLOOKUP($G2383,county_facts!$A:$BB,42,FALSE)</f>
        <v>0</v>
      </c>
      <c r="AU2383">
        <f>VLOOKUP($G2383,county_facts!$A:$BB,43,FALSE)</f>
        <v>0</v>
      </c>
      <c r="AV2383">
        <f>VLOOKUP($G2383,county_facts!$A:$BB,44,FALSE)</f>
        <v>0</v>
      </c>
      <c r="AW2383">
        <f>VLOOKUP($G2383,county_facts!$A:$BB,45,FALSE)</f>
        <v>0</v>
      </c>
      <c r="AX2383">
        <f>VLOOKUP($G2383,county_facts!$A:$BB,46,FALSE)</f>
        <v>19.399999999999999</v>
      </c>
      <c r="AY2383">
        <f>VLOOKUP($G2383,county_facts!$A:$BB,47,FALSE)</f>
        <v>554193</v>
      </c>
      <c r="AZ2383">
        <f>VLOOKUP($G2383,county_facts!$A:$BB,48,FALSE)</f>
        <v>161888</v>
      </c>
      <c r="BA2383">
        <f>VLOOKUP($G2383,county_facts!$A:$BB,49,FALSE)</f>
        <v>311758</v>
      </c>
      <c r="BB2383">
        <f>VLOOKUP($G2383,county_facts!$A:$BB,50,FALSE)</f>
        <v>9702</v>
      </c>
      <c r="BC2383">
        <f>VLOOKUP($G2383,county_facts!$A:$BB,51,FALSE)</f>
        <v>23765</v>
      </c>
      <c r="BD2383">
        <f>VLOOKUP($G2383,county_facts!$A:$BB,52,FALSE)</f>
        <v>50</v>
      </c>
      <c r="BE2383">
        <f>VLOOKUP($G2383,county_facts!$A:$BB,53,FALSE)</f>
        <v>473.93</v>
      </c>
      <c r="BF2383">
        <f>VLOOKUP($G2383,county_facts!$A:$BB,54,FALSE)</f>
        <v>68.3</v>
      </c>
    </row>
    <row r="2384" spans="1:58" x14ac:dyDescent="0.3">
      <c r="A2384" t="s">
        <v>6</v>
      </c>
      <c r="B2384" t="s">
        <v>896</v>
      </c>
      <c r="C2384">
        <v>765</v>
      </c>
      <c r="D2384" t="s">
        <v>840</v>
      </c>
      <c r="E2384">
        <v>936</v>
      </c>
      <c r="F2384">
        <v>0.81730769199999997</v>
      </c>
      <c r="G2384">
        <v>51007</v>
      </c>
      <c r="H2384">
        <f>VLOOKUP($G2384,county_facts!$A:$BB,4,FALSE)</f>
        <v>12855</v>
      </c>
      <c r="I2384">
        <f>VLOOKUP($G2384,county_facts!$A:$BB,5,FALSE)</f>
        <v>12695</v>
      </c>
      <c r="J2384">
        <f>VLOOKUP($G2384,county_facts!$A:$BB,6,FALSE)</f>
        <v>1.3</v>
      </c>
      <c r="K2384">
        <f>VLOOKUP($G2384,county_facts!$A:$BB,7,FALSE)</f>
        <v>12690</v>
      </c>
      <c r="L2384">
        <f>VLOOKUP($G2384,county_facts!$A:$BB,8,FALSE)</f>
        <v>5.3</v>
      </c>
      <c r="M2384">
        <f>VLOOKUP($G2384,county_facts!$A:$BB,9,FALSE)</f>
        <v>21.1</v>
      </c>
      <c r="N2384">
        <f>VLOOKUP($G2384,county_facts!$A:$BB,10,FALSE)</f>
        <v>18.2</v>
      </c>
      <c r="O2384">
        <f>VLOOKUP($G2384,county_facts!$A:$BB,11,FALSE)</f>
        <v>51.3</v>
      </c>
      <c r="P2384">
        <f>VLOOKUP($G2384,county_facts!$A:$BB,12,FALSE)</f>
        <v>74.8</v>
      </c>
      <c r="Q2384">
        <f>VLOOKUP($G2384,county_facts!$A:$BB,13,FALSE)</f>
        <v>21.9</v>
      </c>
      <c r="R2384">
        <f>VLOOKUP($G2384,county_facts!$A:$BB,14,FALSE)</f>
        <v>0.6</v>
      </c>
      <c r="S2384">
        <f>VLOOKUP($G2384,county_facts!$A:$BB,15,FALSE)</f>
        <v>1.1000000000000001</v>
      </c>
      <c r="T2384">
        <f>VLOOKUP($G2384,county_facts!$A:$BB,16,FALSE)</f>
        <v>0.1</v>
      </c>
      <c r="U2384">
        <f>VLOOKUP($G2384,county_facts!$A:$BB,17,FALSE)</f>
        <v>1.6</v>
      </c>
      <c r="V2384">
        <f>VLOOKUP($G2384,county_facts!$A:$BB,18,FALSE)</f>
        <v>3.1</v>
      </c>
      <c r="W2384">
        <f>VLOOKUP($G2384,county_facts!$A:$BB,19,FALSE)</f>
        <v>72.7</v>
      </c>
      <c r="X2384">
        <f>VLOOKUP($G2384,county_facts!$A:$BB,20,FALSE)</f>
        <v>93.5</v>
      </c>
      <c r="Y2384">
        <f>VLOOKUP($G2384,county_facts!$A:$BB,21,FALSE)</f>
        <v>1.2</v>
      </c>
      <c r="Z2384">
        <f>VLOOKUP($G2384,county_facts!$A:$BB,22,FALSE)</f>
        <v>3.7</v>
      </c>
      <c r="AA2384">
        <f>VLOOKUP($G2384,county_facts!$A:$BB,23,FALSE)</f>
        <v>78.900000000000006</v>
      </c>
      <c r="AB2384">
        <f>VLOOKUP($G2384,county_facts!$A:$BB,24,FALSE)</f>
        <v>14</v>
      </c>
      <c r="AC2384">
        <f>VLOOKUP($G2384,county_facts!$A:$BB,25,FALSE)</f>
        <v>1082</v>
      </c>
      <c r="AD2384">
        <f>VLOOKUP($G2384,county_facts!$A:$BB,26,FALSE)</f>
        <v>34.200000000000003</v>
      </c>
      <c r="AE2384">
        <f>VLOOKUP($G2384,county_facts!$A:$BB,27,FALSE)</f>
        <v>5427</v>
      </c>
      <c r="AF2384">
        <f>VLOOKUP($G2384,county_facts!$A:$BB,28,FALSE)</f>
        <v>79.900000000000006</v>
      </c>
      <c r="AG2384">
        <f>VLOOKUP($G2384,county_facts!$A:$BB,29,FALSE)</f>
        <v>1.6</v>
      </c>
      <c r="AH2384">
        <f>VLOOKUP($G2384,county_facts!$A:$BB,30,FALSE)</f>
        <v>180700</v>
      </c>
      <c r="AI2384">
        <f>VLOOKUP($G2384,county_facts!$A:$BB,31,FALSE)</f>
        <v>4808</v>
      </c>
      <c r="AJ2384">
        <f>VLOOKUP($G2384,county_facts!$A:$BB,32,FALSE)</f>
        <v>2.62</v>
      </c>
      <c r="AK2384">
        <f>VLOOKUP($G2384,county_facts!$A:$BB,33,FALSE)</f>
        <v>25100</v>
      </c>
      <c r="AL2384">
        <f>VLOOKUP($G2384,county_facts!$A:$BB,34,FALSE)</f>
        <v>52885</v>
      </c>
      <c r="AM2384">
        <f>VLOOKUP($G2384,county_facts!$A:$BB,35,FALSE)</f>
        <v>8.3000000000000007</v>
      </c>
      <c r="AN2384">
        <f>VLOOKUP($G2384,county_facts!$A:$BB,36,FALSE)</f>
        <v>258</v>
      </c>
      <c r="AO2384">
        <f>VLOOKUP($G2384,county_facts!$A:$BB,37,FALSE)</f>
        <v>1804</v>
      </c>
      <c r="AP2384">
        <f>VLOOKUP($G2384,county_facts!$A:$BB,38,FALSE)</f>
        <v>-2.7</v>
      </c>
      <c r="AQ2384">
        <f>VLOOKUP($G2384,county_facts!$A:$BB,39,FALSE)</f>
        <v>824</v>
      </c>
      <c r="AR2384">
        <f>VLOOKUP($G2384,county_facts!$A:$BB,40,FALSE)</f>
        <v>1232</v>
      </c>
      <c r="AS2384">
        <f>VLOOKUP($G2384,county_facts!$A:$BB,41,FALSE)</f>
        <v>0</v>
      </c>
      <c r="AT2384">
        <f>VLOOKUP($G2384,county_facts!$A:$BB,42,FALSE)</f>
        <v>0</v>
      </c>
      <c r="AU2384">
        <f>VLOOKUP($G2384,county_facts!$A:$BB,43,FALSE)</f>
        <v>0</v>
      </c>
      <c r="AV2384">
        <f>VLOOKUP($G2384,county_facts!$A:$BB,44,FALSE)</f>
        <v>0</v>
      </c>
      <c r="AW2384">
        <f>VLOOKUP($G2384,county_facts!$A:$BB,45,FALSE)</f>
        <v>0</v>
      </c>
      <c r="AX2384">
        <f>VLOOKUP($G2384,county_facts!$A:$BB,46,FALSE)</f>
        <v>0</v>
      </c>
      <c r="AY2384">
        <f>VLOOKUP($G2384,county_facts!$A:$BB,47,FALSE)</f>
        <v>0</v>
      </c>
      <c r="AZ2384">
        <f>VLOOKUP($G2384,county_facts!$A:$BB,48,FALSE)</f>
        <v>55377</v>
      </c>
      <c r="BA2384">
        <f>VLOOKUP($G2384,county_facts!$A:$BB,49,FALSE)</f>
        <v>67957</v>
      </c>
      <c r="BB2384">
        <f>VLOOKUP($G2384,county_facts!$A:$BB,50,FALSE)</f>
        <v>5368</v>
      </c>
      <c r="BC2384">
        <f>VLOOKUP($G2384,county_facts!$A:$BB,51,FALSE)</f>
        <v>3834</v>
      </c>
      <c r="BD2384">
        <f>VLOOKUP($G2384,county_facts!$A:$BB,52,FALSE)</f>
        <v>40</v>
      </c>
      <c r="BE2384">
        <f>VLOOKUP($G2384,county_facts!$A:$BB,53,FALSE)</f>
        <v>355.27</v>
      </c>
      <c r="BF2384">
        <f>VLOOKUP($G2384,county_facts!$A:$BB,54,FALSE)</f>
        <v>35.700000000000003</v>
      </c>
    </row>
    <row r="2385" spans="1:58" x14ac:dyDescent="0.3">
      <c r="A2385" t="s">
        <v>9</v>
      </c>
      <c r="B2385" t="s">
        <v>896</v>
      </c>
      <c r="C2385">
        <v>171</v>
      </c>
      <c r="D2385" t="s">
        <v>840</v>
      </c>
      <c r="E2385">
        <v>936</v>
      </c>
      <c r="F2385">
        <v>0.182692308</v>
      </c>
      <c r="G2385">
        <v>51007</v>
      </c>
      <c r="H2385">
        <f>VLOOKUP($G2385,county_facts!$A:$BB,4,FALSE)</f>
        <v>12855</v>
      </c>
      <c r="I2385">
        <f>VLOOKUP($G2385,county_facts!$A:$BB,5,FALSE)</f>
        <v>12695</v>
      </c>
      <c r="J2385">
        <f>VLOOKUP($G2385,county_facts!$A:$BB,6,FALSE)</f>
        <v>1.3</v>
      </c>
      <c r="K2385">
        <f>VLOOKUP($G2385,county_facts!$A:$BB,7,FALSE)</f>
        <v>12690</v>
      </c>
      <c r="L2385">
        <f>VLOOKUP($G2385,county_facts!$A:$BB,8,FALSE)</f>
        <v>5.3</v>
      </c>
      <c r="M2385">
        <f>VLOOKUP($G2385,county_facts!$A:$BB,9,FALSE)</f>
        <v>21.1</v>
      </c>
      <c r="N2385">
        <f>VLOOKUP($G2385,county_facts!$A:$BB,10,FALSE)</f>
        <v>18.2</v>
      </c>
      <c r="O2385">
        <f>VLOOKUP($G2385,county_facts!$A:$BB,11,FALSE)</f>
        <v>51.3</v>
      </c>
      <c r="P2385">
        <f>VLOOKUP($G2385,county_facts!$A:$BB,12,FALSE)</f>
        <v>74.8</v>
      </c>
      <c r="Q2385">
        <f>VLOOKUP($G2385,county_facts!$A:$BB,13,FALSE)</f>
        <v>21.9</v>
      </c>
      <c r="R2385">
        <f>VLOOKUP($G2385,county_facts!$A:$BB,14,FALSE)</f>
        <v>0.6</v>
      </c>
      <c r="S2385">
        <f>VLOOKUP($G2385,county_facts!$A:$BB,15,FALSE)</f>
        <v>1.1000000000000001</v>
      </c>
      <c r="T2385">
        <f>VLOOKUP($G2385,county_facts!$A:$BB,16,FALSE)</f>
        <v>0.1</v>
      </c>
      <c r="U2385">
        <f>VLOOKUP($G2385,county_facts!$A:$BB,17,FALSE)</f>
        <v>1.6</v>
      </c>
      <c r="V2385">
        <f>VLOOKUP($G2385,county_facts!$A:$BB,18,FALSE)</f>
        <v>3.1</v>
      </c>
      <c r="W2385">
        <f>VLOOKUP($G2385,county_facts!$A:$BB,19,FALSE)</f>
        <v>72.7</v>
      </c>
      <c r="X2385">
        <f>VLOOKUP($G2385,county_facts!$A:$BB,20,FALSE)</f>
        <v>93.5</v>
      </c>
      <c r="Y2385">
        <f>VLOOKUP($G2385,county_facts!$A:$BB,21,FALSE)</f>
        <v>1.2</v>
      </c>
      <c r="Z2385">
        <f>VLOOKUP($G2385,county_facts!$A:$BB,22,FALSE)</f>
        <v>3.7</v>
      </c>
      <c r="AA2385">
        <f>VLOOKUP($G2385,county_facts!$A:$BB,23,FALSE)</f>
        <v>78.900000000000006</v>
      </c>
      <c r="AB2385">
        <f>VLOOKUP($G2385,county_facts!$A:$BB,24,FALSE)</f>
        <v>14</v>
      </c>
      <c r="AC2385">
        <f>VLOOKUP($G2385,county_facts!$A:$BB,25,FALSE)</f>
        <v>1082</v>
      </c>
      <c r="AD2385">
        <f>VLOOKUP($G2385,county_facts!$A:$BB,26,FALSE)</f>
        <v>34.200000000000003</v>
      </c>
      <c r="AE2385">
        <f>VLOOKUP($G2385,county_facts!$A:$BB,27,FALSE)</f>
        <v>5427</v>
      </c>
      <c r="AF2385">
        <f>VLOOKUP($G2385,county_facts!$A:$BB,28,FALSE)</f>
        <v>79.900000000000006</v>
      </c>
      <c r="AG2385">
        <f>VLOOKUP($G2385,county_facts!$A:$BB,29,FALSE)</f>
        <v>1.6</v>
      </c>
      <c r="AH2385">
        <f>VLOOKUP($G2385,county_facts!$A:$BB,30,FALSE)</f>
        <v>180700</v>
      </c>
      <c r="AI2385">
        <f>VLOOKUP($G2385,county_facts!$A:$BB,31,FALSE)</f>
        <v>4808</v>
      </c>
      <c r="AJ2385">
        <f>VLOOKUP($G2385,county_facts!$A:$BB,32,FALSE)</f>
        <v>2.62</v>
      </c>
      <c r="AK2385">
        <f>VLOOKUP($G2385,county_facts!$A:$BB,33,FALSE)</f>
        <v>25100</v>
      </c>
      <c r="AL2385">
        <f>VLOOKUP($G2385,county_facts!$A:$BB,34,FALSE)</f>
        <v>52885</v>
      </c>
      <c r="AM2385">
        <f>VLOOKUP($G2385,county_facts!$A:$BB,35,FALSE)</f>
        <v>8.3000000000000007</v>
      </c>
      <c r="AN2385">
        <f>VLOOKUP($G2385,county_facts!$A:$BB,36,FALSE)</f>
        <v>258</v>
      </c>
      <c r="AO2385">
        <f>VLOOKUP($G2385,county_facts!$A:$BB,37,FALSE)</f>
        <v>1804</v>
      </c>
      <c r="AP2385">
        <f>VLOOKUP($G2385,county_facts!$A:$BB,38,FALSE)</f>
        <v>-2.7</v>
      </c>
      <c r="AQ2385">
        <f>VLOOKUP($G2385,county_facts!$A:$BB,39,FALSE)</f>
        <v>824</v>
      </c>
      <c r="AR2385">
        <f>VLOOKUP($G2385,county_facts!$A:$BB,40,FALSE)</f>
        <v>1232</v>
      </c>
      <c r="AS2385">
        <f>VLOOKUP($G2385,county_facts!$A:$BB,41,FALSE)</f>
        <v>0</v>
      </c>
      <c r="AT2385">
        <f>VLOOKUP($G2385,county_facts!$A:$BB,42,FALSE)</f>
        <v>0</v>
      </c>
      <c r="AU2385">
        <f>VLOOKUP($G2385,county_facts!$A:$BB,43,FALSE)</f>
        <v>0</v>
      </c>
      <c r="AV2385">
        <f>VLOOKUP($G2385,county_facts!$A:$BB,44,FALSE)</f>
        <v>0</v>
      </c>
      <c r="AW2385">
        <f>VLOOKUP($G2385,county_facts!$A:$BB,45,FALSE)</f>
        <v>0</v>
      </c>
      <c r="AX2385">
        <f>VLOOKUP($G2385,county_facts!$A:$BB,46,FALSE)</f>
        <v>0</v>
      </c>
      <c r="AY2385">
        <f>VLOOKUP($G2385,county_facts!$A:$BB,47,FALSE)</f>
        <v>0</v>
      </c>
      <c r="AZ2385">
        <f>VLOOKUP($G2385,county_facts!$A:$BB,48,FALSE)</f>
        <v>55377</v>
      </c>
      <c r="BA2385">
        <f>VLOOKUP($G2385,county_facts!$A:$BB,49,FALSE)</f>
        <v>67957</v>
      </c>
      <c r="BB2385">
        <f>VLOOKUP($G2385,county_facts!$A:$BB,50,FALSE)</f>
        <v>5368</v>
      </c>
      <c r="BC2385">
        <f>VLOOKUP($G2385,county_facts!$A:$BB,51,FALSE)</f>
        <v>3834</v>
      </c>
      <c r="BD2385">
        <f>VLOOKUP($G2385,county_facts!$A:$BB,52,FALSE)</f>
        <v>40</v>
      </c>
      <c r="BE2385">
        <f>VLOOKUP($G2385,county_facts!$A:$BB,53,FALSE)</f>
        <v>355.27</v>
      </c>
      <c r="BF2385">
        <f>VLOOKUP($G2385,county_facts!$A:$BB,54,FALSE)</f>
        <v>35.700000000000003</v>
      </c>
    </row>
    <row r="2386" spans="1:58" x14ac:dyDescent="0.3">
      <c r="A2386" t="s">
        <v>6</v>
      </c>
      <c r="B2386" t="s">
        <v>477</v>
      </c>
      <c r="C2386">
        <v>586</v>
      </c>
      <c r="D2386" t="s">
        <v>840</v>
      </c>
      <c r="E2386">
        <v>820</v>
      </c>
      <c r="F2386">
        <v>0.71463414599999997</v>
      </c>
      <c r="G2386">
        <v>51005</v>
      </c>
      <c r="H2386">
        <f>VLOOKUP($G2386,county_facts!$A:$BB,4,FALSE)</f>
        <v>15820</v>
      </c>
      <c r="I2386">
        <f>VLOOKUP($G2386,county_facts!$A:$BB,5,FALSE)</f>
        <v>16261</v>
      </c>
      <c r="J2386">
        <f>VLOOKUP($G2386,county_facts!$A:$BB,6,FALSE)</f>
        <v>-2.7</v>
      </c>
      <c r="K2386">
        <f>VLOOKUP($G2386,county_facts!$A:$BB,7,FALSE)</f>
        <v>16250</v>
      </c>
      <c r="L2386">
        <f>VLOOKUP($G2386,county_facts!$A:$BB,8,FALSE)</f>
        <v>4.3</v>
      </c>
      <c r="M2386">
        <f>VLOOKUP($G2386,county_facts!$A:$BB,9,FALSE)</f>
        <v>19.100000000000001</v>
      </c>
      <c r="N2386">
        <f>VLOOKUP($G2386,county_facts!$A:$BB,10,FALSE)</f>
        <v>24.3</v>
      </c>
      <c r="O2386">
        <f>VLOOKUP($G2386,county_facts!$A:$BB,11,FALSE)</f>
        <v>50.8</v>
      </c>
      <c r="P2386">
        <f>VLOOKUP($G2386,county_facts!$A:$BB,12,FALSE)</f>
        <v>92.9</v>
      </c>
      <c r="Q2386">
        <f>VLOOKUP($G2386,county_facts!$A:$BB,13,FALSE)</f>
        <v>4.8</v>
      </c>
      <c r="R2386">
        <f>VLOOKUP($G2386,county_facts!$A:$BB,14,FALSE)</f>
        <v>0.2</v>
      </c>
      <c r="S2386">
        <f>VLOOKUP($G2386,county_facts!$A:$BB,15,FALSE)</f>
        <v>0.5</v>
      </c>
      <c r="T2386">
        <f>VLOOKUP($G2386,county_facts!$A:$BB,16,FALSE)</f>
        <v>0.1</v>
      </c>
      <c r="U2386">
        <f>VLOOKUP($G2386,county_facts!$A:$BB,17,FALSE)</f>
        <v>1.5</v>
      </c>
      <c r="V2386">
        <f>VLOOKUP($G2386,county_facts!$A:$BB,18,FALSE)</f>
        <v>1.4</v>
      </c>
      <c r="W2386">
        <f>VLOOKUP($G2386,county_facts!$A:$BB,19,FALSE)</f>
        <v>91.8</v>
      </c>
      <c r="X2386">
        <f>VLOOKUP($G2386,county_facts!$A:$BB,20,FALSE)</f>
        <v>89.7</v>
      </c>
      <c r="Y2386">
        <f>VLOOKUP($G2386,county_facts!$A:$BB,21,FALSE)</f>
        <v>1.4</v>
      </c>
      <c r="Z2386">
        <f>VLOOKUP($G2386,county_facts!$A:$BB,22,FALSE)</f>
        <v>2.2999999999999998</v>
      </c>
      <c r="AA2386">
        <f>VLOOKUP($G2386,county_facts!$A:$BB,23,FALSE)</f>
        <v>82.7</v>
      </c>
      <c r="AB2386">
        <f>VLOOKUP($G2386,county_facts!$A:$BB,24,FALSE)</f>
        <v>16.399999999999999</v>
      </c>
      <c r="AC2386">
        <f>VLOOKUP($G2386,county_facts!$A:$BB,25,FALSE)</f>
        <v>1435</v>
      </c>
      <c r="AD2386">
        <f>VLOOKUP($G2386,county_facts!$A:$BB,26,FALSE)</f>
        <v>23.4</v>
      </c>
      <c r="AE2386">
        <f>VLOOKUP($G2386,county_facts!$A:$BB,27,FALSE)</f>
        <v>8048</v>
      </c>
      <c r="AF2386">
        <f>VLOOKUP($G2386,county_facts!$A:$BB,28,FALSE)</f>
        <v>79.900000000000006</v>
      </c>
      <c r="AG2386">
        <f>VLOOKUP($G2386,county_facts!$A:$BB,29,FALSE)</f>
        <v>8.1999999999999993</v>
      </c>
      <c r="AH2386">
        <f>VLOOKUP($G2386,county_facts!$A:$BB,30,FALSE)</f>
        <v>114600</v>
      </c>
      <c r="AI2386">
        <f>VLOOKUP($G2386,county_facts!$A:$BB,31,FALSE)</f>
        <v>6773</v>
      </c>
      <c r="AJ2386">
        <f>VLOOKUP($G2386,county_facts!$A:$BB,32,FALSE)</f>
        <v>2.35</v>
      </c>
      <c r="AK2386">
        <f>VLOOKUP($G2386,county_facts!$A:$BB,33,FALSE)</f>
        <v>24162</v>
      </c>
      <c r="AL2386">
        <f>VLOOKUP($G2386,county_facts!$A:$BB,34,FALSE)</f>
        <v>44848</v>
      </c>
      <c r="AM2386">
        <f>VLOOKUP($G2386,county_facts!$A:$BB,35,FALSE)</f>
        <v>12.6</v>
      </c>
      <c r="AN2386">
        <f>VLOOKUP($G2386,county_facts!$A:$BB,36,FALSE)</f>
        <v>243</v>
      </c>
      <c r="AO2386">
        <f>VLOOKUP($G2386,county_facts!$A:$BB,37,FALSE)</f>
        <v>2471</v>
      </c>
      <c r="AP2386">
        <f>VLOOKUP($G2386,county_facts!$A:$BB,38,FALSE)</f>
        <v>1.6</v>
      </c>
      <c r="AQ2386">
        <f>VLOOKUP($G2386,county_facts!$A:$BB,39,FALSE)</f>
        <v>641</v>
      </c>
      <c r="AR2386">
        <f>VLOOKUP($G2386,county_facts!$A:$BB,40,FALSE)</f>
        <v>846</v>
      </c>
      <c r="AS2386">
        <f>VLOOKUP($G2386,county_facts!$A:$BB,41,FALSE)</f>
        <v>0</v>
      </c>
      <c r="AT2386">
        <f>VLOOKUP($G2386,county_facts!$A:$BB,42,FALSE)</f>
        <v>0</v>
      </c>
      <c r="AU2386">
        <f>VLOOKUP($G2386,county_facts!$A:$BB,43,FALSE)</f>
        <v>0</v>
      </c>
      <c r="AV2386">
        <f>VLOOKUP($G2386,county_facts!$A:$BB,44,FALSE)</f>
        <v>0</v>
      </c>
      <c r="AW2386">
        <f>VLOOKUP($G2386,county_facts!$A:$BB,45,FALSE)</f>
        <v>0</v>
      </c>
      <c r="AX2386">
        <f>VLOOKUP($G2386,county_facts!$A:$BB,46,FALSE)</f>
        <v>41.4</v>
      </c>
      <c r="AY2386">
        <f>VLOOKUP($G2386,county_facts!$A:$BB,47,FALSE)</f>
        <v>0</v>
      </c>
      <c r="AZ2386">
        <f>VLOOKUP($G2386,county_facts!$A:$BB,48,FALSE)</f>
        <v>2179</v>
      </c>
      <c r="BA2386">
        <f>VLOOKUP($G2386,county_facts!$A:$BB,49,FALSE)</f>
        <v>123147</v>
      </c>
      <c r="BB2386">
        <f>VLOOKUP($G2386,county_facts!$A:$BB,50,FALSE)</f>
        <v>7491</v>
      </c>
      <c r="BC2386">
        <f>VLOOKUP($G2386,county_facts!$A:$BB,51,FALSE)</f>
        <v>11029</v>
      </c>
      <c r="BD2386">
        <f>VLOOKUP($G2386,county_facts!$A:$BB,52,FALSE)</f>
        <v>17</v>
      </c>
      <c r="BE2386">
        <f>VLOOKUP($G2386,county_facts!$A:$BB,53,FALSE)</f>
        <v>445.46</v>
      </c>
      <c r="BF2386">
        <f>VLOOKUP($G2386,county_facts!$A:$BB,54,FALSE)</f>
        <v>36.5</v>
      </c>
    </row>
    <row r="2387" spans="1:58" x14ac:dyDescent="0.3">
      <c r="A2387" t="s">
        <v>9</v>
      </c>
      <c r="B2387" t="s">
        <v>477</v>
      </c>
      <c r="C2387">
        <v>234</v>
      </c>
      <c r="D2387" t="s">
        <v>840</v>
      </c>
      <c r="E2387">
        <v>820</v>
      </c>
      <c r="F2387">
        <v>0.28536585399999997</v>
      </c>
      <c r="G2387">
        <v>51005</v>
      </c>
      <c r="H2387">
        <f>VLOOKUP($G2387,county_facts!$A:$BB,4,FALSE)</f>
        <v>15820</v>
      </c>
      <c r="I2387">
        <f>VLOOKUP($G2387,county_facts!$A:$BB,5,FALSE)</f>
        <v>16261</v>
      </c>
      <c r="J2387">
        <f>VLOOKUP($G2387,county_facts!$A:$BB,6,FALSE)</f>
        <v>-2.7</v>
      </c>
      <c r="K2387">
        <f>VLOOKUP($G2387,county_facts!$A:$BB,7,FALSE)</f>
        <v>16250</v>
      </c>
      <c r="L2387">
        <f>VLOOKUP($G2387,county_facts!$A:$BB,8,FALSE)</f>
        <v>4.3</v>
      </c>
      <c r="M2387">
        <f>VLOOKUP($G2387,county_facts!$A:$BB,9,FALSE)</f>
        <v>19.100000000000001</v>
      </c>
      <c r="N2387">
        <f>VLOOKUP($G2387,county_facts!$A:$BB,10,FALSE)</f>
        <v>24.3</v>
      </c>
      <c r="O2387">
        <f>VLOOKUP($G2387,county_facts!$A:$BB,11,FALSE)</f>
        <v>50.8</v>
      </c>
      <c r="P2387">
        <f>VLOOKUP($G2387,county_facts!$A:$BB,12,FALSE)</f>
        <v>92.9</v>
      </c>
      <c r="Q2387">
        <f>VLOOKUP($G2387,county_facts!$A:$BB,13,FALSE)</f>
        <v>4.8</v>
      </c>
      <c r="R2387">
        <f>VLOOKUP($G2387,county_facts!$A:$BB,14,FALSE)</f>
        <v>0.2</v>
      </c>
      <c r="S2387">
        <f>VLOOKUP($G2387,county_facts!$A:$BB,15,FALSE)</f>
        <v>0.5</v>
      </c>
      <c r="T2387">
        <f>VLOOKUP($G2387,county_facts!$A:$BB,16,FALSE)</f>
        <v>0.1</v>
      </c>
      <c r="U2387">
        <f>VLOOKUP($G2387,county_facts!$A:$BB,17,FALSE)</f>
        <v>1.5</v>
      </c>
      <c r="V2387">
        <f>VLOOKUP($G2387,county_facts!$A:$BB,18,FALSE)</f>
        <v>1.4</v>
      </c>
      <c r="W2387">
        <f>VLOOKUP($G2387,county_facts!$A:$BB,19,FALSE)</f>
        <v>91.8</v>
      </c>
      <c r="X2387">
        <f>VLOOKUP($G2387,county_facts!$A:$BB,20,FALSE)</f>
        <v>89.7</v>
      </c>
      <c r="Y2387">
        <f>VLOOKUP($G2387,county_facts!$A:$BB,21,FALSE)</f>
        <v>1.4</v>
      </c>
      <c r="Z2387">
        <f>VLOOKUP($G2387,county_facts!$A:$BB,22,FALSE)</f>
        <v>2.2999999999999998</v>
      </c>
      <c r="AA2387">
        <f>VLOOKUP($G2387,county_facts!$A:$BB,23,FALSE)</f>
        <v>82.7</v>
      </c>
      <c r="AB2387">
        <f>VLOOKUP($G2387,county_facts!$A:$BB,24,FALSE)</f>
        <v>16.399999999999999</v>
      </c>
      <c r="AC2387">
        <f>VLOOKUP($G2387,county_facts!$A:$BB,25,FALSE)</f>
        <v>1435</v>
      </c>
      <c r="AD2387">
        <f>VLOOKUP($G2387,county_facts!$A:$BB,26,FALSE)</f>
        <v>23.4</v>
      </c>
      <c r="AE2387">
        <f>VLOOKUP($G2387,county_facts!$A:$BB,27,FALSE)</f>
        <v>8048</v>
      </c>
      <c r="AF2387">
        <f>VLOOKUP($G2387,county_facts!$A:$BB,28,FALSE)</f>
        <v>79.900000000000006</v>
      </c>
      <c r="AG2387">
        <f>VLOOKUP($G2387,county_facts!$A:$BB,29,FALSE)</f>
        <v>8.1999999999999993</v>
      </c>
      <c r="AH2387">
        <f>VLOOKUP($G2387,county_facts!$A:$BB,30,FALSE)</f>
        <v>114600</v>
      </c>
      <c r="AI2387">
        <f>VLOOKUP($G2387,county_facts!$A:$BB,31,FALSE)</f>
        <v>6773</v>
      </c>
      <c r="AJ2387">
        <f>VLOOKUP($G2387,county_facts!$A:$BB,32,FALSE)</f>
        <v>2.35</v>
      </c>
      <c r="AK2387">
        <f>VLOOKUP($G2387,county_facts!$A:$BB,33,FALSE)</f>
        <v>24162</v>
      </c>
      <c r="AL2387">
        <f>VLOOKUP($G2387,county_facts!$A:$BB,34,FALSE)</f>
        <v>44848</v>
      </c>
      <c r="AM2387">
        <f>VLOOKUP($G2387,county_facts!$A:$BB,35,FALSE)</f>
        <v>12.6</v>
      </c>
      <c r="AN2387">
        <f>VLOOKUP($G2387,county_facts!$A:$BB,36,FALSE)</f>
        <v>243</v>
      </c>
      <c r="AO2387">
        <f>VLOOKUP($G2387,county_facts!$A:$BB,37,FALSE)</f>
        <v>2471</v>
      </c>
      <c r="AP2387">
        <f>VLOOKUP($G2387,county_facts!$A:$BB,38,FALSE)</f>
        <v>1.6</v>
      </c>
      <c r="AQ2387">
        <f>VLOOKUP($G2387,county_facts!$A:$BB,39,FALSE)</f>
        <v>641</v>
      </c>
      <c r="AR2387">
        <f>VLOOKUP($G2387,county_facts!$A:$BB,40,FALSE)</f>
        <v>846</v>
      </c>
      <c r="AS2387">
        <f>VLOOKUP($G2387,county_facts!$A:$BB,41,FALSE)</f>
        <v>0</v>
      </c>
      <c r="AT2387">
        <f>VLOOKUP($G2387,county_facts!$A:$BB,42,FALSE)</f>
        <v>0</v>
      </c>
      <c r="AU2387">
        <f>VLOOKUP($G2387,county_facts!$A:$BB,43,FALSE)</f>
        <v>0</v>
      </c>
      <c r="AV2387">
        <f>VLOOKUP($G2387,county_facts!$A:$BB,44,FALSE)</f>
        <v>0</v>
      </c>
      <c r="AW2387">
        <f>VLOOKUP($G2387,county_facts!$A:$BB,45,FALSE)</f>
        <v>0</v>
      </c>
      <c r="AX2387">
        <f>VLOOKUP($G2387,county_facts!$A:$BB,46,FALSE)</f>
        <v>41.4</v>
      </c>
      <c r="AY2387">
        <f>VLOOKUP($G2387,county_facts!$A:$BB,47,FALSE)</f>
        <v>0</v>
      </c>
      <c r="AZ2387">
        <f>VLOOKUP($G2387,county_facts!$A:$BB,48,FALSE)</f>
        <v>2179</v>
      </c>
      <c r="BA2387">
        <f>VLOOKUP($G2387,county_facts!$A:$BB,49,FALSE)</f>
        <v>123147</v>
      </c>
      <c r="BB2387">
        <f>VLOOKUP($G2387,county_facts!$A:$BB,50,FALSE)</f>
        <v>7491</v>
      </c>
      <c r="BC2387">
        <f>VLOOKUP($G2387,county_facts!$A:$BB,51,FALSE)</f>
        <v>11029</v>
      </c>
      <c r="BD2387">
        <f>VLOOKUP($G2387,county_facts!$A:$BB,52,FALSE)</f>
        <v>17</v>
      </c>
      <c r="BE2387">
        <f>VLOOKUP($G2387,county_facts!$A:$BB,53,FALSE)</f>
        <v>445.46</v>
      </c>
      <c r="BF2387">
        <f>VLOOKUP($G2387,county_facts!$A:$BB,54,FALSE)</f>
        <v>36.5</v>
      </c>
    </row>
    <row r="2388" spans="1:58" x14ac:dyDescent="0.3">
      <c r="A2388" t="s">
        <v>6</v>
      </c>
      <c r="B2388" t="s">
        <v>944</v>
      </c>
      <c r="C2388">
        <v>20782</v>
      </c>
      <c r="D2388" t="s">
        <v>840</v>
      </c>
      <c r="E2388">
        <v>28368</v>
      </c>
      <c r="F2388">
        <v>0.73258601199999995</v>
      </c>
      <c r="G2388">
        <v>51510</v>
      </c>
      <c r="H2388">
        <f>VLOOKUP($G2388,county_facts!$A:$BB,4,FALSE)</f>
        <v>150575</v>
      </c>
      <c r="I2388">
        <f>VLOOKUP($G2388,county_facts!$A:$BB,5,FALSE)</f>
        <v>140006</v>
      </c>
      <c r="J2388">
        <f>VLOOKUP($G2388,county_facts!$A:$BB,6,FALSE)</f>
        <v>7.5</v>
      </c>
      <c r="K2388">
        <f>VLOOKUP($G2388,county_facts!$A:$BB,7,FALSE)</f>
        <v>139966</v>
      </c>
      <c r="L2388">
        <f>VLOOKUP($G2388,county_facts!$A:$BB,8,FALSE)</f>
        <v>7.5</v>
      </c>
      <c r="M2388">
        <f>VLOOKUP($G2388,county_facts!$A:$BB,9,FALSE)</f>
        <v>17.8</v>
      </c>
      <c r="N2388">
        <f>VLOOKUP($G2388,county_facts!$A:$BB,10,FALSE)</f>
        <v>10.1</v>
      </c>
      <c r="O2388">
        <f>VLOOKUP($G2388,county_facts!$A:$BB,11,FALSE)</f>
        <v>51.6</v>
      </c>
      <c r="P2388">
        <f>VLOOKUP($G2388,county_facts!$A:$BB,12,FALSE)</f>
        <v>66.400000000000006</v>
      </c>
      <c r="Q2388">
        <f>VLOOKUP($G2388,county_facts!$A:$BB,13,FALSE)</f>
        <v>22.6</v>
      </c>
      <c r="R2388">
        <f>VLOOKUP($G2388,county_facts!$A:$BB,14,FALSE)</f>
        <v>0.8</v>
      </c>
      <c r="S2388">
        <f>VLOOKUP($G2388,county_facts!$A:$BB,15,FALSE)</f>
        <v>6.9</v>
      </c>
      <c r="T2388">
        <f>VLOOKUP($G2388,county_facts!$A:$BB,16,FALSE)</f>
        <v>0.1</v>
      </c>
      <c r="U2388">
        <f>VLOOKUP($G2388,county_facts!$A:$BB,17,FALSE)</f>
        <v>3.1</v>
      </c>
      <c r="V2388">
        <f>VLOOKUP($G2388,county_facts!$A:$BB,18,FALSE)</f>
        <v>16.600000000000001</v>
      </c>
      <c r="W2388">
        <f>VLOOKUP($G2388,county_facts!$A:$BB,19,FALSE)</f>
        <v>52.3</v>
      </c>
      <c r="X2388">
        <f>VLOOKUP($G2388,county_facts!$A:$BB,20,FALSE)</f>
        <v>78.3</v>
      </c>
      <c r="Y2388">
        <f>VLOOKUP($G2388,county_facts!$A:$BB,21,FALSE)</f>
        <v>26.3</v>
      </c>
      <c r="Z2388">
        <f>VLOOKUP($G2388,county_facts!$A:$BB,22,FALSE)</f>
        <v>31.1</v>
      </c>
      <c r="AA2388">
        <f>VLOOKUP($G2388,county_facts!$A:$BB,23,FALSE)</f>
        <v>91.2</v>
      </c>
      <c r="AB2388">
        <f>VLOOKUP($G2388,county_facts!$A:$BB,24,FALSE)</f>
        <v>61.4</v>
      </c>
      <c r="AC2388">
        <f>VLOOKUP($G2388,county_facts!$A:$BB,25,FALSE)</f>
        <v>10810</v>
      </c>
      <c r="AD2388">
        <f>VLOOKUP($G2388,county_facts!$A:$BB,26,FALSE)</f>
        <v>30.5</v>
      </c>
      <c r="AE2388">
        <f>VLOOKUP($G2388,county_facts!$A:$BB,27,FALSE)</f>
        <v>75329</v>
      </c>
      <c r="AF2388">
        <f>VLOOKUP($G2388,county_facts!$A:$BB,28,FALSE)</f>
        <v>43.3</v>
      </c>
      <c r="AG2388">
        <f>VLOOKUP($G2388,county_facts!$A:$BB,29,FALSE)</f>
        <v>63.1</v>
      </c>
      <c r="AH2388">
        <f>VLOOKUP($G2388,county_facts!$A:$BB,30,FALSE)</f>
        <v>476700</v>
      </c>
      <c r="AI2388">
        <f>VLOOKUP($G2388,county_facts!$A:$BB,31,FALSE)</f>
        <v>65369</v>
      </c>
      <c r="AJ2388">
        <f>VLOOKUP($G2388,county_facts!$A:$BB,32,FALSE)</f>
        <v>2.17</v>
      </c>
      <c r="AK2388">
        <f>VLOOKUP($G2388,county_facts!$A:$BB,33,FALSE)</f>
        <v>54608</v>
      </c>
      <c r="AL2388">
        <f>VLOOKUP($G2388,county_facts!$A:$BB,34,FALSE)</f>
        <v>85706</v>
      </c>
      <c r="AM2388">
        <f>VLOOKUP($G2388,county_facts!$A:$BB,35,FALSE)</f>
        <v>8.4</v>
      </c>
      <c r="AN2388">
        <f>VLOOKUP($G2388,county_facts!$A:$BB,36,FALSE)</f>
        <v>4640</v>
      </c>
      <c r="AO2388">
        <f>VLOOKUP($G2388,county_facts!$A:$BB,37,FALSE)</f>
        <v>83411</v>
      </c>
      <c r="AP2388">
        <f>VLOOKUP($G2388,county_facts!$A:$BB,38,FALSE)</f>
        <v>0.1</v>
      </c>
      <c r="AQ2388">
        <f>VLOOKUP($G2388,county_facts!$A:$BB,39,FALSE)</f>
        <v>13472</v>
      </c>
      <c r="AR2388">
        <f>VLOOKUP($G2388,county_facts!$A:$BB,40,FALSE)</f>
        <v>15161</v>
      </c>
      <c r="AS2388">
        <f>VLOOKUP($G2388,county_facts!$A:$BB,41,FALSE)</f>
        <v>14</v>
      </c>
      <c r="AT2388">
        <f>VLOOKUP($G2388,county_facts!$A:$BB,42,FALSE)</f>
        <v>0.8</v>
      </c>
      <c r="AU2388">
        <f>VLOOKUP($G2388,county_facts!$A:$BB,43,FALSE)</f>
        <v>7.6</v>
      </c>
      <c r="AV2388">
        <f>VLOOKUP($G2388,county_facts!$A:$BB,44,FALSE)</f>
        <v>0</v>
      </c>
      <c r="AW2388">
        <f>VLOOKUP($G2388,county_facts!$A:$BB,45,FALSE)</f>
        <v>6.8</v>
      </c>
      <c r="AX2388">
        <f>VLOOKUP($G2388,county_facts!$A:$BB,46,FALSE)</f>
        <v>32.6</v>
      </c>
      <c r="AY2388">
        <f>VLOOKUP($G2388,county_facts!$A:$BB,47,FALSE)</f>
        <v>284508</v>
      </c>
      <c r="AZ2388">
        <f>VLOOKUP($G2388,county_facts!$A:$BB,48,FALSE)</f>
        <v>525705</v>
      </c>
      <c r="BA2388">
        <f>VLOOKUP($G2388,county_facts!$A:$BB,49,FALSE)</f>
        <v>2353754</v>
      </c>
      <c r="BB2388">
        <f>VLOOKUP($G2388,county_facts!$A:$BB,50,FALSE)</f>
        <v>16785</v>
      </c>
      <c r="BC2388">
        <f>VLOOKUP($G2388,county_facts!$A:$BB,51,FALSE)</f>
        <v>471725</v>
      </c>
      <c r="BD2388">
        <f>VLOOKUP($G2388,county_facts!$A:$BB,52,FALSE)</f>
        <v>1324</v>
      </c>
      <c r="BE2388">
        <f>VLOOKUP($G2388,county_facts!$A:$BB,53,FALSE)</f>
        <v>15.03</v>
      </c>
      <c r="BF2388">
        <f>VLOOKUP($G2388,county_facts!$A:$BB,54,FALSE)</f>
        <v>9314.2999999999993</v>
      </c>
    </row>
    <row r="2389" spans="1:58" x14ac:dyDescent="0.3">
      <c r="A2389" t="s">
        <v>9</v>
      </c>
      <c r="B2389" t="s">
        <v>944</v>
      </c>
      <c r="C2389">
        <v>7586</v>
      </c>
      <c r="D2389" t="s">
        <v>840</v>
      </c>
      <c r="E2389">
        <v>28368</v>
      </c>
      <c r="F2389">
        <v>0.26741398799999999</v>
      </c>
      <c r="G2389">
        <v>51510</v>
      </c>
      <c r="H2389">
        <f>VLOOKUP($G2389,county_facts!$A:$BB,4,FALSE)</f>
        <v>150575</v>
      </c>
      <c r="I2389">
        <f>VLOOKUP($G2389,county_facts!$A:$BB,5,FALSE)</f>
        <v>140006</v>
      </c>
      <c r="J2389">
        <f>VLOOKUP($G2389,county_facts!$A:$BB,6,FALSE)</f>
        <v>7.5</v>
      </c>
      <c r="K2389">
        <f>VLOOKUP($G2389,county_facts!$A:$BB,7,FALSE)</f>
        <v>139966</v>
      </c>
      <c r="L2389">
        <f>VLOOKUP($G2389,county_facts!$A:$BB,8,FALSE)</f>
        <v>7.5</v>
      </c>
      <c r="M2389">
        <f>VLOOKUP($G2389,county_facts!$A:$BB,9,FALSE)</f>
        <v>17.8</v>
      </c>
      <c r="N2389">
        <f>VLOOKUP($G2389,county_facts!$A:$BB,10,FALSE)</f>
        <v>10.1</v>
      </c>
      <c r="O2389">
        <f>VLOOKUP($G2389,county_facts!$A:$BB,11,FALSE)</f>
        <v>51.6</v>
      </c>
      <c r="P2389">
        <f>VLOOKUP($G2389,county_facts!$A:$BB,12,FALSE)</f>
        <v>66.400000000000006</v>
      </c>
      <c r="Q2389">
        <f>VLOOKUP($G2389,county_facts!$A:$BB,13,FALSE)</f>
        <v>22.6</v>
      </c>
      <c r="R2389">
        <f>VLOOKUP($G2389,county_facts!$A:$BB,14,FALSE)</f>
        <v>0.8</v>
      </c>
      <c r="S2389">
        <f>VLOOKUP($G2389,county_facts!$A:$BB,15,FALSE)</f>
        <v>6.9</v>
      </c>
      <c r="T2389">
        <f>VLOOKUP($G2389,county_facts!$A:$BB,16,FALSE)</f>
        <v>0.1</v>
      </c>
      <c r="U2389">
        <f>VLOOKUP($G2389,county_facts!$A:$BB,17,FALSE)</f>
        <v>3.1</v>
      </c>
      <c r="V2389">
        <f>VLOOKUP($G2389,county_facts!$A:$BB,18,FALSE)</f>
        <v>16.600000000000001</v>
      </c>
      <c r="W2389">
        <f>VLOOKUP($G2389,county_facts!$A:$BB,19,FALSE)</f>
        <v>52.3</v>
      </c>
      <c r="X2389">
        <f>VLOOKUP($G2389,county_facts!$A:$BB,20,FALSE)</f>
        <v>78.3</v>
      </c>
      <c r="Y2389">
        <f>VLOOKUP($G2389,county_facts!$A:$BB,21,FALSE)</f>
        <v>26.3</v>
      </c>
      <c r="Z2389">
        <f>VLOOKUP($G2389,county_facts!$A:$BB,22,FALSE)</f>
        <v>31.1</v>
      </c>
      <c r="AA2389">
        <f>VLOOKUP($G2389,county_facts!$A:$BB,23,FALSE)</f>
        <v>91.2</v>
      </c>
      <c r="AB2389">
        <f>VLOOKUP($G2389,county_facts!$A:$BB,24,FALSE)</f>
        <v>61.4</v>
      </c>
      <c r="AC2389">
        <f>VLOOKUP($G2389,county_facts!$A:$BB,25,FALSE)</f>
        <v>10810</v>
      </c>
      <c r="AD2389">
        <f>VLOOKUP($G2389,county_facts!$A:$BB,26,FALSE)</f>
        <v>30.5</v>
      </c>
      <c r="AE2389">
        <f>VLOOKUP($G2389,county_facts!$A:$BB,27,FALSE)</f>
        <v>75329</v>
      </c>
      <c r="AF2389">
        <f>VLOOKUP($G2389,county_facts!$A:$BB,28,FALSE)</f>
        <v>43.3</v>
      </c>
      <c r="AG2389">
        <f>VLOOKUP($G2389,county_facts!$A:$BB,29,FALSE)</f>
        <v>63.1</v>
      </c>
      <c r="AH2389">
        <f>VLOOKUP($G2389,county_facts!$A:$BB,30,FALSE)</f>
        <v>476700</v>
      </c>
      <c r="AI2389">
        <f>VLOOKUP($G2389,county_facts!$A:$BB,31,FALSE)</f>
        <v>65369</v>
      </c>
      <c r="AJ2389">
        <f>VLOOKUP($G2389,county_facts!$A:$BB,32,FALSE)</f>
        <v>2.17</v>
      </c>
      <c r="AK2389">
        <f>VLOOKUP($G2389,county_facts!$A:$BB,33,FALSE)</f>
        <v>54608</v>
      </c>
      <c r="AL2389">
        <f>VLOOKUP($G2389,county_facts!$A:$BB,34,FALSE)</f>
        <v>85706</v>
      </c>
      <c r="AM2389">
        <f>VLOOKUP($G2389,county_facts!$A:$BB,35,FALSE)</f>
        <v>8.4</v>
      </c>
      <c r="AN2389">
        <f>VLOOKUP($G2389,county_facts!$A:$BB,36,FALSE)</f>
        <v>4640</v>
      </c>
      <c r="AO2389">
        <f>VLOOKUP($G2389,county_facts!$A:$BB,37,FALSE)</f>
        <v>83411</v>
      </c>
      <c r="AP2389">
        <f>VLOOKUP($G2389,county_facts!$A:$BB,38,FALSE)</f>
        <v>0.1</v>
      </c>
      <c r="AQ2389">
        <f>VLOOKUP($G2389,county_facts!$A:$BB,39,FALSE)</f>
        <v>13472</v>
      </c>
      <c r="AR2389">
        <f>VLOOKUP($G2389,county_facts!$A:$BB,40,FALSE)</f>
        <v>15161</v>
      </c>
      <c r="AS2389">
        <f>VLOOKUP($G2389,county_facts!$A:$BB,41,FALSE)</f>
        <v>14</v>
      </c>
      <c r="AT2389">
        <f>VLOOKUP($G2389,county_facts!$A:$BB,42,FALSE)</f>
        <v>0.8</v>
      </c>
      <c r="AU2389">
        <f>VLOOKUP($G2389,county_facts!$A:$BB,43,FALSE)</f>
        <v>7.6</v>
      </c>
      <c r="AV2389">
        <f>VLOOKUP($G2389,county_facts!$A:$BB,44,FALSE)</f>
        <v>0</v>
      </c>
      <c r="AW2389">
        <f>VLOOKUP($G2389,county_facts!$A:$BB,45,FALSE)</f>
        <v>6.8</v>
      </c>
      <c r="AX2389">
        <f>VLOOKUP($G2389,county_facts!$A:$BB,46,FALSE)</f>
        <v>32.6</v>
      </c>
      <c r="AY2389">
        <f>VLOOKUP($G2389,county_facts!$A:$BB,47,FALSE)</f>
        <v>284508</v>
      </c>
      <c r="AZ2389">
        <f>VLOOKUP($G2389,county_facts!$A:$BB,48,FALSE)</f>
        <v>525705</v>
      </c>
      <c r="BA2389">
        <f>VLOOKUP($G2389,county_facts!$A:$BB,49,FALSE)</f>
        <v>2353754</v>
      </c>
      <c r="BB2389">
        <f>VLOOKUP($G2389,county_facts!$A:$BB,50,FALSE)</f>
        <v>16785</v>
      </c>
      <c r="BC2389">
        <f>VLOOKUP($G2389,county_facts!$A:$BB,51,FALSE)</f>
        <v>471725</v>
      </c>
      <c r="BD2389">
        <f>VLOOKUP($G2389,county_facts!$A:$BB,52,FALSE)</f>
        <v>1324</v>
      </c>
      <c r="BE2389">
        <f>VLOOKUP($G2389,county_facts!$A:$BB,53,FALSE)</f>
        <v>15.03</v>
      </c>
      <c r="BF2389">
        <f>VLOOKUP($G2389,county_facts!$A:$BB,54,FALSE)</f>
        <v>9314.2999999999993</v>
      </c>
    </row>
    <row r="2390" spans="1:58" x14ac:dyDescent="0.3">
      <c r="A2390" t="s">
        <v>6</v>
      </c>
      <c r="B2390" t="s">
        <v>897</v>
      </c>
      <c r="C2390">
        <v>12339</v>
      </c>
      <c r="D2390" t="s">
        <v>840</v>
      </c>
      <c r="E2390">
        <v>18654</v>
      </c>
      <c r="F2390">
        <v>0.66146671000000001</v>
      </c>
      <c r="G2390">
        <v>51003</v>
      </c>
      <c r="H2390">
        <f>VLOOKUP($G2390,county_facts!$A:$BB,4,FALSE)</f>
        <v>104489</v>
      </c>
      <c r="I2390">
        <f>VLOOKUP($G2390,county_facts!$A:$BB,5,FALSE)</f>
        <v>98998</v>
      </c>
      <c r="J2390">
        <f>VLOOKUP($G2390,county_facts!$A:$BB,6,FALSE)</f>
        <v>5.5</v>
      </c>
      <c r="K2390">
        <f>VLOOKUP($G2390,county_facts!$A:$BB,7,FALSE)</f>
        <v>98970</v>
      </c>
      <c r="L2390">
        <f>VLOOKUP($G2390,county_facts!$A:$BB,8,FALSE)</f>
        <v>5.5</v>
      </c>
      <c r="M2390">
        <f>VLOOKUP($G2390,county_facts!$A:$BB,9,FALSE)</f>
        <v>21</v>
      </c>
      <c r="N2390">
        <f>VLOOKUP($G2390,county_facts!$A:$BB,10,FALSE)</f>
        <v>16.5</v>
      </c>
      <c r="O2390">
        <f>VLOOKUP($G2390,county_facts!$A:$BB,11,FALSE)</f>
        <v>52.2</v>
      </c>
      <c r="P2390">
        <f>VLOOKUP($G2390,county_facts!$A:$BB,12,FALSE)</f>
        <v>82.3</v>
      </c>
      <c r="Q2390">
        <f>VLOOKUP($G2390,county_facts!$A:$BB,13,FALSE)</f>
        <v>9.9</v>
      </c>
      <c r="R2390">
        <f>VLOOKUP($G2390,county_facts!$A:$BB,14,FALSE)</f>
        <v>0.4</v>
      </c>
      <c r="S2390">
        <f>VLOOKUP($G2390,county_facts!$A:$BB,15,FALSE)</f>
        <v>4.9000000000000004</v>
      </c>
      <c r="T2390">
        <f>VLOOKUP($G2390,county_facts!$A:$BB,16,FALSE)</f>
        <v>0.1</v>
      </c>
      <c r="U2390">
        <f>VLOOKUP($G2390,county_facts!$A:$BB,17,FALSE)</f>
        <v>2.5</v>
      </c>
      <c r="V2390">
        <f>VLOOKUP($G2390,county_facts!$A:$BB,18,FALSE)</f>
        <v>5.7</v>
      </c>
      <c r="W2390">
        <f>VLOOKUP($G2390,county_facts!$A:$BB,19,FALSE)</f>
        <v>77.5</v>
      </c>
      <c r="X2390">
        <f>VLOOKUP($G2390,county_facts!$A:$BB,20,FALSE)</f>
        <v>83.3</v>
      </c>
      <c r="Y2390">
        <f>VLOOKUP($G2390,county_facts!$A:$BB,21,FALSE)</f>
        <v>9.8000000000000007</v>
      </c>
      <c r="Z2390">
        <f>VLOOKUP($G2390,county_facts!$A:$BB,22,FALSE)</f>
        <v>11.3</v>
      </c>
      <c r="AA2390">
        <f>VLOOKUP($G2390,county_facts!$A:$BB,23,FALSE)</f>
        <v>91.4</v>
      </c>
      <c r="AB2390">
        <f>VLOOKUP($G2390,county_facts!$A:$BB,24,FALSE)</f>
        <v>52.2</v>
      </c>
      <c r="AC2390">
        <f>VLOOKUP($G2390,county_facts!$A:$BB,25,FALSE)</f>
        <v>6838</v>
      </c>
      <c r="AD2390">
        <f>VLOOKUP($G2390,county_facts!$A:$BB,26,FALSE)</f>
        <v>22.2</v>
      </c>
      <c r="AE2390">
        <f>VLOOKUP($G2390,county_facts!$A:$BB,27,FALSE)</f>
        <v>43924</v>
      </c>
      <c r="AF2390">
        <f>VLOOKUP($G2390,county_facts!$A:$BB,28,FALSE)</f>
        <v>66.099999999999994</v>
      </c>
      <c r="AG2390">
        <f>VLOOKUP($G2390,county_facts!$A:$BB,29,FALSE)</f>
        <v>23.8</v>
      </c>
      <c r="AH2390">
        <f>VLOOKUP($G2390,county_facts!$A:$BB,30,FALSE)</f>
        <v>319200</v>
      </c>
      <c r="AI2390">
        <f>VLOOKUP($G2390,county_facts!$A:$BB,31,FALSE)</f>
        <v>37964</v>
      </c>
      <c r="AJ2390">
        <f>VLOOKUP($G2390,county_facts!$A:$BB,32,FALSE)</f>
        <v>2.4700000000000002</v>
      </c>
      <c r="AK2390">
        <f>VLOOKUP($G2390,county_facts!$A:$BB,33,FALSE)</f>
        <v>37239</v>
      </c>
      <c r="AL2390">
        <f>VLOOKUP($G2390,county_facts!$A:$BB,34,FALSE)</f>
        <v>67725</v>
      </c>
      <c r="AM2390">
        <f>VLOOKUP($G2390,county_facts!$A:$BB,35,FALSE)</f>
        <v>10.199999999999999</v>
      </c>
      <c r="AN2390">
        <f>VLOOKUP($G2390,county_facts!$A:$BB,36,FALSE)</f>
        <v>2569</v>
      </c>
      <c r="AO2390">
        <f>VLOOKUP($G2390,county_facts!$A:$BB,37,FALSE)</f>
        <v>37158</v>
      </c>
      <c r="AP2390">
        <f>VLOOKUP($G2390,county_facts!$A:$BB,38,FALSE)</f>
        <v>0.6</v>
      </c>
      <c r="AQ2390">
        <f>VLOOKUP($G2390,county_facts!$A:$BB,39,FALSE)</f>
        <v>8591</v>
      </c>
      <c r="AR2390">
        <f>VLOOKUP($G2390,county_facts!$A:$BB,40,FALSE)</f>
        <v>9876</v>
      </c>
      <c r="AS2390">
        <f>VLOOKUP($G2390,county_facts!$A:$BB,41,FALSE)</f>
        <v>5.8</v>
      </c>
      <c r="AT2390">
        <f>VLOOKUP($G2390,county_facts!$A:$BB,42,FALSE)</f>
        <v>0</v>
      </c>
      <c r="AU2390">
        <f>VLOOKUP($G2390,county_facts!$A:$BB,43,FALSE)</f>
        <v>3.1</v>
      </c>
      <c r="AV2390">
        <f>VLOOKUP($G2390,county_facts!$A:$BB,44,FALSE)</f>
        <v>0</v>
      </c>
      <c r="AW2390">
        <f>VLOOKUP($G2390,county_facts!$A:$BB,45,FALSE)</f>
        <v>1.7</v>
      </c>
      <c r="AX2390">
        <f>VLOOKUP($G2390,county_facts!$A:$BB,46,FALSE)</f>
        <v>28.3</v>
      </c>
      <c r="AY2390">
        <f>VLOOKUP($G2390,county_facts!$A:$BB,47,FALSE)</f>
        <v>307141</v>
      </c>
      <c r="AZ2390">
        <f>VLOOKUP($G2390,county_facts!$A:$BB,48,FALSE)</f>
        <v>530569</v>
      </c>
      <c r="BA2390">
        <f>VLOOKUP($G2390,county_facts!$A:$BB,49,FALSE)</f>
        <v>1689315</v>
      </c>
      <c r="BB2390">
        <f>VLOOKUP($G2390,county_facts!$A:$BB,50,FALSE)</f>
        <v>18213</v>
      </c>
      <c r="BC2390">
        <f>VLOOKUP($G2390,county_facts!$A:$BB,51,FALSE)</f>
        <v>120194</v>
      </c>
      <c r="BD2390">
        <f>VLOOKUP($G2390,county_facts!$A:$BB,52,FALSE)</f>
        <v>404</v>
      </c>
      <c r="BE2390">
        <f>VLOOKUP($G2390,county_facts!$A:$BB,53,FALSE)</f>
        <v>720.7</v>
      </c>
      <c r="BF2390">
        <f>VLOOKUP($G2390,county_facts!$A:$BB,54,FALSE)</f>
        <v>137.30000000000001</v>
      </c>
    </row>
    <row r="2391" spans="1:58" x14ac:dyDescent="0.3">
      <c r="A2391" t="s">
        <v>9</v>
      </c>
      <c r="B2391" t="s">
        <v>897</v>
      </c>
      <c r="C2391">
        <v>6315</v>
      </c>
      <c r="D2391" t="s">
        <v>840</v>
      </c>
      <c r="E2391">
        <v>18654</v>
      </c>
      <c r="F2391">
        <v>0.33853328999999999</v>
      </c>
      <c r="G2391">
        <v>51003</v>
      </c>
      <c r="H2391">
        <f>VLOOKUP($G2391,county_facts!$A:$BB,4,FALSE)</f>
        <v>104489</v>
      </c>
      <c r="I2391">
        <f>VLOOKUP($G2391,county_facts!$A:$BB,5,FALSE)</f>
        <v>98998</v>
      </c>
      <c r="J2391">
        <f>VLOOKUP($G2391,county_facts!$A:$BB,6,FALSE)</f>
        <v>5.5</v>
      </c>
      <c r="K2391">
        <f>VLOOKUP($G2391,county_facts!$A:$BB,7,FALSE)</f>
        <v>98970</v>
      </c>
      <c r="L2391">
        <f>VLOOKUP($G2391,county_facts!$A:$BB,8,FALSE)</f>
        <v>5.5</v>
      </c>
      <c r="M2391">
        <f>VLOOKUP($G2391,county_facts!$A:$BB,9,FALSE)</f>
        <v>21</v>
      </c>
      <c r="N2391">
        <f>VLOOKUP($G2391,county_facts!$A:$BB,10,FALSE)</f>
        <v>16.5</v>
      </c>
      <c r="O2391">
        <f>VLOOKUP($G2391,county_facts!$A:$BB,11,FALSE)</f>
        <v>52.2</v>
      </c>
      <c r="P2391">
        <f>VLOOKUP($G2391,county_facts!$A:$BB,12,FALSE)</f>
        <v>82.3</v>
      </c>
      <c r="Q2391">
        <f>VLOOKUP($G2391,county_facts!$A:$BB,13,FALSE)</f>
        <v>9.9</v>
      </c>
      <c r="R2391">
        <f>VLOOKUP($G2391,county_facts!$A:$BB,14,FALSE)</f>
        <v>0.4</v>
      </c>
      <c r="S2391">
        <f>VLOOKUP($G2391,county_facts!$A:$BB,15,FALSE)</f>
        <v>4.9000000000000004</v>
      </c>
      <c r="T2391">
        <f>VLOOKUP($G2391,county_facts!$A:$BB,16,FALSE)</f>
        <v>0.1</v>
      </c>
      <c r="U2391">
        <f>VLOOKUP($G2391,county_facts!$A:$BB,17,FALSE)</f>
        <v>2.5</v>
      </c>
      <c r="V2391">
        <f>VLOOKUP($G2391,county_facts!$A:$BB,18,FALSE)</f>
        <v>5.7</v>
      </c>
      <c r="W2391">
        <f>VLOOKUP($G2391,county_facts!$A:$BB,19,FALSE)</f>
        <v>77.5</v>
      </c>
      <c r="X2391">
        <f>VLOOKUP($G2391,county_facts!$A:$BB,20,FALSE)</f>
        <v>83.3</v>
      </c>
      <c r="Y2391">
        <f>VLOOKUP($G2391,county_facts!$A:$BB,21,FALSE)</f>
        <v>9.8000000000000007</v>
      </c>
      <c r="Z2391">
        <f>VLOOKUP($G2391,county_facts!$A:$BB,22,FALSE)</f>
        <v>11.3</v>
      </c>
      <c r="AA2391">
        <f>VLOOKUP($G2391,county_facts!$A:$BB,23,FALSE)</f>
        <v>91.4</v>
      </c>
      <c r="AB2391">
        <f>VLOOKUP($G2391,county_facts!$A:$BB,24,FALSE)</f>
        <v>52.2</v>
      </c>
      <c r="AC2391">
        <f>VLOOKUP($G2391,county_facts!$A:$BB,25,FALSE)</f>
        <v>6838</v>
      </c>
      <c r="AD2391">
        <f>VLOOKUP($G2391,county_facts!$A:$BB,26,FALSE)</f>
        <v>22.2</v>
      </c>
      <c r="AE2391">
        <f>VLOOKUP($G2391,county_facts!$A:$BB,27,FALSE)</f>
        <v>43924</v>
      </c>
      <c r="AF2391">
        <f>VLOOKUP($G2391,county_facts!$A:$BB,28,FALSE)</f>
        <v>66.099999999999994</v>
      </c>
      <c r="AG2391">
        <f>VLOOKUP($G2391,county_facts!$A:$BB,29,FALSE)</f>
        <v>23.8</v>
      </c>
      <c r="AH2391">
        <f>VLOOKUP($G2391,county_facts!$A:$BB,30,FALSE)</f>
        <v>319200</v>
      </c>
      <c r="AI2391">
        <f>VLOOKUP($G2391,county_facts!$A:$BB,31,FALSE)</f>
        <v>37964</v>
      </c>
      <c r="AJ2391">
        <f>VLOOKUP($G2391,county_facts!$A:$BB,32,FALSE)</f>
        <v>2.4700000000000002</v>
      </c>
      <c r="AK2391">
        <f>VLOOKUP($G2391,county_facts!$A:$BB,33,FALSE)</f>
        <v>37239</v>
      </c>
      <c r="AL2391">
        <f>VLOOKUP($G2391,county_facts!$A:$BB,34,FALSE)</f>
        <v>67725</v>
      </c>
      <c r="AM2391">
        <f>VLOOKUP($G2391,county_facts!$A:$BB,35,FALSE)</f>
        <v>10.199999999999999</v>
      </c>
      <c r="AN2391">
        <f>VLOOKUP($G2391,county_facts!$A:$BB,36,FALSE)</f>
        <v>2569</v>
      </c>
      <c r="AO2391">
        <f>VLOOKUP($G2391,county_facts!$A:$BB,37,FALSE)</f>
        <v>37158</v>
      </c>
      <c r="AP2391">
        <f>VLOOKUP($G2391,county_facts!$A:$BB,38,FALSE)</f>
        <v>0.6</v>
      </c>
      <c r="AQ2391">
        <f>VLOOKUP($G2391,county_facts!$A:$BB,39,FALSE)</f>
        <v>8591</v>
      </c>
      <c r="AR2391">
        <f>VLOOKUP($G2391,county_facts!$A:$BB,40,FALSE)</f>
        <v>9876</v>
      </c>
      <c r="AS2391">
        <f>VLOOKUP($G2391,county_facts!$A:$BB,41,FALSE)</f>
        <v>5.8</v>
      </c>
      <c r="AT2391">
        <f>VLOOKUP($G2391,county_facts!$A:$BB,42,FALSE)</f>
        <v>0</v>
      </c>
      <c r="AU2391">
        <f>VLOOKUP($G2391,county_facts!$A:$BB,43,FALSE)</f>
        <v>3.1</v>
      </c>
      <c r="AV2391">
        <f>VLOOKUP($G2391,county_facts!$A:$BB,44,FALSE)</f>
        <v>0</v>
      </c>
      <c r="AW2391">
        <f>VLOOKUP($G2391,county_facts!$A:$BB,45,FALSE)</f>
        <v>1.7</v>
      </c>
      <c r="AX2391">
        <f>VLOOKUP($G2391,county_facts!$A:$BB,46,FALSE)</f>
        <v>28.3</v>
      </c>
      <c r="AY2391">
        <f>VLOOKUP($G2391,county_facts!$A:$BB,47,FALSE)</f>
        <v>307141</v>
      </c>
      <c r="AZ2391">
        <f>VLOOKUP($G2391,county_facts!$A:$BB,48,FALSE)</f>
        <v>530569</v>
      </c>
      <c r="BA2391">
        <f>VLOOKUP($G2391,county_facts!$A:$BB,49,FALSE)</f>
        <v>1689315</v>
      </c>
      <c r="BB2391">
        <f>VLOOKUP($G2391,county_facts!$A:$BB,50,FALSE)</f>
        <v>18213</v>
      </c>
      <c r="BC2391">
        <f>VLOOKUP($G2391,county_facts!$A:$BB,51,FALSE)</f>
        <v>120194</v>
      </c>
      <c r="BD2391">
        <f>VLOOKUP($G2391,county_facts!$A:$BB,52,FALSE)</f>
        <v>404</v>
      </c>
      <c r="BE2391">
        <f>VLOOKUP($G2391,county_facts!$A:$BB,53,FALSE)</f>
        <v>720.7</v>
      </c>
      <c r="BF2391">
        <f>VLOOKUP($G2391,county_facts!$A:$BB,54,FALSE)</f>
        <v>137.30000000000001</v>
      </c>
    </row>
    <row r="2392" spans="1:58" x14ac:dyDescent="0.3">
      <c r="A2392" t="s">
        <v>6</v>
      </c>
      <c r="B2392" t="s">
        <v>898</v>
      </c>
      <c r="C2392">
        <v>2026</v>
      </c>
      <c r="D2392" t="s">
        <v>840</v>
      </c>
      <c r="E2392">
        <v>2624</v>
      </c>
      <c r="F2392">
        <v>0.772103659</v>
      </c>
      <c r="G2392">
        <v>51001</v>
      </c>
      <c r="H2392">
        <f>VLOOKUP($G2392,county_facts!$A:$BB,4,FALSE)</f>
        <v>33021</v>
      </c>
      <c r="I2392">
        <f>VLOOKUP($G2392,county_facts!$A:$BB,5,FALSE)</f>
        <v>33164</v>
      </c>
      <c r="J2392">
        <f>VLOOKUP($G2392,county_facts!$A:$BB,6,FALSE)</f>
        <v>-0.4</v>
      </c>
      <c r="K2392">
        <f>VLOOKUP($G2392,county_facts!$A:$BB,7,FALSE)</f>
        <v>33164</v>
      </c>
      <c r="L2392">
        <f>VLOOKUP($G2392,county_facts!$A:$BB,8,FALSE)</f>
        <v>6</v>
      </c>
      <c r="M2392">
        <f>VLOOKUP($G2392,county_facts!$A:$BB,9,FALSE)</f>
        <v>20.9</v>
      </c>
      <c r="N2392">
        <f>VLOOKUP($G2392,county_facts!$A:$BB,10,FALSE)</f>
        <v>21.3</v>
      </c>
      <c r="O2392">
        <f>VLOOKUP($G2392,county_facts!$A:$BB,11,FALSE)</f>
        <v>51.3</v>
      </c>
      <c r="P2392">
        <f>VLOOKUP($G2392,county_facts!$A:$BB,12,FALSE)</f>
        <v>68.8</v>
      </c>
      <c r="Q2392">
        <f>VLOOKUP($G2392,county_facts!$A:$BB,13,FALSE)</f>
        <v>28.1</v>
      </c>
      <c r="R2392">
        <f>VLOOKUP($G2392,county_facts!$A:$BB,14,FALSE)</f>
        <v>0.7</v>
      </c>
      <c r="S2392">
        <f>VLOOKUP($G2392,county_facts!$A:$BB,15,FALSE)</f>
        <v>0.7</v>
      </c>
      <c r="T2392">
        <f>VLOOKUP($G2392,county_facts!$A:$BB,16,FALSE)</f>
        <v>0.2</v>
      </c>
      <c r="U2392">
        <f>VLOOKUP($G2392,county_facts!$A:$BB,17,FALSE)</f>
        <v>1.6</v>
      </c>
      <c r="V2392">
        <f>VLOOKUP($G2392,county_facts!$A:$BB,18,FALSE)</f>
        <v>8.9</v>
      </c>
      <c r="W2392">
        <f>VLOOKUP($G2392,county_facts!$A:$BB,19,FALSE)</f>
        <v>61.1</v>
      </c>
      <c r="X2392">
        <f>VLOOKUP($G2392,county_facts!$A:$BB,20,FALSE)</f>
        <v>93.1</v>
      </c>
      <c r="Y2392">
        <f>VLOOKUP($G2392,county_facts!$A:$BB,21,FALSE)</f>
        <v>7</v>
      </c>
      <c r="Z2392">
        <f>VLOOKUP($G2392,county_facts!$A:$BB,22,FALSE)</f>
        <v>10.1</v>
      </c>
      <c r="AA2392">
        <f>VLOOKUP($G2392,county_facts!$A:$BB,23,FALSE)</f>
        <v>78</v>
      </c>
      <c r="AB2392">
        <f>VLOOKUP($G2392,county_facts!$A:$BB,24,FALSE)</f>
        <v>17.2</v>
      </c>
      <c r="AC2392">
        <f>VLOOKUP($G2392,county_facts!$A:$BB,25,FALSE)</f>
        <v>3255</v>
      </c>
      <c r="AD2392">
        <f>VLOOKUP($G2392,county_facts!$A:$BB,26,FALSE)</f>
        <v>21.2</v>
      </c>
      <c r="AE2392">
        <f>VLOOKUP($G2392,county_facts!$A:$BB,27,FALSE)</f>
        <v>21069</v>
      </c>
      <c r="AF2392">
        <f>VLOOKUP($G2392,county_facts!$A:$BB,28,FALSE)</f>
        <v>69.5</v>
      </c>
      <c r="AG2392">
        <f>VLOOKUP($G2392,county_facts!$A:$BB,29,FALSE)</f>
        <v>5.2</v>
      </c>
      <c r="AH2392">
        <f>VLOOKUP($G2392,county_facts!$A:$BB,30,FALSE)</f>
        <v>153600</v>
      </c>
      <c r="AI2392">
        <f>VLOOKUP($G2392,county_facts!$A:$BB,31,FALSE)</f>
        <v>14333</v>
      </c>
      <c r="AJ2392">
        <f>VLOOKUP($G2392,county_facts!$A:$BB,32,FALSE)</f>
        <v>2.25</v>
      </c>
      <c r="AK2392">
        <f>VLOOKUP($G2392,county_facts!$A:$BB,33,FALSE)</f>
        <v>22703</v>
      </c>
      <c r="AL2392">
        <f>VLOOKUP($G2392,county_facts!$A:$BB,34,FALSE)</f>
        <v>39328</v>
      </c>
      <c r="AM2392">
        <f>VLOOKUP($G2392,county_facts!$A:$BB,35,FALSE)</f>
        <v>20.5</v>
      </c>
      <c r="AN2392">
        <f>VLOOKUP($G2392,county_facts!$A:$BB,36,FALSE)</f>
        <v>760</v>
      </c>
      <c r="AO2392">
        <f>VLOOKUP($G2392,county_facts!$A:$BB,37,FALSE)</f>
        <v>8779</v>
      </c>
      <c r="AP2392">
        <f>VLOOKUP($G2392,county_facts!$A:$BB,38,FALSE)</f>
        <v>-0.6</v>
      </c>
      <c r="AQ2392">
        <f>VLOOKUP($G2392,county_facts!$A:$BB,39,FALSE)</f>
        <v>2306</v>
      </c>
      <c r="AR2392">
        <f>VLOOKUP($G2392,county_facts!$A:$BB,40,FALSE)</f>
        <v>2944</v>
      </c>
      <c r="AS2392">
        <f>VLOOKUP($G2392,county_facts!$A:$BB,41,FALSE)</f>
        <v>6</v>
      </c>
      <c r="AT2392">
        <f>VLOOKUP($G2392,county_facts!$A:$BB,42,FALSE)</f>
        <v>0</v>
      </c>
      <c r="AU2392">
        <f>VLOOKUP($G2392,county_facts!$A:$BB,43,FALSE)</f>
        <v>0</v>
      </c>
      <c r="AV2392">
        <f>VLOOKUP($G2392,county_facts!$A:$BB,44,FALSE)</f>
        <v>0</v>
      </c>
      <c r="AW2392">
        <f>VLOOKUP($G2392,county_facts!$A:$BB,45,FALSE)</f>
        <v>0</v>
      </c>
      <c r="AX2392">
        <f>VLOOKUP($G2392,county_facts!$A:$BB,46,FALSE)</f>
        <v>23.1</v>
      </c>
      <c r="AY2392">
        <f>VLOOKUP($G2392,county_facts!$A:$BB,47,FALSE)</f>
        <v>526157</v>
      </c>
      <c r="AZ2392">
        <f>VLOOKUP($G2392,county_facts!$A:$BB,48,FALSE)</f>
        <v>59400</v>
      </c>
      <c r="BA2392">
        <f>VLOOKUP($G2392,county_facts!$A:$BB,49,FALSE)</f>
        <v>298001</v>
      </c>
      <c r="BB2392">
        <f>VLOOKUP($G2392,county_facts!$A:$BB,50,FALSE)</f>
        <v>7749</v>
      </c>
      <c r="BC2392">
        <f>VLOOKUP($G2392,county_facts!$A:$BB,51,FALSE)</f>
        <v>48144</v>
      </c>
      <c r="BD2392">
        <f>VLOOKUP($G2392,county_facts!$A:$BB,52,FALSE)</f>
        <v>67</v>
      </c>
      <c r="BE2392">
        <f>VLOOKUP($G2392,county_facts!$A:$BB,53,FALSE)</f>
        <v>449.5</v>
      </c>
      <c r="BF2392">
        <f>VLOOKUP($G2392,county_facts!$A:$BB,54,FALSE)</f>
        <v>73.8</v>
      </c>
    </row>
    <row r="2393" spans="1:58" x14ac:dyDescent="0.3">
      <c r="A2393" t="s">
        <v>9</v>
      </c>
      <c r="B2393" t="s">
        <v>898</v>
      </c>
      <c r="C2393">
        <v>598</v>
      </c>
      <c r="D2393" t="s">
        <v>840</v>
      </c>
      <c r="E2393">
        <v>2624</v>
      </c>
      <c r="F2393">
        <v>0.227896341</v>
      </c>
      <c r="G2393">
        <v>51001</v>
      </c>
      <c r="H2393">
        <f>VLOOKUP($G2393,county_facts!$A:$BB,4,FALSE)</f>
        <v>33021</v>
      </c>
      <c r="I2393">
        <f>VLOOKUP($G2393,county_facts!$A:$BB,5,FALSE)</f>
        <v>33164</v>
      </c>
      <c r="J2393">
        <f>VLOOKUP($G2393,county_facts!$A:$BB,6,FALSE)</f>
        <v>-0.4</v>
      </c>
      <c r="K2393">
        <f>VLOOKUP($G2393,county_facts!$A:$BB,7,FALSE)</f>
        <v>33164</v>
      </c>
      <c r="L2393">
        <f>VLOOKUP($G2393,county_facts!$A:$BB,8,FALSE)</f>
        <v>6</v>
      </c>
      <c r="M2393">
        <f>VLOOKUP($G2393,county_facts!$A:$BB,9,FALSE)</f>
        <v>20.9</v>
      </c>
      <c r="N2393">
        <f>VLOOKUP($G2393,county_facts!$A:$BB,10,FALSE)</f>
        <v>21.3</v>
      </c>
      <c r="O2393">
        <f>VLOOKUP($G2393,county_facts!$A:$BB,11,FALSE)</f>
        <v>51.3</v>
      </c>
      <c r="P2393">
        <f>VLOOKUP($G2393,county_facts!$A:$BB,12,FALSE)</f>
        <v>68.8</v>
      </c>
      <c r="Q2393">
        <f>VLOOKUP($G2393,county_facts!$A:$BB,13,FALSE)</f>
        <v>28.1</v>
      </c>
      <c r="R2393">
        <f>VLOOKUP($G2393,county_facts!$A:$BB,14,FALSE)</f>
        <v>0.7</v>
      </c>
      <c r="S2393">
        <f>VLOOKUP($G2393,county_facts!$A:$BB,15,FALSE)</f>
        <v>0.7</v>
      </c>
      <c r="T2393">
        <f>VLOOKUP($G2393,county_facts!$A:$BB,16,FALSE)</f>
        <v>0.2</v>
      </c>
      <c r="U2393">
        <f>VLOOKUP($G2393,county_facts!$A:$BB,17,FALSE)</f>
        <v>1.6</v>
      </c>
      <c r="V2393">
        <f>VLOOKUP($G2393,county_facts!$A:$BB,18,FALSE)</f>
        <v>8.9</v>
      </c>
      <c r="W2393">
        <f>VLOOKUP($G2393,county_facts!$A:$BB,19,FALSE)</f>
        <v>61.1</v>
      </c>
      <c r="X2393">
        <f>VLOOKUP($G2393,county_facts!$A:$BB,20,FALSE)</f>
        <v>93.1</v>
      </c>
      <c r="Y2393">
        <f>VLOOKUP($G2393,county_facts!$A:$BB,21,FALSE)</f>
        <v>7</v>
      </c>
      <c r="Z2393">
        <f>VLOOKUP($G2393,county_facts!$A:$BB,22,FALSE)</f>
        <v>10.1</v>
      </c>
      <c r="AA2393">
        <f>VLOOKUP($G2393,county_facts!$A:$BB,23,FALSE)</f>
        <v>78</v>
      </c>
      <c r="AB2393">
        <f>VLOOKUP($G2393,county_facts!$A:$BB,24,FALSE)</f>
        <v>17.2</v>
      </c>
      <c r="AC2393">
        <f>VLOOKUP($G2393,county_facts!$A:$BB,25,FALSE)</f>
        <v>3255</v>
      </c>
      <c r="AD2393">
        <f>VLOOKUP($G2393,county_facts!$A:$BB,26,FALSE)</f>
        <v>21.2</v>
      </c>
      <c r="AE2393">
        <f>VLOOKUP($G2393,county_facts!$A:$BB,27,FALSE)</f>
        <v>21069</v>
      </c>
      <c r="AF2393">
        <f>VLOOKUP($G2393,county_facts!$A:$BB,28,FALSE)</f>
        <v>69.5</v>
      </c>
      <c r="AG2393">
        <f>VLOOKUP($G2393,county_facts!$A:$BB,29,FALSE)</f>
        <v>5.2</v>
      </c>
      <c r="AH2393">
        <f>VLOOKUP($G2393,county_facts!$A:$BB,30,FALSE)</f>
        <v>153600</v>
      </c>
      <c r="AI2393">
        <f>VLOOKUP($G2393,county_facts!$A:$BB,31,FALSE)</f>
        <v>14333</v>
      </c>
      <c r="AJ2393">
        <f>VLOOKUP($G2393,county_facts!$A:$BB,32,FALSE)</f>
        <v>2.25</v>
      </c>
      <c r="AK2393">
        <f>VLOOKUP($G2393,county_facts!$A:$BB,33,FALSE)</f>
        <v>22703</v>
      </c>
      <c r="AL2393">
        <f>VLOOKUP($G2393,county_facts!$A:$BB,34,FALSE)</f>
        <v>39328</v>
      </c>
      <c r="AM2393">
        <f>VLOOKUP($G2393,county_facts!$A:$BB,35,FALSE)</f>
        <v>20.5</v>
      </c>
      <c r="AN2393">
        <f>VLOOKUP($G2393,county_facts!$A:$BB,36,FALSE)</f>
        <v>760</v>
      </c>
      <c r="AO2393">
        <f>VLOOKUP($G2393,county_facts!$A:$BB,37,FALSE)</f>
        <v>8779</v>
      </c>
      <c r="AP2393">
        <f>VLOOKUP($G2393,county_facts!$A:$BB,38,FALSE)</f>
        <v>-0.6</v>
      </c>
      <c r="AQ2393">
        <f>VLOOKUP($G2393,county_facts!$A:$BB,39,FALSE)</f>
        <v>2306</v>
      </c>
      <c r="AR2393">
        <f>VLOOKUP($G2393,county_facts!$A:$BB,40,FALSE)</f>
        <v>2944</v>
      </c>
      <c r="AS2393">
        <f>VLOOKUP($G2393,county_facts!$A:$BB,41,FALSE)</f>
        <v>6</v>
      </c>
      <c r="AT2393">
        <f>VLOOKUP($G2393,county_facts!$A:$BB,42,FALSE)</f>
        <v>0</v>
      </c>
      <c r="AU2393">
        <f>VLOOKUP($G2393,county_facts!$A:$BB,43,FALSE)</f>
        <v>0</v>
      </c>
      <c r="AV2393">
        <f>VLOOKUP($G2393,county_facts!$A:$BB,44,FALSE)</f>
        <v>0</v>
      </c>
      <c r="AW2393">
        <f>VLOOKUP($G2393,county_facts!$A:$BB,45,FALSE)</f>
        <v>0</v>
      </c>
      <c r="AX2393">
        <f>VLOOKUP($G2393,county_facts!$A:$BB,46,FALSE)</f>
        <v>23.1</v>
      </c>
      <c r="AY2393">
        <f>VLOOKUP($G2393,county_facts!$A:$BB,47,FALSE)</f>
        <v>526157</v>
      </c>
      <c r="AZ2393">
        <f>VLOOKUP($G2393,county_facts!$A:$BB,48,FALSE)</f>
        <v>59400</v>
      </c>
      <c r="BA2393">
        <f>VLOOKUP($G2393,county_facts!$A:$BB,49,FALSE)</f>
        <v>298001</v>
      </c>
      <c r="BB2393">
        <f>VLOOKUP($G2393,county_facts!$A:$BB,50,FALSE)</f>
        <v>7749</v>
      </c>
      <c r="BC2393">
        <f>VLOOKUP($G2393,county_facts!$A:$BB,51,FALSE)</f>
        <v>48144</v>
      </c>
      <c r="BD2393">
        <f>VLOOKUP($G2393,county_facts!$A:$BB,52,FALSE)</f>
        <v>67</v>
      </c>
      <c r="BE2393">
        <f>VLOOKUP($G2393,county_facts!$A:$BB,53,FALSE)</f>
        <v>449.5</v>
      </c>
      <c r="BF2393">
        <f>VLOOKUP($G2393,county_facts!$A:$BB,54,FALSE)</f>
        <v>73.8</v>
      </c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BB3196"/>
  <sheetViews>
    <sheetView workbookViewId="0">
      <selection activeCell="BB1" sqref="D1:BB1"/>
    </sheetView>
  </sheetViews>
  <sheetFormatPr defaultRowHeight="14.4" x14ac:dyDescent="0.3"/>
  <cols>
    <col min="2" max="2" width="19" customWidth="1"/>
  </cols>
  <sheetData>
    <row r="1" spans="1:54" x14ac:dyDescent="0.3">
      <c r="A1" t="s">
        <v>1165</v>
      </c>
      <c r="B1" t="s">
        <v>1164</v>
      </c>
      <c r="C1" t="s">
        <v>1163</v>
      </c>
      <c r="D1" t="s">
        <v>1162</v>
      </c>
      <c r="E1" t="s">
        <v>1161</v>
      </c>
      <c r="F1" t="s">
        <v>1160</v>
      </c>
      <c r="G1" t="s">
        <v>1159</v>
      </c>
      <c r="H1" t="s">
        <v>1158</v>
      </c>
      <c r="I1" t="s">
        <v>1157</v>
      </c>
      <c r="J1" t="s">
        <v>1156</v>
      </c>
      <c r="K1" t="s">
        <v>1155</v>
      </c>
      <c r="L1" t="s">
        <v>1154</v>
      </c>
      <c r="M1" t="s">
        <v>1153</v>
      </c>
      <c r="N1" t="s">
        <v>1152</v>
      </c>
      <c r="O1" t="s">
        <v>1151</v>
      </c>
      <c r="P1" t="s">
        <v>1150</v>
      </c>
      <c r="Q1" t="s">
        <v>1149</v>
      </c>
      <c r="R1" t="s">
        <v>1148</v>
      </c>
      <c r="S1" t="s">
        <v>1147</v>
      </c>
      <c r="T1" t="s">
        <v>1146</v>
      </c>
      <c r="U1" t="s">
        <v>1145</v>
      </c>
      <c r="V1" t="s">
        <v>1144</v>
      </c>
      <c r="W1" t="s">
        <v>1143</v>
      </c>
      <c r="X1" t="s">
        <v>1142</v>
      </c>
      <c r="Y1" t="s">
        <v>1141</v>
      </c>
      <c r="Z1" t="s">
        <v>1140</v>
      </c>
      <c r="AA1" t="s">
        <v>1139</v>
      </c>
      <c r="AB1" t="s">
        <v>1138</v>
      </c>
      <c r="AC1" t="s">
        <v>1137</v>
      </c>
      <c r="AD1" t="s">
        <v>1136</v>
      </c>
      <c r="AE1" t="s">
        <v>1135</v>
      </c>
      <c r="AF1" t="s">
        <v>1134</v>
      </c>
      <c r="AG1" t="s">
        <v>1133</v>
      </c>
      <c r="AH1" t="s">
        <v>1132</v>
      </c>
      <c r="AI1" t="s">
        <v>1131</v>
      </c>
      <c r="AJ1" t="s">
        <v>1130</v>
      </c>
      <c r="AK1" t="s">
        <v>1129</v>
      </c>
      <c r="AL1" t="s">
        <v>1128</v>
      </c>
      <c r="AM1" t="s">
        <v>1127</v>
      </c>
      <c r="AN1" t="s">
        <v>1126</v>
      </c>
      <c r="AO1" t="s">
        <v>1125</v>
      </c>
      <c r="AP1" t="s">
        <v>1124</v>
      </c>
      <c r="AQ1" t="s">
        <v>1123</v>
      </c>
      <c r="AR1" t="s">
        <v>1122</v>
      </c>
      <c r="AS1" t="s">
        <v>1121</v>
      </c>
      <c r="AT1" t="s">
        <v>1120</v>
      </c>
      <c r="AU1" t="s">
        <v>1119</v>
      </c>
      <c r="AV1" t="s">
        <v>1118</v>
      </c>
      <c r="AW1" t="s">
        <v>1117</v>
      </c>
      <c r="AX1" t="s">
        <v>1116</v>
      </c>
      <c r="AY1" t="s">
        <v>1115</v>
      </c>
      <c r="AZ1" t="s">
        <v>1114</v>
      </c>
      <c r="BA1" t="s">
        <v>1113</v>
      </c>
      <c r="BB1" t="s">
        <v>1112</v>
      </c>
    </row>
    <row r="2" spans="1:54" x14ac:dyDescent="0.3">
      <c r="A2">
        <v>0</v>
      </c>
      <c r="B2" t="s">
        <v>1111</v>
      </c>
      <c r="D2">
        <v>318857056</v>
      </c>
      <c r="E2">
        <v>308758105</v>
      </c>
      <c r="F2">
        <v>3.3</v>
      </c>
      <c r="G2">
        <v>308745538</v>
      </c>
      <c r="H2">
        <v>6.2</v>
      </c>
      <c r="I2">
        <v>23.1</v>
      </c>
      <c r="J2">
        <v>14.5</v>
      </c>
      <c r="K2">
        <v>50.8</v>
      </c>
      <c r="L2">
        <v>77.400000000000006</v>
      </c>
      <c r="M2">
        <v>13.2</v>
      </c>
      <c r="N2">
        <v>1.2</v>
      </c>
      <c r="O2">
        <v>5.4</v>
      </c>
      <c r="P2">
        <v>0.2</v>
      </c>
      <c r="Q2">
        <v>2.5</v>
      </c>
      <c r="R2">
        <v>17.399999999999999</v>
      </c>
      <c r="S2">
        <v>62.1</v>
      </c>
      <c r="T2">
        <v>84.9</v>
      </c>
      <c r="U2">
        <v>12.9</v>
      </c>
      <c r="V2">
        <v>20.7</v>
      </c>
      <c r="W2">
        <v>86</v>
      </c>
      <c r="X2">
        <v>28.8</v>
      </c>
      <c r="Y2">
        <v>21263779</v>
      </c>
      <c r="Z2">
        <v>25.5</v>
      </c>
      <c r="AA2">
        <v>133957180</v>
      </c>
      <c r="AB2">
        <v>64.900000000000006</v>
      </c>
      <c r="AC2">
        <v>26</v>
      </c>
      <c r="AD2">
        <v>176700</v>
      </c>
      <c r="AE2">
        <v>115610216</v>
      </c>
      <c r="AF2">
        <v>2.63</v>
      </c>
      <c r="AG2">
        <v>28155</v>
      </c>
      <c r="AH2">
        <v>53046</v>
      </c>
      <c r="AI2">
        <v>15.4</v>
      </c>
      <c r="AJ2">
        <v>7488353</v>
      </c>
      <c r="AK2">
        <v>118266253</v>
      </c>
      <c r="AL2">
        <v>2</v>
      </c>
      <c r="AM2">
        <v>23005620</v>
      </c>
      <c r="AN2">
        <v>27092908</v>
      </c>
      <c r="AO2">
        <v>7.1</v>
      </c>
      <c r="AP2">
        <v>0.9</v>
      </c>
      <c r="AQ2">
        <v>5.7</v>
      </c>
      <c r="AR2">
        <v>0.1</v>
      </c>
      <c r="AS2">
        <v>8.3000000000000007</v>
      </c>
      <c r="AT2">
        <v>28.8</v>
      </c>
      <c r="AU2">
        <v>5319456312</v>
      </c>
      <c r="AV2">
        <v>4174286516</v>
      </c>
      <c r="AW2">
        <v>3917663456</v>
      </c>
      <c r="AX2">
        <v>12990</v>
      </c>
      <c r="AY2">
        <v>613795732</v>
      </c>
      <c r="AZ2">
        <v>1046363</v>
      </c>
      <c r="BA2">
        <v>3531905.43</v>
      </c>
      <c r="BB2">
        <v>87.4</v>
      </c>
    </row>
    <row r="3" spans="1:54" x14ac:dyDescent="0.3">
      <c r="A3">
        <v>1000</v>
      </c>
      <c r="B3" t="s">
        <v>1110</v>
      </c>
      <c r="D3">
        <v>4849377</v>
      </c>
      <c r="E3">
        <v>4780127</v>
      </c>
      <c r="F3">
        <v>1.4</v>
      </c>
      <c r="G3">
        <v>4779736</v>
      </c>
      <c r="H3">
        <v>6.1</v>
      </c>
      <c r="I3">
        <v>22.8</v>
      </c>
      <c r="J3">
        <v>15.3</v>
      </c>
      <c r="K3">
        <v>51.5</v>
      </c>
      <c r="L3">
        <v>69.7</v>
      </c>
      <c r="M3">
        <v>26.7</v>
      </c>
      <c r="N3">
        <v>0.7</v>
      </c>
      <c r="O3">
        <v>1.3</v>
      </c>
      <c r="P3">
        <v>0.1</v>
      </c>
      <c r="Q3">
        <v>1.5</v>
      </c>
      <c r="R3">
        <v>4.0999999999999996</v>
      </c>
      <c r="S3">
        <v>66.2</v>
      </c>
      <c r="T3">
        <v>85</v>
      </c>
      <c r="U3">
        <v>3.5</v>
      </c>
      <c r="V3">
        <v>5.2</v>
      </c>
      <c r="W3">
        <v>83.1</v>
      </c>
      <c r="X3">
        <v>22.6</v>
      </c>
      <c r="Y3">
        <v>388865</v>
      </c>
      <c r="Z3">
        <v>24.2</v>
      </c>
      <c r="AA3">
        <v>2207912</v>
      </c>
      <c r="AB3">
        <v>69.7</v>
      </c>
      <c r="AC3">
        <v>15.9</v>
      </c>
      <c r="AD3">
        <v>122500</v>
      </c>
      <c r="AE3">
        <v>1838683</v>
      </c>
      <c r="AF3">
        <v>2.5499999999999998</v>
      </c>
      <c r="AG3">
        <v>23680</v>
      </c>
      <c r="AH3">
        <v>43253</v>
      </c>
      <c r="AI3">
        <v>18.600000000000001</v>
      </c>
      <c r="AJ3">
        <v>97578</v>
      </c>
      <c r="AK3">
        <v>1603100</v>
      </c>
      <c r="AL3">
        <v>1.1000000000000001</v>
      </c>
      <c r="AM3">
        <v>311578</v>
      </c>
      <c r="AN3">
        <v>382350</v>
      </c>
      <c r="AO3">
        <v>14.8</v>
      </c>
      <c r="AP3">
        <v>0.8</v>
      </c>
      <c r="AQ3">
        <v>1.8</v>
      </c>
      <c r="AR3">
        <v>0.1</v>
      </c>
      <c r="AS3">
        <v>1.2</v>
      </c>
      <c r="AT3">
        <v>28.1</v>
      </c>
      <c r="AU3">
        <v>112858843</v>
      </c>
      <c r="AV3">
        <v>52252752</v>
      </c>
      <c r="AW3">
        <v>57344851</v>
      </c>
      <c r="AX3">
        <v>12364</v>
      </c>
      <c r="AY3">
        <v>6426342</v>
      </c>
      <c r="AZ3">
        <v>13369</v>
      </c>
      <c r="BA3">
        <v>50645.33</v>
      </c>
      <c r="BB3">
        <v>94.4</v>
      </c>
    </row>
    <row r="4" spans="1:54" x14ac:dyDescent="0.3">
      <c r="A4">
        <v>1001</v>
      </c>
      <c r="B4" t="s">
        <v>73</v>
      </c>
      <c r="C4" t="s">
        <v>8</v>
      </c>
      <c r="D4">
        <v>55395</v>
      </c>
      <c r="E4">
        <v>54571</v>
      </c>
      <c r="F4">
        <v>1.5</v>
      </c>
      <c r="G4">
        <v>54571</v>
      </c>
      <c r="H4">
        <v>6</v>
      </c>
      <c r="I4">
        <v>25.2</v>
      </c>
      <c r="J4">
        <v>13.8</v>
      </c>
      <c r="K4">
        <v>51.4</v>
      </c>
      <c r="L4">
        <v>77.900000000000006</v>
      </c>
      <c r="M4">
        <v>18.7</v>
      </c>
      <c r="N4">
        <v>0.5</v>
      </c>
      <c r="O4">
        <v>1.1000000000000001</v>
      </c>
      <c r="P4">
        <v>0.1</v>
      </c>
      <c r="Q4">
        <v>1.8</v>
      </c>
      <c r="R4">
        <v>2.7</v>
      </c>
      <c r="S4">
        <v>75.599999999999994</v>
      </c>
      <c r="T4">
        <v>85</v>
      </c>
      <c r="U4">
        <v>1.6</v>
      </c>
      <c r="V4">
        <v>3.5</v>
      </c>
      <c r="W4">
        <v>85.6</v>
      </c>
      <c r="X4">
        <v>20.9</v>
      </c>
      <c r="Y4">
        <v>5922</v>
      </c>
      <c r="Z4">
        <v>26.2</v>
      </c>
      <c r="AA4">
        <v>22751</v>
      </c>
      <c r="AB4">
        <v>76.8</v>
      </c>
      <c r="AC4">
        <v>8.3000000000000007</v>
      </c>
      <c r="AD4">
        <v>136200</v>
      </c>
      <c r="AE4">
        <v>20071</v>
      </c>
      <c r="AF4">
        <v>2.71</v>
      </c>
      <c r="AG4">
        <v>24571</v>
      </c>
      <c r="AH4">
        <v>53682</v>
      </c>
      <c r="AI4">
        <v>12.1</v>
      </c>
      <c r="AJ4">
        <v>817</v>
      </c>
      <c r="AK4">
        <v>10120</v>
      </c>
      <c r="AL4">
        <v>2.1</v>
      </c>
      <c r="AM4">
        <v>2947</v>
      </c>
      <c r="AN4">
        <v>4067</v>
      </c>
      <c r="AO4">
        <v>15.2</v>
      </c>
      <c r="AP4">
        <v>0</v>
      </c>
      <c r="AQ4">
        <v>1.3</v>
      </c>
      <c r="AR4">
        <v>0</v>
      </c>
      <c r="AS4">
        <v>0.7</v>
      </c>
      <c r="AT4">
        <v>31.7</v>
      </c>
      <c r="AU4">
        <v>0</v>
      </c>
      <c r="AV4">
        <v>0</v>
      </c>
      <c r="AW4">
        <v>598175</v>
      </c>
      <c r="AX4">
        <v>12003</v>
      </c>
      <c r="AY4">
        <v>88157</v>
      </c>
      <c r="AZ4">
        <v>131</v>
      </c>
      <c r="BA4">
        <v>594.44000000000005</v>
      </c>
      <c r="BB4">
        <v>91.8</v>
      </c>
    </row>
    <row r="5" spans="1:54" x14ac:dyDescent="0.3">
      <c r="A5">
        <v>1003</v>
      </c>
      <c r="B5" t="s">
        <v>72</v>
      </c>
      <c r="C5" t="s">
        <v>8</v>
      </c>
      <c r="D5">
        <v>200111</v>
      </c>
      <c r="E5">
        <v>182265</v>
      </c>
      <c r="F5">
        <v>9.8000000000000007</v>
      </c>
      <c r="G5">
        <v>182265</v>
      </c>
      <c r="H5">
        <v>5.6</v>
      </c>
      <c r="I5">
        <v>22.2</v>
      </c>
      <c r="J5">
        <v>18.7</v>
      </c>
      <c r="K5">
        <v>51.2</v>
      </c>
      <c r="L5">
        <v>87.1</v>
      </c>
      <c r="M5">
        <v>9.6</v>
      </c>
      <c r="N5">
        <v>0.7</v>
      </c>
      <c r="O5">
        <v>0.9</v>
      </c>
      <c r="P5">
        <v>0.1</v>
      </c>
      <c r="Q5">
        <v>1.6</v>
      </c>
      <c r="R5">
        <v>4.5999999999999996</v>
      </c>
      <c r="S5">
        <v>83</v>
      </c>
      <c r="T5">
        <v>82.1</v>
      </c>
      <c r="U5">
        <v>3.6</v>
      </c>
      <c r="V5">
        <v>5.5</v>
      </c>
      <c r="W5">
        <v>89.1</v>
      </c>
      <c r="X5">
        <v>27.7</v>
      </c>
      <c r="Y5">
        <v>19346</v>
      </c>
      <c r="Z5">
        <v>25.9</v>
      </c>
      <c r="AA5">
        <v>107374</v>
      </c>
      <c r="AB5">
        <v>72.599999999999994</v>
      </c>
      <c r="AC5">
        <v>24.4</v>
      </c>
      <c r="AD5">
        <v>168600</v>
      </c>
      <c r="AE5">
        <v>73283</v>
      </c>
      <c r="AF5">
        <v>2.52</v>
      </c>
      <c r="AG5">
        <v>26766</v>
      </c>
      <c r="AH5">
        <v>50221</v>
      </c>
      <c r="AI5">
        <v>13.9</v>
      </c>
      <c r="AJ5">
        <v>4871</v>
      </c>
      <c r="AK5">
        <v>54988</v>
      </c>
      <c r="AL5">
        <v>3.7</v>
      </c>
      <c r="AM5">
        <v>16508</v>
      </c>
      <c r="AN5">
        <v>19035</v>
      </c>
      <c r="AO5">
        <v>2.7</v>
      </c>
      <c r="AP5">
        <v>0.4</v>
      </c>
      <c r="AQ5">
        <v>1</v>
      </c>
      <c r="AR5">
        <v>0</v>
      </c>
      <c r="AS5">
        <v>1.3</v>
      </c>
      <c r="AT5">
        <v>27.3</v>
      </c>
      <c r="AU5">
        <v>1410273</v>
      </c>
      <c r="AV5">
        <v>0</v>
      </c>
      <c r="AW5">
        <v>2966489</v>
      </c>
      <c r="AX5">
        <v>17166</v>
      </c>
      <c r="AY5">
        <v>436955</v>
      </c>
      <c r="AZ5">
        <v>1384</v>
      </c>
      <c r="BA5">
        <v>1589.78</v>
      </c>
      <c r="BB5">
        <v>114.6</v>
      </c>
    </row>
    <row r="6" spans="1:54" x14ac:dyDescent="0.3">
      <c r="A6">
        <v>1005</v>
      </c>
      <c r="B6" t="s">
        <v>71</v>
      </c>
      <c r="C6" t="s">
        <v>8</v>
      </c>
      <c r="D6">
        <v>26887</v>
      </c>
      <c r="E6">
        <v>27457</v>
      </c>
      <c r="F6">
        <v>-2.1</v>
      </c>
      <c r="G6">
        <v>27457</v>
      </c>
      <c r="H6">
        <v>5.7</v>
      </c>
      <c r="I6">
        <v>21.2</v>
      </c>
      <c r="J6">
        <v>16.5</v>
      </c>
      <c r="K6">
        <v>46.6</v>
      </c>
      <c r="L6">
        <v>50.2</v>
      </c>
      <c r="M6">
        <v>47.6</v>
      </c>
      <c r="N6">
        <v>0.6</v>
      </c>
      <c r="O6">
        <v>0.5</v>
      </c>
      <c r="P6">
        <v>0.2</v>
      </c>
      <c r="Q6">
        <v>0.9</v>
      </c>
      <c r="R6">
        <v>4.5</v>
      </c>
      <c r="S6">
        <v>46.6</v>
      </c>
      <c r="T6">
        <v>84.8</v>
      </c>
      <c r="U6">
        <v>2.9</v>
      </c>
      <c r="V6">
        <v>5</v>
      </c>
      <c r="W6">
        <v>73.7</v>
      </c>
      <c r="X6">
        <v>13.4</v>
      </c>
      <c r="Y6">
        <v>2120</v>
      </c>
      <c r="Z6">
        <v>24.6</v>
      </c>
      <c r="AA6">
        <v>11799</v>
      </c>
      <c r="AB6">
        <v>67.7</v>
      </c>
      <c r="AC6">
        <v>10.6</v>
      </c>
      <c r="AD6">
        <v>89200</v>
      </c>
      <c r="AE6">
        <v>9200</v>
      </c>
      <c r="AF6">
        <v>2.66</v>
      </c>
      <c r="AG6">
        <v>16829</v>
      </c>
      <c r="AH6">
        <v>32911</v>
      </c>
      <c r="AI6">
        <v>26.7</v>
      </c>
      <c r="AJ6">
        <v>464</v>
      </c>
      <c r="AK6">
        <v>6611</v>
      </c>
      <c r="AL6">
        <v>-5.6</v>
      </c>
      <c r="AM6">
        <v>1546</v>
      </c>
      <c r="AN6">
        <v>1667</v>
      </c>
      <c r="AO6">
        <v>0</v>
      </c>
      <c r="AP6">
        <v>0</v>
      </c>
      <c r="AQ6">
        <v>0</v>
      </c>
      <c r="AR6">
        <v>0</v>
      </c>
      <c r="AS6">
        <v>0</v>
      </c>
      <c r="AT6">
        <v>27</v>
      </c>
      <c r="AU6">
        <v>0</v>
      </c>
      <c r="AV6">
        <v>0</v>
      </c>
      <c r="AW6">
        <v>188337</v>
      </c>
      <c r="AX6">
        <v>6334</v>
      </c>
      <c r="AY6">
        <v>0</v>
      </c>
      <c r="AZ6">
        <v>8</v>
      </c>
      <c r="BA6">
        <v>884.88</v>
      </c>
      <c r="BB6">
        <v>31</v>
      </c>
    </row>
    <row r="7" spans="1:54" x14ac:dyDescent="0.3">
      <c r="A7">
        <v>1007</v>
      </c>
      <c r="B7" t="s">
        <v>70</v>
      </c>
      <c r="C7" t="s">
        <v>8</v>
      </c>
      <c r="D7">
        <v>22506</v>
      </c>
      <c r="E7">
        <v>22919</v>
      </c>
      <c r="F7">
        <v>-1.8</v>
      </c>
      <c r="G7">
        <v>22915</v>
      </c>
      <c r="H7">
        <v>5.3</v>
      </c>
      <c r="I7">
        <v>21</v>
      </c>
      <c r="J7">
        <v>14.8</v>
      </c>
      <c r="K7">
        <v>45.9</v>
      </c>
      <c r="L7">
        <v>76.3</v>
      </c>
      <c r="M7">
        <v>22.1</v>
      </c>
      <c r="N7">
        <v>0.4</v>
      </c>
      <c r="O7">
        <v>0.2</v>
      </c>
      <c r="P7">
        <v>0.1</v>
      </c>
      <c r="Q7">
        <v>0.9</v>
      </c>
      <c r="R7">
        <v>2.1</v>
      </c>
      <c r="S7">
        <v>74.5</v>
      </c>
      <c r="T7">
        <v>86.6</v>
      </c>
      <c r="U7">
        <v>1.2</v>
      </c>
      <c r="V7">
        <v>2.1</v>
      </c>
      <c r="W7">
        <v>77.5</v>
      </c>
      <c r="X7">
        <v>12.1</v>
      </c>
      <c r="Y7">
        <v>1327</v>
      </c>
      <c r="Z7">
        <v>27.6</v>
      </c>
      <c r="AA7">
        <v>8978</v>
      </c>
      <c r="AB7">
        <v>79</v>
      </c>
      <c r="AC7">
        <v>7.3</v>
      </c>
      <c r="AD7">
        <v>90500</v>
      </c>
      <c r="AE7">
        <v>7091</v>
      </c>
      <c r="AF7">
        <v>3.03</v>
      </c>
      <c r="AG7">
        <v>17427</v>
      </c>
      <c r="AH7">
        <v>36447</v>
      </c>
      <c r="AI7">
        <v>18.100000000000001</v>
      </c>
      <c r="AJ7">
        <v>275</v>
      </c>
      <c r="AK7">
        <v>3145</v>
      </c>
      <c r="AL7">
        <v>7.5</v>
      </c>
      <c r="AM7">
        <v>1126</v>
      </c>
      <c r="AN7">
        <v>1385</v>
      </c>
      <c r="AO7">
        <v>14.9</v>
      </c>
      <c r="AP7">
        <v>0</v>
      </c>
      <c r="AQ7">
        <v>0</v>
      </c>
      <c r="AR7">
        <v>0</v>
      </c>
      <c r="AS7">
        <v>0</v>
      </c>
      <c r="AT7">
        <v>0</v>
      </c>
      <c r="AU7">
        <v>0</v>
      </c>
      <c r="AV7">
        <v>0</v>
      </c>
      <c r="AW7">
        <v>124707</v>
      </c>
      <c r="AX7">
        <v>5804</v>
      </c>
      <c r="AY7">
        <v>10757</v>
      </c>
      <c r="AZ7">
        <v>19</v>
      </c>
      <c r="BA7">
        <v>622.58000000000004</v>
      </c>
      <c r="BB7">
        <v>36.799999999999997</v>
      </c>
    </row>
    <row r="8" spans="1:54" x14ac:dyDescent="0.3">
      <c r="A8">
        <v>1009</v>
      </c>
      <c r="B8" t="s">
        <v>69</v>
      </c>
      <c r="C8" t="s">
        <v>8</v>
      </c>
      <c r="D8">
        <v>57719</v>
      </c>
      <c r="E8">
        <v>57322</v>
      </c>
      <c r="F8">
        <v>0.7</v>
      </c>
      <c r="G8">
        <v>57322</v>
      </c>
      <c r="H8">
        <v>6.1</v>
      </c>
      <c r="I8">
        <v>23.6</v>
      </c>
      <c r="J8">
        <v>17</v>
      </c>
      <c r="K8">
        <v>50.5</v>
      </c>
      <c r="L8">
        <v>96</v>
      </c>
      <c r="M8">
        <v>1.8</v>
      </c>
      <c r="N8">
        <v>0.6</v>
      </c>
      <c r="O8">
        <v>0.3</v>
      </c>
      <c r="P8">
        <v>0.1</v>
      </c>
      <c r="Q8">
        <v>1.2</v>
      </c>
      <c r="R8">
        <v>8.6999999999999993</v>
      </c>
      <c r="S8">
        <v>87.8</v>
      </c>
      <c r="T8">
        <v>88.7</v>
      </c>
      <c r="U8">
        <v>4.3</v>
      </c>
      <c r="V8">
        <v>7.3</v>
      </c>
      <c r="W8">
        <v>77</v>
      </c>
      <c r="X8">
        <v>12.1</v>
      </c>
      <c r="Y8">
        <v>4540</v>
      </c>
      <c r="Z8">
        <v>33.9</v>
      </c>
      <c r="AA8">
        <v>23826</v>
      </c>
      <c r="AB8">
        <v>81</v>
      </c>
      <c r="AC8">
        <v>4.5</v>
      </c>
      <c r="AD8">
        <v>117100</v>
      </c>
      <c r="AE8">
        <v>21108</v>
      </c>
      <c r="AF8">
        <v>2.7</v>
      </c>
      <c r="AG8">
        <v>20730</v>
      </c>
      <c r="AH8">
        <v>44145</v>
      </c>
      <c r="AI8">
        <v>15.8</v>
      </c>
      <c r="AJ8">
        <v>660</v>
      </c>
      <c r="AK8">
        <v>6798</v>
      </c>
      <c r="AL8">
        <v>3.4</v>
      </c>
      <c r="AM8">
        <v>3563</v>
      </c>
      <c r="AN8">
        <v>4458</v>
      </c>
      <c r="AO8">
        <v>0</v>
      </c>
      <c r="AP8">
        <v>0</v>
      </c>
      <c r="AQ8">
        <v>0</v>
      </c>
      <c r="AR8">
        <v>0</v>
      </c>
      <c r="AS8">
        <v>0</v>
      </c>
      <c r="AT8">
        <v>23.2</v>
      </c>
      <c r="AU8">
        <v>341544</v>
      </c>
      <c r="AV8">
        <v>0</v>
      </c>
      <c r="AW8">
        <v>319700</v>
      </c>
      <c r="AX8">
        <v>5622</v>
      </c>
      <c r="AY8">
        <v>20941</v>
      </c>
      <c r="AZ8">
        <v>3</v>
      </c>
      <c r="BA8">
        <v>644.78</v>
      </c>
      <c r="BB8">
        <v>88.9</v>
      </c>
    </row>
    <row r="9" spans="1:54" x14ac:dyDescent="0.3">
      <c r="A9">
        <v>1011</v>
      </c>
      <c r="B9" t="s">
        <v>68</v>
      </c>
      <c r="C9" t="s">
        <v>8</v>
      </c>
      <c r="D9">
        <v>10764</v>
      </c>
      <c r="E9">
        <v>10915</v>
      </c>
      <c r="F9">
        <v>-1.4</v>
      </c>
      <c r="G9">
        <v>10914</v>
      </c>
      <c r="H9">
        <v>6.3</v>
      </c>
      <c r="I9">
        <v>21.4</v>
      </c>
      <c r="J9">
        <v>14.9</v>
      </c>
      <c r="K9">
        <v>45.3</v>
      </c>
      <c r="L9">
        <v>26.9</v>
      </c>
      <c r="M9">
        <v>70.099999999999994</v>
      </c>
      <c r="N9">
        <v>0.8</v>
      </c>
      <c r="O9">
        <v>0.3</v>
      </c>
      <c r="P9">
        <v>0.7</v>
      </c>
      <c r="Q9">
        <v>1.1000000000000001</v>
      </c>
      <c r="R9">
        <v>7.5</v>
      </c>
      <c r="S9">
        <v>22.1</v>
      </c>
      <c r="T9">
        <v>84.7</v>
      </c>
      <c r="U9">
        <v>5.4</v>
      </c>
      <c r="V9">
        <v>5.2</v>
      </c>
      <c r="W9">
        <v>67.8</v>
      </c>
      <c r="X9">
        <v>12.5</v>
      </c>
      <c r="Y9">
        <v>636</v>
      </c>
      <c r="Z9">
        <v>26.9</v>
      </c>
      <c r="AA9">
        <v>4461</v>
      </c>
      <c r="AB9">
        <v>74.3</v>
      </c>
      <c r="AC9">
        <v>8.6999999999999993</v>
      </c>
      <c r="AD9">
        <v>70600</v>
      </c>
      <c r="AE9">
        <v>3741</v>
      </c>
      <c r="AF9">
        <v>2.73</v>
      </c>
      <c r="AG9">
        <v>18628</v>
      </c>
      <c r="AH9">
        <v>32033</v>
      </c>
      <c r="AI9">
        <v>21.6</v>
      </c>
      <c r="AJ9">
        <v>112</v>
      </c>
      <c r="AK9">
        <v>0</v>
      </c>
      <c r="AL9">
        <v>0</v>
      </c>
      <c r="AM9">
        <v>470</v>
      </c>
      <c r="AN9">
        <v>417</v>
      </c>
      <c r="AO9">
        <v>0</v>
      </c>
      <c r="AP9">
        <v>0</v>
      </c>
      <c r="AQ9">
        <v>0</v>
      </c>
      <c r="AR9">
        <v>0</v>
      </c>
      <c r="AS9">
        <v>0</v>
      </c>
      <c r="AT9">
        <v>38.799999999999997</v>
      </c>
      <c r="AU9">
        <v>0</v>
      </c>
      <c r="AV9">
        <v>0</v>
      </c>
      <c r="AW9">
        <v>43810</v>
      </c>
      <c r="AX9">
        <v>3995</v>
      </c>
      <c r="AY9">
        <v>3670</v>
      </c>
      <c r="AZ9">
        <v>1</v>
      </c>
      <c r="BA9">
        <v>622.80999999999995</v>
      </c>
      <c r="BB9">
        <v>17.5</v>
      </c>
    </row>
    <row r="10" spans="1:54" x14ac:dyDescent="0.3">
      <c r="A10">
        <v>1013</v>
      </c>
      <c r="B10" t="s">
        <v>67</v>
      </c>
      <c r="C10" t="s">
        <v>8</v>
      </c>
      <c r="D10">
        <v>20296</v>
      </c>
      <c r="E10">
        <v>20946</v>
      </c>
      <c r="F10">
        <v>-3.1</v>
      </c>
      <c r="G10">
        <v>20947</v>
      </c>
      <c r="H10">
        <v>6.1</v>
      </c>
      <c r="I10">
        <v>23.6</v>
      </c>
      <c r="J10">
        <v>18</v>
      </c>
      <c r="K10">
        <v>53.6</v>
      </c>
      <c r="L10">
        <v>53.9</v>
      </c>
      <c r="M10">
        <v>44</v>
      </c>
      <c r="N10">
        <v>0.4</v>
      </c>
      <c r="O10">
        <v>0.9</v>
      </c>
      <c r="P10">
        <v>0</v>
      </c>
      <c r="Q10">
        <v>0.8</v>
      </c>
      <c r="R10">
        <v>1.2</v>
      </c>
      <c r="S10">
        <v>53.1</v>
      </c>
      <c r="T10">
        <v>94.6</v>
      </c>
      <c r="U10">
        <v>0.8</v>
      </c>
      <c r="V10">
        <v>1.7</v>
      </c>
      <c r="W10">
        <v>76.3</v>
      </c>
      <c r="X10">
        <v>14</v>
      </c>
      <c r="Y10">
        <v>1497</v>
      </c>
      <c r="Z10">
        <v>24</v>
      </c>
      <c r="AA10">
        <v>9916</v>
      </c>
      <c r="AB10">
        <v>70.3</v>
      </c>
      <c r="AC10">
        <v>13.3</v>
      </c>
      <c r="AD10">
        <v>74700</v>
      </c>
      <c r="AE10">
        <v>8235</v>
      </c>
      <c r="AF10">
        <v>2.4700000000000002</v>
      </c>
      <c r="AG10">
        <v>17403</v>
      </c>
      <c r="AH10">
        <v>29918</v>
      </c>
      <c r="AI10">
        <v>28.4</v>
      </c>
      <c r="AJ10">
        <v>393</v>
      </c>
      <c r="AK10">
        <v>5711</v>
      </c>
      <c r="AL10">
        <v>2.7</v>
      </c>
      <c r="AM10">
        <v>1095</v>
      </c>
      <c r="AN10">
        <v>1769</v>
      </c>
      <c r="AO10">
        <v>0</v>
      </c>
      <c r="AP10">
        <v>0</v>
      </c>
      <c r="AQ10">
        <v>3.3</v>
      </c>
      <c r="AR10">
        <v>0</v>
      </c>
      <c r="AS10">
        <v>0</v>
      </c>
      <c r="AT10">
        <v>0</v>
      </c>
      <c r="AU10">
        <v>399132</v>
      </c>
      <c r="AV10">
        <v>56712</v>
      </c>
      <c r="AW10">
        <v>229277</v>
      </c>
      <c r="AX10">
        <v>11326</v>
      </c>
      <c r="AY10">
        <v>28427</v>
      </c>
      <c r="AZ10">
        <v>2</v>
      </c>
      <c r="BA10">
        <v>776.83</v>
      </c>
      <c r="BB10">
        <v>27</v>
      </c>
    </row>
    <row r="11" spans="1:54" x14ac:dyDescent="0.3">
      <c r="A11">
        <v>1015</v>
      </c>
      <c r="B11" t="s">
        <v>66</v>
      </c>
      <c r="C11" t="s">
        <v>8</v>
      </c>
      <c r="D11">
        <v>115916</v>
      </c>
      <c r="E11">
        <v>118586</v>
      </c>
      <c r="F11">
        <v>-2.2999999999999998</v>
      </c>
      <c r="G11">
        <v>118572</v>
      </c>
      <c r="H11">
        <v>5.7</v>
      </c>
      <c r="I11">
        <v>22.2</v>
      </c>
      <c r="J11">
        <v>16</v>
      </c>
      <c r="K11">
        <v>51.8</v>
      </c>
      <c r="L11">
        <v>75.8</v>
      </c>
      <c r="M11">
        <v>21.1</v>
      </c>
      <c r="N11">
        <v>0.5</v>
      </c>
      <c r="O11">
        <v>0.9</v>
      </c>
      <c r="P11">
        <v>0.1</v>
      </c>
      <c r="Q11">
        <v>1.7</v>
      </c>
      <c r="R11">
        <v>3.5</v>
      </c>
      <c r="S11">
        <v>72.900000000000006</v>
      </c>
      <c r="T11">
        <v>83.6</v>
      </c>
      <c r="U11">
        <v>2.4</v>
      </c>
      <c r="V11">
        <v>4.5</v>
      </c>
      <c r="W11">
        <v>78.599999999999994</v>
      </c>
      <c r="X11">
        <v>16.100000000000001</v>
      </c>
      <c r="Y11">
        <v>11385</v>
      </c>
      <c r="Z11">
        <v>22.5</v>
      </c>
      <c r="AA11">
        <v>53289</v>
      </c>
      <c r="AB11">
        <v>68.7</v>
      </c>
      <c r="AC11">
        <v>13.8</v>
      </c>
      <c r="AD11">
        <v>100600</v>
      </c>
      <c r="AE11">
        <v>45196</v>
      </c>
      <c r="AF11">
        <v>2.54</v>
      </c>
      <c r="AG11">
        <v>20828</v>
      </c>
      <c r="AH11">
        <v>39962</v>
      </c>
      <c r="AI11">
        <v>21.9</v>
      </c>
      <c r="AJ11">
        <v>2311</v>
      </c>
      <c r="AK11">
        <v>34871</v>
      </c>
      <c r="AL11">
        <v>0.6</v>
      </c>
      <c r="AM11">
        <v>6352</v>
      </c>
      <c r="AN11">
        <v>8713</v>
      </c>
      <c r="AO11">
        <v>7.2</v>
      </c>
      <c r="AP11">
        <v>0</v>
      </c>
      <c r="AQ11">
        <v>1.6</v>
      </c>
      <c r="AR11">
        <v>0</v>
      </c>
      <c r="AS11">
        <v>0.5</v>
      </c>
      <c r="AT11">
        <v>24.7</v>
      </c>
      <c r="AU11">
        <v>2679991</v>
      </c>
      <c r="AV11">
        <v>0</v>
      </c>
      <c r="AW11">
        <v>1542981</v>
      </c>
      <c r="AX11">
        <v>13678</v>
      </c>
      <c r="AY11">
        <v>186533</v>
      </c>
      <c r="AZ11">
        <v>114</v>
      </c>
      <c r="BA11">
        <v>605.87</v>
      </c>
      <c r="BB11">
        <v>195.7</v>
      </c>
    </row>
    <row r="12" spans="1:54" x14ac:dyDescent="0.3">
      <c r="A12">
        <v>1017</v>
      </c>
      <c r="B12" t="s">
        <v>65</v>
      </c>
      <c r="C12" t="s">
        <v>8</v>
      </c>
      <c r="D12">
        <v>34076</v>
      </c>
      <c r="E12">
        <v>34170</v>
      </c>
      <c r="F12">
        <v>-0.3</v>
      </c>
      <c r="G12">
        <v>34215</v>
      </c>
      <c r="H12">
        <v>5.9</v>
      </c>
      <c r="I12">
        <v>21.4</v>
      </c>
      <c r="J12">
        <v>18.3</v>
      </c>
      <c r="K12">
        <v>52.3</v>
      </c>
      <c r="L12">
        <v>58.3</v>
      </c>
      <c r="M12">
        <v>39.5</v>
      </c>
      <c r="N12">
        <v>0.3</v>
      </c>
      <c r="O12">
        <v>0.8</v>
      </c>
      <c r="P12">
        <v>0.1</v>
      </c>
      <c r="Q12">
        <v>1.1000000000000001</v>
      </c>
      <c r="R12">
        <v>2</v>
      </c>
      <c r="S12">
        <v>56.8</v>
      </c>
      <c r="T12">
        <v>85.8</v>
      </c>
      <c r="U12">
        <v>1.1000000000000001</v>
      </c>
      <c r="V12">
        <v>1.3</v>
      </c>
      <c r="W12">
        <v>75.099999999999994</v>
      </c>
      <c r="X12">
        <v>11.8</v>
      </c>
      <c r="Y12">
        <v>2691</v>
      </c>
      <c r="Z12">
        <v>24.6</v>
      </c>
      <c r="AA12">
        <v>16894</v>
      </c>
      <c r="AB12">
        <v>67.900000000000006</v>
      </c>
      <c r="AC12">
        <v>11.1</v>
      </c>
      <c r="AD12">
        <v>81200</v>
      </c>
      <c r="AE12">
        <v>13722</v>
      </c>
      <c r="AF12">
        <v>2.46</v>
      </c>
      <c r="AG12">
        <v>19291</v>
      </c>
      <c r="AH12">
        <v>32402</v>
      </c>
      <c r="AI12">
        <v>24.1</v>
      </c>
      <c r="AJ12">
        <v>515</v>
      </c>
      <c r="AK12">
        <v>6431</v>
      </c>
      <c r="AL12">
        <v>-0.2</v>
      </c>
      <c r="AM12">
        <v>2354</v>
      </c>
      <c r="AN12">
        <v>1981</v>
      </c>
      <c r="AO12">
        <v>0</v>
      </c>
      <c r="AP12">
        <v>0</v>
      </c>
      <c r="AQ12">
        <v>0</v>
      </c>
      <c r="AR12">
        <v>0</v>
      </c>
      <c r="AS12">
        <v>0</v>
      </c>
      <c r="AT12">
        <v>29.3</v>
      </c>
      <c r="AU12">
        <v>667283</v>
      </c>
      <c r="AV12">
        <v>0</v>
      </c>
      <c r="AW12">
        <v>264650</v>
      </c>
      <c r="AX12">
        <v>7620</v>
      </c>
      <c r="AY12">
        <v>23237</v>
      </c>
      <c r="AZ12">
        <v>8</v>
      </c>
      <c r="BA12">
        <v>596.53</v>
      </c>
      <c r="BB12">
        <v>57.4</v>
      </c>
    </row>
    <row r="13" spans="1:54" x14ac:dyDescent="0.3">
      <c r="A13">
        <v>1019</v>
      </c>
      <c r="B13" t="s">
        <v>64</v>
      </c>
      <c r="C13" t="s">
        <v>8</v>
      </c>
      <c r="D13">
        <v>26037</v>
      </c>
      <c r="E13">
        <v>25986</v>
      </c>
      <c r="F13">
        <v>0.2</v>
      </c>
      <c r="G13">
        <v>25989</v>
      </c>
      <c r="H13">
        <v>4.8</v>
      </c>
      <c r="I13">
        <v>20.399999999999999</v>
      </c>
      <c r="J13">
        <v>20.9</v>
      </c>
      <c r="K13">
        <v>50.2</v>
      </c>
      <c r="L13">
        <v>93</v>
      </c>
      <c r="M13">
        <v>4.5999999999999996</v>
      </c>
      <c r="N13">
        <v>0.5</v>
      </c>
      <c r="O13">
        <v>0.3</v>
      </c>
      <c r="P13">
        <v>0</v>
      </c>
      <c r="Q13">
        <v>1.6</v>
      </c>
      <c r="R13">
        <v>1.5</v>
      </c>
      <c r="S13">
        <v>91.6</v>
      </c>
      <c r="T13">
        <v>90.6</v>
      </c>
      <c r="U13">
        <v>0.7</v>
      </c>
      <c r="V13">
        <v>1.1000000000000001</v>
      </c>
      <c r="W13">
        <v>78.3</v>
      </c>
      <c r="X13">
        <v>12.8</v>
      </c>
      <c r="Y13">
        <v>2174</v>
      </c>
      <c r="Z13">
        <v>26.9</v>
      </c>
      <c r="AA13">
        <v>16241</v>
      </c>
      <c r="AB13">
        <v>76.099999999999994</v>
      </c>
      <c r="AC13">
        <v>4.5999999999999996</v>
      </c>
      <c r="AD13">
        <v>99400</v>
      </c>
      <c r="AE13">
        <v>11656</v>
      </c>
      <c r="AF13">
        <v>2.2000000000000002</v>
      </c>
      <c r="AG13">
        <v>22030</v>
      </c>
      <c r="AH13">
        <v>34907</v>
      </c>
      <c r="AI13">
        <v>21.2</v>
      </c>
      <c r="AJ13">
        <v>379</v>
      </c>
      <c r="AK13">
        <v>3864</v>
      </c>
      <c r="AL13">
        <v>5.5</v>
      </c>
      <c r="AM13">
        <v>1560</v>
      </c>
      <c r="AN13">
        <v>2180</v>
      </c>
      <c r="AO13">
        <v>0</v>
      </c>
      <c r="AP13">
        <v>0</v>
      </c>
      <c r="AQ13">
        <v>0</v>
      </c>
      <c r="AR13">
        <v>0</v>
      </c>
      <c r="AS13">
        <v>0</v>
      </c>
      <c r="AT13">
        <v>14.5</v>
      </c>
      <c r="AU13">
        <v>307439</v>
      </c>
      <c r="AV13">
        <v>62293</v>
      </c>
      <c r="AW13">
        <v>186321</v>
      </c>
      <c r="AX13">
        <v>7613</v>
      </c>
      <c r="AY13">
        <v>13948</v>
      </c>
      <c r="AZ13">
        <v>2</v>
      </c>
      <c r="BA13">
        <v>553.70000000000005</v>
      </c>
      <c r="BB13">
        <v>46.9</v>
      </c>
    </row>
    <row r="14" spans="1:54" x14ac:dyDescent="0.3">
      <c r="A14">
        <v>1021</v>
      </c>
      <c r="B14" t="s">
        <v>63</v>
      </c>
      <c r="C14" t="s">
        <v>8</v>
      </c>
      <c r="D14">
        <v>43931</v>
      </c>
      <c r="E14">
        <v>43631</v>
      </c>
      <c r="F14">
        <v>0.7</v>
      </c>
      <c r="G14">
        <v>43643</v>
      </c>
      <c r="H14">
        <v>6.4</v>
      </c>
      <c r="I14">
        <v>24.2</v>
      </c>
      <c r="J14">
        <v>15.2</v>
      </c>
      <c r="K14">
        <v>50.8</v>
      </c>
      <c r="L14">
        <v>87.1</v>
      </c>
      <c r="M14">
        <v>10.6</v>
      </c>
      <c r="N14">
        <v>0.5</v>
      </c>
      <c r="O14">
        <v>0.4</v>
      </c>
      <c r="P14">
        <v>0.2</v>
      </c>
      <c r="Q14">
        <v>1.2</v>
      </c>
      <c r="R14">
        <v>7.7</v>
      </c>
      <c r="S14">
        <v>80.3</v>
      </c>
      <c r="T14">
        <v>88.8</v>
      </c>
      <c r="U14">
        <v>5.2</v>
      </c>
      <c r="V14">
        <v>7.4</v>
      </c>
      <c r="W14">
        <v>76</v>
      </c>
      <c r="X14">
        <v>12.9</v>
      </c>
      <c r="Y14">
        <v>3308</v>
      </c>
      <c r="Z14">
        <v>31.8</v>
      </c>
      <c r="AA14">
        <v>19221</v>
      </c>
      <c r="AB14">
        <v>74.5</v>
      </c>
      <c r="AC14">
        <v>4.0999999999999996</v>
      </c>
      <c r="AD14">
        <v>102600</v>
      </c>
      <c r="AE14">
        <v>16232</v>
      </c>
      <c r="AF14">
        <v>2.67</v>
      </c>
      <c r="AG14">
        <v>20701</v>
      </c>
      <c r="AH14">
        <v>41250</v>
      </c>
      <c r="AI14">
        <v>19.5</v>
      </c>
      <c r="AJ14">
        <v>703</v>
      </c>
      <c r="AK14">
        <v>7396</v>
      </c>
      <c r="AL14">
        <v>8.8000000000000007</v>
      </c>
      <c r="AM14">
        <v>2719</v>
      </c>
      <c r="AN14">
        <v>0</v>
      </c>
      <c r="AO14">
        <v>0</v>
      </c>
      <c r="AP14">
        <v>0</v>
      </c>
      <c r="AQ14">
        <v>0</v>
      </c>
      <c r="AR14">
        <v>0</v>
      </c>
      <c r="AS14">
        <v>0</v>
      </c>
      <c r="AT14">
        <v>0</v>
      </c>
      <c r="AU14">
        <v>0</v>
      </c>
      <c r="AV14">
        <v>155139</v>
      </c>
      <c r="AW14">
        <v>359910</v>
      </c>
      <c r="AX14">
        <v>8496</v>
      </c>
      <c r="AY14">
        <v>34073</v>
      </c>
      <c r="AZ14">
        <v>78</v>
      </c>
      <c r="BA14">
        <v>692.85</v>
      </c>
      <c r="BB14">
        <v>63</v>
      </c>
    </row>
    <row r="15" spans="1:54" x14ac:dyDescent="0.3">
      <c r="A15">
        <v>1023</v>
      </c>
      <c r="B15" t="s">
        <v>62</v>
      </c>
      <c r="C15" t="s">
        <v>8</v>
      </c>
      <c r="D15">
        <v>13323</v>
      </c>
      <c r="E15">
        <v>13858</v>
      </c>
      <c r="F15">
        <v>-3.9</v>
      </c>
      <c r="G15">
        <v>13859</v>
      </c>
      <c r="H15">
        <v>4.9000000000000004</v>
      </c>
      <c r="I15">
        <v>20.6</v>
      </c>
      <c r="J15">
        <v>20.8</v>
      </c>
      <c r="K15">
        <v>52.5</v>
      </c>
      <c r="L15">
        <v>56.6</v>
      </c>
      <c r="M15">
        <v>42.4</v>
      </c>
      <c r="N15">
        <v>0.2</v>
      </c>
      <c r="O15">
        <v>0.3</v>
      </c>
      <c r="P15">
        <v>0</v>
      </c>
      <c r="Q15">
        <v>0.5</v>
      </c>
      <c r="R15">
        <v>0.8</v>
      </c>
      <c r="S15">
        <v>56.1</v>
      </c>
      <c r="T15">
        <v>91.4</v>
      </c>
      <c r="U15">
        <v>0.3</v>
      </c>
      <c r="V15">
        <v>1.3</v>
      </c>
      <c r="W15">
        <v>75.2</v>
      </c>
      <c r="X15">
        <v>11.8</v>
      </c>
      <c r="Y15">
        <v>938</v>
      </c>
      <c r="Z15">
        <v>33.4</v>
      </c>
      <c r="AA15">
        <v>7231</v>
      </c>
      <c r="AB15">
        <v>83.7</v>
      </c>
      <c r="AC15">
        <v>4</v>
      </c>
      <c r="AD15">
        <v>58200</v>
      </c>
      <c r="AE15">
        <v>5518</v>
      </c>
      <c r="AF15">
        <v>2.4500000000000002</v>
      </c>
      <c r="AG15">
        <v>20323</v>
      </c>
      <c r="AH15">
        <v>33941</v>
      </c>
      <c r="AI15">
        <v>21.5</v>
      </c>
      <c r="AJ15">
        <v>255</v>
      </c>
      <c r="AK15">
        <v>2900</v>
      </c>
      <c r="AL15">
        <v>1.4</v>
      </c>
      <c r="AM15">
        <v>809</v>
      </c>
      <c r="AN15">
        <v>1102</v>
      </c>
      <c r="AO15">
        <v>26.2</v>
      </c>
      <c r="AP15">
        <v>0</v>
      </c>
      <c r="AQ15">
        <v>0</v>
      </c>
      <c r="AR15">
        <v>0</v>
      </c>
      <c r="AS15">
        <v>0</v>
      </c>
      <c r="AT15">
        <v>44.1</v>
      </c>
      <c r="AU15">
        <v>0</v>
      </c>
      <c r="AV15">
        <v>52904</v>
      </c>
      <c r="AW15">
        <v>84633</v>
      </c>
      <c r="AX15">
        <v>5969</v>
      </c>
      <c r="AY15">
        <v>11345</v>
      </c>
      <c r="AZ15">
        <v>0</v>
      </c>
      <c r="BA15">
        <v>913.5</v>
      </c>
      <c r="BB15">
        <v>15.2</v>
      </c>
    </row>
    <row r="16" spans="1:54" x14ac:dyDescent="0.3">
      <c r="A16">
        <v>1025</v>
      </c>
      <c r="B16" t="s">
        <v>61</v>
      </c>
      <c r="C16" t="s">
        <v>8</v>
      </c>
      <c r="D16">
        <v>24945</v>
      </c>
      <c r="E16">
        <v>25840</v>
      </c>
      <c r="F16">
        <v>-3.5</v>
      </c>
      <c r="G16">
        <v>25833</v>
      </c>
      <c r="H16">
        <v>5.6</v>
      </c>
      <c r="I16">
        <v>22.6</v>
      </c>
      <c r="J16">
        <v>18</v>
      </c>
      <c r="K16">
        <v>52.8</v>
      </c>
      <c r="L16">
        <v>54</v>
      </c>
      <c r="M16">
        <v>44.2</v>
      </c>
      <c r="N16">
        <v>0.4</v>
      </c>
      <c r="O16">
        <v>0.5</v>
      </c>
      <c r="P16">
        <v>0</v>
      </c>
      <c r="Q16">
        <v>0.8</v>
      </c>
      <c r="R16">
        <v>1.3</v>
      </c>
      <c r="S16">
        <v>53.1</v>
      </c>
      <c r="T16">
        <v>92.5</v>
      </c>
      <c r="U16">
        <v>0.3</v>
      </c>
      <c r="V16">
        <v>1.3</v>
      </c>
      <c r="W16">
        <v>78.3</v>
      </c>
      <c r="X16">
        <v>11.2</v>
      </c>
      <c r="Y16">
        <v>1583</v>
      </c>
      <c r="Z16">
        <v>25.5</v>
      </c>
      <c r="AA16">
        <v>12583</v>
      </c>
      <c r="AB16">
        <v>72.900000000000006</v>
      </c>
      <c r="AC16">
        <v>6.8</v>
      </c>
      <c r="AD16">
        <v>85600</v>
      </c>
      <c r="AE16">
        <v>9631</v>
      </c>
      <c r="AF16">
        <v>2.63</v>
      </c>
      <c r="AG16">
        <v>18979</v>
      </c>
      <c r="AH16">
        <v>29357</v>
      </c>
      <c r="AI16">
        <v>29.3</v>
      </c>
      <c r="AJ16">
        <v>586</v>
      </c>
      <c r="AK16">
        <v>6648</v>
      </c>
      <c r="AL16">
        <v>3.7</v>
      </c>
      <c r="AM16">
        <v>1640</v>
      </c>
      <c r="AN16">
        <v>2374</v>
      </c>
      <c r="AO16">
        <v>0</v>
      </c>
      <c r="AP16">
        <v>0</v>
      </c>
      <c r="AQ16">
        <v>0</v>
      </c>
      <c r="AR16">
        <v>0</v>
      </c>
      <c r="AS16">
        <v>0</v>
      </c>
      <c r="AT16">
        <v>28.6</v>
      </c>
      <c r="AU16">
        <v>571454</v>
      </c>
      <c r="AV16">
        <v>85803</v>
      </c>
      <c r="AW16">
        <v>344311</v>
      </c>
      <c r="AX16">
        <v>13034</v>
      </c>
      <c r="AY16">
        <v>23596</v>
      </c>
      <c r="AZ16">
        <v>11</v>
      </c>
      <c r="BA16">
        <v>1238.47</v>
      </c>
      <c r="BB16">
        <v>20.9</v>
      </c>
    </row>
    <row r="17" spans="1:54" x14ac:dyDescent="0.3">
      <c r="A17">
        <v>1027</v>
      </c>
      <c r="B17" t="s">
        <v>60</v>
      </c>
      <c r="C17" t="s">
        <v>8</v>
      </c>
      <c r="D17">
        <v>13552</v>
      </c>
      <c r="E17">
        <v>13932</v>
      </c>
      <c r="F17">
        <v>-2.7</v>
      </c>
      <c r="G17">
        <v>13932</v>
      </c>
      <c r="H17">
        <v>5.3</v>
      </c>
      <c r="I17">
        <v>21.6</v>
      </c>
      <c r="J17">
        <v>19.399999999999999</v>
      </c>
      <c r="K17">
        <v>50.6</v>
      </c>
      <c r="L17">
        <v>82.8</v>
      </c>
      <c r="M17">
        <v>14.5</v>
      </c>
      <c r="N17">
        <v>0.6</v>
      </c>
      <c r="O17">
        <v>0.3</v>
      </c>
      <c r="P17">
        <v>0</v>
      </c>
      <c r="Q17">
        <v>1.8</v>
      </c>
      <c r="R17">
        <v>3.4</v>
      </c>
      <c r="S17">
        <v>79.7</v>
      </c>
      <c r="T17">
        <v>88.3</v>
      </c>
      <c r="U17">
        <v>2.2000000000000002</v>
      </c>
      <c r="V17">
        <v>3.3</v>
      </c>
      <c r="W17">
        <v>76.5</v>
      </c>
      <c r="X17">
        <v>9.1999999999999993</v>
      </c>
      <c r="Y17">
        <v>1076</v>
      </c>
      <c r="Z17">
        <v>30.7</v>
      </c>
      <c r="AA17">
        <v>6736</v>
      </c>
      <c r="AB17">
        <v>75</v>
      </c>
      <c r="AC17">
        <v>10</v>
      </c>
      <c r="AD17">
        <v>79900</v>
      </c>
      <c r="AE17">
        <v>5649</v>
      </c>
      <c r="AF17">
        <v>2.38</v>
      </c>
      <c r="AG17">
        <v>18694</v>
      </c>
      <c r="AH17">
        <v>34002</v>
      </c>
      <c r="AI17">
        <v>19</v>
      </c>
      <c r="AJ17">
        <v>190</v>
      </c>
      <c r="AK17">
        <v>2993</v>
      </c>
      <c r="AL17">
        <v>4.5999999999999996</v>
      </c>
      <c r="AM17">
        <v>792</v>
      </c>
      <c r="AN17">
        <v>1005</v>
      </c>
      <c r="AO17">
        <v>0</v>
      </c>
      <c r="AP17">
        <v>0</v>
      </c>
      <c r="AQ17">
        <v>0</v>
      </c>
      <c r="AR17">
        <v>0</v>
      </c>
      <c r="AS17">
        <v>0</v>
      </c>
      <c r="AT17">
        <v>0</v>
      </c>
      <c r="AU17">
        <v>330878</v>
      </c>
      <c r="AV17">
        <v>0</v>
      </c>
      <c r="AW17">
        <v>70558</v>
      </c>
      <c r="AX17">
        <v>5123</v>
      </c>
      <c r="AY17">
        <v>4352</v>
      </c>
      <c r="AZ17">
        <v>0</v>
      </c>
      <c r="BA17">
        <v>603.96</v>
      </c>
      <c r="BB17">
        <v>23.1</v>
      </c>
    </row>
    <row r="18" spans="1:54" x14ac:dyDescent="0.3">
      <c r="A18">
        <v>1029</v>
      </c>
      <c r="B18" t="s">
        <v>59</v>
      </c>
      <c r="C18" t="s">
        <v>8</v>
      </c>
      <c r="D18">
        <v>15080</v>
      </c>
      <c r="E18">
        <v>14972</v>
      </c>
      <c r="F18">
        <v>0.7</v>
      </c>
      <c r="G18">
        <v>14972</v>
      </c>
      <c r="H18">
        <v>5.7</v>
      </c>
      <c r="I18">
        <v>23.3</v>
      </c>
      <c r="J18">
        <v>18.399999999999999</v>
      </c>
      <c r="K18">
        <v>50.4</v>
      </c>
      <c r="L18">
        <v>94.5</v>
      </c>
      <c r="M18">
        <v>3.6</v>
      </c>
      <c r="N18">
        <v>0.4</v>
      </c>
      <c r="O18">
        <v>0.2</v>
      </c>
      <c r="P18">
        <v>0.1</v>
      </c>
      <c r="Q18">
        <v>1.2</v>
      </c>
      <c r="R18">
        <v>2.5</v>
      </c>
      <c r="S18">
        <v>92.3</v>
      </c>
      <c r="T18">
        <v>89.1</v>
      </c>
      <c r="U18">
        <v>1.5</v>
      </c>
      <c r="V18">
        <v>2.2999999999999998</v>
      </c>
      <c r="W18">
        <v>76</v>
      </c>
      <c r="X18">
        <v>9</v>
      </c>
      <c r="Y18">
        <v>989</v>
      </c>
      <c r="Z18">
        <v>31.4</v>
      </c>
      <c r="AA18">
        <v>6690</v>
      </c>
      <c r="AB18">
        <v>77.599999999999994</v>
      </c>
      <c r="AC18">
        <v>6.3</v>
      </c>
      <c r="AD18">
        <v>100800</v>
      </c>
      <c r="AE18">
        <v>5601</v>
      </c>
      <c r="AF18">
        <v>2.64</v>
      </c>
      <c r="AG18">
        <v>19108</v>
      </c>
      <c r="AH18">
        <v>38019</v>
      </c>
      <c r="AI18">
        <v>18.399999999999999</v>
      </c>
      <c r="AJ18">
        <v>152</v>
      </c>
      <c r="AK18">
        <v>1548</v>
      </c>
      <c r="AL18">
        <v>-4.8</v>
      </c>
      <c r="AM18">
        <v>930</v>
      </c>
      <c r="AN18">
        <v>1280</v>
      </c>
      <c r="AO18">
        <v>0</v>
      </c>
      <c r="AP18">
        <v>0</v>
      </c>
      <c r="AQ18">
        <v>0</v>
      </c>
      <c r="AR18">
        <v>0</v>
      </c>
      <c r="AS18">
        <v>0</v>
      </c>
      <c r="AT18">
        <v>17.7</v>
      </c>
      <c r="AU18">
        <v>0</v>
      </c>
      <c r="AV18">
        <v>5888</v>
      </c>
      <c r="AW18">
        <v>133407</v>
      </c>
      <c r="AX18">
        <v>9080</v>
      </c>
      <c r="AY18">
        <v>4134</v>
      </c>
      <c r="AZ18">
        <v>1</v>
      </c>
      <c r="BA18">
        <v>560.1</v>
      </c>
      <c r="BB18">
        <v>26.7</v>
      </c>
    </row>
    <row r="19" spans="1:54" x14ac:dyDescent="0.3">
      <c r="A19">
        <v>1031</v>
      </c>
      <c r="B19" t="s">
        <v>58</v>
      </c>
      <c r="C19" t="s">
        <v>8</v>
      </c>
      <c r="D19">
        <v>50909</v>
      </c>
      <c r="E19">
        <v>49948</v>
      </c>
      <c r="F19">
        <v>1.9</v>
      </c>
      <c r="G19">
        <v>49948</v>
      </c>
      <c r="H19">
        <v>6.1</v>
      </c>
      <c r="I19">
        <v>23.7</v>
      </c>
      <c r="J19">
        <v>15.9</v>
      </c>
      <c r="K19">
        <v>50.5</v>
      </c>
      <c r="L19">
        <v>76.400000000000006</v>
      </c>
      <c r="M19">
        <v>17.7</v>
      </c>
      <c r="N19">
        <v>1.4</v>
      </c>
      <c r="O19">
        <v>1.6</v>
      </c>
      <c r="P19">
        <v>0.4</v>
      </c>
      <c r="Q19">
        <v>2.5</v>
      </c>
      <c r="R19">
        <v>6.4</v>
      </c>
      <c r="S19">
        <v>71.3</v>
      </c>
      <c r="T19">
        <v>83.3</v>
      </c>
      <c r="U19">
        <v>5.0999999999999996</v>
      </c>
      <c r="V19">
        <v>7.5</v>
      </c>
      <c r="W19">
        <v>82.4</v>
      </c>
      <c r="X19">
        <v>22.5</v>
      </c>
      <c r="Y19">
        <v>6066</v>
      </c>
      <c r="Z19">
        <v>21.3</v>
      </c>
      <c r="AA19">
        <v>22852</v>
      </c>
      <c r="AB19">
        <v>69.900000000000006</v>
      </c>
      <c r="AC19">
        <v>13.5</v>
      </c>
      <c r="AD19">
        <v>131000</v>
      </c>
      <c r="AE19">
        <v>18820</v>
      </c>
      <c r="AF19">
        <v>2.65</v>
      </c>
      <c r="AG19">
        <v>23380</v>
      </c>
      <c r="AH19">
        <v>43768</v>
      </c>
      <c r="AI19">
        <v>18.600000000000001</v>
      </c>
      <c r="AJ19">
        <v>954</v>
      </c>
      <c r="AK19">
        <v>12762</v>
      </c>
      <c r="AL19">
        <v>0.3</v>
      </c>
      <c r="AM19">
        <v>2602</v>
      </c>
      <c r="AN19">
        <v>4032</v>
      </c>
      <c r="AO19">
        <v>6</v>
      </c>
      <c r="AP19">
        <v>0</v>
      </c>
      <c r="AQ19">
        <v>1.3</v>
      </c>
      <c r="AR19">
        <v>0</v>
      </c>
      <c r="AS19">
        <v>0.7</v>
      </c>
      <c r="AT19">
        <v>29.3</v>
      </c>
      <c r="AU19">
        <v>613758</v>
      </c>
      <c r="AV19">
        <v>131594</v>
      </c>
      <c r="AW19">
        <v>639623</v>
      </c>
      <c r="AX19">
        <v>13665</v>
      </c>
      <c r="AY19">
        <v>50080</v>
      </c>
      <c r="AZ19">
        <v>58</v>
      </c>
      <c r="BA19">
        <v>678.97</v>
      </c>
      <c r="BB19">
        <v>73.599999999999994</v>
      </c>
    </row>
    <row r="20" spans="1:54" x14ac:dyDescent="0.3">
      <c r="A20">
        <v>1033</v>
      </c>
      <c r="B20" t="s">
        <v>57</v>
      </c>
      <c r="C20" t="s">
        <v>8</v>
      </c>
      <c r="D20">
        <v>54543</v>
      </c>
      <c r="E20">
        <v>54428</v>
      </c>
      <c r="F20">
        <v>0.2</v>
      </c>
      <c r="G20">
        <v>54428</v>
      </c>
      <c r="H20">
        <v>5.7</v>
      </c>
      <c r="I20">
        <v>21.7</v>
      </c>
      <c r="J20">
        <v>18.5</v>
      </c>
      <c r="K20">
        <v>51.8</v>
      </c>
      <c r="L20">
        <v>80.8</v>
      </c>
      <c r="M20">
        <v>16.3</v>
      </c>
      <c r="N20">
        <v>0.6</v>
      </c>
      <c r="O20">
        <v>0.5</v>
      </c>
      <c r="P20">
        <v>0.1</v>
      </c>
      <c r="Q20">
        <v>1.7</v>
      </c>
      <c r="R20">
        <v>2.6</v>
      </c>
      <c r="S20">
        <v>78.8</v>
      </c>
      <c r="T20">
        <v>87.2</v>
      </c>
      <c r="U20">
        <v>2</v>
      </c>
      <c r="V20">
        <v>2.6</v>
      </c>
      <c r="W20">
        <v>83.5</v>
      </c>
      <c r="X20">
        <v>17.7</v>
      </c>
      <c r="Y20">
        <v>4376</v>
      </c>
      <c r="Z20">
        <v>22.7</v>
      </c>
      <c r="AA20">
        <v>26192</v>
      </c>
      <c r="AB20">
        <v>72.099999999999994</v>
      </c>
      <c r="AC20">
        <v>12.3</v>
      </c>
      <c r="AD20">
        <v>99300</v>
      </c>
      <c r="AE20">
        <v>22260</v>
      </c>
      <c r="AF20">
        <v>2.42</v>
      </c>
      <c r="AG20">
        <v>21572</v>
      </c>
      <c r="AH20">
        <v>39077</v>
      </c>
      <c r="AI20">
        <v>17.899999999999999</v>
      </c>
      <c r="AJ20">
        <v>1226</v>
      </c>
      <c r="AK20">
        <v>19820</v>
      </c>
      <c r="AL20">
        <v>6.2</v>
      </c>
      <c r="AM20">
        <v>3630</v>
      </c>
      <c r="AN20">
        <v>4757</v>
      </c>
      <c r="AO20">
        <v>0</v>
      </c>
      <c r="AP20">
        <v>0</v>
      </c>
      <c r="AQ20">
        <v>0</v>
      </c>
      <c r="AR20">
        <v>0</v>
      </c>
      <c r="AS20">
        <v>0</v>
      </c>
      <c r="AT20">
        <v>22.8</v>
      </c>
      <c r="AU20">
        <v>2083166</v>
      </c>
      <c r="AV20">
        <v>351388</v>
      </c>
      <c r="AW20">
        <v>821284</v>
      </c>
      <c r="AX20">
        <v>15040</v>
      </c>
      <c r="AY20">
        <v>61935</v>
      </c>
      <c r="AZ20">
        <v>143</v>
      </c>
      <c r="BA20">
        <v>592.62</v>
      </c>
      <c r="BB20">
        <v>91.8</v>
      </c>
    </row>
    <row r="21" spans="1:54" x14ac:dyDescent="0.3">
      <c r="A21">
        <v>1035</v>
      </c>
      <c r="B21" t="s">
        <v>56</v>
      </c>
      <c r="C21" t="s">
        <v>8</v>
      </c>
      <c r="D21">
        <v>12670</v>
      </c>
      <c r="E21">
        <v>13228</v>
      </c>
      <c r="F21">
        <v>-4.2</v>
      </c>
      <c r="G21">
        <v>13228</v>
      </c>
      <c r="H21">
        <v>5.5</v>
      </c>
      <c r="I21">
        <v>21.4</v>
      </c>
      <c r="J21">
        <v>20.399999999999999</v>
      </c>
      <c r="K21">
        <v>51.9</v>
      </c>
      <c r="L21">
        <v>52.1</v>
      </c>
      <c r="M21">
        <v>46.2</v>
      </c>
      <c r="N21">
        <v>0.4</v>
      </c>
      <c r="O21">
        <v>0.1</v>
      </c>
      <c r="P21">
        <v>0</v>
      </c>
      <c r="Q21">
        <v>1.2</v>
      </c>
      <c r="R21">
        <v>1.8</v>
      </c>
      <c r="S21">
        <v>51.1</v>
      </c>
      <c r="T21">
        <v>96.9</v>
      </c>
      <c r="U21">
        <v>0.6</v>
      </c>
      <c r="V21">
        <v>2.2000000000000002</v>
      </c>
      <c r="W21">
        <v>77.3</v>
      </c>
      <c r="X21">
        <v>8.8000000000000007</v>
      </c>
      <c r="Y21">
        <v>1101</v>
      </c>
      <c r="Z21">
        <v>27.2</v>
      </c>
      <c r="AA21">
        <v>7055</v>
      </c>
      <c r="AB21">
        <v>79.099999999999994</v>
      </c>
      <c r="AC21">
        <v>7.2</v>
      </c>
      <c r="AD21">
        <v>69600</v>
      </c>
      <c r="AE21">
        <v>4994</v>
      </c>
      <c r="AF21">
        <v>2.61</v>
      </c>
      <c r="AG21">
        <v>15605</v>
      </c>
      <c r="AH21">
        <v>24658</v>
      </c>
      <c r="AI21">
        <v>32.700000000000003</v>
      </c>
      <c r="AJ21">
        <v>194</v>
      </c>
      <c r="AK21">
        <v>2197</v>
      </c>
      <c r="AL21">
        <v>-1.5</v>
      </c>
      <c r="AM21">
        <v>756</v>
      </c>
      <c r="AN21">
        <v>980</v>
      </c>
      <c r="AO21">
        <v>0</v>
      </c>
      <c r="AP21">
        <v>0</v>
      </c>
      <c r="AQ21">
        <v>0</v>
      </c>
      <c r="AR21">
        <v>0</v>
      </c>
      <c r="AS21">
        <v>0</v>
      </c>
      <c r="AT21">
        <v>23</v>
      </c>
      <c r="AU21">
        <v>183544</v>
      </c>
      <c r="AV21">
        <v>76736</v>
      </c>
      <c r="AW21">
        <v>71232</v>
      </c>
      <c r="AX21">
        <v>5430</v>
      </c>
      <c r="AY21">
        <v>8667</v>
      </c>
      <c r="AZ21">
        <v>3</v>
      </c>
      <c r="BA21">
        <v>850.16</v>
      </c>
      <c r="BB21">
        <v>15.6</v>
      </c>
    </row>
    <row r="22" spans="1:54" x14ac:dyDescent="0.3">
      <c r="A22">
        <v>1037</v>
      </c>
      <c r="B22" t="s">
        <v>55</v>
      </c>
      <c r="C22" t="s">
        <v>8</v>
      </c>
      <c r="D22">
        <v>10886</v>
      </c>
      <c r="E22">
        <v>11758</v>
      </c>
      <c r="F22">
        <v>-7.4</v>
      </c>
      <c r="G22">
        <v>11539</v>
      </c>
      <c r="H22">
        <v>4.8</v>
      </c>
      <c r="I22">
        <v>18.3</v>
      </c>
      <c r="J22">
        <v>18.5</v>
      </c>
      <c r="K22">
        <v>49.5</v>
      </c>
      <c r="L22">
        <v>66.099999999999994</v>
      </c>
      <c r="M22">
        <v>31.8</v>
      </c>
      <c r="N22">
        <v>0.6</v>
      </c>
      <c r="O22">
        <v>0.2</v>
      </c>
      <c r="P22">
        <v>0.2</v>
      </c>
      <c r="Q22">
        <v>1.2</v>
      </c>
      <c r="R22">
        <v>2.2999999999999998</v>
      </c>
      <c r="S22">
        <v>64.8</v>
      </c>
      <c r="T22">
        <v>87.2</v>
      </c>
      <c r="U22">
        <v>1.8</v>
      </c>
      <c r="V22">
        <v>3.3</v>
      </c>
      <c r="W22">
        <v>75</v>
      </c>
      <c r="X22">
        <v>9.8000000000000007</v>
      </c>
      <c r="Y22">
        <v>934</v>
      </c>
      <c r="Z22">
        <v>30.2</v>
      </c>
      <c r="AA22">
        <v>6458</v>
      </c>
      <c r="AB22">
        <v>83</v>
      </c>
      <c r="AC22">
        <v>3</v>
      </c>
      <c r="AD22">
        <v>75100</v>
      </c>
      <c r="AE22">
        <v>4506</v>
      </c>
      <c r="AF22">
        <v>2.42</v>
      </c>
      <c r="AG22">
        <v>18493</v>
      </c>
      <c r="AH22">
        <v>37277</v>
      </c>
      <c r="AI22">
        <v>20.9</v>
      </c>
      <c r="AJ22">
        <v>93</v>
      </c>
      <c r="AK22">
        <v>992</v>
      </c>
      <c r="AL22">
        <v>3.9</v>
      </c>
      <c r="AM22">
        <v>367</v>
      </c>
      <c r="AN22">
        <v>545</v>
      </c>
      <c r="AO22">
        <v>0</v>
      </c>
      <c r="AP22">
        <v>0</v>
      </c>
      <c r="AQ22">
        <v>0</v>
      </c>
      <c r="AR22">
        <v>0</v>
      </c>
      <c r="AS22">
        <v>0</v>
      </c>
      <c r="AT22">
        <v>0</v>
      </c>
      <c r="AU22">
        <v>89585</v>
      </c>
      <c r="AV22">
        <v>31647</v>
      </c>
      <c r="AW22">
        <v>20531</v>
      </c>
      <c r="AX22">
        <v>1904</v>
      </c>
      <c r="AY22">
        <v>575</v>
      </c>
      <c r="AZ22">
        <v>0</v>
      </c>
      <c r="BA22">
        <v>650.92999999999995</v>
      </c>
      <c r="BB22">
        <v>17.7</v>
      </c>
    </row>
    <row r="23" spans="1:54" x14ac:dyDescent="0.3">
      <c r="A23">
        <v>1039</v>
      </c>
      <c r="B23" t="s">
        <v>54</v>
      </c>
      <c r="C23" t="s">
        <v>8</v>
      </c>
      <c r="D23">
        <v>37914</v>
      </c>
      <c r="E23">
        <v>37765</v>
      </c>
      <c r="F23">
        <v>0.4</v>
      </c>
      <c r="G23">
        <v>37765</v>
      </c>
      <c r="H23">
        <v>5.9</v>
      </c>
      <c r="I23">
        <v>22.1</v>
      </c>
      <c r="J23">
        <v>19.8</v>
      </c>
      <c r="K23">
        <v>51.6</v>
      </c>
      <c r="L23">
        <v>84.3</v>
      </c>
      <c r="M23">
        <v>13</v>
      </c>
      <c r="N23">
        <v>0.6</v>
      </c>
      <c r="O23">
        <v>0.5</v>
      </c>
      <c r="P23">
        <v>0</v>
      </c>
      <c r="Q23">
        <v>1.6</v>
      </c>
      <c r="R23">
        <v>1.6</v>
      </c>
      <c r="S23">
        <v>83.1</v>
      </c>
      <c r="T23">
        <v>86.7</v>
      </c>
      <c r="U23">
        <v>1.4</v>
      </c>
      <c r="V23">
        <v>2.1</v>
      </c>
      <c r="W23">
        <v>78.400000000000006</v>
      </c>
      <c r="X23">
        <v>14.2</v>
      </c>
      <c r="Y23">
        <v>3433</v>
      </c>
      <c r="Z23">
        <v>23.3</v>
      </c>
      <c r="AA23">
        <v>18778</v>
      </c>
      <c r="AB23">
        <v>75.099999999999994</v>
      </c>
      <c r="AC23">
        <v>6</v>
      </c>
      <c r="AD23">
        <v>88800</v>
      </c>
      <c r="AE23">
        <v>15041</v>
      </c>
      <c r="AF23">
        <v>2.48</v>
      </c>
      <c r="AG23">
        <v>20391</v>
      </c>
      <c r="AH23">
        <v>35869</v>
      </c>
      <c r="AI23">
        <v>20</v>
      </c>
      <c r="AJ23">
        <v>834</v>
      </c>
      <c r="AK23">
        <v>10824</v>
      </c>
      <c r="AL23">
        <v>0.7</v>
      </c>
      <c r="AM23">
        <v>2201</v>
      </c>
      <c r="AN23">
        <v>2957</v>
      </c>
      <c r="AO23">
        <v>0</v>
      </c>
      <c r="AP23">
        <v>0</v>
      </c>
      <c r="AQ23">
        <v>0</v>
      </c>
      <c r="AR23">
        <v>0</v>
      </c>
      <c r="AS23">
        <v>0</v>
      </c>
      <c r="AT23">
        <v>0</v>
      </c>
      <c r="AU23">
        <v>561168</v>
      </c>
      <c r="AV23">
        <v>338692</v>
      </c>
      <c r="AW23">
        <v>424873</v>
      </c>
      <c r="AX23">
        <v>11544</v>
      </c>
      <c r="AY23">
        <v>30271</v>
      </c>
      <c r="AZ23">
        <v>8</v>
      </c>
      <c r="BA23">
        <v>1030.46</v>
      </c>
      <c r="BB23">
        <v>36.6</v>
      </c>
    </row>
    <row r="24" spans="1:54" x14ac:dyDescent="0.3">
      <c r="A24">
        <v>1041</v>
      </c>
      <c r="B24" t="s">
        <v>53</v>
      </c>
      <c r="C24" t="s">
        <v>8</v>
      </c>
      <c r="D24">
        <v>13977</v>
      </c>
      <c r="E24">
        <v>13906</v>
      </c>
      <c r="F24">
        <v>0.5</v>
      </c>
      <c r="G24">
        <v>13906</v>
      </c>
      <c r="H24">
        <v>6.1</v>
      </c>
      <c r="I24">
        <v>22.7</v>
      </c>
      <c r="J24">
        <v>18</v>
      </c>
      <c r="K24">
        <v>51.1</v>
      </c>
      <c r="L24">
        <v>72</v>
      </c>
      <c r="M24">
        <v>24</v>
      </c>
      <c r="N24">
        <v>0.5</v>
      </c>
      <c r="O24">
        <v>1.8</v>
      </c>
      <c r="P24">
        <v>0.1</v>
      </c>
      <c r="Q24">
        <v>1.6</v>
      </c>
      <c r="R24">
        <v>1.7</v>
      </c>
      <c r="S24">
        <v>70.599999999999994</v>
      </c>
      <c r="T24">
        <v>86.3</v>
      </c>
      <c r="U24">
        <v>2.2999999999999998</v>
      </c>
      <c r="V24">
        <v>3.2</v>
      </c>
      <c r="W24">
        <v>76.7</v>
      </c>
      <c r="X24">
        <v>12.7</v>
      </c>
      <c r="Y24">
        <v>1098</v>
      </c>
      <c r="Z24">
        <v>30.3</v>
      </c>
      <c r="AA24">
        <v>6708</v>
      </c>
      <c r="AB24">
        <v>69.900000000000006</v>
      </c>
      <c r="AC24">
        <v>8</v>
      </c>
      <c r="AD24">
        <v>70800</v>
      </c>
      <c r="AE24">
        <v>5601</v>
      </c>
      <c r="AF24">
        <v>2.46</v>
      </c>
      <c r="AG24">
        <v>21343</v>
      </c>
      <c r="AH24">
        <v>36275</v>
      </c>
      <c r="AI24">
        <v>19.100000000000001</v>
      </c>
      <c r="AJ24">
        <v>211</v>
      </c>
      <c r="AK24">
        <v>3139</v>
      </c>
      <c r="AL24">
        <v>1</v>
      </c>
      <c r="AM24">
        <v>811</v>
      </c>
      <c r="AN24">
        <v>1027</v>
      </c>
      <c r="AO24">
        <v>25.8</v>
      </c>
      <c r="AP24">
        <v>0</v>
      </c>
      <c r="AQ24">
        <v>0</v>
      </c>
      <c r="AR24">
        <v>0</v>
      </c>
      <c r="AS24">
        <v>0</v>
      </c>
      <c r="AT24">
        <v>30.2</v>
      </c>
      <c r="AU24">
        <v>270809</v>
      </c>
      <c r="AV24">
        <v>131874</v>
      </c>
      <c r="AW24">
        <v>75456</v>
      </c>
      <c r="AX24">
        <v>5491</v>
      </c>
      <c r="AY24">
        <v>5640</v>
      </c>
      <c r="AZ24">
        <v>2</v>
      </c>
      <c r="BA24">
        <v>608.84</v>
      </c>
      <c r="BB24">
        <v>22.8</v>
      </c>
    </row>
    <row r="25" spans="1:54" x14ac:dyDescent="0.3">
      <c r="A25">
        <v>1043</v>
      </c>
      <c r="B25" t="s">
        <v>52</v>
      </c>
      <c r="C25" t="s">
        <v>8</v>
      </c>
      <c r="D25">
        <v>81289</v>
      </c>
      <c r="E25">
        <v>80410</v>
      </c>
      <c r="F25">
        <v>1.1000000000000001</v>
      </c>
      <c r="G25">
        <v>80406</v>
      </c>
      <c r="H25">
        <v>5.9</v>
      </c>
      <c r="I25">
        <v>22.5</v>
      </c>
      <c r="J25">
        <v>17.600000000000001</v>
      </c>
      <c r="K25">
        <v>50.5</v>
      </c>
      <c r="L25">
        <v>96.2</v>
      </c>
      <c r="M25">
        <v>1.4</v>
      </c>
      <c r="N25">
        <v>0.6</v>
      </c>
      <c r="O25">
        <v>0.5</v>
      </c>
      <c r="P25">
        <v>0</v>
      </c>
      <c r="Q25">
        <v>1.2</v>
      </c>
      <c r="R25">
        <v>4.4000000000000004</v>
      </c>
      <c r="S25">
        <v>92.1</v>
      </c>
      <c r="T25">
        <v>87</v>
      </c>
      <c r="U25">
        <v>3</v>
      </c>
      <c r="V25">
        <v>4.5999999999999996</v>
      </c>
      <c r="W25">
        <v>79.8</v>
      </c>
      <c r="X25">
        <v>14.8</v>
      </c>
      <c r="Y25">
        <v>6167</v>
      </c>
      <c r="Z25">
        <v>26.4</v>
      </c>
      <c r="AA25">
        <v>37131</v>
      </c>
      <c r="AB25">
        <v>75</v>
      </c>
      <c r="AC25">
        <v>8.1999999999999993</v>
      </c>
      <c r="AD25">
        <v>106100</v>
      </c>
      <c r="AE25">
        <v>31342</v>
      </c>
      <c r="AF25">
        <v>2.5299999999999998</v>
      </c>
      <c r="AG25">
        <v>20760</v>
      </c>
      <c r="AH25">
        <v>38847</v>
      </c>
      <c r="AI25">
        <v>18.8</v>
      </c>
      <c r="AJ25">
        <v>1714</v>
      </c>
      <c r="AK25">
        <v>22185</v>
      </c>
      <c r="AL25">
        <v>3.6</v>
      </c>
      <c r="AM25">
        <v>5549</v>
      </c>
      <c r="AN25">
        <v>7873</v>
      </c>
      <c r="AO25">
        <v>1.1000000000000001</v>
      </c>
      <c r="AP25">
        <v>0</v>
      </c>
      <c r="AQ25">
        <v>1.1000000000000001</v>
      </c>
      <c r="AR25">
        <v>0</v>
      </c>
      <c r="AS25">
        <v>0</v>
      </c>
      <c r="AT25">
        <v>23.9</v>
      </c>
      <c r="AU25">
        <v>1393437</v>
      </c>
      <c r="AV25">
        <v>0</v>
      </c>
      <c r="AW25">
        <v>867058</v>
      </c>
      <c r="AX25">
        <v>10757</v>
      </c>
      <c r="AY25">
        <v>102291</v>
      </c>
      <c r="AZ25">
        <v>77</v>
      </c>
      <c r="BA25">
        <v>734.84</v>
      </c>
      <c r="BB25">
        <v>109.4</v>
      </c>
    </row>
    <row r="26" spans="1:54" x14ac:dyDescent="0.3">
      <c r="A26">
        <v>1045</v>
      </c>
      <c r="B26" t="s">
        <v>51</v>
      </c>
      <c r="C26" t="s">
        <v>8</v>
      </c>
      <c r="D26">
        <v>49484</v>
      </c>
      <c r="E26">
        <v>50251</v>
      </c>
      <c r="F26">
        <v>-1.5</v>
      </c>
      <c r="G26">
        <v>50251</v>
      </c>
      <c r="H26">
        <v>6.3</v>
      </c>
      <c r="I26">
        <v>23.6</v>
      </c>
      <c r="J26">
        <v>15.4</v>
      </c>
      <c r="K26">
        <v>50.5</v>
      </c>
      <c r="L26">
        <v>75.2</v>
      </c>
      <c r="M26">
        <v>19.7</v>
      </c>
      <c r="N26">
        <v>0.8</v>
      </c>
      <c r="O26">
        <v>1.3</v>
      </c>
      <c r="P26">
        <v>0.1</v>
      </c>
      <c r="Q26">
        <v>2.8</v>
      </c>
      <c r="R26">
        <v>6.1</v>
      </c>
      <c r="S26">
        <v>70.2</v>
      </c>
      <c r="T26">
        <v>78.400000000000006</v>
      </c>
      <c r="U26">
        <v>3.7</v>
      </c>
      <c r="V26">
        <v>6.3</v>
      </c>
      <c r="W26">
        <v>84.1</v>
      </c>
      <c r="X26">
        <v>17</v>
      </c>
      <c r="Y26">
        <v>6730</v>
      </c>
      <c r="Z26">
        <v>20.9</v>
      </c>
      <c r="AA26">
        <v>22832</v>
      </c>
      <c r="AB26">
        <v>61.1</v>
      </c>
      <c r="AC26">
        <v>13.6</v>
      </c>
      <c r="AD26">
        <v>99400</v>
      </c>
      <c r="AE26">
        <v>19345</v>
      </c>
      <c r="AF26">
        <v>2.52</v>
      </c>
      <c r="AG26">
        <v>22685</v>
      </c>
      <c r="AH26">
        <v>44889</v>
      </c>
      <c r="AI26">
        <v>17.399999999999999</v>
      </c>
      <c r="AJ26">
        <v>766</v>
      </c>
      <c r="AK26">
        <v>11924</v>
      </c>
      <c r="AL26">
        <v>-1.6</v>
      </c>
      <c r="AM26">
        <v>2444</v>
      </c>
      <c r="AN26">
        <v>2951</v>
      </c>
      <c r="AO26">
        <v>0</v>
      </c>
      <c r="AP26">
        <v>0</v>
      </c>
      <c r="AQ26">
        <v>0</v>
      </c>
      <c r="AR26">
        <v>0</v>
      </c>
      <c r="AS26">
        <v>0</v>
      </c>
      <c r="AT26">
        <v>0</v>
      </c>
      <c r="AU26">
        <v>114991</v>
      </c>
      <c r="AV26">
        <v>69341</v>
      </c>
      <c r="AW26">
        <v>332503</v>
      </c>
      <c r="AX26">
        <v>6889</v>
      </c>
      <c r="AY26">
        <v>37229</v>
      </c>
      <c r="AZ26">
        <v>17</v>
      </c>
      <c r="BA26">
        <v>561.15</v>
      </c>
      <c r="BB26">
        <v>89.6</v>
      </c>
    </row>
    <row r="27" spans="1:54" x14ac:dyDescent="0.3">
      <c r="A27">
        <v>1047</v>
      </c>
      <c r="B27" t="s">
        <v>50</v>
      </c>
      <c r="C27" t="s">
        <v>8</v>
      </c>
      <c r="D27">
        <v>41711</v>
      </c>
      <c r="E27">
        <v>43820</v>
      </c>
      <c r="F27">
        <v>-4.8</v>
      </c>
      <c r="G27">
        <v>43820</v>
      </c>
      <c r="H27">
        <v>6.7</v>
      </c>
      <c r="I27">
        <v>25.2</v>
      </c>
      <c r="J27">
        <v>15.6</v>
      </c>
      <c r="K27">
        <v>53.7</v>
      </c>
      <c r="L27">
        <v>29</v>
      </c>
      <c r="M27">
        <v>69.5</v>
      </c>
      <c r="N27">
        <v>0.2</v>
      </c>
      <c r="O27">
        <v>0.5</v>
      </c>
      <c r="P27">
        <v>0</v>
      </c>
      <c r="Q27">
        <v>0.7</v>
      </c>
      <c r="R27">
        <v>1</v>
      </c>
      <c r="S27">
        <v>28.5</v>
      </c>
      <c r="T27">
        <v>86.7</v>
      </c>
      <c r="U27">
        <v>0.8</v>
      </c>
      <c r="V27">
        <v>1.3</v>
      </c>
      <c r="W27">
        <v>77.5</v>
      </c>
      <c r="X27">
        <v>14.2</v>
      </c>
      <c r="Y27">
        <v>2897</v>
      </c>
      <c r="Z27">
        <v>22</v>
      </c>
      <c r="AA27">
        <v>20240</v>
      </c>
      <c r="AB27">
        <v>60.9</v>
      </c>
      <c r="AC27">
        <v>19.3</v>
      </c>
      <c r="AD27">
        <v>75700</v>
      </c>
      <c r="AE27">
        <v>16173</v>
      </c>
      <c r="AF27">
        <v>2.63</v>
      </c>
      <c r="AG27">
        <v>17245</v>
      </c>
      <c r="AH27">
        <v>26519</v>
      </c>
      <c r="AI27">
        <v>35.5</v>
      </c>
      <c r="AJ27">
        <v>757</v>
      </c>
      <c r="AK27">
        <v>10420</v>
      </c>
      <c r="AL27">
        <v>-1</v>
      </c>
      <c r="AM27">
        <v>2179</v>
      </c>
      <c r="AN27">
        <v>3148</v>
      </c>
      <c r="AO27">
        <v>49.1</v>
      </c>
      <c r="AP27">
        <v>0</v>
      </c>
      <c r="AQ27">
        <v>4.4000000000000004</v>
      </c>
      <c r="AR27">
        <v>0</v>
      </c>
      <c r="AS27">
        <v>0</v>
      </c>
      <c r="AT27">
        <v>28.8</v>
      </c>
      <c r="AU27">
        <v>1174763</v>
      </c>
      <c r="AV27">
        <v>0</v>
      </c>
      <c r="AW27">
        <v>437359</v>
      </c>
      <c r="AX27">
        <v>10223</v>
      </c>
      <c r="AY27">
        <v>33708</v>
      </c>
      <c r="AZ27">
        <v>17</v>
      </c>
      <c r="BA27">
        <v>978.7</v>
      </c>
      <c r="BB27">
        <v>44.8</v>
      </c>
    </row>
    <row r="28" spans="1:54" x14ac:dyDescent="0.3">
      <c r="A28">
        <v>1049</v>
      </c>
      <c r="B28" t="s">
        <v>1166</v>
      </c>
      <c r="C28" t="s">
        <v>8</v>
      </c>
      <c r="D28">
        <v>71065</v>
      </c>
      <c r="E28">
        <v>71115</v>
      </c>
      <c r="F28">
        <v>-0.1</v>
      </c>
      <c r="G28">
        <v>71109</v>
      </c>
      <c r="H28">
        <v>6.2</v>
      </c>
      <c r="I28">
        <v>24.7</v>
      </c>
      <c r="J28">
        <v>15.7</v>
      </c>
      <c r="K28">
        <v>50.7</v>
      </c>
      <c r="L28">
        <v>92.4</v>
      </c>
      <c r="M28">
        <v>2.1</v>
      </c>
      <c r="N28">
        <v>2.1</v>
      </c>
      <c r="O28">
        <v>0.4</v>
      </c>
      <c r="P28">
        <v>0.7</v>
      </c>
      <c r="Q28">
        <v>2.2000000000000002</v>
      </c>
      <c r="R28">
        <v>14.2</v>
      </c>
      <c r="S28">
        <v>80.599999999999994</v>
      </c>
      <c r="T28">
        <v>90.9</v>
      </c>
      <c r="U28">
        <v>7.5</v>
      </c>
      <c r="V28">
        <v>11.2</v>
      </c>
      <c r="W28">
        <v>70.599999999999994</v>
      </c>
      <c r="X28">
        <v>10.7</v>
      </c>
      <c r="Y28">
        <v>4371</v>
      </c>
      <c r="Z28">
        <v>23.3</v>
      </c>
      <c r="AA28">
        <v>31035</v>
      </c>
      <c r="AB28">
        <v>76.3</v>
      </c>
      <c r="AC28">
        <v>6.7</v>
      </c>
      <c r="AD28">
        <v>93400</v>
      </c>
      <c r="AE28">
        <v>24923</v>
      </c>
      <c r="AF28">
        <v>2.82</v>
      </c>
      <c r="AG28">
        <v>18149</v>
      </c>
      <c r="AH28">
        <v>37851</v>
      </c>
      <c r="AI28">
        <v>19.899999999999999</v>
      </c>
      <c r="AJ28">
        <v>1082</v>
      </c>
      <c r="AK28">
        <v>16841</v>
      </c>
      <c r="AL28">
        <v>3.9</v>
      </c>
      <c r="AM28">
        <v>4679</v>
      </c>
      <c r="AN28">
        <v>5908</v>
      </c>
      <c r="AO28">
        <v>0</v>
      </c>
      <c r="AP28">
        <v>0.8</v>
      </c>
      <c r="AQ28">
        <v>0.6</v>
      </c>
      <c r="AR28">
        <v>0</v>
      </c>
      <c r="AS28">
        <v>0</v>
      </c>
      <c r="AT28">
        <v>25.8</v>
      </c>
      <c r="AU28">
        <v>1831626</v>
      </c>
      <c r="AV28">
        <v>0</v>
      </c>
      <c r="AW28">
        <v>635185</v>
      </c>
      <c r="AX28">
        <v>9303</v>
      </c>
      <c r="AY28">
        <v>67915</v>
      </c>
      <c r="AZ28">
        <v>31</v>
      </c>
      <c r="BA28">
        <v>777.09</v>
      </c>
      <c r="BB28">
        <v>91.5</v>
      </c>
    </row>
    <row r="29" spans="1:54" x14ac:dyDescent="0.3">
      <c r="A29">
        <v>1051</v>
      </c>
      <c r="B29" t="s">
        <v>49</v>
      </c>
      <c r="C29" t="s">
        <v>8</v>
      </c>
      <c r="D29">
        <v>80977</v>
      </c>
      <c r="E29">
        <v>79296</v>
      </c>
      <c r="F29">
        <v>2.1</v>
      </c>
      <c r="G29">
        <v>79303</v>
      </c>
      <c r="H29">
        <v>5.9</v>
      </c>
      <c r="I29">
        <v>23</v>
      </c>
      <c r="J29">
        <v>14</v>
      </c>
      <c r="K29">
        <v>51.5</v>
      </c>
      <c r="L29">
        <v>76</v>
      </c>
      <c r="M29">
        <v>21.2</v>
      </c>
      <c r="N29">
        <v>0.4</v>
      </c>
      <c r="O29">
        <v>0.7</v>
      </c>
      <c r="P29">
        <v>0.1</v>
      </c>
      <c r="Q29">
        <v>1.6</v>
      </c>
      <c r="R29">
        <v>2.7</v>
      </c>
      <c r="S29">
        <v>73.7</v>
      </c>
      <c r="T29">
        <v>85.4</v>
      </c>
      <c r="U29">
        <v>2.1</v>
      </c>
      <c r="V29">
        <v>3.6</v>
      </c>
      <c r="W29">
        <v>86.6</v>
      </c>
      <c r="X29">
        <v>21</v>
      </c>
      <c r="Y29">
        <v>8364</v>
      </c>
      <c r="Z29">
        <v>28.2</v>
      </c>
      <c r="AA29">
        <v>33326</v>
      </c>
      <c r="AB29">
        <v>75.5</v>
      </c>
      <c r="AC29">
        <v>8.1</v>
      </c>
      <c r="AD29">
        <v>144600</v>
      </c>
      <c r="AE29">
        <v>28324</v>
      </c>
      <c r="AF29">
        <v>2.62</v>
      </c>
      <c r="AG29">
        <v>23856</v>
      </c>
      <c r="AH29">
        <v>54766</v>
      </c>
      <c r="AI29">
        <v>13.4</v>
      </c>
      <c r="AJ29">
        <v>1135</v>
      </c>
      <c r="AK29">
        <v>14056</v>
      </c>
      <c r="AL29">
        <v>-2.2999999999999998</v>
      </c>
      <c r="AM29">
        <v>4850</v>
      </c>
      <c r="AN29">
        <v>6513</v>
      </c>
      <c r="AO29">
        <v>9.1</v>
      </c>
      <c r="AP29">
        <v>0</v>
      </c>
      <c r="AQ29">
        <v>0</v>
      </c>
      <c r="AR29">
        <v>0</v>
      </c>
      <c r="AS29">
        <v>0</v>
      </c>
      <c r="AT29">
        <v>28.3</v>
      </c>
      <c r="AU29">
        <v>766344</v>
      </c>
      <c r="AV29">
        <v>104885</v>
      </c>
      <c r="AW29">
        <v>618313</v>
      </c>
      <c r="AX29">
        <v>7982</v>
      </c>
      <c r="AY29">
        <v>47884</v>
      </c>
      <c r="AZ29">
        <v>259</v>
      </c>
      <c r="BA29">
        <v>618.49</v>
      </c>
      <c r="BB29">
        <v>128.19999999999999</v>
      </c>
    </row>
    <row r="30" spans="1:54" x14ac:dyDescent="0.3">
      <c r="A30">
        <v>1053</v>
      </c>
      <c r="B30" t="s">
        <v>48</v>
      </c>
      <c r="C30" t="s">
        <v>8</v>
      </c>
      <c r="D30">
        <v>37733</v>
      </c>
      <c r="E30">
        <v>38319</v>
      </c>
      <c r="F30">
        <v>-1.5</v>
      </c>
      <c r="G30">
        <v>38319</v>
      </c>
      <c r="H30">
        <v>6.1</v>
      </c>
      <c r="I30">
        <v>22</v>
      </c>
      <c r="J30">
        <v>16.7</v>
      </c>
      <c r="K30">
        <v>48.8</v>
      </c>
      <c r="L30">
        <v>62.2</v>
      </c>
      <c r="M30">
        <v>32.4</v>
      </c>
      <c r="N30">
        <v>3.4</v>
      </c>
      <c r="O30">
        <v>0.3</v>
      </c>
      <c r="P30">
        <v>0.1</v>
      </c>
      <c r="Q30">
        <v>1.7</v>
      </c>
      <c r="R30">
        <v>2.1</v>
      </c>
      <c r="S30">
        <v>60.6</v>
      </c>
      <c r="T30">
        <v>93.4</v>
      </c>
      <c r="U30">
        <v>0.6</v>
      </c>
      <c r="V30">
        <v>1.4</v>
      </c>
      <c r="W30">
        <v>76.2</v>
      </c>
      <c r="X30">
        <v>11.7</v>
      </c>
      <c r="Y30">
        <v>2995</v>
      </c>
      <c r="Z30">
        <v>23.5</v>
      </c>
      <c r="AA30">
        <v>16402</v>
      </c>
      <c r="AB30">
        <v>72.5</v>
      </c>
      <c r="AC30">
        <v>9</v>
      </c>
      <c r="AD30">
        <v>84100</v>
      </c>
      <c r="AE30">
        <v>13681</v>
      </c>
      <c r="AF30">
        <v>2.59</v>
      </c>
      <c r="AG30">
        <v>16540</v>
      </c>
      <c r="AH30">
        <v>30687</v>
      </c>
      <c r="AI30">
        <v>25.4</v>
      </c>
      <c r="AJ30">
        <v>723</v>
      </c>
      <c r="AK30">
        <v>9977</v>
      </c>
      <c r="AL30">
        <v>1</v>
      </c>
      <c r="AM30">
        <v>2111</v>
      </c>
      <c r="AN30">
        <v>2765</v>
      </c>
      <c r="AO30">
        <v>9</v>
      </c>
      <c r="AP30">
        <v>3.2</v>
      </c>
      <c r="AQ30">
        <v>0</v>
      </c>
      <c r="AR30">
        <v>0</v>
      </c>
      <c r="AS30">
        <v>0</v>
      </c>
      <c r="AT30">
        <v>21.3</v>
      </c>
      <c r="AU30">
        <v>665336</v>
      </c>
      <c r="AV30">
        <v>93125</v>
      </c>
      <c r="AW30">
        <v>379587</v>
      </c>
      <c r="AX30">
        <v>10089</v>
      </c>
      <c r="AY30">
        <v>31909</v>
      </c>
      <c r="AZ30">
        <v>26</v>
      </c>
      <c r="BA30">
        <v>945.08</v>
      </c>
      <c r="BB30">
        <v>40.5</v>
      </c>
    </row>
    <row r="31" spans="1:54" x14ac:dyDescent="0.3">
      <c r="A31">
        <v>1055</v>
      </c>
      <c r="B31" t="s">
        <v>47</v>
      </c>
      <c r="C31" t="s">
        <v>8</v>
      </c>
      <c r="D31">
        <v>103531</v>
      </c>
      <c r="E31">
        <v>104427</v>
      </c>
      <c r="F31">
        <v>-0.9</v>
      </c>
      <c r="G31">
        <v>104430</v>
      </c>
      <c r="H31">
        <v>5.7</v>
      </c>
      <c r="I31">
        <v>22.1</v>
      </c>
      <c r="J31">
        <v>17.3</v>
      </c>
      <c r="K31">
        <v>51.6</v>
      </c>
      <c r="L31">
        <v>81.2</v>
      </c>
      <c r="M31">
        <v>15.5</v>
      </c>
      <c r="N31">
        <v>0.5</v>
      </c>
      <c r="O31">
        <v>0.8</v>
      </c>
      <c r="P31">
        <v>0.3</v>
      </c>
      <c r="Q31">
        <v>1.6</v>
      </c>
      <c r="R31">
        <v>3.7</v>
      </c>
      <c r="S31">
        <v>78.400000000000006</v>
      </c>
      <c r="T31">
        <v>85</v>
      </c>
      <c r="U31">
        <v>2.2000000000000002</v>
      </c>
      <c r="V31">
        <v>3.1</v>
      </c>
      <c r="W31">
        <v>81.8</v>
      </c>
      <c r="X31">
        <v>14.8</v>
      </c>
      <c r="Y31">
        <v>8638</v>
      </c>
      <c r="Z31">
        <v>23.9</v>
      </c>
      <c r="AA31">
        <v>47505</v>
      </c>
      <c r="AB31">
        <v>72.400000000000006</v>
      </c>
      <c r="AC31">
        <v>12.1</v>
      </c>
      <c r="AD31">
        <v>100000</v>
      </c>
      <c r="AE31">
        <v>40217</v>
      </c>
      <c r="AF31">
        <v>2.5499999999999998</v>
      </c>
      <c r="AG31">
        <v>20204</v>
      </c>
      <c r="AH31">
        <v>38013</v>
      </c>
      <c r="AI31">
        <v>19</v>
      </c>
      <c r="AJ31">
        <v>2008</v>
      </c>
      <c r="AK31">
        <v>29796</v>
      </c>
      <c r="AL31">
        <v>-0.5</v>
      </c>
      <c r="AM31">
        <v>6988</v>
      </c>
      <c r="AN31">
        <v>9147</v>
      </c>
      <c r="AO31">
        <v>6.1</v>
      </c>
      <c r="AP31">
        <v>0</v>
      </c>
      <c r="AQ31">
        <v>0</v>
      </c>
      <c r="AR31">
        <v>0</v>
      </c>
      <c r="AS31">
        <v>0.6</v>
      </c>
      <c r="AT31">
        <v>25.7</v>
      </c>
      <c r="AU31">
        <v>1252962</v>
      </c>
      <c r="AV31">
        <v>518424</v>
      </c>
      <c r="AW31">
        <v>1114841</v>
      </c>
      <c r="AX31">
        <v>10801</v>
      </c>
      <c r="AY31">
        <v>137966</v>
      </c>
      <c r="AZ31">
        <v>79</v>
      </c>
      <c r="BA31">
        <v>534.99</v>
      </c>
      <c r="BB31">
        <v>195.2</v>
      </c>
    </row>
    <row r="32" spans="1:54" x14ac:dyDescent="0.3">
      <c r="A32">
        <v>1057</v>
      </c>
      <c r="B32" t="s">
        <v>46</v>
      </c>
      <c r="C32" t="s">
        <v>8</v>
      </c>
      <c r="D32">
        <v>16874</v>
      </c>
      <c r="E32">
        <v>17241</v>
      </c>
      <c r="F32">
        <v>-2.1</v>
      </c>
      <c r="G32">
        <v>17241</v>
      </c>
      <c r="H32">
        <v>5.4</v>
      </c>
      <c r="I32">
        <v>21.7</v>
      </c>
      <c r="J32">
        <v>19.600000000000001</v>
      </c>
      <c r="K32">
        <v>50.5</v>
      </c>
      <c r="L32">
        <v>86.2</v>
      </c>
      <c r="M32">
        <v>11.9</v>
      </c>
      <c r="N32">
        <v>0.4</v>
      </c>
      <c r="O32">
        <v>0.3</v>
      </c>
      <c r="P32">
        <v>0</v>
      </c>
      <c r="Q32">
        <v>1.1000000000000001</v>
      </c>
      <c r="R32">
        <v>1.4</v>
      </c>
      <c r="S32">
        <v>85</v>
      </c>
      <c r="T32">
        <v>87.8</v>
      </c>
      <c r="U32">
        <v>0.6</v>
      </c>
      <c r="V32">
        <v>0.8</v>
      </c>
      <c r="W32">
        <v>74.900000000000006</v>
      </c>
      <c r="X32">
        <v>13.2</v>
      </c>
      <c r="Y32">
        <v>1221</v>
      </c>
      <c r="Z32">
        <v>27.5</v>
      </c>
      <c r="AA32">
        <v>8404</v>
      </c>
      <c r="AB32">
        <v>74.900000000000006</v>
      </c>
      <c r="AC32">
        <v>8.6999999999999993</v>
      </c>
      <c r="AD32">
        <v>71400</v>
      </c>
      <c r="AE32">
        <v>6956</v>
      </c>
      <c r="AF32">
        <v>2.41</v>
      </c>
      <c r="AG32">
        <v>18494</v>
      </c>
      <c r="AH32">
        <v>33838</v>
      </c>
      <c r="AI32">
        <v>19.899999999999999</v>
      </c>
      <c r="AJ32">
        <v>306</v>
      </c>
      <c r="AK32">
        <v>3323</v>
      </c>
      <c r="AL32">
        <v>-3.8</v>
      </c>
      <c r="AM32">
        <v>1073</v>
      </c>
      <c r="AN32">
        <v>1378</v>
      </c>
      <c r="AO32">
        <v>5.0999999999999996</v>
      </c>
      <c r="AP32">
        <v>0</v>
      </c>
      <c r="AQ32">
        <v>0</v>
      </c>
      <c r="AR32">
        <v>0</v>
      </c>
      <c r="AS32">
        <v>0</v>
      </c>
      <c r="AT32">
        <v>24.3</v>
      </c>
      <c r="AU32">
        <v>186247</v>
      </c>
      <c r="AV32">
        <v>22463</v>
      </c>
      <c r="AW32">
        <v>130362</v>
      </c>
      <c r="AX32">
        <v>7433</v>
      </c>
      <c r="AY32">
        <v>10869</v>
      </c>
      <c r="AZ32">
        <v>0</v>
      </c>
      <c r="BA32">
        <v>627.66</v>
      </c>
      <c r="BB32">
        <v>27.5</v>
      </c>
    </row>
    <row r="33" spans="1:54" x14ac:dyDescent="0.3">
      <c r="A33">
        <v>1059</v>
      </c>
      <c r="B33" t="s">
        <v>45</v>
      </c>
      <c r="C33" t="s">
        <v>8</v>
      </c>
      <c r="D33">
        <v>31601</v>
      </c>
      <c r="E33">
        <v>31709</v>
      </c>
      <c r="F33">
        <v>-0.3</v>
      </c>
      <c r="G33">
        <v>31704</v>
      </c>
      <c r="H33">
        <v>6.6</v>
      </c>
      <c r="I33">
        <v>24.3</v>
      </c>
      <c r="J33">
        <v>15.9</v>
      </c>
      <c r="K33">
        <v>50.3</v>
      </c>
      <c r="L33">
        <v>91.9</v>
      </c>
      <c r="M33">
        <v>4.5999999999999996</v>
      </c>
      <c r="N33">
        <v>1.5</v>
      </c>
      <c r="O33">
        <v>0.4</v>
      </c>
      <c r="P33">
        <v>0.2</v>
      </c>
      <c r="Q33">
        <v>1.5</v>
      </c>
      <c r="R33">
        <v>16.100000000000001</v>
      </c>
      <c r="S33">
        <v>78</v>
      </c>
      <c r="T33">
        <v>86.4</v>
      </c>
      <c r="U33">
        <v>8.4</v>
      </c>
      <c r="V33">
        <v>13.2</v>
      </c>
      <c r="W33">
        <v>72.5</v>
      </c>
      <c r="X33">
        <v>11</v>
      </c>
      <c r="Y33">
        <v>1860</v>
      </c>
      <c r="Z33">
        <v>26.2</v>
      </c>
      <c r="AA33">
        <v>14048</v>
      </c>
      <c r="AB33">
        <v>69.5</v>
      </c>
      <c r="AC33">
        <v>12</v>
      </c>
      <c r="AD33">
        <v>82300</v>
      </c>
      <c r="AE33">
        <v>12437</v>
      </c>
      <c r="AF33">
        <v>2.52</v>
      </c>
      <c r="AG33">
        <v>18888</v>
      </c>
      <c r="AH33">
        <v>36415</v>
      </c>
      <c r="AI33">
        <v>21.9</v>
      </c>
      <c r="AJ33">
        <v>510</v>
      </c>
      <c r="AK33">
        <v>9369</v>
      </c>
      <c r="AL33">
        <v>-8</v>
      </c>
      <c r="AM33">
        <v>1863</v>
      </c>
      <c r="AN33">
        <v>2357</v>
      </c>
      <c r="AO33">
        <v>0</v>
      </c>
      <c r="AP33">
        <v>0</v>
      </c>
      <c r="AQ33">
        <v>0</v>
      </c>
      <c r="AR33">
        <v>0</v>
      </c>
      <c r="AS33">
        <v>0</v>
      </c>
      <c r="AT33">
        <v>23.2</v>
      </c>
      <c r="AU33">
        <v>671954</v>
      </c>
      <c r="AV33">
        <v>67398</v>
      </c>
      <c r="AW33">
        <v>269096</v>
      </c>
      <c r="AX33">
        <v>8786</v>
      </c>
      <c r="AY33">
        <v>25389</v>
      </c>
      <c r="AZ33">
        <v>13</v>
      </c>
      <c r="BA33">
        <v>633.82000000000005</v>
      </c>
      <c r="BB33">
        <v>50</v>
      </c>
    </row>
    <row r="34" spans="1:54" x14ac:dyDescent="0.3">
      <c r="A34">
        <v>1061</v>
      </c>
      <c r="B34" t="s">
        <v>44</v>
      </c>
      <c r="C34" t="s">
        <v>8</v>
      </c>
      <c r="D34">
        <v>26712</v>
      </c>
      <c r="E34">
        <v>26790</v>
      </c>
      <c r="F34">
        <v>-0.3</v>
      </c>
      <c r="G34">
        <v>26790</v>
      </c>
      <c r="H34">
        <v>5.8</v>
      </c>
      <c r="I34">
        <v>22.2</v>
      </c>
      <c r="J34">
        <v>19.2</v>
      </c>
      <c r="K34">
        <v>50.8</v>
      </c>
      <c r="L34">
        <v>87.1</v>
      </c>
      <c r="M34">
        <v>9.6999999999999993</v>
      </c>
      <c r="N34">
        <v>1</v>
      </c>
      <c r="O34">
        <v>0.4</v>
      </c>
      <c r="P34">
        <v>0.1</v>
      </c>
      <c r="Q34">
        <v>1.7</v>
      </c>
      <c r="R34">
        <v>3.6</v>
      </c>
      <c r="S34">
        <v>84.1</v>
      </c>
      <c r="T34">
        <v>82.7</v>
      </c>
      <c r="U34">
        <v>1.8</v>
      </c>
      <c r="V34">
        <v>3</v>
      </c>
      <c r="W34">
        <v>77.2</v>
      </c>
      <c r="X34">
        <v>10.4</v>
      </c>
      <c r="Y34">
        <v>2336</v>
      </c>
      <c r="Z34">
        <v>25.6</v>
      </c>
      <c r="AA34">
        <v>12646</v>
      </c>
      <c r="AB34">
        <v>72.099999999999994</v>
      </c>
      <c r="AC34">
        <v>5.6</v>
      </c>
      <c r="AD34">
        <v>78100</v>
      </c>
      <c r="AE34">
        <v>10945</v>
      </c>
      <c r="AF34">
        <v>2.4300000000000002</v>
      </c>
      <c r="AG34">
        <v>20199</v>
      </c>
      <c r="AH34">
        <v>35625</v>
      </c>
      <c r="AI34">
        <v>21.2</v>
      </c>
      <c r="AJ34">
        <v>400</v>
      </c>
      <c r="AK34">
        <v>3791</v>
      </c>
      <c r="AL34">
        <v>2.8</v>
      </c>
      <c r="AM34">
        <v>1584</v>
      </c>
      <c r="AN34">
        <v>1736</v>
      </c>
      <c r="AO34">
        <v>0</v>
      </c>
      <c r="AP34">
        <v>0</v>
      </c>
      <c r="AQ34">
        <v>0</v>
      </c>
      <c r="AR34">
        <v>0</v>
      </c>
      <c r="AS34">
        <v>0</v>
      </c>
      <c r="AT34">
        <v>0</v>
      </c>
      <c r="AU34">
        <v>153342</v>
      </c>
      <c r="AV34">
        <v>231687</v>
      </c>
      <c r="AW34">
        <v>170044</v>
      </c>
      <c r="AX34">
        <v>6612</v>
      </c>
      <c r="AY34">
        <v>10402</v>
      </c>
      <c r="AZ34">
        <v>8</v>
      </c>
      <c r="BA34">
        <v>574.41</v>
      </c>
      <c r="BB34">
        <v>46.6</v>
      </c>
    </row>
    <row r="35" spans="1:54" x14ac:dyDescent="0.3">
      <c r="A35">
        <v>1063</v>
      </c>
      <c r="B35" t="s">
        <v>43</v>
      </c>
      <c r="C35" t="s">
        <v>8</v>
      </c>
      <c r="D35">
        <v>8553</v>
      </c>
      <c r="E35">
        <v>9045</v>
      </c>
      <c r="F35">
        <v>-5.4</v>
      </c>
      <c r="G35">
        <v>9045</v>
      </c>
      <c r="H35">
        <v>5.9</v>
      </c>
      <c r="I35">
        <v>23.3</v>
      </c>
      <c r="J35">
        <v>17.899999999999999</v>
      </c>
      <c r="K35">
        <v>52.5</v>
      </c>
      <c r="L35">
        <v>18.5</v>
      </c>
      <c r="M35">
        <v>80.5</v>
      </c>
      <c r="N35">
        <v>0.2</v>
      </c>
      <c r="O35">
        <v>0.2</v>
      </c>
      <c r="P35">
        <v>0</v>
      </c>
      <c r="Q35">
        <v>0.6</v>
      </c>
      <c r="R35">
        <v>1</v>
      </c>
      <c r="S35">
        <v>17.899999999999999</v>
      </c>
      <c r="T35">
        <v>92.4</v>
      </c>
      <c r="U35">
        <v>0.2</v>
      </c>
      <c r="V35">
        <v>1.4</v>
      </c>
      <c r="W35">
        <v>76.2</v>
      </c>
      <c r="X35">
        <v>12.8</v>
      </c>
      <c r="Y35">
        <v>502</v>
      </c>
      <c r="Z35">
        <v>28</v>
      </c>
      <c r="AA35">
        <v>4988</v>
      </c>
      <c r="AB35">
        <v>73.2</v>
      </c>
      <c r="AC35">
        <v>8.9</v>
      </c>
      <c r="AD35">
        <v>72700</v>
      </c>
      <c r="AE35">
        <v>3264</v>
      </c>
      <c r="AF35">
        <v>2.72</v>
      </c>
      <c r="AG35">
        <v>14930</v>
      </c>
      <c r="AH35">
        <v>24226</v>
      </c>
      <c r="AI35">
        <v>32.9</v>
      </c>
      <c r="AJ35">
        <v>99</v>
      </c>
      <c r="AK35">
        <v>1379</v>
      </c>
      <c r="AL35">
        <v>16.3</v>
      </c>
      <c r="AM35">
        <v>506</v>
      </c>
      <c r="AN35">
        <v>657</v>
      </c>
      <c r="AO35">
        <v>60.3</v>
      </c>
      <c r="AP35">
        <v>0</v>
      </c>
      <c r="AQ35">
        <v>0</v>
      </c>
      <c r="AR35">
        <v>0</v>
      </c>
      <c r="AS35">
        <v>0</v>
      </c>
      <c r="AT35">
        <v>36.1</v>
      </c>
      <c r="AU35">
        <v>0</v>
      </c>
      <c r="AV35">
        <v>0</v>
      </c>
      <c r="AW35">
        <v>33639</v>
      </c>
      <c r="AX35">
        <v>3697</v>
      </c>
      <c r="AY35">
        <v>1226</v>
      </c>
      <c r="AZ35">
        <v>4</v>
      </c>
      <c r="BA35">
        <v>647.11</v>
      </c>
      <c r="BB35">
        <v>14</v>
      </c>
    </row>
    <row r="36" spans="1:54" x14ac:dyDescent="0.3">
      <c r="A36">
        <v>1065</v>
      </c>
      <c r="B36" t="s">
        <v>42</v>
      </c>
      <c r="C36" t="s">
        <v>8</v>
      </c>
      <c r="D36">
        <v>15184</v>
      </c>
      <c r="E36">
        <v>15760</v>
      </c>
      <c r="F36">
        <v>-3.7</v>
      </c>
      <c r="G36">
        <v>15760</v>
      </c>
      <c r="H36">
        <v>6.2</v>
      </c>
      <c r="I36">
        <v>23.3</v>
      </c>
      <c r="J36">
        <v>17.3</v>
      </c>
      <c r="K36">
        <v>52.8</v>
      </c>
      <c r="L36">
        <v>40.799999999999997</v>
      </c>
      <c r="M36">
        <v>58.1</v>
      </c>
      <c r="N36">
        <v>0.2</v>
      </c>
      <c r="O36">
        <v>0.3</v>
      </c>
      <c r="P36">
        <v>0</v>
      </c>
      <c r="Q36">
        <v>0.6</v>
      </c>
      <c r="R36">
        <v>1.3</v>
      </c>
      <c r="S36">
        <v>40</v>
      </c>
      <c r="T36">
        <v>90.6</v>
      </c>
      <c r="U36">
        <v>1.2</v>
      </c>
      <c r="V36">
        <v>2.7</v>
      </c>
      <c r="W36">
        <v>77.400000000000006</v>
      </c>
      <c r="X36">
        <v>12.8</v>
      </c>
      <c r="Y36">
        <v>995</v>
      </c>
      <c r="Z36">
        <v>27.1</v>
      </c>
      <c r="AA36">
        <v>7639</v>
      </c>
      <c r="AB36">
        <v>78</v>
      </c>
      <c r="AC36">
        <v>6.1</v>
      </c>
      <c r="AD36">
        <v>79900</v>
      </c>
      <c r="AE36">
        <v>5969</v>
      </c>
      <c r="AF36">
        <v>2.56</v>
      </c>
      <c r="AG36">
        <v>18812</v>
      </c>
      <c r="AH36">
        <v>30051</v>
      </c>
      <c r="AI36">
        <v>26.6</v>
      </c>
      <c r="AJ36">
        <v>195</v>
      </c>
      <c r="AK36">
        <v>1966</v>
      </c>
      <c r="AL36">
        <v>0.2</v>
      </c>
      <c r="AM36">
        <v>762</v>
      </c>
      <c r="AN36">
        <v>882</v>
      </c>
      <c r="AO36">
        <v>0</v>
      </c>
      <c r="AP36">
        <v>0</v>
      </c>
      <c r="AQ36">
        <v>0</v>
      </c>
      <c r="AR36">
        <v>0</v>
      </c>
      <c r="AS36">
        <v>0</v>
      </c>
      <c r="AT36">
        <v>0</v>
      </c>
      <c r="AU36">
        <v>0</v>
      </c>
      <c r="AV36">
        <v>0</v>
      </c>
      <c r="AW36">
        <v>86735</v>
      </c>
      <c r="AX36">
        <v>4794</v>
      </c>
      <c r="AY36">
        <v>3136</v>
      </c>
      <c r="AZ36">
        <v>8</v>
      </c>
      <c r="BA36">
        <v>643.94000000000005</v>
      </c>
      <c r="BB36">
        <v>24.5</v>
      </c>
    </row>
    <row r="37" spans="1:54" x14ac:dyDescent="0.3">
      <c r="A37">
        <v>1067</v>
      </c>
      <c r="B37" t="s">
        <v>41</v>
      </c>
      <c r="C37" t="s">
        <v>8</v>
      </c>
      <c r="D37">
        <v>17190</v>
      </c>
      <c r="E37">
        <v>17302</v>
      </c>
      <c r="F37">
        <v>-0.6</v>
      </c>
      <c r="G37">
        <v>17302</v>
      </c>
      <c r="H37">
        <v>5.5</v>
      </c>
      <c r="I37">
        <v>21.2</v>
      </c>
      <c r="J37">
        <v>20.8</v>
      </c>
      <c r="K37">
        <v>51.8</v>
      </c>
      <c r="L37">
        <v>70.400000000000006</v>
      </c>
      <c r="M37">
        <v>27.3</v>
      </c>
      <c r="N37">
        <v>0.3</v>
      </c>
      <c r="O37">
        <v>0.7</v>
      </c>
      <c r="P37">
        <v>0</v>
      </c>
      <c r="Q37">
        <v>1.2</v>
      </c>
      <c r="R37">
        <v>2.6</v>
      </c>
      <c r="S37">
        <v>68.400000000000006</v>
      </c>
      <c r="T37">
        <v>91.9</v>
      </c>
      <c r="U37">
        <v>2.9</v>
      </c>
      <c r="V37">
        <v>5</v>
      </c>
      <c r="W37">
        <v>80.099999999999994</v>
      </c>
      <c r="X37">
        <v>16.600000000000001</v>
      </c>
      <c r="Y37">
        <v>1497</v>
      </c>
      <c r="Z37">
        <v>26</v>
      </c>
      <c r="AA37">
        <v>8961</v>
      </c>
      <c r="AB37">
        <v>77.7</v>
      </c>
      <c r="AC37">
        <v>4.5999999999999996</v>
      </c>
      <c r="AD37">
        <v>97000</v>
      </c>
      <c r="AE37">
        <v>7001</v>
      </c>
      <c r="AF37">
        <v>2.44</v>
      </c>
      <c r="AG37">
        <v>21924</v>
      </c>
      <c r="AH37">
        <v>41650</v>
      </c>
      <c r="AI37">
        <v>14.4</v>
      </c>
      <c r="AJ37">
        <v>293</v>
      </c>
      <c r="AK37">
        <v>2754</v>
      </c>
      <c r="AL37">
        <v>-2.4</v>
      </c>
      <c r="AM37">
        <v>1034</v>
      </c>
      <c r="AN37">
        <v>1091</v>
      </c>
      <c r="AO37">
        <v>0</v>
      </c>
      <c r="AP37">
        <v>0</v>
      </c>
      <c r="AQ37">
        <v>0</v>
      </c>
      <c r="AR37">
        <v>0</v>
      </c>
      <c r="AS37">
        <v>0</v>
      </c>
      <c r="AT37">
        <v>18.2</v>
      </c>
      <c r="AU37">
        <v>425821</v>
      </c>
      <c r="AV37">
        <v>0</v>
      </c>
      <c r="AW37">
        <v>92574</v>
      </c>
      <c r="AX37">
        <v>5559</v>
      </c>
      <c r="AY37">
        <v>7415</v>
      </c>
      <c r="AZ37">
        <v>17</v>
      </c>
      <c r="BA37">
        <v>561.75</v>
      </c>
      <c r="BB37">
        <v>30.8</v>
      </c>
    </row>
    <row r="38" spans="1:54" x14ac:dyDescent="0.3">
      <c r="A38">
        <v>1069</v>
      </c>
      <c r="B38" t="s">
        <v>40</v>
      </c>
      <c r="C38" t="s">
        <v>8</v>
      </c>
      <c r="D38">
        <v>104193</v>
      </c>
      <c r="E38">
        <v>101547</v>
      </c>
      <c r="F38">
        <v>2.6</v>
      </c>
      <c r="G38">
        <v>101547</v>
      </c>
      <c r="H38">
        <v>6.2</v>
      </c>
      <c r="I38">
        <v>23.7</v>
      </c>
      <c r="J38">
        <v>16.100000000000001</v>
      </c>
      <c r="K38">
        <v>52.1</v>
      </c>
      <c r="L38">
        <v>70</v>
      </c>
      <c r="M38">
        <v>26.7</v>
      </c>
      <c r="N38">
        <v>0.5</v>
      </c>
      <c r="O38">
        <v>0.9</v>
      </c>
      <c r="P38">
        <v>0.1</v>
      </c>
      <c r="Q38">
        <v>1.8</v>
      </c>
      <c r="R38">
        <v>3.3</v>
      </c>
      <c r="S38">
        <v>67.3</v>
      </c>
      <c r="T38">
        <v>86.3</v>
      </c>
      <c r="U38">
        <v>2.4</v>
      </c>
      <c r="V38">
        <v>4.4000000000000004</v>
      </c>
      <c r="W38">
        <v>83.9</v>
      </c>
      <c r="X38">
        <v>19.7</v>
      </c>
      <c r="Y38">
        <v>9254</v>
      </c>
      <c r="Z38">
        <v>20.8</v>
      </c>
      <c r="AA38">
        <v>46442</v>
      </c>
      <c r="AB38">
        <v>64.599999999999994</v>
      </c>
      <c r="AC38">
        <v>14.6</v>
      </c>
      <c r="AD38">
        <v>122300</v>
      </c>
      <c r="AE38">
        <v>39250</v>
      </c>
      <c r="AF38">
        <v>2.58</v>
      </c>
      <c r="AG38">
        <v>23316</v>
      </c>
      <c r="AH38">
        <v>40948</v>
      </c>
      <c r="AI38">
        <v>18</v>
      </c>
      <c r="AJ38">
        <v>2702</v>
      </c>
      <c r="AK38">
        <v>43139</v>
      </c>
      <c r="AL38">
        <v>0.5</v>
      </c>
      <c r="AM38">
        <v>6819</v>
      </c>
      <c r="AN38">
        <v>10151</v>
      </c>
      <c r="AO38">
        <v>12.1</v>
      </c>
      <c r="AP38">
        <v>0</v>
      </c>
      <c r="AQ38">
        <v>1.4</v>
      </c>
      <c r="AR38">
        <v>0</v>
      </c>
      <c r="AS38">
        <v>1.3</v>
      </c>
      <c r="AT38">
        <v>25.5</v>
      </c>
      <c r="AU38">
        <v>1310677</v>
      </c>
      <c r="AV38">
        <v>0</v>
      </c>
      <c r="AW38">
        <v>1909615</v>
      </c>
      <c r="AX38">
        <v>19608</v>
      </c>
      <c r="AY38">
        <v>177224</v>
      </c>
      <c r="AZ38">
        <v>311</v>
      </c>
      <c r="BA38">
        <v>579.82000000000005</v>
      </c>
      <c r="BB38">
        <v>175.1</v>
      </c>
    </row>
    <row r="39" spans="1:54" x14ac:dyDescent="0.3">
      <c r="A39">
        <v>1071</v>
      </c>
      <c r="B39" t="s">
        <v>39</v>
      </c>
      <c r="C39" t="s">
        <v>8</v>
      </c>
      <c r="D39">
        <v>52665</v>
      </c>
      <c r="E39">
        <v>53226</v>
      </c>
      <c r="F39">
        <v>-1.1000000000000001</v>
      </c>
      <c r="G39">
        <v>53227</v>
      </c>
      <c r="H39">
        <v>5.4</v>
      </c>
      <c r="I39">
        <v>21.7</v>
      </c>
      <c r="J39">
        <v>18.600000000000001</v>
      </c>
      <c r="K39">
        <v>50.7</v>
      </c>
      <c r="L39">
        <v>91.5</v>
      </c>
      <c r="M39">
        <v>3.6</v>
      </c>
      <c r="N39">
        <v>1.6</v>
      </c>
      <c r="O39">
        <v>0.5</v>
      </c>
      <c r="P39">
        <v>0.1</v>
      </c>
      <c r="Q39">
        <v>2.6</v>
      </c>
      <c r="R39">
        <v>2.9</v>
      </c>
      <c r="S39">
        <v>89.4</v>
      </c>
      <c r="T39">
        <v>91.2</v>
      </c>
      <c r="U39">
        <v>2.2000000000000002</v>
      </c>
      <c r="V39">
        <v>3.4</v>
      </c>
      <c r="W39">
        <v>74.599999999999994</v>
      </c>
      <c r="X39">
        <v>13</v>
      </c>
      <c r="Y39">
        <v>4000</v>
      </c>
      <c r="Z39">
        <v>26.4</v>
      </c>
      <c r="AA39">
        <v>24755</v>
      </c>
      <c r="AB39">
        <v>75.2</v>
      </c>
      <c r="AC39">
        <v>6.9</v>
      </c>
      <c r="AD39">
        <v>93400</v>
      </c>
      <c r="AE39">
        <v>20765</v>
      </c>
      <c r="AF39">
        <v>2.5299999999999998</v>
      </c>
      <c r="AG39">
        <v>20486</v>
      </c>
      <c r="AH39">
        <v>37634</v>
      </c>
      <c r="AI39">
        <v>16</v>
      </c>
      <c r="AJ39">
        <v>856</v>
      </c>
      <c r="AK39">
        <v>12440</v>
      </c>
      <c r="AL39">
        <v>4.2</v>
      </c>
      <c r="AM39">
        <v>3098</v>
      </c>
      <c r="AN39">
        <v>4337</v>
      </c>
      <c r="AO39">
        <v>0</v>
      </c>
      <c r="AP39">
        <v>4.3</v>
      </c>
      <c r="AQ39">
        <v>0</v>
      </c>
      <c r="AR39">
        <v>0</v>
      </c>
      <c r="AS39">
        <v>0</v>
      </c>
      <c r="AT39">
        <v>26.8</v>
      </c>
      <c r="AU39">
        <v>1525396</v>
      </c>
      <c r="AV39">
        <v>0</v>
      </c>
      <c r="AW39">
        <v>410988</v>
      </c>
      <c r="AX39">
        <v>7784</v>
      </c>
      <c r="AY39">
        <v>39315</v>
      </c>
      <c r="AZ39">
        <v>39</v>
      </c>
      <c r="BA39">
        <v>1077.8699999999999</v>
      </c>
      <c r="BB39">
        <v>49.4</v>
      </c>
    </row>
    <row r="40" spans="1:54" x14ac:dyDescent="0.3">
      <c r="A40">
        <v>1073</v>
      </c>
      <c r="B40" t="s">
        <v>38</v>
      </c>
      <c r="C40" t="s">
        <v>8</v>
      </c>
      <c r="D40">
        <v>660793</v>
      </c>
      <c r="E40">
        <v>658350</v>
      </c>
      <c r="F40">
        <v>0.4</v>
      </c>
      <c r="G40">
        <v>658466</v>
      </c>
      <c r="H40">
        <v>6.6</v>
      </c>
      <c r="I40">
        <v>23.1</v>
      </c>
      <c r="J40">
        <v>14.3</v>
      </c>
      <c r="K40">
        <v>52.8</v>
      </c>
      <c r="L40">
        <v>54</v>
      </c>
      <c r="M40">
        <v>42.9</v>
      </c>
      <c r="N40">
        <v>0.3</v>
      </c>
      <c r="O40">
        <v>1.6</v>
      </c>
      <c r="P40">
        <v>0.1</v>
      </c>
      <c r="Q40">
        <v>1.1000000000000001</v>
      </c>
      <c r="R40">
        <v>3.8</v>
      </c>
      <c r="S40">
        <v>50.8</v>
      </c>
      <c r="T40">
        <v>83.8</v>
      </c>
      <c r="U40">
        <v>4.0999999999999996</v>
      </c>
      <c r="V40">
        <v>5.9</v>
      </c>
      <c r="W40">
        <v>87.4</v>
      </c>
      <c r="X40">
        <v>30</v>
      </c>
      <c r="Y40">
        <v>46613</v>
      </c>
      <c r="Z40">
        <v>23.4</v>
      </c>
      <c r="AA40">
        <v>305040</v>
      </c>
      <c r="AB40">
        <v>64.7</v>
      </c>
      <c r="AC40">
        <v>24.2</v>
      </c>
      <c r="AD40">
        <v>140800</v>
      </c>
      <c r="AE40">
        <v>259634</v>
      </c>
      <c r="AF40">
        <v>2.48</v>
      </c>
      <c r="AG40">
        <v>26906</v>
      </c>
      <c r="AH40">
        <v>45429</v>
      </c>
      <c r="AI40">
        <v>18</v>
      </c>
      <c r="AJ40">
        <v>16232</v>
      </c>
      <c r="AK40">
        <v>319199</v>
      </c>
      <c r="AL40">
        <v>2</v>
      </c>
      <c r="AM40">
        <v>44987</v>
      </c>
      <c r="AN40">
        <v>55470</v>
      </c>
      <c r="AO40">
        <v>23.4</v>
      </c>
      <c r="AP40">
        <v>0.4</v>
      </c>
      <c r="AQ40">
        <v>2.4</v>
      </c>
      <c r="AR40">
        <v>0</v>
      </c>
      <c r="AS40">
        <v>1.3</v>
      </c>
      <c r="AT40">
        <v>29.8</v>
      </c>
      <c r="AU40">
        <v>10260950</v>
      </c>
      <c r="AV40">
        <v>13756797</v>
      </c>
      <c r="AW40">
        <v>11066328</v>
      </c>
      <c r="AX40">
        <v>16730</v>
      </c>
      <c r="AY40">
        <v>1268154</v>
      </c>
      <c r="AZ40">
        <v>2280</v>
      </c>
      <c r="BA40">
        <v>1111.28</v>
      </c>
      <c r="BB40">
        <v>592.5</v>
      </c>
    </row>
    <row r="41" spans="1:54" x14ac:dyDescent="0.3">
      <c r="A41">
        <v>1075</v>
      </c>
      <c r="B41" t="s">
        <v>37</v>
      </c>
      <c r="C41" t="s">
        <v>8</v>
      </c>
      <c r="D41">
        <v>14086</v>
      </c>
      <c r="E41">
        <v>14564</v>
      </c>
      <c r="F41">
        <v>-3.3</v>
      </c>
      <c r="G41">
        <v>14564</v>
      </c>
      <c r="H41">
        <v>5</v>
      </c>
      <c r="I41">
        <v>21.7</v>
      </c>
      <c r="J41">
        <v>20.5</v>
      </c>
      <c r="K41">
        <v>51.2</v>
      </c>
      <c r="L41">
        <v>87.1</v>
      </c>
      <c r="M41">
        <v>11.3</v>
      </c>
      <c r="N41">
        <v>0.2</v>
      </c>
      <c r="O41">
        <v>0.1</v>
      </c>
      <c r="P41">
        <v>0</v>
      </c>
      <c r="Q41">
        <v>1.4</v>
      </c>
      <c r="R41">
        <v>1.4</v>
      </c>
      <c r="S41">
        <v>85.8</v>
      </c>
      <c r="T41">
        <v>87.8</v>
      </c>
      <c r="U41">
        <v>0.6</v>
      </c>
      <c r="V41">
        <v>1</v>
      </c>
      <c r="W41">
        <v>76.099999999999994</v>
      </c>
      <c r="X41">
        <v>9.5</v>
      </c>
      <c r="Y41">
        <v>1127</v>
      </c>
      <c r="Z41">
        <v>25.7</v>
      </c>
      <c r="AA41">
        <v>7326</v>
      </c>
      <c r="AB41">
        <v>71.5</v>
      </c>
      <c r="AC41">
        <v>9</v>
      </c>
      <c r="AD41">
        <v>66800</v>
      </c>
      <c r="AE41">
        <v>6084</v>
      </c>
      <c r="AF41">
        <v>2.3199999999999998</v>
      </c>
      <c r="AG41">
        <v>19026</v>
      </c>
      <c r="AH41">
        <v>36028</v>
      </c>
      <c r="AI41">
        <v>22.3</v>
      </c>
      <c r="AJ41">
        <v>241</v>
      </c>
      <c r="AK41">
        <v>2943</v>
      </c>
      <c r="AL41">
        <v>4.5999999999999996</v>
      </c>
      <c r="AM41">
        <v>932</v>
      </c>
      <c r="AN41">
        <v>1340</v>
      </c>
      <c r="AO41">
        <v>0</v>
      </c>
      <c r="AP41">
        <v>0</v>
      </c>
      <c r="AQ41">
        <v>0</v>
      </c>
      <c r="AR41">
        <v>0</v>
      </c>
      <c r="AS41">
        <v>0</v>
      </c>
      <c r="AT41">
        <v>25.8</v>
      </c>
      <c r="AU41">
        <v>234908</v>
      </c>
      <c r="AV41">
        <v>0</v>
      </c>
      <c r="AW41">
        <v>70780</v>
      </c>
      <c r="AX41">
        <v>4887</v>
      </c>
      <c r="AY41">
        <v>6008</v>
      </c>
      <c r="AZ41">
        <v>0</v>
      </c>
      <c r="BA41">
        <v>604.85</v>
      </c>
      <c r="BB41">
        <v>24.1</v>
      </c>
    </row>
    <row r="42" spans="1:54" x14ac:dyDescent="0.3">
      <c r="A42">
        <v>1077</v>
      </c>
      <c r="B42" t="s">
        <v>36</v>
      </c>
      <c r="C42" t="s">
        <v>8</v>
      </c>
      <c r="D42">
        <v>93096</v>
      </c>
      <c r="E42">
        <v>92709</v>
      </c>
      <c r="F42">
        <v>0.4</v>
      </c>
      <c r="G42">
        <v>92709</v>
      </c>
      <c r="H42">
        <v>5.2</v>
      </c>
      <c r="I42">
        <v>20.5</v>
      </c>
      <c r="J42">
        <v>18.2</v>
      </c>
      <c r="K42">
        <v>52.1</v>
      </c>
      <c r="L42">
        <v>86.7</v>
      </c>
      <c r="M42">
        <v>10.4</v>
      </c>
      <c r="N42">
        <v>0.5</v>
      </c>
      <c r="O42">
        <v>0.9</v>
      </c>
      <c r="P42">
        <v>0.1</v>
      </c>
      <c r="Q42">
        <v>1.5</v>
      </c>
      <c r="R42">
        <v>2.4</v>
      </c>
      <c r="S42">
        <v>84.7</v>
      </c>
      <c r="T42">
        <v>86.1</v>
      </c>
      <c r="U42">
        <v>2.1</v>
      </c>
      <c r="V42">
        <v>3</v>
      </c>
      <c r="W42">
        <v>83.8</v>
      </c>
      <c r="X42">
        <v>21.1</v>
      </c>
      <c r="Y42">
        <v>7000</v>
      </c>
      <c r="Z42">
        <v>24.5</v>
      </c>
      <c r="AA42">
        <v>44353</v>
      </c>
      <c r="AB42">
        <v>69.900000000000006</v>
      </c>
      <c r="AC42">
        <v>15.4</v>
      </c>
      <c r="AD42">
        <v>114300</v>
      </c>
      <c r="AE42">
        <v>38458</v>
      </c>
      <c r="AF42">
        <v>2.36</v>
      </c>
      <c r="AG42">
        <v>23510</v>
      </c>
      <c r="AH42">
        <v>42844</v>
      </c>
      <c r="AI42">
        <v>17.2</v>
      </c>
      <c r="AJ42">
        <v>1967</v>
      </c>
      <c r="AK42">
        <v>25839</v>
      </c>
      <c r="AL42">
        <v>3.4</v>
      </c>
      <c r="AM42">
        <v>6576</v>
      </c>
      <c r="AN42">
        <v>8317</v>
      </c>
      <c r="AO42">
        <v>5.5</v>
      </c>
      <c r="AP42">
        <v>0</v>
      </c>
      <c r="AQ42">
        <v>0.8</v>
      </c>
      <c r="AR42">
        <v>0</v>
      </c>
      <c r="AS42">
        <v>0</v>
      </c>
      <c r="AT42">
        <v>27.6</v>
      </c>
      <c r="AU42">
        <v>1083658</v>
      </c>
      <c r="AV42">
        <v>514555</v>
      </c>
      <c r="AW42">
        <v>1131585</v>
      </c>
      <c r="AX42">
        <v>12783</v>
      </c>
      <c r="AY42">
        <v>136587</v>
      </c>
      <c r="AZ42">
        <v>54</v>
      </c>
      <c r="BA42">
        <v>667.7</v>
      </c>
      <c r="BB42">
        <v>138.80000000000001</v>
      </c>
    </row>
    <row r="43" spans="1:54" x14ac:dyDescent="0.3">
      <c r="A43">
        <v>1079</v>
      </c>
      <c r="B43" t="s">
        <v>35</v>
      </c>
      <c r="C43" t="s">
        <v>8</v>
      </c>
      <c r="D43">
        <v>33477</v>
      </c>
      <c r="E43">
        <v>34339</v>
      </c>
      <c r="F43">
        <v>-2.5</v>
      </c>
      <c r="G43">
        <v>34339</v>
      </c>
      <c r="H43">
        <v>5.3</v>
      </c>
      <c r="I43">
        <v>21.7</v>
      </c>
      <c r="J43">
        <v>16.8</v>
      </c>
      <c r="K43">
        <v>51.3</v>
      </c>
      <c r="L43">
        <v>78.099999999999994</v>
      </c>
      <c r="M43">
        <v>11.4</v>
      </c>
      <c r="N43">
        <v>5.8</v>
      </c>
      <c r="O43">
        <v>0.2</v>
      </c>
      <c r="P43">
        <v>0</v>
      </c>
      <c r="Q43">
        <v>4.4000000000000004</v>
      </c>
      <c r="R43">
        <v>2.2000000000000002</v>
      </c>
      <c r="S43">
        <v>76.400000000000006</v>
      </c>
      <c r="T43">
        <v>90.5</v>
      </c>
      <c r="U43">
        <v>1</v>
      </c>
      <c r="V43">
        <v>1.9</v>
      </c>
      <c r="W43">
        <v>77.099999999999994</v>
      </c>
      <c r="X43">
        <v>11.9</v>
      </c>
      <c r="Y43">
        <v>1891</v>
      </c>
      <c r="Z43">
        <v>27.8</v>
      </c>
      <c r="AA43">
        <v>15171</v>
      </c>
      <c r="AB43">
        <v>80.099999999999994</v>
      </c>
      <c r="AC43">
        <v>5.9</v>
      </c>
      <c r="AD43">
        <v>94200</v>
      </c>
      <c r="AE43">
        <v>13382</v>
      </c>
      <c r="AF43">
        <v>2.52</v>
      </c>
      <c r="AG43">
        <v>20181</v>
      </c>
      <c r="AH43">
        <v>38551</v>
      </c>
      <c r="AI43">
        <v>17.5</v>
      </c>
      <c r="AJ43">
        <v>407</v>
      </c>
      <c r="AK43">
        <v>4232</v>
      </c>
      <c r="AL43">
        <v>-6.3</v>
      </c>
      <c r="AM43">
        <v>1990</v>
      </c>
      <c r="AN43">
        <v>2289</v>
      </c>
      <c r="AO43">
        <v>0</v>
      </c>
      <c r="AP43">
        <v>0</v>
      </c>
      <c r="AQ43">
        <v>0</v>
      </c>
      <c r="AR43">
        <v>0</v>
      </c>
      <c r="AS43">
        <v>1.1000000000000001</v>
      </c>
      <c r="AT43">
        <v>0</v>
      </c>
      <c r="AU43">
        <v>0</v>
      </c>
      <c r="AV43">
        <v>23787</v>
      </c>
      <c r="AW43">
        <v>166958</v>
      </c>
      <c r="AX43">
        <v>4889</v>
      </c>
      <c r="AY43">
        <v>22719</v>
      </c>
      <c r="AZ43">
        <v>0</v>
      </c>
      <c r="BA43">
        <v>690.68</v>
      </c>
      <c r="BB43">
        <v>49.7</v>
      </c>
    </row>
    <row r="44" spans="1:54" x14ac:dyDescent="0.3">
      <c r="A44">
        <v>1081</v>
      </c>
      <c r="B44" t="s">
        <v>34</v>
      </c>
      <c r="C44" t="s">
        <v>8</v>
      </c>
      <c r="D44">
        <v>154255</v>
      </c>
      <c r="E44">
        <v>140296</v>
      </c>
      <c r="F44">
        <v>9.9</v>
      </c>
      <c r="G44">
        <v>140247</v>
      </c>
      <c r="H44">
        <v>5.8</v>
      </c>
      <c r="I44">
        <v>21.6</v>
      </c>
      <c r="J44">
        <v>10.3</v>
      </c>
      <c r="K44">
        <v>50.7</v>
      </c>
      <c r="L44">
        <v>70.900000000000006</v>
      </c>
      <c r="M44">
        <v>23.7</v>
      </c>
      <c r="N44">
        <v>0.4</v>
      </c>
      <c r="O44">
        <v>3.3</v>
      </c>
      <c r="P44">
        <v>0.1</v>
      </c>
      <c r="Q44">
        <v>1.5</v>
      </c>
      <c r="R44">
        <v>3.9</v>
      </c>
      <c r="S44">
        <v>67.7</v>
      </c>
      <c r="T44">
        <v>76.400000000000006</v>
      </c>
      <c r="U44">
        <v>5.0999999999999996</v>
      </c>
      <c r="V44">
        <v>6.9</v>
      </c>
      <c r="W44">
        <v>86.7</v>
      </c>
      <c r="X44">
        <v>32.5</v>
      </c>
      <c r="Y44">
        <v>10045</v>
      </c>
      <c r="Z44">
        <v>21.4</v>
      </c>
      <c r="AA44">
        <v>65566</v>
      </c>
      <c r="AB44">
        <v>61.7</v>
      </c>
      <c r="AC44">
        <v>23.8</v>
      </c>
      <c r="AD44">
        <v>146900</v>
      </c>
      <c r="AE44">
        <v>55864</v>
      </c>
      <c r="AF44">
        <v>2.4900000000000002</v>
      </c>
      <c r="AG44">
        <v>23506</v>
      </c>
      <c r="AH44">
        <v>43542</v>
      </c>
      <c r="AI44">
        <v>22</v>
      </c>
      <c r="AJ44">
        <v>2500</v>
      </c>
      <c r="AK44">
        <v>38782</v>
      </c>
      <c r="AL44">
        <v>3.4</v>
      </c>
      <c r="AM44">
        <v>9361</v>
      </c>
      <c r="AN44">
        <v>10319</v>
      </c>
      <c r="AO44">
        <v>16.2</v>
      </c>
      <c r="AP44">
        <v>0</v>
      </c>
      <c r="AQ44">
        <v>2</v>
      </c>
      <c r="AR44">
        <v>0.4</v>
      </c>
      <c r="AS44">
        <v>0</v>
      </c>
      <c r="AT44">
        <v>28.2</v>
      </c>
      <c r="AU44">
        <v>0</v>
      </c>
      <c r="AV44">
        <v>0</v>
      </c>
      <c r="AW44">
        <v>1451634</v>
      </c>
      <c r="AX44">
        <v>11099</v>
      </c>
      <c r="AY44">
        <v>201205</v>
      </c>
      <c r="AZ44">
        <v>943</v>
      </c>
      <c r="BA44">
        <v>607.54</v>
      </c>
      <c r="BB44">
        <v>230.8</v>
      </c>
    </row>
    <row r="45" spans="1:54" x14ac:dyDescent="0.3">
      <c r="A45">
        <v>1083</v>
      </c>
      <c r="B45" t="s">
        <v>33</v>
      </c>
      <c r="C45" t="s">
        <v>8</v>
      </c>
      <c r="D45">
        <v>90787</v>
      </c>
      <c r="E45">
        <v>82782</v>
      </c>
      <c r="F45">
        <v>9.6999999999999993</v>
      </c>
      <c r="G45">
        <v>82782</v>
      </c>
      <c r="H45">
        <v>5.9</v>
      </c>
      <c r="I45">
        <v>23.4</v>
      </c>
      <c r="J45">
        <v>13.8</v>
      </c>
      <c r="K45">
        <v>49.7</v>
      </c>
      <c r="L45">
        <v>82</v>
      </c>
      <c r="M45">
        <v>13.5</v>
      </c>
      <c r="N45">
        <v>0.8</v>
      </c>
      <c r="O45">
        <v>1.4</v>
      </c>
      <c r="P45">
        <v>0.2</v>
      </c>
      <c r="Q45">
        <v>2.1</v>
      </c>
      <c r="R45">
        <v>5.8</v>
      </c>
      <c r="S45">
        <v>77.2</v>
      </c>
      <c r="T45">
        <v>88.1</v>
      </c>
      <c r="U45">
        <v>4.3</v>
      </c>
      <c r="V45">
        <v>6.4</v>
      </c>
      <c r="W45">
        <v>81.5</v>
      </c>
      <c r="X45">
        <v>22.7</v>
      </c>
      <c r="Y45">
        <v>6964</v>
      </c>
      <c r="Z45">
        <v>26.3</v>
      </c>
      <c r="AA45">
        <v>35445</v>
      </c>
      <c r="AB45">
        <v>76.599999999999994</v>
      </c>
      <c r="AC45">
        <v>8.9</v>
      </c>
      <c r="AD45">
        <v>134500</v>
      </c>
      <c r="AE45">
        <v>31794</v>
      </c>
      <c r="AF45">
        <v>2.56</v>
      </c>
      <c r="AG45">
        <v>25020</v>
      </c>
      <c r="AH45">
        <v>48619</v>
      </c>
      <c r="AI45">
        <v>14.7</v>
      </c>
      <c r="AJ45">
        <v>1308</v>
      </c>
      <c r="AK45">
        <v>15305</v>
      </c>
      <c r="AL45">
        <v>1.3</v>
      </c>
      <c r="AM45">
        <v>5417</v>
      </c>
      <c r="AN45">
        <v>5914</v>
      </c>
      <c r="AO45">
        <v>4.8</v>
      </c>
      <c r="AP45">
        <v>1.1000000000000001</v>
      </c>
      <c r="AQ45">
        <v>0.8</v>
      </c>
      <c r="AR45">
        <v>0</v>
      </c>
      <c r="AS45">
        <v>1.3</v>
      </c>
      <c r="AT45">
        <v>25.8</v>
      </c>
      <c r="AU45">
        <v>947299</v>
      </c>
      <c r="AV45">
        <v>248292</v>
      </c>
      <c r="AW45">
        <v>723200</v>
      </c>
      <c r="AX45">
        <v>9785</v>
      </c>
      <c r="AY45">
        <v>68140</v>
      </c>
      <c r="AZ45">
        <v>140</v>
      </c>
      <c r="BA45">
        <v>559.94000000000005</v>
      </c>
      <c r="BB45">
        <v>147.80000000000001</v>
      </c>
    </row>
    <row r="46" spans="1:54" x14ac:dyDescent="0.3">
      <c r="A46">
        <v>1085</v>
      </c>
      <c r="B46" t="s">
        <v>32</v>
      </c>
      <c r="C46" t="s">
        <v>8</v>
      </c>
      <c r="D46">
        <v>10580</v>
      </c>
      <c r="E46">
        <v>11299</v>
      </c>
      <c r="F46">
        <v>-6.4</v>
      </c>
      <c r="G46">
        <v>11299</v>
      </c>
      <c r="H46">
        <v>6.7</v>
      </c>
      <c r="I46">
        <v>23.1</v>
      </c>
      <c r="J46">
        <v>17.399999999999999</v>
      </c>
      <c r="K46">
        <v>52.3</v>
      </c>
      <c r="L46">
        <v>25.8</v>
      </c>
      <c r="M46">
        <v>72.900000000000006</v>
      </c>
      <c r="N46">
        <v>0.3</v>
      </c>
      <c r="O46">
        <v>0.2</v>
      </c>
      <c r="P46">
        <v>0</v>
      </c>
      <c r="Q46">
        <v>0.8</v>
      </c>
      <c r="R46">
        <v>1.2</v>
      </c>
      <c r="S46">
        <v>25.3</v>
      </c>
      <c r="T46">
        <v>90.4</v>
      </c>
      <c r="U46">
        <v>0.2</v>
      </c>
      <c r="V46">
        <v>0.7</v>
      </c>
      <c r="W46">
        <v>73.900000000000006</v>
      </c>
      <c r="X46">
        <v>14.4</v>
      </c>
      <c r="Y46">
        <v>626</v>
      </c>
      <c r="Z46">
        <v>30.4</v>
      </c>
      <c r="AA46">
        <v>5089</v>
      </c>
      <c r="AB46">
        <v>74.900000000000006</v>
      </c>
      <c r="AC46">
        <v>9.5</v>
      </c>
      <c r="AD46">
        <v>71400</v>
      </c>
      <c r="AE46">
        <v>4212</v>
      </c>
      <c r="AF46">
        <v>2.61</v>
      </c>
      <c r="AG46">
        <v>18368</v>
      </c>
      <c r="AH46">
        <v>26230</v>
      </c>
      <c r="AI46">
        <v>26.7</v>
      </c>
      <c r="AJ46">
        <v>98</v>
      </c>
      <c r="AK46">
        <v>1835</v>
      </c>
      <c r="AL46">
        <v>-1.3</v>
      </c>
      <c r="AM46">
        <v>685</v>
      </c>
      <c r="AN46">
        <v>682</v>
      </c>
      <c r="AO46">
        <v>57.3</v>
      </c>
      <c r="AP46">
        <v>0</v>
      </c>
      <c r="AQ46">
        <v>0</v>
      </c>
      <c r="AR46">
        <v>0</v>
      </c>
      <c r="AS46">
        <v>0</v>
      </c>
      <c r="AT46">
        <v>35.200000000000003</v>
      </c>
      <c r="AU46">
        <v>1156888</v>
      </c>
      <c r="AV46">
        <v>0</v>
      </c>
      <c r="AW46">
        <v>103636</v>
      </c>
      <c r="AX46">
        <v>8184</v>
      </c>
      <c r="AY46">
        <v>595</v>
      </c>
      <c r="AZ46">
        <v>5</v>
      </c>
      <c r="BA46">
        <v>715.91</v>
      </c>
      <c r="BB46">
        <v>15.8</v>
      </c>
    </row>
    <row r="47" spans="1:54" x14ac:dyDescent="0.3">
      <c r="A47">
        <v>1087</v>
      </c>
      <c r="B47" t="s">
        <v>31</v>
      </c>
      <c r="C47" t="s">
        <v>8</v>
      </c>
      <c r="D47">
        <v>19425</v>
      </c>
      <c r="E47">
        <v>21450</v>
      </c>
      <c r="F47">
        <v>-9.4</v>
      </c>
      <c r="G47">
        <v>21452</v>
      </c>
      <c r="H47">
        <v>4.7</v>
      </c>
      <c r="I47">
        <v>18.3</v>
      </c>
      <c r="J47">
        <v>16.8</v>
      </c>
      <c r="K47">
        <v>54.2</v>
      </c>
      <c r="L47">
        <v>16.7</v>
      </c>
      <c r="M47">
        <v>81.5</v>
      </c>
      <c r="N47">
        <v>0.2</v>
      </c>
      <c r="O47">
        <v>0.3</v>
      </c>
      <c r="P47">
        <v>0</v>
      </c>
      <c r="Q47">
        <v>1.4</v>
      </c>
      <c r="R47">
        <v>1.5</v>
      </c>
      <c r="S47">
        <v>16.2</v>
      </c>
      <c r="T47">
        <v>83.8</v>
      </c>
      <c r="U47">
        <v>1.1000000000000001</v>
      </c>
      <c r="V47">
        <v>4.2</v>
      </c>
      <c r="W47">
        <v>80</v>
      </c>
      <c r="X47">
        <v>19.600000000000001</v>
      </c>
      <c r="Y47">
        <v>1662</v>
      </c>
      <c r="Z47">
        <v>23.1</v>
      </c>
      <c r="AA47">
        <v>10217</v>
      </c>
      <c r="AB47">
        <v>65.7</v>
      </c>
      <c r="AC47">
        <v>15.5</v>
      </c>
      <c r="AD47">
        <v>75700</v>
      </c>
      <c r="AE47">
        <v>8107</v>
      </c>
      <c r="AF47">
        <v>2.29</v>
      </c>
      <c r="AG47">
        <v>16826</v>
      </c>
      <c r="AH47">
        <v>30724</v>
      </c>
      <c r="AI47">
        <v>27.3</v>
      </c>
      <c r="AJ47">
        <v>217</v>
      </c>
      <c r="AK47">
        <v>5381</v>
      </c>
      <c r="AL47">
        <v>3.2</v>
      </c>
      <c r="AM47">
        <v>1166</v>
      </c>
      <c r="AN47">
        <v>1584</v>
      </c>
      <c r="AO47">
        <v>66.7</v>
      </c>
      <c r="AP47">
        <v>0</v>
      </c>
      <c r="AQ47">
        <v>0</v>
      </c>
      <c r="AR47">
        <v>0</v>
      </c>
      <c r="AS47">
        <v>0</v>
      </c>
      <c r="AT47">
        <v>0</v>
      </c>
      <c r="AU47">
        <v>0</v>
      </c>
      <c r="AV47">
        <v>0</v>
      </c>
      <c r="AW47">
        <v>87509</v>
      </c>
      <c r="AX47">
        <v>3932</v>
      </c>
      <c r="AY47">
        <v>19354</v>
      </c>
      <c r="AZ47">
        <v>1</v>
      </c>
      <c r="BA47">
        <v>608.89</v>
      </c>
      <c r="BB47">
        <v>35.200000000000003</v>
      </c>
    </row>
    <row r="48" spans="1:54" x14ac:dyDescent="0.3">
      <c r="A48">
        <v>1089</v>
      </c>
      <c r="B48" t="s">
        <v>30</v>
      </c>
      <c r="C48" t="s">
        <v>8</v>
      </c>
      <c r="D48">
        <v>350299</v>
      </c>
      <c r="E48">
        <v>334811</v>
      </c>
      <c r="F48">
        <v>4.5999999999999996</v>
      </c>
      <c r="G48">
        <v>334811</v>
      </c>
      <c r="H48">
        <v>5.8</v>
      </c>
      <c r="I48">
        <v>22.4</v>
      </c>
      <c r="J48">
        <v>13.7</v>
      </c>
      <c r="K48">
        <v>51.2</v>
      </c>
      <c r="L48">
        <v>69.400000000000006</v>
      </c>
      <c r="M48">
        <v>24.6</v>
      </c>
      <c r="N48">
        <v>0.8</v>
      </c>
      <c r="O48">
        <v>2.6</v>
      </c>
      <c r="P48">
        <v>0.1</v>
      </c>
      <c r="Q48">
        <v>2.5</v>
      </c>
      <c r="R48">
        <v>4.7</v>
      </c>
      <c r="S48">
        <v>65.5</v>
      </c>
      <c r="T48">
        <v>84.7</v>
      </c>
      <c r="U48">
        <v>5.4</v>
      </c>
      <c r="V48">
        <v>7.1</v>
      </c>
      <c r="W48">
        <v>90</v>
      </c>
      <c r="X48">
        <v>38.5</v>
      </c>
      <c r="Y48">
        <v>34203</v>
      </c>
      <c r="Z48">
        <v>21</v>
      </c>
      <c r="AA48">
        <v>154452</v>
      </c>
      <c r="AB48">
        <v>69.3</v>
      </c>
      <c r="AC48">
        <v>21.4</v>
      </c>
      <c r="AD48">
        <v>164500</v>
      </c>
      <c r="AE48">
        <v>132975</v>
      </c>
      <c r="AF48">
        <v>2.5</v>
      </c>
      <c r="AG48">
        <v>31933</v>
      </c>
      <c r="AH48">
        <v>58434</v>
      </c>
      <c r="AI48">
        <v>12.8</v>
      </c>
      <c r="AJ48">
        <v>8095</v>
      </c>
      <c r="AK48">
        <v>153304</v>
      </c>
      <c r="AL48">
        <v>0.8</v>
      </c>
      <c r="AM48">
        <v>22681</v>
      </c>
      <c r="AN48">
        <v>26467</v>
      </c>
      <c r="AO48">
        <v>12.3</v>
      </c>
      <c r="AP48">
        <v>1.4</v>
      </c>
      <c r="AQ48">
        <v>3.5</v>
      </c>
      <c r="AR48">
        <v>0</v>
      </c>
      <c r="AS48">
        <v>1.3</v>
      </c>
      <c r="AT48">
        <v>29.2</v>
      </c>
      <c r="AU48">
        <v>8650700</v>
      </c>
      <c r="AV48">
        <v>2970410</v>
      </c>
      <c r="AW48">
        <v>4438653</v>
      </c>
      <c r="AX48">
        <v>14145</v>
      </c>
      <c r="AY48">
        <v>596324</v>
      </c>
      <c r="AZ48">
        <v>2677</v>
      </c>
      <c r="BA48">
        <v>801.59</v>
      </c>
      <c r="BB48">
        <v>417.7</v>
      </c>
    </row>
    <row r="49" spans="1:54" x14ac:dyDescent="0.3">
      <c r="A49">
        <v>1091</v>
      </c>
      <c r="B49" t="s">
        <v>29</v>
      </c>
      <c r="C49" t="s">
        <v>8</v>
      </c>
      <c r="D49">
        <v>20110</v>
      </c>
      <c r="E49">
        <v>21029</v>
      </c>
      <c r="F49">
        <v>-4.4000000000000004</v>
      </c>
      <c r="G49">
        <v>21027</v>
      </c>
      <c r="H49">
        <v>6</v>
      </c>
      <c r="I49">
        <v>23</v>
      </c>
      <c r="J49">
        <v>18.600000000000001</v>
      </c>
      <c r="K49">
        <v>53.2</v>
      </c>
      <c r="L49">
        <v>47.4</v>
      </c>
      <c r="M49">
        <v>51</v>
      </c>
      <c r="N49">
        <v>0.3</v>
      </c>
      <c r="O49">
        <v>0.3</v>
      </c>
      <c r="P49">
        <v>0.2</v>
      </c>
      <c r="Q49">
        <v>0.8</v>
      </c>
      <c r="R49">
        <v>2.4</v>
      </c>
      <c r="S49">
        <v>45.6</v>
      </c>
      <c r="T49">
        <v>87.4</v>
      </c>
      <c r="U49">
        <v>0.7</v>
      </c>
      <c r="V49">
        <v>1.2</v>
      </c>
      <c r="W49">
        <v>83.7</v>
      </c>
      <c r="X49">
        <v>17.399999999999999</v>
      </c>
      <c r="Y49">
        <v>1462</v>
      </c>
      <c r="Z49">
        <v>22.4</v>
      </c>
      <c r="AA49">
        <v>10207</v>
      </c>
      <c r="AB49">
        <v>71.3</v>
      </c>
      <c r="AC49">
        <v>9.1</v>
      </c>
      <c r="AD49">
        <v>89600</v>
      </c>
      <c r="AE49">
        <v>8464</v>
      </c>
      <c r="AF49">
        <v>2.42</v>
      </c>
      <c r="AG49">
        <v>22072</v>
      </c>
      <c r="AH49">
        <v>35079</v>
      </c>
      <c r="AI49">
        <v>24</v>
      </c>
      <c r="AJ49">
        <v>478</v>
      </c>
      <c r="AK49">
        <v>5876</v>
      </c>
      <c r="AL49">
        <v>1.8</v>
      </c>
      <c r="AM49">
        <v>1019</v>
      </c>
      <c r="AN49">
        <v>1604</v>
      </c>
      <c r="AO49">
        <v>0</v>
      </c>
      <c r="AP49">
        <v>0</v>
      </c>
      <c r="AQ49">
        <v>0</v>
      </c>
      <c r="AR49">
        <v>0</v>
      </c>
      <c r="AS49">
        <v>0</v>
      </c>
      <c r="AT49">
        <v>21.4</v>
      </c>
      <c r="AU49">
        <v>542135</v>
      </c>
      <c r="AV49">
        <v>64589</v>
      </c>
      <c r="AW49">
        <v>197221</v>
      </c>
      <c r="AX49">
        <v>9274</v>
      </c>
      <c r="AY49">
        <v>16684</v>
      </c>
      <c r="AZ49">
        <v>0</v>
      </c>
      <c r="BA49">
        <v>976.88</v>
      </c>
      <c r="BB49">
        <v>21.5</v>
      </c>
    </row>
    <row r="50" spans="1:54" x14ac:dyDescent="0.3">
      <c r="A50">
        <v>1093</v>
      </c>
      <c r="B50" t="s">
        <v>28</v>
      </c>
      <c r="C50" t="s">
        <v>8</v>
      </c>
      <c r="D50">
        <v>30271</v>
      </c>
      <c r="E50">
        <v>30777</v>
      </c>
      <c r="F50">
        <v>-1.6</v>
      </c>
      <c r="G50">
        <v>30776</v>
      </c>
      <c r="H50">
        <v>5.4</v>
      </c>
      <c r="I50">
        <v>21.2</v>
      </c>
      <c r="J50">
        <v>20.100000000000001</v>
      </c>
      <c r="K50">
        <v>50.4</v>
      </c>
      <c r="L50">
        <v>93.9</v>
      </c>
      <c r="M50">
        <v>4.2</v>
      </c>
      <c r="N50">
        <v>0.3</v>
      </c>
      <c r="O50">
        <v>0.3</v>
      </c>
      <c r="P50">
        <v>0.1</v>
      </c>
      <c r="Q50">
        <v>1.2</v>
      </c>
      <c r="R50">
        <v>2.5</v>
      </c>
      <c r="S50">
        <v>91.7</v>
      </c>
      <c r="T50">
        <v>86.6</v>
      </c>
      <c r="U50">
        <v>1</v>
      </c>
      <c r="V50">
        <v>2.5</v>
      </c>
      <c r="W50">
        <v>74.599999999999994</v>
      </c>
      <c r="X50">
        <v>9.5</v>
      </c>
      <c r="Y50">
        <v>2287</v>
      </c>
      <c r="Z50">
        <v>24</v>
      </c>
      <c r="AA50">
        <v>14704</v>
      </c>
      <c r="AB50">
        <v>75.900000000000006</v>
      </c>
      <c r="AC50">
        <v>9.6</v>
      </c>
      <c r="AD50">
        <v>78700</v>
      </c>
      <c r="AE50">
        <v>12700</v>
      </c>
      <c r="AF50">
        <v>2.34</v>
      </c>
      <c r="AG50">
        <v>19576</v>
      </c>
      <c r="AH50">
        <v>32888</v>
      </c>
      <c r="AI50">
        <v>20.9</v>
      </c>
      <c r="AJ50">
        <v>547</v>
      </c>
      <c r="AK50">
        <v>8006</v>
      </c>
      <c r="AL50">
        <v>5</v>
      </c>
      <c r="AM50">
        <v>1828</v>
      </c>
      <c r="AN50">
        <v>2224</v>
      </c>
      <c r="AO50">
        <v>0</v>
      </c>
      <c r="AP50">
        <v>0</v>
      </c>
      <c r="AQ50">
        <v>0</v>
      </c>
      <c r="AR50">
        <v>0</v>
      </c>
      <c r="AS50">
        <v>0</v>
      </c>
      <c r="AT50">
        <v>0</v>
      </c>
      <c r="AU50">
        <v>794483</v>
      </c>
      <c r="AV50">
        <v>162519</v>
      </c>
      <c r="AW50">
        <v>209924</v>
      </c>
      <c r="AX50">
        <v>7116</v>
      </c>
      <c r="AY50">
        <v>19081</v>
      </c>
      <c r="AZ50">
        <v>0</v>
      </c>
      <c r="BA50">
        <v>742.29</v>
      </c>
      <c r="BB50">
        <v>41.5</v>
      </c>
    </row>
    <row r="51" spans="1:54" x14ac:dyDescent="0.3">
      <c r="A51">
        <v>1095</v>
      </c>
      <c r="B51" t="s">
        <v>27</v>
      </c>
      <c r="C51" t="s">
        <v>8</v>
      </c>
      <c r="D51">
        <v>94636</v>
      </c>
      <c r="E51">
        <v>93019</v>
      </c>
      <c r="F51">
        <v>1.7</v>
      </c>
      <c r="G51">
        <v>93019</v>
      </c>
      <c r="H51">
        <v>6.6</v>
      </c>
      <c r="I51">
        <v>24.5</v>
      </c>
      <c r="J51">
        <v>16.3</v>
      </c>
      <c r="K51">
        <v>50.9</v>
      </c>
      <c r="L51">
        <v>93.7</v>
      </c>
      <c r="M51">
        <v>2.7</v>
      </c>
      <c r="N51">
        <v>1.1000000000000001</v>
      </c>
      <c r="O51">
        <v>0.7</v>
      </c>
      <c r="P51">
        <v>0.3</v>
      </c>
      <c r="Q51">
        <v>1.6</v>
      </c>
      <c r="R51">
        <v>12.9</v>
      </c>
      <c r="S51">
        <v>82.3</v>
      </c>
      <c r="T51">
        <v>86.1</v>
      </c>
      <c r="U51">
        <v>8</v>
      </c>
      <c r="V51">
        <v>11.5</v>
      </c>
      <c r="W51">
        <v>76.2</v>
      </c>
      <c r="X51">
        <v>15.2</v>
      </c>
      <c r="Y51">
        <v>7192</v>
      </c>
      <c r="Z51">
        <v>23.9</v>
      </c>
      <c r="AA51">
        <v>40328</v>
      </c>
      <c r="AB51">
        <v>71.900000000000006</v>
      </c>
      <c r="AC51">
        <v>9.5</v>
      </c>
      <c r="AD51">
        <v>114000</v>
      </c>
      <c r="AE51">
        <v>34250</v>
      </c>
      <c r="AF51">
        <v>2.7</v>
      </c>
      <c r="AG51">
        <v>20382</v>
      </c>
      <c r="AH51">
        <v>39526</v>
      </c>
      <c r="AI51">
        <v>19.5</v>
      </c>
      <c r="AJ51">
        <v>1795</v>
      </c>
      <c r="AK51">
        <v>30306</v>
      </c>
      <c r="AL51">
        <v>0.1</v>
      </c>
      <c r="AM51">
        <v>6781</v>
      </c>
      <c r="AN51">
        <v>8700</v>
      </c>
      <c r="AO51">
        <v>0</v>
      </c>
      <c r="AP51">
        <v>0</v>
      </c>
      <c r="AQ51">
        <v>0.9</v>
      </c>
      <c r="AR51">
        <v>0</v>
      </c>
      <c r="AS51">
        <v>1</v>
      </c>
      <c r="AT51">
        <v>24.9</v>
      </c>
      <c r="AU51">
        <v>3029491</v>
      </c>
      <c r="AV51">
        <v>1138701</v>
      </c>
      <c r="AW51">
        <v>1357696</v>
      </c>
      <c r="AX51">
        <v>15434</v>
      </c>
      <c r="AY51">
        <v>103539</v>
      </c>
      <c r="AZ51">
        <v>28</v>
      </c>
      <c r="BA51">
        <v>565.84</v>
      </c>
      <c r="BB51">
        <v>164.4</v>
      </c>
    </row>
    <row r="52" spans="1:54" x14ac:dyDescent="0.3">
      <c r="A52">
        <v>1097</v>
      </c>
      <c r="B52" t="s">
        <v>26</v>
      </c>
      <c r="C52" t="s">
        <v>8</v>
      </c>
      <c r="D52">
        <v>415123</v>
      </c>
      <c r="E52">
        <v>413143</v>
      </c>
      <c r="F52">
        <v>0.5</v>
      </c>
      <c r="G52">
        <v>412992</v>
      </c>
      <c r="H52">
        <v>6.7</v>
      </c>
      <c r="I52">
        <v>24</v>
      </c>
      <c r="J52">
        <v>14.5</v>
      </c>
      <c r="K52">
        <v>52.2</v>
      </c>
      <c r="L52">
        <v>60.1</v>
      </c>
      <c r="M52">
        <v>35.299999999999997</v>
      </c>
      <c r="N52">
        <v>1</v>
      </c>
      <c r="O52">
        <v>2</v>
      </c>
      <c r="P52">
        <v>0.1</v>
      </c>
      <c r="Q52">
        <v>1.5</v>
      </c>
      <c r="R52">
        <v>2.8</v>
      </c>
      <c r="S52">
        <v>57.8</v>
      </c>
      <c r="T52">
        <v>85.8</v>
      </c>
      <c r="U52">
        <v>3.2</v>
      </c>
      <c r="V52">
        <v>5</v>
      </c>
      <c r="W52">
        <v>83.9</v>
      </c>
      <c r="X52">
        <v>20.7</v>
      </c>
      <c r="Y52">
        <v>33586</v>
      </c>
      <c r="Z52">
        <v>23.9</v>
      </c>
      <c r="AA52">
        <v>181611</v>
      </c>
      <c r="AB52">
        <v>66.599999999999994</v>
      </c>
      <c r="AC52">
        <v>17.399999999999999</v>
      </c>
      <c r="AD52">
        <v>124300</v>
      </c>
      <c r="AE52">
        <v>155178</v>
      </c>
      <c r="AF52">
        <v>2.6</v>
      </c>
      <c r="AG52">
        <v>22501</v>
      </c>
      <c r="AH52">
        <v>43028</v>
      </c>
      <c r="AI52">
        <v>19.8</v>
      </c>
      <c r="AJ52">
        <v>8567</v>
      </c>
      <c r="AK52">
        <v>147574</v>
      </c>
      <c r="AL52">
        <v>-0.4</v>
      </c>
      <c r="AM52">
        <v>29500</v>
      </c>
      <c r="AN52">
        <v>34836</v>
      </c>
      <c r="AO52">
        <v>18.8</v>
      </c>
      <c r="AP52">
        <v>0</v>
      </c>
      <c r="AQ52">
        <v>2.4</v>
      </c>
      <c r="AR52">
        <v>0</v>
      </c>
      <c r="AS52">
        <v>1.2</v>
      </c>
      <c r="AT52">
        <v>29.5</v>
      </c>
      <c r="AU52">
        <v>12407151</v>
      </c>
      <c r="AV52">
        <v>3268730</v>
      </c>
      <c r="AW52">
        <v>5225494</v>
      </c>
      <c r="AX52">
        <v>12895</v>
      </c>
      <c r="AY52">
        <v>562436</v>
      </c>
      <c r="AZ52">
        <v>746</v>
      </c>
      <c r="BA52">
        <v>1229.44</v>
      </c>
      <c r="BB52">
        <v>335.9</v>
      </c>
    </row>
    <row r="53" spans="1:54" x14ac:dyDescent="0.3">
      <c r="A53">
        <v>1099</v>
      </c>
      <c r="B53" t="s">
        <v>25</v>
      </c>
      <c r="C53" t="s">
        <v>8</v>
      </c>
      <c r="D53">
        <v>21947</v>
      </c>
      <c r="E53">
        <v>23070</v>
      </c>
      <c r="F53">
        <v>-4.9000000000000004</v>
      </c>
      <c r="G53">
        <v>23068</v>
      </c>
      <c r="H53">
        <v>5.5</v>
      </c>
      <c r="I53">
        <v>23.4</v>
      </c>
      <c r="J53">
        <v>17.899999999999999</v>
      </c>
      <c r="K53">
        <v>52.6</v>
      </c>
      <c r="L53">
        <v>55.5</v>
      </c>
      <c r="M53">
        <v>41.1</v>
      </c>
      <c r="N53">
        <v>1.3</v>
      </c>
      <c r="O53">
        <v>0.4</v>
      </c>
      <c r="P53">
        <v>0</v>
      </c>
      <c r="Q53">
        <v>1.6</v>
      </c>
      <c r="R53">
        <v>1.2</v>
      </c>
      <c r="S53">
        <v>54.7</v>
      </c>
      <c r="T53">
        <v>91.8</v>
      </c>
      <c r="U53">
        <v>0.9</v>
      </c>
      <c r="V53">
        <v>1.3</v>
      </c>
      <c r="W53">
        <v>76.099999999999994</v>
      </c>
      <c r="X53">
        <v>10.6</v>
      </c>
      <c r="Y53">
        <v>1237</v>
      </c>
      <c r="Z53">
        <v>23.3</v>
      </c>
      <c r="AA53">
        <v>11274</v>
      </c>
      <c r="AB53">
        <v>74</v>
      </c>
      <c r="AC53">
        <v>6.8</v>
      </c>
      <c r="AD53">
        <v>76900</v>
      </c>
      <c r="AE53">
        <v>8333</v>
      </c>
      <c r="AF53">
        <v>2.71</v>
      </c>
      <c r="AG53">
        <v>15749</v>
      </c>
      <c r="AH53">
        <v>29203</v>
      </c>
      <c r="AI53">
        <v>28.6</v>
      </c>
      <c r="AJ53">
        <v>393</v>
      </c>
      <c r="AK53">
        <v>5029</v>
      </c>
      <c r="AL53">
        <v>-1.8</v>
      </c>
      <c r="AM53">
        <v>1265</v>
      </c>
      <c r="AN53">
        <v>2257</v>
      </c>
      <c r="AO53">
        <v>23.6</v>
      </c>
      <c r="AP53">
        <v>0</v>
      </c>
      <c r="AQ53">
        <v>0</v>
      </c>
      <c r="AR53">
        <v>0</v>
      </c>
      <c r="AS53">
        <v>0</v>
      </c>
      <c r="AT53">
        <v>24.5</v>
      </c>
      <c r="AU53">
        <v>1251911</v>
      </c>
      <c r="AV53">
        <v>92815</v>
      </c>
      <c r="AW53">
        <v>212618</v>
      </c>
      <c r="AX53">
        <v>9342</v>
      </c>
      <c r="AY53">
        <v>14796</v>
      </c>
      <c r="AZ53">
        <v>0</v>
      </c>
      <c r="BA53">
        <v>1025.68</v>
      </c>
      <c r="BB53">
        <v>22.5</v>
      </c>
    </row>
    <row r="54" spans="1:54" x14ac:dyDescent="0.3">
      <c r="A54">
        <v>1101</v>
      </c>
      <c r="B54" t="s">
        <v>24</v>
      </c>
      <c r="C54" t="s">
        <v>8</v>
      </c>
      <c r="D54">
        <v>226189</v>
      </c>
      <c r="E54">
        <v>229363</v>
      </c>
      <c r="F54">
        <v>-1.4</v>
      </c>
      <c r="G54">
        <v>229363</v>
      </c>
      <c r="H54">
        <v>6.8</v>
      </c>
      <c r="I54">
        <v>24</v>
      </c>
      <c r="J54">
        <v>13.3</v>
      </c>
      <c r="K54">
        <v>52.6</v>
      </c>
      <c r="L54">
        <v>38.9</v>
      </c>
      <c r="M54">
        <v>56.7</v>
      </c>
      <c r="N54">
        <v>0.3</v>
      </c>
      <c r="O54">
        <v>2.6</v>
      </c>
      <c r="P54">
        <v>0.1</v>
      </c>
      <c r="Q54">
        <v>1.3</v>
      </c>
      <c r="R54">
        <v>3.4</v>
      </c>
      <c r="S54">
        <v>36.299999999999997</v>
      </c>
      <c r="T54">
        <v>78.099999999999994</v>
      </c>
      <c r="U54">
        <v>4.3</v>
      </c>
      <c r="V54">
        <v>5.7</v>
      </c>
      <c r="W54">
        <v>85.6</v>
      </c>
      <c r="X54">
        <v>31.5</v>
      </c>
      <c r="Y54">
        <v>20008</v>
      </c>
      <c r="Z54">
        <v>19.3</v>
      </c>
      <c r="AA54">
        <v>103434</v>
      </c>
      <c r="AB54">
        <v>61.4</v>
      </c>
      <c r="AC54">
        <v>22.4</v>
      </c>
      <c r="AD54">
        <v>122900</v>
      </c>
      <c r="AE54">
        <v>88844</v>
      </c>
      <c r="AF54">
        <v>2.4900000000000002</v>
      </c>
      <c r="AG54">
        <v>24975</v>
      </c>
      <c r="AH54">
        <v>44790</v>
      </c>
      <c r="AI54">
        <v>21.2</v>
      </c>
      <c r="AJ54">
        <v>5533</v>
      </c>
      <c r="AK54">
        <v>101517</v>
      </c>
      <c r="AL54">
        <v>1.2</v>
      </c>
      <c r="AM54">
        <v>15129</v>
      </c>
      <c r="AN54">
        <v>21463</v>
      </c>
      <c r="AO54">
        <v>35.6</v>
      </c>
      <c r="AP54">
        <v>0.7</v>
      </c>
      <c r="AQ54">
        <v>2.4</v>
      </c>
      <c r="AR54">
        <v>0</v>
      </c>
      <c r="AS54">
        <v>1.3</v>
      </c>
      <c r="AT54">
        <v>30.9</v>
      </c>
      <c r="AU54">
        <v>7956627</v>
      </c>
      <c r="AV54">
        <v>3275567</v>
      </c>
      <c r="AW54">
        <v>3238175</v>
      </c>
      <c r="AX54">
        <v>14351</v>
      </c>
      <c r="AY54">
        <v>402861</v>
      </c>
      <c r="AZ54">
        <v>734</v>
      </c>
      <c r="BA54">
        <v>784.25</v>
      </c>
      <c r="BB54">
        <v>292.5</v>
      </c>
    </row>
    <row r="55" spans="1:54" x14ac:dyDescent="0.3">
      <c r="A55">
        <v>1103</v>
      </c>
      <c r="B55" t="s">
        <v>23</v>
      </c>
      <c r="C55" t="s">
        <v>8</v>
      </c>
      <c r="D55">
        <v>119607</v>
      </c>
      <c r="E55">
        <v>119486</v>
      </c>
      <c r="F55">
        <v>0.1</v>
      </c>
      <c r="G55">
        <v>119490</v>
      </c>
      <c r="H55">
        <v>6</v>
      </c>
      <c r="I55">
        <v>23.1</v>
      </c>
      <c r="J55">
        <v>15.9</v>
      </c>
      <c r="K55">
        <v>50.8</v>
      </c>
      <c r="L55">
        <v>83.5</v>
      </c>
      <c r="M55">
        <v>12.5</v>
      </c>
      <c r="N55">
        <v>1.1000000000000001</v>
      </c>
      <c r="O55">
        <v>0.7</v>
      </c>
      <c r="P55">
        <v>0.1</v>
      </c>
      <c r="Q55">
        <v>2</v>
      </c>
      <c r="R55">
        <v>7.9</v>
      </c>
      <c r="S55">
        <v>76.599999999999994</v>
      </c>
      <c r="T55">
        <v>86.4</v>
      </c>
      <c r="U55">
        <v>5.0999999999999996</v>
      </c>
      <c r="V55">
        <v>8</v>
      </c>
      <c r="W55">
        <v>81.400000000000006</v>
      </c>
      <c r="X55">
        <v>19.899999999999999</v>
      </c>
      <c r="Y55">
        <v>9518</v>
      </c>
      <c r="Z55">
        <v>23.7</v>
      </c>
      <c r="AA55">
        <v>51496</v>
      </c>
      <c r="AB55">
        <v>71.5</v>
      </c>
      <c r="AC55">
        <v>15.1</v>
      </c>
      <c r="AD55">
        <v>120500</v>
      </c>
      <c r="AE55">
        <v>46192</v>
      </c>
      <c r="AF55">
        <v>2.5499999999999998</v>
      </c>
      <c r="AG55">
        <v>23764</v>
      </c>
      <c r="AH55">
        <v>44800</v>
      </c>
      <c r="AI55">
        <v>15.7</v>
      </c>
      <c r="AJ55">
        <v>2589</v>
      </c>
      <c r="AK55">
        <v>42569</v>
      </c>
      <c r="AL55">
        <v>2</v>
      </c>
      <c r="AM55">
        <v>7506</v>
      </c>
      <c r="AN55">
        <v>10034</v>
      </c>
      <c r="AO55">
        <v>5.9</v>
      </c>
      <c r="AP55">
        <v>1.8</v>
      </c>
      <c r="AQ55">
        <v>1</v>
      </c>
      <c r="AR55">
        <v>0</v>
      </c>
      <c r="AS55">
        <v>0</v>
      </c>
      <c r="AT55">
        <v>21.3</v>
      </c>
      <c r="AU55">
        <v>0</v>
      </c>
      <c r="AV55">
        <v>1213925</v>
      </c>
      <c r="AW55">
        <v>1637628</v>
      </c>
      <c r="AX55">
        <v>14222</v>
      </c>
      <c r="AY55">
        <v>154700</v>
      </c>
      <c r="AZ55">
        <v>136</v>
      </c>
      <c r="BA55">
        <v>579.34</v>
      </c>
      <c r="BB55">
        <v>206.3</v>
      </c>
    </row>
    <row r="56" spans="1:54" x14ac:dyDescent="0.3">
      <c r="A56">
        <v>1105</v>
      </c>
      <c r="B56" t="s">
        <v>22</v>
      </c>
      <c r="C56" t="s">
        <v>8</v>
      </c>
      <c r="D56">
        <v>9826</v>
      </c>
      <c r="E56">
        <v>10581</v>
      </c>
      <c r="F56">
        <v>-7.1</v>
      </c>
      <c r="G56">
        <v>10591</v>
      </c>
      <c r="H56">
        <v>5.5</v>
      </c>
      <c r="I56">
        <v>22.4</v>
      </c>
      <c r="J56">
        <v>17.899999999999999</v>
      </c>
      <c r="K56">
        <v>53.4</v>
      </c>
      <c r="L56">
        <v>31.1</v>
      </c>
      <c r="M56">
        <v>67.5</v>
      </c>
      <c r="N56">
        <v>0.2</v>
      </c>
      <c r="O56">
        <v>0.4</v>
      </c>
      <c r="P56">
        <v>0.1</v>
      </c>
      <c r="Q56">
        <v>0.7</v>
      </c>
      <c r="R56">
        <v>1.3</v>
      </c>
      <c r="S56">
        <v>30.3</v>
      </c>
      <c r="T56">
        <v>92.2</v>
      </c>
      <c r="U56">
        <v>0.5</v>
      </c>
      <c r="V56">
        <v>0.8</v>
      </c>
      <c r="W56">
        <v>70.2</v>
      </c>
      <c r="X56">
        <v>10.4</v>
      </c>
      <c r="Y56">
        <v>670</v>
      </c>
      <c r="Z56">
        <v>26.8</v>
      </c>
      <c r="AA56">
        <v>4691</v>
      </c>
      <c r="AB56">
        <v>67</v>
      </c>
      <c r="AC56">
        <v>11</v>
      </c>
      <c r="AD56">
        <v>58000</v>
      </c>
      <c r="AE56">
        <v>3400</v>
      </c>
      <c r="AF56">
        <v>2.84</v>
      </c>
      <c r="AG56">
        <v>13716</v>
      </c>
      <c r="AH56">
        <v>28209</v>
      </c>
      <c r="AI56">
        <v>25.6</v>
      </c>
      <c r="AJ56">
        <v>125</v>
      </c>
      <c r="AK56">
        <v>1570</v>
      </c>
      <c r="AL56">
        <v>4</v>
      </c>
      <c r="AM56">
        <v>488</v>
      </c>
      <c r="AN56">
        <v>854</v>
      </c>
      <c r="AO56">
        <v>55.7</v>
      </c>
      <c r="AP56">
        <v>0</v>
      </c>
      <c r="AQ56">
        <v>0</v>
      </c>
      <c r="AR56">
        <v>0</v>
      </c>
      <c r="AS56">
        <v>0</v>
      </c>
      <c r="AT56">
        <v>41.3</v>
      </c>
      <c r="AU56">
        <v>0</v>
      </c>
      <c r="AV56">
        <v>10360</v>
      </c>
      <c r="AW56">
        <v>34121</v>
      </c>
      <c r="AX56">
        <v>3181</v>
      </c>
      <c r="AY56">
        <v>2632</v>
      </c>
      <c r="AZ56">
        <v>0</v>
      </c>
      <c r="BA56">
        <v>719.66</v>
      </c>
      <c r="BB56">
        <v>14.7</v>
      </c>
    </row>
    <row r="57" spans="1:54" x14ac:dyDescent="0.3">
      <c r="A57">
        <v>1107</v>
      </c>
      <c r="B57" t="s">
        <v>21</v>
      </c>
      <c r="C57" t="s">
        <v>8</v>
      </c>
      <c r="D57">
        <v>20365</v>
      </c>
      <c r="E57">
        <v>19746</v>
      </c>
      <c r="F57">
        <v>3.1</v>
      </c>
      <c r="G57">
        <v>19746</v>
      </c>
      <c r="H57">
        <v>5.2</v>
      </c>
      <c r="I57">
        <v>20.5</v>
      </c>
      <c r="J57">
        <v>17.8</v>
      </c>
      <c r="K57">
        <v>50.6</v>
      </c>
      <c r="L57">
        <v>58.1</v>
      </c>
      <c r="M57">
        <v>40.200000000000003</v>
      </c>
      <c r="N57">
        <v>0.2</v>
      </c>
      <c r="O57">
        <v>0.3</v>
      </c>
      <c r="P57">
        <v>0.4</v>
      </c>
      <c r="Q57">
        <v>0.9</v>
      </c>
      <c r="R57">
        <v>4.0999999999999996</v>
      </c>
      <c r="S57">
        <v>54.7</v>
      </c>
      <c r="T57">
        <v>91.9</v>
      </c>
      <c r="U57">
        <v>0.3</v>
      </c>
      <c r="V57">
        <v>2.6</v>
      </c>
      <c r="W57">
        <v>79.7</v>
      </c>
      <c r="X57">
        <v>11</v>
      </c>
      <c r="Y57">
        <v>1610</v>
      </c>
      <c r="Z57">
        <v>29.3</v>
      </c>
      <c r="AA57">
        <v>9441</v>
      </c>
      <c r="AB57">
        <v>72</v>
      </c>
      <c r="AC57">
        <v>10.7</v>
      </c>
      <c r="AD57">
        <v>81900</v>
      </c>
      <c r="AE57">
        <v>7926</v>
      </c>
      <c r="AF57">
        <v>2.42</v>
      </c>
      <c r="AG57">
        <v>17153</v>
      </c>
      <c r="AH57">
        <v>28741</v>
      </c>
      <c r="AI57">
        <v>27.2</v>
      </c>
      <c r="AJ57">
        <v>266</v>
      </c>
      <c r="AK57">
        <v>2707</v>
      </c>
      <c r="AL57">
        <v>-1.2</v>
      </c>
      <c r="AM57">
        <v>1073</v>
      </c>
      <c r="AN57">
        <v>1268</v>
      </c>
      <c r="AO57">
        <v>0</v>
      </c>
      <c r="AP57">
        <v>0</v>
      </c>
      <c r="AQ57">
        <v>0</v>
      </c>
      <c r="AR57">
        <v>0</v>
      </c>
      <c r="AS57">
        <v>0</v>
      </c>
      <c r="AT57">
        <v>10</v>
      </c>
      <c r="AU57">
        <v>107619</v>
      </c>
      <c r="AV57">
        <v>36581</v>
      </c>
      <c r="AW57">
        <v>113222</v>
      </c>
      <c r="AX57">
        <v>5805</v>
      </c>
      <c r="AY57">
        <v>6302</v>
      </c>
      <c r="AZ57">
        <v>3</v>
      </c>
      <c r="BA57">
        <v>881.41</v>
      </c>
      <c r="BB57">
        <v>22.4</v>
      </c>
    </row>
    <row r="58" spans="1:54" x14ac:dyDescent="0.3">
      <c r="A58">
        <v>1109</v>
      </c>
      <c r="B58" t="s">
        <v>20</v>
      </c>
      <c r="C58" t="s">
        <v>8</v>
      </c>
      <c r="D58">
        <v>33389</v>
      </c>
      <c r="E58">
        <v>32899</v>
      </c>
      <c r="F58">
        <v>1.5</v>
      </c>
      <c r="G58">
        <v>32899</v>
      </c>
      <c r="H58">
        <v>5.7</v>
      </c>
      <c r="I58">
        <v>19.399999999999999</v>
      </c>
      <c r="J58">
        <v>14.1</v>
      </c>
      <c r="K58">
        <v>51.9</v>
      </c>
      <c r="L58">
        <v>58.5</v>
      </c>
      <c r="M58">
        <v>36.9</v>
      </c>
      <c r="N58">
        <v>0.7</v>
      </c>
      <c r="O58">
        <v>2.2000000000000002</v>
      </c>
      <c r="P58">
        <v>0.1</v>
      </c>
      <c r="Q58">
        <v>1.6</v>
      </c>
      <c r="R58">
        <v>2.2000000000000002</v>
      </c>
      <c r="S58">
        <v>57.1</v>
      </c>
      <c r="T58">
        <v>79.3</v>
      </c>
      <c r="U58">
        <v>4</v>
      </c>
      <c r="V58">
        <v>5.8</v>
      </c>
      <c r="W58">
        <v>81</v>
      </c>
      <c r="X58">
        <v>23</v>
      </c>
      <c r="Y58">
        <v>2516</v>
      </c>
      <c r="Z58">
        <v>18.7</v>
      </c>
      <c r="AA58">
        <v>15807</v>
      </c>
      <c r="AB58">
        <v>57.8</v>
      </c>
      <c r="AC58">
        <v>18.5</v>
      </c>
      <c r="AD58">
        <v>101000</v>
      </c>
      <c r="AE58">
        <v>12959</v>
      </c>
      <c r="AF58">
        <v>2.4</v>
      </c>
      <c r="AG58">
        <v>19715</v>
      </c>
      <c r="AH58">
        <v>33090</v>
      </c>
      <c r="AI58">
        <v>27.6</v>
      </c>
      <c r="AJ58">
        <v>628</v>
      </c>
      <c r="AK58">
        <v>11009</v>
      </c>
      <c r="AL58">
        <v>1.4</v>
      </c>
      <c r="AM58">
        <v>1970</v>
      </c>
      <c r="AN58">
        <v>2527</v>
      </c>
      <c r="AO58">
        <v>0</v>
      </c>
      <c r="AP58">
        <v>0</v>
      </c>
      <c r="AQ58">
        <v>0</v>
      </c>
      <c r="AR58">
        <v>0</v>
      </c>
      <c r="AS58">
        <v>0</v>
      </c>
      <c r="AT58">
        <v>0</v>
      </c>
      <c r="AU58">
        <v>0</v>
      </c>
      <c r="AV58">
        <v>0</v>
      </c>
      <c r="AW58">
        <v>367926</v>
      </c>
      <c r="AX58">
        <v>12189</v>
      </c>
      <c r="AY58">
        <v>45692</v>
      </c>
      <c r="AZ58">
        <v>44</v>
      </c>
      <c r="BA58">
        <v>672.09</v>
      </c>
      <c r="BB58">
        <v>48.9</v>
      </c>
    </row>
    <row r="59" spans="1:54" x14ac:dyDescent="0.3">
      <c r="A59">
        <v>1111</v>
      </c>
      <c r="B59" t="s">
        <v>19</v>
      </c>
      <c r="C59" t="s">
        <v>8</v>
      </c>
      <c r="D59">
        <v>22539</v>
      </c>
      <c r="E59">
        <v>22914</v>
      </c>
      <c r="F59">
        <v>-1.6</v>
      </c>
      <c r="G59">
        <v>22913</v>
      </c>
      <c r="H59">
        <v>5.7</v>
      </c>
      <c r="I59">
        <v>22</v>
      </c>
      <c r="J59">
        <v>19.600000000000001</v>
      </c>
      <c r="K59">
        <v>51.4</v>
      </c>
      <c r="L59">
        <v>77.599999999999994</v>
      </c>
      <c r="M59">
        <v>20.2</v>
      </c>
      <c r="N59">
        <v>0.5</v>
      </c>
      <c r="O59">
        <v>0.3</v>
      </c>
      <c r="P59">
        <v>0.1</v>
      </c>
      <c r="Q59">
        <v>1.4</v>
      </c>
      <c r="R59">
        <v>2.9</v>
      </c>
      <c r="S59">
        <v>75</v>
      </c>
      <c r="T59">
        <v>87.9</v>
      </c>
      <c r="U59">
        <v>1.7</v>
      </c>
      <c r="V59">
        <v>3.4</v>
      </c>
      <c r="W59">
        <v>72.599999999999994</v>
      </c>
      <c r="X59">
        <v>11.1</v>
      </c>
      <c r="Y59">
        <v>1598</v>
      </c>
      <c r="Z59">
        <v>26.8</v>
      </c>
      <c r="AA59">
        <v>11928</v>
      </c>
      <c r="AB59">
        <v>72.3</v>
      </c>
      <c r="AC59">
        <v>5.7</v>
      </c>
      <c r="AD59">
        <v>88600</v>
      </c>
      <c r="AE59">
        <v>9013</v>
      </c>
      <c r="AF59">
        <v>2.48</v>
      </c>
      <c r="AG59">
        <v>19830</v>
      </c>
      <c r="AH59">
        <v>35213</v>
      </c>
      <c r="AI59">
        <v>24.5</v>
      </c>
      <c r="AJ59">
        <v>340</v>
      </c>
      <c r="AK59">
        <v>3481</v>
      </c>
      <c r="AL59">
        <v>0</v>
      </c>
      <c r="AM59">
        <v>1388</v>
      </c>
      <c r="AN59">
        <v>1550</v>
      </c>
      <c r="AO59">
        <v>7.1</v>
      </c>
      <c r="AP59">
        <v>0</v>
      </c>
      <c r="AQ59">
        <v>0</v>
      </c>
      <c r="AR59">
        <v>0</v>
      </c>
      <c r="AS59">
        <v>0</v>
      </c>
      <c r="AT59">
        <v>0</v>
      </c>
      <c r="AU59">
        <v>401677</v>
      </c>
      <c r="AV59">
        <v>26751</v>
      </c>
      <c r="AW59">
        <v>161410</v>
      </c>
      <c r="AX59">
        <v>7209</v>
      </c>
      <c r="AY59">
        <v>9241</v>
      </c>
      <c r="AZ59">
        <v>0</v>
      </c>
      <c r="BA59">
        <v>580.54999999999995</v>
      </c>
      <c r="BB59">
        <v>39.5</v>
      </c>
    </row>
    <row r="60" spans="1:54" x14ac:dyDescent="0.3">
      <c r="A60">
        <v>1113</v>
      </c>
      <c r="B60" t="s">
        <v>18</v>
      </c>
      <c r="C60" t="s">
        <v>8</v>
      </c>
      <c r="D60">
        <v>59608</v>
      </c>
      <c r="E60">
        <v>52949</v>
      </c>
      <c r="F60">
        <v>12.6</v>
      </c>
      <c r="G60">
        <v>52947</v>
      </c>
      <c r="H60">
        <v>7.6</v>
      </c>
      <c r="I60">
        <v>25.3</v>
      </c>
      <c r="J60">
        <v>12.5</v>
      </c>
      <c r="K60">
        <v>51.3</v>
      </c>
      <c r="L60">
        <v>53.1</v>
      </c>
      <c r="M60">
        <v>42.9</v>
      </c>
      <c r="N60">
        <v>0.6</v>
      </c>
      <c r="O60">
        <v>0.8</v>
      </c>
      <c r="P60">
        <v>0.2</v>
      </c>
      <c r="Q60">
        <v>2.4</v>
      </c>
      <c r="R60">
        <v>5</v>
      </c>
      <c r="S60">
        <v>49.5</v>
      </c>
      <c r="T60">
        <v>81.7</v>
      </c>
      <c r="U60">
        <v>2.2000000000000002</v>
      </c>
      <c r="V60">
        <v>5</v>
      </c>
      <c r="W60">
        <v>80.400000000000006</v>
      </c>
      <c r="X60">
        <v>16</v>
      </c>
      <c r="Y60">
        <v>5977</v>
      </c>
      <c r="Z60">
        <v>23.6</v>
      </c>
      <c r="AA60">
        <v>26787</v>
      </c>
      <c r="AB60">
        <v>61.3</v>
      </c>
      <c r="AC60">
        <v>19.8</v>
      </c>
      <c r="AD60">
        <v>104400</v>
      </c>
      <c r="AE60">
        <v>21142</v>
      </c>
      <c r="AF60">
        <v>2.6</v>
      </c>
      <c r="AG60">
        <v>19678</v>
      </c>
      <c r="AH60">
        <v>36143</v>
      </c>
      <c r="AI60">
        <v>22</v>
      </c>
      <c r="AJ60">
        <v>783</v>
      </c>
      <c r="AK60">
        <v>10489</v>
      </c>
      <c r="AL60">
        <v>-1.9</v>
      </c>
      <c r="AM60">
        <v>3523</v>
      </c>
      <c r="AN60">
        <v>3823</v>
      </c>
      <c r="AO60">
        <v>33.9</v>
      </c>
      <c r="AP60">
        <v>0</v>
      </c>
      <c r="AQ60">
        <v>0</v>
      </c>
      <c r="AR60">
        <v>0</v>
      </c>
      <c r="AS60">
        <v>1</v>
      </c>
      <c r="AT60">
        <v>32.4</v>
      </c>
      <c r="AU60">
        <v>0</v>
      </c>
      <c r="AV60">
        <v>0</v>
      </c>
      <c r="AW60">
        <v>428236</v>
      </c>
      <c r="AX60">
        <v>8526</v>
      </c>
      <c r="AY60">
        <v>56392</v>
      </c>
      <c r="AZ60">
        <v>244</v>
      </c>
      <c r="BA60">
        <v>641.14</v>
      </c>
      <c r="BB60">
        <v>82.6</v>
      </c>
    </row>
    <row r="61" spans="1:54" x14ac:dyDescent="0.3">
      <c r="A61">
        <v>1115</v>
      </c>
      <c r="B61" t="s">
        <v>16</v>
      </c>
      <c r="C61" t="s">
        <v>8</v>
      </c>
      <c r="D61">
        <v>86697</v>
      </c>
      <c r="E61">
        <v>83593</v>
      </c>
      <c r="F61">
        <v>3.7</v>
      </c>
      <c r="G61">
        <v>83593</v>
      </c>
      <c r="H61">
        <v>6.1</v>
      </c>
      <c r="I61">
        <v>23</v>
      </c>
      <c r="J61">
        <v>15.3</v>
      </c>
      <c r="K61">
        <v>50.1</v>
      </c>
      <c r="L61">
        <v>87.9</v>
      </c>
      <c r="M61">
        <v>9.5</v>
      </c>
      <c r="N61">
        <v>0.4</v>
      </c>
      <c r="O61">
        <v>0.8</v>
      </c>
      <c r="P61">
        <v>0.1</v>
      </c>
      <c r="Q61">
        <v>1.3</v>
      </c>
      <c r="R61">
        <v>2.2999999999999998</v>
      </c>
      <c r="S61">
        <v>85.9</v>
      </c>
      <c r="T61">
        <v>86.8</v>
      </c>
      <c r="U61">
        <v>1.8</v>
      </c>
      <c r="V61">
        <v>2.5</v>
      </c>
      <c r="W61">
        <v>82</v>
      </c>
      <c r="X61">
        <v>15.5</v>
      </c>
      <c r="Y61">
        <v>6928</v>
      </c>
      <c r="Z61">
        <v>30</v>
      </c>
      <c r="AA61">
        <v>35844</v>
      </c>
      <c r="AB61">
        <v>81.5</v>
      </c>
      <c r="AC61">
        <v>5.0999999999999996</v>
      </c>
      <c r="AD61">
        <v>134600</v>
      </c>
      <c r="AE61">
        <v>31353</v>
      </c>
      <c r="AF61">
        <v>2.63</v>
      </c>
      <c r="AG61">
        <v>23872</v>
      </c>
      <c r="AH61">
        <v>50786</v>
      </c>
      <c r="AI61">
        <v>15.2</v>
      </c>
      <c r="AJ61">
        <v>1266</v>
      </c>
      <c r="AK61">
        <v>15265</v>
      </c>
      <c r="AL61">
        <v>1</v>
      </c>
      <c r="AM61">
        <v>5172</v>
      </c>
      <c r="AN61">
        <v>6061</v>
      </c>
      <c r="AO61">
        <v>2.4</v>
      </c>
      <c r="AP61">
        <v>1</v>
      </c>
      <c r="AQ61">
        <v>1.4</v>
      </c>
      <c r="AR61">
        <v>0</v>
      </c>
      <c r="AS61">
        <v>0</v>
      </c>
      <c r="AT61">
        <v>28.1</v>
      </c>
      <c r="AU61">
        <v>985409</v>
      </c>
      <c r="AV61">
        <v>317458</v>
      </c>
      <c r="AW61">
        <v>581324</v>
      </c>
      <c r="AX61">
        <v>7404</v>
      </c>
      <c r="AY61">
        <v>70254</v>
      </c>
      <c r="AZ61">
        <v>80</v>
      </c>
      <c r="BA61">
        <v>631.9</v>
      </c>
      <c r="BB61">
        <v>132.30000000000001</v>
      </c>
    </row>
    <row r="62" spans="1:54" x14ac:dyDescent="0.3">
      <c r="A62">
        <v>1117</v>
      </c>
      <c r="B62" t="s">
        <v>17</v>
      </c>
      <c r="C62" t="s">
        <v>8</v>
      </c>
      <c r="D62">
        <v>206655</v>
      </c>
      <c r="E62">
        <v>195218</v>
      </c>
      <c r="F62">
        <v>5.9</v>
      </c>
      <c r="G62">
        <v>195085</v>
      </c>
      <c r="H62">
        <v>6</v>
      </c>
      <c r="I62">
        <v>24.4</v>
      </c>
      <c r="J62">
        <v>13</v>
      </c>
      <c r="K62">
        <v>51.2</v>
      </c>
      <c r="L62">
        <v>84</v>
      </c>
      <c r="M62">
        <v>12.1</v>
      </c>
      <c r="N62">
        <v>0.4</v>
      </c>
      <c r="O62">
        <v>2.2000000000000002</v>
      </c>
      <c r="P62">
        <v>0</v>
      </c>
      <c r="Q62">
        <v>1.3</v>
      </c>
      <c r="R62">
        <v>6</v>
      </c>
      <c r="S62">
        <v>78.5</v>
      </c>
      <c r="T62">
        <v>86.6</v>
      </c>
      <c r="U62">
        <v>6</v>
      </c>
      <c r="V62">
        <v>8.3000000000000007</v>
      </c>
      <c r="W62">
        <v>91.2</v>
      </c>
      <c r="X62">
        <v>40.299999999999997</v>
      </c>
      <c r="Y62">
        <v>13991</v>
      </c>
      <c r="Z62">
        <v>29</v>
      </c>
      <c r="AA62">
        <v>83498</v>
      </c>
      <c r="AB62">
        <v>79</v>
      </c>
      <c r="AC62">
        <v>12.1</v>
      </c>
      <c r="AD62">
        <v>193000</v>
      </c>
      <c r="AE62">
        <v>74144</v>
      </c>
      <c r="AF62">
        <v>2.64</v>
      </c>
      <c r="AG62">
        <v>33313</v>
      </c>
      <c r="AH62">
        <v>68770</v>
      </c>
      <c r="AI62">
        <v>7.9</v>
      </c>
      <c r="AJ62">
        <v>4845</v>
      </c>
      <c r="AK62">
        <v>76137</v>
      </c>
      <c r="AL62">
        <v>2.1</v>
      </c>
      <c r="AM62">
        <v>15634</v>
      </c>
      <c r="AN62">
        <v>18393</v>
      </c>
      <c r="AO62">
        <v>5.7</v>
      </c>
      <c r="AP62">
        <v>0.6</v>
      </c>
      <c r="AQ62">
        <v>0</v>
      </c>
      <c r="AR62">
        <v>0</v>
      </c>
      <c r="AS62">
        <v>2</v>
      </c>
      <c r="AT62">
        <v>30.5</v>
      </c>
      <c r="AU62">
        <v>1723017</v>
      </c>
      <c r="AV62">
        <v>4385596</v>
      </c>
      <c r="AW62">
        <v>2520488</v>
      </c>
      <c r="AX62">
        <v>13737</v>
      </c>
      <c r="AY62">
        <v>301893</v>
      </c>
      <c r="AZ62">
        <v>896</v>
      </c>
      <c r="BA62">
        <v>784.93</v>
      </c>
      <c r="BB62">
        <v>248.5</v>
      </c>
    </row>
    <row r="63" spans="1:54" x14ac:dyDescent="0.3">
      <c r="A63">
        <v>1119</v>
      </c>
      <c r="B63" t="s">
        <v>15</v>
      </c>
      <c r="C63" t="s">
        <v>8</v>
      </c>
      <c r="D63">
        <v>13166</v>
      </c>
      <c r="E63">
        <v>13763</v>
      </c>
      <c r="F63">
        <v>-4.3</v>
      </c>
      <c r="G63">
        <v>13763</v>
      </c>
      <c r="H63">
        <v>4.8</v>
      </c>
      <c r="I63">
        <v>19.7</v>
      </c>
      <c r="J63">
        <v>16.3</v>
      </c>
      <c r="K63">
        <v>55</v>
      </c>
      <c r="L63">
        <v>25.5</v>
      </c>
      <c r="M63">
        <v>73.5</v>
      </c>
      <c r="N63">
        <v>0.1</v>
      </c>
      <c r="O63">
        <v>0.4</v>
      </c>
      <c r="P63">
        <v>0</v>
      </c>
      <c r="Q63">
        <v>0.5</v>
      </c>
      <c r="R63">
        <v>1.1000000000000001</v>
      </c>
      <c r="S63">
        <v>24.8</v>
      </c>
      <c r="T63">
        <v>87.9</v>
      </c>
      <c r="U63">
        <v>0.9</v>
      </c>
      <c r="V63">
        <v>1.9</v>
      </c>
      <c r="W63">
        <v>75.5</v>
      </c>
      <c r="X63">
        <v>14.9</v>
      </c>
      <c r="Y63">
        <v>706</v>
      </c>
      <c r="Z63">
        <v>23.4</v>
      </c>
      <c r="AA63">
        <v>6748</v>
      </c>
      <c r="AB63">
        <v>64.7</v>
      </c>
      <c r="AC63">
        <v>16.3</v>
      </c>
      <c r="AD63">
        <v>74100</v>
      </c>
      <c r="AE63">
        <v>5060</v>
      </c>
      <c r="AF63">
        <v>2.57</v>
      </c>
      <c r="AG63">
        <v>14156</v>
      </c>
      <c r="AH63">
        <v>22186</v>
      </c>
      <c r="AI63">
        <v>38</v>
      </c>
      <c r="AJ63">
        <v>202</v>
      </c>
      <c r="AK63">
        <v>2966</v>
      </c>
      <c r="AL63">
        <v>8.1</v>
      </c>
      <c r="AM63">
        <v>823</v>
      </c>
      <c r="AN63">
        <v>730</v>
      </c>
      <c r="AO63">
        <v>57.5</v>
      </c>
      <c r="AP63">
        <v>0</v>
      </c>
      <c r="AQ63">
        <v>0</v>
      </c>
      <c r="AR63">
        <v>0</v>
      </c>
      <c r="AS63">
        <v>0</v>
      </c>
      <c r="AT63">
        <v>0</v>
      </c>
      <c r="AU63">
        <v>0</v>
      </c>
      <c r="AV63">
        <v>76499</v>
      </c>
      <c r="AW63">
        <v>59636</v>
      </c>
      <c r="AX63">
        <v>4494</v>
      </c>
      <c r="AY63">
        <v>8199</v>
      </c>
      <c r="AZ63">
        <v>3</v>
      </c>
      <c r="BA63">
        <v>903.89</v>
      </c>
      <c r="BB63">
        <v>15.2</v>
      </c>
    </row>
    <row r="64" spans="1:54" x14ac:dyDescent="0.3">
      <c r="A64">
        <v>1121</v>
      </c>
      <c r="B64" t="s">
        <v>14</v>
      </c>
      <c r="C64" t="s">
        <v>8</v>
      </c>
      <c r="D64">
        <v>81322</v>
      </c>
      <c r="E64">
        <v>82291</v>
      </c>
      <c r="F64">
        <v>-1.2</v>
      </c>
      <c r="G64">
        <v>82291</v>
      </c>
      <c r="H64">
        <v>5.5</v>
      </c>
      <c r="I64">
        <v>22.3</v>
      </c>
      <c r="J64">
        <v>16.100000000000001</v>
      </c>
      <c r="K64">
        <v>51.4</v>
      </c>
      <c r="L64">
        <v>65.2</v>
      </c>
      <c r="M64">
        <v>32.5</v>
      </c>
      <c r="N64">
        <v>0.4</v>
      </c>
      <c r="O64">
        <v>0.4</v>
      </c>
      <c r="P64">
        <v>0</v>
      </c>
      <c r="Q64">
        <v>1.5</v>
      </c>
      <c r="R64">
        <v>2.2999999999999998</v>
      </c>
      <c r="S64">
        <v>63.4</v>
      </c>
      <c r="T64">
        <v>85</v>
      </c>
      <c r="U64">
        <v>1.6</v>
      </c>
      <c r="V64">
        <v>2.8</v>
      </c>
      <c r="W64">
        <v>78.900000000000006</v>
      </c>
      <c r="X64">
        <v>13</v>
      </c>
      <c r="Y64">
        <v>6691</v>
      </c>
      <c r="Z64">
        <v>23.9</v>
      </c>
      <c r="AA64">
        <v>37177</v>
      </c>
      <c r="AB64">
        <v>71.2</v>
      </c>
      <c r="AC64">
        <v>11.6</v>
      </c>
      <c r="AD64">
        <v>92600</v>
      </c>
      <c r="AE64">
        <v>31486</v>
      </c>
      <c r="AF64">
        <v>2.5</v>
      </c>
      <c r="AG64">
        <v>19410</v>
      </c>
      <c r="AH64">
        <v>35439</v>
      </c>
      <c r="AI64">
        <v>22.9</v>
      </c>
      <c r="AJ64">
        <v>1230</v>
      </c>
      <c r="AK64">
        <v>23763</v>
      </c>
      <c r="AL64">
        <v>4.8</v>
      </c>
      <c r="AM64">
        <v>3988</v>
      </c>
      <c r="AN64">
        <v>4872</v>
      </c>
      <c r="AO64">
        <v>0</v>
      </c>
      <c r="AP64">
        <v>0</v>
      </c>
      <c r="AQ64">
        <v>1.5</v>
      </c>
      <c r="AR64">
        <v>0</v>
      </c>
      <c r="AS64">
        <v>0</v>
      </c>
      <c r="AT64">
        <v>26.6</v>
      </c>
      <c r="AU64">
        <v>9054200</v>
      </c>
      <c r="AV64">
        <v>0</v>
      </c>
      <c r="AW64">
        <v>730728</v>
      </c>
      <c r="AX64">
        <v>9113</v>
      </c>
      <c r="AY64">
        <v>67078</v>
      </c>
      <c r="AZ64">
        <v>65</v>
      </c>
      <c r="BA64">
        <v>736.78</v>
      </c>
      <c r="BB64">
        <v>111.7</v>
      </c>
    </row>
    <row r="65" spans="1:54" x14ac:dyDescent="0.3">
      <c r="A65">
        <v>1123</v>
      </c>
      <c r="B65" t="s">
        <v>13</v>
      </c>
      <c r="C65" t="s">
        <v>8</v>
      </c>
      <c r="D65">
        <v>41165</v>
      </c>
      <c r="E65">
        <v>41618</v>
      </c>
      <c r="F65">
        <v>-1.1000000000000001</v>
      </c>
      <c r="G65">
        <v>41616</v>
      </c>
      <c r="H65">
        <v>5.8</v>
      </c>
      <c r="I65">
        <v>21.1</v>
      </c>
      <c r="J65">
        <v>19.600000000000001</v>
      </c>
      <c r="K65">
        <v>51.4</v>
      </c>
      <c r="L65">
        <v>70.599999999999994</v>
      </c>
      <c r="M65">
        <v>27.3</v>
      </c>
      <c r="N65">
        <v>0.4</v>
      </c>
      <c r="O65">
        <v>0.5</v>
      </c>
      <c r="P65">
        <v>0</v>
      </c>
      <c r="Q65">
        <v>1.2</v>
      </c>
      <c r="R65">
        <v>2.2999999999999998</v>
      </c>
      <c r="S65">
        <v>68.900000000000006</v>
      </c>
      <c r="T65">
        <v>86</v>
      </c>
      <c r="U65">
        <v>1.9</v>
      </c>
      <c r="V65">
        <v>2.9</v>
      </c>
      <c r="W65">
        <v>79.2</v>
      </c>
      <c r="X65">
        <v>16.3</v>
      </c>
      <c r="Y65">
        <v>3631</v>
      </c>
      <c r="Z65">
        <v>23.9</v>
      </c>
      <c r="AA65">
        <v>22029</v>
      </c>
      <c r="AB65">
        <v>72.2</v>
      </c>
      <c r="AC65">
        <v>10.1</v>
      </c>
      <c r="AD65">
        <v>94900</v>
      </c>
      <c r="AE65">
        <v>16373</v>
      </c>
      <c r="AF65">
        <v>2.4900000000000002</v>
      </c>
      <c r="AG65">
        <v>21434</v>
      </c>
      <c r="AH65">
        <v>39130</v>
      </c>
      <c r="AI65">
        <v>19.8</v>
      </c>
      <c r="AJ65">
        <v>721</v>
      </c>
      <c r="AK65">
        <v>10771</v>
      </c>
      <c r="AL65">
        <v>4.0999999999999996</v>
      </c>
      <c r="AM65">
        <v>2478</v>
      </c>
      <c r="AN65">
        <v>3528</v>
      </c>
      <c r="AO65">
        <v>13</v>
      </c>
      <c r="AP65">
        <v>0</v>
      </c>
      <c r="AQ65">
        <v>0</v>
      </c>
      <c r="AR65">
        <v>0</v>
      </c>
      <c r="AS65">
        <v>0</v>
      </c>
      <c r="AT65">
        <v>35</v>
      </c>
      <c r="AU65">
        <v>0</v>
      </c>
      <c r="AV65">
        <v>0</v>
      </c>
      <c r="AW65">
        <v>362304</v>
      </c>
      <c r="AX65">
        <v>8881</v>
      </c>
      <c r="AY65">
        <v>28222</v>
      </c>
      <c r="AZ65">
        <v>16</v>
      </c>
      <c r="BA65">
        <v>716.52</v>
      </c>
      <c r="BB65">
        <v>58.1</v>
      </c>
    </row>
    <row r="66" spans="1:54" x14ac:dyDescent="0.3">
      <c r="A66">
        <v>1125</v>
      </c>
      <c r="B66" t="s">
        <v>12</v>
      </c>
      <c r="C66" t="s">
        <v>8</v>
      </c>
      <c r="D66">
        <v>202212</v>
      </c>
      <c r="E66">
        <v>194653</v>
      </c>
      <c r="F66">
        <v>3.9</v>
      </c>
      <c r="G66">
        <v>194656</v>
      </c>
      <c r="H66">
        <v>6</v>
      </c>
      <c r="I66">
        <v>21.1</v>
      </c>
      <c r="J66">
        <v>11.7</v>
      </c>
      <c r="K66">
        <v>51.7</v>
      </c>
      <c r="L66">
        <v>66</v>
      </c>
      <c r="M66">
        <v>31</v>
      </c>
      <c r="N66">
        <v>0.3</v>
      </c>
      <c r="O66">
        <v>1.5</v>
      </c>
      <c r="P66">
        <v>0.1</v>
      </c>
      <c r="Q66">
        <v>1.1000000000000001</v>
      </c>
      <c r="R66">
        <v>3.3</v>
      </c>
      <c r="S66">
        <v>63.2</v>
      </c>
      <c r="T66">
        <v>81.2</v>
      </c>
      <c r="U66">
        <v>3.5</v>
      </c>
      <c r="V66">
        <v>5.8</v>
      </c>
      <c r="W66">
        <v>86.6</v>
      </c>
      <c r="X66">
        <v>27</v>
      </c>
      <c r="Y66">
        <v>12198</v>
      </c>
      <c r="Z66">
        <v>21.8</v>
      </c>
      <c r="AA66">
        <v>87795</v>
      </c>
      <c r="AB66">
        <v>64.400000000000006</v>
      </c>
      <c r="AC66">
        <v>27.9</v>
      </c>
      <c r="AD66">
        <v>153300</v>
      </c>
      <c r="AE66">
        <v>67882</v>
      </c>
      <c r="AF66">
        <v>2.76</v>
      </c>
      <c r="AG66">
        <v>22637</v>
      </c>
      <c r="AH66">
        <v>45408</v>
      </c>
      <c r="AI66">
        <v>18.899999999999999</v>
      </c>
      <c r="AJ66">
        <v>4009</v>
      </c>
      <c r="AK66">
        <v>72917</v>
      </c>
      <c r="AL66">
        <v>3</v>
      </c>
      <c r="AM66">
        <v>11107</v>
      </c>
      <c r="AN66">
        <v>14729</v>
      </c>
      <c r="AO66">
        <v>13.3</v>
      </c>
      <c r="AP66">
        <v>0.9</v>
      </c>
      <c r="AQ66">
        <v>0</v>
      </c>
      <c r="AR66">
        <v>0</v>
      </c>
      <c r="AS66">
        <v>0</v>
      </c>
      <c r="AT66">
        <v>22.5</v>
      </c>
      <c r="AU66">
        <v>10852479</v>
      </c>
      <c r="AV66">
        <v>760623</v>
      </c>
      <c r="AW66">
        <v>2445850</v>
      </c>
      <c r="AX66">
        <v>13664</v>
      </c>
      <c r="AY66">
        <v>327429</v>
      </c>
      <c r="AZ66">
        <v>1375</v>
      </c>
      <c r="BA66">
        <v>1321.76</v>
      </c>
      <c r="BB66">
        <v>147.30000000000001</v>
      </c>
    </row>
    <row r="67" spans="1:54" x14ac:dyDescent="0.3">
      <c r="A67">
        <v>1127</v>
      </c>
      <c r="B67" t="s">
        <v>11</v>
      </c>
      <c r="C67" t="s">
        <v>8</v>
      </c>
      <c r="D67">
        <v>65471</v>
      </c>
      <c r="E67">
        <v>67023</v>
      </c>
      <c r="F67">
        <v>-2.2999999999999998</v>
      </c>
      <c r="G67">
        <v>67023</v>
      </c>
      <c r="H67">
        <v>5.8</v>
      </c>
      <c r="I67">
        <v>22.1</v>
      </c>
      <c r="J67">
        <v>18.2</v>
      </c>
      <c r="K67">
        <v>51.4</v>
      </c>
      <c r="L67">
        <v>91.3</v>
      </c>
      <c r="M67">
        <v>6.4</v>
      </c>
      <c r="N67">
        <v>0.5</v>
      </c>
      <c r="O67">
        <v>0.4</v>
      </c>
      <c r="P67">
        <v>0.1</v>
      </c>
      <c r="Q67">
        <v>1.3</v>
      </c>
      <c r="R67">
        <v>2.2999999999999998</v>
      </c>
      <c r="S67">
        <v>89.4</v>
      </c>
      <c r="T67">
        <v>85.3</v>
      </c>
      <c r="U67">
        <v>1.2</v>
      </c>
      <c r="V67">
        <v>1.4</v>
      </c>
      <c r="W67">
        <v>76.400000000000006</v>
      </c>
      <c r="X67">
        <v>10.5</v>
      </c>
      <c r="Y67">
        <v>5353</v>
      </c>
      <c r="Z67">
        <v>29.3</v>
      </c>
      <c r="AA67">
        <v>30669</v>
      </c>
      <c r="AB67">
        <v>75</v>
      </c>
      <c r="AC67">
        <v>5.7</v>
      </c>
      <c r="AD67">
        <v>82100</v>
      </c>
      <c r="AE67">
        <v>25751</v>
      </c>
      <c r="AF67">
        <v>2.5499999999999998</v>
      </c>
      <c r="AG67">
        <v>20698</v>
      </c>
      <c r="AH67">
        <v>37566</v>
      </c>
      <c r="AI67">
        <v>20.9</v>
      </c>
      <c r="AJ67">
        <v>1250</v>
      </c>
      <c r="AK67">
        <v>15669</v>
      </c>
      <c r="AL67">
        <v>4.0999999999999996</v>
      </c>
      <c r="AM67">
        <v>3509</v>
      </c>
      <c r="AN67">
        <v>5365</v>
      </c>
      <c r="AO67">
        <v>0</v>
      </c>
      <c r="AP67">
        <v>0</v>
      </c>
      <c r="AQ67">
        <v>0.6</v>
      </c>
      <c r="AR67">
        <v>0</v>
      </c>
      <c r="AS67">
        <v>0</v>
      </c>
      <c r="AT67">
        <v>23.8</v>
      </c>
      <c r="AU67">
        <v>314804</v>
      </c>
      <c r="AV67">
        <v>256377</v>
      </c>
      <c r="AW67">
        <v>903643</v>
      </c>
      <c r="AX67">
        <v>13162</v>
      </c>
      <c r="AY67">
        <v>73895</v>
      </c>
      <c r="AZ67">
        <v>8</v>
      </c>
      <c r="BA67">
        <v>791.19</v>
      </c>
      <c r="BB67">
        <v>84.7</v>
      </c>
    </row>
    <row r="68" spans="1:54" x14ac:dyDescent="0.3">
      <c r="A68">
        <v>1129</v>
      </c>
      <c r="B68" t="s">
        <v>10</v>
      </c>
      <c r="C68" t="s">
        <v>8</v>
      </c>
      <c r="D68">
        <v>16834</v>
      </c>
      <c r="E68">
        <v>17583</v>
      </c>
      <c r="F68">
        <v>-4.3</v>
      </c>
      <c r="G68">
        <v>17581</v>
      </c>
      <c r="H68">
        <v>4.9000000000000004</v>
      </c>
      <c r="I68">
        <v>22.5</v>
      </c>
      <c r="J68">
        <v>17</v>
      </c>
      <c r="K68">
        <v>51.2</v>
      </c>
      <c r="L68">
        <v>66</v>
      </c>
      <c r="M68">
        <v>24.6</v>
      </c>
      <c r="N68">
        <v>7.9</v>
      </c>
      <c r="O68">
        <v>0.1</v>
      </c>
      <c r="P68">
        <v>0.1</v>
      </c>
      <c r="Q68">
        <v>1.3</v>
      </c>
      <c r="R68">
        <v>1.4</v>
      </c>
      <c r="S68">
        <v>65.099999999999994</v>
      </c>
      <c r="T68">
        <v>91.3</v>
      </c>
      <c r="U68">
        <v>0.9</v>
      </c>
      <c r="V68">
        <v>1.9</v>
      </c>
      <c r="W68">
        <v>80.5</v>
      </c>
      <c r="X68">
        <v>9.5</v>
      </c>
      <c r="Y68">
        <v>1025</v>
      </c>
      <c r="Z68">
        <v>31.8</v>
      </c>
      <c r="AA68">
        <v>8377</v>
      </c>
      <c r="AB68">
        <v>86.5</v>
      </c>
      <c r="AC68">
        <v>2</v>
      </c>
      <c r="AD68">
        <v>83900</v>
      </c>
      <c r="AE68">
        <v>6620</v>
      </c>
      <c r="AF68">
        <v>2.59</v>
      </c>
      <c r="AG68">
        <v>20395</v>
      </c>
      <c r="AH68">
        <v>42156</v>
      </c>
      <c r="AI68">
        <v>18.399999999999999</v>
      </c>
      <c r="AJ68">
        <v>217</v>
      </c>
      <c r="AK68">
        <v>5756</v>
      </c>
      <c r="AL68">
        <v>-4.7</v>
      </c>
      <c r="AM68">
        <v>1031</v>
      </c>
      <c r="AN68">
        <v>1288</v>
      </c>
      <c r="AO68">
        <v>0</v>
      </c>
      <c r="AP68">
        <v>0</v>
      </c>
      <c r="AQ68">
        <v>0</v>
      </c>
      <c r="AR68">
        <v>0</v>
      </c>
      <c r="AS68">
        <v>0</v>
      </c>
      <c r="AT68">
        <v>25.6</v>
      </c>
      <c r="AU68">
        <v>1153449</v>
      </c>
      <c r="AV68">
        <v>32856</v>
      </c>
      <c r="AW68">
        <v>76343</v>
      </c>
      <c r="AX68">
        <v>4458</v>
      </c>
      <c r="AY68">
        <v>0</v>
      </c>
      <c r="AZ68">
        <v>2</v>
      </c>
      <c r="BA68">
        <v>1080.21</v>
      </c>
      <c r="BB68">
        <v>16.3</v>
      </c>
    </row>
    <row r="69" spans="1:54" x14ac:dyDescent="0.3">
      <c r="A69">
        <v>1131</v>
      </c>
      <c r="B69" t="s">
        <v>7</v>
      </c>
      <c r="C69" t="s">
        <v>8</v>
      </c>
      <c r="D69">
        <v>11098</v>
      </c>
      <c r="E69">
        <v>11665</v>
      </c>
      <c r="F69">
        <v>-4.9000000000000004</v>
      </c>
      <c r="G69">
        <v>11670</v>
      </c>
      <c r="H69">
        <v>5.7</v>
      </c>
      <c r="I69">
        <v>24.8</v>
      </c>
      <c r="J69">
        <v>17.7</v>
      </c>
      <c r="K69">
        <v>52.4</v>
      </c>
      <c r="L69">
        <v>28.1</v>
      </c>
      <c r="M69">
        <v>71</v>
      </c>
      <c r="N69">
        <v>0.2</v>
      </c>
      <c r="O69">
        <v>0.1</v>
      </c>
      <c r="P69">
        <v>0</v>
      </c>
      <c r="Q69">
        <v>0.6</v>
      </c>
      <c r="R69">
        <v>1</v>
      </c>
      <c r="S69">
        <v>27.6</v>
      </c>
      <c r="T69">
        <v>93.8</v>
      </c>
      <c r="U69">
        <v>0.1</v>
      </c>
      <c r="V69">
        <v>0.9</v>
      </c>
      <c r="W69">
        <v>76.099999999999994</v>
      </c>
      <c r="X69">
        <v>11.1</v>
      </c>
      <c r="Y69">
        <v>462</v>
      </c>
      <c r="Z69">
        <v>21.6</v>
      </c>
      <c r="AA69">
        <v>5615</v>
      </c>
      <c r="AB69">
        <v>74.5</v>
      </c>
      <c r="AC69">
        <v>5.7</v>
      </c>
      <c r="AD69">
        <v>67000</v>
      </c>
      <c r="AE69">
        <v>3866</v>
      </c>
      <c r="AF69">
        <v>2.9</v>
      </c>
      <c r="AG69">
        <v>13379</v>
      </c>
      <c r="AH69">
        <v>23642</v>
      </c>
      <c r="AI69">
        <v>39.200000000000003</v>
      </c>
      <c r="AJ69">
        <v>189</v>
      </c>
      <c r="AK69">
        <v>1738</v>
      </c>
      <c r="AL69">
        <v>-1.1000000000000001</v>
      </c>
      <c r="AM69">
        <v>613</v>
      </c>
      <c r="AN69">
        <v>928</v>
      </c>
      <c r="AO69">
        <v>66.2</v>
      </c>
      <c r="AP69">
        <v>0</v>
      </c>
      <c r="AQ69">
        <v>0</v>
      </c>
      <c r="AR69">
        <v>0</v>
      </c>
      <c r="AS69">
        <v>0</v>
      </c>
      <c r="AT69">
        <v>37.6</v>
      </c>
      <c r="AU69">
        <v>0</v>
      </c>
      <c r="AV69">
        <v>21337</v>
      </c>
      <c r="AW69">
        <v>75708</v>
      </c>
      <c r="AX69">
        <v>6018</v>
      </c>
      <c r="AY69">
        <v>12949</v>
      </c>
      <c r="AZ69">
        <v>0</v>
      </c>
      <c r="BA69">
        <v>888.5</v>
      </c>
      <c r="BB69">
        <v>13.1</v>
      </c>
    </row>
    <row r="70" spans="1:54" x14ac:dyDescent="0.3">
      <c r="A70">
        <v>1133</v>
      </c>
      <c r="B70" t="s">
        <v>1167</v>
      </c>
      <c r="C70" t="s">
        <v>8</v>
      </c>
      <c r="D70">
        <v>24150</v>
      </c>
      <c r="E70">
        <v>24483</v>
      </c>
      <c r="F70">
        <v>-1.4</v>
      </c>
      <c r="G70">
        <v>24484</v>
      </c>
      <c r="H70">
        <v>5</v>
      </c>
      <c r="I70">
        <v>20.9</v>
      </c>
      <c r="J70">
        <v>20</v>
      </c>
      <c r="K70">
        <v>50.9</v>
      </c>
      <c r="L70">
        <v>96.3</v>
      </c>
      <c r="M70">
        <v>1</v>
      </c>
      <c r="N70">
        <v>0.9</v>
      </c>
      <c r="O70">
        <v>0.3</v>
      </c>
      <c r="P70">
        <v>0.2</v>
      </c>
      <c r="Q70">
        <v>1.4</v>
      </c>
      <c r="R70">
        <v>2.9</v>
      </c>
      <c r="S70">
        <v>94</v>
      </c>
      <c r="T70">
        <v>83.4</v>
      </c>
      <c r="U70">
        <v>1.1000000000000001</v>
      </c>
      <c r="V70">
        <v>1.8</v>
      </c>
      <c r="W70">
        <v>72.7</v>
      </c>
      <c r="X70">
        <v>10.4</v>
      </c>
      <c r="Y70">
        <v>1721</v>
      </c>
      <c r="Z70">
        <v>27</v>
      </c>
      <c r="AA70">
        <v>13406</v>
      </c>
      <c r="AB70">
        <v>74.900000000000006</v>
      </c>
      <c r="AC70">
        <v>5.3</v>
      </c>
      <c r="AD70">
        <v>82500</v>
      </c>
      <c r="AE70">
        <v>9489</v>
      </c>
      <c r="AF70">
        <v>2.52</v>
      </c>
      <c r="AG70">
        <v>18995</v>
      </c>
      <c r="AH70">
        <v>32900</v>
      </c>
      <c r="AI70">
        <v>24</v>
      </c>
      <c r="AJ70">
        <v>439</v>
      </c>
      <c r="AK70">
        <v>6321</v>
      </c>
      <c r="AL70">
        <v>-4.3</v>
      </c>
      <c r="AM70">
        <v>1641</v>
      </c>
      <c r="AN70">
        <v>2380</v>
      </c>
      <c r="AO70">
        <v>0</v>
      </c>
      <c r="AP70">
        <v>0</v>
      </c>
      <c r="AQ70">
        <v>0</v>
      </c>
      <c r="AR70">
        <v>0</v>
      </c>
      <c r="AS70">
        <v>0</v>
      </c>
      <c r="AT70">
        <v>19.600000000000001</v>
      </c>
      <c r="AU70">
        <v>797845</v>
      </c>
      <c r="AV70">
        <v>165638</v>
      </c>
      <c r="AW70">
        <v>166709</v>
      </c>
      <c r="AX70">
        <v>6853</v>
      </c>
      <c r="AY70">
        <v>16564</v>
      </c>
      <c r="AZ70">
        <v>7</v>
      </c>
      <c r="BA70">
        <v>612.98</v>
      </c>
      <c r="BB70">
        <v>39.9</v>
      </c>
    </row>
    <row r="71" spans="1:54" x14ac:dyDescent="0.3">
      <c r="A71">
        <v>2000</v>
      </c>
      <c r="B71" t="s">
        <v>1109</v>
      </c>
      <c r="D71">
        <v>736732</v>
      </c>
      <c r="E71">
        <v>710249</v>
      </c>
      <c r="F71">
        <v>3.7</v>
      </c>
      <c r="G71">
        <v>710231</v>
      </c>
      <c r="H71">
        <v>7.4</v>
      </c>
      <c r="I71">
        <v>25.3</v>
      </c>
      <c r="J71">
        <v>9.4</v>
      </c>
      <c r="K71">
        <v>47.4</v>
      </c>
      <c r="L71">
        <v>66.900000000000006</v>
      </c>
      <c r="M71">
        <v>3.9</v>
      </c>
      <c r="N71">
        <v>14.8</v>
      </c>
      <c r="O71">
        <v>6.1</v>
      </c>
      <c r="P71">
        <v>1.3</v>
      </c>
      <c r="Q71">
        <v>7.1</v>
      </c>
      <c r="R71">
        <v>6.8</v>
      </c>
      <c r="S71">
        <v>61.9</v>
      </c>
      <c r="T71">
        <v>80.3</v>
      </c>
      <c r="U71">
        <v>7</v>
      </c>
      <c r="V71">
        <v>16.2</v>
      </c>
      <c r="W71">
        <v>91.6</v>
      </c>
      <c r="X71">
        <v>27.5</v>
      </c>
      <c r="Y71">
        <v>71004</v>
      </c>
      <c r="Z71">
        <v>18.8</v>
      </c>
      <c r="AA71">
        <v>308583</v>
      </c>
      <c r="AB71">
        <v>63.8</v>
      </c>
      <c r="AC71">
        <v>24</v>
      </c>
      <c r="AD71">
        <v>241800</v>
      </c>
      <c r="AE71">
        <v>251899</v>
      </c>
      <c r="AF71">
        <v>2.75</v>
      </c>
      <c r="AG71">
        <v>32651</v>
      </c>
      <c r="AH71">
        <v>70760</v>
      </c>
      <c r="AI71">
        <v>9.9</v>
      </c>
      <c r="AJ71">
        <v>20519</v>
      </c>
      <c r="AK71">
        <v>266627</v>
      </c>
      <c r="AL71">
        <v>3.3</v>
      </c>
      <c r="AM71">
        <v>52991</v>
      </c>
      <c r="AN71">
        <v>68728</v>
      </c>
      <c r="AO71">
        <v>1.5</v>
      </c>
      <c r="AP71">
        <v>10</v>
      </c>
      <c r="AQ71">
        <v>3.1</v>
      </c>
      <c r="AR71">
        <v>0.3</v>
      </c>
      <c r="AS71">
        <v>0</v>
      </c>
      <c r="AT71">
        <v>25.9</v>
      </c>
      <c r="AU71">
        <v>8204030</v>
      </c>
      <c r="AV71">
        <v>4563605</v>
      </c>
      <c r="AW71">
        <v>9303387</v>
      </c>
      <c r="AX71">
        <v>13635</v>
      </c>
      <c r="AY71">
        <v>1851293</v>
      </c>
      <c r="AZ71">
        <v>1518</v>
      </c>
      <c r="BA71">
        <v>570640.94999999995</v>
      </c>
      <c r="BB71">
        <v>1.2</v>
      </c>
    </row>
    <row r="72" spans="1:54" x14ac:dyDescent="0.3">
      <c r="A72">
        <v>2013</v>
      </c>
      <c r="B72" t="s">
        <v>1108</v>
      </c>
      <c r="C72" t="s">
        <v>1079</v>
      </c>
      <c r="D72">
        <v>3360</v>
      </c>
      <c r="E72">
        <v>3141</v>
      </c>
      <c r="F72">
        <v>7</v>
      </c>
      <c r="G72">
        <v>3141</v>
      </c>
      <c r="H72">
        <v>2.8</v>
      </c>
      <c r="I72">
        <v>10.1</v>
      </c>
      <c r="J72">
        <v>6.6</v>
      </c>
      <c r="K72">
        <v>30.9</v>
      </c>
      <c r="L72">
        <v>22.8</v>
      </c>
      <c r="M72">
        <v>12</v>
      </c>
      <c r="N72">
        <v>20.5</v>
      </c>
      <c r="O72">
        <v>40.700000000000003</v>
      </c>
      <c r="P72">
        <v>0.6</v>
      </c>
      <c r="Q72">
        <v>3.4</v>
      </c>
      <c r="R72">
        <v>13.2</v>
      </c>
      <c r="S72">
        <v>11.5</v>
      </c>
      <c r="T72">
        <v>77.400000000000006</v>
      </c>
      <c r="U72">
        <v>56.6</v>
      </c>
      <c r="V72">
        <v>63.7</v>
      </c>
      <c r="W72">
        <v>78.5</v>
      </c>
      <c r="X72">
        <v>12</v>
      </c>
      <c r="Y72">
        <v>99</v>
      </c>
      <c r="Z72">
        <v>4.8</v>
      </c>
      <c r="AA72">
        <v>747</v>
      </c>
      <c r="AB72">
        <v>54.7</v>
      </c>
      <c r="AC72">
        <v>15.7</v>
      </c>
      <c r="AD72">
        <v>118500</v>
      </c>
      <c r="AE72">
        <v>435</v>
      </c>
      <c r="AF72">
        <v>2.46</v>
      </c>
      <c r="AG72">
        <v>26535</v>
      </c>
      <c r="AH72">
        <v>61250</v>
      </c>
      <c r="AI72">
        <v>16.7</v>
      </c>
      <c r="AJ72">
        <v>59</v>
      </c>
      <c r="AK72">
        <v>0</v>
      </c>
      <c r="AL72">
        <v>0</v>
      </c>
      <c r="AM72">
        <v>241</v>
      </c>
      <c r="AN72">
        <v>188</v>
      </c>
      <c r="AO72">
        <v>0</v>
      </c>
      <c r="AP72">
        <v>71.8</v>
      </c>
      <c r="AQ72">
        <v>0</v>
      </c>
      <c r="AR72">
        <v>0</v>
      </c>
      <c r="AS72">
        <v>0</v>
      </c>
      <c r="AT72">
        <v>0</v>
      </c>
      <c r="AU72">
        <v>0</v>
      </c>
      <c r="AV72">
        <v>0</v>
      </c>
      <c r="AW72">
        <v>9326</v>
      </c>
      <c r="AX72">
        <v>3309</v>
      </c>
      <c r="AY72">
        <v>0</v>
      </c>
      <c r="AZ72">
        <v>0</v>
      </c>
      <c r="BA72">
        <v>6981.94</v>
      </c>
      <c r="BB72">
        <v>0.4</v>
      </c>
    </row>
    <row r="73" spans="1:54" x14ac:dyDescent="0.3">
      <c r="A73">
        <v>2016</v>
      </c>
      <c r="B73" t="s">
        <v>1107</v>
      </c>
      <c r="C73" t="s">
        <v>1079</v>
      </c>
      <c r="D73">
        <v>5750</v>
      </c>
      <c r="E73">
        <v>5561</v>
      </c>
      <c r="F73">
        <v>3.4</v>
      </c>
      <c r="G73">
        <v>5561</v>
      </c>
      <c r="H73">
        <v>3.6</v>
      </c>
      <c r="I73">
        <v>12.3</v>
      </c>
      <c r="J73">
        <v>5.4</v>
      </c>
      <c r="K73">
        <v>32.4</v>
      </c>
      <c r="L73">
        <v>37.799999999999997</v>
      </c>
      <c r="M73">
        <v>7.6</v>
      </c>
      <c r="N73">
        <v>13</v>
      </c>
      <c r="O73">
        <v>34.5</v>
      </c>
      <c r="P73">
        <v>2.2999999999999998</v>
      </c>
      <c r="Q73">
        <v>4.7</v>
      </c>
      <c r="R73">
        <v>14.1</v>
      </c>
      <c r="S73">
        <v>26.9</v>
      </c>
      <c r="T73">
        <v>81.5</v>
      </c>
      <c r="U73">
        <v>34.9</v>
      </c>
      <c r="V73">
        <v>47.4</v>
      </c>
      <c r="W73">
        <v>82.7</v>
      </c>
      <c r="X73">
        <v>13.3</v>
      </c>
      <c r="Y73">
        <v>354</v>
      </c>
      <c r="Z73">
        <v>6.4</v>
      </c>
      <c r="AA73">
        <v>1932</v>
      </c>
      <c r="AB73">
        <v>36.4</v>
      </c>
      <c r="AC73">
        <v>44.2</v>
      </c>
      <c r="AD73">
        <v>218400</v>
      </c>
      <c r="AE73">
        <v>1033</v>
      </c>
      <c r="AF73">
        <v>3.52</v>
      </c>
      <c r="AG73">
        <v>31790</v>
      </c>
      <c r="AH73">
        <v>81853</v>
      </c>
      <c r="AI73">
        <v>9.1999999999999993</v>
      </c>
      <c r="AJ73">
        <v>117</v>
      </c>
      <c r="AK73">
        <v>4668</v>
      </c>
      <c r="AL73">
        <v>1.9</v>
      </c>
      <c r="AM73">
        <v>254</v>
      </c>
      <c r="AN73">
        <v>285</v>
      </c>
      <c r="AO73">
        <v>0</v>
      </c>
      <c r="AP73">
        <v>0</v>
      </c>
      <c r="AQ73">
        <v>0</v>
      </c>
      <c r="AR73">
        <v>0</v>
      </c>
      <c r="AS73">
        <v>0</v>
      </c>
      <c r="AT73">
        <v>26.3</v>
      </c>
      <c r="AU73">
        <v>634809</v>
      </c>
      <c r="AV73">
        <v>62073</v>
      </c>
      <c r="AW73">
        <v>46785</v>
      </c>
      <c r="AX73">
        <v>9823</v>
      </c>
      <c r="AY73">
        <v>14684</v>
      </c>
      <c r="AZ73">
        <v>2</v>
      </c>
      <c r="BA73">
        <v>4390.28</v>
      </c>
      <c r="BB73">
        <v>1.3</v>
      </c>
    </row>
    <row r="74" spans="1:54" x14ac:dyDescent="0.3">
      <c r="A74">
        <v>2020</v>
      </c>
      <c r="B74" t="s">
        <v>1106</v>
      </c>
      <c r="C74" t="s">
        <v>1079</v>
      </c>
      <c r="D74">
        <v>301010</v>
      </c>
      <c r="E74">
        <v>291826</v>
      </c>
      <c r="F74">
        <v>3.1</v>
      </c>
      <c r="G74">
        <v>291826</v>
      </c>
      <c r="H74">
        <v>7.4</v>
      </c>
      <c r="I74">
        <v>24.9</v>
      </c>
      <c r="J74">
        <v>8.9</v>
      </c>
      <c r="K74">
        <v>48.6</v>
      </c>
      <c r="L74">
        <v>66.099999999999994</v>
      </c>
      <c r="M74">
        <v>6.3</v>
      </c>
      <c r="N74">
        <v>8.1999999999999993</v>
      </c>
      <c r="O74">
        <v>9.1999999999999993</v>
      </c>
      <c r="P74">
        <v>2.4</v>
      </c>
      <c r="Q74">
        <v>7.8</v>
      </c>
      <c r="R74">
        <v>8.9</v>
      </c>
      <c r="S74">
        <v>59.7</v>
      </c>
      <c r="T74">
        <v>79.5</v>
      </c>
      <c r="U74">
        <v>9.4</v>
      </c>
      <c r="V74">
        <v>17.3</v>
      </c>
      <c r="W74">
        <v>92.5</v>
      </c>
      <c r="X74">
        <v>32.799999999999997</v>
      </c>
      <c r="Y74">
        <v>30292</v>
      </c>
      <c r="Z74">
        <v>19.399999999999999</v>
      </c>
      <c r="AA74">
        <v>114332</v>
      </c>
      <c r="AB74">
        <v>60.6</v>
      </c>
      <c r="AC74">
        <v>33.6</v>
      </c>
      <c r="AD74">
        <v>282800</v>
      </c>
      <c r="AE74">
        <v>105208</v>
      </c>
      <c r="AF74">
        <v>2.73</v>
      </c>
      <c r="AG74">
        <v>36214</v>
      </c>
      <c r="AH74">
        <v>77454</v>
      </c>
      <c r="AI74">
        <v>7.9</v>
      </c>
      <c r="AJ74">
        <v>8609</v>
      </c>
      <c r="AK74">
        <v>152377</v>
      </c>
      <c r="AL74">
        <v>4.5</v>
      </c>
      <c r="AM74">
        <v>19252</v>
      </c>
      <c r="AN74">
        <v>26726</v>
      </c>
      <c r="AO74">
        <v>2.5</v>
      </c>
      <c r="AP74">
        <v>5.7</v>
      </c>
      <c r="AQ74">
        <v>5.3</v>
      </c>
      <c r="AR74">
        <v>0</v>
      </c>
      <c r="AS74">
        <v>3.1</v>
      </c>
      <c r="AT74">
        <v>30.2</v>
      </c>
      <c r="AU74">
        <v>0</v>
      </c>
      <c r="AV74">
        <v>2914025</v>
      </c>
      <c r="AW74">
        <v>4482714</v>
      </c>
      <c r="AX74">
        <v>16096</v>
      </c>
      <c r="AY74">
        <v>933301</v>
      </c>
      <c r="AZ74">
        <v>770</v>
      </c>
      <c r="BA74">
        <v>1704.68</v>
      </c>
      <c r="BB74">
        <v>171.2</v>
      </c>
    </row>
    <row r="75" spans="1:54" x14ac:dyDescent="0.3">
      <c r="A75">
        <v>2050</v>
      </c>
      <c r="B75" t="s">
        <v>1105</v>
      </c>
      <c r="C75" t="s">
        <v>1079</v>
      </c>
      <c r="D75">
        <v>17868</v>
      </c>
      <c r="E75">
        <v>17013</v>
      </c>
      <c r="F75">
        <v>5</v>
      </c>
      <c r="G75">
        <v>17013</v>
      </c>
      <c r="H75">
        <v>11.1</v>
      </c>
      <c r="I75">
        <v>36.1</v>
      </c>
      <c r="J75">
        <v>6.6</v>
      </c>
      <c r="K75">
        <v>48.3</v>
      </c>
      <c r="L75">
        <v>12.1</v>
      </c>
      <c r="M75">
        <v>0.8</v>
      </c>
      <c r="N75">
        <v>81.7</v>
      </c>
      <c r="O75">
        <v>1.1000000000000001</v>
      </c>
      <c r="P75">
        <v>0.2</v>
      </c>
      <c r="Q75">
        <v>4.0999999999999996</v>
      </c>
      <c r="R75">
        <v>1.8</v>
      </c>
      <c r="S75">
        <v>11.5</v>
      </c>
      <c r="T75">
        <v>85.2</v>
      </c>
      <c r="U75">
        <v>1.2</v>
      </c>
      <c r="V75">
        <v>66.7</v>
      </c>
      <c r="W75">
        <v>79.5</v>
      </c>
      <c r="X75">
        <v>11.7</v>
      </c>
      <c r="Y75">
        <v>909</v>
      </c>
      <c r="Z75">
        <v>7.4</v>
      </c>
      <c r="AA75">
        <v>5920</v>
      </c>
      <c r="AB75">
        <v>64.2</v>
      </c>
      <c r="AC75">
        <v>13</v>
      </c>
      <c r="AD75">
        <v>189600</v>
      </c>
      <c r="AE75">
        <v>4358</v>
      </c>
      <c r="AF75">
        <v>3.9</v>
      </c>
      <c r="AG75">
        <v>18497</v>
      </c>
      <c r="AH75">
        <v>51689</v>
      </c>
      <c r="AI75">
        <v>22.8</v>
      </c>
      <c r="AJ75">
        <v>232</v>
      </c>
      <c r="AK75">
        <v>3174</v>
      </c>
      <c r="AL75">
        <v>0.3</v>
      </c>
      <c r="AM75">
        <v>1079</v>
      </c>
      <c r="AN75">
        <v>1238</v>
      </c>
      <c r="AO75">
        <v>0</v>
      </c>
      <c r="AP75">
        <v>54.7</v>
      </c>
      <c r="AQ75">
        <v>0</v>
      </c>
      <c r="AR75">
        <v>0</v>
      </c>
      <c r="AS75">
        <v>0</v>
      </c>
      <c r="AT75">
        <v>20.8</v>
      </c>
      <c r="AU75">
        <v>0</v>
      </c>
      <c r="AV75">
        <v>3454</v>
      </c>
      <c r="AW75">
        <v>96755</v>
      </c>
      <c r="AX75">
        <v>5658</v>
      </c>
      <c r="AY75">
        <v>4091</v>
      </c>
      <c r="AZ75">
        <v>11</v>
      </c>
      <c r="BA75">
        <v>40570</v>
      </c>
      <c r="BB75">
        <v>0.4</v>
      </c>
    </row>
    <row r="76" spans="1:54" x14ac:dyDescent="0.3">
      <c r="A76">
        <v>2060</v>
      </c>
      <c r="B76" t="s">
        <v>1104</v>
      </c>
      <c r="C76" t="s">
        <v>1079</v>
      </c>
      <c r="D76">
        <v>957</v>
      </c>
      <c r="E76">
        <v>997</v>
      </c>
      <c r="F76">
        <v>-4</v>
      </c>
      <c r="G76">
        <v>997</v>
      </c>
      <c r="H76">
        <v>5.2</v>
      </c>
      <c r="I76">
        <v>20.100000000000001</v>
      </c>
      <c r="J76">
        <v>9.6999999999999993</v>
      </c>
      <c r="K76">
        <v>44.3</v>
      </c>
      <c r="L76">
        <v>46.1</v>
      </c>
      <c r="M76">
        <v>0</v>
      </c>
      <c r="N76">
        <v>35.200000000000003</v>
      </c>
      <c r="O76">
        <v>1</v>
      </c>
      <c r="P76">
        <v>0.3</v>
      </c>
      <c r="Q76">
        <v>17.3</v>
      </c>
      <c r="R76">
        <v>4.3</v>
      </c>
      <c r="S76">
        <v>44.1</v>
      </c>
      <c r="T76">
        <v>83.4</v>
      </c>
      <c r="U76">
        <v>0.6</v>
      </c>
      <c r="V76">
        <v>5.2</v>
      </c>
      <c r="W76">
        <v>91.7</v>
      </c>
      <c r="X76">
        <v>19.399999999999999</v>
      </c>
      <c r="Y76">
        <v>91</v>
      </c>
      <c r="Z76">
        <v>10.199999999999999</v>
      </c>
      <c r="AA76">
        <v>965</v>
      </c>
      <c r="AB76">
        <v>57.3</v>
      </c>
      <c r="AC76">
        <v>12.7</v>
      </c>
      <c r="AD76">
        <v>175000</v>
      </c>
      <c r="AE76">
        <v>384</v>
      </c>
      <c r="AF76">
        <v>2.42</v>
      </c>
      <c r="AG76">
        <v>37024</v>
      </c>
      <c r="AH76">
        <v>79531</v>
      </c>
      <c r="AI76">
        <v>7.9</v>
      </c>
      <c r="AJ76">
        <v>66</v>
      </c>
      <c r="AK76">
        <v>299</v>
      </c>
      <c r="AL76">
        <v>-7.4</v>
      </c>
      <c r="AM76">
        <v>220</v>
      </c>
      <c r="AN76">
        <v>250</v>
      </c>
      <c r="AO76">
        <v>0</v>
      </c>
      <c r="AP76">
        <v>0</v>
      </c>
      <c r="AQ76">
        <v>0</v>
      </c>
      <c r="AR76">
        <v>0</v>
      </c>
      <c r="AS76">
        <v>0</v>
      </c>
      <c r="AT76">
        <v>0</v>
      </c>
      <c r="AU76">
        <v>0</v>
      </c>
      <c r="AV76">
        <v>0</v>
      </c>
      <c r="AW76">
        <v>12785</v>
      </c>
      <c r="AX76">
        <v>12823</v>
      </c>
      <c r="AY76">
        <v>13278</v>
      </c>
      <c r="AZ76">
        <v>2</v>
      </c>
      <c r="BA76">
        <v>503.84</v>
      </c>
      <c r="BB76">
        <v>2</v>
      </c>
    </row>
    <row r="77" spans="1:54" x14ac:dyDescent="0.3">
      <c r="A77">
        <v>2068</v>
      </c>
      <c r="B77" t="s">
        <v>1103</v>
      </c>
      <c r="C77" t="s">
        <v>1079</v>
      </c>
      <c r="D77">
        <v>1921</v>
      </c>
      <c r="E77">
        <v>1826</v>
      </c>
      <c r="F77">
        <v>5.2</v>
      </c>
      <c r="G77">
        <v>1826</v>
      </c>
      <c r="H77">
        <v>4.7</v>
      </c>
      <c r="I77">
        <v>18.8</v>
      </c>
      <c r="J77">
        <v>8.5</v>
      </c>
      <c r="K77">
        <v>45.6</v>
      </c>
      <c r="L77">
        <v>86</v>
      </c>
      <c r="M77">
        <v>1.8</v>
      </c>
      <c r="N77">
        <v>3.7</v>
      </c>
      <c r="O77">
        <v>3.6</v>
      </c>
      <c r="P77">
        <v>0.1</v>
      </c>
      <c r="Q77">
        <v>4.8</v>
      </c>
      <c r="R77">
        <v>3.7</v>
      </c>
      <c r="S77">
        <v>82.7</v>
      </c>
      <c r="T77">
        <v>82.1</v>
      </c>
      <c r="U77">
        <v>7.4</v>
      </c>
      <c r="V77">
        <v>10.3</v>
      </c>
      <c r="W77">
        <v>88.8</v>
      </c>
      <c r="X77">
        <v>28.1</v>
      </c>
      <c r="Y77">
        <v>198</v>
      </c>
      <c r="Z77">
        <v>15.2</v>
      </c>
      <c r="AA77">
        <v>1760</v>
      </c>
      <c r="AB77">
        <v>68.900000000000006</v>
      </c>
      <c r="AC77">
        <v>9.8000000000000007</v>
      </c>
      <c r="AD77">
        <v>192500</v>
      </c>
      <c r="AE77">
        <v>716</v>
      </c>
      <c r="AF77">
        <v>2.2599999999999998</v>
      </c>
      <c r="AG77">
        <v>35295</v>
      </c>
      <c r="AH77">
        <v>72500</v>
      </c>
      <c r="AI77">
        <v>11.4</v>
      </c>
      <c r="AJ77">
        <v>103</v>
      </c>
      <c r="AK77">
        <v>408</v>
      </c>
      <c r="AL77">
        <v>0</v>
      </c>
      <c r="AM77">
        <v>155</v>
      </c>
      <c r="AN77">
        <v>316</v>
      </c>
      <c r="AO77">
        <v>0</v>
      </c>
      <c r="AP77">
        <v>0</v>
      </c>
      <c r="AQ77">
        <v>0</v>
      </c>
      <c r="AR77">
        <v>0</v>
      </c>
      <c r="AS77">
        <v>0</v>
      </c>
      <c r="AT77">
        <v>0</v>
      </c>
      <c r="AU77">
        <v>0</v>
      </c>
      <c r="AV77">
        <v>0</v>
      </c>
      <c r="AW77">
        <v>11046</v>
      </c>
      <c r="AX77">
        <v>6120</v>
      </c>
      <c r="AY77">
        <v>37099</v>
      </c>
      <c r="AZ77">
        <v>0</v>
      </c>
      <c r="BA77">
        <v>12751.41</v>
      </c>
      <c r="BB77">
        <v>0.1</v>
      </c>
    </row>
    <row r="78" spans="1:54" x14ac:dyDescent="0.3">
      <c r="A78">
        <v>2070</v>
      </c>
      <c r="B78" t="s">
        <v>1102</v>
      </c>
      <c r="C78" t="s">
        <v>1079</v>
      </c>
      <c r="D78">
        <v>4988</v>
      </c>
      <c r="E78">
        <v>4847</v>
      </c>
      <c r="F78">
        <v>2.9</v>
      </c>
      <c r="G78">
        <v>4847</v>
      </c>
      <c r="H78">
        <v>11</v>
      </c>
      <c r="I78">
        <v>31.9</v>
      </c>
      <c r="J78">
        <v>7.9</v>
      </c>
      <c r="K78">
        <v>48.6</v>
      </c>
      <c r="L78">
        <v>18.7</v>
      </c>
      <c r="M78">
        <v>0.7</v>
      </c>
      <c r="N78">
        <v>70.400000000000006</v>
      </c>
      <c r="O78">
        <v>0.9</v>
      </c>
      <c r="P78">
        <v>0.2</v>
      </c>
      <c r="Q78">
        <v>9.1</v>
      </c>
      <c r="R78">
        <v>3.1</v>
      </c>
      <c r="S78">
        <v>17.600000000000001</v>
      </c>
      <c r="T78">
        <v>84.2</v>
      </c>
      <c r="U78">
        <v>1.5</v>
      </c>
      <c r="V78">
        <v>39.9</v>
      </c>
      <c r="W78">
        <v>83.7</v>
      </c>
      <c r="X78">
        <v>17.8</v>
      </c>
      <c r="Y78">
        <v>214</v>
      </c>
      <c r="Z78">
        <v>8.6999999999999993</v>
      </c>
      <c r="AA78">
        <v>2422</v>
      </c>
      <c r="AB78">
        <v>57.8</v>
      </c>
      <c r="AC78">
        <v>15.2</v>
      </c>
      <c r="AD78">
        <v>194000</v>
      </c>
      <c r="AE78">
        <v>1339</v>
      </c>
      <c r="AF78">
        <v>3.59</v>
      </c>
      <c r="AG78">
        <v>21498</v>
      </c>
      <c r="AH78">
        <v>54150</v>
      </c>
      <c r="AI78">
        <v>18.100000000000001</v>
      </c>
      <c r="AJ78">
        <v>92</v>
      </c>
      <c r="AK78">
        <v>1264</v>
      </c>
      <c r="AL78">
        <v>-1.2</v>
      </c>
      <c r="AM78">
        <v>790</v>
      </c>
      <c r="AN78">
        <v>789</v>
      </c>
      <c r="AO78">
        <v>0</v>
      </c>
      <c r="AP78">
        <v>58.3</v>
      </c>
      <c r="AQ78">
        <v>0</v>
      </c>
      <c r="AR78">
        <v>0</v>
      </c>
      <c r="AS78">
        <v>0</v>
      </c>
      <c r="AT78">
        <v>9.1</v>
      </c>
      <c r="AU78">
        <v>0</v>
      </c>
      <c r="AV78">
        <v>0</v>
      </c>
      <c r="AW78">
        <v>42742</v>
      </c>
      <c r="AX78">
        <v>8612</v>
      </c>
      <c r="AY78">
        <v>7197</v>
      </c>
      <c r="AZ78">
        <v>4</v>
      </c>
      <c r="BA78">
        <v>18568.78</v>
      </c>
      <c r="BB78">
        <v>0.3</v>
      </c>
    </row>
    <row r="79" spans="1:54" x14ac:dyDescent="0.3">
      <c r="A79">
        <v>2090</v>
      </c>
      <c r="B79" t="s">
        <v>1101</v>
      </c>
      <c r="C79" t="s">
        <v>1079</v>
      </c>
      <c r="D79">
        <v>99357</v>
      </c>
      <c r="E79">
        <v>97581</v>
      </c>
      <c r="F79">
        <v>1.8</v>
      </c>
      <c r="G79">
        <v>97581</v>
      </c>
      <c r="H79">
        <v>7.7</v>
      </c>
      <c r="I79">
        <v>24.1</v>
      </c>
      <c r="J79">
        <v>8</v>
      </c>
      <c r="K79">
        <v>45.9</v>
      </c>
      <c r="L79">
        <v>77.3</v>
      </c>
      <c r="M79">
        <v>5.4</v>
      </c>
      <c r="N79">
        <v>7.3</v>
      </c>
      <c r="O79">
        <v>3.1</v>
      </c>
      <c r="P79">
        <v>0.5</v>
      </c>
      <c r="Q79">
        <v>6.3</v>
      </c>
      <c r="R79">
        <v>7.7</v>
      </c>
      <c r="S79">
        <v>71.3</v>
      </c>
      <c r="T79">
        <v>73.8</v>
      </c>
      <c r="U79">
        <v>5.7</v>
      </c>
      <c r="V79">
        <v>10.3</v>
      </c>
      <c r="W79">
        <v>93.1</v>
      </c>
      <c r="X79">
        <v>29</v>
      </c>
      <c r="Y79">
        <v>11048</v>
      </c>
      <c r="Z79">
        <v>19.2</v>
      </c>
      <c r="AA79">
        <v>41684</v>
      </c>
      <c r="AB79">
        <v>59.2</v>
      </c>
      <c r="AC79">
        <v>24.9</v>
      </c>
      <c r="AD79">
        <v>212500</v>
      </c>
      <c r="AE79">
        <v>35588</v>
      </c>
      <c r="AF79">
        <v>2.67</v>
      </c>
      <c r="AG79">
        <v>32143</v>
      </c>
      <c r="AH79">
        <v>69223</v>
      </c>
      <c r="AI79">
        <v>8.4</v>
      </c>
      <c r="AJ79">
        <v>2471</v>
      </c>
      <c r="AK79">
        <v>27466</v>
      </c>
      <c r="AL79">
        <v>2.2000000000000002</v>
      </c>
      <c r="AM79">
        <v>5249</v>
      </c>
      <c r="AN79">
        <v>6481</v>
      </c>
      <c r="AO79">
        <v>2</v>
      </c>
      <c r="AP79">
        <v>3.8</v>
      </c>
      <c r="AQ79">
        <v>3.4</v>
      </c>
      <c r="AR79">
        <v>0</v>
      </c>
      <c r="AS79">
        <v>2.2999999999999998</v>
      </c>
      <c r="AT79">
        <v>32.5</v>
      </c>
      <c r="AU79">
        <v>0</v>
      </c>
      <c r="AV79">
        <v>0</v>
      </c>
      <c r="AW79">
        <v>1574267</v>
      </c>
      <c r="AX79">
        <v>16072</v>
      </c>
      <c r="AY79">
        <v>221600</v>
      </c>
      <c r="AZ79">
        <v>54</v>
      </c>
      <c r="BA79">
        <v>7338.21</v>
      </c>
      <c r="BB79">
        <v>13.3</v>
      </c>
    </row>
    <row r="80" spans="1:54" x14ac:dyDescent="0.3">
      <c r="A80">
        <v>2100</v>
      </c>
      <c r="B80" t="s">
        <v>1100</v>
      </c>
      <c r="C80" t="s">
        <v>1079</v>
      </c>
      <c r="D80">
        <v>2566</v>
      </c>
      <c r="E80">
        <v>2508</v>
      </c>
      <c r="F80">
        <v>2.2999999999999998</v>
      </c>
      <c r="G80">
        <v>2508</v>
      </c>
      <c r="H80">
        <v>3.7</v>
      </c>
      <c r="I80">
        <v>19.100000000000001</v>
      </c>
      <c r="J80">
        <v>16.8</v>
      </c>
      <c r="K80">
        <v>51</v>
      </c>
      <c r="L80">
        <v>79.099999999999994</v>
      </c>
      <c r="M80">
        <v>0.7</v>
      </c>
      <c r="N80">
        <v>10.4</v>
      </c>
      <c r="O80">
        <v>1.1000000000000001</v>
      </c>
      <c r="P80">
        <v>0</v>
      </c>
      <c r="Q80">
        <v>8.8000000000000007</v>
      </c>
      <c r="R80">
        <v>2.5</v>
      </c>
      <c r="S80">
        <v>77.5</v>
      </c>
      <c r="T80">
        <v>78.8</v>
      </c>
      <c r="U80">
        <v>5</v>
      </c>
      <c r="V80">
        <v>7.9</v>
      </c>
      <c r="W80">
        <v>96.4</v>
      </c>
      <c r="X80">
        <v>30.1</v>
      </c>
      <c r="Y80">
        <v>282</v>
      </c>
      <c r="Z80">
        <v>11.7</v>
      </c>
      <c r="AA80">
        <v>1639</v>
      </c>
      <c r="AB80">
        <v>64.2</v>
      </c>
      <c r="AC80">
        <v>15</v>
      </c>
      <c r="AD80">
        <v>171900</v>
      </c>
      <c r="AE80">
        <v>1245</v>
      </c>
      <c r="AF80">
        <v>2.0099999999999998</v>
      </c>
      <c r="AG80">
        <v>31096</v>
      </c>
      <c r="AH80">
        <v>52866</v>
      </c>
      <c r="AI80">
        <v>7.8</v>
      </c>
      <c r="AJ80">
        <v>134</v>
      </c>
      <c r="AK80">
        <v>635</v>
      </c>
      <c r="AL80">
        <v>-0.5</v>
      </c>
      <c r="AM80">
        <v>395</v>
      </c>
      <c r="AN80">
        <v>489</v>
      </c>
      <c r="AO80">
        <v>0</v>
      </c>
      <c r="AP80">
        <v>0</v>
      </c>
      <c r="AQ80">
        <v>0</v>
      </c>
      <c r="AR80">
        <v>0</v>
      </c>
      <c r="AS80">
        <v>0</v>
      </c>
      <c r="AT80">
        <v>37.200000000000003</v>
      </c>
      <c r="AU80">
        <v>0</v>
      </c>
      <c r="AV80">
        <v>0</v>
      </c>
      <c r="AW80">
        <v>16185</v>
      </c>
      <c r="AX80">
        <v>6991</v>
      </c>
      <c r="AY80">
        <v>6351</v>
      </c>
      <c r="AZ80">
        <v>6</v>
      </c>
      <c r="BA80">
        <v>2318.6</v>
      </c>
      <c r="BB80">
        <v>1.1000000000000001</v>
      </c>
    </row>
    <row r="81" spans="1:54" x14ac:dyDescent="0.3">
      <c r="A81">
        <v>2105</v>
      </c>
      <c r="B81" t="s">
        <v>1099</v>
      </c>
      <c r="C81" t="s">
        <v>1079</v>
      </c>
      <c r="D81">
        <v>2082</v>
      </c>
      <c r="E81">
        <v>2149</v>
      </c>
      <c r="F81">
        <v>-3.1</v>
      </c>
      <c r="G81">
        <v>2150</v>
      </c>
      <c r="H81">
        <v>5.2</v>
      </c>
      <c r="I81">
        <v>19.399999999999999</v>
      </c>
      <c r="J81">
        <v>16.5</v>
      </c>
      <c r="K81">
        <v>46.5</v>
      </c>
      <c r="L81">
        <v>48.8</v>
      </c>
      <c r="M81">
        <v>0.6</v>
      </c>
      <c r="N81">
        <v>39.5</v>
      </c>
      <c r="O81">
        <v>0.7</v>
      </c>
      <c r="P81">
        <v>0.1</v>
      </c>
      <c r="Q81">
        <v>10.3</v>
      </c>
      <c r="R81">
        <v>5.0999999999999996</v>
      </c>
      <c r="S81">
        <v>47.2</v>
      </c>
      <c r="T81">
        <v>85.9</v>
      </c>
      <c r="U81">
        <v>3</v>
      </c>
      <c r="V81">
        <v>13.7</v>
      </c>
      <c r="W81">
        <v>88.4</v>
      </c>
      <c r="X81">
        <v>26.9</v>
      </c>
      <c r="Y81">
        <v>172</v>
      </c>
      <c r="Z81">
        <v>9.6999999999999993</v>
      </c>
      <c r="AA81">
        <v>1755</v>
      </c>
      <c r="AB81">
        <v>63.4</v>
      </c>
      <c r="AC81">
        <v>7.3</v>
      </c>
      <c r="AD81">
        <v>200500</v>
      </c>
      <c r="AE81">
        <v>930</v>
      </c>
      <c r="AF81">
        <v>2.23</v>
      </c>
      <c r="AG81">
        <v>28806</v>
      </c>
      <c r="AH81">
        <v>49545</v>
      </c>
      <c r="AI81">
        <v>14.9</v>
      </c>
      <c r="AJ81">
        <v>71</v>
      </c>
      <c r="AK81">
        <v>216</v>
      </c>
      <c r="AL81">
        <v>-6.9</v>
      </c>
      <c r="AM81">
        <v>287</v>
      </c>
      <c r="AN81">
        <v>718</v>
      </c>
      <c r="AO81">
        <v>0</v>
      </c>
      <c r="AP81">
        <v>0</v>
      </c>
      <c r="AQ81">
        <v>0</v>
      </c>
      <c r="AR81">
        <v>0</v>
      </c>
      <c r="AS81">
        <v>0</v>
      </c>
      <c r="AT81">
        <v>20.8</v>
      </c>
      <c r="AU81">
        <v>0</v>
      </c>
      <c r="AV81">
        <v>0</v>
      </c>
      <c r="AW81">
        <v>52012</v>
      </c>
      <c r="AX81">
        <v>23610</v>
      </c>
      <c r="AY81">
        <v>20660</v>
      </c>
      <c r="AZ81">
        <v>8</v>
      </c>
      <c r="BA81">
        <v>7524.92</v>
      </c>
      <c r="BB81">
        <v>0.3</v>
      </c>
    </row>
    <row r="82" spans="1:54" x14ac:dyDescent="0.3">
      <c r="A82">
        <v>2110</v>
      </c>
      <c r="B82" t="s">
        <v>1098</v>
      </c>
      <c r="C82" t="s">
        <v>1079</v>
      </c>
      <c r="D82">
        <v>32406</v>
      </c>
      <c r="E82">
        <v>31275</v>
      </c>
      <c r="F82">
        <v>3.6</v>
      </c>
      <c r="G82">
        <v>31275</v>
      </c>
      <c r="H82">
        <v>5.9</v>
      </c>
      <c r="I82">
        <v>22.1</v>
      </c>
      <c r="J82">
        <v>10.6</v>
      </c>
      <c r="K82">
        <v>48.8</v>
      </c>
      <c r="L82">
        <v>69.900000000000006</v>
      </c>
      <c r="M82">
        <v>1.6</v>
      </c>
      <c r="N82">
        <v>11.9</v>
      </c>
      <c r="O82">
        <v>6.2</v>
      </c>
      <c r="P82">
        <v>1.1000000000000001</v>
      </c>
      <c r="Q82">
        <v>9.3000000000000007</v>
      </c>
      <c r="R82">
        <v>6.5</v>
      </c>
      <c r="S82">
        <v>65.5</v>
      </c>
      <c r="T82">
        <v>81</v>
      </c>
      <c r="U82">
        <v>6.5</v>
      </c>
      <c r="V82">
        <v>9.9</v>
      </c>
      <c r="W82">
        <v>95.5</v>
      </c>
      <c r="X82">
        <v>36.700000000000003</v>
      </c>
      <c r="Y82">
        <v>2739</v>
      </c>
      <c r="Z82">
        <v>15.1</v>
      </c>
      <c r="AA82">
        <v>13207</v>
      </c>
      <c r="AB82">
        <v>64.5</v>
      </c>
      <c r="AC82">
        <v>32.200000000000003</v>
      </c>
      <c r="AD82">
        <v>309900</v>
      </c>
      <c r="AE82">
        <v>12099</v>
      </c>
      <c r="AF82">
        <v>2.58</v>
      </c>
      <c r="AG82">
        <v>37558</v>
      </c>
      <c r="AH82">
        <v>81490</v>
      </c>
      <c r="AI82">
        <v>6.2</v>
      </c>
      <c r="AJ82">
        <v>1135</v>
      </c>
      <c r="AK82">
        <v>10932</v>
      </c>
      <c r="AL82">
        <v>-1</v>
      </c>
      <c r="AM82">
        <v>2572</v>
      </c>
      <c r="AN82">
        <v>3500</v>
      </c>
      <c r="AO82">
        <v>1</v>
      </c>
      <c r="AP82">
        <v>5.2</v>
      </c>
      <c r="AQ82">
        <v>3.6</v>
      </c>
      <c r="AR82">
        <v>0</v>
      </c>
      <c r="AS82">
        <v>0</v>
      </c>
      <c r="AT82">
        <v>26.5</v>
      </c>
      <c r="AU82">
        <v>0</v>
      </c>
      <c r="AV82">
        <v>0</v>
      </c>
      <c r="AW82">
        <v>465334</v>
      </c>
      <c r="AX82">
        <v>15235</v>
      </c>
      <c r="AY82">
        <v>86874</v>
      </c>
      <c r="AZ82">
        <v>204</v>
      </c>
      <c r="BA82">
        <v>2701.93</v>
      </c>
      <c r="BB82">
        <v>11.6</v>
      </c>
    </row>
    <row r="83" spans="1:54" x14ac:dyDescent="0.3">
      <c r="A83">
        <v>2122</v>
      </c>
      <c r="B83" t="s">
        <v>1097</v>
      </c>
      <c r="C83" t="s">
        <v>1079</v>
      </c>
      <c r="D83">
        <v>57477</v>
      </c>
      <c r="E83">
        <v>55400</v>
      </c>
      <c r="F83">
        <v>3.7</v>
      </c>
      <c r="G83">
        <v>55400</v>
      </c>
      <c r="H83">
        <v>6.4</v>
      </c>
      <c r="I83">
        <v>23.1</v>
      </c>
      <c r="J83">
        <v>14.2</v>
      </c>
      <c r="K83">
        <v>47.6</v>
      </c>
      <c r="L83">
        <v>84.5</v>
      </c>
      <c r="M83">
        <v>0.8</v>
      </c>
      <c r="N83">
        <v>7.3</v>
      </c>
      <c r="O83">
        <v>1.4</v>
      </c>
      <c r="P83">
        <v>0.3</v>
      </c>
      <c r="Q83">
        <v>5.7</v>
      </c>
      <c r="R83">
        <v>4</v>
      </c>
      <c r="S83">
        <v>81.400000000000006</v>
      </c>
      <c r="T83">
        <v>83.7</v>
      </c>
      <c r="U83">
        <v>2.6</v>
      </c>
      <c r="V83">
        <v>8.1999999999999993</v>
      </c>
      <c r="W83">
        <v>92.8</v>
      </c>
      <c r="X83">
        <v>23.7</v>
      </c>
      <c r="Y83">
        <v>6137</v>
      </c>
      <c r="Z83">
        <v>19.100000000000001</v>
      </c>
      <c r="AA83">
        <v>30698</v>
      </c>
      <c r="AB83">
        <v>72.7</v>
      </c>
      <c r="AC83">
        <v>11.7</v>
      </c>
      <c r="AD83">
        <v>204900</v>
      </c>
      <c r="AE83">
        <v>21720</v>
      </c>
      <c r="AF83">
        <v>2.5</v>
      </c>
      <c r="AG83">
        <v>31256</v>
      </c>
      <c r="AH83">
        <v>61793</v>
      </c>
      <c r="AI83">
        <v>8.6</v>
      </c>
      <c r="AJ83">
        <v>2058</v>
      </c>
      <c r="AK83">
        <v>14734</v>
      </c>
      <c r="AL83">
        <v>3.2</v>
      </c>
      <c r="AM83">
        <v>6160</v>
      </c>
      <c r="AN83">
        <v>8698</v>
      </c>
      <c r="AO83">
        <v>0</v>
      </c>
      <c r="AP83">
        <v>0</v>
      </c>
      <c r="AQ83">
        <v>0.9</v>
      </c>
      <c r="AR83">
        <v>0</v>
      </c>
      <c r="AS83">
        <v>0</v>
      </c>
      <c r="AT83">
        <v>0</v>
      </c>
      <c r="AU83">
        <v>0</v>
      </c>
      <c r="AV83">
        <v>193745</v>
      </c>
      <c r="AW83">
        <v>666923</v>
      </c>
      <c r="AX83">
        <v>12527</v>
      </c>
      <c r="AY83">
        <v>131217</v>
      </c>
      <c r="AZ83">
        <v>125</v>
      </c>
      <c r="BA83">
        <v>16075.33</v>
      </c>
      <c r="BB83">
        <v>3.4</v>
      </c>
    </row>
    <row r="84" spans="1:54" x14ac:dyDescent="0.3">
      <c r="A84">
        <v>2130</v>
      </c>
      <c r="B84" t="s">
        <v>1096</v>
      </c>
      <c r="C84" t="s">
        <v>1079</v>
      </c>
      <c r="D84">
        <v>13787</v>
      </c>
      <c r="E84">
        <v>13477</v>
      </c>
      <c r="F84">
        <v>2.2999999999999998</v>
      </c>
      <c r="G84">
        <v>13477</v>
      </c>
      <c r="H84">
        <v>6.5</v>
      </c>
      <c r="I84">
        <v>22.8</v>
      </c>
      <c r="J84">
        <v>12.5</v>
      </c>
      <c r="K84">
        <v>47.9</v>
      </c>
      <c r="L84">
        <v>68.400000000000006</v>
      </c>
      <c r="M84">
        <v>0.9</v>
      </c>
      <c r="N84">
        <v>13.8</v>
      </c>
      <c r="O84">
        <v>7.5</v>
      </c>
      <c r="P84">
        <v>0.2</v>
      </c>
      <c r="Q84">
        <v>9.1</v>
      </c>
      <c r="R84">
        <v>4.9000000000000004</v>
      </c>
      <c r="S84">
        <v>65.2</v>
      </c>
      <c r="T84">
        <v>78.3</v>
      </c>
      <c r="U84">
        <v>7.3</v>
      </c>
      <c r="V84">
        <v>9.8000000000000007</v>
      </c>
      <c r="W84">
        <v>93.5</v>
      </c>
      <c r="X84">
        <v>25.4</v>
      </c>
      <c r="Y84">
        <v>1421</v>
      </c>
      <c r="Z84">
        <v>13.7</v>
      </c>
      <c r="AA84">
        <v>6239</v>
      </c>
      <c r="AB84">
        <v>58.5</v>
      </c>
      <c r="AC84">
        <v>39.4</v>
      </c>
      <c r="AD84">
        <v>265600</v>
      </c>
      <c r="AE84">
        <v>5295</v>
      </c>
      <c r="AF84">
        <v>2.5</v>
      </c>
      <c r="AG84">
        <v>31589</v>
      </c>
      <c r="AH84">
        <v>62519</v>
      </c>
      <c r="AI84">
        <v>10.199999999999999</v>
      </c>
      <c r="AJ84">
        <v>583</v>
      </c>
      <c r="AK84">
        <v>4722</v>
      </c>
      <c r="AL84">
        <v>4.5</v>
      </c>
      <c r="AM84">
        <v>1317</v>
      </c>
      <c r="AN84">
        <v>1472</v>
      </c>
      <c r="AO84">
        <v>0</v>
      </c>
      <c r="AP84">
        <v>2.4</v>
      </c>
      <c r="AQ84">
        <v>3</v>
      </c>
      <c r="AR84">
        <v>0</v>
      </c>
      <c r="AS84">
        <v>0</v>
      </c>
      <c r="AT84">
        <v>16.399999999999999</v>
      </c>
      <c r="AU84">
        <v>0</v>
      </c>
      <c r="AV84">
        <v>0</v>
      </c>
      <c r="AW84">
        <v>268880</v>
      </c>
      <c r="AX84">
        <v>20488</v>
      </c>
      <c r="AY84">
        <v>45557</v>
      </c>
      <c r="AZ84">
        <v>37</v>
      </c>
      <c r="BA84">
        <v>4858.41</v>
      </c>
      <c r="BB84">
        <v>2.8</v>
      </c>
    </row>
    <row r="85" spans="1:54" x14ac:dyDescent="0.3">
      <c r="A85">
        <v>2150</v>
      </c>
      <c r="B85" t="s">
        <v>1095</v>
      </c>
      <c r="C85" t="s">
        <v>1079</v>
      </c>
      <c r="D85">
        <v>13986</v>
      </c>
      <c r="E85">
        <v>13606</v>
      </c>
      <c r="F85">
        <v>2.8</v>
      </c>
      <c r="G85">
        <v>13592</v>
      </c>
      <c r="H85">
        <v>8</v>
      </c>
      <c r="I85">
        <v>26</v>
      </c>
      <c r="J85">
        <v>8.6</v>
      </c>
      <c r="K85">
        <v>46.2</v>
      </c>
      <c r="L85">
        <v>57.2</v>
      </c>
      <c r="M85">
        <v>1.5</v>
      </c>
      <c r="N85">
        <v>13</v>
      </c>
      <c r="O85">
        <v>20.7</v>
      </c>
      <c r="P85">
        <v>0.9</v>
      </c>
      <c r="Q85">
        <v>6.7</v>
      </c>
      <c r="R85">
        <v>8.6999999999999993</v>
      </c>
      <c r="S85">
        <v>50.8</v>
      </c>
      <c r="T85">
        <v>79.400000000000006</v>
      </c>
      <c r="U85">
        <v>14.2</v>
      </c>
      <c r="V85">
        <v>22.7</v>
      </c>
      <c r="W85">
        <v>89.6</v>
      </c>
      <c r="X85">
        <v>20</v>
      </c>
      <c r="Y85">
        <v>1097</v>
      </c>
      <c r="Z85">
        <v>11.1</v>
      </c>
      <c r="AA85">
        <v>5327</v>
      </c>
      <c r="AB85">
        <v>56.9</v>
      </c>
      <c r="AC85">
        <v>29.3</v>
      </c>
      <c r="AD85">
        <v>224500</v>
      </c>
      <c r="AE85">
        <v>4501</v>
      </c>
      <c r="AF85">
        <v>2.97</v>
      </c>
      <c r="AG85">
        <v>28562</v>
      </c>
      <c r="AH85">
        <v>68718</v>
      </c>
      <c r="AI85">
        <v>11.7</v>
      </c>
      <c r="AJ85">
        <v>478</v>
      </c>
      <c r="AK85">
        <v>4787</v>
      </c>
      <c r="AL85">
        <v>6.1</v>
      </c>
      <c r="AM85">
        <v>1551</v>
      </c>
      <c r="AN85">
        <v>1847</v>
      </c>
      <c r="AO85">
        <v>0</v>
      </c>
      <c r="AP85">
        <v>21.5</v>
      </c>
      <c r="AQ85">
        <v>0</v>
      </c>
      <c r="AR85">
        <v>0</v>
      </c>
      <c r="AS85">
        <v>8.8000000000000007</v>
      </c>
      <c r="AT85">
        <v>0</v>
      </c>
      <c r="AU85">
        <v>0</v>
      </c>
      <c r="AV85">
        <v>0</v>
      </c>
      <c r="AW85">
        <v>108173</v>
      </c>
      <c r="AX85">
        <v>8274</v>
      </c>
      <c r="AY85">
        <v>26252</v>
      </c>
      <c r="AZ85">
        <v>12</v>
      </c>
      <c r="BA85">
        <v>6549.58</v>
      </c>
      <c r="BB85">
        <v>2.1</v>
      </c>
    </row>
    <row r="86" spans="1:54" x14ac:dyDescent="0.3">
      <c r="A86">
        <v>2164</v>
      </c>
      <c r="B86" t="s">
        <v>1094</v>
      </c>
      <c r="C86" t="s">
        <v>1079</v>
      </c>
      <c r="D86">
        <v>1631</v>
      </c>
      <c r="E86">
        <v>1635</v>
      </c>
      <c r="F86">
        <v>-0.2</v>
      </c>
      <c r="G86">
        <v>1631</v>
      </c>
      <c r="H86">
        <v>9.3000000000000007</v>
      </c>
      <c r="I86">
        <v>28.1</v>
      </c>
      <c r="J86">
        <v>9</v>
      </c>
      <c r="K86">
        <v>47.1</v>
      </c>
      <c r="L86">
        <v>25.1</v>
      </c>
      <c r="M86">
        <v>1</v>
      </c>
      <c r="N86">
        <v>63.4</v>
      </c>
      <c r="O86">
        <v>0.3</v>
      </c>
      <c r="P86">
        <v>0.3</v>
      </c>
      <c r="Q86">
        <v>9.9</v>
      </c>
      <c r="R86">
        <v>3.2</v>
      </c>
      <c r="S86">
        <v>23.6</v>
      </c>
      <c r="T86">
        <v>88</v>
      </c>
      <c r="U86">
        <v>1.7</v>
      </c>
      <c r="V86">
        <v>15.8</v>
      </c>
      <c r="W86">
        <v>86.8</v>
      </c>
      <c r="X86">
        <v>15.4</v>
      </c>
      <c r="Y86">
        <v>79</v>
      </c>
      <c r="Z86">
        <v>6.4</v>
      </c>
      <c r="AA86">
        <v>1501</v>
      </c>
      <c r="AB86">
        <v>64.400000000000006</v>
      </c>
      <c r="AC86">
        <v>2.9</v>
      </c>
      <c r="AD86">
        <v>136400</v>
      </c>
      <c r="AE86">
        <v>508</v>
      </c>
      <c r="AF86">
        <v>2.83</v>
      </c>
      <c r="AG86">
        <v>21616</v>
      </c>
      <c r="AH86">
        <v>51786</v>
      </c>
      <c r="AI86">
        <v>21.1</v>
      </c>
      <c r="AJ86">
        <v>51</v>
      </c>
      <c r="AK86">
        <v>135</v>
      </c>
      <c r="AL86">
        <v>7.1</v>
      </c>
      <c r="AM86">
        <v>298</v>
      </c>
      <c r="AN86">
        <v>371</v>
      </c>
      <c r="AO86">
        <v>0</v>
      </c>
      <c r="AP86">
        <v>0</v>
      </c>
      <c r="AQ86">
        <v>0</v>
      </c>
      <c r="AR86">
        <v>0</v>
      </c>
      <c r="AS86">
        <v>0</v>
      </c>
      <c r="AT86">
        <v>0</v>
      </c>
      <c r="AU86">
        <v>0</v>
      </c>
      <c r="AV86">
        <v>0</v>
      </c>
      <c r="AW86">
        <v>0</v>
      </c>
      <c r="AX86">
        <v>0</v>
      </c>
      <c r="AY86">
        <v>0</v>
      </c>
      <c r="AZ86">
        <v>0</v>
      </c>
      <c r="BA86">
        <v>23652.01</v>
      </c>
      <c r="BB86">
        <v>0.1</v>
      </c>
    </row>
    <row r="87" spans="1:54" x14ac:dyDescent="0.3">
      <c r="A87">
        <v>2170</v>
      </c>
      <c r="B87" t="s">
        <v>1093</v>
      </c>
      <c r="C87" t="s">
        <v>1079</v>
      </c>
      <c r="D87">
        <v>97882</v>
      </c>
      <c r="E87">
        <v>88995</v>
      </c>
      <c r="F87">
        <v>10</v>
      </c>
      <c r="G87">
        <v>88995</v>
      </c>
      <c r="H87">
        <v>7.2</v>
      </c>
      <c r="I87">
        <v>27.3</v>
      </c>
      <c r="J87">
        <v>9.6</v>
      </c>
      <c r="K87">
        <v>47.5</v>
      </c>
      <c r="L87">
        <v>83.8</v>
      </c>
      <c r="M87">
        <v>1.3</v>
      </c>
      <c r="N87">
        <v>6.4</v>
      </c>
      <c r="O87">
        <v>1.4</v>
      </c>
      <c r="P87">
        <v>0.4</v>
      </c>
      <c r="Q87">
        <v>6.7</v>
      </c>
      <c r="R87">
        <v>4.7</v>
      </c>
      <c r="S87">
        <v>80.3</v>
      </c>
      <c r="T87">
        <v>84</v>
      </c>
      <c r="U87">
        <v>3.4</v>
      </c>
      <c r="V87">
        <v>7</v>
      </c>
      <c r="W87">
        <v>92.4</v>
      </c>
      <c r="X87">
        <v>21.3</v>
      </c>
      <c r="Y87">
        <v>9600</v>
      </c>
      <c r="Z87">
        <v>32.799999999999997</v>
      </c>
      <c r="AA87">
        <v>41313</v>
      </c>
      <c r="AB87">
        <v>76.7</v>
      </c>
      <c r="AC87">
        <v>11.1</v>
      </c>
      <c r="AD87">
        <v>218900</v>
      </c>
      <c r="AE87">
        <v>31123</v>
      </c>
      <c r="AF87">
        <v>2.89</v>
      </c>
      <c r="AG87">
        <v>29534</v>
      </c>
      <c r="AH87">
        <v>71037</v>
      </c>
      <c r="AI87">
        <v>9.9</v>
      </c>
      <c r="AJ87">
        <v>2070</v>
      </c>
      <c r="AK87">
        <v>16807</v>
      </c>
      <c r="AL87">
        <v>1.7</v>
      </c>
      <c r="AM87">
        <v>6351</v>
      </c>
      <c r="AN87">
        <v>7646</v>
      </c>
      <c r="AO87">
        <v>0</v>
      </c>
      <c r="AP87">
        <v>4.0999999999999996</v>
      </c>
      <c r="AQ87">
        <v>1</v>
      </c>
      <c r="AR87">
        <v>0</v>
      </c>
      <c r="AS87">
        <v>0</v>
      </c>
      <c r="AT87">
        <v>25.7</v>
      </c>
      <c r="AU87">
        <v>0</v>
      </c>
      <c r="AV87">
        <v>136960</v>
      </c>
      <c r="AW87">
        <v>853888</v>
      </c>
      <c r="AX87">
        <v>10362</v>
      </c>
      <c r="AY87">
        <v>113679</v>
      </c>
      <c r="AZ87">
        <v>117</v>
      </c>
      <c r="BA87">
        <v>24607.9</v>
      </c>
      <c r="BB87">
        <v>3.6</v>
      </c>
    </row>
    <row r="88" spans="1:54" x14ac:dyDescent="0.3">
      <c r="A88">
        <v>2180</v>
      </c>
      <c r="B88" t="s">
        <v>1092</v>
      </c>
      <c r="C88" t="s">
        <v>1079</v>
      </c>
      <c r="D88">
        <v>9817</v>
      </c>
      <c r="E88">
        <v>9492</v>
      </c>
      <c r="F88">
        <v>3.4</v>
      </c>
      <c r="G88">
        <v>9492</v>
      </c>
      <c r="H88">
        <v>11.1</v>
      </c>
      <c r="I88">
        <v>34.9</v>
      </c>
      <c r="J88">
        <v>7.3</v>
      </c>
      <c r="K88">
        <v>47.6</v>
      </c>
      <c r="L88">
        <v>17.3</v>
      </c>
      <c r="M88">
        <v>0.7</v>
      </c>
      <c r="N88">
        <v>74.5</v>
      </c>
      <c r="O88">
        <v>1.2</v>
      </c>
      <c r="P88">
        <v>0.1</v>
      </c>
      <c r="Q88">
        <v>6.3</v>
      </c>
      <c r="R88">
        <v>2</v>
      </c>
      <c r="S88">
        <v>16.5</v>
      </c>
      <c r="T88">
        <v>83.5</v>
      </c>
      <c r="U88">
        <v>1.4</v>
      </c>
      <c r="V88">
        <v>28.7</v>
      </c>
      <c r="W88">
        <v>84.1</v>
      </c>
      <c r="X88">
        <v>17.100000000000001</v>
      </c>
      <c r="Y88">
        <v>600</v>
      </c>
      <c r="Z88">
        <v>6.7</v>
      </c>
      <c r="AA88">
        <v>4045</v>
      </c>
      <c r="AB88">
        <v>55.1</v>
      </c>
      <c r="AC88">
        <v>18.100000000000001</v>
      </c>
      <c r="AD88">
        <v>142800</v>
      </c>
      <c r="AE88">
        <v>2797</v>
      </c>
      <c r="AF88">
        <v>3.37</v>
      </c>
      <c r="AG88">
        <v>20271</v>
      </c>
      <c r="AH88">
        <v>49974</v>
      </c>
      <c r="AI88">
        <v>27.7</v>
      </c>
      <c r="AJ88">
        <v>167</v>
      </c>
      <c r="AK88">
        <v>1910</v>
      </c>
      <c r="AL88">
        <v>-1.5</v>
      </c>
      <c r="AM88">
        <v>572</v>
      </c>
      <c r="AN88">
        <v>629</v>
      </c>
      <c r="AO88">
        <v>0</v>
      </c>
      <c r="AP88">
        <v>45.2</v>
      </c>
      <c r="AQ88">
        <v>0</v>
      </c>
      <c r="AR88">
        <v>0</v>
      </c>
      <c r="AS88">
        <v>0</v>
      </c>
      <c r="AT88">
        <v>0</v>
      </c>
      <c r="AU88">
        <v>0</v>
      </c>
      <c r="AV88">
        <v>0</v>
      </c>
      <c r="AW88">
        <v>63167</v>
      </c>
      <c r="AX88">
        <v>6785</v>
      </c>
      <c r="AY88">
        <v>10198</v>
      </c>
      <c r="AZ88">
        <v>10</v>
      </c>
      <c r="BA88">
        <v>22961.759999999998</v>
      </c>
      <c r="BB88">
        <v>0.4</v>
      </c>
    </row>
    <row r="89" spans="1:54" x14ac:dyDescent="0.3">
      <c r="A89">
        <v>2185</v>
      </c>
      <c r="B89" t="s">
        <v>1091</v>
      </c>
      <c r="C89" t="s">
        <v>1079</v>
      </c>
      <c r="D89">
        <v>9703</v>
      </c>
      <c r="E89">
        <v>9430</v>
      </c>
      <c r="F89">
        <v>2.9</v>
      </c>
      <c r="G89">
        <v>9430</v>
      </c>
      <c r="H89">
        <v>8.6</v>
      </c>
      <c r="I89">
        <v>25.8</v>
      </c>
      <c r="J89">
        <v>4.8</v>
      </c>
      <c r="K89">
        <v>37.5</v>
      </c>
      <c r="L89">
        <v>33.9</v>
      </c>
      <c r="M89">
        <v>1.5</v>
      </c>
      <c r="N89">
        <v>52.1</v>
      </c>
      <c r="O89">
        <v>5.8</v>
      </c>
      <c r="P89">
        <v>1.6</v>
      </c>
      <c r="Q89">
        <v>5.0999999999999996</v>
      </c>
      <c r="R89">
        <v>3.9</v>
      </c>
      <c r="S89">
        <v>32.1</v>
      </c>
      <c r="T89">
        <v>81.099999999999994</v>
      </c>
      <c r="U89">
        <v>5.3</v>
      </c>
      <c r="V89">
        <v>36</v>
      </c>
      <c r="W89">
        <v>86</v>
      </c>
      <c r="X89">
        <v>14.5</v>
      </c>
      <c r="Y89">
        <v>604</v>
      </c>
      <c r="Z89">
        <v>8.9</v>
      </c>
      <c r="AA89">
        <v>2586</v>
      </c>
      <c r="AB89">
        <v>48.3</v>
      </c>
      <c r="AC89">
        <v>26.4</v>
      </c>
      <c r="AD89">
        <v>154600</v>
      </c>
      <c r="AE89">
        <v>1990</v>
      </c>
      <c r="AF89">
        <v>3.48</v>
      </c>
      <c r="AG89">
        <v>46457</v>
      </c>
      <c r="AH89">
        <v>80761</v>
      </c>
      <c r="AI89">
        <v>10.3</v>
      </c>
      <c r="AJ89">
        <v>155</v>
      </c>
      <c r="AK89">
        <v>3414</v>
      </c>
      <c r="AL89">
        <v>18.3</v>
      </c>
      <c r="AM89">
        <v>255</v>
      </c>
      <c r="AN89">
        <v>263</v>
      </c>
      <c r="AO89">
        <v>0</v>
      </c>
      <c r="AP89">
        <v>11.4</v>
      </c>
      <c r="AQ89">
        <v>0</v>
      </c>
      <c r="AR89">
        <v>0</v>
      </c>
      <c r="AS89">
        <v>0</v>
      </c>
      <c r="AT89">
        <v>11.8</v>
      </c>
      <c r="AU89">
        <v>0</v>
      </c>
      <c r="AV89">
        <v>135221</v>
      </c>
      <c r="AW89">
        <v>70105</v>
      </c>
      <c r="AX89">
        <v>10574</v>
      </c>
      <c r="AY89">
        <v>56347</v>
      </c>
      <c r="AZ89">
        <v>15</v>
      </c>
      <c r="BA89">
        <v>88695.41</v>
      </c>
      <c r="BB89">
        <v>0.1</v>
      </c>
    </row>
    <row r="90" spans="1:54" x14ac:dyDescent="0.3">
      <c r="A90">
        <v>2188</v>
      </c>
      <c r="B90" t="s">
        <v>1090</v>
      </c>
      <c r="C90" t="s">
        <v>1079</v>
      </c>
      <c r="D90">
        <v>7717</v>
      </c>
      <c r="E90">
        <v>7523</v>
      </c>
      <c r="F90">
        <v>2.6</v>
      </c>
      <c r="G90">
        <v>7523</v>
      </c>
      <c r="H90">
        <v>11.5</v>
      </c>
      <c r="I90">
        <v>36.1</v>
      </c>
      <c r="J90">
        <v>6.9</v>
      </c>
      <c r="K90">
        <v>45.8</v>
      </c>
      <c r="L90">
        <v>13.1</v>
      </c>
      <c r="M90">
        <v>1</v>
      </c>
      <c r="N90">
        <v>78.8</v>
      </c>
      <c r="O90">
        <v>0.9</v>
      </c>
      <c r="P90">
        <v>0.2</v>
      </c>
      <c r="Q90">
        <v>6</v>
      </c>
      <c r="R90">
        <v>2.1</v>
      </c>
      <c r="S90">
        <v>12.1</v>
      </c>
      <c r="T90">
        <v>83.1</v>
      </c>
      <c r="U90">
        <v>1.2</v>
      </c>
      <c r="V90">
        <v>33.9</v>
      </c>
      <c r="W90">
        <v>78.7</v>
      </c>
      <c r="X90">
        <v>11</v>
      </c>
      <c r="Y90">
        <v>367</v>
      </c>
      <c r="Z90">
        <v>7.6</v>
      </c>
      <c r="AA90">
        <v>2704</v>
      </c>
      <c r="AB90">
        <v>56</v>
      </c>
      <c r="AC90">
        <v>17.5</v>
      </c>
      <c r="AD90">
        <v>131000</v>
      </c>
      <c r="AE90">
        <v>1828</v>
      </c>
      <c r="AF90">
        <v>4</v>
      </c>
      <c r="AG90">
        <v>21461</v>
      </c>
      <c r="AH90">
        <v>61607</v>
      </c>
      <c r="AI90">
        <v>22</v>
      </c>
      <c r="AJ90">
        <v>72</v>
      </c>
      <c r="AK90">
        <v>1591</v>
      </c>
      <c r="AL90">
        <v>-4.3</v>
      </c>
      <c r="AM90">
        <v>219</v>
      </c>
      <c r="AN90">
        <v>189</v>
      </c>
      <c r="AO90">
        <v>0</v>
      </c>
      <c r="AP90">
        <v>51.9</v>
      </c>
      <c r="AQ90">
        <v>0</v>
      </c>
      <c r="AR90">
        <v>0</v>
      </c>
      <c r="AS90">
        <v>0</v>
      </c>
      <c r="AT90">
        <v>39.700000000000003</v>
      </c>
      <c r="AU90">
        <v>0</v>
      </c>
      <c r="AV90">
        <v>0</v>
      </c>
      <c r="AW90">
        <v>41576</v>
      </c>
      <c r="AX90">
        <v>5599</v>
      </c>
      <c r="AY90">
        <v>0</v>
      </c>
      <c r="AZ90">
        <v>20</v>
      </c>
      <c r="BA90">
        <v>35572.58</v>
      </c>
      <c r="BB90">
        <v>0.2</v>
      </c>
    </row>
    <row r="91" spans="1:54" x14ac:dyDescent="0.3">
      <c r="A91">
        <v>2195</v>
      </c>
      <c r="B91" t="s">
        <v>1089</v>
      </c>
      <c r="C91" t="s">
        <v>1079</v>
      </c>
      <c r="D91">
        <v>3160</v>
      </c>
      <c r="E91">
        <v>3207</v>
      </c>
      <c r="F91">
        <v>-1.5</v>
      </c>
      <c r="G91">
        <v>3815</v>
      </c>
      <c r="H91">
        <v>6.7</v>
      </c>
      <c r="I91">
        <v>22.3</v>
      </c>
      <c r="J91">
        <v>13.3</v>
      </c>
      <c r="K91">
        <v>48.2</v>
      </c>
      <c r="L91">
        <v>77.900000000000006</v>
      </c>
      <c r="M91">
        <v>1.6</v>
      </c>
      <c r="N91">
        <v>9.8000000000000007</v>
      </c>
      <c r="O91">
        <v>3.1</v>
      </c>
      <c r="P91">
        <v>0.3</v>
      </c>
      <c r="Q91">
        <v>7.3</v>
      </c>
      <c r="R91">
        <v>5.6</v>
      </c>
      <c r="S91">
        <v>73.599999999999994</v>
      </c>
      <c r="T91">
        <v>86.4</v>
      </c>
      <c r="U91">
        <v>4.5999999999999996</v>
      </c>
      <c r="V91">
        <v>9.6999999999999993</v>
      </c>
      <c r="W91">
        <v>95.7</v>
      </c>
      <c r="X91">
        <v>25.7</v>
      </c>
      <c r="Y91">
        <v>345</v>
      </c>
      <c r="Z91">
        <v>7.7</v>
      </c>
      <c r="AA91">
        <v>1646</v>
      </c>
      <c r="AB91">
        <v>69.2</v>
      </c>
      <c r="AC91">
        <v>14.5</v>
      </c>
      <c r="AD91">
        <v>215100</v>
      </c>
      <c r="AE91">
        <v>1643</v>
      </c>
      <c r="AF91">
        <v>2.2000000000000002</v>
      </c>
      <c r="AG91">
        <v>34183</v>
      </c>
      <c r="AH91">
        <v>63934</v>
      </c>
      <c r="AI91">
        <v>13.5</v>
      </c>
      <c r="AJ91">
        <v>167</v>
      </c>
      <c r="AK91">
        <v>1079</v>
      </c>
      <c r="AL91">
        <v>-4.0999999999999996</v>
      </c>
      <c r="AM91">
        <v>755</v>
      </c>
      <c r="AN91">
        <v>1395</v>
      </c>
      <c r="AO91">
        <v>0</v>
      </c>
      <c r="AP91">
        <v>0</v>
      </c>
      <c r="AQ91">
        <v>0</v>
      </c>
      <c r="AR91">
        <v>0</v>
      </c>
      <c r="AS91">
        <v>0</v>
      </c>
      <c r="AT91">
        <v>22.2</v>
      </c>
      <c r="AU91">
        <v>128982</v>
      </c>
      <c r="AV91">
        <v>20426</v>
      </c>
      <c r="AW91">
        <v>68451</v>
      </c>
      <c r="AX91">
        <v>17606</v>
      </c>
      <c r="AY91">
        <v>8300</v>
      </c>
      <c r="AZ91">
        <v>9</v>
      </c>
      <c r="BA91">
        <v>3281.98</v>
      </c>
      <c r="BB91">
        <v>1.2</v>
      </c>
    </row>
    <row r="92" spans="1:54" x14ac:dyDescent="0.3">
      <c r="A92">
        <v>2198</v>
      </c>
      <c r="B92" t="s">
        <v>1088</v>
      </c>
      <c r="C92" t="s">
        <v>1079</v>
      </c>
      <c r="D92">
        <v>6396</v>
      </c>
      <c r="E92">
        <v>6172</v>
      </c>
      <c r="F92">
        <v>3.6</v>
      </c>
      <c r="G92">
        <v>5559</v>
      </c>
      <c r="H92">
        <v>6.5</v>
      </c>
      <c r="I92">
        <v>24.1</v>
      </c>
      <c r="J92">
        <v>11.4</v>
      </c>
      <c r="K92">
        <v>45.3</v>
      </c>
      <c r="L92">
        <v>47.2</v>
      </c>
      <c r="M92">
        <v>0.4</v>
      </c>
      <c r="N92">
        <v>42.4</v>
      </c>
      <c r="O92">
        <v>0.7</v>
      </c>
      <c r="P92">
        <v>0.4</v>
      </c>
      <c r="Q92">
        <v>9</v>
      </c>
      <c r="R92">
        <v>3.3</v>
      </c>
      <c r="S92">
        <v>45.5</v>
      </c>
      <c r="T92">
        <v>82.2</v>
      </c>
      <c r="U92">
        <v>1.4</v>
      </c>
      <c r="V92">
        <v>4.8</v>
      </c>
      <c r="W92">
        <v>91</v>
      </c>
      <c r="X92">
        <v>15.7</v>
      </c>
      <c r="Y92">
        <v>492</v>
      </c>
      <c r="Z92">
        <v>14.6</v>
      </c>
      <c r="AA92">
        <v>3319</v>
      </c>
      <c r="AB92">
        <v>70.7</v>
      </c>
      <c r="AC92">
        <v>10.5</v>
      </c>
      <c r="AD92">
        <v>162500</v>
      </c>
      <c r="AE92">
        <v>2240</v>
      </c>
      <c r="AF92">
        <v>2.4900000000000002</v>
      </c>
      <c r="AG92">
        <v>24581</v>
      </c>
      <c r="AH92">
        <v>46071</v>
      </c>
      <c r="AI92">
        <v>15.1</v>
      </c>
      <c r="AJ92">
        <v>134</v>
      </c>
      <c r="AK92">
        <v>894</v>
      </c>
      <c r="AL92">
        <v>-7.8</v>
      </c>
      <c r="AM92">
        <v>540</v>
      </c>
      <c r="AN92">
        <v>905</v>
      </c>
      <c r="AO92">
        <v>0</v>
      </c>
      <c r="AP92">
        <v>15.8</v>
      </c>
      <c r="AQ92">
        <v>0</v>
      </c>
      <c r="AR92">
        <v>0</v>
      </c>
      <c r="AS92">
        <v>0</v>
      </c>
      <c r="AT92">
        <v>9.1</v>
      </c>
      <c r="AU92">
        <v>0</v>
      </c>
      <c r="AV92">
        <v>0</v>
      </c>
      <c r="AW92">
        <v>41561</v>
      </c>
      <c r="AX92">
        <v>7514</v>
      </c>
      <c r="AY92">
        <v>10917</v>
      </c>
      <c r="AZ92">
        <v>4</v>
      </c>
      <c r="BA92">
        <v>3922.87</v>
      </c>
      <c r="BB92">
        <v>1.4</v>
      </c>
    </row>
    <row r="93" spans="1:54" x14ac:dyDescent="0.3">
      <c r="A93">
        <v>2220</v>
      </c>
      <c r="B93" t="s">
        <v>1087</v>
      </c>
      <c r="C93" t="s">
        <v>1079</v>
      </c>
      <c r="D93">
        <v>8900</v>
      </c>
      <c r="E93">
        <v>8881</v>
      </c>
      <c r="F93">
        <v>0.2</v>
      </c>
      <c r="G93">
        <v>8881</v>
      </c>
      <c r="H93">
        <v>6.1</v>
      </c>
      <c r="I93">
        <v>22.2</v>
      </c>
      <c r="J93">
        <v>13.2</v>
      </c>
      <c r="K93">
        <v>48.7</v>
      </c>
      <c r="L93">
        <v>67</v>
      </c>
      <c r="M93">
        <v>1.1000000000000001</v>
      </c>
      <c r="N93">
        <v>15.9</v>
      </c>
      <c r="O93">
        <v>6.6</v>
      </c>
      <c r="P93">
        <v>0.3</v>
      </c>
      <c r="Q93">
        <v>9.1</v>
      </c>
      <c r="R93">
        <v>6</v>
      </c>
      <c r="S93">
        <v>63.6</v>
      </c>
      <c r="T93">
        <v>84</v>
      </c>
      <c r="U93">
        <v>7.7</v>
      </c>
      <c r="V93">
        <v>13.3</v>
      </c>
      <c r="W93">
        <v>91.2</v>
      </c>
      <c r="X93">
        <v>34.1</v>
      </c>
      <c r="Y93">
        <v>757</v>
      </c>
      <c r="Z93">
        <v>12.3</v>
      </c>
      <c r="AA93">
        <v>4122</v>
      </c>
      <c r="AB93">
        <v>56.2</v>
      </c>
      <c r="AC93">
        <v>27.2</v>
      </c>
      <c r="AD93">
        <v>323200</v>
      </c>
      <c r="AE93">
        <v>3554</v>
      </c>
      <c r="AF93">
        <v>2.42</v>
      </c>
      <c r="AG93">
        <v>32521</v>
      </c>
      <c r="AH93">
        <v>69405</v>
      </c>
      <c r="AI93">
        <v>10</v>
      </c>
      <c r="AJ93">
        <v>382</v>
      </c>
      <c r="AK93">
        <v>2867</v>
      </c>
      <c r="AL93">
        <v>-0.1</v>
      </c>
      <c r="AM93">
        <v>1275</v>
      </c>
      <c r="AN93">
        <v>1938</v>
      </c>
      <c r="AO93">
        <v>0</v>
      </c>
      <c r="AP93">
        <v>12.8</v>
      </c>
      <c r="AQ93">
        <v>0</v>
      </c>
      <c r="AR93">
        <v>0</v>
      </c>
      <c r="AS93">
        <v>0</v>
      </c>
      <c r="AT93">
        <v>16.3</v>
      </c>
      <c r="AU93">
        <v>0</v>
      </c>
      <c r="AV93">
        <v>0</v>
      </c>
      <c r="AW93">
        <v>94916</v>
      </c>
      <c r="AX93">
        <v>10875</v>
      </c>
      <c r="AY93">
        <v>27072</v>
      </c>
      <c r="AZ93">
        <v>17</v>
      </c>
      <c r="BA93">
        <v>2870.34</v>
      </c>
      <c r="BB93">
        <v>3.1</v>
      </c>
    </row>
    <row r="94" spans="1:54" x14ac:dyDescent="0.3">
      <c r="A94">
        <v>2230</v>
      </c>
      <c r="B94" t="s">
        <v>1086</v>
      </c>
      <c r="C94" t="s">
        <v>1079</v>
      </c>
      <c r="D94">
        <v>1036</v>
      </c>
      <c r="E94">
        <v>968</v>
      </c>
      <c r="F94">
        <v>7</v>
      </c>
      <c r="G94">
        <v>968</v>
      </c>
      <c r="H94">
        <v>5.2</v>
      </c>
      <c r="I94">
        <v>13.1</v>
      </c>
      <c r="J94">
        <v>10.6</v>
      </c>
      <c r="K94">
        <v>47.6</v>
      </c>
      <c r="L94">
        <v>89.9</v>
      </c>
      <c r="M94">
        <v>0.3</v>
      </c>
      <c r="N94">
        <v>5</v>
      </c>
      <c r="O94">
        <v>0.7</v>
      </c>
      <c r="P94">
        <v>0.2</v>
      </c>
      <c r="Q94">
        <v>4</v>
      </c>
      <c r="R94">
        <v>4.3</v>
      </c>
      <c r="S94">
        <v>86.2</v>
      </c>
      <c r="T94">
        <v>83</v>
      </c>
      <c r="U94">
        <v>8.9</v>
      </c>
      <c r="V94">
        <v>12.2</v>
      </c>
      <c r="W94">
        <v>95.2</v>
      </c>
      <c r="X94">
        <v>24.3</v>
      </c>
      <c r="Y94">
        <v>47</v>
      </c>
      <c r="Z94">
        <v>4.4000000000000004</v>
      </c>
      <c r="AA94">
        <v>662</v>
      </c>
      <c r="AB94">
        <v>59.2</v>
      </c>
      <c r="AC94">
        <v>27.6</v>
      </c>
      <c r="AD94">
        <v>305600</v>
      </c>
      <c r="AE94">
        <v>412</v>
      </c>
      <c r="AF94">
        <v>2.23</v>
      </c>
      <c r="AG94">
        <v>37139</v>
      </c>
      <c r="AH94">
        <v>71667</v>
      </c>
      <c r="AI94">
        <v>5.5</v>
      </c>
      <c r="AJ94">
        <v>109</v>
      </c>
      <c r="AK94">
        <v>337</v>
      </c>
      <c r="AL94">
        <v>10.5</v>
      </c>
      <c r="AM94">
        <v>127</v>
      </c>
      <c r="AN94">
        <v>0</v>
      </c>
      <c r="AO94">
        <v>0</v>
      </c>
      <c r="AP94">
        <v>0</v>
      </c>
      <c r="AQ94">
        <v>0</v>
      </c>
      <c r="AR94">
        <v>0</v>
      </c>
      <c r="AS94">
        <v>0</v>
      </c>
      <c r="AT94">
        <v>0</v>
      </c>
      <c r="AU94">
        <v>0</v>
      </c>
      <c r="AV94">
        <v>0</v>
      </c>
      <c r="AW94">
        <v>0</v>
      </c>
      <c r="AX94">
        <v>0</v>
      </c>
      <c r="AY94">
        <v>0</v>
      </c>
      <c r="AZ94">
        <v>2</v>
      </c>
      <c r="BA94">
        <v>452.33</v>
      </c>
      <c r="BB94">
        <v>2.1</v>
      </c>
    </row>
    <row r="95" spans="1:54" x14ac:dyDescent="0.3">
      <c r="A95">
        <v>2240</v>
      </c>
      <c r="B95" t="s">
        <v>1085</v>
      </c>
      <c r="C95" t="s">
        <v>1079</v>
      </c>
      <c r="D95">
        <v>6931</v>
      </c>
      <c r="E95">
        <v>7029</v>
      </c>
      <c r="F95">
        <v>-1.4</v>
      </c>
      <c r="G95">
        <v>7029</v>
      </c>
      <c r="H95">
        <v>7.7</v>
      </c>
      <c r="I95">
        <v>25.6</v>
      </c>
      <c r="J95">
        <v>12</v>
      </c>
      <c r="K95">
        <v>44.4</v>
      </c>
      <c r="L95">
        <v>80</v>
      </c>
      <c r="M95">
        <v>1.5</v>
      </c>
      <c r="N95">
        <v>11.6</v>
      </c>
      <c r="O95">
        <v>1.3</v>
      </c>
      <c r="P95">
        <v>0.5</v>
      </c>
      <c r="Q95">
        <v>5.2</v>
      </c>
      <c r="R95">
        <v>4.9000000000000004</v>
      </c>
      <c r="S95">
        <v>76.2</v>
      </c>
      <c r="T95">
        <v>76.900000000000006</v>
      </c>
      <c r="U95">
        <v>9.1</v>
      </c>
      <c r="V95">
        <v>23.4</v>
      </c>
      <c r="W95">
        <v>93.1</v>
      </c>
      <c r="X95">
        <v>23.1</v>
      </c>
      <c r="Y95">
        <v>973</v>
      </c>
      <c r="Z95">
        <v>12.2</v>
      </c>
      <c r="AA95">
        <v>3890</v>
      </c>
      <c r="AB95">
        <v>66.5</v>
      </c>
      <c r="AC95">
        <v>16.899999999999999</v>
      </c>
      <c r="AD95">
        <v>175000</v>
      </c>
      <c r="AE95">
        <v>2326</v>
      </c>
      <c r="AF95">
        <v>2.84</v>
      </c>
      <c r="AG95">
        <v>29437</v>
      </c>
      <c r="AH95">
        <v>56801</v>
      </c>
      <c r="AI95">
        <v>13.3</v>
      </c>
      <c r="AJ95">
        <v>172</v>
      </c>
      <c r="AK95">
        <v>1265</v>
      </c>
      <c r="AL95">
        <v>-0.7</v>
      </c>
      <c r="AM95">
        <v>542</v>
      </c>
      <c r="AN95">
        <v>567</v>
      </c>
      <c r="AO95">
        <v>0</v>
      </c>
      <c r="AP95">
        <v>0</v>
      </c>
      <c r="AQ95">
        <v>0</v>
      </c>
      <c r="AR95">
        <v>0</v>
      </c>
      <c r="AS95">
        <v>0</v>
      </c>
      <c r="AT95">
        <v>0</v>
      </c>
      <c r="AU95">
        <v>0</v>
      </c>
      <c r="AV95">
        <v>0</v>
      </c>
      <c r="AW95">
        <v>47342</v>
      </c>
      <c r="AX95">
        <v>6906</v>
      </c>
      <c r="AY95">
        <v>22181</v>
      </c>
      <c r="AZ95">
        <v>0</v>
      </c>
      <c r="BA95">
        <v>24768.81</v>
      </c>
      <c r="BB95">
        <v>0.3</v>
      </c>
    </row>
    <row r="96" spans="1:54" x14ac:dyDescent="0.3">
      <c r="A96">
        <v>2261</v>
      </c>
      <c r="B96" t="s">
        <v>1084</v>
      </c>
      <c r="C96" t="s">
        <v>1079</v>
      </c>
      <c r="D96">
        <v>9488</v>
      </c>
      <c r="E96">
        <v>9636</v>
      </c>
      <c r="F96">
        <v>-1.5</v>
      </c>
      <c r="G96">
        <v>9636</v>
      </c>
      <c r="H96">
        <v>7.1</v>
      </c>
      <c r="I96">
        <v>24.5</v>
      </c>
      <c r="J96">
        <v>10.1</v>
      </c>
      <c r="K96">
        <v>47.3</v>
      </c>
      <c r="L96">
        <v>74</v>
      </c>
      <c r="M96">
        <v>0.9</v>
      </c>
      <c r="N96">
        <v>13.5</v>
      </c>
      <c r="O96">
        <v>4</v>
      </c>
      <c r="P96">
        <v>0.7</v>
      </c>
      <c r="Q96">
        <v>6.9</v>
      </c>
      <c r="R96">
        <v>4.7</v>
      </c>
      <c r="S96">
        <v>70.7</v>
      </c>
      <c r="T96">
        <v>80.5</v>
      </c>
      <c r="U96">
        <v>4.5999999999999996</v>
      </c>
      <c r="V96">
        <v>8.9</v>
      </c>
      <c r="W96">
        <v>91</v>
      </c>
      <c r="X96">
        <v>23.9</v>
      </c>
      <c r="Y96">
        <v>895</v>
      </c>
      <c r="Z96">
        <v>12.2</v>
      </c>
      <c r="AA96">
        <v>6089</v>
      </c>
      <c r="AB96">
        <v>74.5</v>
      </c>
      <c r="AC96">
        <v>18.100000000000001</v>
      </c>
      <c r="AD96">
        <v>177700</v>
      </c>
      <c r="AE96">
        <v>3424</v>
      </c>
      <c r="AF96">
        <v>2.73</v>
      </c>
      <c r="AG96">
        <v>32579</v>
      </c>
      <c r="AH96">
        <v>74878</v>
      </c>
      <c r="AI96">
        <v>8.3000000000000007</v>
      </c>
      <c r="AJ96">
        <v>461</v>
      </c>
      <c r="AK96">
        <v>2786</v>
      </c>
      <c r="AL96">
        <v>-2.2000000000000002</v>
      </c>
      <c r="AM96">
        <v>1258</v>
      </c>
      <c r="AN96">
        <v>1574</v>
      </c>
      <c r="AO96">
        <v>0</v>
      </c>
      <c r="AP96">
        <v>8.1</v>
      </c>
      <c r="AQ96">
        <v>2</v>
      </c>
      <c r="AR96">
        <v>0</v>
      </c>
      <c r="AS96">
        <v>0</v>
      </c>
      <c r="AT96">
        <v>18.899999999999999</v>
      </c>
      <c r="AU96">
        <v>543389</v>
      </c>
      <c r="AV96">
        <v>81239</v>
      </c>
      <c r="AW96">
        <v>79692</v>
      </c>
      <c r="AX96">
        <v>8422</v>
      </c>
      <c r="AY96">
        <v>23148</v>
      </c>
      <c r="AZ96">
        <v>3</v>
      </c>
      <c r="BA96">
        <v>34239.879999999997</v>
      </c>
      <c r="BB96">
        <v>0.3</v>
      </c>
    </row>
    <row r="97" spans="1:54" x14ac:dyDescent="0.3">
      <c r="A97">
        <v>2270</v>
      </c>
      <c r="B97" t="s">
        <v>1083</v>
      </c>
      <c r="C97" t="s">
        <v>1079</v>
      </c>
      <c r="D97">
        <v>8010</v>
      </c>
      <c r="E97">
        <v>7459</v>
      </c>
      <c r="F97">
        <v>7.4</v>
      </c>
      <c r="G97">
        <v>7459</v>
      </c>
      <c r="H97">
        <v>13.7</v>
      </c>
      <c r="I97">
        <v>42</v>
      </c>
      <c r="J97">
        <v>5.2</v>
      </c>
      <c r="K97">
        <v>47.5</v>
      </c>
      <c r="L97">
        <v>5.2</v>
      </c>
      <c r="M97">
        <v>0.2</v>
      </c>
      <c r="N97">
        <v>91.7</v>
      </c>
      <c r="O97">
        <v>0.3</v>
      </c>
      <c r="P97">
        <v>0</v>
      </c>
      <c r="Q97">
        <v>2.6</v>
      </c>
      <c r="R97">
        <v>1.1000000000000001</v>
      </c>
      <c r="S97">
        <v>4.9000000000000004</v>
      </c>
      <c r="T97">
        <v>89.5</v>
      </c>
      <c r="U97">
        <v>0.6</v>
      </c>
      <c r="V97">
        <v>50</v>
      </c>
      <c r="W97">
        <v>76.599999999999994</v>
      </c>
      <c r="X97">
        <v>5.4</v>
      </c>
      <c r="Y97">
        <v>351</v>
      </c>
      <c r="Z97">
        <v>6</v>
      </c>
      <c r="AA97">
        <v>2183</v>
      </c>
      <c r="AB97">
        <v>71.099999999999994</v>
      </c>
      <c r="AC97">
        <v>3.4</v>
      </c>
      <c r="AD97">
        <v>109300</v>
      </c>
      <c r="AE97">
        <v>1744</v>
      </c>
      <c r="AF97">
        <v>4.3899999999999997</v>
      </c>
      <c r="AG97">
        <v>11210</v>
      </c>
      <c r="AH97">
        <v>40176</v>
      </c>
      <c r="AI97">
        <v>31.4</v>
      </c>
      <c r="AJ97">
        <v>71</v>
      </c>
      <c r="AK97">
        <v>575</v>
      </c>
      <c r="AL97">
        <v>-18.3</v>
      </c>
      <c r="AM97">
        <v>474</v>
      </c>
      <c r="AN97">
        <v>0</v>
      </c>
      <c r="AO97">
        <v>0</v>
      </c>
      <c r="AP97">
        <v>0</v>
      </c>
      <c r="AQ97">
        <v>0</v>
      </c>
      <c r="AR97">
        <v>0</v>
      </c>
      <c r="AS97">
        <v>0</v>
      </c>
      <c r="AT97">
        <v>0</v>
      </c>
      <c r="AU97">
        <v>0</v>
      </c>
      <c r="AV97">
        <v>0</v>
      </c>
      <c r="AW97">
        <v>39514</v>
      </c>
      <c r="AX97">
        <v>5211</v>
      </c>
      <c r="AY97">
        <v>0</v>
      </c>
      <c r="AZ97">
        <v>0</v>
      </c>
      <c r="BA97">
        <v>17081.43</v>
      </c>
      <c r="BB97">
        <v>0.4</v>
      </c>
    </row>
    <row r="98" spans="1:54" x14ac:dyDescent="0.3">
      <c r="A98">
        <v>2275</v>
      </c>
      <c r="B98" t="s">
        <v>1082</v>
      </c>
      <c r="C98" t="s">
        <v>1079</v>
      </c>
      <c r="D98">
        <v>2364</v>
      </c>
      <c r="E98">
        <v>2365</v>
      </c>
      <c r="F98">
        <v>0</v>
      </c>
      <c r="G98">
        <v>2369</v>
      </c>
      <c r="H98">
        <v>4.8</v>
      </c>
      <c r="I98">
        <v>20.3</v>
      </c>
      <c r="J98">
        <v>17.899999999999999</v>
      </c>
      <c r="K98">
        <v>48.2</v>
      </c>
      <c r="L98">
        <v>70.599999999999994</v>
      </c>
      <c r="M98">
        <v>0.4</v>
      </c>
      <c r="N98">
        <v>16.899999999999999</v>
      </c>
      <c r="O98">
        <v>1.9</v>
      </c>
      <c r="P98">
        <v>0</v>
      </c>
      <c r="Q98">
        <v>10.3</v>
      </c>
      <c r="R98">
        <v>2.2000000000000002</v>
      </c>
      <c r="S98">
        <v>69.2</v>
      </c>
      <c r="T98">
        <v>86.4</v>
      </c>
      <c r="U98">
        <v>2.8</v>
      </c>
      <c r="V98">
        <v>6</v>
      </c>
      <c r="W98">
        <v>89</v>
      </c>
      <c r="X98">
        <v>16.7</v>
      </c>
      <c r="Y98">
        <v>364</v>
      </c>
      <c r="Z98">
        <v>9.5</v>
      </c>
      <c r="AA98">
        <v>1422</v>
      </c>
      <c r="AB98">
        <v>71.400000000000006</v>
      </c>
      <c r="AC98">
        <v>17.2</v>
      </c>
      <c r="AD98">
        <v>157400</v>
      </c>
      <c r="AE98">
        <v>1149</v>
      </c>
      <c r="AF98">
        <v>2.0099999999999998</v>
      </c>
      <c r="AG98">
        <v>28474</v>
      </c>
      <c r="AH98">
        <v>45841</v>
      </c>
      <c r="AI98">
        <v>9.5</v>
      </c>
      <c r="AJ98">
        <v>86</v>
      </c>
      <c r="AK98">
        <v>524</v>
      </c>
      <c r="AL98">
        <v>-3.9</v>
      </c>
      <c r="AM98">
        <v>356</v>
      </c>
      <c r="AN98">
        <v>0</v>
      </c>
      <c r="AO98">
        <v>0</v>
      </c>
      <c r="AP98">
        <v>0</v>
      </c>
      <c r="AQ98">
        <v>0</v>
      </c>
      <c r="AR98">
        <v>0</v>
      </c>
      <c r="AS98">
        <v>0</v>
      </c>
      <c r="AT98">
        <v>0</v>
      </c>
      <c r="AU98">
        <v>0</v>
      </c>
      <c r="AV98">
        <v>0</v>
      </c>
      <c r="AW98">
        <v>0</v>
      </c>
      <c r="AX98">
        <v>0</v>
      </c>
      <c r="AY98">
        <v>0</v>
      </c>
      <c r="AZ98">
        <v>6</v>
      </c>
      <c r="BA98">
        <v>2541.48</v>
      </c>
      <c r="BB98">
        <v>0.9</v>
      </c>
    </row>
    <row r="99" spans="1:54" x14ac:dyDescent="0.3">
      <c r="A99">
        <v>2282</v>
      </c>
      <c r="B99" t="s">
        <v>1081</v>
      </c>
      <c r="C99" t="s">
        <v>1079</v>
      </c>
      <c r="D99">
        <v>635</v>
      </c>
      <c r="E99">
        <v>662</v>
      </c>
      <c r="F99">
        <v>-4.0999999999999996</v>
      </c>
      <c r="G99">
        <v>662</v>
      </c>
      <c r="H99">
        <v>5.7</v>
      </c>
      <c r="I99">
        <v>19.2</v>
      </c>
      <c r="J99">
        <v>12.8</v>
      </c>
      <c r="K99">
        <v>44.6</v>
      </c>
      <c r="L99">
        <v>39.799999999999997</v>
      </c>
      <c r="M99">
        <v>2.5</v>
      </c>
      <c r="N99">
        <v>36.1</v>
      </c>
      <c r="O99">
        <v>4.5999999999999996</v>
      </c>
      <c r="P99">
        <v>1.7</v>
      </c>
      <c r="Q99">
        <v>15.3</v>
      </c>
      <c r="R99">
        <v>3.3</v>
      </c>
      <c r="S99">
        <v>37.200000000000003</v>
      </c>
      <c r="T99">
        <v>81.8</v>
      </c>
      <c r="U99">
        <v>5.9</v>
      </c>
      <c r="V99">
        <v>19.600000000000001</v>
      </c>
      <c r="W99">
        <v>93.2</v>
      </c>
      <c r="X99">
        <v>22.7</v>
      </c>
      <c r="Y99">
        <v>58</v>
      </c>
      <c r="Z99">
        <v>5.4</v>
      </c>
      <c r="AA99">
        <v>450</v>
      </c>
      <c r="AB99">
        <v>49.6</v>
      </c>
      <c r="AC99">
        <v>13.8</v>
      </c>
      <c r="AD99">
        <v>147500</v>
      </c>
      <c r="AE99">
        <v>254</v>
      </c>
      <c r="AF99">
        <v>2.15</v>
      </c>
      <c r="AG99">
        <v>34317</v>
      </c>
      <c r="AH99">
        <v>72500</v>
      </c>
      <c r="AI99">
        <v>5.9</v>
      </c>
      <c r="AJ99">
        <v>30</v>
      </c>
      <c r="AK99">
        <v>147</v>
      </c>
      <c r="AL99">
        <v>-2.6</v>
      </c>
      <c r="AM99">
        <v>110</v>
      </c>
      <c r="AN99">
        <v>158</v>
      </c>
      <c r="AO99">
        <v>0</v>
      </c>
      <c r="AP99">
        <v>0</v>
      </c>
      <c r="AQ99">
        <v>0</v>
      </c>
      <c r="AR99">
        <v>0</v>
      </c>
      <c r="AS99">
        <v>0</v>
      </c>
      <c r="AT99">
        <v>25.3</v>
      </c>
      <c r="AU99">
        <v>0</v>
      </c>
      <c r="AV99">
        <v>9957</v>
      </c>
      <c r="AW99">
        <v>0</v>
      </c>
      <c r="AX99">
        <v>0</v>
      </c>
      <c r="AY99">
        <v>3757</v>
      </c>
      <c r="AZ99">
        <v>3</v>
      </c>
      <c r="BA99">
        <v>7649.46</v>
      </c>
      <c r="BB99">
        <v>0.1</v>
      </c>
    </row>
    <row r="100" spans="1:54" x14ac:dyDescent="0.3">
      <c r="A100">
        <v>2290</v>
      </c>
      <c r="B100" t="s">
        <v>1080</v>
      </c>
      <c r="C100" t="s">
        <v>1079</v>
      </c>
      <c r="D100">
        <v>5547</v>
      </c>
      <c r="E100">
        <v>5588</v>
      </c>
      <c r="F100">
        <v>-0.7</v>
      </c>
      <c r="G100">
        <v>5588</v>
      </c>
      <c r="H100">
        <v>8.3000000000000007</v>
      </c>
      <c r="I100">
        <v>27.8</v>
      </c>
      <c r="J100">
        <v>13.3</v>
      </c>
      <c r="K100">
        <v>46.3</v>
      </c>
      <c r="L100">
        <v>23.2</v>
      </c>
      <c r="M100">
        <v>0.6</v>
      </c>
      <c r="N100">
        <v>70.7</v>
      </c>
      <c r="O100">
        <v>0.3</v>
      </c>
      <c r="P100">
        <v>0.1</v>
      </c>
      <c r="Q100">
        <v>5</v>
      </c>
      <c r="R100">
        <v>2</v>
      </c>
      <c r="S100">
        <v>22</v>
      </c>
      <c r="T100">
        <v>85.9</v>
      </c>
      <c r="U100">
        <v>1.1000000000000001</v>
      </c>
      <c r="V100">
        <v>17.3</v>
      </c>
      <c r="W100">
        <v>80.3</v>
      </c>
      <c r="X100">
        <v>9.3000000000000007</v>
      </c>
      <c r="Y100">
        <v>419</v>
      </c>
      <c r="Z100">
        <v>8.3000000000000007</v>
      </c>
      <c r="AA100">
        <v>4024</v>
      </c>
      <c r="AB100">
        <v>70.400000000000006</v>
      </c>
      <c r="AC100">
        <v>2.1</v>
      </c>
      <c r="AD100">
        <v>106500</v>
      </c>
      <c r="AE100">
        <v>2056</v>
      </c>
      <c r="AF100">
        <v>2.72</v>
      </c>
      <c r="AG100">
        <v>19729</v>
      </c>
      <c r="AH100">
        <v>34710</v>
      </c>
      <c r="AI100">
        <v>24.2</v>
      </c>
      <c r="AJ100">
        <v>99</v>
      </c>
      <c r="AK100">
        <v>434</v>
      </c>
      <c r="AL100">
        <v>-4.8</v>
      </c>
      <c r="AM100">
        <v>337</v>
      </c>
      <c r="AN100">
        <v>426</v>
      </c>
      <c r="AO100">
        <v>0</v>
      </c>
      <c r="AP100">
        <v>56.6</v>
      </c>
      <c r="AQ100">
        <v>0</v>
      </c>
      <c r="AR100">
        <v>0</v>
      </c>
      <c r="AS100">
        <v>0</v>
      </c>
      <c r="AT100">
        <v>33.799999999999997</v>
      </c>
      <c r="AU100">
        <v>0</v>
      </c>
      <c r="AV100">
        <v>0</v>
      </c>
      <c r="AW100">
        <v>41553</v>
      </c>
      <c r="AX100">
        <v>7151</v>
      </c>
      <c r="AY100">
        <v>5429</v>
      </c>
      <c r="AZ100">
        <v>0</v>
      </c>
      <c r="BA100">
        <v>145504.79</v>
      </c>
      <c r="BB100">
        <v>0</v>
      </c>
    </row>
    <row r="101" spans="1:54" x14ac:dyDescent="0.3">
      <c r="A101">
        <v>4000</v>
      </c>
      <c r="B101" t="s">
        <v>1078</v>
      </c>
      <c r="D101">
        <v>6731484</v>
      </c>
      <c r="E101">
        <v>6392310</v>
      </c>
      <c r="F101">
        <v>5.3</v>
      </c>
      <c r="G101">
        <v>6392017</v>
      </c>
      <c r="H101">
        <v>6.4</v>
      </c>
      <c r="I101">
        <v>24.1</v>
      </c>
      <c r="J101">
        <v>15.9</v>
      </c>
      <c r="K101">
        <v>50.3</v>
      </c>
      <c r="L101">
        <v>83.7</v>
      </c>
      <c r="M101">
        <v>4.7</v>
      </c>
      <c r="N101">
        <v>5.3</v>
      </c>
      <c r="O101">
        <v>3.3</v>
      </c>
      <c r="P101">
        <v>0.3</v>
      </c>
      <c r="Q101">
        <v>2.7</v>
      </c>
      <c r="R101">
        <v>30.5</v>
      </c>
      <c r="S101">
        <v>56.2</v>
      </c>
      <c r="T101">
        <v>80.400000000000006</v>
      </c>
      <c r="U101">
        <v>13.4</v>
      </c>
      <c r="V101">
        <v>26.8</v>
      </c>
      <c r="W101">
        <v>85.7</v>
      </c>
      <c r="X101">
        <v>26.9</v>
      </c>
      <c r="Y101">
        <v>522382</v>
      </c>
      <c r="Z101">
        <v>24.6</v>
      </c>
      <c r="AA101">
        <v>2909218</v>
      </c>
      <c r="AB101">
        <v>64.400000000000006</v>
      </c>
      <c r="AC101">
        <v>20.7</v>
      </c>
      <c r="AD101">
        <v>165100</v>
      </c>
      <c r="AE101">
        <v>2370289</v>
      </c>
      <c r="AF101">
        <v>2.67</v>
      </c>
      <c r="AG101">
        <v>25358</v>
      </c>
      <c r="AH101">
        <v>49774</v>
      </c>
      <c r="AI101">
        <v>17.899999999999999</v>
      </c>
      <c r="AJ101">
        <v>132762</v>
      </c>
      <c r="AK101">
        <v>2173205</v>
      </c>
      <c r="AL101">
        <v>1.8</v>
      </c>
      <c r="AM101">
        <v>420233</v>
      </c>
      <c r="AN101">
        <v>491529</v>
      </c>
      <c r="AO101">
        <v>2</v>
      </c>
      <c r="AP101">
        <v>1.9</v>
      </c>
      <c r="AQ101">
        <v>3.3</v>
      </c>
      <c r="AR101">
        <v>0</v>
      </c>
      <c r="AS101">
        <v>10.7</v>
      </c>
      <c r="AT101">
        <v>28.1</v>
      </c>
      <c r="AU101">
        <v>57977827</v>
      </c>
      <c r="AV101">
        <v>57573459</v>
      </c>
      <c r="AW101">
        <v>86758801</v>
      </c>
      <c r="AX101">
        <v>13637</v>
      </c>
      <c r="AY101">
        <v>13268514</v>
      </c>
      <c r="AZ101">
        <v>26997</v>
      </c>
      <c r="BA101">
        <v>113594.08</v>
      </c>
      <c r="BB101">
        <v>56.3</v>
      </c>
    </row>
    <row r="102" spans="1:54" x14ac:dyDescent="0.3">
      <c r="A102">
        <v>4001</v>
      </c>
      <c r="B102" t="s">
        <v>1168</v>
      </c>
      <c r="C102" t="s">
        <v>1077</v>
      </c>
      <c r="D102">
        <v>71828</v>
      </c>
      <c r="E102">
        <v>71518</v>
      </c>
      <c r="F102">
        <v>0.4</v>
      </c>
      <c r="G102">
        <v>71518</v>
      </c>
      <c r="H102">
        <v>7.6</v>
      </c>
      <c r="I102">
        <v>29.3</v>
      </c>
      <c r="J102">
        <v>13.5</v>
      </c>
      <c r="K102">
        <v>50.6</v>
      </c>
      <c r="L102">
        <v>23.4</v>
      </c>
      <c r="M102">
        <v>0.9</v>
      </c>
      <c r="N102">
        <v>73.5</v>
      </c>
      <c r="O102">
        <v>0.4</v>
      </c>
      <c r="P102">
        <v>0.1</v>
      </c>
      <c r="Q102">
        <v>1.8</v>
      </c>
      <c r="R102">
        <v>6.4</v>
      </c>
      <c r="S102">
        <v>19</v>
      </c>
      <c r="T102">
        <v>91.7</v>
      </c>
      <c r="U102">
        <v>1.7</v>
      </c>
      <c r="V102">
        <v>57</v>
      </c>
      <c r="W102">
        <v>74.5</v>
      </c>
      <c r="X102">
        <v>10.4</v>
      </c>
      <c r="Y102">
        <v>4109</v>
      </c>
      <c r="Z102">
        <v>30</v>
      </c>
      <c r="AA102">
        <v>32651</v>
      </c>
      <c r="AB102">
        <v>76.5</v>
      </c>
      <c r="AC102">
        <v>5.8</v>
      </c>
      <c r="AD102">
        <v>83100</v>
      </c>
      <c r="AE102">
        <v>19055</v>
      </c>
      <c r="AF102">
        <v>3.7</v>
      </c>
      <c r="AG102">
        <v>12709</v>
      </c>
      <c r="AH102">
        <v>31476</v>
      </c>
      <c r="AI102">
        <v>36.200000000000003</v>
      </c>
      <c r="AJ102">
        <v>463</v>
      </c>
      <c r="AK102">
        <v>6796</v>
      </c>
      <c r="AL102">
        <v>-2.4</v>
      </c>
      <c r="AM102">
        <v>2644</v>
      </c>
      <c r="AN102">
        <v>3732</v>
      </c>
      <c r="AO102">
        <v>0</v>
      </c>
      <c r="AP102">
        <v>31</v>
      </c>
      <c r="AQ102">
        <v>0</v>
      </c>
      <c r="AR102">
        <v>0</v>
      </c>
      <c r="AS102">
        <v>6.2</v>
      </c>
      <c r="AT102">
        <v>0</v>
      </c>
      <c r="AU102">
        <v>0</v>
      </c>
      <c r="AV102">
        <v>18138</v>
      </c>
      <c r="AW102">
        <v>276872</v>
      </c>
      <c r="AX102">
        <v>3997</v>
      </c>
      <c r="AY102">
        <v>47781</v>
      </c>
      <c r="AZ102">
        <v>38</v>
      </c>
      <c r="BA102">
        <v>11197.52</v>
      </c>
      <c r="BB102">
        <v>6.4</v>
      </c>
    </row>
    <row r="103" spans="1:54" x14ac:dyDescent="0.3">
      <c r="A103">
        <v>4003</v>
      </c>
      <c r="B103" t="s">
        <v>1169</v>
      </c>
      <c r="C103" t="s">
        <v>1077</v>
      </c>
      <c r="D103">
        <v>127448</v>
      </c>
      <c r="E103">
        <v>131357</v>
      </c>
      <c r="F103">
        <v>-3</v>
      </c>
      <c r="G103">
        <v>131346</v>
      </c>
      <c r="H103">
        <v>6.5</v>
      </c>
      <c r="I103">
        <v>22.4</v>
      </c>
      <c r="J103">
        <v>19.899999999999999</v>
      </c>
      <c r="K103">
        <v>49.2</v>
      </c>
      <c r="L103">
        <v>87.9</v>
      </c>
      <c r="M103">
        <v>4.7</v>
      </c>
      <c r="N103">
        <v>1.7</v>
      </c>
      <c r="O103">
        <v>2.2000000000000002</v>
      </c>
      <c r="P103">
        <v>0.4</v>
      </c>
      <c r="Q103">
        <v>3.1</v>
      </c>
      <c r="R103">
        <v>34.6</v>
      </c>
      <c r="S103">
        <v>56.1</v>
      </c>
      <c r="T103">
        <v>80.900000000000006</v>
      </c>
      <c r="U103">
        <v>11.6</v>
      </c>
      <c r="V103">
        <v>27.4</v>
      </c>
      <c r="W103">
        <v>85.8</v>
      </c>
      <c r="X103">
        <v>22.5</v>
      </c>
      <c r="Y103">
        <v>18795</v>
      </c>
      <c r="Z103">
        <v>18.899999999999999</v>
      </c>
      <c r="AA103">
        <v>60504</v>
      </c>
      <c r="AB103">
        <v>68.8</v>
      </c>
      <c r="AC103">
        <v>13.3</v>
      </c>
      <c r="AD103">
        <v>146200</v>
      </c>
      <c r="AE103">
        <v>49174</v>
      </c>
      <c r="AF103">
        <v>2.4700000000000002</v>
      </c>
      <c r="AG103">
        <v>23608</v>
      </c>
      <c r="AH103">
        <v>45755</v>
      </c>
      <c r="AI103">
        <v>17.100000000000001</v>
      </c>
      <c r="AJ103">
        <v>2245</v>
      </c>
      <c r="AK103">
        <v>26387</v>
      </c>
      <c r="AL103">
        <v>-3.1</v>
      </c>
      <c r="AM103">
        <v>6369</v>
      </c>
      <c r="AN103">
        <v>8740</v>
      </c>
      <c r="AO103">
        <v>2.5</v>
      </c>
      <c r="AP103">
        <v>0.7</v>
      </c>
      <c r="AQ103">
        <v>2.2999999999999998</v>
      </c>
      <c r="AR103">
        <v>0</v>
      </c>
      <c r="AS103">
        <v>15.5</v>
      </c>
      <c r="AT103">
        <v>33</v>
      </c>
      <c r="AU103">
        <v>181316</v>
      </c>
      <c r="AV103">
        <v>102250</v>
      </c>
      <c r="AW103">
        <v>1313671</v>
      </c>
      <c r="AX103">
        <v>10284</v>
      </c>
      <c r="AY103">
        <v>171397</v>
      </c>
      <c r="AZ103">
        <v>261</v>
      </c>
      <c r="BA103">
        <v>6165.69</v>
      </c>
      <c r="BB103">
        <v>21.3</v>
      </c>
    </row>
    <row r="104" spans="1:54" x14ac:dyDescent="0.3">
      <c r="A104">
        <v>4005</v>
      </c>
      <c r="B104" t="s">
        <v>1170</v>
      </c>
      <c r="C104" t="s">
        <v>1077</v>
      </c>
      <c r="D104">
        <v>137682</v>
      </c>
      <c r="E104">
        <v>134437</v>
      </c>
      <c r="F104">
        <v>2.4</v>
      </c>
      <c r="G104">
        <v>134421</v>
      </c>
      <c r="H104">
        <v>6.1</v>
      </c>
      <c r="I104">
        <v>21.8</v>
      </c>
      <c r="J104">
        <v>11.1</v>
      </c>
      <c r="K104">
        <v>50.6</v>
      </c>
      <c r="L104">
        <v>66.400000000000006</v>
      </c>
      <c r="M104">
        <v>1.6</v>
      </c>
      <c r="N104">
        <v>27.3</v>
      </c>
      <c r="O104">
        <v>1.8</v>
      </c>
      <c r="P104">
        <v>0.2</v>
      </c>
      <c r="Q104">
        <v>2.8</v>
      </c>
      <c r="R104">
        <v>13.9</v>
      </c>
      <c r="S104">
        <v>54.9</v>
      </c>
      <c r="T104">
        <v>79.8</v>
      </c>
      <c r="U104">
        <v>5.3</v>
      </c>
      <c r="V104">
        <v>23.5</v>
      </c>
      <c r="W104">
        <v>87.6</v>
      </c>
      <c r="X104">
        <v>31.1</v>
      </c>
      <c r="Y104">
        <v>8084</v>
      </c>
      <c r="Z104">
        <v>18.7</v>
      </c>
      <c r="AA104">
        <v>64217</v>
      </c>
      <c r="AB104">
        <v>59.5</v>
      </c>
      <c r="AC104">
        <v>19.100000000000001</v>
      </c>
      <c r="AD104">
        <v>220400</v>
      </c>
      <c r="AE104">
        <v>46198</v>
      </c>
      <c r="AF104">
        <v>2.74</v>
      </c>
      <c r="AG104">
        <v>23382</v>
      </c>
      <c r="AH104">
        <v>49555</v>
      </c>
      <c r="AI104">
        <v>23</v>
      </c>
      <c r="AJ104">
        <v>3518</v>
      </c>
      <c r="AK104">
        <v>44834</v>
      </c>
      <c r="AL104">
        <v>0.9</v>
      </c>
      <c r="AM104">
        <v>8342</v>
      </c>
      <c r="AN104">
        <v>11407</v>
      </c>
      <c r="AO104">
        <v>0</v>
      </c>
      <c r="AP104">
        <v>7.6</v>
      </c>
      <c r="AQ104">
        <v>2.1</v>
      </c>
      <c r="AR104">
        <v>0</v>
      </c>
      <c r="AS104">
        <v>5.6</v>
      </c>
      <c r="AT104">
        <v>31.1</v>
      </c>
      <c r="AU104">
        <v>1526810</v>
      </c>
      <c r="AV104">
        <v>475616</v>
      </c>
      <c r="AW104">
        <v>1691664</v>
      </c>
      <c r="AX104">
        <v>13273</v>
      </c>
      <c r="AY104">
        <v>717689</v>
      </c>
      <c r="AZ104">
        <v>560</v>
      </c>
      <c r="BA104">
        <v>18618.89</v>
      </c>
      <c r="BB104">
        <v>7.2</v>
      </c>
    </row>
    <row r="105" spans="1:54" x14ac:dyDescent="0.3">
      <c r="A105">
        <v>4007</v>
      </c>
      <c r="B105" t="s">
        <v>1171</v>
      </c>
      <c r="C105" t="s">
        <v>1077</v>
      </c>
      <c r="D105">
        <v>53119</v>
      </c>
      <c r="E105">
        <v>53597</v>
      </c>
      <c r="F105">
        <v>-0.9</v>
      </c>
      <c r="G105">
        <v>53597</v>
      </c>
      <c r="H105">
        <v>5.7</v>
      </c>
      <c r="I105">
        <v>20.399999999999999</v>
      </c>
      <c r="J105">
        <v>26.6</v>
      </c>
      <c r="K105">
        <v>50.4</v>
      </c>
      <c r="L105">
        <v>80.2</v>
      </c>
      <c r="M105">
        <v>0.9</v>
      </c>
      <c r="N105">
        <v>16.5</v>
      </c>
      <c r="O105">
        <v>0.8</v>
      </c>
      <c r="P105">
        <v>0.1</v>
      </c>
      <c r="Q105">
        <v>1.6</v>
      </c>
      <c r="R105">
        <v>18.8</v>
      </c>
      <c r="S105">
        <v>63.2</v>
      </c>
      <c r="T105">
        <v>88.3</v>
      </c>
      <c r="U105">
        <v>3.4</v>
      </c>
      <c r="V105">
        <v>14.4</v>
      </c>
      <c r="W105">
        <v>84.3</v>
      </c>
      <c r="X105">
        <v>16.100000000000001</v>
      </c>
      <c r="Y105">
        <v>6166</v>
      </c>
      <c r="Z105">
        <v>20.8</v>
      </c>
      <c r="AA105">
        <v>33099</v>
      </c>
      <c r="AB105">
        <v>75.8</v>
      </c>
      <c r="AC105">
        <v>5.2</v>
      </c>
      <c r="AD105">
        <v>134000</v>
      </c>
      <c r="AE105">
        <v>20601</v>
      </c>
      <c r="AF105">
        <v>2.54</v>
      </c>
      <c r="AG105">
        <v>20792</v>
      </c>
      <c r="AH105">
        <v>39954</v>
      </c>
      <c r="AI105">
        <v>21.6</v>
      </c>
      <c r="AJ105">
        <v>1013</v>
      </c>
      <c r="AK105">
        <v>10780</v>
      </c>
      <c r="AL105">
        <v>-5.5</v>
      </c>
      <c r="AM105">
        <v>3387</v>
      </c>
      <c r="AN105">
        <v>5250</v>
      </c>
      <c r="AO105">
        <v>0</v>
      </c>
      <c r="AP105">
        <v>4.3</v>
      </c>
      <c r="AQ105">
        <v>0</v>
      </c>
      <c r="AR105">
        <v>0</v>
      </c>
      <c r="AS105">
        <v>0</v>
      </c>
      <c r="AT105">
        <v>28.7</v>
      </c>
      <c r="AU105">
        <v>0</v>
      </c>
      <c r="AV105">
        <v>0</v>
      </c>
      <c r="AW105">
        <v>550763</v>
      </c>
      <c r="AX105">
        <v>10545</v>
      </c>
      <c r="AY105">
        <v>106693</v>
      </c>
      <c r="AZ105">
        <v>101</v>
      </c>
      <c r="BA105">
        <v>4757.93</v>
      </c>
      <c r="BB105">
        <v>11.3</v>
      </c>
    </row>
    <row r="106" spans="1:54" x14ac:dyDescent="0.3">
      <c r="A106">
        <v>4009</v>
      </c>
      <c r="B106" t="s">
        <v>446</v>
      </c>
      <c r="C106" t="s">
        <v>1077</v>
      </c>
      <c r="D106">
        <v>37957</v>
      </c>
      <c r="E106">
        <v>37220</v>
      </c>
      <c r="F106">
        <v>2</v>
      </c>
      <c r="G106">
        <v>37220</v>
      </c>
      <c r="H106">
        <v>7.7</v>
      </c>
      <c r="I106">
        <v>28.3</v>
      </c>
      <c r="J106">
        <v>12.3</v>
      </c>
      <c r="K106">
        <v>46.5</v>
      </c>
      <c r="L106">
        <v>81.099999999999994</v>
      </c>
      <c r="M106">
        <v>2.1</v>
      </c>
      <c r="N106">
        <v>14</v>
      </c>
      <c r="O106">
        <v>0.7</v>
      </c>
      <c r="P106">
        <v>0.2</v>
      </c>
      <c r="Q106">
        <v>1.8</v>
      </c>
      <c r="R106">
        <v>32.1</v>
      </c>
      <c r="S106">
        <v>51.4</v>
      </c>
      <c r="T106">
        <v>83.7</v>
      </c>
      <c r="U106">
        <v>5</v>
      </c>
      <c r="V106">
        <v>20.100000000000001</v>
      </c>
      <c r="W106">
        <v>84.4</v>
      </c>
      <c r="X106">
        <v>12.3</v>
      </c>
      <c r="Y106">
        <v>2695</v>
      </c>
      <c r="Z106">
        <v>22.2</v>
      </c>
      <c r="AA106">
        <v>13238</v>
      </c>
      <c r="AB106">
        <v>74.3</v>
      </c>
      <c r="AC106">
        <v>9.8000000000000007</v>
      </c>
      <c r="AD106">
        <v>122200</v>
      </c>
      <c r="AE106">
        <v>11031</v>
      </c>
      <c r="AF106">
        <v>3.01</v>
      </c>
      <c r="AG106">
        <v>17168</v>
      </c>
      <c r="AH106">
        <v>44943</v>
      </c>
      <c r="AI106">
        <v>22.3</v>
      </c>
      <c r="AJ106">
        <v>487</v>
      </c>
      <c r="AK106">
        <v>6499</v>
      </c>
      <c r="AL106">
        <v>2.4</v>
      </c>
      <c r="AM106">
        <v>1314</v>
      </c>
      <c r="AN106">
        <v>1603</v>
      </c>
      <c r="AO106">
        <v>0</v>
      </c>
      <c r="AP106">
        <v>0</v>
      </c>
      <c r="AQ106">
        <v>0</v>
      </c>
      <c r="AR106">
        <v>0</v>
      </c>
      <c r="AS106">
        <v>0</v>
      </c>
      <c r="AT106">
        <v>0</v>
      </c>
      <c r="AU106">
        <v>0</v>
      </c>
      <c r="AV106">
        <v>67967</v>
      </c>
      <c r="AW106">
        <v>389416</v>
      </c>
      <c r="AX106">
        <v>11211</v>
      </c>
      <c r="AY106">
        <v>34671</v>
      </c>
      <c r="AZ106">
        <v>87</v>
      </c>
      <c r="BA106">
        <v>4622.6000000000004</v>
      </c>
      <c r="BB106">
        <v>8.1</v>
      </c>
    </row>
    <row r="107" spans="1:54" x14ac:dyDescent="0.3">
      <c r="A107">
        <v>4011</v>
      </c>
      <c r="B107" t="s">
        <v>1172</v>
      </c>
      <c r="C107" t="s">
        <v>1077</v>
      </c>
      <c r="D107">
        <v>9346</v>
      </c>
      <c r="E107">
        <v>8437</v>
      </c>
      <c r="F107">
        <v>10.8</v>
      </c>
      <c r="G107">
        <v>8437</v>
      </c>
      <c r="H107">
        <v>6.8</v>
      </c>
      <c r="I107">
        <v>28.1</v>
      </c>
      <c r="J107">
        <v>11.6</v>
      </c>
      <c r="K107">
        <v>47.7</v>
      </c>
      <c r="L107">
        <v>91.5</v>
      </c>
      <c r="M107">
        <v>1.8</v>
      </c>
      <c r="N107">
        <v>3.3</v>
      </c>
      <c r="O107">
        <v>0.8</v>
      </c>
      <c r="P107">
        <v>0.2</v>
      </c>
      <c r="Q107">
        <v>2.2999999999999998</v>
      </c>
      <c r="R107">
        <v>46.6</v>
      </c>
      <c r="S107">
        <v>47.8</v>
      </c>
      <c r="T107">
        <v>83.7</v>
      </c>
      <c r="U107">
        <v>4.7</v>
      </c>
      <c r="V107">
        <v>24.3</v>
      </c>
      <c r="W107">
        <v>84.3</v>
      </c>
      <c r="X107">
        <v>11.1</v>
      </c>
      <c r="Y107">
        <v>820</v>
      </c>
      <c r="Z107">
        <v>17.5</v>
      </c>
      <c r="AA107">
        <v>4416</v>
      </c>
      <c r="AB107">
        <v>46.1</v>
      </c>
      <c r="AC107">
        <v>6.6</v>
      </c>
      <c r="AD107">
        <v>81000</v>
      </c>
      <c r="AE107">
        <v>3386</v>
      </c>
      <c r="AF107">
        <v>2.54</v>
      </c>
      <c r="AG107">
        <v>20516</v>
      </c>
      <c r="AH107">
        <v>47992</v>
      </c>
      <c r="AI107">
        <v>16</v>
      </c>
      <c r="AJ107">
        <v>90</v>
      </c>
      <c r="AK107">
        <v>4834</v>
      </c>
      <c r="AL107">
        <v>5.8</v>
      </c>
      <c r="AM107">
        <v>220</v>
      </c>
      <c r="AN107">
        <v>538</v>
      </c>
      <c r="AO107">
        <v>0</v>
      </c>
      <c r="AP107">
        <v>0</v>
      </c>
      <c r="AQ107">
        <v>0</v>
      </c>
      <c r="AR107">
        <v>0</v>
      </c>
      <c r="AS107">
        <v>0</v>
      </c>
      <c r="AT107">
        <v>0</v>
      </c>
      <c r="AU107">
        <v>0</v>
      </c>
      <c r="AV107">
        <v>0</v>
      </c>
      <c r="AW107">
        <v>35595</v>
      </c>
      <c r="AX107">
        <v>4587</v>
      </c>
      <c r="AY107">
        <v>4888</v>
      </c>
      <c r="AZ107">
        <v>1</v>
      </c>
      <c r="BA107">
        <v>1843.13</v>
      </c>
      <c r="BB107">
        <v>4.5999999999999996</v>
      </c>
    </row>
    <row r="108" spans="1:54" x14ac:dyDescent="0.3">
      <c r="A108">
        <v>4012</v>
      </c>
      <c r="B108" t="s">
        <v>1173</v>
      </c>
      <c r="C108" t="s">
        <v>1077</v>
      </c>
      <c r="D108">
        <v>20231</v>
      </c>
      <c r="E108">
        <v>20489</v>
      </c>
      <c r="F108">
        <v>-1.3</v>
      </c>
      <c r="G108">
        <v>20489</v>
      </c>
      <c r="H108">
        <v>4.5999999999999996</v>
      </c>
      <c r="I108">
        <v>17.399999999999999</v>
      </c>
      <c r="J108">
        <v>36.1</v>
      </c>
      <c r="K108">
        <v>48.9</v>
      </c>
      <c r="L108">
        <v>77.099999999999994</v>
      </c>
      <c r="M108">
        <v>1.2</v>
      </c>
      <c r="N108">
        <v>17.8</v>
      </c>
      <c r="O108">
        <v>0.9</v>
      </c>
      <c r="P108">
        <v>0.1</v>
      </c>
      <c r="Q108">
        <v>2.9</v>
      </c>
      <c r="R108">
        <v>25.7</v>
      </c>
      <c r="S108">
        <v>59.3</v>
      </c>
      <c r="T108">
        <v>88.7</v>
      </c>
      <c r="U108">
        <v>13.5</v>
      </c>
      <c r="V108">
        <v>18.8</v>
      </c>
      <c r="W108">
        <v>75.3</v>
      </c>
      <c r="X108">
        <v>9.3000000000000007</v>
      </c>
      <c r="Y108">
        <v>3044</v>
      </c>
      <c r="Z108">
        <v>12.4</v>
      </c>
      <c r="AA108">
        <v>16209</v>
      </c>
      <c r="AB108">
        <v>74</v>
      </c>
      <c r="AC108">
        <v>4.0999999999999996</v>
      </c>
      <c r="AD108">
        <v>88800</v>
      </c>
      <c r="AE108">
        <v>10221</v>
      </c>
      <c r="AF108">
        <v>1.97</v>
      </c>
      <c r="AG108">
        <v>22200</v>
      </c>
      <c r="AH108">
        <v>35776</v>
      </c>
      <c r="AI108">
        <v>19.399999999999999</v>
      </c>
      <c r="AJ108">
        <v>345</v>
      </c>
      <c r="AK108">
        <v>3739</v>
      </c>
      <c r="AL108">
        <v>-2.7</v>
      </c>
      <c r="AM108">
        <v>793</v>
      </c>
      <c r="AN108">
        <v>1241</v>
      </c>
      <c r="AO108">
        <v>0</v>
      </c>
      <c r="AP108">
        <v>2.7</v>
      </c>
      <c r="AQ108">
        <v>0</v>
      </c>
      <c r="AR108">
        <v>0</v>
      </c>
      <c r="AS108">
        <v>0</v>
      </c>
      <c r="AT108">
        <v>32</v>
      </c>
      <c r="AU108">
        <v>0</v>
      </c>
      <c r="AV108">
        <v>65901</v>
      </c>
      <c r="AW108">
        <v>394370</v>
      </c>
      <c r="AX108">
        <v>19588</v>
      </c>
      <c r="AY108">
        <v>37986</v>
      </c>
      <c r="AZ108">
        <v>26</v>
      </c>
      <c r="BA108">
        <v>4499.63</v>
      </c>
      <c r="BB108">
        <v>4.5999999999999996</v>
      </c>
    </row>
    <row r="109" spans="1:54" x14ac:dyDescent="0.3">
      <c r="A109">
        <v>4013</v>
      </c>
      <c r="B109" t="s">
        <v>1174</v>
      </c>
      <c r="C109" t="s">
        <v>1077</v>
      </c>
      <c r="D109">
        <v>4087191</v>
      </c>
      <c r="E109">
        <v>3817357</v>
      </c>
      <c r="F109">
        <v>7.1</v>
      </c>
      <c r="G109">
        <v>3817117</v>
      </c>
      <c r="H109">
        <v>6.7</v>
      </c>
      <c r="I109">
        <v>25.1</v>
      </c>
      <c r="J109">
        <v>13.8</v>
      </c>
      <c r="K109">
        <v>50.6</v>
      </c>
      <c r="L109">
        <v>84.4</v>
      </c>
      <c r="M109">
        <v>5.7</v>
      </c>
      <c r="N109">
        <v>2.8</v>
      </c>
      <c r="O109">
        <v>4.0999999999999996</v>
      </c>
      <c r="P109">
        <v>0.3</v>
      </c>
      <c r="Q109">
        <v>2.8</v>
      </c>
      <c r="R109">
        <v>30.3</v>
      </c>
      <c r="S109">
        <v>57</v>
      </c>
      <c r="T109">
        <v>80</v>
      </c>
      <c r="U109">
        <v>14.9</v>
      </c>
      <c r="V109">
        <v>26.3</v>
      </c>
      <c r="W109">
        <v>86.4</v>
      </c>
      <c r="X109">
        <v>29.8</v>
      </c>
      <c r="Y109">
        <v>271518</v>
      </c>
      <c r="Z109">
        <v>25.4</v>
      </c>
      <c r="AA109">
        <v>1680068</v>
      </c>
      <c r="AB109">
        <v>62.5</v>
      </c>
      <c r="AC109">
        <v>25.1</v>
      </c>
      <c r="AD109">
        <v>176500</v>
      </c>
      <c r="AE109">
        <v>1411727</v>
      </c>
      <c r="AF109">
        <v>2.72</v>
      </c>
      <c r="AG109">
        <v>27256</v>
      </c>
      <c r="AH109">
        <v>53596</v>
      </c>
      <c r="AI109">
        <v>16.7</v>
      </c>
      <c r="AJ109">
        <v>86045</v>
      </c>
      <c r="AK109">
        <v>1491582</v>
      </c>
      <c r="AL109">
        <v>2.2999999999999998</v>
      </c>
      <c r="AM109">
        <v>275014</v>
      </c>
      <c r="AN109">
        <v>311765</v>
      </c>
      <c r="AO109">
        <v>2.4</v>
      </c>
      <c r="AP109">
        <v>1.2</v>
      </c>
      <c r="AQ109">
        <v>3.9</v>
      </c>
      <c r="AR109">
        <v>0</v>
      </c>
      <c r="AS109">
        <v>9.1999999999999993</v>
      </c>
      <c r="AT109">
        <v>27.3</v>
      </c>
      <c r="AU109">
        <v>40182099</v>
      </c>
      <c r="AV109">
        <v>49760315</v>
      </c>
      <c r="AW109">
        <v>58688328</v>
      </c>
      <c r="AX109">
        <v>15153</v>
      </c>
      <c r="AY109">
        <v>8408940</v>
      </c>
      <c r="AZ109">
        <v>18597</v>
      </c>
      <c r="BA109">
        <v>9200.14</v>
      </c>
      <c r="BB109">
        <v>414.9</v>
      </c>
    </row>
    <row r="110" spans="1:54" x14ac:dyDescent="0.3">
      <c r="A110">
        <v>4015</v>
      </c>
      <c r="B110" t="s">
        <v>1175</v>
      </c>
      <c r="C110" t="s">
        <v>1077</v>
      </c>
      <c r="D110">
        <v>203361</v>
      </c>
      <c r="E110">
        <v>200186</v>
      </c>
      <c r="F110">
        <v>1.6</v>
      </c>
      <c r="G110">
        <v>200186</v>
      </c>
      <c r="H110">
        <v>4.5999999999999996</v>
      </c>
      <c r="I110">
        <v>18.7</v>
      </c>
      <c r="J110">
        <v>26.9</v>
      </c>
      <c r="K110">
        <v>49.7</v>
      </c>
      <c r="L110">
        <v>92</v>
      </c>
      <c r="M110">
        <v>1.3</v>
      </c>
      <c r="N110">
        <v>2.9</v>
      </c>
      <c r="O110">
        <v>1.2</v>
      </c>
      <c r="P110">
        <v>0.2</v>
      </c>
      <c r="Q110">
        <v>2.2999999999999998</v>
      </c>
      <c r="R110">
        <v>15.8</v>
      </c>
      <c r="S110">
        <v>78</v>
      </c>
      <c r="T110">
        <v>79</v>
      </c>
      <c r="U110">
        <v>6.9</v>
      </c>
      <c r="V110">
        <v>10.9</v>
      </c>
      <c r="W110">
        <v>83.8</v>
      </c>
      <c r="X110">
        <v>11.9</v>
      </c>
      <c r="Y110">
        <v>26193</v>
      </c>
      <c r="Z110">
        <v>18.899999999999999</v>
      </c>
      <c r="AA110">
        <v>112313</v>
      </c>
      <c r="AB110">
        <v>69.400000000000006</v>
      </c>
      <c r="AC110">
        <v>10.199999999999999</v>
      </c>
      <c r="AD110">
        <v>133900</v>
      </c>
      <c r="AE110">
        <v>80230</v>
      </c>
      <c r="AF110">
        <v>2.4300000000000002</v>
      </c>
      <c r="AG110">
        <v>20833</v>
      </c>
      <c r="AH110">
        <v>39200</v>
      </c>
      <c r="AI110">
        <v>19.399999999999999</v>
      </c>
      <c r="AJ110">
        <v>3603</v>
      </c>
      <c r="AK110">
        <v>39476</v>
      </c>
      <c r="AL110">
        <v>0.1</v>
      </c>
      <c r="AM110">
        <v>10217</v>
      </c>
      <c r="AN110">
        <v>14568</v>
      </c>
      <c r="AO110">
        <v>1.1000000000000001</v>
      </c>
      <c r="AP110">
        <v>2.6</v>
      </c>
      <c r="AQ110">
        <v>1.6</v>
      </c>
      <c r="AR110">
        <v>0</v>
      </c>
      <c r="AS110">
        <v>4.5999999999999996</v>
      </c>
      <c r="AT110">
        <v>25.9</v>
      </c>
      <c r="AU110">
        <v>1349965</v>
      </c>
      <c r="AV110">
        <v>423845</v>
      </c>
      <c r="AW110">
        <v>2837691</v>
      </c>
      <c r="AX110">
        <v>14489</v>
      </c>
      <c r="AY110">
        <v>274299</v>
      </c>
      <c r="AZ110">
        <v>535</v>
      </c>
      <c r="BA110">
        <v>13311.08</v>
      </c>
      <c r="BB110">
        <v>15</v>
      </c>
    </row>
    <row r="111" spans="1:54" x14ac:dyDescent="0.3">
      <c r="A111">
        <v>4017</v>
      </c>
      <c r="B111" t="s">
        <v>1176</v>
      </c>
      <c r="C111" t="s">
        <v>1077</v>
      </c>
      <c r="D111">
        <v>108101</v>
      </c>
      <c r="E111">
        <v>107494</v>
      </c>
      <c r="F111">
        <v>0.6</v>
      </c>
      <c r="G111">
        <v>107449</v>
      </c>
      <c r="H111">
        <v>7.3</v>
      </c>
      <c r="I111">
        <v>28</v>
      </c>
      <c r="J111">
        <v>15.8</v>
      </c>
      <c r="K111">
        <v>49.8</v>
      </c>
      <c r="L111">
        <v>51</v>
      </c>
      <c r="M111">
        <v>1.3</v>
      </c>
      <c r="N111">
        <v>44.9</v>
      </c>
      <c r="O111">
        <v>0.7</v>
      </c>
      <c r="P111">
        <v>0.1</v>
      </c>
      <c r="Q111">
        <v>2</v>
      </c>
      <c r="R111">
        <v>11.1</v>
      </c>
      <c r="S111">
        <v>42.2</v>
      </c>
      <c r="T111">
        <v>86.6</v>
      </c>
      <c r="U111">
        <v>2.6</v>
      </c>
      <c r="V111">
        <v>36.799999999999997</v>
      </c>
      <c r="W111">
        <v>80.599999999999994</v>
      </c>
      <c r="X111">
        <v>14.9</v>
      </c>
      <c r="Y111">
        <v>7144</v>
      </c>
      <c r="Z111">
        <v>22.3</v>
      </c>
      <c r="AA111">
        <v>57408</v>
      </c>
      <c r="AB111">
        <v>72</v>
      </c>
      <c r="AC111">
        <v>7.7</v>
      </c>
      <c r="AD111">
        <v>112200</v>
      </c>
      <c r="AE111">
        <v>34343</v>
      </c>
      <c r="AF111">
        <v>3.05</v>
      </c>
      <c r="AG111">
        <v>16626</v>
      </c>
      <c r="AH111">
        <v>36927</v>
      </c>
      <c r="AI111">
        <v>30.3</v>
      </c>
      <c r="AJ111">
        <v>1692</v>
      </c>
      <c r="AK111">
        <v>16802</v>
      </c>
      <c r="AL111">
        <v>-0.8</v>
      </c>
      <c r="AM111">
        <v>5261</v>
      </c>
      <c r="AN111">
        <v>6709</v>
      </c>
      <c r="AO111">
        <v>0</v>
      </c>
      <c r="AP111">
        <v>11.8</v>
      </c>
      <c r="AQ111">
        <v>0</v>
      </c>
      <c r="AR111">
        <v>0</v>
      </c>
      <c r="AS111">
        <v>0</v>
      </c>
      <c r="AT111">
        <v>24.7</v>
      </c>
      <c r="AU111">
        <v>0</v>
      </c>
      <c r="AV111">
        <v>209493</v>
      </c>
      <c r="AW111">
        <v>1237467</v>
      </c>
      <c r="AX111">
        <v>11148</v>
      </c>
      <c r="AY111">
        <v>191458</v>
      </c>
      <c r="AZ111">
        <v>191</v>
      </c>
      <c r="BA111">
        <v>9950.42</v>
      </c>
      <c r="BB111">
        <v>10.8</v>
      </c>
    </row>
    <row r="112" spans="1:54" x14ac:dyDescent="0.3">
      <c r="A112">
        <v>4019</v>
      </c>
      <c r="B112" t="s">
        <v>1177</v>
      </c>
      <c r="C112" t="s">
        <v>1077</v>
      </c>
      <c r="D112">
        <v>1004516</v>
      </c>
      <c r="E112">
        <v>980263</v>
      </c>
      <c r="F112">
        <v>2.5</v>
      </c>
      <c r="G112">
        <v>980263</v>
      </c>
      <c r="H112">
        <v>5.9</v>
      </c>
      <c r="I112">
        <v>21.9</v>
      </c>
      <c r="J112">
        <v>17.7</v>
      </c>
      <c r="K112">
        <v>50.8</v>
      </c>
      <c r="L112">
        <v>85.5</v>
      </c>
      <c r="M112">
        <v>4.0999999999999996</v>
      </c>
      <c r="N112">
        <v>4.3</v>
      </c>
      <c r="O112">
        <v>3.1</v>
      </c>
      <c r="P112">
        <v>0.2</v>
      </c>
      <c r="Q112">
        <v>2.8</v>
      </c>
      <c r="R112">
        <v>36.1</v>
      </c>
      <c r="S112">
        <v>53.3</v>
      </c>
      <c r="T112">
        <v>79.599999999999994</v>
      </c>
      <c r="U112">
        <v>12.8</v>
      </c>
      <c r="V112">
        <v>28.5</v>
      </c>
      <c r="W112">
        <v>87.2</v>
      </c>
      <c r="X112">
        <v>29.8</v>
      </c>
      <c r="Y112">
        <v>92409</v>
      </c>
      <c r="Z112">
        <v>24</v>
      </c>
      <c r="AA112">
        <v>448843</v>
      </c>
      <c r="AB112">
        <v>62.7</v>
      </c>
      <c r="AC112">
        <v>22.7</v>
      </c>
      <c r="AD112">
        <v>167500</v>
      </c>
      <c r="AE112">
        <v>384041</v>
      </c>
      <c r="AF112">
        <v>2.5</v>
      </c>
      <c r="AG112">
        <v>25269</v>
      </c>
      <c r="AH112">
        <v>45841</v>
      </c>
      <c r="AI112">
        <v>19.2</v>
      </c>
      <c r="AJ112">
        <v>19962</v>
      </c>
      <c r="AK112">
        <v>305393</v>
      </c>
      <c r="AL112">
        <v>0.1</v>
      </c>
      <c r="AM112">
        <v>60686</v>
      </c>
      <c r="AN112">
        <v>75853</v>
      </c>
      <c r="AO112">
        <v>1.3</v>
      </c>
      <c r="AP112">
        <v>1.4</v>
      </c>
      <c r="AQ112">
        <v>3.4</v>
      </c>
      <c r="AR112">
        <v>0</v>
      </c>
      <c r="AS112">
        <v>14.1</v>
      </c>
      <c r="AT112">
        <v>30.1</v>
      </c>
      <c r="AU112">
        <v>10365206</v>
      </c>
      <c r="AV112">
        <v>3056767</v>
      </c>
      <c r="AW112">
        <v>11928538</v>
      </c>
      <c r="AX112">
        <v>11969</v>
      </c>
      <c r="AY112">
        <v>2135243</v>
      </c>
      <c r="AZ112">
        <v>3250</v>
      </c>
      <c r="BA112">
        <v>9187.0400000000009</v>
      </c>
      <c r="BB112">
        <v>106.7</v>
      </c>
    </row>
    <row r="113" spans="1:54" x14ac:dyDescent="0.3">
      <c r="A113">
        <v>4021</v>
      </c>
      <c r="B113" t="s">
        <v>1178</v>
      </c>
      <c r="C113" t="s">
        <v>1077</v>
      </c>
      <c r="D113">
        <v>401918</v>
      </c>
      <c r="E113">
        <v>375770</v>
      </c>
      <c r="F113">
        <v>7</v>
      </c>
      <c r="G113">
        <v>375770</v>
      </c>
      <c r="H113">
        <v>6</v>
      </c>
      <c r="I113">
        <v>24.4</v>
      </c>
      <c r="J113">
        <v>18</v>
      </c>
      <c r="K113">
        <v>47.8</v>
      </c>
      <c r="L113">
        <v>83.2</v>
      </c>
      <c r="M113">
        <v>4.9000000000000004</v>
      </c>
      <c r="N113">
        <v>6.8</v>
      </c>
      <c r="O113">
        <v>1.9</v>
      </c>
      <c r="P113">
        <v>0.4</v>
      </c>
      <c r="Q113">
        <v>2.8</v>
      </c>
      <c r="R113">
        <v>29.2</v>
      </c>
      <c r="S113">
        <v>57.9</v>
      </c>
      <c r="T113">
        <v>79.8</v>
      </c>
      <c r="U113">
        <v>10.1</v>
      </c>
      <c r="V113">
        <v>21.9</v>
      </c>
      <c r="W113">
        <v>84.7</v>
      </c>
      <c r="X113">
        <v>18</v>
      </c>
      <c r="Y113">
        <v>35852</v>
      </c>
      <c r="Z113">
        <v>31.1</v>
      </c>
      <c r="AA113">
        <v>165710</v>
      </c>
      <c r="AB113">
        <v>74.400000000000006</v>
      </c>
      <c r="AC113">
        <v>5.9</v>
      </c>
      <c r="AD113">
        <v>120200</v>
      </c>
      <c r="AE113">
        <v>123733</v>
      </c>
      <c r="AF113">
        <v>2.87</v>
      </c>
      <c r="AG113">
        <v>20910</v>
      </c>
      <c r="AH113">
        <v>50027</v>
      </c>
      <c r="AI113">
        <v>15.6</v>
      </c>
      <c r="AJ113">
        <v>3311</v>
      </c>
      <c r="AK113">
        <v>46431</v>
      </c>
      <c r="AL113">
        <v>3.4</v>
      </c>
      <c r="AM113">
        <v>15902</v>
      </c>
      <c r="AN113">
        <v>15591</v>
      </c>
      <c r="AO113">
        <v>3.1</v>
      </c>
      <c r="AP113">
        <v>1.9</v>
      </c>
      <c r="AQ113">
        <v>0</v>
      </c>
      <c r="AR113">
        <v>0</v>
      </c>
      <c r="AS113">
        <v>12.7</v>
      </c>
      <c r="AT113">
        <v>27</v>
      </c>
      <c r="AU113">
        <v>2149874</v>
      </c>
      <c r="AV113">
        <v>450438</v>
      </c>
      <c r="AW113">
        <v>2033110</v>
      </c>
      <c r="AX113">
        <v>6718</v>
      </c>
      <c r="AY113">
        <v>341933</v>
      </c>
      <c r="AZ113">
        <v>1744</v>
      </c>
      <c r="BA113">
        <v>5365.61</v>
      </c>
      <c r="BB113">
        <v>70</v>
      </c>
    </row>
    <row r="114" spans="1:54" x14ac:dyDescent="0.3">
      <c r="A114">
        <v>4023</v>
      </c>
      <c r="B114" t="s">
        <v>145</v>
      </c>
      <c r="C114" t="s">
        <v>1077</v>
      </c>
      <c r="D114">
        <v>46695</v>
      </c>
      <c r="E114">
        <v>47420</v>
      </c>
      <c r="F114">
        <v>-1.5</v>
      </c>
      <c r="G114">
        <v>47420</v>
      </c>
      <c r="H114">
        <v>7.3</v>
      </c>
      <c r="I114">
        <v>28.3</v>
      </c>
      <c r="J114">
        <v>15.8</v>
      </c>
      <c r="K114">
        <v>52</v>
      </c>
      <c r="L114">
        <v>96.2</v>
      </c>
      <c r="M114">
        <v>0.9</v>
      </c>
      <c r="N114">
        <v>1.3</v>
      </c>
      <c r="O114">
        <v>0.7</v>
      </c>
      <c r="P114">
        <v>0.1</v>
      </c>
      <c r="Q114">
        <v>0.8</v>
      </c>
      <c r="R114">
        <v>82.8</v>
      </c>
      <c r="S114">
        <v>15.6</v>
      </c>
      <c r="T114">
        <v>86.9</v>
      </c>
      <c r="U114">
        <v>33.5</v>
      </c>
      <c r="V114">
        <v>76.900000000000006</v>
      </c>
      <c r="W114">
        <v>72.5</v>
      </c>
      <c r="X114">
        <v>19.8</v>
      </c>
      <c r="Y114">
        <v>2223</v>
      </c>
      <c r="Z114">
        <v>19.8</v>
      </c>
      <c r="AA114">
        <v>18101</v>
      </c>
      <c r="AB114">
        <v>66.3</v>
      </c>
      <c r="AC114">
        <v>17.600000000000001</v>
      </c>
      <c r="AD114">
        <v>140000</v>
      </c>
      <c r="AE114">
        <v>15078</v>
      </c>
      <c r="AF114">
        <v>3.11</v>
      </c>
      <c r="AG114">
        <v>17664</v>
      </c>
      <c r="AH114">
        <v>37745</v>
      </c>
      <c r="AI114">
        <v>26.3</v>
      </c>
      <c r="AJ114">
        <v>1145</v>
      </c>
      <c r="AK114">
        <v>10954</v>
      </c>
      <c r="AL114">
        <v>-0.1</v>
      </c>
      <c r="AM114">
        <v>4032</v>
      </c>
      <c r="AN114">
        <v>4599</v>
      </c>
      <c r="AO114">
        <v>0.6</v>
      </c>
      <c r="AP114">
        <v>0</v>
      </c>
      <c r="AQ114">
        <v>1.6</v>
      </c>
      <c r="AR114">
        <v>0</v>
      </c>
      <c r="AS114">
        <v>47.1</v>
      </c>
      <c r="AT114">
        <v>25</v>
      </c>
      <c r="AU114">
        <v>0</v>
      </c>
      <c r="AV114">
        <v>0</v>
      </c>
      <c r="AW114">
        <v>681267</v>
      </c>
      <c r="AX114">
        <v>15958</v>
      </c>
      <c r="AY114">
        <v>67226</v>
      </c>
      <c r="AZ114">
        <v>44</v>
      </c>
      <c r="BA114">
        <v>1236.92</v>
      </c>
      <c r="BB114">
        <v>38.299999999999997</v>
      </c>
    </row>
    <row r="115" spans="1:54" x14ac:dyDescent="0.3">
      <c r="A115">
        <v>4025</v>
      </c>
      <c r="B115" t="s">
        <v>1179</v>
      </c>
      <c r="C115" t="s">
        <v>1077</v>
      </c>
      <c r="D115">
        <v>218844</v>
      </c>
      <c r="E115">
        <v>211015</v>
      </c>
      <c r="F115">
        <v>3.7</v>
      </c>
      <c r="G115">
        <v>211033</v>
      </c>
      <c r="H115">
        <v>4.0999999999999996</v>
      </c>
      <c r="I115">
        <v>17.399999999999999</v>
      </c>
      <c r="J115">
        <v>28.1</v>
      </c>
      <c r="K115">
        <v>51.1</v>
      </c>
      <c r="L115">
        <v>93.6</v>
      </c>
      <c r="M115">
        <v>0.9</v>
      </c>
      <c r="N115">
        <v>2.1</v>
      </c>
      <c r="O115">
        <v>1</v>
      </c>
      <c r="P115">
        <v>0.1</v>
      </c>
      <c r="Q115">
        <v>2.2000000000000002</v>
      </c>
      <c r="R115">
        <v>14.2</v>
      </c>
      <c r="S115">
        <v>80.900000000000006</v>
      </c>
      <c r="T115">
        <v>80.7</v>
      </c>
      <c r="U115">
        <v>6.8</v>
      </c>
      <c r="V115">
        <v>10.4</v>
      </c>
      <c r="W115">
        <v>90.2</v>
      </c>
      <c r="X115">
        <v>24.2</v>
      </c>
      <c r="Y115">
        <v>27950</v>
      </c>
      <c r="Z115">
        <v>22.2</v>
      </c>
      <c r="AA115">
        <v>112523</v>
      </c>
      <c r="AB115">
        <v>70</v>
      </c>
      <c r="AC115">
        <v>10.7</v>
      </c>
      <c r="AD115">
        <v>184100</v>
      </c>
      <c r="AE115">
        <v>91349</v>
      </c>
      <c r="AF115">
        <v>2.2799999999999998</v>
      </c>
      <c r="AG115">
        <v>25186</v>
      </c>
      <c r="AH115">
        <v>42987</v>
      </c>
      <c r="AI115">
        <v>15.8</v>
      </c>
      <c r="AJ115">
        <v>5548</v>
      </c>
      <c r="AK115">
        <v>53338</v>
      </c>
      <c r="AL115">
        <v>1</v>
      </c>
      <c r="AM115">
        <v>17762</v>
      </c>
      <c r="AN115">
        <v>23563</v>
      </c>
      <c r="AO115">
        <v>0</v>
      </c>
      <c r="AP115">
        <v>0.8</v>
      </c>
      <c r="AQ115">
        <v>1</v>
      </c>
      <c r="AR115">
        <v>0</v>
      </c>
      <c r="AS115">
        <v>6.9</v>
      </c>
      <c r="AT115">
        <v>25.4</v>
      </c>
      <c r="AU115">
        <v>763989</v>
      </c>
      <c r="AV115">
        <v>831416</v>
      </c>
      <c r="AW115">
        <v>2695406</v>
      </c>
      <c r="AX115">
        <v>12714</v>
      </c>
      <c r="AY115">
        <v>456458</v>
      </c>
      <c r="AZ115">
        <v>968</v>
      </c>
      <c r="BA115">
        <v>8123.5</v>
      </c>
      <c r="BB115">
        <v>26</v>
      </c>
    </row>
    <row r="116" spans="1:54" x14ac:dyDescent="0.3">
      <c r="A116">
        <v>4027</v>
      </c>
      <c r="B116" t="s">
        <v>1180</v>
      </c>
      <c r="C116" t="s">
        <v>1077</v>
      </c>
      <c r="D116">
        <v>203247</v>
      </c>
      <c r="E116">
        <v>195750</v>
      </c>
      <c r="F116">
        <v>3.8</v>
      </c>
      <c r="G116">
        <v>195751</v>
      </c>
      <c r="H116">
        <v>7.5</v>
      </c>
      <c r="I116">
        <v>26.2</v>
      </c>
      <c r="J116">
        <v>17.399999999999999</v>
      </c>
      <c r="K116">
        <v>48.8</v>
      </c>
      <c r="L116">
        <v>91.3</v>
      </c>
      <c r="M116">
        <v>2.7</v>
      </c>
      <c r="N116">
        <v>2.2000000000000002</v>
      </c>
      <c r="O116">
        <v>1.5</v>
      </c>
      <c r="P116">
        <v>0.3</v>
      </c>
      <c r="Q116">
        <v>2</v>
      </c>
      <c r="R116">
        <v>61.7</v>
      </c>
      <c r="S116">
        <v>32.9</v>
      </c>
      <c r="T116">
        <v>82.7</v>
      </c>
      <c r="U116">
        <v>25.3</v>
      </c>
      <c r="V116">
        <v>51.2</v>
      </c>
      <c r="W116">
        <v>71.900000000000006</v>
      </c>
      <c r="X116">
        <v>14.3</v>
      </c>
      <c r="Y116">
        <v>15380</v>
      </c>
      <c r="Z116">
        <v>18.8</v>
      </c>
      <c r="AA116">
        <v>89918</v>
      </c>
      <c r="AB116">
        <v>69.599999999999994</v>
      </c>
      <c r="AC116">
        <v>12.3</v>
      </c>
      <c r="AD116">
        <v>118000</v>
      </c>
      <c r="AE116">
        <v>70122</v>
      </c>
      <c r="AF116">
        <v>2.73</v>
      </c>
      <c r="AG116">
        <v>18840</v>
      </c>
      <c r="AH116">
        <v>41595</v>
      </c>
      <c r="AI116">
        <v>20.2</v>
      </c>
      <c r="AJ116">
        <v>2851</v>
      </c>
      <c r="AK116">
        <v>39710</v>
      </c>
      <c r="AL116">
        <v>-0.6</v>
      </c>
      <c r="AM116">
        <v>8290</v>
      </c>
      <c r="AN116">
        <v>10158</v>
      </c>
      <c r="AO116">
        <v>0</v>
      </c>
      <c r="AP116">
        <v>2.4</v>
      </c>
      <c r="AQ116">
        <v>2.1</v>
      </c>
      <c r="AR116">
        <v>0</v>
      </c>
      <c r="AS116">
        <v>33.9</v>
      </c>
      <c r="AT116">
        <v>29.8</v>
      </c>
      <c r="AU116">
        <v>891604</v>
      </c>
      <c r="AV116">
        <v>0</v>
      </c>
      <c r="AW116">
        <v>2004643</v>
      </c>
      <c r="AX116">
        <v>10596</v>
      </c>
      <c r="AY116">
        <v>271852</v>
      </c>
      <c r="AZ116">
        <v>594</v>
      </c>
      <c r="BA116">
        <v>5513.99</v>
      </c>
      <c r="BB116">
        <v>35.5</v>
      </c>
    </row>
    <row r="117" spans="1:54" x14ac:dyDescent="0.3">
      <c r="A117">
        <v>5000</v>
      </c>
      <c r="B117" t="s">
        <v>130</v>
      </c>
      <c r="D117">
        <v>2966369</v>
      </c>
      <c r="E117">
        <v>2915958</v>
      </c>
      <c r="F117">
        <v>1.7</v>
      </c>
      <c r="G117">
        <v>2915918</v>
      </c>
      <c r="H117">
        <v>6.5</v>
      </c>
      <c r="I117">
        <v>23.8</v>
      </c>
      <c r="J117">
        <v>15.7</v>
      </c>
      <c r="K117">
        <v>50.9</v>
      </c>
      <c r="L117">
        <v>79.7</v>
      </c>
      <c r="M117">
        <v>15.6</v>
      </c>
      <c r="N117">
        <v>1</v>
      </c>
      <c r="O117">
        <v>1.5</v>
      </c>
      <c r="P117">
        <v>0.3</v>
      </c>
      <c r="Q117">
        <v>1.9</v>
      </c>
      <c r="R117">
        <v>7</v>
      </c>
      <c r="S117">
        <v>73.400000000000006</v>
      </c>
      <c r="T117">
        <v>83.6</v>
      </c>
      <c r="U117">
        <v>4.5</v>
      </c>
      <c r="V117">
        <v>7.2</v>
      </c>
      <c r="W117">
        <v>83.7</v>
      </c>
      <c r="X117">
        <v>20.100000000000001</v>
      </c>
      <c r="Y117">
        <v>237311</v>
      </c>
      <c r="Z117">
        <v>21.3</v>
      </c>
      <c r="AA117">
        <v>1341033</v>
      </c>
      <c r="AB117">
        <v>66.7</v>
      </c>
      <c r="AC117">
        <v>15.7</v>
      </c>
      <c r="AD117">
        <v>107300</v>
      </c>
      <c r="AE117">
        <v>1129723</v>
      </c>
      <c r="AF117">
        <v>2.5299999999999998</v>
      </c>
      <c r="AG117">
        <v>22170</v>
      </c>
      <c r="AH117">
        <v>40768</v>
      </c>
      <c r="AI117">
        <v>19.2</v>
      </c>
      <c r="AJ117">
        <v>64772</v>
      </c>
      <c r="AK117">
        <v>978094</v>
      </c>
      <c r="AL117">
        <v>0</v>
      </c>
      <c r="AM117">
        <v>191530</v>
      </c>
      <c r="AN117">
        <v>238994</v>
      </c>
      <c r="AO117">
        <v>5.5</v>
      </c>
      <c r="AP117">
        <v>1.1000000000000001</v>
      </c>
      <c r="AQ117">
        <v>1.4</v>
      </c>
      <c r="AR117">
        <v>0.1</v>
      </c>
      <c r="AS117">
        <v>2.2999999999999998</v>
      </c>
      <c r="AT117">
        <v>24.5</v>
      </c>
      <c r="AU117">
        <v>60735582</v>
      </c>
      <c r="AV117">
        <v>29659789</v>
      </c>
      <c r="AW117">
        <v>32974282</v>
      </c>
      <c r="AX117">
        <v>11602</v>
      </c>
      <c r="AY117">
        <v>3559795</v>
      </c>
      <c r="AZ117">
        <v>7666</v>
      </c>
      <c r="BA117">
        <v>52035.48</v>
      </c>
      <c r="BB117">
        <v>56</v>
      </c>
    </row>
    <row r="118" spans="1:54" x14ac:dyDescent="0.3">
      <c r="A118">
        <v>5001</v>
      </c>
      <c r="B118" t="s">
        <v>130</v>
      </c>
      <c r="C118" t="s">
        <v>75</v>
      </c>
      <c r="D118">
        <v>18594</v>
      </c>
      <c r="E118">
        <v>19018</v>
      </c>
      <c r="F118">
        <v>-2.2000000000000002</v>
      </c>
      <c r="G118">
        <v>19019</v>
      </c>
      <c r="H118">
        <v>6.8</v>
      </c>
      <c r="I118">
        <v>23</v>
      </c>
      <c r="J118">
        <v>17.5</v>
      </c>
      <c r="K118">
        <v>51.6</v>
      </c>
      <c r="L118">
        <v>72.599999999999994</v>
      </c>
      <c r="M118">
        <v>24.5</v>
      </c>
      <c r="N118">
        <v>0.4</v>
      </c>
      <c r="O118">
        <v>1</v>
      </c>
      <c r="P118">
        <v>0</v>
      </c>
      <c r="Q118">
        <v>1.5</v>
      </c>
      <c r="R118">
        <v>3</v>
      </c>
      <c r="S118">
        <v>70.2</v>
      </c>
      <c r="T118">
        <v>81.599999999999994</v>
      </c>
      <c r="U118">
        <v>2.2000000000000002</v>
      </c>
      <c r="V118">
        <v>2.8</v>
      </c>
      <c r="W118">
        <v>84.1</v>
      </c>
      <c r="X118">
        <v>12.4</v>
      </c>
      <c r="Y118">
        <v>1389</v>
      </c>
      <c r="Z118">
        <v>15.5</v>
      </c>
      <c r="AA118">
        <v>9441</v>
      </c>
      <c r="AB118">
        <v>67.5</v>
      </c>
      <c r="AC118">
        <v>9.3000000000000007</v>
      </c>
      <c r="AD118">
        <v>75500</v>
      </c>
      <c r="AE118">
        <v>7883</v>
      </c>
      <c r="AF118">
        <v>2.36</v>
      </c>
      <c r="AG118">
        <v>23045</v>
      </c>
      <c r="AH118">
        <v>39633</v>
      </c>
      <c r="AI118">
        <v>15.8</v>
      </c>
      <c r="AJ118">
        <v>527</v>
      </c>
      <c r="AK118">
        <v>8181</v>
      </c>
      <c r="AL118">
        <v>-0.9</v>
      </c>
      <c r="AM118">
        <v>1285</v>
      </c>
      <c r="AN118">
        <v>1791</v>
      </c>
      <c r="AO118">
        <v>0</v>
      </c>
      <c r="AP118">
        <v>0</v>
      </c>
      <c r="AQ118">
        <v>0</v>
      </c>
      <c r="AR118">
        <v>0</v>
      </c>
      <c r="AS118">
        <v>0</v>
      </c>
      <c r="AT118">
        <v>29.4</v>
      </c>
      <c r="AU118">
        <v>1702196</v>
      </c>
      <c r="AV118">
        <v>134593</v>
      </c>
      <c r="AW118">
        <v>286337</v>
      </c>
      <c r="AX118">
        <v>14825</v>
      </c>
      <c r="AY118">
        <v>15452</v>
      </c>
      <c r="AZ118">
        <v>18</v>
      </c>
      <c r="BA118">
        <v>988.77</v>
      </c>
      <c r="BB118">
        <v>19.2</v>
      </c>
    </row>
    <row r="119" spans="1:54" x14ac:dyDescent="0.3">
      <c r="A119">
        <v>5003</v>
      </c>
      <c r="B119" t="s">
        <v>129</v>
      </c>
      <c r="C119" t="s">
        <v>75</v>
      </c>
      <c r="D119">
        <v>20948</v>
      </c>
      <c r="E119">
        <v>21853</v>
      </c>
      <c r="F119">
        <v>-4.0999999999999996</v>
      </c>
      <c r="G119">
        <v>21853</v>
      </c>
      <c r="H119">
        <v>6.5</v>
      </c>
      <c r="I119">
        <v>23.6</v>
      </c>
      <c r="J119">
        <v>18.399999999999999</v>
      </c>
      <c r="K119">
        <v>51.8</v>
      </c>
      <c r="L119">
        <v>71.900000000000006</v>
      </c>
      <c r="M119">
        <v>25.6</v>
      </c>
      <c r="N119">
        <v>0.8</v>
      </c>
      <c r="O119">
        <v>0.3</v>
      </c>
      <c r="P119">
        <v>0.1</v>
      </c>
      <c r="Q119">
        <v>1.4</v>
      </c>
      <c r="R119">
        <v>5.2</v>
      </c>
      <c r="S119">
        <v>67.7</v>
      </c>
      <c r="T119">
        <v>87.4</v>
      </c>
      <c r="U119">
        <v>2.1</v>
      </c>
      <c r="V119">
        <v>4.7</v>
      </c>
      <c r="W119">
        <v>84.2</v>
      </c>
      <c r="X119">
        <v>12.2</v>
      </c>
      <c r="Y119">
        <v>1370</v>
      </c>
      <c r="Z119">
        <v>18.5</v>
      </c>
      <c r="AA119">
        <v>10106</v>
      </c>
      <c r="AB119">
        <v>75.599999999999994</v>
      </c>
      <c r="AC119">
        <v>6.9</v>
      </c>
      <c r="AD119">
        <v>62500</v>
      </c>
      <c r="AE119">
        <v>8656</v>
      </c>
      <c r="AF119">
        <v>2.4700000000000002</v>
      </c>
      <c r="AG119">
        <v>19761</v>
      </c>
      <c r="AH119">
        <v>35683</v>
      </c>
      <c r="AI119">
        <v>18.899999999999999</v>
      </c>
      <c r="AJ119">
        <v>414</v>
      </c>
      <c r="AK119">
        <v>6845</v>
      </c>
      <c r="AL119">
        <v>-0.9</v>
      </c>
      <c r="AM119">
        <v>1078</v>
      </c>
      <c r="AN119">
        <v>1486</v>
      </c>
      <c r="AO119">
        <v>0</v>
      </c>
      <c r="AP119">
        <v>0</v>
      </c>
      <c r="AQ119">
        <v>0</v>
      </c>
      <c r="AR119">
        <v>0</v>
      </c>
      <c r="AS119">
        <v>0</v>
      </c>
      <c r="AT119">
        <v>19.399999999999999</v>
      </c>
      <c r="AU119">
        <v>0</v>
      </c>
      <c r="AV119">
        <v>107302</v>
      </c>
      <c r="AW119">
        <v>170779</v>
      </c>
      <c r="AX119">
        <v>7673</v>
      </c>
      <c r="AY119">
        <v>15276</v>
      </c>
      <c r="AZ119">
        <v>0</v>
      </c>
      <c r="BA119">
        <v>925.35</v>
      </c>
      <c r="BB119">
        <v>23.6</v>
      </c>
    </row>
    <row r="120" spans="1:54" x14ac:dyDescent="0.3">
      <c r="A120">
        <v>5005</v>
      </c>
      <c r="B120" t="s">
        <v>128</v>
      </c>
      <c r="C120" t="s">
        <v>75</v>
      </c>
      <c r="D120">
        <v>40857</v>
      </c>
      <c r="E120">
        <v>41513</v>
      </c>
      <c r="F120">
        <v>-1.6</v>
      </c>
      <c r="G120">
        <v>41513</v>
      </c>
      <c r="H120">
        <v>4.4000000000000004</v>
      </c>
      <c r="I120">
        <v>17.8</v>
      </c>
      <c r="J120">
        <v>30</v>
      </c>
      <c r="K120">
        <v>51.8</v>
      </c>
      <c r="L120">
        <v>96.8</v>
      </c>
      <c r="M120">
        <v>0.4</v>
      </c>
      <c r="N120">
        <v>0.7</v>
      </c>
      <c r="O120">
        <v>0.6</v>
      </c>
      <c r="P120">
        <v>0</v>
      </c>
      <c r="Q120">
        <v>1.5</v>
      </c>
      <c r="R120">
        <v>2</v>
      </c>
      <c r="S120">
        <v>95.2</v>
      </c>
      <c r="T120">
        <v>84.9</v>
      </c>
      <c r="U120">
        <v>1.9</v>
      </c>
      <c r="V120">
        <v>2.5</v>
      </c>
      <c r="W120">
        <v>87.6</v>
      </c>
      <c r="X120">
        <v>16.5</v>
      </c>
      <c r="Y120">
        <v>5725</v>
      </c>
      <c r="Z120">
        <v>17.100000000000001</v>
      </c>
      <c r="AA120">
        <v>22633</v>
      </c>
      <c r="AB120">
        <v>76.5</v>
      </c>
      <c r="AC120">
        <v>9.4</v>
      </c>
      <c r="AD120">
        <v>120000</v>
      </c>
      <c r="AE120">
        <v>18155</v>
      </c>
      <c r="AF120">
        <v>2.2400000000000002</v>
      </c>
      <c r="AG120">
        <v>21334</v>
      </c>
      <c r="AH120">
        <v>35343</v>
      </c>
      <c r="AI120">
        <v>15.5</v>
      </c>
      <c r="AJ120">
        <v>1039</v>
      </c>
      <c r="AK120">
        <v>12604</v>
      </c>
      <c r="AL120">
        <v>-0.8</v>
      </c>
      <c r="AM120">
        <v>3042</v>
      </c>
      <c r="AN120">
        <v>4635</v>
      </c>
      <c r="AO120">
        <v>0</v>
      </c>
      <c r="AP120">
        <v>0</v>
      </c>
      <c r="AQ120">
        <v>0.6</v>
      </c>
      <c r="AR120">
        <v>0</v>
      </c>
      <c r="AS120">
        <v>0</v>
      </c>
      <c r="AT120">
        <v>22.8</v>
      </c>
      <c r="AU120">
        <v>550061</v>
      </c>
      <c r="AV120">
        <v>0</v>
      </c>
      <c r="AW120">
        <v>486791</v>
      </c>
      <c r="AX120">
        <v>11633</v>
      </c>
      <c r="AY120">
        <v>60260</v>
      </c>
      <c r="AZ120">
        <v>8</v>
      </c>
      <c r="BA120">
        <v>554.28</v>
      </c>
      <c r="BB120">
        <v>74.900000000000006</v>
      </c>
    </row>
    <row r="121" spans="1:54" x14ac:dyDescent="0.3">
      <c r="A121">
        <v>5007</v>
      </c>
      <c r="B121" t="s">
        <v>127</v>
      </c>
      <c r="C121" t="s">
        <v>75</v>
      </c>
      <c r="D121">
        <v>242321</v>
      </c>
      <c r="E121">
        <v>221344</v>
      </c>
      <c r="F121">
        <v>9.5</v>
      </c>
      <c r="G121">
        <v>221339</v>
      </c>
      <c r="H121">
        <v>7.2</v>
      </c>
      <c r="I121">
        <v>27</v>
      </c>
      <c r="J121">
        <v>13</v>
      </c>
      <c r="K121">
        <v>50.5</v>
      </c>
      <c r="L121">
        <v>90</v>
      </c>
      <c r="M121">
        <v>1.9</v>
      </c>
      <c r="N121">
        <v>1.9</v>
      </c>
      <c r="O121">
        <v>3.4</v>
      </c>
      <c r="P121">
        <v>0.4</v>
      </c>
      <c r="Q121">
        <v>2.2999999999999998</v>
      </c>
      <c r="R121">
        <v>16.2</v>
      </c>
      <c r="S121">
        <v>74.900000000000006</v>
      </c>
      <c r="T121">
        <v>82.4</v>
      </c>
      <c r="U121">
        <v>10.9</v>
      </c>
      <c r="V121">
        <v>15.5</v>
      </c>
      <c r="W121">
        <v>85.8</v>
      </c>
      <c r="X121">
        <v>28.7</v>
      </c>
      <c r="Y121">
        <v>16452</v>
      </c>
      <c r="Z121">
        <v>20.100000000000001</v>
      </c>
      <c r="AA121">
        <v>97542</v>
      </c>
      <c r="AB121">
        <v>68.599999999999994</v>
      </c>
      <c r="AC121">
        <v>15.5</v>
      </c>
      <c r="AD121">
        <v>147500</v>
      </c>
      <c r="AE121">
        <v>82150</v>
      </c>
      <c r="AF121">
        <v>2.74</v>
      </c>
      <c r="AG121">
        <v>26715</v>
      </c>
      <c r="AH121">
        <v>54515</v>
      </c>
      <c r="AI121">
        <v>12.2</v>
      </c>
      <c r="AJ121">
        <v>5454</v>
      </c>
      <c r="AK121">
        <v>98642</v>
      </c>
      <c r="AL121">
        <v>0.5</v>
      </c>
      <c r="AM121">
        <v>15567</v>
      </c>
      <c r="AN121">
        <v>18799</v>
      </c>
      <c r="AO121">
        <v>0.9</v>
      </c>
      <c r="AP121">
        <v>1.3</v>
      </c>
      <c r="AQ121">
        <v>2.2999999999999998</v>
      </c>
      <c r="AR121">
        <v>0</v>
      </c>
      <c r="AS121">
        <v>5.2</v>
      </c>
      <c r="AT121">
        <v>23.7</v>
      </c>
      <c r="AU121">
        <v>0</v>
      </c>
      <c r="AV121">
        <v>0</v>
      </c>
      <c r="AW121">
        <v>2390591</v>
      </c>
      <c r="AX121">
        <v>11332</v>
      </c>
      <c r="AY121">
        <v>295747</v>
      </c>
      <c r="AZ121">
        <v>2218</v>
      </c>
      <c r="BA121">
        <v>847.36</v>
      </c>
      <c r="BB121">
        <v>261.2</v>
      </c>
    </row>
    <row r="122" spans="1:54" x14ac:dyDescent="0.3">
      <c r="A122">
        <v>5009</v>
      </c>
      <c r="B122" t="s">
        <v>126</v>
      </c>
      <c r="C122" t="s">
        <v>75</v>
      </c>
      <c r="D122">
        <v>37196</v>
      </c>
      <c r="E122">
        <v>36903</v>
      </c>
      <c r="F122">
        <v>0.8</v>
      </c>
      <c r="G122">
        <v>36903</v>
      </c>
      <c r="H122">
        <v>6</v>
      </c>
      <c r="I122">
        <v>22.6</v>
      </c>
      <c r="J122">
        <v>19.8</v>
      </c>
      <c r="K122">
        <v>50.8</v>
      </c>
      <c r="L122">
        <v>96.3</v>
      </c>
      <c r="M122">
        <v>0.4</v>
      </c>
      <c r="N122">
        <v>0.8</v>
      </c>
      <c r="O122">
        <v>0.6</v>
      </c>
      <c r="P122">
        <v>0.1</v>
      </c>
      <c r="Q122">
        <v>1.8</v>
      </c>
      <c r="R122">
        <v>2.2999999999999998</v>
      </c>
      <c r="S122">
        <v>94.3</v>
      </c>
      <c r="T122">
        <v>83.8</v>
      </c>
      <c r="U122">
        <v>1.3</v>
      </c>
      <c r="V122">
        <v>2.5</v>
      </c>
      <c r="W122">
        <v>85.4</v>
      </c>
      <c r="X122">
        <v>15.4</v>
      </c>
      <c r="Y122">
        <v>3280</v>
      </c>
      <c r="Z122">
        <v>19.7</v>
      </c>
      <c r="AA122">
        <v>16904</v>
      </c>
      <c r="AB122">
        <v>72.599999999999994</v>
      </c>
      <c r="AC122">
        <v>9.5</v>
      </c>
      <c r="AD122">
        <v>106400</v>
      </c>
      <c r="AE122">
        <v>15086</v>
      </c>
      <c r="AF122">
        <v>2.4300000000000002</v>
      </c>
      <c r="AG122">
        <v>22160</v>
      </c>
      <c r="AH122">
        <v>38506</v>
      </c>
      <c r="AI122">
        <v>16.600000000000001</v>
      </c>
      <c r="AJ122">
        <v>864</v>
      </c>
      <c r="AK122">
        <v>11897</v>
      </c>
      <c r="AL122">
        <v>-2.8</v>
      </c>
      <c r="AM122">
        <v>2722</v>
      </c>
      <c r="AN122">
        <v>3748</v>
      </c>
      <c r="AO122">
        <v>0</v>
      </c>
      <c r="AP122">
        <v>0</v>
      </c>
      <c r="AQ122">
        <v>0</v>
      </c>
      <c r="AR122">
        <v>0</v>
      </c>
      <c r="AS122">
        <v>0</v>
      </c>
      <c r="AT122">
        <v>29.3</v>
      </c>
      <c r="AU122">
        <v>0</v>
      </c>
      <c r="AV122">
        <v>0</v>
      </c>
      <c r="AW122">
        <v>466894</v>
      </c>
      <c r="AX122">
        <v>12738</v>
      </c>
      <c r="AY122">
        <v>41893</v>
      </c>
      <c r="AZ122">
        <v>12</v>
      </c>
      <c r="BA122">
        <v>590.23</v>
      </c>
      <c r="BB122">
        <v>62.5</v>
      </c>
    </row>
    <row r="123" spans="1:54" x14ac:dyDescent="0.3">
      <c r="A123">
        <v>5011</v>
      </c>
      <c r="B123" t="s">
        <v>125</v>
      </c>
      <c r="C123" t="s">
        <v>75</v>
      </c>
      <c r="D123">
        <v>11148</v>
      </c>
      <c r="E123">
        <v>11508</v>
      </c>
      <c r="F123">
        <v>-3.1</v>
      </c>
      <c r="G123">
        <v>11508</v>
      </c>
      <c r="H123">
        <v>6.9</v>
      </c>
      <c r="I123">
        <v>23.4</v>
      </c>
      <c r="J123">
        <v>18.3</v>
      </c>
      <c r="K123">
        <v>51.1</v>
      </c>
      <c r="L123">
        <v>68.3</v>
      </c>
      <c r="M123">
        <v>27.6</v>
      </c>
      <c r="N123">
        <v>1.9</v>
      </c>
      <c r="O123">
        <v>0.5</v>
      </c>
      <c r="P123">
        <v>0</v>
      </c>
      <c r="Q123">
        <v>1.6</v>
      </c>
      <c r="R123">
        <v>14.3</v>
      </c>
      <c r="S123">
        <v>56.3</v>
      </c>
      <c r="T123">
        <v>89.4</v>
      </c>
      <c r="U123">
        <v>6.7</v>
      </c>
      <c r="V123">
        <v>10.199999999999999</v>
      </c>
      <c r="W123">
        <v>76</v>
      </c>
      <c r="X123">
        <v>10.8</v>
      </c>
      <c r="Y123">
        <v>765</v>
      </c>
      <c r="Z123">
        <v>20.100000000000001</v>
      </c>
      <c r="AA123">
        <v>5820</v>
      </c>
      <c r="AB123">
        <v>68.8</v>
      </c>
      <c r="AC123">
        <v>11.3</v>
      </c>
      <c r="AD123">
        <v>62900</v>
      </c>
      <c r="AE123">
        <v>4789</v>
      </c>
      <c r="AF123">
        <v>2.3199999999999998</v>
      </c>
      <c r="AG123">
        <v>19386</v>
      </c>
      <c r="AH123">
        <v>30409</v>
      </c>
      <c r="AI123">
        <v>31.3</v>
      </c>
      <c r="AJ123">
        <v>250</v>
      </c>
      <c r="AK123">
        <v>2621</v>
      </c>
      <c r="AL123">
        <v>1.5</v>
      </c>
      <c r="AM123">
        <v>525</v>
      </c>
      <c r="AN123">
        <v>640</v>
      </c>
      <c r="AO123">
        <v>0</v>
      </c>
      <c r="AP123">
        <v>0</v>
      </c>
      <c r="AQ123">
        <v>0</v>
      </c>
      <c r="AR123">
        <v>0</v>
      </c>
      <c r="AS123">
        <v>4.2</v>
      </c>
      <c r="AT123">
        <v>0</v>
      </c>
      <c r="AU123">
        <v>176955</v>
      </c>
      <c r="AV123">
        <v>42794</v>
      </c>
      <c r="AW123">
        <v>71522</v>
      </c>
      <c r="AX123">
        <v>5978</v>
      </c>
      <c r="AY123">
        <v>6240</v>
      </c>
      <c r="AZ123">
        <v>1</v>
      </c>
      <c r="BA123">
        <v>649.23</v>
      </c>
      <c r="BB123">
        <v>17.7</v>
      </c>
    </row>
    <row r="124" spans="1:54" x14ac:dyDescent="0.3">
      <c r="A124">
        <v>5013</v>
      </c>
      <c r="B124" t="s">
        <v>66</v>
      </c>
      <c r="C124" t="s">
        <v>75</v>
      </c>
      <c r="D124">
        <v>5202</v>
      </c>
      <c r="E124">
        <v>5368</v>
      </c>
      <c r="F124">
        <v>-3.1</v>
      </c>
      <c r="G124">
        <v>5368</v>
      </c>
      <c r="H124">
        <v>5</v>
      </c>
      <c r="I124">
        <v>18.100000000000001</v>
      </c>
      <c r="J124">
        <v>19.8</v>
      </c>
      <c r="K124">
        <v>49.2</v>
      </c>
      <c r="L124">
        <v>75.7</v>
      </c>
      <c r="M124">
        <v>22</v>
      </c>
      <c r="N124">
        <v>0.5</v>
      </c>
      <c r="O124">
        <v>0.2</v>
      </c>
      <c r="P124">
        <v>0</v>
      </c>
      <c r="Q124">
        <v>1.6</v>
      </c>
      <c r="R124">
        <v>3.9</v>
      </c>
      <c r="S124">
        <v>72.3</v>
      </c>
      <c r="T124">
        <v>89.1</v>
      </c>
      <c r="U124">
        <v>0</v>
      </c>
      <c r="V124">
        <v>0.3</v>
      </c>
      <c r="W124">
        <v>80.5</v>
      </c>
      <c r="X124">
        <v>7.4</v>
      </c>
      <c r="Y124">
        <v>391</v>
      </c>
      <c r="Z124">
        <v>24.9</v>
      </c>
      <c r="AA124">
        <v>2886</v>
      </c>
      <c r="AB124">
        <v>80</v>
      </c>
      <c r="AC124">
        <v>2.5</v>
      </c>
      <c r="AD124">
        <v>58300</v>
      </c>
      <c r="AE124">
        <v>2046</v>
      </c>
      <c r="AF124">
        <v>2.5499999999999998</v>
      </c>
      <c r="AG124">
        <v>17763</v>
      </c>
      <c r="AH124">
        <v>30980</v>
      </c>
      <c r="AI124">
        <v>14.9</v>
      </c>
      <c r="AJ124">
        <v>66</v>
      </c>
      <c r="AK124">
        <v>435</v>
      </c>
      <c r="AL124">
        <v>-2.5</v>
      </c>
      <c r="AM124">
        <v>191</v>
      </c>
      <c r="AN124">
        <v>0</v>
      </c>
      <c r="AO124">
        <v>0</v>
      </c>
      <c r="AP124">
        <v>0</v>
      </c>
      <c r="AQ124">
        <v>0</v>
      </c>
      <c r="AR124">
        <v>0</v>
      </c>
      <c r="AS124">
        <v>0</v>
      </c>
      <c r="AT124">
        <v>0</v>
      </c>
      <c r="AU124">
        <v>0</v>
      </c>
      <c r="AV124">
        <v>0</v>
      </c>
      <c r="AW124">
        <v>17859</v>
      </c>
      <c r="AX124">
        <v>3263</v>
      </c>
      <c r="AY124">
        <v>802</v>
      </c>
      <c r="AZ124">
        <v>0</v>
      </c>
      <c r="BA124">
        <v>628.58000000000004</v>
      </c>
      <c r="BB124">
        <v>8.5</v>
      </c>
    </row>
    <row r="125" spans="1:54" x14ac:dyDescent="0.3">
      <c r="A125">
        <v>5015</v>
      </c>
      <c r="B125" t="s">
        <v>124</v>
      </c>
      <c r="C125" t="s">
        <v>75</v>
      </c>
      <c r="D125">
        <v>27744</v>
      </c>
      <c r="E125">
        <v>27446</v>
      </c>
      <c r="F125">
        <v>1.1000000000000001</v>
      </c>
      <c r="G125">
        <v>27446</v>
      </c>
      <c r="H125">
        <v>5.5</v>
      </c>
      <c r="I125">
        <v>22.1</v>
      </c>
      <c r="J125">
        <v>21.1</v>
      </c>
      <c r="K125">
        <v>50.7</v>
      </c>
      <c r="L125">
        <v>94.5</v>
      </c>
      <c r="M125">
        <v>0.8</v>
      </c>
      <c r="N125">
        <v>1.3</v>
      </c>
      <c r="O125">
        <v>0.9</v>
      </c>
      <c r="P125">
        <v>0.6</v>
      </c>
      <c r="Q125">
        <v>2</v>
      </c>
      <c r="R125">
        <v>14.6</v>
      </c>
      <c r="S125">
        <v>81.099999999999994</v>
      </c>
      <c r="T125">
        <v>81</v>
      </c>
      <c r="U125">
        <v>6.8</v>
      </c>
      <c r="V125">
        <v>13.6</v>
      </c>
      <c r="W125">
        <v>84.6</v>
      </c>
      <c r="X125">
        <v>17.3</v>
      </c>
      <c r="Y125">
        <v>2961</v>
      </c>
      <c r="Z125">
        <v>19.100000000000001</v>
      </c>
      <c r="AA125">
        <v>13568</v>
      </c>
      <c r="AB125">
        <v>73.2</v>
      </c>
      <c r="AC125">
        <v>9.3000000000000007</v>
      </c>
      <c r="AD125">
        <v>120000</v>
      </c>
      <c r="AE125">
        <v>11019</v>
      </c>
      <c r="AF125">
        <v>2.4700000000000002</v>
      </c>
      <c r="AG125">
        <v>20637</v>
      </c>
      <c r="AH125">
        <v>36584</v>
      </c>
      <c r="AI125">
        <v>18.8</v>
      </c>
      <c r="AJ125">
        <v>698</v>
      </c>
      <c r="AK125">
        <v>8142</v>
      </c>
      <c r="AL125">
        <v>-1.8</v>
      </c>
      <c r="AM125">
        <v>2444</v>
      </c>
      <c r="AN125">
        <v>3078</v>
      </c>
      <c r="AO125">
        <v>0</v>
      </c>
      <c r="AP125">
        <v>0</v>
      </c>
      <c r="AQ125">
        <v>0</v>
      </c>
      <c r="AR125">
        <v>0</v>
      </c>
      <c r="AS125">
        <v>0</v>
      </c>
      <c r="AT125">
        <v>19.100000000000001</v>
      </c>
      <c r="AU125">
        <v>0</v>
      </c>
      <c r="AV125">
        <v>24110</v>
      </c>
      <c r="AW125">
        <v>265358</v>
      </c>
      <c r="AX125">
        <v>9728</v>
      </c>
      <c r="AY125">
        <v>53966</v>
      </c>
      <c r="AZ125">
        <v>10</v>
      </c>
      <c r="BA125">
        <v>630.09</v>
      </c>
      <c r="BB125">
        <v>43.6</v>
      </c>
    </row>
    <row r="126" spans="1:54" x14ac:dyDescent="0.3">
      <c r="A126">
        <v>5017</v>
      </c>
      <c r="B126" t="s">
        <v>123</v>
      </c>
      <c r="C126" t="s">
        <v>75</v>
      </c>
      <c r="D126">
        <v>11180</v>
      </c>
      <c r="E126">
        <v>11800</v>
      </c>
      <c r="F126">
        <v>-5.3</v>
      </c>
      <c r="G126">
        <v>11800</v>
      </c>
      <c r="H126">
        <v>6.7</v>
      </c>
      <c r="I126">
        <v>23.2</v>
      </c>
      <c r="J126">
        <v>19.2</v>
      </c>
      <c r="K126">
        <v>50.8</v>
      </c>
      <c r="L126">
        <v>43.5</v>
      </c>
      <c r="M126">
        <v>54.6</v>
      </c>
      <c r="N126">
        <v>0.5</v>
      </c>
      <c r="O126">
        <v>0.5</v>
      </c>
      <c r="P126">
        <v>0</v>
      </c>
      <c r="Q126">
        <v>0.9</v>
      </c>
      <c r="R126">
        <v>5.6</v>
      </c>
      <c r="S126">
        <v>39.200000000000003</v>
      </c>
      <c r="T126">
        <v>90.1</v>
      </c>
      <c r="U126">
        <v>3.3</v>
      </c>
      <c r="V126">
        <v>5</v>
      </c>
      <c r="W126">
        <v>74.2</v>
      </c>
      <c r="X126">
        <v>12.6</v>
      </c>
      <c r="Y126">
        <v>905</v>
      </c>
      <c r="Z126">
        <v>21.4</v>
      </c>
      <c r="AA126">
        <v>5403</v>
      </c>
      <c r="AB126">
        <v>66.3</v>
      </c>
      <c r="AC126">
        <v>9.6999999999999993</v>
      </c>
      <c r="AD126">
        <v>54700</v>
      </c>
      <c r="AE126">
        <v>4510</v>
      </c>
      <c r="AF126">
        <v>2.41</v>
      </c>
      <c r="AG126">
        <v>16538</v>
      </c>
      <c r="AH126">
        <v>26201</v>
      </c>
      <c r="AI126">
        <v>33</v>
      </c>
      <c r="AJ126">
        <v>225</v>
      </c>
      <c r="AK126">
        <v>2207</v>
      </c>
      <c r="AL126">
        <v>-5.5</v>
      </c>
      <c r="AM126">
        <v>551</v>
      </c>
      <c r="AN126">
        <v>916</v>
      </c>
      <c r="AO126">
        <v>12.2</v>
      </c>
      <c r="AP126">
        <v>0</v>
      </c>
      <c r="AQ126">
        <v>0</v>
      </c>
      <c r="AR126">
        <v>0</v>
      </c>
      <c r="AS126">
        <v>0</v>
      </c>
      <c r="AT126">
        <v>25.1</v>
      </c>
      <c r="AU126">
        <v>0</v>
      </c>
      <c r="AV126">
        <v>120552</v>
      </c>
      <c r="AW126">
        <v>67030</v>
      </c>
      <c r="AX126">
        <v>5446</v>
      </c>
      <c r="AY126">
        <v>6074</v>
      </c>
      <c r="AZ126">
        <v>6</v>
      </c>
      <c r="BA126">
        <v>644.29999999999995</v>
      </c>
      <c r="BB126">
        <v>18.3</v>
      </c>
    </row>
    <row r="127" spans="1:54" x14ac:dyDescent="0.3">
      <c r="A127">
        <v>5019</v>
      </c>
      <c r="B127" t="s">
        <v>122</v>
      </c>
      <c r="C127" t="s">
        <v>75</v>
      </c>
      <c r="D127">
        <v>22576</v>
      </c>
      <c r="E127">
        <v>22995</v>
      </c>
      <c r="F127">
        <v>-1.8</v>
      </c>
      <c r="G127">
        <v>22995</v>
      </c>
      <c r="H127">
        <v>4.9000000000000004</v>
      </c>
      <c r="I127">
        <v>19.2</v>
      </c>
      <c r="J127">
        <v>16.100000000000001</v>
      </c>
      <c r="K127">
        <v>52.1</v>
      </c>
      <c r="L127">
        <v>73.400000000000006</v>
      </c>
      <c r="M127">
        <v>24</v>
      </c>
      <c r="N127">
        <v>0.6</v>
      </c>
      <c r="O127">
        <v>0.7</v>
      </c>
      <c r="P127">
        <v>0</v>
      </c>
      <c r="Q127">
        <v>1.4</v>
      </c>
      <c r="R127">
        <v>4.4000000000000004</v>
      </c>
      <c r="S127">
        <v>69.599999999999994</v>
      </c>
      <c r="T127">
        <v>81.2</v>
      </c>
      <c r="U127">
        <v>2.6</v>
      </c>
      <c r="V127">
        <v>5.2</v>
      </c>
      <c r="W127">
        <v>86.2</v>
      </c>
      <c r="X127">
        <v>21.4</v>
      </c>
      <c r="Y127">
        <v>1804</v>
      </c>
      <c r="Z127">
        <v>19.899999999999999</v>
      </c>
      <c r="AA127">
        <v>10435</v>
      </c>
      <c r="AB127">
        <v>63.5</v>
      </c>
      <c r="AC127">
        <v>17.100000000000001</v>
      </c>
      <c r="AD127">
        <v>86600</v>
      </c>
      <c r="AE127">
        <v>8341</v>
      </c>
      <c r="AF127">
        <v>2.41</v>
      </c>
      <c r="AG127">
        <v>17960</v>
      </c>
      <c r="AH127">
        <v>32721</v>
      </c>
      <c r="AI127">
        <v>24.3</v>
      </c>
      <c r="AJ127">
        <v>498</v>
      </c>
      <c r="AK127">
        <v>6584</v>
      </c>
      <c r="AL127">
        <v>2.2000000000000002</v>
      </c>
      <c r="AM127">
        <v>1246</v>
      </c>
      <c r="AN127">
        <v>1689</v>
      </c>
      <c r="AO127">
        <v>0</v>
      </c>
      <c r="AP127">
        <v>0</v>
      </c>
      <c r="AQ127">
        <v>0</v>
      </c>
      <c r="AR127">
        <v>0</v>
      </c>
      <c r="AS127">
        <v>0</v>
      </c>
      <c r="AT127">
        <v>26.8</v>
      </c>
      <c r="AU127">
        <v>433867</v>
      </c>
      <c r="AV127">
        <v>0</v>
      </c>
      <c r="AW127">
        <v>247757</v>
      </c>
      <c r="AX127">
        <v>10461</v>
      </c>
      <c r="AY127">
        <v>32727</v>
      </c>
      <c r="AZ127">
        <v>3</v>
      </c>
      <c r="BA127">
        <v>866.07</v>
      </c>
      <c r="BB127">
        <v>26.6</v>
      </c>
    </row>
    <row r="128" spans="1:54" x14ac:dyDescent="0.3">
      <c r="A128">
        <v>5021</v>
      </c>
      <c r="B128" t="s">
        <v>60</v>
      </c>
      <c r="C128" t="s">
        <v>75</v>
      </c>
      <c r="D128">
        <v>15118</v>
      </c>
      <c r="E128">
        <v>16083</v>
      </c>
      <c r="F128">
        <v>-6</v>
      </c>
      <c r="G128">
        <v>16083</v>
      </c>
      <c r="H128">
        <v>4.3</v>
      </c>
      <c r="I128">
        <v>20.399999999999999</v>
      </c>
      <c r="J128">
        <v>21.4</v>
      </c>
      <c r="K128">
        <v>51.1</v>
      </c>
      <c r="L128">
        <v>97.4</v>
      </c>
      <c r="M128">
        <v>0.6</v>
      </c>
      <c r="N128">
        <v>0.4</v>
      </c>
      <c r="O128">
        <v>0.2</v>
      </c>
      <c r="P128">
        <v>0</v>
      </c>
      <c r="Q128">
        <v>1.3</v>
      </c>
      <c r="R128">
        <v>1.8</v>
      </c>
      <c r="S128">
        <v>95.7</v>
      </c>
      <c r="T128">
        <v>87.6</v>
      </c>
      <c r="U128">
        <v>0.9</v>
      </c>
      <c r="V128">
        <v>1.9</v>
      </c>
      <c r="W128">
        <v>76.099999999999994</v>
      </c>
      <c r="X128">
        <v>9.5</v>
      </c>
      <c r="Y128">
        <v>1230</v>
      </c>
      <c r="Z128">
        <v>22.8</v>
      </c>
      <c r="AA128">
        <v>8037</v>
      </c>
      <c r="AB128">
        <v>72.599999999999994</v>
      </c>
      <c r="AC128">
        <v>8.8000000000000007</v>
      </c>
      <c r="AD128">
        <v>62400</v>
      </c>
      <c r="AE128">
        <v>6814</v>
      </c>
      <c r="AF128">
        <v>2.2999999999999998</v>
      </c>
      <c r="AG128">
        <v>18509</v>
      </c>
      <c r="AH128">
        <v>31502</v>
      </c>
      <c r="AI128">
        <v>20.2</v>
      </c>
      <c r="AJ128">
        <v>307</v>
      </c>
      <c r="AK128">
        <v>2683</v>
      </c>
      <c r="AL128">
        <v>-6.4</v>
      </c>
      <c r="AM128">
        <v>814</v>
      </c>
      <c r="AN128">
        <v>1109</v>
      </c>
      <c r="AO128">
        <v>0</v>
      </c>
      <c r="AP128">
        <v>0</v>
      </c>
      <c r="AQ128">
        <v>0</v>
      </c>
      <c r="AR128">
        <v>0</v>
      </c>
      <c r="AS128">
        <v>0</v>
      </c>
      <c r="AT128">
        <v>25.2</v>
      </c>
      <c r="AU128">
        <v>111760</v>
      </c>
      <c r="AV128">
        <v>116882</v>
      </c>
      <c r="AW128">
        <v>132637</v>
      </c>
      <c r="AX128">
        <v>8255</v>
      </c>
      <c r="AY128">
        <v>6345</v>
      </c>
      <c r="AZ128">
        <v>3</v>
      </c>
      <c r="BA128">
        <v>639.47</v>
      </c>
      <c r="BB128">
        <v>25.2</v>
      </c>
    </row>
    <row r="129" spans="1:54" x14ac:dyDescent="0.3">
      <c r="A129">
        <v>5023</v>
      </c>
      <c r="B129" t="s">
        <v>59</v>
      </c>
      <c r="C129" t="s">
        <v>75</v>
      </c>
      <c r="D129">
        <v>25634</v>
      </c>
      <c r="E129">
        <v>25969</v>
      </c>
      <c r="F129">
        <v>-1.3</v>
      </c>
      <c r="G129">
        <v>25970</v>
      </c>
      <c r="H129">
        <v>4.8</v>
      </c>
      <c r="I129">
        <v>19.8</v>
      </c>
      <c r="J129">
        <v>25.4</v>
      </c>
      <c r="K129">
        <v>50.7</v>
      </c>
      <c r="L129">
        <v>97</v>
      </c>
      <c r="M129">
        <v>0.5</v>
      </c>
      <c r="N129">
        <v>0.7</v>
      </c>
      <c r="O129">
        <v>0.3</v>
      </c>
      <c r="P129">
        <v>0</v>
      </c>
      <c r="Q129">
        <v>1.4</v>
      </c>
      <c r="R129">
        <v>2.6</v>
      </c>
      <c r="S129">
        <v>94.8</v>
      </c>
      <c r="T129">
        <v>83</v>
      </c>
      <c r="U129">
        <v>2</v>
      </c>
      <c r="V129">
        <v>2.9</v>
      </c>
      <c r="W129">
        <v>84.5</v>
      </c>
      <c r="X129">
        <v>16.8</v>
      </c>
      <c r="Y129">
        <v>3158</v>
      </c>
      <c r="Z129">
        <v>24.9</v>
      </c>
      <c r="AA129">
        <v>15849</v>
      </c>
      <c r="AB129">
        <v>76.900000000000006</v>
      </c>
      <c r="AC129">
        <v>5</v>
      </c>
      <c r="AD129">
        <v>117900</v>
      </c>
      <c r="AE129">
        <v>10286</v>
      </c>
      <c r="AF129">
        <v>2.4700000000000002</v>
      </c>
      <c r="AG129">
        <v>23044</v>
      </c>
      <c r="AH129">
        <v>40246</v>
      </c>
      <c r="AI129">
        <v>15.8</v>
      </c>
      <c r="AJ129">
        <v>577</v>
      </c>
      <c r="AK129">
        <v>5882</v>
      </c>
      <c r="AL129">
        <v>-6.2</v>
      </c>
      <c r="AM129">
        <v>2143</v>
      </c>
      <c r="AN129">
        <v>3180</v>
      </c>
      <c r="AO129">
        <v>0</v>
      </c>
      <c r="AP129">
        <v>0</v>
      </c>
      <c r="AQ129">
        <v>0</v>
      </c>
      <c r="AR129">
        <v>0</v>
      </c>
      <c r="AS129">
        <v>0</v>
      </c>
      <c r="AT129">
        <v>27.1</v>
      </c>
      <c r="AU129">
        <v>205550</v>
      </c>
      <c r="AV129">
        <v>54394</v>
      </c>
      <c r="AW129">
        <v>282382</v>
      </c>
      <c r="AX129">
        <v>11169</v>
      </c>
      <c r="AY129">
        <v>29180</v>
      </c>
      <c r="AZ129">
        <v>26</v>
      </c>
      <c r="BA129">
        <v>553.69000000000005</v>
      </c>
      <c r="BB129">
        <v>46.9</v>
      </c>
    </row>
    <row r="130" spans="1:54" x14ac:dyDescent="0.3">
      <c r="A130">
        <v>5025</v>
      </c>
      <c r="B130" t="s">
        <v>121</v>
      </c>
      <c r="C130" t="s">
        <v>75</v>
      </c>
      <c r="D130">
        <v>8449</v>
      </c>
      <c r="E130">
        <v>8689</v>
      </c>
      <c r="F130">
        <v>-2.8</v>
      </c>
      <c r="G130">
        <v>8689</v>
      </c>
      <c r="H130">
        <v>5.0999999999999996</v>
      </c>
      <c r="I130">
        <v>23.4</v>
      </c>
      <c r="J130">
        <v>19.100000000000001</v>
      </c>
      <c r="K130">
        <v>51.1</v>
      </c>
      <c r="L130">
        <v>86.6</v>
      </c>
      <c r="M130">
        <v>11.4</v>
      </c>
      <c r="N130">
        <v>0.5</v>
      </c>
      <c r="O130">
        <v>0.1</v>
      </c>
      <c r="P130">
        <v>0</v>
      </c>
      <c r="Q130">
        <v>1.3</v>
      </c>
      <c r="R130">
        <v>2.2000000000000002</v>
      </c>
      <c r="S130">
        <v>84.7</v>
      </c>
      <c r="T130">
        <v>94.7</v>
      </c>
      <c r="U130">
        <v>0.4</v>
      </c>
      <c r="V130">
        <v>0.9</v>
      </c>
      <c r="W130">
        <v>84.8</v>
      </c>
      <c r="X130">
        <v>13.8</v>
      </c>
      <c r="Y130">
        <v>630</v>
      </c>
      <c r="Z130">
        <v>27.4</v>
      </c>
      <c r="AA130">
        <v>4048</v>
      </c>
      <c r="AB130">
        <v>77.5</v>
      </c>
      <c r="AC130">
        <v>3</v>
      </c>
      <c r="AD130">
        <v>78300</v>
      </c>
      <c r="AE130">
        <v>3346</v>
      </c>
      <c r="AF130">
        <v>2.56</v>
      </c>
      <c r="AG130">
        <v>20622</v>
      </c>
      <c r="AH130">
        <v>39420</v>
      </c>
      <c r="AI130">
        <v>17.7</v>
      </c>
      <c r="AJ130">
        <v>81</v>
      </c>
      <c r="AK130">
        <v>584</v>
      </c>
      <c r="AL130">
        <v>1.2</v>
      </c>
      <c r="AM130">
        <v>404</v>
      </c>
      <c r="AN130">
        <v>297</v>
      </c>
      <c r="AO130">
        <v>0</v>
      </c>
      <c r="AP130">
        <v>0</v>
      </c>
      <c r="AQ130">
        <v>0</v>
      </c>
      <c r="AR130">
        <v>0</v>
      </c>
      <c r="AS130">
        <v>0</v>
      </c>
      <c r="AT130">
        <v>0</v>
      </c>
      <c r="AU130">
        <v>0</v>
      </c>
      <c r="AV130">
        <v>1230</v>
      </c>
      <c r="AW130">
        <v>12265</v>
      </c>
      <c r="AX130">
        <v>1404</v>
      </c>
      <c r="AY130">
        <v>0</v>
      </c>
      <c r="AZ130">
        <v>0</v>
      </c>
      <c r="BA130">
        <v>597.78</v>
      </c>
      <c r="BB130">
        <v>14.5</v>
      </c>
    </row>
    <row r="131" spans="1:54" x14ac:dyDescent="0.3">
      <c r="A131">
        <v>5027</v>
      </c>
      <c r="B131" t="s">
        <v>120</v>
      </c>
      <c r="C131" t="s">
        <v>75</v>
      </c>
      <c r="D131">
        <v>23933</v>
      </c>
      <c r="E131">
        <v>24552</v>
      </c>
      <c r="F131">
        <v>-2.5</v>
      </c>
      <c r="G131">
        <v>24552</v>
      </c>
      <c r="H131">
        <v>5.8</v>
      </c>
      <c r="I131">
        <v>21.6</v>
      </c>
      <c r="J131">
        <v>16.600000000000001</v>
      </c>
      <c r="K131">
        <v>52</v>
      </c>
      <c r="L131">
        <v>61.1</v>
      </c>
      <c r="M131">
        <v>36.200000000000003</v>
      </c>
      <c r="N131">
        <v>0.5</v>
      </c>
      <c r="O131">
        <v>0.9</v>
      </c>
      <c r="P131">
        <v>0</v>
      </c>
      <c r="Q131">
        <v>1.3</v>
      </c>
      <c r="R131">
        <v>2.7</v>
      </c>
      <c r="S131">
        <v>59.4</v>
      </c>
      <c r="T131">
        <v>82.1</v>
      </c>
      <c r="U131">
        <v>2.9</v>
      </c>
      <c r="V131">
        <v>4.7</v>
      </c>
      <c r="W131">
        <v>85.4</v>
      </c>
      <c r="X131">
        <v>20.3</v>
      </c>
      <c r="Y131">
        <v>1508</v>
      </c>
      <c r="Z131">
        <v>16.600000000000001</v>
      </c>
      <c r="AA131">
        <v>11562</v>
      </c>
      <c r="AB131">
        <v>68.900000000000006</v>
      </c>
      <c r="AC131">
        <v>11.6</v>
      </c>
      <c r="AD131">
        <v>78900</v>
      </c>
      <c r="AE131">
        <v>9449</v>
      </c>
      <c r="AF131">
        <v>2.4300000000000002</v>
      </c>
      <c r="AG131">
        <v>19439</v>
      </c>
      <c r="AH131">
        <v>35128</v>
      </c>
      <c r="AI131">
        <v>25.4</v>
      </c>
      <c r="AJ131">
        <v>596</v>
      </c>
      <c r="AK131">
        <v>7538</v>
      </c>
      <c r="AL131">
        <v>-2.8</v>
      </c>
      <c r="AM131">
        <v>1215</v>
      </c>
      <c r="AN131">
        <v>1859</v>
      </c>
      <c r="AO131">
        <v>0</v>
      </c>
      <c r="AP131">
        <v>0</v>
      </c>
      <c r="AQ131">
        <v>0</v>
      </c>
      <c r="AR131">
        <v>0</v>
      </c>
      <c r="AS131">
        <v>0</v>
      </c>
      <c r="AT131">
        <v>23.1</v>
      </c>
      <c r="AU131">
        <v>1164275</v>
      </c>
      <c r="AV131">
        <v>0</v>
      </c>
      <c r="AW131">
        <v>197935</v>
      </c>
      <c r="AX131">
        <v>8143</v>
      </c>
      <c r="AY131">
        <v>21775</v>
      </c>
      <c r="AZ131">
        <v>49</v>
      </c>
      <c r="BA131">
        <v>766.05</v>
      </c>
      <c r="BB131">
        <v>32.1</v>
      </c>
    </row>
    <row r="132" spans="1:54" x14ac:dyDescent="0.3">
      <c r="A132">
        <v>5029</v>
      </c>
      <c r="B132" t="s">
        <v>119</v>
      </c>
      <c r="C132" t="s">
        <v>75</v>
      </c>
      <c r="D132">
        <v>21083</v>
      </c>
      <c r="E132">
        <v>21271</v>
      </c>
      <c r="F132">
        <v>-0.9</v>
      </c>
      <c r="G132">
        <v>21273</v>
      </c>
      <c r="H132">
        <v>5.9</v>
      </c>
      <c r="I132">
        <v>23.1</v>
      </c>
      <c r="J132">
        <v>18.3</v>
      </c>
      <c r="K132">
        <v>50.9</v>
      </c>
      <c r="L132">
        <v>85</v>
      </c>
      <c r="M132">
        <v>11.4</v>
      </c>
      <c r="N132">
        <v>0.8</v>
      </c>
      <c r="O132">
        <v>0.6</v>
      </c>
      <c r="P132">
        <v>0</v>
      </c>
      <c r="Q132">
        <v>2.1</v>
      </c>
      <c r="R132">
        <v>4</v>
      </c>
      <c r="S132">
        <v>81.5</v>
      </c>
      <c r="T132">
        <v>87.1</v>
      </c>
      <c r="U132">
        <v>1.9</v>
      </c>
      <c r="V132">
        <v>4.5</v>
      </c>
      <c r="W132">
        <v>84.5</v>
      </c>
      <c r="X132">
        <v>14.7</v>
      </c>
      <c r="Y132">
        <v>1534</v>
      </c>
      <c r="Z132">
        <v>22.2</v>
      </c>
      <c r="AA132">
        <v>9720</v>
      </c>
      <c r="AB132">
        <v>74</v>
      </c>
      <c r="AC132">
        <v>8.4</v>
      </c>
      <c r="AD132">
        <v>86100</v>
      </c>
      <c r="AE132">
        <v>8154</v>
      </c>
      <c r="AF132">
        <v>2.57</v>
      </c>
      <c r="AG132">
        <v>20040</v>
      </c>
      <c r="AH132">
        <v>35225</v>
      </c>
      <c r="AI132">
        <v>24</v>
      </c>
      <c r="AJ132">
        <v>409</v>
      </c>
      <c r="AK132">
        <v>4894</v>
      </c>
      <c r="AL132">
        <v>-2.5</v>
      </c>
      <c r="AM132">
        <v>1337</v>
      </c>
      <c r="AN132">
        <v>1876</v>
      </c>
      <c r="AO132">
        <v>0</v>
      </c>
      <c r="AP132">
        <v>0</v>
      </c>
      <c r="AQ132">
        <v>0</v>
      </c>
      <c r="AR132">
        <v>0</v>
      </c>
      <c r="AS132">
        <v>0</v>
      </c>
      <c r="AT132">
        <v>16.899999999999999</v>
      </c>
      <c r="AU132">
        <v>432551</v>
      </c>
      <c r="AV132">
        <v>124901</v>
      </c>
      <c r="AW132">
        <v>270351</v>
      </c>
      <c r="AX132">
        <v>13074</v>
      </c>
      <c r="AY132">
        <v>16218</v>
      </c>
      <c r="AZ132">
        <v>10</v>
      </c>
      <c r="BA132">
        <v>552.25</v>
      </c>
      <c r="BB132">
        <v>38.5</v>
      </c>
    </row>
    <row r="133" spans="1:54" x14ac:dyDescent="0.3">
      <c r="A133">
        <v>5031</v>
      </c>
      <c r="B133" t="s">
        <v>118</v>
      </c>
      <c r="C133" t="s">
        <v>75</v>
      </c>
      <c r="D133">
        <v>102518</v>
      </c>
      <c r="E133">
        <v>96443</v>
      </c>
      <c r="F133">
        <v>6.3</v>
      </c>
      <c r="G133">
        <v>96443</v>
      </c>
      <c r="H133">
        <v>6.9</v>
      </c>
      <c r="I133">
        <v>24.9</v>
      </c>
      <c r="J133">
        <v>13</v>
      </c>
      <c r="K133">
        <v>51.3</v>
      </c>
      <c r="L133">
        <v>82.2</v>
      </c>
      <c r="M133">
        <v>14.5</v>
      </c>
      <c r="N133">
        <v>0.6</v>
      </c>
      <c r="O133">
        <v>1.1000000000000001</v>
      </c>
      <c r="P133">
        <v>0.1</v>
      </c>
      <c r="Q133">
        <v>1.6</v>
      </c>
      <c r="R133">
        <v>4.7</v>
      </c>
      <c r="S133">
        <v>78</v>
      </c>
      <c r="T133">
        <v>76.900000000000006</v>
      </c>
      <c r="U133">
        <v>3.7</v>
      </c>
      <c r="V133">
        <v>5.2</v>
      </c>
      <c r="W133">
        <v>84.9</v>
      </c>
      <c r="X133">
        <v>24.4</v>
      </c>
      <c r="Y133">
        <v>6727</v>
      </c>
      <c r="Z133">
        <v>17.5</v>
      </c>
      <c r="AA133">
        <v>43311</v>
      </c>
      <c r="AB133">
        <v>58.3</v>
      </c>
      <c r="AC133">
        <v>21.1</v>
      </c>
      <c r="AD133">
        <v>120700</v>
      </c>
      <c r="AE133">
        <v>37834</v>
      </c>
      <c r="AF133">
        <v>2.5099999999999998</v>
      </c>
      <c r="AG133">
        <v>23138</v>
      </c>
      <c r="AH133">
        <v>41393</v>
      </c>
      <c r="AI133">
        <v>20.6</v>
      </c>
      <c r="AJ133">
        <v>2476</v>
      </c>
      <c r="AK133">
        <v>38113</v>
      </c>
      <c r="AL133">
        <v>0.6</v>
      </c>
      <c r="AM133">
        <v>7113</v>
      </c>
      <c r="AN133">
        <v>8387</v>
      </c>
      <c r="AO133">
        <v>0</v>
      </c>
      <c r="AP133">
        <v>0</v>
      </c>
      <c r="AQ133">
        <v>1.2</v>
      </c>
      <c r="AR133">
        <v>0</v>
      </c>
      <c r="AS133">
        <v>1.3</v>
      </c>
      <c r="AT133">
        <v>0</v>
      </c>
      <c r="AU133">
        <v>1830332</v>
      </c>
      <c r="AV133">
        <v>605938</v>
      </c>
      <c r="AW133">
        <v>1440936</v>
      </c>
      <c r="AX133">
        <v>15768</v>
      </c>
      <c r="AY133">
        <v>146652</v>
      </c>
      <c r="AZ133">
        <v>671</v>
      </c>
      <c r="BA133">
        <v>707.21</v>
      </c>
      <c r="BB133">
        <v>136.4</v>
      </c>
    </row>
    <row r="134" spans="1:54" x14ac:dyDescent="0.3">
      <c r="A134">
        <v>5033</v>
      </c>
      <c r="B134" t="s">
        <v>117</v>
      </c>
      <c r="C134" t="s">
        <v>75</v>
      </c>
      <c r="D134">
        <v>61697</v>
      </c>
      <c r="E134">
        <v>61948</v>
      </c>
      <c r="F134">
        <v>-0.4</v>
      </c>
      <c r="G134">
        <v>61948</v>
      </c>
      <c r="H134">
        <v>6</v>
      </c>
      <c r="I134">
        <v>25.1</v>
      </c>
      <c r="J134">
        <v>15.3</v>
      </c>
      <c r="K134">
        <v>50.7</v>
      </c>
      <c r="L134">
        <v>91.5</v>
      </c>
      <c r="M134">
        <v>1.6</v>
      </c>
      <c r="N134">
        <v>2.5</v>
      </c>
      <c r="O134">
        <v>1.6</v>
      </c>
      <c r="P134">
        <v>0.1</v>
      </c>
      <c r="Q134">
        <v>2.8</v>
      </c>
      <c r="R134">
        <v>6.7</v>
      </c>
      <c r="S134">
        <v>85.6</v>
      </c>
      <c r="T134">
        <v>85.1</v>
      </c>
      <c r="U134">
        <v>4.0999999999999996</v>
      </c>
      <c r="V134">
        <v>6.6</v>
      </c>
      <c r="W134">
        <v>82.2</v>
      </c>
      <c r="X134">
        <v>14.3</v>
      </c>
      <c r="Y134">
        <v>5321</v>
      </c>
      <c r="Z134">
        <v>22</v>
      </c>
      <c r="AA134">
        <v>26458</v>
      </c>
      <c r="AB134">
        <v>74.3</v>
      </c>
      <c r="AC134">
        <v>10.4</v>
      </c>
      <c r="AD134">
        <v>102800</v>
      </c>
      <c r="AE134">
        <v>23368</v>
      </c>
      <c r="AF134">
        <v>2.62</v>
      </c>
      <c r="AG134">
        <v>19477</v>
      </c>
      <c r="AH134">
        <v>39479</v>
      </c>
      <c r="AI134">
        <v>20.2</v>
      </c>
      <c r="AJ134">
        <v>1061</v>
      </c>
      <c r="AK134">
        <v>20016</v>
      </c>
      <c r="AL134">
        <v>-0.8</v>
      </c>
      <c r="AM134">
        <v>3573</v>
      </c>
      <c r="AN134">
        <v>4489</v>
      </c>
      <c r="AO134">
        <v>0</v>
      </c>
      <c r="AP134">
        <v>1.7</v>
      </c>
      <c r="AQ134">
        <v>1.1000000000000001</v>
      </c>
      <c r="AR134">
        <v>0</v>
      </c>
      <c r="AS134">
        <v>1.8</v>
      </c>
      <c r="AT134">
        <v>21.5</v>
      </c>
      <c r="AU134">
        <v>847991</v>
      </c>
      <c r="AV134">
        <v>0</v>
      </c>
      <c r="AW134">
        <v>452539</v>
      </c>
      <c r="AX134">
        <v>7666</v>
      </c>
      <c r="AY134">
        <v>53249</v>
      </c>
      <c r="AZ134">
        <v>43</v>
      </c>
      <c r="BA134">
        <v>593.09</v>
      </c>
      <c r="BB134">
        <v>104.4</v>
      </c>
    </row>
    <row r="135" spans="1:54" x14ac:dyDescent="0.3">
      <c r="A135">
        <v>5035</v>
      </c>
      <c r="B135" t="s">
        <v>116</v>
      </c>
      <c r="C135" t="s">
        <v>75</v>
      </c>
      <c r="D135">
        <v>49548</v>
      </c>
      <c r="E135">
        <v>50902</v>
      </c>
      <c r="F135">
        <v>-2.7</v>
      </c>
      <c r="G135">
        <v>50902</v>
      </c>
      <c r="H135">
        <v>7.7</v>
      </c>
      <c r="I135">
        <v>27.9</v>
      </c>
      <c r="J135">
        <v>12.1</v>
      </c>
      <c r="K135">
        <v>52.6</v>
      </c>
      <c r="L135">
        <v>45.9</v>
      </c>
      <c r="M135">
        <v>51.8</v>
      </c>
      <c r="N135">
        <v>0.4</v>
      </c>
      <c r="O135">
        <v>0.7</v>
      </c>
      <c r="P135">
        <v>0</v>
      </c>
      <c r="Q135">
        <v>1.2</v>
      </c>
      <c r="R135">
        <v>2.2999999999999998</v>
      </c>
      <c r="S135">
        <v>44.1</v>
      </c>
      <c r="T135">
        <v>82.3</v>
      </c>
      <c r="U135">
        <v>1.7</v>
      </c>
      <c r="V135">
        <v>2.9</v>
      </c>
      <c r="W135">
        <v>79.099999999999994</v>
      </c>
      <c r="X135">
        <v>13.9</v>
      </c>
      <c r="Y135">
        <v>3541</v>
      </c>
      <c r="Z135">
        <v>20.2</v>
      </c>
      <c r="AA135">
        <v>21624</v>
      </c>
      <c r="AB135">
        <v>56.3</v>
      </c>
      <c r="AC135">
        <v>21.5</v>
      </c>
      <c r="AD135">
        <v>99500</v>
      </c>
      <c r="AE135">
        <v>18309</v>
      </c>
      <c r="AF135">
        <v>2.72</v>
      </c>
      <c r="AG135">
        <v>19665</v>
      </c>
      <c r="AH135">
        <v>37751</v>
      </c>
      <c r="AI135">
        <v>26.3</v>
      </c>
      <c r="AJ135">
        <v>824</v>
      </c>
      <c r="AK135">
        <v>13445</v>
      </c>
      <c r="AL135">
        <v>1.2</v>
      </c>
      <c r="AM135">
        <v>3542</v>
      </c>
      <c r="AN135">
        <v>3399</v>
      </c>
      <c r="AO135">
        <v>22.6</v>
      </c>
      <c r="AP135">
        <v>0.9</v>
      </c>
      <c r="AQ135">
        <v>3.4</v>
      </c>
      <c r="AR135">
        <v>0</v>
      </c>
      <c r="AS135">
        <v>0</v>
      </c>
      <c r="AT135">
        <v>25.2</v>
      </c>
      <c r="AU135">
        <v>701251</v>
      </c>
      <c r="AV135">
        <v>795836</v>
      </c>
      <c r="AW135">
        <v>750517</v>
      </c>
      <c r="AX135">
        <v>14399</v>
      </c>
      <c r="AY135">
        <v>65142</v>
      </c>
      <c r="AZ135">
        <v>95</v>
      </c>
      <c r="BA135">
        <v>609.76</v>
      </c>
      <c r="BB135">
        <v>83.5</v>
      </c>
    </row>
    <row r="136" spans="1:54" x14ac:dyDescent="0.3">
      <c r="A136">
        <v>5037</v>
      </c>
      <c r="B136" t="s">
        <v>115</v>
      </c>
      <c r="C136" t="s">
        <v>75</v>
      </c>
      <c r="D136">
        <v>17227</v>
      </c>
      <c r="E136">
        <v>17866</v>
      </c>
      <c r="F136">
        <v>-3.6</v>
      </c>
      <c r="G136">
        <v>17870</v>
      </c>
      <c r="H136">
        <v>6.9</v>
      </c>
      <c r="I136">
        <v>24</v>
      </c>
      <c r="J136">
        <v>17.600000000000001</v>
      </c>
      <c r="K136">
        <v>51.4</v>
      </c>
      <c r="L136">
        <v>74.900000000000006</v>
      </c>
      <c r="M136">
        <v>22.9</v>
      </c>
      <c r="N136">
        <v>0.3</v>
      </c>
      <c r="O136">
        <v>0.5</v>
      </c>
      <c r="P136">
        <v>0</v>
      </c>
      <c r="Q136">
        <v>1.3</v>
      </c>
      <c r="R136">
        <v>1.9</v>
      </c>
      <c r="S136">
        <v>73.3</v>
      </c>
      <c r="T136">
        <v>88.6</v>
      </c>
      <c r="U136">
        <v>0.7</v>
      </c>
      <c r="V136">
        <v>1.2</v>
      </c>
      <c r="W136">
        <v>79</v>
      </c>
      <c r="X136">
        <v>11.4</v>
      </c>
      <c r="Y136">
        <v>1189</v>
      </c>
      <c r="Z136">
        <v>23.8</v>
      </c>
      <c r="AA136">
        <v>7888</v>
      </c>
      <c r="AB136">
        <v>65.400000000000006</v>
      </c>
      <c r="AC136">
        <v>10.4</v>
      </c>
      <c r="AD136">
        <v>78400</v>
      </c>
      <c r="AE136">
        <v>6818</v>
      </c>
      <c r="AF136">
        <v>2.57</v>
      </c>
      <c r="AG136">
        <v>18701</v>
      </c>
      <c r="AH136">
        <v>38085</v>
      </c>
      <c r="AI136">
        <v>17.399999999999999</v>
      </c>
      <c r="AJ136">
        <v>359</v>
      </c>
      <c r="AK136">
        <v>4100</v>
      </c>
      <c r="AL136">
        <v>1.8</v>
      </c>
      <c r="AM136">
        <v>1381</v>
      </c>
      <c r="AN136">
        <v>1589</v>
      </c>
      <c r="AO136">
        <v>0</v>
      </c>
      <c r="AP136">
        <v>0</v>
      </c>
      <c r="AQ136">
        <v>0</v>
      </c>
      <c r="AR136">
        <v>0</v>
      </c>
      <c r="AS136">
        <v>0</v>
      </c>
      <c r="AT136">
        <v>26.3</v>
      </c>
      <c r="AU136">
        <v>0</v>
      </c>
      <c r="AV136">
        <v>174748</v>
      </c>
      <c r="AW136">
        <v>185706</v>
      </c>
      <c r="AX136">
        <v>9970</v>
      </c>
      <c r="AY136">
        <v>12504</v>
      </c>
      <c r="AZ136">
        <v>18</v>
      </c>
      <c r="BA136">
        <v>616.38</v>
      </c>
      <c r="BB136">
        <v>29</v>
      </c>
    </row>
    <row r="137" spans="1:54" x14ac:dyDescent="0.3">
      <c r="A137">
        <v>5039</v>
      </c>
      <c r="B137" t="s">
        <v>50</v>
      </c>
      <c r="C137" t="s">
        <v>75</v>
      </c>
      <c r="D137">
        <v>7755</v>
      </c>
      <c r="E137">
        <v>8116</v>
      </c>
      <c r="F137">
        <v>-4.4000000000000004</v>
      </c>
      <c r="G137">
        <v>8116</v>
      </c>
      <c r="H137">
        <v>5.5</v>
      </c>
      <c r="I137">
        <v>22.3</v>
      </c>
      <c r="J137">
        <v>20.5</v>
      </c>
      <c r="K137">
        <v>51.7</v>
      </c>
      <c r="L137">
        <v>56.4</v>
      </c>
      <c r="M137">
        <v>41.3</v>
      </c>
      <c r="N137">
        <v>0.5</v>
      </c>
      <c r="O137">
        <v>0.2</v>
      </c>
      <c r="P137">
        <v>0</v>
      </c>
      <c r="Q137">
        <v>1.5</v>
      </c>
      <c r="R137">
        <v>2.7</v>
      </c>
      <c r="S137">
        <v>54.1</v>
      </c>
      <c r="T137">
        <v>88.1</v>
      </c>
      <c r="U137">
        <v>2.5</v>
      </c>
      <c r="V137">
        <v>3.4</v>
      </c>
      <c r="W137">
        <v>82.1</v>
      </c>
      <c r="X137">
        <v>10.199999999999999</v>
      </c>
      <c r="Y137">
        <v>444</v>
      </c>
      <c r="Z137">
        <v>20.2</v>
      </c>
      <c r="AA137">
        <v>4289</v>
      </c>
      <c r="AB137">
        <v>66.400000000000006</v>
      </c>
      <c r="AC137">
        <v>8.9</v>
      </c>
      <c r="AD137">
        <v>59200</v>
      </c>
      <c r="AE137">
        <v>3269</v>
      </c>
      <c r="AF137">
        <v>2.3199999999999998</v>
      </c>
      <c r="AG137">
        <v>16838</v>
      </c>
      <c r="AH137">
        <v>28931</v>
      </c>
      <c r="AI137">
        <v>19.7</v>
      </c>
      <c r="AJ137">
        <v>195</v>
      </c>
      <c r="AK137">
        <v>2305</v>
      </c>
      <c r="AL137">
        <v>-7.1</v>
      </c>
      <c r="AM137">
        <v>364</v>
      </c>
      <c r="AN137">
        <v>459</v>
      </c>
      <c r="AO137">
        <v>9.6</v>
      </c>
      <c r="AP137">
        <v>0</v>
      </c>
      <c r="AQ137">
        <v>0</v>
      </c>
      <c r="AR137">
        <v>0</v>
      </c>
      <c r="AS137">
        <v>0</v>
      </c>
      <c r="AT137">
        <v>12.9</v>
      </c>
      <c r="AU137">
        <v>184521</v>
      </c>
      <c r="AV137">
        <v>10852</v>
      </c>
      <c r="AW137">
        <v>79676</v>
      </c>
      <c r="AX137">
        <v>9727</v>
      </c>
      <c r="AY137">
        <v>4648</v>
      </c>
      <c r="AZ137">
        <v>1</v>
      </c>
      <c r="BA137">
        <v>667.39</v>
      </c>
      <c r="BB137">
        <v>12.2</v>
      </c>
    </row>
    <row r="138" spans="1:54" x14ac:dyDescent="0.3">
      <c r="A138">
        <v>5041</v>
      </c>
      <c r="B138" t="s">
        <v>114</v>
      </c>
      <c r="C138" t="s">
        <v>75</v>
      </c>
      <c r="D138">
        <v>12264</v>
      </c>
      <c r="E138">
        <v>13008</v>
      </c>
      <c r="F138">
        <v>-5.7</v>
      </c>
      <c r="G138">
        <v>13008</v>
      </c>
      <c r="H138">
        <v>6.8</v>
      </c>
      <c r="I138">
        <v>25.6</v>
      </c>
      <c r="J138">
        <v>17.100000000000001</v>
      </c>
      <c r="K138">
        <v>53.2</v>
      </c>
      <c r="L138">
        <v>50.1</v>
      </c>
      <c r="M138">
        <v>47.9</v>
      </c>
      <c r="N138">
        <v>0.4</v>
      </c>
      <c r="O138">
        <v>0.4</v>
      </c>
      <c r="P138">
        <v>0.1</v>
      </c>
      <c r="Q138">
        <v>1</v>
      </c>
      <c r="R138">
        <v>4.8</v>
      </c>
      <c r="S138">
        <v>46.6</v>
      </c>
      <c r="T138">
        <v>89.1</v>
      </c>
      <c r="U138">
        <v>1.8</v>
      </c>
      <c r="V138">
        <v>4.0999999999999996</v>
      </c>
      <c r="W138">
        <v>76.900000000000006</v>
      </c>
      <c r="X138">
        <v>12.7</v>
      </c>
      <c r="Y138">
        <v>754</v>
      </c>
      <c r="Z138">
        <v>21.5</v>
      </c>
      <c r="AA138">
        <v>6306</v>
      </c>
      <c r="AB138">
        <v>55.9</v>
      </c>
      <c r="AC138">
        <v>17.3</v>
      </c>
      <c r="AD138">
        <v>55100</v>
      </c>
      <c r="AE138">
        <v>5305</v>
      </c>
      <c r="AF138">
        <v>2.39</v>
      </c>
      <c r="AG138">
        <v>19822</v>
      </c>
      <c r="AH138">
        <v>28680</v>
      </c>
      <c r="AI138">
        <v>30.1</v>
      </c>
      <c r="AJ138">
        <v>312</v>
      </c>
      <c r="AK138">
        <v>3412</v>
      </c>
      <c r="AL138">
        <v>1</v>
      </c>
      <c r="AM138">
        <v>732</v>
      </c>
      <c r="AN138">
        <v>840</v>
      </c>
      <c r="AO138">
        <v>0</v>
      </c>
      <c r="AP138">
        <v>0</v>
      </c>
      <c r="AQ138">
        <v>0</v>
      </c>
      <c r="AR138">
        <v>0</v>
      </c>
      <c r="AS138">
        <v>0</v>
      </c>
      <c r="AT138">
        <v>27.4</v>
      </c>
      <c r="AU138">
        <v>400820</v>
      </c>
      <c r="AV138">
        <v>230922</v>
      </c>
      <c r="AW138">
        <v>119201</v>
      </c>
      <c r="AX138">
        <v>8691</v>
      </c>
      <c r="AY138">
        <v>9790</v>
      </c>
      <c r="AZ138">
        <v>7</v>
      </c>
      <c r="BA138">
        <v>768.15</v>
      </c>
      <c r="BB138">
        <v>16.899999999999999</v>
      </c>
    </row>
    <row r="139" spans="1:54" x14ac:dyDescent="0.3">
      <c r="A139">
        <v>5043</v>
      </c>
      <c r="B139" t="s">
        <v>113</v>
      </c>
      <c r="C139" t="s">
        <v>75</v>
      </c>
      <c r="D139">
        <v>18622</v>
      </c>
      <c r="E139">
        <v>18509</v>
      </c>
      <c r="F139">
        <v>0.6</v>
      </c>
      <c r="G139">
        <v>18509</v>
      </c>
      <c r="H139">
        <v>6.3</v>
      </c>
      <c r="I139">
        <v>22.4</v>
      </c>
      <c r="J139">
        <v>16.100000000000001</v>
      </c>
      <c r="K139">
        <v>51.2</v>
      </c>
      <c r="L139">
        <v>69.599999999999994</v>
      </c>
      <c r="M139">
        <v>28</v>
      </c>
      <c r="N139">
        <v>0.4</v>
      </c>
      <c r="O139">
        <v>0.9</v>
      </c>
      <c r="P139">
        <v>0</v>
      </c>
      <c r="Q139">
        <v>1.1000000000000001</v>
      </c>
      <c r="R139">
        <v>2.9</v>
      </c>
      <c r="S139">
        <v>67</v>
      </c>
      <c r="T139">
        <v>85.9</v>
      </c>
      <c r="U139">
        <v>1.9</v>
      </c>
      <c r="V139">
        <v>3.4</v>
      </c>
      <c r="W139">
        <v>81.3</v>
      </c>
      <c r="X139">
        <v>19.100000000000001</v>
      </c>
      <c r="Y139">
        <v>983</v>
      </c>
      <c r="Z139">
        <v>20.8</v>
      </c>
      <c r="AA139">
        <v>8481</v>
      </c>
      <c r="AB139">
        <v>61.2</v>
      </c>
      <c r="AC139">
        <v>13.4</v>
      </c>
      <c r="AD139">
        <v>83300</v>
      </c>
      <c r="AE139">
        <v>7496</v>
      </c>
      <c r="AF139">
        <v>2.37</v>
      </c>
      <c r="AG139">
        <v>17057</v>
      </c>
      <c r="AH139">
        <v>31171</v>
      </c>
      <c r="AI139">
        <v>28.5</v>
      </c>
      <c r="AJ139">
        <v>405</v>
      </c>
      <c r="AK139">
        <v>4478</v>
      </c>
      <c r="AL139">
        <v>-0.9</v>
      </c>
      <c r="AM139">
        <v>1006</v>
      </c>
      <c r="AN139">
        <v>1460</v>
      </c>
      <c r="AO139">
        <v>6.4</v>
      </c>
      <c r="AP139">
        <v>0</v>
      </c>
      <c r="AQ139">
        <v>0</v>
      </c>
      <c r="AR139">
        <v>0</v>
      </c>
      <c r="AS139">
        <v>0</v>
      </c>
      <c r="AT139">
        <v>0</v>
      </c>
      <c r="AU139">
        <v>156135</v>
      </c>
      <c r="AV139">
        <v>87552</v>
      </c>
      <c r="AW139">
        <v>198993</v>
      </c>
      <c r="AX139">
        <v>10645</v>
      </c>
      <c r="AY139">
        <v>19657</v>
      </c>
      <c r="AZ139">
        <v>4</v>
      </c>
      <c r="BA139">
        <v>828.36</v>
      </c>
      <c r="BB139">
        <v>22.3</v>
      </c>
    </row>
    <row r="140" spans="1:54" x14ac:dyDescent="0.3">
      <c r="A140">
        <v>5045</v>
      </c>
      <c r="B140" t="s">
        <v>112</v>
      </c>
      <c r="C140" t="s">
        <v>75</v>
      </c>
      <c r="D140">
        <v>120768</v>
      </c>
      <c r="E140">
        <v>113237</v>
      </c>
      <c r="F140">
        <v>6.7</v>
      </c>
      <c r="G140">
        <v>113237</v>
      </c>
      <c r="H140">
        <v>6.6</v>
      </c>
      <c r="I140">
        <v>23.9</v>
      </c>
      <c r="J140">
        <v>11.2</v>
      </c>
      <c r="K140">
        <v>51.1</v>
      </c>
      <c r="L140">
        <v>84.6</v>
      </c>
      <c r="M140">
        <v>11.3</v>
      </c>
      <c r="N140">
        <v>0.7</v>
      </c>
      <c r="O140">
        <v>1.2</v>
      </c>
      <c r="P140">
        <v>0.1</v>
      </c>
      <c r="Q140">
        <v>2</v>
      </c>
      <c r="R140">
        <v>4.0999999999999996</v>
      </c>
      <c r="S140">
        <v>81.099999999999994</v>
      </c>
      <c r="T140">
        <v>81.8</v>
      </c>
      <c r="U140">
        <v>2.9</v>
      </c>
      <c r="V140">
        <v>4.8</v>
      </c>
      <c r="W140">
        <v>89.4</v>
      </c>
      <c r="X140">
        <v>27.2</v>
      </c>
      <c r="Y140">
        <v>8027</v>
      </c>
      <c r="Z140">
        <v>24.2</v>
      </c>
      <c r="AA140">
        <v>48849</v>
      </c>
      <c r="AB140">
        <v>65.2</v>
      </c>
      <c r="AC140">
        <v>19.600000000000001</v>
      </c>
      <c r="AD140">
        <v>137800</v>
      </c>
      <c r="AE140">
        <v>42413</v>
      </c>
      <c r="AF140">
        <v>2.62</v>
      </c>
      <c r="AG140">
        <v>24401</v>
      </c>
      <c r="AH140">
        <v>50314</v>
      </c>
      <c r="AI140">
        <v>14.6</v>
      </c>
      <c r="AJ140">
        <v>2439</v>
      </c>
      <c r="AK140">
        <v>35228</v>
      </c>
      <c r="AL140">
        <v>-1.6</v>
      </c>
      <c r="AM140">
        <v>7738</v>
      </c>
      <c r="AN140">
        <v>9464</v>
      </c>
      <c r="AO140">
        <v>4.5</v>
      </c>
      <c r="AP140">
        <v>0</v>
      </c>
      <c r="AQ140">
        <v>0.7</v>
      </c>
      <c r="AR140">
        <v>0</v>
      </c>
      <c r="AS140">
        <v>3.6</v>
      </c>
      <c r="AT140">
        <v>24.4</v>
      </c>
      <c r="AU140">
        <v>1587628</v>
      </c>
      <c r="AV140">
        <v>266098</v>
      </c>
      <c r="AW140">
        <v>1227650</v>
      </c>
      <c r="AX140">
        <v>11730</v>
      </c>
      <c r="AY140">
        <v>137881</v>
      </c>
      <c r="AZ140">
        <v>341</v>
      </c>
      <c r="BA140">
        <v>647.88</v>
      </c>
      <c r="BB140">
        <v>174.8</v>
      </c>
    </row>
    <row r="141" spans="1:54" x14ac:dyDescent="0.3">
      <c r="A141">
        <v>5047</v>
      </c>
      <c r="B141" t="s">
        <v>45</v>
      </c>
      <c r="C141" t="s">
        <v>75</v>
      </c>
      <c r="D141">
        <v>17805</v>
      </c>
      <c r="E141">
        <v>18125</v>
      </c>
      <c r="F141">
        <v>-1.8</v>
      </c>
      <c r="G141">
        <v>18125</v>
      </c>
      <c r="H141">
        <v>5.9</v>
      </c>
      <c r="I141">
        <v>23.6</v>
      </c>
      <c r="J141">
        <v>18</v>
      </c>
      <c r="K141">
        <v>50.5</v>
      </c>
      <c r="L141">
        <v>95.2</v>
      </c>
      <c r="M141">
        <v>0.9</v>
      </c>
      <c r="N141">
        <v>1.3</v>
      </c>
      <c r="O141">
        <v>0.9</v>
      </c>
      <c r="P141">
        <v>0.1</v>
      </c>
      <c r="Q141">
        <v>1.6</v>
      </c>
      <c r="R141">
        <v>3</v>
      </c>
      <c r="S141">
        <v>92.5</v>
      </c>
      <c r="T141">
        <v>85</v>
      </c>
      <c r="U141">
        <v>0.8</v>
      </c>
      <c r="V141">
        <v>1.8</v>
      </c>
      <c r="W141">
        <v>82.1</v>
      </c>
      <c r="X141">
        <v>12.4</v>
      </c>
      <c r="Y141">
        <v>1643</v>
      </c>
      <c r="Z141">
        <v>25</v>
      </c>
      <c r="AA141">
        <v>8024</v>
      </c>
      <c r="AB141">
        <v>74</v>
      </c>
      <c r="AC141">
        <v>3.4</v>
      </c>
      <c r="AD141">
        <v>93000</v>
      </c>
      <c r="AE141">
        <v>6769</v>
      </c>
      <c r="AF141">
        <v>2.61</v>
      </c>
      <c r="AG141">
        <v>19135</v>
      </c>
      <c r="AH141">
        <v>36766</v>
      </c>
      <c r="AI141">
        <v>20.5</v>
      </c>
      <c r="AJ141">
        <v>278</v>
      </c>
      <c r="AK141">
        <v>3424</v>
      </c>
      <c r="AL141">
        <v>1.1000000000000001</v>
      </c>
      <c r="AM141">
        <v>1025</v>
      </c>
      <c r="AN141">
        <v>1139</v>
      </c>
      <c r="AO141">
        <v>0</v>
      </c>
      <c r="AP141">
        <v>0</v>
      </c>
      <c r="AQ141">
        <v>0</v>
      </c>
      <c r="AR141">
        <v>0</v>
      </c>
      <c r="AS141">
        <v>0</v>
      </c>
      <c r="AT141">
        <v>19.600000000000001</v>
      </c>
      <c r="AU141">
        <v>327694</v>
      </c>
      <c r="AV141">
        <v>3128</v>
      </c>
      <c r="AW141">
        <v>140227</v>
      </c>
      <c r="AX141">
        <v>7748</v>
      </c>
      <c r="AY141">
        <v>10416</v>
      </c>
      <c r="AZ141">
        <v>0</v>
      </c>
      <c r="BA141">
        <v>608.86</v>
      </c>
      <c r="BB141">
        <v>29.8</v>
      </c>
    </row>
    <row r="142" spans="1:54" x14ac:dyDescent="0.3">
      <c r="A142">
        <v>5049</v>
      </c>
      <c r="B142" t="s">
        <v>111</v>
      </c>
      <c r="C142" t="s">
        <v>75</v>
      </c>
      <c r="D142">
        <v>12125</v>
      </c>
      <c r="E142">
        <v>12245</v>
      </c>
      <c r="F142">
        <v>-1</v>
      </c>
      <c r="G142">
        <v>12245</v>
      </c>
      <c r="H142">
        <v>4.8</v>
      </c>
      <c r="I142">
        <v>20.399999999999999</v>
      </c>
      <c r="J142">
        <v>25.4</v>
      </c>
      <c r="K142">
        <v>50.5</v>
      </c>
      <c r="L142">
        <v>96.8</v>
      </c>
      <c r="M142">
        <v>0.6</v>
      </c>
      <c r="N142">
        <v>0.7</v>
      </c>
      <c r="O142">
        <v>0.3</v>
      </c>
      <c r="P142">
        <v>0</v>
      </c>
      <c r="Q142">
        <v>1.6</v>
      </c>
      <c r="R142">
        <v>1.2</v>
      </c>
      <c r="S142">
        <v>95.8</v>
      </c>
      <c r="T142">
        <v>83.2</v>
      </c>
      <c r="U142">
        <v>1.1000000000000001</v>
      </c>
      <c r="V142">
        <v>1.5</v>
      </c>
      <c r="W142">
        <v>83.7</v>
      </c>
      <c r="X142">
        <v>10</v>
      </c>
      <c r="Y142">
        <v>1358</v>
      </c>
      <c r="Z142">
        <v>25.5</v>
      </c>
      <c r="AA142">
        <v>6762</v>
      </c>
      <c r="AB142">
        <v>78.099999999999994</v>
      </c>
      <c r="AC142">
        <v>4.3</v>
      </c>
      <c r="AD142">
        <v>88200</v>
      </c>
      <c r="AE142">
        <v>5140</v>
      </c>
      <c r="AF142">
        <v>2.35</v>
      </c>
      <c r="AG142">
        <v>19326</v>
      </c>
      <c r="AH142">
        <v>35522</v>
      </c>
      <c r="AI142">
        <v>18.7</v>
      </c>
      <c r="AJ142">
        <v>162</v>
      </c>
      <c r="AK142">
        <v>1460</v>
      </c>
      <c r="AL142">
        <v>-4.5</v>
      </c>
      <c r="AM142">
        <v>790</v>
      </c>
      <c r="AN142">
        <v>1047</v>
      </c>
      <c r="AO142">
        <v>0</v>
      </c>
      <c r="AP142">
        <v>0</v>
      </c>
      <c r="AQ142">
        <v>0</v>
      </c>
      <c r="AR142">
        <v>0</v>
      </c>
      <c r="AS142">
        <v>0</v>
      </c>
      <c r="AT142">
        <v>21.9</v>
      </c>
      <c r="AU142">
        <v>0</v>
      </c>
      <c r="AV142">
        <v>8179</v>
      </c>
      <c r="AW142">
        <v>42434</v>
      </c>
      <c r="AX142">
        <v>3598</v>
      </c>
      <c r="AY142">
        <v>5299</v>
      </c>
      <c r="AZ142">
        <v>1</v>
      </c>
      <c r="BA142">
        <v>618.19000000000005</v>
      </c>
      <c r="BB142">
        <v>19.8</v>
      </c>
    </row>
    <row r="143" spans="1:54" x14ac:dyDescent="0.3">
      <c r="A143">
        <v>5051</v>
      </c>
      <c r="B143" t="s">
        <v>110</v>
      </c>
      <c r="C143" t="s">
        <v>75</v>
      </c>
      <c r="D143">
        <v>97322</v>
      </c>
      <c r="E143">
        <v>96024</v>
      </c>
      <c r="F143">
        <v>1.4</v>
      </c>
      <c r="G143">
        <v>96024</v>
      </c>
      <c r="H143">
        <v>5.7</v>
      </c>
      <c r="I143">
        <v>20.9</v>
      </c>
      <c r="J143">
        <v>21.7</v>
      </c>
      <c r="K143">
        <v>51.7</v>
      </c>
      <c r="L143">
        <v>87.7</v>
      </c>
      <c r="M143">
        <v>8.5</v>
      </c>
      <c r="N143">
        <v>0.7</v>
      </c>
      <c r="O143">
        <v>0.8</v>
      </c>
      <c r="P143">
        <v>0.1</v>
      </c>
      <c r="Q143">
        <v>2.2999999999999998</v>
      </c>
      <c r="R143">
        <v>5.3</v>
      </c>
      <c r="S143">
        <v>82.9</v>
      </c>
      <c r="T143">
        <v>83.5</v>
      </c>
      <c r="U143">
        <v>3.6</v>
      </c>
      <c r="V143">
        <v>5.6</v>
      </c>
      <c r="W143">
        <v>86.8</v>
      </c>
      <c r="X143">
        <v>20.9</v>
      </c>
      <c r="Y143">
        <v>10575</v>
      </c>
      <c r="Z143">
        <v>21.7</v>
      </c>
      <c r="AA143">
        <v>50542</v>
      </c>
      <c r="AB143">
        <v>68.599999999999994</v>
      </c>
      <c r="AC143">
        <v>17.2</v>
      </c>
      <c r="AD143">
        <v>130500</v>
      </c>
      <c r="AE143">
        <v>39881</v>
      </c>
      <c r="AF143">
        <v>2.37</v>
      </c>
      <c r="AG143">
        <v>23170</v>
      </c>
      <c r="AH143">
        <v>39162</v>
      </c>
      <c r="AI143">
        <v>20.7</v>
      </c>
      <c r="AJ143">
        <v>2696</v>
      </c>
      <c r="AK143">
        <v>32235</v>
      </c>
      <c r="AL143">
        <v>-0.3</v>
      </c>
      <c r="AM143">
        <v>7724</v>
      </c>
      <c r="AN143">
        <v>10369</v>
      </c>
      <c r="AO143">
        <v>2</v>
      </c>
      <c r="AP143">
        <v>0.9</v>
      </c>
      <c r="AQ143">
        <v>0</v>
      </c>
      <c r="AR143">
        <v>0</v>
      </c>
      <c r="AS143">
        <v>2.2999999999999998</v>
      </c>
      <c r="AT143">
        <v>22.8</v>
      </c>
      <c r="AU143">
        <v>661675</v>
      </c>
      <c r="AV143">
        <v>0</v>
      </c>
      <c r="AW143">
        <v>1443438</v>
      </c>
      <c r="AX143">
        <v>14958</v>
      </c>
      <c r="AY143">
        <v>203277</v>
      </c>
      <c r="AZ143">
        <v>43</v>
      </c>
      <c r="BA143">
        <v>677.78</v>
      </c>
      <c r="BB143">
        <v>141.69999999999999</v>
      </c>
    </row>
    <row r="144" spans="1:54" x14ac:dyDescent="0.3">
      <c r="A144">
        <v>5053</v>
      </c>
      <c r="B144" t="s">
        <v>109</v>
      </c>
      <c r="C144" t="s">
        <v>75</v>
      </c>
      <c r="D144">
        <v>18144</v>
      </c>
      <c r="E144">
        <v>17853</v>
      </c>
      <c r="F144">
        <v>1.6</v>
      </c>
      <c r="G144">
        <v>17853</v>
      </c>
      <c r="H144">
        <v>5.7</v>
      </c>
      <c r="I144">
        <v>23.5</v>
      </c>
      <c r="J144">
        <v>16.100000000000001</v>
      </c>
      <c r="K144">
        <v>50.3</v>
      </c>
      <c r="L144">
        <v>94.8</v>
      </c>
      <c r="M144">
        <v>2.8</v>
      </c>
      <c r="N144">
        <v>0.5</v>
      </c>
      <c r="O144">
        <v>0.4</v>
      </c>
      <c r="P144">
        <v>0</v>
      </c>
      <c r="Q144">
        <v>1.4</v>
      </c>
      <c r="R144">
        <v>2.6</v>
      </c>
      <c r="S144">
        <v>92.7</v>
      </c>
      <c r="T144">
        <v>90.3</v>
      </c>
      <c r="U144">
        <v>1.9</v>
      </c>
      <c r="V144">
        <v>3.1</v>
      </c>
      <c r="W144">
        <v>84.9</v>
      </c>
      <c r="X144">
        <v>17.600000000000001</v>
      </c>
      <c r="Y144">
        <v>1594</v>
      </c>
      <c r="Z144">
        <v>29.9</v>
      </c>
      <c r="AA144">
        <v>7837</v>
      </c>
      <c r="AB144">
        <v>77.8</v>
      </c>
      <c r="AC144">
        <v>4.7</v>
      </c>
      <c r="AD144">
        <v>100800</v>
      </c>
      <c r="AE144">
        <v>6855</v>
      </c>
      <c r="AF144">
        <v>2.59</v>
      </c>
      <c r="AG144">
        <v>23239</v>
      </c>
      <c r="AH144">
        <v>49004</v>
      </c>
      <c r="AI144">
        <v>9.9</v>
      </c>
      <c r="AJ144">
        <v>274</v>
      </c>
      <c r="AK144">
        <v>2876</v>
      </c>
      <c r="AL144">
        <v>2.8</v>
      </c>
      <c r="AM144">
        <v>1155</v>
      </c>
      <c r="AN144">
        <v>1696</v>
      </c>
      <c r="AO144">
        <v>0</v>
      </c>
      <c r="AP144">
        <v>0</v>
      </c>
      <c r="AQ144">
        <v>0</v>
      </c>
      <c r="AR144">
        <v>0</v>
      </c>
      <c r="AS144">
        <v>0</v>
      </c>
      <c r="AT144">
        <v>25.4</v>
      </c>
      <c r="AU144">
        <v>489875</v>
      </c>
      <c r="AV144">
        <v>48526</v>
      </c>
      <c r="AW144">
        <v>107622</v>
      </c>
      <c r="AX144">
        <v>6148</v>
      </c>
      <c r="AY144">
        <v>10188</v>
      </c>
      <c r="AZ144">
        <v>9</v>
      </c>
      <c r="BA144">
        <v>631.80999999999995</v>
      </c>
      <c r="BB144">
        <v>28.3</v>
      </c>
    </row>
    <row r="145" spans="1:54" x14ac:dyDescent="0.3">
      <c r="A145">
        <v>5055</v>
      </c>
      <c r="B145" t="s">
        <v>43</v>
      </c>
      <c r="C145" t="s">
        <v>75</v>
      </c>
      <c r="D145">
        <v>43694</v>
      </c>
      <c r="E145">
        <v>42090</v>
      </c>
      <c r="F145">
        <v>3.8</v>
      </c>
      <c r="G145">
        <v>42090</v>
      </c>
      <c r="H145">
        <v>6.6</v>
      </c>
      <c r="I145">
        <v>24.6</v>
      </c>
      <c r="J145">
        <v>15</v>
      </c>
      <c r="K145">
        <v>50.8</v>
      </c>
      <c r="L145">
        <v>96.9</v>
      </c>
      <c r="M145">
        <v>0.9</v>
      </c>
      <c r="N145">
        <v>0.5</v>
      </c>
      <c r="O145">
        <v>0.3</v>
      </c>
      <c r="P145">
        <v>0</v>
      </c>
      <c r="Q145">
        <v>1.4</v>
      </c>
      <c r="R145">
        <v>2.7</v>
      </c>
      <c r="S145">
        <v>94.5</v>
      </c>
      <c r="T145">
        <v>81.599999999999994</v>
      </c>
      <c r="U145">
        <v>1.1000000000000001</v>
      </c>
      <c r="V145">
        <v>2.5</v>
      </c>
      <c r="W145">
        <v>82.8</v>
      </c>
      <c r="X145">
        <v>14.7</v>
      </c>
      <c r="Y145">
        <v>3801</v>
      </c>
      <c r="Z145">
        <v>20.399999999999999</v>
      </c>
      <c r="AA145">
        <v>18439</v>
      </c>
      <c r="AB145">
        <v>63.3</v>
      </c>
      <c r="AC145">
        <v>15.1</v>
      </c>
      <c r="AD145">
        <v>99100</v>
      </c>
      <c r="AE145">
        <v>16603</v>
      </c>
      <c r="AF145">
        <v>2.5299999999999998</v>
      </c>
      <c r="AG145">
        <v>19652</v>
      </c>
      <c r="AH145">
        <v>38413</v>
      </c>
      <c r="AI145">
        <v>17.100000000000001</v>
      </c>
      <c r="AJ145">
        <v>767</v>
      </c>
      <c r="AK145">
        <v>15717</v>
      </c>
      <c r="AL145">
        <v>6.3</v>
      </c>
      <c r="AM145">
        <v>2718</v>
      </c>
      <c r="AN145">
        <v>3205</v>
      </c>
      <c r="AO145">
        <v>0</v>
      </c>
      <c r="AP145">
        <v>0</v>
      </c>
      <c r="AQ145">
        <v>0</v>
      </c>
      <c r="AR145">
        <v>0</v>
      </c>
      <c r="AS145">
        <v>0</v>
      </c>
      <c r="AT145">
        <v>25.4</v>
      </c>
      <c r="AU145">
        <v>1434062</v>
      </c>
      <c r="AV145">
        <v>0</v>
      </c>
      <c r="AW145">
        <v>373077</v>
      </c>
      <c r="AX145">
        <v>9257</v>
      </c>
      <c r="AY145">
        <v>37645</v>
      </c>
      <c r="AZ145">
        <v>193</v>
      </c>
      <c r="BA145">
        <v>577.70000000000005</v>
      </c>
      <c r="BB145">
        <v>72.900000000000006</v>
      </c>
    </row>
    <row r="146" spans="1:54" x14ac:dyDescent="0.3">
      <c r="A146">
        <v>5057</v>
      </c>
      <c r="B146" t="s">
        <v>108</v>
      </c>
      <c r="C146" t="s">
        <v>75</v>
      </c>
      <c r="D146">
        <v>22327</v>
      </c>
      <c r="E146">
        <v>22609</v>
      </c>
      <c r="F146">
        <v>-1.2</v>
      </c>
      <c r="G146">
        <v>22609</v>
      </c>
      <c r="H146">
        <v>7.3</v>
      </c>
      <c r="I146">
        <v>26.4</v>
      </c>
      <c r="J146">
        <v>16.3</v>
      </c>
      <c r="K146">
        <v>51.6</v>
      </c>
      <c r="L146">
        <v>66.8</v>
      </c>
      <c r="M146">
        <v>29.9</v>
      </c>
      <c r="N146">
        <v>0.7</v>
      </c>
      <c r="O146">
        <v>0.5</v>
      </c>
      <c r="P146">
        <v>0.1</v>
      </c>
      <c r="Q146">
        <v>1.9</v>
      </c>
      <c r="R146">
        <v>12.6</v>
      </c>
      <c r="S146">
        <v>55.3</v>
      </c>
      <c r="T146">
        <v>87.6</v>
      </c>
      <c r="U146">
        <v>5.7</v>
      </c>
      <c r="V146">
        <v>10.3</v>
      </c>
      <c r="W146">
        <v>81.7</v>
      </c>
      <c r="X146">
        <v>14.1</v>
      </c>
      <c r="Y146">
        <v>1556</v>
      </c>
      <c r="Z146">
        <v>19.7</v>
      </c>
      <c r="AA146">
        <v>10423</v>
      </c>
      <c r="AB146">
        <v>68</v>
      </c>
      <c r="AC146">
        <v>9.5</v>
      </c>
      <c r="AD146">
        <v>73100</v>
      </c>
      <c r="AE146">
        <v>8296</v>
      </c>
      <c r="AF146">
        <v>2.67</v>
      </c>
      <c r="AG146">
        <v>17376</v>
      </c>
      <c r="AH146">
        <v>32056</v>
      </c>
      <c r="AI146">
        <v>27.4</v>
      </c>
      <c r="AJ146">
        <v>386</v>
      </c>
      <c r="AK146">
        <v>6036</v>
      </c>
      <c r="AL146">
        <v>-9.3000000000000007</v>
      </c>
      <c r="AM146">
        <v>1060</v>
      </c>
      <c r="AN146">
        <v>1578</v>
      </c>
      <c r="AO146">
        <v>0</v>
      </c>
      <c r="AP146">
        <v>0</v>
      </c>
      <c r="AQ146">
        <v>0</v>
      </c>
      <c r="AR146">
        <v>0</v>
      </c>
      <c r="AS146">
        <v>0</v>
      </c>
      <c r="AT146">
        <v>25.9</v>
      </c>
      <c r="AU146">
        <v>0</v>
      </c>
      <c r="AV146">
        <v>32782</v>
      </c>
      <c r="AW146">
        <v>204433</v>
      </c>
      <c r="AX146">
        <v>8807</v>
      </c>
      <c r="AY146">
        <v>21236</v>
      </c>
      <c r="AZ146">
        <v>3</v>
      </c>
      <c r="BA146">
        <v>727.52</v>
      </c>
      <c r="BB146">
        <v>31.1</v>
      </c>
    </row>
    <row r="147" spans="1:54" x14ac:dyDescent="0.3">
      <c r="A147">
        <v>5059</v>
      </c>
      <c r="B147" t="s">
        <v>107</v>
      </c>
      <c r="C147" t="s">
        <v>75</v>
      </c>
      <c r="D147">
        <v>33368</v>
      </c>
      <c r="E147">
        <v>32923</v>
      </c>
      <c r="F147">
        <v>1.4</v>
      </c>
      <c r="G147">
        <v>32923</v>
      </c>
      <c r="H147">
        <v>5.3</v>
      </c>
      <c r="I147">
        <v>21.6</v>
      </c>
      <c r="J147">
        <v>17.2</v>
      </c>
      <c r="K147">
        <v>48.1</v>
      </c>
      <c r="L147">
        <v>85.6</v>
      </c>
      <c r="M147">
        <v>11.6</v>
      </c>
      <c r="N147">
        <v>0.6</v>
      </c>
      <c r="O147">
        <v>0.4</v>
      </c>
      <c r="P147">
        <v>0.1</v>
      </c>
      <c r="Q147">
        <v>1.8</v>
      </c>
      <c r="R147">
        <v>3.3</v>
      </c>
      <c r="S147">
        <v>82.7</v>
      </c>
      <c r="T147">
        <v>87.8</v>
      </c>
      <c r="U147">
        <v>0.9</v>
      </c>
      <c r="V147">
        <v>1.7</v>
      </c>
      <c r="W147">
        <v>83.4</v>
      </c>
      <c r="X147">
        <v>12.3</v>
      </c>
      <c r="Y147">
        <v>3202</v>
      </c>
      <c r="Z147">
        <v>27.7</v>
      </c>
      <c r="AA147">
        <v>14283</v>
      </c>
      <c r="AB147">
        <v>72.5</v>
      </c>
      <c r="AC147">
        <v>4.8</v>
      </c>
      <c r="AD147">
        <v>81300</v>
      </c>
      <c r="AE147">
        <v>12231</v>
      </c>
      <c r="AF147">
        <v>2.58</v>
      </c>
      <c r="AG147">
        <v>19286</v>
      </c>
      <c r="AH147">
        <v>41193</v>
      </c>
      <c r="AI147">
        <v>14.2</v>
      </c>
      <c r="AJ147">
        <v>472</v>
      </c>
      <c r="AK147">
        <v>5876</v>
      </c>
      <c r="AL147">
        <v>-3.7</v>
      </c>
      <c r="AM147">
        <v>1793</v>
      </c>
      <c r="AN147">
        <v>2636</v>
      </c>
      <c r="AO147">
        <v>0</v>
      </c>
      <c r="AP147">
        <v>0</v>
      </c>
      <c r="AQ147">
        <v>0</v>
      </c>
      <c r="AR147">
        <v>0</v>
      </c>
      <c r="AS147">
        <v>0</v>
      </c>
      <c r="AT147">
        <v>23.8</v>
      </c>
      <c r="AU147">
        <v>858460</v>
      </c>
      <c r="AV147">
        <v>77002</v>
      </c>
      <c r="AW147">
        <v>207424</v>
      </c>
      <c r="AX147">
        <v>6511</v>
      </c>
      <c r="AY147">
        <v>16843</v>
      </c>
      <c r="AZ147">
        <v>0</v>
      </c>
      <c r="BA147">
        <v>615.20000000000005</v>
      </c>
      <c r="BB147">
        <v>53.5</v>
      </c>
    </row>
    <row r="148" spans="1:54" x14ac:dyDescent="0.3">
      <c r="A148">
        <v>5061</v>
      </c>
      <c r="B148" t="s">
        <v>106</v>
      </c>
      <c r="C148" t="s">
        <v>75</v>
      </c>
      <c r="D148">
        <v>13500</v>
      </c>
      <c r="E148">
        <v>13789</v>
      </c>
      <c r="F148">
        <v>-2.1</v>
      </c>
      <c r="G148">
        <v>13789</v>
      </c>
      <c r="H148">
        <v>6.9</v>
      </c>
      <c r="I148">
        <v>26.1</v>
      </c>
      <c r="J148">
        <v>16.899999999999999</v>
      </c>
      <c r="K148">
        <v>51.3</v>
      </c>
      <c r="L148">
        <v>75.8</v>
      </c>
      <c r="M148">
        <v>20.9</v>
      </c>
      <c r="N148">
        <v>1</v>
      </c>
      <c r="O148">
        <v>0.7</v>
      </c>
      <c r="P148">
        <v>0.1</v>
      </c>
      <c r="Q148">
        <v>1.4</v>
      </c>
      <c r="R148">
        <v>11</v>
      </c>
      <c r="S148">
        <v>65.7</v>
      </c>
      <c r="T148">
        <v>88.8</v>
      </c>
      <c r="U148">
        <v>6.2</v>
      </c>
      <c r="V148">
        <v>12.4</v>
      </c>
      <c r="W148">
        <v>76</v>
      </c>
      <c r="X148">
        <v>12</v>
      </c>
      <c r="Y148">
        <v>875</v>
      </c>
      <c r="Z148">
        <v>18.7</v>
      </c>
      <c r="AA148">
        <v>6236</v>
      </c>
      <c r="AB148">
        <v>63.3</v>
      </c>
      <c r="AC148">
        <v>7.9</v>
      </c>
      <c r="AD148">
        <v>74500</v>
      </c>
      <c r="AE148">
        <v>5208</v>
      </c>
      <c r="AF148">
        <v>2.6</v>
      </c>
      <c r="AG148">
        <v>18707</v>
      </c>
      <c r="AH148">
        <v>35879</v>
      </c>
      <c r="AI148">
        <v>23.2</v>
      </c>
      <c r="AJ148">
        <v>300</v>
      </c>
      <c r="AK148">
        <v>5881</v>
      </c>
      <c r="AL148">
        <v>-1</v>
      </c>
      <c r="AM148">
        <v>740</v>
      </c>
      <c r="AN148">
        <v>955</v>
      </c>
      <c r="AO148">
        <v>0</v>
      </c>
      <c r="AP148">
        <v>0</v>
      </c>
      <c r="AQ148">
        <v>0</v>
      </c>
      <c r="AR148">
        <v>0</v>
      </c>
      <c r="AS148">
        <v>0</v>
      </c>
      <c r="AT148">
        <v>0</v>
      </c>
      <c r="AU148">
        <v>1081066</v>
      </c>
      <c r="AV148">
        <v>45101</v>
      </c>
      <c r="AW148">
        <v>160839</v>
      </c>
      <c r="AX148">
        <v>11402</v>
      </c>
      <c r="AY148">
        <v>9151</v>
      </c>
      <c r="AZ148">
        <v>3</v>
      </c>
      <c r="BA148">
        <v>588.54999999999995</v>
      </c>
      <c r="BB148">
        <v>23.4</v>
      </c>
    </row>
    <row r="149" spans="1:54" x14ac:dyDescent="0.3">
      <c r="A149">
        <v>5063</v>
      </c>
      <c r="B149" t="s">
        <v>105</v>
      </c>
      <c r="C149" t="s">
        <v>75</v>
      </c>
      <c r="D149">
        <v>36959</v>
      </c>
      <c r="E149">
        <v>36647</v>
      </c>
      <c r="F149">
        <v>0.9</v>
      </c>
      <c r="G149">
        <v>36647</v>
      </c>
      <c r="H149">
        <v>6.4</v>
      </c>
      <c r="I149">
        <v>24</v>
      </c>
      <c r="J149">
        <v>17</v>
      </c>
      <c r="K149">
        <v>51.3</v>
      </c>
      <c r="L149">
        <v>94.5</v>
      </c>
      <c r="M149">
        <v>2.2999999999999998</v>
      </c>
      <c r="N149">
        <v>0.7</v>
      </c>
      <c r="O149">
        <v>0.8</v>
      </c>
      <c r="P149">
        <v>0.2</v>
      </c>
      <c r="Q149">
        <v>1.5</v>
      </c>
      <c r="R149">
        <v>5.9</v>
      </c>
      <c r="S149">
        <v>89.3</v>
      </c>
      <c r="T149">
        <v>83.4</v>
      </c>
      <c r="U149">
        <v>3.6</v>
      </c>
      <c r="V149">
        <v>4.3</v>
      </c>
      <c r="W149">
        <v>82.5</v>
      </c>
      <c r="X149">
        <v>14.4</v>
      </c>
      <c r="Y149">
        <v>2826</v>
      </c>
      <c r="Z149">
        <v>19.7</v>
      </c>
      <c r="AA149">
        <v>16260</v>
      </c>
      <c r="AB149">
        <v>70.599999999999994</v>
      </c>
      <c r="AC149">
        <v>6.8</v>
      </c>
      <c r="AD149">
        <v>88900</v>
      </c>
      <c r="AE149">
        <v>14544</v>
      </c>
      <c r="AF149">
        <v>2.46</v>
      </c>
      <c r="AG149">
        <v>20289</v>
      </c>
      <c r="AH149">
        <v>35026</v>
      </c>
      <c r="AI149">
        <v>23.7</v>
      </c>
      <c r="AJ149">
        <v>779</v>
      </c>
      <c r="AK149">
        <v>13970</v>
      </c>
      <c r="AL149">
        <v>-8.9</v>
      </c>
      <c r="AM149">
        <v>2431</v>
      </c>
      <c r="AN149">
        <v>3110</v>
      </c>
      <c r="AO149">
        <v>0</v>
      </c>
      <c r="AP149">
        <v>0</v>
      </c>
      <c r="AQ149">
        <v>0</v>
      </c>
      <c r="AR149">
        <v>0</v>
      </c>
      <c r="AS149">
        <v>0.8</v>
      </c>
      <c r="AT149">
        <v>26.3</v>
      </c>
      <c r="AU149">
        <v>920041</v>
      </c>
      <c r="AV149">
        <v>174997</v>
      </c>
      <c r="AW149">
        <v>384242</v>
      </c>
      <c r="AX149">
        <v>11132</v>
      </c>
      <c r="AY149">
        <v>34685</v>
      </c>
      <c r="AZ149">
        <v>48</v>
      </c>
      <c r="BA149">
        <v>763.95</v>
      </c>
      <c r="BB149">
        <v>48</v>
      </c>
    </row>
    <row r="150" spans="1:54" x14ac:dyDescent="0.3">
      <c r="A150">
        <v>5065</v>
      </c>
      <c r="B150" t="s">
        <v>104</v>
      </c>
      <c r="C150" t="s">
        <v>75</v>
      </c>
      <c r="D150">
        <v>13486</v>
      </c>
      <c r="E150">
        <v>13696</v>
      </c>
      <c r="F150">
        <v>-1.5</v>
      </c>
      <c r="G150">
        <v>13696</v>
      </c>
      <c r="H150">
        <v>4.5</v>
      </c>
      <c r="I150">
        <v>18.2</v>
      </c>
      <c r="J150">
        <v>25</v>
      </c>
      <c r="K150">
        <v>47.6</v>
      </c>
      <c r="L150">
        <v>95.4</v>
      </c>
      <c r="M150">
        <v>1.8</v>
      </c>
      <c r="N150">
        <v>1.1000000000000001</v>
      </c>
      <c r="O150">
        <v>0.3</v>
      </c>
      <c r="P150">
        <v>0</v>
      </c>
      <c r="Q150">
        <v>1.4</v>
      </c>
      <c r="R150">
        <v>1.9</v>
      </c>
      <c r="S150">
        <v>93.8</v>
      </c>
      <c r="T150">
        <v>86.6</v>
      </c>
      <c r="U150">
        <v>2.2999999999999998</v>
      </c>
      <c r="V150">
        <v>2.5</v>
      </c>
      <c r="W150">
        <v>79.8</v>
      </c>
      <c r="X150">
        <v>11.7</v>
      </c>
      <c r="Y150">
        <v>1605</v>
      </c>
      <c r="Z150">
        <v>23.4</v>
      </c>
      <c r="AA150">
        <v>7214</v>
      </c>
      <c r="AB150">
        <v>78</v>
      </c>
      <c r="AC150">
        <v>4.5</v>
      </c>
      <c r="AD150">
        <v>73900</v>
      </c>
      <c r="AE150">
        <v>5682</v>
      </c>
      <c r="AF150">
        <v>2.2599999999999998</v>
      </c>
      <c r="AG150">
        <v>18040</v>
      </c>
      <c r="AH150">
        <v>30661</v>
      </c>
      <c r="AI150">
        <v>18.7</v>
      </c>
      <c r="AJ150">
        <v>206</v>
      </c>
      <c r="AK150">
        <v>1988</v>
      </c>
      <c r="AL150">
        <v>3.2</v>
      </c>
      <c r="AM150">
        <v>847</v>
      </c>
      <c r="AN150">
        <v>0</v>
      </c>
      <c r="AO150">
        <v>0</v>
      </c>
      <c r="AP150">
        <v>0</v>
      </c>
      <c r="AQ150">
        <v>0</v>
      </c>
      <c r="AR150">
        <v>0</v>
      </c>
      <c r="AS150">
        <v>0</v>
      </c>
      <c r="AT150">
        <v>0</v>
      </c>
      <c r="AU150">
        <v>0</v>
      </c>
      <c r="AV150">
        <v>0</v>
      </c>
      <c r="AW150">
        <v>104699</v>
      </c>
      <c r="AX150">
        <v>8035</v>
      </c>
      <c r="AY150">
        <v>3275</v>
      </c>
      <c r="AZ150">
        <v>3</v>
      </c>
      <c r="BA150">
        <v>580.58000000000004</v>
      </c>
      <c r="BB150">
        <v>23.6</v>
      </c>
    </row>
    <row r="151" spans="1:54" x14ac:dyDescent="0.3">
      <c r="A151">
        <v>5067</v>
      </c>
      <c r="B151" t="s">
        <v>39</v>
      </c>
      <c r="C151" t="s">
        <v>75</v>
      </c>
      <c r="D151">
        <v>17534</v>
      </c>
      <c r="E151">
        <v>17998</v>
      </c>
      <c r="F151">
        <v>-2.6</v>
      </c>
      <c r="G151">
        <v>17997</v>
      </c>
      <c r="H151">
        <v>5.6</v>
      </c>
      <c r="I151">
        <v>20.399999999999999</v>
      </c>
      <c r="J151">
        <v>16.7</v>
      </c>
      <c r="K151">
        <v>50.3</v>
      </c>
      <c r="L151">
        <v>79.599999999999994</v>
      </c>
      <c r="M151">
        <v>17.600000000000001</v>
      </c>
      <c r="N151">
        <v>0.7</v>
      </c>
      <c r="O151">
        <v>0.4</v>
      </c>
      <c r="P151">
        <v>0.1</v>
      </c>
      <c r="Q151">
        <v>1.6</v>
      </c>
      <c r="R151">
        <v>2.9</v>
      </c>
      <c r="S151">
        <v>77.099999999999994</v>
      </c>
      <c r="T151">
        <v>79.099999999999994</v>
      </c>
      <c r="U151">
        <v>0.8</v>
      </c>
      <c r="V151">
        <v>1.7</v>
      </c>
      <c r="W151">
        <v>75.599999999999994</v>
      </c>
      <c r="X151">
        <v>8.8000000000000007</v>
      </c>
      <c r="Y151">
        <v>1352</v>
      </c>
      <c r="Z151">
        <v>19.100000000000001</v>
      </c>
      <c r="AA151">
        <v>7589</v>
      </c>
      <c r="AB151">
        <v>67.2</v>
      </c>
      <c r="AC151">
        <v>11.4</v>
      </c>
      <c r="AD151">
        <v>56500</v>
      </c>
      <c r="AE151">
        <v>6541</v>
      </c>
      <c r="AF151">
        <v>2.2799999999999998</v>
      </c>
      <c r="AG151">
        <v>15609</v>
      </c>
      <c r="AH151">
        <v>30284</v>
      </c>
      <c r="AI151">
        <v>28.4</v>
      </c>
      <c r="AJ151">
        <v>327</v>
      </c>
      <c r="AK151">
        <v>3890</v>
      </c>
      <c r="AL151">
        <v>1.9</v>
      </c>
      <c r="AM151">
        <v>842</v>
      </c>
      <c r="AN151">
        <v>1110</v>
      </c>
      <c r="AO151">
        <v>0</v>
      </c>
      <c r="AP151">
        <v>0</v>
      </c>
      <c r="AQ151">
        <v>0</v>
      </c>
      <c r="AR151">
        <v>0</v>
      </c>
      <c r="AS151">
        <v>0</v>
      </c>
      <c r="AT151">
        <v>17</v>
      </c>
      <c r="AU151">
        <v>0</v>
      </c>
      <c r="AV151">
        <v>95424</v>
      </c>
      <c r="AW151">
        <v>190887</v>
      </c>
      <c r="AX151">
        <v>11203</v>
      </c>
      <c r="AY151">
        <v>9669</v>
      </c>
      <c r="AZ151">
        <v>5</v>
      </c>
      <c r="BA151">
        <v>633.94000000000005</v>
      </c>
      <c r="BB151">
        <v>28.4</v>
      </c>
    </row>
    <row r="152" spans="1:54" x14ac:dyDescent="0.3">
      <c r="A152">
        <v>5069</v>
      </c>
      <c r="B152" t="s">
        <v>38</v>
      </c>
      <c r="C152" t="s">
        <v>75</v>
      </c>
      <c r="D152">
        <v>72297</v>
      </c>
      <c r="E152">
        <v>77435</v>
      </c>
      <c r="F152">
        <v>-6.6</v>
      </c>
      <c r="G152">
        <v>77435</v>
      </c>
      <c r="H152">
        <v>6.2</v>
      </c>
      <c r="I152">
        <v>23.3</v>
      </c>
      <c r="J152">
        <v>15.1</v>
      </c>
      <c r="K152">
        <v>50.8</v>
      </c>
      <c r="L152">
        <v>41.7</v>
      </c>
      <c r="M152">
        <v>55.5</v>
      </c>
      <c r="N152">
        <v>0.4</v>
      </c>
      <c r="O152">
        <v>0.9</v>
      </c>
      <c r="P152">
        <v>0.1</v>
      </c>
      <c r="Q152">
        <v>1.3</v>
      </c>
      <c r="R152">
        <v>1.9</v>
      </c>
      <c r="S152">
        <v>40.299999999999997</v>
      </c>
      <c r="T152">
        <v>85.1</v>
      </c>
      <c r="U152">
        <v>1.4</v>
      </c>
      <c r="V152">
        <v>3.1</v>
      </c>
      <c r="W152">
        <v>83</v>
      </c>
      <c r="X152">
        <v>17.5</v>
      </c>
      <c r="Y152">
        <v>5858</v>
      </c>
      <c r="Z152">
        <v>21.3</v>
      </c>
      <c r="AA152">
        <v>33242</v>
      </c>
      <c r="AB152">
        <v>64.5</v>
      </c>
      <c r="AC152">
        <v>14.8</v>
      </c>
      <c r="AD152">
        <v>81100</v>
      </c>
      <c r="AE152">
        <v>28367</v>
      </c>
      <c r="AF152">
        <v>2.4700000000000002</v>
      </c>
      <c r="AG152">
        <v>19353</v>
      </c>
      <c r="AH152">
        <v>37140</v>
      </c>
      <c r="AI152">
        <v>23.9</v>
      </c>
      <c r="AJ152">
        <v>1371</v>
      </c>
      <c r="AK152">
        <v>21243</v>
      </c>
      <c r="AL152">
        <v>-3.4</v>
      </c>
      <c r="AM152">
        <v>3802</v>
      </c>
      <c r="AN152">
        <v>4083</v>
      </c>
      <c r="AO152">
        <v>28.1</v>
      </c>
      <c r="AP152">
        <v>0</v>
      </c>
      <c r="AQ152">
        <v>2.9</v>
      </c>
      <c r="AR152">
        <v>0</v>
      </c>
      <c r="AS152">
        <v>0</v>
      </c>
      <c r="AT152">
        <v>25.6</v>
      </c>
      <c r="AU152">
        <v>0</v>
      </c>
      <c r="AV152">
        <v>0</v>
      </c>
      <c r="AW152">
        <v>867380</v>
      </c>
      <c r="AX152">
        <v>10922</v>
      </c>
      <c r="AY152">
        <v>87074</v>
      </c>
      <c r="AZ152">
        <v>55</v>
      </c>
      <c r="BA152">
        <v>870.75</v>
      </c>
      <c r="BB152">
        <v>88.9</v>
      </c>
    </row>
    <row r="153" spans="1:54" x14ac:dyDescent="0.3">
      <c r="A153">
        <v>5071</v>
      </c>
      <c r="B153" t="s">
        <v>103</v>
      </c>
      <c r="C153" t="s">
        <v>75</v>
      </c>
      <c r="D153">
        <v>26005</v>
      </c>
      <c r="E153">
        <v>25540</v>
      </c>
      <c r="F153">
        <v>1.8</v>
      </c>
      <c r="G153">
        <v>25540</v>
      </c>
      <c r="H153">
        <v>7.1</v>
      </c>
      <c r="I153">
        <v>24.8</v>
      </c>
      <c r="J153">
        <v>15.8</v>
      </c>
      <c r="K153">
        <v>50.3</v>
      </c>
      <c r="L153">
        <v>93.4</v>
      </c>
      <c r="M153">
        <v>2.1</v>
      </c>
      <c r="N153">
        <v>1.2</v>
      </c>
      <c r="O153">
        <v>1.2</v>
      </c>
      <c r="P153">
        <v>0.1</v>
      </c>
      <c r="Q153">
        <v>1.9</v>
      </c>
      <c r="R153">
        <v>13.5</v>
      </c>
      <c r="S153">
        <v>81.099999999999994</v>
      </c>
      <c r="T153">
        <v>86.2</v>
      </c>
      <c r="U153">
        <v>6.3</v>
      </c>
      <c r="V153">
        <v>12.1</v>
      </c>
      <c r="W153">
        <v>79.7</v>
      </c>
      <c r="X153">
        <v>14.7</v>
      </c>
      <c r="Y153">
        <v>1887</v>
      </c>
      <c r="Z153">
        <v>20.5</v>
      </c>
      <c r="AA153">
        <v>11351</v>
      </c>
      <c r="AB153">
        <v>66.2</v>
      </c>
      <c r="AC153">
        <v>11.9</v>
      </c>
      <c r="AD153">
        <v>88700</v>
      </c>
      <c r="AE153">
        <v>10046</v>
      </c>
      <c r="AF153">
        <v>2.4900000000000002</v>
      </c>
      <c r="AG153">
        <v>19366</v>
      </c>
      <c r="AH153">
        <v>31003</v>
      </c>
      <c r="AI153">
        <v>20.100000000000001</v>
      </c>
      <c r="AJ153">
        <v>394</v>
      </c>
      <c r="AK153">
        <v>7204</v>
      </c>
      <c r="AL153">
        <v>-4.5</v>
      </c>
      <c r="AM153">
        <v>1376</v>
      </c>
      <c r="AN153">
        <v>2100</v>
      </c>
      <c r="AO153">
        <v>0</v>
      </c>
      <c r="AP153">
        <v>0</v>
      </c>
      <c r="AQ153">
        <v>0</v>
      </c>
      <c r="AR153">
        <v>0</v>
      </c>
      <c r="AS153">
        <v>0</v>
      </c>
      <c r="AT153">
        <v>28.6</v>
      </c>
      <c r="AU153">
        <v>546790</v>
      </c>
      <c r="AV153">
        <v>44214</v>
      </c>
      <c r="AW153">
        <v>196775</v>
      </c>
      <c r="AX153">
        <v>7942</v>
      </c>
      <c r="AY153">
        <v>20545</v>
      </c>
      <c r="AZ153">
        <v>3</v>
      </c>
      <c r="BA153">
        <v>659.8</v>
      </c>
      <c r="BB153">
        <v>38.700000000000003</v>
      </c>
    </row>
    <row r="154" spans="1:54" x14ac:dyDescent="0.3">
      <c r="A154">
        <v>5073</v>
      </c>
      <c r="B154" t="s">
        <v>102</v>
      </c>
      <c r="C154" t="s">
        <v>75</v>
      </c>
      <c r="D154">
        <v>7111</v>
      </c>
      <c r="E154">
        <v>7645</v>
      </c>
      <c r="F154">
        <v>-7</v>
      </c>
      <c r="G154">
        <v>7645</v>
      </c>
      <c r="H154">
        <v>4.7</v>
      </c>
      <c r="I154">
        <v>20.2</v>
      </c>
      <c r="J154">
        <v>21.5</v>
      </c>
      <c r="K154">
        <v>51.7</v>
      </c>
      <c r="L154">
        <v>61.1</v>
      </c>
      <c r="M154">
        <v>37.1</v>
      </c>
      <c r="N154">
        <v>0.4</v>
      </c>
      <c r="O154">
        <v>0.5</v>
      </c>
      <c r="P154">
        <v>0</v>
      </c>
      <c r="Q154">
        <v>1</v>
      </c>
      <c r="R154">
        <v>2</v>
      </c>
      <c r="S154">
        <v>59.7</v>
      </c>
      <c r="T154">
        <v>89.7</v>
      </c>
      <c r="U154">
        <v>0.7</v>
      </c>
      <c r="V154">
        <v>1.2</v>
      </c>
      <c r="W154">
        <v>77.5</v>
      </c>
      <c r="X154">
        <v>10.7</v>
      </c>
      <c r="Y154">
        <v>534</v>
      </c>
      <c r="Z154">
        <v>24.9</v>
      </c>
      <c r="AA154">
        <v>4342</v>
      </c>
      <c r="AB154">
        <v>72.7</v>
      </c>
      <c r="AC154">
        <v>6.5</v>
      </c>
      <c r="AD154">
        <v>52200</v>
      </c>
      <c r="AE154">
        <v>2722</v>
      </c>
      <c r="AF154">
        <v>2.7</v>
      </c>
      <c r="AG154">
        <v>17212</v>
      </c>
      <c r="AH154">
        <v>29732</v>
      </c>
      <c r="AI154">
        <v>24.1</v>
      </c>
      <c r="AJ154">
        <v>111</v>
      </c>
      <c r="AK154">
        <v>780</v>
      </c>
      <c r="AL154">
        <v>0.8</v>
      </c>
      <c r="AM154">
        <v>321</v>
      </c>
      <c r="AN154">
        <v>0</v>
      </c>
      <c r="AO154">
        <v>0</v>
      </c>
      <c r="AP154">
        <v>0</v>
      </c>
      <c r="AQ154">
        <v>0</v>
      </c>
      <c r="AR154">
        <v>0</v>
      </c>
      <c r="AS154">
        <v>0</v>
      </c>
      <c r="AT154">
        <v>0</v>
      </c>
      <c r="AU154">
        <v>0</v>
      </c>
      <c r="AV154">
        <v>0</v>
      </c>
      <c r="AW154">
        <v>32850</v>
      </c>
      <c r="AX154">
        <v>4257</v>
      </c>
      <c r="AY154">
        <v>1519</v>
      </c>
      <c r="AZ154">
        <v>0</v>
      </c>
      <c r="BA154">
        <v>528.27</v>
      </c>
      <c r="BB154">
        <v>14.5</v>
      </c>
    </row>
    <row r="155" spans="1:54" x14ac:dyDescent="0.3">
      <c r="A155">
        <v>5075</v>
      </c>
      <c r="B155" t="s">
        <v>35</v>
      </c>
      <c r="C155" t="s">
        <v>75</v>
      </c>
      <c r="D155">
        <v>16931</v>
      </c>
      <c r="E155">
        <v>17412</v>
      </c>
      <c r="F155">
        <v>-2.8</v>
      </c>
      <c r="G155">
        <v>17415</v>
      </c>
      <c r="H155">
        <v>5.6</v>
      </c>
      <c r="I155">
        <v>22.6</v>
      </c>
      <c r="J155">
        <v>19.3</v>
      </c>
      <c r="K155">
        <v>50.5</v>
      </c>
      <c r="L155">
        <v>97.1</v>
      </c>
      <c r="M155">
        <v>1</v>
      </c>
      <c r="N155">
        <v>0.5</v>
      </c>
      <c r="O155">
        <v>0.2</v>
      </c>
      <c r="P155">
        <v>0</v>
      </c>
      <c r="Q155">
        <v>1.2</v>
      </c>
      <c r="R155">
        <v>1.3</v>
      </c>
      <c r="S155">
        <v>96</v>
      </c>
      <c r="T155">
        <v>88.8</v>
      </c>
      <c r="U155">
        <v>0.6</v>
      </c>
      <c r="V155">
        <v>1.4</v>
      </c>
      <c r="W155">
        <v>77.400000000000006</v>
      </c>
      <c r="X155">
        <v>10.4</v>
      </c>
      <c r="Y155">
        <v>1443</v>
      </c>
      <c r="Z155">
        <v>25.1</v>
      </c>
      <c r="AA155">
        <v>7979</v>
      </c>
      <c r="AB155">
        <v>70.7</v>
      </c>
      <c r="AC155">
        <v>8.6999999999999993</v>
      </c>
      <c r="AD155">
        <v>59800</v>
      </c>
      <c r="AE155">
        <v>6580</v>
      </c>
      <c r="AF155">
        <v>2.52</v>
      </c>
      <c r="AG155">
        <v>15971</v>
      </c>
      <c r="AH155">
        <v>32239</v>
      </c>
      <c r="AI155">
        <v>25.4</v>
      </c>
      <c r="AJ155">
        <v>274</v>
      </c>
      <c r="AK155">
        <v>2790</v>
      </c>
      <c r="AL155">
        <v>-1</v>
      </c>
      <c r="AM155">
        <v>1154</v>
      </c>
      <c r="AN155">
        <v>1434</v>
      </c>
      <c r="AO155">
        <v>0</v>
      </c>
      <c r="AP155">
        <v>0</v>
      </c>
      <c r="AQ155">
        <v>0</v>
      </c>
      <c r="AR155">
        <v>0</v>
      </c>
      <c r="AS155">
        <v>0</v>
      </c>
      <c r="AT155">
        <v>24.1</v>
      </c>
      <c r="AU155">
        <v>0</v>
      </c>
      <c r="AV155">
        <v>57963</v>
      </c>
      <c r="AW155">
        <v>163661</v>
      </c>
      <c r="AX155">
        <v>9703</v>
      </c>
      <c r="AY155">
        <v>9250</v>
      </c>
      <c r="AZ155">
        <v>3</v>
      </c>
      <c r="BA155">
        <v>587.61</v>
      </c>
      <c r="BB155">
        <v>29.6</v>
      </c>
    </row>
    <row r="156" spans="1:54" x14ac:dyDescent="0.3">
      <c r="A156">
        <v>5077</v>
      </c>
      <c r="B156" t="s">
        <v>34</v>
      </c>
      <c r="C156" t="s">
        <v>75</v>
      </c>
      <c r="D156">
        <v>9860</v>
      </c>
      <c r="E156">
        <v>10424</v>
      </c>
      <c r="F156">
        <v>-5.4</v>
      </c>
      <c r="G156">
        <v>10424</v>
      </c>
      <c r="H156">
        <v>5.4</v>
      </c>
      <c r="I156">
        <v>19.600000000000001</v>
      </c>
      <c r="J156">
        <v>16.7</v>
      </c>
      <c r="K156">
        <v>44</v>
      </c>
      <c r="L156">
        <v>43.1</v>
      </c>
      <c r="M156">
        <v>54.2</v>
      </c>
      <c r="N156">
        <v>0.6</v>
      </c>
      <c r="O156">
        <v>0.5</v>
      </c>
      <c r="P156">
        <v>0</v>
      </c>
      <c r="Q156">
        <v>1.6</v>
      </c>
      <c r="R156">
        <v>2.7</v>
      </c>
      <c r="S156">
        <v>41</v>
      </c>
      <c r="T156">
        <v>87.7</v>
      </c>
      <c r="U156">
        <v>0.8</v>
      </c>
      <c r="V156">
        <v>1</v>
      </c>
      <c r="W156">
        <v>70.099999999999994</v>
      </c>
      <c r="X156">
        <v>7.1</v>
      </c>
      <c r="Y156">
        <v>485</v>
      </c>
      <c r="Z156">
        <v>20.399999999999999</v>
      </c>
      <c r="AA156">
        <v>4364</v>
      </c>
      <c r="AB156">
        <v>57</v>
      </c>
      <c r="AC156">
        <v>14.8</v>
      </c>
      <c r="AD156">
        <v>54700</v>
      </c>
      <c r="AE156">
        <v>3491</v>
      </c>
      <c r="AF156">
        <v>2.54</v>
      </c>
      <c r="AG156">
        <v>12529</v>
      </c>
      <c r="AH156">
        <v>25034</v>
      </c>
      <c r="AI156">
        <v>31.5</v>
      </c>
      <c r="AJ156">
        <v>127</v>
      </c>
      <c r="AK156">
        <v>907</v>
      </c>
      <c r="AL156">
        <v>-5.0999999999999996</v>
      </c>
      <c r="AM156">
        <v>643</v>
      </c>
      <c r="AN156">
        <v>532</v>
      </c>
      <c r="AO156">
        <v>0</v>
      </c>
      <c r="AP156">
        <v>0</v>
      </c>
      <c r="AQ156">
        <v>0</v>
      </c>
      <c r="AR156">
        <v>0</v>
      </c>
      <c r="AS156">
        <v>0</v>
      </c>
      <c r="AT156">
        <v>23.7</v>
      </c>
      <c r="AU156">
        <v>0</v>
      </c>
      <c r="AV156">
        <v>84657</v>
      </c>
      <c r="AW156">
        <v>35796</v>
      </c>
      <c r="AX156">
        <v>3345</v>
      </c>
      <c r="AY156">
        <v>2793</v>
      </c>
      <c r="AZ156">
        <v>0</v>
      </c>
      <c r="BA156">
        <v>602.62</v>
      </c>
      <c r="BB156">
        <v>17.3</v>
      </c>
    </row>
    <row r="157" spans="1:54" x14ac:dyDescent="0.3">
      <c r="A157">
        <v>5079</v>
      </c>
      <c r="B157" t="s">
        <v>101</v>
      </c>
      <c r="C157" t="s">
        <v>75</v>
      </c>
      <c r="D157">
        <v>13970</v>
      </c>
      <c r="E157">
        <v>14134</v>
      </c>
      <c r="F157">
        <v>-1.2</v>
      </c>
      <c r="G157">
        <v>14134</v>
      </c>
      <c r="H157">
        <v>4.4000000000000004</v>
      </c>
      <c r="I157">
        <v>17.8</v>
      </c>
      <c r="J157">
        <v>13.5</v>
      </c>
      <c r="K157">
        <v>38.9</v>
      </c>
      <c r="L157">
        <v>67.7</v>
      </c>
      <c r="M157">
        <v>30.3</v>
      </c>
      <c r="N157">
        <v>0.4</v>
      </c>
      <c r="O157">
        <v>0.3</v>
      </c>
      <c r="P157">
        <v>0</v>
      </c>
      <c r="Q157">
        <v>1.2</v>
      </c>
      <c r="R157">
        <v>3.6</v>
      </c>
      <c r="S157">
        <v>64.8</v>
      </c>
      <c r="T157">
        <v>88.2</v>
      </c>
      <c r="U157">
        <v>1.5</v>
      </c>
      <c r="V157">
        <v>3.3</v>
      </c>
      <c r="W157">
        <v>73.5</v>
      </c>
      <c r="X157">
        <v>7.9</v>
      </c>
      <c r="Y157">
        <v>901</v>
      </c>
      <c r="Z157">
        <v>26.2</v>
      </c>
      <c r="AA157">
        <v>4858</v>
      </c>
      <c r="AB157">
        <v>69.7</v>
      </c>
      <c r="AC157">
        <v>7.1</v>
      </c>
      <c r="AD157">
        <v>59300</v>
      </c>
      <c r="AE157">
        <v>4188</v>
      </c>
      <c r="AF157">
        <v>2.5299999999999998</v>
      </c>
      <c r="AG157">
        <v>15023</v>
      </c>
      <c r="AH157">
        <v>32697</v>
      </c>
      <c r="AI157">
        <v>27</v>
      </c>
      <c r="AJ157">
        <v>155</v>
      </c>
      <c r="AK157">
        <v>1636</v>
      </c>
      <c r="AL157">
        <v>6.9</v>
      </c>
      <c r="AM157">
        <v>575</v>
      </c>
      <c r="AN157">
        <v>586</v>
      </c>
      <c r="AO157">
        <v>0</v>
      </c>
      <c r="AP157">
        <v>0</v>
      </c>
      <c r="AQ157">
        <v>0</v>
      </c>
      <c r="AR157">
        <v>0</v>
      </c>
      <c r="AS157">
        <v>0</v>
      </c>
      <c r="AT157">
        <v>32.799999999999997</v>
      </c>
      <c r="AU157">
        <v>0</v>
      </c>
      <c r="AV157">
        <v>0</v>
      </c>
      <c r="AW157">
        <v>57549</v>
      </c>
      <c r="AX157">
        <v>4202</v>
      </c>
      <c r="AY157">
        <v>0</v>
      </c>
      <c r="AZ157">
        <v>0</v>
      </c>
      <c r="BA157">
        <v>561.52</v>
      </c>
      <c r="BB157">
        <v>25.2</v>
      </c>
    </row>
    <row r="158" spans="1:54" x14ac:dyDescent="0.3">
      <c r="A158">
        <v>5081</v>
      </c>
      <c r="B158" t="s">
        <v>100</v>
      </c>
      <c r="C158" t="s">
        <v>75</v>
      </c>
      <c r="D158">
        <v>12532</v>
      </c>
      <c r="E158">
        <v>13168</v>
      </c>
      <c r="F158">
        <v>-4.8</v>
      </c>
      <c r="G158">
        <v>13171</v>
      </c>
      <c r="H158">
        <v>5.3</v>
      </c>
      <c r="I158">
        <v>22.2</v>
      </c>
      <c r="J158">
        <v>19.5</v>
      </c>
      <c r="K158">
        <v>50.9</v>
      </c>
      <c r="L158">
        <v>75.7</v>
      </c>
      <c r="M158">
        <v>19.7</v>
      </c>
      <c r="N158">
        <v>1.9</v>
      </c>
      <c r="O158">
        <v>0.4</v>
      </c>
      <c r="P158">
        <v>0</v>
      </c>
      <c r="Q158">
        <v>2.2000000000000002</v>
      </c>
      <c r="R158">
        <v>3.1</v>
      </c>
      <c r="S158">
        <v>73.3</v>
      </c>
      <c r="T158">
        <v>84.9</v>
      </c>
      <c r="U158">
        <v>1.4</v>
      </c>
      <c r="V158">
        <v>3</v>
      </c>
      <c r="W158">
        <v>83.4</v>
      </c>
      <c r="X158">
        <v>10.6</v>
      </c>
      <c r="Y158">
        <v>1218</v>
      </c>
      <c r="Z158">
        <v>23.4</v>
      </c>
      <c r="AA158">
        <v>6446</v>
      </c>
      <c r="AB158">
        <v>78</v>
      </c>
      <c r="AC158">
        <v>8</v>
      </c>
      <c r="AD158">
        <v>80900</v>
      </c>
      <c r="AE158">
        <v>5315</v>
      </c>
      <c r="AF158">
        <v>2.41</v>
      </c>
      <c r="AG158">
        <v>19880</v>
      </c>
      <c r="AH158">
        <v>39673</v>
      </c>
      <c r="AI158">
        <v>14</v>
      </c>
      <c r="AJ158">
        <v>162</v>
      </c>
      <c r="AK158">
        <v>2713</v>
      </c>
      <c r="AL158">
        <v>0</v>
      </c>
      <c r="AM158">
        <v>598</v>
      </c>
      <c r="AN158">
        <v>863</v>
      </c>
      <c r="AO158">
        <v>0</v>
      </c>
      <c r="AP158">
        <v>0</v>
      </c>
      <c r="AQ158">
        <v>0</v>
      </c>
      <c r="AR158">
        <v>0</v>
      </c>
      <c r="AS158">
        <v>0</v>
      </c>
      <c r="AT158">
        <v>21.4</v>
      </c>
      <c r="AU158">
        <v>0</v>
      </c>
      <c r="AV158">
        <v>13527</v>
      </c>
      <c r="AW158">
        <v>88228</v>
      </c>
      <c r="AX158">
        <v>6846</v>
      </c>
      <c r="AY158">
        <v>6101</v>
      </c>
      <c r="AZ158">
        <v>1</v>
      </c>
      <c r="BA158">
        <v>532.25</v>
      </c>
      <c r="BB158">
        <v>24.7</v>
      </c>
    </row>
    <row r="159" spans="1:54" x14ac:dyDescent="0.3">
      <c r="A159">
        <v>5083</v>
      </c>
      <c r="B159" t="s">
        <v>99</v>
      </c>
      <c r="C159" t="s">
        <v>75</v>
      </c>
      <c r="D159">
        <v>21958</v>
      </c>
      <c r="E159">
        <v>22353</v>
      </c>
      <c r="F159">
        <v>-1.8</v>
      </c>
      <c r="G159">
        <v>22353</v>
      </c>
      <c r="H159">
        <v>5.6</v>
      </c>
      <c r="I159">
        <v>22.4</v>
      </c>
      <c r="J159">
        <v>19.2</v>
      </c>
      <c r="K159">
        <v>50.2</v>
      </c>
      <c r="L159">
        <v>93.7</v>
      </c>
      <c r="M159">
        <v>1.5</v>
      </c>
      <c r="N159">
        <v>1.2</v>
      </c>
      <c r="O159">
        <v>1.9</v>
      </c>
      <c r="P159">
        <v>0</v>
      </c>
      <c r="Q159">
        <v>1.7</v>
      </c>
      <c r="R159">
        <v>2.7</v>
      </c>
      <c r="S159">
        <v>91.4</v>
      </c>
      <c r="T159">
        <v>84.9</v>
      </c>
      <c r="U159">
        <v>1.2</v>
      </c>
      <c r="V159">
        <v>2.6</v>
      </c>
      <c r="W159">
        <v>81.3</v>
      </c>
      <c r="X159">
        <v>11.7</v>
      </c>
      <c r="Y159">
        <v>2058</v>
      </c>
      <c r="Z159">
        <v>26</v>
      </c>
      <c r="AA159">
        <v>10125</v>
      </c>
      <c r="AB159">
        <v>75.400000000000006</v>
      </c>
      <c r="AC159">
        <v>6</v>
      </c>
      <c r="AD159">
        <v>81100</v>
      </c>
      <c r="AE159">
        <v>8233</v>
      </c>
      <c r="AF159">
        <v>2.63</v>
      </c>
      <c r="AG159">
        <v>19046</v>
      </c>
      <c r="AH159">
        <v>34996</v>
      </c>
      <c r="AI159">
        <v>17.600000000000001</v>
      </c>
      <c r="AJ159">
        <v>377</v>
      </c>
      <c r="AK159">
        <v>4054</v>
      </c>
      <c r="AL159">
        <v>3.7</v>
      </c>
      <c r="AM159">
        <v>1218</v>
      </c>
      <c r="AN159">
        <v>1924</v>
      </c>
      <c r="AO159">
        <v>0</v>
      </c>
      <c r="AP159">
        <v>0</v>
      </c>
      <c r="AQ159">
        <v>0</v>
      </c>
      <c r="AR159">
        <v>0</v>
      </c>
      <c r="AS159">
        <v>0</v>
      </c>
      <c r="AT159">
        <v>0</v>
      </c>
      <c r="AU159">
        <v>692089</v>
      </c>
      <c r="AV159">
        <v>0</v>
      </c>
      <c r="AW159">
        <v>178072</v>
      </c>
      <c r="AX159">
        <v>7855</v>
      </c>
      <c r="AY159">
        <v>10022</v>
      </c>
      <c r="AZ159">
        <v>8</v>
      </c>
      <c r="BA159">
        <v>708.13</v>
      </c>
      <c r="BB159">
        <v>31.6</v>
      </c>
    </row>
    <row r="160" spans="1:54" x14ac:dyDescent="0.3">
      <c r="A160">
        <v>5085</v>
      </c>
      <c r="B160" t="s">
        <v>98</v>
      </c>
      <c r="C160" t="s">
        <v>75</v>
      </c>
      <c r="D160">
        <v>71557</v>
      </c>
      <c r="E160">
        <v>68354</v>
      </c>
      <c r="F160">
        <v>4.7</v>
      </c>
      <c r="G160">
        <v>68356</v>
      </c>
      <c r="H160">
        <v>6.7</v>
      </c>
      <c r="I160">
        <v>26.4</v>
      </c>
      <c r="J160">
        <v>12.6</v>
      </c>
      <c r="K160">
        <v>50.5</v>
      </c>
      <c r="L160">
        <v>90.4</v>
      </c>
      <c r="M160">
        <v>6.2</v>
      </c>
      <c r="N160">
        <v>0.7</v>
      </c>
      <c r="O160">
        <v>0.9</v>
      </c>
      <c r="P160">
        <v>0.1</v>
      </c>
      <c r="Q160">
        <v>1.8</v>
      </c>
      <c r="R160">
        <v>4</v>
      </c>
      <c r="S160">
        <v>86.8</v>
      </c>
      <c r="T160">
        <v>85.3</v>
      </c>
      <c r="U160">
        <v>2.1</v>
      </c>
      <c r="V160">
        <v>2.5</v>
      </c>
      <c r="W160">
        <v>86.7</v>
      </c>
      <c r="X160">
        <v>18.2</v>
      </c>
      <c r="Y160">
        <v>7426</v>
      </c>
      <c r="Z160">
        <v>25.6</v>
      </c>
      <c r="AA160">
        <v>28618</v>
      </c>
      <c r="AB160">
        <v>73.2</v>
      </c>
      <c r="AC160">
        <v>9.3000000000000007</v>
      </c>
      <c r="AD160">
        <v>120600</v>
      </c>
      <c r="AE160">
        <v>25052</v>
      </c>
      <c r="AF160">
        <v>2.74</v>
      </c>
      <c r="AG160">
        <v>23218</v>
      </c>
      <c r="AH160">
        <v>52582</v>
      </c>
      <c r="AI160">
        <v>13.2</v>
      </c>
      <c r="AJ160">
        <v>1002</v>
      </c>
      <c r="AK160">
        <v>10181</v>
      </c>
      <c r="AL160">
        <v>2.7</v>
      </c>
      <c r="AM160">
        <v>4220</v>
      </c>
      <c r="AN160">
        <v>5253</v>
      </c>
      <c r="AO160">
        <v>4.0999999999999996</v>
      </c>
      <c r="AP160">
        <v>0</v>
      </c>
      <c r="AQ160">
        <v>0.7</v>
      </c>
      <c r="AR160">
        <v>0</v>
      </c>
      <c r="AS160">
        <v>2.2000000000000002</v>
      </c>
      <c r="AT160">
        <v>21.5</v>
      </c>
      <c r="AU160">
        <v>0</v>
      </c>
      <c r="AV160">
        <v>161592</v>
      </c>
      <c r="AW160">
        <v>497238</v>
      </c>
      <c r="AX160">
        <v>7821</v>
      </c>
      <c r="AY160">
        <v>46387</v>
      </c>
      <c r="AZ160">
        <v>263</v>
      </c>
      <c r="BA160">
        <v>770.73</v>
      </c>
      <c r="BB160">
        <v>88.7</v>
      </c>
    </row>
    <row r="161" spans="1:54" x14ac:dyDescent="0.3">
      <c r="A161">
        <v>5087</v>
      </c>
      <c r="B161" t="s">
        <v>30</v>
      </c>
      <c r="C161" t="s">
        <v>75</v>
      </c>
      <c r="D161">
        <v>15740</v>
      </c>
      <c r="E161">
        <v>15720</v>
      </c>
      <c r="F161">
        <v>0.1</v>
      </c>
      <c r="G161">
        <v>15717</v>
      </c>
      <c r="H161">
        <v>6.2</v>
      </c>
      <c r="I161">
        <v>23.5</v>
      </c>
      <c r="J161">
        <v>17.5</v>
      </c>
      <c r="K161">
        <v>49.9</v>
      </c>
      <c r="L161">
        <v>95.2</v>
      </c>
      <c r="M161">
        <v>0.4</v>
      </c>
      <c r="N161">
        <v>1.7</v>
      </c>
      <c r="O161">
        <v>0.8</v>
      </c>
      <c r="P161">
        <v>0.4</v>
      </c>
      <c r="Q161">
        <v>1.6</v>
      </c>
      <c r="R161">
        <v>5.4</v>
      </c>
      <c r="S161">
        <v>90.4</v>
      </c>
      <c r="T161">
        <v>88.3</v>
      </c>
      <c r="U161">
        <v>2.2999999999999998</v>
      </c>
      <c r="V161">
        <v>4.7</v>
      </c>
      <c r="W161">
        <v>76.599999999999994</v>
      </c>
      <c r="X161">
        <v>10.3</v>
      </c>
      <c r="Y161">
        <v>1279</v>
      </c>
      <c r="Z161">
        <v>29.6</v>
      </c>
      <c r="AA161">
        <v>7485</v>
      </c>
      <c r="AB161">
        <v>76.5</v>
      </c>
      <c r="AC161">
        <v>3.1</v>
      </c>
      <c r="AD161">
        <v>92800</v>
      </c>
      <c r="AE161">
        <v>6048</v>
      </c>
      <c r="AF161">
        <v>2.58</v>
      </c>
      <c r="AG161">
        <v>18754</v>
      </c>
      <c r="AH161">
        <v>35771</v>
      </c>
      <c r="AI161">
        <v>22.6</v>
      </c>
      <c r="AJ161">
        <v>189</v>
      </c>
      <c r="AK161">
        <v>2422</v>
      </c>
      <c r="AL161">
        <v>1.7</v>
      </c>
      <c r="AM161">
        <v>1237</v>
      </c>
      <c r="AN161">
        <v>1202</v>
      </c>
      <c r="AO161">
        <v>0</v>
      </c>
      <c r="AP161">
        <v>0</v>
      </c>
      <c r="AQ161">
        <v>0</v>
      </c>
      <c r="AR161">
        <v>0</v>
      </c>
      <c r="AS161">
        <v>0</v>
      </c>
      <c r="AT161">
        <v>0</v>
      </c>
      <c r="AU161">
        <v>0</v>
      </c>
      <c r="AV161">
        <v>0</v>
      </c>
      <c r="AW161">
        <v>114683</v>
      </c>
      <c r="AX161">
        <v>7381</v>
      </c>
      <c r="AY161">
        <v>3245</v>
      </c>
      <c r="AZ161">
        <v>0</v>
      </c>
      <c r="BA161">
        <v>834.26</v>
      </c>
      <c r="BB161">
        <v>18.8</v>
      </c>
    </row>
    <row r="162" spans="1:54" x14ac:dyDescent="0.3">
      <c r="A162">
        <v>5089</v>
      </c>
      <c r="B162" t="s">
        <v>28</v>
      </c>
      <c r="C162" t="s">
        <v>75</v>
      </c>
      <c r="D162">
        <v>16367</v>
      </c>
      <c r="E162">
        <v>16653</v>
      </c>
      <c r="F162">
        <v>-1.7</v>
      </c>
      <c r="G162">
        <v>16653</v>
      </c>
      <c r="H162">
        <v>4.4000000000000004</v>
      </c>
      <c r="I162">
        <v>17.3</v>
      </c>
      <c r="J162">
        <v>26.8</v>
      </c>
      <c r="K162">
        <v>50.3</v>
      </c>
      <c r="L162">
        <v>96.5</v>
      </c>
      <c r="M162">
        <v>0.4</v>
      </c>
      <c r="N162">
        <v>0.9</v>
      </c>
      <c r="O162">
        <v>0.3</v>
      </c>
      <c r="P162">
        <v>0.1</v>
      </c>
      <c r="Q162">
        <v>1.8</v>
      </c>
      <c r="R162">
        <v>2.2999999999999998</v>
      </c>
      <c r="S162">
        <v>94.6</v>
      </c>
      <c r="T162">
        <v>88.5</v>
      </c>
      <c r="U162">
        <v>2.4</v>
      </c>
      <c r="V162">
        <v>1.9</v>
      </c>
      <c r="W162">
        <v>83.6</v>
      </c>
      <c r="X162">
        <v>12.9</v>
      </c>
      <c r="Y162">
        <v>2267</v>
      </c>
      <c r="Z162">
        <v>24.1</v>
      </c>
      <c r="AA162">
        <v>9333</v>
      </c>
      <c r="AB162">
        <v>79.5</v>
      </c>
      <c r="AC162">
        <v>5.0999999999999996</v>
      </c>
      <c r="AD162">
        <v>92700</v>
      </c>
      <c r="AE162">
        <v>7036</v>
      </c>
      <c r="AF162">
        <v>2.34</v>
      </c>
      <c r="AG162">
        <v>18188</v>
      </c>
      <c r="AH162">
        <v>34494</v>
      </c>
      <c r="AI162">
        <v>18.899999999999999</v>
      </c>
      <c r="AJ162">
        <v>213</v>
      </c>
      <c r="AK162">
        <v>3002</v>
      </c>
      <c r="AL162">
        <v>2.6</v>
      </c>
      <c r="AM162">
        <v>1165</v>
      </c>
      <c r="AN162">
        <v>2094</v>
      </c>
      <c r="AO162">
        <v>0</v>
      </c>
      <c r="AP162">
        <v>0</v>
      </c>
      <c r="AQ162">
        <v>0</v>
      </c>
      <c r="AR162">
        <v>0</v>
      </c>
      <c r="AS162">
        <v>0</v>
      </c>
      <c r="AT162">
        <v>0</v>
      </c>
      <c r="AU162">
        <v>350144</v>
      </c>
      <c r="AV162">
        <v>0</v>
      </c>
      <c r="AW162">
        <v>87884</v>
      </c>
      <c r="AX162">
        <v>5291</v>
      </c>
      <c r="AY162">
        <v>8605</v>
      </c>
      <c r="AZ162">
        <v>2</v>
      </c>
      <c r="BA162">
        <v>597.01</v>
      </c>
      <c r="BB162">
        <v>27.9</v>
      </c>
    </row>
    <row r="163" spans="1:54" x14ac:dyDescent="0.3">
      <c r="A163">
        <v>5091</v>
      </c>
      <c r="B163" t="s">
        <v>97</v>
      </c>
      <c r="C163" t="s">
        <v>75</v>
      </c>
      <c r="D163">
        <v>43428</v>
      </c>
      <c r="E163">
        <v>43462</v>
      </c>
      <c r="F163">
        <v>-0.1</v>
      </c>
      <c r="G163">
        <v>43462</v>
      </c>
      <c r="H163">
        <v>7</v>
      </c>
      <c r="I163">
        <v>24.1</v>
      </c>
      <c r="J163">
        <v>15.2</v>
      </c>
      <c r="K163">
        <v>50.8</v>
      </c>
      <c r="L163">
        <v>71.7</v>
      </c>
      <c r="M163">
        <v>25.1</v>
      </c>
      <c r="N163">
        <v>0.8</v>
      </c>
      <c r="O163">
        <v>0.6</v>
      </c>
      <c r="P163">
        <v>0.1</v>
      </c>
      <c r="Q163">
        <v>1.8</v>
      </c>
      <c r="R163">
        <v>3.1</v>
      </c>
      <c r="S163">
        <v>69.3</v>
      </c>
      <c r="T163">
        <v>80.8</v>
      </c>
      <c r="U163">
        <v>0.9</v>
      </c>
      <c r="V163">
        <v>3.2</v>
      </c>
      <c r="W163">
        <v>85.1</v>
      </c>
      <c r="X163">
        <v>13.9</v>
      </c>
      <c r="Y163">
        <v>3406</v>
      </c>
      <c r="Z163">
        <v>20.2</v>
      </c>
      <c r="AA163">
        <v>19415</v>
      </c>
      <c r="AB163">
        <v>67.2</v>
      </c>
      <c r="AC163">
        <v>19.2</v>
      </c>
      <c r="AD163">
        <v>92900</v>
      </c>
      <c r="AE163">
        <v>16950</v>
      </c>
      <c r="AF163">
        <v>2.4900000000000002</v>
      </c>
      <c r="AG163">
        <v>20636</v>
      </c>
      <c r="AH163">
        <v>41319</v>
      </c>
      <c r="AI163">
        <v>19.5</v>
      </c>
      <c r="AJ163">
        <v>704</v>
      </c>
      <c r="AK163">
        <v>10926</v>
      </c>
      <c r="AL163">
        <v>-3.1</v>
      </c>
      <c r="AM163">
        <v>2423</v>
      </c>
      <c r="AN163">
        <v>3160</v>
      </c>
      <c r="AO163">
        <v>11.3</v>
      </c>
      <c r="AP163">
        <v>0</v>
      </c>
      <c r="AQ163">
        <v>1.1000000000000001</v>
      </c>
      <c r="AR163">
        <v>0</v>
      </c>
      <c r="AS163">
        <v>0</v>
      </c>
      <c r="AT163">
        <v>18.899999999999999</v>
      </c>
      <c r="AU163">
        <v>712872</v>
      </c>
      <c r="AV163">
        <v>0</v>
      </c>
      <c r="AW163">
        <v>407683</v>
      </c>
      <c r="AX163">
        <v>9503</v>
      </c>
      <c r="AY163">
        <v>43650</v>
      </c>
      <c r="AZ163">
        <v>37</v>
      </c>
      <c r="BA163">
        <v>625.58000000000004</v>
      </c>
      <c r="BB163">
        <v>69.5</v>
      </c>
    </row>
    <row r="164" spans="1:54" x14ac:dyDescent="0.3">
      <c r="A164">
        <v>5093</v>
      </c>
      <c r="B164" t="s">
        <v>96</v>
      </c>
      <c r="C164" t="s">
        <v>75</v>
      </c>
      <c r="D164">
        <v>44235</v>
      </c>
      <c r="E164">
        <v>46480</v>
      </c>
      <c r="F164">
        <v>-4.8</v>
      </c>
      <c r="G164">
        <v>46480</v>
      </c>
      <c r="H164">
        <v>7</v>
      </c>
      <c r="I164">
        <v>26.7</v>
      </c>
      <c r="J164">
        <v>13.4</v>
      </c>
      <c r="K164">
        <v>51.3</v>
      </c>
      <c r="L164">
        <v>62.8</v>
      </c>
      <c r="M164">
        <v>34.9</v>
      </c>
      <c r="N164">
        <v>0.5</v>
      </c>
      <c r="O164">
        <v>0.5</v>
      </c>
      <c r="P164">
        <v>0</v>
      </c>
      <c r="Q164">
        <v>1.3</v>
      </c>
      <c r="R164">
        <v>4</v>
      </c>
      <c r="S164">
        <v>59.4</v>
      </c>
      <c r="T164">
        <v>82.1</v>
      </c>
      <c r="U164">
        <v>1.8</v>
      </c>
      <c r="V164">
        <v>4.2</v>
      </c>
      <c r="W164">
        <v>77.8</v>
      </c>
      <c r="X164">
        <v>13</v>
      </c>
      <c r="Y164">
        <v>3002</v>
      </c>
      <c r="Z164">
        <v>18.2</v>
      </c>
      <c r="AA164">
        <v>20506</v>
      </c>
      <c r="AB164">
        <v>58.8</v>
      </c>
      <c r="AC164">
        <v>17.3</v>
      </c>
      <c r="AD164">
        <v>75300</v>
      </c>
      <c r="AE164">
        <v>17058</v>
      </c>
      <c r="AF164">
        <v>2.64</v>
      </c>
      <c r="AG164">
        <v>18905</v>
      </c>
      <c r="AH164">
        <v>36428</v>
      </c>
      <c r="AI164">
        <v>24.9</v>
      </c>
      <c r="AJ164">
        <v>836</v>
      </c>
      <c r="AK164">
        <v>17787</v>
      </c>
      <c r="AL164">
        <v>17</v>
      </c>
      <c r="AM164">
        <v>2083</v>
      </c>
      <c r="AN164">
        <v>2231</v>
      </c>
      <c r="AO164">
        <v>13.4</v>
      </c>
      <c r="AP164">
        <v>0</v>
      </c>
      <c r="AQ164">
        <v>0</v>
      </c>
      <c r="AR164">
        <v>0</v>
      </c>
      <c r="AS164">
        <v>0</v>
      </c>
      <c r="AT164">
        <v>28.9</v>
      </c>
      <c r="AU164">
        <v>5010206</v>
      </c>
      <c r="AV164">
        <v>0</v>
      </c>
      <c r="AW164">
        <v>421872</v>
      </c>
      <c r="AX164">
        <v>9051</v>
      </c>
      <c r="AY164">
        <v>45822</v>
      </c>
      <c r="AZ164">
        <v>30</v>
      </c>
      <c r="BA164">
        <v>900.57</v>
      </c>
      <c r="BB164">
        <v>51.6</v>
      </c>
    </row>
    <row r="165" spans="1:54" x14ac:dyDescent="0.3">
      <c r="A165">
        <v>5095</v>
      </c>
      <c r="B165" t="s">
        <v>25</v>
      </c>
      <c r="C165" t="s">
        <v>75</v>
      </c>
      <c r="D165">
        <v>7582</v>
      </c>
      <c r="E165">
        <v>8150</v>
      </c>
      <c r="F165">
        <v>-7</v>
      </c>
      <c r="G165">
        <v>8149</v>
      </c>
      <c r="H165">
        <v>5.8</v>
      </c>
      <c r="I165">
        <v>21.2</v>
      </c>
      <c r="J165">
        <v>20.3</v>
      </c>
      <c r="K165">
        <v>52.5</v>
      </c>
      <c r="L165">
        <v>56.7</v>
      </c>
      <c r="M165">
        <v>40.299999999999997</v>
      </c>
      <c r="N165">
        <v>0.7</v>
      </c>
      <c r="O165">
        <v>0.6</v>
      </c>
      <c r="P165">
        <v>0</v>
      </c>
      <c r="Q165">
        <v>1.7</v>
      </c>
      <c r="R165">
        <v>2.2000000000000002</v>
      </c>
      <c r="S165">
        <v>55.1</v>
      </c>
      <c r="T165">
        <v>87.6</v>
      </c>
      <c r="U165">
        <v>0.8</v>
      </c>
      <c r="V165">
        <v>1.5</v>
      </c>
      <c r="W165">
        <v>75.3</v>
      </c>
      <c r="X165">
        <v>11.3</v>
      </c>
      <c r="Y165">
        <v>629</v>
      </c>
      <c r="Z165">
        <v>19.5</v>
      </c>
      <c r="AA165">
        <v>4432</v>
      </c>
      <c r="AB165">
        <v>63.5</v>
      </c>
      <c r="AC165">
        <v>14.6</v>
      </c>
      <c r="AD165">
        <v>52200</v>
      </c>
      <c r="AE165">
        <v>3393</v>
      </c>
      <c r="AF165">
        <v>2.33</v>
      </c>
      <c r="AG165">
        <v>16939</v>
      </c>
      <c r="AH165">
        <v>27263</v>
      </c>
      <c r="AI165">
        <v>28.8</v>
      </c>
      <c r="AJ165">
        <v>197</v>
      </c>
      <c r="AK165">
        <v>1723</v>
      </c>
      <c r="AL165">
        <v>1.4</v>
      </c>
      <c r="AM165">
        <v>534</v>
      </c>
      <c r="AN165">
        <v>832</v>
      </c>
      <c r="AO165">
        <v>0</v>
      </c>
      <c r="AP165">
        <v>0</v>
      </c>
      <c r="AQ165">
        <v>0</v>
      </c>
      <c r="AR165">
        <v>0</v>
      </c>
      <c r="AS165">
        <v>0</v>
      </c>
      <c r="AT165">
        <v>0</v>
      </c>
      <c r="AU165">
        <v>0</v>
      </c>
      <c r="AV165">
        <v>64682</v>
      </c>
      <c r="AW165">
        <v>82241</v>
      </c>
      <c r="AX165">
        <v>9599</v>
      </c>
      <c r="AY165">
        <v>8190</v>
      </c>
      <c r="AZ165">
        <v>1</v>
      </c>
      <c r="BA165">
        <v>607.12</v>
      </c>
      <c r="BB165">
        <v>13.4</v>
      </c>
    </row>
    <row r="166" spans="1:54" x14ac:dyDescent="0.3">
      <c r="A166">
        <v>5097</v>
      </c>
      <c r="B166" t="s">
        <v>24</v>
      </c>
      <c r="C166" t="s">
        <v>75</v>
      </c>
      <c r="D166">
        <v>9082</v>
      </c>
      <c r="E166">
        <v>9487</v>
      </c>
      <c r="F166">
        <v>-4.3</v>
      </c>
      <c r="G166">
        <v>9487</v>
      </c>
      <c r="H166">
        <v>4.3</v>
      </c>
      <c r="I166">
        <v>19.2</v>
      </c>
      <c r="J166">
        <v>25.4</v>
      </c>
      <c r="K166">
        <v>50.1</v>
      </c>
      <c r="L166">
        <v>95.1</v>
      </c>
      <c r="M166">
        <v>0.6</v>
      </c>
      <c r="N166">
        <v>1.3</v>
      </c>
      <c r="O166">
        <v>0.7</v>
      </c>
      <c r="P166">
        <v>0</v>
      </c>
      <c r="Q166">
        <v>2.2999999999999998</v>
      </c>
      <c r="R166">
        <v>3.6</v>
      </c>
      <c r="S166">
        <v>92.3</v>
      </c>
      <c r="T166">
        <v>86.1</v>
      </c>
      <c r="U166">
        <v>1.7</v>
      </c>
      <c r="V166">
        <v>3.8</v>
      </c>
      <c r="W166">
        <v>82.3</v>
      </c>
      <c r="X166">
        <v>12.9</v>
      </c>
      <c r="Y166">
        <v>1139</v>
      </c>
      <c r="Z166">
        <v>25.9</v>
      </c>
      <c r="AA166">
        <v>5747</v>
      </c>
      <c r="AB166">
        <v>79.8</v>
      </c>
      <c r="AC166">
        <v>3.2</v>
      </c>
      <c r="AD166">
        <v>76400</v>
      </c>
      <c r="AE166">
        <v>3873</v>
      </c>
      <c r="AF166">
        <v>2.39</v>
      </c>
      <c r="AG166">
        <v>19021</v>
      </c>
      <c r="AH166">
        <v>31345</v>
      </c>
      <c r="AI166">
        <v>22</v>
      </c>
      <c r="AJ166">
        <v>141</v>
      </c>
      <c r="AK166">
        <v>920</v>
      </c>
      <c r="AL166">
        <v>2.6</v>
      </c>
      <c r="AM166">
        <v>740</v>
      </c>
      <c r="AN166">
        <v>922</v>
      </c>
      <c r="AO166">
        <v>0</v>
      </c>
      <c r="AP166">
        <v>0</v>
      </c>
      <c r="AQ166">
        <v>0</v>
      </c>
      <c r="AR166">
        <v>0</v>
      </c>
      <c r="AS166">
        <v>0</v>
      </c>
      <c r="AT166">
        <v>0</v>
      </c>
      <c r="AU166">
        <v>0</v>
      </c>
      <c r="AV166">
        <v>0</v>
      </c>
      <c r="AW166">
        <v>32370</v>
      </c>
      <c r="AX166">
        <v>3570</v>
      </c>
      <c r="AY166">
        <v>18197</v>
      </c>
      <c r="AZ166">
        <v>0</v>
      </c>
      <c r="BA166">
        <v>779.88</v>
      </c>
      <c r="BB166">
        <v>12.2</v>
      </c>
    </row>
    <row r="167" spans="1:54" x14ac:dyDescent="0.3">
      <c r="A167">
        <v>5099</v>
      </c>
      <c r="B167" t="s">
        <v>95</v>
      </c>
      <c r="C167" t="s">
        <v>75</v>
      </c>
      <c r="D167">
        <v>8723</v>
      </c>
      <c r="E167">
        <v>8997</v>
      </c>
      <c r="F167">
        <v>-3</v>
      </c>
      <c r="G167">
        <v>8997</v>
      </c>
      <c r="H167">
        <v>6.4</v>
      </c>
      <c r="I167">
        <v>22.7</v>
      </c>
      <c r="J167">
        <v>19.399999999999999</v>
      </c>
      <c r="K167">
        <v>50.6</v>
      </c>
      <c r="L167">
        <v>67.099999999999994</v>
      </c>
      <c r="M167">
        <v>30.5</v>
      </c>
      <c r="N167">
        <v>0.5</v>
      </c>
      <c r="O167">
        <v>0.4</v>
      </c>
      <c r="P167">
        <v>0.1</v>
      </c>
      <c r="Q167">
        <v>1.6</v>
      </c>
      <c r="R167">
        <v>3.3</v>
      </c>
      <c r="S167">
        <v>64.099999999999994</v>
      </c>
      <c r="T167">
        <v>87</v>
      </c>
      <c r="U167">
        <v>1</v>
      </c>
      <c r="V167">
        <v>2.7</v>
      </c>
      <c r="W167">
        <v>82.1</v>
      </c>
      <c r="X167">
        <v>12.8</v>
      </c>
      <c r="Y167">
        <v>762</v>
      </c>
      <c r="Z167">
        <v>25.1</v>
      </c>
      <c r="AA167">
        <v>4542</v>
      </c>
      <c r="AB167">
        <v>73.099999999999994</v>
      </c>
      <c r="AC167">
        <v>5.9</v>
      </c>
      <c r="AD167">
        <v>64600</v>
      </c>
      <c r="AE167">
        <v>3622</v>
      </c>
      <c r="AF167">
        <v>2.41</v>
      </c>
      <c r="AG167">
        <v>18695</v>
      </c>
      <c r="AH167">
        <v>33694</v>
      </c>
      <c r="AI167">
        <v>26.5</v>
      </c>
      <c r="AJ167">
        <v>123</v>
      </c>
      <c r="AK167">
        <v>1948</v>
      </c>
      <c r="AL167">
        <v>3.1</v>
      </c>
      <c r="AM167">
        <v>471</v>
      </c>
      <c r="AN167">
        <v>622</v>
      </c>
      <c r="AO167">
        <v>0</v>
      </c>
      <c r="AP167">
        <v>0</v>
      </c>
      <c r="AQ167">
        <v>0</v>
      </c>
      <c r="AR167">
        <v>0</v>
      </c>
      <c r="AS167">
        <v>0</v>
      </c>
      <c r="AT167">
        <v>0</v>
      </c>
      <c r="AU167">
        <v>0</v>
      </c>
      <c r="AV167">
        <v>0</v>
      </c>
      <c r="AW167">
        <v>136792</v>
      </c>
      <c r="AX167">
        <v>14660</v>
      </c>
      <c r="AY167">
        <v>3228</v>
      </c>
      <c r="AZ167">
        <v>0</v>
      </c>
      <c r="BA167">
        <v>617.84</v>
      </c>
      <c r="BB167">
        <v>14.6</v>
      </c>
    </row>
    <row r="168" spans="1:54" x14ac:dyDescent="0.3">
      <c r="A168">
        <v>5101</v>
      </c>
      <c r="B168" t="s">
        <v>94</v>
      </c>
      <c r="C168" t="s">
        <v>75</v>
      </c>
      <c r="D168">
        <v>7904</v>
      </c>
      <c r="E168">
        <v>8330</v>
      </c>
      <c r="F168">
        <v>-5.0999999999999996</v>
      </c>
      <c r="G168">
        <v>8330</v>
      </c>
      <c r="H168">
        <v>4.8</v>
      </c>
      <c r="I168">
        <v>19.5</v>
      </c>
      <c r="J168">
        <v>24.3</v>
      </c>
      <c r="K168">
        <v>49.5</v>
      </c>
      <c r="L168">
        <v>95.5</v>
      </c>
      <c r="M168">
        <v>0.3</v>
      </c>
      <c r="N168">
        <v>1.5</v>
      </c>
      <c r="O168">
        <v>0.3</v>
      </c>
      <c r="P168">
        <v>0</v>
      </c>
      <c r="Q168">
        <v>2.4</v>
      </c>
      <c r="R168">
        <v>1.8</v>
      </c>
      <c r="S168">
        <v>94</v>
      </c>
      <c r="T168">
        <v>94.2</v>
      </c>
      <c r="U168">
        <v>0.8</v>
      </c>
      <c r="V168">
        <v>0.9</v>
      </c>
      <c r="W168">
        <v>79.8</v>
      </c>
      <c r="X168">
        <v>12.7</v>
      </c>
      <c r="Y168">
        <v>838</v>
      </c>
      <c r="Z168">
        <v>37.700000000000003</v>
      </c>
      <c r="AA168">
        <v>4667</v>
      </c>
      <c r="AB168">
        <v>82.5</v>
      </c>
      <c r="AC168">
        <v>3.3</v>
      </c>
      <c r="AD168">
        <v>74600</v>
      </c>
      <c r="AE168">
        <v>3507</v>
      </c>
      <c r="AF168">
        <v>2.3199999999999998</v>
      </c>
      <c r="AG168">
        <v>17884</v>
      </c>
      <c r="AH168">
        <v>30038</v>
      </c>
      <c r="AI168">
        <v>23.5</v>
      </c>
      <c r="AJ168">
        <v>83</v>
      </c>
      <c r="AK168">
        <v>759</v>
      </c>
      <c r="AL168">
        <v>15.3</v>
      </c>
      <c r="AM168">
        <v>697</v>
      </c>
      <c r="AN168">
        <v>1027</v>
      </c>
      <c r="AO168">
        <v>0</v>
      </c>
      <c r="AP168">
        <v>0</v>
      </c>
      <c r="AQ168">
        <v>0</v>
      </c>
      <c r="AR168">
        <v>0</v>
      </c>
      <c r="AS168">
        <v>0</v>
      </c>
      <c r="AT168">
        <v>0</v>
      </c>
      <c r="AU168">
        <v>0</v>
      </c>
      <c r="AV168">
        <v>0</v>
      </c>
      <c r="AW168">
        <v>13268</v>
      </c>
      <c r="AX168">
        <v>1596</v>
      </c>
      <c r="AY168">
        <v>3264</v>
      </c>
      <c r="AZ168">
        <v>1</v>
      </c>
      <c r="BA168">
        <v>820.9</v>
      </c>
      <c r="BB168">
        <v>10.1</v>
      </c>
    </row>
    <row r="169" spans="1:54" x14ac:dyDescent="0.3">
      <c r="A169">
        <v>5103</v>
      </c>
      <c r="B169" t="s">
        <v>93</v>
      </c>
      <c r="C169" t="s">
        <v>75</v>
      </c>
      <c r="D169">
        <v>24828</v>
      </c>
      <c r="E169">
        <v>26121</v>
      </c>
      <c r="F169">
        <v>-5</v>
      </c>
      <c r="G169">
        <v>26120</v>
      </c>
      <c r="H169">
        <v>6.2</v>
      </c>
      <c r="I169">
        <v>23</v>
      </c>
      <c r="J169">
        <v>18.3</v>
      </c>
      <c r="K169">
        <v>52.6</v>
      </c>
      <c r="L169">
        <v>57</v>
      </c>
      <c r="M169">
        <v>40.299999999999997</v>
      </c>
      <c r="N169">
        <v>0.4</v>
      </c>
      <c r="O169">
        <v>0.5</v>
      </c>
      <c r="P169">
        <v>0.1</v>
      </c>
      <c r="Q169">
        <v>1.8</v>
      </c>
      <c r="R169">
        <v>2.2000000000000002</v>
      </c>
      <c r="S169">
        <v>55.4</v>
      </c>
      <c r="T169">
        <v>89.4</v>
      </c>
      <c r="U169">
        <v>1</v>
      </c>
      <c r="V169">
        <v>1.6</v>
      </c>
      <c r="W169">
        <v>84.7</v>
      </c>
      <c r="X169">
        <v>15.5</v>
      </c>
      <c r="Y169">
        <v>2039</v>
      </c>
      <c r="Z169">
        <v>22.7</v>
      </c>
      <c r="AA169">
        <v>13067</v>
      </c>
      <c r="AB169">
        <v>66.3</v>
      </c>
      <c r="AC169">
        <v>8.9</v>
      </c>
      <c r="AD169">
        <v>70000</v>
      </c>
      <c r="AE169">
        <v>10733</v>
      </c>
      <c r="AF169">
        <v>2.36</v>
      </c>
      <c r="AG169">
        <v>18975</v>
      </c>
      <c r="AH169">
        <v>32015</v>
      </c>
      <c r="AI169">
        <v>23.1</v>
      </c>
      <c r="AJ169">
        <v>530</v>
      </c>
      <c r="AK169">
        <v>7423</v>
      </c>
      <c r="AL169">
        <v>-2.4</v>
      </c>
      <c r="AM169">
        <v>1292</v>
      </c>
      <c r="AN169">
        <v>2153</v>
      </c>
      <c r="AO169">
        <v>13.6</v>
      </c>
      <c r="AP169">
        <v>0</v>
      </c>
      <c r="AQ169">
        <v>0</v>
      </c>
      <c r="AR169">
        <v>0</v>
      </c>
      <c r="AS169">
        <v>0</v>
      </c>
      <c r="AT169">
        <v>0</v>
      </c>
      <c r="AU169">
        <v>0</v>
      </c>
      <c r="AV169">
        <v>0</v>
      </c>
      <c r="AW169">
        <v>185662</v>
      </c>
      <c r="AX169">
        <v>7135</v>
      </c>
      <c r="AY169">
        <v>14614</v>
      </c>
      <c r="AZ169">
        <v>3</v>
      </c>
      <c r="BA169">
        <v>732.78</v>
      </c>
      <c r="BB169">
        <v>35.6</v>
      </c>
    </row>
    <row r="170" spans="1:54" x14ac:dyDescent="0.3">
      <c r="A170">
        <v>5105</v>
      </c>
      <c r="B170" t="s">
        <v>22</v>
      </c>
      <c r="C170" t="s">
        <v>75</v>
      </c>
      <c r="D170">
        <v>10245</v>
      </c>
      <c r="E170">
        <v>10441</v>
      </c>
      <c r="F170">
        <v>-1.9</v>
      </c>
      <c r="G170">
        <v>10445</v>
      </c>
      <c r="H170">
        <v>5.2</v>
      </c>
      <c r="I170">
        <v>22.1</v>
      </c>
      <c r="J170">
        <v>17.899999999999999</v>
      </c>
      <c r="K170">
        <v>50.3</v>
      </c>
      <c r="L170">
        <v>94.8</v>
      </c>
      <c r="M170">
        <v>2.2000000000000002</v>
      </c>
      <c r="N170">
        <v>0.8</v>
      </c>
      <c r="O170">
        <v>0.2</v>
      </c>
      <c r="P170">
        <v>0</v>
      </c>
      <c r="Q170">
        <v>2</v>
      </c>
      <c r="R170">
        <v>2.8</v>
      </c>
      <c r="S170">
        <v>92.4</v>
      </c>
      <c r="T170">
        <v>87.6</v>
      </c>
      <c r="U170">
        <v>0.8</v>
      </c>
      <c r="V170">
        <v>0.8</v>
      </c>
      <c r="W170">
        <v>84.6</v>
      </c>
      <c r="X170">
        <v>11.9</v>
      </c>
      <c r="Y170">
        <v>1002</v>
      </c>
      <c r="Z170">
        <v>34.799999999999997</v>
      </c>
      <c r="AA170">
        <v>4900</v>
      </c>
      <c r="AB170">
        <v>79.5</v>
      </c>
      <c r="AC170">
        <v>2.5</v>
      </c>
      <c r="AD170">
        <v>77700</v>
      </c>
      <c r="AE170">
        <v>3903</v>
      </c>
      <c r="AF170">
        <v>2.61</v>
      </c>
      <c r="AG170">
        <v>22047</v>
      </c>
      <c r="AH170">
        <v>42455</v>
      </c>
      <c r="AI170">
        <v>15.6</v>
      </c>
      <c r="AJ170">
        <v>107</v>
      </c>
      <c r="AK170">
        <v>816</v>
      </c>
      <c r="AL170">
        <v>0.5</v>
      </c>
      <c r="AM170">
        <v>700</v>
      </c>
      <c r="AN170">
        <v>636</v>
      </c>
      <c r="AO170">
        <v>0</v>
      </c>
      <c r="AP170">
        <v>0</v>
      </c>
      <c r="AQ170">
        <v>0</v>
      </c>
      <c r="AR170">
        <v>0</v>
      </c>
      <c r="AS170">
        <v>0</v>
      </c>
      <c r="AT170">
        <v>0</v>
      </c>
      <c r="AU170">
        <v>0</v>
      </c>
      <c r="AV170">
        <v>1528</v>
      </c>
      <c r="AW170">
        <v>32763</v>
      </c>
      <c r="AX170">
        <v>3162</v>
      </c>
      <c r="AY170">
        <v>1718</v>
      </c>
      <c r="AZ170">
        <v>1</v>
      </c>
      <c r="BA170">
        <v>551.4</v>
      </c>
      <c r="BB170">
        <v>18.899999999999999</v>
      </c>
    </row>
    <row r="171" spans="1:54" x14ac:dyDescent="0.3">
      <c r="A171">
        <v>5107</v>
      </c>
      <c r="B171" t="s">
        <v>92</v>
      </c>
      <c r="C171" t="s">
        <v>75</v>
      </c>
      <c r="D171">
        <v>19930</v>
      </c>
      <c r="E171">
        <v>21757</v>
      </c>
      <c r="F171">
        <v>-8.4</v>
      </c>
      <c r="G171">
        <v>21757</v>
      </c>
      <c r="H171">
        <v>8</v>
      </c>
      <c r="I171">
        <v>27.2</v>
      </c>
      <c r="J171">
        <v>16.3</v>
      </c>
      <c r="K171">
        <v>53</v>
      </c>
      <c r="L171">
        <v>36.5</v>
      </c>
      <c r="M171">
        <v>61.6</v>
      </c>
      <c r="N171">
        <v>0.4</v>
      </c>
      <c r="O171">
        <v>0.4</v>
      </c>
      <c r="P171">
        <v>0</v>
      </c>
      <c r="Q171">
        <v>1.2</v>
      </c>
      <c r="R171">
        <v>1.7</v>
      </c>
      <c r="S171">
        <v>35.6</v>
      </c>
      <c r="T171">
        <v>82.1</v>
      </c>
      <c r="U171">
        <v>0.6</v>
      </c>
      <c r="V171">
        <v>1.9</v>
      </c>
      <c r="W171">
        <v>72.8</v>
      </c>
      <c r="X171">
        <v>12</v>
      </c>
      <c r="Y171">
        <v>1271</v>
      </c>
      <c r="Z171">
        <v>18.3</v>
      </c>
      <c r="AA171">
        <v>10163</v>
      </c>
      <c r="AB171">
        <v>54.5</v>
      </c>
      <c r="AC171">
        <v>17.2</v>
      </c>
      <c r="AD171">
        <v>59500</v>
      </c>
      <c r="AE171">
        <v>8339</v>
      </c>
      <c r="AF171">
        <v>2.52</v>
      </c>
      <c r="AG171">
        <v>16830</v>
      </c>
      <c r="AH171">
        <v>26737</v>
      </c>
      <c r="AI171">
        <v>33.5</v>
      </c>
      <c r="AJ171">
        <v>414</v>
      </c>
      <c r="AK171">
        <v>4195</v>
      </c>
      <c r="AL171">
        <v>1.2</v>
      </c>
      <c r="AM171">
        <v>1419</v>
      </c>
      <c r="AN171">
        <v>1791</v>
      </c>
      <c r="AO171">
        <v>26.7</v>
      </c>
      <c r="AP171">
        <v>0</v>
      </c>
      <c r="AQ171">
        <v>0</v>
      </c>
      <c r="AR171">
        <v>0</v>
      </c>
      <c r="AS171">
        <v>0</v>
      </c>
      <c r="AT171">
        <v>33.4</v>
      </c>
      <c r="AU171">
        <v>0</v>
      </c>
      <c r="AV171">
        <v>0</v>
      </c>
      <c r="AW171">
        <v>229411</v>
      </c>
      <c r="AX171">
        <v>10468</v>
      </c>
      <c r="AY171">
        <v>13481</v>
      </c>
      <c r="AZ171">
        <v>34</v>
      </c>
      <c r="BA171">
        <v>695.66</v>
      </c>
      <c r="BB171">
        <v>31.3</v>
      </c>
    </row>
    <row r="172" spans="1:54" x14ac:dyDescent="0.3">
      <c r="A172">
        <v>5109</v>
      </c>
      <c r="B172" t="s">
        <v>20</v>
      </c>
      <c r="C172" t="s">
        <v>75</v>
      </c>
      <c r="D172">
        <v>11024</v>
      </c>
      <c r="E172">
        <v>11291</v>
      </c>
      <c r="F172">
        <v>-2.4</v>
      </c>
      <c r="G172">
        <v>11291</v>
      </c>
      <c r="H172">
        <v>5.8</v>
      </c>
      <c r="I172">
        <v>22.8</v>
      </c>
      <c r="J172">
        <v>18.600000000000001</v>
      </c>
      <c r="K172">
        <v>50.2</v>
      </c>
      <c r="L172">
        <v>93.3</v>
      </c>
      <c r="M172">
        <v>3.5</v>
      </c>
      <c r="N172">
        <v>1.1000000000000001</v>
      </c>
      <c r="O172">
        <v>0.7</v>
      </c>
      <c r="P172">
        <v>0</v>
      </c>
      <c r="Q172">
        <v>1.5</v>
      </c>
      <c r="R172">
        <v>6.6</v>
      </c>
      <c r="S172">
        <v>87.6</v>
      </c>
      <c r="T172">
        <v>84.3</v>
      </c>
      <c r="U172">
        <v>3.7</v>
      </c>
      <c r="V172">
        <v>5.5</v>
      </c>
      <c r="W172">
        <v>80.099999999999994</v>
      </c>
      <c r="X172">
        <v>13.8</v>
      </c>
      <c r="Y172">
        <v>862</v>
      </c>
      <c r="Z172">
        <v>24.1</v>
      </c>
      <c r="AA172">
        <v>5569</v>
      </c>
      <c r="AB172">
        <v>73.099999999999994</v>
      </c>
      <c r="AC172">
        <v>6.1</v>
      </c>
      <c r="AD172">
        <v>75200</v>
      </c>
      <c r="AE172">
        <v>4325</v>
      </c>
      <c r="AF172">
        <v>2.5499999999999998</v>
      </c>
      <c r="AG172">
        <v>18377</v>
      </c>
      <c r="AH172">
        <v>32206</v>
      </c>
      <c r="AI172">
        <v>24.8</v>
      </c>
      <c r="AJ172">
        <v>201</v>
      </c>
      <c r="AK172">
        <v>1792</v>
      </c>
      <c r="AL172">
        <v>5</v>
      </c>
      <c r="AM172">
        <v>866</v>
      </c>
      <c r="AN172">
        <v>964</v>
      </c>
      <c r="AO172">
        <v>0</v>
      </c>
      <c r="AP172">
        <v>0</v>
      </c>
      <c r="AQ172">
        <v>0</v>
      </c>
      <c r="AR172">
        <v>0</v>
      </c>
      <c r="AS172">
        <v>0</v>
      </c>
      <c r="AT172">
        <v>15.1</v>
      </c>
      <c r="AU172">
        <v>0</v>
      </c>
      <c r="AV172">
        <v>92105</v>
      </c>
      <c r="AW172">
        <v>52793</v>
      </c>
      <c r="AX172">
        <v>4876</v>
      </c>
      <c r="AY172">
        <v>6825</v>
      </c>
      <c r="AZ172">
        <v>0</v>
      </c>
      <c r="BA172">
        <v>600.62</v>
      </c>
      <c r="BB172">
        <v>18.8</v>
      </c>
    </row>
    <row r="173" spans="1:54" x14ac:dyDescent="0.3">
      <c r="A173">
        <v>5111</v>
      </c>
      <c r="B173" t="s">
        <v>91</v>
      </c>
      <c r="C173" t="s">
        <v>75</v>
      </c>
      <c r="D173">
        <v>24246</v>
      </c>
      <c r="E173">
        <v>24583</v>
      </c>
      <c r="F173">
        <v>-1.4</v>
      </c>
      <c r="G173">
        <v>24583</v>
      </c>
      <c r="H173">
        <v>6.4</v>
      </c>
      <c r="I173">
        <v>23.7</v>
      </c>
      <c r="J173">
        <v>17.100000000000001</v>
      </c>
      <c r="K173">
        <v>51.4</v>
      </c>
      <c r="L173">
        <v>89.8</v>
      </c>
      <c r="M173">
        <v>8</v>
      </c>
      <c r="N173">
        <v>0.3</v>
      </c>
      <c r="O173">
        <v>0.3</v>
      </c>
      <c r="P173">
        <v>0</v>
      </c>
      <c r="Q173">
        <v>1.6</v>
      </c>
      <c r="R173">
        <v>2.7</v>
      </c>
      <c r="S173">
        <v>87.5</v>
      </c>
      <c r="T173">
        <v>81.7</v>
      </c>
      <c r="U173">
        <v>1.3</v>
      </c>
      <c r="V173">
        <v>2.2999999999999998</v>
      </c>
      <c r="W173">
        <v>73.3</v>
      </c>
      <c r="X173">
        <v>8.6</v>
      </c>
      <c r="Y173">
        <v>1835</v>
      </c>
      <c r="Z173">
        <v>23.5</v>
      </c>
      <c r="AA173">
        <v>10937</v>
      </c>
      <c r="AB173">
        <v>62.5</v>
      </c>
      <c r="AC173">
        <v>12.7</v>
      </c>
      <c r="AD173">
        <v>71300</v>
      </c>
      <c r="AE173">
        <v>9369</v>
      </c>
      <c r="AF173">
        <v>2.56</v>
      </c>
      <c r="AG173">
        <v>16919</v>
      </c>
      <c r="AH173">
        <v>32089</v>
      </c>
      <c r="AI173">
        <v>28.1</v>
      </c>
      <c r="AJ173">
        <v>365</v>
      </c>
      <c r="AK173">
        <v>3546</v>
      </c>
      <c r="AL173">
        <v>-1.9</v>
      </c>
      <c r="AM173">
        <v>1424</v>
      </c>
      <c r="AN173">
        <v>1682</v>
      </c>
      <c r="AO173">
        <v>0</v>
      </c>
      <c r="AP173">
        <v>0</v>
      </c>
      <c r="AQ173">
        <v>0</v>
      </c>
      <c r="AR173">
        <v>0</v>
      </c>
      <c r="AS173">
        <v>0</v>
      </c>
      <c r="AT173">
        <v>20.3</v>
      </c>
      <c r="AU173">
        <v>172016</v>
      </c>
      <c r="AV173">
        <v>0</v>
      </c>
      <c r="AW173">
        <v>193122</v>
      </c>
      <c r="AX173">
        <v>7762</v>
      </c>
      <c r="AY173">
        <v>11615</v>
      </c>
      <c r="AZ173">
        <v>9</v>
      </c>
      <c r="BA173">
        <v>758.39</v>
      </c>
      <c r="BB173">
        <v>32.4</v>
      </c>
    </row>
    <row r="174" spans="1:54" x14ac:dyDescent="0.3">
      <c r="A174">
        <v>5113</v>
      </c>
      <c r="B174" t="s">
        <v>90</v>
      </c>
      <c r="C174" t="s">
        <v>75</v>
      </c>
      <c r="D174">
        <v>20225</v>
      </c>
      <c r="E174">
        <v>20662</v>
      </c>
      <c r="F174">
        <v>-2.1</v>
      </c>
      <c r="G174">
        <v>20662</v>
      </c>
      <c r="H174">
        <v>5.9</v>
      </c>
      <c r="I174">
        <v>23.4</v>
      </c>
      <c r="J174">
        <v>21.7</v>
      </c>
      <c r="K174">
        <v>50.8</v>
      </c>
      <c r="L174">
        <v>94.5</v>
      </c>
      <c r="M174">
        <v>0.5</v>
      </c>
      <c r="N174">
        <v>2</v>
      </c>
      <c r="O174">
        <v>0.6</v>
      </c>
      <c r="P174">
        <v>0</v>
      </c>
      <c r="Q174">
        <v>2.4</v>
      </c>
      <c r="R174">
        <v>6.4</v>
      </c>
      <c r="S174">
        <v>88.6</v>
      </c>
      <c r="T174">
        <v>88.1</v>
      </c>
      <c r="U174">
        <v>2.8</v>
      </c>
      <c r="V174">
        <v>4.7</v>
      </c>
      <c r="W174">
        <v>85.1</v>
      </c>
      <c r="X174">
        <v>12.3</v>
      </c>
      <c r="Y174">
        <v>2163</v>
      </c>
      <c r="Z174">
        <v>20.3</v>
      </c>
      <c r="AA174">
        <v>10034</v>
      </c>
      <c r="AB174">
        <v>77</v>
      </c>
      <c r="AC174">
        <v>5.3</v>
      </c>
      <c r="AD174">
        <v>82700</v>
      </c>
      <c r="AE174">
        <v>8069</v>
      </c>
      <c r="AF174">
        <v>2.5299999999999998</v>
      </c>
      <c r="AG174">
        <v>19116</v>
      </c>
      <c r="AH174">
        <v>32835</v>
      </c>
      <c r="AI174">
        <v>23.1</v>
      </c>
      <c r="AJ174">
        <v>453</v>
      </c>
      <c r="AK174">
        <v>5036</v>
      </c>
      <c r="AL174">
        <v>-2</v>
      </c>
      <c r="AM174">
        <v>1461</v>
      </c>
      <c r="AN174">
        <v>1931</v>
      </c>
      <c r="AO174">
        <v>0</v>
      </c>
      <c r="AP174">
        <v>0</v>
      </c>
      <c r="AQ174">
        <v>0</v>
      </c>
      <c r="AR174">
        <v>0</v>
      </c>
      <c r="AS174">
        <v>0</v>
      </c>
      <c r="AT174">
        <v>22.6</v>
      </c>
      <c r="AU174">
        <v>303468</v>
      </c>
      <c r="AV174">
        <v>47813</v>
      </c>
      <c r="AW174">
        <v>176896</v>
      </c>
      <c r="AX174">
        <v>8785</v>
      </c>
      <c r="AY174">
        <v>14410</v>
      </c>
      <c r="AZ174">
        <v>2</v>
      </c>
      <c r="BA174">
        <v>857.68</v>
      </c>
      <c r="BB174">
        <v>24.1</v>
      </c>
    </row>
    <row r="175" spans="1:54" x14ac:dyDescent="0.3">
      <c r="A175">
        <v>5115</v>
      </c>
      <c r="B175" t="s">
        <v>89</v>
      </c>
      <c r="C175" t="s">
        <v>75</v>
      </c>
      <c r="D175">
        <v>63201</v>
      </c>
      <c r="E175">
        <v>61754</v>
      </c>
      <c r="F175">
        <v>2.2999999999999998</v>
      </c>
      <c r="G175">
        <v>61754</v>
      </c>
      <c r="H175">
        <v>6.2</v>
      </c>
      <c r="I175">
        <v>22.8</v>
      </c>
      <c r="J175">
        <v>14.4</v>
      </c>
      <c r="K175">
        <v>50.1</v>
      </c>
      <c r="L175">
        <v>92.4</v>
      </c>
      <c r="M175">
        <v>3.2</v>
      </c>
      <c r="N175">
        <v>1</v>
      </c>
      <c r="O175">
        <v>1.2</v>
      </c>
      <c r="P175">
        <v>0.1</v>
      </c>
      <c r="Q175">
        <v>2.1</v>
      </c>
      <c r="R175">
        <v>8.4</v>
      </c>
      <c r="S175">
        <v>84.8</v>
      </c>
      <c r="T175">
        <v>83.4</v>
      </c>
      <c r="U175">
        <v>3.5</v>
      </c>
      <c r="V175">
        <v>6.9</v>
      </c>
      <c r="W175">
        <v>81.900000000000006</v>
      </c>
      <c r="X175">
        <v>20.7</v>
      </c>
      <c r="Y175">
        <v>4459</v>
      </c>
      <c r="Z175">
        <v>19.5</v>
      </c>
      <c r="AA175">
        <v>25915</v>
      </c>
      <c r="AB175">
        <v>69.8</v>
      </c>
      <c r="AC175">
        <v>14.2</v>
      </c>
      <c r="AD175">
        <v>110200</v>
      </c>
      <c r="AE175">
        <v>22603</v>
      </c>
      <c r="AF175">
        <v>2.63</v>
      </c>
      <c r="AG175">
        <v>19918</v>
      </c>
      <c r="AH175">
        <v>40453</v>
      </c>
      <c r="AI175">
        <v>19.3</v>
      </c>
      <c r="AJ175">
        <v>1536</v>
      </c>
      <c r="AK175">
        <v>23438</v>
      </c>
      <c r="AL175">
        <v>0.5</v>
      </c>
      <c r="AM175">
        <v>3684</v>
      </c>
      <c r="AN175">
        <v>5192</v>
      </c>
      <c r="AO175">
        <v>0</v>
      </c>
      <c r="AP175">
        <v>0</v>
      </c>
      <c r="AQ175">
        <v>0</v>
      </c>
      <c r="AR175">
        <v>0</v>
      </c>
      <c r="AS175">
        <v>1.8</v>
      </c>
      <c r="AT175">
        <v>21.3</v>
      </c>
      <c r="AU175">
        <v>1436684</v>
      </c>
      <c r="AV175">
        <v>234454</v>
      </c>
      <c r="AW175">
        <v>919267</v>
      </c>
      <c r="AX175">
        <v>15530</v>
      </c>
      <c r="AY175">
        <v>79437</v>
      </c>
      <c r="AZ175">
        <v>53</v>
      </c>
      <c r="BA175">
        <v>812.55</v>
      </c>
      <c r="BB175">
        <v>76</v>
      </c>
    </row>
    <row r="176" spans="1:54" x14ac:dyDescent="0.3">
      <c r="A176">
        <v>5117</v>
      </c>
      <c r="B176" t="s">
        <v>88</v>
      </c>
      <c r="C176" t="s">
        <v>75</v>
      </c>
      <c r="D176">
        <v>8304</v>
      </c>
      <c r="E176">
        <v>8715</v>
      </c>
      <c r="F176">
        <v>-4.7</v>
      </c>
      <c r="G176">
        <v>8715</v>
      </c>
      <c r="H176">
        <v>5</v>
      </c>
      <c r="I176">
        <v>20.2</v>
      </c>
      <c r="J176">
        <v>22</v>
      </c>
      <c r="K176">
        <v>50.6</v>
      </c>
      <c r="L176">
        <v>86.7</v>
      </c>
      <c r="M176">
        <v>11.7</v>
      </c>
      <c r="N176">
        <v>0.4</v>
      </c>
      <c r="O176">
        <v>0.1</v>
      </c>
      <c r="P176">
        <v>0</v>
      </c>
      <c r="Q176">
        <v>1</v>
      </c>
      <c r="R176">
        <v>1.2</v>
      </c>
      <c r="S176">
        <v>85.7</v>
      </c>
      <c r="T176">
        <v>90.2</v>
      </c>
      <c r="U176">
        <v>0.3</v>
      </c>
      <c r="V176">
        <v>0.8</v>
      </c>
      <c r="W176">
        <v>78.599999999999994</v>
      </c>
      <c r="X176">
        <v>9.3000000000000007</v>
      </c>
      <c r="Y176">
        <v>824</v>
      </c>
      <c r="Z176">
        <v>24.4</v>
      </c>
      <c r="AA176">
        <v>4493</v>
      </c>
      <c r="AB176">
        <v>72.900000000000006</v>
      </c>
      <c r="AC176">
        <v>7.6</v>
      </c>
      <c r="AD176">
        <v>72400</v>
      </c>
      <c r="AE176">
        <v>3737</v>
      </c>
      <c r="AF176">
        <v>2.2599999999999998</v>
      </c>
      <c r="AG176">
        <v>18137</v>
      </c>
      <c r="AH176">
        <v>34855</v>
      </c>
      <c r="AI176">
        <v>21.2</v>
      </c>
      <c r="AJ176">
        <v>157</v>
      </c>
      <c r="AK176">
        <v>905</v>
      </c>
      <c r="AL176">
        <v>0.3</v>
      </c>
      <c r="AM176">
        <v>496</v>
      </c>
      <c r="AN176">
        <v>572</v>
      </c>
      <c r="AO176">
        <v>0</v>
      </c>
      <c r="AP176">
        <v>0</v>
      </c>
      <c r="AQ176">
        <v>0</v>
      </c>
      <c r="AR176">
        <v>0</v>
      </c>
      <c r="AS176">
        <v>0</v>
      </c>
      <c r="AT176">
        <v>9.3000000000000007</v>
      </c>
      <c r="AU176">
        <v>0</v>
      </c>
      <c r="AV176">
        <v>28389</v>
      </c>
      <c r="AW176">
        <v>39496</v>
      </c>
      <c r="AX176">
        <v>4481</v>
      </c>
      <c r="AY176">
        <v>4266</v>
      </c>
      <c r="AZ176">
        <v>11</v>
      </c>
      <c r="BA176">
        <v>647.96</v>
      </c>
      <c r="BB176">
        <v>13.4</v>
      </c>
    </row>
    <row r="177" spans="1:54" x14ac:dyDescent="0.3">
      <c r="A177">
        <v>5119</v>
      </c>
      <c r="B177" t="s">
        <v>87</v>
      </c>
      <c r="C177" t="s">
        <v>75</v>
      </c>
      <c r="D177">
        <v>392702</v>
      </c>
      <c r="E177">
        <v>382796</v>
      </c>
      <c r="F177">
        <v>2.6</v>
      </c>
      <c r="G177">
        <v>382748</v>
      </c>
      <c r="H177">
        <v>7</v>
      </c>
      <c r="I177">
        <v>23.7</v>
      </c>
      <c r="J177">
        <v>13.5</v>
      </c>
      <c r="K177">
        <v>52</v>
      </c>
      <c r="L177">
        <v>59.2</v>
      </c>
      <c r="M177">
        <v>36</v>
      </c>
      <c r="N177">
        <v>0.5</v>
      </c>
      <c r="O177">
        <v>2.2000000000000002</v>
      </c>
      <c r="P177">
        <v>0.1</v>
      </c>
      <c r="Q177">
        <v>2</v>
      </c>
      <c r="R177">
        <v>6</v>
      </c>
      <c r="S177">
        <v>54</v>
      </c>
      <c r="T177">
        <v>83.3</v>
      </c>
      <c r="U177">
        <v>5.2</v>
      </c>
      <c r="V177">
        <v>7.9</v>
      </c>
      <c r="W177">
        <v>89.2</v>
      </c>
      <c r="X177">
        <v>31.2</v>
      </c>
      <c r="Y177">
        <v>31984</v>
      </c>
      <c r="Z177">
        <v>19.8</v>
      </c>
      <c r="AA177">
        <v>181406</v>
      </c>
      <c r="AB177">
        <v>60.4</v>
      </c>
      <c r="AC177">
        <v>26.3</v>
      </c>
      <c r="AD177">
        <v>140500</v>
      </c>
      <c r="AE177">
        <v>153720</v>
      </c>
      <c r="AF177">
        <v>2.4700000000000002</v>
      </c>
      <c r="AG177">
        <v>27414</v>
      </c>
      <c r="AH177">
        <v>46013</v>
      </c>
      <c r="AI177">
        <v>17.2</v>
      </c>
      <c r="AJ177">
        <v>12010</v>
      </c>
      <c r="AK177">
        <v>204171</v>
      </c>
      <c r="AL177">
        <v>0.7</v>
      </c>
      <c r="AM177">
        <v>26975</v>
      </c>
      <c r="AN177">
        <v>35392</v>
      </c>
      <c r="AO177">
        <v>14.1</v>
      </c>
      <c r="AP177">
        <v>1.2</v>
      </c>
      <c r="AQ177">
        <v>2</v>
      </c>
      <c r="AR177">
        <v>0</v>
      </c>
      <c r="AS177">
        <v>2.1</v>
      </c>
      <c r="AT177">
        <v>26.7</v>
      </c>
      <c r="AU177">
        <v>5969537</v>
      </c>
      <c r="AV177">
        <v>13418974</v>
      </c>
      <c r="AW177">
        <v>6163074</v>
      </c>
      <c r="AX177">
        <v>16435</v>
      </c>
      <c r="AY177">
        <v>809950</v>
      </c>
      <c r="AZ177">
        <v>1142</v>
      </c>
      <c r="BA177">
        <v>759.76</v>
      </c>
      <c r="BB177">
        <v>503.8</v>
      </c>
    </row>
    <row r="178" spans="1:54" x14ac:dyDescent="0.3">
      <c r="A178">
        <v>5121</v>
      </c>
      <c r="B178" t="s">
        <v>19</v>
      </c>
      <c r="C178" t="s">
        <v>75</v>
      </c>
      <c r="D178">
        <v>17571</v>
      </c>
      <c r="E178">
        <v>17969</v>
      </c>
      <c r="F178">
        <v>-2.2000000000000002</v>
      </c>
      <c r="G178">
        <v>17969</v>
      </c>
      <c r="H178">
        <v>5.7</v>
      </c>
      <c r="I178">
        <v>22.5</v>
      </c>
      <c r="J178">
        <v>19.899999999999999</v>
      </c>
      <c r="K178">
        <v>50.9</v>
      </c>
      <c r="L178">
        <v>96.8</v>
      </c>
      <c r="M178">
        <v>0.9</v>
      </c>
      <c r="N178">
        <v>0.5</v>
      </c>
      <c r="O178">
        <v>0.4</v>
      </c>
      <c r="P178">
        <v>0</v>
      </c>
      <c r="Q178">
        <v>1.3</v>
      </c>
      <c r="R178">
        <v>1.9</v>
      </c>
      <c r="S178">
        <v>95.2</v>
      </c>
      <c r="T178">
        <v>85.4</v>
      </c>
      <c r="U178">
        <v>0.6</v>
      </c>
      <c r="V178">
        <v>1.6</v>
      </c>
      <c r="W178">
        <v>80.400000000000006</v>
      </c>
      <c r="X178">
        <v>12.3</v>
      </c>
      <c r="Y178">
        <v>1405</v>
      </c>
      <c r="Z178">
        <v>29.2</v>
      </c>
      <c r="AA178">
        <v>8522</v>
      </c>
      <c r="AB178">
        <v>75.3</v>
      </c>
      <c r="AC178">
        <v>7.7</v>
      </c>
      <c r="AD178">
        <v>74100</v>
      </c>
      <c r="AE178">
        <v>7244</v>
      </c>
      <c r="AF178">
        <v>2.42</v>
      </c>
      <c r="AG178">
        <v>18871</v>
      </c>
      <c r="AH178">
        <v>34418</v>
      </c>
      <c r="AI178">
        <v>21.8</v>
      </c>
      <c r="AJ178">
        <v>325</v>
      </c>
      <c r="AK178">
        <v>3500</v>
      </c>
      <c r="AL178">
        <v>5.4</v>
      </c>
      <c r="AM178">
        <v>1252</v>
      </c>
      <c r="AN178">
        <v>1427</v>
      </c>
      <c r="AO178">
        <v>0</v>
      </c>
      <c r="AP178">
        <v>0</v>
      </c>
      <c r="AQ178">
        <v>0</v>
      </c>
      <c r="AR178">
        <v>0</v>
      </c>
      <c r="AS178">
        <v>0</v>
      </c>
      <c r="AT178">
        <v>14.2</v>
      </c>
      <c r="AU178">
        <v>148093</v>
      </c>
      <c r="AV178">
        <v>39297</v>
      </c>
      <c r="AW178">
        <v>137421</v>
      </c>
      <c r="AX178">
        <v>7618</v>
      </c>
      <c r="AY178">
        <v>13904</v>
      </c>
      <c r="AZ178">
        <v>11</v>
      </c>
      <c r="BA178">
        <v>652.19000000000005</v>
      </c>
      <c r="BB178">
        <v>27.6</v>
      </c>
    </row>
    <row r="179" spans="1:54" x14ac:dyDescent="0.3">
      <c r="A179">
        <v>5123</v>
      </c>
      <c r="B179" t="s">
        <v>80</v>
      </c>
      <c r="C179" t="s">
        <v>75</v>
      </c>
      <c r="D179">
        <v>26899</v>
      </c>
      <c r="E179">
        <v>28258</v>
      </c>
      <c r="F179">
        <v>-4.8</v>
      </c>
      <c r="G179">
        <v>28258</v>
      </c>
      <c r="H179">
        <v>6.4</v>
      </c>
      <c r="I179">
        <v>22.5</v>
      </c>
      <c r="J179">
        <v>13.9</v>
      </c>
      <c r="K179">
        <v>45.1</v>
      </c>
      <c r="L179">
        <v>44.5</v>
      </c>
      <c r="M179">
        <v>52.7</v>
      </c>
      <c r="N179">
        <v>0.7</v>
      </c>
      <c r="O179">
        <v>0.6</v>
      </c>
      <c r="P179">
        <v>0</v>
      </c>
      <c r="Q179">
        <v>1.5</v>
      </c>
      <c r="R179">
        <v>4.4000000000000004</v>
      </c>
      <c r="S179">
        <v>41.1</v>
      </c>
      <c r="T179">
        <v>83.8</v>
      </c>
      <c r="U179">
        <v>2.4</v>
      </c>
      <c r="V179">
        <v>5.9</v>
      </c>
      <c r="W179">
        <v>76</v>
      </c>
      <c r="X179">
        <v>11.7</v>
      </c>
      <c r="Y179">
        <v>1905</v>
      </c>
      <c r="Z179">
        <v>20.6</v>
      </c>
      <c r="AA179">
        <v>10929</v>
      </c>
      <c r="AB179">
        <v>55.3</v>
      </c>
      <c r="AC179">
        <v>15.6</v>
      </c>
      <c r="AD179">
        <v>65600</v>
      </c>
      <c r="AE179">
        <v>9358</v>
      </c>
      <c r="AF179">
        <v>2.57</v>
      </c>
      <c r="AG179">
        <v>15511</v>
      </c>
      <c r="AH179">
        <v>30873</v>
      </c>
      <c r="AI179">
        <v>28.4</v>
      </c>
      <c r="AJ179">
        <v>462</v>
      </c>
      <c r="AK179">
        <v>5148</v>
      </c>
      <c r="AL179">
        <v>-5</v>
      </c>
      <c r="AM179">
        <v>1882</v>
      </c>
      <c r="AN179">
        <v>2007</v>
      </c>
      <c r="AO179">
        <v>33.299999999999997</v>
      </c>
      <c r="AP179">
        <v>0</v>
      </c>
      <c r="AQ179">
        <v>0</v>
      </c>
      <c r="AR179">
        <v>0</v>
      </c>
      <c r="AS179">
        <v>1.4</v>
      </c>
      <c r="AT179">
        <v>38.799999999999997</v>
      </c>
      <c r="AU179">
        <v>0</v>
      </c>
      <c r="AV179">
        <v>0</v>
      </c>
      <c r="AW179">
        <v>353772</v>
      </c>
      <c r="AX179">
        <v>13206</v>
      </c>
      <c r="AY179">
        <v>28530</v>
      </c>
      <c r="AZ179">
        <v>0</v>
      </c>
      <c r="BA179">
        <v>634.77</v>
      </c>
      <c r="BB179">
        <v>44.5</v>
      </c>
    </row>
    <row r="180" spans="1:54" x14ac:dyDescent="0.3">
      <c r="A180">
        <v>5125</v>
      </c>
      <c r="B180" t="s">
        <v>86</v>
      </c>
      <c r="C180" t="s">
        <v>75</v>
      </c>
      <c r="D180">
        <v>115719</v>
      </c>
      <c r="E180">
        <v>107118</v>
      </c>
      <c r="F180">
        <v>8</v>
      </c>
      <c r="G180">
        <v>107118</v>
      </c>
      <c r="H180">
        <v>6</v>
      </c>
      <c r="I180">
        <v>23.8</v>
      </c>
      <c r="J180">
        <v>17.100000000000001</v>
      </c>
      <c r="K180">
        <v>51</v>
      </c>
      <c r="L180">
        <v>90.3</v>
      </c>
      <c r="M180">
        <v>6.6</v>
      </c>
      <c r="N180">
        <v>0.6</v>
      </c>
      <c r="O180">
        <v>1.1000000000000001</v>
      </c>
      <c r="P180">
        <v>0.1</v>
      </c>
      <c r="Q180">
        <v>1.4</v>
      </c>
      <c r="R180">
        <v>4.2</v>
      </c>
      <c r="S180">
        <v>86.6</v>
      </c>
      <c r="T180">
        <v>88.4</v>
      </c>
      <c r="U180">
        <v>2.2000000000000002</v>
      </c>
      <c r="V180">
        <v>4.3</v>
      </c>
      <c r="W180">
        <v>89.2</v>
      </c>
      <c r="X180">
        <v>23.4</v>
      </c>
      <c r="Y180">
        <v>10509</v>
      </c>
      <c r="Z180">
        <v>25.6</v>
      </c>
      <c r="AA180">
        <v>46701</v>
      </c>
      <c r="AB180">
        <v>77.7</v>
      </c>
      <c r="AC180">
        <v>8</v>
      </c>
      <c r="AD180">
        <v>138600</v>
      </c>
      <c r="AE180">
        <v>41287</v>
      </c>
      <c r="AF180">
        <v>2.62</v>
      </c>
      <c r="AG180">
        <v>25962</v>
      </c>
      <c r="AH180">
        <v>55348</v>
      </c>
      <c r="AI180">
        <v>8.6</v>
      </c>
      <c r="AJ180">
        <v>1837</v>
      </c>
      <c r="AK180">
        <v>19290</v>
      </c>
      <c r="AL180">
        <v>1.5</v>
      </c>
      <c r="AM180">
        <v>7532</v>
      </c>
      <c r="AN180">
        <v>9517</v>
      </c>
      <c r="AO180">
        <v>1.7</v>
      </c>
      <c r="AP180">
        <v>0</v>
      </c>
      <c r="AQ180">
        <v>1.5</v>
      </c>
      <c r="AR180">
        <v>0</v>
      </c>
      <c r="AS180">
        <v>0</v>
      </c>
      <c r="AT180">
        <v>23.9</v>
      </c>
      <c r="AU180">
        <v>366948</v>
      </c>
      <c r="AV180">
        <v>265183</v>
      </c>
      <c r="AW180">
        <v>1157723</v>
      </c>
      <c r="AX180">
        <v>12137</v>
      </c>
      <c r="AY180">
        <v>81237</v>
      </c>
      <c r="AZ180">
        <v>326</v>
      </c>
      <c r="BA180">
        <v>723.6</v>
      </c>
      <c r="BB180">
        <v>148</v>
      </c>
    </row>
    <row r="181" spans="1:54" x14ac:dyDescent="0.3">
      <c r="A181">
        <v>5127</v>
      </c>
      <c r="B181" t="s">
        <v>85</v>
      </c>
      <c r="C181" t="s">
        <v>75</v>
      </c>
      <c r="D181">
        <v>10693</v>
      </c>
      <c r="E181">
        <v>11233</v>
      </c>
      <c r="F181">
        <v>-4.8</v>
      </c>
      <c r="G181">
        <v>11233</v>
      </c>
      <c r="H181">
        <v>5.7</v>
      </c>
      <c r="I181">
        <v>23.6</v>
      </c>
      <c r="J181">
        <v>18.7</v>
      </c>
      <c r="K181">
        <v>49.6</v>
      </c>
      <c r="L181">
        <v>91.1</v>
      </c>
      <c r="M181">
        <v>0.7</v>
      </c>
      <c r="N181">
        <v>2.2999999999999998</v>
      </c>
      <c r="O181">
        <v>3.8</v>
      </c>
      <c r="P181">
        <v>0</v>
      </c>
      <c r="Q181">
        <v>2.1</v>
      </c>
      <c r="R181">
        <v>7.6</v>
      </c>
      <c r="S181">
        <v>84.3</v>
      </c>
      <c r="T181">
        <v>85.6</v>
      </c>
      <c r="U181">
        <v>4.8</v>
      </c>
      <c r="V181">
        <v>9.4</v>
      </c>
      <c r="W181">
        <v>77</v>
      </c>
      <c r="X181">
        <v>11.6</v>
      </c>
      <c r="Y181">
        <v>961</v>
      </c>
      <c r="Z181">
        <v>23</v>
      </c>
      <c r="AA181">
        <v>5183</v>
      </c>
      <c r="AB181">
        <v>73</v>
      </c>
      <c r="AC181">
        <v>8.3000000000000007</v>
      </c>
      <c r="AD181">
        <v>82100</v>
      </c>
      <c r="AE181">
        <v>4324</v>
      </c>
      <c r="AF181">
        <v>2.5499999999999998</v>
      </c>
      <c r="AG181">
        <v>18934</v>
      </c>
      <c r="AH181">
        <v>37448</v>
      </c>
      <c r="AI181">
        <v>20</v>
      </c>
      <c r="AJ181">
        <v>154</v>
      </c>
      <c r="AK181">
        <v>2178</v>
      </c>
      <c r="AL181">
        <v>0.3</v>
      </c>
      <c r="AM181">
        <v>613</v>
      </c>
      <c r="AN181">
        <v>776</v>
      </c>
      <c r="AO181">
        <v>0</v>
      </c>
      <c r="AP181">
        <v>0</v>
      </c>
      <c r="AQ181">
        <v>0</v>
      </c>
      <c r="AR181">
        <v>0</v>
      </c>
      <c r="AS181">
        <v>0</v>
      </c>
      <c r="AT181">
        <v>0</v>
      </c>
      <c r="AU181">
        <v>203046</v>
      </c>
      <c r="AV181">
        <v>9183</v>
      </c>
      <c r="AW181">
        <v>48651</v>
      </c>
      <c r="AX181">
        <v>4308</v>
      </c>
      <c r="AY181">
        <v>3086</v>
      </c>
      <c r="AZ181">
        <v>42</v>
      </c>
      <c r="BA181">
        <v>892.32</v>
      </c>
      <c r="BB181">
        <v>12.6</v>
      </c>
    </row>
    <row r="182" spans="1:54" x14ac:dyDescent="0.3">
      <c r="A182">
        <v>5129</v>
      </c>
      <c r="B182" t="s">
        <v>84</v>
      </c>
      <c r="C182" t="s">
        <v>75</v>
      </c>
      <c r="D182">
        <v>7929</v>
      </c>
      <c r="E182">
        <v>8195</v>
      </c>
      <c r="F182">
        <v>-3.2</v>
      </c>
      <c r="G182">
        <v>8195</v>
      </c>
      <c r="H182">
        <v>5</v>
      </c>
      <c r="I182">
        <v>20.3</v>
      </c>
      <c r="J182">
        <v>23.6</v>
      </c>
      <c r="K182">
        <v>49.6</v>
      </c>
      <c r="L182">
        <v>95.5</v>
      </c>
      <c r="M182">
        <v>0.3</v>
      </c>
      <c r="N182">
        <v>1.4</v>
      </c>
      <c r="O182">
        <v>0.2</v>
      </c>
      <c r="P182">
        <v>0</v>
      </c>
      <c r="Q182">
        <v>2.5</v>
      </c>
      <c r="R182">
        <v>2.1</v>
      </c>
      <c r="S182">
        <v>93.7</v>
      </c>
      <c r="T182">
        <v>91.8</v>
      </c>
      <c r="U182">
        <v>0.8</v>
      </c>
      <c r="V182">
        <v>1.5</v>
      </c>
      <c r="W182">
        <v>74.099999999999994</v>
      </c>
      <c r="X182">
        <v>12</v>
      </c>
      <c r="Y182">
        <v>745</v>
      </c>
      <c r="Z182">
        <v>29.4</v>
      </c>
      <c r="AA182">
        <v>4895</v>
      </c>
      <c r="AB182">
        <v>77.5</v>
      </c>
      <c r="AC182">
        <v>5.0999999999999996</v>
      </c>
      <c r="AD182">
        <v>85100</v>
      </c>
      <c r="AE182">
        <v>3296</v>
      </c>
      <c r="AF182">
        <v>2.4300000000000002</v>
      </c>
      <c r="AG182">
        <v>16731</v>
      </c>
      <c r="AH182">
        <v>30779</v>
      </c>
      <c r="AI182">
        <v>26.1</v>
      </c>
      <c r="AJ182">
        <v>116</v>
      </c>
      <c r="AK182">
        <v>1083</v>
      </c>
      <c r="AL182">
        <v>3.3</v>
      </c>
      <c r="AM182">
        <v>754</v>
      </c>
      <c r="AN182">
        <v>728</v>
      </c>
      <c r="AO182">
        <v>0</v>
      </c>
      <c r="AP182">
        <v>0</v>
      </c>
      <c r="AQ182">
        <v>0</v>
      </c>
      <c r="AR182">
        <v>0</v>
      </c>
      <c r="AS182">
        <v>0</v>
      </c>
      <c r="AT182">
        <v>19.8</v>
      </c>
      <c r="AU182">
        <v>0</v>
      </c>
      <c r="AV182">
        <v>0</v>
      </c>
      <c r="AW182">
        <v>59109</v>
      </c>
      <c r="AX182">
        <v>7339</v>
      </c>
      <c r="AY182">
        <v>2859</v>
      </c>
      <c r="AZ182">
        <v>0</v>
      </c>
      <c r="BA182">
        <v>666.1</v>
      </c>
      <c r="BB182">
        <v>12.3</v>
      </c>
    </row>
    <row r="183" spans="1:54" x14ac:dyDescent="0.3">
      <c r="A183">
        <v>5131</v>
      </c>
      <c r="B183" t="s">
        <v>83</v>
      </c>
      <c r="C183" t="s">
        <v>75</v>
      </c>
      <c r="D183">
        <v>126776</v>
      </c>
      <c r="E183">
        <v>125744</v>
      </c>
      <c r="F183">
        <v>0.8</v>
      </c>
      <c r="G183">
        <v>125744</v>
      </c>
      <c r="H183">
        <v>6.8</v>
      </c>
      <c r="I183">
        <v>24.5</v>
      </c>
      <c r="J183">
        <v>14.5</v>
      </c>
      <c r="K183">
        <v>51</v>
      </c>
      <c r="L183">
        <v>82.9</v>
      </c>
      <c r="M183">
        <v>6.8</v>
      </c>
      <c r="N183">
        <v>2.2999999999999998</v>
      </c>
      <c r="O183">
        <v>4.5</v>
      </c>
      <c r="P183">
        <v>0.3</v>
      </c>
      <c r="Q183">
        <v>3.4</v>
      </c>
      <c r="R183">
        <v>13.4</v>
      </c>
      <c r="S183">
        <v>71.099999999999994</v>
      </c>
      <c r="T183">
        <v>84.7</v>
      </c>
      <c r="U183">
        <v>9.5</v>
      </c>
      <c r="V183">
        <v>14.5</v>
      </c>
      <c r="W183">
        <v>82.2</v>
      </c>
      <c r="X183">
        <v>19.2</v>
      </c>
      <c r="Y183">
        <v>10175</v>
      </c>
      <c r="Z183">
        <v>17.7</v>
      </c>
      <c r="AA183">
        <v>56034</v>
      </c>
      <c r="AB183">
        <v>62.8</v>
      </c>
      <c r="AC183">
        <v>22.6</v>
      </c>
      <c r="AD183">
        <v>114500</v>
      </c>
      <c r="AE183">
        <v>49294</v>
      </c>
      <c r="AF183">
        <v>2.5299999999999998</v>
      </c>
      <c r="AG183">
        <v>23222</v>
      </c>
      <c r="AH183">
        <v>40471</v>
      </c>
      <c r="AI183">
        <v>21.2</v>
      </c>
      <c r="AJ183">
        <v>3482</v>
      </c>
      <c r="AK183">
        <v>61045</v>
      </c>
      <c r="AL183">
        <v>-2.4</v>
      </c>
      <c r="AM183">
        <v>8225</v>
      </c>
      <c r="AN183">
        <v>10763</v>
      </c>
      <c r="AO183">
        <v>2.5</v>
      </c>
      <c r="AP183">
        <v>1.5</v>
      </c>
      <c r="AQ183">
        <v>3.4</v>
      </c>
      <c r="AR183">
        <v>0</v>
      </c>
      <c r="AS183">
        <v>2.2000000000000002</v>
      </c>
      <c r="AT183">
        <v>0</v>
      </c>
      <c r="AU183">
        <v>5676530</v>
      </c>
      <c r="AV183">
        <v>1313822</v>
      </c>
      <c r="AW183">
        <v>1825534</v>
      </c>
      <c r="AX183">
        <v>14995</v>
      </c>
      <c r="AY183">
        <v>207768</v>
      </c>
      <c r="AZ183">
        <v>414</v>
      </c>
      <c r="BA183">
        <v>531.91</v>
      </c>
      <c r="BB183">
        <v>236.4</v>
      </c>
    </row>
    <row r="184" spans="1:54" x14ac:dyDescent="0.3">
      <c r="A184">
        <v>5133</v>
      </c>
      <c r="B184" t="s">
        <v>82</v>
      </c>
      <c r="C184" t="s">
        <v>75</v>
      </c>
      <c r="D184">
        <v>17426</v>
      </c>
      <c r="E184">
        <v>17058</v>
      </c>
      <c r="F184">
        <v>2.2000000000000002</v>
      </c>
      <c r="G184">
        <v>17058</v>
      </c>
      <c r="H184">
        <v>7.7</v>
      </c>
      <c r="I184">
        <v>28.8</v>
      </c>
      <c r="J184">
        <v>13.6</v>
      </c>
      <c r="K184">
        <v>50.3</v>
      </c>
      <c r="L184">
        <v>89</v>
      </c>
      <c r="M184">
        <v>4.5</v>
      </c>
      <c r="N184">
        <v>3.3</v>
      </c>
      <c r="O184">
        <v>0.5</v>
      </c>
      <c r="P184">
        <v>0.3</v>
      </c>
      <c r="Q184">
        <v>2.4</v>
      </c>
      <c r="R184">
        <v>32.700000000000003</v>
      </c>
      <c r="S184">
        <v>58.6</v>
      </c>
      <c r="T184">
        <v>83.8</v>
      </c>
      <c r="U184">
        <v>16.899999999999999</v>
      </c>
      <c r="V184">
        <v>28.6</v>
      </c>
      <c r="W184">
        <v>66.3</v>
      </c>
      <c r="X184">
        <v>8.6</v>
      </c>
      <c r="Y184">
        <v>1055</v>
      </c>
      <c r="Z184">
        <v>21.4</v>
      </c>
      <c r="AA184">
        <v>6882</v>
      </c>
      <c r="AB184">
        <v>69.599999999999994</v>
      </c>
      <c r="AC184">
        <v>5.2</v>
      </c>
      <c r="AD184">
        <v>68800</v>
      </c>
      <c r="AE184">
        <v>5745</v>
      </c>
      <c r="AF184">
        <v>2.95</v>
      </c>
      <c r="AG184">
        <v>16021</v>
      </c>
      <c r="AH184">
        <v>35153</v>
      </c>
      <c r="AI184">
        <v>24.4</v>
      </c>
      <c r="AJ184">
        <v>270</v>
      </c>
      <c r="AK184">
        <v>4148</v>
      </c>
      <c r="AL184">
        <v>-21.1</v>
      </c>
      <c r="AM184">
        <v>779</v>
      </c>
      <c r="AN184">
        <v>908</v>
      </c>
      <c r="AO184">
        <v>0</v>
      </c>
      <c r="AP184">
        <v>0</v>
      </c>
      <c r="AQ184">
        <v>0</v>
      </c>
      <c r="AR184">
        <v>0</v>
      </c>
      <c r="AS184">
        <v>3.6</v>
      </c>
      <c r="AT184">
        <v>25.3</v>
      </c>
      <c r="AU184">
        <v>0</v>
      </c>
      <c r="AV184">
        <v>0</v>
      </c>
      <c r="AW184">
        <v>160591</v>
      </c>
      <c r="AX184">
        <v>9806</v>
      </c>
      <c r="AY184">
        <v>6925</v>
      </c>
      <c r="AZ184">
        <v>8</v>
      </c>
      <c r="BA184">
        <v>565.13</v>
      </c>
      <c r="BB184">
        <v>30.2</v>
      </c>
    </row>
    <row r="185" spans="1:54" x14ac:dyDescent="0.3">
      <c r="A185">
        <v>5135</v>
      </c>
      <c r="B185" t="s">
        <v>81</v>
      </c>
      <c r="C185" t="s">
        <v>75</v>
      </c>
      <c r="D185">
        <v>16906</v>
      </c>
      <c r="E185">
        <v>17267</v>
      </c>
      <c r="F185">
        <v>-2.1</v>
      </c>
      <c r="G185">
        <v>17264</v>
      </c>
      <c r="H185">
        <v>5.2</v>
      </c>
      <c r="I185">
        <v>20.399999999999999</v>
      </c>
      <c r="J185">
        <v>25.7</v>
      </c>
      <c r="K185">
        <v>50.6</v>
      </c>
      <c r="L185">
        <v>95.9</v>
      </c>
      <c r="M185">
        <v>0.8</v>
      </c>
      <c r="N185">
        <v>1</v>
      </c>
      <c r="O185">
        <v>0.4</v>
      </c>
      <c r="P185">
        <v>0</v>
      </c>
      <c r="Q185">
        <v>1.9</v>
      </c>
      <c r="R185">
        <v>2.1</v>
      </c>
      <c r="S185">
        <v>94</v>
      </c>
      <c r="T185">
        <v>87.6</v>
      </c>
      <c r="U185">
        <v>1.4</v>
      </c>
      <c r="V185">
        <v>3.4</v>
      </c>
      <c r="W185">
        <v>83</v>
      </c>
      <c r="X185">
        <v>11</v>
      </c>
      <c r="Y185">
        <v>2092</v>
      </c>
      <c r="Z185">
        <v>27.9</v>
      </c>
      <c r="AA185">
        <v>9821</v>
      </c>
      <c r="AB185">
        <v>80</v>
      </c>
      <c r="AC185">
        <v>5.0999999999999996</v>
      </c>
      <c r="AD185">
        <v>73800</v>
      </c>
      <c r="AE185">
        <v>7023</v>
      </c>
      <c r="AF185">
        <v>2.42</v>
      </c>
      <c r="AG185">
        <v>16714</v>
      </c>
      <c r="AH185">
        <v>30861</v>
      </c>
      <c r="AI185">
        <v>23.9</v>
      </c>
      <c r="AJ185">
        <v>309</v>
      </c>
      <c r="AK185">
        <v>2394</v>
      </c>
      <c r="AL185">
        <v>-1.8</v>
      </c>
      <c r="AM185">
        <v>1276</v>
      </c>
      <c r="AN185">
        <v>0</v>
      </c>
      <c r="AO185">
        <v>0</v>
      </c>
      <c r="AP185">
        <v>0</v>
      </c>
      <c r="AQ185">
        <v>0</v>
      </c>
      <c r="AR185">
        <v>0</v>
      </c>
      <c r="AS185">
        <v>0</v>
      </c>
      <c r="AT185">
        <v>0</v>
      </c>
      <c r="AU185">
        <v>0</v>
      </c>
      <c r="AV185">
        <v>0</v>
      </c>
      <c r="AW185">
        <v>155959</v>
      </c>
      <c r="AX185">
        <v>8792</v>
      </c>
      <c r="AY185">
        <v>12969</v>
      </c>
      <c r="AZ185">
        <v>8</v>
      </c>
      <c r="BA185">
        <v>604.44000000000005</v>
      </c>
      <c r="BB185">
        <v>28.6</v>
      </c>
    </row>
    <row r="186" spans="1:54" x14ac:dyDescent="0.3">
      <c r="A186">
        <v>5137</v>
      </c>
      <c r="B186" t="s">
        <v>79</v>
      </c>
      <c r="C186" t="s">
        <v>75</v>
      </c>
      <c r="D186">
        <v>12494</v>
      </c>
      <c r="E186">
        <v>12394</v>
      </c>
      <c r="F186">
        <v>0.8</v>
      </c>
      <c r="G186">
        <v>12394</v>
      </c>
      <c r="H186">
        <v>4.9000000000000004</v>
      </c>
      <c r="I186">
        <v>20.100000000000001</v>
      </c>
      <c r="J186">
        <v>25.4</v>
      </c>
      <c r="K186">
        <v>50.4</v>
      </c>
      <c r="L186">
        <v>96.6</v>
      </c>
      <c r="M186">
        <v>0.4</v>
      </c>
      <c r="N186">
        <v>0.8</v>
      </c>
      <c r="O186">
        <v>0.4</v>
      </c>
      <c r="P186">
        <v>0</v>
      </c>
      <c r="Q186">
        <v>1.8</v>
      </c>
      <c r="R186">
        <v>1.8</v>
      </c>
      <c r="S186">
        <v>95</v>
      </c>
      <c r="T186">
        <v>84.5</v>
      </c>
      <c r="U186">
        <v>0.8</v>
      </c>
      <c r="V186">
        <v>1.3</v>
      </c>
      <c r="W186">
        <v>78.900000000000006</v>
      </c>
      <c r="X186">
        <v>14.2</v>
      </c>
      <c r="Y186">
        <v>1342</v>
      </c>
      <c r="Z186">
        <v>21.1</v>
      </c>
      <c r="AA186">
        <v>6757</v>
      </c>
      <c r="AB186">
        <v>78.3</v>
      </c>
      <c r="AC186">
        <v>4.0999999999999996</v>
      </c>
      <c r="AD186">
        <v>88100</v>
      </c>
      <c r="AE186">
        <v>5135</v>
      </c>
      <c r="AF186">
        <v>2.41</v>
      </c>
      <c r="AG186">
        <v>17403</v>
      </c>
      <c r="AH186">
        <v>29832</v>
      </c>
      <c r="AI186">
        <v>25.5</v>
      </c>
      <c r="AJ186">
        <v>234</v>
      </c>
      <c r="AK186">
        <v>2024</v>
      </c>
      <c r="AL186">
        <v>-2</v>
      </c>
      <c r="AM186">
        <v>1183</v>
      </c>
      <c r="AN186">
        <v>1918</v>
      </c>
      <c r="AO186">
        <v>0</v>
      </c>
      <c r="AP186">
        <v>0</v>
      </c>
      <c r="AQ186">
        <v>0</v>
      </c>
      <c r="AR186">
        <v>0</v>
      </c>
      <c r="AS186">
        <v>0</v>
      </c>
      <c r="AT186">
        <v>17.8</v>
      </c>
      <c r="AU186">
        <v>0</v>
      </c>
      <c r="AV186">
        <v>32552</v>
      </c>
      <c r="AW186">
        <v>108393</v>
      </c>
      <c r="AX186">
        <v>9100</v>
      </c>
      <c r="AY186">
        <v>12052</v>
      </c>
      <c r="AZ186">
        <v>8</v>
      </c>
      <c r="BA186">
        <v>606.41</v>
      </c>
      <c r="BB186">
        <v>20.399999999999999</v>
      </c>
    </row>
    <row r="187" spans="1:54" x14ac:dyDescent="0.3">
      <c r="A187">
        <v>5139</v>
      </c>
      <c r="B187" t="s">
        <v>78</v>
      </c>
      <c r="C187" t="s">
        <v>75</v>
      </c>
      <c r="D187">
        <v>40227</v>
      </c>
      <c r="E187">
        <v>41639</v>
      </c>
      <c r="F187">
        <v>-3.4</v>
      </c>
      <c r="G187">
        <v>41639</v>
      </c>
      <c r="H187">
        <v>6.5</v>
      </c>
      <c r="I187">
        <v>23.9</v>
      </c>
      <c r="J187">
        <v>16.600000000000001</v>
      </c>
      <c r="K187">
        <v>51.4</v>
      </c>
      <c r="L187">
        <v>64.400000000000006</v>
      </c>
      <c r="M187">
        <v>32.6</v>
      </c>
      <c r="N187">
        <v>0.6</v>
      </c>
      <c r="O187">
        <v>0.8</v>
      </c>
      <c r="P187">
        <v>0.1</v>
      </c>
      <c r="Q187">
        <v>1.5</v>
      </c>
      <c r="R187">
        <v>3.6</v>
      </c>
      <c r="S187">
        <v>61.5</v>
      </c>
      <c r="T187">
        <v>86.1</v>
      </c>
      <c r="U187">
        <v>2.1</v>
      </c>
      <c r="V187">
        <v>4</v>
      </c>
      <c r="W187">
        <v>82.4</v>
      </c>
      <c r="X187">
        <v>16.100000000000001</v>
      </c>
      <c r="Y187">
        <v>3090</v>
      </c>
      <c r="Z187">
        <v>18.2</v>
      </c>
      <c r="AA187">
        <v>19676</v>
      </c>
      <c r="AB187">
        <v>69.3</v>
      </c>
      <c r="AC187">
        <v>8.1999999999999993</v>
      </c>
      <c r="AD187">
        <v>75000</v>
      </c>
      <c r="AE187">
        <v>16596</v>
      </c>
      <c r="AF187">
        <v>2.4500000000000002</v>
      </c>
      <c r="AG187">
        <v>20718</v>
      </c>
      <c r="AH187">
        <v>37435</v>
      </c>
      <c r="AI187">
        <v>21.5</v>
      </c>
      <c r="AJ187">
        <v>1140</v>
      </c>
      <c r="AK187">
        <v>16689</v>
      </c>
      <c r="AL187">
        <v>2.2999999999999998</v>
      </c>
      <c r="AM187">
        <v>2733</v>
      </c>
      <c r="AN187">
        <v>3612</v>
      </c>
      <c r="AO187">
        <v>10.5</v>
      </c>
      <c r="AP187">
        <v>0</v>
      </c>
      <c r="AQ187">
        <v>0.7</v>
      </c>
      <c r="AR187">
        <v>0</v>
      </c>
      <c r="AS187">
        <v>0</v>
      </c>
      <c r="AT187">
        <v>27.4</v>
      </c>
      <c r="AU187">
        <v>3901892</v>
      </c>
      <c r="AV187">
        <v>0</v>
      </c>
      <c r="AW187">
        <v>526384</v>
      </c>
      <c r="AX187">
        <v>12261</v>
      </c>
      <c r="AY187">
        <v>39958</v>
      </c>
      <c r="AZ187">
        <v>87</v>
      </c>
      <c r="BA187">
        <v>1039.21</v>
      </c>
      <c r="BB187">
        <v>40.1</v>
      </c>
    </row>
    <row r="188" spans="1:54" x14ac:dyDescent="0.3">
      <c r="A188">
        <v>5141</v>
      </c>
      <c r="B188" t="s">
        <v>77</v>
      </c>
      <c r="C188" t="s">
        <v>75</v>
      </c>
      <c r="D188">
        <v>16851</v>
      </c>
      <c r="E188">
        <v>17294</v>
      </c>
      <c r="F188">
        <v>-2.6</v>
      </c>
      <c r="G188">
        <v>17295</v>
      </c>
      <c r="H188">
        <v>4.9000000000000004</v>
      </c>
      <c r="I188">
        <v>19.7</v>
      </c>
      <c r="J188">
        <v>24.6</v>
      </c>
      <c r="K188">
        <v>50.3</v>
      </c>
      <c r="L188">
        <v>96.3</v>
      </c>
      <c r="M188">
        <v>0.5</v>
      </c>
      <c r="N188">
        <v>0.9</v>
      </c>
      <c r="O188">
        <v>0.4</v>
      </c>
      <c r="P188">
        <v>0</v>
      </c>
      <c r="Q188">
        <v>1.9</v>
      </c>
      <c r="R188">
        <v>3.1</v>
      </c>
      <c r="S188">
        <v>93.5</v>
      </c>
      <c r="T188">
        <v>88</v>
      </c>
      <c r="U188">
        <v>1.6</v>
      </c>
      <c r="V188">
        <v>2.8</v>
      </c>
      <c r="W188">
        <v>81.400000000000006</v>
      </c>
      <c r="X188">
        <v>13.6</v>
      </c>
      <c r="Y188">
        <v>1901</v>
      </c>
      <c r="Z188">
        <v>28.7</v>
      </c>
      <c r="AA188">
        <v>10341</v>
      </c>
      <c r="AB188">
        <v>78.099999999999994</v>
      </c>
      <c r="AC188">
        <v>9.5</v>
      </c>
      <c r="AD188">
        <v>86700</v>
      </c>
      <c r="AE188">
        <v>7063</v>
      </c>
      <c r="AF188">
        <v>2.4</v>
      </c>
      <c r="AG188">
        <v>18782</v>
      </c>
      <c r="AH188">
        <v>32517</v>
      </c>
      <c r="AI188">
        <v>24.5</v>
      </c>
      <c r="AJ188">
        <v>338</v>
      </c>
      <c r="AK188">
        <v>3484</v>
      </c>
      <c r="AL188">
        <v>-4.2</v>
      </c>
      <c r="AM188">
        <v>1259</v>
      </c>
      <c r="AN188">
        <v>1819</v>
      </c>
      <c r="AO188">
        <v>0</v>
      </c>
      <c r="AP188">
        <v>0</v>
      </c>
      <c r="AQ188">
        <v>0</v>
      </c>
      <c r="AR188">
        <v>0</v>
      </c>
      <c r="AS188">
        <v>0</v>
      </c>
      <c r="AT188">
        <v>0</v>
      </c>
      <c r="AU188">
        <v>0</v>
      </c>
      <c r="AV188">
        <v>50733</v>
      </c>
      <c r="AW188">
        <v>152073</v>
      </c>
      <c r="AX188">
        <v>9238</v>
      </c>
      <c r="AY188">
        <v>12534</v>
      </c>
      <c r="AZ188">
        <v>3</v>
      </c>
      <c r="BA188">
        <v>708.14</v>
      </c>
      <c r="BB188">
        <v>24.4</v>
      </c>
    </row>
    <row r="189" spans="1:54" x14ac:dyDescent="0.3">
      <c r="A189">
        <v>5143</v>
      </c>
      <c r="B189" t="s">
        <v>10</v>
      </c>
      <c r="C189" t="s">
        <v>75</v>
      </c>
      <c r="D189">
        <v>220792</v>
      </c>
      <c r="E189">
        <v>203060</v>
      </c>
      <c r="F189">
        <v>8.6999999999999993</v>
      </c>
      <c r="G189">
        <v>203065</v>
      </c>
      <c r="H189">
        <v>7.4</v>
      </c>
      <c r="I189">
        <v>25.3</v>
      </c>
      <c r="J189">
        <v>10.7</v>
      </c>
      <c r="K189">
        <v>49.9</v>
      </c>
      <c r="L189">
        <v>87.3</v>
      </c>
      <c r="M189">
        <v>3.5</v>
      </c>
      <c r="N189">
        <v>1.5</v>
      </c>
      <c r="O189">
        <v>2.6</v>
      </c>
      <c r="P189">
        <v>2.5</v>
      </c>
      <c r="Q189">
        <v>2.6</v>
      </c>
      <c r="R189">
        <v>16.2</v>
      </c>
      <c r="S189">
        <v>72.2</v>
      </c>
      <c r="T189">
        <v>75.2</v>
      </c>
      <c r="U189">
        <v>11.6</v>
      </c>
      <c r="V189">
        <v>18</v>
      </c>
      <c r="W189">
        <v>82.6</v>
      </c>
      <c r="X189">
        <v>28.7</v>
      </c>
      <c r="Y189">
        <v>12056</v>
      </c>
      <c r="Z189">
        <v>20.6</v>
      </c>
      <c r="AA189">
        <v>89775</v>
      </c>
      <c r="AB189">
        <v>55.9</v>
      </c>
      <c r="AC189">
        <v>31.3</v>
      </c>
      <c r="AD189">
        <v>148800</v>
      </c>
      <c r="AE189">
        <v>79214</v>
      </c>
      <c r="AF189">
        <v>2.5299999999999998</v>
      </c>
      <c r="AG189">
        <v>23264</v>
      </c>
      <c r="AH189">
        <v>41248</v>
      </c>
      <c r="AI189">
        <v>20.7</v>
      </c>
      <c r="AJ189">
        <v>4934</v>
      </c>
      <c r="AK189">
        <v>79392</v>
      </c>
      <c r="AL189">
        <v>0.5</v>
      </c>
      <c r="AM189">
        <v>14580</v>
      </c>
      <c r="AN189">
        <v>17653</v>
      </c>
      <c r="AO189">
        <v>0</v>
      </c>
      <c r="AP189">
        <v>1.5</v>
      </c>
      <c r="AQ189">
        <v>1.2</v>
      </c>
      <c r="AR189">
        <v>0</v>
      </c>
      <c r="AS189">
        <v>4.4000000000000004</v>
      </c>
      <c r="AT189">
        <v>22.4</v>
      </c>
      <c r="AU189">
        <v>3497554</v>
      </c>
      <c r="AV189">
        <v>1328121</v>
      </c>
      <c r="AW189">
        <v>2723279</v>
      </c>
      <c r="AX189">
        <v>13987</v>
      </c>
      <c r="AY189">
        <v>355688</v>
      </c>
      <c r="AZ189">
        <v>1131</v>
      </c>
      <c r="BA189">
        <v>941.97</v>
      </c>
      <c r="BB189">
        <v>215.6</v>
      </c>
    </row>
    <row r="190" spans="1:54" x14ac:dyDescent="0.3">
      <c r="A190">
        <v>5145</v>
      </c>
      <c r="B190" t="s">
        <v>76</v>
      </c>
      <c r="C190" t="s">
        <v>75</v>
      </c>
      <c r="D190">
        <v>78592</v>
      </c>
      <c r="E190">
        <v>77076</v>
      </c>
      <c r="F190">
        <v>2</v>
      </c>
      <c r="G190">
        <v>77076</v>
      </c>
      <c r="H190">
        <v>6.5</v>
      </c>
      <c r="I190">
        <v>23.8</v>
      </c>
      <c r="J190">
        <v>15.1</v>
      </c>
      <c r="K190">
        <v>51.1</v>
      </c>
      <c r="L190">
        <v>92.2</v>
      </c>
      <c r="M190">
        <v>4.5999999999999996</v>
      </c>
      <c r="N190">
        <v>0.7</v>
      </c>
      <c r="O190">
        <v>0.7</v>
      </c>
      <c r="P190">
        <v>0.1</v>
      </c>
      <c r="Q190">
        <v>1.9</v>
      </c>
      <c r="R190">
        <v>4.2</v>
      </c>
      <c r="S190">
        <v>88.4</v>
      </c>
      <c r="T190">
        <v>82.8</v>
      </c>
      <c r="U190">
        <v>2.5</v>
      </c>
      <c r="V190">
        <v>4.3</v>
      </c>
      <c r="W190">
        <v>82.6</v>
      </c>
      <c r="X190">
        <v>18.100000000000001</v>
      </c>
      <c r="Y190">
        <v>6022</v>
      </c>
      <c r="Z190">
        <v>22.8</v>
      </c>
      <c r="AA190">
        <v>33198</v>
      </c>
      <c r="AB190">
        <v>68.400000000000006</v>
      </c>
      <c r="AC190">
        <v>14.2</v>
      </c>
      <c r="AD190">
        <v>100100</v>
      </c>
      <c r="AE190">
        <v>29632</v>
      </c>
      <c r="AF190">
        <v>2.5</v>
      </c>
      <c r="AG190">
        <v>21793</v>
      </c>
      <c r="AH190">
        <v>42487</v>
      </c>
      <c r="AI190">
        <v>17.5</v>
      </c>
      <c r="AJ190">
        <v>1519</v>
      </c>
      <c r="AK190">
        <v>22276</v>
      </c>
      <c r="AL190">
        <v>-4.5999999999999996</v>
      </c>
      <c r="AM190">
        <v>5198</v>
      </c>
      <c r="AN190">
        <v>7525</v>
      </c>
      <c r="AO190">
        <v>1</v>
      </c>
      <c r="AP190">
        <v>0.6</v>
      </c>
      <c r="AQ190">
        <v>0</v>
      </c>
      <c r="AR190">
        <v>0</v>
      </c>
      <c r="AS190">
        <v>0.7</v>
      </c>
      <c r="AT190">
        <v>17.2</v>
      </c>
      <c r="AU190">
        <v>1168164</v>
      </c>
      <c r="AV190">
        <v>0</v>
      </c>
      <c r="AW190">
        <v>803511</v>
      </c>
      <c r="AX190">
        <v>10907</v>
      </c>
      <c r="AY190">
        <v>79764</v>
      </c>
      <c r="AZ190">
        <v>116</v>
      </c>
      <c r="BA190">
        <v>1035.08</v>
      </c>
      <c r="BB190">
        <v>74.5</v>
      </c>
    </row>
    <row r="191" spans="1:54" x14ac:dyDescent="0.3">
      <c r="A191">
        <v>5147</v>
      </c>
      <c r="B191" t="s">
        <v>74</v>
      </c>
      <c r="C191" t="s">
        <v>75</v>
      </c>
      <c r="D191">
        <v>6910</v>
      </c>
      <c r="E191">
        <v>7264</v>
      </c>
      <c r="F191">
        <v>-4.9000000000000004</v>
      </c>
      <c r="G191">
        <v>7260</v>
      </c>
      <c r="H191">
        <v>5.7</v>
      </c>
      <c r="I191">
        <v>21.9</v>
      </c>
      <c r="J191">
        <v>21.2</v>
      </c>
      <c r="K191">
        <v>52</v>
      </c>
      <c r="L191">
        <v>70.7</v>
      </c>
      <c r="M191">
        <v>26.9</v>
      </c>
      <c r="N191">
        <v>0.3</v>
      </c>
      <c r="O191">
        <v>0.2</v>
      </c>
      <c r="P191">
        <v>0.1</v>
      </c>
      <c r="Q191">
        <v>1.7</v>
      </c>
      <c r="R191">
        <v>1.5</v>
      </c>
      <c r="S191">
        <v>69.5</v>
      </c>
      <c r="T191">
        <v>89.8</v>
      </c>
      <c r="U191">
        <v>0.7</v>
      </c>
      <c r="V191">
        <v>0.5</v>
      </c>
      <c r="W191">
        <v>73.599999999999994</v>
      </c>
      <c r="X191">
        <v>10.1</v>
      </c>
      <c r="Y191">
        <v>581</v>
      </c>
      <c r="Z191">
        <v>19.3</v>
      </c>
      <c r="AA191">
        <v>3882</v>
      </c>
      <c r="AB191">
        <v>62.9</v>
      </c>
      <c r="AC191">
        <v>13.5</v>
      </c>
      <c r="AD191">
        <v>58400</v>
      </c>
      <c r="AE191">
        <v>3070</v>
      </c>
      <c r="AF191">
        <v>2.29</v>
      </c>
      <c r="AG191">
        <v>19087</v>
      </c>
      <c r="AH191">
        <v>28259</v>
      </c>
      <c r="AI191">
        <v>24.3</v>
      </c>
      <c r="AJ191">
        <v>138</v>
      </c>
      <c r="AK191">
        <v>1307</v>
      </c>
      <c r="AL191">
        <v>1</v>
      </c>
      <c r="AM191">
        <v>393</v>
      </c>
      <c r="AN191">
        <v>391</v>
      </c>
      <c r="AO191">
        <v>0</v>
      </c>
      <c r="AP191">
        <v>0</v>
      </c>
      <c r="AQ191">
        <v>0</v>
      </c>
      <c r="AR191">
        <v>0</v>
      </c>
      <c r="AS191">
        <v>0</v>
      </c>
      <c r="AT191">
        <v>24.6</v>
      </c>
      <c r="AU191">
        <v>0</v>
      </c>
      <c r="AV191">
        <v>90943</v>
      </c>
      <c r="AW191">
        <v>64736</v>
      </c>
      <c r="AX191">
        <v>8451</v>
      </c>
      <c r="AY191">
        <v>1311</v>
      </c>
      <c r="AZ191">
        <v>0</v>
      </c>
      <c r="BA191">
        <v>586.79</v>
      </c>
      <c r="BB191">
        <v>12.4</v>
      </c>
    </row>
    <row r="192" spans="1:54" x14ac:dyDescent="0.3">
      <c r="A192">
        <v>5149</v>
      </c>
      <c r="B192" t="s">
        <v>1181</v>
      </c>
      <c r="C192" t="s">
        <v>75</v>
      </c>
      <c r="D192">
        <v>21951</v>
      </c>
      <c r="E192">
        <v>22185</v>
      </c>
      <c r="F192">
        <v>-1.1000000000000001</v>
      </c>
      <c r="G192">
        <v>22185</v>
      </c>
      <c r="H192">
        <v>6.5</v>
      </c>
      <c r="I192">
        <v>25.1</v>
      </c>
      <c r="J192">
        <v>17.100000000000001</v>
      </c>
      <c r="K192">
        <v>50.2</v>
      </c>
      <c r="L192">
        <v>93.9</v>
      </c>
      <c r="M192">
        <v>2.1</v>
      </c>
      <c r="N192">
        <v>1</v>
      </c>
      <c r="O192">
        <v>1.6</v>
      </c>
      <c r="P192">
        <v>0.1</v>
      </c>
      <c r="Q192">
        <v>1.4</v>
      </c>
      <c r="R192">
        <v>18.899999999999999</v>
      </c>
      <c r="S192">
        <v>76.099999999999994</v>
      </c>
      <c r="T192">
        <v>84.7</v>
      </c>
      <c r="U192">
        <v>12.7</v>
      </c>
      <c r="V192">
        <v>19.100000000000001</v>
      </c>
      <c r="W192">
        <v>71.3</v>
      </c>
      <c r="X192">
        <v>9.4</v>
      </c>
      <c r="Y192">
        <v>1426</v>
      </c>
      <c r="Z192">
        <v>20.399999999999999</v>
      </c>
      <c r="AA192">
        <v>9732</v>
      </c>
      <c r="AB192">
        <v>66.400000000000006</v>
      </c>
      <c r="AC192">
        <v>10.199999999999999</v>
      </c>
      <c r="AD192">
        <v>91200</v>
      </c>
      <c r="AE192">
        <v>7917</v>
      </c>
      <c r="AF192">
        <v>2.74</v>
      </c>
      <c r="AG192">
        <v>16992</v>
      </c>
      <c r="AH192">
        <v>35535</v>
      </c>
      <c r="AI192">
        <v>22.7</v>
      </c>
      <c r="AJ192">
        <v>307</v>
      </c>
      <c r="AK192">
        <v>4940</v>
      </c>
      <c r="AL192">
        <v>1</v>
      </c>
      <c r="AM192">
        <v>1159</v>
      </c>
      <c r="AN192">
        <v>1297</v>
      </c>
      <c r="AO192">
        <v>0</v>
      </c>
      <c r="AP192">
        <v>0</v>
      </c>
      <c r="AQ192">
        <v>0</v>
      </c>
      <c r="AR192">
        <v>0</v>
      </c>
      <c r="AS192">
        <v>0</v>
      </c>
      <c r="AT192">
        <v>24.3</v>
      </c>
      <c r="AU192">
        <v>449599</v>
      </c>
      <c r="AV192">
        <v>5811</v>
      </c>
      <c r="AW192">
        <v>109292</v>
      </c>
      <c r="AX192">
        <v>5001</v>
      </c>
      <c r="AY192">
        <v>9171</v>
      </c>
      <c r="AZ192">
        <v>1</v>
      </c>
      <c r="BA192">
        <v>929.98</v>
      </c>
      <c r="BB192">
        <v>23.9</v>
      </c>
    </row>
    <row r="193" spans="1:54" x14ac:dyDescent="0.3">
      <c r="A193">
        <v>6000</v>
      </c>
      <c r="B193" t="s">
        <v>1076</v>
      </c>
      <c r="D193">
        <v>38802500</v>
      </c>
      <c r="E193">
        <v>37254503</v>
      </c>
      <c r="F193">
        <v>4.2</v>
      </c>
      <c r="G193">
        <v>37253956</v>
      </c>
      <c r="H193">
        <v>6.5</v>
      </c>
      <c r="I193">
        <v>23.6</v>
      </c>
      <c r="J193">
        <v>12.9</v>
      </c>
      <c r="K193">
        <v>50.3</v>
      </c>
      <c r="L193">
        <v>73.2</v>
      </c>
      <c r="M193">
        <v>6.5</v>
      </c>
      <c r="N193">
        <v>1.7</v>
      </c>
      <c r="O193">
        <v>14.4</v>
      </c>
      <c r="P193">
        <v>0.5</v>
      </c>
      <c r="Q193">
        <v>3.7</v>
      </c>
      <c r="R193">
        <v>38.6</v>
      </c>
      <c r="S193">
        <v>38.5</v>
      </c>
      <c r="T193">
        <v>84.2</v>
      </c>
      <c r="U193">
        <v>27</v>
      </c>
      <c r="V193">
        <v>43.7</v>
      </c>
      <c r="W193">
        <v>81.2</v>
      </c>
      <c r="X193">
        <v>30.7</v>
      </c>
      <c r="Y193">
        <v>1893539</v>
      </c>
      <c r="Z193">
        <v>27.2</v>
      </c>
      <c r="AA193">
        <v>13900766</v>
      </c>
      <c r="AB193">
        <v>55.3</v>
      </c>
      <c r="AC193">
        <v>31</v>
      </c>
      <c r="AD193">
        <v>366400</v>
      </c>
      <c r="AE193">
        <v>12542460</v>
      </c>
      <c r="AF193">
        <v>2.94</v>
      </c>
      <c r="AG193">
        <v>29527</v>
      </c>
      <c r="AH193">
        <v>61094</v>
      </c>
      <c r="AI193">
        <v>15.9</v>
      </c>
      <c r="AJ193">
        <v>874243</v>
      </c>
      <c r="AK193">
        <v>13401863</v>
      </c>
      <c r="AL193">
        <v>3.5</v>
      </c>
      <c r="AM193">
        <v>2983996</v>
      </c>
      <c r="AN193">
        <v>3425510</v>
      </c>
      <c r="AO193">
        <v>4</v>
      </c>
      <c r="AP193">
        <v>1.3</v>
      </c>
      <c r="AQ193">
        <v>14.9</v>
      </c>
      <c r="AR193">
        <v>0.3</v>
      </c>
      <c r="AS193">
        <v>16.5</v>
      </c>
      <c r="AT193">
        <v>30.3</v>
      </c>
      <c r="AU193">
        <v>491372092</v>
      </c>
      <c r="AV193">
        <v>598456486</v>
      </c>
      <c r="AW193">
        <v>455032270</v>
      </c>
      <c r="AX193">
        <v>12561</v>
      </c>
      <c r="AY193">
        <v>80852787</v>
      </c>
      <c r="AZ193">
        <v>83645</v>
      </c>
      <c r="BA193">
        <v>155779.22</v>
      </c>
      <c r="BB193">
        <v>239.1</v>
      </c>
    </row>
    <row r="194" spans="1:54" x14ac:dyDescent="0.3">
      <c r="A194">
        <v>6001</v>
      </c>
      <c r="B194" t="s">
        <v>187</v>
      </c>
      <c r="C194" t="s">
        <v>132</v>
      </c>
      <c r="D194">
        <v>1610921</v>
      </c>
      <c r="E194">
        <v>1510261</v>
      </c>
      <c r="F194">
        <v>6.7</v>
      </c>
      <c r="G194">
        <v>1510271</v>
      </c>
      <c r="H194">
        <v>6.1</v>
      </c>
      <c r="I194">
        <v>21.4</v>
      </c>
      <c r="J194">
        <v>12.5</v>
      </c>
      <c r="K194">
        <v>51</v>
      </c>
      <c r="L194">
        <v>51.7</v>
      </c>
      <c r="M194">
        <v>12.1</v>
      </c>
      <c r="N194">
        <v>1.1000000000000001</v>
      </c>
      <c r="O194">
        <v>28.9</v>
      </c>
      <c r="P194">
        <v>1</v>
      </c>
      <c r="Q194">
        <v>5.2</v>
      </c>
      <c r="R194">
        <v>22.7</v>
      </c>
      <c r="S194">
        <v>32.799999999999997</v>
      </c>
      <c r="T194">
        <v>84.1</v>
      </c>
      <c r="U194">
        <v>30.8</v>
      </c>
      <c r="V194">
        <v>43.1</v>
      </c>
      <c r="W194">
        <v>86.4</v>
      </c>
      <c r="X194">
        <v>41.8</v>
      </c>
      <c r="Y194">
        <v>63738</v>
      </c>
      <c r="Z194">
        <v>28.8</v>
      </c>
      <c r="AA194">
        <v>592355</v>
      </c>
      <c r="AB194">
        <v>53.2</v>
      </c>
      <c r="AC194">
        <v>38.200000000000003</v>
      </c>
      <c r="AD194">
        <v>493800</v>
      </c>
      <c r="AE194">
        <v>545071</v>
      </c>
      <c r="AF194">
        <v>2.76</v>
      </c>
      <c r="AG194">
        <v>35763</v>
      </c>
      <c r="AH194">
        <v>72112</v>
      </c>
      <c r="AI194">
        <v>12.5</v>
      </c>
      <c r="AJ194">
        <v>37108</v>
      </c>
      <c r="AK194">
        <v>598309</v>
      </c>
      <c r="AL194">
        <v>1.9</v>
      </c>
      <c r="AM194">
        <v>124216</v>
      </c>
      <c r="AN194">
        <v>140342</v>
      </c>
      <c r="AO194">
        <v>6.8</v>
      </c>
      <c r="AP194">
        <v>0</v>
      </c>
      <c r="AQ194">
        <v>24.4</v>
      </c>
      <c r="AR194">
        <v>0</v>
      </c>
      <c r="AS194">
        <v>8.9</v>
      </c>
      <c r="AT194">
        <v>32.200000000000003</v>
      </c>
      <c r="AU194">
        <v>25236865</v>
      </c>
      <c r="AV194">
        <v>35674007</v>
      </c>
      <c r="AW194">
        <v>17909054</v>
      </c>
      <c r="AX194">
        <v>12359</v>
      </c>
      <c r="AY194">
        <v>2807766</v>
      </c>
      <c r="AZ194">
        <v>3438</v>
      </c>
      <c r="BA194">
        <v>739.02</v>
      </c>
      <c r="BB194">
        <v>2043.6</v>
      </c>
    </row>
    <row r="195" spans="1:54" x14ac:dyDescent="0.3">
      <c r="A195">
        <v>6003</v>
      </c>
      <c r="B195" t="s">
        <v>186</v>
      </c>
      <c r="C195" t="s">
        <v>132</v>
      </c>
      <c r="D195">
        <v>1116</v>
      </c>
      <c r="E195">
        <v>1175</v>
      </c>
      <c r="F195">
        <v>-5</v>
      </c>
      <c r="G195">
        <v>1175</v>
      </c>
      <c r="H195">
        <v>3.3</v>
      </c>
      <c r="I195">
        <v>20</v>
      </c>
      <c r="J195">
        <v>21.1</v>
      </c>
      <c r="K195">
        <v>48</v>
      </c>
      <c r="L195">
        <v>70.3</v>
      </c>
      <c r="M195">
        <v>0.3</v>
      </c>
      <c r="N195">
        <v>24.7</v>
      </c>
      <c r="O195">
        <v>1.3</v>
      </c>
      <c r="P195">
        <v>0</v>
      </c>
      <c r="Q195">
        <v>3.4</v>
      </c>
      <c r="R195">
        <v>9.6</v>
      </c>
      <c r="S195">
        <v>64.7</v>
      </c>
      <c r="T195">
        <v>84.8</v>
      </c>
      <c r="U195">
        <v>3.8</v>
      </c>
      <c r="V195">
        <v>9.9</v>
      </c>
      <c r="W195">
        <v>90.4</v>
      </c>
      <c r="X195">
        <v>31.2</v>
      </c>
      <c r="Y195">
        <v>177</v>
      </c>
      <c r="Z195">
        <v>23.7</v>
      </c>
      <c r="AA195">
        <v>1765</v>
      </c>
      <c r="AB195">
        <v>81.5</v>
      </c>
      <c r="AC195">
        <v>35.700000000000003</v>
      </c>
      <c r="AD195">
        <v>333600</v>
      </c>
      <c r="AE195">
        <v>394</v>
      </c>
      <c r="AF195">
        <v>2.9</v>
      </c>
      <c r="AG195">
        <v>25527</v>
      </c>
      <c r="AH195">
        <v>58636</v>
      </c>
      <c r="AI195">
        <v>16.600000000000001</v>
      </c>
      <c r="AJ195">
        <v>36</v>
      </c>
      <c r="AK195">
        <v>176</v>
      </c>
      <c r="AL195">
        <v>-71.5</v>
      </c>
      <c r="AM195">
        <v>101</v>
      </c>
      <c r="AN195">
        <v>122</v>
      </c>
      <c r="AO195">
        <v>0</v>
      </c>
      <c r="AP195">
        <v>0</v>
      </c>
      <c r="AQ195">
        <v>0</v>
      </c>
      <c r="AR195">
        <v>0</v>
      </c>
      <c r="AS195">
        <v>0</v>
      </c>
      <c r="AT195">
        <v>0</v>
      </c>
      <c r="AU195">
        <v>0</v>
      </c>
      <c r="AV195">
        <v>0</v>
      </c>
      <c r="AW195">
        <v>0</v>
      </c>
      <c r="AX195">
        <v>0</v>
      </c>
      <c r="AY195">
        <v>0</v>
      </c>
      <c r="AZ195">
        <v>3</v>
      </c>
      <c r="BA195">
        <v>738.33</v>
      </c>
      <c r="BB195">
        <v>1.6</v>
      </c>
    </row>
    <row r="196" spans="1:54" x14ac:dyDescent="0.3">
      <c r="A196">
        <v>6005</v>
      </c>
      <c r="B196" t="s">
        <v>185</v>
      </c>
      <c r="C196" t="s">
        <v>132</v>
      </c>
      <c r="D196">
        <v>36742</v>
      </c>
      <c r="E196">
        <v>38091</v>
      </c>
      <c r="F196">
        <v>-3.5</v>
      </c>
      <c r="G196">
        <v>38091</v>
      </c>
      <c r="H196">
        <v>3.7</v>
      </c>
      <c r="I196">
        <v>15.3</v>
      </c>
      <c r="J196">
        <v>25.1</v>
      </c>
      <c r="K196">
        <v>46.9</v>
      </c>
      <c r="L196">
        <v>90.7</v>
      </c>
      <c r="M196">
        <v>2.1</v>
      </c>
      <c r="N196">
        <v>2.2000000000000002</v>
      </c>
      <c r="O196">
        <v>1.4</v>
      </c>
      <c r="P196">
        <v>0.2</v>
      </c>
      <c r="Q196">
        <v>3.3</v>
      </c>
      <c r="R196">
        <v>13</v>
      </c>
      <c r="S196">
        <v>79.599999999999994</v>
      </c>
      <c r="T196">
        <v>86.1</v>
      </c>
      <c r="U196">
        <v>5.7</v>
      </c>
      <c r="V196">
        <v>9.6</v>
      </c>
      <c r="W196">
        <v>88.1</v>
      </c>
      <c r="X196">
        <v>19.3</v>
      </c>
      <c r="Y196">
        <v>4631</v>
      </c>
      <c r="Z196">
        <v>30</v>
      </c>
      <c r="AA196">
        <v>18249</v>
      </c>
      <c r="AB196">
        <v>76.099999999999994</v>
      </c>
      <c r="AC196">
        <v>8.5</v>
      </c>
      <c r="AD196">
        <v>270500</v>
      </c>
      <c r="AE196">
        <v>14262</v>
      </c>
      <c r="AF196">
        <v>2.3199999999999998</v>
      </c>
      <c r="AG196">
        <v>27347</v>
      </c>
      <c r="AH196">
        <v>53684</v>
      </c>
      <c r="AI196">
        <v>12.6</v>
      </c>
      <c r="AJ196">
        <v>786</v>
      </c>
      <c r="AK196">
        <v>7768</v>
      </c>
      <c r="AL196">
        <v>2.9</v>
      </c>
      <c r="AM196">
        <v>2678</v>
      </c>
      <c r="AN196">
        <v>3491</v>
      </c>
      <c r="AO196">
        <v>0</v>
      </c>
      <c r="AP196">
        <v>0</v>
      </c>
      <c r="AQ196">
        <v>0</v>
      </c>
      <c r="AR196">
        <v>0</v>
      </c>
      <c r="AS196">
        <v>0</v>
      </c>
      <c r="AT196">
        <v>23</v>
      </c>
      <c r="AU196">
        <v>142958</v>
      </c>
      <c r="AV196">
        <v>0</v>
      </c>
      <c r="AW196">
        <v>1800754</v>
      </c>
      <c r="AX196">
        <v>46797</v>
      </c>
      <c r="AY196">
        <v>61202</v>
      </c>
      <c r="AZ196">
        <v>22</v>
      </c>
      <c r="BA196">
        <v>594.58000000000004</v>
      </c>
      <c r="BB196">
        <v>64.099999999999994</v>
      </c>
    </row>
    <row r="197" spans="1:54" x14ac:dyDescent="0.3">
      <c r="A197">
        <v>6007</v>
      </c>
      <c r="B197" t="s">
        <v>184</v>
      </c>
      <c r="C197" t="s">
        <v>132</v>
      </c>
      <c r="D197">
        <v>224241</v>
      </c>
      <c r="E197">
        <v>220000</v>
      </c>
      <c r="F197">
        <v>1.9</v>
      </c>
      <c r="G197">
        <v>220000</v>
      </c>
      <c r="H197">
        <v>5.4</v>
      </c>
      <c r="I197">
        <v>20.2</v>
      </c>
      <c r="J197">
        <v>17</v>
      </c>
      <c r="K197">
        <v>50.5</v>
      </c>
      <c r="L197">
        <v>86.6</v>
      </c>
      <c r="M197">
        <v>1.8</v>
      </c>
      <c r="N197">
        <v>2.5</v>
      </c>
      <c r="O197">
        <v>4.5999999999999996</v>
      </c>
      <c r="P197">
        <v>0.3</v>
      </c>
      <c r="Q197">
        <v>4.2</v>
      </c>
      <c r="R197">
        <v>15.5</v>
      </c>
      <c r="S197">
        <v>73.5</v>
      </c>
      <c r="T197">
        <v>79.099999999999994</v>
      </c>
      <c r="U197">
        <v>7.5</v>
      </c>
      <c r="V197">
        <v>13.6</v>
      </c>
      <c r="W197">
        <v>87.7</v>
      </c>
      <c r="X197">
        <v>24.4</v>
      </c>
      <c r="Y197">
        <v>18453</v>
      </c>
      <c r="Z197">
        <v>20.3</v>
      </c>
      <c r="AA197">
        <v>97486</v>
      </c>
      <c r="AB197">
        <v>60.1</v>
      </c>
      <c r="AC197">
        <v>20</v>
      </c>
      <c r="AD197">
        <v>225900</v>
      </c>
      <c r="AE197">
        <v>84816</v>
      </c>
      <c r="AF197">
        <v>2.5299999999999998</v>
      </c>
      <c r="AG197">
        <v>23787</v>
      </c>
      <c r="AH197">
        <v>43752</v>
      </c>
      <c r="AI197">
        <v>20.399999999999999</v>
      </c>
      <c r="AJ197">
        <v>4637</v>
      </c>
      <c r="AK197">
        <v>56166</v>
      </c>
      <c r="AL197">
        <v>4.5999999999999996</v>
      </c>
      <c r="AM197">
        <v>13031</v>
      </c>
      <c r="AN197">
        <v>17307</v>
      </c>
      <c r="AO197">
        <v>1.2</v>
      </c>
      <c r="AP197">
        <v>0</v>
      </c>
      <c r="AQ197">
        <v>2.7</v>
      </c>
      <c r="AR197">
        <v>0</v>
      </c>
      <c r="AS197">
        <v>0</v>
      </c>
      <c r="AT197">
        <v>30.9</v>
      </c>
      <c r="AU197">
        <v>987397</v>
      </c>
      <c r="AV197">
        <v>796397</v>
      </c>
      <c r="AW197">
        <v>2400652</v>
      </c>
      <c r="AX197">
        <v>11025</v>
      </c>
      <c r="AY197">
        <v>355840</v>
      </c>
      <c r="AZ197">
        <v>550</v>
      </c>
      <c r="BA197">
        <v>1636.46</v>
      </c>
      <c r="BB197">
        <v>134.4</v>
      </c>
    </row>
    <row r="198" spans="1:54" x14ac:dyDescent="0.3">
      <c r="A198">
        <v>6009</v>
      </c>
      <c r="B198" t="s">
        <v>183</v>
      </c>
      <c r="C198" t="s">
        <v>132</v>
      </c>
      <c r="D198">
        <v>44624</v>
      </c>
      <c r="E198">
        <v>45578</v>
      </c>
      <c r="F198">
        <v>-2.1</v>
      </c>
      <c r="G198">
        <v>45578</v>
      </c>
      <c r="H198">
        <v>3.9</v>
      </c>
      <c r="I198">
        <v>17.7</v>
      </c>
      <c r="J198">
        <v>25.1</v>
      </c>
      <c r="K198">
        <v>50</v>
      </c>
      <c r="L198">
        <v>91.9</v>
      </c>
      <c r="M198">
        <v>1</v>
      </c>
      <c r="N198">
        <v>1.9</v>
      </c>
      <c r="O198">
        <v>1.5</v>
      </c>
      <c r="P198">
        <v>0.2</v>
      </c>
      <c r="Q198">
        <v>3.5</v>
      </c>
      <c r="R198">
        <v>11.5</v>
      </c>
      <c r="S198">
        <v>82.1</v>
      </c>
      <c r="T198">
        <v>89.3</v>
      </c>
      <c r="U198">
        <v>4.2</v>
      </c>
      <c r="V198">
        <v>7</v>
      </c>
      <c r="W198">
        <v>92.8</v>
      </c>
      <c r="X198">
        <v>21.2</v>
      </c>
      <c r="Y198">
        <v>5216</v>
      </c>
      <c r="Z198">
        <v>35.5</v>
      </c>
      <c r="AA198">
        <v>28053</v>
      </c>
      <c r="AB198">
        <v>78.400000000000006</v>
      </c>
      <c r="AC198">
        <v>4.5999999999999996</v>
      </c>
      <c r="AD198">
        <v>254800</v>
      </c>
      <c r="AE198">
        <v>18702</v>
      </c>
      <c r="AF198">
        <v>2.38</v>
      </c>
      <c r="AG198">
        <v>29329</v>
      </c>
      <c r="AH198">
        <v>55295</v>
      </c>
      <c r="AI198">
        <v>10.9</v>
      </c>
      <c r="AJ198">
        <v>881</v>
      </c>
      <c r="AK198">
        <v>5729</v>
      </c>
      <c r="AL198">
        <v>1.3</v>
      </c>
      <c r="AM198">
        <v>3521</v>
      </c>
      <c r="AN198">
        <v>5365</v>
      </c>
      <c r="AO198">
        <v>0</v>
      </c>
      <c r="AP198">
        <v>0</v>
      </c>
      <c r="AQ198">
        <v>0</v>
      </c>
      <c r="AR198">
        <v>0</v>
      </c>
      <c r="AS198">
        <v>0</v>
      </c>
      <c r="AT198">
        <v>24.7</v>
      </c>
      <c r="AU198">
        <v>0</v>
      </c>
      <c r="AV198">
        <v>24179</v>
      </c>
      <c r="AW198">
        <v>292762</v>
      </c>
      <c r="AX198">
        <v>6249</v>
      </c>
      <c r="AY198">
        <v>42359</v>
      </c>
      <c r="AZ198">
        <v>70</v>
      </c>
      <c r="BA198">
        <v>1020.01</v>
      </c>
      <c r="BB198">
        <v>44.7</v>
      </c>
    </row>
    <row r="199" spans="1:54" x14ac:dyDescent="0.3">
      <c r="A199">
        <v>6011</v>
      </c>
      <c r="B199" t="s">
        <v>182</v>
      </c>
      <c r="C199" t="s">
        <v>132</v>
      </c>
      <c r="D199">
        <v>21419</v>
      </c>
      <c r="E199">
        <v>21419</v>
      </c>
      <c r="F199">
        <v>0</v>
      </c>
      <c r="G199">
        <v>21419</v>
      </c>
      <c r="H199">
        <v>7.4</v>
      </c>
      <c r="I199">
        <v>28</v>
      </c>
      <c r="J199">
        <v>13.1</v>
      </c>
      <c r="K199">
        <v>48.6</v>
      </c>
      <c r="L199">
        <v>91.6</v>
      </c>
      <c r="M199">
        <v>1.2</v>
      </c>
      <c r="N199">
        <v>2.6</v>
      </c>
      <c r="O199">
        <v>1.8</v>
      </c>
      <c r="P199">
        <v>0.6</v>
      </c>
      <c r="Q199">
        <v>2.2999999999999998</v>
      </c>
      <c r="R199">
        <v>58.1</v>
      </c>
      <c r="S199">
        <v>36.700000000000003</v>
      </c>
      <c r="T199">
        <v>82.4</v>
      </c>
      <c r="U199">
        <v>23.3</v>
      </c>
      <c r="V199">
        <v>46.3</v>
      </c>
      <c r="W199">
        <v>69.400000000000006</v>
      </c>
      <c r="X199">
        <v>13.8</v>
      </c>
      <c r="Y199">
        <v>1126</v>
      </c>
      <c r="Z199">
        <v>21.2</v>
      </c>
      <c r="AA199">
        <v>7938</v>
      </c>
      <c r="AB199">
        <v>63.3</v>
      </c>
      <c r="AC199">
        <v>12</v>
      </c>
      <c r="AD199">
        <v>181600</v>
      </c>
      <c r="AE199">
        <v>6853</v>
      </c>
      <c r="AF199">
        <v>3.07</v>
      </c>
      <c r="AG199">
        <v>21579</v>
      </c>
      <c r="AH199">
        <v>52158</v>
      </c>
      <c r="AI199">
        <v>12.5</v>
      </c>
      <c r="AJ199">
        <v>376</v>
      </c>
      <c r="AK199">
        <v>3956</v>
      </c>
      <c r="AL199">
        <v>1.3</v>
      </c>
      <c r="AM199">
        <v>974</v>
      </c>
      <c r="AN199">
        <v>1234</v>
      </c>
      <c r="AO199">
        <v>0</v>
      </c>
      <c r="AP199">
        <v>0</v>
      </c>
      <c r="AQ199">
        <v>0</v>
      </c>
      <c r="AR199">
        <v>0</v>
      </c>
      <c r="AS199">
        <v>0</v>
      </c>
      <c r="AT199">
        <v>25.9</v>
      </c>
      <c r="AU199">
        <v>288416</v>
      </c>
      <c r="AV199">
        <v>183229</v>
      </c>
      <c r="AW199">
        <v>208543</v>
      </c>
      <c r="AX199">
        <v>9884</v>
      </c>
      <c r="AY199">
        <v>91604</v>
      </c>
      <c r="AZ199">
        <v>58</v>
      </c>
      <c r="BA199">
        <v>1150.73</v>
      </c>
      <c r="BB199">
        <v>18.600000000000001</v>
      </c>
    </row>
    <row r="200" spans="1:54" x14ac:dyDescent="0.3">
      <c r="A200">
        <v>6013</v>
      </c>
      <c r="B200" t="s">
        <v>181</v>
      </c>
      <c r="C200" t="s">
        <v>132</v>
      </c>
      <c r="D200">
        <v>1111339</v>
      </c>
      <c r="E200">
        <v>1049197</v>
      </c>
      <c r="F200">
        <v>5.9</v>
      </c>
      <c r="G200">
        <v>1049025</v>
      </c>
      <c r="H200">
        <v>5.8</v>
      </c>
      <c r="I200">
        <v>23.4</v>
      </c>
      <c r="J200">
        <v>14.2</v>
      </c>
      <c r="K200">
        <v>51.3</v>
      </c>
      <c r="L200">
        <v>67.3</v>
      </c>
      <c r="M200">
        <v>9.6</v>
      </c>
      <c r="N200">
        <v>1</v>
      </c>
      <c r="O200">
        <v>16.399999999999999</v>
      </c>
      <c r="P200">
        <v>0.6</v>
      </c>
      <c r="Q200">
        <v>5.0999999999999996</v>
      </c>
      <c r="R200">
        <v>25.2</v>
      </c>
      <c r="S200">
        <v>45.6</v>
      </c>
      <c r="T200">
        <v>85.3</v>
      </c>
      <c r="U200">
        <v>23.5</v>
      </c>
      <c r="V200">
        <v>33.299999999999997</v>
      </c>
      <c r="W200">
        <v>88.8</v>
      </c>
      <c r="X200">
        <v>39</v>
      </c>
      <c r="Y200">
        <v>57474</v>
      </c>
      <c r="Z200">
        <v>33.299999999999997</v>
      </c>
      <c r="AA200">
        <v>406772</v>
      </c>
      <c r="AB200">
        <v>65.900000000000006</v>
      </c>
      <c r="AC200">
        <v>23.6</v>
      </c>
      <c r="AD200">
        <v>404000</v>
      </c>
      <c r="AE200">
        <v>375855</v>
      </c>
      <c r="AF200">
        <v>2.81</v>
      </c>
      <c r="AG200">
        <v>38219</v>
      </c>
      <c r="AH200">
        <v>78756</v>
      </c>
      <c r="AI200">
        <v>10.5</v>
      </c>
      <c r="AJ200">
        <v>22338</v>
      </c>
      <c r="AK200">
        <v>306661</v>
      </c>
      <c r="AL200">
        <v>3.5</v>
      </c>
      <c r="AM200">
        <v>82405</v>
      </c>
      <c r="AN200">
        <v>95688</v>
      </c>
      <c r="AO200">
        <v>4.0999999999999996</v>
      </c>
      <c r="AP200">
        <v>1.4</v>
      </c>
      <c r="AQ200">
        <v>14.8</v>
      </c>
      <c r="AR200">
        <v>0.3</v>
      </c>
      <c r="AS200">
        <v>10.9</v>
      </c>
      <c r="AT200">
        <v>31.2</v>
      </c>
      <c r="AU200">
        <v>32021431</v>
      </c>
      <c r="AV200">
        <v>6643987</v>
      </c>
      <c r="AW200">
        <v>11763753</v>
      </c>
      <c r="AX200">
        <v>11641</v>
      </c>
      <c r="AY200">
        <v>1562250</v>
      </c>
      <c r="AZ200">
        <v>2001</v>
      </c>
      <c r="BA200">
        <v>715.94</v>
      </c>
      <c r="BB200">
        <v>1465.2</v>
      </c>
    </row>
    <row r="201" spans="1:54" x14ac:dyDescent="0.3">
      <c r="A201">
        <v>6015</v>
      </c>
      <c r="B201" t="s">
        <v>180</v>
      </c>
      <c r="C201" t="s">
        <v>132</v>
      </c>
      <c r="D201">
        <v>27212</v>
      </c>
      <c r="E201">
        <v>28610</v>
      </c>
      <c r="F201">
        <v>-4.9000000000000004</v>
      </c>
      <c r="G201">
        <v>28610</v>
      </c>
      <c r="H201">
        <v>5.8</v>
      </c>
      <c r="I201">
        <v>21.2</v>
      </c>
      <c r="J201">
        <v>15.6</v>
      </c>
      <c r="K201">
        <v>45.2</v>
      </c>
      <c r="L201">
        <v>78.599999999999994</v>
      </c>
      <c r="M201">
        <v>3.5</v>
      </c>
      <c r="N201">
        <v>9</v>
      </c>
      <c r="O201">
        <v>3.7</v>
      </c>
      <c r="P201">
        <v>0.2</v>
      </c>
      <c r="Q201">
        <v>5</v>
      </c>
      <c r="R201">
        <v>19</v>
      </c>
      <c r="S201">
        <v>63.3</v>
      </c>
      <c r="T201">
        <v>78.5</v>
      </c>
      <c r="U201">
        <v>6.5</v>
      </c>
      <c r="V201">
        <v>15.3</v>
      </c>
      <c r="W201">
        <v>79.099999999999994</v>
      </c>
      <c r="X201">
        <v>14</v>
      </c>
      <c r="Y201">
        <v>2770</v>
      </c>
      <c r="Z201">
        <v>14.2</v>
      </c>
      <c r="AA201">
        <v>11336</v>
      </c>
      <c r="AB201">
        <v>60.2</v>
      </c>
      <c r="AC201">
        <v>12.1</v>
      </c>
      <c r="AD201">
        <v>198400</v>
      </c>
      <c r="AE201">
        <v>9593</v>
      </c>
      <c r="AF201">
        <v>2.58</v>
      </c>
      <c r="AG201">
        <v>19072</v>
      </c>
      <c r="AH201">
        <v>37909</v>
      </c>
      <c r="AI201">
        <v>21.8</v>
      </c>
      <c r="AJ201">
        <v>417</v>
      </c>
      <c r="AK201">
        <v>3966</v>
      </c>
      <c r="AL201">
        <v>-0.1</v>
      </c>
      <c r="AM201">
        <v>1210</v>
      </c>
      <c r="AN201">
        <v>1604</v>
      </c>
      <c r="AO201">
        <v>0</v>
      </c>
      <c r="AP201">
        <v>0</v>
      </c>
      <c r="AQ201">
        <v>0</v>
      </c>
      <c r="AR201">
        <v>0</v>
      </c>
      <c r="AS201">
        <v>0</v>
      </c>
      <c r="AT201">
        <v>28</v>
      </c>
      <c r="AU201">
        <v>0</v>
      </c>
      <c r="AV201">
        <v>0</v>
      </c>
      <c r="AW201">
        <v>206291</v>
      </c>
      <c r="AX201">
        <v>7176</v>
      </c>
      <c r="AY201">
        <v>32195</v>
      </c>
      <c r="AZ201">
        <v>9</v>
      </c>
      <c r="BA201">
        <v>1006.37</v>
      </c>
      <c r="BB201">
        <v>28.4</v>
      </c>
    </row>
    <row r="202" spans="1:54" x14ac:dyDescent="0.3">
      <c r="A202">
        <v>6017</v>
      </c>
      <c r="B202" t="s">
        <v>179</v>
      </c>
      <c r="C202" t="s">
        <v>132</v>
      </c>
      <c r="D202">
        <v>183087</v>
      </c>
      <c r="E202">
        <v>181057</v>
      </c>
      <c r="F202">
        <v>1.1000000000000001</v>
      </c>
      <c r="G202">
        <v>181058</v>
      </c>
      <c r="H202">
        <v>4.4000000000000004</v>
      </c>
      <c r="I202">
        <v>20.9</v>
      </c>
      <c r="J202">
        <v>18</v>
      </c>
      <c r="K202">
        <v>49.9</v>
      </c>
      <c r="L202">
        <v>89.8</v>
      </c>
      <c r="M202">
        <v>1</v>
      </c>
      <c r="N202">
        <v>1.3</v>
      </c>
      <c r="O202">
        <v>4</v>
      </c>
      <c r="P202">
        <v>0.2</v>
      </c>
      <c r="Q202">
        <v>3.6</v>
      </c>
      <c r="R202">
        <v>12.7</v>
      </c>
      <c r="S202">
        <v>78.7</v>
      </c>
      <c r="T202">
        <v>85.5</v>
      </c>
      <c r="U202">
        <v>8.6999999999999993</v>
      </c>
      <c r="V202">
        <v>12.5</v>
      </c>
      <c r="W202">
        <v>93.2</v>
      </c>
      <c r="X202">
        <v>32</v>
      </c>
      <c r="Y202">
        <v>16792</v>
      </c>
      <c r="Z202">
        <v>28.8</v>
      </c>
      <c r="AA202">
        <v>88866</v>
      </c>
      <c r="AB202">
        <v>74.8</v>
      </c>
      <c r="AC202">
        <v>11.8</v>
      </c>
      <c r="AD202">
        <v>359500</v>
      </c>
      <c r="AE202">
        <v>67885</v>
      </c>
      <c r="AF202">
        <v>2.64</v>
      </c>
      <c r="AG202">
        <v>34884</v>
      </c>
      <c r="AH202">
        <v>69297</v>
      </c>
      <c r="AI202">
        <v>9</v>
      </c>
      <c r="AJ202">
        <v>4236</v>
      </c>
      <c r="AK202">
        <v>40712</v>
      </c>
      <c r="AL202">
        <v>2.2000000000000002</v>
      </c>
      <c r="AM202">
        <v>15627</v>
      </c>
      <c r="AN202">
        <v>21265</v>
      </c>
      <c r="AO202">
        <v>0</v>
      </c>
      <c r="AP202">
        <v>0</v>
      </c>
      <c r="AQ202">
        <v>2.4</v>
      </c>
      <c r="AR202">
        <v>0</v>
      </c>
      <c r="AS202">
        <v>6.5</v>
      </c>
      <c r="AT202">
        <v>26.9</v>
      </c>
      <c r="AU202">
        <v>662228</v>
      </c>
      <c r="AV202">
        <v>363644</v>
      </c>
      <c r="AW202">
        <v>1619711</v>
      </c>
      <c r="AX202">
        <v>9216</v>
      </c>
      <c r="AY202">
        <v>301718</v>
      </c>
      <c r="AZ202">
        <v>190</v>
      </c>
      <c r="BA202">
        <v>1707.88</v>
      </c>
      <c r="BB202">
        <v>106</v>
      </c>
    </row>
    <row r="203" spans="1:54" x14ac:dyDescent="0.3">
      <c r="A203">
        <v>6019</v>
      </c>
      <c r="B203" t="s">
        <v>178</v>
      </c>
      <c r="C203" t="s">
        <v>132</v>
      </c>
      <c r="D203">
        <v>965974</v>
      </c>
      <c r="E203">
        <v>930452</v>
      </c>
      <c r="F203">
        <v>3.8</v>
      </c>
      <c r="G203">
        <v>930450</v>
      </c>
      <c r="H203">
        <v>8.3000000000000007</v>
      </c>
      <c r="I203">
        <v>28.9</v>
      </c>
      <c r="J203">
        <v>11.2</v>
      </c>
      <c r="K203">
        <v>50.1</v>
      </c>
      <c r="L203">
        <v>77.2</v>
      </c>
      <c r="M203">
        <v>5.9</v>
      </c>
      <c r="N203">
        <v>3</v>
      </c>
      <c r="O203">
        <v>10.7</v>
      </c>
      <c r="P203">
        <v>0.3</v>
      </c>
      <c r="Q203">
        <v>3</v>
      </c>
      <c r="R203">
        <v>51.9</v>
      </c>
      <c r="S203">
        <v>30.9</v>
      </c>
      <c r="T203">
        <v>83.6</v>
      </c>
      <c r="U203">
        <v>21.9</v>
      </c>
      <c r="V203">
        <v>43.7</v>
      </c>
      <c r="W203">
        <v>73.099999999999994</v>
      </c>
      <c r="X203">
        <v>19.600000000000001</v>
      </c>
      <c r="Y203">
        <v>42944</v>
      </c>
      <c r="Z203">
        <v>22.1</v>
      </c>
      <c r="AA203">
        <v>324126</v>
      </c>
      <c r="AB203">
        <v>53.8</v>
      </c>
      <c r="AC203">
        <v>25.9</v>
      </c>
      <c r="AD203">
        <v>195400</v>
      </c>
      <c r="AE203">
        <v>289811</v>
      </c>
      <c r="AF203">
        <v>3.18</v>
      </c>
      <c r="AG203">
        <v>20208</v>
      </c>
      <c r="AH203">
        <v>45563</v>
      </c>
      <c r="AI203">
        <v>26</v>
      </c>
      <c r="AJ203">
        <v>15973</v>
      </c>
      <c r="AK203">
        <v>239776</v>
      </c>
      <c r="AL203">
        <v>2</v>
      </c>
      <c r="AM203">
        <v>49304</v>
      </c>
      <c r="AN203">
        <v>58745</v>
      </c>
      <c r="AO203">
        <v>3.9</v>
      </c>
      <c r="AP203">
        <v>0</v>
      </c>
      <c r="AQ203">
        <v>11.3</v>
      </c>
      <c r="AR203">
        <v>0</v>
      </c>
      <c r="AS203">
        <v>21.4</v>
      </c>
      <c r="AT203">
        <v>29.4</v>
      </c>
      <c r="AU203">
        <v>7827264</v>
      </c>
      <c r="AV203">
        <v>7846791</v>
      </c>
      <c r="AW203">
        <v>9808267</v>
      </c>
      <c r="AX203">
        <v>11022</v>
      </c>
      <c r="AY203">
        <v>1147177</v>
      </c>
      <c r="AZ203">
        <v>1892</v>
      </c>
      <c r="BA203">
        <v>5957.99</v>
      </c>
      <c r="BB203">
        <v>156.19999999999999</v>
      </c>
    </row>
    <row r="204" spans="1:54" x14ac:dyDescent="0.3">
      <c r="A204">
        <v>6021</v>
      </c>
      <c r="B204" t="s">
        <v>177</v>
      </c>
      <c r="C204" t="s">
        <v>132</v>
      </c>
      <c r="D204">
        <v>27955</v>
      </c>
      <c r="E204">
        <v>28122</v>
      </c>
      <c r="F204">
        <v>-0.6</v>
      </c>
      <c r="G204">
        <v>28122</v>
      </c>
      <c r="H204">
        <v>7</v>
      </c>
      <c r="I204">
        <v>26.7</v>
      </c>
      <c r="J204">
        <v>14.9</v>
      </c>
      <c r="K204">
        <v>49.6</v>
      </c>
      <c r="L204">
        <v>90</v>
      </c>
      <c r="M204">
        <v>1.2</v>
      </c>
      <c r="N204">
        <v>2.9</v>
      </c>
      <c r="O204">
        <v>3</v>
      </c>
      <c r="P204">
        <v>0.2</v>
      </c>
      <c r="Q204">
        <v>2.7</v>
      </c>
      <c r="R204">
        <v>40.4</v>
      </c>
      <c r="S204">
        <v>53</v>
      </c>
      <c r="T204">
        <v>86.6</v>
      </c>
      <c r="U204">
        <v>17.2</v>
      </c>
      <c r="V204">
        <v>36.1</v>
      </c>
      <c r="W204">
        <v>72.3</v>
      </c>
      <c r="X204">
        <v>14.6</v>
      </c>
      <c r="Y204">
        <v>1514</v>
      </c>
      <c r="Z204">
        <v>21.8</v>
      </c>
      <c r="AA204">
        <v>10917</v>
      </c>
      <c r="AB204">
        <v>63.1</v>
      </c>
      <c r="AC204">
        <v>13.3</v>
      </c>
      <c r="AD204">
        <v>217700</v>
      </c>
      <c r="AE204">
        <v>9628</v>
      </c>
      <c r="AF204">
        <v>2.87</v>
      </c>
      <c r="AG204">
        <v>22148</v>
      </c>
      <c r="AH204">
        <v>43023</v>
      </c>
      <c r="AI204">
        <v>18.8</v>
      </c>
      <c r="AJ204">
        <v>453</v>
      </c>
      <c r="AK204">
        <v>4574</v>
      </c>
      <c r="AL204">
        <v>0.1</v>
      </c>
      <c r="AM204">
        <v>1353</v>
      </c>
      <c r="AN204">
        <v>1903</v>
      </c>
      <c r="AO204">
        <v>0</v>
      </c>
      <c r="AP204">
        <v>0</v>
      </c>
      <c r="AQ204">
        <v>0</v>
      </c>
      <c r="AR204">
        <v>0</v>
      </c>
      <c r="AS204">
        <v>16.600000000000001</v>
      </c>
      <c r="AT204">
        <v>26.1</v>
      </c>
      <c r="AU204">
        <v>278276</v>
      </c>
      <c r="AV204">
        <v>148410</v>
      </c>
      <c r="AW204">
        <v>203958</v>
      </c>
      <c r="AX204">
        <v>7320</v>
      </c>
      <c r="AY204">
        <v>30980</v>
      </c>
      <c r="AZ204">
        <v>30</v>
      </c>
      <c r="BA204">
        <v>1313.95</v>
      </c>
      <c r="BB204">
        <v>21.4</v>
      </c>
    </row>
    <row r="205" spans="1:54" x14ac:dyDescent="0.3">
      <c r="A205">
        <v>6023</v>
      </c>
      <c r="B205" t="s">
        <v>176</v>
      </c>
      <c r="C205" t="s">
        <v>132</v>
      </c>
      <c r="D205">
        <v>134809</v>
      </c>
      <c r="E205">
        <v>134623</v>
      </c>
      <c r="F205">
        <v>0.1</v>
      </c>
      <c r="G205">
        <v>134623</v>
      </c>
      <c r="H205">
        <v>5.4</v>
      </c>
      <c r="I205">
        <v>19.5</v>
      </c>
      <c r="J205">
        <v>15.4</v>
      </c>
      <c r="K205">
        <v>50</v>
      </c>
      <c r="L205">
        <v>84</v>
      </c>
      <c r="M205">
        <v>1.4</v>
      </c>
      <c r="N205">
        <v>6.2</v>
      </c>
      <c r="O205">
        <v>2.8</v>
      </c>
      <c r="P205">
        <v>0.3</v>
      </c>
      <c r="Q205">
        <v>5.4</v>
      </c>
      <c r="R205">
        <v>10.8</v>
      </c>
      <c r="S205">
        <v>75.5</v>
      </c>
      <c r="T205">
        <v>81.2</v>
      </c>
      <c r="U205">
        <v>5.7</v>
      </c>
      <c r="V205">
        <v>9.6999999999999993</v>
      </c>
      <c r="W205">
        <v>90.4</v>
      </c>
      <c r="X205">
        <v>27.5</v>
      </c>
      <c r="Y205">
        <v>10437</v>
      </c>
      <c r="Z205">
        <v>17.5</v>
      </c>
      <c r="AA205">
        <v>62348</v>
      </c>
      <c r="AB205">
        <v>55.9</v>
      </c>
      <c r="AC205">
        <v>19.899999999999999</v>
      </c>
      <c r="AD205">
        <v>288300</v>
      </c>
      <c r="AE205">
        <v>53296</v>
      </c>
      <c r="AF205">
        <v>2.44</v>
      </c>
      <c r="AG205">
        <v>23540</v>
      </c>
      <c r="AH205">
        <v>41426</v>
      </c>
      <c r="AI205">
        <v>20.399999999999999</v>
      </c>
      <c r="AJ205">
        <v>3169</v>
      </c>
      <c r="AK205">
        <v>32396</v>
      </c>
      <c r="AL205">
        <v>0.2</v>
      </c>
      <c r="AM205">
        <v>11071</v>
      </c>
      <c r="AN205">
        <v>14689</v>
      </c>
      <c r="AO205">
        <v>0</v>
      </c>
      <c r="AP205">
        <v>2.9</v>
      </c>
      <c r="AQ205">
        <v>0</v>
      </c>
      <c r="AR205">
        <v>0</v>
      </c>
      <c r="AS205">
        <v>0</v>
      </c>
      <c r="AT205">
        <v>26.9</v>
      </c>
      <c r="AU205">
        <v>877020</v>
      </c>
      <c r="AV205">
        <v>0</v>
      </c>
      <c r="AW205">
        <v>1726357</v>
      </c>
      <c r="AX205">
        <v>13428</v>
      </c>
      <c r="AY205">
        <v>209017</v>
      </c>
      <c r="AZ205">
        <v>234</v>
      </c>
      <c r="BA205">
        <v>3567.99</v>
      </c>
      <c r="BB205">
        <v>37.700000000000003</v>
      </c>
    </row>
    <row r="206" spans="1:54" x14ac:dyDescent="0.3">
      <c r="A206">
        <v>6025</v>
      </c>
      <c r="B206" t="s">
        <v>175</v>
      </c>
      <c r="C206" t="s">
        <v>132</v>
      </c>
      <c r="D206">
        <v>179091</v>
      </c>
      <c r="E206">
        <v>174528</v>
      </c>
      <c r="F206">
        <v>2.6</v>
      </c>
      <c r="G206">
        <v>174528</v>
      </c>
      <c r="H206">
        <v>8.3000000000000007</v>
      </c>
      <c r="I206">
        <v>28.5</v>
      </c>
      <c r="J206">
        <v>12</v>
      </c>
      <c r="K206">
        <v>48.9</v>
      </c>
      <c r="L206">
        <v>89.7</v>
      </c>
      <c r="M206">
        <v>3.5</v>
      </c>
      <c r="N206">
        <v>2.6</v>
      </c>
      <c r="O206">
        <v>2.2999999999999998</v>
      </c>
      <c r="P206">
        <v>0.2</v>
      </c>
      <c r="Q206">
        <v>1.7</v>
      </c>
      <c r="R206">
        <v>82.3</v>
      </c>
      <c r="S206">
        <v>12.3</v>
      </c>
      <c r="T206">
        <v>84</v>
      </c>
      <c r="U206">
        <v>32.299999999999997</v>
      </c>
      <c r="V206">
        <v>74.5</v>
      </c>
      <c r="W206">
        <v>64.5</v>
      </c>
      <c r="X206">
        <v>13.3</v>
      </c>
      <c r="Y206">
        <v>6405</v>
      </c>
      <c r="Z206">
        <v>20.8</v>
      </c>
      <c r="AA206">
        <v>56972</v>
      </c>
      <c r="AB206">
        <v>56.4</v>
      </c>
      <c r="AC206">
        <v>21.3</v>
      </c>
      <c r="AD206">
        <v>147300</v>
      </c>
      <c r="AE206">
        <v>48099</v>
      </c>
      <c r="AF206">
        <v>3.42</v>
      </c>
      <c r="AG206">
        <v>16763</v>
      </c>
      <c r="AH206">
        <v>41807</v>
      </c>
      <c r="AI206">
        <v>23.3</v>
      </c>
      <c r="AJ206">
        <v>2419</v>
      </c>
      <c r="AK206">
        <v>31319</v>
      </c>
      <c r="AL206">
        <v>3.9</v>
      </c>
      <c r="AM206">
        <v>9691</v>
      </c>
      <c r="AN206">
        <v>10129</v>
      </c>
      <c r="AO206">
        <v>2.6</v>
      </c>
      <c r="AP206">
        <v>2.6</v>
      </c>
      <c r="AQ206">
        <v>0</v>
      </c>
      <c r="AR206">
        <v>0</v>
      </c>
      <c r="AS206">
        <v>52.2</v>
      </c>
      <c r="AT206">
        <v>28.8</v>
      </c>
      <c r="AU206">
        <v>1207866</v>
      </c>
      <c r="AV206">
        <v>0</v>
      </c>
      <c r="AW206">
        <v>1727258</v>
      </c>
      <c r="AX206">
        <v>10771</v>
      </c>
      <c r="AY206">
        <v>167799</v>
      </c>
      <c r="AZ206">
        <v>246</v>
      </c>
      <c r="BA206">
        <v>4176.6000000000004</v>
      </c>
      <c r="BB206">
        <v>41.8</v>
      </c>
    </row>
    <row r="207" spans="1:54" x14ac:dyDescent="0.3">
      <c r="A207">
        <v>6027</v>
      </c>
      <c r="B207" t="s">
        <v>174</v>
      </c>
      <c r="C207" t="s">
        <v>132</v>
      </c>
      <c r="D207">
        <v>18410</v>
      </c>
      <c r="E207">
        <v>18546</v>
      </c>
      <c r="F207">
        <v>-0.7</v>
      </c>
      <c r="G207">
        <v>18546</v>
      </c>
      <c r="H207">
        <v>6</v>
      </c>
      <c r="I207">
        <v>20.6</v>
      </c>
      <c r="J207">
        <v>21.4</v>
      </c>
      <c r="K207">
        <v>49.9</v>
      </c>
      <c r="L207">
        <v>81.400000000000006</v>
      </c>
      <c r="M207">
        <v>1</v>
      </c>
      <c r="N207">
        <v>12.8</v>
      </c>
      <c r="O207">
        <v>1.6</v>
      </c>
      <c r="P207">
        <v>0.1</v>
      </c>
      <c r="Q207">
        <v>3.1</v>
      </c>
      <c r="R207">
        <v>20.9</v>
      </c>
      <c r="S207">
        <v>64.3</v>
      </c>
      <c r="T207">
        <v>88.2</v>
      </c>
      <c r="U207">
        <v>10.4</v>
      </c>
      <c r="V207">
        <v>14.9</v>
      </c>
      <c r="W207">
        <v>88.1</v>
      </c>
      <c r="X207">
        <v>21.4</v>
      </c>
      <c r="Y207">
        <v>1720</v>
      </c>
      <c r="Z207">
        <v>14.8</v>
      </c>
      <c r="AA207">
        <v>9513</v>
      </c>
      <c r="AB207">
        <v>64.099999999999994</v>
      </c>
      <c r="AC207">
        <v>11</v>
      </c>
      <c r="AD207">
        <v>236100</v>
      </c>
      <c r="AE207">
        <v>7873</v>
      </c>
      <c r="AF207">
        <v>2.2999999999999998</v>
      </c>
      <c r="AG207">
        <v>27441</v>
      </c>
      <c r="AH207">
        <v>44796</v>
      </c>
      <c r="AI207">
        <v>12.8</v>
      </c>
      <c r="AJ207">
        <v>525</v>
      </c>
      <c r="AK207">
        <v>5085</v>
      </c>
      <c r="AL207">
        <v>-2.4</v>
      </c>
      <c r="AM207">
        <v>1298</v>
      </c>
      <c r="AN207">
        <v>1709</v>
      </c>
      <c r="AO207">
        <v>0</v>
      </c>
      <c r="AP207">
        <v>0</v>
      </c>
      <c r="AQ207">
        <v>0</v>
      </c>
      <c r="AR207">
        <v>0</v>
      </c>
      <c r="AS207">
        <v>0</v>
      </c>
      <c r="AT207">
        <v>0</v>
      </c>
      <c r="AU207">
        <v>0</v>
      </c>
      <c r="AV207">
        <v>0</v>
      </c>
      <c r="AW207">
        <v>241967</v>
      </c>
      <c r="AX207">
        <v>13876</v>
      </c>
      <c r="AY207">
        <v>91666</v>
      </c>
      <c r="AZ207">
        <v>7</v>
      </c>
      <c r="BA207">
        <v>10180.879999999999</v>
      </c>
      <c r="BB207">
        <v>1.8</v>
      </c>
    </row>
    <row r="208" spans="1:54" x14ac:dyDescent="0.3">
      <c r="A208">
        <v>6029</v>
      </c>
      <c r="B208" t="s">
        <v>173</v>
      </c>
      <c r="C208" t="s">
        <v>132</v>
      </c>
      <c r="D208">
        <v>874589</v>
      </c>
      <c r="E208">
        <v>839631</v>
      </c>
      <c r="F208">
        <v>4.2</v>
      </c>
      <c r="G208">
        <v>839631</v>
      </c>
      <c r="H208">
        <v>8.4</v>
      </c>
      <c r="I208">
        <v>29.4</v>
      </c>
      <c r="J208">
        <v>9.9</v>
      </c>
      <c r="K208">
        <v>48.7</v>
      </c>
      <c r="L208">
        <v>82.7</v>
      </c>
      <c r="M208">
        <v>6.3</v>
      </c>
      <c r="N208">
        <v>2.6</v>
      </c>
      <c r="O208">
        <v>5</v>
      </c>
      <c r="P208">
        <v>0.3</v>
      </c>
      <c r="Q208">
        <v>3</v>
      </c>
      <c r="R208">
        <v>51.5</v>
      </c>
      <c r="S208">
        <v>36.200000000000003</v>
      </c>
      <c r="T208">
        <v>80.400000000000006</v>
      </c>
      <c r="U208">
        <v>20.6</v>
      </c>
      <c r="V208">
        <v>42.1</v>
      </c>
      <c r="W208">
        <v>72.400000000000006</v>
      </c>
      <c r="X208">
        <v>15</v>
      </c>
      <c r="Y208">
        <v>44753</v>
      </c>
      <c r="Z208">
        <v>23.6</v>
      </c>
      <c r="AA208">
        <v>291454</v>
      </c>
      <c r="AB208">
        <v>58</v>
      </c>
      <c r="AC208">
        <v>18.5</v>
      </c>
      <c r="AD208">
        <v>161700</v>
      </c>
      <c r="AE208">
        <v>255271</v>
      </c>
      <c r="AF208">
        <v>3.19</v>
      </c>
      <c r="AG208">
        <v>20295</v>
      </c>
      <c r="AH208">
        <v>48552</v>
      </c>
      <c r="AI208">
        <v>22.9</v>
      </c>
      <c r="AJ208">
        <v>12344</v>
      </c>
      <c r="AK208">
        <v>195927</v>
      </c>
      <c r="AL208">
        <v>3.1</v>
      </c>
      <c r="AM208">
        <v>43515</v>
      </c>
      <c r="AN208">
        <v>53051</v>
      </c>
      <c r="AO208">
        <v>4.4000000000000004</v>
      </c>
      <c r="AP208">
        <v>2.2999999999999998</v>
      </c>
      <c r="AQ208">
        <v>0</v>
      </c>
      <c r="AR208">
        <v>0.2</v>
      </c>
      <c r="AS208">
        <v>24</v>
      </c>
      <c r="AT208">
        <v>31.4</v>
      </c>
      <c r="AU208">
        <v>9456205</v>
      </c>
      <c r="AV208">
        <v>5730521</v>
      </c>
      <c r="AW208">
        <v>7876043</v>
      </c>
      <c r="AX208">
        <v>10037</v>
      </c>
      <c r="AY208">
        <v>940340</v>
      </c>
      <c r="AZ208">
        <v>2297</v>
      </c>
      <c r="BA208">
        <v>8131.92</v>
      </c>
      <c r="BB208">
        <v>103.3</v>
      </c>
    </row>
    <row r="209" spans="1:54" x14ac:dyDescent="0.3">
      <c r="A209">
        <v>6031</v>
      </c>
      <c r="B209" t="s">
        <v>172</v>
      </c>
      <c r="C209" t="s">
        <v>132</v>
      </c>
      <c r="D209">
        <v>150269</v>
      </c>
      <c r="E209">
        <v>152982</v>
      </c>
      <c r="F209">
        <v>-1.8</v>
      </c>
      <c r="G209">
        <v>152982</v>
      </c>
      <c r="H209">
        <v>7.9</v>
      </c>
      <c r="I209">
        <v>27.5</v>
      </c>
      <c r="J209">
        <v>9.1</v>
      </c>
      <c r="K209">
        <v>44.8</v>
      </c>
      <c r="L209">
        <v>81.3</v>
      </c>
      <c r="M209">
        <v>7.3</v>
      </c>
      <c r="N209">
        <v>3</v>
      </c>
      <c r="O209">
        <v>4.4000000000000004</v>
      </c>
      <c r="P209">
        <v>0.3</v>
      </c>
      <c r="Q209">
        <v>3.6</v>
      </c>
      <c r="R209">
        <v>53.2</v>
      </c>
      <c r="S209">
        <v>33.700000000000003</v>
      </c>
      <c r="T209">
        <v>81.099999999999994</v>
      </c>
      <c r="U209">
        <v>20.100000000000001</v>
      </c>
      <c r="V209">
        <v>42.8</v>
      </c>
      <c r="W209">
        <v>71</v>
      </c>
      <c r="X209">
        <v>12.9</v>
      </c>
      <c r="Y209">
        <v>10609</v>
      </c>
      <c r="Z209">
        <v>21.4</v>
      </c>
      <c r="AA209">
        <v>44864</v>
      </c>
      <c r="AB209">
        <v>51.8</v>
      </c>
      <c r="AC209">
        <v>19.7</v>
      </c>
      <c r="AD209">
        <v>176900</v>
      </c>
      <c r="AE209">
        <v>40785</v>
      </c>
      <c r="AF209">
        <v>3.28</v>
      </c>
      <c r="AG209">
        <v>18429</v>
      </c>
      <c r="AH209">
        <v>48133</v>
      </c>
      <c r="AI209">
        <v>21</v>
      </c>
      <c r="AJ209">
        <v>1575</v>
      </c>
      <c r="AK209">
        <v>23441</v>
      </c>
      <c r="AL209">
        <v>0.6</v>
      </c>
      <c r="AM209">
        <v>4180</v>
      </c>
      <c r="AN209">
        <v>6194</v>
      </c>
      <c r="AO209">
        <v>0</v>
      </c>
      <c r="AP209">
        <v>1.1000000000000001</v>
      </c>
      <c r="AQ209">
        <v>6.8</v>
      </c>
      <c r="AR209">
        <v>0</v>
      </c>
      <c r="AS209">
        <v>27.1</v>
      </c>
      <c r="AT209">
        <v>35</v>
      </c>
      <c r="AU209">
        <v>2107702</v>
      </c>
      <c r="AV209">
        <v>0</v>
      </c>
      <c r="AW209">
        <v>1035901</v>
      </c>
      <c r="AX209">
        <v>7017</v>
      </c>
      <c r="AY209">
        <v>360069</v>
      </c>
      <c r="AZ209">
        <v>434</v>
      </c>
      <c r="BA209">
        <v>1389.42</v>
      </c>
      <c r="BB209">
        <v>110.1</v>
      </c>
    </row>
    <row r="210" spans="1:54" x14ac:dyDescent="0.3">
      <c r="A210">
        <v>6033</v>
      </c>
      <c r="B210" t="s">
        <v>171</v>
      </c>
      <c r="C210" t="s">
        <v>132</v>
      </c>
      <c r="D210">
        <v>64184</v>
      </c>
      <c r="E210">
        <v>64665</v>
      </c>
      <c r="F210">
        <v>-0.7</v>
      </c>
      <c r="G210">
        <v>64665</v>
      </c>
      <c r="H210">
        <v>5.8</v>
      </c>
      <c r="I210">
        <v>20.399999999999999</v>
      </c>
      <c r="J210">
        <v>20.6</v>
      </c>
      <c r="K210">
        <v>50</v>
      </c>
      <c r="L210">
        <v>87.7</v>
      </c>
      <c r="M210">
        <v>2.1</v>
      </c>
      <c r="N210">
        <v>4.0999999999999996</v>
      </c>
      <c r="O210">
        <v>1.4</v>
      </c>
      <c r="P210">
        <v>0.3</v>
      </c>
      <c r="Q210">
        <v>4.5</v>
      </c>
      <c r="R210">
        <v>19.100000000000001</v>
      </c>
      <c r="S210">
        <v>72.099999999999994</v>
      </c>
      <c r="T210">
        <v>80.7</v>
      </c>
      <c r="U210">
        <v>8.6</v>
      </c>
      <c r="V210">
        <v>14.2</v>
      </c>
      <c r="W210">
        <v>85.4</v>
      </c>
      <c r="X210">
        <v>16.2</v>
      </c>
      <c r="Y210">
        <v>6777</v>
      </c>
      <c r="Z210">
        <v>27.5</v>
      </c>
      <c r="AA210">
        <v>35657</v>
      </c>
      <c r="AB210">
        <v>62.7</v>
      </c>
      <c r="AC210">
        <v>7.7</v>
      </c>
      <c r="AD210">
        <v>183600</v>
      </c>
      <c r="AE210">
        <v>26505</v>
      </c>
      <c r="AF210">
        <v>2.38</v>
      </c>
      <c r="AG210">
        <v>21537</v>
      </c>
      <c r="AH210">
        <v>36548</v>
      </c>
      <c r="AI210">
        <v>25</v>
      </c>
      <c r="AJ210">
        <v>1032</v>
      </c>
      <c r="AK210">
        <v>9233</v>
      </c>
      <c r="AL210">
        <v>1</v>
      </c>
      <c r="AM210">
        <v>3929</v>
      </c>
      <c r="AN210">
        <v>4961</v>
      </c>
      <c r="AO210">
        <v>0.9</v>
      </c>
      <c r="AP210">
        <v>0</v>
      </c>
      <c r="AQ210">
        <v>0</v>
      </c>
      <c r="AR210">
        <v>0</v>
      </c>
      <c r="AS210">
        <v>0</v>
      </c>
      <c r="AT210">
        <v>31.6</v>
      </c>
      <c r="AU210">
        <v>0</v>
      </c>
      <c r="AV210">
        <v>0</v>
      </c>
      <c r="AW210">
        <v>557902</v>
      </c>
      <c r="AX210">
        <v>8630</v>
      </c>
      <c r="AY210">
        <v>68069</v>
      </c>
      <c r="AZ210">
        <v>45</v>
      </c>
      <c r="BA210">
        <v>1256.46</v>
      </c>
      <c r="BB210">
        <v>51.5</v>
      </c>
    </row>
    <row r="211" spans="1:54" x14ac:dyDescent="0.3">
      <c r="A211">
        <v>6035</v>
      </c>
      <c r="B211" t="s">
        <v>170</v>
      </c>
      <c r="C211" t="s">
        <v>132</v>
      </c>
      <c r="D211">
        <v>31749</v>
      </c>
      <c r="E211">
        <v>34895</v>
      </c>
      <c r="F211">
        <v>-9</v>
      </c>
      <c r="G211">
        <v>34895</v>
      </c>
      <c r="H211">
        <v>4.5</v>
      </c>
      <c r="I211">
        <v>17</v>
      </c>
      <c r="J211">
        <v>12.5</v>
      </c>
      <c r="K211">
        <v>36.299999999999997</v>
      </c>
      <c r="L211">
        <v>81.599999999999994</v>
      </c>
      <c r="M211">
        <v>8.8000000000000007</v>
      </c>
      <c r="N211">
        <v>4.2</v>
      </c>
      <c r="O211">
        <v>1.4</v>
      </c>
      <c r="P211">
        <v>0.6</v>
      </c>
      <c r="Q211">
        <v>3.4</v>
      </c>
      <c r="R211">
        <v>18.5</v>
      </c>
      <c r="S211">
        <v>66</v>
      </c>
      <c r="T211">
        <v>71.099999999999994</v>
      </c>
      <c r="U211">
        <v>7</v>
      </c>
      <c r="V211">
        <v>17.7</v>
      </c>
      <c r="W211">
        <v>79.400000000000006</v>
      </c>
      <c r="X211">
        <v>13.1</v>
      </c>
      <c r="Y211">
        <v>3119</v>
      </c>
      <c r="Z211">
        <v>19.399999999999999</v>
      </c>
      <c r="AA211">
        <v>12741</v>
      </c>
      <c r="AB211">
        <v>62.9</v>
      </c>
      <c r="AC211">
        <v>13.4</v>
      </c>
      <c r="AD211">
        <v>185500</v>
      </c>
      <c r="AE211">
        <v>9945</v>
      </c>
      <c r="AF211">
        <v>2.36</v>
      </c>
      <c r="AG211">
        <v>19931</v>
      </c>
      <c r="AH211">
        <v>53107</v>
      </c>
      <c r="AI211">
        <v>16.899999999999999</v>
      </c>
      <c r="AJ211">
        <v>409</v>
      </c>
      <c r="AK211">
        <v>3947</v>
      </c>
      <c r="AL211">
        <v>12.5</v>
      </c>
      <c r="AM211">
        <v>1031</v>
      </c>
      <c r="AN211">
        <v>1829</v>
      </c>
      <c r="AO211">
        <v>0</v>
      </c>
      <c r="AP211">
        <v>0</v>
      </c>
      <c r="AQ211">
        <v>0</v>
      </c>
      <c r="AR211">
        <v>0</v>
      </c>
      <c r="AS211">
        <v>0</v>
      </c>
      <c r="AT211">
        <v>20.3</v>
      </c>
      <c r="AU211">
        <v>0</v>
      </c>
      <c r="AV211">
        <v>0</v>
      </c>
      <c r="AW211">
        <v>260422</v>
      </c>
      <c r="AX211">
        <v>7440</v>
      </c>
      <c r="AY211">
        <v>29679</v>
      </c>
      <c r="AZ211">
        <v>6</v>
      </c>
      <c r="BA211">
        <v>4541.18</v>
      </c>
      <c r="BB211">
        <v>7.7</v>
      </c>
    </row>
    <row r="212" spans="1:54" x14ac:dyDescent="0.3">
      <c r="A212">
        <v>6037</v>
      </c>
      <c r="B212" t="s">
        <v>169</v>
      </c>
      <c r="C212" t="s">
        <v>132</v>
      </c>
      <c r="D212">
        <v>10116705</v>
      </c>
      <c r="E212">
        <v>9818664</v>
      </c>
      <c r="F212">
        <v>3</v>
      </c>
      <c r="G212">
        <v>9818605</v>
      </c>
      <c r="H212">
        <v>6.4</v>
      </c>
      <c r="I212">
        <v>22.8</v>
      </c>
      <c r="J212">
        <v>12.2</v>
      </c>
      <c r="K212">
        <v>50.7</v>
      </c>
      <c r="L212">
        <v>71.3</v>
      </c>
      <c r="M212">
        <v>9.1999999999999993</v>
      </c>
      <c r="N212">
        <v>1.5</v>
      </c>
      <c r="O212">
        <v>14.8</v>
      </c>
      <c r="P212">
        <v>0.4</v>
      </c>
      <c r="Q212">
        <v>2.9</v>
      </c>
      <c r="R212">
        <v>48.4</v>
      </c>
      <c r="S212">
        <v>26.8</v>
      </c>
      <c r="T212">
        <v>86.4</v>
      </c>
      <c r="U212">
        <v>35.1</v>
      </c>
      <c r="V212">
        <v>56.8</v>
      </c>
      <c r="W212">
        <v>76.599999999999994</v>
      </c>
      <c r="X212">
        <v>29.7</v>
      </c>
      <c r="Y212">
        <v>331642</v>
      </c>
      <c r="Z212">
        <v>29.3</v>
      </c>
      <c r="AA212">
        <v>3482516</v>
      </c>
      <c r="AB212">
        <v>46.9</v>
      </c>
      <c r="AC212">
        <v>42.2</v>
      </c>
      <c r="AD212">
        <v>420200</v>
      </c>
      <c r="AE212">
        <v>3230383</v>
      </c>
      <c r="AF212">
        <v>3.01</v>
      </c>
      <c r="AG212">
        <v>27749</v>
      </c>
      <c r="AH212">
        <v>55909</v>
      </c>
      <c r="AI212">
        <v>17.8</v>
      </c>
      <c r="AJ212">
        <v>253227</v>
      </c>
      <c r="AK212">
        <v>3799831</v>
      </c>
      <c r="AL212">
        <v>3.8</v>
      </c>
      <c r="AM212">
        <v>945941</v>
      </c>
      <c r="AN212">
        <v>1046940</v>
      </c>
      <c r="AO212">
        <v>5.7</v>
      </c>
      <c r="AP212">
        <v>1.4</v>
      </c>
      <c r="AQ212">
        <v>17.5</v>
      </c>
      <c r="AR212">
        <v>0.3</v>
      </c>
      <c r="AS212">
        <v>21.6</v>
      </c>
      <c r="AT212">
        <v>30.2</v>
      </c>
      <c r="AU212">
        <v>153343705</v>
      </c>
      <c r="AV212">
        <v>198435837</v>
      </c>
      <c r="AW212">
        <v>119111840</v>
      </c>
      <c r="AX212">
        <v>12236</v>
      </c>
      <c r="AY212">
        <v>20238148</v>
      </c>
      <c r="AZ212">
        <v>17659</v>
      </c>
      <c r="BA212">
        <v>4057.88</v>
      </c>
      <c r="BB212">
        <v>2419.6</v>
      </c>
    </row>
    <row r="213" spans="1:54" x14ac:dyDescent="0.3">
      <c r="A213">
        <v>6039</v>
      </c>
      <c r="B213" t="s">
        <v>168</v>
      </c>
      <c r="C213" t="s">
        <v>132</v>
      </c>
      <c r="D213">
        <v>154548</v>
      </c>
      <c r="E213">
        <v>150865</v>
      </c>
      <c r="F213">
        <v>2.4</v>
      </c>
      <c r="G213">
        <v>150865</v>
      </c>
      <c r="H213">
        <v>7.5</v>
      </c>
      <c r="I213">
        <v>27.6</v>
      </c>
      <c r="J213">
        <v>12.8</v>
      </c>
      <c r="K213">
        <v>51.9</v>
      </c>
      <c r="L213">
        <v>86</v>
      </c>
      <c r="M213">
        <v>4.3</v>
      </c>
      <c r="N213">
        <v>4.5</v>
      </c>
      <c r="O213">
        <v>2.5</v>
      </c>
      <c r="P213">
        <v>0.3</v>
      </c>
      <c r="Q213">
        <v>2.4</v>
      </c>
      <c r="R213">
        <v>56.1</v>
      </c>
      <c r="S213">
        <v>35.799999999999997</v>
      </c>
      <c r="T213">
        <v>87.4</v>
      </c>
      <c r="U213">
        <v>21.5</v>
      </c>
      <c r="V213">
        <v>44.1</v>
      </c>
      <c r="W213">
        <v>68.5</v>
      </c>
      <c r="X213">
        <v>13.6</v>
      </c>
      <c r="Y213">
        <v>8266</v>
      </c>
      <c r="Z213">
        <v>25.5</v>
      </c>
      <c r="AA213">
        <v>49891</v>
      </c>
      <c r="AB213">
        <v>60.8</v>
      </c>
      <c r="AC213">
        <v>10.6</v>
      </c>
      <c r="AD213">
        <v>182000</v>
      </c>
      <c r="AE213">
        <v>42516</v>
      </c>
      <c r="AF213">
        <v>3.37</v>
      </c>
      <c r="AG213">
        <v>17847</v>
      </c>
      <c r="AH213">
        <v>45625</v>
      </c>
      <c r="AI213">
        <v>22.8</v>
      </c>
      <c r="AJ213">
        <v>1883</v>
      </c>
      <c r="AK213">
        <v>25438</v>
      </c>
      <c r="AL213">
        <v>2.6</v>
      </c>
      <c r="AM213">
        <v>6970</v>
      </c>
      <c r="AN213">
        <v>9543</v>
      </c>
      <c r="AO213">
        <v>0</v>
      </c>
      <c r="AP213">
        <v>0</v>
      </c>
      <c r="AQ213">
        <v>5.0999999999999996</v>
      </c>
      <c r="AR213">
        <v>0</v>
      </c>
      <c r="AS213">
        <v>23.7</v>
      </c>
      <c r="AT213">
        <v>26.3</v>
      </c>
      <c r="AU213">
        <v>1452945</v>
      </c>
      <c r="AV213">
        <v>353109</v>
      </c>
      <c r="AW213">
        <v>1010216</v>
      </c>
      <c r="AX213">
        <v>6956</v>
      </c>
      <c r="AY213">
        <v>125079</v>
      </c>
      <c r="AZ213">
        <v>214</v>
      </c>
      <c r="BA213">
        <v>2137.0700000000002</v>
      </c>
      <c r="BB213">
        <v>70.599999999999994</v>
      </c>
    </row>
    <row r="214" spans="1:54" x14ac:dyDescent="0.3">
      <c r="A214">
        <v>6041</v>
      </c>
      <c r="B214" t="s">
        <v>167</v>
      </c>
      <c r="C214" t="s">
        <v>132</v>
      </c>
      <c r="D214">
        <v>260750</v>
      </c>
      <c r="E214">
        <v>252409</v>
      </c>
      <c r="F214">
        <v>3.3</v>
      </c>
      <c r="G214">
        <v>252409</v>
      </c>
      <c r="H214">
        <v>4.8</v>
      </c>
      <c r="I214">
        <v>20.5</v>
      </c>
      <c r="J214">
        <v>19.399999999999999</v>
      </c>
      <c r="K214">
        <v>51.2</v>
      </c>
      <c r="L214">
        <v>86</v>
      </c>
      <c r="M214">
        <v>2.9</v>
      </c>
      <c r="N214">
        <v>1.1000000000000001</v>
      </c>
      <c r="O214">
        <v>6.1</v>
      </c>
      <c r="P214">
        <v>0.3</v>
      </c>
      <c r="Q214">
        <v>3.7</v>
      </c>
      <c r="R214">
        <v>16</v>
      </c>
      <c r="S214">
        <v>72.2</v>
      </c>
      <c r="T214">
        <v>85</v>
      </c>
      <c r="U214">
        <v>19</v>
      </c>
      <c r="V214">
        <v>23</v>
      </c>
      <c r="W214">
        <v>92.4</v>
      </c>
      <c r="X214">
        <v>54.6</v>
      </c>
      <c r="Y214">
        <v>15439</v>
      </c>
      <c r="Z214">
        <v>28.6</v>
      </c>
      <c r="AA214">
        <v>112295</v>
      </c>
      <c r="AB214">
        <v>62.8</v>
      </c>
      <c r="AC214">
        <v>26.9</v>
      </c>
      <c r="AD214">
        <v>781900</v>
      </c>
      <c r="AE214">
        <v>102912</v>
      </c>
      <c r="AF214">
        <v>2.39</v>
      </c>
      <c r="AG214">
        <v>56791</v>
      </c>
      <c r="AH214">
        <v>90839</v>
      </c>
      <c r="AI214">
        <v>7.7</v>
      </c>
      <c r="AJ214">
        <v>9654</v>
      </c>
      <c r="AK214">
        <v>98110</v>
      </c>
      <c r="AL214">
        <v>4</v>
      </c>
      <c r="AM214">
        <v>36468</v>
      </c>
      <c r="AN214">
        <v>42712</v>
      </c>
      <c r="AO214">
        <v>0.9</v>
      </c>
      <c r="AP214">
        <v>0</v>
      </c>
      <c r="AQ214">
        <v>0</v>
      </c>
      <c r="AR214">
        <v>0</v>
      </c>
      <c r="AS214">
        <v>0</v>
      </c>
      <c r="AT214">
        <v>33.9</v>
      </c>
      <c r="AU214">
        <v>397211</v>
      </c>
      <c r="AV214">
        <v>2373072</v>
      </c>
      <c r="AW214">
        <v>4589300</v>
      </c>
      <c r="AX214">
        <v>18648</v>
      </c>
      <c r="AY214">
        <v>626574</v>
      </c>
      <c r="AZ214">
        <v>390</v>
      </c>
      <c r="BA214">
        <v>520.30999999999995</v>
      </c>
      <c r="BB214">
        <v>485.1</v>
      </c>
    </row>
    <row r="215" spans="1:54" x14ac:dyDescent="0.3">
      <c r="A215">
        <v>6043</v>
      </c>
      <c r="B215" t="s">
        <v>166</v>
      </c>
      <c r="C215" t="s">
        <v>132</v>
      </c>
      <c r="D215">
        <v>17682</v>
      </c>
      <c r="E215">
        <v>18250</v>
      </c>
      <c r="F215">
        <v>-3.1</v>
      </c>
      <c r="G215">
        <v>18251</v>
      </c>
      <c r="H215">
        <v>4.4000000000000004</v>
      </c>
      <c r="I215">
        <v>16.7</v>
      </c>
      <c r="J215">
        <v>24.5</v>
      </c>
      <c r="K215">
        <v>49.2</v>
      </c>
      <c r="L215">
        <v>90.1</v>
      </c>
      <c r="M215">
        <v>1.1000000000000001</v>
      </c>
      <c r="N215">
        <v>3.4</v>
      </c>
      <c r="O215">
        <v>1.4</v>
      </c>
      <c r="P215">
        <v>0.2</v>
      </c>
      <c r="Q215">
        <v>3.8</v>
      </c>
      <c r="R215">
        <v>10.3</v>
      </c>
      <c r="S215">
        <v>81.400000000000006</v>
      </c>
      <c r="T215">
        <v>87.4</v>
      </c>
      <c r="U215">
        <v>4.7</v>
      </c>
      <c r="V215">
        <v>8.6</v>
      </c>
      <c r="W215">
        <v>87.7</v>
      </c>
      <c r="X215">
        <v>21.3</v>
      </c>
      <c r="Y215">
        <v>2153</v>
      </c>
      <c r="Z215">
        <v>32</v>
      </c>
      <c r="AA215">
        <v>10329</v>
      </c>
      <c r="AB215">
        <v>71.599999999999994</v>
      </c>
      <c r="AC215">
        <v>5.9</v>
      </c>
      <c r="AD215">
        <v>235000</v>
      </c>
      <c r="AE215">
        <v>7238</v>
      </c>
      <c r="AF215">
        <v>2.36</v>
      </c>
      <c r="AG215">
        <v>26988</v>
      </c>
      <c r="AH215">
        <v>49820</v>
      </c>
      <c r="AI215">
        <v>16.100000000000001</v>
      </c>
      <c r="AJ215">
        <v>349</v>
      </c>
      <c r="AK215">
        <v>3246</v>
      </c>
      <c r="AL215">
        <v>-1.8</v>
      </c>
      <c r="AM215">
        <v>1232</v>
      </c>
      <c r="AN215">
        <v>1437</v>
      </c>
      <c r="AO215">
        <v>0</v>
      </c>
      <c r="AP215">
        <v>0</v>
      </c>
      <c r="AQ215">
        <v>0</v>
      </c>
      <c r="AR215">
        <v>0</v>
      </c>
      <c r="AS215">
        <v>0</v>
      </c>
      <c r="AT215">
        <v>0</v>
      </c>
      <c r="AU215">
        <v>0</v>
      </c>
      <c r="AV215">
        <v>0</v>
      </c>
      <c r="AW215">
        <v>84507</v>
      </c>
      <c r="AX215">
        <v>4705</v>
      </c>
      <c r="AY215">
        <v>132992</v>
      </c>
      <c r="AZ215">
        <v>24</v>
      </c>
      <c r="BA215">
        <v>1448.82</v>
      </c>
      <c r="BB215">
        <v>12.6</v>
      </c>
    </row>
    <row r="216" spans="1:54" x14ac:dyDescent="0.3">
      <c r="A216">
        <v>6045</v>
      </c>
      <c r="B216" t="s">
        <v>165</v>
      </c>
      <c r="C216" t="s">
        <v>132</v>
      </c>
      <c r="D216">
        <v>87869</v>
      </c>
      <c r="E216">
        <v>87840</v>
      </c>
      <c r="F216">
        <v>0</v>
      </c>
      <c r="G216">
        <v>87841</v>
      </c>
      <c r="H216">
        <v>6.2</v>
      </c>
      <c r="I216">
        <v>21.9</v>
      </c>
      <c r="J216">
        <v>18.899999999999999</v>
      </c>
      <c r="K216">
        <v>50.2</v>
      </c>
      <c r="L216">
        <v>86.3</v>
      </c>
      <c r="M216">
        <v>1</v>
      </c>
      <c r="N216">
        <v>6.3</v>
      </c>
      <c r="O216">
        <v>2.2000000000000002</v>
      </c>
      <c r="P216">
        <v>0.3</v>
      </c>
      <c r="Q216">
        <v>4</v>
      </c>
      <c r="R216">
        <v>24.1</v>
      </c>
      <c r="S216">
        <v>66.2</v>
      </c>
      <c r="T216">
        <v>84.2</v>
      </c>
      <c r="U216">
        <v>12.5</v>
      </c>
      <c r="V216">
        <v>21.2</v>
      </c>
      <c r="W216">
        <v>85.2</v>
      </c>
      <c r="X216">
        <v>22</v>
      </c>
      <c r="Y216">
        <v>6798</v>
      </c>
      <c r="Z216">
        <v>18.600000000000001</v>
      </c>
      <c r="AA216">
        <v>40718</v>
      </c>
      <c r="AB216">
        <v>58.2</v>
      </c>
      <c r="AC216">
        <v>12.5</v>
      </c>
      <c r="AD216">
        <v>323600</v>
      </c>
      <c r="AE216">
        <v>33878</v>
      </c>
      <c r="AF216">
        <v>2.52</v>
      </c>
      <c r="AG216">
        <v>23306</v>
      </c>
      <c r="AH216">
        <v>43469</v>
      </c>
      <c r="AI216">
        <v>20</v>
      </c>
      <c r="AJ216">
        <v>2466</v>
      </c>
      <c r="AK216">
        <v>22157</v>
      </c>
      <c r="AL216">
        <v>2.6</v>
      </c>
      <c r="AM216">
        <v>8223</v>
      </c>
      <c r="AN216">
        <v>11015</v>
      </c>
      <c r="AO216">
        <v>0.3</v>
      </c>
      <c r="AP216">
        <v>1.9</v>
      </c>
      <c r="AQ216">
        <v>0</v>
      </c>
      <c r="AR216">
        <v>0</v>
      </c>
      <c r="AS216">
        <v>0</v>
      </c>
      <c r="AT216">
        <v>27.6</v>
      </c>
      <c r="AU216">
        <v>773447</v>
      </c>
      <c r="AV216">
        <v>0</v>
      </c>
      <c r="AW216">
        <v>1259064</v>
      </c>
      <c r="AX216">
        <v>14716</v>
      </c>
      <c r="AY216">
        <v>194204</v>
      </c>
      <c r="AZ216">
        <v>109</v>
      </c>
      <c r="BA216">
        <v>3506.34</v>
      </c>
      <c r="BB216">
        <v>25.1</v>
      </c>
    </row>
    <row r="217" spans="1:54" x14ac:dyDescent="0.3">
      <c r="A217">
        <v>6047</v>
      </c>
      <c r="B217" t="s">
        <v>164</v>
      </c>
      <c r="C217" t="s">
        <v>132</v>
      </c>
      <c r="D217">
        <v>266353</v>
      </c>
      <c r="E217">
        <v>255798</v>
      </c>
      <c r="F217">
        <v>4.0999999999999996</v>
      </c>
      <c r="G217">
        <v>255793</v>
      </c>
      <c r="H217">
        <v>8.1</v>
      </c>
      <c r="I217">
        <v>30</v>
      </c>
      <c r="J217">
        <v>10.5</v>
      </c>
      <c r="K217">
        <v>49.5</v>
      </c>
      <c r="L217">
        <v>82</v>
      </c>
      <c r="M217">
        <v>4.2</v>
      </c>
      <c r="N217">
        <v>2.5</v>
      </c>
      <c r="O217">
        <v>8.1</v>
      </c>
      <c r="P217">
        <v>0.4</v>
      </c>
      <c r="Q217">
        <v>3</v>
      </c>
      <c r="R217">
        <v>57.5</v>
      </c>
      <c r="S217">
        <v>29.5</v>
      </c>
      <c r="T217">
        <v>82.2</v>
      </c>
      <c r="U217">
        <v>25.6</v>
      </c>
      <c r="V217">
        <v>52.5</v>
      </c>
      <c r="W217">
        <v>66.7</v>
      </c>
      <c r="X217">
        <v>12.6</v>
      </c>
      <c r="Y217">
        <v>11102</v>
      </c>
      <c r="Z217">
        <v>26.3</v>
      </c>
      <c r="AA217">
        <v>84167</v>
      </c>
      <c r="AB217">
        <v>53.6</v>
      </c>
      <c r="AC217">
        <v>17.3</v>
      </c>
      <c r="AD217">
        <v>146400</v>
      </c>
      <c r="AE217">
        <v>75409</v>
      </c>
      <c r="AF217">
        <v>3.36</v>
      </c>
      <c r="AG217">
        <v>18177</v>
      </c>
      <c r="AH217">
        <v>42591</v>
      </c>
      <c r="AI217">
        <v>25.4</v>
      </c>
      <c r="AJ217">
        <v>2852</v>
      </c>
      <c r="AK217">
        <v>41183</v>
      </c>
      <c r="AL217">
        <v>1.1000000000000001</v>
      </c>
      <c r="AM217">
        <v>10521</v>
      </c>
      <c r="AN217">
        <v>12639</v>
      </c>
      <c r="AO217">
        <v>2.6</v>
      </c>
      <c r="AP217">
        <v>0</v>
      </c>
      <c r="AQ217">
        <v>9.1</v>
      </c>
      <c r="AR217">
        <v>0</v>
      </c>
      <c r="AS217">
        <v>24.8</v>
      </c>
      <c r="AT217">
        <v>30.2</v>
      </c>
      <c r="AU217">
        <v>3954248</v>
      </c>
      <c r="AV217">
        <v>0</v>
      </c>
      <c r="AW217">
        <v>2001290</v>
      </c>
      <c r="AX217">
        <v>8233</v>
      </c>
      <c r="AY217">
        <v>219430</v>
      </c>
      <c r="AZ217">
        <v>169</v>
      </c>
      <c r="BA217">
        <v>1934.97</v>
      </c>
      <c r="BB217">
        <v>132.19999999999999</v>
      </c>
    </row>
    <row r="218" spans="1:54" x14ac:dyDescent="0.3">
      <c r="A218">
        <v>6049</v>
      </c>
      <c r="B218" t="s">
        <v>163</v>
      </c>
      <c r="C218" t="s">
        <v>132</v>
      </c>
      <c r="D218">
        <v>9023</v>
      </c>
      <c r="E218">
        <v>9686</v>
      </c>
      <c r="F218">
        <v>-6.8</v>
      </c>
      <c r="G218">
        <v>9686</v>
      </c>
      <c r="H218">
        <v>4.7</v>
      </c>
      <c r="I218">
        <v>20.100000000000001</v>
      </c>
      <c r="J218">
        <v>23.2</v>
      </c>
      <c r="K218">
        <v>49.5</v>
      </c>
      <c r="L218">
        <v>88.9</v>
      </c>
      <c r="M218">
        <v>1.2</v>
      </c>
      <c r="N218">
        <v>5.0999999999999996</v>
      </c>
      <c r="O218">
        <v>1.2</v>
      </c>
      <c r="P218">
        <v>0.3</v>
      </c>
      <c r="Q218">
        <v>3.2</v>
      </c>
      <c r="R218">
        <v>14.8</v>
      </c>
      <c r="S218">
        <v>77.599999999999994</v>
      </c>
      <c r="T218">
        <v>84.7</v>
      </c>
      <c r="U218">
        <v>7.1</v>
      </c>
      <c r="V218">
        <v>12.8</v>
      </c>
      <c r="W218">
        <v>84.8</v>
      </c>
      <c r="X218">
        <v>18.7</v>
      </c>
      <c r="Y218">
        <v>996</v>
      </c>
      <c r="Z218">
        <v>16.899999999999999</v>
      </c>
      <c r="AA218">
        <v>5238</v>
      </c>
      <c r="AB218">
        <v>68.8</v>
      </c>
      <c r="AC218">
        <v>4.8</v>
      </c>
      <c r="AD218">
        <v>164100</v>
      </c>
      <c r="AE218">
        <v>3983</v>
      </c>
      <c r="AF218">
        <v>2.23</v>
      </c>
      <c r="AG218">
        <v>21200</v>
      </c>
      <c r="AH218">
        <v>36212</v>
      </c>
      <c r="AI218">
        <v>21</v>
      </c>
      <c r="AJ218">
        <v>158</v>
      </c>
      <c r="AK218">
        <v>1228</v>
      </c>
      <c r="AL218">
        <v>-7.3</v>
      </c>
      <c r="AM218">
        <v>555</v>
      </c>
      <c r="AN218">
        <v>893</v>
      </c>
      <c r="AO218">
        <v>0</v>
      </c>
      <c r="AP218">
        <v>0</v>
      </c>
      <c r="AQ218">
        <v>0</v>
      </c>
      <c r="AR218">
        <v>0</v>
      </c>
      <c r="AS218">
        <v>0</v>
      </c>
      <c r="AT218">
        <v>0</v>
      </c>
      <c r="AU218">
        <v>0</v>
      </c>
      <c r="AV218">
        <v>0</v>
      </c>
      <c r="AW218">
        <v>53025</v>
      </c>
      <c r="AX218">
        <v>5827</v>
      </c>
      <c r="AY218">
        <v>8787</v>
      </c>
      <c r="AZ218">
        <v>8</v>
      </c>
      <c r="BA218">
        <v>3917.77</v>
      </c>
      <c r="BB218">
        <v>2.5</v>
      </c>
    </row>
    <row r="219" spans="1:54" x14ac:dyDescent="0.3">
      <c r="A219">
        <v>6051</v>
      </c>
      <c r="B219" t="s">
        <v>162</v>
      </c>
      <c r="C219" t="s">
        <v>132</v>
      </c>
      <c r="D219">
        <v>13997</v>
      </c>
      <c r="E219">
        <v>14202</v>
      </c>
      <c r="F219">
        <v>-1.4</v>
      </c>
      <c r="G219">
        <v>14202</v>
      </c>
      <c r="H219">
        <v>5</v>
      </c>
      <c r="I219">
        <v>19.5</v>
      </c>
      <c r="J219">
        <v>11.8</v>
      </c>
      <c r="K219">
        <v>46.7</v>
      </c>
      <c r="L219">
        <v>91.6</v>
      </c>
      <c r="M219">
        <v>0.8</v>
      </c>
      <c r="N219">
        <v>2.9</v>
      </c>
      <c r="O219">
        <v>1.8</v>
      </c>
      <c r="P219">
        <v>0.3</v>
      </c>
      <c r="Q219">
        <v>2.7</v>
      </c>
      <c r="R219">
        <v>27.9</v>
      </c>
      <c r="S219">
        <v>65.8</v>
      </c>
      <c r="T219">
        <v>75.099999999999994</v>
      </c>
      <c r="U219">
        <v>17</v>
      </c>
      <c r="V219">
        <v>22.4</v>
      </c>
      <c r="W219">
        <v>83.8</v>
      </c>
      <c r="X219">
        <v>29.8</v>
      </c>
      <c r="Y219">
        <v>850</v>
      </c>
      <c r="Z219">
        <v>16.2</v>
      </c>
      <c r="AA219">
        <v>14002</v>
      </c>
      <c r="AB219">
        <v>55.6</v>
      </c>
      <c r="AC219">
        <v>45.3</v>
      </c>
      <c r="AD219">
        <v>344500</v>
      </c>
      <c r="AE219">
        <v>5268</v>
      </c>
      <c r="AF219">
        <v>2.65</v>
      </c>
      <c r="AG219">
        <v>28046</v>
      </c>
      <c r="AH219">
        <v>61757</v>
      </c>
      <c r="AI219">
        <v>8.5</v>
      </c>
      <c r="AJ219">
        <v>562</v>
      </c>
      <c r="AK219">
        <v>6264</v>
      </c>
      <c r="AL219">
        <v>12.5</v>
      </c>
      <c r="AM219">
        <v>1346</v>
      </c>
      <c r="AN219">
        <v>2137</v>
      </c>
      <c r="AO219">
        <v>0</v>
      </c>
      <c r="AP219">
        <v>0</v>
      </c>
      <c r="AQ219">
        <v>0</v>
      </c>
      <c r="AR219">
        <v>0</v>
      </c>
      <c r="AS219">
        <v>0</v>
      </c>
      <c r="AT219">
        <v>21.3</v>
      </c>
      <c r="AU219">
        <v>0</v>
      </c>
      <c r="AV219">
        <v>0</v>
      </c>
      <c r="AW219">
        <v>154316</v>
      </c>
      <c r="AX219">
        <v>12032</v>
      </c>
      <c r="AY219">
        <v>217352</v>
      </c>
      <c r="AZ219">
        <v>29</v>
      </c>
      <c r="BA219">
        <v>3048.98</v>
      </c>
      <c r="BB219">
        <v>4.7</v>
      </c>
    </row>
    <row r="220" spans="1:54" x14ac:dyDescent="0.3">
      <c r="A220">
        <v>6053</v>
      </c>
      <c r="B220" t="s">
        <v>161</v>
      </c>
      <c r="C220" t="s">
        <v>132</v>
      </c>
      <c r="D220">
        <v>431344</v>
      </c>
      <c r="E220">
        <v>415057</v>
      </c>
      <c r="F220">
        <v>3.9</v>
      </c>
      <c r="G220">
        <v>415057</v>
      </c>
      <c r="H220">
        <v>7.7</v>
      </c>
      <c r="I220">
        <v>26.4</v>
      </c>
      <c r="J220">
        <v>12</v>
      </c>
      <c r="K220">
        <v>49</v>
      </c>
      <c r="L220">
        <v>82.6</v>
      </c>
      <c r="M220">
        <v>3.5</v>
      </c>
      <c r="N220">
        <v>2.7</v>
      </c>
      <c r="O220">
        <v>6.9</v>
      </c>
      <c r="P220">
        <v>0.6</v>
      </c>
      <c r="Q220">
        <v>3.7</v>
      </c>
      <c r="R220">
        <v>57.4</v>
      </c>
      <c r="S220">
        <v>31.2</v>
      </c>
      <c r="T220">
        <v>84.1</v>
      </c>
      <c r="U220">
        <v>29.9</v>
      </c>
      <c r="V220">
        <v>52.6</v>
      </c>
      <c r="W220">
        <v>71</v>
      </c>
      <c r="X220">
        <v>23</v>
      </c>
      <c r="Y220">
        <v>21572</v>
      </c>
      <c r="Z220">
        <v>22.5</v>
      </c>
      <c r="AA220">
        <v>140144</v>
      </c>
      <c r="AB220">
        <v>49.7</v>
      </c>
      <c r="AC220">
        <v>26.5</v>
      </c>
      <c r="AD220">
        <v>362400</v>
      </c>
      <c r="AE220">
        <v>125428</v>
      </c>
      <c r="AF220">
        <v>3.2</v>
      </c>
      <c r="AG220">
        <v>24775</v>
      </c>
      <c r="AH220">
        <v>59168</v>
      </c>
      <c r="AI220">
        <v>17</v>
      </c>
      <c r="AJ220">
        <v>8408</v>
      </c>
      <c r="AK220">
        <v>101020</v>
      </c>
      <c r="AL220">
        <v>1.9</v>
      </c>
      <c r="AM220">
        <v>23865</v>
      </c>
      <c r="AN220">
        <v>31711</v>
      </c>
      <c r="AO220">
        <v>2.4</v>
      </c>
      <c r="AP220">
        <v>1.3</v>
      </c>
      <c r="AQ220">
        <v>7.5</v>
      </c>
      <c r="AR220">
        <v>0</v>
      </c>
      <c r="AS220">
        <v>21.8</v>
      </c>
      <c r="AT220">
        <v>32.5</v>
      </c>
      <c r="AU220">
        <v>2227640</v>
      </c>
      <c r="AV220">
        <v>0</v>
      </c>
      <c r="AW220">
        <v>4541144</v>
      </c>
      <c r="AX220">
        <v>11293</v>
      </c>
      <c r="AY220">
        <v>1197083</v>
      </c>
      <c r="AZ220">
        <v>361</v>
      </c>
      <c r="BA220">
        <v>3280.6</v>
      </c>
      <c r="BB220">
        <v>126.5</v>
      </c>
    </row>
    <row r="221" spans="1:54" x14ac:dyDescent="0.3">
      <c r="A221">
        <v>6055</v>
      </c>
      <c r="B221" t="s">
        <v>160</v>
      </c>
      <c r="C221" t="s">
        <v>132</v>
      </c>
      <c r="D221">
        <v>141667</v>
      </c>
      <c r="E221">
        <v>136530</v>
      </c>
      <c r="F221">
        <v>3.8</v>
      </c>
      <c r="G221">
        <v>136484</v>
      </c>
      <c r="H221">
        <v>5.4</v>
      </c>
      <c r="I221">
        <v>21.8</v>
      </c>
      <c r="J221">
        <v>16.8</v>
      </c>
      <c r="K221">
        <v>50.3</v>
      </c>
      <c r="L221">
        <v>84.8</v>
      </c>
      <c r="M221">
        <v>2.4</v>
      </c>
      <c r="N221">
        <v>1.2</v>
      </c>
      <c r="O221">
        <v>8.1</v>
      </c>
      <c r="P221">
        <v>0.4</v>
      </c>
      <c r="Q221">
        <v>3.2</v>
      </c>
      <c r="R221">
        <v>33.700000000000003</v>
      </c>
      <c r="S221">
        <v>53.7</v>
      </c>
      <c r="T221">
        <v>86</v>
      </c>
      <c r="U221">
        <v>22.4</v>
      </c>
      <c r="V221">
        <v>35</v>
      </c>
      <c r="W221">
        <v>83.1</v>
      </c>
      <c r="X221">
        <v>31.3</v>
      </c>
      <c r="Y221">
        <v>9410</v>
      </c>
      <c r="Z221">
        <v>23.6</v>
      </c>
      <c r="AA221">
        <v>55317</v>
      </c>
      <c r="AB221">
        <v>60.6</v>
      </c>
      <c r="AC221">
        <v>19.7</v>
      </c>
      <c r="AD221">
        <v>428600</v>
      </c>
      <c r="AE221">
        <v>49431</v>
      </c>
      <c r="AF221">
        <v>2.69</v>
      </c>
      <c r="AG221">
        <v>34795</v>
      </c>
      <c r="AH221">
        <v>70443</v>
      </c>
      <c r="AI221">
        <v>10.1</v>
      </c>
      <c r="AJ221">
        <v>4043</v>
      </c>
      <c r="AK221">
        <v>58272</v>
      </c>
      <c r="AL221">
        <v>1.9</v>
      </c>
      <c r="AM221">
        <v>11274</v>
      </c>
      <c r="AN221">
        <v>12794</v>
      </c>
      <c r="AO221">
        <v>0</v>
      </c>
      <c r="AP221">
        <v>1.3</v>
      </c>
      <c r="AQ221">
        <v>5.4</v>
      </c>
      <c r="AR221">
        <v>0</v>
      </c>
      <c r="AS221">
        <v>10.3</v>
      </c>
      <c r="AT221">
        <v>31.1</v>
      </c>
      <c r="AU221">
        <v>4529328</v>
      </c>
      <c r="AV221">
        <v>0</v>
      </c>
      <c r="AW221">
        <v>1665005</v>
      </c>
      <c r="AX221">
        <v>12619</v>
      </c>
      <c r="AY221">
        <v>620353</v>
      </c>
      <c r="AZ221">
        <v>147</v>
      </c>
      <c r="BA221">
        <v>748.36</v>
      </c>
      <c r="BB221">
        <v>182.4</v>
      </c>
    </row>
    <row r="222" spans="1:54" x14ac:dyDescent="0.3">
      <c r="A222">
        <v>6057</v>
      </c>
      <c r="B222" t="s">
        <v>95</v>
      </c>
      <c r="C222" t="s">
        <v>132</v>
      </c>
      <c r="D222">
        <v>98893</v>
      </c>
      <c r="E222">
        <v>98748</v>
      </c>
      <c r="F222">
        <v>0.1</v>
      </c>
      <c r="G222">
        <v>98764</v>
      </c>
      <c r="H222">
        <v>4.2</v>
      </c>
      <c r="I222">
        <v>17.8</v>
      </c>
      <c r="J222">
        <v>23.4</v>
      </c>
      <c r="K222">
        <v>50.8</v>
      </c>
      <c r="L222">
        <v>93.6</v>
      </c>
      <c r="M222">
        <v>0.6</v>
      </c>
      <c r="N222">
        <v>1.2</v>
      </c>
      <c r="O222">
        <v>1.4</v>
      </c>
      <c r="P222">
        <v>0.2</v>
      </c>
      <c r="Q222">
        <v>3</v>
      </c>
      <c r="R222">
        <v>9.1999999999999993</v>
      </c>
      <c r="S222">
        <v>85.6</v>
      </c>
      <c r="T222">
        <v>86.2</v>
      </c>
      <c r="U222">
        <v>6</v>
      </c>
      <c r="V222">
        <v>7.7</v>
      </c>
      <c r="W222">
        <v>94.3</v>
      </c>
      <c r="X222">
        <v>32.299999999999997</v>
      </c>
      <c r="Y222">
        <v>10085</v>
      </c>
      <c r="Z222">
        <v>24.6</v>
      </c>
      <c r="AA222">
        <v>53080</v>
      </c>
      <c r="AB222">
        <v>72.599999999999994</v>
      </c>
      <c r="AC222">
        <v>10.1</v>
      </c>
      <c r="AD222">
        <v>357300</v>
      </c>
      <c r="AE222">
        <v>40991</v>
      </c>
      <c r="AF222">
        <v>2.38</v>
      </c>
      <c r="AG222">
        <v>32346</v>
      </c>
      <c r="AH222">
        <v>57353</v>
      </c>
      <c r="AI222">
        <v>12</v>
      </c>
      <c r="AJ222">
        <v>2966</v>
      </c>
      <c r="AK222">
        <v>26259</v>
      </c>
      <c r="AL222">
        <v>3.1</v>
      </c>
      <c r="AM222">
        <v>11651</v>
      </c>
      <c r="AN222">
        <v>14492</v>
      </c>
      <c r="AO222">
        <v>0</v>
      </c>
      <c r="AP222">
        <v>0</v>
      </c>
      <c r="AQ222">
        <v>0</v>
      </c>
      <c r="AR222">
        <v>0</v>
      </c>
      <c r="AS222">
        <v>0</v>
      </c>
      <c r="AT222">
        <v>28.7</v>
      </c>
      <c r="AU222">
        <v>664601</v>
      </c>
      <c r="AV222">
        <v>0</v>
      </c>
      <c r="AW222">
        <v>1077159</v>
      </c>
      <c r="AX222">
        <v>11111</v>
      </c>
      <c r="AY222">
        <v>199443</v>
      </c>
      <c r="AZ222">
        <v>290</v>
      </c>
      <c r="BA222">
        <v>957.77</v>
      </c>
      <c r="BB222">
        <v>103.1</v>
      </c>
    </row>
    <row r="223" spans="1:54" x14ac:dyDescent="0.3">
      <c r="A223">
        <v>6059</v>
      </c>
      <c r="B223" t="s">
        <v>159</v>
      </c>
      <c r="C223" t="s">
        <v>132</v>
      </c>
      <c r="D223">
        <v>3145515</v>
      </c>
      <c r="E223">
        <v>3010269</v>
      </c>
      <c r="F223">
        <v>4.5</v>
      </c>
      <c r="G223">
        <v>3010232</v>
      </c>
      <c r="H223">
        <v>6.1</v>
      </c>
      <c r="I223">
        <v>23</v>
      </c>
      <c r="J223">
        <v>13.1</v>
      </c>
      <c r="K223">
        <v>50.6</v>
      </c>
      <c r="L223">
        <v>73.5</v>
      </c>
      <c r="M223">
        <v>2.1</v>
      </c>
      <c r="N223">
        <v>1.1000000000000001</v>
      </c>
      <c r="O223">
        <v>19.600000000000001</v>
      </c>
      <c r="P223">
        <v>0.4</v>
      </c>
      <c r="Q223">
        <v>3.3</v>
      </c>
      <c r="R223">
        <v>34.299999999999997</v>
      </c>
      <c r="S223">
        <v>42</v>
      </c>
      <c r="T223">
        <v>84.9</v>
      </c>
      <c r="U223">
        <v>30.4</v>
      </c>
      <c r="V223">
        <v>45.5</v>
      </c>
      <c r="W223">
        <v>83.8</v>
      </c>
      <c r="X223">
        <v>36.799999999999997</v>
      </c>
      <c r="Y223">
        <v>131229</v>
      </c>
      <c r="Z223">
        <v>26.3</v>
      </c>
      <c r="AA223">
        <v>1072011</v>
      </c>
      <c r="AB223">
        <v>58.7</v>
      </c>
      <c r="AC223">
        <v>34.200000000000003</v>
      </c>
      <c r="AD223">
        <v>519600</v>
      </c>
      <c r="AE223">
        <v>995512</v>
      </c>
      <c r="AF223">
        <v>3.02</v>
      </c>
      <c r="AG223">
        <v>34057</v>
      </c>
      <c r="AH223">
        <v>75422</v>
      </c>
      <c r="AI223">
        <v>12.4</v>
      </c>
      <c r="AJ223">
        <v>89496</v>
      </c>
      <c r="AK223">
        <v>1381148</v>
      </c>
      <c r="AL223">
        <v>2.4</v>
      </c>
      <c r="AM223">
        <v>278270</v>
      </c>
      <c r="AN223">
        <v>329380</v>
      </c>
      <c r="AO223">
        <v>1.3</v>
      </c>
      <c r="AP223">
        <v>1</v>
      </c>
      <c r="AQ223">
        <v>19.2</v>
      </c>
      <c r="AR223">
        <v>0.3</v>
      </c>
      <c r="AS223">
        <v>12.4</v>
      </c>
      <c r="AT223">
        <v>28.4</v>
      </c>
      <c r="AU223">
        <v>49131942</v>
      </c>
      <c r="AV223">
        <v>97963621</v>
      </c>
      <c r="AW223">
        <v>45022513</v>
      </c>
      <c r="AX223">
        <v>15221</v>
      </c>
      <c r="AY223">
        <v>8247828</v>
      </c>
      <c r="AZ223">
        <v>9291</v>
      </c>
      <c r="BA223">
        <v>790.57</v>
      </c>
      <c r="BB223">
        <v>3807.7</v>
      </c>
    </row>
    <row r="224" spans="1:54" x14ac:dyDescent="0.3">
      <c r="A224">
        <v>6061</v>
      </c>
      <c r="B224" t="s">
        <v>158</v>
      </c>
      <c r="C224" t="s">
        <v>132</v>
      </c>
      <c r="D224">
        <v>371694</v>
      </c>
      <c r="E224">
        <v>348494</v>
      </c>
      <c r="F224">
        <v>6.7</v>
      </c>
      <c r="G224">
        <v>348432</v>
      </c>
      <c r="H224">
        <v>5.4</v>
      </c>
      <c r="I224">
        <v>22.9</v>
      </c>
      <c r="J224">
        <v>17.8</v>
      </c>
      <c r="K224">
        <v>51.2</v>
      </c>
      <c r="L224">
        <v>85.9</v>
      </c>
      <c r="M224">
        <v>1.7</v>
      </c>
      <c r="N224">
        <v>1.1000000000000001</v>
      </c>
      <c r="O224">
        <v>7.1</v>
      </c>
      <c r="P224">
        <v>0.2</v>
      </c>
      <c r="Q224">
        <v>4</v>
      </c>
      <c r="R224">
        <v>13.5</v>
      </c>
      <c r="S224">
        <v>74.2</v>
      </c>
      <c r="T224">
        <v>85.1</v>
      </c>
      <c r="U224">
        <v>10.6</v>
      </c>
      <c r="V224">
        <v>15</v>
      </c>
      <c r="W224">
        <v>93.6</v>
      </c>
      <c r="X224">
        <v>35.1</v>
      </c>
      <c r="Y224">
        <v>29780</v>
      </c>
      <c r="Z224">
        <v>26.9</v>
      </c>
      <c r="AA224">
        <v>157446</v>
      </c>
      <c r="AB224">
        <v>70.599999999999994</v>
      </c>
      <c r="AC224">
        <v>16.7</v>
      </c>
      <c r="AD224">
        <v>342000</v>
      </c>
      <c r="AE224">
        <v>132709</v>
      </c>
      <c r="AF224">
        <v>2.66</v>
      </c>
      <c r="AG224">
        <v>34886</v>
      </c>
      <c r="AH224">
        <v>72725</v>
      </c>
      <c r="AI224">
        <v>8.6999999999999993</v>
      </c>
      <c r="AJ224">
        <v>9707</v>
      </c>
      <c r="AK224">
        <v>129592</v>
      </c>
      <c r="AL224">
        <v>3.2</v>
      </c>
      <c r="AM224">
        <v>29974</v>
      </c>
      <c r="AN224">
        <v>36890</v>
      </c>
      <c r="AO224">
        <v>1.2</v>
      </c>
      <c r="AP224">
        <v>0</v>
      </c>
      <c r="AQ224">
        <v>6.6</v>
      </c>
      <c r="AR224">
        <v>0</v>
      </c>
      <c r="AS224">
        <v>5.3</v>
      </c>
      <c r="AT224">
        <v>28.3</v>
      </c>
      <c r="AU224">
        <v>3023419</v>
      </c>
      <c r="AV224">
        <v>3898601</v>
      </c>
      <c r="AW224">
        <v>6180067</v>
      </c>
      <c r="AX224">
        <v>18622</v>
      </c>
      <c r="AY224">
        <v>773617</v>
      </c>
      <c r="AZ224">
        <v>1990</v>
      </c>
      <c r="BA224">
        <v>1407.01</v>
      </c>
      <c r="BB224">
        <v>247.6</v>
      </c>
    </row>
    <row r="225" spans="1:54" x14ac:dyDescent="0.3">
      <c r="A225">
        <v>6063</v>
      </c>
      <c r="B225" t="s">
        <v>157</v>
      </c>
      <c r="C225" t="s">
        <v>132</v>
      </c>
      <c r="D225">
        <v>18606</v>
      </c>
      <c r="E225">
        <v>20007</v>
      </c>
      <c r="F225">
        <v>-7</v>
      </c>
      <c r="G225">
        <v>20007</v>
      </c>
      <c r="H225">
        <v>4.4000000000000004</v>
      </c>
      <c r="I225">
        <v>17.2</v>
      </c>
      <c r="J225">
        <v>24.7</v>
      </c>
      <c r="K225">
        <v>49.8</v>
      </c>
      <c r="L225">
        <v>90.9</v>
      </c>
      <c r="M225">
        <v>1.2</v>
      </c>
      <c r="N225">
        <v>3.2</v>
      </c>
      <c r="O225">
        <v>1.1000000000000001</v>
      </c>
      <c r="P225">
        <v>0.1</v>
      </c>
      <c r="Q225">
        <v>3.5</v>
      </c>
      <c r="R225">
        <v>8.4</v>
      </c>
      <c r="S225">
        <v>84</v>
      </c>
      <c r="T225">
        <v>85.9</v>
      </c>
      <c r="U225">
        <v>5.0999999999999996</v>
      </c>
      <c r="V225">
        <v>9.6999999999999993</v>
      </c>
      <c r="W225">
        <v>89.9</v>
      </c>
      <c r="X225">
        <v>22.6</v>
      </c>
      <c r="Y225">
        <v>2276</v>
      </c>
      <c r="Z225">
        <v>22.9</v>
      </c>
      <c r="AA225">
        <v>15692</v>
      </c>
      <c r="AB225">
        <v>69.7</v>
      </c>
      <c r="AC225">
        <v>6</v>
      </c>
      <c r="AD225">
        <v>243700</v>
      </c>
      <c r="AE225">
        <v>8997</v>
      </c>
      <c r="AF225">
        <v>2.13</v>
      </c>
      <c r="AG225">
        <v>29806</v>
      </c>
      <c r="AH225">
        <v>45794</v>
      </c>
      <c r="AI225">
        <v>15.2</v>
      </c>
      <c r="AJ225">
        <v>593</v>
      </c>
      <c r="AK225">
        <v>3656</v>
      </c>
      <c r="AL225">
        <v>-2</v>
      </c>
      <c r="AM225">
        <v>1529</v>
      </c>
      <c r="AN225">
        <v>2277</v>
      </c>
      <c r="AO225">
        <v>0</v>
      </c>
      <c r="AP225">
        <v>0</v>
      </c>
      <c r="AQ225">
        <v>0</v>
      </c>
      <c r="AR225">
        <v>0</v>
      </c>
      <c r="AS225">
        <v>0</v>
      </c>
      <c r="AT225">
        <v>23</v>
      </c>
      <c r="AU225">
        <v>130591</v>
      </c>
      <c r="AV225">
        <v>0</v>
      </c>
      <c r="AW225">
        <v>175272</v>
      </c>
      <c r="AX225">
        <v>8506</v>
      </c>
      <c r="AY225">
        <v>30078</v>
      </c>
      <c r="AZ225">
        <v>32</v>
      </c>
      <c r="BA225">
        <v>2553.04</v>
      </c>
      <c r="BB225">
        <v>7.8</v>
      </c>
    </row>
    <row r="226" spans="1:54" x14ac:dyDescent="0.3">
      <c r="A226">
        <v>6065</v>
      </c>
      <c r="B226" t="s">
        <v>156</v>
      </c>
      <c r="C226" t="s">
        <v>132</v>
      </c>
      <c r="D226">
        <v>2329271</v>
      </c>
      <c r="E226">
        <v>2189757</v>
      </c>
      <c r="F226">
        <v>6.4</v>
      </c>
      <c r="G226">
        <v>2189641</v>
      </c>
      <c r="H226">
        <v>6.8</v>
      </c>
      <c r="I226">
        <v>26.3</v>
      </c>
      <c r="J226">
        <v>13.2</v>
      </c>
      <c r="K226">
        <v>50.3</v>
      </c>
      <c r="L226">
        <v>80.5</v>
      </c>
      <c r="M226">
        <v>7</v>
      </c>
      <c r="N226">
        <v>1.9</v>
      </c>
      <c r="O226">
        <v>6.8</v>
      </c>
      <c r="P226">
        <v>0.4</v>
      </c>
      <c r="Q226">
        <v>3.4</v>
      </c>
      <c r="R226">
        <v>47.4</v>
      </c>
      <c r="S226">
        <v>37.4</v>
      </c>
      <c r="T226">
        <v>82.8</v>
      </c>
      <c r="U226">
        <v>21.9</v>
      </c>
      <c r="V226">
        <v>39.9</v>
      </c>
      <c r="W226">
        <v>79.599999999999994</v>
      </c>
      <c r="X226">
        <v>20.5</v>
      </c>
      <c r="Y226">
        <v>135139</v>
      </c>
      <c r="Z226">
        <v>32</v>
      </c>
      <c r="AA226">
        <v>819936</v>
      </c>
      <c r="AB226">
        <v>66.5</v>
      </c>
      <c r="AC226">
        <v>16.3</v>
      </c>
      <c r="AD226">
        <v>231000</v>
      </c>
      <c r="AE226">
        <v>683144</v>
      </c>
      <c r="AF226">
        <v>3.21</v>
      </c>
      <c r="AG226">
        <v>23591</v>
      </c>
      <c r="AH226">
        <v>56529</v>
      </c>
      <c r="AI226">
        <v>16.2</v>
      </c>
      <c r="AJ226">
        <v>34773</v>
      </c>
      <c r="AK226">
        <v>493307</v>
      </c>
      <c r="AL226">
        <v>3.4</v>
      </c>
      <c r="AM226">
        <v>152801</v>
      </c>
      <c r="AN226">
        <v>163248</v>
      </c>
      <c r="AO226">
        <v>5.2</v>
      </c>
      <c r="AP226">
        <v>0</v>
      </c>
      <c r="AQ226">
        <v>8</v>
      </c>
      <c r="AR226">
        <v>0</v>
      </c>
      <c r="AS226">
        <v>24</v>
      </c>
      <c r="AT226">
        <v>30.4</v>
      </c>
      <c r="AU226">
        <v>13623526</v>
      </c>
      <c r="AV226">
        <v>16912263</v>
      </c>
      <c r="AW226">
        <v>24146447</v>
      </c>
      <c r="AX226">
        <v>11745</v>
      </c>
      <c r="AY226">
        <v>4835331</v>
      </c>
      <c r="AZ226">
        <v>6761</v>
      </c>
      <c r="BA226">
        <v>7206.48</v>
      </c>
      <c r="BB226">
        <v>303.8</v>
      </c>
    </row>
    <row r="227" spans="1:54" x14ac:dyDescent="0.3">
      <c r="A227">
        <v>6067</v>
      </c>
      <c r="B227" t="s">
        <v>155</v>
      </c>
      <c r="C227" t="s">
        <v>132</v>
      </c>
      <c r="D227">
        <v>1482026</v>
      </c>
      <c r="E227">
        <v>1418742</v>
      </c>
      <c r="F227">
        <v>4.5</v>
      </c>
      <c r="G227">
        <v>1418788</v>
      </c>
      <c r="H227">
        <v>6.7</v>
      </c>
      <c r="I227">
        <v>24.4</v>
      </c>
      <c r="J227">
        <v>12.8</v>
      </c>
      <c r="K227">
        <v>51.1</v>
      </c>
      <c r="L227">
        <v>64.599999999999994</v>
      </c>
      <c r="M227">
        <v>10.9</v>
      </c>
      <c r="N227">
        <v>1.5</v>
      </c>
      <c r="O227">
        <v>15.8</v>
      </c>
      <c r="P227">
        <v>1.2</v>
      </c>
      <c r="Q227">
        <v>6</v>
      </c>
      <c r="R227">
        <v>22.5</v>
      </c>
      <c r="S227">
        <v>46.6</v>
      </c>
      <c r="T227">
        <v>79.8</v>
      </c>
      <c r="U227">
        <v>19.899999999999999</v>
      </c>
      <c r="V227">
        <v>31.2</v>
      </c>
      <c r="W227">
        <v>85.9</v>
      </c>
      <c r="X227">
        <v>28</v>
      </c>
      <c r="Y227">
        <v>94398</v>
      </c>
      <c r="Z227">
        <v>25.7</v>
      </c>
      <c r="AA227">
        <v>561842</v>
      </c>
      <c r="AB227">
        <v>56.7</v>
      </c>
      <c r="AC227">
        <v>26.7</v>
      </c>
      <c r="AD227">
        <v>234200</v>
      </c>
      <c r="AE227">
        <v>517243</v>
      </c>
      <c r="AF227">
        <v>2.72</v>
      </c>
      <c r="AG227">
        <v>26739</v>
      </c>
      <c r="AH227">
        <v>55064</v>
      </c>
      <c r="AI227">
        <v>17.600000000000001</v>
      </c>
      <c r="AJ227">
        <v>27571</v>
      </c>
      <c r="AK227">
        <v>428475</v>
      </c>
      <c r="AL227">
        <v>5.5</v>
      </c>
      <c r="AM227">
        <v>95166</v>
      </c>
      <c r="AN227">
        <v>108950</v>
      </c>
      <c r="AO227">
        <v>6.4</v>
      </c>
      <c r="AP227">
        <v>1.2</v>
      </c>
      <c r="AQ227">
        <v>14.9</v>
      </c>
      <c r="AR227">
        <v>0.3</v>
      </c>
      <c r="AS227">
        <v>8.5</v>
      </c>
      <c r="AT227">
        <v>32.1</v>
      </c>
      <c r="AU227">
        <v>7282833</v>
      </c>
      <c r="AV227">
        <v>15728050</v>
      </c>
      <c r="AW227">
        <v>15599967</v>
      </c>
      <c r="AX227">
        <v>11357</v>
      </c>
      <c r="AY227">
        <v>2252889</v>
      </c>
      <c r="AZ227">
        <v>1761</v>
      </c>
      <c r="BA227">
        <v>964.64</v>
      </c>
      <c r="BB227">
        <v>1470.8</v>
      </c>
    </row>
    <row r="228" spans="1:54" x14ac:dyDescent="0.3">
      <c r="A228">
        <v>6069</v>
      </c>
      <c r="B228" t="s">
        <v>154</v>
      </c>
      <c r="C228" t="s">
        <v>132</v>
      </c>
      <c r="D228">
        <v>58267</v>
      </c>
      <c r="E228">
        <v>55269</v>
      </c>
      <c r="F228">
        <v>5.4</v>
      </c>
      <c r="G228">
        <v>55269</v>
      </c>
      <c r="H228">
        <v>6.7</v>
      </c>
      <c r="I228">
        <v>26.8</v>
      </c>
      <c r="J228">
        <v>11.4</v>
      </c>
      <c r="K228">
        <v>49.8</v>
      </c>
      <c r="L228">
        <v>88.4</v>
      </c>
      <c r="M228">
        <v>1.3</v>
      </c>
      <c r="N228">
        <v>3.1</v>
      </c>
      <c r="O228">
        <v>3.5</v>
      </c>
      <c r="P228">
        <v>0.4</v>
      </c>
      <c r="Q228">
        <v>3.3</v>
      </c>
      <c r="R228">
        <v>58.3</v>
      </c>
      <c r="S228">
        <v>36</v>
      </c>
      <c r="T228">
        <v>83.1</v>
      </c>
      <c r="U228">
        <v>20.100000000000001</v>
      </c>
      <c r="V228">
        <v>38.6</v>
      </c>
      <c r="W228">
        <v>76.900000000000006</v>
      </c>
      <c r="X228">
        <v>18.2</v>
      </c>
      <c r="Y228">
        <v>2715</v>
      </c>
      <c r="Z228">
        <v>30.2</v>
      </c>
      <c r="AA228">
        <v>18113</v>
      </c>
      <c r="AB228">
        <v>61.6</v>
      </c>
      <c r="AC228">
        <v>13.6</v>
      </c>
      <c r="AD228">
        <v>343000</v>
      </c>
      <c r="AE228">
        <v>16995</v>
      </c>
      <c r="AF228">
        <v>3.28</v>
      </c>
      <c r="AG228">
        <v>25914</v>
      </c>
      <c r="AH228">
        <v>66237</v>
      </c>
      <c r="AI228">
        <v>11.9</v>
      </c>
      <c r="AJ228">
        <v>927</v>
      </c>
      <c r="AK228">
        <v>10161</v>
      </c>
      <c r="AL228">
        <v>7.2</v>
      </c>
      <c r="AM228">
        <v>3307</v>
      </c>
      <c r="AN228">
        <v>3652</v>
      </c>
      <c r="AO228">
        <v>0</v>
      </c>
      <c r="AP228">
        <v>0</v>
      </c>
      <c r="AQ228">
        <v>0</v>
      </c>
      <c r="AR228">
        <v>0</v>
      </c>
      <c r="AS228">
        <v>0</v>
      </c>
      <c r="AT228">
        <v>30.3</v>
      </c>
      <c r="AU228">
        <v>630311</v>
      </c>
      <c r="AV228">
        <v>319609</v>
      </c>
      <c r="AW228">
        <v>352941</v>
      </c>
      <c r="AX228">
        <v>6475</v>
      </c>
      <c r="AY228">
        <v>50184</v>
      </c>
      <c r="AZ228">
        <v>105</v>
      </c>
      <c r="BA228">
        <v>1388.71</v>
      </c>
      <c r="BB228">
        <v>39.799999999999997</v>
      </c>
    </row>
    <row r="229" spans="1:54" x14ac:dyDescent="0.3">
      <c r="A229">
        <v>6071</v>
      </c>
      <c r="B229" t="s">
        <v>153</v>
      </c>
      <c r="C229" t="s">
        <v>132</v>
      </c>
      <c r="D229">
        <v>2112619</v>
      </c>
      <c r="E229">
        <v>2035215</v>
      </c>
      <c r="F229">
        <v>3.8</v>
      </c>
      <c r="G229">
        <v>2035210</v>
      </c>
      <c r="H229">
        <v>7.3</v>
      </c>
      <c r="I229">
        <v>27.2</v>
      </c>
      <c r="J229">
        <v>10.3</v>
      </c>
      <c r="K229">
        <v>50.2</v>
      </c>
      <c r="L229">
        <v>77.3</v>
      </c>
      <c r="M229">
        <v>9.5</v>
      </c>
      <c r="N229">
        <v>2</v>
      </c>
      <c r="O229">
        <v>7.3</v>
      </c>
      <c r="P229">
        <v>0.5</v>
      </c>
      <c r="Q229">
        <v>3.4</v>
      </c>
      <c r="R229">
        <v>51.7</v>
      </c>
      <c r="S229">
        <v>30.6</v>
      </c>
      <c r="T229">
        <v>82.7</v>
      </c>
      <c r="U229">
        <v>21.1</v>
      </c>
      <c r="V229">
        <v>41.1</v>
      </c>
      <c r="W229">
        <v>78.2</v>
      </c>
      <c r="X229">
        <v>18.7</v>
      </c>
      <c r="Y229">
        <v>104576</v>
      </c>
      <c r="Z229">
        <v>29.9</v>
      </c>
      <c r="AA229">
        <v>708297</v>
      </c>
      <c r="AB229">
        <v>61.9</v>
      </c>
      <c r="AC229">
        <v>19.8</v>
      </c>
      <c r="AD229">
        <v>222300</v>
      </c>
      <c r="AE229">
        <v>603879</v>
      </c>
      <c r="AF229">
        <v>3.33</v>
      </c>
      <c r="AG229">
        <v>21332</v>
      </c>
      <c r="AH229">
        <v>54090</v>
      </c>
      <c r="AI229">
        <v>18.7</v>
      </c>
      <c r="AJ229">
        <v>32426</v>
      </c>
      <c r="AK229">
        <v>538336</v>
      </c>
      <c r="AL229">
        <v>3.4</v>
      </c>
      <c r="AM229">
        <v>135455</v>
      </c>
      <c r="AN229">
        <v>151888</v>
      </c>
      <c r="AO229">
        <v>7.9</v>
      </c>
      <c r="AP229">
        <v>0</v>
      </c>
      <c r="AQ229">
        <v>11.5</v>
      </c>
      <c r="AR229">
        <v>0.3</v>
      </c>
      <c r="AS229">
        <v>27.7</v>
      </c>
      <c r="AT229">
        <v>30.6</v>
      </c>
      <c r="AU229">
        <v>18907342</v>
      </c>
      <c r="AV229">
        <v>27579924</v>
      </c>
      <c r="AW229">
        <v>21717402</v>
      </c>
      <c r="AX229">
        <v>10897</v>
      </c>
      <c r="AY229">
        <v>2754662</v>
      </c>
      <c r="AZ229">
        <v>3405</v>
      </c>
      <c r="BA229">
        <v>20056.939999999999</v>
      </c>
      <c r="BB229">
        <v>101.5</v>
      </c>
    </row>
    <row r="230" spans="1:54" x14ac:dyDescent="0.3">
      <c r="A230">
        <v>6073</v>
      </c>
      <c r="B230" t="s">
        <v>152</v>
      </c>
      <c r="C230" t="s">
        <v>132</v>
      </c>
      <c r="D230">
        <v>3263431</v>
      </c>
      <c r="E230">
        <v>3095308</v>
      </c>
      <c r="F230">
        <v>5.4</v>
      </c>
      <c r="G230">
        <v>3095313</v>
      </c>
      <c r="H230">
        <v>6.6</v>
      </c>
      <c r="I230">
        <v>22.3</v>
      </c>
      <c r="J230">
        <v>12.7</v>
      </c>
      <c r="K230">
        <v>49.8</v>
      </c>
      <c r="L230">
        <v>76.3</v>
      </c>
      <c r="M230">
        <v>5.6</v>
      </c>
      <c r="N230">
        <v>1.3</v>
      </c>
      <c r="O230">
        <v>11.9</v>
      </c>
      <c r="P230">
        <v>0.6</v>
      </c>
      <c r="Q230">
        <v>4.3</v>
      </c>
      <c r="R230">
        <v>33.200000000000003</v>
      </c>
      <c r="S230">
        <v>46.7</v>
      </c>
      <c r="T230">
        <v>83.9</v>
      </c>
      <c r="U230">
        <v>23.4</v>
      </c>
      <c r="V230">
        <v>37.4</v>
      </c>
      <c r="W230">
        <v>85.5</v>
      </c>
      <c r="X230">
        <v>34.6</v>
      </c>
      <c r="Y230">
        <v>234211</v>
      </c>
      <c r="Z230">
        <v>24.4</v>
      </c>
      <c r="AA230">
        <v>1187625</v>
      </c>
      <c r="AB230">
        <v>53.8</v>
      </c>
      <c r="AC230">
        <v>35.799999999999997</v>
      </c>
      <c r="AD230">
        <v>402100</v>
      </c>
      <c r="AE230">
        <v>1076483</v>
      </c>
      <c r="AF230">
        <v>2.83</v>
      </c>
      <c r="AG230">
        <v>30668</v>
      </c>
      <c r="AH230">
        <v>62962</v>
      </c>
      <c r="AI230">
        <v>14.4</v>
      </c>
      <c r="AJ230">
        <v>78379</v>
      </c>
      <c r="AK230">
        <v>1181133</v>
      </c>
      <c r="AL230">
        <v>2</v>
      </c>
      <c r="AM230">
        <v>246649</v>
      </c>
      <c r="AN230">
        <v>291124</v>
      </c>
      <c r="AO230">
        <v>2.9</v>
      </c>
      <c r="AP230">
        <v>1.3</v>
      </c>
      <c r="AQ230">
        <v>10</v>
      </c>
      <c r="AR230">
        <v>0.3</v>
      </c>
      <c r="AS230">
        <v>15.2</v>
      </c>
      <c r="AT230">
        <v>29.9</v>
      </c>
      <c r="AU230">
        <v>27541073</v>
      </c>
      <c r="AV230">
        <v>33704921</v>
      </c>
      <c r="AW230">
        <v>38710620</v>
      </c>
      <c r="AX230">
        <v>13009</v>
      </c>
      <c r="AY230">
        <v>9551513</v>
      </c>
      <c r="AZ230">
        <v>6875</v>
      </c>
      <c r="BA230">
        <v>4206.63</v>
      </c>
      <c r="BB230">
        <v>735.8</v>
      </c>
    </row>
    <row r="231" spans="1:54" x14ac:dyDescent="0.3">
      <c r="A231">
        <v>6075</v>
      </c>
      <c r="B231" t="s">
        <v>151</v>
      </c>
      <c r="C231" t="s">
        <v>132</v>
      </c>
      <c r="D231">
        <v>852469</v>
      </c>
      <c r="E231">
        <v>805195</v>
      </c>
      <c r="F231">
        <v>5.9</v>
      </c>
      <c r="G231">
        <v>805235</v>
      </c>
      <c r="H231">
        <v>4.5999999999999996</v>
      </c>
      <c r="I231">
        <v>13.4</v>
      </c>
      <c r="J231">
        <v>14.4</v>
      </c>
      <c r="K231">
        <v>49.1</v>
      </c>
      <c r="L231">
        <v>53.8</v>
      </c>
      <c r="M231">
        <v>5.8</v>
      </c>
      <c r="N231">
        <v>0.8</v>
      </c>
      <c r="O231">
        <v>34.9</v>
      </c>
      <c r="P231">
        <v>0.5</v>
      </c>
      <c r="Q231">
        <v>4.2</v>
      </c>
      <c r="R231">
        <v>15.3</v>
      </c>
      <c r="S231">
        <v>41.2</v>
      </c>
      <c r="T231">
        <v>84.1</v>
      </c>
      <c r="U231">
        <v>35.6</v>
      </c>
      <c r="V231">
        <v>45</v>
      </c>
      <c r="W231">
        <v>86.3</v>
      </c>
      <c r="X231">
        <v>52.4</v>
      </c>
      <c r="Y231">
        <v>29478</v>
      </c>
      <c r="Z231">
        <v>30.5</v>
      </c>
      <c r="AA231">
        <v>386564</v>
      </c>
      <c r="AB231">
        <v>36.6</v>
      </c>
      <c r="AC231">
        <v>67.7</v>
      </c>
      <c r="AD231">
        <v>744600</v>
      </c>
      <c r="AE231">
        <v>345344</v>
      </c>
      <c r="AF231">
        <v>2.31</v>
      </c>
      <c r="AG231">
        <v>48486</v>
      </c>
      <c r="AH231">
        <v>75604</v>
      </c>
      <c r="AI231">
        <v>13.5</v>
      </c>
      <c r="AJ231">
        <v>32360</v>
      </c>
      <c r="AK231">
        <v>542366</v>
      </c>
      <c r="AL231">
        <v>3.8</v>
      </c>
      <c r="AM231">
        <v>89078</v>
      </c>
      <c r="AN231">
        <v>105030</v>
      </c>
      <c r="AO231">
        <v>2.7</v>
      </c>
      <c r="AP231">
        <v>0</v>
      </c>
      <c r="AQ231">
        <v>24</v>
      </c>
      <c r="AR231">
        <v>0.2</v>
      </c>
      <c r="AS231">
        <v>6.6</v>
      </c>
      <c r="AT231">
        <v>30.1</v>
      </c>
      <c r="AU231">
        <v>2077457</v>
      </c>
      <c r="AV231">
        <v>10562176</v>
      </c>
      <c r="AW231">
        <v>12399960</v>
      </c>
      <c r="AX231">
        <v>15516</v>
      </c>
      <c r="AY231">
        <v>5039171</v>
      </c>
      <c r="AZ231">
        <v>2711</v>
      </c>
      <c r="BA231">
        <v>46.87</v>
      </c>
      <c r="BB231">
        <v>17179.099999999999</v>
      </c>
    </row>
    <row r="232" spans="1:54" x14ac:dyDescent="0.3">
      <c r="A232">
        <v>6077</v>
      </c>
      <c r="B232" t="s">
        <v>150</v>
      </c>
      <c r="C232" t="s">
        <v>132</v>
      </c>
      <c r="D232">
        <v>715597</v>
      </c>
      <c r="E232">
        <v>685308</v>
      </c>
      <c r="F232">
        <v>4.4000000000000004</v>
      </c>
      <c r="G232">
        <v>685306</v>
      </c>
      <c r="H232">
        <v>7.3</v>
      </c>
      <c r="I232">
        <v>27.8</v>
      </c>
      <c r="J232">
        <v>11.8</v>
      </c>
      <c r="K232">
        <v>50.2</v>
      </c>
      <c r="L232">
        <v>68.099999999999994</v>
      </c>
      <c r="M232">
        <v>8.1</v>
      </c>
      <c r="N232">
        <v>2</v>
      </c>
      <c r="O232">
        <v>15.9</v>
      </c>
      <c r="P232">
        <v>0.7</v>
      </c>
      <c r="Q232">
        <v>5.2</v>
      </c>
      <c r="R232">
        <v>40.5</v>
      </c>
      <c r="S232">
        <v>34</v>
      </c>
      <c r="T232">
        <v>81.7</v>
      </c>
      <c r="U232">
        <v>23.1</v>
      </c>
      <c r="V232">
        <v>39.9</v>
      </c>
      <c r="W232">
        <v>77.3</v>
      </c>
      <c r="X232">
        <v>18.100000000000001</v>
      </c>
      <c r="Y232">
        <v>35277</v>
      </c>
      <c r="Z232">
        <v>29.4</v>
      </c>
      <c r="AA232">
        <v>237542</v>
      </c>
      <c r="AB232">
        <v>58.3</v>
      </c>
      <c r="AC232">
        <v>17.899999999999999</v>
      </c>
      <c r="AD232">
        <v>208000</v>
      </c>
      <c r="AE232">
        <v>215563</v>
      </c>
      <c r="AF232">
        <v>3.14</v>
      </c>
      <c r="AG232">
        <v>22589</v>
      </c>
      <c r="AH232">
        <v>53380</v>
      </c>
      <c r="AI232">
        <v>18.2</v>
      </c>
      <c r="AJ232">
        <v>10668</v>
      </c>
      <c r="AK232">
        <v>166252</v>
      </c>
      <c r="AL232">
        <v>2.2000000000000002</v>
      </c>
      <c r="AM232">
        <v>34735</v>
      </c>
      <c r="AN232">
        <v>41137</v>
      </c>
      <c r="AO232">
        <v>5.7</v>
      </c>
      <c r="AP232">
        <v>0</v>
      </c>
      <c r="AQ232">
        <v>16.2</v>
      </c>
      <c r="AR232">
        <v>0.4</v>
      </c>
      <c r="AS232">
        <v>17.399999999999999</v>
      </c>
      <c r="AT232">
        <v>31</v>
      </c>
      <c r="AU232">
        <v>8272476</v>
      </c>
      <c r="AV232">
        <v>9001313</v>
      </c>
      <c r="AW232">
        <v>7109680</v>
      </c>
      <c r="AX232">
        <v>10687</v>
      </c>
      <c r="AY232">
        <v>745809</v>
      </c>
      <c r="AZ232">
        <v>1265</v>
      </c>
      <c r="BA232">
        <v>1391.32</v>
      </c>
      <c r="BB232">
        <v>492.6</v>
      </c>
    </row>
    <row r="233" spans="1:54" x14ac:dyDescent="0.3">
      <c r="A233">
        <v>6079</v>
      </c>
      <c r="B233" t="s">
        <v>149</v>
      </c>
      <c r="C233" t="s">
        <v>132</v>
      </c>
      <c r="D233">
        <v>279083</v>
      </c>
      <c r="E233">
        <v>269593</v>
      </c>
      <c r="F233">
        <v>3.5</v>
      </c>
      <c r="G233">
        <v>269637</v>
      </c>
      <c r="H233">
        <v>4.8</v>
      </c>
      <c r="I233">
        <v>18.100000000000001</v>
      </c>
      <c r="J233">
        <v>17.5</v>
      </c>
      <c r="K233">
        <v>49.1</v>
      </c>
      <c r="L233">
        <v>89</v>
      </c>
      <c r="M233">
        <v>2.2000000000000002</v>
      </c>
      <c r="N233">
        <v>1.4</v>
      </c>
      <c r="O233">
        <v>3.8</v>
      </c>
      <c r="P233">
        <v>0.2</v>
      </c>
      <c r="Q233">
        <v>3.4</v>
      </c>
      <c r="R233">
        <v>22</v>
      </c>
      <c r="S233">
        <v>69.5</v>
      </c>
      <c r="T233">
        <v>78.900000000000006</v>
      </c>
      <c r="U233">
        <v>10.4</v>
      </c>
      <c r="V233">
        <v>18</v>
      </c>
      <c r="W233">
        <v>89.6</v>
      </c>
      <c r="X233">
        <v>31.5</v>
      </c>
      <c r="Y233">
        <v>21244</v>
      </c>
      <c r="Z233">
        <v>21.1</v>
      </c>
      <c r="AA233">
        <v>119143</v>
      </c>
      <c r="AB233">
        <v>58.4</v>
      </c>
      <c r="AC233">
        <v>18.399999999999999</v>
      </c>
      <c r="AD233">
        <v>426600</v>
      </c>
      <c r="AE233">
        <v>102154</v>
      </c>
      <c r="AF233">
        <v>2.5</v>
      </c>
      <c r="AG233">
        <v>29954</v>
      </c>
      <c r="AH233">
        <v>58697</v>
      </c>
      <c r="AI233">
        <v>14.3</v>
      </c>
      <c r="AJ233">
        <v>7873</v>
      </c>
      <c r="AK233">
        <v>86125</v>
      </c>
      <c r="AL233">
        <v>2.7</v>
      </c>
      <c r="AM233">
        <v>23558</v>
      </c>
      <c r="AN233">
        <v>29920</v>
      </c>
      <c r="AO233">
        <v>0</v>
      </c>
      <c r="AP233">
        <v>1.1000000000000001</v>
      </c>
      <c r="AQ233">
        <v>3.6</v>
      </c>
      <c r="AR233">
        <v>0</v>
      </c>
      <c r="AS233">
        <v>7.9</v>
      </c>
      <c r="AT233">
        <v>27.7</v>
      </c>
      <c r="AU233">
        <v>2548202</v>
      </c>
      <c r="AV233">
        <v>955049</v>
      </c>
      <c r="AW233">
        <v>3548407</v>
      </c>
      <c r="AX233">
        <v>13559</v>
      </c>
      <c r="AY233">
        <v>767899</v>
      </c>
      <c r="AZ233">
        <v>983</v>
      </c>
      <c r="BA233">
        <v>3298.57</v>
      </c>
      <c r="BB233">
        <v>81.7</v>
      </c>
    </row>
    <row r="234" spans="1:54" x14ac:dyDescent="0.3">
      <c r="A234">
        <v>6081</v>
      </c>
      <c r="B234" t="s">
        <v>148</v>
      </c>
      <c r="C234" t="s">
        <v>132</v>
      </c>
      <c r="D234">
        <v>758581</v>
      </c>
      <c r="E234">
        <v>718498</v>
      </c>
      <c r="F234">
        <v>5.6</v>
      </c>
      <c r="G234">
        <v>718451</v>
      </c>
      <c r="H234">
        <v>6.1</v>
      </c>
      <c r="I234">
        <v>21.5</v>
      </c>
      <c r="J234">
        <v>14.7</v>
      </c>
      <c r="K234">
        <v>50.8</v>
      </c>
      <c r="L234">
        <v>62.5</v>
      </c>
      <c r="M234">
        <v>3</v>
      </c>
      <c r="N234">
        <v>0.9</v>
      </c>
      <c r="O234">
        <v>27.7</v>
      </c>
      <c r="P234">
        <v>1.6</v>
      </c>
      <c r="Q234">
        <v>4.4000000000000004</v>
      </c>
      <c r="R234">
        <v>25.3</v>
      </c>
      <c r="S234">
        <v>40.4</v>
      </c>
      <c r="T234">
        <v>87.6</v>
      </c>
      <c r="U234">
        <v>34</v>
      </c>
      <c r="V234">
        <v>46</v>
      </c>
      <c r="W234">
        <v>88.6</v>
      </c>
      <c r="X234">
        <v>44.4</v>
      </c>
      <c r="Y234">
        <v>32332</v>
      </c>
      <c r="Z234">
        <v>25.7</v>
      </c>
      <c r="AA234">
        <v>273539</v>
      </c>
      <c r="AB234">
        <v>59.4</v>
      </c>
      <c r="AC234">
        <v>33.200000000000003</v>
      </c>
      <c r="AD234">
        <v>722200</v>
      </c>
      <c r="AE234">
        <v>257941</v>
      </c>
      <c r="AF234">
        <v>2.79</v>
      </c>
      <c r="AG234">
        <v>45732</v>
      </c>
      <c r="AH234">
        <v>88202</v>
      </c>
      <c r="AI234">
        <v>7.6</v>
      </c>
      <c r="AJ234">
        <v>20342</v>
      </c>
      <c r="AK234">
        <v>347658</v>
      </c>
      <c r="AL234">
        <v>4.4000000000000004</v>
      </c>
      <c r="AM234">
        <v>63460</v>
      </c>
      <c r="AN234">
        <v>74604</v>
      </c>
      <c r="AO234">
        <v>1.6</v>
      </c>
      <c r="AP234">
        <v>0.9</v>
      </c>
      <c r="AQ234">
        <v>18.600000000000001</v>
      </c>
      <c r="AR234">
        <v>0.5</v>
      </c>
      <c r="AS234">
        <v>11.7</v>
      </c>
      <c r="AT234">
        <v>29.9</v>
      </c>
      <c r="AU234">
        <v>17918237</v>
      </c>
      <c r="AV234">
        <v>12607786</v>
      </c>
      <c r="AW234">
        <v>10198837</v>
      </c>
      <c r="AX234">
        <v>14625</v>
      </c>
      <c r="AY234">
        <v>2107180</v>
      </c>
      <c r="AZ234">
        <v>1461</v>
      </c>
      <c r="BA234">
        <v>448.41</v>
      </c>
      <c r="BB234">
        <v>1602.2</v>
      </c>
    </row>
    <row r="235" spans="1:54" x14ac:dyDescent="0.3">
      <c r="A235">
        <v>6083</v>
      </c>
      <c r="B235" t="s">
        <v>147</v>
      </c>
      <c r="C235" t="s">
        <v>132</v>
      </c>
      <c r="D235">
        <v>440668</v>
      </c>
      <c r="E235">
        <v>423939</v>
      </c>
      <c r="F235">
        <v>3.9</v>
      </c>
      <c r="G235">
        <v>423895</v>
      </c>
      <c r="H235">
        <v>6.4</v>
      </c>
      <c r="I235">
        <v>22.4</v>
      </c>
      <c r="J235">
        <v>14</v>
      </c>
      <c r="K235">
        <v>49.9</v>
      </c>
      <c r="L235">
        <v>85.9</v>
      </c>
      <c r="M235">
        <v>2.4</v>
      </c>
      <c r="N235">
        <v>2.2000000000000002</v>
      </c>
      <c r="O235">
        <v>5.7</v>
      </c>
      <c r="P235">
        <v>0.2</v>
      </c>
      <c r="Q235">
        <v>3.5</v>
      </c>
      <c r="R235">
        <v>44.4</v>
      </c>
      <c r="S235">
        <v>45.9</v>
      </c>
      <c r="T235">
        <v>79</v>
      </c>
      <c r="U235">
        <v>23.4</v>
      </c>
      <c r="V235">
        <v>40.200000000000003</v>
      </c>
      <c r="W235">
        <v>79.099999999999994</v>
      </c>
      <c r="X235">
        <v>31.3</v>
      </c>
      <c r="Y235">
        <v>26102</v>
      </c>
      <c r="Z235">
        <v>19.399999999999999</v>
      </c>
      <c r="AA235">
        <v>154401</v>
      </c>
      <c r="AB235">
        <v>52.6</v>
      </c>
      <c r="AC235">
        <v>29.6</v>
      </c>
      <c r="AD235">
        <v>453000</v>
      </c>
      <c r="AE235">
        <v>141720</v>
      </c>
      <c r="AF235">
        <v>2.89</v>
      </c>
      <c r="AG235">
        <v>30352</v>
      </c>
      <c r="AH235">
        <v>62779</v>
      </c>
      <c r="AI235">
        <v>16</v>
      </c>
      <c r="AJ235">
        <v>11211</v>
      </c>
      <c r="AK235">
        <v>137623</v>
      </c>
      <c r="AL235">
        <v>2.5</v>
      </c>
      <c r="AM235">
        <v>32058</v>
      </c>
      <c r="AN235">
        <v>39834</v>
      </c>
      <c r="AO235">
        <v>0</v>
      </c>
      <c r="AP235">
        <v>1.1000000000000001</v>
      </c>
      <c r="AQ235">
        <v>5.9</v>
      </c>
      <c r="AR235">
        <v>0</v>
      </c>
      <c r="AS235">
        <v>13.9</v>
      </c>
      <c r="AT235">
        <v>28.3</v>
      </c>
      <c r="AU235">
        <v>3174119</v>
      </c>
      <c r="AV235">
        <v>4023586</v>
      </c>
      <c r="AW235">
        <v>4983368</v>
      </c>
      <c r="AX235">
        <v>12443</v>
      </c>
      <c r="AY235">
        <v>1361476</v>
      </c>
      <c r="AZ235">
        <v>755</v>
      </c>
      <c r="BA235">
        <v>2735.09</v>
      </c>
      <c r="BB235">
        <v>155</v>
      </c>
    </row>
    <row r="236" spans="1:54" x14ac:dyDescent="0.3">
      <c r="A236">
        <v>6085</v>
      </c>
      <c r="B236" t="s">
        <v>146</v>
      </c>
      <c r="C236" t="s">
        <v>132</v>
      </c>
      <c r="D236">
        <v>1894605</v>
      </c>
      <c r="E236">
        <v>1781672</v>
      </c>
      <c r="F236">
        <v>6.3</v>
      </c>
      <c r="G236">
        <v>1781642</v>
      </c>
      <c r="H236">
        <v>6.5</v>
      </c>
      <c r="I236">
        <v>23.1</v>
      </c>
      <c r="J236">
        <v>12.2</v>
      </c>
      <c r="K236">
        <v>49.7</v>
      </c>
      <c r="L236">
        <v>56.4</v>
      </c>
      <c r="M236">
        <v>2.9</v>
      </c>
      <c r="N236">
        <v>1.3</v>
      </c>
      <c r="O236">
        <v>34.9</v>
      </c>
      <c r="P236">
        <v>0.5</v>
      </c>
      <c r="Q236">
        <v>4</v>
      </c>
      <c r="R236">
        <v>26.6</v>
      </c>
      <c r="S236">
        <v>33.299999999999997</v>
      </c>
      <c r="T236">
        <v>84.5</v>
      </c>
      <c r="U236">
        <v>37.1</v>
      </c>
      <c r="V236">
        <v>51.2</v>
      </c>
      <c r="W236">
        <v>86.5</v>
      </c>
      <c r="X236">
        <v>46.5</v>
      </c>
      <c r="Y236">
        <v>66749</v>
      </c>
      <c r="Z236">
        <v>25</v>
      </c>
      <c r="AA236">
        <v>651156</v>
      </c>
      <c r="AB236">
        <v>57.5</v>
      </c>
      <c r="AC236">
        <v>33</v>
      </c>
      <c r="AD236">
        <v>645600</v>
      </c>
      <c r="AE236">
        <v>609377</v>
      </c>
      <c r="AF236">
        <v>2.92</v>
      </c>
      <c r="AG236">
        <v>41513</v>
      </c>
      <c r="AH236">
        <v>91702</v>
      </c>
      <c r="AI236">
        <v>10.199999999999999</v>
      </c>
      <c r="AJ236">
        <v>46212</v>
      </c>
      <c r="AK236">
        <v>926766</v>
      </c>
      <c r="AL236">
        <v>3.5</v>
      </c>
      <c r="AM236">
        <v>128730</v>
      </c>
      <c r="AN236">
        <v>156084</v>
      </c>
      <c r="AO236">
        <v>0</v>
      </c>
      <c r="AP236">
        <v>1</v>
      </c>
      <c r="AQ236">
        <v>28.5</v>
      </c>
      <c r="AR236">
        <v>0.4</v>
      </c>
      <c r="AS236">
        <v>10.8</v>
      </c>
      <c r="AT236">
        <v>29.7</v>
      </c>
      <c r="AU236">
        <v>45088754</v>
      </c>
      <c r="AV236">
        <v>60644055</v>
      </c>
      <c r="AW236">
        <v>26491464</v>
      </c>
      <c r="AX236">
        <v>15367</v>
      </c>
      <c r="AY236">
        <v>4147579</v>
      </c>
      <c r="AZ236">
        <v>9932</v>
      </c>
      <c r="BA236">
        <v>1290.0999999999999</v>
      </c>
      <c r="BB236">
        <v>1381</v>
      </c>
    </row>
    <row r="237" spans="1:54" x14ac:dyDescent="0.3">
      <c r="A237">
        <v>6087</v>
      </c>
      <c r="B237" t="s">
        <v>145</v>
      </c>
      <c r="C237" t="s">
        <v>132</v>
      </c>
      <c r="D237">
        <v>271804</v>
      </c>
      <c r="E237">
        <v>262362</v>
      </c>
      <c r="F237">
        <v>3.6</v>
      </c>
      <c r="G237">
        <v>262382</v>
      </c>
      <c r="H237">
        <v>5.6</v>
      </c>
      <c r="I237">
        <v>20.100000000000001</v>
      </c>
      <c r="J237">
        <v>13.5</v>
      </c>
      <c r="K237">
        <v>50.4</v>
      </c>
      <c r="L237">
        <v>87.7</v>
      </c>
      <c r="M237">
        <v>1.4</v>
      </c>
      <c r="N237">
        <v>1.8</v>
      </c>
      <c r="O237">
        <v>4.8</v>
      </c>
      <c r="P237">
        <v>0.2</v>
      </c>
      <c r="Q237">
        <v>4.0999999999999996</v>
      </c>
      <c r="R237">
        <v>33.200000000000003</v>
      </c>
      <c r="S237">
        <v>58.2</v>
      </c>
      <c r="T237">
        <v>84.1</v>
      </c>
      <c r="U237">
        <v>18.3</v>
      </c>
      <c r="V237">
        <v>31</v>
      </c>
      <c r="W237">
        <v>84.9</v>
      </c>
      <c r="X237">
        <v>37</v>
      </c>
      <c r="Y237">
        <v>12471</v>
      </c>
      <c r="Z237">
        <v>25.4</v>
      </c>
      <c r="AA237">
        <v>105275</v>
      </c>
      <c r="AB237">
        <v>58.8</v>
      </c>
      <c r="AC237">
        <v>20.399999999999999</v>
      </c>
      <c r="AD237">
        <v>557500</v>
      </c>
      <c r="AE237">
        <v>93504</v>
      </c>
      <c r="AF237">
        <v>2.72</v>
      </c>
      <c r="AG237">
        <v>32295</v>
      </c>
      <c r="AH237">
        <v>66519</v>
      </c>
      <c r="AI237">
        <v>14.6</v>
      </c>
      <c r="AJ237">
        <v>6779</v>
      </c>
      <c r="AK237">
        <v>70493</v>
      </c>
      <c r="AL237">
        <v>2.9</v>
      </c>
      <c r="AM237">
        <v>23649</v>
      </c>
      <c r="AN237">
        <v>29122</v>
      </c>
      <c r="AO237">
        <v>0</v>
      </c>
      <c r="AP237">
        <v>0</v>
      </c>
      <c r="AQ237">
        <v>4.8</v>
      </c>
      <c r="AR237">
        <v>0</v>
      </c>
      <c r="AS237">
        <v>0</v>
      </c>
      <c r="AT237">
        <v>34.200000000000003</v>
      </c>
      <c r="AU237">
        <v>1502419</v>
      </c>
      <c r="AV237">
        <v>0</v>
      </c>
      <c r="AW237">
        <v>3725362</v>
      </c>
      <c r="AX237">
        <v>14894</v>
      </c>
      <c r="AY237">
        <v>513826</v>
      </c>
      <c r="AZ237">
        <v>291</v>
      </c>
      <c r="BA237">
        <v>445.17</v>
      </c>
      <c r="BB237">
        <v>589.4</v>
      </c>
    </row>
    <row r="238" spans="1:54" x14ac:dyDescent="0.3">
      <c r="A238">
        <v>6089</v>
      </c>
      <c r="B238" t="s">
        <v>144</v>
      </c>
      <c r="C238" t="s">
        <v>132</v>
      </c>
      <c r="D238">
        <v>179804</v>
      </c>
      <c r="E238">
        <v>177223</v>
      </c>
      <c r="F238">
        <v>1.5</v>
      </c>
      <c r="G238">
        <v>177223</v>
      </c>
      <c r="H238">
        <v>5.8</v>
      </c>
      <c r="I238">
        <v>21.6</v>
      </c>
      <c r="J238">
        <v>19.2</v>
      </c>
      <c r="K238">
        <v>51</v>
      </c>
      <c r="L238">
        <v>88.5</v>
      </c>
      <c r="M238">
        <v>1.1000000000000001</v>
      </c>
      <c r="N238">
        <v>3.1</v>
      </c>
      <c r="O238">
        <v>3</v>
      </c>
      <c r="P238">
        <v>0.2</v>
      </c>
      <c r="Q238">
        <v>4.2</v>
      </c>
      <c r="R238">
        <v>9.4</v>
      </c>
      <c r="S238">
        <v>80.900000000000006</v>
      </c>
      <c r="T238">
        <v>82.4</v>
      </c>
      <c r="U238">
        <v>5.2</v>
      </c>
      <c r="V238">
        <v>8.6999999999999993</v>
      </c>
      <c r="W238">
        <v>88.4</v>
      </c>
      <c r="X238">
        <v>18.8</v>
      </c>
      <c r="Y238">
        <v>17765</v>
      </c>
      <c r="Z238">
        <v>20.100000000000001</v>
      </c>
      <c r="AA238">
        <v>77915</v>
      </c>
      <c r="AB238">
        <v>64.2</v>
      </c>
      <c r="AC238">
        <v>16</v>
      </c>
      <c r="AD238">
        <v>220000</v>
      </c>
      <c r="AE238">
        <v>68980</v>
      </c>
      <c r="AF238">
        <v>2.54</v>
      </c>
      <c r="AG238">
        <v>23670</v>
      </c>
      <c r="AH238">
        <v>44651</v>
      </c>
      <c r="AI238">
        <v>17.5</v>
      </c>
      <c r="AJ238">
        <v>4126</v>
      </c>
      <c r="AK238">
        <v>47159</v>
      </c>
      <c r="AL238">
        <v>1.5</v>
      </c>
      <c r="AM238">
        <v>11542</v>
      </c>
      <c r="AN238">
        <v>0</v>
      </c>
      <c r="AO238">
        <v>0</v>
      </c>
      <c r="AP238">
        <v>0</v>
      </c>
      <c r="AQ238">
        <v>0</v>
      </c>
      <c r="AR238">
        <v>0</v>
      </c>
      <c r="AS238">
        <v>0</v>
      </c>
      <c r="AT238">
        <v>0</v>
      </c>
      <c r="AU238">
        <v>662910</v>
      </c>
      <c r="AV238">
        <v>829031</v>
      </c>
      <c r="AW238">
        <v>2526411</v>
      </c>
      <c r="AX238">
        <v>14088</v>
      </c>
      <c r="AY238">
        <v>280996</v>
      </c>
      <c r="AZ238">
        <v>242</v>
      </c>
      <c r="BA238">
        <v>3775.4</v>
      </c>
      <c r="BB238">
        <v>46.9</v>
      </c>
    </row>
    <row r="239" spans="1:54" x14ac:dyDescent="0.3">
      <c r="A239">
        <v>6091</v>
      </c>
      <c r="B239" t="s">
        <v>143</v>
      </c>
      <c r="C239" t="s">
        <v>132</v>
      </c>
      <c r="D239">
        <v>3003</v>
      </c>
      <c r="E239">
        <v>3240</v>
      </c>
      <c r="F239">
        <v>-7.3</v>
      </c>
      <c r="G239">
        <v>3240</v>
      </c>
      <c r="H239">
        <v>3.3</v>
      </c>
      <c r="I239">
        <v>15.7</v>
      </c>
      <c r="J239">
        <v>26.8</v>
      </c>
      <c r="K239">
        <v>50</v>
      </c>
      <c r="L239">
        <v>94.8</v>
      </c>
      <c r="M239">
        <v>0.4</v>
      </c>
      <c r="N239">
        <v>1.9</v>
      </c>
      <c r="O239">
        <v>0.5</v>
      </c>
      <c r="P239">
        <v>0.1</v>
      </c>
      <c r="Q239">
        <v>2.2999999999999998</v>
      </c>
      <c r="R239">
        <v>9.6999999999999993</v>
      </c>
      <c r="S239">
        <v>86.2</v>
      </c>
      <c r="T239">
        <v>93.6</v>
      </c>
      <c r="U239">
        <v>7.1</v>
      </c>
      <c r="V239">
        <v>9.4</v>
      </c>
      <c r="W239">
        <v>89.4</v>
      </c>
      <c r="X239">
        <v>18.5</v>
      </c>
      <c r="Y239">
        <v>440</v>
      </c>
      <c r="Z239">
        <v>27.5</v>
      </c>
      <c r="AA239">
        <v>2341</v>
      </c>
      <c r="AB239">
        <v>77.8</v>
      </c>
      <c r="AC239">
        <v>4.2</v>
      </c>
      <c r="AD239">
        <v>231400</v>
      </c>
      <c r="AE239">
        <v>1253</v>
      </c>
      <c r="AF239">
        <v>2.4500000000000002</v>
      </c>
      <c r="AG239">
        <v>24996</v>
      </c>
      <c r="AH239">
        <v>39009</v>
      </c>
      <c r="AI239">
        <v>19.399999999999999</v>
      </c>
      <c r="AJ239">
        <v>67</v>
      </c>
      <c r="AK239">
        <v>198</v>
      </c>
      <c r="AL239">
        <v>22.2</v>
      </c>
      <c r="AM239">
        <v>235</v>
      </c>
      <c r="AN239">
        <v>0</v>
      </c>
      <c r="AO239">
        <v>0</v>
      </c>
      <c r="AP239">
        <v>0</v>
      </c>
      <c r="AQ239">
        <v>0</v>
      </c>
      <c r="AR239">
        <v>0</v>
      </c>
      <c r="AS239">
        <v>0</v>
      </c>
      <c r="AT239">
        <v>0</v>
      </c>
      <c r="AU239">
        <v>0</v>
      </c>
      <c r="AV239">
        <v>0</v>
      </c>
      <c r="AW239">
        <v>0</v>
      </c>
      <c r="AX239">
        <v>0</v>
      </c>
      <c r="AY239">
        <v>0</v>
      </c>
      <c r="AZ239">
        <v>4</v>
      </c>
      <c r="BA239">
        <v>953.21</v>
      </c>
      <c r="BB239">
        <v>3.4</v>
      </c>
    </row>
    <row r="240" spans="1:54" x14ac:dyDescent="0.3">
      <c r="A240">
        <v>6093</v>
      </c>
      <c r="B240" t="s">
        <v>142</v>
      </c>
      <c r="C240" t="s">
        <v>132</v>
      </c>
      <c r="D240">
        <v>43628</v>
      </c>
      <c r="E240">
        <v>44900</v>
      </c>
      <c r="F240">
        <v>-2.8</v>
      </c>
      <c r="G240">
        <v>44900</v>
      </c>
      <c r="H240">
        <v>5.4</v>
      </c>
      <c r="I240">
        <v>20.3</v>
      </c>
      <c r="J240">
        <v>22.7</v>
      </c>
      <c r="K240">
        <v>50.3</v>
      </c>
      <c r="L240">
        <v>87.2</v>
      </c>
      <c r="M240">
        <v>1.4</v>
      </c>
      <c r="N240">
        <v>4.7</v>
      </c>
      <c r="O240">
        <v>1.3</v>
      </c>
      <c r="P240">
        <v>0.3</v>
      </c>
      <c r="Q240">
        <v>5</v>
      </c>
      <c r="R240">
        <v>11.9</v>
      </c>
      <c r="S240">
        <v>77.5</v>
      </c>
      <c r="T240">
        <v>82.8</v>
      </c>
      <c r="U240">
        <v>5.4</v>
      </c>
      <c r="V240">
        <v>9.6999999999999993</v>
      </c>
      <c r="W240">
        <v>89</v>
      </c>
      <c r="X240">
        <v>23.9</v>
      </c>
      <c r="Y240">
        <v>4744</v>
      </c>
      <c r="Z240">
        <v>18.8</v>
      </c>
      <c r="AA240">
        <v>24106</v>
      </c>
      <c r="AB240">
        <v>62.7</v>
      </c>
      <c r="AC240">
        <v>13.4</v>
      </c>
      <c r="AD240">
        <v>200800</v>
      </c>
      <c r="AE240">
        <v>19417</v>
      </c>
      <c r="AF240">
        <v>2.2599999999999998</v>
      </c>
      <c r="AG240">
        <v>22293</v>
      </c>
      <c r="AH240">
        <v>37709</v>
      </c>
      <c r="AI240">
        <v>21</v>
      </c>
      <c r="AJ240">
        <v>1075</v>
      </c>
      <c r="AK240">
        <v>8222</v>
      </c>
      <c r="AL240">
        <v>1.2</v>
      </c>
      <c r="AM240">
        <v>3249</v>
      </c>
      <c r="AN240">
        <v>4549</v>
      </c>
      <c r="AO240">
        <v>0</v>
      </c>
      <c r="AP240">
        <v>0</v>
      </c>
      <c r="AQ240">
        <v>0</v>
      </c>
      <c r="AR240">
        <v>0</v>
      </c>
      <c r="AS240">
        <v>5.2</v>
      </c>
      <c r="AT240">
        <v>29.3</v>
      </c>
      <c r="AU240">
        <v>257841</v>
      </c>
      <c r="AV240">
        <v>169098</v>
      </c>
      <c r="AW240">
        <v>403309</v>
      </c>
      <c r="AX240">
        <v>9120</v>
      </c>
      <c r="AY240">
        <v>78518</v>
      </c>
      <c r="AZ240">
        <v>19</v>
      </c>
      <c r="BA240">
        <v>6277.89</v>
      </c>
      <c r="BB240">
        <v>7.2</v>
      </c>
    </row>
    <row r="241" spans="1:54" x14ac:dyDescent="0.3">
      <c r="A241">
        <v>6095</v>
      </c>
      <c r="B241" t="s">
        <v>141</v>
      </c>
      <c r="C241" t="s">
        <v>132</v>
      </c>
      <c r="D241">
        <v>431131</v>
      </c>
      <c r="E241">
        <v>413344</v>
      </c>
      <c r="F241">
        <v>4.3</v>
      </c>
      <c r="G241">
        <v>413344</v>
      </c>
      <c r="H241">
        <v>6</v>
      </c>
      <c r="I241">
        <v>22.9</v>
      </c>
      <c r="J241">
        <v>13.5</v>
      </c>
      <c r="K241">
        <v>50.3</v>
      </c>
      <c r="L241">
        <v>60.6</v>
      </c>
      <c r="M241">
        <v>14.8</v>
      </c>
      <c r="N241">
        <v>1.3</v>
      </c>
      <c r="O241">
        <v>15.6</v>
      </c>
      <c r="P241">
        <v>1</v>
      </c>
      <c r="Q241">
        <v>6.7</v>
      </c>
      <c r="R241">
        <v>25.6</v>
      </c>
      <c r="S241">
        <v>39.6</v>
      </c>
      <c r="T241">
        <v>82</v>
      </c>
      <c r="U241">
        <v>20.100000000000001</v>
      </c>
      <c r="V241">
        <v>29.6</v>
      </c>
      <c r="W241">
        <v>87.2</v>
      </c>
      <c r="X241">
        <v>24.3</v>
      </c>
      <c r="Y241">
        <v>34948</v>
      </c>
      <c r="Z241">
        <v>28.9</v>
      </c>
      <c r="AA241">
        <v>154981</v>
      </c>
      <c r="AB241">
        <v>61.7</v>
      </c>
      <c r="AC241">
        <v>21.9</v>
      </c>
      <c r="AD241">
        <v>262400</v>
      </c>
      <c r="AE241">
        <v>141464</v>
      </c>
      <c r="AF241">
        <v>2.85</v>
      </c>
      <c r="AG241">
        <v>28929</v>
      </c>
      <c r="AH241">
        <v>67177</v>
      </c>
      <c r="AI241">
        <v>13</v>
      </c>
      <c r="AJ241">
        <v>6677</v>
      </c>
      <c r="AK241">
        <v>103470</v>
      </c>
      <c r="AL241">
        <v>3.6</v>
      </c>
      <c r="AM241">
        <v>21658</v>
      </c>
      <c r="AN241">
        <v>27428</v>
      </c>
      <c r="AO241">
        <v>8.9</v>
      </c>
      <c r="AP241">
        <v>1.4</v>
      </c>
      <c r="AQ241">
        <v>15.5</v>
      </c>
      <c r="AR241">
        <v>0</v>
      </c>
      <c r="AS241">
        <v>11.3</v>
      </c>
      <c r="AT241">
        <v>30.9</v>
      </c>
      <c r="AU241">
        <v>8377320</v>
      </c>
      <c r="AV241">
        <v>0</v>
      </c>
      <c r="AW241">
        <v>4827955</v>
      </c>
      <c r="AX241">
        <v>11892</v>
      </c>
      <c r="AY241">
        <v>573269</v>
      </c>
      <c r="AZ241">
        <v>646</v>
      </c>
      <c r="BA241">
        <v>821.77</v>
      </c>
      <c r="BB241">
        <v>503</v>
      </c>
    </row>
    <row r="242" spans="1:54" x14ac:dyDescent="0.3">
      <c r="A242">
        <v>6097</v>
      </c>
      <c r="B242" t="s">
        <v>140</v>
      </c>
      <c r="C242" t="s">
        <v>132</v>
      </c>
      <c r="D242">
        <v>500292</v>
      </c>
      <c r="E242">
        <v>483880</v>
      </c>
      <c r="F242">
        <v>3.4</v>
      </c>
      <c r="G242">
        <v>483878</v>
      </c>
      <c r="H242">
        <v>5.3</v>
      </c>
      <c r="I242">
        <v>20.6</v>
      </c>
      <c r="J242">
        <v>16.7</v>
      </c>
      <c r="K242">
        <v>51</v>
      </c>
      <c r="L242">
        <v>87.4</v>
      </c>
      <c r="M242">
        <v>1.9</v>
      </c>
      <c r="N242">
        <v>2.2000000000000002</v>
      </c>
      <c r="O242">
        <v>4.3</v>
      </c>
      <c r="P242">
        <v>0.4</v>
      </c>
      <c r="Q242">
        <v>3.8</v>
      </c>
      <c r="R242">
        <v>26.1</v>
      </c>
      <c r="S242">
        <v>64.599999999999994</v>
      </c>
      <c r="T242">
        <v>85.3</v>
      </c>
      <c r="U242">
        <v>16.600000000000001</v>
      </c>
      <c r="V242">
        <v>25.5</v>
      </c>
      <c r="W242">
        <v>86.7</v>
      </c>
      <c r="X242">
        <v>32.200000000000003</v>
      </c>
      <c r="Y242">
        <v>33151</v>
      </c>
      <c r="Z242">
        <v>25.3</v>
      </c>
      <c r="AA242">
        <v>207232</v>
      </c>
      <c r="AB242">
        <v>60.1</v>
      </c>
      <c r="AC242">
        <v>19.100000000000001</v>
      </c>
      <c r="AD242">
        <v>407400</v>
      </c>
      <c r="AE242">
        <v>185660</v>
      </c>
      <c r="AF242">
        <v>2.57</v>
      </c>
      <c r="AG242">
        <v>32835</v>
      </c>
      <c r="AH242">
        <v>63356</v>
      </c>
      <c r="AI242">
        <v>11.9</v>
      </c>
      <c r="AJ242">
        <v>13370</v>
      </c>
      <c r="AK242">
        <v>152105</v>
      </c>
      <c r="AL242">
        <v>2.9</v>
      </c>
      <c r="AM242">
        <v>43454</v>
      </c>
      <c r="AN242">
        <v>52458</v>
      </c>
      <c r="AO242">
        <v>0</v>
      </c>
      <c r="AP242">
        <v>1</v>
      </c>
      <c r="AQ242">
        <v>0</v>
      </c>
      <c r="AR242">
        <v>0</v>
      </c>
      <c r="AS242">
        <v>7.8</v>
      </c>
      <c r="AT242">
        <v>30.4</v>
      </c>
      <c r="AU242">
        <v>5841879</v>
      </c>
      <c r="AV242">
        <v>3953592</v>
      </c>
      <c r="AW242">
        <v>6427191</v>
      </c>
      <c r="AX242">
        <v>13929</v>
      </c>
      <c r="AY242">
        <v>1005419</v>
      </c>
      <c r="AZ242">
        <v>663</v>
      </c>
      <c r="BA242">
        <v>1575.85</v>
      </c>
      <c r="BB242">
        <v>307.10000000000002</v>
      </c>
    </row>
    <row r="243" spans="1:54" x14ac:dyDescent="0.3">
      <c r="A243">
        <v>6099</v>
      </c>
      <c r="B243" t="s">
        <v>139</v>
      </c>
      <c r="C243" t="s">
        <v>132</v>
      </c>
      <c r="D243">
        <v>531997</v>
      </c>
      <c r="E243">
        <v>514451</v>
      </c>
      <c r="F243">
        <v>3.4</v>
      </c>
      <c r="G243">
        <v>514453</v>
      </c>
      <c r="H243">
        <v>7.3</v>
      </c>
      <c r="I243">
        <v>27.3</v>
      </c>
      <c r="J243">
        <v>12.1</v>
      </c>
      <c r="K243">
        <v>50.5</v>
      </c>
      <c r="L243">
        <v>84.1</v>
      </c>
      <c r="M243">
        <v>3.3</v>
      </c>
      <c r="N243">
        <v>1.9</v>
      </c>
      <c r="O243">
        <v>5.9</v>
      </c>
      <c r="P243">
        <v>0.9</v>
      </c>
      <c r="Q243">
        <v>3.9</v>
      </c>
      <c r="R243">
        <v>44.1</v>
      </c>
      <c r="S243">
        <v>44.3</v>
      </c>
      <c r="T243">
        <v>81.400000000000006</v>
      </c>
      <c r="U243">
        <v>20.5</v>
      </c>
      <c r="V243">
        <v>40.700000000000003</v>
      </c>
      <c r="W243">
        <v>76.400000000000006</v>
      </c>
      <c r="X243">
        <v>16.399999999999999</v>
      </c>
      <c r="Y243">
        <v>25311</v>
      </c>
      <c r="Z243">
        <v>26.6</v>
      </c>
      <c r="AA243">
        <v>180278</v>
      </c>
      <c r="AB243">
        <v>58.1</v>
      </c>
      <c r="AC243">
        <v>16.8</v>
      </c>
      <c r="AD243">
        <v>172900</v>
      </c>
      <c r="AE243">
        <v>166883</v>
      </c>
      <c r="AF243">
        <v>3.07</v>
      </c>
      <c r="AG243">
        <v>21663</v>
      </c>
      <c r="AH243">
        <v>49297</v>
      </c>
      <c r="AI243">
        <v>20.3</v>
      </c>
      <c r="AJ243">
        <v>8516</v>
      </c>
      <c r="AK243">
        <v>128728</v>
      </c>
      <c r="AL243">
        <v>2.2999999999999998</v>
      </c>
      <c r="AM243">
        <v>25939</v>
      </c>
      <c r="AN243">
        <v>31324</v>
      </c>
      <c r="AO243">
        <v>2.6</v>
      </c>
      <c r="AP243">
        <v>1.4</v>
      </c>
      <c r="AQ243">
        <v>8.6</v>
      </c>
      <c r="AR243">
        <v>0</v>
      </c>
      <c r="AS243">
        <v>16.2</v>
      </c>
      <c r="AT243">
        <v>30</v>
      </c>
      <c r="AU243">
        <v>9475984</v>
      </c>
      <c r="AV243">
        <v>3759083</v>
      </c>
      <c r="AW243">
        <v>5661922</v>
      </c>
      <c r="AX243">
        <v>11180</v>
      </c>
      <c r="AY243">
        <v>615119</v>
      </c>
      <c r="AZ243">
        <v>454</v>
      </c>
      <c r="BA243">
        <v>1494.83</v>
      </c>
      <c r="BB243">
        <v>344.2</v>
      </c>
    </row>
    <row r="244" spans="1:54" x14ac:dyDescent="0.3">
      <c r="A244">
        <v>6101</v>
      </c>
      <c r="B244" t="s">
        <v>138</v>
      </c>
      <c r="C244" t="s">
        <v>132</v>
      </c>
      <c r="D244">
        <v>95847</v>
      </c>
      <c r="E244">
        <v>94737</v>
      </c>
      <c r="F244">
        <v>1.2</v>
      </c>
      <c r="G244">
        <v>94737</v>
      </c>
      <c r="H244">
        <v>6.7</v>
      </c>
      <c r="I244">
        <v>26.4</v>
      </c>
      <c r="J244">
        <v>14.5</v>
      </c>
      <c r="K244">
        <v>50.3</v>
      </c>
      <c r="L244">
        <v>74</v>
      </c>
      <c r="M244">
        <v>2.5</v>
      </c>
      <c r="N244">
        <v>2.2999999999999998</v>
      </c>
      <c r="O244">
        <v>16.5</v>
      </c>
      <c r="P244">
        <v>0.4</v>
      </c>
      <c r="Q244">
        <v>4.3</v>
      </c>
      <c r="R244">
        <v>29.9</v>
      </c>
      <c r="S244">
        <v>47.8</v>
      </c>
      <c r="T244">
        <v>82</v>
      </c>
      <c r="U244">
        <v>22.7</v>
      </c>
      <c r="V244">
        <v>37</v>
      </c>
      <c r="W244">
        <v>78.3</v>
      </c>
      <c r="X244">
        <v>18.7</v>
      </c>
      <c r="Y244">
        <v>6740</v>
      </c>
      <c r="Z244">
        <v>27.4</v>
      </c>
      <c r="AA244">
        <v>34096</v>
      </c>
      <c r="AB244">
        <v>59.6</v>
      </c>
      <c r="AC244">
        <v>19.100000000000001</v>
      </c>
      <c r="AD244">
        <v>188500</v>
      </c>
      <c r="AE244">
        <v>31725</v>
      </c>
      <c r="AF244">
        <v>2.95</v>
      </c>
      <c r="AG244">
        <v>23602</v>
      </c>
      <c r="AH244">
        <v>50408</v>
      </c>
      <c r="AI244">
        <v>16.7</v>
      </c>
      <c r="AJ244">
        <v>1696</v>
      </c>
      <c r="AK244">
        <v>19962</v>
      </c>
      <c r="AL244">
        <v>4.2</v>
      </c>
      <c r="AM244">
        <v>5193</v>
      </c>
      <c r="AN244">
        <v>6625</v>
      </c>
      <c r="AO244">
        <v>0</v>
      </c>
      <c r="AP244">
        <v>0</v>
      </c>
      <c r="AQ244">
        <v>0</v>
      </c>
      <c r="AR244">
        <v>0</v>
      </c>
      <c r="AS244">
        <v>0</v>
      </c>
      <c r="AT244">
        <v>28.2</v>
      </c>
      <c r="AU244">
        <v>494893</v>
      </c>
      <c r="AV244">
        <v>879004</v>
      </c>
      <c r="AW244">
        <v>1065391</v>
      </c>
      <c r="AX244">
        <v>11644</v>
      </c>
      <c r="AY244">
        <v>100653</v>
      </c>
      <c r="AZ244">
        <v>79</v>
      </c>
      <c r="BA244">
        <v>602.41</v>
      </c>
      <c r="BB244">
        <v>157.30000000000001</v>
      </c>
    </row>
    <row r="245" spans="1:54" x14ac:dyDescent="0.3">
      <c r="A245">
        <v>6103</v>
      </c>
      <c r="B245" t="s">
        <v>137</v>
      </c>
      <c r="C245" t="s">
        <v>132</v>
      </c>
      <c r="D245">
        <v>63067</v>
      </c>
      <c r="E245">
        <v>63461</v>
      </c>
      <c r="F245">
        <v>-0.6</v>
      </c>
      <c r="G245">
        <v>63463</v>
      </c>
      <c r="H245">
        <v>6.2</v>
      </c>
      <c r="I245">
        <v>24</v>
      </c>
      <c r="J245">
        <v>17.8</v>
      </c>
      <c r="K245">
        <v>50.2</v>
      </c>
      <c r="L245">
        <v>90.7</v>
      </c>
      <c r="M245">
        <v>1</v>
      </c>
      <c r="N245">
        <v>3.4</v>
      </c>
      <c r="O245">
        <v>1.4</v>
      </c>
      <c r="P245">
        <v>0.2</v>
      </c>
      <c r="Q245">
        <v>3.4</v>
      </c>
      <c r="R245">
        <v>24.1</v>
      </c>
      <c r="S245">
        <v>69.400000000000006</v>
      </c>
      <c r="T245">
        <v>81.599999999999994</v>
      </c>
      <c r="U245">
        <v>8.9</v>
      </c>
      <c r="V245">
        <v>18.8</v>
      </c>
      <c r="W245">
        <v>81.099999999999994</v>
      </c>
      <c r="X245">
        <v>13.5</v>
      </c>
      <c r="Y245">
        <v>5608</v>
      </c>
      <c r="Z245">
        <v>23.3</v>
      </c>
      <c r="AA245">
        <v>27239</v>
      </c>
      <c r="AB245">
        <v>67.5</v>
      </c>
      <c r="AC245">
        <v>9.4</v>
      </c>
      <c r="AD245">
        <v>177100</v>
      </c>
      <c r="AE245">
        <v>23374</v>
      </c>
      <c r="AF245">
        <v>2.66</v>
      </c>
      <c r="AG245">
        <v>20439</v>
      </c>
      <c r="AH245">
        <v>41924</v>
      </c>
      <c r="AI245">
        <v>19.7</v>
      </c>
      <c r="AJ245">
        <v>956</v>
      </c>
      <c r="AK245">
        <v>11381</v>
      </c>
      <c r="AL245">
        <v>2.6</v>
      </c>
      <c r="AM245">
        <v>3232</v>
      </c>
      <c r="AN245">
        <v>4272</v>
      </c>
      <c r="AO245">
        <v>0</v>
      </c>
      <c r="AP245">
        <v>0</v>
      </c>
      <c r="AQ245">
        <v>0</v>
      </c>
      <c r="AR245">
        <v>0</v>
      </c>
      <c r="AS245">
        <v>0</v>
      </c>
      <c r="AT245">
        <v>32</v>
      </c>
      <c r="AU245">
        <v>556745</v>
      </c>
      <c r="AV245">
        <v>0</v>
      </c>
      <c r="AW245">
        <v>735399</v>
      </c>
      <c r="AX245">
        <v>12103</v>
      </c>
      <c r="AY245">
        <v>56074</v>
      </c>
      <c r="AZ245">
        <v>78</v>
      </c>
      <c r="BA245">
        <v>2949.71</v>
      </c>
      <c r="BB245">
        <v>21.5</v>
      </c>
    </row>
    <row r="246" spans="1:54" x14ac:dyDescent="0.3">
      <c r="A246">
        <v>6105</v>
      </c>
      <c r="B246" t="s">
        <v>136</v>
      </c>
      <c r="C246" t="s">
        <v>132</v>
      </c>
      <c r="D246">
        <v>13170</v>
      </c>
      <c r="E246">
        <v>13786</v>
      </c>
      <c r="F246">
        <v>-4.5</v>
      </c>
      <c r="G246">
        <v>13786</v>
      </c>
      <c r="H246">
        <v>4.9000000000000004</v>
      </c>
      <c r="I246">
        <v>16.899999999999999</v>
      </c>
      <c r="J246">
        <v>24</v>
      </c>
      <c r="K246">
        <v>49</v>
      </c>
      <c r="L246">
        <v>87.9</v>
      </c>
      <c r="M246">
        <v>0.5</v>
      </c>
      <c r="N246">
        <v>5.3</v>
      </c>
      <c r="O246">
        <v>0.9</v>
      </c>
      <c r="P246">
        <v>0.2</v>
      </c>
      <c r="Q246">
        <v>5.2</v>
      </c>
      <c r="R246">
        <v>7.3</v>
      </c>
      <c r="S246">
        <v>82.6</v>
      </c>
      <c r="T246">
        <v>87.2</v>
      </c>
      <c r="U246">
        <v>3.4</v>
      </c>
      <c r="V246">
        <v>7.2</v>
      </c>
      <c r="W246">
        <v>91.3</v>
      </c>
      <c r="X246">
        <v>21.3</v>
      </c>
      <c r="Y246">
        <v>1648</v>
      </c>
      <c r="Z246">
        <v>18.3</v>
      </c>
      <c r="AA246">
        <v>8784</v>
      </c>
      <c r="AB246">
        <v>71.2</v>
      </c>
      <c r="AC246">
        <v>5</v>
      </c>
      <c r="AD246">
        <v>257400</v>
      </c>
      <c r="AE246">
        <v>5668</v>
      </c>
      <c r="AF246">
        <v>2.35</v>
      </c>
      <c r="AG246">
        <v>22905</v>
      </c>
      <c r="AH246">
        <v>36890</v>
      </c>
      <c r="AI246">
        <v>19.2</v>
      </c>
      <c r="AJ246">
        <v>253</v>
      </c>
      <c r="AK246">
        <v>1477</v>
      </c>
      <c r="AL246">
        <v>6.1</v>
      </c>
      <c r="AM246">
        <v>970</v>
      </c>
      <c r="AN246">
        <v>1481</v>
      </c>
      <c r="AO246">
        <v>0</v>
      </c>
      <c r="AP246">
        <v>0</v>
      </c>
      <c r="AQ246">
        <v>0</v>
      </c>
      <c r="AR246">
        <v>0</v>
      </c>
      <c r="AS246">
        <v>0</v>
      </c>
      <c r="AT246">
        <v>0</v>
      </c>
      <c r="AU246">
        <v>0</v>
      </c>
      <c r="AV246">
        <v>0</v>
      </c>
      <c r="AW246">
        <v>69188</v>
      </c>
      <c r="AX246">
        <v>4966</v>
      </c>
      <c r="AY246">
        <v>14624</v>
      </c>
      <c r="AZ246">
        <v>30</v>
      </c>
      <c r="BA246">
        <v>3179.25</v>
      </c>
      <c r="BB246">
        <v>4.3</v>
      </c>
    </row>
    <row r="247" spans="1:54" x14ac:dyDescent="0.3">
      <c r="A247">
        <v>6107</v>
      </c>
      <c r="B247" t="s">
        <v>135</v>
      </c>
      <c r="C247" t="s">
        <v>132</v>
      </c>
      <c r="D247">
        <v>458198</v>
      </c>
      <c r="E247">
        <v>442182</v>
      </c>
      <c r="F247">
        <v>3.6</v>
      </c>
      <c r="G247">
        <v>442179</v>
      </c>
      <c r="H247">
        <v>8.9</v>
      </c>
      <c r="I247">
        <v>31.6</v>
      </c>
      <c r="J247">
        <v>10.4</v>
      </c>
      <c r="K247">
        <v>49.9</v>
      </c>
      <c r="L247">
        <v>88.3</v>
      </c>
      <c r="M247">
        <v>2.2000000000000002</v>
      </c>
      <c r="N247">
        <v>2.8</v>
      </c>
      <c r="O247">
        <v>4</v>
      </c>
      <c r="P247">
        <v>0.2</v>
      </c>
      <c r="Q247">
        <v>2.4</v>
      </c>
      <c r="R247">
        <v>62.9</v>
      </c>
      <c r="S247">
        <v>30.3</v>
      </c>
      <c r="T247">
        <v>84.9</v>
      </c>
      <c r="U247">
        <v>22.8</v>
      </c>
      <c r="V247">
        <v>49.2</v>
      </c>
      <c r="W247">
        <v>68</v>
      </c>
      <c r="X247">
        <v>13.3</v>
      </c>
      <c r="Y247">
        <v>18289</v>
      </c>
      <c r="Z247">
        <v>21.3</v>
      </c>
      <c r="AA247">
        <v>145503</v>
      </c>
      <c r="AB247">
        <v>57.5</v>
      </c>
      <c r="AC247">
        <v>14.4</v>
      </c>
      <c r="AD247">
        <v>163100</v>
      </c>
      <c r="AE247">
        <v>131642</v>
      </c>
      <c r="AF247">
        <v>3.35</v>
      </c>
      <c r="AG247">
        <v>17894</v>
      </c>
      <c r="AH247">
        <v>42708</v>
      </c>
      <c r="AI247">
        <v>26.2</v>
      </c>
      <c r="AJ247">
        <v>6142</v>
      </c>
      <c r="AK247">
        <v>88795</v>
      </c>
      <c r="AL247">
        <v>2</v>
      </c>
      <c r="AM247">
        <v>19668</v>
      </c>
      <c r="AN247">
        <v>24881</v>
      </c>
      <c r="AO247">
        <v>1.4</v>
      </c>
      <c r="AP247">
        <v>1.9</v>
      </c>
      <c r="AQ247">
        <v>0</v>
      </c>
      <c r="AR247">
        <v>0</v>
      </c>
      <c r="AS247">
        <v>26.1</v>
      </c>
      <c r="AT247">
        <v>27.2</v>
      </c>
      <c r="AU247">
        <v>5015960</v>
      </c>
      <c r="AV247">
        <v>0</v>
      </c>
      <c r="AW247">
        <v>3900853</v>
      </c>
      <c r="AX247">
        <v>9373</v>
      </c>
      <c r="AY247">
        <v>379422</v>
      </c>
      <c r="AZ247">
        <v>1092</v>
      </c>
      <c r="BA247">
        <v>4824.22</v>
      </c>
      <c r="BB247">
        <v>91.7</v>
      </c>
    </row>
    <row r="248" spans="1:54" x14ac:dyDescent="0.3">
      <c r="A248">
        <v>6109</v>
      </c>
      <c r="B248" t="s">
        <v>134</v>
      </c>
      <c r="C248" t="s">
        <v>132</v>
      </c>
      <c r="D248">
        <v>53831</v>
      </c>
      <c r="E248">
        <v>55365</v>
      </c>
      <c r="F248">
        <v>-2.8</v>
      </c>
      <c r="G248">
        <v>55365</v>
      </c>
      <c r="H248">
        <v>4.2</v>
      </c>
      <c r="I248">
        <v>16.8</v>
      </c>
      <c r="J248">
        <v>23.5</v>
      </c>
      <c r="K248">
        <v>47.8</v>
      </c>
      <c r="L248">
        <v>90.8</v>
      </c>
      <c r="M248">
        <v>2.1</v>
      </c>
      <c r="N248">
        <v>2.2000000000000002</v>
      </c>
      <c r="O248">
        <v>1.3</v>
      </c>
      <c r="P248">
        <v>0.2</v>
      </c>
      <c r="Q248">
        <v>3.3</v>
      </c>
      <c r="R248">
        <v>11.5</v>
      </c>
      <c r="S248">
        <v>81.099999999999994</v>
      </c>
      <c r="T248">
        <v>84.8</v>
      </c>
      <c r="U248">
        <v>4.8</v>
      </c>
      <c r="V248">
        <v>7.6</v>
      </c>
      <c r="W248">
        <v>89.1</v>
      </c>
      <c r="X248">
        <v>19.5</v>
      </c>
      <c r="Y248">
        <v>5375</v>
      </c>
      <c r="Z248">
        <v>25.1</v>
      </c>
      <c r="AA248">
        <v>31361</v>
      </c>
      <c r="AB248">
        <v>69.900000000000006</v>
      </c>
      <c r="AC248">
        <v>8.4</v>
      </c>
      <c r="AD248">
        <v>269400</v>
      </c>
      <c r="AE248">
        <v>22025</v>
      </c>
      <c r="AF248">
        <v>2.31</v>
      </c>
      <c r="AG248">
        <v>25943</v>
      </c>
      <c r="AH248">
        <v>48426</v>
      </c>
      <c r="AI248">
        <v>14.5</v>
      </c>
      <c r="AJ248">
        <v>1289</v>
      </c>
      <c r="AK248">
        <v>12223</v>
      </c>
      <c r="AL248">
        <v>2.4</v>
      </c>
      <c r="AM248">
        <v>4033</v>
      </c>
      <c r="AN248">
        <v>5706</v>
      </c>
      <c r="AO248">
        <v>0</v>
      </c>
      <c r="AP248">
        <v>0</v>
      </c>
      <c r="AQ248">
        <v>0</v>
      </c>
      <c r="AR248">
        <v>0</v>
      </c>
      <c r="AS248">
        <v>0</v>
      </c>
      <c r="AT248">
        <v>0</v>
      </c>
      <c r="AU248">
        <v>222524</v>
      </c>
      <c r="AV248">
        <v>0</v>
      </c>
      <c r="AW248">
        <v>582426</v>
      </c>
      <c r="AX248">
        <v>10460</v>
      </c>
      <c r="AY248">
        <v>86532</v>
      </c>
      <c r="AZ248">
        <v>55</v>
      </c>
      <c r="BA248">
        <v>2220.88</v>
      </c>
      <c r="BB248">
        <v>24.9</v>
      </c>
    </row>
    <row r="249" spans="1:54" x14ac:dyDescent="0.3">
      <c r="A249">
        <v>6111</v>
      </c>
      <c r="B249" t="s">
        <v>133</v>
      </c>
      <c r="C249" t="s">
        <v>132</v>
      </c>
      <c r="D249">
        <v>846178</v>
      </c>
      <c r="E249">
        <v>823420</v>
      </c>
      <c r="F249">
        <v>2.8</v>
      </c>
      <c r="G249">
        <v>823318</v>
      </c>
      <c r="H249">
        <v>6.4</v>
      </c>
      <c r="I249">
        <v>24.2</v>
      </c>
      <c r="J249">
        <v>13.6</v>
      </c>
      <c r="K249">
        <v>50.5</v>
      </c>
      <c r="L249">
        <v>84.8</v>
      </c>
      <c r="M249">
        <v>2.2000000000000002</v>
      </c>
      <c r="N249">
        <v>1.9</v>
      </c>
      <c r="O249">
        <v>7.5</v>
      </c>
      <c r="P249">
        <v>0.3</v>
      </c>
      <c r="Q249">
        <v>3.3</v>
      </c>
      <c r="R249">
        <v>42</v>
      </c>
      <c r="S249">
        <v>46.6</v>
      </c>
      <c r="T249">
        <v>86.5</v>
      </c>
      <c r="U249">
        <v>22.8</v>
      </c>
      <c r="V249">
        <v>37.799999999999997</v>
      </c>
      <c r="W249">
        <v>82.8</v>
      </c>
      <c r="X249">
        <v>31.4</v>
      </c>
      <c r="Y249">
        <v>47834</v>
      </c>
      <c r="Z249">
        <v>24.6</v>
      </c>
      <c r="AA249">
        <v>284504</v>
      </c>
      <c r="AB249">
        <v>64.900000000000006</v>
      </c>
      <c r="AC249">
        <v>21.1</v>
      </c>
      <c r="AD249">
        <v>442200</v>
      </c>
      <c r="AE249">
        <v>267076</v>
      </c>
      <c r="AF249">
        <v>3.06</v>
      </c>
      <c r="AG249">
        <v>32930</v>
      </c>
      <c r="AH249">
        <v>76544</v>
      </c>
      <c r="AI249">
        <v>11.1</v>
      </c>
      <c r="AJ249">
        <v>20089</v>
      </c>
      <c r="AK249">
        <v>247116</v>
      </c>
      <c r="AL249">
        <v>2.6</v>
      </c>
      <c r="AM249">
        <v>64224</v>
      </c>
      <c r="AN249">
        <v>80179</v>
      </c>
      <c r="AO249">
        <v>1.3</v>
      </c>
      <c r="AP249">
        <v>1.6</v>
      </c>
      <c r="AQ249">
        <v>7</v>
      </c>
      <c r="AR249">
        <v>0</v>
      </c>
      <c r="AS249">
        <v>15</v>
      </c>
      <c r="AT249">
        <v>28.8</v>
      </c>
      <c r="AU249">
        <v>8769037</v>
      </c>
      <c r="AV249">
        <v>0</v>
      </c>
      <c r="AW249">
        <v>11083611</v>
      </c>
      <c r="AX249">
        <v>14036</v>
      </c>
      <c r="AY249">
        <v>1478160</v>
      </c>
      <c r="AZ249">
        <v>1314</v>
      </c>
      <c r="BA249">
        <v>1843.13</v>
      </c>
      <c r="BB249">
        <v>446.7</v>
      </c>
    </row>
    <row r="250" spans="1:54" x14ac:dyDescent="0.3">
      <c r="A250">
        <v>6113</v>
      </c>
      <c r="B250" t="s">
        <v>131</v>
      </c>
      <c r="C250" t="s">
        <v>132</v>
      </c>
      <c r="D250">
        <v>207590</v>
      </c>
      <c r="E250">
        <v>200850</v>
      </c>
      <c r="F250">
        <v>3.4</v>
      </c>
      <c r="G250">
        <v>200849</v>
      </c>
      <c r="H250">
        <v>5.8</v>
      </c>
      <c r="I250">
        <v>21.7</v>
      </c>
      <c r="J250">
        <v>11.5</v>
      </c>
      <c r="K250">
        <v>51.3</v>
      </c>
      <c r="L250">
        <v>75.900000000000006</v>
      </c>
      <c r="M250">
        <v>3</v>
      </c>
      <c r="N250">
        <v>1.8</v>
      </c>
      <c r="O250">
        <v>13.8</v>
      </c>
      <c r="P250">
        <v>0.6</v>
      </c>
      <c r="Q250">
        <v>5</v>
      </c>
      <c r="R250">
        <v>31.5</v>
      </c>
      <c r="S250">
        <v>48.3</v>
      </c>
      <c r="T250">
        <v>76</v>
      </c>
      <c r="U250">
        <v>21.7</v>
      </c>
      <c r="V250">
        <v>34.700000000000003</v>
      </c>
      <c r="W250">
        <v>84.3</v>
      </c>
      <c r="X250">
        <v>37.9</v>
      </c>
      <c r="Y250">
        <v>10321</v>
      </c>
      <c r="Z250">
        <v>21.6</v>
      </c>
      <c r="AA250">
        <v>76720</v>
      </c>
      <c r="AB250">
        <v>52.9</v>
      </c>
      <c r="AC250">
        <v>30.6</v>
      </c>
      <c r="AD250">
        <v>314300</v>
      </c>
      <c r="AE250">
        <v>70347</v>
      </c>
      <c r="AF250">
        <v>2.76</v>
      </c>
      <c r="AG250">
        <v>27730</v>
      </c>
      <c r="AH250">
        <v>55918</v>
      </c>
      <c r="AI250">
        <v>19.100000000000001</v>
      </c>
      <c r="AJ250">
        <v>3878</v>
      </c>
      <c r="AK250">
        <v>60719</v>
      </c>
      <c r="AL250">
        <v>1.4</v>
      </c>
      <c r="AM250">
        <v>11858</v>
      </c>
      <c r="AN250">
        <v>14782</v>
      </c>
      <c r="AO250">
        <v>0</v>
      </c>
      <c r="AP250">
        <v>0</v>
      </c>
      <c r="AQ250">
        <v>10.5</v>
      </c>
      <c r="AR250">
        <v>0</v>
      </c>
      <c r="AS250">
        <v>11.2</v>
      </c>
      <c r="AT250">
        <v>29.9</v>
      </c>
      <c r="AU250">
        <v>1853300</v>
      </c>
      <c r="AV250">
        <v>6483616</v>
      </c>
      <c r="AW250">
        <v>1765735</v>
      </c>
      <c r="AX250">
        <v>9106</v>
      </c>
      <c r="AY250">
        <v>840344</v>
      </c>
      <c r="AZ250">
        <v>218</v>
      </c>
      <c r="BA250">
        <v>1014.69</v>
      </c>
      <c r="BB250">
        <v>197.9</v>
      </c>
    </row>
    <row r="251" spans="1:54" x14ac:dyDescent="0.3">
      <c r="A251">
        <v>6115</v>
      </c>
      <c r="B251" t="s">
        <v>1182</v>
      </c>
      <c r="C251" t="s">
        <v>132</v>
      </c>
      <c r="D251">
        <v>73966</v>
      </c>
      <c r="E251">
        <v>72155</v>
      </c>
      <c r="F251">
        <v>2.5</v>
      </c>
      <c r="G251">
        <v>72155</v>
      </c>
      <c r="H251">
        <v>8.1</v>
      </c>
      <c r="I251">
        <v>27.8</v>
      </c>
      <c r="J251">
        <v>11.4</v>
      </c>
      <c r="K251">
        <v>49.2</v>
      </c>
      <c r="L251">
        <v>79.400000000000006</v>
      </c>
      <c r="M251">
        <v>4</v>
      </c>
      <c r="N251">
        <v>3</v>
      </c>
      <c r="O251">
        <v>7.3</v>
      </c>
      <c r="P251">
        <v>0.5</v>
      </c>
      <c r="Q251">
        <v>5.9</v>
      </c>
      <c r="R251">
        <v>27.2</v>
      </c>
      <c r="S251">
        <v>56.6</v>
      </c>
      <c r="T251">
        <v>76.3</v>
      </c>
      <c r="U251">
        <v>12.3</v>
      </c>
      <c r="V251">
        <v>24.7</v>
      </c>
      <c r="W251">
        <v>79</v>
      </c>
      <c r="X251">
        <v>13.7</v>
      </c>
      <c r="Y251">
        <v>6420</v>
      </c>
      <c r="Z251">
        <v>29.5</v>
      </c>
      <c r="AA251">
        <v>28015</v>
      </c>
      <c r="AB251">
        <v>59.1</v>
      </c>
      <c r="AC251">
        <v>18.5</v>
      </c>
      <c r="AD251">
        <v>171000</v>
      </c>
      <c r="AE251">
        <v>24300</v>
      </c>
      <c r="AF251">
        <v>2.93</v>
      </c>
      <c r="AG251">
        <v>19244</v>
      </c>
      <c r="AH251">
        <v>44902</v>
      </c>
      <c r="AI251">
        <v>21.6</v>
      </c>
      <c r="AJ251">
        <v>820</v>
      </c>
      <c r="AK251">
        <v>9130</v>
      </c>
      <c r="AL251">
        <v>4.9000000000000004</v>
      </c>
      <c r="AM251">
        <v>3141</v>
      </c>
      <c r="AN251">
        <v>4111</v>
      </c>
      <c r="AO251">
        <v>0</v>
      </c>
      <c r="AP251">
        <v>0</v>
      </c>
      <c r="AQ251">
        <v>0</v>
      </c>
      <c r="AR251">
        <v>0</v>
      </c>
      <c r="AS251">
        <v>11</v>
      </c>
      <c r="AT251">
        <v>41.6</v>
      </c>
      <c r="AU251">
        <v>169975</v>
      </c>
      <c r="AV251">
        <v>0</v>
      </c>
      <c r="AW251">
        <v>423597</v>
      </c>
      <c r="AX251">
        <v>5908</v>
      </c>
      <c r="AY251">
        <v>52440</v>
      </c>
      <c r="AZ251">
        <v>201</v>
      </c>
      <c r="BA251">
        <v>631.84</v>
      </c>
      <c r="BB251">
        <v>114.2</v>
      </c>
    </row>
    <row r="252" spans="1:54" x14ac:dyDescent="0.3">
      <c r="A252">
        <v>8000</v>
      </c>
      <c r="B252" t="s">
        <v>783</v>
      </c>
      <c r="D252">
        <v>5355866</v>
      </c>
      <c r="E252">
        <v>5029324</v>
      </c>
      <c r="F252">
        <v>6.5</v>
      </c>
      <c r="G252">
        <v>5029196</v>
      </c>
      <c r="H252">
        <v>6.3</v>
      </c>
      <c r="I252">
        <v>23.3</v>
      </c>
      <c r="J252">
        <v>12.7</v>
      </c>
      <c r="K252">
        <v>49.8</v>
      </c>
      <c r="L252">
        <v>87.7</v>
      </c>
      <c r="M252">
        <v>4.5</v>
      </c>
      <c r="N252">
        <v>1.6</v>
      </c>
      <c r="O252">
        <v>3.1</v>
      </c>
      <c r="P252">
        <v>0.2</v>
      </c>
      <c r="Q252">
        <v>2.9</v>
      </c>
      <c r="R252">
        <v>21.2</v>
      </c>
      <c r="S252">
        <v>69</v>
      </c>
      <c r="T252">
        <v>80.7</v>
      </c>
      <c r="U252">
        <v>9.6999999999999993</v>
      </c>
      <c r="V252">
        <v>16.8</v>
      </c>
      <c r="W252">
        <v>90.2</v>
      </c>
      <c r="X252">
        <v>37</v>
      </c>
      <c r="Y252">
        <v>399458</v>
      </c>
      <c r="Z252">
        <v>24.5</v>
      </c>
      <c r="AA252">
        <v>2276184</v>
      </c>
      <c r="AB252">
        <v>65.400000000000006</v>
      </c>
      <c r="AC252">
        <v>25.9</v>
      </c>
      <c r="AD252">
        <v>236200</v>
      </c>
      <c r="AE252">
        <v>1977591</v>
      </c>
      <c r="AF252">
        <v>2.5299999999999998</v>
      </c>
      <c r="AG252">
        <v>31109</v>
      </c>
      <c r="AH252">
        <v>58433</v>
      </c>
      <c r="AI252">
        <v>13.2</v>
      </c>
      <c r="AJ252">
        <v>154875</v>
      </c>
      <c r="AK252">
        <v>2090975</v>
      </c>
      <c r="AL252">
        <v>2.7</v>
      </c>
      <c r="AM252">
        <v>447586</v>
      </c>
      <c r="AN252">
        <v>547770</v>
      </c>
      <c r="AO252">
        <v>1.7</v>
      </c>
      <c r="AP252">
        <v>0.8</v>
      </c>
      <c r="AQ252">
        <v>2.6</v>
      </c>
      <c r="AR252">
        <v>0.1</v>
      </c>
      <c r="AS252">
        <v>6.2</v>
      </c>
      <c r="AT252">
        <v>29.2</v>
      </c>
      <c r="AU252">
        <v>46331953</v>
      </c>
      <c r="AV252">
        <v>53598986</v>
      </c>
      <c r="AW252">
        <v>65896788</v>
      </c>
      <c r="AX252">
        <v>13609</v>
      </c>
      <c r="AY252">
        <v>11440395</v>
      </c>
      <c r="AZ252">
        <v>28686</v>
      </c>
      <c r="BA252">
        <v>103641.89</v>
      </c>
      <c r="BB252">
        <v>48.5</v>
      </c>
    </row>
    <row r="253" spans="1:54" x14ac:dyDescent="0.3">
      <c r="A253">
        <v>8001</v>
      </c>
      <c r="B253" t="s">
        <v>243</v>
      </c>
      <c r="C253" t="s">
        <v>189</v>
      </c>
      <c r="D253">
        <v>480718</v>
      </c>
      <c r="E253">
        <v>441687</v>
      </c>
      <c r="F253">
        <v>8.8000000000000007</v>
      </c>
      <c r="G253">
        <v>441603</v>
      </c>
      <c r="H253">
        <v>7.6</v>
      </c>
      <c r="I253">
        <v>27.7</v>
      </c>
      <c r="J253">
        <v>9.6</v>
      </c>
      <c r="K253">
        <v>49.6</v>
      </c>
      <c r="L253">
        <v>87</v>
      </c>
      <c r="M253">
        <v>3.7</v>
      </c>
      <c r="N253">
        <v>2.1</v>
      </c>
      <c r="O253">
        <v>4.0999999999999996</v>
      </c>
      <c r="P253">
        <v>0.2</v>
      </c>
      <c r="Q253">
        <v>2.9</v>
      </c>
      <c r="R253">
        <v>38.799999999999997</v>
      </c>
      <c r="S253">
        <v>51.9</v>
      </c>
      <c r="T253">
        <v>82.4</v>
      </c>
      <c r="U253">
        <v>14.9</v>
      </c>
      <c r="V253">
        <v>28.4</v>
      </c>
      <c r="W253">
        <v>81.400000000000006</v>
      </c>
      <c r="X253">
        <v>20.9</v>
      </c>
      <c r="Y253">
        <v>27662</v>
      </c>
      <c r="Z253">
        <v>28.4</v>
      </c>
      <c r="AA253">
        <v>166243</v>
      </c>
      <c r="AB253">
        <v>65.599999999999994</v>
      </c>
      <c r="AC253">
        <v>23.9</v>
      </c>
      <c r="AD253">
        <v>186600</v>
      </c>
      <c r="AE253">
        <v>152803</v>
      </c>
      <c r="AF253">
        <v>2.93</v>
      </c>
      <c r="AG253">
        <v>24195</v>
      </c>
      <c r="AH253">
        <v>56270</v>
      </c>
      <c r="AI253">
        <v>14.2</v>
      </c>
      <c r="AJ253">
        <v>8559</v>
      </c>
      <c r="AK253">
        <v>137849</v>
      </c>
      <c r="AL253">
        <v>3</v>
      </c>
      <c r="AM253">
        <v>28546</v>
      </c>
      <c r="AN253">
        <v>32777</v>
      </c>
      <c r="AO253">
        <v>1.6</v>
      </c>
      <c r="AP253">
        <v>0</v>
      </c>
      <c r="AQ253">
        <v>3.8</v>
      </c>
      <c r="AR253">
        <v>0</v>
      </c>
      <c r="AS253">
        <v>14</v>
      </c>
      <c r="AT253">
        <v>29.8</v>
      </c>
      <c r="AU253">
        <v>6161531</v>
      </c>
      <c r="AV253">
        <v>11193392</v>
      </c>
      <c r="AW253">
        <v>4848908</v>
      </c>
      <c r="AX253">
        <v>11556</v>
      </c>
      <c r="AY253">
        <v>578044</v>
      </c>
      <c r="AZ253">
        <v>1115</v>
      </c>
      <c r="BA253">
        <v>1167.6500000000001</v>
      </c>
      <c r="BB253">
        <v>378.2</v>
      </c>
    </row>
    <row r="254" spans="1:54" x14ac:dyDescent="0.3">
      <c r="A254">
        <v>8003</v>
      </c>
      <c r="B254" t="s">
        <v>242</v>
      </c>
      <c r="C254" t="s">
        <v>189</v>
      </c>
      <c r="D254">
        <v>16177</v>
      </c>
      <c r="E254">
        <v>15445</v>
      </c>
      <c r="F254">
        <v>4.7</v>
      </c>
      <c r="G254">
        <v>15445</v>
      </c>
      <c r="H254">
        <v>7.7</v>
      </c>
      <c r="I254">
        <v>23.9</v>
      </c>
      <c r="J254">
        <v>12.6</v>
      </c>
      <c r="K254">
        <v>49.6</v>
      </c>
      <c r="L254">
        <v>87.8</v>
      </c>
      <c r="M254">
        <v>1.9</v>
      </c>
      <c r="N254">
        <v>5.5</v>
      </c>
      <c r="O254">
        <v>1.6</v>
      </c>
      <c r="P254">
        <v>0.3</v>
      </c>
      <c r="Q254">
        <v>3</v>
      </c>
      <c r="R254">
        <v>45.5</v>
      </c>
      <c r="S254">
        <v>49.5</v>
      </c>
      <c r="T254">
        <v>78.599999999999994</v>
      </c>
      <c r="U254">
        <v>6.7</v>
      </c>
      <c r="V254">
        <v>22.6</v>
      </c>
      <c r="W254">
        <v>84.7</v>
      </c>
      <c r="X254">
        <v>24.2</v>
      </c>
      <c r="Y254">
        <v>1121</v>
      </c>
      <c r="Z254">
        <v>15</v>
      </c>
      <c r="AA254">
        <v>6684</v>
      </c>
      <c r="AB254">
        <v>61.5</v>
      </c>
      <c r="AC254">
        <v>17.5</v>
      </c>
      <c r="AD254">
        <v>137300</v>
      </c>
      <c r="AE254">
        <v>5891</v>
      </c>
      <c r="AF254">
        <v>2.5099999999999998</v>
      </c>
      <c r="AG254">
        <v>19487</v>
      </c>
      <c r="AH254">
        <v>34520</v>
      </c>
      <c r="AI254">
        <v>26.5</v>
      </c>
      <c r="AJ254">
        <v>475</v>
      </c>
      <c r="AK254">
        <v>5383</v>
      </c>
      <c r="AL254">
        <v>-2.7</v>
      </c>
      <c r="AM254">
        <v>1096</v>
      </c>
      <c r="AN254">
        <v>1341</v>
      </c>
      <c r="AO254">
        <v>0</v>
      </c>
      <c r="AP254">
        <v>0</v>
      </c>
      <c r="AQ254">
        <v>0</v>
      </c>
      <c r="AR254">
        <v>0</v>
      </c>
      <c r="AS254">
        <v>19.399999999999999</v>
      </c>
      <c r="AT254">
        <v>25.4</v>
      </c>
      <c r="AU254">
        <v>0</v>
      </c>
      <c r="AV254">
        <v>85315</v>
      </c>
      <c r="AW254">
        <v>262997</v>
      </c>
      <c r="AX254">
        <v>17193</v>
      </c>
      <c r="AY254">
        <v>30297</v>
      </c>
      <c r="AZ254">
        <v>52</v>
      </c>
      <c r="BA254">
        <v>722.64</v>
      </c>
      <c r="BB254">
        <v>21.4</v>
      </c>
    </row>
    <row r="255" spans="1:54" x14ac:dyDescent="0.3">
      <c r="A255">
        <v>8005</v>
      </c>
      <c r="B255" t="s">
        <v>241</v>
      </c>
      <c r="C255" t="s">
        <v>189</v>
      </c>
      <c r="D255">
        <v>618821</v>
      </c>
      <c r="E255">
        <v>572158</v>
      </c>
      <c r="F255">
        <v>8.1999999999999993</v>
      </c>
      <c r="G255">
        <v>572003</v>
      </c>
      <c r="H255">
        <v>6.5</v>
      </c>
      <c r="I255">
        <v>24.5</v>
      </c>
      <c r="J255">
        <v>11.9</v>
      </c>
      <c r="K255">
        <v>50.7</v>
      </c>
      <c r="L255">
        <v>78.3</v>
      </c>
      <c r="M255">
        <v>10.9</v>
      </c>
      <c r="N255">
        <v>1.1000000000000001</v>
      </c>
      <c r="O255">
        <v>5.6</v>
      </c>
      <c r="P255">
        <v>0.2</v>
      </c>
      <c r="Q255">
        <v>3.7</v>
      </c>
      <c r="R255">
        <v>18.8</v>
      </c>
      <c r="S255">
        <v>62.1</v>
      </c>
      <c r="T255">
        <v>80.599999999999994</v>
      </c>
      <c r="U255">
        <v>14.9</v>
      </c>
      <c r="V255">
        <v>22.1</v>
      </c>
      <c r="W255">
        <v>91.4</v>
      </c>
      <c r="X255">
        <v>38.799999999999997</v>
      </c>
      <c r="Y255">
        <v>42954</v>
      </c>
      <c r="Z255">
        <v>26.9</v>
      </c>
      <c r="AA255">
        <v>243745</v>
      </c>
      <c r="AB255">
        <v>62.7</v>
      </c>
      <c r="AC255">
        <v>34.4</v>
      </c>
      <c r="AD255">
        <v>230700</v>
      </c>
      <c r="AE255">
        <v>225552</v>
      </c>
      <c r="AF255">
        <v>2.58</v>
      </c>
      <c r="AG255">
        <v>32595</v>
      </c>
      <c r="AH255">
        <v>60651</v>
      </c>
      <c r="AI255">
        <v>12.1</v>
      </c>
      <c r="AJ255">
        <v>17284</v>
      </c>
      <c r="AK255">
        <v>259423</v>
      </c>
      <c r="AL255">
        <v>5.3</v>
      </c>
      <c r="AM255">
        <v>50623</v>
      </c>
      <c r="AN255">
        <v>61951</v>
      </c>
      <c r="AO255">
        <v>4.0999999999999996</v>
      </c>
      <c r="AP255">
        <v>0.8</v>
      </c>
      <c r="AQ255">
        <v>5.2</v>
      </c>
      <c r="AR255">
        <v>0.1</v>
      </c>
      <c r="AS255">
        <v>6.2</v>
      </c>
      <c r="AT255">
        <v>28.4</v>
      </c>
      <c r="AU255">
        <v>2042979</v>
      </c>
      <c r="AV255">
        <v>5774128</v>
      </c>
      <c r="AW255">
        <v>9931962</v>
      </c>
      <c r="AX255">
        <v>18277</v>
      </c>
      <c r="AY255">
        <v>1008531</v>
      </c>
      <c r="AZ255">
        <v>1897</v>
      </c>
      <c r="BA255">
        <v>798.1</v>
      </c>
      <c r="BB255">
        <v>716.7</v>
      </c>
    </row>
    <row r="256" spans="1:54" x14ac:dyDescent="0.3">
      <c r="A256">
        <v>8007</v>
      </c>
      <c r="B256" t="s">
        <v>240</v>
      </c>
      <c r="C256" t="s">
        <v>189</v>
      </c>
      <c r="D256">
        <v>12244</v>
      </c>
      <c r="E256">
        <v>12084</v>
      </c>
      <c r="F256">
        <v>1.3</v>
      </c>
      <c r="G256">
        <v>12084</v>
      </c>
      <c r="H256">
        <v>4.9000000000000004</v>
      </c>
      <c r="I256">
        <v>18.3</v>
      </c>
      <c r="J256">
        <v>22.9</v>
      </c>
      <c r="K256">
        <v>49.9</v>
      </c>
      <c r="L256">
        <v>92.7</v>
      </c>
      <c r="M256">
        <v>0.5</v>
      </c>
      <c r="N256">
        <v>3.3</v>
      </c>
      <c r="O256">
        <v>1.1000000000000001</v>
      </c>
      <c r="P256">
        <v>0.1</v>
      </c>
      <c r="Q256">
        <v>2.4</v>
      </c>
      <c r="R256">
        <v>18.600000000000001</v>
      </c>
      <c r="S256">
        <v>76.900000000000006</v>
      </c>
      <c r="T256">
        <v>87.7</v>
      </c>
      <c r="U256">
        <v>3.3</v>
      </c>
      <c r="V256">
        <v>10.7</v>
      </c>
      <c r="W256">
        <v>91.7</v>
      </c>
      <c r="X256">
        <v>32.9</v>
      </c>
      <c r="Y256">
        <v>1162</v>
      </c>
      <c r="Z256">
        <v>19.600000000000001</v>
      </c>
      <c r="AA256">
        <v>8943</v>
      </c>
      <c r="AB256">
        <v>73.7</v>
      </c>
      <c r="AC256">
        <v>12.6</v>
      </c>
      <c r="AD256">
        <v>279700</v>
      </c>
      <c r="AE256">
        <v>4881</v>
      </c>
      <c r="AF256">
        <v>2.4500000000000002</v>
      </c>
      <c r="AG256">
        <v>29793</v>
      </c>
      <c r="AH256">
        <v>48933</v>
      </c>
      <c r="AI256">
        <v>9.6999999999999993</v>
      </c>
      <c r="AJ256">
        <v>490</v>
      </c>
      <c r="AK256">
        <v>2965</v>
      </c>
      <c r="AL256">
        <v>8.1</v>
      </c>
      <c r="AM256">
        <v>1892</v>
      </c>
      <c r="AN256">
        <v>2521</v>
      </c>
      <c r="AO256">
        <v>0</v>
      </c>
      <c r="AP256">
        <v>0</v>
      </c>
      <c r="AQ256">
        <v>0</v>
      </c>
      <c r="AR256">
        <v>0</v>
      </c>
      <c r="AS256">
        <v>0</v>
      </c>
      <c r="AT256">
        <v>17.399999999999999</v>
      </c>
      <c r="AU256">
        <v>0</v>
      </c>
      <c r="AV256">
        <v>8772</v>
      </c>
      <c r="AW256">
        <v>142696</v>
      </c>
      <c r="AX256">
        <v>11435</v>
      </c>
      <c r="AY256">
        <v>33162</v>
      </c>
      <c r="AZ256">
        <v>75</v>
      </c>
      <c r="BA256">
        <v>1350.18</v>
      </c>
      <c r="BB256">
        <v>8.9</v>
      </c>
    </row>
    <row r="257" spans="1:54" x14ac:dyDescent="0.3">
      <c r="A257">
        <v>8009</v>
      </c>
      <c r="B257" t="s">
        <v>239</v>
      </c>
      <c r="C257" t="s">
        <v>189</v>
      </c>
      <c r="D257">
        <v>3645</v>
      </c>
      <c r="E257">
        <v>3788</v>
      </c>
      <c r="F257">
        <v>-3.8</v>
      </c>
      <c r="G257">
        <v>3788</v>
      </c>
      <c r="H257">
        <v>6.6</v>
      </c>
      <c r="I257">
        <v>21.3</v>
      </c>
      <c r="J257">
        <v>25.7</v>
      </c>
      <c r="K257">
        <v>50.1</v>
      </c>
      <c r="L257">
        <v>94.4</v>
      </c>
      <c r="M257">
        <v>1.1000000000000001</v>
      </c>
      <c r="N257">
        <v>2</v>
      </c>
      <c r="O257">
        <v>0.4</v>
      </c>
      <c r="P257">
        <v>0</v>
      </c>
      <c r="Q257">
        <v>2.1</v>
      </c>
      <c r="R257">
        <v>10.5</v>
      </c>
      <c r="S257">
        <v>85.5</v>
      </c>
      <c r="T257">
        <v>88.9</v>
      </c>
      <c r="U257">
        <v>2.8</v>
      </c>
      <c r="V257">
        <v>5.2</v>
      </c>
      <c r="W257">
        <v>87.3</v>
      </c>
      <c r="X257">
        <v>17.2</v>
      </c>
      <c r="Y257">
        <v>330</v>
      </c>
      <c r="Z257">
        <v>12.6</v>
      </c>
      <c r="AA257">
        <v>2232</v>
      </c>
      <c r="AB257">
        <v>74.400000000000006</v>
      </c>
      <c r="AC257">
        <v>4.0999999999999996</v>
      </c>
      <c r="AD257">
        <v>73500</v>
      </c>
      <c r="AE257">
        <v>1651</v>
      </c>
      <c r="AF257">
        <v>2.2000000000000002</v>
      </c>
      <c r="AG257">
        <v>22318</v>
      </c>
      <c r="AH257">
        <v>38829</v>
      </c>
      <c r="AI257">
        <v>15.2</v>
      </c>
      <c r="AJ257">
        <v>90</v>
      </c>
      <c r="AK257">
        <v>525</v>
      </c>
      <c r="AL257">
        <v>-5.4</v>
      </c>
      <c r="AM257">
        <v>363</v>
      </c>
      <c r="AN257">
        <v>0</v>
      </c>
      <c r="AO257">
        <v>0</v>
      </c>
      <c r="AP257">
        <v>0</v>
      </c>
      <c r="AQ257">
        <v>0</v>
      </c>
      <c r="AR257">
        <v>0</v>
      </c>
      <c r="AS257">
        <v>0</v>
      </c>
      <c r="AT257">
        <v>0</v>
      </c>
      <c r="AU257">
        <v>0</v>
      </c>
      <c r="AV257">
        <v>52654</v>
      </c>
      <c r="AW257">
        <v>32910</v>
      </c>
      <c r="AX257">
        <v>8570</v>
      </c>
      <c r="AY257">
        <v>0</v>
      </c>
      <c r="AZ257">
        <v>0</v>
      </c>
      <c r="BA257">
        <v>2554.9699999999998</v>
      </c>
      <c r="BB257">
        <v>1.5</v>
      </c>
    </row>
    <row r="258" spans="1:54" x14ac:dyDescent="0.3">
      <c r="A258">
        <v>8011</v>
      </c>
      <c r="B258" t="s">
        <v>238</v>
      </c>
      <c r="C258" t="s">
        <v>189</v>
      </c>
      <c r="D258">
        <v>5630</v>
      </c>
      <c r="E258">
        <v>6499</v>
      </c>
      <c r="F258">
        <v>-13.4</v>
      </c>
      <c r="G258">
        <v>6499</v>
      </c>
      <c r="H258">
        <v>3.7</v>
      </c>
      <c r="I258">
        <v>16.2</v>
      </c>
      <c r="J258">
        <v>16.899999999999999</v>
      </c>
      <c r="K258">
        <v>35.6</v>
      </c>
      <c r="L258">
        <v>86.5</v>
      </c>
      <c r="M258">
        <v>7.2</v>
      </c>
      <c r="N258">
        <v>3.2</v>
      </c>
      <c r="O258">
        <v>1.3</v>
      </c>
      <c r="P258">
        <v>0.1</v>
      </c>
      <c r="Q258">
        <v>1.7</v>
      </c>
      <c r="R258">
        <v>31.8</v>
      </c>
      <c r="S258">
        <v>58</v>
      </c>
      <c r="T258">
        <v>85.6</v>
      </c>
      <c r="U258">
        <v>5.9</v>
      </c>
      <c r="V258">
        <v>17.8</v>
      </c>
      <c r="W258">
        <v>79.400000000000006</v>
      </c>
      <c r="X258">
        <v>8.8000000000000007</v>
      </c>
      <c r="Y258">
        <v>614</v>
      </c>
      <c r="Z258">
        <v>17.7</v>
      </c>
      <c r="AA258">
        <v>2217</v>
      </c>
      <c r="AB258">
        <v>63.5</v>
      </c>
      <c r="AC258">
        <v>5.0999999999999996</v>
      </c>
      <c r="AD258">
        <v>75500</v>
      </c>
      <c r="AE258">
        <v>1873</v>
      </c>
      <c r="AF258">
        <v>2.17</v>
      </c>
      <c r="AG258">
        <v>15081</v>
      </c>
      <c r="AH258">
        <v>37340</v>
      </c>
      <c r="AI258">
        <v>19.100000000000001</v>
      </c>
      <c r="AJ258">
        <v>57</v>
      </c>
      <c r="AK258">
        <v>551</v>
      </c>
      <c r="AL258">
        <v>-1.8</v>
      </c>
      <c r="AM258">
        <v>219</v>
      </c>
      <c r="AN258">
        <v>331</v>
      </c>
      <c r="AO258">
        <v>0</v>
      </c>
      <c r="AP258">
        <v>0</v>
      </c>
      <c r="AQ258">
        <v>0</v>
      </c>
      <c r="AR258">
        <v>0</v>
      </c>
      <c r="AS258">
        <v>0</v>
      </c>
      <c r="AT258">
        <v>0</v>
      </c>
      <c r="AU258">
        <v>0</v>
      </c>
      <c r="AV258">
        <v>0</v>
      </c>
      <c r="AW258">
        <v>16419</v>
      </c>
      <c r="AX258">
        <v>2838</v>
      </c>
      <c r="AY258">
        <v>2990</v>
      </c>
      <c r="AZ258">
        <v>0</v>
      </c>
      <c r="BA258">
        <v>1512.86</v>
      </c>
      <c r="BB258">
        <v>4.3</v>
      </c>
    </row>
    <row r="259" spans="1:54" x14ac:dyDescent="0.3">
      <c r="A259">
        <v>8013</v>
      </c>
      <c r="B259" t="s">
        <v>237</v>
      </c>
      <c r="C259" t="s">
        <v>189</v>
      </c>
      <c r="D259">
        <v>313333</v>
      </c>
      <c r="E259">
        <v>294571</v>
      </c>
      <c r="F259">
        <v>6.4</v>
      </c>
      <c r="G259">
        <v>294567</v>
      </c>
      <c r="H259">
        <v>5</v>
      </c>
      <c r="I259">
        <v>20.3</v>
      </c>
      <c r="J259">
        <v>12.2</v>
      </c>
      <c r="K259">
        <v>49.8</v>
      </c>
      <c r="L259">
        <v>90.8</v>
      </c>
      <c r="M259">
        <v>1.1000000000000001</v>
      </c>
      <c r="N259">
        <v>0.8</v>
      </c>
      <c r="O259">
        <v>4.5</v>
      </c>
      <c r="P259">
        <v>0.1</v>
      </c>
      <c r="Q259">
        <v>2.6</v>
      </c>
      <c r="R259">
        <v>13.8</v>
      </c>
      <c r="S259">
        <v>78.3</v>
      </c>
      <c r="T259">
        <v>76.2</v>
      </c>
      <c r="U259">
        <v>10.9</v>
      </c>
      <c r="V259">
        <v>16.5</v>
      </c>
      <c r="W259">
        <v>93.9</v>
      </c>
      <c r="X259">
        <v>58.3</v>
      </c>
      <c r="Y259">
        <v>15432</v>
      </c>
      <c r="Z259">
        <v>22.7</v>
      </c>
      <c r="AA259">
        <v>130938</v>
      </c>
      <c r="AB259">
        <v>63.1</v>
      </c>
      <c r="AC259">
        <v>28.9</v>
      </c>
      <c r="AD259">
        <v>350900</v>
      </c>
      <c r="AE259">
        <v>120521</v>
      </c>
      <c r="AF259">
        <v>2.42</v>
      </c>
      <c r="AG259">
        <v>38011</v>
      </c>
      <c r="AH259">
        <v>67956</v>
      </c>
      <c r="AI259">
        <v>14.2</v>
      </c>
      <c r="AJ259">
        <v>11696</v>
      </c>
      <c r="AK259">
        <v>139136</v>
      </c>
      <c r="AL259">
        <v>0.9</v>
      </c>
      <c r="AM259">
        <v>35710</v>
      </c>
      <c r="AN259">
        <v>42506</v>
      </c>
      <c r="AO259">
        <v>0.5</v>
      </c>
      <c r="AP259">
        <v>0.5</v>
      </c>
      <c r="AQ259">
        <v>2.4</v>
      </c>
      <c r="AR259">
        <v>0</v>
      </c>
      <c r="AS259">
        <v>3.5</v>
      </c>
      <c r="AT259">
        <v>30.2</v>
      </c>
      <c r="AU259">
        <v>3855872</v>
      </c>
      <c r="AV259">
        <v>2782109</v>
      </c>
      <c r="AW259">
        <v>4039254</v>
      </c>
      <c r="AX259">
        <v>13660</v>
      </c>
      <c r="AY259">
        <v>668939</v>
      </c>
      <c r="AZ259">
        <v>1371</v>
      </c>
      <c r="BA259">
        <v>726.29</v>
      </c>
      <c r="BB259">
        <v>405.6</v>
      </c>
    </row>
    <row r="260" spans="1:54" x14ac:dyDescent="0.3">
      <c r="A260">
        <v>8014</v>
      </c>
      <c r="B260" t="s">
        <v>236</v>
      </c>
      <c r="C260" t="s">
        <v>189</v>
      </c>
      <c r="D260">
        <v>62138</v>
      </c>
      <c r="E260">
        <v>55860</v>
      </c>
      <c r="F260">
        <v>11.2</v>
      </c>
      <c r="G260">
        <v>55889</v>
      </c>
      <c r="H260">
        <v>6</v>
      </c>
      <c r="I260">
        <v>24.7</v>
      </c>
      <c r="J260">
        <v>12.2</v>
      </c>
      <c r="K260">
        <v>50.4</v>
      </c>
      <c r="L260">
        <v>88.8</v>
      </c>
      <c r="M260">
        <v>1.4</v>
      </c>
      <c r="N260">
        <v>0.8</v>
      </c>
      <c r="O260">
        <v>6.3</v>
      </c>
      <c r="P260">
        <v>0.1</v>
      </c>
      <c r="Q260">
        <v>2.5</v>
      </c>
      <c r="R260">
        <v>12</v>
      </c>
      <c r="S260">
        <v>78</v>
      </c>
      <c r="T260">
        <v>81.099999999999994</v>
      </c>
      <c r="U260">
        <v>8.6</v>
      </c>
      <c r="V260">
        <v>13.8</v>
      </c>
      <c r="W260">
        <v>94.9</v>
      </c>
      <c r="X260">
        <v>47.5</v>
      </c>
      <c r="Y260">
        <v>3824</v>
      </c>
      <c r="Z260">
        <v>26.2</v>
      </c>
      <c r="AA260">
        <v>25900</v>
      </c>
      <c r="AB260">
        <v>68.3</v>
      </c>
      <c r="AC260">
        <v>25</v>
      </c>
      <c r="AD260">
        <v>275900</v>
      </c>
      <c r="AE260">
        <v>22016</v>
      </c>
      <c r="AF260">
        <v>2.59</v>
      </c>
      <c r="AG260">
        <v>37442</v>
      </c>
      <c r="AH260">
        <v>77998</v>
      </c>
      <c r="AI260">
        <v>7.1</v>
      </c>
      <c r="AJ260">
        <v>1810</v>
      </c>
      <c r="AK260">
        <v>33426</v>
      </c>
      <c r="AL260">
        <v>7.1</v>
      </c>
      <c r="AM260">
        <v>5010</v>
      </c>
      <c r="AN260">
        <v>6284</v>
      </c>
      <c r="AO260">
        <v>1.3</v>
      </c>
      <c r="AP260">
        <v>0</v>
      </c>
      <c r="AQ260">
        <v>3.9</v>
      </c>
      <c r="AR260">
        <v>0</v>
      </c>
      <c r="AS260">
        <v>2</v>
      </c>
      <c r="AT260">
        <v>0</v>
      </c>
      <c r="AU260">
        <v>2255472</v>
      </c>
      <c r="AV260">
        <v>0</v>
      </c>
      <c r="AW260">
        <v>1139808</v>
      </c>
      <c r="AX260">
        <v>21240</v>
      </c>
      <c r="AY260">
        <v>163445</v>
      </c>
      <c r="AZ260">
        <v>820</v>
      </c>
      <c r="BA260">
        <v>33.03</v>
      </c>
      <c r="BB260">
        <v>1691.9</v>
      </c>
    </row>
    <row r="261" spans="1:54" x14ac:dyDescent="0.3">
      <c r="A261">
        <v>8015</v>
      </c>
      <c r="B261" t="s">
        <v>235</v>
      </c>
      <c r="C261" t="s">
        <v>189</v>
      </c>
      <c r="D261">
        <v>18363</v>
      </c>
      <c r="E261">
        <v>17809</v>
      </c>
      <c r="F261">
        <v>3.1</v>
      </c>
      <c r="G261">
        <v>17809</v>
      </c>
      <c r="H261">
        <v>4</v>
      </c>
      <c r="I261">
        <v>15.8</v>
      </c>
      <c r="J261">
        <v>23</v>
      </c>
      <c r="K261">
        <v>47.2</v>
      </c>
      <c r="L261">
        <v>94.4</v>
      </c>
      <c r="M261">
        <v>1.7</v>
      </c>
      <c r="N261">
        <v>1.5</v>
      </c>
      <c r="O261">
        <v>0.8</v>
      </c>
      <c r="P261">
        <v>0.1</v>
      </c>
      <c r="Q261">
        <v>1.5</v>
      </c>
      <c r="R261">
        <v>10.199999999999999</v>
      </c>
      <c r="S261">
        <v>85.4</v>
      </c>
      <c r="T261">
        <v>86.7</v>
      </c>
      <c r="U261">
        <v>3.5</v>
      </c>
      <c r="V261">
        <v>6.3</v>
      </c>
      <c r="W261">
        <v>91.1</v>
      </c>
      <c r="X261">
        <v>33.9</v>
      </c>
      <c r="Y261">
        <v>2264</v>
      </c>
      <c r="Z261">
        <v>14.9</v>
      </c>
      <c r="AA261">
        <v>10319</v>
      </c>
      <c r="AB261">
        <v>76.2</v>
      </c>
      <c r="AC261">
        <v>8.3000000000000007</v>
      </c>
      <c r="AD261">
        <v>262300</v>
      </c>
      <c r="AE261">
        <v>7832</v>
      </c>
      <c r="AF261">
        <v>2.15</v>
      </c>
      <c r="AG261">
        <v>27182</v>
      </c>
      <c r="AH261">
        <v>46504</v>
      </c>
      <c r="AI261">
        <v>8</v>
      </c>
      <c r="AJ261">
        <v>860</v>
      </c>
      <c r="AK261">
        <v>5367</v>
      </c>
      <c r="AL261">
        <v>-3.6</v>
      </c>
      <c r="AM261">
        <v>2113</v>
      </c>
      <c r="AN261">
        <v>3369</v>
      </c>
      <c r="AO261">
        <v>0</v>
      </c>
      <c r="AP261">
        <v>0</v>
      </c>
      <c r="AQ261">
        <v>0</v>
      </c>
      <c r="AR261">
        <v>0</v>
      </c>
      <c r="AS261">
        <v>4</v>
      </c>
      <c r="AT261">
        <v>27.8</v>
      </c>
      <c r="AU261">
        <v>0</v>
      </c>
      <c r="AV261">
        <v>23550</v>
      </c>
      <c r="AW261">
        <v>252573</v>
      </c>
      <c r="AX261">
        <v>14982</v>
      </c>
      <c r="AY261">
        <v>49240</v>
      </c>
      <c r="AZ261">
        <v>105</v>
      </c>
      <c r="BA261">
        <v>1013.4</v>
      </c>
      <c r="BB261">
        <v>17.600000000000001</v>
      </c>
    </row>
    <row r="262" spans="1:54" x14ac:dyDescent="0.3">
      <c r="A262">
        <v>8017</v>
      </c>
      <c r="B262" t="s">
        <v>234</v>
      </c>
      <c r="C262" t="s">
        <v>189</v>
      </c>
      <c r="D262">
        <v>1871</v>
      </c>
      <c r="E262">
        <v>1836</v>
      </c>
      <c r="F262">
        <v>1.9</v>
      </c>
      <c r="G262">
        <v>1836</v>
      </c>
      <c r="H262">
        <v>8.3000000000000007</v>
      </c>
      <c r="I262">
        <v>25</v>
      </c>
      <c r="J262">
        <v>18.2</v>
      </c>
      <c r="K262">
        <v>48.5</v>
      </c>
      <c r="L262">
        <v>96.3</v>
      </c>
      <c r="M262">
        <v>0.7</v>
      </c>
      <c r="N262">
        <v>1.3</v>
      </c>
      <c r="O262">
        <v>0.6</v>
      </c>
      <c r="P262">
        <v>0.1</v>
      </c>
      <c r="Q262">
        <v>1</v>
      </c>
      <c r="R262">
        <v>12.7</v>
      </c>
      <c r="S262">
        <v>84.3</v>
      </c>
      <c r="T262">
        <v>86</v>
      </c>
      <c r="U262">
        <v>8.5</v>
      </c>
      <c r="V262">
        <v>11.4</v>
      </c>
      <c r="W262">
        <v>87</v>
      </c>
      <c r="X262">
        <v>21.3</v>
      </c>
      <c r="Y262">
        <v>137</v>
      </c>
      <c r="Z262">
        <v>13</v>
      </c>
      <c r="AA262">
        <v>970</v>
      </c>
      <c r="AB262">
        <v>76.5</v>
      </c>
      <c r="AC262">
        <v>5</v>
      </c>
      <c r="AD262">
        <v>81700</v>
      </c>
      <c r="AE262">
        <v>839</v>
      </c>
      <c r="AF262">
        <v>2.5499999999999998</v>
      </c>
      <c r="AG262">
        <v>23647</v>
      </c>
      <c r="AH262">
        <v>51641</v>
      </c>
      <c r="AI262">
        <v>7.2</v>
      </c>
      <c r="AJ262">
        <v>58</v>
      </c>
      <c r="AK262">
        <v>745</v>
      </c>
      <c r="AL262">
        <v>9.9</v>
      </c>
      <c r="AM262">
        <v>197</v>
      </c>
      <c r="AN262">
        <v>304</v>
      </c>
      <c r="AO262">
        <v>0</v>
      </c>
      <c r="AP262">
        <v>0</v>
      </c>
      <c r="AQ262">
        <v>0</v>
      </c>
      <c r="AR262">
        <v>0</v>
      </c>
      <c r="AS262">
        <v>0</v>
      </c>
      <c r="AT262">
        <v>0</v>
      </c>
      <c r="AU262">
        <v>0</v>
      </c>
      <c r="AV262">
        <v>51173</v>
      </c>
      <c r="AW262">
        <v>12958</v>
      </c>
      <c r="AX262">
        <v>7276</v>
      </c>
      <c r="AY262">
        <v>407</v>
      </c>
      <c r="AZ262">
        <v>1</v>
      </c>
      <c r="BA262">
        <v>1778.28</v>
      </c>
      <c r="BB262">
        <v>1</v>
      </c>
    </row>
    <row r="263" spans="1:54" x14ac:dyDescent="0.3">
      <c r="A263">
        <v>8019</v>
      </c>
      <c r="B263" t="s">
        <v>233</v>
      </c>
      <c r="C263" t="s">
        <v>189</v>
      </c>
      <c r="D263">
        <v>9187</v>
      </c>
      <c r="E263">
        <v>9088</v>
      </c>
      <c r="F263">
        <v>1.1000000000000001</v>
      </c>
      <c r="G263">
        <v>9088</v>
      </c>
      <c r="H263">
        <v>3.8</v>
      </c>
      <c r="I263">
        <v>15.4</v>
      </c>
      <c r="J263">
        <v>17.899999999999999</v>
      </c>
      <c r="K263">
        <v>48</v>
      </c>
      <c r="L263">
        <v>95.3</v>
      </c>
      <c r="M263">
        <v>0.9</v>
      </c>
      <c r="N263">
        <v>1.2</v>
      </c>
      <c r="O263">
        <v>0.8</v>
      </c>
      <c r="P263">
        <v>0.1</v>
      </c>
      <c r="Q263">
        <v>1.6</v>
      </c>
      <c r="R263">
        <v>5.5</v>
      </c>
      <c r="S263">
        <v>90.7</v>
      </c>
      <c r="T263">
        <v>88.6</v>
      </c>
      <c r="U263">
        <v>4</v>
      </c>
      <c r="V263">
        <v>4.3</v>
      </c>
      <c r="W263">
        <v>96.6</v>
      </c>
      <c r="X263">
        <v>39.799999999999997</v>
      </c>
      <c r="Y263">
        <v>903</v>
      </c>
      <c r="Z263">
        <v>32.6</v>
      </c>
      <c r="AA263">
        <v>5690</v>
      </c>
      <c r="AB263">
        <v>81.3</v>
      </c>
      <c r="AC263">
        <v>10.5</v>
      </c>
      <c r="AD263">
        <v>268500</v>
      </c>
      <c r="AE263">
        <v>4024</v>
      </c>
      <c r="AF263">
        <v>2.21</v>
      </c>
      <c r="AG263">
        <v>41716</v>
      </c>
      <c r="AH263">
        <v>67259</v>
      </c>
      <c r="AI263">
        <v>10.199999999999999</v>
      </c>
      <c r="AJ263">
        <v>327</v>
      </c>
      <c r="AK263">
        <v>2574</v>
      </c>
      <c r="AL263">
        <v>5.4</v>
      </c>
      <c r="AM263">
        <v>978</v>
      </c>
      <c r="AN263">
        <v>1193</v>
      </c>
      <c r="AO263">
        <v>0</v>
      </c>
      <c r="AP263">
        <v>0</v>
      </c>
      <c r="AQ263">
        <v>0</v>
      </c>
      <c r="AR263">
        <v>0</v>
      </c>
      <c r="AS263">
        <v>0</v>
      </c>
      <c r="AT263">
        <v>0</v>
      </c>
      <c r="AU263">
        <v>0</v>
      </c>
      <c r="AV263">
        <v>6955</v>
      </c>
      <c r="AW263">
        <v>73119</v>
      </c>
      <c r="AX263">
        <v>8185</v>
      </c>
      <c r="AY263">
        <v>25036</v>
      </c>
      <c r="AZ263">
        <v>11</v>
      </c>
      <c r="BA263">
        <v>395.23</v>
      </c>
      <c r="BB263">
        <v>23</v>
      </c>
    </row>
    <row r="264" spans="1:54" x14ac:dyDescent="0.3">
      <c r="A264">
        <v>8021</v>
      </c>
      <c r="B264" t="s">
        <v>232</v>
      </c>
      <c r="C264" t="s">
        <v>189</v>
      </c>
      <c r="D264">
        <v>8265</v>
      </c>
      <c r="E264">
        <v>8256</v>
      </c>
      <c r="F264">
        <v>0.1</v>
      </c>
      <c r="G264">
        <v>8256</v>
      </c>
      <c r="H264">
        <v>6.5</v>
      </c>
      <c r="I264">
        <v>27.1</v>
      </c>
      <c r="J264">
        <v>17.399999999999999</v>
      </c>
      <c r="K264">
        <v>50.2</v>
      </c>
      <c r="L264">
        <v>92.5</v>
      </c>
      <c r="M264">
        <v>0.7</v>
      </c>
      <c r="N264">
        <v>3.7</v>
      </c>
      <c r="O264">
        <v>0.6</v>
      </c>
      <c r="P264">
        <v>0.2</v>
      </c>
      <c r="Q264">
        <v>2.2999999999999998</v>
      </c>
      <c r="R264">
        <v>54.1</v>
      </c>
      <c r="S264">
        <v>43.5</v>
      </c>
      <c r="T264">
        <v>90.1</v>
      </c>
      <c r="U264">
        <v>3.1</v>
      </c>
      <c r="V264">
        <v>34.5</v>
      </c>
      <c r="W264">
        <v>82.6</v>
      </c>
      <c r="X264">
        <v>19.100000000000001</v>
      </c>
      <c r="Y264">
        <v>502</v>
      </c>
      <c r="Z264">
        <v>24.3</v>
      </c>
      <c r="AA264">
        <v>4293</v>
      </c>
      <c r="AB264">
        <v>77.3</v>
      </c>
      <c r="AC264">
        <v>5.7</v>
      </c>
      <c r="AD264">
        <v>109700</v>
      </c>
      <c r="AE264">
        <v>3099</v>
      </c>
      <c r="AF264">
        <v>2.64</v>
      </c>
      <c r="AG264">
        <v>17316</v>
      </c>
      <c r="AH264">
        <v>34526</v>
      </c>
      <c r="AI264">
        <v>19.399999999999999</v>
      </c>
      <c r="AJ264">
        <v>106</v>
      </c>
      <c r="AK264">
        <v>697</v>
      </c>
      <c r="AL264">
        <v>2.2000000000000002</v>
      </c>
      <c r="AM264">
        <v>623</v>
      </c>
      <c r="AN264">
        <v>893</v>
      </c>
      <c r="AO264">
        <v>0</v>
      </c>
      <c r="AP264">
        <v>0</v>
      </c>
      <c r="AQ264">
        <v>0</v>
      </c>
      <c r="AR264">
        <v>0</v>
      </c>
      <c r="AS264">
        <v>0</v>
      </c>
      <c r="AT264">
        <v>0</v>
      </c>
      <c r="AU264">
        <v>0</v>
      </c>
      <c r="AV264">
        <v>3595</v>
      </c>
      <c r="AW264">
        <v>33081</v>
      </c>
      <c r="AX264">
        <v>4132</v>
      </c>
      <c r="AY264">
        <v>4499</v>
      </c>
      <c r="AZ264">
        <v>13</v>
      </c>
      <c r="BA264">
        <v>1287.3900000000001</v>
      </c>
      <c r="BB264">
        <v>6.4</v>
      </c>
    </row>
    <row r="265" spans="1:54" x14ac:dyDescent="0.3">
      <c r="A265">
        <v>8023</v>
      </c>
      <c r="B265" t="s">
        <v>231</v>
      </c>
      <c r="C265" t="s">
        <v>189</v>
      </c>
      <c r="D265">
        <v>3568</v>
      </c>
      <c r="E265">
        <v>3524</v>
      </c>
      <c r="F265">
        <v>1.2</v>
      </c>
      <c r="G265">
        <v>3524</v>
      </c>
      <c r="H265">
        <v>3.9</v>
      </c>
      <c r="I265">
        <v>18.2</v>
      </c>
      <c r="J265">
        <v>25.8</v>
      </c>
      <c r="K265">
        <v>47.6</v>
      </c>
      <c r="L265">
        <v>88.3</v>
      </c>
      <c r="M265">
        <v>1.9</v>
      </c>
      <c r="N265">
        <v>5.6</v>
      </c>
      <c r="O265">
        <v>1.4</v>
      </c>
      <c r="P265">
        <v>0.4</v>
      </c>
      <c r="Q265">
        <v>2.4</v>
      </c>
      <c r="R265">
        <v>64.3</v>
      </c>
      <c r="S265">
        <v>32</v>
      </c>
      <c r="T265">
        <v>91.9</v>
      </c>
      <c r="U265">
        <v>10.3</v>
      </c>
      <c r="V265">
        <v>50.1</v>
      </c>
      <c r="W265">
        <v>76.5</v>
      </c>
      <c r="X265">
        <v>19.5</v>
      </c>
      <c r="Y265">
        <v>445</v>
      </c>
      <c r="Z265">
        <v>20.100000000000001</v>
      </c>
      <c r="AA265">
        <v>2686</v>
      </c>
      <c r="AB265">
        <v>79.599999999999994</v>
      </c>
      <c r="AC265">
        <v>2.4</v>
      </c>
      <c r="AD265">
        <v>93800</v>
      </c>
      <c r="AE265">
        <v>1361</v>
      </c>
      <c r="AF265">
        <v>2.61</v>
      </c>
      <c r="AG265">
        <v>20742</v>
      </c>
      <c r="AH265">
        <v>29145</v>
      </c>
      <c r="AI265">
        <v>22.2</v>
      </c>
      <c r="AJ265">
        <v>42</v>
      </c>
      <c r="AK265">
        <v>255</v>
      </c>
      <c r="AL265">
        <v>19.7</v>
      </c>
      <c r="AM265">
        <v>241</v>
      </c>
      <c r="AN265">
        <v>370</v>
      </c>
      <c r="AO265">
        <v>0</v>
      </c>
      <c r="AP265">
        <v>0</v>
      </c>
      <c r="AQ265">
        <v>0</v>
      </c>
      <c r="AR265">
        <v>0</v>
      </c>
      <c r="AS265">
        <v>0</v>
      </c>
      <c r="AT265">
        <v>0</v>
      </c>
      <c r="AU265">
        <v>0</v>
      </c>
      <c r="AV265">
        <v>0</v>
      </c>
      <c r="AW265">
        <v>5702</v>
      </c>
      <c r="AX265">
        <v>1726</v>
      </c>
      <c r="AY265">
        <v>0</v>
      </c>
      <c r="AZ265">
        <v>30</v>
      </c>
      <c r="BA265">
        <v>1226.95</v>
      </c>
      <c r="BB265">
        <v>2.9</v>
      </c>
    </row>
    <row r="266" spans="1:54" x14ac:dyDescent="0.3">
      <c r="A266">
        <v>8025</v>
      </c>
      <c r="B266" t="s">
        <v>230</v>
      </c>
      <c r="C266" t="s">
        <v>189</v>
      </c>
      <c r="D266">
        <v>5360</v>
      </c>
      <c r="E266">
        <v>5823</v>
      </c>
      <c r="F266">
        <v>-8</v>
      </c>
      <c r="G266">
        <v>5823</v>
      </c>
      <c r="H266">
        <v>4.3</v>
      </c>
      <c r="I266">
        <v>14.3</v>
      </c>
      <c r="J266">
        <v>13</v>
      </c>
      <c r="K266">
        <v>30.2</v>
      </c>
      <c r="L266">
        <v>84</v>
      </c>
      <c r="M266">
        <v>9.3000000000000007</v>
      </c>
      <c r="N266">
        <v>3.4</v>
      </c>
      <c r="O266">
        <v>1.4</v>
      </c>
      <c r="P266">
        <v>0.1</v>
      </c>
      <c r="Q266">
        <v>1.8</v>
      </c>
      <c r="R266">
        <v>30.3</v>
      </c>
      <c r="S266">
        <v>56.4</v>
      </c>
      <c r="T266">
        <v>86.2</v>
      </c>
      <c r="U266">
        <v>5.7</v>
      </c>
      <c r="V266">
        <v>14.7</v>
      </c>
      <c r="W266">
        <v>75.2</v>
      </c>
      <c r="X266">
        <v>12.3</v>
      </c>
      <c r="Y266">
        <v>453</v>
      </c>
      <c r="Z266">
        <v>24.1</v>
      </c>
      <c r="AA266">
        <v>1547</v>
      </c>
      <c r="AB266">
        <v>79.599999999999994</v>
      </c>
      <c r="AC266">
        <v>5.7</v>
      </c>
      <c r="AD266">
        <v>78800</v>
      </c>
      <c r="AE266">
        <v>1173</v>
      </c>
      <c r="AF266">
        <v>3.4</v>
      </c>
      <c r="AG266">
        <v>17187</v>
      </c>
      <c r="AH266">
        <v>31477</v>
      </c>
      <c r="AI266">
        <v>29.1</v>
      </c>
      <c r="AJ266">
        <v>33</v>
      </c>
      <c r="AK266">
        <v>478</v>
      </c>
      <c r="AL266">
        <v>-18.3</v>
      </c>
      <c r="AM266">
        <v>163</v>
      </c>
      <c r="AN266">
        <v>0</v>
      </c>
      <c r="AO266">
        <v>0</v>
      </c>
      <c r="AP266">
        <v>0</v>
      </c>
      <c r="AQ266">
        <v>0</v>
      </c>
      <c r="AR266">
        <v>0</v>
      </c>
      <c r="AS266">
        <v>0</v>
      </c>
      <c r="AT266">
        <v>0</v>
      </c>
      <c r="AU266">
        <v>0</v>
      </c>
      <c r="AV266">
        <v>0</v>
      </c>
      <c r="AW266">
        <v>15707</v>
      </c>
      <c r="AX266">
        <v>2427</v>
      </c>
      <c r="AY266">
        <v>0</v>
      </c>
      <c r="AZ266">
        <v>7</v>
      </c>
      <c r="BA266">
        <v>787.42</v>
      </c>
      <c r="BB266">
        <v>7.4</v>
      </c>
    </row>
    <row r="267" spans="1:54" x14ac:dyDescent="0.3">
      <c r="A267">
        <v>8027</v>
      </c>
      <c r="B267" t="s">
        <v>229</v>
      </c>
      <c r="C267" t="s">
        <v>189</v>
      </c>
      <c r="D267">
        <v>4361</v>
      </c>
      <c r="E267">
        <v>4255</v>
      </c>
      <c r="F267">
        <v>2.5</v>
      </c>
      <c r="G267">
        <v>4255</v>
      </c>
      <c r="H267">
        <v>2.5</v>
      </c>
      <c r="I267">
        <v>14.6</v>
      </c>
      <c r="J267">
        <v>29</v>
      </c>
      <c r="K267">
        <v>49.1</v>
      </c>
      <c r="L267">
        <v>95.9</v>
      </c>
      <c r="M267">
        <v>1.2</v>
      </c>
      <c r="N267">
        <v>0.8</v>
      </c>
      <c r="O267">
        <v>0.6</v>
      </c>
      <c r="P267">
        <v>0</v>
      </c>
      <c r="Q267">
        <v>1.6</v>
      </c>
      <c r="R267">
        <v>5.3</v>
      </c>
      <c r="S267">
        <v>91.2</v>
      </c>
      <c r="T267">
        <v>84.1</v>
      </c>
      <c r="U267">
        <v>2.1</v>
      </c>
      <c r="V267">
        <v>5.9</v>
      </c>
      <c r="W267">
        <v>94.6</v>
      </c>
      <c r="X267">
        <v>32.700000000000003</v>
      </c>
      <c r="Y267">
        <v>790</v>
      </c>
      <c r="Z267">
        <v>34.700000000000003</v>
      </c>
      <c r="AA267">
        <v>4167</v>
      </c>
      <c r="AB267">
        <v>80.599999999999994</v>
      </c>
      <c r="AC267">
        <v>5.0999999999999996</v>
      </c>
      <c r="AD267">
        <v>216200</v>
      </c>
      <c r="AE267">
        <v>2048</v>
      </c>
      <c r="AF267">
        <v>2.06</v>
      </c>
      <c r="AG267">
        <v>25761</v>
      </c>
      <c r="AH267">
        <v>32427</v>
      </c>
      <c r="AI267">
        <v>14.6</v>
      </c>
      <c r="AJ267">
        <v>143</v>
      </c>
      <c r="AK267">
        <v>543</v>
      </c>
      <c r="AL267">
        <v>7.3</v>
      </c>
      <c r="AM267">
        <v>655</v>
      </c>
      <c r="AN267">
        <v>0</v>
      </c>
      <c r="AO267">
        <v>0</v>
      </c>
      <c r="AP267">
        <v>0</v>
      </c>
      <c r="AQ267">
        <v>0</v>
      </c>
      <c r="AR267">
        <v>0</v>
      </c>
      <c r="AS267">
        <v>0</v>
      </c>
      <c r="AT267">
        <v>0</v>
      </c>
      <c r="AU267">
        <v>0</v>
      </c>
      <c r="AV267">
        <v>0</v>
      </c>
      <c r="AW267">
        <v>58746</v>
      </c>
      <c r="AX267">
        <v>14820</v>
      </c>
      <c r="AY267">
        <v>5545</v>
      </c>
      <c r="AZ267">
        <v>43</v>
      </c>
      <c r="BA267">
        <v>738.63</v>
      </c>
      <c r="BB267">
        <v>5.8</v>
      </c>
    </row>
    <row r="268" spans="1:54" x14ac:dyDescent="0.3">
      <c r="A268">
        <v>8029</v>
      </c>
      <c r="B268" t="s">
        <v>228</v>
      </c>
      <c r="C268" t="s">
        <v>189</v>
      </c>
      <c r="D268">
        <v>29870</v>
      </c>
      <c r="E268">
        <v>30952</v>
      </c>
      <c r="F268">
        <v>-3.5</v>
      </c>
      <c r="G268">
        <v>30952</v>
      </c>
      <c r="H268">
        <v>5.0999999999999996</v>
      </c>
      <c r="I268">
        <v>20.9</v>
      </c>
      <c r="J268">
        <v>23.5</v>
      </c>
      <c r="K268">
        <v>50.1</v>
      </c>
      <c r="L268">
        <v>95.2</v>
      </c>
      <c r="M268">
        <v>0.7</v>
      </c>
      <c r="N268">
        <v>1.3</v>
      </c>
      <c r="O268">
        <v>0.8</v>
      </c>
      <c r="P268">
        <v>0.1</v>
      </c>
      <c r="Q268">
        <v>1.8</v>
      </c>
      <c r="R268">
        <v>14.7</v>
      </c>
      <c r="S268">
        <v>82.2</v>
      </c>
      <c r="T268">
        <v>85.6</v>
      </c>
      <c r="U268">
        <v>4.5</v>
      </c>
      <c r="V268">
        <v>9.8000000000000007</v>
      </c>
      <c r="W268">
        <v>87.8</v>
      </c>
      <c r="X268">
        <v>18.3</v>
      </c>
      <c r="Y268">
        <v>3493</v>
      </c>
      <c r="Z268">
        <v>24.8</v>
      </c>
      <c r="AA268">
        <v>14485</v>
      </c>
      <c r="AB268">
        <v>75.7</v>
      </c>
      <c r="AC268">
        <v>5.7</v>
      </c>
      <c r="AD268">
        <v>191200</v>
      </c>
      <c r="AE268">
        <v>12671</v>
      </c>
      <c r="AF268">
        <v>2.33</v>
      </c>
      <c r="AG268">
        <v>24771</v>
      </c>
      <c r="AH268">
        <v>42078</v>
      </c>
      <c r="AI268">
        <v>15.5</v>
      </c>
      <c r="AJ268">
        <v>818</v>
      </c>
      <c r="AK268">
        <v>6620</v>
      </c>
      <c r="AL268">
        <v>-1.1000000000000001</v>
      </c>
      <c r="AM268">
        <v>2656</v>
      </c>
      <c r="AN268">
        <v>4029</v>
      </c>
      <c r="AO268">
        <v>0</v>
      </c>
      <c r="AP268">
        <v>0</v>
      </c>
      <c r="AQ268">
        <v>0</v>
      </c>
      <c r="AR268">
        <v>0</v>
      </c>
      <c r="AS268">
        <v>0</v>
      </c>
      <c r="AT268">
        <v>0</v>
      </c>
      <c r="AU268">
        <v>141382</v>
      </c>
      <c r="AV268">
        <v>60887</v>
      </c>
      <c r="AW268">
        <v>312871</v>
      </c>
      <c r="AX268">
        <v>10353</v>
      </c>
      <c r="AY268">
        <v>26912</v>
      </c>
      <c r="AZ268">
        <v>47</v>
      </c>
      <c r="BA268">
        <v>1142.05</v>
      </c>
      <c r="BB268">
        <v>27.1</v>
      </c>
    </row>
    <row r="269" spans="1:54" x14ac:dyDescent="0.3">
      <c r="A269">
        <v>8031</v>
      </c>
      <c r="B269" t="s">
        <v>227</v>
      </c>
      <c r="C269" t="s">
        <v>189</v>
      </c>
      <c r="D269">
        <v>663862</v>
      </c>
      <c r="E269">
        <v>600025</v>
      </c>
      <c r="F269">
        <v>10.6</v>
      </c>
      <c r="G269">
        <v>600158</v>
      </c>
      <c r="H269">
        <v>6.8</v>
      </c>
      <c r="I269">
        <v>20.9</v>
      </c>
      <c r="J269">
        <v>10.9</v>
      </c>
      <c r="K269">
        <v>50</v>
      </c>
      <c r="L269">
        <v>80.7</v>
      </c>
      <c r="M269">
        <v>10.199999999999999</v>
      </c>
      <c r="N269">
        <v>2</v>
      </c>
      <c r="O269">
        <v>3.8</v>
      </c>
      <c r="P269">
        <v>0.2</v>
      </c>
      <c r="Q269">
        <v>3.1</v>
      </c>
      <c r="R269">
        <v>30.8</v>
      </c>
      <c r="S269">
        <v>53.4</v>
      </c>
      <c r="T269">
        <v>77.3</v>
      </c>
      <c r="U269">
        <v>15.8</v>
      </c>
      <c r="V269">
        <v>26.9</v>
      </c>
      <c r="W269">
        <v>85.4</v>
      </c>
      <c r="X269">
        <v>42.9</v>
      </c>
      <c r="Y269">
        <v>34001</v>
      </c>
      <c r="Z269">
        <v>24.6</v>
      </c>
      <c r="AA269">
        <v>298864</v>
      </c>
      <c r="AB269">
        <v>50.2</v>
      </c>
      <c r="AC269">
        <v>45.7</v>
      </c>
      <c r="AD269">
        <v>249100</v>
      </c>
      <c r="AE269">
        <v>266069</v>
      </c>
      <c r="AF269">
        <v>2.27</v>
      </c>
      <c r="AG269">
        <v>33251</v>
      </c>
      <c r="AH269">
        <v>50313</v>
      </c>
      <c r="AI269">
        <v>19.100000000000001</v>
      </c>
      <c r="AJ269">
        <v>22834</v>
      </c>
      <c r="AK269">
        <v>399744</v>
      </c>
      <c r="AL269">
        <v>2.2000000000000002</v>
      </c>
      <c r="AM269">
        <v>59296</v>
      </c>
      <c r="AN269">
        <v>67500</v>
      </c>
      <c r="AO269">
        <v>4.3</v>
      </c>
      <c r="AP269">
        <v>1.1000000000000001</v>
      </c>
      <c r="AQ269">
        <v>3.7</v>
      </c>
      <c r="AR269">
        <v>0</v>
      </c>
      <c r="AS269">
        <v>8.6999999999999993</v>
      </c>
      <c r="AT269">
        <v>30.2</v>
      </c>
      <c r="AU269">
        <v>5189894</v>
      </c>
      <c r="AV269">
        <v>14920938</v>
      </c>
      <c r="AW269">
        <v>6835351</v>
      </c>
      <c r="AX269">
        <v>11810</v>
      </c>
      <c r="AY269">
        <v>2279048</v>
      </c>
      <c r="AZ269">
        <v>5958</v>
      </c>
      <c r="BA269">
        <v>153</v>
      </c>
      <c r="BB269">
        <v>3922.6</v>
      </c>
    </row>
    <row r="270" spans="1:54" x14ac:dyDescent="0.3">
      <c r="A270">
        <v>8033</v>
      </c>
      <c r="B270" t="s">
        <v>226</v>
      </c>
      <c r="C270" t="s">
        <v>189</v>
      </c>
      <c r="D270">
        <v>1978</v>
      </c>
      <c r="E270">
        <v>2064</v>
      </c>
      <c r="F270">
        <v>-4.2</v>
      </c>
      <c r="G270">
        <v>2064</v>
      </c>
      <c r="H270">
        <v>4.9000000000000004</v>
      </c>
      <c r="I270">
        <v>20.399999999999999</v>
      </c>
      <c r="J270">
        <v>22</v>
      </c>
      <c r="K270">
        <v>48</v>
      </c>
      <c r="L270">
        <v>93.2</v>
      </c>
      <c r="M270">
        <v>0.3</v>
      </c>
      <c r="N270">
        <v>3.6</v>
      </c>
      <c r="O270">
        <v>0.3</v>
      </c>
      <c r="P270">
        <v>0.1</v>
      </c>
      <c r="Q270">
        <v>2.6</v>
      </c>
      <c r="R270">
        <v>5.0999999999999996</v>
      </c>
      <c r="S270">
        <v>88.6</v>
      </c>
      <c r="T270">
        <v>84.4</v>
      </c>
      <c r="U270">
        <v>1.1000000000000001</v>
      </c>
      <c r="V270">
        <v>2.1</v>
      </c>
      <c r="W270">
        <v>88.8</v>
      </c>
      <c r="X270">
        <v>18.399999999999999</v>
      </c>
      <c r="Y270">
        <v>169</v>
      </c>
      <c r="Z270">
        <v>23</v>
      </c>
      <c r="AA270">
        <v>1450</v>
      </c>
      <c r="AB270">
        <v>80.8</v>
      </c>
      <c r="AC270">
        <v>1.8</v>
      </c>
      <c r="AD270">
        <v>121800</v>
      </c>
      <c r="AE270">
        <v>780</v>
      </c>
      <c r="AF270">
        <v>2.19</v>
      </c>
      <c r="AG270">
        <v>22880</v>
      </c>
      <c r="AH270">
        <v>37750</v>
      </c>
      <c r="AI270">
        <v>14.9</v>
      </c>
      <c r="AJ270">
        <v>53</v>
      </c>
      <c r="AK270">
        <v>0</v>
      </c>
      <c r="AL270">
        <v>0</v>
      </c>
      <c r="AM270">
        <v>149</v>
      </c>
      <c r="AN270">
        <v>349</v>
      </c>
      <c r="AO270">
        <v>0</v>
      </c>
      <c r="AP270">
        <v>0</v>
      </c>
      <c r="AQ270">
        <v>0</v>
      </c>
      <c r="AR270">
        <v>0</v>
      </c>
      <c r="AS270">
        <v>0</v>
      </c>
      <c r="AT270">
        <v>0</v>
      </c>
      <c r="AU270">
        <v>0</v>
      </c>
      <c r="AV270">
        <v>19209</v>
      </c>
      <c r="AW270">
        <v>15039</v>
      </c>
      <c r="AX270">
        <v>7961</v>
      </c>
      <c r="AY270">
        <v>1659</v>
      </c>
      <c r="AZ270">
        <v>1</v>
      </c>
      <c r="BA270">
        <v>1067.05</v>
      </c>
      <c r="BB270">
        <v>1.9</v>
      </c>
    </row>
    <row r="271" spans="1:54" x14ac:dyDescent="0.3">
      <c r="A271">
        <v>8035</v>
      </c>
      <c r="B271" t="s">
        <v>225</v>
      </c>
      <c r="C271" t="s">
        <v>189</v>
      </c>
      <c r="D271">
        <v>314638</v>
      </c>
      <c r="E271">
        <v>285465</v>
      </c>
      <c r="F271">
        <v>10.199999999999999</v>
      </c>
      <c r="G271">
        <v>285465</v>
      </c>
      <c r="H271">
        <v>6.3</v>
      </c>
      <c r="I271">
        <v>28.3</v>
      </c>
      <c r="J271">
        <v>9.9</v>
      </c>
      <c r="K271">
        <v>50.3</v>
      </c>
      <c r="L271">
        <v>91.3</v>
      </c>
      <c r="M271">
        <v>1.4</v>
      </c>
      <c r="N271">
        <v>0.5</v>
      </c>
      <c r="O271">
        <v>4.3</v>
      </c>
      <c r="P271">
        <v>0.1</v>
      </c>
      <c r="Q271">
        <v>2.4</v>
      </c>
      <c r="R271">
        <v>8.3000000000000007</v>
      </c>
      <c r="S271">
        <v>83.9</v>
      </c>
      <c r="T271">
        <v>85.4</v>
      </c>
      <c r="U271">
        <v>6.4</v>
      </c>
      <c r="V271">
        <v>8.8000000000000007</v>
      </c>
      <c r="W271">
        <v>97.5</v>
      </c>
      <c r="X271">
        <v>55.8</v>
      </c>
      <c r="Y271">
        <v>19635</v>
      </c>
      <c r="Z271">
        <v>27.7</v>
      </c>
      <c r="AA271">
        <v>113777</v>
      </c>
      <c r="AB271">
        <v>80.900000000000006</v>
      </c>
      <c r="AC271">
        <v>15.8</v>
      </c>
      <c r="AD271">
        <v>335600</v>
      </c>
      <c r="AE271">
        <v>103780</v>
      </c>
      <c r="AF271">
        <v>2.82</v>
      </c>
      <c r="AG271">
        <v>43634</v>
      </c>
      <c r="AH271">
        <v>101591</v>
      </c>
      <c r="AI271">
        <v>3.9</v>
      </c>
      <c r="AJ271">
        <v>8040</v>
      </c>
      <c r="AK271">
        <v>91934</v>
      </c>
      <c r="AL271">
        <v>5.2</v>
      </c>
      <c r="AM271">
        <v>28689</v>
      </c>
      <c r="AN271">
        <v>32992</v>
      </c>
      <c r="AO271">
        <v>0</v>
      </c>
      <c r="AP271">
        <v>0</v>
      </c>
      <c r="AQ271">
        <v>2.4</v>
      </c>
      <c r="AR271">
        <v>0</v>
      </c>
      <c r="AS271">
        <v>3.1</v>
      </c>
      <c r="AT271">
        <v>27.7</v>
      </c>
      <c r="AU271">
        <v>1950842</v>
      </c>
      <c r="AV271">
        <v>0</v>
      </c>
      <c r="AW271">
        <v>3765450</v>
      </c>
      <c r="AX271">
        <v>13846</v>
      </c>
      <c r="AY271">
        <v>435099</v>
      </c>
      <c r="AZ271">
        <v>3230</v>
      </c>
      <c r="BA271">
        <v>840.25</v>
      </c>
      <c r="BB271">
        <v>339.7</v>
      </c>
    </row>
    <row r="272" spans="1:54" x14ac:dyDescent="0.3">
      <c r="A272">
        <v>8037</v>
      </c>
      <c r="B272" t="s">
        <v>224</v>
      </c>
      <c r="C272" t="s">
        <v>189</v>
      </c>
      <c r="D272">
        <v>52921</v>
      </c>
      <c r="E272">
        <v>52197</v>
      </c>
      <c r="F272">
        <v>1.4</v>
      </c>
      <c r="G272">
        <v>52197</v>
      </c>
      <c r="H272">
        <v>6.1</v>
      </c>
      <c r="I272">
        <v>23.2</v>
      </c>
      <c r="J272">
        <v>8.1</v>
      </c>
      <c r="K272">
        <v>47</v>
      </c>
      <c r="L272">
        <v>95.1</v>
      </c>
      <c r="M272">
        <v>1</v>
      </c>
      <c r="N272">
        <v>1.4</v>
      </c>
      <c r="O272">
        <v>1.2</v>
      </c>
      <c r="P272">
        <v>0.1</v>
      </c>
      <c r="Q272">
        <v>1.2</v>
      </c>
      <c r="R272">
        <v>30</v>
      </c>
      <c r="S272">
        <v>67.099999999999994</v>
      </c>
      <c r="T272">
        <v>87.8</v>
      </c>
      <c r="U272">
        <v>19.2</v>
      </c>
      <c r="V272">
        <v>29.6</v>
      </c>
      <c r="W272">
        <v>88.7</v>
      </c>
      <c r="X272">
        <v>47</v>
      </c>
      <c r="Y272">
        <v>1763</v>
      </c>
      <c r="Z272">
        <v>20</v>
      </c>
      <c r="AA272">
        <v>31528</v>
      </c>
      <c r="AB272">
        <v>66</v>
      </c>
      <c r="AC272">
        <v>38.9</v>
      </c>
      <c r="AD272">
        <v>453300</v>
      </c>
      <c r="AE272">
        <v>17966</v>
      </c>
      <c r="AF272">
        <v>2.9</v>
      </c>
      <c r="AG272">
        <v>39497</v>
      </c>
      <c r="AH272">
        <v>74456</v>
      </c>
      <c r="AI272">
        <v>10.9</v>
      </c>
      <c r="AJ272">
        <v>3217</v>
      </c>
      <c r="AK272">
        <v>29062</v>
      </c>
      <c r="AL272">
        <v>-3.3</v>
      </c>
      <c r="AM272">
        <v>6887</v>
      </c>
      <c r="AN272">
        <v>9437</v>
      </c>
      <c r="AO272">
        <v>0</v>
      </c>
      <c r="AP272">
        <v>1</v>
      </c>
      <c r="AQ272">
        <v>0</v>
      </c>
      <c r="AR272">
        <v>0</v>
      </c>
      <c r="AS272">
        <v>3.6</v>
      </c>
      <c r="AT272">
        <v>26.3</v>
      </c>
      <c r="AU272">
        <v>0</v>
      </c>
      <c r="AV272">
        <v>0</v>
      </c>
      <c r="AW272">
        <v>928788</v>
      </c>
      <c r="AX272">
        <v>18367</v>
      </c>
      <c r="AY272">
        <v>469696</v>
      </c>
      <c r="AZ272">
        <v>256</v>
      </c>
      <c r="BA272">
        <v>1684.53</v>
      </c>
      <c r="BB272">
        <v>31</v>
      </c>
    </row>
    <row r="273" spans="1:54" x14ac:dyDescent="0.3">
      <c r="A273">
        <v>8039</v>
      </c>
      <c r="B273" t="s">
        <v>222</v>
      </c>
      <c r="C273" t="s">
        <v>189</v>
      </c>
      <c r="D273">
        <v>24195</v>
      </c>
      <c r="E273">
        <v>23086</v>
      </c>
      <c r="F273">
        <v>4.8</v>
      </c>
      <c r="G273">
        <v>23086</v>
      </c>
      <c r="H273">
        <v>3.9</v>
      </c>
      <c r="I273">
        <v>22.5</v>
      </c>
      <c r="J273">
        <v>13.9</v>
      </c>
      <c r="K273">
        <v>49.8</v>
      </c>
      <c r="L273">
        <v>95.4</v>
      </c>
      <c r="M273">
        <v>0.8</v>
      </c>
      <c r="N273">
        <v>0.8</v>
      </c>
      <c r="O273">
        <v>1</v>
      </c>
      <c r="P273">
        <v>0.2</v>
      </c>
      <c r="Q273">
        <v>1.9</v>
      </c>
      <c r="R273">
        <v>6.4</v>
      </c>
      <c r="S273">
        <v>89.7</v>
      </c>
      <c r="T273">
        <v>88.8</v>
      </c>
      <c r="U273">
        <v>4.0999999999999996</v>
      </c>
      <c r="V273">
        <v>5.2</v>
      </c>
      <c r="W273">
        <v>96.6</v>
      </c>
      <c r="X273">
        <v>29.6</v>
      </c>
      <c r="Y273">
        <v>2328</v>
      </c>
      <c r="Z273">
        <v>41.3</v>
      </c>
      <c r="AA273">
        <v>9084</v>
      </c>
      <c r="AB273">
        <v>90.4</v>
      </c>
      <c r="AC273">
        <v>1.3</v>
      </c>
      <c r="AD273">
        <v>333600</v>
      </c>
      <c r="AE273">
        <v>8240</v>
      </c>
      <c r="AF273">
        <v>2.81</v>
      </c>
      <c r="AG273">
        <v>36077</v>
      </c>
      <c r="AH273">
        <v>82118</v>
      </c>
      <c r="AI273">
        <v>6.5</v>
      </c>
      <c r="AJ273">
        <v>564</v>
      </c>
      <c r="AK273">
        <v>2271</v>
      </c>
      <c r="AL273">
        <v>9</v>
      </c>
      <c r="AM273">
        <v>2629</v>
      </c>
      <c r="AN273">
        <v>3269</v>
      </c>
      <c r="AO273">
        <v>0</v>
      </c>
      <c r="AP273">
        <v>0</v>
      </c>
      <c r="AQ273">
        <v>0</v>
      </c>
      <c r="AR273">
        <v>0</v>
      </c>
      <c r="AS273">
        <v>0</v>
      </c>
      <c r="AT273">
        <v>26.2</v>
      </c>
      <c r="AU273">
        <v>0</v>
      </c>
      <c r="AV273">
        <v>13792</v>
      </c>
      <c r="AW273">
        <v>80718</v>
      </c>
      <c r="AX273">
        <v>3558</v>
      </c>
      <c r="AY273">
        <v>6884</v>
      </c>
      <c r="AZ273">
        <v>116</v>
      </c>
      <c r="BA273">
        <v>1850.85</v>
      </c>
      <c r="BB273">
        <v>12.5</v>
      </c>
    </row>
    <row r="274" spans="1:54" x14ac:dyDescent="0.3">
      <c r="A274">
        <v>8041</v>
      </c>
      <c r="B274" t="s">
        <v>223</v>
      </c>
      <c r="C274" t="s">
        <v>189</v>
      </c>
      <c r="D274">
        <v>663519</v>
      </c>
      <c r="E274">
        <v>622261</v>
      </c>
      <c r="F274">
        <v>6.6</v>
      </c>
      <c r="G274">
        <v>622263</v>
      </c>
      <c r="H274">
        <v>6.9</v>
      </c>
      <c r="I274">
        <v>25.1</v>
      </c>
      <c r="J274">
        <v>11.5</v>
      </c>
      <c r="K274">
        <v>49.6</v>
      </c>
      <c r="L274">
        <v>83.7</v>
      </c>
      <c r="M274">
        <v>7</v>
      </c>
      <c r="N274">
        <v>1.3</v>
      </c>
      <c r="O274">
        <v>3</v>
      </c>
      <c r="P274">
        <v>0.4</v>
      </c>
      <c r="Q274">
        <v>4.5999999999999996</v>
      </c>
      <c r="R274">
        <v>16.3</v>
      </c>
      <c r="S274">
        <v>70.3</v>
      </c>
      <c r="T274">
        <v>77.8</v>
      </c>
      <c r="U274">
        <v>7.2</v>
      </c>
      <c r="V274">
        <v>11.6</v>
      </c>
      <c r="W274">
        <v>93.6</v>
      </c>
      <c r="X274">
        <v>35.200000000000003</v>
      </c>
      <c r="Y274">
        <v>81330</v>
      </c>
      <c r="Z274">
        <v>21.7</v>
      </c>
      <c r="AA274">
        <v>262154</v>
      </c>
      <c r="AB274">
        <v>63.7</v>
      </c>
      <c r="AC274">
        <v>22.3</v>
      </c>
      <c r="AD274">
        <v>213500</v>
      </c>
      <c r="AE274">
        <v>237039</v>
      </c>
      <c r="AF274">
        <v>2.6</v>
      </c>
      <c r="AG274">
        <v>28867</v>
      </c>
      <c r="AH274">
        <v>57125</v>
      </c>
      <c r="AI274">
        <v>12.4</v>
      </c>
      <c r="AJ274">
        <v>16008</v>
      </c>
      <c r="AK274">
        <v>221972</v>
      </c>
      <c r="AL274">
        <v>3.3</v>
      </c>
      <c r="AM274">
        <v>45032</v>
      </c>
      <c r="AN274">
        <v>57475</v>
      </c>
      <c r="AO274">
        <v>2.5</v>
      </c>
      <c r="AP274">
        <v>0.7</v>
      </c>
      <c r="AQ274">
        <v>3</v>
      </c>
      <c r="AR274">
        <v>0.1</v>
      </c>
      <c r="AS274">
        <v>4.9000000000000004</v>
      </c>
      <c r="AT274">
        <v>31.4</v>
      </c>
      <c r="AU274">
        <v>0</v>
      </c>
      <c r="AV274">
        <v>2810614</v>
      </c>
      <c r="AW274">
        <v>7950151</v>
      </c>
      <c r="AX274">
        <v>13578</v>
      </c>
      <c r="AY274">
        <v>1153810</v>
      </c>
      <c r="AZ274">
        <v>3533</v>
      </c>
      <c r="BA274">
        <v>2126.8000000000002</v>
      </c>
      <c r="BB274">
        <v>292.60000000000002</v>
      </c>
    </row>
    <row r="275" spans="1:54" x14ac:dyDescent="0.3">
      <c r="A275">
        <v>8043</v>
      </c>
      <c r="B275" t="s">
        <v>221</v>
      </c>
      <c r="C275" t="s">
        <v>189</v>
      </c>
      <c r="D275">
        <v>46502</v>
      </c>
      <c r="E275">
        <v>46824</v>
      </c>
      <c r="F275">
        <v>-0.7</v>
      </c>
      <c r="G275">
        <v>46824</v>
      </c>
      <c r="H275">
        <v>4</v>
      </c>
      <c r="I275">
        <v>16.5</v>
      </c>
      <c r="J275">
        <v>20.3</v>
      </c>
      <c r="K275">
        <v>42.3</v>
      </c>
      <c r="L275">
        <v>91.5</v>
      </c>
      <c r="M275">
        <v>4</v>
      </c>
      <c r="N275">
        <v>1.9</v>
      </c>
      <c r="O275">
        <v>0.8</v>
      </c>
      <c r="P275">
        <v>0.1</v>
      </c>
      <c r="Q275">
        <v>1.7</v>
      </c>
      <c r="R275">
        <v>13</v>
      </c>
      <c r="S275">
        <v>79.400000000000006</v>
      </c>
      <c r="T275">
        <v>82.9</v>
      </c>
      <c r="U275">
        <v>4</v>
      </c>
      <c r="V275">
        <v>11</v>
      </c>
      <c r="W275">
        <v>84.1</v>
      </c>
      <c r="X275">
        <v>15.6</v>
      </c>
      <c r="Y275">
        <v>5491</v>
      </c>
      <c r="Z275">
        <v>23.3</v>
      </c>
      <c r="AA275">
        <v>19223</v>
      </c>
      <c r="AB275">
        <v>70.7</v>
      </c>
      <c r="AC275">
        <v>10.9</v>
      </c>
      <c r="AD275">
        <v>159500</v>
      </c>
      <c r="AE275">
        <v>16938</v>
      </c>
      <c r="AF275">
        <v>2.1</v>
      </c>
      <c r="AG275">
        <v>18954</v>
      </c>
      <c r="AH275">
        <v>39943</v>
      </c>
      <c r="AI275">
        <v>17.600000000000001</v>
      </c>
      <c r="AJ275">
        <v>821</v>
      </c>
      <c r="AK275">
        <v>7420</v>
      </c>
      <c r="AL275">
        <v>-2.9</v>
      </c>
      <c r="AM275">
        <v>2692</v>
      </c>
      <c r="AN275">
        <v>4110</v>
      </c>
      <c r="AO275">
        <v>0</v>
      </c>
      <c r="AP275">
        <v>0</v>
      </c>
      <c r="AQ275">
        <v>0</v>
      </c>
      <c r="AR275">
        <v>0</v>
      </c>
      <c r="AS275">
        <v>0</v>
      </c>
      <c r="AT275">
        <v>26.2</v>
      </c>
      <c r="AU275">
        <v>168772</v>
      </c>
      <c r="AV275">
        <v>0</v>
      </c>
      <c r="AW275">
        <v>352422</v>
      </c>
      <c r="AX275">
        <v>7444</v>
      </c>
      <c r="AY275">
        <v>40834</v>
      </c>
      <c r="AZ275">
        <v>55</v>
      </c>
      <c r="BA275">
        <v>1533.07</v>
      </c>
      <c r="BB275">
        <v>30.5</v>
      </c>
    </row>
    <row r="276" spans="1:54" x14ac:dyDescent="0.3">
      <c r="A276">
        <v>8045</v>
      </c>
      <c r="B276" t="s">
        <v>220</v>
      </c>
      <c r="C276" t="s">
        <v>189</v>
      </c>
      <c r="D276">
        <v>57461</v>
      </c>
      <c r="E276">
        <v>56389</v>
      </c>
      <c r="F276">
        <v>1.9</v>
      </c>
      <c r="G276">
        <v>56389</v>
      </c>
      <c r="H276">
        <v>7.1</v>
      </c>
      <c r="I276">
        <v>25.9</v>
      </c>
      <c r="J276">
        <v>10.7</v>
      </c>
      <c r="K276">
        <v>48.9</v>
      </c>
      <c r="L276">
        <v>94.2</v>
      </c>
      <c r="M276">
        <v>1.2</v>
      </c>
      <c r="N276">
        <v>1.8</v>
      </c>
      <c r="O276">
        <v>0.8</v>
      </c>
      <c r="P276">
        <v>0.2</v>
      </c>
      <c r="Q276">
        <v>1.9</v>
      </c>
      <c r="R276">
        <v>28.1</v>
      </c>
      <c r="S276">
        <v>68.8</v>
      </c>
      <c r="T276">
        <v>79.2</v>
      </c>
      <c r="U276">
        <v>15</v>
      </c>
      <c r="V276">
        <v>24.8</v>
      </c>
      <c r="W276">
        <v>85.2</v>
      </c>
      <c r="X276">
        <v>26.6</v>
      </c>
      <c r="Y276">
        <v>3465</v>
      </c>
      <c r="Z276">
        <v>27.5</v>
      </c>
      <c r="AA276">
        <v>23361</v>
      </c>
      <c r="AB276">
        <v>64.8</v>
      </c>
      <c r="AC276">
        <v>20.5</v>
      </c>
      <c r="AD276">
        <v>302700</v>
      </c>
      <c r="AE276">
        <v>20163</v>
      </c>
      <c r="AF276">
        <v>2.76</v>
      </c>
      <c r="AG276">
        <v>26603</v>
      </c>
      <c r="AH276">
        <v>57022</v>
      </c>
      <c r="AI276">
        <v>11.9</v>
      </c>
      <c r="AJ276">
        <v>2410</v>
      </c>
      <c r="AK276">
        <v>18983</v>
      </c>
      <c r="AL276">
        <v>2.8</v>
      </c>
      <c r="AM276">
        <v>5918</v>
      </c>
      <c r="AN276">
        <v>8595</v>
      </c>
      <c r="AO276">
        <v>0</v>
      </c>
      <c r="AP276">
        <v>0.6</v>
      </c>
      <c r="AQ276">
        <v>0</v>
      </c>
      <c r="AR276">
        <v>0</v>
      </c>
      <c r="AS276">
        <v>5.7</v>
      </c>
      <c r="AT276">
        <v>25.1</v>
      </c>
      <c r="AU276">
        <v>0</v>
      </c>
      <c r="AV276">
        <v>442167</v>
      </c>
      <c r="AW276">
        <v>1184677</v>
      </c>
      <c r="AX276">
        <v>22367</v>
      </c>
      <c r="AY276">
        <v>161174</v>
      </c>
      <c r="AZ276">
        <v>83</v>
      </c>
      <c r="BA276">
        <v>2947.56</v>
      </c>
      <c r="BB276">
        <v>19.100000000000001</v>
      </c>
    </row>
    <row r="277" spans="1:54" x14ac:dyDescent="0.3">
      <c r="A277">
        <v>8047</v>
      </c>
      <c r="B277" t="s">
        <v>219</v>
      </c>
      <c r="C277" t="s">
        <v>189</v>
      </c>
      <c r="D277">
        <v>5851</v>
      </c>
      <c r="E277">
        <v>5441</v>
      </c>
      <c r="F277">
        <v>7.5</v>
      </c>
      <c r="G277">
        <v>5441</v>
      </c>
      <c r="H277">
        <v>3.8</v>
      </c>
      <c r="I277">
        <v>18.7</v>
      </c>
      <c r="J277">
        <v>13.2</v>
      </c>
      <c r="K277">
        <v>47.3</v>
      </c>
      <c r="L277">
        <v>93.1</v>
      </c>
      <c r="M277">
        <v>1.8</v>
      </c>
      <c r="N277">
        <v>1.2</v>
      </c>
      <c r="O277">
        <v>1.5</v>
      </c>
      <c r="P277">
        <v>0.3</v>
      </c>
      <c r="Q277">
        <v>2.2000000000000002</v>
      </c>
      <c r="R277">
        <v>6.4</v>
      </c>
      <c r="S277">
        <v>87.4</v>
      </c>
      <c r="T277">
        <v>86.5</v>
      </c>
      <c r="U277">
        <v>2.6</v>
      </c>
      <c r="V277">
        <v>4.3</v>
      </c>
      <c r="W277">
        <v>94.4</v>
      </c>
      <c r="X277">
        <v>29.1</v>
      </c>
      <c r="Y277">
        <v>722</v>
      </c>
      <c r="Z277">
        <v>32</v>
      </c>
      <c r="AA277">
        <v>3581</v>
      </c>
      <c r="AB277">
        <v>75.5</v>
      </c>
      <c r="AC277">
        <v>10.6</v>
      </c>
      <c r="AD277">
        <v>281700</v>
      </c>
      <c r="AE277">
        <v>2504</v>
      </c>
      <c r="AF277">
        <v>2.16</v>
      </c>
      <c r="AG277">
        <v>38022</v>
      </c>
      <c r="AH277">
        <v>63885</v>
      </c>
      <c r="AI277">
        <v>10.8</v>
      </c>
      <c r="AJ277">
        <v>111</v>
      </c>
      <c r="AK277">
        <v>4970</v>
      </c>
      <c r="AL277">
        <v>4.9000000000000004</v>
      </c>
      <c r="AM277">
        <v>493</v>
      </c>
      <c r="AN277">
        <v>723</v>
      </c>
      <c r="AO277">
        <v>0</v>
      </c>
      <c r="AP277">
        <v>0</v>
      </c>
      <c r="AQ277">
        <v>0</v>
      </c>
      <c r="AR277">
        <v>0</v>
      </c>
      <c r="AS277">
        <v>0</v>
      </c>
      <c r="AT277">
        <v>0</v>
      </c>
      <c r="AU277">
        <v>0</v>
      </c>
      <c r="AV277">
        <v>0</v>
      </c>
      <c r="AW277">
        <v>3225</v>
      </c>
      <c r="AX277">
        <v>636</v>
      </c>
      <c r="AY277">
        <v>291507</v>
      </c>
      <c r="AZ277">
        <v>13</v>
      </c>
      <c r="BA277">
        <v>149.9</v>
      </c>
      <c r="BB277">
        <v>36.299999999999997</v>
      </c>
    </row>
    <row r="278" spans="1:54" x14ac:dyDescent="0.3">
      <c r="A278">
        <v>8049</v>
      </c>
      <c r="B278" t="s">
        <v>218</v>
      </c>
      <c r="C278" t="s">
        <v>189</v>
      </c>
      <c r="D278">
        <v>14546</v>
      </c>
      <c r="E278">
        <v>14843</v>
      </c>
      <c r="F278">
        <v>-2</v>
      </c>
      <c r="G278">
        <v>14843</v>
      </c>
      <c r="H278">
        <v>4.2</v>
      </c>
      <c r="I278">
        <v>18.399999999999999</v>
      </c>
      <c r="J278">
        <v>13.9</v>
      </c>
      <c r="K278">
        <v>47</v>
      </c>
      <c r="L278">
        <v>95.6</v>
      </c>
      <c r="M278">
        <v>0.5</v>
      </c>
      <c r="N278">
        <v>0.8</v>
      </c>
      <c r="O278">
        <v>0.9</v>
      </c>
      <c r="P278">
        <v>0.1</v>
      </c>
      <c r="Q278">
        <v>2</v>
      </c>
      <c r="R278">
        <v>8</v>
      </c>
      <c r="S278">
        <v>88.8</v>
      </c>
      <c r="T278">
        <v>83.8</v>
      </c>
      <c r="U278">
        <v>4.7</v>
      </c>
      <c r="V278">
        <v>9.6</v>
      </c>
      <c r="W278">
        <v>94.4</v>
      </c>
      <c r="X278">
        <v>32.799999999999997</v>
      </c>
      <c r="Y278">
        <v>1467</v>
      </c>
      <c r="Z278">
        <v>18.8</v>
      </c>
      <c r="AA278">
        <v>16724</v>
      </c>
      <c r="AB278">
        <v>74.900000000000006</v>
      </c>
      <c r="AC278">
        <v>30.4</v>
      </c>
      <c r="AD278">
        <v>282000</v>
      </c>
      <c r="AE278">
        <v>5227</v>
      </c>
      <c r="AF278">
        <v>2.72</v>
      </c>
      <c r="AG278">
        <v>31684</v>
      </c>
      <c r="AH278">
        <v>64664</v>
      </c>
      <c r="AI278">
        <v>11.1</v>
      </c>
      <c r="AJ278">
        <v>797</v>
      </c>
      <c r="AK278">
        <v>7582</v>
      </c>
      <c r="AL278">
        <v>5.5</v>
      </c>
      <c r="AM278">
        <v>1803</v>
      </c>
      <c r="AN278">
        <v>2624</v>
      </c>
      <c r="AO278">
        <v>0</v>
      </c>
      <c r="AP278">
        <v>0</v>
      </c>
      <c r="AQ278">
        <v>0</v>
      </c>
      <c r="AR278">
        <v>0</v>
      </c>
      <c r="AS278">
        <v>0</v>
      </c>
      <c r="AT278">
        <v>22.5</v>
      </c>
      <c r="AU278">
        <v>0</v>
      </c>
      <c r="AV278">
        <v>5107</v>
      </c>
      <c r="AW278">
        <v>193138</v>
      </c>
      <c r="AX278">
        <v>14227</v>
      </c>
      <c r="AY278">
        <v>73865</v>
      </c>
      <c r="AZ278">
        <v>137</v>
      </c>
      <c r="BA278">
        <v>1846.33</v>
      </c>
      <c r="BB278">
        <v>8</v>
      </c>
    </row>
    <row r="279" spans="1:54" x14ac:dyDescent="0.3">
      <c r="A279">
        <v>8051</v>
      </c>
      <c r="B279" t="s">
        <v>217</v>
      </c>
      <c r="C279" t="s">
        <v>189</v>
      </c>
      <c r="D279">
        <v>15725</v>
      </c>
      <c r="E279">
        <v>15324</v>
      </c>
      <c r="F279">
        <v>2.6</v>
      </c>
      <c r="G279">
        <v>15324</v>
      </c>
      <c r="H279">
        <v>4.8</v>
      </c>
      <c r="I279">
        <v>17.899999999999999</v>
      </c>
      <c r="J279">
        <v>11.2</v>
      </c>
      <c r="K279">
        <v>45.9</v>
      </c>
      <c r="L279">
        <v>94.5</v>
      </c>
      <c r="M279">
        <v>0.5</v>
      </c>
      <c r="N279">
        <v>2.5</v>
      </c>
      <c r="O279">
        <v>0.7</v>
      </c>
      <c r="P279">
        <v>0</v>
      </c>
      <c r="Q279">
        <v>1.8</v>
      </c>
      <c r="R279">
        <v>9.3000000000000007</v>
      </c>
      <c r="S279">
        <v>87.5</v>
      </c>
      <c r="T279">
        <v>73.3</v>
      </c>
      <c r="U279">
        <v>4.3</v>
      </c>
      <c r="V279">
        <v>9.1999999999999993</v>
      </c>
      <c r="W279">
        <v>93.3</v>
      </c>
      <c r="X279">
        <v>54.5</v>
      </c>
      <c r="Y279">
        <v>1031</v>
      </c>
      <c r="Z279">
        <v>13.4</v>
      </c>
      <c r="AA279">
        <v>11574</v>
      </c>
      <c r="AB279">
        <v>59.1</v>
      </c>
      <c r="AC279">
        <v>28.3</v>
      </c>
      <c r="AD279">
        <v>329500</v>
      </c>
      <c r="AE279">
        <v>6293</v>
      </c>
      <c r="AF279">
        <v>2.27</v>
      </c>
      <c r="AG279">
        <v>27654</v>
      </c>
      <c r="AH279">
        <v>52332</v>
      </c>
      <c r="AI279">
        <v>17.7</v>
      </c>
      <c r="AJ279">
        <v>1053</v>
      </c>
      <c r="AK279">
        <v>6056</v>
      </c>
      <c r="AL279">
        <v>-1.6</v>
      </c>
      <c r="AM279">
        <v>2243</v>
      </c>
      <c r="AN279">
        <v>3300</v>
      </c>
      <c r="AO279">
        <v>0</v>
      </c>
      <c r="AP279">
        <v>0</v>
      </c>
      <c r="AQ279">
        <v>0</v>
      </c>
      <c r="AR279">
        <v>0</v>
      </c>
      <c r="AS279">
        <v>0</v>
      </c>
      <c r="AT279">
        <v>21.3</v>
      </c>
      <c r="AU279">
        <v>0</v>
      </c>
      <c r="AV279">
        <v>0</v>
      </c>
      <c r="AW279">
        <v>211576</v>
      </c>
      <c r="AX279">
        <v>14116</v>
      </c>
      <c r="AY279">
        <v>89685</v>
      </c>
      <c r="AZ279">
        <v>58</v>
      </c>
      <c r="BA279">
        <v>3239.1</v>
      </c>
      <c r="BB279">
        <v>4.7</v>
      </c>
    </row>
    <row r="280" spans="1:54" x14ac:dyDescent="0.3">
      <c r="A280">
        <v>8053</v>
      </c>
      <c r="B280" t="s">
        <v>216</v>
      </c>
      <c r="C280" t="s">
        <v>189</v>
      </c>
      <c r="D280">
        <v>786</v>
      </c>
      <c r="E280">
        <v>843</v>
      </c>
      <c r="F280">
        <v>-6.8</v>
      </c>
      <c r="G280">
        <v>843</v>
      </c>
      <c r="H280">
        <v>6.2</v>
      </c>
      <c r="I280">
        <v>18.7</v>
      </c>
      <c r="J280">
        <v>25.7</v>
      </c>
      <c r="K280">
        <v>48.2</v>
      </c>
      <c r="L280">
        <v>95.9</v>
      </c>
      <c r="M280">
        <v>0.5</v>
      </c>
      <c r="N280">
        <v>1.1000000000000001</v>
      </c>
      <c r="O280">
        <v>0.6</v>
      </c>
      <c r="P280">
        <v>0</v>
      </c>
      <c r="Q280">
        <v>1.8</v>
      </c>
      <c r="R280">
        <v>3.7</v>
      </c>
      <c r="S280">
        <v>92.6</v>
      </c>
      <c r="T280">
        <v>87.1</v>
      </c>
      <c r="U280">
        <v>1.7</v>
      </c>
      <c r="V280">
        <v>9.1</v>
      </c>
      <c r="W280">
        <v>93.8</v>
      </c>
      <c r="X280">
        <v>42.2</v>
      </c>
      <c r="Y280">
        <v>111</v>
      </c>
      <c r="Z280">
        <v>8.1999999999999993</v>
      </c>
      <c r="AA280">
        <v>1413</v>
      </c>
      <c r="AB280">
        <v>78.900000000000006</v>
      </c>
      <c r="AC280">
        <v>4.9000000000000004</v>
      </c>
      <c r="AD280">
        <v>261700</v>
      </c>
      <c r="AE280">
        <v>388</v>
      </c>
      <c r="AF280">
        <v>2.06</v>
      </c>
      <c r="AG280">
        <v>36365</v>
      </c>
      <c r="AH280">
        <v>56667</v>
      </c>
      <c r="AI280">
        <v>5.0999999999999996</v>
      </c>
      <c r="AJ280">
        <v>75</v>
      </c>
      <c r="AK280">
        <v>183</v>
      </c>
      <c r="AL280">
        <v>3.4</v>
      </c>
      <c r="AM280">
        <v>167</v>
      </c>
      <c r="AN280">
        <v>326</v>
      </c>
      <c r="AO280">
        <v>0</v>
      </c>
      <c r="AP280">
        <v>0</v>
      </c>
      <c r="AQ280">
        <v>0</v>
      </c>
      <c r="AR280">
        <v>0</v>
      </c>
      <c r="AS280">
        <v>0</v>
      </c>
      <c r="AT280">
        <v>0</v>
      </c>
      <c r="AU280">
        <v>0</v>
      </c>
      <c r="AV280">
        <v>0</v>
      </c>
      <c r="AW280">
        <v>7808</v>
      </c>
      <c r="AX280">
        <v>9362</v>
      </c>
      <c r="AY280">
        <v>3567</v>
      </c>
      <c r="AZ280">
        <v>6</v>
      </c>
      <c r="BA280">
        <v>1117.25</v>
      </c>
      <c r="BB280">
        <v>0.8</v>
      </c>
    </row>
    <row r="281" spans="1:54" x14ac:dyDescent="0.3">
      <c r="A281">
        <v>8055</v>
      </c>
      <c r="B281" t="s">
        <v>215</v>
      </c>
      <c r="C281" t="s">
        <v>189</v>
      </c>
      <c r="D281">
        <v>6462</v>
      </c>
      <c r="E281">
        <v>6711</v>
      </c>
      <c r="F281">
        <v>-3.7</v>
      </c>
      <c r="G281">
        <v>6711</v>
      </c>
      <c r="H281">
        <v>3.8</v>
      </c>
      <c r="I281">
        <v>15.5</v>
      </c>
      <c r="J281">
        <v>29.7</v>
      </c>
      <c r="K281">
        <v>49.6</v>
      </c>
      <c r="L281">
        <v>89.3</v>
      </c>
      <c r="M281">
        <v>1</v>
      </c>
      <c r="N281">
        <v>5.4</v>
      </c>
      <c r="O281">
        <v>1.1000000000000001</v>
      </c>
      <c r="P281">
        <v>0.2</v>
      </c>
      <c r="Q281">
        <v>3</v>
      </c>
      <c r="R281">
        <v>34.4</v>
      </c>
      <c r="S281">
        <v>61.7</v>
      </c>
      <c r="T281">
        <v>81.3</v>
      </c>
      <c r="U281">
        <v>4.8</v>
      </c>
      <c r="V281">
        <v>14.9</v>
      </c>
      <c r="W281">
        <v>84.7</v>
      </c>
      <c r="X281">
        <v>28</v>
      </c>
      <c r="Y281">
        <v>832</v>
      </c>
      <c r="Z281">
        <v>22.9</v>
      </c>
      <c r="AA281">
        <v>5128</v>
      </c>
      <c r="AB281">
        <v>72.5</v>
      </c>
      <c r="AC281">
        <v>7.5</v>
      </c>
      <c r="AD281">
        <v>152400</v>
      </c>
      <c r="AE281">
        <v>3059</v>
      </c>
      <c r="AF281">
        <v>2</v>
      </c>
      <c r="AG281">
        <v>24058</v>
      </c>
      <c r="AH281">
        <v>33298</v>
      </c>
      <c r="AI281">
        <v>20.6</v>
      </c>
      <c r="AJ281">
        <v>156</v>
      </c>
      <c r="AK281">
        <v>1188</v>
      </c>
      <c r="AL281">
        <v>0.3</v>
      </c>
      <c r="AM281">
        <v>580</v>
      </c>
      <c r="AN281">
        <v>938</v>
      </c>
      <c r="AO281">
        <v>0</v>
      </c>
      <c r="AP281">
        <v>0</v>
      </c>
      <c r="AQ281">
        <v>0</v>
      </c>
      <c r="AR281">
        <v>0</v>
      </c>
      <c r="AS281">
        <v>0</v>
      </c>
      <c r="AT281">
        <v>0</v>
      </c>
      <c r="AU281">
        <v>0</v>
      </c>
      <c r="AV281">
        <v>0</v>
      </c>
      <c r="AW281">
        <v>55321</v>
      </c>
      <c r="AX281">
        <v>7180</v>
      </c>
      <c r="AY281">
        <v>9712</v>
      </c>
      <c r="AZ281">
        <v>13</v>
      </c>
      <c r="BA281">
        <v>1591</v>
      </c>
      <c r="BB281">
        <v>4.2</v>
      </c>
    </row>
    <row r="282" spans="1:54" x14ac:dyDescent="0.3">
      <c r="A282">
        <v>8057</v>
      </c>
      <c r="B282" t="s">
        <v>39</v>
      </c>
      <c r="C282" t="s">
        <v>189</v>
      </c>
      <c r="D282">
        <v>1396</v>
      </c>
      <c r="E282">
        <v>1394</v>
      </c>
      <c r="F282">
        <v>0.1</v>
      </c>
      <c r="G282">
        <v>1394</v>
      </c>
      <c r="H282">
        <v>3.4</v>
      </c>
      <c r="I282">
        <v>17.8</v>
      </c>
      <c r="J282">
        <v>20.9</v>
      </c>
      <c r="K282">
        <v>46.7</v>
      </c>
      <c r="L282">
        <v>95.9</v>
      </c>
      <c r="M282">
        <v>0.1</v>
      </c>
      <c r="N282">
        <v>1.7</v>
      </c>
      <c r="O282">
        <v>0.4</v>
      </c>
      <c r="P282">
        <v>0</v>
      </c>
      <c r="Q282">
        <v>1.9</v>
      </c>
      <c r="R282">
        <v>11</v>
      </c>
      <c r="S282">
        <v>86.3</v>
      </c>
      <c r="T282">
        <v>87.8</v>
      </c>
      <c r="U282">
        <v>3</v>
      </c>
      <c r="V282">
        <v>7</v>
      </c>
      <c r="W282">
        <v>88.7</v>
      </c>
      <c r="X282">
        <v>22.2</v>
      </c>
      <c r="Y282">
        <v>145</v>
      </c>
      <c r="Z282">
        <v>18.899999999999999</v>
      </c>
      <c r="AA282">
        <v>1290</v>
      </c>
      <c r="AB282">
        <v>72.2</v>
      </c>
      <c r="AC282">
        <v>3.5</v>
      </c>
      <c r="AD282">
        <v>123200</v>
      </c>
      <c r="AE282">
        <v>648</v>
      </c>
      <c r="AF282">
        <v>2.08</v>
      </c>
      <c r="AG282">
        <v>25936</v>
      </c>
      <c r="AH282">
        <v>43606</v>
      </c>
      <c r="AI282">
        <v>8.9</v>
      </c>
      <c r="AJ282">
        <v>71</v>
      </c>
      <c r="AK282">
        <v>279</v>
      </c>
      <c r="AL282">
        <v>3.7</v>
      </c>
      <c r="AM282">
        <v>175</v>
      </c>
      <c r="AN282">
        <v>127</v>
      </c>
      <c r="AO282">
        <v>0</v>
      </c>
      <c r="AP282">
        <v>0</v>
      </c>
      <c r="AQ282">
        <v>0</v>
      </c>
      <c r="AR282">
        <v>0</v>
      </c>
      <c r="AS282">
        <v>0</v>
      </c>
      <c r="AT282">
        <v>0</v>
      </c>
      <c r="AU282">
        <v>0</v>
      </c>
      <c r="AV282">
        <v>0</v>
      </c>
      <c r="AW282">
        <v>19370</v>
      </c>
      <c r="AX282">
        <v>14149</v>
      </c>
      <c r="AY282">
        <v>2416</v>
      </c>
      <c r="AZ282">
        <v>0</v>
      </c>
      <c r="BA282">
        <v>1613.72</v>
      </c>
      <c r="BB282">
        <v>0.9</v>
      </c>
    </row>
    <row r="283" spans="1:54" x14ac:dyDescent="0.3">
      <c r="A283">
        <v>8059</v>
      </c>
      <c r="B283" t="s">
        <v>38</v>
      </c>
      <c r="C283" t="s">
        <v>189</v>
      </c>
      <c r="D283">
        <v>558503</v>
      </c>
      <c r="E283">
        <v>534583</v>
      </c>
      <c r="F283">
        <v>4.5</v>
      </c>
      <c r="G283">
        <v>534543</v>
      </c>
      <c r="H283">
        <v>5.3</v>
      </c>
      <c r="I283">
        <v>20.9</v>
      </c>
      <c r="J283">
        <v>14.7</v>
      </c>
      <c r="K283">
        <v>50.3</v>
      </c>
      <c r="L283">
        <v>92.2</v>
      </c>
      <c r="M283">
        <v>1.3</v>
      </c>
      <c r="N283">
        <v>1.2</v>
      </c>
      <c r="O283">
        <v>2.8</v>
      </c>
      <c r="P283">
        <v>0.1</v>
      </c>
      <c r="Q283">
        <v>2.2999999999999998</v>
      </c>
      <c r="R283">
        <v>15.2</v>
      </c>
      <c r="S283">
        <v>78.8</v>
      </c>
      <c r="T283">
        <v>84.1</v>
      </c>
      <c r="U283">
        <v>6.2</v>
      </c>
      <c r="V283">
        <v>10.3</v>
      </c>
      <c r="W283">
        <v>93.7</v>
      </c>
      <c r="X283">
        <v>40.700000000000003</v>
      </c>
      <c r="Y283">
        <v>42215</v>
      </c>
      <c r="Z283">
        <v>26.2</v>
      </c>
      <c r="AA283">
        <v>233275</v>
      </c>
      <c r="AB283">
        <v>70.599999999999994</v>
      </c>
      <c r="AC283">
        <v>25.1</v>
      </c>
      <c r="AD283">
        <v>262400</v>
      </c>
      <c r="AE283">
        <v>219562</v>
      </c>
      <c r="AF283">
        <v>2.42</v>
      </c>
      <c r="AG283">
        <v>36087</v>
      </c>
      <c r="AH283">
        <v>68984</v>
      </c>
      <c r="AI283">
        <v>8.6</v>
      </c>
      <c r="AJ283">
        <v>16222</v>
      </c>
      <c r="AK283">
        <v>188932</v>
      </c>
      <c r="AL283">
        <v>0.4</v>
      </c>
      <c r="AM283">
        <v>51004</v>
      </c>
      <c r="AN283">
        <v>62249</v>
      </c>
      <c r="AO283">
        <v>0.6</v>
      </c>
      <c r="AP283">
        <v>0.6</v>
      </c>
      <c r="AQ283">
        <v>2.7</v>
      </c>
      <c r="AR283">
        <v>0</v>
      </c>
      <c r="AS283">
        <v>5.2</v>
      </c>
      <c r="AT283">
        <v>30.2</v>
      </c>
      <c r="AU283">
        <v>6566636</v>
      </c>
      <c r="AV283">
        <v>2514091</v>
      </c>
      <c r="AW283">
        <v>7282158</v>
      </c>
      <c r="AX283">
        <v>13782</v>
      </c>
      <c r="AY283">
        <v>960467</v>
      </c>
      <c r="AZ283">
        <v>2519</v>
      </c>
      <c r="BA283">
        <v>764.21</v>
      </c>
      <c r="BB283">
        <v>699.5</v>
      </c>
    </row>
    <row r="284" spans="1:54" x14ac:dyDescent="0.3">
      <c r="A284">
        <v>8061</v>
      </c>
      <c r="B284" t="s">
        <v>214</v>
      </c>
      <c r="C284" t="s">
        <v>189</v>
      </c>
      <c r="D284">
        <v>1402</v>
      </c>
      <c r="E284">
        <v>1398</v>
      </c>
      <c r="F284">
        <v>0.3</v>
      </c>
      <c r="G284">
        <v>1398</v>
      </c>
      <c r="H284">
        <v>6.4</v>
      </c>
      <c r="I284">
        <v>20.5</v>
      </c>
      <c r="J284">
        <v>24.1</v>
      </c>
      <c r="K284">
        <v>50.8</v>
      </c>
      <c r="L284">
        <v>96.6</v>
      </c>
      <c r="M284">
        <v>0.7</v>
      </c>
      <c r="N284">
        <v>0.9</v>
      </c>
      <c r="O284">
        <v>0</v>
      </c>
      <c r="P284">
        <v>0.3</v>
      </c>
      <c r="Q284">
        <v>1.5</v>
      </c>
      <c r="R284">
        <v>6.3</v>
      </c>
      <c r="S284">
        <v>91.4</v>
      </c>
      <c r="T284">
        <v>92</v>
      </c>
      <c r="U284">
        <v>2.7</v>
      </c>
      <c r="V284">
        <v>4</v>
      </c>
      <c r="W284">
        <v>92.2</v>
      </c>
      <c r="X284">
        <v>20.6</v>
      </c>
      <c r="Y284">
        <v>83</v>
      </c>
      <c r="Z284">
        <v>17.2</v>
      </c>
      <c r="AA284">
        <v>811</v>
      </c>
      <c r="AB284">
        <v>72.8</v>
      </c>
      <c r="AC284">
        <v>5.2</v>
      </c>
      <c r="AD284">
        <v>79400</v>
      </c>
      <c r="AE284">
        <v>559</v>
      </c>
      <c r="AF284">
        <v>2.4900000000000002</v>
      </c>
      <c r="AG284">
        <v>22482</v>
      </c>
      <c r="AH284">
        <v>40813</v>
      </c>
      <c r="AI284">
        <v>17.399999999999999</v>
      </c>
      <c r="AJ284">
        <v>36</v>
      </c>
      <c r="AK284">
        <v>0</v>
      </c>
      <c r="AL284">
        <v>0</v>
      </c>
      <c r="AM284">
        <v>145</v>
      </c>
      <c r="AN284">
        <v>0</v>
      </c>
      <c r="AO284">
        <v>0</v>
      </c>
      <c r="AP284">
        <v>0</v>
      </c>
      <c r="AQ284">
        <v>0</v>
      </c>
      <c r="AR284">
        <v>0</v>
      </c>
      <c r="AS284">
        <v>0</v>
      </c>
      <c r="AT284">
        <v>0</v>
      </c>
      <c r="AU284">
        <v>0</v>
      </c>
      <c r="AV284">
        <v>27022</v>
      </c>
      <c r="AW284">
        <v>8036</v>
      </c>
      <c r="AX284">
        <v>6158</v>
      </c>
      <c r="AY284">
        <v>0</v>
      </c>
      <c r="AZ284">
        <v>0</v>
      </c>
      <c r="BA284">
        <v>1767.77</v>
      </c>
      <c r="BB284">
        <v>0.8</v>
      </c>
    </row>
    <row r="285" spans="1:54" x14ac:dyDescent="0.3">
      <c r="A285">
        <v>8063</v>
      </c>
      <c r="B285" t="s">
        <v>213</v>
      </c>
      <c r="C285" t="s">
        <v>189</v>
      </c>
      <c r="D285">
        <v>8072</v>
      </c>
      <c r="E285">
        <v>8270</v>
      </c>
      <c r="F285">
        <v>-2.4</v>
      </c>
      <c r="G285">
        <v>8270</v>
      </c>
      <c r="H285">
        <v>6.2</v>
      </c>
      <c r="I285">
        <v>22.5</v>
      </c>
      <c r="J285">
        <v>17.2</v>
      </c>
      <c r="K285">
        <v>44.8</v>
      </c>
      <c r="L285">
        <v>94.1</v>
      </c>
      <c r="M285">
        <v>2.5</v>
      </c>
      <c r="N285">
        <v>1.1000000000000001</v>
      </c>
      <c r="O285">
        <v>0.6</v>
      </c>
      <c r="P285">
        <v>0.2</v>
      </c>
      <c r="Q285">
        <v>1.5</v>
      </c>
      <c r="R285">
        <v>19.3</v>
      </c>
      <c r="S285">
        <v>76.099999999999994</v>
      </c>
      <c r="T285">
        <v>83.2</v>
      </c>
      <c r="U285">
        <v>9</v>
      </c>
      <c r="V285">
        <v>15.2</v>
      </c>
      <c r="W285">
        <v>84</v>
      </c>
      <c r="X285">
        <v>13.5</v>
      </c>
      <c r="Y285">
        <v>799</v>
      </c>
      <c r="Z285">
        <v>12.5</v>
      </c>
      <c r="AA285">
        <v>3514</v>
      </c>
      <c r="AB285">
        <v>65.8</v>
      </c>
      <c r="AC285">
        <v>11.2</v>
      </c>
      <c r="AD285">
        <v>121600</v>
      </c>
      <c r="AE285">
        <v>3046</v>
      </c>
      <c r="AF285">
        <v>2.4300000000000002</v>
      </c>
      <c r="AG285">
        <v>21850</v>
      </c>
      <c r="AH285">
        <v>44157</v>
      </c>
      <c r="AI285">
        <v>13.8</v>
      </c>
      <c r="AJ285">
        <v>263</v>
      </c>
      <c r="AK285">
        <v>1952</v>
      </c>
      <c r="AL285">
        <v>0.7</v>
      </c>
      <c r="AM285">
        <v>657</v>
      </c>
      <c r="AN285">
        <v>834</v>
      </c>
      <c r="AO285">
        <v>0</v>
      </c>
      <c r="AP285">
        <v>0</v>
      </c>
      <c r="AQ285">
        <v>0</v>
      </c>
      <c r="AR285">
        <v>0</v>
      </c>
      <c r="AS285">
        <v>0</v>
      </c>
      <c r="AT285">
        <v>39.299999999999997</v>
      </c>
      <c r="AU285">
        <v>0</v>
      </c>
      <c r="AV285">
        <v>166345</v>
      </c>
      <c r="AW285">
        <v>84356</v>
      </c>
      <c r="AX285">
        <v>10717</v>
      </c>
      <c r="AY285">
        <v>10306</v>
      </c>
      <c r="AZ285">
        <v>2</v>
      </c>
      <c r="BA285">
        <v>2160.8200000000002</v>
      </c>
      <c r="BB285">
        <v>3.8</v>
      </c>
    </row>
    <row r="286" spans="1:54" x14ac:dyDescent="0.3">
      <c r="A286">
        <v>8065</v>
      </c>
      <c r="B286" t="s">
        <v>171</v>
      </c>
      <c r="C286" t="s">
        <v>189</v>
      </c>
      <c r="D286">
        <v>7357</v>
      </c>
      <c r="E286">
        <v>7310</v>
      </c>
      <c r="F286">
        <v>0.6</v>
      </c>
      <c r="G286">
        <v>7310</v>
      </c>
      <c r="H286">
        <v>6.5</v>
      </c>
      <c r="I286">
        <v>23.1</v>
      </c>
      <c r="J286">
        <v>11</v>
      </c>
      <c r="K286">
        <v>46.7</v>
      </c>
      <c r="L286">
        <v>93.9</v>
      </c>
      <c r="M286">
        <v>0.7</v>
      </c>
      <c r="N286">
        <v>2.6</v>
      </c>
      <c r="O286">
        <v>0.6</v>
      </c>
      <c r="P286">
        <v>0.1</v>
      </c>
      <c r="Q286">
        <v>2.2000000000000002</v>
      </c>
      <c r="R286">
        <v>37.799999999999997</v>
      </c>
      <c r="S286">
        <v>59.2</v>
      </c>
      <c r="T286">
        <v>75.8</v>
      </c>
      <c r="U286">
        <v>15</v>
      </c>
      <c r="V286">
        <v>28.8</v>
      </c>
      <c r="W286">
        <v>86.8</v>
      </c>
      <c r="X286">
        <v>28.1</v>
      </c>
      <c r="Y286">
        <v>516</v>
      </c>
      <c r="Z286">
        <v>29.3</v>
      </c>
      <c r="AA286">
        <v>4273</v>
      </c>
      <c r="AB286">
        <v>65.599999999999994</v>
      </c>
      <c r="AC286">
        <v>12.2</v>
      </c>
      <c r="AD286">
        <v>164400</v>
      </c>
      <c r="AE286">
        <v>3079</v>
      </c>
      <c r="AF286">
        <v>2.33</v>
      </c>
      <c r="AG286">
        <v>25029</v>
      </c>
      <c r="AH286">
        <v>44610</v>
      </c>
      <c r="AI286">
        <v>14.3</v>
      </c>
      <c r="AJ286">
        <v>205</v>
      </c>
      <c r="AK286">
        <v>1226</v>
      </c>
      <c r="AL286">
        <v>-1</v>
      </c>
      <c r="AM286">
        <v>608</v>
      </c>
      <c r="AN286">
        <v>796</v>
      </c>
      <c r="AO286">
        <v>0</v>
      </c>
      <c r="AP286">
        <v>0</v>
      </c>
      <c r="AQ286">
        <v>0</v>
      </c>
      <c r="AR286">
        <v>0</v>
      </c>
      <c r="AS286">
        <v>0</v>
      </c>
      <c r="AT286">
        <v>26.6</v>
      </c>
      <c r="AU286">
        <v>0</v>
      </c>
      <c r="AV286">
        <v>0</v>
      </c>
      <c r="AW286">
        <v>51369</v>
      </c>
      <c r="AX286">
        <v>6540</v>
      </c>
      <c r="AY286">
        <v>12573</v>
      </c>
      <c r="AZ286">
        <v>0</v>
      </c>
      <c r="BA286">
        <v>376.91</v>
      </c>
      <c r="BB286">
        <v>19.399999999999999</v>
      </c>
    </row>
    <row r="287" spans="1:54" x14ac:dyDescent="0.3">
      <c r="A287">
        <v>8067</v>
      </c>
      <c r="B287" t="s">
        <v>212</v>
      </c>
      <c r="C287" t="s">
        <v>189</v>
      </c>
      <c r="D287">
        <v>53989</v>
      </c>
      <c r="E287">
        <v>51334</v>
      </c>
      <c r="F287">
        <v>5.2</v>
      </c>
      <c r="G287">
        <v>51334</v>
      </c>
      <c r="H287">
        <v>5.0999999999999996</v>
      </c>
      <c r="I287">
        <v>19.399999999999999</v>
      </c>
      <c r="J287">
        <v>14.2</v>
      </c>
      <c r="K287">
        <v>49.2</v>
      </c>
      <c r="L287">
        <v>89.2</v>
      </c>
      <c r="M287">
        <v>0.6</v>
      </c>
      <c r="N287">
        <v>6.8</v>
      </c>
      <c r="O287">
        <v>0.8</v>
      </c>
      <c r="P287">
        <v>0.1</v>
      </c>
      <c r="Q287">
        <v>2.5</v>
      </c>
      <c r="R287">
        <v>12.6</v>
      </c>
      <c r="S287">
        <v>79.2</v>
      </c>
      <c r="T287">
        <v>79.599999999999994</v>
      </c>
      <c r="U287">
        <v>3.5</v>
      </c>
      <c r="V287">
        <v>9.6999999999999993</v>
      </c>
      <c r="W287">
        <v>94.2</v>
      </c>
      <c r="X287">
        <v>41.4</v>
      </c>
      <c r="Y287">
        <v>3963</v>
      </c>
      <c r="Z287">
        <v>20.5</v>
      </c>
      <c r="AA287">
        <v>26475</v>
      </c>
      <c r="AB287">
        <v>66.5</v>
      </c>
      <c r="AC287">
        <v>17.899999999999999</v>
      </c>
      <c r="AD287">
        <v>339400</v>
      </c>
      <c r="AE287">
        <v>20947</v>
      </c>
      <c r="AF287">
        <v>2.39</v>
      </c>
      <c r="AG287">
        <v>30151</v>
      </c>
      <c r="AH287">
        <v>58080</v>
      </c>
      <c r="AI287">
        <v>11.4</v>
      </c>
      <c r="AJ287">
        <v>2296</v>
      </c>
      <c r="AK287">
        <v>20661</v>
      </c>
      <c r="AL287">
        <v>8</v>
      </c>
      <c r="AM287">
        <v>5970</v>
      </c>
      <c r="AN287">
        <v>8231</v>
      </c>
      <c r="AO287">
        <v>0</v>
      </c>
      <c r="AP287">
        <v>2.2000000000000002</v>
      </c>
      <c r="AQ287">
        <v>0</v>
      </c>
      <c r="AR287">
        <v>0</v>
      </c>
      <c r="AS287">
        <v>0</v>
      </c>
      <c r="AT287">
        <v>25.9</v>
      </c>
      <c r="AU287">
        <v>0</v>
      </c>
      <c r="AV287">
        <v>0</v>
      </c>
      <c r="AW287">
        <v>790433</v>
      </c>
      <c r="AX287">
        <v>15914</v>
      </c>
      <c r="AY287">
        <v>206242</v>
      </c>
      <c r="AZ287">
        <v>278</v>
      </c>
      <c r="BA287">
        <v>1692.08</v>
      </c>
      <c r="BB287">
        <v>30.3</v>
      </c>
    </row>
    <row r="288" spans="1:54" x14ac:dyDescent="0.3">
      <c r="A288">
        <v>8069</v>
      </c>
      <c r="B288" t="s">
        <v>211</v>
      </c>
      <c r="C288" t="s">
        <v>189</v>
      </c>
      <c r="D288">
        <v>324122</v>
      </c>
      <c r="E288">
        <v>299630</v>
      </c>
      <c r="F288">
        <v>8.1999999999999993</v>
      </c>
      <c r="G288">
        <v>299630</v>
      </c>
      <c r="H288">
        <v>5.4</v>
      </c>
      <c r="I288">
        <v>20.5</v>
      </c>
      <c r="J288">
        <v>13.9</v>
      </c>
      <c r="K288">
        <v>50.2</v>
      </c>
      <c r="L288">
        <v>93.2</v>
      </c>
      <c r="M288">
        <v>1.1000000000000001</v>
      </c>
      <c r="N288">
        <v>1</v>
      </c>
      <c r="O288">
        <v>2.2000000000000002</v>
      </c>
      <c r="P288">
        <v>0.1</v>
      </c>
      <c r="Q288">
        <v>2.4</v>
      </c>
      <c r="R288">
        <v>11.1</v>
      </c>
      <c r="S288">
        <v>83.5</v>
      </c>
      <c r="T288">
        <v>78.8</v>
      </c>
      <c r="U288">
        <v>5.4</v>
      </c>
      <c r="V288">
        <v>9</v>
      </c>
      <c r="W288">
        <v>94.4</v>
      </c>
      <c r="X288">
        <v>43.8</v>
      </c>
      <c r="Y288">
        <v>22809</v>
      </c>
      <c r="Z288">
        <v>22.6</v>
      </c>
      <c r="AA288">
        <v>138534</v>
      </c>
      <c r="AB288">
        <v>65.599999999999994</v>
      </c>
      <c r="AC288">
        <v>21.8</v>
      </c>
      <c r="AD288">
        <v>247100</v>
      </c>
      <c r="AE288">
        <v>121423</v>
      </c>
      <c r="AF288">
        <v>2.4500000000000002</v>
      </c>
      <c r="AG288">
        <v>30740</v>
      </c>
      <c r="AH288">
        <v>58626</v>
      </c>
      <c r="AI288">
        <v>14.1</v>
      </c>
      <c r="AJ288">
        <v>9723</v>
      </c>
      <c r="AK288">
        <v>112150</v>
      </c>
      <c r="AL288">
        <v>2</v>
      </c>
      <c r="AM288">
        <v>28499</v>
      </c>
      <c r="AN288">
        <v>34660</v>
      </c>
      <c r="AO288">
        <v>0.4</v>
      </c>
      <c r="AP288">
        <v>0.5</v>
      </c>
      <c r="AQ288">
        <v>1.8</v>
      </c>
      <c r="AR288">
        <v>0</v>
      </c>
      <c r="AS288">
        <v>3.6</v>
      </c>
      <c r="AT288">
        <v>29.7</v>
      </c>
      <c r="AU288">
        <v>3226757</v>
      </c>
      <c r="AV288">
        <v>1265188</v>
      </c>
      <c r="AW288">
        <v>3922871</v>
      </c>
      <c r="AX288">
        <v>13672</v>
      </c>
      <c r="AY288">
        <v>604358</v>
      </c>
      <c r="AZ288">
        <v>2498</v>
      </c>
      <c r="BA288">
        <v>2596</v>
      </c>
      <c r="BB288">
        <v>115.4</v>
      </c>
    </row>
    <row r="289" spans="1:54" x14ac:dyDescent="0.3">
      <c r="A289">
        <v>8071</v>
      </c>
      <c r="B289" t="s">
        <v>210</v>
      </c>
      <c r="C289" t="s">
        <v>189</v>
      </c>
      <c r="D289">
        <v>14052</v>
      </c>
      <c r="E289">
        <v>15507</v>
      </c>
      <c r="F289">
        <v>-9.4</v>
      </c>
      <c r="G289">
        <v>15507</v>
      </c>
      <c r="H289">
        <v>5.0999999999999996</v>
      </c>
      <c r="I289">
        <v>19</v>
      </c>
      <c r="J289">
        <v>22.3</v>
      </c>
      <c r="K289">
        <v>48.4</v>
      </c>
      <c r="L289">
        <v>91.4</v>
      </c>
      <c r="M289">
        <v>1.8</v>
      </c>
      <c r="N289">
        <v>3.5</v>
      </c>
      <c r="O289">
        <v>1.1000000000000001</v>
      </c>
      <c r="P289">
        <v>0.1</v>
      </c>
      <c r="Q289">
        <v>2.1</v>
      </c>
      <c r="R289">
        <v>42.5</v>
      </c>
      <c r="S289">
        <v>52.7</v>
      </c>
      <c r="T289">
        <v>85.2</v>
      </c>
      <c r="U289">
        <v>3.2</v>
      </c>
      <c r="V289">
        <v>14.4</v>
      </c>
      <c r="W289">
        <v>84.3</v>
      </c>
      <c r="X289">
        <v>16.3</v>
      </c>
      <c r="Y289">
        <v>1221</v>
      </c>
      <c r="Z289">
        <v>21.2</v>
      </c>
      <c r="AA289">
        <v>8244</v>
      </c>
      <c r="AB289">
        <v>69.400000000000006</v>
      </c>
      <c r="AC289">
        <v>10.1</v>
      </c>
      <c r="AD289">
        <v>151500</v>
      </c>
      <c r="AE289">
        <v>5992</v>
      </c>
      <c r="AF289">
        <v>2.4300000000000002</v>
      </c>
      <c r="AG289">
        <v>22180</v>
      </c>
      <c r="AH289">
        <v>42261</v>
      </c>
      <c r="AI289">
        <v>17.8</v>
      </c>
      <c r="AJ289">
        <v>371</v>
      </c>
      <c r="AK289">
        <v>3228</v>
      </c>
      <c r="AL289">
        <v>-8.3000000000000007</v>
      </c>
      <c r="AM289">
        <v>911</v>
      </c>
      <c r="AN289">
        <v>1558</v>
      </c>
      <c r="AO289">
        <v>0</v>
      </c>
      <c r="AP289">
        <v>0</v>
      </c>
      <c r="AQ289">
        <v>0</v>
      </c>
      <c r="AR289">
        <v>0</v>
      </c>
      <c r="AS289">
        <v>13</v>
      </c>
      <c r="AT289">
        <v>25.9</v>
      </c>
      <c r="AU289">
        <v>0</v>
      </c>
      <c r="AV289">
        <v>51612</v>
      </c>
      <c r="AW289">
        <v>164359</v>
      </c>
      <c r="AX289">
        <v>10393</v>
      </c>
      <c r="AY289">
        <v>22369</v>
      </c>
      <c r="AZ289">
        <v>5</v>
      </c>
      <c r="BA289">
        <v>4772.67</v>
      </c>
      <c r="BB289">
        <v>3.2</v>
      </c>
    </row>
    <row r="290" spans="1:54" x14ac:dyDescent="0.3">
      <c r="A290">
        <v>8073</v>
      </c>
      <c r="B290" t="s">
        <v>101</v>
      </c>
      <c r="C290" t="s">
        <v>189</v>
      </c>
      <c r="D290">
        <v>5510</v>
      </c>
      <c r="E290">
        <v>5469</v>
      </c>
      <c r="F290">
        <v>0.7</v>
      </c>
      <c r="G290">
        <v>5467</v>
      </c>
      <c r="H290">
        <v>5.6</v>
      </c>
      <c r="I290">
        <v>19.7</v>
      </c>
      <c r="J290">
        <v>17.399999999999999</v>
      </c>
      <c r="K290">
        <v>40.9</v>
      </c>
      <c r="L290">
        <v>90.6</v>
      </c>
      <c r="M290">
        <v>5.6</v>
      </c>
      <c r="N290">
        <v>1.1000000000000001</v>
      </c>
      <c r="O290">
        <v>1</v>
      </c>
      <c r="P290">
        <v>0.1</v>
      </c>
      <c r="Q290">
        <v>1.7</v>
      </c>
      <c r="R290">
        <v>13.4</v>
      </c>
      <c r="S290">
        <v>78.400000000000006</v>
      </c>
      <c r="T290">
        <v>82.9</v>
      </c>
      <c r="U290">
        <v>5.4</v>
      </c>
      <c r="V290">
        <v>10.9</v>
      </c>
      <c r="W290">
        <v>81.5</v>
      </c>
      <c r="X290">
        <v>15.6</v>
      </c>
      <c r="Y290">
        <v>486</v>
      </c>
      <c r="Z290">
        <v>18.3</v>
      </c>
      <c r="AA290">
        <v>2427</v>
      </c>
      <c r="AB290">
        <v>68.3</v>
      </c>
      <c r="AC290">
        <v>11.5</v>
      </c>
      <c r="AD290">
        <v>115000</v>
      </c>
      <c r="AE290">
        <v>1845</v>
      </c>
      <c r="AF290">
        <v>2.11</v>
      </c>
      <c r="AG290">
        <v>19703</v>
      </c>
      <c r="AH290">
        <v>41910</v>
      </c>
      <c r="AI290">
        <v>13.7</v>
      </c>
      <c r="AJ290">
        <v>123</v>
      </c>
      <c r="AK290">
        <v>1114</v>
      </c>
      <c r="AL290">
        <v>-1.9</v>
      </c>
      <c r="AM290">
        <v>392</v>
      </c>
      <c r="AN290">
        <v>626</v>
      </c>
      <c r="AO290">
        <v>0</v>
      </c>
      <c r="AP290">
        <v>0</v>
      </c>
      <c r="AQ290">
        <v>0</v>
      </c>
      <c r="AR290">
        <v>0</v>
      </c>
      <c r="AS290">
        <v>0</v>
      </c>
      <c r="AT290">
        <v>29.4</v>
      </c>
      <c r="AU290">
        <v>0</v>
      </c>
      <c r="AV290">
        <v>0</v>
      </c>
      <c r="AW290">
        <v>134696</v>
      </c>
      <c r="AX290">
        <v>25671</v>
      </c>
      <c r="AY290">
        <v>8400</v>
      </c>
      <c r="AZ290">
        <v>2</v>
      </c>
      <c r="BA290">
        <v>2577.63</v>
      </c>
      <c r="BB290">
        <v>2.1</v>
      </c>
    </row>
    <row r="291" spans="1:54" x14ac:dyDescent="0.3">
      <c r="A291">
        <v>8075</v>
      </c>
      <c r="B291" t="s">
        <v>99</v>
      </c>
      <c r="C291" t="s">
        <v>189</v>
      </c>
      <c r="D291">
        <v>22524</v>
      </c>
      <c r="E291">
        <v>22709</v>
      </c>
      <c r="F291">
        <v>-0.8</v>
      </c>
      <c r="G291">
        <v>22709</v>
      </c>
      <c r="H291">
        <v>5</v>
      </c>
      <c r="I291">
        <v>18.8</v>
      </c>
      <c r="J291">
        <v>15.7</v>
      </c>
      <c r="K291">
        <v>43.5</v>
      </c>
      <c r="L291">
        <v>91.6</v>
      </c>
      <c r="M291">
        <v>4.3</v>
      </c>
      <c r="N291">
        <v>1.6</v>
      </c>
      <c r="O291">
        <v>0.9</v>
      </c>
      <c r="P291">
        <v>0.1</v>
      </c>
      <c r="Q291">
        <v>1.5</v>
      </c>
      <c r="R291">
        <v>16.100000000000001</v>
      </c>
      <c r="S291">
        <v>76.900000000000006</v>
      </c>
      <c r="T291">
        <v>80.7</v>
      </c>
      <c r="U291">
        <v>5.7</v>
      </c>
      <c r="V291">
        <v>10.5</v>
      </c>
      <c r="W291">
        <v>88.7</v>
      </c>
      <c r="X291">
        <v>15.8</v>
      </c>
      <c r="Y291">
        <v>1999</v>
      </c>
      <c r="Z291">
        <v>17.100000000000001</v>
      </c>
      <c r="AA291">
        <v>8952</v>
      </c>
      <c r="AB291">
        <v>69.400000000000006</v>
      </c>
      <c r="AC291">
        <v>12</v>
      </c>
      <c r="AD291">
        <v>119800</v>
      </c>
      <c r="AE291">
        <v>8015</v>
      </c>
      <c r="AF291">
        <v>2.68</v>
      </c>
      <c r="AG291">
        <v>22581</v>
      </c>
      <c r="AH291">
        <v>40415</v>
      </c>
      <c r="AI291">
        <v>17.600000000000001</v>
      </c>
      <c r="AJ291">
        <v>577</v>
      </c>
      <c r="AK291">
        <v>5312</v>
      </c>
      <c r="AL291">
        <v>1.7</v>
      </c>
      <c r="AM291">
        <v>1219</v>
      </c>
      <c r="AN291">
        <v>1396</v>
      </c>
      <c r="AO291">
        <v>0</v>
      </c>
      <c r="AP291">
        <v>0</v>
      </c>
      <c r="AQ291">
        <v>0</v>
      </c>
      <c r="AR291">
        <v>0</v>
      </c>
      <c r="AS291">
        <v>2.9</v>
      </c>
      <c r="AT291">
        <v>21.9</v>
      </c>
      <c r="AU291">
        <v>0</v>
      </c>
      <c r="AV291">
        <v>0</v>
      </c>
      <c r="AW291">
        <v>281292</v>
      </c>
      <c r="AX291">
        <v>13454</v>
      </c>
      <c r="AY291">
        <v>23276</v>
      </c>
      <c r="AZ291">
        <v>19</v>
      </c>
      <c r="BA291">
        <v>1838.55</v>
      </c>
      <c r="BB291">
        <v>12.4</v>
      </c>
    </row>
    <row r="292" spans="1:54" x14ac:dyDescent="0.3">
      <c r="A292">
        <v>8077</v>
      </c>
      <c r="B292" t="s">
        <v>209</v>
      </c>
      <c r="C292" t="s">
        <v>189</v>
      </c>
      <c r="D292">
        <v>148255</v>
      </c>
      <c r="E292">
        <v>146723</v>
      </c>
      <c r="F292">
        <v>1</v>
      </c>
      <c r="G292">
        <v>146723</v>
      </c>
      <c r="H292">
        <v>6.3</v>
      </c>
      <c r="I292">
        <v>22.4</v>
      </c>
      <c r="J292">
        <v>16.899999999999999</v>
      </c>
      <c r="K292">
        <v>50.3</v>
      </c>
      <c r="L292">
        <v>94.2</v>
      </c>
      <c r="M292">
        <v>1</v>
      </c>
      <c r="N292">
        <v>1.5</v>
      </c>
      <c r="O292">
        <v>0.9</v>
      </c>
      <c r="P292">
        <v>0.1</v>
      </c>
      <c r="Q292">
        <v>2.2000000000000002</v>
      </c>
      <c r="R292">
        <v>14.1</v>
      </c>
      <c r="S292">
        <v>82</v>
      </c>
      <c r="T292">
        <v>80.900000000000006</v>
      </c>
      <c r="U292">
        <v>4.0999999999999996</v>
      </c>
      <c r="V292">
        <v>8.1999999999999993</v>
      </c>
      <c r="W292">
        <v>89.6</v>
      </c>
      <c r="X292">
        <v>25.7</v>
      </c>
      <c r="Y292">
        <v>13870</v>
      </c>
      <c r="Z292">
        <v>21.2</v>
      </c>
      <c r="AA292">
        <v>63779</v>
      </c>
      <c r="AB292">
        <v>71.7</v>
      </c>
      <c r="AC292">
        <v>15.1</v>
      </c>
      <c r="AD292">
        <v>210100</v>
      </c>
      <c r="AE292">
        <v>58598</v>
      </c>
      <c r="AF292">
        <v>2.4500000000000002</v>
      </c>
      <c r="AG292">
        <v>26700</v>
      </c>
      <c r="AH292">
        <v>49471</v>
      </c>
      <c r="AI292">
        <v>14.7</v>
      </c>
      <c r="AJ292">
        <v>4431</v>
      </c>
      <c r="AK292">
        <v>49355</v>
      </c>
      <c r="AL292">
        <v>-1.1000000000000001</v>
      </c>
      <c r="AM292">
        <v>11002</v>
      </c>
      <c r="AN292">
        <v>16079</v>
      </c>
      <c r="AO292">
        <v>0</v>
      </c>
      <c r="AP292">
        <v>0.9</v>
      </c>
      <c r="AQ292">
        <v>0</v>
      </c>
      <c r="AR292">
        <v>0</v>
      </c>
      <c r="AS292">
        <v>4</v>
      </c>
      <c r="AT292">
        <v>26.7</v>
      </c>
      <c r="AU292">
        <v>539590</v>
      </c>
      <c r="AV292">
        <v>1179281</v>
      </c>
      <c r="AW292">
        <v>2389507</v>
      </c>
      <c r="AX292">
        <v>17279</v>
      </c>
      <c r="AY292">
        <v>268843</v>
      </c>
      <c r="AZ292">
        <v>504</v>
      </c>
      <c r="BA292">
        <v>3328.97</v>
      </c>
      <c r="BB292">
        <v>44.1</v>
      </c>
    </row>
    <row r="293" spans="1:54" x14ac:dyDescent="0.3">
      <c r="A293">
        <v>8079</v>
      </c>
      <c r="B293" t="s">
        <v>208</v>
      </c>
      <c r="C293" t="s">
        <v>189</v>
      </c>
      <c r="D293">
        <v>698</v>
      </c>
      <c r="E293">
        <v>712</v>
      </c>
      <c r="F293">
        <v>-2</v>
      </c>
      <c r="G293">
        <v>712</v>
      </c>
      <c r="H293">
        <v>4.7</v>
      </c>
      <c r="I293">
        <v>12.6</v>
      </c>
      <c r="J293">
        <v>26.5</v>
      </c>
      <c r="K293">
        <v>47.6</v>
      </c>
      <c r="L293">
        <v>97.1</v>
      </c>
      <c r="M293">
        <v>0.4</v>
      </c>
      <c r="N293">
        <v>0.9</v>
      </c>
      <c r="O293">
        <v>0.4</v>
      </c>
      <c r="P293">
        <v>0</v>
      </c>
      <c r="Q293">
        <v>1.1000000000000001</v>
      </c>
      <c r="R293">
        <v>4.4000000000000004</v>
      </c>
      <c r="S293">
        <v>92.8</v>
      </c>
      <c r="T293">
        <v>92.3</v>
      </c>
      <c r="U293">
        <v>1.1000000000000001</v>
      </c>
      <c r="V293">
        <v>3.2</v>
      </c>
      <c r="W293">
        <v>96.5</v>
      </c>
      <c r="X293">
        <v>39.299999999999997</v>
      </c>
      <c r="Y293">
        <v>111</v>
      </c>
      <c r="Z293">
        <v>14.6</v>
      </c>
      <c r="AA293">
        <v>1225</v>
      </c>
      <c r="AB293">
        <v>83.7</v>
      </c>
      <c r="AC293">
        <v>0</v>
      </c>
      <c r="AD293">
        <v>275000</v>
      </c>
      <c r="AE293">
        <v>393</v>
      </c>
      <c r="AF293">
        <v>1.85</v>
      </c>
      <c r="AG293">
        <v>42255</v>
      </c>
      <c r="AH293">
        <v>47083</v>
      </c>
      <c r="AI293">
        <v>6.4</v>
      </c>
      <c r="AJ293">
        <v>66</v>
      </c>
      <c r="AK293">
        <v>220</v>
      </c>
      <c r="AL293">
        <v>7.3</v>
      </c>
      <c r="AM293">
        <v>151</v>
      </c>
      <c r="AN293">
        <v>510</v>
      </c>
      <c r="AO293">
        <v>0</v>
      </c>
      <c r="AP293">
        <v>0</v>
      </c>
      <c r="AQ293">
        <v>0</v>
      </c>
      <c r="AR293">
        <v>0</v>
      </c>
      <c r="AS293">
        <v>0</v>
      </c>
      <c r="AT293">
        <v>0</v>
      </c>
      <c r="AU293">
        <v>0</v>
      </c>
      <c r="AV293">
        <v>0</v>
      </c>
      <c r="AW293">
        <v>6008</v>
      </c>
      <c r="AX293">
        <v>6239</v>
      </c>
      <c r="AY293">
        <v>9476</v>
      </c>
      <c r="AZ293">
        <v>6</v>
      </c>
      <c r="BA293">
        <v>875.67</v>
      </c>
      <c r="BB293">
        <v>0.8</v>
      </c>
    </row>
    <row r="294" spans="1:54" x14ac:dyDescent="0.3">
      <c r="A294">
        <v>8081</v>
      </c>
      <c r="B294" t="s">
        <v>207</v>
      </c>
      <c r="C294" t="s">
        <v>189</v>
      </c>
      <c r="D294">
        <v>12928</v>
      </c>
      <c r="E294">
        <v>13795</v>
      </c>
      <c r="F294">
        <v>-6.3</v>
      </c>
      <c r="G294">
        <v>13795</v>
      </c>
      <c r="H294">
        <v>6.9</v>
      </c>
      <c r="I294">
        <v>25.9</v>
      </c>
      <c r="J294">
        <v>12.9</v>
      </c>
      <c r="K294">
        <v>48.1</v>
      </c>
      <c r="L294">
        <v>95.2</v>
      </c>
      <c r="M294">
        <v>0.5</v>
      </c>
      <c r="N294">
        <v>1.5</v>
      </c>
      <c r="O294">
        <v>0.8</v>
      </c>
      <c r="P294">
        <v>0.1</v>
      </c>
      <c r="Q294">
        <v>1.9</v>
      </c>
      <c r="R294">
        <v>14.3</v>
      </c>
      <c r="S294">
        <v>82.2</v>
      </c>
      <c r="T294">
        <v>85.2</v>
      </c>
      <c r="U294">
        <v>5.6</v>
      </c>
      <c r="V294">
        <v>10.5</v>
      </c>
      <c r="W294">
        <v>89.2</v>
      </c>
      <c r="X294">
        <v>15.6</v>
      </c>
      <c r="Y294">
        <v>1193</v>
      </c>
      <c r="Z294">
        <v>21.8</v>
      </c>
      <c r="AA294">
        <v>6162</v>
      </c>
      <c r="AB294">
        <v>75.900000000000006</v>
      </c>
      <c r="AC294">
        <v>12.1</v>
      </c>
      <c r="AD294">
        <v>176500</v>
      </c>
      <c r="AE294">
        <v>5062</v>
      </c>
      <c r="AF294">
        <v>2.61</v>
      </c>
      <c r="AG294">
        <v>24577</v>
      </c>
      <c r="AH294">
        <v>53231</v>
      </c>
      <c r="AI294">
        <v>11.5</v>
      </c>
      <c r="AJ294">
        <v>415</v>
      </c>
      <c r="AK294">
        <v>3527</v>
      </c>
      <c r="AL294">
        <v>3.5</v>
      </c>
      <c r="AM294">
        <v>951</v>
      </c>
      <c r="AN294">
        <v>0</v>
      </c>
      <c r="AO294">
        <v>0</v>
      </c>
      <c r="AP294">
        <v>0</v>
      </c>
      <c r="AQ294">
        <v>0</v>
      </c>
      <c r="AR294">
        <v>0</v>
      </c>
      <c r="AS294">
        <v>0</v>
      </c>
      <c r="AT294">
        <v>0</v>
      </c>
      <c r="AU294">
        <v>0</v>
      </c>
      <c r="AV294">
        <v>73158</v>
      </c>
      <c r="AW294">
        <v>213043</v>
      </c>
      <c r="AX294">
        <v>15717</v>
      </c>
      <c r="AY294">
        <v>35307</v>
      </c>
      <c r="AZ294">
        <v>9</v>
      </c>
      <c r="BA294">
        <v>4743.29</v>
      </c>
      <c r="BB294">
        <v>2.9</v>
      </c>
    </row>
    <row r="295" spans="1:54" x14ac:dyDescent="0.3">
      <c r="A295">
        <v>8083</v>
      </c>
      <c r="B295" t="s">
        <v>206</v>
      </c>
      <c r="C295" t="s">
        <v>189</v>
      </c>
      <c r="D295">
        <v>25772</v>
      </c>
      <c r="E295">
        <v>25535</v>
      </c>
      <c r="F295">
        <v>0.9</v>
      </c>
      <c r="G295">
        <v>25535</v>
      </c>
      <c r="H295">
        <v>6.2</v>
      </c>
      <c r="I295">
        <v>22.7</v>
      </c>
      <c r="J295">
        <v>19.100000000000001</v>
      </c>
      <c r="K295">
        <v>50.3</v>
      </c>
      <c r="L295">
        <v>83.1</v>
      </c>
      <c r="M295">
        <v>0.5</v>
      </c>
      <c r="N295">
        <v>13</v>
      </c>
      <c r="O295">
        <v>0.9</v>
      </c>
      <c r="P295">
        <v>0.1</v>
      </c>
      <c r="Q295">
        <v>2.4</v>
      </c>
      <c r="R295">
        <v>12.2</v>
      </c>
      <c r="S295">
        <v>73.2</v>
      </c>
      <c r="T295">
        <v>82</v>
      </c>
      <c r="U295">
        <v>2.2999999999999998</v>
      </c>
      <c r="V295">
        <v>13.4</v>
      </c>
      <c r="W295">
        <v>89.9</v>
      </c>
      <c r="X295">
        <v>27.3</v>
      </c>
      <c r="Y295">
        <v>2319</v>
      </c>
      <c r="Z295">
        <v>22.6</v>
      </c>
      <c r="AA295">
        <v>11981</v>
      </c>
      <c r="AB295">
        <v>70.5</v>
      </c>
      <c r="AC295">
        <v>8.4</v>
      </c>
      <c r="AD295">
        <v>189400</v>
      </c>
      <c r="AE295">
        <v>10688</v>
      </c>
      <c r="AF295">
        <v>2.36</v>
      </c>
      <c r="AG295">
        <v>23548</v>
      </c>
      <c r="AH295">
        <v>43188</v>
      </c>
      <c r="AI295">
        <v>19.3</v>
      </c>
      <c r="AJ295">
        <v>758</v>
      </c>
      <c r="AK295">
        <v>6746</v>
      </c>
      <c r="AL295">
        <v>0</v>
      </c>
      <c r="AM295">
        <v>2219</v>
      </c>
      <c r="AN295">
        <v>3068</v>
      </c>
      <c r="AO295">
        <v>0</v>
      </c>
      <c r="AP295">
        <v>2.1</v>
      </c>
      <c r="AQ295">
        <v>0</v>
      </c>
      <c r="AR295">
        <v>0</v>
      </c>
      <c r="AS295">
        <v>0</v>
      </c>
      <c r="AT295">
        <v>31.4</v>
      </c>
      <c r="AU295">
        <v>0</v>
      </c>
      <c r="AV295">
        <v>52094</v>
      </c>
      <c r="AW295">
        <v>301379</v>
      </c>
      <c r="AX295">
        <v>12003</v>
      </c>
      <c r="AY295">
        <v>84913</v>
      </c>
      <c r="AZ295">
        <v>15</v>
      </c>
      <c r="BA295">
        <v>2029.53</v>
      </c>
      <c r="BB295">
        <v>12.6</v>
      </c>
    </row>
    <row r="296" spans="1:54" x14ac:dyDescent="0.3">
      <c r="A296">
        <v>8085</v>
      </c>
      <c r="B296" t="s">
        <v>205</v>
      </c>
      <c r="C296" t="s">
        <v>189</v>
      </c>
      <c r="D296">
        <v>40873</v>
      </c>
      <c r="E296">
        <v>41278</v>
      </c>
      <c r="F296">
        <v>-1</v>
      </c>
      <c r="G296">
        <v>41276</v>
      </c>
      <c r="H296">
        <v>5.6</v>
      </c>
      <c r="I296">
        <v>22.5</v>
      </c>
      <c r="J296">
        <v>21.3</v>
      </c>
      <c r="K296">
        <v>50.8</v>
      </c>
      <c r="L296">
        <v>94.3</v>
      </c>
      <c r="M296">
        <v>0.7</v>
      </c>
      <c r="N296">
        <v>1.8</v>
      </c>
      <c r="O296">
        <v>0.8</v>
      </c>
      <c r="P296">
        <v>0.3</v>
      </c>
      <c r="Q296">
        <v>2</v>
      </c>
      <c r="R296">
        <v>20.2</v>
      </c>
      <c r="S296">
        <v>76.5</v>
      </c>
      <c r="T296">
        <v>82.8</v>
      </c>
      <c r="U296">
        <v>7.3</v>
      </c>
      <c r="V296">
        <v>13.3</v>
      </c>
      <c r="W296">
        <v>85.7</v>
      </c>
      <c r="X296">
        <v>24.5</v>
      </c>
      <c r="Y296">
        <v>3280</v>
      </c>
      <c r="Z296">
        <v>20.3</v>
      </c>
      <c r="AA296">
        <v>18338</v>
      </c>
      <c r="AB296">
        <v>73.099999999999994</v>
      </c>
      <c r="AC296">
        <v>8.6999999999999993</v>
      </c>
      <c r="AD296">
        <v>193700</v>
      </c>
      <c r="AE296">
        <v>16586</v>
      </c>
      <c r="AF296">
        <v>2.44</v>
      </c>
      <c r="AG296">
        <v>22897</v>
      </c>
      <c r="AH296">
        <v>45718</v>
      </c>
      <c r="AI296">
        <v>16</v>
      </c>
      <c r="AJ296">
        <v>1270</v>
      </c>
      <c r="AK296">
        <v>11253</v>
      </c>
      <c r="AL296">
        <v>5.8</v>
      </c>
      <c r="AM296">
        <v>3557</v>
      </c>
      <c r="AN296">
        <v>5538</v>
      </c>
      <c r="AO296">
        <v>0</v>
      </c>
      <c r="AP296">
        <v>0</v>
      </c>
      <c r="AQ296">
        <v>0</v>
      </c>
      <c r="AR296">
        <v>0</v>
      </c>
      <c r="AS296">
        <v>5.0999999999999996</v>
      </c>
      <c r="AT296">
        <v>29.7</v>
      </c>
      <c r="AU296">
        <v>218197</v>
      </c>
      <c r="AV296">
        <v>0</v>
      </c>
      <c r="AW296">
        <v>610875</v>
      </c>
      <c r="AX296">
        <v>15484</v>
      </c>
      <c r="AY296">
        <v>51053</v>
      </c>
      <c r="AZ296">
        <v>89</v>
      </c>
      <c r="BA296">
        <v>2240.6999999999998</v>
      </c>
      <c r="BB296">
        <v>18.399999999999999</v>
      </c>
    </row>
    <row r="297" spans="1:54" x14ac:dyDescent="0.3">
      <c r="A297">
        <v>8087</v>
      </c>
      <c r="B297" t="s">
        <v>23</v>
      </c>
      <c r="C297" t="s">
        <v>189</v>
      </c>
      <c r="D297">
        <v>28328</v>
      </c>
      <c r="E297">
        <v>28159</v>
      </c>
      <c r="F297">
        <v>0.6</v>
      </c>
      <c r="G297">
        <v>28159</v>
      </c>
      <c r="H297">
        <v>7.6</v>
      </c>
      <c r="I297">
        <v>26.4</v>
      </c>
      <c r="J297">
        <v>15.4</v>
      </c>
      <c r="K297">
        <v>50.2</v>
      </c>
      <c r="L297">
        <v>92.8</v>
      </c>
      <c r="M297">
        <v>3.1</v>
      </c>
      <c r="N297">
        <v>1.6</v>
      </c>
      <c r="O297">
        <v>0.7</v>
      </c>
      <c r="P297">
        <v>0.3</v>
      </c>
      <c r="Q297">
        <v>1.5</v>
      </c>
      <c r="R297">
        <v>35.299999999999997</v>
      </c>
      <c r="S297">
        <v>60.1</v>
      </c>
      <c r="T297">
        <v>80.599999999999994</v>
      </c>
      <c r="U297">
        <v>12.6</v>
      </c>
      <c r="V297">
        <v>26.5</v>
      </c>
      <c r="W297">
        <v>78.8</v>
      </c>
      <c r="X297">
        <v>15.1</v>
      </c>
      <c r="Y297">
        <v>1638</v>
      </c>
      <c r="Z297">
        <v>16.5</v>
      </c>
      <c r="AA297">
        <v>11474</v>
      </c>
      <c r="AB297">
        <v>63.5</v>
      </c>
      <c r="AC297">
        <v>14.8</v>
      </c>
      <c r="AD297">
        <v>137000</v>
      </c>
      <c r="AE297">
        <v>10446</v>
      </c>
      <c r="AF297">
        <v>2.65</v>
      </c>
      <c r="AG297">
        <v>20680</v>
      </c>
      <c r="AH297">
        <v>43774</v>
      </c>
      <c r="AI297">
        <v>13.3</v>
      </c>
      <c r="AJ297">
        <v>667</v>
      </c>
      <c r="AK297">
        <v>8794</v>
      </c>
      <c r="AL297">
        <v>-2.2999999999999998</v>
      </c>
      <c r="AM297">
        <v>1701</v>
      </c>
      <c r="AN297">
        <v>2137</v>
      </c>
      <c r="AO297">
        <v>0</v>
      </c>
      <c r="AP297">
        <v>0</v>
      </c>
      <c r="AQ297">
        <v>0</v>
      </c>
      <c r="AR297">
        <v>0</v>
      </c>
      <c r="AS297">
        <v>7.9</v>
      </c>
      <c r="AT297">
        <v>24.1</v>
      </c>
      <c r="AU297">
        <v>0</v>
      </c>
      <c r="AV297">
        <v>0</v>
      </c>
      <c r="AW297">
        <v>232820</v>
      </c>
      <c r="AX297">
        <v>8450</v>
      </c>
      <c r="AY297">
        <v>27652</v>
      </c>
      <c r="AZ297">
        <v>20</v>
      </c>
      <c r="BA297">
        <v>1280.43</v>
      </c>
      <c r="BB297">
        <v>22</v>
      </c>
    </row>
    <row r="298" spans="1:54" x14ac:dyDescent="0.3">
      <c r="A298">
        <v>8089</v>
      </c>
      <c r="B298" t="s">
        <v>204</v>
      </c>
      <c r="C298" t="s">
        <v>189</v>
      </c>
      <c r="D298">
        <v>18488</v>
      </c>
      <c r="E298">
        <v>18831</v>
      </c>
      <c r="F298">
        <v>-1.8</v>
      </c>
      <c r="G298">
        <v>18831</v>
      </c>
      <c r="H298">
        <v>6.5</v>
      </c>
      <c r="I298">
        <v>24.3</v>
      </c>
      <c r="J298">
        <v>19</v>
      </c>
      <c r="K298">
        <v>50.4</v>
      </c>
      <c r="L298">
        <v>91.4</v>
      </c>
      <c r="M298">
        <v>1.2</v>
      </c>
      <c r="N298">
        <v>3.6</v>
      </c>
      <c r="O298">
        <v>0.9</v>
      </c>
      <c r="P298">
        <v>0.2</v>
      </c>
      <c r="Q298">
        <v>2.7</v>
      </c>
      <c r="R298">
        <v>41</v>
      </c>
      <c r="S298">
        <v>55.4</v>
      </c>
      <c r="T298">
        <v>85.2</v>
      </c>
      <c r="U298">
        <v>4.0999999999999996</v>
      </c>
      <c r="V298">
        <v>18.5</v>
      </c>
      <c r="W298">
        <v>83</v>
      </c>
      <c r="X298">
        <v>15.5</v>
      </c>
      <c r="Y298">
        <v>1615</v>
      </c>
      <c r="Z298">
        <v>17.5</v>
      </c>
      <c r="AA298">
        <v>8881</v>
      </c>
      <c r="AB298">
        <v>64.7</v>
      </c>
      <c r="AC298">
        <v>13.1</v>
      </c>
      <c r="AD298">
        <v>91800</v>
      </c>
      <c r="AE298">
        <v>7427</v>
      </c>
      <c r="AF298">
        <v>2.4500000000000002</v>
      </c>
      <c r="AG298">
        <v>19078</v>
      </c>
      <c r="AH298">
        <v>33848</v>
      </c>
      <c r="AI298">
        <v>25.2</v>
      </c>
      <c r="AJ298">
        <v>442</v>
      </c>
      <c r="AK298">
        <v>4256</v>
      </c>
      <c r="AL298">
        <v>-4.9000000000000004</v>
      </c>
      <c r="AM298">
        <v>1008</v>
      </c>
      <c r="AN298">
        <v>1586</v>
      </c>
      <c r="AO298">
        <v>0</v>
      </c>
      <c r="AP298">
        <v>0</v>
      </c>
      <c r="AQ298">
        <v>0</v>
      </c>
      <c r="AR298">
        <v>0</v>
      </c>
      <c r="AS298">
        <v>12.1</v>
      </c>
      <c r="AT298">
        <v>37.299999999999997</v>
      </c>
      <c r="AU298">
        <v>0</v>
      </c>
      <c r="AV298">
        <v>59844</v>
      </c>
      <c r="AW298">
        <v>171450</v>
      </c>
      <c r="AX298">
        <v>9166</v>
      </c>
      <c r="AY298">
        <v>20313</v>
      </c>
      <c r="AZ298">
        <v>2</v>
      </c>
      <c r="BA298">
        <v>1261.96</v>
      </c>
      <c r="BB298">
        <v>14.9</v>
      </c>
    </row>
    <row r="299" spans="1:54" x14ac:dyDescent="0.3">
      <c r="A299">
        <v>8091</v>
      </c>
      <c r="B299" t="s">
        <v>203</v>
      </c>
      <c r="C299" t="s">
        <v>189</v>
      </c>
      <c r="D299">
        <v>4629</v>
      </c>
      <c r="E299">
        <v>4434</v>
      </c>
      <c r="F299">
        <v>4.4000000000000004</v>
      </c>
      <c r="G299">
        <v>4436</v>
      </c>
      <c r="H299">
        <v>3.4</v>
      </c>
      <c r="I299">
        <v>17</v>
      </c>
      <c r="J299">
        <v>24.6</v>
      </c>
      <c r="K299">
        <v>50.9</v>
      </c>
      <c r="L299">
        <v>96.8</v>
      </c>
      <c r="M299">
        <v>0.2</v>
      </c>
      <c r="N299">
        <v>0.5</v>
      </c>
      <c r="O299">
        <v>0.6</v>
      </c>
      <c r="P299">
        <v>0.1</v>
      </c>
      <c r="Q299">
        <v>1.8</v>
      </c>
      <c r="R299">
        <v>5.5</v>
      </c>
      <c r="S299">
        <v>91.9</v>
      </c>
      <c r="T299">
        <v>79.8</v>
      </c>
      <c r="U299">
        <v>2.9</v>
      </c>
      <c r="V299">
        <v>6.4</v>
      </c>
      <c r="W299">
        <v>98.4</v>
      </c>
      <c r="X299">
        <v>47.5</v>
      </c>
      <c r="Y299">
        <v>551</v>
      </c>
      <c r="Z299">
        <v>22.8</v>
      </c>
      <c r="AA299">
        <v>3151</v>
      </c>
      <c r="AB299">
        <v>75.400000000000006</v>
      </c>
      <c r="AC299">
        <v>10.6</v>
      </c>
      <c r="AD299">
        <v>383900</v>
      </c>
      <c r="AE299">
        <v>1943</v>
      </c>
      <c r="AF299">
        <v>2.2999999999999998</v>
      </c>
      <c r="AG299">
        <v>33015</v>
      </c>
      <c r="AH299">
        <v>64601</v>
      </c>
      <c r="AI299">
        <v>5.6</v>
      </c>
      <c r="AJ299">
        <v>263</v>
      </c>
      <c r="AK299">
        <v>963</v>
      </c>
      <c r="AL299">
        <v>4</v>
      </c>
      <c r="AM299">
        <v>873</v>
      </c>
      <c r="AN299">
        <v>1117</v>
      </c>
      <c r="AO299">
        <v>0</v>
      </c>
      <c r="AP299">
        <v>0</v>
      </c>
      <c r="AQ299">
        <v>0</v>
      </c>
      <c r="AR299">
        <v>0</v>
      </c>
      <c r="AS299">
        <v>0</v>
      </c>
      <c r="AT299">
        <v>26.5</v>
      </c>
      <c r="AU299">
        <v>0</v>
      </c>
      <c r="AV299">
        <v>1022</v>
      </c>
      <c r="AW299">
        <v>26977</v>
      </c>
      <c r="AX299">
        <v>6131</v>
      </c>
      <c r="AY299">
        <v>21247</v>
      </c>
      <c r="AZ299">
        <v>33</v>
      </c>
      <c r="BA299">
        <v>541.59</v>
      </c>
      <c r="BB299">
        <v>8.1999999999999993</v>
      </c>
    </row>
    <row r="300" spans="1:54" x14ac:dyDescent="0.3">
      <c r="A300">
        <v>8093</v>
      </c>
      <c r="B300" t="s">
        <v>202</v>
      </c>
      <c r="C300" t="s">
        <v>189</v>
      </c>
      <c r="D300">
        <v>16345</v>
      </c>
      <c r="E300">
        <v>16201</v>
      </c>
      <c r="F300">
        <v>0.9</v>
      </c>
      <c r="G300">
        <v>16206</v>
      </c>
      <c r="H300">
        <v>3.7</v>
      </c>
      <c r="I300">
        <v>16.7</v>
      </c>
      <c r="J300">
        <v>16.2</v>
      </c>
      <c r="K300">
        <v>47.3</v>
      </c>
      <c r="L300">
        <v>94.6</v>
      </c>
      <c r="M300">
        <v>0.6</v>
      </c>
      <c r="N300">
        <v>1.3</v>
      </c>
      <c r="O300">
        <v>1.1000000000000001</v>
      </c>
      <c r="P300">
        <v>0</v>
      </c>
      <c r="Q300">
        <v>2.2999999999999998</v>
      </c>
      <c r="R300">
        <v>6.2</v>
      </c>
      <c r="S300">
        <v>89.5</v>
      </c>
      <c r="T300">
        <v>87</v>
      </c>
      <c r="U300">
        <v>3.4</v>
      </c>
      <c r="V300">
        <v>3.8</v>
      </c>
      <c r="W300">
        <v>95.6</v>
      </c>
      <c r="X300">
        <v>32</v>
      </c>
      <c r="Y300">
        <v>1992</v>
      </c>
      <c r="Z300">
        <v>44.2</v>
      </c>
      <c r="AA300">
        <v>14171</v>
      </c>
      <c r="AB300">
        <v>88.5</v>
      </c>
      <c r="AC300">
        <v>1.2</v>
      </c>
      <c r="AD300">
        <v>247300</v>
      </c>
      <c r="AE300">
        <v>7038</v>
      </c>
      <c r="AF300">
        <v>2.27</v>
      </c>
      <c r="AG300">
        <v>31504</v>
      </c>
      <c r="AH300">
        <v>61570</v>
      </c>
      <c r="AI300">
        <v>9.1</v>
      </c>
      <c r="AJ300">
        <v>434</v>
      </c>
      <c r="AK300">
        <v>1196</v>
      </c>
      <c r="AL300">
        <v>2.2999999999999998</v>
      </c>
      <c r="AM300">
        <v>1720</v>
      </c>
      <c r="AN300">
        <v>2313</v>
      </c>
      <c r="AO300">
        <v>0</v>
      </c>
      <c r="AP300">
        <v>0</v>
      </c>
      <c r="AQ300">
        <v>0</v>
      </c>
      <c r="AR300">
        <v>0</v>
      </c>
      <c r="AS300">
        <v>0</v>
      </c>
      <c r="AT300">
        <v>28</v>
      </c>
      <c r="AU300">
        <v>0</v>
      </c>
      <c r="AV300">
        <v>3435</v>
      </c>
      <c r="AW300">
        <v>55409</v>
      </c>
      <c r="AX300">
        <v>3266</v>
      </c>
      <c r="AY300">
        <v>11083</v>
      </c>
      <c r="AZ300">
        <v>88</v>
      </c>
      <c r="BA300">
        <v>2193.85</v>
      </c>
      <c r="BB300">
        <v>7.4</v>
      </c>
    </row>
    <row r="301" spans="1:54" x14ac:dyDescent="0.3">
      <c r="A301">
        <v>8095</v>
      </c>
      <c r="B301" t="s">
        <v>92</v>
      </c>
      <c r="C301" t="s">
        <v>189</v>
      </c>
      <c r="D301">
        <v>4363</v>
      </c>
      <c r="E301">
        <v>4442</v>
      </c>
      <c r="F301">
        <v>-1.8</v>
      </c>
      <c r="G301">
        <v>4442</v>
      </c>
      <c r="H301">
        <v>6.1</v>
      </c>
      <c r="I301">
        <v>24</v>
      </c>
      <c r="J301">
        <v>20.8</v>
      </c>
      <c r="K301">
        <v>50.4</v>
      </c>
      <c r="L301">
        <v>96.1</v>
      </c>
      <c r="M301">
        <v>1</v>
      </c>
      <c r="N301">
        <v>0.8</v>
      </c>
      <c r="O301">
        <v>0.6</v>
      </c>
      <c r="P301">
        <v>0.1</v>
      </c>
      <c r="Q301">
        <v>1.4</v>
      </c>
      <c r="R301">
        <v>20.6</v>
      </c>
      <c r="S301">
        <v>76.599999999999994</v>
      </c>
      <c r="T301">
        <v>78.400000000000006</v>
      </c>
      <c r="U301">
        <v>12.2</v>
      </c>
      <c r="V301">
        <v>19.8</v>
      </c>
      <c r="W301">
        <v>85.6</v>
      </c>
      <c r="X301">
        <v>16.8</v>
      </c>
      <c r="Y301">
        <v>343</v>
      </c>
      <c r="Z301">
        <v>13.9</v>
      </c>
      <c r="AA301">
        <v>2088</v>
      </c>
      <c r="AB301">
        <v>69.2</v>
      </c>
      <c r="AC301">
        <v>8.3000000000000007</v>
      </c>
      <c r="AD301">
        <v>132700</v>
      </c>
      <c r="AE301">
        <v>1668</v>
      </c>
      <c r="AF301">
        <v>2.59</v>
      </c>
      <c r="AG301">
        <v>20720</v>
      </c>
      <c r="AH301">
        <v>43011</v>
      </c>
      <c r="AI301">
        <v>19.899999999999999</v>
      </c>
      <c r="AJ301">
        <v>135</v>
      </c>
      <c r="AK301">
        <v>909</v>
      </c>
      <c r="AL301">
        <v>-9.4</v>
      </c>
      <c r="AM301">
        <v>413</v>
      </c>
      <c r="AN301">
        <v>324</v>
      </c>
      <c r="AO301">
        <v>0</v>
      </c>
      <c r="AP301">
        <v>0</v>
      </c>
      <c r="AQ301">
        <v>0</v>
      </c>
      <c r="AR301">
        <v>0</v>
      </c>
      <c r="AS301">
        <v>0</v>
      </c>
      <c r="AT301">
        <v>27.5</v>
      </c>
      <c r="AU301">
        <v>0</v>
      </c>
      <c r="AV301">
        <v>150858</v>
      </c>
      <c r="AW301">
        <v>45616</v>
      </c>
      <c r="AX301">
        <v>10207</v>
      </c>
      <c r="AY301">
        <v>1880</v>
      </c>
      <c r="AZ301">
        <v>9</v>
      </c>
      <c r="BA301">
        <v>687.93</v>
      </c>
      <c r="BB301">
        <v>6.5</v>
      </c>
    </row>
    <row r="302" spans="1:54" x14ac:dyDescent="0.3">
      <c r="A302">
        <v>8097</v>
      </c>
      <c r="B302" t="s">
        <v>201</v>
      </c>
      <c r="C302" t="s">
        <v>189</v>
      </c>
      <c r="D302">
        <v>17626</v>
      </c>
      <c r="E302">
        <v>17148</v>
      </c>
      <c r="F302">
        <v>2.8</v>
      </c>
      <c r="G302">
        <v>17148</v>
      </c>
      <c r="H302">
        <v>3.7</v>
      </c>
      <c r="I302">
        <v>16.3</v>
      </c>
      <c r="J302">
        <v>15.6</v>
      </c>
      <c r="K302">
        <v>47.6</v>
      </c>
      <c r="L302">
        <v>95.7</v>
      </c>
      <c r="M302">
        <v>0.8</v>
      </c>
      <c r="N302">
        <v>0.5</v>
      </c>
      <c r="O302">
        <v>1.4</v>
      </c>
      <c r="P302">
        <v>0.1</v>
      </c>
      <c r="Q302">
        <v>1.5</v>
      </c>
      <c r="R302">
        <v>9.9</v>
      </c>
      <c r="S302">
        <v>86.5</v>
      </c>
      <c r="T302">
        <v>84.2</v>
      </c>
      <c r="U302">
        <v>12.2</v>
      </c>
      <c r="V302">
        <v>16.5</v>
      </c>
      <c r="W302">
        <v>96</v>
      </c>
      <c r="X302">
        <v>56.8</v>
      </c>
      <c r="Y302">
        <v>950</v>
      </c>
      <c r="Z302">
        <v>17</v>
      </c>
      <c r="AA302">
        <v>13039</v>
      </c>
      <c r="AB302">
        <v>68.7</v>
      </c>
      <c r="AC302">
        <v>38.799999999999997</v>
      </c>
      <c r="AD302">
        <v>611200</v>
      </c>
      <c r="AE302">
        <v>7507</v>
      </c>
      <c r="AF302">
        <v>2.27</v>
      </c>
      <c r="AG302">
        <v>51814</v>
      </c>
      <c r="AH302">
        <v>72745</v>
      </c>
      <c r="AI302">
        <v>10.1</v>
      </c>
      <c r="AJ302">
        <v>1559</v>
      </c>
      <c r="AK302">
        <v>16314</v>
      </c>
      <c r="AL302">
        <v>3.1</v>
      </c>
      <c r="AM302">
        <v>3528</v>
      </c>
      <c r="AN302">
        <v>5100</v>
      </c>
      <c r="AO302">
        <v>0</v>
      </c>
      <c r="AP302">
        <v>0</v>
      </c>
      <c r="AQ302">
        <v>0</v>
      </c>
      <c r="AR302">
        <v>0</v>
      </c>
      <c r="AS302">
        <v>2.9</v>
      </c>
      <c r="AT302">
        <v>26.5</v>
      </c>
      <c r="AU302">
        <v>0</v>
      </c>
      <c r="AV302">
        <v>64678</v>
      </c>
      <c r="AW302">
        <v>399540</v>
      </c>
      <c r="AX302">
        <v>26461</v>
      </c>
      <c r="AY302">
        <v>270848</v>
      </c>
      <c r="AZ302">
        <v>98</v>
      </c>
      <c r="BA302">
        <v>970.7</v>
      </c>
      <c r="BB302">
        <v>17.7</v>
      </c>
    </row>
    <row r="303" spans="1:54" x14ac:dyDescent="0.3">
      <c r="A303">
        <v>8099</v>
      </c>
      <c r="B303" t="s">
        <v>200</v>
      </c>
      <c r="C303" t="s">
        <v>189</v>
      </c>
      <c r="D303">
        <v>12034</v>
      </c>
      <c r="E303">
        <v>12551</v>
      </c>
      <c r="F303">
        <v>-4.0999999999999996</v>
      </c>
      <c r="G303">
        <v>12551</v>
      </c>
      <c r="H303">
        <v>6.9</v>
      </c>
      <c r="I303">
        <v>26.2</v>
      </c>
      <c r="J303">
        <v>16.100000000000001</v>
      </c>
      <c r="K303">
        <v>49.9</v>
      </c>
      <c r="L303">
        <v>95.3</v>
      </c>
      <c r="M303">
        <v>0.8</v>
      </c>
      <c r="N303">
        <v>1.8</v>
      </c>
      <c r="O303">
        <v>0.4</v>
      </c>
      <c r="P303">
        <v>0</v>
      </c>
      <c r="Q303">
        <v>1.7</v>
      </c>
      <c r="R303">
        <v>36.4</v>
      </c>
      <c r="S303">
        <v>61</v>
      </c>
      <c r="T303">
        <v>80.7</v>
      </c>
      <c r="U303">
        <v>12.5</v>
      </c>
      <c r="V303">
        <v>26.1</v>
      </c>
      <c r="W303">
        <v>79.2</v>
      </c>
      <c r="X303">
        <v>14.1</v>
      </c>
      <c r="Y303">
        <v>1010</v>
      </c>
      <c r="Z303">
        <v>14.4</v>
      </c>
      <c r="AA303">
        <v>5885</v>
      </c>
      <c r="AB303">
        <v>65.8</v>
      </c>
      <c r="AC303">
        <v>15.2</v>
      </c>
      <c r="AD303">
        <v>86100</v>
      </c>
      <c r="AE303">
        <v>4935</v>
      </c>
      <c r="AF303">
        <v>2.4500000000000002</v>
      </c>
      <c r="AG303">
        <v>18941</v>
      </c>
      <c r="AH303">
        <v>34391</v>
      </c>
      <c r="AI303">
        <v>23.3</v>
      </c>
      <c r="AJ303">
        <v>340</v>
      </c>
      <c r="AK303">
        <v>2901</v>
      </c>
      <c r="AL303">
        <v>1.4</v>
      </c>
      <c r="AM303">
        <v>833</v>
      </c>
      <c r="AN303">
        <v>1328</v>
      </c>
      <c r="AO303">
        <v>0</v>
      </c>
      <c r="AP303">
        <v>0</v>
      </c>
      <c r="AQ303">
        <v>0</v>
      </c>
      <c r="AR303">
        <v>0</v>
      </c>
      <c r="AS303">
        <v>0</v>
      </c>
      <c r="AT303">
        <v>13.2</v>
      </c>
      <c r="AU303">
        <v>0</v>
      </c>
      <c r="AV303">
        <v>81975</v>
      </c>
      <c r="AW303">
        <v>146970</v>
      </c>
      <c r="AX303">
        <v>11300</v>
      </c>
      <c r="AY303">
        <v>16282</v>
      </c>
      <c r="AZ303">
        <v>1</v>
      </c>
      <c r="BA303">
        <v>1638.4</v>
      </c>
      <c r="BB303">
        <v>7.7</v>
      </c>
    </row>
    <row r="304" spans="1:54" x14ac:dyDescent="0.3">
      <c r="A304">
        <v>8101</v>
      </c>
      <c r="B304" t="s">
        <v>199</v>
      </c>
      <c r="C304" t="s">
        <v>189</v>
      </c>
      <c r="D304">
        <v>161875</v>
      </c>
      <c r="E304">
        <v>159063</v>
      </c>
      <c r="F304">
        <v>1.8</v>
      </c>
      <c r="G304">
        <v>159063</v>
      </c>
      <c r="H304">
        <v>6</v>
      </c>
      <c r="I304">
        <v>23.2</v>
      </c>
      <c r="J304">
        <v>17.100000000000001</v>
      </c>
      <c r="K304">
        <v>50.7</v>
      </c>
      <c r="L304">
        <v>90.8</v>
      </c>
      <c r="M304">
        <v>2.5</v>
      </c>
      <c r="N304">
        <v>3</v>
      </c>
      <c r="O304">
        <v>1</v>
      </c>
      <c r="P304">
        <v>0.2</v>
      </c>
      <c r="Q304">
        <v>2.5</v>
      </c>
      <c r="R304">
        <v>42.5</v>
      </c>
      <c r="S304">
        <v>52.9</v>
      </c>
      <c r="T304">
        <v>82.1</v>
      </c>
      <c r="U304">
        <v>4</v>
      </c>
      <c r="V304">
        <v>14.6</v>
      </c>
      <c r="W304">
        <v>87.1</v>
      </c>
      <c r="X304">
        <v>21.5</v>
      </c>
      <c r="Y304">
        <v>15351</v>
      </c>
      <c r="Z304">
        <v>20.399999999999999</v>
      </c>
      <c r="AA304">
        <v>70054</v>
      </c>
      <c r="AB304">
        <v>65.7</v>
      </c>
      <c r="AC304">
        <v>15</v>
      </c>
      <c r="AD304">
        <v>138700</v>
      </c>
      <c r="AE304">
        <v>62439</v>
      </c>
      <c r="AF304">
        <v>2.4900000000000002</v>
      </c>
      <c r="AG304">
        <v>21940</v>
      </c>
      <c r="AH304">
        <v>41777</v>
      </c>
      <c r="AI304">
        <v>19.100000000000001</v>
      </c>
      <c r="AJ304">
        <v>3036</v>
      </c>
      <c r="AK304">
        <v>46754</v>
      </c>
      <c r="AL304">
        <v>1.4</v>
      </c>
      <c r="AM304">
        <v>7860</v>
      </c>
      <c r="AN304">
        <v>10232</v>
      </c>
      <c r="AO304">
        <v>0.6</v>
      </c>
      <c r="AP304">
        <v>1.5</v>
      </c>
      <c r="AQ304">
        <v>1.7</v>
      </c>
      <c r="AR304">
        <v>0</v>
      </c>
      <c r="AS304">
        <v>17.100000000000001</v>
      </c>
      <c r="AT304">
        <v>29.1</v>
      </c>
      <c r="AU304">
        <v>1705822</v>
      </c>
      <c r="AV304">
        <v>431008</v>
      </c>
      <c r="AW304">
        <v>1864599</v>
      </c>
      <c r="AX304">
        <v>12080</v>
      </c>
      <c r="AY304">
        <v>220852</v>
      </c>
      <c r="AZ304">
        <v>157</v>
      </c>
      <c r="BA304">
        <v>2386.1</v>
      </c>
      <c r="BB304">
        <v>66.7</v>
      </c>
    </row>
    <row r="305" spans="1:54" x14ac:dyDescent="0.3">
      <c r="A305">
        <v>8103</v>
      </c>
      <c r="B305" t="s">
        <v>198</v>
      </c>
      <c r="C305" t="s">
        <v>189</v>
      </c>
      <c r="D305">
        <v>6707</v>
      </c>
      <c r="E305">
        <v>6666</v>
      </c>
      <c r="F305">
        <v>0.6</v>
      </c>
      <c r="G305">
        <v>6666</v>
      </c>
      <c r="H305">
        <v>6.8</v>
      </c>
      <c r="I305">
        <v>24.6</v>
      </c>
      <c r="J305">
        <v>13.7</v>
      </c>
      <c r="K305">
        <v>48.1</v>
      </c>
      <c r="L305">
        <v>94.2</v>
      </c>
      <c r="M305">
        <v>1.1000000000000001</v>
      </c>
      <c r="N305">
        <v>1.5</v>
      </c>
      <c r="O305">
        <v>0.5</v>
      </c>
      <c r="P305">
        <v>0.1</v>
      </c>
      <c r="Q305">
        <v>2.4</v>
      </c>
      <c r="R305">
        <v>11.1</v>
      </c>
      <c r="S305">
        <v>84.1</v>
      </c>
      <c r="T305">
        <v>78.900000000000006</v>
      </c>
      <c r="U305">
        <v>6.8</v>
      </c>
      <c r="V305">
        <v>10</v>
      </c>
      <c r="W305">
        <v>91.3</v>
      </c>
      <c r="X305">
        <v>23.1</v>
      </c>
      <c r="Y305">
        <v>556</v>
      </c>
      <c r="Z305">
        <v>19.600000000000001</v>
      </c>
      <c r="AA305">
        <v>3346</v>
      </c>
      <c r="AB305">
        <v>68.8</v>
      </c>
      <c r="AC305">
        <v>16.7</v>
      </c>
      <c r="AD305">
        <v>200400</v>
      </c>
      <c r="AE305">
        <v>2638</v>
      </c>
      <c r="AF305">
        <v>2.2400000000000002</v>
      </c>
      <c r="AG305">
        <v>27586</v>
      </c>
      <c r="AH305">
        <v>60128</v>
      </c>
      <c r="AI305">
        <v>14.9</v>
      </c>
      <c r="AJ305">
        <v>229</v>
      </c>
      <c r="AK305">
        <v>2131</v>
      </c>
      <c r="AL305">
        <v>1.2</v>
      </c>
      <c r="AM305">
        <v>576</v>
      </c>
      <c r="AN305">
        <v>825</v>
      </c>
      <c r="AO305">
        <v>0</v>
      </c>
      <c r="AP305">
        <v>0</v>
      </c>
      <c r="AQ305">
        <v>0</v>
      </c>
      <c r="AR305">
        <v>0</v>
      </c>
      <c r="AS305">
        <v>0</v>
      </c>
      <c r="AT305">
        <v>30.7</v>
      </c>
      <c r="AU305">
        <v>0</v>
      </c>
      <c r="AV305">
        <v>0</v>
      </c>
      <c r="AW305">
        <v>54732</v>
      </c>
      <c r="AX305">
        <v>8831</v>
      </c>
      <c r="AY305">
        <v>11303</v>
      </c>
      <c r="AZ305">
        <v>10</v>
      </c>
      <c r="BA305">
        <v>3220.93</v>
      </c>
      <c r="BB305">
        <v>2.1</v>
      </c>
    </row>
    <row r="306" spans="1:54" x14ac:dyDescent="0.3">
      <c r="A306">
        <v>8105</v>
      </c>
      <c r="B306" t="s">
        <v>197</v>
      </c>
      <c r="C306" t="s">
        <v>189</v>
      </c>
      <c r="D306">
        <v>11607</v>
      </c>
      <c r="E306">
        <v>11982</v>
      </c>
      <c r="F306">
        <v>-3.1</v>
      </c>
      <c r="G306">
        <v>11982</v>
      </c>
      <c r="H306">
        <v>6.3</v>
      </c>
      <c r="I306">
        <v>23.9</v>
      </c>
      <c r="J306">
        <v>18.600000000000001</v>
      </c>
      <c r="K306">
        <v>50.1</v>
      </c>
      <c r="L306">
        <v>93.4</v>
      </c>
      <c r="M306">
        <v>0.7</v>
      </c>
      <c r="N306">
        <v>3.3</v>
      </c>
      <c r="O306">
        <v>0.5</v>
      </c>
      <c r="P306">
        <v>0</v>
      </c>
      <c r="Q306">
        <v>2</v>
      </c>
      <c r="R306">
        <v>44.2</v>
      </c>
      <c r="S306">
        <v>53</v>
      </c>
      <c r="T306">
        <v>83.3</v>
      </c>
      <c r="U306">
        <v>7</v>
      </c>
      <c r="V306">
        <v>25</v>
      </c>
      <c r="W306">
        <v>84.1</v>
      </c>
      <c r="X306">
        <v>20.3</v>
      </c>
      <c r="Y306">
        <v>1000</v>
      </c>
      <c r="Z306">
        <v>19</v>
      </c>
      <c r="AA306">
        <v>6617</v>
      </c>
      <c r="AB306">
        <v>67.400000000000006</v>
      </c>
      <c r="AC306">
        <v>10.1</v>
      </c>
      <c r="AD306">
        <v>129500</v>
      </c>
      <c r="AE306">
        <v>4722</v>
      </c>
      <c r="AF306">
        <v>2.46</v>
      </c>
      <c r="AG306">
        <v>20557</v>
      </c>
      <c r="AH306">
        <v>38993</v>
      </c>
      <c r="AI306">
        <v>19.2</v>
      </c>
      <c r="AJ306">
        <v>348</v>
      </c>
      <c r="AK306">
        <v>2646</v>
      </c>
      <c r="AL306">
        <v>1.8</v>
      </c>
      <c r="AM306">
        <v>1017</v>
      </c>
      <c r="AN306">
        <v>1791</v>
      </c>
      <c r="AO306">
        <v>0</v>
      </c>
      <c r="AP306">
        <v>0</v>
      </c>
      <c r="AQ306">
        <v>0</v>
      </c>
      <c r="AR306">
        <v>0</v>
      </c>
      <c r="AS306">
        <v>16.100000000000001</v>
      </c>
      <c r="AT306">
        <v>24.6</v>
      </c>
      <c r="AU306">
        <v>0</v>
      </c>
      <c r="AV306">
        <v>218177</v>
      </c>
      <c r="AW306">
        <v>110165</v>
      </c>
      <c r="AX306">
        <v>9480</v>
      </c>
      <c r="AY306">
        <v>14191</v>
      </c>
      <c r="AZ306">
        <v>12</v>
      </c>
      <c r="BA306">
        <v>911.96</v>
      </c>
      <c r="BB306">
        <v>13.1</v>
      </c>
    </row>
    <row r="307" spans="1:54" x14ac:dyDescent="0.3">
      <c r="A307">
        <v>8107</v>
      </c>
      <c r="B307" t="s">
        <v>196</v>
      </c>
      <c r="C307" t="s">
        <v>189</v>
      </c>
      <c r="D307">
        <v>23865</v>
      </c>
      <c r="E307">
        <v>23509</v>
      </c>
      <c r="F307">
        <v>1.5</v>
      </c>
      <c r="G307">
        <v>23509</v>
      </c>
      <c r="H307">
        <v>4.4000000000000004</v>
      </c>
      <c r="I307">
        <v>19.2</v>
      </c>
      <c r="J307">
        <v>12.3</v>
      </c>
      <c r="K307">
        <v>47.6</v>
      </c>
      <c r="L307">
        <v>96.4</v>
      </c>
      <c r="M307">
        <v>0.6</v>
      </c>
      <c r="N307">
        <v>0.6</v>
      </c>
      <c r="O307">
        <v>0.8</v>
      </c>
      <c r="P307">
        <v>0.1</v>
      </c>
      <c r="Q307">
        <v>1.5</v>
      </c>
      <c r="R307">
        <v>7</v>
      </c>
      <c r="S307">
        <v>90.1</v>
      </c>
      <c r="T307">
        <v>81.3</v>
      </c>
      <c r="U307">
        <v>3.5</v>
      </c>
      <c r="V307">
        <v>4.7</v>
      </c>
      <c r="W307">
        <v>96.9</v>
      </c>
      <c r="X307">
        <v>48</v>
      </c>
      <c r="Y307">
        <v>1171</v>
      </c>
      <c r="Z307">
        <v>17.3</v>
      </c>
      <c r="AA307">
        <v>16387</v>
      </c>
      <c r="AB307">
        <v>70.599999999999994</v>
      </c>
      <c r="AC307">
        <v>33</v>
      </c>
      <c r="AD307">
        <v>390100</v>
      </c>
      <c r="AE307">
        <v>9647</v>
      </c>
      <c r="AF307">
        <v>2.38</v>
      </c>
      <c r="AG307">
        <v>34873</v>
      </c>
      <c r="AH307">
        <v>62002</v>
      </c>
      <c r="AI307">
        <v>9.1</v>
      </c>
      <c r="AJ307">
        <v>1592</v>
      </c>
      <c r="AK307">
        <v>16630</v>
      </c>
      <c r="AL307">
        <v>-7.3</v>
      </c>
      <c r="AM307">
        <v>3543</v>
      </c>
      <c r="AN307">
        <v>4913</v>
      </c>
      <c r="AO307">
        <v>0</v>
      </c>
      <c r="AP307">
        <v>0.5</v>
      </c>
      <c r="AQ307">
        <v>0</v>
      </c>
      <c r="AR307">
        <v>0</v>
      </c>
      <c r="AS307">
        <v>0</v>
      </c>
      <c r="AT307">
        <v>20.3</v>
      </c>
      <c r="AU307">
        <v>0</v>
      </c>
      <c r="AV307">
        <v>187821</v>
      </c>
      <c r="AW307">
        <v>421473</v>
      </c>
      <c r="AX307">
        <v>18866</v>
      </c>
      <c r="AY307">
        <v>184368</v>
      </c>
      <c r="AZ307">
        <v>132</v>
      </c>
      <c r="BA307">
        <v>2362.0300000000002</v>
      </c>
      <c r="BB307">
        <v>10</v>
      </c>
    </row>
    <row r="308" spans="1:54" x14ac:dyDescent="0.3">
      <c r="A308">
        <v>8109</v>
      </c>
      <c r="B308" t="s">
        <v>195</v>
      </c>
      <c r="C308" t="s">
        <v>189</v>
      </c>
      <c r="D308">
        <v>6196</v>
      </c>
      <c r="E308">
        <v>6108</v>
      </c>
      <c r="F308">
        <v>1.4</v>
      </c>
      <c r="G308">
        <v>6108</v>
      </c>
      <c r="H308">
        <v>6.4</v>
      </c>
      <c r="I308">
        <v>22.5</v>
      </c>
      <c r="J308">
        <v>18.899999999999999</v>
      </c>
      <c r="K308">
        <v>49.5</v>
      </c>
      <c r="L308">
        <v>92.7</v>
      </c>
      <c r="M308">
        <v>0.8</v>
      </c>
      <c r="N308">
        <v>3</v>
      </c>
      <c r="O308">
        <v>0.9</v>
      </c>
      <c r="P308">
        <v>0</v>
      </c>
      <c r="Q308">
        <v>2.7</v>
      </c>
      <c r="R308">
        <v>38.299999999999997</v>
      </c>
      <c r="S308">
        <v>57.4</v>
      </c>
      <c r="T308">
        <v>87.4</v>
      </c>
      <c r="U308">
        <v>11</v>
      </c>
      <c r="V308">
        <v>34.700000000000003</v>
      </c>
      <c r="W308">
        <v>78</v>
      </c>
      <c r="X308">
        <v>23.8</v>
      </c>
      <c r="Y308">
        <v>521</v>
      </c>
      <c r="Z308">
        <v>19</v>
      </c>
      <c r="AA308">
        <v>3930</v>
      </c>
      <c r="AB308">
        <v>66.900000000000006</v>
      </c>
      <c r="AC308">
        <v>5.4</v>
      </c>
      <c r="AD308">
        <v>135400</v>
      </c>
      <c r="AE308">
        <v>2692</v>
      </c>
      <c r="AF308">
        <v>2.29</v>
      </c>
      <c r="AG308">
        <v>20726</v>
      </c>
      <c r="AH308">
        <v>34600</v>
      </c>
      <c r="AI308">
        <v>24.7</v>
      </c>
      <c r="AJ308">
        <v>117</v>
      </c>
      <c r="AK308">
        <v>799</v>
      </c>
      <c r="AL308">
        <v>4.5999999999999996</v>
      </c>
      <c r="AM308">
        <v>576</v>
      </c>
      <c r="AN308">
        <v>501</v>
      </c>
      <c r="AO308">
        <v>0</v>
      </c>
      <c r="AP308">
        <v>0</v>
      </c>
      <c r="AQ308">
        <v>0</v>
      </c>
      <c r="AR308">
        <v>0</v>
      </c>
      <c r="AS308">
        <v>0</v>
      </c>
      <c r="AT308">
        <v>0</v>
      </c>
      <c r="AU308">
        <v>0</v>
      </c>
      <c r="AV308">
        <v>57075</v>
      </c>
      <c r="AW308">
        <v>20857</v>
      </c>
      <c r="AX308">
        <v>3039</v>
      </c>
      <c r="AY308">
        <v>0</v>
      </c>
      <c r="AZ308">
        <v>32</v>
      </c>
      <c r="BA308">
        <v>3168.53</v>
      </c>
      <c r="BB308">
        <v>1.9</v>
      </c>
    </row>
    <row r="309" spans="1:54" x14ac:dyDescent="0.3">
      <c r="A309">
        <v>8111</v>
      </c>
      <c r="B309" t="s">
        <v>194</v>
      </c>
      <c r="C309" t="s">
        <v>189</v>
      </c>
      <c r="D309">
        <v>720</v>
      </c>
      <c r="E309">
        <v>699</v>
      </c>
      <c r="F309">
        <v>3</v>
      </c>
      <c r="G309">
        <v>699</v>
      </c>
      <c r="H309">
        <v>2.1</v>
      </c>
      <c r="I309">
        <v>13.6</v>
      </c>
      <c r="J309">
        <v>20.399999999999999</v>
      </c>
      <c r="K309">
        <v>43.1</v>
      </c>
      <c r="L309">
        <v>94.9</v>
      </c>
      <c r="M309">
        <v>0.1</v>
      </c>
      <c r="N309">
        <v>1</v>
      </c>
      <c r="O309">
        <v>1.3</v>
      </c>
      <c r="P309">
        <v>0</v>
      </c>
      <c r="Q309">
        <v>2.8</v>
      </c>
      <c r="R309">
        <v>14.2</v>
      </c>
      <c r="S309">
        <v>82.1</v>
      </c>
      <c r="T309">
        <v>83</v>
      </c>
      <c r="U309">
        <v>3.2</v>
      </c>
      <c r="V309">
        <v>5.6</v>
      </c>
      <c r="W309">
        <v>94.4</v>
      </c>
      <c r="X309">
        <v>24.8</v>
      </c>
      <c r="Y309">
        <v>60</v>
      </c>
      <c r="Z309">
        <v>11.9</v>
      </c>
      <c r="AA309">
        <v>757</v>
      </c>
      <c r="AB309">
        <v>59.8</v>
      </c>
      <c r="AC309">
        <v>31.7</v>
      </c>
      <c r="AD309">
        <v>242300</v>
      </c>
      <c r="AE309">
        <v>321</v>
      </c>
      <c r="AF309">
        <v>2.0499999999999998</v>
      </c>
      <c r="AG309">
        <v>24711</v>
      </c>
      <c r="AH309">
        <v>39583</v>
      </c>
      <c r="AI309">
        <v>17.100000000000001</v>
      </c>
      <c r="AJ309">
        <v>68</v>
      </c>
      <c r="AK309">
        <v>203</v>
      </c>
      <c r="AL309">
        <v>-8.6</v>
      </c>
      <c r="AM309">
        <v>106</v>
      </c>
      <c r="AN309">
        <v>0</v>
      </c>
      <c r="AO309">
        <v>0</v>
      </c>
      <c r="AP309">
        <v>0</v>
      </c>
      <c r="AQ309">
        <v>0</v>
      </c>
      <c r="AR309">
        <v>0</v>
      </c>
      <c r="AS309">
        <v>0</v>
      </c>
      <c r="AT309">
        <v>0</v>
      </c>
      <c r="AU309">
        <v>0</v>
      </c>
      <c r="AV309">
        <v>0</v>
      </c>
      <c r="AW309">
        <v>6624</v>
      </c>
      <c r="AX309">
        <v>11540</v>
      </c>
      <c r="AY309">
        <v>5079</v>
      </c>
      <c r="AZ309">
        <v>0</v>
      </c>
      <c r="BA309">
        <v>387.49</v>
      </c>
      <c r="BB309">
        <v>1.8</v>
      </c>
    </row>
    <row r="310" spans="1:54" x14ac:dyDescent="0.3">
      <c r="A310">
        <v>8113</v>
      </c>
      <c r="B310" t="s">
        <v>193</v>
      </c>
      <c r="C310" t="s">
        <v>189</v>
      </c>
      <c r="D310">
        <v>7840</v>
      </c>
      <c r="E310">
        <v>7359</v>
      </c>
      <c r="F310">
        <v>6.5</v>
      </c>
      <c r="G310">
        <v>7359</v>
      </c>
      <c r="H310">
        <v>4.7</v>
      </c>
      <c r="I310">
        <v>18.899999999999999</v>
      </c>
      <c r="J310">
        <v>10.4</v>
      </c>
      <c r="K310">
        <v>46.9</v>
      </c>
      <c r="L310">
        <v>95.3</v>
      </c>
      <c r="M310">
        <v>0.7</v>
      </c>
      <c r="N310">
        <v>1.4</v>
      </c>
      <c r="O310">
        <v>0.9</v>
      </c>
      <c r="P310">
        <v>0.1</v>
      </c>
      <c r="Q310">
        <v>1.6</v>
      </c>
      <c r="R310">
        <v>9.6</v>
      </c>
      <c r="S310">
        <v>87.1</v>
      </c>
      <c r="T310">
        <v>78.8</v>
      </c>
      <c r="U310">
        <v>8.4</v>
      </c>
      <c r="V310">
        <v>10</v>
      </c>
      <c r="W310">
        <v>96.1</v>
      </c>
      <c r="X310">
        <v>53.5</v>
      </c>
      <c r="Y310">
        <v>396</v>
      </c>
      <c r="Z310">
        <v>19.3</v>
      </c>
      <c r="AA310">
        <v>6736</v>
      </c>
      <c r="AB310">
        <v>64.400000000000006</v>
      </c>
      <c r="AC310">
        <v>41.7</v>
      </c>
      <c r="AD310">
        <v>448000</v>
      </c>
      <c r="AE310">
        <v>3234</v>
      </c>
      <c r="AF310">
        <v>2.31</v>
      </c>
      <c r="AG310">
        <v>40827</v>
      </c>
      <c r="AH310">
        <v>63594</v>
      </c>
      <c r="AI310">
        <v>10.6</v>
      </c>
      <c r="AJ310">
        <v>614</v>
      </c>
      <c r="AK310">
        <v>4430</v>
      </c>
      <c r="AL310">
        <v>3.2</v>
      </c>
      <c r="AM310">
        <v>1660</v>
      </c>
      <c r="AN310">
        <v>2294</v>
      </c>
      <c r="AO310">
        <v>0</v>
      </c>
      <c r="AP310">
        <v>0</v>
      </c>
      <c r="AQ310">
        <v>0</v>
      </c>
      <c r="AR310">
        <v>0</v>
      </c>
      <c r="AS310">
        <v>3.1</v>
      </c>
      <c r="AT310">
        <v>23.3</v>
      </c>
      <c r="AU310">
        <v>0</v>
      </c>
      <c r="AV310">
        <v>0</v>
      </c>
      <c r="AW310">
        <v>97815</v>
      </c>
      <c r="AX310">
        <v>13114</v>
      </c>
      <c r="AY310">
        <v>77135</v>
      </c>
      <c r="AZ310">
        <v>36</v>
      </c>
      <c r="BA310">
        <v>1286.6099999999999</v>
      </c>
      <c r="BB310">
        <v>5.7</v>
      </c>
    </row>
    <row r="311" spans="1:54" x14ac:dyDescent="0.3">
      <c r="A311">
        <v>8115</v>
      </c>
      <c r="B311" t="s">
        <v>192</v>
      </c>
      <c r="C311" t="s">
        <v>189</v>
      </c>
      <c r="D311">
        <v>2348</v>
      </c>
      <c r="E311">
        <v>2379</v>
      </c>
      <c r="F311">
        <v>-1.3</v>
      </c>
      <c r="G311">
        <v>2379</v>
      </c>
      <c r="H311">
        <v>5.2</v>
      </c>
      <c r="I311">
        <v>20.3</v>
      </c>
      <c r="J311">
        <v>24.4</v>
      </c>
      <c r="K311">
        <v>50</v>
      </c>
      <c r="L311">
        <v>95.4</v>
      </c>
      <c r="M311">
        <v>0.5</v>
      </c>
      <c r="N311">
        <v>1</v>
      </c>
      <c r="O311">
        <v>1.4</v>
      </c>
      <c r="P311">
        <v>0</v>
      </c>
      <c r="Q311">
        <v>1.7</v>
      </c>
      <c r="R311">
        <v>15.1</v>
      </c>
      <c r="S311">
        <v>82.1</v>
      </c>
      <c r="T311">
        <v>78.5</v>
      </c>
      <c r="U311">
        <v>3.2</v>
      </c>
      <c r="V311">
        <v>10.3</v>
      </c>
      <c r="W311">
        <v>86.8</v>
      </c>
      <c r="X311">
        <v>15</v>
      </c>
      <c r="Y311">
        <v>230</v>
      </c>
      <c r="Z311">
        <v>18.899999999999999</v>
      </c>
      <c r="AA311">
        <v>1408</v>
      </c>
      <c r="AB311">
        <v>68.599999999999994</v>
      </c>
      <c r="AC311">
        <v>12.9</v>
      </c>
      <c r="AD311">
        <v>81400</v>
      </c>
      <c r="AE311">
        <v>943</v>
      </c>
      <c r="AF311">
        <v>2.4700000000000002</v>
      </c>
      <c r="AG311">
        <v>21536</v>
      </c>
      <c r="AH311">
        <v>40221</v>
      </c>
      <c r="AI311">
        <v>18.899999999999999</v>
      </c>
      <c r="AJ311">
        <v>71</v>
      </c>
      <c r="AK311">
        <v>510</v>
      </c>
      <c r="AL311">
        <v>3.9</v>
      </c>
      <c r="AM311">
        <v>188</v>
      </c>
      <c r="AN311">
        <v>282</v>
      </c>
      <c r="AO311">
        <v>0</v>
      </c>
      <c r="AP311">
        <v>0</v>
      </c>
      <c r="AQ311">
        <v>0</v>
      </c>
      <c r="AR311">
        <v>0</v>
      </c>
      <c r="AS311">
        <v>0</v>
      </c>
      <c r="AT311">
        <v>0</v>
      </c>
      <c r="AU311">
        <v>0</v>
      </c>
      <c r="AV311">
        <v>0</v>
      </c>
      <c r="AW311">
        <v>33331</v>
      </c>
      <c r="AX311">
        <v>14305</v>
      </c>
      <c r="AY311">
        <v>1697</v>
      </c>
      <c r="AZ311">
        <v>1</v>
      </c>
      <c r="BA311">
        <v>548.04</v>
      </c>
      <c r="BB311">
        <v>4.3</v>
      </c>
    </row>
    <row r="312" spans="1:54" x14ac:dyDescent="0.3">
      <c r="A312">
        <v>8117</v>
      </c>
      <c r="B312" t="s">
        <v>191</v>
      </c>
      <c r="C312" t="s">
        <v>189</v>
      </c>
      <c r="D312">
        <v>29404</v>
      </c>
      <c r="E312">
        <v>27994</v>
      </c>
      <c r="F312">
        <v>5</v>
      </c>
      <c r="G312">
        <v>27994</v>
      </c>
      <c r="H312">
        <v>4.5999999999999996</v>
      </c>
      <c r="I312">
        <v>16.3</v>
      </c>
      <c r="J312">
        <v>10.8</v>
      </c>
      <c r="K312">
        <v>45.9</v>
      </c>
      <c r="L312">
        <v>95.4</v>
      </c>
      <c r="M312">
        <v>1</v>
      </c>
      <c r="N312">
        <v>1.1000000000000001</v>
      </c>
      <c r="O312">
        <v>1</v>
      </c>
      <c r="P312">
        <v>0.1</v>
      </c>
      <c r="Q312">
        <v>1.4</v>
      </c>
      <c r="R312">
        <v>14.7</v>
      </c>
      <c r="S312">
        <v>82.3</v>
      </c>
      <c r="T312">
        <v>79.2</v>
      </c>
      <c r="U312">
        <v>11.9</v>
      </c>
      <c r="V312">
        <v>15.2</v>
      </c>
      <c r="W312">
        <v>95.7</v>
      </c>
      <c r="X312">
        <v>47.7</v>
      </c>
      <c r="Y312">
        <v>1417</v>
      </c>
      <c r="Z312">
        <v>16.8</v>
      </c>
      <c r="AA312">
        <v>30405</v>
      </c>
      <c r="AB312">
        <v>65.900000000000006</v>
      </c>
      <c r="AC312">
        <v>56.5</v>
      </c>
      <c r="AD312">
        <v>460000</v>
      </c>
      <c r="AE312">
        <v>11138</v>
      </c>
      <c r="AF312">
        <v>2.48</v>
      </c>
      <c r="AG312">
        <v>34025</v>
      </c>
      <c r="AH312">
        <v>63697</v>
      </c>
      <c r="AI312">
        <v>13.7</v>
      </c>
      <c r="AJ312">
        <v>2140</v>
      </c>
      <c r="AK312">
        <v>18614</v>
      </c>
      <c r="AL312">
        <v>2</v>
      </c>
      <c r="AM312">
        <v>4139</v>
      </c>
      <c r="AN312">
        <v>5751</v>
      </c>
      <c r="AO312">
        <v>0</v>
      </c>
      <c r="AP312">
        <v>0</v>
      </c>
      <c r="AQ312">
        <v>0</v>
      </c>
      <c r="AR312">
        <v>0</v>
      </c>
      <c r="AS312">
        <v>0</v>
      </c>
      <c r="AT312">
        <v>27.5</v>
      </c>
      <c r="AU312">
        <v>0</v>
      </c>
      <c r="AV312">
        <v>0</v>
      </c>
      <c r="AW312">
        <v>641013</v>
      </c>
      <c r="AX312">
        <v>24434</v>
      </c>
      <c r="AY312">
        <v>281619</v>
      </c>
      <c r="AZ312">
        <v>207</v>
      </c>
      <c r="BA312">
        <v>608.36</v>
      </c>
      <c r="BB312">
        <v>46</v>
      </c>
    </row>
    <row r="313" spans="1:54" x14ac:dyDescent="0.3">
      <c r="A313">
        <v>8119</v>
      </c>
      <c r="B313" t="s">
        <v>190</v>
      </c>
      <c r="C313" t="s">
        <v>189</v>
      </c>
      <c r="D313">
        <v>23389</v>
      </c>
      <c r="E313">
        <v>23350</v>
      </c>
      <c r="F313">
        <v>0.2</v>
      </c>
      <c r="G313">
        <v>23350</v>
      </c>
      <c r="H313">
        <v>3.8</v>
      </c>
      <c r="I313">
        <v>18.5</v>
      </c>
      <c r="J313">
        <v>18</v>
      </c>
      <c r="K313">
        <v>49.1</v>
      </c>
      <c r="L313">
        <v>94.7</v>
      </c>
      <c r="M313">
        <v>0.7</v>
      </c>
      <c r="N313">
        <v>1.2</v>
      </c>
      <c r="O313">
        <v>0.9</v>
      </c>
      <c r="P313">
        <v>0.1</v>
      </c>
      <c r="Q313">
        <v>2.4</v>
      </c>
      <c r="R313">
        <v>6.2</v>
      </c>
      <c r="S313">
        <v>89.6</v>
      </c>
      <c r="T313">
        <v>89.9</v>
      </c>
      <c r="U313">
        <v>2.4</v>
      </c>
      <c r="V313">
        <v>5.0999999999999996</v>
      </c>
      <c r="W313">
        <v>93.6</v>
      </c>
      <c r="X313">
        <v>31.6</v>
      </c>
      <c r="Y313">
        <v>3349</v>
      </c>
      <c r="Z313">
        <v>31.7</v>
      </c>
      <c r="AA313">
        <v>12742</v>
      </c>
      <c r="AB313">
        <v>81.400000000000006</v>
      </c>
      <c r="AC313">
        <v>5.3</v>
      </c>
      <c r="AD313">
        <v>226900</v>
      </c>
      <c r="AE313">
        <v>9434</v>
      </c>
      <c r="AF313">
        <v>2.44</v>
      </c>
      <c r="AG313">
        <v>31075</v>
      </c>
      <c r="AH313">
        <v>59040</v>
      </c>
      <c r="AI313">
        <v>7</v>
      </c>
      <c r="AJ313">
        <v>673</v>
      </c>
      <c r="AK313">
        <v>5377</v>
      </c>
      <c r="AL313">
        <v>7.8</v>
      </c>
      <c r="AM313">
        <v>2388</v>
      </c>
      <c r="AN313">
        <v>3429</v>
      </c>
      <c r="AO313">
        <v>0</v>
      </c>
      <c r="AP313">
        <v>0</v>
      </c>
      <c r="AQ313">
        <v>0</v>
      </c>
      <c r="AR313">
        <v>0</v>
      </c>
      <c r="AS313">
        <v>0</v>
      </c>
      <c r="AT313">
        <v>31</v>
      </c>
      <c r="AU313">
        <v>0</v>
      </c>
      <c r="AV313">
        <v>26287</v>
      </c>
      <c r="AW313">
        <v>169017</v>
      </c>
      <c r="AX313">
        <v>7771</v>
      </c>
      <c r="AY313">
        <v>128005</v>
      </c>
      <c r="AZ313">
        <v>140</v>
      </c>
      <c r="BA313">
        <v>557.05999999999995</v>
      </c>
      <c r="BB313">
        <v>41.9</v>
      </c>
    </row>
    <row r="314" spans="1:54" x14ac:dyDescent="0.3">
      <c r="A314">
        <v>8121</v>
      </c>
      <c r="B314" t="s">
        <v>10</v>
      </c>
      <c r="C314" t="s">
        <v>189</v>
      </c>
      <c r="D314">
        <v>4780</v>
      </c>
      <c r="E314">
        <v>4814</v>
      </c>
      <c r="F314">
        <v>-0.7</v>
      </c>
      <c r="G314">
        <v>4814</v>
      </c>
      <c r="H314">
        <v>5.0999999999999996</v>
      </c>
      <c r="I314">
        <v>22</v>
      </c>
      <c r="J314">
        <v>20.8</v>
      </c>
      <c r="K314">
        <v>48.5</v>
      </c>
      <c r="L314">
        <v>97</v>
      </c>
      <c r="M314">
        <v>0.8</v>
      </c>
      <c r="N314">
        <v>0.3</v>
      </c>
      <c r="O314">
        <v>0.4</v>
      </c>
      <c r="P314">
        <v>0.1</v>
      </c>
      <c r="Q314">
        <v>1.4</v>
      </c>
      <c r="R314">
        <v>9.5</v>
      </c>
      <c r="S314">
        <v>88</v>
      </c>
      <c r="T314">
        <v>82.2</v>
      </c>
      <c r="U314">
        <v>2.5</v>
      </c>
      <c r="V314">
        <v>5.5</v>
      </c>
      <c r="W314">
        <v>90.4</v>
      </c>
      <c r="X314">
        <v>18.5</v>
      </c>
      <c r="Y314">
        <v>433</v>
      </c>
      <c r="Z314">
        <v>20.6</v>
      </c>
      <c r="AA314">
        <v>2414</v>
      </c>
      <c r="AB314">
        <v>73.3</v>
      </c>
      <c r="AC314">
        <v>7.2</v>
      </c>
      <c r="AD314">
        <v>110500</v>
      </c>
      <c r="AE314">
        <v>2019</v>
      </c>
      <c r="AF314">
        <v>2.27</v>
      </c>
      <c r="AG314">
        <v>24977</v>
      </c>
      <c r="AH314">
        <v>44683</v>
      </c>
      <c r="AI314">
        <v>13.1</v>
      </c>
      <c r="AJ314">
        <v>105</v>
      </c>
      <c r="AK314">
        <v>524</v>
      </c>
      <c r="AL314">
        <v>2.5</v>
      </c>
      <c r="AM314">
        <v>371</v>
      </c>
      <c r="AN314">
        <v>265</v>
      </c>
      <c r="AO314">
        <v>0</v>
      </c>
      <c r="AP314">
        <v>0</v>
      </c>
      <c r="AQ314">
        <v>0</v>
      </c>
      <c r="AR314">
        <v>0</v>
      </c>
      <c r="AS314">
        <v>0</v>
      </c>
      <c r="AT314">
        <v>0</v>
      </c>
      <c r="AU314">
        <v>0</v>
      </c>
      <c r="AV314">
        <v>42615</v>
      </c>
      <c r="AW314">
        <v>23053</v>
      </c>
      <c r="AX314">
        <v>5015</v>
      </c>
      <c r="AY314">
        <v>1542</v>
      </c>
      <c r="AZ314">
        <v>5</v>
      </c>
      <c r="BA314">
        <v>2518.0300000000002</v>
      </c>
      <c r="BB314">
        <v>1.9</v>
      </c>
    </row>
    <row r="315" spans="1:54" x14ac:dyDescent="0.3">
      <c r="A315">
        <v>8123</v>
      </c>
      <c r="B315" t="s">
        <v>188</v>
      </c>
      <c r="C315" t="s">
        <v>189</v>
      </c>
      <c r="D315">
        <v>277670</v>
      </c>
      <c r="E315">
        <v>252837</v>
      </c>
      <c r="F315">
        <v>9.8000000000000007</v>
      </c>
      <c r="G315">
        <v>252825</v>
      </c>
      <c r="H315">
        <v>7.3</v>
      </c>
      <c r="I315">
        <v>26.9</v>
      </c>
      <c r="J315">
        <v>11.1</v>
      </c>
      <c r="K315">
        <v>49.6</v>
      </c>
      <c r="L315">
        <v>93.1</v>
      </c>
      <c r="M315">
        <v>1.4</v>
      </c>
      <c r="N315">
        <v>1.7</v>
      </c>
      <c r="O315">
        <v>1.5</v>
      </c>
      <c r="P315">
        <v>0.2</v>
      </c>
      <c r="Q315">
        <v>2.1</v>
      </c>
      <c r="R315">
        <v>28.8</v>
      </c>
      <c r="S315">
        <v>66.7</v>
      </c>
      <c r="T315">
        <v>80.7</v>
      </c>
      <c r="U315">
        <v>8.5</v>
      </c>
      <c r="V315">
        <v>18.5</v>
      </c>
      <c r="W315">
        <v>85.6</v>
      </c>
      <c r="X315">
        <v>25.9</v>
      </c>
      <c r="Y315">
        <v>16805</v>
      </c>
      <c r="Z315">
        <v>26.2</v>
      </c>
      <c r="AA315">
        <v>100070</v>
      </c>
      <c r="AB315">
        <v>70.099999999999994</v>
      </c>
      <c r="AC315">
        <v>16.2</v>
      </c>
      <c r="AD315">
        <v>191500</v>
      </c>
      <c r="AE315">
        <v>90465</v>
      </c>
      <c r="AF315">
        <v>2.79</v>
      </c>
      <c r="AG315">
        <v>25468</v>
      </c>
      <c r="AH315">
        <v>57180</v>
      </c>
      <c r="AI315">
        <v>14.7</v>
      </c>
      <c r="AJ315">
        <v>5376</v>
      </c>
      <c r="AK315">
        <v>71783</v>
      </c>
      <c r="AL315">
        <v>2.9</v>
      </c>
      <c r="AM315">
        <v>19020</v>
      </c>
      <c r="AN315">
        <v>23024</v>
      </c>
      <c r="AO315">
        <v>0.6</v>
      </c>
      <c r="AP315">
        <v>1.4</v>
      </c>
      <c r="AQ315">
        <v>1.5</v>
      </c>
      <c r="AR315">
        <v>0</v>
      </c>
      <c r="AS315">
        <v>0</v>
      </c>
      <c r="AT315">
        <v>25.4</v>
      </c>
      <c r="AU315">
        <v>4193672</v>
      </c>
      <c r="AV315">
        <v>0</v>
      </c>
      <c r="AW315">
        <v>2246115</v>
      </c>
      <c r="AX315">
        <v>9272</v>
      </c>
      <c r="AY315">
        <v>217231</v>
      </c>
      <c r="AZ315">
        <v>2708</v>
      </c>
      <c r="BA315">
        <v>3987.24</v>
      </c>
      <c r="BB315">
        <v>63.4</v>
      </c>
    </row>
    <row r="316" spans="1:54" x14ac:dyDescent="0.3">
      <c r="A316">
        <v>8125</v>
      </c>
      <c r="B316" t="s">
        <v>1180</v>
      </c>
      <c r="C316" t="s">
        <v>189</v>
      </c>
      <c r="D316">
        <v>10202</v>
      </c>
      <c r="E316">
        <v>10043</v>
      </c>
      <c r="F316">
        <v>1.6</v>
      </c>
      <c r="G316">
        <v>10043</v>
      </c>
      <c r="H316">
        <v>7.5</v>
      </c>
      <c r="I316">
        <v>26.5</v>
      </c>
      <c r="J316">
        <v>17.399999999999999</v>
      </c>
      <c r="K316">
        <v>50</v>
      </c>
      <c r="L316">
        <v>97.3</v>
      </c>
      <c r="M316">
        <v>0.4</v>
      </c>
      <c r="N316">
        <v>0.8</v>
      </c>
      <c r="O316">
        <v>0.5</v>
      </c>
      <c r="P316">
        <v>0.2</v>
      </c>
      <c r="Q316">
        <v>0.8</v>
      </c>
      <c r="R316">
        <v>21.9</v>
      </c>
      <c r="S316">
        <v>76.599999999999994</v>
      </c>
      <c r="T316">
        <v>83.5</v>
      </c>
      <c r="U316">
        <v>10.9</v>
      </c>
      <c r="V316">
        <v>15.5</v>
      </c>
      <c r="W316">
        <v>88</v>
      </c>
      <c r="X316">
        <v>17.7</v>
      </c>
      <c r="Y316">
        <v>630</v>
      </c>
      <c r="Z316">
        <v>14.7</v>
      </c>
      <c r="AA316">
        <v>4429</v>
      </c>
      <c r="AB316">
        <v>67.400000000000006</v>
      </c>
      <c r="AC316">
        <v>9</v>
      </c>
      <c r="AD316">
        <v>136600</v>
      </c>
      <c r="AE316">
        <v>3811</v>
      </c>
      <c r="AF316">
        <v>2.61</v>
      </c>
      <c r="AG316">
        <v>22498</v>
      </c>
      <c r="AH316">
        <v>44308</v>
      </c>
      <c r="AI316">
        <v>8.1999999999999993</v>
      </c>
      <c r="AJ316">
        <v>370</v>
      </c>
      <c r="AK316">
        <v>2535</v>
      </c>
      <c r="AL316">
        <v>1.5</v>
      </c>
      <c r="AM316">
        <v>943</v>
      </c>
      <c r="AN316">
        <v>1031</v>
      </c>
      <c r="AO316">
        <v>0</v>
      </c>
      <c r="AP316">
        <v>0</v>
      </c>
      <c r="AQ316">
        <v>0</v>
      </c>
      <c r="AR316">
        <v>0</v>
      </c>
      <c r="AS316">
        <v>0</v>
      </c>
      <c r="AT316">
        <v>0</v>
      </c>
      <c r="AU316">
        <v>0</v>
      </c>
      <c r="AV316">
        <v>193564</v>
      </c>
      <c r="AW316">
        <v>106085</v>
      </c>
      <c r="AX316">
        <v>11074</v>
      </c>
      <c r="AY316">
        <v>8777</v>
      </c>
      <c r="AZ316">
        <v>3</v>
      </c>
      <c r="BA316">
        <v>2364.41</v>
      </c>
      <c r="BB316">
        <v>4.2</v>
      </c>
    </row>
    <row r="317" spans="1:54" x14ac:dyDescent="0.3">
      <c r="A317">
        <v>9000</v>
      </c>
      <c r="B317" t="s">
        <v>1075</v>
      </c>
      <c r="D317">
        <v>3596677</v>
      </c>
      <c r="E317">
        <v>3574096</v>
      </c>
      <c r="F317">
        <v>0.6</v>
      </c>
      <c r="G317">
        <v>3574097</v>
      </c>
      <c r="H317">
        <v>5.3</v>
      </c>
      <c r="I317">
        <v>21.6</v>
      </c>
      <c r="J317">
        <v>15.5</v>
      </c>
      <c r="K317">
        <v>51.2</v>
      </c>
      <c r="L317">
        <v>81.2</v>
      </c>
      <c r="M317">
        <v>11.5</v>
      </c>
      <c r="N317">
        <v>0.5</v>
      </c>
      <c r="O317">
        <v>4.5</v>
      </c>
      <c r="P317">
        <v>0.1</v>
      </c>
      <c r="Q317">
        <v>2.2000000000000002</v>
      </c>
      <c r="R317">
        <v>15</v>
      </c>
      <c r="S317">
        <v>68.8</v>
      </c>
      <c r="T317">
        <v>88</v>
      </c>
      <c r="U317">
        <v>13.6</v>
      </c>
      <c r="V317">
        <v>21.5</v>
      </c>
      <c r="W317">
        <v>89.2</v>
      </c>
      <c r="X317">
        <v>36.5</v>
      </c>
      <c r="Y317">
        <v>217947</v>
      </c>
      <c r="Z317">
        <v>24.8</v>
      </c>
      <c r="AA317">
        <v>1493564</v>
      </c>
      <c r="AB317">
        <v>67.8</v>
      </c>
      <c r="AC317">
        <v>34.4</v>
      </c>
      <c r="AD317">
        <v>278900</v>
      </c>
      <c r="AE317">
        <v>1355849</v>
      </c>
      <c r="AF317">
        <v>2.5499999999999998</v>
      </c>
      <c r="AG317">
        <v>37892</v>
      </c>
      <c r="AH317">
        <v>69461</v>
      </c>
      <c r="AI317">
        <v>10.199999999999999</v>
      </c>
      <c r="AJ317">
        <v>88498</v>
      </c>
      <c r="AK317">
        <v>1473605</v>
      </c>
      <c r="AL317">
        <v>0.7</v>
      </c>
      <c r="AM317">
        <v>263511</v>
      </c>
      <c r="AN317">
        <v>332150</v>
      </c>
      <c r="AO317">
        <v>4.4000000000000004</v>
      </c>
      <c r="AP317">
        <v>0.5</v>
      </c>
      <c r="AQ317">
        <v>3.3</v>
      </c>
      <c r="AR317">
        <v>0</v>
      </c>
      <c r="AS317">
        <v>4.2</v>
      </c>
      <c r="AT317">
        <v>28.1</v>
      </c>
      <c r="AU317">
        <v>58404898</v>
      </c>
      <c r="AV317">
        <v>107917037</v>
      </c>
      <c r="AW317">
        <v>52165480</v>
      </c>
      <c r="AX317">
        <v>14953</v>
      </c>
      <c r="AY317">
        <v>9138437</v>
      </c>
      <c r="AZ317">
        <v>5329</v>
      </c>
      <c r="BA317">
        <v>4842.3599999999997</v>
      </c>
      <c r="BB317">
        <v>738.1</v>
      </c>
    </row>
    <row r="318" spans="1:54" x14ac:dyDescent="0.3">
      <c r="A318">
        <v>9001</v>
      </c>
      <c r="B318" t="s">
        <v>560</v>
      </c>
      <c r="C318" t="s">
        <v>1074</v>
      </c>
      <c r="D318">
        <v>945438</v>
      </c>
      <c r="E318">
        <v>916828</v>
      </c>
      <c r="F318">
        <v>3.1</v>
      </c>
      <c r="G318">
        <v>916829</v>
      </c>
      <c r="H318">
        <v>5.7</v>
      </c>
      <c r="I318">
        <v>23.6</v>
      </c>
      <c r="J318">
        <v>14.4</v>
      </c>
      <c r="K318">
        <v>51.2</v>
      </c>
      <c r="L318">
        <v>79.8</v>
      </c>
      <c r="M318">
        <v>12.2</v>
      </c>
      <c r="N318">
        <v>0.5</v>
      </c>
      <c r="O318">
        <v>5.5</v>
      </c>
      <c r="P318">
        <v>0.1</v>
      </c>
      <c r="Q318">
        <v>2</v>
      </c>
      <c r="R318">
        <v>18.7</v>
      </c>
      <c r="S318">
        <v>63.8</v>
      </c>
      <c r="T318">
        <v>88.8</v>
      </c>
      <c r="U318">
        <v>20.3</v>
      </c>
      <c r="V318">
        <v>28.2</v>
      </c>
      <c r="W318">
        <v>89</v>
      </c>
      <c r="X318">
        <v>44.8</v>
      </c>
      <c r="Y318">
        <v>41615</v>
      </c>
      <c r="Z318">
        <v>28.2</v>
      </c>
      <c r="AA318">
        <v>364954</v>
      </c>
      <c r="AB318">
        <v>69</v>
      </c>
      <c r="AC318">
        <v>35.1</v>
      </c>
      <c r="AD318">
        <v>432100</v>
      </c>
      <c r="AE318">
        <v>332655</v>
      </c>
      <c r="AF318">
        <v>2.73</v>
      </c>
      <c r="AG318">
        <v>48721</v>
      </c>
      <c r="AH318">
        <v>82283</v>
      </c>
      <c r="AI318">
        <v>9.1</v>
      </c>
      <c r="AJ318">
        <v>26972</v>
      </c>
      <c r="AK318">
        <v>403375</v>
      </c>
      <c r="AL318">
        <v>-0.5</v>
      </c>
      <c r="AM318">
        <v>88363</v>
      </c>
      <c r="AN318">
        <v>108910</v>
      </c>
      <c r="AO318">
        <v>4.7</v>
      </c>
      <c r="AP318">
        <v>0.4</v>
      </c>
      <c r="AQ318">
        <v>3.3</v>
      </c>
      <c r="AR318">
        <v>0</v>
      </c>
      <c r="AS318">
        <v>5.9</v>
      </c>
      <c r="AT318">
        <v>28.6</v>
      </c>
      <c r="AU318">
        <v>20028377</v>
      </c>
      <c r="AV318">
        <v>78881637</v>
      </c>
      <c r="AW318">
        <v>15702222</v>
      </c>
      <c r="AX318">
        <v>17661</v>
      </c>
      <c r="AY318">
        <v>1861946</v>
      </c>
      <c r="AZ318">
        <v>1889</v>
      </c>
      <c r="BA318">
        <v>624.89</v>
      </c>
      <c r="BB318">
        <v>1467.2</v>
      </c>
    </row>
    <row r="319" spans="1:54" x14ac:dyDescent="0.3">
      <c r="A319">
        <v>9003</v>
      </c>
      <c r="B319" t="s">
        <v>1183</v>
      </c>
      <c r="C319" t="s">
        <v>1074</v>
      </c>
      <c r="D319">
        <v>897985</v>
      </c>
      <c r="E319">
        <v>894029</v>
      </c>
      <c r="F319">
        <v>0.4</v>
      </c>
      <c r="G319">
        <v>894014</v>
      </c>
      <c r="H319">
        <v>5.4</v>
      </c>
      <c r="I319">
        <v>21.7</v>
      </c>
      <c r="J319">
        <v>15.6</v>
      </c>
      <c r="K319">
        <v>51.5</v>
      </c>
      <c r="L319">
        <v>76.8</v>
      </c>
      <c r="M319">
        <v>15.2</v>
      </c>
      <c r="N319">
        <v>0.5</v>
      </c>
      <c r="O319">
        <v>5.0999999999999996</v>
      </c>
      <c r="P319">
        <v>0.1</v>
      </c>
      <c r="Q319">
        <v>2.2999999999999998</v>
      </c>
      <c r="R319">
        <v>17</v>
      </c>
      <c r="S319">
        <v>63.4</v>
      </c>
      <c r="T319">
        <v>87.5</v>
      </c>
      <c r="U319">
        <v>14.9</v>
      </c>
      <c r="V319">
        <v>24.6</v>
      </c>
      <c r="W319">
        <v>88.1</v>
      </c>
      <c r="X319">
        <v>34.9</v>
      </c>
      <c r="Y319">
        <v>52781</v>
      </c>
      <c r="Z319">
        <v>22.1</v>
      </c>
      <c r="AA319">
        <v>374695</v>
      </c>
      <c r="AB319">
        <v>65.5</v>
      </c>
      <c r="AC319">
        <v>38.4</v>
      </c>
      <c r="AD319">
        <v>241500</v>
      </c>
      <c r="AE319">
        <v>347874</v>
      </c>
      <c r="AF319">
        <v>2.4900000000000002</v>
      </c>
      <c r="AG319">
        <v>34698</v>
      </c>
      <c r="AH319">
        <v>64967</v>
      </c>
      <c r="AI319">
        <v>11.6</v>
      </c>
      <c r="AJ319">
        <v>22613</v>
      </c>
      <c r="AK319">
        <v>446375</v>
      </c>
      <c r="AL319">
        <v>1.2</v>
      </c>
      <c r="AM319">
        <v>56271</v>
      </c>
      <c r="AN319">
        <v>72906</v>
      </c>
      <c r="AO319">
        <v>6.3</v>
      </c>
      <c r="AP319">
        <v>0.5</v>
      </c>
      <c r="AQ319">
        <v>3.9</v>
      </c>
      <c r="AR319">
        <v>0</v>
      </c>
      <c r="AS319">
        <v>4.0999999999999996</v>
      </c>
      <c r="AT319">
        <v>25.9</v>
      </c>
      <c r="AU319">
        <v>15016177</v>
      </c>
      <c r="AV319">
        <v>15631406</v>
      </c>
      <c r="AW319">
        <v>13820736</v>
      </c>
      <c r="AX319">
        <v>15811</v>
      </c>
      <c r="AY319">
        <v>1637963</v>
      </c>
      <c r="AZ319">
        <v>962</v>
      </c>
      <c r="BA319">
        <v>735.1</v>
      </c>
      <c r="BB319">
        <v>1216.2</v>
      </c>
    </row>
    <row r="320" spans="1:54" x14ac:dyDescent="0.3">
      <c r="A320">
        <v>9005</v>
      </c>
      <c r="B320" t="s">
        <v>1184</v>
      </c>
      <c r="C320" t="s">
        <v>1074</v>
      </c>
      <c r="D320">
        <v>184993</v>
      </c>
      <c r="E320">
        <v>189927</v>
      </c>
      <c r="F320">
        <v>-2.6</v>
      </c>
      <c r="G320">
        <v>189927</v>
      </c>
      <c r="H320">
        <v>4.2</v>
      </c>
      <c r="I320">
        <v>19.399999999999999</v>
      </c>
      <c r="J320">
        <v>18.399999999999999</v>
      </c>
      <c r="K320">
        <v>50.7</v>
      </c>
      <c r="L320">
        <v>94.4</v>
      </c>
      <c r="M320">
        <v>1.8</v>
      </c>
      <c r="N320">
        <v>0.3</v>
      </c>
      <c r="O320">
        <v>1.8</v>
      </c>
      <c r="P320">
        <v>0.1</v>
      </c>
      <c r="Q320">
        <v>1.6</v>
      </c>
      <c r="R320">
        <v>5.5</v>
      </c>
      <c r="S320">
        <v>89.9</v>
      </c>
      <c r="T320">
        <v>91.3</v>
      </c>
      <c r="U320">
        <v>7.1</v>
      </c>
      <c r="V320">
        <v>9.8000000000000007</v>
      </c>
      <c r="W320">
        <v>91.3</v>
      </c>
      <c r="X320">
        <v>33.4</v>
      </c>
      <c r="Y320">
        <v>14785</v>
      </c>
      <c r="Z320">
        <v>26.5</v>
      </c>
      <c r="AA320">
        <v>87434</v>
      </c>
      <c r="AB320">
        <v>78.099999999999994</v>
      </c>
      <c r="AC320">
        <v>21</v>
      </c>
      <c r="AD320">
        <v>263600</v>
      </c>
      <c r="AE320">
        <v>75755</v>
      </c>
      <c r="AF320">
        <v>2.4500000000000002</v>
      </c>
      <c r="AG320">
        <v>37667</v>
      </c>
      <c r="AH320">
        <v>71338</v>
      </c>
      <c r="AI320">
        <v>6.4</v>
      </c>
      <c r="AJ320">
        <v>4782</v>
      </c>
      <c r="AK320">
        <v>51115</v>
      </c>
      <c r="AL320">
        <v>-1.1000000000000001</v>
      </c>
      <c r="AM320">
        <v>16961</v>
      </c>
      <c r="AN320">
        <v>21435</v>
      </c>
      <c r="AO320">
        <v>1.6</v>
      </c>
      <c r="AP320">
        <v>0.6</v>
      </c>
      <c r="AQ320">
        <v>1.5</v>
      </c>
      <c r="AR320">
        <v>0</v>
      </c>
      <c r="AS320">
        <v>1.1000000000000001</v>
      </c>
      <c r="AT320">
        <v>28.5</v>
      </c>
      <c r="AU320">
        <v>0</v>
      </c>
      <c r="AV320">
        <v>0</v>
      </c>
      <c r="AW320">
        <v>2458157</v>
      </c>
      <c r="AX320">
        <v>13043</v>
      </c>
      <c r="AY320">
        <v>245161</v>
      </c>
      <c r="AZ320">
        <v>145</v>
      </c>
      <c r="BA320">
        <v>920.56</v>
      </c>
      <c r="BB320">
        <v>206.3</v>
      </c>
    </row>
    <row r="321" spans="1:54" x14ac:dyDescent="0.3">
      <c r="A321">
        <v>9007</v>
      </c>
      <c r="B321" t="s">
        <v>862</v>
      </c>
      <c r="C321" t="s">
        <v>1074</v>
      </c>
      <c r="D321">
        <v>164943</v>
      </c>
      <c r="E321">
        <v>165676</v>
      </c>
      <c r="F321">
        <v>-0.4</v>
      </c>
      <c r="G321">
        <v>165676</v>
      </c>
      <c r="H321">
        <v>4.5</v>
      </c>
      <c r="I321">
        <v>19.399999999999999</v>
      </c>
      <c r="J321">
        <v>17.7</v>
      </c>
      <c r="K321">
        <v>51.2</v>
      </c>
      <c r="L321">
        <v>89.4</v>
      </c>
      <c r="M321">
        <v>5.4</v>
      </c>
      <c r="N321">
        <v>0.2</v>
      </c>
      <c r="O321">
        <v>3</v>
      </c>
      <c r="P321">
        <v>0.1</v>
      </c>
      <c r="Q321">
        <v>1.9</v>
      </c>
      <c r="R321">
        <v>5.8</v>
      </c>
      <c r="S321">
        <v>84.6</v>
      </c>
      <c r="T321">
        <v>89.4</v>
      </c>
      <c r="U321">
        <v>7.3</v>
      </c>
      <c r="V321">
        <v>10.4</v>
      </c>
      <c r="W321">
        <v>93.8</v>
      </c>
      <c r="X321">
        <v>39.1</v>
      </c>
      <c r="Y321">
        <v>11973</v>
      </c>
      <c r="Z321">
        <v>25.2</v>
      </c>
      <c r="AA321">
        <v>75274</v>
      </c>
      <c r="AB321">
        <v>76.2</v>
      </c>
      <c r="AC321">
        <v>23</v>
      </c>
      <c r="AD321">
        <v>292000</v>
      </c>
      <c r="AE321">
        <v>66141</v>
      </c>
      <c r="AF321">
        <v>2.41</v>
      </c>
      <c r="AG321">
        <v>39992</v>
      </c>
      <c r="AH321">
        <v>76994</v>
      </c>
      <c r="AI321">
        <v>6.4</v>
      </c>
      <c r="AJ321">
        <v>4147</v>
      </c>
      <c r="AK321">
        <v>60406</v>
      </c>
      <c r="AL321">
        <v>0.9</v>
      </c>
      <c r="AM321">
        <v>13156</v>
      </c>
      <c r="AN321">
        <v>15693</v>
      </c>
      <c r="AO321">
        <v>1.3</v>
      </c>
      <c r="AP321">
        <v>0.4</v>
      </c>
      <c r="AQ321">
        <v>3.4</v>
      </c>
      <c r="AR321">
        <v>0.2</v>
      </c>
      <c r="AS321">
        <v>1.5</v>
      </c>
      <c r="AT321">
        <v>28</v>
      </c>
      <c r="AU321">
        <v>3336020</v>
      </c>
      <c r="AV321">
        <v>953882</v>
      </c>
      <c r="AW321">
        <v>2129195</v>
      </c>
      <c r="AX321">
        <v>12980</v>
      </c>
      <c r="AY321">
        <v>293408</v>
      </c>
      <c r="AZ321">
        <v>228</v>
      </c>
      <c r="BA321">
        <v>369.3</v>
      </c>
      <c r="BB321">
        <v>448.6</v>
      </c>
    </row>
    <row r="322" spans="1:54" x14ac:dyDescent="0.3">
      <c r="A322">
        <v>9009</v>
      </c>
      <c r="B322" t="s">
        <v>1185</v>
      </c>
      <c r="C322" t="s">
        <v>1074</v>
      </c>
      <c r="D322">
        <v>861277</v>
      </c>
      <c r="E322">
        <v>862474</v>
      </c>
      <c r="F322">
        <v>-0.1</v>
      </c>
      <c r="G322">
        <v>862477</v>
      </c>
      <c r="H322">
        <v>5.3</v>
      </c>
      <c r="I322">
        <v>21.1</v>
      </c>
      <c r="J322">
        <v>15.6</v>
      </c>
      <c r="K322">
        <v>51.8</v>
      </c>
      <c r="L322">
        <v>78.8</v>
      </c>
      <c r="M322">
        <v>14.2</v>
      </c>
      <c r="N322">
        <v>0.5</v>
      </c>
      <c r="O322">
        <v>4.2</v>
      </c>
      <c r="P322">
        <v>0.1</v>
      </c>
      <c r="Q322">
        <v>2.2000000000000002</v>
      </c>
      <c r="R322">
        <v>16.8</v>
      </c>
      <c r="S322">
        <v>65</v>
      </c>
      <c r="T322">
        <v>88</v>
      </c>
      <c r="U322">
        <v>11.7</v>
      </c>
      <c r="V322">
        <v>21.4</v>
      </c>
      <c r="W322">
        <v>88.3</v>
      </c>
      <c r="X322">
        <v>32.9</v>
      </c>
      <c r="Y322">
        <v>51106</v>
      </c>
      <c r="Z322">
        <v>24</v>
      </c>
      <c r="AA322">
        <v>362262</v>
      </c>
      <c r="AB322">
        <v>63.7</v>
      </c>
      <c r="AC322">
        <v>40.200000000000003</v>
      </c>
      <c r="AD322">
        <v>256900</v>
      </c>
      <c r="AE322">
        <v>328013</v>
      </c>
      <c r="AF322">
        <v>2.54</v>
      </c>
      <c r="AG322">
        <v>32523</v>
      </c>
      <c r="AH322">
        <v>61996</v>
      </c>
      <c r="AI322">
        <v>12.4</v>
      </c>
      <c r="AJ322">
        <v>19431</v>
      </c>
      <c r="AK322">
        <v>331081</v>
      </c>
      <c r="AL322">
        <v>1.6</v>
      </c>
      <c r="AM322">
        <v>57091</v>
      </c>
      <c r="AN322">
        <v>74477</v>
      </c>
      <c r="AO322">
        <v>5</v>
      </c>
      <c r="AP322">
        <v>0.5</v>
      </c>
      <c r="AQ322">
        <v>3.7</v>
      </c>
      <c r="AR322">
        <v>0</v>
      </c>
      <c r="AS322">
        <v>4.4000000000000004</v>
      </c>
      <c r="AT322">
        <v>28.2</v>
      </c>
      <c r="AU322">
        <v>10493031</v>
      </c>
      <c r="AV322">
        <v>9890749</v>
      </c>
      <c r="AW322">
        <v>11785336</v>
      </c>
      <c r="AX322">
        <v>13970</v>
      </c>
      <c r="AY322">
        <v>1345875</v>
      </c>
      <c r="AZ322">
        <v>1140</v>
      </c>
      <c r="BA322">
        <v>604.51</v>
      </c>
      <c r="BB322">
        <v>1426.7</v>
      </c>
    </row>
    <row r="323" spans="1:54" x14ac:dyDescent="0.3">
      <c r="A323">
        <v>9011</v>
      </c>
      <c r="B323" t="s">
        <v>1186</v>
      </c>
      <c r="C323" t="s">
        <v>1074</v>
      </c>
      <c r="D323">
        <v>273676</v>
      </c>
      <c r="E323">
        <v>274046</v>
      </c>
      <c r="F323">
        <v>-0.1</v>
      </c>
      <c r="G323">
        <v>274055</v>
      </c>
      <c r="H323">
        <v>5.0999999999999996</v>
      </c>
      <c r="I323">
        <v>20.3</v>
      </c>
      <c r="J323">
        <v>16</v>
      </c>
      <c r="K323">
        <v>49.9</v>
      </c>
      <c r="L323">
        <v>83.9</v>
      </c>
      <c r="M323">
        <v>6.9</v>
      </c>
      <c r="N323">
        <v>1.1000000000000001</v>
      </c>
      <c r="O323">
        <v>4.5</v>
      </c>
      <c r="P323">
        <v>0.2</v>
      </c>
      <c r="Q323">
        <v>3.5</v>
      </c>
      <c r="R323">
        <v>9.9</v>
      </c>
      <c r="S323">
        <v>76.3</v>
      </c>
      <c r="T323">
        <v>85.2</v>
      </c>
      <c r="U323">
        <v>8.6</v>
      </c>
      <c r="V323">
        <v>13.9</v>
      </c>
      <c r="W323">
        <v>90.5</v>
      </c>
      <c r="X323">
        <v>31.3</v>
      </c>
      <c r="Y323">
        <v>25314</v>
      </c>
      <c r="Z323">
        <v>22.8</v>
      </c>
      <c r="AA323">
        <v>121248</v>
      </c>
      <c r="AB323">
        <v>67.5</v>
      </c>
      <c r="AC323">
        <v>27.8</v>
      </c>
      <c r="AD323">
        <v>252900</v>
      </c>
      <c r="AE323">
        <v>107066</v>
      </c>
      <c r="AF323">
        <v>2.44</v>
      </c>
      <c r="AG323">
        <v>33782</v>
      </c>
      <c r="AH323">
        <v>66583</v>
      </c>
      <c r="AI323">
        <v>8.6999999999999993</v>
      </c>
      <c r="AJ323">
        <v>5698</v>
      </c>
      <c r="AK323">
        <v>103244</v>
      </c>
      <c r="AL323">
        <v>-1.5</v>
      </c>
      <c r="AM323">
        <v>15978</v>
      </c>
      <c r="AN323">
        <v>21733</v>
      </c>
      <c r="AO323">
        <v>2.1</v>
      </c>
      <c r="AP323">
        <v>0.9</v>
      </c>
      <c r="AQ323">
        <v>2.8</v>
      </c>
      <c r="AR323">
        <v>0</v>
      </c>
      <c r="AS323">
        <v>2.6</v>
      </c>
      <c r="AT323">
        <v>28.2</v>
      </c>
      <c r="AU323">
        <v>0</v>
      </c>
      <c r="AV323">
        <v>0</v>
      </c>
      <c r="AW323">
        <v>3882978</v>
      </c>
      <c r="AX323">
        <v>14682</v>
      </c>
      <c r="AY323">
        <v>3444661</v>
      </c>
      <c r="AZ323">
        <v>646</v>
      </c>
      <c r="BA323">
        <v>664.88</v>
      </c>
      <c r="BB323">
        <v>412.2</v>
      </c>
    </row>
    <row r="324" spans="1:54" x14ac:dyDescent="0.3">
      <c r="A324">
        <v>9013</v>
      </c>
      <c r="B324" t="s">
        <v>1187</v>
      </c>
      <c r="C324" t="s">
        <v>1074</v>
      </c>
      <c r="D324">
        <v>151367</v>
      </c>
      <c r="E324">
        <v>152682</v>
      </c>
      <c r="F324">
        <v>-0.9</v>
      </c>
      <c r="G324">
        <v>152691</v>
      </c>
      <c r="H324">
        <v>4</v>
      </c>
      <c r="I324">
        <v>18.5</v>
      </c>
      <c r="J324">
        <v>14</v>
      </c>
      <c r="K324">
        <v>49.8</v>
      </c>
      <c r="L324">
        <v>90.3</v>
      </c>
      <c r="M324">
        <v>3.6</v>
      </c>
      <c r="N324">
        <v>0.2</v>
      </c>
      <c r="O324">
        <v>4.0999999999999996</v>
      </c>
      <c r="P324">
        <v>0.1</v>
      </c>
      <c r="Q324">
        <v>1.8</v>
      </c>
      <c r="R324">
        <v>5</v>
      </c>
      <c r="S324">
        <v>86.2</v>
      </c>
      <c r="T324">
        <v>85.7</v>
      </c>
      <c r="U324">
        <v>6.9</v>
      </c>
      <c r="V324">
        <v>10.6</v>
      </c>
      <c r="W324">
        <v>93</v>
      </c>
      <c r="X324">
        <v>36.9</v>
      </c>
      <c r="Y324">
        <v>10916</v>
      </c>
      <c r="Z324">
        <v>25.8</v>
      </c>
      <c r="AA324">
        <v>58529</v>
      </c>
      <c r="AB324">
        <v>74.400000000000006</v>
      </c>
      <c r="AC324">
        <v>24.5</v>
      </c>
      <c r="AD324">
        <v>254800</v>
      </c>
      <c r="AE324">
        <v>54327</v>
      </c>
      <c r="AF324">
        <v>2.52</v>
      </c>
      <c r="AG324">
        <v>34392</v>
      </c>
      <c r="AH324">
        <v>80529</v>
      </c>
      <c r="AI324">
        <v>6.5</v>
      </c>
      <c r="AJ324">
        <v>2398</v>
      </c>
      <c r="AK324">
        <v>30798</v>
      </c>
      <c r="AL324">
        <v>1.7</v>
      </c>
      <c r="AM324">
        <v>9190</v>
      </c>
      <c r="AN324">
        <v>11698</v>
      </c>
      <c r="AO324">
        <v>0</v>
      </c>
      <c r="AP324">
        <v>0</v>
      </c>
      <c r="AQ324">
        <v>2.9</v>
      </c>
      <c r="AR324">
        <v>0</v>
      </c>
      <c r="AS324">
        <v>1.8</v>
      </c>
      <c r="AT324">
        <v>32.5</v>
      </c>
      <c r="AU324">
        <v>1021759</v>
      </c>
      <c r="AV324">
        <v>214311</v>
      </c>
      <c r="AW324">
        <v>1206302</v>
      </c>
      <c r="AX324">
        <v>8140</v>
      </c>
      <c r="AY324">
        <v>173091</v>
      </c>
      <c r="AZ324">
        <v>203</v>
      </c>
      <c r="BA324">
        <v>410.21</v>
      </c>
      <c r="BB324">
        <v>372.2</v>
      </c>
    </row>
    <row r="325" spans="1:54" x14ac:dyDescent="0.3">
      <c r="A325">
        <v>9015</v>
      </c>
      <c r="B325" t="s">
        <v>1188</v>
      </c>
      <c r="C325" t="s">
        <v>1074</v>
      </c>
      <c r="D325">
        <v>116998</v>
      </c>
      <c r="E325">
        <v>118434</v>
      </c>
      <c r="F325">
        <v>-1.2</v>
      </c>
      <c r="G325">
        <v>118428</v>
      </c>
      <c r="H325">
        <v>5.2</v>
      </c>
      <c r="I325">
        <v>20.7</v>
      </c>
      <c r="J325">
        <v>14.7</v>
      </c>
      <c r="K325">
        <v>50.4</v>
      </c>
      <c r="L325">
        <v>92.8</v>
      </c>
      <c r="M325">
        <v>2.9</v>
      </c>
      <c r="N325">
        <v>0.6</v>
      </c>
      <c r="O325">
        <v>1.4</v>
      </c>
      <c r="P325">
        <v>0.1</v>
      </c>
      <c r="Q325">
        <v>2.2000000000000002</v>
      </c>
      <c r="R325">
        <v>10.9</v>
      </c>
      <c r="S325">
        <v>83.8</v>
      </c>
      <c r="T325">
        <v>86.8</v>
      </c>
      <c r="U325">
        <v>4.9000000000000004</v>
      </c>
      <c r="V325">
        <v>12.8</v>
      </c>
      <c r="W325">
        <v>86.8</v>
      </c>
      <c r="X325">
        <v>22.3</v>
      </c>
      <c r="Y325">
        <v>9457</v>
      </c>
      <c r="Z325">
        <v>26.3</v>
      </c>
      <c r="AA325">
        <v>49168</v>
      </c>
      <c r="AB325">
        <v>70.099999999999994</v>
      </c>
      <c r="AC325">
        <v>26.7</v>
      </c>
      <c r="AD325">
        <v>211100</v>
      </c>
      <c r="AE325">
        <v>44018</v>
      </c>
      <c r="AF325">
        <v>2.57</v>
      </c>
      <c r="AG325">
        <v>27893</v>
      </c>
      <c r="AH325">
        <v>59333</v>
      </c>
      <c r="AI325">
        <v>11.4</v>
      </c>
      <c r="AJ325">
        <v>2092</v>
      </c>
      <c r="AK325">
        <v>29397</v>
      </c>
      <c r="AL325">
        <v>-1.6</v>
      </c>
      <c r="AM325">
        <v>6501</v>
      </c>
      <c r="AN325">
        <v>8491</v>
      </c>
      <c r="AO325">
        <v>0.9</v>
      </c>
      <c r="AP325">
        <v>0.8</v>
      </c>
      <c r="AQ325">
        <v>1.9</v>
      </c>
      <c r="AR325">
        <v>0</v>
      </c>
      <c r="AS325">
        <v>0</v>
      </c>
      <c r="AT325">
        <v>24.4</v>
      </c>
      <c r="AU325">
        <v>1776526</v>
      </c>
      <c r="AV325">
        <v>546686</v>
      </c>
      <c r="AW325">
        <v>1180554</v>
      </c>
      <c r="AX325">
        <v>10120</v>
      </c>
      <c r="AY325">
        <v>136332</v>
      </c>
      <c r="AZ325">
        <v>116</v>
      </c>
      <c r="BA325">
        <v>512.91</v>
      </c>
      <c r="BB325">
        <v>230.9</v>
      </c>
    </row>
    <row r="326" spans="1:54" x14ac:dyDescent="0.3">
      <c r="A326">
        <v>10000</v>
      </c>
      <c r="B326" t="s">
        <v>292</v>
      </c>
      <c r="D326">
        <v>935614</v>
      </c>
      <c r="E326">
        <v>897936</v>
      </c>
      <c r="F326">
        <v>4.2</v>
      </c>
      <c r="G326">
        <v>897934</v>
      </c>
      <c r="H326">
        <v>6</v>
      </c>
      <c r="I326">
        <v>21.8</v>
      </c>
      <c r="J326">
        <v>16.399999999999999</v>
      </c>
      <c r="K326">
        <v>51.6</v>
      </c>
      <c r="L326">
        <v>70.8</v>
      </c>
      <c r="M326">
        <v>22.2</v>
      </c>
      <c r="N326">
        <v>0.7</v>
      </c>
      <c r="O326">
        <v>3.8</v>
      </c>
      <c r="P326">
        <v>0.1</v>
      </c>
      <c r="Q326">
        <v>2.5</v>
      </c>
      <c r="R326">
        <v>8.9</v>
      </c>
      <c r="S326">
        <v>63.7</v>
      </c>
      <c r="T326">
        <v>86.3</v>
      </c>
      <c r="U326">
        <v>8.4</v>
      </c>
      <c r="V326">
        <v>12.6</v>
      </c>
      <c r="W326">
        <v>87.7</v>
      </c>
      <c r="X326">
        <v>28.9</v>
      </c>
      <c r="Y326">
        <v>75081</v>
      </c>
      <c r="Z326">
        <v>24.8</v>
      </c>
      <c r="AA326">
        <v>417437</v>
      </c>
      <c r="AB326">
        <v>72.5</v>
      </c>
      <c r="AC326">
        <v>17.600000000000001</v>
      </c>
      <c r="AD326">
        <v>235800</v>
      </c>
      <c r="AE326">
        <v>335707</v>
      </c>
      <c r="AF326">
        <v>2.63</v>
      </c>
      <c r="AG326">
        <v>29819</v>
      </c>
      <c r="AH326">
        <v>59878</v>
      </c>
      <c r="AI326">
        <v>11.7</v>
      </c>
      <c r="AJ326">
        <v>24151</v>
      </c>
      <c r="AK326">
        <v>382128</v>
      </c>
      <c r="AL326">
        <v>5.0999999999999996</v>
      </c>
      <c r="AM326">
        <v>56861</v>
      </c>
      <c r="AN326">
        <v>74573</v>
      </c>
      <c r="AO326">
        <v>8.6999999999999993</v>
      </c>
      <c r="AP326">
        <v>0</v>
      </c>
      <c r="AQ326">
        <v>4</v>
      </c>
      <c r="AR326">
        <v>0</v>
      </c>
      <c r="AS326">
        <v>2.1</v>
      </c>
      <c r="AT326">
        <v>26.1</v>
      </c>
      <c r="AU326">
        <v>25679939</v>
      </c>
      <c r="AV326">
        <v>5727401</v>
      </c>
      <c r="AW326">
        <v>14202083</v>
      </c>
      <c r="AX326">
        <v>16421</v>
      </c>
      <c r="AY326">
        <v>1910770</v>
      </c>
      <c r="AZ326">
        <v>5194</v>
      </c>
      <c r="BA326">
        <v>1948.54</v>
      </c>
      <c r="BB326">
        <v>460.8</v>
      </c>
    </row>
    <row r="327" spans="1:54" x14ac:dyDescent="0.3">
      <c r="A327">
        <v>10001</v>
      </c>
      <c r="B327" t="s">
        <v>719</v>
      </c>
      <c r="C327" t="s">
        <v>1073</v>
      </c>
      <c r="D327">
        <v>171987</v>
      </c>
      <c r="E327">
        <v>162344</v>
      </c>
      <c r="F327">
        <v>5.9</v>
      </c>
      <c r="G327">
        <v>162310</v>
      </c>
      <c r="H327">
        <v>6.5</v>
      </c>
      <c r="I327">
        <v>23.6</v>
      </c>
      <c r="J327">
        <v>15.6</v>
      </c>
      <c r="K327">
        <v>51.8</v>
      </c>
      <c r="L327">
        <v>68.3</v>
      </c>
      <c r="M327">
        <v>25.2</v>
      </c>
      <c r="N327">
        <v>0.7</v>
      </c>
      <c r="O327">
        <v>2.2999999999999998</v>
      </c>
      <c r="P327">
        <v>0.1</v>
      </c>
      <c r="Q327">
        <v>3.4</v>
      </c>
      <c r="R327">
        <v>6.9</v>
      </c>
      <c r="S327">
        <v>63.3</v>
      </c>
      <c r="T327">
        <v>86.3</v>
      </c>
      <c r="U327">
        <v>5.3</v>
      </c>
      <c r="V327">
        <v>8.9</v>
      </c>
      <c r="W327">
        <v>85.2</v>
      </c>
      <c r="X327">
        <v>21.4</v>
      </c>
      <c r="Y327">
        <v>18340</v>
      </c>
      <c r="Z327">
        <v>25.8</v>
      </c>
      <c r="AA327">
        <v>67874</v>
      </c>
      <c r="AB327">
        <v>72.3</v>
      </c>
      <c r="AC327">
        <v>13.3</v>
      </c>
      <c r="AD327">
        <v>199500</v>
      </c>
      <c r="AE327">
        <v>58524</v>
      </c>
      <c r="AF327">
        <v>2.74</v>
      </c>
      <c r="AG327">
        <v>24851</v>
      </c>
      <c r="AH327">
        <v>55149</v>
      </c>
      <c r="AI327">
        <v>12.9</v>
      </c>
      <c r="AJ327">
        <v>3166</v>
      </c>
      <c r="AK327">
        <v>48071</v>
      </c>
      <c r="AL327">
        <v>0.4</v>
      </c>
      <c r="AM327">
        <v>9126</v>
      </c>
      <c r="AN327">
        <v>11242</v>
      </c>
      <c r="AO327">
        <v>10.4</v>
      </c>
      <c r="AP327">
        <v>0.8</v>
      </c>
      <c r="AQ327">
        <v>3.8</v>
      </c>
      <c r="AR327">
        <v>0</v>
      </c>
      <c r="AS327">
        <v>2.5</v>
      </c>
      <c r="AT327">
        <v>26.2</v>
      </c>
      <c r="AU327">
        <v>2361835</v>
      </c>
      <c r="AV327">
        <v>0</v>
      </c>
      <c r="AW327">
        <v>2589237</v>
      </c>
      <c r="AX327">
        <v>17024</v>
      </c>
      <c r="AY327">
        <v>447861</v>
      </c>
      <c r="AZ327">
        <v>998</v>
      </c>
      <c r="BA327">
        <v>586.17999999999995</v>
      </c>
      <c r="BB327">
        <v>276.89999999999998</v>
      </c>
    </row>
    <row r="328" spans="1:54" x14ac:dyDescent="0.3">
      <c r="A328">
        <v>10003</v>
      </c>
      <c r="B328" t="s">
        <v>1189</v>
      </c>
      <c r="C328" t="s">
        <v>1073</v>
      </c>
      <c r="D328">
        <v>552778</v>
      </c>
      <c r="E328">
        <v>538477</v>
      </c>
      <c r="F328">
        <v>2.7</v>
      </c>
      <c r="G328">
        <v>538479</v>
      </c>
      <c r="H328">
        <v>6.1</v>
      </c>
      <c r="I328">
        <v>22.2</v>
      </c>
      <c r="J328">
        <v>13.8</v>
      </c>
      <c r="K328">
        <v>51.6</v>
      </c>
      <c r="L328">
        <v>67.099999999999994</v>
      </c>
      <c r="M328">
        <v>24.9</v>
      </c>
      <c r="N328">
        <v>0.4</v>
      </c>
      <c r="O328">
        <v>5.2</v>
      </c>
      <c r="P328">
        <v>0.1</v>
      </c>
      <c r="Q328">
        <v>2.2999999999999998</v>
      </c>
      <c r="R328">
        <v>9.4</v>
      </c>
      <c r="S328">
        <v>59.5</v>
      </c>
      <c r="T328">
        <v>85.6</v>
      </c>
      <c r="U328">
        <v>10</v>
      </c>
      <c r="V328">
        <v>14.6</v>
      </c>
      <c r="W328">
        <v>89.4</v>
      </c>
      <c r="X328">
        <v>33.799999999999997</v>
      </c>
      <c r="Y328">
        <v>36340</v>
      </c>
      <c r="Z328">
        <v>24.8</v>
      </c>
      <c r="AA328">
        <v>220118</v>
      </c>
      <c r="AB328">
        <v>70</v>
      </c>
      <c r="AC328">
        <v>22.5</v>
      </c>
      <c r="AD328">
        <v>246300</v>
      </c>
      <c r="AE328">
        <v>200739</v>
      </c>
      <c r="AF328">
        <v>2.62</v>
      </c>
      <c r="AG328">
        <v>32406</v>
      </c>
      <c r="AH328">
        <v>64537</v>
      </c>
      <c r="AI328">
        <v>10.7</v>
      </c>
      <c r="AJ328">
        <v>15452</v>
      </c>
      <c r="AK328">
        <v>270062</v>
      </c>
      <c r="AL328">
        <v>6.4</v>
      </c>
      <c r="AM328">
        <v>32974</v>
      </c>
      <c r="AN328">
        <v>43660</v>
      </c>
      <c r="AO328">
        <v>10.1</v>
      </c>
      <c r="AP328">
        <v>0</v>
      </c>
      <c r="AQ328">
        <v>5.0999999999999996</v>
      </c>
      <c r="AR328">
        <v>0</v>
      </c>
      <c r="AS328">
        <v>2.1</v>
      </c>
      <c r="AT328">
        <v>26.5</v>
      </c>
      <c r="AU328">
        <v>20268769</v>
      </c>
      <c r="AV328">
        <v>0</v>
      </c>
      <c r="AW328">
        <v>8633413</v>
      </c>
      <c r="AX328">
        <v>16358</v>
      </c>
      <c r="AY328">
        <v>999186</v>
      </c>
      <c r="AZ328">
        <v>1908</v>
      </c>
      <c r="BA328">
        <v>426.29</v>
      </c>
      <c r="BB328">
        <v>1263.2</v>
      </c>
    </row>
    <row r="329" spans="1:54" x14ac:dyDescent="0.3">
      <c r="A329">
        <v>10005</v>
      </c>
      <c r="B329" t="s">
        <v>843</v>
      </c>
      <c r="C329" t="s">
        <v>1073</v>
      </c>
      <c r="D329">
        <v>210849</v>
      </c>
      <c r="E329">
        <v>197115</v>
      </c>
      <c r="F329">
        <v>7</v>
      </c>
      <c r="G329">
        <v>197145</v>
      </c>
      <c r="H329">
        <v>5.6</v>
      </c>
      <c r="I329">
        <v>19.5</v>
      </c>
      <c r="J329">
        <v>24.2</v>
      </c>
      <c r="K329">
        <v>51.5</v>
      </c>
      <c r="L329">
        <v>82.5</v>
      </c>
      <c r="M329">
        <v>12.8</v>
      </c>
      <c r="N329">
        <v>1.2</v>
      </c>
      <c r="O329">
        <v>1.2</v>
      </c>
      <c r="P329">
        <v>0.1</v>
      </c>
      <c r="Q329">
        <v>2.1</v>
      </c>
      <c r="R329">
        <v>9.3000000000000007</v>
      </c>
      <c r="S329">
        <v>75</v>
      </c>
      <c r="T329">
        <v>88</v>
      </c>
      <c r="U329">
        <v>6.8</v>
      </c>
      <c r="V329">
        <v>10.1</v>
      </c>
      <c r="W329">
        <v>85.6</v>
      </c>
      <c r="X329">
        <v>22.2</v>
      </c>
      <c r="Y329">
        <v>20401</v>
      </c>
      <c r="Z329">
        <v>24.2</v>
      </c>
      <c r="AA329">
        <v>129445</v>
      </c>
      <c r="AB329">
        <v>79</v>
      </c>
      <c r="AC329">
        <v>11.2</v>
      </c>
      <c r="AD329">
        <v>236600</v>
      </c>
      <c r="AE329">
        <v>76444</v>
      </c>
      <c r="AF329">
        <v>2.58</v>
      </c>
      <c r="AG329">
        <v>26908</v>
      </c>
      <c r="AH329">
        <v>52710</v>
      </c>
      <c r="AI329">
        <v>13.4</v>
      </c>
      <c r="AJ329">
        <v>5343</v>
      </c>
      <c r="AK329">
        <v>61111</v>
      </c>
      <c r="AL329">
        <v>2.2999999999999998</v>
      </c>
      <c r="AM329">
        <v>14761</v>
      </c>
      <c r="AN329">
        <v>20285</v>
      </c>
      <c r="AO329">
        <v>4.5</v>
      </c>
      <c r="AP329">
        <v>0.5</v>
      </c>
      <c r="AQ329">
        <v>1.6</v>
      </c>
      <c r="AR329">
        <v>0</v>
      </c>
      <c r="AS329">
        <v>1.7</v>
      </c>
      <c r="AT329">
        <v>24.3</v>
      </c>
      <c r="AU329">
        <v>3049335</v>
      </c>
      <c r="AV329">
        <v>0</v>
      </c>
      <c r="AW329">
        <v>2979433</v>
      </c>
      <c r="AX329">
        <v>16103</v>
      </c>
      <c r="AY329">
        <v>463723</v>
      </c>
      <c r="AZ329">
        <v>2288</v>
      </c>
      <c r="BA329">
        <v>936.08</v>
      </c>
      <c r="BB329">
        <v>210.6</v>
      </c>
    </row>
    <row r="330" spans="1:54" x14ac:dyDescent="0.3">
      <c r="A330">
        <v>11000</v>
      </c>
      <c r="B330" t="s">
        <v>1072</v>
      </c>
      <c r="D330">
        <v>658893</v>
      </c>
      <c r="E330">
        <v>601767</v>
      </c>
      <c r="F330">
        <v>9.5</v>
      </c>
      <c r="G330">
        <v>601723</v>
      </c>
      <c r="H330">
        <v>6.5</v>
      </c>
      <c r="I330">
        <v>17.5</v>
      </c>
      <c r="J330">
        <v>11.3</v>
      </c>
      <c r="K330">
        <v>52.6</v>
      </c>
      <c r="L330">
        <v>43.6</v>
      </c>
      <c r="M330">
        <v>49</v>
      </c>
      <c r="N330">
        <v>0.6</v>
      </c>
      <c r="O330">
        <v>4</v>
      </c>
      <c r="P330">
        <v>0.2</v>
      </c>
      <c r="Q330">
        <v>2.6</v>
      </c>
      <c r="R330">
        <v>10.4</v>
      </c>
      <c r="S330">
        <v>35.799999999999997</v>
      </c>
      <c r="T330">
        <v>80.599999999999994</v>
      </c>
      <c r="U330">
        <v>13.8</v>
      </c>
      <c r="V330">
        <v>15.8</v>
      </c>
      <c r="W330">
        <v>88.4</v>
      </c>
      <c r="X330">
        <v>52.4</v>
      </c>
      <c r="Y330">
        <v>30520</v>
      </c>
      <c r="Z330">
        <v>29.7</v>
      </c>
      <c r="AA330">
        <v>306174</v>
      </c>
      <c r="AB330">
        <v>42.1</v>
      </c>
      <c r="AC330">
        <v>62.3</v>
      </c>
      <c r="AD330">
        <v>445200</v>
      </c>
      <c r="AE330">
        <v>263649</v>
      </c>
      <c r="AF330">
        <v>2.2000000000000002</v>
      </c>
      <c r="AG330">
        <v>45290</v>
      </c>
      <c r="AH330">
        <v>65830</v>
      </c>
      <c r="AI330">
        <v>18.600000000000001</v>
      </c>
      <c r="AJ330">
        <v>21919</v>
      </c>
      <c r="AK330">
        <v>491130</v>
      </c>
      <c r="AL330">
        <v>1.7</v>
      </c>
      <c r="AM330">
        <v>52262</v>
      </c>
      <c r="AN330">
        <v>55887</v>
      </c>
      <c r="AO330">
        <v>28.2</v>
      </c>
      <c r="AP330">
        <v>0.9</v>
      </c>
      <c r="AQ330">
        <v>5.9</v>
      </c>
      <c r="AR330">
        <v>0</v>
      </c>
      <c r="AS330">
        <v>6.1</v>
      </c>
      <c r="AT330">
        <v>34.5</v>
      </c>
      <c r="AU330">
        <v>332844</v>
      </c>
      <c r="AV330">
        <v>2117990</v>
      </c>
      <c r="AW330">
        <v>3843716</v>
      </c>
      <c r="AX330">
        <v>6555</v>
      </c>
      <c r="AY330">
        <v>4278171</v>
      </c>
      <c r="AZ330">
        <v>4189</v>
      </c>
      <c r="BA330">
        <v>61.05</v>
      </c>
      <c r="BB330">
        <v>9856.5</v>
      </c>
    </row>
    <row r="331" spans="1:54" x14ac:dyDescent="0.3">
      <c r="A331">
        <v>11001</v>
      </c>
      <c r="B331" t="s">
        <v>1071</v>
      </c>
      <c r="C331" t="s">
        <v>1070</v>
      </c>
      <c r="D331">
        <v>658893</v>
      </c>
      <c r="E331">
        <v>601767</v>
      </c>
      <c r="F331">
        <v>9.5</v>
      </c>
      <c r="G331">
        <v>601723</v>
      </c>
      <c r="H331">
        <v>6.5</v>
      </c>
      <c r="I331">
        <v>17.5</v>
      </c>
      <c r="J331">
        <v>11.3</v>
      </c>
      <c r="K331">
        <v>52.6</v>
      </c>
      <c r="L331">
        <v>43.6</v>
      </c>
      <c r="M331">
        <v>49</v>
      </c>
      <c r="N331">
        <v>0.6</v>
      </c>
      <c r="O331">
        <v>4</v>
      </c>
      <c r="P331">
        <v>0.2</v>
      </c>
      <c r="Q331">
        <v>2.6</v>
      </c>
      <c r="R331">
        <v>10.4</v>
      </c>
      <c r="S331">
        <v>35.799999999999997</v>
      </c>
      <c r="T331">
        <v>80.599999999999994</v>
      </c>
      <c r="U331">
        <v>13.8</v>
      </c>
      <c r="V331">
        <v>15.8</v>
      </c>
      <c r="W331">
        <v>88.4</v>
      </c>
      <c r="X331">
        <v>52.4</v>
      </c>
      <c r="Y331">
        <v>30520</v>
      </c>
      <c r="Z331">
        <v>29.7</v>
      </c>
      <c r="AA331">
        <v>306174</v>
      </c>
      <c r="AB331">
        <v>42.1</v>
      </c>
      <c r="AC331">
        <v>62.3</v>
      </c>
      <c r="AD331">
        <v>445200</v>
      </c>
      <c r="AE331">
        <v>263649</v>
      </c>
      <c r="AF331">
        <v>2.2000000000000002</v>
      </c>
      <c r="AG331">
        <v>45290</v>
      </c>
      <c r="AH331">
        <v>65830</v>
      </c>
      <c r="AI331">
        <v>18.600000000000001</v>
      </c>
      <c r="AJ331">
        <v>21919</v>
      </c>
      <c r="AK331">
        <v>491130</v>
      </c>
      <c r="AL331">
        <v>1.7</v>
      </c>
      <c r="AM331">
        <v>52262</v>
      </c>
      <c r="AN331">
        <v>55887</v>
      </c>
      <c r="AO331">
        <v>28.2</v>
      </c>
      <c r="AP331">
        <v>0.9</v>
      </c>
      <c r="AQ331">
        <v>5.9</v>
      </c>
      <c r="AR331">
        <v>0</v>
      </c>
      <c r="AS331">
        <v>6.1</v>
      </c>
      <c r="AT331">
        <v>34.5</v>
      </c>
      <c r="AU331">
        <v>332844</v>
      </c>
      <c r="AV331">
        <v>2117990</v>
      </c>
      <c r="AW331">
        <v>3843716</v>
      </c>
      <c r="AX331">
        <v>6555</v>
      </c>
      <c r="AY331">
        <v>4278171</v>
      </c>
      <c r="AZ331">
        <v>4189</v>
      </c>
      <c r="BA331">
        <v>61.05</v>
      </c>
      <c r="BB331">
        <v>9856.6</v>
      </c>
    </row>
    <row r="332" spans="1:54" x14ac:dyDescent="0.3">
      <c r="A332">
        <v>12000</v>
      </c>
      <c r="B332" t="s">
        <v>1069</v>
      </c>
      <c r="D332">
        <v>19893297</v>
      </c>
      <c r="E332">
        <v>18804623</v>
      </c>
      <c r="F332">
        <v>5.8</v>
      </c>
      <c r="G332">
        <v>18801310</v>
      </c>
      <c r="H332">
        <v>5.5</v>
      </c>
      <c r="I332">
        <v>20.399999999999999</v>
      </c>
      <c r="J332">
        <v>19.100000000000001</v>
      </c>
      <c r="K332">
        <v>51.1</v>
      </c>
      <c r="L332">
        <v>77.8</v>
      </c>
      <c r="M332">
        <v>16.8</v>
      </c>
      <c r="N332">
        <v>0.5</v>
      </c>
      <c r="O332">
        <v>2.8</v>
      </c>
      <c r="P332">
        <v>0.1</v>
      </c>
      <c r="Q332">
        <v>2</v>
      </c>
      <c r="R332">
        <v>24.1</v>
      </c>
      <c r="S332">
        <v>55.8</v>
      </c>
      <c r="T332">
        <v>83.7</v>
      </c>
      <c r="U332">
        <v>19.399999999999999</v>
      </c>
      <c r="V332">
        <v>27.4</v>
      </c>
      <c r="W332">
        <v>86.1</v>
      </c>
      <c r="X332">
        <v>26.4</v>
      </c>
      <c r="Y332">
        <v>1569406</v>
      </c>
      <c r="Z332">
        <v>25.9</v>
      </c>
      <c r="AA332">
        <v>9144250</v>
      </c>
      <c r="AB332">
        <v>67.099999999999994</v>
      </c>
      <c r="AC332">
        <v>30.1</v>
      </c>
      <c r="AD332">
        <v>160200</v>
      </c>
      <c r="AE332">
        <v>7158980</v>
      </c>
      <c r="AF332">
        <v>2.61</v>
      </c>
      <c r="AG332">
        <v>26236</v>
      </c>
      <c r="AH332">
        <v>46956</v>
      </c>
      <c r="AI332">
        <v>16.3</v>
      </c>
      <c r="AJ332">
        <v>510389</v>
      </c>
      <c r="AK332">
        <v>7134644</v>
      </c>
      <c r="AL332">
        <v>2.9</v>
      </c>
      <c r="AM332">
        <v>1838864</v>
      </c>
      <c r="AN332">
        <v>2009589</v>
      </c>
      <c r="AO332">
        <v>9</v>
      </c>
      <c r="AP332">
        <v>0.5</v>
      </c>
      <c r="AQ332">
        <v>3.2</v>
      </c>
      <c r="AR332">
        <v>0.1</v>
      </c>
      <c r="AS332">
        <v>22.4</v>
      </c>
      <c r="AT332">
        <v>28.9</v>
      </c>
      <c r="AU332">
        <v>104832907</v>
      </c>
      <c r="AV332">
        <v>221641518</v>
      </c>
      <c r="AW332">
        <v>262341127</v>
      </c>
      <c r="AX332">
        <v>14353</v>
      </c>
      <c r="AY332">
        <v>41922059</v>
      </c>
      <c r="AZ332">
        <v>84075</v>
      </c>
      <c r="BA332">
        <v>53624.76</v>
      </c>
      <c r="BB332">
        <v>350.6</v>
      </c>
    </row>
    <row r="333" spans="1:54" x14ac:dyDescent="0.3">
      <c r="A333">
        <v>12001</v>
      </c>
      <c r="B333" t="s">
        <v>1190</v>
      </c>
      <c r="C333" t="s">
        <v>1068</v>
      </c>
      <c r="D333">
        <v>256380</v>
      </c>
      <c r="E333">
        <v>247335</v>
      </c>
      <c r="F333">
        <v>3.7</v>
      </c>
      <c r="G333">
        <v>247336</v>
      </c>
      <c r="H333">
        <v>5.6</v>
      </c>
      <c r="I333">
        <v>18.100000000000001</v>
      </c>
      <c r="J333">
        <v>12.5</v>
      </c>
      <c r="K333">
        <v>51.7</v>
      </c>
      <c r="L333">
        <v>70.599999999999994</v>
      </c>
      <c r="M333">
        <v>20.5</v>
      </c>
      <c r="N333">
        <v>0.3</v>
      </c>
      <c r="O333">
        <v>5.9</v>
      </c>
      <c r="P333">
        <v>0.1</v>
      </c>
      <c r="Q333">
        <v>2.6</v>
      </c>
      <c r="R333">
        <v>9.1</v>
      </c>
      <c r="S333">
        <v>62.6</v>
      </c>
      <c r="T333">
        <v>74.2</v>
      </c>
      <c r="U333">
        <v>10.7</v>
      </c>
      <c r="V333">
        <v>13.8</v>
      </c>
      <c r="W333">
        <v>91.2</v>
      </c>
      <c r="X333">
        <v>40.5</v>
      </c>
      <c r="Y333">
        <v>17015</v>
      </c>
      <c r="Z333">
        <v>19.899999999999999</v>
      </c>
      <c r="AA333">
        <v>114060</v>
      </c>
      <c r="AB333">
        <v>54.1</v>
      </c>
      <c r="AC333">
        <v>37.4</v>
      </c>
      <c r="AD333">
        <v>167900</v>
      </c>
      <c r="AE333">
        <v>96043</v>
      </c>
      <c r="AF333">
        <v>2.4300000000000002</v>
      </c>
      <c r="AG333">
        <v>24857</v>
      </c>
      <c r="AH333">
        <v>42149</v>
      </c>
      <c r="AI333">
        <v>24.9</v>
      </c>
      <c r="AJ333">
        <v>5850</v>
      </c>
      <c r="AK333">
        <v>84425</v>
      </c>
      <c r="AL333">
        <v>2</v>
      </c>
      <c r="AM333">
        <v>16536</v>
      </c>
      <c r="AN333">
        <v>20676</v>
      </c>
      <c r="AO333">
        <v>7.8</v>
      </c>
      <c r="AP333">
        <v>0</v>
      </c>
      <c r="AQ333">
        <v>3.8</v>
      </c>
      <c r="AR333">
        <v>0</v>
      </c>
      <c r="AS333">
        <v>6.7</v>
      </c>
      <c r="AT333">
        <v>31.6</v>
      </c>
      <c r="AU333">
        <v>0</v>
      </c>
      <c r="AV333">
        <v>0</v>
      </c>
      <c r="AW333">
        <v>3152244</v>
      </c>
      <c r="AX333">
        <v>13124</v>
      </c>
      <c r="AY333">
        <v>493980</v>
      </c>
      <c r="AZ333">
        <v>762</v>
      </c>
      <c r="BA333">
        <v>875.02</v>
      </c>
      <c r="BB333">
        <v>282.7</v>
      </c>
    </row>
    <row r="334" spans="1:54" x14ac:dyDescent="0.3">
      <c r="A334">
        <v>12003</v>
      </c>
      <c r="B334" t="s">
        <v>1191</v>
      </c>
      <c r="C334" t="s">
        <v>1068</v>
      </c>
      <c r="D334">
        <v>27093</v>
      </c>
      <c r="E334">
        <v>27115</v>
      </c>
      <c r="F334">
        <v>-0.1</v>
      </c>
      <c r="G334">
        <v>27115</v>
      </c>
      <c r="H334">
        <v>6.3</v>
      </c>
      <c r="I334">
        <v>24.8</v>
      </c>
      <c r="J334">
        <v>12.9</v>
      </c>
      <c r="K334">
        <v>47.9</v>
      </c>
      <c r="L334">
        <v>83.9</v>
      </c>
      <c r="M334">
        <v>13.5</v>
      </c>
      <c r="N334">
        <v>0.4</v>
      </c>
      <c r="O334">
        <v>0.7</v>
      </c>
      <c r="P334">
        <v>0</v>
      </c>
      <c r="Q334">
        <v>1.6</v>
      </c>
      <c r="R334">
        <v>2.4</v>
      </c>
      <c r="S334">
        <v>81.900000000000006</v>
      </c>
      <c r="T334">
        <v>85.2</v>
      </c>
      <c r="U334">
        <v>1</v>
      </c>
      <c r="V334">
        <v>2.2000000000000002</v>
      </c>
      <c r="W334">
        <v>80.099999999999994</v>
      </c>
      <c r="X334">
        <v>10</v>
      </c>
      <c r="Y334">
        <v>1979</v>
      </c>
      <c r="Z334">
        <v>29.4</v>
      </c>
      <c r="AA334">
        <v>9620</v>
      </c>
      <c r="AB334">
        <v>79.7</v>
      </c>
      <c r="AC334">
        <v>3.7</v>
      </c>
      <c r="AD334">
        <v>124300</v>
      </c>
      <c r="AE334">
        <v>8216</v>
      </c>
      <c r="AF334">
        <v>3.01</v>
      </c>
      <c r="AG334">
        <v>19852</v>
      </c>
      <c r="AH334">
        <v>49236</v>
      </c>
      <c r="AI334">
        <v>17.3</v>
      </c>
      <c r="AJ334">
        <v>388</v>
      </c>
      <c r="AK334">
        <v>5150</v>
      </c>
      <c r="AL334">
        <v>0.6</v>
      </c>
      <c r="AM334">
        <v>1181</v>
      </c>
      <c r="AN334">
        <v>1727</v>
      </c>
      <c r="AO334">
        <v>0</v>
      </c>
      <c r="AP334">
        <v>0</v>
      </c>
      <c r="AQ334">
        <v>0</v>
      </c>
      <c r="AR334">
        <v>0</v>
      </c>
      <c r="AS334">
        <v>0</v>
      </c>
      <c r="AT334">
        <v>26.2</v>
      </c>
      <c r="AU334">
        <v>0</v>
      </c>
      <c r="AV334">
        <v>0</v>
      </c>
      <c r="AW334">
        <v>180555</v>
      </c>
      <c r="AX334">
        <v>7052</v>
      </c>
      <c r="AY334">
        <v>19819</v>
      </c>
      <c r="AZ334">
        <v>47</v>
      </c>
      <c r="BA334">
        <v>585.23</v>
      </c>
      <c r="BB334">
        <v>46.3</v>
      </c>
    </row>
    <row r="335" spans="1:54" x14ac:dyDescent="0.3">
      <c r="A335">
        <v>12005</v>
      </c>
      <c r="B335" t="s">
        <v>1192</v>
      </c>
      <c r="C335" t="s">
        <v>1068</v>
      </c>
      <c r="D335">
        <v>178985</v>
      </c>
      <c r="E335">
        <v>168852</v>
      </c>
      <c r="F335">
        <v>6</v>
      </c>
      <c r="G335">
        <v>168852</v>
      </c>
      <c r="H335">
        <v>6.1</v>
      </c>
      <c r="I335">
        <v>21.6</v>
      </c>
      <c r="J335">
        <v>16.100000000000001</v>
      </c>
      <c r="K335">
        <v>50.2</v>
      </c>
      <c r="L335">
        <v>82.4</v>
      </c>
      <c r="M335">
        <v>11.3</v>
      </c>
      <c r="N335">
        <v>0.8</v>
      </c>
      <c r="O335">
        <v>2.2999999999999998</v>
      </c>
      <c r="P335">
        <v>0.1</v>
      </c>
      <c r="Q335">
        <v>3.1</v>
      </c>
      <c r="R335">
        <v>5.7</v>
      </c>
      <c r="S335">
        <v>77.7</v>
      </c>
      <c r="T335">
        <v>79.599999999999994</v>
      </c>
      <c r="U335">
        <v>4.9000000000000004</v>
      </c>
      <c r="V335">
        <v>6.3</v>
      </c>
      <c r="W335">
        <v>87</v>
      </c>
      <c r="X335">
        <v>21.1</v>
      </c>
      <c r="Y335">
        <v>22243</v>
      </c>
      <c r="Z335">
        <v>21.3</v>
      </c>
      <c r="AA335">
        <v>100322</v>
      </c>
      <c r="AB335">
        <v>62.5</v>
      </c>
      <c r="AC335">
        <v>31.1</v>
      </c>
      <c r="AD335">
        <v>157600</v>
      </c>
      <c r="AE335">
        <v>67561</v>
      </c>
      <c r="AF335">
        <v>2.48</v>
      </c>
      <c r="AG335">
        <v>24498</v>
      </c>
      <c r="AH335">
        <v>47461</v>
      </c>
      <c r="AI335">
        <v>14.7</v>
      </c>
      <c r="AJ335">
        <v>4380</v>
      </c>
      <c r="AK335">
        <v>56839</v>
      </c>
      <c r="AL335">
        <v>0.5</v>
      </c>
      <c r="AM335">
        <v>12463</v>
      </c>
      <c r="AN335">
        <v>15465</v>
      </c>
      <c r="AO335">
        <v>0</v>
      </c>
      <c r="AP335">
        <v>0</v>
      </c>
      <c r="AQ335">
        <v>0</v>
      </c>
      <c r="AR335">
        <v>0.3</v>
      </c>
      <c r="AS335">
        <v>2.7</v>
      </c>
      <c r="AT335">
        <v>29</v>
      </c>
      <c r="AU335">
        <v>1254295</v>
      </c>
      <c r="AV335">
        <v>644966</v>
      </c>
      <c r="AW335">
        <v>2471968</v>
      </c>
      <c r="AX335">
        <v>15138</v>
      </c>
      <c r="AY335">
        <v>480359</v>
      </c>
      <c r="AZ335">
        <v>601</v>
      </c>
      <c r="BA335">
        <v>758.46</v>
      </c>
      <c r="BB335">
        <v>222.6</v>
      </c>
    </row>
    <row r="336" spans="1:54" x14ac:dyDescent="0.3">
      <c r="A336">
        <v>12007</v>
      </c>
      <c r="B336" t="s">
        <v>1193</v>
      </c>
      <c r="C336" t="s">
        <v>1068</v>
      </c>
      <c r="D336">
        <v>26702</v>
      </c>
      <c r="E336">
        <v>28520</v>
      </c>
      <c r="F336">
        <v>-6.4</v>
      </c>
      <c r="G336">
        <v>28520</v>
      </c>
      <c r="H336">
        <v>5.8</v>
      </c>
      <c r="I336">
        <v>20.2</v>
      </c>
      <c r="J336">
        <v>17.600000000000001</v>
      </c>
      <c r="K336">
        <v>45.6</v>
      </c>
      <c r="L336">
        <v>78.2</v>
      </c>
      <c r="M336">
        <v>19.100000000000001</v>
      </c>
      <c r="N336">
        <v>0.4</v>
      </c>
      <c r="O336">
        <v>0.5</v>
      </c>
      <c r="P336">
        <v>0.1</v>
      </c>
      <c r="Q336">
        <v>1.7</v>
      </c>
      <c r="R336">
        <v>3.8</v>
      </c>
      <c r="S336">
        <v>74.900000000000006</v>
      </c>
      <c r="T336">
        <v>87.2</v>
      </c>
      <c r="U336">
        <v>2.5</v>
      </c>
      <c r="V336">
        <v>2.9</v>
      </c>
      <c r="W336">
        <v>75.5</v>
      </c>
      <c r="X336">
        <v>9.1999999999999993</v>
      </c>
      <c r="Y336">
        <v>2741</v>
      </c>
      <c r="Z336">
        <v>27.1</v>
      </c>
      <c r="AA336">
        <v>10909</v>
      </c>
      <c r="AB336">
        <v>77.8</v>
      </c>
      <c r="AC336">
        <v>6.7</v>
      </c>
      <c r="AD336">
        <v>108000</v>
      </c>
      <c r="AE336">
        <v>8857</v>
      </c>
      <c r="AF336">
        <v>2.72</v>
      </c>
      <c r="AG336">
        <v>17749</v>
      </c>
      <c r="AH336">
        <v>40259</v>
      </c>
      <c r="AI336">
        <v>18.2</v>
      </c>
      <c r="AJ336">
        <v>421</v>
      </c>
      <c r="AK336">
        <v>4067</v>
      </c>
      <c r="AL336">
        <v>-4.5</v>
      </c>
      <c r="AM336">
        <v>1161</v>
      </c>
      <c r="AN336">
        <v>2106</v>
      </c>
      <c r="AO336">
        <v>0</v>
      </c>
      <c r="AP336">
        <v>0</v>
      </c>
      <c r="AQ336">
        <v>0</v>
      </c>
      <c r="AR336">
        <v>0</v>
      </c>
      <c r="AS336">
        <v>0</v>
      </c>
      <c r="AT336">
        <v>0</v>
      </c>
      <c r="AU336">
        <v>0</v>
      </c>
      <c r="AV336">
        <v>0</v>
      </c>
      <c r="AW336">
        <v>215629</v>
      </c>
      <c r="AX336">
        <v>7436</v>
      </c>
      <c r="AY336">
        <v>37088</v>
      </c>
      <c r="AZ336">
        <v>2</v>
      </c>
      <c r="BA336">
        <v>293.95999999999998</v>
      </c>
      <c r="BB336">
        <v>97</v>
      </c>
    </row>
    <row r="337" spans="1:54" x14ac:dyDescent="0.3">
      <c r="A337">
        <v>12009</v>
      </c>
      <c r="B337" t="s">
        <v>1194</v>
      </c>
      <c r="C337" t="s">
        <v>1068</v>
      </c>
      <c r="D337">
        <v>556885</v>
      </c>
      <c r="E337">
        <v>543378</v>
      </c>
      <c r="F337">
        <v>2.5</v>
      </c>
      <c r="G337">
        <v>543376</v>
      </c>
      <c r="H337">
        <v>4.5999999999999996</v>
      </c>
      <c r="I337">
        <v>18.7</v>
      </c>
      <c r="J337">
        <v>22.6</v>
      </c>
      <c r="K337">
        <v>51.2</v>
      </c>
      <c r="L337">
        <v>83.8</v>
      </c>
      <c r="M337">
        <v>10.7</v>
      </c>
      <c r="N337">
        <v>0.5</v>
      </c>
      <c r="O337">
        <v>2.4</v>
      </c>
      <c r="P337">
        <v>0.1</v>
      </c>
      <c r="Q337">
        <v>2.5</v>
      </c>
      <c r="R337">
        <v>9.3000000000000007</v>
      </c>
      <c r="S337">
        <v>75.8</v>
      </c>
      <c r="T337">
        <v>85.4</v>
      </c>
      <c r="U337">
        <v>8.6999999999999993</v>
      </c>
      <c r="V337">
        <v>10.1</v>
      </c>
      <c r="W337">
        <v>90.2</v>
      </c>
      <c r="X337">
        <v>26.3</v>
      </c>
      <c r="Y337">
        <v>68817</v>
      </c>
      <c r="Z337">
        <v>23.7</v>
      </c>
      <c r="AA337">
        <v>272297</v>
      </c>
      <c r="AB337">
        <v>73.5</v>
      </c>
      <c r="AC337">
        <v>23.1</v>
      </c>
      <c r="AD337">
        <v>144900</v>
      </c>
      <c r="AE337">
        <v>220277</v>
      </c>
      <c r="AF337">
        <v>2.44</v>
      </c>
      <c r="AG337">
        <v>27009</v>
      </c>
      <c r="AH337">
        <v>48039</v>
      </c>
      <c r="AI337">
        <v>13.5</v>
      </c>
      <c r="AJ337">
        <v>13084</v>
      </c>
      <c r="AK337">
        <v>161218</v>
      </c>
      <c r="AL337">
        <v>-0.9</v>
      </c>
      <c r="AM337">
        <v>39045</v>
      </c>
      <c r="AN337">
        <v>45939</v>
      </c>
      <c r="AO337">
        <v>6.1</v>
      </c>
      <c r="AP337">
        <v>0.4</v>
      </c>
      <c r="AQ337">
        <v>2.9</v>
      </c>
      <c r="AR337">
        <v>0</v>
      </c>
      <c r="AS337">
        <v>5.3</v>
      </c>
      <c r="AT337">
        <v>30.4</v>
      </c>
      <c r="AU337">
        <v>6767571</v>
      </c>
      <c r="AV337">
        <v>1852661</v>
      </c>
      <c r="AW337">
        <v>6593988</v>
      </c>
      <c r="AX337">
        <v>12339</v>
      </c>
      <c r="AY337">
        <v>855503</v>
      </c>
      <c r="AZ337">
        <v>1286</v>
      </c>
      <c r="BA337">
        <v>1015.66</v>
      </c>
      <c r="BB337">
        <v>535</v>
      </c>
    </row>
    <row r="338" spans="1:54" x14ac:dyDescent="0.3">
      <c r="A338">
        <v>12011</v>
      </c>
      <c r="B338" t="s">
        <v>1195</v>
      </c>
      <c r="C338" t="s">
        <v>1068</v>
      </c>
      <c r="D338">
        <v>1869235</v>
      </c>
      <c r="E338">
        <v>1748148</v>
      </c>
      <c r="F338">
        <v>6.9</v>
      </c>
      <c r="G338">
        <v>1748066</v>
      </c>
      <c r="H338">
        <v>5.8</v>
      </c>
      <c r="I338">
        <v>21.5</v>
      </c>
      <c r="J338">
        <v>15.3</v>
      </c>
      <c r="K338">
        <v>51.4</v>
      </c>
      <c r="L338">
        <v>64.900000000000006</v>
      </c>
      <c r="M338">
        <v>28.9</v>
      </c>
      <c r="N338">
        <v>0.4</v>
      </c>
      <c r="O338">
        <v>3.7</v>
      </c>
      <c r="P338">
        <v>0.1</v>
      </c>
      <c r="Q338">
        <v>2.1</v>
      </c>
      <c r="R338">
        <v>27.5</v>
      </c>
      <c r="S338">
        <v>39.799999999999997</v>
      </c>
      <c r="T338">
        <v>83.3</v>
      </c>
      <c r="U338">
        <v>31.5</v>
      </c>
      <c r="V338">
        <v>37.799999999999997</v>
      </c>
      <c r="W338">
        <v>87.8</v>
      </c>
      <c r="X338">
        <v>29.9</v>
      </c>
      <c r="Y338">
        <v>92575</v>
      </c>
      <c r="Z338">
        <v>27.2</v>
      </c>
      <c r="AA338">
        <v>817277</v>
      </c>
      <c r="AB338">
        <v>65.900000000000006</v>
      </c>
      <c r="AC338">
        <v>47.8</v>
      </c>
      <c r="AD338">
        <v>181500</v>
      </c>
      <c r="AE338">
        <v>663458</v>
      </c>
      <c r="AF338">
        <v>2.67</v>
      </c>
      <c r="AG338">
        <v>28205</v>
      </c>
      <c r="AH338">
        <v>51251</v>
      </c>
      <c r="AI338">
        <v>14.3</v>
      </c>
      <c r="AJ338">
        <v>57607</v>
      </c>
      <c r="AK338">
        <v>626529</v>
      </c>
      <c r="AL338">
        <v>1.2</v>
      </c>
      <c r="AM338">
        <v>225162</v>
      </c>
      <c r="AN338">
        <v>237524</v>
      </c>
      <c r="AO338">
        <v>16.399999999999999</v>
      </c>
      <c r="AP338">
        <v>0.5</v>
      </c>
      <c r="AQ338">
        <v>3.7</v>
      </c>
      <c r="AR338">
        <v>0.1</v>
      </c>
      <c r="AS338">
        <v>22.1</v>
      </c>
      <c r="AT338">
        <v>29.8</v>
      </c>
      <c r="AU338">
        <v>7160772</v>
      </c>
      <c r="AV338">
        <v>31411627</v>
      </c>
      <c r="AW338">
        <v>30886257</v>
      </c>
      <c r="AX338">
        <v>17680</v>
      </c>
      <c r="AY338">
        <v>4209090</v>
      </c>
      <c r="AZ338">
        <v>2462</v>
      </c>
      <c r="BA338">
        <v>1209.79</v>
      </c>
      <c r="BB338">
        <v>1444.9</v>
      </c>
    </row>
    <row r="339" spans="1:54" x14ac:dyDescent="0.3">
      <c r="A339">
        <v>12013</v>
      </c>
      <c r="B339" t="s">
        <v>66</v>
      </c>
      <c r="C339" t="s">
        <v>1068</v>
      </c>
      <c r="D339">
        <v>14532</v>
      </c>
      <c r="E339">
        <v>14625</v>
      </c>
      <c r="F339">
        <v>-0.6</v>
      </c>
      <c r="G339">
        <v>14625</v>
      </c>
      <c r="H339">
        <v>5.5</v>
      </c>
      <c r="I339">
        <v>20.8</v>
      </c>
      <c r="J339">
        <v>17.3</v>
      </c>
      <c r="K339">
        <v>45.5</v>
      </c>
      <c r="L339">
        <v>81.8</v>
      </c>
      <c r="M339">
        <v>13.6</v>
      </c>
      <c r="N339">
        <v>1.3</v>
      </c>
      <c r="O339">
        <v>0.8</v>
      </c>
      <c r="P339">
        <v>0.2</v>
      </c>
      <c r="Q339">
        <v>2.2000000000000002</v>
      </c>
      <c r="R339">
        <v>5.8</v>
      </c>
      <c r="S339">
        <v>76.8</v>
      </c>
      <c r="T339">
        <v>87.5</v>
      </c>
      <c r="U339">
        <v>2.7</v>
      </c>
      <c r="V339">
        <v>6</v>
      </c>
      <c r="W339">
        <v>73.5</v>
      </c>
      <c r="X339">
        <v>7.8</v>
      </c>
      <c r="Y339">
        <v>1598</v>
      </c>
      <c r="Z339">
        <v>28.8</v>
      </c>
      <c r="AA339">
        <v>5928</v>
      </c>
      <c r="AB339">
        <v>79</v>
      </c>
      <c r="AC339">
        <v>2.2000000000000002</v>
      </c>
      <c r="AD339">
        <v>70000</v>
      </c>
      <c r="AE339">
        <v>4696</v>
      </c>
      <c r="AF339">
        <v>2.7</v>
      </c>
      <c r="AG339">
        <v>14675</v>
      </c>
      <c r="AH339">
        <v>32780</v>
      </c>
      <c r="AI339">
        <v>23.5</v>
      </c>
      <c r="AJ339">
        <v>191</v>
      </c>
      <c r="AK339">
        <v>1729</v>
      </c>
      <c r="AL339">
        <v>1.6</v>
      </c>
      <c r="AM339">
        <v>767</v>
      </c>
      <c r="AN339">
        <v>1034</v>
      </c>
      <c r="AO339">
        <v>0</v>
      </c>
      <c r="AP339">
        <v>0</v>
      </c>
      <c r="AQ339">
        <v>0</v>
      </c>
      <c r="AR339">
        <v>0</v>
      </c>
      <c r="AS339">
        <v>0</v>
      </c>
      <c r="AT339">
        <v>0</v>
      </c>
      <c r="AU339">
        <v>0</v>
      </c>
      <c r="AV339">
        <v>0</v>
      </c>
      <c r="AW339">
        <v>64750</v>
      </c>
      <c r="AX339">
        <v>4791</v>
      </c>
      <c r="AY339">
        <v>9289</v>
      </c>
      <c r="AZ339">
        <v>8</v>
      </c>
      <c r="BA339">
        <v>567.33000000000004</v>
      </c>
      <c r="BB339">
        <v>25.8</v>
      </c>
    </row>
    <row r="340" spans="1:54" x14ac:dyDescent="0.3">
      <c r="A340">
        <v>12015</v>
      </c>
      <c r="B340" t="s">
        <v>885</v>
      </c>
      <c r="C340" t="s">
        <v>1068</v>
      </c>
      <c r="D340">
        <v>168474</v>
      </c>
      <c r="E340">
        <v>159989</v>
      </c>
      <c r="F340">
        <v>5.3</v>
      </c>
      <c r="G340">
        <v>159978</v>
      </c>
      <c r="H340">
        <v>3.1</v>
      </c>
      <c r="I340">
        <v>13</v>
      </c>
      <c r="J340">
        <v>37.700000000000003</v>
      </c>
      <c r="K340">
        <v>51.3</v>
      </c>
      <c r="L340">
        <v>90.5</v>
      </c>
      <c r="M340">
        <v>6.2</v>
      </c>
      <c r="N340">
        <v>0.3</v>
      </c>
      <c r="O340">
        <v>1.4</v>
      </c>
      <c r="P340">
        <v>0.1</v>
      </c>
      <c r="Q340">
        <v>1.5</v>
      </c>
      <c r="R340">
        <v>6.7</v>
      </c>
      <c r="S340">
        <v>84.7</v>
      </c>
      <c r="T340">
        <v>84.1</v>
      </c>
      <c r="U340">
        <v>9.6999999999999993</v>
      </c>
      <c r="V340">
        <v>11</v>
      </c>
      <c r="W340">
        <v>88.8</v>
      </c>
      <c r="X340">
        <v>21.2</v>
      </c>
      <c r="Y340">
        <v>24867</v>
      </c>
      <c r="Z340">
        <v>23.3</v>
      </c>
      <c r="AA340">
        <v>101365</v>
      </c>
      <c r="AB340">
        <v>79</v>
      </c>
      <c r="AC340">
        <v>19.600000000000001</v>
      </c>
      <c r="AD340">
        <v>143700</v>
      </c>
      <c r="AE340">
        <v>70545</v>
      </c>
      <c r="AF340">
        <v>2.2400000000000002</v>
      </c>
      <c r="AG340">
        <v>26286</v>
      </c>
      <c r="AH340">
        <v>44378</v>
      </c>
      <c r="AI340">
        <v>12.6</v>
      </c>
      <c r="AJ340">
        <v>3692</v>
      </c>
      <c r="AK340">
        <v>35239</v>
      </c>
      <c r="AL340">
        <v>3.3</v>
      </c>
      <c r="AM340">
        <v>11764</v>
      </c>
      <c r="AN340">
        <v>13987</v>
      </c>
      <c r="AO340">
        <v>0</v>
      </c>
      <c r="AP340">
        <v>0</v>
      </c>
      <c r="AQ340">
        <v>0</v>
      </c>
      <c r="AR340">
        <v>0</v>
      </c>
      <c r="AS340">
        <v>0</v>
      </c>
      <c r="AT340">
        <v>26.4</v>
      </c>
      <c r="AU340">
        <v>0</v>
      </c>
      <c r="AV340">
        <v>211715</v>
      </c>
      <c r="AW340">
        <v>1898114</v>
      </c>
      <c r="AX340">
        <v>12072</v>
      </c>
      <c r="AY340">
        <v>178021</v>
      </c>
      <c r="AZ340">
        <v>610</v>
      </c>
      <c r="BA340">
        <v>680.28</v>
      </c>
      <c r="BB340">
        <v>235.2</v>
      </c>
    </row>
    <row r="341" spans="1:54" x14ac:dyDescent="0.3">
      <c r="A341">
        <v>12017</v>
      </c>
      <c r="B341" t="s">
        <v>1196</v>
      </c>
      <c r="C341" t="s">
        <v>1068</v>
      </c>
      <c r="D341">
        <v>139377</v>
      </c>
      <c r="E341">
        <v>141236</v>
      </c>
      <c r="F341">
        <v>-1.3</v>
      </c>
      <c r="G341">
        <v>141236</v>
      </c>
      <c r="H341">
        <v>3.8</v>
      </c>
      <c r="I341">
        <v>15</v>
      </c>
      <c r="J341">
        <v>35.200000000000003</v>
      </c>
      <c r="K341">
        <v>51.6</v>
      </c>
      <c r="L341">
        <v>93.3</v>
      </c>
      <c r="M341">
        <v>3.1</v>
      </c>
      <c r="N341">
        <v>0.4</v>
      </c>
      <c r="O341">
        <v>1.6</v>
      </c>
      <c r="P341">
        <v>0</v>
      </c>
      <c r="Q341">
        <v>1.5</v>
      </c>
      <c r="R341">
        <v>5.2</v>
      </c>
      <c r="S341">
        <v>88.7</v>
      </c>
      <c r="T341">
        <v>88</v>
      </c>
      <c r="U341">
        <v>4.8</v>
      </c>
      <c r="V341">
        <v>5.9</v>
      </c>
      <c r="W341">
        <v>86</v>
      </c>
      <c r="X341">
        <v>16.600000000000001</v>
      </c>
      <c r="Y341">
        <v>21097</v>
      </c>
      <c r="Z341">
        <v>25.9</v>
      </c>
      <c r="AA341">
        <v>77717</v>
      </c>
      <c r="AB341">
        <v>82.6</v>
      </c>
      <c r="AC341">
        <v>5.6</v>
      </c>
      <c r="AD341">
        <v>117400</v>
      </c>
      <c r="AE341">
        <v>60319</v>
      </c>
      <c r="AF341">
        <v>2.29</v>
      </c>
      <c r="AG341">
        <v>23148</v>
      </c>
      <c r="AH341">
        <v>39100</v>
      </c>
      <c r="AI341">
        <v>16.8</v>
      </c>
      <c r="AJ341">
        <v>2665</v>
      </c>
      <c r="AK341">
        <v>26477</v>
      </c>
      <c r="AL341">
        <v>1.6</v>
      </c>
      <c r="AM341">
        <v>8790</v>
      </c>
      <c r="AN341">
        <v>12451</v>
      </c>
      <c r="AO341">
        <v>2.5</v>
      </c>
      <c r="AP341">
        <v>0</v>
      </c>
      <c r="AQ341">
        <v>0</v>
      </c>
      <c r="AR341">
        <v>0</v>
      </c>
      <c r="AS341">
        <v>0</v>
      </c>
      <c r="AT341">
        <v>30.9</v>
      </c>
      <c r="AU341">
        <v>0</v>
      </c>
      <c r="AV341">
        <v>0</v>
      </c>
      <c r="AW341">
        <v>1405565</v>
      </c>
      <c r="AX341">
        <v>10051</v>
      </c>
      <c r="AY341">
        <v>109681</v>
      </c>
      <c r="AZ341">
        <v>233</v>
      </c>
      <c r="BA341">
        <v>581.70000000000005</v>
      </c>
      <c r="BB341">
        <v>242.8</v>
      </c>
    </row>
    <row r="342" spans="1:54" x14ac:dyDescent="0.3">
      <c r="A342">
        <v>12019</v>
      </c>
      <c r="B342" t="s">
        <v>60</v>
      </c>
      <c r="C342" t="s">
        <v>1068</v>
      </c>
      <c r="D342">
        <v>199798</v>
      </c>
      <c r="E342">
        <v>190865</v>
      </c>
      <c r="F342">
        <v>4.7</v>
      </c>
      <c r="G342">
        <v>190865</v>
      </c>
      <c r="H342">
        <v>5.5</v>
      </c>
      <c r="I342">
        <v>24.2</v>
      </c>
      <c r="J342">
        <v>14.2</v>
      </c>
      <c r="K342">
        <v>50.8</v>
      </c>
      <c r="L342">
        <v>82.4</v>
      </c>
      <c r="M342">
        <v>10.9</v>
      </c>
      <c r="N342">
        <v>0.5</v>
      </c>
      <c r="O342">
        <v>3.2</v>
      </c>
      <c r="P342">
        <v>0.2</v>
      </c>
      <c r="Q342">
        <v>2.9</v>
      </c>
      <c r="R342">
        <v>9.1999999999999993</v>
      </c>
      <c r="S342">
        <v>74.8</v>
      </c>
      <c r="T342">
        <v>85.3</v>
      </c>
      <c r="U342">
        <v>6.6</v>
      </c>
      <c r="V342">
        <v>9.8000000000000007</v>
      </c>
      <c r="W342">
        <v>90.2</v>
      </c>
      <c r="X342">
        <v>24</v>
      </c>
      <c r="Y342">
        <v>26014</v>
      </c>
      <c r="Z342">
        <v>32.1</v>
      </c>
      <c r="AA342">
        <v>77439</v>
      </c>
      <c r="AB342">
        <v>76.599999999999994</v>
      </c>
      <c r="AC342">
        <v>11.8</v>
      </c>
      <c r="AD342">
        <v>158600</v>
      </c>
      <c r="AE342">
        <v>67805</v>
      </c>
      <c r="AF342">
        <v>2.82</v>
      </c>
      <c r="AG342">
        <v>26577</v>
      </c>
      <c r="AH342">
        <v>59482</v>
      </c>
      <c r="AI342">
        <v>9.8000000000000007</v>
      </c>
      <c r="AJ342">
        <v>3596</v>
      </c>
      <c r="AK342">
        <v>36060</v>
      </c>
      <c r="AL342">
        <v>2.5</v>
      </c>
      <c r="AM342">
        <v>11616</v>
      </c>
      <c r="AN342">
        <v>15242</v>
      </c>
      <c r="AO342">
        <v>6.3</v>
      </c>
      <c r="AP342">
        <v>0</v>
      </c>
      <c r="AQ342">
        <v>4.2</v>
      </c>
      <c r="AR342">
        <v>0</v>
      </c>
      <c r="AS342">
        <v>4.5</v>
      </c>
      <c r="AT342">
        <v>28.8</v>
      </c>
      <c r="AU342">
        <v>0</v>
      </c>
      <c r="AV342">
        <v>394349</v>
      </c>
      <c r="AW342">
        <v>2005718</v>
      </c>
      <c r="AX342">
        <v>10997</v>
      </c>
      <c r="AY342">
        <v>213775</v>
      </c>
      <c r="AZ342">
        <v>915</v>
      </c>
      <c r="BA342">
        <v>604.36</v>
      </c>
      <c r="BB342">
        <v>315.8</v>
      </c>
    </row>
    <row r="343" spans="1:54" x14ac:dyDescent="0.3">
      <c r="A343">
        <v>12021</v>
      </c>
      <c r="B343" t="s">
        <v>1197</v>
      </c>
      <c r="C343" t="s">
        <v>1068</v>
      </c>
      <c r="D343">
        <v>348777</v>
      </c>
      <c r="E343">
        <v>321520</v>
      </c>
      <c r="F343">
        <v>8.5</v>
      </c>
      <c r="G343">
        <v>321520</v>
      </c>
      <c r="H343">
        <v>4.8</v>
      </c>
      <c r="I343">
        <v>18.3</v>
      </c>
      <c r="J343">
        <v>29.4</v>
      </c>
      <c r="K343">
        <v>50.8</v>
      </c>
      <c r="L343">
        <v>89.7</v>
      </c>
      <c r="M343">
        <v>7.2</v>
      </c>
      <c r="N343">
        <v>0.5</v>
      </c>
      <c r="O343">
        <v>1.4</v>
      </c>
      <c r="P343">
        <v>0.1</v>
      </c>
      <c r="Q343">
        <v>1.1000000000000001</v>
      </c>
      <c r="R343">
        <v>26.7</v>
      </c>
      <c r="S343">
        <v>64.3</v>
      </c>
      <c r="T343">
        <v>84.8</v>
      </c>
      <c r="U343">
        <v>22.9</v>
      </c>
      <c r="V343">
        <v>31.6</v>
      </c>
      <c r="W343">
        <v>85.8</v>
      </c>
      <c r="X343">
        <v>31.7</v>
      </c>
      <c r="Y343">
        <v>30603</v>
      </c>
      <c r="Z343">
        <v>23.6</v>
      </c>
      <c r="AA343">
        <v>203070</v>
      </c>
      <c r="AB343">
        <v>74.099999999999994</v>
      </c>
      <c r="AC343">
        <v>48.6</v>
      </c>
      <c r="AD343">
        <v>261300</v>
      </c>
      <c r="AE343">
        <v>122972</v>
      </c>
      <c r="AF343">
        <v>2.64</v>
      </c>
      <c r="AG343">
        <v>36439</v>
      </c>
      <c r="AH343">
        <v>55843</v>
      </c>
      <c r="AI343">
        <v>14.1</v>
      </c>
      <c r="AJ343">
        <v>10622</v>
      </c>
      <c r="AK343">
        <v>108607</v>
      </c>
      <c r="AL343">
        <v>2</v>
      </c>
      <c r="AM343">
        <v>34947</v>
      </c>
      <c r="AN343">
        <v>38309</v>
      </c>
      <c r="AO343">
        <v>3.3</v>
      </c>
      <c r="AP343">
        <v>0</v>
      </c>
      <c r="AQ343">
        <v>1.8</v>
      </c>
      <c r="AR343">
        <v>0</v>
      </c>
      <c r="AS343">
        <v>15.5</v>
      </c>
      <c r="AT343">
        <v>26.8</v>
      </c>
      <c r="AU343">
        <v>606697</v>
      </c>
      <c r="AV343">
        <v>1649037</v>
      </c>
      <c r="AW343">
        <v>5186468</v>
      </c>
      <c r="AX343">
        <v>16546</v>
      </c>
      <c r="AY343">
        <v>1037152</v>
      </c>
      <c r="AZ343">
        <v>3610</v>
      </c>
      <c r="BA343">
        <v>1998.32</v>
      </c>
      <c r="BB343">
        <v>160.9</v>
      </c>
    </row>
    <row r="344" spans="1:54" x14ac:dyDescent="0.3">
      <c r="A344">
        <v>12023</v>
      </c>
      <c r="B344" t="s">
        <v>120</v>
      </c>
      <c r="C344" t="s">
        <v>1068</v>
      </c>
      <c r="D344">
        <v>67857</v>
      </c>
      <c r="E344">
        <v>67532</v>
      </c>
      <c r="F344">
        <v>0.5</v>
      </c>
      <c r="G344">
        <v>67531</v>
      </c>
      <c r="H344">
        <v>5.9</v>
      </c>
      <c r="I344">
        <v>21.8</v>
      </c>
      <c r="J344">
        <v>17.3</v>
      </c>
      <c r="K344">
        <v>48.2</v>
      </c>
      <c r="L344">
        <v>78</v>
      </c>
      <c r="M344">
        <v>18.5</v>
      </c>
      <c r="N344">
        <v>0.5</v>
      </c>
      <c r="O344">
        <v>1.1000000000000001</v>
      </c>
      <c r="P344">
        <v>0.1</v>
      </c>
      <c r="Q344">
        <v>1.8</v>
      </c>
      <c r="R344">
        <v>5.6</v>
      </c>
      <c r="S344">
        <v>73.099999999999994</v>
      </c>
      <c r="T344">
        <v>78.8</v>
      </c>
      <c r="U344">
        <v>3.4</v>
      </c>
      <c r="V344">
        <v>7.2</v>
      </c>
      <c r="W344">
        <v>82.6</v>
      </c>
      <c r="X344">
        <v>13.3</v>
      </c>
      <c r="Y344">
        <v>7694</v>
      </c>
      <c r="Z344">
        <v>22.3</v>
      </c>
      <c r="AA344">
        <v>28309</v>
      </c>
      <c r="AB344">
        <v>70.8</v>
      </c>
      <c r="AC344">
        <v>9.5</v>
      </c>
      <c r="AD344">
        <v>108700</v>
      </c>
      <c r="AE344">
        <v>23604</v>
      </c>
      <c r="AF344">
        <v>2.69</v>
      </c>
      <c r="AG344">
        <v>19306</v>
      </c>
      <c r="AH344">
        <v>38070</v>
      </c>
      <c r="AI344">
        <v>19.8</v>
      </c>
      <c r="AJ344">
        <v>1320</v>
      </c>
      <c r="AK344">
        <v>17648</v>
      </c>
      <c r="AL344">
        <v>0.5</v>
      </c>
      <c r="AM344">
        <v>3691</v>
      </c>
      <c r="AN344">
        <v>5089</v>
      </c>
      <c r="AO344">
        <v>5.7</v>
      </c>
      <c r="AP344">
        <v>0</v>
      </c>
      <c r="AQ344">
        <v>0</v>
      </c>
      <c r="AR344">
        <v>0</v>
      </c>
      <c r="AS344">
        <v>3.4</v>
      </c>
      <c r="AT344">
        <v>24.7</v>
      </c>
      <c r="AU344">
        <v>351463</v>
      </c>
      <c r="AV344">
        <v>478597</v>
      </c>
      <c r="AW344">
        <v>862158</v>
      </c>
      <c r="AX344">
        <v>12692</v>
      </c>
      <c r="AY344">
        <v>103321</v>
      </c>
      <c r="AZ344">
        <v>80</v>
      </c>
      <c r="BA344">
        <v>797.57</v>
      </c>
      <c r="BB344">
        <v>84.7</v>
      </c>
    </row>
    <row r="345" spans="1:54" x14ac:dyDescent="0.3">
      <c r="A345">
        <v>12027</v>
      </c>
      <c r="B345" t="s">
        <v>1198</v>
      </c>
      <c r="C345" t="s">
        <v>1068</v>
      </c>
      <c r="D345">
        <v>35012</v>
      </c>
      <c r="E345">
        <v>34862</v>
      </c>
      <c r="F345">
        <v>0.4</v>
      </c>
      <c r="G345">
        <v>34862</v>
      </c>
      <c r="H345">
        <v>5.5</v>
      </c>
      <c r="I345">
        <v>20.9</v>
      </c>
      <c r="J345">
        <v>19.7</v>
      </c>
      <c r="K345">
        <v>43.7</v>
      </c>
      <c r="L345">
        <v>83.5</v>
      </c>
      <c r="M345">
        <v>13.2</v>
      </c>
      <c r="N345">
        <v>1.1000000000000001</v>
      </c>
      <c r="O345">
        <v>0.8</v>
      </c>
      <c r="P345">
        <v>0.2</v>
      </c>
      <c r="Q345">
        <v>1.2</v>
      </c>
      <c r="R345">
        <v>30.5</v>
      </c>
      <c r="S345">
        <v>55.2</v>
      </c>
      <c r="T345">
        <v>82</v>
      </c>
      <c r="U345">
        <v>17.600000000000001</v>
      </c>
      <c r="V345">
        <v>29.2</v>
      </c>
      <c r="W345">
        <v>71.3</v>
      </c>
      <c r="X345">
        <v>10.6</v>
      </c>
      <c r="Y345">
        <v>2802</v>
      </c>
      <c r="Z345">
        <v>24.6</v>
      </c>
      <c r="AA345">
        <v>14729</v>
      </c>
      <c r="AB345">
        <v>71.8</v>
      </c>
      <c r="AC345">
        <v>10.8</v>
      </c>
      <c r="AD345">
        <v>89900</v>
      </c>
      <c r="AE345">
        <v>10622</v>
      </c>
      <c r="AF345">
        <v>2.89</v>
      </c>
      <c r="AG345">
        <v>15088</v>
      </c>
      <c r="AH345">
        <v>34963</v>
      </c>
      <c r="AI345">
        <v>29.6</v>
      </c>
      <c r="AJ345">
        <v>427</v>
      </c>
      <c r="AK345">
        <v>4876</v>
      </c>
      <c r="AL345">
        <v>1.7</v>
      </c>
      <c r="AM345">
        <v>1572</v>
      </c>
      <c r="AN345">
        <v>1899</v>
      </c>
      <c r="AO345">
        <v>0</v>
      </c>
      <c r="AP345">
        <v>0</v>
      </c>
      <c r="AQ345">
        <v>0</v>
      </c>
      <c r="AR345">
        <v>0</v>
      </c>
      <c r="AS345">
        <v>0</v>
      </c>
      <c r="AT345">
        <v>24</v>
      </c>
      <c r="AU345">
        <v>0</v>
      </c>
      <c r="AV345">
        <v>0</v>
      </c>
      <c r="AW345">
        <v>280786</v>
      </c>
      <c r="AX345">
        <v>8001</v>
      </c>
      <c r="AY345">
        <v>24311</v>
      </c>
      <c r="AZ345">
        <v>112</v>
      </c>
      <c r="BA345">
        <v>637.05999999999995</v>
      </c>
      <c r="BB345">
        <v>54.7</v>
      </c>
    </row>
    <row r="346" spans="1:54" x14ac:dyDescent="0.3">
      <c r="A346">
        <v>12029</v>
      </c>
      <c r="B346" t="s">
        <v>1199</v>
      </c>
      <c r="C346" t="s">
        <v>1068</v>
      </c>
      <c r="D346">
        <v>15907</v>
      </c>
      <c r="E346">
        <v>16422</v>
      </c>
      <c r="F346">
        <v>-3.1</v>
      </c>
      <c r="G346">
        <v>16422</v>
      </c>
      <c r="H346">
        <v>5.6</v>
      </c>
      <c r="I346">
        <v>19.100000000000001</v>
      </c>
      <c r="J346">
        <v>22</v>
      </c>
      <c r="K346">
        <v>46</v>
      </c>
      <c r="L346">
        <v>88.5</v>
      </c>
      <c r="M346">
        <v>9.1</v>
      </c>
      <c r="N346">
        <v>0.4</v>
      </c>
      <c r="O346">
        <v>0.4</v>
      </c>
      <c r="P346">
        <v>0</v>
      </c>
      <c r="Q346">
        <v>1.5</v>
      </c>
      <c r="R346">
        <v>3.7</v>
      </c>
      <c r="S346">
        <v>85.1</v>
      </c>
      <c r="T346">
        <v>87.1</v>
      </c>
      <c r="U346">
        <v>2.7</v>
      </c>
      <c r="V346">
        <v>2.9</v>
      </c>
      <c r="W346">
        <v>78.5</v>
      </c>
      <c r="X346">
        <v>8.4</v>
      </c>
      <c r="Y346">
        <v>2085</v>
      </c>
      <c r="Z346">
        <v>25.7</v>
      </c>
      <c r="AA346">
        <v>9155</v>
      </c>
      <c r="AB346">
        <v>78.5</v>
      </c>
      <c r="AC346">
        <v>3</v>
      </c>
      <c r="AD346">
        <v>85300</v>
      </c>
      <c r="AE346">
        <v>6130</v>
      </c>
      <c r="AF346">
        <v>2.4900000000000002</v>
      </c>
      <c r="AG346">
        <v>16851</v>
      </c>
      <c r="AH346">
        <v>33981</v>
      </c>
      <c r="AI346">
        <v>17.399999999999999</v>
      </c>
      <c r="AJ346">
        <v>184</v>
      </c>
      <c r="AK346">
        <v>1411</v>
      </c>
      <c r="AL346">
        <v>1.5</v>
      </c>
      <c r="AM346">
        <v>775</v>
      </c>
      <c r="AN346">
        <v>919</v>
      </c>
      <c r="AO346">
        <v>0</v>
      </c>
      <c r="AP346">
        <v>0</v>
      </c>
      <c r="AQ346">
        <v>0</v>
      </c>
      <c r="AR346">
        <v>0</v>
      </c>
      <c r="AS346">
        <v>0</v>
      </c>
      <c r="AT346">
        <v>0</v>
      </c>
      <c r="AU346">
        <v>0</v>
      </c>
      <c r="AV346">
        <v>0</v>
      </c>
      <c r="AW346">
        <v>49120</v>
      </c>
      <c r="AX346">
        <v>3303</v>
      </c>
      <c r="AY346">
        <v>7395</v>
      </c>
      <c r="AZ346">
        <v>24</v>
      </c>
      <c r="BA346">
        <v>705.05</v>
      </c>
      <c r="BB346">
        <v>23.3</v>
      </c>
    </row>
    <row r="347" spans="1:54" x14ac:dyDescent="0.3">
      <c r="A347">
        <v>12031</v>
      </c>
      <c r="B347" t="s">
        <v>766</v>
      </c>
      <c r="C347" t="s">
        <v>1068</v>
      </c>
      <c r="D347">
        <v>897698</v>
      </c>
      <c r="E347">
        <v>864263</v>
      </c>
      <c r="F347">
        <v>3.9</v>
      </c>
      <c r="G347">
        <v>864263</v>
      </c>
      <c r="H347">
        <v>6.8</v>
      </c>
      <c r="I347">
        <v>22.9</v>
      </c>
      <c r="J347">
        <v>12.8</v>
      </c>
      <c r="K347">
        <v>51.6</v>
      </c>
      <c r="L347">
        <v>62</v>
      </c>
      <c r="M347">
        <v>30.1</v>
      </c>
      <c r="N347">
        <v>0.4</v>
      </c>
      <c r="O347">
        <v>4.7</v>
      </c>
      <c r="P347">
        <v>0.1</v>
      </c>
      <c r="Q347">
        <v>2.7</v>
      </c>
      <c r="R347">
        <v>8.6</v>
      </c>
      <c r="S347">
        <v>55</v>
      </c>
      <c r="T347">
        <v>81.5</v>
      </c>
      <c r="U347">
        <v>9.5</v>
      </c>
      <c r="V347">
        <v>13.2</v>
      </c>
      <c r="W347">
        <v>87.9</v>
      </c>
      <c r="X347">
        <v>26.4</v>
      </c>
      <c r="Y347">
        <v>85376</v>
      </c>
      <c r="Z347">
        <v>23.6</v>
      </c>
      <c r="AA347">
        <v>395841</v>
      </c>
      <c r="AB347">
        <v>61.6</v>
      </c>
      <c r="AC347">
        <v>29.5</v>
      </c>
      <c r="AD347">
        <v>151400</v>
      </c>
      <c r="AE347">
        <v>330897</v>
      </c>
      <c r="AF347">
        <v>2.58</v>
      </c>
      <c r="AG347">
        <v>26143</v>
      </c>
      <c r="AH347">
        <v>48323</v>
      </c>
      <c r="AI347">
        <v>16.899999999999999</v>
      </c>
      <c r="AJ347">
        <v>23807</v>
      </c>
      <c r="AK347">
        <v>403647</v>
      </c>
      <c r="AL347">
        <v>1.6</v>
      </c>
      <c r="AM347">
        <v>62201</v>
      </c>
      <c r="AN347">
        <v>69495</v>
      </c>
      <c r="AO347">
        <v>14.1</v>
      </c>
      <c r="AP347">
        <v>0.3</v>
      </c>
      <c r="AQ347">
        <v>4.9000000000000004</v>
      </c>
      <c r="AR347">
        <v>0</v>
      </c>
      <c r="AS347">
        <v>6.3</v>
      </c>
      <c r="AT347">
        <v>29.8</v>
      </c>
      <c r="AU347">
        <v>11222050</v>
      </c>
      <c r="AV347">
        <v>17205787</v>
      </c>
      <c r="AW347">
        <v>13316700</v>
      </c>
      <c r="AX347">
        <v>15688</v>
      </c>
      <c r="AY347">
        <v>1719352</v>
      </c>
      <c r="AZ347">
        <v>3446</v>
      </c>
      <c r="BA347">
        <v>762.19</v>
      </c>
      <c r="BB347">
        <v>1133.9000000000001</v>
      </c>
    </row>
    <row r="348" spans="1:54" x14ac:dyDescent="0.3">
      <c r="A348">
        <v>12033</v>
      </c>
      <c r="B348" t="s">
        <v>48</v>
      </c>
      <c r="C348" t="s">
        <v>1068</v>
      </c>
      <c r="D348">
        <v>310659</v>
      </c>
      <c r="E348">
        <v>297619</v>
      </c>
      <c r="F348">
        <v>4.4000000000000004</v>
      </c>
      <c r="G348">
        <v>297619</v>
      </c>
      <c r="H348">
        <v>6</v>
      </c>
      <c r="I348">
        <v>20.8</v>
      </c>
      <c r="J348">
        <v>15.7</v>
      </c>
      <c r="K348">
        <v>50.1</v>
      </c>
      <c r="L348">
        <v>69.900000000000006</v>
      </c>
      <c r="M348">
        <v>22.8</v>
      </c>
      <c r="N348">
        <v>0.9</v>
      </c>
      <c r="O348">
        <v>3.1</v>
      </c>
      <c r="P348">
        <v>0.2</v>
      </c>
      <c r="Q348">
        <v>3.1</v>
      </c>
      <c r="R348">
        <v>5.5</v>
      </c>
      <c r="S348">
        <v>65.5</v>
      </c>
      <c r="T348">
        <v>80.900000000000006</v>
      </c>
      <c r="U348">
        <v>5.6</v>
      </c>
      <c r="V348">
        <v>7.9</v>
      </c>
      <c r="W348">
        <v>87.9</v>
      </c>
      <c r="X348">
        <v>23.7</v>
      </c>
      <c r="Y348">
        <v>34292</v>
      </c>
      <c r="Z348">
        <v>22.2</v>
      </c>
      <c r="AA348">
        <v>138636</v>
      </c>
      <c r="AB348">
        <v>64.099999999999994</v>
      </c>
      <c r="AC348">
        <v>23.6</v>
      </c>
      <c r="AD348">
        <v>130100</v>
      </c>
      <c r="AE348">
        <v>111689</v>
      </c>
      <c r="AF348">
        <v>2.5099999999999998</v>
      </c>
      <c r="AG348">
        <v>23441</v>
      </c>
      <c r="AH348">
        <v>43918</v>
      </c>
      <c r="AI348">
        <v>18.100000000000001</v>
      </c>
      <c r="AJ348">
        <v>6581</v>
      </c>
      <c r="AK348">
        <v>98366</v>
      </c>
      <c r="AL348">
        <v>-1.4</v>
      </c>
      <c r="AM348">
        <v>19187</v>
      </c>
      <c r="AN348">
        <v>24187</v>
      </c>
      <c r="AO348">
        <v>9.5</v>
      </c>
      <c r="AP348">
        <v>0</v>
      </c>
      <c r="AQ348">
        <v>3.7</v>
      </c>
      <c r="AR348">
        <v>0.1</v>
      </c>
      <c r="AS348">
        <v>2.4</v>
      </c>
      <c r="AT348">
        <v>30.6</v>
      </c>
      <c r="AU348">
        <v>2117030</v>
      </c>
      <c r="AV348">
        <v>1838916</v>
      </c>
      <c r="AW348">
        <v>4055667</v>
      </c>
      <c r="AX348">
        <v>13404</v>
      </c>
      <c r="AY348">
        <v>493882</v>
      </c>
      <c r="AZ348">
        <v>698</v>
      </c>
      <c r="BA348">
        <v>656.46</v>
      </c>
      <c r="BB348">
        <v>453.4</v>
      </c>
    </row>
    <row r="349" spans="1:54" x14ac:dyDescent="0.3">
      <c r="A349">
        <v>12035</v>
      </c>
      <c r="B349" t="s">
        <v>1200</v>
      </c>
      <c r="C349" t="s">
        <v>1068</v>
      </c>
      <c r="D349">
        <v>102408</v>
      </c>
      <c r="E349">
        <v>95696</v>
      </c>
      <c r="F349">
        <v>7</v>
      </c>
      <c r="G349">
        <v>95696</v>
      </c>
      <c r="H349">
        <v>4.2</v>
      </c>
      <c r="I349">
        <v>18.100000000000001</v>
      </c>
      <c r="J349">
        <v>28.4</v>
      </c>
      <c r="K349">
        <v>52</v>
      </c>
      <c r="L349">
        <v>83.7</v>
      </c>
      <c r="M349">
        <v>11.5</v>
      </c>
      <c r="N349">
        <v>0.4</v>
      </c>
      <c r="O349">
        <v>2.4</v>
      </c>
      <c r="P349">
        <v>0.1</v>
      </c>
      <c r="Q349">
        <v>1.9</v>
      </c>
      <c r="R349">
        <v>9.8000000000000007</v>
      </c>
      <c r="S349">
        <v>75.3</v>
      </c>
      <c r="T349">
        <v>88.2</v>
      </c>
      <c r="U349">
        <v>13.4</v>
      </c>
      <c r="V349">
        <v>15.5</v>
      </c>
      <c r="W349">
        <v>90.2</v>
      </c>
      <c r="X349">
        <v>23.3</v>
      </c>
      <c r="Y349">
        <v>11345</v>
      </c>
      <c r="Z349">
        <v>26.4</v>
      </c>
      <c r="AA349">
        <v>49562</v>
      </c>
      <c r="AB349">
        <v>80.2</v>
      </c>
      <c r="AC349">
        <v>11.3</v>
      </c>
      <c r="AD349">
        <v>169300</v>
      </c>
      <c r="AE349">
        <v>35647</v>
      </c>
      <c r="AF349">
        <v>2.71</v>
      </c>
      <c r="AG349">
        <v>24497</v>
      </c>
      <c r="AH349">
        <v>47233</v>
      </c>
      <c r="AI349">
        <v>16.600000000000001</v>
      </c>
      <c r="AJ349">
        <v>1863</v>
      </c>
      <c r="AK349">
        <v>15920</v>
      </c>
      <c r="AL349">
        <v>0</v>
      </c>
      <c r="AM349">
        <v>8112</v>
      </c>
      <c r="AN349">
        <v>9695</v>
      </c>
      <c r="AO349">
        <v>0</v>
      </c>
      <c r="AP349">
        <v>0</v>
      </c>
      <c r="AQ349">
        <v>0</v>
      </c>
      <c r="AR349">
        <v>0</v>
      </c>
      <c r="AS349">
        <v>0</v>
      </c>
      <c r="AT349">
        <v>0</v>
      </c>
      <c r="AU349">
        <v>235664</v>
      </c>
      <c r="AV349">
        <v>0</v>
      </c>
      <c r="AW349">
        <v>684121</v>
      </c>
      <c r="AX349">
        <v>7766</v>
      </c>
      <c r="AY349">
        <v>114760</v>
      </c>
      <c r="AZ349">
        <v>548</v>
      </c>
      <c r="BA349">
        <v>485.46</v>
      </c>
      <c r="BB349">
        <v>197.1</v>
      </c>
    </row>
    <row r="350" spans="1:54" x14ac:dyDescent="0.3">
      <c r="A350">
        <v>12037</v>
      </c>
      <c r="B350" t="s">
        <v>45</v>
      </c>
      <c r="C350" t="s">
        <v>1068</v>
      </c>
      <c r="D350">
        <v>11815</v>
      </c>
      <c r="E350">
        <v>11549</v>
      </c>
      <c r="F350">
        <v>2.2999999999999998</v>
      </c>
      <c r="G350">
        <v>11549</v>
      </c>
      <c r="H350">
        <v>4.3</v>
      </c>
      <c r="I350">
        <v>16.600000000000001</v>
      </c>
      <c r="J350">
        <v>20.100000000000001</v>
      </c>
      <c r="K350">
        <v>42.2</v>
      </c>
      <c r="L350">
        <v>82.7</v>
      </c>
      <c r="M350">
        <v>14.4</v>
      </c>
      <c r="N350">
        <v>0.6</v>
      </c>
      <c r="O350">
        <v>0.7</v>
      </c>
      <c r="P350">
        <v>0.1</v>
      </c>
      <c r="Q350">
        <v>1.5</v>
      </c>
      <c r="R350">
        <v>5.0999999999999996</v>
      </c>
      <c r="S350">
        <v>78</v>
      </c>
      <c r="T350">
        <v>80</v>
      </c>
      <c r="U350">
        <v>3.2</v>
      </c>
      <c r="V350">
        <v>7.3</v>
      </c>
      <c r="W350">
        <v>79.3</v>
      </c>
      <c r="X350">
        <v>14.4</v>
      </c>
      <c r="Y350">
        <v>1235</v>
      </c>
      <c r="Z350">
        <v>22.3</v>
      </c>
      <c r="AA350">
        <v>8569</v>
      </c>
      <c r="AB350">
        <v>69.7</v>
      </c>
      <c r="AC350">
        <v>13.3</v>
      </c>
      <c r="AD350">
        <v>143900</v>
      </c>
      <c r="AE350">
        <v>4294</v>
      </c>
      <c r="AF350">
        <v>2.23</v>
      </c>
      <c r="AG350">
        <v>19843</v>
      </c>
      <c r="AH350">
        <v>38328</v>
      </c>
      <c r="AI350">
        <v>20.6</v>
      </c>
      <c r="AJ350">
        <v>304</v>
      </c>
      <c r="AK350">
        <v>2226</v>
      </c>
      <c r="AL350">
        <v>1.3</v>
      </c>
      <c r="AM350">
        <v>1270</v>
      </c>
      <c r="AN350">
        <v>1758</v>
      </c>
      <c r="AO350">
        <v>0</v>
      </c>
      <c r="AP350">
        <v>0</v>
      </c>
      <c r="AQ350">
        <v>0</v>
      </c>
      <c r="AR350">
        <v>0</v>
      </c>
      <c r="AS350">
        <v>0</v>
      </c>
      <c r="AT350">
        <v>0</v>
      </c>
      <c r="AU350">
        <v>0</v>
      </c>
      <c r="AV350">
        <v>0</v>
      </c>
      <c r="AW350">
        <v>92324</v>
      </c>
      <c r="AX350">
        <v>8191</v>
      </c>
      <c r="AY350">
        <v>37568</v>
      </c>
      <c r="AZ350">
        <v>8</v>
      </c>
      <c r="BA350">
        <v>534.73</v>
      </c>
      <c r="BB350">
        <v>21.6</v>
      </c>
    </row>
    <row r="351" spans="1:54" x14ac:dyDescent="0.3">
      <c r="A351">
        <v>12039</v>
      </c>
      <c r="B351" t="s">
        <v>1201</v>
      </c>
      <c r="C351" t="s">
        <v>1068</v>
      </c>
      <c r="D351">
        <v>46281</v>
      </c>
      <c r="E351">
        <v>47746</v>
      </c>
      <c r="F351">
        <v>-3.1</v>
      </c>
      <c r="G351">
        <v>46389</v>
      </c>
      <c r="H351">
        <v>6.1</v>
      </c>
      <c r="I351">
        <v>22.2</v>
      </c>
      <c r="J351">
        <v>15.5</v>
      </c>
      <c r="K351">
        <v>49.5</v>
      </c>
      <c r="L351">
        <v>42.3</v>
      </c>
      <c r="M351">
        <v>55.2</v>
      </c>
      <c r="N351">
        <v>0.6</v>
      </c>
      <c r="O351">
        <v>0.7</v>
      </c>
      <c r="P351">
        <v>0.2</v>
      </c>
      <c r="Q351">
        <v>1.1000000000000001</v>
      </c>
      <c r="R351">
        <v>10.5</v>
      </c>
      <c r="S351">
        <v>33.200000000000003</v>
      </c>
      <c r="T351">
        <v>89.4</v>
      </c>
      <c r="U351">
        <v>6.6</v>
      </c>
      <c r="V351">
        <v>9.5</v>
      </c>
      <c r="W351">
        <v>77.2</v>
      </c>
      <c r="X351">
        <v>14.9</v>
      </c>
      <c r="Y351">
        <v>3285</v>
      </c>
      <c r="Z351">
        <v>28</v>
      </c>
      <c r="AA351">
        <v>19432</v>
      </c>
      <c r="AB351">
        <v>71.2</v>
      </c>
      <c r="AC351">
        <v>7.7</v>
      </c>
      <c r="AD351">
        <v>111200</v>
      </c>
      <c r="AE351">
        <v>16662</v>
      </c>
      <c r="AF351">
        <v>2.62</v>
      </c>
      <c r="AG351">
        <v>17615</v>
      </c>
      <c r="AH351">
        <v>35380</v>
      </c>
      <c r="AI351">
        <v>26.5</v>
      </c>
      <c r="AJ351">
        <v>640</v>
      </c>
      <c r="AK351">
        <v>9016</v>
      </c>
      <c r="AL351">
        <v>3.4</v>
      </c>
      <c r="AM351">
        <v>2780</v>
      </c>
      <c r="AN351">
        <v>2765</v>
      </c>
      <c r="AO351">
        <v>35.1</v>
      </c>
      <c r="AP351">
        <v>0</v>
      </c>
      <c r="AQ351">
        <v>0</v>
      </c>
      <c r="AR351">
        <v>0</v>
      </c>
      <c r="AS351">
        <v>0</v>
      </c>
      <c r="AT351">
        <v>29.8</v>
      </c>
      <c r="AU351">
        <v>262901</v>
      </c>
      <c r="AV351">
        <v>383966</v>
      </c>
      <c r="AW351">
        <v>440290</v>
      </c>
      <c r="AX351">
        <v>9422</v>
      </c>
      <c r="AY351">
        <v>18920</v>
      </c>
      <c r="AZ351">
        <v>23</v>
      </c>
      <c r="BA351">
        <v>516.33000000000004</v>
      </c>
      <c r="BB351">
        <v>89.8</v>
      </c>
    </row>
    <row r="352" spans="1:54" x14ac:dyDescent="0.3">
      <c r="A352">
        <v>12041</v>
      </c>
      <c r="B352" t="s">
        <v>1202</v>
      </c>
      <c r="C352" t="s">
        <v>1068</v>
      </c>
      <c r="D352">
        <v>16997</v>
      </c>
      <c r="E352">
        <v>16939</v>
      </c>
      <c r="F352">
        <v>0.3</v>
      </c>
      <c r="G352">
        <v>16939</v>
      </c>
      <c r="H352">
        <v>5.3</v>
      </c>
      <c r="I352">
        <v>20.399999999999999</v>
      </c>
      <c r="J352">
        <v>19.399999999999999</v>
      </c>
      <c r="K352">
        <v>48</v>
      </c>
      <c r="L352">
        <v>91.7</v>
      </c>
      <c r="M352">
        <v>5.7</v>
      </c>
      <c r="N352">
        <v>0.7</v>
      </c>
      <c r="O352">
        <v>0.5</v>
      </c>
      <c r="P352">
        <v>0.1</v>
      </c>
      <c r="Q352">
        <v>1.2</v>
      </c>
      <c r="R352">
        <v>5.2</v>
      </c>
      <c r="S352">
        <v>87.1</v>
      </c>
      <c r="T352">
        <v>85.1</v>
      </c>
      <c r="U352">
        <v>3</v>
      </c>
      <c r="V352">
        <v>4.4000000000000004</v>
      </c>
      <c r="W352">
        <v>79.8</v>
      </c>
      <c r="X352">
        <v>11.1</v>
      </c>
      <c r="Y352">
        <v>1815</v>
      </c>
      <c r="Z352">
        <v>31.3</v>
      </c>
      <c r="AA352">
        <v>7229</v>
      </c>
      <c r="AB352">
        <v>79.7</v>
      </c>
      <c r="AC352">
        <v>1.8</v>
      </c>
      <c r="AD352">
        <v>102300</v>
      </c>
      <c r="AE352">
        <v>6240</v>
      </c>
      <c r="AF352">
        <v>2.5099999999999998</v>
      </c>
      <c r="AG352">
        <v>20180</v>
      </c>
      <c r="AH352">
        <v>38406</v>
      </c>
      <c r="AI352">
        <v>24.1</v>
      </c>
      <c r="AJ352">
        <v>214</v>
      </c>
      <c r="AK352">
        <v>1424</v>
      </c>
      <c r="AL352">
        <v>5.8</v>
      </c>
      <c r="AM352">
        <v>913</v>
      </c>
      <c r="AN352">
        <v>1104</v>
      </c>
      <c r="AO352">
        <v>0</v>
      </c>
      <c r="AP352">
        <v>0</v>
      </c>
      <c r="AQ352">
        <v>0</v>
      </c>
      <c r="AR352">
        <v>0</v>
      </c>
      <c r="AS352">
        <v>0</v>
      </c>
      <c r="AT352">
        <v>0</v>
      </c>
      <c r="AU352">
        <v>0</v>
      </c>
      <c r="AV352">
        <v>2348</v>
      </c>
      <c r="AW352">
        <v>52477</v>
      </c>
      <c r="AX352">
        <v>3102</v>
      </c>
      <c r="AY352">
        <v>8145</v>
      </c>
      <c r="AZ352">
        <v>37</v>
      </c>
      <c r="BA352">
        <v>349.68</v>
      </c>
      <c r="BB352">
        <v>48.4</v>
      </c>
    </row>
    <row r="353" spans="1:54" x14ac:dyDescent="0.3">
      <c r="A353">
        <v>12043</v>
      </c>
      <c r="B353" t="s">
        <v>1203</v>
      </c>
      <c r="C353" t="s">
        <v>1068</v>
      </c>
      <c r="D353">
        <v>13635</v>
      </c>
      <c r="E353">
        <v>12884</v>
      </c>
      <c r="F353">
        <v>5.8</v>
      </c>
      <c r="G353">
        <v>12884</v>
      </c>
      <c r="H353">
        <v>4</v>
      </c>
      <c r="I353">
        <v>17.100000000000001</v>
      </c>
      <c r="J353">
        <v>26.5</v>
      </c>
      <c r="K353">
        <v>43.7</v>
      </c>
      <c r="L353">
        <v>78.7</v>
      </c>
      <c r="M353">
        <v>14</v>
      </c>
      <c r="N353">
        <v>5.6</v>
      </c>
      <c r="O353">
        <v>0.7</v>
      </c>
      <c r="P353">
        <v>0.1</v>
      </c>
      <c r="Q353">
        <v>1</v>
      </c>
      <c r="R353">
        <v>21.7</v>
      </c>
      <c r="S353">
        <v>60.4</v>
      </c>
      <c r="T353">
        <v>87.5</v>
      </c>
      <c r="U353">
        <v>14.7</v>
      </c>
      <c r="V353">
        <v>20.7</v>
      </c>
      <c r="W353">
        <v>78</v>
      </c>
      <c r="X353">
        <v>12.2</v>
      </c>
      <c r="Y353">
        <v>1205</v>
      </c>
      <c r="Z353">
        <v>24.5</v>
      </c>
      <c r="AA353">
        <v>6825</v>
      </c>
      <c r="AB353">
        <v>72.099999999999994</v>
      </c>
      <c r="AC353">
        <v>5.7</v>
      </c>
      <c r="AD353">
        <v>87700</v>
      </c>
      <c r="AE353">
        <v>3843</v>
      </c>
      <c r="AF353">
        <v>3.05</v>
      </c>
      <c r="AG353">
        <v>16011</v>
      </c>
      <c r="AH353">
        <v>34694</v>
      </c>
      <c r="AI353">
        <v>24.5</v>
      </c>
      <c r="AJ353">
        <v>106</v>
      </c>
      <c r="AK353">
        <v>881</v>
      </c>
      <c r="AL353">
        <v>6</v>
      </c>
      <c r="AM353">
        <v>517</v>
      </c>
      <c r="AN353">
        <v>354</v>
      </c>
      <c r="AO353">
        <v>0</v>
      </c>
      <c r="AP353">
        <v>0</v>
      </c>
      <c r="AQ353">
        <v>0</v>
      </c>
      <c r="AR353">
        <v>0</v>
      </c>
      <c r="AS353">
        <v>0</v>
      </c>
      <c r="AT353">
        <v>29.4</v>
      </c>
      <c r="AU353">
        <v>0</v>
      </c>
      <c r="AV353">
        <v>0</v>
      </c>
      <c r="AW353">
        <v>13064</v>
      </c>
      <c r="AX353">
        <v>1191</v>
      </c>
      <c r="AY353">
        <v>4894</v>
      </c>
      <c r="AZ353">
        <v>14</v>
      </c>
      <c r="BA353">
        <v>806.01</v>
      </c>
      <c r="BB353">
        <v>16</v>
      </c>
    </row>
    <row r="354" spans="1:54" x14ac:dyDescent="0.3">
      <c r="A354">
        <v>12045</v>
      </c>
      <c r="B354" t="s">
        <v>1204</v>
      </c>
      <c r="C354" t="s">
        <v>1068</v>
      </c>
      <c r="D354">
        <v>15944</v>
      </c>
      <c r="E354">
        <v>15863</v>
      </c>
      <c r="F354">
        <v>0.5</v>
      </c>
      <c r="G354">
        <v>15863</v>
      </c>
      <c r="H354">
        <v>4.3</v>
      </c>
      <c r="I354">
        <v>15.5</v>
      </c>
      <c r="J354">
        <v>18.100000000000001</v>
      </c>
      <c r="K354">
        <v>39.799999999999997</v>
      </c>
      <c r="L354">
        <v>78</v>
      </c>
      <c r="M354">
        <v>19.100000000000001</v>
      </c>
      <c r="N354">
        <v>0.5</v>
      </c>
      <c r="O354">
        <v>0.6</v>
      </c>
      <c r="P354">
        <v>0</v>
      </c>
      <c r="Q354">
        <v>1.8</v>
      </c>
      <c r="R354">
        <v>5</v>
      </c>
      <c r="S354">
        <v>73.400000000000006</v>
      </c>
      <c r="T354">
        <v>85.1</v>
      </c>
      <c r="U354">
        <v>3.2</v>
      </c>
      <c r="V354">
        <v>4.5999999999999996</v>
      </c>
      <c r="W354">
        <v>79.5</v>
      </c>
      <c r="X354">
        <v>13.6</v>
      </c>
      <c r="Y354">
        <v>1384</v>
      </c>
      <c r="Z354">
        <v>24.4</v>
      </c>
      <c r="AA354">
        <v>9181</v>
      </c>
      <c r="AB354">
        <v>71.3</v>
      </c>
      <c r="AC354">
        <v>11.1</v>
      </c>
      <c r="AD354">
        <v>120200</v>
      </c>
      <c r="AE354">
        <v>5414</v>
      </c>
      <c r="AF354">
        <v>2.4900000000000002</v>
      </c>
      <c r="AG354">
        <v>18546</v>
      </c>
      <c r="AH354">
        <v>40455</v>
      </c>
      <c r="AI354">
        <v>16.399999999999999</v>
      </c>
      <c r="AJ354">
        <v>275</v>
      </c>
      <c r="AK354">
        <v>2023</v>
      </c>
      <c r="AL354">
        <v>2.7</v>
      </c>
      <c r="AM354">
        <v>1063</v>
      </c>
      <c r="AN354">
        <v>1232</v>
      </c>
      <c r="AO354">
        <v>0</v>
      </c>
      <c r="AP354">
        <v>0</v>
      </c>
      <c r="AQ354">
        <v>0</v>
      </c>
      <c r="AR354">
        <v>0</v>
      </c>
      <c r="AS354">
        <v>0</v>
      </c>
      <c r="AT354">
        <v>0</v>
      </c>
      <c r="AU354">
        <v>0</v>
      </c>
      <c r="AV354">
        <v>0</v>
      </c>
      <c r="AW354">
        <v>76286</v>
      </c>
      <c r="AX354">
        <v>4840</v>
      </c>
      <c r="AY354">
        <v>18763</v>
      </c>
      <c r="AZ354">
        <v>92</v>
      </c>
      <c r="BA354">
        <v>564.01</v>
      </c>
      <c r="BB354">
        <v>28.1</v>
      </c>
    </row>
    <row r="355" spans="1:54" x14ac:dyDescent="0.3">
      <c r="A355">
        <v>12047</v>
      </c>
      <c r="B355" t="s">
        <v>284</v>
      </c>
      <c r="C355" t="s">
        <v>1068</v>
      </c>
      <c r="D355">
        <v>14048</v>
      </c>
      <c r="E355">
        <v>14799</v>
      </c>
      <c r="F355">
        <v>-5.0999999999999996</v>
      </c>
      <c r="G355">
        <v>14799</v>
      </c>
      <c r="H355">
        <v>5.4</v>
      </c>
      <c r="I355">
        <v>19.3</v>
      </c>
      <c r="J355">
        <v>15.9</v>
      </c>
      <c r="K355">
        <v>42.9</v>
      </c>
      <c r="L355">
        <v>63</v>
      </c>
      <c r="M355">
        <v>33.5</v>
      </c>
      <c r="N355">
        <v>1</v>
      </c>
      <c r="O355">
        <v>0.8</v>
      </c>
      <c r="P355">
        <v>0</v>
      </c>
      <c r="Q355">
        <v>1.8</v>
      </c>
      <c r="R355">
        <v>9.5</v>
      </c>
      <c r="S355">
        <v>55</v>
      </c>
      <c r="T355">
        <v>82.9</v>
      </c>
      <c r="U355">
        <v>3.7</v>
      </c>
      <c r="V355">
        <v>8.8000000000000007</v>
      </c>
      <c r="W355">
        <v>75.099999999999994</v>
      </c>
      <c r="X355">
        <v>9.4</v>
      </c>
      <c r="Y355">
        <v>1311</v>
      </c>
      <c r="Z355">
        <v>24.2</v>
      </c>
      <c r="AA355">
        <v>5704</v>
      </c>
      <c r="AB355">
        <v>75.099999999999994</v>
      </c>
      <c r="AC355">
        <v>5.5</v>
      </c>
      <c r="AD355">
        <v>73500</v>
      </c>
      <c r="AE355">
        <v>4657</v>
      </c>
      <c r="AF355">
        <v>2.4500000000000002</v>
      </c>
      <c r="AG355">
        <v>16295</v>
      </c>
      <c r="AH355">
        <v>37716</v>
      </c>
      <c r="AI355">
        <v>23.6</v>
      </c>
      <c r="AJ355">
        <v>166</v>
      </c>
      <c r="AK355">
        <v>1890</v>
      </c>
      <c r="AL355">
        <v>-3.9</v>
      </c>
      <c r="AM355">
        <v>556</v>
      </c>
      <c r="AN355">
        <v>816</v>
      </c>
      <c r="AO355">
        <v>0</v>
      </c>
      <c r="AP355">
        <v>0</v>
      </c>
      <c r="AQ355">
        <v>0</v>
      </c>
      <c r="AR355">
        <v>0</v>
      </c>
      <c r="AS355">
        <v>0</v>
      </c>
      <c r="AT355">
        <v>35.5</v>
      </c>
      <c r="AU355">
        <v>0</v>
      </c>
      <c r="AV355">
        <v>0</v>
      </c>
      <c r="AW355">
        <v>103218</v>
      </c>
      <c r="AX355">
        <v>7243</v>
      </c>
      <c r="AY355">
        <v>7863</v>
      </c>
      <c r="AZ355">
        <v>9</v>
      </c>
      <c r="BA355">
        <v>513.79</v>
      </c>
      <c r="BB355">
        <v>28.8</v>
      </c>
    </row>
    <row r="356" spans="1:54" x14ac:dyDescent="0.3">
      <c r="A356">
        <v>12049</v>
      </c>
      <c r="B356" t="s">
        <v>1205</v>
      </c>
      <c r="C356" t="s">
        <v>1068</v>
      </c>
      <c r="D356">
        <v>27469</v>
      </c>
      <c r="E356">
        <v>27731</v>
      </c>
      <c r="F356">
        <v>-0.9</v>
      </c>
      <c r="G356">
        <v>27731</v>
      </c>
      <c r="H356">
        <v>7.2</v>
      </c>
      <c r="I356">
        <v>26.7</v>
      </c>
      <c r="J356">
        <v>14.8</v>
      </c>
      <c r="K356">
        <v>46.5</v>
      </c>
      <c r="L356">
        <v>88.5</v>
      </c>
      <c r="M356">
        <v>7.6</v>
      </c>
      <c r="N356">
        <v>1.2</v>
      </c>
      <c r="O356">
        <v>1.2</v>
      </c>
      <c r="P356">
        <v>0.1</v>
      </c>
      <c r="Q356">
        <v>1.4</v>
      </c>
      <c r="R356">
        <v>43.1</v>
      </c>
      <c r="S356">
        <v>47.5</v>
      </c>
      <c r="T356">
        <v>86.4</v>
      </c>
      <c r="U356">
        <v>20.8</v>
      </c>
      <c r="V356">
        <v>40.700000000000003</v>
      </c>
      <c r="W356">
        <v>64.2</v>
      </c>
      <c r="X356">
        <v>8.8000000000000007</v>
      </c>
      <c r="Y356">
        <v>1388</v>
      </c>
      <c r="Z356">
        <v>25.6</v>
      </c>
      <c r="AA356">
        <v>9618</v>
      </c>
      <c r="AB356">
        <v>70.5</v>
      </c>
      <c r="AC356">
        <v>9.1</v>
      </c>
      <c r="AD356">
        <v>85800</v>
      </c>
      <c r="AE356">
        <v>7463</v>
      </c>
      <c r="AF356">
        <v>3.38</v>
      </c>
      <c r="AG356">
        <v>15366</v>
      </c>
      <c r="AH356">
        <v>37125</v>
      </c>
      <c r="AI356">
        <v>29.6</v>
      </c>
      <c r="AJ356">
        <v>380</v>
      </c>
      <c r="AK356">
        <v>4172</v>
      </c>
      <c r="AL356">
        <v>-5</v>
      </c>
      <c r="AM356">
        <v>1272</v>
      </c>
      <c r="AN356">
        <v>1363</v>
      </c>
      <c r="AO356">
        <v>0</v>
      </c>
      <c r="AP356">
        <v>0</v>
      </c>
      <c r="AQ356">
        <v>0</v>
      </c>
      <c r="AR356">
        <v>0</v>
      </c>
      <c r="AS356">
        <v>22</v>
      </c>
      <c r="AT356">
        <v>0</v>
      </c>
      <c r="AU356">
        <v>0</v>
      </c>
      <c r="AV356">
        <v>0</v>
      </c>
      <c r="AW356">
        <v>400142</v>
      </c>
      <c r="AX356">
        <v>13878</v>
      </c>
      <c r="AY356">
        <v>17883</v>
      </c>
      <c r="AZ356">
        <v>17</v>
      </c>
      <c r="BA356">
        <v>637.78</v>
      </c>
      <c r="BB356">
        <v>43.5</v>
      </c>
    </row>
    <row r="357" spans="1:54" x14ac:dyDescent="0.3">
      <c r="A357">
        <v>12051</v>
      </c>
      <c r="B357" t="s">
        <v>1206</v>
      </c>
      <c r="C357" t="s">
        <v>1068</v>
      </c>
      <c r="D357">
        <v>38505</v>
      </c>
      <c r="E357">
        <v>39140</v>
      </c>
      <c r="F357">
        <v>-1.6</v>
      </c>
      <c r="G357">
        <v>39140</v>
      </c>
      <c r="H357">
        <v>7.7</v>
      </c>
      <c r="I357">
        <v>28.1</v>
      </c>
      <c r="J357">
        <v>12.7</v>
      </c>
      <c r="K357">
        <v>48</v>
      </c>
      <c r="L357">
        <v>82</v>
      </c>
      <c r="M357">
        <v>13.2</v>
      </c>
      <c r="N357">
        <v>2.2000000000000002</v>
      </c>
      <c r="O357">
        <v>1.3</v>
      </c>
      <c r="P357">
        <v>0.2</v>
      </c>
      <c r="Q357">
        <v>1.1000000000000001</v>
      </c>
      <c r="R357">
        <v>50.9</v>
      </c>
      <c r="S357">
        <v>33.9</v>
      </c>
      <c r="T357">
        <v>83.4</v>
      </c>
      <c r="U357">
        <v>24.9</v>
      </c>
      <c r="V357">
        <v>44.8</v>
      </c>
      <c r="W357">
        <v>64.400000000000006</v>
      </c>
      <c r="X357">
        <v>9.9</v>
      </c>
      <c r="Y357">
        <v>1820</v>
      </c>
      <c r="Z357">
        <v>27.5</v>
      </c>
      <c r="AA357">
        <v>14376</v>
      </c>
      <c r="AB357">
        <v>69.599999999999994</v>
      </c>
      <c r="AC357">
        <v>8.1999999999999993</v>
      </c>
      <c r="AD357">
        <v>81400</v>
      </c>
      <c r="AE357">
        <v>11223</v>
      </c>
      <c r="AF357">
        <v>3.15</v>
      </c>
      <c r="AG357">
        <v>16133</v>
      </c>
      <c r="AH357">
        <v>35425</v>
      </c>
      <c r="AI357">
        <v>26.7</v>
      </c>
      <c r="AJ357">
        <v>546</v>
      </c>
      <c r="AK357">
        <v>5579</v>
      </c>
      <c r="AL357">
        <v>3.4</v>
      </c>
      <c r="AM357">
        <v>2707</v>
      </c>
      <c r="AN357">
        <v>2489</v>
      </c>
      <c r="AO357">
        <v>0</v>
      </c>
      <c r="AP357">
        <v>0</v>
      </c>
      <c r="AQ357">
        <v>0</v>
      </c>
      <c r="AR357">
        <v>0</v>
      </c>
      <c r="AS357">
        <v>34.299999999999997</v>
      </c>
      <c r="AT357">
        <v>0</v>
      </c>
      <c r="AU357">
        <v>0</v>
      </c>
      <c r="AV357">
        <v>212095</v>
      </c>
      <c r="AW357">
        <v>345685</v>
      </c>
      <c r="AX357">
        <v>8774</v>
      </c>
      <c r="AY357">
        <v>37321</v>
      </c>
      <c r="AZ357">
        <v>24</v>
      </c>
      <c r="BA357">
        <v>1152.75</v>
      </c>
      <c r="BB357">
        <v>34</v>
      </c>
    </row>
    <row r="358" spans="1:54" x14ac:dyDescent="0.3">
      <c r="A358">
        <v>12053</v>
      </c>
      <c r="B358" t="s">
        <v>1207</v>
      </c>
      <c r="C358" t="s">
        <v>1068</v>
      </c>
      <c r="D358">
        <v>175855</v>
      </c>
      <c r="E358">
        <v>172777</v>
      </c>
      <c r="F358">
        <v>1.8</v>
      </c>
      <c r="G358">
        <v>172778</v>
      </c>
      <c r="H358">
        <v>4.4000000000000004</v>
      </c>
      <c r="I358">
        <v>18.7</v>
      </c>
      <c r="J358">
        <v>27.5</v>
      </c>
      <c r="K358">
        <v>52.1</v>
      </c>
      <c r="L358">
        <v>90.5</v>
      </c>
      <c r="M358">
        <v>5.7</v>
      </c>
      <c r="N358">
        <v>0.5</v>
      </c>
      <c r="O358">
        <v>1.4</v>
      </c>
      <c r="P358">
        <v>0.1</v>
      </c>
      <c r="Q358">
        <v>1.9</v>
      </c>
      <c r="R358">
        <v>11.6</v>
      </c>
      <c r="S358">
        <v>80.2</v>
      </c>
      <c r="T358">
        <v>85.3</v>
      </c>
      <c r="U358">
        <v>6.5</v>
      </c>
      <c r="V358">
        <v>10.5</v>
      </c>
      <c r="W358">
        <v>86.5</v>
      </c>
      <c r="X358">
        <v>15.5</v>
      </c>
      <c r="Y358">
        <v>21514</v>
      </c>
      <c r="Z358">
        <v>30</v>
      </c>
      <c r="AA358">
        <v>84623</v>
      </c>
      <c r="AB358">
        <v>79.3</v>
      </c>
      <c r="AC358">
        <v>4.8</v>
      </c>
      <c r="AD358">
        <v>117400</v>
      </c>
      <c r="AE358">
        <v>70210</v>
      </c>
      <c r="AF358">
        <v>2.44</v>
      </c>
      <c r="AG358">
        <v>21411</v>
      </c>
      <c r="AH358">
        <v>41024</v>
      </c>
      <c r="AI358">
        <v>15.4</v>
      </c>
      <c r="AJ358">
        <v>2984</v>
      </c>
      <c r="AK358">
        <v>29704</v>
      </c>
      <c r="AL358">
        <v>-1</v>
      </c>
      <c r="AM358">
        <v>10326</v>
      </c>
      <c r="AN358">
        <v>13476</v>
      </c>
      <c r="AO358">
        <v>3.6</v>
      </c>
      <c r="AP358">
        <v>0.8</v>
      </c>
      <c r="AQ358">
        <v>0</v>
      </c>
      <c r="AR358">
        <v>0</v>
      </c>
      <c r="AS358">
        <v>8.6999999999999993</v>
      </c>
      <c r="AT358">
        <v>26.6</v>
      </c>
      <c r="AU358">
        <v>312518</v>
      </c>
      <c r="AV358">
        <v>177905</v>
      </c>
      <c r="AW358">
        <v>1654088</v>
      </c>
      <c r="AX358">
        <v>9789</v>
      </c>
      <c r="AY358">
        <v>166197</v>
      </c>
      <c r="AZ358">
        <v>378</v>
      </c>
      <c r="BA358">
        <v>472.54</v>
      </c>
      <c r="BB358">
        <v>365.6</v>
      </c>
    </row>
    <row r="359" spans="1:54" x14ac:dyDescent="0.3">
      <c r="A359">
        <v>12055</v>
      </c>
      <c r="B359" t="s">
        <v>1208</v>
      </c>
      <c r="C359" t="s">
        <v>1068</v>
      </c>
      <c r="D359">
        <v>98236</v>
      </c>
      <c r="E359">
        <v>98786</v>
      </c>
      <c r="F359">
        <v>-0.6</v>
      </c>
      <c r="G359">
        <v>98786</v>
      </c>
      <c r="H359">
        <v>4.7</v>
      </c>
      <c r="I359">
        <v>17.8</v>
      </c>
      <c r="J359">
        <v>33.799999999999997</v>
      </c>
      <c r="K359">
        <v>51.5</v>
      </c>
      <c r="L359">
        <v>85.6</v>
      </c>
      <c r="M359">
        <v>10.6</v>
      </c>
      <c r="N359">
        <v>0.6</v>
      </c>
      <c r="O359">
        <v>1.5</v>
      </c>
      <c r="P359">
        <v>0.1</v>
      </c>
      <c r="Q359">
        <v>1.6</v>
      </c>
      <c r="R359">
        <v>18.399999999999999</v>
      </c>
      <c r="S359">
        <v>68.7</v>
      </c>
      <c r="T359">
        <v>84.4</v>
      </c>
      <c r="U359">
        <v>10.9</v>
      </c>
      <c r="V359">
        <v>18.899999999999999</v>
      </c>
      <c r="W359">
        <v>81</v>
      </c>
      <c r="X359">
        <v>14.9</v>
      </c>
      <c r="Y359">
        <v>12995</v>
      </c>
      <c r="Z359">
        <v>21.9</v>
      </c>
      <c r="AA359">
        <v>54894</v>
      </c>
      <c r="AB359">
        <v>77.900000000000006</v>
      </c>
      <c r="AC359">
        <v>11.7</v>
      </c>
      <c r="AD359">
        <v>93600</v>
      </c>
      <c r="AE359">
        <v>39931</v>
      </c>
      <c r="AF359">
        <v>2.42</v>
      </c>
      <c r="AG359">
        <v>20072</v>
      </c>
      <c r="AH359">
        <v>35560</v>
      </c>
      <c r="AI359">
        <v>20.100000000000001</v>
      </c>
      <c r="AJ359">
        <v>1862</v>
      </c>
      <c r="AK359">
        <v>18901</v>
      </c>
      <c r="AL359">
        <v>-4.5999999999999996</v>
      </c>
      <c r="AM359">
        <v>5719</v>
      </c>
      <c r="AN359">
        <v>7360</v>
      </c>
      <c r="AO359">
        <v>0</v>
      </c>
      <c r="AP359">
        <v>0</v>
      </c>
      <c r="AQ359">
        <v>3.7</v>
      </c>
      <c r="AR359">
        <v>0</v>
      </c>
      <c r="AS359">
        <v>14.4</v>
      </c>
      <c r="AT359">
        <v>24.1</v>
      </c>
      <c r="AU359">
        <v>306138</v>
      </c>
      <c r="AV359">
        <v>0</v>
      </c>
      <c r="AW359">
        <v>1089559</v>
      </c>
      <c r="AX359">
        <v>11060</v>
      </c>
      <c r="AY359">
        <v>100789</v>
      </c>
      <c r="AZ359">
        <v>92</v>
      </c>
      <c r="BA359">
        <v>1016.62</v>
      </c>
      <c r="BB359">
        <v>97.2</v>
      </c>
    </row>
    <row r="360" spans="1:54" x14ac:dyDescent="0.3">
      <c r="A360">
        <v>12057</v>
      </c>
      <c r="B360" t="s">
        <v>398</v>
      </c>
      <c r="C360" t="s">
        <v>1068</v>
      </c>
      <c r="D360">
        <v>1316298</v>
      </c>
      <c r="E360">
        <v>1229224</v>
      </c>
      <c r="F360">
        <v>7.1</v>
      </c>
      <c r="G360">
        <v>1229226</v>
      </c>
      <c r="H360">
        <v>6.4</v>
      </c>
      <c r="I360">
        <v>23.2</v>
      </c>
      <c r="J360">
        <v>13.1</v>
      </c>
      <c r="K360">
        <v>51.3</v>
      </c>
      <c r="L360">
        <v>75.3</v>
      </c>
      <c r="M360">
        <v>17.5</v>
      </c>
      <c r="N360">
        <v>0.6</v>
      </c>
      <c r="O360">
        <v>4</v>
      </c>
      <c r="P360">
        <v>0.1</v>
      </c>
      <c r="Q360">
        <v>2.5</v>
      </c>
      <c r="R360">
        <v>26.5</v>
      </c>
      <c r="S360">
        <v>51.6</v>
      </c>
      <c r="T360">
        <v>81.7</v>
      </c>
      <c r="U360">
        <v>15.5</v>
      </c>
      <c r="V360">
        <v>26.4</v>
      </c>
      <c r="W360">
        <v>86.8</v>
      </c>
      <c r="X360">
        <v>29.5</v>
      </c>
      <c r="Y360">
        <v>94536</v>
      </c>
      <c r="Z360">
        <v>25.7</v>
      </c>
      <c r="AA360">
        <v>554070</v>
      </c>
      <c r="AB360">
        <v>60</v>
      </c>
      <c r="AC360">
        <v>29.3</v>
      </c>
      <c r="AD360">
        <v>160000</v>
      </c>
      <c r="AE360">
        <v>471340</v>
      </c>
      <c r="AF360">
        <v>2.63</v>
      </c>
      <c r="AG360">
        <v>27149</v>
      </c>
      <c r="AH360">
        <v>49596</v>
      </c>
      <c r="AI360">
        <v>16.8</v>
      </c>
      <c r="AJ360">
        <v>33302</v>
      </c>
      <c r="AK360">
        <v>538119</v>
      </c>
      <c r="AL360">
        <v>3.2</v>
      </c>
      <c r="AM360">
        <v>106573</v>
      </c>
      <c r="AN360">
        <v>114841</v>
      </c>
      <c r="AO360">
        <v>8.6</v>
      </c>
      <c r="AP360">
        <v>0.6</v>
      </c>
      <c r="AQ360">
        <v>4.5</v>
      </c>
      <c r="AR360">
        <v>0</v>
      </c>
      <c r="AS360">
        <v>19.899999999999999</v>
      </c>
      <c r="AT360">
        <v>28.6</v>
      </c>
      <c r="AU360">
        <v>9444867</v>
      </c>
      <c r="AV360">
        <v>17752902</v>
      </c>
      <c r="AW360">
        <v>19110290</v>
      </c>
      <c r="AX360">
        <v>16335</v>
      </c>
      <c r="AY360">
        <v>2619799</v>
      </c>
      <c r="AZ360">
        <v>7490</v>
      </c>
      <c r="BA360">
        <v>1020.21</v>
      </c>
      <c r="BB360">
        <v>1204.9000000000001</v>
      </c>
    </row>
    <row r="361" spans="1:54" x14ac:dyDescent="0.3">
      <c r="A361">
        <v>12059</v>
      </c>
      <c r="B361" t="s">
        <v>1209</v>
      </c>
      <c r="C361" t="s">
        <v>1068</v>
      </c>
      <c r="D361">
        <v>19650</v>
      </c>
      <c r="E361">
        <v>19927</v>
      </c>
      <c r="F361">
        <v>-1.4</v>
      </c>
      <c r="G361">
        <v>19927</v>
      </c>
      <c r="H361">
        <v>5</v>
      </c>
      <c r="I361">
        <v>20.3</v>
      </c>
      <c r="J361">
        <v>18.899999999999999</v>
      </c>
      <c r="K361">
        <v>46.6</v>
      </c>
      <c r="L361">
        <v>89.4</v>
      </c>
      <c r="M361">
        <v>6.8</v>
      </c>
      <c r="N361">
        <v>0.9</v>
      </c>
      <c r="O361">
        <v>0.7</v>
      </c>
      <c r="P361">
        <v>0.1</v>
      </c>
      <c r="Q361">
        <v>2.1</v>
      </c>
      <c r="R361">
        <v>2.7</v>
      </c>
      <c r="S361">
        <v>87</v>
      </c>
      <c r="T361">
        <v>87.6</v>
      </c>
      <c r="U361">
        <v>2.6</v>
      </c>
      <c r="V361">
        <v>3.8</v>
      </c>
      <c r="W361">
        <v>75.5</v>
      </c>
      <c r="X361">
        <v>12</v>
      </c>
      <c r="Y361">
        <v>1872</v>
      </c>
      <c r="Z361">
        <v>29.7</v>
      </c>
      <c r="AA361">
        <v>8559</v>
      </c>
      <c r="AB361">
        <v>79.3</v>
      </c>
      <c r="AC361">
        <v>4.2</v>
      </c>
      <c r="AD361">
        <v>83400</v>
      </c>
      <c r="AE361">
        <v>6808</v>
      </c>
      <c r="AF361">
        <v>2.65</v>
      </c>
      <c r="AG361">
        <v>16845</v>
      </c>
      <c r="AH361">
        <v>35511</v>
      </c>
      <c r="AI361">
        <v>23.8</v>
      </c>
      <c r="AJ361">
        <v>267</v>
      </c>
      <c r="AK361">
        <v>1804</v>
      </c>
      <c r="AL361">
        <v>-5.2</v>
      </c>
      <c r="AM361">
        <v>1091</v>
      </c>
      <c r="AN361">
        <v>937</v>
      </c>
      <c r="AO361">
        <v>0</v>
      </c>
      <c r="AP361">
        <v>0</v>
      </c>
      <c r="AQ361">
        <v>0</v>
      </c>
      <c r="AR361">
        <v>0</v>
      </c>
      <c r="AS361">
        <v>0</v>
      </c>
      <c r="AT361">
        <v>20.3</v>
      </c>
      <c r="AU361">
        <v>0</v>
      </c>
      <c r="AV361">
        <v>0</v>
      </c>
      <c r="AW361">
        <v>73133</v>
      </c>
      <c r="AX361">
        <v>3825</v>
      </c>
      <c r="AY361">
        <v>8328</v>
      </c>
      <c r="AZ361">
        <v>31</v>
      </c>
      <c r="BA361">
        <v>478.78</v>
      </c>
      <c r="BB361">
        <v>41.6</v>
      </c>
    </row>
    <row r="362" spans="1:54" x14ac:dyDescent="0.3">
      <c r="A362">
        <v>12061</v>
      </c>
      <c r="B362" t="s">
        <v>1210</v>
      </c>
      <c r="C362" t="s">
        <v>1068</v>
      </c>
      <c r="D362">
        <v>144755</v>
      </c>
      <c r="E362">
        <v>138028</v>
      </c>
      <c r="F362">
        <v>4.9000000000000004</v>
      </c>
      <c r="G362">
        <v>138028</v>
      </c>
      <c r="H362">
        <v>4.4000000000000004</v>
      </c>
      <c r="I362">
        <v>17.5</v>
      </c>
      <c r="J362">
        <v>30</v>
      </c>
      <c r="K362">
        <v>52</v>
      </c>
      <c r="L362">
        <v>87.3</v>
      </c>
      <c r="M362">
        <v>9.4</v>
      </c>
      <c r="N362">
        <v>0.5</v>
      </c>
      <c r="O362">
        <v>1.5</v>
      </c>
      <c r="P362">
        <v>0</v>
      </c>
      <c r="Q362">
        <v>1.4</v>
      </c>
      <c r="R362">
        <v>11.9</v>
      </c>
      <c r="S362">
        <v>76.3</v>
      </c>
      <c r="T362">
        <v>84.3</v>
      </c>
      <c r="U362">
        <v>10.4</v>
      </c>
      <c r="V362">
        <v>14.3</v>
      </c>
      <c r="W362">
        <v>87</v>
      </c>
      <c r="X362">
        <v>26.6</v>
      </c>
      <c r="Y362">
        <v>15463</v>
      </c>
      <c r="Z362">
        <v>21.8</v>
      </c>
      <c r="AA362">
        <v>77340</v>
      </c>
      <c r="AB362">
        <v>74.900000000000006</v>
      </c>
      <c r="AC362">
        <v>25</v>
      </c>
      <c r="AD362">
        <v>157400</v>
      </c>
      <c r="AE362">
        <v>58038</v>
      </c>
      <c r="AF362">
        <v>2.37</v>
      </c>
      <c r="AG362">
        <v>30532</v>
      </c>
      <c r="AH362">
        <v>44772</v>
      </c>
      <c r="AI362">
        <v>15.1</v>
      </c>
      <c r="AJ362">
        <v>3976</v>
      </c>
      <c r="AK362">
        <v>39372</v>
      </c>
      <c r="AL362">
        <v>0.8</v>
      </c>
      <c r="AM362">
        <v>12372</v>
      </c>
      <c r="AN362">
        <v>15401</v>
      </c>
      <c r="AO362">
        <v>4.9000000000000004</v>
      </c>
      <c r="AP362">
        <v>0</v>
      </c>
      <c r="AQ362">
        <v>0</v>
      </c>
      <c r="AR362">
        <v>0</v>
      </c>
      <c r="AS362">
        <v>6</v>
      </c>
      <c r="AT362">
        <v>0</v>
      </c>
      <c r="AU362">
        <v>413041</v>
      </c>
      <c r="AV362">
        <v>0</v>
      </c>
      <c r="AW362">
        <v>1851697</v>
      </c>
      <c r="AX362">
        <v>13940</v>
      </c>
      <c r="AY362">
        <v>190526</v>
      </c>
      <c r="AZ362">
        <v>707</v>
      </c>
      <c r="BA362">
        <v>502.87</v>
      </c>
      <c r="BB362">
        <v>274.5</v>
      </c>
    </row>
    <row r="363" spans="1:54" x14ac:dyDescent="0.3">
      <c r="A363">
        <v>12063</v>
      </c>
      <c r="B363" t="s">
        <v>39</v>
      </c>
      <c r="C363" t="s">
        <v>1068</v>
      </c>
      <c r="D363">
        <v>48801</v>
      </c>
      <c r="E363">
        <v>49761</v>
      </c>
      <c r="F363">
        <v>-1.9</v>
      </c>
      <c r="G363">
        <v>49746</v>
      </c>
      <c r="H363">
        <v>4.9000000000000004</v>
      </c>
      <c r="I363">
        <v>18.8</v>
      </c>
      <c r="J363">
        <v>18</v>
      </c>
      <c r="K363">
        <v>44.8</v>
      </c>
      <c r="L363">
        <v>69.8</v>
      </c>
      <c r="M363">
        <v>27</v>
      </c>
      <c r="N363">
        <v>0.8</v>
      </c>
      <c r="O363">
        <v>0.6</v>
      </c>
      <c r="P363">
        <v>0.2</v>
      </c>
      <c r="Q363">
        <v>1.7</v>
      </c>
      <c r="R363">
        <v>4.8</v>
      </c>
      <c r="S363">
        <v>65.7</v>
      </c>
      <c r="T363">
        <v>86.1</v>
      </c>
      <c r="U363">
        <v>2.8</v>
      </c>
      <c r="V363">
        <v>5.7</v>
      </c>
      <c r="W363">
        <v>78</v>
      </c>
      <c r="X363">
        <v>14.2</v>
      </c>
      <c r="Y363">
        <v>5114</v>
      </c>
      <c r="Z363">
        <v>24</v>
      </c>
      <c r="AA363">
        <v>20821</v>
      </c>
      <c r="AB363">
        <v>74.3</v>
      </c>
      <c r="AC363">
        <v>7.2</v>
      </c>
      <c r="AD363">
        <v>88100</v>
      </c>
      <c r="AE363">
        <v>16244</v>
      </c>
      <c r="AF363">
        <v>2.5499999999999998</v>
      </c>
      <c r="AG363">
        <v>17525</v>
      </c>
      <c r="AH363">
        <v>36809</v>
      </c>
      <c r="AI363">
        <v>19.899999999999999</v>
      </c>
      <c r="AJ363">
        <v>767</v>
      </c>
      <c r="AK363">
        <v>8740</v>
      </c>
      <c r="AL363">
        <v>-1.9</v>
      </c>
      <c r="AM363">
        <v>2687</v>
      </c>
      <c r="AN363">
        <v>3106</v>
      </c>
      <c r="AO363">
        <v>0</v>
      </c>
      <c r="AP363">
        <v>0</v>
      </c>
      <c r="AQ363">
        <v>0</v>
      </c>
      <c r="AR363">
        <v>0</v>
      </c>
      <c r="AS363">
        <v>2.4</v>
      </c>
      <c r="AT363">
        <v>27.1</v>
      </c>
      <c r="AU363">
        <v>180603</v>
      </c>
      <c r="AV363">
        <v>70612</v>
      </c>
      <c r="AW363">
        <v>541943</v>
      </c>
      <c r="AX363">
        <v>11070</v>
      </c>
      <c r="AY363">
        <v>43151</v>
      </c>
      <c r="AZ363">
        <v>29</v>
      </c>
      <c r="BA363">
        <v>917.76</v>
      </c>
      <c r="BB363">
        <v>54.2</v>
      </c>
    </row>
    <row r="364" spans="1:54" x14ac:dyDescent="0.3">
      <c r="A364">
        <v>12065</v>
      </c>
      <c r="B364" t="s">
        <v>38</v>
      </c>
      <c r="C364" t="s">
        <v>1068</v>
      </c>
      <c r="D364">
        <v>14050</v>
      </c>
      <c r="E364">
        <v>14761</v>
      </c>
      <c r="F364">
        <v>-4.8</v>
      </c>
      <c r="G364">
        <v>14761</v>
      </c>
      <c r="H364">
        <v>4.9000000000000004</v>
      </c>
      <c r="I364">
        <v>17.5</v>
      </c>
      <c r="J364">
        <v>20.100000000000001</v>
      </c>
      <c r="K364">
        <v>47.7</v>
      </c>
      <c r="L364">
        <v>62.1</v>
      </c>
      <c r="M364">
        <v>35.4</v>
      </c>
      <c r="N364">
        <v>0.4</v>
      </c>
      <c r="O364">
        <v>0.5</v>
      </c>
      <c r="P364">
        <v>0</v>
      </c>
      <c r="Q364">
        <v>1.6</v>
      </c>
      <c r="R364">
        <v>4.0999999999999996</v>
      </c>
      <c r="S364">
        <v>58.8</v>
      </c>
      <c r="T364">
        <v>90.1</v>
      </c>
      <c r="U364">
        <v>2.2999999999999998</v>
      </c>
      <c r="V364">
        <v>7.4</v>
      </c>
      <c r="W364">
        <v>81.2</v>
      </c>
      <c r="X364">
        <v>16.899999999999999</v>
      </c>
      <c r="Y364">
        <v>1753</v>
      </c>
      <c r="Z364">
        <v>26.9</v>
      </c>
      <c r="AA364">
        <v>6589</v>
      </c>
      <c r="AB364">
        <v>75.5</v>
      </c>
      <c r="AC364">
        <v>5.2</v>
      </c>
      <c r="AD364">
        <v>121100</v>
      </c>
      <c r="AE364">
        <v>5347</v>
      </c>
      <c r="AF364">
        <v>2.36</v>
      </c>
      <c r="AG364">
        <v>21184</v>
      </c>
      <c r="AH364">
        <v>44170</v>
      </c>
      <c r="AI364">
        <v>17.2</v>
      </c>
      <c r="AJ364">
        <v>239</v>
      </c>
      <c r="AK364">
        <v>1490</v>
      </c>
      <c r="AL364">
        <v>0.5</v>
      </c>
      <c r="AM364">
        <v>1015</v>
      </c>
      <c r="AN364">
        <v>1092</v>
      </c>
      <c r="AO364">
        <v>0</v>
      </c>
      <c r="AP364">
        <v>0</v>
      </c>
      <c r="AQ364">
        <v>0</v>
      </c>
      <c r="AR364">
        <v>0</v>
      </c>
      <c r="AS364">
        <v>0</v>
      </c>
      <c r="AT364">
        <v>0</v>
      </c>
      <c r="AU364">
        <v>0</v>
      </c>
      <c r="AV364">
        <v>43717</v>
      </c>
      <c r="AW364">
        <v>88713</v>
      </c>
      <c r="AX364">
        <v>6403</v>
      </c>
      <c r="AY364">
        <v>7035</v>
      </c>
      <c r="AZ364">
        <v>17</v>
      </c>
      <c r="BA364">
        <v>598.1</v>
      </c>
      <c r="BB364">
        <v>24.7</v>
      </c>
    </row>
    <row r="365" spans="1:54" x14ac:dyDescent="0.3">
      <c r="A365">
        <v>12067</v>
      </c>
      <c r="B365" t="s">
        <v>102</v>
      </c>
      <c r="C365" t="s">
        <v>1068</v>
      </c>
      <c r="D365">
        <v>8835</v>
      </c>
      <c r="E365">
        <v>8870</v>
      </c>
      <c r="F365">
        <v>-0.4</v>
      </c>
      <c r="G365">
        <v>8870</v>
      </c>
      <c r="H365">
        <v>5.0999999999999996</v>
      </c>
      <c r="I365">
        <v>20.100000000000001</v>
      </c>
      <c r="J365">
        <v>14</v>
      </c>
      <c r="K365">
        <v>40</v>
      </c>
      <c r="L365">
        <v>82.5</v>
      </c>
      <c r="M365">
        <v>15.2</v>
      </c>
      <c r="N365">
        <v>0.7</v>
      </c>
      <c r="O365">
        <v>0.2</v>
      </c>
      <c r="P365">
        <v>0.1</v>
      </c>
      <c r="Q365">
        <v>1.3</v>
      </c>
      <c r="R365">
        <v>12.5</v>
      </c>
      <c r="S365">
        <v>71</v>
      </c>
      <c r="T365">
        <v>85.1</v>
      </c>
      <c r="U365">
        <v>8.1999999999999993</v>
      </c>
      <c r="V365">
        <v>12.5</v>
      </c>
      <c r="W365">
        <v>78.400000000000006</v>
      </c>
      <c r="X365">
        <v>9.3000000000000007</v>
      </c>
      <c r="Y365">
        <v>765</v>
      </c>
      <c r="Z365">
        <v>24.3</v>
      </c>
      <c r="AA365">
        <v>3300</v>
      </c>
      <c r="AB365">
        <v>79.900000000000006</v>
      </c>
      <c r="AC365">
        <v>2.8</v>
      </c>
      <c r="AD365">
        <v>116600</v>
      </c>
      <c r="AE365">
        <v>2710</v>
      </c>
      <c r="AF365">
        <v>2.75</v>
      </c>
      <c r="AG365">
        <v>18660</v>
      </c>
      <c r="AH365">
        <v>39722</v>
      </c>
      <c r="AI365">
        <v>20.2</v>
      </c>
      <c r="AJ365">
        <v>94</v>
      </c>
      <c r="AK365">
        <v>762</v>
      </c>
      <c r="AL365">
        <v>1.1000000000000001</v>
      </c>
      <c r="AM365">
        <v>325</v>
      </c>
      <c r="AN365">
        <v>247</v>
      </c>
      <c r="AO365">
        <v>0</v>
      </c>
      <c r="AP365">
        <v>0</v>
      </c>
      <c r="AQ365">
        <v>0</v>
      </c>
      <c r="AR365">
        <v>0</v>
      </c>
      <c r="AS365">
        <v>0</v>
      </c>
      <c r="AT365">
        <v>0</v>
      </c>
      <c r="AU365">
        <v>0</v>
      </c>
      <c r="AV365">
        <v>0</v>
      </c>
      <c r="AW365">
        <v>66528</v>
      </c>
      <c r="AX365">
        <v>8292</v>
      </c>
      <c r="AY365">
        <v>2663</v>
      </c>
      <c r="AZ365">
        <v>11</v>
      </c>
      <c r="BA365">
        <v>543.41</v>
      </c>
      <c r="BB365">
        <v>16.3</v>
      </c>
    </row>
    <row r="366" spans="1:54" x14ac:dyDescent="0.3">
      <c r="A366">
        <v>12069</v>
      </c>
      <c r="B366" t="s">
        <v>171</v>
      </c>
      <c r="C366" t="s">
        <v>1068</v>
      </c>
      <c r="D366">
        <v>315690</v>
      </c>
      <c r="E366">
        <v>297047</v>
      </c>
      <c r="F366">
        <v>6.3</v>
      </c>
      <c r="G366">
        <v>297052</v>
      </c>
      <c r="H366">
        <v>5</v>
      </c>
      <c r="I366">
        <v>19.8</v>
      </c>
      <c r="J366">
        <v>26</v>
      </c>
      <c r="K366">
        <v>51.6</v>
      </c>
      <c r="L366">
        <v>84.6</v>
      </c>
      <c r="M366">
        <v>10.6</v>
      </c>
      <c r="N366">
        <v>0.6</v>
      </c>
      <c r="O366">
        <v>2.2000000000000002</v>
      </c>
      <c r="P366">
        <v>0.1</v>
      </c>
      <c r="Q366">
        <v>1.8</v>
      </c>
      <c r="R366">
        <v>13.8</v>
      </c>
      <c r="S366">
        <v>72.400000000000006</v>
      </c>
      <c r="T366">
        <v>85.1</v>
      </c>
      <c r="U366">
        <v>8.5</v>
      </c>
      <c r="V366">
        <v>12.5</v>
      </c>
      <c r="W366">
        <v>86.4</v>
      </c>
      <c r="X366">
        <v>20.5</v>
      </c>
      <c r="Y366">
        <v>34327</v>
      </c>
      <c r="Z366">
        <v>27.7</v>
      </c>
      <c r="AA366">
        <v>146687</v>
      </c>
      <c r="AB366">
        <v>75.3</v>
      </c>
      <c r="AC366">
        <v>12.1</v>
      </c>
      <c r="AD366">
        <v>142700</v>
      </c>
      <c r="AE366">
        <v>117250</v>
      </c>
      <c r="AF366">
        <v>2.5299999999999998</v>
      </c>
      <c r="AG366">
        <v>24183</v>
      </c>
      <c r="AH366">
        <v>45035</v>
      </c>
      <c r="AI366">
        <v>13.8</v>
      </c>
      <c r="AJ366">
        <v>6526</v>
      </c>
      <c r="AK366">
        <v>70757</v>
      </c>
      <c r="AL366">
        <v>3.9</v>
      </c>
      <c r="AM366">
        <v>22148</v>
      </c>
      <c r="AN366">
        <v>26755</v>
      </c>
      <c r="AO366">
        <v>5.6</v>
      </c>
      <c r="AP366">
        <v>0</v>
      </c>
      <c r="AQ366">
        <v>0</v>
      </c>
      <c r="AR366">
        <v>0</v>
      </c>
      <c r="AS366">
        <v>8.6999999999999993</v>
      </c>
      <c r="AT366">
        <v>27.5</v>
      </c>
      <c r="AU366">
        <v>825472</v>
      </c>
      <c r="AV366">
        <v>726344</v>
      </c>
      <c r="AW366">
        <v>3441893</v>
      </c>
      <c r="AX366">
        <v>11391</v>
      </c>
      <c r="AY366">
        <v>436028</v>
      </c>
      <c r="AZ366">
        <v>2488</v>
      </c>
      <c r="BA366">
        <v>938.38</v>
      </c>
      <c r="BB366">
        <v>316.60000000000002</v>
      </c>
    </row>
    <row r="367" spans="1:54" x14ac:dyDescent="0.3">
      <c r="A367">
        <v>12071</v>
      </c>
      <c r="B367" t="s">
        <v>34</v>
      </c>
      <c r="C367" t="s">
        <v>1068</v>
      </c>
      <c r="D367">
        <v>679513</v>
      </c>
      <c r="E367">
        <v>618754</v>
      </c>
      <c r="F367">
        <v>9.8000000000000007</v>
      </c>
      <c r="G367">
        <v>618754</v>
      </c>
      <c r="H367">
        <v>4.9000000000000004</v>
      </c>
      <c r="I367">
        <v>18.7</v>
      </c>
      <c r="J367">
        <v>26.3</v>
      </c>
      <c r="K367">
        <v>51</v>
      </c>
      <c r="L367">
        <v>87</v>
      </c>
      <c r="M367">
        <v>9.1</v>
      </c>
      <c r="N367">
        <v>0.5</v>
      </c>
      <c r="O367">
        <v>1.7</v>
      </c>
      <c r="P367">
        <v>0.1</v>
      </c>
      <c r="Q367">
        <v>1.6</v>
      </c>
      <c r="R367">
        <v>19.600000000000001</v>
      </c>
      <c r="S367">
        <v>69.2</v>
      </c>
      <c r="T367">
        <v>80.900000000000006</v>
      </c>
      <c r="U367">
        <v>15.1</v>
      </c>
      <c r="V367">
        <v>21.2</v>
      </c>
      <c r="W367">
        <v>86.9</v>
      </c>
      <c r="X367">
        <v>24.7</v>
      </c>
      <c r="Y367">
        <v>63839</v>
      </c>
      <c r="Z367">
        <v>26.9</v>
      </c>
      <c r="AA367">
        <v>375682</v>
      </c>
      <c r="AB367">
        <v>70.8</v>
      </c>
      <c r="AC367">
        <v>27.5</v>
      </c>
      <c r="AD367">
        <v>149400</v>
      </c>
      <c r="AE367">
        <v>241531</v>
      </c>
      <c r="AF367">
        <v>2.59</v>
      </c>
      <c r="AG367">
        <v>27348</v>
      </c>
      <c r="AH367">
        <v>47439</v>
      </c>
      <c r="AI367">
        <v>15.4</v>
      </c>
      <c r="AJ367">
        <v>16403</v>
      </c>
      <c r="AK367">
        <v>184629</v>
      </c>
      <c r="AL367">
        <v>2.8</v>
      </c>
      <c r="AM367">
        <v>57794</v>
      </c>
      <c r="AN367">
        <v>64852</v>
      </c>
      <c r="AO367">
        <v>4.2</v>
      </c>
      <c r="AP367">
        <v>0</v>
      </c>
      <c r="AQ367">
        <v>2.2999999999999998</v>
      </c>
      <c r="AR367">
        <v>0</v>
      </c>
      <c r="AS367">
        <v>13.6</v>
      </c>
      <c r="AT367">
        <v>26.5</v>
      </c>
      <c r="AU367">
        <v>1181824</v>
      </c>
      <c r="AV367">
        <v>2271601</v>
      </c>
      <c r="AW367">
        <v>9193114</v>
      </c>
      <c r="AX367">
        <v>15708</v>
      </c>
      <c r="AY367">
        <v>1191997</v>
      </c>
      <c r="AZ367">
        <v>4095</v>
      </c>
      <c r="BA367">
        <v>784.51</v>
      </c>
      <c r="BB367">
        <v>788.7</v>
      </c>
    </row>
    <row r="368" spans="1:54" x14ac:dyDescent="0.3">
      <c r="A368">
        <v>12073</v>
      </c>
      <c r="B368" t="s">
        <v>709</v>
      </c>
      <c r="C368" t="s">
        <v>1068</v>
      </c>
      <c r="D368">
        <v>283988</v>
      </c>
      <c r="E368">
        <v>275480</v>
      </c>
      <c r="F368">
        <v>3.1</v>
      </c>
      <c r="G368">
        <v>275487</v>
      </c>
      <c r="H368">
        <v>5.2</v>
      </c>
      <c r="I368">
        <v>19.100000000000001</v>
      </c>
      <c r="J368">
        <v>11.4</v>
      </c>
      <c r="K368">
        <v>52.5</v>
      </c>
      <c r="L368">
        <v>62.6</v>
      </c>
      <c r="M368">
        <v>31.6</v>
      </c>
      <c r="N368">
        <v>0.3</v>
      </c>
      <c r="O368">
        <v>3.3</v>
      </c>
      <c r="P368">
        <v>0.1</v>
      </c>
      <c r="Q368">
        <v>2.1</v>
      </c>
      <c r="R368">
        <v>6.1</v>
      </c>
      <c r="S368">
        <v>57.5</v>
      </c>
      <c r="T368">
        <v>72.8</v>
      </c>
      <c r="U368">
        <v>6.5</v>
      </c>
      <c r="V368">
        <v>9.6</v>
      </c>
      <c r="W368">
        <v>91.8</v>
      </c>
      <c r="X368">
        <v>44.2</v>
      </c>
      <c r="Y368">
        <v>17802</v>
      </c>
      <c r="Z368">
        <v>19.899999999999999</v>
      </c>
      <c r="AA368">
        <v>126724</v>
      </c>
      <c r="AB368">
        <v>53.8</v>
      </c>
      <c r="AC368">
        <v>31.7</v>
      </c>
      <c r="AD368">
        <v>183300</v>
      </c>
      <c r="AE368">
        <v>110377</v>
      </c>
      <c r="AF368">
        <v>2.4</v>
      </c>
      <c r="AG368">
        <v>26196</v>
      </c>
      <c r="AH368">
        <v>46369</v>
      </c>
      <c r="AI368">
        <v>23.2</v>
      </c>
      <c r="AJ368">
        <v>7396</v>
      </c>
      <c r="AK368">
        <v>94117</v>
      </c>
      <c r="AL368">
        <v>2.1</v>
      </c>
      <c r="AM368">
        <v>19062</v>
      </c>
      <c r="AN368">
        <v>24022</v>
      </c>
      <c r="AO368">
        <v>15</v>
      </c>
      <c r="AP368">
        <v>0</v>
      </c>
      <c r="AQ368">
        <v>3.1</v>
      </c>
      <c r="AR368">
        <v>0</v>
      </c>
      <c r="AS368">
        <v>4.0999999999999996</v>
      </c>
      <c r="AT368">
        <v>29.8</v>
      </c>
      <c r="AU368">
        <v>593440</v>
      </c>
      <c r="AV368">
        <v>791172</v>
      </c>
      <c r="AW368">
        <v>3533827</v>
      </c>
      <c r="AX368">
        <v>13451</v>
      </c>
      <c r="AY368">
        <v>551621</v>
      </c>
      <c r="AZ368">
        <v>1114</v>
      </c>
      <c r="BA368">
        <v>666.85</v>
      </c>
      <c r="BB368">
        <v>413.1</v>
      </c>
    </row>
    <row r="369" spans="1:54" x14ac:dyDescent="0.3">
      <c r="A369">
        <v>12075</v>
      </c>
      <c r="B369" t="s">
        <v>1211</v>
      </c>
      <c r="C369" t="s">
        <v>1068</v>
      </c>
      <c r="D369">
        <v>39613</v>
      </c>
      <c r="E369">
        <v>40801</v>
      </c>
      <c r="F369">
        <v>-2.9</v>
      </c>
      <c r="G369">
        <v>40801</v>
      </c>
      <c r="H369">
        <v>5</v>
      </c>
      <c r="I369">
        <v>19.8</v>
      </c>
      <c r="J369">
        <v>22.9</v>
      </c>
      <c r="K369">
        <v>50.8</v>
      </c>
      <c r="L369">
        <v>87.2</v>
      </c>
      <c r="M369">
        <v>9.5</v>
      </c>
      <c r="N369">
        <v>0.7</v>
      </c>
      <c r="O369">
        <v>0.7</v>
      </c>
      <c r="P369">
        <v>0.1</v>
      </c>
      <c r="Q369">
        <v>1.7</v>
      </c>
      <c r="R369">
        <v>8.1</v>
      </c>
      <c r="S369">
        <v>80</v>
      </c>
      <c r="T369">
        <v>83.4</v>
      </c>
      <c r="U369">
        <v>3.2</v>
      </c>
      <c r="V369">
        <v>6</v>
      </c>
      <c r="W369">
        <v>81.099999999999994</v>
      </c>
      <c r="X369">
        <v>11.1</v>
      </c>
      <c r="Y369">
        <v>4599</v>
      </c>
      <c r="Z369">
        <v>28.1</v>
      </c>
      <c r="AA369">
        <v>19856</v>
      </c>
      <c r="AB369">
        <v>77.5</v>
      </c>
      <c r="AC369">
        <v>5.2</v>
      </c>
      <c r="AD369">
        <v>92200</v>
      </c>
      <c r="AE369">
        <v>15582</v>
      </c>
      <c r="AF369">
        <v>2.54</v>
      </c>
      <c r="AG369">
        <v>18304</v>
      </c>
      <c r="AH369">
        <v>34348</v>
      </c>
      <c r="AI369">
        <v>23.7</v>
      </c>
      <c r="AJ369">
        <v>703</v>
      </c>
      <c r="AK369">
        <v>5121</v>
      </c>
      <c r="AL369">
        <v>-0.2</v>
      </c>
      <c r="AM369">
        <v>2599</v>
      </c>
      <c r="AN369">
        <v>3663</v>
      </c>
      <c r="AO369">
        <v>0</v>
      </c>
      <c r="AP369">
        <v>0</v>
      </c>
      <c r="AQ369">
        <v>0</v>
      </c>
      <c r="AR369">
        <v>0</v>
      </c>
      <c r="AS369">
        <v>0</v>
      </c>
      <c r="AT369">
        <v>22.8</v>
      </c>
      <c r="AU369">
        <v>130976</v>
      </c>
      <c r="AV369">
        <v>62754</v>
      </c>
      <c r="AW369">
        <v>346356</v>
      </c>
      <c r="AX369">
        <v>8920</v>
      </c>
      <c r="AY369">
        <v>32401</v>
      </c>
      <c r="AZ369">
        <v>49</v>
      </c>
      <c r="BA369">
        <v>1118.21</v>
      </c>
      <c r="BB369">
        <v>36.5</v>
      </c>
    </row>
    <row r="370" spans="1:54" x14ac:dyDescent="0.3">
      <c r="A370">
        <v>12077</v>
      </c>
      <c r="B370" t="s">
        <v>708</v>
      </c>
      <c r="C370" t="s">
        <v>1068</v>
      </c>
      <c r="D370">
        <v>8360</v>
      </c>
      <c r="E370">
        <v>8365</v>
      </c>
      <c r="F370">
        <v>-0.1</v>
      </c>
      <c r="G370">
        <v>8365</v>
      </c>
      <c r="H370">
        <v>4.8</v>
      </c>
      <c r="I370">
        <v>19</v>
      </c>
      <c r="J370">
        <v>11.8</v>
      </c>
      <c r="K370">
        <v>37.6</v>
      </c>
      <c r="L370">
        <v>77</v>
      </c>
      <c r="M370">
        <v>19.7</v>
      </c>
      <c r="N370">
        <v>1.3</v>
      </c>
      <c r="O370">
        <v>0.4</v>
      </c>
      <c r="P370">
        <v>0</v>
      </c>
      <c r="Q370">
        <v>1.6</v>
      </c>
      <c r="R370">
        <v>6.6</v>
      </c>
      <c r="S370">
        <v>71.400000000000006</v>
      </c>
      <c r="T370">
        <v>79.400000000000006</v>
      </c>
      <c r="U370">
        <v>3.4</v>
      </c>
      <c r="V370">
        <v>8.1</v>
      </c>
      <c r="W370">
        <v>75.599999999999994</v>
      </c>
      <c r="X370">
        <v>12.8</v>
      </c>
      <c r="Y370">
        <v>645</v>
      </c>
      <c r="Z370">
        <v>28.7</v>
      </c>
      <c r="AA370">
        <v>3324</v>
      </c>
      <c r="AB370">
        <v>78.7</v>
      </c>
      <c r="AC370">
        <v>0.1</v>
      </c>
      <c r="AD370">
        <v>78800</v>
      </c>
      <c r="AE370">
        <v>2305</v>
      </c>
      <c r="AF370">
        <v>2.91</v>
      </c>
      <c r="AG370">
        <v>16266</v>
      </c>
      <c r="AH370">
        <v>39681</v>
      </c>
      <c r="AI370">
        <v>24.1</v>
      </c>
      <c r="AJ370">
        <v>79</v>
      </c>
      <c r="AK370">
        <v>1334</v>
      </c>
      <c r="AL370">
        <v>-4.4000000000000004</v>
      </c>
      <c r="AM370">
        <v>371</v>
      </c>
      <c r="AN370">
        <v>489</v>
      </c>
      <c r="AO370">
        <v>0</v>
      </c>
      <c r="AP370">
        <v>0</v>
      </c>
      <c r="AQ370">
        <v>0</v>
      </c>
      <c r="AR370">
        <v>0</v>
      </c>
      <c r="AS370">
        <v>0</v>
      </c>
      <c r="AT370">
        <v>0</v>
      </c>
      <c r="AU370">
        <v>0</v>
      </c>
      <c r="AV370">
        <v>0</v>
      </c>
      <c r="AW370">
        <v>24403</v>
      </c>
      <c r="AX370">
        <v>3129</v>
      </c>
      <c r="AY370">
        <v>3368</v>
      </c>
      <c r="AZ370">
        <v>9</v>
      </c>
      <c r="BA370">
        <v>835.56</v>
      </c>
      <c r="BB370">
        <v>10</v>
      </c>
    </row>
    <row r="371" spans="1:54" x14ac:dyDescent="0.3">
      <c r="A371">
        <v>12079</v>
      </c>
      <c r="B371" t="s">
        <v>30</v>
      </c>
      <c r="C371" t="s">
        <v>1068</v>
      </c>
      <c r="D371">
        <v>18518</v>
      </c>
      <c r="E371">
        <v>19226</v>
      </c>
      <c r="F371">
        <v>-3.7</v>
      </c>
      <c r="G371">
        <v>19224</v>
      </c>
      <c r="H371">
        <v>5.5</v>
      </c>
      <c r="I371">
        <v>20</v>
      </c>
      <c r="J371">
        <v>17.899999999999999</v>
      </c>
      <c r="K371">
        <v>47.2</v>
      </c>
      <c r="L371">
        <v>58.7</v>
      </c>
      <c r="M371">
        <v>38.9</v>
      </c>
      <c r="N371">
        <v>0.6</v>
      </c>
      <c r="O371">
        <v>0.4</v>
      </c>
      <c r="P371">
        <v>0</v>
      </c>
      <c r="Q371">
        <v>1.4</v>
      </c>
      <c r="R371">
        <v>5</v>
      </c>
      <c r="S371">
        <v>54.5</v>
      </c>
      <c r="T371">
        <v>88</v>
      </c>
      <c r="U371">
        <v>4.0999999999999996</v>
      </c>
      <c r="V371">
        <v>6.9</v>
      </c>
      <c r="W371">
        <v>78.2</v>
      </c>
      <c r="X371">
        <v>9.6999999999999993</v>
      </c>
      <c r="Y371">
        <v>1562</v>
      </c>
      <c r="Z371">
        <v>27.5</v>
      </c>
      <c r="AA371">
        <v>8422</v>
      </c>
      <c r="AB371">
        <v>75.8</v>
      </c>
      <c r="AC371">
        <v>7.4</v>
      </c>
      <c r="AD371">
        <v>81000</v>
      </c>
      <c r="AE371">
        <v>6739</v>
      </c>
      <c r="AF371">
        <v>2.52</v>
      </c>
      <c r="AG371">
        <v>15538</v>
      </c>
      <c r="AH371">
        <v>33833</v>
      </c>
      <c r="AI371">
        <v>22.5</v>
      </c>
      <c r="AJ371">
        <v>298</v>
      </c>
      <c r="AK371">
        <v>2775</v>
      </c>
      <c r="AL371">
        <v>7.6</v>
      </c>
      <c r="AM371">
        <v>938</v>
      </c>
      <c r="AN371">
        <v>1092</v>
      </c>
      <c r="AO371">
        <v>0</v>
      </c>
      <c r="AP371">
        <v>0</v>
      </c>
      <c r="AQ371">
        <v>0</v>
      </c>
      <c r="AR371">
        <v>0</v>
      </c>
      <c r="AS371">
        <v>0</v>
      </c>
      <c r="AT371">
        <v>0</v>
      </c>
      <c r="AU371">
        <v>0</v>
      </c>
      <c r="AV371">
        <v>0</v>
      </c>
      <c r="AW371">
        <v>124831</v>
      </c>
      <c r="AX371">
        <v>6578</v>
      </c>
      <c r="AY371">
        <v>12314</v>
      </c>
      <c r="AZ371">
        <v>33</v>
      </c>
      <c r="BA371">
        <v>695.95</v>
      </c>
      <c r="BB371">
        <v>27.6</v>
      </c>
    </row>
    <row r="372" spans="1:54" x14ac:dyDescent="0.3">
      <c r="A372">
        <v>12081</v>
      </c>
      <c r="B372" t="s">
        <v>1212</v>
      </c>
      <c r="C372" t="s">
        <v>1068</v>
      </c>
      <c r="D372">
        <v>351746</v>
      </c>
      <c r="E372">
        <v>322833</v>
      </c>
      <c r="F372">
        <v>9</v>
      </c>
      <c r="G372">
        <v>322833</v>
      </c>
      <c r="H372">
        <v>5</v>
      </c>
      <c r="I372">
        <v>19.5</v>
      </c>
      <c r="J372">
        <v>25.5</v>
      </c>
      <c r="K372">
        <v>51.6</v>
      </c>
      <c r="L372">
        <v>86.4</v>
      </c>
      <c r="M372">
        <v>9.3000000000000007</v>
      </c>
      <c r="N372">
        <v>0.5</v>
      </c>
      <c r="O372">
        <v>2</v>
      </c>
      <c r="P372">
        <v>0.1</v>
      </c>
      <c r="Q372">
        <v>1.7</v>
      </c>
      <c r="R372">
        <v>15.7</v>
      </c>
      <c r="S372">
        <v>72.099999999999994</v>
      </c>
      <c r="T372">
        <v>82.7</v>
      </c>
      <c r="U372">
        <v>12.7</v>
      </c>
      <c r="V372">
        <v>16.5</v>
      </c>
      <c r="W372">
        <v>87.4</v>
      </c>
      <c r="X372">
        <v>26.6</v>
      </c>
      <c r="Y372">
        <v>33883</v>
      </c>
      <c r="Z372">
        <v>23.9</v>
      </c>
      <c r="AA372">
        <v>179035</v>
      </c>
      <c r="AB372">
        <v>71.400000000000006</v>
      </c>
      <c r="AC372">
        <v>24.8</v>
      </c>
      <c r="AD372">
        <v>165400</v>
      </c>
      <c r="AE372">
        <v>131197</v>
      </c>
      <c r="AF372">
        <v>2.48</v>
      </c>
      <c r="AG372">
        <v>27322</v>
      </c>
      <c r="AH372">
        <v>47876</v>
      </c>
      <c r="AI372">
        <v>15.1</v>
      </c>
      <c r="AJ372">
        <v>7925</v>
      </c>
      <c r="AK372">
        <v>85188</v>
      </c>
      <c r="AL372">
        <v>-0.3</v>
      </c>
      <c r="AM372">
        <v>26634</v>
      </c>
      <c r="AN372">
        <v>29906</v>
      </c>
      <c r="AO372">
        <v>3.8</v>
      </c>
      <c r="AP372">
        <v>0</v>
      </c>
      <c r="AQ372">
        <v>2.6</v>
      </c>
      <c r="AR372">
        <v>0</v>
      </c>
      <c r="AS372">
        <v>7.5</v>
      </c>
      <c r="AT372">
        <v>27.9</v>
      </c>
      <c r="AU372">
        <v>2985063</v>
      </c>
      <c r="AV372">
        <v>1725496</v>
      </c>
      <c r="AW372">
        <v>3874822</v>
      </c>
      <c r="AX372">
        <v>12339</v>
      </c>
      <c r="AY372">
        <v>443809</v>
      </c>
      <c r="AZ372">
        <v>3565</v>
      </c>
      <c r="BA372">
        <v>742.93</v>
      </c>
      <c r="BB372">
        <v>434.5</v>
      </c>
    </row>
    <row r="373" spans="1:54" x14ac:dyDescent="0.3">
      <c r="A373">
        <v>12083</v>
      </c>
      <c r="B373" t="s">
        <v>28</v>
      </c>
      <c r="C373" t="s">
        <v>1068</v>
      </c>
      <c r="D373">
        <v>339167</v>
      </c>
      <c r="E373">
        <v>331303</v>
      </c>
      <c r="F373">
        <v>2.4</v>
      </c>
      <c r="G373">
        <v>331298</v>
      </c>
      <c r="H373">
        <v>4.9000000000000004</v>
      </c>
      <c r="I373">
        <v>18.8</v>
      </c>
      <c r="J373">
        <v>27.9</v>
      </c>
      <c r="K373">
        <v>52</v>
      </c>
      <c r="L373">
        <v>82.9</v>
      </c>
      <c r="M373">
        <v>13.2</v>
      </c>
      <c r="N373">
        <v>0.5</v>
      </c>
      <c r="O373">
        <v>1.6</v>
      </c>
      <c r="P373">
        <v>0.1</v>
      </c>
      <c r="Q373">
        <v>1.7</v>
      </c>
      <c r="R373">
        <v>11.9</v>
      </c>
      <c r="S373">
        <v>72.2</v>
      </c>
      <c r="T373">
        <v>84.6</v>
      </c>
      <c r="U373">
        <v>7.6</v>
      </c>
      <c r="V373">
        <v>11.9</v>
      </c>
      <c r="W373">
        <v>85</v>
      </c>
      <c r="X373">
        <v>17.399999999999999</v>
      </c>
      <c r="Y373">
        <v>39952</v>
      </c>
      <c r="Z373">
        <v>24.8</v>
      </c>
      <c r="AA373">
        <v>163542</v>
      </c>
      <c r="AB373">
        <v>76.7</v>
      </c>
      <c r="AC373">
        <v>9.9</v>
      </c>
      <c r="AD373">
        <v>119400</v>
      </c>
      <c r="AE373">
        <v>134002</v>
      </c>
      <c r="AF373">
        <v>2.4300000000000002</v>
      </c>
      <c r="AG373">
        <v>21992</v>
      </c>
      <c r="AH373">
        <v>39453</v>
      </c>
      <c r="AI373">
        <v>18.100000000000001</v>
      </c>
      <c r="AJ373">
        <v>6787</v>
      </c>
      <c r="AK373">
        <v>74910</v>
      </c>
      <c r="AL373">
        <v>2.6</v>
      </c>
      <c r="AM373">
        <v>22900</v>
      </c>
      <c r="AN373">
        <v>29443</v>
      </c>
      <c r="AO373">
        <v>7.5</v>
      </c>
      <c r="AP373">
        <v>0</v>
      </c>
      <c r="AQ373">
        <v>2.4</v>
      </c>
      <c r="AR373">
        <v>0</v>
      </c>
      <c r="AS373">
        <v>8.1999999999999993</v>
      </c>
      <c r="AT373">
        <v>27.6</v>
      </c>
      <c r="AU373">
        <v>1841509</v>
      </c>
      <c r="AV373">
        <v>1639464</v>
      </c>
      <c r="AW373">
        <v>4218810</v>
      </c>
      <c r="AX373">
        <v>13060</v>
      </c>
      <c r="AY373">
        <v>353110</v>
      </c>
      <c r="AZ373">
        <v>754</v>
      </c>
      <c r="BA373">
        <v>1584.55</v>
      </c>
      <c r="BB373">
        <v>209.1</v>
      </c>
    </row>
    <row r="374" spans="1:54" x14ac:dyDescent="0.3">
      <c r="A374">
        <v>12085</v>
      </c>
      <c r="B374" t="s">
        <v>347</v>
      </c>
      <c r="C374" t="s">
        <v>1068</v>
      </c>
      <c r="D374">
        <v>153392</v>
      </c>
      <c r="E374">
        <v>146850</v>
      </c>
      <c r="F374">
        <v>4.5</v>
      </c>
      <c r="G374">
        <v>146318</v>
      </c>
      <c r="H374">
        <v>4.0999999999999996</v>
      </c>
      <c r="I374">
        <v>16.8</v>
      </c>
      <c r="J374">
        <v>29.3</v>
      </c>
      <c r="K374">
        <v>50.4</v>
      </c>
      <c r="L374">
        <v>90.4</v>
      </c>
      <c r="M374">
        <v>5.7</v>
      </c>
      <c r="N374">
        <v>1.1000000000000001</v>
      </c>
      <c r="O374">
        <v>1.3</v>
      </c>
      <c r="P374">
        <v>0.2</v>
      </c>
      <c r="Q374">
        <v>1.3</v>
      </c>
      <c r="R374">
        <v>12.9</v>
      </c>
      <c r="S374">
        <v>79.3</v>
      </c>
      <c r="T374">
        <v>85.7</v>
      </c>
      <c r="U374">
        <v>9.8000000000000007</v>
      </c>
      <c r="V374">
        <v>14.5</v>
      </c>
      <c r="W374">
        <v>88.8</v>
      </c>
      <c r="X374">
        <v>29.9</v>
      </c>
      <c r="Y374">
        <v>16999</v>
      </c>
      <c r="Z374">
        <v>24.4</v>
      </c>
      <c r="AA374">
        <v>78948</v>
      </c>
      <c r="AB374">
        <v>76.2</v>
      </c>
      <c r="AC374">
        <v>29.3</v>
      </c>
      <c r="AD374">
        <v>197900</v>
      </c>
      <c r="AE374">
        <v>59891</v>
      </c>
      <c r="AF374">
        <v>2.41</v>
      </c>
      <c r="AG374">
        <v>34057</v>
      </c>
      <c r="AH374">
        <v>49846</v>
      </c>
      <c r="AI374">
        <v>13</v>
      </c>
      <c r="AJ374">
        <v>5141</v>
      </c>
      <c r="AK374">
        <v>49754</v>
      </c>
      <c r="AL374">
        <v>-0.1</v>
      </c>
      <c r="AM374">
        <v>14370</v>
      </c>
      <c r="AN374">
        <v>18387</v>
      </c>
      <c r="AO374">
        <v>1.7</v>
      </c>
      <c r="AP374">
        <v>0</v>
      </c>
      <c r="AQ374">
        <v>2.2000000000000002</v>
      </c>
      <c r="AR374">
        <v>0</v>
      </c>
      <c r="AS374">
        <v>5.8</v>
      </c>
      <c r="AT374">
        <v>27.6</v>
      </c>
      <c r="AU374">
        <v>856090</v>
      </c>
      <c r="AV374">
        <v>741647</v>
      </c>
      <c r="AW374">
        <v>2470433</v>
      </c>
      <c r="AX374">
        <v>17790</v>
      </c>
      <c r="AY374">
        <v>279037</v>
      </c>
      <c r="AZ374">
        <v>432</v>
      </c>
      <c r="BA374">
        <v>543.46</v>
      </c>
      <c r="BB374">
        <v>269.2</v>
      </c>
    </row>
    <row r="375" spans="1:54" x14ac:dyDescent="0.3">
      <c r="A375">
        <v>12086</v>
      </c>
      <c r="B375" t="s">
        <v>1213</v>
      </c>
      <c r="C375" t="s">
        <v>1068</v>
      </c>
      <c r="D375">
        <v>2662874</v>
      </c>
      <c r="E375">
        <v>2498017</v>
      </c>
      <c r="F375">
        <v>6.6</v>
      </c>
      <c r="G375">
        <v>2496435</v>
      </c>
      <c r="H375">
        <v>5.8</v>
      </c>
      <c r="I375">
        <v>20.6</v>
      </c>
      <c r="J375">
        <v>15.2</v>
      </c>
      <c r="K375">
        <v>51.4</v>
      </c>
      <c r="L375">
        <v>77.900000000000006</v>
      </c>
      <c r="M375">
        <v>18.899999999999999</v>
      </c>
      <c r="N375">
        <v>0.3</v>
      </c>
      <c r="O375">
        <v>1.7</v>
      </c>
      <c r="P375">
        <v>0</v>
      </c>
      <c r="Q375">
        <v>1.2</v>
      </c>
      <c r="R375">
        <v>66.2</v>
      </c>
      <c r="S375">
        <v>14.8</v>
      </c>
      <c r="T375">
        <v>86.9</v>
      </c>
      <c r="U375">
        <v>51.3</v>
      </c>
      <c r="V375">
        <v>72.2</v>
      </c>
      <c r="W375">
        <v>78.8</v>
      </c>
      <c r="X375">
        <v>26.3</v>
      </c>
      <c r="Y375">
        <v>60168</v>
      </c>
      <c r="Z375">
        <v>29</v>
      </c>
      <c r="AA375">
        <v>1004371</v>
      </c>
      <c r="AB375">
        <v>55.7</v>
      </c>
      <c r="AC375">
        <v>47.4</v>
      </c>
      <c r="AD375">
        <v>201000</v>
      </c>
      <c r="AE375">
        <v>828031</v>
      </c>
      <c r="AF375">
        <v>3.02</v>
      </c>
      <c r="AG375">
        <v>23174</v>
      </c>
      <c r="AH375">
        <v>43100</v>
      </c>
      <c r="AI375">
        <v>19.899999999999999</v>
      </c>
      <c r="AJ375">
        <v>78629</v>
      </c>
      <c r="AK375">
        <v>886497</v>
      </c>
      <c r="AL375">
        <v>2.9</v>
      </c>
      <c r="AM375">
        <v>407551</v>
      </c>
      <c r="AN375">
        <v>403672</v>
      </c>
      <c r="AO375">
        <v>11.4</v>
      </c>
      <c r="AP375">
        <v>0.5</v>
      </c>
      <c r="AQ375">
        <v>2.2000000000000002</v>
      </c>
      <c r="AR375">
        <v>0.1</v>
      </c>
      <c r="AS375">
        <v>60.5</v>
      </c>
      <c r="AT375">
        <v>28.9</v>
      </c>
      <c r="AU375">
        <v>9347116</v>
      </c>
      <c r="AV375">
        <v>60760055</v>
      </c>
      <c r="AW375">
        <v>34530470</v>
      </c>
      <c r="AX375">
        <v>14074</v>
      </c>
      <c r="AY375">
        <v>6005856</v>
      </c>
      <c r="AZ375">
        <v>7731</v>
      </c>
      <c r="BA375">
        <v>1897.72</v>
      </c>
      <c r="BB375">
        <v>1315.5</v>
      </c>
    </row>
    <row r="376" spans="1:54" x14ac:dyDescent="0.3">
      <c r="A376">
        <v>12087</v>
      </c>
      <c r="B376" t="s">
        <v>25</v>
      </c>
      <c r="C376" t="s">
        <v>1068</v>
      </c>
      <c r="D376">
        <v>77136</v>
      </c>
      <c r="E376">
        <v>73090</v>
      </c>
      <c r="F376">
        <v>5.5</v>
      </c>
      <c r="G376">
        <v>73090</v>
      </c>
      <c r="H376">
        <v>4.5999999999999996</v>
      </c>
      <c r="I376">
        <v>15.3</v>
      </c>
      <c r="J376">
        <v>20.5</v>
      </c>
      <c r="K376">
        <v>47.5</v>
      </c>
      <c r="L376">
        <v>89.8</v>
      </c>
      <c r="M376">
        <v>6.6</v>
      </c>
      <c r="N376">
        <v>0.4</v>
      </c>
      <c r="O376">
        <v>1.3</v>
      </c>
      <c r="P376">
        <v>0.1</v>
      </c>
      <c r="Q376">
        <v>1.8</v>
      </c>
      <c r="R376">
        <v>22.4</v>
      </c>
      <c r="S376">
        <v>68.599999999999994</v>
      </c>
      <c r="T376">
        <v>84</v>
      </c>
      <c r="U376">
        <v>17.399999999999999</v>
      </c>
      <c r="V376">
        <v>22.9</v>
      </c>
      <c r="W376">
        <v>89.9</v>
      </c>
      <c r="X376">
        <v>28</v>
      </c>
      <c r="Y376">
        <v>7691</v>
      </c>
      <c r="Z376">
        <v>18.8</v>
      </c>
      <c r="AA376">
        <v>52935</v>
      </c>
      <c r="AB376">
        <v>61.7</v>
      </c>
      <c r="AC376">
        <v>23.6</v>
      </c>
      <c r="AD376">
        <v>381200</v>
      </c>
      <c r="AE376">
        <v>28503</v>
      </c>
      <c r="AF376">
        <v>2.54</v>
      </c>
      <c r="AG376">
        <v>33974</v>
      </c>
      <c r="AH376">
        <v>53607</v>
      </c>
      <c r="AI376">
        <v>13.5</v>
      </c>
      <c r="AJ376">
        <v>3615</v>
      </c>
      <c r="AK376">
        <v>29697</v>
      </c>
      <c r="AL376">
        <v>2.1</v>
      </c>
      <c r="AM376">
        <v>11729</v>
      </c>
      <c r="AN376">
        <v>13973</v>
      </c>
      <c r="AO376">
        <v>3.4</v>
      </c>
      <c r="AP376">
        <v>0</v>
      </c>
      <c r="AQ376">
        <v>1.6</v>
      </c>
      <c r="AR376">
        <v>0</v>
      </c>
      <c r="AS376">
        <v>0</v>
      </c>
      <c r="AT376">
        <v>24.7</v>
      </c>
      <c r="AU376">
        <v>0</v>
      </c>
      <c r="AV376">
        <v>0</v>
      </c>
      <c r="AW376">
        <v>1387603</v>
      </c>
      <c r="AX376">
        <v>18900</v>
      </c>
      <c r="AY376">
        <v>748100</v>
      </c>
      <c r="AZ376">
        <v>188</v>
      </c>
      <c r="BA376">
        <v>983.28</v>
      </c>
      <c r="BB376">
        <v>74.3</v>
      </c>
    </row>
    <row r="377" spans="1:54" x14ac:dyDescent="0.3">
      <c r="A377">
        <v>12089</v>
      </c>
      <c r="B377" t="s">
        <v>1214</v>
      </c>
      <c r="C377" t="s">
        <v>1068</v>
      </c>
      <c r="D377">
        <v>76619</v>
      </c>
      <c r="E377">
        <v>73314</v>
      </c>
      <c r="F377">
        <v>4.5</v>
      </c>
      <c r="G377">
        <v>73314</v>
      </c>
      <c r="H377">
        <v>5.0999999999999996</v>
      </c>
      <c r="I377">
        <v>20.399999999999999</v>
      </c>
      <c r="J377">
        <v>20</v>
      </c>
      <c r="K377">
        <v>50.8</v>
      </c>
      <c r="L377">
        <v>90.4</v>
      </c>
      <c r="M377">
        <v>6.5</v>
      </c>
      <c r="N377">
        <v>0.5</v>
      </c>
      <c r="O377">
        <v>1</v>
      </c>
      <c r="P377">
        <v>0.1</v>
      </c>
      <c r="Q377">
        <v>1.5</v>
      </c>
      <c r="R377">
        <v>3.8</v>
      </c>
      <c r="S377">
        <v>87.2</v>
      </c>
      <c r="T377">
        <v>86.9</v>
      </c>
      <c r="U377">
        <v>2.6</v>
      </c>
      <c r="V377">
        <v>3.7</v>
      </c>
      <c r="W377">
        <v>89.4</v>
      </c>
      <c r="X377">
        <v>22.8</v>
      </c>
      <c r="Y377">
        <v>9109</v>
      </c>
      <c r="Z377">
        <v>29</v>
      </c>
      <c r="AA377">
        <v>35972</v>
      </c>
      <c r="AB377">
        <v>78.400000000000006</v>
      </c>
      <c r="AC377">
        <v>13.9</v>
      </c>
      <c r="AD377">
        <v>181100</v>
      </c>
      <c r="AE377">
        <v>28044</v>
      </c>
      <c r="AF377">
        <v>2.62</v>
      </c>
      <c r="AG377">
        <v>28926</v>
      </c>
      <c r="AH377">
        <v>55315</v>
      </c>
      <c r="AI377">
        <v>12.6</v>
      </c>
      <c r="AJ377">
        <v>1648</v>
      </c>
      <c r="AK377">
        <v>15434</v>
      </c>
      <c r="AL377">
        <v>1.2</v>
      </c>
      <c r="AM377">
        <v>5403</v>
      </c>
      <c r="AN377">
        <v>6273</v>
      </c>
      <c r="AO377">
        <v>2.7</v>
      </c>
      <c r="AP377">
        <v>0</v>
      </c>
      <c r="AQ377">
        <v>0</v>
      </c>
      <c r="AR377">
        <v>0</v>
      </c>
      <c r="AS377">
        <v>0</v>
      </c>
      <c r="AT377">
        <v>27.5</v>
      </c>
      <c r="AU377">
        <v>696212</v>
      </c>
      <c r="AV377">
        <v>0</v>
      </c>
      <c r="AW377">
        <v>630924</v>
      </c>
      <c r="AX377">
        <v>9219</v>
      </c>
      <c r="AY377">
        <v>286967</v>
      </c>
      <c r="AZ377">
        <v>587</v>
      </c>
      <c r="BA377">
        <v>648.64</v>
      </c>
      <c r="BB377">
        <v>113</v>
      </c>
    </row>
    <row r="378" spans="1:54" x14ac:dyDescent="0.3">
      <c r="A378">
        <v>12091</v>
      </c>
      <c r="B378" t="s">
        <v>1215</v>
      </c>
      <c r="C378" t="s">
        <v>1068</v>
      </c>
      <c r="D378">
        <v>196512</v>
      </c>
      <c r="E378">
        <v>180822</v>
      </c>
      <c r="F378">
        <v>8.6999999999999993</v>
      </c>
      <c r="G378">
        <v>180822</v>
      </c>
      <c r="H378">
        <v>6.7</v>
      </c>
      <c r="I378">
        <v>22.2</v>
      </c>
      <c r="J378">
        <v>15.1</v>
      </c>
      <c r="K378">
        <v>49.2</v>
      </c>
      <c r="L378">
        <v>81.7</v>
      </c>
      <c r="M378">
        <v>10.1</v>
      </c>
      <c r="N378">
        <v>0.7</v>
      </c>
      <c r="O378">
        <v>3.2</v>
      </c>
      <c r="P378">
        <v>0.3</v>
      </c>
      <c r="Q378">
        <v>3.9</v>
      </c>
      <c r="R378">
        <v>8.5</v>
      </c>
      <c r="S378">
        <v>74.7</v>
      </c>
      <c r="T378">
        <v>81</v>
      </c>
      <c r="U378">
        <v>6.6</v>
      </c>
      <c r="V378">
        <v>9.6</v>
      </c>
      <c r="W378">
        <v>90.9</v>
      </c>
      <c r="X378">
        <v>27.4</v>
      </c>
      <c r="Y378">
        <v>30257</v>
      </c>
      <c r="Z378">
        <v>22.9</v>
      </c>
      <c r="AA378">
        <v>95055</v>
      </c>
      <c r="AB378">
        <v>66.099999999999994</v>
      </c>
      <c r="AC378">
        <v>26</v>
      </c>
      <c r="AD378">
        <v>182100</v>
      </c>
      <c r="AE378">
        <v>73253</v>
      </c>
      <c r="AF378">
        <v>2.4700000000000002</v>
      </c>
      <c r="AG378">
        <v>28600</v>
      </c>
      <c r="AH378">
        <v>54684</v>
      </c>
      <c r="AI378">
        <v>13.4</v>
      </c>
      <c r="AJ378">
        <v>5031</v>
      </c>
      <c r="AK378">
        <v>58285</v>
      </c>
      <c r="AL378">
        <v>-0.8</v>
      </c>
      <c r="AM378">
        <v>14078</v>
      </c>
      <c r="AN378">
        <v>18467</v>
      </c>
      <c r="AO378">
        <v>0</v>
      </c>
      <c r="AP378">
        <v>0.4</v>
      </c>
      <c r="AQ378">
        <v>4.2</v>
      </c>
      <c r="AR378">
        <v>0</v>
      </c>
      <c r="AS378">
        <v>4.0999999999999996</v>
      </c>
      <c r="AT378">
        <v>27.8</v>
      </c>
      <c r="AU378">
        <v>656730</v>
      </c>
      <c r="AV378">
        <v>236877</v>
      </c>
      <c r="AW378">
        <v>3031043</v>
      </c>
      <c r="AX378">
        <v>16754</v>
      </c>
      <c r="AY378">
        <v>491894</v>
      </c>
      <c r="AZ378">
        <v>590</v>
      </c>
      <c r="BA378">
        <v>930.25</v>
      </c>
      <c r="BB378">
        <v>194.4</v>
      </c>
    </row>
    <row r="379" spans="1:54" x14ac:dyDescent="0.3">
      <c r="A379">
        <v>12093</v>
      </c>
      <c r="B379" t="s">
        <v>1216</v>
      </c>
      <c r="C379" t="s">
        <v>1068</v>
      </c>
      <c r="D379">
        <v>39149</v>
      </c>
      <c r="E379">
        <v>39996</v>
      </c>
      <c r="F379">
        <v>-2.1</v>
      </c>
      <c r="G379">
        <v>39996</v>
      </c>
      <c r="H379">
        <v>6.2</v>
      </c>
      <c r="I379">
        <v>22.7</v>
      </c>
      <c r="J379">
        <v>17.899999999999999</v>
      </c>
      <c r="K379">
        <v>46.2</v>
      </c>
      <c r="L379">
        <v>87.4</v>
      </c>
      <c r="M379">
        <v>8.8000000000000007</v>
      </c>
      <c r="N379">
        <v>1.4</v>
      </c>
      <c r="O379">
        <v>1</v>
      </c>
      <c r="P379">
        <v>0.1</v>
      </c>
      <c r="Q379">
        <v>1.3</v>
      </c>
      <c r="R379">
        <v>25.3</v>
      </c>
      <c r="S379">
        <v>63.6</v>
      </c>
      <c r="T379">
        <v>88.7</v>
      </c>
      <c r="U379">
        <v>12.1</v>
      </c>
      <c r="V379">
        <v>24.3</v>
      </c>
      <c r="W379">
        <v>67.8</v>
      </c>
      <c r="X379">
        <v>10.199999999999999</v>
      </c>
      <c r="Y379">
        <v>3063</v>
      </c>
      <c r="Z379">
        <v>25.3</v>
      </c>
      <c r="AA379">
        <v>18223</v>
      </c>
      <c r="AB379">
        <v>73.900000000000006</v>
      </c>
      <c r="AC379">
        <v>5.3</v>
      </c>
      <c r="AD379">
        <v>105300</v>
      </c>
      <c r="AE379">
        <v>12999</v>
      </c>
      <c r="AF379">
        <v>2.86</v>
      </c>
      <c r="AG379">
        <v>17787</v>
      </c>
      <c r="AH379">
        <v>34570</v>
      </c>
      <c r="AI379">
        <v>26.9</v>
      </c>
      <c r="AJ379">
        <v>738</v>
      </c>
      <c r="AK379">
        <v>6486</v>
      </c>
      <c r="AL379">
        <v>-1.7</v>
      </c>
      <c r="AM379">
        <v>2078</v>
      </c>
      <c r="AN379">
        <v>2828</v>
      </c>
      <c r="AO379">
        <v>0</v>
      </c>
      <c r="AP379">
        <v>0.9</v>
      </c>
      <c r="AQ379">
        <v>0</v>
      </c>
      <c r="AR379">
        <v>0</v>
      </c>
      <c r="AS379">
        <v>0</v>
      </c>
      <c r="AT379">
        <v>0</v>
      </c>
      <c r="AU379">
        <v>0</v>
      </c>
      <c r="AV379">
        <v>85257</v>
      </c>
      <c r="AW379">
        <v>430587</v>
      </c>
      <c r="AX379">
        <v>10758</v>
      </c>
      <c r="AY379">
        <v>46949</v>
      </c>
      <c r="AZ379">
        <v>17</v>
      </c>
      <c r="BA379">
        <v>768.91</v>
      </c>
      <c r="BB379">
        <v>52</v>
      </c>
    </row>
    <row r="380" spans="1:54" x14ac:dyDescent="0.3">
      <c r="A380">
        <v>12095</v>
      </c>
      <c r="B380" t="s">
        <v>159</v>
      </c>
      <c r="C380" t="s">
        <v>1068</v>
      </c>
      <c r="D380">
        <v>1253001</v>
      </c>
      <c r="E380">
        <v>1145954</v>
      </c>
      <c r="F380">
        <v>9.3000000000000007</v>
      </c>
      <c r="G380">
        <v>1145956</v>
      </c>
      <c r="H380">
        <v>6.2</v>
      </c>
      <c r="I380">
        <v>22.7</v>
      </c>
      <c r="J380">
        <v>10.8</v>
      </c>
      <c r="K380">
        <v>50.9</v>
      </c>
      <c r="L380">
        <v>69</v>
      </c>
      <c r="M380">
        <v>22.2</v>
      </c>
      <c r="N380">
        <v>0.6</v>
      </c>
      <c r="O380">
        <v>5.6</v>
      </c>
      <c r="P380">
        <v>0.2</v>
      </c>
      <c r="Q380">
        <v>2.5</v>
      </c>
      <c r="R380">
        <v>29.2</v>
      </c>
      <c r="S380">
        <v>43.3</v>
      </c>
      <c r="T380">
        <v>79.5</v>
      </c>
      <c r="U380">
        <v>19</v>
      </c>
      <c r="V380">
        <v>33.5</v>
      </c>
      <c r="W380">
        <v>87.2</v>
      </c>
      <c r="X380">
        <v>30.1</v>
      </c>
      <c r="Y380">
        <v>66314</v>
      </c>
      <c r="Z380">
        <v>26.3</v>
      </c>
      <c r="AA380">
        <v>508051</v>
      </c>
      <c r="AB380">
        <v>57.4</v>
      </c>
      <c r="AC380">
        <v>33</v>
      </c>
      <c r="AD380">
        <v>167800</v>
      </c>
      <c r="AE380">
        <v>415790</v>
      </c>
      <c r="AF380">
        <v>2.76</v>
      </c>
      <c r="AG380">
        <v>24877</v>
      </c>
      <c r="AH380">
        <v>47581</v>
      </c>
      <c r="AI380">
        <v>17</v>
      </c>
      <c r="AJ380">
        <v>33317</v>
      </c>
      <c r="AK380">
        <v>640229</v>
      </c>
      <c r="AL380">
        <v>3</v>
      </c>
      <c r="AM380">
        <v>110458</v>
      </c>
      <c r="AN380">
        <v>113155</v>
      </c>
      <c r="AO380">
        <v>10.9</v>
      </c>
      <c r="AP380">
        <v>0</v>
      </c>
      <c r="AQ380">
        <v>6.1</v>
      </c>
      <c r="AR380">
        <v>0.1</v>
      </c>
      <c r="AS380">
        <v>20.9</v>
      </c>
      <c r="AT380">
        <v>29.9</v>
      </c>
      <c r="AU380">
        <v>10921814</v>
      </c>
      <c r="AV380">
        <v>17080688</v>
      </c>
      <c r="AW380">
        <v>19195634</v>
      </c>
      <c r="AX380">
        <v>18005</v>
      </c>
      <c r="AY380">
        <v>6645089</v>
      </c>
      <c r="AZ380">
        <v>9246</v>
      </c>
      <c r="BA380">
        <v>903.43</v>
      </c>
      <c r="BB380">
        <v>1268.5</v>
      </c>
    </row>
    <row r="381" spans="1:54" x14ac:dyDescent="0.3">
      <c r="A381">
        <v>12097</v>
      </c>
      <c r="B381" t="s">
        <v>265</v>
      </c>
      <c r="C381" t="s">
        <v>1068</v>
      </c>
      <c r="D381">
        <v>310211</v>
      </c>
      <c r="E381">
        <v>268687</v>
      </c>
      <c r="F381">
        <v>15.5</v>
      </c>
      <c r="G381">
        <v>268685</v>
      </c>
      <c r="H381">
        <v>6.4</v>
      </c>
      <c r="I381">
        <v>25.1</v>
      </c>
      <c r="J381">
        <v>12.7</v>
      </c>
      <c r="K381">
        <v>51</v>
      </c>
      <c r="L381">
        <v>80</v>
      </c>
      <c r="M381">
        <v>13.4</v>
      </c>
      <c r="N381">
        <v>0.8</v>
      </c>
      <c r="O381">
        <v>3</v>
      </c>
      <c r="P381">
        <v>0.2</v>
      </c>
      <c r="Q381">
        <v>2.6</v>
      </c>
      <c r="R381">
        <v>49.7</v>
      </c>
      <c r="S381">
        <v>36.1</v>
      </c>
      <c r="T381">
        <v>85.4</v>
      </c>
      <c r="U381">
        <v>19.899999999999999</v>
      </c>
      <c r="V381">
        <v>47.8</v>
      </c>
      <c r="W381">
        <v>83.8</v>
      </c>
      <c r="X381">
        <v>17.600000000000001</v>
      </c>
      <c r="Y381">
        <v>16395</v>
      </c>
      <c r="Z381">
        <v>30.6</v>
      </c>
      <c r="AA381">
        <v>133981</v>
      </c>
      <c r="AB381">
        <v>63.1</v>
      </c>
      <c r="AC381">
        <v>26.8</v>
      </c>
      <c r="AD381">
        <v>129900</v>
      </c>
      <c r="AE381">
        <v>90413</v>
      </c>
      <c r="AF381">
        <v>3.07</v>
      </c>
      <c r="AG381">
        <v>19007</v>
      </c>
      <c r="AH381">
        <v>43891</v>
      </c>
      <c r="AI381">
        <v>17.899999999999999</v>
      </c>
      <c r="AJ381">
        <v>5090</v>
      </c>
      <c r="AK381">
        <v>65594</v>
      </c>
      <c r="AL381">
        <v>3.8</v>
      </c>
      <c r="AM381">
        <v>25694</v>
      </c>
      <c r="AN381">
        <v>24646</v>
      </c>
      <c r="AO381">
        <v>0</v>
      </c>
      <c r="AP381">
        <v>0.6</v>
      </c>
      <c r="AQ381">
        <v>5.4</v>
      </c>
      <c r="AR381">
        <v>0</v>
      </c>
      <c r="AS381">
        <v>37.6</v>
      </c>
      <c r="AT381">
        <v>29</v>
      </c>
      <c r="AU381">
        <v>644949</v>
      </c>
      <c r="AV381">
        <v>3044187</v>
      </c>
      <c r="AW381">
        <v>2868737</v>
      </c>
      <c r="AX381">
        <v>11107</v>
      </c>
      <c r="AY381">
        <v>890451</v>
      </c>
      <c r="AZ381">
        <v>3414</v>
      </c>
      <c r="BA381">
        <v>1327.45</v>
      </c>
      <c r="BB381">
        <v>202.4</v>
      </c>
    </row>
    <row r="382" spans="1:54" x14ac:dyDescent="0.3">
      <c r="A382">
        <v>12099</v>
      </c>
      <c r="B382" t="s">
        <v>1217</v>
      </c>
      <c r="C382" t="s">
        <v>1068</v>
      </c>
      <c r="D382">
        <v>1397710</v>
      </c>
      <c r="E382">
        <v>1320134</v>
      </c>
      <c r="F382">
        <v>5.9</v>
      </c>
      <c r="G382">
        <v>1320134</v>
      </c>
      <c r="H382">
        <v>5.0999999999999996</v>
      </c>
      <c r="I382">
        <v>19.5</v>
      </c>
      <c r="J382">
        <v>22.7</v>
      </c>
      <c r="K382">
        <v>51.6</v>
      </c>
      <c r="L382">
        <v>76.099999999999994</v>
      </c>
      <c r="M382">
        <v>18.8</v>
      </c>
      <c r="N382">
        <v>0.6</v>
      </c>
      <c r="O382">
        <v>2.7</v>
      </c>
      <c r="P382">
        <v>0.1</v>
      </c>
      <c r="Q382">
        <v>1.7</v>
      </c>
      <c r="R382">
        <v>20.7</v>
      </c>
      <c r="S382">
        <v>57.3</v>
      </c>
      <c r="T382">
        <v>85</v>
      </c>
      <c r="U382">
        <v>22.6</v>
      </c>
      <c r="V382">
        <v>28.4</v>
      </c>
      <c r="W382">
        <v>87.5</v>
      </c>
      <c r="X382">
        <v>32.4</v>
      </c>
      <c r="Y382">
        <v>99057</v>
      </c>
      <c r="Z382">
        <v>24.5</v>
      </c>
      <c r="AA382">
        <v>674844</v>
      </c>
      <c r="AB382">
        <v>71.2</v>
      </c>
      <c r="AC382">
        <v>40.6</v>
      </c>
      <c r="AD382">
        <v>199700</v>
      </c>
      <c r="AE382">
        <v>526007</v>
      </c>
      <c r="AF382">
        <v>2.5099999999999998</v>
      </c>
      <c r="AG382">
        <v>32858</v>
      </c>
      <c r="AH382">
        <v>52432</v>
      </c>
      <c r="AI382">
        <v>14.5</v>
      </c>
      <c r="AJ382">
        <v>44234</v>
      </c>
      <c r="AK382">
        <v>466399</v>
      </c>
      <c r="AL382">
        <v>3.7</v>
      </c>
      <c r="AM382">
        <v>151331</v>
      </c>
      <c r="AN382">
        <v>163433</v>
      </c>
      <c r="AO382">
        <v>8.9</v>
      </c>
      <c r="AP382">
        <v>0.5</v>
      </c>
      <c r="AQ382">
        <v>3.1</v>
      </c>
      <c r="AR382">
        <v>0</v>
      </c>
      <c r="AS382">
        <v>14.4</v>
      </c>
      <c r="AT382">
        <v>27.8</v>
      </c>
      <c r="AU382">
        <v>4240652</v>
      </c>
      <c r="AV382">
        <v>12017516</v>
      </c>
      <c r="AW382">
        <v>19321650</v>
      </c>
      <c r="AX382">
        <v>15278</v>
      </c>
      <c r="AY382">
        <v>3088613</v>
      </c>
      <c r="AZ382">
        <v>5066</v>
      </c>
      <c r="BA382">
        <v>1969.76</v>
      </c>
      <c r="BB382">
        <v>670.2</v>
      </c>
    </row>
    <row r="383" spans="1:54" x14ac:dyDescent="0.3">
      <c r="A383">
        <v>12101</v>
      </c>
      <c r="B383" t="s">
        <v>1218</v>
      </c>
      <c r="C383" t="s">
        <v>1068</v>
      </c>
      <c r="D383">
        <v>485331</v>
      </c>
      <c r="E383">
        <v>464701</v>
      </c>
      <c r="F383">
        <v>4.4000000000000004</v>
      </c>
      <c r="G383">
        <v>464697</v>
      </c>
      <c r="H383">
        <v>5</v>
      </c>
      <c r="I383">
        <v>20.5</v>
      </c>
      <c r="J383">
        <v>22.5</v>
      </c>
      <c r="K383">
        <v>51.4</v>
      </c>
      <c r="L383">
        <v>89.4</v>
      </c>
      <c r="M383">
        <v>5.6</v>
      </c>
      <c r="N383">
        <v>0.4</v>
      </c>
      <c r="O383">
        <v>2.4</v>
      </c>
      <c r="P383">
        <v>0.1</v>
      </c>
      <c r="Q383">
        <v>2</v>
      </c>
      <c r="R383">
        <v>13.4</v>
      </c>
      <c r="S383">
        <v>77.400000000000006</v>
      </c>
      <c r="T383">
        <v>87</v>
      </c>
      <c r="U383">
        <v>9</v>
      </c>
      <c r="V383">
        <v>13.9</v>
      </c>
      <c r="W383">
        <v>87.2</v>
      </c>
      <c r="X383">
        <v>20.399999999999999</v>
      </c>
      <c r="Y383">
        <v>50239</v>
      </c>
      <c r="Z383">
        <v>30</v>
      </c>
      <c r="AA383">
        <v>232348</v>
      </c>
      <c r="AB383">
        <v>76.5</v>
      </c>
      <c r="AC383">
        <v>12.1</v>
      </c>
      <c r="AD383">
        <v>120000</v>
      </c>
      <c r="AE383">
        <v>182707</v>
      </c>
      <c r="AF383">
        <v>2.5299999999999998</v>
      </c>
      <c r="AG383">
        <v>23736</v>
      </c>
      <c r="AH383">
        <v>43888</v>
      </c>
      <c r="AI383">
        <v>13.9</v>
      </c>
      <c r="AJ383">
        <v>8784</v>
      </c>
      <c r="AK383">
        <v>84928</v>
      </c>
      <c r="AL383">
        <v>3.5</v>
      </c>
      <c r="AM383">
        <v>31285</v>
      </c>
      <c r="AN383">
        <v>38812</v>
      </c>
      <c r="AO383">
        <v>0</v>
      </c>
      <c r="AP383">
        <v>1</v>
      </c>
      <c r="AQ383">
        <v>3.3</v>
      </c>
      <c r="AR383">
        <v>0</v>
      </c>
      <c r="AS383">
        <v>9.1</v>
      </c>
      <c r="AT383">
        <v>28.3</v>
      </c>
      <c r="AU383">
        <v>745172</v>
      </c>
      <c r="AV383">
        <v>807398</v>
      </c>
      <c r="AW383">
        <v>4746208</v>
      </c>
      <c r="AX383">
        <v>10328</v>
      </c>
      <c r="AY383">
        <v>432390</v>
      </c>
      <c r="AZ383">
        <v>2785</v>
      </c>
      <c r="BA383">
        <v>746.89</v>
      </c>
      <c r="BB383">
        <v>622.20000000000005</v>
      </c>
    </row>
    <row r="384" spans="1:54" x14ac:dyDescent="0.3">
      <c r="A384">
        <v>12103</v>
      </c>
      <c r="B384" t="s">
        <v>1219</v>
      </c>
      <c r="C384" t="s">
        <v>1068</v>
      </c>
      <c r="D384">
        <v>938098</v>
      </c>
      <c r="E384">
        <v>916812</v>
      </c>
      <c r="F384">
        <v>2.2999999999999998</v>
      </c>
      <c r="G384">
        <v>916542</v>
      </c>
      <c r="H384">
        <v>4.5</v>
      </c>
      <c r="I384">
        <v>17.100000000000001</v>
      </c>
      <c r="J384">
        <v>23</v>
      </c>
      <c r="K384">
        <v>52.1</v>
      </c>
      <c r="L384">
        <v>83.1</v>
      </c>
      <c r="M384">
        <v>10.9</v>
      </c>
      <c r="N384">
        <v>0.4</v>
      </c>
      <c r="O384">
        <v>3.4</v>
      </c>
      <c r="P384">
        <v>0.1</v>
      </c>
      <c r="Q384">
        <v>2</v>
      </c>
      <c r="R384">
        <v>8.8000000000000007</v>
      </c>
      <c r="S384">
        <v>75.400000000000006</v>
      </c>
      <c r="T384">
        <v>84.3</v>
      </c>
      <c r="U384">
        <v>11.4</v>
      </c>
      <c r="V384">
        <v>13.2</v>
      </c>
      <c r="W384">
        <v>88.9</v>
      </c>
      <c r="X384">
        <v>27.5</v>
      </c>
      <c r="Y384">
        <v>94997</v>
      </c>
      <c r="Z384">
        <v>23.4</v>
      </c>
      <c r="AA384">
        <v>504674</v>
      </c>
      <c r="AB384">
        <v>67</v>
      </c>
      <c r="AC384">
        <v>36.9</v>
      </c>
      <c r="AD384">
        <v>151500</v>
      </c>
      <c r="AE384">
        <v>401708</v>
      </c>
      <c r="AF384">
        <v>2.2400000000000002</v>
      </c>
      <c r="AG384">
        <v>29262</v>
      </c>
      <c r="AH384">
        <v>45535</v>
      </c>
      <c r="AI384">
        <v>14.1</v>
      </c>
      <c r="AJ384">
        <v>26751</v>
      </c>
      <c r="AK384">
        <v>365099</v>
      </c>
      <c r="AL384">
        <v>4.7</v>
      </c>
      <c r="AM384">
        <v>76324</v>
      </c>
      <c r="AN384">
        <v>98528</v>
      </c>
      <c r="AO384">
        <v>4.5999999999999996</v>
      </c>
      <c r="AP384">
        <v>0.3</v>
      </c>
      <c r="AQ384">
        <v>3.8</v>
      </c>
      <c r="AR384">
        <v>0</v>
      </c>
      <c r="AS384">
        <v>5</v>
      </c>
      <c r="AT384">
        <v>29.4</v>
      </c>
      <c r="AU384">
        <v>8062020</v>
      </c>
      <c r="AV384">
        <v>12378394</v>
      </c>
      <c r="AW384">
        <v>14826852</v>
      </c>
      <c r="AX384">
        <v>16244</v>
      </c>
      <c r="AY384">
        <v>1925067</v>
      </c>
      <c r="AZ384">
        <v>1733</v>
      </c>
      <c r="BA384">
        <v>273.8</v>
      </c>
      <c r="BB384">
        <v>3347.5</v>
      </c>
    </row>
    <row r="385" spans="1:54" x14ac:dyDescent="0.3">
      <c r="A385">
        <v>12105</v>
      </c>
      <c r="B385" t="s">
        <v>90</v>
      </c>
      <c r="C385" t="s">
        <v>1068</v>
      </c>
      <c r="D385">
        <v>634638</v>
      </c>
      <c r="E385">
        <v>602095</v>
      </c>
      <c r="F385">
        <v>5.4</v>
      </c>
      <c r="G385">
        <v>602095</v>
      </c>
      <c r="H385">
        <v>5.9</v>
      </c>
      <c r="I385">
        <v>22.8</v>
      </c>
      <c r="J385">
        <v>19.5</v>
      </c>
      <c r="K385">
        <v>51</v>
      </c>
      <c r="L385">
        <v>79.7</v>
      </c>
      <c r="M385">
        <v>15.7</v>
      </c>
      <c r="N385">
        <v>0.6</v>
      </c>
      <c r="O385">
        <v>1.9</v>
      </c>
      <c r="P385">
        <v>0.1</v>
      </c>
      <c r="Q385">
        <v>2</v>
      </c>
      <c r="R385">
        <v>19.600000000000001</v>
      </c>
      <c r="S385">
        <v>62.1</v>
      </c>
      <c r="T385">
        <v>83.7</v>
      </c>
      <c r="U385">
        <v>10.199999999999999</v>
      </c>
      <c r="V385">
        <v>19.2</v>
      </c>
      <c r="W385">
        <v>82.4</v>
      </c>
      <c r="X385">
        <v>18.100000000000001</v>
      </c>
      <c r="Y385">
        <v>51949</v>
      </c>
      <c r="Z385">
        <v>25.8</v>
      </c>
      <c r="AA385">
        <v>282730</v>
      </c>
      <c r="AB385">
        <v>70.5</v>
      </c>
      <c r="AC385">
        <v>14.3</v>
      </c>
      <c r="AD385">
        <v>111400</v>
      </c>
      <c r="AE385">
        <v>219540</v>
      </c>
      <c r="AF385">
        <v>2.71</v>
      </c>
      <c r="AG385">
        <v>21285</v>
      </c>
      <c r="AH385">
        <v>43113</v>
      </c>
      <c r="AI385">
        <v>18.2</v>
      </c>
      <c r="AJ385">
        <v>10922</v>
      </c>
      <c r="AK385">
        <v>166924</v>
      </c>
      <c r="AL385">
        <v>1.1000000000000001</v>
      </c>
      <c r="AM385">
        <v>38465</v>
      </c>
      <c r="AN385">
        <v>45012</v>
      </c>
      <c r="AO385">
        <v>7.1</v>
      </c>
      <c r="AP385">
        <v>0</v>
      </c>
      <c r="AQ385">
        <v>3.3</v>
      </c>
      <c r="AR385">
        <v>0</v>
      </c>
      <c r="AS385">
        <v>12.8</v>
      </c>
      <c r="AT385">
        <v>25.4</v>
      </c>
      <c r="AU385">
        <v>7178034</v>
      </c>
      <c r="AV385">
        <v>13241719</v>
      </c>
      <c r="AW385">
        <v>6420144</v>
      </c>
      <c r="AX385">
        <v>11195</v>
      </c>
      <c r="AY385">
        <v>699617</v>
      </c>
      <c r="AZ385">
        <v>2559</v>
      </c>
      <c r="BA385">
        <v>1797.84</v>
      </c>
      <c r="BB385">
        <v>334.9</v>
      </c>
    </row>
    <row r="386" spans="1:54" x14ac:dyDescent="0.3">
      <c r="A386">
        <v>12107</v>
      </c>
      <c r="B386" t="s">
        <v>591</v>
      </c>
      <c r="C386" t="s">
        <v>1068</v>
      </c>
      <c r="D386">
        <v>72143</v>
      </c>
      <c r="E386">
        <v>74364</v>
      </c>
      <c r="F386">
        <v>-3</v>
      </c>
      <c r="G386">
        <v>74364</v>
      </c>
      <c r="H386">
        <v>5.7</v>
      </c>
      <c r="I386">
        <v>21.6</v>
      </c>
      <c r="J386">
        <v>21.1</v>
      </c>
      <c r="K386">
        <v>50.7</v>
      </c>
      <c r="L386">
        <v>80.3</v>
      </c>
      <c r="M386">
        <v>16.600000000000001</v>
      </c>
      <c r="N386">
        <v>0.6</v>
      </c>
      <c r="O386">
        <v>0.7</v>
      </c>
      <c r="P386">
        <v>0.1</v>
      </c>
      <c r="Q386">
        <v>1.7</v>
      </c>
      <c r="R386">
        <v>9.6</v>
      </c>
      <c r="S386">
        <v>71.7</v>
      </c>
      <c r="T386">
        <v>88.2</v>
      </c>
      <c r="U386">
        <v>4.8</v>
      </c>
      <c r="V386">
        <v>8.9</v>
      </c>
      <c r="W386">
        <v>77.5</v>
      </c>
      <c r="X386">
        <v>11.4</v>
      </c>
      <c r="Y386">
        <v>8293</v>
      </c>
      <c r="Z386">
        <v>28.1</v>
      </c>
      <c r="AA386">
        <v>36662</v>
      </c>
      <c r="AB386">
        <v>76.3</v>
      </c>
      <c r="AC386">
        <v>7</v>
      </c>
      <c r="AD386">
        <v>89600</v>
      </c>
      <c r="AE386">
        <v>28047</v>
      </c>
      <c r="AF386">
        <v>2.57</v>
      </c>
      <c r="AG386">
        <v>18377</v>
      </c>
      <c r="AH386">
        <v>32497</v>
      </c>
      <c r="AI386">
        <v>26.4</v>
      </c>
      <c r="AJ386">
        <v>1232</v>
      </c>
      <c r="AK386">
        <v>11917</v>
      </c>
      <c r="AL386">
        <v>0.7</v>
      </c>
      <c r="AM386">
        <v>3853</v>
      </c>
      <c r="AN386">
        <v>5259</v>
      </c>
      <c r="AO386">
        <v>8.5</v>
      </c>
      <c r="AP386">
        <v>0</v>
      </c>
      <c r="AQ386">
        <v>0</v>
      </c>
      <c r="AR386">
        <v>0</v>
      </c>
      <c r="AS386">
        <v>0</v>
      </c>
      <c r="AT386">
        <v>0</v>
      </c>
      <c r="AU386">
        <v>982580</v>
      </c>
      <c r="AV386">
        <v>0</v>
      </c>
      <c r="AW386">
        <v>671648</v>
      </c>
      <c r="AX386">
        <v>9108</v>
      </c>
      <c r="AY386">
        <v>48880</v>
      </c>
      <c r="AZ386">
        <v>29</v>
      </c>
      <c r="BA386">
        <v>727.62</v>
      </c>
      <c r="BB386">
        <v>102.2</v>
      </c>
    </row>
    <row r="387" spans="1:54" x14ac:dyDescent="0.3">
      <c r="A387">
        <v>12109</v>
      </c>
      <c r="B387" t="s">
        <v>1220</v>
      </c>
      <c r="C387" t="s">
        <v>1068</v>
      </c>
      <c r="D387">
        <v>217919</v>
      </c>
      <c r="E387">
        <v>190039</v>
      </c>
      <c r="F387">
        <v>14.7</v>
      </c>
      <c r="G387">
        <v>190039</v>
      </c>
      <c r="H387">
        <v>4.8</v>
      </c>
      <c r="I387">
        <v>22</v>
      </c>
      <c r="J387">
        <v>18.2</v>
      </c>
      <c r="K387">
        <v>51.3</v>
      </c>
      <c r="L387">
        <v>89.5</v>
      </c>
      <c r="M387">
        <v>5.7</v>
      </c>
      <c r="N387">
        <v>0.3</v>
      </c>
      <c r="O387">
        <v>2.6</v>
      </c>
      <c r="P387">
        <v>0.1</v>
      </c>
      <c r="Q387">
        <v>1.8</v>
      </c>
      <c r="R387">
        <v>6.1</v>
      </c>
      <c r="S387">
        <v>84</v>
      </c>
      <c r="T387">
        <v>83.3</v>
      </c>
      <c r="U387">
        <v>6.4</v>
      </c>
      <c r="V387">
        <v>8.1</v>
      </c>
      <c r="W387">
        <v>93.2</v>
      </c>
      <c r="X387">
        <v>41.4</v>
      </c>
      <c r="Y387">
        <v>19172</v>
      </c>
      <c r="Z387">
        <v>25.7</v>
      </c>
      <c r="AA387">
        <v>96900</v>
      </c>
      <c r="AB387">
        <v>77</v>
      </c>
      <c r="AC387">
        <v>19.100000000000001</v>
      </c>
      <c r="AD387">
        <v>242900</v>
      </c>
      <c r="AE387">
        <v>75558</v>
      </c>
      <c r="AF387">
        <v>2.57</v>
      </c>
      <c r="AG387">
        <v>36836</v>
      </c>
      <c r="AH387">
        <v>64876</v>
      </c>
      <c r="AI387">
        <v>9.6</v>
      </c>
      <c r="AJ387">
        <v>5305</v>
      </c>
      <c r="AK387">
        <v>49016</v>
      </c>
      <c r="AL387">
        <v>6.1</v>
      </c>
      <c r="AM387">
        <v>18006</v>
      </c>
      <c r="AN387">
        <v>19871</v>
      </c>
      <c r="AO387">
        <v>2.2999999999999998</v>
      </c>
      <c r="AP387">
        <v>0.5</v>
      </c>
      <c r="AQ387">
        <v>2.7</v>
      </c>
      <c r="AR387">
        <v>0</v>
      </c>
      <c r="AS387">
        <v>4.9000000000000004</v>
      </c>
      <c r="AT387">
        <v>26.1</v>
      </c>
      <c r="AU387">
        <v>533263</v>
      </c>
      <c r="AV387">
        <v>871130</v>
      </c>
      <c r="AW387">
        <v>2039710</v>
      </c>
      <c r="AX387">
        <v>11601</v>
      </c>
      <c r="AY387">
        <v>507634</v>
      </c>
      <c r="AZ387">
        <v>2786</v>
      </c>
      <c r="BA387">
        <v>600.66</v>
      </c>
      <c r="BB387">
        <v>316.39999999999998</v>
      </c>
    </row>
    <row r="388" spans="1:54" x14ac:dyDescent="0.3">
      <c r="A388">
        <v>12111</v>
      </c>
      <c r="B388" t="s">
        <v>1221</v>
      </c>
      <c r="C388" t="s">
        <v>1068</v>
      </c>
      <c r="D388">
        <v>291028</v>
      </c>
      <c r="E388">
        <v>277257</v>
      </c>
      <c r="F388">
        <v>5</v>
      </c>
      <c r="G388">
        <v>277789</v>
      </c>
      <c r="H388">
        <v>5.2</v>
      </c>
      <c r="I388">
        <v>20.8</v>
      </c>
      <c r="J388">
        <v>22.6</v>
      </c>
      <c r="K388">
        <v>51.2</v>
      </c>
      <c r="L388">
        <v>75.099999999999994</v>
      </c>
      <c r="M388">
        <v>20.2</v>
      </c>
      <c r="N388">
        <v>0.6</v>
      </c>
      <c r="O388">
        <v>1.9</v>
      </c>
      <c r="P388">
        <v>0.1</v>
      </c>
      <c r="Q388">
        <v>2.1</v>
      </c>
      <c r="R388">
        <v>17.600000000000001</v>
      </c>
      <c r="S388">
        <v>59.5</v>
      </c>
      <c r="T388">
        <v>83.5</v>
      </c>
      <c r="U388">
        <v>14.9</v>
      </c>
      <c r="V388">
        <v>20.5</v>
      </c>
      <c r="W388">
        <v>85.2</v>
      </c>
      <c r="X388">
        <v>19.5</v>
      </c>
      <c r="Y388">
        <v>26490</v>
      </c>
      <c r="Z388">
        <v>28.3</v>
      </c>
      <c r="AA388">
        <v>137339</v>
      </c>
      <c r="AB388">
        <v>73</v>
      </c>
      <c r="AC388">
        <v>20.5</v>
      </c>
      <c r="AD388">
        <v>122900</v>
      </c>
      <c r="AE388">
        <v>106060</v>
      </c>
      <c r="AF388">
        <v>2.62</v>
      </c>
      <c r="AG388">
        <v>23285</v>
      </c>
      <c r="AH388">
        <v>43413</v>
      </c>
      <c r="AI388">
        <v>18.399999999999999</v>
      </c>
      <c r="AJ388">
        <v>5062</v>
      </c>
      <c r="AK388">
        <v>53629</v>
      </c>
      <c r="AL388">
        <v>-0.8</v>
      </c>
      <c r="AM388">
        <v>21562</v>
      </c>
      <c r="AN388">
        <v>24858</v>
      </c>
      <c r="AO388">
        <v>12.8</v>
      </c>
      <c r="AP388">
        <v>0</v>
      </c>
      <c r="AQ388">
        <v>2.4</v>
      </c>
      <c r="AR388">
        <v>0</v>
      </c>
      <c r="AS388">
        <v>13.9</v>
      </c>
      <c r="AT388">
        <v>31.7</v>
      </c>
      <c r="AU388">
        <v>916481</v>
      </c>
      <c r="AV388">
        <v>693623</v>
      </c>
      <c r="AW388">
        <v>3697675</v>
      </c>
      <c r="AX388">
        <v>14197</v>
      </c>
      <c r="AY388">
        <v>268322</v>
      </c>
      <c r="AZ388">
        <v>962</v>
      </c>
      <c r="BA388">
        <v>571.92999999999995</v>
      </c>
      <c r="BB388">
        <v>485.7</v>
      </c>
    </row>
    <row r="389" spans="1:54" x14ac:dyDescent="0.3">
      <c r="A389">
        <v>12113</v>
      </c>
      <c r="B389" t="s">
        <v>1222</v>
      </c>
      <c r="C389" t="s">
        <v>1068</v>
      </c>
      <c r="D389">
        <v>163422</v>
      </c>
      <c r="E389">
        <v>151372</v>
      </c>
      <c r="F389">
        <v>8</v>
      </c>
      <c r="G389">
        <v>151372</v>
      </c>
      <c r="H389">
        <v>5.7</v>
      </c>
      <c r="I389">
        <v>22.6</v>
      </c>
      <c r="J389">
        <v>14.5</v>
      </c>
      <c r="K389">
        <v>48.9</v>
      </c>
      <c r="L389">
        <v>87.1</v>
      </c>
      <c r="M389">
        <v>6.6</v>
      </c>
      <c r="N389">
        <v>0.9</v>
      </c>
      <c r="O389">
        <v>2.2000000000000002</v>
      </c>
      <c r="P389">
        <v>0.2</v>
      </c>
      <c r="Q389">
        <v>3.1</v>
      </c>
      <c r="R389">
        <v>5.2</v>
      </c>
      <c r="S389">
        <v>82.8</v>
      </c>
      <c r="T389">
        <v>81.3</v>
      </c>
      <c r="U389">
        <v>4.4000000000000004</v>
      </c>
      <c r="V389">
        <v>6.5</v>
      </c>
      <c r="W389">
        <v>89.4</v>
      </c>
      <c r="X389">
        <v>25.9</v>
      </c>
      <c r="Y389">
        <v>20921</v>
      </c>
      <c r="Z389">
        <v>27.1</v>
      </c>
      <c r="AA389">
        <v>67604</v>
      </c>
      <c r="AB389">
        <v>73.599999999999994</v>
      </c>
      <c r="AC389">
        <v>11.2</v>
      </c>
      <c r="AD389">
        <v>162300</v>
      </c>
      <c r="AE389">
        <v>57368</v>
      </c>
      <c r="AF389">
        <v>2.64</v>
      </c>
      <c r="AG389">
        <v>26861</v>
      </c>
      <c r="AH389">
        <v>57703</v>
      </c>
      <c r="AI389">
        <v>12.3</v>
      </c>
      <c r="AJ389">
        <v>2469</v>
      </c>
      <c r="AK389">
        <v>22056</v>
      </c>
      <c r="AL389">
        <v>0.6</v>
      </c>
      <c r="AM389">
        <v>10394</v>
      </c>
      <c r="AN389">
        <v>12874</v>
      </c>
      <c r="AO389">
        <v>2.2000000000000002</v>
      </c>
      <c r="AP389">
        <v>0</v>
      </c>
      <c r="AQ389">
        <v>0</v>
      </c>
      <c r="AR389">
        <v>0</v>
      </c>
      <c r="AS389">
        <v>2.6</v>
      </c>
      <c r="AT389">
        <v>31.5</v>
      </c>
      <c r="AU389">
        <v>74894</v>
      </c>
      <c r="AV389">
        <v>148932</v>
      </c>
      <c r="AW389">
        <v>1107974</v>
      </c>
      <c r="AX389">
        <v>7499</v>
      </c>
      <c r="AY389">
        <v>135111</v>
      </c>
      <c r="AZ389">
        <v>1127</v>
      </c>
      <c r="BA389">
        <v>1011.61</v>
      </c>
      <c r="BB389">
        <v>149.6</v>
      </c>
    </row>
    <row r="390" spans="1:54" x14ac:dyDescent="0.3">
      <c r="A390">
        <v>12115</v>
      </c>
      <c r="B390" t="s">
        <v>1223</v>
      </c>
      <c r="C390" t="s">
        <v>1068</v>
      </c>
      <c r="D390">
        <v>396962</v>
      </c>
      <c r="E390">
        <v>379437</v>
      </c>
      <c r="F390">
        <v>4.5999999999999996</v>
      </c>
      <c r="G390">
        <v>379448</v>
      </c>
      <c r="H390">
        <v>3.7</v>
      </c>
      <c r="I390">
        <v>15</v>
      </c>
      <c r="J390">
        <v>33.9</v>
      </c>
      <c r="K390">
        <v>52.2</v>
      </c>
      <c r="L390">
        <v>91.6</v>
      </c>
      <c r="M390">
        <v>5</v>
      </c>
      <c r="N390">
        <v>0.3</v>
      </c>
      <c r="O390">
        <v>1.6</v>
      </c>
      <c r="P390">
        <v>0.1</v>
      </c>
      <c r="Q390">
        <v>1.5</v>
      </c>
      <c r="R390">
        <v>8.6999999999999993</v>
      </c>
      <c r="S390">
        <v>83.7</v>
      </c>
      <c r="T390">
        <v>84.8</v>
      </c>
      <c r="U390">
        <v>12</v>
      </c>
      <c r="V390">
        <v>13</v>
      </c>
      <c r="W390">
        <v>91.9</v>
      </c>
      <c r="X390">
        <v>30.8</v>
      </c>
      <c r="Y390">
        <v>47357</v>
      </c>
      <c r="Z390">
        <v>21.9</v>
      </c>
      <c r="AA390">
        <v>230987</v>
      </c>
      <c r="AB390">
        <v>74.5</v>
      </c>
      <c r="AC390">
        <v>25</v>
      </c>
      <c r="AD390">
        <v>175000</v>
      </c>
      <c r="AE390">
        <v>170555</v>
      </c>
      <c r="AF390">
        <v>2.21</v>
      </c>
      <c r="AG390">
        <v>32313</v>
      </c>
      <c r="AH390">
        <v>49052</v>
      </c>
      <c r="AI390">
        <v>12.2</v>
      </c>
      <c r="AJ390">
        <v>12905</v>
      </c>
      <c r="AK390">
        <v>127514</v>
      </c>
      <c r="AL390">
        <v>1.7</v>
      </c>
      <c r="AM390">
        <v>38127</v>
      </c>
      <c r="AN390">
        <v>46390</v>
      </c>
      <c r="AO390">
        <v>2.1</v>
      </c>
      <c r="AP390">
        <v>0.2</v>
      </c>
      <c r="AQ390">
        <v>1.5</v>
      </c>
      <c r="AR390">
        <v>0</v>
      </c>
      <c r="AS390">
        <v>5.3</v>
      </c>
      <c r="AT390">
        <v>26.2</v>
      </c>
      <c r="AU390">
        <v>1366676</v>
      </c>
      <c r="AV390">
        <v>1560297</v>
      </c>
      <c r="AW390">
        <v>5599478</v>
      </c>
      <c r="AX390">
        <v>15181</v>
      </c>
      <c r="AY390">
        <v>844369</v>
      </c>
      <c r="AZ390">
        <v>2093</v>
      </c>
      <c r="BA390">
        <v>555.87</v>
      </c>
      <c r="BB390">
        <v>682.6</v>
      </c>
    </row>
    <row r="391" spans="1:54" x14ac:dyDescent="0.3">
      <c r="A391">
        <v>12117</v>
      </c>
      <c r="B391" t="s">
        <v>489</v>
      </c>
      <c r="C391" t="s">
        <v>1068</v>
      </c>
      <c r="D391">
        <v>442516</v>
      </c>
      <c r="E391">
        <v>422718</v>
      </c>
      <c r="F391">
        <v>4.7</v>
      </c>
      <c r="G391">
        <v>422718</v>
      </c>
      <c r="H391">
        <v>5.2</v>
      </c>
      <c r="I391">
        <v>21.4</v>
      </c>
      <c r="J391">
        <v>14.3</v>
      </c>
      <c r="K391">
        <v>51.6</v>
      </c>
      <c r="L391">
        <v>80.599999999999994</v>
      </c>
      <c r="M391">
        <v>12.2</v>
      </c>
      <c r="N391">
        <v>0.4</v>
      </c>
      <c r="O391">
        <v>4.0999999999999996</v>
      </c>
      <c r="P391">
        <v>0.1</v>
      </c>
      <c r="Q391">
        <v>2.5</v>
      </c>
      <c r="R391">
        <v>19.2</v>
      </c>
      <c r="S391">
        <v>63.6</v>
      </c>
      <c r="T391">
        <v>86.9</v>
      </c>
      <c r="U391">
        <v>11.8</v>
      </c>
      <c r="V391">
        <v>18.8</v>
      </c>
      <c r="W391">
        <v>91.8</v>
      </c>
      <c r="X391">
        <v>35</v>
      </c>
      <c r="Y391">
        <v>30528</v>
      </c>
      <c r="Z391">
        <v>26.3</v>
      </c>
      <c r="AA391">
        <v>185882</v>
      </c>
      <c r="AB391">
        <v>70.5</v>
      </c>
      <c r="AC391">
        <v>25.3</v>
      </c>
      <c r="AD391">
        <v>184300</v>
      </c>
      <c r="AE391">
        <v>147529</v>
      </c>
      <c r="AF391">
        <v>2.87</v>
      </c>
      <c r="AG391">
        <v>28675</v>
      </c>
      <c r="AH391">
        <v>58175</v>
      </c>
      <c r="AI391">
        <v>11.3</v>
      </c>
      <c r="AJ391">
        <v>12639</v>
      </c>
      <c r="AK391">
        <v>152363</v>
      </c>
      <c r="AL391">
        <v>1.6</v>
      </c>
      <c r="AM391">
        <v>38346</v>
      </c>
      <c r="AN391">
        <v>46725</v>
      </c>
      <c r="AO391">
        <v>5.4</v>
      </c>
      <c r="AP391">
        <v>0.3</v>
      </c>
      <c r="AQ391">
        <v>3.4</v>
      </c>
      <c r="AR391">
        <v>0</v>
      </c>
      <c r="AS391">
        <v>11.2</v>
      </c>
      <c r="AT391">
        <v>28.8</v>
      </c>
      <c r="AU391">
        <v>1634749</v>
      </c>
      <c r="AV391">
        <v>2852650</v>
      </c>
      <c r="AW391">
        <v>6872148</v>
      </c>
      <c r="AX391">
        <v>16831</v>
      </c>
      <c r="AY391">
        <v>764148</v>
      </c>
      <c r="AZ391">
        <v>967</v>
      </c>
      <c r="BA391">
        <v>309.22000000000003</v>
      </c>
      <c r="BB391">
        <v>1367</v>
      </c>
    </row>
    <row r="392" spans="1:54" x14ac:dyDescent="0.3">
      <c r="A392">
        <v>12119</v>
      </c>
      <c r="B392" t="s">
        <v>15</v>
      </c>
      <c r="C392" t="s">
        <v>1068</v>
      </c>
      <c r="D392">
        <v>114350</v>
      </c>
      <c r="E392">
        <v>93420</v>
      </c>
      <c r="F392">
        <v>22.4</v>
      </c>
      <c r="G392">
        <v>93420</v>
      </c>
      <c r="H392">
        <v>2</v>
      </c>
      <c r="I392">
        <v>7.4</v>
      </c>
      <c r="J392">
        <v>52.9</v>
      </c>
      <c r="K392">
        <v>49.3</v>
      </c>
      <c r="L392">
        <v>89.6</v>
      </c>
      <c r="M392">
        <v>8.3000000000000007</v>
      </c>
      <c r="N392">
        <v>0.4</v>
      </c>
      <c r="O392">
        <v>0.8</v>
      </c>
      <c r="P392">
        <v>0.1</v>
      </c>
      <c r="Q392">
        <v>0.9</v>
      </c>
      <c r="R392">
        <v>5.6</v>
      </c>
      <c r="S392">
        <v>84.6</v>
      </c>
      <c r="T392">
        <v>85.3</v>
      </c>
      <c r="U392">
        <v>5.8</v>
      </c>
      <c r="V392">
        <v>7.4</v>
      </c>
      <c r="W392">
        <v>87.8</v>
      </c>
      <c r="X392">
        <v>25.2</v>
      </c>
      <c r="Y392">
        <v>18121</v>
      </c>
      <c r="Z392">
        <v>24.6</v>
      </c>
      <c r="AA392">
        <v>64510</v>
      </c>
      <c r="AB392">
        <v>90.2</v>
      </c>
      <c r="AC392">
        <v>2.2999999999999998</v>
      </c>
      <c r="AD392">
        <v>194100</v>
      </c>
      <c r="AE392">
        <v>43507</v>
      </c>
      <c r="AF392">
        <v>2.04</v>
      </c>
      <c r="AG392">
        <v>27504</v>
      </c>
      <c r="AH392">
        <v>48493</v>
      </c>
      <c r="AI392">
        <v>12</v>
      </c>
      <c r="AJ392">
        <v>1319</v>
      </c>
      <c r="AK392">
        <v>17523</v>
      </c>
      <c r="AL392">
        <v>6.5</v>
      </c>
      <c r="AM392">
        <v>5521</v>
      </c>
      <c r="AN392">
        <v>5207</v>
      </c>
      <c r="AO392">
        <v>0</v>
      </c>
      <c r="AP392">
        <v>0</v>
      </c>
      <c r="AQ392">
        <v>0</v>
      </c>
      <c r="AR392">
        <v>0</v>
      </c>
      <c r="AS392">
        <v>4.5</v>
      </c>
      <c r="AT392">
        <v>31.4</v>
      </c>
      <c r="AU392">
        <v>367864</v>
      </c>
      <c r="AV392">
        <v>0</v>
      </c>
      <c r="AW392">
        <v>672106</v>
      </c>
      <c r="AX392">
        <v>9244</v>
      </c>
      <c r="AY392">
        <v>79933</v>
      </c>
      <c r="AZ392">
        <v>2570</v>
      </c>
      <c r="BA392">
        <v>546.92999999999995</v>
      </c>
      <c r="BB392">
        <v>170.8</v>
      </c>
    </row>
    <row r="393" spans="1:54" x14ac:dyDescent="0.3">
      <c r="A393">
        <v>12121</v>
      </c>
      <c r="B393" t="s">
        <v>1224</v>
      </c>
      <c r="C393" t="s">
        <v>1068</v>
      </c>
      <c r="D393">
        <v>44022</v>
      </c>
      <c r="E393">
        <v>41551</v>
      </c>
      <c r="F393">
        <v>5.9</v>
      </c>
      <c r="G393">
        <v>41551</v>
      </c>
      <c r="H393">
        <v>5.8</v>
      </c>
      <c r="I393">
        <v>21.4</v>
      </c>
      <c r="J393">
        <v>19.600000000000001</v>
      </c>
      <c r="K393">
        <v>47.8</v>
      </c>
      <c r="L393">
        <v>83.5</v>
      </c>
      <c r="M393">
        <v>13.6</v>
      </c>
      <c r="N393">
        <v>0.7</v>
      </c>
      <c r="O393">
        <v>0.7</v>
      </c>
      <c r="P393">
        <v>0.1</v>
      </c>
      <c r="Q393">
        <v>1.5</v>
      </c>
      <c r="R393">
        <v>9.1</v>
      </c>
      <c r="S393">
        <v>75.3</v>
      </c>
      <c r="T393">
        <v>85.2</v>
      </c>
      <c r="U393">
        <v>5.9</v>
      </c>
      <c r="V393">
        <v>8.1</v>
      </c>
      <c r="W393">
        <v>79.8</v>
      </c>
      <c r="X393">
        <v>9.8000000000000007</v>
      </c>
      <c r="Y393">
        <v>4324</v>
      </c>
      <c r="Z393">
        <v>26</v>
      </c>
      <c r="AA393">
        <v>18848</v>
      </c>
      <c r="AB393">
        <v>72.2</v>
      </c>
      <c r="AC393">
        <v>5.3</v>
      </c>
      <c r="AD393">
        <v>98400</v>
      </c>
      <c r="AE393">
        <v>15712</v>
      </c>
      <c r="AF393">
        <v>2.64</v>
      </c>
      <c r="AG393">
        <v>18431</v>
      </c>
      <c r="AH393">
        <v>35698</v>
      </c>
      <c r="AI393">
        <v>23.6</v>
      </c>
      <c r="AJ393">
        <v>671</v>
      </c>
      <c r="AK393">
        <v>7738</v>
      </c>
      <c r="AL393">
        <v>-3.4</v>
      </c>
      <c r="AM393">
        <v>2307</v>
      </c>
      <c r="AN393">
        <v>3112</v>
      </c>
      <c r="AO393">
        <v>5.2</v>
      </c>
      <c r="AP393">
        <v>0</v>
      </c>
      <c r="AQ393">
        <v>0</v>
      </c>
      <c r="AR393">
        <v>0</v>
      </c>
      <c r="AS393">
        <v>3.4</v>
      </c>
      <c r="AT393">
        <v>0</v>
      </c>
      <c r="AU393">
        <v>0</v>
      </c>
      <c r="AV393">
        <v>108657</v>
      </c>
      <c r="AW393">
        <v>353760</v>
      </c>
      <c r="AX393">
        <v>8962</v>
      </c>
      <c r="AY393">
        <v>31870</v>
      </c>
      <c r="AZ393">
        <v>41</v>
      </c>
      <c r="BA393">
        <v>688.55</v>
      </c>
      <c r="BB393">
        <v>60.3</v>
      </c>
    </row>
    <row r="394" spans="1:54" x14ac:dyDescent="0.3">
      <c r="A394">
        <v>12123</v>
      </c>
      <c r="B394" t="s">
        <v>253</v>
      </c>
      <c r="C394" t="s">
        <v>1068</v>
      </c>
      <c r="D394">
        <v>22582</v>
      </c>
      <c r="E394">
        <v>22568</v>
      </c>
      <c r="F394">
        <v>0.1</v>
      </c>
      <c r="G394">
        <v>22570</v>
      </c>
      <c r="H394">
        <v>5.3</v>
      </c>
      <c r="I394">
        <v>19</v>
      </c>
      <c r="J394">
        <v>18</v>
      </c>
      <c r="K394">
        <v>43.6</v>
      </c>
      <c r="L394">
        <v>75.8</v>
      </c>
      <c r="M394">
        <v>20.7</v>
      </c>
      <c r="N394">
        <v>0.9</v>
      </c>
      <c r="O394">
        <v>0.8</v>
      </c>
      <c r="P394">
        <v>0</v>
      </c>
      <c r="Q394">
        <v>1.7</v>
      </c>
      <c r="R394">
        <v>4</v>
      </c>
      <c r="S394">
        <v>72.3</v>
      </c>
      <c r="T394">
        <v>86.7</v>
      </c>
      <c r="U394">
        <v>2.4</v>
      </c>
      <c r="V394">
        <v>5.8</v>
      </c>
      <c r="W394">
        <v>76.5</v>
      </c>
      <c r="X394">
        <v>11.6</v>
      </c>
      <c r="Y394">
        <v>2310</v>
      </c>
      <c r="Z394">
        <v>21.1</v>
      </c>
      <c r="AA394">
        <v>10872</v>
      </c>
      <c r="AB394">
        <v>78.099999999999994</v>
      </c>
      <c r="AC394">
        <v>5.3</v>
      </c>
      <c r="AD394">
        <v>87400</v>
      </c>
      <c r="AE394">
        <v>7672</v>
      </c>
      <c r="AF394">
        <v>2.5499999999999998</v>
      </c>
      <c r="AG394">
        <v>17045</v>
      </c>
      <c r="AH394">
        <v>36356</v>
      </c>
      <c r="AI394">
        <v>16.7</v>
      </c>
      <c r="AJ394">
        <v>401</v>
      </c>
      <c r="AK394">
        <v>4447</v>
      </c>
      <c r="AL394">
        <v>-2.1</v>
      </c>
      <c r="AM394">
        <v>930</v>
      </c>
      <c r="AN394">
        <v>1475</v>
      </c>
      <c r="AO394">
        <v>0</v>
      </c>
      <c r="AP394">
        <v>0</v>
      </c>
      <c r="AQ394">
        <v>0</v>
      </c>
      <c r="AR394">
        <v>0</v>
      </c>
      <c r="AS394">
        <v>0</v>
      </c>
      <c r="AT394">
        <v>0</v>
      </c>
      <c r="AU394">
        <v>595497</v>
      </c>
      <c r="AV394">
        <v>0</v>
      </c>
      <c r="AW394">
        <v>207073</v>
      </c>
      <c r="AX394">
        <v>9886</v>
      </c>
      <c r="AY394">
        <v>19967</v>
      </c>
      <c r="AZ394">
        <v>24</v>
      </c>
      <c r="BA394">
        <v>1043.31</v>
      </c>
      <c r="BB394">
        <v>21.6</v>
      </c>
    </row>
    <row r="395" spans="1:54" x14ac:dyDescent="0.3">
      <c r="A395">
        <v>12125</v>
      </c>
      <c r="B395" t="s">
        <v>78</v>
      </c>
      <c r="C395" t="s">
        <v>1068</v>
      </c>
      <c r="D395">
        <v>15190</v>
      </c>
      <c r="E395">
        <v>15535</v>
      </c>
      <c r="F395">
        <v>-2.2000000000000002</v>
      </c>
      <c r="G395">
        <v>15535</v>
      </c>
      <c r="H395">
        <v>5.3</v>
      </c>
      <c r="I395">
        <v>19.2</v>
      </c>
      <c r="J395">
        <v>12.4</v>
      </c>
      <c r="K395">
        <v>35.4</v>
      </c>
      <c r="L395">
        <v>74.7</v>
      </c>
      <c r="M395">
        <v>22.9</v>
      </c>
      <c r="N395">
        <v>0.4</v>
      </c>
      <c r="O395">
        <v>0.4</v>
      </c>
      <c r="P395">
        <v>0</v>
      </c>
      <c r="Q395">
        <v>1.5</v>
      </c>
      <c r="R395">
        <v>5.3</v>
      </c>
      <c r="S395">
        <v>70.3</v>
      </c>
      <c r="T395">
        <v>83.9</v>
      </c>
      <c r="U395">
        <v>2.6</v>
      </c>
      <c r="V395">
        <v>4.9000000000000004</v>
      </c>
      <c r="W395">
        <v>73.900000000000006</v>
      </c>
      <c r="X395">
        <v>10</v>
      </c>
      <c r="Y395">
        <v>1931</v>
      </c>
      <c r="Z395">
        <v>22.9</v>
      </c>
      <c r="AA395">
        <v>4458</v>
      </c>
      <c r="AB395">
        <v>66.5</v>
      </c>
      <c r="AC395">
        <v>6.7</v>
      </c>
      <c r="AD395">
        <v>89200</v>
      </c>
      <c r="AE395">
        <v>3807</v>
      </c>
      <c r="AF395">
        <v>2.79</v>
      </c>
      <c r="AG395">
        <v>13590</v>
      </c>
      <c r="AH395">
        <v>42660</v>
      </c>
      <c r="AI395">
        <v>19.600000000000001</v>
      </c>
      <c r="AJ395">
        <v>135</v>
      </c>
      <c r="AK395">
        <v>1822</v>
      </c>
      <c r="AL395">
        <v>3.2</v>
      </c>
      <c r="AM395">
        <v>518</v>
      </c>
      <c r="AN395">
        <v>722</v>
      </c>
      <c r="AO395">
        <v>0</v>
      </c>
      <c r="AP395">
        <v>0</v>
      </c>
      <c r="AQ395">
        <v>0</v>
      </c>
      <c r="AR395">
        <v>0</v>
      </c>
      <c r="AS395">
        <v>0</v>
      </c>
      <c r="AT395">
        <v>37.1</v>
      </c>
      <c r="AU395">
        <v>0</v>
      </c>
      <c r="AV395">
        <v>0</v>
      </c>
      <c r="AW395">
        <v>42047</v>
      </c>
      <c r="AX395">
        <v>2855</v>
      </c>
      <c r="AY395">
        <v>10512</v>
      </c>
      <c r="AZ395">
        <v>22</v>
      </c>
      <c r="BA395">
        <v>243.56</v>
      </c>
      <c r="BB395">
        <v>63.8</v>
      </c>
    </row>
    <row r="396" spans="1:54" x14ac:dyDescent="0.3">
      <c r="A396">
        <v>12127</v>
      </c>
      <c r="B396" t="s">
        <v>1225</v>
      </c>
      <c r="C396" t="s">
        <v>1068</v>
      </c>
      <c r="D396">
        <v>507531</v>
      </c>
      <c r="E396">
        <v>494597</v>
      </c>
      <c r="F396">
        <v>2.6</v>
      </c>
      <c r="G396">
        <v>494593</v>
      </c>
      <c r="H396">
        <v>4.7</v>
      </c>
      <c r="I396">
        <v>18</v>
      </c>
      <c r="J396">
        <v>23.2</v>
      </c>
      <c r="K396">
        <v>51.2</v>
      </c>
      <c r="L396">
        <v>84.5</v>
      </c>
      <c r="M396">
        <v>11.1</v>
      </c>
      <c r="N396">
        <v>0.5</v>
      </c>
      <c r="O396">
        <v>1.9</v>
      </c>
      <c r="P396">
        <v>0.1</v>
      </c>
      <c r="Q396">
        <v>1.9</v>
      </c>
      <c r="R396">
        <v>12.2</v>
      </c>
      <c r="S396">
        <v>73.8</v>
      </c>
      <c r="T396">
        <v>85.6</v>
      </c>
      <c r="U396">
        <v>7</v>
      </c>
      <c r="V396">
        <v>12.7</v>
      </c>
      <c r="W396">
        <v>87.6</v>
      </c>
      <c r="X396">
        <v>20.8</v>
      </c>
      <c r="Y396">
        <v>54343</v>
      </c>
      <c r="Z396">
        <v>25.4</v>
      </c>
      <c r="AA396">
        <v>256093</v>
      </c>
      <c r="AB396">
        <v>72</v>
      </c>
      <c r="AC396">
        <v>21.9</v>
      </c>
      <c r="AD396">
        <v>142800</v>
      </c>
      <c r="AE396">
        <v>195907</v>
      </c>
      <c r="AF396">
        <v>2.4700000000000002</v>
      </c>
      <c r="AG396">
        <v>23973</v>
      </c>
      <c r="AH396">
        <v>42457</v>
      </c>
      <c r="AI396">
        <v>16.8</v>
      </c>
      <c r="AJ396">
        <v>11972</v>
      </c>
      <c r="AK396">
        <v>131926</v>
      </c>
      <c r="AL396">
        <v>1.9</v>
      </c>
      <c r="AM396">
        <v>37963</v>
      </c>
      <c r="AN396">
        <v>46499</v>
      </c>
      <c r="AO396">
        <v>4.0999999999999996</v>
      </c>
      <c r="AP396">
        <v>0</v>
      </c>
      <c r="AQ396">
        <v>2.7</v>
      </c>
      <c r="AR396">
        <v>0</v>
      </c>
      <c r="AS396">
        <v>6.8</v>
      </c>
      <c r="AT396">
        <v>0</v>
      </c>
      <c r="AU396">
        <v>1948646</v>
      </c>
      <c r="AV396">
        <v>2002931</v>
      </c>
      <c r="AW396">
        <v>6099931</v>
      </c>
      <c r="AX396">
        <v>12230</v>
      </c>
      <c r="AY396">
        <v>899154</v>
      </c>
      <c r="AZ396">
        <v>1373</v>
      </c>
      <c r="BA396">
        <v>1101.03</v>
      </c>
      <c r="BB396">
        <v>449.2</v>
      </c>
    </row>
    <row r="397" spans="1:54" x14ac:dyDescent="0.3">
      <c r="A397">
        <v>12129</v>
      </c>
      <c r="B397" t="s">
        <v>1226</v>
      </c>
      <c r="C397" t="s">
        <v>1068</v>
      </c>
      <c r="D397">
        <v>31432</v>
      </c>
      <c r="E397">
        <v>30783</v>
      </c>
      <c r="F397">
        <v>2.1</v>
      </c>
      <c r="G397">
        <v>30776</v>
      </c>
      <c r="H397">
        <v>5.3</v>
      </c>
      <c r="I397">
        <v>20.8</v>
      </c>
      <c r="J397">
        <v>13.2</v>
      </c>
      <c r="K397">
        <v>44.7</v>
      </c>
      <c r="L397">
        <v>81.400000000000006</v>
      </c>
      <c r="M397">
        <v>15.2</v>
      </c>
      <c r="N397">
        <v>0.7</v>
      </c>
      <c r="O397">
        <v>0.6</v>
      </c>
      <c r="P397">
        <v>0.1</v>
      </c>
      <c r="Q397">
        <v>2</v>
      </c>
      <c r="R397">
        <v>3.8</v>
      </c>
      <c r="S397">
        <v>78.2</v>
      </c>
      <c r="T397">
        <v>80.2</v>
      </c>
      <c r="U397">
        <v>2.8</v>
      </c>
      <c r="V397">
        <v>5.0999999999999996</v>
      </c>
      <c r="W397">
        <v>87.7</v>
      </c>
      <c r="X397">
        <v>17.2</v>
      </c>
      <c r="Y397">
        <v>3447</v>
      </c>
      <c r="Z397">
        <v>30.4</v>
      </c>
      <c r="AA397">
        <v>12838</v>
      </c>
      <c r="AB397">
        <v>78.7</v>
      </c>
      <c r="AC397">
        <v>4.9000000000000004</v>
      </c>
      <c r="AD397">
        <v>138300</v>
      </c>
      <c r="AE397">
        <v>10455</v>
      </c>
      <c r="AF397">
        <v>2.61</v>
      </c>
      <c r="AG397">
        <v>21797</v>
      </c>
      <c r="AH397">
        <v>52691</v>
      </c>
      <c r="AI397">
        <v>14.4</v>
      </c>
      <c r="AJ397">
        <v>413</v>
      </c>
      <c r="AK397">
        <v>3101</v>
      </c>
      <c r="AL397">
        <v>4.8</v>
      </c>
      <c r="AM397">
        <v>1981</v>
      </c>
      <c r="AN397">
        <v>2750</v>
      </c>
      <c r="AO397">
        <v>0</v>
      </c>
      <c r="AP397">
        <v>1.3</v>
      </c>
      <c r="AQ397">
        <v>0</v>
      </c>
      <c r="AR397">
        <v>0</v>
      </c>
      <c r="AS397">
        <v>0</v>
      </c>
      <c r="AT397">
        <v>0</v>
      </c>
      <c r="AU397">
        <v>0</v>
      </c>
      <c r="AV397">
        <v>7019</v>
      </c>
      <c r="AW397">
        <v>167697</v>
      </c>
      <c r="AX397">
        <v>5544</v>
      </c>
      <c r="AY397">
        <v>20092</v>
      </c>
      <c r="AZ397">
        <v>106</v>
      </c>
      <c r="BA397">
        <v>606.41999999999996</v>
      </c>
      <c r="BB397">
        <v>50.8</v>
      </c>
    </row>
    <row r="398" spans="1:54" x14ac:dyDescent="0.3">
      <c r="A398">
        <v>12131</v>
      </c>
      <c r="B398" t="s">
        <v>1227</v>
      </c>
      <c r="C398" t="s">
        <v>1068</v>
      </c>
      <c r="D398">
        <v>61530</v>
      </c>
      <c r="E398">
        <v>55043</v>
      </c>
      <c r="F398">
        <v>11.8</v>
      </c>
      <c r="G398">
        <v>55043</v>
      </c>
      <c r="H398">
        <v>5.4</v>
      </c>
      <c r="I398">
        <v>20.2</v>
      </c>
      <c r="J398">
        <v>18.7</v>
      </c>
      <c r="K398">
        <v>49.1</v>
      </c>
      <c r="L398">
        <v>89.4</v>
      </c>
      <c r="M398">
        <v>5.9</v>
      </c>
      <c r="N398">
        <v>0.9</v>
      </c>
      <c r="O398">
        <v>1.1000000000000001</v>
      </c>
      <c r="P398">
        <v>0.2</v>
      </c>
      <c r="Q398">
        <v>2.5</v>
      </c>
      <c r="R398">
        <v>6.1</v>
      </c>
      <c r="S398">
        <v>84.2</v>
      </c>
      <c r="T398">
        <v>83.5</v>
      </c>
      <c r="U398">
        <v>5</v>
      </c>
      <c r="V398">
        <v>7.5</v>
      </c>
      <c r="W398">
        <v>84.5</v>
      </c>
      <c r="X398">
        <v>24.1</v>
      </c>
      <c r="Y398">
        <v>6636</v>
      </c>
      <c r="Z398">
        <v>25.5</v>
      </c>
      <c r="AA398">
        <v>47807</v>
      </c>
      <c r="AB398">
        <v>73.3</v>
      </c>
      <c r="AC398">
        <v>27</v>
      </c>
      <c r="AD398">
        <v>159500</v>
      </c>
      <c r="AE398">
        <v>22639</v>
      </c>
      <c r="AF398">
        <v>2.41</v>
      </c>
      <c r="AG398">
        <v>25845</v>
      </c>
      <c r="AH398">
        <v>43640</v>
      </c>
      <c r="AI398">
        <v>17.899999999999999</v>
      </c>
      <c r="AJ398">
        <v>1873</v>
      </c>
      <c r="AK398">
        <v>17445</v>
      </c>
      <c r="AL398">
        <v>-2.5</v>
      </c>
      <c r="AM398">
        <v>6588</v>
      </c>
      <c r="AN398">
        <v>7065</v>
      </c>
      <c r="AO398">
        <v>0</v>
      </c>
      <c r="AP398">
        <v>0</v>
      </c>
      <c r="AQ398">
        <v>0</v>
      </c>
      <c r="AR398">
        <v>0</v>
      </c>
      <c r="AS398">
        <v>0</v>
      </c>
      <c r="AT398">
        <v>24.3</v>
      </c>
      <c r="AU398">
        <v>0</v>
      </c>
      <c r="AV398">
        <v>205148</v>
      </c>
      <c r="AW398">
        <v>705008</v>
      </c>
      <c r="AX398">
        <v>13387</v>
      </c>
      <c r="AY398">
        <v>312686</v>
      </c>
      <c r="AZ398">
        <v>1076</v>
      </c>
      <c r="BA398">
        <v>1037.6300000000001</v>
      </c>
      <c r="BB398">
        <v>53</v>
      </c>
    </row>
    <row r="399" spans="1:54" x14ac:dyDescent="0.3">
      <c r="A399">
        <v>12133</v>
      </c>
      <c r="B399" t="s">
        <v>10</v>
      </c>
      <c r="C399" t="s">
        <v>1068</v>
      </c>
      <c r="D399">
        <v>24451</v>
      </c>
      <c r="E399">
        <v>24896</v>
      </c>
      <c r="F399">
        <v>-1.8</v>
      </c>
      <c r="G399">
        <v>24896</v>
      </c>
      <c r="H399">
        <v>4.9000000000000004</v>
      </c>
      <c r="I399">
        <v>19.8</v>
      </c>
      <c r="J399">
        <v>17.3</v>
      </c>
      <c r="K399">
        <v>45.2</v>
      </c>
      <c r="L399">
        <v>80</v>
      </c>
      <c r="M399">
        <v>15.6</v>
      </c>
      <c r="N399">
        <v>1.4</v>
      </c>
      <c r="O399">
        <v>0.7</v>
      </c>
      <c r="P399">
        <v>0.1</v>
      </c>
      <c r="Q399">
        <v>2.2000000000000002</v>
      </c>
      <c r="R399">
        <v>3.5</v>
      </c>
      <c r="S399">
        <v>77.2</v>
      </c>
      <c r="T399">
        <v>86.4</v>
      </c>
      <c r="U399">
        <v>2.8</v>
      </c>
      <c r="V399">
        <v>4.5</v>
      </c>
      <c r="W399">
        <v>80.3</v>
      </c>
      <c r="X399">
        <v>11.4</v>
      </c>
      <c r="Y399">
        <v>2088</v>
      </c>
      <c r="Z399">
        <v>28.1</v>
      </c>
      <c r="AA399">
        <v>10680</v>
      </c>
      <c r="AB399">
        <v>78.599999999999994</v>
      </c>
      <c r="AC399">
        <v>3</v>
      </c>
      <c r="AD399">
        <v>85900</v>
      </c>
      <c r="AE399">
        <v>8533</v>
      </c>
      <c r="AF399">
        <v>2.63</v>
      </c>
      <c r="AG399">
        <v>17385</v>
      </c>
      <c r="AH399">
        <v>38501</v>
      </c>
      <c r="AI399">
        <v>20.100000000000001</v>
      </c>
      <c r="AJ399">
        <v>378</v>
      </c>
      <c r="AK399">
        <v>3751</v>
      </c>
      <c r="AL399">
        <v>-1.2</v>
      </c>
      <c r="AM399">
        <v>1400</v>
      </c>
      <c r="AN399">
        <v>1273</v>
      </c>
      <c r="AO399">
        <v>0</v>
      </c>
      <c r="AP399">
        <v>0</v>
      </c>
      <c r="AQ399">
        <v>0</v>
      </c>
      <c r="AR399">
        <v>0</v>
      </c>
      <c r="AS399">
        <v>0</v>
      </c>
      <c r="AT399">
        <v>40.1</v>
      </c>
      <c r="AU399">
        <v>0</v>
      </c>
      <c r="AV399">
        <v>0</v>
      </c>
      <c r="AW399">
        <v>177286</v>
      </c>
      <c r="AX399">
        <v>7747</v>
      </c>
      <c r="AY399">
        <v>18080</v>
      </c>
      <c r="AZ399">
        <v>21</v>
      </c>
      <c r="BA399">
        <v>582.79999999999995</v>
      </c>
      <c r="BB399">
        <v>42.7</v>
      </c>
    </row>
    <row r="400" spans="1:54" x14ac:dyDescent="0.3">
      <c r="A400">
        <v>13000</v>
      </c>
      <c r="B400" t="s">
        <v>1067</v>
      </c>
      <c r="D400">
        <v>10097343</v>
      </c>
      <c r="E400">
        <v>9688681</v>
      </c>
      <c r="F400">
        <v>4.2</v>
      </c>
      <c r="G400">
        <v>9687653</v>
      </c>
      <c r="H400">
        <v>6.6</v>
      </c>
      <c r="I400">
        <v>24.7</v>
      </c>
      <c r="J400">
        <v>12.4</v>
      </c>
      <c r="K400">
        <v>51.2</v>
      </c>
      <c r="L400">
        <v>62.1</v>
      </c>
      <c r="M400">
        <v>31.5</v>
      </c>
      <c r="N400">
        <v>0.5</v>
      </c>
      <c r="O400">
        <v>3.8</v>
      </c>
      <c r="P400">
        <v>0.1</v>
      </c>
      <c r="Q400">
        <v>2</v>
      </c>
      <c r="R400">
        <v>9.3000000000000007</v>
      </c>
      <c r="S400">
        <v>54.3</v>
      </c>
      <c r="T400">
        <v>83.6</v>
      </c>
      <c r="U400">
        <v>9.6999999999999993</v>
      </c>
      <c r="V400">
        <v>13.3</v>
      </c>
      <c r="W400">
        <v>84.7</v>
      </c>
      <c r="X400">
        <v>28</v>
      </c>
      <c r="Y400">
        <v>690208</v>
      </c>
      <c r="Z400">
        <v>27</v>
      </c>
      <c r="AA400">
        <v>4151190</v>
      </c>
      <c r="AB400">
        <v>65.099999999999994</v>
      </c>
      <c r="AC400">
        <v>20.5</v>
      </c>
      <c r="AD400">
        <v>151300</v>
      </c>
      <c r="AE400">
        <v>3518097</v>
      </c>
      <c r="AF400">
        <v>2.71</v>
      </c>
      <c r="AG400">
        <v>25182</v>
      </c>
      <c r="AH400">
        <v>49179</v>
      </c>
      <c r="AI400">
        <v>18.2</v>
      </c>
      <c r="AJ400">
        <v>217559</v>
      </c>
      <c r="AK400">
        <v>3458050</v>
      </c>
      <c r="AL400">
        <v>2</v>
      </c>
      <c r="AM400">
        <v>816360</v>
      </c>
      <c r="AN400">
        <v>901105</v>
      </c>
      <c r="AO400">
        <v>20.399999999999999</v>
      </c>
      <c r="AP400">
        <v>0.7</v>
      </c>
      <c r="AQ400">
        <v>5.0999999999999996</v>
      </c>
      <c r="AR400">
        <v>0.1</v>
      </c>
      <c r="AS400">
        <v>3.6</v>
      </c>
      <c r="AT400">
        <v>30.9</v>
      </c>
      <c r="AU400">
        <v>144280774</v>
      </c>
      <c r="AV400">
        <v>141962359</v>
      </c>
      <c r="AW400">
        <v>117516907</v>
      </c>
      <c r="AX400">
        <v>12326</v>
      </c>
      <c r="AY400">
        <v>16976235</v>
      </c>
      <c r="AZ400">
        <v>39423</v>
      </c>
      <c r="BA400">
        <v>57513.49</v>
      </c>
      <c r="BB400">
        <v>168.4</v>
      </c>
    </row>
    <row r="401" spans="1:54" x14ac:dyDescent="0.3">
      <c r="A401">
        <v>13001</v>
      </c>
      <c r="B401" t="s">
        <v>1228</v>
      </c>
      <c r="C401" t="s">
        <v>1066</v>
      </c>
      <c r="D401">
        <v>18540</v>
      </c>
      <c r="E401">
        <v>18236</v>
      </c>
      <c r="F401">
        <v>1.7</v>
      </c>
      <c r="G401">
        <v>18236</v>
      </c>
      <c r="H401">
        <v>6.9</v>
      </c>
      <c r="I401">
        <v>25.4</v>
      </c>
      <c r="J401">
        <v>15.6</v>
      </c>
      <c r="K401">
        <v>49.9</v>
      </c>
      <c r="L401">
        <v>77.8</v>
      </c>
      <c r="M401">
        <v>19.7</v>
      </c>
      <c r="N401">
        <v>0.5</v>
      </c>
      <c r="O401">
        <v>0.8</v>
      </c>
      <c r="P401">
        <v>0.2</v>
      </c>
      <c r="Q401">
        <v>1</v>
      </c>
      <c r="R401">
        <v>9.3000000000000007</v>
      </c>
      <c r="S401">
        <v>69.8</v>
      </c>
      <c r="T401">
        <v>90.8</v>
      </c>
      <c r="U401">
        <v>5.5</v>
      </c>
      <c r="V401">
        <v>10.1</v>
      </c>
      <c r="W401">
        <v>76.8</v>
      </c>
      <c r="X401">
        <v>12.8</v>
      </c>
      <c r="Y401">
        <v>1009</v>
      </c>
      <c r="Z401">
        <v>20.9</v>
      </c>
      <c r="AA401">
        <v>8414</v>
      </c>
      <c r="AB401">
        <v>69.599999999999994</v>
      </c>
      <c r="AC401">
        <v>5.9</v>
      </c>
      <c r="AD401">
        <v>75600</v>
      </c>
      <c r="AE401">
        <v>6934</v>
      </c>
      <c r="AF401">
        <v>2.59</v>
      </c>
      <c r="AG401">
        <v>19643</v>
      </c>
      <c r="AH401">
        <v>36786</v>
      </c>
      <c r="AI401">
        <v>22.9</v>
      </c>
      <c r="AJ401">
        <v>364</v>
      </c>
      <c r="AK401">
        <v>5222</v>
      </c>
      <c r="AL401">
        <v>-2.7</v>
      </c>
      <c r="AM401">
        <v>1170</v>
      </c>
      <c r="AN401">
        <v>1627</v>
      </c>
      <c r="AO401">
        <v>0</v>
      </c>
      <c r="AP401">
        <v>0</v>
      </c>
      <c r="AQ401">
        <v>0</v>
      </c>
      <c r="AR401">
        <v>0</v>
      </c>
      <c r="AS401">
        <v>2.7</v>
      </c>
      <c r="AT401">
        <v>21.5</v>
      </c>
      <c r="AU401">
        <v>347120</v>
      </c>
      <c r="AV401">
        <v>58142</v>
      </c>
      <c r="AW401">
        <v>179447</v>
      </c>
      <c r="AX401">
        <v>10022</v>
      </c>
      <c r="AY401">
        <v>15835</v>
      </c>
      <c r="AZ401">
        <v>3</v>
      </c>
      <c r="BA401">
        <v>507.08</v>
      </c>
      <c r="BB401">
        <v>36</v>
      </c>
    </row>
    <row r="402" spans="1:54" x14ac:dyDescent="0.3">
      <c r="A402">
        <v>13003</v>
      </c>
      <c r="B402" t="s">
        <v>1229</v>
      </c>
      <c r="C402" t="s">
        <v>1066</v>
      </c>
      <c r="D402">
        <v>8223</v>
      </c>
      <c r="E402">
        <v>8382</v>
      </c>
      <c r="F402">
        <v>-1.9</v>
      </c>
      <c r="G402">
        <v>8375</v>
      </c>
      <c r="H402">
        <v>8.4</v>
      </c>
      <c r="I402">
        <v>28.1</v>
      </c>
      <c r="J402">
        <v>11.8</v>
      </c>
      <c r="K402">
        <v>49.6</v>
      </c>
      <c r="L402">
        <v>77</v>
      </c>
      <c r="M402">
        <v>17.899999999999999</v>
      </c>
      <c r="N402">
        <v>1.3</v>
      </c>
      <c r="O402">
        <v>0.8</v>
      </c>
      <c r="P402">
        <v>1</v>
      </c>
      <c r="Q402">
        <v>2</v>
      </c>
      <c r="R402">
        <v>23.9</v>
      </c>
      <c r="S402">
        <v>56.9</v>
      </c>
      <c r="T402">
        <v>87.6</v>
      </c>
      <c r="U402">
        <v>12.2</v>
      </c>
      <c r="V402">
        <v>20.5</v>
      </c>
      <c r="W402">
        <v>64.599999999999994</v>
      </c>
      <c r="X402">
        <v>7.7</v>
      </c>
      <c r="Y402">
        <v>540</v>
      </c>
      <c r="Z402">
        <v>21.2</v>
      </c>
      <c r="AA402">
        <v>3461</v>
      </c>
      <c r="AB402">
        <v>69.900000000000006</v>
      </c>
      <c r="AC402">
        <v>7.4</v>
      </c>
      <c r="AD402">
        <v>75000</v>
      </c>
      <c r="AE402">
        <v>2758</v>
      </c>
      <c r="AF402">
        <v>3</v>
      </c>
      <c r="AG402">
        <v>15958</v>
      </c>
      <c r="AH402">
        <v>30049</v>
      </c>
      <c r="AI402">
        <v>32.200000000000003</v>
      </c>
      <c r="AJ402">
        <v>89</v>
      </c>
      <c r="AK402">
        <v>1115</v>
      </c>
      <c r="AL402">
        <v>1.5</v>
      </c>
      <c r="AM402">
        <v>514</v>
      </c>
      <c r="AN402">
        <v>582</v>
      </c>
      <c r="AO402">
        <v>0</v>
      </c>
      <c r="AP402">
        <v>0</v>
      </c>
      <c r="AQ402">
        <v>0</v>
      </c>
      <c r="AR402">
        <v>0</v>
      </c>
      <c r="AS402">
        <v>0</v>
      </c>
      <c r="AT402">
        <v>27.5</v>
      </c>
      <c r="AU402">
        <v>0</v>
      </c>
      <c r="AV402">
        <v>0</v>
      </c>
      <c r="AW402">
        <v>35656</v>
      </c>
      <c r="AX402">
        <v>4367</v>
      </c>
      <c r="AY402">
        <v>937</v>
      </c>
      <c r="AZ402">
        <v>0</v>
      </c>
      <c r="BA402">
        <v>339.38</v>
      </c>
      <c r="BB402">
        <v>24.7</v>
      </c>
    </row>
    <row r="403" spans="1:54" x14ac:dyDescent="0.3">
      <c r="A403">
        <v>13005</v>
      </c>
      <c r="B403" t="s">
        <v>1230</v>
      </c>
      <c r="C403" t="s">
        <v>1066</v>
      </c>
      <c r="D403">
        <v>11281</v>
      </c>
      <c r="E403">
        <v>11096</v>
      </c>
      <c r="F403">
        <v>1.7</v>
      </c>
      <c r="G403">
        <v>11096</v>
      </c>
      <c r="H403">
        <v>6.9</v>
      </c>
      <c r="I403">
        <v>26</v>
      </c>
      <c r="J403">
        <v>14.1</v>
      </c>
      <c r="K403">
        <v>50.8</v>
      </c>
      <c r="L403">
        <v>81</v>
      </c>
      <c r="M403">
        <v>16.5</v>
      </c>
      <c r="N403">
        <v>0.4</v>
      </c>
      <c r="O403">
        <v>0.5</v>
      </c>
      <c r="P403">
        <v>0.2</v>
      </c>
      <c r="Q403">
        <v>1.4</v>
      </c>
      <c r="R403">
        <v>8</v>
      </c>
      <c r="S403">
        <v>74.099999999999994</v>
      </c>
      <c r="T403">
        <v>85.9</v>
      </c>
      <c r="U403">
        <v>5.2</v>
      </c>
      <c r="V403">
        <v>8.6</v>
      </c>
      <c r="W403">
        <v>72.2</v>
      </c>
      <c r="X403">
        <v>12.1</v>
      </c>
      <c r="Y403">
        <v>502</v>
      </c>
      <c r="Z403">
        <v>24.2</v>
      </c>
      <c r="AA403">
        <v>4739</v>
      </c>
      <c r="AB403">
        <v>67.5</v>
      </c>
      <c r="AC403">
        <v>6.8</v>
      </c>
      <c r="AD403">
        <v>77000</v>
      </c>
      <c r="AE403">
        <v>4036</v>
      </c>
      <c r="AF403">
        <v>2.66</v>
      </c>
      <c r="AG403">
        <v>18558</v>
      </c>
      <c r="AH403">
        <v>33757</v>
      </c>
      <c r="AI403">
        <v>19</v>
      </c>
      <c r="AJ403">
        <v>214</v>
      </c>
      <c r="AK403">
        <v>2553</v>
      </c>
      <c r="AL403">
        <v>4.5999999999999996</v>
      </c>
      <c r="AM403">
        <v>652</v>
      </c>
      <c r="AN403">
        <v>716</v>
      </c>
      <c r="AO403">
        <v>0</v>
      </c>
      <c r="AP403">
        <v>0</v>
      </c>
      <c r="AQ403">
        <v>0</v>
      </c>
      <c r="AR403">
        <v>0</v>
      </c>
      <c r="AS403">
        <v>0</v>
      </c>
      <c r="AT403">
        <v>26.3</v>
      </c>
      <c r="AU403">
        <v>165420</v>
      </c>
      <c r="AV403">
        <v>120704</v>
      </c>
      <c r="AW403">
        <v>68612</v>
      </c>
      <c r="AX403">
        <v>6495</v>
      </c>
      <c r="AY403">
        <v>5947</v>
      </c>
      <c r="AZ403">
        <v>0</v>
      </c>
      <c r="BA403">
        <v>258.58</v>
      </c>
      <c r="BB403">
        <v>42.9</v>
      </c>
    </row>
    <row r="404" spans="1:54" x14ac:dyDescent="0.3">
      <c r="A404">
        <v>13007</v>
      </c>
      <c r="B404" t="s">
        <v>1191</v>
      </c>
      <c r="C404" t="s">
        <v>1066</v>
      </c>
      <c r="D404">
        <v>3255</v>
      </c>
      <c r="E404">
        <v>3451</v>
      </c>
      <c r="F404">
        <v>-5.7</v>
      </c>
      <c r="G404">
        <v>3451</v>
      </c>
      <c r="H404">
        <v>5.0999999999999996</v>
      </c>
      <c r="I404">
        <v>20.6</v>
      </c>
      <c r="J404">
        <v>17.8</v>
      </c>
      <c r="K404">
        <v>52.1</v>
      </c>
      <c r="L404">
        <v>51.6</v>
      </c>
      <c r="M404">
        <v>45.6</v>
      </c>
      <c r="N404">
        <v>0.4</v>
      </c>
      <c r="O404">
        <v>1.2</v>
      </c>
      <c r="P404">
        <v>0.1</v>
      </c>
      <c r="Q404">
        <v>1.2</v>
      </c>
      <c r="R404">
        <v>4.8</v>
      </c>
      <c r="S404">
        <v>47.9</v>
      </c>
      <c r="T404">
        <v>95.5</v>
      </c>
      <c r="U404">
        <v>0.6</v>
      </c>
      <c r="V404">
        <v>0.6</v>
      </c>
      <c r="W404">
        <v>79.5</v>
      </c>
      <c r="X404">
        <v>10.9</v>
      </c>
      <c r="Y404">
        <v>136</v>
      </c>
      <c r="Z404">
        <v>26.9</v>
      </c>
      <c r="AA404">
        <v>1628</v>
      </c>
      <c r="AB404">
        <v>72</v>
      </c>
      <c r="AC404">
        <v>4.2</v>
      </c>
      <c r="AD404">
        <v>72700</v>
      </c>
      <c r="AE404">
        <v>1374</v>
      </c>
      <c r="AF404">
        <v>2.4700000000000002</v>
      </c>
      <c r="AG404">
        <v>17019</v>
      </c>
      <c r="AH404">
        <v>27353</v>
      </c>
      <c r="AI404">
        <v>31.8</v>
      </c>
      <c r="AJ404">
        <v>23</v>
      </c>
      <c r="AK404">
        <v>218</v>
      </c>
      <c r="AL404">
        <v>-5.2</v>
      </c>
      <c r="AM404">
        <v>193</v>
      </c>
      <c r="AN404">
        <v>133</v>
      </c>
      <c r="AO404">
        <v>0</v>
      </c>
      <c r="AP404">
        <v>0</v>
      </c>
      <c r="AQ404">
        <v>0</v>
      </c>
      <c r="AR404">
        <v>0</v>
      </c>
      <c r="AS404">
        <v>0</v>
      </c>
      <c r="AT404">
        <v>30.1</v>
      </c>
      <c r="AU404">
        <v>0</v>
      </c>
      <c r="AV404">
        <v>0</v>
      </c>
      <c r="AW404">
        <v>5320</v>
      </c>
      <c r="AX404">
        <v>1421</v>
      </c>
      <c r="AY404">
        <v>0</v>
      </c>
      <c r="AZ404">
        <v>0</v>
      </c>
      <c r="BA404">
        <v>341.94</v>
      </c>
      <c r="BB404">
        <v>10.1</v>
      </c>
    </row>
    <row r="405" spans="1:54" x14ac:dyDescent="0.3">
      <c r="A405">
        <v>13009</v>
      </c>
      <c r="B405" t="s">
        <v>72</v>
      </c>
      <c r="C405" t="s">
        <v>1066</v>
      </c>
      <c r="D405">
        <v>45909</v>
      </c>
      <c r="E405">
        <v>45835</v>
      </c>
      <c r="F405">
        <v>0.2</v>
      </c>
      <c r="G405">
        <v>45720</v>
      </c>
      <c r="H405">
        <v>5.2</v>
      </c>
      <c r="I405">
        <v>19.3</v>
      </c>
      <c r="J405">
        <v>14.2</v>
      </c>
      <c r="K405">
        <v>49.6</v>
      </c>
      <c r="L405">
        <v>54.9</v>
      </c>
      <c r="M405">
        <v>41.8</v>
      </c>
      <c r="N405">
        <v>0.3</v>
      </c>
      <c r="O405">
        <v>1.7</v>
      </c>
      <c r="P405">
        <v>0.1</v>
      </c>
      <c r="Q405">
        <v>1.2</v>
      </c>
      <c r="R405">
        <v>2.1</v>
      </c>
      <c r="S405">
        <v>53.3</v>
      </c>
      <c r="T405">
        <v>80.2</v>
      </c>
      <c r="U405">
        <v>2.6</v>
      </c>
      <c r="V405">
        <v>3.7</v>
      </c>
      <c r="W405">
        <v>81.7</v>
      </c>
      <c r="X405">
        <v>19</v>
      </c>
      <c r="Y405">
        <v>3079</v>
      </c>
      <c r="Z405">
        <v>20.5</v>
      </c>
      <c r="AA405">
        <v>20226</v>
      </c>
      <c r="AB405">
        <v>57.2</v>
      </c>
      <c r="AC405">
        <v>20</v>
      </c>
      <c r="AD405">
        <v>103900</v>
      </c>
      <c r="AE405">
        <v>16338</v>
      </c>
      <c r="AF405">
        <v>2.5499999999999998</v>
      </c>
      <c r="AG405">
        <v>18622</v>
      </c>
      <c r="AH405">
        <v>32751</v>
      </c>
      <c r="AI405">
        <v>30</v>
      </c>
      <c r="AJ405">
        <v>815</v>
      </c>
      <c r="AK405">
        <v>12245</v>
      </c>
      <c r="AL405">
        <v>-1.8</v>
      </c>
      <c r="AM405">
        <v>2976</v>
      </c>
      <c r="AN405">
        <v>4071</v>
      </c>
      <c r="AO405">
        <v>0</v>
      </c>
      <c r="AP405">
        <v>0</v>
      </c>
      <c r="AQ405">
        <v>1.6</v>
      </c>
      <c r="AR405">
        <v>0</v>
      </c>
      <c r="AS405">
        <v>1</v>
      </c>
      <c r="AT405">
        <v>26.6</v>
      </c>
      <c r="AU405">
        <v>0</v>
      </c>
      <c r="AV405">
        <v>0</v>
      </c>
      <c r="AW405">
        <v>524150</v>
      </c>
      <c r="AX405">
        <v>11267</v>
      </c>
      <c r="AY405">
        <v>57925</v>
      </c>
      <c r="AZ405">
        <v>39</v>
      </c>
      <c r="BA405">
        <v>257.83999999999997</v>
      </c>
      <c r="BB405">
        <v>177.3</v>
      </c>
    </row>
    <row r="406" spans="1:54" x14ac:dyDescent="0.3">
      <c r="A406">
        <v>13011</v>
      </c>
      <c r="B406" t="s">
        <v>1231</v>
      </c>
      <c r="C406" t="s">
        <v>1066</v>
      </c>
      <c r="D406">
        <v>18295</v>
      </c>
      <c r="E406">
        <v>18395</v>
      </c>
      <c r="F406">
        <v>-0.5</v>
      </c>
      <c r="G406">
        <v>18395</v>
      </c>
      <c r="H406">
        <v>5.3</v>
      </c>
      <c r="I406">
        <v>23.2</v>
      </c>
      <c r="J406">
        <v>15.9</v>
      </c>
      <c r="K406">
        <v>49.3</v>
      </c>
      <c r="L406">
        <v>93.8</v>
      </c>
      <c r="M406">
        <v>2.9</v>
      </c>
      <c r="N406">
        <v>0.6</v>
      </c>
      <c r="O406">
        <v>1.3</v>
      </c>
      <c r="P406">
        <v>0.1</v>
      </c>
      <c r="Q406">
        <v>1.3</v>
      </c>
      <c r="R406">
        <v>6.5</v>
      </c>
      <c r="S406">
        <v>88.1</v>
      </c>
      <c r="T406">
        <v>91.1</v>
      </c>
      <c r="U406">
        <v>3.4</v>
      </c>
      <c r="V406">
        <v>4.5999999999999996</v>
      </c>
      <c r="W406">
        <v>75.5</v>
      </c>
      <c r="X406">
        <v>11.6</v>
      </c>
      <c r="Y406">
        <v>1262</v>
      </c>
      <c r="Z406">
        <v>29.4</v>
      </c>
      <c r="AA406">
        <v>7540</v>
      </c>
      <c r="AB406">
        <v>77.3</v>
      </c>
      <c r="AC406">
        <v>3.5</v>
      </c>
      <c r="AD406">
        <v>140200</v>
      </c>
      <c r="AE406">
        <v>6772</v>
      </c>
      <c r="AF406">
        <v>2.71</v>
      </c>
      <c r="AG406">
        <v>20231</v>
      </c>
      <c r="AH406">
        <v>41141</v>
      </c>
      <c r="AI406">
        <v>16.7</v>
      </c>
      <c r="AJ406">
        <v>264</v>
      </c>
      <c r="AK406">
        <v>2947</v>
      </c>
      <c r="AL406">
        <v>6</v>
      </c>
      <c r="AM406">
        <v>1236</v>
      </c>
      <c r="AN406">
        <v>0</v>
      </c>
      <c r="AO406">
        <v>0</v>
      </c>
      <c r="AP406">
        <v>0</v>
      </c>
      <c r="AQ406">
        <v>0</v>
      </c>
      <c r="AR406">
        <v>0</v>
      </c>
      <c r="AS406">
        <v>0</v>
      </c>
      <c r="AT406">
        <v>0</v>
      </c>
      <c r="AU406">
        <v>0</v>
      </c>
      <c r="AV406">
        <v>23263</v>
      </c>
      <c r="AW406">
        <v>233863</v>
      </c>
      <c r="AX406">
        <v>14223</v>
      </c>
      <c r="AY406">
        <v>44269</v>
      </c>
      <c r="AZ406">
        <v>17</v>
      </c>
      <c r="BA406">
        <v>232.09</v>
      </c>
      <c r="BB406">
        <v>79.3</v>
      </c>
    </row>
    <row r="407" spans="1:54" x14ac:dyDescent="0.3">
      <c r="A407">
        <v>13013</v>
      </c>
      <c r="B407" t="s">
        <v>1232</v>
      </c>
      <c r="C407" t="s">
        <v>1066</v>
      </c>
      <c r="D407">
        <v>73240</v>
      </c>
      <c r="E407">
        <v>69367</v>
      </c>
      <c r="F407">
        <v>5.6</v>
      </c>
      <c r="G407">
        <v>69367</v>
      </c>
      <c r="H407">
        <v>7.2</v>
      </c>
      <c r="I407">
        <v>27.4</v>
      </c>
      <c r="J407">
        <v>11.2</v>
      </c>
      <c r="K407">
        <v>50.7</v>
      </c>
      <c r="L407">
        <v>81.8</v>
      </c>
      <c r="M407">
        <v>11.7</v>
      </c>
      <c r="N407">
        <v>0.5</v>
      </c>
      <c r="O407">
        <v>3.8</v>
      </c>
      <c r="P407">
        <v>0.1</v>
      </c>
      <c r="Q407">
        <v>2.2000000000000002</v>
      </c>
      <c r="R407">
        <v>9.6</v>
      </c>
      <c r="S407">
        <v>73.400000000000006</v>
      </c>
      <c r="T407">
        <v>87.2</v>
      </c>
      <c r="U407">
        <v>7.3</v>
      </c>
      <c r="V407">
        <v>12.2</v>
      </c>
      <c r="W407">
        <v>82.1</v>
      </c>
      <c r="X407">
        <v>17.100000000000001</v>
      </c>
      <c r="Y407">
        <v>4968</v>
      </c>
      <c r="Z407">
        <v>33.4</v>
      </c>
      <c r="AA407">
        <v>26833</v>
      </c>
      <c r="AB407">
        <v>78.2</v>
      </c>
      <c r="AC407">
        <v>6.5</v>
      </c>
      <c r="AD407">
        <v>127000</v>
      </c>
      <c r="AE407">
        <v>23413</v>
      </c>
      <c r="AF407">
        <v>2.97</v>
      </c>
      <c r="AG407">
        <v>21379</v>
      </c>
      <c r="AH407">
        <v>53274</v>
      </c>
      <c r="AI407">
        <v>13.7</v>
      </c>
      <c r="AJ407">
        <v>1072</v>
      </c>
      <c r="AK407">
        <v>13953</v>
      </c>
      <c r="AL407">
        <v>0.9</v>
      </c>
      <c r="AM407">
        <v>5317</v>
      </c>
      <c r="AN407">
        <v>6370</v>
      </c>
      <c r="AO407">
        <v>0</v>
      </c>
      <c r="AP407">
        <v>0</v>
      </c>
      <c r="AQ407">
        <v>0</v>
      </c>
      <c r="AR407">
        <v>0</v>
      </c>
      <c r="AS407">
        <v>0</v>
      </c>
      <c r="AT407">
        <v>30.2</v>
      </c>
      <c r="AU407">
        <v>768413</v>
      </c>
      <c r="AV407">
        <v>466296</v>
      </c>
      <c r="AW407">
        <v>660898</v>
      </c>
      <c r="AX407">
        <v>9839</v>
      </c>
      <c r="AY407">
        <v>125078</v>
      </c>
      <c r="AZ407">
        <v>444</v>
      </c>
      <c r="BA407">
        <v>160.31</v>
      </c>
      <c r="BB407">
        <v>432.7</v>
      </c>
    </row>
    <row r="408" spans="1:54" x14ac:dyDescent="0.3">
      <c r="A408">
        <v>13015</v>
      </c>
      <c r="B408" t="s">
        <v>1233</v>
      </c>
      <c r="C408" t="s">
        <v>1066</v>
      </c>
      <c r="D408">
        <v>101736</v>
      </c>
      <c r="E408">
        <v>100157</v>
      </c>
      <c r="F408">
        <v>1.6</v>
      </c>
      <c r="G408">
        <v>100157</v>
      </c>
      <c r="H408">
        <v>6.4</v>
      </c>
      <c r="I408">
        <v>25.2</v>
      </c>
      <c r="J408">
        <v>12.8</v>
      </c>
      <c r="K408">
        <v>50.7</v>
      </c>
      <c r="L408">
        <v>85.6</v>
      </c>
      <c r="M408">
        <v>10.9</v>
      </c>
      <c r="N408">
        <v>0.6</v>
      </c>
      <c r="O408">
        <v>1</v>
      </c>
      <c r="P408">
        <v>0.1</v>
      </c>
      <c r="Q408">
        <v>1.9</v>
      </c>
      <c r="R408">
        <v>8</v>
      </c>
      <c r="S408">
        <v>78.7</v>
      </c>
      <c r="T408">
        <v>82.9</v>
      </c>
      <c r="U408">
        <v>4.5999999999999996</v>
      </c>
      <c r="V408">
        <v>6.9</v>
      </c>
      <c r="W408">
        <v>80.400000000000006</v>
      </c>
      <c r="X408">
        <v>15.9</v>
      </c>
      <c r="Y408">
        <v>6556</v>
      </c>
      <c r="Z408">
        <v>28.1</v>
      </c>
      <c r="AA408">
        <v>39827</v>
      </c>
      <c r="AB408">
        <v>67.7</v>
      </c>
      <c r="AC408">
        <v>11.7</v>
      </c>
      <c r="AD408">
        <v>128500</v>
      </c>
      <c r="AE408">
        <v>34567</v>
      </c>
      <c r="AF408">
        <v>2.88</v>
      </c>
      <c r="AG408">
        <v>21022</v>
      </c>
      <c r="AH408">
        <v>47197</v>
      </c>
      <c r="AI408">
        <v>17.100000000000001</v>
      </c>
      <c r="AJ408">
        <v>1853</v>
      </c>
      <c r="AK408">
        <v>28229</v>
      </c>
      <c r="AL408">
        <v>3.7</v>
      </c>
      <c r="AM408">
        <v>7663</v>
      </c>
      <c r="AN408">
        <v>9679</v>
      </c>
      <c r="AO408">
        <v>7</v>
      </c>
      <c r="AP408">
        <v>0</v>
      </c>
      <c r="AQ408">
        <v>2.5</v>
      </c>
      <c r="AR408">
        <v>0</v>
      </c>
      <c r="AS408">
        <v>0</v>
      </c>
      <c r="AT408">
        <v>28.2</v>
      </c>
      <c r="AU408">
        <v>3723604</v>
      </c>
      <c r="AV408">
        <v>648966</v>
      </c>
      <c r="AW408">
        <v>1177422</v>
      </c>
      <c r="AX408">
        <v>12699</v>
      </c>
      <c r="AY408">
        <v>140737</v>
      </c>
      <c r="AZ408">
        <v>221</v>
      </c>
      <c r="BA408">
        <v>459.54</v>
      </c>
      <c r="BB408">
        <v>217.9</v>
      </c>
    </row>
    <row r="409" spans="1:54" x14ac:dyDescent="0.3">
      <c r="A409">
        <v>13017</v>
      </c>
      <c r="B409" t="s">
        <v>1234</v>
      </c>
      <c r="C409" t="s">
        <v>1066</v>
      </c>
      <c r="D409">
        <v>17464</v>
      </c>
      <c r="E409">
        <v>17634</v>
      </c>
      <c r="F409">
        <v>-1</v>
      </c>
      <c r="G409">
        <v>17634</v>
      </c>
      <c r="H409">
        <v>7.7</v>
      </c>
      <c r="I409">
        <v>25.4</v>
      </c>
      <c r="J409">
        <v>15.4</v>
      </c>
      <c r="K409">
        <v>52.5</v>
      </c>
      <c r="L409">
        <v>61.8</v>
      </c>
      <c r="M409">
        <v>35.5</v>
      </c>
      <c r="N409">
        <v>0.6</v>
      </c>
      <c r="O409">
        <v>0.8</v>
      </c>
      <c r="P409">
        <v>0</v>
      </c>
      <c r="Q409">
        <v>1.3</v>
      </c>
      <c r="R409">
        <v>6.3</v>
      </c>
      <c r="S409">
        <v>56.5</v>
      </c>
      <c r="T409">
        <v>87.2</v>
      </c>
      <c r="U409">
        <v>1.6</v>
      </c>
      <c r="V409">
        <v>3.2</v>
      </c>
      <c r="W409">
        <v>76.900000000000006</v>
      </c>
      <c r="X409">
        <v>9.8000000000000007</v>
      </c>
      <c r="Y409">
        <v>1133</v>
      </c>
      <c r="Z409">
        <v>16.899999999999999</v>
      </c>
      <c r="AA409">
        <v>7893</v>
      </c>
      <c r="AB409">
        <v>64.400000000000006</v>
      </c>
      <c r="AC409">
        <v>13.9</v>
      </c>
      <c r="AD409">
        <v>79700</v>
      </c>
      <c r="AE409">
        <v>6110</v>
      </c>
      <c r="AF409">
        <v>2.83</v>
      </c>
      <c r="AG409">
        <v>14204</v>
      </c>
      <c r="AH409">
        <v>28547</v>
      </c>
      <c r="AI409">
        <v>38.1</v>
      </c>
      <c r="AJ409">
        <v>318</v>
      </c>
      <c r="AK409">
        <v>4597</v>
      </c>
      <c r="AL409">
        <v>1.1000000000000001</v>
      </c>
      <c r="AM409">
        <v>1154</v>
      </c>
      <c r="AN409">
        <v>1372</v>
      </c>
      <c r="AO409">
        <v>14.2</v>
      </c>
      <c r="AP409">
        <v>0</v>
      </c>
      <c r="AQ409">
        <v>0</v>
      </c>
      <c r="AR409">
        <v>0</v>
      </c>
      <c r="AS409">
        <v>0</v>
      </c>
      <c r="AT409">
        <v>27.8</v>
      </c>
      <c r="AU409">
        <v>0</v>
      </c>
      <c r="AV409">
        <v>0</v>
      </c>
      <c r="AW409">
        <v>224967</v>
      </c>
      <c r="AX409">
        <v>12693</v>
      </c>
      <c r="AY409">
        <v>20020</v>
      </c>
      <c r="AZ409">
        <v>11</v>
      </c>
      <c r="BA409">
        <v>250.12</v>
      </c>
      <c r="BB409">
        <v>70.5</v>
      </c>
    </row>
    <row r="410" spans="1:54" x14ac:dyDescent="0.3">
      <c r="A410">
        <v>13019</v>
      </c>
      <c r="B410" t="s">
        <v>1235</v>
      </c>
      <c r="C410" t="s">
        <v>1066</v>
      </c>
      <c r="D410">
        <v>18700</v>
      </c>
      <c r="E410">
        <v>19286</v>
      </c>
      <c r="F410">
        <v>-3</v>
      </c>
      <c r="G410">
        <v>19286</v>
      </c>
      <c r="H410">
        <v>6.1</v>
      </c>
      <c r="I410">
        <v>23.5</v>
      </c>
      <c r="J410">
        <v>16.5</v>
      </c>
      <c r="K410">
        <v>50.7</v>
      </c>
      <c r="L410">
        <v>86.6</v>
      </c>
      <c r="M410">
        <v>11.1</v>
      </c>
      <c r="N410">
        <v>0.4</v>
      </c>
      <c r="O410">
        <v>0.6</v>
      </c>
      <c r="P410">
        <v>0</v>
      </c>
      <c r="Q410">
        <v>1.2</v>
      </c>
      <c r="R410">
        <v>5</v>
      </c>
      <c r="S410">
        <v>82.4</v>
      </c>
      <c r="T410">
        <v>89</v>
      </c>
      <c r="U410">
        <v>2.7</v>
      </c>
      <c r="V410">
        <v>4.9000000000000004</v>
      </c>
      <c r="W410">
        <v>76.8</v>
      </c>
      <c r="X410">
        <v>12.8</v>
      </c>
      <c r="Y410">
        <v>1453</v>
      </c>
      <c r="Z410">
        <v>25.5</v>
      </c>
      <c r="AA410">
        <v>8640</v>
      </c>
      <c r="AB410">
        <v>76.8</v>
      </c>
      <c r="AC410">
        <v>3.8</v>
      </c>
      <c r="AD410">
        <v>80100</v>
      </c>
      <c r="AE410">
        <v>7040</v>
      </c>
      <c r="AF410">
        <v>2.69</v>
      </c>
      <c r="AG410">
        <v>16784</v>
      </c>
      <c r="AH410">
        <v>32258</v>
      </c>
      <c r="AI410">
        <v>22.5</v>
      </c>
      <c r="AJ410">
        <v>254</v>
      </c>
      <c r="AK410">
        <v>2815</v>
      </c>
      <c r="AL410">
        <v>-7.2</v>
      </c>
      <c r="AM410">
        <v>1061</v>
      </c>
      <c r="AN410">
        <v>1210</v>
      </c>
      <c r="AO410">
        <v>0</v>
      </c>
      <c r="AP410">
        <v>0</v>
      </c>
      <c r="AQ410">
        <v>0</v>
      </c>
      <c r="AR410">
        <v>0</v>
      </c>
      <c r="AS410">
        <v>0</v>
      </c>
      <c r="AT410">
        <v>33.1</v>
      </c>
      <c r="AU410">
        <v>415852</v>
      </c>
      <c r="AV410">
        <v>68412</v>
      </c>
      <c r="AW410">
        <v>129158</v>
      </c>
      <c r="AX410">
        <v>7739</v>
      </c>
      <c r="AY410">
        <v>9253</v>
      </c>
      <c r="AZ410">
        <v>15</v>
      </c>
      <c r="BA410">
        <v>451.9</v>
      </c>
      <c r="BB410">
        <v>42.7</v>
      </c>
    </row>
    <row r="411" spans="1:54" x14ac:dyDescent="0.3">
      <c r="A411">
        <v>13021</v>
      </c>
      <c r="B411" t="s">
        <v>70</v>
      </c>
      <c r="C411" t="s">
        <v>1066</v>
      </c>
      <c r="D411">
        <v>153905</v>
      </c>
      <c r="E411">
        <v>155510</v>
      </c>
      <c r="F411">
        <v>-1</v>
      </c>
      <c r="G411">
        <v>155547</v>
      </c>
      <c r="H411">
        <v>7.2</v>
      </c>
      <c r="I411">
        <v>25.2</v>
      </c>
      <c r="J411">
        <v>14</v>
      </c>
      <c r="K411">
        <v>53</v>
      </c>
      <c r="L411">
        <v>42.6</v>
      </c>
      <c r="M411">
        <v>53.8</v>
      </c>
      <c r="N411">
        <v>0.3</v>
      </c>
      <c r="O411">
        <v>1.9</v>
      </c>
      <c r="P411">
        <v>0.1</v>
      </c>
      <c r="Q411">
        <v>1.3</v>
      </c>
      <c r="R411">
        <v>3.2</v>
      </c>
      <c r="S411">
        <v>40.299999999999997</v>
      </c>
      <c r="T411">
        <v>81.3</v>
      </c>
      <c r="U411">
        <v>3.8</v>
      </c>
      <c r="V411">
        <v>5.0999999999999996</v>
      </c>
      <c r="W411">
        <v>82.4</v>
      </c>
      <c r="X411">
        <v>22.5</v>
      </c>
      <c r="Y411">
        <v>11498</v>
      </c>
      <c r="Z411">
        <v>20.7</v>
      </c>
      <c r="AA411">
        <v>70297</v>
      </c>
      <c r="AB411">
        <v>54.4</v>
      </c>
      <c r="AC411">
        <v>27.8</v>
      </c>
      <c r="AD411">
        <v>123000</v>
      </c>
      <c r="AE411">
        <v>56585</v>
      </c>
      <c r="AF411">
        <v>2.63</v>
      </c>
      <c r="AG411">
        <v>20982</v>
      </c>
      <c r="AH411">
        <v>37550</v>
      </c>
      <c r="AI411">
        <v>24.9</v>
      </c>
      <c r="AJ411">
        <v>4060</v>
      </c>
      <c r="AK411">
        <v>71200</v>
      </c>
      <c r="AL411">
        <v>0.2</v>
      </c>
      <c r="AM411">
        <v>12382</v>
      </c>
      <c r="AN411">
        <v>14851</v>
      </c>
      <c r="AO411">
        <v>32.5</v>
      </c>
      <c r="AP411">
        <v>0.4</v>
      </c>
      <c r="AQ411">
        <v>3.3</v>
      </c>
      <c r="AR411">
        <v>0</v>
      </c>
      <c r="AS411">
        <v>0</v>
      </c>
      <c r="AT411">
        <v>35.1</v>
      </c>
      <c r="AU411">
        <v>1693877</v>
      </c>
      <c r="AV411">
        <v>1613732</v>
      </c>
      <c r="AW411">
        <v>2536200</v>
      </c>
      <c r="AX411">
        <v>16374</v>
      </c>
      <c r="AY411">
        <v>306252</v>
      </c>
      <c r="AZ411">
        <v>92</v>
      </c>
      <c r="BA411">
        <v>249.76</v>
      </c>
      <c r="BB411">
        <v>622.79999999999995</v>
      </c>
    </row>
    <row r="412" spans="1:54" x14ac:dyDescent="0.3">
      <c r="A412">
        <v>13023</v>
      </c>
      <c r="B412" t="s">
        <v>1236</v>
      </c>
      <c r="C412" t="s">
        <v>1066</v>
      </c>
      <c r="D412">
        <v>12795</v>
      </c>
      <c r="E412">
        <v>13063</v>
      </c>
      <c r="F412">
        <v>-2.1</v>
      </c>
      <c r="G412">
        <v>13063</v>
      </c>
      <c r="H412">
        <v>5.4</v>
      </c>
      <c r="I412">
        <v>21.5</v>
      </c>
      <c r="J412">
        <v>16.7</v>
      </c>
      <c r="K412">
        <v>52.2</v>
      </c>
      <c r="L412">
        <v>70.900000000000006</v>
      </c>
      <c r="M412">
        <v>26.8</v>
      </c>
      <c r="N412">
        <v>0.1</v>
      </c>
      <c r="O412">
        <v>1</v>
      </c>
      <c r="P412">
        <v>0</v>
      </c>
      <c r="Q412">
        <v>1.1000000000000001</v>
      </c>
      <c r="R412">
        <v>2.6</v>
      </c>
      <c r="S412">
        <v>68.900000000000006</v>
      </c>
      <c r="T412">
        <v>82</v>
      </c>
      <c r="U412">
        <v>2</v>
      </c>
      <c r="V412">
        <v>3.2</v>
      </c>
      <c r="W412">
        <v>79.5</v>
      </c>
      <c r="X412">
        <v>14.9</v>
      </c>
      <c r="Y412">
        <v>946</v>
      </c>
      <c r="Z412">
        <v>26.3</v>
      </c>
      <c r="AA412">
        <v>5276</v>
      </c>
      <c r="AB412">
        <v>71.3</v>
      </c>
      <c r="AC412">
        <v>10</v>
      </c>
      <c r="AD412">
        <v>79900</v>
      </c>
      <c r="AE412">
        <v>3955</v>
      </c>
      <c r="AF412">
        <v>2.9</v>
      </c>
      <c r="AG412">
        <v>20156</v>
      </c>
      <c r="AH412">
        <v>36073</v>
      </c>
      <c r="AI412">
        <v>23.3</v>
      </c>
      <c r="AJ412">
        <v>163</v>
      </c>
      <c r="AK412">
        <v>1469</v>
      </c>
      <c r="AL412">
        <v>-24.4</v>
      </c>
      <c r="AM412">
        <v>758</v>
      </c>
      <c r="AN412">
        <v>769</v>
      </c>
      <c r="AO412">
        <v>0</v>
      </c>
      <c r="AP412">
        <v>0</v>
      </c>
      <c r="AQ412">
        <v>0</v>
      </c>
      <c r="AR412">
        <v>0</v>
      </c>
      <c r="AS412">
        <v>0</v>
      </c>
      <c r="AT412">
        <v>36.4</v>
      </c>
      <c r="AU412">
        <v>0</v>
      </c>
      <c r="AV412">
        <v>16882</v>
      </c>
      <c r="AW412">
        <v>76320</v>
      </c>
      <c r="AX412">
        <v>5950</v>
      </c>
      <c r="AY412">
        <v>6646</v>
      </c>
      <c r="AZ412">
        <v>16</v>
      </c>
      <c r="BA412">
        <v>215.87</v>
      </c>
      <c r="BB412">
        <v>60.5</v>
      </c>
    </row>
    <row r="413" spans="1:54" x14ac:dyDescent="0.3">
      <c r="A413">
        <v>13025</v>
      </c>
      <c r="B413" t="s">
        <v>1237</v>
      </c>
      <c r="C413" t="s">
        <v>1066</v>
      </c>
      <c r="D413">
        <v>18417</v>
      </c>
      <c r="E413">
        <v>18410</v>
      </c>
      <c r="F413">
        <v>0</v>
      </c>
      <c r="G413">
        <v>18411</v>
      </c>
      <c r="H413">
        <v>5.7</v>
      </c>
      <c r="I413">
        <v>25</v>
      </c>
      <c r="J413">
        <v>14.7</v>
      </c>
      <c r="K413">
        <v>50.6</v>
      </c>
      <c r="L413">
        <v>94.4</v>
      </c>
      <c r="M413">
        <v>3.5</v>
      </c>
      <c r="N413">
        <v>0.4</v>
      </c>
      <c r="O413">
        <v>0.3</v>
      </c>
      <c r="P413">
        <v>0</v>
      </c>
      <c r="Q413">
        <v>1.5</v>
      </c>
      <c r="R413">
        <v>2.1</v>
      </c>
      <c r="S413">
        <v>92.5</v>
      </c>
      <c r="T413">
        <v>88.3</v>
      </c>
      <c r="U413">
        <v>0.7</v>
      </c>
      <c r="V413">
        <v>1.7</v>
      </c>
      <c r="W413">
        <v>76.8</v>
      </c>
      <c r="X413">
        <v>6.4</v>
      </c>
      <c r="Y413">
        <v>1327</v>
      </c>
      <c r="Z413">
        <v>32.200000000000003</v>
      </c>
      <c r="AA413">
        <v>7923</v>
      </c>
      <c r="AB413">
        <v>80.400000000000006</v>
      </c>
      <c r="AC413">
        <v>3.7</v>
      </c>
      <c r="AD413">
        <v>68500</v>
      </c>
      <c r="AE413">
        <v>6550</v>
      </c>
      <c r="AF413">
        <v>2.79</v>
      </c>
      <c r="AG413">
        <v>16938</v>
      </c>
      <c r="AH413">
        <v>36070</v>
      </c>
      <c r="AI413">
        <v>21.9</v>
      </c>
      <c r="AJ413">
        <v>187</v>
      </c>
      <c r="AK413">
        <v>1232</v>
      </c>
      <c r="AL413">
        <v>-0.6</v>
      </c>
      <c r="AM413">
        <v>973</v>
      </c>
      <c r="AN413">
        <v>0</v>
      </c>
      <c r="AO413">
        <v>0</v>
      </c>
      <c r="AP413">
        <v>0</v>
      </c>
      <c r="AQ413">
        <v>0</v>
      </c>
      <c r="AR413">
        <v>0</v>
      </c>
      <c r="AS413">
        <v>0</v>
      </c>
      <c r="AT413">
        <v>0</v>
      </c>
      <c r="AU413">
        <v>0</v>
      </c>
      <c r="AV413">
        <v>0</v>
      </c>
      <c r="AW413">
        <v>62404</v>
      </c>
      <c r="AX413">
        <v>4043</v>
      </c>
      <c r="AY413">
        <v>4259</v>
      </c>
      <c r="AZ413">
        <v>11</v>
      </c>
      <c r="BA413">
        <v>442.36</v>
      </c>
      <c r="BB413">
        <v>41.6</v>
      </c>
    </row>
    <row r="414" spans="1:54" x14ac:dyDescent="0.3">
      <c r="A414">
        <v>13027</v>
      </c>
      <c r="B414" t="s">
        <v>797</v>
      </c>
      <c r="C414" t="s">
        <v>1066</v>
      </c>
      <c r="D414">
        <v>15418</v>
      </c>
      <c r="E414">
        <v>16324</v>
      </c>
      <c r="F414">
        <v>-5.6</v>
      </c>
      <c r="G414">
        <v>16243</v>
      </c>
      <c r="H414">
        <v>6.7</v>
      </c>
      <c r="I414">
        <v>21.9</v>
      </c>
      <c r="J414">
        <v>18.600000000000001</v>
      </c>
      <c r="K414">
        <v>51.2</v>
      </c>
      <c r="L414">
        <v>62.2</v>
      </c>
      <c r="M414">
        <v>35.4</v>
      </c>
      <c r="N414">
        <v>0.4</v>
      </c>
      <c r="O414">
        <v>0.6</v>
      </c>
      <c r="P414">
        <v>0.2</v>
      </c>
      <c r="Q414">
        <v>1.2</v>
      </c>
      <c r="R414">
        <v>5.6</v>
      </c>
      <c r="S414">
        <v>57.6</v>
      </c>
      <c r="T414">
        <v>87.2</v>
      </c>
      <c r="U414">
        <v>3.2</v>
      </c>
      <c r="V414">
        <v>6.8</v>
      </c>
      <c r="W414">
        <v>77.400000000000006</v>
      </c>
      <c r="X414">
        <v>11.4</v>
      </c>
      <c r="Y414">
        <v>1533</v>
      </c>
      <c r="Z414">
        <v>23</v>
      </c>
      <c r="AA414">
        <v>7659</v>
      </c>
      <c r="AB414">
        <v>67.599999999999994</v>
      </c>
      <c r="AC414">
        <v>5.9</v>
      </c>
      <c r="AD414">
        <v>101400</v>
      </c>
      <c r="AE414">
        <v>6573</v>
      </c>
      <c r="AF414">
        <v>2.39</v>
      </c>
      <c r="AG414">
        <v>19409</v>
      </c>
      <c r="AH414">
        <v>34419</v>
      </c>
      <c r="AI414">
        <v>24</v>
      </c>
      <c r="AJ414">
        <v>199</v>
      </c>
      <c r="AK414">
        <v>1986</v>
      </c>
      <c r="AL414">
        <v>-0.7</v>
      </c>
      <c r="AM414">
        <v>819</v>
      </c>
      <c r="AN414">
        <v>940</v>
      </c>
      <c r="AO414">
        <v>0</v>
      </c>
      <c r="AP414">
        <v>0</v>
      </c>
      <c r="AQ414">
        <v>0</v>
      </c>
      <c r="AR414">
        <v>0</v>
      </c>
      <c r="AS414">
        <v>0</v>
      </c>
      <c r="AT414">
        <v>0</v>
      </c>
      <c r="AU414">
        <v>0</v>
      </c>
      <c r="AV414">
        <v>65887</v>
      </c>
      <c r="AW414">
        <v>88152</v>
      </c>
      <c r="AX414">
        <v>5394</v>
      </c>
      <c r="AY414">
        <v>0</v>
      </c>
      <c r="AZ414">
        <v>15</v>
      </c>
      <c r="BA414">
        <v>493.05</v>
      </c>
      <c r="BB414">
        <v>32.9</v>
      </c>
    </row>
    <row r="415" spans="1:54" x14ac:dyDescent="0.3">
      <c r="A415">
        <v>13029</v>
      </c>
      <c r="B415" t="s">
        <v>534</v>
      </c>
      <c r="C415" t="s">
        <v>1066</v>
      </c>
      <c r="D415">
        <v>33906</v>
      </c>
      <c r="E415">
        <v>30238</v>
      </c>
      <c r="F415">
        <v>12.1</v>
      </c>
      <c r="G415">
        <v>30233</v>
      </c>
      <c r="H415">
        <v>7.3</v>
      </c>
      <c r="I415">
        <v>29.1</v>
      </c>
      <c r="J415">
        <v>10.199999999999999</v>
      </c>
      <c r="K415">
        <v>50.2</v>
      </c>
      <c r="L415">
        <v>78.900000000000006</v>
      </c>
      <c r="M415">
        <v>15.4</v>
      </c>
      <c r="N415">
        <v>0.5</v>
      </c>
      <c r="O415">
        <v>2</v>
      </c>
      <c r="P415">
        <v>0.2</v>
      </c>
      <c r="Q415">
        <v>3</v>
      </c>
      <c r="R415">
        <v>6.3</v>
      </c>
      <c r="S415">
        <v>74</v>
      </c>
      <c r="T415">
        <v>83.2</v>
      </c>
      <c r="U415">
        <v>3.5</v>
      </c>
      <c r="V415">
        <v>4.4000000000000004</v>
      </c>
      <c r="W415">
        <v>88</v>
      </c>
      <c r="X415">
        <v>30.6</v>
      </c>
      <c r="Y415">
        <v>3253</v>
      </c>
      <c r="Z415">
        <v>28.7</v>
      </c>
      <c r="AA415">
        <v>12908</v>
      </c>
      <c r="AB415">
        <v>70.2</v>
      </c>
      <c r="AC415">
        <v>9.6999999999999993</v>
      </c>
      <c r="AD415">
        <v>182400</v>
      </c>
      <c r="AE415">
        <v>11230</v>
      </c>
      <c r="AF415">
        <v>2.79</v>
      </c>
      <c r="AG415">
        <v>27556</v>
      </c>
      <c r="AH415">
        <v>64707</v>
      </c>
      <c r="AI415">
        <v>11.7</v>
      </c>
      <c r="AJ415">
        <v>597</v>
      </c>
      <c r="AK415">
        <v>5686</v>
      </c>
      <c r="AL415">
        <v>7.2</v>
      </c>
      <c r="AM415">
        <v>2258</v>
      </c>
      <c r="AN415">
        <v>2749</v>
      </c>
      <c r="AO415">
        <v>0</v>
      </c>
      <c r="AP415">
        <v>0</v>
      </c>
      <c r="AQ415">
        <v>0</v>
      </c>
      <c r="AR415">
        <v>0</v>
      </c>
      <c r="AS415">
        <v>0</v>
      </c>
      <c r="AT415">
        <v>30.6</v>
      </c>
      <c r="AU415">
        <v>0</v>
      </c>
      <c r="AV415">
        <v>154440</v>
      </c>
      <c r="AW415">
        <v>224984</v>
      </c>
      <c r="AX415">
        <v>7479</v>
      </c>
      <c r="AY415">
        <v>34786</v>
      </c>
      <c r="AZ415">
        <v>412</v>
      </c>
      <c r="BA415">
        <v>435.97</v>
      </c>
      <c r="BB415">
        <v>69.3</v>
      </c>
    </row>
    <row r="416" spans="1:54" x14ac:dyDescent="0.3">
      <c r="A416">
        <v>13031</v>
      </c>
      <c r="B416" t="s">
        <v>1238</v>
      </c>
      <c r="C416" t="s">
        <v>1066</v>
      </c>
      <c r="D416">
        <v>72087</v>
      </c>
      <c r="E416">
        <v>70217</v>
      </c>
      <c r="F416">
        <v>2.7</v>
      </c>
      <c r="G416">
        <v>70217</v>
      </c>
      <c r="H416">
        <v>5.6</v>
      </c>
      <c r="I416">
        <v>20.399999999999999</v>
      </c>
      <c r="J416">
        <v>10.3</v>
      </c>
      <c r="K416">
        <v>50.6</v>
      </c>
      <c r="L416">
        <v>67</v>
      </c>
      <c r="M416">
        <v>29.1</v>
      </c>
      <c r="N416">
        <v>0.4</v>
      </c>
      <c r="O416">
        <v>1.7</v>
      </c>
      <c r="P416">
        <v>0.1</v>
      </c>
      <c r="Q416">
        <v>1.6</v>
      </c>
      <c r="R416">
        <v>3.7</v>
      </c>
      <c r="S416">
        <v>64.2</v>
      </c>
      <c r="T416">
        <v>78</v>
      </c>
      <c r="U416">
        <v>4</v>
      </c>
      <c r="V416">
        <v>5</v>
      </c>
      <c r="W416">
        <v>85.9</v>
      </c>
      <c r="X416">
        <v>27.7</v>
      </c>
      <c r="Y416">
        <v>4028</v>
      </c>
      <c r="Z416">
        <v>21.2</v>
      </c>
      <c r="AA416">
        <v>29771</v>
      </c>
      <c r="AB416">
        <v>50.9</v>
      </c>
      <c r="AC416">
        <v>27.4</v>
      </c>
      <c r="AD416">
        <v>134900</v>
      </c>
      <c r="AE416">
        <v>25254</v>
      </c>
      <c r="AF416">
        <v>2.61</v>
      </c>
      <c r="AG416">
        <v>18587</v>
      </c>
      <c r="AH416">
        <v>35840</v>
      </c>
      <c r="AI416">
        <v>31.3</v>
      </c>
      <c r="AJ416">
        <v>1373</v>
      </c>
      <c r="AK416">
        <v>17227</v>
      </c>
      <c r="AL416">
        <v>-0.3</v>
      </c>
      <c r="AM416">
        <v>4308</v>
      </c>
      <c r="AN416">
        <v>6025</v>
      </c>
      <c r="AO416">
        <v>0</v>
      </c>
      <c r="AP416">
        <v>0</v>
      </c>
      <c r="AQ416">
        <v>0</v>
      </c>
      <c r="AR416">
        <v>0</v>
      </c>
      <c r="AS416">
        <v>0</v>
      </c>
      <c r="AT416">
        <v>22.2</v>
      </c>
      <c r="AU416">
        <v>523827</v>
      </c>
      <c r="AV416">
        <v>0</v>
      </c>
      <c r="AW416">
        <v>733425</v>
      </c>
      <c r="AX416">
        <v>11044</v>
      </c>
      <c r="AY416">
        <v>95340</v>
      </c>
      <c r="AZ416">
        <v>521</v>
      </c>
      <c r="BA416">
        <v>672.81</v>
      </c>
      <c r="BB416">
        <v>104.4</v>
      </c>
    </row>
    <row r="417" spans="1:54" x14ac:dyDescent="0.3">
      <c r="A417">
        <v>13033</v>
      </c>
      <c r="B417" t="s">
        <v>468</v>
      </c>
      <c r="C417" t="s">
        <v>1066</v>
      </c>
      <c r="D417">
        <v>22709</v>
      </c>
      <c r="E417">
        <v>23316</v>
      </c>
      <c r="F417">
        <v>-2.6</v>
      </c>
      <c r="G417">
        <v>23316</v>
      </c>
      <c r="H417">
        <v>7</v>
      </c>
      <c r="I417">
        <v>26.2</v>
      </c>
      <c r="J417">
        <v>14.1</v>
      </c>
      <c r="K417">
        <v>52</v>
      </c>
      <c r="L417">
        <v>49.2</v>
      </c>
      <c r="M417">
        <v>48.4</v>
      </c>
      <c r="N417">
        <v>0.3</v>
      </c>
      <c r="O417">
        <v>0.5</v>
      </c>
      <c r="P417">
        <v>0.1</v>
      </c>
      <c r="Q417">
        <v>1.4</v>
      </c>
      <c r="R417">
        <v>3</v>
      </c>
      <c r="S417">
        <v>47</v>
      </c>
      <c r="T417">
        <v>90.9</v>
      </c>
      <c r="U417">
        <v>1.7</v>
      </c>
      <c r="V417">
        <v>3</v>
      </c>
      <c r="W417">
        <v>76.900000000000006</v>
      </c>
      <c r="X417">
        <v>9.9</v>
      </c>
      <c r="Y417">
        <v>1490</v>
      </c>
      <c r="Z417">
        <v>26.7</v>
      </c>
      <c r="AA417">
        <v>9829</v>
      </c>
      <c r="AB417">
        <v>70.2</v>
      </c>
      <c r="AC417">
        <v>9.1</v>
      </c>
      <c r="AD417">
        <v>80000</v>
      </c>
      <c r="AE417">
        <v>7881</v>
      </c>
      <c r="AF417">
        <v>2.91</v>
      </c>
      <c r="AG417">
        <v>16171</v>
      </c>
      <c r="AH417">
        <v>31494</v>
      </c>
      <c r="AI417">
        <v>33.5</v>
      </c>
      <c r="AJ417">
        <v>300</v>
      </c>
      <c r="AK417">
        <v>4993</v>
      </c>
      <c r="AL417">
        <v>-10.5</v>
      </c>
      <c r="AM417">
        <v>1381</v>
      </c>
      <c r="AN417">
        <v>1797</v>
      </c>
      <c r="AO417">
        <v>28.3</v>
      </c>
      <c r="AP417">
        <v>0</v>
      </c>
      <c r="AQ417">
        <v>0</v>
      </c>
      <c r="AR417">
        <v>0</v>
      </c>
      <c r="AS417">
        <v>0</v>
      </c>
      <c r="AT417">
        <v>36.200000000000003</v>
      </c>
      <c r="AU417">
        <v>0</v>
      </c>
      <c r="AV417">
        <v>0</v>
      </c>
      <c r="AW417">
        <v>177473</v>
      </c>
      <c r="AX417">
        <v>7776</v>
      </c>
      <c r="AY417">
        <v>11108</v>
      </c>
      <c r="AZ417">
        <v>43</v>
      </c>
      <c r="BA417">
        <v>826.97</v>
      </c>
      <c r="BB417">
        <v>28.2</v>
      </c>
    </row>
    <row r="418" spans="1:54" x14ac:dyDescent="0.3">
      <c r="A418">
        <v>13035</v>
      </c>
      <c r="B418" t="s">
        <v>1239</v>
      </c>
      <c r="C418" t="s">
        <v>1066</v>
      </c>
      <c r="D418">
        <v>23368</v>
      </c>
      <c r="E418">
        <v>23655</v>
      </c>
      <c r="F418">
        <v>-1.2</v>
      </c>
      <c r="G418">
        <v>23655</v>
      </c>
      <c r="H418">
        <v>5.8</v>
      </c>
      <c r="I418">
        <v>22</v>
      </c>
      <c r="J418">
        <v>14.3</v>
      </c>
      <c r="K418">
        <v>47.1</v>
      </c>
      <c r="L418">
        <v>70.2</v>
      </c>
      <c r="M418">
        <v>27.7</v>
      </c>
      <c r="N418">
        <v>0.3</v>
      </c>
      <c r="O418">
        <v>0.5</v>
      </c>
      <c r="P418">
        <v>0</v>
      </c>
      <c r="Q418">
        <v>1.2</v>
      </c>
      <c r="R418">
        <v>3.1</v>
      </c>
      <c r="S418">
        <v>67.599999999999994</v>
      </c>
      <c r="T418">
        <v>83.5</v>
      </c>
      <c r="U418">
        <v>3</v>
      </c>
      <c r="V418">
        <v>3</v>
      </c>
      <c r="W418">
        <v>74.7</v>
      </c>
      <c r="X418">
        <v>8.4</v>
      </c>
      <c r="Y418">
        <v>1534</v>
      </c>
      <c r="Z418">
        <v>30.9</v>
      </c>
      <c r="AA418">
        <v>9281</v>
      </c>
      <c r="AB418">
        <v>75.2</v>
      </c>
      <c r="AC418">
        <v>7.9</v>
      </c>
      <c r="AD418">
        <v>125400</v>
      </c>
      <c r="AE418">
        <v>7776</v>
      </c>
      <c r="AF418">
        <v>2.74</v>
      </c>
      <c r="AG418">
        <v>20363</v>
      </c>
      <c r="AH418">
        <v>49754</v>
      </c>
      <c r="AI418">
        <v>14.5</v>
      </c>
      <c r="AJ418">
        <v>347</v>
      </c>
      <c r="AK418">
        <v>4048</v>
      </c>
      <c r="AL418">
        <v>4.5999999999999996</v>
      </c>
      <c r="AM418">
        <v>1461</v>
      </c>
      <c r="AN418">
        <v>1731</v>
      </c>
      <c r="AO418">
        <v>0</v>
      </c>
      <c r="AP418">
        <v>0</v>
      </c>
      <c r="AQ418">
        <v>0</v>
      </c>
      <c r="AR418">
        <v>0</v>
      </c>
      <c r="AS418">
        <v>0</v>
      </c>
      <c r="AT418">
        <v>21</v>
      </c>
      <c r="AU418">
        <v>287017</v>
      </c>
      <c r="AV418">
        <v>465389</v>
      </c>
      <c r="AW418">
        <v>295450</v>
      </c>
      <c r="AX418">
        <v>12496</v>
      </c>
      <c r="AY418">
        <v>17970</v>
      </c>
      <c r="AZ418">
        <v>12</v>
      </c>
      <c r="BA418">
        <v>184.39</v>
      </c>
      <c r="BB418">
        <v>128.30000000000001</v>
      </c>
    </row>
    <row r="419" spans="1:54" x14ac:dyDescent="0.3">
      <c r="A419">
        <v>13037</v>
      </c>
      <c r="B419" t="s">
        <v>66</v>
      </c>
      <c r="C419" t="s">
        <v>1066</v>
      </c>
      <c r="D419">
        <v>6463</v>
      </c>
      <c r="E419">
        <v>6694</v>
      </c>
      <c r="F419">
        <v>-3.5</v>
      </c>
      <c r="G419">
        <v>6694</v>
      </c>
      <c r="H419">
        <v>4.8</v>
      </c>
      <c r="I419">
        <v>19</v>
      </c>
      <c r="J419">
        <v>12.5</v>
      </c>
      <c r="K419">
        <v>40</v>
      </c>
      <c r="L419">
        <v>36.1</v>
      </c>
      <c r="M419">
        <v>61.2</v>
      </c>
      <c r="N419">
        <v>0.6</v>
      </c>
      <c r="O419">
        <v>0.6</v>
      </c>
      <c r="P419">
        <v>0.3</v>
      </c>
      <c r="Q419">
        <v>1.3</v>
      </c>
      <c r="R419">
        <v>4.7</v>
      </c>
      <c r="S419">
        <v>32.9</v>
      </c>
      <c r="T419">
        <v>74.2</v>
      </c>
      <c r="U419">
        <v>4.9000000000000004</v>
      </c>
      <c r="V419">
        <v>8.5</v>
      </c>
      <c r="W419">
        <v>68.599999999999994</v>
      </c>
      <c r="X419">
        <v>11.5</v>
      </c>
      <c r="Y419">
        <v>420</v>
      </c>
      <c r="Z419">
        <v>19</v>
      </c>
      <c r="AA419">
        <v>2383</v>
      </c>
      <c r="AB419">
        <v>70.599999999999994</v>
      </c>
      <c r="AC419">
        <v>9.4</v>
      </c>
      <c r="AD419">
        <v>53000</v>
      </c>
      <c r="AE419">
        <v>1804</v>
      </c>
      <c r="AF419">
        <v>2.19</v>
      </c>
      <c r="AG419">
        <v>14868</v>
      </c>
      <c r="AH419">
        <v>26986</v>
      </c>
      <c r="AI419">
        <v>38.700000000000003</v>
      </c>
      <c r="AJ419">
        <v>74</v>
      </c>
      <c r="AK419">
        <v>725</v>
      </c>
      <c r="AL419">
        <v>-0.7</v>
      </c>
      <c r="AM419">
        <v>295</v>
      </c>
      <c r="AN419">
        <v>428</v>
      </c>
      <c r="AO419">
        <v>0</v>
      </c>
      <c r="AP419">
        <v>0</v>
      </c>
      <c r="AQ419">
        <v>0</v>
      </c>
      <c r="AR419">
        <v>0</v>
      </c>
      <c r="AS419">
        <v>0</v>
      </c>
      <c r="AT419">
        <v>0</v>
      </c>
      <c r="AU419">
        <v>0</v>
      </c>
      <c r="AV419">
        <v>16497</v>
      </c>
      <c r="AW419">
        <v>19557</v>
      </c>
      <c r="AX419">
        <v>3266</v>
      </c>
      <c r="AY419">
        <v>946</v>
      </c>
      <c r="AZ419">
        <v>0</v>
      </c>
      <c r="BA419">
        <v>280.37</v>
      </c>
      <c r="BB419">
        <v>23.9</v>
      </c>
    </row>
    <row r="420" spans="1:54" x14ac:dyDescent="0.3">
      <c r="A420">
        <v>13039</v>
      </c>
      <c r="B420" t="s">
        <v>465</v>
      </c>
      <c r="C420" t="s">
        <v>1066</v>
      </c>
      <c r="D420">
        <v>52027</v>
      </c>
      <c r="E420">
        <v>50513</v>
      </c>
      <c r="F420">
        <v>3</v>
      </c>
      <c r="G420">
        <v>50513</v>
      </c>
      <c r="H420">
        <v>7.6</v>
      </c>
      <c r="I420">
        <v>25.2</v>
      </c>
      <c r="J420">
        <v>11.3</v>
      </c>
      <c r="K420">
        <v>48.6</v>
      </c>
      <c r="L420">
        <v>75</v>
      </c>
      <c r="M420">
        <v>19.5</v>
      </c>
      <c r="N420">
        <v>0.7</v>
      </c>
      <c r="O420">
        <v>1.7</v>
      </c>
      <c r="P420">
        <v>0.2</v>
      </c>
      <c r="Q420">
        <v>2.9</v>
      </c>
      <c r="R420">
        <v>6.2</v>
      </c>
      <c r="S420">
        <v>70</v>
      </c>
      <c r="T420">
        <v>80.3</v>
      </c>
      <c r="U420">
        <v>2.1</v>
      </c>
      <c r="V420">
        <v>4.8</v>
      </c>
      <c r="W420">
        <v>90.4</v>
      </c>
      <c r="X420">
        <v>19.5</v>
      </c>
      <c r="Y420">
        <v>6625</v>
      </c>
      <c r="Z420">
        <v>21.9</v>
      </c>
      <c r="AA420">
        <v>21389</v>
      </c>
      <c r="AB420">
        <v>63.1</v>
      </c>
      <c r="AC420">
        <v>15.7</v>
      </c>
      <c r="AD420">
        <v>154500</v>
      </c>
      <c r="AE420">
        <v>18386</v>
      </c>
      <c r="AF420">
        <v>2.69</v>
      </c>
      <c r="AG420">
        <v>22701</v>
      </c>
      <c r="AH420">
        <v>51990</v>
      </c>
      <c r="AI420">
        <v>15.5</v>
      </c>
      <c r="AJ420">
        <v>792</v>
      </c>
      <c r="AK420">
        <v>8460</v>
      </c>
      <c r="AL420">
        <v>5.9</v>
      </c>
      <c r="AM420">
        <v>2319</v>
      </c>
      <c r="AN420">
        <v>3332</v>
      </c>
      <c r="AO420">
        <v>0</v>
      </c>
      <c r="AP420">
        <v>0</v>
      </c>
      <c r="AQ420">
        <v>0</v>
      </c>
      <c r="AR420">
        <v>0</v>
      </c>
      <c r="AS420">
        <v>0</v>
      </c>
      <c r="AT420">
        <v>33</v>
      </c>
      <c r="AU420">
        <v>0</v>
      </c>
      <c r="AV420">
        <v>0</v>
      </c>
      <c r="AW420">
        <v>648346</v>
      </c>
      <c r="AX420">
        <v>13688</v>
      </c>
      <c r="AY420">
        <v>71770</v>
      </c>
      <c r="AZ420">
        <v>126</v>
      </c>
      <c r="BA420">
        <v>613.03</v>
      </c>
      <c r="BB420">
        <v>82.4</v>
      </c>
    </row>
    <row r="421" spans="1:54" x14ac:dyDescent="0.3">
      <c r="A421">
        <v>13043</v>
      </c>
      <c r="B421" t="s">
        <v>1240</v>
      </c>
      <c r="C421" t="s">
        <v>1066</v>
      </c>
      <c r="D421">
        <v>10888</v>
      </c>
      <c r="E421">
        <v>10998</v>
      </c>
      <c r="F421">
        <v>-1</v>
      </c>
      <c r="G421">
        <v>10998</v>
      </c>
      <c r="H421">
        <v>6.3</v>
      </c>
      <c r="I421">
        <v>25.6</v>
      </c>
      <c r="J421">
        <v>16.7</v>
      </c>
      <c r="K421">
        <v>50.4</v>
      </c>
      <c r="L421">
        <v>73.2</v>
      </c>
      <c r="M421">
        <v>24.5</v>
      </c>
      <c r="N421">
        <v>0.2</v>
      </c>
      <c r="O421">
        <v>0.8</v>
      </c>
      <c r="P421">
        <v>0.1</v>
      </c>
      <c r="Q421">
        <v>1.2</v>
      </c>
      <c r="R421">
        <v>11.2</v>
      </c>
      <c r="S421">
        <v>62.8</v>
      </c>
      <c r="T421">
        <v>85</v>
      </c>
      <c r="U421">
        <v>6.9</v>
      </c>
      <c r="V421">
        <v>9.4</v>
      </c>
      <c r="W421">
        <v>78.5</v>
      </c>
      <c r="X421">
        <v>14.6</v>
      </c>
      <c r="Y421">
        <v>770</v>
      </c>
      <c r="Z421">
        <v>24</v>
      </c>
      <c r="AA421">
        <v>4697</v>
      </c>
      <c r="AB421">
        <v>64</v>
      </c>
      <c r="AC421">
        <v>7.4</v>
      </c>
      <c r="AD421">
        <v>86700</v>
      </c>
      <c r="AE421">
        <v>3861</v>
      </c>
      <c r="AF421">
        <v>2.78</v>
      </c>
      <c r="AG421">
        <v>17974</v>
      </c>
      <c r="AH421">
        <v>35070</v>
      </c>
      <c r="AI421">
        <v>25.9</v>
      </c>
      <c r="AJ421">
        <v>200</v>
      </c>
      <c r="AK421">
        <v>2182</v>
      </c>
      <c r="AL421">
        <v>-4.4000000000000004</v>
      </c>
      <c r="AM421">
        <v>776</v>
      </c>
      <c r="AN421">
        <v>1085</v>
      </c>
      <c r="AO421">
        <v>0</v>
      </c>
      <c r="AP421">
        <v>0</v>
      </c>
      <c r="AQ421">
        <v>0</v>
      </c>
      <c r="AR421">
        <v>0</v>
      </c>
      <c r="AS421">
        <v>0</v>
      </c>
      <c r="AT421">
        <v>24</v>
      </c>
      <c r="AU421">
        <v>0</v>
      </c>
      <c r="AV421">
        <v>24255</v>
      </c>
      <c r="AW421">
        <v>114511</v>
      </c>
      <c r="AX421">
        <v>10977</v>
      </c>
      <c r="AY421">
        <v>14749</v>
      </c>
      <c r="AZ421">
        <v>0</v>
      </c>
      <c r="BA421">
        <v>243.04</v>
      </c>
      <c r="BB421">
        <v>45.3</v>
      </c>
    </row>
    <row r="422" spans="1:54" x14ac:dyDescent="0.3">
      <c r="A422">
        <v>13045</v>
      </c>
      <c r="B422" t="s">
        <v>124</v>
      </c>
      <c r="C422" t="s">
        <v>1066</v>
      </c>
      <c r="D422">
        <v>114093</v>
      </c>
      <c r="E422">
        <v>110591</v>
      </c>
      <c r="F422">
        <v>3.2</v>
      </c>
      <c r="G422">
        <v>110527</v>
      </c>
      <c r="H422">
        <v>6.4</v>
      </c>
      <c r="I422">
        <v>24.2</v>
      </c>
      <c r="J422">
        <v>12.5</v>
      </c>
      <c r="K422">
        <v>50.9</v>
      </c>
      <c r="L422">
        <v>77.3</v>
      </c>
      <c r="M422">
        <v>19.100000000000001</v>
      </c>
      <c r="N422">
        <v>0.5</v>
      </c>
      <c r="O422">
        <v>1</v>
      </c>
      <c r="P422">
        <v>0.1</v>
      </c>
      <c r="Q422">
        <v>2</v>
      </c>
      <c r="R422">
        <v>6.5</v>
      </c>
      <c r="S422">
        <v>71.8</v>
      </c>
      <c r="T422">
        <v>80.400000000000006</v>
      </c>
      <c r="U422">
        <v>4.4000000000000004</v>
      </c>
      <c r="V422">
        <v>7.7</v>
      </c>
      <c r="W422">
        <v>79.7</v>
      </c>
      <c r="X422">
        <v>18.3</v>
      </c>
      <c r="Y422">
        <v>7343</v>
      </c>
      <c r="Z422">
        <v>28.5</v>
      </c>
      <c r="AA422">
        <v>44757</v>
      </c>
      <c r="AB422">
        <v>66.7</v>
      </c>
      <c r="AC422">
        <v>13.7</v>
      </c>
      <c r="AD422">
        <v>118500</v>
      </c>
      <c r="AE422">
        <v>39494</v>
      </c>
      <c r="AF422">
        <v>2.72</v>
      </c>
      <c r="AG422">
        <v>21227</v>
      </c>
      <c r="AH422">
        <v>46147</v>
      </c>
      <c r="AI422">
        <v>18.899999999999999</v>
      </c>
      <c r="AJ422">
        <v>1988</v>
      </c>
      <c r="AK422">
        <v>31002</v>
      </c>
      <c r="AL422">
        <v>2.1</v>
      </c>
      <c r="AM422">
        <v>8017</v>
      </c>
      <c r="AN422">
        <v>9582</v>
      </c>
      <c r="AO422">
        <v>8.3000000000000007</v>
      </c>
      <c r="AP422">
        <v>0</v>
      </c>
      <c r="AQ422">
        <v>0</v>
      </c>
      <c r="AR422">
        <v>0</v>
      </c>
      <c r="AS422">
        <v>1.3</v>
      </c>
      <c r="AT422">
        <v>25.7</v>
      </c>
      <c r="AU422">
        <v>3175562</v>
      </c>
      <c r="AV422">
        <v>985854</v>
      </c>
      <c r="AW422">
        <v>1252468</v>
      </c>
      <c r="AX422">
        <v>11190</v>
      </c>
      <c r="AY422">
        <v>142419</v>
      </c>
      <c r="AZ422">
        <v>111</v>
      </c>
      <c r="BA422">
        <v>499.08</v>
      </c>
      <c r="BB422">
        <v>221.5</v>
      </c>
    </row>
    <row r="423" spans="1:54" x14ac:dyDescent="0.3">
      <c r="A423">
        <v>13047</v>
      </c>
      <c r="B423" t="s">
        <v>1241</v>
      </c>
      <c r="C423" t="s">
        <v>1066</v>
      </c>
      <c r="D423">
        <v>65621</v>
      </c>
      <c r="E423">
        <v>63940</v>
      </c>
      <c r="F423">
        <v>2.6</v>
      </c>
      <c r="G423">
        <v>63942</v>
      </c>
      <c r="H423">
        <v>5.8</v>
      </c>
      <c r="I423">
        <v>23.6</v>
      </c>
      <c r="J423">
        <v>16</v>
      </c>
      <c r="K423">
        <v>51.3</v>
      </c>
      <c r="L423">
        <v>93.7</v>
      </c>
      <c r="M423">
        <v>2.8</v>
      </c>
      <c r="N423">
        <v>0.4</v>
      </c>
      <c r="O423">
        <v>1.4</v>
      </c>
      <c r="P423">
        <v>0.1</v>
      </c>
      <c r="Q423">
        <v>1.6</v>
      </c>
      <c r="R423">
        <v>2.8</v>
      </c>
      <c r="S423">
        <v>91.4</v>
      </c>
      <c r="T423">
        <v>86.3</v>
      </c>
      <c r="U423">
        <v>2.2999999999999998</v>
      </c>
      <c r="V423">
        <v>3.7</v>
      </c>
      <c r="W423">
        <v>82.3</v>
      </c>
      <c r="X423">
        <v>17.5</v>
      </c>
      <c r="Y423">
        <v>4805</v>
      </c>
      <c r="Z423">
        <v>22.3</v>
      </c>
      <c r="AA423">
        <v>26803</v>
      </c>
      <c r="AB423">
        <v>72.599999999999994</v>
      </c>
      <c r="AC423">
        <v>12.9</v>
      </c>
      <c r="AD423">
        <v>130200</v>
      </c>
      <c r="AE423">
        <v>23941</v>
      </c>
      <c r="AF423">
        <v>2.68</v>
      </c>
      <c r="AG423">
        <v>21690</v>
      </c>
      <c r="AH423">
        <v>47087</v>
      </c>
      <c r="AI423">
        <v>13.9</v>
      </c>
      <c r="AJ423">
        <v>892</v>
      </c>
      <c r="AK423">
        <v>11569</v>
      </c>
      <c r="AL423">
        <v>-0.1</v>
      </c>
      <c r="AM423">
        <v>4002</v>
      </c>
      <c r="AN423">
        <v>4789</v>
      </c>
      <c r="AO423">
        <v>0</v>
      </c>
      <c r="AP423">
        <v>0</v>
      </c>
      <c r="AQ423">
        <v>3.1</v>
      </c>
      <c r="AR423">
        <v>0</v>
      </c>
      <c r="AS423">
        <v>0</v>
      </c>
      <c r="AT423">
        <v>28.5</v>
      </c>
      <c r="AU423">
        <v>562058</v>
      </c>
      <c r="AV423">
        <v>151178</v>
      </c>
      <c r="AW423">
        <v>795089</v>
      </c>
      <c r="AX423">
        <v>12730</v>
      </c>
      <c r="AY423">
        <v>76458</v>
      </c>
      <c r="AZ423">
        <v>144</v>
      </c>
      <c r="BA423">
        <v>162.16</v>
      </c>
      <c r="BB423">
        <v>394.3</v>
      </c>
    </row>
    <row r="424" spans="1:54" x14ac:dyDescent="0.3">
      <c r="A424">
        <v>13049</v>
      </c>
      <c r="B424" t="s">
        <v>1242</v>
      </c>
      <c r="C424" t="s">
        <v>1066</v>
      </c>
      <c r="D424">
        <v>12897</v>
      </c>
      <c r="E424">
        <v>12171</v>
      </c>
      <c r="F424">
        <v>6</v>
      </c>
      <c r="G424">
        <v>12171</v>
      </c>
      <c r="H424">
        <v>5.6</v>
      </c>
      <c r="I424">
        <v>19</v>
      </c>
      <c r="J424">
        <v>13.3</v>
      </c>
      <c r="K424">
        <v>39.700000000000003</v>
      </c>
      <c r="L424">
        <v>65</v>
      </c>
      <c r="M424">
        <v>32</v>
      </c>
      <c r="N424">
        <v>0.6</v>
      </c>
      <c r="O424">
        <v>0.6</v>
      </c>
      <c r="P424">
        <v>0</v>
      </c>
      <c r="Q424">
        <v>1.8</v>
      </c>
      <c r="R424">
        <v>3.5</v>
      </c>
      <c r="S424">
        <v>62.1</v>
      </c>
      <c r="T424">
        <v>79.900000000000006</v>
      </c>
      <c r="U424">
        <v>7.6</v>
      </c>
      <c r="V424">
        <v>7.4</v>
      </c>
      <c r="W424">
        <v>74.3</v>
      </c>
      <c r="X424">
        <v>9.4</v>
      </c>
      <c r="Y424">
        <v>1247</v>
      </c>
      <c r="Z424">
        <v>28.7</v>
      </c>
      <c r="AA424">
        <v>4414</v>
      </c>
      <c r="AB424">
        <v>77.900000000000006</v>
      </c>
      <c r="AC424">
        <v>3.2</v>
      </c>
      <c r="AD424">
        <v>76100</v>
      </c>
      <c r="AE424">
        <v>3727</v>
      </c>
      <c r="AF424">
        <v>3.12</v>
      </c>
      <c r="AG424">
        <v>17102</v>
      </c>
      <c r="AH424">
        <v>40111</v>
      </c>
      <c r="AI424">
        <v>19.7</v>
      </c>
      <c r="AJ424">
        <v>146</v>
      </c>
      <c r="AK424">
        <v>1804</v>
      </c>
      <c r="AL424">
        <v>1.5</v>
      </c>
      <c r="AM424">
        <v>507</v>
      </c>
      <c r="AN424">
        <v>763</v>
      </c>
      <c r="AO424">
        <v>0</v>
      </c>
      <c r="AP424">
        <v>0</v>
      </c>
      <c r="AQ424">
        <v>0</v>
      </c>
      <c r="AR424">
        <v>0</v>
      </c>
      <c r="AS424">
        <v>0</v>
      </c>
      <c r="AT424">
        <v>21.4</v>
      </c>
      <c r="AU424">
        <v>0</v>
      </c>
      <c r="AV424">
        <v>45988</v>
      </c>
      <c r="AW424">
        <v>68423</v>
      </c>
      <c r="AX424">
        <v>6460</v>
      </c>
      <c r="AY424">
        <v>9831</v>
      </c>
      <c r="AZ424">
        <v>7</v>
      </c>
      <c r="BA424">
        <v>773.58</v>
      </c>
      <c r="BB424">
        <v>15.7</v>
      </c>
    </row>
    <row r="425" spans="1:54" x14ac:dyDescent="0.3">
      <c r="A425">
        <v>13051</v>
      </c>
      <c r="B425" t="s">
        <v>461</v>
      </c>
      <c r="C425" t="s">
        <v>1066</v>
      </c>
      <c r="D425">
        <v>283379</v>
      </c>
      <c r="E425">
        <v>265133</v>
      </c>
      <c r="F425">
        <v>6.9</v>
      </c>
      <c r="G425">
        <v>265128</v>
      </c>
      <c r="H425">
        <v>6.9</v>
      </c>
      <c r="I425">
        <v>22.2</v>
      </c>
      <c r="J425">
        <v>13.6</v>
      </c>
      <c r="K425">
        <v>51.8</v>
      </c>
      <c r="L425">
        <v>54.5</v>
      </c>
      <c r="M425">
        <v>40.1</v>
      </c>
      <c r="N425">
        <v>0.3</v>
      </c>
      <c r="O425">
        <v>2.8</v>
      </c>
      <c r="P425">
        <v>0.2</v>
      </c>
      <c r="Q425">
        <v>2.1</v>
      </c>
      <c r="R425">
        <v>6</v>
      </c>
      <c r="S425">
        <v>49.8</v>
      </c>
      <c r="T425">
        <v>84.8</v>
      </c>
      <c r="U425">
        <v>6.5</v>
      </c>
      <c r="V425">
        <v>8</v>
      </c>
      <c r="W425">
        <v>88.7</v>
      </c>
      <c r="X425">
        <v>31.3</v>
      </c>
      <c r="Y425">
        <v>24730</v>
      </c>
      <c r="Z425">
        <v>21.1</v>
      </c>
      <c r="AA425">
        <v>122600</v>
      </c>
      <c r="AB425">
        <v>57.5</v>
      </c>
      <c r="AC425">
        <v>27.9</v>
      </c>
      <c r="AD425">
        <v>174500</v>
      </c>
      <c r="AE425">
        <v>102484</v>
      </c>
      <c r="AF425">
        <v>2.5499999999999998</v>
      </c>
      <c r="AG425">
        <v>25093</v>
      </c>
      <c r="AH425">
        <v>45794</v>
      </c>
      <c r="AI425">
        <v>19.100000000000001</v>
      </c>
      <c r="AJ425">
        <v>7229</v>
      </c>
      <c r="AK425">
        <v>120438</v>
      </c>
      <c r="AL425">
        <v>2.2999999999999998</v>
      </c>
      <c r="AM425">
        <v>19018</v>
      </c>
      <c r="AN425">
        <v>23990</v>
      </c>
      <c r="AO425">
        <v>23.5</v>
      </c>
      <c r="AP425">
        <v>0</v>
      </c>
      <c r="AQ425">
        <v>4.4000000000000004</v>
      </c>
      <c r="AR425">
        <v>0</v>
      </c>
      <c r="AS425">
        <v>1.1000000000000001</v>
      </c>
      <c r="AT425">
        <v>33</v>
      </c>
      <c r="AU425">
        <v>0</v>
      </c>
      <c r="AV425">
        <v>3780143</v>
      </c>
      <c r="AW425">
        <v>4004232</v>
      </c>
      <c r="AX425">
        <v>16107</v>
      </c>
      <c r="AY425">
        <v>872885</v>
      </c>
      <c r="AZ425">
        <v>1317</v>
      </c>
      <c r="BA425">
        <v>426.44</v>
      </c>
      <c r="BB425">
        <v>621.70000000000005</v>
      </c>
    </row>
    <row r="426" spans="1:54" x14ac:dyDescent="0.3">
      <c r="A426">
        <v>13053</v>
      </c>
      <c r="B426" t="s">
        <v>1243</v>
      </c>
      <c r="C426" t="s">
        <v>1066</v>
      </c>
      <c r="D426">
        <v>11837</v>
      </c>
      <c r="E426">
        <v>11267</v>
      </c>
      <c r="F426">
        <v>5.0999999999999996</v>
      </c>
      <c r="G426">
        <v>11267</v>
      </c>
      <c r="H426">
        <v>9.5</v>
      </c>
      <c r="I426">
        <v>22.6</v>
      </c>
      <c r="J426">
        <v>4.0999999999999996</v>
      </c>
      <c r="K426">
        <v>32.700000000000003</v>
      </c>
      <c r="L426">
        <v>72.2</v>
      </c>
      <c r="M426">
        <v>19.3</v>
      </c>
      <c r="N426">
        <v>1.3</v>
      </c>
      <c r="O426">
        <v>2.8</v>
      </c>
      <c r="P426">
        <v>0.8</v>
      </c>
      <c r="Q426">
        <v>3.6</v>
      </c>
      <c r="R426">
        <v>15</v>
      </c>
      <c r="S426">
        <v>60</v>
      </c>
      <c r="T426">
        <v>50.8</v>
      </c>
      <c r="U426">
        <v>5.6</v>
      </c>
      <c r="V426">
        <v>13.9</v>
      </c>
      <c r="W426">
        <v>92.5</v>
      </c>
      <c r="X426">
        <v>27.5</v>
      </c>
      <c r="Y426">
        <v>581</v>
      </c>
      <c r="Z426">
        <v>14.2</v>
      </c>
      <c r="AA426">
        <v>3343</v>
      </c>
      <c r="AB426">
        <v>28.8</v>
      </c>
      <c r="AC426">
        <v>28.1</v>
      </c>
      <c r="AD426">
        <v>97100</v>
      </c>
      <c r="AE426">
        <v>2613</v>
      </c>
      <c r="AF426">
        <v>3.54</v>
      </c>
      <c r="AG426">
        <v>20042</v>
      </c>
      <c r="AH426">
        <v>48758</v>
      </c>
      <c r="AI426">
        <v>11.9</v>
      </c>
      <c r="AJ426">
        <v>97</v>
      </c>
      <c r="AK426">
        <v>1690</v>
      </c>
      <c r="AL426">
        <v>-5</v>
      </c>
      <c r="AM426">
        <v>251</v>
      </c>
      <c r="AN426">
        <v>341</v>
      </c>
      <c r="AO426">
        <v>36.4</v>
      </c>
      <c r="AP426">
        <v>0</v>
      </c>
      <c r="AQ426">
        <v>0</v>
      </c>
      <c r="AR426">
        <v>0</v>
      </c>
      <c r="AS426">
        <v>0</v>
      </c>
      <c r="AT426">
        <v>29.3</v>
      </c>
      <c r="AU426">
        <v>0</v>
      </c>
      <c r="AV426">
        <v>0</v>
      </c>
      <c r="AW426">
        <v>12987</v>
      </c>
      <c r="AX426">
        <v>934</v>
      </c>
      <c r="AY426">
        <v>804</v>
      </c>
      <c r="AZ426">
        <v>3</v>
      </c>
      <c r="BA426">
        <v>248.74</v>
      </c>
      <c r="BB426">
        <v>45.3</v>
      </c>
    </row>
    <row r="427" spans="1:54" x14ac:dyDescent="0.3">
      <c r="A427">
        <v>13055</v>
      </c>
      <c r="B427" t="s">
        <v>1244</v>
      </c>
      <c r="C427" t="s">
        <v>1066</v>
      </c>
      <c r="D427">
        <v>24939</v>
      </c>
      <c r="E427">
        <v>26015</v>
      </c>
      <c r="F427">
        <v>-4.0999999999999996</v>
      </c>
      <c r="G427">
        <v>26015</v>
      </c>
      <c r="H427">
        <v>5.6</v>
      </c>
      <c r="I427">
        <v>22.6</v>
      </c>
      <c r="J427">
        <v>16.5</v>
      </c>
      <c r="K427">
        <v>48.8</v>
      </c>
      <c r="L427">
        <v>86.6</v>
      </c>
      <c r="M427">
        <v>10.4</v>
      </c>
      <c r="N427">
        <v>0.4</v>
      </c>
      <c r="O427">
        <v>0.6</v>
      </c>
      <c r="P427">
        <v>0.3</v>
      </c>
      <c r="Q427">
        <v>1.6</v>
      </c>
      <c r="R427">
        <v>4.8</v>
      </c>
      <c r="S427">
        <v>82.8</v>
      </c>
      <c r="T427">
        <v>87.7</v>
      </c>
      <c r="U427">
        <v>3.1</v>
      </c>
      <c r="V427">
        <v>4.5999999999999996</v>
      </c>
      <c r="W427">
        <v>69</v>
      </c>
      <c r="X427">
        <v>7.7</v>
      </c>
      <c r="Y427">
        <v>1540</v>
      </c>
      <c r="Z427">
        <v>23.4</v>
      </c>
      <c r="AA427">
        <v>10883</v>
      </c>
      <c r="AB427">
        <v>69.7</v>
      </c>
      <c r="AC427">
        <v>9.5</v>
      </c>
      <c r="AD427">
        <v>72400</v>
      </c>
      <c r="AE427">
        <v>9457</v>
      </c>
      <c r="AF427">
        <v>2.52</v>
      </c>
      <c r="AG427">
        <v>16045</v>
      </c>
      <c r="AH427">
        <v>33228</v>
      </c>
      <c r="AI427">
        <v>24</v>
      </c>
      <c r="AJ427">
        <v>295</v>
      </c>
      <c r="AK427">
        <v>4390</v>
      </c>
      <c r="AL427">
        <v>0.2</v>
      </c>
      <c r="AM427">
        <v>1348</v>
      </c>
      <c r="AN427">
        <v>2104</v>
      </c>
      <c r="AO427">
        <v>0</v>
      </c>
      <c r="AP427">
        <v>0</v>
      </c>
      <c r="AQ427">
        <v>0</v>
      </c>
      <c r="AR427">
        <v>0</v>
      </c>
      <c r="AS427">
        <v>0</v>
      </c>
      <c r="AT427">
        <v>22.9</v>
      </c>
      <c r="AU427">
        <v>629589</v>
      </c>
      <c r="AV427">
        <v>66428</v>
      </c>
      <c r="AW427">
        <v>147194</v>
      </c>
      <c r="AX427">
        <v>5478</v>
      </c>
      <c r="AY427">
        <v>0</v>
      </c>
      <c r="AZ427">
        <v>0</v>
      </c>
      <c r="BA427">
        <v>313.33999999999997</v>
      </c>
      <c r="BB427">
        <v>83</v>
      </c>
    </row>
    <row r="428" spans="1:54" x14ac:dyDescent="0.3">
      <c r="A428">
        <v>13057</v>
      </c>
      <c r="B428" t="s">
        <v>64</v>
      </c>
      <c r="C428" t="s">
        <v>1066</v>
      </c>
      <c r="D428">
        <v>230985</v>
      </c>
      <c r="E428">
        <v>214346</v>
      </c>
      <c r="F428">
        <v>7.8</v>
      </c>
      <c r="G428">
        <v>214346</v>
      </c>
      <c r="H428">
        <v>6.2</v>
      </c>
      <c r="I428">
        <v>26</v>
      </c>
      <c r="J428">
        <v>11.9</v>
      </c>
      <c r="K428">
        <v>50.7</v>
      </c>
      <c r="L428">
        <v>89</v>
      </c>
      <c r="M428">
        <v>6.6</v>
      </c>
      <c r="N428">
        <v>0.5</v>
      </c>
      <c r="O428">
        <v>1.9</v>
      </c>
      <c r="P428">
        <v>0.1</v>
      </c>
      <c r="Q428">
        <v>1.9</v>
      </c>
      <c r="R428">
        <v>10.1</v>
      </c>
      <c r="S428">
        <v>80.099999999999994</v>
      </c>
      <c r="T428">
        <v>87</v>
      </c>
      <c r="U428">
        <v>8.6</v>
      </c>
      <c r="V428">
        <v>12.4</v>
      </c>
      <c r="W428">
        <v>88.9</v>
      </c>
      <c r="X428">
        <v>34.200000000000003</v>
      </c>
      <c r="Y428">
        <v>14589</v>
      </c>
      <c r="Z428">
        <v>31.9</v>
      </c>
      <c r="AA428">
        <v>85507</v>
      </c>
      <c r="AB428">
        <v>79.099999999999994</v>
      </c>
      <c r="AC428">
        <v>9.6999999999999993</v>
      </c>
      <c r="AD428">
        <v>190400</v>
      </c>
      <c r="AE428">
        <v>76144</v>
      </c>
      <c r="AF428">
        <v>2.85</v>
      </c>
      <c r="AG428">
        <v>29615</v>
      </c>
      <c r="AH428">
        <v>67261</v>
      </c>
      <c r="AI428">
        <v>9.8000000000000007</v>
      </c>
      <c r="AJ428">
        <v>4830</v>
      </c>
      <c r="AK428">
        <v>42481</v>
      </c>
      <c r="AL428">
        <v>3.9</v>
      </c>
      <c r="AM428">
        <v>20922</v>
      </c>
      <c r="AN428">
        <v>22759</v>
      </c>
      <c r="AO428">
        <v>3.3</v>
      </c>
      <c r="AP428">
        <v>0</v>
      </c>
      <c r="AQ428">
        <v>1.9</v>
      </c>
      <c r="AR428">
        <v>0</v>
      </c>
      <c r="AS428">
        <v>3.9</v>
      </c>
      <c r="AT428">
        <v>28.1</v>
      </c>
      <c r="AU428">
        <v>823737</v>
      </c>
      <c r="AV428">
        <v>848952</v>
      </c>
      <c r="AW428">
        <v>2114906</v>
      </c>
      <c r="AX428">
        <v>10373</v>
      </c>
      <c r="AY428">
        <v>246874</v>
      </c>
      <c r="AZ428">
        <v>2123</v>
      </c>
      <c r="BA428">
        <v>421.67</v>
      </c>
      <c r="BB428">
        <v>508.3</v>
      </c>
    </row>
    <row r="429" spans="1:54" x14ac:dyDescent="0.3">
      <c r="A429">
        <v>13059</v>
      </c>
      <c r="B429" t="s">
        <v>61</v>
      </c>
      <c r="C429" t="s">
        <v>1066</v>
      </c>
      <c r="D429">
        <v>120938</v>
      </c>
      <c r="E429">
        <v>116707</v>
      </c>
      <c r="F429">
        <v>3.6</v>
      </c>
      <c r="G429">
        <v>116714</v>
      </c>
      <c r="H429">
        <v>5.8</v>
      </c>
      <c r="I429">
        <v>17.600000000000001</v>
      </c>
      <c r="J429">
        <v>9.6999999999999993</v>
      </c>
      <c r="K429">
        <v>52.3</v>
      </c>
      <c r="L429">
        <v>65.5</v>
      </c>
      <c r="M429">
        <v>27.7</v>
      </c>
      <c r="N429">
        <v>0.4</v>
      </c>
      <c r="O429">
        <v>4.4000000000000004</v>
      </c>
      <c r="P429">
        <v>0.1</v>
      </c>
      <c r="Q429">
        <v>1.9</v>
      </c>
      <c r="R429">
        <v>10.8</v>
      </c>
      <c r="S429">
        <v>56</v>
      </c>
      <c r="T429">
        <v>75.599999999999994</v>
      </c>
      <c r="U429">
        <v>10.4</v>
      </c>
      <c r="V429">
        <v>13.5</v>
      </c>
      <c r="W429">
        <v>85.1</v>
      </c>
      <c r="X429">
        <v>39.5</v>
      </c>
      <c r="Y429">
        <v>5581</v>
      </c>
      <c r="Z429">
        <v>19</v>
      </c>
      <c r="AA429">
        <v>51781</v>
      </c>
      <c r="AB429">
        <v>43.9</v>
      </c>
      <c r="AC429">
        <v>44.1</v>
      </c>
      <c r="AD429">
        <v>156600</v>
      </c>
      <c r="AE429">
        <v>41358</v>
      </c>
      <c r="AF429">
        <v>2.61</v>
      </c>
      <c r="AG429">
        <v>19295</v>
      </c>
      <c r="AH429">
        <v>33060</v>
      </c>
      <c r="AI429">
        <v>36.700000000000003</v>
      </c>
      <c r="AJ429">
        <v>2912</v>
      </c>
      <c r="AK429">
        <v>44643</v>
      </c>
      <c r="AL429">
        <v>3.5</v>
      </c>
      <c r="AM429">
        <v>7804</v>
      </c>
      <c r="AN429">
        <v>10181</v>
      </c>
      <c r="AO429">
        <v>0</v>
      </c>
      <c r="AP429">
        <v>0.3</v>
      </c>
      <c r="AQ429">
        <v>3.2</v>
      </c>
      <c r="AR429">
        <v>0</v>
      </c>
      <c r="AS429">
        <v>3.1</v>
      </c>
      <c r="AT429">
        <v>26</v>
      </c>
      <c r="AU429">
        <v>1971235</v>
      </c>
      <c r="AV429">
        <v>1782494</v>
      </c>
      <c r="AW429">
        <v>1669122</v>
      </c>
      <c r="AX429">
        <v>14711</v>
      </c>
      <c r="AY429">
        <v>293388</v>
      </c>
      <c r="AZ429">
        <v>538</v>
      </c>
      <c r="BA429">
        <v>119.2</v>
      </c>
      <c r="BB429">
        <v>979.1</v>
      </c>
    </row>
    <row r="430" spans="1:54" x14ac:dyDescent="0.3">
      <c r="A430">
        <v>13061</v>
      </c>
      <c r="B430" t="s">
        <v>60</v>
      </c>
      <c r="C430" t="s">
        <v>1066</v>
      </c>
      <c r="D430">
        <v>3102</v>
      </c>
      <c r="E430">
        <v>3183</v>
      </c>
      <c r="F430">
        <v>-2.5</v>
      </c>
      <c r="G430">
        <v>3183</v>
      </c>
      <c r="H430">
        <v>6.6</v>
      </c>
      <c r="I430">
        <v>21.8</v>
      </c>
      <c r="J430">
        <v>23.3</v>
      </c>
      <c r="K430">
        <v>53.1</v>
      </c>
      <c r="L430">
        <v>38.6</v>
      </c>
      <c r="M430">
        <v>59.5</v>
      </c>
      <c r="N430">
        <v>0.3</v>
      </c>
      <c r="O430">
        <v>0.5</v>
      </c>
      <c r="P430">
        <v>0.1</v>
      </c>
      <c r="Q430">
        <v>1</v>
      </c>
      <c r="R430">
        <v>1.1000000000000001</v>
      </c>
      <c r="S430">
        <v>37.6</v>
      </c>
      <c r="T430">
        <v>87.1</v>
      </c>
      <c r="U430">
        <v>1.2</v>
      </c>
      <c r="V430">
        <v>3.3</v>
      </c>
      <c r="W430">
        <v>77.900000000000006</v>
      </c>
      <c r="X430">
        <v>7.9</v>
      </c>
      <c r="Y430">
        <v>234</v>
      </c>
      <c r="Z430">
        <v>26.4</v>
      </c>
      <c r="AA430">
        <v>2083</v>
      </c>
      <c r="AB430">
        <v>66.599999999999994</v>
      </c>
      <c r="AC430">
        <v>6.8</v>
      </c>
      <c r="AD430">
        <v>72300</v>
      </c>
      <c r="AE430">
        <v>1235</v>
      </c>
      <c r="AF430">
        <v>2.4900000000000002</v>
      </c>
      <c r="AG430">
        <v>12982</v>
      </c>
      <c r="AH430">
        <v>21192</v>
      </c>
      <c r="AI430">
        <v>44.5</v>
      </c>
      <c r="AJ430">
        <v>37</v>
      </c>
      <c r="AK430">
        <v>0</v>
      </c>
      <c r="AL430">
        <v>0</v>
      </c>
      <c r="AM430">
        <v>200</v>
      </c>
      <c r="AN430">
        <v>186</v>
      </c>
      <c r="AO430">
        <v>0</v>
      </c>
      <c r="AP430">
        <v>0</v>
      </c>
      <c r="AQ430">
        <v>0</v>
      </c>
      <c r="AR430">
        <v>0</v>
      </c>
      <c r="AS430">
        <v>0</v>
      </c>
      <c r="AT430">
        <v>42.5</v>
      </c>
      <c r="AU430">
        <v>0</v>
      </c>
      <c r="AV430">
        <v>1533</v>
      </c>
      <c r="AW430">
        <v>11021</v>
      </c>
      <c r="AX430">
        <v>3465</v>
      </c>
      <c r="AY430">
        <v>0</v>
      </c>
      <c r="AZ430">
        <v>5</v>
      </c>
      <c r="BA430">
        <v>195.38</v>
      </c>
      <c r="BB430">
        <v>16.3</v>
      </c>
    </row>
    <row r="431" spans="1:54" x14ac:dyDescent="0.3">
      <c r="A431">
        <v>13063</v>
      </c>
      <c r="B431" t="s">
        <v>296</v>
      </c>
      <c r="C431" t="s">
        <v>1066</v>
      </c>
      <c r="D431">
        <v>267542</v>
      </c>
      <c r="E431">
        <v>259467</v>
      </c>
      <c r="F431">
        <v>3.1</v>
      </c>
      <c r="G431">
        <v>259424</v>
      </c>
      <c r="H431">
        <v>7.8</v>
      </c>
      <c r="I431">
        <v>28.3</v>
      </c>
      <c r="J431">
        <v>8.3000000000000007</v>
      </c>
      <c r="K431">
        <v>52.6</v>
      </c>
      <c r="L431">
        <v>23.6</v>
      </c>
      <c r="M431">
        <v>68.3</v>
      </c>
      <c r="N431">
        <v>0.6</v>
      </c>
      <c r="O431">
        <v>5.3</v>
      </c>
      <c r="P431">
        <v>0.1</v>
      </c>
      <c r="Q431">
        <v>2.1</v>
      </c>
      <c r="R431">
        <v>13.1</v>
      </c>
      <c r="S431">
        <v>13.5</v>
      </c>
      <c r="T431">
        <v>79.099999999999994</v>
      </c>
      <c r="U431">
        <v>15.2</v>
      </c>
      <c r="V431">
        <v>20.5</v>
      </c>
      <c r="W431">
        <v>81.7</v>
      </c>
      <c r="X431">
        <v>18</v>
      </c>
      <c r="Y431">
        <v>18030</v>
      </c>
      <c r="Z431">
        <v>29.4</v>
      </c>
      <c r="AA431">
        <v>104535</v>
      </c>
      <c r="AB431">
        <v>55.3</v>
      </c>
      <c r="AC431">
        <v>29.3</v>
      </c>
      <c r="AD431">
        <v>97500</v>
      </c>
      <c r="AE431">
        <v>86274</v>
      </c>
      <c r="AF431">
        <v>2.99</v>
      </c>
      <c r="AG431">
        <v>17950</v>
      </c>
      <c r="AH431">
        <v>40606</v>
      </c>
      <c r="AI431">
        <v>24</v>
      </c>
      <c r="AJ431">
        <v>3767</v>
      </c>
      <c r="AK431">
        <v>70120</v>
      </c>
      <c r="AL431">
        <v>1.8</v>
      </c>
      <c r="AM431">
        <v>25549</v>
      </c>
      <c r="AN431">
        <v>23186</v>
      </c>
      <c r="AO431">
        <v>51.5</v>
      </c>
      <c r="AP431">
        <v>0</v>
      </c>
      <c r="AQ431">
        <v>11.8</v>
      </c>
      <c r="AR431">
        <v>0</v>
      </c>
      <c r="AS431">
        <v>4.3</v>
      </c>
      <c r="AT431">
        <v>38.1</v>
      </c>
      <c r="AU431">
        <v>1604635</v>
      </c>
      <c r="AV431">
        <v>3582346</v>
      </c>
      <c r="AW431">
        <v>3207049</v>
      </c>
      <c r="AX431">
        <v>11760</v>
      </c>
      <c r="AY431">
        <v>398890</v>
      </c>
      <c r="AZ431">
        <v>340</v>
      </c>
      <c r="BA431">
        <v>141.57</v>
      </c>
      <c r="BB431">
        <v>1832.5</v>
      </c>
    </row>
    <row r="432" spans="1:54" x14ac:dyDescent="0.3">
      <c r="A432">
        <v>13065</v>
      </c>
      <c r="B432" t="s">
        <v>1245</v>
      </c>
      <c r="C432" t="s">
        <v>1066</v>
      </c>
      <c r="D432">
        <v>6831</v>
      </c>
      <c r="E432">
        <v>6798</v>
      </c>
      <c r="F432">
        <v>0.5</v>
      </c>
      <c r="G432">
        <v>6798</v>
      </c>
      <c r="H432">
        <v>7.6</v>
      </c>
      <c r="I432">
        <v>25.9</v>
      </c>
      <c r="J432">
        <v>15</v>
      </c>
      <c r="K432">
        <v>51</v>
      </c>
      <c r="L432">
        <v>69</v>
      </c>
      <c r="M432">
        <v>28.3</v>
      </c>
      <c r="N432">
        <v>0.8</v>
      </c>
      <c r="O432">
        <v>0.2</v>
      </c>
      <c r="P432">
        <v>0.1</v>
      </c>
      <c r="Q432">
        <v>1.6</v>
      </c>
      <c r="R432">
        <v>4.2</v>
      </c>
      <c r="S432">
        <v>65.7</v>
      </c>
      <c r="T432">
        <v>86.6</v>
      </c>
      <c r="U432">
        <v>2.6</v>
      </c>
      <c r="V432">
        <v>3.2</v>
      </c>
      <c r="W432">
        <v>71.099999999999994</v>
      </c>
      <c r="X432">
        <v>12.5</v>
      </c>
      <c r="Y432">
        <v>479</v>
      </c>
      <c r="Z432">
        <v>21.1</v>
      </c>
      <c r="AA432">
        <v>2967</v>
      </c>
      <c r="AB432">
        <v>68.7</v>
      </c>
      <c r="AC432">
        <v>11.7</v>
      </c>
      <c r="AD432">
        <v>62900</v>
      </c>
      <c r="AE432">
        <v>2586</v>
      </c>
      <c r="AF432">
        <v>2.5299999999999998</v>
      </c>
      <c r="AG432">
        <v>17815</v>
      </c>
      <c r="AH432">
        <v>30345</v>
      </c>
      <c r="AI432">
        <v>29.1</v>
      </c>
      <c r="AJ432">
        <v>127</v>
      </c>
      <c r="AK432">
        <v>1806</v>
      </c>
      <c r="AL432">
        <v>7.8</v>
      </c>
      <c r="AM432">
        <v>428</v>
      </c>
      <c r="AN432">
        <v>513</v>
      </c>
      <c r="AO432">
        <v>0</v>
      </c>
      <c r="AP432">
        <v>0</v>
      </c>
      <c r="AQ432">
        <v>0</v>
      </c>
      <c r="AR432">
        <v>0</v>
      </c>
      <c r="AS432">
        <v>0</v>
      </c>
      <c r="AT432">
        <v>22.8</v>
      </c>
      <c r="AU432">
        <v>0</v>
      </c>
      <c r="AV432">
        <v>0</v>
      </c>
      <c r="AW432">
        <v>39791</v>
      </c>
      <c r="AX432">
        <v>5714</v>
      </c>
      <c r="AY432">
        <v>3333</v>
      </c>
      <c r="AZ432">
        <v>4</v>
      </c>
      <c r="BA432">
        <v>800.22</v>
      </c>
      <c r="BB432">
        <v>8.5</v>
      </c>
    </row>
    <row r="433" spans="1:54" x14ac:dyDescent="0.3">
      <c r="A433">
        <v>13067</v>
      </c>
      <c r="B433" t="s">
        <v>1246</v>
      </c>
      <c r="C433" t="s">
        <v>1066</v>
      </c>
      <c r="D433">
        <v>730981</v>
      </c>
      <c r="E433">
        <v>688076</v>
      </c>
      <c r="F433">
        <v>6.2</v>
      </c>
      <c r="G433">
        <v>688078</v>
      </c>
      <c r="H433">
        <v>6.6</v>
      </c>
      <c r="I433">
        <v>24.6</v>
      </c>
      <c r="J433">
        <v>10.6</v>
      </c>
      <c r="K433">
        <v>51.6</v>
      </c>
      <c r="L433">
        <v>64.599999999999994</v>
      </c>
      <c r="M433">
        <v>27.3</v>
      </c>
      <c r="N433">
        <v>0.5</v>
      </c>
      <c r="O433">
        <v>5.0999999999999996</v>
      </c>
      <c r="P433">
        <v>0.1</v>
      </c>
      <c r="Q433">
        <v>2.4</v>
      </c>
      <c r="R433">
        <v>12.7</v>
      </c>
      <c r="S433">
        <v>53.9</v>
      </c>
      <c r="T433">
        <v>81.2</v>
      </c>
      <c r="U433">
        <v>15.1</v>
      </c>
      <c r="V433">
        <v>20.3</v>
      </c>
      <c r="W433">
        <v>90.8</v>
      </c>
      <c r="X433">
        <v>43.7</v>
      </c>
      <c r="Y433">
        <v>44559</v>
      </c>
      <c r="Z433">
        <v>29.5</v>
      </c>
      <c r="AA433">
        <v>292870</v>
      </c>
      <c r="AB433">
        <v>66.400000000000006</v>
      </c>
      <c r="AC433">
        <v>24.9</v>
      </c>
      <c r="AD433">
        <v>196700</v>
      </c>
      <c r="AE433">
        <v>261242</v>
      </c>
      <c r="AF433">
        <v>2.64</v>
      </c>
      <c r="AG433">
        <v>33069</v>
      </c>
      <c r="AH433">
        <v>63920</v>
      </c>
      <c r="AI433">
        <v>12.8</v>
      </c>
      <c r="AJ433">
        <v>19159</v>
      </c>
      <c r="AK433">
        <v>302767</v>
      </c>
      <c r="AL433">
        <v>-0.3</v>
      </c>
      <c r="AM433">
        <v>71103</v>
      </c>
      <c r="AN433">
        <v>77945</v>
      </c>
      <c r="AO433">
        <v>18.600000000000001</v>
      </c>
      <c r="AP433">
        <v>0.7</v>
      </c>
      <c r="AQ433">
        <v>4.8</v>
      </c>
      <c r="AR433">
        <v>0.1</v>
      </c>
      <c r="AS433">
        <v>5.5</v>
      </c>
      <c r="AT433">
        <v>31.7</v>
      </c>
      <c r="AU433">
        <v>5651641</v>
      </c>
      <c r="AV433">
        <v>15524844</v>
      </c>
      <c r="AW433">
        <v>10480711</v>
      </c>
      <c r="AX433">
        <v>15157</v>
      </c>
      <c r="AY433">
        <v>1393471</v>
      </c>
      <c r="AZ433">
        <v>3103</v>
      </c>
      <c r="BA433">
        <v>339.55</v>
      </c>
      <c r="BB433">
        <v>2026.4</v>
      </c>
    </row>
    <row r="434" spans="1:54" x14ac:dyDescent="0.3">
      <c r="A434">
        <v>13069</v>
      </c>
      <c r="B434" t="s">
        <v>58</v>
      </c>
      <c r="C434" t="s">
        <v>1066</v>
      </c>
      <c r="D434">
        <v>42811</v>
      </c>
      <c r="E434">
        <v>42356</v>
      </c>
      <c r="F434">
        <v>1.1000000000000001</v>
      </c>
      <c r="G434">
        <v>42356</v>
      </c>
      <c r="H434">
        <v>6.7</v>
      </c>
      <c r="I434">
        <v>24.7</v>
      </c>
      <c r="J434">
        <v>12.3</v>
      </c>
      <c r="K434">
        <v>48.7</v>
      </c>
      <c r="L434">
        <v>69.400000000000006</v>
      </c>
      <c r="M434">
        <v>28</v>
      </c>
      <c r="N434">
        <v>0.4</v>
      </c>
      <c r="O434">
        <v>0.9</v>
      </c>
      <c r="P434">
        <v>0.1</v>
      </c>
      <c r="Q434">
        <v>1.3</v>
      </c>
      <c r="R434">
        <v>10.9</v>
      </c>
      <c r="S434">
        <v>59.4</v>
      </c>
      <c r="T434">
        <v>88.5</v>
      </c>
      <c r="U434">
        <v>6.1</v>
      </c>
      <c r="V434">
        <v>9.8000000000000007</v>
      </c>
      <c r="W434">
        <v>75.5</v>
      </c>
      <c r="X434">
        <v>12.9</v>
      </c>
      <c r="Y434">
        <v>2488</v>
      </c>
      <c r="Z434">
        <v>19.899999999999999</v>
      </c>
      <c r="AA434">
        <v>16925</v>
      </c>
      <c r="AB434">
        <v>69.400000000000006</v>
      </c>
      <c r="AC434">
        <v>7.3</v>
      </c>
      <c r="AD434">
        <v>80700</v>
      </c>
      <c r="AE434">
        <v>14497</v>
      </c>
      <c r="AF434">
        <v>2.73</v>
      </c>
      <c r="AG434">
        <v>17031</v>
      </c>
      <c r="AH434">
        <v>35693</v>
      </c>
      <c r="AI434">
        <v>24.3</v>
      </c>
      <c r="AJ434">
        <v>830</v>
      </c>
      <c r="AK434">
        <v>11855</v>
      </c>
      <c r="AL434">
        <v>-1.5</v>
      </c>
      <c r="AM434">
        <v>2837</v>
      </c>
      <c r="AN434">
        <v>3452</v>
      </c>
      <c r="AO434">
        <v>9.8000000000000007</v>
      </c>
      <c r="AP434">
        <v>0</v>
      </c>
      <c r="AQ434">
        <v>0</v>
      </c>
      <c r="AR434">
        <v>0</v>
      </c>
      <c r="AS434">
        <v>2</v>
      </c>
      <c r="AT434">
        <v>25.1</v>
      </c>
      <c r="AU434">
        <v>0</v>
      </c>
      <c r="AV434">
        <v>323863</v>
      </c>
      <c r="AW434">
        <v>458699</v>
      </c>
      <c r="AX434">
        <v>11367</v>
      </c>
      <c r="AY434">
        <v>47137</v>
      </c>
      <c r="AZ434">
        <v>35</v>
      </c>
      <c r="BA434">
        <v>575.1</v>
      </c>
      <c r="BB434">
        <v>73.7</v>
      </c>
    </row>
    <row r="435" spans="1:54" x14ac:dyDescent="0.3">
      <c r="A435">
        <v>13071</v>
      </c>
      <c r="B435" t="s">
        <v>1247</v>
      </c>
      <c r="C435" t="s">
        <v>1066</v>
      </c>
      <c r="D435">
        <v>46102</v>
      </c>
      <c r="E435">
        <v>45498</v>
      </c>
      <c r="F435">
        <v>1.3</v>
      </c>
      <c r="G435">
        <v>45498</v>
      </c>
      <c r="H435">
        <v>7.8</v>
      </c>
      <c r="I435">
        <v>26.8</v>
      </c>
      <c r="J435">
        <v>14</v>
      </c>
      <c r="K435">
        <v>50.4</v>
      </c>
      <c r="L435">
        <v>73.099999999999994</v>
      </c>
      <c r="M435">
        <v>23.2</v>
      </c>
      <c r="N435">
        <v>1.4</v>
      </c>
      <c r="O435">
        <v>1</v>
      </c>
      <c r="P435">
        <v>0.1</v>
      </c>
      <c r="Q435">
        <v>1.2</v>
      </c>
      <c r="R435">
        <v>18.3</v>
      </c>
      <c r="S435">
        <v>57.1</v>
      </c>
      <c r="T435">
        <v>82.4</v>
      </c>
      <c r="U435">
        <v>10.9</v>
      </c>
      <c r="V435">
        <v>17.100000000000001</v>
      </c>
      <c r="W435">
        <v>72.099999999999994</v>
      </c>
      <c r="X435">
        <v>13.1</v>
      </c>
      <c r="Y435">
        <v>2367</v>
      </c>
      <c r="Z435">
        <v>21.1</v>
      </c>
      <c r="AA435">
        <v>18291</v>
      </c>
      <c r="AB435">
        <v>66.2</v>
      </c>
      <c r="AC435">
        <v>11.5</v>
      </c>
      <c r="AD435">
        <v>83500</v>
      </c>
      <c r="AE435">
        <v>15918</v>
      </c>
      <c r="AF435">
        <v>2.81</v>
      </c>
      <c r="AG435">
        <v>17025</v>
      </c>
      <c r="AH435">
        <v>32484</v>
      </c>
      <c r="AI435">
        <v>26.7</v>
      </c>
      <c r="AJ435">
        <v>872</v>
      </c>
      <c r="AK435">
        <v>11360</v>
      </c>
      <c r="AL435">
        <v>2.6</v>
      </c>
      <c r="AM435">
        <v>2854</v>
      </c>
      <c r="AN435">
        <v>3290</v>
      </c>
      <c r="AO435">
        <v>0</v>
      </c>
      <c r="AP435">
        <v>0</v>
      </c>
      <c r="AQ435">
        <v>0</v>
      </c>
      <c r="AR435">
        <v>0</v>
      </c>
      <c r="AS435">
        <v>0</v>
      </c>
      <c r="AT435">
        <v>25.2</v>
      </c>
      <c r="AU435">
        <v>599465</v>
      </c>
      <c r="AV435">
        <v>184865</v>
      </c>
      <c r="AW435">
        <v>432377</v>
      </c>
      <c r="AX435">
        <v>9669</v>
      </c>
      <c r="AY435">
        <v>35043</v>
      </c>
      <c r="AZ435">
        <v>88</v>
      </c>
      <c r="BA435">
        <v>544.15</v>
      </c>
      <c r="BB435">
        <v>83.6</v>
      </c>
    </row>
    <row r="436" spans="1:54" x14ac:dyDescent="0.3">
      <c r="A436">
        <v>13073</v>
      </c>
      <c r="B436" t="s">
        <v>120</v>
      </c>
      <c r="C436" t="s">
        <v>1066</v>
      </c>
      <c r="D436">
        <v>139257</v>
      </c>
      <c r="E436">
        <v>124053</v>
      </c>
      <c r="F436">
        <v>12.3</v>
      </c>
      <c r="G436">
        <v>124053</v>
      </c>
      <c r="H436">
        <v>6.3</v>
      </c>
      <c r="I436">
        <v>26</v>
      </c>
      <c r="J436">
        <v>11.8</v>
      </c>
      <c r="K436">
        <v>51.1</v>
      </c>
      <c r="L436">
        <v>75.400000000000006</v>
      </c>
      <c r="M436">
        <v>16.899999999999999</v>
      </c>
      <c r="N436">
        <v>0.4</v>
      </c>
      <c r="O436">
        <v>4.2</v>
      </c>
      <c r="P436">
        <v>0.2</v>
      </c>
      <c r="Q436">
        <v>2.9</v>
      </c>
      <c r="R436">
        <v>6.2</v>
      </c>
      <c r="S436">
        <v>70.5</v>
      </c>
      <c r="T436">
        <v>86.8</v>
      </c>
      <c r="U436">
        <v>6.8</v>
      </c>
      <c r="V436">
        <v>9.5</v>
      </c>
      <c r="W436">
        <v>91.3</v>
      </c>
      <c r="X436">
        <v>34.1</v>
      </c>
      <c r="Y436">
        <v>13290</v>
      </c>
      <c r="Z436">
        <v>24.5</v>
      </c>
      <c r="AA436">
        <v>53375</v>
      </c>
      <c r="AB436">
        <v>78.900000000000006</v>
      </c>
      <c r="AC436">
        <v>7.4</v>
      </c>
      <c r="AD436">
        <v>170400</v>
      </c>
      <c r="AE436">
        <v>43975</v>
      </c>
      <c r="AF436">
        <v>2.9</v>
      </c>
      <c r="AG436">
        <v>30949</v>
      </c>
      <c r="AH436">
        <v>69306</v>
      </c>
      <c r="AI436">
        <v>8.3000000000000007</v>
      </c>
      <c r="AJ436">
        <v>2092</v>
      </c>
      <c r="AK436">
        <v>26336</v>
      </c>
      <c r="AL436">
        <v>1.8</v>
      </c>
      <c r="AM436">
        <v>8724</v>
      </c>
      <c r="AN436">
        <v>10081</v>
      </c>
      <c r="AO436">
        <v>7.4</v>
      </c>
      <c r="AP436">
        <v>0.6</v>
      </c>
      <c r="AQ436">
        <v>5.7</v>
      </c>
      <c r="AR436">
        <v>0</v>
      </c>
      <c r="AS436">
        <v>3</v>
      </c>
      <c r="AT436">
        <v>32</v>
      </c>
      <c r="AU436">
        <v>2411210</v>
      </c>
      <c r="AV436">
        <v>357458</v>
      </c>
      <c r="AW436">
        <v>1406298</v>
      </c>
      <c r="AX436">
        <v>12919</v>
      </c>
      <c r="AY436">
        <v>119074</v>
      </c>
      <c r="AZ436">
        <v>1289</v>
      </c>
      <c r="BA436">
        <v>290.08999999999997</v>
      </c>
      <c r="BB436">
        <v>427.6</v>
      </c>
    </row>
    <row r="437" spans="1:54" x14ac:dyDescent="0.3">
      <c r="A437">
        <v>13075</v>
      </c>
      <c r="B437" t="s">
        <v>368</v>
      </c>
      <c r="C437" t="s">
        <v>1066</v>
      </c>
      <c r="D437">
        <v>17214</v>
      </c>
      <c r="E437">
        <v>17212</v>
      </c>
      <c r="F437">
        <v>0</v>
      </c>
      <c r="G437">
        <v>17212</v>
      </c>
      <c r="H437">
        <v>6.7</v>
      </c>
      <c r="I437">
        <v>26.6</v>
      </c>
      <c r="J437">
        <v>14.7</v>
      </c>
      <c r="K437">
        <v>51.6</v>
      </c>
      <c r="L437">
        <v>69.8</v>
      </c>
      <c r="M437">
        <v>27.8</v>
      </c>
      <c r="N437">
        <v>0.4</v>
      </c>
      <c r="O437">
        <v>0.8</v>
      </c>
      <c r="P437">
        <v>0.1</v>
      </c>
      <c r="Q437">
        <v>1.2</v>
      </c>
      <c r="R437">
        <v>6.1</v>
      </c>
      <c r="S437">
        <v>64.400000000000006</v>
      </c>
      <c r="T437">
        <v>81.7</v>
      </c>
      <c r="U437">
        <v>3.4</v>
      </c>
      <c r="V437">
        <v>6</v>
      </c>
      <c r="W437">
        <v>74.8</v>
      </c>
      <c r="X437">
        <v>12.4</v>
      </c>
      <c r="Y437">
        <v>1147</v>
      </c>
      <c r="Z437">
        <v>25.3</v>
      </c>
      <c r="AA437">
        <v>7241</v>
      </c>
      <c r="AB437">
        <v>73.400000000000006</v>
      </c>
      <c r="AC437">
        <v>4.7</v>
      </c>
      <c r="AD437">
        <v>83100</v>
      </c>
      <c r="AE437">
        <v>6308</v>
      </c>
      <c r="AF437">
        <v>2.67</v>
      </c>
      <c r="AG437">
        <v>18592</v>
      </c>
      <c r="AH437">
        <v>34985</v>
      </c>
      <c r="AI437">
        <v>23.1</v>
      </c>
      <c r="AJ437">
        <v>299</v>
      </c>
      <c r="AK437">
        <v>2782</v>
      </c>
      <c r="AL437">
        <v>7.5</v>
      </c>
      <c r="AM437">
        <v>1002</v>
      </c>
      <c r="AN437">
        <v>1023</v>
      </c>
      <c r="AO437">
        <v>0</v>
      </c>
      <c r="AP437">
        <v>0</v>
      </c>
      <c r="AQ437">
        <v>0</v>
      </c>
      <c r="AR437">
        <v>0</v>
      </c>
      <c r="AS437">
        <v>0</v>
      </c>
      <c r="AT437">
        <v>0</v>
      </c>
      <c r="AU437">
        <v>360662</v>
      </c>
      <c r="AV437">
        <v>51503</v>
      </c>
      <c r="AW437">
        <v>118054</v>
      </c>
      <c r="AX437">
        <v>7198</v>
      </c>
      <c r="AY437">
        <v>18080</v>
      </c>
      <c r="AZ437">
        <v>33</v>
      </c>
      <c r="BA437">
        <v>227.16</v>
      </c>
      <c r="BB437">
        <v>75.8</v>
      </c>
    </row>
    <row r="438" spans="1:54" x14ac:dyDescent="0.3">
      <c r="A438">
        <v>13077</v>
      </c>
      <c r="B438" t="s">
        <v>1248</v>
      </c>
      <c r="C438" t="s">
        <v>1066</v>
      </c>
      <c r="D438">
        <v>135571</v>
      </c>
      <c r="E438">
        <v>127317</v>
      </c>
      <c r="F438">
        <v>6.5</v>
      </c>
      <c r="G438">
        <v>127317</v>
      </c>
      <c r="H438">
        <v>6.2</v>
      </c>
      <c r="I438">
        <v>25.7</v>
      </c>
      <c r="J438">
        <v>12.4</v>
      </c>
      <c r="K438">
        <v>51.2</v>
      </c>
      <c r="L438">
        <v>77.7</v>
      </c>
      <c r="M438">
        <v>18</v>
      </c>
      <c r="N438">
        <v>0.4</v>
      </c>
      <c r="O438">
        <v>1.9</v>
      </c>
      <c r="P438">
        <v>0.1</v>
      </c>
      <c r="Q438">
        <v>1.9</v>
      </c>
      <c r="R438">
        <v>6.7</v>
      </c>
      <c r="S438">
        <v>71.900000000000006</v>
      </c>
      <c r="T438">
        <v>85.4</v>
      </c>
      <c r="U438">
        <v>5.8</v>
      </c>
      <c r="V438">
        <v>8.5</v>
      </c>
      <c r="W438">
        <v>87.8</v>
      </c>
      <c r="X438">
        <v>26.9</v>
      </c>
      <c r="Y438">
        <v>10406</v>
      </c>
      <c r="Z438">
        <v>30.6</v>
      </c>
      <c r="AA438">
        <v>52000</v>
      </c>
      <c r="AB438">
        <v>74.5</v>
      </c>
      <c r="AC438">
        <v>11.1</v>
      </c>
      <c r="AD438">
        <v>176400</v>
      </c>
      <c r="AE438">
        <v>46912</v>
      </c>
      <c r="AF438">
        <v>2.74</v>
      </c>
      <c r="AG438">
        <v>26757</v>
      </c>
      <c r="AH438">
        <v>60813</v>
      </c>
      <c r="AI438">
        <v>12.7</v>
      </c>
      <c r="AJ438">
        <v>2109</v>
      </c>
      <c r="AK438">
        <v>28918</v>
      </c>
      <c r="AL438">
        <v>5.6</v>
      </c>
      <c r="AM438">
        <v>10042</v>
      </c>
      <c r="AN438">
        <v>11408</v>
      </c>
      <c r="AO438">
        <v>0</v>
      </c>
      <c r="AP438">
        <v>0</v>
      </c>
      <c r="AQ438">
        <v>3.7</v>
      </c>
      <c r="AR438">
        <v>0</v>
      </c>
      <c r="AS438">
        <v>3.1</v>
      </c>
      <c r="AT438">
        <v>32</v>
      </c>
      <c r="AU438">
        <v>2270118</v>
      </c>
      <c r="AV438">
        <v>524585</v>
      </c>
      <c r="AW438">
        <v>1290974</v>
      </c>
      <c r="AX438">
        <v>10852</v>
      </c>
      <c r="AY438">
        <v>146607</v>
      </c>
      <c r="AZ438">
        <v>745</v>
      </c>
      <c r="BA438">
        <v>440.89</v>
      </c>
      <c r="BB438">
        <v>288.8</v>
      </c>
    </row>
    <row r="439" spans="1:54" x14ac:dyDescent="0.3">
      <c r="A439">
        <v>13079</v>
      </c>
      <c r="B439" t="s">
        <v>117</v>
      </c>
      <c r="C439" t="s">
        <v>1066</v>
      </c>
      <c r="D439">
        <v>12387</v>
      </c>
      <c r="E439">
        <v>12630</v>
      </c>
      <c r="F439">
        <v>-1.9</v>
      </c>
      <c r="G439">
        <v>12630</v>
      </c>
      <c r="H439">
        <v>5</v>
      </c>
      <c r="I439">
        <v>21.2</v>
      </c>
      <c r="J439">
        <v>16.899999999999999</v>
      </c>
      <c r="K439">
        <v>49.4</v>
      </c>
      <c r="L439">
        <v>76.2</v>
      </c>
      <c r="M439">
        <v>21.3</v>
      </c>
      <c r="N439">
        <v>0.6</v>
      </c>
      <c r="O439">
        <v>0.4</v>
      </c>
      <c r="P439">
        <v>0.1</v>
      </c>
      <c r="Q439">
        <v>1.4</v>
      </c>
      <c r="R439">
        <v>3.1</v>
      </c>
      <c r="S439">
        <v>73.7</v>
      </c>
      <c r="T439">
        <v>90</v>
      </c>
      <c r="U439">
        <v>0.8</v>
      </c>
      <c r="V439">
        <v>2.7</v>
      </c>
      <c r="W439">
        <v>78.7</v>
      </c>
      <c r="X439">
        <v>13</v>
      </c>
      <c r="Y439">
        <v>887</v>
      </c>
      <c r="Z439">
        <v>28.2</v>
      </c>
      <c r="AA439">
        <v>5250</v>
      </c>
      <c r="AB439">
        <v>79</v>
      </c>
      <c r="AC439">
        <v>3.2</v>
      </c>
      <c r="AD439">
        <v>90800</v>
      </c>
      <c r="AE439">
        <v>4620</v>
      </c>
      <c r="AF439">
        <v>2.7</v>
      </c>
      <c r="AG439">
        <v>20556</v>
      </c>
      <c r="AH439">
        <v>41586</v>
      </c>
      <c r="AI439">
        <v>20.6</v>
      </c>
      <c r="AJ439">
        <v>101</v>
      </c>
      <c r="AK439">
        <v>548</v>
      </c>
      <c r="AL439">
        <v>0.2</v>
      </c>
      <c r="AM439">
        <v>851</v>
      </c>
      <c r="AN439">
        <v>560</v>
      </c>
      <c r="AO439">
        <v>0</v>
      </c>
      <c r="AP439">
        <v>0</v>
      </c>
      <c r="AQ439">
        <v>0</v>
      </c>
      <c r="AR439">
        <v>0</v>
      </c>
      <c r="AS439">
        <v>0</v>
      </c>
      <c r="AT439">
        <v>34.1</v>
      </c>
      <c r="AU439">
        <v>0</v>
      </c>
      <c r="AV439">
        <v>0</v>
      </c>
      <c r="AW439">
        <v>18191</v>
      </c>
      <c r="AX439">
        <v>1451</v>
      </c>
      <c r="AY439">
        <v>1372</v>
      </c>
      <c r="AZ439">
        <v>20</v>
      </c>
      <c r="BA439">
        <v>324.89</v>
      </c>
      <c r="BB439">
        <v>38.9</v>
      </c>
    </row>
    <row r="440" spans="1:54" x14ac:dyDescent="0.3">
      <c r="A440">
        <v>13081</v>
      </c>
      <c r="B440" t="s">
        <v>1249</v>
      </c>
      <c r="C440" t="s">
        <v>1066</v>
      </c>
      <c r="D440">
        <v>22934</v>
      </c>
      <c r="E440">
        <v>23439</v>
      </c>
      <c r="F440">
        <v>-2.2000000000000002</v>
      </c>
      <c r="G440">
        <v>23439</v>
      </c>
      <c r="H440">
        <v>6.8</v>
      </c>
      <c r="I440">
        <v>24.9</v>
      </c>
      <c r="J440">
        <v>16</v>
      </c>
      <c r="K440">
        <v>52.4</v>
      </c>
      <c r="L440">
        <v>53.8</v>
      </c>
      <c r="M440">
        <v>43.6</v>
      </c>
      <c r="N440">
        <v>0.3</v>
      </c>
      <c r="O440">
        <v>1</v>
      </c>
      <c r="P440">
        <v>0.1</v>
      </c>
      <c r="Q440">
        <v>1.2</v>
      </c>
      <c r="R440">
        <v>3.2</v>
      </c>
      <c r="S440">
        <v>51.3</v>
      </c>
      <c r="T440">
        <v>86.1</v>
      </c>
      <c r="U440">
        <v>1.5</v>
      </c>
      <c r="V440">
        <v>4.2</v>
      </c>
      <c r="W440">
        <v>79.5</v>
      </c>
      <c r="X440">
        <v>15.5</v>
      </c>
      <c r="Y440">
        <v>1664</v>
      </c>
      <c r="Z440">
        <v>19.100000000000001</v>
      </c>
      <c r="AA440">
        <v>10712</v>
      </c>
      <c r="AB440">
        <v>59.8</v>
      </c>
      <c r="AC440">
        <v>16.100000000000001</v>
      </c>
      <c r="AD440">
        <v>95600</v>
      </c>
      <c r="AE440">
        <v>8832</v>
      </c>
      <c r="AF440">
        <v>2.61</v>
      </c>
      <c r="AG440">
        <v>18185</v>
      </c>
      <c r="AH440">
        <v>35240</v>
      </c>
      <c r="AI440">
        <v>31.2</v>
      </c>
      <c r="AJ440">
        <v>514</v>
      </c>
      <c r="AK440">
        <v>6614</v>
      </c>
      <c r="AL440">
        <v>3.7</v>
      </c>
      <c r="AM440">
        <v>1610</v>
      </c>
      <c r="AN440">
        <v>1847</v>
      </c>
      <c r="AO440">
        <v>0</v>
      </c>
      <c r="AP440">
        <v>0</v>
      </c>
      <c r="AQ440">
        <v>0</v>
      </c>
      <c r="AR440">
        <v>0</v>
      </c>
      <c r="AS440">
        <v>0</v>
      </c>
      <c r="AT440">
        <v>0</v>
      </c>
      <c r="AU440">
        <v>410798</v>
      </c>
      <c r="AV440">
        <v>0</v>
      </c>
      <c r="AW440">
        <v>326453</v>
      </c>
      <c r="AX440">
        <v>14719</v>
      </c>
      <c r="AY440">
        <v>39028</v>
      </c>
      <c r="AZ440">
        <v>12</v>
      </c>
      <c r="BA440">
        <v>272.58</v>
      </c>
      <c r="BB440">
        <v>86</v>
      </c>
    </row>
    <row r="441" spans="1:54" x14ac:dyDescent="0.3">
      <c r="A441">
        <v>13083</v>
      </c>
      <c r="B441" t="s">
        <v>1250</v>
      </c>
      <c r="C441" t="s">
        <v>1066</v>
      </c>
      <c r="D441">
        <v>16389</v>
      </c>
      <c r="E441">
        <v>16633</v>
      </c>
      <c r="F441">
        <v>-1.5</v>
      </c>
      <c r="G441">
        <v>16633</v>
      </c>
      <c r="H441">
        <v>5.4</v>
      </c>
      <c r="I441">
        <v>19.8</v>
      </c>
      <c r="J441">
        <v>17</v>
      </c>
      <c r="K441">
        <v>50.8</v>
      </c>
      <c r="L441">
        <v>95.6</v>
      </c>
      <c r="M441">
        <v>1.4</v>
      </c>
      <c r="N441">
        <v>0.5</v>
      </c>
      <c r="O441">
        <v>1.1000000000000001</v>
      </c>
      <c r="P441">
        <v>0.1</v>
      </c>
      <c r="Q441">
        <v>1.2</v>
      </c>
      <c r="R441">
        <v>2.1</v>
      </c>
      <c r="S441">
        <v>93.9</v>
      </c>
      <c r="T441">
        <v>88.4</v>
      </c>
      <c r="U441">
        <v>1.6</v>
      </c>
      <c r="V441">
        <v>1.8</v>
      </c>
      <c r="W441">
        <v>80.3</v>
      </c>
      <c r="X441">
        <v>17</v>
      </c>
      <c r="Y441">
        <v>1342</v>
      </c>
      <c r="Z441">
        <v>27.4</v>
      </c>
      <c r="AA441">
        <v>7260</v>
      </c>
      <c r="AB441">
        <v>77.8</v>
      </c>
      <c r="AC441">
        <v>7.4</v>
      </c>
      <c r="AD441">
        <v>112800</v>
      </c>
      <c r="AE441">
        <v>6325</v>
      </c>
      <c r="AF441">
        <v>2.44</v>
      </c>
      <c r="AG441">
        <v>21690</v>
      </c>
      <c r="AH441">
        <v>43205</v>
      </c>
      <c r="AI441">
        <v>15.9</v>
      </c>
      <c r="AJ441">
        <v>214</v>
      </c>
      <c r="AK441">
        <v>2718</v>
      </c>
      <c r="AL441">
        <v>2.2999999999999998</v>
      </c>
      <c r="AM441">
        <v>1069</v>
      </c>
      <c r="AN441">
        <v>1411</v>
      </c>
      <c r="AO441">
        <v>0</v>
      </c>
      <c r="AP441">
        <v>0</v>
      </c>
      <c r="AQ441">
        <v>0</v>
      </c>
      <c r="AR441">
        <v>0</v>
      </c>
      <c r="AS441">
        <v>0</v>
      </c>
      <c r="AT441">
        <v>27.4</v>
      </c>
      <c r="AU441">
        <v>187845</v>
      </c>
      <c r="AV441">
        <v>0</v>
      </c>
      <c r="AW441">
        <v>189274</v>
      </c>
      <c r="AX441">
        <v>11687</v>
      </c>
      <c r="AY441">
        <v>15778</v>
      </c>
      <c r="AZ441">
        <v>1</v>
      </c>
      <c r="BA441">
        <v>173.98</v>
      </c>
      <c r="BB441">
        <v>95.6</v>
      </c>
    </row>
    <row r="442" spans="1:54" x14ac:dyDescent="0.3">
      <c r="A442">
        <v>13085</v>
      </c>
      <c r="B442" t="s">
        <v>773</v>
      </c>
      <c r="C442" t="s">
        <v>1066</v>
      </c>
      <c r="D442">
        <v>22957</v>
      </c>
      <c r="E442">
        <v>22339</v>
      </c>
      <c r="F442">
        <v>2.8</v>
      </c>
      <c r="G442">
        <v>22330</v>
      </c>
      <c r="H442">
        <v>5.0999999999999996</v>
      </c>
      <c r="I442">
        <v>21.8</v>
      </c>
      <c r="J442">
        <v>17.899999999999999</v>
      </c>
      <c r="K442">
        <v>49.9</v>
      </c>
      <c r="L442">
        <v>96.4</v>
      </c>
      <c r="M442">
        <v>0.9</v>
      </c>
      <c r="N442">
        <v>0.4</v>
      </c>
      <c r="O442">
        <v>0.7</v>
      </c>
      <c r="P442">
        <v>0.1</v>
      </c>
      <c r="Q442">
        <v>1.5</v>
      </c>
      <c r="R442">
        <v>4</v>
      </c>
      <c r="S442">
        <v>93</v>
      </c>
      <c r="T442">
        <v>87.1</v>
      </c>
      <c r="U442">
        <v>3.8</v>
      </c>
      <c r="V442">
        <v>4.8</v>
      </c>
      <c r="W442">
        <v>85.8</v>
      </c>
      <c r="X442">
        <v>24.4</v>
      </c>
      <c r="Y442">
        <v>1913</v>
      </c>
      <c r="Z442">
        <v>31.8</v>
      </c>
      <c r="AA442">
        <v>10595</v>
      </c>
      <c r="AB442">
        <v>73.7</v>
      </c>
      <c r="AC442">
        <v>5.0999999999999996</v>
      </c>
      <c r="AD442">
        <v>186000</v>
      </c>
      <c r="AE442">
        <v>8506</v>
      </c>
      <c r="AF442">
        <v>2.61</v>
      </c>
      <c r="AG442">
        <v>27330</v>
      </c>
      <c r="AH442">
        <v>53525</v>
      </c>
      <c r="AI442">
        <v>15.6</v>
      </c>
      <c r="AJ442">
        <v>588</v>
      </c>
      <c r="AK442">
        <v>6340</v>
      </c>
      <c r="AL442">
        <v>0.3</v>
      </c>
      <c r="AM442">
        <v>2055</v>
      </c>
      <c r="AN442">
        <v>3229</v>
      </c>
      <c r="AO442">
        <v>0</v>
      </c>
      <c r="AP442">
        <v>0</v>
      </c>
      <c r="AQ442">
        <v>0</v>
      </c>
      <c r="AR442">
        <v>0</v>
      </c>
      <c r="AS442">
        <v>0</v>
      </c>
      <c r="AT442">
        <v>16.2</v>
      </c>
      <c r="AU442">
        <v>0</v>
      </c>
      <c r="AV442">
        <v>103913</v>
      </c>
      <c r="AW442">
        <v>466567</v>
      </c>
      <c r="AX442">
        <v>21598</v>
      </c>
      <c r="AY442">
        <v>49886</v>
      </c>
      <c r="AZ442">
        <v>177</v>
      </c>
      <c r="BA442">
        <v>210.83</v>
      </c>
      <c r="BB442">
        <v>105.9</v>
      </c>
    </row>
    <row r="443" spans="1:54" x14ac:dyDescent="0.3">
      <c r="A443">
        <v>13087</v>
      </c>
      <c r="B443" t="s">
        <v>293</v>
      </c>
      <c r="C443" t="s">
        <v>1066</v>
      </c>
      <c r="D443">
        <v>27220</v>
      </c>
      <c r="E443">
        <v>27842</v>
      </c>
      <c r="F443">
        <v>-2.2000000000000002</v>
      </c>
      <c r="G443">
        <v>27842</v>
      </c>
      <c r="H443">
        <v>6.9</v>
      </c>
      <c r="I443">
        <v>24.7</v>
      </c>
      <c r="J443">
        <v>15.4</v>
      </c>
      <c r="K443">
        <v>51.4</v>
      </c>
      <c r="L443">
        <v>55.7</v>
      </c>
      <c r="M443">
        <v>41.6</v>
      </c>
      <c r="N443">
        <v>0.8</v>
      </c>
      <c r="O443">
        <v>0.7</v>
      </c>
      <c r="P443">
        <v>0.1</v>
      </c>
      <c r="Q443">
        <v>1.1000000000000001</v>
      </c>
      <c r="R443">
        <v>5.6</v>
      </c>
      <c r="S443">
        <v>51.6</v>
      </c>
      <c r="T443">
        <v>87.6</v>
      </c>
      <c r="U443">
        <v>3</v>
      </c>
      <c r="V443">
        <v>4</v>
      </c>
      <c r="W443">
        <v>78.400000000000006</v>
      </c>
      <c r="X443">
        <v>14.7</v>
      </c>
      <c r="Y443">
        <v>1577</v>
      </c>
      <c r="Z443">
        <v>23.2</v>
      </c>
      <c r="AA443">
        <v>12120</v>
      </c>
      <c r="AB443">
        <v>64.3</v>
      </c>
      <c r="AC443">
        <v>14.3</v>
      </c>
      <c r="AD443">
        <v>102900</v>
      </c>
      <c r="AE443">
        <v>10525</v>
      </c>
      <c r="AF443">
        <v>2.5099999999999998</v>
      </c>
      <c r="AG443">
        <v>18059</v>
      </c>
      <c r="AH443">
        <v>30619</v>
      </c>
      <c r="AI443">
        <v>27.1</v>
      </c>
      <c r="AJ443">
        <v>578</v>
      </c>
      <c r="AK443">
        <v>6459</v>
      </c>
      <c r="AL443">
        <v>2.2000000000000002</v>
      </c>
      <c r="AM443">
        <v>1854</v>
      </c>
      <c r="AN443">
        <v>2725</v>
      </c>
      <c r="AO443">
        <v>29</v>
      </c>
      <c r="AP443">
        <v>1.3</v>
      </c>
      <c r="AQ443">
        <v>0</v>
      </c>
      <c r="AR443">
        <v>0</v>
      </c>
      <c r="AS443">
        <v>2</v>
      </c>
      <c r="AT443">
        <v>28</v>
      </c>
      <c r="AU443">
        <v>1021401</v>
      </c>
      <c r="AV443">
        <v>0</v>
      </c>
      <c r="AW443">
        <v>395435</v>
      </c>
      <c r="AX443">
        <v>13854</v>
      </c>
      <c r="AY443">
        <v>24104</v>
      </c>
      <c r="AZ443">
        <v>32</v>
      </c>
      <c r="BA443">
        <v>597.14</v>
      </c>
      <c r="BB443">
        <v>46.6</v>
      </c>
    </row>
    <row r="444" spans="1:54" x14ac:dyDescent="0.3">
      <c r="A444">
        <v>13089</v>
      </c>
      <c r="B444" t="s">
        <v>1166</v>
      </c>
      <c r="C444" t="s">
        <v>1066</v>
      </c>
      <c r="D444">
        <v>722161</v>
      </c>
      <c r="E444">
        <v>691894</v>
      </c>
      <c r="F444">
        <v>4.4000000000000004</v>
      </c>
      <c r="G444">
        <v>691893</v>
      </c>
      <c r="H444">
        <v>7.3</v>
      </c>
      <c r="I444">
        <v>23.7</v>
      </c>
      <c r="J444">
        <v>10.4</v>
      </c>
      <c r="K444">
        <v>52.5</v>
      </c>
      <c r="L444">
        <v>36.700000000000003</v>
      </c>
      <c r="M444">
        <v>54.8</v>
      </c>
      <c r="N444">
        <v>0.5</v>
      </c>
      <c r="O444">
        <v>5.9</v>
      </c>
      <c r="P444">
        <v>0.1</v>
      </c>
      <c r="Q444">
        <v>2</v>
      </c>
      <c r="R444">
        <v>8.9</v>
      </c>
      <c r="S444">
        <v>29.9</v>
      </c>
      <c r="T444">
        <v>81.2</v>
      </c>
      <c r="U444">
        <v>16.3</v>
      </c>
      <c r="V444">
        <v>18.600000000000001</v>
      </c>
      <c r="W444">
        <v>88.4</v>
      </c>
      <c r="X444">
        <v>39.700000000000003</v>
      </c>
      <c r="Y444">
        <v>41447</v>
      </c>
      <c r="Z444">
        <v>30.7</v>
      </c>
      <c r="AA444">
        <v>306954</v>
      </c>
      <c r="AB444">
        <v>56.7</v>
      </c>
      <c r="AC444">
        <v>36.200000000000003</v>
      </c>
      <c r="AD444">
        <v>168900</v>
      </c>
      <c r="AE444">
        <v>264496</v>
      </c>
      <c r="AF444">
        <v>2.59</v>
      </c>
      <c r="AG444">
        <v>28810</v>
      </c>
      <c r="AH444">
        <v>50856</v>
      </c>
      <c r="AI444">
        <v>19</v>
      </c>
      <c r="AJ444">
        <v>16052</v>
      </c>
      <c r="AK444">
        <v>260194</v>
      </c>
      <c r="AL444">
        <v>3.1</v>
      </c>
      <c r="AM444">
        <v>71233</v>
      </c>
      <c r="AN444">
        <v>73184</v>
      </c>
      <c r="AO444">
        <v>39.6</v>
      </c>
      <c r="AP444">
        <v>0.9</v>
      </c>
      <c r="AQ444">
        <v>6.8</v>
      </c>
      <c r="AR444">
        <v>0.1</v>
      </c>
      <c r="AS444">
        <v>3.6</v>
      </c>
      <c r="AT444">
        <v>37.200000000000003</v>
      </c>
      <c r="AU444">
        <v>7489009</v>
      </c>
      <c r="AV444">
        <v>9361148</v>
      </c>
      <c r="AW444">
        <v>7973387</v>
      </c>
      <c r="AX444">
        <v>10867</v>
      </c>
      <c r="AY444">
        <v>1207713</v>
      </c>
      <c r="AZ444">
        <v>1231</v>
      </c>
      <c r="BA444">
        <v>267.58</v>
      </c>
      <c r="BB444">
        <v>2585.6999999999998</v>
      </c>
    </row>
    <row r="445" spans="1:54" x14ac:dyDescent="0.3">
      <c r="A445">
        <v>13091</v>
      </c>
      <c r="B445" t="s">
        <v>364</v>
      </c>
      <c r="C445" t="s">
        <v>1066</v>
      </c>
      <c r="D445">
        <v>20976</v>
      </c>
      <c r="E445">
        <v>21797</v>
      </c>
      <c r="F445">
        <v>-3.8</v>
      </c>
      <c r="G445">
        <v>21796</v>
      </c>
      <c r="H445">
        <v>6.1</v>
      </c>
      <c r="I445">
        <v>20.9</v>
      </c>
      <c r="J445">
        <v>15.2</v>
      </c>
      <c r="K445">
        <v>47.8</v>
      </c>
      <c r="L445">
        <v>68</v>
      </c>
      <c r="M445">
        <v>30</v>
      </c>
      <c r="N445">
        <v>0.4</v>
      </c>
      <c r="O445">
        <v>0.5</v>
      </c>
      <c r="P445">
        <v>0.2</v>
      </c>
      <c r="Q445">
        <v>1</v>
      </c>
      <c r="R445">
        <v>3.4</v>
      </c>
      <c r="S445">
        <v>65.599999999999994</v>
      </c>
      <c r="T445">
        <v>89.8</v>
      </c>
      <c r="U445">
        <v>2.1</v>
      </c>
      <c r="V445">
        <v>4.3</v>
      </c>
      <c r="W445">
        <v>80.2</v>
      </c>
      <c r="X445">
        <v>15.2</v>
      </c>
      <c r="Y445">
        <v>1499</v>
      </c>
      <c r="Z445">
        <v>24.2</v>
      </c>
      <c r="AA445">
        <v>9744</v>
      </c>
      <c r="AB445">
        <v>65.7</v>
      </c>
      <c r="AC445">
        <v>8</v>
      </c>
      <c r="AD445">
        <v>70000</v>
      </c>
      <c r="AE445">
        <v>8186</v>
      </c>
      <c r="AF445">
        <v>2.36</v>
      </c>
      <c r="AG445">
        <v>18114</v>
      </c>
      <c r="AH445">
        <v>37292</v>
      </c>
      <c r="AI445">
        <v>19.8</v>
      </c>
      <c r="AJ445">
        <v>338</v>
      </c>
      <c r="AK445">
        <v>3507</v>
      </c>
      <c r="AL445">
        <v>-1.9</v>
      </c>
      <c r="AM445">
        <v>1378</v>
      </c>
      <c r="AN445">
        <v>1447</v>
      </c>
      <c r="AO445">
        <v>0</v>
      </c>
      <c r="AP445">
        <v>0</v>
      </c>
      <c r="AQ445">
        <v>0</v>
      </c>
      <c r="AR445">
        <v>0</v>
      </c>
      <c r="AS445">
        <v>0</v>
      </c>
      <c r="AT445">
        <v>0</v>
      </c>
      <c r="AU445">
        <v>199135</v>
      </c>
      <c r="AV445">
        <v>9821</v>
      </c>
      <c r="AW445">
        <v>167117</v>
      </c>
      <c r="AX445">
        <v>8452</v>
      </c>
      <c r="AY445">
        <v>12514</v>
      </c>
      <c r="AZ445">
        <v>8</v>
      </c>
      <c r="BA445">
        <v>495.89</v>
      </c>
      <c r="BB445">
        <v>44</v>
      </c>
    </row>
    <row r="446" spans="1:54" x14ac:dyDescent="0.3">
      <c r="A446">
        <v>13093</v>
      </c>
      <c r="B446" t="s">
        <v>1251</v>
      </c>
      <c r="C446" t="s">
        <v>1066</v>
      </c>
      <c r="D446">
        <v>14188</v>
      </c>
      <c r="E446">
        <v>14918</v>
      </c>
      <c r="F446">
        <v>-4.9000000000000004</v>
      </c>
      <c r="G446">
        <v>14918</v>
      </c>
      <c r="H446">
        <v>4.7</v>
      </c>
      <c r="I446">
        <v>19.8</v>
      </c>
      <c r="J446">
        <v>15.7</v>
      </c>
      <c r="K446">
        <v>46</v>
      </c>
      <c r="L446">
        <v>47.6</v>
      </c>
      <c r="M446">
        <v>50.5</v>
      </c>
      <c r="N446">
        <v>0.2</v>
      </c>
      <c r="O446">
        <v>0.7</v>
      </c>
      <c r="P446">
        <v>0.1</v>
      </c>
      <c r="Q446">
        <v>0.9</v>
      </c>
      <c r="R446">
        <v>7.3</v>
      </c>
      <c r="S446">
        <v>42.2</v>
      </c>
      <c r="T446">
        <v>88.4</v>
      </c>
      <c r="U446">
        <v>4.2</v>
      </c>
      <c r="V446">
        <v>4.9000000000000004</v>
      </c>
      <c r="W446">
        <v>70.900000000000006</v>
      </c>
      <c r="X446">
        <v>10.1</v>
      </c>
      <c r="Y446">
        <v>1214</v>
      </c>
      <c r="Z446">
        <v>19.7</v>
      </c>
      <c r="AA446">
        <v>6225</v>
      </c>
      <c r="AB446">
        <v>66.7</v>
      </c>
      <c r="AC446">
        <v>9.1999999999999993</v>
      </c>
      <c r="AD446">
        <v>67600</v>
      </c>
      <c r="AE446">
        <v>5133</v>
      </c>
      <c r="AF446">
        <v>2.37</v>
      </c>
      <c r="AG446">
        <v>14510</v>
      </c>
      <c r="AH446">
        <v>29012</v>
      </c>
      <c r="AI446">
        <v>29</v>
      </c>
      <c r="AJ446">
        <v>160</v>
      </c>
      <c r="AK446">
        <v>1935</v>
      </c>
      <c r="AL446">
        <v>-5.9</v>
      </c>
      <c r="AM446">
        <v>747</v>
      </c>
      <c r="AN446">
        <v>930</v>
      </c>
      <c r="AO446">
        <v>30.6</v>
      </c>
      <c r="AP446">
        <v>0</v>
      </c>
      <c r="AQ446">
        <v>0</v>
      </c>
      <c r="AR446">
        <v>0</v>
      </c>
      <c r="AS446">
        <v>4.4000000000000004</v>
      </c>
      <c r="AT446">
        <v>0</v>
      </c>
      <c r="AU446">
        <v>303771</v>
      </c>
      <c r="AV446">
        <v>61913</v>
      </c>
      <c r="AW446">
        <v>151362</v>
      </c>
      <c r="AX446">
        <v>13121</v>
      </c>
      <c r="AY446">
        <v>6625</v>
      </c>
      <c r="AZ446">
        <v>0</v>
      </c>
      <c r="BA446">
        <v>391.94</v>
      </c>
      <c r="BB446">
        <v>38.1</v>
      </c>
    </row>
    <row r="447" spans="1:54" x14ac:dyDescent="0.3">
      <c r="A447">
        <v>13095</v>
      </c>
      <c r="B447" t="s">
        <v>1252</v>
      </c>
      <c r="C447" t="s">
        <v>1066</v>
      </c>
      <c r="D447">
        <v>92407</v>
      </c>
      <c r="E447">
        <v>94565</v>
      </c>
      <c r="F447">
        <v>-2.2999999999999998</v>
      </c>
      <c r="G447">
        <v>94565</v>
      </c>
      <c r="H447">
        <v>7.4</v>
      </c>
      <c r="I447">
        <v>24.9</v>
      </c>
      <c r="J447">
        <v>13.6</v>
      </c>
      <c r="K447">
        <v>53.5</v>
      </c>
      <c r="L447">
        <v>29</v>
      </c>
      <c r="M447">
        <v>68.400000000000006</v>
      </c>
      <c r="N447">
        <v>0.3</v>
      </c>
      <c r="O447">
        <v>1</v>
      </c>
      <c r="P447">
        <v>0.2</v>
      </c>
      <c r="Q447">
        <v>1.2</v>
      </c>
      <c r="R447">
        <v>2.6</v>
      </c>
      <c r="S447">
        <v>27.3</v>
      </c>
      <c r="T447">
        <v>81.7</v>
      </c>
      <c r="U447">
        <v>2.4</v>
      </c>
      <c r="V447">
        <v>3.7</v>
      </c>
      <c r="W447">
        <v>79.900000000000006</v>
      </c>
      <c r="X447">
        <v>17.8</v>
      </c>
      <c r="Y447">
        <v>7326</v>
      </c>
      <c r="Z447">
        <v>18.3</v>
      </c>
      <c r="AA447">
        <v>40701</v>
      </c>
      <c r="AB447">
        <v>47.3</v>
      </c>
      <c r="AC447">
        <v>31.3</v>
      </c>
      <c r="AD447">
        <v>101700</v>
      </c>
      <c r="AE447">
        <v>35661</v>
      </c>
      <c r="AF447">
        <v>2.5299999999999998</v>
      </c>
      <c r="AG447">
        <v>18619</v>
      </c>
      <c r="AH447">
        <v>31671</v>
      </c>
      <c r="AI447">
        <v>31.2</v>
      </c>
      <c r="AJ447">
        <v>2336</v>
      </c>
      <c r="AK447">
        <v>38273</v>
      </c>
      <c r="AL447">
        <v>-2.1</v>
      </c>
      <c r="AM447">
        <v>6777</v>
      </c>
      <c r="AN447">
        <v>6892</v>
      </c>
      <c r="AO447">
        <v>34</v>
      </c>
      <c r="AP447">
        <v>0</v>
      </c>
      <c r="AQ447">
        <v>4.4000000000000004</v>
      </c>
      <c r="AR447">
        <v>0</v>
      </c>
      <c r="AS447">
        <v>1.2</v>
      </c>
      <c r="AT447">
        <v>33.700000000000003</v>
      </c>
      <c r="AU447">
        <v>0</v>
      </c>
      <c r="AV447">
        <v>1175674</v>
      </c>
      <c r="AW447">
        <v>1543650</v>
      </c>
      <c r="AX447">
        <v>16198</v>
      </c>
      <c r="AY447">
        <v>170969</v>
      </c>
      <c r="AZ447">
        <v>80</v>
      </c>
      <c r="BA447">
        <v>328.69</v>
      </c>
      <c r="BB447">
        <v>287.7</v>
      </c>
    </row>
    <row r="448" spans="1:54" x14ac:dyDescent="0.3">
      <c r="A448">
        <v>13097</v>
      </c>
      <c r="B448" t="s">
        <v>225</v>
      </c>
      <c r="C448" t="s">
        <v>1066</v>
      </c>
      <c r="D448">
        <v>138776</v>
      </c>
      <c r="E448">
        <v>132339</v>
      </c>
      <c r="F448">
        <v>4.9000000000000004</v>
      </c>
      <c r="G448">
        <v>132403</v>
      </c>
      <c r="H448">
        <v>6.6</v>
      </c>
      <c r="I448">
        <v>26.9</v>
      </c>
      <c r="J448">
        <v>10.3</v>
      </c>
      <c r="K448">
        <v>52.1</v>
      </c>
      <c r="L448">
        <v>51.8</v>
      </c>
      <c r="M448">
        <v>43.5</v>
      </c>
      <c r="N448">
        <v>0.4</v>
      </c>
      <c r="O448">
        <v>1.7</v>
      </c>
      <c r="P448">
        <v>0.2</v>
      </c>
      <c r="Q448">
        <v>2.4</v>
      </c>
      <c r="R448">
        <v>8.9</v>
      </c>
      <c r="S448">
        <v>44.9</v>
      </c>
      <c r="T448">
        <v>83.4</v>
      </c>
      <c r="U448">
        <v>8.4</v>
      </c>
      <c r="V448">
        <v>11.9</v>
      </c>
      <c r="W448">
        <v>87.2</v>
      </c>
      <c r="X448">
        <v>24.4</v>
      </c>
      <c r="Y448">
        <v>10690</v>
      </c>
      <c r="Z448">
        <v>31.8</v>
      </c>
      <c r="AA448">
        <v>51861</v>
      </c>
      <c r="AB448">
        <v>69.8</v>
      </c>
      <c r="AC448">
        <v>17.399999999999999</v>
      </c>
      <c r="AD448">
        <v>135700</v>
      </c>
      <c r="AE448">
        <v>46295</v>
      </c>
      <c r="AF448">
        <v>2.86</v>
      </c>
      <c r="AG448">
        <v>23626</v>
      </c>
      <c r="AH448">
        <v>52691</v>
      </c>
      <c r="AI448">
        <v>16.100000000000001</v>
      </c>
      <c r="AJ448">
        <v>2392</v>
      </c>
      <c r="AK448">
        <v>33246</v>
      </c>
      <c r="AL448">
        <v>2.6</v>
      </c>
      <c r="AM448">
        <v>11313</v>
      </c>
      <c r="AN448">
        <v>11400</v>
      </c>
      <c r="AO448">
        <v>0</v>
      </c>
      <c r="AP448">
        <v>0.4</v>
      </c>
      <c r="AQ448">
        <v>2.5</v>
      </c>
      <c r="AR448">
        <v>0</v>
      </c>
      <c r="AS448">
        <v>2.7</v>
      </c>
      <c r="AT448">
        <v>33.1</v>
      </c>
      <c r="AU448">
        <v>989859</v>
      </c>
      <c r="AV448">
        <v>929175</v>
      </c>
      <c r="AW448">
        <v>2055804</v>
      </c>
      <c r="AX448">
        <v>16536</v>
      </c>
      <c r="AY448">
        <v>212285</v>
      </c>
      <c r="AZ448">
        <v>224</v>
      </c>
      <c r="BA448">
        <v>200.07</v>
      </c>
      <c r="BB448">
        <v>661.8</v>
      </c>
    </row>
    <row r="449" spans="1:54" x14ac:dyDescent="0.3">
      <c r="A449">
        <v>13099</v>
      </c>
      <c r="B449" t="s">
        <v>1253</v>
      </c>
      <c r="C449" t="s">
        <v>1066</v>
      </c>
      <c r="D449">
        <v>10491</v>
      </c>
      <c r="E449">
        <v>11004</v>
      </c>
      <c r="F449">
        <v>-4.7</v>
      </c>
      <c r="G449">
        <v>11008</v>
      </c>
      <c r="H449">
        <v>6.6</v>
      </c>
      <c r="I449">
        <v>25.2</v>
      </c>
      <c r="J449">
        <v>18.399999999999999</v>
      </c>
      <c r="K449">
        <v>52.8</v>
      </c>
      <c r="L449">
        <v>48.2</v>
      </c>
      <c r="M449">
        <v>49.9</v>
      </c>
      <c r="N449">
        <v>0.4</v>
      </c>
      <c r="O449">
        <v>0.6</v>
      </c>
      <c r="P449">
        <v>0</v>
      </c>
      <c r="Q449">
        <v>0.9</v>
      </c>
      <c r="R449">
        <v>2.2000000000000002</v>
      </c>
      <c r="S449">
        <v>46.5</v>
      </c>
      <c r="T449">
        <v>91.3</v>
      </c>
      <c r="U449">
        <v>0.8</v>
      </c>
      <c r="V449">
        <v>1.5</v>
      </c>
      <c r="W449">
        <v>76.7</v>
      </c>
      <c r="X449">
        <v>12.9</v>
      </c>
      <c r="Y449">
        <v>728</v>
      </c>
      <c r="Z449">
        <v>22.7</v>
      </c>
      <c r="AA449">
        <v>4918</v>
      </c>
      <c r="AB449">
        <v>64.7</v>
      </c>
      <c r="AC449">
        <v>6.5</v>
      </c>
      <c r="AD449">
        <v>82400</v>
      </c>
      <c r="AE449">
        <v>4030</v>
      </c>
      <c r="AF449">
        <v>2.61</v>
      </c>
      <c r="AG449">
        <v>17579</v>
      </c>
      <c r="AH449">
        <v>28853</v>
      </c>
      <c r="AI449">
        <v>31.6</v>
      </c>
      <c r="AJ449">
        <v>211</v>
      </c>
      <c r="AK449">
        <v>2843</v>
      </c>
      <c r="AL449">
        <v>4.0999999999999996</v>
      </c>
      <c r="AM449">
        <v>647</v>
      </c>
      <c r="AN449">
        <v>961</v>
      </c>
      <c r="AO449">
        <v>0</v>
      </c>
      <c r="AP449">
        <v>0</v>
      </c>
      <c r="AQ449">
        <v>0</v>
      </c>
      <c r="AR449">
        <v>0</v>
      </c>
      <c r="AS449">
        <v>0</v>
      </c>
      <c r="AT449">
        <v>0</v>
      </c>
      <c r="AU449">
        <v>832266</v>
      </c>
      <c r="AV449">
        <v>131927</v>
      </c>
      <c r="AW449">
        <v>75758</v>
      </c>
      <c r="AX449">
        <v>6416</v>
      </c>
      <c r="AY449">
        <v>6271</v>
      </c>
      <c r="AZ449">
        <v>9</v>
      </c>
      <c r="BA449">
        <v>512.59</v>
      </c>
      <c r="BB449">
        <v>21.5</v>
      </c>
    </row>
    <row r="450" spans="1:54" x14ac:dyDescent="0.3">
      <c r="A450">
        <v>13101</v>
      </c>
      <c r="B450" t="s">
        <v>1254</v>
      </c>
      <c r="C450" t="s">
        <v>1066</v>
      </c>
      <c r="D450">
        <v>4003</v>
      </c>
      <c r="E450">
        <v>4034</v>
      </c>
      <c r="F450">
        <v>-0.8</v>
      </c>
      <c r="G450">
        <v>4034</v>
      </c>
      <c r="H450">
        <v>8.8000000000000007</v>
      </c>
      <c r="I450">
        <v>27.7</v>
      </c>
      <c r="J450">
        <v>11.3</v>
      </c>
      <c r="K450">
        <v>50.7</v>
      </c>
      <c r="L450">
        <v>88.7</v>
      </c>
      <c r="M450">
        <v>5.6</v>
      </c>
      <c r="N450">
        <v>3.1</v>
      </c>
      <c r="O450">
        <v>0.5</v>
      </c>
      <c r="P450">
        <v>0.2</v>
      </c>
      <c r="Q450">
        <v>1.8</v>
      </c>
      <c r="R450">
        <v>28.1</v>
      </c>
      <c r="S450">
        <v>63.6</v>
      </c>
      <c r="T450">
        <v>73.400000000000006</v>
      </c>
      <c r="U450">
        <v>17.100000000000001</v>
      </c>
      <c r="V450">
        <v>23.2</v>
      </c>
      <c r="W450">
        <v>74.7</v>
      </c>
      <c r="X450">
        <v>5.7</v>
      </c>
      <c r="Y450">
        <v>292</v>
      </c>
      <c r="Z450">
        <v>24.8</v>
      </c>
      <c r="AA450">
        <v>1537</v>
      </c>
      <c r="AB450">
        <v>62.7</v>
      </c>
      <c r="AC450">
        <v>5.6</v>
      </c>
      <c r="AD450">
        <v>71600</v>
      </c>
      <c r="AE450">
        <v>1382</v>
      </c>
      <c r="AF450">
        <v>2.93</v>
      </c>
      <c r="AG450">
        <v>15861</v>
      </c>
      <c r="AH450">
        <v>31375</v>
      </c>
      <c r="AI450">
        <v>31.3</v>
      </c>
      <c r="AJ450">
        <v>23</v>
      </c>
      <c r="AK450">
        <v>114</v>
      </c>
      <c r="AL450">
        <v>-5.8</v>
      </c>
      <c r="AM450">
        <v>183</v>
      </c>
      <c r="AN450">
        <v>177</v>
      </c>
      <c r="AO450">
        <v>0</v>
      </c>
      <c r="AP450">
        <v>0</v>
      </c>
      <c r="AQ450">
        <v>0</v>
      </c>
      <c r="AR450">
        <v>0</v>
      </c>
      <c r="AS450">
        <v>0</v>
      </c>
      <c r="AT450">
        <v>0</v>
      </c>
      <c r="AU450">
        <v>0</v>
      </c>
      <c r="AV450">
        <v>0</v>
      </c>
      <c r="AW450">
        <v>0</v>
      </c>
      <c r="AX450">
        <v>0</v>
      </c>
      <c r="AY450">
        <v>0</v>
      </c>
      <c r="AZ450">
        <v>1</v>
      </c>
      <c r="BA450">
        <v>414.89</v>
      </c>
      <c r="BB450">
        <v>9.6999999999999993</v>
      </c>
    </row>
    <row r="451" spans="1:54" x14ac:dyDescent="0.3">
      <c r="A451">
        <v>13103</v>
      </c>
      <c r="B451" t="s">
        <v>1255</v>
      </c>
      <c r="C451" t="s">
        <v>1066</v>
      </c>
      <c r="D451">
        <v>55423</v>
      </c>
      <c r="E451">
        <v>52250</v>
      </c>
      <c r="F451">
        <v>6.1</v>
      </c>
      <c r="G451">
        <v>52250</v>
      </c>
      <c r="H451">
        <v>6.6</v>
      </c>
      <c r="I451">
        <v>26.9</v>
      </c>
      <c r="J451">
        <v>10.8</v>
      </c>
      <c r="K451">
        <v>50.1</v>
      </c>
      <c r="L451">
        <v>82.7</v>
      </c>
      <c r="M451">
        <v>14</v>
      </c>
      <c r="N451">
        <v>0.4</v>
      </c>
      <c r="O451">
        <v>0.9</v>
      </c>
      <c r="P451">
        <v>0.1</v>
      </c>
      <c r="Q451">
        <v>1.8</v>
      </c>
      <c r="R451">
        <v>3.7</v>
      </c>
      <c r="S451">
        <v>79.599999999999994</v>
      </c>
      <c r="T451">
        <v>86.4</v>
      </c>
      <c r="U451">
        <v>2.1</v>
      </c>
      <c r="V451">
        <v>4.5</v>
      </c>
      <c r="W451">
        <v>85.2</v>
      </c>
      <c r="X451">
        <v>16.8</v>
      </c>
      <c r="Y451">
        <v>4583</v>
      </c>
      <c r="Z451">
        <v>29.8</v>
      </c>
      <c r="AA451">
        <v>20549</v>
      </c>
      <c r="AB451">
        <v>76.599999999999994</v>
      </c>
      <c r="AC451">
        <v>7.2</v>
      </c>
      <c r="AD451">
        <v>155400</v>
      </c>
      <c r="AE451">
        <v>17830</v>
      </c>
      <c r="AF451">
        <v>2.96</v>
      </c>
      <c r="AG451">
        <v>24824</v>
      </c>
      <c r="AH451">
        <v>63030</v>
      </c>
      <c r="AI451">
        <v>11.2</v>
      </c>
      <c r="AJ451">
        <v>673</v>
      </c>
      <c r="AK451">
        <v>7394</v>
      </c>
      <c r="AL451">
        <v>3.7</v>
      </c>
      <c r="AM451">
        <v>3311</v>
      </c>
      <c r="AN451">
        <v>4492</v>
      </c>
      <c r="AO451">
        <v>6.5</v>
      </c>
      <c r="AP451">
        <v>0</v>
      </c>
      <c r="AQ451">
        <v>0</v>
      </c>
      <c r="AR451">
        <v>0</v>
      </c>
      <c r="AS451">
        <v>0</v>
      </c>
      <c r="AT451">
        <v>25.9</v>
      </c>
      <c r="AU451">
        <v>0</v>
      </c>
      <c r="AV451">
        <v>63037</v>
      </c>
      <c r="AW451">
        <v>322581</v>
      </c>
      <c r="AX451">
        <v>6345</v>
      </c>
      <c r="AY451">
        <v>26103</v>
      </c>
      <c r="AZ451">
        <v>482</v>
      </c>
      <c r="BA451">
        <v>477.7</v>
      </c>
      <c r="BB451">
        <v>109.4</v>
      </c>
    </row>
    <row r="452" spans="1:54" x14ac:dyDescent="0.3">
      <c r="A452">
        <v>13105</v>
      </c>
      <c r="B452" t="s">
        <v>222</v>
      </c>
      <c r="C452" t="s">
        <v>1066</v>
      </c>
      <c r="D452">
        <v>19438</v>
      </c>
      <c r="E452">
        <v>20166</v>
      </c>
      <c r="F452">
        <v>-3.6</v>
      </c>
      <c r="G452">
        <v>20166</v>
      </c>
      <c r="H452">
        <v>6</v>
      </c>
      <c r="I452">
        <v>22</v>
      </c>
      <c r="J452">
        <v>19.100000000000001</v>
      </c>
      <c r="K452">
        <v>52.1</v>
      </c>
      <c r="L452">
        <v>68.2</v>
      </c>
      <c r="M452">
        <v>29.4</v>
      </c>
      <c r="N452">
        <v>0.4</v>
      </c>
      <c r="O452">
        <v>0.9</v>
      </c>
      <c r="P452">
        <v>0</v>
      </c>
      <c r="Q452">
        <v>1.1000000000000001</v>
      </c>
      <c r="R452">
        <v>5.5</v>
      </c>
      <c r="S452">
        <v>63.7</v>
      </c>
      <c r="T452">
        <v>93</v>
      </c>
      <c r="U452">
        <v>3</v>
      </c>
      <c r="V452">
        <v>5.3</v>
      </c>
      <c r="W452">
        <v>78.3</v>
      </c>
      <c r="X452">
        <v>11.3</v>
      </c>
      <c r="Y452">
        <v>1546</v>
      </c>
      <c r="Z452">
        <v>21.6</v>
      </c>
      <c r="AA452">
        <v>9513</v>
      </c>
      <c r="AB452">
        <v>68.400000000000006</v>
      </c>
      <c r="AC452">
        <v>9.1999999999999993</v>
      </c>
      <c r="AD452">
        <v>84500</v>
      </c>
      <c r="AE452">
        <v>7635</v>
      </c>
      <c r="AF452">
        <v>2.57</v>
      </c>
      <c r="AG452">
        <v>18835</v>
      </c>
      <c r="AH452">
        <v>35817</v>
      </c>
      <c r="AI452">
        <v>20.399999999999999</v>
      </c>
      <c r="AJ452">
        <v>423</v>
      </c>
      <c r="AK452">
        <v>4505</v>
      </c>
      <c r="AL452">
        <v>-10.4</v>
      </c>
      <c r="AM452">
        <v>1369</v>
      </c>
      <c r="AN452">
        <v>1650</v>
      </c>
      <c r="AO452">
        <v>0</v>
      </c>
      <c r="AP452">
        <v>0</v>
      </c>
      <c r="AQ452">
        <v>0</v>
      </c>
      <c r="AR452">
        <v>0</v>
      </c>
      <c r="AS452">
        <v>0</v>
      </c>
      <c r="AT452">
        <v>0</v>
      </c>
      <c r="AU452">
        <v>515223</v>
      </c>
      <c r="AV452">
        <v>106277</v>
      </c>
      <c r="AW452">
        <v>136950</v>
      </c>
      <c r="AX452">
        <v>6644</v>
      </c>
      <c r="AY452">
        <v>14557</v>
      </c>
      <c r="AZ452">
        <v>12</v>
      </c>
      <c r="BA452">
        <v>351.06</v>
      </c>
      <c r="BB452">
        <v>57.4</v>
      </c>
    </row>
    <row r="453" spans="1:54" x14ac:dyDescent="0.3">
      <c r="A453">
        <v>13107</v>
      </c>
      <c r="B453" t="s">
        <v>1256</v>
      </c>
      <c r="C453" t="s">
        <v>1066</v>
      </c>
      <c r="D453">
        <v>22755</v>
      </c>
      <c r="E453">
        <v>22594</v>
      </c>
      <c r="F453">
        <v>0.7</v>
      </c>
      <c r="G453">
        <v>22598</v>
      </c>
      <c r="H453">
        <v>6.9</v>
      </c>
      <c r="I453">
        <v>25.1</v>
      </c>
      <c r="J453">
        <v>15.8</v>
      </c>
      <c r="K453">
        <v>51.1</v>
      </c>
      <c r="L453">
        <v>63.6</v>
      </c>
      <c r="M453">
        <v>34.200000000000003</v>
      </c>
      <c r="N453">
        <v>0.4</v>
      </c>
      <c r="O453">
        <v>0.7</v>
      </c>
      <c r="P453">
        <v>0</v>
      </c>
      <c r="Q453">
        <v>1</v>
      </c>
      <c r="R453">
        <v>4.5999999999999996</v>
      </c>
      <c r="S453">
        <v>59.8</v>
      </c>
      <c r="T453">
        <v>84.5</v>
      </c>
      <c r="U453">
        <v>1.3</v>
      </c>
      <c r="V453">
        <v>4.7</v>
      </c>
      <c r="W453">
        <v>76.5</v>
      </c>
      <c r="X453">
        <v>11.6</v>
      </c>
      <c r="Y453">
        <v>1357</v>
      </c>
      <c r="Z453">
        <v>25.3</v>
      </c>
      <c r="AA453">
        <v>9879</v>
      </c>
      <c r="AB453">
        <v>65.599999999999994</v>
      </c>
      <c r="AC453">
        <v>4.9000000000000004</v>
      </c>
      <c r="AD453">
        <v>69900</v>
      </c>
      <c r="AE453">
        <v>8026</v>
      </c>
      <c r="AF453">
        <v>2.71</v>
      </c>
      <c r="AG453">
        <v>17064</v>
      </c>
      <c r="AH453">
        <v>32046</v>
      </c>
      <c r="AI453">
        <v>29.4</v>
      </c>
      <c r="AJ453">
        <v>385</v>
      </c>
      <c r="AK453">
        <v>4899</v>
      </c>
      <c r="AL453">
        <v>-1.6</v>
      </c>
      <c r="AM453">
        <v>1849</v>
      </c>
      <c r="AN453">
        <v>2163</v>
      </c>
      <c r="AO453">
        <v>0</v>
      </c>
      <c r="AP453">
        <v>0</v>
      </c>
      <c r="AQ453">
        <v>0</v>
      </c>
      <c r="AR453">
        <v>0</v>
      </c>
      <c r="AS453">
        <v>0</v>
      </c>
      <c r="AT453">
        <v>31</v>
      </c>
      <c r="AU453">
        <v>448400</v>
      </c>
      <c r="AV453">
        <v>93384</v>
      </c>
      <c r="AW453">
        <v>184041</v>
      </c>
      <c r="AX453">
        <v>8160</v>
      </c>
      <c r="AY453">
        <v>14804</v>
      </c>
      <c r="AZ453">
        <v>7</v>
      </c>
      <c r="BA453">
        <v>680.6</v>
      </c>
      <c r="BB453">
        <v>33.200000000000003</v>
      </c>
    </row>
    <row r="454" spans="1:54" x14ac:dyDescent="0.3">
      <c r="A454">
        <v>13109</v>
      </c>
      <c r="B454" t="s">
        <v>1257</v>
      </c>
      <c r="C454" t="s">
        <v>1066</v>
      </c>
      <c r="D454">
        <v>10898</v>
      </c>
      <c r="E454">
        <v>11001</v>
      </c>
      <c r="F454">
        <v>-0.9</v>
      </c>
      <c r="G454">
        <v>11000</v>
      </c>
      <c r="H454">
        <v>7.7</v>
      </c>
      <c r="I454">
        <v>26.7</v>
      </c>
      <c r="J454">
        <v>15.1</v>
      </c>
      <c r="K454">
        <v>51.7</v>
      </c>
      <c r="L454">
        <v>65.5</v>
      </c>
      <c r="M454">
        <v>31.2</v>
      </c>
      <c r="N454">
        <v>0.6</v>
      </c>
      <c r="O454">
        <v>1.2</v>
      </c>
      <c r="P454">
        <v>0.3</v>
      </c>
      <c r="Q454">
        <v>1.2</v>
      </c>
      <c r="R454">
        <v>12</v>
      </c>
      <c r="S454">
        <v>56.2</v>
      </c>
      <c r="T454">
        <v>85</v>
      </c>
      <c r="U454">
        <v>6.2</v>
      </c>
      <c r="V454">
        <v>12.5</v>
      </c>
      <c r="W454">
        <v>76.2</v>
      </c>
      <c r="X454">
        <v>14.1</v>
      </c>
      <c r="Y454">
        <v>725</v>
      </c>
      <c r="Z454">
        <v>19.2</v>
      </c>
      <c r="AA454">
        <v>4636</v>
      </c>
      <c r="AB454">
        <v>63.7</v>
      </c>
      <c r="AC454">
        <v>6.9</v>
      </c>
      <c r="AD454">
        <v>89700</v>
      </c>
      <c r="AE454">
        <v>4067</v>
      </c>
      <c r="AF454">
        <v>2.5499999999999998</v>
      </c>
      <c r="AG454">
        <v>18998</v>
      </c>
      <c r="AH454">
        <v>36788</v>
      </c>
      <c r="AI454">
        <v>27.9</v>
      </c>
      <c r="AJ454">
        <v>212</v>
      </c>
      <c r="AK454">
        <v>3744</v>
      </c>
      <c r="AL454">
        <v>-1.2</v>
      </c>
      <c r="AM454">
        <v>692</v>
      </c>
      <c r="AN454">
        <v>940</v>
      </c>
      <c r="AO454">
        <v>0</v>
      </c>
      <c r="AP454">
        <v>0</v>
      </c>
      <c r="AQ454">
        <v>0</v>
      </c>
      <c r="AR454">
        <v>0</v>
      </c>
      <c r="AS454">
        <v>0</v>
      </c>
      <c r="AT454">
        <v>36.299999999999997</v>
      </c>
      <c r="AU454">
        <v>354790</v>
      </c>
      <c r="AV454">
        <v>0</v>
      </c>
      <c r="AW454">
        <v>153912</v>
      </c>
      <c r="AX454">
        <v>13507</v>
      </c>
      <c r="AY454">
        <v>6395</v>
      </c>
      <c r="AZ454">
        <v>20</v>
      </c>
      <c r="BA454">
        <v>182.85</v>
      </c>
      <c r="BB454">
        <v>60.2</v>
      </c>
    </row>
    <row r="455" spans="1:54" x14ac:dyDescent="0.3">
      <c r="A455">
        <v>13111</v>
      </c>
      <c r="B455" t="s">
        <v>760</v>
      </c>
      <c r="C455" t="s">
        <v>1066</v>
      </c>
      <c r="D455">
        <v>23753</v>
      </c>
      <c r="E455">
        <v>23693</v>
      </c>
      <c r="F455">
        <v>0.3</v>
      </c>
      <c r="G455">
        <v>23682</v>
      </c>
      <c r="H455">
        <v>4.5</v>
      </c>
      <c r="I455">
        <v>17.7</v>
      </c>
      <c r="J455">
        <v>25.6</v>
      </c>
      <c r="K455">
        <v>51.1</v>
      </c>
      <c r="L455">
        <v>96.9</v>
      </c>
      <c r="M455">
        <v>0.8</v>
      </c>
      <c r="N455">
        <v>0.4</v>
      </c>
      <c r="O455">
        <v>0.5</v>
      </c>
      <c r="P455">
        <v>0</v>
      </c>
      <c r="Q455">
        <v>1.3</v>
      </c>
      <c r="R455">
        <v>2</v>
      </c>
      <c r="S455">
        <v>95.2</v>
      </c>
      <c r="T455">
        <v>89.5</v>
      </c>
      <c r="U455">
        <v>1.1000000000000001</v>
      </c>
      <c r="V455">
        <v>3.1</v>
      </c>
      <c r="W455">
        <v>79</v>
      </c>
      <c r="X455">
        <v>14.4</v>
      </c>
      <c r="Y455">
        <v>2322</v>
      </c>
      <c r="Z455">
        <v>25.4</v>
      </c>
      <c r="AA455">
        <v>16589</v>
      </c>
      <c r="AB455">
        <v>78.2</v>
      </c>
      <c r="AC455">
        <v>4.3</v>
      </c>
      <c r="AD455">
        <v>161300</v>
      </c>
      <c r="AE455">
        <v>9940</v>
      </c>
      <c r="AF455">
        <v>2.36</v>
      </c>
      <c r="AG455">
        <v>19164</v>
      </c>
      <c r="AH455">
        <v>34239</v>
      </c>
      <c r="AI455">
        <v>23</v>
      </c>
      <c r="AJ455">
        <v>553</v>
      </c>
      <c r="AK455">
        <v>4496</v>
      </c>
      <c r="AL455">
        <v>0.8</v>
      </c>
      <c r="AM455">
        <v>2648</v>
      </c>
      <c r="AN455">
        <v>3558</v>
      </c>
      <c r="AO455">
        <v>0</v>
      </c>
      <c r="AP455">
        <v>0</v>
      </c>
      <c r="AQ455">
        <v>0</v>
      </c>
      <c r="AR455">
        <v>0</v>
      </c>
      <c r="AS455">
        <v>0</v>
      </c>
      <c r="AT455">
        <v>25</v>
      </c>
      <c r="AU455">
        <v>0</v>
      </c>
      <c r="AV455">
        <v>41794</v>
      </c>
      <c r="AW455">
        <v>293099</v>
      </c>
      <c r="AX455">
        <v>12995</v>
      </c>
      <c r="AY455">
        <v>29653</v>
      </c>
      <c r="AZ455">
        <v>168</v>
      </c>
      <c r="BA455">
        <v>386.72</v>
      </c>
      <c r="BB455">
        <v>61.2</v>
      </c>
    </row>
    <row r="456" spans="1:54" x14ac:dyDescent="0.3">
      <c r="A456">
        <v>13113</v>
      </c>
      <c r="B456" t="s">
        <v>46</v>
      </c>
      <c r="C456" t="s">
        <v>1066</v>
      </c>
      <c r="D456">
        <v>109664</v>
      </c>
      <c r="E456">
        <v>106566</v>
      </c>
      <c r="F456">
        <v>2.9</v>
      </c>
      <c r="G456">
        <v>106567</v>
      </c>
      <c r="H456">
        <v>4.0999999999999996</v>
      </c>
      <c r="I456">
        <v>23.9</v>
      </c>
      <c r="J456">
        <v>16.2</v>
      </c>
      <c r="K456">
        <v>51.6</v>
      </c>
      <c r="L456">
        <v>70.900000000000006</v>
      </c>
      <c r="M456">
        <v>22</v>
      </c>
      <c r="N456">
        <v>0.4</v>
      </c>
      <c r="O456">
        <v>4.5</v>
      </c>
      <c r="P456">
        <v>0.1</v>
      </c>
      <c r="Q456">
        <v>2.1</v>
      </c>
      <c r="R456">
        <v>7.1</v>
      </c>
      <c r="S456">
        <v>65</v>
      </c>
      <c r="T456">
        <v>88.1</v>
      </c>
      <c r="U456">
        <v>9.1999999999999993</v>
      </c>
      <c r="V456">
        <v>11.6</v>
      </c>
      <c r="W456">
        <v>94.3</v>
      </c>
      <c r="X456">
        <v>42.6</v>
      </c>
      <c r="Y456">
        <v>11491</v>
      </c>
      <c r="Z456">
        <v>30.4</v>
      </c>
      <c r="AA456">
        <v>41344</v>
      </c>
      <c r="AB456">
        <v>82.9</v>
      </c>
      <c r="AC456">
        <v>8.6</v>
      </c>
      <c r="AD456">
        <v>231500</v>
      </c>
      <c r="AE456">
        <v>37930</v>
      </c>
      <c r="AF456">
        <v>2.81</v>
      </c>
      <c r="AG456">
        <v>35344</v>
      </c>
      <c r="AH456">
        <v>79977</v>
      </c>
      <c r="AI456">
        <v>7.7</v>
      </c>
      <c r="AJ456">
        <v>3182</v>
      </c>
      <c r="AK456">
        <v>38001</v>
      </c>
      <c r="AL456">
        <v>1.7</v>
      </c>
      <c r="AM456">
        <v>9875</v>
      </c>
      <c r="AN456">
        <v>12696</v>
      </c>
      <c r="AO456">
        <v>16</v>
      </c>
      <c r="AP456">
        <v>0</v>
      </c>
      <c r="AQ456">
        <v>4.4000000000000004</v>
      </c>
      <c r="AR456">
        <v>0</v>
      </c>
      <c r="AS456">
        <v>3.6</v>
      </c>
      <c r="AT456">
        <v>29.8</v>
      </c>
      <c r="AU456">
        <v>1744689</v>
      </c>
      <c r="AV456">
        <v>877241</v>
      </c>
      <c r="AW456">
        <v>1390039</v>
      </c>
      <c r="AX456">
        <v>13122</v>
      </c>
      <c r="AY456">
        <v>171207</v>
      </c>
      <c r="AZ456">
        <v>314</v>
      </c>
      <c r="BA456">
        <v>194.34</v>
      </c>
      <c r="BB456">
        <v>548.29999999999995</v>
      </c>
    </row>
    <row r="457" spans="1:54" x14ac:dyDescent="0.3">
      <c r="A457">
        <v>13115</v>
      </c>
      <c r="B457" t="s">
        <v>287</v>
      </c>
      <c r="C457" t="s">
        <v>1066</v>
      </c>
      <c r="D457">
        <v>96063</v>
      </c>
      <c r="E457">
        <v>96317</v>
      </c>
      <c r="F457">
        <v>-0.3</v>
      </c>
      <c r="G457">
        <v>96317</v>
      </c>
      <c r="H457">
        <v>6.1</v>
      </c>
      <c r="I457">
        <v>23.5</v>
      </c>
      <c r="J457">
        <v>15.7</v>
      </c>
      <c r="K457">
        <v>51.5</v>
      </c>
      <c r="L457">
        <v>80.900000000000006</v>
      </c>
      <c r="M457">
        <v>14.8</v>
      </c>
      <c r="N457">
        <v>0.8</v>
      </c>
      <c r="O457">
        <v>1.4</v>
      </c>
      <c r="P457">
        <v>0.3</v>
      </c>
      <c r="Q457">
        <v>1.7</v>
      </c>
      <c r="R457">
        <v>10.3</v>
      </c>
      <c r="S457">
        <v>72.3</v>
      </c>
      <c r="T457">
        <v>85.1</v>
      </c>
      <c r="U457">
        <v>6.5</v>
      </c>
      <c r="V457">
        <v>9.6999999999999993</v>
      </c>
      <c r="W457">
        <v>77.900000000000006</v>
      </c>
      <c r="X457">
        <v>18.100000000000001</v>
      </c>
      <c r="Y457">
        <v>7358</v>
      </c>
      <c r="Z457">
        <v>21.5</v>
      </c>
      <c r="AA457">
        <v>40428</v>
      </c>
      <c r="AB457">
        <v>64.2</v>
      </c>
      <c r="AC457">
        <v>16.600000000000001</v>
      </c>
      <c r="AD457">
        <v>114800</v>
      </c>
      <c r="AE457">
        <v>34646</v>
      </c>
      <c r="AF457">
        <v>2.66</v>
      </c>
      <c r="AG457">
        <v>20500</v>
      </c>
      <c r="AH457">
        <v>40821</v>
      </c>
      <c r="AI457">
        <v>21</v>
      </c>
      <c r="AJ457">
        <v>1950</v>
      </c>
      <c r="AK457">
        <v>32861</v>
      </c>
      <c r="AL457">
        <v>0.4</v>
      </c>
      <c r="AM457">
        <v>6748</v>
      </c>
      <c r="AN457">
        <v>8145</v>
      </c>
      <c r="AO457">
        <v>0</v>
      </c>
      <c r="AP457">
        <v>0</v>
      </c>
      <c r="AQ457">
        <v>3.3</v>
      </c>
      <c r="AR457">
        <v>0</v>
      </c>
      <c r="AS457">
        <v>0</v>
      </c>
      <c r="AT457">
        <v>28.6</v>
      </c>
      <c r="AU457">
        <v>3346076</v>
      </c>
      <c r="AV457">
        <v>636186</v>
      </c>
      <c r="AW457">
        <v>1039780</v>
      </c>
      <c r="AX457">
        <v>10932</v>
      </c>
      <c r="AY457">
        <v>144251</v>
      </c>
      <c r="AZ457">
        <v>75</v>
      </c>
      <c r="BA457">
        <v>509.91</v>
      </c>
      <c r="BB457">
        <v>188.9</v>
      </c>
    </row>
    <row r="458" spans="1:54" x14ac:dyDescent="0.3">
      <c r="A458">
        <v>13117</v>
      </c>
      <c r="B458" t="s">
        <v>449</v>
      </c>
      <c r="C458" t="s">
        <v>1066</v>
      </c>
      <c r="D458">
        <v>204302</v>
      </c>
      <c r="E458">
        <v>175511</v>
      </c>
      <c r="F458">
        <v>16.399999999999999</v>
      </c>
      <c r="G458">
        <v>175511</v>
      </c>
      <c r="H458">
        <v>6.2</v>
      </c>
      <c r="I458">
        <v>28.9</v>
      </c>
      <c r="J458">
        <v>11.1</v>
      </c>
      <c r="K458">
        <v>50.3</v>
      </c>
      <c r="L458">
        <v>85.2</v>
      </c>
      <c r="M458">
        <v>3.5</v>
      </c>
      <c r="N458">
        <v>0.5</v>
      </c>
      <c r="O458">
        <v>9.1</v>
      </c>
      <c r="P458">
        <v>0.1</v>
      </c>
      <c r="Q458">
        <v>1.6</v>
      </c>
      <c r="R458">
        <v>9.6999999999999993</v>
      </c>
      <c r="S458">
        <v>76.400000000000006</v>
      </c>
      <c r="T458">
        <v>89.1</v>
      </c>
      <c r="U458">
        <v>13.8</v>
      </c>
      <c r="V458">
        <v>18.100000000000001</v>
      </c>
      <c r="W458">
        <v>91.4</v>
      </c>
      <c r="X458">
        <v>43.8</v>
      </c>
      <c r="Y458">
        <v>10111</v>
      </c>
      <c r="Z458">
        <v>29.9</v>
      </c>
      <c r="AA458">
        <v>71045</v>
      </c>
      <c r="AB458">
        <v>85.6</v>
      </c>
      <c r="AC458">
        <v>4</v>
      </c>
      <c r="AD458">
        <v>258200</v>
      </c>
      <c r="AE458">
        <v>58080</v>
      </c>
      <c r="AF458">
        <v>3.14</v>
      </c>
      <c r="AG458">
        <v>34582</v>
      </c>
      <c r="AH458">
        <v>86569</v>
      </c>
      <c r="AI458">
        <v>7.6</v>
      </c>
      <c r="AJ458">
        <v>5513</v>
      </c>
      <c r="AK458">
        <v>64358</v>
      </c>
      <c r="AL458">
        <v>5.2</v>
      </c>
      <c r="AM458">
        <v>17610</v>
      </c>
      <c r="AN458">
        <v>19448</v>
      </c>
      <c r="AO458">
        <v>1.9</v>
      </c>
      <c r="AP458">
        <v>0.5</v>
      </c>
      <c r="AQ458">
        <v>4.3</v>
      </c>
      <c r="AR458">
        <v>0</v>
      </c>
      <c r="AS458">
        <v>4.4000000000000004</v>
      </c>
      <c r="AT458">
        <v>27.5</v>
      </c>
      <c r="AU458">
        <v>2318605</v>
      </c>
      <c r="AV458">
        <v>2503452</v>
      </c>
      <c r="AW458">
        <v>1960919</v>
      </c>
      <c r="AX458">
        <v>12382</v>
      </c>
      <c r="AY458">
        <v>183104</v>
      </c>
      <c r="AZ458">
        <v>3194</v>
      </c>
      <c r="BA458">
        <v>224.02</v>
      </c>
      <c r="BB458">
        <v>783.5</v>
      </c>
    </row>
    <row r="459" spans="1:54" x14ac:dyDescent="0.3">
      <c r="A459">
        <v>13119</v>
      </c>
      <c r="B459" t="s">
        <v>45</v>
      </c>
      <c r="C459" t="s">
        <v>1066</v>
      </c>
      <c r="D459">
        <v>22264</v>
      </c>
      <c r="E459">
        <v>22084</v>
      </c>
      <c r="F459">
        <v>0.8</v>
      </c>
      <c r="G459">
        <v>22084</v>
      </c>
      <c r="H459">
        <v>5.7</v>
      </c>
      <c r="I459">
        <v>21.9</v>
      </c>
      <c r="J459">
        <v>18.7</v>
      </c>
      <c r="K459">
        <v>51.2</v>
      </c>
      <c r="L459">
        <v>87.3</v>
      </c>
      <c r="M459">
        <v>9.6</v>
      </c>
      <c r="N459">
        <v>0.3</v>
      </c>
      <c r="O459">
        <v>0.9</v>
      </c>
      <c r="P459">
        <v>0</v>
      </c>
      <c r="Q459">
        <v>1.8</v>
      </c>
      <c r="R459">
        <v>4.3</v>
      </c>
      <c r="S459">
        <v>83.8</v>
      </c>
      <c r="T459">
        <v>91</v>
      </c>
      <c r="U459">
        <v>2.7</v>
      </c>
      <c r="V459">
        <v>4.9000000000000004</v>
      </c>
      <c r="W459">
        <v>72.3</v>
      </c>
      <c r="X459">
        <v>13</v>
      </c>
      <c r="Y459">
        <v>1375</v>
      </c>
      <c r="Z459">
        <v>24.6</v>
      </c>
      <c r="AA459">
        <v>10460</v>
      </c>
      <c r="AB459">
        <v>73.099999999999994</v>
      </c>
      <c r="AC459">
        <v>6.9</v>
      </c>
      <c r="AD459">
        <v>114800</v>
      </c>
      <c r="AE459">
        <v>8618</v>
      </c>
      <c r="AF459">
        <v>2.4700000000000002</v>
      </c>
      <c r="AG459">
        <v>18234</v>
      </c>
      <c r="AH459">
        <v>34830</v>
      </c>
      <c r="AI459">
        <v>18.899999999999999</v>
      </c>
      <c r="AJ459">
        <v>414</v>
      </c>
      <c r="AK459">
        <v>5869</v>
      </c>
      <c r="AL459">
        <v>-2.7</v>
      </c>
      <c r="AM459">
        <v>1591</v>
      </c>
      <c r="AN459">
        <v>1915</v>
      </c>
      <c r="AO459">
        <v>0</v>
      </c>
      <c r="AP459">
        <v>0</v>
      </c>
      <c r="AQ459">
        <v>0</v>
      </c>
      <c r="AR459">
        <v>0</v>
      </c>
      <c r="AS459">
        <v>0</v>
      </c>
      <c r="AT459">
        <v>25.3</v>
      </c>
      <c r="AU459">
        <v>430397</v>
      </c>
      <c r="AV459">
        <v>107788</v>
      </c>
      <c r="AW459">
        <v>315062</v>
      </c>
      <c r="AX459">
        <v>14431</v>
      </c>
      <c r="AY459">
        <v>22760</v>
      </c>
      <c r="AZ459">
        <v>2</v>
      </c>
      <c r="BA459">
        <v>261.5</v>
      </c>
      <c r="BB459">
        <v>84.5</v>
      </c>
    </row>
    <row r="460" spans="1:54" x14ac:dyDescent="0.3">
      <c r="A460">
        <v>13121</v>
      </c>
      <c r="B460" t="s">
        <v>111</v>
      </c>
      <c r="C460" t="s">
        <v>1066</v>
      </c>
      <c r="D460">
        <v>996319</v>
      </c>
      <c r="E460">
        <v>920579</v>
      </c>
      <c r="F460">
        <v>8.1999999999999993</v>
      </c>
      <c r="G460">
        <v>920581</v>
      </c>
      <c r="H460">
        <v>6.4</v>
      </c>
      <c r="I460">
        <v>23.2</v>
      </c>
      <c r="J460">
        <v>10.4</v>
      </c>
      <c r="K460">
        <v>51.4</v>
      </c>
      <c r="L460">
        <v>46.7</v>
      </c>
      <c r="M460">
        <v>44.3</v>
      </c>
      <c r="N460">
        <v>0.3</v>
      </c>
      <c r="O460">
        <v>6.7</v>
      </c>
      <c r="P460">
        <v>0.1</v>
      </c>
      <c r="Q460">
        <v>2</v>
      </c>
      <c r="R460">
        <v>7.6</v>
      </c>
      <c r="S460">
        <v>40.5</v>
      </c>
      <c r="T460">
        <v>79.900000000000006</v>
      </c>
      <c r="U460">
        <v>12.9</v>
      </c>
      <c r="V460">
        <v>16.7</v>
      </c>
      <c r="W460">
        <v>90.4</v>
      </c>
      <c r="X460">
        <v>48.2</v>
      </c>
      <c r="Y460">
        <v>47038</v>
      </c>
      <c r="Z460">
        <v>27</v>
      </c>
      <c r="AA460">
        <v>448897</v>
      </c>
      <c r="AB460">
        <v>53.9</v>
      </c>
      <c r="AC460">
        <v>43.9</v>
      </c>
      <c r="AD460">
        <v>238200</v>
      </c>
      <c r="AE460">
        <v>368184</v>
      </c>
      <c r="AF460">
        <v>2.4900000000000002</v>
      </c>
      <c r="AG460">
        <v>36757</v>
      </c>
      <c r="AH460">
        <v>56857</v>
      </c>
      <c r="AI460">
        <v>17.600000000000001</v>
      </c>
      <c r="AJ460">
        <v>33874</v>
      </c>
      <c r="AK460">
        <v>723886</v>
      </c>
      <c r="AL460">
        <v>3.1</v>
      </c>
      <c r="AM460">
        <v>99463</v>
      </c>
      <c r="AN460">
        <v>106113</v>
      </c>
      <c r="AO460">
        <v>26.7</v>
      </c>
      <c r="AP460">
        <v>0.5</v>
      </c>
      <c r="AQ460">
        <v>5.4</v>
      </c>
      <c r="AR460">
        <v>0</v>
      </c>
      <c r="AS460">
        <v>3.2</v>
      </c>
      <c r="AT460">
        <v>32.299999999999997</v>
      </c>
      <c r="AU460">
        <v>10428483</v>
      </c>
      <c r="AV460">
        <v>40824135</v>
      </c>
      <c r="AW460">
        <v>13239670</v>
      </c>
      <c r="AX460">
        <v>13363</v>
      </c>
      <c r="AY460">
        <v>4133808</v>
      </c>
      <c r="AZ460">
        <v>8098</v>
      </c>
      <c r="BA460">
        <v>526.64</v>
      </c>
      <c r="BB460">
        <v>1748</v>
      </c>
    </row>
    <row r="461" spans="1:54" x14ac:dyDescent="0.3">
      <c r="A461">
        <v>13123</v>
      </c>
      <c r="B461" t="s">
        <v>1258</v>
      </c>
      <c r="C461" t="s">
        <v>1066</v>
      </c>
      <c r="D461">
        <v>28829</v>
      </c>
      <c r="E461">
        <v>28281</v>
      </c>
      <c r="F461">
        <v>1.9</v>
      </c>
      <c r="G461">
        <v>28292</v>
      </c>
      <c r="H461">
        <v>5.3</v>
      </c>
      <c r="I461">
        <v>20.5</v>
      </c>
      <c r="J461">
        <v>22</v>
      </c>
      <c r="K461">
        <v>50.1</v>
      </c>
      <c r="L461">
        <v>96.3</v>
      </c>
      <c r="M461">
        <v>0.9</v>
      </c>
      <c r="N461">
        <v>0.6</v>
      </c>
      <c r="O461">
        <v>0.4</v>
      </c>
      <c r="P461">
        <v>0.5</v>
      </c>
      <c r="Q461">
        <v>1.2</v>
      </c>
      <c r="R461">
        <v>10.9</v>
      </c>
      <c r="S461">
        <v>86.8</v>
      </c>
      <c r="T461">
        <v>82.8</v>
      </c>
      <c r="U461">
        <v>6.1</v>
      </c>
      <c r="V461">
        <v>9</v>
      </c>
      <c r="W461">
        <v>76.5</v>
      </c>
      <c r="X461">
        <v>16.399999999999999</v>
      </c>
      <c r="Y461">
        <v>2397</v>
      </c>
      <c r="Z461">
        <v>27.9</v>
      </c>
      <c r="AA461">
        <v>16653</v>
      </c>
      <c r="AB461">
        <v>73.400000000000006</v>
      </c>
      <c r="AC461">
        <v>3.6</v>
      </c>
      <c r="AD461">
        <v>142200</v>
      </c>
      <c r="AE461">
        <v>11513</v>
      </c>
      <c r="AF461">
        <v>2.44</v>
      </c>
      <c r="AG461">
        <v>21317</v>
      </c>
      <c r="AH461">
        <v>39140</v>
      </c>
      <c r="AI461">
        <v>21.7</v>
      </c>
      <c r="AJ461">
        <v>522</v>
      </c>
      <c r="AK461">
        <v>5524</v>
      </c>
      <c r="AL461">
        <v>-0.8</v>
      </c>
      <c r="AM461">
        <v>2567</v>
      </c>
      <c r="AN461">
        <v>2593</v>
      </c>
      <c r="AO461">
        <v>0</v>
      </c>
      <c r="AP461">
        <v>0</v>
      </c>
      <c r="AQ461">
        <v>0</v>
      </c>
      <c r="AR461">
        <v>0</v>
      </c>
      <c r="AS461">
        <v>0</v>
      </c>
      <c r="AT461">
        <v>24.7</v>
      </c>
      <c r="AU461">
        <v>354553</v>
      </c>
      <c r="AV461">
        <v>45815</v>
      </c>
      <c r="AW461">
        <v>370523</v>
      </c>
      <c r="AX461">
        <v>12965</v>
      </c>
      <c r="AY461">
        <v>36555</v>
      </c>
      <c r="AZ461">
        <v>102</v>
      </c>
      <c r="BA461">
        <v>426.54</v>
      </c>
      <c r="BB461">
        <v>66.3</v>
      </c>
    </row>
    <row r="462" spans="1:54" x14ac:dyDescent="0.3">
      <c r="A462">
        <v>13125</v>
      </c>
      <c r="B462" t="s">
        <v>1259</v>
      </c>
      <c r="C462" t="s">
        <v>1066</v>
      </c>
      <c r="D462">
        <v>3053</v>
      </c>
      <c r="E462">
        <v>3082</v>
      </c>
      <c r="F462">
        <v>-0.9</v>
      </c>
      <c r="G462">
        <v>3082</v>
      </c>
      <c r="H462">
        <v>4.8</v>
      </c>
      <c r="I462">
        <v>24</v>
      </c>
      <c r="J462">
        <v>17.399999999999999</v>
      </c>
      <c r="K462">
        <v>51.1</v>
      </c>
      <c r="L462">
        <v>87.9</v>
      </c>
      <c r="M462">
        <v>9.9</v>
      </c>
      <c r="N462">
        <v>0.4</v>
      </c>
      <c r="O462">
        <v>0.4</v>
      </c>
      <c r="P462">
        <v>0</v>
      </c>
      <c r="Q462">
        <v>1.4</v>
      </c>
      <c r="R462">
        <v>1.5</v>
      </c>
      <c r="S462">
        <v>86.5</v>
      </c>
      <c r="T462">
        <v>92.1</v>
      </c>
      <c r="U462">
        <v>1</v>
      </c>
      <c r="V462">
        <v>1.3</v>
      </c>
      <c r="W462">
        <v>78.3</v>
      </c>
      <c r="X462">
        <v>9.6</v>
      </c>
      <c r="Y462">
        <v>181</v>
      </c>
      <c r="Z462">
        <v>28.3</v>
      </c>
      <c r="AA462">
        <v>1501</v>
      </c>
      <c r="AB462">
        <v>70.8</v>
      </c>
      <c r="AC462">
        <v>3.5</v>
      </c>
      <c r="AD462">
        <v>70000</v>
      </c>
      <c r="AE462">
        <v>1189</v>
      </c>
      <c r="AF462">
        <v>2.5299999999999998</v>
      </c>
      <c r="AG462">
        <v>17984</v>
      </c>
      <c r="AH462">
        <v>37760</v>
      </c>
      <c r="AI462">
        <v>21.4</v>
      </c>
      <c r="AJ462">
        <v>22</v>
      </c>
      <c r="AK462">
        <v>0</v>
      </c>
      <c r="AL462">
        <v>0</v>
      </c>
      <c r="AM462">
        <v>172</v>
      </c>
      <c r="AN462">
        <v>216</v>
      </c>
      <c r="AO462">
        <v>0</v>
      </c>
      <c r="AP462">
        <v>0</v>
      </c>
      <c r="AQ462">
        <v>0</v>
      </c>
      <c r="AR462">
        <v>0</v>
      </c>
      <c r="AS462">
        <v>0</v>
      </c>
      <c r="AT462">
        <v>0</v>
      </c>
      <c r="AU462">
        <v>0</v>
      </c>
      <c r="AV462">
        <v>0</v>
      </c>
      <c r="AW462">
        <v>4815</v>
      </c>
      <c r="AX462">
        <v>1739</v>
      </c>
      <c r="AY462">
        <v>0</v>
      </c>
      <c r="AZ462">
        <v>0</v>
      </c>
      <c r="BA462">
        <v>143.74</v>
      </c>
      <c r="BB462">
        <v>21.4</v>
      </c>
    </row>
    <row r="463" spans="1:54" x14ac:dyDescent="0.3">
      <c r="A463">
        <v>13127</v>
      </c>
      <c r="B463" t="s">
        <v>1260</v>
      </c>
      <c r="C463" t="s">
        <v>1066</v>
      </c>
      <c r="D463">
        <v>82175</v>
      </c>
      <c r="E463">
        <v>79626</v>
      </c>
      <c r="F463">
        <v>3.2</v>
      </c>
      <c r="G463">
        <v>79626</v>
      </c>
      <c r="H463">
        <v>6.2</v>
      </c>
      <c r="I463">
        <v>23.1</v>
      </c>
      <c r="J463">
        <v>17.7</v>
      </c>
      <c r="K463">
        <v>52.7</v>
      </c>
      <c r="L463">
        <v>69.5</v>
      </c>
      <c r="M463">
        <v>26.5</v>
      </c>
      <c r="N463">
        <v>0.5</v>
      </c>
      <c r="O463">
        <v>1.5</v>
      </c>
      <c r="P463">
        <v>0.2</v>
      </c>
      <c r="Q463">
        <v>1.8</v>
      </c>
      <c r="R463">
        <v>6.5</v>
      </c>
      <c r="S463">
        <v>64.099999999999994</v>
      </c>
      <c r="T463">
        <v>80.2</v>
      </c>
      <c r="U463">
        <v>5.7</v>
      </c>
      <c r="V463">
        <v>9.5</v>
      </c>
      <c r="W463">
        <v>86.6</v>
      </c>
      <c r="X463">
        <v>26.1</v>
      </c>
      <c r="Y463">
        <v>7954</v>
      </c>
      <c r="Z463">
        <v>19.100000000000001</v>
      </c>
      <c r="AA463">
        <v>41726</v>
      </c>
      <c r="AB463">
        <v>61.9</v>
      </c>
      <c r="AC463">
        <v>20.8</v>
      </c>
      <c r="AD463">
        <v>162900</v>
      </c>
      <c r="AE463">
        <v>31547</v>
      </c>
      <c r="AF463">
        <v>2.5099999999999998</v>
      </c>
      <c r="AG463">
        <v>26724</v>
      </c>
      <c r="AH463">
        <v>46407</v>
      </c>
      <c r="AI463">
        <v>19.2</v>
      </c>
      <c r="AJ463">
        <v>2427</v>
      </c>
      <c r="AK463">
        <v>29435</v>
      </c>
      <c r="AL463">
        <v>1.5</v>
      </c>
      <c r="AM463">
        <v>6218</v>
      </c>
      <c r="AN463">
        <v>0</v>
      </c>
      <c r="AO463">
        <v>0</v>
      </c>
      <c r="AP463">
        <v>0</v>
      </c>
      <c r="AQ463">
        <v>0</v>
      </c>
      <c r="AR463">
        <v>0</v>
      </c>
      <c r="AS463">
        <v>0</v>
      </c>
      <c r="AT463">
        <v>0</v>
      </c>
      <c r="AU463">
        <v>0</v>
      </c>
      <c r="AV463">
        <v>270865</v>
      </c>
      <c r="AW463">
        <v>1351775</v>
      </c>
      <c r="AX463">
        <v>18083</v>
      </c>
      <c r="AY463">
        <v>398301</v>
      </c>
      <c r="AZ463">
        <v>427</v>
      </c>
      <c r="BA463">
        <v>419.75</v>
      </c>
      <c r="BB463">
        <v>189.7</v>
      </c>
    </row>
    <row r="464" spans="1:54" x14ac:dyDescent="0.3">
      <c r="A464">
        <v>13129</v>
      </c>
      <c r="B464" t="s">
        <v>1261</v>
      </c>
      <c r="C464" t="s">
        <v>1066</v>
      </c>
      <c r="D464">
        <v>56047</v>
      </c>
      <c r="E464">
        <v>55186</v>
      </c>
      <c r="F464">
        <v>1.6</v>
      </c>
      <c r="G464">
        <v>55186</v>
      </c>
      <c r="H464">
        <v>6.5</v>
      </c>
      <c r="I464">
        <v>25.6</v>
      </c>
      <c r="J464">
        <v>13.3</v>
      </c>
      <c r="K464">
        <v>50.4</v>
      </c>
      <c r="L464">
        <v>92</v>
      </c>
      <c r="M464">
        <v>4.4000000000000004</v>
      </c>
      <c r="N464">
        <v>0.6</v>
      </c>
      <c r="O464">
        <v>1.1000000000000001</v>
      </c>
      <c r="P464">
        <v>0.4</v>
      </c>
      <c r="Q464">
        <v>1.4</v>
      </c>
      <c r="R464">
        <v>15.2</v>
      </c>
      <c r="S464">
        <v>78.2</v>
      </c>
      <c r="T464">
        <v>85.8</v>
      </c>
      <c r="U464">
        <v>9.3000000000000007</v>
      </c>
      <c r="V464">
        <v>14.6</v>
      </c>
      <c r="W464">
        <v>73.400000000000006</v>
      </c>
      <c r="X464">
        <v>14.2</v>
      </c>
      <c r="Y464">
        <v>3094</v>
      </c>
      <c r="Z464">
        <v>23</v>
      </c>
      <c r="AA464">
        <v>22254</v>
      </c>
      <c r="AB464">
        <v>66.8</v>
      </c>
      <c r="AC464">
        <v>15</v>
      </c>
      <c r="AD464">
        <v>116100</v>
      </c>
      <c r="AE464">
        <v>19066</v>
      </c>
      <c r="AF464">
        <v>2.88</v>
      </c>
      <c r="AG464">
        <v>19177</v>
      </c>
      <c r="AH464">
        <v>40926</v>
      </c>
      <c r="AI464">
        <v>21</v>
      </c>
      <c r="AJ464">
        <v>986</v>
      </c>
      <c r="AK464">
        <v>18965</v>
      </c>
      <c r="AL464">
        <v>6.2</v>
      </c>
      <c r="AM464">
        <v>3429</v>
      </c>
      <c r="AN464">
        <v>4842</v>
      </c>
      <c r="AO464">
        <v>0</v>
      </c>
      <c r="AP464">
        <v>0</v>
      </c>
      <c r="AQ464">
        <v>2.6</v>
      </c>
      <c r="AR464">
        <v>0</v>
      </c>
      <c r="AS464">
        <v>0</v>
      </c>
      <c r="AT464">
        <v>20.399999999999999</v>
      </c>
      <c r="AU464">
        <v>2528116</v>
      </c>
      <c r="AV464">
        <v>0</v>
      </c>
      <c r="AW464">
        <v>659417</v>
      </c>
      <c r="AX464">
        <v>12680</v>
      </c>
      <c r="AY464">
        <v>62480</v>
      </c>
      <c r="AZ464">
        <v>63</v>
      </c>
      <c r="BA464">
        <v>355.81</v>
      </c>
      <c r="BB464">
        <v>155.1</v>
      </c>
    </row>
    <row r="465" spans="1:54" x14ac:dyDescent="0.3">
      <c r="A465">
        <v>13131</v>
      </c>
      <c r="B465" t="s">
        <v>521</v>
      </c>
      <c r="C465" t="s">
        <v>1066</v>
      </c>
      <c r="D465">
        <v>25359</v>
      </c>
      <c r="E465">
        <v>25012</v>
      </c>
      <c r="F465">
        <v>1.4</v>
      </c>
      <c r="G465">
        <v>25011</v>
      </c>
      <c r="H465">
        <v>6.8</v>
      </c>
      <c r="I465">
        <v>25.7</v>
      </c>
      <c r="J465">
        <v>16</v>
      </c>
      <c r="K465">
        <v>51.3</v>
      </c>
      <c r="L465">
        <v>67.400000000000006</v>
      </c>
      <c r="M465">
        <v>29.1</v>
      </c>
      <c r="N465">
        <v>1.3</v>
      </c>
      <c r="O465">
        <v>0.6</v>
      </c>
      <c r="P465">
        <v>0.2</v>
      </c>
      <c r="Q465">
        <v>1.4</v>
      </c>
      <c r="R465">
        <v>10.9</v>
      </c>
      <c r="S465">
        <v>58.7</v>
      </c>
      <c r="T465">
        <v>89.7</v>
      </c>
      <c r="U465">
        <v>5.6</v>
      </c>
      <c r="V465">
        <v>8.6</v>
      </c>
      <c r="W465">
        <v>72.7</v>
      </c>
      <c r="X465">
        <v>11.3</v>
      </c>
      <c r="Y465">
        <v>1743</v>
      </c>
      <c r="Z465">
        <v>25.1</v>
      </c>
      <c r="AA465">
        <v>10684</v>
      </c>
      <c r="AB465">
        <v>58.5</v>
      </c>
      <c r="AC465">
        <v>5</v>
      </c>
      <c r="AD465">
        <v>110800</v>
      </c>
      <c r="AE465">
        <v>9290</v>
      </c>
      <c r="AF465">
        <v>2.69</v>
      </c>
      <c r="AG465">
        <v>15734</v>
      </c>
      <c r="AH465">
        <v>30571</v>
      </c>
      <c r="AI465">
        <v>30.1</v>
      </c>
      <c r="AJ465">
        <v>402</v>
      </c>
      <c r="AK465">
        <v>3841</v>
      </c>
      <c r="AL465">
        <v>-0.4</v>
      </c>
      <c r="AM465">
        <v>1483</v>
      </c>
      <c r="AN465">
        <v>1843</v>
      </c>
      <c r="AO465">
        <v>0</v>
      </c>
      <c r="AP465">
        <v>0</v>
      </c>
      <c r="AQ465">
        <v>0</v>
      </c>
      <c r="AR465">
        <v>0</v>
      </c>
      <c r="AS465">
        <v>0</v>
      </c>
      <c r="AT465">
        <v>27.3</v>
      </c>
      <c r="AU465">
        <v>183214</v>
      </c>
      <c r="AV465">
        <v>201332</v>
      </c>
      <c r="AW465">
        <v>168147</v>
      </c>
      <c r="AX465">
        <v>6750</v>
      </c>
      <c r="AY465">
        <v>13083</v>
      </c>
      <c r="AZ465">
        <v>31</v>
      </c>
      <c r="BA465">
        <v>454.53</v>
      </c>
      <c r="BB465">
        <v>55</v>
      </c>
    </row>
    <row r="466" spans="1:54" x14ac:dyDescent="0.3">
      <c r="A466">
        <v>13133</v>
      </c>
      <c r="B466" t="s">
        <v>43</v>
      </c>
      <c r="C466" t="s">
        <v>1066</v>
      </c>
      <c r="D466">
        <v>16490</v>
      </c>
      <c r="E466">
        <v>15994</v>
      </c>
      <c r="F466">
        <v>3.1</v>
      </c>
      <c r="G466">
        <v>15994</v>
      </c>
      <c r="H466">
        <v>5.4</v>
      </c>
      <c r="I466">
        <v>19.100000000000001</v>
      </c>
      <c r="J466">
        <v>26.2</v>
      </c>
      <c r="K466">
        <v>51.2</v>
      </c>
      <c r="L466">
        <v>61</v>
      </c>
      <c r="M466">
        <v>36.6</v>
      </c>
      <c r="N466">
        <v>0.5</v>
      </c>
      <c r="O466">
        <v>0.5</v>
      </c>
      <c r="P466">
        <v>0.2</v>
      </c>
      <c r="Q466">
        <v>1.2</v>
      </c>
      <c r="R466">
        <v>6.3</v>
      </c>
      <c r="S466">
        <v>56</v>
      </c>
      <c r="T466">
        <v>92</v>
      </c>
      <c r="U466">
        <v>3.9</v>
      </c>
      <c r="V466">
        <v>4.4000000000000004</v>
      </c>
      <c r="W466">
        <v>78.7</v>
      </c>
      <c r="X466">
        <v>21.4</v>
      </c>
      <c r="Y466">
        <v>1457</v>
      </c>
      <c r="Z466">
        <v>24.6</v>
      </c>
      <c r="AA466">
        <v>9006</v>
      </c>
      <c r="AB466">
        <v>75.599999999999994</v>
      </c>
      <c r="AC466">
        <v>6.9</v>
      </c>
      <c r="AD466">
        <v>145200</v>
      </c>
      <c r="AE466">
        <v>6353</v>
      </c>
      <c r="AF466">
        <v>2.5</v>
      </c>
      <c r="AG466">
        <v>27828</v>
      </c>
      <c r="AH466">
        <v>42565</v>
      </c>
      <c r="AI466">
        <v>22.3</v>
      </c>
      <c r="AJ466">
        <v>420</v>
      </c>
      <c r="AK466">
        <v>4549</v>
      </c>
      <c r="AL466">
        <v>5.0999999999999996</v>
      </c>
      <c r="AM466">
        <v>1439</v>
      </c>
      <c r="AN466">
        <v>1986</v>
      </c>
      <c r="AO466">
        <v>14.6</v>
      </c>
      <c r="AP466">
        <v>0</v>
      </c>
      <c r="AQ466">
        <v>0</v>
      </c>
      <c r="AR466">
        <v>0</v>
      </c>
      <c r="AS466">
        <v>0</v>
      </c>
      <c r="AT466">
        <v>16.5</v>
      </c>
      <c r="AU466">
        <v>673247</v>
      </c>
      <c r="AV466">
        <v>31905</v>
      </c>
      <c r="AW466">
        <v>137147</v>
      </c>
      <c r="AX466">
        <v>8715</v>
      </c>
      <c r="AY466">
        <v>60642</v>
      </c>
      <c r="AZ466">
        <v>203</v>
      </c>
      <c r="BA466">
        <v>387.44</v>
      </c>
      <c r="BB466">
        <v>41.3</v>
      </c>
    </row>
    <row r="467" spans="1:54" x14ac:dyDescent="0.3">
      <c r="A467">
        <v>13135</v>
      </c>
      <c r="B467" t="s">
        <v>1262</v>
      </c>
      <c r="C467" t="s">
        <v>1066</v>
      </c>
      <c r="D467">
        <v>877922</v>
      </c>
      <c r="E467">
        <v>805324</v>
      </c>
      <c r="F467">
        <v>9</v>
      </c>
      <c r="G467">
        <v>805321</v>
      </c>
      <c r="H467">
        <v>6.9</v>
      </c>
      <c r="I467">
        <v>27.8</v>
      </c>
      <c r="J467">
        <v>8.6</v>
      </c>
      <c r="K467">
        <v>51</v>
      </c>
      <c r="L467">
        <v>58.1</v>
      </c>
      <c r="M467">
        <v>27</v>
      </c>
      <c r="N467">
        <v>0.8</v>
      </c>
      <c r="O467">
        <v>11.5</v>
      </c>
      <c r="P467">
        <v>0.1</v>
      </c>
      <c r="Q467">
        <v>2.5</v>
      </c>
      <c r="R467">
        <v>20.5</v>
      </c>
      <c r="S467">
        <v>40.6</v>
      </c>
      <c r="T467">
        <v>85.2</v>
      </c>
      <c r="U467">
        <v>24.9</v>
      </c>
      <c r="V467">
        <v>33</v>
      </c>
      <c r="W467">
        <v>87</v>
      </c>
      <c r="X467">
        <v>33.9</v>
      </c>
      <c r="Y467">
        <v>39586</v>
      </c>
      <c r="Z467">
        <v>31.6</v>
      </c>
      <c r="AA467">
        <v>298611</v>
      </c>
      <c r="AB467">
        <v>68.400000000000006</v>
      </c>
      <c r="AC467">
        <v>20.2</v>
      </c>
      <c r="AD467">
        <v>171300</v>
      </c>
      <c r="AE467">
        <v>266952</v>
      </c>
      <c r="AF467">
        <v>3.07</v>
      </c>
      <c r="AG467">
        <v>25932</v>
      </c>
      <c r="AH467">
        <v>60445</v>
      </c>
      <c r="AI467">
        <v>13.9</v>
      </c>
      <c r="AJ467">
        <v>21547</v>
      </c>
      <c r="AK467">
        <v>305293</v>
      </c>
      <c r="AL467">
        <v>3</v>
      </c>
      <c r="AM467">
        <v>90033</v>
      </c>
      <c r="AN467">
        <v>93820</v>
      </c>
      <c r="AO467">
        <v>17</v>
      </c>
      <c r="AP467">
        <v>1.1000000000000001</v>
      </c>
      <c r="AQ467">
        <v>14.2</v>
      </c>
      <c r="AR467">
        <v>0.2</v>
      </c>
      <c r="AS467">
        <v>9.3000000000000007</v>
      </c>
      <c r="AT467">
        <v>28.6</v>
      </c>
      <c r="AU467">
        <v>6480318</v>
      </c>
      <c r="AV467">
        <v>28829120</v>
      </c>
      <c r="AW467">
        <v>13857021</v>
      </c>
      <c r="AX467">
        <v>17939</v>
      </c>
      <c r="AY467">
        <v>1264671</v>
      </c>
      <c r="AZ467">
        <v>3379</v>
      </c>
      <c r="BA467">
        <v>430.38</v>
      </c>
      <c r="BB467">
        <v>1871.2</v>
      </c>
    </row>
    <row r="468" spans="1:54" x14ac:dyDescent="0.3">
      <c r="A468">
        <v>13137</v>
      </c>
      <c r="B468" t="s">
        <v>1263</v>
      </c>
      <c r="C468" t="s">
        <v>1066</v>
      </c>
      <c r="D468">
        <v>43752</v>
      </c>
      <c r="E468">
        <v>43041</v>
      </c>
      <c r="F468">
        <v>1.7</v>
      </c>
      <c r="G468">
        <v>43041</v>
      </c>
      <c r="H468">
        <v>5.9</v>
      </c>
      <c r="I468">
        <v>23.2</v>
      </c>
      <c r="J468">
        <v>17.399999999999999</v>
      </c>
      <c r="K468">
        <v>52.6</v>
      </c>
      <c r="L468">
        <v>90.7</v>
      </c>
      <c r="M468">
        <v>4</v>
      </c>
      <c r="N468">
        <v>1</v>
      </c>
      <c r="O468">
        <v>2.5</v>
      </c>
      <c r="P468">
        <v>0.3</v>
      </c>
      <c r="Q468">
        <v>1.4</v>
      </c>
      <c r="R468">
        <v>13.6</v>
      </c>
      <c r="S468">
        <v>78.7</v>
      </c>
      <c r="T468">
        <v>91.1</v>
      </c>
      <c r="U468">
        <v>8.6</v>
      </c>
      <c r="V468">
        <v>13.8</v>
      </c>
      <c r="W468">
        <v>77.900000000000006</v>
      </c>
      <c r="X468">
        <v>17.100000000000001</v>
      </c>
      <c r="Y468">
        <v>3319</v>
      </c>
      <c r="Z468">
        <v>23.6</v>
      </c>
      <c r="AA468">
        <v>18111</v>
      </c>
      <c r="AB468">
        <v>76.3</v>
      </c>
      <c r="AC468">
        <v>7.5</v>
      </c>
      <c r="AD468">
        <v>137900</v>
      </c>
      <c r="AE468">
        <v>14805</v>
      </c>
      <c r="AF468">
        <v>2.74</v>
      </c>
      <c r="AG468">
        <v>18910</v>
      </c>
      <c r="AH468">
        <v>39306</v>
      </c>
      <c r="AI468">
        <v>20.8</v>
      </c>
      <c r="AJ468">
        <v>802</v>
      </c>
      <c r="AK468">
        <v>11576</v>
      </c>
      <c r="AL468">
        <v>-2.2000000000000002</v>
      </c>
      <c r="AM468">
        <v>2865</v>
      </c>
      <c r="AN468">
        <v>4315</v>
      </c>
      <c r="AO468">
        <v>0</v>
      </c>
      <c r="AP468">
        <v>0</v>
      </c>
      <c r="AQ468">
        <v>0</v>
      </c>
      <c r="AR468">
        <v>0</v>
      </c>
      <c r="AS468">
        <v>0</v>
      </c>
      <c r="AT468">
        <v>24</v>
      </c>
      <c r="AU468">
        <v>968514</v>
      </c>
      <c r="AV468">
        <v>0</v>
      </c>
      <c r="AW468">
        <v>492128</v>
      </c>
      <c r="AX468">
        <v>11672</v>
      </c>
      <c r="AY468">
        <v>41762</v>
      </c>
      <c r="AZ468">
        <v>35</v>
      </c>
      <c r="BA468">
        <v>276.74</v>
      </c>
      <c r="BB468">
        <v>155.5</v>
      </c>
    </row>
    <row r="469" spans="1:54" x14ac:dyDescent="0.3">
      <c r="A469">
        <v>13139</v>
      </c>
      <c r="B469" t="s">
        <v>742</v>
      </c>
      <c r="C469" t="s">
        <v>1066</v>
      </c>
      <c r="D469">
        <v>190761</v>
      </c>
      <c r="E469">
        <v>179684</v>
      </c>
      <c r="F469">
        <v>6.2</v>
      </c>
      <c r="G469">
        <v>179684</v>
      </c>
      <c r="H469">
        <v>6.9</v>
      </c>
      <c r="I469">
        <v>26.5</v>
      </c>
      <c r="J469">
        <v>13.6</v>
      </c>
      <c r="K469">
        <v>50.1</v>
      </c>
      <c r="L469">
        <v>87.3</v>
      </c>
      <c r="M469">
        <v>8.1</v>
      </c>
      <c r="N469">
        <v>0.9</v>
      </c>
      <c r="O469">
        <v>2</v>
      </c>
      <c r="P469">
        <v>0.2</v>
      </c>
      <c r="Q469">
        <v>1.5</v>
      </c>
      <c r="R469">
        <v>27.5</v>
      </c>
      <c r="S469">
        <v>61.9</v>
      </c>
      <c r="T469">
        <v>86.1</v>
      </c>
      <c r="U469">
        <v>15.4</v>
      </c>
      <c r="V469">
        <v>26.2</v>
      </c>
      <c r="W469">
        <v>78.8</v>
      </c>
      <c r="X469">
        <v>22.8</v>
      </c>
      <c r="Y469">
        <v>10555</v>
      </c>
      <c r="Z469">
        <v>25.8</v>
      </c>
      <c r="AA469">
        <v>69492</v>
      </c>
      <c r="AB469">
        <v>67.8</v>
      </c>
      <c r="AC469">
        <v>13.9</v>
      </c>
      <c r="AD469">
        <v>165300</v>
      </c>
      <c r="AE469">
        <v>61220</v>
      </c>
      <c r="AF469">
        <v>2.93</v>
      </c>
      <c r="AG469">
        <v>23645</v>
      </c>
      <c r="AH469">
        <v>50853</v>
      </c>
      <c r="AI469">
        <v>18.7</v>
      </c>
      <c r="AJ469">
        <v>3953</v>
      </c>
      <c r="AK469">
        <v>64743</v>
      </c>
      <c r="AL469">
        <v>4.2</v>
      </c>
      <c r="AM469">
        <v>13987</v>
      </c>
      <c r="AN469">
        <v>17307</v>
      </c>
      <c r="AO469">
        <v>0</v>
      </c>
      <c r="AP469">
        <v>0.6</v>
      </c>
      <c r="AQ469">
        <v>4.4000000000000004</v>
      </c>
      <c r="AR469">
        <v>0</v>
      </c>
      <c r="AS469">
        <v>6.9</v>
      </c>
      <c r="AT469">
        <v>25.1</v>
      </c>
      <c r="AU469">
        <v>6068981</v>
      </c>
      <c r="AV469">
        <v>4914547</v>
      </c>
      <c r="AW469">
        <v>2220699</v>
      </c>
      <c r="AX469">
        <v>12417</v>
      </c>
      <c r="AY469">
        <v>224064</v>
      </c>
      <c r="AZ469">
        <v>722</v>
      </c>
      <c r="BA469">
        <v>392.78</v>
      </c>
      <c r="BB469">
        <v>457.5</v>
      </c>
    </row>
    <row r="470" spans="1:54" x14ac:dyDescent="0.3">
      <c r="A470">
        <v>13141</v>
      </c>
      <c r="B470" t="s">
        <v>283</v>
      </c>
      <c r="C470" t="s">
        <v>1066</v>
      </c>
      <c r="D470">
        <v>8509</v>
      </c>
      <c r="E470">
        <v>9402</v>
      </c>
      <c r="F470">
        <v>-9.5</v>
      </c>
      <c r="G470">
        <v>9429</v>
      </c>
      <c r="H470">
        <v>4.5</v>
      </c>
      <c r="I470">
        <v>16.3</v>
      </c>
      <c r="J470">
        <v>20</v>
      </c>
      <c r="K470">
        <v>46</v>
      </c>
      <c r="L470">
        <v>25.4</v>
      </c>
      <c r="M470">
        <v>72.599999999999994</v>
      </c>
      <c r="N470">
        <v>0.4</v>
      </c>
      <c r="O470">
        <v>0.7</v>
      </c>
      <c r="P470">
        <v>0</v>
      </c>
      <c r="Q470">
        <v>0.8</v>
      </c>
      <c r="R470">
        <v>1.7</v>
      </c>
      <c r="S470">
        <v>24.3</v>
      </c>
      <c r="T470">
        <v>91.1</v>
      </c>
      <c r="U470">
        <v>1.9</v>
      </c>
      <c r="V470">
        <v>2.4</v>
      </c>
      <c r="W470">
        <v>75.8</v>
      </c>
      <c r="X470">
        <v>9.9</v>
      </c>
      <c r="Y470">
        <v>564</v>
      </c>
      <c r="Z470">
        <v>25.5</v>
      </c>
      <c r="AA470">
        <v>5279</v>
      </c>
      <c r="AB470">
        <v>77.7</v>
      </c>
      <c r="AC470">
        <v>5.0999999999999996</v>
      </c>
      <c r="AD470">
        <v>67800</v>
      </c>
      <c r="AE470">
        <v>2742</v>
      </c>
      <c r="AF470">
        <v>2.78</v>
      </c>
      <c r="AG470">
        <v>12381</v>
      </c>
      <c r="AH470">
        <v>25000</v>
      </c>
      <c r="AI470">
        <v>30.6</v>
      </c>
      <c r="AJ470">
        <v>73</v>
      </c>
      <c r="AK470">
        <v>601</v>
      </c>
      <c r="AL470">
        <v>-5.4</v>
      </c>
      <c r="AM470">
        <v>500</v>
      </c>
      <c r="AN470">
        <v>715</v>
      </c>
      <c r="AO470">
        <v>55.5</v>
      </c>
      <c r="AP470">
        <v>0</v>
      </c>
      <c r="AQ470">
        <v>0</v>
      </c>
      <c r="AR470">
        <v>0</v>
      </c>
      <c r="AS470">
        <v>0</v>
      </c>
      <c r="AT470">
        <v>31.7</v>
      </c>
      <c r="AU470">
        <v>0</v>
      </c>
      <c r="AV470">
        <v>0</v>
      </c>
      <c r="AW470">
        <v>21008</v>
      </c>
      <c r="AX470">
        <v>2183</v>
      </c>
      <c r="AY470">
        <v>1031</v>
      </c>
      <c r="AZ470">
        <v>15</v>
      </c>
      <c r="BA470">
        <v>471.84</v>
      </c>
      <c r="BB470">
        <v>20</v>
      </c>
    </row>
    <row r="471" spans="1:54" x14ac:dyDescent="0.3">
      <c r="A471">
        <v>13143</v>
      </c>
      <c r="B471" t="s">
        <v>1264</v>
      </c>
      <c r="C471" t="s">
        <v>1066</v>
      </c>
      <c r="D471">
        <v>28641</v>
      </c>
      <c r="E471">
        <v>28780</v>
      </c>
      <c r="F471">
        <v>-0.5</v>
      </c>
      <c r="G471">
        <v>28780</v>
      </c>
      <c r="H471">
        <v>5.9</v>
      </c>
      <c r="I471">
        <v>24.4</v>
      </c>
      <c r="J471">
        <v>16</v>
      </c>
      <c r="K471">
        <v>51.6</v>
      </c>
      <c r="L471">
        <v>92.3</v>
      </c>
      <c r="M471">
        <v>5.0999999999999996</v>
      </c>
      <c r="N471">
        <v>0.4</v>
      </c>
      <c r="O471">
        <v>0.7</v>
      </c>
      <c r="P471">
        <v>0</v>
      </c>
      <c r="Q471">
        <v>1.6</v>
      </c>
      <c r="R471">
        <v>1.4</v>
      </c>
      <c r="S471">
        <v>91.1</v>
      </c>
      <c r="T471">
        <v>84</v>
      </c>
      <c r="U471">
        <v>1.4</v>
      </c>
      <c r="V471">
        <v>1.7</v>
      </c>
      <c r="W471">
        <v>74.2</v>
      </c>
      <c r="X471">
        <v>14.1</v>
      </c>
      <c r="Y471">
        <v>1916</v>
      </c>
      <c r="Z471">
        <v>30</v>
      </c>
      <c r="AA471">
        <v>12241</v>
      </c>
      <c r="AB471">
        <v>70.3</v>
      </c>
      <c r="AC471">
        <v>9.9</v>
      </c>
      <c r="AD471">
        <v>106800</v>
      </c>
      <c r="AE471">
        <v>10806</v>
      </c>
      <c r="AF471">
        <v>2.6</v>
      </c>
      <c r="AG471">
        <v>19789</v>
      </c>
      <c r="AH471">
        <v>39993</v>
      </c>
      <c r="AI471">
        <v>22.8</v>
      </c>
      <c r="AJ471">
        <v>441</v>
      </c>
      <c r="AK471">
        <v>5221</v>
      </c>
      <c r="AL471">
        <v>5.8</v>
      </c>
      <c r="AM471">
        <v>2025</v>
      </c>
      <c r="AN471">
        <v>2349</v>
      </c>
      <c r="AO471">
        <v>0</v>
      </c>
      <c r="AP471">
        <v>0</v>
      </c>
      <c r="AQ471">
        <v>0</v>
      </c>
      <c r="AR471">
        <v>0</v>
      </c>
      <c r="AS471">
        <v>0</v>
      </c>
      <c r="AT471">
        <v>22</v>
      </c>
      <c r="AU471">
        <v>952054</v>
      </c>
      <c r="AV471">
        <v>53193</v>
      </c>
      <c r="AW471">
        <v>313130</v>
      </c>
      <c r="AX471">
        <v>10907</v>
      </c>
      <c r="AY471">
        <v>14624</v>
      </c>
      <c r="AZ471">
        <v>23</v>
      </c>
      <c r="BA471">
        <v>282.17</v>
      </c>
      <c r="BB471">
        <v>102</v>
      </c>
    </row>
    <row r="472" spans="1:54" x14ac:dyDescent="0.3">
      <c r="A472">
        <v>13145</v>
      </c>
      <c r="B472" t="s">
        <v>740</v>
      </c>
      <c r="C472" t="s">
        <v>1066</v>
      </c>
      <c r="D472">
        <v>32876</v>
      </c>
      <c r="E472">
        <v>32026</v>
      </c>
      <c r="F472">
        <v>2.7</v>
      </c>
      <c r="G472">
        <v>32024</v>
      </c>
      <c r="H472">
        <v>4.7</v>
      </c>
      <c r="I472">
        <v>22</v>
      </c>
      <c r="J472">
        <v>16.7</v>
      </c>
      <c r="K472">
        <v>50.2</v>
      </c>
      <c r="L472">
        <v>79.900000000000006</v>
      </c>
      <c r="M472">
        <v>17.100000000000001</v>
      </c>
      <c r="N472">
        <v>0.4</v>
      </c>
      <c r="O472">
        <v>0.9</v>
      </c>
      <c r="P472">
        <v>0.1</v>
      </c>
      <c r="Q472">
        <v>1.6</v>
      </c>
      <c r="R472">
        <v>3.3</v>
      </c>
      <c r="S472">
        <v>77.2</v>
      </c>
      <c r="T472">
        <v>89.6</v>
      </c>
      <c r="U472">
        <v>2.6</v>
      </c>
      <c r="V472">
        <v>4.5</v>
      </c>
      <c r="W472">
        <v>89.2</v>
      </c>
      <c r="X472">
        <v>27.3</v>
      </c>
      <c r="Y472">
        <v>3578</v>
      </c>
      <c r="Z472">
        <v>26.6</v>
      </c>
      <c r="AA472">
        <v>13690</v>
      </c>
      <c r="AB472">
        <v>86.7</v>
      </c>
      <c r="AC472">
        <v>2.8</v>
      </c>
      <c r="AD472">
        <v>203800</v>
      </c>
      <c r="AE472">
        <v>11426</v>
      </c>
      <c r="AF472">
        <v>2.79</v>
      </c>
      <c r="AG472">
        <v>31482</v>
      </c>
      <c r="AH472">
        <v>69223</v>
      </c>
      <c r="AI472">
        <v>8</v>
      </c>
      <c r="AJ472">
        <v>377</v>
      </c>
      <c r="AK472">
        <v>3921</v>
      </c>
      <c r="AL472">
        <v>18.2</v>
      </c>
      <c r="AM472">
        <v>2338</v>
      </c>
      <c r="AN472">
        <v>2514</v>
      </c>
      <c r="AO472">
        <v>0</v>
      </c>
      <c r="AP472">
        <v>0</v>
      </c>
      <c r="AQ472">
        <v>0</v>
      </c>
      <c r="AR472">
        <v>0</v>
      </c>
      <c r="AS472">
        <v>0</v>
      </c>
      <c r="AT472">
        <v>21.1</v>
      </c>
      <c r="AU472">
        <v>0</v>
      </c>
      <c r="AV472">
        <v>0</v>
      </c>
      <c r="AW472">
        <v>66126</v>
      </c>
      <c r="AX472">
        <v>2271</v>
      </c>
      <c r="AY472">
        <v>43474</v>
      </c>
      <c r="AZ472">
        <v>113</v>
      </c>
      <c r="BA472">
        <v>463.87</v>
      </c>
      <c r="BB472">
        <v>69</v>
      </c>
    </row>
    <row r="473" spans="1:54" x14ac:dyDescent="0.3">
      <c r="A473">
        <v>13147</v>
      </c>
      <c r="B473" t="s">
        <v>1265</v>
      </c>
      <c r="C473" t="s">
        <v>1066</v>
      </c>
      <c r="D473">
        <v>25377</v>
      </c>
      <c r="E473">
        <v>25213</v>
      </c>
      <c r="F473">
        <v>0.7</v>
      </c>
      <c r="G473">
        <v>25213</v>
      </c>
      <c r="H473">
        <v>5.5</v>
      </c>
      <c r="I473">
        <v>21.4</v>
      </c>
      <c r="J473">
        <v>20.6</v>
      </c>
      <c r="K473">
        <v>50.4</v>
      </c>
      <c r="L473">
        <v>78.400000000000006</v>
      </c>
      <c r="M473">
        <v>18.8</v>
      </c>
      <c r="N473">
        <v>0.2</v>
      </c>
      <c r="O473">
        <v>1</v>
      </c>
      <c r="P473">
        <v>0</v>
      </c>
      <c r="Q473">
        <v>1.5</v>
      </c>
      <c r="R473">
        <v>3.6</v>
      </c>
      <c r="S473">
        <v>75.400000000000006</v>
      </c>
      <c r="T473">
        <v>87</v>
      </c>
      <c r="U473">
        <v>2.1</v>
      </c>
      <c r="V473">
        <v>2.8</v>
      </c>
      <c r="W473">
        <v>80.3</v>
      </c>
      <c r="X473">
        <v>15.5</v>
      </c>
      <c r="Y473">
        <v>2148</v>
      </c>
      <c r="Z473">
        <v>22.9</v>
      </c>
      <c r="AA473">
        <v>12943</v>
      </c>
      <c r="AB473">
        <v>73.7</v>
      </c>
      <c r="AC473">
        <v>4.5999999999999996</v>
      </c>
      <c r="AD473">
        <v>118400</v>
      </c>
      <c r="AE473">
        <v>10009</v>
      </c>
      <c r="AF473">
        <v>2.4500000000000002</v>
      </c>
      <c r="AG473">
        <v>20371</v>
      </c>
      <c r="AH473">
        <v>35615</v>
      </c>
      <c r="AI473">
        <v>25.4</v>
      </c>
      <c r="AJ473">
        <v>393</v>
      </c>
      <c r="AK473">
        <v>5319</v>
      </c>
      <c r="AL473">
        <v>-1.5</v>
      </c>
      <c r="AM473">
        <v>1798</v>
      </c>
      <c r="AN473">
        <v>1725</v>
      </c>
      <c r="AO473">
        <v>0</v>
      </c>
      <c r="AP473">
        <v>0</v>
      </c>
      <c r="AQ473">
        <v>0</v>
      </c>
      <c r="AR473">
        <v>0</v>
      </c>
      <c r="AS473">
        <v>0</v>
      </c>
      <c r="AT473">
        <v>22.7</v>
      </c>
      <c r="AU473">
        <v>244785</v>
      </c>
      <c r="AV473">
        <v>58960</v>
      </c>
      <c r="AW473">
        <v>170726</v>
      </c>
      <c r="AX473">
        <v>7077</v>
      </c>
      <c r="AY473">
        <v>16806</v>
      </c>
      <c r="AZ473">
        <v>35</v>
      </c>
      <c r="BA473">
        <v>232.39</v>
      </c>
      <c r="BB473">
        <v>108.5</v>
      </c>
    </row>
    <row r="474" spans="1:54" x14ac:dyDescent="0.3">
      <c r="A474">
        <v>13149</v>
      </c>
      <c r="B474" t="s">
        <v>1266</v>
      </c>
      <c r="C474" t="s">
        <v>1066</v>
      </c>
      <c r="D474">
        <v>11603</v>
      </c>
      <c r="E474">
        <v>11834</v>
      </c>
      <c r="F474">
        <v>-2</v>
      </c>
      <c r="G474">
        <v>11834</v>
      </c>
      <c r="H474">
        <v>5.7</v>
      </c>
      <c r="I474">
        <v>23.6</v>
      </c>
      <c r="J474">
        <v>15.7</v>
      </c>
      <c r="K474">
        <v>50.1</v>
      </c>
      <c r="L474">
        <v>86.4</v>
      </c>
      <c r="M474">
        <v>10.7</v>
      </c>
      <c r="N474">
        <v>0.4</v>
      </c>
      <c r="O474">
        <v>0.6</v>
      </c>
      <c r="P474">
        <v>0</v>
      </c>
      <c r="Q474">
        <v>1.8</v>
      </c>
      <c r="R474">
        <v>2.5</v>
      </c>
      <c r="S474">
        <v>84.4</v>
      </c>
      <c r="T474">
        <v>84.2</v>
      </c>
      <c r="U474">
        <v>0.2</v>
      </c>
      <c r="V474">
        <v>0.4</v>
      </c>
      <c r="W474">
        <v>72.7</v>
      </c>
      <c r="X474">
        <v>8.1999999999999993</v>
      </c>
      <c r="Y474">
        <v>863</v>
      </c>
      <c r="Z474">
        <v>38.6</v>
      </c>
      <c r="AA474">
        <v>5103</v>
      </c>
      <c r="AB474">
        <v>76</v>
      </c>
      <c r="AC474">
        <v>5.3</v>
      </c>
      <c r="AD474">
        <v>93200</v>
      </c>
      <c r="AE474">
        <v>4321</v>
      </c>
      <c r="AF474">
        <v>2.68</v>
      </c>
      <c r="AG474">
        <v>18964</v>
      </c>
      <c r="AH474">
        <v>39909</v>
      </c>
      <c r="AI474">
        <v>24.3</v>
      </c>
      <c r="AJ474">
        <v>118</v>
      </c>
      <c r="AK474">
        <v>1181</v>
      </c>
      <c r="AL474">
        <v>0</v>
      </c>
      <c r="AM474">
        <v>705</v>
      </c>
      <c r="AN474">
        <v>1038</v>
      </c>
      <c r="AO474">
        <v>0</v>
      </c>
      <c r="AP474">
        <v>0</v>
      </c>
      <c r="AQ474">
        <v>0</v>
      </c>
      <c r="AR474">
        <v>0</v>
      </c>
      <c r="AS474">
        <v>0</v>
      </c>
      <c r="AT474">
        <v>23.4</v>
      </c>
      <c r="AU474">
        <v>0</v>
      </c>
      <c r="AV474">
        <v>0</v>
      </c>
      <c r="AW474">
        <v>24751</v>
      </c>
      <c r="AX474">
        <v>2167</v>
      </c>
      <c r="AY474">
        <v>1886</v>
      </c>
      <c r="AZ474">
        <v>15</v>
      </c>
      <c r="BA474">
        <v>296.02999999999997</v>
      </c>
      <c r="BB474">
        <v>40</v>
      </c>
    </row>
    <row r="475" spans="1:54" x14ac:dyDescent="0.3">
      <c r="A475">
        <v>13151</v>
      </c>
      <c r="B475" t="s">
        <v>41</v>
      </c>
      <c r="C475" t="s">
        <v>1066</v>
      </c>
      <c r="D475">
        <v>213869</v>
      </c>
      <c r="E475">
        <v>203879</v>
      </c>
      <c r="F475">
        <v>4.9000000000000004</v>
      </c>
      <c r="G475">
        <v>203922</v>
      </c>
      <c r="H475">
        <v>5.9</v>
      </c>
      <c r="I475">
        <v>27.1</v>
      </c>
      <c r="J475">
        <v>10.4</v>
      </c>
      <c r="K475">
        <v>52.2</v>
      </c>
      <c r="L475">
        <v>53.4</v>
      </c>
      <c r="M475">
        <v>40.6</v>
      </c>
      <c r="N475">
        <v>0.3</v>
      </c>
      <c r="O475">
        <v>3.4</v>
      </c>
      <c r="P475">
        <v>0.1</v>
      </c>
      <c r="Q475">
        <v>2.2000000000000002</v>
      </c>
      <c r="R475">
        <v>6.4</v>
      </c>
      <c r="S475">
        <v>48.6</v>
      </c>
      <c r="T475">
        <v>85.7</v>
      </c>
      <c r="U475">
        <v>7.4</v>
      </c>
      <c r="V475">
        <v>10.199999999999999</v>
      </c>
      <c r="W475">
        <v>89.5</v>
      </c>
      <c r="X475">
        <v>26.1</v>
      </c>
      <c r="Y475">
        <v>17462</v>
      </c>
      <c r="Z475">
        <v>33.299999999999997</v>
      </c>
      <c r="AA475">
        <v>77530</v>
      </c>
      <c r="AB475">
        <v>75</v>
      </c>
      <c r="AC475">
        <v>11.2</v>
      </c>
      <c r="AD475">
        <v>147500</v>
      </c>
      <c r="AE475">
        <v>69238</v>
      </c>
      <c r="AF475">
        <v>2.97</v>
      </c>
      <c r="AG475">
        <v>25299</v>
      </c>
      <c r="AH475">
        <v>60781</v>
      </c>
      <c r="AI475">
        <v>11.2</v>
      </c>
      <c r="AJ475">
        <v>3354</v>
      </c>
      <c r="AK475">
        <v>46159</v>
      </c>
      <c r="AL475">
        <v>7.1</v>
      </c>
      <c r="AM475">
        <v>17787</v>
      </c>
      <c r="AN475">
        <v>18508</v>
      </c>
      <c r="AO475">
        <v>28.9</v>
      </c>
      <c r="AP475">
        <v>0</v>
      </c>
      <c r="AQ475">
        <v>5.4</v>
      </c>
      <c r="AR475">
        <v>0</v>
      </c>
      <c r="AS475">
        <v>2.7</v>
      </c>
      <c r="AT475">
        <v>33.6</v>
      </c>
      <c r="AU475">
        <v>1695755</v>
      </c>
      <c r="AV475">
        <v>3076624</v>
      </c>
      <c r="AW475">
        <v>1907354</v>
      </c>
      <c r="AX475">
        <v>10315</v>
      </c>
      <c r="AY475">
        <v>243225</v>
      </c>
      <c r="AZ475">
        <v>1047</v>
      </c>
      <c r="BA475">
        <v>322.13</v>
      </c>
      <c r="BB475">
        <v>633</v>
      </c>
    </row>
    <row r="476" spans="1:54" x14ac:dyDescent="0.3">
      <c r="A476">
        <v>13153</v>
      </c>
      <c r="B476" t="s">
        <v>40</v>
      </c>
      <c r="C476" t="s">
        <v>1066</v>
      </c>
      <c r="D476">
        <v>149111</v>
      </c>
      <c r="E476">
        <v>139910</v>
      </c>
      <c r="F476">
        <v>6.6</v>
      </c>
      <c r="G476">
        <v>139900</v>
      </c>
      <c r="H476">
        <v>6.9</v>
      </c>
      <c r="I476">
        <v>25.7</v>
      </c>
      <c r="J476">
        <v>11.7</v>
      </c>
      <c r="K476">
        <v>51.3</v>
      </c>
      <c r="L476">
        <v>63.6</v>
      </c>
      <c r="M476">
        <v>30.3</v>
      </c>
      <c r="N476">
        <v>0.4</v>
      </c>
      <c r="O476">
        <v>2.8</v>
      </c>
      <c r="P476">
        <v>0.2</v>
      </c>
      <c r="Q476">
        <v>2.7</v>
      </c>
      <c r="R476">
        <v>6.6</v>
      </c>
      <c r="S476">
        <v>58.3</v>
      </c>
      <c r="T476">
        <v>83.3</v>
      </c>
      <c r="U476">
        <v>5.8</v>
      </c>
      <c r="V476">
        <v>8.5</v>
      </c>
      <c r="W476">
        <v>88.8</v>
      </c>
      <c r="X476">
        <v>24</v>
      </c>
      <c r="Y476">
        <v>18505</v>
      </c>
      <c r="Z476">
        <v>20.5</v>
      </c>
      <c r="AA476">
        <v>60555</v>
      </c>
      <c r="AB476">
        <v>67.099999999999994</v>
      </c>
      <c r="AC476">
        <v>17.3</v>
      </c>
      <c r="AD476">
        <v>132900</v>
      </c>
      <c r="AE476">
        <v>52330</v>
      </c>
      <c r="AF476">
        <v>2.7</v>
      </c>
      <c r="AG476">
        <v>25195</v>
      </c>
      <c r="AH476">
        <v>54893</v>
      </c>
      <c r="AI476">
        <v>15.2</v>
      </c>
      <c r="AJ476">
        <v>2318</v>
      </c>
      <c r="AK476">
        <v>36198</v>
      </c>
      <c r="AL476">
        <v>6.7</v>
      </c>
      <c r="AM476">
        <v>8976</v>
      </c>
      <c r="AN476">
        <v>8657</v>
      </c>
      <c r="AO476">
        <v>17.100000000000001</v>
      </c>
      <c r="AP476">
        <v>0</v>
      </c>
      <c r="AQ476">
        <v>6.2</v>
      </c>
      <c r="AR476">
        <v>0</v>
      </c>
      <c r="AS476">
        <v>2.8</v>
      </c>
      <c r="AT476">
        <v>29.1</v>
      </c>
      <c r="AU476">
        <v>1422893</v>
      </c>
      <c r="AV476">
        <v>0</v>
      </c>
      <c r="AW476">
        <v>1524261</v>
      </c>
      <c r="AX476">
        <v>11610</v>
      </c>
      <c r="AY476">
        <v>206115</v>
      </c>
      <c r="AZ476">
        <v>602</v>
      </c>
      <c r="BA476">
        <v>375.54</v>
      </c>
      <c r="BB476">
        <v>372.5</v>
      </c>
    </row>
    <row r="477" spans="1:54" x14ac:dyDescent="0.3">
      <c r="A477">
        <v>13155</v>
      </c>
      <c r="B477" t="s">
        <v>1267</v>
      </c>
      <c r="C477" t="s">
        <v>1066</v>
      </c>
      <c r="D477">
        <v>9104</v>
      </c>
      <c r="E477">
        <v>9538</v>
      </c>
      <c r="F477">
        <v>-4.5999999999999996</v>
      </c>
      <c r="G477">
        <v>9538</v>
      </c>
      <c r="H477">
        <v>5.7</v>
      </c>
      <c r="I477">
        <v>22.3</v>
      </c>
      <c r="J477">
        <v>18.2</v>
      </c>
      <c r="K477">
        <v>49.2</v>
      </c>
      <c r="L477">
        <v>71.3</v>
      </c>
      <c r="M477">
        <v>26.7</v>
      </c>
      <c r="N477">
        <v>0.1</v>
      </c>
      <c r="O477">
        <v>0.8</v>
      </c>
      <c r="P477">
        <v>0</v>
      </c>
      <c r="Q477">
        <v>1.1000000000000001</v>
      </c>
      <c r="R477">
        <v>3.6</v>
      </c>
      <c r="S477">
        <v>68.400000000000006</v>
      </c>
      <c r="T477">
        <v>89.8</v>
      </c>
      <c r="U477">
        <v>0.7</v>
      </c>
      <c r="V477">
        <v>1.4</v>
      </c>
      <c r="W477">
        <v>81.099999999999994</v>
      </c>
      <c r="X477">
        <v>10.3</v>
      </c>
      <c r="Y477">
        <v>923</v>
      </c>
      <c r="Z477">
        <v>22.5</v>
      </c>
      <c r="AA477">
        <v>4022</v>
      </c>
      <c r="AB477">
        <v>72.400000000000006</v>
      </c>
      <c r="AC477">
        <v>6.2</v>
      </c>
      <c r="AD477">
        <v>83400</v>
      </c>
      <c r="AE477">
        <v>3277</v>
      </c>
      <c r="AF477">
        <v>2.69</v>
      </c>
      <c r="AG477">
        <v>18207</v>
      </c>
      <c r="AH477">
        <v>40771</v>
      </c>
      <c r="AI477">
        <v>21.2</v>
      </c>
      <c r="AJ477">
        <v>125</v>
      </c>
      <c r="AK477">
        <v>1727</v>
      </c>
      <c r="AL477">
        <v>0.2</v>
      </c>
      <c r="AM477">
        <v>561</v>
      </c>
      <c r="AN477">
        <v>742</v>
      </c>
      <c r="AO477">
        <v>10.9</v>
      </c>
      <c r="AP477">
        <v>0</v>
      </c>
      <c r="AQ477">
        <v>0</v>
      </c>
      <c r="AR477">
        <v>0</v>
      </c>
      <c r="AS477">
        <v>0</v>
      </c>
      <c r="AT477">
        <v>0</v>
      </c>
      <c r="AU477">
        <v>0</v>
      </c>
      <c r="AV477">
        <v>94087</v>
      </c>
      <c r="AW477">
        <v>27252</v>
      </c>
      <c r="AX477">
        <v>2734</v>
      </c>
      <c r="AY477">
        <v>2608</v>
      </c>
      <c r="AZ477">
        <v>10</v>
      </c>
      <c r="BA477">
        <v>354.34</v>
      </c>
      <c r="BB477">
        <v>26.9</v>
      </c>
    </row>
    <row r="478" spans="1:54" x14ac:dyDescent="0.3">
      <c r="A478">
        <v>13157</v>
      </c>
      <c r="B478" t="s">
        <v>39</v>
      </c>
      <c r="C478" t="s">
        <v>1066</v>
      </c>
      <c r="D478">
        <v>61870</v>
      </c>
      <c r="E478">
        <v>60485</v>
      </c>
      <c r="F478">
        <v>2.2999999999999998</v>
      </c>
      <c r="G478">
        <v>60485</v>
      </c>
      <c r="H478">
        <v>6.6</v>
      </c>
      <c r="I478">
        <v>25.7</v>
      </c>
      <c r="J478">
        <v>13.5</v>
      </c>
      <c r="K478">
        <v>50.4</v>
      </c>
      <c r="L478">
        <v>88.8</v>
      </c>
      <c r="M478">
        <v>7.2</v>
      </c>
      <c r="N478">
        <v>0.4</v>
      </c>
      <c r="O478">
        <v>1.9</v>
      </c>
      <c r="P478">
        <v>0.1</v>
      </c>
      <c r="Q478">
        <v>1.6</v>
      </c>
      <c r="R478">
        <v>6.7</v>
      </c>
      <c r="S478">
        <v>82.7</v>
      </c>
      <c r="T478">
        <v>88.8</v>
      </c>
      <c r="U478">
        <v>4.4000000000000004</v>
      </c>
      <c r="V478">
        <v>8.5</v>
      </c>
      <c r="W478">
        <v>81.099999999999994</v>
      </c>
      <c r="X478">
        <v>19.5</v>
      </c>
      <c r="Y478">
        <v>3962</v>
      </c>
      <c r="Z478">
        <v>29.7</v>
      </c>
      <c r="AA478">
        <v>23752</v>
      </c>
      <c r="AB478">
        <v>77.099999999999994</v>
      </c>
      <c r="AC478">
        <v>5.9</v>
      </c>
      <c r="AD478">
        <v>161300</v>
      </c>
      <c r="AE478">
        <v>21293</v>
      </c>
      <c r="AF478">
        <v>2.81</v>
      </c>
      <c r="AG478">
        <v>23247</v>
      </c>
      <c r="AH478">
        <v>53179</v>
      </c>
      <c r="AI478">
        <v>15.9</v>
      </c>
      <c r="AJ478">
        <v>1162</v>
      </c>
      <c r="AK478">
        <v>16656</v>
      </c>
      <c r="AL478">
        <v>5.3</v>
      </c>
      <c r="AM478">
        <v>4692</v>
      </c>
      <c r="AN478">
        <v>6073</v>
      </c>
      <c r="AO478">
        <v>0</v>
      </c>
      <c r="AP478">
        <v>0</v>
      </c>
      <c r="AQ478">
        <v>1.5</v>
      </c>
      <c r="AR478">
        <v>0</v>
      </c>
      <c r="AS478">
        <v>3.9</v>
      </c>
      <c r="AT478">
        <v>21.1</v>
      </c>
      <c r="AU478">
        <v>1801528</v>
      </c>
      <c r="AV478">
        <v>568845</v>
      </c>
      <c r="AW478">
        <v>559370</v>
      </c>
      <c r="AX478">
        <v>9365</v>
      </c>
      <c r="AY478">
        <v>33343</v>
      </c>
      <c r="AZ478">
        <v>455</v>
      </c>
      <c r="BA478">
        <v>339.66</v>
      </c>
      <c r="BB478">
        <v>178.1</v>
      </c>
    </row>
    <row r="479" spans="1:54" x14ac:dyDescent="0.3">
      <c r="A479">
        <v>13159</v>
      </c>
      <c r="B479" t="s">
        <v>278</v>
      </c>
      <c r="C479" t="s">
        <v>1066</v>
      </c>
      <c r="D479">
        <v>13432</v>
      </c>
      <c r="E479">
        <v>13900</v>
      </c>
      <c r="F479">
        <v>-3.4</v>
      </c>
      <c r="G479">
        <v>13900</v>
      </c>
      <c r="H479">
        <v>6</v>
      </c>
      <c r="I479">
        <v>24</v>
      </c>
      <c r="J479">
        <v>15.5</v>
      </c>
      <c r="K479">
        <v>51.3</v>
      </c>
      <c r="L479">
        <v>76</v>
      </c>
      <c r="M479">
        <v>21.5</v>
      </c>
      <c r="N479">
        <v>0.6</v>
      </c>
      <c r="O479">
        <v>0.3</v>
      </c>
      <c r="P479">
        <v>0</v>
      </c>
      <c r="Q479">
        <v>1.7</v>
      </c>
      <c r="R479">
        <v>4.2</v>
      </c>
      <c r="S479">
        <v>72.5</v>
      </c>
      <c r="T479">
        <v>84.3</v>
      </c>
      <c r="U479">
        <v>3.1</v>
      </c>
      <c r="V479">
        <v>5.4</v>
      </c>
      <c r="W479">
        <v>83.6</v>
      </c>
      <c r="X479">
        <v>13.3</v>
      </c>
      <c r="Y479">
        <v>872</v>
      </c>
      <c r="Z479">
        <v>36.200000000000003</v>
      </c>
      <c r="AA479">
        <v>6230</v>
      </c>
      <c r="AB479">
        <v>76.099999999999994</v>
      </c>
      <c r="AC479">
        <v>2.1</v>
      </c>
      <c r="AD479">
        <v>120200</v>
      </c>
      <c r="AE479">
        <v>5132</v>
      </c>
      <c r="AF479">
        <v>2.66</v>
      </c>
      <c r="AG479">
        <v>21297</v>
      </c>
      <c r="AH479">
        <v>42192</v>
      </c>
      <c r="AI479">
        <v>21.7</v>
      </c>
      <c r="AJ479">
        <v>147</v>
      </c>
      <c r="AK479">
        <v>1383</v>
      </c>
      <c r="AL479">
        <v>-1.2</v>
      </c>
      <c r="AM479">
        <v>1055</v>
      </c>
      <c r="AN479">
        <v>1517</v>
      </c>
      <c r="AO479">
        <v>0</v>
      </c>
      <c r="AP479">
        <v>0</v>
      </c>
      <c r="AQ479">
        <v>0</v>
      </c>
      <c r="AR479">
        <v>0</v>
      </c>
      <c r="AS479">
        <v>0</v>
      </c>
      <c r="AT479">
        <v>27.7</v>
      </c>
      <c r="AU479">
        <v>187450</v>
      </c>
      <c r="AV479">
        <v>0</v>
      </c>
      <c r="AW479">
        <v>33351</v>
      </c>
      <c r="AX479">
        <v>2442</v>
      </c>
      <c r="AY479">
        <v>3412</v>
      </c>
      <c r="AZ479">
        <v>53</v>
      </c>
      <c r="BA479">
        <v>368.17</v>
      </c>
      <c r="BB479">
        <v>37.799999999999997</v>
      </c>
    </row>
    <row r="480" spans="1:54" x14ac:dyDescent="0.3">
      <c r="A480">
        <v>13161</v>
      </c>
      <c r="B480" t="s">
        <v>726</v>
      </c>
      <c r="C480" t="s">
        <v>1066</v>
      </c>
      <c r="D480">
        <v>14859</v>
      </c>
      <c r="E480">
        <v>15068</v>
      </c>
      <c r="F480">
        <v>-1.4</v>
      </c>
      <c r="G480">
        <v>15068</v>
      </c>
      <c r="H480">
        <v>7.4</v>
      </c>
      <c r="I480">
        <v>27.5</v>
      </c>
      <c r="J480">
        <v>14.2</v>
      </c>
      <c r="K480">
        <v>50.5</v>
      </c>
      <c r="L480">
        <v>82</v>
      </c>
      <c r="M480">
        <v>15.6</v>
      </c>
      <c r="N480">
        <v>0.8</v>
      </c>
      <c r="O480">
        <v>0.6</v>
      </c>
      <c r="P480">
        <v>0</v>
      </c>
      <c r="Q480">
        <v>1</v>
      </c>
      <c r="R480">
        <v>11.3</v>
      </c>
      <c r="S480">
        <v>72</v>
      </c>
      <c r="T480">
        <v>87.8</v>
      </c>
      <c r="U480">
        <v>4.7</v>
      </c>
      <c r="V480">
        <v>9.3000000000000007</v>
      </c>
      <c r="W480">
        <v>79.599999999999994</v>
      </c>
      <c r="X480">
        <v>9.6</v>
      </c>
      <c r="Y480">
        <v>773</v>
      </c>
      <c r="Z480">
        <v>22</v>
      </c>
      <c r="AA480">
        <v>6412</v>
      </c>
      <c r="AB480">
        <v>71.3</v>
      </c>
      <c r="AC480">
        <v>6.1</v>
      </c>
      <c r="AD480">
        <v>79900</v>
      </c>
      <c r="AE480">
        <v>5509</v>
      </c>
      <c r="AF480">
        <v>2.71</v>
      </c>
      <c r="AG480">
        <v>17684</v>
      </c>
      <c r="AH480">
        <v>36296</v>
      </c>
      <c r="AI480">
        <v>24.5</v>
      </c>
      <c r="AJ480">
        <v>239</v>
      </c>
      <c r="AK480">
        <v>3344</v>
      </c>
      <c r="AL480">
        <v>5.9</v>
      </c>
      <c r="AM480">
        <v>852</v>
      </c>
      <c r="AN480">
        <v>1009</v>
      </c>
      <c r="AO480">
        <v>0</v>
      </c>
      <c r="AP480">
        <v>0</v>
      </c>
      <c r="AQ480">
        <v>0</v>
      </c>
      <c r="AR480">
        <v>0</v>
      </c>
      <c r="AS480">
        <v>0</v>
      </c>
      <c r="AT480">
        <v>0</v>
      </c>
      <c r="AU480">
        <v>242915</v>
      </c>
      <c r="AV480">
        <v>35858</v>
      </c>
      <c r="AW480">
        <v>204381</v>
      </c>
      <c r="AX480">
        <v>15440</v>
      </c>
      <c r="AY480">
        <v>9883</v>
      </c>
      <c r="AZ480">
        <v>1</v>
      </c>
      <c r="BA480">
        <v>330.74</v>
      </c>
      <c r="BB480">
        <v>45.6</v>
      </c>
    </row>
    <row r="481" spans="1:54" x14ac:dyDescent="0.3">
      <c r="A481">
        <v>13163</v>
      </c>
      <c r="B481" t="s">
        <v>38</v>
      </c>
      <c r="C481" t="s">
        <v>1066</v>
      </c>
      <c r="D481">
        <v>16272</v>
      </c>
      <c r="E481">
        <v>16930</v>
      </c>
      <c r="F481">
        <v>-3.9</v>
      </c>
      <c r="G481">
        <v>16930</v>
      </c>
      <c r="H481">
        <v>6.3</v>
      </c>
      <c r="I481">
        <v>24.1</v>
      </c>
      <c r="J481">
        <v>17</v>
      </c>
      <c r="K481">
        <v>51.4</v>
      </c>
      <c r="L481">
        <v>44.5</v>
      </c>
      <c r="M481">
        <v>53.6</v>
      </c>
      <c r="N481">
        <v>0.2</v>
      </c>
      <c r="O481">
        <v>0.7</v>
      </c>
      <c r="P481">
        <v>0.1</v>
      </c>
      <c r="Q481">
        <v>0.9</v>
      </c>
      <c r="R481">
        <v>3.3</v>
      </c>
      <c r="S481">
        <v>41.9</v>
      </c>
      <c r="T481">
        <v>85</v>
      </c>
      <c r="U481">
        <v>1.2</v>
      </c>
      <c r="V481">
        <v>2.2000000000000002</v>
      </c>
      <c r="W481">
        <v>73.8</v>
      </c>
      <c r="X481">
        <v>8.8000000000000007</v>
      </c>
      <c r="Y481">
        <v>1109</v>
      </c>
      <c r="Z481">
        <v>23.1</v>
      </c>
      <c r="AA481">
        <v>7246</v>
      </c>
      <c r="AB481">
        <v>65.5</v>
      </c>
      <c r="AC481">
        <v>9.6</v>
      </c>
      <c r="AD481">
        <v>67200</v>
      </c>
      <c r="AE481">
        <v>6220</v>
      </c>
      <c r="AF481">
        <v>2.58</v>
      </c>
      <c r="AG481">
        <v>14757</v>
      </c>
      <c r="AH481">
        <v>26968</v>
      </c>
      <c r="AI481">
        <v>31.5</v>
      </c>
      <c r="AJ481">
        <v>300</v>
      </c>
      <c r="AK481">
        <v>3935</v>
      </c>
      <c r="AL481">
        <v>-1.8</v>
      </c>
      <c r="AM481">
        <v>1139</v>
      </c>
      <c r="AN481">
        <v>1266</v>
      </c>
      <c r="AO481">
        <v>31.8</v>
      </c>
      <c r="AP481">
        <v>0</v>
      </c>
      <c r="AQ481">
        <v>0</v>
      </c>
      <c r="AR481">
        <v>0</v>
      </c>
      <c r="AS481">
        <v>0</v>
      </c>
      <c r="AT481">
        <v>27.6</v>
      </c>
      <c r="AU481">
        <v>303595</v>
      </c>
      <c r="AV481">
        <v>127174</v>
      </c>
      <c r="AW481">
        <v>129391</v>
      </c>
      <c r="AX481">
        <v>7897</v>
      </c>
      <c r="AY481">
        <v>11202</v>
      </c>
      <c r="AZ481">
        <v>5</v>
      </c>
      <c r="BA481">
        <v>526.49</v>
      </c>
      <c r="BB481">
        <v>32.200000000000003</v>
      </c>
    </row>
    <row r="482" spans="1:54" x14ac:dyDescent="0.3">
      <c r="A482">
        <v>13165</v>
      </c>
      <c r="B482" t="s">
        <v>1268</v>
      </c>
      <c r="C482" t="s">
        <v>1066</v>
      </c>
      <c r="D482">
        <v>9125</v>
      </c>
      <c r="E482">
        <v>8340</v>
      </c>
      <c r="F482">
        <v>9.4</v>
      </c>
      <c r="G482">
        <v>8340</v>
      </c>
      <c r="H482">
        <v>5.7</v>
      </c>
      <c r="I482">
        <v>22.6</v>
      </c>
      <c r="J482">
        <v>15.3</v>
      </c>
      <c r="K482">
        <v>46.8</v>
      </c>
      <c r="L482">
        <v>54.6</v>
      </c>
      <c r="M482">
        <v>43.2</v>
      </c>
      <c r="N482">
        <v>0.4</v>
      </c>
      <c r="O482">
        <v>0.5</v>
      </c>
      <c r="P482">
        <v>0.2</v>
      </c>
      <c r="Q482">
        <v>1</v>
      </c>
      <c r="R482">
        <v>5.0999999999999996</v>
      </c>
      <c r="S482">
        <v>51.2</v>
      </c>
      <c r="T482">
        <v>85.3</v>
      </c>
      <c r="U482">
        <v>2.6</v>
      </c>
      <c r="V482">
        <v>4.0999999999999996</v>
      </c>
      <c r="W482">
        <v>72.599999999999994</v>
      </c>
      <c r="X482">
        <v>13.1</v>
      </c>
      <c r="Y482">
        <v>605</v>
      </c>
      <c r="Z482">
        <v>26.4</v>
      </c>
      <c r="AA482">
        <v>4175</v>
      </c>
      <c r="AB482">
        <v>69.599999999999994</v>
      </c>
      <c r="AC482">
        <v>1.9</v>
      </c>
      <c r="AD482">
        <v>63400</v>
      </c>
      <c r="AE482">
        <v>3354</v>
      </c>
      <c r="AF482">
        <v>2.54</v>
      </c>
      <c r="AG482">
        <v>17565</v>
      </c>
      <c r="AH482">
        <v>26104</v>
      </c>
      <c r="AI482">
        <v>29.4</v>
      </c>
      <c r="AJ482">
        <v>97</v>
      </c>
      <c r="AK482">
        <v>946</v>
      </c>
      <c r="AL482">
        <v>-1.1000000000000001</v>
      </c>
      <c r="AM482">
        <v>545</v>
      </c>
      <c r="AN482">
        <v>716</v>
      </c>
      <c r="AO482">
        <v>0</v>
      </c>
      <c r="AP482">
        <v>0</v>
      </c>
      <c r="AQ482">
        <v>0</v>
      </c>
      <c r="AR482">
        <v>0</v>
      </c>
      <c r="AS482">
        <v>0</v>
      </c>
      <c r="AT482">
        <v>0</v>
      </c>
      <c r="AU482">
        <v>116890</v>
      </c>
      <c r="AV482">
        <v>0</v>
      </c>
      <c r="AW482">
        <v>53910</v>
      </c>
      <c r="AX482">
        <v>6311</v>
      </c>
      <c r="AY482">
        <v>3823</v>
      </c>
      <c r="AZ482">
        <v>10</v>
      </c>
      <c r="BA482">
        <v>347.28</v>
      </c>
      <c r="BB482">
        <v>24</v>
      </c>
    </row>
    <row r="483" spans="1:54" x14ac:dyDescent="0.3">
      <c r="A483">
        <v>13167</v>
      </c>
      <c r="B483" t="s">
        <v>103</v>
      </c>
      <c r="C483" t="s">
        <v>1066</v>
      </c>
      <c r="D483">
        <v>9701</v>
      </c>
      <c r="E483">
        <v>9984</v>
      </c>
      <c r="F483">
        <v>-2.8</v>
      </c>
      <c r="G483">
        <v>9980</v>
      </c>
      <c r="H483">
        <v>4.5</v>
      </c>
      <c r="I483">
        <v>19.600000000000001</v>
      </c>
      <c r="J483">
        <v>15.5</v>
      </c>
      <c r="K483">
        <v>43.5</v>
      </c>
      <c r="L483">
        <v>63.5</v>
      </c>
      <c r="M483">
        <v>35</v>
      </c>
      <c r="N483">
        <v>0.3</v>
      </c>
      <c r="O483">
        <v>0.3</v>
      </c>
      <c r="P483">
        <v>0</v>
      </c>
      <c r="Q483">
        <v>0.9</v>
      </c>
      <c r="R483">
        <v>2.2000000000000002</v>
      </c>
      <c r="S483">
        <v>61.8</v>
      </c>
      <c r="T483">
        <v>83.7</v>
      </c>
      <c r="U483">
        <v>1.7</v>
      </c>
      <c r="V483">
        <v>1.9</v>
      </c>
      <c r="W483">
        <v>75.8</v>
      </c>
      <c r="X483">
        <v>11.5</v>
      </c>
      <c r="Y483">
        <v>729</v>
      </c>
      <c r="Z483">
        <v>28.9</v>
      </c>
      <c r="AA483">
        <v>4066</v>
      </c>
      <c r="AB483">
        <v>78.900000000000006</v>
      </c>
      <c r="AC483">
        <v>5.0999999999999996</v>
      </c>
      <c r="AD483">
        <v>65000</v>
      </c>
      <c r="AE483">
        <v>3250</v>
      </c>
      <c r="AF483">
        <v>2.71</v>
      </c>
      <c r="AG483">
        <v>16807</v>
      </c>
      <c r="AH483">
        <v>36722</v>
      </c>
      <c r="AI483">
        <v>22.8</v>
      </c>
      <c r="AJ483">
        <v>120</v>
      </c>
      <c r="AK483">
        <v>994</v>
      </c>
      <c r="AL483">
        <v>-9.6</v>
      </c>
      <c r="AM483">
        <v>599</v>
      </c>
      <c r="AN483">
        <v>516</v>
      </c>
      <c r="AO483">
        <v>0</v>
      </c>
      <c r="AP483">
        <v>0</v>
      </c>
      <c r="AQ483">
        <v>0</v>
      </c>
      <c r="AR483">
        <v>0</v>
      </c>
      <c r="AS483">
        <v>0</v>
      </c>
      <c r="AT483">
        <v>21.1</v>
      </c>
      <c r="AU483">
        <v>0</v>
      </c>
      <c r="AV483">
        <v>0</v>
      </c>
      <c r="AW483">
        <v>25209</v>
      </c>
      <c r="AX483">
        <v>2678</v>
      </c>
      <c r="AY483">
        <v>1384</v>
      </c>
      <c r="AZ483">
        <v>0</v>
      </c>
      <c r="BA483">
        <v>303.01</v>
      </c>
      <c r="BB483">
        <v>32.9</v>
      </c>
    </row>
    <row r="484" spans="1:54" x14ac:dyDescent="0.3">
      <c r="A484">
        <v>13169</v>
      </c>
      <c r="B484" t="s">
        <v>277</v>
      </c>
      <c r="C484" t="s">
        <v>1066</v>
      </c>
      <c r="D484">
        <v>28787</v>
      </c>
      <c r="E484">
        <v>28669</v>
      </c>
      <c r="F484">
        <v>0.4</v>
      </c>
      <c r="G484">
        <v>28669</v>
      </c>
      <c r="H484">
        <v>5.2</v>
      </c>
      <c r="I484">
        <v>24.5</v>
      </c>
      <c r="J484">
        <v>15.4</v>
      </c>
      <c r="K484">
        <v>51.6</v>
      </c>
      <c r="L484">
        <v>73</v>
      </c>
      <c r="M484">
        <v>24.9</v>
      </c>
      <c r="N484">
        <v>0.3</v>
      </c>
      <c r="O484">
        <v>0.8</v>
      </c>
      <c r="P484">
        <v>0</v>
      </c>
      <c r="Q484">
        <v>1.1000000000000001</v>
      </c>
      <c r="R484">
        <v>1.5</v>
      </c>
      <c r="S484">
        <v>71.900000000000006</v>
      </c>
      <c r="T484">
        <v>87.8</v>
      </c>
      <c r="U484">
        <v>2</v>
      </c>
      <c r="V484">
        <v>2.4</v>
      </c>
      <c r="W484">
        <v>88.7</v>
      </c>
      <c r="X484">
        <v>17.8</v>
      </c>
      <c r="Y484">
        <v>1774</v>
      </c>
      <c r="Z484">
        <v>26.5</v>
      </c>
      <c r="AA484">
        <v>11576</v>
      </c>
      <c r="AB484">
        <v>79.099999999999994</v>
      </c>
      <c r="AC484">
        <v>4.9000000000000004</v>
      </c>
      <c r="AD484">
        <v>138900</v>
      </c>
      <c r="AE484">
        <v>10384</v>
      </c>
      <c r="AF484">
        <v>2.73</v>
      </c>
      <c r="AG484">
        <v>24485</v>
      </c>
      <c r="AH484">
        <v>51497</v>
      </c>
      <c r="AI484">
        <v>16.600000000000001</v>
      </c>
      <c r="AJ484">
        <v>315</v>
      </c>
      <c r="AK484">
        <v>2523</v>
      </c>
      <c r="AL484">
        <v>5.4</v>
      </c>
      <c r="AM484">
        <v>1890</v>
      </c>
      <c r="AN484">
        <v>2169</v>
      </c>
      <c r="AO484">
        <v>0</v>
      </c>
      <c r="AP484">
        <v>0</v>
      </c>
      <c r="AQ484">
        <v>0</v>
      </c>
      <c r="AR484">
        <v>0</v>
      </c>
      <c r="AS484">
        <v>0</v>
      </c>
      <c r="AT484">
        <v>29.9</v>
      </c>
      <c r="AU484">
        <v>0</v>
      </c>
      <c r="AV484">
        <v>42353</v>
      </c>
      <c r="AW484">
        <v>70608</v>
      </c>
      <c r="AX484">
        <v>2588</v>
      </c>
      <c r="AY484">
        <v>13415</v>
      </c>
      <c r="AZ484">
        <v>28</v>
      </c>
      <c r="BA484">
        <v>393.93</v>
      </c>
      <c r="BB484">
        <v>72.8</v>
      </c>
    </row>
    <row r="485" spans="1:54" x14ac:dyDescent="0.3">
      <c r="A485">
        <v>13171</v>
      </c>
      <c r="B485" t="s">
        <v>37</v>
      </c>
      <c r="C485" t="s">
        <v>1066</v>
      </c>
      <c r="D485">
        <v>18207</v>
      </c>
      <c r="E485">
        <v>18317</v>
      </c>
      <c r="F485">
        <v>-0.6</v>
      </c>
      <c r="G485">
        <v>18317</v>
      </c>
      <c r="H485">
        <v>5.5</v>
      </c>
      <c r="I485">
        <v>20.7</v>
      </c>
      <c r="J485">
        <v>16</v>
      </c>
      <c r="K485">
        <v>52.3</v>
      </c>
      <c r="L485">
        <v>65.7</v>
      </c>
      <c r="M485">
        <v>31.7</v>
      </c>
      <c r="N485">
        <v>0.3</v>
      </c>
      <c r="O485">
        <v>0.5</v>
      </c>
      <c r="P485">
        <v>0</v>
      </c>
      <c r="Q485">
        <v>1.7</v>
      </c>
      <c r="R485">
        <v>2.2000000000000002</v>
      </c>
      <c r="S485">
        <v>64.099999999999994</v>
      </c>
      <c r="T485">
        <v>83.1</v>
      </c>
      <c r="U485">
        <v>1.7</v>
      </c>
      <c r="V485">
        <v>2.6</v>
      </c>
      <c r="W485">
        <v>81.900000000000006</v>
      </c>
      <c r="X485">
        <v>14.2</v>
      </c>
      <c r="Y485">
        <v>1568</v>
      </c>
      <c r="Z485">
        <v>30.1</v>
      </c>
      <c r="AA485">
        <v>7504</v>
      </c>
      <c r="AB485">
        <v>70.099999999999994</v>
      </c>
      <c r="AC485">
        <v>10.8</v>
      </c>
      <c r="AD485">
        <v>122600</v>
      </c>
      <c r="AE485">
        <v>6393</v>
      </c>
      <c r="AF485">
        <v>2.65</v>
      </c>
      <c r="AG485">
        <v>18800</v>
      </c>
      <c r="AH485">
        <v>41016</v>
      </c>
      <c r="AI485">
        <v>18.899999999999999</v>
      </c>
      <c r="AJ485">
        <v>234</v>
      </c>
      <c r="AK485">
        <v>2811</v>
      </c>
      <c r="AL485">
        <v>7.8</v>
      </c>
      <c r="AM485">
        <v>1145</v>
      </c>
      <c r="AN485">
        <v>1544</v>
      </c>
      <c r="AO485">
        <v>0</v>
      </c>
      <c r="AP485">
        <v>0</v>
      </c>
      <c r="AQ485">
        <v>0</v>
      </c>
      <c r="AR485">
        <v>0</v>
      </c>
      <c r="AS485">
        <v>0</v>
      </c>
      <c r="AT485">
        <v>27.8</v>
      </c>
      <c r="AU485">
        <v>0</v>
      </c>
      <c r="AV485">
        <v>0</v>
      </c>
      <c r="AW485">
        <v>113965</v>
      </c>
      <c r="AX485">
        <v>6732</v>
      </c>
      <c r="AY485">
        <v>12041</v>
      </c>
      <c r="AZ485">
        <v>18</v>
      </c>
      <c r="BA485">
        <v>183.5</v>
      </c>
      <c r="BB485">
        <v>99.8</v>
      </c>
    </row>
    <row r="486" spans="1:54" x14ac:dyDescent="0.3">
      <c r="A486">
        <v>13173</v>
      </c>
      <c r="B486" t="s">
        <v>1269</v>
      </c>
      <c r="C486" t="s">
        <v>1066</v>
      </c>
      <c r="D486">
        <v>10373</v>
      </c>
      <c r="E486">
        <v>10074</v>
      </c>
      <c r="F486">
        <v>3</v>
      </c>
      <c r="G486">
        <v>10078</v>
      </c>
      <c r="H486">
        <v>7.8</v>
      </c>
      <c r="I486">
        <v>25.6</v>
      </c>
      <c r="J486">
        <v>12.1</v>
      </c>
      <c r="K486">
        <v>49.6</v>
      </c>
      <c r="L486">
        <v>72.099999999999994</v>
      </c>
      <c r="M486">
        <v>22.7</v>
      </c>
      <c r="N486">
        <v>1.1000000000000001</v>
      </c>
      <c r="O486">
        <v>1.4</v>
      </c>
      <c r="P486">
        <v>0</v>
      </c>
      <c r="Q486">
        <v>2.7</v>
      </c>
      <c r="R486">
        <v>5.5</v>
      </c>
      <c r="S486">
        <v>68</v>
      </c>
      <c r="T486">
        <v>78</v>
      </c>
      <c r="U486">
        <v>2.5</v>
      </c>
      <c r="V486">
        <v>5.5</v>
      </c>
      <c r="W486">
        <v>76.400000000000006</v>
      </c>
      <c r="X486">
        <v>12</v>
      </c>
      <c r="Y486">
        <v>784</v>
      </c>
      <c r="Z486">
        <v>23</v>
      </c>
      <c r="AA486">
        <v>4295</v>
      </c>
      <c r="AB486">
        <v>60.9</v>
      </c>
      <c r="AC486">
        <v>4.9000000000000004</v>
      </c>
      <c r="AD486">
        <v>111800</v>
      </c>
      <c r="AE486">
        <v>3725</v>
      </c>
      <c r="AF486">
        <v>2.66</v>
      </c>
      <c r="AG486">
        <v>17264</v>
      </c>
      <c r="AH486">
        <v>39452</v>
      </c>
      <c r="AI486">
        <v>26.7</v>
      </c>
      <c r="AJ486">
        <v>92</v>
      </c>
      <c r="AK486">
        <v>757</v>
      </c>
      <c r="AL486">
        <v>-6.5</v>
      </c>
      <c r="AM486">
        <v>516</v>
      </c>
      <c r="AN486">
        <v>731</v>
      </c>
      <c r="AO486">
        <v>0</v>
      </c>
      <c r="AP486">
        <v>0</v>
      </c>
      <c r="AQ486">
        <v>0</v>
      </c>
      <c r="AR486">
        <v>0</v>
      </c>
      <c r="AS486">
        <v>0</v>
      </c>
      <c r="AT486">
        <v>26.7</v>
      </c>
      <c r="AU486">
        <v>0</v>
      </c>
      <c r="AV486">
        <v>0</v>
      </c>
      <c r="AW486">
        <v>0</v>
      </c>
      <c r="AX486">
        <v>0</v>
      </c>
      <c r="AY486">
        <v>0</v>
      </c>
      <c r="AZ486">
        <v>15</v>
      </c>
      <c r="BA486">
        <v>185.26</v>
      </c>
      <c r="BB486">
        <v>54.4</v>
      </c>
    </row>
    <row r="487" spans="1:54" x14ac:dyDescent="0.3">
      <c r="A487">
        <v>13175</v>
      </c>
      <c r="B487" t="s">
        <v>551</v>
      </c>
      <c r="C487" t="s">
        <v>1066</v>
      </c>
      <c r="D487">
        <v>47851</v>
      </c>
      <c r="E487">
        <v>48434</v>
      </c>
      <c r="F487">
        <v>-1.2</v>
      </c>
      <c r="G487">
        <v>48434</v>
      </c>
      <c r="H487">
        <v>6.7</v>
      </c>
      <c r="I487">
        <v>24.8</v>
      </c>
      <c r="J487">
        <v>16.2</v>
      </c>
      <c r="K487">
        <v>52.4</v>
      </c>
      <c r="L487">
        <v>61.3</v>
      </c>
      <c r="M487">
        <v>36.200000000000003</v>
      </c>
      <c r="N487">
        <v>0.3</v>
      </c>
      <c r="O487">
        <v>1.1000000000000001</v>
      </c>
      <c r="P487">
        <v>0</v>
      </c>
      <c r="Q487">
        <v>1.2</v>
      </c>
      <c r="R487">
        <v>2.5</v>
      </c>
      <c r="S487">
        <v>59.3</v>
      </c>
      <c r="T487">
        <v>87.7</v>
      </c>
      <c r="U487">
        <v>2.2000000000000002</v>
      </c>
      <c r="V487">
        <v>3.3</v>
      </c>
      <c r="W487">
        <v>79.8</v>
      </c>
      <c r="X487">
        <v>15</v>
      </c>
      <c r="Y487">
        <v>3407</v>
      </c>
      <c r="Z487">
        <v>23.5</v>
      </c>
      <c r="AA487">
        <v>21283</v>
      </c>
      <c r="AB487">
        <v>65.7</v>
      </c>
      <c r="AC487">
        <v>10.3</v>
      </c>
      <c r="AD487">
        <v>85200</v>
      </c>
      <c r="AE487">
        <v>17632</v>
      </c>
      <c r="AF487">
        <v>2.67</v>
      </c>
      <c r="AG487">
        <v>18625</v>
      </c>
      <c r="AH487">
        <v>34793</v>
      </c>
      <c r="AI487">
        <v>24.7</v>
      </c>
      <c r="AJ487">
        <v>1037</v>
      </c>
      <c r="AK487">
        <v>14748</v>
      </c>
      <c r="AL487">
        <v>0.2</v>
      </c>
      <c r="AM487">
        <v>3871</v>
      </c>
      <c r="AN487">
        <v>4485</v>
      </c>
      <c r="AO487">
        <v>0</v>
      </c>
      <c r="AP487">
        <v>0</v>
      </c>
      <c r="AQ487">
        <v>0</v>
      </c>
      <c r="AR487">
        <v>0</v>
      </c>
      <c r="AS487">
        <v>0</v>
      </c>
      <c r="AT487">
        <v>27.9</v>
      </c>
      <c r="AU487">
        <v>0</v>
      </c>
      <c r="AV487">
        <v>252146</v>
      </c>
      <c r="AW487">
        <v>613069</v>
      </c>
      <c r="AX487">
        <v>12912</v>
      </c>
      <c r="AY487">
        <v>66796</v>
      </c>
      <c r="AZ487">
        <v>9</v>
      </c>
      <c r="BA487">
        <v>807.3</v>
      </c>
      <c r="BB487">
        <v>60</v>
      </c>
    </row>
    <row r="488" spans="1:54" x14ac:dyDescent="0.3">
      <c r="A488">
        <v>13177</v>
      </c>
      <c r="B488" t="s">
        <v>34</v>
      </c>
      <c r="C488" t="s">
        <v>1066</v>
      </c>
      <c r="D488">
        <v>29191</v>
      </c>
      <c r="E488">
        <v>28298</v>
      </c>
      <c r="F488">
        <v>3.2</v>
      </c>
      <c r="G488">
        <v>28298</v>
      </c>
      <c r="H488">
        <v>6.4</v>
      </c>
      <c r="I488">
        <v>26.8</v>
      </c>
      <c r="J488">
        <v>10.7</v>
      </c>
      <c r="K488">
        <v>49.8</v>
      </c>
      <c r="L488">
        <v>75.099999999999994</v>
      </c>
      <c r="M488">
        <v>20.7</v>
      </c>
      <c r="N488">
        <v>0.4</v>
      </c>
      <c r="O488">
        <v>2.4</v>
      </c>
      <c r="P488">
        <v>0.1</v>
      </c>
      <c r="Q488">
        <v>1.4</v>
      </c>
      <c r="R488">
        <v>2.6</v>
      </c>
      <c r="S488">
        <v>72.900000000000006</v>
      </c>
      <c r="T488">
        <v>86.1</v>
      </c>
      <c r="U488">
        <v>3.5</v>
      </c>
      <c r="V488">
        <v>5.4</v>
      </c>
      <c r="W488">
        <v>83.9</v>
      </c>
      <c r="X488">
        <v>20.5</v>
      </c>
      <c r="Y488">
        <v>2267</v>
      </c>
      <c r="Z488">
        <v>21.2</v>
      </c>
      <c r="AA488">
        <v>10698</v>
      </c>
      <c r="AB488">
        <v>76.2</v>
      </c>
      <c r="AC488">
        <v>10.4</v>
      </c>
      <c r="AD488">
        <v>159000</v>
      </c>
      <c r="AE488">
        <v>9773</v>
      </c>
      <c r="AF488">
        <v>2.79</v>
      </c>
      <c r="AG488">
        <v>26357</v>
      </c>
      <c r="AH488">
        <v>60104</v>
      </c>
      <c r="AI488">
        <v>11.2</v>
      </c>
      <c r="AJ488">
        <v>369</v>
      </c>
      <c r="AK488">
        <v>3810</v>
      </c>
      <c r="AL488">
        <v>20.2</v>
      </c>
      <c r="AM488">
        <v>1950</v>
      </c>
      <c r="AN488">
        <v>2208</v>
      </c>
      <c r="AO488">
        <v>0</v>
      </c>
      <c r="AP488">
        <v>0</v>
      </c>
      <c r="AQ488">
        <v>0</v>
      </c>
      <c r="AR488">
        <v>0</v>
      </c>
      <c r="AS488">
        <v>0</v>
      </c>
      <c r="AT488">
        <v>30.3</v>
      </c>
      <c r="AU488">
        <v>0</v>
      </c>
      <c r="AV488">
        <v>118292</v>
      </c>
      <c r="AW488">
        <v>123990</v>
      </c>
      <c r="AX488">
        <v>3754</v>
      </c>
      <c r="AY488">
        <v>6881</v>
      </c>
      <c r="AZ488">
        <v>175</v>
      </c>
      <c r="BA488">
        <v>355.78</v>
      </c>
      <c r="BB488">
        <v>79.5</v>
      </c>
    </row>
    <row r="489" spans="1:54" x14ac:dyDescent="0.3">
      <c r="A489">
        <v>13179</v>
      </c>
      <c r="B489" t="s">
        <v>708</v>
      </c>
      <c r="C489" t="s">
        <v>1066</v>
      </c>
      <c r="D489">
        <v>65198</v>
      </c>
      <c r="E489">
        <v>63469</v>
      </c>
      <c r="F489">
        <v>2.7</v>
      </c>
      <c r="G489">
        <v>63453</v>
      </c>
      <c r="H489">
        <v>11.1</v>
      </c>
      <c r="I489">
        <v>28.7</v>
      </c>
      <c r="J489">
        <v>7.5</v>
      </c>
      <c r="K489">
        <v>48.8</v>
      </c>
      <c r="L489">
        <v>51.1</v>
      </c>
      <c r="M489">
        <v>40.799999999999997</v>
      </c>
      <c r="N489">
        <v>0.8</v>
      </c>
      <c r="O489">
        <v>2.4</v>
      </c>
      <c r="P489">
        <v>0.6</v>
      </c>
      <c r="Q489">
        <v>4.3</v>
      </c>
      <c r="R489">
        <v>12.1</v>
      </c>
      <c r="S489">
        <v>42.2</v>
      </c>
      <c r="T489">
        <v>72.900000000000006</v>
      </c>
      <c r="U489">
        <v>6.5</v>
      </c>
      <c r="V489">
        <v>10.9</v>
      </c>
      <c r="W489">
        <v>90.9</v>
      </c>
      <c r="X489">
        <v>20.2</v>
      </c>
      <c r="Y489">
        <v>10207</v>
      </c>
      <c r="Z489">
        <v>20.100000000000001</v>
      </c>
      <c r="AA489">
        <v>27198</v>
      </c>
      <c r="AB489">
        <v>51.1</v>
      </c>
      <c r="AC489">
        <v>22.3</v>
      </c>
      <c r="AD489">
        <v>126900</v>
      </c>
      <c r="AE489">
        <v>23046</v>
      </c>
      <c r="AF489">
        <v>2.73</v>
      </c>
      <c r="AG489">
        <v>20791</v>
      </c>
      <c r="AH489">
        <v>43832</v>
      </c>
      <c r="AI489">
        <v>18.7</v>
      </c>
      <c r="AJ489">
        <v>812</v>
      </c>
      <c r="AK489">
        <v>12380</v>
      </c>
      <c r="AL489">
        <v>1.7</v>
      </c>
      <c r="AM489">
        <v>2805</v>
      </c>
      <c r="AN489">
        <v>3667</v>
      </c>
      <c r="AO489">
        <v>36.700000000000003</v>
      </c>
      <c r="AP489">
        <v>0</v>
      </c>
      <c r="AQ489">
        <v>0</v>
      </c>
      <c r="AR489">
        <v>0</v>
      </c>
      <c r="AS489">
        <v>3</v>
      </c>
      <c r="AT489">
        <v>34.700000000000003</v>
      </c>
      <c r="AU489">
        <v>0</v>
      </c>
      <c r="AV489">
        <v>0</v>
      </c>
      <c r="AW489">
        <v>539287</v>
      </c>
      <c r="AX489">
        <v>8908</v>
      </c>
      <c r="AY489">
        <v>62915</v>
      </c>
      <c r="AZ489">
        <v>242</v>
      </c>
      <c r="BA489">
        <v>489.8</v>
      </c>
      <c r="BB489">
        <v>129.5</v>
      </c>
    </row>
    <row r="490" spans="1:54" x14ac:dyDescent="0.3">
      <c r="A490">
        <v>13181</v>
      </c>
      <c r="B490" t="s">
        <v>101</v>
      </c>
      <c r="C490" t="s">
        <v>1066</v>
      </c>
      <c r="D490">
        <v>7622</v>
      </c>
      <c r="E490">
        <v>7996</v>
      </c>
      <c r="F490">
        <v>-4.7</v>
      </c>
      <c r="G490">
        <v>7996</v>
      </c>
      <c r="H490">
        <v>4.5999999999999996</v>
      </c>
      <c r="I490">
        <v>19.100000000000001</v>
      </c>
      <c r="J490">
        <v>20.7</v>
      </c>
      <c r="K490">
        <v>50.7</v>
      </c>
      <c r="L490">
        <v>66.599999999999994</v>
      </c>
      <c r="M490">
        <v>31.6</v>
      </c>
      <c r="N490">
        <v>0.4</v>
      </c>
      <c r="O490">
        <v>0.5</v>
      </c>
      <c r="P490">
        <v>0</v>
      </c>
      <c r="Q490">
        <v>0.9</v>
      </c>
      <c r="R490">
        <v>1.3</v>
      </c>
      <c r="S490">
        <v>65.599999999999994</v>
      </c>
      <c r="T490">
        <v>92.6</v>
      </c>
      <c r="U490">
        <v>1.1000000000000001</v>
      </c>
      <c r="V490">
        <v>1.6</v>
      </c>
      <c r="W490">
        <v>82.1</v>
      </c>
      <c r="X490">
        <v>11.4</v>
      </c>
      <c r="Y490">
        <v>732</v>
      </c>
      <c r="Z490">
        <v>32.6</v>
      </c>
      <c r="AA490">
        <v>4779</v>
      </c>
      <c r="AB490">
        <v>78.7</v>
      </c>
      <c r="AC490">
        <v>2.5</v>
      </c>
      <c r="AD490">
        <v>103700</v>
      </c>
      <c r="AE490">
        <v>3394</v>
      </c>
      <c r="AF490">
        <v>2.2999999999999998</v>
      </c>
      <c r="AG490">
        <v>20641</v>
      </c>
      <c r="AH490">
        <v>35625</v>
      </c>
      <c r="AI490">
        <v>26.5</v>
      </c>
      <c r="AJ490">
        <v>135</v>
      </c>
      <c r="AK490">
        <v>935</v>
      </c>
      <c r="AL490">
        <v>-0.6</v>
      </c>
      <c r="AM490">
        <v>502</v>
      </c>
      <c r="AN490">
        <v>707</v>
      </c>
      <c r="AO490">
        <v>0</v>
      </c>
      <c r="AP490">
        <v>0</v>
      </c>
      <c r="AQ490">
        <v>0</v>
      </c>
      <c r="AR490">
        <v>0</v>
      </c>
      <c r="AS490">
        <v>0</v>
      </c>
      <c r="AT490">
        <v>34.5</v>
      </c>
      <c r="AU490">
        <v>0</v>
      </c>
      <c r="AV490">
        <v>9380</v>
      </c>
      <c r="AW490">
        <v>39568</v>
      </c>
      <c r="AX490">
        <v>4927</v>
      </c>
      <c r="AY490">
        <v>5229</v>
      </c>
      <c r="AZ490">
        <v>17</v>
      </c>
      <c r="BA490">
        <v>210.38</v>
      </c>
      <c r="BB490">
        <v>38</v>
      </c>
    </row>
    <row r="491" spans="1:54" x14ac:dyDescent="0.3">
      <c r="A491">
        <v>13183</v>
      </c>
      <c r="B491" t="s">
        <v>1270</v>
      </c>
      <c r="C491" t="s">
        <v>1066</v>
      </c>
      <c r="D491">
        <v>17113</v>
      </c>
      <c r="E491">
        <v>14448</v>
      </c>
      <c r="F491">
        <v>18.399999999999999</v>
      </c>
      <c r="G491">
        <v>14464</v>
      </c>
      <c r="H491">
        <v>8.1999999999999993</v>
      </c>
      <c r="I491">
        <v>28.8</v>
      </c>
      <c r="J491">
        <v>7.7</v>
      </c>
      <c r="K491">
        <v>49.7</v>
      </c>
      <c r="L491">
        <v>68.3</v>
      </c>
      <c r="M491">
        <v>25.6</v>
      </c>
      <c r="N491">
        <v>0.8</v>
      </c>
      <c r="O491">
        <v>1.2</v>
      </c>
      <c r="P491">
        <v>0.5</v>
      </c>
      <c r="Q491">
        <v>3.6</v>
      </c>
      <c r="R491">
        <v>11.8</v>
      </c>
      <c r="S491">
        <v>59.1</v>
      </c>
      <c r="T491">
        <v>81.900000000000006</v>
      </c>
      <c r="U491">
        <v>4.9000000000000004</v>
      </c>
      <c r="V491">
        <v>8.1999999999999993</v>
      </c>
      <c r="W491">
        <v>85</v>
      </c>
      <c r="X491">
        <v>14</v>
      </c>
      <c r="Y491">
        <v>1658</v>
      </c>
      <c r="Z491">
        <v>25.1</v>
      </c>
      <c r="AA491">
        <v>6205</v>
      </c>
      <c r="AB491">
        <v>62.2</v>
      </c>
      <c r="AC491">
        <v>4.2</v>
      </c>
      <c r="AD491">
        <v>111900</v>
      </c>
      <c r="AE491">
        <v>4841</v>
      </c>
      <c r="AF491">
        <v>3.11</v>
      </c>
      <c r="AG491">
        <v>17158</v>
      </c>
      <c r="AH491">
        <v>42651</v>
      </c>
      <c r="AI491">
        <v>19.2</v>
      </c>
      <c r="AJ491">
        <v>71</v>
      </c>
      <c r="AK491">
        <v>252</v>
      </c>
      <c r="AL491">
        <v>0</v>
      </c>
      <c r="AM491">
        <v>532</v>
      </c>
      <c r="AN491">
        <v>321</v>
      </c>
      <c r="AO491">
        <v>0</v>
      </c>
      <c r="AP491">
        <v>0</v>
      </c>
      <c r="AQ491">
        <v>0</v>
      </c>
      <c r="AR491">
        <v>0</v>
      </c>
      <c r="AS491">
        <v>0</v>
      </c>
      <c r="AT491">
        <v>0</v>
      </c>
      <c r="AU491">
        <v>0</v>
      </c>
      <c r="AV491">
        <v>0</v>
      </c>
      <c r="AW491">
        <v>17394</v>
      </c>
      <c r="AX491">
        <v>1548</v>
      </c>
      <c r="AY491">
        <v>1830</v>
      </c>
      <c r="AZ491">
        <v>0</v>
      </c>
      <c r="BA491">
        <v>400.29</v>
      </c>
      <c r="BB491">
        <v>36.1</v>
      </c>
    </row>
    <row r="492" spans="1:54" x14ac:dyDescent="0.3">
      <c r="A492">
        <v>13185</v>
      </c>
      <c r="B492" t="s">
        <v>32</v>
      </c>
      <c r="C492" t="s">
        <v>1066</v>
      </c>
      <c r="D492">
        <v>113523</v>
      </c>
      <c r="E492">
        <v>109233</v>
      </c>
      <c r="F492">
        <v>3.9</v>
      </c>
      <c r="G492">
        <v>109233</v>
      </c>
      <c r="H492">
        <v>7.1</v>
      </c>
      <c r="I492">
        <v>24.8</v>
      </c>
      <c r="J492">
        <v>11</v>
      </c>
      <c r="K492">
        <v>51.1</v>
      </c>
      <c r="L492">
        <v>59</v>
      </c>
      <c r="M492">
        <v>36.6</v>
      </c>
      <c r="N492">
        <v>0.5</v>
      </c>
      <c r="O492">
        <v>1.7</v>
      </c>
      <c r="P492">
        <v>0.2</v>
      </c>
      <c r="Q492">
        <v>2.1</v>
      </c>
      <c r="R492">
        <v>5.5</v>
      </c>
      <c r="S492">
        <v>54.9</v>
      </c>
      <c r="T492">
        <v>78.099999999999994</v>
      </c>
      <c r="U492">
        <v>3.8</v>
      </c>
      <c r="V492">
        <v>5.7</v>
      </c>
      <c r="W492">
        <v>84</v>
      </c>
      <c r="X492">
        <v>23.1</v>
      </c>
      <c r="Y492">
        <v>9100</v>
      </c>
      <c r="Z492">
        <v>18</v>
      </c>
      <c r="AA492">
        <v>45665</v>
      </c>
      <c r="AB492">
        <v>53.9</v>
      </c>
      <c r="AC492">
        <v>21.1</v>
      </c>
      <c r="AD492">
        <v>133700</v>
      </c>
      <c r="AE492">
        <v>39722</v>
      </c>
      <c r="AF492">
        <v>2.7</v>
      </c>
      <c r="AG492">
        <v>18897</v>
      </c>
      <c r="AH492">
        <v>37365</v>
      </c>
      <c r="AI492">
        <v>24.3</v>
      </c>
      <c r="AJ492">
        <v>2640</v>
      </c>
      <c r="AK492">
        <v>38679</v>
      </c>
      <c r="AL492">
        <v>0.3</v>
      </c>
      <c r="AM492">
        <v>6635</v>
      </c>
      <c r="AN492">
        <v>8867</v>
      </c>
      <c r="AO492">
        <v>12.9</v>
      </c>
      <c r="AP492">
        <v>0.9</v>
      </c>
      <c r="AQ492">
        <v>3.7</v>
      </c>
      <c r="AR492">
        <v>0</v>
      </c>
      <c r="AS492">
        <v>3</v>
      </c>
      <c r="AT492">
        <v>30</v>
      </c>
      <c r="AU492">
        <v>2237776</v>
      </c>
      <c r="AV492">
        <v>756457</v>
      </c>
      <c r="AW492">
        <v>1804839</v>
      </c>
      <c r="AX492">
        <v>17744</v>
      </c>
      <c r="AY492">
        <v>209463</v>
      </c>
      <c r="AZ492">
        <v>379</v>
      </c>
      <c r="BA492">
        <v>496.07</v>
      </c>
      <c r="BB492">
        <v>220.2</v>
      </c>
    </row>
    <row r="493" spans="1:54" x14ac:dyDescent="0.3">
      <c r="A493">
        <v>13187</v>
      </c>
      <c r="B493" t="s">
        <v>1271</v>
      </c>
      <c r="C493" t="s">
        <v>1066</v>
      </c>
      <c r="D493">
        <v>31176</v>
      </c>
      <c r="E493">
        <v>29966</v>
      </c>
      <c r="F493">
        <v>4</v>
      </c>
      <c r="G493">
        <v>29966</v>
      </c>
      <c r="H493">
        <v>5</v>
      </c>
      <c r="I493">
        <v>18.899999999999999</v>
      </c>
      <c r="J493">
        <v>15.7</v>
      </c>
      <c r="K493">
        <v>50.2</v>
      </c>
      <c r="L493">
        <v>94.7</v>
      </c>
      <c r="M493">
        <v>1.9</v>
      </c>
      <c r="N493">
        <v>0.7</v>
      </c>
      <c r="O493">
        <v>0.7</v>
      </c>
      <c r="P493">
        <v>0.1</v>
      </c>
      <c r="Q493">
        <v>1.8</v>
      </c>
      <c r="R493">
        <v>4.9000000000000004</v>
      </c>
      <c r="S493">
        <v>90.5</v>
      </c>
      <c r="T493">
        <v>80.3</v>
      </c>
      <c r="U493">
        <v>3.3</v>
      </c>
      <c r="V493">
        <v>4.5</v>
      </c>
      <c r="W493">
        <v>85</v>
      </c>
      <c r="X493">
        <v>25.4</v>
      </c>
      <c r="Y493">
        <v>2423</v>
      </c>
      <c r="Z493">
        <v>30</v>
      </c>
      <c r="AA493">
        <v>13073</v>
      </c>
      <c r="AB493">
        <v>68.2</v>
      </c>
      <c r="AC493">
        <v>8.9</v>
      </c>
      <c r="AD493">
        <v>165900</v>
      </c>
      <c r="AE493">
        <v>10999</v>
      </c>
      <c r="AF493">
        <v>2.62</v>
      </c>
      <c r="AG493">
        <v>20908</v>
      </c>
      <c r="AH493">
        <v>43775</v>
      </c>
      <c r="AI493">
        <v>18.100000000000001</v>
      </c>
      <c r="AJ493">
        <v>506</v>
      </c>
      <c r="AK493">
        <v>4388</v>
      </c>
      <c r="AL493">
        <v>5.0999999999999996</v>
      </c>
      <c r="AM493">
        <v>2309</v>
      </c>
      <c r="AN493">
        <v>3187</v>
      </c>
      <c r="AO493">
        <v>0</v>
      </c>
      <c r="AP493">
        <v>0</v>
      </c>
      <c r="AQ493">
        <v>0</v>
      </c>
      <c r="AR493">
        <v>0</v>
      </c>
      <c r="AS493">
        <v>0</v>
      </c>
      <c r="AT493">
        <v>0</v>
      </c>
      <c r="AU493">
        <v>207779</v>
      </c>
      <c r="AV493">
        <v>37439</v>
      </c>
      <c r="AW493">
        <v>206576</v>
      </c>
      <c r="AX493">
        <v>7764</v>
      </c>
      <c r="AY493">
        <v>33394</v>
      </c>
      <c r="AZ493">
        <v>91</v>
      </c>
      <c r="BA493">
        <v>282.93</v>
      </c>
      <c r="BB493">
        <v>105.9</v>
      </c>
    </row>
    <row r="494" spans="1:54" x14ac:dyDescent="0.3">
      <c r="A494">
        <v>13189</v>
      </c>
      <c r="B494" t="s">
        <v>1272</v>
      </c>
      <c r="C494" t="s">
        <v>1066</v>
      </c>
      <c r="D494">
        <v>21370</v>
      </c>
      <c r="E494">
        <v>21875</v>
      </c>
      <c r="F494">
        <v>-2.2999999999999998</v>
      </c>
      <c r="G494">
        <v>21875</v>
      </c>
      <c r="H494">
        <v>6.2</v>
      </c>
      <c r="I494">
        <v>25.2</v>
      </c>
      <c r="J494">
        <v>15.9</v>
      </c>
      <c r="K494">
        <v>53.1</v>
      </c>
      <c r="L494">
        <v>56.8</v>
      </c>
      <c r="M494">
        <v>40.700000000000003</v>
      </c>
      <c r="N494">
        <v>0.4</v>
      </c>
      <c r="O494">
        <v>0.5</v>
      </c>
      <c r="P494">
        <v>0.1</v>
      </c>
      <c r="Q494">
        <v>1.5</v>
      </c>
      <c r="R494">
        <v>2.8</v>
      </c>
      <c r="S494">
        <v>54.7</v>
      </c>
      <c r="T494">
        <v>90.3</v>
      </c>
      <c r="U494">
        <v>1.2</v>
      </c>
      <c r="V494">
        <v>2.7</v>
      </c>
      <c r="W494">
        <v>74.599999999999994</v>
      </c>
      <c r="X494">
        <v>13.7</v>
      </c>
      <c r="Y494">
        <v>1112</v>
      </c>
      <c r="Z494">
        <v>26.4</v>
      </c>
      <c r="AA494">
        <v>9248</v>
      </c>
      <c r="AB494">
        <v>66</v>
      </c>
      <c r="AC494">
        <v>9</v>
      </c>
      <c r="AD494">
        <v>106100</v>
      </c>
      <c r="AE494">
        <v>8143</v>
      </c>
      <c r="AF494">
        <v>2.62</v>
      </c>
      <c r="AG494">
        <v>17922</v>
      </c>
      <c r="AH494">
        <v>37487</v>
      </c>
      <c r="AI494">
        <v>22.2</v>
      </c>
      <c r="AJ494">
        <v>433</v>
      </c>
      <c r="AK494">
        <v>5938</v>
      </c>
      <c r="AL494">
        <v>1.1000000000000001</v>
      </c>
      <c r="AM494">
        <v>1412</v>
      </c>
      <c r="AN494">
        <v>1609</v>
      </c>
      <c r="AO494">
        <v>0</v>
      </c>
      <c r="AP494">
        <v>0</v>
      </c>
      <c r="AQ494">
        <v>3.2</v>
      </c>
      <c r="AR494">
        <v>0</v>
      </c>
      <c r="AS494">
        <v>0</v>
      </c>
      <c r="AT494">
        <v>17.100000000000001</v>
      </c>
      <c r="AU494">
        <v>0</v>
      </c>
      <c r="AV494">
        <v>0</v>
      </c>
      <c r="AW494">
        <v>350350</v>
      </c>
      <c r="AX494">
        <v>16276</v>
      </c>
      <c r="AY494">
        <v>23602</v>
      </c>
      <c r="AZ494">
        <v>19</v>
      </c>
      <c r="BA494">
        <v>257.45999999999998</v>
      </c>
      <c r="BB494">
        <v>85</v>
      </c>
    </row>
    <row r="495" spans="1:54" x14ac:dyDescent="0.3">
      <c r="A495">
        <v>13191</v>
      </c>
      <c r="B495" t="s">
        <v>506</v>
      </c>
      <c r="C495" t="s">
        <v>1066</v>
      </c>
      <c r="D495">
        <v>14214</v>
      </c>
      <c r="E495">
        <v>14332</v>
      </c>
      <c r="F495">
        <v>-0.8</v>
      </c>
      <c r="G495">
        <v>14333</v>
      </c>
      <c r="H495">
        <v>5.4</v>
      </c>
      <c r="I495">
        <v>19</v>
      </c>
      <c r="J495">
        <v>21.7</v>
      </c>
      <c r="K495">
        <v>50.8</v>
      </c>
      <c r="L495">
        <v>62.8</v>
      </c>
      <c r="M495">
        <v>34.9</v>
      </c>
      <c r="N495">
        <v>0.5</v>
      </c>
      <c r="O495">
        <v>0.4</v>
      </c>
      <c r="P495">
        <v>0.1</v>
      </c>
      <c r="Q495">
        <v>1.2</v>
      </c>
      <c r="R495">
        <v>2</v>
      </c>
      <c r="S495">
        <v>61.4</v>
      </c>
      <c r="T495">
        <v>91.4</v>
      </c>
      <c r="U495">
        <v>1.7</v>
      </c>
      <c r="V495">
        <v>2.7</v>
      </c>
      <c r="W495">
        <v>80.5</v>
      </c>
      <c r="X495">
        <v>15.8</v>
      </c>
      <c r="Y495">
        <v>1468</v>
      </c>
      <c r="Z495">
        <v>26.3</v>
      </c>
      <c r="AA495">
        <v>9299</v>
      </c>
      <c r="AB495">
        <v>81.5</v>
      </c>
      <c r="AC495">
        <v>5.8</v>
      </c>
      <c r="AD495">
        <v>103700</v>
      </c>
      <c r="AE495">
        <v>4993</v>
      </c>
      <c r="AF495">
        <v>2.81</v>
      </c>
      <c r="AG495">
        <v>21484</v>
      </c>
      <c r="AH495">
        <v>39068</v>
      </c>
      <c r="AI495">
        <v>14.9</v>
      </c>
      <c r="AJ495">
        <v>184</v>
      </c>
      <c r="AK495">
        <v>1199</v>
      </c>
      <c r="AL495">
        <v>-7.4</v>
      </c>
      <c r="AM495">
        <v>884</v>
      </c>
      <c r="AN495">
        <v>1217</v>
      </c>
      <c r="AO495">
        <v>0</v>
      </c>
      <c r="AP495">
        <v>0</v>
      </c>
      <c r="AQ495">
        <v>0</v>
      </c>
      <c r="AR495">
        <v>0</v>
      </c>
      <c r="AS495">
        <v>0</v>
      </c>
      <c r="AT495">
        <v>21.2</v>
      </c>
      <c r="AU495">
        <v>0</v>
      </c>
      <c r="AV495">
        <v>0</v>
      </c>
      <c r="AW495">
        <v>113983</v>
      </c>
      <c r="AX495">
        <v>9952</v>
      </c>
      <c r="AY495">
        <v>19840</v>
      </c>
      <c r="AZ495">
        <v>24</v>
      </c>
      <c r="BA495">
        <v>424.3</v>
      </c>
      <c r="BB495">
        <v>33.799999999999997</v>
      </c>
    </row>
    <row r="496" spans="1:54" x14ac:dyDescent="0.3">
      <c r="A496">
        <v>13193</v>
      </c>
      <c r="B496" t="s">
        <v>31</v>
      </c>
      <c r="C496" t="s">
        <v>1066</v>
      </c>
      <c r="D496">
        <v>13792</v>
      </c>
      <c r="E496">
        <v>14740</v>
      </c>
      <c r="F496">
        <v>-6.4</v>
      </c>
      <c r="G496">
        <v>14740</v>
      </c>
      <c r="H496">
        <v>4.9000000000000004</v>
      </c>
      <c r="I496">
        <v>19.899999999999999</v>
      </c>
      <c r="J496">
        <v>14.9</v>
      </c>
      <c r="K496">
        <v>45.9</v>
      </c>
      <c r="L496">
        <v>37.200000000000003</v>
      </c>
      <c r="M496">
        <v>59.8</v>
      </c>
      <c r="N496">
        <v>0.4</v>
      </c>
      <c r="O496">
        <v>1.6</v>
      </c>
      <c r="P496">
        <v>0.2</v>
      </c>
      <c r="Q496">
        <v>0.8</v>
      </c>
      <c r="R496">
        <v>4.0999999999999996</v>
      </c>
      <c r="S496">
        <v>34</v>
      </c>
      <c r="T496">
        <v>88.9</v>
      </c>
      <c r="U496">
        <v>3.6</v>
      </c>
      <c r="V496">
        <v>6.6</v>
      </c>
      <c r="W496">
        <v>70.5</v>
      </c>
      <c r="X496">
        <v>10.1</v>
      </c>
      <c r="Y496">
        <v>895</v>
      </c>
      <c r="Z496">
        <v>24.5</v>
      </c>
      <c r="AA496">
        <v>6052</v>
      </c>
      <c r="AB496">
        <v>66.5</v>
      </c>
      <c r="AC496">
        <v>9.1999999999999993</v>
      </c>
      <c r="AD496">
        <v>65500</v>
      </c>
      <c r="AE496">
        <v>4887</v>
      </c>
      <c r="AF496">
        <v>2.64</v>
      </c>
      <c r="AG496">
        <v>13865</v>
      </c>
      <c r="AH496">
        <v>30240</v>
      </c>
      <c r="AI496">
        <v>29.4</v>
      </c>
      <c r="AJ496">
        <v>179</v>
      </c>
      <c r="AK496">
        <v>2194</v>
      </c>
      <c r="AL496">
        <v>2.5</v>
      </c>
      <c r="AM496">
        <v>793</v>
      </c>
      <c r="AN496">
        <v>1101</v>
      </c>
      <c r="AO496">
        <v>0</v>
      </c>
      <c r="AP496">
        <v>0</v>
      </c>
      <c r="AQ496">
        <v>0</v>
      </c>
      <c r="AR496">
        <v>0</v>
      </c>
      <c r="AS496">
        <v>0</v>
      </c>
      <c r="AT496">
        <v>32.299999999999997</v>
      </c>
      <c r="AU496">
        <v>397403</v>
      </c>
      <c r="AV496">
        <v>39536</v>
      </c>
      <c r="AW496">
        <v>47915</v>
      </c>
      <c r="AX496">
        <v>3588</v>
      </c>
      <c r="AY496">
        <v>5623</v>
      </c>
      <c r="AZ496">
        <v>3</v>
      </c>
      <c r="BA496">
        <v>400.64</v>
      </c>
      <c r="BB496">
        <v>36.799999999999997</v>
      </c>
    </row>
    <row r="497" spans="1:54" x14ac:dyDescent="0.3">
      <c r="A497">
        <v>13195</v>
      </c>
      <c r="B497" t="s">
        <v>30</v>
      </c>
      <c r="C497" t="s">
        <v>1066</v>
      </c>
      <c r="D497">
        <v>28312</v>
      </c>
      <c r="E497">
        <v>28120</v>
      </c>
      <c r="F497">
        <v>0.7</v>
      </c>
      <c r="G497">
        <v>28120</v>
      </c>
      <c r="H497">
        <v>5.4</v>
      </c>
      <c r="I497">
        <v>23.1</v>
      </c>
      <c r="J497">
        <v>15.6</v>
      </c>
      <c r="K497">
        <v>50.7</v>
      </c>
      <c r="L497">
        <v>87.7</v>
      </c>
      <c r="M497">
        <v>9.4</v>
      </c>
      <c r="N497">
        <v>0.4</v>
      </c>
      <c r="O497">
        <v>1.2</v>
      </c>
      <c r="P497">
        <v>0</v>
      </c>
      <c r="Q497">
        <v>1.3</v>
      </c>
      <c r="R497">
        <v>4.7</v>
      </c>
      <c r="S497">
        <v>83.6</v>
      </c>
      <c r="T497">
        <v>92.5</v>
      </c>
      <c r="U497">
        <v>3.1</v>
      </c>
      <c r="V497">
        <v>4.9000000000000004</v>
      </c>
      <c r="W497">
        <v>78.7</v>
      </c>
      <c r="X497">
        <v>14.9</v>
      </c>
      <c r="Y497">
        <v>1787</v>
      </c>
      <c r="Z497">
        <v>25.3</v>
      </c>
      <c r="AA497">
        <v>11732</v>
      </c>
      <c r="AB497">
        <v>73.3</v>
      </c>
      <c r="AC497">
        <v>3.2</v>
      </c>
      <c r="AD497">
        <v>127800</v>
      </c>
      <c r="AE497">
        <v>9732</v>
      </c>
      <c r="AF497">
        <v>2.86</v>
      </c>
      <c r="AG497">
        <v>19939</v>
      </c>
      <c r="AH497">
        <v>42549</v>
      </c>
      <c r="AI497">
        <v>17.899999999999999</v>
      </c>
      <c r="AJ497">
        <v>355</v>
      </c>
      <c r="AK497">
        <v>2078</v>
      </c>
      <c r="AL497">
        <v>2.2000000000000002</v>
      </c>
      <c r="AM497">
        <v>2080</v>
      </c>
      <c r="AN497">
        <v>2352</v>
      </c>
      <c r="AO497">
        <v>0</v>
      </c>
      <c r="AP497">
        <v>0</v>
      </c>
      <c r="AQ497">
        <v>0</v>
      </c>
      <c r="AR497">
        <v>0</v>
      </c>
      <c r="AS497">
        <v>0</v>
      </c>
      <c r="AT497">
        <v>0</v>
      </c>
      <c r="AU497">
        <v>0</v>
      </c>
      <c r="AV497">
        <v>57790</v>
      </c>
      <c r="AW497">
        <v>119211</v>
      </c>
      <c r="AX497">
        <v>4291</v>
      </c>
      <c r="AY497">
        <v>7222</v>
      </c>
      <c r="AZ497">
        <v>66</v>
      </c>
      <c r="BA497">
        <v>282.31</v>
      </c>
      <c r="BB497">
        <v>99.6</v>
      </c>
    </row>
    <row r="498" spans="1:54" x14ac:dyDescent="0.3">
      <c r="A498">
        <v>13197</v>
      </c>
      <c r="B498" t="s">
        <v>28</v>
      </c>
      <c r="C498" t="s">
        <v>1066</v>
      </c>
      <c r="D498">
        <v>8797</v>
      </c>
      <c r="E498">
        <v>8742</v>
      </c>
      <c r="F498">
        <v>0.6</v>
      </c>
      <c r="G498">
        <v>8742</v>
      </c>
      <c r="H498">
        <v>6.1</v>
      </c>
      <c r="I498">
        <v>21.8</v>
      </c>
      <c r="J498">
        <v>17</v>
      </c>
      <c r="K498">
        <v>50.1</v>
      </c>
      <c r="L498">
        <v>64</v>
      </c>
      <c r="M498">
        <v>30.8</v>
      </c>
      <c r="N498">
        <v>0.9</v>
      </c>
      <c r="O498">
        <v>1</v>
      </c>
      <c r="P498">
        <v>1.8</v>
      </c>
      <c r="Q498">
        <v>1.6</v>
      </c>
      <c r="R498">
        <v>7.6</v>
      </c>
      <c r="S498">
        <v>59.3</v>
      </c>
      <c r="T498">
        <v>85.8</v>
      </c>
      <c r="U498">
        <v>5.8</v>
      </c>
      <c r="V498">
        <v>9</v>
      </c>
      <c r="W498">
        <v>75.099999999999994</v>
      </c>
      <c r="X498">
        <v>10.6</v>
      </c>
      <c r="Y498">
        <v>970</v>
      </c>
      <c r="Z498">
        <v>30.9</v>
      </c>
      <c r="AA498">
        <v>4109</v>
      </c>
      <c r="AB498">
        <v>71.8</v>
      </c>
      <c r="AC498">
        <v>9.6999999999999993</v>
      </c>
      <c r="AD498">
        <v>87000</v>
      </c>
      <c r="AE498">
        <v>3000</v>
      </c>
      <c r="AF498">
        <v>2.87</v>
      </c>
      <c r="AG498">
        <v>17479</v>
      </c>
      <c r="AH498">
        <v>33301</v>
      </c>
      <c r="AI498">
        <v>20.5</v>
      </c>
      <c r="AJ498">
        <v>81</v>
      </c>
      <c r="AK498">
        <v>1357</v>
      </c>
      <c r="AL498">
        <v>2.6</v>
      </c>
      <c r="AM498">
        <v>436</v>
      </c>
      <c r="AN498">
        <v>197</v>
      </c>
      <c r="AO498">
        <v>0</v>
      </c>
      <c r="AP498">
        <v>0</v>
      </c>
      <c r="AQ498">
        <v>0</v>
      </c>
      <c r="AR498">
        <v>0</v>
      </c>
      <c r="AS498">
        <v>0</v>
      </c>
      <c r="AT498">
        <v>38.6</v>
      </c>
      <c r="AU498">
        <v>0</v>
      </c>
      <c r="AV498">
        <v>0</v>
      </c>
      <c r="AW498">
        <v>71742</v>
      </c>
      <c r="AX498">
        <v>10179</v>
      </c>
      <c r="AY498">
        <v>1021</v>
      </c>
      <c r="AZ498">
        <v>10</v>
      </c>
      <c r="BA498">
        <v>366</v>
      </c>
      <c r="BB498">
        <v>23.9</v>
      </c>
    </row>
    <row r="499" spans="1:54" x14ac:dyDescent="0.3">
      <c r="A499">
        <v>13199</v>
      </c>
      <c r="B499" t="s">
        <v>1273</v>
      </c>
      <c r="C499" t="s">
        <v>1066</v>
      </c>
      <c r="D499">
        <v>21198</v>
      </c>
      <c r="E499">
        <v>21992</v>
      </c>
      <c r="F499">
        <v>-3.6</v>
      </c>
      <c r="G499">
        <v>21992</v>
      </c>
      <c r="H499">
        <v>5.4</v>
      </c>
      <c r="I499">
        <v>22.4</v>
      </c>
      <c r="J499">
        <v>18.600000000000001</v>
      </c>
      <c r="K499">
        <v>52</v>
      </c>
      <c r="L499">
        <v>58.2</v>
      </c>
      <c r="M499">
        <v>39.4</v>
      </c>
      <c r="N499">
        <v>0.4</v>
      </c>
      <c r="O499">
        <v>0.7</v>
      </c>
      <c r="P499">
        <v>0</v>
      </c>
      <c r="Q499">
        <v>1.2</v>
      </c>
      <c r="R499">
        <v>2.2000000000000002</v>
      </c>
      <c r="S499">
        <v>56.5</v>
      </c>
      <c r="T499">
        <v>84.3</v>
      </c>
      <c r="U499">
        <v>0.7</v>
      </c>
      <c r="V499">
        <v>1.7</v>
      </c>
      <c r="W499">
        <v>73</v>
      </c>
      <c r="X499">
        <v>8.9</v>
      </c>
      <c r="Y499">
        <v>1383</v>
      </c>
      <c r="Z499">
        <v>30.2</v>
      </c>
      <c r="AA499">
        <v>9911</v>
      </c>
      <c r="AB499">
        <v>69.900000000000006</v>
      </c>
      <c r="AC499">
        <v>4.5999999999999996</v>
      </c>
      <c r="AD499">
        <v>91200</v>
      </c>
      <c r="AE499">
        <v>8135</v>
      </c>
      <c r="AF499">
        <v>2.62</v>
      </c>
      <c r="AG499">
        <v>18821</v>
      </c>
      <c r="AH499">
        <v>37333</v>
      </c>
      <c r="AI499">
        <v>21.1</v>
      </c>
      <c r="AJ499">
        <v>302</v>
      </c>
      <c r="AK499">
        <v>3248</v>
      </c>
      <c r="AL499">
        <v>-2.9</v>
      </c>
      <c r="AM499">
        <v>1494</v>
      </c>
      <c r="AN499">
        <v>2142</v>
      </c>
      <c r="AO499">
        <v>22.9</v>
      </c>
      <c r="AP499">
        <v>0</v>
      </c>
      <c r="AQ499">
        <v>0</v>
      </c>
      <c r="AR499">
        <v>0</v>
      </c>
      <c r="AS499">
        <v>0</v>
      </c>
      <c r="AT499">
        <v>28.6</v>
      </c>
      <c r="AU499">
        <v>233413</v>
      </c>
      <c r="AV499">
        <v>0</v>
      </c>
      <c r="AW499">
        <v>100756</v>
      </c>
      <c r="AX499">
        <v>4421</v>
      </c>
      <c r="AY499">
        <v>14833</v>
      </c>
      <c r="AZ499">
        <v>24</v>
      </c>
      <c r="BA499">
        <v>501.22</v>
      </c>
      <c r="BB499">
        <v>43.9</v>
      </c>
    </row>
    <row r="500" spans="1:54" x14ac:dyDescent="0.3">
      <c r="A500">
        <v>13201</v>
      </c>
      <c r="B500" t="s">
        <v>97</v>
      </c>
      <c r="C500" t="s">
        <v>1066</v>
      </c>
      <c r="D500">
        <v>5958</v>
      </c>
      <c r="E500">
        <v>6129</v>
      </c>
      <c r="F500">
        <v>-2.8</v>
      </c>
      <c r="G500">
        <v>6125</v>
      </c>
      <c r="H500">
        <v>6.2</v>
      </c>
      <c r="I500">
        <v>23.4</v>
      </c>
      <c r="J500">
        <v>19.600000000000001</v>
      </c>
      <c r="K500">
        <v>51.6</v>
      </c>
      <c r="L500">
        <v>69.400000000000006</v>
      </c>
      <c r="M500">
        <v>28.1</v>
      </c>
      <c r="N500">
        <v>0.5</v>
      </c>
      <c r="O500">
        <v>0.7</v>
      </c>
      <c r="P500">
        <v>0.1</v>
      </c>
      <c r="Q500">
        <v>1.2</v>
      </c>
      <c r="R500">
        <v>2</v>
      </c>
      <c r="S500">
        <v>68.2</v>
      </c>
      <c r="T500">
        <v>90.4</v>
      </c>
      <c r="U500">
        <v>0.7</v>
      </c>
      <c r="V500">
        <v>1.1000000000000001</v>
      </c>
      <c r="W500">
        <v>79.900000000000006</v>
      </c>
      <c r="X500">
        <v>11.9</v>
      </c>
      <c r="Y500">
        <v>354</v>
      </c>
      <c r="Z500">
        <v>22.3</v>
      </c>
      <c r="AA500">
        <v>2752</v>
      </c>
      <c r="AB500">
        <v>74.5</v>
      </c>
      <c r="AC500">
        <v>5.8</v>
      </c>
      <c r="AD500">
        <v>83200</v>
      </c>
      <c r="AE500">
        <v>2458</v>
      </c>
      <c r="AF500">
        <v>2.39</v>
      </c>
      <c r="AG500">
        <v>19674</v>
      </c>
      <c r="AH500">
        <v>32260</v>
      </c>
      <c r="AI500">
        <v>23</v>
      </c>
      <c r="AJ500">
        <v>132</v>
      </c>
      <c r="AK500">
        <v>1066</v>
      </c>
      <c r="AL500">
        <v>-0.8</v>
      </c>
      <c r="AM500">
        <v>380</v>
      </c>
      <c r="AN500">
        <v>467</v>
      </c>
      <c r="AO500">
        <v>0</v>
      </c>
      <c r="AP500">
        <v>0</v>
      </c>
      <c r="AQ500">
        <v>0</v>
      </c>
      <c r="AR500">
        <v>0</v>
      </c>
      <c r="AS500">
        <v>0</v>
      </c>
      <c r="AT500">
        <v>37.5</v>
      </c>
      <c r="AU500">
        <v>0</v>
      </c>
      <c r="AV500">
        <v>14952</v>
      </c>
      <c r="AW500">
        <v>53450</v>
      </c>
      <c r="AX500">
        <v>8671</v>
      </c>
      <c r="AY500">
        <v>2935</v>
      </c>
      <c r="AZ500">
        <v>0</v>
      </c>
      <c r="BA500">
        <v>282.42</v>
      </c>
      <c r="BB500">
        <v>21.7</v>
      </c>
    </row>
    <row r="501" spans="1:54" x14ac:dyDescent="0.3">
      <c r="A501">
        <v>13205</v>
      </c>
      <c r="B501" t="s">
        <v>268</v>
      </c>
      <c r="C501" t="s">
        <v>1066</v>
      </c>
      <c r="D501">
        <v>22771</v>
      </c>
      <c r="E501">
        <v>23498</v>
      </c>
      <c r="F501">
        <v>-3.1</v>
      </c>
      <c r="G501">
        <v>23498</v>
      </c>
      <c r="H501">
        <v>6</v>
      </c>
      <c r="I501">
        <v>23.7</v>
      </c>
      <c r="J501">
        <v>14.9</v>
      </c>
      <c r="K501">
        <v>47.7</v>
      </c>
      <c r="L501">
        <v>49.8</v>
      </c>
      <c r="M501">
        <v>48</v>
      </c>
      <c r="N501">
        <v>0.5</v>
      </c>
      <c r="O501">
        <v>0.7</v>
      </c>
      <c r="P501">
        <v>0.1</v>
      </c>
      <c r="Q501">
        <v>0.9</v>
      </c>
      <c r="R501">
        <v>4.3</v>
      </c>
      <c r="S501">
        <v>46.3</v>
      </c>
      <c r="T501">
        <v>89.5</v>
      </c>
      <c r="U501">
        <v>2.2999999999999998</v>
      </c>
      <c r="V501">
        <v>3.7</v>
      </c>
      <c r="W501">
        <v>72.3</v>
      </c>
      <c r="X501">
        <v>9.6</v>
      </c>
      <c r="Y501">
        <v>1508</v>
      </c>
      <c r="Z501">
        <v>21.2</v>
      </c>
      <c r="AA501">
        <v>8938</v>
      </c>
      <c r="AB501">
        <v>65.3</v>
      </c>
      <c r="AC501">
        <v>10.9</v>
      </c>
      <c r="AD501">
        <v>77900</v>
      </c>
      <c r="AE501">
        <v>8131</v>
      </c>
      <c r="AF501">
        <v>2.61</v>
      </c>
      <c r="AG501">
        <v>15694</v>
      </c>
      <c r="AH501">
        <v>32054</v>
      </c>
      <c r="AI501">
        <v>26.2</v>
      </c>
      <c r="AJ501">
        <v>365</v>
      </c>
      <c r="AK501">
        <v>5868</v>
      </c>
      <c r="AL501">
        <v>-9</v>
      </c>
      <c r="AM501">
        <v>1312</v>
      </c>
      <c r="AN501">
        <v>0</v>
      </c>
      <c r="AO501">
        <v>0</v>
      </c>
      <c r="AP501">
        <v>0</v>
      </c>
      <c r="AQ501">
        <v>0</v>
      </c>
      <c r="AR501">
        <v>0</v>
      </c>
      <c r="AS501">
        <v>0</v>
      </c>
      <c r="AT501">
        <v>0</v>
      </c>
      <c r="AU501">
        <v>0</v>
      </c>
      <c r="AV501">
        <v>169162</v>
      </c>
      <c r="AW501">
        <v>150978</v>
      </c>
      <c r="AX501">
        <v>6268</v>
      </c>
      <c r="AY501">
        <v>15388</v>
      </c>
      <c r="AZ501">
        <v>10</v>
      </c>
      <c r="BA501">
        <v>512.09</v>
      </c>
      <c r="BB501">
        <v>45.9</v>
      </c>
    </row>
    <row r="502" spans="1:54" x14ac:dyDescent="0.3">
      <c r="A502">
        <v>13207</v>
      </c>
      <c r="B502" t="s">
        <v>25</v>
      </c>
      <c r="C502" t="s">
        <v>1066</v>
      </c>
      <c r="D502">
        <v>27051</v>
      </c>
      <c r="E502">
        <v>26461</v>
      </c>
      <c r="F502">
        <v>2.2000000000000002</v>
      </c>
      <c r="G502">
        <v>26424</v>
      </c>
      <c r="H502">
        <v>5.0999999999999996</v>
      </c>
      <c r="I502">
        <v>20.9</v>
      </c>
      <c r="J502">
        <v>16.8</v>
      </c>
      <c r="K502">
        <v>49.6</v>
      </c>
      <c r="L502">
        <v>73.900000000000006</v>
      </c>
      <c r="M502">
        <v>23.7</v>
      </c>
      <c r="N502">
        <v>0.3</v>
      </c>
      <c r="O502">
        <v>1</v>
      </c>
      <c r="P502">
        <v>0</v>
      </c>
      <c r="Q502">
        <v>1.1000000000000001</v>
      </c>
      <c r="R502">
        <v>2.2999999999999998</v>
      </c>
      <c r="S502">
        <v>72</v>
      </c>
      <c r="T502">
        <v>88.6</v>
      </c>
      <c r="U502">
        <v>1.7</v>
      </c>
      <c r="V502">
        <v>2.7</v>
      </c>
      <c r="W502">
        <v>79.5</v>
      </c>
      <c r="X502">
        <v>18.7</v>
      </c>
      <c r="Y502">
        <v>2069</v>
      </c>
      <c r="Z502">
        <v>27.2</v>
      </c>
      <c r="AA502">
        <v>10954</v>
      </c>
      <c r="AB502">
        <v>76.3</v>
      </c>
      <c r="AC502">
        <v>9.5</v>
      </c>
      <c r="AD502">
        <v>148300</v>
      </c>
      <c r="AE502">
        <v>9550</v>
      </c>
      <c r="AF502">
        <v>2.66</v>
      </c>
      <c r="AG502">
        <v>22888</v>
      </c>
      <c r="AH502">
        <v>48630</v>
      </c>
      <c r="AI502">
        <v>12.9</v>
      </c>
      <c r="AJ502">
        <v>507</v>
      </c>
      <c r="AK502">
        <v>6593</v>
      </c>
      <c r="AL502">
        <v>2.5</v>
      </c>
      <c r="AM502">
        <v>1875</v>
      </c>
      <c r="AN502">
        <v>2943</v>
      </c>
      <c r="AO502">
        <v>15.2</v>
      </c>
      <c r="AP502">
        <v>0</v>
      </c>
      <c r="AQ502">
        <v>0</v>
      </c>
      <c r="AR502">
        <v>0</v>
      </c>
      <c r="AS502">
        <v>0</v>
      </c>
      <c r="AT502">
        <v>26.8</v>
      </c>
      <c r="AU502">
        <v>118057</v>
      </c>
      <c r="AV502">
        <v>0</v>
      </c>
      <c r="AW502">
        <v>114402</v>
      </c>
      <c r="AX502">
        <v>4563</v>
      </c>
      <c r="AY502">
        <v>23756</v>
      </c>
      <c r="AZ502">
        <v>77</v>
      </c>
      <c r="BA502">
        <v>395.66</v>
      </c>
      <c r="BB502">
        <v>66.8</v>
      </c>
    </row>
    <row r="503" spans="1:54" x14ac:dyDescent="0.3">
      <c r="A503">
        <v>13209</v>
      </c>
      <c r="B503" t="s">
        <v>24</v>
      </c>
      <c r="C503" t="s">
        <v>1066</v>
      </c>
      <c r="D503">
        <v>8991</v>
      </c>
      <c r="E503">
        <v>9123</v>
      </c>
      <c r="F503">
        <v>-1.4</v>
      </c>
      <c r="G503">
        <v>9123</v>
      </c>
      <c r="H503">
        <v>5.7</v>
      </c>
      <c r="I503">
        <v>22.2</v>
      </c>
      <c r="J503">
        <v>15.5</v>
      </c>
      <c r="K503">
        <v>48.3</v>
      </c>
      <c r="L503">
        <v>71.400000000000006</v>
      </c>
      <c r="M503">
        <v>26.8</v>
      </c>
      <c r="N503">
        <v>0.1</v>
      </c>
      <c r="O503">
        <v>0.4</v>
      </c>
      <c r="P503">
        <v>0</v>
      </c>
      <c r="Q503">
        <v>1.2</v>
      </c>
      <c r="R503">
        <v>6</v>
      </c>
      <c r="S503">
        <v>66.5</v>
      </c>
      <c r="T503">
        <v>92.1</v>
      </c>
      <c r="U503">
        <v>3.8</v>
      </c>
      <c r="V503">
        <v>5.2</v>
      </c>
      <c r="W503">
        <v>82.3</v>
      </c>
      <c r="X503">
        <v>15.5</v>
      </c>
      <c r="Y503">
        <v>562</v>
      </c>
      <c r="Z503">
        <v>21.4</v>
      </c>
      <c r="AA503">
        <v>3886</v>
      </c>
      <c r="AB503">
        <v>69.400000000000006</v>
      </c>
      <c r="AC503">
        <v>5.0999999999999996</v>
      </c>
      <c r="AD503">
        <v>74300</v>
      </c>
      <c r="AE503">
        <v>3185</v>
      </c>
      <c r="AF503">
        <v>2.6</v>
      </c>
      <c r="AG503">
        <v>16460</v>
      </c>
      <c r="AH503">
        <v>32702</v>
      </c>
      <c r="AI503">
        <v>24.5</v>
      </c>
      <c r="AJ503">
        <v>111</v>
      </c>
      <c r="AK503">
        <v>924</v>
      </c>
      <c r="AL503">
        <v>-6.1</v>
      </c>
      <c r="AM503">
        <v>544</v>
      </c>
      <c r="AN503">
        <v>0</v>
      </c>
      <c r="AO503">
        <v>0</v>
      </c>
      <c r="AP503">
        <v>0</v>
      </c>
      <c r="AQ503">
        <v>0</v>
      </c>
      <c r="AR503">
        <v>0</v>
      </c>
      <c r="AS503">
        <v>0</v>
      </c>
      <c r="AT503">
        <v>0</v>
      </c>
      <c r="AU503">
        <v>0</v>
      </c>
      <c r="AV503">
        <v>0</v>
      </c>
      <c r="AW503">
        <v>24737</v>
      </c>
      <c r="AX503">
        <v>2753</v>
      </c>
      <c r="AY503">
        <v>2877</v>
      </c>
      <c r="AZ503">
        <v>11</v>
      </c>
      <c r="BA503">
        <v>239.52</v>
      </c>
      <c r="BB503">
        <v>38.1</v>
      </c>
    </row>
    <row r="504" spans="1:54" x14ac:dyDescent="0.3">
      <c r="A504">
        <v>13211</v>
      </c>
      <c r="B504" t="s">
        <v>23</v>
      </c>
      <c r="C504" t="s">
        <v>1066</v>
      </c>
      <c r="D504">
        <v>17956</v>
      </c>
      <c r="E504">
        <v>17868</v>
      </c>
      <c r="F504">
        <v>0.5</v>
      </c>
      <c r="G504">
        <v>17868</v>
      </c>
      <c r="H504">
        <v>5.2</v>
      </c>
      <c r="I504">
        <v>23</v>
      </c>
      <c r="J504">
        <v>18.2</v>
      </c>
      <c r="K504">
        <v>51.5</v>
      </c>
      <c r="L504">
        <v>74</v>
      </c>
      <c r="M504">
        <v>23.2</v>
      </c>
      <c r="N504">
        <v>0.7</v>
      </c>
      <c r="O504">
        <v>0.8</v>
      </c>
      <c r="P504">
        <v>0</v>
      </c>
      <c r="Q504">
        <v>1.3</v>
      </c>
      <c r="R504">
        <v>3</v>
      </c>
      <c r="S504">
        <v>71.7</v>
      </c>
      <c r="T504">
        <v>92.7</v>
      </c>
      <c r="U504">
        <v>1.8</v>
      </c>
      <c r="V504">
        <v>2.1</v>
      </c>
      <c r="W504">
        <v>81.7</v>
      </c>
      <c r="X504">
        <v>22.7</v>
      </c>
      <c r="Y504">
        <v>1357</v>
      </c>
      <c r="Z504">
        <v>27.2</v>
      </c>
      <c r="AA504">
        <v>7497</v>
      </c>
      <c r="AB504">
        <v>77.099999999999994</v>
      </c>
      <c r="AC504">
        <v>5</v>
      </c>
      <c r="AD504">
        <v>175700</v>
      </c>
      <c r="AE504">
        <v>6513</v>
      </c>
      <c r="AF504">
        <v>2.71</v>
      </c>
      <c r="AG504">
        <v>25933</v>
      </c>
      <c r="AH504">
        <v>47729</v>
      </c>
      <c r="AI504">
        <v>15.4</v>
      </c>
      <c r="AJ504">
        <v>445</v>
      </c>
      <c r="AK504">
        <v>5451</v>
      </c>
      <c r="AL504">
        <v>-0.2</v>
      </c>
      <c r="AM504">
        <v>1820</v>
      </c>
      <c r="AN504">
        <v>2113</v>
      </c>
      <c r="AO504">
        <v>0</v>
      </c>
      <c r="AP504">
        <v>0</v>
      </c>
      <c r="AQ504">
        <v>0</v>
      </c>
      <c r="AR504">
        <v>0</v>
      </c>
      <c r="AS504">
        <v>0</v>
      </c>
      <c r="AT504">
        <v>31.7</v>
      </c>
      <c r="AU504">
        <v>239487</v>
      </c>
      <c r="AV504">
        <v>54916</v>
      </c>
      <c r="AW504">
        <v>276447</v>
      </c>
      <c r="AX504">
        <v>15202</v>
      </c>
      <c r="AY504">
        <v>40310</v>
      </c>
      <c r="AZ504">
        <v>52</v>
      </c>
      <c r="BA504">
        <v>347.35</v>
      </c>
      <c r="BB504">
        <v>51.4</v>
      </c>
    </row>
    <row r="505" spans="1:54" x14ac:dyDescent="0.3">
      <c r="A505">
        <v>13213</v>
      </c>
      <c r="B505" t="s">
        <v>341</v>
      </c>
      <c r="C505" t="s">
        <v>1066</v>
      </c>
      <c r="D505">
        <v>39410</v>
      </c>
      <c r="E505">
        <v>39628</v>
      </c>
      <c r="F505">
        <v>-0.6</v>
      </c>
      <c r="G505">
        <v>39628</v>
      </c>
      <c r="H505">
        <v>6.4</v>
      </c>
      <c r="I505">
        <v>25.3</v>
      </c>
      <c r="J505">
        <v>13.3</v>
      </c>
      <c r="K505">
        <v>50.3</v>
      </c>
      <c r="L505">
        <v>95.8</v>
      </c>
      <c r="M505">
        <v>1.4</v>
      </c>
      <c r="N505">
        <v>0.9</v>
      </c>
      <c r="O505">
        <v>0.5</v>
      </c>
      <c r="P505">
        <v>0.2</v>
      </c>
      <c r="Q505">
        <v>1.2</v>
      </c>
      <c r="R505">
        <v>14</v>
      </c>
      <c r="S505">
        <v>83.3</v>
      </c>
      <c r="T505">
        <v>87.2</v>
      </c>
      <c r="U505">
        <v>8.1</v>
      </c>
      <c r="V505">
        <v>13.1</v>
      </c>
      <c r="W505">
        <v>69.3</v>
      </c>
      <c r="X505">
        <v>9.6</v>
      </c>
      <c r="Y505">
        <v>2122</v>
      </c>
      <c r="Z505">
        <v>24.8</v>
      </c>
      <c r="AA505">
        <v>15777</v>
      </c>
      <c r="AB505">
        <v>68.900000000000006</v>
      </c>
      <c r="AC505">
        <v>6.9</v>
      </c>
      <c r="AD505">
        <v>94100</v>
      </c>
      <c r="AE505">
        <v>14092</v>
      </c>
      <c r="AF505">
        <v>2.79</v>
      </c>
      <c r="AG505">
        <v>16449</v>
      </c>
      <c r="AH505">
        <v>34888</v>
      </c>
      <c r="AI505">
        <v>22.4</v>
      </c>
      <c r="AJ505">
        <v>395</v>
      </c>
      <c r="AK505">
        <v>6831</v>
      </c>
      <c r="AL505">
        <v>1.8</v>
      </c>
      <c r="AM505">
        <v>1756</v>
      </c>
      <c r="AN505">
        <v>2625</v>
      </c>
      <c r="AO505">
        <v>0</v>
      </c>
      <c r="AP505">
        <v>0</v>
      </c>
      <c r="AQ505">
        <v>0</v>
      </c>
      <c r="AR505">
        <v>0</v>
      </c>
      <c r="AS505">
        <v>0</v>
      </c>
      <c r="AT505">
        <v>0</v>
      </c>
      <c r="AU505">
        <v>1605675</v>
      </c>
      <c r="AV505">
        <v>89355</v>
      </c>
      <c r="AW505">
        <v>218860</v>
      </c>
      <c r="AX505">
        <v>5374</v>
      </c>
      <c r="AY505">
        <v>24649</v>
      </c>
      <c r="AZ505">
        <v>22</v>
      </c>
      <c r="BA505">
        <v>344.47</v>
      </c>
      <c r="BB505">
        <v>115</v>
      </c>
    </row>
    <row r="506" spans="1:54" x14ac:dyDescent="0.3">
      <c r="A506">
        <v>13215</v>
      </c>
      <c r="B506" t="s">
        <v>1274</v>
      </c>
      <c r="C506" t="s">
        <v>1066</v>
      </c>
      <c r="D506">
        <v>200887</v>
      </c>
      <c r="E506">
        <v>190545</v>
      </c>
      <c r="F506">
        <v>5.4</v>
      </c>
      <c r="G506">
        <v>189885</v>
      </c>
      <c r="H506">
        <v>7.6</v>
      </c>
      <c r="I506">
        <v>24.3</v>
      </c>
      <c r="J506">
        <v>12</v>
      </c>
      <c r="K506">
        <v>50.8</v>
      </c>
      <c r="L506">
        <v>47.9</v>
      </c>
      <c r="M506">
        <v>46.1</v>
      </c>
      <c r="N506">
        <v>0.5</v>
      </c>
      <c r="O506">
        <v>2.5</v>
      </c>
      <c r="P506">
        <v>0.2</v>
      </c>
      <c r="Q506">
        <v>2.8</v>
      </c>
      <c r="R506">
        <v>7.5</v>
      </c>
      <c r="S506">
        <v>42.4</v>
      </c>
      <c r="T506">
        <v>74.599999999999994</v>
      </c>
      <c r="U506">
        <v>5.4</v>
      </c>
      <c r="V506">
        <v>9.1</v>
      </c>
      <c r="W506">
        <v>85.4</v>
      </c>
      <c r="X506">
        <v>22.6</v>
      </c>
      <c r="Y506">
        <v>20679</v>
      </c>
      <c r="Z506">
        <v>19</v>
      </c>
      <c r="AA506">
        <v>83846</v>
      </c>
      <c r="AB506">
        <v>52.6</v>
      </c>
      <c r="AC506">
        <v>29.8</v>
      </c>
      <c r="AD506">
        <v>133300</v>
      </c>
      <c r="AE506">
        <v>72243</v>
      </c>
      <c r="AF506">
        <v>2.5299999999999998</v>
      </c>
      <c r="AG506">
        <v>22856</v>
      </c>
      <c r="AH506">
        <v>41339</v>
      </c>
      <c r="AI506">
        <v>19.600000000000001</v>
      </c>
      <c r="AJ506">
        <v>4256</v>
      </c>
      <c r="AK506">
        <v>75855</v>
      </c>
      <c r="AL506">
        <v>-0.3</v>
      </c>
      <c r="AM506">
        <v>13691</v>
      </c>
      <c r="AN506">
        <v>15413</v>
      </c>
      <c r="AO506">
        <v>37.4</v>
      </c>
      <c r="AP506">
        <v>0</v>
      </c>
      <c r="AQ506">
        <v>0</v>
      </c>
      <c r="AR506">
        <v>0</v>
      </c>
      <c r="AS506">
        <v>2.5</v>
      </c>
      <c r="AT506">
        <v>35.799999999999997</v>
      </c>
      <c r="AU506">
        <v>2111391</v>
      </c>
      <c r="AV506">
        <v>1173616</v>
      </c>
      <c r="AW506">
        <v>2889210</v>
      </c>
      <c r="AX506">
        <v>15482</v>
      </c>
      <c r="AY506">
        <v>428162</v>
      </c>
      <c r="AZ506">
        <v>585</v>
      </c>
      <c r="BA506">
        <v>216.39</v>
      </c>
      <c r="BB506">
        <v>877.5</v>
      </c>
    </row>
    <row r="507" spans="1:54" x14ac:dyDescent="0.3">
      <c r="A507">
        <v>13217</v>
      </c>
      <c r="B507" t="s">
        <v>94</v>
      </c>
      <c r="C507" t="s">
        <v>1066</v>
      </c>
      <c r="D507">
        <v>103675</v>
      </c>
      <c r="E507">
        <v>99958</v>
      </c>
      <c r="F507">
        <v>3.7</v>
      </c>
      <c r="G507">
        <v>99958</v>
      </c>
      <c r="H507">
        <v>6.7</v>
      </c>
      <c r="I507">
        <v>27.1</v>
      </c>
      <c r="J507">
        <v>11.9</v>
      </c>
      <c r="K507">
        <v>52.3</v>
      </c>
      <c r="L507">
        <v>53.6</v>
      </c>
      <c r="M507">
        <v>43</v>
      </c>
      <c r="N507">
        <v>0.4</v>
      </c>
      <c r="O507">
        <v>1.1000000000000001</v>
      </c>
      <c r="P507">
        <v>0.1</v>
      </c>
      <c r="Q507">
        <v>1.9</v>
      </c>
      <c r="R507">
        <v>4.9000000000000004</v>
      </c>
      <c r="S507">
        <v>50</v>
      </c>
      <c r="T507">
        <v>82.5</v>
      </c>
      <c r="U507">
        <v>5.7</v>
      </c>
      <c r="V507">
        <v>6.2</v>
      </c>
      <c r="W507">
        <v>84.5</v>
      </c>
      <c r="X507">
        <v>19.399999999999999</v>
      </c>
      <c r="Y507">
        <v>7341</v>
      </c>
      <c r="Z507">
        <v>31.4</v>
      </c>
      <c r="AA507">
        <v>38351</v>
      </c>
      <c r="AB507">
        <v>73.5</v>
      </c>
      <c r="AC507">
        <v>8.1</v>
      </c>
      <c r="AD507">
        <v>125600</v>
      </c>
      <c r="AE507">
        <v>33840</v>
      </c>
      <c r="AF507">
        <v>2.93</v>
      </c>
      <c r="AG507">
        <v>21484</v>
      </c>
      <c r="AH507">
        <v>50580</v>
      </c>
      <c r="AI507">
        <v>15.2</v>
      </c>
      <c r="AJ507">
        <v>1306</v>
      </c>
      <c r="AK507">
        <v>17729</v>
      </c>
      <c r="AL507">
        <v>0.8</v>
      </c>
      <c r="AM507">
        <v>8657</v>
      </c>
      <c r="AN507">
        <v>9515</v>
      </c>
      <c r="AO507">
        <v>33.4</v>
      </c>
      <c r="AP507">
        <v>0</v>
      </c>
      <c r="AQ507">
        <v>0</v>
      </c>
      <c r="AR507">
        <v>0</v>
      </c>
      <c r="AS507">
        <v>0</v>
      </c>
      <c r="AT507">
        <v>33.4</v>
      </c>
      <c r="AU507">
        <v>2205094</v>
      </c>
      <c r="AV507">
        <v>226621</v>
      </c>
      <c r="AW507">
        <v>679365</v>
      </c>
      <c r="AX507">
        <v>7096</v>
      </c>
      <c r="AY507">
        <v>93483</v>
      </c>
      <c r="AZ507">
        <v>181</v>
      </c>
      <c r="BA507">
        <v>272.16000000000003</v>
      </c>
      <c r="BB507">
        <v>367.3</v>
      </c>
    </row>
    <row r="508" spans="1:54" x14ac:dyDescent="0.3">
      <c r="A508">
        <v>13219</v>
      </c>
      <c r="B508" t="s">
        <v>546</v>
      </c>
      <c r="C508" t="s">
        <v>1066</v>
      </c>
      <c r="D508">
        <v>35093</v>
      </c>
      <c r="E508">
        <v>32815</v>
      </c>
      <c r="F508">
        <v>6.9</v>
      </c>
      <c r="G508">
        <v>32808</v>
      </c>
      <c r="H508">
        <v>5.3</v>
      </c>
      <c r="I508">
        <v>26.8</v>
      </c>
      <c r="J508">
        <v>13.5</v>
      </c>
      <c r="K508">
        <v>51.1</v>
      </c>
      <c r="L508">
        <v>89</v>
      </c>
      <c r="M508">
        <v>5.4</v>
      </c>
      <c r="N508">
        <v>0.3</v>
      </c>
      <c r="O508">
        <v>3.9</v>
      </c>
      <c r="P508">
        <v>0</v>
      </c>
      <c r="Q508">
        <v>1.3</v>
      </c>
      <c r="R508">
        <v>4.5999999999999996</v>
      </c>
      <c r="S508">
        <v>84.9</v>
      </c>
      <c r="T508">
        <v>91.7</v>
      </c>
      <c r="U508">
        <v>5</v>
      </c>
      <c r="V508">
        <v>7.4</v>
      </c>
      <c r="W508">
        <v>91.3</v>
      </c>
      <c r="X508">
        <v>43.1</v>
      </c>
      <c r="Y508">
        <v>2131</v>
      </c>
      <c r="Z508">
        <v>23.7</v>
      </c>
      <c r="AA508">
        <v>13147</v>
      </c>
      <c r="AB508">
        <v>78.900000000000006</v>
      </c>
      <c r="AC508">
        <v>6.6</v>
      </c>
      <c r="AD508">
        <v>238200</v>
      </c>
      <c r="AE508">
        <v>11485</v>
      </c>
      <c r="AF508">
        <v>2.88</v>
      </c>
      <c r="AG508">
        <v>33801</v>
      </c>
      <c r="AH508">
        <v>75004</v>
      </c>
      <c r="AI508">
        <v>9.3000000000000007</v>
      </c>
      <c r="AJ508">
        <v>1000</v>
      </c>
      <c r="AK508">
        <v>9398</v>
      </c>
      <c r="AL508">
        <v>6.4</v>
      </c>
      <c r="AM508">
        <v>3547</v>
      </c>
      <c r="AN508">
        <v>4300</v>
      </c>
      <c r="AO508">
        <v>0</v>
      </c>
      <c r="AP508">
        <v>0</v>
      </c>
      <c r="AQ508">
        <v>1.2</v>
      </c>
      <c r="AR508">
        <v>0</v>
      </c>
      <c r="AS508">
        <v>1.4</v>
      </c>
      <c r="AT508">
        <v>21.4</v>
      </c>
      <c r="AU508">
        <v>0</v>
      </c>
      <c r="AV508">
        <v>72919</v>
      </c>
      <c r="AW508">
        <v>326375</v>
      </c>
      <c r="AX508">
        <v>10357</v>
      </c>
      <c r="AY508">
        <v>38870</v>
      </c>
      <c r="AZ508">
        <v>299</v>
      </c>
      <c r="BA508">
        <v>184.29</v>
      </c>
      <c r="BB508">
        <v>178</v>
      </c>
    </row>
    <row r="509" spans="1:54" x14ac:dyDescent="0.3">
      <c r="A509">
        <v>13221</v>
      </c>
      <c r="B509" t="s">
        <v>1275</v>
      </c>
      <c r="C509" t="s">
        <v>1066</v>
      </c>
      <c r="D509">
        <v>14673</v>
      </c>
      <c r="E509">
        <v>14899</v>
      </c>
      <c r="F509">
        <v>-1.5</v>
      </c>
      <c r="G509">
        <v>14899</v>
      </c>
      <c r="H509">
        <v>5.3</v>
      </c>
      <c r="I509">
        <v>21.6</v>
      </c>
      <c r="J509">
        <v>18</v>
      </c>
      <c r="K509">
        <v>50.7</v>
      </c>
      <c r="L509">
        <v>79.5</v>
      </c>
      <c r="M509">
        <v>17.7</v>
      </c>
      <c r="N509">
        <v>0.3</v>
      </c>
      <c r="O509">
        <v>0.7</v>
      </c>
      <c r="P509">
        <v>0</v>
      </c>
      <c r="Q509">
        <v>1.8</v>
      </c>
      <c r="R509">
        <v>3.9</v>
      </c>
      <c r="S509">
        <v>76.099999999999994</v>
      </c>
      <c r="T509">
        <v>89.7</v>
      </c>
      <c r="U509">
        <v>1.6</v>
      </c>
      <c r="V509">
        <v>3</v>
      </c>
      <c r="W509">
        <v>79</v>
      </c>
      <c r="X509">
        <v>18</v>
      </c>
      <c r="Y509">
        <v>1117</v>
      </c>
      <c r="Z509">
        <v>27.9</v>
      </c>
      <c r="AA509">
        <v>6487</v>
      </c>
      <c r="AB509">
        <v>77</v>
      </c>
      <c r="AC509">
        <v>4.8</v>
      </c>
      <c r="AD509">
        <v>120800</v>
      </c>
      <c r="AE509">
        <v>5201</v>
      </c>
      <c r="AF509">
        <v>2.8</v>
      </c>
      <c r="AG509">
        <v>20493</v>
      </c>
      <c r="AH509">
        <v>45729</v>
      </c>
      <c r="AI509">
        <v>16.399999999999999</v>
      </c>
      <c r="AJ509">
        <v>168</v>
      </c>
      <c r="AK509">
        <v>1046</v>
      </c>
      <c r="AL509">
        <v>4.9000000000000004</v>
      </c>
      <c r="AM509">
        <v>980</v>
      </c>
      <c r="AN509">
        <v>1296</v>
      </c>
      <c r="AO509">
        <v>0</v>
      </c>
      <c r="AP509">
        <v>0</v>
      </c>
      <c r="AQ509">
        <v>0</v>
      </c>
      <c r="AR509">
        <v>0</v>
      </c>
      <c r="AS509">
        <v>0</v>
      </c>
      <c r="AT509">
        <v>21.3</v>
      </c>
      <c r="AU509">
        <v>0</v>
      </c>
      <c r="AV509">
        <v>8455</v>
      </c>
      <c r="AW509">
        <v>69636</v>
      </c>
      <c r="AX509">
        <v>4988</v>
      </c>
      <c r="AY509">
        <v>1816</v>
      </c>
      <c r="AZ509">
        <v>27</v>
      </c>
      <c r="BA509">
        <v>439.01</v>
      </c>
      <c r="BB509">
        <v>33.9</v>
      </c>
    </row>
    <row r="510" spans="1:54" x14ac:dyDescent="0.3">
      <c r="A510">
        <v>13223</v>
      </c>
      <c r="B510" t="s">
        <v>1276</v>
      </c>
      <c r="C510" t="s">
        <v>1066</v>
      </c>
      <c r="D510">
        <v>148987</v>
      </c>
      <c r="E510">
        <v>142324</v>
      </c>
      <c r="F510">
        <v>4.7</v>
      </c>
      <c r="G510">
        <v>142324</v>
      </c>
      <c r="H510">
        <v>6.5</v>
      </c>
      <c r="I510">
        <v>27.8</v>
      </c>
      <c r="J510">
        <v>9.5</v>
      </c>
      <c r="K510">
        <v>51.2</v>
      </c>
      <c r="L510">
        <v>78.400000000000006</v>
      </c>
      <c r="M510">
        <v>18</v>
      </c>
      <c r="N510">
        <v>0.4</v>
      </c>
      <c r="O510">
        <v>1.1000000000000001</v>
      </c>
      <c r="P510">
        <v>0.1</v>
      </c>
      <c r="Q510">
        <v>2.1</v>
      </c>
      <c r="R510">
        <v>5.7</v>
      </c>
      <c r="S510">
        <v>73.8</v>
      </c>
      <c r="T510">
        <v>87</v>
      </c>
      <c r="U510">
        <v>4.0999999999999996</v>
      </c>
      <c r="V510">
        <v>6.4</v>
      </c>
      <c r="W510">
        <v>88.5</v>
      </c>
      <c r="X510">
        <v>23.4</v>
      </c>
      <c r="Y510">
        <v>10479</v>
      </c>
      <c r="Z510">
        <v>37.700000000000003</v>
      </c>
      <c r="AA510">
        <v>53105</v>
      </c>
      <c r="AB510">
        <v>82.1</v>
      </c>
      <c r="AC510">
        <v>5.8</v>
      </c>
      <c r="AD510">
        <v>135500</v>
      </c>
      <c r="AE510">
        <v>47881</v>
      </c>
      <c r="AF510">
        <v>2.99</v>
      </c>
      <c r="AG510">
        <v>24168</v>
      </c>
      <c r="AH510">
        <v>61837</v>
      </c>
      <c r="AI510">
        <v>11.4</v>
      </c>
      <c r="AJ510">
        <v>1716</v>
      </c>
      <c r="AK510">
        <v>15576</v>
      </c>
      <c r="AL510">
        <v>1.9</v>
      </c>
      <c r="AM510">
        <v>10643</v>
      </c>
      <c r="AN510">
        <v>11811</v>
      </c>
      <c r="AO510">
        <v>14.6</v>
      </c>
      <c r="AP510">
        <v>0</v>
      </c>
      <c r="AQ510">
        <v>0</v>
      </c>
      <c r="AR510">
        <v>0</v>
      </c>
      <c r="AS510">
        <v>0</v>
      </c>
      <c r="AT510">
        <v>30.6</v>
      </c>
      <c r="AU510">
        <v>255438</v>
      </c>
      <c r="AV510">
        <v>176471</v>
      </c>
      <c r="AW510">
        <v>973010</v>
      </c>
      <c r="AX510">
        <v>7607</v>
      </c>
      <c r="AY510">
        <v>108987</v>
      </c>
      <c r="AZ510">
        <v>930</v>
      </c>
      <c r="BA510">
        <v>312.22000000000003</v>
      </c>
      <c r="BB510">
        <v>455.8</v>
      </c>
    </row>
    <row r="511" spans="1:54" x14ac:dyDescent="0.3">
      <c r="A511">
        <v>13225</v>
      </c>
      <c r="B511" t="s">
        <v>1277</v>
      </c>
      <c r="C511" t="s">
        <v>1066</v>
      </c>
      <c r="D511">
        <v>26922</v>
      </c>
      <c r="E511">
        <v>27696</v>
      </c>
      <c r="F511">
        <v>-2.8</v>
      </c>
      <c r="G511">
        <v>27695</v>
      </c>
      <c r="H511">
        <v>6</v>
      </c>
      <c r="I511">
        <v>22.3</v>
      </c>
      <c r="J511">
        <v>13.3</v>
      </c>
      <c r="K511">
        <v>51.7</v>
      </c>
      <c r="L511">
        <v>51.5</v>
      </c>
      <c r="M511">
        <v>45.1</v>
      </c>
      <c r="N511">
        <v>0.5</v>
      </c>
      <c r="O511">
        <v>1</v>
      </c>
      <c r="P511">
        <v>0.1</v>
      </c>
      <c r="Q511">
        <v>1.8</v>
      </c>
      <c r="R511">
        <v>7.3</v>
      </c>
      <c r="S511">
        <v>45.3</v>
      </c>
      <c r="T511">
        <v>85.4</v>
      </c>
      <c r="U511">
        <v>5.9</v>
      </c>
      <c r="V511">
        <v>9.5</v>
      </c>
      <c r="W511">
        <v>82.7</v>
      </c>
      <c r="X511">
        <v>19.2</v>
      </c>
      <c r="Y511">
        <v>2354</v>
      </c>
      <c r="Z511">
        <v>22.7</v>
      </c>
      <c r="AA511">
        <v>11273</v>
      </c>
      <c r="AB511">
        <v>66.599999999999994</v>
      </c>
      <c r="AC511">
        <v>15.6</v>
      </c>
      <c r="AD511">
        <v>120000</v>
      </c>
      <c r="AE511">
        <v>9525</v>
      </c>
      <c r="AF511">
        <v>2.62</v>
      </c>
      <c r="AG511">
        <v>19431</v>
      </c>
      <c r="AH511">
        <v>39844</v>
      </c>
      <c r="AI511">
        <v>24.6</v>
      </c>
      <c r="AJ511">
        <v>456</v>
      </c>
      <c r="AK511">
        <v>5767</v>
      </c>
      <c r="AL511">
        <v>-4.5999999999999996</v>
      </c>
      <c r="AM511">
        <v>1823</v>
      </c>
      <c r="AN511">
        <v>1757</v>
      </c>
      <c r="AO511">
        <v>0</v>
      </c>
      <c r="AP511">
        <v>0</v>
      </c>
      <c r="AQ511">
        <v>0</v>
      </c>
      <c r="AR511">
        <v>0</v>
      </c>
      <c r="AS511">
        <v>3.6</v>
      </c>
      <c r="AT511">
        <v>0</v>
      </c>
      <c r="AU511">
        <v>1057803</v>
      </c>
      <c r="AV511">
        <v>0</v>
      </c>
      <c r="AW511">
        <v>317396</v>
      </c>
      <c r="AX511">
        <v>12122</v>
      </c>
      <c r="AY511">
        <v>28726</v>
      </c>
      <c r="AZ511">
        <v>161</v>
      </c>
      <c r="BA511">
        <v>150.27000000000001</v>
      </c>
      <c r="BB511">
        <v>184.3</v>
      </c>
    </row>
    <row r="512" spans="1:54" x14ac:dyDescent="0.3">
      <c r="A512">
        <v>13227</v>
      </c>
      <c r="B512" t="s">
        <v>21</v>
      </c>
      <c r="C512" t="s">
        <v>1066</v>
      </c>
      <c r="D512">
        <v>29997</v>
      </c>
      <c r="E512">
        <v>29422</v>
      </c>
      <c r="F512">
        <v>2</v>
      </c>
      <c r="G512">
        <v>29431</v>
      </c>
      <c r="H512">
        <v>4.9000000000000004</v>
      </c>
      <c r="I512">
        <v>20.9</v>
      </c>
      <c r="J512">
        <v>20.3</v>
      </c>
      <c r="K512">
        <v>50.7</v>
      </c>
      <c r="L512">
        <v>95.8</v>
      </c>
      <c r="M512">
        <v>1.7</v>
      </c>
      <c r="N512">
        <v>0.5</v>
      </c>
      <c r="O512">
        <v>0.8</v>
      </c>
      <c r="P512">
        <v>0</v>
      </c>
      <c r="Q512">
        <v>1.3</v>
      </c>
      <c r="R512">
        <v>3.1</v>
      </c>
      <c r="S512">
        <v>93.1</v>
      </c>
      <c r="T512">
        <v>89.3</v>
      </c>
      <c r="U512">
        <v>2.8</v>
      </c>
      <c r="V512">
        <v>3.9</v>
      </c>
      <c r="W512">
        <v>80.8</v>
      </c>
      <c r="X512">
        <v>22.5</v>
      </c>
      <c r="Y512">
        <v>2768</v>
      </c>
      <c r="Z512">
        <v>28.5</v>
      </c>
      <c r="AA512">
        <v>13688</v>
      </c>
      <c r="AB512">
        <v>78.900000000000006</v>
      </c>
      <c r="AC512">
        <v>7</v>
      </c>
      <c r="AD512">
        <v>166300</v>
      </c>
      <c r="AE512">
        <v>11083</v>
      </c>
      <c r="AF512">
        <v>2.63</v>
      </c>
      <c r="AG512">
        <v>26686</v>
      </c>
      <c r="AH512">
        <v>51383</v>
      </c>
      <c r="AI512">
        <v>11.9</v>
      </c>
      <c r="AJ512">
        <v>643</v>
      </c>
      <c r="AK512">
        <v>5890</v>
      </c>
      <c r="AL512">
        <v>-0.4</v>
      </c>
      <c r="AM512">
        <v>2864</v>
      </c>
      <c r="AN512">
        <v>4125</v>
      </c>
      <c r="AO512">
        <v>0</v>
      </c>
      <c r="AP512">
        <v>0</v>
      </c>
      <c r="AQ512">
        <v>0</v>
      </c>
      <c r="AR512">
        <v>0</v>
      </c>
      <c r="AS512">
        <v>0</v>
      </c>
      <c r="AT512">
        <v>26.4</v>
      </c>
      <c r="AU512">
        <v>104755</v>
      </c>
      <c r="AV512">
        <v>112023</v>
      </c>
      <c r="AW512">
        <v>320506</v>
      </c>
      <c r="AX512">
        <v>10541</v>
      </c>
      <c r="AY512">
        <v>27773</v>
      </c>
      <c r="AZ512">
        <v>53</v>
      </c>
      <c r="BA512">
        <v>232.06</v>
      </c>
      <c r="BB512">
        <v>126.8</v>
      </c>
    </row>
    <row r="513" spans="1:54" x14ac:dyDescent="0.3">
      <c r="A513">
        <v>13229</v>
      </c>
      <c r="B513" t="s">
        <v>1278</v>
      </c>
      <c r="C513" t="s">
        <v>1066</v>
      </c>
      <c r="D513">
        <v>18991</v>
      </c>
      <c r="E513">
        <v>18758</v>
      </c>
      <c r="F513">
        <v>1.2</v>
      </c>
      <c r="G513">
        <v>18758</v>
      </c>
      <c r="H513">
        <v>6.6</v>
      </c>
      <c r="I513">
        <v>25.4</v>
      </c>
      <c r="J513">
        <v>15.6</v>
      </c>
      <c r="K513">
        <v>50.4</v>
      </c>
      <c r="L513">
        <v>87.8</v>
      </c>
      <c r="M513">
        <v>9.3000000000000007</v>
      </c>
      <c r="N513">
        <v>0.8</v>
      </c>
      <c r="O513">
        <v>0.6</v>
      </c>
      <c r="P513">
        <v>0.1</v>
      </c>
      <c r="Q513">
        <v>1.3</v>
      </c>
      <c r="R513">
        <v>5.0999999999999996</v>
      </c>
      <c r="S513">
        <v>83.5</v>
      </c>
      <c r="T513">
        <v>86.8</v>
      </c>
      <c r="U513">
        <v>2.2999999999999998</v>
      </c>
      <c r="V513">
        <v>4.9000000000000004</v>
      </c>
      <c r="W513">
        <v>77.599999999999994</v>
      </c>
      <c r="X513">
        <v>11.8</v>
      </c>
      <c r="Y513">
        <v>1398</v>
      </c>
      <c r="Z513">
        <v>26.6</v>
      </c>
      <c r="AA513">
        <v>7961</v>
      </c>
      <c r="AB513">
        <v>73.3</v>
      </c>
      <c r="AC513">
        <v>5.9</v>
      </c>
      <c r="AD513">
        <v>79600</v>
      </c>
      <c r="AE513">
        <v>6970</v>
      </c>
      <c r="AF513">
        <v>2.67</v>
      </c>
      <c r="AG513">
        <v>20001</v>
      </c>
      <c r="AH513">
        <v>39067</v>
      </c>
      <c r="AI513">
        <v>20.5</v>
      </c>
      <c r="AJ513">
        <v>322</v>
      </c>
      <c r="AK513">
        <v>2930</v>
      </c>
      <c r="AL513">
        <v>-4.5</v>
      </c>
      <c r="AM513">
        <v>1152</v>
      </c>
      <c r="AN513">
        <v>1064</v>
      </c>
      <c r="AO513">
        <v>0</v>
      </c>
      <c r="AP513">
        <v>0</v>
      </c>
      <c r="AQ513">
        <v>0</v>
      </c>
      <c r="AR513">
        <v>0</v>
      </c>
      <c r="AS513">
        <v>0</v>
      </c>
      <c r="AT513">
        <v>25.6</v>
      </c>
      <c r="AU513">
        <v>0</v>
      </c>
      <c r="AV513">
        <v>0</v>
      </c>
      <c r="AW513">
        <v>99714</v>
      </c>
      <c r="AX513">
        <v>5586</v>
      </c>
      <c r="AY513">
        <v>8687</v>
      </c>
      <c r="AZ513">
        <v>38</v>
      </c>
      <c r="BA513">
        <v>316.49</v>
      </c>
      <c r="BB513">
        <v>59.3</v>
      </c>
    </row>
    <row r="514" spans="1:54" x14ac:dyDescent="0.3">
      <c r="A514">
        <v>13231</v>
      </c>
      <c r="B514" t="s">
        <v>20</v>
      </c>
      <c r="C514" t="s">
        <v>1066</v>
      </c>
      <c r="D514">
        <v>17784</v>
      </c>
      <c r="E514">
        <v>17869</v>
      </c>
      <c r="F514">
        <v>-0.5</v>
      </c>
      <c r="G514">
        <v>17869</v>
      </c>
      <c r="H514">
        <v>5</v>
      </c>
      <c r="I514">
        <v>24.9</v>
      </c>
      <c r="J514">
        <v>14.6</v>
      </c>
      <c r="K514">
        <v>50.5</v>
      </c>
      <c r="L514">
        <v>87.3</v>
      </c>
      <c r="M514">
        <v>10.5</v>
      </c>
      <c r="N514">
        <v>0.3</v>
      </c>
      <c r="O514">
        <v>0.5</v>
      </c>
      <c r="P514">
        <v>0</v>
      </c>
      <c r="Q514">
        <v>1.5</v>
      </c>
      <c r="R514">
        <v>1.6</v>
      </c>
      <c r="S514">
        <v>86</v>
      </c>
      <c r="T514">
        <v>87.4</v>
      </c>
      <c r="U514">
        <v>1.1000000000000001</v>
      </c>
      <c r="V514">
        <v>1.8</v>
      </c>
      <c r="W514">
        <v>85.1</v>
      </c>
      <c r="X514">
        <v>17</v>
      </c>
      <c r="Y514">
        <v>1400</v>
      </c>
      <c r="Z514">
        <v>33.200000000000003</v>
      </c>
      <c r="AA514">
        <v>6819</v>
      </c>
      <c r="AB514">
        <v>84.2</v>
      </c>
      <c r="AC514">
        <v>4.8</v>
      </c>
      <c r="AD514">
        <v>152800</v>
      </c>
      <c r="AE514">
        <v>6140</v>
      </c>
      <c r="AF514">
        <v>2.86</v>
      </c>
      <c r="AG514">
        <v>22191</v>
      </c>
      <c r="AH514">
        <v>53865</v>
      </c>
      <c r="AI514">
        <v>11.2</v>
      </c>
      <c r="AJ514">
        <v>240</v>
      </c>
      <c r="AK514">
        <v>1463</v>
      </c>
      <c r="AL514">
        <v>7</v>
      </c>
      <c r="AM514">
        <v>1352</v>
      </c>
      <c r="AN514">
        <v>1762</v>
      </c>
      <c r="AO514">
        <v>0</v>
      </c>
      <c r="AP514">
        <v>0</v>
      </c>
      <c r="AQ514">
        <v>0</v>
      </c>
      <c r="AR514">
        <v>0</v>
      </c>
      <c r="AS514">
        <v>0</v>
      </c>
      <c r="AT514">
        <v>19.8</v>
      </c>
      <c r="AU514">
        <v>0</v>
      </c>
      <c r="AV514">
        <v>16741</v>
      </c>
      <c r="AW514">
        <v>33873</v>
      </c>
      <c r="AX514">
        <v>1970</v>
      </c>
      <c r="AY514">
        <v>2432</v>
      </c>
      <c r="AZ514">
        <v>26</v>
      </c>
      <c r="BA514">
        <v>216.09</v>
      </c>
      <c r="BB514">
        <v>82.7</v>
      </c>
    </row>
    <row r="515" spans="1:54" x14ac:dyDescent="0.3">
      <c r="A515">
        <v>13233</v>
      </c>
      <c r="B515" t="s">
        <v>90</v>
      </c>
      <c r="C515" t="s">
        <v>1066</v>
      </c>
      <c r="D515">
        <v>41133</v>
      </c>
      <c r="E515">
        <v>41475</v>
      </c>
      <c r="F515">
        <v>-0.8</v>
      </c>
      <c r="G515">
        <v>41475</v>
      </c>
      <c r="H515">
        <v>6.8</v>
      </c>
      <c r="I515">
        <v>26</v>
      </c>
      <c r="J515">
        <v>14.9</v>
      </c>
      <c r="K515">
        <v>50.9</v>
      </c>
      <c r="L515">
        <v>83.6</v>
      </c>
      <c r="M515">
        <v>13</v>
      </c>
      <c r="N515">
        <v>0.7</v>
      </c>
      <c r="O515">
        <v>0.8</v>
      </c>
      <c r="P515">
        <v>0.2</v>
      </c>
      <c r="Q515">
        <v>1.6</v>
      </c>
      <c r="R515">
        <v>13</v>
      </c>
      <c r="S515">
        <v>72.099999999999994</v>
      </c>
      <c r="T515">
        <v>85.5</v>
      </c>
      <c r="U515">
        <v>8.1</v>
      </c>
      <c r="V515">
        <v>13.1</v>
      </c>
      <c r="W515">
        <v>72.7</v>
      </c>
      <c r="X515">
        <v>13.1</v>
      </c>
      <c r="Y515">
        <v>2804</v>
      </c>
      <c r="Z515">
        <v>26.6</v>
      </c>
      <c r="AA515">
        <v>16940</v>
      </c>
      <c r="AB515">
        <v>70.8</v>
      </c>
      <c r="AC515">
        <v>10.5</v>
      </c>
      <c r="AD515">
        <v>107900</v>
      </c>
      <c r="AE515">
        <v>14645</v>
      </c>
      <c r="AF515">
        <v>2.78</v>
      </c>
      <c r="AG515">
        <v>18336</v>
      </c>
      <c r="AH515">
        <v>39208</v>
      </c>
      <c r="AI515">
        <v>23.4</v>
      </c>
      <c r="AJ515">
        <v>584</v>
      </c>
      <c r="AK515">
        <v>9161</v>
      </c>
      <c r="AL515">
        <v>-1.3</v>
      </c>
      <c r="AM515">
        <v>2581</v>
      </c>
      <c r="AN515">
        <v>2391</v>
      </c>
      <c r="AO515">
        <v>0</v>
      </c>
      <c r="AP515">
        <v>0</v>
      </c>
      <c r="AQ515">
        <v>0</v>
      </c>
      <c r="AR515">
        <v>0</v>
      </c>
      <c r="AS515">
        <v>0</v>
      </c>
      <c r="AT515">
        <v>35.799999999999997</v>
      </c>
      <c r="AU515">
        <v>698637</v>
      </c>
      <c r="AV515">
        <v>0</v>
      </c>
      <c r="AW515">
        <v>314659</v>
      </c>
      <c r="AX515">
        <v>7592</v>
      </c>
      <c r="AY515">
        <v>35178</v>
      </c>
      <c r="AZ515">
        <v>10</v>
      </c>
      <c r="BA515">
        <v>310.33</v>
      </c>
      <c r="BB515">
        <v>133.6</v>
      </c>
    </row>
    <row r="516" spans="1:54" x14ac:dyDescent="0.3">
      <c r="A516">
        <v>13235</v>
      </c>
      <c r="B516" t="s">
        <v>87</v>
      </c>
      <c r="C516" t="s">
        <v>1066</v>
      </c>
      <c r="D516">
        <v>11483</v>
      </c>
      <c r="E516">
        <v>11999</v>
      </c>
      <c r="F516">
        <v>-4.3</v>
      </c>
      <c r="G516">
        <v>12010</v>
      </c>
      <c r="H516">
        <v>4.5</v>
      </c>
      <c r="I516">
        <v>19.7</v>
      </c>
      <c r="J516">
        <v>18.899999999999999</v>
      </c>
      <c r="K516">
        <v>56.8</v>
      </c>
      <c r="L516">
        <v>65.599999999999994</v>
      </c>
      <c r="M516">
        <v>31.7</v>
      </c>
      <c r="N516">
        <v>0.4</v>
      </c>
      <c r="O516">
        <v>1.1000000000000001</v>
      </c>
      <c r="P516">
        <v>0.1</v>
      </c>
      <c r="Q516">
        <v>1.1000000000000001</v>
      </c>
      <c r="R516">
        <v>3.5</v>
      </c>
      <c r="S516">
        <v>62.7</v>
      </c>
      <c r="T516">
        <v>90.9</v>
      </c>
      <c r="U516">
        <v>2.2000000000000002</v>
      </c>
      <c r="V516">
        <v>5.9</v>
      </c>
      <c r="W516">
        <v>77.5</v>
      </c>
      <c r="X516">
        <v>9.6</v>
      </c>
      <c r="Y516">
        <v>932</v>
      </c>
      <c r="Z516">
        <v>24</v>
      </c>
      <c r="AA516">
        <v>5136</v>
      </c>
      <c r="AB516">
        <v>68</v>
      </c>
      <c r="AC516">
        <v>5.7</v>
      </c>
      <c r="AD516">
        <v>87300</v>
      </c>
      <c r="AE516">
        <v>4034</v>
      </c>
      <c r="AF516">
        <v>2.54</v>
      </c>
      <c r="AG516">
        <v>17781</v>
      </c>
      <c r="AH516">
        <v>41550</v>
      </c>
      <c r="AI516">
        <v>15.7</v>
      </c>
      <c r="AJ516">
        <v>173</v>
      </c>
      <c r="AK516">
        <v>1895</v>
      </c>
      <c r="AL516">
        <v>-0.5</v>
      </c>
      <c r="AM516">
        <v>671</v>
      </c>
      <c r="AN516">
        <v>685</v>
      </c>
      <c r="AO516">
        <v>0</v>
      </c>
      <c r="AP516">
        <v>0</v>
      </c>
      <c r="AQ516">
        <v>0</v>
      </c>
      <c r="AR516">
        <v>0</v>
      </c>
      <c r="AS516">
        <v>0</v>
      </c>
      <c r="AT516">
        <v>0</v>
      </c>
      <c r="AU516">
        <v>0</v>
      </c>
      <c r="AV516">
        <v>21369</v>
      </c>
      <c r="AW516">
        <v>84491</v>
      </c>
      <c r="AX516">
        <v>8619</v>
      </c>
      <c r="AY516">
        <v>13668</v>
      </c>
      <c r="AZ516">
        <v>17</v>
      </c>
      <c r="BA516">
        <v>249.03</v>
      </c>
      <c r="BB516">
        <v>48.2</v>
      </c>
    </row>
    <row r="517" spans="1:54" x14ac:dyDescent="0.3">
      <c r="A517">
        <v>13237</v>
      </c>
      <c r="B517" t="s">
        <v>591</v>
      </c>
      <c r="C517" t="s">
        <v>1066</v>
      </c>
      <c r="D517">
        <v>21192</v>
      </c>
      <c r="E517">
        <v>21218</v>
      </c>
      <c r="F517">
        <v>-0.1</v>
      </c>
      <c r="G517">
        <v>21218</v>
      </c>
      <c r="H517">
        <v>5.9</v>
      </c>
      <c r="I517">
        <v>21.3</v>
      </c>
      <c r="J517">
        <v>21.5</v>
      </c>
      <c r="K517">
        <v>51.5</v>
      </c>
      <c r="L517">
        <v>70.400000000000006</v>
      </c>
      <c r="M517">
        <v>27.3</v>
      </c>
      <c r="N517">
        <v>0.4</v>
      </c>
      <c r="O517">
        <v>0.6</v>
      </c>
      <c r="P517">
        <v>0.3</v>
      </c>
      <c r="Q517">
        <v>0.9</v>
      </c>
      <c r="R517">
        <v>6.6</v>
      </c>
      <c r="S517">
        <v>65</v>
      </c>
      <c r="T517">
        <v>89.6</v>
      </c>
      <c r="U517">
        <v>4.7</v>
      </c>
      <c r="V517">
        <v>8</v>
      </c>
      <c r="W517">
        <v>84.5</v>
      </c>
      <c r="X517">
        <v>18.7</v>
      </c>
      <c r="Y517">
        <v>2025</v>
      </c>
      <c r="Z517">
        <v>28.2</v>
      </c>
      <c r="AA517">
        <v>12735</v>
      </c>
      <c r="AB517">
        <v>77.099999999999994</v>
      </c>
      <c r="AC517">
        <v>5.0999999999999996</v>
      </c>
      <c r="AD517">
        <v>140600</v>
      </c>
      <c r="AE517">
        <v>8457</v>
      </c>
      <c r="AF517">
        <v>2.4900000000000002</v>
      </c>
      <c r="AG517">
        <v>26321</v>
      </c>
      <c r="AH517">
        <v>44764</v>
      </c>
      <c r="AI517">
        <v>14</v>
      </c>
      <c r="AJ517">
        <v>396</v>
      </c>
      <c r="AK517">
        <v>4444</v>
      </c>
      <c r="AL517">
        <v>1.8</v>
      </c>
      <c r="AM517">
        <v>1733</v>
      </c>
      <c r="AN517">
        <v>2259</v>
      </c>
      <c r="AO517">
        <v>0</v>
      </c>
      <c r="AP517">
        <v>0</v>
      </c>
      <c r="AQ517">
        <v>0</v>
      </c>
      <c r="AR517">
        <v>0</v>
      </c>
      <c r="AS517">
        <v>1.1000000000000001</v>
      </c>
      <c r="AT517">
        <v>0</v>
      </c>
      <c r="AU517">
        <v>316112</v>
      </c>
      <c r="AV517">
        <v>75508</v>
      </c>
      <c r="AW517">
        <v>204112</v>
      </c>
      <c r="AX517">
        <v>10073</v>
      </c>
      <c r="AY517">
        <v>19813</v>
      </c>
      <c r="AZ517">
        <v>35</v>
      </c>
      <c r="BA517">
        <v>344.64</v>
      </c>
      <c r="BB517">
        <v>61.6</v>
      </c>
    </row>
    <row r="518" spans="1:54" x14ac:dyDescent="0.3">
      <c r="A518">
        <v>13239</v>
      </c>
      <c r="B518" t="s">
        <v>1279</v>
      </c>
      <c r="C518" t="s">
        <v>1066</v>
      </c>
      <c r="D518">
        <v>2315</v>
      </c>
      <c r="E518">
        <v>2513</v>
      </c>
      <c r="F518">
        <v>-7.9</v>
      </c>
      <c r="G518">
        <v>2513</v>
      </c>
      <c r="H518">
        <v>4.5</v>
      </c>
      <c r="I518">
        <v>17.600000000000001</v>
      </c>
      <c r="J518">
        <v>27.7</v>
      </c>
      <c r="K518">
        <v>50.6</v>
      </c>
      <c r="L518">
        <v>51.3</v>
      </c>
      <c r="M518">
        <v>47.5</v>
      </c>
      <c r="N518">
        <v>0.3</v>
      </c>
      <c r="O518">
        <v>0.2</v>
      </c>
      <c r="P518">
        <v>0</v>
      </c>
      <c r="Q518">
        <v>0.7</v>
      </c>
      <c r="R518">
        <v>1.4</v>
      </c>
      <c r="S518">
        <v>50.4</v>
      </c>
      <c r="T518">
        <v>84.5</v>
      </c>
      <c r="U518">
        <v>0.3</v>
      </c>
      <c r="V518">
        <v>1.7</v>
      </c>
      <c r="W518">
        <v>72.3</v>
      </c>
      <c r="X518">
        <v>3.2</v>
      </c>
      <c r="Y518">
        <v>223</v>
      </c>
      <c r="Z518">
        <v>22</v>
      </c>
      <c r="AA518">
        <v>2008</v>
      </c>
      <c r="AB518">
        <v>77.3</v>
      </c>
      <c r="AC518">
        <v>1.7</v>
      </c>
      <c r="AD518">
        <v>62300</v>
      </c>
      <c r="AE518">
        <v>932</v>
      </c>
      <c r="AF518">
        <v>2.57</v>
      </c>
      <c r="AG518">
        <v>14201</v>
      </c>
      <c r="AH518">
        <v>31068</v>
      </c>
      <c r="AI518">
        <v>26.4</v>
      </c>
      <c r="AJ518">
        <v>38</v>
      </c>
      <c r="AK518">
        <v>231</v>
      </c>
      <c r="AL518">
        <v>-8.6999999999999993</v>
      </c>
      <c r="AM518">
        <v>136</v>
      </c>
      <c r="AN518">
        <v>213</v>
      </c>
      <c r="AO518">
        <v>0</v>
      </c>
      <c r="AP518">
        <v>0</v>
      </c>
      <c r="AQ518">
        <v>0</v>
      </c>
      <c r="AR518">
        <v>0</v>
      </c>
      <c r="AS518">
        <v>0</v>
      </c>
      <c r="AT518">
        <v>29.6</v>
      </c>
      <c r="AU518">
        <v>0</v>
      </c>
      <c r="AV518">
        <v>0</v>
      </c>
      <c r="AW518">
        <v>2769</v>
      </c>
      <c r="AX518">
        <v>1045</v>
      </c>
      <c r="AY518">
        <v>0</v>
      </c>
      <c r="AZ518">
        <v>5</v>
      </c>
      <c r="BA518">
        <v>151.24</v>
      </c>
      <c r="BB518">
        <v>16.600000000000001</v>
      </c>
    </row>
    <row r="519" spans="1:54" x14ac:dyDescent="0.3">
      <c r="A519">
        <v>13241</v>
      </c>
      <c r="B519" t="s">
        <v>1280</v>
      </c>
      <c r="C519" t="s">
        <v>1066</v>
      </c>
      <c r="D519">
        <v>16243</v>
      </c>
      <c r="E519">
        <v>16276</v>
      </c>
      <c r="F519">
        <v>-0.2</v>
      </c>
      <c r="G519">
        <v>16276</v>
      </c>
      <c r="H519">
        <v>4.2</v>
      </c>
      <c r="I519">
        <v>18.3</v>
      </c>
      <c r="J519">
        <v>25.5</v>
      </c>
      <c r="K519">
        <v>50.6</v>
      </c>
      <c r="L519">
        <v>95.2</v>
      </c>
      <c r="M519">
        <v>1.6</v>
      </c>
      <c r="N519">
        <v>0.5</v>
      </c>
      <c r="O519">
        <v>0.9</v>
      </c>
      <c r="P519">
        <v>0.1</v>
      </c>
      <c r="Q519">
        <v>1.7</v>
      </c>
      <c r="R519">
        <v>8.4</v>
      </c>
      <c r="S519">
        <v>87.7</v>
      </c>
      <c r="T519">
        <v>92.9</v>
      </c>
      <c r="U519">
        <v>6.8</v>
      </c>
      <c r="V519">
        <v>9.5</v>
      </c>
      <c r="W519">
        <v>85.2</v>
      </c>
      <c r="X519">
        <v>26.6</v>
      </c>
      <c r="Y519">
        <v>1503</v>
      </c>
      <c r="Z519">
        <v>21.9</v>
      </c>
      <c r="AA519">
        <v>12460</v>
      </c>
      <c r="AB519">
        <v>73.2</v>
      </c>
      <c r="AC519">
        <v>8</v>
      </c>
      <c r="AD519">
        <v>168300</v>
      </c>
      <c r="AE519">
        <v>6997</v>
      </c>
      <c r="AF519">
        <v>2.2799999999999998</v>
      </c>
      <c r="AG519">
        <v>22260</v>
      </c>
      <c r="AH519">
        <v>35423</v>
      </c>
      <c r="AI519">
        <v>21.5</v>
      </c>
      <c r="AJ519">
        <v>454</v>
      </c>
      <c r="AK519">
        <v>3987</v>
      </c>
      <c r="AL519">
        <v>0.6</v>
      </c>
      <c r="AM519">
        <v>1707</v>
      </c>
      <c r="AN519">
        <v>2338</v>
      </c>
      <c r="AO519">
        <v>0</v>
      </c>
      <c r="AP519">
        <v>0</v>
      </c>
      <c r="AQ519">
        <v>0</v>
      </c>
      <c r="AR519">
        <v>0</v>
      </c>
      <c r="AS519">
        <v>0</v>
      </c>
      <c r="AT519">
        <v>31.2</v>
      </c>
      <c r="AU519">
        <v>138701</v>
      </c>
      <c r="AV519">
        <v>0</v>
      </c>
      <c r="AW519">
        <v>234433</v>
      </c>
      <c r="AX519">
        <v>14153</v>
      </c>
      <c r="AY519">
        <v>41073</v>
      </c>
      <c r="AZ519">
        <v>47</v>
      </c>
      <c r="BA519">
        <v>369.99</v>
      </c>
      <c r="BB519">
        <v>44</v>
      </c>
    </row>
    <row r="520" spans="1:54" x14ac:dyDescent="0.3">
      <c r="A520">
        <v>13243</v>
      </c>
      <c r="B520" t="s">
        <v>19</v>
      </c>
      <c r="C520" t="s">
        <v>1066</v>
      </c>
      <c r="D520">
        <v>7313</v>
      </c>
      <c r="E520">
        <v>7719</v>
      </c>
      <c r="F520">
        <v>-5.3</v>
      </c>
      <c r="G520">
        <v>7719</v>
      </c>
      <c r="H520">
        <v>5.7</v>
      </c>
      <c r="I520">
        <v>20.6</v>
      </c>
      <c r="J520">
        <v>20.9</v>
      </c>
      <c r="K520">
        <v>53.4</v>
      </c>
      <c r="L520">
        <v>37.700000000000003</v>
      </c>
      <c r="M520">
        <v>60.9</v>
      </c>
      <c r="N520">
        <v>0.1</v>
      </c>
      <c r="O520">
        <v>0.5</v>
      </c>
      <c r="P520">
        <v>0.1</v>
      </c>
      <c r="Q520">
        <v>0.7</v>
      </c>
      <c r="R520">
        <v>2.1</v>
      </c>
      <c r="S520">
        <v>36.299999999999997</v>
      </c>
      <c r="T520">
        <v>88.2</v>
      </c>
      <c r="U520">
        <v>3</v>
      </c>
      <c r="V520">
        <v>2.9</v>
      </c>
      <c r="W520">
        <v>72.3</v>
      </c>
      <c r="X520">
        <v>17.399999999999999</v>
      </c>
      <c r="Y520">
        <v>576</v>
      </c>
      <c r="Z520">
        <v>19.399999999999999</v>
      </c>
      <c r="AA520">
        <v>4100</v>
      </c>
      <c r="AB520">
        <v>71.2</v>
      </c>
      <c r="AC520">
        <v>3.4</v>
      </c>
      <c r="AD520">
        <v>70300</v>
      </c>
      <c r="AE520">
        <v>3020</v>
      </c>
      <c r="AF520">
        <v>2.38</v>
      </c>
      <c r="AG520">
        <v>18094</v>
      </c>
      <c r="AH520">
        <v>30023</v>
      </c>
      <c r="AI520">
        <v>25.4</v>
      </c>
      <c r="AJ520">
        <v>132</v>
      </c>
      <c r="AK520">
        <v>1384</v>
      </c>
      <c r="AL520">
        <v>-4.4000000000000004</v>
      </c>
      <c r="AM520">
        <v>423</v>
      </c>
      <c r="AN520">
        <v>481</v>
      </c>
      <c r="AO520">
        <v>0</v>
      </c>
      <c r="AP520">
        <v>0</v>
      </c>
      <c r="AQ520">
        <v>0</v>
      </c>
      <c r="AR520">
        <v>0</v>
      </c>
      <c r="AS520">
        <v>0</v>
      </c>
      <c r="AT520">
        <v>0</v>
      </c>
      <c r="AU520">
        <v>0</v>
      </c>
      <c r="AV520">
        <v>41661</v>
      </c>
      <c r="AW520">
        <v>44341</v>
      </c>
      <c r="AX520">
        <v>6087</v>
      </c>
      <c r="AY520">
        <v>3852</v>
      </c>
      <c r="AZ520">
        <v>0</v>
      </c>
      <c r="BA520">
        <v>428.24</v>
      </c>
      <c r="BB520">
        <v>18</v>
      </c>
    </row>
    <row r="521" spans="1:54" x14ac:dyDescent="0.3">
      <c r="A521">
        <v>13245</v>
      </c>
      <c r="B521" t="s">
        <v>420</v>
      </c>
      <c r="C521" t="s">
        <v>1066</v>
      </c>
      <c r="D521">
        <v>201368</v>
      </c>
      <c r="E521">
        <v>200549</v>
      </c>
      <c r="F521">
        <v>0.4</v>
      </c>
      <c r="G521">
        <v>200549</v>
      </c>
      <c r="H521">
        <v>7.2</v>
      </c>
      <c r="I521">
        <v>23.7</v>
      </c>
      <c r="J521">
        <v>12.6</v>
      </c>
      <c r="K521">
        <v>51.6</v>
      </c>
      <c r="L521">
        <v>39.5</v>
      </c>
      <c r="M521">
        <v>55.5</v>
      </c>
      <c r="N521">
        <v>0.4</v>
      </c>
      <c r="O521">
        <v>1.8</v>
      </c>
      <c r="P521">
        <v>0.3</v>
      </c>
      <c r="Q521">
        <v>2.6</v>
      </c>
      <c r="R521">
        <v>4.5999999999999996</v>
      </c>
      <c r="S521">
        <v>36.4</v>
      </c>
      <c r="T521">
        <v>80.7</v>
      </c>
      <c r="U521">
        <v>3.3</v>
      </c>
      <c r="V521">
        <v>5.9</v>
      </c>
      <c r="W521">
        <v>83.7</v>
      </c>
      <c r="X521">
        <v>20.5</v>
      </c>
      <c r="Y521">
        <v>20693</v>
      </c>
      <c r="Z521">
        <v>20</v>
      </c>
      <c r="AA521">
        <v>87076</v>
      </c>
      <c r="AB521">
        <v>54.5</v>
      </c>
      <c r="AC521">
        <v>25.6</v>
      </c>
      <c r="AD521">
        <v>100900</v>
      </c>
      <c r="AE521">
        <v>72281</v>
      </c>
      <c r="AF521">
        <v>2.66</v>
      </c>
      <c r="AG521">
        <v>20526</v>
      </c>
      <c r="AH521">
        <v>37749</v>
      </c>
      <c r="AI521">
        <v>25.1</v>
      </c>
      <c r="AJ521">
        <v>4313</v>
      </c>
      <c r="AK521">
        <v>85077</v>
      </c>
      <c r="AL521">
        <v>-0.1</v>
      </c>
      <c r="AM521">
        <v>12458</v>
      </c>
      <c r="AN521">
        <v>14147</v>
      </c>
      <c r="AO521">
        <v>38.1</v>
      </c>
      <c r="AP521">
        <v>0.3</v>
      </c>
      <c r="AQ521">
        <v>2.8</v>
      </c>
      <c r="AR521">
        <v>0</v>
      </c>
      <c r="AS521">
        <v>2.4</v>
      </c>
      <c r="AT521">
        <v>36.1</v>
      </c>
      <c r="AU521">
        <v>5256290</v>
      </c>
      <c r="AV521">
        <v>916435</v>
      </c>
      <c r="AW521">
        <v>2505076</v>
      </c>
      <c r="AX521">
        <v>12695</v>
      </c>
      <c r="AY521">
        <v>395411</v>
      </c>
      <c r="AZ521">
        <v>730</v>
      </c>
      <c r="BA521">
        <v>324.33</v>
      </c>
      <c r="BB521">
        <v>618.4</v>
      </c>
    </row>
    <row r="522" spans="1:54" x14ac:dyDescent="0.3">
      <c r="A522">
        <v>13247</v>
      </c>
      <c r="B522" t="s">
        <v>1281</v>
      </c>
      <c r="C522" t="s">
        <v>1066</v>
      </c>
      <c r="D522">
        <v>87754</v>
      </c>
      <c r="E522">
        <v>85215</v>
      </c>
      <c r="F522">
        <v>3</v>
      </c>
      <c r="G522">
        <v>85215</v>
      </c>
      <c r="H522">
        <v>6</v>
      </c>
      <c r="I522">
        <v>25.6</v>
      </c>
      <c r="J522">
        <v>12.8</v>
      </c>
      <c r="K522">
        <v>52.7</v>
      </c>
      <c r="L522">
        <v>44.4</v>
      </c>
      <c r="M522">
        <v>51</v>
      </c>
      <c r="N522">
        <v>0.5</v>
      </c>
      <c r="O522">
        <v>1.9</v>
      </c>
      <c r="P522">
        <v>0.1</v>
      </c>
      <c r="Q522">
        <v>2.1</v>
      </c>
      <c r="R522">
        <v>10</v>
      </c>
      <c r="S522">
        <v>36.4</v>
      </c>
      <c r="T522">
        <v>81.400000000000006</v>
      </c>
      <c r="U522">
        <v>10.5</v>
      </c>
      <c r="V522">
        <v>11.3</v>
      </c>
      <c r="W522">
        <v>86.2</v>
      </c>
      <c r="X522">
        <v>26</v>
      </c>
      <c r="Y522">
        <v>6602</v>
      </c>
      <c r="Z522">
        <v>32.299999999999997</v>
      </c>
      <c r="AA522">
        <v>33286</v>
      </c>
      <c r="AB522">
        <v>69</v>
      </c>
      <c r="AC522">
        <v>19</v>
      </c>
      <c r="AD522">
        <v>149900</v>
      </c>
      <c r="AE522">
        <v>29317</v>
      </c>
      <c r="AF522">
        <v>2.89</v>
      </c>
      <c r="AG522">
        <v>23461</v>
      </c>
      <c r="AH522">
        <v>52579</v>
      </c>
      <c r="AI522">
        <v>14.7</v>
      </c>
      <c r="AJ522">
        <v>1927</v>
      </c>
      <c r="AK522">
        <v>28615</v>
      </c>
      <c r="AL522">
        <v>2.8</v>
      </c>
      <c r="AM522">
        <v>7816</v>
      </c>
      <c r="AN522">
        <v>8647</v>
      </c>
      <c r="AO522">
        <v>34.799999999999997</v>
      </c>
      <c r="AP522">
        <v>0</v>
      </c>
      <c r="AQ522">
        <v>0</v>
      </c>
      <c r="AR522">
        <v>0</v>
      </c>
      <c r="AS522">
        <v>2.9</v>
      </c>
      <c r="AT522">
        <v>29.1</v>
      </c>
      <c r="AU522">
        <v>1778787</v>
      </c>
      <c r="AV522">
        <v>515574</v>
      </c>
      <c r="AW522">
        <v>1450095</v>
      </c>
      <c r="AX522">
        <v>17720</v>
      </c>
      <c r="AY522">
        <v>196568</v>
      </c>
      <c r="AZ522">
        <v>133</v>
      </c>
      <c r="BA522">
        <v>129.79</v>
      </c>
      <c r="BB522">
        <v>656.5</v>
      </c>
    </row>
    <row r="523" spans="1:54" x14ac:dyDescent="0.3">
      <c r="A523">
        <v>13249</v>
      </c>
      <c r="B523" t="s">
        <v>1282</v>
      </c>
      <c r="C523" t="s">
        <v>1066</v>
      </c>
      <c r="D523">
        <v>5163</v>
      </c>
      <c r="E523">
        <v>5010</v>
      </c>
      <c r="F523">
        <v>3.1</v>
      </c>
      <c r="G523">
        <v>5010</v>
      </c>
      <c r="H523">
        <v>5.0999999999999996</v>
      </c>
      <c r="I523">
        <v>27.7</v>
      </c>
      <c r="J523">
        <v>14.7</v>
      </c>
      <c r="K523">
        <v>52.6</v>
      </c>
      <c r="L523">
        <v>76.900000000000006</v>
      </c>
      <c r="M523">
        <v>21.5</v>
      </c>
      <c r="N523">
        <v>0.1</v>
      </c>
      <c r="O523">
        <v>0.8</v>
      </c>
      <c r="P523">
        <v>0</v>
      </c>
      <c r="Q523">
        <v>0.9</v>
      </c>
      <c r="R523">
        <v>4.4000000000000004</v>
      </c>
      <c r="S523">
        <v>73</v>
      </c>
      <c r="T523">
        <v>88.8</v>
      </c>
      <c r="U523">
        <v>2.2000000000000002</v>
      </c>
      <c r="V523">
        <v>7.7</v>
      </c>
      <c r="W523">
        <v>73</v>
      </c>
      <c r="X523">
        <v>14.2</v>
      </c>
      <c r="Y523">
        <v>267</v>
      </c>
      <c r="Z523">
        <v>27.6</v>
      </c>
      <c r="AA523">
        <v>2159</v>
      </c>
      <c r="AB523">
        <v>64.400000000000006</v>
      </c>
      <c r="AC523">
        <v>7.1</v>
      </c>
      <c r="AD523">
        <v>93000</v>
      </c>
      <c r="AE523">
        <v>1829</v>
      </c>
      <c r="AF523">
        <v>2.73</v>
      </c>
      <c r="AG523">
        <v>19037</v>
      </c>
      <c r="AH523">
        <v>38425</v>
      </c>
      <c r="AI523">
        <v>22.3</v>
      </c>
      <c r="AJ523">
        <v>58</v>
      </c>
      <c r="AK523">
        <v>763</v>
      </c>
      <c r="AL523">
        <v>-1.5</v>
      </c>
      <c r="AM523">
        <v>296</v>
      </c>
      <c r="AN523">
        <v>0</v>
      </c>
      <c r="AO523">
        <v>0</v>
      </c>
      <c r="AP523">
        <v>0</v>
      </c>
      <c r="AQ523">
        <v>0</v>
      </c>
      <c r="AR523">
        <v>0</v>
      </c>
      <c r="AS523">
        <v>0</v>
      </c>
      <c r="AT523">
        <v>0</v>
      </c>
      <c r="AU523">
        <v>215937</v>
      </c>
      <c r="AV523">
        <v>0</v>
      </c>
      <c r="AW523">
        <v>18573</v>
      </c>
      <c r="AX523">
        <v>4503</v>
      </c>
      <c r="AY523">
        <v>879</v>
      </c>
      <c r="AZ523">
        <v>0</v>
      </c>
      <c r="BA523">
        <v>166.91</v>
      </c>
      <c r="BB523">
        <v>30</v>
      </c>
    </row>
    <row r="524" spans="1:54" x14ac:dyDescent="0.3">
      <c r="A524">
        <v>13251</v>
      </c>
      <c r="B524" t="s">
        <v>1283</v>
      </c>
      <c r="C524" t="s">
        <v>1066</v>
      </c>
      <c r="D524">
        <v>14085</v>
      </c>
      <c r="E524">
        <v>14593</v>
      </c>
      <c r="F524">
        <v>-3.5</v>
      </c>
      <c r="G524">
        <v>14593</v>
      </c>
      <c r="H524">
        <v>6.6</v>
      </c>
      <c r="I524">
        <v>22.7</v>
      </c>
      <c r="J524">
        <v>16.8</v>
      </c>
      <c r="K524">
        <v>51.2</v>
      </c>
      <c r="L524">
        <v>56.2</v>
      </c>
      <c r="M524">
        <v>41.7</v>
      </c>
      <c r="N524">
        <v>0.4</v>
      </c>
      <c r="O524">
        <v>0.5</v>
      </c>
      <c r="P524">
        <v>0</v>
      </c>
      <c r="Q524">
        <v>1.3</v>
      </c>
      <c r="R524">
        <v>1.7</v>
      </c>
      <c r="S524">
        <v>55.1</v>
      </c>
      <c r="T524">
        <v>88.2</v>
      </c>
      <c r="U524">
        <v>0.4</v>
      </c>
      <c r="V524">
        <v>1.8</v>
      </c>
      <c r="W524">
        <v>78.900000000000006</v>
      </c>
      <c r="X524">
        <v>13</v>
      </c>
      <c r="Y524">
        <v>946</v>
      </c>
      <c r="Z524">
        <v>28.7</v>
      </c>
      <c r="AA524">
        <v>6650</v>
      </c>
      <c r="AB524">
        <v>70.8</v>
      </c>
      <c r="AC524">
        <v>5.9</v>
      </c>
      <c r="AD524">
        <v>77000</v>
      </c>
      <c r="AE524">
        <v>5165</v>
      </c>
      <c r="AF524">
        <v>2.72</v>
      </c>
      <c r="AG524">
        <v>18640</v>
      </c>
      <c r="AH524">
        <v>34848</v>
      </c>
      <c r="AI524">
        <v>27</v>
      </c>
      <c r="AJ524">
        <v>213</v>
      </c>
      <c r="AK524">
        <v>2384</v>
      </c>
      <c r="AL524">
        <v>-5.8</v>
      </c>
      <c r="AM524">
        <v>906</v>
      </c>
      <c r="AN524">
        <v>1171</v>
      </c>
      <c r="AO524">
        <v>0</v>
      </c>
      <c r="AP524">
        <v>0</v>
      </c>
      <c r="AQ524">
        <v>0</v>
      </c>
      <c r="AR524">
        <v>0</v>
      </c>
      <c r="AS524">
        <v>0</v>
      </c>
      <c r="AT524">
        <v>0</v>
      </c>
      <c r="AU524">
        <v>183823</v>
      </c>
      <c r="AV524">
        <v>17545</v>
      </c>
      <c r="AW524">
        <v>93578</v>
      </c>
      <c r="AX524">
        <v>6219</v>
      </c>
      <c r="AY524">
        <v>8297</v>
      </c>
      <c r="AZ524">
        <v>10</v>
      </c>
      <c r="BA524">
        <v>645.1</v>
      </c>
      <c r="BB524">
        <v>22.6</v>
      </c>
    </row>
    <row r="525" spans="1:54" x14ac:dyDescent="0.3">
      <c r="A525">
        <v>13253</v>
      </c>
      <c r="B525" t="s">
        <v>489</v>
      </c>
      <c r="C525" t="s">
        <v>1066</v>
      </c>
      <c r="D525">
        <v>8686</v>
      </c>
      <c r="E525">
        <v>8729</v>
      </c>
      <c r="F525">
        <v>-0.5</v>
      </c>
      <c r="G525">
        <v>8729</v>
      </c>
      <c r="H525">
        <v>5.6</v>
      </c>
      <c r="I525">
        <v>21.8</v>
      </c>
      <c r="J525">
        <v>21.8</v>
      </c>
      <c r="K525">
        <v>52</v>
      </c>
      <c r="L525">
        <v>64.599999999999994</v>
      </c>
      <c r="M525">
        <v>33</v>
      </c>
      <c r="N525">
        <v>0.2</v>
      </c>
      <c r="O525">
        <v>0.8</v>
      </c>
      <c r="P525">
        <v>0</v>
      </c>
      <c r="Q525">
        <v>1.3</v>
      </c>
      <c r="R525">
        <v>2.9</v>
      </c>
      <c r="S525">
        <v>62.3</v>
      </c>
      <c r="T525">
        <v>95.2</v>
      </c>
      <c r="U525">
        <v>1.4</v>
      </c>
      <c r="V525">
        <v>1.6</v>
      </c>
      <c r="W525">
        <v>81.2</v>
      </c>
      <c r="X525">
        <v>12.2</v>
      </c>
      <c r="Y525">
        <v>644</v>
      </c>
      <c r="Z525">
        <v>22.6</v>
      </c>
      <c r="AA525">
        <v>4785</v>
      </c>
      <c r="AB525">
        <v>77</v>
      </c>
      <c r="AC525">
        <v>3.2</v>
      </c>
      <c r="AD525">
        <v>71200</v>
      </c>
      <c r="AE525">
        <v>3317</v>
      </c>
      <c r="AF525">
        <v>2.63</v>
      </c>
      <c r="AG525">
        <v>17641</v>
      </c>
      <c r="AH525">
        <v>30521</v>
      </c>
      <c r="AI525">
        <v>26</v>
      </c>
      <c r="AJ525">
        <v>187</v>
      </c>
      <c r="AK525">
        <v>1559</v>
      </c>
      <c r="AL525">
        <v>7.1</v>
      </c>
      <c r="AM525">
        <v>623</v>
      </c>
      <c r="AN525">
        <v>760</v>
      </c>
      <c r="AO525">
        <v>23.7</v>
      </c>
      <c r="AP525">
        <v>0</v>
      </c>
      <c r="AQ525">
        <v>0</v>
      </c>
      <c r="AR525">
        <v>0</v>
      </c>
      <c r="AS525">
        <v>0</v>
      </c>
      <c r="AT525">
        <v>0</v>
      </c>
      <c r="AU525">
        <v>0</v>
      </c>
      <c r="AV525">
        <v>48751</v>
      </c>
      <c r="AW525">
        <v>76470</v>
      </c>
      <c r="AX525">
        <v>8485</v>
      </c>
      <c r="AY525">
        <v>5449</v>
      </c>
      <c r="AZ525">
        <v>4</v>
      </c>
      <c r="BA525">
        <v>235.23</v>
      </c>
      <c r="BB525">
        <v>37.1</v>
      </c>
    </row>
    <row r="526" spans="1:54" x14ac:dyDescent="0.3">
      <c r="A526">
        <v>13255</v>
      </c>
      <c r="B526" t="s">
        <v>1284</v>
      </c>
      <c r="C526" t="s">
        <v>1066</v>
      </c>
      <c r="D526">
        <v>63988</v>
      </c>
      <c r="E526">
        <v>64073</v>
      </c>
      <c r="F526">
        <v>-0.1</v>
      </c>
      <c r="G526">
        <v>64073</v>
      </c>
      <c r="H526">
        <v>6.6</v>
      </c>
      <c r="I526">
        <v>24.5</v>
      </c>
      <c r="J526">
        <v>16.100000000000001</v>
      </c>
      <c r="K526">
        <v>51.7</v>
      </c>
      <c r="L526">
        <v>63.7</v>
      </c>
      <c r="M526">
        <v>33.200000000000003</v>
      </c>
      <c r="N526">
        <v>0.4</v>
      </c>
      <c r="O526">
        <v>0.9</v>
      </c>
      <c r="P526">
        <v>0.1</v>
      </c>
      <c r="Q526">
        <v>1.7</v>
      </c>
      <c r="R526">
        <v>4.5</v>
      </c>
      <c r="S526">
        <v>60</v>
      </c>
      <c r="T526">
        <v>83.4</v>
      </c>
      <c r="U526">
        <v>2.7</v>
      </c>
      <c r="V526">
        <v>4.9000000000000004</v>
      </c>
      <c r="W526">
        <v>76.599999999999994</v>
      </c>
      <c r="X526">
        <v>14.8</v>
      </c>
      <c r="Y526">
        <v>5072</v>
      </c>
      <c r="Z526">
        <v>27.8</v>
      </c>
      <c r="AA526">
        <v>26983</v>
      </c>
      <c r="AB526">
        <v>63.1</v>
      </c>
      <c r="AC526">
        <v>15.7</v>
      </c>
      <c r="AD526">
        <v>113900</v>
      </c>
      <c r="AE526">
        <v>22997</v>
      </c>
      <c r="AF526">
        <v>2.74</v>
      </c>
      <c r="AG526">
        <v>19783</v>
      </c>
      <c r="AH526">
        <v>41534</v>
      </c>
      <c r="AI526">
        <v>21.5</v>
      </c>
      <c r="AJ526">
        <v>1117</v>
      </c>
      <c r="AK526">
        <v>16590</v>
      </c>
      <c r="AL526">
        <v>-5</v>
      </c>
      <c r="AM526">
        <v>4635</v>
      </c>
      <c r="AN526">
        <v>5329</v>
      </c>
      <c r="AO526">
        <v>0</v>
      </c>
      <c r="AP526">
        <v>0</v>
      </c>
      <c r="AQ526">
        <v>2.5</v>
      </c>
      <c r="AR526">
        <v>0</v>
      </c>
      <c r="AS526">
        <v>0</v>
      </c>
      <c r="AT526">
        <v>36.9</v>
      </c>
      <c r="AU526">
        <v>2285175</v>
      </c>
      <c r="AV526">
        <v>604327</v>
      </c>
      <c r="AW526">
        <v>661569</v>
      </c>
      <c r="AX526">
        <v>10492</v>
      </c>
      <c r="AY526">
        <v>77353</v>
      </c>
      <c r="AZ526">
        <v>141</v>
      </c>
      <c r="BA526">
        <v>196.47</v>
      </c>
      <c r="BB526">
        <v>326.10000000000002</v>
      </c>
    </row>
    <row r="527" spans="1:54" x14ac:dyDescent="0.3">
      <c r="A527">
        <v>13257</v>
      </c>
      <c r="B527" t="s">
        <v>487</v>
      </c>
      <c r="C527" t="s">
        <v>1066</v>
      </c>
      <c r="D527">
        <v>25480</v>
      </c>
      <c r="E527">
        <v>26175</v>
      </c>
      <c r="F527">
        <v>-2.7</v>
      </c>
      <c r="G527">
        <v>26175</v>
      </c>
      <c r="H527">
        <v>5.8</v>
      </c>
      <c r="I527">
        <v>22.4</v>
      </c>
      <c r="J527">
        <v>18.3</v>
      </c>
      <c r="K527">
        <v>51.8</v>
      </c>
      <c r="L527">
        <v>85.1</v>
      </c>
      <c r="M527">
        <v>11.3</v>
      </c>
      <c r="N527">
        <v>0.4</v>
      </c>
      <c r="O527">
        <v>0.9</v>
      </c>
      <c r="P527">
        <v>0.1</v>
      </c>
      <c r="Q527">
        <v>2.2000000000000002</v>
      </c>
      <c r="R527">
        <v>3</v>
      </c>
      <c r="S527">
        <v>82.7</v>
      </c>
      <c r="T527">
        <v>89.9</v>
      </c>
      <c r="U527">
        <v>2</v>
      </c>
      <c r="V527">
        <v>2.9</v>
      </c>
      <c r="W527">
        <v>80.400000000000006</v>
      </c>
      <c r="X527">
        <v>14.2</v>
      </c>
      <c r="Y527">
        <v>1844</v>
      </c>
      <c r="Z527">
        <v>22.1</v>
      </c>
      <c r="AA527">
        <v>12506</v>
      </c>
      <c r="AB527">
        <v>74.7</v>
      </c>
      <c r="AC527">
        <v>8.8000000000000007</v>
      </c>
      <c r="AD527">
        <v>106600</v>
      </c>
      <c r="AE527">
        <v>9227</v>
      </c>
      <c r="AF527">
        <v>2.7</v>
      </c>
      <c r="AG527">
        <v>18557</v>
      </c>
      <c r="AH527">
        <v>37898</v>
      </c>
      <c r="AI527">
        <v>19.8</v>
      </c>
      <c r="AJ527">
        <v>544</v>
      </c>
      <c r="AK527">
        <v>7966</v>
      </c>
      <c r="AL527">
        <v>2.4</v>
      </c>
      <c r="AM527">
        <v>1620</v>
      </c>
      <c r="AN527">
        <v>1962</v>
      </c>
      <c r="AO527">
        <v>0</v>
      </c>
      <c r="AP527">
        <v>0</v>
      </c>
      <c r="AQ527">
        <v>0</v>
      </c>
      <c r="AR527">
        <v>0</v>
      </c>
      <c r="AS527">
        <v>0</v>
      </c>
      <c r="AT527">
        <v>21.7</v>
      </c>
      <c r="AU527">
        <v>535710</v>
      </c>
      <c r="AV527">
        <v>0</v>
      </c>
      <c r="AW527">
        <v>274713</v>
      </c>
      <c r="AX527">
        <v>10895</v>
      </c>
      <c r="AY527">
        <v>26220</v>
      </c>
      <c r="AZ527">
        <v>25</v>
      </c>
      <c r="BA527">
        <v>179.13</v>
      </c>
      <c r="BB527">
        <v>146.1</v>
      </c>
    </row>
    <row r="528" spans="1:54" x14ac:dyDescent="0.3">
      <c r="A528">
        <v>13259</v>
      </c>
      <c r="B528" t="s">
        <v>585</v>
      </c>
      <c r="C528" t="s">
        <v>1066</v>
      </c>
      <c r="D528">
        <v>5744</v>
      </c>
      <c r="E528">
        <v>6058</v>
      </c>
      <c r="F528">
        <v>-5.2</v>
      </c>
      <c r="G528">
        <v>6058</v>
      </c>
      <c r="H528">
        <v>4.4000000000000004</v>
      </c>
      <c r="I528">
        <v>15.4</v>
      </c>
      <c r="J528">
        <v>15.3</v>
      </c>
      <c r="K528">
        <v>38.9</v>
      </c>
      <c r="L528">
        <v>45.1</v>
      </c>
      <c r="M528">
        <v>51.5</v>
      </c>
      <c r="N528">
        <v>0.6</v>
      </c>
      <c r="O528">
        <v>1</v>
      </c>
      <c r="P528">
        <v>0</v>
      </c>
      <c r="Q528">
        <v>1.7</v>
      </c>
      <c r="R528">
        <v>24.5</v>
      </c>
      <c r="S528">
        <v>27.6</v>
      </c>
      <c r="T528">
        <v>80.7</v>
      </c>
      <c r="U528">
        <v>13.6</v>
      </c>
      <c r="V528">
        <v>14.8</v>
      </c>
      <c r="W528">
        <v>63.1</v>
      </c>
      <c r="X528">
        <v>10</v>
      </c>
      <c r="Y528">
        <v>330</v>
      </c>
      <c r="Z528">
        <v>29.4</v>
      </c>
      <c r="AA528">
        <v>2336</v>
      </c>
      <c r="AB528">
        <v>63.3</v>
      </c>
      <c r="AC528">
        <v>6.7</v>
      </c>
      <c r="AD528">
        <v>50600</v>
      </c>
      <c r="AE528">
        <v>1851</v>
      </c>
      <c r="AF528">
        <v>2.74</v>
      </c>
      <c r="AG528">
        <v>13238</v>
      </c>
      <c r="AH528">
        <v>23451</v>
      </c>
      <c r="AI528">
        <v>30.7</v>
      </c>
      <c r="AJ528">
        <v>62</v>
      </c>
      <c r="AK528">
        <v>787</v>
      </c>
      <c r="AL528">
        <v>9.3000000000000007</v>
      </c>
      <c r="AM528">
        <v>316</v>
      </c>
      <c r="AN528">
        <v>232</v>
      </c>
      <c r="AO528">
        <v>0</v>
      </c>
      <c r="AP528">
        <v>0</v>
      </c>
      <c r="AQ528">
        <v>0</v>
      </c>
      <c r="AR528">
        <v>0</v>
      </c>
      <c r="AS528">
        <v>0</v>
      </c>
      <c r="AT528">
        <v>28.9</v>
      </c>
      <c r="AU528">
        <v>0</v>
      </c>
      <c r="AV528">
        <v>2608</v>
      </c>
      <c r="AW528">
        <v>23878</v>
      </c>
      <c r="AX528">
        <v>5203</v>
      </c>
      <c r="AY528">
        <v>2689</v>
      </c>
      <c r="AZ528">
        <v>0</v>
      </c>
      <c r="BA528">
        <v>458.73</v>
      </c>
      <c r="BB528">
        <v>13.2</v>
      </c>
    </row>
    <row r="529" spans="1:54" x14ac:dyDescent="0.3">
      <c r="A529">
        <v>13261</v>
      </c>
      <c r="B529" t="s">
        <v>15</v>
      </c>
      <c r="C529" t="s">
        <v>1066</v>
      </c>
      <c r="D529">
        <v>31232</v>
      </c>
      <c r="E529">
        <v>32817</v>
      </c>
      <c r="F529">
        <v>-4.8</v>
      </c>
      <c r="G529">
        <v>32819</v>
      </c>
      <c r="H529">
        <v>6.5</v>
      </c>
      <c r="I529">
        <v>24</v>
      </c>
      <c r="J529">
        <v>14.8</v>
      </c>
      <c r="K529">
        <v>52.6</v>
      </c>
      <c r="L529">
        <v>44</v>
      </c>
      <c r="M529">
        <v>52.8</v>
      </c>
      <c r="N529">
        <v>0.6</v>
      </c>
      <c r="O529">
        <v>1.4</v>
      </c>
      <c r="P529">
        <v>0.2</v>
      </c>
      <c r="Q529">
        <v>1</v>
      </c>
      <c r="R529">
        <v>5.3</v>
      </c>
      <c r="S529">
        <v>40</v>
      </c>
      <c r="T529">
        <v>83.8</v>
      </c>
      <c r="U529">
        <v>3.4</v>
      </c>
      <c r="V529">
        <v>7.2</v>
      </c>
      <c r="W529">
        <v>76.2</v>
      </c>
      <c r="X529">
        <v>18.5</v>
      </c>
      <c r="Y529">
        <v>1955</v>
      </c>
      <c r="Z529">
        <v>19.899999999999999</v>
      </c>
      <c r="AA529">
        <v>13849</v>
      </c>
      <c r="AB529">
        <v>58.2</v>
      </c>
      <c r="AC529">
        <v>21.4</v>
      </c>
      <c r="AD529">
        <v>90300</v>
      </c>
      <c r="AE529">
        <v>11493</v>
      </c>
      <c r="AF529">
        <v>2.63</v>
      </c>
      <c r="AG529">
        <v>17879</v>
      </c>
      <c r="AH529">
        <v>33796</v>
      </c>
      <c r="AI529">
        <v>32.299999999999997</v>
      </c>
      <c r="AJ529">
        <v>629</v>
      </c>
      <c r="AK529">
        <v>8951</v>
      </c>
      <c r="AL529">
        <v>-4.7</v>
      </c>
      <c r="AM529">
        <v>1824</v>
      </c>
      <c r="AN529">
        <v>2484</v>
      </c>
      <c r="AO529">
        <v>23.6</v>
      </c>
      <c r="AP529">
        <v>0</v>
      </c>
      <c r="AQ529">
        <v>0</v>
      </c>
      <c r="AR529">
        <v>0</v>
      </c>
      <c r="AS529">
        <v>0</v>
      </c>
      <c r="AT529">
        <v>26.8</v>
      </c>
      <c r="AU529">
        <v>411966</v>
      </c>
      <c r="AV529">
        <v>238965</v>
      </c>
      <c r="AW529">
        <v>326121</v>
      </c>
      <c r="AX529">
        <v>10016</v>
      </c>
      <c r="AY529">
        <v>33712</v>
      </c>
      <c r="AZ529">
        <v>11</v>
      </c>
      <c r="BA529">
        <v>482.7</v>
      </c>
      <c r="BB529">
        <v>68</v>
      </c>
    </row>
    <row r="530" spans="1:54" x14ac:dyDescent="0.3">
      <c r="A530">
        <v>13263</v>
      </c>
      <c r="B530" t="s">
        <v>1285</v>
      </c>
      <c r="C530" t="s">
        <v>1066</v>
      </c>
      <c r="D530">
        <v>6390</v>
      </c>
      <c r="E530">
        <v>6863</v>
      </c>
      <c r="F530">
        <v>-6.9</v>
      </c>
      <c r="G530">
        <v>6865</v>
      </c>
      <c r="H530">
        <v>4.5</v>
      </c>
      <c r="I530">
        <v>18.8</v>
      </c>
      <c r="J530">
        <v>19.100000000000001</v>
      </c>
      <c r="K530">
        <v>52.3</v>
      </c>
      <c r="L530">
        <v>41.3</v>
      </c>
      <c r="M530">
        <v>56.6</v>
      </c>
      <c r="N530">
        <v>0.4</v>
      </c>
      <c r="O530">
        <v>0.2</v>
      </c>
      <c r="P530">
        <v>0</v>
      </c>
      <c r="Q530">
        <v>1.5</v>
      </c>
      <c r="R530">
        <v>2.1</v>
      </c>
      <c r="S530">
        <v>40.1</v>
      </c>
      <c r="T530">
        <v>92.1</v>
      </c>
      <c r="U530">
        <v>0.8</v>
      </c>
      <c r="V530">
        <v>2.8</v>
      </c>
      <c r="W530">
        <v>76.7</v>
      </c>
      <c r="X530">
        <v>12.3</v>
      </c>
      <c r="Y530">
        <v>541</v>
      </c>
      <c r="Z530">
        <v>31.5</v>
      </c>
      <c r="AA530">
        <v>3363</v>
      </c>
      <c r="AB530">
        <v>75.900000000000006</v>
      </c>
      <c r="AC530">
        <v>4.8</v>
      </c>
      <c r="AD530">
        <v>76500</v>
      </c>
      <c r="AE530">
        <v>2682</v>
      </c>
      <c r="AF530">
        <v>2.4900000000000002</v>
      </c>
      <c r="AG530">
        <v>16993</v>
      </c>
      <c r="AH530">
        <v>32424</v>
      </c>
      <c r="AI530">
        <v>21.8</v>
      </c>
      <c r="AJ530">
        <v>57</v>
      </c>
      <c r="AK530">
        <v>538</v>
      </c>
      <c r="AL530">
        <v>-1.5</v>
      </c>
      <c r="AM530">
        <v>506</v>
      </c>
      <c r="AN530">
        <v>777</v>
      </c>
      <c r="AO530">
        <v>46.3</v>
      </c>
      <c r="AP530">
        <v>0</v>
      </c>
      <c r="AQ530">
        <v>0</v>
      </c>
      <c r="AR530">
        <v>0</v>
      </c>
      <c r="AS530">
        <v>0</v>
      </c>
      <c r="AT530">
        <v>0</v>
      </c>
      <c r="AU530">
        <v>0</v>
      </c>
      <c r="AV530">
        <v>0</v>
      </c>
      <c r="AW530">
        <v>4663</v>
      </c>
      <c r="AX530">
        <v>710</v>
      </c>
      <c r="AY530">
        <v>0</v>
      </c>
      <c r="AZ530">
        <v>10</v>
      </c>
      <c r="BA530">
        <v>391.39</v>
      </c>
      <c r="BB530">
        <v>17.5</v>
      </c>
    </row>
    <row r="531" spans="1:54" x14ac:dyDescent="0.3">
      <c r="A531">
        <v>13265</v>
      </c>
      <c r="B531" t="s">
        <v>1286</v>
      </c>
      <c r="C531" t="s">
        <v>1066</v>
      </c>
      <c r="D531">
        <v>1693</v>
      </c>
      <c r="E531">
        <v>1717</v>
      </c>
      <c r="F531">
        <v>-1.4</v>
      </c>
      <c r="G531">
        <v>1717</v>
      </c>
      <c r="H531">
        <v>6.5</v>
      </c>
      <c r="I531">
        <v>18.5</v>
      </c>
      <c r="J531">
        <v>22.4</v>
      </c>
      <c r="K531">
        <v>51.1</v>
      </c>
      <c r="L531">
        <v>40.5</v>
      </c>
      <c r="M531">
        <v>56.9</v>
      </c>
      <c r="N531">
        <v>0.2</v>
      </c>
      <c r="O531">
        <v>0.8</v>
      </c>
      <c r="P531">
        <v>0</v>
      </c>
      <c r="Q531">
        <v>1.6</v>
      </c>
      <c r="R531">
        <v>4</v>
      </c>
      <c r="S531">
        <v>37.5</v>
      </c>
      <c r="T531">
        <v>85.8</v>
      </c>
      <c r="U531">
        <v>1.6</v>
      </c>
      <c r="V531">
        <v>2.6</v>
      </c>
      <c r="W531">
        <v>68.3</v>
      </c>
      <c r="X531">
        <v>9.3000000000000007</v>
      </c>
      <c r="Y531">
        <v>104</v>
      </c>
      <c r="Z531">
        <v>27.9</v>
      </c>
      <c r="AA531">
        <v>1005</v>
      </c>
      <c r="AB531">
        <v>73.2</v>
      </c>
      <c r="AC531">
        <v>4.5999999999999996</v>
      </c>
      <c r="AD531">
        <v>68300</v>
      </c>
      <c r="AE531">
        <v>704</v>
      </c>
      <c r="AF531">
        <v>2.4900000000000002</v>
      </c>
      <c r="AG531">
        <v>14381</v>
      </c>
      <c r="AH531">
        <v>25465</v>
      </c>
      <c r="AI531">
        <v>30</v>
      </c>
      <c r="AJ531">
        <v>17</v>
      </c>
      <c r="AK531">
        <v>45</v>
      </c>
      <c r="AL531">
        <v>-25</v>
      </c>
      <c r="AM531">
        <v>104</v>
      </c>
      <c r="AN531">
        <v>0</v>
      </c>
      <c r="AO531">
        <v>0</v>
      </c>
      <c r="AP531">
        <v>0</v>
      </c>
      <c r="AQ531">
        <v>0</v>
      </c>
      <c r="AR531">
        <v>0</v>
      </c>
      <c r="AS531">
        <v>0</v>
      </c>
      <c r="AT531">
        <v>0</v>
      </c>
      <c r="AU531">
        <v>0</v>
      </c>
      <c r="AV531">
        <v>0</v>
      </c>
      <c r="AW531">
        <v>1710</v>
      </c>
      <c r="AX531">
        <v>925</v>
      </c>
      <c r="AY531">
        <v>0</v>
      </c>
      <c r="AZ531">
        <v>2</v>
      </c>
      <c r="BA531">
        <v>194.61</v>
      </c>
      <c r="BB531">
        <v>8.8000000000000007</v>
      </c>
    </row>
    <row r="532" spans="1:54" x14ac:dyDescent="0.3">
      <c r="A532">
        <v>13267</v>
      </c>
      <c r="B532" t="s">
        <v>1287</v>
      </c>
      <c r="C532" t="s">
        <v>1066</v>
      </c>
      <c r="D532">
        <v>25224</v>
      </c>
      <c r="E532">
        <v>25519</v>
      </c>
      <c r="F532">
        <v>-1.2</v>
      </c>
      <c r="G532">
        <v>25520</v>
      </c>
      <c r="H532">
        <v>5.9</v>
      </c>
      <c r="I532">
        <v>21.2</v>
      </c>
      <c r="J532">
        <v>12.5</v>
      </c>
      <c r="K532">
        <v>42.3</v>
      </c>
      <c r="L532">
        <v>68.099999999999994</v>
      </c>
      <c r="M532">
        <v>29.5</v>
      </c>
      <c r="N532">
        <v>0.6</v>
      </c>
      <c r="O532">
        <v>0.5</v>
      </c>
      <c r="P532">
        <v>0.1</v>
      </c>
      <c r="Q532">
        <v>1.1000000000000001</v>
      </c>
      <c r="R532">
        <v>10.5</v>
      </c>
      <c r="S532">
        <v>58.8</v>
      </c>
      <c r="T532">
        <v>82.7</v>
      </c>
      <c r="U532">
        <v>5.4</v>
      </c>
      <c r="V532">
        <v>11.3</v>
      </c>
      <c r="W532">
        <v>75.099999999999994</v>
      </c>
      <c r="X532">
        <v>11.6</v>
      </c>
      <c r="Y532">
        <v>1968</v>
      </c>
      <c r="Z532">
        <v>24.2</v>
      </c>
      <c r="AA532">
        <v>9860</v>
      </c>
      <c r="AB532">
        <v>71.3</v>
      </c>
      <c r="AC532">
        <v>5.5</v>
      </c>
      <c r="AD532">
        <v>86100</v>
      </c>
      <c r="AE532">
        <v>7885</v>
      </c>
      <c r="AF532">
        <v>2.62</v>
      </c>
      <c r="AG532">
        <v>15280</v>
      </c>
      <c r="AH532">
        <v>37587</v>
      </c>
      <c r="AI532">
        <v>27.4</v>
      </c>
      <c r="AJ532">
        <v>289</v>
      </c>
      <c r="AK532">
        <v>3016</v>
      </c>
      <c r="AL532">
        <v>-1.4</v>
      </c>
      <c r="AM532">
        <v>1224</v>
      </c>
      <c r="AN532">
        <v>1241</v>
      </c>
      <c r="AO532">
        <v>0</v>
      </c>
      <c r="AP532">
        <v>0</v>
      </c>
      <c r="AQ532">
        <v>2.2000000000000002</v>
      </c>
      <c r="AR532">
        <v>0</v>
      </c>
      <c r="AS532">
        <v>7.7</v>
      </c>
      <c r="AT532">
        <v>27.6</v>
      </c>
      <c r="AU532">
        <v>0</v>
      </c>
      <c r="AV532">
        <v>152023</v>
      </c>
      <c r="AW532">
        <v>102403</v>
      </c>
      <c r="AX532">
        <v>4457</v>
      </c>
      <c r="AY532">
        <v>9522</v>
      </c>
      <c r="AZ532">
        <v>17</v>
      </c>
      <c r="BA532">
        <v>479.4</v>
      </c>
      <c r="BB532">
        <v>53.2</v>
      </c>
    </row>
    <row r="533" spans="1:54" x14ac:dyDescent="0.3">
      <c r="A533">
        <v>13269</v>
      </c>
      <c r="B533" t="s">
        <v>253</v>
      </c>
      <c r="C533" t="s">
        <v>1066</v>
      </c>
      <c r="D533">
        <v>8442</v>
      </c>
      <c r="E533">
        <v>8906</v>
      </c>
      <c r="F533">
        <v>-5.2</v>
      </c>
      <c r="G533">
        <v>8906</v>
      </c>
      <c r="H533">
        <v>5.0999999999999996</v>
      </c>
      <c r="I533">
        <v>21</v>
      </c>
      <c r="J533">
        <v>18.2</v>
      </c>
      <c r="K533">
        <v>52.5</v>
      </c>
      <c r="L533">
        <v>60.1</v>
      </c>
      <c r="M533">
        <v>38.200000000000003</v>
      </c>
      <c r="N533">
        <v>0.1</v>
      </c>
      <c r="O533">
        <v>0.8</v>
      </c>
      <c r="P533">
        <v>0</v>
      </c>
      <c r="Q533">
        <v>0.8</v>
      </c>
      <c r="R533">
        <v>2.2999999999999998</v>
      </c>
      <c r="S533">
        <v>58.4</v>
      </c>
      <c r="T533">
        <v>84.7</v>
      </c>
      <c r="U533">
        <v>1.4</v>
      </c>
      <c r="V533">
        <v>1.9</v>
      </c>
      <c r="W533">
        <v>76.400000000000006</v>
      </c>
      <c r="X533">
        <v>10.1</v>
      </c>
      <c r="Y533">
        <v>668</v>
      </c>
      <c r="Z533">
        <v>28.2</v>
      </c>
      <c r="AA533">
        <v>4502</v>
      </c>
      <c r="AB533">
        <v>69.3</v>
      </c>
      <c r="AC533">
        <v>4.8</v>
      </c>
      <c r="AD533">
        <v>60800</v>
      </c>
      <c r="AE533">
        <v>3681</v>
      </c>
      <c r="AF533">
        <v>2.2400000000000002</v>
      </c>
      <c r="AG533">
        <v>17078</v>
      </c>
      <c r="AH533">
        <v>27455</v>
      </c>
      <c r="AI533">
        <v>28.2</v>
      </c>
      <c r="AJ533">
        <v>120</v>
      </c>
      <c r="AK533">
        <v>855</v>
      </c>
      <c r="AL533">
        <v>-6.7</v>
      </c>
      <c r="AM533">
        <v>561</v>
      </c>
      <c r="AN533">
        <v>765</v>
      </c>
      <c r="AO533">
        <v>0</v>
      </c>
      <c r="AP533">
        <v>0</v>
      </c>
      <c r="AQ533">
        <v>0</v>
      </c>
      <c r="AR533">
        <v>0</v>
      </c>
      <c r="AS533">
        <v>0</v>
      </c>
      <c r="AT533">
        <v>31.9</v>
      </c>
      <c r="AU533">
        <v>0</v>
      </c>
      <c r="AV533">
        <v>21407</v>
      </c>
      <c r="AW533">
        <v>46384</v>
      </c>
      <c r="AX533">
        <v>5359</v>
      </c>
      <c r="AY533">
        <v>1590</v>
      </c>
      <c r="AZ533">
        <v>11</v>
      </c>
      <c r="BA533">
        <v>376.69</v>
      </c>
      <c r="BB533">
        <v>23.6</v>
      </c>
    </row>
    <row r="534" spans="1:54" x14ac:dyDescent="0.3">
      <c r="A534">
        <v>13271</v>
      </c>
      <c r="B534" t="s">
        <v>1288</v>
      </c>
      <c r="C534" t="s">
        <v>1066</v>
      </c>
      <c r="D534">
        <v>16518</v>
      </c>
      <c r="E534">
        <v>16500</v>
      </c>
      <c r="F534">
        <v>0.1</v>
      </c>
      <c r="G534">
        <v>16500</v>
      </c>
      <c r="H534">
        <v>4.2</v>
      </c>
      <c r="I534">
        <v>17.7</v>
      </c>
      <c r="J534">
        <v>15.3</v>
      </c>
      <c r="K534">
        <v>40.700000000000003</v>
      </c>
      <c r="L534">
        <v>61.3</v>
      </c>
      <c r="M534">
        <v>36.6</v>
      </c>
      <c r="N534">
        <v>0.3</v>
      </c>
      <c r="O534">
        <v>0.8</v>
      </c>
      <c r="P534">
        <v>0.1</v>
      </c>
      <c r="Q534">
        <v>1</v>
      </c>
      <c r="R534">
        <v>14.7</v>
      </c>
      <c r="S534">
        <v>49.4</v>
      </c>
      <c r="T534">
        <v>95.3</v>
      </c>
      <c r="U534">
        <v>10.8</v>
      </c>
      <c r="V534">
        <v>12.3</v>
      </c>
      <c r="W534">
        <v>73.900000000000006</v>
      </c>
      <c r="X534">
        <v>10.9</v>
      </c>
      <c r="Y534">
        <v>1021</v>
      </c>
      <c r="Z534">
        <v>20.5</v>
      </c>
      <c r="AA534">
        <v>7208</v>
      </c>
      <c r="AB534">
        <v>64.8</v>
      </c>
      <c r="AC534">
        <v>9.6999999999999993</v>
      </c>
      <c r="AD534">
        <v>58300</v>
      </c>
      <c r="AE534">
        <v>5567</v>
      </c>
      <c r="AF534">
        <v>2.27</v>
      </c>
      <c r="AG534">
        <v>12489</v>
      </c>
      <c r="AH534">
        <v>26634</v>
      </c>
      <c r="AI534">
        <v>30.5</v>
      </c>
      <c r="AJ534">
        <v>190</v>
      </c>
      <c r="AK534">
        <v>3171</v>
      </c>
      <c r="AL534">
        <v>-1.2</v>
      </c>
      <c r="AM534">
        <v>686</v>
      </c>
      <c r="AN534">
        <v>1139</v>
      </c>
      <c r="AO534">
        <v>0</v>
      </c>
      <c r="AP534">
        <v>0</v>
      </c>
      <c r="AQ534">
        <v>0</v>
      </c>
      <c r="AR534">
        <v>0</v>
      </c>
      <c r="AS534">
        <v>0</v>
      </c>
      <c r="AT534">
        <v>12.6</v>
      </c>
      <c r="AU534">
        <v>0</v>
      </c>
      <c r="AV534">
        <v>30505</v>
      </c>
      <c r="AW534">
        <v>77349</v>
      </c>
      <c r="AX534">
        <v>5817</v>
      </c>
      <c r="AY534">
        <v>11149</v>
      </c>
      <c r="AZ534">
        <v>0</v>
      </c>
      <c r="BA534">
        <v>437.3</v>
      </c>
      <c r="BB534">
        <v>37.700000000000003</v>
      </c>
    </row>
    <row r="535" spans="1:54" x14ac:dyDescent="0.3">
      <c r="A535">
        <v>13273</v>
      </c>
      <c r="B535" t="s">
        <v>648</v>
      </c>
      <c r="C535" t="s">
        <v>1066</v>
      </c>
      <c r="D535">
        <v>9132</v>
      </c>
      <c r="E535">
        <v>9507</v>
      </c>
      <c r="F535">
        <v>-3.9</v>
      </c>
      <c r="G535">
        <v>9315</v>
      </c>
      <c r="H535">
        <v>6.9</v>
      </c>
      <c r="I535">
        <v>23.6</v>
      </c>
      <c r="J535">
        <v>17.7</v>
      </c>
      <c r="K535">
        <v>52.5</v>
      </c>
      <c r="L535">
        <v>37.200000000000003</v>
      </c>
      <c r="M535">
        <v>60.3</v>
      </c>
      <c r="N535">
        <v>0.6</v>
      </c>
      <c r="O535">
        <v>0.4</v>
      </c>
      <c r="P535">
        <v>0.2</v>
      </c>
      <c r="Q535">
        <v>1.3</v>
      </c>
      <c r="R535">
        <v>2.6</v>
      </c>
      <c r="S535">
        <v>35.6</v>
      </c>
      <c r="T535">
        <v>85.3</v>
      </c>
      <c r="U535">
        <v>1.2</v>
      </c>
      <c r="V535">
        <v>2.4</v>
      </c>
      <c r="W535">
        <v>65.599999999999994</v>
      </c>
      <c r="X535">
        <v>8.6999999999999993</v>
      </c>
      <c r="Y535">
        <v>668</v>
      </c>
      <c r="Z535">
        <v>22.1</v>
      </c>
      <c r="AA535">
        <v>4157</v>
      </c>
      <c r="AB535">
        <v>63.4</v>
      </c>
      <c r="AC535">
        <v>8.6999999999999993</v>
      </c>
      <c r="AD535">
        <v>78800</v>
      </c>
      <c r="AE535">
        <v>3351</v>
      </c>
      <c r="AF535">
        <v>2.66</v>
      </c>
      <c r="AG535">
        <v>16836</v>
      </c>
      <c r="AH535">
        <v>32628</v>
      </c>
      <c r="AI535">
        <v>31.6</v>
      </c>
      <c r="AJ535">
        <v>164</v>
      </c>
      <c r="AK535">
        <v>1705</v>
      </c>
      <c r="AL535">
        <v>-0.5</v>
      </c>
      <c r="AM535">
        <v>660</v>
      </c>
      <c r="AN535">
        <v>550</v>
      </c>
      <c r="AO535">
        <v>0</v>
      </c>
      <c r="AP535">
        <v>0</v>
      </c>
      <c r="AQ535">
        <v>0</v>
      </c>
      <c r="AR535">
        <v>0</v>
      </c>
      <c r="AS535">
        <v>0</v>
      </c>
      <c r="AT535">
        <v>45.5</v>
      </c>
      <c r="AU535">
        <v>0</v>
      </c>
      <c r="AV535">
        <v>0</v>
      </c>
      <c r="AW535">
        <v>68284</v>
      </c>
      <c r="AX535">
        <v>6657</v>
      </c>
      <c r="AY535">
        <v>0</v>
      </c>
      <c r="AZ535">
        <v>3</v>
      </c>
      <c r="BA535">
        <v>335.44</v>
      </c>
      <c r="BB535">
        <v>27.8</v>
      </c>
    </row>
    <row r="536" spans="1:54" x14ac:dyDescent="0.3">
      <c r="A536">
        <v>13275</v>
      </c>
      <c r="B536" t="s">
        <v>1289</v>
      </c>
      <c r="C536" t="s">
        <v>1066</v>
      </c>
      <c r="D536">
        <v>44959</v>
      </c>
      <c r="E536">
        <v>44719</v>
      </c>
      <c r="F536">
        <v>0.5</v>
      </c>
      <c r="G536">
        <v>44720</v>
      </c>
      <c r="H536">
        <v>6.5</v>
      </c>
      <c r="I536">
        <v>24.1</v>
      </c>
      <c r="J536">
        <v>16.8</v>
      </c>
      <c r="K536">
        <v>52.6</v>
      </c>
      <c r="L536">
        <v>60.5</v>
      </c>
      <c r="M536">
        <v>36.799999999999997</v>
      </c>
      <c r="N536">
        <v>0.5</v>
      </c>
      <c r="O536">
        <v>0.9</v>
      </c>
      <c r="P536">
        <v>0</v>
      </c>
      <c r="Q536">
        <v>1.3</v>
      </c>
      <c r="R536">
        <v>3.4</v>
      </c>
      <c r="S536">
        <v>57.8</v>
      </c>
      <c r="T536">
        <v>87</v>
      </c>
      <c r="U536">
        <v>2.5</v>
      </c>
      <c r="V536">
        <v>4.0999999999999996</v>
      </c>
      <c r="W536">
        <v>81.8</v>
      </c>
      <c r="X536">
        <v>18.100000000000001</v>
      </c>
      <c r="Y536">
        <v>3525</v>
      </c>
      <c r="Z536">
        <v>20.100000000000001</v>
      </c>
      <c r="AA536">
        <v>20352</v>
      </c>
      <c r="AB536">
        <v>56.5</v>
      </c>
      <c r="AC536">
        <v>13.3</v>
      </c>
      <c r="AD536">
        <v>127000</v>
      </c>
      <c r="AE536">
        <v>17377</v>
      </c>
      <c r="AF536">
        <v>2.5099999999999998</v>
      </c>
      <c r="AG536">
        <v>19983</v>
      </c>
      <c r="AH536">
        <v>34035</v>
      </c>
      <c r="AI536">
        <v>26.5</v>
      </c>
      <c r="AJ536">
        <v>1051</v>
      </c>
      <c r="AK536">
        <v>14947</v>
      </c>
      <c r="AL536">
        <v>-2.9</v>
      </c>
      <c r="AM536">
        <v>3142</v>
      </c>
      <c r="AN536">
        <v>3741</v>
      </c>
      <c r="AO536">
        <v>0</v>
      </c>
      <c r="AP536">
        <v>1.3</v>
      </c>
      <c r="AQ536">
        <v>0</v>
      </c>
      <c r="AR536">
        <v>0</v>
      </c>
      <c r="AS536">
        <v>0</v>
      </c>
      <c r="AT536">
        <v>29.8</v>
      </c>
      <c r="AU536">
        <v>657550</v>
      </c>
      <c r="AV536">
        <v>575289</v>
      </c>
      <c r="AW536">
        <v>627509</v>
      </c>
      <c r="AX536">
        <v>13852</v>
      </c>
      <c r="AY536">
        <v>49874</v>
      </c>
      <c r="AZ536">
        <v>71</v>
      </c>
      <c r="BA536">
        <v>544.6</v>
      </c>
      <c r="BB536">
        <v>82.1</v>
      </c>
    </row>
    <row r="537" spans="1:54" x14ac:dyDescent="0.3">
      <c r="A537">
        <v>13277</v>
      </c>
      <c r="B537" t="s">
        <v>1290</v>
      </c>
      <c r="C537" t="s">
        <v>1066</v>
      </c>
      <c r="D537">
        <v>40704</v>
      </c>
      <c r="E537">
        <v>40122</v>
      </c>
      <c r="F537">
        <v>1.5</v>
      </c>
      <c r="G537">
        <v>40118</v>
      </c>
      <c r="H537">
        <v>6.6</v>
      </c>
      <c r="I537">
        <v>25.1</v>
      </c>
      <c r="J537">
        <v>14</v>
      </c>
      <c r="K537">
        <v>51.9</v>
      </c>
      <c r="L537">
        <v>66.599999999999994</v>
      </c>
      <c r="M537">
        <v>30.1</v>
      </c>
      <c r="N537">
        <v>0.4</v>
      </c>
      <c r="O537">
        <v>1.5</v>
      </c>
      <c r="P537">
        <v>0.1</v>
      </c>
      <c r="Q537">
        <v>1.3</v>
      </c>
      <c r="R537">
        <v>11.3</v>
      </c>
      <c r="S537">
        <v>56.6</v>
      </c>
      <c r="T537">
        <v>87.1</v>
      </c>
      <c r="U537">
        <v>5.7</v>
      </c>
      <c r="V537">
        <v>11.7</v>
      </c>
      <c r="W537">
        <v>77.5</v>
      </c>
      <c r="X537">
        <v>16</v>
      </c>
      <c r="Y537">
        <v>1993</v>
      </c>
      <c r="Z537">
        <v>18.899999999999999</v>
      </c>
      <c r="AA537">
        <v>16402</v>
      </c>
      <c r="AB537">
        <v>61.1</v>
      </c>
      <c r="AC537">
        <v>16.3</v>
      </c>
      <c r="AD537">
        <v>117300</v>
      </c>
      <c r="AE537">
        <v>13691</v>
      </c>
      <c r="AF537">
        <v>2.84</v>
      </c>
      <c r="AG537">
        <v>18933</v>
      </c>
      <c r="AH537">
        <v>34591</v>
      </c>
      <c r="AI537">
        <v>27.9</v>
      </c>
      <c r="AJ537">
        <v>1017</v>
      </c>
      <c r="AK537">
        <v>15454</v>
      </c>
      <c r="AL537">
        <v>-1.1000000000000001</v>
      </c>
      <c r="AM537">
        <v>2986</v>
      </c>
      <c r="AN537">
        <v>3604</v>
      </c>
      <c r="AO537">
        <v>11.1</v>
      </c>
      <c r="AP537">
        <v>0</v>
      </c>
      <c r="AQ537">
        <v>0</v>
      </c>
      <c r="AR537">
        <v>0</v>
      </c>
      <c r="AS537">
        <v>2.2000000000000002</v>
      </c>
      <c r="AT537">
        <v>28</v>
      </c>
      <c r="AU537">
        <v>547460</v>
      </c>
      <c r="AV537">
        <v>612216</v>
      </c>
      <c r="AW537">
        <v>721588</v>
      </c>
      <c r="AX537">
        <v>17119</v>
      </c>
      <c r="AY537">
        <v>92037</v>
      </c>
      <c r="AZ537">
        <v>59</v>
      </c>
      <c r="BA537">
        <v>258.92</v>
      </c>
      <c r="BB537">
        <v>154.9</v>
      </c>
    </row>
    <row r="538" spans="1:54" x14ac:dyDescent="0.3">
      <c r="A538">
        <v>13279</v>
      </c>
      <c r="B538" t="s">
        <v>1291</v>
      </c>
      <c r="C538" t="s">
        <v>1066</v>
      </c>
      <c r="D538">
        <v>27282</v>
      </c>
      <c r="E538">
        <v>27223</v>
      </c>
      <c r="F538">
        <v>0.2</v>
      </c>
      <c r="G538">
        <v>27223</v>
      </c>
      <c r="H538">
        <v>7.7</v>
      </c>
      <c r="I538">
        <v>27.3</v>
      </c>
      <c r="J538">
        <v>15.2</v>
      </c>
      <c r="K538">
        <v>52.6</v>
      </c>
      <c r="L538">
        <v>70.8</v>
      </c>
      <c r="M538">
        <v>26</v>
      </c>
      <c r="N538">
        <v>0.7</v>
      </c>
      <c r="O538">
        <v>0.9</v>
      </c>
      <c r="P538">
        <v>0.2</v>
      </c>
      <c r="Q538">
        <v>1.5</v>
      </c>
      <c r="R538">
        <v>11.2</v>
      </c>
      <c r="S538">
        <v>61.1</v>
      </c>
      <c r="T538">
        <v>92.6</v>
      </c>
      <c r="U538">
        <v>5</v>
      </c>
      <c r="V538">
        <v>10</v>
      </c>
      <c r="W538">
        <v>79.2</v>
      </c>
      <c r="X538">
        <v>15.2</v>
      </c>
      <c r="Y538">
        <v>1863</v>
      </c>
      <c r="Z538">
        <v>20.399999999999999</v>
      </c>
      <c r="AA538">
        <v>12089</v>
      </c>
      <c r="AB538">
        <v>62.4</v>
      </c>
      <c r="AC538">
        <v>15.6</v>
      </c>
      <c r="AD538">
        <v>88100</v>
      </c>
      <c r="AE538">
        <v>10310</v>
      </c>
      <c r="AF538">
        <v>2.6</v>
      </c>
      <c r="AG538">
        <v>18716</v>
      </c>
      <c r="AH538">
        <v>31189</v>
      </c>
      <c r="AI538">
        <v>26.9</v>
      </c>
      <c r="AJ538">
        <v>673</v>
      </c>
      <c r="AK538">
        <v>9231</v>
      </c>
      <c r="AL538">
        <v>-2.1</v>
      </c>
      <c r="AM538">
        <v>2010</v>
      </c>
      <c r="AN538">
        <v>2972</v>
      </c>
      <c r="AO538">
        <v>10.9</v>
      </c>
      <c r="AP538">
        <v>0</v>
      </c>
      <c r="AQ538">
        <v>10.199999999999999</v>
      </c>
      <c r="AR538">
        <v>0</v>
      </c>
      <c r="AS538">
        <v>4.5999999999999996</v>
      </c>
      <c r="AT538">
        <v>33.200000000000003</v>
      </c>
      <c r="AU538">
        <v>0</v>
      </c>
      <c r="AV538">
        <v>665035</v>
      </c>
      <c r="AW538">
        <v>386338</v>
      </c>
      <c r="AX538">
        <v>13914</v>
      </c>
      <c r="AY538">
        <v>42329</v>
      </c>
      <c r="AZ538">
        <v>23</v>
      </c>
      <c r="BA538">
        <v>364.01</v>
      </c>
      <c r="BB538">
        <v>74.8</v>
      </c>
    </row>
    <row r="539" spans="1:54" x14ac:dyDescent="0.3">
      <c r="A539">
        <v>13281</v>
      </c>
      <c r="B539" t="s">
        <v>1292</v>
      </c>
      <c r="C539" t="s">
        <v>1066</v>
      </c>
      <c r="D539">
        <v>11098</v>
      </c>
      <c r="E539">
        <v>10471</v>
      </c>
      <c r="F539">
        <v>6</v>
      </c>
      <c r="G539">
        <v>10471</v>
      </c>
      <c r="H539">
        <v>3.7</v>
      </c>
      <c r="I539">
        <v>13.8</v>
      </c>
      <c r="J539">
        <v>32.200000000000003</v>
      </c>
      <c r="K539">
        <v>52.2</v>
      </c>
      <c r="L539">
        <v>96.9</v>
      </c>
      <c r="M539">
        <v>1.2</v>
      </c>
      <c r="N539">
        <v>0.3</v>
      </c>
      <c r="O539">
        <v>0.7</v>
      </c>
      <c r="P539">
        <v>0</v>
      </c>
      <c r="Q539">
        <v>0.8</v>
      </c>
      <c r="R539">
        <v>2.6</v>
      </c>
      <c r="S539">
        <v>94.7</v>
      </c>
      <c r="T539">
        <v>87.4</v>
      </c>
      <c r="U539">
        <v>3.1</v>
      </c>
      <c r="V539">
        <v>4.0999999999999996</v>
      </c>
      <c r="W539">
        <v>86.8</v>
      </c>
      <c r="X539">
        <v>22.7</v>
      </c>
      <c r="Y539">
        <v>1303</v>
      </c>
      <c r="Z539">
        <v>20.7</v>
      </c>
      <c r="AA539">
        <v>7887</v>
      </c>
      <c r="AB539">
        <v>84.8</v>
      </c>
      <c r="AC539">
        <v>5.8</v>
      </c>
      <c r="AD539">
        <v>164000</v>
      </c>
      <c r="AE539">
        <v>4261</v>
      </c>
      <c r="AF539">
        <v>2.29</v>
      </c>
      <c r="AG539">
        <v>20419</v>
      </c>
      <c r="AH539">
        <v>36570</v>
      </c>
      <c r="AI539">
        <v>16.3</v>
      </c>
      <c r="AJ539">
        <v>285</v>
      </c>
      <c r="AK539">
        <v>2731</v>
      </c>
      <c r="AL539">
        <v>-0.9</v>
      </c>
      <c r="AM539">
        <v>1108</v>
      </c>
      <c r="AN539">
        <v>1499</v>
      </c>
      <c r="AO539">
        <v>0</v>
      </c>
      <c r="AP539">
        <v>0</v>
      </c>
      <c r="AQ539">
        <v>0</v>
      </c>
      <c r="AR539">
        <v>0</v>
      </c>
      <c r="AS539">
        <v>0</v>
      </c>
      <c r="AT539">
        <v>30.6</v>
      </c>
      <c r="AU539">
        <v>0</v>
      </c>
      <c r="AV539">
        <v>6174</v>
      </c>
      <c r="AW539">
        <v>102261</v>
      </c>
      <c r="AX539">
        <v>9426</v>
      </c>
      <c r="AY539">
        <v>31033</v>
      </c>
      <c r="AZ539">
        <v>103</v>
      </c>
      <c r="BA539">
        <v>166.56</v>
      </c>
      <c r="BB539">
        <v>62.9</v>
      </c>
    </row>
    <row r="540" spans="1:54" x14ac:dyDescent="0.3">
      <c r="A540">
        <v>13283</v>
      </c>
      <c r="B540" t="s">
        <v>1293</v>
      </c>
      <c r="C540" t="s">
        <v>1066</v>
      </c>
      <c r="D540">
        <v>6778</v>
      </c>
      <c r="E540">
        <v>6885</v>
      </c>
      <c r="F540">
        <v>-1.6</v>
      </c>
      <c r="G540">
        <v>6885</v>
      </c>
      <c r="H540">
        <v>6.3</v>
      </c>
      <c r="I540">
        <v>24.5</v>
      </c>
      <c r="J540">
        <v>15</v>
      </c>
      <c r="K540">
        <v>49.7</v>
      </c>
      <c r="L540">
        <v>66.099999999999994</v>
      </c>
      <c r="M540">
        <v>32.299999999999997</v>
      </c>
      <c r="N540">
        <v>0.3</v>
      </c>
      <c r="O540">
        <v>0.3</v>
      </c>
      <c r="P540">
        <v>0</v>
      </c>
      <c r="Q540">
        <v>1.1000000000000001</v>
      </c>
      <c r="R540">
        <v>2.9</v>
      </c>
      <c r="S540">
        <v>63.7</v>
      </c>
      <c r="T540">
        <v>92.8</v>
      </c>
      <c r="U540">
        <v>0.5</v>
      </c>
      <c r="V540">
        <v>1.2</v>
      </c>
      <c r="W540">
        <v>74.400000000000006</v>
      </c>
      <c r="X540">
        <v>12.3</v>
      </c>
      <c r="Y540">
        <v>342</v>
      </c>
      <c r="Z540">
        <v>26</v>
      </c>
      <c r="AA540">
        <v>2982</v>
      </c>
      <c r="AB540">
        <v>68</v>
      </c>
      <c r="AC540">
        <v>4.5</v>
      </c>
      <c r="AD540">
        <v>64300</v>
      </c>
      <c r="AE540">
        <v>2515</v>
      </c>
      <c r="AF540">
        <v>2.52</v>
      </c>
      <c r="AG540">
        <v>19410</v>
      </c>
      <c r="AH540">
        <v>37894</v>
      </c>
      <c r="AI540">
        <v>25.8</v>
      </c>
      <c r="AJ540">
        <v>82</v>
      </c>
      <c r="AK540">
        <v>571</v>
      </c>
      <c r="AL540">
        <v>2</v>
      </c>
      <c r="AM540">
        <v>425</v>
      </c>
      <c r="AN540">
        <v>421</v>
      </c>
      <c r="AO540">
        <v>0</v>
      </c>
      <c r="AP540">
        <v>0</v>
      </c>
      <c r="AQ540">
        <v>0</v>
      </c>
      <c r="AR540">
        <v>0</v>
      </c>
      <c r="AS540">
        <v>0</v>
      </c>
      <c r="AT540">
        <v>0</v>
      </c>
      <c r="AU540">
        <v>0</v>
      </c>
      <c r="AV540">
        <v>0</v>
      </c>
      <c r="AW540">
        <v>30428</v>
      </c>
      <c r="AX540">
        <v>4407</v>
      </c>
      <c r="AY540">
        <v>1792</v>
      </c>
      <c r="AZ540">
        <v>0</v>
      </c>
      <c r="BA540">
        <v>199.44</v>
      </c>
      <c r="BB540">
        <v>34.5</v>
      </c>
    </row>
    <row r="541" spans="1:54" x14ac:dyDescent="0.3">
      <c r="A541">
        <v>13285</v>
      </c>
      <c r="B541" t="s">
        <v>1294</v>
      </c>
      <c r="C541" t="s">
        <v>1066</v>
      </c>
      <c r="D541">
        <v>69469</v>
      </c>
      <c r="E541">
        <v>67044</v>
      </c>
      <c r="F541">
        <v>3.6</v>
      </c>
      <c r="G541">
        <v>67044</v>
      </c>
      <c r="H541">
        <v>6.7</v>
      </c>
      <c r="I541">
        <v>25.3</v>
      </c>
      <c r="J541">
        <v>13.7</v>
      </c>
      <c r="K541">
        <v>51.8</v>
      </c>
      <c r="L541">
        <v>60.7</v>
      </c>
      <c r="M541">
        <v>35.4</v>
      </c>
      <c r="N541">
        <v>0.4</v>
      </c>
      <c r="O541">
        <v>1.8</v>
      </c>
      <c r="P541">
        <v>0.2</v>
      </c>
      <c r="Q541">
        <v>1.5</v>
      </c>
      <c r="R541">
        <v>3.7</v>
      </c>
      <c r="S541">
        <v>57.8</v>
      </c>
      <c r="T541">
        <v>82</v>
      </c>
      <c r="U541">
        <v>4.2</v>
      </c>
      <c r="V541">
        <v>5.9</v>
      </c>
      <c r="W541">
        <v>81.8</v>
      </c>
      <c r="X541">
        <v>18.600000000000001</v>
      </c>
      <c r="Y541">
        <v>4638</v>
      </c>
      <c r="Z541">
        <v>20.9</v>
      </c>
      <c r="AA541">
        <v>28250</v>
      </c>
      <c r="AB541">
        <v>60.9</v>
      </c>
      <c r="AC541">
        <v>17</v>
      </c>
      <c r="AD541">
        <v>121300</v>
      </c>
      <c r="AE541">
        <v>24441</v>
      </c>
      <c r="AF541">
        <v>2.7</v>
      </c>
      <c r="AG541">
        <v>21443</v>
      </c>
      <c r="AH541">
        <v>41161</v>
      </c>
      <c r="AI541">
        <v>23.6</v>
      </c>
      <c r="AJ541">
        <v>1410</v>
      </c>
      <c r="AK541">
        <v>33030</v>
      </c>
      <c r="AL541">
        <v>2</v>
      </c>
      <c r="AM541">
        <v>5252</v>
      </c>
      <c r="AN541">
        <v>5768</v>
      </c>
      <c r="AO541">
        <v>25.8</v>
      </c>
      <c r="AP541">
        <v>0.7</v>
      </c>
      <c r="AQ541">
        <v>1.7</v>
      </c>
      <c r="AR541">
        <v>0</v>
      </c>
      <c r="AS541">
        <v>0</v>
      </c>
      <c r="AT541">
        <v>31</v>
      </c>
      <c r="AU541">
        <v>2470774</v>
      </c>
      <c r="AV541">
        <v>0</v>
      </c>
      <c r="AW541">
        <v>798823</v>
      </c>
      <c r="AX541">
        <v>12600</v>
      </c>
      <c r="AY541">
        <v>88719</v>
      </c>
      <c r="AZ541">
        <v>133</v>
      </c>
      <c r="BA541">
        <v>413.99</v>
      </c>
      <c r="BB541">
        <v>161.9</v>
      </c>
    </row>
    <row r="542" spans="1:54" x14ac:dyDescent="0.3">
      <c r="A542">
        <v>13287</v>
      </c>
      <c r="B542" t="s">
        <v>1295</v>
      </c>
      <c r="C542" t="s">
        <v>1066</v>
      </c>
      <c r="D542">
        <v>8153</v>
      </c>
      <c r="E542">
        <v>8930</v>
      </c>
      <c r="F542">
        <v>-8.6999999999999993</v>
      </c>
      <c r="G542">
        <v>8930</v>
      </c>
      <c r="H542">
        <v>6</v>
      </c>
      <c r="I542">
        <v>26.3</v>
      </c>
      <c r="J542">
        <v>18.600000000000001</v>
      </c>
      <c r="K542">
        <v>50.9</v>
      </c>
      <c r="L542">
        <v>58.3</v>
      </c>
      <c r="M542">
        <v>39.4</v>
      </c>
      <c r="N542">
        <v>0.5</v>
      </c>
      <c r="O542">
        <v>0.8</v>
      </c>
      <c r="P542">
        <v>0.2</v>
      </c>
      <c r="Q542">
        <v>0.8</v>
      </c>
      <c r="R542">
        <v>4.5</v>
      </c>
      <c r="S542">
        <v>55</v>
      </c>
      <c r="T542">
        <v>91.5</v>
      </c>
      <c r="U542">
        <v>3.4</v>
      </c>
      <c r="V542">
        <v>4.4000000000000004</v>
      </c>
      <c r="W542">
        <v>72.099999999999994</v>
      </c>
      <c r="X542">
        <v>9.8000000000000007</v>
      </c>
      <c r="Y542">
        <v>491</v>
      </c>
      <c r="Z542">
        <v>24.8</v>
      </c>
      <c r="AA542">
        <v>3807</v>
      </c>
      <c r="AB542">
        <v>64.7</v>
      </c>
      <c r="AC542">
        <v>10.7</v>
      </c>
      <c r="AD542">
        <v>83800</v>
      </c>
      <c r="AE542">
        <v>3166</v>
      </c>
      <c r="AF542">
        <v>2.61</v>
      </c>
      <c r="AG542">
        <v>17609</v>
      </c>
      <c r="AH542">
        <v>28326</v>
      </c>
      <c r="AI542">
        <v>22</v>
      </c>
      <c r="AJ542">
        <v>153</v>
      </c>
      <c r="AK542">
        <v>1392</v>
      </c>
      <c r="AL542">
        <v>1.2</v>
      </c>
      <c r="AM542">
        <v>576</v>
      </c>
      <c r="AN542">
        <v>817</v>
      </c>
      <c r="AO542">
        <v>0</v>
      </c>
      <c r="AP542">
        <v>0</v>
      </c>
      <c r="AQ542">
        <v>0</v>
      </c>
      <c r="AR542">
        <v>0</v>
      </c>
      <c r="AS542">
        <v>0</v>
      </c>
      <c r="AT542">
        <v>0</v>
      </c>
      <c r="AU542">
        <v>0</v>
      </c>
      <c r="AV542">
        <v>103211</v>
      </c>
      <c r="AW542">
        <v>64546</v>
      </c>
      <c r="AX542">
        <v>6881</v>
      </c>
      <c r="AY542">
        <v>6479</v>
      </c>
      <c r="AZ542">
        <v>65</v>
      </c>
      <c r="BA542">
        <v>285.39</v>
      </c>
      <c r="BB542">
        <v>31.3</v>
      </c>
    </row>
    <row r="543" spans="1:54" x14ac:dyDescent="0.3">
      <c r="A543">
        <v>13289</v>
      </c>
      <c r="B543" t="s">
        <v>1296</v>
      </c>
      <c r="C543" t="s">
        <v>1066</v>
      </c>
      <c r="D543">
        <v>8320</v>
      </c>
      <c r="E543">
        <v>9023</v>
      </c>
      <c r="F543">
        <v>-7.8</v>
      </c>
      <c r="G543">
        <v>9023</v>
      </c>
      <c r="H543">
        <v>5.5</v>
      </c>
      <c r="I543">
        <v>19.100000000000001</v>
      </c>
      <c r="J543">
        <v>19.600000000000001</v>
      </c>
      <c r="K543">
        <v>51.1</v>
      </c>
      <c r="L543">
        <v>57</v>
      </c>
      <c r="M543">
        <v>40.9</v>
      </c>
      <c r="N543">
        <v>0.4</v>
      </c>
      <c r="O543">
        <v>0.3</v>
      </c>
      <c r="P543">
        <v>0</v>
      </c>
      <c r="Q543">
        <v>1.4</v>
      </c>
      <c r="R543">
        <v>1.9</v>
      </c>
      <c r="S543">
        <v>55.7</v>
      </c>
      <c r="T543">
        <v>94.2</v>
      </c>
      <c r="U543">
        <v>0.5</v>
      </c>
      <c r="V543">
        <v>0.8</v>
      </c>
      <c r="W543">
        <v>70.3</v>
      </c>
      <c r="X543">
        <v>10.8</v>
      </c>
      <c r="Y543">
        <v>559</v>
      </c>
      <c r="Z543">
        <v>28</v>
      </c>
      <c r="AA543">
        <v>4190</v>
      </c>
      <c r="AB543">
        <v>80</v>
      </c>
      <c r="AC543">
        <v>2.2000000000000002</v>
      </c>
      <c r="AD543">
        <v>54700</v>
      </c>
      <c r="AE543">
        <v>3056</v>
      </c>
      <c r="AF543">
        <v>2.85</v>
      </c>
      <c r="AG543">
        <v>17952</v>
      </c>
      <c r="AH543">
        <v>31234</v>
      </c>
      <c r="AI543">
        <v>28.7</v>
      </c>
      <c r="AJ543">
        <v>75</v>
      </c>
      <c r="AK543">
        <v>1484</v>
      </c>
      <c r="AL543">
        <v>110.8</v>
      </c>
      <c r="AM543">
        <v>541</v>
      </c>
      <c r="AN543">
        <v>788</v>
      </c>
      <c r="AO543">
        <v>0</v>
      </c>
      <c r="AP543">
        <v>0</v>
      </c>
      <c r="AQ543">
        <v>0</v>
      </c>
      <c r="AR543">
        <v>0</v>
      </c>
      <c r="AS543">
        <v>0</v>
      </c>
      <c r="AT543">
        <v>0</v>
      </c>
      <c r="AU543">
        <v>0</v>
      </c>
      <c r="AV543">
        <v>0</v>
      </c>
      <c r="AW543">
        <v>30340</v>
      </c>
      <c r="AX543">
        <v>2969</v>
      </c>
      <c r="AY543">
        <v>1349</v>
      </c>
      <c r="AZ543">
        <v>1</v>
      </c>
      <c r="BA543">
        <v>358.4</v>
      </c>
      <c r="BB543">
        <v>25.2</v>
      </c>
    </row>
    <row r="544" spans="1:54" x14ac:dyDescent="0.3">
      <c r="A544">
        <v>13291</v>
      </c>
      <c r="B544" t="s">
        <v>78</v>
      </c>
      <c r="C544" t="s">
        <v>1066</v>
      </c>
      <c r="D544">
        <v>21984</v>
      </c>
      <c r="E544">
        <v>21356</v>
      </c>
      <c r="F544">
        <v>2.9</v>
      </c>
      <c r="G544">
        <v>21356</v>
      </c>
      <c r="H544">
        <v>3.3</v>
      </c>
      <c r="I544">
        <v>16.8</v>
      </c>
      <c r="J544">
        <v>31.3</v>
      </c>
      <c r="K544">
        <v>51.6</v>
      </c>
      <c r="L544">
        <v>96.7</v>
      </c>
      <c r="M544">
        <v>0.9</v>
      </c>
      <c r="N544">
        <v>0.5</v>
      </c>
      <c r="O544">
        <v>0.6</v>
      </c>
      <c r="P544">
        <v>0</v>
      </c>
      <c r="Q544">
        <v>1.3</v>
      </c>
      <c r="R544">
        <v>3.1</v>
      </c>
      <c r="S544">
        <v>94</v>
      </c>
      <c r="T544">
        <v>89.3</v>
      </c>
      <c r="U544">
        <v>2</v>
      </c>
      <c r="V544">
        <v>5.2</v>
      </c>
      <c r="W544">
        <v>84.7</v>
      </c>
      <c r="X544">
        <v>19.600000000000001</v>
      </c>
      <c r="Y544">
        <v>2544</v>
      </c>
      <c r="Z544">
        <v>25.4</v>
      </c>
      <c r="AA544">
        <v>14255</v>
      </c>
      <c r="AB544">
        <v>78.3</v>
      </c>
      <c r="AC544">
        <v>4.3</v>
      </c>
      <c r="AD544">
        <v>198300</v>
      </c>
      <c r="AE544">
        <v>9141</v>
      </c>
      <c r="AF544">
        <v>2.2999999999999998</v>
      </c>
      <c r="AG544">
        <v>22156</v>
      </c>
      <c r="AH544">
        <v>40009</v>
      </c>
      <c r="AI544">
        <v>17.7</v>
      </c>
      <c r="AJ544">
        <v>531</v>
      </c>
      <c r="AK544">
        <v>4895</v>
      </c>
      <c r="AL544">
        <v>0.8</v>
      </c>
      <c r="AM544">
        <v>2055</v>
      </c>
      <c r="AN544">
        <v>2666</v>
      </c>
      <c r="AO544">
        <v>0</v>
      </c>
      <c r="AP544">
        <v>0</v>
      </c>
      <c r="AQ544">
        <v>0</v>
      </c>
      <c r="AR544">
        <v>0</v>
      </c>
      <c r="AS544">
        <v>0</v>
      </c>
      <c r="AT544">
        <v>18.8</v>
      </c>
      <c r="AU544">
        <v>0</v>
      </c>
      <c r="AV544">
        <v>38051</v>
      </c>
      <c r="AW544">
        <v>246740</v>
      </c>
      <c r="AX544">
        <v>11809</v>
      </c>
      <c r="AY544">
        <v>21565</v>
      </c>
      <c r="AZ544">
        <v>87</v>
      </c>
      <c r="BA544">
        <v>321.93</v>
      </c>
      <c r="BB544">
        <v>66.3</v>
      </c>
    </row>
    <row r="545" spans="1:54" x14ac:dyDescent="0.3">
      <c r="A545">
        <v>13293</v>
      </c>
      <c r="B545" t="s">
        <v>1297</v>
      </c>
      <c r="C545" t="s">
        <v>1066</v>
      </c>
      <c r="D545">
        <v>26256</v>
      </c>
      <c r="E545">
        <v>27153</v>
      </c>
      <c r="F545">
        <v>-3.3</v>
      </c>
      <c r="G545">
        <v>27153</v>
      </c>
      <c r="H545">
        <v>6.4</v>
      </c>
      <c r="I545">
        <v>22.4</v>
      </c>
      <c r="J545">
        <v>17.8</v>
      </c>
      <c r="K545">
        <v>52.3</v>
      </c>
      <c r="L545">
        <v>69.5</v>
      </c>
      <c r="M545">
        <v>28</v>
      </c>
      <c r="N545">
        <v>0.4</v>
      </c>
      <c r="O545">
        <v>0.7</v>
      </c>
      <c r="P545">
        <v>0</v>
      </c>
      <c r="Q545">
        <v>1.3</v>
      </c>
      <c r="R545">
        <v>2.5</v>
      </c>
      <c r="S545">
        <v>67.7</v>
      </c>
      <c r="T545">
        <v>84.6</v>
      </c>
      <c r="U545">
        <v>1.8</v>
      </c>
      <c r="V545">
        <v>2.6</v>
      </c>
      <c r="W545">
        <v>77.599999999999994</v>
      </c>
      <c r="X545">
        <v>11.4</v>
      </c>
      <c r="Y545">
        <v>1945</v>
      </c>
      <c r="Z545">
        <v>22</v>
      </c>
      <c r="AA545">
        <v>12103</v>
      </c>
      <c r="AB545">
        <v>67</v>
      </c>
      <c r="AC545">
        <v>9.8000000000000007</v>
      </c>
      <c r="AD545">
        <v>86600</v>
      </c>
      <c r="AE545">
        <v>10341</v>
      </c>
      <c r="AF545">
        <v>2.5499999999999998</v>
      </c>
      <c r="AG545">
        <v>17978</v>
      </c>
      <c r="AH545">
        <v>35329</v>
      </c>
      <c r="AI545">
        <v>20.5</v>
      </c>
      <c r="AJ545">
        <v>446</v>
      </c>
      <c r="AK545">
        <v>5903</v>
      </c>
      <c r="AL545">
        <v>-0.2</v>
      </c>
      <c r="AM545">
        <v>1667</v>
      </c>
      <c r="AN545">
        <v>1804</v>
      </c>
      <c r="AO545">
        <v>0</v>
      </c>
      <c r="AP545">
        <v>0</v>
      </c>
      <c r="AQ545">
        <v>0</v>
      </c>
      <c r="AR545">
        <v>0</v>
      </c>
      <c r="AS545">
        <v>0</v>
      </c>
      <c r="AT545">
        <v>0</v>
      </c>
      <c r="AU545">
        <v>526494</v>
      </c>
      <c r="AV545">
        <v>0</v>
      </c>
      <c r="AW545">
        <v>208661</v>
      </c>
      <c r="AX545">
        <v>7575</v>
      </c>
      <c r="AY545">
        <v>22893</v>
      </c>
      <c r="AZ545">
        <v>22</v>
      </c>
      <c r="BA545">
        <v>323.44</v>
      </c>
      <c r="BB545">
        <v>84</v>
      </c>
    </row>
    <row r="546" spans="1:54" x14ac:dyDescent="0.3">
      <c r="A546">
        <v>13295</v>
      </c>
      <c r="B546" t="s">
        <v>11</v>
      </c>
      <c r="C546" t="s">
        <v>1066</v>
      </c>
      <c r="D546">
        <v>68218</v>
      </c>
      <c r="E546">
        <v>68756</v>
      </c>
      <c r="F546">
        <v>-0.8</v>
      </c>
      <c r="G546">
        <v>68756</v>
      </c>
      <c r="H546">
        <v>5.5</v>
      </c>
      <c r="I546">
        <v>22.7</v>
      </c>
      <c r="J546">
        <v>16.600000000000001</v>
      </c>
      <c r="K546">
        <v>50.7</v>
      </c>
      <c r="L546">
        <v>93</v>
      </c>
      <c r="M546">
        <v>4.5</v>
      </c>
      <c r="N546">
        <v>0.3</v>
      </c>
      <c r="O546">
        <v>0.5</v>
      </c>
      <c r="P546">
        <v>0.1</v>
      </c>
      <c r="Q546">
        <v>1.5</v>
      </c>
      <c r="R546">
        <v>2</v>
      </c>
      <c r="S546">
        <v>91.3</v>
      </c>
      <c r="T546">
        <v>83.8</v>
      </c>
      <c r="U546">
        <v>1.1000000000000001</v>
      </c>
      <c r="V546">
        <v>2.4</v>
      </c>
      <c r="W546">
        <v>79.099999999999994</v>
      </c>
      <c r="X546">
        <v>14</v>
      </c>
      <c r="Y546">
        <v>5925</v>
      </c>
      <c r="Z546">
        <v>25.9</v>
      </c>
      <c r="AA546">
        <v>30098</v>
      </c>
      <c r="AB546">
        <v>72.599999999999994</v>
      </c>
      <c r="AC546">
        <v>8.9</v>
      </c>
      <c r="AD546">
        <v>104700</v>
      </c>
      <c r="AE546">
        <v>26191</v>
      </c>
      <c r="AF546">
        <v>2.57</v>
      </c>
      <c r="AG546">
        <v>20865</v>
      </c>
      <c r="AH546">
        <v>39963</v>
      </c>
      <c r="AI546">
        <v>16.7</v>
      </c>
      <c r="AJ546">
        <v>707</v>
      </c>
      <c r="AK546">
        <v>9999</v>
      </c>
      <c r="AL546">
        <v>-1.8</v>
      </c>
      <c r="AM546">
        <v>4151</v>
      </c>
      <c r="AN546">
        <v>5297</v>
      </c>
      <c r="AO546">
        <v>0</v>
      </c>
      <c r="AP546">
        <v>0</v>
      </c>
      <c r="AQ546">
        <v>0</v>
      </c>
      <c r="AR546">
        <v>0</v>
      </c>
      <c r="AS546">
        <v>0.5</v>
      </c>
      <c r="AT546">
        <v>21.7</v>
      </c>
      <c r="AU546">
        <v>2060559</v>
      </c>
      <c r="AV546">
        <v>0</v>
      </c>
      <c r="AW546">
        <v>344223</v>
      </c>
      <c r="AX546">
        <v>5332</v>
      </c>
      <c r="AY546">
        <v>25369</v>
      </c>
      <c r="AZ546">
        <v>84</v>
      </c>
      <c r="BA546">
        <v>446.38</v>
      </c>
      <c r="BB546">
        <v>154</v>
      </c>
    </row>
    <row r="547" spans="1:54" x14ac:dyDescent="0.3">
      <c r="A547">
        <v>13297</v>
      </c>
      <c r="B547" t="s">
        <v>1227</v>
      </c>
      <c r="C547" t="s">
        <v>1066</v>
      </c>
      <c r="D547">
        <v>87615</v>
      </c>
      <c r="E547">
        <v>83768</v>
      </c>
      <c r="F547">
        <v>4.5999999999999996</v>
      </c>
      <c r="G547">
        <v>83768</v>
      </c>
      <c r="H547">
        <v>6.2</v>
      </c>
      <c r="I547">
        <v>25.9</v>
      </c>
      <c r="J547">
        <v>14.2</v>
      </c>
      <c r="K547">
        <v>51.3</v>
      </c>
      <c r="L547">
        <v>79.599999999999994</v>
      </c>
      <c r="M547">
        <v>17</v>
      </c>
      <c r="N547">
        <v>0.4</v>
      </c>
      <c r="O547">
        <v>1.4</v>
      </c>
      <c r="P547">
        <v>0.1</v>
      </c>
      <c r="Q547">
        <v>1.5</v>
      </c>
      <c r="R547">
        <v>3.9</v>
      </c>
      <c r="S547">
        <v>76.5</v>
      </c>
      <c r="T547">
        <v>86.9</v>
      </c>
      <c r="U547">
        <v>4.4000000000000004</v>
      </c>
      <c r="V547">
        <v>6.4</v>
      </c>
      <c r="W547">
        <v>83.1</v>
      </c>
      <c r="X547">
        <v>18.399999999999999</v>
      </c>
      <c r="Y547">
        <v>5764</v>
      </c>
      <c r="Z547">
        <v>31.3</v>
      </c>
      <c r="AA547">
        <v>32544</v>
      </c>
      <c r="AB547">
        <v>75.099999999999994</v>
      </c>
      <c r="AC547">
        <v>9.3000000000000007</v>
      </c>
      <c r="AD547">
        <v>157100</v>
      </c>
      <c r="AE547">
        <v>29520</v>
      </c>
      <c r="AF547">
        <v>2.84</v>
      </c>
      <c r="AG547">
        <v>22824</v>
      </c>
      <c r="AH547">
        <v>52369</v>
      </c>
      <c r="AI547">
        <v>13.8</v>
      </c>
      <c r="AJ547">
        <v>1520</v>
      </c>
      <c r="AK547">
        <v>15244</v>
      </c>
      <c r="AL547">
        <v>1.6</v>
      </c>
      <c r="AM547">
        <v>7448</v>
      </c>
      <c r="AN547">
        <v>8041</v>
      </c>
      <c r="AO547">
        <v>0</v>
      </c>
      <c r="AP547">
        <v>0</v>
      </c>
      <c r="AQ547">
        <v>0</v>
      </c>
      <c r="AR547">
        <v>0</v>
      </c>
      <c r="AS547">
        <v>0</v>
      </c>
      <c r="AT547">
        <v>22.6</v>
      </c>
      <c r="AU547">
        <v>591825</v>
      </c>
      <c r="AV547">
        <v>260436</v>
      </c>
      <c r="AW547">
        <v>797195</v>
      </c>
      <c r="AX547">
        <v>9577</v>
      </c>
      <c r="AY547">
        <v>58350</v>
      </c>
      <c r="AZ547">
        <v>271</v>
      </c>
      <c r="BA547">
        <v>325.68</v>
      </c>
      <c r="BB547">
        <v>257.2</v>
      </c>
    </row>
    <row r="548" spans="1:54" x14ac:dyDescent="0.3">
      <c r="A548">
        <v>13299</v>
      </c>
      <c r="B548" t="s">
        <v>1298</v>
      </c>
      <c r="C548" t="s">
        <v>1066</v>
      </c>
      <c r="D548">
        <v>35515</v>
      </c>
      <c r="E548">
        <v>36306</v>
      </c>
      <c r="F548">
        <v>-2.2000000000000002</v>
      </c>
      <c r="G548">
        <v>36312</v>
      </c>
      <c r="H548">
        <v>6.9</v>
      </c>
      <c r="I548">
        <v>23.8</v>
      </c>
      <c r="J548">
        <v>16.2</v>
      </c>
      <c r="K548">
        <v>50.5</v>
      </c>
      <c r="L548">
        <v>67.3</v>
      </c>
      <c r="M548">
        <v>29.3</v>
      </c>
      <c r="N548">
        <v>0.5</v>
      </c>
      <c r="O548">
        <v>1.1000000000000001</v>
      </c>
      <c r="P548">
        <v>0.1</v>
      </c>
      <c r="Q548">
        <v>1.7</v>
      </c>
      <c r="R548">
        <v>3.7</v>
      </c>
      <c r="S548">
        <v>64.3</v>
      </c>
      <c r="T548">
        <v>78.2</v>
      </c>
      <c r="U548">
        <v>3.4</v>
      </c>
      <c r="V548">
        <v>5.8</v>
      </c>
      <c r="W548">
        <v>80.400000000000006</v>
      </c>
      <c r="X548">
        <v>13.9</v>
      </c>
      <c r="Y548">
        <v>2528</v>
      </c>
      <c r="Z548">
        <v>18.899999999999999</v>
      </c>
      <c r="AA548">
        <v>16408</v>
      </c>
      <c r="AB548">
        <v>65.3</v>
      </c>
      <c r="AC548">
        <v>12.7</v>
      </c>
      <c r="AD548">
        <v>79600</v>
      </c>
      <c r="AE548">
        <v>13460</v>
      </c>
      <c r="AF548">
        <v>2.48</v>
      </c>
      <c r="AG548">
        <v>18842</v>
      </c>
      <c r="AH548">
        <v>34572</v>
      </c>
      <c r="AI548">
        <v>24.3</v>
      </c>
      <c r="AJ548">
        <v>849</v>
      </c>
      <c r="AK548">
        <v>11477</v>
      </c>
      <c r="AL548">
        <v>1.5</v>
      </c>
      <c r="AM548">
        <v>1868</v>
      </c>
      <c r="AN548">
        <v>2353</v>
      </c>
      <c r="AO548">
        <v>0</v>
      </c>
      <c r="AP548">
        <v>0</v>
      </c>
      <c r="AQ548">
        <v>0</v>
      </c>
      <c r="AR548">
        <v>0</v>
      </c>
      <c r="AS548">
        <v>0</v>
      </c>
      <c r="AT548">
        <v>0</v>
      </c>
      <c r="AU548">
        <v>0</v>
      </c>
      <c r="AV548">
        <v>762673</v>
      </c>
      <c r="AW548">
        <v>621068</v>
      </c>
      <c r="AX548">
        <v>17285</v>
      </c>
      <c r="AY548">
        <v>55465</v>
      </c>
      <c r="AZ548">
        <v>94</v>
      </c>
      <c r="BA548">
        <v>892.46</v>
      </c>
      <c r="BB548">
        <v>40.700000000000003</v>
      </c>
    </row>
    <row r="549" spans="1:54" x14ac:dyDescent="0.3">
      <c r="A549">
        <v>13301</v>
      </c>
      <c r="B549" t="s">
        <v>251</v>
      </c>
      <c r="C549" t="s">
        <v>1066</v>
      </c>
      <c r="D549">
        <v>5520</v>
      </c>
      <c r="E549">
        <v>5834</v>
      </c>
      <c r="F549">
        <v>-5.4</v>
      </c>
      <c r="G549">
        <v>5834</v>
      </c>
      <c r="H549">
        <v>5.8</v>
      </c>
      <c r="I549">
        <v>21.5</v>
      </c>
      <c r="J549">
        <v>20.3</v>
      </c>
      <c r="K549">
        <v>53.1</v>
      </c>
      <c r="L549">
        <v>38.200000000000003</v>
      </c>
      <c r="M549">
        <v>59.9</v>
      </c>
      <c r="N549">
        <v>0.4</v>
      </c>
      <c r="O549">
        <v>0.4</v>
      </c>
      <c r="P549">
        <v>0</v>
      </c>
      <c r="Q549">
        <v>1.1000000000000001</v>
      </c>
      <c r="R549">
        <v>1.1000000000000001</v>
      </c>
      <c r="S549">
        <v>37.6</v>
      </c>
      <c r="T549">
        <v>88.3</v>
      </c>
      <c r="U549">
        <v>0.9</v>
      </c>
      <c r="V549">
        <v>2</v>
      </c>
      <c r="W549">
        <v>73.2</v>
      </c>
      <c r="X549">
        <v>7.3</v>
      </c>
      <c r="Y549">
        <v>333</v>
      </c>
      <c r="Z549">
        <v>26.7</v>
      </c>
      <c r="AA549">
        <v>2946</v>
      </c>
      <c r="AB549">
        <v>65.900000000000006</v>
      </c>
      <c r="AC549">
        <v>7.5</v>
      </c>
      <c r="AD549">
        <v>66700</v>
      </c>
      <c r="AE549">
        <v>2208</v>
      </c>
      <c r="AF549">
        <v>2.5499999999999998</v>
      </c>
      <c r="AG549">
        <v>17884</v>
      </c>
      <c r="AH549">
        <v>27796</v>
      </c>
      <c r="AI549">
        <v>31.6</v>
      </c>
      <c r="AJ549">
        <v>65</v>
      </c>
      <c r="AK549">
        <v>599</v>
      </c>
      <c r="AL549">
        <v>3.6</v>
      </c>
      <c r="AM549">
        <v>344</v>
      </c>
      <c r="AN549">
        <v>349</v>
      </c>
      <c r="AO549">
        <v>0</v>
      </c>
      <c r="AP549">
        <v>0</v>
      </c>
      <c r="AQ549">
        <v>0</v>
      </c>
      <c r="AR549">
        <v>0</v>
      </c>
      <c r="AS549">
        <v>0</v>
      </c>
      <c r="AT549">
        <v>14</v>
      </c>
      <c r="AU549">
        <v>0</v>
      </c>
      <c r="AV549">
        <v>0</v>
      </c>
      <c r="AW549">
        <v>23192</v>
      </c>
      <c r="AX549">
        <v>3954</v>
      </c>
      <c r="AY549">
        <v>749</v>
      </c>
      <c r="AZ549">
        <v>0</v>
      </c>
      <c r="BA549">
        <v>284.3</v>
      </c>
      <c r="BB549">
        <v>20.5</v>
      </c>
    </row>
    <row r="550" spans="1:54" x14ac:dyDescent="0.3">
      <c r="A550">
        <v>13303</v>
      </c>
      <c r="B550" t="s">
        <v>10</v>
      </c>
      <c r="C550" t="s">
        <v>1066</v>
      </c>
      <c r="D550">
        <v>20635</v>
      </c>
      <c r="E550">
        <v>21187</v>
      </c>
      <c r="F550">
        <v>-2.6</v>
      </c>
      <c r="G550">
        <v>21187</v>
      </c>
      <c r="H550">
        <v>6.1</v>
      </c>
      <c r="I550">
        <v>22.3</v>
      </c>
      <c r="J550">
        <v>16</v>
      </c>
      <c r="K550">
        <v>49.6</v>
      </c>
      <c r="L550">
        <v>45.5</v>
      </c>
      <c r="M550">
        <v>52.7</v>
      </c>
      <c r="N550">
        <v>0.2</v>
      </c>
      <c r="O550">
        <v>0.6</v>
      </c>
      <c r="P550">
        <v>0</v>
      </c>
      <c r="Q550">
        <v>1</v>
      </c>
      <c r="R550">
        <v>2.2000000000000002</v>
      </c>
      <c r="S550">
        <v>43.9</v>
      </c>
      <c r="T550">
        <v>89.3</v>
      </c>
      <c r="U550">
        <v>1</v>
      </c>
      <c r="V550">
        <v>2.2000000000000002</v>
      </c>
      <c r="W550">
        <v>76.2</v>
      </c>
      <c r="X550">
        <v>11.1</v>
      </c>
      <c r="Y550">
        <v>1210</v>
      </c>
      <c r="Z550">
        <v>22.9</v>
      </c>
      <c r="AA550">
        <v>9055</v>
      </c>
      <c r="AB550">
        <v>72.5</v>
      </c>
      <c r="AC550">
        <v>7.5</v>
      </c>
      <c r="AD550">
        <v>82300</v>
      </c>
      <c r="AE550">
        <v>7119</v>
      </c>
      <c r="AF550">
        <v>2.7</v>
      </c>
      <c r="AG550">
        <v>17515</v>
      </c>
      <c r="AH550">
        <v>33652</v>
      </c>
      <c r="AI550">
        <v>25</v>
      </c>
      <c r="AJ550">
        <v>336</v>
      </c>
      <c r="AK550">
        <v>5366</v>
      </c>
      <c r="AL550">
        <v>-2.2999999999999998</v>
      </c>
      <c r="AM550">
        <v>1231</v>
      </c>
      <c r="AN550">
        <v>1492</v>
      </c>
      <c r="AO550">
        <v>0</v>
      </c>
      <c r="AP550">
        <v>0</v>
      </c>
      <c r="AQ550">
        <v>4.2</v>
      </c>
      <c r="AR550">
        <v>0</v>
      </c>
      <c r="AS550">
        <v>0</v>
      </c>
      <c r="AT550">
        <v>0</v>
      </c>
      <c r="AU550">
        <v>0</v>
      </c>
      <c r="AV550">
        <v>69978</v>
      </c>
      <c r="AW550">
        <v>213695</v>
      </c>
      <c r="AX550">
        <v>10248</v>
      </c>
      <c r="AY550">
        <v>16524</v>
      </c>
      <c r="AZ550">
        <v>53</v>
      </c>
      <c r="BA550">
        <v>678.45</v>
      </c>
      <c r="BB550">
        <v>31.2</v>
      </c>
    </row>
    <row r="551" spans="1:54" x14ac:dyDescent="0.3">
      <c r="A551">
        <v>13305</v>
      </c>
      <c r="B551" t="s">
        <v>250</v>
      </c>
      <c r="C551" t="s">
        <v>1066</v>
      </c>
      <c r="D551">
        <v>29949</v>
      </c>
      <c r="E551">
        <v>30099</v>
      </c>
      <c r="F551">
        <v>-0.5</v>
      </c>
      <c r="G551">
        <v>30099</v>
      </c>
      <c r="H551">
        <v>6.8</v>
      </c>
      <c r="I551">
        <v>24.4</v>
      </c>
      <c r="J551">
        <v>14.7</v>
      </c>
      <c r="K551">
        <v>48.1</v>
      </c>
      <c r="L551">
        <v>76.2</v>
      </c>
      <c r="M551">
        <v>20.7</v>
      </c>
      <c r="N551">
        <v>0.6</v>
      </c>
      <c r="O551">
        <v>0.6</v>
      </c>
      <c r="P551">
        <v>0.1</v>
      </c>
      <c r="Q551">
        <v>1.9</v>
      </c>
      <c r="R551">
        <v>6.3</v>
      </c>
      <c r="S551">
        <v>71</v>
      </c>
      <c r="T551">
        <v>83.8</v>
      </c>
      <c r="U551">
        <v>2.9</v>
      </c>
      <c r="V551">
        <v>5.6</v>
      </c>
      <c r="W551">
        <v>81.3</v>
      </c>
      <c r="X551">
        <v>11.4</v>
      </c>
      <c r="Y551">
        <v>2611</v>
      </c>
      <c r="Z551">
        <v>23.4</v>
      </c>
      <c r="AA551">
        <v>12118</v>
      </c>
      <c r="AB551">
        <v>69.099999999999994</v>
      </c>
      <c r="AC551">
        <v>6.5</v>
      </c>
      <c r="AD551">
        <v>80400</v>
      </c>
      <c r="AE551">
        <v>10171</v>
      </c>
      <c r="AF551">
        <v>2.76</v>
      </c>
      <c r="AG551">
        <v>17270</v>
      </c>
      <c r="AH551">
        <v>35830</v>
      </c>
      <c r="AI551">
        <v>22.7</v>
      </c>
      <c r="AJ551">
        <v>538</v>
      </c>
      <c r="AK551">
        <v>5671</v>
      </c>
      <c r="AL551">
        <v>-1.5</v>
      </c>
      <c r="AM551">
        <v>1769</v>
      </c>
      <c r="AN551">
        <v>2102</v>
      </c>
      <c r="AO551">
        <v>0</v>
      </c>
      <c r="AP551">
        <v>0</v>
      </c>
      <c r="AQ551">
        <v>0</v>
      </c>
      <c r="AR551">
        <v>0</v>
      </c>
      <c r="AS551">
        <v>0</v>
      </c>
      <c r="AT551">
        <v>24</v>
      </c>
      <c r="AU551">
        <v>663428</v>
      </c>
      <c r="AV551">
        <v>0</v>
      </c>
      <c r="AW551">
        <v>310344</v>
      </c>
      <c r="AX551">
        <v>10703</v>
      </c>
      <c r="AY551">
        <v>32909</v>
      </c>
      <c r="AZ551">
        <v>4</v>
      </c>
      <c r="BA551">
        <v>641.78</v>
      </c>
      <c r="BB551">
        <v>46.9</v>
      </c>
    </row>
    <row r="552" spans="1:54" x14ac:dyDescent="0.3">
      <c r="A552">
        <v>13307</v>
      </c>
      <c r="B552" t="s">
        <v>249</v>
      </c>
      <c r="C552" t="s">
        <v>1066</v>
      </c>
      <c r="D552">
        <v>2649</v>
      </c>
      <c r="E552">
        <v>2801</v>
      </c>
      <c r="F552">
        <v>-5.4</v>
      </c>
      <c r="G552">
        <v>2799</v>
      </c>
      <c r="H552">
        <v>3.5</v>
      </c>
      <c r="I552">
        <v>21.3</v>
      </c>
      <c r="J552">
        <v>19.7</v>
      </c>
      <c r="K552">
        <v>50</v>
      </c>
      <c r="L552">
        <v>55.6</v>
      </c>
      <c r="M552">
        <v>42.5</v>
      </c>
      <c r="N552">
        <v>0.3</v>
      </c>
      <c r="O552">
        <v>0.3</v>
      </c>
      <c r="P552">
        <v>0</v>
      </c>
      <c r="Q552">
        <v>1.3</v>
      </c>
      <c r="R552">
        <v>3.7</v>
      </c>
      <c r="S552">
        <v>52.8</v>
      </c>
      <c r="T552">
        <v>88.8</v>
      </c>
      <c r="U552">
        <v>0.2</v>
      </c>
      <c r="V552">
        <v>2</v>
      </c>
      <c r="W552">
        <v>77.5</v>
      </c>
      <c r="X552">
        <v>11.2</v>
      </c>
      <c r="Y552">
        <v>110</v>
      </c>
      <c r="Z552">
        <v>24.9</v>
      </c>
      <c r="AA552">
        <v>1504</v>
      </c>
      <c r="AB552">
        <v>79.7</v>
      </c>
      <c r="AC552">
        <v>2.6</v>
      </c>
      <c r="AD552">
        <v>48800</v>
      </c>
      <c r="AE552">
        <v>1129</v>
      </c>
      <c r="AF552">
        <v>2.4500000000000002</v>
      </c>
      <c r="AG552">
        <v>19082</v>
      </c>
      <c r="AH552">
        <v>35718</v>
      </c>
      <c r="AI552">
        <v>22.5</v>
      </c>
      <c r="AJ552">
        <v>29</v>
      </c>
      <c r="AK552">
        <v>346</v>
      </c>
      <c r="AL552">
        <v>-0.6</v>
      </c>
      <c r="AM552">
        <v>148</v>
      </c>
      <c r="AN552">
        <v>175</v>
      </c>
      <c r="AO552">
        <v>0</v>
      </c>
      <c r="AP552">
        <v>0</v>
      </c>
      <c r="AQ552">
        <v>0</v>
      </c>
      <c r="AR552">
        <v>0</v>
      </c>
      <c r="AS552">
        <v>0</v>
      </c>
      <c r="AT552">
        <v>23.4</v>
      </c>
      <c r="AU552">
        <v>0</v>
      </c>
      <c r="AV552">
        <v>3477</v>
      </c>
      <c r="AW552">
        <v>4748</v>
      </c>
      <c r="AX552">
        <v>2095</v>
      </c>
      <c r="AY552">
        <v>0</v>
      </c>
      <c r="AZ552">
        <v>0</v>
      </c>
      <c r="BA552">
        <v>209.12</v>
      </c>
      <c r="BB552">
        <v>13.4</v>
      </c>
    </row>
    <row r="553" spans="1:54" x14ac:dyDescent="0.3">
      <c r="A553">
        <v>13309</v>
      </c>
      <c r="B553" t="s">
        <v>631</v>
      </c>
      <c r="C553" t="s">
        <v>1066</v>
      </c>
      <c r="D553">
        <v>7995</v>
      </c>
      <c r="E553">
        <v>7421</v>
      </c>
      <c r="F553">
        <v>7.7</v>
      </c>
      <c r="G553">
        <v>7421</v>
      </c>
      <c r="H553">
        <v>4.3</v>
      </c>
      <c r="I553">
        <v>16.899999999999999</v>
      </c>
      <c r="J553">
        <v>12.8</v>
      </c>
      <c r="K553">
        <v>34.799999999999997</v>
      </c>
      <c r="L553">
        <v>60.2</v>
      </c>
      <c r="M553">
        <v>38.4</v>
      </c>
      <c r="N553">
        <v>0.2</v>
      </c>
      <c r="O553">
        <v>0.3</v>
      </c>
      <c r="P553">
        <v>0.1</v>
      </c>
      <c r="Q553">
        <v>0.9</v>
      </c>
      <c r="R553">
        <v>5.4</v>
      </c>
      <c r="S553">
        <v>55.8</v>
      </c>
      <c r="T553">
        <v>96.4</v>
      </c>
      <c r="U553">
        <v>1</v>
      </c>
      <c r="V553">
        <v>1.1000000000000001</v>
      </c>
      <c r="W553">
        <v>74.8</v>
      </c>
      <c r="X553">
        <v>8.5</v>
      </c>
      <c r="Y553">
        <v>445</v>
      </c>
      <c r="Z553">
        <v>21</v>
      </c>
      <c r="AA553">
        <v>2594</v>
      </c>
      <c r="AB553">
        <v>66.599999999999994</v>
      </c>
      <c r="AC553">
        <v>7.2</v>
      </c>
      <c r="AD553">
        <v>54200</v>
      </c>
      <c r="AE553">
        <v>2096</v>
      </c>
      <c r="AF553">
        <v>2.0299999999999998</v>
      </c>
      <c r="AG553">
        <v>8948</v>
      </c>
      <c r="AH553">
        <v>24382</v>
      </c>
      <c r="AI553">
        <v>31.3</v>
      </c>
      <c r="AJ553">
        <v>67</v>
      </c>
      <c r="AK553">
        <v>1011</v>
      </c>
      <c r="AL553">
        <v>3.9</v>
      </c>
      <c r="AM553">
        <v>352</v>
      </c>
      <c r="AN553">
        <v>325</v>
      </c>
      <c r="AO553">
        <v>0</v>
      </c>
      <c r="AP553">
        <v>0</v>
      </c>
      <c r="AQ553">
        <v>0</v>
      </c>
      <c r="AR553">
        <v>0</v>
      </c>
      <c r="AS553">
        <v>0</v>
      </c>
      <c r="AT553">
        <v>0</v>
      </c>
      <c r="AU553">
        <v>0</v>
      </c>
      <c r="AV553">
        <v>8175</v>
      </c>
      <c r="AW553">
        <v>18141</v>
      </c>
      <c r="AX553">
        <v>2674</v>
      </c>
      <c r="AY553">
        <v>0</v>
      </c>
      <c r="AZ553">
        <v>0</v>
      </c>
      <c r="BA553">
        <v>295.48</v>
      </c>
      <c r="BB553">
        <v>25.1</v>
      </c>
    </row>
    <row r="554" spans="1:54" x14ac:dyDescent="0.3">
      <c r="A554">
        <v>13311</v>
      </c>
      <c r="B554" t="s">
        <v>76</v>
      </c>
      <c r="C554" t="s">
        <v>1066</v>
      </c>
      <c r="D554">
        <v>27970</v>
      </c>
      <c r="E554">
        <v>27144</v>
      </c>
      <c r="F554">
        <v>3</v>
      </c>
      <c r="G554">
        <v>27144</v>
      </c>
      <c r="H554">
        <v>4.8</v>
      </c>
      <c r="I554">
        <v>21.3</v>
      </c>
      <c r="J554">
        <v>20.6</v>
      </c>
      <c r="K554">
        <v>51</v>
      </c>
      <c r="L554">
        <v>94.9</v>
      </c>
      <c r="M554">
        <v>2.4</v>
      </c>
      <c r="N554">
        <v>0.6</v>
      </c>
      <c r="O554">
        <v>0.6</v>
      </c>
      <c r="P554">
        <v>0</v>
      </c>
      <c r="Q554">
        <v>1.5</v>
      </c>
      <c r="R554">
        <v>2.9</v>
      </c>
      <c r="S554">
        <v>92.3</v>
      </c>
      <c r="T554">
        <v>92.4</v>
      </c>
      <c r="U554">
        <v>2</v>
      </c>
      <c r="V554">
        <v>2.6</v>
      </c>
      <c r="W554">
        <v>85.2</v>
      </c>
      <c r="X554">
        <v>19.3</v>
      </c>
      <c r="Y554">
        <v>2222</v>
      </c>
      <c r="Z554">
        <v>30.3</v>
      </c>
      <c r="AA554">
        <v>15994</v>
      </c>
      <c r="AB554">
        <v>74.3</v>
      </c>
      <c r="AC554">
        <v>7.2</v>
      </c>
      <c r="AD554">
        <v>169600</v>
      </c>
      <c r="AE554">
        <v>11788</v>
      </c>
      <c r="AF554">
        <v>2.29</v>
      </c>
      <c r="AG554">
        <v>22059</v>
      </c>
      <c r="AH554">
        <v>40670</v>
      </c>
      <c r="AI554">
        <v>20.100000000000001</v>
      </c>
      <c r="AJ554">
        <v>584</v>
      </c>
      <c r="AK554">
        <v>5191</v>
      </c>
      <c r="AL554">
        <v>2.8</v>
      </c>
      <c r="AM554">
        <v>2482</v>
      </c>
      <c r="AN554">
        <v>3143</v>
      </c>
      <c r="AO554">
        <v>1.3</v>
      </c>
      <c r="AP554">
        <v>0</v>
      </c>
      <c r="AQ554">
        <v>0</v>
      </c>
      <c r="AR554">
        <v>0</v>
      </c>
      <c r="AS554">
        <v>0</v>
      </c>
      <c r="AT554">
        <v>0</v>
      </c>
      <c r="AU554">
        <v>103902</v>
      </c>
      <c r="AV554">
        <v>40427</v>
      </c>
      <c r="AW554">
        <v>280664</v>
      </c>
      <c r="AX554">
        <v>11284</v>
      </c>
      <c r="AY554">
        <v>51128</v>
      </c>
      <c r="AZ554">
        <v>38</v>
      </c>
      <c r="BA554">
        <v>240.69</v>
      </c>
      <c r="BB554">
        <v>112.8</v>
      </c>
    </row>
    <row r="555" spans="1:54" x14ac:dyDescent="0.3">
      <c r="A555">
        <v>13313</v>
      </c>
      <c r="B555" t="s">
        <v>1299</v>
      </c>
      <c r="C555" t="s">
        <v>1066</v>
      </c>
      <c r="D555">
        <v>103542</v>
      </c>
      <c r="E555">
        <v>102599</v>
      </c>
      <c r="F555">
        <v>0.9</v>
      </c>
      <c r="G555">
        <v>102599</v>
      </c>
      <c r="H555">
        <v>7.1</v>
      </c>
      <c r="I555">
        <v>27</v>
      </c>
      <c r="J555">
        <v>12.7</v>
      </c>
      <c r="K555">
        <v>50.3</v>
      </c>
      <c r="L555">
        <v>90.8</v>
      </c>
      <c r="M555">
        <v>4.4000000000000004</v>
      </c>
      <c r="N555">
        <v>1.4</v>
      </c>
      <c r="O555">
        <v>1.6</v>
      </c>
      <c r="P555">
        <v>0.2</v>
      </c>
      <c r="Q555">
        <v>1.6</v>
      </c>
      <c r="R555">
        <v>33.299999999999997</v>
      </c>
      <c r="S555">
        <v>60.1</v>
      </c>
      <c r="T555">
        <v>84.4</v>
      </c>
      <c r="U555">
        <v>17.8</v>
      </c>
      <c r="V555">
        <v>30</v>
      </c>
      <c r="W555">
        <v>69.099999999999994</v>
      </c>
      <c r="X555">
        <v>14</v>
      </c>
      <c r="Y555">
        <v>5376</v>
      </c>
      <c r="Z555">
        <v>20.100000000000001</v>
      </c>
      <c r="AA555">
        <v>39642</v>
      </c>
      <c r="AB555">
        <v>65.7</v>
      </c>
      <c r="AC555">
        <v>19.5</v>
      </c>
      <c r="AD555">
        <v>122800</v>
      </c>
      <c r="AE555">
        <v>34450</v>
      </c>
      <c r="AF555">
        <v>2.95</v>
      </c>
      <c r="AG555">
        <v>19497</v>
      </c>
      <c r="AH555">
        <v>40471</v>
      </c>
      <c r="AI555">
        <v>20.5</v>
      </c>
      <c r="AJ555">
        <v>2175</v>
      </c>
      <c r="AK555">
        <v>46606</v>
      </c>
      <c r="AL555">
        <v>4.0999999999999996</v>
      </c>
      <c r="AM555">
        <v>5738</v>
      </c>
      <c r="AN555">
        <v>7978</v>
      </c>
      <c r="AO555">
        <v>0</v>
      </c>
      <c r="AP555">
        <v>0</v>
      </c>
      <c r="AQ555">
        <v>2.9</v>
      </c>
      <c r="AR555">
        <v>0</v>
      </c>
      <c r="AS555">
        <v>6.2</v>
      </c>
      <c r="AT555">
        <v>23.2</v>
      </c>
      <c r="AU555">
        <v>7524935</v>
      </c>
      <c r="AV555">
        <v>1351910</v>
      </c>
      <c r="AW555">
        <v>1440223</v>
      </c>
      <c r="AX555">
        <v>15535</v>
      </c>
      <c r="AY555">
        <v>144781</v>
      </c>
      <c r="AZ555">
        <v>99</v>
      </c>
      <c r="BA555">
        <v>290.45999999999998</v>
      </c>
      <c r="BB555">
        <v>353.2</v>
      </c>
    </row>
    <row r="556" spans="1:54" x14ac:dyDescent="0.3">
      <c r="A556">
        <v>13315</v>
      </c>
      <c r="B556" t="s">
        <v>7</v>
      </c>
      <c r="C556" t="s">
        <v>1066</v>
      </c>
      <c r="D556">
        <v>8847</v>
      </c>
      <c r="E556">
        <v>9255</v>
      </c>
      <c r="F556">
        <v>-4.4000000000000004</v>
      </c>
      <c r="G556">
        <v>9255</v>
      </c>
      <c r="H556">
        <v>5.0999999999999996</v>
      </c>
      <c r="I556">
        <v>18.8</v>
      </c>
      <c r="J556">
        <v>16</v>
      </c>
      <c r="K556">
        <v>41.1</v>
      </c>
      <c r="L556">
        <v>62.2</v>
      </c>
      <c r="M556">
        <v>35.700000000000003</v>
      </c>
      <c r="N556">
        <v>0.3</v>
      </c>
      <c r="O556">
        <v>0.7</v>
      </c>
      <c r="P556">
        <v>0</v>
      </c>
      <c r="Q556">
        <v>1.1000000000000001</v>
      </c>
      <c r="R556">
        <v>4.0999999999999996</v>
      </c>
      <c r="S556">
        <v>58.7</v>
      </c>
      <c r="T556">
        <v>82.4</v>
      </c>
      <c r="U556">
        <v>1.7</v>
      </c>
      <c r="V556">
        <v>4.2</v>
      </c>
      <c r="W556">
        <v>75.900000000000006</v>
      </c>
      <c r="X556">
        <v>8.6</v>
      </c>
      <c r="Y556">
        <v>609</v>
      </c>
      <c r="Z556">
        <v>26.7</v>
      </c>
      <c r="AA556">
        <v>3480</v>
      </c>
      <c r="AB556">
        <v>75.599999999999994</v>
      </c>
      <c r="AC556">
        <v>3.1</v>
      </c>
      <c r="AD556">
        <v>71200</v>
      </c>
      <c r="AE556">
        <v>2705</v>
      </c>
      <c r="AF556">
        <v>2.6</v>
      </c>
      <c r="AG556">
        <v>13228</v>
      </c>
      <c r="AH556">
        <v>32928</v>
      </c>
      <c r="AI556">
        <v>27.8</v>
      </c>
      <c r="AJ556">
        <v>92</v>
      </c>
      <c r="AK556">
        <v>470</v>
      </c>
      <c r="AL556">
        <v>3.1</v>
      </c>
      <c r="AM556">
        <v>491</v>
      </c>
      <c r="AN556">
        <v>695</v>
      </c>
      <c r="AO556">
        <v>0</v>
      </c>
      <c r="AP556">
        <v>0</v>
      </c>
      <c r="AQ556">
        <v>0</v>
      </c>
      <c r="AR556">
        <v>0</v>
      </c>
      <c r="AS556">
        <v>0</v>
      </c>
      <c r="AT556">
        <v>11.2</v>
      </c>
      <c r="AU556">
        <v>0</v>
      </c>
      <c r="AV556">
        <v>0</v>
      </c>
      <c r="AW556">
        <v>27365</v>
      </c>
      <c r="AX556">
        <v>3157</v>
      </c>
      <c r="AY556">
        <v>612</v>
      </c>
      <c r="AZ556">
        <v>0</v>
      </c>
      <c r="BA556">
        <v>377.71</v>
      </c>
      <c r="BB556">
        <v>24.5</v>
      </c>
    </row>
    <row r="557" spans="1:54" x14ac:dyDescent="0.3">
      <c r="A557">
        <v>13317</v>
      </c>
      <c r="B557" t="s">
        <v>405</v>
      </c>
      <c r="C557" t="s">
        <v>1066</v>
      </c>
      <c r="D557">
        <v>9940</v>
      </c>
      <c r="E557">
        <v>10593</v>
      </c>
      <c r="F557">
        <v>-6.2</v>
      </c>
      <c r="G557">
        <v>10593</v>
      </c>
      <c r="H557">
        <v>5.8</v>
      </c>
      <c r="I557">
        <v>21.7</v>
      </c>
      <c r="J557">
        <v>21.4</v>
      </c>
      <c r="K557">
        <v>52.2</v>
      </c>
      <c r="L557">
        <v>54.9</v>
      </c>
      <c r="M557">
        <v>42.6</v>
      </c>
      <c r="N557">
        <v>0.2</v>
      </c>
      <c r="O557">
        <v>0.8</v>
      </c>
      <c r="P557">
        <v>0</v>
      </c>
      <c r="Q557">
        <v>1.6</v>
      </c>
      <c r="R557">
        <v>3.9</v>
      </c>
      <c r="S557">
        <v>51.7</v>
      </c>
      <c r="T557">
        <v>89.7</v>
      </c>
      <c r="U557">
        <v>1.5</v>
      </c>
      <c r="V557">
        <v>4.3</v>
      </c>
      <c r="W557">
        <v>76.2</v>
      </c>
      <c r="X557">
        <v>14.5</v>
      </c>
      <c r="Y557">
        <v>630</v>
      </c>
      <c r="Z557">
        <v>25.5</v>
      </c>
      <c r="AA557">
        <v>5155</v>
      </c>
      <c r="AB557">
        <v>72.099999999999994</v>
      </c>
      <c r="AC557">
        <v>7.3</v>
      </c>
      <c r="AD557">
        <v>95200</v>
      </c>
      <c r="AE557">
        <v>4083</v>
      </c>
      <c r="AF557">
        <v>2.4700000000000002</v>
      </c>
      <c r="AG557">
        <v>17120</v>
      </c>
      <c r="AH557">
        <v>28983</v>
      </c>
      <c r="AI557">
        <v>27.3</v>
      </c>
      <c r="AJ557">
        <v>197</v>
      </c>
      <c r="AK557">
        <v>2235</v>
      </c>
      <c r="AL557">
        <v>-8.8000000000000007</v>
      </c>
      <c r="AM557">
        <v>612</v>
      </c>
      <c r="AN557">
        <v>732</v>
      </c>
      <c r="AO557">
        <v>0</v>
      </c>
      <c r="AP557">
        <v>0</v>
      </c>
      <c r="AQ557">
        <v>0</v>
      </c>
      <c r="AR557">
        <v>0</v>
      </c>
      <c r="AS557">
        <v>0</v>
      </c>
      <c r="AT557">
        <v>0</v>
      </c>
      <c r="AU557">
        <v>174306</v>
      </c>
      <c r="AV557">
        <v>19021</v>
      </c>
      <c r="AW557">
        <v>73407</v>
      </c>
      <c r="AX557">
        <v>7168</v>
      </c>
      <c r="AY557">
        <v>7075</v>
      </c>
      <c r="AZ557">
        <v>3</v>
      </c>
      <c r="BA557">
        <v>469.49</v>
      </c>
      <c r="BB557">
        <v>22.6</v>
      </c>
    </row>
    <row r="558" spans="1:54" x14ac:dyDescent="0.3">
      <c r="A558">
        <v>13319</v>
      </c>
      <c r="B558" t="s">
        <v>1300</v>
      </c>
      <c r="C558" t="s">
        <v>1066</v>
      </c>
      <c r="D558">
        <v>9326</v>
      </c>
      <c r="E558">
        <v>9563</v>
      </c>
      <c r="F558">
        <v>-2.5</v>
      </c>
      <c r="G558">
        <v>9563</v>
      </c>
      <c r="H558">
        <v>6.3</v>
      </c>
      <c r="I558">
        <v>22.7</v>
      </c>
      <c r="J558">
        <v>17.899999999999999</v>
      </c>
      <c r="K558">
        <v>51.9</v>
      </c>
      <c r="L558">
        <v>59</v>
      </c>
      <c r="M558">
        <v>38.6</v>
      </c>
      <c r="N558">
        <v>0.4</v>
      </c>
      <c r="O558">
        <v>0.5</v>
      </c>
      <c r="P558">
        <v>0</v>
      </c>
      <c r="Q558">
        <v>1.5</v>
      </c>
      <c r="R558">
        <v>2.7</v>
      </c>
      <c r="S558">
        <v>56.8</v>
      </c>
      <c r="T558">
        <v>93.2</v>
      </c>
      <c r="U558">
        <v>1.5</v>
      </c>
      <c r="V558">
        <v>2.1</v>
      </c>
      <c r="W558">
        <v>79.7</v>
      </c>
      <c r="X558">
        <v>8.1999999999999993</v>
      </c>
      <c r="Y558">
        <v>613</v>
      </c>
      <c r="Z558">
        <v>23.1</v>
      </c>
      <c r="AA558">
        <v>4439</v>
      </c>
      <c r="AB558">
        <v>78.2</v>
      </c>
      <c r="AC558">
        <v>3.7</v>
      </c>
      <c r="AD558">
        <v>71600</v>
      </c>
      <c r="AE558">
        <v>3348</v>
      </c>
      <c r="AF558">
        <v>2.81</v>
      </c>
      <c r="AG558">
        <v>17228</v>
      </c>
      <c r="AH558">
        <v>36173</v>
      </c>
      <c r="AI558">
        <v>21.3</v>
      </c>
      <c r="AJ558">
        <v>149</v>
      </c>
      <c r="AK558">
        <v>2049</v>
      </c>
      <c r="AL558">
        <v>1.7</v>
      </c>
      <c r="AM558">
        <v>651</v>
      </c>
      <c r="AN558">
        <v>681</v>
      </c>
      <c r="AO558">
        <v>0</v>
      </c>
      <c r="AP558">
        <v>0</v>
      </c>
      <c r="AQ558">
        <v>0</v>
      </c>
      <c r="AR558">
        <v>0</v>
      </c>
      <c r="AS558">
        <v>0</v>
      </c>
      <c r="AT558">
        <v>0</v>
      </c>
      <c r="AU558">
        <v>521536</v>
      </c>
      <c r="AV558">
        <v>13316</v>
      </c>
      <c r="AW558">
        <v>24250</v>
      </c>
      <c r="AX558">
        <v>2418</v>
      </c>
      <c r="AY558">
        <v>1377</v>
      </c>
      <c r="AZ558">
        <v>1</v>
      </c>
      <c r="BA558">
        <v>447.31</v>
      </c>
      <c r="BB558">
        <v>21.4</v>
      </c>
    </row>
    <row r="559" spans="1:54" x14ac:dyDescent="0.3">
      <c r="A559">
        <v>13321</v>
      </c>
      <c r="B559" t="s">
        <v>244</v>
      </c>
      <c r="C559" t="s">
        <v>1066</v>
      </c>
      <c r="D559">
        <v>20940</v>
      </c>
      <c r="E559">
        <v>21679</v>
      </c>
      <c r="F559">
        <v>-3.4</v>
      </c>
      <c r="G559">
        <v>21679</v>
      </c>
      <c r="H559">
        <v>6</v>
      </c>
      <c r="I559">
        <v>22.7</v>
      </c>
      <c r="J559">
        <v>16.899999999999999</v>
      </c>
      <c r="K559">
        <v>52</v>
      </c>
      <c r="L559">
        <v>69.2</v>
      </c>
      <c r="M559">
        <v>28.9</v>
      </c>
      <c r="N559">
        <v>0.4</v>
      </c>
      <c r="O559">
        <v>0.5</v>
      </c>
      <c r="P559">
        <v>0.1</v>
      </c>
      <c r="Q559">
        <v>1</v>
      </c>
      <c r="R559">
        <v>2.1</v>
      </c>
      <c r="S559">
        <v>67.599999999999994</v>
      </c>
      <c r="T559">
        <v>87.2</v>
      </c>
      <c r="U559">
        <v>1.7</v>
      </c>
      <c r="V559">
        <v>2.5</v>
      </c>
      <c r="W559">
        <v>71.400000000000006</v>
      </c>
      <c r="X559">
        <v>8.1</v>
      </c>
      <c r="Y559">
        <v>1811</v>
      </c>
      <c r="Z559">
        <v>26.8</v>
      </c>
      <c r="AA559">
        <v>9196</v>
      </c>
      <c r="AB559">
        <v>74.099999999999994</v>
      </c>
      <c r="AC559">
        <v>6.2</v>
      </c>
      <c r="AD559">
        <v>75400</v>
      </c>
      <c r="AE559">
        <v>7851</v>
      </c>
      <c r="AF559">
        <v>2.74</v>
      </c>
      <c r="AG559">
        <v>18551</v>
      </c>
      <c r="AH559">
        <v>35792</v>
      </c>
      <c r="AI559">
        <v>20.2</v>
      </c>
      <c r="AJ559">
        <v>282</v>
      </c>
      <c r="AK559">
        <v>2578</v>
      </c>
      <c r="AL559">
        <v>3.1</v>
      </c>
      <c r="AM559">
        <v>1265</v>
      </c>
      <c r="AN559">
        <v>1593</v>
      </c>
      <c r="AO559">
        <v>18.399999999999999</v>
      </c>
      <c r="AP559">
        <v>0</v>
      </c>
      <c r="AQ559">
        <v>0</v>
      </c>
      <c r="AR559">
        <v>0</v>
      </c>
      <c r="AS559">
        <v>0</v>
      </c>
      <c r="AT559">
        <v>0</v>
      </c>
      <c r="AU559">
        <v>0</v>
      </c>
      <c r="AV559">
        <v>116373</v>
      </c>
      <c r="AW559">
        <v>132224</v>
      </c>
      <c r="AX559">
        <v>6203</v>
      </c>
      <c r="AY559">
        <v>6544</v>
      </c>
      <c r="AZ559">
        <v>13</v>
      </c>
      <c r="BA559">
        <v>570.70000000000005</v>
      </c>
      <c r="BB559">
        <v>38</v>
      </c>
    </row>
    <row r="560" spans="1:54" x14ac:dyDescent="0.3">
      <c r="A560">
        <v>15000</v>
      </c>
      <c r="B560" t="s">
        <v>1065</v>
      </c>
      <c r="D560">
        <v>1419561</v>
      </c>
      <c r="E560">
        <v>1360301</v>
      </c>
      <c r="F560">
        <v>4.4000000000000004</v>
      </c>
      <c r="G560">
        <v>1360301</v>
      </c>
      <c r="H560">
        <v>6.4</v>
      </c>
      <c r="I560">
        <v>21.7</v>
      </c>
      <c r="J560">
        <v>16.100000000000001</v>
      </c>
      <c r="K560">
        <v>49.4</v>
      </c>
      <c r="L560">
        <v>26.7</v>
      </c>
      <c r="M560">
        <v>2.5</v>
      </c>
      <c r="N560">
        <v>0.4</v>
      </c>
      <c r="O560">
        <v>37.5</v>
      </c>
      <c r="P560">
        <v>10</v>
      </c>
      <c r="Q560">
        <v>23</v>
      </c>
      <c r="R560">
        <v>10.1</v>
      </c>
      <c r="S560">
        <v>23</v>
      </c>
      <c r="T560">
        <v>84.9</v>
      </c>
      <c r="U560">
        <v>17.899999999999999</v>
      </c>
      <c r="V560">
        <v>25.4</v>
      </c>
      <c r="W560">
        <v>90.4</v>
      </c>
      <c r="X560">
        <v>30.1</v>
      </c>
      <c r="Y560">
        <v>112625</v>
      </c>
      <c r="Z560">
        <v>26</v>
      </c>
      <c r="AA560">
        <v>530106</v>
      </c>
      <c r="AB560">
        <v>57.6</v>
      </c>
      <c r="AC560">
        <v>38.1</v>
      </c>
      <c r="AD560">
        <v>503100</v>
      </c>
      <c r="AE560">
        <v>449771</v>
      </c>
      <c r="AF560">
        <v>2.96</v>
      </c>
      <c r="AG560">
        <v>29305</v>
      </c>
      <c r="AH560">
        <v>67402</v>
      </c>
      <c r="AI560">
        <v>11.2</v>
      </c>
      <c r="AJ560">
        <v>31622</v>
      </c>
      <c r="AK560">
        <v>502530</v>
      </c>
      <c r="AL560">
        <v>2.1</v>
      </c>
      <c r="AM560">
        <v>98490</v>
      </c>
      <c r="AN560">
        <v>120374</v>
      </c>
      <c r="AO560">
        <v>0.9</v>
      </c>
      <c r="AP560">
        <v>1.3</v>
      </c>
      <c r="AQ560">
        <v>47.2</v>
      </c>
      <c r="AR560">
        <v>9.5</v>
      </c>
      <c r="AS560">
        <v>3.6</v>
      </c>
      <c r="AT560">
        <v>31</v>
      </c>
      <c r="AU560">
        <v>8799266</v>
      </c>
      <c r="AV560">
        <v>8894672</v>
      </c>
      <c r="AW560">
        <v>17611851</v>
      </c>
      <c r="AX560">
        <v>13793</v>
      </c>
      <c r="AY560">
        <v>8042210</v>
      </c>
      <c r="AZ560">
        <v>3066</v>
      </c>
      <c r="BA560">
        <v>6422.63</v>
      </c>
      <c r="BB560">
        <v>211.8</v>
      </c>
    </row>
    <row r="561" spans="1:54" x14ac:dyDescent="0.3">
      <c r="A561">
        <v>15001</v>
      </c>
      <c r="B561" t="s">
        <v>1065</v>
      </c>
      <c r="C561" t="s">
        <v>1064</v>
      </c>
      <c r="D561">
        <v>194190</v>
      </c>
      <c r="E561">
        <v>185079</v>
      </c>
      <c r="F561">
        <v>4.9000000000000004</v>
      </c>
      <c r="G561">
        <v>185079</v>
      </c>
      <c r="H561">
        <v>6.2</v>
      </c>
      <c r="I561">
        <v>22</v>
      </c>
      <c r="J561">
        <v>17.5</v>
      </c>
      <c r="K561">
        <v>50</v>
      </c>
      <c r="L561">
        <v>34.299999999999997</v>
      </c>
      <c r="M561">
        <v>0.9</v>
      </c>
      <c r="N561">
        <v>0.6</v>
      </c>
      <c r="O561">
        <v>22</v>
      </c>
      <c r="P561">
        <v>12.7</v>
      </c>
      <c r="Q561">
        <v>29.4</v>
      </c>
      <c r="R561">
        <v>12.3</v>
      </c>
      <c r="S561">
        <v>30.6</v>
      </c>
      <c r="T561">
        <v>87</v>
      </c>
      <c r="U561">
        <v>10.9</v>
      </c>
      <c r="V561">
        <v>18.7</v>
      </c>
      <c r="W561">
        <v>91</v>
      </c>
      <c r="X561">
        <v>25.6</v>
      </c>
      <c r="Y561">
        <v>15729</v>
      </c>
      <c r="Z561">
        <v>25.4</v>
      </c>
      <c r="AA561">
        <v>85163</v>
      </c>
      <c r="AB561">
        <v>65.7</v>
      </c>
      <c r="AC561">
        <v>19</v>
      </c>
      <c r="AD561">
        <v>309800</v>
      </c>
      <c r="AE561">
        <v>64909</v>
      </c>
      <c r="AF561">
        <v>2.83</v>
      </c>
      <c r="AG561">
        <v>24635</v>
      </c>
      <c r="AH561">
        <v>51250</v>
      </c>
      <c r="AI561">
        <v>18.3</v>
      </c>
      <c r="AJ561">
        <v>3923</v>
      </c>
      <c r="AK561">
        <v>50266</v>
      </c>
      <c r="AL561">
        <v>3.4</v>
      </c>
      <c r="AM561">
        <v>16499</v>
      </c>
      <c r="AN561">
        <v>18900</v>
      </c>
      <c r="AO561">
        <v>0</v>
      </c>
      <c r="AP561">
        <v>1.5</v>
      </c>
      <c r="AQ561">
        <v>31.9</v>
      </c>
      <c r="AR561">
        <v>9.1</v>
      </c>
      <c r="AS561">
        <v>3.9</v>
      </c>
      <c r="AT561">
        <v>26.4</v>
      </c>
      <c r="AU561">
        <v>290120</v>
      </c>
      <c r="AV561">
        <v>732242</v>
      </c>
      <c r="AW561">
        <v>2566012</v>
      </c>
      <c r="AX561">
        <v>14816</v>
      </c>
      <c r="AY561">
        <v>874735</v>
      </c>
      <c r="AZ561">
        <v>958</v>
      </c>
      <c r="BA561">
        <v>4028.42</v>
      </c>
      <c r="BB561">
        <v>45.9</v>
      </c>
    </row>
    <row r="562" spans="1:54" x14ac:dyDescent="0.3">
      <c r="A562">
        <v>15003</v>
      </c>
      <c r="B562" t="s">
        <v>1301</v>
      </c>
      <c r="C562" t="s">
        <v>1064</v>
      </c>
      <c r="D562">
        <v>991788</v>
      </c>
      <c r="E562">
        <v>953207</v>
      </c>
      <c r="F562">
        <v>4</v>
      </c>
      <c r="G562">
        <v>953207</v>
      </c>
      <c r="H562">
        <v>6.5</v>
      </c>
      <c r="I562">
        <v>21.5</v>
      </c>
      <c r="J562">
        <v>15.8</v>
      </c>
      <c r="K562">
        <v>49.2</v>
      </c>
      <c r="L562">
        <v>23.1</v>
      </c>
      <c r="M562">
        <v>3.1</v>
      </c>
      <c r="N562">
        <v>0.4</v>
      </c>
      <c r="O562">
        <v>42.4</v>
      </c>
      <c r="P562">
        <v>9.4</v>
      </c>
      <c r="Q562">
        <v>21.6</v>
      </c>
      <c r="R562">
        <v>9.5</v>
      </c>
      <c r="S562">
        <v>19.600000000000001</v>
      </c>
      <c r="T562">
        <v>84.6</v>
      </c>
      <c r="U562">
        <v>19.600000000000001</v>
      </c>
      <c r="V562">
        <v>27.8</v>
      </c>
      <c r="W562">
        <v>90.3</v>
      </c>
      <c r="X562">
        <v>32.1</v>
      </c>
      <c r="Y562">
        <v>82157</v>
      </c>
      <c r="Z562">
        <v>27.2</v>
      </c>
      <c r="AA562">
        <v>343017</v>
      </c>
      <c r="AB562">
        <v>55.5</v>
      </c>
      <c r="AC562">
        <v>44.2</v>
      </c>
      <c r="AD562">
        <v>556300</v>
      </c>
      <c r="AE562">
        <v>309803</v>
      </c>
      <c r="AF562">
        <v>3</v>
      </c>
      <c r="AG562">
        <v>30361</v>
      </c>
      <c r="AH562">
        <v>72764</v>
      </c>
      <c r="AI562">
        <v>9.8000000000000007</v>
      </c>
      <c r="AJ562">
        <v>21173</v>
      </c>
      <c r="AK562">
        <v>347954</v>
      </c>
      <c r="AL562">
        <v>2.1</v>
      </c>
      <c r="AM562">
        <v>60220</v>
      </c>
      <c r="AN562">
        <v>74069</v>
      </c>
      <c r="AO562">
        <v>1.1000000000000001</v>
      </c>
      <c r="AP562">
        <v>0</v>
      </c>
      <c r="AQ562">
        <v>56.6</v>
      </c>
      <c r="AR562">
        <v>9.1</v>
      </c>
      <c r="AS562">
        <v>3.3</v>
      </c>
      <c r="AT562">
        <v>32.1</v>
      </c>
      <c r="AU562">
        <v>8201881</v>
      </c>
      <c r="AV562">
        <v>7377106</v>
      </c>
      <c r="AW562">
        <v>11518349</v>
      </c>
      <c r="AX562">
        <v>12817</v>
      </c>
      <c r="AY562">
        <v>4123825</v>
      </c>
      <c r="AZ562">
        <v>1578</v>
      </c>
      <c r="BA562">
        <v>600.74</v>
      </c>
      <c r="BB562">
        <v>1586.7</v>
      </c>
    </row>
    <row r="563" spans="1:54" x14ac:dyDescent="0.3">
      <c r="A563">
        <v>15005</v>
      </c>
      <c r="B563" t="s">
        <v>1302</v>
      </c>
      <c r="C563" t="s">
        <v>1064</v>
      </c>
      <c r="D563">
        <v>89</v>
      </c>
      <c r="E563">
        <v>90</v>
      </c>
      <c r="F563">
        <v>-1.1000000000000001</v>
      </c>
      <c r="G563">
        <v>90</v>
      </c>
      <c r="H563">
        <v>0</v>
      </c>
      <c r="I563">
        <v>0</v>
      </c>
      <c r="J563">
        <v>29.2</v>
      </c>
      <c r="K563">
        <v>52.8</v>
      </c>
      <c r="L563">
        <v>28.1</v>
      </c>
      <c r="M563">
        <v>0</v>
      </c>
      <c r="N563">
        <v>0</v>
      </c>
      <c r="O563">
        <v>7.9</v>
      </c>
      <c r="P563">
        <v>48.3</v>
      </c>
      <c r="Q563">
        <v>15.7</v>
      </c>
      <c r="R563">
        <v>1.1000000000000001</v>
      </c>
      <c r="S563">
        <v>27</v>
      </c>
      <c r="T563">
        <v>90.1</v>
      </c>
      <c r="U563">
        <v>19.7</v>
      </c>
      <c r="V563">
        <v>33.799999999999997</v>
      </c>
      <c r="W563">
        <v>87.7</v>
      </c>
      <c r="X563">
        <v>41.5</v>
      </c>
      <c r="Y563">
        <v>3</v>
      </c>
      <c r="Z563">
        <v>10</v>
      </c>
      <c r="AA563">
        <v>113</v>
      </c>
      <c r="AB563">
        <v>0</v>
      </c>
      <c r="AC563">
        <v>25.3</v>
      </c>
      <c r="AD563">
        <v>0</v>
      </c>
      <c r="AE563">
        <v>46</v>
      </c>
      <c r="AF563">
        <v>1.39</v>
      </c>
      <c r="AG563">
        <v>45515</v>
      </c>
      <c r="AH563">
        <v>59375</v>
      </c>
      <c r="AI563">
        <v>14.7</v>
      </c>
      <c r="AJ563">
        <v>1</v>
      </c>
      <c r="AK563">
        <v>0</v>
      </c>
      <c r="AL563">
        <v>0</v>
      </c>
      <c r="AM563">
        <v>0</v>
      </c>
      <c r="AN563">
        <v>0</v>
      </c>
      <c r="AO563">
        <v>0</v>
      </c>
      <c r="AP563">
        <v>0</v>
      </c>
      <c r="AQ563">
        <v>0</v>
      </c>
      <c r="AR563">
        <v>0</v>
      </c>
      <c r="AS563">
        <v>0</v>
      </c>
      <c r="AT563">
        <v>0</v>
      </c>
      <c r="AU563">
        <v>0</v>
      </c>
      <c r="AV563">
        <v>0</v>
      </c>
      <c r="AW563">
        <v>0</v>
      </c>
      <c r="AX563">
        <v>0</v>
      </c>
      <c r="AY563">
        <v>0</v>
      </c>
      <c r="AZ563">
        <v>0</v>
      </c>
      <c r="BA563">
        <v>11.99</v>
      </c>
      <c r="BB563">
        <v>7.5</v>
      </c>
    </row>
    <row r="564" spans="1:54" x14ac:dyDescent="0.3">
      <c r="A564">
        <v>15007</v>
      </c>
      <c r="B564" t="s">
        <v>1303</v>
      </c>
      <c r="C564" t="s">
        <v>1064</v>
      </c>
      <c r="D564">
        <v>70475</v>
      </c>
      <c r="E564">
        <v>67090</v>
      </c>
      <c r="F564">
        <v>5</v>
      </c>
      <c r="G564">
        <v>67091</v>
      </c>
      <c r="H564">
        <v>6.4</v>
      </c>
      <c r="I564">
        <v>22.3</v>
      </c>
      <c r="J564">
        <v>17.399999999999999</v>
      </c>
      <c r="K564">
        <v>49.9</v>
      </c>
      <c r="L564">
        <v>33.700000000000003</v>
      </c>
      <c r="M564">
        <v>0.7</v>
      </c>
      <c r="N564">
        <v>0.6</v>
      </c>
      <c r="O564">
        <v>31.3</v>
      </c>
      <c r="P564">
        <v>9.1</v>
      </c>
      <c r="Q564">
        <v>24.6</v>
      </c>
      <c r="R564">
        <v>10.8</v>
      </c>
      <c r="S564">
        <v>30.1</v>
      </c>
      <c r="T564">
        <v>87.5</v>
      </c>
      <c r="U564">
        <v>15.1</v>
      </c>
      <c r="V564">
        <v>20.9</v>
      </c>
      <c r="W564">
        <v>90.1</v>
      </c>
      <c r="X564">
        <v>25.1</v>
      </c>
      <c r="Y564">
        <v>4680</v>
      </c>
      <c r="Z564">
        <v>21.4</v>
      </c>
      <c r="AA564">
        <v>30346</v>
      </c>
      <c r="AB564">
        <v>62.6</v>
      </c>
      <c r="AC564">
        <v>25.1</v>
      </c>
      <c r="AD564">
        <v>484500</v>
      </c>
      <c r="AE564">
        <v>22390</v>
      </c>
      <c r="AF564">
        <v>2.99</v>
      </c>
      <c r="AG564">
        <v>26658</v>
      </c>
      <c r="AH564">
        <v>62052</v>
      </c>
      <c r="AI564">
        <v>11.2</v>
      </c>
      <c r="AJ564">
        <v>1986</v>
      </c>
      <c r="AK564">
        <v>25186</v>
      </c>
      <c r="AL564">
        <v>1.1000000000000001</v>
      </c>
      <c r="AM564">
        <v>6621</v>
      </c>
      <c r="AN564">
        <v>8316</v>
      </c>
      <c r="AO564">
        <v>0</v>
      </c>
      <c r="AP564">
        <v>3</v>
      </c>
      <c r="AQ564">
        <v>35.5</v>
      </c>
      <c r="AR564">
        <v>10.199999999999999</v>
      </c>
      <c r="AS564">
        <v>5</v>
      </c>
      <c r="AT564">
        <v>31.8</v>
      </c>
      <c r="AU564">
        <v>0</v>
      </c>
      <c r="AV564">
        <v>209395</v>
      </c>
      <c r="AW564">
        <v>1052671</v>
      </c>
      <c r="AX564">
        <v>16730</v>
      </c>
      <c r="AY564">
        <v>591483</v>
      </c>
      <c r="AZ564">
        <v>192</v>
      </c>
      <c r="BA564">
        <v>619.96</v>
      </c>
      <c r="BB564">
        <v>108.2</v>
      </c>
    </row>
    <row r="565" spans="1:54" x14ac:dyDescent="0.3">
      <c r="A565">
        <v>15009</v>
      </c>
      <c r="B565" t="s">
        <v>1304</v>
      </c>
      <c r="C565" t="s">
        <v>1064</v>
      </c>
      <c r="D565">
        <v>163019</v>
      </c>
      <c r="E565">
        <v>154835</v>
      </c>
      <c r="F565">
        <v>5.3</v>
      </c>
      <c r="G565">
        <v>154834</v>
      </c>
      <c r="H565">
        <v>6.2</v>
      </c>
      <c r="I565">
        <v>22.3</v>
      </c>
      <c r="J565">
        <v>15.1</v>
      </c>
      <c r="K565">
        <v>49.7</v>
      </c>
      <c r="L565">
        <v>35.9</v>
      </c>
      <c r="M565">
        <v>0.9</v>
      </c>
      <c r="N565">
        <v>0.6</v>
      </c>
      <c r="O565">
        <v>28.7</v>
      </c>
      <c r="P565">
        <v>10.7</v>
      </c>
      <c r="Q565">
        <v>23.2</v>
      </c>
      <c r="R565">
        <v>11</v>
      </c>
      <c r="S565">
        <v>31.3</v>
      </c>
      <c r="T565">
        <v>82.8</v>
      </c>
      <c r="U565">
        <v>17.2</v>
      </c>
      <c r="V565">
        <v>20.7</v>
      </c>
      <c r="W565">
        <v>90.2</v>
      </c>
      <c r="X565">
        <v>25.7</v>
      </c>
      <c r="Y565">
        <v>10056</v>
      </c>
      <c r="Z565">
        <v>20.8</v>
      </c>
      <c r="AA565">
        <v>71467</v>
      </c>
      <c r="AB565">
        <v>58.1</v>
      </c>
      <c r="AC565">
        <v>37.1</v>
      </c>
      <c r="AD565">
        <v>523700</v>
      </c>
      <c r="AE565">
        <v>52623</v>
      </c>
      <c r="AF565">
        <v>2.93</v>
      </c>
      <c r="AG565">
        <v>29517</v>
      </c>
      <c r="AH565">
        <v>63512</v>
      </c>
      <c r="AI565">
        <v>10.6</v>
      </c>
      <c r="AJ565">
        <v>4409</v>
      </c>
      <c r="AK565">
        <v>60720</v>
      </c>
      <c r="AL565">
        <v>-2.1</v>
      </c>
      <c r="AM565">
        <v>15150</v>
      </c>
      <c r="AN565">
        <v>20097</v>
      </c>
      <c r="AO565">
        <v>0.6</v>
      </c>
      <c r="AP565">
        <v>1.7</v>
      </c>
      <c r="AQ565">
        <v>30.3</v>
      </c>
      <c r="AR565">
        <v>10.5</v>
      </c>
      <c r="AS565">
        <v>3.9</v>
      </c>
      <c r="AT565">
        <v>30</v>
      </c>
      <c r="AU565">
        <v>262749</v>
      </c>
      <c r="AV565">
        <v>575929</v>
      </c>
      <c r="AW565">
        <v>2474819</v>
      </c>
      <c r="AX565">
        <v>17437</v>
      </c>
      <c r="AY565">
        <v>2452167</v>
      </c>
      <c r="AZ565">
        <v>338</v>
      </c>
      <c r="BA565">
        <v>1161.52</v>
      </c>
      <c r="BB565">
        <v>133.30000000000001</v>
      </c>
    </row>
    <row r="566" spans="1:54" x14ac:dyDescent="0.3">
      <c r="A566">
        <v>16000</v>
      </c>
      <c r="B566" t="s">
        <v>1063</v>
      </c>
      <c r="D566">
        <v>1634464</v>
      </c>
      <c r="E566">
        <v>1567652</v>
      </c>
      <c r="F566">
        <v>4.3</v>
      </c>
      <c r="G566">
        <v>1567582</v>
      </c>
      <c r="H566">
        <v>7</v>
      </c>
      <c r="I566">
        <v>26.4</v>
      </c>
      <c r="J566">
        <v>14.3</v>
      </c>
      <c r="K566">
        <v>49.9</v>
      </c>
      <c r="L566">
        <v>93.5</v>
      </c>
      <c r="M566">
        <v>0.8</v>
      </c>
      <c r="N566">
        <v>1.7</v>
      </c>
      <c r="O566">
        <v>1.4</v>
      </c>
      <c r="P566">
        <v>0.2</v>
      </c>
      <c r="Q566">
        <v>2.2999999999999998</v>
      </c>
      <c r="R566">
        <v>12</v>
      </c>
      <c r="S566">
        <v>82.8</v>
      </c>
      <c r="T566">
        <v>82.8</v>
      </c>
      <c r="U566">
        <v>5.9</v>
      </c>
      <c r="V566">
        <v>10.4</v>
      </c>
      <c r="W566">
        <v>88.8</v>
      </c>
      <c r="X566">
        <v>25.1</v>
      </c>
      <c r="Y566">
        <v>122955</v>
      </c>
      <c r="Z566">
        <v>20</v>
      </c>
      <c r="AA566">
        <v>685099</v>
      </c>
      <c r="AB566">
        <v>69.8</v>
      </c>
      <c r="AC566">
        <v>14.9</v>
      </c>
      <c r="AD566">
        <v>162100</v>
      </c>
      <c r="AE566">
        <v>579797</v>
      </c>
      <c r="AF566">
        <v>2.68</v>
      </c>
      <c r="AG566">
        <v>22568</v>
      </c>
      <c r="AH566">
        <v>46767</v>
      </c>
      <c r="AI566">
        <v>15.5</v>
      </c>
      <c r="AJ566">
        <v>43124</v>
      </c>
      <c r="AK566">
        <v>509986</v>
      </c>
      <c r="AL566">
        <v>3.3</v>
      </c>
      <c r="AM566">
        <v>115043</v>
      </c>
      <c r="AN566">
        <v>151671</v>
      </c>
      <c r="AO566">
        <v>0.2</v>
      </c>
      <c r="AP566">
        <v>0.9</v>
      </c>
      <c r="AQ566">
        <v>0.8</v>
      </c>
      <c r="AR566">
        <v>0</v>
      </c>
      <c r="AS566">
        <v>2.6</v>
      </c>
      <c r="AT566">
        <v>23.5</v>
      </c>
      <c r="AU566">
        <v>18010976</v>
      </c>
      <c r="AV566">
        <v>14286715</v>
      </c>
      <c r="AW566">
        <v>20526631</v>
      </c>
      <c r="AX566">
        <v>13691</v>
      </c>
      <c r="AY566">
        <v>2415951</v>
      </c>
      <c r="AZ566">
        <v>8797</v>
      </c>
      <c r="BA566">
        <v>82643.12</v>
      </c>
      <c r="BB566">
        <v>19</v>
      </c>
    </row>
    <row r="567" spans="1:54" x14ac:dyDescent="0.3">
      <c r="A567">
        <v>16001</v>
      </c>
      <c r="B567" t="s">
        <v>1305</v>
      </c>
      <c r="C567" t="s">
        <v>1062</v>
      </c>
      <c r="D567">
        <v>426236</v>
      </c>
      <c r="E567">
        <v>392365</v>
      </c>
      <c r="F567">
        <v>8.6</v>
      </c>
      <c r="G567">
        <v>392365</v>
      </c>
      <c r="H567">
        <v>6.2</v>
      </c>
      <c r="I567">
        <v>25.1</v>
      </c>
      <c r="J567">
        <v>12.6</v>
      </c>
      <c r="K567">
        <v>49.9</v>
      </c>
      <c r="L567">
        <v>92.4</v>
      </c>
      <c r="M567">
        <v>1.3</v>
      </c>
      <c r="N567">
        <v>0.8</v>
      </c>
      <c r="O567">
        <v>2.6</v>
      </c>
      <c r="P567">
        <v>0.2</v>
      </c>
      <c r="Q567">
        <v>2.7</v>
      </c>
      <c r="R567">
        <v>7.7</v>
      </c>
      <c r="S567">
        <v>85.5</v>
      </c>
      <c r="T567">
        <v>82.5</v>
      </c>
      <c r="U567">
        <v>5.9</v>
      </c>
      <c r="V567">
        <v>8.4</v>
      </c>
      <c r="W567">
        <v>93.6</v>
      </c>
      <c r="X567">
        <v>36</v>
      </c>
      <c r="Y567">
        <v>29195</v>
      </c>
      <c r="Z567">
        <v>19.600000000000001</v>
      </c>
      <c r="AA567">
        <v>167215</v>
      </c>
      <c r="AB567">
        <v>68.099999999999994</v>
      </c>
      <c r="AC567">
        <v>16.8</v>
      </c>
      <c r="AD567">
        <v>183600</v>
      </c>
      <c r="AE567">
        <v>151600</v>
      </c>
      <c r="AF567">
        <v>2.6</v>
      </c>
      <c r="AG567">
        <v>27452</v>
      </c>
      <c r="AH567">
        <v>55210</v>
      </c>
      <c r="AI567">
        <v>13.1</v>
      </c>
      <c r="AJ567">
        <v>12216</v>
      </c>
      <c r="AK567">
        <v>174796</v>
      </c>
      <c r="AL567">
        <v>2.2000000000000002</v>
      </c>
      <c r="AM567">
        <v>33207</v>
      </c>
      <c r="AN567">
        <v>42344</v>
      </c>
      <c r="AO567">
        <v>0.4</v>
      </c>
      <c r="AP567">
        <v>1</v>
      </c>
      <c r="AQ567">
        <v>1.3</v>
      </c>
      <c r="AR567">
        <v>0</v>
      </c>
      <c r="AS567">
        <v>2.1</v>
      </c>
      <c r="AT567">
        <v>25.4</v>
      </c>
      <c r="AU567">
        <v>4942388</v>
      </c>
      <c r="AV567">
        <v>6006918</v>
      </c>
      <c r="AW567">
        <v>5855102</v>
      </c>
      <c r="AX567">
        <v>15720</v>
      </c>
      <c r="AY567">
        <v>795953</v>
      </c>
      <c r="AZ567">
        <v>3968</v>
      </c>
      <c r="BA567">
        <v>1052.58</v>
      </c>
      <c r="BB567">
        <v>372.8</v>
      </c>
    </row>
    <row r="568" spans="1:54" x14ac:dyDescent="0.3">
      <c r="A568">
        <v>16003</v>
      </c>
      <c r="B568" t="s">
        <v>243</v>
      </c>
      <c r="C568" t="s">
        <v>1062</v>
      </c>
      <c r="D568">
        <v>3861</v>
      </c>
      <c r="E568">
        <v>3976</v>
      </c>
      <c r="F568">
        <v>-2.9</v>
      </c>
      <c r="G568">
        <v>3976</v>
      </c>
      <c r="H568">
        <v>4.2</v>
      </c>
      <c r="I568">
        <v>17</v>
      </c>
      <c r="J568">
        <v>24.9</v>
      </c>
      <c r="K568">
        <v>48.5</v>
      </c>
      <c r="L568">
        <v>96.4</v>
      </c>
      <c r="M568">
        <v>0.2</v>
      </c>
      <c r="N568">
        <v>1</v>
      </c>
      <c r="O568">
        <v>0.5</v>
      </c>
      <c r="P568">
        <v>0.1</v>
      </c>
      <c r="Q568">
        <v>1.8</v>
      </c>
      <c r="R568">
        <v>3.2</v>
      </c>
      <c r="S568">
        <v>93.6</v>
      </c>
      <c r="T568">
        <v>88.3</v>
      </c>
      <c r="U568">
        <v>1</v>
      </c>
      <c r="V568">
        <v>2.1</v>
      </c>
      <c r="W568">
        <v>92.8</v>
      </c>
      <c r="X568">
        <v>21.9</v>
      </c>
      <c r="Y568">
        <v>545</v>
      </c>
      <c r="Z568">
        <v>19.3</v>
      </c>
      <c r="AA568">
        <v>2636</v>
      </c>
      <c r="AB568">
        <v>81.599999999999994</v>
      </c>
      <c r="AC568">
        <v>4.7</v>
      </c>
      <c r="AD568">
        <v>150500</v>
      </c>
      <c r="AE568">
        <v>1707</v>
      </c>
      <c r="AF568">
        <v>2.27</v>
      </c>
      <c r="AG568">
        <v>21555</v>
      </c>
      <c r="AH568">
        <v>35434</v>
      </c>
      <c r="AI568">
        <v>16.600000000000001</v>
      </c>
      <c r="AJ568">
        <v>115</v>
      </c>
      <c r="AK568">
        <v>455</v>
      </c>
      <c r="AL568">
        <v>7.3</v>
      </c>
      <c r="AM568">
        <v>360</v>
      </c>
      <c r="AN568">
        <v>492</v>
      </c>
      <c r="AO568">
        <v>0</v>
      </c>
      <c r="AP568">
        <v>0</v>
      </c>
      <c r="AQ568">
        <v>0</v>
      </c>
      <c r="AR568">
        <v>0</v>
      </c>
      <c r="AS568">
        <v>0</v>
      </c>
      <c r="AT568">
        <v>18.100000000000001</v>
      </c>
      <c r="AU568">
        <v>0</v>
      </c>
      <c r="AV568">
        <v>0</v>
      </c>
      <c r="AW568">
        <v>19965</v>
      </c>
      <c r="AX568">
        <v>5627</v>
      </c>
      <c r="AY568">
        <v>0</v>
      </c>
      <c r="AZ568">
        <v>4</v>
      </c>
      <c r="BA568">
        <v>1363.06</v>
      </c>
      <c r="BB568">
        <v>2.9</v>
      </c>
    </row>
    <row r="569" spans="1:54" x14ac:dyDescent="0.3">
      <c r="A569">
        <v>16005</v>
      </c>
      <c r="B569" t="s">
        <v>1306</v>
      </c>
      <c r="C569" t="s">
        <v>1062</v>
      </c>
      <c r="D569">
        <v>83347</v>
      </c>
      <c r="E569">
        <v>82839</v>
      </c>
      <c r="F569">
        <v>0.6</v>
      </c>
      <c r="G569">
        <v>82839</v>
      </c>
      <c r="H569">
        <v>7.3</v>
      </c>
      <c r="I569">
        <v>26.8</v>
      </c>
      <c r="J569">
        <v>12.8</v>
      </c>
      <c r="K569">
        <v>50.2</v>
      </c>
      <c r="L569">
        <v>91.6</v>
      </c>
      <c r="M569">
        <v>0.9</v>
      </c>
      <c r="N569">
        <v>3.7</v>
      </c>
      <c r="O569">
        <v>1.4</v>
      </c>
      <c r="P569">
        <v>0.3</v>
      </c>
      <c r="Q569">
        <v>2.2000000000000002</v>
      </c>
      <c r="R569">
        <v>8</v>
      </c>
      <c r="S569">
        <v>85</v>
      </c>
      <c r="T569">
        <v>80.599999999999994</v>
      </c>
      <c r="U569">
        <v>3.1</v>
      </c>
      <c r="V569">
        <v>6.4</v>
      </c>
      <c r="W569">
        <v>91.8</v>
      </c>
      <c r="X569">
        <v>26.8</v>
      </c>
      <c r="Y569">
        <v>5638</v>
      </c>
      <c r="Z569">
        <v>18.8</v>
      </c>
      <c r="AA569">
        <v>33380</v>
      </c>
      <c r="AB569">
        <v>68.8</v>
      </c>
      <c r="AC569">
        <v>21.5</v>
      </c>
      <c r="AD569">
        <v>142600</v>
      </c>
      <c r="AE569">
        <v>30271</v>
      </c>
      <c r="AF569">
        <v>2.68</v>
      </c>
      <c r="AG569">
        <v>21327</v>
      </c>
      <c r="AH569">
        <v>43534</v>
      </c>
      <c r="AI569">
        <v>15.5</v>
      </c>
      <c r="AJ569">
        <v>1953</v>
      </c>
      <c r="AK569">
        <v>23611</v>
      </c>
      <c r="AL569">
        <v>-0.6</v>
      </c>
      <c r="AM569">
        <v>5073</v>
      </c>
      <c r="AN569">
        <v>6616</v>
      </c>
      <c r="AO569">
        <v>0</v>
      </c>
      <c r="AP569">
        <v>0.5</v>
      </c>
      <c r="AQ569">
        <v>0.4</v>
      </c>
      <c r="AR569">
        <v>0</v>
      </c>
      <c r="AS569">
        <v>1.5</v>
      </c>
      <c r="AT569">
        <v>25</v>
      </c>
      <c r="AU569">
        <v>0</v>
      </c>
      <c r="AV569">
        <v>386587</v>
      </c>
      <c r="AW569">
        <v>1099246</v>
      </c>
      <c r="AX569">
        <v>13706</v>
      </c>
      <c r="AY569">
        <v>117808</v>
      </c>
      <c r="AZ569">
        <v>162</v>
      </c>
      <c r="BA569">
        <v>1111.99</v>
      </c>
      <c r="BB569">
        <v>74.5</v>
      </c>
    </row>
    <row r="570" spans="1:54" x14ac:dyDescent="0.3">
      <c r="A570">
        <v>16007</v>
      </c>
      <c r="B570" t="s">
        <v>1307</v>
      </c>
      <c r="C570" t="s">
        <v>1062</v>
      </c>
      <c r="D570">
        <v>5957</v>
      </c>
      <c r="E570">
        <v>5986</v>
      </c>
      <c r="F570">
        <v>-0.5</v>
      </c>
      <c r="G570">
        <v>5986</v>
      </c>
      <c r="H570">
        <v>7.3</v>
      </c>
      <c r="I570">
        <v>27.6</v>
      </c>
      <c r="J570">
        <v>19.600000000000001</v>
      </c>
      <c r="K570">
        <v>50.3</v>
      </c>
      <c r="L570">
        <v>97.4</v>
      </c>
      <c r="M570">
        <v>0.3</v>
      </c>
      <c r="N570">
        <v>0.9</v>
      </c>
      <c r="O570">
        <v>0.5</v>
      </c>
      <c r="P570">
        <v>0</v>
      </c>
      <c r="Q570">
        <v>1</v>
      </c>
      <c r="R570">
        <v>4.2</v>
      </c>
      <c r="S570">
        <v>93.7</v>
      </c>
      <c r="T570">
        <v>85.7</v>
      </c>
      <c r="U570">
        <v>1.3</v>
      </c>
      <c r="V570">
        <v>3.3</v>
      </c>
      <c r="W570">
        <v>90.7</v>
      </c>
      <c r="X570">
        <v>16.100000000000001</v>
      </c>
      <c r="Y570">
        <v>440</v>
      </c>
      <c r="Z570">
        <v>20</v>
      </c>
      <c r="AA570">
        <v>3987</v>
      </c>
      <c r="AB570">
        <v>81.3</v>
      </c>
      <c r="AC570">
        <v>5.5</v>
      </c>
      <c r="AD570">
        <v>129700</v>
      </c>
      <c r="AE570">
        <v>2442</v>
      </c>
      <c r="AF570">
        <v>2.42</v>
      </c>
      <c r="AG570">
        <v>21853</v>
      </c>
      <c r="AH570">
        <v>44964</v>
      </c>
      <c r="AI570">
        <v>12.9</v>
      </c>
      <c r="AJ570">
        <v>117</v>
      </c>
      <c r="AK570">
        <v>938</v>
      </c>
      <c r="AL570">
        <v>2.4</v>
      </c>
      <c r="AM570">
        <v>420</v>
      </c>
      <c r="AN570">
        <v>645</v>
      </c>
      <c r="AO570">
        <v>0</v>
      </c>
      <c r="AP570">
        <v>0</v>
      </c>
      <c r="AQ570">
        <v>0</v>
      </c>
      <c r="AR570">
        <v>0</v>
      </c>
      <c r="AS570">
        <v>0</v>
      </c>
      <c r="AT570">
        <v>0</v>
      </c>
      <c r="AU570">
        <v>0</v>
      </c>
      <c r="AV570">
        <v>23383</v>
      </c>
      <c r="AW570">
        <v>58739</v>
      </c>
      <c r="AX570">
        <v>10031</v>
      </c>
      <c r="AY570">
        <v>0</v>
      </c>
      <c r="AZ570">
        <v>35</v>
      </c>
      <c r="BA570">
        <v>974.79</v>
      </c>
      <c r="BB570">
        <v>6.1</v>
      </c>
    </row>
    <row r="571" spans="1:54" x14ac:dyDescent="0.3">
      <c r="A571">
        <v>16009</v>
      </c>
      <c r="B571" t="s">
        <v>1308</v>
      </c>
      <c r="C571" t="s">
        <v>1062</v>
      </c>
      <c r="D571">
        <v>9118</v>
      </c>
      <c r="E571">
        <v>9285</v>
      </c>
      <c r="F571">
        <v>-1.8</v>
      </c>
      <c r="G571">
        <v>9285</v>
      </c>
      <c r="H571">
        <v>5.7</v>
      </c>
      <c r="I571">
        <v>22.2</v>
      </c>
      <c r="J571">
        <v>21.2</v>
      </c>
      <c r="K571">
        <v>49.5</v>
      </c>
      <c r="L571">
        <v>86.6</v>
      </c>
      <c r="M571">
        <v>0.4</v>
      </c>
      <c r="N571">
        <v>8.5</v>
      </c>
      <c r="O571">
        <v>0.4</v>
      </c>
      <c r="P571">
        <v>0.1</v>
      </c>
      <c r="Q571">
        <v>4.0999999999999996</v>
      </c>
      <c r="R571">
        <v>3.3</v>
      </c>
      <c r="S571">
        <v>84.5</v>
      </c>
      <c r="T571">
        <v>89.5</v>
      </c>
      <c r="U571">
        <v>2.2999999999999998</v>
      </c>
      <c r="V571">
        <v>3.3</v>
      </c>
      <c r="W571">
        <v>87.4</v>
      </c>
      <c r="X571">
        <v>13.4</v>
      </c>
      <c r="Y571">
        <v>1019</v>
      </c>
      <c r="Z571">
        <v>21.7</v>
      </c>
      <c r="AA571">
        <v>4614</v>
      </c>
      <c r="AB571">
        <v>75.2</v>
      </c>
      <c r="AC571">
        <v>6</v>
      </c>
      <c r="AD571">
        <v>136000</v>
      </c>
      <c r="AE571">
        <v>3888</v>
      </c>
      <c r="AF571">
        <v>2.34</v>
      </c>
      <c r="AG571">
        <v>20198</v>
      </c>
      <c r="AH571">
        <v>39049</v>
      </c>
      <c r="AI571">
        <v>14.7</v>
      </c>
      <c r="AJ571">
        <v>228</v>
      </c>
      <c r="AK571">
        <v>2190</v>
      </c>
      <c r="AL571">
        <v>2.8</v>
      </c>
      <c r="AM571">
        <v>540</v>
      </c>
      <c r="AN571">
        <v>596</v>
      </c>
      <c r="AO571">
        <v>0</v>
      </c>
      <c r="AP571">
        <v>0</v>
      </c>
      <c r="AQ571">
        <v>0</v>
      </c>
      <c r="AR571">
        <v>0</v>
      </c>
      <c r="AS571">
        <v>0</v>
      </c>
      <c r="AT571">
        <v>26.2</v>
      </c>
      <c r="AU571">
        <v>0</v>
      </c>
      <c r="AV571">
        <v>6085</v>
      </c>
      <c r="AW571">
        <v>93862</v>
      </c>
      <c r="AX571">
        <v>10111</v>
      </c>
      <c r="AY571">
        <v>0</v>
      </c>
      <c r="AZ571">
        <v>14</v>
      </c>
      <c r="BA571">
        <v>776.62</v>
      </c>
      <c r="BB571">
        <v>12</v>
      </c>
    </row>
    <row r="572" spans="1:54" x14ac:dyDescent="0.3">
      <c r="A572">
        <v>16011</v>
      </c>
      <c r="B572" t="s">
        <v>1309</v>
      </c>
      <c r="C572" t="s">
        <v>1062</v>
      </c>
      <c r="D572">
        <v>45269</v>
      </c>
      <c r="E572">
        <v>45607</v>
      </c>
      <c r="F572">
        <v>-0.7</v>
      </c>
      <c r="G572">
        <v>45607</v>
      </c>
      <c r="H572">
        <v>8.6</v>
      </c>
      <c r="I572">
        <v>31.7</v>
      </c>
      <c r="J572">
        <v>12.9</v>
      </c>
      <c r="K572">
        <v>49.8</v>
      </c>
      <c r="L572">
        <v>89.4</v>
      </c>
      <c r="M572">
        <v>0.5</v>
      </c>
      <c r="N572">
        <v>7.5</v>
      </c>
      <c r="O572">
        <v>0.7</v>
      </c>
      <c r="P572">
        <v>0.2</v>
      </c>
      <c r="Q572">
        <v>1.8</v>
      </c>
      <c r="R572">
        <v>17.8</v>
      </c>
      <c r="S572">
        <v>74.400000000000006</v>
      </c>
      <c r="T572">
        <v>85.9</v>
      </c>
      <c r="U572">
        <v>7.1</v>
      </c>
      <c r="V572">
        <v>16</v>
      </c>
      <c r="W572">
        <v>84.6</v>
      </c>
      <c r="X572">
        <v>17.3</v>
      </c>
      <c r="Y572">
        <v>2887</v>
      </c>
      <c r="Z572">
        <v>21.1</v>
      </c>
      <c r="AA572">
        <v>16225</v>
      </c>
      <c r="AB572">
        <v>74.8</v>
      </c>
      <c r="AC572">
        <v>9.6999999999999993</v>
      </c>
      <c r="AD572">
        <v>135400</v>
      </c>
      <c r="AE572">
        <v>14650</v>
      </c>
      <c r="AF572">
        <v>3.08</v>
      </c>
      <c r="AG572">
        <v>18872</v>
      </c>
      <c r="AH572">
        <v>47941</v>
      </c>
      <c r="AI572">
        <v>15.2</v>
      </c>
      <c r="AJ572">
        <v>819</v>
      </c>
      <c r="AK572">
        <v>9700</v>
      </c>
      <c r="AL572">
        <v>1.3</v>
      </c>
      <c r="AM572">
        <v>2685</v>
      </c>
      <c r="AN572">
        <v>3193</v>
      </c>
      <c r="AO572">
        <v>0</v>
      </c>
      <c r="AP572">
        <v>2.5</v>
      </c>
      <c r="AQ572">
        <v>1</v>
      </c>
      <c r="AR572">
        <v>0</v>
      </c>
      <c r="AS572">
        <v>3.6</v>
      </c>
      <c r="AT572">
        <v>20</v>
      </c>
      <c r="AU572">
        <v>624524</v>
      </c>
      <c r="AV572">
        <v>0</v>
      </c>
      <c r="AW572">
        <v>339940</v>
      </c>
      <c r="AX572">
        <v>7822</v>
      </c>
      <c r="AY572">
        <v>24298</v>
      </c>
      <c r="AZ572">
        <v>88</v>
      </c>
      <c r="BA572">
        <v>2093.98</v>
      </c>
      <c r="BB572">
        <v>21.8</v>
      </c>
    </row>
    <row r="573" spans="1:54" x14ac:dyDescent="0.3">
      <c r="A573">
        <v>16013</v>
      </c>
      <c r="B573" t="s">
        <v>535</v>
      </c>
      <c r="C573" t="s">
        <v>1062</v>
      </c>
      <c r="D573">
        <v>21482</v>
      </c>
      <c r="E573">
        <v>21378</v>
      </c>
      <c r="F573">
        <v>0.5</v>
      </c>
      <c r="G573">
        <v>21376</v>
      </c>
      <c r="H573">
        <v>5.2</v>
      </c>
      <c r="I573">
        <v>23.2</v>
      </c>
      <c r="J573">
        <v>15.8</v>
      </c>
      <c r="K573">
        <v>49.2</v>
      </c>
      <c r="L573">
        <v>95.5</v>
      </c>
      <c r="M573">
        <v>0.3</v>
      </c>
      <c r="N573">
        <v>1.5</v>
      </c>
      <c r="O573">
        <v>1</v>
      </c>
      <c r="P573">
        <v>0.2</v>
      </c>
      <c r="Q573">
        <v>1.4</v>
      </c>
      <c r="R573">
        <v>20.7</v>
      </c>
      <c r="S573">
        <v>76.900000000000006</v>
      </c>
      <c r="T573">
        <v>85.1</v>
      </c>
      <c r="U573">
        <v>13.6</v>
      </c>
      <c r="V573">
        <v>20.5</v>
      </c>
      <c r="W573">
        <v>90.6</v>
      </c>
      <c r="X573">
        <v>44.7</v>
      </c>
      <c r="Y573">
        <v>1347</v>
      </c>
      <c r="Z573">
        <v>16.899999999999999</v>
      </c>
      <c r="AA573">
        <v>15121</v>
      </c>
      <c r="AB573">
        <v>70.099999999999994</v>
      </c>
      <c r="AC573">
        <v>30.4</v>
      </c>
      <c r="AD573">
        <v>375000</v>
      </c>
      <c r="AE573">
        <v>9207</v>
      </c>
      <c r="AF573">
        <v>2.2799999999999998</v>
      </c>
      <c r="AG573">
        <v>35524</v>
      </c>
      <c r="AH573">
        <v>64042</v>
      </c>
      <c r="AI573">
        <v>8.3000000000000007</v>
      </c>
      <c r="AJ573">
        <v>1339</v>
      </c>
      <c r="AK573">
        <v>10413</v>
      </c>
      <c r="AL573">
        <v>10.199999999999999</v>
      </c>
      <c r="AM573">
        <v>3337</v>
      </c>
      <c r="AN573">
        <v>4416</v>
      </c>
      <c r="AO573">
        <v>0</v>
      </c>
      <c r="AP573">
        <v>0</v>
      </c>
      <c r="AQ573">
        <v>0</v>
      </c>
      <c r="AR573">
        <v>0</v>
      </c>
      <c r="AS573">
        <v>2.4</v>
      </c>
      <c r="AT573">
        <v>23.7</v>
      </c>
      <c r="AU573">
        <v>0</v>
      </c>
      <c r="AV573">
        <v>285858</v>
      </c>
      <c r="AW573">
        <v>356031</v>
      </c>
      <c r="AX573">
        <v>16414</v>
      </c>
      <c r="AY573">
        <v>153302</v>
      </c>
      <c r="AZ573">
        <v>89</v>
      </c>
      <c r="BA573">
        <v>2643.59</v>
      </c>
      <c r="BB573">
        <v>8.1</v>
      </c>
    </row>
    <row r="574" spans="1:54" x14ac:dyDescent="0.3">
      <c r="A574">
        <v>16015</v>
      </c>
      <c r="B574" t="s">
        <v>1310</v>
      </c>
      <c r="C574" t="s">
        <v>1062</v>
      </c>
      <c r="D574">
        <v>6824</v>
      </c>
      <c r="E574">
        <v>7028</v>
      </c>
      <c r="F574">
        <v>-2.9</v>
      </c>
      <c r="G574">
        <v>7028</v>
      </c>
      <c r="H574">
        <v>3.2</v>
      </c>
      <c r="I574">
        <v>18.600000000000001</v>
      </c>
      <c r="J574">
        <v>21.3</v>
      </c>
      <c r="K574">
        <v>48.4</v>
      </c>
      <c r="L574">
        <v>95.3</v>
      </c>
      <c r="M574">
        <v>0.5</v>
      </c>
      <c r="N574">
        <v>1.3</v>
      </c>
      <c r="O574">
        <v>0.5</v>
      </c>
      <c r="P574">
        <v>0.4</v>
      </c>
      <c r="Q574">
        <v>2.1</v>
      </c>
      <c r="R574">
        <v>3.6</v>
      </c>
      <c r="S574">
        <v>92.3</v>
      </c>
      <c r="T574">
        <v>84.6</v>
      </c>
      <c r="U574">
        <v>2.2000000000000002</v>
      </c>
      <c r="V574">
        <v>4.0999999999999996</v>
      </c>
      <c r="W574">
        <v>89.2</v>
      </c>
      <c r="X574">
        <v>24.1</v>
      </c>
      <c r="Y574">
        <v>758</v>
      </c>
      <c r="Z574">
        <v>31.5</v>
      </c>
      <c r="AA574">
        <v>5339</v>
      </c>
      <c r="AB574">
        <v>78.3</v>
      </c>
      <c r="AC574">
        <v>1</v>
      </c>
      <c r="AD574">
        <v>195600</v>
      </c>
      <c r="AE574">
        <v>2994</v>
      </c>
      <c r="AF574">
        <v>2.29</v>
      </c>
      <c r="AG574">
        <v>24324</v>
      </c>
      <c r="AH574">
        <v>41056</v>
      </c>
      <c r="AI574">
        <v>17</v>
      </c>
      <c r="AJ574">
        <v>151</v>
      </c>
      <c r="AK574">
        <v>491</v>
      </c>
      <c r="AL574">
        <v>-1</v>
      </c>
      <c r="AM574">
        <v>564</v>
      </c>
      <c r="AN574">
        <v>813</v>
      </c>
      <c r="AO574">
        <v>0</v>
      </c>
      <c r="AP574">
        <v>0</v>
      </c>
      <c r="AQ574">
        <v>0</v>
      </c>
      <c r="AR574">
        <v>0</v>
      </c>
      <c r="AS574">
        <v>0</v>
      </c>
      <c r="AT574">
        <v>27.2</v>
      </c>
      <c r="AU574">
        <v>0</v>
      </c>
      <c r="AV574">
        <v>0</v>
      </c>
      <c r="AW574">
        <v>18745</v>
      </c>
      <c r="AX574">
        <v>2465</v>
      </c>
      <c r="AY574">
        <v>5741</v>
      </c>
      <c r="AZ574">
        <v>32</v>
      </c>
      <c r="BA574">
        <v>1899.24</v>
      </c>
      <c r="BB574">
        <v>3.7</v>
      </c>
    </row>
    <row r="575" spans="1:54" x14ac:dyDescent="0.3">
      <c r="A575">
        <v>16017</v>
      </c>
      <c r="B575" t="s">
        <v>1311</v>
      </c>
      <c r="C575" t="s">
        <v>1062</v>
      </c>
      <c r="D575">
        <v>41585</v>
      </c>
      <c r="E575">
        <v>40877</v>
      </c>
      <c r="F575">
        <v>1.7</v>
      </c>
      <c r="G575">
        <v>40877</v>
      </c>
      <c r="H575">
        <v>4.9000000000000004</v>
      </c>
      <c r="I575">
        <v>20.3</v>
      </c>
      <c r="J575">
        <v>21.4</v>
      </c>
      <c r="K575">
        <v>50</v>
      </c>
      <c r="L575">
        <v>95.9</v>
      </c>
      <c r="M575">
        <v>0.3</v>
      </c>
      <c r="N575">
        <v>0.9</v>
      </c>
      <c r="O575">
        <v>0.7</v>
      </c>
      <c r="P575">
        <v>0.1</v>
      </c>
      <c r="Q575">
        <v>2.2000000000000002</v>
      </c>
      <c r="R575">
        <v>2.9</v>
      </c>
      <c r="S575">
        <v>93.4</v>
      </c>
      <c r="T575">
        <v>86.5</v>
      </c>
      <c r="U575">
        <v>1.9</v>
      </c>
      <c r="V575">
        <v>2.2999999999999998</v>
      </c>
      <c r="W575">
        <v>90.7</v>
      </c>
      <c r="X575">
        <v>21.1</v>
      </c>
      <c r="Y575">
        <v>4676</v>
      </c>
      <c r="Z575">
        <v>23.3</v>
      </c>
      <c r="AA575">
        <v>24580</v>
      </c>
      <c r="AB575">
        <v>73.099999999999994</v>
      </c>
      <c r="AC575">
        <v>11.8</v>
      </c>
      <c r="AD575">
        <v>222200</v>
      </c>
      <c r="AE575">
        <v>17388</v>
      </c>
      <c r="AF575">
        <v>2.3199999999999998</v>
      </c>
      <c r="AG575">
        <v>23221</v>
      </c>
      <c r="AH575">
        <v>41414</v>
      </c>
      <c r="AI575">
        <v>15.2</v>
      </c>
      <c r="AJ575">
        <v>1398</v>
      </c>
      <c r="AK575">
        <v>10977</v>
      </c>
      <c r="AL575">
        <v>0</v>
      </c>
      <c r="AM575">
        <v>3687</v>
      </c>
      <c r="AN575">
        <v>5642</v>
      </c>
      <c r="AO575">
        <v>0</v>
      </c>
      <c r="AP575">
        <v>0</v>
      </c>
      <c r="AQ575">
        <v>0.7</v>
      </c>
      <c r="AR575">
        <v>0</v>
      </c>
      <c r="AS575">
        <v>0</v>
      </c>
      <c r="AT575">
        <v>20.6</v>
      </c>
      <c r="AU575">
        <v>498636</v>
      </c>
      <c r="AV575">
        <v>149654</v>
      </c>
      <c r="AW575">
        <v>485307</v>
      </c>
      <c r="AX575">
        <v>11788</v>
      </c>
      <c r="AY575">
        <v>63260</v>
      </c>
      <c r="AZ575">
        <v>55</v>
      </c>
      <c r="BA575">
        <v>1734.57</v>
      </c>
      <c r="BB575">
        <v>23.6</v>
      </c>
    </row>
    <row r="576" spans="1:54" x14ac:dyDescent="0.3">
      <c r="A576">
        <v>16019</v>
      </c>
      <c r="B576" t="s">
        <v>1312</v>
      </c>
      <c r="C576" t="s">
        <v>1062</v>
      </c>
      <c r="D576">
        <v>108623</v>
      </c>
      <c r="E576">
        <v>104304</v>
      </c>
      <c r="F576">
        <v>4.0999999999999996</v>
      </c>
      <c r="G576">
        <v>104234</v>
      </c>
      <c r="H576">
        <v>8.9</v>
      </c>
      <c r="I576">
        <v>31.3</v>
      </c>
      <c r="J576">
        <v>12.1</v>
      </c>
      <c r="K576">
        <v>50.4</v>
      </c>
      <c r="L576">
        <v>94.9</v>
      </c>
      <c r="M576">
        <v>0.7</v>
      </c>
      <c r="N576">
        <v>1.1000000000000001</v>
      </c>
      <c r="O576">
        <v>1</v>
      </c>
      <c r="P576">
        <v>0.1</v>
      </c>
      <c r="Q576">
        <v>2.1</v>
      </c>
      <c r="R576">
        <v>12.5</v>
      </c>
      <c r="S576">
        <v>83.8</v>
      </c>
      <c r="T576">
        <v>84.8</v>
      </c>
      <c r="U576">
        <v>5.6</v>
      </c>
      <c r="V576">
        <v>10.5</v>
      </c>
      <c r="W576">
        <v>90.5</v>
      </c>
      <c r="X576">
        <v>26</v>
      </c>
      <c r="Y576">
        <v>6919</v>
      </c>
      <c r="Z576">
        <v>19.2</v>
      </c>
      <c r="AA576">
        <v>40718</v>
      </c>
      <c r="AB576">
        <v>73</v>
      </c>
      <c r="AC576">
        <v>18.8</v>
      </c>
      <c r="AD576">
        <v>154700</v>
      </c>
      <c r="AE576">
        <v>36066</v>
      </c>
      <c r="AF576">
        <v>2.9</v>
      </c>
      <c r="AG576">
        <v>22657</v>
      </c>
      <c r="AH576">
        <v>50872</v>
      </c>
      <c r="AI576">
        <v>11.4</v>
      </c>
      <c r="AJ576">
        <v>3244</v>
      </c>
      <c r="AK576">
        <v>44031</v>
      </c>
      <c r="AL576">
        <v>1.7</v>
      </c>
      <c r="AM576">
        <v>7757</v>
      </c>
      <c r="AN576">
        <v>10995</v>
      </c>
      <c r="AO576">
        <v>0</v>
      </c>
      <c r="AP576">
        <v>0.8</v>
      </c>
      <c r="AQ576">
        <v>0.9</v>
      </c>
      <c r="AR576">
        <v>0</v>
      </c>
      <c r="AS576">
        <v>1.9</v>
      </c>
      <c r="AT576">
        <v>21.8</v>
      </c>
      <c r="AU576">
        <v>0</v>
      </c>
      <c r="AV576">
        <v>1881605</v>
      </c>
      <c r="AW576">
        <v>1871454</v>
      </c>
      <c r="AX576">
        <v>19405</v>
      </c>
      <c r="AY576">
        <v>153475</v>
      </c>
      <c r="AZ576">
        <v>398</v>
      </c>
      <c r="BA576">
        <v>1866.08</v>
      </c>
      <c r="BB576">
        <v>55.9</v>
      </c>
    </row>
    <row r="577" spans="1:54" x14ac:dyDescent="0.3">
      <c r="A577">
        <v>16021</v>
      </c>
      <c r="B577" t="s">
        <v>1313</v>
      </c>
      <c r="C577" t="s">
        <v>1062</v>
      </c>
      <c r="D577">
        <v>10979</v>
      </c>
      <c r="E577">
        <v>10972</v>
      </c>
      <c r="F577">
        <v>0.1</v>
      </c>
      <c r="G577">
        <v>10972</v>
      </c>
      <c r="H577">
        <v>5.0999999999999996</v>
      </c>
      <c r="I577">
        <v>22.9</v>
      </c>
      <c r="J577">
        <v>20.5</v>
      </c>
      <c r="K577">
        <v>49.4</v>
      </c>
      <c r="L577">
        <v>94.5</v>
      </c>
      <c r="M577">
        <v>0.5</v>
      </c>
      <c r="N577">
        <v>2.2000000000000002</v>
      </c>
      <c r="O577">
        <v>0.7</v>
      </c>
      <c r="P577">
        <v>0.1</v>
      </c>
      <c r="Q577">
        <v>2</v>
      </c>
      <c r="R577">
        <v>4.2</v>
      </c>
      <c r="S577">
        <v>91</v>
      </c>
      <c r="T577">
        <v>91.7</v>
      </c>
      <c r="U577">
        <v>2.7</v>
      </c>
      <c r="V577">
        <v>4.3</v>
      </c>
      <c r="W577">
        <v>84.9</v>
      </c>
      <c r="X577">
        <v>15.4</v>
      </c>
      <c r="Y577">
        <v>1263</v>
      </c>
      <c r="Z577">
        <v>20.100000000000001</v>
      </c>
      <c r="AA577">
        <v>5247</v>
      </c>
      <c r="AB577">
        <v>74.400000000000006</v>
      </c>
      <c r="AC577">
        <v>9.3000000000000007</v>
      </c>
      <c r="AD577">
        <v>174300</v>
      </c>
      <c r="AE577">
        <v>4144</v>
      </c>
      <c r="AF577">
        <v>2.59</v>
      </c>
      <c r="AG577">
        <v>19877</v>
      </c>
      <c r="AH577">
        <v>37003</v>
      </c>
      <c r="AI577">
        <v>16.5</v>
      </c>
      <c r="AJ577">
        <v>355</v>
      </c>
      <c r="AK577">
        <v>2340</v>
      </c>
      <c r="AL577">
        <v>4.5</v>
      </c>
      <c r="AM577">
        <v>871</v>
      </c>
      <c r="AN577">
        <v>1133</v>
      </c>
      <c r="AO577">
        <v>0</v>
      </c>
      <c r="AP577">
        <v>0</v>
      </c>
      <c r="AQ577">
        <v>0</v>
      </c>
      <c r="AR577">
        <v>0</v>
      </c>
      <c r="AS577">
        <v>0</v>
      </c>
      <c r="AT577">
        <v>29.1</v>
      </c>
      <c r="AU577">
        <v>0</v>
      </c>
      <c r="AV577">
        <v>19692</v>
      </c>
      <c r="AW577">
        <v>86256</v>
      </c>
      <c r="AX577">
        <v>7945</v>
      </c>
      <c r="AY577">
        <v>0</v>
      </c>
      <c r="AZ577">
        <v>51</v>
      </c>
      <c r="BA577">
        <v>1268.56</v>
      </c>
      <c r="BB577">
        <v>8.6</v>
      </c>
    </row>
    <row r="578" spans="1:54" x14ac:dyDescent="0.3">
      <c r="A578">
        <v>16023</v>
      </c>
      <c r="B578" t="s">
        <v>184</v>
      </c>
      <c r="C578" t="s">
        <v>1062</v>
      </c>
      <c r="D578">
        <v>2622</v>
      </c>
      <c r="E578">
        <v>2893</v>
      </c>
      <c r="F578">
        <v>-9.4</v>
      </c>
      <c r="G578">
        <v>2891</v>
      </c>
      <c r="H578">
        <v>4.9000000000000004</v>
      </c>
      <c r="I578">
        <v>25.6</v>
      </c>
      <c r="J578">
        <v>19.600000000000001</v>
      </c>
      <c r="K578">
        <v>49.5</v>
      </c>
      <c r="L578">
        <v>96.1</v>
      </c>
      <c r="M578">
        <v>0.2</v>
      </c>
      <c r="N578">
        <v>1</v>
      </c>
      <c r="O578">
        <v>0.3</v>
      </c>
      <c r="P578">
        <v>0.2</v>
      </c>
      <c r="Q578">
        <v>2.2999999999999998</v>
      </c>
      <c r="R578">
        <v>5.8</v>
      </c>
      <c r="S578">
        <v>90.6</v>
      </c>
      <c r="T578">
        <v>88.7</v>
      </c>
      <c r="U578">
        <v>2.6</v>
      </c>
      <c r="V578">
        <v>3.4</v>
      </c>
      <c r="W578">
        <v>89.2</v>
      </c>
      <c r="X578">
        <v>17.899999999999999</v>
      </c>
      <c r="Y578">
        <v>266</v>
      </c>
      <c r="Z578">
        <v>21</v>
      </c>
      <c r="AA578">
        <v>1351</v>
      </c>
      <c r="AB578">
        <v>79.5</v>
      </c>
      <c r="AC578">
        <v>11.8</v>
      </c>
      <c r="AD578">
        <v>110300</v>
      </c>
      <c r="AE578">
        <v>1022</v>
      </c>
      <c r="AF578">
        <v>2.68</v>
      </c>
      <c r="AG578">
        <v>20995</v>
      </c>
      <c r="AH578">
        <v>41131</v>
      </c>
      <c r="AI578">
        <v>15.7</v>
      </c>
      <c r="AJ578">
        <v>59</v>
      </c>
      <c r="AK578">
        <v>0</v>
      </c>
      <c r="AL578">
        <v>0</v>
      </c>
      <c r="AM578">
        <v>189</v>
      </c>
      <c r="AN578">
        <v>95</v>
      </c>
      <c r="AO578">
        <v>0</v>
      </c>
      <c r="AP578">
        <v>0</v>
      </c>
      <c r="AQ578">
        <v>0</v>
      </c>
      <c r="AR578">
        <v>0</v>
      </c>
      <c r="AS578">
        <v>0</v>
      </c>
      <c r="AT578">
        <v>0</v>
      </c>
      <c r="AU578">
        <v>0</v>
      </c>
      <c r="AV578">
        <v>5209</v>
      </c>
      <c r="AW578">
        <v>18069</v>
      </c>
      <c r="AX578">
        <v>6500</v>
      </c>
      <c r="AY578">
        <v>0</v>
      </c>
      <c r="AZ578">
        <v>5</v>
      </c>
      <c r="BA578">
        <v>2231.67</v>
      </c>
      <c r="BB578">
        <v>1.3</v>
      </c>
    </row>
    <row r="579" spans="1:54" x14ac:dyDescent="0.3">
      <c r="A579">
        <v>16025</v>
      </c>
      <c r="B579" t="s">
        <v>1314</v>
      </c>
      <c r="C579" t="s">
        <v>1062</v>
      </c>
      <c r="D579">
        <v>1039</v>
      </c>
      <c r="E579">
        <v>1117</v>
      </c>
      <c r="F579">
        <v>-7</v>
      </c>
      <c r="G579">
        <v>1117</v>
      </c>
      <c r="H579">
        <v>5.7</v>
      </c>
      <c r="I579">
        <v>24.4</v>
      </c>
      <c r="J579">
        <v>18.600000000000001</v>
      </c>
      <c r="K579">
        <v>48.8</v>
      </c>
      <c r="L579">
        <v>94.1</v>
      </c>
      <c r="M579">
        <v>0.5</v>
      </c>
      <c r="N579">
        <v>1.3</v>
      </c>
      <c r="O579">
        <v>0.5</v>
      </c>
      <c r="P579">
        <v>0.1</v>
      </c>
      <c r="Q579">
        <v>3.5</v>
      </c>
      <c r="R579">
        <v>7.5</v>
      </c>
      <c r="S579">
        <v>87.3</v>
      </c>
      <c r="T579">
        <v>86</v>
      </c>
      <c r="U579">
        <v>11.2</v>
      </c>
      <c r="V579">
        <v>16.8</v>
      </c>
      <c r="W579">
        <v>84.3</v>
      </c>
      <c r="X579">
        <v>22.3</v>
      </c>
      <c r="Y579">
        <v>133</v>
      </c>
      <c r="Z579">
        <v>25.1</v>
      </c>
      <c r="AA579">
        <v>836</v>
      </c>
      <c r="AB579">
        <v>67.7</v>
      </c>
      <c r="AC579">
        <v>0.7</v>
      </c>
      <c r="AD579">
        <v>163000</v>
      </c>
      <c r="AE579">
        <v>464</v>
      </c>
      <c r="AF579">
        <v>2.73</v>
      </c>
      <c r="AG579">
        <v>21830</v>
      </c>
      <c r="AH579">
        <v>41154</v>
      </c>
      <c r="AI579">
        <v>15.5</v>
      </c>
      <c r="AJ579">
        <v>27</v>
      </c>
      <c r="AK579">
        <v>0</v>
      </c>
      <c r="AL579">
        <v>0</v>
      </c>
      <c r="AM579">
        <v>87</v>
      </c>
      <c r="AN579">
        <v>73</v>
      </c>
      <c r="AO579">
        <v>0</v>
      </c>
      <c r="AP579">
        <v>0</v>
      </c>
      <c r="AQ579">
        <v>0</v>
      </c>
      <c r="AR579">
        <v>0</v>
      </c>
      <c r="AS579">
        <v>0</v>
      </c>
      <c r="AT579">
        <v>56.2</v>
      </c>
      <c r="AU579">
        <v>0</v>
      </c>
      <c r="AV579">
        <v>0</v>
      </c>
      <c r="AW579">
        <v>0</v>
      </c>
      <c r="AX579">
        <v>0</v>
      </c>
      <c r="AY579">
        <v>1518</v>
      </c>
      <c r="AZ579">
        <v>3</v>
      </c>
      <c r="BA579">
        <v>1074.49</v>
      </c>
      <c r="BB579">
        <v>1</v>
      </c>
    </row>
    <row r="580" spans="1:54" x14ac:dyDescent="0.3">
      <c r="A580">
        <v>16027</v>
      </c>
      <c r="B580" t="s">
        <v>1315</v>
      </c>
      <c r="C580" t="s">
        <v>1062</v>
      </c>
      <c r="D580">
        <v>203143</v>
      </c>
      <c r="E580">
        <v>188923</v>
      </c>
      <c r="F580">
        <v>7.5</v>
      </c>
      <c r="G580">
        <v>188923</v>
      </c>
      <c r="H580">
        <v>7.9</v>
      </c>
      <c r="I580">
        <v>29.9</v>
      </c>
      <c r="J580">
        <v>12.5</v>
      </c>
      <c r="K580">
        <v>50.6</v>
      </c>
      <c r="L580">
        <v>93.7</v>
      </c>
      <c r="M580">
        <v>0.8</v>
      </c>
      <c r="N580">
        <v>1.7</v>
      </c>
      <c r="O580">
        <v>1</v>
      </c>
      <c r="P580">
        <v>0.3</v>
      </c>
      <c r="Q580">
        <v>2.5</v>
      </c>
      <c r="R580">
        <v>24.6</v>
      </c>
      <c r="S580">
        <v>71.3</v>
      </c>
      <c r="T580">
        <v>82.1</v>
      </c>
      <c r="U580">
        <v>8.4</v>
      </c>
      <c r="V580">
        <v>18.100000000000001</v>
      </c>
      <c r="W580">
        <v>82.7</v>
      </c>
      <c r="X580">
        <v>16.8</v>
      </c>
      <c r="Y580">
        <v>13416</v>
      </c>
      <c r="Z580">
        <v>23.6</v>
      </c>
      <c r="AA580">
        <v>71326</v>
      </c>
      <c r="AB580">
        <v>69.3</v>
      </c>
      <c r="AC580">
        <v>11.4</v>
      </c>
      <c r="AD580">
        <v>122800</v>
      </c>
      <c r="AE580">
        <v>63442</v>
      </c>
      <c r="AF580">
        <v>2.98</v>
      </c>
      <c r="AG580">
        <v>17755</v>
      </c>
      <c r="AH580">
        <v>42105</v>
      </c>
      <c r="AI580">
        <v>20.399999999999999</v>
      </c>
      <c r="AJ580">
        <v>3627</v>
      </c>
      <c r="AK580">
        <v>45609</v>
      </c>
      <c r="AL580">
        <v>5.7</v>
      </c>
      <c r="AM580">
        <v>11596</v>
      </c>
      <c r="AN580">
        <v>14561</v>
      </c>
      <c r="AO580">
        <v>0.2</v>
      </c>
      <c r="AP580">
        <v>0.7</v>
      </c>
      <c r="AQ580">
        <v>0.6</v>
      </c>
      <c r="AR580">
        <v>0</v>
      </c>
      <c r="AS580">
        <v>5.9</v>
      </c>
      <c r="AT580">
        <v>22.4</v>
      </c>
      <c r="AU580">
        <v>0</v>
      </c>
      <c r="AV580">
        <v>992925</v>
      </c>
      <c r="AW580">
        <v>2176039</v>
      </c>
      <c r="AX580">
        <v>12171</v>
      </c>
      <c r="AY580">
        <v>140865</v>
      </c>
      <c r="AZ580">
        <v>1130</v>
      </c>
      <c r="BA580">
        <v>587.37</v>
      </c>
      <c r="BB580">
        <v>321.60000000000002</v>
      </c>
    </row>
    <row r="581" spans="1:54" x14ac:dyDescent="0.3">
      <c r="A581">
        <v>16029</v>
      </c>
      <c r="B581" t="s">
        <v>1316</v>
      </c>
      <c r="C581" t="s">
        <v>1062</v>
      </c>
      <c r="D581">
        <v>6837</v>
      </c>
      <c r="E581">
        <v>6963</v>
      </c>
      <c r="F581">
        <v>-1.8</v>
      </c>
      <c r="G581">
        <v>6963</v>
      </c>
      <c r="H581">
        <v>7.4</v>
      </c>
      <c r="I581">
        <v>28.6</v>
      </c>
      <c r="J581">
        <v>16.8</v>
      </c>
      <c r="K581">
        <v>49.8</v>
      </c>
      <c r="L581">
        <v>97.1</v>
      </c>
      <c r="M581">
        <v>0.2</v>
      </c>
      <c r="N581">
        <v>0.6</v>
      </c>
      <c r="O581">
        <v>0.6</v>
      </c>
      <c r="P581">
        <v>0.2</v>
      </c>
      <c r="Q581">
        <v>1.2</v>
      </c>
      <c r="R581">
        <v>5.3</v>
      </c>
      <c r="S581">
        <v>92.2</v>
      </c>
      <c r="T581">
        <v>89</v>
      </c>
      <c r="U581">
        <v>2.8</v>
      </c>
      <c r="V581">
        <v>3.3</v>
      </c>
      <c r="W581">
        <v>88.7</v>
      </c>
      <c r="X581">
        <v>17.5</v>
      </c>
      <c r="Y581">
        <v>478</v>
      </c>
      <c r="Z581">
        <v>18.7</v>
      </c>
      <c r="AA581">
        <v>3217</v>
      </c>
      <c r="AB581">
        <v>84.1</v>
      </c>
      <c r="AC581">
        <v>3.4</v>
      </c>
      <c r="AD581">
        <v>116300</v>
      </c>
      <c r="AE581">
        <v>2644</v>
      </c>
      <c r="AF581">
        <v>2.56</v>
      </c>
      <c r="AG581">
        <v>23586</v>
      </c>
      <c r="AH581">
        <v>53586</v>
      </c>
      <c r="AI581">
        <v>7.8</v>
      </c>
      <c r="AJ581">
        <v>193</v>
      </c>
      <c r="AK581">
        <v>2639</v>
      </c>
      <c r="AL581">
        <v>0.2</v>
      </c>
      <c r="AM581">
        <v>451</v>
      </c>
      <c r="AN581">
        <v>511</v>
      </c>
      <c r="AO581">
        <v>0</v>
      </c>
      <c r="AP581">
        <v>0</v>
      </c>
      <c r="AQ581">
        <v>0</v>
      </c>
      <c r="AR581">
        <v>0</v>
      </c>
      <c r="AS581">
        <v>0</v>
      </c>
      <c r="AT581">
        <v>26.2</v>
      </c>
      <c r="AU581">
        <v>443222</v>
      </c>
      <c r="AV581">
        <v>94559</v>
      </c>
      <c r="AW581">
        <v>68364</v>
      </c>
      <c r="AX581">
        <v>9967</v>
      </c>
      <c r="AY581">
        <v>0</v>
      </c>
      <c r="AZ581">
        <v>9</v>
      </c>
      <c r="BA581">
        <v>1764.15</v>
      </c>
      <c r="BB581">
        <v>3.9</v>
      </c>
    </row>
    <row r="582" spans="1:54" x14ac:dyDescent="0.3">
      <c r="A582">
        <v>16031</v>
      </c>
      <c r="B582" t="s">
        <v>1317</v>
      </c>
      <c r="C582" t="s">
        <v>1062</v>
      </c>
      <c r="D582">
        <v>23540</v>
      </c>
      <c r="E582">
        <v>22958</v>
      </c>
      <c r="F582">
        <v>2.5</v>
      </c>
      <c r="G582">
        <v>22952</v>
      </c>
      <c r="H582">
        <v>8.3000000000000007</v>
      </c>
      <c r="I582">
        <v>32.299999999999997</v>
      </c>
      <c r="J582">
        <v>13.5</v>
      </c>
      <c r="K582">
        <v>49.3</v>
      </c>
      <c r="L582">
        <v>95.3</v>
      </c>
      <c r="M582">
        <v>0.6</v>
      </c>
      <c r="N582">
        <v>1.6</v>
      </c>
      <c r="O582">
        <v>0.7</v>
      </c>
      <c r="P582">
        <v>0.1</v>
      </c>
      <c r="Q582">
        <v>1.6</v>
      </c>
      <c r="R582">
        <v>26.6</v>
      </c>
      <c r="S582">
        <v>71</v>
      </c>
      <c r="T582">
        <v>83.5</v>
      </c>
      <c r="U582">
        <v>9.6999999999999993</v>
      </c>
      <c r="V582">
        <v>19.399999999999999</v>
      </c>
      <c r="W582">
        <v>78</v>
      </c>
      <c r="X582">
        <v>15.6</v>
      </c>
      <c r="Y582">
        <v>1340</v>
      </c>
      <c r="Z582">
        <v>16.3</v>
      </c>
      <c r="AA582">
        <v>8434</v>
      </c>
      <c r="AB582">
        <v>69</v>
      </c>
      <c r="AC582">
        <v>8.6999999999999993</v>
      </c>
      <c r="AD582">
        <v>125900</v>
      </c>
      <c r="AE582">
        <v>7653</v>
      </c>
      <c r="AF582">
        <v>2.96</v>
      </c>
      <c r="AG582">
        <v>17801</v>
      </c>
      <c r="AH582">
        <v>42039</v>
      </c>
      <c r="AI582">
        <v>15.9</v>
      </c>
      <c r="AJ582">
        <v>644</v>
      </c>
      <c r="AK582">
        <v>7301</v>
      </c>
      <c r="AL582">
        <v>5.7</v>
      </c>
      <c r="AM582">
        <v>1486</v>
      </c>
      <c r="AN582">
        <v>2218</v>
      </c>
      <c r="AO582">
        <v>0</v>
      </c>
      <c r="AP582">
        <v>0</v>
      </c>
      <c r="AQ582">
        <v>0</v>
      </c>
      <c r="AR582">
        <v>0</v>
      </c>
      <c r="AS582">
        <v>6.6</v>
      </c>
      <c r="AT582">
        <v>24.7</v>
      </c>
      <c r="AU582">
        <v>371255</v>
      </c>
      <c r="AV582">
        <v>335892</v>
      </c>
      <c r="AW582">
        <v>318904</v>
      </c>
      <c r="AX582">
        <v>15216</v>
      </c>
      <c r="AY582">
        <v>33455</v>
      </c>
      <c r="AZ582">
        <v>46</v>
      </c>
      <c r="BA582">
        <v>2565.08</v>
      </c>
      <c r="BB582">
        <v>8.9</v>
      </c>
    </row>
    <row r="583" spans="1:54" x14ac:dyDescent="0.3">
      <c r="A583">
        <v>16033</v>
      </c>
      <c r="B583" t="s">
        <v>122</v>
      </c>
      <c r="C583" t="s">
        <v>1062</v>
      </c>
      <c r="D583">
        <v>867</v>
      </c>
      <c r="E583">
        <v>982</v>
      </c>
      <c r="F583">
        <v>-11.7</v>
      </c>
      <c r="G583">
        <v>982</v>
      </c>
      <c r="H583">
        <v>5.9</v>
      </c>
      <c r="I583">
        <v>28</v>
      </c>
      <c r="J583">
        <v>14.8</v>
      </c>
      <c r="K583">
        <v>47.3</v>
      </c>
      <c r="L583">
        <v>93.5</v>
      </c>
      <c r="M583">
        <v>0.8</v>
      </c>
      <c r="N583">
        <v>2.2000000000000002</v>
      </c>
      <c r="O583">
        <v>1</v>
      </c>
      <c r="P583">
        <v>0</v>
      </c>
      <c r="Q583">
        <v>2.4</v>
      </c>
      <c r="R583">
        <v>42.6</v>
      </c>
      <c r="S583">
        <v>54</v>
      </c>
      <c r="T583">
        <v>70.900000000000006</v>
      </c>
      <c r="U583">
        <v>34.799999999999997</v>
      </c>
      <c r="V583">
        <v>37.799999999999997</v>
      </c>
      <c r="W583">
        <v>70.099999999999994</v>
      </c>
      <c r="X583">
        <v>11.4</v>
      </c>
      <c r="Y583">
        <v>41</v>
      </c>
      <c r="Z583">
        <v>14</v>
      </c>
      <c r="AA583">
        <v>533</v>
      </c>
      <c r="AB583">
        <v>59.5</v>
      </c>
      <c r="AC583">
        <v>13.8</v>
      </c>
      <c r="AD583">
        <v>111700</v>
      </c>
      <c r="AE583">
        <v>304</v>
      </c>
      <c r="AF583">
        <v>2.41</v>
      </c>
      <c r="AG583">
        <v>20032</v>
      </c>
      <c r="AH583">
        <v>33200</v>
      </c>
      <c r="AI583">
        <v>14.9</v>
      </c>
      <c r="AJ583">
        <v>18</v>
      </c>
      <c r="AK583">
        <v>75</v>
      </c>
      <c r="AL583">
        <v>-9.6</v>
      </c>
      <c r="AM583">
        <v>53</v>
      </c>
      <c r="AN583">
        <v>112</v>
      </c>
      <c r="AO583">
        <v>0</v>
      </c>
      <c r="AP583">
        <v>0</v>
      </c>
      <c r="AQ583">
        <v>0</v>
      </c>
      <c r="AR583">
        <v>0</v>
      </c>
      <c r="AS583">
        <v>0</v>
      </c>
      <c r="AT583">
        <v>0</v>
      </c>
      <c r="AU583">
        <v>0</v>
      </c>
      <c r="AV583">
        <v>0</v>
      </c>
      <c r="AW583">
        <v>0</v>
      </c>
      <c r="AX583">
        <v>0</v>
      </c>
      <c r="AY583">
        <v>0</v>
      </c>
      <c r="AZ583">
        <v>3</v>
      </c>
      <c r="BA583">
        <v>1764.19</v>
      </c>
      <c r="BB583">
        <v>0.6</v>
      </c>
    </row>
    <row r="584" spans="1:54" x14ac:dyDescent="0.3">
      <c r="A584">
        <v>16035</v>
      </c>
      <c r="B584" t="s">
        <v>369</v>
      </c>
      <c r="C584" t="s">
        <v>1062</v>
      </c>
      <c r="D584">
        <v>8562</v>
      </c>
      <c r="E584">
        <v>8761</v>
      </c>
      <c r="F584">
        <v>-2.2999999999999998</v>
      </c>
      <c r="G584">
        <v>8761</v>
      </c>
      <c r="H584">
        <v>4</v>
      </c>
      <c r="I584">
        <v>16.3</v>
      </c>
      <c r="J584">
        <v>25.4</v>
      </c>
      <c r="K584">
        <v>45.2</v>
      </c>
      <c r="L584">
        <v>94.4</v>
      </c>
      <c r="M584">
        <v>0.5</v>
      </c>
      <c r="N584">
        <v>2.2000000000000002</v>
      </c>
      <c r="O584">
        <v>0.6</v>
      </c>
      <c r="P584">
        <v>0.1</v>
      </c>
      <c r="Q584">
        <v>2.1</v>
      </c>
      <c r="R584">
        <v>3.6</v>
      </c>
      <c r="S584">
        <v>91.3</v>
      </c>
      <c r="T584">
        <v>84.9</v>
      </c>
      <c r="U584">
        <v>2</v>
      </c>
      <c r="V584">
        <v>4.8</v>
      </c>
      <c r="W584">
        <v>84.9</v>
      </c>
      <c r="X584">
        <v>15.5</v>
      </c>
      <c r="Y584">
        <v>1041</v>
      </c>
      <c r="Z584">
        <v>22.8</v>
      </c>
      <c r="AA584">
        <v>4479</v>
      </c>
      <c r="AB584">
        <v>80.099999999999994</v>
      </c>
      <c r="AC584">
        <v>7.3</v>
      </c>
      <c r="AD584">
        <v>138300</v>
      </c>
      <c r="AE584">
        <v>3545</v>
      </c>
      <c r="AF584">
        <v>2.19</v>
      </c>
      <c r="AG584">
        <v>20256</v>
      </c>
      <c r="AH584">
        <v>40134</v>
      </c>
      <c r="AI584">
        <v>12.5</v>
      </c>
      <c r="AJ584">
        <v>229</v>
      </c>
      <c r="AK584">
        <v>1867</v>
      </c>
      <c r="AL584">
        <v>-1.5</v>
      </c>
      <c r="AM584">
        <v>478</v>
      </c>
      <c r="AN584">
        <v>927</v>
      </c>
      <c r="AO584">
        <v>0</v>
      </c>
      <c r="AP584">
        <v>0</v>
      </c>
      <c r="AQ584">
        <v>0</v>
      </c>
      <c r="AR584">
        <v>0</v>
      </c>
      <c r="AS584">
        <v>0</v>
      </c>
      <c r="AT584">
        <v>15.1</v>
      </c>
      <c r="AU584">
        <v>0</v>
      </c>
      <c r="AV584">
        <v>13677</v>
      </c>
      <c r="AW584">
        <v>69845</v>
      </c>
      <c r="AX584">
        <v>8489</v>
      </c>
      <c r="AY584">
        <v>0</v>
      </c>
      <c r="AZ584">
        <v>19</v>
      </c>
      <c r="BA584">
        <v>2457.27</v>
      </c>
      <c r="BB584">
        <v>3.6</v>
      </c>
    </row>
    <row r="585" spans="1:54" x14ac:dyDescent="0.3">
      <c r="A585">
        <v>16037</v>
      </c>
      <c r="B585" t="s">
        <v>229</v>
      </c>
      <c r="C585" t="s">
        <v>1062</v>
      </c>
      <c r="D585">
        <v>4140</v>
      </c>
      <c r="E585">
        <v>4366</v>
      </c>
      <c r="F585">
        <v>-5.2</v>
      </c>
      <c r="G585">
        <v>4368</v>
      </c>
      <c r="H585">
        <v>4.3</v>
      </c>
      <c r="I585">
        <v>17.5</v>
      </c>
      <c r="J585">
        <v>23.8</v>
      </c>
      <c r="K585">
        <v>48.7</v>
      </c>
      <c r="L585">
        <v>97.1</v>
      </c>
      <c r="M585">
        <v>0.2</v>
      </c>
      <c r="N585">
        <v>0.7</v>
      </c>
      <c r="O585">
        <v>0.4</v>
      </c>
      <c r="P585">
        <v>0.1</v>
      </c>
      <c r="Q585">
        <v>1.5</v>
      </c>
      <c r="R585">
        <v>4.0999999999999996</v>
      </c>
      <c r="S585">
        <v>93.2</v>
      </c>
      <c r="T585">
        <v>91.6</v>
      </c>
      <c r="U585">
        <v>1.9</v>
      </c>
      <c r="V585">
        <v>2.6</v>
      </c>
      <c r="W585">
        <v>89.6</v>
      </c>
      <c r="X585">
        <v>26.3</v>
      </c>
      <c r="Y585">
        <v>547</v>
      </c>
      <c r="Z585">
        <v>22.3</v>
      </c>
      <c r="AA585">
        <v>3090</v>
      </c>
      <c r="AB585">
        <v>83.5</v>
      </c>
      <c r="AC585">
        <v>4.9000000000000004</v>
      </c>
      <c r="AD585">
        <v>150600</v>
      </c>
      <c r="AE585">
        <v>1870</v>
      </c>
      <c r="AF585">
        <v>2.2599999999999998</v>
      </c>
      <c r="AG585">
        <v>23965</v>
      </c>
      <c r="AH585">
        <v>39541</v>
      </c>
      <c r="AI585">
        <v>16.100000000000001</v>
      </c>
      <c r="AJ585">
        <v>167</v>
      </c>
      <c r="AK585">
        <v>681</v>
      </c>
      <c r="AL585">
        <v>9.6999999999999993</v>
      </c>
      <c r="AM585">
        <v>440</v>
      </c>
      <c r="AN585">
        <v>318</v>
      </c>
      <c r="AO585">
        <v>0</v>
      </c>
      <c r="AP585">
        <v>0</v>
      </c>
      <c r="AQ585">
        <v>0</v>
      </c>
      <c r="AR585">
        <v>0</v>
      </c>
      <c r="AS585">
        <v>0</v>
      </c>
      <c r="AT585">
        <v>0</v>
      </c>
      <c r="AU585">
        <v>0</v>
      </c>
      <c r="AV585">
        <v>0</v>
      </c>
      <c r="AW585">
        <v>35092</v>
      </c>
      <c r="AX585">
        <v>8542</v>
      </c>
      <c r="AY585">
        <v>11270</v>
      </c>
      <c r="AZ585">
        <v>0</v>
      </c>
      <c r="BA585">
        <v>4920.9399999999996</v>
      </c>
      <c r="BB585">
        <v>0.9</v>
      </c>
    </row>
    <row r="586" spans="1:54" x14ac:dyDescent="0.3">
      <c r="A586">
        <v>16039</v>
      </c>
      <c r="B586" t="s">
        <v>49</v>
      </c>
      <c r="C586" t="s">
        <v>1062</v>
      </c>
      <c r="D586">
        <v>26094</v>
      </c>
      <c r="E586">
        <v>27038</v>
      </c>
      <c r="F586">
        <v>-3.5</v>
      </c>
      <c r="G586">
        <v>27038</v>
      </c>
      <c r="H586">
        <v>8</v>
      </c>
      <c r="I586">
        <v>26.4</v>
      </c>
      <c r="J586">
        <v>11.8</v>
      </c>
      <c r="K586">
        <v>47.8</v>
      </c>
      <c r="L586">
        <v>88.6</v>
      </c>
      <c r="M586">
        <v>3.2</v>
      </c>
      <c r="N586">
        <v>1.6</v>
      </c>
      <c r="O586">
        <v>2.8</v>
      </c>
      <c r="P586">
        <v>0.4</v>
      </c>
      <c r="Q586">
        <v>3.4</v>
      </c>
      <c r="R586">
        <v>16.2</v>
      </c>
      <c r="S586">
        <v>74.099999999999994</v>
      </c>
      <c r="T586">
        <v>79.5</v>
      </c>
      <c r="U586">
        <v>9.9</v>
      </c>
      <c r="V586">
        <v>15.1</v>
      </c>
      <c r="W586">
        <v>84</v>
      </c>
      <c r="X586">
        <v>16.899999999999999</v>
      </c>
      <c r="Y586">
        <v>4308</v>
      </c>
      <c r="Z586">
        <v>17.399999999999999</v>
      </c>
      <c r="AA586">
        <v>12193</v>
      </c>
      <c r="AB586">
        <v>62.4</v>
      </c>
      <c r="AC586">
        <v>12.2</v>
      </c>
      <c r="AD586">
        <v>136800</v>
      </c>
      <c r="AE586">
        <v>9555</v>
      </c>
      <c r="AF586">
        <v>2.7</v>
      </c>
      <c r="AG586">
        <v>20646</v>
      </c>
      <c r="AH586">
        <v>42842</v>
      </c>
      <c r="AI586">
        <v>16.3</v>
      </c>
      <c r="AJ586">
        <v>431</v>
      </c>
      <c r="AK586">
        <v>3936</v>
      </c>
      <c r="AL586">
        <v>3</v>
      </c>
      <c r="AM586">
        <v>1198</v>
      </c>
      <c r="AN586">
        <v>1852</v>
      </c>
      <c r="AO586">
        <v>0</v>
      </c>
      <c r="AP586">
        <v>0</v>
      </c>
      <c r="AQ586">
        <v>0</v>
      </c>
      <c r="AR586">
        <v>0</v>
      </c>
      <c r="AS586">
        <v>6.5</v>
      </c>
      <c r="AT586">
        <v>19.8</v>
      </c>
      <c r="AU586">
        <v>0</v>
      </c>
      <c r="AV586">
        <v>53448</v>
      </c>
      <c r="AW586">
        <v>241226</v>
      </c>
      <c r="AX586">
        <v>8319</v>
      </c>
      <c r="AY586">
        <v>26980</v>
      </c>
      <c r="AZ586">
        <v>57</v>
      </c>
      <c r="BA586">
        <v>3074.74</v>
      </c>
      <c r="BB586">
        <v>8.8000000000000007</v>
      </c>
    </row>
    <row r="587" spans="1:54" x14ac:dyDescent="0.3">
      <c r="A587">
        <v>16041</v>
      </c>
      <c r="B587" t="s">
        <v>45</v>
      </c>
      <c r="C587" t="s">
        <v>1062</v>
      </c>
      <c r="D587">
        <v>13021</v>
      </c>
      <c r="E587">
        <v>12786</v>
      </c>
      <c r="F587">
        <v>1.8</v>
      </c>
      <c r="G587">
        <v>12786</v>
      </c>
      <c r="H587">
        <v>8</v>
      </c>
      <c r="I587">
        <v>34</v>
      </c>
      <c r="J587">
        <v>13.6</v>
      </c>
      <c r="K587">
        <v>49.3</v>
      </c>
      <c r="L587">
        <v>97.2</v>
      </c>
      <c r="M587">
        <v>0.3</v>
      </c>
      <c r="N587">
        <v>0.8</v>
      </c>
      <c r="O587">
        <v>0.2</v>
      </c>
      <c r="P587">
        <v>0.1</v>
      </c>
      <c r="Q587">
        <v>1.5</v>
      </c>
      <c r="R587">
        <v>6.9</v>
      </c>
      <c r="S587">
        <v>91.1</v>
      </c>
      <c r="T587">
        <v>91.2</v>
      </c>
      <c r="U587">
        <v>2.9</v>
      </c>
      <c r="V587">
        <v>7.5</v>
      </c>
      <c r="W587">
        <v>92</v>
      </c>
      <c r="X587">
        <v>17.399999999999999</v>
      </c>
      <c r="Y587">
        <v>785</v>
      </c>
      <c r="Z587">
        <v>23</v>
      </c>
      <c r="AA587">
        <v>4650</v>
      </c>
      <c r="AB587">
        <v>80.900000000000006</v>
      </c>
      <c r="AC587">
        <v>5.8</v>
      </c>
      <c r="AD587">
        <v>156800</v>
      </c>
      <c r="AE587">
        <v>4150</v>
      </c>
      <c r="AF587">
        <v>3.07</v>
      </c>
      <c r="AG587">
        <v>17620</v>
      </c>
      <c r="AH587">
        <v>44962</v>
      </c>
      <c r="AI587">
        <v>12.2</v>
      </c>
      <c r="AJ587">
        <v>281</v>
      </c>
      <c r="AK587">
        <v>1928</v>
      </c>
      <c r="AL587">
        <v>2.2999999999999998</v>
      </c>
      <c r="AM587">
        <v>958</v>
      </c>
      <c r="AN587">
        <v>1047</v>
      </c>
      <c r="AO587">
        <v>0</v>
      </c>
      <c r="AP587">
        <v>0</v>
      </c>
      <c r="AQ587">
        <v>0</v>
      </c>
      <c r="AR587">
        <v>0</v>
      </c>
      <c r="AS587">
        <v>0</v>
      </c>
      <c r="AT587">
        <v>16.399999999999999</v>
      </c>
      <c r="AU587">
        <v>0</v>
      </c>
      <c r="AV587">
        <v>49543</v>
      </c>
      <c r="AW587">
        <v>113519</v>
      </c>
      <c r="AX587">
        <v>9319</v>
      </c>
      <c r="AY587">
        <v>5841</v>
      </c>
      <c r="AZ587">
        <v>35</v>
      </c>
      <c r="BA587">
        <v>663.65</v>
      </c>
      <c r="BB587">
        <v>19.3</v>
      </c>
    </row>
    <row r="588" spans="1:54" x14ac:dyDescent="0.3">
      <c r="A588">
        <v>16043</v>
      </c>
      <c r="B588" t="s">
        <v>221</v>
      </c>
      <c r="C588" t="s">
        <v>1062</v>
      </c>
      <c r="D588">
        <v>12867</v>
      </c>
      <c r="E588">
        <v>13242</v>
      </c>
      <c r="F588">
        <v>-2.8</v>
      </c>
      <c r="G588">
        <v>13242</v>
      </c>
      <c r="H588">
        <v>6.9</v>
      </c>
      <c r="I588">
        <v>28.4</v>
      </c>
      <c r="J588">
        <v>16</v>
      </c>
      <c r="K588">
        <v>47.8</v>
      </c>
      <c r="L588">
        <v>96.2</v>
      </c>
      <c r="M588">
        <v>0.8</v>
      </c>
      <c r="N588">
        <v>1.1000000000000001</v>
      </c>
      <c r="O588">
        <v>0.3</v>
      </c>
      <c r="P588">
        <v>0.1</v>
      </c>
      <c r="Q588">
        <v>1.4</v>
      </c>
      <c r="R588">
        <v>12.4</v>
      </c>
      <c r="S588">
        <v>85.2</v>
      </c>
      <c r="T588">
        <v>91.2</v>
      </c>
      <c r="U588">
        <v>5.7</v>
      </c>
      <c r="V588">
        <v>12.1</v>
      </c>
      <c r="W588">
        <v>87.9</v>
      </c>
      <c r="X588">
        <v>19.7</v>
      </c>
      <c r="Y588">
        <v>953</v>
      </c>
      <c r="Z588">
        <v>22.8</v>
      </c>
      <c r="AA588">
        <v>8651</v>
      </c>
      <c r="AB588">
        <v>82.5</v>
      </c>
      <c r="AC588">
        <v>5.2</v>
      </c>
      <c r="AD588">
        <v>147600</v>
      </c>
      <c r="AE588">
        <v>4549</v>
      </c>
      <c r="AF588">
        <v>2.76</v>
      </c>
      <c r="AG588">
        <v>19475</v>
      </c>
      <c r="AH588">
        <v>44520</v>
      </c>
      <c r="AI588">
        <v>12.4</v>
      </c>
      <c r="AJ588">
        <v>272</v>
      </c>
      <c r="AK588">
        <v>1377</v>
      </c>
      <c r="AL588">
        <v>-3.6</v>
      </c>
      <c r="AM588">
        <v>1081</v>
      </c>
      <c r="AN588">
        <v>1438</v>
      </c>
      <c r="AO588">
        <v>0</v>
      </c>
      <c r="AP588">
        <v>0</v>
      </c>
      <c r="AQ588">
        <v>0</v>
      </c>
      <c r="AR588">
        <v>0</v>
      </c>
      <c r="AS588">
        <v>0</v>
      </c>
      <c r="AT588">
        <v>0</v>
      </c>
      <c r="AU588">
        <v>0</v>
      </c>
      <c r="AV588">
        <v>76724</v>
      </c>
      <c r="AW588">
        <v>68167</v>
      </c>
      <c r="AX588">
        <v>5412</v>
      </c>
      <c r="AY588">
        <v>10050</v>
      </c>
      <c r="AZ588">
        <v>65</v>
      </c>
      <c r="BA588">
        <v>1863.53</v>
      </c>
      <c r="BB588">
        <v>7.1</v>
      </c>
    </row>
    <row r="589" spans="1:54" x14ac:dyDescent="0.3">
      <c r="A589">
        <v>16045</v>
      </c>
      <c r="B589" t="s">
        <v>1318</v>
      </c>
      <c r="C589" t="s">
        <v>1062</v>
      </c>
      <c r="D589">
        <v>16866</v>
      </c>
      <c r="E589">
        <v>16719</v>
      </c>
      <c r="F589">
        <v>0.9</v>
      </c>
      <c r="G589">
        <v>16719</v>
      </c>
      <c r="H589">
        <v>5.7</v>
      </c>
      <c r="I589">
        <v>23.6</v>
      </c>
      <c r="J589">
        <v>21.4</v>
      </c>
      <c r="K589">
        <v>50.3</v>
      </c>
      <c r="L589">
        <v>95</v>
      </c>
      <c r="M589">
        <v>0.2</v>
      </c>
      <c r="N589">
        <v>0.9</v>
      </c>
      <c r="O589">
        <v>1.4</v>
      </c>
      <c r="P589">
        <v>0.1</v>
      </c>
      <c r="Q589">
        <v>2.4</v>
      </c>
      <c r="R589">
        <v>8.1999999999999993</v>
      </c>
      <c r="S589">
        <v>87.6</v>
      </c>
      <c r="T589">
        <v>82.8</v>
      </c>
      <c r="U589">
        <v>4.4000000000000004</v>
      </c>
      <c r="V589">
        <v>8.4</v>
      </c>
      <c r="W589">
        <v>86.3</v>
      </c>
      <c r="X589">
        <v>15.8</v>
      </c>
      <c r="Y589">
        <v>1656</v>
      </c>
      <c r="Z589">
        <v>30.1</v>
      </c>
      <c r="AA589">
        <v>7100</v>
      </c>
      <c r="AB589">
        <v>74.599999999999994</v>
      </c>
      <c r="AC589">
        <v>8.3000000000000007</v>
      </c>
      <c r="AD589">
        <v>150400</v>
      </c>
      <c r="AE589">
        <v>6323</v>
      </c>
      <c r="AF589">
        <v>2.62</v>
      </c>
      <c r="AG589">
        <v>20250</v>
      </c>
      <c r="AH589">
        <v>44432</v>
      </c>
      <c r="AI589">
        <v>18.2</v>
      </c>
      <c r="AJ589">
        <v>337</v>
      </c>
      <c r="AK589">
        <v>2154</v>
      </c>
      <c r="AL589">
        <v>-1</v>
      </c>
      <c r="AM589">
        <v>1238</v>
      </c>
      <c r="AN589">
        <v>1753</v>
      </c>
      <c r="AO589">
        <v>0</v>
      </c>
      <c r="AP589">
        <v>0</v>
      </c>
      <c r="AQ589">
        <v>0</v>
      </c>
      <c r="AR589">
        <v>0</v>
      </c>
      <c r="AS589">
        <v>0</v>
      </c>
      <c r="AT589">
        <v>0</v>
      </c>
      <c r="AU589">
        <v>0</v>
      </c>
      <c r="AV589">
        <v>13552</v>
      </c>
      <c r="AW589">
        <v>113895</v>
      </c>
      <c r="AX589">
        <v>6914</v>
      </c>
      <c r="AY589">
        <v>9205</v>
      </c>
      <c r="AZ589">
        <v>37</v>
      </c>
      <c r="BA589">
        <v>560.9</v>
      </c>
      <c r="BB589">
        <v>29.8</v>
      </c>
    </row>
    <row r="590" spans="1:54" x14ac:dyDescent="0.3">
      <c r="A590">
        <v>16047</v>
      </c>
      <c r="B590" t="s">
        <v>1319</v>
      </c>
      <c r="C590" t="s">
        <v>1062</v>
      </c>
      <c r="D590">
        <v>15064</v>
      </c>
      <c r="E590">
        <v>15464</v>
      </c>
      <c r="F590">
        <v>-2.6</v>
      </c>
      <c r="G590">
        <v>15464</v>
      </c>
      <c r="H590">
        <v>6.9</v>
      </c>
      <c r="I590">
        <v>28.2</v>
      </c>
      <c r="J590">
        <v>16.399999999999999</v>
      </c>
      <c r="K590">
        <v>48.7</v>
      </c>
      <c r="L590">
        <v>94.8</v>
      </c>
      <c r="M590">
        <v>0.5</v>
      </c>
      <c r="N590">
        <v>1.8</v>
      </c>
      <c r="O590">
        <v>0.9</v>
      </c>
      <c r="P590">
        <v>0.2</v>
      </c>
      <c r="Q590">
        <v>1.8</v>
      </c>
      <c r="R590">
        <v>28.6</v>
      </c>
      <c r="S590">
        <v>68.599999999999994</v>
      </c>
      <c r="T590">
        <v>88</v>
      </c>
      <c r="U590">
        <v>15.8</v>
      </c>
      <c r="V590">
        <v>20.5</v>
      </c>
      <c r="W590">
        <v>74.599999999999994</v>
      </c>
      <c r="X590">
        <v>12.1</v>
      </c>
      <c r="Y590">
        <v>1125</v>
      </c>
      <c r="Z590">
        <v>18.8</v>
      </c>
      <c r="AA590">
        <v>6059</v>
      </c>
      <c r="AB590">
        <v>70.5</v>
      </c>
      <c r="AC590">
        <v>6.1</v>
      </c>
      <c r="AD590">
        <v>123800</v>
      </c>
      <c r="AE590">
        <v>5552</v>
      </c>
      <c r="AF590">
        <v>2.73</v>
      </c>
      <c r="AG590">
        <v>18373</v>
      </c>
      <c r="AH590">
        <v>37050</v>
      </c>
      <c r="AI590">
        <v>20.8</v>
      </c>
      <c r="AJ590">
        <v>348</v>
      </c>
      <c r="AK590">
        <v>2498</v>
      </c>
      <c r="AL590">
        <v>0.5</v>
      </c>
      <c r="AM590">
        <v>848</v>
      </c>
      <c r="AN590">
        <v>1141</v>
      </c>
      <c r="AO590">
        <v>0</v>
      </c>
      <c r="AP590">
        <v>0</v>
      </c>
      <c r="AQ590">
        <v>0</v>
      </c>
      <c r="AR590">
        <v>0</v>
      </c>
      <c r="AS590">
        <v>3.4</v>
      </c>
      <c r="AT590">
        <v>34.299999999999997</v>
      </c>
      <c r="AU590">
        <v>0</v>
      </c>
      <c r="AV590">
        <v>118908</v>
      </c>
      <c r="AW590">
        <v>88226</v>
      </c>
      <c r="AX590">
        <v>6158</v>
      </c>
      <c r="AY590">
        <v>0</v>
      </c>
      <c r="AZ590">
        <v>13</v>
      </c>
      <c r="BA590">
        <v>728.97</v>
      </c>
      <c r="BB590">
        <v>21.2</v>
      </c>
    </row>
    <row r="591" spans="1:54" x14ac:dyDescent="0.3">
      <c r="A591">
        <v>16049</v>
      </c>
      <c r="B591" t="s">
        <v>1063</v>
      </c>
      <c r="C591" t="s">
        <v>1062</v>
      </c>
      <c r="D591">
        <v>16215</v>
      </c>
      <c r="E591">
        <v>16267</v>
      </c>
      <c r="F591">
        <v>-0.3</v>
      </c>
      <c r="G591">
        <v>16267</v>
      </c>
      <c r="H591">
        <v>5.2</v>
      </c>
      <c r="I591">
        <v>20</v>
      </c>
      <c r="J591">
        <v>24</v>
      </c>
      <c r="K591">
        <v>47.8</v>
      </c>
      <c r="L591">
        <v>94</v>
      </c>
      <c r="M591">
        <v>0.4</v>
      </c>
      <c r="N591">
        <v>3</v>
      </c>
      <c r="O591">
        <v>0.5</v>
      </c>
      <c r="P591">
        <v>0.1</v>
      </c>
      <c r="Q591">
        <v>2.1</v>
      </c>
      <c r="R591">
        <v>3.1</v>
      </c>
      <c r="S591">
        <v>91.5</v>
      </c>
      <c r="T591">
        <v>86.4</v>
      </c>
      <c r="U591">
        <v>1.2</v>
      </c>
      <c r="V591">
        <v>2.2999999999999998</v>
      </c>
      <c r="W591">
        <v>88.9</v>
      </c>
      <c r="X591">
        <v>14.8</v>
      </c>
      <c r="Y591">
        <v>1877</v>
      </c>
      <c r="Z591">
        <v>17.600000000000001</v>
      </c>
      <c r="AA591">
        <v>8648</v>
      </c>
      <c r="AB591">
        <v>78.2</v>
      </c>
      <c r="AC591">
        <v>5.0999999999999996</v>
      </c>
      <c r="AD591">
        <v>150900</v>
      </c>
      <c r="AE591">
        <v>6534</v>
      </c>
      <c r="AF591">
        <v>2.4</v>
      </c>
      <c r="AG591">
        <v>19168</v>
      </c>
      <c r="AH591">
        <v>37349</v>
      </c>
      <c r="AI591">
        <v>17.5</v>
      </c>
      <c r="AJ591">
        <v>478</v>
      </c>
      <c r="AK591">
        <v>3292</v>
      </c>
      <c r="AL591">
        <v>4</v>
      </c>
      <c r="AM591">
        <v>1209</v>
      </c>
      <c r="AN591">
        <v>1617</v>
      </c>
      <c r="AO591">
        <v>0</v>
      </c>
      <c r="AP591">
        <v>0</v>
      </c>
      <c r="AQ591">
        <v>0</v>
      </c>
      <c r="AR591">
        <v>0</v>
      </c>
      <c r="AS591">
        <v>0</v>
      </c>
      <c r="AT591">
        <v>23.5</v>
      </c>
      <c r="AU591">
        <v>0</v>
      </c>
      <c r="AV591">
        <v>64841</v>
      </c>
      <c r="AW591">
        <v>97645</v>
      </c>
      <c r="AX591">
        <v>6395</v>
      </c>
      <c r="AY591">
        <v>14650</v>
      </c>
      <c r="AZ591">
        <v>1</v>
      </c>
      <c r="BA591">
        <v>8477.35</v>
      </c>
      <c r="BB591">
        <v>1.9</v>
      </c>
    </row>
    <row r="592" spans="1:54" x14ac:dyDescent="0.3">
      <c r="A592">
        <v>16051</v>
      </c>
      <c r="B592" t="s">
        <v>38</v>
      </c>
      <c r="C592" t="s">
        <v>1062</v>
      </c>
      <c r="D592">
        <v>27021</v>
      </c>
      <c r="E592">
        <v>26140</v>
      </c>
      <c r="F592">
        <v>3.4</v>
      </c>
      <c r="G592">
        <v>26140</v>
      </c>
      <c r="H592">
        <v>8.8000000000000007</v>
      </c>
      <c r="I592">
        <v>34.799999999999997</v>
      </c>
      <c r="J592">
        <v>11.1</v>
      </c>
      <c r="K592">
        <v>49.7</v>
      </c>
      <c r="L592">
        <v>96</v>
      </c>
      <c r="M592">
        <v>0.4</v>
      </c>
      <c r="N592">
        <v>1.3</v>
      </c>
      <c r="O592">
        <v>0.5</v>
      </c>
      <c r="P592">
        <v>0.2</v>
      </c>
      <c r="Q592">
        <v>1.6</v>
      </c>
      <c r="R592">
        <v>10.3</v>
      </c>
      <c r="S592">
        <v>87.2</v>
      </c>
      <c r="T592">
        <v>86.8</v>
      </c>
      <c r="U592">
        <v>4.2</v>
      </c>
      <c r="V592">
        <v>10.199999999999999</v>
      </c>
      <c r="W592">
        <v>89.4</v>
      </c>
      <c r="X592">
        <v>22</v>
      </c>
      <c r="Y592">
        <v>1587</v>
      </c>
      <c r="Z592">
        <v>23.7</v>
      </c>
      <c r="AA592">
        <v>8878</v>
      </c>
      <c r="AB592">
        <v>83.8</v>
      </c>
      <c r="AC592">
        <v>5.8</v>
      </c>
      <c r="AD592">
        <v>157500</v>
      </c>
      <c r="AE592">
        <v>8058</v>
      </c>
      <c r="AF592">
        <v>3.26</v>
      </c>
      <c r="AG592">
        <v>19598</v>
      </c>
      <c r="AH592">
        <v>52023</v>
      </c>
      <c r="AI592">
        <v>13.1</v>
      </c>
      <c r="AJ592">
        <v>430</v>
      </c>
      <c r="AK592">
        <v>3769</v>
      </c>
      <c r="AL592">
        <v>12.1</v>
      </c>
      <c r="AM592">
        <v>2037</v>
      </c>
      <c r="AN592">
        <v>2929</v>
      </c>
      <c r="AO592">
        <v>0</v>
      </c>
      <c r="AP592">
        <v>1</v>
      </c>
      <c r="AQ592">
        <v>0</v>
      </c>
      <c r="AR592">
        <v>0</v>
      </c>
      <c r="AS592">
        <v>0</v>
      </c>
      <c r="AT592">
        <v>0</v>
      </c>
      <c r="AU592">
        <v>0</v>
      </c>
      <c r="AV592">
        <v>0</v>
      </c>
      <c r="AW592">
        <v>92388</v>
      </c>
      <c r="AX592">
        <v>4058</v>
      </c>
      <c r="AY592">
        <v>7387</v>
      </c>
      <c r="AZ592">
        <v>79</v>
      </c>
      <c r="BA592">
        <v>1093.5</v>
      </c>
      <c r="BB592">
        <v>23.9</v>
      </c>
    </row>
    <row r="593" spans="1:54" x14ac:dyDescent="0.3">
      <c r="A593">
        <v>16053</v>
      </c>
      <c r="B593" t="s">
        <v>1320</v>
      </c>
      <c r="C593" t="s">
        <v>1062</v>
      </c>
      <c r="D593">
        <v>22818</v>
      </c>
      <c r="E593">
        <v>22374</v>
      </c>
      <c r="F593">
        <v>2</v>
      </c>
      <c r="G593">
        <v>22374</v>
      </c>
      <c r="H593">
        <v>9.1999999999999993</v>
      </c>
      <c r="I593">
        <v>30.8</v>
      </c>
      <c r="J593">
        <v>12.1</v>
      </c>
      <c r="K593">
        <v>49.3</v>
      </c>
      <c r="L593">
        <v>94.8</v>
      </c>
      <c r="M593">
        <v>0.6</v>
      </c>
      <c r="N593">
        <v>2.4</v>
      </c>
      <c r="O593">
        <v>0.5</v>
      </c>
      <c r="P593">
        <v>0.2</v>
      </c>
      <c r="Q593">
        <v>1.5</v>
      </c>
      <c r="R593">
        <v>34</v>
      </c>
      <c r="S593">
        <v>63.4</v>
      </c>
      <c r="T593">
        <v>87.9</v>
      </c>
      <c r="U593">
        <v>17.100000000000001</v>
      </c>
      <c r="V593">
        <v>24.4</v>
      </c>
      <c r="W593">
        <v>70.2</v>
      </c>
      <c r="X593">
        <v>13.4</v>
      </c>
      <c r="Y593">
        <v>1339</v>
      </c>
      <c r="Z593">
        <v>17.8</v>
      </c>
      <c r="AA593">
        <v>8238</v>
      </c>
      <c r="AB593">
        <v>63.5</v>
      </c>
      <c r="AC593">
        <v>7.8</v>
      </c>
      <c r="AD593">
        <v>135200</v>
      </c>
      <c r="AE593">
        <v>7676</v>
      </c>
      <c r="AF593">
        <v>2.9</v>
      </c>
      <c r="AG593">
        <v>17182</v>
      </c>
      <c r="AH593">
        <v>40126</v>
      </c>
      <c r="AI593">
        <v>18.3</v>
      </c>
      <c r="AJ593">
        <v>524</v>
      </c>
      <c r="AK593">
        <v>5770</v>
      </c>
      <c r="AL593">
        <v>4.3</v>
      </c>
      <c r="AM593">
        <v>1101</v>
      </c>
      <c r="AN593">
        <v>1719</v>
      </c>
      <c r="AO593">
        <v>0</v>
      </c>
      <c r="AP593">
        <v>0</v>
      </c>
      <c r="AQ593">
        <v>0</v>
      </c>
      <c r="AR593">
        <v>0</v>
      </c>
      <c r="AS593">
        <v>0</v>
      </c>
      <c r="AT593">
        <v>0</v>
      </c>
      <c r="AU593">
        <v>764164</v>
      </c>
      <c r="AV593">
        <v>103712</v>
      </c>
      <c r="AW593">
        <v>300421</v>
      </c>
      <c r="AX593">
        <v>15013</v>
      </c>
      <c r="AY593">
        <v>14045</v>
      </c>
      <c r="AZ593">
        <v>57</v>
      </c>
      <c r="BA593">
        <v>597.19000000000005</v>
      </c>
      <c r="BB593">
        <v>37.5</v>
      </c>
    </row>
    <row r="594" spans="1:54" x14ac:dyDescent="0.3">
      <c r="A594">
        <v>16055</v>
      </c>
      <c r="B594" t="s">
        <v>1321</v>
      </c>
      <c r="C594" t="s">
        <v>1062</v>
      </c>
      <c r="D594">
        <v>147326</v>
      </c>
      <c r="E594">
        <v>138494</v>
      </c>
      <c r="F594">
        <v>6.4</v>
      </c>
      <c r="G594">
        <v>138494</v>
      </c>
      <c r="H594">
        <v>6.1</v>
      </c>
      <c r="I594">
        <v>23.6</v>
      </c>
      <c r="J594">
        <v>17</v>
      </c>
      <c r="K594">
        <v>50.6</v>
      </c>
      <c r="L594">
        <v>94.7</v>
      </c>
      <c r="M594">
        <v>0.4</v>
      </c>
      <c r="N594">
        <v>1.4</v>
      </c>
      <c r="O594">
        <v>0.9</v>
      </c>
      <c r="P594">
        <v>0.2</v>
      </c>
      <c r="Q594">
        <v>2.4</v>
      </c>
      <c r="R594">
        <v>4.3</v>
      </c>
      <c r="S594">
        <v>91.1</v>
      </c>
      <c r="T594">
        <v>83.2</v>
      </c>
      <c r="U594">
        <v>2.2999999999999998</v>
      </c>
      <c r="V594">
        <v>3.3</v>
      </c>
      <c r="W594">
        <v>92.1</v>
      </c>
      <c r="X594">
        <v>23.3</v>
      </c>
      <c r="Y594">
        <v>13296</v>
      </c>
      <c r="Z594">
        <v>20.8</v>
      </c>
      <c r="AA594">
        <v>66130</v>
      </c>
      <c r="AB594">
        <v>70.599999999999994</v>
      </c>
      <c r="AC594">
        <v>15.5</v>
      </c>
      <c r="AD594">
        <v>188800</v>
      </c>
      <c r="AE594">
        <v>55679</v>
      </c>
      <c r="AF594">
        <v>2.5</v>
      </c>
      <c r="AG594">
        <v>24685</v>
      </c>
      <c r="AH594">
        <v>49002</v>
      </c>
      <c r="AI594">
        <v>13.4</v>
      </c>
      <c r="AJ594">
        <v>4345</v>
      </c>
      <c r="AK594">
        <v>44971</v>
      </c>
      <c r="AL594">
        <v>2</v>
      </c>
      <c r="AM594">
        <v>10934</v>
      </c>
      <c r="AN594">
        <v>15155</v>
      </c>
      <c r="AO594">
        <v>0.2</v>
      </c>
      <c r="AP594">
        <v>1.2</v>
      </c>
      <c r="AQ594">
        <v>0.6</v>
      </c>
      <c r="AR594">
        <v>0</v>
      </c>
      <c r="AS594">
        <v>1.8</v>
      </c>
      <c r="AT594">
        <v>24.1</v>
      </c>
      <c r="AU594">
        <v>992158</v>
      </c>
      <c r="AV594">
        <v>843286</v>
      </c>
      <c r="AW594">
        <v>2175172</v>
      </c>
      <c r="AX594">
        <v>16242</v>
      </c>
      <c r="AY594">
        <v>303725</v>
      </c>
      <c r="AZ594">
        <v>1047</v>
      </c>
      <c r="BA594">
        <v>1244.1300000000001</v>
      </c>
      <c r="BB594">
        <v>111.3</v>
      </c>
    </row>
    <row r="595" spans="1:54" x14ac:dyDescent="0.3">
      <c r="A595">
        <v>16057</v>
      </c>
      <c r="B595" t="s">
        <v>1322</v>
      </c>
      <c r="C595" t="s">
        <v>1062</v>
      </c>
      <c r="D595">
        <v>38411</v>
      </c>
      <c r="E595">
        <v>37244</v>
      </c>
      <c r="F595">
        <v>3.1</v>
      </c>
      <c r="G595">
        <v>37244</v>
      </c>
      <c r="H595">
        <v>5.8</v>
      </c>
      <c r="I595">
        <v>18.5</v>
      </c>
      <c r="J595">
        <v>11.8</v>
      </c>
      <c r="K595">
        <v>48.5</v>
      </c>
      <c r="L595">
        <v>93.3</v>
      </c>
      <c r="M595">
        <v>1.1000000000000001</v>
      </c>
      <c r="N595">
        <v>0.9</v>
      </c>
      <c r="O595">
        <v>1.9</v>
      </c>
      <c r="P595">
        <v>0.2</v>
      </c>
      <c r="Q595">
        <v>2.7</v>
      </c>
      <c r="R595">
        <v>4.0999999999999996</v>
      </c>
      <c r="S595">
        <v>89.8</v>
      </c>
      <c r="T595">
        <v>70.400000000000006</v>
      </c>
      <c r="U595">
        <v>3.8</v>
      </c>
      <c r="V595">
        <v>6.2</v>
      </c>
      <c r="W595">
        <v>95.3</v>
      </c>
      <c r="X595">
        <v>44.1</v>
      </c>
      <c r="Y595">
        <v>2141</v>
      </c>
      <c r="Z595">
        <v>18</v>
      </c>
      <c r="AA595">
        <v>16330</v>
      </c>
      <c r="AB595">
        <v>56.7</v>
      </c>
      <c r="AC595">
        <v>34.200000000000003</v>
      </c>
      <c r="AD595">
        <v>189100</v>
      </c>
      <c r="AE595">
        <v>14941</v>
      </c>
      <c r="AF595">
        <v>2.31</v>
      </c>
      <c r="AG595">
        <v>22322</v>
      </c>
      <c r="AH595">
        <v>41735</v>
      </c>
      <c r="AI595">
        <v>20.399999999999999</v>
      </c>
      <c r="AJ595">
        <v>885</v>
      </c>
      <c r="AK595">
        <v>8299</v>
      </c>
      <c r="AL595">
        <v>-1.2</v>
      </c>
      <c r="AM595">
        <v>2444</v>
      </c>
      <c r="AN595">
        <v>3444</v>
      </c>
      <c r="AO595">
        <v>0</v>
      </c>
      <c r="AP595">
        <v>0</v>
      </c>
      <c r="AQ595">
        <v>0</v>
      </c>
      <c r="AR595">
        <v>0</v>
      </c>
      <c r="AS595">
        <v>0</v>
      </c>
      <c r="AT595">
        <v>26.2</v>
      </c>
      <c r="AU595">
        <v>0</v>
      </c>
      <c r="AV595">
        <v>0</v>
      </c>
      <c r="AW595">
        <v>361668</v>
      </c>
      <c r="AX595">
        <v>9697</v>
      </c>
      <c r="AY595">
        <v>55179</v>
      </c>
      <c r="AZ595">
        <v>136</v>
      </c>
      <c r="BA595">
        <v>1076</v>
      </c>
      <c r="BB595">
        <v>34.6</v>
      </c>
    </row>
    <row r="596" spans="1:54" x14ac:dyDescent="0.3">
      <c r="A596">
        <v>16059</v>
      </c>
      <c r="B596" t="s">
        <v>1323</v>
      </c>
      <c r="C596" t="s">
        <v>1062</v>
      </c>
      <c r="D596">
        <v>7726</v>
      </c>
      <c r="E596">
        <v>7936</v>
      </c>
      <c r="F596">
        <v>-2.6</v>
      </c>
      <c r="G596">
        <v>7936</v>
      </c>
      <c r="H596">
        <v>4</v>
      </c>
      <c r="I596">
        <v>18.2</v>
      </c>
      <c r="J596">
        <v>27.3</v>
      </c>
      <c r="K596">
        <v>49.3</v>
      </c>
      <c r="L596">
        <v>95.8</v>
      </c>
      <c r="M596">
        <v>0.5</v>
      </c>
      <c r="N596">
        <v>1.2</v>
      </c>
      <c r="O596">
        <v>0.6</v>
      </c>
      <c r="P596">
        <v>0</v>
      </c>
      <c r="Q596">
        <v>2</v>
      </c>
      <c r="R596">
        <v>3.1</v>
      </c>
      <c r="S596">
        <v>93.3</v>
      </c>
      <c r="T596">
        <v>86.6</v>
      </c>
      <c r="U596">
        <v>1.5</v>
      </c>
      <c r="V596">
        <v>2.8</v>
      </c>
      <c r="W596">
        <v>90.4</v>
      </c>
      <c r="X596">
        <v>23.8</v>
      </c>
      <c r="Y596">
        <v>1004</v>
      </c>
      <c r="Z596">
        <v>15.1</v>
      </c>
      <c r="AA596">
        <v>4746</v>
      </c>
      <c r="AB596">
        <v>71.3</v>
      </c>
      <c r="AC596">
        <v>6.6</v>
      </c>
      <c r="AD596">
        <v>186900</v>
      </c>
      <c r="AE596">
        <v>3832</v>
      </c>
      <c r="AF596">
        <v>2</v>
      </c>
      <c r="AG596">
        <v>23998</v>
      </c>
      <c r="AH596">
        <v>34122</v>
      </c>
      <c r="AI596">
        <v>23.3</v>
      </c>
      <c r="AJ596">
        <v>289</v>
      </c>
      <c r="AK596">
        <v>1651</v>
      </c>
      <c r="AL596">
        <v>7.7</v>
      </c>
      <c r="AM596">
        <v>685</v>
      </c>
      <c r="AN596">
        <v>1013</v>
      </c>
      <c r="AO596">
        <v>0</v>
      </c>
      <c r="AP596">
        <v>0</v>
      </c>
      <c r="AQ596">
        <v>0</v>
      </c>
      <c r="AR596">
        <v>0</v>
      </c>
      <c r="AS596">
        <v>0</v>
      </c>
      <c r="AT596">
        <v>27.3</v>
      </c>
      <c r="AU596">
        <v>0</v>
      </c>
      <c r="AV596">
        <v>0</v>
      </c>
      <c r="AW596">
        <v>122983</v>
      </c>
      <c r="AX596">
        <v>15806</v>
      </c>
      <c r="AY596">
        <v>7704</v>
      </c>
      <c r="AZ596">
        <v>11</v>
      </c>
      <c r="BA596">
        <v>4563.3900000000003</v>
      </c>
      <c r="BB596">
        <v>1.7</v>
      </c>
    </row>
    <row r="597" spans="1:54" x14ac:dyDescent="0.3">
      <c r="A597">
        <v>16061</v>
      </c>
      <c r="B597" t="s">
        <v>600</v>
      </c>
      <c r="C597" t="s">
        <v>1062</v>
      </c>
      <c r="D597">
        <v>3838</v>
      </c>
      <c r="E597">
        <v>3821</v>
      </c>
      <c r="F597">
        <v>0.4</v>
      </c>
      <c r="G597">
        <v>3821</v>
      </c>
      <c r="H597">
        <v>5.3</v>
      </c>
      <c r="I597">
        <v>23</v>
      </c>
      <c r="J597">
        <v>24.1</v>
      </c>
      <c r="K597">
        <v>49.8</v>
      </c>
      <c r="L597">
        <v>90</v>
      </c>
      <c r="M597">
        <v>0.4</v>
      </c>
      <c r="N597">
        <v>6</v>
      </c>
      <c r="O597">
        <v>0.5</v>
      </c>
      <c r="P597">
        <v>0.2</v>
      </c>
      <c r="Q597">
        <v>2.8</v>
      </c>
      <c r="R597">
        <v>4</v>
      </c>
      <c r="S597">
        <v>86.8</v>
      </c>
      <c r="T597">
        <v>85.5</v>
      </c>
      <c r="U597">
        <v>2.5</v>
      </c>
      <c r="V597">
        <v>4.7</v>
      </c>
      <c r="W597">
        <v>88.3</v>
      </c>
      <c r="X597">
        <v>16.2</v>
      </c>
      <c r="Y597">
        <v>468</v>
      </c>
      <c r="Z597">
        <v>19.5</v>
      </c>
      <c r="AA597">
        <v>1868</v>
      </c>
      <c r="AB597">
        <v>74.099999999999994</v>
      </c>
      <c r="AC597">
        <v>6.8</v>
      </c>
      <c r="AD597">
        <v>116600</v>
      </c>
      <c r="AE597">
        <v>1660</v>
      </c>
      <c r="AF597">
        <v>2.2799999999999998</v>
      </c>
      <c r="AG597">
        <v>19910</v>
      </c>
      <c r="AH597">
        <v>36000</v>
      </c>
      <c r="AI597">
        <v>17.899999999999999</v>
      </c>
      <c r="AJ597">
        <v>121</v>
      </c>
      <c r="AK597">
        <v>763</v>
      </c>
      <c r="AL597">
        <v>6.4</v>
      </c>
      <c r="AM597">
        <v>310</v>
      </c>
      <c r="AN597">
        <v>438</v>
      </c>
      <c r="AO597">
        <v>0</v>
      </c>
      <c r="AP597">
        <v>0</v>
      </c>
      <c r="AQ597">
        <v>0</v>
      </c>
      <c r="AR597">
        <v>0</v>
      </c>
      <c r="AS597">
        <v>0</v>
      </c>
      <c r="AT597">
        <v>0</v>
      </c>
      <c r="AU597">
        <v>0</v>
      </c>
      <c r="AV597">
        <v>0</v>
      </c>
      <c r="AW597">
        <v>29657</v>
      </c>
      <c r="AX597">
        <v>8193</v>
      </c>
      <c r="AY597">
        <v>0</v>
      </c>
      <c r="AZ597">
        <v>10</v>
      </c>
      <c r="BA597">
        <v>478.8</v>
      </c>
      <c r="BB597">
        <v>8</v>
      </c>
    </row>
    <row r="598" spans="1:54" x14ac:dyDescent="0.3">
      <c r="A598">
        <v>16063</v>
      </c>
      <c r="B598" t="s">
        <v>101</v>
      </c>
      <c r="C598" t="s">
        <v>1062</v>
      </c>
      <c r="D598">
        <v>5316</v>
      </c>
      <c r="E598">
        <v>5206</v>
      </c>
      <c r="F598">
        <v>2.1</v>
      </c>
      <c r="G598">
        <v>5208</v>
      </c>
      <c r="H598">
        <v>7</v>
      </c>
      <c r="I598">
        <v>30.9</v>
      </c>
      <c r="J598">
        <v>12.3</v>
      </c>
      <c r="K598">
        <v>48.5</v>
      </c>
      <c r="L598">
        <v>95.6</v>
      </c>
      <c r="M598">
        <v>0.5</v>
      </c>
      <c r="N598">
        <v>1.7</v>
      </c>
      <c r="O598">
        <v>0.5</v>
      </c>
      <c r="P598">
        <v>0.2</v>
      </c>
      <c r="Q598">
        <v>1.6</v>
      </c>
      <c r="R598">
        <v>30.2</v>
      </c>
      <c r="S598">
        <v>66.8</v>
      </c>
      <c r="T598">
        <v>85.7</v>
      </c>
      <c r="U598">
        <v>13.8</v>
      </c>
      <c r="V598">
        <v>23.4</v>
      </c>
      <c r="W598">
        <v>74.5</v>
      </c>
      <c r="X598">
        <v>11.8</v>
      </c>
      <c r="Y598">
        <v>292</v>
      </c>
      <c r="Z598">
        <v>29.7</v>
      </c>
      <c r="AA598">
        <v>1958</v>
      </c>
      <c r="AB598">
        <v>71.7</v>
      </c>
      <c r="AC598">
        <v>3.9</v>
      </c>
      <c r="AD598">
        <v>120300</v>
      </c>
      <c r="AE598">
        <v>1617</v>
      </c>
      <c r="AF598">
        <v>3.21</v>
      </c>
      <c r="AG598">
        <v>16530</v>
      </c>
      <c r="AH598">
        <v>42433</v>
      </c>
      <c r="AI598">
        <v>16.600000000000001</v>
      </c>
      <c r="AJ598">
        <v>87</v>
      </c>
      <c r="AK598">
        <v>635</v>
      </c>
      <c r="AL598">
        <v>4.3</v>
      </c>
      <c r="AM598">
        <v>284</v>
      </c>
      <c r="AN598">
        <v>383</v>
      </c>
      <c r="AO598">
        <v>0</v>
      </c>
      <c r="AP598">
        <v>0</v>
      </c>
      <c r="AQ598">
        <v>0</v>
      </c>
      <c r="AR598">
        <v>0</v>
      </c>
      <c r="AS598">
        <v>0</v>
      </c>
      <c r="AT598">
        <v>0</v>
      </c>
      <c r="AU598">
        <v>0</v>
      </c>
      <c r="AV598">
        <v>0</v>
      </c>
      <c r="AW598">
        <v>16924</v>
      </c>
      <c r="AX598">
        <v>3721</v>
      </c>
      <c r="AY598">
        <v>2350</v>
      </c>
      <c r="AZ598">
        <v>4</v>
      </c>
      <c r="BA598">
        <v>1201.4100000000001</v>
      </c>
      <c r="BB598">
        <v>4.3</v>
      </c>
    </row>
    <row r="599" spans="1:54" x14ac:dyDescent="0.3">
      <c r="A599">
        <v>16065</v>
      </c>
      <c r="B599" t="s">
        <v>30</v>
      </c>
      <c r="C599" t="s">
        <v>1062</v>
      </c>
      <c r="D599">
        <v>38038</v>
      </c>
      <c r="E599">
        <v>37536</v>
      </c>
      <c r="F599">
        <v>1.3</v>
      </c>
      <c r="G599">
        <v>37536</v>
      </c>
      <c r="H599">
        <v>10</v>
      </c>
      <c r="I599">
        <v>27</v>
      </c>
      <c r="J599">
        <v>6</v>
      </c>
      <c r="K599">
        <v>49.7</v>
      </c>
      <c r="L599">
        <v>95.6</v>
      </c>
      <c r="M599">
        <v>0.7</v>
      </c>
      <c r="N599">
        <v>0.5</v>
      </c>
      <c r="O599">
        <v>1.1000000000000001</v>
      </c>
      <c r="P599">
        <v>0.4</v>
      </c>
      <c r="Q599">
        <v>1.8</v>
      </c>
      <c r="R599">
        <v>7</v>
      </c>
      <c r="S599">
        <v>89.4</v>
      </c>
      <c r="T599">
        <v>60.7</v>
      </c>
      <c r="U599">
        <v>4.5999999999999996</v>
      </c>
      <c r="V599">
        <v>10.1</v>
      </c>
      <c r="W599">
        <v>94.9</v>
      </c>
      <c r="X599">
        <v>33.700000000000003</v>
      </c>
      <c r="Y599">
        <v>960</v>
      </c>
      <c r="Z599">
        <v>17.100000000000001</v>
      </c>
      <c r="AA599">
        <v>12708</v>
      </c>
      <c r="AB599">
        <v>49.1</v>
      </c>
      <c r="AC599">
        <v>43.8</v>
      </c>
      <c r="AD599">
        <v>169600</v>
      </c>
      <c r="AE599">
        <v>10323</v>
      </c>
      <c r="AF599">
        <v>3.53</v>
      </c>
      <c r="AG599">
        <v>15133</v>
      </c>
      <c r="AH599">
        <v>32059</v>
      </c>
      <c r="AI599">
        <v>35.799999999999997</v>
      </c>
      <c r="AJ599">
        <v>757</v>
      </c>
      <c r="AK599">
        <v>14065</v>
      </c>
      <c r="AL599">
        <v>5.5</v>
      </c>
      <c r="AM599">
        <v>2421</v>
      </c>
      <c r="AN599">
        <v>2942</v>
      </c>
      <c r="AO599">
        <v>0</v>
      </c>
      <c r="AP599">
        <v>0</v>
      </c>
      <c r="AQ599">
        <v>0</v>
      </c>
      <c r="AR599">
        <v>0</v>
      </c>
      <c r="AS599">
        <v>0</v>
      </c>
      <c r="AT599">
        <v>15.2</v>
      </c>
      <c r="AU599">
        <v>0</v>
      </c>
      <c r="AV599">
        <v>161967</v>
      </c>
      <c r="AW599">
        <v>407686</v>
      </c>
      <c r="AX599">
        <v>10971</v>
      </c>
      <c r="AY599">
        <v>32041</v>
      </c>
      <c r="AZ599">
        <v>386</v>
      </c>
      <c r="BA599">
        <v>469.21</v>
      </c>
      <c r="BB599">
        <v>80</v>
      </c>
    </row>
    <row r="600" spans="1:54" x14ac:dyDescent="0.3">
      <c r="A600">
        <v>16067</v>
      </c>
      <c r="B600" t="s">
        <v>1324</v>
      </c>
      <c r="C600" t="s">
        <v>1062</v>
      </c>
      <c r="D600">
        <v>20323</v>
      </c>
      <c r="E600">
        <v>20063</v>
      </c>
      <c r="F600">
        <v>1.3</v>
      </c>
      <c r="G600">
        <v>20069</v>
      </c>
      <c r="H600">
        <v>8.1999999999999993</v>
      </c>
      <c r="I600">
        <v>28.9</v>
      </c>
      <c r="J600">
        <v>15.5</v>
      </c>
      <c r="K600">
        <v>49.4</v>
      </c>
      <c r="L600">
        <v>94.5</v>
      </c>
      <c r="M600">
        <v>0.8</v>
      </c>
      <c r="N600">
        <v>2.2000000000000002</v>
      </c>
      <c r="O600">
        <v>0.6</v>
      </c>
      <c r="P600">
        <v>0</v>
      </c>
      <c r="Q600">
        <v>1.9</v>
      </c>
      <c r="R600">
        <v>33.700000000000003</v>
      </c>
      <c r="S600">
        <v>63.6</v>
      </c>
      <c r="T600">
        <v>86.7</v>
      </c>
      <c r="U600">
        <v>12.4</v>
      </c>
      <c r="V600">
        <v>27.6</v>
      </c>
      <c r="W600">
        <v>75.7</v>
      </c>
      <c r="X600">
        <v>9.9</v>
      </c>
      <c r="Y600">
        <v>1387</v>
      </c>
      <c r="Z600">
        <v>16.100000000000001</v>
      </c>
      <c r="AA600">
        <v>7787</v>
      </c>
      <c r="AB600">
        <v>72.8</v>
      </c>
      <c r="AC600">
        <v>9.6999999999999993</v>
      </c>
      <c r="AD600">
        <v>108500</v>
      </c>
      <c r="AE600">
        <v>6994</v>
      </c>
      <c r="AF600">
        <v>2.86</v>
      </c>
      <c r="AG600">
        <v>19597</v>
      </c>
      <c r="AH600">
        <v>43266</v>
      </c>
      <c r="AI600">
        <v>13.6</v>
      </c>
      <c r="AJ600">
        <v>403</v>
      </c>
      <c r="AK600">
        <v>4355</v>
      </c>
      <c r="AL600">
        <v>3.7</v>
      </c>
      <c r="AM600">
        <v>1151</v>
      </c>
      <c r="AN600">
        <v>1796</v>
      </c>
      <c r="AO600">
        <v>0</v>
      </c>
      <c r="AP600">
        <v>0</v>
      </c>
      <c r="AQ600">
        <v>0</v>
      </c>
      <c r="AR600">
        <v>0</v>
      </c>
      <c r="AS600">
        <v>0</v>
      </c>
      <c r="AT600">
        <v>17.8</v>
      </c>
      <c r="AU600">
        <v>381084</v>
      </c>
      <c r="AV600">
        <v>347045</v>
      </c>
      <c r="AW600">
        <v>162891</v>
      </c>
      <c r="AX600">
        <v>8722</v>
      </c>
      <c r="AY600">
        <v>18923</v>
      </c>
      <c r="AZ600">
        <v>29</v>
      </c>
      <c r="BA600">
        <v>757.59</v>
      </c>
      <c r="BB600">
        <v>26.5</v>
      </c>
    </row>
    <row r="601" spans="1:54" x14ac:dyDescent="0.3">
      <c r="A601">
        <v>16069</v>
      </c>
      <c r="B601" t="s">
        <v>1325</v>
      </c>
      <c r="C601" t="s">
        <v>1062</v>
      </c>
      <c r="D601">
        <v>40007</v>
      </c>
      <c r="E601">
        <v>39265</v>
      </c>
      <c r="F601">
        <v>1.9</v>
      </c>
      <c r="G601">
        <v>39265</v>
      </c>
      <c r="H601">
        <v>6.2</v>
      </c>
      <c r="I601">
        <v>21.7</v>
      </c>
      <c r="J601">
        <v>18.899999999999999</v>
      </c>
      <c r="K601">
        <v>50.5</v>
      </c>
      <c r="L601">
        <v>90.1</v>
      </c>
      <c r="M601">
        <v>0.5</v>
      </c>
      <c r="N601">
        <v>5.8</v>
      </c>
      <c r="O601">
        <v>0.9</v>
      </c>
      <c r="P601">
        <v>0.1</v>
      </c>
      <c r="Q601">
        <v>2.5</v>
      </c>
      <c r="R601">
        <v>3.7</v>
      </c>
      <c r="S601">
        <v>87.4</v>
      </c>
      <c r="T601">
        <v>85.4</v>
      </c>
      <c r="U601">
        <v>1.9</v>
      </c>
      <c r="V601">
        <v>4.3</v>
      </c>
      <c r="W601">
        <v>90</v>
      </c>
      <c r="X601">
        <v>21.1</v>
      </c>
      <c r="Y601">
        <v>4190</v>
      </c>
      <c r="Z601">
        <v>16.3</v>
      </c>
      <c r="AA601">
        <v>17417</v>
      </c>
      <c r="AB601">
        <v>69.3</v>
      </c>
      <c r="AC601">
        <v>19.100000000000001</v>
      </c>
      <c r="AD601">
        <v>165900</v>
      </c>
      <c r="AE601">
        <v>16019</v>
      </c>
      <c r="AF601">
        <v>2.41</v>
      </c>
      <c r="AG601">
        <v>24257</v>
      </c>
      <c r="AH601">
        <v>46503</v>
      </c>
      <c r="AI601">
        <v>11.1</v>
      </c>
      <c r="AJ601">
        <v>1110</v>
      </c>
      <c r="AK601">
        <v>16434</v>
      </c>
      <c r="AL601">
        <v>2.2999999999999998</v>
      </c>
      <c r="AM601">
        <v>2152</v>
      </c>
      <c r="AN601">
        <v>3205</v>
      </c>
      <c r="AO601">
        <v>0</v>
      </c>
      <c r="AP601">
        <v>1.2</v>
      </c>
      <c r="AQ601">
        <v>0</v>
      </c>
      <c r="AR601">
        <v>0</v>
      </c>
      <c r="AS601">
        <v>0.8</v>
      </c>
      <c r="AT601">
        <v>27</v>
      </c>
      <c r="AU601">
        <v>0</v>
      </c>
      <c r="AV601">
        <v>0</v>
      </c>
      <c r="AW601">
        <v>702969</v>
      </c>
      <c r="AX601">
        <v>18133</v>
      </c>
      <c r="AY601">
        <v>64508</v>
      </c>
      <c r="AZ601">
        <v>55</v>
      </c>
      <c r="BA601">
        <v>848.09</v>
      </c>
      <c r="BB601">
        <v>46.3</v>
      </c>
    </row>
    <row r="602" spans="1:54" x14ac:dyDescent="0.3">
      <c r="A602">
        <v>16071</v>
      </c>
      <c r="B602" t="s">
        <v>1326</v>
      </c>
      <c r="C602" t="s">
        <v>1062</v>
      </c>
      <c r="D602">
        <v>4184</v>
      </c>
      <c r="E602">
        <v>4286</v>
      </c>
      <c r="F602">
        <v>-2.4</v>
      </c>
      <c r="G602">
        <v>4286</v>
      </c>
      <c r="H602">
        <v>6.7</v>
      </c>
      <c r="I602">
        <v>28</v>
      </c>
      <c r="J602">
        <v>19.3</v>
      </c>
      <c r="K602">
        <v>50.4</v>
      </c>
      <c r="L602">
        <v>97.4</v>
      </c>
      <c r="M602">
        <v>0.3</v>
      </c>
      <c r="N602">
        <v>0.5</v>
      </c>
      <c r="O602">
        <v>0.6</v>
      </c>
      <c r="P602">
        <v>0.1</v>
      </c>
      <c r="Q602">
        <v>1.1000000000000001</v>
      </c>
      <c r="R602">
        <v>4.0999999999999996</v>
      </c>
      <c r="S602">
        <v>93.7</v>
      </c>
      <c r="T602">
        <v>92</v>
      </c>
      <c r="U602">
        <v>1.5</v>
      </c>
      <c r="V602">
        <v>4.4000000000000004</v>
      </c>
      <c r="W602">
        <v>93.1</v>
      </c>
      <c r="X602">
        <v>13.2</v>
      </c>
      <c r="Y602">
        <v>417</v>
      </c>
      <c r="Z602">
        <v>20.399999999999999</v>
      </c>
      <c r="AA602">
        <v>1935</v>
      </c>
      <c r="AB602">
        <v>81.2</v>
      </c>
      <c r="AC602">
        <v>3.6</v>
      </c>
      <c r="AD602">
        <v>126100</v>
      </c>
      <c r="AE602">
        <v>1579</v>
      </c>
      <c r="AF602">
        <v>2.67</v>
      </c>
      <c r="AG602">
        <v>18920</v>
      </c>
      <c r="AH602">
        <v>40842</v>
      </c>
      <c r="AI602">
        <v>16.100000000000001</v>
      </c>
      <c r="AJ602">
        <v>88</v>
      </c>
      <c r="AK602">
        <v>692</v>
      </c>
      <c r="AL602">
        <v>1.8</v>
      </c>
      <c r="AM602">
        <v>319</v>
      </c>
      <c r="AN602">
        <v>0</v>
      </c>
      <c r="AO602">
        <v>0</v>
      </c>
      <c r="AP602">
        <v>0</v>
      </c>
      <c r="AQ602">
        <v>0</v>
      </c>
      <c r="AR602">
        <v>0</v>
      </c>
      <c r="AS602">
        <v>0</v>
      </c>
      <c r="AT602">
        <v>0</v>
      </c>
      <c r="AU602">
        <v>0</v>
      </c>
      <c r="AV602">
        <v>0</v>
      </c>
      <c r="AW602">
        <v>24106</v>
      </c>
      <c r="AX602">
        <v>5834</v>
      </c>
      <c r="AY602">
        <v>2135</v>
      </c>
      <c r="AZ602">
        <v>18</v>
      </c>
      <c r="BA602">
        <v>1200.06</v>
      </c>
      <c r="BB602">
        <v>3.6</v>
      </c>
    </row>
    <row r="603" spans="1:54" x14ac:dyDescent="0.3">
      <c r="A603">
        <v>16073</v>
      </c>
      <c r="B603" t="s">
        <v>1327</v>
      </c>
      <c r="C603" t="s">
        <v>1062</v>
      </c>
      <c r="D603">
        <v>11353</v>
      </c>
      <c r="E603">
        <v>11526</v>
      </c>
      <c r="F603">
        <v>-1.5</v>
      </c>
      <c r="G603">
        <v>11526</v>
      </c>
      <c r="H603">
        <v>6.4</v>
      </c>
      <c r="I603">
        <v>26.6</v>
      </c>
      <c r="J603">
        <v>16.3</v>
      </c>
      <c r="K603">
        <v>49.1</v>
      </c>
      <c r="L603">
        <v>91.7</v>
      </c>
      <c r="M603">
        <v>0.8</v>
      </c>
      <c r="N603">
        <v>4.5</v>
      </c>
      <c r="O603">
        <v>0.7</v>
      </c>
      <c r="P603">
        <v>0.2</v>
      </c>
      <c r="Q603">
        <v>2</v>
      </c>
      <c r="R603">
        <v>26.5</v>
      </c>
      <c r="S603">
        <v>68.2</v>
      </c>
      <c r="T603">
        <v>84.8</v>
      </c>
      <c r="U603">
        <v>10.3</v>
      </c>
      <c r="V603">
        <v>21.2</v>
      </c>
      <c r="W603">
        <v>75.400000000000006</v>
      </c>
      <c r="X603">
        <v>8.1999999999999993</v>
      </c>
      <c r="Y603">
        <v>922</v>
      </c>
      <c r="Z603">
        <v>27.2</v>
      </c>
      <c r="AA603">
        <v>4769</v>
      </c>
      <c r="AB603">
        <v>64.2</v>
      </c>
      <c r="AC603">
        <v>5.4</v>
      </c>
      <c r="AD603">
        <v>121200</v>
      </c>
      <c r="AE603">
        <v>3911</v>
      </c>
      <c r="AF603">
        <v>2.9</v>
      </c>
      <c r="AG603">
        <v>15945</v>
      </c>
      <c r="AH603">
        <v>32175</v>
      </c>
      <c r="AI603">
        <v>24.2</v>
      </c>
      <c r="AJ603">
        <v>181</v>
      </c>
      <c r="AK603">
        <v>1612</v>
      </c>
      <c r="AL603">
        <v>5.6</v>
      </c>
      <c r="AM603">
        <v>635</v>
      </c>
      <c r="AN603">
        <v>999</v>
      </c>
      <c r="AO603">
        <v>0</v>
      </c>
      <c r="AP603">
        <v>0</v>
      </c>
      <c r="AQ603">
        <v>0</v>
      </c>
      <c r="AR603">
        <v>0</v>
      </c>
      <c r="AS603">
        <v>4</v>
      </c>
      <c r="AT603">
        <v>21.6</v>
      </c>
      <c r="AU603">
        <v>0</v>
      </c>
      <c r="AV603">
        <v>34609</v>
      </c>
      <c r="AW603">
        <v>50935</v>
      </c>
      <c r="AX603">
        <v>4653</v>
      </c>
      <c r="AY603">
        <v>4150</v>
      </c>
      <c r="AZ603">
        <v>16</v>
      </c>
      <c r="BA603">
        <v>7665.51</v>
      </c>
      <c r="BB603">
        <v>1.5</v>
      </c>
    </row>
    <row r="604" spans="1:54" x14ac:dyDescent="0.3">
      <c r="A604">
        <v>16075</v>
      </c>
      <c r="B604" t="s">
        <v>1328</v>
      </c>
      <c r="C604" t="s">
        <v>1062</v>
      </c>
      <c r="D604">
        <v>22836</v>
      </c>
      <c r="E604">
        <v>22623</v>
      </c>
      <c r="F604">
        <v>0.9</v>
      </c>
      <c r="G604">
        <v>22623</v>
      </c>
      <c r="H604">
        <v>6.9</v>
      </c>
      <c r="I604">
        <v>27.1</v>
      </c>
      <c r="J604">
        <v>17</v>
      </c>
      <c r="K604">
        <v>50.5</v>
      </c>
      <c r="L604">
        <v>94.4</v>
      </c>
      <c r="M604">
        <v>0.4</v>
      </c>
      <c r="N604">
        <v>1.6</v>
      </c>
      <c r="O604">
        <v>1</v>
      </c>
      <c r="P604">
        <v>0.1</v>
      </c>
      <c r="Q604">
        <v>2.5</v>
      </c>
      <c r="R604">
        <v>16.7</v>
      </c>
      <c r="S604">
        <v>79.2</v>
      </c>
      <c r="T604">
        <v>85.1</v>
      </c>
      <c r="U604">
        <v>5</v>
      </c>
      <c r="V604">
        <v>11</v>
      </c>
      <c r="W604">
        <v>85.4</v>
      </c>
      <c r="X604">
        <v>16.399999999999999</v>
      </c>
      <c r="Y604">
        <v>2002</v>
      </c>
      <c r="Z604">
        <v>18</v>
      </c>
      <c r="AA604">
        <v>9070</v>
      </c>
      <c r="AB604">
        <v>74.599999999999994</v>
      </c>
      <c r="AC604">
        <v>8.4</v>
      </c>
      <c r="AD604">
        <v>132700</v>
      </c>
      <c r="AE604">
        <v>8056</v>
      </c>
      <c r="AF604">
        <v>2.79</v>
      </c>
      <c r="AG604">
        <v>19165</v>
      </c>
      <c r="AH604">
        <v>43649</v>
      </c>
      <c r="AI604">
        <v>20</v>
      </c>
      <c r="AJ604">
        <v>483</v>
      </c>
      <c r="AK604">
        <v>4326</v>
      </c>
      <c r="AL604">
        <v>0.5</v>
      </c>
      <c r="AM604">
        <v>1366</v>
      </c>
      <c r="AN604">
        <v>2215</v>
      </c>
      <c r="AO604">
        <v>0</v>
      </c>
      <c r="AP604">
        <v>0</v>
      </c>
      <c r="AQ604">
        <v>0</v>
      </c>
      <c r="AR604">
        <v>0</v>
      </c>
      <c r="AS604">
        <v>1.9</v>
      </c>
      <c r="AT604">
        <v>21.9</v>
      </c>
      <c r="AU604">
        <v>0</v>
      </c>
      <c r="AV604">
        <v>133096</v>
      </c>
      <c r="AW604">
        <v>145621</v>
      </c>
      <c r="AX604">
        <v>6401</v>
      </c>
      <c r="AY604">
        <v>12757</v>
      </c>
      <c r="AZ604">
        <v>110</v>
      </c>
      <c r="BA604">
        <v>406.87</v>
      </c>
      <c r="BB604">
        <v>55.6</v>
      </c>
    </row>
    <row r="605" spans="1:54" x14ac:dyDescent="0.3">
      <c r="A605">
        <v>16077</v>
      </c>
      <c r="B605" t="s">
        <v>1329</v>
      </c>
      <c r="C605" t="s">
        <v>1062</v>
      </c>
      <c r="D605">
        <v>7617</v>
      </c>
      <c r="E605">
        <v>7817</v>
      </c>
      <c r="F605">
        <v>-2.6</v>
      </c>
      <c r="G605">
        <v>7817</v>
      </c>
      <c r="H605">
        <v>9.9</v>
      </c>
      <c r="I605">
        <v>30.5</v>
      </c>
      <c r="J605">
        <v>13.9</v>
      </c>
      <c r="K605">
        <v>49.1</v>
      </c>
      <c r="L605">
        <v>92.9</v>
      </c>
      <c r="M605">
        <v>1</v>
      </c>
      <c r="N605">
        <v>3.1</v>
      </c>
      <c r="O605">
        <v>0.5</v>
      </c>
      <c r="P605">
        <v>0.1</v>
      </c>
      <c r="Q605">
        <v>2.4</v>
      </c>
      <c r="R605">
        <v>31.1</v>
      </c>
      <c r="S605">
        <v>64.3</v>
      </c>
      <c r="T605">
        <v>89.8</v>
      </c>
      <c r="U605">
        <v>13.4</v>
      </c>
      <c r="V605">
        <v>26.9</v>
      </c>
      <c r="W605">
        <v>80.3</v>
      </c>
      <c r="X605">
        <v>15.9</v>
      </c>
      <c r="Y605">
        <v>478</v>
      </c>
      <c r="Z605">
        <v>17.3</v>
      </c>
      <c r="AA605">
        <v>2936</v>
      </c>
      <c r="AB605">
        <v>70.8</v>
      </c>
      <c r="AC605">
        <v>5</v>
      </c>
      <c r="AD605">
        <v>125600</v>
      </c>
      <c r="AE605">
        <v>2568</v>
      </c>
      <c r="AF605">
        <v>2.99</v>
      </c>
      <c r="AG605">
        <v>17684</v>
      </c>
      <c r="AH605">
        <v>44212</v>
      </c>
      <c r="AI605">
        <v>13.9</v>
      </c>
      <c r="AJ605">
        <v>150</v>
      </c>
      <c r="AK605">
        <v>2027</v>
      </c>
      <c r="AL605">
        <v>-3.1</v>
      </c>
      <c r="AM605">
        <v>372</v>
      </c>
      <c r="AN605">
        <v>493</v>
      </c>
      <c r="AO605">
        <v>0</v>
      </c>
      <c r="AP605">
        <v>0</v>
      </c>
      <c r="AQ605">
        <v>0</v>
      </c>
      <c r="AR605">
        <v>0</v>
      </c>
      <c r="AS605">
        <v>0</v>
      </c>
      <c r="AT605">
        <v>0</v>
      </c>
      <c r="AU605">
        <v>0</v>
      </c>
      <c r="AV605">
        <v>0</v>
      </c>
      <c r="AW605">
        <v>50445</v>
      </c>
      <c r="AX605">
        <v>6572</v>
      </c>
      <c r="AY605">
        <v>2596</v>
      </c>
      <c r="AZ605">
        <v>8</v>
      </c>
      <c r="BA605">
        <v>1404.24</v>
      </c>
      <c r="BB605">
        <v>5.6</v>
      </c>
    </row>
    <row r="606" spans="1:54" x14ac:dyDescent="0.3">
      <c r="A606">
        <v>16079</v>
      </c>
      <c r="B606" t="s">
        <v>1330</v>
      </c>
      <c r="C606" t="s">
        <v>1062</v>
      </c>
      <c r="D606">
        <v>12390</v>
      </c>
      <c r="E606">
        <v>12765</v>
      </c>
      <c r="F606">
        <v>-2.9</v>
      </c>
      <c r="G606">
        <v>12765</v>
      </c>
      <c r="H606">
        <v>5.2</v>
      </c>
      <c r="I606">
        <v>19.7</v>
      </c>
      <c r="J606">
        <v>21.7</v>
      </c>
      <c r="K606">
        <v>49.5</v>
      </c>
      <c r="L606">
        <v>94.9</v>
      </c>
      <c r="M606">
        <v>0.3</v>
      </c>
      <c r="N606">
        <v>1.8</v>
      </c>
      <c r="O606">
        <v>0.5</v>
      </c>
      <c r="P606">
        <v>0.2</v>
      </c>
      <c r="Q606">
        <v>2.2999999999999998</v>
      </c>
      <c r="R606">
        <v>3.4</v>
      </c>
      <c r="S606">
        <v>92.1</v>
      </c>
      <c r="T606">
        <v>80.2</v>
      </c>
      <c r="U606">
        <v>1.7</v>
      </c>
      <c r="V606">
        <v>2.2999999999999998</v>
      </c>
      <c r="W606">
        <v>84.8</v>
      </c>
      <c r="X606">
        <v>13.5</v>
      </c>
      <c r="Y606">
        <v>1605</v>
      </c>
      <c r="Z606">
        <v>18.7</v>
      </c>
      <c r="AA606">
        <v>6976</v>
      </c>
      <c r="AB606">
        <v>68.400000000000006</v>
      </c>
      <c r="AC606">
        <v>12.1</v>
      </c>
      <c r="AD606">
        <v>123200</v>
      </c>
      <c r="AE606">
        <v>5714</v>
      </c>
      <c r="AF606">
        <v>2.17</v>
      </c>
      <c r="AG606">
        <v>20487</v>
      </c>
      <c r="AH606">
        <v>38440</v>
      </c>
      <c r="AI606">
        <v>17.399999999999999</v>
      </c>
      <c r="AJ606">
        <v>355</v>
      </c>
      <c r="AK606">
        <v>4166</v>
      </c>
      <c r="AL606">
        <v>-0.4</v>
      </c>
      <c r="AM606">
        <v>768</v>
      </c>
      <c r="AN606">
        <v>1217</v>
      </c>
      <c r="AO606">
        <v>0</v>
      </c>
      <c r="AP606">
        <v>0</v>
      </c>
      <c r="AQ606">
        <v>0</v>
      </c>
      <c r="AR606">
        <v>0</v>
      </c>
      <c r="AS606">
        <v>0</v>
      </c>
      <c r="AT606">
        <v>18.2</v>
      </c>
      <c r="AU606">
        <v>0</v>
      </c>
      <c r="AV606">
        <v>25007</v>
      </c>
      <c r="AW606">
        <v>623117</v>
      </c>
      <c r="AX606">
        <v>48689</v>
      </c>
      <c r="AY606">
        <v>11068</v>
      </c>
      <c r="AZ606">
        <v>7</v>
      </c>
      <c r="BA606">
        <v>2629.67</v>
      </c>
      <c r="BB606">
        <v>4.9000000000000004</v>
      </c>
    </row>
    <row r="607" spans="1:54" x14ac:dyDescent="0.3">
      <c r="A607">
        <v>16081</v>
      </c>
      <c r="B607" t="s">
        <v>1331</v>
      </c>
      <c r="C607" t="s">
        <v>1062</v>
      </c>
      <c r="D607">
        <v>10341</v>
      </c>
      <c r="E607">
        <v>10170</v>
      </c>
      <c r="F607">
        <v>1.7</v>
      </c>
      <c r="G607">
        <v>10170</v>
      </c>
      <c r="H607">
        <v>7.8</v>
      </c>
      <c r="I607">
        <v>27.8</v>
      </c>
      <c r="J607">
        <v>8.6</v>
      </c>
      <c r="K607">
        <v>48.2</v>
      </c>
      <c r="L607">
        <v>97</v>
      </c>
      <c r="M607">
        <v>0.4</v>
      </c>
      <c r="N607">
        <v>0.7</v>
      </c>
      <c r="O607">
        <v>0.5</v>
      </c>
      <c r="P607">
        <v>0.2</v>
      </c>
      <c r="Q607">
        <v>1.2</v>
      </c>
      <c r="R607">
        <v>17.7</v>
      </c>
      <c r="S607">
        <v>80.400000000000006</v>
      </c>
      <c r="T607">
        <v>83.3</v>
      </c>
      <c r="U607">
        <v>10.199999999999999</v>
      </c>
      <c r="V607">
        <v>16.100000000000001</v>
      </c>
      <c r="W607">
        <v>87.8</v>
      </c>
      <c r="X607">
        <v>34.4</v>
      </c>
      <c r="Y607">
        <v>420</v>
      </c>
      <c r="Z607">
        <v>26</v>
      </c>
      <c r="AA607">
        <v>5503</v>
      </c>
      <c r="AB607">
        <v>72.099999999999994</v>
      </c>
      <c r="AC607">
        <v>13.7</v>
      </c>
      <c r="AD607">
        <v>222700</v>
      </c>
      <c r="AE607">
        <v>3583</v>
      </c>
      <c r="AF607">
        <v>2.82</v>
      </c>
      <c r="AG607">
        <v>22436</v>
      </c>
      <c r="AH607">
        <v>53931</v>
      </c>
      <c r="AI607">
        <v>11.7</v>
      </c>
      <c r="AJ607">
        <v>418</v>
      </c>
      <c r="AK607">
        <v>1882</v>
      </c>
      <c r="AL607">
        <v>5.0999999999999996</v>
      </c>
      <c r="AM607">
        <v>1293</v>
      </c>
      <c r="AN607">
        <v>1459</v>
      </c>
      <c r="AO607">
        <v>0</v>
      </c>
      <c r="AP607">
        <v>0</v>
      </c>
      <c r="AQ607">
        <v>0</v>
      </c>
      <c r="AR607">
        <v>0</v>
      </c>
      <c r="AS607">
        <v>0</v>
      </c>
      <c r="AT607">
        <v>0</v>
      </c>
      <c r="AU607">
        <v>0</v>
      </c>
      <c r="AV607">
        <v>0</v>
      </c>
      <c r="AW607">
        <v>84074</v>
      </c>
      <c r="AX607">
        <v>9987</v>
      </c>
      <c r="AY607">
        <v>10730</v>
      </c>
      <c r="AZ607">
        <v>28</v>
      </c>
      <c r="BA607">
        <v>449.46</v>
      </c>
      <c r="BB607">
        <v>22.6</v>
      </c>
    </row>
    <row r="608" spans="1:54" x14ac:dyDescent="0.3">
      <c r="A608">
        <v>16083</v>
      </c>
      <c r="B608" t="s">
        <v>1332</v>
      </c>
      <c r="C608" t="s">
        <v>1062</v>
      </c>
      <c r="D608">
        <v>80914</v>
      </c>
      <c r="E608">
        <v>77230</v>
      </c>
      <c r="F608">
        <v>4.8</v>
      </c>
      <c r="G608">
        <v>77230</v>
      </c>
      <c r="H608">
        <v>7.7</v>
      </c>
      <c r="I608">
        <v>27.6</v>
      </c>
      <c r="J608">
        <v>14.8</v>
      </c>
      <c r="K608">
        <v>50.7</v>
      </c>
      <c r="L608">
        <v>94.5</v>
      </c>
      <c r="M608">
        <v>0.7</v>
      </c>
      <c r="N608">
        <v>1.3</v>
      </c>
      <c r="O608">
        <v>1.4</v>
      </c>
      <c r="P608">
        <v>0.2</v>
      </c>
      <c r="Q608">
        <v>1.8</v>
      </c>
      <c r="R608">
        <v>15.2</v>
      </c>
      <c r="S608">
        <v>80.8</v>
      </c>
      <c r="T608">
        <v>81.599999999999994</v>
      </c>
      <c r="U608">
        <v>8.5</v>
      </c>
      <c r="V608">
        <v>14.4</v>
      </c>
      <c r="W608">
        <v>83.7</v>
      </c>
      <c r="X608">
        <v>16.3</v>
      </c>
      <c r="Y608">
        <v>5629</v>
      </c>
      <c r="Z608">
        <v>16.600000000000001</v>
      </c>
      <c r="AA608">
        <v>31772</v>
      </c>
      <c r="AB608">
        <v>66.8</v>
      </c>
      <c r="AC608">
        <v>13.8</v>
      </c>
      <c r="AD608">
        <v>148900</v>
      </c>
      <c r="AE608">
        <v>28166</v>
      </c>
      <c r="AF608">
        <v>2.72</v>
      </c>
      <c r="AG608">
        <v>20588</v>
      </c>
      <c r="AH608">
        <v>43886</v>
      </c>
      <c r="AI608">
        <v>15</v>
      </c>
      <c r="AJ608">
        <v>2455</v>
      </c>
      <c r="AK608">
        <v>27449</v>
      </c>
      <c r="AL608">
        <v>8</v>
      </c>
      <c r="AM608">
        <v>5099</v>
      </c>
      <c r="AN608">
        <v>7234</v>
      </c>
      <c r="AO608">
        <v>0</v>
      </c>
      <c r="AP608">
        <v>0</v>
      </c>
      <c r="AQ608">
        <v>0.6</v>
      </c>
      <c r="AR608">
        <v>0</v>
      </c>
      <c r="AS608">
        <v>3.7</v>
      </c>
      <c r="AT608">
        <v>22.7</v>
      </c>
      <c r="AU608">
        <v>970292</v>
      </c>
      <c r="AV608">
        <v>497639</v>
      </c>
      <c r="AW608">
        <v>1259106</v>
      </c>
      <c r="AX608">
        <v>17270</v>
      </c>
      <c r="AY608">
        <v>112044</v>
      </c>
      <c r="AZ608">
        <v>361</v>
      </c>
      <c r="BA608">
        <v>1921.21</v>
      </c>
      <c r="BB608">
        <v>40.200000000000003</v>
      </c>
    </row>
    <row r="609" spans="1:54" x14ac:dyDescent="0.3">
      <c r="A609">
        <v>16085</v>
      </c>
      <c r="B609" t="s">
        <v>1333</v>
      </c>
      <c r="C609" t="s">
        <v>1062</v>
      </c>
      <c r="D609">
        <v>9826</v>
      </c>
      <c r="E609">
        <v>9862</v>
      </c>
      <c r="F609">
        <v>-0.4</v>
      </c>
      <c r="G609">
        <v>9862</v>
      </c>
      <c r="H609">
        <v>4.3</v>
      </c>
      <c r="I609">
        <v>18.3</v>
      </c>
      <c r="J609">
        <v>21.6</v>
      </c>
      <c r="K609">
        <v>48.1</v>
      </c>
      <c r="L609">
        <v>96.5</v>
      </c>
      <c r="M609">
        <v>0.2</v>
      </c>
      <c r="N609">
        <v>1.1000000000000001</v>
      </c>
      <c r="O609">
        <v>0.5</v>
      </c>
      <c r="P609">
        <v>0.1</v>
      </c>
      <c r="Q609">
        <v>1.6</v>
      </c>
      <c r="R609">
        <v>4.4000000000000004</v>
      </c>
      <c r="S609">
        <v>92.9</v>
      </c>
      <c r="T609">
        <v>78.599999999999994</v>
      </c>
      <c r="U609">
        <v>2.2000000000000002</v>
      </c>
      <c r="V609">
        <v>7.2</v>
      </c>
      <c r="W609">
        <v>92.4</v>
      </c>
      <c r="X609">
        <v>34.299999999999997</v>
      </c>
      <c r="Y609">
        <v>1131</v>
      </c>
      <c r="Z609">
        <v>15.4</v>
      </c>
      <c r="AA609">
        <v>11906</v>
      </c>
      <c r="AB609">
        <v>77.8</v>
      </c>
      <c r="AC609">
        <v>8.6</v>
      </c>
      <c r="AD609">
        <v>221200</v>
      </c>
      <c r="AE609">
        <v>3519</v>
      </c>
      <c r="AF609">
        <v>2.7</v>
      </c>
      <c r="AG609">
        <v>25785</v>
      </c>
      <c r="AH609">
        <v>50473</v>
      </c>
      <c r="AI609">
        <v>9.5</v>
      </c>
      <c r="AJ609">
        <v>567</v>
      </c>
      <c r="AK609">
        <v>2927</v>
      </c>
      <c r="AL609">
        <v>1.4</v>
      </c>
      <c r="AM609">
        <v>1224</v>
      </c>
      <c r="AN609">
        <v>2058</v>
      </c>
      <c r="AO609">
        <v>0</v>
      </c>
      <c r="AP609">
        <v>0</v>
      </c>
      <c r="AQ609">
        <v>0</v>
      </c>
      <c r="AR609">
        <v>0</v>
      </c>
      <c r="AS609">
        <v>0</v>
      </c>
      <c r="AT609">
        <v>10.4</v>
      </c>
      <c r="AU609">
        <v>0</v>
      </c>
      <c r="AV609">
        <v>20494</v>
      </c>
      <c r="AW609">
        <v>135620</v>
      </c>
      <c r="AX609">
        <v>15201</v>
      </c>
      <c r="AY609">
        <v>43204</v>
      </c>
      <c r="AZ609">
        <v>99</v>
      </c>
      <c r="BA609">
        <v>3664.52</v>
      </c>
      <c r="BB609">
        <v>2.7</v>
      </c>
    </row>
    <row r="610" spans="1:54" x14ac:dyDescent="0.3">
      <c r="A610">
        <v>16087</v>
      </c>
      <c r="B610" t="s">
        <v>10</v>
      </c>
      <c r="C610" t="s">
        <v>1062</v>
      </c>
      <c r="D610">
        <v>10021</v>
      </c>
      <c r="E610">
        <v>10198</v>
      </c>
      <c r="F610">
        <v>-1.7</v>
      </c>
      <c r="G610">
        <v>10198</v>
      </c>
      <c r="H610">
        <v>5</v>
      </c>
      <c r="I610">
        <v>23.4</v>
      </c>
      <c r="J610">
        <v>22.7</v>
      </c>
      <c r="K610">
        <v>50.1</v>
      </c>
      <c r="L610">
        <v>94.9</v>
      </c>
      <c r="M610">
        <v>0.4</v>
      </c>
      <c r="N610">
        <v>1.5</v>
      </c>
      <c r="O610">
        <v>1</v>
      </c>
      <c r="P610">
        <v>0.2</v>
      </c>
      <c r="Q610">
        <v>2</v>
      </c>
      <c r="R610">
        <v>17.2</v>
      </c>
      <c r="S610">
        <v>79.2</v>
      </c>
      <c r="T610">
        <v>86.8</v>
      </c>
      <c r="U610">
        <v>7.5</v>
      </c>
      <c r="V610">
        <v>14.1</v>
      </c>
      <c r="W610">
        <v>81.8</v>
      </c>
      <c r="X610">
        <v>16.7</v>
      </c>
      <c r="Y610">
        <v>1034</v>
      </c>
      <c r="Z610">
        <v>22.9</v>
      </c>
      <c r="AA610">
        <v>4543</v>
      </c>
      <c r="AB610">
        <v>76.3</v>
      </c>
      <c r="AC610">
        <v>7.9</v>
      </c>
      <c r="AD610">
        <v>122700</v>
      </c>
      <c r="AE610">
        <v>3938</v>
      </c>
      <c r="AF610">
        <v>2.52</v>
      </c>
      <c r="AG610">
        <v>20380</v>
      </c>
      <c r="AH610">
        <v>37453</v>
      </c>
      <c r="AI610">
        <v>15</v>
      </c>
      <c r="AJ610">
        <v>218</v>
      </c>
      <c r="AK610">
        <v>1664</v>
      </c>
      <c r="AL610">
        <v>-12.7</v>
      </c>
      <c r="AM610">
        <v>635</v>
      </c>
      <c r="AN610">
        <v>992</v>
      </c>
      <c r="AO610">
        <v>0</v>
      </c>
      <c r="AP610">
        <v>0</v>
      </c>
      <c r="AQ610">
        <v>0</v>
      </c>
      <c r="AR610">
        <v>0</v>
      </c>
      <c r="AS610">
        <v>0</v>
      </c>
      <c r="AT610">
        <v>0</v>
      </c>
      <c r="AU610">
        <v>0</v>
      </c>
      <c r="AV610">
        <v>63380</v>
      </c>
      <c r="AW610">
        <v>76253</v>
      </c>
      <c r="AX610">
        <v>7645</v>
      </c>
      <c r="AY610">
        <v>0</v>
      </c>
      <c r="AZ610">
        <v>17</v>
      </c>
      <c r="BA610">
        <v>1452.98</v>
      </c>
      <c r="BB610">
        <v>7</v>
      </c>
    </row>
    <row r="611" spans="1:54" x14ac:dyDescent="0.3">
      <c r="A611">
        <v>17000</v>
      </c>
      <c r="B611" t="s">
        <v>1061</v>
      </c>
      <c r="D611">
        <v>12880580</v>
      </c>
      <c r="E611">
        <v>12831587</v>
      </c>
      <c r="F611">
        <v>0.4</v>
      </c>
      <c r="G611">
        <v>12830632</v>
      </c>
      <c r="H611">
        <v>6.1</v>
      </c>
      <c r="I611">
        <v>23.2</v>
      </c>
      <c r="J611">
        <v>13.9</v>
      </c>
      <c r="K611">
        <v>50.9</v>
      </c>
      <c r="L611">
        <v>77.5</v>
      </c>
      <c r="M611">
        <v>14.7</v>
      </c>
      <c r="N611">
        <v>0.6</v>
      </c>
      <c r="O611">
        <v>5.3</v>
      </c>
      <c r="P611">
        <v>0.1</v>
      </c>
      <c r="Q611">
        <v>1.8</v>
      </c>
      <c r="R611">
        <v>16.7</v>
      </c>
      <c r="S611">
        <v>62.3</v>
      </c>
      <c r="T611">
        <v>86.8</v>
      </c>
      <c r="U611">
        <v>13.8</v>
      </c>
      <c r="V611">
        <v>22.3</v>
      </c>
      <c r="W611">
        <v>87.3</v>
      </c>
      <c r="X611">
        <v>31.4</v>
      </c>
      <c r="Y611">
        <v>727919</v>
      </c>
      <c r="Z611">
        <v>28</v>
      </c>
      <c r="AA611">
        <v>5307222</v>
      </c>
      <c r="AB611">
        <v>67.5</v>
      </c>
      <c r="AC611">
        <v>32.9</v>
      </c>
      <c r="AD611">
        <v>182300</v>
      </c>
      <c r="AE611">
        <v>4772723</v>
      </c>
      <c r="AF611">
        <v>2.63</v>
      </c>
      <c r="AG611">
        <v>29666</v>
      </c>
      <c r="AH611">
        <v>56797</v>
      </c>
      <c r="AI611">
        <v>14.1</v>
      </c>
      <c r="AJ611">
        <v>315364</v>
      </c>
      <c r="AK611">
        <v>5209070</v>
      </c>
      <c r="AL611">
        <v>1.7</v>
      </c>
      <c r="AM611">
        <v>928461</v>
      </c>
      <c r="AN611">
        <v>1123817</v>
      </c>
      <c r="AO611">
        <v>9.5</v>
      </c>
      <c r="AP611">
        <v>0.5</v>
      </c>
      <c r="AQ611">
        <v>5.3</v>
      </c>
      <c r="AR611">
        <v>0.1</v>
      </c>
      <c r="AS611">
        <v>5</v>
      </c>
      <c r="AT611">
        <v>30.5</v>
      </c>
      <c r="AU611">
        <v>257760713</v>
      </c>
      <c r="AV611">
        <v>231082768</v>
      </c>
      <c r="AW611">
        <v>165450520</v>
      </c>
      <c r="AX611">
        <v>12947</v>
      </c>
      <c r="AY611">
        <v>25469026</v>
      </c>
      <c r="AZ611">
        <v>20579</v>
      </c>
      <c r="BA611">
        <v>55518.93</v>
      </c>
      <c r="BB611">
        <v>231.1</v>
      </c>
    </row>
    <row r="612" spans="1:54" x14ac:dyDescent="0.3">
      <c r="A612">
        <v>17001</v>
      </c>
      <c r="B612" t="s">
        <v>243</v>
      </c>
      <c r="C612" t="s">
        <v>1060</v>
      </c>
      <c r="D612">
        <v>66988</v>
      </c>
      <c r="E612">
        <v>67103</v>
      </c>
      <c r="F612">
        <v>-0.2</v>
      </c>
      <c r="G612">
        <v>67103</v>
      </c>
      <c r="H612">
        <v>6.2</v>
      </c>
      <c r="I612">
        <v>22.5</v>
      </c>
      <c r="J612">
        <v>18.7</v>
      </c>
      <c r="K612">
        <v>51.1</v>
      </c>
      <c r="L612">
        <v>93.6</v>
      </c>
      <c r="M612">
        <v>3.7</v>
      </c>
      <c r="N612">
        <v>0.2</v>
      </c>
      <c r="O612">
        <v>0.8</v>
      </c>
      <c r="P612">
        <v>0</v>
      </c>
      <c r="Q612">
        <v>1.7</v>
      </c>
      <c r="R612">
        <v>1.4</v>
      </c>
      <c r="S612">
        <v>92.4</v>
      </c>
      <c r="T612">
        <v>87.6</v>
      </c>
      <c r="U612">
        <v>1.5</v>
      </c>
      <c r="V612">
        <v>2.9</v>
      </c>
      <c r="W612">
        <v>89.7</v>
      </c>
      <c r="X612">
        <v>21.3</v>
      </c>
      <c r="Y612">
        <v>5862</v>
      </c>
      <c r="Z612">
        <v>16.600000000000001</v>
      </c>
      <c r="AA612">
        <v>29967</v>
      </c>
      <c r="AB612">
        <v>72</v>
      </c>
      <c r="AC612">
        <v>16.2</v>
      </c>
      <c r="AD612">
        <v>104200</v>
      </c>
      <c r="AE612">
        <v>26912</v>
      </c>
      <c r="AF612">
        <v>2.4300000000000002</v>
      </c>
      <c r="AG612">
        <v>24217</v>
      </c>
      <c r="AH612">
        <v>45073</v>
      </c>
      <c r="AI612">
        <v>14.4</v>
      </c>
      <c r="AJ612">
        <v>1833</v>
      </c>
      <c r="AK612">
        <v>31182</v>
      </c>
      <c r="AL612">
        <v>3.5</v>
      </c>
      <c r="AM612">
        <v>3874</v>
      </c>
      <c r="AN612">
        <v>5561</v>
      </c>
      <c r="AO612">
        <v>0</v>
      </c>
      <c r="AP612">
        <v>0.5</v>
      </c>
      <c r="AQ612">
        <v>1.5</v>
      </c>
      <c r="AR612">
        <v>0</v>
      </c>
      <c r="AS612">
        <v>0</v>
      </c>
      <c r="AT612">
        <v>24.6</v>
      </c>
      <c r="AU612">
        <v>0</v>
      </c>
      <c r="AV612">
        <v>0</v>
      </c>
      <c r="AW612">
        <v>928289</v>
      </c>
      <c r="AX612">
        <v>13888</v>
      </c>
      <c r="AY612">
        <v>0</v>
      </c>
      <c r="AZ612">
        <v>83</v>
      </c>
      <c r="BA612">
        <v>855.2</v>
      </c>
      <c r="BB612">
        <v>78.5</v>
      </c>
    </row>
    <row r="613" spans="1:54" x14ac:dyDescent="0.3">
      <c r="A613">
        <v>17003</v>
      </c>
      <c r="B613" t="s">
        <v>478</v>
      </c>
      <c r="C613" t="s">
        <v>1060</v>
      </c>
      <c r="D613">
        <v>7492</v>
      </c>
      <c r="E613">
        <v>8238</v>
      </c>
      <c r="F613">
        <v>-9.1</v>
      </c>
      <c r="G613">
        <v>8238</v>
      </c>
      <c r="H613">
        <v>6.4</v>
      </c>
      <c r="I613">
        <v>22.9</v>
      </c>
      <c r="J613">
        <v>18.2</v>
      </c>
      <c r="K613">
        <v>49.7</v>
      </c>
      <c r="L613">
        <v>60.3</v>
      </c>
      <c r="M613">
        <v>36.6</v>
      </c>
      <c r="N613">
        <v>0.5</v>
      </c>
      <c r="O613">
        <v>0.3</v>
      </c>
      <c r="P613">
        <v>0.1</v>
      </c>
      <c r="Q613">
        <v>2.2000000000000002</v>
      </c>
      <c r="R613">
        <v>2.1</v>
      </c>
      <c r="S613">
        <v>58.8</v>
      </c>
      <c r="T613">
        <v>86.7</v>
      </c>
      <c r="U613">
        <v>1.3</v>
      </c>
      <c r="V613">
        <v>2.5</v>
      </c>
      <c r="W613">
        <v>74.599999999999994</v>
      </c>
      <c r="X613">
        <v>8.4</v>
      </c>
      <c r="Y613">
        <v>678</v>
      </c>
      <c r="Z613">
        <v>25.6</v>
      </c>
      <c r="AA613">
        <v>3953</v>
      </c>
      <c r="AB613">
        <v>65.8</v>
      </c>
      <c r="AC613">
        <v>14.2</v>
      </c>
      <c r="AD613">
        <v>54400</v>
      </c>
      <c r="AE613">
        <v>2860</v>
      </c>
      <c r="AF613">
        <v>2.62</v>
      </c>
      <c r="AG613">
        <v>13619</v>
      </c>
      <c r="AH613">
        <v>26972</v>
      </c>
      <c r="AI613">
        <v>31.6</v>
      </c>
      <c r="AJ613">
        <v>107</v>
      </c>
      <c r="AK613">
        <v>1037</v>
      </c>
      <c r="AL613">
        <v>-6.3</v>
      </c>
      <c r="AM613">
        <v>416</v>
      </c>
      <c r="AN613">
        <v>383</v>
      </c>
      <c r="AO613">
        <v>0</v>
      </c>
      <c r="AP613">
        <v>0</v>
      </c>
      <c r="AQ613">
        <v>0</v>
      </c>
      <c r="AR613">
        <v>0</v>
      </c>
      <c r="AS613">
        <v>0</v>
      </c>
      <c r="AT613">
        <v>43.1</v>
      </c>
      <c r="AU613">
        <v>0</v>
      </c>
      <c r="AV613">
        <v>0</v>
      </c>
      <c r="AW613">
        <v>22853</v>
      </c>
      <c r="AX613">
        <v>2785</v>
      </c>
      <c r="AY613">
        <v>0</v>
      </c>
      <c r="AZ613">
        <v>0</v>
      </c>
      <c r="BA613">
        <v>235.51</v>
      </c>
      <c r="BB613">
        <v>35</v>
      </c>
    </row>
    <row r="614" spans="1:54" x14ac:dyDescent="0.3">
      <c r="A614">
        <v>17005</v>
      </c>
      <c r="B614" t="s">
        <v>1334</v>
      </c>
      <c r="C614" t="s">
        <v>1060</v>
      </c>
      <c r="D614">
        <v>17269</v>
      </c>
      <c r="E614">
        <v>17768</v>
      </c>
      <c r="F614">
        <v>-2.8</v>
      </c>
      <c r="G614">
        <v>17768</v>
      </c>
      <c r="H614">
        <v>4.5</v>
      </c>
      <c r="I614">
        <v>19.399999999999999</v>
      </c>
      <c r="J614">
        <v>16.5</v>
      </c>
      <c r="K614">
        <v>47.3</v>
      </c>
      <c r="L614">
        <v>90.8</v>
      </c>
      <c r="M614">
        <v>6.5</v>
      </c>
      <c r="N614">
        <v>0.6</v>
      </c>
      <c r="O614">
        <v>0.8</v>
      </c>
      <c r="P614">
        <v>0</v>
      </c>
      <c r="Q614">
        <v>1.3</v>
      </c>
      <c r="R614">
        <v>3.5</v>
      </c>
      <c r="S614">
        <v>87.8</v>
      </c>
      <c r="T614">
        <v>86.7</v>
      </c>
      <c r="U614">
        <v>1.5</v>
      </c>
      <c r="V614">
        <v>3.4</v>
      </c>
      <c r="W614">
        <v>86.3</v>
      </c>
      <c r="X614">
        <v>19.100000000000001</v>
      </c>
      <c r="Y614">
        <v>1458</v>
      </c>
      <c r="Z614">
        <v>23.6</v>
      </c>
      <c r="AA614">
        <v>7094</v>
      </c>
      <c r="AB614">
        <v>74.7</v>
      </c>
      <c r="AC614">
        <v>10.4</v>
      </c>
      <c r="AD614">
        <v>103300</v>
      </c>
      <c r="AE614">
        <v>6373</v>
      </c>
      <c r="AF614">
        <v>2.65</v>
      </c>
      <c r="AG614">
        <v>23195</v>
      </c>
      <c r="AH614">
        <v>48163</v>
      </c>
      <c r="AI614">
        <v>14.6</v>
      </c>
      <c r="AJ614">
        <v>303</v>
      </c>
      <c r="AK614">
        <v>3825</v>
      </c>
      <c r="AL614">
        <v>-0.5</v>
      </c>
      <c r="AM614">
        <v>1069</v>
      </c>
      <c r="AN614">
        <v>1349</v>
      </c>
      <c r="AO614">
        <v>0</v>
      </c>
      <c r="AP614">
        <v>0</v>
      </c>
      <c r="AQ614">
        <v>0</v>
      </c>
      <c r="AR614">
        <v>0</v>
      </c>
      <c r="AS614">
        <v>0</v>
      </c>
      <c r="AT614">
        <v>26.9</v>
      </c>
      <c r="AU614">
        <v>0</v>
      </c>
      <c r="AV614">
        <v>217636</v>
      </c>
      <c r="AW614">
        <v>104527</v>
      </c>
      <c r="AX614">
        <v>5708</v>
      </c>
      <c r="AY614">
        <v>13125</v>
      </c>
      <c r="AZ614">
        <v>12</v>
      </c>
      <c r="BA614">
        <v>380.28</v>
      </c>
      <c r="BB614">
        <v>46.7</v>
      </c>
    </row>
    <row r="615" spans="1:54" x14ac:dyDescent="0.3">
      <c r="A615">
        <v>17007</v>
      </c>
      <c r="B615" t="s">
        <v>126</v>
      </c>
      <c r="C615" t="s">
        <v>1060</v>
      </c>
      <c r="D615">
        <v>53869</v>
      </c>
      <c r="E615">
        <v>54167</v>
      </c>
      <c r="F615">
        <v>-0.6</v>
      </c>
      <c r="G615">
        <v>54165</v>
      </c>
      <c r="H615">
        <v>5.7</v>
      </c>
      <c r="I615">
        <v>26.1</v>
      </c>
      <c r="J615">
        <v>14</v>
      </c>
      <c r="K615">
        <v>50.2</v>
      </c>
      <c r="L615">
        <v>93.1</v>
      </c>
      <c r="M615">
        <v>2.7</v>
      </c>
      <c r="N615">
        <v>0.6</v>
      </c>
      <c r="O615">
        <v>1.4</v>
      </c>
      <c r="P615">
        <v>0.1</v>
      </c>
      <c r="Q615">
        <v>2.1</v>
      </c>
      <c r="R615">
        <v>20.6</v>
      </c>
      <c r="S615">
        <v>74.400000000000006</v>
      </c>
      <c r="T615">
        <v>89.6</v>
      </c>
      <c r="U615">
        <v>11.3</v>
      </c>
      <c r="V615">
        <v>19</v>
      </c>
      <c r="W615">
        <v>85.8</v>
      </c>
      <c r="X615">
        <v>19.3</v>
      </c>
      <c r="Y615">
        <v>3404</v>
      </c>
      <c r="Z615">
        <v>30.1</v>
      </c>
      <c r="AA615">
        <v>19973</v>
      </c>
      <c r="AB615">
        <v>82.5</v>
      </c>
      <c r="AC615">
        <v>12.7</v>
      </c>
      <c r="AD615">
        <v>158800</v>
      </c>
      <c r="AE615">
        <v>17938</v>
      </c>
      <c r="AF615">
        <v>3</v>
      </c>
      <c r="AG615">
        <v>25888</v>
      </c>
      <c r="AH615">
        <v>60893</v>
      </c>
      <c r="AI615">
        <v>11.3</v>
      </c>
      <c r="AJ615">
        <v>847</v>
      </c>
      <c r="AK615">
        <v>15398</v>
      </c>
      <c r="AL615">
        <v>15.7</v>
      </c>
      <c r="AM615">
        <v>3056</v>
      </c>
      <c r="AN615">
        <v>3425</v>
      </c>
      <c r="AO615">
        <v>1.3</v>
      </c>
      <c r="AP615">
        <v>0</v>
      </c>
      <c r="AQ615">
        <v>0</v>
      </c>
      <c r="AR615">
        <v>0</v>
      </c>
      <c r="AS615">
        <v>0</v>
      </c>
      <c r="AT615">
        <v>27.8</v>
      </c>
      <c r="AU615">
        <v>5553679</v>
      </c>
      <c r="AV615">
        <v>146167</v>
      </c>
      <c r="AW615">
        <v>454857</v>
      </c>
      <c r="AX615">
        <v>8556</v>
      </c>
      <c r="AY615">
        <v>40186</v>
      </c>
      <c r="AZ615">
        <v>11</v>
      </c>
      <c r="BA615">
        <v>280.72000000000003</v>
      </c>
      <c r="BB615">
        <v>193</v>
      </c>
    </row>
    <row r="616" spans="1:54" x14ac:dyDescent="0.3">
      <c r="A616">
        <v>17009</v>
      </c>
      <c r="B616" t="s">
        <v>374</v>
      </c>
      <c r="C616" t="s">
        <v>1060</v>
      </c>
      <c r="D616">
        <v>6832</v>
      </c>
      <c r="E616">
        <v>6937</v>
      </c>
      <c r="F616">
        <v>-1.5</v>
      </c>
      <c r="G616">
        <v>6937</v>
      </c>
      <c r="H616">
        <v>3.8</v>
      </c>
      <c r="I616">
        <v>15</v>
      </c>
      <c r="J616">
        <v>13</v>
      </c>
      <c r="K616">
        <v>35.6</v>
      </c>
      <c r="L616">
        <v>78.5</v>
      </c>
      <c r="M616">
        <v>19.2</v>
      </c>
      <c r="N616">
        <v>1.2</v>
      </c>
      <c r="O616">
        <v>0.3</v>
      </c>
      <c r="P616">
        <v>0</v>
      </c>
      <c r="Q616">
        <v>0.7</v>
      </c>
      <c r="R616">
        <v>6.2</v>
      </c>
      <c r="S616">
        <v>74</v>
      </c>
      <c r="T616">
        <v>82.5</v>
      </c>
      <c r="U616">
        <v>2.8</v>
      </c>
      <c r="V616">
        <v>5.5</v>
      </c>
      <c r="W616">
        <v>81.5</v>
      </c>
      <c r="X616">
        <v>12.2</v>
      </c>
      <c r="Y616">
        <v>454</v>
      </c>
      <c r="Z616">
        <v>18.899999999999999</v>
      </c>
      <c r="AA616">
        <v>2442</v>
      </c>
      <c r="AB616">
        <v>78.2</v>
      </c>
      <c r="AC616">
        <v>9.1999999999999993</v>
      </c>
      <c r="AD616">
        <v>83600</v>
      </c>
      <c r="AE616">
        <v>2105</v>
      </c>
      <c r="AF616">
        <v>2.4700000000000002</v>
      </c>
      <c r="AG616">
        <v>20555</v>
      </c>
      <c r="AH616">
        <v>42194</v>
      </c>
      <c r="AI616">
        <v>12.3</v>
      </c>
      <c r="AJ616">
        <v>116</v>
      </c>
      <c r="AK616">
        <v>2988</v>
      </c>
      <c r="AL616">
        <v>9.1</v>
      </c>
      <c r="AM616">
        <v>334</v>
      </c>
      <c r="AN616">
        <v>373</v>
      </c>
      <c r="AO616">
        <v>0</v>
      </c>
      <c r="AP616">
        <v>0</v>
      </c>
      <c r="AQ616">
        <v>0</v>
      </c>
      <c r="AR616">
        <v>0</v>
      </c>
      <c r="AS616">
        <v>0</v>
      </c>
      <c r="AT616">
        <v>0</v>
      </c>
      <c r="AU616">
        <v>0</v>
      </c>
      <c r="AV616">
        <v>0</v>
      </c>
      <c r="AW616">
        <v>30018</v>
      </c>
      <c r="AX616">
        <v>4597</v>
      </c>
      <c r="AY616">
        <v>0</v>
      </c>
      <c r="AZ616">
        <v>0</v>
      </c>
      <c r="BA616">
        <v>305.61</v>
      </c>
      <c r="BB616">
        <v>22.7</v>
      </c>
    </row>
    <row r="617" spans="1:54" x14ac:dyDescent="0.3">
      <c r="A617">
        <v>17011</v>
      </c>
      <c r="B617" t="s">
        <v>1335</v>
      </c>
      <c r="C617" t="s">
        <v>1060</v>
      </c>
      <c r="D617">
        <v>33840</v>
      </c>
      <c r="E617">
        <v>34978</v>
      </c>
      <c r="F617">
        <v>-3.3</v>
      </c>
      <c r="G617">
        <v>34978</v>
      </c>
      <c r="H617">
        <v>5</v>
      </c>
      <c r="I617">
        <v>21.8</v>
      </c>
      <c r="J617">
        <v>19.899999999999999</v>
      </c>
      <c r="K617">
        <v>51</v>
      </c>
      <c r="L617">
        <v>96.6</v>
      </c>
      <c r="M617">
        <v>0.9</v>
      </c>
      <c r="N617">
        <v>0.4</v>
      </c>
      <c r="O617">
        <v>0.9</v>
      </c>
      <c r="P617">
        <v>0</v>
      </c>
      <c r="Q617">
        <v>1.1000000000000001</v>
      </c>
      <c r="R617">
        <v>8.6</v>
      </c>
      <c r="S617">
        <v>88.7</v>
      </c>
      <c r="T617">
        <v>90.3</v>
      </c>
      <c r="U617">
        <v>3.6</v>
      </c>
      <c r="V617">
        <v>7.5</v>
      </c>
      <c r="W617">
        <v>89.2</v>
      </c>
      <c r="X617">
        <v>17.399999999999999</v>
      </c>
      <c r="Y617">
        <v>2803</v>
      </c>
      <c r="Z617">
        <v>20.399999999999999</v>
      </c>
      <c r="AA617">
        <v>15651</v>
      </c>
      <c r="AB617">
        <v>75.7</v>
      </c>
      <c r="AC617">
        <v>12.1</v>
      </c>
      <c r="AD617">
        <v>101200</v>
      </c>
      <c r="AE617">
        <v>13998</v>
      </c>
      <c r="AF617">
        <v>2.44</v>
      </c>
      <c r="AG617">
        <v>26705</v>
      </c>
      <c r="AH617">
        <v>48977</v>
      </c>
      <c r="AI617">
        <v>11.6</v>
      </c>
      <c r="AJ617">
        <v>768</v>
      </c>
      <c r="AK617">
        <v>9484</v>
      </c>
      <c r="AL617">
        <v>-2.7</v>
      </c>
      <c r="AM617">
        <v>1982</v>
      </c>
      <c r="AN617">
        <v>2918</v>
      </c>
      <c r="AO617">
        <v>0</v>
      </c>
      <c r="AP617">
        <v>0</v>
      </c>
      <c r="AQ617">
        <v>0</v>
      </c>
      <c r="AR617">
        <v>0</v>
      </c>
      <c r="AS617">
        <v>0</v>
      </c>
      <c r="AT617">
        <v>28.7</v>
      </c>
      <c r="AU617">
        <v>0</v>
      </c>
      <c r="AV617">
        <v>977575</v>
      </c>
      <c r="AW617">
        <v>331951</v>
      </c>
      <c r="AX617">
        <v>9525</v>
      </c>
      <c r="AY617">
        <v>27440</v>
      </c>
      <c r="AZ617">
        <v>15</v>
      </c>
      <c r="BA617">
        <v>869.03</v>
      </c>
      <c r="BB617">
        <v>40.200000000000003</v>
      </c>
    </row>
    <row r="618" spans="1:54" x14ac:dyDescent="0.3">
      <c r="A618">
        <v>17013</v>
      </c>
      <c r="B618" t="s">
        <v>66</v>
      </c>
      <c r="C618" t="s">
        <v>1060</v>
      </c>
      <c r="D618">
        <v>4956</v>
      </c>
      <c r="E618">
        <v>5089</v>
      </c>
      <c r="F618">
        <v>-2.6</v>
      </c>
      <c r="G618">
        <v>5089</v>
      </c>
      <c r="H618">
        <v>5.2</v>
      </c>
      <c r="I618">
        <v>20.399999999999999</v>
      </c>
      <c r="J618">
        <v>22.8</v>
      </c>
      <c r="K618">
        <v>49.9</v>
      </c>
      <c r="L618">
        <v>98.8</v>
      </c>
      <c r="M618">
        <v>0.3</v>
      </c>
      <c r="N618">
        <v>0.2</v>
      </c>
      <c r="O618">
        <v>0.3</v>
      </c>
      <c r="P618">
        <v>0</v>
      </c>
      <c r="Q618">
        <v>0.4</v>
      </c>
      <c r="R618">
        <v>1.1000000000000001</v>
      </c>
      <c r="S618">
        <v>97.7</v>
      </c>
      <c r="T618">
        <v>90.9</v>
      </c>
      <c r="U618">
        <v>1.6</v>
      </c>
      <c r="V618">
        <v>1.6</v>
      </c>
      <c r="W618">
        <v>89</v>
      </c>
      <c r="X618">
        <v>14.4</v>
      </c>
      <c r="Y618">
        <v>444</v>
      </c>
      <c r="Z618">
        <v>39.6</v>
      </c>
      <c r="AA618">
        <v>2835</v>
      </c>
      <c r="AB618">
        <v>81.5</v>
      </c>
      <c r="AC618">
        <v>5.7</v>
      </c>
      <c r="AD618">
        <v>112300</v>
      </c>
      <c r="AE618">
        <v>2061</v>
      </c>
      <c r="AF618">
        <v>2.41</v>
      </c>
      <c r="AG618">
        <v>26924</v>
      </c>
      <c r="AH618">
        <v>50436</v>
      </c>
      <c r="AI618">
        <v>11.9</v>
      </c>
      <c r="AJ618">
        <v>93</v>
      </c>
      <c r="AK618">
        <v>605</v>
      </c>
      <c r="AL618">
        <v>-1.1000000000000001</v>
      </c>
      <c r="AM618">
        <v>339</v>
      </c>
      <c r="AN618">
        <v>0</v>
      </c>
      <c r="AO618">
        <v>0</v>
      </c>
      <c r="AP618">
        <v>0</v>
      </c>
      <c r="AQ618">
        <v>0</v>
      </c>
      <c r="AR618">
        <v>0</v>
      </c>
      <c r="AS618">
        <v>0</v>
      </c>
      <c r="AT618">
        <v>0</v>
      </c>
      <c r="AU618">
        <v>0</v>
      </c>
      <c r="AV618">
        <v>0</v>
      </c>
      <c r="AW618">
        <v>22307</v>
      </c>
      <c r="AX618">
        <v>4376</v>
      </c>
      <c r="AY618">
        <v>5376</v>
      </c>
      <c r="AZ618">
        <v>12</v>
      </c>
      <c r="BA618">
        <v>253.83</v>
      </c>
      <c r="BB618">
        <v>20</v>
      </c>
    </row>
    <row r="619" spans="1:54" x14ac:dyDescent="0.3">
      <c r="A619">
        <v>17015</v>
      </c>
      <c r="B619" t="s">
        <v>124</v>
      </c>
      <c r="C619" t="s">
        <v>1060</v>
      </c>
      <c r="D619">
        <v>14715</v>
      </c>
      <c r="E619">
        <v>15388</v>
      </c>
      <c r="F619">
        <v>-4.4000000000000004</v>
      </c>
      <c r="G619">
        <v>15387</v>
      </c>
      <c r="H619">
        <v>4.5</v>
      </c>
      <c r="I619">
        <v>19.100000000000001</v>
      </c>
      <c r="J619">
        <v>23.6</v>
      </c>
      <c r="K619">
        <v>50</v>
      </c>
      <c r="L619">
        <v>96.6</v>
      </c>
      <c r="M619">
        <v>1.1000000000000001</v>
      </c>
      <c r="N619">
        <v>0.4</v>
      </c>
      <c r="O619">
        <v>0.6</v>
      </c>
      <c r="P619">
        <v>0</v>
      </c>
      <c r="Q619">
        <v>1.3</v>
      </c>
      <c r="R619">
        <v>3.4</v>
      </c>
      <c r="S619">
        <v>93.6</v>
      </c>
      <c r="T619">
        <v>89</v>
      </c>
      <c r="U619">
        <v>3.3</v>
      </c>
      <c r="V619">
        <v>4.9000000000000004</v>
      </c>
      <c r="W619">
        <v>88.9</v>
      </c>
      <c r="X619">
        <v>15.1</v>
      </c>
      <c r="Y619">
        <v>1395</v>
      </c>
      <c r="Z619">
        <v>23.8</v>
      </c>
      <c r="AA619">
        <v>8412</v>
      </c>
      <c r="AB619">
        <v>76.5</v>
      </c>
      <c r="AC619">
        <v>11.3</v>
      </c>
      <c r="AD619">
        <v>100100</v>
      </c>
      <c r="AE619">
        <v>6671</v>
      </c>
      <c r="AF619">
        <v>2.2400000000000002</v>
      </c>
      <c r="AG619">
        <v>27118</v>
      </c>
      <c r="AH619">
        <v>47985</v>
      </c>
      <c r="AI619">
        <v>13.7</v>
      </c>
      <c r="AJ619">
        <v>399</v>
      </c>
      <c r="AK619">
        <v>3198</v>
      </c>
      <c r="AL619">
        <v>-5.6</v>
      </c>
      <c r="AM619">
        <v>1051</v>
      </c>
      <c r="AN619">
        <v>1669</v>
      </c>
      <c r="AO619">
        <v>0</v>
      </c>
      <c r="AP619">
        <v>0</v>
      </c>
      <c r="AQ619">
        <v>0</v>
      </c>
      <c r="AR619">
        <v>0</v>
      </c>
      <c r="AS619">
        <v>0</v>
      </c>
      <c r="AT619">
        <v>0</v>
      </c>
      <c r="AU619">
        <v>320789</v>
      </c>
      <c r="AV619">
        <v>301803</v>
      </c>
      <c r="AW619">
        <v>88717</v>
      </c>
      <c r="AX619">
        <v>5593</v>
      </c>
      <c r="AY619">
        <v>12957</v>
      </c>
      <c r="AZ619">
        <v>17</v>
      </c>
      <c r="BA619">
        <v>444.81</v>
      </c>
      <c r="BB619">
        <v>34.6</v>
      </c>
    </row>
    <row r="620" spans="1:54" x14ac:dyDescent="0.3">
      <c r="A620">
        <v>17017</v>
      </c>
      <c r="B620" t="s">
        <v>300</v>
      </c>
      <c r="C620" t="s">
        <v>1060</v>
      </c>
      <c r="D620">
        <v>13156</v>
      </c>
      <c r="E620">
        <v>13638</v>
      </c>
      <c r="F620">
        <v>-3.5</v>
      </c>
      <c r="G620">
        <v>13642</v>
      </c>
      <c r="H620">
        <v>6.4</v>
      </c>
      <c r="I620">
        <v>24.5</v>
      </c>
      <c r="J620">
        <v>16.399999999999999</v>
      </c>
      <c r="K620">
        <v>49.3</v>
      </c>
      <c r="L620">
        <v>93.5</v>
      </c>
      <c r="M620">
        <v>3.8</v>
      </c>
      <c r="N620">
        <v>0.8</v>
      </c>
      <c r="O620">
        <v>0.6</v>
      </c>
      <c r="P620">
        <v>0.1</v>
      </c>
      <c r="Q620">
        <v>1.2</v>
      </c>
      <c r="R620">
        <v>18.899999999999999</v>
      </c>
      <c r="S620">
        <v>76.5</v>
      </c>
      <c r="T620">
        <v>87.1</v>
      </c>
      <c r="U620">
        <v>10.3</v>
      </c>
      <c r="V620">
        <v>16.899999999999999</v>
      </c>
      <c r="W620">
        <v>86</v>
      </c>
      <c r="X620">
        <v>13</v>
      </c>
      <c r="Y620">
        <v>982</v>
      </c>
      <c r="Z620">
        <v>22.2</v>
      </c>
      <c r="AA620">
        <v>5781</v>
      </c>
      <c r="AB620">
        <v>72.2</v>
      </c>
      <c r="AC620">
        <v>8.5</v>
      </c>
      <c r="AD620">
        <v>76100</v>
      </c>
      <c r="AE620">
        <v>5134</v>
      </c>
      <c r="AF620">
        <v>2.59</v>
      </c>
      <c r="AG620">
        <v>22257</v>
      </c>
      <c r="AH620">
        <v>45734</v>
      </c>
      <c r="AI620">
        <v>14.8</v>
      </c>
      <c r="AJ620">
        <v>254</v>
      </c>
      <c r="AK620">
        <v>4471</v>
      </c>
      <c r="AL620">
        <v>1.4</v>
      </c>
      <c r="AM620">
        <v>690</v>
      </c>
      <c r="AN620">
        <v>1166</v>
      </c>
      <c r="AO620">
        <v>0</v>
      </c>
      <c r="AP620">
        <v>0</v>
      </c>
      <c r="AQ620">
        <v>0</v>
      </c>
      <c r="AR620">
        <v>0</v>
      </c>
      <c r="AS620">
        <v>0</v>
      </c>
      <c r="AT620">
        <v>0</v>
      </c>
      <c r="AU620">
        <v>0</v>
      </c>
      <c r="AV620">
        <v>331272</v>
      </c>
      <c r="AW620">
        <v>115401</v>
      </c>
      <c r="AX620">
        <v>8480</v>
      </c>
      <c r="AY620">
        <v>8121</v>
      </c>
      <c r="AZ620">
        <v>8</v>
      </c>
      <c r="BA620">
        <v>375.82</v>
      </c>
      <c r="BB620">
        <v>36.299999999999997</v>
      </c>
    </row>
    <row r="621" spans="1:54" x14ac:dyDescent="0.3">
      <c r="A621">
        <v>17019</v>
      </c>
      <c r="B621" t="s">
        <v>1336</v>
      </c>
      <c r="C621" t="s">
        <v>1060</v>
      </c>
      <c r="D621">
        <v>207133</v>
      </c>
      <c r="E621">
        <v>201081</v>
      </c>
      <c r="F621">
        <v>3</v>
      </c>
      <c r="G621">
        <v>201081</v>
      </c>
      <c r="H621">
        <v>5.5</v>
      </c>
      <c r="I621">
        <v>19.2</v>
      </c>
      <c r="J621">
        <v>11.1</v>
      </c>
      <c r="K621">
        <v>50.1</v>
      </c>
      <c r="L621">
        <v>73.8</v>
      </c>
      <c r="M621">
        <v>12.8</v>
      </c>
      <c r="N621">
        <v>0.3</v>
      </c>
      <c r="O621">
        <v>10.199999999999999</v>
      </c>
      <c r="P621">
        <v>0.1</v>
      </c>
      <c r="Q621">
        <v>2.7</v>
      </c>
      <c r="R621">
        <v>5.7</v>
      </c>
      <c r="S621">
        <v>69.099999999999994</v>
      </c>
      <c r="T621">
        <v>72.900000000000006</v>
      </c>
      <c r="U621">
        <v>11.7</v>
      </c>
      <c r="V621">
        <v>15.9</v>
      </c>
      <c r="W621">
        <v>93.6</v>
      </c>
      <c r="X621">
        <v>42.4</v>
      </c>
      <c r="Y621">
        <v>10682</v>
      </c>
      <c r="Z621">
        <v>17.600000000000001</v>
      </c>
      <c r="AA621">
        <v>89194</v>
      </c>
      <c r="AB621">
        <v>54.9</v>
      </c>
      <c r="AC621">
        <v>35.6</v>
      </c>
      <c r="AD621">
        <v>149500</v>
      </c>
      <c r="AE621">
        <v>79137</v>
      </c>
      <c r="AF621">
        <v>2.35</v>
      </c>
      <c r="AG621">
        <v>25713</v>
      </c>
      <c r="AH621">
        <v>45808</v>
      </c>
      <c r="AI621">
        <v>22.3</v>
      </c>
      <c r="AJ621">
        <v>4133</v>
      </c>
      <c r="AK621">
        <v>67335</v>
      </c>
      <c r="AL621">
        <v>-0.9</v>
      </c>
      <c r="AM621">
        <v>11532</v>
      </c>
      <c r="AN621">
        <v>13525</v>
      </c>
      <c r="AO621">
        <v>8.8000000000000007</v>
      </c>
      <c r="AP621">
        <v>0</v>
      </c>
      <c r="AQ621">
        <v>0</v>
      </c>
      <c r="AR621">
        <v>0</v>
      </c>
      <c r="AS621">
        <v>1.9</v>
      </c>
      <c r="AT621">
        <v>28.3</v>
      </c>
      <c r="AU621">
        <v>3248908</v>
      </c>
      <c r="AV621">
        <v>2575981</v>
      </c>
      <c r="AW621">
        <v>2347059</v>
      </c>
      <c r="AX621">
        <v>12163</v>
      </c>
      <c r="AY621">
        <v>374499</v>
      </c>
      <c r="AZ621">
        <v>1458</v>
      </c>
      <c r="BA621">
        <v>996.27</v>
      </c>
      <c r="BB621">
        <v>201.8</v>
      </c>
    </row>
    <row r="622" spans="1:54" x14ac:dyDescent="0.3">
      <c r="A622">
        <v>17021</v>
      </c>
      <c r="B622" t="s">
        <v>1337</v>
      </c>
      <c r="C622" t="s">
        <v>1060</v>
      </c>
      <c r="D622">
        <v>33892</v>
      </c>
      <c r="E622">
        <v>34800</v>
      </c>
      <c r="F622">
        <v>-2.6</v>
      </c>
      <c r="G622">
        <v>34800</v>
      </c>
      <c r="H622">
        <v>5.5</v>
      </c>
      <c r="I622">
        <v>21.2</v>
      </c>
      <c r="J622">
        <v>18.600000000000001</v>
      </c>
      <c r="K622">
        <v>49.1</v>
      </c>
      <c r="L622">
        <v>96.5</v>
      </c>
      <c r="M622">
        <v>1.6</v>
      </c>
      <c r="N622">
        <v>0.2</v>
      </c>
      <c r="O622">
        <v>0.7</v>
      </c>
      <c r="P622">
        <v>0</v>
      </c>
      <c r="Q622">
        <v>1</v>
      </c>
      <c r="R622">
        <v>1.6</v>
      </c>
      <c r="S622">
        <v>95.1</v>
      </c>
      <c r="T622">
        <v>89.3</v>
      </c>
      <c r="U622">
        <v>1.5</v>
      </c>
      <c r="V622">
        <v>2.1</v>
      </c>
      <c r="W622">
        <v>88.2</v>
      </c>
      <c r="X622">
        <v>13.5</v>
      </c>
      <c r="Y622">
        <v>3129</v>
      </c>
      <c r="Z622">
        <v>24.6</v>
      </c>
      <c r="AA622">
        <v>15533</v>
      </c>
      <c r="AB622">
        <v>74.7</v>
      </c>
      <c r="AC622">
        <v>10.6</v>
      </c>
      <c r="AD622">
        <v>82400</v>
      </c>
      <c r="AE622">
        <v>14138</v>
      </c>
      <c r="AF622">
        <v>2.3199999999999998</v>
      </c>
      <c r="AG622">
        <v>23915</v>
      </c>
      <c r="AH622">
        <v>45145</v>
      </c>
      <c r="AI622">
        <v>14.9</v>
      </c>
      <c r="AJ622">
        <v>718</v>
      </c>
      <c r="AK622">
        <v>8699</v>
      </c>
      <c r="AL622">
        <v>-0.8</v>
      </c>
      <c r="AM622">
        <v>1960</v>
      </c>
      <c r="AN622">
        <v>2949</v>
      </c>
      <c r="AO622">
        <v>0</v>
      </c>
      <c r="AP622">
        <v>0</v>
      </c>
      <c r="AQ622">
        <v>0</v>
      </c>
      <c r="AR622">
        <v>0</v>
      </c>
      <c r="AS622">
        <v>0</v>
      </c>
      <c r="AT622">
        <v>30.7</v>
      </c>
      <c r="AU622">
        <v>392440</v>
      </c>
      <c r="AV622">
        <v>0</v>
      </c>
      <c r="AW622">
        <v>369948</v>
      </c>
      <c r="AX622">
        <v>10703</v>
      </c>
      <c r="AY622">
        <v>29295</v>
      </c>
      <c r="AZ622">
        <v>29</v>
      </c>
      <c r="BA622">
        <v>709.38</v>
      </c>
      <c r="BB622">
        <v>49.1</v>
      </c>
    </row>
    <row r="623" spans="1:54" x14ac:dyDescent="0.3">
      <c r="A623">
        <v>17023</v>
      </c>
      <c r="B623" t="s">
        <v>122</v>
      </c>
      <c r="C623" t="s">
        <v>1060</v>
      </c>
      <c r="D623">
        <v>16180</v>
      </c>
      <c r="E623">
        <v>16335</v>
      </c>
      <c r="F623">
        <v>-0.9</v>
      </c>
      <c r="G623">
        <v>16335</v>
      </c>
      <c r="H623">
        <v>5.8</v>
      </c>
      <c r="I623">
        <v>22.8</v>
      </c>
      <c r="J623">
        <v>18.7</v>
      </c>
      <c r="K623">
        <v>50.8</v>
      </c>
      <c r="L623">
        <v>98.1</v>
      </c>
      <c r="M623">
        <v>0.5</v>
      </c>
      <c r="N623">
        <v>0.2</v>
      </c>
      <c r="O623">
        <v>0.3</v>
      </c>
      <c r="P623">
        <v>0</v>
      </c>
      <c r="Q623">
        <v>0.8</v>
      </c>
      <c r="R623">
        <v>1.4</v>
      </c>
      <c r="S623">
        <v>96.8</v>
      </c>
      <c r="T623">
        <v>88.6</v>
      </c>
      <c r="U623">
        <v>1</v>
      </c>
      <c r="V623">
        <v>2</v>
      </c>
      <c r="W623">
        <v>89.5</v>
      </c>
      <c r="X623">
        <v>17.600000000000001</v>
      </c>
      <c r="Y623">
        <v>1459</v>
      </c>
      <c r="Z623">
        <v>21.8</v>
      </c>
      <c r="AA623">
        <v>7739</v>
      </c>
      <c r="AB623">
        <v>75.599999999999994</v>
      </c>
      <c r="AC623">
        <v>7.6</v>
      </c>
      <c r="AD623">
        <v>87800</v>
      </c>
      <c r="AE623">
        <v>6568</v>
      </c>
      <c r="AF623">
        <v>2.44</v>
      </c>
      <c r="AG623">
        <v>24296</v>
      </c>
      <c r="AH623">
        <v>47405</v>
      </c>
      <c r="AI623">
        <v>12.3</v>
      </c>
      <c r="AJ623">
        <v>334</v>
      </c>
      <c r="AK623">
        <v>3763</v>
      </c>
      <c r="AL623">
        <v>-5.5</v>
      </c>
      <c r="AM623">
        <v>1089</v>
      </c>
      <c r="AN623">
        <v>1452</v>
      </c>
      <c r="AO623">
        <v>0</v>
      </c>
      <c r="AP623">
        <v>0</v>
      </c>
      <c r="AQ623">
        <v>0</v>
      </c>
      <c r="AR623">
        <v>0</v>
      </c>
      <c r="AS623">
        <v>0</v>
      </c>
      <c r="AT623">
        <v>21.4</v>
      </c>
      <c r="AU623">
        <v>664438</v>
      </c>
      <c r="AV623">
        <v>176069</v>
      </c>
      <c r="AW623">
        <v>109618</v>
      </c>
      <c r="AX623">
        <v>6513</v>
      </c>
      <c r="AY623">
        <v>17035</v>
      </c>
      <c r="AZ623">
        <v>7</v>
      </c>
      <c r="BA623">
        <v>501.42</v>
      </c>
      <c r="BB623">
        <v>32.6</v>
      </c>
    </row>
    <row r="624" spans="1:54" x14ac:dyDescent="0.3">
      <c r="A624">
        <v>17025</v>
      </c>
      <c r="B624" t="s">
        <v>60</v>
      </c>
      <c r="C624" t="s">
        <v>1060</v>
      </c>
      <c r="D624">
        <v>13520</v>
      </c>
      <c r="E624">
        <v>13815</v>
      </c>
      <c r="F624">
        <v>-2.1</v>
      </c>
      <c r="G624">
        <v>13815</v>
      </c>
      <c r="H624">
        <v>6.5</v>
      </c>
      <c r="I624">
        <v>22.9</v>
      </c>
      <c r="J624">
        <v>18.8</v>
      </c>
      <c r="K624">
        <v>50.7</v>
      </c>
      <c r="L624">
        <v>97.6</v>
      </c>
      <c r="M624">
        <v>0.5</v>
      </c>
      <c r="N624">
        <v>0.2</v>
      </c>
      <c r="O624">
        <v>0.7</v>
      </c>
      <c r="P624">
        <v>0</v>
      </c>
      <c r="Q624">
        <v>0.9</v>
      </c>
      <c r="R624">
        <v>1.5</v>
      </c>
      <c r="S624">
        <v>96.3</v>
      </c>
      <c r="T624">
        <v>92.6</v>
      </c>
      <c r="U624">
        <v>0.9</v>
      </c>
      <c r="V624">
        <v>1.7</v>
      </c>
      <c r="W624">
        <v>87.7</v>
      </c>
      <c r="X624">
        <v>14</v>
      </c>
      <c r="Y624">
        <v>1054</v>
      </c>
      <c r="Z624">
        <v>19.600000000000001</v>
      </c>
      <c r="AA624">
        <v>6353</v>
      </c>
      <c r="AB624">
        <v>79.599999999999994</v>
      </c>
      <c r="AC624">
        <v>7.3</v>
      </c>
      <c r="AD624">
        <v>75300</v>
      </c>
      <c r="AE624">
        <v>5486</v>
      </c>
      <c r="AF624">
        <v>2.4500000000000002</v>
      </c>
      <c r="AG624">
        <v>22279</v>
      </c>
      <c r="AH624">
        <v>40640</v>
      </c>
      <c r="AI624">
        <v>15.6</v>
      </c>
      <c r="AJ624">
        <v>364</v>
      </c>
      <c r="AK624">
        <v>4555</v>
      </c>
      <c r="AL624">
        <v>1.3</v>
      </c>
      <c r="AM624">
        <v>1026</v>
      </c>
      <c r="AN624">
        <v>732</v>
      </c>
      <c r="AO624">
        <v>0</v>
      </c>
      <c r="AP624">
        <v>0</v>
      </c>
      <c r="AQ624">
        <v>0</v>
      </c>
      <c r="AR624">
        <v>0</v>
      </c>
      <c r="AS624">
        <v>0</v>
      </c>
      <c r="AT624">
        <v>41.8</v>
      </c>
      <c r="AU624">
        <v>737102</v>
      </c>
      <c r="AV624">
        <v>168802</v>
      </c>
      <c r="AW624">
        <v>114775</v>
      </c>
      <c r="AX624">
        <v>8375</v>
      </c>
      <c r="AY624">
        <v>0</v>
      </c>
      <c r="AZ624">
        <v>4</v>
      </c>
      <c r="BA624">
        <v>468.32</v>
      </c>
      <c r="BB624">
        <v>29.5</v>
      </c>
    </row>
    <row r="625" spans="1:54" x14ac:dyDescent="0.3">
      <c r="A625">
        <v>17027</v>
      </c>
      <c r="B625" t="s">
        <v>295</v>
      </c>
      <c r="C625" t="s">
        <v>1060</v>
      </c>
      <c r="D625">
        <v>37857</v>
      </c>
      <c r="E625">
        <v>37762</v>
      </c>
      <c r="F625">
        <v>0.3</v>
      </c>
      <c r="G625">
        <v>37762</v>
      </c>
      <c r="H625">
        <v>5.5</v>
      </c>
      <c r="I625">
        <v>21.5</v>
      </c>
      <c r="J625">
        <v>16</v>
      </c>
      <c r="K625">
        <v>48.2</v>
      </c>
      <c r="L625">
        <v>94.3</v>
      </c>
      <c r="M625">
        <v>3.7</v>
      </c>
      <c r="N625">
        <v>0.4</v>
      </c>
      <c r="O625">
        <v>0.5</v>
      </c>
      <c r="P625">
        <v>0.1</v>
      </c>
      <c r="Q625">
        <v>1.1000000000000001</v>
      </c>
      <c r="R625">
        <v>3.1</v>
      </c>
      <c r="S625">
        <v>91.6</v>
      </c>
      <c r="T625">
        <v>89.3</v>
      </c>
      <c r="U625">
        <v>1.6</v>
      </c>
      <c r="V625">
        <v>3.6</v>
      </c>
      <c r="W625">
        <v>88.7</v>
      </c>
      <c r="X625">
        <v>20.3</v>
      </c>
      <c r="Y625">
        <v>3558</v>
      </c>
      <c r="Z625">
        <v>25.3</v>
      </c>
      <c r="AA625">
        <v>15541</v>
      </c>
      <c r="AB625">
        <v>82.4</v>
      </c>
      <c r="AC625">
        <v>7.4</v>
      </c>
      <c r="AD625">
        <v>127300</v>
      </c>
      <c r="AE625">
        <v>14051</v>
      </c>
      <c r="AF625">
        <v>2.5499999999999998</v>
      </c>
      <c r="AG625">
        <v>27802</v>
      </c>
      <c r="AH625">
        <v>61720</v>
      </c>
      <c r="AI625">
        <v>8.9</v>
      </c>
      <c r="AJ625">
        <v>880</v>
      </c>
      <c r="AK625">
        <v>8679</v>
      </c>
      <c r="AL625">
        <v>-1.9</v>
      </c>
      <c r="AM625">
        <v>2248</v>
      </c>
      <c r="AN625">
        <v>2876</v>
      </c>
      <c r="AO625">
        <v>0</v>
      </c>
      <c r="AP625">
        <v>0</v>
      </c>
      <c r="AQ625">
        <v>0</v>
      </c>
      <c r="AR625">
        <v>0</v>
      </c>
      <c r="AS625">
        <v>0</v>
      </c>
      <c r="AT625">
        <v>0</v>
      </c>
      <c r="AU625">
        <v>0</v>
      </c>
      <c r="AV625">
        <v>281952</v>
      </c>
      <c r="AW625">
        <v>383207</v>
      </c>
      <c r="AX625">
        <v>10581</v>
      </c>
      <c r="AY625">
        <v>32422</v>
      </c>
      <c r="AZ625">
        <v>85</v>
      </c>
      <c r="BA625">
        <v>474.09</v>
      </c>
      <c r="BB625">
        <v>79.7</v>
      </c>
    </row>
    <row r="626" spans="1:54" x14ac:dyDescent="0.3">
      <c r="A626">
        <v>17029</v>
      </c>
      <c r="B626" t="s">
        <v>1338</v>
      </c>
      <c r="C626" t="s">
        <v>1060</v>
      </c>
      <c r="D626">
        <v>53320</v>
      </c>
      <c r="E626">
        <v>53873</v>
      </c>
      <c r="F626">
        <v>-1</v>
      </c>
      <c r="G626">
        <v>53873</v>
      </c>
      <c r="H626">
        <v>4.9000000000000004</v>
      </c>
      <c r="I626">
        <v>18</v>
      </c>
      <c r="J626">
        <v>15</v>
      </c>
      <c r="K626">
        <v>51.7</v>
      </c>
      <c r="L626">
        <v>93</v>
      </c>
      <c r="M626">
        <v>4.0999999999999996</v>
      </c>
      <c r="N626">
        <v>0.3</v>
      </c>
      <c r="O626">
        <v>1</v>
      </c>
      <c r="P626">
        <v>0</v>
      </c>
      <c r="Q626">
        <v>1.6</v>
      </c>
      <c r="R626">
        <v>2.2999999999999998</v>
      </c>
      <c r="S626">
        <v>91.1</v>
      </c>
      <c r="T626">
        <v>75.8</v>
      </c>
      <c r="U626">
        <v>1.9</v>
      </c>
      <c r="V626">
        <v>4.0999999999999996</v>
      </c>
      <c r="W626">
        <v>90</v>
      </c>
      <c r="X626">
        <v>24.2</v>
      </c>
      <c r="Y626">
        <v>3785</v>
      </c>
      <c r="Z626">
        <v>17</v>
      </c>
      <c r="AA626">
        <v>23434</v>
      </c>
      <c r="AB626">
        <v>62</v>
      </c>
      <c r="AC626">
        <v>24.9</v>
      </c>
      <c r="AD626">
        <v>90200</v>
      </c>
      <c r="AE626">
        <v>21046</v>
      </c>
      <c r="AF626">
        <v>2.33</v>
      </c>
      <c r="AG626">
        <v>21970</v>
      </c>
      <c r="AH626">
        <v>37040</v>
      </c>
      <c r="AI626">
        <v>22</v>
      </c>
      <c r="AJ626">
        <v>1186</v>
      </c>
      <c r="AK626">
        <v>17476</v>
      </c>
      <c r="AL626">
        <v>-0.7</v>
      </c>
      <c r="AM626">
        <v>2671</v>
      </c>
      <c r="AN626">
        <v>3872</v>
      </c>
      <c r="AO626">
        <v>2.6</v>
      </c>
      <c r="AP626">
        <v>0</v>
      </c>
      <c r="AQ626">
        <v>0</v>
      </c>
      <c r="AR626">
        <v>0</v>
      </c>
      <c r="AS626">
        <v>0</v>
      </c>
      <c r="AT626">
        <v>25.6</v>
      </c>
      <c r="AU626">
        <v>0</v>
      </c>
      <c r="AV626">
        <v>382885</v>
      </c>
      <c r="AW626">
        <v>635068</v>
      </c>
      <c r="AX626">
        <v>12150</v>
      </c>
      <c r="AY626">
        <v>75603</v>
      </c>
      <c r="AZ626">
        <v>16</v>
      </c>
      <c r="BA626">
        <v>508.29</v>
      </c>
      <c r="BB626">
        <v>106</v>
      </c>
    </row>
    <row r="627" spans="1:54" x14ac:dyDescent="0.3">
      <c r="A627">
        <v>17031</v>
      </c>
      <c r="B627" t="s">
        <v>368</v>
      </c>
      <c r="C627" t="s">
        <v>1060</v>
      </c>
      <c r="D627">
        <v>5246456</v>
      </c>
      <c r="E627">
        <v>5195060</v>
      </c>
      <c r="F627">
        <v>1</v>
      </c>
      <c r="G627">
        <v>5194675</v>
      </c>
      <c r="H627">
        <v>6.5</v>
      </c>
      <c r="I627">
        <v>22.6</v>
      </c>
      <c r="J627">
        <v>12.9</v>
      </c>
      <c r="K627">
        <v>51.5</v>
      </c>
      <c r="L627">
        <v>65.8</v>
      </c>
      <c r="M627">
        <v>24.4</v>
      </c>
      <c r="N627">
        <v>0.8</v>
      </c>
      <c r="O627">
        <v>7.2</v>
      </c>
      <c r="P627">
        <v>0.1</v>
      </c>
      <c r="Q627">
        <v>1.8</v>
      </c>
      <c r="R627">
        <v>25</v>
      </c>
      <c r="S627">
        <v>43</v>
      </c>
      <c r="T627">
        <v>86.5</v>
      </c>
      <c r="U627">
        <v>21.1</v>
      </c>
      <c r="V627">
        <v>34.5</v>
      </c>
      <c r="W627">
        <v>84.5</v>
      </c>
      <c r="X627">
        <v>34.700000000000003</v>
      </c>
      <c r="Y627">
        <v>213855</v>
      </c>
      <c r="Z627">
        <v>31.7</v>
      </c>
      <c r="AA627">
        <v>2175146</v>
      </c>
      <c r="AB627">
        <v>58.3</v>
      </c>
      <c r="AC627">
        <v>53.8</v>
      </c>
      <c r="AD627">
        <v>231200</v>
      </c>
      <c r="AE627">
        <v>1933335</v>
      </c>
      <c r="AF627">
        <v>2.65</v>
      </c>
      <c r="AG627">
        <v>30183</v>
      </c>
      <c r="AH627">
        <v>54548</v>
      </c>
      <c r="AI627">
        <v>16.899999999999999</v>
      </c>
      <c r="AJ627">
        <v>129972</v>
      </c>
      <c r="AK627">
        <v>2286711</v>
      </c>
      <c r="AL627">
        <v>2.2999999999999998</v>
      </c>
      <c r="AM627">
        <v>447401</v>
      </c>
      <c r="AN627">
        <v>510931</v>
      </c>
      <c r="AO627">
        <v>16.399999999999999</v>
      </c>
      <c r="AP627">
        <v>0.6</v>
      </c>
      <c r="AQ627">
        <v>6.9</v>
      </c>
      <c r="AR627">
        <v>0.1</v>
      </c>
      <c r="AS627">
        <v>7.2</v>
      </c>
      <c r="AT627">
        <v>32.299999999999997</v>
      </c>
      <c r="AU627">
        <v>77932858</v>
      </c>
      <c r="AV627">
        <v>83964561</v>
      </c>
      <c r="AW627">
        <v>60585557</v>
      </c>
      <c r="AX627">
        <v>11571</v>
      </c>
      <c r="AY627">
        <v>13094372</v>
      </c>
      <c r="AZ627">
        <v>7753</v>
      </c>
      <c r="BA627">
        <v>945.33</v>
      </c>
      <c r="BB627">
        <v>5495.1</v>
      </c>
    </row>
    <row r="628" spans="1:54" x14ac:dyDescent="0.3">
      <c r="A628">
        <v>17033</v>
      </c>
      <c r="B628" t="s">
        <v>117</v>
      </c>
      <c r="C628" t="s">
        <v>1060</v>
      </c>
      <c r="D628">
        <v>19393</v>
      </c>
      <c r="E628">
        <v>19817</v>
      </c>
      <c r="F628">
        <v>-2.1</v>
      </c>
      <c r="G628">
        <v>19817</v>
      </c>
      <c r="H628">
        <v>5.4</v>
      </c>
      <c r="I628">
        <v>19.8</v>
      </c>
      <c r="J628">
        <v>18.3</v>
      </c>
      <c r="K628">
        <v>48.4</v>
      </c>
      <c r="L628">
        <v>93.1</v>
      </c>
      <c r="M628">
        <v>4.9000000000000004</v>
      </c>
      <c r="N628">
        <v>0.4</v>
      </c>
      <c r="O628">
        <v>0.6</v>
      </c>
      <c r="P628">
        <v>0</v>
      </c>
      <c r="Q628">
        <v>1</v>
      </c>
      <c r="R628">
        <v>2.2000000000000002</v>
      </c>
      <c r="S628">
        <v>91.3</v>
      </c>
      <c r="T628">
        <v>87</v>
      </c>
      <c r="U628">
        <v>1.1000000000000001</v>
      </c>
      <c r="V628">
        <v>3</v>
      </c>
      <c r="W628">
        <v>89.2</v>
      </c>
      <c r="X628">
        <v>17.100000000000001</v>
      </c>
      <c r="Y628">
        <v>1805</v>
      </c>
      <c r="Z628">
        <v>18</v>
      </c>
      <c r="AA628">
        <v>8637</v>
      </c>
      <c r="AB628">
        <v>79.900000000000006</v>
      </c>
      <c r="AC628">
        <v>7</v>
      </c>
      <c r="AD628">
        <v>76600</v>
      </c>
      <c r="AE628">
        <v>7731</v>
      </c>
      <c r="AF628">
        <v>2.41</v>
      </c>
      <c r="AG628">
        <v>25214</v>
      </c>
      <c r="AH628">
        <v>46216</v>
      </c>
      <c r="AI628">
        <v>14.4</v>
      </c>
      <c r="AJ628">
        <v>427</v>
      </c>
      <c r="AK628">
        <v>6607</v>
      </c>
      <c r="AL628">
        <v>-0.9</v>
      </c>
      <c r="AM628">
        <v>1196</v>
      </c>
      <c r="AN628">
        <v>1597</v>
      </c>
      <c r="AO628">
        <v>0</v>
      </c>
      <c r="AP628">
        <v>0</v>
      </c>
      <c r="AQ628">
        <v>0</v>
      </c>
      <c r="AR628">
        <v>0</v>
      </c>
      <c r="AS628">
        <v>0</v>
      </c>
      <c r="AT628">
        <v>26.4</v>
      </c>
      <c r="AU628">
        <v>0</v>
      </c>
      <c r="AV628">
        <v>90886</v>
      </c>
      <c r="AW628">
        <v>164186</v>
      </c>
      <c r="AX628">
        <v>8419</v>
      </c>
      <c r="AY628">
        <v>15266</v>
      </c>
      <c r="AZ628">
        <v>5</v>
      </c>
      <c r="BA628">
        <v>443.63</v>
      </c>
      <c r="BB628">
        <v>44.7</v>
      </c>
    </row>
    <row r="629" spans="1:54" x14ac:dyDescent="0.3">
      <c r="A629">
        <v>17035</v>
      </c>
      <c r="B629" t="s">
        <v>457</v>
      </c>
      <c r="C629" t="s">
        <v>1060</v>
      </c>
      <c r="D629">
        <v>10833</v>
      </c>
      <c r="E629">
        <v>11048</v>
      </c>
      <c r="F629">
        <v>-1.9</v>
      </c>
      <c r="G629">
        <v>11048</v>
      </c>
      <c r="H629">
        <v>5.4</v>
      </c>
      <c r="I629">
        <v>22.8</v>
      </c>
      <c r="J629">
        <v>17.600000000000001</v>
      </c>
      <c r="K629">
        <v>49.9</v>
      </c>
      <c r="L629">
        <v>97.6</v>
      </c>
      <c r="M629">
        <v>0.5</v>
      </c>
      <c r="N629">
        <v>0.1</v>
      </c>
      <c r="O629">
        <v>0.7</v>
      </c>
      <c r="P629">
        <v>0</v>
      </c>
      <c r="Q629">
        <v>1.1000000000000001</v>
      </c>
      <c r="R629">
        <v>1</v>
      </c>
      <c r="S629">
        <v>96.7</v>
      </c>
      <c r="T629">
        <v>88.7</v>
      </c>
      <c r="U629">
        <v>1.1000000000000001</v>
      </c>
      <c r="V629">
        <v>1.6</v>
      </c>
      <c r="W629">
        <v>88.8</v>
      </c>
      <c r="X629">
        <v>13.8</v>
      </c>
      <c r="Y629">
        <v>982</v>
      </c>
      <c r="Z629">
        <v>23.6</v>
      </c>
      <c r="AA629">
        <v>4838</v>
      </c>
      <c r="AB629">
        <v>80.8</v>
      </c>
      <c r="AC629">
        <v>5</v>
      </c>
      <c r="AD629">
        <v>83800</v>
      </c>
      <c r="AE629">
        <v>4184</v>
      </c>
      <c r="AF629">
        <v>2.59</v>
      </c>
      <c r="AG629">
        <v>22952</v>
      </c>
      <c r="AH629">
        <v>43958</v>
      </c>
      <c r="AI629">
        <v>13.9</v>
      </c>
      <c r="AJ629">
        <v>178</v>
      </c>
      <c r="AK629">
        <v>1657</v>
      </c>
      <c r="AL629">
        <v>-5.2</v>
      </c>
      <c r="AM629">
        <v>742</v>
      </c>
      <c r="AN629">
        <v>626</v>
      </c>
      <c r="AO629">
        <v>0</v>
      </c>
      <c r="AP629">
        <v>0</v>
      </c>
      <c r="AQ629">
        <v>0</v>
      </c>
      <c r="AR629">
        <v>0</v>
      </c>
      <c r="AS629">
        <v>0</v>
      </c>
      <c r="AT629">
        <v>0</v>
      </c>
      <c r="AU629">
        <v>0</v>
      </c>
      <c r="AV629">
        <v>0</v>
      </c>
      <c r="AW629">
        <v>22877</v>
      </c>
      <c r="AX629">
        <v>2119</v>
      </c>
      <c r="AY629">
        <v>3098</v>
      </c>
      <c r="AZ629">
        <v>0</v>
      </c>
      <c r="BA629">
        <v>346.02</v>
      </c>
      <c r="BB629">
        <v>31.9</v>
      </c>
    </row>
    <row r="630" spans="1:54" x14ac:dyDescent="0.3">
      <c r="A630">
        <v>17037</v>
      </c>
      <c r="B630" t="s">
        <v>1166</v>
      </c>
      <c r="C630" t="s">
        <v>1060</v>
      </c>
      <c r="D630">
        <v>105462</v>
      </c>
      <c r="E630">
        <v>105160</v>
      </c>
      <c r="F630">
        <v>0.3</v>
      </c>
      <c r="G630">
        <v>105160</v>
      </c>
      <c r="H630">
        <v>5.8</v>
      </c>
      <c r="I630">
        <v>21.7</v>
      </c>
      <c r="J630">
        <v>11.1</v>
      </c>
      <c r="K630">
        <v>50.5</v>
      </c>
      <c r="L630">
        <v>87.4</v>
      </c>
      <c r="M630">
        <v>7.6</v>
      </c>
      <c r="N630">
        <v>0.4</v>
      </c>
      <c r="O630">
        <v>2.8</v>
      </c>
      <c r="P630">
        <v>0.1</v>
      </c>
      <c r="Q630">
        <v>1.8</v>
      </c>
      <c r="R630">
        <v>10.9</v>
      </c>
      <c r="S630">
        <v>77.599999999999994</v>
      </c>
      <c r="T630">
        <v>78.3</v>
      </c>
      <c r="U630">
        <v>6.9</v>
      </c>
      <c r="V630">
        <v>11.8</v>
      </c>
      <c r="W630">
        <v>91.1</v>
      </c>
      <c r="X630">
        <v>29.8</v>
      </c>
      <c r="Y630">
        <v>5687</v>
      </c>
      <c r="Z630">
        <v>26.1</v>
      </c>
      <c r="AA630">
        <v>41003</v>
      </c>
      <c r="AB630">
        <v>60.2</v>
      </c>
      <c r="AC630">
        <v>29.8</v>
      </c>
      <c r="AD630">
        <v>173000</v>
      </c>
      <c r="AE630">
        <v>37844</v>
      </c>
      <c r="AF630">
        <v>2.59</v>
      </c>
      <c r="AG630">
        <v>23696</v>
      </c>
      <c r="AH630">
        <v>53375</v>
      </c>
      <c r="AI630">
        <v>19</v>
      </c>
      <c r="AJ630">
        <v>1959</v>
      </c>
      <c r="AK630">
        <v>26056</v>
      </c>
      <c r="AL630">
        <v>-0.2</v>
      </c>
      <c r="AM630">
        <v>5934</v>
      </c>
      <c r="AN630">
        <v>7815</v>
      </c>
      <c r="AO630">
        <v>2.1</v>
      </c>
      <c r="AP630">
        <v>0</v>
      </c>
      <c r="AQ630">
        <v>2.1</v>
      </c>
      <c r="AR630">
        <v>0</v>
      </c>
      <c r="AS630">
        <v>2.2000000000000002</v>
      </c>
      <c r="AT630">
        <v>31.3</v>
      </c>
      <c r="AU630">
        <v>1435916</v>
      </c>
      <c r="AV630">
        <v>249685</v>
      </c>
      <c r="AW630">
        <v>1090171</v>
      </c>
      <c r="AX630">
        <v>10351</v>
      </c>
      <c r="AY630">
        <v>128175</v>
      </c>
      <c r="AZ630">
        <v>45</v>
      </c>
      <c r="BA630">
        <v>631.30999999999995</v>
      </c>
      <c r="BB630">
        <v>166.6</v>
      </c>
    </row>
    <row r="631" spans="1:54" x14ac:dyDescent="0.3">
      <c r="A631">
        <v>17039</v>
      </c>
      <c r="B631" t="s">
        <v>772</v>
      </c>
      <c r="C631" t="s">
        <v>1060</v>
      </c>
      <c r="D631">
        <v>16284</v>
      </c>
      <c r="E631">
        <v>16561</v>
      </c>
      <c r="F631">
        <v>-1.7</v>
      </c>
      <c r="G631">
        <v>16561</v>
      </c>
      <c r="H631">
        <v>5.5</v>
      </c>
      <c r="I631">
        <v>21.6</v>
      </c>
      <c r="J631">
        <v>18.100000000000001</v>
      </c>
      <c r="K631">
        <v>50.1</v>
      </c>
      <c r="L631">
        <v>97.2</v>
      </c>
      <c r="M631">
        <v>0.8</v>
      </c>
      <c r="N631">
        <v>0.2</v>
      </c>
      <c r="O631">
        <v>0.5</v>
      </c>
      <c r="P631">
        <v>0</v>
      </c>
      <c r="Q631">
        <v>1.2</v>
      </c>
      <c r="R631">
        <v>2.2999999999999998</v>
      </c>
      <c r="S631">
        <v>95.1</v>
      </c>
      <c r="T631">
        <v>88.1</v>
      </c>
      <c r="U631">
        <v>1.1000000000000001</v>
      </c>
      <c r="V631">
        <v>2</v>
      </c>
      <c r="W631">
        <v>92.6</v>
      </c>
      <c r="X631">
        <v>16.8</v>
      </c>
      <c r="Y631">
        <v>1373</v>
      </c>
      <c r="Z631">
        <v>21.8</v>
      </c>
      <c r="AA631">
        <v>7502</v>
      </c>
      <c r="AB631">
        <v>77</v>
      </c>
      <c r="AC631">
        <v>11.1</v>
      </c>
      <c r="AD631">
        <v>107100</v>
      </c>
      <c r="AE631">
        <v>6802</v>
      </c>
      <c r="AF631">
        <v>2.38</v>
      </c>
      <c r="AG631">
        <v>26704</v>
      </c>
      <c r="AH631">
        <v>51051</v>
      </c>
      <c r="AI631">
        <v>14</v>
      </c>
      <c r="AJ631">
        <v>397</v>
      </c>
      <c r="AK631">
        <v>4445</v>
      </c>
      <c r="AL631">
        <v>-3.3</v>
      </c>
      <c r="AM631">
        <v>866</v>
      </c>
      <c r="AN631">
        <v>1165</v>
      </c>
      <c r="AO631">
        <v>0</v>
      </c>
      <c r="AP631">
        <v>0</v>
      </c>
      <c r="AQ631">
        <v>0</v>
      </c>
      <c r="AR631">
        <v>0</v>
      </c>
      <c r="AS631">
        <v>0</v>
      </c>
      <c r="AT631">
        <v>0</v>
      </c>
      <c r="AU631">
        <v>0</v>
      </c>
      <c r="AV631">
        <v>248857</v>
      </c>
      <c r="AW631">
        <v>188199</v>
      </c>
      <c r="AX631">
        <v>11527</v>
      </c>
      <c r="AY631">
        <v>13923</v>
      </c>
      <c r="AZ631">
        <v>25</v>
      </c>
      <c r="BA631">
        <v>397.51</v>
      </c>
      <c r="BB631">
        <v>41.7</v>
      </c>
    </row>
    <row r="632" spans="1:54" x14ac:dyDescent="0.3">
      <c r="A632">
        <v>17041</v>
      </c>
      <c r="B632" t="s">
        <v>225</v>
      </c>
      <c r="C632" t="s">
        <v>1060</v>
      </c>
      <c r="D632">
        <v>19889</v>
      </c>
      <c r="E632">
        <v>19982</v>
      </c>
      <c r="F632">
        <v>-0.5</v>
      </c>
      <c r="G632">
        <v>19980</v>
      </c>
      <c r="H632">
        <v>6.7</v>
      </c>
      <c r="I632">
        <v>25.5</v>
      </c>
      <c r="J632">
        <v>16.3</v>
      </c>
      <c r="K632">
        <v>50.4</v>
      </c>
      <c r="L632">
        <v>97.2</v>
      </c>
      <c r="M632">
        <v>0.6</v>
      </c>
      <c r="N632">
        <v>0.3</v>
      </c>
      <c r="O632">
        <v>0.7</v>
      </c>
      <c r="P632">
        <v>0</v>
      </c>
      <c r="Q632">
        <v>1.1000000000000001</v>
      </c>
      <c r="R632">
        <v>7.3</v>
      </c>
      <c r="S632">
        <v>90.4</v>
      </c>
      <c r="T632">
        <v>89.3</v>
      </c>
      <c r="U632">
        <v>4.3</v>
      </c>
      <c r="V632">
        <v>19</v>
      </c>
      <c r="W632">
        <v>83.8</v>
      </c>
      <c r="X632">
        <v>16.2</v>
      </c>
      <c r="Y632">
        <v>1403</v>
      </c>
      <c r="Z632">
        <v>20.8</v>
      </c>
      <c r="AA632">
        <v>8374</v>
      </c>
      <c r="AB632">
        <v>78.3</v>
      </c>
      <c r="AC632">
        <v>10.9</v>
      </c>
      <c r="AD632">
        <v>99300</v>
      </c>
      <c r="AE632">
        <v>7509</v>
      </c>
      <c r="AF632">
        <v>2.62</v>
      </c>
      <c r="AG632">
        <v>23732</v>
      </c>
      <c r="AH632">
        <v>52741</v>
      </c>
      <c r="AI632">
        <v>10.3</v>
      </c>
      <c r="AJ632">
        <v>586</v>
      </c>
      <c r="AK632">
        <v>6396</v>
      </c>
      <c r="AL632">
        <v>5.8</v>
      </c>
      <c r="AM632">
        <v>1504</v>
      </c>
      <c r="AN632">
        <v>1871</v>
      </c>
      <c r="AO632">
        <v>0</v>
      </c>
      <c r="AP632">
        <v>0</v>
      </c>
      <c r="AQ632">
        <v>0</v>
      </c>
      <c r="AR632">
        <v>0</v>
      </c>
      <c r="AS632">
        <v>0</v>
      </c>
      <c r="AT632">
        <v>0</v>
      </c>
      <c r="AU632">
        <v>699883</v>
      </c>
      <c r="AV632">
        <v>290117</v>
      </c>
      <c r="AW632">
        <v>218438</v>
      </c>
      <c r="AX632">
        <v>11222</v>
      </c>
      <c r="AY632">
        <v>24490</v>
      </c>
      <c r="AZ632">
        <v>25</v>
      </c>
      <c r="BA632">
        <v>416.67</v>
      </c>
      <c r="BB632">
        <v>48</v>
      </c>
    </row>
    <row r="633" spans="1:54" x14ac:dyDescent="0.3">
      <c r="A633">
        <v>17043</v>
      </c>
      <c r="B633" t="s">
        <v>1339</v>
      </c>
      <c r="C633" t="s">
        <v>1060</v>
      </c>
      <c r="D633">
        <v>932708</v>
      </c>
      <c r="E633">
        <v>916896</v>
      </c>
      <c r="F633">
        <v>1.7</v>
      </c>
      <c r="G633">
        <v>916924</v>
      </c>
      <c r="H633">
        <v>5.9</v>
      </c>
      <c r="I633">
        <v>23.4</v>
      </c>
      <c r="J633">
        <v>13.5</v>
      </c>
      <c r="K633">
        <v>51</v>
      </c>
      <c r="L633">
        <v>81.099999999999994</v>
      </c>
      <c r="M633">
        <v>5.2</v>
      </c>
      <c r="N633">
        <v>0.4</v>
      </c>
      <c r="O633">
        <v>11.4</v>
      </c>
      <c r="P633">
        <v>0.1</v>
      </c>
      <c r="Q633">
        <v>1.8</v>
      </c>
      <c r="R633">
        <v>14.1</v>
      </c>
      <c r="S633">
        <v>68.099999999999994</v>
      </c>
      <c r="T633">
        <v>88.2</v>
      </c>
      <c r="U633">
        <v>18.399999999999999</v>
      </c>
      <c r="V633">
        <v>26.3</v>
      </c>
      <c r="W633">
        <v>92.1</v>
      </c>
      <c r="X633">
        <v>46.3</v>
      </c>
      <c r="Y633">
        <v>42246</v>
      </c>
      <c r="Z633">
        <v>28.9</v>
      </c>
      <c r="AA633">
        <v>357407</v>
      </c>
      <c r="AB633">
        <v>74.400000000000006</v>
      </c>
      <c r="AC633">
        <v>27.7</v>
      </c>
      <c r="AD633">
        <v>286500</v>
      </c>
      <c r="AE633">
        <v>336028</v>
      </c>
      <c r="AF633">
        <v>2.71</v>
      </c>
      <c r="AG633">
        <v>38570</v>
      </c>
      <c r="AH633">
        <v>78487</v>
      </c>
      <c r="AI633">
        <v>6.9</v>
      </c>
      <c r="AJ633">
        <v>33329</v>
      </c>
      <c r="AK633">
        <v>583086</v>
      </c>
      <c r="AL633">
        <v>1.5</v>
      </c>
      <c r="AM633">
        <v>77413</v>
      </c>
      <c r="AN633">
        <v>101546</v>
      </c>
      <c r="AO633">
        <v>2.2999999999999998</v>
      </c>
      <c r="AP633">
        <v>0</v>
      </c>
      <c r="AQ633">
        <v>8.4</v>
      </c>
      <c r="AR633">
        <v>0</v>
      </c>
      <c r="AS633">
        <v>4</v>
      </c>
      <c r="AT633">
        <v>26.1</v>
      </c>
      <c r="AU633">
        <v>16862490</v>
      </c>
      <c r="AV633">
        <v>49574946</v>
      </c>
      <c r="AW633">
        <v>18043391</v>
      </c>
      <c r="AX633">
        <v>19550</v>
      </c>
      <c r="AY633">
        <v>2226207</v>
      </c>
      <c r="AZ633">
        <v>1341</v>
      </c>
      <c r="BA633">
        <v>327.5</v>
      </c>
      <c r="BB633">
        <v>2799.8</v>
      </c>
    </row>
    <row r="634" spans="1:54" x14ac:dyDescent="0.3">
      <c r="A634">
        <v>17045</v>
      </c>
      <c r="B634" t="s">
        <v>1340</v>
      </c>
      <c r="C634" t="s">
        <v>1060</v>
      </c>
      <c r="D634">
        <v>17841</v>
      </c>
      <c r="E634">
        <v>18576</v>
      </c>
      <c r="F634">
        <v>-4</v>
      </c>
      <c r="G634">
        <v>18576</v>
      </c>
      <c r="H634">
        <v>5</v>
      </c>
      <c r="I634">
        <v>21.1</v>
      </c>
      <c r="J634">
        <v>20.399999999999999</v>
      </c>
      <c r="K634">
        <v>51.5</v>
      </c>
      <c r="L634">
        <v>98.2</v>
      </c>
      <c r="M634">
        <v>0.5</v>
      </c>
      <c r="N634">
        <v>0.2</v>
      </c>
      <c r="O634">
        <v>0.2</v>
      </c>
      <c r="P634">
        <v>0</v>
      </c>
      <c r="Q634">
        <v>0.8</v>
      </c>
      <c r="R634">
        <v>1</v>
      </c>
      <c r="S634">
        <v>97.3</v>
      </c>
      <c r="T634">
        <v>85.5</v>
      </c>
      <c r="U634">
        <v>1</v>
      </c>
      <c r="V634">
        <v>1.8</v>
      </c>
      <c r="W634">
        <v>86</v>
      </c>
      <c r="X634">
        <v>18.2</v>
      </c>
      <c r="Y634">
        <v>1640</v>
      </c>
      <c r="Z634">
        <v>23.3</v>
      </c>
      <c r="AA634">
        <v>8741</v>
      </c>
      <c r="AB634">
        <v>73.400000000000006</v>
      </c>
      <c r="AC634">
        <v>9.5</v>
      </c>
      <c r="AD634">
        <v>72900</v>
      </c>
      <c r="AE634">
        <v>7893</v>
      </c>
      <c r="AF634">
        <v>2.2799999999999998</v>
      </c>
      <c r="AG634">
        <v>23368</v>
      </c>
      <c r="AH634">
        <v>42133</v>
      </c>
      <c r="AI634">
        <v>18.399999999999999</v>
      </c>
      <c r="AJ634">
        <v>347</v>
      </c>
      <c r="AK634">
        <v>5966</v>
      </c>
      <c r="AL634">
        <v>5.3</v>
      </c>
      <c r="AM634">
        <v>992</v>
      </c>
      <c r="AN634">
        <v>1251</v>
      </c>
      <c r="AO634">
        <v>0</v>
      </c>
      <c r="AP634">
        <v>0</v>
      </c>
      <c r="AQ634">
        <v>0</v>
      </c>
      <c r="AR634">
        <v>0</v>
      </c>
      <c r="AS634">
        <v>0</v>
      </c>
      <c r="AT634">
        <v>0</v>
      </c>
      <c r="AU634">
        <v>521758</v>
      </c>
      <c r="AV634">
        <v>126747</v>
      </c>
      <c r="AW634">
        <v>197055</v>
      </c>
      <c r="AX634">
        <v>10476</v>
      </c>
      <c r="AY634">
        <v>12036</v>
      </c>
      <c r="AZ634">
        <v>45</v>
      </c>
      <c r="BA634">
        <v>623.37</v>
      </c>
      <c r="BB634">
        <v>29.8</v>
      </c>
    </row>
    <row r="635" spans="1:54" x14ac:dyDescent="0.3">
      <c r="A635">
        <v>17047</v>
      </c>
      <c r="B635" t="s">
        <v>763</v>
      </c>
      <c r="C635" t="s">
        <v>1060</v>
      </c>
      <c r="D635">
        <v>6617</v>
      </c>
      <c r="E635">
        <v>6721</v>
      </c>
      <c r="F635">
        <v>-1.5</v>
      </c>
      <c r="G635">
        <v>6721</v>
      </c>
      <c r="H635">
        <v>5.7</v>
      </c>
      <c r="I635">
        <v>23</v>
      </c>
      <c r="J635">
        <v>19.2</v>
      </c>
      <c r="K635">
        <v>51.1</v>
      </c>
      <c r="L635">
        <v>97.7</v>
      </c>
      <c r="M635">
        <v>0.6</v>
      </c>
      <c r="N635">
        <v>0.2</v>
      </c>
      <c r="O635">
        <v>0.4</v>
      </c>
      <c r="P635">
        <v>0</v>
      </c>
      <c r="Q635">
        <v>1</v>
      </c>
      <c r="R635">
        <v>1.2</v>
      </c>
      <c r="S635">
        <v>96.9</v>
      </c>
      <c r="T635">
        <v>91.3</v>
      </c>
      <c r="U635">
        <v>0.6</v>
      </c>
      <c r="V635">
        <v>1.4</v>
      </c>
      <c r="W635">
        <v>86.8</v>
      </c>
      <c r="X635">
        <v>10.5</v>
      </c>
      <c r="Y635">
        <v>556</v>
      </c>
      <c r="Z635">
        <v>22.5</v>
      </c>
      <c r="AA635">
        <v>3158</v>
      </c>
      <c r="AB635">
        <v>79.900000000000006</v>
      </c>
      <c r="AC635">
        <v>5</v>
      </c>
      <c r="AD635">
        <v>65800</v>
      </c>
      <c r="AE635">
        <v>2728</v>
      </c>
      <c r="AF635">
        <v>2.4300000000000002</v>
      </c>
      <c r="AG635">
        <v>20898</v>
      </c>
      <c r="AH635">
        <v>39075</v>
      </c>
      <c r="AI635">
        <v>11.4</v>
      </c>
      <c r="AJ635">
        <v>145</v>
      </c>
      <c r="AK635">
        <v>1983</v>
      </c>
      <c r="AL635">
        <v>-5.6</v>
      </c>
      <c r="AM635">
        <v>481</v>
      </c>
      <c r="AN635">
        <v>500</v>
      </c>
      <c r="AO635">
        <v>0</v>
      </c>
      <c r="AP635">
        <v>0</v>
      </c>
      <c r="AQ635">
        <v>0</v>
      </c>
      <c r="AR635">
        <v>0</v>
      </c>
      <c r="AS635">
        <v>0</v>
      </c>
      <c r="AT635">
        <v>22.2</v>
      </c>
      <c r="AU635">
        <v>0</v>
      </c>
      <c r="AV635">
        <v>147064</v>
      </c>
      <c r="AW635">
        <v>40643</v>
      </c>
      <c r="AX635">
        <v>6229</v>
      </c>
      <c r="AY635">
        <v>2538</v>
      </c>
      <c r="AZ635">
        <v>0</v>
      </c>
      <c r="BA635">
        <v>222.42</v>
      </c>
      <c r="BB635">
        <v>30.2</v>
      </c>
    </row>
    <row r="636" spans="1:54" x14ac:dyDescent="0.3">
      <c r="A636">
        <v>17049</v>
      </c>
      <c r="B636" t="s">
        <v>1255</v>
      </c>
      <c r="C636" t="s">
        <v>1060</v>
      </c>
      <c r="D636">
        <v>34320</v>
      </c>
      <c r="E636">
        <v>34242</v>
      </c>
      <c r="F636">
        <v>0.2</v>
      </c>
      <c r="G636">
        <v>34242</v>
      </c>
      <c r="H636">
        <v>6.5</v>
      </c>
      <c r="I636">
        <v>23.7</v>
      </c>
      <c r="J636">
        <v>16.8</v>
      </c>
      <c r="K636">
        <v>50.2</v>
      </c>
      <c r="L636">
        <v>98</v>
      </c>
      <c r="M636">
        <v>0.5</v>
      </c>
      <c r="N636">
        <v>0.2</v>
      </c>
      <c r="O636">
        <v>0.5</v>
      </c>
      <c r="P636">
        <v>0</v>
      </c>
      <c r="Q636">
        <v>0.8</v>
      </c>
      <c r="R636">
        <v>1.9</v>
      </c>
      <c r="S636">
        <v>96.4</v>
      </c>
      <c r="T636">
        <v>90</v>
      </c>
      <c r="U636">
        <v>0.9</v>
      </c>
      <c r="V636">
        <v>2.2000000000000002</v>
      </c>
      <c r="W636">
        <v>90.9</v>
      </c>
      <c r="X636">
        <v>20</v>
      </c>
      <c r="Y636">
        <v>2605</v>
      </c>
      <c r="Z636">
        <v>17.8</v>
      </c>
      <c r="AA636">
        <v>14714</v>
      </c>
      <c r="AB636">
        <v>78.3</v>
      </c>
      <c r="AC636">
        <v>12.5</v>
      </c>
      <c r="AD636">
        <v>115200</v>
      </c>
      <c r="AE636">
        <v>13544</v>
      </c>
      <c r="AF636">
        <v>2.5</v>
      </c>
      <c r="AG636">
        <v>27051</v>
      </c>
      <c r="AH636">
        <v>52108</v>
      </c>
      <c r="AI636">
        <v>9.1</v>
      </c>
      <c r="AJ636">
        <v>1185</v>
      </c>
      <c r="AK636">
        <v>21580</v>
      </c>
      <c r="AL636">
        <v>21.8</v>
      </c>
      <c r="AM636">
        <v>2732</v>
      </c>
      <c r="AN636">
        <v>3422</v>
      </c>
      <c r="AO636">
        <v>0</v>
      </c>
      <c r="AP636">
        <v>0</v>
      </c>
      <c r="AQ636">
        <v>0</v>
      </c>
      <c r="AR636">
        <v>0</v>
      </c>
      <c r="AS636">
        <v>0</v>
      </c>
      <c r="AT636">
        <v>0</v>
      </c>
      <c r="AU636">
        <v>890285</v>
      </c>
      <c r="AV636">
        <v>0</v>
      </c>
      <c r="AW636">
        <v>857847</v>
      </c>
      <c r="AX636">
        <v>25050</v>
      </c>
      <c r="AY636">
        <v>85192</v>
      </c>
      <c r="AZ636">
        <v>25</v>
      </c>
      <c r="BA636">
        <v>478.78</v>
      </c>
      <c r="BB636">
        <v>71.5</v>
      </c>
    </row>
    <row r="637" spans="1:54" x14ac:dyDescent="0.3">
      <c r="A637">
        <v>17051</v>
      </c>
      <c r="B637" t="s">
        <v>46</v>
      </c>
      <c r="C637" t="s">
        <v>1060</v>
      </c>
      <c r="D637">
        <v>21870</v>
      </c>
      <c r="E637">
        <v>22142</v>
      </c>
      <c r="F637">
        <v>-1.2</v>
      </c>
      <c r="G637">
        <v>22140</v>
      </c>
      <c r="H637">
        <v>5.2</v>
      </c>
      <c r="I637">
        <v>21.7</v>
      </c>
      <c r="J637">
        <v>17.100000000000001</v>
      </c>
      <c r="K637">
        <v>46.9</v>
      </c>
      <c r="L637">
        <v>93.6</v>
      </c>
      <c r="M637">
        <v>4.7</v>
      </c>
      <c r="N637">
        <v>0.2</v>
      </c>
      <c r="O637">
        <v>0.4</v>
      </c>
      <c r="P637">
        <v>0</v>
      </c>
      <c r="Q637">
        <v>1.1000000000000001</v>
      </c>
      <c r="R637">
        <v>1.7</v>
      </c>
      <c r="S637">
        <v>92.2</v>
      </c>
      <c r="T637">
        <v>88.1</v>
      </c>
      <c r="U637">
        <v>1.6</v>
      </c>
      <c r="V637">
        <v>2.7</v>
      </c>
      <c r="W637">
        <v>84.2</v>
      </c>
      <c r="X637">
        <v>13.1</v>
      </c>
      <c r="Y637">
        <v>1712</v>
      </c>
      <c r="Z637">
        <v>22.7</v>
      </c>
      <c r="AA637">
        <v>9216</v>
      </c>
      <c r="AB637">
        <v>80.5</v>
      </c>
      <c r="AC637">
        <v>7.5</v>
      </c>
      <c r="AD637">
        <v>82900</v>
      </c>
      <c r="AE637">
        <v>8124</v>
      </c>
      <c r="AF637">
        <v>2.57</v>
      </c>
      <c r="AG637">
        <v>21523</v>
      </c>
      <c r="AH637">
        <v>44722</v>
      </c>
      <c r="AI637">
        <v>17</v>
      </c>
      <c r="AJ637">
        <v>479</v>
      </c>
      <c r="AK637">
        <v>4800</v>
      </c>
      <c r="AL637">
        <v>-0.9</v>
      </c>
      <c r="AM637">
        <v>1363</v>
      </c>
      <c r="AN637">
        <v>2194</v>
      </c>
      <c r="AO637">
        <v>0</v>
      </c>
      <c r="AP637">
        <v>0</v>
      </c>
      <c r="AQ637">
        <v>0</v>
      </c>
      <c r="AR637">
        <v>0</v>
      </c>
      <c r="AS637">
        <v>0</v>
      </c>
      <c r="AT637">
        <v>0</v>
      </c>
      <c r="AU637">
        <v>174590</v>
      </c>
      <c r="AV637">
        <v>322619</v>
      </c>
      <c r="AW637">
        <v>227314</v>
      </c>
      <c r="AX637">
        <v>10846</v>
      </c>
      <c r="AY637">
        <v>18286</v>
      </c>
      <c r="AZ637">
        <v>4</v>
      </c>
      <c r="BA637">
        <v>716.48</v>
      </c>
      <c r="BB637">
        <v>30.9</v>
      </c>
    </row>
    <row r="638" spans="1:54" x14ac:dyDescent="0.3">
      <c r="A638">
        <v>17053</v>
      </c>
      <c r="B638" t="s">
        <v>1341</v>
      </c>
      <c r="C638" t="s">
        <v>1060</v>
      </c>
      <c r="D638">
        <v>13688</v>
      </c>
      <c r="E638">
        <v>14081</v>
      </c>
      <c r="F638">
        <v>-2.8</v>
      </c>
      <c r="G638">
        <v>14081</v>
      </c>
      <c r="H638">
        <v>5.4</v>
      </c>
      <c r="I638">
        <v>22.8</v>
      </c>
      <c r="J638">
        <v>19.8</v>
      </c>
      <c r="K638">
        <v>50.5</v>
      </c>
      <c r="L638">
        <v>97.2</v>
      </c>
      <c r="M638">
        <v>1</v>
      </c>
      <c r="N638">
        <v>0.3</v>
      </c>
      <c r="O638">
        <v>0.4</v>
      </c>
      <c r="P638">
        <v>0</v>
      </c>
      <c r="Q638">
        <v>1</v>
      </c>
      <c r="R638">
        <v>2.9</v>
      </c>
      <c r="S638">
        <v>94.6</v>
      </c>
      <c r="T638">
        <v>89</v>
      </c>
      <c r="U638">
        <v>0.8</v>
      </c>
      <c r="V638">
        <v>2.2999999999999998</v>
      </c>
      <c r="W638">
        <v>88.6</v>
      </c>
      <c r="X638">
        <v>16.3</v>
      </c>
      <c r="Y638">
        <v>1164</v>
      </c>
      <c r="Z638">
        <v>21.8</v>
      </c>
      <c r="AA638">
        <v>6334</v>
      </c>
      <c r="AB638">
        <v>76.599999999999994</v>
      </c>
      <c r="AC638">
        <v>9.9</v>
      </c>
      <c r="AD638">
        <v>89600</v>
      </c>
      <c r="AE638">
        <v>5651</v>
      </c>
      <c r="AF638">
        <v>2.4</v>
      </c>
      <c r="AG638">
        <v>25448</v>
      </c>
      <c r="AH638">
        <v>48866</v>
      </c>
      <c r="AI638">
        <v>10.5</v>
      </c>
      <c r="AJ638">
        <v>374</v>
      </c>
      <c r="AK638">
        <v>3971</v>
      </c>
      <c r="AL638">
        <v>-1</v>
      </c>
      <c r="AM638">
        <v>974</v>
      </c>
      <c r="AN638">
        <v>1500</v>
      </c>
      <c r="AO638">
        <v>0</v>
      </c>
      <c r="AP638">
        <v>0</v>
      </c>
      <c r="AQ638">
        <v>0</v>
      </c>
      <c r="AR638">
        <v>0</v>
      </c>
      <c r="AS638">
        <v>0</v>
      </c>
      <c r="AT638">
        <v>31.2</v>
      </c>
      <c r="AU638">
        <v>0</v>
      </c>
      <c r="AV638">
        <v>323108</v>
      </c>
      <c r="AW638">
        <v>112302</v>
      </c>
      <c r="AX638">
        <v>7990</v>
      </c>
      <c r="AY638">
        <v>11430</v>
      </c>
      <c r="AZ638">
        <v>11</v>
      </c>
      <c r="BA638">
        <v>485.62</v>
      </c>
      <c r="BB638">
        <v>29</v>
      </c>
    </row>
    <row r="639" spans="1:54" x14ac:dyDescent="0.3">
      <c r="A639">
        <v>17055</v>
      </c>
      <c r="B639" t="s">
        <v>45</v>
      </c>
      <c r="C639" t="s">
        <v>1060</v>
      </c>
      <c r="D639">
        <v>39411</v>
      </c>
      <c r="E639">
        <v>39989</v>
      </c>
      <c r="F639">
        <v>-1.4</v>
      </c>
      <c r="G639">
        <v>39561</v>
      </c>
      <c r="H639">
        <v>5.8</v>
      </c>
      <c r="I639">
        <v>22.1</v>
      </c>
      <c r="J639">
        <v>19.5</v>
      </c>
      <c r="K639">
        <v>50.9</v>
      </c>
      <c r="L639">
        <v>97.4</v>
      </c>
      <c r="M639">
        <v>0.5</v>
      </c>
      <c r="N639">
        <v>0.4</v>
      </c>
      <c r="O639">
        <v>0.4</v>
      </c>
      <c r="P639">
        <v>0</v>
      </c>
      <c r="Q639">
        <v>1.2</v>
      </c>
      <c r="R639">
        <v>1.6</v>
      </c>
      <c r="S639">
        <v>96.1</v>
      </c>
      <c r="T639">
        <v>87.4</v>
      </c>
      <c r="U639">
        <v>0.8</v>
      </c>
      <c r="V639">
        <v>2.2000000000000002</v>
      </c>
      <c r="W639">
        <v>87.1</v>
      </c>
      <c r="X639">
        <v>13.1</v>
      </c>
      <c r="Y639">
        <v>3774</v>
      </c>
      <c r="Z639">
        <v>24</v>
      </c>
      <c r="AA639">
        <v>18546</v>
      </c>
      <c r="AB639">
        <v>75.599999999999994</v>
      </c>
      <c r="AC639">
        <v>9.1999999999999993</v>
      </c>
      <c r="AD639">
        <v>64300</v>
      </c>
      <c r="AE639">
        <v>16110</v>
      </c>
      <c r="AF639">
        <v>2.42</v>
      </c>
      <c r="AG639">
        <v>20394</v>
      </c>
      <c r="AH639">
        <v>36273</v>
      </c>
      <c r="AI639">
        <v>19.100000000000001</v>
      </c>
      <c r="AJ639">
        <v>763</v>
      </c>
      <c r="AK639">
        <v>6837</v>
      </c>
      <c r="AL639">
        <v>-5.4</v>
      </c>
      <c r="AM639">
        <v>2278</v>
      </c>
      <c r="AN639">
        <v>3165</v>
      </c>
      <c r="AO639">
        <v>0</v>
      </c>
      <c r="AP639">
        <v>0</v>
      </c>
      <c r="AQ639">
        <v>0</v>
      </c>
      <c r="AR639">
        <v>0</v>
      </c>
      <c r="AS639">
        <v>0</v>
      </c>
      <c r="AT639">
        <v>21.4</v>
      </c>
      <c r="AU639">
        <v>223186</v>
      </c>
      <c r="AV639">
        <v>72726</v>
      </c>
      <c r="AW639">
        <v>362193</v>
      </c>
      <c r="AX639">
        <v>9236</v>
      </c>
      <c r="AY639">
        <v>34169</v>
      </c>
      <c r="AZ639">
        <v>7</v>
      </c>
      <c r="BA639">
        <v>408.89</v>
      </c>
      <c r="BB639">
        <v>96.8</v>
      </c>
    </row>
    <row r="640" spans="1:54" x14ac:dyDescent="0.3">
      <c r="A640">
        <v>17057</v>
      </c>
      <c r="B640" t="s">
        <v>111</v>
      </c>
      <c r="C640" t="s">
        <v>1060</v>
      </c>
      <c r="D640">
        <v>36007</v>
      </c>
      <c r="E640">
        <v>37069</v>
      </c>
      <c r="F640">
        <v>-2.9</v>
      </c>
      <c r="G640">
        <v>37069</v>
      </c>
      <c r="H640">
        <v>5.0999999999999996</v>
      </c>
      <c r="I640">
        <v>20.2</v>
      </c>
      <c r="J640">
        <v>18.899999999999999</v>
      </c>
      <c r="K640">
        <v>47.8</v>
      </c>
      <c r="L640">
        <v>94.2</v>
      </c>
      <c r="M640">
        <v>3.9</v>
      </c>
      <c r="N640">
        <v>0.6</v>
      </c>
      <c r="O640">
        <v>0.4</v>
      </c>
      <c r="P640">
        <v>0</v>
      </c>
      <c r="Q640">
        <v>0.9</v>
      </c>
      <c r="R640">
        <v>2.7</v>
      </c>
      <c r="S640">
        <v>92.2</v>
      </c>
      <c r="T640">
        <v>87.6</v>
      </c>
      <c r="U640">
        <v>1.7</v>
      </c>
      <c r="V640">
        <v>3.2</v>
      </c>
      <c r="W640">
        <v>86.4</v>
      </c>
      <c r="X640">
        <v>14.5</v>
      </c>
      <c r="Y640">
        <v>3195</v>
      </c>
      <c r="Z640">
        <v>27</v>
      </c>
      <c r="AA640">
        <v>16180</v>
      </c>
      <c r="AB640">
        <v>75.5</v>
      </c>
      <c r="AC640">
        <v>10.9</v>
      </c>
      <c r="AD640">
        <v>80600</v>
      </c>
      <c r="AE640">
        <v>14610</v>
      </c>
      <c r="AF640">
        <v>2.37</v>
      </c>
      <c r="AG640">
        <v>22318</v>
      </c>
      <c r="AH640">
        <v>45130</v>
      </c>
      <c r="AI640">
        <v>13.3</v>
      </c>
      <c r="AJ640">
        <v>662</v>
      </c>
      <c r="AK640">
        <v>6412</v>
      </c>
      <c r="AL640">
        <v>-8.3000000000000007</v>
      </c>
      <c r="AM640">
        <v>1774</v>
      </c>
      <c r="AN640">
        <v>2540</v>
      </c>
      <c r="AO640">
        <v>0</v>
      </c>
      <c r="AP640">
        <v>0</v>
      </c>
      <c r="AQ640">
        <v>0</v>
      </c>
      <c r="AR640">
        <v>0</v>
      </c>
      <c r="AS640">
        <v>0</v>
      </c>
      <c r="AT640">
        <v>28.8</v>
      </c>
      <c r="AU640">
        <v>0</v>
      </c>
      <c r="AV640">
        <v>0</v>
      </c>
      <c r="AW640">
        <v>288858</v>
      </c>
      <c r="AX640">
        <v>7843</v>
      </c>
      <c r="AY640">
        <v>29399</v>
      </c>
      <c r="AZ640">
        <v>44</v>
      </c>
      <c r="BA640">
        <v>865.6</v>
      </c>
      <c r="BB640">
        <v>42.8</v>
      </c>
    </row>
    <row r="641" spans="1:54" x14ac:dyDescent="0.3">
      <c r="A641">
        <v>17059</v>
      </c>
      <c r="B641" t="s">
        <v>1342</v>
      </c>
      <c r="C641" t="s">
        <v>1060</v>
      </c>
      <c r="D641">
        <v>5291</v>
      </c>
      <c r="E641">
        <v>5589</v>
      </c>
      <c r="F641">
        <v>-5.3</v>
      </c>
      <c r="G641">
        <v>5589</v>
      </c>
      <c r="H641">
        <v>4.5999999999999996</v>
      </c>
      <c r="I641">
        <v>19.899999999999999</v>
      </c>
      <c r="J641">
        <v>22.8</v>
      </c>
      <c r="K641">
        <v>51.5</v>
      </c>
      <c r="L641">
        <v>97.3</v>
      </c>
      <c r="M641">
        <v>0.8</v>
      </c>
      <c r="N641">
        <v>0.3</v>
      </c>
      <c r="O641">
        <v>0.1</v>
      </c>
      <c r="P641">
        <v>0</v>
      </c>
      <c r="Q641">
        <v>1.5</v>
      </c>
      <c r="R641">
        <v>1.9</v>
      </c>
      <c r="S641">
        <v>95.4</v>
      </c>
      <c r="T641">
        <v>89.4</v>
      </c>
      <c r="U641">
        <v>0.3</v>
      </c>
      <c r="V641">
        <v>0.4</v>
      </c>
      <c r="W641">
        <v>81.3</v>
      </c>
      <c r="X641">
        <v>12</v>
      </c>
      <c r="Y641">
        <v>457</v>
      </c>
      <c r="Z641">
        <v>24.5</v>
      </c>
      <c r="AA641">
        <v>2725</v>
      </c>
      <c r="AB641">
        <v>78.3</v>
      </c>
      <c r="AC641">
        <v>5.7</v>
      </c>
      <c r="AD641">
        <v>61100</v>
      </c>
      <c r="AE641">
        <v>2369</v>
      </c>
      <c r="AF641">
        <v>2.3199999999999998</v>
      </c>
      <c r="AG641">
        <v>23862</v>
      </c>
      <c r="AH641">
        <v>40330</v>
      </c>
      <c r="AI641">
        <v>17.2</v>
      </c>
      <c r="AJ641">
        <v>102</v>
      </c>
      <c r="AK641">
        <v>911</v>
      </c>
      <c r="AL641">
        <v>6.4</v>
      </c>
      <c r="AM641">
        <v>293</v>
      </c>
      <c r="AN641">
        <v>548</v>
      </c>
      <c r="AO641">
        <v>0</v>
      </c>
      <c r="AP641">
        <v>0</v>
      </c>
      <c r="AQ641">
        <v>0</v>
      </c>
      <c r="AR641">
        <v>0</v>
      </c>
      <c r="AS641">
        <v>0</v>
      </c>
      <c r="AT641">
        <v>0</v>
      </c>
      <c r="AU641">
        <v>0</v>
      </c>
      <c r="AV641">
        <v>23177</v>
      </c>
      <c r="AW641">
        <v>21882</v>
      </c>
      <c r="AX641">
        <v>3684</v>
      </c>
      <c r="AY641">
        <v>0</v>
      </c>
      <c r="AZ641">
        <v>0</v>
      </c>
      <c r="BA641">
        <v>323.07</v>
      </c>
      <c r="BB641">
        <v>17.3</v>
      </c>
    </row>
    <row r="642" spans="1:54" x14ac:dyDescent="0.3">
      <c r="A642">
        <v>17061</v>
      </c>
      <c r="B642" t="s">
        <v>43</v>
      </c>
      <c r="C642" t="s">
        <v>1060</v>
      </c>
      <c r="D642">
        <v>13434</v>
      </c>
      <c r="E642">
        <v>13886</v>
      </c>
      <c r="F642">
        <v>-3.3</v>
      </c>
      <c r="G642">
        <v>13886</v>
      </c>
      <c r="H642">
        <v>5.8</v>
      </c>
      <c r="I642">
        <v>22</v>
      </c>
      <c r="J642">
        <v>18.3</v>
      </c>
      <c r="K642">
        <v>49.7</v>
      </c>
      <c r="L642">
        <v>97.8</v>
      </c>
      <c r="M642">
        <v>1.1000000000000001</v>
      </c>
      <c r="N642">
        <v>0.2</v>
      </c>
      <c r="O642">
        <v>0.1</v>
      </c>
      <c r="P642">
        <v>0</v>
      </c>
      <c r="Q642">
        <v>0.7</v>
      </c>
      <c r="R642">
        <v>1</v>
      </c>
      <c r="S642">
        <v>96.9</v>
      </c>
      <c r="T642">
        <v>88.5</v>
      </c>
      <c r="U642">
        <v>0.6</v>
      </c>
      <c r="V642">
        <v>1.8</v>
      </c>
      <c r="W642">
        <v>88.6</v>
      </c>
      <c r="X642">
        <v>12.9</v>
      </c>
      <c r="Y642">
        <v>1086</v>
      </c>
      <c r="Z642">
        <v>28.9</v>
      </c>
      <c r="AA642">
        <v>6341</v>
      </c>
      <c r="AB642">
        <v>75.8</v>
      </c>
      <c r="AC642">
        <v>7.1</v>
      </c>
      <c r="AD642">
        <v>75200</v>
      </c>
      <c r="AE642">
        <v>5790</v>
      </c>
      <c r="AF642">
        <v>2.33</v>
      </c>
      <c r="AG642">
        <v>22307</v>
      </c>
      <c r="AH642">
        <v>43502</v>
      </c>
      <c r="AI642">
        <v>13.2</v>
      </c>
      <c r="AJ642">
        <v>254</v>
      </c>
      <c r="AK642">
        <v>1740</v>
      </c>
      <c r="AL642">
        <v>-5.3</v>
      </c>
      <c r="AM642">
        <v>791</v>
      </c>
      <c r="AN642">
        <v>1080</v>
      </c>
      <c r="AO642">
        <v>0</v>
      </c>
      <c r="AP642">
        <v>0</v>
      </c>
      <c r="AQ642">
        <v>0</v>
      </c>
      <c r="AR642">
        <v>0</v>
      </c>
      <c r="AS642">
        <v>0</v>
      </c>
      <c r="AT642">
        <v>0</v>
      </c>
      <c r="AU642">
        <v>0</v>
      </c>
      <c r="AV642">
        <v>151301</v>
      </c>
      <c r="AW642">
        <v>95884</v>
      </c>
      <c r="AX642">
        <v>7009</v>
      </c>
      <c r="AY642">
        <v>0</v>
      </c>
      <c r="AZ642">
        <v>27</v>
      </c>
      <c r="BA642">
        <v>543.02</v>
      </c>
      <c r="BB642">
        <v>25.6</v>
      </c>
    </row>
    <row r="643" spans="1:54" x14ac:dyDescent="0.3">
      <c r="A643">
        <v>17063</v>
      </c>
      <c r="B643" t="s">
        <v>286</v>
      </c>
      <c r="C643" t="s">
        <v>1060</v>
      </c>
      <c r="D643">
        <v>50425</v>
      </c>
      <c r="E643">
        <v>50063</v>
      </c>
      <c r="F643">
        <v>0.7</v>
      </c>
      <c r="G643">
        <v>50063</v>
      </c>
      <c r="H643">
        <v>6.3</v>
      </c>
      <c r="I643">
        <v>25.9</v>
      </c>
      <c r="J643">
        <v>12.9</v>
      </c>
      <c r="K643">
        <v>50.1</v>
      </c>
      <c r="L643">
        <v>96</v>
      </c>
      <c r="M643">
        <v>1.5</v>
      </c>
      <c r="N643">
        <v>0.4</v>
      </c>
      <c r="O643">
        <v>0.8</v>
      </c>
      <c r="P643">
        <v>0</v>
      </c>
      <c r="Q643">
        <v>1.2</v>
      </c>
      <c r="R643">
        <v>9.3000000000000007</v>
      </c>
      <c r="S643">
        <v>87.4</v>
      </c>
      <c r="T643">
        <v>90.2</v>
      </c>
      <c r="U643">
        <v>3.9</v>
      </c>
      <c r="V643">
        <v>7.4</v>
      </c>
      <c r="W643">
        <v>91.7</v>
      </c>
      <c r="X643">
        <v>20.2</v>
      </c>
      <c r="Y643">
        <v>3472</v>
      </c>
      <c r="Z643">
        <v>29</v>
      </c>
      <c r="AA643">
        <v>20337</v>
      </c>
      <c r="AB643">
        <v>76.2</v>
      </c>
      <c r="AC643">
        <v>13.8</v>
      </c>
      <c r="AD643">
        <v>182200</v>
      </c>
      <c r="AE643">
        <v>18082</v>
      </c>
      <c r="AF643">
        <v>2.75</v>
      </c>
      <c r="AG643">
        <v>28725</v>
      </c>
      <c r="AH643">
        <v>64541</v>
      </c>
      <c r="AI643">
        <v>9</v>
      </c>
      <c r="AJ643">
        <v>1075</v>
      </c>
      <c r="AK643">
        <v>14102</v>
      </c>
      <c r="AL643">
        <v>-2.1</v>
      </c>
      <c r="AM643">
        <v>2796</v>
      </c>
      <c r="AN643">
        <v>3673</v>
      </c>
      <c r="AO643">
        <v>0</v>
      </c>
      <c r="AP643">
        <v>0</v>
      </c>
      <c r="AQ643">
        <v>1.3</v>
      </c>
      <c r="AR643">
        <v>0</v>
      </c>
      <c r="AS643">
        <v>2.4</v>
      </c>
      <c r="AT643">
        <v>33.299999999999997</v>
      </c>
      <c r="AU643">
        <v>2082448</v>
      </c>
      <c r="AV643">
        <v>438450</v>
      </c>
      <c r="AW643">
        <v>522618</v>
      </c>
      <c r="AX643">
        <v>11097</v>
      </c>
      <c r="AY643">
        <v>56309</v>
      </c>
      <c r="AZ643">
        <v>194</v>
      </c>
      <c r="BA643">
        <v>418.04</v>
      </c>
      <c r="BB643">
        <v>119.8</v>
      </c>
    </row>
    <row r="644" spans="1:54" x14ac:dyDescent="0.3">
      <c r="A644">
        <v>17065</v>
      </c>
      <c r="B644" t="s">
        <v>284</v>
      </c>
      <c r="C644" t="s">
        <v>1060</v>
      </c>
      <c r="D644">
        <v>8296</v>
      </c>
      <c r="E644">
        <v>8457</v>
      </c>
      <c r="F644">
        <v>-1.9</v>
      </c>
      <c r="G644">
        <v>8457</v>
      </c>
      <c r="H644">
        <v>5.5</v>
      </c>
      <c r="I644">
        <v>22.3</v>
      </c>
      <c r="J644">
        <v>20.2</v>
      </c>
      <c r="K644">
        <v>51</v>
      </c>
      <c r="L644">
        <v>97.9</v>
      </c>
      <c r="M644">
        <v>0.6</v>
      </c>
      <c r="N644">
        <v>0.3</v>
      </c>
      <c r="O644">
        <v>0.2</v>
      </c>
      <c r="P644">
        <v>0</v>
      </c>
      <c r="Q644">
        <v>0.9</v>
      </c>
      <c r="R644">
        <v>1.6</v>
      </c>
      <c r="S644">
        <v>96.6</v>
      </c>
      <c r="T644">
        <v>90.3</v>
      </c>
      <c r="U644">
        <v>0.3</v>
      </c>
      <c r="V644">
        <v>3.8</v>
      </c>
      <c r="W644">
        <v>83.8</v>
      </c>
      <c r="X644">
        <v>15.7</v>
      </c>
      <c r="Y644">
        <v>713</v>
      </c>
      <c r="Z644">
        <v>26.5</v>
      </c>
      <c r="AA644">
        <v>4062</v>
      </c>
      <c r="AB644">
        <v>76.7</v>
      </c>
      <c r="AC644">
        <v>5.7</v>
      </c>
      <c r="AD644">
        <v>72800</v>
      </c>
      <c r="AE644">
        <v>3512</v>
      </c>
      <c r="AF644">
        <v>2.36</v>
      </c>
      <c r="AG644">
        <v>21960</v>
      </c>
      <c r="AH644">
        <v>38417</v>
      </c>
      <c r="AI644">
        <v>17.100000000000001</v>
      </c>
      <c r="AJ644">
        <v>194</v>
      </c>
      <c r="AK644">
        <v>1370</v>
      </c>
      <c r="AL644">
        <v>1.6</v>
      </c>
      <c r="AM644">
        <v>556</v>
      </c>
      <c r="AN644">
        <v>1013</v>
      </c>
      <c r="AO644">
        <v>0</v>
      </c>
      <c r="AP644">
        <v>0</v>
      </c>
      <c r="AQ644">
        <v>0</v>
      </c>
      <c r="AR644">
        <v>0</v>
      </c>
      <c r="AS644">
        <v>0</v>
      </c>
      <c r="AT644">
        <v>0</v>
      </c>
      <c r="AU644">
        <v>0</v>
      </c>
      <c r="AV644">
        <v>0</v>
      </c>
      <c r="AW644">
        <v>41922</v>
      </c>
      <c r="AX644">
        <v>5145</v>
      </c>
      <c r="AY644">
        <v>2759</v>
      </c>
      <c r="AZ644">
        <v>0</v>
      </c>
      <c r="BA644">
        <v>434.67</v>
      </c>
      <c r="BB644">
        <v>19.5</v>
      </c>
    </row>
    <row r="645" spans="1:54" x14ac:dyDescent="0.3">
      <c r="A645">
        <v>17067</v>
      </c>
      <c r="B645" t="s">
        <v>283</v>
      </c>
      <c r="C645" t="s">
        <v>1060</v>
      </c>
      <c r="D645">
        <v>18564</v>
      </c>
      <c r="E645">
        <v>19104</v>
      </c>
      <c r="F645">
        <v>-2.8</v>
      </c>
      <c r="G645">
        <v>19104</v>
      </c>
      <c r="H645">
        <v>5</v>
      </c>
      <c r="I645">
        <v>20.6</v>
      </c>
      <c r="J645">
        <v>23.1</v>
      </c>
      <c r="K645">
        <v>50.6</v>
      </c>
      <c r="L645">
        <v>98</v>
      </c>
      <c r="M645">
        <v>0.4</v>
      </c>
      <c r="N645">
        <v>0.3</v>
      </c>
      <c r="O645">
        <v>0.3</v>
      </c>
      <c r="P645">
        <v>0.1</v>
      </c>
      <c r="Q645">
        <v>0.9</v>
      </c>
      <c r="R645">
        <v>1.5</v>
      </c>
      <c r="S645">
        <v>96.7</v>
      </c>
      <c r="T645">
        <v>89.8</v>
      </c>
      <c r="U645">
        <v>1.2</v>
      </c>
      <c r="V645">
        <v>2.2000000000000002</v>
      </c>
      <c r="W645">
        <v>90.6</v>
      </c>
      <c r="X645">
        <v>18.399999999999999</v>
      </c>
      <c r="Y645">
        <v>1750</v>
      </c>
      <c r="Z645">
        <v>23.2</v>
      </c>
      <c r="AA645">
        <v>9221</v>
      </c>
      <c r="AB645">
        <v>78.3</v>
      </c>
      <c r="AC645">
        <v>9.6</v>
      </c>
      <c r="AD645">
        <v>81600</v>
      </c>
      <c r="AE645">
        <v>8101</v>
      </c>
      <c r="AF645">
        <v>2.2999999999999998</v>
      </c>
      <c r="AG645">
        <v>23714</v>
      </c>
      <c r="AH645">
        <v>43925</v>
      </c>
      <c r="AI645">
        <v>13.6</v>
      </c>
      <c r="AJ645">
        <v>378</v>
      </c>
      <c r="AK645">
        <v>2737</v>
      </c>
      <c r="AL645">
        <v>-1.5</v>
      </c>
      <c r="AM645">
        <v>1326</v>
      </c>
      <c r="AN645">
        <v>2125</v>
      </c>
      <c r="AO645">
        <v>0</v>
      </c>
      <c r="AP645">
        <v>0</v>
      </c>
      <c r="AQ645">
        <v>0</v>
      </c>
      <c r="AR645">
        <v>0</v>
      </c>
      <c r="AS645">
        <v>0</v>
      </c>
      <c r="AT645">
        <v>30.1</v>
      </c>
      <c r="AU645">
        <v>193240</v>
      </c>
      <c r="AV645">
        <v>200539</v>
      </c>
      <c r="AW645">
        <v>106493</v>
      </c>
      <c r="AX645">
        <v>5676</v>
      </c>
      <c r="AY645">
        <v>10926</v>
      </c>
      <c r="AZ645">
        <v>5</v>
      </c>
      <c r="BA645">
        <v>793.73</v>
      </c>
      <c r="BB645">
        <v>24.1</v>
      </c>
    </row>
    <row r="646" spans="1:54" x14ac:dyDescent="0.3">
      <c r="A646">
        <v>17069</v>
      </c>
      <c r="B646" t="s">
        <v>282</v>
      </c>
      <c r="C646" t="s">
        <v>1060</v>
      </c>
      <c r="D646">
        <v>4129</v>
      </c>
      <c r="E646">
        <v>4320</v>
      </c>
      <c r="F646">
        <v>-4.4000000000000004</v>
      </c>
      <c r="G646">
        <v>4320</v>
      </c>
      <c r="H646">
        <v>4.7</v>
      </c>
      <c r="I646">
        <v>20</v>
      </c>
      <c r="J646">
        <v>23.3</v>
      </c>
      <c r="K646">
        <v>49.4</v>
      </c>
      <c r="L646">
        <v>96.7</v>
      </c>
      <c r="M646">
        <v>0.7</v>
      </c>
      <c r="N646">
        <v>0.7</v>
      </c>
      <c r="O646">
        <v>0.7</v>
      </c>
      <c r="P646">
        <v>0.1</v>
      </c>
      <c r="Q646">
        <v>1</v>
      </c>
      <c r="R646">
        <v>1.6</v>
      </c>
      <c r="S646">
        <v>95.2</v>
      </c>
      <c r="T646">
        <v>90.9</v>
      </c>
      <c r="U646">
        <v>0.8</v>
      </c>
      <c r="V646">
        <v>1.1000000000000001</v>
      </c>
      <c r="W646">
        <v>83.2</v>
      </c>
      <c r="X646">
        <v>12.2</v>
      </c>
      <c r="Y646">
        <v>381</v>
      </c>
      <c r="Z646">
        <v>20.9</v>
      </c>
      <c r="AA646">
        <v>2459</v>
      </c>
      <c r="AB646">
        <v>79.5</v>
      </c>
      <c r="AC646">
        <v>6.5</v>
      </c>
      <c r="AD646">
        <v>72600</v>
      </c>
      <c r="AE646">
        <v>1800</v>
      </c>
      <c r="AF646">
        <v>2.33</v>
      </c>
      <c r="AG646">
        <v>22366</v>
      </c>
      <c r="AH646">
        <v>37071</v>
      </c>
      <c r="AI646">
        <v>23.6</v>
      </c>
      <c r="AJ646">
        <v>65</v>
      </c>
      <c r="AK646">
        <v>785</v>
      </c>
      <c r="AL646">
        <v>-2</v>
      </c>
      <c r="AM646">
        <v>242</v>
      </c>
      <c r="AN646">
        <v>446</v>
      </c>
      <c r="AO646">
        <v>0</v>
      </c>
      <c r="AP646">
        <v>0</v>
      </c>
      <c r="AQ646">
        <v>0</v>
      </c>
      <c r="AR646">
        <v>0</v>
      </c>
      <c r="AS646">
        <v>0</v>
      </c>
      <c r="AT646">
        <v>0</v>
      </c>
      <c r="AU646">
        <v>0</v>
      </c>
      <c r="AV646">
        <v>0</v>
      </c>
      <c r="AW646">
        <v>14363</v>
      </c>
      <c r="AX646">
        <v>3219</v>
      </c>
      <c r="AY646">
        <v>1016</v>
      </c>
      <c r="AZ646">
        <v>0</v>
      </c>
      <c r="BA646">
        <v>177.53</v>
      </c>
      <c r="BB646">
        <v>24.3</v>
      </c>
    </row>
    <row r="647" spans="1:54" x14ac:dyDescent="0.3">
      <c r="A647">
        <v>17071</v>
      </c>
      <c r="B647" t="s">
        <v>440</v>
      </c>
      <c r="C647" t="s">
        <v>1060</v>
      </c>
      <c r="D647">
        <v>6916</v>
      </c>
      <c r="E647">
        <v>7328</v>
      </c>
      <c r="F647">
        <v>-5.6</v>
      </c>
      <c r="G647">
        <v>7331</v>
      </c>
      <c r="H647">
        <v>3.5</v>
      </c>
      <c r="I647">
        <v>18.3</v>
      </c>
      <c r="J647">
        <v>23.6</v>
      </c>
      <c r="K647">
        <v>51</v>
      </c>
      <c r="L647">
        <v>97.8</v>
      </c>
      <c r="M647">
        <v>0.4</v>
      </c>
      <c r="N647">
        <v>0.3</v>
      </c>
      <c r="O647">
        <v>0.3</v>
      </c>
      <c r="P647">
        <v>0.1</v>
      </c>
      <c r="Q647">
        <v>1.1000000000000001</v>
      </c>
      <c r="R647">
        <v>1.5</v>
      </c>
      <c r="S647">
        <v>96.5</v>
      </c>
      <c r="T647">
        <v>86.3</v>
      </c>
      <c r="U647">
        <v>1.8</v>
      </c>
      <c r="V647">
        <v>2.4</v>
      </c>
      <c r="W647">
        <v>88.4</v>
      </c>
      <c r="X647">
        <v>15.7</v>
      </c>
      <c r="Y647">
        <v>831</v>
      </c>
      <c r="Z647">
        <v>23.3</v>
      </c>
      <c r="AA647">
        <v>3821</v>
      </c>
      <c r="AB647">
        <v>79.599999999999994</v>
      </c>
      <c r="AC647">
        <v>3.2</v>
      </c>
      <c r="AD647">
        <v>83700</v>
      </c>
      <c r="AE647">
        <v>3202</v>
      </c>
      <c r="AF647">
        <v>2.2200000000000002</v>
      </c>
      <c r="AG647">
        <v>25902</v>
      </c>
      <c r="AH647">
        <v>49389</v>
      </c>
      <c r="AI647">
        <v>11.3</v>
      </c>
      <c r="AJ647">
        <v>119</v>
      </c>
      <c r="AK647">
        <v>680</v>
      </c>
      <c r="AL647">
        <v>4.3</v>
      </c>
      <c r="AM647">
        <v>394</v>
      </c>
      <c r="AN647">
        <v>604</v>
      </c>
      <c r="AO647">
        <v>0</v>
      </c>
      <c r="AP647">
        <v>0</v>
      </c>
      <c r="AQ647">
        <v>0</v>
      </c>
      <c r="AR647">
        <v>0</v>
      </c>
      <c r="AS647">
        <v>0</v>
      </c>
      <c r="AT647">
        <v>0</v>
      </c>
      <c r="AU647">
        <v>0</v>
      </c>
      <c r="AV647">
        <v>0</v>
      </c>
      <c r="AW647">
        <v>26145</v>
      </c>
      <c r="AX647">
        <v>3462</v>
      </c>
      <c r="AY647">
        <v>1914</v>
      </c>
      <c r="AZ647">
        <v>6</v>
      </c>
      <c r="BA647">
        <v>378.87</v>
      </c>
      <c r="BB647">
        <v>19.3</v>
      </c>
    </row>
    <row r="648" spans="1:54" x14ac:dyDescent="0.3">
      <c r="A648">
        <v>17073</v>
      </c>
      <c r="B648" t="s">
        <v>41</v>
      </c>
      <c r="C648" t="s">
        <v>1060</v>
      </c>
      <c r="D648">
        <v>49635</v>
      </c>
      <c r="E648">
        <v>50485</v>
      </c>
      <c r="F648">
        <v>-1.7</v>
      </c>
      <c r="G648">
        <v>50486</v>
      </c>
      <c r="H648">
        <v>5.4</v>
      </c>
      <c r="I648">
        <v>22.6</v>
      </c>
      <c r="J648">
        <v>18.5</v>
      </c>
      <c r="K648">
        <v>50.2</v>
      </c>
      <c r="L648">
        <v>95.9</v>
      </c>
      <c r="M648">
        <v>1.9</v>
      </c>
      <c r="N648">
        <v>0.3</v>
      </c>
      <c r="O648">
        <v>0.5</v>
      </c>
      <c r="P648">
        <v>0</v>
      </c>
      <c r="Q648">
        <v>1.4</v>
      </c>
      <c r="R648">
        <v>5.4</v>
      </c>
      <c r="S648">
        <v>91</v>
      </c>
      <c r="T648">
        <v>90.2</v>
      </c>
      <c r="U648">
        <v>2.4</v>
      </c>
      <c r="V648">
        <v>4.4000000000000004</v>
      </c>
      <c r="W648">
        <v>89.7</v>
      </c>
      <c r="X648">
        <v>19.8</v>
      </c>
      <c r="Y648">
        <v>4338</v>
      </c>
      <c r="Z648">
        <v>22.8</v>
      </c>
      <c r="AA648">
        <v>22107</v>
      </c>
      <c r="AB648">
        <v>78.099999999999994</v>
      </c>
      <c r="AC648">
        <v>10.1</v>
      </c>
      <c r="AD648">
        <v>109800</v>
      </c>
      <c r="AE648">
        <v>20393</v>
      </c>
      <c r="AF648">
        <v>2.4300000000000002</v>
      </c>
      <c r="AG648">
        <v>27117</v>
      </c>
      <c r="AH648">
        <v>52940</v>
      </c>
      <c r="AI648">
        <v>10.5</v>
      </c>
      <c r="AJ648">
        <v>1077</v>
      </c>
      <c r="AK648">
        <v>13024</v>
      </c>
      <c r="AL648">
        <v>-1.4</v>
      </c>
      <c r="AM648">
        <v>2815</v>
      </c>
      <c r="AN648">
        <v>3237</v>
      </c>
      <c r="AO648">
        <v>0</v>
      </c>
      <c r="AP648">
        <v>0</v>
      </c>
      <c r="AQ648">
        <v>0</v>
      </c>
      <c r="AR648">
        <v>0</v>
      </c>
      <c r="AS648">
        <v>0</v>
      </c>
      <c r="AT648">
        <v>0</v>
      </c>
      <c r="AU648">
        <v>0</v>
      </c>
      <c r="AV648">
        <v>0</v>
      </c>
      <c r="AW648">
        <v>477578</v>
      </c>
      <c r="AX648">
        <v>9644</v>
      </c>
      <c r="AY648">
        <v>42009</v>
      </c>
      <c r="AZ648">
        <v>43</v>
      </c>
      <c r="BA648">
        <v>822.99</v>
      </c>
      <c r="BB648">
        <v>61.3</v>
      </c>
    </row>
    <row r="649" spans="1:54" x14ac:dyDescent="0.3">
      <c r="A649">
        <v>17075</v>
      </c>
      <c r="B649" t="s">
        <v>1343</v>
      </c>
      <c r="C649" t="s">
        <v>1060</v>
      </c>
      <c r="D649">
        <v>28879</v>
      </c>
      <c r="E649">
        <v>29718</v>
      </c>
      <c r="F649">
        <v>-2.8</v>
      </c>
      <c r="G649">
        <v>29718</v>
      </c>
      <c r="H649">
        <v>5.5</v>
      </c>
      <c r="I649">
        <v>22.2</v>
      </c>
      <c r="J649">
        <v>20.399999999999999</v>
      </c>
      <c r="K649">
        <v>51.1</v>
      </c>
      <c r="L649">
        <v>96.7</v>
      </c>
      <c r="M649">
        <v>1.1000000000000001</v>
      </c>
      <c r="N649">
        <v>0.3</v>
      </c>
      <c r="O649">
        <v>0.6</v>
      </c>
      <c r="P649">
        <v>0</v>
      </c>
      <c r="Q649">
        <v>1.3</v>
      </c>
      <c r="R649">
        <v>6.5</v>
      </c>
      <c r="S649">
        <v>90.6</v>
      </c>
      <c r="T649">
        <v>89.7</v>
      </c>
      <c r="U649">
        <v>3.6</v>
      </c>
      <c r="V649">
        <v>6.3</v>
      </c>
      <c r="W649">
        <v>88.3</v>
      </c>
      <c r="X649">
        <v>14.6</v>
      </c>
      <c r="Y649">
        <v>2385</v>
      </c>
      <c r="Z649">
        <v>24.4</v>
      </c>
      <c r="AA649">
        <v>13438</v>
      </c>
      <c r="AB649">
        <v>75.3</v>
      </c>
      <c r="AC649">
        <v>10.8</v>
      </c>
      <c r="AD649">
        <v>96500</v>
      </c>
      <c r="AE649">
        <v>11892</v>
      </c>
      <c r="AF649">
        <v>2.42</v>
      </c>
      <c r="AG649">
        <v>25098</v>
      </c>
      <c r="AH649">
        <v>47079</v>
      </c>
      <c r="AI649">
        <v>13.7</v>
      </c>
      <c r="AJ649">
        <v>702</v>
      </c>
      <c r="AK649">
        <v>6237</v>
      </c>
      <c r="AL649">
        <v>-3.5</v>
      </c>
      <c r="AM649">
        <v>2161</v>
      </c>
      <c r="AN649">
        <v>2722</v>
      </c>
      <c r="AO649">
        <v>0</v>
      </c>
      <c r="AP649">
        <v>0</v>
      </c>
      <c r="AQ649">
        <v>0</v>
      </c>
      <c r="AR649">
        <v>0</v>
      </c>
      <c r="AS649">
        <v>0</v>
      </c>
      <c r="AT649">
        <v>23.7</v>
      </c>
      <c r="AU649">
        <v>338655</v>
      </c>
      <c r="AV649">
        <v>614888</v>
      </c>
      <c r="AW649">
        <v>265444</v>
      </c>
      <c r="AX649">
        <v>8843</v>
      </c>
      <c r="AY649">
        <v>20770</v>
      </c>
      <c r="AZ649">
        <v>28</v>
      </c>
      <c r="BA649">
        <v>1117.32</v>
      </c>
      <c r="BB649">
        <v>26.6</v>
      </c>
    </row>
    <row r="650" spans="1:54" x14ac:dyDescent="0.3">
      <c r="A650">
        <v>17077</v>
      </c>
      <c r="B650" t="s">
        <v>39</v>
      </c>
      <c r="C650" t="s">
        <v>1060</v>
      </c>
      <c r="D650">
        <v>59677</v>
      </c>
      <c r="E650">
        <v>60218</v>
      </c>
      <c r="F650">
        <v>-0.9</v>
      </c>
      <c r="G650">
        <v>60218</v>
      </c>
      <c r="H650">
        <v>5</v>
      </c>
      <c r="I650">
        <v>18</v>
      </c>
      <c r="J650">
        <v>13</v>
      </c>
      <c r="K650">
        <v>49.8</v>
      </c>
      <c r="L650">
        <v>77.7</v>
      </c>
      <c r="M650">
        <v>14.9</v>
      </c>
      <c r="N650">
        <v>0.5</v>
      </c>
      <c r="O650">
        <v>3.9</v>
      </c>
      <c r="P650">
        <v>0.1</v>
      </c>
      <c r="Q650">
        <v>2.9</v>
      </c>
      <c r="R650">
        <v>4.2</v>
      </c>
      <c r="S650">
        <v>74.5</v>
      </c>
      <c r="T650">
        <v>76.099999999999994</v>
      </c>
      <c r="U650">
        <v>5.6</v>
      </c>
      <c r="V650">
        <v>8.6999999999999993</v>
      </c>
      <c r="W650">
        <v>89.7</v>
      </c>
      <c r="X650">
        <v>35.1</v>
      </c>
      <c r="Y650">
        <v>4349</v>
      </c>
      <c r="Z650">
        <v>18.5</v>
      </c>
      <c r="AA650">
        <v>28615</v>
      </c>
      <c r="AB650">
        <v>53.4</v>
      </c>
      <c r="AC650">
        <v>32.6</v>
      </c>
      <c r="AD650">
        <v>100600</v>
      </c>
      <c r="AE650">
        <v>23567</v>
      </c>
      <c r="AF650">
        <v>2.33</v>
      </c>
      <c r="AG650">
        <v>20527</v>
      </c>
      <c r="AH650">
        <v>33479</v>
      </c>
      <c r="AI650">
        <v>30.4</v>
      </c>
      <c r="AJ650">
        <v>1310</v>
      </c>
      <c r="AK650">
        <v>17040</v>
      </c>
      <c r="AL650">
        <v>2.8</v>
      </c>
      <c r="AM650">
        <v>3149</v>
      </c>
      <c r="AN650">
        <v>4209</v>
      </c>
      <c r="AO650">
        <v>0</v>
      </c>
      <c r="AP650">
        <v>0</v>
      </c>
      <c r="AQ650">
        <v>4.0999999999999996</v>
      </c>
      <c r="AR650">
        <v>0</v>
      </c>
      <c r="AS650">
        <v>0</v>
      </c>
      <c r="AT650">
        <v>28.3</v>
      </c>
      <c r="AU650">
        <v>177351</v>
      </c>
      <c r="AV650">
        <v>0</v>
      </c>
      <c r="AW650">
        <v>684089</v>
      </c>
      <c r="AX650">
        <v>11751</v>
      </c>
      <c r="AY650">
        <v>108315</v>
      </c>
      <c r="AZ650">
        <v>130</v>
      </c>
      <c r="BA650">
        <v>584.08000000000004</v>
      </c>
      <c r="BB650">
        <v>103.1</v>
      </c>
    </row>
    <row r="651" spans="1:54" x14ac:dyDescent="0.3">
      <c r="A651">
        <v>17079</v>
      </c>
      <c r="B651" t="s">
        <v>278</v>
      </c>
      <c r="C651" t="s">
        <v>1060</v>
      </c>
      <c r="D651">
        <v>9623</v>
      </c>
      <c r="E651">
        <v>9698</v>
      </c>
      <c r="F651">
        <v>-0.8</v>
      </c>
      <c r="G651">
        <v>9698</v>
      </c>
      <c r="H651">
        <v>6.1</v>
      </c>
      <c r="I651">
        <v>22.9</v>
      </c>
      <c r="J651">
        <v>18.2</v>
      </c>
      <c r="K651">
        <v>50</v>
      </c>
      <c r="L651">
        <v>98.4</v>
      </c>
      <c r="M651">
        <v>0.3</v>
      </c>
      <c r="N651">
        <v>0.2</v>
      </c>
      <c r="O651">
        <v>0.3</v>
      </c>
      <c r="P651">
        <v>0</v>
      </c>
      <c r="Q651">
        <v>0.8</v>
      </c>
      <c r="R651">
        <v>1.4</v>
      </c>
      <c r="S651">
        <v>97.1</v>
      </c>
      <c r="T651">
        <v>87.7</v>
      </c>
      <c r="U651">
        <v>1</v>
      </c>
      <c r="V651">
        <v>1.5</v>
      </c>
      <c r="W651">
        <v>91.5</v>
      </c>
      <c r="X651">
        <v>16.2</v>
      </c>
      <c r="Y651">
        <v>733</v>
      </c>
      <c r="Z651">
        <v>24.4</v>
      </c>
      <c r="AA651">
        <v>4329</v>
      </c>
      <c r="AB651">
        <v>84</v>
      </c>
      <c r="AC651">
        <v>4.8</v>
      </c>
      <c r="AD651">
        <v>88100</v>
      </c>
      <c r="AE651">
        <v>3904</v>
      </c>
      <c r="AF651">
        <v>2.46</v>
      </c>
      <c r="AG651">
        <v>24174</v>
      </c>
      <c r="AH651">
        <v>52233</v>
      </c>
      <c r="AI651">
        <v>6.6</v>
      </c>
      <c r="AJ651">
        <v>203</v>
      </c>
      <c r="AK651">
        <v>1620</v>
      </c>
      <c r="AL651">
        <v>-3.6</v>
      </c>
      <c r="AM651">
        <v>838</v>
      </c>
      <c r="AN651">
        <v>1127</v>
      </c>
      <c r="AO651">
        <v>0</v>
      </c>
      <c r="AP651">
        <v>0</v>
      </c>
      <c r="AQ651">
        <v>0</v>
      </c>
      <c r="AR651">
        <v>0</v>
      </c>
      <c r="AS651">
        <v>0</v>
      </c>
      <c r="AT651">
        <v>19.899999999999999</v>
      </c>
      <c r="AU651">
        <v>0</v>
      </c>
      <c r="AV651">
        <v>257191</v>
      </c>
      <c r="AW651">
        <v>82642</v>
      </c>
      <c r="AX651">
        <v>8592</v>
      </c>
      <c r="AY651">
        <v>3246</v>
      </c>
      <c r="AZ651">
        <v>0</v>
      </c>
      <c r="BA651">
        <v>494.51</v>
      </c>
      <c r="BB651">
        <v>19.600000000000001</v>
      </c>
    </row>
    <row r="652" spans="1:54" x14ac:dyDescent="0.3">
      <c r="A652">
        <v>17081</v>
      </c>
      <c r="B652" t="s">
        <v>38</v>
      </c>
      <c r="C652" t="s">
        <v>1060</v>
      </c>
      <c r="D652">
        <v>38534</v>
      </c>
      <c r="E652">
        <v>38825</v>
      </c>
      <c r="F652">
        <v>-0.7</v>
      </c>
      <c r="G652">
        <v>38827</v>
      </c>
      <c r="H652">
        <v>6.3</v>
      </c>
      <c r="I652">
        <v>21.8</v>
      </c>
      <c r="J652">
        <v>17.600000000000001</v>
      </c>
      <c r="K652">
        <v>48.6</v>
      </c>
      <c r="L652">
        <v>87.9</v>
      </c>
      <c r="M652">
        <v>8.9</v>
      </c>
      <c r="N652">
        <v>0.3</v>
      </c>
      <c r="O652">
        <v>1.1000000000000001</v>
      </c>
      <c r="P652">
        <v>0</v>
      </c>
      <c r="Q652">
        <v>1.7</v>
      </c>
      <c r="R652">
        <v>2.2999999999999998</v>
      </c>
      <c r="S652">
        <v>86.1</v>
      </c>
      <c r="T652">
        <v>83.9</v>
      </c>
      <c r="U652">
        <v>1.3</v>
      </c>
      <c r="V652">
        <v>3.2</v>
      </c>
      <c r="W652">
        <v>86.8</v>
      </c>
      <c r="X652">
        <v>15.9</v>
      </c>
      <c r="Y652">
        <v>3407</v>
      </c>
      <c r="Z652">
        <v>19.600000000000001</v>
      </c>
      <c r="AA652">
        <v>16818</v>
      </c>
      <c r="AB652">
        <v>72.7</v>
      </c>
      <c r="AC652">
        <v>12.6</v>
      </c>
      <c r="AD652">
        <v>86300</v>
      </c>
      <c r="AE652">
        <v>15288</v>
      </c>
      <c r="AF652">
        <v>2.4</v>
      </c>
      <c r="AG652">
        <v>22620</v>
      </c>
      <c r="AH652">
        <v>42981</v>
      </c>
      <c r="AI652">
        <v>16.5</v>
      </c>
      <c r="AJ652">
        <v>956</v>
      </c>
      <c r="AK652">
        <v>17619</v>
      </c>
      <c r="AL652">
        <v>3.6</v>
      </c>
      <c r="AM652">
        <v>2331</v>
      </c>
      <c r="AN652">
        <v>2846</v>
      </c>
      <c r="AO652">
        <v>3</v>
      </c>
      <c r="AP652">
        <v>0</v>
      </c>
      <c r="AQ652">
        <v>0</v>
      </c>
      <c r="AR652">
        <v>0</v>
      </c>
      <c r="AS652">
        <v>0</v>
      </c>
      <c r="AT652">
        <v>18.600000000000001</v>
      </c>
      <c r="AU652">
        <v>0</v>
      </c>
      <c r="AV652">
        <v>0</v>
      </c>
      <c r="AW652">
        <v>567630</v>
      </c>
      <c r="AX652">
        <v>14157</v>
      </c>
      <c r="AY652">
        <v>67783</v>
      </c>
      <c r="AZ652">
        <v>7</v>
      </c>
      <c r="BA652">
        <v>571.16999999999996</v>
      </c>
      <c r="BB652">
        <v>68</v>
      </c>
    </row>
    <row r="653" spans="1:54" x14ac:dyDescent="0.3">
      <c r="A653">
        <v>17083</v>
      </c>
      <c r="B653" t="s">
        <v>1344</v>
      </c>
      <c r="C653" t="s">
        <v>1060</v>
      </c>
      <c r="D653">
        <v>22571</v>
      </c>
      <c r="E653">
        <v>22985</v>
      </c>
      <c r="F653">
        <v>-1.8</v>
      </c>
      <c r="G653">
        <v>22985</v>
      </c>
      <c r="H653">
        <v>5</v>
      </c>
      <c r="I653">
        <v>21.6</v>
      </c>
      <c r="J653">
        <v>17.600000000000001</v>
      </c>
      <c r="K653">
        <v>51.3</v>
      </c>
      <c r="L653">
        <v>97.3</v>
      </c>
      <c r="M653">
        <v>0.7</v>
      </c>
      <c r="N653">
        <v>0.3</v>
      </c>
      <c r="O653">
        <v>0.5</v>
      </c>
      <c r="P653">
        <v>0</v>
      </c>
      <c r="Q653">
        <v>1.2</v>
      </c>
      <c r="R653">
        <v>1.3</v>
      </c>
      <c r="S653">
        <v>96.3</v>
      </c>
      <c r="T653">
        <v>88</v>
      </c>
      <c r="U653">
        <v>1.3</v>
      </c>
      <c r="V653">
        <v>1.6</v>
      </c>
      <c r="W653">
        <v>88.3</v>
      </c>
      <c r="X653">
        <v>16.2</v>
      </c>
      <c r="Y653">
        <v>2436</v>
      </c>
      <c r="Z653">
        <v>29</v>
      </c>
      <c r="AA653">
        <v>10034</v>
      </c>
      <c r="AB653">
        <v>79.900000000000006</v>
      </c>
      <c r="AC653">
        <v>8.5</v>
      </c>
      <c r="AD653">
        <v>117900</v>
      </c>
      <c r="AE653">
        <v>8752</v>
      </c>
      <c r="AF653">
        <v>2.5</v>
      </c>
      <c r="AG653">
        <v>25467</v>
      </c>
      <c r="AH653">
        <v>53954</v>
      </c>
      <c r="AI653">
        <v>7.6</v>
      </c>
      <c r="AJ653">
        <v>424</v>
      </c>
      <c r="AK653">
        <v>4645</v>
      </c>
      <c r="AL653">
        <v>-2.4</v>
      </c>
      <c r="AM653">
        <v>1307</v>
      </c>
      <c r="AN653">
        <v>2278</v>
      </c>
      <c r="AO653">
        <v>0</v>
      </c>
      <c r="AP653">
        <v>0</v>
      </c>
      <c r="AQ653">
        <v>0</v>
      </c>
      <c r="AR653">
        <v>0</v>
      </c>
      <c r="AS653">
        <v>0</v>
      </c>
      <c r="AT653">
        <v>30.6</v>
      </c>
      <c r="AU653">
        <v>0</v>
      </c>
      <c r="AV653">
        <v>0</v>
      </c>
      <c r="AW653">
        <v>250326</v>
      </c>
      <c r="AX653">
        <v>11186</v>
      </c>
      <c r="AY653">
        <v>26668</v>
      </c>
      <c r="AZ653">
        <v>25</v>
      </c>
      <c r="BA653">
        <v>369.27</v>
      </c>
      <c r="BB653">
        <v>62.2</v>
      </c>
    </row>
    <row r="654" spans="1:54" x14ac:dyDescent="0.3">
      <c r="A654">
        <v>17085</v>
      </c>
      <c r="B654" t="s">
        <v>1345</v>
      </c>
      <c r="C654" t="s">
        <v>1060</v>
      </c>
      <c r="D654">
        <v>22254</v>
      </c>
      <c r="E654">
        <v>22677</v>
      </c>
      <c r="F654">
        <v>-1.9</v>
      </c>
      <c r="G654">
        <v>22678</v>
      </c>
      <c r="H654">
        <v>4.3</v>
      </c>
      <c r="I654">
        <v>19.3</v>
      </c>
      <c r="J654">
        <v>24.6</v>
      </c>
      <c r="K654">
        <v>49.8</v>
      </c>
      <c r="L654">
        <v>97.7</v>
      </c>
      <c r="M654">
        <v>0.6</v>
      </c>
      <c r="N654">
        <v>0.2</v>
      </c>
      <c r="O654">
        <v>0.5</v>
      </c>
      <c r="P654">
        <v>0</v>
      </c>
      <c r="Q654">
        <v>0.9</v>
      </c>
      <c r="R654">
        <v>3.1</v>
      </c>
      <c r="S654">
        <v>94.8</v>
      </c>
      <c r="T654">
        <v>90.2</v>
      </c>
      <c r="U654">
        <v>3.1</v>
      </c>
      <c r="V654">
        <v>4.2</v>
      </c>
      <c r="W654">
        <v>91.9</v>
      </c>
      <c r="X654">
        <v>23.7</v>
      </c>
      <c r="Y654">
        <v>2271</v>
      </c>
      <c r="Z654">
        <v>21.5</v>
      </c>
      <c r="AA654">
        <v>13596</v>
      </c>
      <c r="AB654">
        <v>78.3</v>
      </c>
      <c r="AC654">
        <v>9</v>
      </c>
      <c r="AD654">
        <v>138000</v>
      </c>
      <c r="AE654">
        <v>9616</v>
      </c>
      <c r="AF654">
        <v>2.33</v>
      </c>
      <c r="AG654">
        <v>29675</v>
      </c>
      <c r="AH654">
        <v>50817</v>
      </c>
      <c r="AI654">
        <v>9.5</v>
      </c>
      <c r="AJ654">
        <v>719</v>
      </c>
      <c r="AK654">
        <v>6736</v>
      </c>
      <c r="AL654">
        <v>-4.5</v>
      </c>
      <c r="AM654">
        <v>1991</v>
      </c>
      <c r="AN654">
        <v>2655</v>
      </c>
      <c r="AO654">
        <v>0</v>
      </c>
      <c r="AP654">
        <v>0</v>
      </c>
      <c r="AQ654">
        <v>0</v>
      </c>
      <c r="AR654">
        <v>0</v>
      </c>
      <c r="AS654">
        <v>0</v>
      </c>
      <c r="AT654">
        <v>23</v>
      </c>
      <c r="AU654">
        <v>419517</v>
      </c>
      <c r="AV654">
        <v>120531</v>
      </c>
      <c r="AW654">
        <v>310735</v>
      </c>
      <c r="AX654">
        <v>14017</v>
      </c>
      <c r="AY654">
        <v>81271</v>
      </c>
      <c r="AZ654">
        <v>28</v>
      </c>
      <c r="BA654">
        <v>601.09</v>
      </c>
      <c r="BB654">
        <v>37.700000000000003</v>
      </c>
    </row>
    <row r="655" spans="1:54" x14ac:dyDescent="0.3">
      <c r="A655">
        <v>17087</v>
      </c>
      <c r="B655" t="s">
        <v>103</v>
      </c>
      <c r="C655" t="s">
        <v>1060</v>
      </c>
      <c r="D655">
        <v>12601</v>
      </c>
      <c r="E655">
        <v>12582</v>
      </c>
      <c r="F655">
        <v>0.2</v>
      </c>
      <c r="G655">
        <v>12582</v>
      </c>
      <c r="H655">
        <v>4.8</v>
      </c>
      <c r="I655">
        <v>18.5</v>
      </c>
      <c r="J655">
        <v>19.3</v>
      </c>
      <c r="K655">
        <v>44.3</v>
      </c>
      <c r="L655">
        <v>89.9</v>
      </c>
      <c r="M655">
        <v>8.5</v>
      </c>
      <c r="N655">
        <v>0.3</v>
      </c>
      <c r="O655">
        <v>0.3</v>
      </c>
      <c r="P655">
        <v>0</v>
      </c>
      <c r="Q655">
        <v>1</v>
      </c>
      <c r="R655">
        <v>3.3</v>
      </c>
      <c r="S655">
        <v>87.2</v>
      </c>
      <c r="T655">
        <v>86.5</v>
      </c>
      <c r="U655">
        <v>1.4</v>
      </c>
      <c r="V655">
        <v>2.5</v>
      </c>
      <c r="W655">
        <v>83.4</v>
      </c>
      <c r="X655">
        <v>15.1</v>
      </c>
      <c r="Y655">
        <v>1352</v>
      </c>
      <c r="Z655">
        <v>26.3</v>
      </c>
      <c r="AA655">
        <v>5552</v>
      </c>
      <c r="AB655">
        <v>81.3</v>
      </c>
      <c r="AC655">
        <v>6.9</v>
      </c>
      <c r="AD655">
        <v>89800</v>
      </c>
      <c r="AE655">
        <v>4362</v>
      </c>
      <c r="AF655">
        <v>2.4500000000000002</v>
      </c>
      <c r="AG655">
        <v>18763</v>
      </c>
      <c r="AH655">
        <v>40760</v>
      </c>
      <c r="AI655">
        <v>14.1</v>
      </c>
      <c r="AJ655">
        <v>165</v>
      </c>
      <c r="AK655">
        <v>1289</v>
      </c>
      <c r="AL655">
        <v>-7.8</v>
      </c>
      <c r="AM655">
        <v>729</v>
      </c>
      <c r="AN655">
        <v>713</v>
      </c>
      <c r="AO655">
        <v>0</v>
      </c>
      <c r="AP655">
        <v>0</v>
      </c>
      <c r="AQ655">
        <v>0</v>
      </c>
      <c r="AR655">
        <v>0</v>
      </c>
      <c r="AS655">
        <v>0</v>
      </c>
      <c r="AT655">
        <v>37.700000000000003</v>
      </c>
      <c r="AU655">
        <v>0</v>
      </c>
      <c r="AV655">
        <v>16727</v>
      </c>
      <c r="AW655">
        <v>65543</v>
      </c>
      <c r="AX655">
        <v>4788</v>
      </c>
      <c r="AY655">
        <v>6806</v>
      </c>
      <c r="AZ655">
        <v>0</v>
      </c>
      <c r="BA655">
        <v>343.92</v>
      </c>
      <c r="BB655">
        <v>36.6</v>
      </c>
    </row>
    <row r="656" spans="1:54" x14ac:dyDescent="0.3">
      <c r="A656">
        <v>17089</v>
      </c>
      <c r="B656" t="s">
        <v>830</v>
      </c>
      <c r="C656" t="s">
        <v>1060</v>
      </c>
      <c r="D656">
        <v>527306</v>
      </c>
      <c r="E656">
        <v>515302</v>
      </c>
      <c r="F656">
        <v>2.2999999999999998</v>
      </c>
      <c r="G656">
        <v>515269</v>
      </c>
      <c r="H656">
        <v>6.7</v>
      </c>
      <c r="I656">
        <v>27.1</v>
      </c>
      <c r="J656">
        <v>11.7</v>
      </c>
      <c r="K656">
        <v>50.2</v>
      </c>
      <c r="L656">
        <v>87</v>
      </c>
      <c r="M656">
        <v>6.1</v>
      </c>
      <c r="N656">
        <v>1</v>
      </c>
      <c r="O656">
        <v>4</v>
      </c>
      <c r="P656">
        <v>0.1</v>
      </c>
      <c r="Q656">
        <v>1.8</v>
      </c>
      <c r="R656">
        <v>31.3</v>
      </c>
      <c r="S656">
        <v>58.1</v>
      </c>
      <c r="T656">
        <v>87.8</v>
      </c>
      <c r="U656">
        <v>18.100000000000001</v>
      </c>
      <c r="V656">
        <v>31.4</v>
      </c>
      <c r="W656">
        <v>82.8</v>
      </c>
      <c r="X656">
        <v>31.7</v>
      </c>
      <c r="Y656">
        <v>24660</v>
      </c>
      <c r="Z656">
        <v>29.3</v>
      </c>
      <c r="AA656">
        <v>184014</v>
      </c>
      <c r="AB656">
        <v>75.400000000000006</v>
      </c>
      <c r="AC656">
        <v>20.100000000000001</v>
      </c>
      <c r="AD656">
        <v>223100</v>
      </c>
      <c r="AE656">
        <v>170358</v>
      </c>
      <c r="AF656">
        <v>3.01</v>
      </c>
      <c r="AG656">
        <v>30082</v>
      </c>
      <c r="AH656">
        <v>69530</v>
      </c>
      <c r="AI656">
        <v>11.1</v>
      </c>
      <c r="AJ656">
        <v>12318</v>
      </c>
      <c r="AK656">
        <v>180958</v>
      </c>
      <c r="AL656">
        <v>0.9</v>
      </c>
      <c r="AM656">
        <v>31570</v>
      </c>
      <c r="AN656">
        <v>38586</v>
      </c>
      <c r="AO656">
        <v>4.0999999999999996</v>
      </c>
      <c r="AP656">
        <v>0.6</v>
      </c>
      <c r="AQ656">
        <v>4.5</v>
      </c>
      <c r="AR656">
        <v>0</v>
      </c>
      <c r="AS656">
        <v>7.6</v>
      </c>
      <c r="AT656">
        <v>29.9</v>
      </c>
      <c r="AU656">
        <v>9879494</v>
      </c>
      <c r="AV656">
        <v>9589573</v>
      </c>
      <c r="AW656">
        <v>5688267</v>
      </c>
      <c r="AX656">
        <v>11482</v>
      </c>
      <c r="AY656">
        <v>680888</v>
      </c>
      <c r="AZ656">
        <v>1283</v>
      </c>
      <c r="BA656">
        <v>520.05999999999995</v>
      </c>
      <c r="BB656">
        <v>990.8</v>
      </c>
    </row>
    <row r="657" spans="1:54" x14ac:dyDescent="0.3">
      <c r="A657">
        <v>17091</v>
      </c>
      <c r="B657" t="s">
        <v>1346</v>
      </c>
      <c r="C657" t="s">
        <v>1060</v>
      </c>
      <c r="D657">
        <v>111375</v>
      </c>
      <c r="E657">
        <v>113449</v>
      </c>
      <c r="F657">
        <v>-1.8</v>
      </c>
      <c r="G657">
        <v>113449</v>
      </c>
      <c r="H657">
        <v>6</v>
      </c>
      <c r="I657">
        <v>24.1</v>
      </c>
      <c r="J657">
        <v>14.9</v>
      </c>
      <c r="K657">
        <v>50.9</v>
      </c>
      <c r="L657">
        <v>81.2</v>
      </c>
      <c r="M657">
        <v>15.5</v>
      </c>
      <c r="N657">
        <v>0.4</v>
      </c>
      <c r="O657">
        <v>1.1000000000000001</v>
      </c>
      <c r="P657">
        <v>0</v>
      </c>
      <c r="Q657">
        <v>1.8</v>
      </c>
      <c r="R657">
        <v>9.9</v>
      </c>
      <c r="S657">
        <v>72.3</v>
      </c>
      <c r="T657">
        <v>87.5</v>
      </c>
      <c r="U657">
        <v>4.7</v>
      </c>
      <c r="V657">
        <v>8.3000000000000007</v>
      </c>
      <c r="W657">
        <v>86.4</v>
      </c>
      <c r="X657">
        <v>17.100000000000001</v>
      </c>
      <c r="Y657">
        <v>8404</v>
      </c>
      <c r="Z657">
        <v>23.4</v>
      </c>
      <c r="AA657">
        <v>45154</v>
      </c>
      <c r="AB657">
        <v>68.900000000000006</v>
      </c>
      <c r="AC657">
        <v>18.399999999999999</v>
      </c>
      <c r="AD657">
        <v>145900</v>
      </c>
      <c r="AE657">
        <v>41245</v>
      </c>
      <c r="AF657">
        <v>2.62</v>
      </c>
      <c r="AG657">
        <v>23779</v>
      </c>
      <c r="AH657">
        <v>50102</v>
      </c>
      <c r="AI657">
        <v>16.399999999999999</v>
      </c>
      <c r="AJ657">
        <v>2369</v>
      </c>
      <c r="AK657">
        <v>37103</v>
      </c>
      <c r="AL657">
        <v>0.8</v>
      </c>
      <c r="AM657">
        <v>6232</v>
      </c>
      <c r="AN657">
        <v>8399</v>
      </c>
      <c r="AO657">
        <v>0</v>
      </c>
      <c r="AP657">
        <v>0</v>
      </c>
      <c r="AQ657">
        <v>0</v>
      </c>
      <c r="AR657">
        <v>0</v>
      </c>
      <c r="AS657">
        <v>0</v>
      </c>
      <c r="AT657">
        <v>28.1</v>
      </c>
      <c r="AU657">
        <v>3418939</v>
      </c>
      <c r="AV657">
        <v>0</v>
      </c>
      <c r="AW657">
        <v>1258509</v>
      </c>
      <c r="AX657">
        <v>11264</v>
      </c>
      <c r="AY657">
        <v>0</v>
      </c>
      <c r="AZ657">
        <v>127</v>
      </c>
      <c r="BA657">
        <v>676.56</v>
      </c>
      <c r="BB657">
        <v>167.7</v>
      </c>
    </row>
    <row r="658" spans="1:54" x14ac:dyDescent="0.3">
      <c r="A658">
        <v>17093</v>
      </c>
      <c r="B658" t="s">
        <v>721</v>
      </c>
      <c r="C658" t="s">
        <v>1060</v>
      </c>
      <c r="D658">
        <v>121350</v>
      </c>
      <c r="E658">
        <v>114735</v>
      </c>
      <c r="F658">
        <v>5.8</v>
      </c>
      <c r="G658">
        <v>114736</v>
      </c>
      <c r="H658">
        <v>7.3</v>
      </c>
      <c r="I658">
        <v>29.8</v>
      </c>
      <c r="J658">
        <v>9</v>
      </c>
      <c r="K658">
        <v>50.6</v>
      </c>
      <c r="L658">
        <v>87.6</v>
      </c>
      <c r="M658">
        <v>6.7</v>
      </c>
      <c r="N658">
        <v>0.5</v>
      </c>
      <c r="O658">
        <v>3.3</v>
      </c>
      <c r="P658">
        <v>0</v>
      </c>
      <c r="Q658">
        <v>1.9</v>
      </c>
      <c r="R658">
        <v>16.899999999999999</v>
      </c>
      <c r="S658">
        <v>71.900000000000006</v>
      </c>
      <c r="T658">
        <v>88.9</v>
      </c>
      <c r="U658">
        <v>9.3000000000000007</v>
      </c>
      <c r="V658">
        <v>17.3</v>
      </c>
      <c r="W658">
        <v>92.5</v>
      </c>
      <c r="X658">
        <v>34.200000000000003</v>
      </c>
      <c r="Y658">
        <v>5821</v>
      </c>
      <c r="Z658">
        <v>33.299999999999997</v>
      </c>
      <c r="AA658">
        <v>41183</v>
      </c>
      <c r="AB658">
        <v>83.6</v>
      </c>
      <c r="AC658">
        <v>9</v>
      </c>
      <c r="AD658">
        <v>210800</v>
      </c>
      <c r="AE658">
        <v>38075</v>
      </c>
      <c r="AF658">
        <v>3.05</v>
      </c>
      <c r="AG658">
        <v>31276</v>
      </c>
      <c r="AH658">
        <v>81765</v>
      </c>
      <c r="AI658">
        <v>4.8</v>
      </c>
      <c r="AJ658">
        <v>2008</v>
      </c>
      <c r="AK658">
        <v>21251</v>
      </c>
      <c r="AL658">
        <v>0</v>
      </c>
      <c r="AM658">
        <v>7348</v>
      </c>
      <c r="AN658">
        <v>8311</v>
      </c>
      <c r="AO658">
        <v>3.1</v>
      </c>
      <c r="AP658">
        <v>0</v>
      </c>
      <c r="AQ658">
        <v>0</v>
      </c>
      <c r="AR658">
        <v>0</v>
      </c>
      <c r="AS658">
        <v>9.3000000000000007</v>
      </c>
      <c r="AT658">
        <v>32.799999999999997</v>
      </c>
      <c r="AU658">
        <v>685730</v>
      </c>
      <c r="AV658">
        <v>1299755</v>
      </c>
      <c r="AW658">
        <v>1064021</v>
      </c>
      <c r="AX658">
        <v>10957</v>
      </c>
      <c r="AY658">
        <v>99906</v>
      </c>
      <c r="AZ658">
        <v>283</v>
      </c>
      <c r="BA658">
        <v>320.33999999999997</v>
      </c>
      <c r="BB658">
        <v>358.2</v>
      </c>
    </row>
    <row r="659" spans="1:54" x14ac:dyDescent="0.3">
      <c r="A659">
        <v>17095</v>
      </c>
      <c r="B659" t="s">
        <v>601</v>
      </c>
      <c r="C659" t="s">
        <v>1060</v>
      </c>
      <c r="D659">
        <v>52069</v>
      </c>
      <c r="E659">
        <v>52919</v>
      </c>
      <c r="F659">
        <v>-1.6</v>
      </c>
      <c r="G659">
        <v>52919</v>
      </c>
      <c r="H659">
        <v>5</v>
      </c>
      <c r="I659">
        <v>20</v>
      </c>
      <c r="J659">
        <v>19.600000000000001</v>
      </c>
      <c r="K659">
        <v>49.7</v>
      </c>
      <c r="L659">
        <v>88.3</v>
      </c>
      <c r="M659">
        <v>8</v>
      </c>
      <c r="N659">
        <v>0.4</v>
      </c>
      <c r="O659">
        <v>0.9</v>
      </c>
      <c r="P659">
        <v>0</v>
      </c>
      <c r="Q659">
        <v>2.4</v>
      </c>
      <c r="R659">
        <v>5.6</v>
      </c>
      <c r="S659">
        <v>83.7</v>
      </c>
      <c r="T659">
        <v>88.4</v>
      </c>
      <c r="U659">
        <v>2.2000000000000002</v>
      </c>
      <c r="V659">
        <v>4.9000000000000004</v>
      </c>
      <c r="W659">
        <v>85.9</v>
      </c>
      <c r="X659">
        <v>17</v>
      </c>
      <c r="Y659">
        <v>4757</v>
      </c>
      <c r="Z659">
        <v>19.2</v>
      </c>
      <c r="AA659">
        <v>23894</v>
      </c>
      <c r="AB659">
        <v>68.400000000000006</v>
      </c>
      <c r="AC659">
        <v>17.5</v>
      </c>
      <c r="AD659">
        <v>81100</v>
      </c>
      <c r="AE659">
        <v>21481</v>
      </c>
      <c r="AF659">
        <v>2.25</v>
      </c>
      <c r="AG659">
        <v>22093</v>
      </c>
      <c r="AH659">
        <v>40667</v>
      </c>
      <c r="AI659">
        <v>16.7</v>
      </c>
      <c r="AJ659">
        <v>1079</v>
      </c>
      <c r="AK659">
        <v>15413</v>
      </c>
      <c r="AL659">
        <v>-0.5</v>
      </c>
      <c r="AM659">
        <v>2337</v>
      </c>
      <c r="AN659">
        <v>3333</v>
      </c>
      <c r="AO659">
        <v>0</v>
      </c>
      <c r="AP659">
        <v>0</v>
      </c>
      <c r="AQ659">
        <v>0</v>
      </c>
      <c r="AR659">
        <v>0</v>
      </c>
      <c r="AS659">
        <v>0</v>
      </c>
      <c r="AT659">
        <v>32</v>
      </c>
      <c r="AU659">
        <v>0</v>
      </c>
      <c r="AV659">
        <v>0</v>
      </c>
      <c r="AW659">
        <v>681371</v>
      </c>
      <c r="AX659">
        <v>13120</v>
      </c>
      <c r="AY659">
        <v>68325</v>
      </c>
      <c r="AZ659">
        <v>27</v>
      </c>
      <c r="BA659">
        <v>716.4</v>
      </c>
      <c r="BB659">
        <v>73.900000000000006</v>
      </c>
    </row>
    <row r="660" spans="1:54" x14ac:dyDescent="0.3">
      <c r="A660">
        <v>17097</v>
      </c>
      <c r="B660" t="s">
        <v>171</v>
      </c>
      <c r="C660" t="s">
        <v>1060</v>
      </c>
      <c r="D660">
        <v>705186</v>
      </c>
      <c r="E660">
        <v>703409</v>
      </c>
      <c r="F660">
        <v>0.3</v>
      </c>
      <c r="G660">
        <v>703462</v>
      </c>
      <c r="H660">
        <v>5.9</v>
      </c>
      <c r="I660">
        <v>25.4</v>
      </c>
      <c r="J660">
        <v>12.2</v>
      </c>
      <c r="K660">
        <v>50.1</v>
      </c>
      <c r="L660">
        <v>82.3</v>
      </c>
      <c r="M660">
        <v>7.5</v>
      </c>
      <c r="N660">
        <v>0.9</v>
      </c>
      <c r="O660">
        <v>7.2</v>
      </c>
      <c r="P660">
        <v>0.1</v>
      </c>
      <c r="Q660">
        <v>2</v>
      </c>
      <c r="R660">
        <v>21</v>
      </c>
      <c r="S660">
        <v>63.3</v>
      </c>
      <c r="T660">
        <v>87.4</v>
      </c>
      <c r="U660">
        <v>18.100000000000001</v>
      </c>
      <c r="V660">
        <v>27.8</v>
      </c>
      <c r="W660">
        <v>88.9</v>
      </c>
      <c r="X660">
        <v>41.9</v>
      </c>
      <c r="Y660">
        <v>35286</v>
      </c>
      <c r="Z660">
        <v>29.7</v>
      </c>
      <c r="AA660">
        <v>261366</v>
      </c>
      <c r="AB660">
        <v>75.900000000000006</v>
      </c>
      <c r="AC660">
        <v>19.3</v>
      </c>
      <c r="AD660">
        <v>254800</v>
      </c>
      <c r="AE660">
        <v>241072</v>
      </c>
      <c r="AF660">
        <v>2.84</v>
      </c>
      <c r="AG660">
        <v>38018</v>
      </c>
      <c r="AH660">
        <v>77469</v>
      </c>
      <c r="AI660">
        <v>9</v>
      </c>
      <c r="AJ660">
        <v>19636</v>
      </c>
      <c r="AK660">
        <v>324805</v>
      </c>
      <c r="AL660">
        <v>2</v>
      </c>
      <c r="AM660">
        <v>52367</v>
      </c>
      <c r="AN660">
        <v>68418</v>
      </c>
      <c r="AO660">
        <v>3.8</v>
      </c>
      <c r="AP660">
        <v>0.4</v>
      </c>
      <c r="AQ660">
        <v>5.8</v>
      </c>
      <c r="AR660">
        <v>0</v>
      </c>
      <c r="AS660">
        <v>5.3</v>
      </c>
      <c r="AT660">
        <v>28.6</v>
      </c>
      <c r="AU660">
        <v>16381499</v>
      </c>
      <c r="AV660">
        <v>26053269</v>
      </c>
      <c r="AW660">
        <v>20336251</v>
      </c>
      <c r="AX660">
        <v>28949</v>
      </c>
      <c r="AY660">
        <v>1299296</v>
      </c>
      <c r="AZ660">
        <v>1341</v>
      </c>
      <c r="BA660">
        <v>443.67</v>
      </c>
      <c r="BB660">
        <v>1585.6</v>
      </c>
    </row>
    <row r="661" spans="1:54" x14ac:dyDescent="0.3">
      <c r="A661">
        <v>17099</v>
      </c>
      <c r="B661" t="s">
        <v>1347</v>
      </c>
      <c r="C661" t="s">
        <v>1060</v>
      </c>
      <c r="D661">
        <v>111241</v>
      </c>
      <c r="E661">
        <v>113922</v>
      </c>
      <c r="F661">
        <v>-2.4</v>
      </c>
      <c r="G661">
        <v>113924</v>
      </c>
      <c r="H661">
        <v>5.4</v>
      </c>
      <c r="I661">
        <v>22.1</v>
      </c>
      <c r="J661">
        <v>17.600000000000001</v>
      </c>
      <c r="K661">
        <v>49.8</v>
      </c>
      <c r="L661">
        <v>95.2</v>
      </c>
      <c r="M661">
        <v>2.2999999999999998</v>
      </c>
      <c r="N661">
        <v>0.3</v>
      </c>
      <c r="O661">
        <v>0.9</v>
      </c>
      <c r="P661">
        <v>0</v>
      </c>
      <c r="Q661">
        <v>1.2</v>
      </c>
      <c r="R661">
        <v>8.9</v>
      </c>
      <c r="S661">
        <v>86.9</v>
      </c>
      <c r="T661">
        <v>88.6</v>
      </c>
      <c r="U661">
        <v>3.3</v>
      </c>
      <c r="V661">
        <v>6.4</v>
      </c>
      <c r="W661">
        <v>88.4</v>
      </c>
      <c r="X661">
        <v>15.9</v>
      </c>
      <c r="Y661">
        <v>9116</v>
      </c>
      <c r="Z661">
        <v>22.9</v>
      </c>
      <c r="AA661">
        <v>49869</v>
      </c>
      <c r="AB661">
        <v>75.8</v>
      </c>
      <c r="AC661">
        <v>13.5</v>
      </c>
      <c r="AD661">
        <v>125200</v>
      </c>
      <c r="AE661">
        <v>44257</v>
      </c>
      <c r="AF661">
        <v>2.5</v>
      </c>
      <c r="AG661">
        <v>25709</v>
      </c>
      <c r="AH661">
        <v>52640</v>
      </c>
      <c r="AI661">
        <v>12.2</v>
      </c>
      <c r="AJ661">
        <v>2715</v>
      </c>
      <c r="AK661">
        <v>37250</v>
      </c>
      <c r="AL661">
        <v>-5.0999999999999996</v>
      </c>
      <c r="AM661">
        <v>5827</v>
      </c>
      <c r="AN661">
        <v>8452</v>
      </c>
      <c r="AO661">
        <v>0</v>
      </c>
      <c r="AP661">
        <v>0</v>
      </c>
      <c r="AQ661">
        <v>3.3</v>
      </c>
      <c r="AR661">
        <v>0</v>
      </c>
      <c r="AS661">
        <v>0</v>
      </c>
      <c r="AT661">
        <v>27.1</v>
      </c>
      <c r="AU661">
        <v>2244000</v>
      </c>
      <c r="AV661">
        <v>1208180</v>
      </c>
      <c r="AW661">
        <v>1739926</v>
      </c>
      <c r="AX661">
        <v>15466</v>
      </c>
      <c r="AY661">
        <v>158601</v>
      </c>
      <c r="AZ661">
        <v>147</v>
      </c>
      <c r="BA661">
        <v>1135.1199999999999</v>
      </c>
      <c r="BB661">
        <v>100.4</v>
      </c>
    </row>
    <row r="662" spans="1:54" x14ac:dyDescent="0.3">
      <c r="A662">
        <v>17101</v>
      </c>
      <c r="B662" t="s">
        <v>35</v>
      </c>
      <c r="C662" t="s">
        <v>1060</v>
      </c>
      <c r="D662">
        <v>16519</v>
      </c>
      <c r="E662">
        <v>16903</v>
      </c>
      <c r="F662">
        <v>-2.2999999999999998</v>
      </c>
      <c r="G662">
        <v>16833</v>
      </c>
      <c r="H662">
        <v>5.0999999999999996</v>
      </c>
      <c r="I662">
        <v>18.8</v>
      </c>
      <c r="J662">
        <v>17</v>
      </c>
      <c r="K662">
        <v>44</v>
      </c>
      <c r="L662">
        <v>88.1</v>
      </c>
      <c r="M662">
        <v>10.1</v>
      </c>
      <c r="N662">
        <v>0.3</v>
      </c>
      <c r="O662">
        <v>0.4</v>
      </c>
      <c r="P662">
        <v>0</v>
      </c>
      <c r="Q662">
        <v>1</v>
      </c>
      <c r="R662">
        <v>3.7</v>
      </c>
      <c r="S662">
        <v>85</v>
      </c>
      <c r="T662">
        <v>80.900000000000006</v>
      </c>
      <c r="U662">
        <v>2.6</v>
      </c>
      <c r="V662">
        <v>7.8</v>
      </c>
      <c r="W662">
        <v>76.099999999999994</v>
      </c>
      <c r="X662">
        <v>8.4</v>
      </c>
      <c r="Y662">
        <v>1239</v>
      </c>
      <c r="Z662">
        <v>19.100000000000001</v>
      </c>
      <c r="AA662">
        <v>6944</v>
      </c>
      <c r="AB662">
        <v>78.099999999999994</v>
      </c>
      <c r="AC662">
        <v>8.1999999999999993</v>
      </c>
      <c r="AD662">
        <v>65900</v>
      </c>
      <c r="AE662">
        <v>4872</v>
      </c>
      <c r="AF662">
        <v>2.2599999999999998</v>
      </c>
      <c r="AG662">
        <v>14147</v>
      </c>
      <c r="AH662">
        <v>40145</v>
      </c>
      <c r="AI662">
        <v>13.3</v>
      </c>
      <c r="AJ662">
        <v>278</v>
      </c>
      <c r="AK662">
        <v>3416</v>
      </c>
      <c r="AL662">
        <v>4.5</v>
      </c>
      <c r="AM662">
        <v>809</v>
      </c>
      <c r="AN662">
        <v>1242</v>
      </c>
      <c r="AO662">
        <v>0</v>
      </c>
      <c r="AP662">
        <v>0</v>
      </c>
      <c r="AQ662">
        <v>0</v>
      </c>
      <c r="AR662">
        <v>0</v>
      </c>
      <c r="AS662">
        <v>0</v>
      </c>
      <c r="AT662">
        <v>0</v>
      </c>
      <c r="AU662">
        <v>0</v>
      </c>
      <c r="AV662">
        <v>82733</v>
      </c>
      <c r="AW662">
        <v>81715</v>
      </c>
      <c r="AX662">
        <v>4923</v>
      </c>
      <c r="AY662">
        <v>0</v>
      </c>
      <c r="AZ662">
        <v>42</v>
      </c>
      <c r="BA662">
        <v>372.18</v>
      </c>
      <c r="BB662">
        <v>45.2</v>
      </c>
    </row>
    <row r="663" spans="1:54" x14ac:dyDescent="0.3">
      <c r="A663">
        <v>17103</v>
      </c>
      <c r="B663" t="s">
        <v>34</v>
      </c>
      <c r="C663" t="s">
        <v>1060</v>
      </c>
      <c r="D663">
        <v>34735</v>
      </c>
      <c r="E663">
        <v>36031</v>
      </c>
      <c r="F663">
        <v>-3.6</v>
      </c>
      <c r="G663">
        <v>36031</v>
      </c>
      <c r="H663">
        <v>5.0999999999999996</v>
      </c>
      <c r="I663">
        <v>20.3</v>
      </c>
      <c r="J663">
        <v>17.5</v>
      </c>
      <c r="K663">
        <v>47.2</v>
      </c>
      <c r="L663">
        <v>92.1</v>
      </c>
      <c r="M663">
        <v>5.3</v>
      </c>
      <c r="N663">
        <v>0.3</v>
      </c>
      <c r="O663">
        <v>0.9</v>
      </c>
      <c r="P663">
        <v>0</v>
      </c>
      <c r="Q663">
        <v>1.3</v>
      </c>
      <c r="R663">
        <v>5.8</v>
      </c>
      <c r="S663">
        <v>87</v>
      </c>
      <c r="T663">
        <v>87.4</v>
      </c>
      <c r="U663">
        <v>2.2999999999999998</v>
      </c>
      <c r="V663">
        <v>5.0999999999999996</v>
      </c>
      <c r="W663">
        <v>86.4</v>
      </c>
      <c r="X663">
        <v>16</v>
      </c>
      <c r="Y663">
        <v>2900</v>
      </c>
      <c r="Z663">
        <v>22.2</v>
      </c>
      <c r="AA663">
        <v>15038</v>
      </c>
      <c r="AB663">
        <v>73.900000000000006</v>
      </c>
      <c r="AC663">
        <v>15.9</v>
      </c>
      <c r="AD663">
        <v>112100</v>
      </c>
      <c r="AE663">
        <v>13504</v>
      </c>
      <c r="AF663">
        <v>2.4500000000000002</v>
      </c>
      <c r="AG663">
        <v>25409</v>
      </c>
      <c r="AH663">
        <v>50060</v>
      </c>
      <c r="AI663">
        <v>10.7</v>
      </c>
      <c r="AJ663">
        <v>712</v>
      </c>
      <c r="AK663">
        <v>10140</v>
      </c>
      <c r="AL663">
        <v>-0.5</v>
      </c>
      <c r="AM663">
        <v>1935</v>
      </c>
      <c r="AN663">
        <v>2448</v>
      </c>
      <c r="AO663">
        <v>0</v>
      </c>
      <c r="AP663">
        <v>0</v>
      </c>
      <c r="AQ663">
        <v>0</v>
      </c>
      <c r="AR663">
        <v>0</v>
      </c>
      <c r="AS663">
        <v>0</v>
      </c>
      <c r="AT663">
        <v>26.3</v>
      </c>
      <c r="AU663">
        <v>1098190</v>
      </c>
      <c r="AV663">
        <v>0</v>
      </c>
      <c r="AW663">
        <v>366468</v>
      </c>
      <c r="AX663">
        <v>10426</v>
      </c>
      <c r="AY663">
        <v>34957</v>
      </c>
      <c r="AZ663">
        <v>21</v>
      </c>
      <c r="BA663">
        <v>724.9</v>
      </c>
      <c r="BB663">
        <v>49.7</v>
      </c>
    </row>
    <row r="664" spans="1:54" x14ac:dyDescent="0.3">
      <c r="A664">
        <v>17105</v>
      </c>
      <c r="B664" t="s">
        <v>1348</v>
      </c>
      <c r="C664" t="s">
        <v>1060</v>
      </c>
      <c r="D664">
        <v>37903</v>
      </c>
      <c r="E664">
        <v>38950</v>
      </c>
      <c r="F664">
        <v>-2.7</v>
      </c>
      <c r="G664">
        <v>38950</v>
      </c>
      <c r="H664">
        <v>5.6</v>
      </c>
      <c r="I664">
        <v>21.6</v>
      </c>
      <c r="J664">
        <v>17</v>
      </c>
      <c r="K664">
        <v>49.6</v>
      </c>
      <c r="L664">
        <v>92.2</v>
      </c>
      <c r="M664">
        <v>5.5</v>
      </c>
      <c r="N664">
        <v>0.3</v>
      </c>
      <c r="O664">
        <v>0.7</v>
      </c>
      <c r="P664">
        <v>0</v>
      </c>
      <c r="Q664">
        <v>1.3</v>
      </c>
      <c r="R664">
        <v>4.5</v>
      </c>
      <c r="S664">
        <v>88.2</v>
      </c>
      <c r="T664">
        <v>86.4</v>
      </c>
      <c r="U664">
        <v>1.5</v>
      </c>
      <c r="V664">
        <v>3.8</v>
      </c>
      <c r="W664">
        <v>86.1</v>
      </c>
      <c r="X664">
        <v>14.5</v>
      </c>
      <c r="Y664">
        <v>2815</v>
      </c>
      <c r="Z664">
        <v>21.5</v>
      </c>
      <c r="AA664">
        <v>15829</v>
      </c>
      <c r="AB664">
        <v>73.900000000000006</v>
      </c>
      <c r="AC664">
        <v>14.1</v>
      </c>
      <c r="AD664">
        <v>110200</v>
      </c>
      <c r="AE664">
        <v>14446</v>
      </c>
      <c r="AF664">
        <v>2.37</v>
      </c>
      <c r="AG664">
        <v>24952</v>
      </c>
      <c r="AH664">
        <v>54614</v>
      </c>
      <c r="AI664">
        <v>10.3</v>
      </c>
      <c r="AJ664">
        <v>879</v>
      </c>
      <c r="AK664">
        <v>11604</v>
      </c>
      <c r="AL664">
        <v>-1.2</v>
      </c>
      <c r="AM664">
        <v>1969</v>
      </c>
      <c r="AN664">
        <v>2551</v>
      </c>
      <c r="AO664">
        <v>0</v>
      </c>
      <c r="AP664">
        <v>0</v>
      </c>
      <c r="AQ664">
        <v>2.5</v>
      </c>
      <c r="AR664">
        <v>0</v>
      </c>
      <c r="AS664">
        <v>0</v>
      </c>
      <c r="AT664">
        <v>26.8</v>
      </c>
      <c r="AU664">
        <v>1261471</v>
      </c>
      <c r="AV664">
        <v>0</v>
      </c>
      <c r="AW664">
        <v>396450</v>
      </c>
      <c r="AX664">
        <v>10438</v>
      </c>
      <c r="AY664">
        <v>38283</v>
      </c>
      <c r="AZ664">
        <v>22</v>
      </c>
      <c r="BA664">
        <v>1044.29</v>
      </c>
      <c r="BB664">
        <v>37.299999999999997</v>
      </c>
    </row>
    <row r="665" spans="1:54" x14ac:dyDescent="0.3">
      <c r="A665">
        <v>17107</v>
      </c>
      <c r="B665" t="s">
        <v>99</v>
      </c>
      <c r="C665" t="s">
        <v>1060</v>
      </c>
      <c r="D665">
        <v>29746</v>
      </c>
      <c r="E665">
        <v>30305</v>
      </c>
      <c r="F665">
        <v>-1.8</v>
      </c>
      <c r="G665">
        <v>30305</v>
      </c>
      <c r="H665">
        <v>4.7</v>
      </c>
      <c r="I665">
        <v>19</v>
      </c>
      <c r="J665">
        <v>17.100000000000001</v>
      </c>
      <c r="K665">
        <v>49.4</v>
      </c>
      <c r="L665">
        <v>89.3</v>
      </c>
      <c r="M665">
        <v>8.1</v>
      </c>
      <c r="N665">
        <v>0.3</v>
      </c>
      <c r="O665">
        <v>0.8</v>
      </c>
      <c r="P665">
        <v>0</v>
      </c>
      <c r="Q665">
        <v>1.4</v>
      </c>
      <c r="R665">
        <v>3.4</v>
      </c>
      <c r="S665">
        <v>86.6</v>
      </c>
      <c r="T665">
        <v>77.599999999999994</v>
      </c>
      <c r="U665">
        <v>1.8</v>
      </c>
      <c r="V665">
        <v>4.7</v>
      </c>
      <c r="W665">
        <v>85.8</v>
      </c>
      <c r="X665">
        <v>16.2</v>
      </c>
      <c r="Y665">
        <v>2276</v>
      </c>
      <c r="Z665">
        <v>20.9</v>
      </c>
      <c r="AA665">
        <v>12033</v>
      </c>
      <c r="AB665">
        <v>69</v>
      </c>
      <c r="AC665">
        <v>16.3</v>
      </c>
      <c r="AD665">
        <v>97200</v>
      </c>
      <c r="AE665">
        <v>10963</v>
      </c>
      <c r="AF665">
        <v>2.13</v>
      </c>
      <c r="AG665">
        <v>21445</v>
      </c>
      <c r="AH665">
        <v>47133</v>
      </c>
      <c r="AI665">
        <v>13.8</v>
      </c>
      <c r="AJ665">
        <v>601</v>
      </c>
      <c r="AK665">
        <v>7477</v>
      </c>
      <c r="AL665">
        <v>-1</v>
      </c>
      <c r="AM665">
        <v>1436</v>
      </c>
      <c r="AN665">
        <v>1823</v>
      </c>
      <c r="AO665">
        <v>0</v>
      </c>
      <c r="AP665">
        <v>0</v>
      </c>
      <c r="AQ665">
        <v>0</v>
      </c>
      <c r="AR665">
        <v>0</v>
      </c>
      <c r="AS665">
        <v>0</v>
      </c>
      <c r="AT665">
        <v>23.8</v>
      </c>
      <c r="AU665">
        <v>631562</v>
      </c>
      <c r="AV665">
        <v>0</v>
      </c>
      <c r="AW665">
        <v>275457</v>
      </c>
      <c r="AX665">
        <v>9219</v>
      </c>
      <c r="AY665">
        <v>30369</v>
      </c>
      <c r="AZ665">
        <v>13</v>
      </c>
      <c r="BA665">
        <v>618.05999999999995</v>
      </c>
      <c r="BB665">
        <v>49</v>
      </c>
    </row>
    <row r="666" spans="1:54" x14ac:dyDescent="0.3">
      <c r="A666">
        <v>17109</v>
      </c>
      <c r="B666" t="s">
        <v>1349</v>
      </c>
      <c r="C666" t="s">
        <v>1060</v>
      </c>
      <c r="D666">
        <v>31880</v>
      </c>
      <c r="E666">
        <v>32612</v>
      </c>
      <c r="F666">
        <v>-2.2000000000000002</v>
      </c>
      <c r="G666">
        <v>32612</v>
      </c>
      <c r="H666">
        <v>4.8</v>
      </c>
      <c r="I666">
        <v>16.600000000000001</v>
      </c>
      <c r="J666">
        <v>14.9</v>
      </c>
      <c r="K666">
        <v>50.5</v>
      </c>
      <c r="L666">
        <v>90.3</v>
      </c>
      <c r="M666">
        <v>5.4</v>
      </c>
      <c r="N666">
        <v>0.3</v>
      </c>
      <c r="O666">
        <v>2.2000000000000002</v>
      </c>
      <c r="P666">
        <v>0</v>
      </c>
      <c r="Q666">
        <v>1.8</v>
      </c>
      <c r="R666">
        <v>2.7</v>
      </c>
      <c r="S666">
        <v>88.1</v>
      </c>
      <c r="T666">
        <v>70.599999999999994</v>
      </c>
      <c r="U666">
        <v>3.4</v>
      </c>
      <c r="V666">
        <v>5.9</v>
      </c>
      <c r="W666">
        <v>91.7</v>
      </c>
      <c r="X666">
        <v>33.299999999999997</v>
      </c>
      <c r="Y666">
        <v>2407</v>
      </c>
      <c r="Z666">
        <v>15.5</v>
      </c>
      <c r="AA666">
        <v>14390</v>
      </c>
      <c r="AB666">
        <v>61</v>
      </c>
      <c r="AC666">
        <v>25.9</v>
      </c>
      <c r="AD666">
        <v>86400</v>
      </c>
      <c r="AE666">
        <v>12620</v>
      </c>
      <c r="AF666">
        <v>2.1800000000000002</v>
      </c>
      <c r="AG666">
        <v>20042</v>
      </c>
      <c r="AH666">
        <v>36031</v>
      </c>
      <c r="AI666">
        <v>23.1</v>
      </c>
      <c r="AJ666">
        <v>680</v>
      </c>
      <c r="AK666">
        <v>9442</v>
      </c>
      <c r="AL666">
        <v>0.1</v>
      </c>
      <c r="AM666">
        <v>1570</v>
      </c>
      <c r="AN666">
        <v>2554</v>
      </c>
      <c r="AO666">
        <v>0</v>
      </c>
      <c r="AP666">
        <v>0</v>
      </c>
      <c r="AQ666">
        <v>0</v>
      </c>
      <c r="AR666">
        <v>0</v>
      </c>
      <c r="AS666">
        <v>0</v>
      </c>
      <c r="AT666">
        <v>0</v>
      </c>
      <c r="AU666">
        <v>248754</v>
      </c>
      <c r="AV666">
        <v>0</v>
      </c>
      <c r="AW666">
        <v>338109</v>
      </c>
      <c r="AX666">
        <v>10221</v>
      </c>
      <c r="AY666">
        <v>52785</v>
      </c>
      <c r="AZ666">
        <v>8</v>
      </c>
      <c r="BA666">
        <v>589.41</v>
      </c>
      <c r="BB666">
        <v>55.3</v>
      </c>
    </row>
    <row r="667" spans="1:54" x14ac:dyDescent="0.3">
      <c r="A667">
        <v>17111</v>
      </c>
      <c r="B667" t="s">
        <v>1350</v>
      </c>
      <c r="C667" t="s">
        <v>1060</v>
      </c>
      <c r="D667">
        <v>307283</v>
      </c>
      <c r="E667">
        <v>308826</v>
      </c>
      <c r="F667">
        <v>-0.5</v>
      </c>
      <c r="G667">
        <v>308760</v>
      </c>
      <c r="H667">
        <v>5.5</v>
      </c>
      <c r="I667">
        <v>25</v>
      </c>
      <c r="J667">
        <v>12.1</v>
      </c>
      <c r="K667">
        <v>50.1</v>
      </c>
      <c r="L667">
        <v>93.8</v>
      </c>
      <c r="M667">
        <v>1.4</v>
      </c>
      <c r="N667">
        <v>0.5</v>
      </c>
      <c r="O667">
        <v>2.8</v>
      </c>
      <c r="P667">
        <v>0.1</v>
      </c>
      <c r="Q667">
        <v>1.4</v>
      </c>
      <c r="R667">
        <v>12.4</v>
      </c>
      <c r="S667">
        <v>82.2</v>
      </c>
      <c r="T667">
        <v>91.3</v>
      </c>
      <c r="U667">
        <v>9.4</v>
      </c>
      <c r="V667">
        <v>14.3</v>
      </c>
      <c r="W667">
        <v>92.1</v>
      </c>
      <c r="X667">
        <v>32.4</v>
      </c>
      <c r="Y667">
        <v>17482</v>
      </c>
      <c r="Z667">
        <v>33.700000000000003</v>
      </c>
      <c r="AA667">
        <v>117051</v>
      </c>
      <c r="AB667">
        <v>82.3</v>
      </c>
      <c r="AC667">
        <v>11.5</v>
      </c>
      <c r="AD667">
        <v>220500</v>
      </c>
      <c r="AE667">
        <v>108852</v>
      </c>
      <c r="AF667">
        <v>2.82</v>
      </c>
      <c r="AG667">
        <v>32341</v>
      </c>
      <c r="AH667">
        <v>76145</v>
      </c>
      <c r="AI667">
        <v>7.7</v>
      </c>
      <c r="AJ667">
        <v>7693</v>
      </c>
      <c r="AK667">
        <v>84168</v>
      </c>
      <c r="AL667">
        <v>-2.4</v>
      </c>
      <c r="AM667">
        <v>21914</v>
      </c>
      <c r="AN667">
        <v>28523</v>
      </c>
      <c r="AO667">
        <v>0.7</v>
      </c>
      <c r="AP667">
        <v>0.3</v>
      </c>
      <c r="AQ667">
        <v>3.3</v>
      </c>
      <c r="AR667">
        <v>0</v>
      </c>
      <c r="AS667">
        <v>3</v>
      </c>
      <c r="AT667">
        <v>29.9</v>
      </c>
      <c r="AU667">
        <v>5291243</v>
      </c>
      <c r="AV667">
        <v>2391154</v>
      </c>
      <c r="AW667">
        <v>3578581</v>
      </c>
      <c r="AX667">
        <v>11372</v>
      </c>
      <c r="AY667">
        <v>365565</v>
      </c>
      <c r="AZ667">
        <v>558</v>
      </c>
      <c r="BA667">
        <v>603.16999999999996</v>
      </c>
      <c r="BB667">
        <v>511.9</v>
      </c>
    </row>
    <row r="668" spans="1:54" x14ac:dyDescent="0.3">
      <c r="A668">
        <v>17113</v>
      </c>
      <c r="B668" t="s">
        <v>1351</v>
      </c>
      <c r="C668" t="s">
        <v>1060</v>
      </c>
      <c r="D668">
        <v>174061</v>
      </c>
      <c r="E668">
        <v>169572</v>
      </c>
      <c r="F668">
        <v>2.6</v>
      </c>
      <c r="G668">
        <v>169572</v>
      </c>
      <c r="H668">
        <v>6.1</v>
      </c>
      <c r="I668">
        <v>22.1</v>
      </c>
      <c r="J668">
        <v>11.4</v>
      </c>
      <c r="K668">
        <v>51.3</v>
      </c>
      <c r="L668">
        <v>84.4</v>
      </c>
      <c r="M668">
        <v>7.7</v>
      </c>
      <c r="N668">
        <v>0.3</v>
      </c>
      <c r="O668">
        <v>5.3</v>
      </c>
      <c r="P668">
        <v>0</v>
      </c>
      <c r="Q668">
        <v>2.2000000000000002</v>
      </c>
      <c r="R668">
        <v>4.8</v>
      </c>
      <c r="S668">
        <v>80.3</v>
      </c>
      <c r="T668">
        <v>80</v>
      </c>
      <c r="U668">
        <v>6</v>
      </c>
      <c r="V668">
        <v>7.5</v>
      </c>
      <c r="W668">
        <v>94.4</v>
      </c>
      <c r="X668">
        <v>42.8</v>
      </c>
      <c r="Y668">
        <v>10227</v>
      </c>
      <c r="Z668">
        <v>17.899999999999999</v>
      </c>
      <c r="AA668">
        <v>71417</v>
      </c>
      <c r="AB668">
        <v>67.3</v>
      </c>
      <c r="AC668">
        <v>29.2</v>
      </c>
      <c r="AD668">
        <v>157200</v>
      </c>
      <c r="AE668">
        <v>64016</v>
      </c>
      <c r="AF668">
        <v>2.54</v>
      </c>
      <c r="AG668">
        <v>30460</v>
      </c>
      <c r="AH668">
        <v>62089</v>
      </c>
      <c r="AI668">
        <v>14.2</v>
      </c>
      <c r="AJ668">
        <v>3730</v>
      </c>
      <c r="AK668">
        <v>77572</v>
      </c>
      <c r="AL668">
        <v>0.7</v>
      </c>
      <c r="AM668">
        <v>9321</v>
      </c>
      <c r="AN668">
        <v>12693</v>
      </c>
      <c r="AO668">
        <v>5.4</v>
      </c>
      <c r="AP668">
        <v>0</v>
      </c>
      <c r="AQ668">
        <v>3.9</v>
      </c>
      <c r="AR668">
        <v>0</v>
      </c>
      <c r="AS668">
        <v>1.4</v>
      </c>
      <c r="AT668">
        <v>29.8</v>
      </c>
      <c r="AU668">
        <v>2578827</v>
      </c>
      <c r="AV668">
        <v>5309346</v>
      </c>
      <c r="AW668">
        <v>2231369</v>
      </c>
      <c r="AX668">
        <v>13607</v>
      </c>
      <c r="AY668">
        <v>336104</v>
      </c>
      <c r="AZ668">
        <v>246</v>
      </c>
      <c r="BA668">
        <v>1183.3800000000001</v>
      </c>
      <c r="BB668">
        <v>143.30000000000001</v>
      </c>
    </row>
    <row r="669" spans="1:54" x14ac:dyDescent="0.3">
      <c r="A669">
        <v>17115</v>
      </c>
      <c r="B669" t="s">
        <v>31</v>
      </c>
      <c r="C669" t="s">
        <v>1060</v>
      </c>
      <c r="D669">
        <v>108350</v>
      </c>
      <c r="E669">
        <v>110768</v>
      </c>
      <c r="F669">
        <v>-2.2000000000000002</v>
      </c>
      <c r="G669">
        <v>110768</v>
      </c>
      <c r="H669">
        <v>6.2</v>
      </c>
      <c r="I669">
        <v>22.4</v>
      </c>
      <c r="J669">
        <v>17.899999999999999</v>
      </c>
      <c r="K669">
        <v>52.2</v>
      </c>
      <c r="L669">
        <v>78.900000000000006</v>
      </c>
      <c r="M669">
        <v>17.100000000000001</v>
      </c>
      <c r="N669">
        <v>0.3</v>
      </c>
      <c r="O669">
        <v>1.2</v>
      </c>
      <c r="P669">
        <v>0</v>
      </c>
      <c r="Q669">
        <v>2.6</v>
      </c>
      <c r="R669">
        <v>2.1</v>
      </c>
      <c r="S669">
        <v>77.2</v>
      </c>
      <c r="T669">
        <v>84</v>
      </c>
      <c r="U669">
        <v>2.1</v>
      </c>
      <c r="V669">
        <v>3.4</v>
      </c>
      <c r="W669">
        <v>88.1</v>
      </c>
      <c r="X669">
        <v>22.3</v>
      </c>
      <c r="Y669">
        <v>9711</v>
      </c>
      <c r="Z669">
        <v>18.2</v>
      </c>
      <c r="AA669">
        <v>50353</v>
      </c>
      <c r="AB669">
        <v>69.2</v>
      </c>
      <c r="AC669">
        <v>17.399999999999999</v>
      </c>
      <c r="AD669">
        <v>93300</v>
      </c>
      <c r="AE669">
        <v>45142</v>
      </c>
      <c r="AF669">
        <v>2.36</v>
      </c>
      <c r="AG669">
        <v>26232</v>
      </c>
      <c r="AH669">
        <v>46559</v>
      </c>
      <c r="AI669">
        <v>17.600000000000001</v>
      </c>
      <c r="AJ669">
        <v>2456</v>
      </c>
      <c r="AK669">
        <v>46406</v>
      </c>
      <c r="AL669">
        <v>-2.2000000000000002</v>
      </c>
      <c r="AM669">
        <v>5900</v>
      </c>
      <c r="AN669">
        <v>7840</v>
      </c>
      <c r="AO669">
        <v>0</v>
      </c>
      <c r="AP669">
        <v>0</v>
      </c>
      <c r="AQ669">
        <v>2.2999999999999998</v>
      </c>
      <c r="AR669">
        <v>0</v>
      </c>
      <c r="AS669">
        <v>0.7</v>
      </c>
      <c r="AT669">
        <v>32.5</v>
      </c>
      <c r="AU669">
        <v>9590836</v>
      </c>
      <c r="AV669">
        <v>0</v>
      </c>
      <c r="AW669">
        <v>1450614</v>
      </c>
      <c r="AX669">
        <v>13342</v>
      </c>
      <c r="AY669">
        <v>170857</v>
      </c>
      <c r="AZ669">
        <v>53</v>
      </c>
      <c r="BA669">
        <v>580.69000000000005</v>
      </c>
      <c r="BB669">
        <v>190.8</v>
      </c>
    </row>
    <row r="670" spans="1:54" x14ac:dyDescent="0.3">
      <c r="A670">
        <v>17117</v>
      </c>
      <c r="B670" t="s">
        <v>1352</v>
      </c>
      <c r="C670" t="s">
        <v>1060</v>
      </c>
      <c r="D670">
        <v>46453</v>
      </c>
      <c r="E670">
        <v>47765</v>
      </c>
      <c r="F670">
        <v>-2.7</v>
      </c>
      <c r="G670">
        <v>47765</v>
      </c>
      <c r="H670">
        <v>5.0999999999999996</v>
      </c>
      <c r="I670">
        <v>21.5</v>
      </c>
      <c r="J670">
        <v>18.7</v>
      </c>
      <c r="K670">
        <v>50.6</v>
      </c>
      <c r="L670">
        <v>97.2</v>
      </c>
      <c r="M670">
        <v>1.1000000000000001</v>
      </c>
      <c r="N670">
        <v>0.3</v>
      </c>
      <c r="O670">
        <v>0.4</v>
      </c>
      <c r="P670">
        <v>0</v>
      </c>
      <c r="Q670">
        <v>1</v>
      </c>
      <c r="R670">
        <v>1</v>
      </c>
      <c r="S670">
        <v>96.3</v>
      </c>
      <c r="T670">
        <v>87.8</v>
      </c>
      <c r="U670">
        <v>0.8</v>
      </c>
      <c r="V670">
        <v>2.2999999999999998</v>
      </c>
      <c r="W670">
        <v>89.1</v>
      </c>
      <c r="X670">
        <v>15.9</v>
      </c>
      <c r="Y670">
        <v>4417</v>
      </c>
      <c r="Z670">
        <v>27.7</v>
      </c>
      <c r="AA670">
        <v>21539</v>
      </c>
      <c r="AB670">
        <v>76.7</v>
      </c>
      <c r="AC670">
        <v>9.1</v>
      </c>
      <c r="AD670">
        <v>93900</v>
      </c>
      <c r="AE670">
        <v>19254</v>
      </c>
      <c r="AF670">
        <v>2.41</v>
      </c>
      <c r="AG670">
        <v>24658</v>
      </c>
      <c r="AH670">
        <v>49590</v>
      </c>
      <c r="AI670">
        <v>12.4</v>
      </c>
      <c r="AJ670">
        <v>913</v>
      </c>
      <c r="AK670">
        <v>8536</v>
      </c>
      <c r="AL670">
        <v>-5.4</v>
      </c>
      <c r="AM670">
        <v>2553</v>
      </c>
      <c r="AN670">
        <v>3653</v>
      </c>
      <c r="AO670">
        <v>0</v>
      </c>
      <c r="AP670">
        <v>0</v>
      </c>
      <c r="AQ670">
        <v>0</v>
      </c>
      <c r="AR670">
        <v>0</v>
      </c>
      <c r="AS670">
        <v>0</v>
      </c>
      <c r="AT670">
        <v>37.4</v>
      </c>
      <c r="AU670">
        <v>180436</v>
      </c>
      <c r="AV670">
        <v>350368</v>
      </c>
      <c r="AW670">
        <v>326048</v>
      </c>
      <c r="AX670">
        <v>6760</v>
      </c>
      <c r="AY670">
        <v>26082</v>
      </c>
      <c r="AZ670">
        <v>47</v>
      </c>
      <c r="BA670">
        <v>862.91</v>
      </c>
      <c r="BB670">
        <v>55.4</v>
      </c>
    </row>
    <row r="671" spans="1:54" x14ac:dyDescent="0.3">
      <c r="A671">
        <v>17119</v>
      </c>
      <c r="B671" t="s">
        <v>30</v>
      </c>
      <c r="C671" t="s">
        <v>1060</v>
      </c>
      <c r="D671">
        <v>266560</v>
      </c>
      <c r="E671">
        <v>269328</v>
      </c>
      <c r="F671">
        <v>-1</v>
      </c>
      <c r="G671">
        <v>269282</v>
      </c>
      <c r="H671">
        <v>5.9</v>
      </c>
      <c r="I671">
        <v>22.2</v>
      </c>
      <c r="J671">
        <v>15.7</v>
      </c>
      <c r="K671">
        <v>51.1</v>
      </c>
      <c r="L671">
        <v>88.5</v>
      </c>
      <c r="M671">
        <v>8.3000000000000007</v>
      </c>
      <c r="N671">
        <v>0.3</v>
      </c>
      <c r="O671">
        <v>0.9</v>
      </c>
      <c r="P671">
        <v>0.1</v>
      </c>
      <c r="Q671">
        <v>1.9</v>
      </c>
      <c r="R671">
        <v>3.1</v>
      </c>
      <c r="S671">
        <v>85.7</v>
      </c>
      <c r="T671">
        <v>86.8</v>
      </c>
      <c r="U671">
        <v>2.4</v>
      </c>
      <c r="V671">
        <v>3.3</v>
      </c>
      <c r="W671">
        <v>90.9</v>
      </c>
      <c r="X671">
        <v>24.4</v>
      </c>
      <c r="Y671">
        <v>23227</v>
      </c>
      <c r="Z671">
        <v>24.3</v>
      </c>
      <c r="AA671">
        <v>118186</v>
      </c>
      <c r="AB671">
        <v>72.5</v>
      </c>
      <c r="AC671">
        <v>16.3</v>
      </c>
      <c r="AD671">
        <v>124600</v>
      </c>
      <c r="AE671">
        <v>107238</v>
      </c>
      <c r="AF671">
        <v>2.4500000000000002</v>
      </c>
      <c r="AG671">
        <v>27407</v>
      </c>
      <c r="AH671">
        <v>53633</v>
      </c>
      <c r="AI671">
        <v>14</v>
      </c>
      <c r="AJ671">
        <v>5856</v>
      </c>
      <c r="AK671">
        <v>83255</v>
      </c>
      <c r="AL671">
        <v>-0.5</v>
      </c>
      <c r="AM671">
        <v>14059</v>
      </c>
      <c r="AN671">
        <v>18588</v>
      </c>
      <c r="AO671">
        <v>3.1</v>
      </c>
      <c r="AP671">
        <v>0</v>
      </c>
      <c r="AQ671">
        <v>0</v>
      </c>
      <c r="AR671">
        <v>0</v>
      </c>
      <c r="AS671">
        <v>2.8</v>
      </c>
      <c r="AT671">
        <v>30.9</v>
      </c>
      <c r="AU671">
        <v>18978164</v>
      </c>
      <c r="AV671">
        <v>1643600</v>
      </c>
      <c r="AW671">
        <v>3104222</v>
      </c>
      <c r="AX671">
        <v>11622</v>
      </c>
      <c r="AY671">
        <v>382660</v>
      </c>
      <c r="AZ671">
        <v>525</v>
      </c>
      <c r="BA671">
        <v>715.58</v>
      </c>
      <c r="BB671">
        <v>376.3</v>
      </c>
    </row>
    <row r="672" spans="1:54" x14ac:dyDescent="0.3">
      <c r="A672">
        <v>17121</v>
      </c>
      <c r="B672" t="s">
        <v>28</v>
      </c>
      <c r="C672" t="s">
        <v>1060</v>
      </c>
      <c r="D672">
        <v>38571</v>
      </c>
      <c r="E672">
        <v>39437</v>
      </c>
      <c r="F672">
        <v>-2.2000000000000002</v>
      </c>
      <c r="G672">
        <v>39437</v>
      </c>
      <c r="H672">
        <v>6.3</v>
      </c>
      <c r="I672">
        <v>23</v>
      </c>
      <c r="J672">
        <v>18.399999999999999</v>
      </c>
      <c r="K672">
        <v>51.1</v>
      </c>
      <c r="L672">
        <v>93.3</v>
      </c>
      <c r="M672">
        <v>4.0999999999999996</v>
      </c>
      <c r="N672">
        <v>0.3</v>
      </c>
      <c r="O672">
        <v>0.6</v>
      </c>
      <c r="P672">
        <v>0</v>
      </c>
      <c r="Q672">
        <v>1.6</v>
      </c>
      <c r="R672">
        <v>1.8</v>
      </c>
      <c r="S672">
        <v>91.8</v>
      </c>
      <c r="T672">
        <v>85.8</v>
      </c>
      <c r="U672">
        <v>0.9</v>
      </c>
      <c r="V672">
        <v>2.5</v>
      </c>
      <c r="W672">
        <v>86.7</v>
      </c>
      <c r="X672">
        <v>13.9</v>
      </c>
      <c r="Y672">
        <v>3473</v>
      </c>
      <c r="Z672">
        <v>21.6</v>
      </c>
      <c r="AA672">
        <v>18118</v>
      </c>
      <c r="AB672">
        <v>75</v>
      </c>
      <c r="AC672">
        <v>10.7</v>
      </c>
      <c r="AD672">
        <v>70300</v>
      </c>
      <c r="AE672">
        <v>15893</v>
      </c>
      <c r="AF672">
        <v>2.41</v>
      </c>
      <c r="AG672">
        <v>21887</v>
      </c>
      <c r="AH672">
        <v>41010</v>
      </c>
      <c r="AI672">
        <v>18.100000000000001</v>
      </c>
      <c r="AJ672">
        <v>924</v>
      </c>
      <c r="AK672">
        <v>10863</v>
      </c>
      <c r="AL672">
        <v>-1.5</v>
      </c>
      <c r="AM672">
        <v>2139</v>
      </c>
      <c r="AN672">
        <v>3236</v>
      </c>
      <c r="AO672">
        <v>0</v>
      </c>
      <c r="AP672">
        <v>0</v>
      </c>
      <c r="AQ672">
        <v>0</v>
      </c>
      <c r="AR672">
        <v>0</v>
      </c>
      <c r="AS672">
        <v>0</v>
      </c>
      <c r="AT672">
        <v>0</v>
      </c>
      <c r="AU672">
        <v>689705</v>
      </c>
      <c r="AV672">
        <v>0</v>
      </c>
      <c r="AW672">
        <v>345728</v>
      </c>
      <c r="AX672">
        <v>8734</v>
      </c>
      <c r="AY672">
        <v>36765</v>
      </c>
      <c r="AZ672">
        <v>0</v>
      </c>
      <c r="BA672">
        <v>572.36</v>
      </c>
      <c r="BB672">
        <v>68.900000000000006</v>
      </c>
    </row>
    <row r="673" spans="1:54" x14ac:dyDescent="0.3">
      <c r="A673">
        <v>17123</v>
      </c>
      <c r="B673" t="s">
        <v>27</v>
      </c>
      <c r="C673" t="s">
        <v>1060</v>
      </c>
      <c r="D673">
        <v>12014</v>
      </c>
      <c r="E673">
        <v>12640</v>
      </c>
      <c r="F673">
        <v>-5</v>
      </c>
      <c r="G673">
        <v>12640</v>
      </c>
      <c r="H673">
        <v>4.9000000000000004</v>
      </c>
      <c r="I673">
        <v>19.899999999999999</v>
      </c>
      <c r="J673">
        <v>21.8</v>
      </c>
      <c r="K673">
        <v>50.7</v>
      </c>
      <c r="L673">
        <v>97.5</v>
      </c>
      <c r="M673">
        <v>0.5</v>
      </c>
      <c r="N673">
        <v>0.3</v>
      </c>
      <c r="O673">
        <v>0.8</v>
      </c>
      <c r="P673">
        <v>0</v>
      </c>
      <c r="Q673">
        <v>0.9</v>
      </c>
      <c r="R673">
        <v>3.3</v>
      </c>
      <c r="S673">
        <v>94.6</v>
      </c>
      <c r="T673">
        <v>90.7</v>
      </c>
      <c r="U673">
        <v>2</v>
      </c>
      <c r="V673">
        <v>3.4</v>
      </c>
      <c r="W673">
        <v>90.8</v>
      </c>
      <c r="X673">
        <v>17</v>
      </c>
      <c r="Y673">
        <v>1118</v>
      </c>
      <c r="Z673">
        <v>25.5</v>
      </c>
      <c r="AA673">
        <v>5896</v>
      </c>
      <c r="AB673">
        <v>82</v>
      </c>
      <c r="AC673">
        <v>7.3</v>
      </c>
      <c r="AD673">
        <v>100600</v>
      </c>
      <c r="AE673">
        <v>5021</v>
      </c>
      <c r="AF673">
        <v>2.42</v>
      </c>
      <c r="AG673">
        <v>25975</v>
      </c>
      <c r="AH673">
        <v>51504</v>
      </c>
      <c r="AI673">
        <v>11</v>
      </c>
      <c r="AJ673">
        <v>280</v>
      </c>
      <c r="AK673">
        <v>2752</v>
      </c>
      <c r="AL673">
        <v>-2.5</v>
      </c>
      <c r="AM673">
        <v>628</v>
      </c>
      <c r="AN673">
        <v>1057</v>
      </c>
      <c r="AO673">
        <v>0</v>
      </c>
      <c r="AP673">
        <v>0</v>
      </c>
      <c r="AQ673">
        <v>0</v>
      </c>
      <c r="AR673">
        <v>0</v>
      </c>
      <c r="AS673">
        <v>0</v>
      </c>
      <c r="AT673">
        <v>0</v>
      </c>
      <c r="AU673">
        <v>0</v>
      </c>
      <c r="AV673">
        <v>0</v>
      </c>
      <c r="AW673">
        <v>78465</v>
      </c>
      <c r="AX673">
        <v>6085</v>
      </c>
      <c r="AY673">
        <v>9228</v>
      </c>
      <c r="AZ673">
        <v>1</v>
      </c>
      <c r="BA673">
        <v>386.79</v>
      </c>
      <c r="BB673">
        <v>32.700000000000003</v>
      </c>
    </row>
    <row r="674" spans="1:54" x14ac:dyDescent="0.3">
      <c r="A674">
        <v>17125</v>
      </c>
      <c r="B674" t="s">
        <v>701</v>
      </c>
      <c r="C674" t="s">
        <v>1060</v>
      </c>
      <c r="D674">
        <v>13898</v>
      </c>
      <c r="E674">
        <v>14666</v>
      </c>
      <c r="F674">
        <v>-5.2</v>
      </c>
      <c r="G674">
        <v>14666</v>
      </c>
      <c r="H674">
        <v>4.8</v>
      </c>
      <c r="I674">
        <v>21.1</v>
      </c>
      <c r="J674">
        <v>19.8</v>
      </c>
      <c r="K674">
        <v>50.4</v>
      </c>
      <c r="L674">
        <v>97.6</v>
      </c>
      <c r="M674">
        <v>0.5</v>
      </c>
      <c r="N674">
        <v>0.3</v>
      </c>
      <c r="O674">
        <v>0.4</v>
      </c>
      <c r="P674">
        <v>0</v>
      </c>
      <c r="Q674">
        <v>1.2</v>
      </c>
      <c r="R674">
        <v>1.1000000000000001</v>
      </c>
      <c r="S674">
        <v>96.6</v>
      </c>
      <c r="T674">
        <v>85.5</v>
      </c>
      <c r="U674">
        <v>1.1000000000000001</v>
      </c>
      <c r="V674">
        <v>1.8</v>
      </c>
      <c r="W674">
        <v>85.4</v>
      </c>
      <c r="X674">
        <v>14.2</v>
      </c>
      <c r="Y674">
        <v>1209</v>
      </c>
      <c r="Z674">
        <v>25.9</v>
      </c>
      <c r="AA674">
        <v>7028</v>
      </c>
      <c r="AB674">
        <v>77.400000000000006</v>
      </c>
      <c r="AC674">
        <v>7.2</v>
      </c>
      <c r="AD674">
        <v>82100</v>
      </c>
      <c r="AE674">
        <v>6310</v>
      </c>
      <c r="AF674">
        <v>2.27</v>
      </c>
      <c r="AG674">
        <v>23199</v>
      </c>
      <c r="AH674">
        <v>42260</v>
      </c>
      <c r="AI674">
        <v>16.3</v>
      </c>
      <c r="AJ674">
        <v>295</v>
      </c>
      <c r="AK674">
        <v>2377</v>
      </c>
      <c r="AL674">
        <v>-3.9</v>
      </c>
      <c r="AM674">
        <v>727</v>
      </c>
      <c r="AN674">
        <v>651</v>
      </c>
      <c r="AO674">
        <v>0</v>
      </c>
      <c r="AP674">
        <v>0</v>
      </c>
      <c r="AQ674">
        <v>0</v>
      </c>
      <c r="AR674">
        <v>0</v>
      </c>
      <c r="AS674">
        <v>0</v>
      </c>
      <c r="AT674">
        <v>30.3</v>
      </c>
      <c r="AU674">
        <v>0</v>
      </c>
      <c r="AV674">
        <v>192326</v>
      </c>
      <c r="AW674">
        <v>98760</v>
      </c>
      <c r="AX674">
        <v>6563</v>
      </c>
      <c r="AY674">
        <v>10399</v>
      </c>
      <c r="AZ674">
        <v>1</v>
      </c>
      <c r="BA674">
        <v>539.24</v>
      </c>
      <c r="BB674">
        <v>27.2</v>
      </c>
    </row>
    <row r="675" spans="1:54" x14ac:dyDescent="0.3">
      <c r="A675">
        <v>17127</v>
      </c>
      <c r="B675" t="s">
        <v>1353</v>
      </c>
      <c r="C675" t="s">
        <v>1060</v>
      </c>
      <c r="D675">
        <v>14905</v>
      </c>
      <c r="E675">
        <v>15429</v>
      </c>
      <c r="F675">
        <v>-3.4</v>
      </c>
      <c r="G675">
        <v>15429</v>
      </c>
      <c r="H675">
        <v>5.8</v>
      </c>
      <c r="I675">
        <v>21.9</v>
      </c>
      <c r="J675">
        <v>20.3</v>
      </c>
      <c r="K675">
        <v>52.4</v>
      </c>
      <c r="L675">
        <v>91.3</v>
      </c>
      <c r="M675">
        <v>5.8</v>
      </c>
      <c r="N675">
        <v>0.4</v>
      </c>
      <c r="O675">
        <v>0.4</v>
      </c>
      <c r="P675">
        <v>0</v>
      </c>
      <c r="Q675">
        <v>2.1</v>
      </c>
      <c r="R675">
        <v>2.6</v>
      </c>
      <c r="S675">
        <v>89</v>
      </c>
      <c r="T675">
        <v>91.9</v>
      </c>
      <c r="U675">
        <v>0.6</v>
      </c>
      <c r="V675">
        <v>1.9</v>
      </c>
      <c r="W675">
        <v>83.4</v>
      </c>
      <c r="X675">
        <v>16.7</v>
      </c>
      <c r="Y675">
        <v>1263</v>
      </c>
      <c r="Z675">
        <v>20.5</v>
      </c>
      <c r="AA675">
        <v>7076</v>
      </c>
      <c r="AB675">
        <v>75.599999999999994</v>
      </c>
      <c r="AC675">
        <v>9.1999999999999993</v>
      </c>
      <c r="AD675">
        <v>80200</v>
      </c>
      <c r="AE675">
        <v>6053</v>
      </c>
      <c r="AF675">
        <v>2.48</v>
      </c>
      <c r="AG675">
        <v>22047</v>
      </c>
      <c r="AH675">
        <v>43615</v>
      </c>
      <c r="AI675">
        <v>16.3</v>
      </c>
      <c r="AJ675">
        <v>229</v>
      </c>
      <c r="AK675">
        <v>3279</v>
      </c>
      <c r="AL675">
        <v>-9.1999999999999993</v>
      </c>
      <c r="AM675">
        <v>809</v>
      </c>
      <c r="AN675">
        <v>1395</v>
      </c>
      <c r="AO675">
        <v>0</v>
      </c>
      <c r="AP675">
        <v>0</v>
      </c>
      <c r="AQ675">
        <v>0</v>
      </c>
      <c r="AR675">
        <v>0</v>
      </c>
      <c r="AS675">
        <v>0</v>
      </c>
      <c r="AT675">
        <v>23.7</v>
      </c>
      <c r="AU675">
        <v>0</v>
      </c>
      <c r="AV675">
        <v>0</v>
      </c>
      <c r="AW675">
        <v>75936</v>
      </c>
      <c r="AX675">
        <v>5025</v>
      </c>
      <c r="AY675">
        <v>0</v>
      </c>
      <c r="AZ675">
        <v>2</v>
      </c>
      <c r="BA675">
        <v>237.22</v>
      </c>
      <c r="BB675">
        <v>65</v>
      </c>
    </row>
    <row r="676" spans="1:54" x14ac:dyDescent="0.3">
      <c r="A676">
        <v>17129</v>
      </c>
      <c r="B676" t="s">
        <v>694</v>
      </c>
      <c r="C676" t="s">
        <v>1060</v>
      </c>
      <c r="D676">
        <v>12570</v>
      </c>
      <c r="E676">
        <v>12705</v>
      </c>
      <c r="F676">
        <v>-1.1000000000000001</v>
      </c>
      <c r="G676">
        <v>12705</v>
      </c>
      <c r="H676">
        <v>5.3</v>
      </c>
      <c r="I676">
        <v>22.4</v>
      </c>
      <c r="J676">
        <v>18.100000000000001</v>
      </c>
      <c r="K676">
        <v>51.3</v>
      </c>
      <c r="L676">
        <v>97</v>
      </c>
      <c r="M676">
        <v>1.2</v>
      </c>
      <c r="N676">
        <v>0.3</v>
      </c>
      <c r="O676">
        <v>0.3</v>
      </c>
      <c r="P676">
        <v>0</v>
      </c>
      <c r="Q676">
        <v>1.2</v>
      </c>
      <c r="R676">
        <v>1.4</v>
      </c>
      <c r="S676">
        <v>95.8</v>
      </c>
      <c r="T676">
        <v>90</v>
      </c>
      <c r="U676">
        <v>0.4</v>
      </c>
      <c r="V676">
        <v>1.6</v>
      </c>
      <c r="W676">
        <v>92.5</v>
      </c>
      <c r="X676">
        <v>22.1</v>
      </c>
      <c r="Y676">
        <v>1135</v>
      </c>
      <c r="Z676">
        <v>27</v>
      </c>
      <c r="AA676">
        <v>5658</v>
      </c>
      <c r="AB676">
        <v>80.8</v>
      </c>
      <c r="AC676">
        <v>10.3</v>
      </c>
      <c r="AD676">
        <v>119100</v>
      </c>
      <c r="AE676">
        <v>5071</v>
      </c>
      <c r="AF676">
        <v>2.4700000000000002</v>
      </c>
      <c r="AG676">
        <v>28330</v>
      </c>
      <c r="AH676">
        <v>58190</v>
      </c>
      <c r="AI676">
        <v>9.8000000000000007</v>
      </c>
      <c r="AJ676">
        <v>216</v>
      </c>
      <c r="AK676">
        <v>1248</v>
      </c>
      <c r="AL676">
        <v>-3.7</v>
      </c>
      <c r="AM676">
        <v>806</v>
      </c>
      <c r="AN676">
        <v>1128</v>
      </c>
      <c r="AO676">
        <v>0</v>
      </c>
      <c r="AP676">
        <v>0</v>
      </c>
      <c r="AQ676">
        <v>0</v>
      </c>
      <c r="AR676">
        <v>0</v>
      </c>
      <c r="AS676">
        <v>0</v>
      </c>
      <c r="AT676">
        <v>0</v>
      </c>
      <c r="AU676">
        <v>0</v>
      </c>
      <c r="AV676">
        <v>128740</v>
      </c>
      <c r="AW676">
        <v>68939</v>
      </c>
      <c r="AX676">
        <v>5507</v>
      </c>
      <c r="AY676">
        <v>6909</v>
      </c>
      <c r="AZ676">
        <v>24</v>
      </c>
      <c r="BA676">
        <v>314.44</v>
      </c>
      <c r="BB676">
        <v>40.4</v>
      </c>
    </row>
    <row r="677" spans="1:54" x14ac:dyDescent="0.3">
      <c r="A677">
        <v>17131</v>
      </c>
      <c r="B677" t="s">
        <v>1354</v>
      </c>
      <c r="C677" t="s">
        <v>1060</v>
      </c>
      <c r="D677">
        <v>15945</v>
      </c>
      <c r="E677">
        <v>16434</v>
      </c>
      <c r="F677">
        <v>-3</v>
      </c>
      <c r="G677">
        <v>16434</v>
      </c>
      <c r="H677">
        <v>4.9000000000000004</v>
      </c>
      <c r="I677">
        <v>21.8</v>
      </c>
      <c r="J677">
        <v>20.5</v>
      </c>
      <c r="K677">
        <v>50.6</v>
      </c>
      <c r="L677">
        <v>98.1</v>
      </c>
      <c r="M677">
        <v>0.6</v>
      </c>
      <c r="N677">
        <v>0.1</v>
      </c>
      <c r="O677">
        <v>0.3</v>
      </c>
      <c r="P677">
        <v>0</v>
      </c>
      <c r="Q677">
        <v>0.8</v>
      </c>
      <c r="R677">
        <v>2.1</v>
      </c>
      <c r="S677">
        <v>96.2</v>
      </c>
      <c r="T677">
        <v>90.7</v>
      </c>
      <c r="U677">
        <v>1</v>
      </c>
      <c r="V677">
        <v>2.1</v>
      </c>
      <c r="W677">
        <v>90.5</v>
      </c>
      <c r="X677">
        <v>14.7</v>
      </c>
      <c r="Y677">
        <v>1471</v>
      </c>
      <c r="Z677">
        <v>27.8</v>
      </c>
      <c r="AA677">
        <v>7367</v>
      </c>
      <c r="AB677">
        <v>78.7</v>
      </c>
      <c r="AC677">
        <v>7.7</v>
      </c>
      <c r="AD677">
        <v>98100</v>
      </c>
      <c r="AE677">
        <v>6716</v>
      </c>
      <c r="AF677">
        <v>2.4</v>
      </c>
      <c r="AG677">
        <v>26620</v>
      </c>
      <c r="AH677">
        <v>53136</v>
      </c>
      <c r="AI677">
        <v>10.1</v>
      </c>
      <c r="AJ677">
        <v>280</v>
      </c>
      <c r="AK677">
        <v>2441</v>
      </c>
      <c r="AL677">
        <v>2.2999999999999998</v>
      </c>
      <c r="AM677">
        <v>930</v>
      </c>
      <c r="AN677">
        <v>1344</v>
      </c>
      <c r="AO677">
        <v>0</v>
      </c>
      <c r="AP677">
        <v>0</v>
      </c>
      <c r="AQ677">
        <v>0</v>
      </c>
      <c r="AR677">
        <v>0</v>
      </c>
      <c r="AS677">
        <v>0</v>
      </c>
      <c r="AT677">
        <v>33.1</v>
      </c>
      <c r="AU677">
        <v>0</v>
      </c>
      <c r="AV677">
        <v>0</v>
      </c>
      <c r="AW677">
        <v>85284</v>
      </c>
      <c r="AX677">
        <v>5191</v>
      </c>
      <c r="AY677">
        <v>5605</v>
      </c>
      <c r="AZ677">
        <v>6</v>
      </c>
      <c r="BA677">
        <v>561.20000000000005</v>
      </c>
      <c r="BB677">
        <v>29.3</v>
      </c>
    </row>
    <row r="678" spans="1:54" x14ac:dyDescent="0.3">
      <c r="A678">
        <v>17133</v>
      </c>
      <c r="B678" t="s">
        <v>25</v>
      </c>
      <c r="C678" t="s">
        <v>1060</v>
      </c>
      <c r="D678">
        <v>33722</v>
      </c>
      <c r="E678">
        <v>32957</v>
      </c>
      <c r="F678">
        <v>2.2999999999999998</v>
      </c>
      <c r="G678">
        <v>32957</v>
      </c>
      <c r="H678">
        <v>5.2</v>
      </c>
      <c r="I678">
        <v>22.8</v>
      </c>
      <c r="J678">
        <v>16</v>
      </c>
      <c r="K678">
        <v>50.3</v>
      </c>
      <c r="L678">
        <v>98</v>
      </c>
      <c r="M678">
        <v>0.4</v>
      </c>
      <c r="N678">
        <v>0.2</v>
      </c>
      <c r="O678">
        <v>0.5</v>
      </c>
      <c r="P678">
        <v>0</v>
      </c>
      <c r="Q678">
        <v>0.8</v>
      </c>
      <c r="R678">
        <v>1.6</v>
      </c>
      <c r="S678">
        <v>96.6</v>
      </c>
      <c r="T678">
        <v>87.8</v>
      </c>
      <c r="U678">
        <v>0.8</v>
      </c>
      <c r="V678">
        <v>3.2</v>
      </c>
      <c r="W678">
        <v>92.8</v>
      </c>
      <c r="X678">
        <v>25.9</v>
      </c>
      <c r="Y678">
        <v>2703</v>
      </c>
      <c r="Z678">
        <v>29.7</v>
      </c>
      <c r="AA678">
        <v>13764</v>
      </c>
      <c r="AB678">
        <v>81.099999999999994</v>
      </c>
      <c r="AC678">
        <v>12.1</v>
      </c>
      <c r="AD678">
        <v>193900</v>
      </c>
      <c r="AE678">
        <v>12506</v>
      </c>
      <c r="AF678">
        <v>2.63</v>
      </c>
      <c r="AG678">
        <v>31758</v>
      </c>
      <c r="AH678">
        <v>68482</v>
      </c>
      <c r="AI678">
        <v>5.4</v>
      </c>
      <c r="AJ678">
        <v>788</v>
      </c>
      <c r="AK678">
        <v>8083</v>
      </c>
      <c r="AL678">
        <v>3.6</v>
      </c>
      <c r="AM678">
        <v>2116</v>
      </c>
      <c r="AN678">
        <v>3221</v>
      </c>
      <c r="AO678">
        <v>0</v>
      </c>
      <c r="AP678">
        <v>0</v>
      </c>
      <c r="AQ678">
        <v>0</v>
      </c>
      <c r="AR678">
        <v>0</v>
      </c>
      <c r="AS678">
        <v>0</v>
      </c>
      <c r="AT678">
        <v>28.1</v>
      </c>
      <c r="AU678">
        <v>0</v>
      </c>
      <c r="AV678">
        <v>0</v>
      </c>
      <c r="AW678">
        <v>405724</v>
      </c>
      <c r="AX678">
        <v>12507</v>
      </c>
      <c r="AY678">
        <v>35946</v>
      </c>
      <c r="AZ678">
        <v>118</v>
      </c>
      <c r="BA678">
        <v>385.01</v>
      </c>
      <c r="BB678">
        <v>85.6</v>
      </c>
    </row>
    <row r="679" spans="1:54" x14ac:dyDescent="0.3">
      <c r="A679">
        <v>17135</v>
      </c>
      <c r="B679" t="s">
        <v>24</v>
      </c>
      <c r="C679" t="s">
        <v>1060</v>
      </c>
      <c r="D679">
        <v>29359</v>
      </c>
      <c r="E679">
        <v>30104</v>
      </c>
      <c r="F679">
        <v>-2.5</v>
      </c>
      <c r="G679">
        <v>30104</v>
      </c>
      <c r="H679">
        <v>5.0999999999999996</v>
      </c>
      <c r="I679">
        <v>20.5</v>
      </c>
      <c r="J679">
        <v>18.399999999999999</v>
      </c>
      <c r="K679">
        <v>47.7</v>
      </c>
      <c r="L679">
        <v>95.2</v>
      </c>
      <c r="M679">
        <v>3.4</v>
      </c>
      <c r="N679">
        <v>0.2</v>
      </c>
      <c r="O679">
        <v>0.4</v>
      </c>
      <c r="P679">
        <v>0</v>
      </c>
      <c r="Q679">
        <v>0.8</v>
      </c>
      <c r="R679">
        <v>1.7</v>
      </c>
      <c r="S679">
        <v>93.6</v>
      </c>
      <c r="T679">
        <v>83.5</v>
      </c>
      <c r="U679">
        <v>1.3</v>
      </c>
      <c r="V679">
        <v>2.7</v>
      </c>
      <c r="W679">
        <v>85.1</v>
      </c>
      <c r="X679">
        <v>12.1</v>
      </c>
      <c r="Y679">
        <v>2871</v>
      </c>
      <c r="Z679">
        <v>23</v>
      </c>
      <c r="AA679">
        <v>13054</v>
      </c>
      <c r="AB679">
        <v>75.3</v>
      </c>
      <c r="AC679">
        <v>9.9</v>
      </c>
      <c r="AD679">
        <v>79500</v>
      </c>
      <c r="AE679">
        <v>11192</v>
      </c>
      <c r="AF679">
        <v>2.19</v>
      </c>
      <c r="AG679">
        <v>19917</v>
      </c>
      <c r="AH679">
        <v>41952</v>
      </c>
      <c r="AI679">
        <v>14.1</v>
      </c>
      <c r="AJ679">
        <v>707</v>
      </c>
      <c r="AK679">
        <v>7262</v>
      </c>
      <c r="AL679">
        <v>-1.2</v>
      </c>
      <c r="AM679">
        <v>1558</v>
      </c>
      <c r="AN679">
        <v>2543</v>
      </c>
      <c r="AO679">
        <v>0</v>
      </c>
      <c r="AP679">
        <v>0</v>
      </c>
      <c r="AQ679">
        <v>0</v>
      </c>
      <c r="AR679">
        <v>0</v>
      </c>
      <c r="AS679">
        <v>0</v>
      </c>
      <c r="AT679">
        <v>31.2</v>
      </c>
      <c r="AU679">
        <v>305556</v>
      </c>
      <c r="AV679">
        <v>254264</v>
      </c>
      <c r="AW679">
        <v>401515</v>
      </c>
      <c r="AX679">
        <v>13479</v>
      </c>
      <c r="AY679">
        <v>36376</v>
      </c>
      <c r="AZ679">
        <v>24</v>
      </c>
      <c r="BA679">
        <v>703.69</v>
      </c>
      <c r="BB679">
        <v>42.8</v>
      </c>
    </row>
    <row r="680" spans="1:54" x14ac:dyDescent="0.3">
      <c r="A680">
        <v>17137</v>
      </c>
      <c r="B680" t="s">
        <v>23</v>
      </c>
      <c r="C680" t="s">
        <v>1060</v>
      </c>
      <c r="D680">
        <v>34929</v>
      </c>
      <c r="E680">
        <v>35551</v>
      </c>
      <c r="F680">
        <v>-1.7</v>
      </c>
      <c r="G680">
        <v>35547</v>
      </c>
      <c r="H680">
        <v>5.2</v>
      </c>
      <c r="I680">
        <v>20.100000000000001</v>
      </c>
      <c r="J680">
        <v>18.3</v>
      </c>
      <c r="K680">
        <v>49.4</v>
      </c>
      <c r="L680">
        <v>91</v>
      </c>
      <c r="M680">
        <v>6.4</v>
      </c>
      <c r="N680">
        <v>0.3</v>
      </c>
      <c r="O680">
        <v>0.5</v>
      </c>
      <c r="P680">
        <v>0</v>
      </c>
      <c r="Q680">
        <v>1.7</v>
      </c>
      <c r="R680">
        <v>2.2999999999999998</v>
      </c>
      <c r="S680">
        <v>89.1</v>
      </c>
      <c r="T680">
        <v>81</v>
      </c>
      <c r="U680">
        <v>1.8</v>
      </c>
      <c r="V680">
        <v>3</v>
      </c>
      <c r="W680">
        <v>88.1</v>
      </c>
      <c r="X680">
        <v>20.7</v>
      </c>
      <c r="Y680">
        <v>2997</v>
      </c>
      <c r="Z680">
        <v>18.8</v>
      </c>
      <c r="AA680">
        <v>15411</v>
      </c>
      <c r="AB680">
        <v>69.900000000000006</v>
      </c>
      <c r="AC680">
        <v>16.899999999999999</v>
      </c>
      <c r="AD680">
        <v>91000</v>
      </c>
      <c r="AE680">
        <v>13926</v>
      </c>
      <c r="AF680">
        <v>2.3199999999999998</v>
      </c>
      <c r="AG680">
        <v>24337</v>
      </c>
      <c r="AH680">
        <v>46809</v>
      </c>
      <c r="AI680">
        <v>14.4</v>
      </c>
      <c r="AJ680">
        <v>843</v>
      </c>
      <c r="AK680">
        <v>12331</v>
      </c>
      <c r="AL680">
        <v>-2.5</v>
      </c>
      <c r="AM680">
        <v>1971</v>
      </c>
      <c r="AN680">
        <v>2795</v>
      </c>
      <c r="AO680">
        <v>0</v>
      </c>
      <c r="AP680">
        <v>0</v>
      </c>
      <c r="AQ680">
        <v>0</v>
      </c>
      <c r="AR680">
        <v>0</v>
      </c>
      <c r="AS680">
        <v>0</v>
      </c>
      <c r="AT680">
        <v>25.3</v>
      </c>
      <c r="AU680">
        <v>0</v>
      </c>
      <c r="AV680">
        <v>425549</v>
      </c>
      <c r="AW680">
        <v>403082</v>
      </c>
      <c r="AX680">
        <v>11399</v>
      </c>
      <c r="AY680">
        <v>44423</v>
      </c>
      <c r="AZ680">
        <v>2</v>
      </c>
      <c r="BA680">
        <v>568.79</v>
      </c>
      <c r="BB680">
        <v>62.5</v>
      </c>
    </row>
    <row r="681" spans="1:54" x14ac:dyDescent="0.3">
      <c r="A681">
        <v>17139</v>
      </c>
      <c r="B681" t="s">
        <v>1355</v>
      </c>
      <c r="C681" t="s">
        <v>1060</v>
      </c>
      <c r="D681">
        <v>14837</v>
      </c>
      <c r="E681">
        <v>14846</v>
      </c>
      <c r="F681">
        <v>-0.1</v>
      </c>
      <c r="G681">
        <v>14846</v>
      </c>
      <c r="H681">
        <v>6.1</v>
      </c>
      <c r="I681">
        <v>24.4</v>
      </c>
      <c r="J681">
        <v>19</v>
      </c>
      <c r="K681">
        <v>51</v>
      </c>
      <c r="L681">
        <v>98.2</v>
      </c>
      <c r="M681">
        <v>0.5</v>
      </c>
      <c r="N681">
        <v>0.2</v>
      </c>
      <c r="O681">
        <v>0.3</v>
      </c>
      <c r="P681">
        <v>0</v>
      </c>
      <c r="Q681">
        <v>0.8</v>
      </c>
      <c r="R681">
        <v>1.3</v>
      </c>
      <c r="S681">
        <v>97.1</v>
      </c>
      <c r="T681">
        <v>92.3</v>
      </c>
      <c r="U681">
        <v>1.4</v>
      </c>
      <c r="V681">
        <v>9.6</v>
      </c>
      <c r="W681">
        <v>85</v>
      </c>
      <c r="X681">
        <v>14.1</v>
      </c>
      <c r="Y681">
        <v>1037</v>
      </c>
      <c r="Z681">
        <v>22.1</v>
      </c>
      <c r="AA681">
        <v>6349</v>
      </c>
      <c r="AB681">
        <v>78.7</v>
      </c>
      <c r="AC681">
        <v>8.1999999999999993</v>
      </c>
      <c r="AD681">
        <v>95400</v>
      </c>
      <c r="AE681">
        <v>5676</v>
      </c>
      <c r="AF681">
        <v>2.54</v>
      </c>
      <c r="AG681">
        <v>23786</v>
      </c>
      <c r="AH681">
        <v>46622</v>
      </c>
      <c r="AI681">
        <v>12.8</v>
      </c>
      <c r="AJ681">
        <v>320</v>
      </c>
      <c r="AK681">
        <v>4928</v>
      </c>
      <c r="AL681">
        <v>12.9</v>
      </c>
      <c r="AM681">
        <v>1018</v>
      </c>
      <c r="AN681">
        <v>1186</v>
      </c>
      <c r="AO681">
        <v>0</v>
      </c>
      <c r="AP681">
        <v>0</v>
      </c>
      <c r="AQ681">
        <v>0</v>
      </c>
      <c r="AR681">
        <v>0</v>
      </c>
      <c r="AS681">
        <v>0</v>
      </c>
      <c r="AT681">
        <v>0</v>
      </c>
      <c r="AU681">
        <v>541212</v>
      </c>
      <c r="AV681">
        <v>95187</v>
      </c>
      <c r="AW681">
        <v>118718</v>
      </c>
      <c r="AX681">
        <v>8275</v>
      </c>
      <c r="AY681">
        <v>0</v>
      </c>
      <c r="AZ681">
        <v>40</v>
      </c>
      <c r="BA681">
        <v>335.94</v>
      </c>
      <c r="BB681">
        <v>44.2</v>
      </c>
    </row>
    <row r="682" spans="1:54" x14ac:dyDescent="0.3">
      <c r="A682">
        <v>17141</v>
      </c>
      <c r="B682" t="s">
        <v>1356</v>
      </c>
      <c r="C682" t="s">
        <v>1060</v>
      </c>
      <c r="D682">
        <v>52085</v>
      </c>
      <c r="E682">
        <v>53497</v>
      </c>
      <c r="F682">
        <v>-2.6</v>
      </c>
      <c r="G682">
        <v>53497</v>
      </c>
      <c r="H682">
        <v>5.2</v>
      </c>
      <c r="I682">
        <v>23.1</v>
      </c>
      <c r="J682">
        <v>17.2</v>
      </c>
      <c r="K682">
        <v>50.3</v>
      </c>
      <c r="L682">
        <v>96.7</v>
      </c>
      <c r="M682">
        <v>1.1000000000000001</v>
      </c>
      <c r="N682">
        <v>0.4</v>
      </c>
      <c r="O682">
        <v>0.6</v>
      </c>
      <c r="P682">
        <v>0.1</v>
      </c>
      <c r="Q682">
        <v>1.2</v>
      </c>
      <c r="R682">
        <v>9.6</v>
      </c>
      <c r="S682">
        <v>87.7</v>
      </c>
      <c r="T682">
        <v>90.4</v>
      </c>
      <c r="U682">
        <v>4.9000000000000004</v>
      </c>
      <c r="V682">
        <v>7.2</v>
      </c>
      <c r="W682">
        <v>88.9</v>
      </c>
      <c r="X682">
        <v>19.899999999999999</v>
      </c>
      <c r="Y682">
        <v>4112</v>
      </c>
      <c r="Z682">
        <v>24</v>
      </c>
      <c r="AA682">
        <v>22545</v>
      </c>
      <c r="AB682">
        <v>76.099999999999994</v>
      </c>
      <c r="AC682">
        <v>12.9</v>
      </c>
      <c r="AD682">
        <v>149500</v>
      </c>
      <c r="AE682">
        <v>20745</v>
      </c>
      <c r="AF682">
        <v>2.5299999999999998</v>
      </c>
      <c r="AG682">
        <v>26635</v>
      </c>
      <c r="AH682">
        <v>54541</v>
      </c>
      <c r="AI682">
        <v>11.3</v>
      </c>
      <c r="AJ682">
        <v>1056</v>
      </c>
      <c r="AK682">
        <v>12693</v>
      </c>
      <c r="AL682">
        <v>-2.4</v>
      </c>
      <c r="AM682">
        <v>3326</v>
      </c>
      <c r="AN682">
        <v>4622</v>
      </c>
      <c r="AO682">
        <v>0</v>
      </c>
      <c r="AP682">
        <v>0</v>
      </c>
      <c r="AQ682">
        <v>0</v>
      </c>
      <c r="AR682">
        <v>0</v>
      </c>
      <c r="AS682">
        <v>0</v>
      </c>
      <c r="AT682">
        <v>0</v>
      </c>
      <c r="AU682">
        <v>1137608</v>
      </c>
      <c r="AV682">
        <v>0</v>
      </c>
      <c r="AW682">
        <v>454312</v>
      </c>
      <c r="AX682">
        <v>8257</v>
      </c>
      <c r="AY682">
        <v>43365</v>
      </c>
      <c r="AZ682">
        <v>38</v>
      </c>
      <c r="BA682">
        <v>758.57</v>
      </c>
      <c r="BB682">
        <v>70.5</v>
      </c>
    </row>
    <row r="683" spans="1:54" x14ac:dyDescent="0.3">
      <c r="A683">
        <v>17143</v>
      </c>
      <c r="B683" t="s">
        <v>1357</v>
      </c>
      <c r="C683" t="s">
        <v>1060</v>
      </c>
      <c r="D683">
        <v>187319</v>
      </c>
      <c r="E683">
        <v>186494</v>
      </c>
      <c r="F683">
        <v>0.4</v>
      </c>
      <c r="G683">
        <v>186494</v>
      </c>
      <c r="H683">
        <v>7</v>
      </c>
      <c r="I683">
        <v>23.8</v>
      </c>
      <c r="J683">
        <v>15</v>
      </c>
      <c r="K683">
        <v>51.6</v>
      </c>
      <c r="L683">
        <v>74.900000000000006</v>
      </c>
      <c r="M683">
        <v>18.100000000000001</v>
      </c>
      <c r="N683">
        <v>0.4</v>
      </c>
      <c r="O683">
        <v>3.7</v>
      </c>
      <c r="P683">
        <v>0</v>
      </c>
      <c r="Q683">
        <v>2.9</v>
      </c>
      <c r="R683">
        <v>4.5999999999999996</v>
      </c>
      <c r="S683">
        <v>71.2</v>
      </c>
      <c r="T683">
        <v>83.6</v>
      </c>
      <c r="U683">
        <v>5</v>
      </c>
      <c r="V683">
        <v>7.4</v>
      </c>
      <c r="W683">
        <v>89.9</v>
      </c>
      <c r="X683">
        <v>28.9</v>
      </c>
      <c r="Y683">
        <v>12756</v>
      </c>
      <c r="Z683">
        <v>19.399999999999999</v>
      </c>
      <c r="AA683">
        <v>83555</v>
      </c>
      <c r="AB683">
        <v>65.5</v>
      </c>
      <c r="AC683">
        <v>23.2</v>
      </c>
      <c r="AD683">
        <v>123200</v>
      </c>
      <c r="AE683">
        <v>75892</v>
      </c>
      <c r="AF683">
        <v>2.39</v>
      </c>
      <c r="AG683">
        <v>28438</v>
      </c>
      <c r="AH683">
        <v>50712</v>
      </c>
      <c r="AI683">
        <v>17.2</v>
      </c>
      <c r="AJ683">
        <v>4567</v>
      </c>
      <c r="AK683">
        <v>108908</v>
      </c>
      <c r="AL683">
        <v>-1.8</v>
      </c>
      <c r="AM683">
        <v>9452</v>
      </c>
      <c r="AN683">
        <v>13447</v>
      </c>
      <c r="AO683">
        <v>0</v>
      </c>
      <c r="AP683">
        <v>0</v>
      </c>
      <c r="AQ683">
        <v>2.8</v>
      </c>
      <c r="AR683">
        <v>0</v>
      </c>
      <c r="AS683">
        <v>1.2</v>
      </c>
      <c r="AT683">
        <v>29.7</v>
      </c>
      <c r="AU683">
        <v>4951288</v>
      </c>
      <c r="AV683">
        <v>1609825</v>
      </c>
      <c r="AW683">
        <v>2425913</v>
      </c>
      <c r="AX683">
        <v>13250</v>
      </c>
      <c r="AY683">
        <v>343149</v>
      </c>
      <c r="AZ683">
        <v>174</v>
      </c>
      <c r="BA683">
        <v>619.21</v>
      </c>
      <c r="BB683">
        <v>301.2</v>
      </c>
    </row>
    <row r="684" spans="1:54" x14ac:dyDescent="0.3">
      <c r="A684">
        <v>17145</v>
      </c>
      <c r="B684" t="s">
        <v>22</v>
      </c>
      <c r="C684" t="s">
        <v>1060</v>
      </c>
      <c r="D684">
        <v>21672</v>
      </c>
      <c r="E684">
        <v>22350</v>
      </c>
      <c r="F684">
        <v>-3</v>
      </c>
      <c r="G684">
        <v>22350</v>
      </c>
      <c r="H684">
        <v>4.9000000000000004</v>
      </c>
      <c r="I684">
        <v>19.399999999999999</v>
      </c>
      <c r="J684">
        <v>17.3</v>
      </c>
      <c r="K684">
        <v>45.6</v>
      </c>
      <c r="L684">
        <v>88.6</v>
      </c>
      <c r="M684">
        <v>8.8000000000000007</v>
      </c>
      <c r="N684">
        <v>0.4</v>
      </c>
      <c r="O684">
        <v>0.5</v>
      </c>
      <c r="P684">
        <v>0.1</v>
      </c>
      <c r="Q684">
        <v>1.7</v>
      </c>
      <c r="R684">
        <v>3.1</v>
      </c>
      <c r="S684">
        <v>86.1</v>
      </c>
      <c r="T684">
        <v>85.9</v>
      </c>
      <c r="U684">
        <v>1.8</v>
      </c>
      <c r="V684">
        <v>3</v>
      </c>
      <c r="W684">
        <v>84.5</v>
      </c>
      <c r="X684">
        <v>14.3</v>
      </c>
      <c r="Y684">
        <v>1880</v>
      </c>
      <c r="Z684">
        <v>28.1</v>
      </c>
      <c r="AA684">
        <v>9465</v>
      </c>
      <c r="AB684">
        <v>76.7</v>
      </c>
      <c r="AC684">
        <v>11.9</v>
      </c>
      <c r="AD684">
        <v>78000</v>
      </c>
      <c r="AE684">
        <v>7982</v>
      </c>
      <c r="AF684">
        <v>2.5099999999999998</v>
      </c>
      <c r="AG684">
        <v>19716</v>
      </c>
      <c r="AH684">
        <v>42078</v>
      </c>
      <c r="AI684">
        <v>18.399999999999999</v>
      </c>
      <c r="AJ684">
        <v>424</v>
      </c>
      <c r="AK684">
        <v>4380</v>
      </c>
      <c r="AL684">
        <v>0.8</v>
      </c>
      <c r="AM684">
        <v>1053</v>
      </c>
      <c r="AN684">
        <v>1445</v>
      </c>
      <c r="AO684">
        <v>0</v>
      </c>
      <c r="AP684">
        <v>0</v>
      </c>
      <c r="AQ684">
        <v>0</v>
      </c>
      <c r="AR684">
        <v>0</v>
      </c>
      <c r="AS684">
        <v>0</v>
      </c>
      <c r="AT684">
        <v>19.8</v>
      </c>
      <c r="AU684">
        <v>369043</v>
      </c>
      <c r="AV684">
        <v>42904</v>
      </c>
      <c r="AW684">
        <v>168280</v>
      </c>
      <c r="AX684">
        <v>7452</v>
      </c>
      <c r="AY684">
        <v>15379</v>
      </c>
      <c r="AZ684">
        <v>50</v>
      </c>
      <c r="BA684">
        <v>441.76</v>
      </c>
      <c r="BB684">
        <v>50.6</v>
      </c>
    </row>
    <row r="685" spans="1:54" x14ac:dyDescent="0.3">
      <c r="A685">
        <v>17147</v>
      </c>
      <c r="B685" t="s">
        <v>1358</v>
      </c>
      <c r="C685" t="s">
        <v>1060</v>
      </c>
      <c r="D685">
        <v>16431</v>
      </c>
      <c r="E685">
        <v>16727</v>
      </c>
      <c r="F685">
        <v>-1.8</v>
      </c>
      <c r="G685">
        <v>16729</v>
      </c>
      <c r="H685">
        <v>5.2</v>
      </c>
      <c r="I685">
        <v>22.2</v>
      </c>
      <c r="J685">
        <v>18.100000000000001</v>
      </c>
      <c r="K685">
        <v>50.3</v>
      </c>
      <c r="L685">
        <v>97.6</v>
      </c>
      <c r="M685">
        <v>0.6</v>
      </c>
      <c r="N685">
        <v>0.2</v>
      </c>
      <c r="O685">
        <v>0.5</v>
      </c>
      <c r="P685">
        <v>0</v>
      </c>
      <c r="Q685">
        <v>1.1000000000000001</v>
      </c>
      <c r="R685">
        <v>1.1000000000000001</v>
      </c>
      <c r="S685">
        <v>96.7</v>
      </c>
      <c r="T685">
        <v>90.2</v>
      </c>
      <c r="U685">
        <v>1.3</v>
      </c>
      <c r="V685">
        <v>1.8</v>
      </c>
      <c r="W685">
        <v>92.7</v>
      </c>
      <c r="X685">
        <v>26.5</v>
      </c>
      <c r="Y685">
        <v>1324</v>
      </c>
      <c r="Z685">
        <v>23.7</v>
      </c>
      <c r="AA685">
        <v>7344</v>
      </c>
      <c r="AB685">
        <v>82.4</v>
      </c>
      <c r="AC685">
        <v>7.9</v>
      </c>
      <c r="AD685">
        <v>120800</v>
      </c>
      <c r="AE685">
        <v>6546</v>
      </c>
      <c r="AF685">
        <v>2.52</v>
      </c>
      <c r="AG685">
        <v>31190</v>
      </c>
      <c r="AH685">
        <v>63027</v>
      </c>
      <c r="AI685">
        <v>6.2</v>
      </c>
      <c r="AJ685">
        <v>335</v>
      </c>
      <c r="AK685">
        <v>2133</v>
      </c>
      <c r="AL685">
        <v>-7.4</v>
      </c>
      <c r="AM685">
        <v>1090</v>
      </c>
      <c r="AN685">
        <v>1407</v>
      </c>
      <c r="AO685">
        <v>0</v>
      </c>
      <c r="AP685">
        <v>0</v>
      </c>
      <c r="AQ685">
        <v>0</v>
      </c>
      <c r="AR685">
        <v>0</v>
      </c>
      <c r="AS685">
        <v>0</v>
      </c>
      <c r="AT685">
        <v>0</v>
      </c>
      <c r="AU685">
        <v>0</v>
      </c>
      <c r="AV685">
        <v>263944</v>
      </c>
      <c r="AW685">
        <v>118815</v>
      </c>
      <c r="AX685">
        <v>7220</v>
      </c>
      <c r="AY685">
        <v>9981</v>
      </c>
      <c r="AZ685">
        <v>20</v>
      </c>
      <c r="BA685">
        <v>439.2</v>
      </c>
      <c r="BB685">
        <v>38.1</v>
      </c>
    </row>
    <row r="686" spans="1:54" x14ac:dyDescent="0.3">
      <c r="A686">
        <v>17149</v>
      </c>
      <c r="B686" t="s">
        <v>20</v>
      </c>
      <c r="C686" t="s">
        <v>1060</v>
      </c>
      <c r="D686">
        <v>16022</v>
      </c>
      <c r="E686">
        <v>16430</v>
      </c>
      <c r="F686">
        <v>-2.5</v>
      </c>
      <c r="G686">
        <v>16430</v>
      </c>
      <c r="H686">
        <v>5.6</v>
      </c>
      <c r="I686">
        <v>22</v>
      </c>
      <c r="J686">
        <v>19.8</v>
      </c>
      <c r="K686">
        <v>49.9</v>
      </c>
      <c r="L686">
        <v>96.7</v>
      </c>
      <c r="M686">
        <v>1.9</v>
      </c>
      <c r="N686">
        <v>0.2</v>
      </c>
      <c r="O686">
        <v>0.3</v>
      </c>
      <c r="P686">
        <v>0</v>
      </c>
      <c r="Q686">
        <v>0.9</v>
      </c>
      <c r="R686">
        <v>1.2</v>
      </c>
      <c r="S686">
        <v>95.6</v>
      </c>
      <c r="T686">
        <v>85.1</v>
      </c>
      <c r="U686">
        <v>0.6</v>
      </c>
      <c r="V686">
        <v>2.4</v>
      </c>
      <c r="W686">
        <v>86.1</v>
      </c>
      <c r="X686">
        <v>13.5</v>
      </c>
      <c r="Y686">
        <v>1146</v>
      </c>
      <c r="Z686">
        <v>24.8</v>
      </c>
      <c r="AA686">
        <v>7936</v>
      </c>
      <c r="AB686">
        <v>77.900000000000006</v>
      </c>
      <c r="AC686">
        <v>6.7</v>
      </c>
      <c r="AD686">
        <v>74700</v>
      </c>
      <c r="AE686">
        <v>6708</v>
      </c>
      <c r="AF686">
        <v>2.35</v>
      </c>
      <c r="AG686">
        <v>21344</v>
      </c>
      <c r="AH686">
        <v>39845</v>
      </c>
      <c r="AI686">
        <v>16.600000000000001</v>
      </c>
      <c r="AJ686">
        <v>375</v>
      </c>
      <c r="AK686">
        <v>2995</v>
      </c>
      <c r="AL686">
        <v>-4.3</v>
      </c>
      <c r="AM686">
        <v>1075</v>
      </c>
      <c r="AN686">
        <v>1444</v>
      </c>
      <c r="AO686">
        <v>0</v>
      </c>
      <c r="AP686">
        <v>0</v>
      </c>
      <c r="AQ686">
        <v>0</v>
      </c>
      <c r="AR686">
        <v>0</v>
      </c>
      <c r="AS686">
        <v>0</v>
      </c>
      <c r="AT686">
        <v>0</v>
      </c>
      <c r="AU686">
        <v>0</v>
      </c>
      <c r="AV686">
        <v>265271</v>
      </c>
      <c r="AW686">
        <v>136472</v>
      </c>
      <c r="AX686">
        <v>8233</v>
      </c>
      <c r="AY686">
        <v>13705</v>
      </c>
      <c r="AZ686">
        <v>20</v>
      </c>
      <c r="BA686">
        <v>831.38</v>
      </c>
      <c r="BB686">
        <v>19.8</v>
      </c>
    </row>
    <row r="687" spans="1:54" x14ac:dyDescent="0.3">
      <c r="A687">
        <v>17151</v>
      </c>
      <c r="B687" t="s">
        <v>89</v>
      </c>
      <c r="C687" t="s">
        <v>1060</v>
      </c>
      <c r="D687">
        <v>4276</v>
      </c>
      <c r="E687">
        <v>4470</v>
      </c>
      <c r="F687">
        <v>-4.3</v>
      </c>
      <c r="G687">
        <v>4470</v>
      </c>
      <c r="H687">
        <v>3.4</v>
      </c>
      <c r="I687">
        <v>15.6</v>
      </c>
      <c r="J687">
        <v>21.3</v>
      </c>
      <c r="K687">
        <v>47.1</v>
      </c>
      <c r="L687">
        <v>91.2</v>
      </c>
      <c r="M687">
        <v>6.7</v>
      </c>
      <c r="N687">
        <v>0.7</v>
      </c>
      <c r="O687">
        <v>0.3</v>
      </c>
      <c r="P687">
        <v>0</v>
      </c>
      <c r="Q687">
        <v>1</v>
      </c>
      <c r="R687">
        <v>1.9</v>
      </c>
      <c r="S687">
        <v>89.6</v>
      </c>
      <c r="T687">
        <v>88.8</v>
      </c>
      <c r="U687">
        <v>2.5</v>
      </c>
      <c r="V687">
        <v>3.4</v>
      </c>
      <c r="W687">
        <v>87.6</v>
      </c>
      <c r="X687">
        <v>13.5</v>
      </c>
      <c r="Y687">
        <v>435</v>
      </c>
      <c r="Z687">
        <v>30.4</v>
      </c>
      <c r="AA687">
        <v>2468</v>
      </c>
      <c r="AB687">
        <v>81.099999999999994</v>
      </c>
      <c r="AC687">
        <v>5.5</v>
      </c>
      <c r="AD687">
        <v>98900</v>
      </c>
      <c r="AE687">
        <v>1736</v>
      </c>
      <c r="AF687">
        <v>2.33</v>
      </c>
      <c r="AG687">
        <v>20448</v>
      </c>
      <c r="AH687">
        <v>38371</v>
      </c>
      <c r="AI687">
        <v>17</v>
      </c>
      <c r="AJ687">
        <v>53</v>
      </c>
      <c r="AK687">
        <v>245</v>
      </c>
      <c r="AL687">
        <v>8.9</v>
      </c>
      <c r="AM687">
        <v>206</v>
      </c>
      <c r="AN687">
        <v>0</v>
      </c>
      <c r="AO687">
        <v>0</v>
      </c>
      <c r="AP687">
        <v>0</v>
      </c>
      <c r="AQ687">
        <v>0</v>
      </c>
      <c r="AR687">
        <v>0</v>
      </c>
      <c r="AS687">
        <v>0</v>
      </c>
      <c r="AT687">
        <v>0</v>
      </c>
      <c r="AU687">
        <v>0</v>
      </c>
      <c r="AV687">
        <v>0</v>
      </c>
      <c r="AW687">
        <v>9223</v>
      </c>
      <c r="AX687">
        <v>2245</v>
      </c>
      <c r="AY687">
        <v>1219</v>
      </c>
      <c r="AZ687">
        <v>0</v>
      </c>
      <c r="BA687">
        <v>368.77</v>
      </c>
      <c r="BB687">
        <v>12.1</v>
      </c>
    </row>
    <row r="688" spans="1:54" x14ac:dyDescent="0.3">
      <c r="A688">
        <v>17153</v>
      </c>
      <c r="B688" t="s">
        <v>87</v>
      </c>
      <c r="C688" t="s">
        <v>1060</v>
      </c>
      <c r="D688">
        <v>5815</v>
      </c>
      <c r="E688">
        <v>6161</v>
      </c>
      <c r="F688">
        <v>-5.6</v>
      </c>
      <c r="G688">
        <v>6161</v>
      </c>
      <c r="H688">
        <v>5.0999999999999996</v>
      </c>
      <c r="I688">
        <v>21.9</v>
      </c>
      <c r="J688">
        <v>20.2</v>
      </c>
      <c r="K688">
        <v>51.9</v>
      </c>
      <c r="L688">
        <v>64.7</v>
      </c>
      <c r="M688">
        <v>32.299999999999997</v>
      </c>
      <c r="N688">
        <v>0.5</v>
      </c>
      <c r="O688">
        <v>0.2</v>
      </c>
      <c r="P688">
        <v>0.1</v>
      </c>
      <c r="Q688">
        <v>2.2000000000000002</v>
      </c>
      <c r="R688">
        <v>1.9</v>
      </c>
      <c r="S688">
        <v>63.6</v>
      </c>
      <c r="T688">
        <v>89</v>
      </c>
      <c r="U688">
        <v>1.7</v>
      </c>
      <c r="V688">
        <v>2.5</v>
      </c>
      <c r="W688">
        <v>80.2</v>
      </c>
      <c r="X688">
        <v>12</v>
      </c>
      <c r="Y688">
        <v>552</v>
      </c>
      <c r="Z688">
        <v>28.4</v>
      </c>
      <c r="AA688">
        <v>3129</v>
      </c>
      <c r="AB688">
        <v>78.099999999999994</v>
      </c>
      <c r="AC688">
        <v>11.6</v>
      </c>
      <c r="AD688">
        <v>55300</v>
      </c>
      <c r="AE688">
        <v>2419</v>
      </c>
      <c r="AF688">
        <v>2.4500000000000002</v>
      </c>
      <c r="AG688">
        <v>19867</v>
      </c>
      <c r="AH688">
        <v>33717</v>
      </c>
      <c r="AI688">
        <v>18.8</v>
      </c>
      <c r="AJ688">
        <v>98</v>
      </c>
      <c r="AK688">
        <v>652</v>
      </c>
      <c r="AL688">
        <v>-9.4</v>
      </c>
      <c r="AM688">
        <v>323</v>
      </c>
      <c r="AN688">
        <v>264</v>
      </c>
      <c r="AO688">
        <v>0</v>
      </c>
      <c r="AP688">
        <v>0</v>
      </c>
      <c r="AQ688">
        <v>0</v>
      </c>
      <c r="AR688">
        <v>0</v>
      </c>
      <c r="AS688">
        <v>0</v>
      </c>
      <c r="AT688">
        <v>0</v>
      </c>
      <c r="AU688">
        <v>0</v>
      </c>
      <c r="AV688">
        <v>0</v>
      </c>
      <c r="AW688">
        <v>31840</v>
      </c>
      <c r="AX688">
        <v>4941</v>
      </c>
      <c r="AY688">
        <v>0</v>
      </c>
      <c r="AZ688">
        <v>3</v>
      </c>
      <c r="BA688">
        <v>199.19</v>
      </c>
      <c r="BB688">
        <v>30.9</v>
      </c>
    </row>
    <row r="689" spans="1:54" x14ac:dyDescent="0.3">
      <c r="A689">
        <v>17155</v>
      </c>
      <c r="B689" t="s">
        <v>591</v>
      </c>
      <c r="C689" t="s">
        <v>1060</v>
      </c>
      <c r="D689">
        <v>5814</v>
      </c>
      <c r="E689">
        <v>6006</v>
      </c>
      <c r="F689">
        <v>-3.2</v>
      </c>
      <c r="G689">
        <v>6006</v>
      </c>
      <c r="H689">
        <v>4.7</v>
      </c>
      <c r="I689">
        <v>20.2</v>
      </c>
      <c r="J689">
        <v>19.8</v>
      </c>
      <c r="K689">
        <v>49.1</v>
      </c>
      <c r="L689">
        <v>97.6</v>
      </c>
      <c r="M689">
        <v>0.9</v>
      </c>
      <c r="N689">
        <v>0.3</v>
      </c>
      <c r="O689">
        <v>0.3</v>
      </c>
      <c r="P689">
        <v>0</v>
      </c>
      <c r="Q689">
        <v>1</v>
      </c>
      <c r="R689">
        <v>4.7</v>
      </c>
      <c r="S689">
        <v>93.1</v>
      </c>
      <c r="T689">
        <v>90.5</v>
      </c>
      <c r="U689">
        <v>1.5</v>
      </c>
      <c r="V689">
        <v>4.5</v>
      </c>
      <c r="W689">
        <v>88.8</v>
      </c>
      <c r="X689">
        <v>14.1</v>
      </c>
      <c r="Y689">
        <v>615</v>
      </c>
      <c r="Z689">
        <v>21.9</v>
      </c>
      <c r="AA689">
        <v>3114</v>
      </c>
      <c r="AB689">
        <v>79.599999999999994</v>
      </c>
      <c r="AC689">
        <v>7.9</v>
      </c>
      <c r="AD689">
        <v>126500</v>
      </c>
      <c r="AE689">
        <v>2471</v>
      </c>
      <c r="AF689">
        <v>2.39</v>
      </c>
      <c r="AG689">
        <v>27074</v>
      </c>
      <c r="AH689">
        <v>54196</v>
      </c>
      <c r="AI689">
        <v>14.2</v>
      </c>
      <c r="AJ689">
        <v>131</v>
      </c>
      <c r="AK689">
        <v>1089</v>
      </c>
      <c r="AL689">
        <v>-8.5</v>
      </c>
      <c r="AM689">
        <v>365</v>
      </c>
      <c r="AN689">
        <v>493</v>
      </c>
      <c r="AO689">
        <v>0</v>
      </c>
      <c r="AP689">
        <v>0</v>
      </c>
      <c r="AQ689">
        <v>0</v>
      </c>
      <c r="AR689">
        <v>0</v>
      </c>
      <c r="AS689">
        <v>0</v>
      </c>
      <c r="AT689">
        <v>16.8</v>
      </c>
      <c r="AU689">
        <v>0</v>
      </c>
      <c r="AV689">
        <v>0</v>
      </c>
      <c r="AW689">
        <v>21663</v>
      </c>
      <c r="AX689">
        <v>3619</v>
      </c>
      <c r="AY689">
        <v>2266</v>
      </c>
      <c r="AZ689">
        <v>13</v>
      </c>
      <c r="BA689">
        <v>160.16</v>
      </c>
      <c r="BB689">
        <v>37.5</v>
      </c>
    </row>
    <row r="690" spans="1:54" x14ac:dyDescent="0.3">
      <c r="A690">
        <v>17157</v>
      </c>
      <c r="B690" t="s">
        <v>19</v>
      </c>
      <c r="C690" t="s">
        <v>1060</v>
      </c>
      <c r="D690">
        <v>32869</v>
      </c>
      <c r="E690">
        <v>33476</v>
      </c>
      <c r="F690">
        <v>-1.8</v>
      </c>
      <c r="G690">
        <v>33476</v>
      </c>
      <c r="H690">
        <v>5</v>
      </c>
      <c r="I690">
        <v>19.5</v>
      </c>
      <c r="J690">
        <v>17.2</v>
      </c>
      <c r="K690">
        <v>45</v>
      </c>
      <c r="L690">
        <v>88.1</v>
      </c>
      <c r="M690">
        <v>10.1</v>
      </c>
      <c r="N690">
        <v>0.2</v>
      </c>
      <c r="O690">
        <v>0.4</v>
      </c>
      <c r="P690">
        <v>0.1</v>
      </c>
      <c r="Q690">
        <v>1</v>
      </c>
      <c r="R690">
        <v>2.8</v>
      </c>
      <c r="S690">
        <v>85.8</v>
      </c>
      <c r="T690">
        <v>90.1</v>
      </c>
      <c r="U690">
        <v>1.1000000000000001</v>
      </c>
      <c r="V690">
        <v>2.6</v>
      </c>
      <c r="W690">
        <v>82.2</v>
      </c>
      <c r="X690">
        <v>11.8</v>
      </c>
      <c r="Y690">
        <v>3052</v>
      </c>
      <c r="Z690">
        <v>23</v>
      </c>
      <c r="AA690">
        <v>13814</v>
      </c>
      <c r="AB690">
        <v>76</v>
      </c>
      <c r="AC690">
        <v>9.1999999999999993</v>
      </c>
      <c r="AD690">
        <v>92100</v>
      </c>
      <c r="AE690">
        <v>11889</v>
      </c>
      <c r="AF690">
        <v>2.5</v>
      </c>
      <c r="AG690">
        <v>21976</v>
      </c>
      <c r="AH690">
        <v>47427</v>
      </c>
      <c r="AI690">
        <v>12.4</v>
      </c>
      <c r="AJ690">
        <v>677</v>
      </c>
      <c r="AK690">
        <v>10556</v>
      </c>
      <c r="AL690">
        <v>0.4</v>
      </c>
      <c r="AM690">
        <v>1471</v>
      </c>
      <c r="AN690">
        <v>2250</v>
      </c>
      <c r="AO690">
        <v>0</v>
      </c>
      <c r="AP690">
        <v>0</v>
      </c>
      <c r="AQ690">
        <v>0</v>
      </c>
      <c r="AR690">
        <v>0</v>
      </c>
      <c r="AS690">
        <v>0</v>
      </c>
      <c r="AT690">
        <v>33.6</v>
      </c>
      <c r="AU690">
        <v>532245</v>
      </c>
      <c r="AV690">
        <v>166393</v>
      </c>
      <c r="AW690">
        <v>332305</v>
      </c>
      <c r="AX690">
        <v>10123</v>
      </c>
      <c r="AY690">
        <v>26776</v>
      </c>
      <c r="AZ690">
        <v>21</v>
      </c>
      <c r="BA690">
        <v>575.5</v>
      </c>
      <c r="BB690">
        <v>58.2</v>
      </c>
    </row>
    <row r="691" spans="1:54" x14ac:dyDescent="0.3">
      <c r="A691">
        <v>17159</v>
      </c>
      <c r="B691" t="s">
        <v>544</v>
      </c>
      <c r="C691" t="s">
        <v>1060</v>
      </c>
      <c r="D691">
        <v>16061</v>
      </c>
      <c r="E691">
        <v>16233</v>
      </c>
      <c r="F691">
        <v>-1.1000000000000001</v>
      </c>
      <c r="G691">
        <v>16233</v>
      </c>
      <c r="H691">
        <v>5.8</v>
      </c>
      <c r="I691">
        <v>22</v>
      </c>
      <c r="J691">
        <v>20</v>
      </c>
      <c r="K691">
        <v>50.6</v>
      </c>
      <c r="L691">
        <v>97.2</v>
      </c>
      <c r="M691">
        <v>0.6</v>
      </c>
      <c r="N691">
        <v>0.2</v>
      </c>
      <c r="O691">
        <v>0.8</v>
      </c>
      <c r="P691">
        <v>0</v>
      </c>
      <c r="Q691">
        <v>1.1000000000000001</v>
      </c>
      <c r="R691">
        <v>1.5</v>
      </c>
      <c r="S691">
        <v>95.9</v>
      </c>
      <c r="T691">
        <v>88.9</v>
      </c>
      <c r="U691">
        <v>1.6</v>
      </c>
      <c r="V691">
        <v>3.7</v>
      </c>
      <c r="W691">
        <v>90.6</v>
      </c>
      <c r="X691">
        <v>20.399999999999999</v>
      </c>
      <c r="Y691">
        <v>1469</v>
      </c>
      <c r="Z691">
        <v>17.5</v>
      </c>
      <c r="AA691">
        <v>7478</v>
      </c>
      <c r="AB691">
        <v>74.900000000000006</v>
      </c>
      <c r="AC691">
        <v>10.199999999999999</v>
      </c>
      <c r="AD691">
        <v>78100</v>
      </c>
      <c r="AE691">
        <v>6620</v>
      </c>
      <c r="AF691">
        <v>2.41</v>
      </c>
      <c r="AG691">
        <v>23621</v>
      </c>
      <c r="AH691">
        <v>44070</v>
      </c>
      <c r="AI691">
        <v>14.2</v>
      </c>
      <c r="AJ691">
        <v>461</v>
      </c>
      <c r="AK691">
        <v>5183</v>
      </c>
      <c r="AL691">
        <v>-1.1000000000000001</v>
      </c>
      <c r="AM691">
        <v>1149</v>
      </c>
      <c r="AN691">
        <v>1481</v>
      </c>
      <c r="AO691">
        <v>0</v>
      </c>
      <c r="AP691">
        <v>0</v>
      </c>
      <c r="AQ691">
        <v>0</v>
      </c>
      <c r="AR691">
        <v>0</v>
      </c>
      <c r="AS691">
        <v>0</v>
      </c>
      <c r="AT691">
        <v>21.6</v>
      </c>
      <c r="AU691">
        <v>94581</v>
      </c>
      <c r="AV691">
        <v>250335</v>
      </c>
      <c r="AW691">
        <v>161489</v>
      </c>
      <c r="AX691">
        <v>10346</v>
      </c>
      <c r="AY691">
        <v>14233</v>
      </c>
      <c r="AZ691">
        <v>4</v>
      </c>
      <c r="BA691">
        <v>359.99</v>
      </c>
      <c r="BB691">
        <v>45.1</v>
      </c>
    </row>
    <row r="692" spans="1:54" x14ac:dyDescent="0.3">
      <c r="A692">
        <v>17161</v>
      </c>
      <c r="B692" t="s">
        <v>1359</v>
      </c>
      <c r="C692" t="s">
        <v>1060</v>
      </c>
      <c r="D692">
        <v>146063</v>
      </c>
      <c r="E692">
        <v>147546</v>
      </c>
      <c r="F692">
        <v>-1</v>
      </c>
      <c r="G692">
        <v>147546</v>
      </c>
      <c r="H692">
        <v>6.1</v>
      </c>
      <c r="I692">
        <v>22.1</v>
      </c>
      <c r="J692">
        <v>17.600000000000001</v>
      </c>
      <c r="K692">
        <v>50.8</v>
      </c>
      <c r="L692">
        <v>84.7</v>
      </c>
      <c r="M692">
        <v>9.8000000000000007</v>
      </c>
      <c r="N692">
        <v>0.6</v>
      </c>
      <c r="O692">
        <v>2.2999999999999998</v>
      </c>
      <c r="P692">
        <v>0.1</v>
      </c>
      <c r="Q692">
        <v>2.6</v>
      </c>
      <c r="R692">
        <v>12.4</v>
      </c>
      <c r="S692">
        <v>73.7</v>
      </c>
      <c r="T692">
        <v>85.9</v>
      </c>
      <c r="U692">
        <v>7.4</v>
      </c>
      <c r="V692">
        <v>11.5</v>
      </c>
      <c r="W692">
        <v>87.4</v>
      </c>
      <c r="X692">
        <v>21.8</v>
      </c>
      <c r="Y692">
        <v>12099</v>
      </c>
      <c r="Z692">
        <v>18.899999999999999</v>
      </c>
      <c r="AA692">
        <v>65775</v>
      </c>
      <c r="AB692">
        <v>70.2</v>
      </c>
      <c r="AC692">
        <v>22</v>
      </c>
      <c r="AD692">
        <v>113800</v>
      </c>
      <c r="AE692">
        <v>60456</v>
      </c>
      <c r="AF692">
        <v>2.37</v>
      </c>
      <c r="AG692">
        <v>26455</v>
      </c>
      <c r="AH692">
        <v>48702</v>
      </c>
      <c r="AI692">
        <v>13.3</v>
      </c>
      <c r="AJ692">
        <v>3263</v>
      </c>
      <c r="AK692">
        <v>63252</v>
      </c>
      <c r="AL692">
        <v>2.5</v>
      </c>
      <c r="AM692">
        <v>6652</v>
      </c>
      <c r="AN692">
        <v>9360</v>
      </c>
      <c r="AO692">
        <v>5.0999999999999996</v>
      </c>
      <c r="AP692">
        <v>0</v>
      </c>
      <c r="AQ692">
        <v>0</v>
      </c>
      <c r="AR692">
        <v>0</v>
      </c>
      <c r="AS692">
        <v>2.9</v>
      </c>
      <c r="AT692">
        <v>29.4</v>
      </c>
      <c r="AU692">
        <v>3714268</v>
      </c>
      <c r="AV692">
        <v>1437502</v>
      </c>
      <c r="AW692">
        <v>1711386</v>
      </c>
      <c r="AX692">
        <v>11636</v>
      </c>
      <c r="AY692">
        <v>224219</v>
      </c>
      <c r="AZ692">
        <v>241</v>
      </c>
      <c r="BA692">
        <v>427.64</v>
      </c>
      <c r="BB692">
        <v>345</v>
      </c>
    </row>
    <row r="693" spans="1:54" x14ac:dyDescent="0.3">
      <c r="A693">
        <v>17163</v>
      </c>
      <c r="B693" t="s">
        <v>16</v>
      </c>
      <c r="C693" t="s">
        <v>1060</v>
      </c>
      <c r="D693">
        <v>265729</v>
      </c>
      <c r="E693">
        <v>270063</v>
      </c>
      <c r="F693">
        <v>-1.6</v>
      </c>
      <c r="G693">
        <v>270056</v>
      </c>
      <c r="H693">
        <v>6.4</v>
      </c>
      <c r="I693">
        <v>24.1</v>
      </c>
      <c r="J693">
        <v>13.8</v>
      </c>
      <c r="K693">
        <v>51.8</v>
      </c>
      <c r="L693">
        <v>65.7</v>
      </c>
      <c r="M693">
        <v>30.2</v>
      </c>
      <c r="N693">
        <v>0.3</v>
      </c>
      <c r="O693">
        <v>1.4</v>
      </c>
      <c r="P693">
        <v>0.1</v>
      </c>
      <c r="Q693">
        <v>2.2000000000000002</v>
      </c>
      <c r="R693">
        <v>3.8</v>
      </c>
      <c r="S693">
        <v>62.5</v>
      </c>
      <c r="T693">
        <v>87.8</v>
      </c>
      <c r="U693">
        <v>2.7</v>
      </c>
      <c r="V693">
        <v>4.8</v>
      </c>
      <c r="W693">
        <v>89.5</v>
      </c>
      <c r="X693">
        <v>25.3</v>
      </c>
      <c r="Y693">
        <v>29633</v>
      </c>
      <c r="Z693">
        <v>23.6</v>
      </c>
      <c r="AA693">
        <v>118323</v>
      </c>
      <c r="AB693">
        <v>67.2</v>
      </c>
      <c r="AC693">
        <v>20.100000000000001</v>
      </c>
      <c r="AD693">
        <v>123700</v>
      </c>
      <c r="AE693">
        <v>102885</v>
      </c>
      <c r="AF693">
        <v>2.57</v>
      </c>
      <c r="AG693">
        <v>26234</v>
      </c>
      <c r="AH693">
        <v>50578</v>
      </c>
      <c r="AI693">
        <v>17.600000000000001</v>
      </c>
      <c r="AJ693">
        <v>5325</v>
      </c>
      <c r="AK693">
        <v>77072</v>
      </c>
      <c r="AL693">
        <v>-1.5</v>
      </c>
      <c r="AM693">
        <v>14000</v>
      </c>
      <c r="AN693">
        <v>17080</v>
      </c>
      <c r="AO693">
        <v>13.5</v>
      </c>
      <c r="AP693">
        <v>0.2</v>
      </c>
      <c r="AQ693">
        <v>2.7</v>
      </c>
      <c r="AR693">
        <v>0</v>
      </c>
      <c r="AS693">
        <v>1.5</v>
      </c>
      <c r="AT693">
        <v>33.299999999999997</v>
      </c>
      <c r="AU693">
        <v>2324457</v>
      </c>
      <c r="AV693">
        <v>1661620</v>
      </c>
      <c r="AW693">
        <v>3087185</v>
      </c>
      <c r="AX693">
        <v>11818</v>
      </c>
      <c r="AY693">
        <v>615352</v>
      </c>
      <c r="AZ693">
        <v>762</v>
      </c>
      <c r="BA693">
        <v>657.76</v>
      </c>
      <c r="BB693">
        <v>410.6</v>
      </c>
    </row>
    <row r="694" spans="1:54" x14ac:dyDescent="0.3">
      <c r="A694">
        <v>17165</v>
      </c>
      <c r="B694" t="s">
        <v>86</v>
      </c>
      <c r="C694" t="s">
        <v>1060</v>
      </c>
      <c r="D694">
        <v>24612</v>
      </c>
      <c r="E694">
        <v>24913</v>
      </c>
      <c r="F694">
        <v>-1.2</v>
      </c>
      <c r="G694">
        <v>24913</v>
      </c>
      <c r="H694">
        <v>6</v>
      </c>
      <c r="I694">
        <v>21.7</v>
      </c>
      <c r="J694">
        <v>19.2</v>
      </c>
      <c r="K694">
        <v>50.7</v>
      </c>
      <c r="L694">
        <v>92.9</v>
      </c>
      <c r="M694">
        <v>4.0999999999999996</v>
      </c>
      <c r="N694">
        <v>0.4</v>
      </c>
      <c r="O694">
        <v>0.6</v>
      </c>
      <c r="P694">
        <v>0.1</v>
      </c>
      <c r="Q694">
        <v>1.9</v>
      </c>
      <c r="R694">
        <v>1.7</v>
      </c>
      <c r="S694">
        <v>91.7</v>
      </c>
      <c r="T694">
        <v>87.2</v>
      </c>
      <c r="U694">
        <v>1.3</v>
      </c>
      <c r="V694">
        <v>2.2999999999999998</v>
      </c>
      <c r="W694">
        <v>84.9</v>
      </c>
      <c r="X694">
        <v>14.6</v>
      </c>
      <c r="Y694">
        <v>2136</v>
      </c>
      <c r="Z694">
        <v>22.9</v>
      </c>
      <c r="AA694">
        <v>11608</v>
      </c>
      <c r="AB694">
        <v>72.2</v>
      </c>
      <c r="AC694">
        <v>9.1999999999999993</v>
      </c>
      <c r="AD694">
        <v>70500</v>
      </c>
      <c r="AE694">
        <v>10174</v>
      </c>
      <c r="AF694">
        <v>2.38</v>
      </c>
      <c r="AG694">
        <v>21596</v>
      </c>
      <c r="AH694">
        <v>37800</v>
      </c>
      <c r="AI694">
        <v>19.100000000000001</v>
      </c>
      <c r="AJ694">
        <v>583</v>
      </c>
      <c r="AK694">
        <v>7199</v>
      </c>
      <c r="AL694">
        <v>-5.5</v>
      </c>
      <c r="AM694">
        <v>1528</v>
      </c>
      <c r="AN694">
        <v>1937</v>
      </c>
      <c r="AO694">
        <v>0</v>
      </c>
      <c r="AP694">
        <v>0</v>
      </c>
      <c r="AQ694">
        <v>0</v>
      </c>
      <c r="AR694">
        <v>0</v>
      </c>
      <c r="AS694">
        <v>0</v>
      </c>
      <c r="AT694">
        <v>25.7</v>
      </c>
      <c r="AU694">
        <v>92440</v>
      </c>
      <c r="AV694">
        <v>0</v>
      </c>
      <c r="AW694">
        <v>271186</v>
      </c>
      <c r="AX694">
        <v>10427</v>
      </c>
      <c r="AY694">
        <v>28274</v>
      </c>
      <c r="AZ694">
        <v>0</v>
      </c>
      <c r="BA694">
        <v>379.82</v>
      </c>
      <c r="BB694">
        <v>65.599999999999994</v>
      </c>
    </row>
    <row r="695" spans="1:54" x14ac:dyDescent="0.3">
      <c r="A695">
        <v>17167</v>
      </c>
      <c r="B695" t="s">
        <v>1360</v>
      </c>
      <c r="C695" t="s">
        <v>1060</v>
      </c>
      <c r="D695">
        <v>198997</v>
      </c>
      <c r="E695">
        <v>197465</v>
      </c>
      <c r="F695">
        <v>0.8</v>
      </c>
      <c r="G695">
        <v>197465</v>
      </c>
      <c r="H695">
        <v>6</v>
      </c>
      <c r="I695">
        <v>23</v>
      </c>
      <c r="J695">
        <v>15.5</v>
      </c>
      <c r="K695">
        <v>52</v>
      </c>
      <c r="L695">
        <v>83.2</v>
      </c>
      <c r="M695">
        <v>12.4</v>
      </c>
      <c r="N695">
        <v>0.2</v>
      </c>
      <c r="O695">
        <v>1.9</v>
      </c>
      <c r="P695">
        <v>0</v>
      </c>
      <c r="Q695">
        <v>2.2999999999999998</v>
      </c>
      <c r="R695">
        <v>2.2000000000000002</v>
      </c>
      <c r="S695">
        <v>81.400000000000006</v>
      </c>
      <c r="T695">
        <v>84.4</v>
      </c>
      <c r="U695">
        <v>3.5</v>
      </c>
      <c r="V695">
        <v>5.2</v>
      </c>
      <c r="W695">
        <v>92</v>
      </c>
      <c r="X695">
        <v>32.5</v>
      </c>
      <c r="Y695">
        <v>15997</v>
      </c>
      <c r="Z695">
        <v>18.899999999999999</v>
      </c>
      <c r="AA695">
        <v>90538</v>
      </c>
      <c r="AB695">
        <v>70</v>
      </c>
      <c r="AC695">
        <v>19.100000000000001</v>
      </c>
      <c r="AD695">
        <v>126200</v>
      </c>
      <c r="AE695">
        <v>82807</v>
      </c>
      <c r="AF695">
        <v>2.35</v>
      </c>
      <c r="AG695">
        <v>29974</v>
      </c>
      <c r="AH695">
        <v>55449</v>
      </c>
      <c r="AI695">
        <v>14.2</v>
      </c>
      <c r="AJ695">
        <v>5074</v>
      </c>
      <c r="AK695">
        <v>81996</v>
      </c>
      <c r="AL695">
        <v>-1.3</v>
      </c>
      <c r="AM695">
        <v>12256</v>
      </c>
      <c r="AN695">
        <v>17195</v>
      </c>
      <c r="AO695">
        <v>6</v>
      </c>
      <c r="AP695">
        <v>0</v>
      </c>
      <c r="AQ695">
        <v>0</v>
      </c>
      <c r="AR695">
        <v>0</v>
      </c>
      <c r="AS695">
        <v>0</v>
      </c>
      <c r="AT695">
        <v>28.1</v>
      </c>
      <c r="AU695">
        <v>0</v>
      </c>
      <c r="AV695">
        <v>1841290</v>
      </c>
      <c r="AW695">
        <v>2862623</v>
      </c>
      <c r="AX695">
        <v>14768</v>
      </c>
      <c r="AY695">
        <v>366849</v>
      </c>
      <c r="AZ695">
        <v>431</v>
      </c>
      <c r="BA695">
        <v>868.3</v>
      </c>
      <c r="BB695">
        <v>227.4</v>
      </c>
    </row>
    <row r="696" spans="1:54" x14ac:dyDescent="0.3">
      <c r="A696">
        <v>17169</v>
      </c>
      <c r="B696" t="s">
        <v>1361</v>
      </c>
      <c r="C696" t="s">
        <v>1060</v>
      </c>
      <c r="D696">
        <v>7330</v>
      </c>
      <c r="E696">
        <v>7544</v>
      </c>
      <c r="F696">
        <v>-2.8</v>
      </c>
      <c r="G696">
        <v>7544</v>
      </c>
      <c r="H696">
        <v>4.9000000000000004</v>
      </c>
      <c r="I696">
        <v>20.3</v>
      </c>
      <c r="J696">
        <v>19.7</v>
      </c>
      <c r="K696">
        <v>47.3</v>
      </c>
      <c r="L696">
        <v>95.4</v>
      </c>
      <c r="M696">
        <v>3.5</v>
      </c>
      <c r="N696">
        <v>0.2</v>
      </c>
      <c r="O696">
        <v>0.4</v>
      </c>
      <c r="P696">
        <v>0</v>
      </c>
      <c r="Q696">
        <v>0.6</v>
      </c>
      <c r="R696">
        <v>1.8</v>
      </c>
      <c r="S696">
        <v>93.9</v>
      </c>
      <c r="T696">
        <v>89.1</v>
      </c>
      <c r="U696">
        <v>1.1000000000000001</v>
      </c>
      <c r="V696">
        <v>1.8</v>
      </c>
      <c r="W696">
        <v>88.9</v>
      </c>
      <c r="X696">
        <v>18.600000000000001</v>
      </c>
      <c r="Y696">
        <v>841</v>
      </c>
      <c r="Z696">
        <v>25.2</v>
      </c>
      <c r="AA696">
        <v>3435</v>
      </c>
      <c r="AB696">
        <v>81</v>
      </c>
      <c r="AC696">
        <v>5.2</v>
      </c>
      <c r="AD696">
        <v>76600</v>
      </c>
      <c r="AE696">
        <v>3056</v>
      </c>
      <c r="AF696">
        <v>2.31</v>
      </c>
      <c r="AG696">
        <v>23656</v>
      </c>
      <c r="AH696">
        <v>48138</v>
      </c>
      <c r="AI696">
        <v>15.9</v>
      </c>
      <c r="AJ696">
        <v>155</v>
      </c>
      <c r="AK696">
        <v>1201</v>
      </c>
      <c r="AL696">
        <v>-2</v>
      </c>
      <c r="AM696">
        <v>486</v>
      </c>
      <c r="AN696">
        <v>508</v>
      </c>
      <c r="AO696">
        <v>0</v>
      </c>
      <c r="AP696">
        <v>0</v>
      </c>
      <c r="AQ696">
        <v>0</v>
      </c>
      <c r="AR696">
        <v>0</v>
      </c>
      <c r="AS696">
        <v>0</v>
      </c>
      <c r="AT696">
        <v>0</v>
      </c>
      <c r="AU696">
        <v>0</v>
      </c>
      <c r="AV696">
        <v>0</v>
      </c>
      <c r="AW696">
        <v>53090</v>
      </c>
      <c r="AX696">
        <v>7647</v>
      </c>
      <c r="AY696">
        <v>0</v>
      </c>
      <c r="AZ696">
        <v>0</v>
      </c>
      <c r="BA696">
        <v>437.27</v>
      </c>
      <c r="BB696">
        <v>17.3</v>
      </c>
    </row>
    <row r="697" spans="1:54" x14ac:dyDescent="0.3">
      <c r="A697">
        <v>17171</v>
      </c>
      <c r="B697" t="s">
        <v>85</v>
      </c>
      <c r="C697" t="s">
        <v>1060</v>
      </c>
      <c r="D697">
        <v>5204</v>
      </c>
      <c r="E697">
        <v>5355</v>
      </c>
      <c r="F697">
        <v>-2.8</v>
      </c>
      <c r="G697">
        <v>5355</v>
      </c>
      <c r="H697">
        <v>5.0999999999999996</v>
      </c>
      <c r="I697">
        <v>22.3</v>
      </c>
      <c r="J697">
        <v>18.600000000000001</v>
      </c>
      <c r="K697">
        <v>51.9</v>
      </c>
      <c r="L697">
        <v>98.1</v>
      </c>
      <c r="M697">
        <v>0.5</v>
      </c>
      <c r="N697">
        <v>0.2</v>
      </c>
      <c r="O697">
        <v>0.2</v>
      </c>
      <c r="P697">
        <v>0</v>
      </c>
      <c r="Q697">
        <v>1</v>
      </c>
      <c r="R697">
        <v>1.2</v>
      </c>
      <c r="S697">
        <v>97</v>
      </c>
      <c r="T697">
        <v>89.6</v>
      </c>
      <c r="U697">
        <v>0.6</v>
      </c>
      <c r="V697">
        <v>1.1000000000000001</v>
      </c>
      <c r="W697">
        <v>89.8</v>
      </c>
      <c r="X697">
        <v>13.7</v>
      </c>
      <c r="Y697">
        <v>427</v>
      </c>
      <c r="Z697">
        <v>24.3</v>
      </c>
      <c r="AA697">
        <v>2441</v>
      </c>
      <c r="AB697">
        <v>75.900000000000006</v>
      </c>
      <c r="AC697">
        <v>9.1</v>
      </c>
      <c r="AD697">
        <v>82900</v>
      </c>
      <c r="AE697">
        <v>2113</v>
      </c>
      <c r="AF697">
        <v>2.48</v>
      </c>
      <c r="AG697">
        <v>24471</v>
      </c>
      <c r="AH697">
        <v>49669</v>
      </c>
      <c r="AI697">
        <v>12.3</v>
      </c>
      <c r="AJ697">
        <v>84</v>
      </c>
      <c r="AK697">
        <v>577</v>
      </c>
      <c r="AL697">
        <v>-8</v>
      </c>
      <c r="AM697">
        <v>309</v>
      </c>
      <c r="AN697">
        <v>449</v>
      </c>
      <c r="AO697">
        <v>0</v>
      </c>
      <c r="AP697">
        <v>0</v>
      </c>
      <c r="AQ697">
        <v>0</v>
      </c>
      <c r="AR697">
        <v>0</v>
      </c>
      <c r="AS697">
        <v>0</v>
      </c>
      <c r="AT697">
        <v>0</v>
      </c>
      <c r="AU697">
        <v>0</v>
      </c>
      <c r="AV697">
        <v>0</v>
      </c>
      <c r="AW697">
        <v>34894</v>
      </c>
      <c r="AX697">
        <v>6686</v>
      </c>
      <c r="AY697">
        <v>1714</v>
      </c>
      <c r="AZ697">
        <v>0</v>
      </c>
      <c r="BA697">
        <v>250.91</v>
      </c>
      <c r="BB697">
        <v>21.3</v>
      </c>
    </row>
    <row r="698" spans="1:54" x14ac:dyDescent="0.3">
      <c r="A698">
        <v>17173</v>
      </c>
      <c r="B698" t="s">
        <v>17</v>
      </c>
      <c r="C698" t="s">
        <v>1060</v>
      </c>
      <c r="D698">
        <v>22048</v>
      </c>
      <c r="E698">
        <v>22363</v>
      </c>
      <c r="F698">
        <v>-1.4</v>
      </c>
      <c r="G698">
        <v>22363</v>
      </c>
      <c r="H698">
        <v>5.3</v>
      </c>
      <c r="I698">
        <v>21.4</v>
      </c>
      <c r="J698">
        <v>20.6</v>
      </c>
      <c r="K698">
        <v>50.6</v>
      </c>
      <c r="L698">
        <v>98.4</v>
      </c>
      <c r="M698">
        <v>0.4</v>
      </c>
      <c r="N698">
        <v>0.2</v>
      </c>
      <c r="O698">
        <v>0.3</v>
      </c>
      <c r="P698">
        <v>0</v>
      </c>
      <c r="Q698">
        <v>0.7</v>
      </c>
      <c r="R698">
        <v>1</v>
      </c>
      <c r="S698">
        <v>97.4</v>
      </c>
      <c r="T698">
        <v>90.5</v>
      </c>
      <c r="U698">
        <v>0.6</v>
      </c>
      <c r="V698">
        <v>1.5</v>
      </c>
      <c r="W698">
        <v>89.8</v>
      </c>
      <c r="X698">
        <v>14.4</v>
      </c>
      <c r="Y698">
        <v>2239</v>
      </c>
      <c r="Z698">
        <v>23.3</v>
      </c>
      <c r="AA698">
        <v>10467</v>
      </c>
      <c r="AB698">
        <v>81.2</v>
      </c>
      <c r="AC698">
        <v>5.5</v>
      </c>
      <c r="AD698">
        <v>86100</v>
      </c>
      <c r="AE698">
        <v>8991</v>
      </c>
      <c r="AF698">
        <v>2.4500000000000002</v>
      </c>
      <c r="AG698">
        <v>23069</v>
      </c>
      <c r="AH698">
        <v>47188</v>
      </c>
      <c r="AI698">
        <v>11.8</v>
      </c>
      <c r="AJ698">
        <v>444</v>
      </c>
      <c r="AK698">
        <v>4035</v>
      </c>
      <c r="AL698">
        <v>-1.3</v>
      </c>
      <c r="AM698">
        <v>1299</v>
      </c>
      <c r="AN698">
        <v>1699</v>
      </c>
      <c r="AO698">
        <v>0</v>
      </c>
      <c r="AP698">
        <v>0</v>
      </c>
      <c r="AQ698">
        <v>0</v>
      </c>
      <c r="AR698">
        <v>0</v>
      </c>
      <c r="AS698">
        <v>0</v>
      </c>
      <c r="AT698">
        <v>0</v>
      </c>
      <c r="AU698">
        <v>0</v>
      </c>
      <c r="AV698">
        <v>157299</v>
      </c>
      <c r="AW698">
        <v>140900</v>
      </c>
      <c r="AX698">
        <v>6477</v>
      </c>
      <c r="AY698">
        <v>14065</v>
      </c>
      <c r="AZ698">
        <v>32</v>
      </c>
      <c r="BA698">
        <v>758.52</v>
      </c>
      <c r="BB698">
        <v>29.5</v>
      </c>
    </row>
    <row r="699" spans="1:54" x14ac:dyDescent="0.3">
      <c r="A699">
        <v>17175</v>
      </c>
      <c r="B699" t="s">
        <v>1362</v>
      </c>
      <c r="C699" t="s">
        <v>1060</v>
      </c>
      <c r="D699">
        <v>5813</v>
      </c>
      <c r="E699">
        <v>5994</v>
      </c>
      <c r="F699">
        <v>-3</v>
      </c>
      <c r="G699">
        <v>5994</v>
      </c>
      <c r="H699">
        <v>4.9000000000000004</v>
      </c>
      <c r="I699">
        <v>20.399999999999999</v>
      </c>
      <c r="J699">
        <v>24.4</v>
      </c>
      <c r="K699">
        <v>50.7</v>
      </c>
      <c r="L699">
        <v>97.5</v>
      </c>
      <c r="M699">
        <v>0.6</v>
      </c>
      <c r="N699">
        <v>0.2</v>
      </c>
      <c r="O699">
        <v>0.4</v>
      </c>
      <c r="P699">
        <v>0</v>
      </c>
      <c r="Q699">
        <v>1.2</v>
      </c>
      <c r="R699">
        <v>1.1000000000000001</v>
      </c>
      <c r="S699">
        <v>96.5</v>
      </c>
      <c r="T699">
        <v>91.9</v>
      </c>
      <c r="U699">
        <v>0.7</v>
      </c>
      <c r="V699">
        <v>1.6</v>
      </c>
      <c r="W699">
        <v>87.9</v>
      </c>
      <c r="X699">
        <v>16.7</v>
      </c>
      <c r="Y699">
        <v>484</v>
      </c>
      <c r="Z699">
        <v>26.8</v>
      </c>
      <c r="AA699">
        <v>2663</v>
      </c>
      <c r="AB699">
        <v>82</v>
      </c>
      <c r="AC699">
        <v>6.8</v>
      </c>
      <c r="AD699">
        <v>88300</v>
      </c>
      <c r="AE699">
        <v>2416</v>
      </c>
      <c r="AF699">
        <v>2.41</v>
      </c>
      <c r="AG699">
        <v>26843</v>
      </c>
      <c r="AH699">
        <v>54203</v>
      </c>
      <c r="AI699">
        <v>11.1</v>
      </c>
      <c r="AJ699">
        <v>117</v>
      </c>
      <c r="AK699">
        <v>998</v>
      </c>
      <c r="AL699">
        <v>4.7</v>
      </c>
      <c r="AM699">
        <v>357</v>
      </c>
      <c r="AN699">
        <v>0</v>
      </c>
      <c r="AO699">
        <v>0</v>
      </c>
      <c r="AP699">
        <v>0</v>
      </c>
      <c r="AQ699">
        <v>0</v>
      </c>
      <c r="AR699">
        <v>0</v>
      </c>
      <c r="AS699">
        <v>0</v>
      </c>
      <c r="AT699">
        <v>0</v>
      </c>
      <c r="AU699">
        <v>0</v>
      </c>
      <c r="AV699">
        <v>0</v>
      </c>
      <c r="AW699">
        <v>57253</v>
      </c>
      <c r="AX699">
        <v>9404</v>
      </c>
      <c r="AY699">
        <v>1352</v>
      </c>
      <c r="AZ699">
        <v>3</v>
      </c>
      <c r="BA699">
        <v>288.08</v>
      </c>
      <c r="BB699">
        <v>20.8</v>
      </c>
    </row>
    <row r="700" spans="1:54" x14ac:dyDescent="0.3">
      <c r="A700">
        <v>17177</v>
      </c>
      <c r="B700" t="s">
        <v>1363</v>
      </c>
      <c r="C700" t="s">
        <v>1060</v>
      </c>
      <c r="D700">
        <v>46435</v>
      </c>
      <c r="E700">
        <v>47711</v>
      </c>
      <c r="F700">
        <v>-2.7</v>
      </c>
      <c r="G700">
        <v>47711</v>
      </c>
      <c r="H700">
        <v>5.6</v>
      </c>
      <c r="I700">
        <v>21.9</v>
      </c>
      <c r="J700">
        <v>20.5</v>
      </c>
      <c r="K700">
        <v>51.6</v>
      </c>
      <c r="L700">
        <v>86.8</v>
      </c>
      <c r="M700">
        <v>9.6</v>
      </c>
      <c r="N700">
        <v>0.2</v>
      </c>
      <c r="O700">
        <v>0.7</v>
      </c>
      <c r="P700">
        <v>0</v>
      </c>
      <c r="Q700">
        <v>2.6</v>
      </c>
      <c r="R700">
        <v>3.5</v>
      </c>
      <c r="S700">
        <v>83.8</v>
      </c>
      <c r="T700">
        <v>86.7</v>
      </c>
      <c r="U700">
        <v>1.9</v>
      </c>
      <c r="V700">
        <v>3.6</v>
      </c>
      <c r="W700">
        <v>89.5</v>
      </c>
      <c r="X700">
        <v>17.899999999999999</v>
      </c>
      <c r="Y700">
        <v>3913</v>
      </c>
      <c r="Z700">
        <v>20.399999999999999</v>
      </c>
      <c r="AA700">
        <v>21926</v>
      </c>
      <c r="AB700">
        <v>71.8</v>
      </c>
      <c r="AC700">
        <v>18.5</v>
      </c>
      <c r="AD700">
        <v>101800</v>
      </c>
      <c r="AE700">
        <v>19408</v>
      </c>
      <c r="AF700">
        <v>2.4</v>
      </c>
      <c r="AG700">
        <v>23350</v>
      </c>
      <c r="AH700">
        <v>43472</v>
      </c>
      <c r="AI700">
        <v>15.9</v>
      </c>
      <c r="AJ700">
        <v>1087</v>
      </c>
      <c r="AK700">
        <v>15212</v>
      </c>
      <c r="AL700">
        <v>-0.9</v>
      </c>
      <c r="AM700">
        <v>2958</v>
      </c>
      <c r="AN700">
        <v>3662</v>
      </c>
      <c r="AO700">
        <v>2.2999999999999998</v>
      </c>
      <c r="AP700">
        <v>0</v>
      </c>
      <c r="AQ700">
        <v>0</v>
      </c>
      <c r="AR700">
        <v>0</v>
      </c>
      <c r="AS700">
        <v>1.1000000000000001</v>
      </c>
      <c r="AT700">
        <v>0</v>
      </c>
      <c r="AU700">
        <v>905092</v>
      </c>
      <c r="AV700">
        <v>0</v>
      </c>
      <c r="AW700">
        <v>480551</v>
      </c>
      <c r="AX700">
        <v>10285</v>
      </c>
      <c r="AY700">
        <v>44798</v>
      </c>
      <c r="AZ700">
        <v>8</v>
      </c>
      <c r="BA700">
        <v>564.52</v>
      </c>
      <c r="BB700">
        <v>84.5</v>
      </c>
    </row>
    <row r="701" spans="1:54" x14ac:dyDescent="0.3">
      <c r="A701">
        <v>17179</v>
      </c>
      <c r="B701" t="s">
        <v>842</v>
      </c>
      <c r="C701" t="s">
        <v>1060</v>
      </c>
      <c r="D701">
        <v>135707</v>
      </c>
      <c r="E701">
        <v>135394</v>
      </c>
      <c r="F701">
        <v>0.2</v>
      </c>
      <c r="G701">
        <v>135394</v>
      </c>
      <c r="H701">
        <v>6</v>
      </c>
      <c r="I701">
        <v>23.1</v>
      </c>
      <c r="J701">
        <v>17</v>
      </c>
      <c r="K701">
        <v>50.6</v>
      </c>
      <c r="L701">
        <v>96.2</v>
      </c>
      <c r="M701">
        <v>1.3</v>
      </c>
      <c r="N701">
        <v>0.3</v>
      </c>
      <c r="O701">
        <v>0.9</v>
      </c>
      <c r="P701">
        <v>0</v>
      </c>
      <c r="Q701">
        <v>1.3</v>
      </c>
      <c r="R701">
        <v>2.2000000000000002</v>
      </c>
      <c r="S701">
        <v>94.2</v>
      </c>
      <c r="T701">
        <v>88.6</v>
      </c>
      <c r="U701">
        <v>1.7</v>
      </c>
      <c r="V701">
        <v>2.9</v>
      </c>
      <c r="W701">
        <v>91.7</v>
      </c>
      <c r="X701">
        <v>23.6</v>
      </c>
      <c r="Y701">
        <v>10732</v>
      </c>
      <c r="Z701">
        <v>20.5</v>
      </c>
      <c r="AA701">
        <v>58058</v>
      </c>
      <c r="AB701">
        <v>76</v>
      </c>
      <c r="AC701">
        <v>14</v>
      </c>
      <c r="AD701">
        <v>132000</v>
      </c>
      <c r="AE701">
        <v>54428</v>
      </c>
      <c r="AF701">
        <v>2.4500000000000002</v>
      </c>
      <c r="AG701">
        <v>28037</v>
      </c>
      <c r="AH701">
        <v>56067</v>
      </c>
      <c r="AI701">
        <v>9.1</v>
      </c>
      <c r="AJ701">
        <v>2799</v>
      </c>
      <c r="AK701">
        <v>44972</v>
      </c>
      <c r="AL701">
        <v>-1</v>
      </c>
      <c r="AM701">
        <v>6333</v>
      </c>
      <c r="AN701">
        <v>9910</v>
      </c>
      <c r="AO701">
        <v>0.9</v>
      </c>
      <c r="AP701">
        <v>0</v>
      </c>
      <c r="AQ701">
        <v>0</v>
      </c>
      <c r="AR701">
        <v>0</v>
      </c>
      <c r="AS701">
        <v>0</v>
      </c>
      <c r="AT701">
        <v>27.9</v>
      </c>
      <c r="AU701">
        <v>5145678</v>
      </c>
      <c r="AV701">
        <v>1225115</v>
      </c>
      <c r="AW701">
        <v>1758134</v>
      </c>
      <c r="AX701">
        <v>13424</v>
      </c>
      <c r="AY701">
        <v>353944</v>
      </c>
      <c r="AZ701">
        <v>637</v>
      </c>
      <c r="BA701">
        <v>648.97</v>
      </c>
      <c r="BB701">
        <v>208.6</v>
      </c>
    </row>
    <row r="702" spans="1:54" x14ac:dyDescent="0.3">
      <c r="A702">
        <v>17181</v>
      </c>
      <c r="B702" t="s">
        <v>78</v>
      </c>
      <c r="C702" t="s">
        <v>1060</v>
      </c>
      <c r="D702">
        <v>17447</v>
      </c>
      <c r="E702">
        <v>17808</v>
      </c>
      <c r="F702">
        <v>-2</v>
      </c>
      <c r="G702">
        <v>17808</v>
      </c>
      <c r="H702">
        <v>5.3</v>
      </c>
      <c r="I702">
        <v>21</v>
      </c>
      <c r="J702">
        <v>19.899999999999999</v>
      </c>
      <c r="K702">
        <v>50.1</v>
      </c>
      <c r="L702">
        <v>96.3</v>
      </c>
      <c r="M702">
        <v>1.1000000000000001</v>
      </c>
      <c r="N702">
        <v>0.7</v>
      </c>
      <c r="O702">
        <v>0.4</v>
      </c>
      <c r="P702">
        <v>0</v>
      </c>
      <c r="Q702">
        <v>1.5</v>
      </c>
      <c r="R702">
        <v>5.0999999999999996</v>
      </c>
      <c r="S702">
        <v>91.8</v>
      </c>
      <c r="T702">
        <v>89</v>
      </c>
      <c r="U702">
        <v>2.8</v>
      </c>
      <c r="V702">
        <v>6</v>
      </c>
      <c r="W702">
        <v>83.9</v>
      </c>
      <c r="X702">
        <v>20.100000000000001</v>
      </c>
      <c r="Y702">
        <v>1591</v>
      </c>
      <c r="Z702">
        <v>24.5</v>
      </c>
      <c r="AA702">
        <v>7914</v>
      </c>
      <c r="AB702">
        <v>75.7</v>
      </c>
      <c r="AC702">
        <v>9.1</v>
      </c>
      <c r="AD702">
        <v>87500</v>
      </c>
      <c r="AE702">
        <v>6852</v>
      </c>
      <c r="AF702">
        <v>2.4700000000000002</v>
      </c>
      <c r="AG702">
        <v>21719</v>
      </c>
      <c r="AH702">
        <v>41848</v>
      </c>
      <c r="AI702">
        <v>19.5</v>
      </c>
      <c r="AJ702">
        <v>342</v>
      </c>
      <c r="AK702">
        <v>3382</v>
      </c>
      <c r="AL702">
        <v>0.9</v>
      </c>
      <c r="AM702">
        <v>1076</v>
      </c>
      <c r="AN702">
        <v>1445</v>
      </c>
      <c r="AO702">
        <v>0</v>
      </c>
      <c r="AP702">
        <v>0</v>
      </c>
      <c r="AQ702">
        <v>0</v>
      </c>
      <c r="AR702">
        <v>0</v>
      </c>
      <c r="AS702">
        <v>4.9000000000000004</v>
      </c>
      <c r="AT702">
        <v>0</v>
      </c>
      <c r="AU702">
        <v>176076</v>
      </c>
      <c r="AV702">
        <v>20504</v>
      </c>
      <c r="AW702">
        <v>145142</v>
      </c>
      <c r="AX702">
        <v>8009</v>
      </c>
      <c r="AY702">
        <v>10029</v>
      </c>
      <c r="AZ702">
        <v>13</v>
      </c>
      <c r="BA702">
        <v>413.46</v>
      </c>
      <c r="BB702">
        <v>43.1</v>
      </c>
    </row>
    <row r="703" spans="1:54" x14ac:dyDescent="0.3">
      <c r="A703">
        <v>17183</v>
      </c>
      <c r="B703" t="s">
        <v>1364</v>
      </c>
      <c r="C703" t="s">
        <v>1060</v>
      </c>
      <c r="D703">
        <v>79728</v>
      </c>
      <c r="E703">
        <v>81625</v>
      </c>
      <c r="F703">
        <v>-2.2999999999999998</v>
      </c>
      <c r="G703">
        <v>81625</v>
      </c>
      <c r="H703">
        <v>6.7</v>
      </c>
      <c r="I703">
        <v>24</v>
      </c>
      <c r="J703">
        <v>17.399999999999999</v>
      </c>
      <c r="K703">
        <v>50.3</v>
      </c>
      <c r="L703">
        <v>83.1</v>
      </c>
      <c r="M703">
        <v>13.5</v>
      </c>
      <c r="N703">
        <v>0.4</v>
      </c>
      <c r="O703">
        <v>0.8</v>
      </c>
      <c r="P703">
        <v>0</v>
      </c>
      <c r="Q703">
        <v>2.2000000000000002</v>
      </c>
      <c r="R703">
        <v>4.7</v>
      </c>
      <c r="S703">
        <v>79.3</v>
      </c>
      <c r="T703">
        <v>87.5</v>
      </c>
      <c r="U703">
        <v>2.1</v>
      </c>
      <c r="V703">
        <v>4.7</v>
      </c>
      <c r="W703">
        <v>85.7</v>
      </c>
      <c r="X703">
        <v>13.9</v>
      </c>
      <c r="Y703">
        <v>7337</v>
      </c>
      <c r="Z703">
        <v>20.8</v>
      </c>
      <c r="AA703">
        <v>36008</v>
      </c>
      <c r="AB703">
        <v>70.599999999999994</v>
      </c>
      <c r="AC703">
        <v>14.3</v>
      </c>
      <c r="AD703">
        <v>75300</v>
      </c>
      <c r="AE703">
        <v>31575</v>
      </c>
      <c r="AF703">
        <v>2.5099999999999998</v>
      </c>
      <c r="AG703">
        <v>21225</v>
      </c>
      <c r="AH703">
        <v>41400</v>
      </c>
      <c r="AI703">
        <v>19.600000000000001</v>
      </c>
      <c r="AJ703">
        <v>1460</v>
      </c>
      <c r="AK703">
        <v>23526</v>
      </c>
      <c r="AL703">
        <v>-2.2999999999999998</v>
      </c>
      <c r="AM703">
        <v>4382</v>
      </c>
      <c r="AN703">
        <v>5845</v>
      </c>
      <c r="AO703">
        <v>0</v>
      </c>
      <c r="AP703">
        <v>0</v>
      </c>
      <c r="AQ703">
        <v>0</v>
      </c>
      <c r="AR703">
        <v>0</v>
      </c>
      <c r="AS703">
        <v>0</v>
      </c>
      <c r="AT703">
        <v>28.4</v>
      </c>
      <c r="AU703">
        <v>2576404</v>
      </c>
      <c r="AV703">
        <v>0</v>
      </c>
      <c r="AW703">
        <v>757887</v>
      </c>
      <c r="AX703">
        <v>9367</v>
      </c>
      <c r="AY703">
        <v>84980</v>
      </c>
      <c r="AZ703">
        <v>6</v>
      </c>
      <c r="BA703">
        <v>898.37</v>
      </c>
      <c r="BB703">
        <v>90.9</v>
      </c>
    </row>
    <row r="704" spans="1:54" x14ac:dyDescent="0.3">
      <c r="A704">
        <v>17185</v>
      </c>
      <c r="B704" t="s">
        <v>1365</v>
      </c>
      <c r="C704" t="s">
        <v>1060</v>
      </c>
      <c r="D704">
        <v>11549</v>
      </c>
      <c r="E704">
        <v>11947</v>
      </c>
      <c r="F704">
        <v>-3.3</v>
      </c>
      <c r="G704">
        <v>11947</v>
      </c>
      <c r="H704">
        <v>5.8</v>
      </c>
      <c r="I704">
        <v>22</v>
      </c>
      <c r="J704">
        <v>18.899999999999999</v>
      </c>
      <c r="K704">
        <v>50.6</v>
      </c>
      <c r="L704">
        <v>96.7</v>
      </c>
      <c r="M704">
        <v>0.9</v>
      </c>
      <c r="N704">
        <v>0.2</v>
      </c>
      <c r="O704">
        <v>0.8</v>
      </c>
      <c r="P704">
        <v>0</v>
      </c>
      <c r="Q704">
        <v>1.3</v>
      </c>
      <c r="R704">
        <v>1.5</v>
      </c>
      <c r="S704">
        <v>95.5</v>
      </c>
      <c r="T704">
        <v>91.7</v>
      </c>
      <c r="U704">
        <v>2.7</v>
      </c>
      <c r="V704">
        <v>2.5</v>
      </c>
      <c r="W704">
        <v>89.3</v>
      </c>
      <c r="X704">
        <v>16.8</v>
      </c>
      <c r="Y704">
        <v>918</v>
      </c>
      <c r="Z704">
        <v>21.5</v>
      </c>
      <c r="AA704">
        <v>5529</v>
      </c>
      <c r="AB704">
        <v>78.7</v>
      </c>
      <c r="AC704">
        <v>9</v>
      </c>
      <c r="AD704">
        <v>80900</v>
      </c>
      <c r="AE704">
        <v>4785</v>
      </c>
      <c r="AF704">
        <v>2.4500000000000002</v>
      </c>
      <c r="AG704">
        <v>24096</v>
      </c>
      <c r="AH704">
        <v>47365</v>
      </c>
      <c r="AI704">
        <v>12.7</v>
      </c>
      <c r="AJ704">
        <v>267</v>
      </c>
      <c r="AK704">
        <v>2824</v>
      </c>
      <c r="AL704">
        <v>-3.2</v>
      </c>
      <c r="AM704">
        <v>837</v>
      </c>
      <c r="AN704">
        <v>1104</v>
      </c>
      <c r="AO704">
        <v>0</v>
      </c>
      <c r="AP704">
        <v>0</v>
      </c>
      <c r="AQ704">
        <v>0</v>
      </c>
      <c r="AR704">
        <v>0</v>
      </c>
      <c r="AS704">
        <v>0</v>
      </c>
      <c r="AT704">
        <v>13.2</v>
      </c>
      <c r="AU704">
        <v>0</v>
      </c>
      <c r="AV704">
        <v>89502</v>
      </c>
      <c r="AW704">
        <v>109214</v>
      </c>
      <c r="AX704">
        <v>8966</v>
      </c>
      <c r="AY704">
        <v>10150</v>
      </c>
      <c r="AZ704">
        <v>1</v>
      </c>
      <c r="BA704">
        <v>223.25</v>
      </c>
      <c r="BB704">
        <v>53.5</v>
      </c>
    </row>
    <row r="705" spans="1:54" x14ac:dyDescent="0.3">
      <c r="A705">
        <v>17187</v>
      </c>
      <c r="B705" t="s">
        <v>251</v>
      </c>
      <c r="C705" t="s">
        <v>1060</v>
      </c>
      <c r="D705">
        <v>17874</v>
      </c>
      <c r="E705">
        <v>17710</v>
      </c>
      <c r="F705">
        <v>0.9</v>
      </c>
      <c r="G705">
        <v>17707</v>
      </c>
      <c r="H705">
        <v>6</v>
      </c>
      <c r="I705">
        <v>21.6</v>
      </c>
      <c r="J705">
        <v>18.399999999999999</v>
      </c>
      <c r="K705">
        <v>51.2</v>
      </c>
      <c r="L705">
        <v>93.7</v>
      </c>
      <c r="M705">
        <v>2.4</v>
      </c>
      <c r="N705">
        <v>0.5</v>
      </c>
      <c r="O705">
        <v>1.8</v>
      </c>
      <c r="P705">
        <v>0.1</v>
      </c>
      <c r="Q705">
        <v>1.5</v>
      </c>
      <c r="R705">
        <v>9.4</v>
      </c>
      <c r="S705">
        <v>85.1</v>
      </c>
      <c r="T705">
        <v>89.1</v>
      </c>
      <c r="U705">
        <v>5.5</v>
      </c>
      <c r="V705">
        <v>10</v>
      </c>
      <c r="W705">
        <v>87.8</v>
      </c>
      <c r="X705">
        <v>20.9</v>
      </c>
      <c r="Y705">
        <v>1299</v>
      </c>
      <c r="Z705">
        <v>18.600000000000001</v>
      </c>
      <c r="AA705">
        <v>7673</v>
      </c>
      <c r="AB705">
        <v>73.400000000000006</v>
      </c>
      <c r="AC705">
        <v>11.9</v>
      </c>
      <c r="AD705">
        <v>81500</v>
      </c>
      <c r="AE705">
        <v>6972</v>
      </c>
      <c r="AF705">
        <v>2.37</v>
      </c>
      <c r="AG705">
        <v>21832</v>
      </c>
      <c r="AH705">
        <v>43536</v>
      </c>
      <c r="AI705">
        <v>15.8</v>
      </c>
      <c r="AJ705">
        <v>353</v>
      </c>
      <c r="AK705">
        <v>5693</v>
      </c>
      <c r="AL705">
        <v>1.1000000000000001</v>
      </c>
      <c r="AM705">
        <v>874</v>
      </c>
      <c r="AN705">
        <v>1350</v>
      </c>
      <c r="AO705">
        <v>0</v>
      </c>
      <c r="AP705">
        <v>0</v>
      </c>
      <c r="AQ705">
        <v>0</v>
      </c>
      <c r="AR705">
        <v>0</v>
      </c>
      <c r="AS705">
        <v>0</v>
      </c>
      <c r="AT705">
        <v>29.2</v>
      </c>
      <c r="AU705">
        <v>0</v>
      </c>
      <c r="AV705">
        <v>219765</v>
      </c>
      <c r="AW705">
        <v>133722</v>
      </c>
      <c r="AX705">
        <v>7602</v>
      </c>
      <c r="AY705">
        <v>14251</v>
      </c>
      <c r="AZ705">
        <v>6</v>
      </c>
      <c r="BA705">
        <v>542.41</v>
      </c>
      <c r="BB705">
        <v>32.6</v>
      </c>
    </row>
    <row r="706" spans="1:54" x14ac:dyDescent="0.3">
      <c r="A706">
        <v>17189</v>
      </c>
      <c r="B706" t="s">
        <v>10</v>
      </c>
      <c r="C706" t="s">
        <v>1060</v>
      </c>
      <c r="D706">
        <v>14337</v>
      </c>
      <c r="E706">
        <v>14716</v>
      </c>
      <c r="F706">
        <v>-2.6</v>
      </c>
      <c r="G706">
        <v>14716</v>
      </c>
      <c r="H706">
        <v>4.5</v>
      </c>
      <c r="I706">
        <v>20.7</v>
      </c>
      <c r="J706">
        <v>18.399999999999999</v>
      </c>
      <c r="K706">
        <v>49.9</v>
      </c>
      <c r="L706">
        <v>97.7</v>
      </c>
      <c r="M706">
        <v>0.8</v>
      </c>
      <c r="N706">
        <v>0.1</v>
      </c>
      <c r="O706">
        <v>0.4</v>
      </c>
      <c r="P706">
        <v>0.1</v>
      </c>
      <c r="Q706">
        <v>0.9</v>
      </c>
      <c r="R706">
        <v>1.6</v>
      </c>
      <c r="S706">
        <v>96.2</v>
      </c>
      <c r="T706">
        <v>89.3</v>
      </c>
      <c r="U706">
        <v>1</v>
      </c>
      <c r="V706">
        <v>3.1</v>
      </c>
      <c r="W706">
        <v>89.7</v>
      </c>
      <c r="X706">
        <v>20.5</v>
      </c>
      <c r="Y706">
        <v>1446</v>
      </c>
      <c r="Z706">
        <v>24</v>
      </c>
      <c r="AA706">
        <v>6570</v>
      </c>
      <c r="AB706">
        <v>80.599999999999994</v>
      </c>
      <c r="AC706">
        <v>5.3</v>
      </c>
      <c r="AD706">
        <v>107900</v>
      </c>
      <c r="AE706">
        <v>5882</v>
      </c>
      <c r="AF706">
        <v>2.44</v>
      </c>
      <c r="AG706">
        <v>26325</v>
      </c>
      <c r="AH706">
        <v>52832</v>
      </c>
      <c r="AI706">
        <v>10.199999999999999</v>
      </c>
      <c r="AJ706">
        <v>385</v>
      </c>
      <c r="AK706">
        <v>4671</v>
      </c>
      <c r="AL706">
        <v>-14.7</v>
      </c>
      <c r="AM706">
        <v>1009</v>
      </c>
      <c r="AN706">
        <v>0</v>
      </c>
      <c r="AO706">
        <v>0</v>
      </c>
      <c r="AP706">
        <v>0</v>
      </c>
      <c r="AQ706">
        <v>0</v>
      </c>
      <c r="AR706">
        <v>0</v>
      </c>
      <c r="AS706">
        <v>0</v>
      </c>
      <c r="AT706">
        <v>0</v>
      </c>
      <c r="AU706">
        <v>409194</v>
      </c>
      <c r="AV706">
        <v>270495</v>
      </c>
      <c r="AW706">
        <v>197317</v>
      </c>
      <c r="AX706">
        <v>13400</v>
      </c>
      <c r="AY706">
        <v>12325</v>
      </c>
      <c r="AZ706">
        <v>20</v>
      </c>
      <c r="BA706">
        <v>562.57000000000005</v>
      </c>
      <c r="BB706">
        <v>26.2</v>
      </c>
    </row>
    <row r="707" spans="1:54" x14ac:dyDescent="0.3">
      <c r="A707">
        <v>17191</v>
      </c>
      <c r="B707" t="s">
        <v>250</v>
      </c>
      <c r="C707" t="s">
        <v>1060</v>
      </c>
      <c r="D707">
        <v>16543</v>
      </c>
      <c r="E707">
        <v>16760</v>
      </c>
      <c r="F707">
        <v>-1.3</v>
      </c>
      <c r="G707">
        <v>16760</v>
      </c>
      <c r="H707">
        <v>5.7</v>
      </c>
      <c r="I707">
        <v>22.5</v>
      </c>
      <c r="J707">
        <v>19.8</v>
      </c>
      <c r="K707">
        <v>50.7</v>
      </c>
      <c r="L707">
        <v>97.6</v>
      </c>
      <c r="M707">
        <v>0.6</v>
      </c>
      <c r="N707">
        <v>0.2</v>
      </c>
      <c r="O707">
        <v>0.7</v>
      </c>
      <c r="P707">
        <v>0</v>
      </c>
      <c r="Q707">
        <v>0.9</v>
      </c>
      <c r="R707">
        <v>1.3</v>
      </c>
      <c r="S707">
        <v>96.4</v>
      </c>
      <c r="T707">
        <v>90.8</v>
      </c>
      <c r="U707">
        <v>1</v>
      </c>
      <c r="V707">
        <v>2.2999999999999998</v>
      </c>
      <c r="W707">
        <v>86.4</v>
      </c>
      <c r="X707">
        <v>11.8</v>
      </c>
      <c r="Y707">
        <v>1454</v>
      </c>
      <c r="Z707">
        <v>21.7</v>
      </c>
      <c r="AA707">
        <v>7886</v>
      </c>
      <c r="AB707">
        <v>79.099999999999994</v>
      </c>
      <c r="AC707">
        <v>6.1</v>
      </c>
      <c r="AD707">
        <v>75700</v>
      </c>
      <c r="AE707">
        <v>7063</v>
      </c>
      <c r="AF707">
        <v>2.34</v>
      </c>
      <c r="AG707">
        <v>22526</v>
      </c>
      <c r="AH707">
        <v>43605</v>
      </c>
      <c r="AI707">
        <v>14.7</v>
      </c>
      <c r="AJ707">
        <v>378</v>
      </c>
      <c r="AK707">
        <v>3472</v>
      </c>
      <c r="AL707">
        <v>-1.5</v>
      </c>
      <c r="AM707">
        <v>1259</v>
      </c>
      <c r="AN707">
        <v>1653</v>
      </c>
      <c r="AO707">
        <v>0</v>
      </c>
      <c r="AP707">
        <v>0</v>
      </c>
      <c r="AQ707">
        <v>0</v>
      </c>
      <c r="AR707">
        <v>0</v>
      </c>
      <c r="AS707">
        <v>0</v>
      </c>
      <c r="AT707">
        <v>23.8</v>
      </c>
      <c r="AU707">
        <v>0</v>
      </c>
      <c r="AV707">
        <v>126570</v>
      </c>
      <c r="AW707">
        <v>146263</v>
      </c>
      <c r="AX707">
        <v>8814</v>
      </c>
      <c r="AY707">
        <v>0</v>
      </c>
      <c r="AZ707">
        <v>1</v>
      </c>
      <c r="BA707">
        <v>713.81</v>
      </c>
      <c r="BB707">
        <v>23.5</v>
      </c>
    </row>
    <row r="708" spans="1:54" x14ac:dyDescent="0.3">
      <c r="A708">
        <v>17193</v>
      </c>
      <c r="B708" t="s">
        <v>76</v>
      </c>
      <c r="C708" t="s">
        <v>1060</v>
      </c>
      <c r="D708">
        <v>14374</v>
      </c>
      <c r="E708">
        <v>14665</v>
      </c>
      <c r="F708">
        <v>-2</v>
      </c>
      <c r="G708">
        <v>14665</v>
      </c>
      <c r="H708">
        <v>6.5</v>
      </c>
      <c r="I708">
        <v>21.7</v>
      </c>
      <c r="J708">
        <v>21.8</v>
      </c>
      <c r="K708">
        <v>51.4</v>
      </c>
      <c r="L708">
        <v>97.9</v>
      </c>
      <c r="M708">
        <v>0.6</v>
      </c>
      <c r="N708">
        <v>0.3</v>
      </c>
      <c r="O708">
        <v>0.3</v>
      </c>
      <c r="P708">
        <v>0</v>
      </c>
      <c r="Q708">
        <v>0.8</v>
      </c>
      <c r="R708">
        <v>1.3</v>
      </c>
      <c r="S708">
        <v>96.9</v>
      </c>
      <c r="T708">
        <v>87.4</v>
      </c>
      <c r="U708">
        <v>1.4</v>
      </c>
      <c r="V708">
        <v>1.5</v>
      </c>
      <c r="W708">
        <v>85.4</v>
      </c>
      <c r="X708">
        <v>14.3</v>
      </c>
      <c r="Y708">
        <v>1374</v>
      </c>
      <c r="Z708">
        <v>24.9</v>
      </c>
      <c r="AA708">
        <v>7125</v>
      </c>
      <c r="AB708">
        <v>78.599999999999994</v>
      </c>
      <c r="AC708">
        <v>8.8000000000000007</v>
      </c>
      <c r="AD708">
        <v>72200</v>
      </c>
      <c r="AE708">
        <v>6240</v>
      </c>
      <c r="AF708">
        <v>2.2799999999999998</v>
      </c>
      <c r="AG708">
        <v>25375</v>
      </c>
      <c r="AH708">
        <v>42914</v>
      </c>
      <c r="AI708">
        <v>15.6</v>
      </c>
      <c r="AJ708">
        <v>381</v>
      </c>
      <c r="AK708">
        <v>3410</v>
      </c>
      <c r="AL708">
        <v>-0.2</v>
      </c>
      <c r="AM708">
        <v>1187</v>
      </c>
      <c r="AN708">
        <v>1249</v>
      </c>
      <c r="AO708">
        <v>0</v>
      </c>
      <c r="AP708">
        <v>0</v>
      </c>
      <c r="AQ708">
        <v>0</v>
      </c>
      <c r="AR708">
        <v>0</v>
      </c>
      <c r="AS708">
        <v>0</v>
      </c>
      <c r="AT708">
        <v>0</v>
      </c>
      <c r="AU708">
        <v>0</v>
      </c>
      <c r="AV708">
        <v>400258</v>
      </c>
      <c r="AW708">
        <v>123142</v>
      </c>
      <c r="AX708">
        <v>8392</v>
      </c>
      <c r="AY708">
        <v>11408</v>
      </c>
      <c r="AZ708">
        <v>1</v>
      </c>
      <c r="BA708">
        <v>494.77</v>
      </c>
      <c r="BB708">
        <v>29.6</v>
      </c>
    </row>
    <row r="709" spans="1:54" x14ac:dyDescent="0.3">
      <c r="A709">
        <v>17195</v>
      </c>
      <c r="B709" t="s">
        <v>1366</v>
      </c>
      <c r="C709" t="s">
        <v>1060</v>
      </c>
      <c r="D709">
        <v>56876</v>
      </c>
      <c r="E709">
        <v>58498</v>
      </c>
      <c r="F709">
        <v>-2.8</v>
      </c>
      <c r="G709">
        <v>58498</v>
      </c>
      <c r="H709">
        <v>5.4</v>
      </c>
      <c r="I709">
        <v>22.4</v>
      </c>
      <c r="J709">
        <v>18.899999999999999</v>
      </c>
      <c r="K709">
        <v>50.7</v>
      </c>
      <c r="L709">
        <v>95.6</v>
      </c>
      <c r="M709">
        <v>1.7</v>
      </c>
      <c r="N709">
        <v>0.4</v>
      </c>
      <c r="O709">
        <v>0.5</v>
      </c>
      <c r="P709">
        <v>0</v>
      </c>
      <c r="Q709">
        <v>1.6</v>
      </c>
      <c r="R709">
        <v>11.8</v>
      </c>
      <c r="S709">
        <v>84.9</v>
      </c>
      <c r="T709">
        <v>91.5</v>
      </c>
      <c r="U709">
        <v>2.8</v>
      </c>
      <c r="V709">
        <v>6</v>
      </c>
      <c r="W709">
        <v>87.4</v>
      </c>
      <c r="X709">
        <v>16.2</v>
      </c>
      <c r="Y709">
        <v>5000</v>
      </c>
      <c r="Z709">
        <v>19.7</v>
      </c>
      <c r="AA709">
        <v>25773</v>
      </c>
      <c r="AB709">
        <v>75.599999999999994</v>
      </c>
      <c r="AC709">
        <v>13.9</v>
      </c>
      <c r="AD709">
        <v>99400</v>
      </c>
      <c r="AE709">
        <v>23370</v>
      </c>
      <c r="AF709">
        <v>2.44</v>
      </c>
      <c r="AG709">
        <v>24525</v>
      </c>
      <c r="AH709">
        <v>47667</v>
      </c>
      <c r="AI709">
        <v>12</v>
      </c>
      <c r="AJ709">
        <v>1244</v>
      </c>
      <c r="AK709">
        <v>17674</v>
      </c>
      <c r="AL709">
        <v>-1.5</v>
      </c>
      <c r="AM709">
        <v>2802</v>
      </c>
      <c r="AN709">
        <v>4063</v>
      </c>
      <c r="AO709">
        <v>0</v>
      </c>
      <c r="AP709">
        <v>0</v>
      </c>
      <c r="AQ709">
        <v>0</v>
      </c>
      <c r="AR709">
        <v>0</v>
      </c>
      <c r="AS709">
        <v>0</v>
      </c>
      <c r="AT709">
        <v>23.7</v>
      </c>
      <c r="AU709">
        <v>1022531</v>
      </c>
      <c r="AV709">
        <v>926845</v>
      </c>
      <c r="AW709">
        <v>570627</v>
      </c>
      <c r="AX709">
        <v>9676</v>
      </c>
      <c r="AY709">
        <v>60604</v>
      </c>
      <c r="AZ709">
        <v>19</v>
      </c>
      <c r="BA709">
        <v>684.25</v>
      </c>
      <c r="BB709">
        <v>85.5</v>
      </c>
    </row>
    <row r="710" spans="1:54" x14ac:dyDescent="0.3">
      <c r="A710">
        <v>17197</v>
      </c>
      <c r="B710" t="s">
        <v>1367</v>
      </c>
      <c r="C710" t="s">
        <v>1060</v>
      </c>
      <c r="D710">
        <v>685419</v>
      </c>
      <c r="E710">
        <v>677560</v>
      </c>
      <c r="F710">
        <v>1.2</v>
      </c>
      <c r="G710">
        <v>677560</v>
      </c>
      <c r="H710">
        <v>6.1</v>
      </c>
      <c r="I710">
        <v>26.7</v>
      </c>
      <c r="J710">
        <v>11.2</v>
      </c>
      <c r="K710">
        <v>50.4</v>
      </c>
      <c r="L710">
        <v>80.599999999999994</v>
      </c>
      <c r="M710">
        <v>11.8</v>
      </c>
      <c r="N710">
        <v>0.4</v>
      </c>
      <c r="O710">
        <v>5.4</v>
      </c>
      <c r="P710">
        <v>0.1</v>
      </c>
      <c r="Q710">
        <v>1.8</v>
      </c>
      <c r="R710">
        <v>16.600000000000001</v>
      </c>
      <c r="S710">
        <v>65.3</v>
      </c>
      <c r="T710">
        <v>91.3</v>
      </c>
      <c r="U710">
        <v>11.7</v>
      </c>
      <c r="V710">
        <v>19.899999999999999</v>
      </c>
      <c r="W710">
        <v>90.5</v>
      </c>
      <c r="X710">
        <v>32.299999999999997</v>
      </c>
      <c r="Y710">
        <v>34224</v>
      </c>
      <c r="Z710">
        <v>32.799999999999997</v>
      </c>
      <c r="AA710">
        <v>239824</v>
      </c>
      <c r="AB710">
        <v>82.9</v>
      </c>
      <c r="AC710">
        <v>12.3</v>
      </c>
      <c r="AD710">
        <v>219400</v>
      </c>
      <c r="AE710">
        <v>222652</v>
      </c>
      <c r="AF710">
        <v>3.02</v>
      </c>
      <c r="AG710">
        <v>30377</v>
      </c>
      <c r="AH710">
        <v>76147</v>
      </c>
      <c r="AI710">
        <v>8</v>
      </c>
      <c r="AJ710">
        <v>14384</v>
      </c>
      <c r="AK710">
        <v>204956</v>
      </c>
      <c r="AL710">
        <v>4.5</v>
      </c>
      <c r="AM710">
        <v>43952</v>
      </c>
      <c r="AN710">
        <v>53097</v>
      </c>
      <c r="AO710">
        <v>6.9</v>
      </c>
      <c r="AP710">
        <v>0</v>
      </c>
      <c r="AQ710">
        <v>5.2</v>
      </c>
      <c r="AR710">
        <v>0</v>
      </c>
      <c r="AS710">
        <v>5.3</v>
      </c>
      <c r="AT710">
        <v>29.4</v>
      </c>
      <c r="AU710">
        <v>13628202</v>
      </c>
      <c r="AV710">
        <v>11061791</v>
      </c>
      <c r="AW710">
        <v>6841452</v>
      </c>
      <c r="AX710">
        <v>10211</v>
      </c>
      <c r="AY710">
        <v>1404940</v>
      </c>
      <c r="AZ710">
        <v>1185</v>
      </c>
      <c r="BA710">
        <v>836.91</v>
      </c>
      <c r="BB710">
        <v>809.6</v>
      </c>
    </row>
    <row r="711" spans="1:54" x14ac:dyDescent="0.3">
      <c r="A711">
        <v>17199</v>
      </c>
      <c r="B711" t="s">
        <v>577</v>
      </c>
      <c r="C711" t="s">
        <v>1060</v>
      </c>
      <c r="D711">
        <v>67008</v>
      </c>
      <c r="E711">
        <v>66362</v>
      </c>
      <c r="F711">
        <v>1</v>
      </c>
      <c r="G711">
        <v>66357</v>
      </c>
      <c r="H711">
        <v>5.9</v>
      </c>
      <c r="I711">
        <v>21.9</v>
      </c>
      <c r="J711">
        <v>17.600000000000001</v>
      </c>
      <c r="K711">
        <v>50.3</v>
      </c>
      <c r="L711">
        <v>92.7</v>
      </c>
      <c r="M711">
        <v>4.3</v>
      </c>
      <c r="N711">
        <v>0.4</v>
      </c>
      <c r="O711">
        <v>1</v>
      </c>
      <c r="P711">
        <v>0</v>
      </c>
      <c r="Q711">
        <v>1.6</v>
      </c>
      <c r="R711">
        <v>2.4</v>
      </c>
      <c r="S711">
        <v>90.7</v>
      </c>
      <c r="T711">
        <v>86.7</v>
      </c>
      <c r="U711">
        <v>1.8</v>
      </c>
      <c r="V711">
        <v>2.9</v>
      </c>
      <c r="W711">
        <v>88.9</v>
      </c>
      <c r="X711">
        <v>22.5</v>
      </c>
      <c r="Y711">
        <v>6348</v>
      </c>
      <c r="Z711">
        <v>20.9</v>
      </c>
      <c r="AA711">
        <v>30801</v>
      </c>
      <c r="AB711">
        <v>72</v>
      </c>
      <c r="AC711">
        <v>17</v>
      </c>
      <c r="AD711">
        <v>93700</v>
      </c>
      <c r="AE711">
        <v>26819</v>
      </c>
      <c r="AF711">
        <v>2.41</v>
      </c>
      <c r="AG711">
        <v>23605</v>
      </c>
      <c r="AH711">
        <v>43125</v>
      </c>
      <c r="AI711">
        <v>15.6</v>
      </c>
      <c r="AJ711">
        <v>1595</v>
      </c>
      <c r="AK711">
        <v>22792</v>
      </c>
      <c r="AL711">
        <v>2.1</v>
      </c>
      <c r="AM711">
        <v>4286</v>
      </c>
      <c r="AN711">
        <v>5881</v>
      </c>
      <c r="AO711">
        <v>0</v>
      </c>
      <c r="AP711">
        <v>0</v>
      </c>
      <c r="AQ711">
        <v>0</v>
      </c>
      <c r="AR711">
        <v>0</v>
      </c>
      <c r="AS711">
        <v>1</v>
      </c>
      <c r="AT711">
        <v>27.7</v>
      </c>
      <c r="AU711">
        <v>681388</v>
      </c>
      <c r="AV711">
        <v>0</v>
      </c>
      <c r="AW711">
        <v>987511</v>
      </c>
      <c r="AX711">
        <v>15370</v>
      </c>
      <c r="AY711">
        <v>118603</v>
      </c>
      <c r="AZ711">
        <v>115</v>
      </c>
      <c r="BA711">
        <v>420.15</v>
      </c>
      <c r="BB711">
        <v>157.9</v>
      </c>
    </row>
    <row r="712" spans="1:54" x14ac:dyDescent="0.3">
      <c r="A712">
        <v>17201</v>
      </c>
      <c r="B712" t="s">
        <v>248</v>
      </c>
      <c r="C712" t="s">
        <v>1060</v>
      </c>
      <c r="D712">
        <v>288542</v>
      </c>
      <c r="E712">
        <v>295264</v>
      </c>
      <c r="F712">
        <v>-2.2999999999999998</v>
      </c>
      <c r="G712">
        <v>295266</v>
      </c>
      <c r="H712">
        <v>6.2</v>
      </c>
      <c r="I712">
        <v>23.8</v>
      </c>
      <c r="J712">
        <v>15.6</v>
      </c>
      <c r="K712">
        <v>51.2</v>
      </c>
      <c r="L712">
        <v>81.400000000000006</v>
      </c>
      <c r="M712">
        <v>12.9</v>
      </c>
      <c r="N712">
        <v>0.5</v>
      </c>
      <c r="O712">
        <v>2.6</v>
      </c>
      <c r="P712">
        <v>0</v>
      </c>
      <c r="Q712">
        <v>2.6</v>
      </c>
      <c r="R712">
        <v>12</v>
      </c>
      <c r="S712">
        <v>70.8</v>
      </c>
      <c r="T712">
        <v>86.8</v>
      </c>
      <c r="U712">
        <v>7.6</v>
      </c>
      <c r="V712">
        <v>12.4</v>
      </c>
      <c r="W712">
        <v>86.2</v>
      </c>
      <c r="X712">
        <v>21.2</v>
      </c>
      <c r="Y712">
        <v>21278</v>
      </c>
      <c r="Z712">
        <v>21.7</v>
      </c>
      <c r="AA712">
        <v>125536</v>
      </c>
      <c r="AB712">
        <v>66.900000000000006</v>
      </c>
      <c r="AC712">
        <v>25.8</v>
      </c>
      <c r="AD712">
        <v>123400</v>
      </c>
      <c r="AE712">
        <v>113449</v>
      </c>
      <c r="AF712">
        <v>2.5499999999999998</v>
      </c>
      <c r="AG712">
        <v>24495</v>
      </c>
      <c r="AH712">
        <v>47072</v>
      </c>
      <c r="AI712">
        <v>17.5</v>
      </c>
      <c r="AJ712">
        <v>6481</v>
      </c>
      <c r="AK712">
        <v>116977</v>
      </c>
      <c r="AL712">
        <v>-0.6</v>
      </c>
      <c r="AM712">
        <v>18184</v>
      </c>
      <c r="AN712">
        <v>23683</v>
      </c>
      <c r="AO712">
        <v>7</v>
      </c>
      <c r="AP712">
        <v>0.3</v>
      </c>
      <c r="AQ712">
        <v>2.7</v>
      </c>
      <c r="AR712">
        <v>0</v>
      </c>
      <c r="AS712">
        <v>2.4</v>
      </c>
      <c r="AT712">
        <v>28.9</v>
      </c>
      <c r="AU712">
        <v>7913361</v>
      </c>
      <c r="AV712">
        <v>2624724</v>
      </c>
      <c r="AW712">
        <v>3851993</v>
      </c>
      <c r="AX712">
        <v>12943</v>
      </c>
      <c r="AY712">
        <v>452187</v>
      </c>
      <c r="AZ712">
        <v>139</v>
      </c>
      <c r="BA712">
        <v>513.36</v>
      </c>
      <c r="BB712">
        <v>575.20000000000005</v>
      </c>
    </row>
    <row r="713" spans="1:54" x14ac:dyDescent="0.3">
      <c r="A713">
        <v>17203</v>
      </c>
      <c r="B713" t="s">
        <v>1368</v>
      </c>
      <c r="C713" t="s">
        <v>1060</v>
      </c>
      <c r="D713">
        <v>39187</v>
      </c>
      <c r="E713">
        <v>38664</v>
      </c>
      <c r="F713">
        <v>1.4</v>
      </c>
      <c r="G713">
        <v>38664</v>
      </c>
      <c r="H713">
        <v>6.1</v>
      </c>
      <c r="I713">
        <v>24.6</v>
      </c>
      <c r="J713">
        <v>16.3</v>
      </c>
      <c r="K713">
        <v>50.4</v>
      </c>
      <c r="L713">
        <v>97.3</v>
      </c>
      <c r="M713">
        <v>0.7</v>
      </c>
      <c r="N713">
        <v>0.3</v>
      </c>
      <c r="O713">
        <v>0.7</v>
      </c>
      <c r="P713">
        <v>0</v>
      </c>
      <c r="Q713">
        <v>1.1000000000000001</v>
      </c>
      <c r="R713">
        <v>1.8</v>
      </c>
      <c r="S713">
        <v>95.7</v>
      </c>
      <c r="T713">
        <v>88.6</v>
      </c>
      <c r="U713">
        <v>1.1000000000000001</v>
      </c>
      <c r="V713">
        <v>2.2999999999999998</v>
      </c>
      <c r="W713">
        <v>93</v>
      </c>
      <c r="X713">
        <v>27.6</v>
      </c>
      <c r="Y713">
        <v>2681</v>
      </c>
      <c r="Z713">
        <v>23.1</v>
      </c>
      <c r="AA713">
        <v>15367</v>
      </c>
      <c r="AB713">
        <v>81.599999999999994</v>
      </c>
      <c r="AC713">
        <v>8.6</v>
      </c>
      <c r="AD713">
        <v>158600</v>
      </c>
      <c r="AE713">
        <v>14362</v>
      </c>
      <c r="AF713">
        <v>2.63</v>
      </c>
      <c r="AG713">
        <v>30926</v>
      </c>
      <c r="AH713">
        <v>66639</v>
      </c>
      <c r="AI713">
        <v>8.8000000000000007</v>
      </c>
      <c r="AJ713">
        <v>759</v>
      </c>
      <c r="AK713">
        <v>8969</v>
      </c>
      <c r="AL713">
        <v>-5.9</v>
      </c>
      <c r="AM713">
        <v>2370</v>
      </c>
      <c r="AN713">
        <v>2365</v>
      </c>
      <c r="AO713">
        <v>0</v>
      </c>
      <c r="AP713">
        <v>0</v>
      </c>
      <c r="AQ713">
        <v>0</v>
      </c>
      <c r="AR713">
        <v>0</v>
      </c>
      <c r="AS713">
        <v>0</v>
      </c>
      <c r="AT713">
        <v>0</v>
      </c>
      <c r="AU713">
        <v>963346</v>
      </c>
      <c r="AV713">
        <v>0</v>
      </c>
      <c r="AW713">
        <v>278287</v>
      </c>
      <c r="AX713">
        <v>7329</v>
      </c>
      <c r="AY713">
        <v>26023</v>
      </c>
      <c r="AZ713">
        <v>75</v>
      </c>
      <c r="BA713">
        <v>527.79999999999995</v>
      </c>
      <c r="BB713">
        <v>73.3</v>
      </c>
    </row>
    <row r="714" spans="1:54" x14ac:dyDescent="0.3">
      <c r="A714">
        <v>18000</v>
      </c>
      <c r="B714" t="s">
        <v>1059</v>
      </c>
      <c r="D714">
        <v>6596855</v>
      </c>
      <c r="E714">
        <v>6484192</v>
      </c>
      <c r="F714">
        <v>1.7</v>
      </c>
      <c r="G714">
        <v>6483802</v>
      </c>
      <c r="H714">
        <v>6.4</v>
      </c>
      <c r="I714">
        <v>24</v>
      </c>
      <c r="J714">
        <v>14.3</v>
      </c>
      <c r="K714">
        <v>50.7</v>
      </c>
      <c r="L714">
        <v>86.1</v>
      </c>
      <c r="M714">
        <v>9.6</v>
      </c>
      <c r="N714">
        <v>0.4</v>
      </c>
      <c r="O714">
        <v>2</v>
      </c>
      <c r="P714">
        <v>0.1</v>
      </c>
      <c r="Q714">
        <v>1.9</v>
      </c>
      <c r="R714">
        <v>6.6</v>
      </c>
      <c r="S714">
        <v>80.3</v>
      </c>
      <c r="T714">
        <v>84.9</v>
      </c>
      <c r="U714">
        <v>4.7</v>
      </c>
      <c r="V714">
        <v>8.1999999999999993</v>
      </c>
      <c r="W714">
        <v>87.2</v>
      </c>
      <c r="X714">
        <v>23.2</v>
      </c>
      <c r="Y714">
        <v>455105</v>
      </c>
      <c r="Z714">
        <v>23.2</v>
      </c>
      <c r="AA714">
        <v>2829532</v>
      </c>
      <c r="AB714">
        <v>70</v>
      </c>
      <c r="AC714">
        <v>18.5</v>
      </c>
      <c r="AD714">
        <v>122800</v>
      </c>
      <c r="AE714">
        <v>2481793</v>
      </c>
      <c r="AF714">
        <v>2.5499999999999998</v>
      </c>
      <c r="AG714">
        <v>24635</v>
      </c>
      <c r="AH714">
        <v>48248</v>
      </c>
      <c r="AI714">
        <v>15.4</v>
      </c>
      <c r="AJ714">
        <v>143515</v>
      </c>
      <c r="AK714">
        <v>2555979</v>
      </c>
      <c r="AL714">
        <v>1.7</v>
      </c>
      <c r="AM714">
        <v>390233</v>
      </c>
      <c r="AN714">
        <v>482847</v>
      </c>
      <c r="AO714">
        <v>4.5999999999999996</v>
      </c>
      <c r="AP714">
        <v>0.5</v>
      </c>
      <c r="AQ714">
        <v>1.8</v>
      </c>
      <c r="AR714">
        <v>0</v>
      </c>
      <c r="AS714">
        <v>1.8</v>
      </c>
      <c r="AT714">
        <v>26.8</v>
      </c>
      <c r="AU714">
        <v>221877814</v>
      </c>
      <c r="AV714">
        <v>67634947</v>
      </c>
      <c r="AW714">
        <v>78745589</v>
      </c>
      <c r="AX714">
        <v>12408</v>
      </c>
      <c r="AY714">
        <v>11669759</v>
      </c>
      <c r="AZ714">
        <v>17816</v>
      </c>
      <c r="BA714">
        <v>35826.11</v>
      </c>
      <c r="BB714">
        <v>181</v>
      </c>
    </row>
    <row r="715" spans="1:54" x14ac:dyDescent="0.3">
      <c r="A715">
        <v>18001</v>
      </c>
      <c r="B715" t="s">
        <v>243</v>
      </c>
      <c r="C715" t="s">
        <v>1058</v>
      </c>
      <c r="D715">
        <v>34791</v>
      </c>
      <c r="E715">
        <v>34387</v>
      </c>
      <c r="F715">
        <v>1.2</v>
      </c>
      <c r="G715">
        <v>34387</v>
      </c>
      <c r="H715">
        <v>9.4</v>
      </c>
      <c r="I715">
        <v>31.3</v>
      </c>
      <c r="J715">
        <v>14.4</v>
      </c>
      <c r="K715">
        <v>50.5</v>
      </c>
      <c r="L715">
        <v>98.2</v>
      </c>
      <c r="M715">
        <v>0.4</v>
      </c>
      <c r="N715">
        <v>0.3</v>
      </c>
      <c r="O715">
        <v>0.3</v>
      </c>
      <c r="P715">
        <v>0</v>
      </c>
      <c r="Q715">
        <v>0.7</v>
      </c>
      <c r="R715">
        <v>4.4000000000000004</v>
      </c>
      <c r="S715">
        <v>94.1</v>
      </c>
      <c r="T715">
        <v>90.1</v>
      </c>
      <c r="U715">
        <v>0.7</v>
      </c>
      <c r="V715">
        <v>16.8</v>
      </c>
      <c r="W715">
        <v>84.3</v>
      </c>
      <c r="X715">
        <v>14.7</v>
      </c>
      <c r="Y715">
        <v>1778</v>
      </c>
      <c r="Z715">
        <v>21.5</v>
      </c>
      <c r="AA715">
        <v>13098</v>
      </c>
      <c r="AB715">
        <v>78.900000000000006</v>
      </c>
      <c r="AC715">
        <v>14.4</v>
      </c>
      <c r="AD715">
        <v>116100</v>
      </c>
      <c r="AE715">
        <v>12127</v>
      </c>
      <c r="AF715">
        <v>2.8</v>
      </c>
      <c r="AG715">
        <v>20160</v>
      </c>
      <c r="AH715">
        <v>46695</v>
      </c>
      <c r="AI715">
        <v>18.100000000000001</v>
      </c>
      <c r="AJ715">
        <v>713</v>
      </c>
      <c r="AK715">
        <v>11483</v>
      </c>
      <c r="AL715">
        <v>2.9</v>
      </c>
      <c r="AM715">
        <v>3001</v>
      </c>
      <c r="AN715">
        <v>3173</v>
      </c>
      <c r="AO715">
        <v>0</v>
      </c>
      <c r="AP715">
        <v>0</v>
      </c>
      <c r="AQ715">
        <v>0</v>
      </c>
      <c r="AR715">
        <v>0</v>
      </c>
      <c r="AS715">
        <v>0</v>
      </c>
      <c r="AT715">
        <v>18.600000000000001</v>
      </c>
      <c r="AU715">
        <v>2127689</v>
      </c>
      <c r="AV715">
        <v>0</v>
      </c>
      <c r="AW715">
        <v>369895</v>
      </c>
      <c r="AX715">
        <v>10928</v>
      </c>
      <c r="AY715">
        <v>27069</v>
      </c>
      <c r="AZ715">
        <v>79</v>
      </c>
      <c r="BA715">
        <v>339.03</v>
      </c>
      <c r="BB715">
        <v>101.4</v>
      </c>
    </row>
    <row r="716" spans="1:54" x14ac:dyDescent="0.3">
      <c r="A716">
        <v>18003</v>
      </c>
      <c r="B716" t="s">
        <v>1369</v>
      </c>
      <c r="C716" t="s">
        <v>1058</v>
      </c>
      <c r="D716">
        <v>365918</v>
      </c>
      <c r="E716">
        <v>355327</v>
      </c>
      <c r="F716">
        <v>3</v>
      </c>
      <c r="G716">
        <v>355329</v>
      </c>
      <c r="H716">
        <v>7.2</v>
      </c>
      <c r="I716">
        <v>26.3</v>
      </c>
      <c r="J716">
        <v>13.1</v>
      </c>
      <c r="K716">
        <v>51.2</v>
      </c>
      <c r="L716">
        <v>80.900000000000006</v>
      </c>
      <c r="M716">
        <v>12.1</v>
      </c>
      <c r="N716">
        <v>0.5</v>
      </c>
      <c r="O716">
        <v>3.5</v>
      </c>
      <c r="P716">
        <v>0.1</v>
      </c>
      <c r="Q716">
        <v>2.8</v>
      </c>
      <c r="R716">
        <v>7.2</v>
      </c>
      <c r="S716">
        <v>74.900000000000006</v>
      </c>
      <c r="T716">
        <v>86.6</v>
      </c>
      <c r="U716">
        <v>6.2</v>
      </c>
      <c r="V716">
        <v>9.6999999999999993</v>
      </c>
      <c r="W716">
        <v>89</v>
      </c>
      <c r="X716">
        <v>26.3</v>
      </c>
      <c r="Y716">
        <v>23407</v>
      </c>
      <c r="Z716">
        <v>20.3</v>
      </c>
      <c r="AA716">
        <v>154477</v>
      </c>
      <c r="AB716">
        <v>69.8</v>
      </c>
      <c r="AC716">
        <v>20.5</v>
      </c>
      <c r="AD716">
        <v>112700</v>
      </c>
      <c r="AE716">
        <v>138212</v>
      </c>
      <c r="AF716">
        <v>2.5499999999999998</v>
      </c>
      <c r="AG716">
        <v>25279</v>
      </c>
      <c r="AH716">
        <v>49370</v>
      </c>
      <c r="AI716">
        <v>15.3</v>
      </c>
      <c r="AJ716">
        <v>9044</v>
      </c>
      <c r="AK716">
        <v>161708</v>
      </c>
      <c r="AL716">
        <v>1.8</v>
      </c>
      <c r="AM716">
        <v>22540</v>
      </c>
      <c r="AN716">
        <v>27292</v>
      </c>
      <c r="AO716">
        <v>0</v>
      </c>
      <c r="AP716">
        <v>0.3</v>
      </c>
      <c r="AQ716">
        <v>1.9</v>
      </c>
      <c r="AR716">
        <v>0</v>
      </c>
      <c r="AS716">
        <v>0</v>
      </c>
      <c r="AT716">
        <v>27.1</v>
      </c>
      <c r="AU716">
        <v>19741940</v>
      </c>
      <c r="AV716">
        <v>0</v>
      </c>
      <c r="AW716">
        <v>4774175</v>
      </c>
      <c r="AX716">
        <v>13667</v>
      </c>
      <c r="AY716">
        <v>550450</v>
      </c>
      <c r="AZ716">
        <v>1115</v>
      </c>
      <c r="BA716">
        <v>657.31</v>
      </c>
      <c r="BB716">
        <v>540.6</v>
      </c>
    </row>
    <row r="717" spans="1:54" x14ac:dyDescent="0.3">
      <c r="A717">
        <v>18005</v>
      </c>
      <c r="B717" t="s">
        <v>1370</v>
      </c>
      <c r="C717" t="s">
        <v>1058</v>
      </c>
      <c r="D717">
        <v>80217</v>
      </c>
      <c r="E717">
        <v>76786</v>
      </c>
      <c r="F717">
        <v>4.5</v>
      </c>
      <c r="G717">
        <v>76794</v>
      </c>
      <c r="H717">
        <v>6.6</v>
      </c>
      <c r="I717">
        <v>24.3</v>
      </c>
      <c r="J717">
        <v>14.9</v>
      </c>
      <c r="K717">
        <v>50.1</v>
      </c>
      <c r="L717">
        <v>90.2</v>
      </c>
      <c r="M717">
        <v>2.2999999999999998</v>
      </c>
      <c r="N717">
        <v>0.5</v>
      </c>
      <c r="O717">
        <v>5.4</v>
      </c>
      <c r="P717">
        <v>0.1</v>
      </c>
      <c r="Q717">
        <v>1.5</v>
      </c>
      <c r="R717">
        <v>6.4</v>
      </c>
      <c r="S717">
        <v>84.6</v>
      </c>
      <c r="T717">
        <v>83.9</v>
      </c>
      <c r="U717">
        <v>7.6</v>
      </c>
      <c r="V717">
        <v>9.6</v>
      </c>
      <c r="W717">
        <v>89.1</v>
      </c>
      <c r="X717">
        <v>26.5</v>
      </c>
      <c r="Y717">
        <v>5460</v>
      </c>
      <c r="Z717">
        <v>19.100000000000001</v>
      </c>
      <c r="AA717">
        <v>33548</v>
      </c>
      <c r="AB717">
        <v>70.900000000000006</v>
      </c>
      <c r="AC717">
        <v>14.6</v>
      </c>
      <c r="AD717">
        <v>134900</v>
      </c>
      <c r="AE717">
        <v>30041</v>
      </c>
      <c r="AF717">
        <v>2.56</v>
      </c>
      <c r="AG717">
        <v>27359</v>
      </c>
      <c r="AH717">
        <v>54165</v>
      </c>
      <c r="AI717">
        <v>12.2</v>
      </c>
      <c r="AJ717">
        <v>1827</v>
      </c>
      <c r="AK717">
        <v>43638</v>
      </c>
      <c r="AL717">
        <v>-2.8</v>
      </c>
      <c r="AM717">
        <v>4130</v>
      </c>
      <c r="AN717">
        <v>5856</v>
      </c>
      <c r="AO717">
        <v>0.8</v>
      </c>
      <c r="AP717">
        <v>0</v>
      </c>
      <c r="AQ717">
        <v>2.7</v>
      </c>
      <c r="AR717">
        <v>0</v>
      </c>
      <c r="AS717">
        <v>0</v>
      </c>
      <c r="AT717">
        <v>28.8</v>
      </c>
      <c r="AU717">
        <v>4843890</v>
      </c>
      <c r="AV717">
        <v>747332</v>
      </c>
      <c r="AW717">
        <v>1075239</v>
      </c>
      <c r="AX717">
        <v>14399</v>
      </c>
      <c r="AY717">
        <v>139684</v>
      </c>
      <c r="AZ717">
        <v>254</v>
      </c>
      <c r="BA717">
        <v>406.91</v>
      </c>
      <c r="BB717">
        <v>188.7</v>
      </c>
    </row>
    <row r="718" spans="1:54" x14ac:dyDescent="0.3">
      <c r="A718">
        <v>18007</v>
      </c>
      <c r="B718" t="s">
        <v>127</v>
      </c>
      <c r="C718" t="s">
        <v>1058</v>
      </c>
      <c r="D718">
        <v>8700</v>
      </c>
      <c r="E718">
        <v>8854</v>
      </c>
      <c r="F718">
        <v>-1.7</v>
      </c>
      <c r="G718">
        <v>8854</v>
      </c>
      <c r="H718">
        <v>6.1</v>
      </c>
      <c r="I718">
        <v>25.3</v>
      </c>
      <c r="J718">
        <v>16.2</v>
      </c>
      <c r="K718">
        <v>50.3</v>
      </c>
      <c r="L718">
        <v>97.6</v>
      </c>
      <c r="M718">
        <v>1</v>
      </c>
      <c r="N718">
        <v>0.2</v>
      </c>
      <c r="O718">
        <v>0.3</v>
      </c>
      <c r="P718">
        <v>0</v>
      </c>
      <c r="Q718">
        <v>1</v>
      </c>
      <c r="R718">
        <v>5.4</v>
      </c>
      <c r="S718">
        <v>92.6</v>
      </c>
      <c r="T718">
        <v>84.2</v>
      </c>
      <c r="U718">
        <v>1.6</v>
      </c>
      <c r="V718">
        <v>4.7</v>
      </c>
      <c r="W718">
        <v>88.9</v>
      </c>
      <c r="X718">
        <v>16</v>
      </c>
      <c r="Y718">
        <v>638</v>
      </c>
      <c r="Z718">
        <v>24.9</v>
      </c>
      <c r="AA718">
        <v>3921</v>
      </c>
      <c r="AB718">
        <v>74.400000000000006</v>
      </c>
      <c r="AC718">
        <v>8.4</v>
      </c>
      <c r="AD718">
        <v>84300</v>
      </c>
      <c r="AE718">
        <v>3444</v>
      </c>
      <c r="AF718">
        <v>2.5299999999999998</v>
      </c>
      <c r="AG718">
        <v>23049</v>
      </c>
      <c r="AH718">
        <v>48711</v>
      </c>
      <c r="AI718">
        <v>11.1</v>
      </c>
      <c r="AJ718">
        <v>188</v>
      </c>
      <c r="AK718">
        <v>1443</v>
      </c>
      <c r="AL718">
        <v>2.9</v>
      </c>
      <c r="AM718">
        <v>625</v>
      </c>
      <c r="AN718">
        <v>0</v>
      </c>
      <c r="AO718">
        <v>0</v>
      </c>
      <c r="AP718">
        <v>0</v>
      </c>
      <c r="AQ718">
        <v>0</v>
      </c>
      <c r="AR718">
        <v>0</v>
      </c>
      <c r="AS718">
        <v>0</v>
      </c>
      <c r="AT718">
        <v>0</v>
      </c>
      <c r="AU718">
        <v>0</v>
      </c>
      <c r="AV718">
        <v>0</v>
      </c>
      <c r="AW718">
        <v>50891</v>
      </c>
      <c r="AX718">
        <v>5852</v>
      </c>
      <c r="AY718">
        <v>2561</v>
      </c>
      <c r="AZ718">
        <v>2</v>
      </c>
      <c r="BA718">
        <v>406.42</v>
      </c>
      <c r="BB718">
        <v>21.8</v>
      </c>
    </row>
    <row r="719" spans="1:54" x14ac:dyDescent="0.3">
      <c r="A719">
        <v>18009</v>
      </c>
      <c r="B719" t="s">
        <v>1371</v>
      </c>
      <c r="C719" t="s">
        <v>1058</v>
      </c>
      <c r="D719">
        <v>12401</v>
      </c>
      <c r="E719">
        <v>12766</v>
      </c>
      <c r="F719">
        <v>-2.9</v>
      </c>
      <c r="G719">
        <v>12766</v>
      </c>
      <c r="H719">
        <v>6.1</v>
      </c>
      <c r="I719">
        <v>22.3</v>
      </c>
      <c r="J719">
        <v>19.8</v>
      </c>
      <c r="K719">
        <v>50.4</v>
      </c>
      <c r="L719">
        <v>97.3</v>
      </c>
      <c r="M719">
        <v>0.6</v>
      </c>
      <c r="N719">
        <v>0.2</v>
      </c>
      <c r="O719">
        <v>0.3</v>
      </c>
      <c r="P719">
        <v>0</v>
      </c>
      <c r="Q719">
        <v>1.4</v>
      </c>
      <c r="R719">
        <v>1.6</v>
      </c>
      <c r="S719">
        <v>95.9</v>
      </c>
      <c r="T719">
        <v>83.8</v>
      </c>
      <c r="U719">
        <v>0.9</v>
      </c>
      <c r="V719">
        <v>1.6</v>
      </c>
      <c r="W719">
        <v>86</v>
      </c>
      <c r="X719">
        <v>9.8000000000000007</v>
      </c>
      <c r="Y719">
        <v>1135</v>
      </c>
      <c r="Z719">
        <v>24.4</v>
      </c>
      <c r="AA719">
        <v>5996</v>
      </c>
      <c r="AB719">
        <v>75</v>
      </c>
      <c r="AC719">
        <v>10.8</v>
      </c>
      <c r="AD719">
        <v>70400</v>
      </c>
      <c r="AE719">
        <v>5190</v>
      </c>
      <c r="AF719">
        <v>2.41</v>
      </c>
      <c r="AG719">
        <v>20322</v>
      </c>
      <c r="AH719">
        <v>39225</v>
      </c>
      <c r="AI719">
        <v>16</v>
      </c>
      <c r="AJ719">
        <v>232</v>
      </c>
      <c r="AK719">
        <v>2718</v>
      </c>
      <c r="AL719">
        <v>-2.5</v>
      </c>
      <c r="AM719">
        <v>621</v>
      </c>
      <c r="AN719">
        <v>891</v>
      </c>
      <c r="AO719">
        <v>0</v>
      </c>
      <c r="AP719">
        <v>0</v>
      </c>
      <c r="AQ719">
        <v>0</v>
      </c>
      <c r="AR719">
        <v>0</v>
      </c>
      <c r="AS719">
        <v>0</v>
      </c>
      <c r="AT719">
        <v>0</v>
      </c>
      <c r="AU719">
        <v>397083</v>
      </c>
      <c r="AV719">
        <v>158855</v>
      </c>
      <c r="AW719">
        <v>97872</v>
      </c>
      <c r="AX719">
        <v>7389</v>
      </c>
      <c r="AY719">
        <v>8038</v>
      </c>
      <c r="AZ719">
        <v>3</v>
      </c>
      <c r="BA719">
        <v>165.08</v>
      </c>
      <c r="BB719">
        <v>77.3</v>
      </c>
    </row>
    <row r="720" spans="1:54" x14ac:dyDescent="0.3">
      <c r="A720">
        <v>18011</v>
      </c>
      <c r="B720" t="s">
        <v>126</v>
      </c>
      <c r="C720" t="s">
        <v>1058</v>
      </c>
      <c r="D720">
        <v>61915</v>
      </c>
      <c r="E720">
        <v>56638</v>
      </c>
      <c r="F720">
        <v>9.3000000000000007</v>
      </c>
      <c r="G720">
        <v>56640</v>
      </c>
      <c r="H720">
        <v>6.6</v>
      </c>
      <c r="I720">
        <v>27</v>
      </c>
      <c r="J720">
        <v>12.6</v>
      </c>
      <c r="K720">
        <v>50.5</v>
      </c>
      <c r="L720">
        <v>94.4</v>
      </c>
      <c r="M720">
        <v>1.5</v>
      </c>
      <c r="N720">
        <v>0.3</v>
      </c>
      <c r="O720">
        <v>2.2999999999999998</v>
      </c>
      <c r="P720">
        <v>0</v>
      </c>
      <c r="Q720">
        <v>1.4</v>
      </c>
      <c r="R720">
        <v>2.6</v>
      </c>
      <c r="S720">
        <v>92.1</v>
      </c>
      <c r="T720">
        <v>89.4</v>
      </c>
      <c r="U720">
        <v>3.4</v>
      </c>
      <c r="V720">
        <v>4.4000000000000004</v>
      </c>
      <c r="W720">
        <v>93.5</v>
      </c>
      <c r="X720">
        <v>41</v>
      </c>
      <c r="Y720">
        <v>3333</v>
      </c>
      <c r="Z720">
        <v>24.1</v>
      </c>
      <c r="AA720">
        <v>25212</v>
      </c>
      <c r="AB720">
        <v>76.8</v>
      </c>
      <c r="AC720">
        <v>13.7</v>
      </c>
      <c r="AD720">
        <v>179000</v>
      </c>
      <c r="AE720">
        <v>21908</v>
      </c>
      <c r="AF720">
        <v>2.62</v>
      </c>
      <c r="AG720">
        <v>37482</v>
      </c>
      <c r="AH720">
        <v>67255</v>
      </c>
      <c r="AI720">
        <v>7.5</v>
      </c>
      <c r="AJ720">
        <v>1414</v>
      </c>
      <c r="AK720">
        <v>20400</v>
      </c>
      <c r="AL720">
        <v>15.5</v>
      </c>
      <c r="AM720">
        <v>4861</v>
      </c>
      <c r="AN720">
        <v>5662</v>
      </c>
      <c r="AO720">
        <v>0</v>
      </c>
      <c r="AP720">
        <v>0</v>
      </c>
      <c r="AQ720">
        <v>0</v>
      </c>
      <c r="AR720">
        <v>0</v>
      </c>
      <c r="AS720">
        <v>0</v>
      </c>
      <c r="AT720">
        <v>23.2</v>
      </c>
      <c r="AU720">
        <v>0</v>
      </c>
      <c r="AV720">
        <v>386393</v>
      </c>
      <c r="AW720">
        <v>484483</v>
      </c>
      <c r="AX720">
        <v>8970</v>
      </c>
      <c r="AY720">
        <v>54490</v>
      </c>
      <c r="AZ720">
        <v>526</v>
      </c>
      <c r="BA720">
        <v>422.91</v>
      </c>
      <c r="BB720">
        <v>133.9</v>
      </c>
    </row>
    <row r="721" spans="1:54" x14ac:dyDescent="0.3">
      <c r="A721">
        <v>18013</v>
      </c>
      <c r="B721" t="s">
        <v>374</v>
      </c>
      <c r="C721" t="s">
        <v>1058</v>
      </c>
      <c r="D721">
        <v>14962</v>
      </c>
      <c r="E721">
        <v>15242</v>
      </c>
      <c r="F721">
        <v>-1.8</v>
      </c>
      <c r="G721">
        <v>15242</v>
      </c>
      <c r="H721">
        <v>4.0999999999999996</v>
      </c>
      <c r="I721">
        <v>19.5</v>
      </c>
      <c r="J721">
        <v>21.1</v>
      </c>
      <c r="K721">
        <v>50.2</v>
      </c>
      <c r="L721">
        <v>97.3</v>
      </c>
      <c r="M721">
        <v>0.6</v>
      </c>
      <c r="N721">
        <v>0.4</v>
      </c>
      <c r="O721">
        <v>0.4</v>
      </c>
      <c r="P721">
        <v>0</v>
      </c>
      <c r="Q721">
        <v>1.3</v>
      </c>
      <c r="R721">
        <v>1.6</v>
      </c>
      <c r="S721">
        <v>95.9</v>
      </c>
      <c r="T721">
        <v>87.6</v>
      </c>
      <c r="U721">
        <v>0.9</v>
      </c>
      <c r="V721">
        <v>3.4</v>
      </c>
      <c r="W721">
        <v>87.1</v>
      </c>
      <c r="X721">
        <v>21.1</v>
      </c>
      <c r="Y721">
        <v>1704</v>
      </c>
      <c r="Z721">
        <v>35.9</v>
      </c>
      <c r="AA721">
        <v>8506</v>
      </c>
      <c r="AB721">
        <v>83</v>
      </c>
      <c r="AC721">
        <v>2.7</v>
      </c>
      <c r="AD721">
        <v>157400</v>
      </c>
      <c r="AE721">
        <v>5889</v>
      </c>
      <c r="AF721">
        <v>2.54</v>
      </c>
      <c r="AG721">
        <v>25833</v>
      </c>
      <c r="AH721">
        <v>51568</v>
      </c>
      <c r="AI721">
        <v>14.6</v>
      </c>
      <c r="AJ721">
        <v>349</v>
      </c>
      <c r="AK721">
        <v>1982</v>
      </c>
      <c r="AL721">
        <v>0.4</v>
      </c>
      <c r="AM721">
        <v>1423</v>
      </c>
      <c r="AN721">
        <v>1952</v>
      </c>
      <c r="AO721">
        <v>0</v>
      </c>
      <c r="AP721">
        <v>0</v>
      </c>
      <c r="AQ721">
        <v>0</v>
      </c>
      <c r="AR721">
        <v>0</v>
      </c>
      <c r="AS721">
        <v>0</v>
      </c>
      <c r="AT721">
        <v>27.4</v>
      </c>
      <c r="AU721">
        <v>0</v>
      </c>
      <c r="AV721">
        <v>4299</v>
      </c>
      <c r="AW721">
        <v>61518</v>
      </c>
      <c r="AX721">
        <v>4180</v>
      </c>
      <c r="AY721">
        <v>19753</v>
      </c>
      <c r="AZ721">
        <v>48</v>
      </c>
      <c r="BA721">
        <v>311.98</v>
      </c>
      <c r="BB721">
        <v>48.9</v>
      </c>
    </row>
    <row r="722" spans="1:54" x14ac:dyDescent="0.3">
      <c r="A722">
        <v>18015</v>
      </c>
      <c r="B722" t="s">
        <v>124</v>
      </c>
      <c r="C722" t="s">
        <v>1058</v>
      </c>
      <c r="D722">
        <v>19923</v>
      </c>
      <c r="E722">
        <v>20155</v>
      </c>
      <c r="F722">
        <v>-1.2</v>
      </c>
      <c r="G722">
        <v>20155</v>
      </c>
      <c r="H722">
        <v>5.3</v>
      </c>
      <c r="I722">
        <v>23.2</v>
      </c>
      <c r="J722">
        <v>17.7</v>
      </c>
      <c r="K722">
        <v>50.3</v>
      </c>
      <c r="L722">
        <v>97.7</v>
      </c>
      <c r="M722">
        <v>0.6</v>
      </c>
      <c r="N722">
        <v>0.3</v>
      </c>
      <c r="O722">
        <v>0.2</v>
      </c>
      <c r="P722">
        <v>0</v>
      </c>
      <c r="Q722">
        <v>1.1000000000000001</v>
      </c>
      <c r="R722">
        <v>4.0999999999999996</v>
      </c>
      <c r="S722">
        <v>94.3</v>
      </c>
      <c r="T722">
        <v>88.4</v>
      </c>
      <c r="U722">
        <v>2.5</v>
      </c>
      <c r="V722">
        <v>4.5999999999999996</v>
      </c>
      <c r="W722">
        <v>87.7</v>
      </c>
      <c r="X722">
        <v>16</v>
      </c>
      <c r="Y722">
        <v>1694</v>
      </c>
      <c r="Z722">
        <v>25.7</v>
      </c>
      <c r="AA722">
        <v>9434</v>
      </c>
      <c r="AB722">
        <v>78.8</v>
      </c>
      <c r="AC722">
        <v>7.3</v>
      </c>
      <c r="AD722">
        <v>103900</v>
      </c>
      <c r="AE722">
        <v>7995</v>
      </c>
      <c r="AF722">
        <v>2.5</v>
      </c>
      <c r="AG722">
        <v>24531</v>
      </c>
      <c r="AH722">
        <v>50542</v>
      </c>
      <c r="AI722">
        <v>10.7</v>
      </c>
      <c r="AJ722">
        <v>380</v>
      </c>
      <c r="AK722">
        <v>4464</v>
      </c>
      <c r="AL722">
        <v>4.5999999999999996</v>
      </c>
      <c r="AM722">
        <v>1234</v>
      </c>
      <c r="AN722">
        <v>1448</v>
      </c>
      <c r="AO722">
        <v>0</v>
      </c>
      <c r="AP722">
        <v>0</v>
      </c>
      <c r="AQ722">
        <v>0</v>
      </c>
      <c r="AR722">
        <v>0</v>
      </c>
      <c r="AS722">
        <v>0</v>
      </c>
      <c r="AT722">
        <v>0</v>
      </c>
      <c r="AU722">
        <v>0</v>
      </c>
      <c r="AV722">
        <v>0</v>
      </c>
      <c r="AW722">
        <v>102111</v>
      </c>
      <c r="AX722">
        <v>5153</v>
      </c>
      <c r="AY722">
        <v>18411</v>
      </c>
      <c r="AZ722">
        <v>24</v>
      </c>
      <c r="BA722">
        <v>372.22</v>
      </c>
      <c r="BB722">
        <v>54.1</v>
      </c>
    </row>
    <row r="723" spans="1:54" x14ac:dyDescent="0.3">
      <c r="A723">
        <v>18017</v>
      </c>
      <c r="B723" t="s">
        <v>300</v>
      </c>
      <c r="C723" t="s">
        <v>1058</v>
      </c>
      <c r="D723">
        <v>38438</v>
      </c>
      <c r="E723">
        <v>38966</v>
      </c>
      <c r="F723">
        <v>-1.4</v>
      </c>
      <c r="G723">
        <v>38966</v>
      </c>
      <c r="H723">
        <v>6.5</v>
      </c>
      <c r="I723">
        <v>24.1</v>
      </c>
      <c r="J723">
        <v>16.2</v>
      </c>
      <c r="K723">
        <v>50</v>
      </c>
      <c r="L723">
        <v>93.7</v>
      </c>
      <c r="M723">
        <v>2</v>
      </c>
      <c r="N723">
        <v>1</v>
      </c>
      <c r="O723">
        <v>1.7</v>
      </c>
      <c r="P723">
        <v>0.2</v>
      </c>
      <c r="Q723">
        <v>1.4</v>
      </c>
      <c r="R723">
        <v>13.8</v>
      </c>
      <c r="S723">
        <v>81.8</v>
      </c>
      <c r="T723">
        <v>86.8</v>
      </c>
      <c r="U723">
        <v>8.3000000000000007</v>
      </c>
      <c r="V723">
        <v>13.4</v>
      </c>
      <c r="W723">
        <v>83.1</v>
      </c>
      <c r="X723">
        <v>13.7</v>
      </c>
      <c r="Y723">
        <v>3138</v>
      </c>
      <c r="Z723">
        <v>20.100000000000001</v>
      </c>
      <c r="AA723">
        <v>16337</v>
      </c>
      <c r="AB723">
        <v>75.900000000000006</v>
      </c>
      <c r="AC723">
        <v>11.4</v>
      </c>
      <c r="AD723">
        <v>81900</v>
      </c>
      <c r="AE723">
        <v>14827</v>
      </c>
      <c r="AF723">
        <v>2.54</v>
      </c>
      <c r="AG723">
        <v>21700</v>
      </c>
      <c r="AH723">
        <v>41940</v>
      </c>
      <c r="AI723">
        <v>16.5</v>
      </c>
      <c r="AJ723">
        <v>742</v>
      </c>
      <c r="AK723">
        <v>12379</v>
      </c>
      <c r="AL723">
        <v>-1.8</v>
      </c>
      <c r="AM723">
        <v>1760</v>
      </c>
      <c r="AN723">
        <v>2706</v>
      </c>
      <c r="AO723">
        <v>0</v>
      </c>
      <c r="AP723">
        <v>0</v>
      </c>
      <c r="AQ723">
        <v>0</v>
      </c>
      <c r="AR723">
        <v>0</v>
      </c>
      <c r="AS723">
        <v>0</v>
      </c>
      <c r="AT723">
        <v>16.600000000000001</v>
      </c>
      <c r="AU723">
        <v>1302002</v>
      </c>
      <c r="AV723">
        <v>438966</v>
      </c>
      <c r="AW723">
        <v>340870</v>
      </c>
      <c r="AX723">
        <v>8714</v>
      </c>
      <c r="AY723">
        <v>33801</v>
      </c>
      <c r="AZ723">
        <v>12</v>
      </c>
      <c r="BA723">
        <v>412.16</v>
      </c>
      <c r="BB723">
        <v>94.5</v>
      </c>
    </row>
    <row r="724" spans="1:54" x14ac:dyDescent="0.3">
      <c r="A724">
        <v>18019</v>
      </c>
      <c r="B724" t="s">
        <v>122</v>
      </c>
      <c r="C724" t="s">
        <v>1058</v>
      </c>
      <c r="D724">
        <v>114262</v>
      </c>
      <c r="E724">
        <v>110232</v>
      </c>
      <c r="F724">
        <v>3.7</v>
      </c>
      <c r="G724">
        <v>110232</v>
      </c>
      <c r="H724">
        <v>6.3</v>
      </c>
      <c r="I724">
        <v>23</v>
      </c>
      <c r="J724">
        <v>14.3</v>
      </c>
      <c r="K724">
        <v>50.9</v>
      </c>
      <c r="L724">
        <v>88.9</v>
      </c>
      <c r="M724">
        <v>7.4</v>
      </c>
      <c r="N724">
        <v>0.4</v>
      </c>
      <c r="O724">
        <v>1</v>
      </c>
      <c r="P724">
        <v>0.1</v>
      </c>
      <c r="Q724">
        <v>2.2000000000000002</v>
      </c>
      <c r="R724">
        <v>5.2</v>
      </c>
      <c r="S724">
        <v>84.3</v>
      </c>
      <c r="T724">
        <v>88.4</v>
      </c>
      <c r="U724">
        <v>3.7</v>
      </c>
      <c r="V724">
        <v>5.2</v>
      </c>
      <c r="W724">
        <v>86.2</v>
      </c>
      <c r="X724">
        <v>18.899999999999999</v>
      </c>
      <c r="Y724">
        <v>8935</v>
      </c>
      <c r="Z724">
        <v>24.1</v>
      </c>
      <c r="AA724">
        <v>48986</v>
      </c>
      <c r="AB724">
        <v>71.599999999999994</v>
      </c>
      <c r="AC724">
        <v>17.899999999999999</v>
      </c>
      <c r="AD724">
        <v>127400</v>
      </c>
      <c r="AE724">
        <v>42502</v>
      </c>
      <c r="AF724">
        <v>2.58</v>
      </c>
      <c r="AG724">
        <v>24312</v>
      </c>
      <c r="AH724">
        <v>50496</v>
      </c>
      <c r="AI724">
        <v>12.2</v>
      </c>
      <c r="AJ724">
        <v>2405</v>
      </c>
      <c r="AK724">
        <v>44691</v>
      </c>
      <c r="AL724">
        <v>4.8</v>
      </c>
      <c r="AM724">
        <v>6448</v>
      </c>
      <c r="AN724">
        <v>8622</v>
      </c>
      <c r="AO724">
        <v>0</v>
      </c>
      <c r="AP724">
        <v>0.5</v>
      </c>
      <c r="AQ724">
        <v>0</v>
      </c>
      <c r="AR724">
        <v>0</v>
      </c>
      <c r="AS724">
        <v>1</v>
      </c>
      <c r="AT724">
        <v>26.1</v>
      </c>
      <c r="AU724">
        <v>2114873</v>
      </c>
      <c r="AV724">
        <v>1062039</v>
      </c>
      <c r="AW724">
        <v>1729530</v>
      </c>
      <c r="AX724">
        <v>16414</v>
      </c>
      <c r="AY724">
        <v>197472</v>
      </c>
      <c r="AZ724">
        <v>531</v>
      </c>
      <c r="BA724">
        <v>372.86</v>
      </c>
      <c r="BB724">
        <v>295.60000000000002</v>
      </c>
    </row>
    <row r="725" spans="1:54" x14ac:dyDescent="0.3">
      <c r="A725">
        <v>18021</v>
      </c>
      <c r="B725" t="s">
        <v>60</v>
      </c>
      <c r="C725" t="s">
        <v>1058</v>
      </c>
      <c r="D725">
        <v>26562</v>
      </c>
      <c r="E725">
        <v>26887</v>
      </c>
      <c r="F725">
        <v>-1.2</v>
      </c>
      <c r="G725">
        <v>26890</v>
      </c>
      <c r="H725">
        <v>6.1</v>
      </c>
      <c r="I725">
        <v>23.1</v>
      </c>
      <c r="J725">
        <v>16.600000000000001</v>
      </c>
      <c r="K725">
        <v>50.8</v>
      </c>
      <c r="L725">
        <v>97.7</v>
      </c>
      <c r="M725">
        <v>0.6</v>
      </c>
      <c r="N725">
        <v>0.3</v>
      </c>
      <c r="O725">
        <v>0.4</v>
      </c>
      <c r="P725">
        <v>0</v>
      </c>
      <c r="Q725">
        <v>1</v>
      </c>
      <c r="R725">
        <v>1.3</v>
      </c>
      <c r="S725">
        <v>96.5</v>
      </c>
      <c r="T725">
        <v>87.9</v>
      </c>
      <c r="U725">
        <v>0.5</v>
      </c>
      <c r="V725">
        <v>1.5</v>
      </c>
      <c r="W725">
        <v>86.6</v>
      </c>
      <c r="X725">
        <v>14</v>
      </c>
      <c r="Y725">
        <v>1990</v>
      </c>
      <c r="Z725">
        <v>27</v>
      </c>
      <c r="AA725">
        <v>11694</v>
      </c>
      <c r="AB725">
        <v>76.2</v>
      </c>
      <c r="AC725">
        <v>7.1</v>
      </c>
      <c r="AD725">
        <v>91300</v>
      </c>
      <c r="AE725">
        <v>10230</v>
      </c>
      <c r="AF725">
        <v>2.59</v>
      </c>
      <c r="AG725">
        <v>21474</v>
      </c>
      <c r="AH725">
        <v>46430</v>
      </c>
      <c r="AI725">
        <v>15.8</v>
      </c>
      <c r="AJ725">
        <v>469</v>
      </c>
      <c r="AK725">
        <v>5735</v>
      </c>
      <c r="AL725">
        <v>-1.7</v>
      </c>
      <c r="AM725">
        <v>1461</v>
      </c>
      <c r="AN725">
        <v>2069</v>
      </c>
      <c r="AO725">
        <v>0</v>
      </c>
      <c r="AP725">
        <v>0</v>
      </c>
      <c r="AQ725">
        <v>0</v>
      </c>
      <c r="AR725">
        <v>0</v>
      </c>
      <c r="AS725">
        <v>0</v>
      </c>
      <c r="AT725">
        <v>24.4</v>
      </c>
      <c r="AU725">
        <v>0</v>
      </c>
      <c r="AV725">
        <v>0</v>
      </c>
      <c r="AW725">
        <v>312395</v>
      </c>
      <c r="AX725">
        <v>11737</v>
      </c>
      <c r="AY725">
        <v>18422</v>
      </c>
      <c r="AZ725">
        <v>14</v>
      </c>
      <c r="BA725">
        <v>357.54</v>
      </c>
      <c r="BB725">
        <v>75.2</v>
      </c>
    </row>
    <row r="726" spans="1:54" x14ac:dyDescent="0.3">
      <c r="A726">
        <v>18023</v>
      </c>
      <c r="B726" t="s">
        <v>295</v>
      </c>
      <c r="C726" t="s">
        <v>1058</v>
      </c>
      <c r="D726">
        <v>32776</v>
      </c>
      <c r="E726">
        <v>33224</v>
      </c>
      <c r="F726">
        <v>-1.3</v>
      </c>
      <c r="G726">
        <v>33224</v>
      </c>
      <c r="H726">
        <v>6.9</v>
      </c>
      <c r="I726">
        <v>26.3</v>
      </c>
      <c r="J726">
        <v>15.8</v>
      </c>
      <c r="K726">
        <v>50.5</v>
      </c>
      <c r="L726">
        <v>97.8</v>
      </c>
      <c r="M726">
        <v>0.6</v>
      </c>
      <c r="N726">
        <v>0.4</v>
      </c>
      <c r="O726">
        <v>0.3</v>
      </c>
      <c r="P726">
        <v>0</v>
      </c>
      <c r="Q726">
        <v>0.9</v>
      </c>
      <c r="R726">
        <v>14.9</v>
      </c>
      <c r="S726">
        <v>83.4</v>
      </c>
      <c r="T726">
        <v>84.7</v>
      </c>
      <c r="U726">
        <v>6.5</v>
      </c>
      <c r="V726">
        <v>12.5</v>
      </c>
      <c r="W726">
        <v>84.7</v>
      </c>
      <c r="X726">
        <v>13</v>
      </c>
      <c r="Y726">
        <v>2051</v>
      </c>
      <c r="Z726">
        <v>22.1</v>
      </c>
      <c r="AA726">
        <v>13248</v>
      </c>
      <c r="AB726">
        <v>72.099999999999994</v>
      </c>
      <c r="AC726">
        <v>12.7</v>
      </c>
      <c r="AD726">
        <v>97300</v>
      </c>
      <c r="AE726">
        <v>11745</v>
      </c>
      <c r="AF726">
        <v>2.76</v>
      </c>
      <c r="AG726">
        <v>21554</v>
      </c>
      <c r="AH726">
        <v>48953</v>
      </c>
      <c r="AI726">
        <v>13.9</v>
      </c>
      <c r="AJ726">
        <v>577</v>
      </c>
      <c r="AK726">
        <v>9225</v>
      </c>
      <c r="AL726">
        <v>1.5</v>
      </c>
      <c r="AM726">
        <v>1634</v>
      </c>
      <c r="AN726">
        <v>2280</v>
      </c>
      <c r="AO726">
        <v>0</v>
      </c>
      <c r="AP726">
        <v>0</v>
      </c>
      <c r="AQ726">
        <v>0</v>
      </c>
      <c r="AR726">
        <v>0</v>
      </c>
      <c r="AS726">
        <v>1.4</v>
      </c>
      <c r="AT726">
        <v>26.2</v>
      </c>
      <c r="AU726">
        <v>2283489</v>
      </c>
      <c r="AV726">
        <v>0</v>
      </c>
      <c r="AW726">
        <v>223595</v>
      </c>
      <c r="AX726">
        <v>6579</v>
      </c>
      <c r="AY726">
        <v>25067</v>
      </c>
      <c r="AZ726">
        <v>24</v>
      </c>
      <c r="BA726">
        <v>405.07</v>
      </c>
      <c r="BB726">
        <v>82</v>
      </c>
    </row>
    <row r="727" spans="1:54" x14ac:dyDescent="0.3">
      <c r="A727">
        <v>18025</v>
      </c>
      <c r="B727" t="s">
        <v>117</v>
      </c>
      <c r="C727" t="s">
        <v>1058</v>
      </c>
      <c r="D727">
        <v>10655</v>
      </c>
      <c r="E727">
        <v>10713</v>
      </c>
      <c r="F727">
        <v>-0.5</v>
      </c>
      <c r="G727">
        <v>10713</v>
      </c>
      <c r="H727">
        <v>5.3</v>
      </c>
      <c r="I727">
        <v>22.4</v>
      </c>
      <c r="J727">
        <v>17.2</v>
      </c>
      <c r="K727">
        <v>49.3</v>
      </c>
      <c r="L727">
        <v>97.7</v>
      </c>
      <c r="M727">
        <v>0.5</v>
      </c>
      <c r="N727">
        <v>0.4</v>
      </c>
      <c r="O727">
        <v>0.2</v>
      </c>
      <c r="P727">
        <v>0.1</v>
      </c>
      <c r="Q727">
        <v>1.1000000000000001</v>
      </c>
      <c r="R727">
        <v>1.4</v>
      </c>
      <c r="S727">
        <v>96.5</v>
      </c>
      <c r="T727">
        <v>91.1</v>
      </c>
      <c r="U727">
        <v>0.7</v>
      </c>
      <c r="V727">
        <v>1</v>
      </c>
      <c r="W727">
        <v>80.8</v>
      </c>
      <c r="X727">
        <v>12.1</v>
      </c>
      <c r="Y727">
        <v>814</v>
      </c>
      <c r="Z727">
        <v>33.200000000000003</v>
      </c>
      <c r="AA727">
        <v>5455</v>
      </c>
      <c r="AB727">
        <v>82</v>
      </c>
      <c r="AC727">
        <v>3.7</v>
      </c>
      <c r="AD727">
        <v>83300</v>
      </c>
      <c r="AE727">
        <v>4237</v>
      </c>
      <c r="AF727">
        <v>2.4900000000000002</v>
      </c>
      <c r="AG727">
        <v>20504</v>
      </c>
      <c r="AH727">
        <v>39700</v>
      </c>
      <c r="AI727">
        <v>19.600000000000001</v>
      </c>
      <c r="AJ727">
        <v>125</v>
      </c>
      <c r="AK727">
        <v>1346</v>
      </c>
      <c r="AL727">
        <v>4.4000000000000004</v>
      </c>
      <c r="AM727">
        <v>683</v>
      </c>
      <c r="AN727">
        <v>1204</v>
      </c>
      <c r="AO727">
        <v>0</v>
      </c>
      <c r="AP727">
        <v>0</v>
      </c>
      <c r="AQ727">
        <v>0</v>
      </c>
      <c r="AR727">
        <v>0</v>
      </c>
      <c r="AS727">
        <v>0</v>
      </c>
      <c r="AT727">
        <v>0</v>
      </c>
      <c r="AU727">
        <v>0</v>
      </c>
      <c r="AV727">
        <v>0</v>
      </c>
      <c r="AW727">
        <v>40720</v>
      </c>
      <c r="AX727">
        <v>3752</v>
      </c>
      <c r="AY727">
        <v>0</v>
      </c>
      <c r="AZ727">
        <v>0</v>
      </c>
      <c r="BA727">
        <v>305.64</v>
      </c>
      <c r="BB727">
        <v>35.1</v>
      </c>
    </row>
    <row r="728" spans="1:54" x14ac:dyDescent="0.3">
      <c r="A728">
        <v>18027</v>
      </c>
      <c r="B728" t="s">
        <v>1372</v>
      </c>
      <c r="C728" t="s">
        <v>1058</v>
      </c>
      <c r="D728">
        <v>32729</v>
      </c>
      <c r="E728">
        <v>31654</v>
      </c>
      <c r="F728">
        <v>3.4</v>
      </c>
      <c r="G728">
        <v>31648</v>
      </c>
      <c r="H728">
        <v>8.1999999999999993</v>
      </c>
      <c r="I728">
        <v>29.2</v>
      </c>
      <c r="J728">
        <v>14.5</v>
      </c>
      <c r="K728">
        <v>50.2</v>
      </c>
      <c r="L728">
        <v>96.9</v>
      </c>
      <c r="M728">
        <v>1</v>
      </c>
      <c r="N728">
        <v>0.4</v>
      </c>
      <c r="O728">
        <v>0.7</v>
      </c>
      <c r="P728">
        <v>0.1</v>
      </c>
      <c r="Q728">
        <v>0.9</v>
      </c>
      <c r="R728">
        <v>4.5999999999999996</v>
      </c>
      <c r="S728">
        <v>92.7</v>
      </c>
      <c r="T728">
        <v>90.6</v>
      </c>
      <c r="U728">
        <v>2.2000000000000002</v>
      </c>
      <c r="V728">
        <v>14.7</v>
      </c>
      <c r="W728">
        <v>77.5</v>
      </c>
      <c r="X728">
        <v>12.4</v>
      </c>
      <c r="Y728">
        <v>1942</v>
      </c>
      <c r="Z728">
        <v>21</v>
      </c>
      <c r="AA728">
        <v>12481</v>
      </c>
      <c r="AB728">
        <v>75.8</v>
      </c>
      <c r="AC728">
        <v>7.8</v>
      </c>
      <c r="AD728">
        <v>105500</v>
      </c>
      <c r="AE728">
        <v>11160</v>
      </c>
      <c r="AF728">
        <v>2.81</v>
      </c>
      <c r="AG728">
        <v>21416</v>
      </c>
      <c r="AH728">
        <v>47165</v>
      </c>
      <c r="AI728">
        <v>12.9</v>
      </c>
      <c r="AJ728">
        <v>865</v>
      </c>
      <c r="AK728">
        <v>10143</v>
      </c>
      <c r="AL728">
        <v>-0.8</v>
      </c>
      <c r="AM728">
        <v>2132</v>
      </c>
      <c r="AN728">
        <v>2346</v>
      </c>
      <c r="AO728">
        <v>0</v>
      </c>
      <c r="AP728">
        <v>0</v>
      </c>
      <c r="AQ728">
        <v>0</v>
      </c>
      <c r="AR728">
        <v>0</v>
      </c>
      <c r="AS728">
        <v>0</v>
      </c>
      <c r="AT728">
        <v>17.600000000000001</v>
      </c>
      <c r="AU728">
        <v>643418</v>
      </c>
      <c r="AV728">
        <v>153709</v>
      </c>
      <c r="AW728">
        <v>381537</v>
      </c>
      <c r="AX728">
        <v>12667</v>
      </c>
      <c r="AY728">
        <v>25851</v>
      </c>
      <c r="AZ728">
        <v>4</v>
      </c>
      <c r="BA728">
        <v>429.49</v>
      </c>
      <c r="BB728">
        <v>73.7</v>
      </c>
    </row>
    <row r="729" spans="1:54" x14ac:dyDescent="0.3">
      <c r="A729">
        <v>18029</v>
      </c>
      <c r="B729" t="s">
        <v>1373</v>
      </c>
      <c r="C729" t="s">
        <v>1058</v>
      </c>
      <c r="D729">
        <v>49506</v>
      </c>
      <c r="E729">
        <v>50047</v>
      </c>
      <c r="F729">
        <v>-1.1000000000000001</v>
      </c>
      <c r="G729">
        <v>50047</v>
      </c>
      <c r="H729">
        <v>5.5</v>
      </c>
      <c r="I729">
        <v>23.6</v>
      </c>
      <c r="J729">
        <v>15.3</v>
      </c>
      <c r="K729">
        <v>50.2</v>
      </c>
      <c r="L729">
        <v>97.4</v>
      </c>
      <c r="M729">
        <v>0.7</v>
      </c>
      <c r="N729">
        <v>0.2</v>
      </c>
      <c r="O729">
        <v>0.5</v>
      </c>
      <c r="P729">
        <v>0.1</v>
      </c>
      <c r="Q729">
        <v>1.1000000000000001</v>
      </c>
      <c r="R729">
        <v>1.2</v>
      </c>
      <c r="S729">
        <v>96.4</v>
      </c>
      <c r="T729">
        <v>88.6</v>
      </c>
      <c r="U729">
        <v>1.1000000000000001</v>
      </c>
      <c r="V729">
        <v>2.2000000000000002</v>
      </c>
      <c r="W729">
        <v>89</v>
      </c>
      <c r="X729">
        <v>17.600000000000001</v>
      </c>
      <c r="Y729">
        <v>3727</v>
      </c>
      <c r="Z729">
        <v>29.3</v>
      </c>
      <c r="AA729">
        <v>20238</v>
      </c>
      <c r="AB729">
        <v>77</v>
      </c>
      <c r="AC729">
        <v>11.5</v>
      </c>
      <c r="AD729">
        <v>160400</v>
      </c>
      <c r="AE729">
        <v>18556</v>
      </c>
      <c r="AF729">
        <v>2.66</v>
      </c>
      <c r="AG729">
        <v>27058</v>
      </c>
      <c r="AH729">
        <v>56946</v>
      </c>
      <c r="AI729">
        <v>9.1</v>
      </c>
      <c r="AJ729">
        <v>908</v>
      </c>
      <c r="AK729">
        <v>13630</v>
      </c>
      <c r="AL729">
        <v>-2.5</v>
      </c>
      <c r="AM729">
        <v>2967</v>
      </c>
      <c r="AN729">
        <v>3964</v>
      </c>
      <c r="AO729">
        <v>0</v>
      </c>
      <c r="AP729">
        <v>0</v>
      </c>
      <c r="AQ729">
        <v>0</v>
      </c>
      <c r="AR729">
        <v>0</v>
      </c>
      <c r="AS729">
        <v>0</v>
      </c>
      <c r="AT729">
        <v>18.7</v>
      </c>
      <c r="AU729">
        <v>786076</v>
      </c>
      <c r="AV729">
        <v>0</v>
      </c>
      <c r="AW729">
        <v>509651</v>
      </c>
      <c r="AX729">
        <v>10256</v>
      </c>
      <c r="AY729">
        <v>0</v>
      </c>
      <c r="AZ729">
        <v>65</v>
      </c>
      <c r="BA729">
        <v>305.02999999999997</v>
      </c>
      <c r="BB729">
        <v>164.1</v>
      </c>
    </row>
    <row r="730" spans="1:54" x14ac:dyDescent="0.3">
      <c r="A730">
        <v>18031</v>
      </c>
      <c r="B730" t="s">
        <v>293</v>
      </c>
      <c r="C730" t="s">
        <v>1058</v>
      </c>
      <c r="D730">
        <v>26524</v>
      </c>
      <c r="E730">
        <v>25740</v>
      </c>
      <c r="F730">
        <v>3</v>
      </c>
      <c r="G730">
        <v>25740</v>
      </c>
      <c r="H730">
        <v>6</v>
      </c>
      <c r="I730">
        <v>24.8</v>
      </c>
      <c r="J730">
        <v>15.4</v>
      </c>
      <c r="K730">
        <v>50.6</v>
      </c>
      <c r="L730">
        <v>97</v>
      </c>
      <c r="M730">
        <v>0.5</v>
      </c>
      <c r="N730">
        <v>0.2</v>
      </c>
      <c r="O730">
        <v>1.3</v>
      </c>
      <c r="P730">
        <v>0</v>
      </c>
      <c r="Q730">
        <v>0.9</v>
      </c>
      <c r="R730">
        <v>1.8</v>
      </c>
      <c r="S730">
        <v>95.5</v>
      </c>
      <c r="T730">
        <v>85</v>
      </c>
      <c r="U730">
        <v>1.9</v>
      </c>
      <c r="V730">
        <v>2.2000000000000002</v>
      </c>
      <c r="W730">
        <v>87.1</v>
      </c>
      <c r="X730">
        <v>13.7</v>
      </c>
      <c r="Y730">
        <v>1959</v>
      </c>
      <c r="Z730">
        <v>23.2</v>
      </c>
      <c r="AA730">
        <v>11231</v>
      </c>
      <c r="AB730">
        <v>70.599999999999994</v>
      </c>
      <c r="AC730">
        <v>12</v>
      </c>
      <c r="AD730">
        <v>112000</v>
      </c>
      <c r="AE730">
        <v>9792</v>
      </c>
      <c r="AF730">
        <v>2.61</v>
      </c>
      <c r="AG730">
        <v>22046</v>
      </c>
      <c r="AH730">
        <v>48047</v>
      </c>
      <c r="AI730">
        <v>14.1</v>
      </c>
      <c r="AJ730">
        <v>624</v>
      </c>
      <c r="AK730">
        <v>11818</v>
      </c>
      <c r="AL730">
        <v>7.4</v>
      </c>
      <c r="AM730">
        <v>1591</v>
      </c>
      <c r="AN730">
        <v>2125</v>
      </c>
      <c r="AO730">
        <v>0</v>
      </c>
      <c r="AP730">
        <v>0</v>
      </c>
      <c r="AQ730">
        <v>0</v>
      </c>
      <c r="AR730">
        <v>0</v>
      </c>
      <c r="AS730">
        <v>0</v>
      </c>
      <c r="AT730">
        <v>25.9</v>
      </c>
      <c r="AU730">
        <v>1869737</v>
      </c>
      <c r="AV730">
        <v>0</v>
      </c>
      <c r="AW730">
        <v>315023</v>
      </c>
      <c r="AX730">
        <v>12582</v>
      </c>
      <c r="AY730">
        <v>29861</v>
      </c>
      <c r="AZ730">
        <v>50</v>
      </c>
      <c r="BA730">
        <v>372.57</v>
      </c>
      <c r="BB730">
        <v>69.099999999999994</v>
      </c>
    </row>
    <row r="731" spans="1:54" x14ac:dyDescent="0.3">
      <c r="A731">
        <v>18033</v>
      </c>
      <c r="B731" t="s">
        <v>1166</v>
      </c>
      <c r="C731" t="s">
        <v>1058</v>
      </c>
      <c r="D731">
        <v>42383</v>
      </c>
      <c r="E731">
        <v>42223</v>
      </c>
      <c r="F731">
        <v>0.4</v>
      </c>
      <c r="G731">
        <v>42223</v>
      </c>
      <c r="H731">
        <v>6</v>
      </c>
      <c r="I731">
        <v>24.7</v>
      </c>
      <c r="J731">
        <v>14.8</v>
      </c>
      <c r="K731">
        <v>50.2</v>
      </c>
      <c r="L731">
        <v>97.5</v>
      </c>
      <c r="M731">
        <v>0.5</v>
      </c>
      <c r="N731">
        <v>0.3</v>
      </c>
      <c r="O731">
        <v>0.6</v>
      </c>
      <c r="P731">
        <v>0</v>
      </c>
      <c r="Q731">
        <v>1</v>
      </c>
      <c r="R731">
        <v>2.7</v>
      </c>
      <c r="S731">
        <v>95.1</v>
      </c>
      <c r="T731">
        <v>88.1</v>
      </c>
      <c r="U731">
        <v>1.1000000000000001</v>
      </c>
      <c r="V731">
        <v>2.8</v>
      </c>
      <c r="W731">
        <v>87.9</v>
      </c>
      <c r="X731">
        <v>16.3</v>
      </c>
      <c r="Y731">
        <v>3081</v>
      </c>
      <c r="Z731">
        <v>21</v>
      </c>
      <c r="AA731">
        <v>17624</v>
      </c>
      <c r="AB731">
        <v>78.7</v>
      </c>
      <c r="AC731">
        <v>14.6</v>
      </c>
      <c r="AD731">
        <v>107800</v>
      </c>
      <c r="AE731">
        <v>16032</v>
      </c>
      <c r="AF731">
        <v>2.61</v>
      </c>
      <c r="AG731">
        <v>22827</v>
      </c>
      <c r="AH731">
        <v>47247</v>
      </c>
      <c r="AI731">
        <v>12.4</v>
      </c>
      <c r="AJ731">
        <v>985</v>
      </c>
      <c r="AK731">
        <v>18643</v>
      </c>
      <c r="AL731">
        <v>4.0999999999999996</v>
      </c>
      <c r="AM731">
        <v>2496</v>
      </c>
      <c r="AN731">
        <v>2751</v>
      </c>
      <c r="AO731">
        <v>0</v>
      </c>
      <c r="AP731">
        <v>0</v>
      </c>
      <c r="AQ731">
        <v>0</v>
      </c>
      <c r="AR731">
        <v>0</v>
      </c>
      <c r="AS731">
        <v>0</v>
      </c>
      <c r="AT731">
        <v>21.7</v>
      </c>
      <c r="AU731">
        <v>3818858</v>
      </c>
      <c r="AV731">
        <v>0</v>
      </c>
      <c r="AW731">
        <v>408899</v>
      </c>
      <c r="AX731">
        <v>9774</v>
      </c>
      <c r="AY731">
        <v>47475</v>
      </c>
      <c r="AZ731">
        <v>94</v>
      </c>
      <c r="BA731">
        <v>362.82</v>
      </c>
      <c r="BB731">
        <v>116.4</v>
      </c>
    </row>
    <row r="732" spans="1:54" x14ac:dyDescent="0.3">
      <c r="A732">
        <v>18035</v>
      </c>
      <c r="B732" t="s">
        <v>292</v>
      </c>
      <c r="C732" t="s">
        <v>1058</v>
      </c>
      <c r="D732">
        <v>117074</v>
      </c>
      <c r="E732">
        <v>117671</v>
      </c>
      <c r="F732">
        <v>-0.5</v>
      </c>
      <c r="G732">
        <v>117671</v>
      </c>
      <c r="H732">
        <v>5.0999999999999996</v>
      </c>
      <c r="I732">
        <v>18.899999999999999</v>
      </c>
      <c r="J732">
        <v>16</v>
      </c>
      <c r="K732">
        <v>51.9</v>
      </c>
      <c r="L732">
        <v>89.2</v>
      </c>
      <c r="M732">
        <v>7.1</v>
      </c>
      <c r="N732">
        <v>0.3</v>
      </c>
      <c r="O732">
        <v>1.2</v>
      </c>
      <c r="P732">
        <v>0.1</v>
      </c>
      <c r="Q732">
        <v>2.1</v>
      </c>
      <c r="R732">
        <v>2.1</v>
      </c>
      <c r="S732">
        <v>87.4</v>
      </c>
      <c r="T732">
        <v>73.099999999999994</v>
      </c>
      <c r="U732">
        <v>2</v>
      </c>
      <c r="V732">
        <v>2.9</v>
      </c>
      <c r="W732">
        <v>86.9</v>
      </c>
      <c r="X732">
        <v>22.5</v>
      </c>
      <c r="Y732">
        <v>8635</v>
      </c>
      <c r="Z732">
        <v>20.100000000000001</v>
      </c>
      <c r="AA732">
        <v>52512</v>
      </c>
      <c r="AB732">
        <v>63.8</v>
      </c>
      <c r="AC732">
        <v>21</v>
      </c>
      <c r="AD732">
        <v>89600</v>
      </c>
      <c r="AE732">
        <v>46325</v>
      </c>
      <c r="AF732">
        <v>2.36</v>
      </c>
      <c r="AG732">
        <v>20854</v>
      </c>
      <c r="AH732">
        <v>37474</v>
      </c>
      <c r="AI732">
        <v>22.3</v>
      </c>
      <c r="AJ732">
        <v>2321</v>
      </c>
      <c r="AK732">
        <v>37892</v>
      </c>
      <c r="AL732">
        <v>2.9</v>
      </c>
      <c r="AM732">
        <v>5564</v>
      </c>
      <c r="AN732">
        <v>7848</v>
      </c>
      <c r="AO732">
        <v>2</v>
      </c>
      <c r="AP732">
        <v>0</v>
      </c>
      <c r="AQ732">
        <v>0</v>
      </c>
      <c r="AR732">
        <v>0</v>
      </c>
      <c r="AS732">
        <v>0</v>
      </c>
      <c r="AT732">
        <v>27.1</v>
      </c>
      <c r="AU732">
        <v>1280555</v>
      </c>
      <c r="AV732">
        <v>424060</v>
      </c>
      <c r="AW732">
        <v>1516815</v>
      </c>
      <c r="AX732">
        <v>13156</v>
      </c>
      <c r="AY732">
        <v>160815</v>
      </c>
      <c r="AZ732">
        <v>98</v>
      </c>
      <c r="BA732">
        <v>392.12</v>
      </c>
      <c r="BB732">
        <v>300.10000000000002</v>
      </c>
    </row>
    <row r="733" spans="1:54" x14ac:dyDescent="0.3">
      <c r="A733">
        <v>18037</v>
      </c>
      <c r="B733" t="s">
        <v>1374</v>
      </c>
      <c r="C733" t="s">
        <v>1058</v>
      </c>
      <c r="D733">
        <v>42345</v>
      </c>
      <c r="E733">
        <v>41889</v>
      </c>
      <c r="F733">
        <v>1.1000000000000001</v>
      </c>
      <c r="G733">
        <v>41889</v>
      </c>
      <c r="H733">
        <v>6.1</v>
      </c>
      <c r="I733">
        <v>24.1</v>
      </c>
      <c r="J733">
        <v>15.9</v>
      </c>
      <c r="K733">
        <v>50.6</v>
      </c>
      <c r="L733">
        <v>97.9</v>
      </c>
      <c r="M733">
        <v>0.5</v>
      </c>
      <c r="N733">
        <v>0.3</v>
      </c>
      <c r="O733">
        <v>0.5</v>
      </c>
      <c r="P733">
        <v>0.1</v>
      </c>
      <c r="Q733">
        <v>0.7</v>
      </c>
      <c r="R733">
        <v>6.7</v>
      </c>
      <c r="S733">
        <v>91.8</v>
      </c>
      <c r="T733">
        <v>91</v>
      </c>
      <c r="U733">
        <v>3.6</v>
      </c>
      <c r="V733">
        <v>7.9</v>
      </c>
      <c r="W733">
        <v>86.9</v>
      </c>
      <c r="X733">
        <v>18.899999999999999</v>
      </c>
      <c r="Y733">
        <v>3188</v>
      </c>
      <c r="Z733">
        <v>19.8</v>
      </c>
      <c r="AA733">
        <v>17595</v>
      </c>
      <c r="AB733">
        <v>78.2</v>
      </c>
      <c r="AC733">
        <v>12.3</v>
      </c>
      <c r="AD733">
        <v>133200</v>
      </c>
      <c r="AE733">
        <v>15890</v>
      </c>
      <c r="AF733">
        <v>2.59</v>
      </c>
      <c r="AG733">
        <v>25589</v>
      </c>
      <c r="AH733">
        <v>54780</v>
      </c>
      <c r="AI733">
        <v>8.3000000000000007</v>
      </c>
      <c r="AJ733">
        <v>1295</v>
      </c>
      <c r="AK733">
        <v>25617</v>
      </c>
      <c r="AL733">
        <v>1.4</v>
      </c>
      <c r="AM733">
        <v>2740</v>
      </c>
      <c r="AN733">
        <v>3595</v>
      </c>
      <c r="AO733">
        <v>0</v>
      </c>
      <c r="AP733">
        <v>0</v>
      </c>
      <c r="AQ733">
        <v>0</v>
      </c>
      <c r="AR733">
        <v>0</v>
      </c>
      <c r="AS733">
        <v>0</v>
      </c>
      <c r="AT733">
        <v>26.1</v>
      </c>
      <c r="AU733">
        <v>0</v>
      </c>
      <c r="AV733">
        <v>530645</v>
      </c>
      <c r="AW733">
        <v>763441</v>
      </c>
      <c r="AX733">
        <v>18509</v>
      </c>
      <c r="AY733">
        <v>58781</v>
      </c>
      <c r="AZ733">
        <v>124</v>
      </c>
      <c r="BA733">
        <v>427.27</v>
      </c>
      <c r="BB733">
        <v>98</v>
      </c>
    </row>
    <row r="734" spans="1:54" x14ac:dyDescent="0.3">
      <c r="A734">
        <v>18039</v>
      </c>
      <c r="B734" t="s">
        <v>1375</v>
      </c>
      <c r="C734" t="s">
        <v>1058</v>
      </c>
      <c r="D734">
        <v>201971</v>
      </c>
      <c r="E734">
        <v>197561</v>
      </c>
      <c r="F734">
        <v>2.2000000000000002</v>
      </c>
      <c r="G734">
        <v>197559</v>
      </c>
      <c r="H734">
        <v>7.5</v>
      </c>
      <c r="I734">
        <v>27.9</v>
      </c>
      <c r="J734">
        <v>13.3</v>
      </c>
      <c r="K734">
        <v>50.5</v>
      </c>
      <c r="L734">
        <v>89.7</v>
      </c>
      <c r="M734">
        <v>6.2</v>
      </c>
      <c r="N734">
        <v>0.6</v>
      </c>
      <c r="O734">
        <v>1.2</v>
      </c>
      <c r="P734">
        <v>0.1</v>
      </c>
      <c r="Q734">
        <v>2.2999999999999998</v>
      </c>
      <c r="R734">
        <v>15.1</v>
      </c>
      <c r="S734">
        <v>75.900000000000006</v>
      </c>
      <c r="T734">
        <v>85.5</v>
      </c>
      <c r="U734">
        <v>8.5</v>
      </c>
      <c r="V734">
        <v>18.100000000000001</v>
      </c>
      <c r="W734">
        <v>80.5</v>
      </c>
      <c r="X734">
        <v>18.2</v>
      </c>
      <c r="Y734">
        <v>11289</v>
      </c>
      <c r="Z734">
        <v>19.399999999999999</v>
      </c>
      <c r="AA734">
        <v>77933</v>
      </c>
      <c r="AB734">
        <v>71.599999999999994</v>
      </c>
      <c r="AC734">
        <v>18.600000000000001</v>
      </c>
      <c r="AD734">
        <v>121700</v>
      </c>
      <c r="AE734">
        <v>70130</v>
      </c>
      <c r="AF734">
        <v>2.78</v>
      </c>
      <c r="AG734">
        <v>21109</v>
      </c>
      <c r="AH734">
        <v>45693</v>
      </c>
      <c r="AI734">
        <v>16.7</v>
      </c>
      <c r="AJ734">
        <v>4853</v>
      </c>
      <c r="AK734">
        <v>112276</v>
      </c>
      <c r="AL734">
        <v>3</v>
      </c>
      <c r="AM734">
        <v>12323</v>
      </c>
      <c r="AN734">
        <v>16077</v>
      </c>
      <c r="AO734">
        <v>2.5</v>
      </c>
      <c r="AP734">
        <v>0</v>
      </c>
      <c r="AQ734">
        <v>1.9</v>
      </c>
      <c r="AR734">
        <v>0</v>
      </c>
      <c r="AS734">
        <v>2</v>
      </c>
      <c r="AT734">
        <v>22.6</v>
      </c>
      <c r="AU734">
        <v>15779841</v>
      </c>
      <c r="AV734">
        <v>3231392</v>
      </c>
      <c r="AW734">
        <v>2416879</v>
      </c>
      <c r="AX734">
        <v>12182</v>
      </c>
      <c r="AY734">
        <v>272416</v>
      </c>
      <c r="AZ734">
        <v>270</v>
      </c>
      <c r="BA734">
        <v>463.17</v>
      </c>
      <c r="BB734">
        <v>426.5</v>
      </c>
    </row>
    <row r="735" spans="1:54" x14ac:dyDescent="0.3">
      <c r="A735">
        <v>18041</v>
      </c>
      <c r="B735" t="s">
        <v>46</v>
      </c>
      <c r="C735" t="s">
        <v>1058</v>
      </c>
      <c r="D735">
        <v>23468</v>
      </c>
      <c r="E735">
        <v>24302</v>
      </c>
      <c r="F735">
        <v>-3.4</v>
      </c>
      <c r="G735">
        <v>24277</v>
      </c>
      <c r="H735">
        <v>5.3</v>
      </c>
      <c r="I735">
        <v>22.6</v>
      </c>
      <c r="J735">
        <v>18.399999999999999</v>
      </c>
      <c r="K735">
        <v>50.5</v>
      </c>
      <c r="L735">
        <v>96.9</v>
      </c>
      <c r="M735">
        <v>1.6</v>
      </c>
      <c r="N735">
        <v>0.2</v>
      </c>
      <c r="O735">
        <v>0.3</v>
      </c>
      <c r="P735">
        <v>0</v>
      </c>
      <c r="Q735">
        <v>1</v>
      </c>
      <c r="R735">
        <v>0.9</v>
      </c>
      <c r="S735">
        <v>96</v>
      </c>
      <c r="T735">
        <v>83.9</v>
      </c>
      <c r="U735">
        <v>0.7</v>
      </c>
      <c r="V735">
        <v>2.2999999999999998</v>
      </c>
      <c r="W735">
        <v>77.3</v>
      </c>
      <c r="X735">
        <v>8.9</v>
      </c>
      <c r="Y735">
        <v>2146</v>
      </c>
      <c r="Z735">
        <v>25</v>
      </c>
      <c r="AA735">
        <v>10816</v>
      </c>
      <c r="AB735">
        <v>72</v>
      </c>
      <c r="AC735">
        <v>14.9</v>
      </c>
      <c r="AD735">
        <v>81700</v>
      </c>
      <c r="AE735">
        <v>9536</v>
      </c>
      <c r="AF735">
        <v>2.48</v>
      </c>
      <c r="AG735">
        <v>18757</v>
      </c>
      <c r="AH735">
        <v>37391</v>
      </c>
      <c r="AI735">
        <v>23</v>
      </c>
      <c r="AJ735">
        <v>435</v>
      </c>
      <c r="AK735">
        <v>5696</v>
      </c>
      <c r="AL735">
        <v>-1</v>
      </c>
      <c r="AM735">
        <v>1158</v>
      </c>
      <c r="AN735">
        <v>1494</v>
      </c>
      <c r="AO735">
        <v>0</v>
      </c>
      <c r="AP735">
        <v>0</v>
      </c>
      <c r="AQ735">
        <v>0</v>
      </c>
      <c r="AR735">
        <v>0</v>
      </c>
      <c r="AS735">
        <v>0</v>
      </c>
      <c r="AT735">
        <v>25.8</v>
      </c>
      <c r="AU735">
        <v>486488</v>
      </c>
      <c r="AV735">
        <v>85936</v>
      </c>
      <c r="AW735">
        <v>208881</v>
      </c>
      <c r="AX735">
        <v>8604</v>
      </c>
      <c r="AY735">
        <v>21624</v>
      </c>
      <c r="AZ735">
        <v>11</v>
      </c>
      <c r="BA735">
        <v>215.01</v>
      </c>
      <c r="BB735">
        <v>112.9</v>
      </c>
    </row>
    <row r="736" spans="1:54" x14ac:dyDescent="0.3">
      <c r="A736">
        <v>18043</v>
      </c>
      <c r="B736" t="s">
        <v>287</v>
      </c>
      <c r="C736" t="s">
        <v>1058</v>
      </c>
      <c r="D736">
        <v>76179</v>
      </c>
      <c r="E736">
        <v>74580</v>
      </c>
      <c r="F736">
        <v>2.1</v>
      </c>
      <c r="G736">
        <v>74578</v>
      </c>
      <c r="H736">
        <v>5.8</v>
      </c>
      <c r="I736">
        <v>23.2</v>
      </c>
      <c r="J736">
        <v>14.5</v>
      </c>
      <c r="K736">
        <v>51.4</v>
      </c>
      <c r="L736">
        <v>91.1</v>
      </c>
      <c r="M736">
        <v>5.5</v>
      </c>
      <c r="N736">
        <v>0.3</v>
      </c>
      <c r="O736">
        <v>1.1000000000000001</v>
      </c>
      <c r="P736">
        <v>0</v>
      </c>
      <c r="Q736">
        <v>2</v>
      </c>
      <c r="R736">
        <v>2.9</v>
      </c>
      <c r="S736">
        <v>88.7</v>
      </c>
      <c r="T736">
        <v>87.7</v>
      </c>
      <c r="U736">
        <v>2.8</v>
      </c>
      <c r="V736">
        <v>4.2</v>
      </c>
      <c r="W736">
        <v>88</v>
      </c>
      <c r="X736">
        <v>22.6</v>
      </c>
      <c r="Y736">
        <v>6110</v>
      </c>
      <c r="Z736">
        <v>22.7</v>
      </c>
      <c r="AA736">
        <v>32300</v>
      </c>
      <c r="AB736">
        <v>71.8</v>
      </c>
      <c r="AC736">
        <v>17.3</v>
      </c>
      <c r="AD736">
        <v>150400</v>
      </c>
      <c r="AE736">
        <v>29087</v>
      </c>
      <c r="AF736">
        <v>2.54</v>
      </c>
      <c r="AG736">
        <v>27185</v>
      </c>
      <c r="AH736">
        <v>53961</v>
      </c>
      <c r="AI736">
        <v>13.3</v>
      </c>
      <c r="AJ736">
        <v>1777</v>
      </c>
      <c r="AK736">
        <v>26086</v>
      </c>
      <c r="AL736">
        <v>-3.4</v>
      </c>
      <c r="AM736">
        <v>5001</v>
      </c>
      <c r="AN736">
        <v>0</v>
      </c>
      <c r="AO736">
        <v>0</v>
      </c>
      <c r="AP736">
        <v>0</v>
      </c>
      <c r="AQ736">
        <v>0</v>
      </c>
      <c r="AR736">
        <v>0</v>
      </c>
      <c r="AS736">
        <v>0</v>
      </c>
      <c r="AT736">
        <v>0</v>
      </c>
      <c r="AU736">
        <v>1558350</v>
      </c>
      <c r="AV736">
        <v>1420463</v>
      </c>
      <c r="AW736">
        <v>787397</v>
      </c>
      <c r="AX736">
        <v>10813</v>
      </c>
      <c r="AY736">
        <v>0</v>
      </c>
      <c r="AZ736">
        <v>142</v>
      </c>
      <c r="BA736">
        <v>147.94</v>
      </c>
      <c r="BB736">
        <v>504.1</v>
      </c>
    </row>
    <row r="737" spans="1:54" x14ac:dyDescent="0.3">
      <c r="A737">
        <v>18045</v>
      </c>
      <c r="B737" t="s">
        <v>1376</v>
      </c>
      <c r="C737" t="s">
        <v>1058</v>
      </c>
      <c r="D737">
        <v>16658</v>
      </c>
      <c r="E737">
        <v>17238</v>
      </c>
      <c r="F737">
        <v>-3.4</v>
      </c>
      <c r="G737">
        <v>17240</v>
      </c>
      <c r="H737">
        <v>5.8</v>
      </c>
      <c r="I737">
        <v>22.6</v>
      </c>
      <c r="J737">
        <v>19.2</v>
      </c>
      <c r="K737">
        <v>50.2</v>
      </c>
      <c r="L737">
        <v>97.7</v>
      </c>
      <c r="M737">
        <v>0.4</v>
      </c>
      <c r="N737">
        <v>0.4</v>
      </c>
      <c r="O737">
        <v>0.3</v>
      </c>
      <c r="P737">
        <v>0.1</v>
      </c>
      <c r="Q737">
        <v>1.1000000000000001</v>
      </c>
      <c r="R737">
        <v>2.6</v>
      </c>
      <c r="S737">
        <v>95.4</v>
      </c>
      <c r="T737">
        <v>84.9</v>
      </c>
      <c r="U737">
        <v>1.3</v>
      </c>
      <c r="V737">
        <v>2.8</v>
      </c>
      <c r="W737">
        <v>85.5</v>
      </c>
      <c r="X737">
        <v>11.9</v>
      </c>
      <c r="Y737">
        <v>1261</v>
      </c>
      <c r="Z737">
        <v>25.7</v>
      </c>
      <c r="AA737">
        <v>7801</v>
      </c>
      <c r="AB737">
        <v>76.5</v>
      </c>
      <c r="AC737">
        <v>6.7</v>
      </c>
      <c r="AD737">
        <v>88800</v>
      </c>
      <c r="AE737">
        <v>6925</v>
      </c>
      <c r="AF737">
        <v>2.44</v>
      </c>
      <c r="AG737">
        <v>23063</v>
      </c>
      <c r="AH737">
        <v>45884</v>
      </c>
      <c r="AI737">
        <v>11.9</v>
      </c>
      <c r="AJ737">
        <v>322</v>
      </c>
      <c r="AK737">
        <v>4348</v>
      </c>
      <c r="AL737">
        <v>-4.3</v>
      </c>
      <c r="AM737">
        <v>941</v>
      </c>
      <c r="AN737">
        <v>1276</v>
      </c>
      <c r="AO737">
        <v>0</v>
      </c>
      <c r="AP737">
        <v>0</v>
      </c>
      <c r="AQ737">
        <v>0</v>
      </c>
      <c r="AR737">
        <v>0</v>
      </c>
      <c r="AS737">
        <v>0</v>
      </c>
      <c r="AT737">
        <v>0</v>
      </c>
      <c r="AU737">
        <v>498444</v>
      </c>
      <c r="AV737">
        <v>124764</v>
      </c>
      <c r="AW737">
        <v>142465</v>
      </c>
      <c r="AX737">
        <v>8336</v>
      </c>
      <c r="AY737">
        <v>12013</v>
      </c>
      <c r="AZ737">
        <v>2</v>
      </c>
      <c r="BA737">
        <v>395.66</v>
      </c>
      <c r="BB737">
        <v>43.6</v>
      </c>
    </row>
    <row r="738" spans="1:54" x14ac:dyDescent="0.3">
      <c r="A738">
        <v>18047</v>
      </c>
      <c r="B738" t="s">
        <v>45</v>
      </c>
      <c r="C738" t="s">
        <v>1058</v>
      </c>
      <c r="D738">
        <v>22934</v>
      </c>
      <c r="E738">
        <v>23087</v>
      </c>
      <c r="F738">
        <v>-0.7</v>
      </c>
      <c r="G738">
        <v>23087</v>
      </c>
      <c r="H738">
        <v>5.7</v>
      </c>
      <c r="I738">
        <v>24.7</v>
      </c>
      <c r="J738">
        <v>15.6</v>
      </c>
      <c r="K738">
        <v>49.8</v>
      </c>
      <c r="L738">
        <v>98.1</v>
      </c>
      <c r="M738">
        <v>0.4</v>
      </c>
      <c r="N738">
        <v>0.2</v>
      </c>
      <c r="O738">
        <v>0.6</v>
      </c>
      <c r="P738">
        <v>0</v>
      </c>
      <c r="Q738">
        <v>0.7</v>
      </c>
      <c r="R738">
        <v>1.1000000000000001</v>
      </c>
      <c r="S738">
        <v>97.1</v>
      </c>
      <c r="T738">
        <v>91</v>
      </c>
      <c r="U738">
        <v>0.8</v>
      </c>
      <c r="V738">
        <v>1.9</v>
      </c>
      <c r="W738">
        <v>85.4</v>
      </c>
      <c r="X738">
        <v>18.100000000000001</v>
      </c>
      <c r="Y738">
        <v>1464</v>
      </c>
      <c r="Z738">
        <v>31.4</v>
      </c>
      <c r="AA738">
        <v>9563</v>
      </c>
      <c r="AB738">
        <v>79.400000000000006</v>
      </c>
      <c r="AC738">
        <v>7.1</v>
      </c>
      <c r="AD738">
        <v>150100</v>
      </c>
      <c r="AE738">
        <v>8551</v>
      </c>
      <c r="AF738">
        <v>2.67</v>
      </c>
      <c r="AG738">
        <v>24085</v>
      </c>
      <c r="AH738">
        <v>49516</v>
      </c>
      <c r="AI738">
        <v>13.5</v>
      </c>
      <c r="AJ738">
        <v>409</v>
      </c>
      <c r="AK738">
        <v>5187</v>
      </c>
      <c r="AL738">
        <v>-1.5</v>
      </c>
      <c r="AM738">
        <v>1608</v>
      </c>
      <c r="AN738">
        <v>1848</v>
      </c>
      <c r="AO738">
        <v>0</v>
      </c>
      <c r="AP738">
        <v>0</v>
      </c>
      <c r="AQ738">
        <v>0</v>
      </c>
      <c r="AR738">
        <v>0</v>
      </c>
      <c r="AS738">
        <v>0</v>
      </c>
      <c r="AT738">
        <v>16.7</v>
      </c>
      <c r="AU738">
        <v>0</v>
      </c>
      <c r="AV738">
        <v>18626</v>
      </c>
      <c r="AW738">
        <v>171270</v>
      </c>
      <c r="AX738">
        <v>7407</v>
      </c>
      <c r="AY738">
        <v>28470</v>
      </c>
      <c r="AZ738">
        <v>35</v>
      </c>
      <c r="BA738">
        <v>384.43</v>
      </c>
      <c r="BB738">
        <v>60.1</v>
      </c>
    </row>
    <row r="739" spans="1:54" x14ac:dyDescent="0.3">
      <c r="A739">
        <v>18049</v>
      </c>
      <c r="B739" t="s">
        <v>111</v>
      </c>
      <c r="C739" t="s">
        <v>1058</v>
      </c>
      <c r="D739">
        <v>20500</v>
      </c>
      <c r="E739">
        <v>20836</v>
      </c>
      <c r="F739">
        <v>-1.6</v>
      </c>
      <c r="G739">
        <v>20836</v>
      </c>
      <c r="H739">
        <v>6.1</v>
      </c>
      <c r="I739">
        <v>23.9</v>
      </c>
      <c r="J739">
        <v>17.600000000000001</v>
      </c>
      <c r="K739">
        <v>50</v>
      </c>
      <c r="L739">
        <v>96.5</v>
      </c>
      <c r="M739">
        <v>0.8</v>
      </c>
      <c r="N739">
        <v>0.8</v>
      </c>
      <c r="O739">
        <v>0.6</v>
      </c>
      <c r="P739">
        <v>0</v>
      </c>
      <c r="Q739">
        <v>1.2</v>
      </c>
      <c r="R739">
        <v>5.0999999999999996</v>
      </c>
      <c r="S739">
        <v>92.2</v>
      </c>
      <c r="T739">
        <v>85.3</v>
      </c>
      <c r="U739">
        <v>2.9</v>
      </c>
      <c r="V739">
        <v>7.5</v>
      </c>
      <c r="W739">
        <v>84.1</v>
      </c>
      <c r="X739">
        <v>12.7</v>
      </c>
      <c r="Y739">
        <v>1634</v>
      </c>
      <c r="Z739">
        <v>22.7</v>
      </c>
      <c r="AA739">
        <v>9653</v>
      </c>
      <c r="AB739">
        <v>76.5</v>
      </c>
      <c r="AC739">
        <v>7.3</v>
      </c>
      <c r="AD739">
        <v>95600</v>
      </c>
      <c r="AE739">
        <v>8221</v>
      </c>
      <c r="AF739">
        <v>2.4900000000000002</v>
      </c>
      <c r="AG739">
        <v>21226</v>
      </c>
      <c r="AH739">
        <v>40168</v>
      </c>
      <c r="AI739">
        <v>15.5</v>
      </c>
      <c r="AJ739">
        <v>473</v>
      </c>
      <c r="AK739">
        <v>5391</v>
      </c>
      <c r="AL739">
        <v>-1.8</v>
      </c>
      <c r="AM739">
        <v>1392</v>
      </c>
      <c r="AN739">
        <v>2171</v>
      </c>
      <c r="AO739">
        <v>0</v>
      </c>
      <c r="AP739">
        <v>0</v>
      </c>
      <c r="AQ739">
        <v>0</v>
      </c>
      <c r="AR739">
        <v>0</v>
      </c>
      <c r="AS739">
        <v>0</v>
      </c>
      <c r="AT739">
        <v>26</v>
      </c>
      <c r="AU739">
        <v>524323</v>
      </c>
      <c r="AV739">
        <v>62128</v>
      </c>
      <c r="AW739">
        <v>200781</v>
      </c>
      <c r="AX739">
        <v>9931</v>
      </c>
      <c r="AY739">
        <v>0</v>
      </c>
      <c r="AZ739">
        <v>15</v>
      </c>
      <c r="BA739">
        <v>368.39</v>
      </c>
      <c r="BB739">
        <v>56.6</v>
      </c>
    </row>
    <row r="740" spans="1:54" x14ac:dyDescent="0.3">
      <c r="A740">
        <v>18051</v>
      </c>
      <c r="B740" t="s">
        <v>609</v>
      </c>
      <c r="C740" t="s">
        <v>1058</v>
      </c>
      <c r="D740">
        <v>33759</v>
      </c>
      <c r="E740">
        <v>33503</v>
      </c>
      <c r="F740">
        <v>0.8</v>
      </c>
      <c r="G740">
        <v>33503</v>
      </c>
      <c r="H740">
        <v>6</v>
      </c>
      <c r="I740">
        <v>23.2</v>
      </c>
      <c r="J740">
        <v>16.5</v>
      </c>
      <c r="K740">
        <v>50.1</v>
      </c>
      <c r="L740">
        <v>95.4</v>
      </c>
      <c r="M740">
        <v>2.1</v>
      </c>
      <c r="N740">
        <v>0.3</v>
      </c>
      <c r="O740">
        <v>0.4</v>
      </c>
      <c r="P740">
        <v>0</v>
      </c>
      <c r="Q740">
        <v>1.8</v>
      </c>
      <c r="R740">
        <v>1.6</v>
      </c>
      <c r="S740">
        <v>94.1</v>
      </c>
      <c r="T740">
        <v>87.7</v>
      </c>
      <c r="U740">
        <v>1</v>
      </c>
      <c r="V740">
        <v>2</v>
      </c>
      <c r="W740">
        <v>90.1</v>
      </c>
      <c r="X740">
        <v>16.100000000000001</v>
      </c>
      <c r="Y740">
        <v>2474</v>
      </c>
      <c r="Z740">
        <v>21.2</v>
      </c>
      <c r="AA740">
        <v>14729</v>
      </c>
      <c r="AB740">
        <v>77.8</v>
      </c>
      <c r="AC740">
        <v>9.9</v>
      </c>
      <c r="AD740">
        <v>104400</v>
      </c>
      <c r="AE740">
        <v>13094</v>
      </c>
      <c r="AF740">
        <v>2.5</v>
      </c>
      <c r="AG740">
        <v>24258</v>
      </c>
      <c r="AH740">
        <v>49329</v>
      </c>
      <c r="AI740">
        <v>11.5</v>
      </c>
      <c r="AJ740">
        <v>705</v>
      </c>
      <c r="AK740">
        <v>17450</v>
      </c>
      <c r="AL740">
        <v>4.5</v>
      </c>
      <c r="AM740">
        <v>1698</v>
      </c>
      <c r="AN740">
        <v>2360</v>
      </c>
      <c r="AO740">
        <v>0</v>
      </c>
      <c r="AP740">
        <v>0</v>
      </c>
      <c r="AQ740">
        <v>0</v>
      </c>
      <c r="AR740">
        <v>0</v>
      </c>
      <c r="AS740">
        <v>0</v>
      </c>
      <c r="AT740">
        <v>24.2</v>
      </c>
      <c r="AU740">
        <v>0</v>
      </c>
      <c r="AV740">
        <v>0</v>
      </c>
      <c r="AW740">
        <v>442605</v>
      </c>
      <c r="AX740">
        <v>13501</v>
      </c>
      <c r="AY740">
        <v>38501</v>
      </c>
      <c r="AZ740">
        <v>121</v>
      </c>
      <c r="BA740">
        <v>487.49</v>
      </c>
      <c r="BB740">
        <v>68.7</v>
      </c>
    </row>
    <row r="741" spans="1:54" x14ac:dyDescent="0.3">
      <c r="A741">
        <v>18053</v>
      </c>
      <c r="B741" t="s">
        <v>109</v>
      </c>
      <c r="C741" t="s">
        <v>1058</v>
      </c>
      <c r="D741">
        <v>68569</v>
      </c>
      <c r="E741">
        <v>70063</v>
      </c>
      <c r="F741">
        <v>-2.1</v>
      </c>
      <c r="G741">
        <v>70061</v>
      </c>
      <c r="H741">
        <v>5.5</v>
      </c>
      <c r="I741">
        <v>20.8</v>
      </c>
      <c r="J741">
        <v>17.7</v>
      </c>
      <c r="K741">
        <v>52.2</v>
      </c>
      <c r="L741">
        <v>89.1</v>
      </c>
      <c r="M741">
        <v>7.3</v>
      </c>
      <c r="N741">
        <v>0.4</v>
      </c>
      <c r="O741">
        <v>0.8</v>
      </c>
      <c r="P741">
        <v>0</v>
      </c>
      <c r="Q741">
        <v>2.4</v>
      </c>
      <c r="R741">
        <v>4</v>
      </c>
      <c r="S741">
        <v>85.6</v>
      </c>
      <c r="T741">
        <v>85.6</v>
      </c>
      <c r="U741">
        <v>1.5</v>
      </c>
      <c r="V741">
        <v>2.9</v>
      </c>
      <c r="W741">
        <v>85.7</v>
      </c>
      <c r="X741">
        <v>16.8</v>
      </c>
      <c r="Y741">
        <v>5887</v>
      </c>
      <c r="Z741">
        <v>18.899999999999999</v>
      </c>
      <c r="AA741">
        <v>30288</v>
      </c>
      <c r="AB741">
        <v>69.7</v>
      </c>
      <c r="AC741">
        <v>14.6</v>
      </c>
      <c r="AD741">
        <v>80100</v>
      </c>
      <c r="AE741">
        <v>26981</v>
      </c>
      <c r="AF741">
        <v>2.39</v>
      </c>
      <c r="AG741">
        <v>20516</v>
      </c>
      <c r="AH741">
        <v>39747</v>
      </c>
      <c r="AI741">
        <v>18.600000000000001</v>
      </c>
      <c r="AJ741">
        <v>1327</v>
      </c>
      <c r="AK741">
        <v>29170</v>
      </c>
      <c r="AL741">
        <v>1.6</v>
      </c>
      <c r="AM741">
        <v>3248</v>
      </c>
      <c r="AN741">
        <v>4581</v>
      </c>
      <c r="AO741">
        <v>2.5</v>
      </c>
      <c r="AP741">
        <v>1</v>
      </c>
      <c r="AQ741">
        <v>1.2</v>
      </c>
      <c r="AR741">
        <v>0</v>
      </c>
      <c r="AS741">
        <v>0</v>
      </c>
      <c r="AT741">
        <v>0</v>
      </c>
      <c r="AU741">
        <v>1670123</v>
      </c>
      <c r="AV741">
        <v>0</v>
      </c>
      <c r="AW741">
        <v>765826</v>
      </c>
      <c r="AX741">
        <v>11121</v>
      </c>
      <c r="AY741">
        <v>88055</v>
      </c>
      <c r="AZ741">
        <v>68</v>
      </c>
      <c r="BA741">
        <v>414.07</v>
      </c>
      <c r="BB741">
        <v>169.2</v>
      </c>
    </row>
    <row r="742" spans="1:54" x14ac:dyDescent="0.3">
      <c r="A742">
        <v>18055</v>
      </c>
      <c r="B742" t="s">
        <v>43</v>
      </c>
      <c r="C742" t="s">
        <v>1058</v>
      </c>
      <c r="D742">
        <v>32726</v>
      </c>
      <c r="E742">
        <v>33164</v>
      </c>
      <c r="F742">
        <v>-1.3</v>
      </c>
      <c r="G742">
        <v>33165</v>
      </c>
      <c r="H742">
        <v>5.4</v>
      </c>
      <c r="I742">
        <v>22.6</v>
      </c>
      <c r="J742">
        <v>18</v>
      </c>
      <c r="K742">
        <v>50.1</v>
      </c>
      <c r="L742">
        <v>97.9</v>
      </c>
      <c r="M742">
        <v>0.3</v>
      </c>
      <c r="N742">
        <v>0.4</v>
      </c>
      <c r="O742">
        <v>0.4</v>
      </c>
      <c r="P742">
        <v>0</v>
      </c>
      <c r="Q742">
        <v>1</v>
      </c>
      <c r="R742">
        <v>1.3</v>
      </c>
      <c r="S742">
        <v>96.8</v>
      </c>
      <c r="T742">
        <v>87.7</v>
      </c>
      <c r="U742">
        <v>0.7</v>
      </c>
      <c r="V742">
        <v>1.2</v>
      </c>
      <c r="W742">
        <v>84.6</v>
      </c>
      <c r="X742">
        <v>12.1</v>
      </c>
      <c r="Y742">
        <v>3065</v>
      </c>
      <c r="Z742">
        <v>29.4</v>
      </c>
      <c r="AA742">
        <v>15051</v>
      </c>
      <c r="AB742">
        <v>78.400000000000006</v>
      </c>
      <c r="AC742">
        <v>6.8</v>
      </c>
      <c r="AD742">
        <v>88800</v>
      </c>
      <c r="AE742">
        <v>12894</v>
      </c>
      <c r="AF742">
        <v>2.5299999999999998</v>
      </c>
      <c r="AG742">
        <v>22235</v>
      </c>
      <c r="AH742">
        <v>43980</v>
      </c>
      <c r="AI742">
        <v>14</v>
      </c>
      <c r="AJ742">
        <v>579</v>
      </c>
      <c r="AK742">
        <v>4991</v>
      </c>
      <c r="AL742">
        <v>-4.0999999999999996</v>
      </c>
      <c r="AM742">
        <v>1830</v>
      </c>
      <c r="AN742">
        <v>2325</v>
      </c>
      <c r="AO742">
        <v>0</v>
      </c>
      <c r="AP742">
        <v>0</v>
      </c>
      <c r="AQ742">
        <v>0</v>
      </c>
      <c r="AR742">
        <v>0</v>
      </c>
      <c r="AS742">
        <v>0</v>
      </c>
      <c r="AT742">
        <v>0</v>
      </c>
      <c r="AU742">
        <v>0</v>
      </c>
      <c r="AV742">
        <v>0</v>
      </c>
      <c r="AW742">
        <v>226084</v>
      </c>
      <c r="AX742">
        <v>6924</v>
      </c>
      <c r="AY742">
        <v>19511</v>
      </c>
      <c r="AZ742">
        <v>0</v>
      </c>
      <c r="BA742">
        <v>542.5</v>
      </c>
      <c r="BB742">
        <v>61.1</v>
      </c>
    </row>
    <row r="743" spans="1:54" x14ac:dyDescent="0.3">
      <c r="A743">
        <v>18057</v>
      </c>
      <c r="B743" t="s">
        <v>284</v>
      </c>
      <c r="C743" t="s">
        <v>1058</v>
      </c>
      <c r="D743">
        <v>302623</v>
      </c>
      <c r="E743">
        <v>274569</v>
      </c>
      <c r="F743">
        <v>10.199999999999999</v>
      </c>
      <c r="G743">
        <v>274569</v>
      </c>
      <c r="H743">
        <v>6.8</v>
      </c>
      <c r="I743">
        <v>28.5</v>
      </c>
      <c r="J743">
        <v>10.4</v>
      </c>
      <c r="K743">
        <v>51.2</v>
      </c>
      <c r="L743">
        <v>88.2</v>
      </c>
      <c r="M743">
        <v>4.0999999999999996</v>
      </c>
      <c r="N743">
        <v>0.2</v>
      </c>
      <c r="O743">
        <v>5.6</v>
      </c>
      <c r="P743">
        <v>0.1</v>
      </c>
      <c r="Q743">
        <v>1.8</v>
      </c>
      <c r="R743">
        <v>3.8</v>
      </c>
      <c r="S743">
        <v>84.9</v>
      </c>
      <c r="T743">
        <v>86.9</v>
      </c>
      <c r="U743">
        <v>7.2</v>
      </c>
      <c r="V743">
        <v>9.3000000000000007</v>
      </c>
      <c r="W743">
        <v>96.3</v>
      </c>
      <c r="X743">
        <v>55.1</v>
      </c>
      <c r="Y743">
        <v>15778</v>
      </c>
      <c r="Z743">
        <v>26.5</v>
      </c>
      <c r="AA743">
        <v>116286</v>
      </c>
      <c r="AB743">
        <v>79.2</v>
      </c>
      <c r="AC743">
        <v>15.9</v>
      </c>
      <c r="AD743">
        <v>215600</v>
      </c>
      <c r="AE743">
        <v>103234</v>
      </c>
      <c r="AF743">
        <v>2.73</v>
      </c>
      <c r="AG743">
        <v>39521</v>
      </c>
      <c r="AH743">
        <v>82468</v>
      </c>
      <c r="AI743">
        <v>5.0999999999999996</v>
      </c>
      <c r="AJ743">
        <v>8081</v>
      </c>
      <c r="AK743">
        <v>114197</v>
      </c>
      <c r="AL743">
        <v>3.6</v>
      </c>
      <c r="AM743">
        <v>24778</v>
      </c>
      <c r="AN743">
        <v>28209</v>
      </c>
      <c r="AO743">
        <v>1.8</v>
      </c>
      <c r="AP743">
        <v>0</v>
      </c>
      <c r="AQ743">
        <v>3.1</v>
      </c>
      <c r="AR743">
        <v>0</v>
      </c>
      <c r="AS743">
        <v>1.4</v>
      </c>
      <c r="AT743">
        <v>27.6</v>
      </c>
      <c r="AU743">
        <v>1569925</v>
      </c>
      <c r="AV743">
        <v>2779456</v>
      </c>
      <c r="AW743">
        <v>3295421</v>
      </c>
      <c r="AX743">
        <v>12582</v>
      </c>
      <c r="AY743">
        <v>437156</v>
      </c>
      <c r="AZ743">
        <v>3684</v>
      </c>
      <c r="BA743">
        <v>394.27</v>
      </c>
      <c r="BB743">
        <v>696.4</v>
      </c>
    </row>
    <row r="744" spans="1:54" x14ac:dyDescent="0.3">
      <c r="A744">
        <v>18059</v>
      </c>
      <c r="B744" t="s">
        <v>283</v>
      </c>
      <c r="C744" t="s">
        <v>1058</v>
      </c>
      <c r="D744">
        <v>71978</v>
      </c>
      <c r="E744">
        <v>70045</v>
      </c>
      <c r="F744">
        <v>2.8</v>
      </c>
      <c r="G744">
        <v>70002</v>
      </c>
      <c r="H744">
        <v>5.5</v>
      </c>
      <c r="I744">
        <v>24.1</v>
      </c>
      <c r="J744">
        <v>15.1</v>
      </c>
      <c r="K744">
        <v>50.9</v>
      </c>
      <c r="L744">
        <v>95.2</v>
      </c>
      <c r="M744">
        <v>2.2999999999999998</v>
      </c>
      <c r="N744">
        <v>0.3</v>
      </c>
      <c r="O744">
        <v>0.9</v>
      </c>
      <c r="P744">
        <v>0</v>
      </c>
      <c r="Q744">
        <v>1.3</v>
      </c>
      <c r="R744">
        <v>2.1</v>
      </c>
      <c r="S744">
        <v>93.4</v>
      </c>
      <c r="T744">
        <v>88.4</v>
      </c>
      <c r="U744">
        <v>1.5</v>
      </c>
      <c r="V744">
        <v>2.2000000000000002</v>
      </c>
      <c r="W744">
        <v>92.6</v>
      </c>
      <c r="X744">
        <v>26.3</v>
      </c>
      <c r="Y744">
        <v>5381</v>
      </c>
      <c r="Z744">
        <v>26.3</v>
      </c>
      <c r="AA744">
        <v>28881</v>
      </c>
      <c r="AB744">
        <v>80.2</v>
      </c>
      <c r="AC744">
        <v>12.8</v>
      </c>
      <c r="AD744">
        <v>155400</v>
      </c>
      <c r="AE744">
        <v>26071</v>
      </c>
      <c r="AF744">
        <v>2.68</v>
      </c>
      <c r="AG744">
        <v>28111</v>
      </c>
      <c r="AH744">
        <v>62981</v>
      </c>
      <c r="AI744">
        <v>7.6</v>
      </c>
      <c r="AJ744">
        <v>1333</v>
      </c>
      <c r="AK744">
        <v>19756</v>
      </c>
      <c r="AL744">
        <v>2.2000000000000002</v>
      </c>
      <c r="AM744">
        <v>4837</v>
      </c>
      <c r="AN744">
        <v>6449</v>
      </c>
      <c r="AO744">
        <v>0</v>
      </c>
      <c r="AP744">
        <v>0.6</v>
      </c>
      <c r="AQ744">
        <v>0</v>
      </c>
      <c r="AR744">
        <v>0</v>
      </c>
      <c r="AS744">
        <v>0</v>
      </c>
      <c r="AT744">
        <v>27.5</v>
      </c>
      <c r="AU744">
        <v>1256037</v>
      </c>
      <c r="AV744">
        <v>519932</v>
      </c>
      <c r="AW744">
        <v>568518</v>
      </c>
      <c r="AX744">
        <v>8584</v>
      </c>
      <c r="AY744">
        <v>66306</v>
      </c>
      <c r="AZ744">
        <v>395</v>
      </c>
      <c r="BA744">
        <v>306.02</v>
      </c>
      <c r="BB744">
        <v>228.8</v>
      </c>
    </row>
    <row r="745" spans="1:54" x14ac:dyDescent="0.3">
      <c r="A745">
        <v>18061</v>
      </c>
      <c r="B745" t="s">
        <v>281</v>
      </c>
      <c r="C745" t="s">
        <v>1058</v>
      </c>
      <c r="D745">
        <v>39299</v>
      </c>
      <c r="E745">
        <v>39364</v>
      </c>
      <c r="F745">
        <v>-0.2</v>
      </c>
      <c r="G745">
        <v>39364</v>
      </c>
      <c r="H745">
        <v>5.4</v>
      </c>
      <c r="I745">
        <v>22.6</v>
      </c>
      <c r="J745">
        <v>16</v>
      </c>
      <c r="K745">
        <v>50.1</v>
      </c>
      <c r="L745">
        <v>97.5</v>
      </c>
      <c r="M745">
        <v>0.6</v>
      </c>
      <c r="N745">
        <v>0.3</v>
      </c>
      <c r="O745">
        <v>0.4</v>
      </c>
      <c r="P745">
        <v>0</v>
      </c>
      <c r="Q745">
        <v>1.1000000000000001</v>
      </c>
      <c r="R745">
        <v>1.8</v>
      </c>
      <c r="S745">
        <v>96</v>
      </c>
      <c r="T745">
        <v>91.3</v>
      </c>
      <c r="U745">
        <v>1.1000000000000001</v>
      </c>
      <c r="V745">
        <v>2</v>
      </c>
      <c r="W745">
        <v>87.6</v>
      </c>
      <c r="X745">
        <v>14.9</v>
      </c>
      <c r="Y745">
        <v>3337</v>
      </c>
      <c r="Z745">
        <v>30.2</v>
      </c>
      <c r="AA745">
        <v>16665</v>
      </c>
      <c r="AB745">
        <v>81.2</v>
      </c>
      <c r="AC745">
        <v>6.8</v>
      </c>
      <c r="AD745">
        <v>122100</v>
      </c>
      <c r="AE745">
        <v>14499</v>
      </c>
      <c r="AF745">
        <v>2.67</v>
      </c>
      <c r="AG745">
        <v>23244</v>
      </c>
      <c r="AH745">
        <v>50510</v>
      </c>
      <c r="AI745">
        <v>13.2</v>
      </c>
      <c r="AJ745">
        <v>651</v>
      </c>
      <c r="AK745">
        <v>8805</v>
      </c>
      <c r="AL745">
        <v>2</v>
      </c>
      <c r="AM745">
        <v>2575</v>
      </c>
      <c r="AN745">
        <v>3701</v>
      </c>
      <c r="AO745">
        <v>2.1</v>
      </c>
      <c r="AP745">
        <v>0</v>
      </c>
      <c r="AQ745">
        <v>1</v>
      </c>
      <c r="AR745">
        <v>0</v>
      </c>
      <c r="AS745">
        <v>1.3</v>
      </c>
      <c r="AT745">
        <v>27.1</v>
      </c>
      <c r="AU745">
        <v>410685</v>
      </c>
      <c r="AV745">
        <v>98576</v>
      </c>
      <c r="AW745">
        <v>400931</v>
      </c>
      <c r="AX745">
        <v>10862</v>
      </c>
      <c r="AY745">
        <v>0</v>
      </c>
      <c r="AZ745">
        <v>84</v>
      </c>
      <c r="BA745">
        <v>484.52</v>
      </c>
      <c r="BB745">
        <v>81.2</v>
      </c>
    </row>
    <row r="746" spans="1:54" x14ac:dyDescent="0.3">
      <c r="A746">
        <v>18063</v>
      </c>
      <c r="B746" t="s">
        <v>1377</v>
      </c>
      <c r="C746" t="s">
        <v>1058</v>
      </c>
      <c r="D746">
        <v>156056</v>
      </c>
      <c r="E746">
        <v>145412</v>
      </c>
      <c r="F746">
        <v>7.3</v>
      </c>
      <c r="G746">
        <v>145448</v>
      </c>
      <c r="H746">
        <v>6</v>
      </c>
      <c r="I746">
        <v>25.9</v>
      </c>
      <c r="J746">
        <v>12.3</v>
      </c>
      <c r="K746">
        <v>50.2</v>
      </c>
      <c r="L746">
        <v>89.4</v>
      </c>
      <c r="M746">
        <v>6</v>
      </c>
      <c r="N746">
        <v>0.3</v>
      </c>
      <c r="O746">
        <v>2.5</v>
      </c>
      <c r="P746">
        <v>0.1</v>
      </c>
      <c r="Q746">
        <v>1.7</v>
      </c>
      <c r="R746">
        <v>3.5</v>
      </c>
      <c r="S746">
        <v>86.4</v>
      </c>
      <c r="T746">
        <v>87.9</v>
      </c>
      <c r="U746">
        <v>4.2</v>
      </c>
      <c r="V746">
        <v>5.7</v>
      </c>
      <c r="W746">
        <v>93.5</v>
      </c>
      <c r="X746">
        <v>32.200000000000003</v>
      </c>
      <c r="Y746">
        <v>10552</v>
      </c>
      <c r="Z746">
        <v>25.9</v>
      </c>
      <c r="AA746">
        <v>58326</v>
      </c>
      <c r="AB746">
        <v>82.4</v>
      </c>
      <c r="AC746">
        <v>11.2</v>
      </c>
      <c r="AD746">
        <v>159800</v>
      </c>
      <c r="AE746">
        <v>52946</v>
      </c>
      <c r="AF746">
        <v>2.75</v>
      </c>
      <c r="AG746">
        <v>29830</v>
      </c>
      <c r="AH746">
        <v>68297</v>
      </c>
      <c r="AI746">
        <v>5</v>
      </c>
      <c r="AJ746">
        <v>2954</v>
      </c>
      <c r="AK746">
        <v>51362</v>
      </c>
      <c r="AL746">
        <v>2.4</v>
      </c>
      <c r="AM746">
        <v>10069</v>
      </c>
      <c r="AN746">
        <v>11771</v>
      </c>
      <c r="AO746">
        <v>2.4</v>
      </c>
      <c r="AP746">
        <v>0</v>
      </c>
      <c r="AQ746">
        <v>3.8</v>
      </c>
      <c r="AR746">
        <v>0</v>
      </c>
      <c r="AS746">
        <v>0.9</v>
      </c>
      <c r="AT746">
        <v>25</v>
      </c>
      <c r="AU746">
        <v>2819422</v>
      </c>
      <c r="AV746">
        <v>2520749</v>
      </c>
      <c r="AW746">
        <v>2088672</v>
      </c>
      <c r="AX746">
        <v>15496</v>
      </c>
      <c r="AY746">
        <v>227647</v>
      </c>
      <c r="AZ746">
        <v>1145</v>
      </c>
      <c r="BA746">
        <v>406.91</v>
      </c>
      <c r="BB746">
        <v>357.4</v>
      </c>
    </row>
    <row r="747" spans="1:54" x14ac:dyDescent="0.3">
      <c r="A747">
        <v>18065</v>
      </c>
      <c r="B747" t="s">
        <v>41</v>
      </c>
      <c r="C747" t="s">
        <v>1058</v>
      </c>
      <c r="D747">
        <v>48995</v>
      </c>
      <c r="E747">
        <v>49462</v>
      </c>
      <c r="F747">
        <v>-0.9</v>
      </c>
      <c r="G747">
        <v>49462</v>
      </c>
      <c r="H747">
        <v>4.9000000000000004</v>
      </c>
      <c r="I747">
        <v>20.9</v>
      </c>
      <c r="J747">
        <v>18</v>
      </c>
      <c r="K747">
        <v>48.3</v>
      </c>
      <c r="L747">
        <v>95.4</v>
      </c>
      <c r="M747">
        <v>2.7</v>
      </c>
      <c r="N747">
        <v>0.2</v>
      </c>
      <c r="O747">
        <v>0.4</v>
      </c>
      <c r="P747">
        <v>0</v>
      </c>
      <c r="Q747">
        <v>1.4</v>
      </c>
      <c r="R747">
        <v>1.6</v>
      </c>
      <c r="S747">
        <v>93.9</v>
      </c>
      <c r="T747">
        <v>84.2</v>
      </c>
      <c r="U747">
        <v>0.9</v>
      </c>
      <c r="V747">
        <v>2</v>
      </c>
      <c r="W747">
        <v>85.8</v>
      </c>
      <c r="X747">
        <v>14.9</v>
      </c>
      <c r="Y747">
        <v>4313</v>
      </c>
      <c r="Z747">
        <v>27.3</v>
      </c>
      <c r="AA747">
        <v>21139</v>
      </c>
      <c r="AB747">
        <v>73.3</v>
      </c>
      <c r="AC747">
        <v>14.8</v>
      </c>
      <c r="AD747">
        <v>94200</v>
      </c>
      <c r="AE747">
        <v>18367</v>
      </c>
      <c r="AF747">
        <v>2.5</v>
      </c>
      <c r="AG747">
        <v>20309</v>
      </c>
      <c r="AH747">
        <v>40679</v>
      </c>
      <c r="AI747">
        <v>17</v>
      </c>
      <c r="AJ747">
        <v>831</v>
      </c>
      <c r="AK747">
        <v>10567</v>
      </c>
      <c r="AL747">
        <v>0.9</v>
      </c>
      <c r="AM747">
        <v>2424</v>
      </c>
      <c r="AN747">
        <v>2846</v>
      </c>
      <c r="AO747">
        <v>0</v>
      </c>
      <c r="AP747">
        <v>0</v>
      </c>
      <c r="AQ747">
        <v>1.1000000000000001</v>
      </c>
      <c r="AR747">
        <v>0</v>
      </c>
      <c r="AS747">
        <v>0</v>
      </c>
      <c r="AT747">
        <v>29.3</v>
      </c>
      <c r="AU747">
        <v>1026569</v>
      </c>
      <c r="AV747">
        <v>180241</v>
      </c>
      <c r="AW747">
        <v>455036</v>
      </c>
      <c r="AX747">
        <v>9706</v>
      </c>
      <c r="AY747">
        <v>36185</v>
      </c>
      <c r="AZ747">
        <v>18</v>
      </c>
      <c r="BA747">
        <v>391.88</v>
      </c>
      <c r="BB747">
        <v>126.2</v>
      </c>
    </row>
    <row r="748" spans="1:54" x14ac:dyDescent="0.3">
      <c r="A748">
        <v>18067</v>
      </c>
      <c r="B748" t="s">
        <v>106</v>
      </c>
      <c r="C748" t="s">
        <v>1058</v>
      </c>
      <c r="D748">
        <v>82982</v>
      </c>
      <c r="E748">
        <v>82752</v>
      </c>
      <c r="F748">
        <v>0.3</v>
      </c>
      <c r="G748">
        <v>82752</v>
      </c>
      <c r="H748">
        <v>6.1</v>
      </c>
      <c r="I748">
        <v>23</v>
      </c>
      <c r="J748">
        <v>18</v>
      </c>
      <c r="K748">
        <v>51.7</v>
      </c>
      <c r="L748">
        <v>88.6</v>
      </c>
      <c r="M748">
        <v>7.3</v>
      </c>
      <c r="N748">
        <v>0.4</v>
      </c>
      <c r="O748">
        <v>1.1000000000000001</v>
      </c>
      <c r="P748">
        <v>0</v>
      </c>
      <c r="Q748">
        <v>2.6</v>
      </c>
      <c r="R748">
        <v>3.1</v>
      </c>
      <c r="S748">
        <v>86</v>
      </c>
      <c r="T748">
        <v>83.8</v>
      </c>
      <c r="U748">
        <v>2</v>
      </c>
      <c r="V748">
        <v>4.2</v>
      </c>
      <c r="W748">
        <v>88.8</v>
      </c>
      <c r="X748">
        <v>20</v>
      </c>
      <c r="Y748">
        <v>7482</v>
      </c>
      <c r="Z748">
        <v>20.399999999999999</v>
      </c>
      <c r="AA748">
        <v>38688</v>
      </c>
      <c r="AB748">
        <v>70.5</v>
      </c>
      <c r="AC748">
        <v>17.3</v>
      </c>
      <c r="AD748">
        <v>98500</v>
      </c>
      <c r="AE748">
        <v>34544</v>
      </c>
      <c r="AF748">
        <v>2.36</v>
      </c>
      <c r="AG748">
        <v>24071</v>
      </c>
      <c r="AH748">
        <v>43590</v>
      </c>
      <c r="AI748">
        <v>16.7</v>
      </c>
      <c r="AJ748">
        <v>1753</v>
      </c>
      <c r="AK748">
        <v>30882</v>
      </c>
      <c r="AL748">
        <v>3.8</v>
      </c>
      <c r="AM748">
        <v>4233</v>
      </c>
      <c r="AN748">
        <v>5748</v>
      </c>
      <c r="AO748">
        <v>0</v>
      </c>
      <c r="AP748">
        <v>0</v>
      </c>
      <c r="AQ748">
        <v>0</v>
      </c>
      <c r="AR748">
        <v>0</v>
      </c>
      <c r="AS748">
        <v>0</v>
      </c>
      <c r="AT748">
        <v>28.8</v>
      </c>
      <c r="AU748">
        <v>2923185</v>
      </c>
      <c r="AV748">
        <v>319544</v>
      </c>
      <c r="AW748">
        <v>1194698</v>
      </c>
      <c r="AX748">
        <v>14264</v>
      </c>
      <c r="AY748">
        <v>150481</v>
      </c>
      <c r="AZ748">
        <v>140</v>
      </c>
      <c r="BA748">
        <v>293.06</v>
      </c>
      <c r="BB748">
        <v>282.39999999999998</v>
      </c>
    </row>
    <row r="749" spans="1:54" x14ac:dyDescent="0.3">
      <c r="A749">
        <v>18069</v>
      </c>
      <c r="B749" t="s">
        <v>1378</v>
      </c>
      <c r="C749" t="s">
        <v>1058</v>
      </c>
      <c r="D749">
        <v>36706</v>
      </c>
      <c r="E749">
        <v>37124</v>
      </c>
      <c r="F749">
        <v>-1.1000000000000001</v>
      </c>
      <c r="G749">
        <v>37124</v>
      </c>
      <c r="H749">
        <v>5.8</v>
      </c>
      <c r="I749">
        <v>22.4</v>
      </c>
      <c r="J749">
        <v>15.9</v>
      </c>
      <c r="K749">
        <v>50.8</v>
      </c>
      <c r="L749">
        <v>97.2</v>
      </c>
      <c r="M749">
        <v>0.6</v>
      </c>
      <c r="N749">
        <v>0.5</v>
      </c>
      <c r="O749">
        <v>0.6</v>
      </c>
      <c r="P749">
        <v>0</v>
      </c>
      <c r="Q749">
        <v>1.1000000000000001</v>
      </c>
      <c r="R749">
        <v>2.1</v>
      </c>
      <c r="S749">
        <v>95.4</v>
      </c>
      <c r="T749">
        <v>85.5</v>
      </c>
      <c r="U749">
        <v>1.5</v>
      </c>
      <c r="V749">
        <v>2.2999999999999998</v>
      </c>
      <c r="W749">
        <v>88.5</v>
      </c>
      <c r="X749">
        <v>16.899999999999999</v>
      </c>
      <c r="Y749">
        <v>2703</v>
      </c>
      <c r="Z749">
        <v>20.8</v>
      </c>
      <c r="AA749">
        <v>15879</v>
      </c>
      <c r="AB749">
        <v>77.400000000000006</v>
      </c>
      <c r="AC749">
        <v>10.4</v>
      </c>
      <c r="AD749">
        <v>97100</v>
      </c>
      <c r="AE749">
        <v>14138</v>
      </c>
      <c r="AF749">
        <v>2.52</v>
      </c>
      <c r="AG749">
        <v>22601</v>
      </c>
      <c r="AH749">
        <v>46148</v>
      </c>
      <c r="AI749">
        <v>12</v>
      </c>
      <c r="AJ749">
        <v>872</v>
      </c>
      <c r="AK749">
        <v>12923</v>
      </c>
      <c r="AL749">
        <v>3</v>
      </c>
      <c r="AM749">
        <v>1912</v>
      </c>
      <c r="AN749">
        <v>2795</v>
      </c>
      <c r="AO749">
        <v>0</v>
      </c>
      <c r="AP749">
        <v>0</v>
      </c>
      <c r="AQ749">
        <v>0</v>
      </c>
      <c r="AR749">
        <v>0</v>
      </c>
      <c r="AS749">
        <v>0</v>
      </c>
      <c r="AT749">
        <v>19.100000000000001</v>
      </c>
      <c r="AU749">
        <v>1478637</v>
      </c>
      <c r="AV749">
        <v>0</v>
      </c>
      <c r="AW749">
        <v>328017</v>
      </c>
      <c r="AX749">
        <v>8651</v>
      </c>
      <c r="AY749">
        <v>44268</v>
      </c>
      <c r="AZ749">
        <v>53</v>
      </c>
      <c r="BA749">
        <v>382.65</v>
      </c>
      <c r="BB749">
        <v>97</v>
      </c>
    </row>
    <row r="750" spans="1:54" x14ac:dyDescent="0.3">
      <c r="A750">
        <v>18071</v>
      </c>
      <c r="B750" t="s">
        <v>39</v>
      </c>
      <c r="C750" t="s">
        <v>1058</v>
      </c>
      <c r="D750">
        <v>43705</v>
      </c>
      <c r="E750">
        <v>42380</v>
      </c>
      <c r="F750">
        <v>3.1</v>
      </c>
      <c r="G750">
        <v>42376</v>
      </c>
      <c r="H750">
        <v>6.9</v>
      </c>
      <c r="I750">
        <v>24.2</v>
      </c>
      <c r="J750">
        <v>15.3</v>
      </c>
      <c r="K750">
        <v>50.2</v>
      </c>
      <c r="L750">
        <v>95.9</v>
      </c>
      <c r="M750">
        <v>1</v>
      </c>
      <c r="N750">
        <v>0.3</v>
      </c>
      <c r="O750">
        <v>1.3</v>
      </c>
      <c r="P750">
        <v>0.2</v>
      </c>
      <c r="Q750">
        <v>1.2</v>
      </c>
      <c r="R750">
        <v>6.4</v>
      </c>
      <c r="S750">
        <v>90.1</v>
      </c>
      <c r="T750">
        <v>85.7</v>
      </c>
      <c r="U750">
        <v>5.6</v>
      </c>
      <c r="V750">
        <v>7.1</v>
      </c>
      <c r="W750">
        <v>86.2</v>
      </c>
      <c r="X750">
        <v>14.5</v>
      </c>
      <c r="Y750">
        <v>2815</v>
      </c>
      <c r="Z750">
        <v>20.3</v>
      </c>
      <c r="AA750">
        <v>18524</v>
      </c>
      <c r="AB750">
        <v>73</v>
      </c>
      <c r="AC750">
        <v>12.5</v>
      </c>
      <c r="AD750">
        <v>117100</v>
      </c>
      <c r="AE750">
        <v>16713</v>
      </c>
      <c r="AF750">
        <v>2.52</v>
      </c>
      <c r="AG750">
        <v>22568</v>
      </c>
      <c r="AH750">
        <v>46501</v>
      </c>
      <c r="AI750">
        <v>13</v>
      </c>
      <c r="AJ750">
        <v>1000</v>
      </c>
      <c r="AK750">
        <v>17926</v>
      </c>
      <c r="AL750">
        <v>-0.6</v>
      </c>
      <c r="AM750">
        <v>2167</v>
      </c>
      <c r="AN750">
        <v>3274</v>
      </c>
      <c r="AO750">
        <v>0</v>
      </c>
      <c r="AP750">
        <v>0</v>
      </c>
      <c r="AQ750">
        <v>0</v>
      </c>
      <c r="AR750">
        <v>0</v>
      </c>
      <c r="AS750">
        <v>0</v>
      </c>
      <c r="AT750">
        <v>19.899999999999999</v>
      </c>
      <c r="AU750">
        <v>2585502</v>
      </c>
      <c r="AV750">
        <v>0</v>
      </c>
      <c r="AW750">
        <v>529531</v>
      </c>
      <c r="AX750">
        <v>12572</v>
      </c>
      <c r="AY750">
        <v>58429</v>
      </c>
      <c r="AZ750">
        <v>178</v>
      </c>
      <c r="BA750">
        <v>509.31</v>
      </c>
      <c r="BB750">
        <v>83.2</v>
      </c>
    </row>
    <row r="751" spans="1:54" x14ac:dyDescent="0.3">
      <c r="A751">
        <v>18073</v>
      </c>
      <c r="B751" t="s">
        <v>278</v>
      </c>
      <c r="C751" t="s">
        <v>1058</v>
      </c>
      <c r="D751">
        <v>33475</v>
      </c>
      <c r="E751">
        <v>33478</v>
      </c>
      <c r="F751">
        <v>0</v>
      </c>
      <c r="G751">
        <v>33478</v>
      </c>
      <c r="H751">
        <v>5.9</v>
      </c>
      <c r="I751">
        <v>24.5</v>
      </c>
      <c r="J751">
        <v>15.8</v>
      </c>
      <c r="K751">
        <v>50.2</v>
      </c>
      <c r="L751">
        <v>97.3</v>
      </c>
      <c r="M751">
        <v>0.9</v>
      </c>
      <c r="N751">
        <v>0.3</v>
      </c>
      <c r="O751">
        <v>0.4</v>
      </c>
      <c r="P751">
        <v>0.1</v>
      </c>
      <c r="Q751">
        <v>1</v>
      </c>
      <c r="R751">
        <v>5.9</v>
      </c>
      <c r="S751">
        <v>91.7</v>
      </c>
      <c r="T751">
        <v>88.4</v>
      </c>
      <c r="U751">
        <v>2.2999999999999998</v>
      </c>
      <c r="V751">
        <v>5.3</v>
      </c>
      <c r="W751">
        <v>87.2</v>
      </c>
      <c r="X751">
        <v>14.9</v>
      </c>
      <c r="Y751">
        <v>2515</v>
      </c>
      <c r="Z751">
        <v>26.6</v>
      </c>
      <c r="AA751">
        <v>13349</v>
      </c>
      <c r="AB751">
        <v>79.599999999999994</v>
      </c>
      <c r="AC751">
        <v>9.9</v>
      </c>
      <c r="AD751">
        <v>146200</v>
      </c>
      <c r="AE751">
        <v>11924</v>
      </c>
      <c r="AF751">
        <v>2.71</v>
      </c>
      <c r="AG751">
        <v>24297</v>
      </c>
      <c r="AH751">
        <v>57500</v>
      </c>
      <c r="AI751">
        <v>7.7</v>
      </c>
      <c r="AJ751">
        <v>744</v>
      </c>
      <c r="AK751">
        <v>8589</v>
      </c>
      <c r="AL751">
        <v>-1.2</v>
      </c>
      <c r="AM751">
        <v>1789</v>
      </c>
      <c r="AN751">
        <v>2557</v>
      </c>
      <c r="AO751">
        <v>0</v>
      </c>
      <c r="AP751">
        <v>0</v>
      </c>
      <c r="AQ751">
        <v>0</v>
      </c>
      <c r="AR751">
        <v>0</v>
      </c>
      <c r="AS751">
        <v>0</v>
      </c>
      <c r="AT751">
        <v>0</v>
      </c>
      <c r="AU751">
        <v>601064</v>
      </c>
      <c r="AV751">
        <v>163377</v>
      </c>
      <c r="AW751">
        <v>405489</v>
      </c>
      <c r="AX751">
        <v>12531</v>
      </c>
      <c r="AY751">
        <v>33940</v>
      </c>
      <c r="AZ751">
        <v>51</v>
      </c>
      <c r="BA751">
        <v>559.63</v>
      </c>
      <c r="BB751">
        <v>59.8</v>
      </c>
    </row>
    <row r="752" spans="1:54" x14ac:dyDescent="0.3">
      <c r="A752">
        <v>18075</v>
      </c>
      <c r="B752" t="s">
        <v>1379</v>
      </c>
      <c r="C752" t="s">
        <v>1058</v>
      </c>
      <c r="D752">
        <v>21179</v>
      </c>
      <c r="E752">
        <v>21253</v>
      </c>
      <c r="F752">
        <v>-0.3</v>
      </c>
      <c r="G752">
        <v>21253</v>
      </c>
      <c r="H752">
        <v>7</v>
      </c>
      <c r="I752">
        <v>26.1</v>
      </c>
      <c r="J752">
        <v>16.5</v>
      </c>
      <c r="K752">
        <v>50.7</v>
      </c>
      <c r="L752">
        <v>98.1</v>
      </c>
      <c r="M752">
        <v>0.4</v>
      </c>
      <c r="N752">
        <v>0.2</v>
      </c>
      <c r="O752">
        <v>0.5</v>
      </c>
      <c r="P752">
        <v>0</v>
      </c>
      <c r="Q752">
        <v>0.9</v>
      </c>
      <c r="R752">
        <v>3</v>
      </c>
      <c r="S752">
        <v>95.3</v>
      </c>
      <c r="T752">
        <v>89.7</v>
      </c>
      <c r="U752">
        <v>1.1000000000000001</v>
      </c>
      <c r="V752">
        <v>4.5999999999999996</v>
      </c>
      <c r="W752">
        <v>84.1</v>
      </c>
      <c r="X752">
        <v>10</v>
      </c>
      <c r="Y752">
        <v>1392</v>
      </c>
      <c r="Z752">
        <v>20.6</v>
      </c>
      <c r="AA752">
        <v>9194</v>
      </c>
      <c r="AB752">
        <v>76</v>
      </c>
      <c r="AC752">
        <v>9.3000000000000007</v>
      </c>
      <c r="AD752">
        <v>79300</v>
      </c>
      <c r="AE752">
        <v>8179</v>
      </c>
      <c r="AF752">
        <v>2.57</v>
      </c>
      <c r="AG752">
        <v>19236</v>
      </c>
      <c r="AH752">
        <v>40235</v>
      </c>
      <c r="AI752">
        <v>14.7</v>
      </c>
      <c r="AJ752">
        <v>401</v>
      </c>
      <c r="AK752">
        <v>6162</v>
      </c>
      <c r="AL752">
        <v>-5</v>
      </c>
      <c r="AM752">
        <v>1330</v>
      </c>
      <c r="AN752">
        <v>1163</v>
      </c>
      <c r="AO752">
        <v>0</v>
      </c>
      <c r="AP752">
        <v>0</v>
      </c>
      <c r="AQ752">
        <v>0</v>
      </c>
      <c r="AR752">
        <v>0</v>
      </c>
      <c r="AS752">
        <v>0</v>
      </c>
      <c r="AT752">
        <v>26.6</v>
      </c>
      <c r="AU752">
        <v>835131</v>
      </c>
      <c r="AV752">
        <v>413695</v>
      </c>
      <c r="AW752">
        <v>139539</v>
      </c>
      <c r="AX752">
        <v>6543</v>
      </c>
      <c r="AY752">
        <v>0</v>
      </c>
      <c r="AZ752">
        <v>21</v>
      </c>
      <c r="BA752">
        <v>383.91</v>
      </c>
      <c r="BB752">
        <v>55.4</v>
      </c>
    </row>
    <row r="753" spans="1:54" x14ac:dyDescent="0.3">
      <c r="A753">
        <v>18077</v>
      </c>
      <c r="B753" t="s">
        <v>38</v>
      </c>
      <c r="C753" t="s">
        <v>1058</v>
      </c>
      <c r="D753">
        <v>32494</v>
      </c>
      <c r="E753">
        <v>32428</v>
      </c>
      <c r="F753">
        <v>0.2</v>
      </c>
      <c r="G753">
        <v>32428</v>
      </c>
      <c r="H753">
        <v>5.4</v>
      </c>
      <c r="I753">
        <v>21.3</v>
      </c>
      <c r="J753">
        <v>16.3</v>
      </c>
      <c r="K753">
        <v>51.8</v>
      </c>
      <c r="L753">
        <v>95.6</v>
      </c>
      <c r="M753">
        <v>2</v>
      </c>
      <c r="N753">
        <v>0.3</v>
      </c>
      <c r="O753">
        <v>0.8</v>
      </c>
      <c r="P753">
        <v>0</v>
      </c>
      <c r="Q753">
        <v>1.4</v>
      </c>
      <c r="R753">
        <v>2.5</v>
      </c>
      <c r="S753">
        <v>93.4</v>
      </c>
      <c r="T753">
        <v>85.5</v>
      </c>
      <c r="U753">
        <v>2</v>
      </c>
      <c r="V753">
        <v>3.4</v>
      </c>
      <c r="W753">
        <v>83.9</v>
      </c>
      <c r="X753">
        <v>17.8</v>
      </c>
      <c r="Y753">
        <v>2668</v>
      </c>
      <c r="Z753">
        <v>22</v>
      </c>
      <c r="AA753">
        <v>14320</v>
      </c>
      <c r="AB753">
        <v>72.599999999999994</v>
      </c>
      <c r="AC753">
        <v>13.8</v>
      </c>
      <c r="AD753">
        <v>111500</v>
      </c>
      <c r="AE753">
        <v>12668</v>
      </c>
      <c r="AF753">
        <v>2.38</v>
      </c>
      <c r="AG753">
        <v>21524</v>
      </c>
      <c r="AH753">
        <v>43795</v>
      </c>
      <c r="AI753">
        <v>13.6</v>
      </c>
      <c r="AJ753">
        <v>678</v>
      </c>
      <c r="AK753">
        <v>11028</v>
      </c>
      <c r="AL753">
        <v>1.7</v>
      </c>
      <c r="AM753">
        <v>1755</v>
      </c>
      <c r="AN753">
        <v>2651</v>
      </c>
      <c r="AO753">
        <v>0</v>
      </c>
      <c r="AP753">
        <v>0</v>
      </c>
      <c r="AQ753">
        <v>0</v>
      </c>
      <c r="AR753">
        <v>0</v>
      </c>
      <c r="AS753">
        <v>0</v>
      </c>
      <c r="AT753">
        <v>0</v>
      </c>
      <c r="AU753">
        <v>1476978</v>
      </c>
      <c r="AV753">
        <v>0</v>
      </c>
      <c r="AW753">
        <v>382708</v>
      </c>
      <c r="AX753">
        <v>11801</v>
      </c>
      <c r="AY753">
        <v>43158</v>
      </c>
      <c r="AZ753">
        <v>29</v>
      </c>
      <c r="BA753">
        <v>360.63</v>
      </c>
      <c r="BB753">
        <v>89.9</v>
      </c>
    </row>
    <row r="754" spans="1:54" x14ac:dyDescent="0.3">
      <c r="A754">
        <v>18079</v>
      </c>
      <c r="B754" t="s">
        <v>1380</v>
      </c>
      <c r="C754" t="s">
        <v>1058</v>
      </c>
      <c r="D754">
        <v>28000</v>
      </c>
      <c r="E754">
        <v>28525</v>
      </c>
      <c r="F754">
        <v>-1.8</v>
      </c>
      <c r="G754">
        <v>28525</v>
      </c>
      <c r="H754">
        <v>6.2</v>
      </c>
      <c r="I754">
        <v>24.2</v>
      </c>
      <c r="J754">
        <v>14.8</v>
      </c>
      <c r="K754">
        <v>49.8</v>
      </c>
      <c r="L754">
        <v>97.5</v>
      </c>
      <c r="M754">
        <v>0.9</v>
      </c>
      <c r="N754">
        <v>0.2</v>
      </c>
      <c r="O754">
        <v>0.3</v>
      </c>
      <c r="P754">
        <v>0</v>
      </c>
      <c r="Q754">
        <v>1.1000000000000001</v>
      </c>
      <c r="R754">
        <v>2.2999999999999998</v>
      </c>
      <c r="S754">
        <v>95.3</v>
      </c>
      <c r="T754">
        <v>84.7</v>
      </c>
      <c r="U754">
        <v>1.2</v>
      </c>
      <c r="V754">
        <v>2.8</v>
      </c>
      <c r="W754">
        <v>85.3</v>
      </c>
      <c r="X754">
        <v>9.6</v>
      </c>
      <c r="Y754">
        <v>2203</v>
      </c>
      <c r="Z754">
        <v>25.5</v>
      </c>
      <c r="AA754">
        <v>12063</v>
      </c>
      <c r="AB754">
        <v>75.900000000000006</v>
      </c>
      <c r="AC754">
        <v>6.3</v>
      </c>
      <c r="AD754">
        <v>89700</v>
      </c>
      <c r="AE754">
        <v>10632</v>
      </c>
      <c r="AF754">
        <v>2.63</v>
      </c>
      <c r="AG754">
        <v>20109</v>
      </c>
      <c r="AH754">
        <v>44128</v>
      </c>
      <c r="AI754">
        <v>16.7</v>
      </c>
      <c r="AJ754">
        <v>404</v>
      </c>
      <c r="AK754">
        <v>6280</v>
      </c>
      <c r="AL754">
        <v>-1.2</v>
      </c>
      <c r="AM754">
        <v>1454</v>
      </c>
      <c r="AN754">
        <v>2546</v>
      </c>
      <c r="AO754">
        <v>0</v>
      </c>
      <c r="AP754">
        <v>0</v>
      </c>
      <c r="AQ754">
        <v>1.1000000000000001</v>
      </c>
      <c r="AR754">
        <v>0</v>
      </c>
      <c r="AS754">
        <v>0</v>
      </c>
      <c r="AT754">
        <v>0</v>
      </c>
      <c r="AU754">
        <v>377163</v>
      </c>
      <c r="AV754">
        <v>0</v>
      </c>
      <c r="AW754">
        <v>223798</v>
      </c>
      <c r="AX754">
        <v>7956</v>
      </c>
      <c r="AY754">
        <v>16079</v>
      </c>
      <c r="AZ754">
        <v>47</v>
      </c>
      <c r="BA754">
        <v>376.58</v>
      </c>
      <c r="BB754">
        <v>75.7</v>
      </c>
    </row>
    <row r="755" spans="1:54" x14ac:dyDescent="0.3">
      <c r="A755">
        <v>18081</v>
      </c>
      <c r="B755" t="s">
        <v>103</v>
      </c>
      <c r="C755" t="s">
        <v>1058</v>
      </c>
      <c r="D755">
        <v>147538</v>
      </c>
      <c r="E755">
        <v>139867</v>
      </c>
      <c r="F755">
        <v>5.5</v>
      </c>
      <c r="G755">
        <v>139654</v>
      </c>
      <c r="H755">
        <v>6.5</v>
      </c>
      <c r="I755">
        <v>25.4</v>
      </c>
      <c r="J755">
        <v>13.8</v>
      </c>
      <c r="K755">
        <v>50.7</v>
      </c>
      <c r="L755">
        <v>93.7</v>
      </c>
      <c r="M755">
        <v>1.9</v>
      </c>
      <c r="N755">
        <v>0.3</v>
      </c>
      <c r="O755">
        <v>2.5</v>
      </c>
      <c r="P755">
        <v>0.1</v>
      </c>
      <c r="Q755">
        <v>1.5</v>
      </c>
      <c r="R755">
        <v>3.4</v>
      </c>
      <c r="S755">
        <v>90.8</v>
      </c>
      <c r="T755">
        <v>85.9</v>
      </c>
      <c r="U755">
        <v>3.8</v>
      </c>
      <c r="V755">
        <v>5.7</v>
      </c>
      <c r="W755">
        <v>91</v>
      </c>
      <c r="X755">
        <v>26.8</v>
      </c>
      <c r="Y755">
        <v>9895</v>
      </c>
      <c r="Z755">
        <v>26.1</v>
      </c>
      <c r="AA755">
        <v>58738</v>
      </c>
      <c r="AB755">
        <v>72.599999999999994</v>
      </c>
      <c r="AC755">
        <v>17.399999999999999</v>
      </c>
      <c r="AD755">
        <v>144300</v>
      </c>
      <c r="AE755">
        <v>52239</v>
      </c>
      <c r="AF755">
        <v>2.66</v>
      </c>
      <c r="AG755">
        <v>28575</v>
      </c>
      <c r="AH755">
        <v>61231</v>
      </c>
      <c r="AI755">
        <v>10.6</v>
      </c>
      <c r="AJ755">
        <v>3046</v>
      </c>
      <c r="AK755">
        <v>43122</v>
      </c>
      <c r="AL755">
        <v>1.5</v>
      </c>
      <c r="AM755">
        <v>9184</v>
      </c>
      <c r="AN755">
        <v>11957</v>
      </c>
      <c r="AO755">
        <v>0</v>
      </c>
      <c r="AP755">
        <v>0</v>
      </c>
      <c r="AQ755">
        <v>3.1</v>
      </c>
      <c r="AR755">
        <v>0</v>
      </c>
      <c r="AS755">
        <v>0.8</v>
      </c>
      <c r="AT755">
        <v>26.6</v>
      </c>
      <c r="AU755">
        <v>1609901</v>
      </c>
      <c r="AV755">
        <v>682332</v>
      </c>
      <c r="AW755">
        <v>2072896</v>
      </c>
      <c r="AX755">
        <v>15169</v>
      </c>
      <c r="AY755">
        <v>208425</v>
      </c>
      <c r="AZ755">
        <v>668</v>
      </c>
      <c r="BA755">
        <v>320.43</v>
      </c>
      <c r="BB755">
        <v>435.8</v>
      </c>
    </row>
    <row r="756" spans="1:54" x14ac:dyDescent="0.3">
      <c r="A756">
        <v>18083</v>
      </c>
      <c r="B756" t="s">
        <v>601</v>
      </c>
      <c r="C756" t="s">
        <v>1058</v>
      </c>
      <c r="D756">
        <v>37938</v>
      </c>
      <c r="E756">
        <v>38440</v>
      </c>
      <c r="F756">
        <v>-1.3</v>
      </c>
      <c r="G756">
        <v>38440</v>
      </c>
      <c r="H756">
        <v>6.2</v>
      </c>
      <c r="I756">
        <v>21.2</v>
      </c>
      <c r="J756">
        <v>16.7</v>
      </c>
      <c r="K756">
        <v>49.3</v>
      </c>
      <c r="L756">
        <v>94.5</v>
      </c>
      <c r="M756">
        <v>3.1</v>
      </c>
      <c r="N756">
        <v>0.3</v>
      </c>
      <c r="O756">
        <v>0.8</v>
      </c>
      <c r="P756">
        <v>0</v>
      </c>
      <c r="Q756">
        <v>1.2</v>
      </c>
      <c r="R756">
        <v>1.8</v>
      </c>
      <c r="S756">
        <v>92.9</v>
      </c>
      <c r="T756">
        <v>83.8</v>
      </c>
      <c r="U756">
        <v>1.3</v>
      </c>
      <c r="V756">
        <v>2.1</v>
      </c>
      <c r="W756">
        <v>86.2</v>
      </c>
      <c r="X756">
        <v>14.1</v>
      </c>
      <c r="Y756">
        <v>2712</v>
      </c>
      <c r="Z756">
        <v>19.600000000000001</v>
      </c>
      <c r="AA756">
        <v>16974</v>
      </c>
      <c r="AB756">
        <v>67.400000000000006</v>
      </c>
      <c r="AC756">
        <v>16.2</v>
      </c>
      <c r="AD756">
        <v>84100</v>
      </c>
      <c r="AE756">
        <v>14738</v>
      </c>
      <c r="AF756">
        <v>2.4</v>
      </c>
      <c r="AG756">
        <v>21047</v>
      </c>
      <c r="AH756">
        <v>42119</v>
      </c>
      <c r="AI756">
        <v>14</v>
      </c>
      <c r="AJ756">
        <v>917</v>
      </c>
      <c r="AK756">
        <v>13149</v>
      </c>
      <c r="AL756">
        <v>-3.9</v>
      </c>
      <c r="AM756">
        <v>1875</v>
      </c>
      <c r="AN756">
        <v>2411</v>
      </c>
      <c r="AO756">
        <v>0</v>
      </c>
      <c r="AP756">
        <v>0</v>
      </c>
      <c r="AQ756">
        <v>1.9</v>
      </c>
      <c r="AR756">
        <v>0</v>
      </c>
      <c r="AS756">
        <v>0</v>
      </c>
      <c r="AT756">
        <v>23.7</v>
      </c>
      <c r="AU756">
        <v>774300</v>
      </c>
      <c r="AV756">
        <v>321523</v>
      </c>
      <c r="AW756">
        <v>471778</v>
      </c>
      <c r="AX756">
        <v>12463</v>
      </c>
      <c r="AY756">
        <v>56801</v>
      </c>
      <c r="AZ756">
        <v>34</v>
      </c>
      <c r="BA756">
        <v>516.03</v>
      </c>
      <c r="BB756">
        <v>74.5</v>
      </c>
    </row>
    <row r="757" spans="1:54" x14ac:dyDescent="0.3">
      <c r="A757">
        <v>18085</v>
      </c>
      <c r="B757" t="s">
        <v>1381</v>
      </c>
      <c r="C757" t="s">
        <v>1058</v>
      </c>
      <c r="D757">
        <v>78564</v>
      </c>
      <c r="E757">
        <v>77356</v>
      </c>
      <c r="F757">
        <v>1.6</v>
      </c>
      <c r="G757">
        <v>77358</v>
      </c>
      <c r="H757">
        <v>6.5</v>
      </c>
      <c r="I757">
        <v>24.7</v>
      </c>
      <c r="J757">
        <v>15</v>
      </c>
      <c r="K757">
        <v>50.1</v>
      </c>
      <c r="L757">
        <v>96.1</v>
      </c>
      <c r="M757">
        <v>1.1000000000000001</v>
      </c>
      <c r="N757">
        <v>0.4</v>
      </c>
      <c r="O757">
        <v>1.2</v>
      </c>
      <c r="P757">
        <v>0.1</v>
      </c>
      <c r="Q757">
        <v>1.2</v>
      </c>
      <c r="R757">
        <v>8</v>
      </c>
      <c r="S757">
        <v>88.6</v>
      </c>
      <c r="T757">
        <v>87.6</v>
      </c>
      <c r="U757">
        <v>4.0999999999999996</v>
      </c>
      <c r="V757">
        <v>10.6</v>
      </c>
      <c r="W757">
        <v>85.8</v>
      </c>
      <c r="X757">
        <v>20.3</v>
      </c>
      <c r="Y757">
        <v>4941</v>
      </c>
      <c r="Z757">
        <v>20.9</v>
      </c>
      <c r="AA757">
        <v>37557</v>
      </c>
      <c r="AB757">
        <v>77.7</v>
      </c>
      <c r="AC757">
        <v>10.9</v>
      </c>
      <c r="AD757">
        <v>132200</v>
      </c>
      <c r="AE757">
        <v>29705</v>
      </c>
      <c r="AF757">
        <v>2.56</v>
      </c>
      <c r="AG757">
        <v>24881</v>
      </c>
      <c r="AH757">
        <v>50859</v>
      </c>
      <c r="AI757">
        <v>11.9</v>
      </c>
      <c r="AJ757">
        <v>1914</v>
      </c>
      <c r="AK757">
        <v>34469</v>
      </c>
      <c r="AL757">
        <v>2.2000000000000002</v>
      </c>
      <c r="AM757">
        <v>4896</v>
      </c>
      <c r="AN757">
        <v>6674</v>
      </c>
      <c r="AO757">
        <v>0</v>
      </c>
      <c r="AP757">
        <v>0</v>
      </c>
      <c r="AQ757">
        <v>0</v>
      </c>
      <c r="AR757">
        <v>0</v>
      </c>
      <c r="AS757">
        <v>0</v>
      </c>
      <c r="AT757">
        <v>23.4</v>
      </c>
      <c r="AU757">
        <v>5705256</v>
      </c>
      <c r="AV757">
        <v>0</v>
      </c>
      <c r="AW757">
        <v>794883</v>
      </c>
      <c r="AX757">
        <v>10423</v>
      </c>
      <c r="AY757">
        <v>92258</v>
      </c>
      <c r="AZ757">
        <v>261</v>
      </c>
      <c r="BA757">
        <v>531.38</v>
      </c>
      <c r="BB757">
        <v>145.6</v>
      </c>
    </row>
    <row r="758" spans="1:54" x14ac:dyDescent="0.3">
      <c r="A758">
        <v>18087</v>
      </c>
      <c r="B758" t="s">
        <v>1382</v>
      </c>
      <c r="C758" t="s">
        <v>1058</v>
      </c>
      <c r="D758">
        <v>38436</v>
      </c>
      <c r="E758">
        <v>37130</v>
      </c>
      <c r="F758">
        <v>3.5</v>
      </c>
      <c r="G758">
        <v>37128</v>
      </c>
      <c r="H758">
        <v>9.6</v>
      </c>
      <c r="I758">
        <v>33.6</v>
      </c>
      <c r="J758">
        <v>12.6</v>
      </c>
      <c r="K758">
        <v>49.6</v>
      </c>
      <c r="L758">
        <v>98.2</v>
      </c>
      <c r="M758">
        <v>0.5</v>
      </c>
      <c r="N758">
        <v>0.3</v>
      </c>
      <c r="O758">
        <v>0.4</v>
      </c>
      <c r="P758">
        <v>0</v>
      </c>
      <c r="Q758">
        <v>0.7</v>
      </c>
      <c r="R758">
        <v>3.9</v>
      </c>
      <c r="S758">
        <v>94.5</v>
      </c>
      <c r="T758">
        <v>91.3</v>
      </c>
      <c r="U758">
        <v>1.9</v>
      </c>
      <c r="V758">
        <v>40</v>
      </c>
      <c r="W758">
        <v>62.1</v>
      </c>
      <c r="X758">
        <v>10.3</v>
      </c>
      <c r="Y758">
        <v>1778</v>
      </c>
      <c r="Z758">
        <v>22.5</v>
      </c>
      <c r="AA758">
        <v>14378</v>
      </c>
      <c r="AB758">
        <v>78.900000000000006</v>
      </c>
      <c r="AC758">
        <v>6.7</v>
      </c>
      <c r="AD758">
        <v>160200</v>
      </c>
      <c r="AE758">
        <v>11833</v>
      </c>
      <c r="AF758">
        <v>3.13</v>
      </c>
      <c r="AG758">
        <v>19356</v>
      </c>
      <c r="AH758">
        <v>47617</v>
      </c>
      <c r="AI758">
        <v>16.5</v>
      </c>
      <c r="AJ758">
        <v>802</v>
      </c>
      <c r="AK758">
        <v>11359</v>
      </c>
      <c r="AL758">
        <v>7.5</v>
      </c>
      <c r="AM758">
        <v>3429</v>
      </c>
      <c r="AN758">
        <v>3596</v>
      </c>
      <c r="AO758">
        <v>0</v>
      </c>
      <c r="AP758">
        <v>0</v>
      </c>
      <c r="AQ758">
        <v>0</v>
      </c>
      <c r="AR758">
        <v>0</v>
      </c>
      <c r="AS758">
        <v>0</v>
      </c>
      <c r="AT758">
        <v>21.1</v>
      </c>
      <c r="AU758">
        <v>1602328</v>
      </c>
      <c r="AV758">
        <v>104569</v>
      </c>
      <c r="AW758">
        <v>276916</v>
      </c>
      <c r="AX758">
        <v>7498</v>
      </c>
      <c r="AY758">
        <v>33861</v>
      </c>
      <c r="AZ758">
        <v>121</v>
      </c>
      <c r="BA758">
        <v>379.62</v>
      </c>
      <c r="BB758">
        <v>97.8</v>
      </c>
    </row>
    <row r="759" spans="1:54" x14ac:dyDescent="0.3">
      <c r="A759">
        <v>18089</v>
      </c>
      <c r="B759" t="s">
        <v>171</v>
      </c>
      <c r="C759" t="s">
        <v>1058</v>
      </c>
      <c r="D759">
        <v>490228</v>
      </c>
      <c r="E759">
        <v>496031</v>
      </c>
      <c r="F759">
        <v>-1.2</v>
      </c>
      <c r="G759">
        <v>496005</v>
      </c>
      <c r="H759">
        <v>6.3</v>
      </c>
      <c r="I759">
        <v>24.4</v>
      </c>
      <c r="J759">
        <v>14.6</v>
      </c>
      <c r="K759">
        <v>51.6</v>
      </c>
      <c r="L759">
        <v>70.900000000000006</v>
      </c>
      <c r="M759">
        <v>25.3</v>
      </c>
      <c r="N759">
        <v>0.5</v>
      </c>
      <c r="O759">
        <v>1.5</v>
      </c>
      <c r="P759">
        <v>0.1</v>
      </c>
      <c r="Q759">
        <v>1.8</v>
      </c>
      <c r="R759">
        <v>18.100000000000001</v>
      </c>
      <c r="S759">
        <v>54.7</v>
      </c>
      <c r="T759">
        <v>87.5</v>
      </c>
      <c r="U759">
        <v>6.7</v>
      </c>
      <c r="V759">
        <v>14.5</v>
      </c>
      <c r="W759">
        <v>87</v>
      </c>
      <c r="X759">
        <v>19.8</v>
      </c>
      <c r="Y759">
        <v>32821</v>
      </c>
      <c r="Z759">
        <v>27.6</v>
      </c>
      <c r="AA759">
        <v>210362</v>
      </c>
      <c r="AB759">
        <v>69.599999999999994</v>
      </c>
      <c r="AC759">
        <v>21.7</v>
      </c>
      <c r="AD759">
        <v>136600</v>
      </c>
      <c r="AE759">
        <v>182080</v>
      </c>
      <c r="AF759">
        <v>2.68</v>
      </c>
      <c r="AG759">
        <v>23918</v>
      </c>
      <c r="AH759">
        <v>49035</v>
      </c>
      <c r="AI759">
        <v>17.8</v>
      </c>
      <c r="AJ759">
        <v>9843</v>
      </c>
      <c r="AK759">
        <v>167680</v>
      </c>
      <c r="AL759">
        <v>2</v>
      </c>
      <c r="AM759">
        <v>27379</v>
      </c>
      <c r="AN759">
        <v>34165</v>
      </c>
      <c r="AO759">
        <v>18.600000000000001</v>
      </c>
      <c r="AP759">
        <v>0.5</v>
      </c>
      <c r="AQ759">
        <v>2.5</v>
      </c>
      <c r="AR759">
        <v>0</v>
      </c>
      <c r="AS759">
        <v>6.7</v>
      </c>
      <c r="AT759">
        <v>31.1</v>
      </c>
      <c r="AU759">
        <v>21914467</v>
      </c>
      <c r="AV759">
        <v>3348813</v>
      </c>
      <c r="AW759">
        <v>7102425</v>
      </c>
      <c r="AX759">
        <v>14455</v>
      </c>
      <c r="AY759">
        <v>1069166</v>
      </c>
      <c r="AZ759">
        <v>908</v>
      </c>
      <c r="BA759">
        <v>498.96</v>
      </c>
      <c r="BB759">
        <v>994.1</v>
      </c>
    </row>
    <row r="760" spans="1:54" x14ac:dyDescent="0.3">
      <c r="A760">
        <v>18091</v>
      </c>
      <c r="B760" t="s">
        <v>1383</v>
      </c>
      <c r="C760" t="s">
        <v>1058</v>
      </c>
      <c r="D760">
        <v>111444</v>
      </c>
      <c r="E760">
        <v>111467</v>
      </c>
      <c r="F760">
        <v>0</v>
      </c>
      <c r="G760">
        <v>111467</v>
      </c>
      <c r="H760">
        <v>5.9</v>
      </c>
      <c r="I760">
        <v>22</v>
      </c>
      <c r="J760">
        <v>15.8</v>
      </c>
      <c r="K760">
        <v>48.2</v>
      </c>
      <c r="L760">
        <v>85.5</v>
      </c>
      <c r="M760">
        <v>11.4</v>
      </c>
      <c r="N760">
        <v>0.4</v>
      </c>
      <c r="O760">
        <v>0.6</v>
      </c>
      <c r="P760">
        <v>0</v>
      </c>
      <c r="Q760">
        <v>2.1</v>
      </c>
      <c r="R760">
        <v>6.1</v>
      </c>
      <c r="S760">
        <v>80.099999999999994</v>
      </c>
      <c r="T760">
        <v>85.2</v>
      </c>
      <c r="U760">
        <v>3</v>
      </c>
      <c r="V760">
        <v>5.3</v>
      </c>
      <c r="W760">
        <v>86.5</v>
      </c>
      <c r="X760">
        <v>17.3</v>
      </c>
      <c r="Y760">
        <v>8961</v>
      </c>
      <c r="Z760">
        <v>22.3</v>
      </c>
      <c r="AA760">
        <v>48769</v>
      </c>
      <c r="AB760">
        <v>72.7</v>
      </c>
      <c r="AC760">
        <v>17.2</v>
      </c>
      <c r="AD760">
        <v>122800</v>
      </c>
      <c r="AE760">
        <v>42690</v>
      </c>
      <c r="AF760">
        <v>2.41</v>
      </c>
      <c r="AG760">
        <v>22852</v>
      </c>
      <c r="AH760">
        <v>47538</v>
      </c>
      <c r="AI760">
        <v>16.5</v>
      </c>
      <c r="AJ760">
        <v>2299</v>
      </c>
      <c r="AK760">
        <v>35042</v>
      </c>
      <c r="AL760">
        <v>1.5</v>
      </c>
      <c r="AM760">
        <v>5747</v>
      </c>
      <c r="AN760">
        <v>7314</v>
      </c>
      <c r="AO760">
        <v>0</v>
      </c>
      <c r="AP760">
        <v>0</v>
      </c>
      <c r="AQ760">
        <v>1</v>
      </c>
      <c r="AR760">
        <v>0</v>
      </c>
      <c r="AS760">
        <v>1.3</v>
      </c>
      <c r="AT760">
        <v>0</v>
      </c>
      <c r="AU760">
        <v>2364020</v>
      </c>
      <c r="AV760">
        <v>856204</v>
      </c>
      <c r="AW760">
        <v>1363592</v>
      </c>
      <c r="AX760">
        <v>12355</v>
      </c>
      <c r="AY760">
        <v>389663</v>
      </c>
      <c r="AZ760">
        <v>125</v>
      </c>
      <c r="BA760">
        <v>598.29999999999995</v>
      </c>
      <c r="BB760">
        <v>186.3</v>
      </c>
    </row>
    <row r="761" spans="1:54" x14ac:dyDescent="0.3">
      <c r="A761">
        <v>18093</v>
      </c>
      <c r="B761" t="s">
        <v>35</v>
      </c>
      <c r="C761" t="s">
        <v>1058</v>
      </c>
      <c r="D761">
        <v>45704</v>
      </c>
      <c r="E761">
        <v>46129</v>
      </c>
      <c r="F761">
        <v>-0.9</v>
      </c>
      <c r="G761">
        <v>46134</v>
      </c>
      <c r="H761">
        <v>5.6</v>
      </c>
      <c r="I761">
        <v>22.3</v>
      </c>
      <c r="J761">
        <v>18.2</v>
      </c>
      <c r="K761">
        <v>50.5</v>
      </c>
      <c r="L761">
        <v>97.3</v>
      </c>
      <c r="M761">
        <v>0.5</v>
      </c>
      <c r="N761">
        <v>0.4</v>
      </c>
      <c r="O761">
        <v>0.6</v>
      </c>
      <c r="P761">
        <v>0</v>
      </c>
      <c r="Q761">
        <v>1.1000000000000001</v>
      </c>
      <c r="R761">
        <v>1.6</v>
      </c>
      <c r="S761">
        <v>95.9</v>
      </c>
      <c r="T761">
        <v>89.6</v>
      </c>
      <c r="U761">
        <v>1.4</v>
      </c>
      <c r="V761">
        <v>2.7</v>
      </c>
      <c r="W761">
        <v>84.1</v>
      </c>
      <c r="X761">
        <v>13.7</v>
      </c>
      <c r="Y761">
        <v>4192</v>
      </c>
      <c r="Z761">
        <v>26</v>
      </c>
      <c r="AA761">
        <v>20923</v>
      </c>
      <c r="AB761">
        <v>78.3</v>
      </c>
      <c r="AC761">
        <v>9.1999999999999993</v>
      </c>
      <c r="AD761">
        <v>98200</v>
      </c>
      <c r="AE761">
        <v>18592</v>
      </c>
      <c r="AF761">
        <v>2.44</v>
      </c>
      <c r="AG761">
        <v>22169</v>
      </c>
      <c r="AH761">
        <v>42627</v>
      </c>
      <c r="AI761">
        <v>15.2</v>
      </c>
      <c r="AJ761">
        <v>838</v>
      </c>
      <c r="AK761">
        <v>11748</v>
      </c>
      <c r="AL761">
        <v>0.7</v>
      </c>
      <c r="AM761">
        <v>2470</v>
      </c>
      <c r="AN761">
        <v>3615</v>
      </c>
      <c r="AO761">
        <v>0</v>
      </c>
      <c r="AP761">
        <v>0</v>
      </c>
      <c r="AQ761">
        <v>1.1000000000000001</v>
      </c>
      <c r="AR761">
        <v>0</v>
      </c>
      <c r="AS761">
        <v>1.5</v>
      </c>
      <c r="AT761">
        <v>19.399999999999999</v>
      </c>
      <c r="AU761">
        <v>716454</v>
      </c>
      <c r="AV761">
        <v>0</v>
      </c>
      <c r="AW761">
        <v>481647</v>
      </c>
      <c r="AX761">
        <v>10481</v>
      </c>
      <c r="AY761">
        <v>42970</v>
      </c>
      <c r="AZ761">
        <v>42</v>
      </c>
      <c r="BA761">
        <v>449.17</v>
      </c>
      <c r="BB761">
        <v>102.7</v>
      </c>
    </row>
    <row r="762" spans="1:54" x14ac:dyDescent="0.3">
      <c r="A762">
        <v>18095</v>
      </c>
      <c r="B762" t="s">
        <v>30</v>
      </c>
      <c r="C762" t="s">
        <v>1058</v>
      </c>
      <c r="D762">
        <v>130069</v>
      </c>
      <c r="E762">
        <v>131636</v>
      </c>
      <c r="F762">
        <v>-1.2</v>
      </c>
      <c r="G762">
        <v>131636</v>
      </c>
      <c r="H762">
        <v>5.7</v>
      </c>
      <c r="I762">
        <v>22.1</v>
      </c>
      <c r="J762">
        <v>16.899999999999999</v>
      </c>
      <c r="K762">
        <v>50.1</v>
      </c>
      <c r="L762">
        <v>88.7</v>
      </c>
      <c r="M762">
        <v>8.5</v>
      </c>
      <c r="N762">
        <v>0.4</v>
      </c>
      <c r="O762">
        <v>0.6</v>
      </c>
      <c r="P762">
        <v>0.1</v>
      </c>
      <c r="Q762">
        <v>1.8</v>
      </c>
      <c r="R762">
        <v>3.7</v>
      </c>
      <c r="S762">
        <v>85.6</v>
      </c>
      <c r="T762">
        <v>84</v>
      </c>
      <c r="U762">
        <v>2</v>
      </c>
      <c r="V762">
        <v>3.2</v>
      </c>
      <c r="W762">
        <v>87</v>
      </c>
      <c r="X762">
        <v>16.7</v>
      </c>
      <c r="Y762">
        <v>10329</v>
      </c>
      <c r="Z762">
        <v>25.7</v>
      </c>
      <c r="AA762">
        <v>58789</v>
      </c>
      <c r="AB762">
        <v>69.900000000000006</v>
      </c>
      <c r="AC762">
        <v>15.4</v>
      </c>
      <c r="AD762">
        <v>92800</v>
      </c>
      <c r="AE762">
        <v>50637</v>
      </c>
      <c r="AF762">
        <v>2.46</v>
      </c>
      <c r="AG762">
        <v>21527</v>
      </c>
      <c r="AH762">
        <v>43120</v>
      </c>
      <c r="AI762">
        <v>17.3</v>
      </c>
      <c r="AJ762">
        <v>2233</v>
      </c>
      <c r="AK762">
        <v>35209</v>
      </c>
      <c r="AL762">
        <v>1.9</v>
      </c>
      <c r="AM762">
        <v>6466</v>
      </c>
      <c r="AN762">
        <v>8275</v>
      </c>
      <c r="AO762">
        <v>0</v>
      </c>
      <c r="AP762">
        <v>0.4</v>
      </c>
      <c r="AQ762">
        <v>0.8</v>
      </c>
      <c r="AR762">
        <v>0</v>
      </c>
      <c r="AS762">
        <v>0.6</v>
      </c>
      <c r="AT762">
        <v>24.2</v>
      </c>
      <c r="AU762">
        <v>1046853</v>
      </c>
      <c r="AV762">
        <v>574203</v>
      </c>
      <c r="AW762">
        <v>1234877</v>
      </c>
      <c r="AX762">
        <v>9433</v>
      </c>
      <c r="AY762">
        <v>155130</v>
      </c>
      <c r="AZ762">
        <v>92</v>
      </c>
      <c r="BA762">
        <v>451.92</v>
      </c>
      <c r="BB762">
        <v>291.3</v>
      </c>
    </row>
    <row r="763" spans="1:54" x14ac:dyDescent="0.3">
      <c r="A763">
        <v>18097</v>
      </c>
      <c r="B763" t="s">
        <v>28</v>
      </c>
      <c r="C763" t="s">
        <v>1058</v>
      </c>
      <c r="D763">
        <v>934243</v>
      </c>
      <c r="E763">
        <v>903389</v>
      </c>
      <c r="F763">
        <v>3.4</v>
      </c>
      <c r="G763">
        <v>903393</v>
      </c>
      <c r="H763">
        <v>7.6</v>
      </c>
      <c r="I763">
        <v>24.9</v>
      </c>
      <c r="J763">
        <v>11.3</v>
      </c>
      <c r="K763">
        <v>51.8</v>
      </c>
      <c r="L763">
        <v>66.3</v>
      </c>
      <c r="M763">
        <v>27.8</v>
      </c>
      <c r="N763">
        <v>0.5</v>
      </c>
      <c r="O763">
        <v>2.6</v>
      </c>
      <c r="P763">
        <v>0.1</v>
      </c>
      <c r="Q763">
        <v>2.7</v>
      </c>
      <c r="R763">
        <v>9.8000000000000007</v>
      </c>
      <c r="S763">
        <v>57.9</v>
      </c>
      <c r="T763">
        <v>82</v>
      </c>
      <c r="U763">
        <v>8.5</v>
      </c>
      <c r="V763">
        <v>12.4</v>
      </c>
      <c r="W763">
        <v>84.5</v>
      </c>
      <c r="X763">
        <v>27.4</v>
      </c>
      <c r="Y763">
        <v>57036</v>
      </c>
      <c r="Z763">
        <v>22.7</v>
      </c>
      <c r="AA763">
        <v>419350</v>
      </c>
      <c r="AB763">
        <v>55.8</v>
      </c>
      <c r="AC763">
        <v>31</v>
      </c>
      <c r="AD763">
        <v>118000</v>
      </c>
      <c r="AE763">
        <v>360072</v>
      </c>
      <c r="AF763">
        <v>2.4900000000000002</v>
      </c>
      <c r="AG763">
        <v>24124</v>
      </c>
      <c r="AH763">
        <v>42334</v>
      </c>
      <c r="AI763">
        <v>20.399999999999999</v>
      </c>
      <c r="AJ763">
        <v>22741</v>
      </c>
      <c r="AK763">
        <v>508703</v>
      </c>
      <c r="AL763">
        <v>1.5</v>
      </c>
      <c r="AM763">
        <v>58749</v>
      </c>
      <c r="AN763">
        <v>69266</v>
      </c>
      <c r="AO763">
        <v>11.9</v>
      </c>
      <c r="AP763">
        <v>0.6</v>
      </c>
      <c r="AQ763">
        <v>2.4</v>
      </c>
      <c r="AR763">
        <v>0</v>
      </c>
      <c r="AS763">
        <v>2.2000000000000002</v>
      </c>
      <c r="AT763">
        <v>28</v>
      </c>
      <c r="AU763">
        <v>24333886</v>
      </c>
      <c r="AV763">
        <v>15780255</v>
      </c>
      <c r="AW763">
        <v>12951290</v>
      </c>
      <c r="AX763">
        <v>14748</v>
      </c>
      <c r="AY763">
        <v>2248380</v>
      </c>
      <c r="AZ763">
        <v>1195</v>
      </c>
      <c r="BA763">
        <v>396.3</v>
      </c>
      <c r="BB763">
        <v>2279.6</v>
      </c>
    </row>
    <row r="764" spans="1:54" x14ac:dyDescent="0.3">
      <c r="A764">
        <v>18099</v>
      </c>
      <c r="B764" t="s">
        <v>27</v>
      </c>
      <c r="C764" t="s">
        <v>1058</v>
      </c>
      <c r="D764">
        <v>47107</v>
      </c>
      <c r="E764">
        <v>47051</v>
      </c>
      <c r="F764">
        <v>0.1</v>
      </c>
      <c r="G764">
        <v>47051</v>
      </c>
      <c r="H764">
        <v>6.3</v>
      </c>
      <c r="I764">
        <v>25.5</v>
      </c>
      <c r="J764">
        <v>16.100000000000001</v>
      </c>
      <c r="K764">
        <v>50.5</v>
      </c>
      <c r="L764">
        <v>96.9</v>
      </c>
      <c r="M764">
        <v>0.9</v>
      </c>
      <c r="N764">
        <v>0.3</v>
      </c>
      <c r="O764">
        <v>0.7</v>
      </c>
      <c r="P764">
        <v>0.1</v>
      </c>
      <c r="Q764">
        <v>1.1000000000000001</v>
      </c>
      <c r="R764">
        <v>9.4</v>
      </c>
      <c r="S764">
        <v>88.2</v>
      </c>
      <c r="T764">
        <v>87.8</v>
      </c>
      <c r="U764">
        <v>4.2</v>
      </c>
      <c r="V764">
        <v>10.8</v>
      </c>
      <c r="W764">
        <v>84.4</v>
      </c>
      <c r="X764">
        <v>16.600000000000001</v>
      </c>
      <c r="Y764">
        <v>3264</v>
      </c>
      <c r="Z764">
        <v>21.3</v>
      </c>
      <c r="AA764">
        <v>19961</v>
      </c>
      <c r="AB764">
        <v>77.900000000000006</v>
      </c>
      <c r="AC764">
        <v>11.4</v>
      </c>
      <c r="AD764">
        <v>124600</v>
      </c>
      <c r="AE764">
        <v>17581</v>
      </c>
      <c r="AF764">
        <v>2.63</v>
      </c>
      <c r="AG764">
        <v>21933</v>
      </c>
      <c r="AH764">
        <v>45709</v>
      </c>
      <c r="AI764">
        <v>15.2</v>
      </c>
      <c r="AJ764">
        <v>1038</v>
      </c>
      <c r="AK764">
        <v>16068</v>
      </c>
      <c r="AL764">
        <v>2.6</v>
      </c>
      <c r="AM764">
        <v>2921</v>
      </c>
      <c r="AN764">
        <v>3975</v>
      </c>
      <c r="AO764">
        <v>0</v>
      </c>
      <c r="AP764">
        <v>0</v>
      </c>
      <c r="AQ764">
        <v>0</v>
      </c>
      <c r="AR764">
        <v>0</v>
      </c>
      <c r="AS764">
        <v>0</v>
      </c>
      <c r="AT764">
        <v>26</v>
      </c>
      <c r="AU764">
        <v>1239448</v>
      </c>
      <c r="AV764">
        <v>0</v>
      </c>
      <c r="AW764">
        <v>550984</v>
      </c>
      <c r="AX764">
        <v>11839</v>
      </c>
      <c r="AY764">
        <v>50494</v>
      </c>
      <c r="AZ764">
        <v>83</v>
      </c>
      <c r="BA764">
        <v>443.63</v>
      </c>
      <c r="BB764">
        <v>106.1</v>
      </c>
    </row>
    <row r="765" spans="1:54" x14ac:dyDescent="0.3">
      <c r="A765">
        <v>18101</v>
      </c>
      <c r="B765" t="s">
        <v>347</v>
      </c>
      <c r="C765" t="s">
        <v>1058</v>
      </c>
      <c r="D765">
        <v>10203</v>
      </c>
      <c r="E765">
        <v>10378</v>
      </c>
      <c r="F765">
        <v>-1.7</v>
      </c>
      <c r="G765">
        <v>10334</v>
      </c>
      <c r="H765">
        <v>6.1</v>
      </c>
      <c r="I765">
        <v>23.2</v>
      </c>
      <c r="J765">
        <v>17.100000000000001</v>
      </c>
      <c r="K765">
        <v>49.4</v>
      </c>
      <c r="L765">
        <v>98.2</v>
      </c>
      <c r="M765">
        <v>0.2</v>
      </c>
      <c r="N765">
        <v>0.3</v>
      </c>
      <c r="O765">
        <v>0.3</v>
      </c>
      <c r="P765">
        <v>0</v>
      </c>
      <c r="Q765">
        <v>0.9</v>
      </c>
      <c r="R765">
        <v>0.8</v>
      </c>
      <c r="S765">
        <v>97.5</v>
      </c>
      <c r="T765">
        <v>85.5</v>
      </c>
      <c r="U765">
        <v>0.8</v>
      </c>
      <c r="V765">
        <v>2.4</v>
      </c>
      <c r="W765">
        <v>82.9</v>
      </c>
      <c r="X765">
        <v>10.8</v>
      </c>
      <c r="Y765">
        <v>925</v>
      </c>
      <c r="Z765">
        <v>25.4</v>
      </c>
      <c r="AA765">
        <v>4742</v>
      </c>
      <c r="AB765">
        <v>80.5</v>
      </c>
      <c r="AC765">
        <v>6.1</v>
      </c>
      <c r="AD765">
        <v>88500</v>
      </c>
      <c r="AE765">
        <v>4146</v>
      </c>
      <c r="AF765">
        <v>2.4500000000000002</v>
      </c>
      <c r="AG765">
        <v>22817</v>
      </c>
      <c r="AH765">
        <v>44740</v>
      </c>
      <c r="AI765">
        <v>14.6</v>
      </c>
      <c r="AJ765">
        <v>182</v>
      </c>
      <c r="AK765">
        <v>2206</v>
      </c>
      <c r="AL765">
        <v>-18.899999999999999</v>
      </c>
      <c r="AM765">
        <v>619</v>
      </c>
      <c r="AN765">
        <v>814</v>
      </c>
      <c r="AO765">
        <v>0</v>
      </c>
      <c r="AP765">
        <v>0</v>
      </c>
      <c r="AQ765">
        <v>0</v>
      </c>
      <c r="AR765">
        <v>0</v>
      </c>
      <c r="AS765">
        <v>0</v>
      </c>
      <c r="AT765">
        <v>24.7</v>
      </c>
      <c r="AU765">
        <v>0</v>
      </c>
      <c r="AV765">
        <v>51087</v>
      </c>
      <c r="AW765">
        <v>81212</v>
      </c>
      <c r="AX765">
        <v>8044</v>
      </c>
      <c r="AY765">
        <v>0</v>
      </c>
      <c r="AZ765">
        <v>8</v>
      </c>
      <c r="BA765">
        <v>335.74</v>
      </c>
      <c r="BB765">
        <v>30.8</v>
      </c>
    </row>
    <row r="766" spans="1:54" x14ac:dyDescent="0.3">
      <c r="A766">
        <v>18103</v>
      </c>
      <c r="B766" t="s">
        <v>1384</v>
      </c>
      <c r="C766" t="s">
        <v>1058</v>
      </c>
      <c r="D766">
        <v>35954</v>
      </c>
      <c r="E766">
        <v>36903</v>
      </c>
      <c r="F766">
        <v>-2.6</v>
      </c>
      <c r="G766">
        <v>36903</v>
      </c>
      <c r="H766">
        <v>5.0999999999999996</v>
      </c>
      <c r="I766">
        <v>21.6</v>
      </c>
      <c r="J766">
        <v>15.9</v>
      </c>
      <c r="K766">
        <v>46.3</v>
      </c>
      <c r="L766">
        <v>92</v>
      </c>
      <c r="M766">
        <v>4.8</v>
      </c>
      <c r="N766">
        <v>0.9</v>
      </c>
      <c r="O766">
        <v>0.4</v>
      </c>
      <c r="P766">
        <v>0</v>
      </c>
      <c r="Q766">
        <v>1.9</v>
      </c>
      <c r="R766">
        <v>2.8</v>
      </c>
      <c r="S766">
        <v>89.5</v>
      </c>
      <c r="T766">
        <v>85.7</v>
      </c>
      <c r="U766">
        <v>1.2</v>
      </c>
      <c r="V766">
        <v>4.7</v>
      </c>
      <c r="W766">
        <v>83.3</v>
      </c>
      <c r="X766">
        <v>10.6</v>
      </c>
      <c r="Y766">
        <v>3454</v>
      </c>
      <c r="Z766">
        <v>24</v>
      </c>
      <c r="AA766">
        <v>15314</v>
      </c>
      <c r="AB766">
        <v>75.3</v>
      </c>
      <c r="AC766">
        <v>8.4</v>
      </c>
      <c r="AD766">
        <v>84100</v>
      </c>
      <c r="AE766">
        <v>13210</v>
      </c>
      <c r="AF766">
        <v>2.64</v>
      </c>
      <c r="AG766">
        <v>20475</v>
      </c>
      <c r="AH766">
        <v>42023</v>
      </c>
      <c r="AI766">
        <v>17.2</v>
      </c>
      <c r="AJ766">
        <v>561</v>
      </c>
      <c r="AK766">
        <v>6767</v>
      </c>
      <c r="AL766">
        <v>-3.5</v>
      </c>
      <c r="AM766">
        <v>1675</v>
      </c>
      <c r="AN766">
        <v>2311</v>
      </c>
      <c r="AO766">
        <v>0</v>
      </c>
      <c r="AP766">
        <v>0</v>
      </c>
      <c r="AQ766">
        <v>0</v>
      </c>
      <c r="AR766">
        <v>0</v>
      </c>
      <c r="AS766">
        <v>0</v>
      </c>
      <c r="AT766">
        <v>31.8</v>
      </c>
      <c r="AU766">
        <v>711346</v>
      </c>
      <c r="AV766">
        <v>0</v>
      </c>
      <c r="AW766">
        <v>235379</v>
      </c>
      <c r="AX766">
        <v>6423</v>
      </c>
      <c r="AY766">
        <v>25837</v>
      </c>
      <c r="AZ766">
        <v>10</v>
      </c>
      <c r="BA766">
        <v>373.84</v>
      </c>
      <c r="BB766">
        <v>98.7</v>
      </c>
    </row>
    <row r="767" spans="1:54" x14ac:dyDescent="0.3">
      <c r="A767">
        <v>18105</v>
      </c>
      <c r="B767" t="s">
        <v>25</v>
      </c>
      <c r="C767" t="s">
        <v>1058</v>
      </c>
      <c r="D767">
        <v>143339</v>
      </c>
      <c r="E767">
        <v>137959</v>
      </c>
      <c r="F767">
        <v>3.9</v>
      </c>
      <c r="G767">
        <v>137974</v>
      </c>
      <c r="H767">
        <v>4.5</v>
      </c>
      <c r="I767">
        <v>16.100000000000001</v>
      </c>
      <c r="J767">
        <v>11.4</v>
      </c>
      <c r="K767">
        <v>50.2</v>
      </c>
      <c r="L767">
        <v>87.3</v>
      </c>
      <c r="M767">
        <v>3.5</v>
      </c>
      <c r="N767">
        <v>0.3</v>
      </c>
      <c r="O767">
        <v>6.4</v>
      </c>
      <c r="P767">
        <v>0.1</v>
      </c>
      <c r="Q767">
        <v>2.4</v>
      </c>
      <c r="R767">
        <v>3.3</v>
      </c>
      <c r="S767">
        <v>84.5</v>
      </c>
      <c r="T767">
        <v>67.7</v>
      </c>
      <c r="U767">
        <v>7.9</v>
      </c>
      <c r="V767">
        <v>9.9</v>
      </c>
      <c r="W767">
        <v>91.9</v>
      </c>
      <c r="X767">
        <v>43.4</v>
      </c>
      <c r="Y767">
        <v>7448</v>
      </c>
      <c r="Z767">
        <v>18.2</v>
      </c>
      <c r="AA767">
        <v>60112</v>
      </c>
      <c r="AB767">
        <v>54</v>
      </c>
      <c r="AC767">
        <v>34.6</v>
      </c>
      <c r="AD767">
        <v>156300</v>
      </c>
      <c r="AE767">
        <v>53914</v>
      </c>
      <c r="AF767">
        <v>2.3199999999999998</v>
      </c>
      <c r="AG767">
        <v>23032</v>
      </c>
      <c r="AH767">
        <v>40052</v>
      </c>
      <c r="AI767">
        <v>25.1</v>
      </c>
      <c r="AJ767">
        <v>2901</v>
      </c>
      <c r="AK767">
        <v>49288</v>
      </c>
      <c r="AL767">
        <v>0.6</v>
      </c>
      <c r="AM767">
        <v>8760</v>
      </c>
      <c r="AN767">
        <v>10571</v>
      </c>
      <c r="AO767">
        <v>1.8</v>
      </c>
      <c r="AP767">
        <v>0</v>
      </c>
      <c r="AQ767">
        <v>2.2999999999999998</v>
      </c>
      <c r="AR767">
        <v>0</v>
      </c>
      <c r="AS767">
        <v>1.5</v>
      </c>
      <c r="AT767">
        <v>25.2</v>
      </c>
      <c r="AU767">
        <v>1799286</v>
      </c>
      <c r="AV767">
        <v>683154</v>
      </c>
      <c r="AW767">
        <v>1530793</v>
      </c>
      <c r="AX767">
        <v>11968</v>
      </c>
      <c r="AY767">
        <v>287796</v>
      </c>
      <c r="AZ767">
        <v>521</v>
      </c>
      <c r="BA767">
        <v>394.51</v>
      </c>
      <c r="BB767">
        <v>349.7</v>
      </c>
    </row>
    <row r="768" spans="1:54" x14ac:dyDescent="0.3">
      <c r="A768">
        <v>18107</v>
      </c>
      <c r="B768" t="s">
        <v>24</v>
      </c>
      <c r="C768" t="s">
        <v>1058</v>
      </c>
      <c r="D768">
        <v>38146</v>
      </c>
      <c r="E768">
        <v>38126</v>
      </c>
      <c r="F768">
        <v>0.1</v>
      </c>
      <c r="G768">
        <v>38124</v>
      </c>
      <c r="H768">
        <v>6.3</v>
      </c>
      <c r="I768">
        <v>23.3</v>
      </c>
      <c r="J768">
        <v>16.600000000000001</v>
      </c>
      <c r="K768">
        <v>49.6</v>
      </c>
      <c r="L768">
        <v>96.6</v>
      </c>
      <c r="M768">
        <v>1</v>
      </c>
      <c r="N768">
        <v>0.4</v>
      </c>
      <c r="O768">
        <v>0.6</v>
      </c>
      <c r="P768">
        <v>0</v>
      </c>
      <c r="Q768">
        <v>1.3</v>
      </c>
      <c r="R768">
        <v>4.5</v>
      </c>
      <c r="S768">
        <v>92.5</v>
      </c>
      <c r="T768">
        <v>86.5</v>
      </c>
      <c r="U768">
        <v>2.6</v>
      </c>
      <c r="V768">
        <v>4.5999999999999996</v>
      </c>
      <c r="W768">
        <v>87.8</v>
      </c>
      <c r="X768">
        <v>17.8</v>
      </c>
      <c r="Y768">
        <v>2793</v>
      </c>
      <c r="Z768">
        <v>21.1</v>
      </c>
      <c r="AA768">
        <v>16540</v>
      </c>
      <c r="AB768">
        <v>72.2</v>
      </c>
      <c r="AC768">
        <v>13.3</v>
      </c>
      <c r="AD768">
        <v>108300</v>
      </c>
      <c r="AE768">
        <v>14590</v>
      </c>
      <c r="AF768">
        <v>2.5299999999999998</v>
      </c>
      <c r="AG768">
        <v>22679</v>
      </c>
      <c r="AH768">
        <v>46797</v>
      </c>
      <c r="AI768">
        <v>16.8</v>
      </c>
      <c r="AJ768">
        <v>857</v>
      </c>
      <c r="AK768">
        <v>12985</v>
      </c>
      <c r="AL768">
        <v>1.4</v>
      </c>
      <c r="AM768">
        <v>2103</v>
      </c>
      <c r="AN768">
        <v>2644</v>
      </c>
      <c r="AO768">
        <v>0</v>
      </c>
      <c r="AP768">
        <v>0</v>
      </c>
      <c r="AQ768">
        <v>1.1000000000000001</v>
      </c>
      <c r="AR768">
        <v>0</v>
      </c>
      <c r="AS768">
        <v>0</v>
      </c>
      <c r="AT768">
        <v>24.1</v>
      </c>
      <c r="AU768">
        <v>2768351</v>
      </c>
      <c r="AV768">
        <v>368625</v>
      </c>
      <c r="AW768">
        <v>429214</v>
      </c>
      <c r="AX768">
        <v>11343</v>
      </c>
      <c r="AY768">
        <v>48487</v>
      </c>
      <c r="AZ768">
        <v>45</v>
      </c>
      <c r="BA768">
        <v>504.61</v>
      </c>
      <c r="BB768">
        <v>75.599999999999994</v>
      </c>
    </row>
    <row r="769" spans="1:54" x14ac:dyDescent="0.3">
      <c r="A769">
        <v>18109</v>
      </c>
      <c r="B769" t="s">
        <v>23</v>
      </c>
      <c r="C769" t="s">
        <v>1058</v>
      </c>
      <c r="D769">
        <v>69693</v>
      </c>
      <c r="E769">
        <v>68939</v>
      </c>
      <c r="F769">
        <v>1.1000000000000001</v>
      </c>
      <c r="G769">
        <v>68894</v>
      </c>
      <c r="H769">
        <v>5.6</v>
      </c>
      <c r="I769">
        <v>23.6</v>
      </c>
      <c r="J769">
        <v>15.1</v>
      </c>
      <c r="K769">
        <v>50.4</v>
      </c>
      <c r="L769">
        <v>97.5</v>
      </c>
      <c r="M769">
        <v>0.5</v>
      </c>
      <c r="N769">
        <v>0.3</v>
      </c>
      <c r="O769">
        <v>0.6</v>
      </c>
      <c r="P769">
        <v>0</v>
      </c>
      <c r="Q769">
        <v>1.1000000000000001</v>
      </c>
      <c r="R769">
        <v>1.4</v>
      </c>
      <c r="S769">
        <v>96.3</v>
      </c>
      <c r="T769">
        <v>84</v>
      </c>
      <c r="U769">
        <v>1.4</v>
      </c>
      <c r="V769">
        <v>2.2000000000000002</v>
      </c>
      <c r="W769">
        <v>87.4</v>
      </c>
      <c r="X769">
        <v>16.100000000000001</v>
      </c>
      <c r="Y769">
        <v>5557</v>
      </c>
      <c r="Z769">
        <v>29.2</v>
      </c>
      <c r="AA769">
        <v>27951</v>
      </c>
      <c r="AB769">
        <v>76.5</v>
      </c>
      <c r="AC769">
        <v>7.6</v>
      </c>
      <c r="AD769">
        <v>141200</v>
      </c>
      <c r="AE769">
        <v>25621</v>
      </c>
      <c r="AF769">
        <v>2.67</v>
      </c>
      <c r="AG769">
        <v>25781</v>
      </c>
      <c r="AH769">
        <v>55354</v>
      </c>
      <c r="AI769">
        <v>11.5</v>
      </c>
      <c r="AJ769">
        <v>1163</v>
      </c>
      <c r="AK769">
        <v>12330</v>
      </c>
      <c r="AL769">
        <v>-0.2</v>
      </c>
      <c r="AM769">
        <v>4485</v>
      </c>
      <c r="AN769">
        <v>5569</v>
      </c>
      <c r="AO769">
        <v>0</v>
      </c>
      <c r="AP769">
        <v>0</v>
      </c>
      <c r="AQ769">
        <v>1.5</v>
      </c>
      <c r="AR769">
        <v>0</v>
      </c>
      <c r="AS769">
        <v>0</v>
      </c>
      <c r="AT769">
        <v>0</v>
      </c>
      <c r="AU769">
        <v>0</v>
      </c>
      <c r="AV769">
        <v>185002</v>
      </c>
      <c r="AW769">
        <v>586949</v>
      </c>
      <c r="AX769">
        <v>8378</v>
      </c>
      <c r="AY769">
        <v>59095</v>
      </c>
      <c r="AZ769">
        <v>129</v>
      </c>
      <c r="BA769">
        <v>403.97</v>
      </c>
      <c r="BB769">
        <v>170.5</v>
      </c>
    </row>
    <row r="770" spans="1:54" x14ac:dyDescent="0.3">
      <c r="A770">
        <v>18111</v>
      </c>
      <c r="B770" t="s">
        <v>94</v>
      </c>
      <c r="C770" t="s">
        <v>1058</v>
      </c>
      <c r="D770">
        <v>14156</v>
      </c>
      <c r="E770">
        <v>14244</v>
      </c>
      <c r="F770">
        <v>-0.6</v>
      </c>
      <c r="G770">
        <v>14244</v>
      </c>
      <c r="H770">
        <v>5.0999999999999996</v>
      </c>
      <c r="I770">
        <v>22.2</v>
      </c>
      <c r="J770">
        <v>17.7</v>
      </c>
      <c r="K770">
        <v>49</v>
      </c>
      <c r="L770">
        <v>97.4</v>
      </c>
      <c r="M770">
        <v>0.7</v>
      </c>
      <c r="N770">
        <v>0.4</v>
      </c>
      <c r="O770">
        <v>0.3</v>
      </c>
      <c r="P770">
        <v>0.1</v>
      </c>
      <c r="Q770">
        <v>1.1000000000000001</v>
      </c>
      <c r="R770">
        <v>5.9</v>
      </c>
      <c r="S770">
        <v>92.2</v>
      </c>
      <c r="T770">
        <v>87.6</v>
      </c>
      <c r="U770">
        <v>2</v>
      </c>
      <c r="V770">
        <v>3</v>
      </c>
      <c r="W770">
        <v>85.4</v>
      </c>
      <c r="X770">
        <v>8.5</v>
      </c>
      <c r="Y770">
        <v>986</v>
      </c>
      <c r="Z770">
        <v>30.5</v>
      </c>
      <c r="AA770">
        <v>6028</v>
      </c>
      <c r="AB770">
        <v>76.599999999999994</v>
      </c>
      <c r="AC770">
        <v>5.3</v>
      </c>
      <c r="AD770">
        <v>112000</v>
      </c>
      <c r="AE770">
        <v>5374</v>
      </c>
      <c r="AF770">
        <v>2.6</v>
      </c>
      <c r="AG770">
        <v>25594</v>
      </c>
      <c r="AH770">
        <v>50262</v>
      </c>
      <c r="AI770">
        <v>11.2</v>
      </c>
      <c r="AJ770">
        <v>257</v>
      </c>
      <c r="AK770">
        <v>2497</v>
      </c>
      <c r="AL770">
        <v>-2.5</v>
      </c>
      <c r="AM770">
        <v>767</v>
      </c>
      <c r="AN770">
        <v>761</v>
      </c>
      <c r="AO770">
        <v>0</v>
      </c>
      <c r="AP770">
        <v>0</v>
      </c>
      <c r="AQ770">
        <v>0</v>
      </c>
      <c r="AR770">
        <v>0</v>
      </c>
      <c r="AS770">
        <v>0</v>
      </c>
      <c r="AT770">
        <v>0</v>
      </c>
      <c r="AU770">
        <v>197474</v>
      </c>
      <c r="AV770">
        <v>121634</v>
      </c>
      <c r="AW770">
        <v>96674</v>
      </c>
      <c r="AX770">
        <v>6901</v>
      </c>
      <c r="AY770">
        <v>7984</v>
      </c>
      <c r="AZ770">
        <v>22</v>
      </c>
      <c r="BA770">
        <v>401.76</v>
      </c>
      <c r="BB770">
        <v>35.5</v>
      </c>
    </row>
    <row r="771" spans="1:54" x14ac:dyDescent="0.3">
      <c r="A771">
        <v>18113</v>
      </c>
      <c r="B771" t="s">
        <v>504</v>
      </c>
      <c r="C771" t="s">
        <v>1058</v>
      </c>
      <c r="D771">
        <v>47618</v>
      </c>
      <c r="E771">
        <v>47536</v>
      </c>
      <c r="F771">
        <v>0.2</v>
      </c>
      <c r="G771">
        <v>47536</v>
      </c>
      <c r="H771">
        <v>6.4</v>
      </c>
      <c r="I771">
        <v>25.7</v>
      </c>
      <c r="J771">
        <v>14.6</v>
      </c>
      <c r="K771">
        <v>50.1</v>
      </c>
      <c r="L771">
        <v>97.3</v>
      </c>
      <c r="M771">
        <v>0.8</v>
      </c>
      <c r="N771">
        <v>0.4</v>
      </c>
      <c r="O771">
        <v>0.5</v>
      </c>
      <c r="P771">
        <v>0</v>
      </c>
      <c r="Q771">
        <v>1</v>
      </c>
      <c r="R771">
        <v>10.1</v>
      </c>
      <c r="S771">
        <v>87.7</v>
      </c>
      <c r="T771">
        <v>83.8</v>
      </c>
      <c r="U771">
        <v>4.9000000000000004</v>
      </c>
      <c r="V771">
        <v>12</v>
      </c>
      <c r="W771">
        <v>83.3</v>
      </c>
      <c r="X771">
        <v>13.2</v>
      </c>
      <c r="Y771">
        <v>3335</v>
      </c>
      <c r="Z771">
        <v>23.5</v>
      </c>
      <c r="AA771">
        <v>20190</v>
      </c>
      <c r="AB771">
        <v>76.099999999999994</v>
      </c>
      <c r="AC771">
        <v>12.3</v>
      </c>
      <c r="AD771">
        <v>112700</v>
      </c>
      <c r="AE771">
        <v>17722</v>
      </c>
      <c r="AF771">
        <v>2.64</v>
      </c>
      <c r="AG771">
        <v>21889</v>
      </c>
      <c r="AH771">
        <v>47117</v>
      </c>
      <c r="AI771">
        <v>14.2</v>
      </c>
      <c r="AJ771">
        <v>867</v>
      </c>
      <c r="AK771">
        <v>15213</v>
      </c>
      <c r="AL771">
        <v>0.4</v>
      </c>
      <c r="AM771">
        <v>2504</v>
      </c>
      <c r="AN771">
        <v>3211</v>
      </c>
      <c r="AO771">
        <v>0</v>
      </c>
      <c r="AP771">
        <v>0</v>
      </c>
      <c r="AQ771">
        <v>0</v>
      </c>
      <c r="AR771">
        <v>0</v>
      </c>
      <c r="AS771">
        <v>1.9</v>
      </c>
      <c r="AT771">
        <v>26.1</v>
      </c>
      <c r="AU771">
        <v>2454544</v>
      </c>
      <c r="AV771">
        <v>0</v>
      </c>
      <c r="AW771">
        <v>357295</v>
      </c>
      <c r="AX771">
        <v>7491</v>
      </c>
      <c r="AY771">
        <v>35884</v>
      </c>
      <c r="AZ771">
        <v>87</v>
      </c>
      <c r="BA771">
        <v>410.84</v>
      </c>
      <c r="BB771">
        <v>115.7</v>
      </c>
    </row>
    <row r="772" spans="1:54" x14ac:dyDescent="0.3">
      <c r="A772">
        <v>18115</v>
      </c>
      <c r="B772" t="s">
        <v>959</v>
      </c>
      <c r="C772" t="s">
        <v>1058</v>
      </c>
      <c r="D772">
        <v>6035</v>
      </c>
      <c r="E772">
        <v>6128</v>
      </c>
      <c r="F772">
        <v>-1.5</v>
      </c>
      <c r="G772">
        <v>6128</v>
      </c>
      <c r="H772">
        <v>4.7</v>
      </c>
      <c r="I772">
        <v>20</v>
      </c>
      <c r="J772">
        <v>19.600000000000001</v>
      </c>
      <c r="K772">
        <v>50.2</v>
      </c>
      <c r="L772">
        <v>98.1</v>
      </c>
      <c r="M772">
        <v>0.5</v>
      </c>
      <c r="N772">
        <v>0.2</v>
      </c>
      <c r="O772">
        <v>0.4</v>
      </c>
      <c r="P772">
        <v>0</v>
      </c>
      <c r="Q772">
        <v>0.8</v>
      </c>
      <c r="R772">
        <v>1.2</v>
      </c>
      <c r="S772">
        <v>97.1</v>
      </c>
      <c r="T772">
        <v>88.8</v>
      </c>
      <c r="U772">
        <v>0.2</v>
      </c>
      <c r="V772">
        <v>1.5</v>
      </c>
      <c r="W772">
        <v>85.4</v>
      </c>
      <c r="X772">
        <v>13.1</v>
      </c>
      <c r="Y772">
        <v>553</v>
      </c>
      <c r="Z772">
        <v>32.4</v>
      </c>
      <c r="AA772">
        <v>2793</v>
      </c>
      <c r="AB772">
        <v>74.400000000000006</v>
      </c>
      <c r="AC772">
        <v>14.3</v>
      </c>
      <c r="AD772">
        <v>137900</v>
      </c>
      <c r="AE772">
        <v>2422</v>
      </c>
      <c r="AF772">
        <v>2.4900000000000002</v>
      </c>
      <c r="AG772">
        <v>25443</v>
      </c>
      <c r="AH772">
        <v>50377</v>
      </c>
      <c r="AI772">
        <v>8.3000000000000007</v>
      </c>
      <c r="AJ772">
        <v>89</v>
      </c>
      <c r="AK772">
        <v>1194</v>
      </c>
      <c r="AL772">
        <v>-4.5</v>
      </c>
      <c r="AM772">
        <v>348</v>
      </c>
      <c r="AN772">
        <v>357</v>
      </c>
      <c r="AO772">
        <v>0</v>
      </c>
      <c r="AP772">
        <v>0</v>
      </c>
      <c r="AQ772">
        <v>0</v>
      </c>
      <c r="AR772">
        <v>0</v>
      </c>
      <c r="AS772">
        <v>0</v>
      </c>
      <c r="AT772">
        <v>0</v>
      </c>
      <c r="AU772">
        <v>0</v>
      </c>
      <c r="AV772">
        <v>0</v>
      </c>
      <c r="AW772">
        <v>23731</v>
      </c>
      <c r="AX772">
        <v>4068</v>
      </c>
      <c r="AY772">
        <v>0</v>
      </c>
      <c r="AZ772">
        <v>20</v>
      </c>
      <c r="BA772">
        <v>86.14</v>
      </c>
      <c r="BB772">
        <v>71.099999999999994</v>
      </c>
    </row>
    <row r="773" spans="1:54" x14ac:dyDescent="0.3">
      <c r="A773">
        <v>18117</v>
      </c>
      <c r="B773" t="s">
        <v>159</v>
      </c>
      <c r="C773" t="s">
        <v>1058</v>
      </c>
      <c r="D773">
        <v>19626</v>
      </c>
      <c r="E773">
        <v>19840</v>
      </c>
      <c r="F773">
        <v>-1.1000000000000001</v>
      </c>
      <c r="G773">
        <v>19840</v>
      </c>
      <c r="H773">
        <v>5.5</v>
      </c>
      <c r="I773">
        <v>23.4</v>
      </c>
      <c r="J773">
        <v>17.5</v>
      </c>
      <c r="K773">
        <v>50.2</v>
      </c>
      <c r="L773">
        <v>96.9</v>
      </c>
      <c r="M773">
        <v>1.1000000000000001</v>
      </c>
      <c r="N773">
        <v>0.4</v>
      </c>
      <c r="O773">
        <v>0.4</v>
      </c>
      <c r="P773">
        <v>0</v>
      </c>
      <c r="Q773">
        <v>1.2</v>
      </c>
      <c r="R773">
        <v>1.3</v>
      </c>
      <c r="S773">
        <v>95.7</v>
      </c>
      <c r="T773">
        <v>87.8</v>
      </c>
      <c r="U773">
        <v>0.4</v>
      </c>
      <c r="V773">
        <v>1.6</v>
      </c>
      <c r="W773">
        <v>80.400000000000006</v>
      </c>
      <c r="X773">
        <v>12.6</v>
      </c>
      <c r="Y773">
        <v>1416</v>
      </c>
      <c r="Z773">
        <v>26.7</v>
      </c>
      <c r="AA773">
        <v>9095</v>
      </c>
      <c r="AB773">
        <v>74.599999999999994</v>
      </c>
      <c r="AC773">
        <v>6.1</v>
      </c>
      <c r="AD773">
        <v>88100</v>
      </c>
      <c r="AE773">
        <v>7688</v>
      </c>
      <c r="AF773">
        <v>2.54</v>
      </c>
      <c r="AG773">
        <v>18576</v>
      </c>
      <c r="AH773">
        <v>38826</v>
      </c>
      <c r="AI773">
        <v>17.899999999999999</v>
      </c>
      <c r="AJ773">
        <v>390</v>
      </c>
      <c r="AK773">
        <v>7570</v>
      </c>
      <c r="AL773">
        <v>0.2</v>
      </c>
      <c r="AM773">
        <v>1167</v>
      </c>
      <c r="AN773">
        <v>1461</v>
      </c>
      <c r="AO773">
        <v>0</v>
      </c>
      <c r="AP773">
        <v>0</v>
      </c>
      <c r="AQ773">
        <v>0</v>
      </c>
      <c r="AR773">
        <v>0</v>
      </c>
      <c r="AS773">
        <v>0</v>
      </c>
      <c r="AT773">
        <v>0</v>
      </c>
      <c r="AU773">
        <v>201749</v>
      </c>
      <c r="AV773">
        <v>52770</v>
      </c>
      <c r="AW773">
        <v>153183</v>
      </c>
      <c r="AX773">
        <v>7812</v>
      </c>
      <c r="AY773">
        <v>0</v>
      </c>
      <c r="AZ773">
        <v>1</v>
      </c>
      <c r="BA773">
        <v>398.39</v>
      </c>
      <c r="BB773">
        <v>49.8</v>
      </c>
    </row>
    <row r="774" spans="1:54" x14ac:dyDescent="0.3">
      <c r="A774">
        <v>18119</v>
      </c>
      <c r="B774" t="s">
        <v>1385</v>
      </c>
      <c r="C774" t="s">
        <v>1058</v>
      </c>
      <c r="D774">
        <v>20969</v>
      </c>
      <c r="E774">
        <v>21583</v>
      </c>
      <c r="F774">
        <v>-2.8</v>
      </c>
      <c r="G774">
        <v>21575</v>
      </c>
      <c r="H774">
        <v>4.7</v>
      </c>
      <c r="I774">
        <v>21.8</v>
      </c>
      <c r="J774">
        <v>17.3</v>
      </c>
      <c r="K774">
        <v>49.7</v>
      </c>
      <c r="L774">
        <v>97.5</v>
      </c>
      <c r="M774">
        <v>0.5</v>
      </c>
      <c r="N774">
        <v>0.4</v>
      </c>
      <c r="O774">
        <v>0.5</v>
      </c>
      <c r="P774">
        <v>0</v>
      </c>
      <c r="Q774">
        <v>1.1000000000000001</v>
      </c>
      <c r="R774">
        <v>1.3</v>
      </c>
      <c r="S774">
        <v>96.4</v>
      </c>
      <c r="T774">
        <v>87.9</v>
      </c>
      <c r="U774">
        <v>1.1000000000000001</v>
      </c>
      <c r="V774">
        <v>2.5</v>
      </c>
      <c r="W774">
        <v>83.2</v>
      </c>
      <c r="X774">
        <v>11</v>
      </c>
      <c r="Y774">
        <v>2049</v>
      </c>
      <c r="Z774">
        <v>32.5</v>
      </c>
      <c r="AA774">
        <v>9982</v>
      </c>
      <c r="AB774">
        <v>78.7</v>
      </c>
      <c r="AC774">
        <v>4.4000000000000004</v>
      </c>
      <c r="AD774">
        <v>101900</v>
      </c>
      <c r="AE774">
        <v>8552</v>
      </c>
      <c r="AF774">
        <v>2.4700000000000002</v>
      </c>
      <c r="AG774">
        <v>21318</v>
      </c>
      <c r="AH774">
        <v>43950</v>
      </c>
      <c r="AI774">
        <v>14</v>
      </c>
      <c r="AJ774">
        <v>290</v>
      </c>
      <c r="AK774">
        <v>2904</v>
      </c>
      <c r="AL774">
        <v>-9.1999999999999993</v>
      </c>
      <c r="AM774">
        <v>1415</v>
      </c>
      <c r="AN774">
        <v>1797</v>
      </c>
      <c r="AO774">
        <v>0</v>
      </c>
      <c r="AP774">
        <v>0</v>
      </c>
      <c r="AQ774">
        <v>0</v>
      </c>
      <c r="AR774">
        <v>0</v>
      </c>
      <c r="AS774">
        <v>0</v>
      </c>
      <c r="AT774">
        <v>18.600000000000001</v>
      </c>
      <c r="AU774">
        <v>0</v>
      </c>
      <c r="AV774">
        <v>0</v>
      </c>
      <c r="AW774">
        <v>106333</v>
      </c>
      <c r="AX774">
        <v>4750</v>
      </c>
      <c r="AY774">
        <v>10444</v>
      </c>
      <c r="AZ774">
        <v>18</v>
      </c>
      <c r="BA774">
        <v>385.29</v>
      </c>
      <c r="BB774">
        <v>56</v>
      </c>
    </row>
    <row r="775" spans="1:54" x14ac:dyDescent="0.3">
      <c r="A775">
        <v>18121</v>
      </c>
      <c r="B775" t="s">
        <v>1386</v>
      </c>
      <c r="C775" t="s">
        <v>1058</v>
      </c>
      <c r="D775">
        <v>17233</v>
      </c>
      <c r="E775">
        <v>17354</v>
      </c>
      <c r="F775">
        <v>-0.7</v>
      </c>
      <c r="G775">
        <v>17339</v>
      </c>
      <c r="H775">
        <v>6</v>
      </c>
      <c r="I775">
        <v>21.6</v>
      </c>
      <c r="J775">
        <v>17.100000000000001</v>
      </c>
      <c r="K775">
        <v>53.1</v>
      </c>
      <c r="L775">
        <v>95.9</v>
      </c>
      <c r="M775">
        <v>2.6</v>
      </c>
      <c r="N775">
        <v>0.4</v>
      </c>
      <c r="O775">
        <v>0.2</v>
      </c>
      <c r="P775">
        <v>0</v>
      </c>
      <c r="Q775">
        <v>0.8</v>
      </c>
      <c r="R775">
        <v>1.3</v>
      </c>
      <c r="S775">
        <v>94.7</v>
      </c>
      <c r="T775">
        <v>87.7</v>
      </c>
      <c r="U775">
        <v>1.2</v>
      </c>
      <c r="V775">
        <v>6.3</v>
      </c>
      <c r="W775">
        <v>82.8</v>
      </c>
      <c r="X775">
        <v>13.7</v>
      </c>
      <c r="Y775">
        <v>1398</v>
      </c>
      <c r="Z775">
        <v>25.9</v>
      </c>
      <c r="AA775">
        <v>8063</v>
      </c>
      <c r="AB775">
        <v>83.8</v>
      </c>
      <c r="AC775">
        <v>3.3</v>
      </c>
      <c r="AD775">
        <v>87600</v>
      </c>
      <c r="AE775">
        <v>5893</v>
      </c>
      <c r="AF775">
        <v>2.66</v>
      </c>
      <c r="AG775">
        <v>20534</v>
      </c>
      <c r="AH775">
        <v>43870</v>
      </c>
      <c r="AI775">
        <v>13.3</v>
      </c>
      <c r="AJ775">
        <v>255</v>
      </c>
      <c r="AK775">
        <v>2053</v>
      </c>
      <c r="AL775">
        <v>3</v>
      </c>
      <c r="AM775">
        <v>1046</v>
      </c>
      <c r="AN775">
        <v>0</v>
      </c>
      <c r="AO775">
        <v>0</v>
      </c>
      <c r="AP775">
        <v>0</v>
      </c>
      <c r="AQ775">
        <v>0</v>
      </c>
      <c r="AR775">
        <v>0</v>
      </c>
      <c r="AS775">
        <v>0</v>
      </c>
      <c r="AT775">
        <v>0</v>
      </c>
      <c r="AU775">
        <v>137612</v>
      </c>
      <c r="AV775">
        <v>24541</v>
      </c>
      <c r="AW775">
        <v>84463</v>
      </c>
      <c r="AX775">
        <v>4932</v>
      </c>
      <c r="AY775">
        <v>0</v>
      </c>
      <c r="AZ775">
        <v>26</v>
      </c>
      <c r="BA775">
        <v>444.66</v>
      </c>
      <c r="BB775">
        <v>39</v>
      </c>
    </row>
    <row r="776" spans="1:54" x14ac:dyDescent="0.3">
      <c r="A776">
        <v>18123</v>
      </c>
      <c r="B776" t="s">
        <v>22</v>
      </c>
      <c r="C776" t="s">
        <v>1058</v>
      </c>
      <c r="D776">
        <v>19454</v>
      </c>
      <c r="E776">
        <v>19338</v>
      </c>
      <c r="F776">
        <v>0.6</v>
      </c>
      <c r="G776">
        <v>19338</v>
      </c>
      <c r="H776">
        <v>5.5</v>
      </c>
      <c r="I776">
        <v>20.9</v>
      </c>
      <c r="J776">
        <v>16.600000000000001</v>
      </c>
      <c r="K776">
        <v>46.2</v>
      </c>
      <c r="L776">
        <v>95.5</v>
      </c>
      <c r="M776">
        <v>2.9</v>
      </c>
      <c r="N776">
        <v>0.3</v>
      </c>
      <c r="O776">
        <v>0.5</v>
      </c>
      <c r="P776">
        <v>0</v>
      </c>
      <c r="Q776">
        <v>0.8</v>
      </c>
      <c r="R776">
        <v>1.3</v>
      </c>
      <c r="S776">
        <v>94.3</v>
      </c>
      <c r="T776">
        <v>86.7</v>
      </c>
      <c r="U776">
        <v>0.4</v>
      </c>
      <c r="V776">
        <v>2.2000000000000002</v>
      </c>
      <c r="W776">
        <v>84</v>
      </c>
      <c r="X776">
        <v>10.9</v>
      </c>
      <c r="Y776">
        <v>1406</v>
      </c>
      <c r="Z776">
        <v>22.6</v>
      </c>
      <c r="AA776">
        <v>8522</v>
      </c>
      <c r="AB776">
        <v>79.900000000000006</v>
      </c>
      <c r="AC776">
        <v>9</v>
      </c>
      <c r="AD776">
        <v>97300</v>
      </c>
      <c r="AE776">
        <v>7411</v>
      </c>
      <c r="AF776">
        <v>2.4</v>
      </c>
      <c r="AG776">
        <v>20934</v>
      </c>
      <c r="AH776">
        <v>47596</v>
      </c>
      <c r="AI776">
        <v>10.9</v>
      </c>
      <c r="AJ776">
        <v>367</v>
      </c>
      <c r="AK776">
        <v>4954</v>
      </c>
      <c r="AL776">
        <v>0.2</v>
      </c>
      <c r="AM776">
        <v>876</v>
      </c>
      <c r="AN776">
        <v>1275</v>
      </c>
      <c r="AO776">
        <v>0</v>
      </c>
      <c r="AP776">
        <v>0</v>
      </c>
      <c r="AQ776">
        <v>0</v>
      </c>
      <c r="AR776">
        <v>0</v>
      </c>
      <c r="AS776">
        <v>0</v>
      </c>
      <c r="AT776">
        <v>27.7</v>
      </c>
      <c r="AU776">
        <v>600192</v>
      </c>
      <c r="AV776">
        <v>12925</v>
      </c>
      <c r="AW776">
        <v>153361</v>
      </c>
      <c r="AX776">
        <v>8097</v>
      </c>
      <c r="AY776">
        <v>0</v>
      </c>
      <c r="AZ776">
        <v>48</v>
      </c>
      <c r="BA776">
        <v>381.73</v>
      </c>
      <c r="BB776">
        <v>50.7</v>
      </c>
    </row>
    <row r="777" spans="1:54" x14ac:dyDescent="0.3">
      <c r="A777">
        <v>18125</v>
      </c>
      <c r="B777" t="s">
        <v>20</v>
      </c>
      <c r="C777" t="s">
        <v>1058</v>
      </c>
      <c r="D777">
        <v>12624</v>
      </c>
      <c r="E777">
        <v>12844</v>
      </c>
      <c r="F777">
        <v>-1.7</v>
      </c>
      <c r="G777">
        <v>12845</v>
      </c>
      <c r="H777">
        <v>5.4</v>
      </c>
      <c r="I777">
        <v>21.9</v>
      </c>
      <c r="J777">
        <v>19</v>
      </c>
      <c r="K777">
        <v>49.6</v>
      </c>
      <c r="L777">
        <v>98.1</v>
      </c>
      <c r="M777">
        <v>0.6</v>
      </c>
      <c r="N777">
        <v>0.3</v>
      </c>
      <c r="O777">
        <v>0.2</v>
      </c>
      <c r="P777">
        <v>0</v>
      </c>
      <c r="Q777">
        <v>0.8</v>
      </c>
      <c r="R777">
        <v>1.3</v>
      </c>
      <c r="S777">
        <v>96.9</v>
      </c>
      <c r="T777">
        <v>91.2</v>
      </c>
      <c r="U777">
        <v>0.4</v>
      </c>
      <c r="V777">
        <v>0.9</v>
      </c>
      <c r="W777">
        <v>85.8</v>
      </c>
      <c r="X777">
        <v>11.2</v>
      </c>
      <c r="Y777">
        <v>1066</v>
      </c>
      <c r="Z777">
        <v>25.2</v>
      </c>
      <c r="AA777">
        <v>5752</v>
      </c>
      <c r="AB777">
        <v>83.1</v>
      </c>
      <c r="AC777">
        <v>5.6</v>
      </c>
      <c r="AD777">
        <v>85800</v>
      </c>
      <c r="AE777">
        <v>5149</v>
      </c>
      <c r="AF777">
        <v>2.44</v>
      </c>
      <c r="AG777">
        <v>22245</v>
      </c>
      <c r="AH777">
        <v>40680</v>
      </c>
      <c r="AI777">
        <v>12.7</v>
      </c>
      <c r="AJ777">
        <v>196</v>
      </c>
      <c r="AK777">
        <v>2411</v>
      </c>
      <c r="AL777">
        <v>-2.2000000000000002</v>
      </c>
      <c r="AM777">
        <v>581</v>
      </c>
      <c r="AN777">
        <v>684</v>
      </c>
      <c r="AO777">
        <v>0</v>
      </c>
      <c r="AP777">
        <v>0</v>
      </c>
      <c r="AQ777">
        <v>0</v>
      </c>
      <c r="AR777">
        <v>0</v>
      </c>
      <c r="AS777">
        <v>0</v>
      </c>
      <c r="AT777">
        <v>0</v>
      </c>
      <c r="AU777">
        <v>0</v>
      </c>
      <c r="AV777">
        <v>64738</v>
      </c>
      <c r="AW777">
        <v>55934</v>
      </c>
      <c r="AX777">
        <v>4449</v>
      </c>
      <c r="AY777">
        <v>5609</v>
      </c>
      <c r="AZ777">
        <v>20</v>
      </c>
      <c r="BA777">
        <v>334.24</v>
      </c>
      <c r="BB777">
        <v>38.4</v>
      </c>
    </row>
    <row r="778" spans="1:54" x14ac:dyDescent="0.3">
      <c r="A778">
        <v>18127</v>
      </c>
      <c r="B778" t="s">
        <v>1387</v>
      </c>
      <c r="C778" t="s">
        <v>1058</v>
      </c>
      <c r="D778">
        <v>167076</v>
      </c>
      <c r="E778">
        <v>164347</v>
      </c>
      <c r="F778">
        <v>1.7</v>
      </c>
      <c r="G778">
        <v>164343</v>
      </c>
      <c r="H778">
        <v>5.5</v>
      </c>
      <c r="I778">
        <v>22.8</v>
      </c>
      <c r="J778">
        <v>14.4</v>
      </c>
      <c r="K778">
        <v>50.9</v>
      </c>
      <c r="L778">
        <v>92.8</v>
      </c>
      <c r="M778">
        <v>3.8</v>
      </c>
      <c r="N778">
        <v>0.4</v>
      </c>
      <c r="O778">
        <v>1.5</v>
      </c>
      <c r="P778">
        <v>0</v>
      </c>
      <c r="Q778">
        <v>1.6</v>
      </c>
      <c r="R778">
        <v>9.5</v>
      </c>
      <c r="S778">
        <v>84.1</v>
      </c>
      <c r="T778">
        <v>87.6</v>
      </c>
      <c r="U778">
        <v>3.7</v>
      </c>
      <c r="V778">
        <v>6.6</v>
      </c>
      <c r="W778">
        <v>91.4</v>
      </c>
      <c r="X778">
        <v>25.4</v>
      </c>
      <c r="Y778">
        <v>11934</v>
      </c>
      <c r="Z778">
        <v>26.8</v>
      </c>
      <c r="AA778">
        <v>67059</v>
      </c>
      <c r="AB778">
        <v>77.400000000000006</v>
      </c>
      <c r="AC778">
        <v>16.899999999999999</v>
      </c>
      <c r="AD778">
        <v>165700</v>
      </c>
      <c r="AE778">
        <v>61502</v>
      </c>
      <c r="AF778">
        <v>2.63</v>
      </c>
      <c r="AG778">
        <v>28669</v>
      </c>
      <c r="AH778">
        <v>62794</v>
      </c>
      <c r="AI778">
        <v>10.4</v>
      </c>
      <c r="AJ778">
        <v>3448</v>
      </c>
      <c r="AK778">
        <v>51077</v>
      </c>
      <c r="AL778">
        <v>1.4</v>
      </c>
      <c r="AM778">
        <v>9095</v>
      </c>
      <c r="AN778">
        <v>12407</v>
      </c>
      <c r="AO778">
        <v>1.4</v>
      </c>
      <c r="AP778">
        <v>0.3</v>
      </c>
      <c r="AQ778">
        <v>1.5</v>
      </c>
      <c r="AR778">
        <v>0</v>
      </c>
      <c r="AS778">
        <v>3.1</v>
      </c>
      <c r="AT778">
        <v>29.2</v>
      </c>
      <c r="AU778">
        <v>7318767</v>
      </c>
      <c r="AV778">
        <v>1463085</v>
      </c>
      <c r="AW778">
        <v>1956275</v>
      </c>
      <c r="AX778">
        <v>12188</v>
      </c>
      <c r="AY778">
        <v>211334</v>
      </c>
      <c r="AZ778">
        <v>448</v>
      </c>
      <c r="BA778">
        <v>418.15</v>
      </c>
      <c r="BB778">
        <v>393</v>
      </c>
    </row>
    <row r="779" spans="1:54" x14ac:dyDescent="0.3">
      <c r="A779">
        <v>18129</v>
      </c>
      <c r="B779" t="s">
        <v>1388</v>
      </c>
      <c r="C779" t="s">
        <v>1058</v>
      </c>
      <c r="D779">
        <v>25540</v>
      </c>
      <c r="E779">
        <v>25910</v>
      </c>
      <c r="F779">
        <v>-1.4</v>
      </c>
      <c r="G779">
        <v>25910</v>
      </c>
      <c r="H779">
        <v>5.8</v>
      </c>
      <c r="I779">
        <v>22.8</v>
      </c>
      <c r="J779">
        <v>16.2</v>
      </c>
      <c r="K779">
        <v>50.3</v>
      </c>
      <c r="L779">
        <v>97.3</v>
      </c>
      <c r="M779">
        <v>1</v>
      </c>
      <c r="N779">
        <v>0.2</v>
      </c>
      <c r="O779">
        <v>0.4</v>
      </c>
      <c r="P779">
        <v>0</v>
      </c>
      <c r="Q779">
        <v>1.1000000000000001</v>
      </c>
      <c r="R779">
        <v>1.1000000000000001</v>
      </c>
      <c r="S779">
        <v>96.3</v>
      </c>
      <c r="T779">
        <v>90.8</v>
      </c>
      <c r="U779">
        <v>1.1000000000000001</v>
      </c>
      <c r="V779">
        <v>2.8</v>
      </c>
      <c r="W779">
        <v>92.1</v>
      </c>
      <c r="X779">
        <v>20.5</v>
      </c>
      <c r="Y779">
        <v>1914</v>
      </c>
      <c r="Z779">
        <v>23.2</v>
      </c>
      <c r="AA779">
        <v>11331</v>
      </c>
      <c r="AB779">
        <v>85</v>
      </c>
      <c r="AC779">
        <v>6.4</v>
      </c>
      <c r="AD779">
        <v>127900</v>
      </c>
      <c r="AE779">
        <v>10050</v>
      </c>
      <c r="AF779">
        <v>2.5299999999999998</v>
      </c>
      <c r="AG779">
        <v>29187</v>
      </c>
      <c r="AH779">
        <v>58750</v>
      </c>
      <c r="AI779">
        <v>9.9</v>
      </c>
      <c r="AJ779">
        <v>488</v>
      </c>
      <c r="AK779">
        <v>8892</v>
      </c>
      <c r="AL779">
        <v>-3.5</v>
      </c>
      <c r="AM779">
        <v>1402</v>
      </c>
      <c r="AN779">
        <v>1953</v>
      </c>
      <c r="AO779">
        <v>0</v>
      </c>
      <c r="AP779">
        <v>0</v>
      </c>
      <c r="AQ779">
        <v>0</v>
      </c>
      <c r="AR779">
        <v>0</v>
      </c>
      <c r="AS779">
        <v>0</v>
      </c>
      <c r="AT779">
        <v>25.1</v>
      </c>
      <c r="AU779">
        <v>0</v>
      </c>
      <c r="AV779">
        <v>346707</v>
      </c>
      <c r="AW779">
        <v>268383</v>
      </c>
      <c r="AX779">
        <v>10225</v>
      </c>
      <c r="AY779">
        <v>17130</v>
      </c>
      <c r="AZ779">
        <v>55</v>
      </c>
      <c r="BA779">
        <v>409.57</v>
      </c>
      <c r="BB779">
        <v>63.3</v>
      </c>
    </row>
    <row r="780" spans="1:54" x14ac:dyDescent="0.3">
      <c r="A780">
        <v>18131</v>
      </c>
      <c r="B780" t="s">
        <v>87</v>
      </c>
      <c r="C780" t="s">
        <v>1058</v>
      </c>
      <c r="D780">
        <v>12967</v>
      </c>
      <c r="E780">
        <v>13402</v>
      </c>
      <c r="F780">
        <v>-3.2</v>
      </c>
      <c r="G780">
        <v>13402</v>
      </c>
      <c r="H780">
        <v>5.4</v>
      </c>
      <c r="I780">
        <v>22.8</v>
      </c>
      <c r="J780">
        <v>17.8</v>
      </c>
      <c r="K780">
        <v>49.3</v>
      </c>
      <c r="L780">
        <v>97.2</v>
      </c>
      <c r="M780">
        <v>0.9</v>
      </c>
      <c r="N780">
        <v>0.4</v>
      </c>
      <c r="O780">
        <v>0.2</v>
      </c>
      <c r="P780">
        <v>0</v>
      </c>
      <c r="Q780">
        <v>1.1000000000000001</v>
      </c>
      <c r="R780">
        <v>2.9</v>
      </c>
      <c r="S780">
        <v>94.5</v>
      </c>
      <c r="T780">
        <v>91</v>
      </c>
      <c r="U780">
        <v>0.8</v>
      </c>
      <c r="V780">
        <v>2</v>
      </c>
      <c r="W780">
        <v>85.3</v>
      </c>
      <c r="X780">
        <v>13.1</v>
      </c>
      <c r="Y780">
        <v>884</v>
      </c>
      <c r="Z780">
        <v>23.9</v>
      </c>
      <c r="AA780">
        <v>6043</v>
      </c>
      <c r="AB780">
        <v>80</v>
      </c>
      <c r="AC780">
        <v>6.4</v>
      </c>
      <c r="AD780">
        <v>94900</v>
      </c>
      <c r="AE780">
        <v>5058</v>
      </c>
      <c r="AF780">
        <v>2.58</v>
      </c>
      <c r="AG780">
        <v>21641</v>
      </c>
      <c r="AH780">
        <v>44764</v>
      </c>
      <c r="AI780">
        <v>14</v>
      </c>
      <c r="AJ780">
        <v>323</v>
      </c>
      <c r="AK780">
        <v>3519</v>
      </c>
      <c r="AL780">
        <v>-0.3</v>
      </c>
      <c r="AM780">
        <v>800</v>
      </c>
      <c r="AN780">
        <v>929</v>
      </c>
      <c r="AO780">
        <v>0</v>
      </c>
      <c r="AP780">
        <v>0</v>
      </c>
      <c r="AQ780">
        <v>0</v>
      </c>
      <c r="AR780">
        <v>0</v>
      </c>
      <c r="AS780">
        <v>0</v>
      </c>
      <c r="AT780">
        <v>22.6</v>
      </c>
      <c r="AU780">
        <v>0</v>
      </c>
      <c r="AV780">
        <v>262911</v>
      </c>
      <c r="AW780">
        <v>112778</v>
      </c>
      <c r="AX780">
        <v>8175</v>
      </c>
      <c r="AY780">
        <v>0</v>
      </c>
      <c r="AZ780">
        <v>13</v>
      </c>
      <c r="BA780">
        <v>433.65</v>
      </c>
      <c r="BB780">
        <v>30.9</v>
      </c>
    </row>
    <row r="781" spans="1:54" x14ac:dyDescent="0.3">
      <c r="A781">
        <v>18133</v>
      </c>
      <c r="B781" t="s">
        <v>591</v>
      </c>
      <c r="C781" t="s">
        <v>1058</v>
      </c>
      <c r="D781">
        <v>37618</v>
      </c>
      <c r="E781">
        <v>37952</v>
      </c>
      <c r="F781">
        <v>-0.9</v>
      </c>
      <c r="G781">
        <v>37963</v>
      </c>
      <c r="H781">
        <v>4.7</v>
      </c>
      <c r="I781">
        <v>19.600000000000001</v>
      </c>
      <c r="J781">
        <v>15.2</v>
      </c>
      <c r="K781">
        <v>47</v>
      </c>
      <c r="L781">
        <v>93.3</v>
      </c>
      <c r="M781">
        <v>4.2</v>
      </c>
      <c r="N781">
        <v>0.4</v>
      </c>
      <c r="O781">
        <v>1</v>
      </c>
      <c r="P781">
        <v>0</v>
      </c>
      <c r="Q781">
        <v>1.1000000000000001</v>
      </c>
      <c r="R781">
        <v>1.9</v>
      </c>
      <c r="S781">
        <v>91.8</v>
      </c>
      <c r="T781">
        <v>80.599999999999994</v>
      </c>
      <c r="U781">
        <v>1.8</v>
      </c>
      <c r="V781">
        <v>3.6</v>
      </c>
      <c r="W781">
        <v>85.9</v>
      </c>
      <c r="X781">
        <v>16.2</v>
      </c>
      <c r="Y781">
        <v>2769</v>
      </c>
      <c r="Z781">
        <v>28.5</v>
      </c>
      <c r="AA781">
        <v>14828</v>
      </c>
      <c r="AB781">
        <v>79.099999999999994</v>
      </c>
      <c r="AC781">
        <v>7.8</v>
      </c>
      <c r="AD781">
        <v>125800</v>
      </c>
      <c r="AE781">
        <v>12414</v>
      </c>
      <c r="AF781">
        <v>2.6</v>
      </c>
      <c r="AG781">
        <v>21520</v>
      </c>
      <c r="AH781">
        <v>50821</v>
      </c>
      <c r="AI781">
        <v>9.6999999999999993</v>
      </c>
      <c r="AJ781">
        <v>683</v>
      </c>
      <c r="AK781">
        <v>10907</v>
      </c>
      <c r="AL781">
        <v>5.3</v>
      </c>
      <c r="AM781">
        <v>1961</v>
      </c>
      <c r="AN781">
        <v>2731</v>
      </c>
      <c r="AO781">
        <v>0</v>
      </c>
      <c r="AP781">
        <v>0</v>
      </c>
      <c r="AQ781">
        <v>0</v>
      </c>
      <c r="AR781">
        <v>0</v>
      </c>
      <c r="AS781">
        <v>0</v>
      </c>
      <c r="AT781">
        <v>0</v>
      </c>
      <c r="AU781">
        <v>675972</v>
      </c>
      <c r="AV781">
        <v>43013</v>
      </c>
      <c r="AW781">
        <v>310811</v>
      </c>
      <c r="AX781">
        <v>8367</v>
      </c>
      <c r="AY781">
        <v>45904</v>
      </c>
      <c r="AZ781">
        <v>65</v>
      </c>
      <c r="BA781">
        <v>480.53</v>
      </c>
      <c r="BB781">
        <v>79</v>
      </c>
    </row>
    <row r="782" spans="1:54" x14ac:dyDescent="0.3">
      <c r="A782">
        <v>18135</v>
      </c>
      <c r="B782" t="s">
        <v>19</v>
      </c>
      <c r="C782" t="s">
        <v>1058</v>
      </c>
      <c r="D782">
        <v>25384</v>
      </c>
      <c r="E782">
        <v>26171</v>
      </c>
      <c r="F782">
        <v>-3</v>
      </c>
      <c r="G782">
        <v>26171</v>
      </c>
      <c r="H782">
        <v>5.9</v>
      </c>
      <c r="I782">
        <v>23.6</v>
      </c>
      <c r="J782">
        <v>18.600000000000001</v>
      </c>
      <c r="K782">
        <v>50.8</v>
      </c>
      <c r="L782">
        <v>97.4</v>
      </c>
      <c r="M782">
        <v>0.7</v>
      </c>
      <c r="N782">
        <v>0.4</v>
      </c>
      <c r="O782">
        <v>0.3</v>
      </c>
      <c r="P782">
        <v>0</v>
      </c>
      <c r="Q782">
        <v>1.2</v>
      </c>
      <c r="R782">
        <v>3.2</v>
      </c>
      <c r="S782">
        <v>94.5</v>
      </c>
      <c r="T782">
        <v>86.8</v>
      </c>
      <c r="U782">
        <v>0.9</v>
      </c>
      <c r="V782">
        <v>2.7</v>
      </c>
      <c r="W782">
        <v>85.2</v>
      </c>
      <c r="X782">
        <v>12.4</v>
      </c>
      <c r="Y782">
        <v>1971</v>
      </c>
      <c r="Z782">
        <v>22.5</v>
      </c>
      <c r="AA782">
        <v>11651</v>
      </c>
      <c r="AB782">
        <v>73.400000000000006</v>
      </c>
      <c r="AC782">
        <v>8.1</v>
      </c>
      <c r="AD782">
        <v>76200</v>
      </c>
      <c r="AE782">
        <v>10429</v>
      </c>
      <c r="AF782">
        <v>2.46</v>
      </c>
      <c r="AG782">
        <v>21592</v>
      </c>
      <c r="AH782">
        <v>40904</v>
      </c>
      <c r="AI782">
        <v>17.399999999999999</v>
      </c>
      <c r="AJ782">
        <v>491</v>
      </c>
      <c r="AK782">
        <v>6033</v>
      </c>
      <c r="AL782">
        <v>2.2999999999999998</v>
      </c>
      <c r="AM782">
        <v>1431</v>
      </c>
      <c r="AN782">
        <v>2182</v>
      </c>
      <c r="AO782">
        <v>0</v>
      </c>
      <c r="AP782">
        <v>0</v>
      </c>
      <c r="AQ782">
        <v>0</v>
      </c>
      <c r="AR782">
        <v>0</v>
      </c>
      <c r="AS782">
        <v>0</v>
      </c>
      <c r="AT782">
        <v>27.7</v>
      </c>
      <c r="AU782">
        <v>577384</v>
      </c>
      <c r="AV782">
        <v>113276</v>
      </c>
      <c r="AW782">
        <v>273327</v>
      </c>
      <c r="AX782">
        <v>10588</v>
      </c>
      <c r="AY782">
        <v>0</v>
      </c>
      <c r="AZ782">
        <v>6</v>
      </c>
      <c r="BA782">
        <v>452.38</v>
      </c>
      <c r="BB782">
        <v>57.9</v>
      </c>
    </row>
    <row r="783" spans="1:54" x14ac:dyDescent="0.3">
      <c r="A783">
        <v>18137</v>
      </c>
      <c r="B783" t="s">
        <v>1389</v>
      </c>
      <c r="C783" t="s">
        <v>1058</v>
      </c>
      <c r="D783">
        <v>28497</v>
      </c>
      <c r="E783">
        <v>28818</v>
      </c>
      <c r="F783">
        <v>-1.1000000000000001</v>
      </c>
      <c r="G783">
        <v>28818</v>
      </c>
      <c r="H783">
        <v>6</v>
      </c>
      <c r="I783">
        <v>24.3</v>
      </c>
      <c r="J783">
        <v>16.899999999999999</v>
      </c>
      <c r="K783">
        <v>50.7</v>
      </c>
      <c r="L783">
        <v>97.6</v>
      </c>
      <c r="M783">
        <v>0.4</v>
      </c>
      <c r="N783">
        <v>0.3</v>
      </c>
      <c r="O783">
        <v>0.7</v>
      </c>
      <c r="P783">
        <v>0</v>
      </c>
      <c r="Q783">
        <v>1</v>
      </c>
      <c r="R783">
        <v>1.7</v>
      </c>
      <c r="S783">
        <v>96.2</v>
      </c>
      <c r="T783">
        <v>91.2</v>
      </c>
      <c r="U783">
        <v>1.4</v>
      </c>
      <c r="V783">
        <v>2.5</v>
      </c>
      <c r="W783">
        <v>86.3</v>
      </c>
      <c r="X783">
        <v>15.9</v>
      </c>
      <c r="Y783">
        <v>2351</v>
      </c>
      <c r="Z783">
        <v>26.3</v>
      </c>
      <c r="AA783">
        <v>12108</v>
      </c>
      <c r="AB783">
        <v>76.2</v>
      </c>
      <c r="AC783">
        <v>11.4</v>
      </c>
      <c r="AD783">
        <v>132000</v>
      </c>
      <c r="AE783">
        <v>10761</v>
      </c>
      <c r="AF783">
        <v>2.62</v>
      </c>
      <c r="AG783">
        <v>22059</v>
      </c>
      <c r="AH783">
        <v>47537</v>
      </c>
      <c r="AI783">
        <v>9.4</v>
      </c>
      <c r="AJ783">
        <v>642</v>
      </c>
      <c r="AK783">
        <v>10321</v>
      </c>
      <c r="AL783">
        <v>-3</v>
      </c>
      <c r="AM783">
        <v>1748</v>
      </c>
      <c r="AN783">
        <v>2715</v>
      </c>
      <c r="AO783">
        <v>0</v>
      </c>
      <c r="AP783">
        <v>0</v>
      </c>
      <c r="AQ783">
        <v>0</v>
      </c>
      <c r="AR783">
        <v>0</v>
      </c>
      <c r="AS783">
        <v>0</v>
      </c>
      <c r="AT783">
        <v>0</v>
      </c>
      <c r="AU783">
        <v>757369</v>
      </c>
      <c r="AV783">
        <v>44459</v>
      </c>
      <c r="AW783">
        <v>255352</v>
      </c>
      <c r="AX783">
        <v>9347</v>
      </c>
      <c r="AY783">
        <v>18675</v>
      </c>
      <c r="AZ783">
        <v>86</v>
      </c>
      <c r="BA783">
        <v>446.43</v>
      </c>
      <c r="BB783">
        <v>64.599999999999994</v>
      </c>
    </row>
    <row r="784" spans="1:54" x14ac:dyDescent="0.3">
      <c r="A784">
        <v>18139</v>
      </c>
      <c r="B784" t="s">
        <v>1390</v>
      </c>
      <c r="C784" t="s">
        <v>1058</v>
      </c>
      <c r="D784">
        <v>16892</v>
      </c>
      <c r="E784">
        <v>17392</v>
      </c>
      <c r="F784">
        <v>-2.9</v>
      </c>
      <c r="G784">
        <v>17392</v>
      </c>
      <c r="H784">
        <v>5.6</v>
      </c>
      <c r="I784">
        <v>23.3</v>
      </c>
      <c r="J784">
        <v>17.399999999999999</v>
      </c>
      <c r="K784">
        <v>50.6</v>
      </c>
      <c r="L784">
        <v>97.4</v>
      </c>
      <c r="M784">
        <v>1</v>
      </c>
      <c r="N784">
        <v>0.2</v>
      </c>
      <c r="O784">
        <v>0.4</v>
      </c>
      <c r="P784">
        <v>0</v>
      </c>
      <c r="Q784">
        <v>1</v>
      </c>
      <c r="R784">
        <v>1.4</v>
      </c>
      <c r="S784">
        <v>96.2</v>
      </c>
      <c r="T784">
        <v>85.1</v>
      </c>
      <c r="U784">
        <v>0.5</v>
      </c>
      <c r="V784">
        <v>2.2000000000000002</v>
      </c>
      <c r="W784">
        <v>87.1</v>
      </c>
      <c r="X784">
        <v>15.1</v>
      </c>
      <c r="Y784">
        <v>1398</v>
      </c>
      <c r="Z784">
        <v>26.3</v>
      </c>
      <c r="AA784">
        <v>7469</v>
      </c>
      <c r="AB784">
        <v>71.900000000000006</v>
      </c>
      <c r="AC784">
        <v>11.4</v>
      </c>
      <c r="AD784">
        <v>104700</v>
      </c>
      <c r="AE784">
        <v>6874</v>
      </c>
      <c r="AF784">
        <v>2.4700000000000002</v>
      </c>
      <c r="AG784">
        <v>23396</v>
      </c>
      <c r="AH784">
        <v>47401</v>
      </c>
      <c r="AI784">
        <v>15.4</v>
      </c>
      <c r="AJ784">
        <v>357</v>
      </c>
      <c r="AK784">
        <v>3635</v>
      </c>
      <c r="AL784">
        <v>-2.9</v>
      </c>
      <c r="AM784">
        <v>1095</v>
      </c>
      <c r="AN784">
        <v>1605</v>
      </c>
      <c r="AO784">
        <v>0</v>
      </c>
      <c r="AP784">
        <v>0</v>
      </c>
      <c r="AQ784">
        <v>0</v>
      </c>
      <c r="AR784">
        <v>0</v>
      </c>
      <c r="AS784">
        <v>0</v>
      </c>
      <c r="AT784">
        <v>24.5</v>
      </c>
      <c r="AU784">
        <v>523330</v>
      </c>
      <c r="AV784">
        <v>162347</v>
      </c>
      <c r="AW784">
        <v>113360</v>
      </c>
      <c r="AX784">
        <v>6468</v>
      </c>
      <c r="AY784">
        <v>0</v>
      </c>
      <c r="AZ784">
        <v>10</v>
      </c>
      <c r="BA784">
        <v>408.12</v>
      </c>
      <c r="BB784">
        <v>42.6</v>
      </c>
    </row>
    <row r="785" spans="1:54" x14ac:dyDescent="0.3">
      <c r="A785">
        <v>18141</v>
      </c>
      <c r="B785" t="s">
        <v>1391</v>
      </c>
      <c r="C785" t="s">
        <v>1058</v>
      </c>
      <c r="D785">
        <v>267618</v>
      </c>
      <c r="E785">
        <v>266929</v>
      </c>
      <c r="F785">
        <v>0.3</v>
      </c>
      <c r="G785">
        <v>266931</v>
      </c>
      <c r="H785">
        <v>6.5</v>
      </c>
      <c r="I785">
        <v>24</v>
      </c>
      <c r="J785">
        <v>14.3</v>
      </c>
      <c r="K785">
        <v>51.5</v>
      </c>
      <c r="L785">
        <v>81.099999999999994</v>
      </c>
      <c r="M785">
        <v>13.2</v>
      </c>
      <c r="N785">
        <v>0.5</v>
      </c>
      <c r="O785">
        <v>2.2999999999999998</v>
      </c>
      <c r="P785">
        <v>0.1</v>
      </c>
      <c r="Q785">
        <v>2.7</v>
      </c>
      <c r="R785">
        <v>8.1999999999999993</v>
      </c>
      <c r="S785">
        <v>74.2</v>
      </c>
      <c r="T785">
        <v>83.2</v>
      </c>
      <c r="U785">
        <v>5.7</v>
      </c>
      <c r="V785">
        <v>9.6</v>
      </c>
      <c r="W785">
        <v>87.8</v>
      </c>
      <c r="X785">
        <v>26.5</v>
      </c>
      <c r="Y785">
        <v>18001</v>
      </c>
      <c r="Z785">
        <v>20.2</v>
      </c>
      <c r="AA785">
        <v>115587</v>
      </c>
      <c r="AB785">
        <v>69.5</v>
      </c>
      <c r="AC785">
        <v>20</v>
      </c>
      <c r="AD785">
        <v>115100</v>
      </c>
      <c r="AE785">
        <v>101947</v>
      </c>
      <c r="AF785">
        <v>2.4900000000000002</v>
      </c>
      <c r="AG785">
        <v>23509</v>
      </c>
      <c r="AH785">
        <v>44582</v>
      </c>
      <c r="AI785">
        <v>17.7</v>
      </c>
      <c r="AJ785">
        <v>5782</v>
      </c>
      <c r="AK785">
        <v>112678</v>
      </c>
      <c r="AL785">
        <v>0.3</v>
      </c>
      <c r="AM785">
        <v>15389</v>
      </c>
      <c r="AN785">
        <v>20374</v>
      </c>
      <c r="AO785">
        <v>6.5</v>
      </c>
      <c r="AP785">
        <v>0</v>
      </c>
      <c r="AQ785">
        <v>1.7</v>
      </c>
      <c r="AR785">
        <v>0.1</v>
      </c>
      <c r="AS785">
        <v>1.9</v>
      </c>
      <c r="AT785">
        <v>26.7</v>
      </c>
      <c r="AU785">
        <v>8011023</v>
      </c>
      <c r="AV785">
        <v>0</v>
      </c>
      <c r="AW785">
        <v>3683417</v>
      </c>
      <c r="AX785">
        <v>13831</v>
      </c>
      <c r="AY785">
        <v>439711</v>
      </c>
      <c r="AZ785">
        <v>428</v>
      </c>
      <c r="BA785">
        <v>457.85</v>
      </c>
      <c r="BB785">
        <v>583</v>
      </c>
    </row>
    <row r="786" spans="1:54" x14ac:dyDescent="0.3">
      <c r="A786">
        <v>18143</v>
      </c>
      <c r="B786" t="s">
        <v>85</v>
      </c>
      <c r="C786" t="s">
        <v>1058</v>
      </c>
      <c r="D786">
        <v>23712</v>
      </c>
      <c r="E786">
        <v>24181</v>
      </c>
      <c r="F786">
        <v>-1.9</v>
      </c>
      <c r="G786">
        <v>24181</v>
      </c>
      <c r="H786">
        <v>5.9</v>
      </c>
      <c r="I786">
        <v>23</v>
      </c>
      <c r="J786">
        <v>15.8</v>
      </c>
      <c r="K786">
        <v>50.8</v>
      </c>
      <c r="L786">
        <v>97.7</v>
      </c>
      <c r="M786">
        <v>0.4</v>
      </c>
      <c r="N786">
        <v>0.3</v>
      </c>
      <c r="O786">
        <v>0.6</v>
      </c>
      <c r="P786">
        <v>0.1</v>
      </c>
      <c r="Q786">
        <v>0.9</v>
      </c>
      <c r="R786">
        <v>1.8</v>
      </c>
      <c r="S786">
        <v>96.3</v>
      </c>
      <c r="T786">
        <v>85.4</v>
      </c>
      <c r="U786">
        <v>1.2</v>
      </c>
      <c r="V786">
        <v>2</v>
      </c>
      <c r="W786">
        <v>78.7</v>
      </c>
      <c r="X786">
        <v>11.5</v>
      </c>
      <c r="Y786">
        <v>1620</v>
      </c>
      <c r="Z786">
        <v>26.7</v>
      </c>
      <c r="AA786">
        <v>10443</v>
      </c>
      <c r="AB786">
        <v>73.2</v>
      </c>
      <c r="AC786">
        <v>9.6</v>
      </c>
      <c r="AD786">
        <v>101400</v>
      </c>
      <c r="AE786">
        <v>8914</v>
      </c>
      <c r="AF786">
        <v>2.66</v>
      </c>
      <c r="AG786">
        <v>20481</v>
      </c>
      <c r="AH786">
        <v>42898</v>
      </c>
      <c r="AI786">
        <v>19</v>
      </c>
      <c r="AJ786">
        <v>399</v>
      </c>
      <c r="AK786">
        <v>5761</v>
      </c>
      <c r="AL786">
        <v>7.9</v>
      </c>
      <c r="AM786">
        <v>1156</v>
      </c>
      <c r="AN786">
        <v>1981</v>
      </c>
      <c r="AO786">
        <v>0</v>
      </c>
      <c r="AP786">
        <v>0</v>
      </c>
      <c r="AQ786">
        <v>0</v>
      </c>
      <c r="AR786">
        <v>0</v>
      </c>
      <c r="AS786">
        <v>0</v>
      </c>
      <c r="AT786">
        <v>10.8</v>
      </c>
      <c r="AU786">
        <v>978675</v>
      </c>
      <c r="AV786">
        <v>0</v>
      </c>
      <c r="AW786">
        <v>241227</v>
      </c>
      <c r="AX786">
        <v>10156</v>
      </c>
      <c r="AY786">
        <v>30721</v>
      </c>
      <c r="AZ786">
        <v>26</v>
      </c>
      <c r="BA786">
        <v>190.4</v>
      </c>
      <c r="BB786">
        <v>127</v>
      </c>
    </row>
    <row r="787" spans="1:54" x14ac:dyDescent="0.3">
      <c r="A787">
        <v>18145</v>
      </c>
      <c r="B787" t="s">
        <v>17</v>
      </c>
      <c r="C787" t="s">
        <v>1058</v>
      </c>
      <c r="D787">
        <v>44579</v>
      </c>
      <c r="E787">
        <v>44393</v>
      </c>
      <c r="F787">
        <v>0.4</v>
      </c>
      <c r="G787">
        <v>44436</v>
      </c>
      <c r="H787">
        <v>5.8</v>
      </c>
      <c r="I787">
        <v>23.1</v>
      </c>
      <c r="J787">
        <v>15.6</v>
      </c>
      <c r="K787">
        <v>50.6</v>
      </c>
      <c r="L787">
        <v>96.4</v>
      </c>
      <c r="M787">
        <v>1.2</v>
      </c>
      <c r="N787">
        <v>0.3</v>
      </c>
      <c r="O787">
        <v>0.8</v>
      </c>
      <c r="P787">
        <v>0.2</v>
      </c>
      <c r="Q787">
        <v>1.1000000000000001</v>
      </c>
      <c r="R787">
        <v>3.9</v>
      </c>
      <c r="S787">
        <v>93</v>
      </c>
      <c r="T787">
        <v>86.3</v>
      </c>
      <c r="U787">
        <v>2.4</v>
      </c>
      <c r="V787">
        <v>4.4000000000000004</v>
      </c>
      <c r="W787">
        <v>85.6</v>
      </c>
      <c r="X787">
        <v>14.8</v>
      </c>
      <c r="Y787">
        <v>3476</v>
      </c>
      <c r="Z787">
        <v>24</v>
      </c>
      <c r="AA787">
        <v>19091</v>
      </c>
      <c r="AB787">
        <v>71.099999999999994</v>
      </c>
      <c r="AC787">
        <v>14.2</v>
      </c>
      <c r="AD787">
        <v>125000</v>
      </c>
      <c r="AE787">
        <v>17171</v>
      </c>
      <c r="AF787">
        <v>2.5499999999999998</v>
      </c>
      <c r="AG787">
        <v>24459</v>
      </c>
      <c r="AH787">
        <v>51440</v>
      </c>
      <c r="AI787">
        <v>12.9</v>
      </c>
      <c r="AJ787">
        <v>907</v>
      </c>
      <c r="AK787">
        <v>14624</v>
      </c>
      <c r="AL787">
        <v>-2.6</v>
      </c>
      <c r="AM787">
        <v>2774</v>
      </c>
      <c r="AN787">
        <v>3706</v>
      </c>
      <c r="AO787">
        <v>0</v>
      </c>
      <c r="AP787">
        <v>0</v>
      </c>
      <c r="AQ787">
        <v>0</v>
      </c>
      <c r="AR787">
        <v>0</v>
      </c>
      <c r="AS787">
        <v>0</v>
      </c>
      <c r="AT787">
        <v>23.5</v>
      </c>
      <c r="AU787">
        <v>2354852</v>
      </c>
      <c r="AV787">
        <v>291027</v>
      </c>
      <c r="AW787">
        <v>487648</v>
      </c>
      <c r="AX787">
        <v>11094</v>
      </c>
      <c r="AY787">
        <v>46357</v>
      </c>
      <c r="AZ787">
        <v>59</v>
      </c>
      <c r="BA787">
        <v>411.15</v>
      </c>
      <c r="BB787">
        <v>108.1</v>
      </c>
    </row>
    <row r="788" spans="1:54" x14ac:dyDescent="0.3">
      <c r="A788">
        <v>18147</v>
      </c>
      <c r="B788" t="s">
        <v>1392</v>
      </c>
      <c r="C788" t="s">
        <v>1058</v>
      </c>
      <c r="D788">
        <v>20801</v>
      </c>
      <c r="E788">
        <v>20952</v>
      </c>
      <c r="F788">
        <v>-0.7</v>
      </c>
      <c r="G788">
        <v>20952</v>
      </c>
      <c r="H788">
        <v>5.5</v>
      </c>
      <c r="I788">
        <v>22.6</v>
      </c>
      <c r="J788">
        <v>18</v>
      </c>
      <c r="K788">
        <v>49.3</v>
      </c>
      <c r="L788">
        <v>97.6</v>
      </c>
      <c r="M788">
        <v>0.8</v>
      </c>
      <c r="N788">
        <v>0.3</v>
      </c>
      <c r="O788">
        <v>0.4</v>
      </c>
      <c r="P788">
        <v>0</v>
      </c>
      <c r="Q788">
        <v>0.9</v>
      </c>
      <c r="R788">
        <v>2.8</v>
      </c>
      <c r="S788">
        <v>95.2</v>
      </c>
      <c r="T788">
        <v>90.5</v>
      </c>
      <c r="U788">
        <v>2</v>
      </c>
      <c r="V788">
        <v>3.8</v>
      </c>
      <c r="W788">
        <v>86.5</v>
      </c>
      <c r="X788">
        <v>15.5</v>
      </c>
      <c r="Y788">
        <v>1873</v>
      </c>
      <c r="Z788">
        <v>26.8</v>
      </c>
      <c r="AA788">
        <v>8931</v>
      </c>
      <c r="AB788">
        <v>82.1</v>
      </c>
      <c r="AC788">
        <v>6.7</v>
      </c>
      <c r="AD788">
        <v>113300</v>
      </c>
      <c r="AE788">
        <v>7984</v>
      </c>
      <c r="AF788">
        <v>2.58</v>
      </c>
      <c r="AG788">
        <v>23641</v>
      </c>
      <c r="AH788">
        <v>52991</v>
      </c>
      <c r="AI788">
        <v>12.6</v>
      </c>
      <c r="AJ788">
        <v>395</v>
      </c>
      <c r="AK788">
        <v>5190</v>
      </c>
      <c r="AL788">
        <v>2</v>
      </c>
      <c r="AM788">
        <v>1203</v>
      </c>
      <c r="AN788">
        <v>1276</v>
      </c>
      <c r="AO788">
        <v>0</v>
      </c>
      <c r="AP788">
        <v>0</v>
      </c>
      <c r="AQ788">
        <v>0</v>
      </c>
      <c r="AR788">
        <v>0</v>
      </c>
      <c r="AS788">
        <v>0</v>
      </c>
      <c r="AT788">
        <v>21.9</v>
      </c>
      <c r="AU788">
        <v>0</v>
      </c>
      <c r="AV788">
        <v>181067</v>
      </c>
      <c r="AW788">
        <v>166048</v>
      </c>
      <c r="AX788">
        <v>8215</v>
      </c>
      <c r="AY788">
        <v>16299</v>
      </c>
      <c r="AZ788">
        <v>36</v>
      </c>
      <c r="BA788">
        <v>396.74</v>
      </c>
      <c r="BB788">
        <v>52.8</v>
      </c>
    </row>
    <row r="789" spans="1:54" x14ac:dyDescent="0.3">
      <c r="A789">
        <v>18149</v>
      </c>
      <c r="B789" t="s">
        <v>1393</v>
      </c>
      <c r="C789" t="s">
        <v>1058</v>
      </c>
      <c r="D789">
        <v>23074</v>
      </c>
      <c r="E789">
        <v>23363</v>
      </c>
      <c r="F789">
        <v>-1.2</v>
      </c>
      <c r="G789">
        <v>23363</v>
      </c>
      <c r="H789">
        <v>5.8</v>
      </c>
      <c r="I789">
        <v>23.2</v>
      </c>
      <c r="J789">
        <v>16.8</v>
      </c>
      <c r="K789">
        <v>50.4</v>
      </c>
      <c r="L789">
        <v>97.6</v>
      </c>
      <c r="M789">
        <v>0.4</v>
      </c>
      <c r="N789">
        <v>0.5</v>
      </c>
      <c r="O789">
        <v>0.3</v>
      </c>
      <c r="P789">
        <v>0</v>
      </c>
      <c r="Q789">
        <v>1.2</v>
      </c>
      <c r="R789">
        <v>3.4</v>
      </c>
      <c r="S789">
        <v>94.5</v>
      </c>
      <c r="T789">
        <v>87.8</v>
      </c>
      <c r="U789">
        <v>1.8</v>
      </c>
      <c r="V789">
        <v>3.2</v>
      </c>
      <c r="W789">
        <v>82.2</v>
      </c>
      <c r="X789">
        <v>12.3</v>
      </c>
      <c r="Y789">
        <v>1825</v>
      </c>
      <c r="Z789">
        <v>28.9</v>
      </c>
      <c r="AA789">
        <v>10999</v>
      </c>
      <c r="AB789">
        <v>81.099999999999994</v>
      </c>
      <c r="AC789">
        <v>5.7</v>
      </c>
      <c r="AD789">
        <v>96900</v>
      </c>
      <c r="AE789">
        <v>8964</v>
      </c>
      <c r="AF789">
        <v>2.58</v>
      </c>
      <c r="AG789">
        <v>19773</v>
      </c>
      <c r="AH789">
        <v>40126</v>
      </c>
      <c r="AI789">
        <v>16.899999999999999</v>
      </c>
      <c r="AJ789">
        <v>304</v>
      </c>
      <c r="AK789">
        <v>2836</v>
      </c>
      <c r="AL789">
        <v>-3</v>
      </c>
      <c r="AM789">
        <v>1159</v>
      </c>
      <c r="AN789">
        <v>1470</v>
      </c>
      <c r="AO789">
        <v>0</v>
      </c>
      <c r="AP789">
        <v>0</v>
      </c>
      <c r="AQ789">
        <v>0</v>
      </c>
      <c r="AR789">
        <v>0</v>
      </c>
      <c r="AS789">
        <v>0</v>
      </c>
      <c r="AT789">
        <v>29.7</v>
      </c>
      <c r="AU789">
        <v>243732</v>
      </c>
      <c r="AV789">
        <v>61452</v>
      </c>
      <c r="AW789">
        <v>156674</v>
      </c>
      <c r="AX789">
        <v>6730</v>
      </c>
      <c r="AY789">
        <v>0</v>
      </c>
      <c r="AZ789">
        <v>36</v>
      </c>
      <c r="BA789">
        <v>309.13</v>
      </c>
      <c r="BB789">
        <v>75.599999999999994</v>
      </c>
    </row>
    <row r="790" spans="1:54" x14ac:dyDescent="0.3">
      <c r="A790">
        <v>18151</v>
      </c>
      <c r="B790" t="s">
        <v>1394</v>
      </c>
      <c r="C790" t="s">
        <v>1058</v>
      </c>
      <c r="D790">
        <v>34308</v>
      </c>
      <c r="E790">
        <v>34183</v>
      </c>
      <c r="F790">
        <v>0.4</v>
      </c>
      <c r="G790">
        <v>34185</v>
      </c>
      <c r="H790">
        <v>4.9000000000000004</v>
      </c>
      <c r="I790">
        <v>21.1</v>
      </c>
      <c r="J790">
        <v>17.2</v>
      </c>
      <c r="K790">
        <v>49.3</v>
      </c>
      <c r="L790">
        <v>97.2</v>
      </c>
      <c r="M790">
        <v>0.9</v>
      </c>
      <c r="N790">
        <v>0.3</v>
      </c>
      <c r="O790">
        <v>0.6</v>
      </c>
      <c r="P790">
        <v>0</v>
      </c>
      <c r="Q790">
        <v>1</v>
      </c>
      <c r="R790">
        <v>3.2</v>
      </c>
      <c r="S790">
        <v>94.3</v>
      </c>
      <c r="T790">
        <v>84.9</v>
      </c>
      <c r="U790">
        <v>2</v>
      </c>
      <c r="V790">
        <v>3.7</v>
      </c>
      <c r="W790">
        <v>88.7</v>
      </c>
      <c r="X790">
        <v>19.399999999999999</v>
      </c>
      <c r="Y790">
        <v>2665</v>
      </c>
      <c r="Z790">
        <v>22.5</v>
      </c>
      <c r="AA790">
        <v>19529</v>
      </c>
      <c r="AB790">
        <v>77.3</v>
      </c>
      <c r="AC790">
        <v>9.4</v>
      </c>
      <c r="AD790">
        <v>123000</v>
      </c>
      <c r="AE790">
        <v>13514</v>
      </c>
      <c r="AF790">
        <v>2.44</v>
      </c>
      <c r="AG790">
        <v>23975</v>
      </c>
      <c r="AH790">
        <v>48080</v>
      </c>
      <c r="AI790">
        <v>11.5</v>
      </c>
      <c r="AJ790">
        <v>971</v>
      </c>
      <c r="AK790">
        <v>13140</v>
      </c>
      <c r="AL790">
        <v>4.5</v>
      </c>
      <c r="AM790">
        <v>2162</v>
      </c>
      <c r="AN790">
        <v>3523</v>
      </c>
      <c r="AO790">
        <v>0</v>
      </c>
      <c r="AP790">
        <v>0</v>
      </c>
      <c r="AQ790">
        <v>0.9</v>
      </c>
      <c r="AR790">
        <v>0</v>
      </c>
      <c r="AS790">
        <v>0.8</v>
      </c>
      <c r="AT790">
        <v>18.2</v>
      </c>
      <c r="AU790">
        <v>1147951</v>
      </c>
      <c r="AV790">
        <v>97221</v>
      </c>
      <c r="AW790">
        <v>575134</v>
      </c>
      <c r="AX790">
        <v>17170</v>
      </c>
      <c r="AY790">
        <v>57024</v>
      </c>
      <c r="AZ790">
        <v>98</v>
      </c>
      <c r="BA790">
        <v>308.94</v>
      </c>
      <c r="BB790">
        <v>110.7</v>
      </c>
    </row>
    <row r="791" spans="1:54" x14ac:dyDescent="0.3">
      <c r="A791">
        <v>18153</v>
      </c>
      <c r="B791" t="s">
        <v>584</v>
      </c>
      <c r="C791" t="s">
        <v>1058</v>
      </c>
      <c r="D791">
        <v>21050</v>
      </c>
      <c r="E791">
        <v>21475</v>
      </c>
      <c r="F791">
        <v>-2</v>
      </c>
      <c r="G791">
        <v>21475</v>
      </c>
      <c r="H791">
        <v>5.0999999999999996</v>
      </c>
      <c r="I791">
        <v>20.3</v>
      </c>
      <c r="J791">
        <v>16.3</v>
      </c>
      <c r="K791">
        <v>45.7</v>
      </c>
      <c r="L791">
        <v>93.5</v>
      </c>
      <c r="M791">
        <v>4.7</v>
      </c>
      <c r="N791">
        <v>0.3</v>
      </c>
      <c r="O791">
        <v>0.3</v>
      </c>
      <c r="P791">
        <v>0</v>
      </c>
      <c r="Q791">
        <v>1.2</v>
      </c>
      <c r="R791">
        <v>1.8</v>
      </c>
      <c r="S791">
        <v>92</v>
      </c>
      <c r="T791">
        <v>87.6</v>
      </c>
      <c r="U791">
        <v>1</v>
      </c>
      <c r="V791">
        <v>1.8</v>
      </c>
      <c r="W791">
        <v>85.3</v>
      </c>
      <c r="X791">
        <v>13.2</v>
      </c>
      <c r="Y791">
        <v>1449</v>
      </c>
      <c r="Z791">
        <v>23.8</v>
      </c>
      <c r="AA791">
        <v>8860</v>
      </c>
      <c r="AB791">
        <v>72.2</v>
      </c>
      <c r="AC791">
        <v>8.1999999999999993</v>
      </c>
      <c r="AD791">
        <v>77600</v>
      </c>
      <c r="AE791">
        <v>7764</v>
      </c>
      <c r="AF791">
        <v>2.46</v>
      </c>
      <c r="AG791">
        <v>19821</v>
      </c>
      <c r="AH791">
        <v>43510</v>
      </c>
      <c r="AI791">
        <v>17.899999999999999</v>
      </c>
      <c r="AJ791">
        <v>338</v>
      </c>
      <c r="AK791">
        <v>4619</v>
      </c>
      <c r="AL791">
        <v>1.2</v>
      </c>
      <c r="AM791">
        <v>913</v>
      </c>
      <c r="AN791">
        <v>1281</v>
      </c>
      <c r="AO791">
        <v>0</v>
      </c>
      <c r="AP791">
        <v>0</v>
      </c>
      <c r="AQ791">
        <v>0</v>
      </c>
      <c r="AR791">
        <v>0</v>
      </c>
      <c r="AS791">
        <v>0</v>
      </c>
      <c r="AT791">
        <v>28.5</v>
      </c>
      <c r="AU791">
        <v>0</v>
      </c>
      <c r="AV791">
        <v>201464</v>
      </c>
      <c r="AW791">
        <v>146923</v>
      </c>
      <c r="AX791">
        <v>6894</v>
      </c>
      <c r="AY791">
        <v>14252</v>
      </c>
      <c r="AZ791">
        <v>2</v>
      </c>
      <c r="BA791">
        <v>447.14</v>
      </c>
      <c r="BB791">
        <v>48</v>
      </c>
    </row>
    <row r="792" spans="1:54" x14ac:dyDescent="0.3">
      <c r="A792">
        <v>18155</v>
      </c>
      <c r="B792" t="s">
        <v>1395</v>
      </c>
      <c r="C792" t="s">
        <v>1058</v>
      </c>
      <c r="D792">
        <v>10452</v>
      </c>
      <c r="E792">
        <v>10613</v>
      </c>
      <c r="F792">
        <v>-1.5</v>
      </c>
      <c r="G792">
        <v>10613</v>
      </c>
      <c r="H792">
        <v>6.1</v>
      </c>
      <c r="I792">
        <v>24.8</v>
      </c>
      <c r="J792">
        <v>16.3</v>
      </c>
      <c r="K792">
        <v>48.9</v>
      </c>
      <c r="L792">
        <v>97.7</v>
      </c>
      <c r="M792">
        <v>0.8</v>
      </c>
      <c r="N792">
        <v>0.3</v>
      </c>
      <c r="O792">
        <v>0.2</v>
      </c>
      <c r="P792">
        <v>0</v>
      </c>
      <c r="Q792">
        <v>0.9</v>
      </c>
      <c r="R792">
        <v>1.7</v>
      </c>
      <c r="S792">
        <v>96.2</v>
      </c>
      <c r="T792">
        <v>88.2</v>
      </c>
      <c r="U792">
        <v>1.8</v>
      </c>
      <c r="V792">
        <v>5</v>
      </c>
      <c r="W792">
        <v>82.5</v>
      </c>
      <c r="X792">
        <v>9.9</v>
      </c>
      <c r="Y792">
        <v>882</v>
      </c>
      <c r="Z792">
        <v>32.4</v>
      </c>
      <c r="AA792">
        <v>5083</v>
      </c>
      <c r="AB792">
        <v>76.3</v>
      </c>
      <c r="AC792">
        <v>6.3</v>
      </c>
      <c r="AD792">
        <v>110800</v>
      </c>
      <c r="AE792">
        <v>4099</v>
      </c>
      <c r="AF792">
        <v>2.54</v>
      </c>
      <c r="AG792">
        <v>20019</v>
      </c>
      <c r="AH792">
        <v>44143</v>
      </c>
      <c r="AI792">
        <v>22.2</v>
      </c>
      <c r="AJ792">
        <v>131</v>
      </c>
      <c r="AK792">
        <v>1814</v>
      </c>
      <c r="AL792">
        <v>-2.4</v>
      </c>
      <c r="AM792">
        <v>555</v>
      </c>
      <c r="AN792">
        <v>620</v>
      </c>
      <c r="AO792">
        <v>0</v>
      </c>
      <c r="AP792">
        <v>0</v>
      </c>
      <c r="AQ792">
        <v>0</v>
      </c>
      <c r="AR792">
        <v>0</v>
      </c>
      <c r="AS792">
        <v>0</v>
      </c>
      <c r="AT792">
        <v>0</v>
      </c>
      <c r="AU792">
        <v>0</v>
      </c>
      <c r="AV792">
        <v>3944</v>
      </c>
      <c r="AW792">
        <v>19919</v>
      </c>
      <c r="AX792">
        <v>2074</v>
      </c>
      <c r="AY792">
        <v>0</v>
      </c>
      <c r="AZ792">
        <v>54</v>
      </c>
      <c r="BA792">
        <v>220.63</v>
      </c>
      <c r="BB792">
        <v>48.1</v>
      </c>
    </row>
    <row r="793" spans="1:54" x14ac:dyDescent="0.3">
      <c r="A793">
        <v>18157</v>
      </c>
      <c r="B793" t="s">
        <v>1396</v>
      </c>
      <c r="C793" t="s">
        <v>1058</v>
      </c>
      <c r="D793">
        <v>183074</v>
      </c>
      <c r="E793">
        <v>172780</v>
      </c>
      <c r="F793">
        <v>6</v>
      </c>
      <c r="G793">
        <v>172780</v>
      </c>
      <c r="H793">
        <v>6.2</v>
      </c>
      <c r="I793">
        <v>20.8</v>
      </c>
      <c r="J793">
        <v>10.3</v>
      </c>
      <c r="K793">
        <v>48.9</v>
      </c>
      <c r="L793">
        <v>85.4</v>
      </c>
      <c r="M793">
        <v>4.9000000000000004</v>
      </c>
      <c r="N793">
        <v>0.4</v>
      </c>
      <c r="O793">
        <v>7.2</v>
      </c>
      <c r="P793">
        <v>0.1</v>
      </c>
      <c r="Q793">
        <v>2</v>
      </c>
      <c r="R793">
        <v>8</v>
      </c>
      <c r="S793">
        <v>78.099999999999994</v>
      </c>
      <c r="T793">
        <v>72</v>
      </c>
      <c r="U793">
        <v>10.4</v>
      </c>
      <c r="V793">
        <v>14.4</v>
      </c>
      <c r="W793">
        <v>90.7</v>
      </c>
      <c r="X793">
        <v>35.700000000000003</v>
      </c>
      <c r="Y793">
        <v>9517</v>
      </c>
      <c r="Z793">
        <v>17.600000000000001</v>
      </c>
      <c r="AA793">
        <v>73901</v>
      </c>
      <c r="AB793">
        <v>54.2</v>
      </c>
      <c r="AC793">
        <v>32.5</v>
      </c>
      <c r="AD793">
        <v>130900</v>
      </c>
      <c r="AE793">
        <v>66667</v>
      </c>
      <c r="AF793">
        <v>2.4300000000000002</v>
      </c>
      <c r="AG793">
        <v>23691</v>
      </c>
      <c r="AH793">
        <v>44246</v>
      </c>
      <c r="AI793">
        <v>21.6</v>
      </c>
      <c r="AJ793">
        <v>3369</v>
      </c>
      <c r="AK793">
        <v>64443</v>
      </c>
      <c r="AL793">
        <v>1.3</v>
      </c>
      <c r="AM793">
        <v>8694</v>
      </c>
      <c r="AN793">
        <v>9383</v>
      </c>
      <c r="AO793">
        <v>0</v>
      </c>
      <c r="AP793">
        <v>0.8</v>
      </c>
      <c r="AQ793">
        <v>4.4000000000000004</v>
      </c>
      <c r="AR793">
        <v>0</v>
      </c>
      <c r="AS793">
        <v>3.4</v>
      </c>
      <c r="AT793">
        <v>30.5</v>
      </c>
      <c r="AU793">
        <v>0</v>
      </c>
      <c r="AV793">
        <v>413344</v>
      </c>
      <c r="AW793">
        <v>2079578</v>
      </c>
      <c r="AX793">
        <v>12769</v>
      </c>
      <c r="AY793">
        <v>315997</v>
      </c>
      <c r="AZ793">
        <v>1055</v>
      </c>
      <c r="BA793">
        <v>499.81</v>
      </c>
      <c r="BB793">
        <v>345.7</v>
      </c>
    </row>
    <row r="794" spans="1:54" x14ac:dyDescent="0.3">
      <c r="A794">
        <v>18159</v>
      </c>
      <c r="B794" t="s">
        <v>582</v>
      </c>
      <c r="C794" t="s">
        <v>1058</v>
      </c>
      <c r="D794">
        <v>15415</v>
      </c>
      <c r="E794">
        <v>15936</v>
      </c>
      <c r="F794">
        <v>-3.3</v>
      </c>
      <c r="G794">
        <v>15936</v>
      </c>
      <c r="H794">
        <v>4.3</v>
      </c>
      <c r="I794">
        <v>21.4</v>
      </c>
      <c r="J794">
        <v>19.3</v>
      </c>
      <c r="K794">
        <v>50.1</v>
      </c>
      <c r="L794">
        <v>98</v>
      </c>
      <c r="M794">
        <v>0.5</v>
      </c>
      <c r="N794">
        <v>0.3</v>
      </c>
      <c r="O794">
        <v>0.5</v>
      </c>
      <c r="P794">
        <v>0</v>
      </c>
      <c r="Q794">
        <v>0.8</v>
      </c>
      <c r="R794">
        <v>2.6</v>
      </c>
      <c r="S794">
        <v>95.6</v>
      </c>
      <c r="T794">
        <v>90.1</v>
      </c>
      <c r="U794">
        <v>1.8</v>
      </c>
      <c r="V794">
        <v>3.2</v>
      </c>
      <c r="W794">
        <v>88.7</v>
      </c>
      <c r="X794">
        <v>16.399999999999999</v>
      </c>
      <c r="Y794">
        <v>1525</v>
      </c>
      <c r="Z794">
        <v>24.4</v>
      </c>
      <c r="AA794">
        <v>6969</v>
      </c>
      <c r="AB794">
        <v>77.2</v>
      </c>
      <c r="AC794">
        <v>8.3000000000000007</v>
      </c>
      <c r="AD794">
        <v>108300</v>
      </c>
      <c r="AE794">
        <v>6622</v>
      </c>
      <c r="AF794">
        <v>2.36</v>
      </c>
      <c r="AG794">
        <v>25093</v>
      </c>
      <c r="AH794">
        <v>52686</v>
      </c>
      <c r="AI794">
        <v>9.4</v>
      </c>
      <c r="AJ794">
        <v>305</v>
      </c>
      <c r="AK794">
        <v>3162</v>
      </c>
      <c r="AL794">
        <v>3.2</v>
      </c>
      <c r="AM794">
        <v>1019</v>
      </c>
      <c r="AN794">
        <v>1240</v>
      </c>
      <c r="AO794">
        <v>0</v>
      </c>
      <c r="AP794">
        <v>0</v>
      </c>
      <c r="AQ794">
        <v>0</v>
      </c>
      <c r="AR794">
        <v>0</v>
      </c>
      <c r="AS794">
        <v>0</v>
      </c>
      <c r="AT794">
        <v>23.5</v>
      </c>
      <c r="AU794">
        <v>362143</v>
      </c>
      <c r="AV794">
        <v>141637</v>
      </c>
      <c r="AW794">
        <v>136038</v>
      </c>
      <c r="AX794">
        <v>8473</v>
      </c>
      <c r="AY794">
        <v>9837</v>
      </c>
      <c r="AZ794">
        <v>7</v>
      </c>
      <c r="BA794">
        <v>260.54000000000002</v>
      </c>
      <c r="BB794">
        <v>61.2</v>
      </c>
    </row>
    <row r="795" spans="1:54" x14ac:dyDescent="0.3">
      <c r="A795">
        <v>18161</v>
      </c>
      <c r="B795" t="s">
        <v>78</v>
      </c>
      <c r="C795" t="s">
        <v>1058</v>
      </c>
      <c r="D795">
        <v>7246</v>
      </c>
      <c r="E795">
        <v>7516</v>
      </c>
      <c r="F795">
        <v>-3.6</v>
      </c>
      <c r="G795">
        <v>7516</v>
      </c>
      <c r="H795">
        <v>4.5</v>
      </c>
      <c r="I795">
        <v>22.8</v>
      </c>
      <c r="J795">
        <v>16.899999999999999</v>
      </c>
      <c r="K795">
        <v>50.7</v>
      </c>
      <c r="L795">
        <v>97.3</v>
      </c>
      <c r="M795">
        <v>0.7</v>
      </c>
      <c r="N795">
        <v>0.3</v>
      </c>
      <c r="O795">
        <v>0.3</v>
      </c>
      <c r="P795">
        <v>0</v>
      </c>
      <c r="Q795">
        <v>1.4</v>
      </c>
      <c r="R795">
        <v>1.4</v>
      </c>
      <c r="S795">
        <v>95.9</v>
      </c>
      <c r="T795">
        <v>88.6</v>
      </c>
      <c r="U795">
        <v>0.8</v>
      </c>
      <c r="V795">
        <v>1.8</v>
      </c>
      <c r="W795">
        <v>85.4</v>
      </c>
      <c r="X795">
        <v>18.399999999999999</v>
      </c>
      <c r="Y795">
        <v>588</v>
      </c>
      <c r="Z795">
        <v>23.8</v>
      </c>
      <c r="AA795">
        <v>3225</v>
      </c>
      <c r="AB795">
        <v>76.099999999999994</v>
      </c>
      <c r="AC795">
        <v>9.1</v>
      </c>
      <c r="AD795">
        <v>103200</v>
      </c>
      <c r="AE795">
        <v>2943</v>
      </c>
      <c r="AF795">
        <v>2.4900000000000002</v>
      </c>
      <c r="AG795">
        <v>20883</v>
      </c>
      <c r="AH795">
        <v>44161</v>
      </c>
      <c r="AI795">
        <v>12.7</v>
      </c>
      <c r="AJ795">
        <v>111</v>
      </c>
      <c r="AK795">
        <v>884</v>
      </c>
      <c r="AL795">
        <v>7.3</v>
      </c>
      <c r="AM795">
        <v>542</v>
      </c>
      <c r="AN795">
        <v>0</v>
      </c>
      <c r="AO795">
        <v>0</v>
      </c>
      <c r="AP795">
        <v>0</v>
      </c>
      <c r="AQ795">
        <v>0</v>
      </c>
      <c r="AR795">
        <v>0</v>
      </c>
      <c r="AS795">
        <v>0</v>
      </c>
      <c r="AT795">
        <v>0</v>
      </c>
      <c r="AU795">
        <v>0</v>
      </c>
      <c r="AV795">
        <v>0</v>
      </c>
      <c r="AW795">
        <v>31015</v>
      </c>
      <c r="AX795">
        <v>4366</v>
      </c>
      <c r="AY795">
        <v>3006</v>
      </c>
      <c r="AZ795">
        <v>3</v>
      </c>
      <c r="BA795">
        <v>161.22</v>
      </c>
      <c r="BB795">
        <v>46.6</v>
      </c>
    </row>
    <row r="796" spans="1:54" x14ac:dyDescent="0.3">
      <c r="A796">
        <v>18163</v>
      </c>
      <c r="B796" t="s">
        <v>1397</v>
      </c>
      <c r="C796" t="s">
        <v>1058</v>
      </c>
      <c r="D796">
        <v>182006</v>
      </c>
      <c r="E796">
        <v>179703</v>
      </c>
      <c r="F796">
        <v>1.3</v>
      </c>
      <c r="G796">
        <v>179703</v>
      </c>
      <c r="H796">
        <v>6.4</v>
      </c>
      <c r="I796">
        <v>22</v>
      </c>
      <c r="J796">
        <v>15.2</v>
      </c>
      <c r="K796">
        <v>51.6</v>
      </c>
      <c r="L796">
        <v>86.5</v>
      </c>
      <c r="M796">
        <v>9.4</v>
      </c>
      <c r="N796">
        <v>0.3</v>
      </c>
      <c r="O796">
        <v>1.3</v>
      </c>
      <c r="P796">
        <v>0.1</v>
      </c>
      <c r="Q796">
        <v>2.5</v>
      </c>
      <c r="R796">
        <v>2.5</v>
      </c>
      <c r="S796">
        <v>84.4</v>
      </c>
      <c r="T796">
        <v>84.2</v>
      </c>
      <c r="U796">
        <v>2.5</v>
      </c>
      <c r="V796">
        <v>4</v>
      </c>
      <c r="W796">
        <v>89.2</v>
      </c>
      <c r="X796">
        <v>22.6</v>
      </c>
      <c r="Y796">
        <v>13397</v>
      </c>
      <c r="Z796">
        <v>18.899999999999999</v>
      </c>
      <c r="AA796">
        <v>83400</v>
      </c>
      <c r="AB796">
        <v>63.6</v>
      </c>
      <c r="AC796">
        <v>26.2</v>
      </c>
      <c r="AD796">
        <v>112900</v>
      </c>
      <c r="AE796">
        <v>73963</v>
      </c>
      <c r="AF796">
        <v>2.34</v>
      </c>
      <c r="AG796">
        <v>24378</v>
      </c>
      <c r="AH796">
        <v>43540</v>
      </c>
      <c r="AI796">
        <v>15.9</v>
      </c>
      <c r="AJ796">
        <v>4981</v>
      </c>
      <c r="AK796">
        <v>109426</v>
      </c>
      <c r="AL796">
        <v>1.3</v>
      </c>
      <c r="AM796">
        <v>9388</v>
      </c>
      <c r="AN796">
        <v>12530</v>
      </c>
      <c r="AO796">
        <v>2.9</v>
      </c>
      <c r="AP796">
        <v>0</v>
      </c>
      <c r="AQ796">
        <v>1.5</v>
      </c>
      <c r="AR796">
        <v>0</v>
      </c>
      <c r="AS796">
        <v>1.2</v>
      </c>
      <c r="AT796">
        <v>25.7</v>
      </c>
      <c r="AU796">
        <v>6447599</v>
      </c>
      <c r="AV796">
        <v>2907819</v>
      </c>
      <c r="AW796">
        <v>3025844</v>
      </c>
      <c r="AX796">
        <v>17308</v>
      </c>
      <c r="AY796">
        <v>516819</v>
      </c>
      <c r="AZ796">
        <v>322</v>
      </c>
      <c r="BA796">
        <v>233.48</v>
      </c>
      <c r="BB796">
        <v>769.7</v>
      </c>
    </row>
    <row r="797" spans="1:54" x14ac:dyDescent="0.3">
      <c r="A797">
        <v>18165</v>
      </c>
      <c r="B797" t="s">
        <v>1398</v>
      </c>
      <c r="C797" t="s">
        <v>1058</v>
      </c>
      <c r="D797">
        <v>15693</v>
      </c>
      <c r="E797">
        <v>16212</v>
      </c>
      <c r="F797">
        <v>-3.2</v>
      </c>
      <c r="G797">
        <v>16212</v>
      </c>
      <c r="H797">
        <v>5.3</v>
      </c>
      <c r="I797">
        <v>22.2</v>
      </c>
      <c r="J797">
        <v>18.600000000000001</v>
      </c>
      <c r="K797">
        <v>50.6</v>
      </c>
      <c r="L797">
        <v>98.1</v>
      </c>
      <c r="M797">
        <v>0.4</v>
      </c>
      <c r="N797">
        <v>0.3</v>
      </c>
      <c r="O797">
        <v>0.2</v>
      </c>
      <c r="P797">
        <v>0</v>
      </c>
      <c r="Q797">
        <v>0.9</v>
      </c>
      <c r="R797">
        <v>1.1000000000000001</v>
      </c>
      <c r="S797">
        <v>97.2</v>
      </c>
      <c r="T797">
        <v>91.1</v>
      </c>
      <c r="U797">
        <v>0.3</v>
      </c>
      <c r="V797">
        <v>2.2000000000000002</v>
      </c>
      <c r="W797">
        <v>89.1</v>
      </c>
      <c r="X797">
        <v>13</v>
      </c>
      <c r="Y797">
        <v>1544</v>
      </c>
      <c r="Z797">
        <v>24.4</v>
      </c>
      <c r="AA797">
        <v>7480</v>
      </c>
      <c r="AB797">
        <v>78.2</v>
      </c>
      <c r="AC797">
        <v>7.6</v>
      </c>
      <c r="AD797">
        <v>75100</v>
      </c>
      <c r="AE797">
        <v>6466</v>
      </c>
      <c r="AF797">
        <v>2.4500000000000002</v>
      </c>
      <c r="AG797">
        <v>22875</v>
      </c>
      <c r="AH797">
        <v>42524</v>
      </c>
      <c r="AI797">
        <v>15.8</v>
      </c>
      <c r="AJ797">
        <v>262</v>
      </c>
      <c r="AK797">
        <v>3360</v>
      </c>
      <c r="AL797">
        <v>-7.9</v>
      </c>
      <c r="AM797">
        <v>771</v>
      </c>
      <c r="AN797">
        <v>1119</v>
      </c>
      <c r="AO797">
        <v>0</v>
      </c>
      <c r="AP797">
        <v>0</v>
      </c>
      <c r="AQ797">
        <v>3.6</v>
      </c>
      <c r="AR797">
        <v>0</v>
      </c>
      <c r="AS797">
        <v>0</v>
      </c>
      <c r="AT797">
        <v>22.7</v>
      </c>
      <c r="AU797">
        <v>0</v>
      </c>
      <c r="AV797">
        <v>0</v>
      </c>
      <c r="AW797">
        <v>184550</v>
      </c>
      <c r="AX797">
        <v>11296</v>
      </c>
      <c r="AY797">
        <v>16305</v>
      </c>
      <c r="AZ797">
        <v>1</v>
      </c>
      <c r="BA797">
        <v>256.88</v>
      </c>
      <c r="BB797">
        <v>63.1</v>
      </c>
    </row>
    <row r="798" spans="1:54" x14ac:dyDescent="0.3">
      <c r="A798">
        <v>18167</v>
      </c>
      <c r="B798" t="s">
        <v>1399</v>
      </c>
      <c r="C798" t="s">
        <v>1058</v>
      </c>
      <c r="D798">
        <v>108175</v>
      </c>
      <c r="E798">
        <v>107848</v>
      </c>
      <c r="F798">
        <v>0.3</v>
      </c>
      <c r="G798">
        <v>107848</v>
      </c>
      <c r="H798">
        <v>5.9</v>
      </c>
      <c r="I798">
        <v>20.7</v>
      </c>
      <c r="J798">
        <v>14.5</v>
      </c>
      <c r="K798">
        <v>49.3</v>
      </c>
      <c r="L798">
        <v>88.2</v>
      </c>
      <c r="M798">
        <v>7.2</v>
      </c>
      <c r="N798">
        <v>0.4</v>
      </c>
      <c r="O798">
        <v>2</v>
      </c>
      <c r="P798">
        <v>0</v>
      </c>
      <c r="Q798">
        <v>2.2000000000000002</v>
      </c>
      <c r="R798">
        <v>2.6</v>
      </c>
      <c r="S798">
        <v>85.9</v>
      </c>
      <c r="T798">
        <v>84.4</v>
      </c>
      <c r="U798">
        <v>3.3</v>
      </c>
      <c r="V798">
        <v>5.6</v>
      </c>
      <c r="W798">
        <v>86.6</v>
      </c>
      <c r="X798">
        <v>21.2</v>
      </c>
      <c r="Y798">
        <v>7960</v>
      </c>
      <c r="Z798">
        <v>19.899999999999999</v>
      </c>
      <c r="AA798">
        <v>46443</v>
      </c>
      <c r="AB798">
        <v>63.9</v>
      </c>
      <c r="AC798">
        <v>21.2</v>
      </c>
      <c r="AD798">
        <v>91600</v>
      </c>
      <c r="AE798">
        <v>39597</v>
      </c>
      <c r="AF798">
        <v>2.4900000000000002</v>
      </c>
      <c r="AG798">
        <v>21192</v>
      </c>
      <c r="AH798">
        <v>40692</v>
      </c>
      <c r="AI798">
        <v>20</v>
      </c>
      <c r="AJ798">
        <v>2491</v>
      </c>
      <c r="AK798">
        <v>45346</v>
      </c>
      <c r="AL798">
        <v>-2.5</v>
      </c>
      <c r="AM798">
        <v>4768</v>
      </c>
      <c r="AN798">
        <v>7034</v>
      </c>
      <c r="AO798">
        <v>4.8</v>
      </c>
      <c r="AP798">
        <v>0</v>
      </c>
      <c r="AQ798">
        <v>3.2</v>
      </c>
      <c r="AR798">
        <v>0</v>
      </c>
      <c r="AS798">
        <v>0.6</v>
      </c>
      <c r="AT798">
        <v>23</v>
      </c>
      <c r="AU798">
        <v>3565934</v>
      </c>
      <c r="AV798">
        <v>584135</v>
      </c>
      <c r="AW798">
        <v>1668183</v>
      </c>
      <c r="AX798">
        <v>15780</v>
      </c>
      <c r="AY798">
        <v>195501</v>
      </c>
      <c r="AZ798">
        <v>321</v>
      </c>
      <c r="BA798">
        <v>403.31</v>
      </c>
      <c r="BB798">
        <v>267.39999999999998</v>
      </c>
    </row>
    <row r="799" spans="1:54" x14ac:dyDescent="0.3">
      <c r="A799">
        <v>18169</v>
      </c>
      <c r="B799" t="s">
        <v>1365</v>
      </c>
      <c r="C799" t="s">
        <v>1058</v>
      </c>
      <c r="D799">
        <v>32252</v>
      </c>
      <c r="E799">
        <v>32888</v>
      </c>
      <c r="F799">
        <v>-1.9</v>
      </c>
      <c r="G799">
        <v>32888</v>
      </c>
      <c r="H799">
        <v>5.2</v>
      </c>
      <c r="I799">
        <v>21.6</v>
      </c>
      <c r="J799">
        <v>19.399999999999999</v>
      </c>
      <c r="K799">
        <v>51.4</v>
      </c>
      <c r="L799">
        <v>96.8</v>
      </c>
      <c r="M799">
        <v>0.8</v>
      </c>
      <c r="N799">
        <v>0.7</v>
      </c>
      <c r="O799">
        <v>0.5</v>
      </c>
      <c r="P799">
        <v>0</v>
      </c>
      <c r="Q799">
        <v>1.2</v>
      </c>
      <c r="R799">
        <v>2.4</v>
      </c>
      <c r="S799">
        <v>94.6</v>
      </c>
      <c r="T799">
        <v>85.7</v>
      </c>
      <c r="U799">
        <v>1.6</v>
      </c>
      <c r="V799">
        <v>3.4</v>
      </c>
      <c r="W799">
        <v>86.1</v>
      </c>
      <c r="X799">
        <v>17</v>
      </c>
      <c r="Y799">
        <v>2489</v>
      </c>
      <c r="Z799">
        <v>19.2</v>
      </c>
      <c r="AA799">
        <v>14098</v>
      </c>
      <c r="AB799">
        <v>76.2</v>
      </c>
      <c r="AC799">
        <v>12.1</v>
      </c>
      <c r="AD799">
        <v>95000</v>
      </c>
      <c r="AE799">
        <v>12703</v>
      </c>
      <c r="AF799">
        <v>2.41</v>
      </c>
      <c r="AG799">
        <v>21201</v>
      </c>
      <c r="AH799">
        <v>45286</v>
      </c>
      <c r="AI799">
        <v>15.1</v>
      </c>
      <c r="AJ799">
        <v>756</v>
      </c>
      <c r="AK799">
        <v>10901</v>
      </c>
      <c r="AL799">
        <v>0.6</v>
      </c>
      <c r="AM799">
        <v>1702</v>
      </c>
      <c r="AN799">
        <v>2571</v>
      </c>
      <c r="AO799">
        <v>0</v>
      </c>
      <c r="AP799">
        <v>0</v>
      </c>
      <c r="AQ799">
        <v>0</v>
      </c>
      <c r="AR799">
        <v>0</v>
      </c>
      <c r="AS799">
        <v>0</v>
      </c>
      <c r="AT799">
        <v>30.7</v>
      </c>
      <c r="AU799">
        <v>1045382</v>
      </c>
      <c r="AV799">
        <v>168937</v>
      </c>
      <c r="AW799">
        <v>325620</v>
      </c>
      <c r="AX799">
        <v>9889</v>
      </c>
      <c r="AY799">
        <v>30325</v>
      </c>
      <c r="AZ799">
        <v>24</v>
      </c>
      <c r="BA799">
        <v>412.43</v>
      </c>
      <c r="BB799">
        <v>79.7</v>
      </c>
    </row>
    <row r="800" spans="1:54" x14ac:dyDescent="0.3">
      <c r="A800">
        <v>18171</v>
      </c>
      <c r="B800" t="s">
        <v>251</v>
      </c>
      <c r="C800" t="s">
        <v>1058</v>
      </c>
      <c r="D800">
        <v>8352</v>
      </c>
      <c r="E800">
        <v>8508</v>
      </c>
      <c r="F800">
        <v>-1.8</v>
      </c>
      <c r="G800">
        <v>8508</v>
      </c>
      <c r="H800">
        <v>5.7</v>
      </c>
      <c r="I800">
        <v>22.5</v>
      </c>
      <c r="J800">
        <v>18.7</v>
      </c>
      <c r="K800">
        <v>50.3</v>
      </c>
      <c r="L800">
        <v>98.3</v>
      </c>
      <c r="M800">
        <v>0.3</v>
      </c>
      <c r="N800">
        <v>0.2</v>
      </c>
      <c r="O800">
        <v>0.5</v>
      </c>
      <c r="P800">
        <v>0.1</v>
      </c>
      <c r="Q800">
        <v>0.6</v>
      </c>
      <c r="R800">
        <v>1.4</v>
      </c>
      <c r="S800">
        <v>97</v>
      </c>
      <c r="T800">
        <v>88.4</v>
      </c>
      <c r="U800">
        <v>1.1000000000000001</v>
      </c>
      <c r="V800">
        <v>1.6</v>
      </c>
      <c r="W800">
        <v>82.5</v>
      </c>
      <c r="X800">
        <v>16</v>
      </c>
      <c r="Y800">
        <v>673</v>
      </c>
      <c r="Z800">
        <v>26.7</v>
      </c>
      <c r="AA800">
        <v>3680</v>
      </c>
      <c r="AB800">
        <v>76.599999999999994</v>
      </c>
      <c r="AC800">
        <v>6.2</v>
      </c>
      <c r="AD800">
        <v>99500</v>
      </c>
      <c r="AE800">
        <v>3283</v>
      </c>
      <c r="AF800">
        <v>2.5499999999999998</v>
      </c>
      <c r="AG800">
        <v>27390</v>
      </c>
      <c r="AH800">
        <v>52317</v>
      </c>
      <c r="AI800">
        <v>7.1</v>
      </c>
      <c r="AJ800">
        <v>119</v>
      </c>
      <c r="AK800">
        <v>1349</v>
      </c>
      <c r="AL800">
        <v>-8.8000000000000007</v>
      </c>
      <c r="AM800">
        <v>518</v>
      </c>
      <c r="AN800">
        <v>680</v>
      </c>
      <c r="AO800">
        <v>0</v>
      </c>
      <c r="AP800">
        <v>0</v>
      </c>
      <c r="AQ800">
        <v>0</v>
      </c>
      <c r="AR800">
        <v>0</v>
      </c>
      <c r="AS800">
        <v>0</v>
      </c>
      <c r="AT800">
        <v>28.7</v>
      </c>
      <c r="AU800">
        <v>93073</v>
      </c>
      <c r="AV800">
        <v>118293</v>
      </c>
      <c r="AW800">
        <v>24040</v>
      </c>
      <c r="AX800">
        <v>2812</v>
      </c>
      <c r="AY800">
        <v>8420</v>
      </c>
      <c r="AZ800">
        <v>19</v>
      </c>
      <c r="BA800">
        <v>364.68</v>
      </c>
      <c r="BB800">
        <v>23.3</v>
      </c>
    </row>
    <row r="801" spans="1:54" x14ac:dyDescent="0.3">
      <c r="A801">
        <v>18173</v>
      </c>
      <c r="B801" t="s">
        <v>1400</v>
      </c>
      <c r="C801" t="s">
        <v>1058</v>
      </c>
      <c r="D801">
        <v>61149</v>
      </c>
      <c r="E801">
        <v>59689</v>
      </c>
      <c r="F801">
        <v>2.4</v>
      </c>
      <c r="G801">
        <v>59689</v>
      </c>
      <c r="H801">
        <v>5.7</v>
      </c>
      <c r="I801">
        <v>24.6</v>
      </c>
      <c r="J801">
        <v>16.100000000000001</v>
      </c>
      <c r="K801">
        <v>50.6</v>
      </c>
      <c r="L801">
        <v>94.7</v>
      </c>
      <c r="M801">
        <v>1.6</v>
      </c>
      <c r="N801">
        <v>0.3</v>
      </c>
      <c r="O801">
        <v>2</v>
      </c>
      <c r="P801">
        <v>0</v>
      </c>
      <c r="Q801">
        <v>1.4</v>
      </c>
      <c r="R801">
        <v>1.7</v>
      </c>
      <c r="S801">
        <v>93.2</v>
      </c>
      <c r="T801">
        <v>90.5</v>
      </c>
      <c r="U801">
        <v>2.5</v>
      </c>
      <c r="V801">
        <v>3.6</v>
      </c>
      <c r="W801">
        <v>92.4</v>
      </c>
      <c r="X801">
        <v>27.2</v>
      </c>
      <c r="Y801">
        <v>4677</v>
      </c>
      <c r="Z801">
        <v>23.1</v>
      </c>
      <c r="AA801">
        <v>24936</v>
      </c>
      <c r="AB801">
        <v>83.3</v>
      </c>
      <c r="AC801">
        <v>10.6</v>
      </c>
      <c r="AD801">
        <v>146300</v>
      </c>
      <c r="AE801">
        <v>22454</v>
      </c>
      <c r="AF801">
        <v>2.65</v>
      </c>
      <c r="AG801">
        <v>29927</v>
      </c>
      <c r="AH801">
        <v>62351</v>
      </c>
      <c r="AI801">
        <v>9</v>
      </c>
      <c r="AJ801">
        <v>1109</v>
      </c>
      <c r="AK801">
        <v>13443</v>
      </c>
      <c r="AL801">
        <v>0.3</v>
      </c>
      <c r="AM801">
        <v>3646</v>
      </c>
      <c r="AN801">
        <v>5024</v>
      </c>
      <c r="AO801">
        <v>0</v>
      </c>
      <c r="AP801">
        <v>0</v>
      </c>
      <c r="AQ801">
        <v>0</v>
      </c>
      <c r="AR801">
        <v>0</v>
      </c>
      <c r="AS801">
        <v>0</v>
      </c>
      <c r="AT801">
        <v>30.3</v>
      </c>
      <c r="AU801">
        <v>0</v>
      </c>
      <c r="AV801">
        <v>412340</v>
      </c>
      <c r="AW801">
        <v>331226</v>
      </c>
      <c r="AX801">
        <v>5794</v>
      </c>
      <c r="AY801">
        <v>36854</v>
      </c>
      <c r="AZ801">
        <v>304</v>
      </c>
      <c r="BA801">
        <v>384.82</v>
      </c>
      <c r="BB801">
        <v>155.1</v>
      </c>
    </row>
    <row r="802" spans="1:54" x14ac:dyDescent="0.3">
      <c r="A802">
        <v>18175</v>
      </c>
      <c r="B802" t="s">
        <v>10</v>
      </c>
      <c r="C802" t="s">
        <v>1058</v>
      </c>
      <c r="D802">
        <v>27878</v>
      </c>
      <c r="E802">
        <v>28262</v>
      </c>
      <c r="F802">
        <v>-1.4</v>
      </c>
      <c r="G802">
        <v>28262</v>
      </c>
      <c r="H802">
        <v>5.7</v>
      </c>
      <c r="I802">
        <v>23.6</v>
      </c>
      <c r="J802">
        <v>15.4</v>
      </c>
      <c r="K802">
        <v>50.1</v>
      </c>
      <c r="L802">
        <v>98.1</v>
      </c>
      <c r="M802">
        <v>0.4</v>
      </c>
      <c r="N802">
        <v>0.2</v>
      </c>
      <c r="O802">
        <v>0.3</v>
      </c>
      <c r="P802">
        <v>0</v>
      </c>
      <c r="Q802">
        <v>0.9</v>
      </c>
      <c r="R802">
        <v>1.4</v>
      </c>
      <c r="S802">
        <v>96.9</v>
      </c>
      <c r="T802">
        <v>88.6</v>
      </c>
      <c r="U802">
        <v>0.7</v>
      </c>
      <c r="V802">
        <v>2.2999999999999998</v>
      </c>
      <c r="W802">
        <v>80.099999999999994</v>
      </c>
      <c r="X802">
        <v>11.9</v>
      </c>
      <c r="Y802">
        <v>2041</v>
      </c>
      <c r="Z802">
        <v>29.6</v>
      </c>
      <c r="AA802">
        <v>12192</v>
      </c>
      <c r="AB802">
        <v>80.3</v>
      </c>
      <c r="AC802">
        <v>5.3</v>
      </c>
      <c r="AD802">
        <v>101500</v>
      </c>
      <c r="AE802">
        <v>10631</v>
      </c>
      <c r="AF802">
        <v>2.61</v>
      </c>
      <c r="AG802">
        <v>21370</v>
      </c>
      <c r="AH802">
        <v>41986</v>
      </c>
      <c r="AI802">
        <v>15.1</v>
      </c>
      <c r="AJ802">
        <v>435</v>
      </c>
      <c r="AK802">
        <v>4305</v>
      </c>
      <c r="AL802">
        <v>-1.3</v>
      </c>
      <c r="AM802">
        <v>1718</v>
      </c>
      <c r="AN802">
        <v>2057</v>
      </c>
      <c r="AO802">
        <v>0</v>
      </c>
      <c r="AP802">
        <v>0</v>
      </c>
      <c r="AQ802">
        <v>0</v>
      </c>
      <c r="AR802">
        <v>0</v>
      </c>
      <c r="AS802">
        <v>0</v>
      </c>
      <c r="AT802">
        <v>30.5</v>
      </c>
      <c r="AU802">
        <v>248328</v>
      </c>
      <c r="AV802">
        <v>16287</v>
      </c>
      <c r="AW802">
        <v>190711</v>
      </c>
      <c r="AX802">
        <v>6844</v>
      </c>
      <c r="AY802">
        <v>0</v>
      </c>
      <c r="AZ802">
        <v>32</v>
      </c>
      <c r="BA802">
        <v>513.73</v>
      </c>
      <c r="BB802">
        <v>55</v>
      </c>
    </row>
    <row r="803" spans="1:54" x14ac:dyDescent="0.3">
      <c r="A803">
        <v>18177</v>
      </c>
      <c r="B803" t="s">
        <v>250</v>
      </c>
      <c r="C803" t="s">
        <v>1058</v>
      </c>
      <c r="D803">
        <v>67671</v>
      </c>
      <c r="E803">
        <v>69003</v>
      </c>
      <c r="F803">
        <v>-1.9</v>
      </c>
      <c r="G803">
        <v>68917</v>
      </c>
      <c r="H803">
        <v>6.2</v>
      </c>
      <c r="I803">
        <v>22.5</v>
      </c>
      <c r="J803">
        <v>17.899999999999999</v>
      </c>
      <c r="K803">
        <v>51.5</v>
      </c>
      <c r="L803">
        <v>91</v>
      </c>
      <c r="M803">
        <v>5</v>
      </c>
      <c r="N803">
        <v>0.4</v>
      </c>
      <c r="O803">
        <v>0.8</v>
      </c>
      <c r="P803">
        <v>0.1</v>
      </c>
      <c r="Q803">
        <v>2.7</v>
      </c>
      <c r="R803">
        <v>2.7</v>
      </c>
      <c r="S803">
        <v>88.7</v>
      </c>
      <c r="T803">
        <v>81.8</v>
      </c>
      <c r="U803">
        <v>2</v>
      </c>
      <c r="V803">
        <v>5</v>
      </c>
      <c r="W803">
        <v>83.4</v>
      </c>
      <c r="X803">
        <v>17.399999999999999</v>
      </c>
      <c r="Y803">
        <v>5746</v>
      </c>
      <c r="Z803">
        <v>19.600000000000001</v>
      </c>
      <c r="AA803">
        <v>31144</v>
      </c>
      <c r="AB803">
        <v>66.8</v>
      </c>
      <c r="AC803">
        <v>17.100000000000001</v>
      </c>
      <c r="AD803">
        <v>94100</v>
      </c>
      <c r="AE803">
        <v>28185</v>
      </c>
      <c r="AF803">
        <v>2.34</v>
      </c>
      <c r="AG803">
        <v>21114</v>
      </c>
      <c r="AH803">
        <v>38350</v>
      </c>
      <c r="AI803">
        <v>21.8</v>
      </c>
      <c r="AJ803">
        <v>1527</v>
      </c>
      <c r="AK803">
        <v>25456</v>
      </c>
      <c r="AL803">
        <v>1</v>
      </c>
      <c r="AM803">
        <v>3583</v>
      </c>
      <c r="AN803">
        <v>4610</v>
      </c>
      <c r="AO803">
        <v>2.2000000000000002</v>
      </c>
      <c r="AP803">
        <v>0</v>
      </c>
      <c r="AQ803">
        <v>0.9</v>
      </c>
      <c r="AR803">
        <v>0</v>
      </c>
      <c r="AS803">
        <v>0</v>
      </c>
      <c r="AT803">
        <v>17.399999999999999</v>
      </c>
      <c r="AU803">
        <v>2483052</v>
      </c>
      <c r="AV803">
        <v>325246</v>
      </c>
      <c r="AW803">
        <v>1004328</v>
      </c>
      <c r="AX803">
        <v>14748</v>
      </c>
      <c r="AY803">
        <v>107213</v>
      </c>
      <c r="AZ803">
        <v>85</v>
      </c>
      <c r="BA803">
        <v>401.74</v>
      </c>
      <c r="BB803">
        <v>171.5</v>
      </c>
    </row>
    <row r="804" spans="1:54" x14ac:dyDescent="0.3">
      <c r="A804">
        <v>18179</v>
      </c>
      <c r="B804" t="s">
        <v>1401</v>
      </c>
      <c r="C804" t="s">
        <v>1058</v>
      </c>
      <c r="D804">
        <v>27862</v>
      </c>
      <c r="E804">
        <v>27636</v>
      </c>
      <c r="F804">
        <v>0.8</v>
      </c>
      <c r="G804">
        <v>27636</v>
      </c>
      <c r="H804">
        <v>6.5</v>
      </c>
      <c r="I804">
        <v>24.1</v>
      </c>
      <c r="J804">
        <v>17</v>
      </c>
      <c r="K804">
        <v>50.7</v>
      </c>
      <c r="L804">
        <v>97.6</v>
      </c>
      <c r="M804">
        <v>0.6</v>
      </c>
      <c r="N804">
        <v>0.3</v>
      </c>
      <c r="O804">
        <v>0.5</v>
      </c>
      <c r="P804">
        <v>0</v>
      </c>
      <c r="Q804">
        <v>1</v>
      </c>
      <c r="R804">
        <v>2.5</v>
      </c>
      <c r="S804">
        <v>95.3</v>
      </c>
      <c r="T804">
        <v>87</v>
      </c>
      <c r="U804">
        <v>1.2</v>
      </c>
      <c r="V804">
        <v>3.2</v>
      </c>
      <c r="W804">
        <v>90.7</v>
      </c>
      <c r="X804">
        <v>15.7</v>
      </c>
      <c r="Y804">
        <v>1840</v>
      </c>
      <c r="Z804">
        <v>21.4</v>
      </c>
      <c r="AA804">
        <v>11707</v>
      </c>
      <c r="AB804">
        <v>78.3</v>
      </c>
      <c r="AC804">
        <v>12.4</v>
      </c>
      <c r="AD804">
        <v>112500</v>
      </c>
      <c r="AE804">
        <v>10904</v>
      </c>
      <c r="AF804">
        <v>2.4900000000000002</v>
      </c>
      <c r="AG804">
        <v>24269</v>
      </c>
      <c r="AH804">
        <v>48136</v>
      </c>
      <c r="AI804">
        <v>10.7</v>
      </c>
      <c r="AJ804">
        <v>619</v>
      </c>
      <c r="AK804">
        <v>9553</v>
      </c>
      <c r="AL804">
        <v>-2.4</v>
      </c>
      <c r="AM804">
        <v>1585</v>
      </c>
      <c r="AN804">
        <v>2311</v>
      </c>
      <c r="AO804">
        <v>0</v>
      </c>
      <c r="AP804">
        <v>0</v>
      </c>
      <c r="AQ804">
        <v>0</v>
      </c>
      <c r="AR804">
        <v>0</v>
      </c>
      <c r="AS804">
        <v>0</v>
      </c>
      <c r="AT804">
        <v>0</v>
      </c>
      <c r="AU804">
        <v>699092</v>
      </c>
      <c r="AV804">
        <v>0</v>
      </c>
      <c r="AW804">
        <v>221300</v>
      </c>
      <c r="AX804">
        <v>7969</v>
      </c>
      <c r="AY804">
        <v>19285</v>
      </c>
      <c r="AZ804">
        <v>36</v>
      </c>
      <c r="BA804">
        <v>368.09</v>
      </c>
      <c r="BB804">
        <v>75.099999999999994</v>
      </c>
    </row>
    <row r="805" spans="1:54" x14ac:dyDescent="0.3">
      <c r="A805">
        <v>18181</v>
      </c>
      <c r="B805" t="s">
        <v>76</v>
      </c>
      <c r="C805" t="s">
        <v>1058</v>
      </c>
      <c r="D805">
        <v>24453</v>
      </c>
      <c r="E805">
        <v>24643</v>
      </c>
      <c r="F805">
        <v>-0.8</v>
      </c>
      <c r="G805">
        <v>24643</v>
      </c>
      <c r="H805">
        <v>6.2</v>
      </c>
      <c r="I805">
        <v>23.4</v>
      </c>
      <c r="J805">
        <v>18.8</v>
      </c>
      <c r="K805">
        <v>50.3</v>
      </c>
      <c r="L805">
        <v>97</v>
      </c>
      <c r="M805">
        <v>0.8</v>
      </c>
      <c r="N805">
        <v>0.6</v>
      </c>
      <c r="O805">
        <v>0.4</v>
      </c>
      <c r="P805">
        <v>0.1</v>
      </c>
      <c r="Q805">
        <v>1.1000000000000001</v>
      </c>
      <c r="R805">
        <v>7.7</v>
      </c>
      <c r="S805">
        <v>90.2</v>
      </c>
      <c r="T805">
        <v>86.9</v>
      </c>
      <c r="U805">
        <v>3.5</v>
      </c>
      <c r="V805">
        <v>6</v>
      </c>
      <c r="W805">
        <v>89.2</v>
      </c>
      <c r="X805">
        <v>15.4</v>
      </c>
      <c r="Y805">
        <v>2075</v>
      </c>
      <c r="Z805">
        <v>23.3</v>
      </c>
      <c r="AA805">
        <v>12966</v>
      </c>
      <c r="AB805">
        <v>76.599999999999994</v>
      </c>
      <c r="AC805">
        <v>6.4</v>
      </c>
      <c r="AD805">
        <v>109800</v>
      </c>
      <c r="AE805">
        <v>9541</v>
      </c>
      <c r="AF805">
        <v>2.54</v>
      </c>
      <c r="AG805">
        <v>23666</v>
      </c>
      <c r="AH805">
        <v>51444</v>
      </c>
      <c r="AI805">
        <v>10.8</v>
      </c>
      <c r="AJ805">
        <v>601</v>
      </c>
      <c r="AK805">
        <v>6867</v>
      </c>
      <c r="AL805">
        <v>-4.5</v>
      </c>
      <c r="AM805">
        <v>1420</v>
      </c>
      <c r="AN805">
        <v>2582</v>
      </c>
      <c r="AO805">
        <v>0</v>
      </c>
      <c r="AP805">
        <v>0</v>
      </c>
      <c r="AQ805">
        <v>0</v>
      </c>
      <c r="AR805">
        <v>0</v>
      </c>
      <c r="AS805">
        <v>0</v>
      </c>
      <c r="AT805">
        <v>21.3</v>
      </c>
      <c r="AU805">
        <v>715246</v>
      </c>
      <c r="AV805">
        <v>235098</v>
      </c>
      <c r="AW805">
        <v>283389</v>
      </c>
      <c r="AX805">
        <v>11911</v>
      </c>
      <c r="AY805">
        <v>24469</v>
      </c>
      <c r="AZ805">
        <v>31</v>
      </c>
      <c r="BA805">
        <v>505.13</v>
      </c>
      <c r="BB805">
        <v>48.8</v>
      </c>
    </row>
    <row r="806" spans="1:54" x14ac:dyDescent="0.3">
      <c r="A806">
        <v>18183</v>
      </c>
      <c r="B806" t="s">
        <v>1402</v>
      </c>
      <c r="C806" t="s">
        <v>1058</v>
      </c>
      <c r="D806">
        <v>33403</v>
      </c>
      <c r="E806">
        <v>33292</v>
      </c>
      <c r="F806">
        <v>0.3</v>
      </c>
      <c r="G806">
        <v>33292</v>
      </c>
      <c r="H806">
        <v>5.8</v>
      </c>
      <c r="I806">
        <v>23.4</v>
      </c>
      <c r="J806">
        <v>16</v>
      </c>
      <c r="K806">
        <v>50.1</v>
      </c>
      <c r="L806">
        <v>97.4</v>
      </c>
      <c r="M806">
        <v>0.5</v>
      </c>
      <c r="N806">
        <v>0.4</v>
      </c>
      <c r="O806">
        <v>0.4</v>
      </c>
      <c r="P806">
        <v>0.1</v>
      </c>
      <c r="Q806">
        <v>1.2</v>
      </c>
      <c r="R806">
        <v>2</v>
      </c>
      <c r="S806">
        <v>95.7</v>
      </c>
      <c r="T806">
        <v>90.2</v>
      </c>
      <c r="U806">
        <v>1</v>
      </c>
      <c r="V806">
        <v>2.2000000000000002</v>
      </c>
      <c r="W806">
        <v>90.4</v>
      </c>
      <c r="X806">
        <v>16.7</v>
      </c>
      <c r="Y806">
        <v>2628</v>
      </c>
      <c r="Z806">
        <v>24</v>
      </c>
      <c r="AA806">
        <v>14453</v>
      </c>
      <c r="AB806">
        <v>81.7</v>
      </c>
      <c r="AC806">
        <v>9.1999999999999993</v>
      </c>
      <c r="AD806">
        <v>126300</v>
      </c>
      <c r="AE806">
        <v>13094</v>
      </c>
      <c r="AF806">
        <v>2.5099999999999998</v>
      </c>
      <c r="AG806">
        <v>24613</v>
      </c>
      <c r="AH806">
        <v>51914</v>
      </c>
      <c r="AI806">
        <v>8.1999999999999993</v>
      </c>
      <c r="AJ806">
        <v>672</v>
      </c>
      <c r="AK806">
        <v>10185</v>
      </c>
      <c r="AL806">
        <v>-2.4</v>
      </c>
      <c r="AM806">
        <v>2141</v>
      </c>
      <c r="AN806">
        <v>2734</v>
      </c>
      <c r="AO806">
        <v>0</v>
      </c>
      <c r="AP806">
        <v>0</v>
      </c>
      <c r="AQ806">
        <v>0</v>
      </c>
      <c r="AR806">
        <v>0</v>
      </c>
      <c r="AS806">
        <v>0</v>
      </c>
      <c r="AT806">
        <v>0</v>
      </c>
      <c r="AU806">
        <v>2107506</v>
      </c>
      <c r="AV806">
        <v>0</v>
      </c>
      <c r="AW806">
        <v>343476</v>
      </c>
      <c r="AX806">
        <v>10547</v>
      </c>
      <c r="AY806">
        <v>28272</v>
      </c>
      <c r="AZ806">
        <v>94</v>
      </c>
      <c r="BA806">
        <v>335.57</v>
      </c>
      <c r="BB806">
        <v>99.2</v>
      </c>
    </row>
    <row r="807" spans="1:54" x14ac:dyDescent="0.3">
      <c r="A807">
        <v>19000</v>
      </c>
      <c r="B807" t="s">
        <v>279</v>
      </c>
      <c r="D807">
        <v>3107126</v>
      </c>
      <c r="E807">
        <v>3046869</v>
      </c>
      <c r="F807">
        <v>2</v>
      </c>
      <c r="G807">
        <v>3046355</v>
      </c>
      <c r="H807">
        <v>6.3</v>
      </c>
      <c r="I807">
        <v>23.4</v>
      </c>
      <c r="J807">
        <v>15.8</v>
      </c>
      <c r="K807">
        <v>50.3</v>
      </c>
      <c r="L807">
        <v>92.1</v>
      </c>
      <c r="M807">
        <v>3.4</v>
      </c>
      <c r="N807">
        <v>0.5</v>
      </c>
      <c r="O807">
        <v>2.2000000000000002</v>
      </c>
      <c r="P807">
        <v>0.1</v>
      </c>
      <c r="Q807">
        <v>1.7</v>
      </c>
      <c r="R807">
        <v>5.6</v>
      </c>
      <c r="S807">
        <v>87.1</v>
      </c>
      <c r="T807">
        <v>84.8</v>
      </c>
      <c r="U807">
        <v>4.5</v>
      </c>
      <c r="V807">
        <v>7.2</v>
      </c>
      <c r="W807">
        <v>91</v>
      </c>
      <c r="X807">
        <v>25.7</v>
      </c>
      <c r="Y807">
        <v>226175</v>
      </c>
      <c r="Z807">
        <v>18.8</v>
      </c>
      <c r="AA807">
        <v>1362124</v>
      </c>
      <c r="AB807">
        <v>72.2</v>
      </c>
      <c r="AC807">
        <v>18.399999999999999</v>
      </c>
      <c r="AD807">
        <v>124300</v>
      </c>
      <c r="AE807">
        <v>1226547</v>
      </c>
      <c r="AF807">
        <v>2.42</v>
      </c>
      <c r="AG807">
        <v>27027</v>
      </c>
      <c r="AH807">
        <v>51843</v>
      </c>
      <c r="AI807">
        <v>12.4</v>
      </c>
      <c r="AJ807">
        <v>80581</v>
      </c>
      <c r="AK807">
        <v>1305216</v>
      </c>
      <c r="AL807">
        <v>0.9</v>
      </c>
      <c r="AM807">
        <v>203763</v>
      </c>
      <c r="AN807">
        <v>259931</v>
      </c>
      <c r="AO807">
        <v>0.8</v>
      </c>
      <c r="AP807">
        <v>0.2</v>
      </c>
      <c r="AQ807">
        <v>1.1000000000000001</v>
      </c>
      <c r="AR807">
        <v>0.1</v>
      </c>
      <c r="AS807">
        <v>0.9</v>
      </c>
      <c r="AT807">
        <v>25.5</v>
      </c>
      <c r="AU807">
        <v>97592051</v>
      </c>
      <c r="AV807">
        <v>41068338</v>
      </c>
      <c r="AW807">
        <v>39234649</v>
      </c>
      <c r="AX807">
        <v>13172</v>
      </c>
      <c r="AY807">
        <v>4737719</v>
      </c>
      <c r="AZ807">
        <v>10256</v>
      </c>
      <c r="BA807">
        <v>55857.13</v>
      </c>
      <c r="BB807">
        <v>54.5</v>
      </c>
    </row>
    <row r="808" spans="1:54" x14ac:dyDescent="0.3">
      <c r="A808">
        <v>19001</v>
      </c>
      <c r="B808" t="s">
        <v>308</v>
      </c>
      <c r="C808" t="s">
        <v>245</v>
      </c>
      <c r="D808">
        <v>7454</v>
      </c>
      <c r="E808">
        <v>7682</v>
      </c>
      <c r="F808">
        <v>-3</v>
      </c>
      <c r="G808">
        <v>7682</v>
      </c>
      <c r="H808">
        <v>4.8</v>
      </c>
      <c r="I808">
        <v>22.1</v>
      </c>
      <c r="J808">
        <v>22.1</v>
      </c>
      <c r="K808">
        <v>50.9</v>
      </c>
      <c r="L808">
        <v>98.2</v>
      </c>
      <c r="M808">
        <v>0.4</v>
      </c>
      <c r="N808">
        <v>0.2</v>
      </c>
      <c r="O808">
        <v>0.5</v>
      </c>
      <c r="P808">
        <v>0</v>
      </c>
      <c r="Q808">
        <v>0.8</v>
      </c>
      <c r="R808">
        <v>1.7</v>
      </c>
      <c r="S808">
        <v>96.8</v>
      </c>
      <c r="T808">
        <v>89.9</v>
      </c>
      <c r="U808">
        <v>1.1000000000000001</v>
      </c>
      <c r="V808">
        <v>1.1000000000000001</v>
      </c>
      <c r="W808">
        <v>90.7</v>
      </c>
      <c r="X808">
        <v>16.3</v>
      </c>
      <c r="Y808">
        <v>790</v>
      </c>
      <c r="Z808">
        <v>22.7</v>
      </c>
      <c r="AA808">
        <v>3674</v>
      </c>
      <c r="AB808">
        <v>77.099999999999994</v>
      </c>
      <c r="AC808">
        <v>9.3000000000000007</v>
      </c>
      <c r="AD808">
        <v>90900</v>
      </c>
      <c r="AE808">
        <v>3295</v>
      </c>
      <c r="AF808">
        <v>2.2599999999999998</v>
      </c>
      <c r="AG808">
        <v>25564</v>
      </c>
      <c r="AH808">
        <v>47892</v>
      </c>
      <c r="AI808">
        <v>9.5</v>
      </c>
      <c r="AJ808">
        <v>187</v>
      </c>
      <c r="AK808">
        <v>1663</v>
      </c>
      <c r="AL808">
        <v>-0.2</v>
      </c>
      <c r="AM808">
        <v>626</v>
      </c>
      <c r="AN808">
        <v>745</v>
      </c>
      <c r="AO808">
        <v>0</v>
      </c>
      <c r="AP808">
        <v>0</v>
      </c>
      <c r="AQ808">
        <v>0</v>
      </c>
      <c r="AR808">
        <v>0</v>
      </c>
      <c r="AS808">
        <v>0</v>
      </c>
      <c r="AT808">
        <v>0</v>
      </c>
      <c r="AU808">
        <v>0</v>
      </c>
      <c r="AV808">
        <v>29361</v>
      </c>
      <c r="AW808">
        <v>49644</v>
      </c>
      <c r="AX808">
        <v>6546</v>
      </c>
      <c r="AY808">
        <v>4128</v>
      </c>
      <c r="AZ808">
        <v>8</v>
      </c>
      <c r="BA808">
        <v>569.27</v>
      </c>
      <c r="BB808">
        <v>13.5</v>
      </c>
    </row>
    <row r="809" spans="1:54" x14ac:dyDescent="0.3">
      <c r="A809">
        <v>19003</v>
      </c>
      <c r="B809" t="s">
        <v>243</v>
      </c>
      <c r="C809" t="s">
        <v>245</v>
      </c>
      <c r="D809">
        <v>3875</v>
      </c>
      <c r="E809">
        <v>4029</v>
      </c>
      <c r="F809">
        <v>-3.8</v>
      </c>
      <c r="G809">
        <v>4029</v>
      </c>
      <c r="H809">
        <v>6.5</v>
      </c>
      <c r="I809">
        <v>21.4</v>
      </c>
      <c r="J809">
        <v>22</v>
      </c>
      <c r="K809">
        <v>49.9</v>
      </c>
      <c r="L809">
        <v>97.8</v>
      </c>
      <c r="M809">
        <v>0.4</v>
      </c>
      <c r="N809">
        <v>0.4</v>
      </c>
      <c r="O809">
        <v>0.6</v>
      </c>
      <c r="P809">
        <v>0</v>
      </c>
      <c r="Q809">
        <v>0.7</v>
      </c>
      <c r="R809">
        <v>1.1000000000000001</v>
      </c>
      <c r="S809">
        <v>96.9</v>
      </c>
      <c r="T809">
        <v>87.6</v>
      </c>
      <c r="U809">
        <v>0.6</v>
      </c>
      <c r="V809">
        <v>1.2</v>
      </c>
      <c r="W809">
        <v>90.4</v>
      </c>
      <c r="X809">
        <v>13.7</v>
      </c>
      <c r="Y809">
        <v>353</v>
      </c>
      <c r="Z809">
        <v>21.2</v>
      </c>
      <c r="AA809">
        <v>2010</v>
      </c>
      <c r="AB809">
        <v>78.5</v>
      </c>
      <c r="AC809">
        <v>4.7</v>
      </c>
      <c r="AD809">
        <v>85200</v>
      </c>
      <c r="AE809">
        <v>1745</v>
      </c>
      <c r="AF809">
        <v>2.2000000000000002</v>
      </c>
      <c r="AG809">
        <v>23707</v>
      </c>
      <c r="AH809">
        <v>45871</v>
      </c>
      <c r="AI809">
        <v>11.3</v>
      </c>
      <c r="AJ809">
        <v>118</v>
      </c>
      <c r="AK809">
        <v>884</v>
      </c>
      <c r="AL809">
        <v>1</v>
      </c>
      <c r="AM809">
        <v>321</v>
      </c>
      <c r="AN809">
        <v>443</v>
      </c>
      <c r="AO809">
        <v>0</v>
      </c>
      <c r="AP809">
        <v>0</v>
      </c>
      <c r="AQ809">
        <v>0</v>
      </c>
      <c r="AR809">
        <v>0</v>
      </c>
      <c r="AS809">
        <v>0</v>
      </c>
      <c r="AT809">
        <v>0</v>
      </c>
      <c r="AU809">
        <v>0</v>
      </c>
      <c r="AV809">
        <v>14217</v>
      </c>
      <c r="AW809">
        <v>32586</v>
      </c>
      <c r="AX809">
        <v>7950</v>
      </c>
      <c r="AY809">
        <v>0</v>
      </c>
      <c r="AZ809">
        <v>1</v>
      </c>
      <c r="BA809">
        <v>423.44</v>
      </c>
      <c r="BB809">
        <v>9.5</v>
      </c>
    </row>
    <row r="810" spans="1:54" x14ac:dyDescent="0.3">
      <c r="A810">
        <v>19005</v>
      </c>
      <c r="B810" t="s">
        <v>307</v>
      </c>
      <c r="C810" t="s">
        <v>245</v>
      </c>
      <c r="D810">
        <v>14038</v>
      </c>
      <c r="E810">
        <v>14328</v>
      </c>
      <c r="F810">
        <v>-2</v>
      </c>
      <c r="G810">
        <v>14330</v>
      </c>
      <c r="H810">
        <v>6.1</v>
      </c>
      <c r="I810">
        <v>22.5</v>
      </c>
      <c r="J810">
        <v>21.3</v>
      </c>
      <c r="K810">
        <v>48.8</v>
      </c>
      <c r="L810">
        <v>96.4</v>
      </c>
      <c r="M810">
        <v>1.4</v>
      </c>
      <c r="N810">
        <v>0.6</v>
      </c>
      <c r="O810">
        <v>0.5</v>
      </c>
      <c r="P810">
        <v>0.3</v>
      </c>
      <c r="Q810">
        <v>0.9</v>
      </c>
      <c r="R810">
        <v>5.7</v>
      </c>
      <c r="S810">
        <v>91.5</v>
      </c>
      <c r="T810">
        <v>87.3</v>
      </c>
      <c r="U810">
        <v>4.3</v>
      </c>
      <c r="V810">
        <v>8</v>
      </c>
      <c r="W810">
        <v>89</v>
      </c>
      <c r="X810">
        <v>14.9</v>
      </c>
      <c r="Y810">
        <v>1282</v>
      </c>
      <c r="Z810">
        <v>23.6</v>
      </c>
      <c r="AA810">
        <v>7650</v>
      </c>
      <c r="AB810">
        <v>79.5</v>
      </c>
      <c r="AC810">
        <v>9.3000000000000007</v>
      </c>
      <c r="AD810">
        <v>114400</v>
      </c>
      <c r="AE810">
        <v>5862</v>
      </c>
      <c r="AF810">
        <v>2.36</v>
      </c>
      <c r="AG810">
        <v>24926</v>
      </c>
      <c r="AH810">
        <v>48831</v>
      </c>
      <c r="AI810">
        <v>12.6</v>
      </c>
      <c r="AJ810">
        <v>396</v>
      </c>
      <c r="AK810">
        <v>4517</v>
      </c>
      <c r="AL810">
        <v>7</v>
      </c>
      <c r="AM810">
        <v>1179</v>
      </c>
      <c r="AN810">
        <v>1648</v>
      </c>
      <c r="AO810">
        <v>0</v>
      </c>
      <c r="AP810">
        <v>0</v>
      </c>
      <c r="AQ810">
        <v>0</v>
      </c>
      <c r="AR810">
        <v>0</v>
      </c>
      <c r="AS810">
        <v>0</v>
      </c>
      <c r="AT810">
        <v>22.8</v>
      </c>
      <c r="AU810">
        <v>0</v>
      </c>
      <c r="AV810">
        <v>154490</v>
      </c>
      <c r="AW810">
        <v>128662</v>
      </c>
      <c r="AX810">
        <v>8922</v>
      </c>
      <c r="AY810">
        <v>8456</v>
      </c>
      <c r="AZ810">
        <v>41</v>
      </c>
      <c r="BA810">
        <v>639.08000000000004</v>
      </c>
      <c r="BB810">
        <v>22.4</v>
      </c>
    </row>
    <row r="811" spans="1:54" x14ac:dyDescent="0.3">
      <c r="A811">
        <v>19007</v>
      </c>
      <c r="B811" t="s">
        <v>306</v>
      </c>
      <c r="C811" t="s">
        <v>245</v>
      </c>
      <c r="D811">
        <v>12661</v>
      </c>
      <c r="E811">
        <v>12887</v>
      </c>
      <c r="F811">
        <v>-1.8</v>
      </c>
      <c r="G811">
        <v>12887</v>
      </c>
      <c r="H811">
        <v>6</v>
      </c>
      <c r="I811">
        <v>22.4</v>
      </c>
      <c r="J811">
        <v>21.4</v>
      </c>
      <c r="K811">
        <v>50.6</v>
      </c>
      <c r="L811">
        <v>97.4</v>
      </c>
      <c r="M811">
        <v>0.7</v>
      </c>
      <c r="N811">
        <v>0.3</v>
      </c>
      <c r="O811">
        <v>0.4</v>
      </c>
      <c r="P811">
        <v>0.1</v>
      </c>
      <c r="Q811">
        <v>1.2</v>
      </c>
      <c r="R811">
        <v>1.5</v>
      </c>
      <c r="S811">
        <v>96.2</v>
      </c>
      <c r="T811">
        <v>86.6</v>
      </c>
      <c r="U811">
        <v>1</v>
      </c>
      <c r="V811">
        <v>2.2999999999999998</v>
      </c>
      <c r="W811">
        <v>88.3</v>
      </c>
      <c r="X811">
        <v>18.3</v>
      </c>
      <c r="Y811">
        <v>1045</v>
      </c>
      <c r="Z811">
        <v>19</v>
      </c>
      <c r="AA811">
        <v>6578</v>
      </c>
      <c r="AB811">
        <v>72.5</v>
      </c>
      <c r="AC811">
        <v>12</v>
      </c>
      <c r="AD811">
        <v>77600</v>
      </c>
      <c r="AE811">
        <v>5534</v>
      </c>
      <c r="AF811">
        <v>2.2799999999999998</v>
      </c>
      <c r="AG811">
        <v>21599</v>
      </c>
      <c r="AH811">
        <v>39208</v>
      </c>
      <c r="AI811">
        <v>15.2</v>
      </c>
      <c r="AJ811">
        <v>312</v>
      </c>
      <c r="AK811">
        <v>3437</v>
      </c>
      <c r="AL811">
        <v>4.3</v>
      </c>
      <c r="AM811">
        <v>919</v>
      </c>
      <c r="AN811">
        <v>1428</v>
      </c>
      <c r="AO811">
        <v>0</v>
      </c>
      <c r="AP811">
        <v>0</v>
      </c>
      <c r="AQ811">
        <v>0</v>
      </c>
      <c r="AR811">
        <v>0</v>
      </c>
      <c r="AS811">
        <v>0</v>
      </c>
      <c r="AT811">
        <v>0</v>
      </c>
      <c r="AU811">
        <v>151576</v>
      </c>
      <c r="AV811">
        <v>23061</v>
      </c>
      <c r="AW811">
        <v>133534</v>
      </c>
      <c r="AX811">
        <v>10331</v>
      </c>
      <c r="AY811">
        <v>7996</v>
      </c>
      <c r="AZ811">
        <v>6</v>
      </c>
      <c r="BA811">
        <v>497.29</v>
      </c>
      <c r="BB811">
        <v>25.9</v>
      </c>
    </row>
    <row r="812" spans="1:54" x14ac:dyDescent="0.3">
      <c r="A812">
        <v>19009</v>
      </c>
      <c r="B812" t="s">
        <v>305</v>
      </c>
      <c r="C812" t="s">
        <v>245</v>
      </c>
      <c r="D812">
        <v>5794</v>
      </c>
      <c r="E812">
        <v>6119</v>
      </c>
      <c r="F812">
        <v>-5.3</v>
      </c>
      <c r="G812">
        <v>6119</v>
      </c>
      <c r="H812">
        <v>4.5999999999999996</v>
      </c>
      <c r="I812">
        <v>20.2</v>
      </c>
      <c r="J812">
        <v>24.3</v>
      </c>
      <c r="K812">
        <v>51.6</v>
      </c>
      <c r="L812">
        <v>98.2</v>
      </c>
      <c r="M812">
        <v>0.4</v>
      </c>
      <c r="N812">
        <v>0.2</v>
      </c>
      <c r="O812">
        <v>0.5</v>
      </c>
      <c r="P812">
        <v>0</v>
      </c>
      <c r="Q812">
        <v>0.7</v>
      </c>
      <c r="R812">
        <v>1.1000000000000001</v>
      </c>
      <c r="S812">
        <v>97.3</v>
      </c>
      <c r="T812">
        <v>89.9</v>
      </c>
      <c r="U812">
        <v>0.6</v>
      </c>
      <c r="V812">
        <v>1.2</v>
      </c>
      <c r="W812">
        <v>90.3</v>
      </c>
      <c r="X812">
        <v>16.600000000000001</v>
      </c>
      <c r="Y812">
        <v>557</v>
      </c>
      <c r="Z812">
        <v>18.2</v>
      </c>
      <c r="AA812">
        <v>2997</v>
      </c>
      <c r="AB812">
        <v>80.400000000000006</v>
      </c>
      <c r="AC812">
        <v>7.4</v>
      </c>
      <c r="AD812">
        <v>71100</v>
      </c>
      <c r="AE812">
        <v>2684</v>
      </c>
      <c r="AF812">
        <v>2.1800000000000002</v>
      </c>
      <c r="AG812">
        <v>30919</v>
      </c>
      <c r="AH812">
        <v>48313</v>
      </c>
      <c r="AI812">
        <v>9.5</v>
      </c>
      <c r="AJ812">
        <v>181</v>
      </c>
      <c r="AK812">
        <v>1176</v>
      </c>
      <c r="AL812">
        <v>-0.3</v>
      </c>
      <c r="AM812">
        <v>494</v>
      </c>
      <c r="AN812">
        <v>456</v>
      </c>
      <c r="AO812">
        <v>0</v>
      </c>
      <c r="AP812">
        <v>0</v>
      </c>
      <c r="AQ812">
        <v>0</v>
      </c>
      <c r="AR812">
        <v>0</v>
      </c>
      <c r="AS812">
        <v>0</v>
      </c>
      <c r="AT812">
        <v>0</v>
      </c>
      <c r="AU812">
        <v>0</v>
      </c>
      <c r="AV812">
        <v>47778</v>
      </c>
      <c r="AW812">
        <v>37302</v>
      </c>
      <c r="AX812">
        <v>6083</v>
      </c>
      <c r="AY812">
        <v>0</v>
      </c>
      <c r="AZ812">
        <v>5</v>
      </c>
      <c r="BA812">
        <v>442.96</v>
      </c>
      <c r="BB812">
        <v>13.8</v>
      </c>
    </row>
    <row r="813" spans="1:54" x14ac:dyDescent="0.3">
      <c r="A813">
        <v>19011</v>
      </c>
      <c r="B813" t="s">
        <v>127</v>
      </c>
      <c r="C813" t="s">
        <v>245</v>
      </c>
      <c r="D813">
        <v>25680</v>
      </c>
      <c r="E813">
        <v>26076</v>
      </c>
      <c r="F813">
        <v>-1.5</v>
      </c>
      <c r="G813">
        <v>26076</v>
      </c>
      <c r="H813">
        <v>5.7</v>
      </c>
      <c r="I813">
        <v>23.8</v>
      </c>
      <c r="J813">
        <v>16.899999999999999</v>
      </c>
      <c r="K813">
        <v>50.3</v>
      </c>
      <c r="L813">
        <v>97.9</v>
      </c>
      <c r="M813">
        <v>0.6</v>
      </c>
      <c r="N813">
        <v>0.2</v>
      </c>
      <c r="O813">
        <v>0.3</v>
      </c>
      <c r="P813">
        <v>0</v>
      </c>
      <c r="Q813">
        <v>1</v>
      </c>
      <c r="R813">
        <v>1.3</v>
      </c>
      <c r="S813">
        <v>96.7</v>
      </c>
      <c r="T813">
        <v>92.6</v>
      </c>
      <c r="U813">
        <v>1.1000000000000001</v>
      </c>
      <c r="V813">
        <v>2</v>
      </c>
      <c r="W813">
        <v>91.9</v>
      </c>
      <c r="X813">
        <v>18.8</v>
      </c>
      <c r="Y813">
        <v>2160</v>
      </c>
      <c r="Z813">
        <v>23.7</v>
      </c>
      <c r="AA813">
        <v>11079</v>
      </c>
      <c r="AB813">
        <v>80.400000000000006</v>
      </c>
      <c r="AC813">
        <v>8.4</v>
      </c>
      <c r="AD813">
        <v>131500</v>
      </c>
      <c r="AE813">
        <v>10079</v>
      </c>
      <c r="AF813">
        <v>2.5499999999999998</v>
      </c>
      <c r="AG813">
        <v>26624</v>
      </c>
      <c r="AH813">
        <v>56669</v>
      </c>
      <c r="AI813">
        <v>8.4</v>
      </c>
      <c r="AJ813">
        <v>566</v>
      </c>
      <c r="AK813">
        <v>4366</v>
      </c>
      <c r="AL813">
        <v>-1.8</v>
      </c>
      <c r="AM813">
        <v>1828</v>
      </c>
      <c r="AN813">
        <v>2420</v>
      </c>
      <c r="AO813">
        <v>0</v>
      </c>
      <c r="AP813">
        <v>0</v>
      </c>
      <c r="AQ813">
        <v>0</v>
      </c>
      <c r="AR813">
        <v>0</v>
      </c>
      <c r="AS813">
        <v>0</v>
      </c>
      <c r="AT813">
        <v>31.2</v>
      </c>
      <c r="AU813">
        <v>176791</v>
      </c>
      <c r="AV813">
        <v>213218</v>
      </c>
      <c r="AW813">
        <v>176434</v>
      </c>
      <c r="AX813">
        <v>6645</v>
      </c>
      <c r="AY813">
        <v>9616</v>
      </c>
      <c r="AZ813">
        <v>28</v>
      </c>
      <c r="BA813">
        <v>716.27</v>
      </c>
      <c r="BB813">
        <v>36.4</v>
      </c>
    </row>
    <row r="814" spans="1:54" x14ac:dyDescent="0.3">
      <c r="A814">
        <v>19013</v>
      </c>
      <c r="B814" t="s">
        <v>304</v>
      </c>
      <c r="C814" t="s">
        <v>245</v>
      </c>
      <c r="D814">
        <v>132897</v>
      </c>
      <c r="E814">
        <v>131090</v>
      </c>
      <c r="F814">
        <v>1.4</v>
      </c>
      <c r="G814">
        <v>131090</v>
      </c>
      <c r="H814">
        <v>6.1</v>
      </c>
      <c r="I814">
        <v>21.5</v>
      </c>
      <c r="J814">
        <v>14.8</v>
      </c>
      <c r="K814">
        <v>51.1</v>
      </c>
      <c r="L814">
        <v>86.2</v>
      </c>
      <c r="M814">
        <v>9</v>
      </c>
      <c r="N814">
        <v>0.3</v>
      </c>
      <c r="O814">
        <v>2</v>
      </c>
      <c r="P814">
        <v>0.2</v>
      </c>
      <c r="Q814">
        <v>2.2000000000000002</v>
      </c>
      <c r="R814">
        <v>4.2</v>
      </c>
      <c r="S814">
        <v>82.7</v>
      </c>
      <c r="T814">
        <v>82.9</v>
      </c>
      <c r="U814">
        <v>4.8</v>
      </c>
      <c r="V814">
        <v>7.7</v>
      </c>
      <c r="W814">
        <v>89.5</v>
      </c>
      <c r="X814">
        <v>25.3</v>
      </c>
      <c r="Y814">
        <v>9095</v>
      </c>
      <c r="Z814">
        <v>15.8</v>
      </c>
      <c r="AA814">
        <v>56890</v>
      </c>
      <c r="AB814">
        <v>67.8</v>
      </c>
      <c r="AC814">
        <v>24.1</v>
      </c>
      <c r="AD814">
        <v>123600</v>
      </c>
      <c r="AE814">
        <v>52276</v>
      </c>
      <c r="AF814">
        <v>2.4</v>
      </c>
      <c r="AG814">
        <v>24273</v>
      </c>
      <c r="AH814">
        <v>45747</v>
      </c>
      <c r="AI814">
        <v>17</v>
      </c>
      <c r="AJ814">
        <v>3203</v>
      </c>
      <c r="AK814">
        <v>68753</v>
      </c>
      <c r="AL814">
        <v>2.4</v>
      </c>
      <c r="AM814">
        <v>7189</v>
      </c>
      <c r="AN814">
        <v>9739</v>
      </c>
      <c r="AO814">
        <v>4.0999999999999996</v>
      </c>
      <c r="AP814">
        <v>0</v>
      </c>
      <c r="AQ814">
        <v>0</v>
      </c>
      <c r="AR814">
        <v>0</v>
      </c>
      <c r="AS814">
        <v>0.6</v>
      </c>
      <c r="AT814">
        <v>29.1</v>
      </c>
      <c r="AU814">
        <v>5880301</v>
      </c>
      <c r="AV814">
        <v>1278450</v>
      </c>
      <c r="AW814">
        <v>1929430</v>
      </c>
      <c r="AX814">
        <v>15224</v>
      </c>
      <c r="AY814">
        <v>194601</v>
      </c>
      <c r="AZ814">
        <v>314</v>
      </c>
      <c r="BA814">
        <v>565.77</v>
      </c>
      <c r="BB814">
        <v>231.7</v>
      </c>
    </row>
    <row r="815" spans="1:54" x14ac:dyDescent="0.3">
      <c r="A815">
        <v>19015</v>
      </c>
      <c r="B815" t="s">
        <v>126</v>
      </c>
      <c r="C815" t="s">
        <v>245</v>
      </c>
      <c r="D815">
        <v>26433</v>
      </c>
      <c r="E815">
        <v>26306</v>
      </c>
      <c r="F815">
        <v>0.5</v>
      </c>
      <c r="G815">
        <v>26306</v>
      </c>
      <c r="H815">
        <v>5.6</v>
      </c>
      <c r="I815">
        <v>22.7</v>
      </c>
      <c r="J815">
        <v>17</v>
      </c>
      <c r="K815">
        <v>49.7</v>
      </c>
      <c r="L815">
        <v>96.8</v>
      </c>
      <c r="M815">
        <v>1.2</v>
      </c>
      <c r="N815">
        <v>0.4</v>
      </c>
      <c r="O815">
        <v>0.5</v>
      </c>
      <c r="P815">
        <v>0</v>
      </c>
      <c r="Q815">
        <v>1.1000000000000001</v>
      </c>
      <c r="R815">
        <v>2.4</v>
      </c>
      <c r="S815">
        <v>94.6</v>
      </c>
      <c r="T815">
        <v>85.3</v>
      </c>
      <c r="U815">
        <v>0.9</v>
      </c>
      <c r="V815">
        <v>2.9</v>
      </c>
      <c r="W815">
        <v>92</v>
      </c>
      <c r="X815">
        <v>20.3</v>
      </c>
      <c r="Y815">
        <v>2277</v>
      </c>
      <c r="Z815">
        <v>21.1</v>
      </c>
      <c r="AA815">
        <v>11793</v>
      </c>
      <c r="AB815">
        <v>75.599999999999994</v>
      </c>
      <c r="AC815">
        <v>14.9</v>
      </c>
      <c r="AD815">
        <v>117300</v>
      </c>
      <c r="AE815">
        <v>10574</v>
      </c>
      <c r="AF815">
        <v>2.41</v>
      </c>
      <c r="AG815">
        <v>27149</v>
      </c>
      <c r="AH815">
        <v>51826</v>
      </c>
      <c r="AI815">
        <v>10.1</v>
      </c>
      <c r="AJ815">
        <v>553</v>
      </c>
      <c r="AK815">
        <v>6824</v>
      </c>
      <c r="AL815">
        <v>2</v>
      </c>
      <c r="AM815">
        <v>1747</v>
      </c>
      <c r="AN815">
        <v>2180</v>
      </c>
      <c r="AO815">
        <v>0</v>
      </c>
      <c r="AP815">
        <v>0</v>
      </c>
      <c r="AQ815">
        <v>0</v>
      </c>
      <c r="AR815">
        <v>0</v>
      </c>
      <c r="AS815">
        <v>0</v>
      </c>
      <c r="AT815">
        <v>0</v>
      </c>
      <c r="AU815">
        <v>161292</v>
      </c>
      <c r="AV815">
        <v>0</v>
      </c>
      <c r="AW815">
        <v>210610</v>
      </c>
      <c r="AX815">
        <v>8009</v>
      </c>
      <c r="AY815">
        <v>16172</v>
      </c>
      <c r="AZ815">
        <v>44</v>
      </c>
      <c r="BA815">
        <v>571.57000000000005</v>
      </c>
      <c r="BB815">
        <v>46</v>
      </c>
    </row>
    <row r="816" spans="1:54" x14ac:dyDescent="0.3">
      <c r="A816">
        <v>19017</v>
      </c>
      <c r="B816" t="s">
        <v>303</v>
      </c>
      <c r="C816" t="s">
        <v>245</v>
      </c>
      <c r="D816">
        <v>24721</v>
      </c>
      <c r="E816">
        <v>24276</v>
      </c>
      <c r="F816">
        <v>1.8</v>
      </c>
      <c r="G816">
        <v>24276</v>
      </c>
      <c r="H816">
        <v>5.0999999999999996</v>
      </c>
      <c r="I816">
        <v>21.8</v>
      </c>
      <c r="J816">
        <v>18.399999999999999</v>
      </c>
      <c r="K816">
        <v>50.8</v>
      </c>
      <c r="L816">
        <v>97</v>
      </c>
      <c r="M816">
        <v>1</v>
      </c>
      <c r="N816">
        <v>0.1</v>
      </c>
      <c r="O816">
        <v>0.9</v>
      </c>
      <c r="P816">
        <v>0</v>
      </c>
      <c r="Q816">
        <v>1</v>
      </c>
      <c r="R816">
        <v>1.4</v>
      </c>
      <c r="S816">
        <v>95.8</v>
      </c>
      <c r="T816">
        <v>87.5</v>
      </c>
      <c r="U816">
        <v>0.6</v>
      </c>
      <c r="V816">
        <v>2.2000000000000002</v>
      </c>
      <c r="W816">
        <v>93.8</v>
      </c>
      <c r="X816">
        <v>28.3</v>
      </c>
      <c r="Y816">
        <v>1914</v>
      </c>
      <c r="Z816">
        <v>19.2</v>
      </c>
      <c r="AA816">
        <v>10136</v>
      </c>
      <c r="AB816">
        <v>81.3</v>
      </c>
      <c r="AC816">
        <v>12.8</v>
      </c>
      <c r="AD816">
        <v>145300</v>
      </c>
      <c r="AE816">
        <v>9258</v>
      </c>
      <c r="AF816">
        <v>2.46</v>
      </c>
      <c r="AG816">
        <v>28727</v>
      </c>
      <c r="AH816">
        <v>61216</v>
      </c>
      <c r="AI816">
        <v>7.3</v>
      </c>
      <c r="AJ816">
        <v>607</v>
      </c>
      <c r="AK816">
        <v>9369</v>
      </c>
      <c r="AL816">
        <v>6.7</v>
      </c>
      <c r="AM816">
        <v>1591</v>
      </c>
      <c r="AN816">
        <v>2419</v>
      </c>
      <c r="AO816">
        <v>0</v>
      </c>
      <c r="AP816">
        <v>0</v>
      </c>
      <c r="AQ816">
        <v>0</v>
      </c>
      <c r="AR816">
        <v>0</v>
      </c>
      <c r="AS816">
        <v>0</v>
      </c>
      <c r="AT816">
        <v>30.5</v>
      </c>
      <c r="AU816">
        <v>699712</v>
      </c>
      <c r="AV816">
        <v>105620</v>
      </c>
      <c r="AW816">
        <v>268428</v>
      </c>
      <c r="AX816">
        <v>11358</v>
      </c>
      <c r="AY816">
        <v>16655</v>
      </c>
      <c r="AZ816">
        <v>74</v>
      </c>
      <c r="BA816">
        <v>435.48</v>
      </c>
      <c r="BB816">
        <v>55.7</v>
      </c>
    </row>
    <row r="817" spans="1:54" x14ac:dyDescent="0.3">
      <c r="A817">
        <v>19019</v>
      </c>
      <c r="B817" t="s">
        <v>302</v>
      </c>
      <c r="C817" t="s">
        <v>245</v>
      </c>
      <c r="D817">
        <v>21038</v>
      </c>
      <c r="E817">
        <v>20958</v>
      </c>
      <c r="F817">
        <v>0.4</v>
      </c>
      <c r="G817">
        <v>20958</v>
      </c>
      <c r="H817">
        <v>6.8</v>
      </c>
      <c r="I817">
        <v>26.6</v>
      </c>
      <c r="J817">
        <v>16.2</v>
      </c>
      <c r="K817">
        <v>50.2</v>
      </c>
      <c r="L817">
        <v>97.8</v>
      </c>
      <c r="M817">
        <v>0.5</v>
      </c>
      <c r="N817">
        <v>0.2</v>
      </c>
      <c r="O817">
        <v>0.4</v>
      </c>
      <c r="P817">
        <v>0</v>
      </c>
      <c r="Q817">
        <v>1</v>
      </c>
      <c r="R817">
        <v>1.4</v>
      </c>
      <c r="S817">
        <v>96.6</v>
      </c>
      <c r="T817">
        <v>91</v>
      </c>
      <c r="U817">
        <v>1</v>
      </c>
      <c r="V817">
        <v>6</v>
      </c>
      <c r="W817">
        <v>90.6</v>
      </c>
      <c r="X817">
        <v>17.100000000000001</v>
      </c>
      <c r="Y817">
        <v>1511</v>
      </c>
      <c r="Z817">
        <v>20.9</v>
      </c>
      <c r="AA817">
        <v>8990</v>
      </c>
      <c r="AB817">
        <v>78.099999999999994</v>
      </c>
      <c r="AC817">
        <v>7.8</v>
      </c>
      <c r="AD817">
        <v>122200</v>
      </c>
      <c r="AE817">
        <v>8187</v>
      </c>
      <c r="AF817">
        <v>2.52</v>
      </c>
      <c r="AG817">
        <v>27038</v>
      </c>
      <c r="AH817">
        <v>55553</v>
      </c>
      <c r="AI817">
        <v>9.9</v>
      </c>
      <c r="AJ817">
        <v>490</v>
      </c>
      <c r="AK817">
        <v>5218</v>
      </c>
      <c r="AL817">
        <v>1.1000000000000001</v>
      </c>
      <c r="AM817">
        <v>1508</v>
      </c>
      <c r="AN817">
        <v>1874</v>
      </c>
      <c r="AO817">
        <v>0</v>
      </c>
      <c r="AP817">
        <v>0</v>
      </c>
      <c r="AQ817">
        <v>0</v>
      </c>
      <c r="AR817">
        <v>0</v>
      </c>
      <c r="AS817">
        <v>0</v>
      </c>
      <c r="AT817">
        <v>18</v>
      </c>
      <c r="AU817">
        <v>640836</v>
      </c>
      <c r="AV817">
        <v>624511</v>
      </c>
      <c r="AW817">
        <v>214820</v>
      </c>
      <c r="AX817">
        <v>10242</v>
      </c>
      <c r="AY817">
        <v>11530</v>
      </c>
      <c r="AZ817">
        <v>27</v>
      </c>
      <c r="BA817">
        <v>571.02</v>
      </c>
      <c r="BB817">
        <v>36.700000000000003</v>
      </c>
    </row>
    <row r="818" spans="1:54" x14ac:dyDescent="0.3">
      <c r="A818">
        <v>19021</v>
      </c>
      <c r="B818" t="s">
        <v>301</v>
      </c>
      <c r="C818" t="s">
        <v>245</v>
      </c>
      <c r="D818">
        <v>20578</v>
      </c>
      <c r="E818">
        <v>20260</v>
      </c>
      <c r="F818">
        <v>1.6</v>
      </c>
      <c r="G818">
        <v>20260</v>
      </c>
      <c r="H818">
        <v>7.3</v>
      </c>
      <c r="I818">
        <v>25.3</v>
      </c>
      <c r="J818">
        <v>14.6</v>
      </c>
      <c r="K818">
        <v>49.4</v>
      </c>
      <c r="L818">
        <v>85.9</v>
      </c>
      <c r="M818">
        <v>2.9</v>
      </c>
      <c r="N818">
        <v>0.6</v>
      </c>
      <c r="O818">
        <v>8.4</v>
      </c>
      <c r="P818">
        <v>0.9</v>
      </c>
      <c r="Q818">
        <v>1.2</v>
      </c>
      <c r="R818">
        <v>24.8</v>
      </c>
      <c r="S818">
        <v>62.6</v>
      </c>
      <c r="T818">
        <v>82.7</v>
      </c>
      <c r="U818">
        <v>18.600000000000001</v>
      </c>
      <c r="V818">
        <v>29.5</v>
      </c>
      <c r="W818">
        <v>78.7</v>
      </c>
      <c r="X818">
        <v>20</v>
      </c>
      <c r="Y818">
        <v>1207</v>
      </c>
      <c r="Z818">
        <v>13.7</v>
      </c>
      <c r="AA818">
        <v>8299</v>
      </c>
      <c r="AB818">
        <v>68</v>
      </c>
      <c r="AC818">
        <v>17.899999999999999</v>
      </c>
      <c r="AD818">
        <v>97700</v>
      </c>
      <c r="AE818">
        <v>7615</v>
      </c>
      <c r="AF818">
        <v>2.5299999999999998</v>
      </c>
      <c r="AG818">
        <v>22899</v>
      </c>
      <c r="AH818">
        <v>46951</v>
      </c>
      <c r="AI818">
        <v>12.8</v>
      </c>
      <c r="AJ818">
        <v>556</v>
      </c>
      <c r="AK818">
        <v>9218</v>
      </c>
      <c r="AL818">
        <v>3.4</v>
      </c>
      <c r="AM818">
        <v>1260</v>
      </c>
      <c r="AN818">
        <v>1704</v>
      </c>
      <c r="AO818">
        <v>0</v>
      </c>
      <c r="AP818">
        <v>0</v>
      </c>
      <c r="AQ818">
        <v>0</v>
      </c>
      <c r="AR818">
        <v>0</v>
      </c>
      <c r="AS818">
        <v>0</v>
      </c>
      <c r="AT818">
        <v>26.6</v>
      </c>
      <c r="AU818">
        <v>1578035</v>
      </c>
      <c r="AV818">
        <v>0</v>
      </c>
      <c r="AW818">
        <v>260846</v>
      </c>
      <c r="AX818">
        <v>13408</v>
      </c>
      <c r="AY818">
        <v>25523</v>
      </c>
      <c r="AZ818">
        <v>8</v>
      </c>
      <c r="BA818">
        <v>574.91999999999996</v>
      </c>
      <c r="BB818">
        <v>35.200000000000003</v>
      </c>
    </row>
    <row r="819" spans="1:54" x14ac:dyDescent="0.3">
      <c r="A819">
        <v>19023</v>
      </c>
      <c r="B819" t="s">
        <v>67</v>
      </c>
      <c r="C819" t="s">
        <v>245</v>
      </c>
      <c r="D819">
        <v>15006</v>
      </c>
      <c r="E819">
        <v>14867</v>
      </c>
      <c r="F819">
        <v>0.9</v>
      </c>
      <c r="G819">
        <v>14867</v>
      </c>
      <c r="H819">
        <v>6.1</v>
      </c>
      <c r="I819">
        <v>23.6</v>
      </c>
      <c r="J819">
        <v>21</v>
      </c>
      <c r="K819">
        <v>50.5</v>
      </c>
      <c r="L819">
        <v>98.1</v>
      </c>
      <c r="M819">
        <v>0.3</v>
      </c>
      <c r="N819">
        <v>0.1</v>
      </c>
      <c r="O819">
        <v>0.4</v>
      </c>
      <c r="P819">
        <v>0</v>
      </c>
      <c r="Q819">
        <v>0.9</v>
      </c>
      <c r="R819">
        <v>1.1000000000000001</v>
      </c>
      <c r="S819">
        <v>97.1</v>
      </c>
      <c r="T819">
        <v>91.1</v>
      </c>
      <c r="U819">
        <v>0.6</v>
      </c>
      <c r="V819">
        <v>2</v>
      </c>
      <c r="W819">
        <v>90.9</v>
      </c>
      <c r="X819">
        <v>15</v>
      </c>
      <c r="Y819">
        <v>1007</v>
      </c>
      <c r="Z819">
        <v>22.9</v>
      </c>
      <c r="AA819">
        <v>6731</v>
      </c>
      <c r="AB819">
        <v>79.599999999999994</v>
      </c>
      <c r="AC819">
        <v>7.8</v>
      </c>
      <c r="AD819">
        <v>100400</v>
      </c>
      <c r="AE819">
        <v>6189</v>
      </c>
      <c r="AF819">
        <v>2.37</v>
      </c>
      <c r="AG819">
        <v>25269</v>
      </c>
      <c r="AH819">
        <v>52026</v>
      </c>
      <c r="AI819">
        <v>9.8000000000000007</v>
      </c>
      <c r="AJ819">
        <v>333</v>
      </c>
      <c r="AK819">
        <v>2594</v>
      </c>
      <c r="AL819">
        <v>-7.5</v>
      </c>
      <c r="AM819">
        <v>1115</v>
      </c>
      <c r="AN819">
        <v>0</v>
      </c>
      <c r="AO819">
        <v>0</v>
      </c>
      <c r="AP819">
        <v>0</v>
      </c>
      <c r="AQ819">
        <v>0</v>
      </c>
      <c r="AR819">
        <v>0</v>
      </c>
      <c r="AS819">
        <v>0</v>
      </c>
      <c r="AT819">
        <v>0</v>
      </c>
      <c r="AU819">
        <v>0</v>
      </c>
      <c r="AV819">
        <v>288359</v>
      </c>
      <c r="AW819">
        <v>79082</v>
      </c>
      <c r="AX819">
        <v>5407</v>
      </c>
      <c r="AY819">
        <v>0</v>
      </c>
      <c r="AZ819">
        <v>21</v>
      </c>
      <c r="BA819">
        <v>580.13</v>
      </c>
      <c r="BB819">
        <v>25.6</v>
      </c>
    </row>
    <row r="820" spans="1:54" x14ac:dyDescent="0.3">
      <c r="A820">
        <v>19025</v>
      </c>
      <c r="B820" t="s">
        <v>66</v>
      </c>
      <c r="C820" t="s">
        <v>245</v>
      </c>
      <c r="D820">
        <v>9866</v>
      </c>
      <c r="E820">
        <v>10177</v>
      </c>
      <c r="F820">
        <v>-3.1</v>
      </c>
      <c r="G820">
        <v>9670</v>
      </c>
      <c r="H820">
        <v>5.6</v>
      </c>
      <c r="I820">
        <v>20.6</v>
      </c>
      <c r="J820">
        <v>22.3</v>
      </c>
      <c r="K820">
        <v>48.6</v>
      </c>
      <c r="L820">
        <v>96.4</v>
      </c>
      <c r="M820">
        <v>1.9</v>
      </c>
      <c r="N820">
        <v>0.4</v>
      </c>
      <c r="O820">
        <v>0.3</v>
      </c>
      <c r="P820">
        <v>0</v>
      </c>
      <c r="Q820">
        <v>0.9</v>
      </c>
      <c r="R820">
        <v>2</v>
      </c>
      <c r="S820">
        <v>94.6</v>
      </c>
      <c r="T820">
        <v>83.8</v>
      </c>
      <c r="U820">
        <v>0.7</v>
      </c>
      <c r="V820">
        <v>1.9</v>
      </c>
      <c r="W820">
        <v>90.5</v>
      </c>
      <c r="X820">
        <v>19.100000000000001</v>
      </c>
      <c r="Y820">
        <v>928</v>
      </c>
      <c r="Z820">
        <v>19.600000000000001</v>
      </c>
      <c r="AA820">
        <v>5088</v>
      </c>
      <c r="AB820">
        <v>79</v>
      </c>
      <c r="AC820">
        <v>9.9</v>
      </c>
      <c r="AD820">
        <v>72200</v>
      </c>
      <c r="AE820">
        <v>4356</v>
      </c>
      <c r="AF820">
        <v>2.15</v>
      </c>
      <c r="AG820">
        <v>25766</v>
      </c>
      <c r="AH820">
        <v>44484</v>
      </c>
      <c r="AI820">
        <v>13.4</v>
      </c>
      <c r="AJ820">
        <v>284</v>
      </c>
      <c r="AK820">
        <v>2197</v>
      </c>
      <c r="AL820">
        <v>-2.7</v>
      </c>
      <c r="AM820">
        <v>732</v>
      </c>
      <c r="AN820">
        <v>846</v>
      </c>
      <c r="AO820">
        <v>0</v>
      </c>
      <c r="AP820">
        <v>0</v>
      </c>
      <c r="AQ820">
        <v>0</v>
      </c>
      <c r="AR820">
        <v>0</v>
      </c>
      <c r="AS820">
        <v>0</v>
      </c>
      <c r="AT820">
        <v>0</v>
      </c>
      <c r="AU820">
        <v>0</v>
      </c>
      <c r="AV820">
        <v>200683</v>
      </c>
      <c r="AW820">
        <v>103509</v>
      </c>
      <c r="AX820">
        <v>10402</v>
      </c>
      <c r="AY820">
        <v>0</v>
      </c>
      <c r="AZ820">
        <v>12</v>
      </c>
      <c r="BA820">
        <v>569.97</v>
      </c>
      <c r="BB820">
        <v>17</v>
      </c>
    </row>
    <row r="821" spans="1:54" x14ac:dyDescent="0.3">
      <c r="A821">
        <v>19027</v>
      </c>
      <c r="B821" t="s">
        <v>124</v>
      </c>
      <c r="C821" t="s">
        <v>245</v>
      </c>
      <c r="D821">
        <v>20562</v>
      </c>
      <c r="E821">
        <v>20816</v>
      </c>
      <c r="F821">
        <v>-1.2</v>
      </c>
      <c r="G821">
        <v>20816</v>
      </c>
      <c r="H821">
        <v>6.5</v>
      </c>
      <c r="I821">
        <v>24.1</v>
      </c>
      <c r="J821">
        <v>19.2</v>
      </c>
      <c r="K821">
        <v>51.4</v>
      </c>
      <c r="L821">
        <v>97.5</v>
      </c>
      <c r="M821">
        <v>0.8</v>
      </c>
      <c r="N821">
        <v>0.3</v>
      </c>
      <c r="O821">
        <v>0.5</v>
      </c>
      <c r="P821">
        <v>0</v>
      </c>
      <c r="Q821">
        <v>0.9</v>
      </c>
      <c r="R821">
        <v>2.2999999999999998</v>
      </c>
      <c r="S821">
        <v>95.5</v>
      </c>
      <c r="T821">
        <v>87.3</v>
      </c>
      <c r="U821">
        <v>0.8</v>
      </c>
      <c r="V821">
        <v>2.7</v>
      </c>
      <c r="W821">
        <v>91.3</v>
      </c>
      <c r="X821">
        <v>18.8</v>
      </c>
      <c r="Y821">
        <v>1447</v>
      </c>
      <c r="Z821">
        <v>14.1</v>
      </c>
      <c r="AA821">
        <v>9419</v>
      </c>
      <c r="AB821">
        <v>75.400000000000006</v>
      </c>
      <c r="AC821">
        <v>14.5</v>
      </c>
      <c r="AD821">
        <v>105700</v>
      </c>
      <c r="AE821">
        <v>8626</v>
      </c>
      <c r="AF821">
        <v>2.35</v>
      </c>
      <c r="AG821">
        <v>25430</v>
      </c>
      <c r="AH821">
        <v>48361</v>
      </c>
      <c r="AI821">
        <v>9.6</v>
      </c>
      <c r="AJ821">
        <v>879</v>
      </c>
      <c r="AK821">
        <v>10604</v>
      </c>
      <c r="AL821">
        <v>-0.8</v>
      </c>
      <c r="AM821">
        <v>1856</v>
      </c>
      <c r="AN821">
        <v>2755</v>
      </c>
      <c r="AO821">
        <v>0</v>
      </c>
      <c r="AP821">
        <v>0</v>
      </c>
      <c r="AQ821">
        <v>0</v>
      </c>
      <c r="AR821">
        <v>0</v>
      </c>
      <c r="AS821">
        <v>0</v>
      </c>
      <c r="AT821">
        <v>23.7</v>
      </c>
      <c r="AU821">
        <v>794027</v>
      </c>
      <c r="AV821">
        <v>1350539</v>
      </c>
      <c r="AW821">
        <v>298050</v>
      </c>
      <c r="AX821">
        <v>14338</v>
      </c>
      <c r="AY821">
        <v>20787</v>
      </c>
      <c r="AZ821">
        <v>26</v>
      </c>
      <c r="BA821">
        <v>569.44000000000005</v>
      </c>
      <c r="BB821">
        <v>36.6</v>
      </c>
    </row>
    <row r="822" spans="1:54" x14ac:dyDescent="0.3">
      <c r="A822">
        <v>19029</v>
      </c>
      <c r="B822" t="s">
        <v>300</v>
      </c>
      <c r="C822" t="s">
        <v>245</v>
      </c>
      <c r="D822">
        <v>13448</v>
      </c>
      <c r="E822">
        <v>13956</v>
      </c>
      <c r="F822">
        <v>-3.6</v>
      </c>
      <c r="G822">
        <v>13956</v>
      </c>
      <c r="H822">
        <v>5.7</v>
      </c>
      <c r="I822">
        <v>22.6</v>
      </c>
      <c r="J822">
        <v>21.5</v>
      </c>
      <c r="K822">
        <v>50.7</v>
      </c>
      <c r="L822">
        <v>97.6</v>
      </c>
      <c r="M822">
        <v>0.5</v>
      </c>
      <c r="N822">
        <v>0.5</v>
      </c>
      <c r="O822">
        <v>0.3</v>
      </c>
      <c r="P822">
        <v>0.4</v>
      </c>
      <c r="Q822">
        <v>0.8</v>
      </c>
      <c r="R822">
        <v>2.4</v>
      </c>
      <c r="S822">
        <v>95.7</v>
      </c>
      <c r="T822">
        <v>88.5</v>
      </c>
      <c r="U822">
        <v>1</v>
      </c>
      <c r="V822">
        <v>2.5</v>
      </c>
      <c r="W822">
        <v>92.8</v>
      </c>
      <c r="X822">
        <v>19</v>
      </c>
      <c r="Y822">
        <v>1155</v>
      </c>
      <c r="Z822">
        <v>17.3</v>
      </c>
      <c r="AA822">
        <v>6564</v>
      </c>
      <c r="AB822">
        <v>71.8</v>
      </c>
      <c r="AC822">
        <v>16</v>
      </c>
      <c r="AD822">
        <v>88100</v>
      </c>
      <c r="AE822">
        <v>6081</v>
      </c>
      <c r="AF822">
        <v>2.21</v>
      </c>
      <c r="AG822">
        <v>25448</v>
      </c>
      <c r="AH822">
        <v>43481</v>
      </c>
      <c r="AI822">
        <v>11.4</v>
      </c>
      <c r="AJ822">
        <v>478</v>
      </c>
      <c r="AK822">
        <v>4709</v>
      </c>
      <c r="AL822">
        <v>-2.1</v>
      </c>
      <c r="AM822">
        <v>1179</v>
      </c>
      <c r="AN822">
        <v>1682</v>
      </c>
      <c r="AO822">
        <v>0</v>
      </c>
      <c r="AP822">
        <v>0</v>
      </c>
      <c r="AQ822">
        <v>0</v>
      </c>
      <c r="AR822">
        <v>0</v>
      </c>
      <c r="AS822">
        <v>0</v>
      </c>
      <c r="AT822">
        <v>0</v>
      </c>
      <c r="AU822">
        <v>0</v>
      </c>
      <c r="AV822">
        <v>151451</v>
      </c>
      <c r="AW822">
        <v>178171</v>
      </c>
      <c r="AX822">
        <v>12846</v>
      </c>
      <c r="AY822">
        <v>11638</v>
      </c>
      <c r="AZ822">
        <v>12</v>
      </c>
      <c r="BA822">
        <v>564.27</v>
      </c>
      <c r="BB822">
        <v>24.7</v>
      </c>
    </row>
    <row r="823" spans="1:54" x14ac:dyDescent="0.3">
      <c r="A823">
        <v>19031</v>
      </c>
      <c r="B823" t="s">
        <v>299</v>
      </c>
      <c r="C823" t="s">
        <v>245</v>
      </c>
      <c r="D823">
        <v>18411</v>
      </c>
      <c r="E823">
        <v>18497</v>
      </c>
      <c r="F823">
        <v>-0.5</v>
      </c>
      <c r="G823">
        <v>18499</v>
      </c>
      <c r="H823">
        <v>5.0999999999999996</v>
      </c>
      <c r="I823">
        <v>22.9</v>
      </c>
      <c r="J823">
        <v>18.399999999999999</v>
      </c>
      <c r="K823">
        <v>50.5</v>
      </c>
      <c r="L823">
        <v>97.4</v>
      </c>
      <c r="M823">
        <v>0.5</v>
      </c>
      <c r="N823">
        <v>0.2</v>
      </c>
      <c r="O823">
        <v>0.7</v>
      </c>
      <c r="P823">
        <v>0</v>
      </c>
      <c r="Q823">
        <v>1.1000000000000001</v>
      </c>
      <c r="R823">
        <v>1.8</v>
      </c>
      <c r="S823">
        <v>95.9</v>
      </c>
      <c r="T823">
        <v>89.3</v>
      </c>
      <c r="U823">
        <v>1.3</v>
      </c>
      <c r="V823">
        <v>2.9</v>
      </c>
      <c r="W823">
        <v>92.1</v>
      </c>
      <c r="X823">
        <v>19.5</v>
      </c>
      <c r="Y823">
        <v>1620</v>
      </c>
      <c r="Z823">
        <v>25.2</v>
      </c>
      <c r="AA823">
        <v>8116</v>
      </c>
      <c r="AB823">
        <v>78.8</v>
      </c>
      <c r="AC823">
        <v>9</v>
      </c>
      <c r="AD823">
        <v>132800</v>
      </c>
      <c r="AE823">
        <v>7665</v>
      </c>
      <c r="AF823">
        <v>2.37</v>
      </c>
      <c r="AG823">
        <v>26567</v>
      </c>
      <c r="AH823">
        <v>58088</v>
      </c>
      <c r="AI823">
        <v>8</v>
      </c>
      <c r="AJ823">
        <v>465</v>
      </c>
      <c r="AK823">
        <v>4282</v>
      </c>
      <c r="AL823">
        <v>-2.4</v>
      </c>
      <c r="AM823">
        <v>1258</v>
      </c>
      <c r="AN823">
        <v>0</v>
      </c>
      <c r="AO823">
        <v>0</v>
      </c>
      <c r="AP823">
        <v>0</v>
      </c>
      <c r="AQ823">
        <v>0</v>
      </c>
      <c r="AR823">
        <v>0</v>
      </c>
      <c r="AS823">
        <v>0</v>
      </c>
      <c r="AT823">
        <v>0</v>
      </c>
      <c r="AU823">
        <v>178789</v>
      </c>
      <c r="AV823">
        <v>221842</v>
      </c>
      <c r="AW823">
        <v>131334</v>
      </c>
      <c r="AX823">
        <v>7317</v>
      </c>
      <c r="AY823">
        <v>9509</v>
      </c>
      <c r="AZ823">
        <v>29</v>
      </c>
      <c r="BA823">
        <v>579.44000000000005</v>
      </c>
      <c r="BB823">
        <v>31.9</v>
      </c>
    </row>
    <row r="824" spans="1:54" x14ac:dyDescent="0.3">
      <c r="A824">
        <v>19033</v>
      </c>
      <c r="B824" t="s">
        <v>298</v>
      </c>
      <c r="C824" t="s">
        <v>245</v>
      </c>
      <c r="D824">
        <v>43254</v>
      </c>
      <c r="E824">
        <v>44151</v>
      </c>
      <c r="F824">
        <v>-2</v>
      </c>
      <c r="G824">
        <v>44151</v>
      </c>
      <c r="H824">
        <v>5.6</v>
      </c>
      <c r="I824">
        <v>20.5</v>
      </c>
      <c r="J824">
        <v>19.7</v>
      </c>
      <c r="K824">
        <v>51</v>
      </c>
      <c r="L824">
        <v>95.7</v>
      </c>
      <c r="M824">
        <v>1.4</v>
      </c>
      <c r="N824">
        <v>0.3</v>
      </c>
      <c r="O824">
        <v>1.1000000000000001</v>
      </c>
      <c r="P824">
        <v>0</v>
      </c>
      <c r="Q824">
        <v>1.5</v>
      </c>
      <c r="R824">
        <v>4.3</v>
      </c>
      <c r="S824">
        <v>91.6</v>
      </c>
      <c r="T824">
        <v>87.6</v>
      </c>
      <c r="U824">
        <v>2.1</v>
      </c>
      <c r="V824">
        <v>3.8</v>
      </c>
      <c r="W824">
        <v>92</v>
      </c>
      <c r="X824">
        <v>21</v>
      </c>
      <c r="Y824">
        <v>3999</v>
      </c>
      <c r="Z824">
        <v>15.7</v>
      </c>
      <c r="AA824">
        <v>22238</v>
      </c>
      <c r="AB824">
        <v>71.599999999999994</v>
      </c>
      <c r="AC824">
        <v>16.8</v>
      </c>
      <c r="AD824">
        <v>110800</v>
      </c>
      <c r="AE824">
        <v>19967</v>
      </c>
      <c r="AF824">
        <v>2.14</v>
      </c>
      <c r="AG824">
        <v>27291</v>
      </c>
      <c r="AH824">
        <v>44795</v>
      </c>
      <c r="AI824">
        <v>13.2</v>
      </c>
      <c r="AJ824">
        <v>1399</v>
      </c>
      <c r="AK824">
        <v>20910</v>
      </c>
      <c r="AL824">
        <v>-3.4</v>
      </c>
      <c r="AM824">
        <v>3031</v>
      </c>
      <c r="AN824">
        <v>3952</v>
      </c>
      <c r="AO824">
        <v>0</v>
      </c>
      <c r="AP824">
        <v>0</v>
      </c>
      <c r="AQ824">
        <v>0</v>
      </c>
      <c r="AR824">
        <v>0</v>
      </c>
      <c r="AS824">
        <v>1.8</v>
      </c>
      <c r="AT824">
        <v>22.2</v>
      </c>
      <c r="AU824">
        <v>1357504</v>
      </c>
      <c r="AV824">
        <v>650482</v>
      </c>
      <c r="AW824">
        <v>887071</v>
      </c>
      <c r="AX824">
        <v>20200</v>
      </c>
      <c r="AY824">
        <v>83915</v>
      </c>
      <c r="AZ824">
        <v>86</v>
      </c>
      <c r="BA824">
        <v>568.30999999999995</v>
      </c>
      <c r="BB824">
        <v>77.7</v>
      </c>
    </row>
    <row r="825" spans="1:54" x14ac:dyDescent="0.3">
      <c r="A825">
        <v>19035</v>
      </c>
      <c r="B825" t="s">
        <v>64</v>
      </c>
      <c r="C825" t="s">
        <v>245</v>
      </c>
      <c r="D825">
        <v>11836</v>
      </c>
      <c r="E825">
        <v>12072</v>
      </c>
      <c r="F825">
        <v>-2</v>
      </c>
      <c r="G825">
        <v>12072</v>
      </c>
      <c r="H825">
        <v>6</v>
      </c>
      <c r="I825">
        <v>21</v>
      </c>
      <c r="J825">
        <v>22.4</v>
      </c>
      <c r="K825">
        <v>50.4</v>
      </c>
      <c r="L825">
        <v>97</v>
      </c>
      <c r="M825">
        <v>0.9</v>
      </c>
      <c r="N825">
        <v>0.3</v>
      </c>
      <c r="O825">
        <v>0.6</v>
      </c>
      <c r="P825">
        <v>0.2</v>
      </c>
      <c r="Q825">
        <v>1</v>
      </c>
      <c r="R825">
        <v>3.2</v>
      </c>
      <c r="S825">
        <v>94.2</v>
      </c>
      <c r="T825">
        <v>86.9</v>
      </c>
      <c r="U825">
        <v>0.9</v>
      </c>
      <c r="V825">
        <v>3.2</v>
      </c>
      <c r="W825">
        <v>91.6</v>
      </c>
      <c r="X825">
        <v>19.600000000000001</v>
      </c>
      <c r="Y825">
        <v>1163</v>
      </c>
      <c r="Z825">
        <v>15.3</v>
      </c>
      <c r="AA825">
        <v>5791</v>
      </c>
      <c r="AB825">
        <v>74.900000000000006</v>
      </c>
      <c r="AC825">
        <v>12.8</v>
      </c>
      <c r="AD825">
        <v>80200</v>
      </c>
      <c r="AE825">
        <v>5354</v>
      </c>
      <c r="AF825">
        <v>2.17</v>
      </c>
      <c r="AG825">
        <v>26330</v>
      </c>
      <c r="AH825">
        <v>48977</v>
      </c>
      <c r="AI825">
        <v>9.6999999999999993</v>
      </c>
      <c r="AJ825">
        <v>354</v>
      </c>
      <c r="AK825">
        <v>4379</v>
      </c>
      <c r="AL825">
        <v>-3.2</v>
      </c>
      <c r="AM825">
        <v>812</v>
      </c>
      <c r="AN825">
        <v>796</v>
      </c>
      <c r="AO825">
        <v>0</v>
      </c>
      <c r="AP825">
        <v>0</v>
      </c>
      <c r="AQ825">
        <v>0</v>
      </c>
      <c r="AR825">
        <v>0</v>
      </c>
      <c r="AS825">
        <v>0</v>
      </c>
      <c r="AT825">
        <v>0</v>
      </c>
      <c r="AU825">
        <v>279270</v>
      </c>
      <c r="AV825">
        <v>114673</v>
      </c>
      <c r="AW825">
        <v>139445</v>
      </c>
      <c r="AX825">
        <v>11935</v>
      </c>
      <c r="AY825">
        <v>8706</v>
      </c>
      <c r="AZ825">
        <v>6</v>
      </c>
      <c r="BA825">
        <v>576.91</v>
      </c>
      <c r="BB825">
        <v>20.9</v>
      </c>
    </row>
    <row r="826" spans="1:54" x14ac:dyDescent="0.3">
      <c r="A826">
        <v>19037</v>
      </c>
      <c r="B826" t="s">
        <v>297</v>
      </c>
      <c r="C826" t="s">
        <v>245</v>
      </c>
      <c r="D826">
        <v>12264</v>
      </c>
      <c r="E826">
        <v>12439</v>
      </c>
      <c r="F826">
        <v>-1.4</v>
      </c>
      <c r="G826">
        <v>12439</v>
      </c>
      <c r="H826">
        <v>6.1</v>
      </c>
      <c r="I826">
        <v>23.8</v>
      </c>
      <c r="J826">
        <v>19.399999999999999</v>
      </c>
      <c r="K826">
        <v>50</v>
      </c>
      <c r="L826">
        <v>98.3</v>
      </c>
      <c r="M826">
        <v>0.6</v>
      </c>
      <c r="N826">
        <v>0.1</v>
      </c>
      <c r="O826">
        <v>0.3</v>
      </c>
      <c r="P826">
        <v>0</v>
      </c>
      <c r="Q826">
        <v>0.7</v>
      </c>
      <c r="R826">
        <v>2.2999999999999998</v>
      </c>
      <c r="S826">
        <v>96.2</v>
      </c>
      <c r="T826">
        <v>91.6</v>
      </c>
      <c r="U826">
        <v>1.8</v>
      </c>
      <c r="V826">
        <v>4.2</v>
      </c>
      <c r="W826">
        <v>88.8</v>
      </c>
      <c r="X826">
        <v>13.8</v>
      </c>
      <c r="Y826">
        <v>1116</v>
      </c>
      <c r="Z826">
        <v>21.3</v>
      </c>
      <c r="AA826">
        <v>5664</v>
      </c>
      <c r="AB826">
        <v>80.099999999999994</v>
      </c>
      <c r="AC826">
        <v>10</v>
      </c>
      <c r="AD826">
        <v>95900</v>
      </c>
      <c r="AE826">
        <v>5364</v>
      </c>
      <c r="AF826">
        <v>2.27</v>
      </c>
      <c r="AG826">
        <v>24139</v>
      </c>
      <c r="AH826">
        <v>43971</v>
      </c>
      <c r="AI826">
        <v>10.3</v>
      </c>
      <c r="AJ826">
        <v>418</v>
      </c>
      <c r="AK826">
        <v>3942</v>
      </c>
      <c r="AL826">
        <v>0.8</v>
      </c>
      <c r="AM826">
        <v>954</v>
      </c>
      <c r="AN826">
        <v>1078</v>
      </c>
      <c r="AO826">
        <v>0</v>
      </c>
      <c r="AP826">
        <v>0</v>
      </c>
      <c r="AQ826">
        <v>0</v>
      </c>
      <c r="AR826">
        <v>0</v>
      </c>
      <c r="AS826">
        <v>0</v>
      </c>
      <c r="AT826">
        <v>16.399999999999999</v>
      </c>
      <c r="AU826">
        <v>278276</v>
      </c>
      <c r="AV826">
        <v>210062</v>
      </c>
      <c r="AW826">
        <v>103931</v>
      </c>
      <c r="AX826">
        <v>8537</v>
      </c>
      <c r="AY826">
        <v>7433</v>
      </c>
      <c r="AZ826">
        <v>5</v>
      </c>
      <c r="BA826">
        <v>504.38</v>
      </c>
      <c r="BB826">
        <v>24.7</v>
      </c>
    </row>
    <row r="827" spans="1:54" x14ac:dyDescent="0.3">
      <c r="A827">
        <v>19039</v>
      </c>
      <c r="B827" t="s">
        <v>61</v>
      </c>
      <c r="C827" t="s">
        <v>245</v>
      </c>
      <c r="D827">
        <v>9217</v>
      </c>
      <c r="E827">
        <v>9286</v>
      </c>
      <c r="F827">
        <v>-0.7</v>
      </c>
      <c r="G827">
        <v>9286</v>
      </c>
      <c r="H827">
        <v>6.5</v>
      </c>
      <c r="I827">
        <v>24.3</v>
      </c>
      <c r="J827">
        <v>17.600000000000001</v>
      </c>
      <c r="K827">
        <v>49.8</v>
      </c>
      <c r="L827">
        <v>96.4</v>
      </c>
      <c r="M827">
        <v>0.9</v>
      </c>
      <c r="N827">
        <v>0.7</v>
      </c>
      <c r="O827">
        <v>0.7</v>
      </c>
      <c r="P827">
        <v>0.1</v>
      </c>
      <c r="Q827">
        <v>1.3</v>
      </c>
      <c r="R827">
        <v>12.1</v>
      </c>
      <c r="S827">
        <v>85.2</v>
      </c>
      <c r="T827">
        <v>88.2</v>
      </c>
      <c r="U827">
        <v>5.5</v>
      </c>
      <c r="V827">
        <v>8.8000000000000007</v>
      </c>
      <c r="W827">
        <v>87.3</v>
      </c>
      <c r="X827">
        <v>14.3</v>
      </c>
      <c r="Y827">
        <v>695</v>
      </c>
      <c r="Z827">
        <v>21.9</v>
      </c>
      <c r="AA827">
        <v>4132</v>
      </c>
      <c r="AB827">
        <v>71</v>
      </c>
      <c r="AC827">
        <v>9.1999999999999993</v>
      </c>
      <c r="AD827">
        <v>84900</v>
      </c>
      <c r="AE827">
        <v>3672</v>
      </c>
      <c r="AF827">
        <v>2.4900000000000002</v>
      </c>
      <c r="AG827">
        <v>23472</v>
      </c>
      <c r="AH827">
        <v>43216</v>
      </c>
      <c r="AI827">
        <v>13.7</v>
      </c>
      <c r="AJ827">
        <v>189</v>
      </c>
      <c r="AK827">
        <v>3154</v>
      </c>
      <c r="AL827">
        <v>-3.1</v>
      </c>
      <c r="AM827">
        <v>598</v>
      </c>
      <c r="AN827">
        <v>752</v>
      </c>
      <c r="AO827">
        <v>0</v>
      </c>
      <c r="AP827">
        <v>0</v>
      </c>
      <c r="AQ827">
        <v>0</v>
      </c>
      <c r="AR827">
        <v>0</v>
      </c>
      <c r="AS827">
        <v>0</v>
      </c>
      <c r="AT827">
        <v>22.5</v>
      </c>
      <c r="AU827">
        <v>416569</v>
      </c>
      <c r="AV827">
        <v>6297</v>
      </c>
      <c r="AW827">
        <v>95388</v>
      </c>
      <c r="AX827">
        <v>10579</v>
      </c>
      <c r="AY827">
        <v>84923</v>
      </c>
      <c r="AZ827">
        <v>1</v>
      </c>
      <c r="BA827">
        <v>431.17</v>
      </c>
      <c r="BB827">
        <v>21.5</v>
      </c>
    </row>
    <row r="828" spans="1:54" x14ac:dyDescent="0.3">
      <c r="A828">
        <v>19041</v>
      </c>
      <c r="B828" t="s">
        <v>60</v>
      </c>
      <c r="C828" t="s">
        <v>245</v>
      </c>
      <c r="D828">
        <v>16515</v>
      </c>
      <c r="E828">
        <v>16667</v>
      </c>
      <c r="F828">
        <v>-0.9</v>
      </c>
      <c r="G828">
        <v>16667</v>
      </c>
      <c r="H828">
        <v>5.7</v>
      </c>
      <c r="I828">
        <v>22.8</v>
      </c>
      <c r="J828">
        <v>19.600000000000001</v>
      </c>
      <c r="K828">
        <v>50.9</v>
      </c>
      <c r="L828">
        <v>97.3</v>
      </c>
      <c r="M828">
        <v>0.7</v>
      </c>
      <c r="N828">
        <v>0.3</v>
      </c>
      <c r="O828">
        <v>0.7</v>
      </c>
      <c r="P828">
        <v>0</v>
      </c>
      <c r="Q828">
        <v>1</v>
      </c>
      <c r="R828">
        <v>3.2</v>
      </c>
      <c r="S828">
        <v>94.3</v>
      </c>
      <c r="T828">
        <v>87.8</v>
      </c>
      <c r="U828">
        <v>2.2000000000000002</v>
      </c>
      <c r="V828">
        <v>3.7</v>
      </c>
      <c r="W828">
        <v>93.1</v>
      </c>
      <c r="X828">
        <v>18.399999999999999</v>
      </c>
      <c r="Y828">
        <v>1360</v>
      </c>
      <c r="Z828">
        <v>15.2</v>
      </c>
      <c r="AA828">
        <v>8112</v>
      </c>
      <c r="AB828">
        <v>74.2</v>
      </c>
      <c r="AC828">
        <v>19.2</v>
      </c>
      <c r="AD828">
        <v>105400</v>
      </c>
      <c r="AE828">
        <v>7148</v>
      </c>
      <c r="AF828">
        <v>2.2799999999999998</v>
      </c>
      <c r="AG828">
        <v>29060</v>
      </c>
      <c r="AH828">
        <v>49035</v>
      </c>
      <c r="AI828">
        <v>8.9</v>
      </c>
      <c r="AJ828">
        <v>608</v>
      </c>
      <c r="AK828">
        <v>7313</v>
      </c>
      <c r="AL828">
        <v>-4.3</v>
      </c>
      <c r="AM828">
        <v>1305</v>
      </c>
      <c r="AN828">
        <v>2262</v>
      </c>
      <c r="AO828">
        <v>0</v>
      </c>
      <c r="AP828">
        <v>0</v>
      </c>
      <c r="AQ828">
        <v>0</v>
      </c>
      <c r="AR828">
        <v>0</v>
      </c>
      <c r="AS828">
        <v>0</v>
      </c>
      <c r="AT828">
        <v>24.3</v>
      </c>
      <c r="AU828">
        <v>0</v>
      </c>
      <c r="AV828">
        <v>425115</v>
      </c>
      <c r="AW828">
        <v>298664</v>
      </c>
      <c r="AX828">
        <v>17960</v>
      </c>
      <c r="AY828">
        <v>23407</v>
      </c>
      <c r="AZ828">
        <v>14</v>
      </c>
      <c r="BA828">
        <v>567.24</v>
      </c>
      <c r="BB828">
        <v>29.4</v>
      </c>
    </row>
    <row r="829" spans="1:54" x14ac:dyDescent="0.3">
      <c r="A829">
        <v>19043</v>
      </c>
      <c r="B829" t="s">
        <v>296</v>
      </c>
      <c r="C829" t="s">
        <v>245</v>
      </c>
      <c r="D829">
        <v>17692</v>
      </c>
      <c r="E829">
        <v>18129</v>
      </c>
      <c r="F829">
        <v>-2.4</v>
      </c>
      <c r="G829">
        <v>18129</v>
      </c>
      <c r="H829">
        <v>5.7</v>
      </c>
      <c r="I829">
        <v>22.2</v>
      </c>
      <c r="J829">
        <v>20.9</v>
      </c>
      <c r="K829">
        <v>49.7</v>
      </c>
      <c r="L829">
        <v>97.9</v>
      </c>
      <c r="M829">
        <v>0.7</v>
      </c>
      <c r="N829">
        <v>0.1</v>
      </c>
      <c r="O829">
        <v>0.3</v>
      </c>
      <c r="P829">
        <v>0.1</v>
      </c>
      <c r="Q829">
        <v>0.8</v>
      </c>
      <c r="R829">
        <v>1.9</v>
      </c>
      <c r="S829">
        <v>96.2</v>
      </c>
      <c r="T829">
        <v>87.6</v>
      </c>
      <c r="U829">
        <v>1.4</v>
      </c>
      <c r="V829">
        <v>3.4</v>
      </c>
      <c r="W829">
        <v>91.6</v>
      </c>
      <c r="X829">
        <v>15.5</v>
      </c>
      <c r="Y829">
        <v>1575</v>
      </c>
      <c r="Z829">
        <v>21.4</v>
      </c>
      <c r="AA829">
        <v>9032</v>
      </c>
      <c r="AB829">
        <v>78.2</v>
      </c>
      <c r="AC829">
        <v>11.2</v>
      </c>
      <c r="AD829">
        <v>102400</v>
      </c>
      <c r="AE829">
        <v>7707</v>
      </c>
      <c r="AF829">
        <v>2.29</v>
      </c>
      <c r="AG829">
        <v>25074</v>
      </c>
      <c r="AH829">
        <v>47494</v>
      </c>
      <c r="AI829">
        <v>12.5</v>
      </c>
      <c r="AJ829">
        <v>537</v>
      </c>
      <c r="AK829">
        <v>4851</v>
      </c>
      <c r="AL829">
        <v>-5.9</v>
      </c>
      <c r="AM829">
        <v>1382</v>
      </c>
      <c r="AN829">
        <v>1725</v>
      </c>
      <c r="AO829">
        <v>0</v>
      </c>
      <c r="AP829">
        <v>0</v>
      </c>
      <c r="AQ829">
        <v>0</v>
      </c>
      <c r="AR829">
        <v>0</v>
      </c>
      <c r="AS829">
        <v>0</v>
      </c>
      <c r="AT829">
        <v>0</v>
      </c>
      <c r="AU829">
        <v>206396</v>
      </c>
      <c r="AV829">
        <v>564637</v>
      </c>
      <c r="AW829">
        <v>163572</v>
      </c>
      <c r="AX829">
        <v>9249</v>
      </c>
      <c r="AY829">
        <v>53722</v>
      </c>
      <c r="AZ829">
        <v>28</v>
      </c>
      <c r="BA829">
        <v>778.54</v>
      </c>
      <c r="BB829">
        <v>23.3</v>
      </c>
    </row>
    <row r="830" spans="1:54" x14ac:dyDescent="0.3">
      <c r="A830">
        <v>19045</v>
      </c>
      <c r="B830" t="s">
        <v>295</v>
      </c>
      <c r="C830" t="s">
        <v>245</v>
      </c>
      <c r="D830">
        <v>48051</v>
      </c>
      <c r="E830">
        <v>49116</v>
      </c>
      <c r="F830">
        <v>-2.2000000000000002</v>
      </c>
      <c r="G830">
        <v>49116</v>
      </c>
      <c r="H830">
        <v>6.1</v>
      </c>
      <c r="I830">
        <v>22.7</v>
      </c>
      <c r="J830">
        <v>18.3</v>
      </c>
      <c r="K830">
        <v>50.9</v>
      </c>
      <c r="L830">
        <v>94</v>
      </c>
      <c r="M830">
        <v>3.2</v>
      </c>
      <c r="N830">
        <v>0.3</v>
      </c>
      <c r="O830">
        <v>0.6</v>
      </c>
      <c r="P830">
        <v>0</v>
      </c>
      <c r="Q830">
        <v>1.8</v>
      </c>
      <c r="R830">
        <v>2.9</v>
      </c>
      <c r="S830">
        <v>91.5</v>
      </c>
      <c r="T830">
        <v>87.7</v>
      </c>
      <c r="U830">
        <v>1.5</v>
      </c>
      <c r="V830">
        <v>2.2999999999999998</v>
      </c>
      <c r="W830">
        <v>90</v>
      </c>
      <c r="X830">
        <v>17.7</v>
      </c>
      <c r="Y830">
        <v>4259</v>
      </c>
      <c r="Z830">
        <v>19.2</v>
      </c>
      <c r="AA830">
        <v>21792</v>
      </c>
      <c r="AB830">
        <v>74.400000000000006</v>
      </c>
      <c r="AC830">
        <v>16.8</v>
      </c>
      <c r="AD830">
        <v>110300</v>
      </c>
      <c r="AE830">
        <v>20008</v>
      </c>
      <c r="AF830">
        <v>2.4</v>
      </c>
      <c r="AG830">
        <v>25966</v>
      </c>
      <c r="AH830">
        <v>49559</v>
      </c>
      <c r="AI830">
        <v>14</v>
      </c>
      <c r="AJ830">
        <v>1181</v>
      </c>
      <c r="AK830">
        <v>27036</v>
      </c>
      <c r="AL830">
        <v>1.2</v>
      </c>
      <c r="AM830">
        <v>2677</v>
      </c>
      <c r="AN830">
        <v>3491</v>
      </c>
      <c r="AO830">
        <v>0</v>
      </c>
      <c r="AP830">
        <v>0</v>
      </c>
      <c r="AQ830">
        <v>0.9</v>
      </c>
      <c r="AR830">
        <v>0</v>
      </c>
      <c r="AS830">
        <v>0</v>
      </c>
      <c r="AT830">
        <v>0</v>
      </c>
      <c r="AU830">
        <v>3914945</v>
      </c>
      <c r="AV830">
        <v>190114</v>
      </c>
      <c r="AW830">
        <v>635654</v>
      </c>
      <c r="AX830">
        <v>12950</v>
      </c>
      <c r="AY830">
        <v>54058</v>
      </c>
      <c r="AZ830">
        <v>102</v>
      </c>
      <c r="BA830">
        <v>694.92</v>
      </c>
      <c r="BB830">
        <v>70.7</v>
      </c>
    </row>
    <row r="831" spans="1:54" x14ac:dyDescent="0.3">
      <c r="A831">
        <v>19047</v>
      </c>
      <c r="B831" t="s">
        <v>117</v>
      </c>
      <c r="C831" t="s">
        <v>245</v>
      </c>
      <c r="D831">
        <v>17228</v>
      </c>
      <c r="E831">
        <v>17096</v>
      </c>
      <c r="F831">
        <v>0.8</v>
      </c>
      <c r="G831">
        <v>17096</v>
      </c>
      <c r="H831">
        <v>7.2</v>
      </c>
      <c r="I831">
        <v>25.5</v>
      </c>
      <c r="J831">
        <v>16.899999999999999</v>
      </c>
      <c r="K831">
        <v>49</v>
      </c>
      <c r="L831">
        <v>93.8</v>
      </c>
      <c r="M831">
        <v>2.2999999999999998</v>
      </c>
      <c r="N831">
        <v>1.2</v>
      </c>
      <c r="O831">
        <v>1.7</v>
      </c>
      <c r="P831">
        <v>0.2</v>
      </c>
      <c r="Q831">
        <v>0.8</v>
      </c>
      <c r="R831">
        <v>27.3</v>
      </c>
      <c r="S831">
        <v>68.5</v>
      </c>
      <c r="T831">
        <v>88.2</v>
      </c>
      <c r="U831">
        <v>12.8</v>
      </c>
      <c r="V831">
        <v>22.5</v>
      </c>
      <c r="W831">
        <v>78.900000000000006</v>
      </c>
      <c r="X831">
        <v>14.7</v>
      </c>
      <c r="Y831">
        <v>1161</v>
      </c>
      <c r="Z831">
        <v>15.1</v>
      </c>
      <c r="AA831">
        <v>6985</v>
      </c>
      <c r="AB831">
        <v>75.900000000000006</v>
      </c>
      <c r="AC831">
        <v>11.8</v>
      </c>
      <c r="AD831">
        <v>83100</v>
      </c>
      <c r="AE831">
        <v>6300</v>
      </c>
      <c r="AF831">
        <v>2.65</v>
      </c>
      <c r="AG831">
        <v>22748</v>
      </c>
      <c r="AH831">
        <v>46548</v>
      </c>
      <c r="AI831">
        <v>15.8</v>
      </c>
      <c r="AJ831">
        <v>460</v>
      </c>
      <c r="AK831">
        <v>6534</v>
      </c>
      <c r="AL831">
        <v>2.5</v>
      </c>
      <c r="AM831">
        <v>924</v>
      </c>
      <c r="AN831">
        <v>1394</v>
      </c>
      <c r="AO831">
        <v>0</v>
      </c>
      <c r="AP831">
        <v>0</v>
      </c>
      <c r="AQ831">
        <v>0</v>
      </c>
      <c r="AR831">
        <v>0</v>
      </c>
      <c r="AS831">
        <v>0</v>
      </c>
      <c r="AT831">
        <v>27.8</v>
      </c>
      <c r="AU831">
        <v>1266847</v>
      </c>
      <c r="AV831">
        <v>121956</v>
      </c>
      <c r="AW831">
        <v>162386</v>
      </c>
      <c r="AX831">
        <v>9840</v>
      </c>
      <c r="AY831">
        <v>12931</v>
      </c>
      <c r="AZ831">
        <v>11</v>
      </c>
      <c r="BA831">
        <v>714.19</v>
      </c>
      <c r="BB831">
        <v>23.9</v>
      </c>
    </row>
    <row r="832" spans="1:54" x14ac:dyDescent="0.3">
      <c r="A832">
        <v>19049</v>
      </c>
      <c r="B832" t="s">
        <v>50</v>
      </c>
      <c r="C832" t="s">
        <v>245</v>
      </c>
      <c r="D832">
        <v>77400</v>
      </c>
      <c r="E832">
        <v>66137</v>
      </c>
      <c r="F832">
        <v>17</v>
      </c>
      <c r="G832">
        <v>66135</v>
      </c>
      <c r="H832">
        <v>8.1999999999999993</v>
      </c>
      <c r="I832">
        <v>28.6</v>
      </c>
      <c r="J832">
        <v>11.2</v>
      </c>
      <c r="K832">
        <v>51</v>
      </c>
      <c r="L832">
        <v>92.7</v>
      </c>
      <c r="M832">
        <v>1.8</v>
      </c>
      <c r="N832">
        <v>0.4</v>
      </c>
      <c r="O832">
        <v>3.6</v>
      </c>
      <c r="P832">
        <v>0.1</v>
      </c>
      <c r="Q832">
        <v>1.4</v>
      </c>
      <c r="R832">
        <v>6.3</v>
      </c>
      <c r="S832">
        <v>87</v>
      </c>
      <c r="T832">
        <v>86.9</v>
      </c>
      <c r="U832">
        <v>6.6</v>
      </c>
      <c r="V832">
        <v>8.6</v>
      </c>
      <c r="W832">
        <v>94.4</v>
      </c>
      <c r="X832">
        <v>43.6</v>
      </c>
      <c r="Y832">
        <v>3902</v>
      </c>
      <c r="Z832">
        <v>20.5</v>
      </c>
      <c r="AA832">
        <v>29884</v>
      </c>
      <c r="AB832">
        <v>77.400000000000006</v>
      </c>
      <c r="AC832">
        <v>17.5</v>
      </c>
      <c r="AD832">
        <v>184100</v>
      </c>
      <c r="AE832">
        <v>26262</v>
      </c>
      <c r="AF832">
        <v>2.63</v>
      </c>
      <c r="AG832">
        <v>35844</v>
      </c>
      <c r="AH832">
        <v>73847</v>
      </c>
      <c r="AI832">
        <v>6.4</v>
      </c>
      <c r="AJ832">
        <v>1718</v>
      </c>
      <c r="AK832">
        <v>34419</v>
      </c>
      <c r="AL832">
        <v>1.1000000000000001</v>
      </c>
      <c r="AM832">
        <v>5486</v>
      </c>
      <c r="AN832">
        <v>6613</v>
      </c>
      <c r="AO832">
        <v>0.6</v>
      </c>
      <c r="AP832">
        <v>0</v>
      </c>
      <c r="AQ832">
        <v>2.2000000000000002</v>
      </c>
      <c r="AR832">
        <v>0</v>
      </c>
      <c r="AS832">
        <v>1.1000000000000001</v>
      </c>
      <c r="AT832">
        <v>19.899999999999999</v>
      </c>
      <c r="AU832">
        <v>574183</v>
      </c>
      <c r="AV832">
        <v>218271</v>
      </c>
      <c r="AW832">
        <v>905710</v>
      </c>
      <c r="AX832">
        <v>15813</v>
      </c>
      <c r="AY832">
        <v>110369</v>
      </c>
      <c r="AZ832">
        <v>661</v>
      </c>
      <c r="BA832">
        <v>588.45000000000005</v>
      </c>
      <c r="BB832">
        <v>112.4</v>
      </c>
    </row>
    <row r="833" spans="1:54" x14ac:dyDescent="0.3">
      <c r="A833">
        <v>19051</v>
      </c>
      <c r="B833" t="s">
        <v>294</v>
      </c>
      <c r="C833" t="s">
        <v>245</v>
      </c>
      <c r="D833">
        <v>8781</v>
      </c>
      <c r="E833">
        <v>8753</v>
      </c>
      <c r="F833">
        <v>0.3</v>
      </c>
      <c r="G833">
        <v>8753</v>
      </c>
      <c r="H833">
        <v>8</v>
      </c>
      <c r="I833">
        <v>28.9</v>
      </c>
      <c r="J833">
        <v>17.5</v>
      </c>
      <c r="K833">
        <v>50.6</v>
      </c>
      <c r="L833">
        <v>98.3</v>
      </c>
      <c r="M833">
        <v>0.2</v>
      </c>
      <c r="N833">
        <v>0.2</v>
      </c>
      <c r="O833">
        <v>0.3</v>
      </c>
      <c r="P833">
        <v>0</v>
      </c>
      <c r="Q833">
        <v>0.9</v>
      </c>
      <c r="R833">
        <v>1.2</v>
      </c>
      <c r="S833">
        <v>97.2</v>
      </c>
      <c r="T833">
        <v>89.3</v>
      </c>
      <c r="U833">
        <v>0.8</v>
      </c>
      <c r="V833">
        <v>14.4</v>
      </c>
      <c r="W833">
        <v>85.5</v>
      </c>
      <c r="X833">
        <v>16.399999999999999</v>
      </c>
      <c r="Y833">
        <v>717</v>
      </c>
      <c r="Z833">
        <v>22.8</v>
      </c>
      <c r="AA833">
        <v>3578</v>
      </c>
      <c r="AB833">
        <v>80.2</v>
      </c>
      <c r="AC833">
        <v>6.4</v>
      </c>
      <c r="AD833">
        <v>99700</v>
      </c>
      <c r="AE833">
        <v>3115</v>
      </c>
      <c r="AF833">
        <v>2.76</v>
      </c>
      <c r="AG833">
        <v>22210</v>
      </c>
      <c r="AH833">
        <v>45040</v>
      </c>
      <c r="AI833">
        <v>21.2</v>
      </c>
      <c r="AJ833">
        <v>170</v>
      </c>
      <c r="AK833">
        <v>1451</v>
      </c>
      <c r="AL833">
        <v>2.4</v>
      </c>
      <c r="AM833">
        <v>748</v>
      </c>
      <c r="AN833">
        <v>848</v>
      </c>
      <c r="AO833">
        <v>0</v>
      </c>
      <c r="AP833">
        <v>0</v>
      </c>
      <c r="AQ833">
        <v>0</v>
      </c>
      <c r="AR833">
        <v>0</v>
      </c>
      <c r="AS833">
        <v>0</v>
      </c>
      <c r="AT833">
        <v>0</v>
      </c>
      <c r="AU833">
        <v>0</v>
      </c>
      <c r="AV833">
        <v>17902</v>
      </c>
      <c r="AW833">
        <v>71612</v>
      </c>
      <c r="AX833">
        <v>8351</v>
      </c>
      <c r="AY833">
        <v>3054</v>
      </c>
      <c r="AZ833">
        <v>4</v>
      </c>
      <c r="BA833">
        <v>502.19</v>
      </c>
      <c r="BB833">
        <v>17.399999999999999</v>
      </c>
    </row>
    <row r="834" spans="1:54" x14ac:dyDescent="0.3">
      <c r="A834">
        <v>19053</v>
      </c>
      <c r="B834" t="s">
        <v>293</v>
      </c>
      <c r="C834" t="s">
        <v>245</v>
      </c>
      <c r="D834">
        <v>8263</v>
      </c>
      <c r="E834">
        <v>8457</v>
      </c>
      <c r="F834">
        <v>-2.2999999999999998</v>
      </c>
      <c r="G834">
        <v>8457</v>
      </c>
      <c r="H834">
        <v>5.0999999999999996</v>
      </c>
      <c r="I834">
        <v>21.8</v>
      </c>
      <c r="J834">
        <v>18.3</v>
      </c>
      <c r="K834">
        <v>49.8</v>
      </c>
      <c r="L834">
        <v>95.3</v>
      </c>
      <c r="M834">
        <v>2</v>
      </c>
      <c r="N834">
        <v>0.5</v>
      </c>
      <c r="O834">
        <v>0.9</v>
      </c>
      <c r="P834">
        <v>0.2</v>
      </c>
      <c r="Q834">
        <v>1.2</v>
      </c>
      <c r="R834">
        <v>2.6</v>
      </c>
      <c r="S834">
        <v>93</v>
      </c>
      <c r="T834">
        <v>80.5</v>
      </c>
      <c r="U834">
        <v>1.5</v>
      </c>
      <c r="V834">
        <v>5.9</v>
      </c>
      <c r="W834">
        <v>85</v>
      </c>
      <c r="X834">
        <v>18.399999999999999</v>
      </c>
      <c r="Y834">
        <v>612</v>
      </c>
      <c r="Z834">
        <v>21</v>
      </c>
      <c r="AA834">
        <v>3847</v>
      </c>
      <c r="AB834">
        <v>70.099999999999994</v>
      </c>
      <c r="AC834">
        <v>14.1</v>
      </c>
      <c r="AD834">
        <v>77700</v>
      </c>
      <c r="AE834">
        <v>3106</v>
      </c>
      <c r="AF834">
        <v>2.4300000000000002</v>
      </c>
      <c r="AG834">
        <v>18845</v>
      </c>
      <c r="AH834">
        <v>36326</v>
      </c>
      <c r="AI834">
        <v>19.5</v>
      </c>
      <c r="AJ834">
        <v>130</v>
      </c>
      <c r="AK834">
        <v>1697</v>
      </c>
      <c r="AL834">
        <v>-3.2</v>
      </c>
      <c r="AM834">
        <v>655</v>
      </c>
      <c r="AN834">
        <v>869</v>
      </c>
      <c r="AO834">
        <v>0</v>
      </c>
      <c r="AP834">
        <v>0</v>
      </c>
      <c r="AQ834">
        <v>0</v>
      </c>
      <c r="AR834">
        <v>0</v>
      </c>
      <c r="AS834">
        <v>0</v>
      </c>
      <c r="AT834">
        <v>0</v>
      </c>
      <c r="AU834">
        <v>0</v>
      </c>
      <c r="AV834">
        <v>76650</v>
      </c>
      <c r="AW834">
        <v>39590</v>
      </c>
      <c r="AX834">
        <v>4746</v>
      </c>
      <c r="AY834">
        <v>4323</v>
      </c>
      <c r="AZ834">
        <v>2</v>
      </c>
      <c r="BA834">
        <v>531.88</v>
      </c>
      <c r="BB834">
        <v>15.9</v>
      </c>
    </row>
    <row r="835" spans="1:54" x14ac:dyDescent="0.3">
      <c r="A835">
        <v>19055</v>
      </c>
      <c r="B835" t="s">
        <v>292</v>
      </c>
      <c r="C835" t="s">
        <v>245</v>
      </c>
      <c r="D835">
        <v>17398</v>
      </c>
      <c r="E835">
        <v>17764</v>
      </c>
      <c r="F835">
        <v>-2.1</v>
      </c>
      <c r="G835">
        <v>17764</v>
      </c>
      <c r="H835">
        <v>5.7</v>
      </c>
      <c r="I835">
        <v>23.8</v>
      </c>
      <c r="J835">
        <v>18.100000000000001</v>
      </c>
      <c r="K835">
        <v>50</v>
      </c>
      <c r="L835">
        <v>98.4</v>
      </c>
      <c r="M835">
        <v>0.4</v>
      </c>
      <c r="N835">
        <v>0.1</v>
      </c>
      <c r="O835">
        <v>0.3</v>
      </c>
      <c r="P835">
        <v>0</v>
      </c>
      <c r="Q835">
        <v>0.7</v>
      </c>
      <c r="R835">
        <v>1.1000000000000001</v>
      </c>
      <c r="S835">
        <v>97.4</v>
      </c>
      <c r="T835">
        <v>89.8</v>
      </c>
      <c r="U835">
        <v>0.8</v>
      </c>
      <c r="V835">
        <v>2.2999999999999998</v>
      </c>
      <c r="W835">
        <v>91</v>
      </c>
      <c r="X835">
        <v>15.5</v>
      </c>
      <c r="Y835">
        <v>1200</v>
      </c>
      <c r="Z835">
        <v>22</v>
      </c>
      <c r="AA835">
        <v>8026</v>
      </c>
      <c r="AB835">
        <v>78.8</v>
      </c>
      <c r="AC835">
        <v>8.1</v>
      </c>
      <c r="AD835">
        <v>125300</v>
      </c>
      <c r="AE835">
        <v>7129</v>
      </c>
      <c r="AF835">
        <v>2.44</v>
      </c>
      <c r="AG835">
        <v>26261</v>
      </c>
      <c r="AH835">
        <v>54076</v>
      </c>
      <c r="AI835">
        <v>8.4</v>
      </c>
      <c r="AJ835">
        <v>496</v>
      </c>
      <c r="AK835">
        <v>5725</v>
      </c>
      <c r="AL835">
        <v>3.6</v>
      </c>
      <c r="AM835">
        <v>1312</v>
      </c>
      <c r="AN835">
        <v>1568</v>
      </c>
      <c r="AO835">
        <v>0</v>
      </c>
      <c r="AP835">
        <v>0</v>
      </c>
      <c r="AQ835">
        <v>0</v>
      </c>
      <c r="AR835">
        <v>0</v>
      </c>
      <c r="AS835">
        <v>0</v>
      </c>
      <c r="AT835">
        <v>29.5</v>
      </c>
      <c r="AU835">
        <v>326438</v>
      </c>
      <c r="AV835">
        <v>302380</v>
      </c>
      <c r="AW835">
        <v>171404</v>
      </c>
      <c r="AX835">
        <v>9791</v>
      </c>
      <c r="AY835">
        <v>9038</v>
      </c>
      <c r="AZ835">
        <v>5</v>
      </c>
      <c r="BA835">
        <v>577.76</v>
      </c>
      <c r="BB835">
        <v>30.7</v>
      </c>
    </row>
    <row r="836" spans="1:54" x14ac:dyDescent="0.3">
      <c r="A836">
        <v>19057</v>
      </c>
      <c r="B836" t="s">
        <v>291</v>
      </c>
      <c r="C836" t="s">
        <v>245</v>
      </c>
      <c r="D836">
        <v>40255</v>
      </c>
      <c r="E836">
        <v>40325</v>
      </c>
      <c r="F836">
        <v>-0.2</v>
      </c>
      <c r="G836">
        <v>40325</v>
      </c>
      <c r="H836">
        <v>6</v>
      </c>
      <c r="I836">
        <v>23</v>
      </c>
      <c r="J836">
        <v>18.8</v>
      </c>
      <c r="K836">
        <v>50.9</v>
      </c>
      <c r="L836">
        <v>90.4</v>
      </c>
      <c r="M836">
        <v>5.9</v>
      </c>
      <c r="N836">
        <v>0.3</v>
      </c>
      <c r="O836">
        <v>0.9</v>
      </c>
      <c r="P836">
        <v>0.1</v>
      </c>
      <c r="Q836">
        <v>2.5</v>
      </c>
      <c r="R836">
        <v>2.9</v>
      </c>
      <c r="S836">
        <v>88</v>
      </c>
      <c r="T836">
        <v>86.9</v>
      </c>
      <c r="U836">
        <v>1.5</v>
      </c>
      <c r="V836">
        <v>2.6</v>
      </c>
      <c r="W836">
        <v>91.1</v>
      </c>
      <c r="X836">
        <v>18.899999999999999</v>
      </c>
      <c r="Y836">
        <v>3575</v>
      </c>
      <c r="Z836">
        <v>15.9</v>
      </c>
      <c r="AA836">
        <v>18463</v>
      </c>
      <c r="AB836">
        <v>73.099999999999994</v>
      </c>
      <c r="AC836">
        <v>16.2</v>
      </c>
      <c r="AD836">
        <v>93900</v>
      </c>
      <c r="AE836">
        <v>16993</v>
      </c>
      <c r="AF836">
        <v>2.33</v>
      </c>
      <c r="AG836">
        <v>24408</v>
      </c>
      <c r="AH836">
        <v>42451</v>
      </c>
      <c r="AI836">
        <v>13.8</v>
      </c>
      <c r="AJ836">
        <v>1107</v>
      </c>
      <c r="AK836">
        <v>19430</v>
      </c>
      <c r="AL836">
        <v>1.1000000000000001</v>
      </c>
      <c r="AM836">
        <v>2359</v>
      </c>
      <c r="AN836">
        <v>3407</v>
      </c>
      <c r="AO836">
        <v>0.9</v>
      </c>
      <c r="AP836">
        <v>0</v>
      </c>
      <c r="AQ836">
        <v>0</v>
      </c>
      <c r="AR836">
        <v>0</v>
      </c>
      <c r="AS836">
        <v>0</v>
      </c>
      <c r="AT836">
        <v>26</v>
      </c>
      <c r="AU836">
        <v>0</v>
      </c>
      <c r="AV836">
        <v>0</v>
      </c>
      <c r="AW836">
        <v>616900</v>
      </c>
      <c r="AX836">
        <v>15182</v>
      </c>
      <c r="AY836">
        <v>68773</v>
      </c>
      <c r="AZ836">
        <v>41</v>
      </c>
      <c r="BA836">
        <v>416.12</v>
      </c>
      <c r="BB836">
        <v>96.9</v>
      </c>
    </row>
    <row r="837" spans="1:54" x14ac:dyDescent="0.3">
      <c r="A837">
        <v>19059</v>
      </c>
      <c r="B837" t="s">
        <v>290</v>
      </c>
      <c r="C837" t="s">
        <v>245</v>
      </c>
      <c r="D837">
        <v>16935</v>
      </c>
      <c r="E837">
        <v>16667</v>
      </c>
      <c r="F837">
        <v>1.6</v>
      </c>
      <c r="G837">
        <v>16667</v>
      </c>
      <c r="H837">
        <v>4.9000000000000004</v>
      </c>
      <c r="I837">
        <v>19.100000000000001</v>
      </c>
      <c r="J837">
        <v>24.2</v>
      </c>
      <c r="K837">
        <v>50.2</v>
      </c>
      <c r="L837">
        <v>97.9</v>
      </c>
      <c r="M837">
        <v>0.4</v>
      </c>
      <c r="N837">
        <v>0.3</v>
      </c>
      <c r="O837">
        <v>0.6</v>
      </c>
      <c r="P837">
        <v>0</v>
      </c>
      <c r="Q837">
        <v>0.9</v>
      </c>
      <c r="R837">
        <v>1.7</v>
      </c>
      <c r="S837">
        <v>96.4</v>
      </c>
      <c r="T837">
        <v>85.9</v>
      </c>
      <c r="U837">
        <v>1</v>
      </c>
      <c r="V837">
        <v>1.9</v>
      </c>
      <c r="W837">
        <v>93.3</v>
      </c>
      <c r="X837">
        <v>25.4</v>
      </c>
      <c r="Y837">
        <v>1737</v>
      </c>
      <c r="Z837">
        <v>16.7</v>
      </c>
      <c r="AA837">
        <v>13191</v>
      </c>
      <c r="AB837">
        <v>75.599999999999994</v>
      </c>
      <c r="AC837">
        <v>15.1</v>
      </c>
      <c r="AD837">
        <v>159700</v>
      </c>
      <c r="AE837">
        <v>7981</v>
      </c>
      <c r="AF837">
        <v>2.0699999999999998</v>
      </c>
      <c r="AG837">
        <v>31790</v>
      </c>
      <c r="AH837">
        <v>56136</v>
      </c>
      <c r="AI837">
        <v>7.8</v>
      </c>
      <c r="AJ837">
        <v>770</v>
      </c>
      <c r="AK837">
        <v>6877</v>
      </c>
      <c r="AL837">
        <v>7.1</v>
      </c>
      <c r="AM837">
        <v>1818</v>
      </c>
      <c r="AN837">
        <v>2088</v>
      </c>
      <c r="AO837">
        <v>0</v>
      </c>
      <c r="AP837">
        <v>0</v>
      </c>
      <c r="AQ837">
        <v>0</v>
      </c>
      <c r="AR837">
        <v>0</v>
      </c>
      <c r="AS837">
        <v>0</v>
      </c>
      <c r="AT837">
        <v>25.6</v>
      </c>
      <c r="AU837">
        <v>647529</v>
      </c>
      <c r="AV837">
        <v>0</v>
      </c>
      <c r="AW837">
        <v>255190</v>
      </c>
      <c r="AX837">
        <v>15386</v>
      </c>
      <c r="AY837">
        <v>54611</v>
      </c>
      <c r="AZ837">
        <v>134</v>
      </c>
      <c r="BA837">
        <v>380.61</v>
      </c>
      <c r="BB837">
        <v>43.8</v>
      </c>
    </row>
    <row r="838" spans="1:54" x14ac:dyDescent="0.3">
      <c r="A838">
        <v>19061</v>
      </c>
      <c r="B838" t="s">
        <v>289</v>
      </c>
      <c r="C838" t="s">
        <v>245</v>
      </c>
      <c r="D838">
        <v>96370</v>
      </c>
      <c r="E838">
        <v>93653</v>
      </c>
      <c r="F838">
        <v>2.9</v>
      </c>
      <c r="G838">
        <v>93653</v>
      </c>
      <c r="H838">
        <v>6.1</v>
      </c>
      <c r="I838">
        <v>23.1</v>
      </c>
      <c r="J838">
        <v>16.2</v>
      </c>
      <c r="K838">
        <v>50.6</v>
      </c>
      <c r="L838">
        <v>93.7</v>
      </c>
      <c r="M838">
        <v>3</v>
      </c>
      <c r="N838">
        <v>0.2</v>
      </c>
      <c r="O838">
        <v>1.4</v>
      </c>
      <c r="P838">
        <v>0.3</v>
      </c>
      <c r="Q838">
        <v>1.4</v>
      </c>
      <c r="R838">
        <v>2.2000000000000002</v>
      </c>
      <c r="S838">
        <v>91.9</v>
      </c>
      <c r="T838">
        <v>86.4</v>
      </c>
      <c r="U838">
        <v>1.9</v>
      </c>
      <c r="V838">
        <v>3.1</v>
      </c>
      <c r="W838">
        <v>91.4</v>
      </c>
      <c r="X838">
        <v>27.1</v>
      </c>
      <c r="Y838">
        <v>7057</v>
      </c>
      <c r="Z838">
        <v>17.3</v>
      </c>
      <c r="AA838">
        <v>40369</v>
      </c>
      <c r="AB838">
        <v>73</v>
      </c>
      <c r="AC838">
        <v>22</v>
      </c>
      <c r="AD838">
        <v>145900</v>
      </c>
      <c r="AE838">
        <v>37366</v>
      </c>
      <c r="AF838">
        <v>2.41</v>
      </c>
      <c r="AG838">
        <v>26254</v>
      </c>
      <c r="AH838">
        <v>51475</v>
      </c>
      <c r="AI838">
        <v>10.9</v>
      </c>
      <c r="AJ838">
        <v>2772</v>
      </c>
      <c r="AK838">
        <v>53122</v>
      </c>
      <c r="AL838">
        <v>0.3</v>
      </c>
      <c r="AM838">
        <v>6130</v>
      </c>
      <c r="AN838">
        <v>8102</v>
      </c>
      <c r="AO838">
        <v>1.1000000000000001</v>
      </c>
      <c r="AP838">
        <v>0</v>
      </c>
      <c r="AQ838">
        <v>0.7</v>
      </c>
      <c r="AR838">
        <v>0</v>
      </c>
      <c r="AS838">
        <v>0</v>
      </c>
      <c r="AT838">
        <v>21.7</v>
      </c>
      <c r="AU838">
        <v>4711245</v>
      </c>
      <c r="AV838">
        <v>1847726</v>
      </c>
      <c r="AW838">
        <v>1433461</v>
      </c>
      <c r="AX838">
        <v>15538</v>
      </c>
      <c r="AY838">
        <v>145685</v>
      </c>
      <c r="AZ838">
        <v>276</v>
      </c>
      <c r="BA838">
        <v>608.30999999999995</v>
      </c>
      <c r="BB838">
        <v>154</v>
      </c>
    </row>
    <row r="839" spans="1:54" x14ac:dyDescent="0.3">
      <c r="A839">
        <v>19063</v>
      </c>
      <c r="B839" t="s">
        <v>288</v>
      </c>
      <c r="C839" t="s">
        <v>245</v>
      </c>
      <c r="D839">
        <v>9990</v>
      </c>
      <c r="E839">
        <v>10302</v>
      </c>
      <c r="F839">
        <v>-3</v>
      </c>
      <c r="G839">
        <v>10302</v>
      </c>
      <c r="H839">
        <v>5.6</v>
      </c>
      <c r="I839">
        <v>21.6</v>
      </c>
      <c r="J839">
        <v>19.2</v>
      </c>
      <c r="K839">
        <v>49.3</v>
      </c>
      <c r="L839">
        <v>93.8</v>
      </c>
      <c r="M839">
        <v>1</v>
      </c>
      <c r="N839">
        <v>1.5</v>
      </c>
      <c r="O839">
        <v>0.6</v>
      </c>
      <c r="P839">
        <v>0.1</v>
      </c>
      <c r="Q839">
        <v>3</v>
      </c>
      <c r="R839">
        <v>10.4</v>
      </c>
      <c r="S839">
        <v>86.9</v>
      </c>
      <c r="T839">
        <v>85.5</v>
      </c>
      <c r="U839">
        <v>5.0999999999999996</v>
      </c>
      <c r="V839">
        <v>8</v>
      </c>
      <c r="W839">
        <v>88.4</v>
      </c>
      <c r="X839">
        <v>15.3</v>
      </c>
      <c r="Y839">
        <v>770</v>
      </c>
      <c r="Z839">
        <v>16.399999999999999</v>
      </c>
      <c r="AA839">
        <v>4752</v>
      </c>
      <c r="AB839">
        <v>79.8</v>
      </c>
      <c r="AC839">
        <v>9.1999999999999993</v>
      </c>
      <c r="AD839">
        <v>82200</v>
      </c>
      <c r="AE839">
        <v>4119</v>
      </c>
      <c r="AF839">
        <v>2.31</v>
      </c>
      <c r="AG839">
        <v>27908</v>
      </c>
      <c r="AH839">
        <v>48601</v>
      </c>
      <c r="AI839">
        <v>12.5</v>
      </c>
      <c r="AJ839">
        <v>317</v>
      </c>
      <c r="AK839">
        <v>3639</v>
      </c>
      <c r="AL839">
        <v>-3.1</v>
      </c>
      <c r="AM839">
        <v>720</v>
      </c>
      <c r="AN839">
        <v>791</v>
      </c>
      <c r="AO839">
        <v>0</v>
      </c>
      <c r="AP839">
        <v>0</v>
      </c>
      <c r="AQ839">
        <v>0</v>
      </c>
      <c r="AR839">
        <v>0</v>
      </c>
      <c r="AS839">
        <v>0</v>
      </c>
      <c r="AT839">
        <v>0</v>
      </c>
      <c r="AU839">
        <v>331366</v>
      </c>
      <c r="AV839">
        <v>103865</v>
      </c>
      <c r="AW839">
        <v>92665</v>
      </c>
      <c r="AX839">
        <v>8961</v>
      </c>
      <c r="AY839">
        <v>7910</v>
      </c>
      <c r="AZ839">
        <v>48</v>
      </c>
      <c r="BA839">
        <v>395.88</v>
      </c>
      <c r="BB839">
        <v>26</v>
      </c>
    </row>
    <row r="840" spans="1:54" x14ac:dyDescent="0.3">
      <c r="A840">
        <v>19065</v>
      </c>
      <c r="B840" t="s">
        <v>46</v>
      </c>
      <c r="C840" t="s">
        <v>245</v>
      </c>
      <c r="D840">
        <v>20343</v>
      </c>
      <c r="E840">
        <v>20880</v>
      </c>
      <c r="F840">
        <v>-2.6</v>
      </c>
      <c r="G840">
        <v>20880</v>
      </c>
      <c r="H840">
        <v>5.8</v>
      </c>
      <c r="I840">
        <v>21.2</v>
      </c>
      <c r="J840">
        <v>20.399999999999999</v>
      </c>
      <c r="K840">
        <v>49.9</v>
      </c>
      <c r="L840">
        <v>96.6</v>
      </c>
      <c r="M840">
        <v>1.2</v>
      </c>
      <c r="N840">
        <v>0.2</v>
      </c>
      <c r="O840">
        <v>0.8</v>
      </c>
      <c r="P840">
        <v>0.1</v>
      </c>
      <c r="Q840">
        <v>1.1000000000000001</v>
      </c>
      <c r="R840">
        <v>2.2000000000000002</v>
      </c>
      <c r="S840">
        <v>94.6</v>
      </c>
      <c r="T840">
        <v>87.1</v>
      </c>
      <c r="U840">
        <v>0.9</v>
      </c>
      <c r="V840">
        <v>2.6</v>
      </c>
      <c r="W840">
        <v>88.9</v>
      </c>
      <c r="X840">
        <v>18.399999999999999</v>
      </c>
      <c r="Y840">
        <v>1717</v>
      </c>
      <c r="Z840">
        <v>21.1</v>
      </c>
      <c r="AA840">
        <v>9522</v>
      </c>
      <c r="AB840">
        <v>77.599999999999994</v>
      </c>
      <c r="AC840">
        <v>10.3</v>
      </c>
      <c r="AD840">
        <v>85400</v>
      </c>
      <c r="AE840">
        <v>8328</v>
      </c>
      <c r="AF840">
        <v>2.4</v>
      </c>
      <c r="AG840">
        <v>23391</v>
      </c>
      <c r="AH840">
        <v>45542</v>
      </c>
      <c r="AI840">
        <v>11.5</v>
      </c>
      <c r="AJ840">
        <v>553</v>
      </c>
      <c r="AK840">
        <v>6298</v>
      </c>
      <c r="AL840">
        <v>0.6</v>
      </c>
      <c r="AM840">
        <v>1412</v>
      </c>
      <c r="AN840">
        <v>1891</v>
      </c>
      <c r="AO840">
        <v>0</v>
      </c>
      <c r="AP840">
        <v>0</v>
      </c>
      <c r="AQ840">
        <v>0</v>
      </c>
      <c r="AR840">
        <v>0</v>
      </c>
      <c r="AS840">
        <v>0</v>
      </c>
      <c r="AT840">
        <v>0</v>
      </c>
      <c r="AU840">
        <v>157746</v>
      </c>
      <c r="AV840">
        <v>304189</v>
      </c>
      <c r="AW840">
        <v>157244</v>
      </c>
      <c r="AX840">
        <v>7716</v>
      </c>
      <c r="AY840">
        <v>14582</v>
      </c>
      <c r="AZ840">
        <v>24</v>
      </c>
      <c r="BA840">
        <v>730.81</v>
      </c>
      <c r="BB840">
        <v>28.6</v>
      </c>
    </row>
    <row r="841" spans="1:54" x14ac:dyDescent="0.3">
      <c r="A841">
        <v>19067</v>
      </c>
      <c r="B841" t="s">
        <v>287</v>
      </c>
      <c r="C841" t="s">
        <v>245</v>
      </c>
      <c r="D841">
        <v>16077</v>
      </c>
      <c r="E841">
        <v>16303</v>
      </c>
      <c r="F841">
        <v>-1.4</v>
      </c>
      <c r="G841">
        <v>16303</v>
      </c>
      <c r="H841">
        <v>5.7</v>
      </c>
      <c r="I841">
        <v>23.1</v>
      </c>
      <c r="J841">
        <v>20.7</v>
      </c>
      <c r="K841">
        <v>50.9</v>
      </c>
      <c r="L841">
        <v>95</v>
      </c>
      <c r="M841">
        <v>2</v>
      </c>
      <c r="N841">
        <v>0.3</v>
      </c>
      <c r="O841">
        <v>1.7</v>
      </c>
      <c r="P841">
        <v>0.1</v>
      </c>
      <c r="Q841">
        <v>0.9</v>
      </c>
      <c r="R841">
        <v>2.2999999999999998</v>
      </c>
      <c r="S841">
        <v>93.1</v>
      </c>
      <c r="T841">
        <v>88.1</v>
      </c>
      <c r="U841">
        <v>1.4</v>
      </c>
      <c r="V841">
        <v>5.0999999999999996</v>
      </c>
      <c r="W841">
        <v>90.5</v>
      </c>
      <c r="X841">
        <v>15.9</v>
      </c>
      <c r="Y841">
        <v>1523</v>
      </c>
      <c r="Z841">
        <v>19.600000000000001</v>
      </c>
      <c r="AA841">
        <v>7516</v>
      </c>
      <c r="AB841">
        <v>72.900000000000006</v>
      </c>
      <c r="AC841">
        <v>10.8</v>
      </c>
      <c r="AD841">
        <v>90200</v>
      </c>
      <c r="AE841">
        <v>7007</v>
      </c>
      <c r="AF841">
        <v>2.2599999999999998</v>
      </c>
      <c r="AG841">
        <v>24590</v>
      </c>
      <c r="AH841">
        <v>43826</v>
      </c>
      <c r="AI841">
        <v>12.6</v>
      </c>
      <c r="AJ841">
        <v>414</v>
      </c>
      <c r="AK841">
        <v>4552</v>
      </c>
      <c r="AL841">
        <v>5.4</v>
      </c>
      <c r="AM841">
        <v>1202</v>
      </c>
      <c r="AN841">
        <v>1159</v>
      </c>
      <c r="AO841">
        <v>0</v>
      </c>
      <c r="AP841">
        <v>0</v>
      </c>
      <c r="AQ841">
        <v>0</v>
      </c>
      <c r="AR841">
        <v>0</v>
      </c>
      <c r="AS841">
        <v>0</v>
      </c>
      <c r="AT841">
        <v>0</v>
      </c>
      <c r="AU841">
        <v>461397</v>
      </c>
      <c r="AV841">
        <v>121913</v>
      </c>
      <c r="AW841">
        <v>149138</v>
      </c>
      <c r="AX841">
        <v>9192</v>
      </c>
      <c r="AY841">
        <v>13656</v>
      </c>
      <c r="AZ841">
        <v>21</v>
      </c>
      <c r="BA841">
        <v>500.63</v>
      </c>
      <c r="BB841">
        <v>32.6</v>
      </c>
    </row>
    <row r="842" spans="1:54" x14ac:dyDescent="0.3">
      <c r="A842">
        <v>19069</v>
      </c>
      <c r="B842" t="s">
        <v>45</v>
      </c>
      <c r="C842" t="s">
        <v>245</v>
      </c>
      <c r="D842">
        <v>10436</v>
      </c>
      <c r="E842">
        <v>10680</v>
      </c>
      <c r="F842">
        <v>-2.2999999999999998</v>
      </c>
      <c r="G842">
        <v>10680</v>
      </c>
      <c r="H842">
        <v>5.7</v>
      </c>
      <c r="I842">
        <v>22.8</v>
      </c>
      <c r="J842">
        <v>20.100000000000001</v>
      </c>
      <c r="K842">
        <v>49.8</v>
      </c>
      <c r="L842">
        <v>96.7</v>
      </c>
      <c r="M842">
        <v>0.9</v>
      </c>
      <c r="N842">
        <v>0.5</v>
      </c>
      <c r="O842">
        <v>0.7</v>
      </c>
      <c r="P842">
        <v>0.1</v>
      </c>
      <c r="Q842">
        <v>1.2</v>
      </c>
      <c r="R842">
        <v>11.8</v>
      </c>
      <c r="S842">
        <v>86.2</v>
      </c>
      <c r="T842">
        <v>89.6</v>
      </c>
      <c r="U842">
        <v>5</v>
      </c>
      <c r="V842">
        <v>10.1</v>
      </c>
      <c r="W842">
        <v>85.2</v>
      </c>
      <c r="X842">
        <v>15.1</v>
      </c>
      <c r="Y842">
        <v>809</v>
      </c>
      <c r="Z842">
        <v>19.399999999999999</v>
      </c>
      <c r="AA842">
        <v>4860</v>
      </c>
      <c r="AB842">
        <v>73.7</v>
      </c>
      <c r="AC842">
        <v>10.8</v>
      </c>
      <c r="AD842">
        <v>87500</v>
      </c>
      <c r="AE842">
        <v>4358</v>
      </c>
      <c r="AF842">
        <v>2.4</v>
      </c>
      <c r="AG842">
        <v>26102</v>
      </c>
      <c r="AH842">
        <v>48355</v>
      </c>
      <c r="AI842">
        <v>11.1</v>
      </c>
      <c r="AJ842">
        <v>334</v>
      </c>
      <c r="AK842">
        <v>3131</v>
      </c>
      <c r="AL842">
        <v>2.2999999999999998</v>
      </c>
      <c r="AM842">
        <v>795</v>
      </c>
      <c r="AN842">
        <v>1385</v>
      </c>
      <c r="AO842">
        <v>0</v>
      </c>
      <c r="AP842">
        <v>0</v>
      </c>
      <c r="AQ842">
        <v>0</v>
      </c>
      <c r="AR842">
        <v>0</v>
      </c>
      <c r="AS842">
        <v>0</v>
      </c>
      <c r="AT842">
        <v>19.399999999999999</v>
      </c>
      <c r="AU842">
        <v>260008</v>
      </c>
      <c r="AV842">
        <v>154569</v>
      </c>
      <c r="AW842">
        <v>65933</v>
      </c>
      <c r="AX842">
        <v>6207</v>
      </c>
      <c r="AY842">
        <v>4424</v>
      </c>
      <c r="AZ842">
        <v>3</v>
      </c>
      <c r="BA842">
        <v>581.97</v>
      </c>
      <c r="BB842">
        <v>18.399999999999999</v>
      </c>
    </row>
    <row r="843" spans="1:54" x14ac:dyDescent="0.3">
      <c r="A843">
        <v>19071</v>
      </c>
      <c r="B843" t="s">
        <v>221</v>
      </c>
      <c r="C843" t="s">
        <v>245</v>
      </c>
      <c r="D843">
        <v>7022</v>
      </c>
      <c r="E843">
        <v>7441</v>
      </c>
      <c r="F843">
        <v>-5.6</v>
      </c>
      <c r="G843">
        <v>7441</v>
      </c>
      <c r="H843">
        <v>5.4</v>
      </c>
      <c r="I843">
        <v>22</v>
      </c>
      <c r="J843">
        <v>21.6</v>
      </c>
      <c r="K843">
        <v>50.6</v>
      </c>
      <c r="L843">
        <v>97.6</v>
      </c>
      <c r="M843">
        <v>0.7</v>
      </c>
      <c r="N843">
        <v>0.2</v>
      </c>
      <c r="O843">
        <v>0.3</v>
      </c>
      <c r="P843">
        <v>0</v>
      </c>
      <c r="Q843">
        <v>1.1000000000000001</v>
      </c>
      <c r="R843">
        <v>2.6</v>
      </c>
      <c r="S843">
        <v>95.3</v>
      </c>
      <c r="T843">
        <v>89.5</v>
      </c>
      <c r="U843">
        <v>0.7</v>
      </c>
      <c r="V843">
        <v>1.5</v>
      </c>
      <c r="W843">
        <v>91.7</v>
      </c>
      <c r="X843">
        <v>20.5</v>
      </c>
      <c r="Y843">
        <v>776</v>
      </c>
      <c r="Z843">
        <v>22.7</v>
      </c>
      <c r="AA843">
        <v>3445</v>
      </c>
      <c r="AB843">
        <v>77.5</v>
      </c>
      <c r="AC843">
        <v>5.7</v>
      </c>
      <c r="AD843">
        <v>94100</v>
      </c>
      <c r="AE843">
        <v>2965</v>
      </c>
      <c r="AF843">
        <v>2.4</v>
      </c>
      <c r="AG843">
        <v>26930</v>
      </c>
      <c r="AH843">
        <v>50520</v>
      </c>
      <c r="AI843">
        <v>10.199999999999999</v>
      </c>
      <c r="AJ843">
        <v>187</v>
      </c>
      <c r="AK843">
        <v>2210</v>
      </c>
      <c r="AL843">
        <v>-1.2</v>
      </c>
      <c r="AM843">
        <v>517</v>
      </c>
      <c r="AN843">
        <v>588</v>
      </c>
      <c r="AO843">
        <v>0</v>
      </c>
      <c r="AP843">
        <v>0</v>
      </c>
      <c r="AQ843">
        <v>0</v>
      </c>
      <c r="AR843">
        <v>0</v>
      </c>
      <c r="AS843">
        <v>0</v>
      </c>
      <c r="AT843">
        <v>0</v>
      </c>
      <c r="AU843">
        <v>0</v>
      </c>
      <c r="AV843">
        <v>105476</v>
      </c>
      <c r="AW843">
        <v>102932</v>
      </c>
      <c r="AX843">
        <v>13599</v>
      </c>
      <c r="AY843">
        <v>14804</v>
      </c>
      <c r="AZ843">
        <v>10</v>
      </c>
      <c r="BA843">
        <v>511.15</v>
      </c>
      <c r="BB843">
        <v>14.6</v>
      </c>
    </row>
    <row r="844" spans="1:54" x14ac:dyDescent="0.3">
      <c r="A844">
        <v>19073</v>
      </c>
      <c r="B844" t="s">
        <v>43</v>
      </c>
      <c r="C844" t="s">
        <v>245</v>
      </c>
      <c r="D844">
        <v>9200</v>
      </c>
      <c r="E844">
        <v>9337</v>
      </c>
      <c r="F844">
        <v>-1.5</v>
      </c>
      <c r="G844">
        <v>9336</v>
      </c>
      <c r="H844">
        <v>5.3</v>
      </c>
      <c r="I844">
        <v>22.9</v>
      </c>
      <c r="J844">
        <v>21.4</v>
      </c>
      <c r="K844">
        <v>51.1</v>
      </c>
      <c r="L844">
        <v>97.4</v>
      </c>
      <c r="M844">
        <v>0.6</v>
      </c>
      <c r="N844">
        <v>0.4</v>
      </c>
      <c r="O844">
        <v>0.4</v>
      </c>
      <c r="P844">
        <v>0</v>
      </c>
      <c r="Q844">
        <v>1.2</v>
      </c>
      <c r="R844">
        <v>2.9</v>
      </c>
      <c r="S844">
        <v>94.8</v>
      </c>
      <c r="T844">
        <v>86.4</v>
      </c>
      <c r="U844">
        <v>1.2</v>
      </c>
      <c r="V844">
        <v>1.9</v>
      </c>
      <c r="W844">
        <v>88.8</v>
      </c>
      <c r="X844">
        <v>17.399999999999999</v>
      </c>
      <c r="Y844">
        <v>821</v>
      </c>
      <c r="Z844">
        <v>18.8</v>
      </c>
      <c r="AA844">
        <v>4533</v>
      </c>
      <c r="AB844">
        <v>76</v>
      </c>
      <c r="AC844">
        <v>10.8</v>
      </c>
      <c r="AD844">
        <v>78200</v>
      </c>
      <c r="AE844">
        <v>3969</v>
      </c>
      <c r="AF844">
        <v>2.29</v>
      </c>
      <c r="AG844">
        <v>26205</v>
      </c>
      <c r="AH844">
        <v>45865</v>
      </c>
      <c r="AI844">
        <v>13</v>
      </c>
      <c r="AJ844">
        <v>261</v>
      </c>
      <c r="AK844">
        <v>2697</v>
      </c>
      <c r="AL844">
        <v>-2.4</v>
      </c>
      <c r="AM844">
        <v>716</v>
      </c>
      <c r="AN844">
        <v>746</v>
      </c>
      <c r="AO844">
        <v>0</v>
      </c>
      <c r="AP844">
        <v>0</v>
      </c>
      <c r="AQ844">
        <v>0</v>
      </c>
      <c r="AR844">
        <v>0</v>
      </c>
      <c r="AS844">
        <v>0</v>
      </c>
      <c r="AT844">
        <v>23.1</v>
      </c>
      <c r="AU844">
        <v>0</v>
      </c>
      <c r="AV844">
        <v>144862</v>
      </c>
      <c r="AW844">
        <v>87923</v>
      </c>
      <c r="AX844">
        <v>9258</v>
      </c>
      <c r="AY844">
        <v>3859</v>
      </c>
      <c r="AZ844">
        <v>6</v>
      </c>
      <c r="BA844">
        <v>569.57000000000005</v>
      </c>
      <c r="BB844">
        <v>16.399999999999999</v>
      </c>
    </row>
    <row r="845" spans="1:54" x14ac:dyDescent="0.3">
      <c r="A845">
        <v>19075</v>
      </c>
      <c r="B845" t="s">
        <v>286</v>
      </c>
      <c r="C845" t="s">
        <v>245</v>
      </c>
      <c r="D845">
        <v>12375</v>
      </c>
      <c r="E845">
        <v>12453</v>
      </c>
      <c r="F845">
        <v>-0.6</v>
      </c>
      <c r="G845">
        <v>12453</v>
      </c>
      <c r="H845">
        <v>6</v>
      </c>
      <c r="I845">
        <v>23.4</v>
      </c>
      <c r="J845">
        <v>19.8</v>
      </c>
      <c r="K845">
        <v>50.9</v>
      </c>
      <c r="L845">
        <v>98.3</v>
      </c>
      <c r="M845">
        <v>0.5</v>
      </c>
      <c r="N845">
        <v>0.1</v>
      </c>
      <c r="O845">
        <v>0.3</v>
      </c>
      <c r="P845">
        <v>0.1</v>
      </c>
      <c r="Q845">
        <v>0.8</v>
      </c>
      <c r="R845">
        <v>1.2</v>
      </c>
      <c r="S845">
        <v>97.1</v>
      </c>
      <c r="T845">
        <v>92</v>
      </c>
      <c r="U845">
        <v>0.4</v>
      </c>
      <c r="V845">
        <v>2.2999999999999998</v>
      </c>
      <c r="W845">
        <v>93.9</v>
      </c>
      <c r="X845">
        <v>20.7</v>
      </c>
      <c r="Y845">
        <v>894</v>
      </c>
      <c r="Z845">
        <v>20.7</v>
      </c>
      <c r="AA845">
        <v>5549</v>
      </c>
      <c r="AB845">
        <v>81.900000000000006</v>
      </c>
      <c r="AC845">
        <v>9.1999999999999993</v>
      </c>
      <c r="AD845">
        <v>123700</v>
      </c>
      <c r="AE845">
        <v>5073</v>
      </c>
      <c r="AF845">
        <v>2.42</v>
      </c>
      <c r="AG845">
        <v>31164</v>
      </c>
      <c r="AH845">
        <v>56827</v>
      </c>
      <c r="AI845">
        <v>7</v>
      </c>
      <c r="AJ845">
        <v>308</v>
      </c>
      <c r="AK845">
        <v>3285</v>
      </c>
      <c r="AL845">
        <v>5</v>
      </c>
      <c r="AM845">
        <v>836</v>
      </c>
      <c r="AN845">
        <v>0</v>
      </c>
      <c r="AO845">
        <v>0</v>
      </c>
      <c r="AP845">
        <v>0</v>
      </c>
      <c r="AQ845">
        <v>0</v>
      </c>
      <c r="AR845">
        <v>0</v>
      </c>
      <c r="AS845">
        <v>0</v>
      </c>
      <c r="AT845">
        <v>0</v>
      </c>
      <c r="AU845">
        <v>143848</v>
      </c>
      <c r="AV845">
        <v>269850</v>
      </c>
      <c r="AW845">
        <v>109363</v>
      </c>
      <c r="AX845">
        <v>9049</v>
      </c>
      <c r="AY845">
        <v>4346</v>
      </c>
      <c r="AZ845">
        <v>19</v>
      </c>
      <c r="BA845">
        <v>501.86</v>
      </c>
      <c r="BB845">
        <v>24.8</v>
      </c>
    </row>
    <row r="846" spans="1:54" x14ac:dyDescent="0.3">
      <c r="A846">
        <v>19077</v>
      </c>
      <c r="B846" t="s">
        <v>285</v>
      </c>
      <c r="C846" t="s">
        <v>245</v>
      </c>
      <c r="D846">
        <v>10722</v>
      </c>
      <c r="E846">
        <v>10954</v>
      </c>
      <c r="F846">
        <v>-2.1</v>
      </c>
      <c r="G846">
        <v>10954</v>
      </c>
      <c r="H846">
        <v>5.3</v>
      </c>
      <c r="I846">
        <v>22.2</v>
      </c>
      <c r="J846">
        <v>21.7</v>
      </c>
      <c r="K846">
        <v>50.2</v>
      </c>
      <c r="L846">
        <v>98</v>
      </c>
      <c r="M846">
        <v>0.3</v>
      </c>
      <c r="N846">
        <v>0.3</v>
      </c>
      <c r="O846">
        <v>0.4</v>
      </c>
      <c r="P846">
        <v>0</v>
      </c>
      <c r="Q846">
        <v>1</v>
      </c>
      <c r="R846">
        <v>2.2999999999999998</v>
      </c>
      <c r="S846">
        <v>95.8</v>
      </c>
      <c r="T846">
        <v>90.9</v>
      </c>
      <c r="U846">
        <v>1.1000000000000001</v>
      </c>
      <c r="V846">
        <v>2.1</v>
      </c>
      <c r="W846">
        <v>91.4</v>
      </c>
      <c r="X846">
        <v>17.100000000000001</v>
      </c>
      <c r="Y846">
        <v>898</v>
      </c>
      <c r="Z846">
        <v>27.3</v>
      </c>
      <c r="AA846">
        <v>5749</v>
      </c>
      <c r="AB846">
        <v>80.400000000000006</v>
      </c>
      <c r="AC846">
        <v>8.4</v>
      </c>
      <c r="AD846">
        <v>97100</v>
      </c>
      <c r="AE846">
        <v>4641</v>
      </c>
      <c r="AF846">
        <v>2.29</v>
      </c>
      <c r="AG846">
        <v>28030</v>
      </c>
      <c r="AH846">
        <v>50609</v>
      </c>
      <c r="AI846">
        <v>10.3</v>
      </c>
      <c r="AJ846">
        <v>323</v>
      </c>
      <c r="AK846">
        <v>2650</v>
      </c>
      <c r="AL846">
        <v>0</v>
      </c>
      <c r="AM846">
        <v>1015</v>
      </c>
      <c r="AN846">
        <v>1129</v>
      </c>
      <c r="AO846">
        <v>0</v>
      </c>
      <c r="AP846">
        <v>0</v>
      </c>
      <c r="AQ846">
        <v>0</v>
      </c>
      <c r="AR846">
        <v>0</v>
      </c>
      <c r="AS846">
        <v>0</v>
      </c>
      <c r="AT846">
        <v>0</v>
      </c>
      <c r="AU846">
        <v>0</v>
      </c>
      <c r="AV846">
        <v>0</v>
      </c>
      <c r="AW846">
        <v>91301</v>
      </c>
      <c r="AX846">
        <v>8262</v>
      </c>
      <c r="AY846">
        <v>8345</v>
      </c>
      <c r="AZ846">
        <v>10</v>
      </c>
      <c r="BA846">
        <v>590.62</v>
      </c>
      <c r="BB846">
        <v>18.5</v>
      </c>
    </row>
    <row r="847" spans="1:54" x14ac:dyDescent="0.3">
      <c r="A847">
        <v>19079</v>
      </c>
      <c r="B847" t="s">
        <v>284</v>
      </c>
      <c r="C847" t="s">
        <v>245</v>
      </c>
      <c r="D847">
        <v>15117</v>
      </c>
      <c r="E847">
        <v>15673</v>
      </c>
      <c r="F847">
        <v>-3.5</v>
      </c>
      <c r="G847">
        <v>15673</v>
      </c>
      <c r="H847">
        <v>5.6</v>
      </c>
      <c r="I847">
        <v>23</v>
      </c>
      <c r="J847">
        <v>19.399999999999999</v>
      </c>
      <c r="K847">
        <v>50.7</v>
      </c>
      <c r="L847">
        <v>95.4</v>
      </c>
      <c r="M847">
        <v>0.8</v>
      </c>
      <c r="N847">
        <v>0.4</v>
      </c>
      <c r="O847">
        <v>2.1</v>
      </c>
      <c r="P847">
        <v>0</v>
      </c>
      <c r="Q847">
        <v>1.3</v>
      </c>
      <c r="R847">
        <v>5.4</v>
      </c>
      <c r="S847">
        <v>90.6</v>
      </c>
      <c r="T847">
        <v>85</v>
      </c>
      <c r="U847">
        <v>2.2000000000000002</v>
      </c>
      <c r="V847">
        <v>6</v>
      </c>
      <c r="W847">
        <v>89.7</v>
      </c>
      <c r="X847">
        <v>18</v>
      </c>
      <c r="Y847">
        <v>1323</v>
      </c>
      <c r="Z847">
        <v>17.600000000000001</v>
      </c>
      <c r="AA847">
        <v>7184</v>
      </c>
      <c r="AB847">
        <v>71</v>
      </c>
      <c r="AC847">
        <v>15.7</v>
      </c>
      <c r="AD847">
        <v>91400</v>
      </c>
      <c r="AE847">
        <v>6395</v>
      </c>
      <c r="AF847">
        <v>2.39</v>
      </c>
      <c r="AG847">
        <v>24510</v>
      </c>
      <c r="AH847">
        <v>43589</v>
      </c>
      <c r="AI847">
        <v>12.3</v>
      </c>
      <c r="AJ847">
        <v>383</v>
      </c>
      <c r="AK847">
        <v>4304</v>
      </c>
      <c r="AL847">
        <v>0.5</v>
      </c>
      <c r="AM847">
        <v>1059</v>
      </c>
      <c r="AN847">
        <v>1551</v>
      </c>
      <c r="AO847">
        <v>0</v>
      </c>
      <c r="AP847">
        <v>0</v>
      </c>
      <c r="AQ847">
        <v>0</v>
      </c>
      <c r="AR847">
        <v>0</v>
      </c>
      <c r="AS847">
        <v>0</v>
      </c>
      <c r="AT847">
        <v>23.9</v>
      </c>
      <c r="AU847">
        <v>1162374</v>
      </c>
      <c r="AV847">
        <v>558307</v>
      </c>
      <c r="AW847">
        <v>149277</v>
      </c>
      <c r="AX847">
        <v>9607</v>
      </c>
      <c r="AY847">
        <v>12245</v>
      </c>
      <c r="AZ847">
        <v>5</v>
      </c>
      <c r="BA847">
        <v>576.75</v>
      </c>
      <c r="BB847">
        <v>27.2</v>
      </c>
    </row>
    <row r="848" spans="1:54" x14ac:dyDescent="0.3">
      <c r="A848">
        <v>19081</v>
      </c>
      <c r="B848" t="s">
        <v>283</v>
      </c>
      <c r="C848" t="s">
        <v>245</v>
      </c>
      <c r="D848">
        <v>11027</v>
      </c>
      <c r="E848">
        <v>11341</v>
      </c>
      <c r="F848">
        <v>-2.8</v>
      </c>
      <c r="G848">
        <v>11341</v>
      </c>
      <c r="H848">
        <v>5.4</v>
      </c>
      <c r="I848">
        <v>22.7</v>
      </c>
      <c r="J848">
        <v>20.2</v>
      </c>
      <c r="K848">
        <v>49.8</v>
      </c>
      <c r="L848">
        <v>97.5</v>
      </c>
      <c r="M848">
        <v>0.7</v>
      </c>
      <c r="N848">
        <v>0.3</v>
      </c>
      <c r="O848">
        <v>0.5</v>
      </c>
      <c r="P848">
        <v>0</v>
      </c>
      <c r="Q848">
        <v>1</v>
      </c>
      <c r="R848">
        <v>3.5</v>
      </c>
      <c r="S848">
        <v>94.1</v>
      </c>
      <c r="T848">
        <v>88.5</v>
      </c>
      <c r="U848">
        <v>1.8</v>
      </c>
      <c r="V848">
        <v>2.9</v>
      </c>
      <c r="W848">
        <v>90.7</v>
      </c>
      <c r="X848">
        <v>16.600000000000001</v>
      </c>
      <c r="Y848">
        <v>798</v>
      </c>
      <c r="Z848">
        <v>20.8</v>
      </c>
      <c r="AA848">
        <v>5308</v>
      </c>
      <c r="AB848">
        <v>80.099999999999994</v>
      </c>
      <c r="AC848">
        <v>9.6</v>
      </c>
      <c r="AD848">
        <v>85300</v>
      </c>
      <c r="AE848">
        <v>4648</v>
      </c>
      <c r="AF848">
        <v>2.37</v>
      </c>
      <c r="AG848">
        <v>25814</v>
      </c>
      <c r="AH848">
        <v>50105</v>
      </c>
      <c r="AI848">
        <v>10.4</v>
      </c>
      <c r="AJ848">
        <v>309</v>
      </c>
      <c r="AK848">
        <v>3197</v>
      </c>
      <c r="AL848">
        <v>0.5</v>
      </c>
      <c r="AM848">
        <v>839</v>
      </c>
      <c r="AN848">
        <v>1275</v>
      </c>
      <c r="AO848">
        <v>0</v>
      </c>
      <c r="AP848">
        <v>0</v>
      </c>
      <c r="AQ848">
        <v>0</v>
      </c>
      <c r="AR848">
        <v>0</v>
      </c>
      <c r="AS848">
        <v>0</v>
      </c>
      <c r="AT848">
        <v>0</v>
      </c>
      <c r="AU848">
        <v>266775</v>
      </c>
      <c r="AV848">
        <v>171681</v>
      </c>
      <c r="AW848">
        <v>119314</v>
      </c>
      <c r="AX848">
        <v>10549</v>
      </c>
      <c r="AY848">
        <v>4144</v>
      </c>
      <c r="AZ848">
        <v>20</v>
      </c>
      <c r="BA848">
        <v>571.01</v>
      </c>
      <c r="BB848">
        <v>19.899999999999999</v>
      </c>
    </row>
    <row r="849" spans="1:54" x14ac:dyDescent="0.3">
      <c r="A849">
        <v>19083</v>
      </c>
      <c r="B849" t="s">
        <v>282</v>
      </c>
      <c r="C849" t="s">
        <v>245</v>
      </c>
      <c r="D849">
        <v>17311</v>
      </c>
      <c r="E849">
        <v>17534</v>
      </c>
      <c r="F849">
        <v>-1.3</v>
      </c>
      <c r="G849">
        <v>17534</v>
      </c>
      <c r="H849">
        <v>5.2</v>
      </c>
      <c r="I849">
        <v>21</v>
      </c>
      <c r="J849">
        <v>21.2</v>
      </c>
      <c r="K849">
        <v>50</v>
      </c>
      <c r="L849">
        <v>96.3</v>
      </c>
      <c r="M849">
        <v>1.5</v>
      </c>
      <c r="N849">
        <v>0.3</v>
      </c>
      <c r="O849">
        <v>0.6</v>
      </c>
      <c r="P849">
        <v>0</v>
      </c>
      <c r="Q849">
        <v>1.3</v>
      </c>
      <c r="R849">
        <v>4.0999999999999996</v>
      </c>
      <c r="S849">
        <v>92.6</v>
      </c>
      <c r="T849">
        <v>88.8</v>
      </c>
      <c r="U849">
        <v>2.5</v>
      </c>
      <c r="V849">
        <v>4</v>
      </c>
      <c r="W849">
        <v>91.7</v>
      </c>
      <c r="X849">
        <v>19.7</v>
      </c>
      <c r="Y849">
        <v>1485</v>
      </c>
      <c r="Z849">
        <v>17.7</v>
      </c>
      <c r="AA849">
        <v>8175</v>
      </c>
      <c r="AB849">
        <v>74.400000000000006</v>
      </c>
      <c r="AC849">
        <v>14</v>
      </c>
      <c r="AD849">
        <v>89900</v>
      </c>
      <c r="AE849">
        <v>7061</v>
      </c>
      <c r="AF849">
        <v>2.35</v>
      </c>
      <c r="AG849">
        <v>25153</v>
      </c>
      <c r="AH849">
        <v>49342</v>
      </c>
      <c r="AI849">
        <v>8.6</v>
      </c>
      <c r="AJ849">
        <v>565</v>
      </c>
      <c r="AK849">
        <v>5394</v>
      </c>
      <c r="AL849">
        <v>-1.7</v>
      </c>
      <c r="AM849">
        <v>1290</v>
      </c>
      <c r="AN849">
        <v>1812</v>
      </c>
      <c r="AO849">
        <v>0</v>
      </c>
      <c r="AP849">
        <v>0</v>
      </c>
      <c r="AQ849">
        <v>0</v>
      </c>
      <c r="AR849">
        <v>0</v>
      </c>
      <c r="AS849">
        <v>0</v>
      </c>
      <c r="AT849">
        <v>21</v>
      </c>
      <c r="AU849">
        <v>743136</v>
      </c>
      <c r="AV849">
        <v>1191033</v>
      </c>
      <c r="AW849">
        <v>161778</v>
      </c>
      <c r="AX849">
        <v>9242</v>
      </c>
      <c r="AY849">
        <v>11447</v>
      </c>
      <c r="AZ849">
        <v>7</v>
      </c>
      <c r="BA849">
        <v>569.30999999999995</v>
      </c>
      <c r="BB849">
        <v>30.8</v>
      </c>
    </row>
    <row r="850" spans="1:54" x14ac:dyDescent="0.3">
      <c r="A850">
        <v>19085</v>
      </c>
      <c r="B850" t="s">
        <v>281</v>
      </c>
      <c r="C850" t="s">
        <v>245</v>
      </c>
      <c r="D850">
        <v>14324</v>
      </c>
      <c r="E850">
        <v>14937</v>
      </c>
      <c r="F850">
        <v>-4.0999999999999996</v>
      </c>
      <c r="G850">
        <v>14928</v>
      </c>
      <c r="H850">
        <v>5.5</v>
      </c>
      <c r="I850">
        <v>22.6</v>
      </c>
      <c r="J850">
        <v>19.100000000000001</v>
      </c>
      <c r="K850">
        <v>50.3</v>
      </c>
      <c r="L850">
        <v>97.9</v>
      </c>
      <c r="M850">
        <v>0.4</v>
      </c>
      <c r="N850">
        <v>0.3</v>
      </c>
      <c r="O850">
        <v>0.4</v>
      </c>
      <c r="P850">
        <v>0</v>
      </c>
      <c r="Q850">
        <v>1</v>
      </c>
      <c r="R850">
        <v>1.4</v>
      </c>
      <c r="S850">
        <v>96.7</v>
      </c>
      <c r="T850">
        <v>89.6</v>
      </c>
      <c r="U850">
        <v>0.9</v>
      </c>
      <c r="V850">
        <v>1.8</v>
      </c>
      <c r="W850">
        <v>91.1</v>
      </c>
      <c r="X850">
        <v>17.7</v>
      </c>
      <c r="Y850">
        <v>1099</v>
      </c>
      <c r="Z850">
        <v>25.8</v>
      </c>
      <c r="AA850">
        <v>6747</v>
      </c>
      <c r="AB850">
        <v>77.2</v>
      </c>
      <c r="AC850">
        <v>9.1</v>
      </c>
      <c r="AD850">
        <v>108200</v>
      </c>
      <c r="AE850">
        <v>5996</v>
      </c>
      <c r="AF850">
        <v>2.41</v>
      </c>
      <c r="AG850">
        <v>26184</v>
      </c>
      <c r="AH850">
        <v>54583</v>
      </c>
      <c r="AI850">
        <v>9.6</v>
      </c>
      <c r="AJ850">
        <v>357</v>
      </c>
      <c r="AK850">
        <v>3060</v>
      </c>
      <c r="AL850">
        <v>-3.5</v>
      </c>
      <c r="AM850">
        <v>1037</v>
      </c>
      <c r="AN850">
        <v>1378</v>
      </c>
      <c r="AO850">
        <v>0</v>
      </c>
      <c r="AP850">
        <v>0</v>
      </c>
      <c r="AQ850">
        <v>0</v>
      </c>
      <c r="AR850">
        <v>0</v>
      </c>
      <c r="AS850">
        <v>0</v>
      </c>
      <c r="AT850">
        <v>19.2</v>
      </c>
      <c r="AU850">
        <v>0</v>
      </c>
      <c r="AV850">
        <v>130170</v>
      </c>
      <c r="AW850">
        <v>100916</v>
      </c>
      <c r="AX850">
        <v>6546</v>
      </c>
      <c r="AY850">
        <v>10399</v>
      </c>
      <c r="AZ850">
        <v>29</v>
      </c>
      <c r="BA850">
        <v>696.85</v>
      </c>
      <c r="BB850">
        <v>21.4</v>
      </c>
    </row>
    <row r="851" spans="1:54" x14ac:dyDescent="0.3">
      <c r="A851">
        <v>19087</v>
      </c>
      <c r="B851" t="s">
        <v>41</v>
      </c>
      <c r="C851" t="s">
        <v>245</v>
      </c>
      <c r="D851">
        <v>20217</v>
      </c>
      <c r="E851">
        <v>20145</v>
      </c>
      <c r="F851">
        <v>0.4</v>
      </c>
      <c r="G851">
        <v>20145</v>
      </c>
      <c r="H851">
        <v>5.9</v>
      </c>
      <c r="I851">
        <v>22.3</v>
      </c>
      <c r="J851">
        <v>17.600000000000001</v>
      </c>
      <c r="K851">
        <v>48.8</v>
      </c>
      <c r="L851">
        <v>92.4</v>
      </c>
      <c r="M851">
        <v>2.6</v>
      </c>
      <c r="N851">
        <v>0.3</v>
      </c>
      <c r="O851">
        <v>2.9</v>
      </c>
      <c r="P851">
        <v>0.1</v>
      </c>
      <c r="Q851">
        <v>1.6</v>
      </c>
      <c r="R851">
        <v>4.7</v>
      </c>
      <c r="S851">
        <v>88.2</v>
      </c>
      <c r="T851">
        <v>87.1</v>
      </c>
      <c r="U851">
        <v>3.3</v>
      </c>
      <c r="V851">
        <v>4.4000000000000004</v>
      </c>
      <c r="W851">
        <v>91.3</v>
      </c>
      <c r="X851">
        <v>20</v>
      </c>
      <c r="Y851">
        <v>1575</v>
      </c>
      <c r="Z851">
        <v>18.5</v>
      </c>
      <c r="AA851">
        <v>8274</v>
      </c>
      <c r="AB851">
        <v>74</v>
      </c>
      <c r="AC851">
        <v>14.9</v>
      </c>
      <c r="AD851">
        <v>103700</v>
      </c>
      <c r="AE851">
        <v>7493</v>
      </c>
      <c r="AF851">
        <v>2.5299999999999998</v>
      </c>
      <c r="AG851">
        <v>22687</v>
      </c>
      <c r="AH851">
        <v>46376</v>
      </c>
      <c r="AI851">
        <v>17.899999999999999</v>
      </c>
      <c r="AJ851">
        <v>514</v>
      </c>
      <c r="AK851">
        <v>7980</v>
      </c>
      <c r="AL851">
        <v>-38.799999999999997</v>
      </c>
      <c r="AM851">
        <v>1336</v>
      </c>
      <c r="AN851">
        <v>1547</v>
      </c>
      <c r="AO851">
        <v>0</v>
      </c>
      <c r="AP851">
        <v>0</v>
      </c>
      <c r="AQ851">
        <v>0</v>
      </c>
      <c r="AR851">
        <v>0</v>
      </c>
      <c r="AS851">
        <v>0</v>
      </c>
      <c r="AT851">
        <v>23.4</v>
      </c>
      <c r="AU851">
        <v>889862</v>
      </c>
      <c r="AV851">
        <v>90587</v>
      </c>
      <c r="AW851">
        <v>214737</v>
      </c>
      <c r="AX851">
        <v>10665</v>
      </c>
      <c r="AY851">
        <v>22246</v>
      </c>
      <c r="AZ851">
        <v>20</v>
      </c>
      <c r="BA851">
        <v>434.33</v>
      </c>
      <c r="BB851">
        <v>46.4</v>
      </c>
    </row>
    <row r="852" spans="1:54" x14ac:dyDescent="0.3">
      <c r="A852">
        <v>19089</v>
      </c>
      <c r="B852" t="s">
        <v>106</v>
      </c>
      <c r="C852" t="s">
        <v>245</v>
      </c>
      <c r="D852">
        <v>9449</v>
      </c>
      <c r="E852">
        <v>9566</v>
      </c>
      <c r="F852">
        <v>-1.2</v>
      </c>
      <c r="G852">
        <v>9566</v>
      </c>
      <c r="H852">
        <v>6.8</v>
      </c>
      <c r="I852">
        <v>25.2</v>
      </c>
      <c r="J852">
        <v>19.7</v>
      </c>
      <c r="K852">
        <v>50.2</v>
      </c>
      <c r="L852">
        <v>97.8</v>
      </c>
      <c r="M852">
        <v>0.8</v>
      </c>
      <c r="N852">
        <v>0.2</v>
      </c>
      <c r="O852">
        <v>0.3</v>
      </c>
      <c r="P852">
        <v>0.1</v>
      </c>
      <c r="Q852">
        <v>0.9</v>
      </c>
      <c r="R852">
        <v>1.4</v>
      </c>
      <c r="S852">
        <v>96.5</v>
      </c>
      <c r="T852">
        <v>88.6</v>
      </c>
      <c r="U852">
        <v>1.1000000000000001</v>
      </c>
      <c r="V852">
        <v>6</v>
      </c>
      <c r="W852">
        <v>87.1</v>
      </c>
      <c r="X852">
        <v>11.6</v>
      </c>
      <c r="Y852">
        <v>694</v>
      </c>
      <c r="Z852">
        <v>17.600000000000001</v>
      </c>
      <c r="AA852">
        <v>4365</v>
      </c>
      <c r="AB852">
        <v>79.8</v>
      </c>
      <c r="AC852">
        <v>7.9</v>
      </c>
      <c r="AD852">
        <v>91800</v>
      </c>
      <c r="AE852">
        <v>3884</v>
      </c>
      <c r="AF852">
        <v>2.39</v>
      </c>
      <c r="AG852">
        <v>24286</v>
      </c>
      <c r="AH852">
        <v>46429</v>
      </c>
      <c r="AI852">
        <v>11.6</v>
      </c>
      <c r="AJ852">
        <v>256</v>
      </c>
      <c r="AK852">
        <v>2808</v>
      </c>
      <c r="AL852">
        <v>-4.7</v>
      </c>
      <c r="AM852">
        <v>829</v>
      </c>
      <c r="AN852">
        <v>1115</v>
      </c>
      <c r="AO852">
        <v>0</v>
      </c>
      <c r="AP852">
        <v>0</v>
      </c>
      <c r="AQ852">
        <v>0</v>
      </c>
      <c r="AR852">
        <v>0</v>
      </c>
      <c r="AS852">
        <v>0</v>
      </c>
      <c r="AT852">
        <v>0</v>
      </c>
      <c r="AU852">
        <v>272970</v>
      </c>
      <c r="AV852">
        <v>143611</v>
      </c>
      <c r="AW852">
        <v>83186</v>
      </c>
      <c r="AX852">
        <v>8789</v>
      </c>
      <c r="AY852">
        <v>4842</v>
      </c>
      <c r="AZ852">
        <v>1</v>
      </c>
      <c r="BA852">
        <v>473.25</v>
      </c>
      <c r="BB852">
        <v>20.2</v>
      </c>
    </row>
    <row r="853" spans="1:54" x14ac:dyDescent="0.3">
      <c r="A853">
        <v>19091</v>
      </c>
      <c r="B853" t="s">
        <v>176</v>
      </c>
      <c r="C853" t="s">
        <v>245</v>
      </c>
      <c r="D853">
        <v>9640</v>
      </c>
      <c r="E853">
        <v>9814</v>
      </c>
      <c r="F853">
        <v>-1.8</v>
      </c>
      <c r="G853">
        <v>9815</v>
      </c>
      <c r="H853">
        <v>5.5</v>
      </c>
      <c r="I853">
        <v>22.9</v>
      </c>
      <c r="J853">
        <v>20.3</v>
      </c>
      <c r="K853">
        <v>51</v>
      </c>
      <c r="L853">
        <v>97.7</v>
      </c>
      <c r="M853">
        <v>0.7</v>
      </c>
      <c r="N853">
        <v>0.2</v>
      </c>
      <c r="O853">
        <v>0.4</v>
      </c>
      <c r="P853">
        <v>0</v>
      </c>
      <c r="Q853">
        <v>1</v>
      </c>
      <c r="R853">
        <v>4</v>
      </c>
      <c r="S853">
        <v>94.1</v>
      </c>
      <c r="T853">
        <v>87.3</v>
      </c>
      <c r="U853">
        <v>2</v>
      </c>
      <c r="V853">
        <v>3.2</v>
      </c>
      <c r="W853">
        <v>90.5</v>
      </c>
      <c r="X853">
        <v>18.2</v>
      </c>
      <c r="Y853">
        <v>934</v>
      </c>
      <c r="Z853">
        <v>17.2</v>
      </c>
      <c r="AA853">
        <v>4684</v>
      </c>
      <c r="AB853">
        <v>76.7</v>
      </c>
      <c r="AC853">
        <v>11.7</v>
      </c>
      <c r="AD853">
        <v>84900</v>
      </c>
      <c r="AE853">
        <v>4222</v>
      </c>
      <c r="AF853">
        <v>2.2799999999999998</v>
      </c>
      <c r="AG853">
        <v>26746</v>
      </c>
      <c r="AH853">
        <v>47897</v>
      </c>
      <c r="AI853">
        <v>10.199999999999999</v>
      </c>
      <c r="AJ853">
        <v>324</v>
      </c>
      <c r="AK853">
        <v>3394</v>
      </c>
      <c r="AL853">
        <v>-0.1</v>
      </c>
      <c r="AM853">
        <v>724</v>
      </c>
      <c r="AN853">
        <v>1151</v>
      </c>
      <c r="AO853">
        <v>0</v>
      </c>
      <c r="AP853">
        <v>0</v>
      </c>
      <c r="AQ853">
        <v>0</v>
      </c>
      <c r="AR853">
        <v>0</v>
      </c>
      <c r="AS853">
        <v>0</v>
      </c>
      <c r="AT853">
        <v>24.8</v>
      </c>
      <c r="AU853">
        <v>289818</v>
      </c>
      <c r="AV853">
        <v>183078</v>
      </c>
      <c r="AW853">
        <v>82011</v>
      </c>
      <c r="AX853">
        <v>8520</v>
      </c>
      <c r="AY853">
        <v>7477</v>
      </c>
      <c r="AZ853">
        <v>24</v>
      </c>
      <c r="BA853">
        <v>434.35</v>
      </c>
      <c r="BB853">
        <v>22.6</v>
      </c>
    </row>
    <row r="854" spans="1:54" x14ac:dyDescent="0.3">
      <c r="A854">
        <v>19093</v>
      </c>
      <c r="B854" t="s">
        <v>280</v>
      </c>
      <c r="C854" t="s">
        <v>245</v>
      </c>
      <c r="D854">
        <v>7042</v>
      </c>
      <c r="E854">
        <v>7089</v>
      </c>
      <c r="F854">
        <v>-0.7</v>
      </c>
      <c r="G854">
        <v>7089</v>
      </c>
      <c r="H854">
        <v>7.1</v>
      </c>
      <c r="I854">
        <v>23.8</v>
      </c>
      <c r="J854">
        <v>21.6</v>
      </c>
      <c r="K854">
        <v>50.1</v>
      </c>
      <c r="L854">
        <v>97.8</v>
      </c>
      <c r="M854">
        <v>0.4</v>
      </c>
      <c r="N854">
        <v>0.4</v>
      </c>
      <c r="O854">
        <v>0.4</v>
      </c>
      <c r="P854">
        <v>0</v>
      </c>
      <c r="Q854">
        <v>1</v>
      </c>
      <c r="R854">
        <v>2</v>
      </c>
      <c r="S854">
        <v>95.8</v>
      </c>
      <c r="T854">
        <v>89.8</v>
      </c>
      <c r="U854">
        <v>0.5</v>
      </c>
      <c r="V854">
        <v>2.8</v>
      </c>
      <c r="W854">
        <v>89.4</v>
      </c>
      <c r="X854">
        <v>19.600000000000001</v>
      </c>
      <c r="Y854">
        <v>626</v>
      </c>
      <c r="Z854">
        <v>15.7</v>
      </c>
      <c r="AA854">
        <v>3430</v>
      </c>
      <c r="AB854">
        <v>73.3</v>
      </c>
      <c r="AC854">
        <v>14.2</v>
      </c>
      <c r="AD854">
        <v>76400</v>
      </c>
      <c r="AE854">
        <v>3182</v>
      </c>
      <c r="AF854">
        <v>2.19</v>
      </c>
      <c r="AG854">
        <v>25869</v>
      </c>
      <c r="AH854">
        <v>43449</v>
      </c>
      <c r="AI854">
        <v>14.4</v>
      </c>
      <c r="AJ854">
        <v>248</v>
      </c>
      <c r="AK854">
        <v>2865</v>
      </c>
      <c r="AL854">
        <v>0.3</v>
      </c>
      <c r="AM854">
        <v>560</v>
      </c>
      <c r="AN854">
        <v>956</v>
      </c>
      <c r="AO854">
        <v>0</v>
      </c>
      <c r="AP854">
        <v>0</v>
      </c>
      <c r="AQ854">
        <v>0</v>
      </c>
      <c r="AR854">
        <v>0</v>
      </c>
      <c r="AS854">
        <v>0</v>
      </c>
      <c r="AT854">
        <v>19.399999999999999</v>
      </c>
      <c r="AU854">
        <v>372971</v>
      </c>
      <c r="AV854">
        <v>147075</v>
      </c>
      <c r="AW854">
        <v>61131</v>
      </c>
      <c r="AX854">
        <v>8758</v>
      </c>
      <c r="AY854">
        <v>0</v>
      </c>
      <c r="AZ854">
        <v>11</v>
      </c>
      <c r="BA854">
        <v>431.51</v>
      </c>
      <c r="BB854">
        <v>16.399999999999999</v>
      </c>
    </row>
    <row r="855" spans="1:54" x14ac:dyDescent="0.3">
      <c r="A855">
        <v>19095</v>
      </c>
      <c r="B855" t="s">
        <v>279</v>
      </c>
      <c r="C855" t="s">
        <v>245</v>
      </c>
      <c r="D855">
        <v>16375</v>
      </c>
      <c r="E855">
        <v>16355</v>
      </c>
      <c r="F855">
        <v>0.1</v>
      </c>
      <c r="G855">
        <v>16355</v>
      </c>
      <c r="H855">
        <v>5.9</v>
      </c>
      <c r="I855">
        <v>23.3</v>
      </c>
      <c r="J855">
        <v>18</v>
      </c>
      <c r="K855">
        <v>50.5</v>
      </c>
      <c r="L855">
        <v>97.9</v>
      </c>
      <c r="M855">
        <v>0.7</v>
      </c>
      <c r="N855">
        <v>0.2</v>
      </c>
      <c r="O855">
        <v>0.4</v>
      </c>
      <c r="P855">
        <v>0</v>
      </c>
      <c r="Q855">
        <v>0.8</v>
      </c>
      <c r="R855">
        <v>2.5</v>
      </c>
      <c r="S855">
        <v>95.7</v>
      </c>
      <c r="T855">
        <v>87.1</v>
      </c>
      <c r="U855">
        <v>1.4</v>
      </c>
      <c r="V855">
        <v>3.7</v>
      </c>
      <c r="W855">
        <v>93.2</v>
      </c>
      <c r="X855">
        <v>21</v>
      </c>
      <c r="Y855">
        <v>1044</v>
      </c>
      <c r="Z855">
        <v>22.5</v>
      </c>
      <c r="AA855">
        <v>7267</v>
      </c>
      <c r="AB855">
        <v>79.7</v>
      </c>
      <c r="AC855">
        <v>13.1</v>
      </c>
      <c r="AD855">
        <v>138000</v>
      </c>
      <c r="AE855">
        <v>6745</v>
      </c>
      <c r="AF855">
        <v>2.37</v>
      </c>
      <c r="AG855">
        <v>28068</v>
      </c>
      <c r="AH855">
        <v>58008</v>
      </c>
      <c r="AI855">
        <v>10.9</v>
      </c>
      <c r="AJ855">
        <v>487</v>
      </c>
      <c r="AK855">
        <v>7775</v>
      </c>
      <c r="AL855">
        <v>1.5</v>
      </c>
      <c r="AM855">
        <v>1241</v>
      </c>
      <c r="AN855">
        <v>1264</v>
      </c>
      <c r="AO855">
        <v>0</v>
      </c>
      <c r="AP855">
        <v>0</v>
      </c>
      <c r="AQ855">
        <v>0</v>
      </c>
      <c r="AR855">
        <v>0</v>
      </c>
      <c r="AS855">
        <v>0</v>
      </c>
      <c r="AT855">
        <v>24.1</v>
      </c>
      <c r="AU855">
        <v>1478930</v>
      </c>
      <c r="AV855">
        <v>80218</v>
      </c>
      <c r="AW855">
        <v>213413</v>
      </c>
      <c r="AX855">
        <v>13512</v>
      </c>
      <c r="AY855">
        <v>25049</v>
      </c>
      <c r="AZ855">
        <v>23</v>
      </c>
      <c r="BA855">
        <v>586.46</v>
      </c>
      <c r="BB855">
        <v>27.9</v>
      </c>
    </row>
    <row r="856" spans="1:54" x14ac:dyDescent="0.3">
      <c r="A856">
        <v>19097</v>
      </c>
      <c r="B856" t="s">
        <v>39</v>
      </c>
      <c r="C856" t="s">
        <v>245</v>
      </c>
      <c r="D856">
        <v>19482</v>
      </c>
      <c r="E856">
        <v>19848</v>
      </c>
      <c r="F856">
        <v>-1.8</v>
      </c>
      <c r="G856">
        <v>19848</v>
      </c>
      <c r="H856">
        <v>5.4</v>
      </c>
      <c r="I856">
        <v>22.3</v>
      </c>
      <c r="J856">
        <v>19.8</v>
      </c>
      <c r="K856">
        <v>50.3</v>
      </c>
      <c r="L856">
        <v>96.9</v>
      </c>
      <c r="M856">
        <v>0.6</v>
      </c>
      <c r="N856">
        <v>0.3</v>
      </c>
      <c r="O856">
        <v>0.4</v>
      </c>
      <c r="P856">
        <v>0.7</v>
      </c>
      <c r="Q856">
        <v>1.1000000000000001</v>
      </c>
      <c r="R856">
        <v>1.3</v>
      </c>
      <c r="S856">
        <v>95.8</v>
      </c>
      <c r="T856">
        <v>88.9</v>
      </c>
      <c r="U856">
        <v>0.8</v>
      </c>
      <c r="V856">
        <v>2.2999999999999998</v>
      </c>
      <c r="W856">
        <v>89.2</v>
      </c>
      <c r="X856">
        <v>14.5</v>
      </c>
      <c r="Y856">
        <v>1788</v>
      </c>
      <c r="Z856">
        <v>23.2</v>
      </c>
      <c r="AA856">
        <v>9458</v>
      </c>
      <c r="AB856">
        <v>76.2</v>
      </c>
      <c r="AC856">
        <v>11.3</v>
      </c>
      <c r="AD856">
        <v>110000</v>
      </c>
      <c r="AE856">
        <v>8479</v>
      </c>
      <c r="AF856">
        <v>2.2999999999999998</v>
      </c>
      <c r="AG856">
        <v>24493</v>
      </c>
      <c r="AH856">
        <v>46467</v>
      </c>
      <c r="AI856">
        <v>10.5</v>
      </c>
      <c r="AJ856">
        <v>545</v>
      </c>
      <c r="AK856">
        <v>4892</v>
      </c>
      <c r="AL856">
        <v>0.1</v>
      </c>
      <c r="AM856">
        <v>1515</v>
      </c>
      <c r="AN856">
        <v>2345</v>
      </c>
      <c r="AO856">
        <v>0</v>
      </c>
      <c r="AP856">
        <v>0</v>
      </c>
      <c r="AQ856">
        <v>0</v>
      </c>
      <c r="AR856">
        <v>0</v>
      </c>
      <c r="AS856">
        <v>0</v>
      </c>
      <c r="AT856">
        <v>21.3</v>
      </c>
      <c r="AU856">
        <v>247956</v>
      </c>
      <c r="AV856">
        <v>109127</v>
      </c>
      <c r="AW856">
        <v>209951</v>
      </c>
      <c r="AX856">
        <v>10547</v>
      </c>
      <c r="AY856">
        <v>14490</v>
      </c>
      <c r="AZ856">
        <v>35</v>
      </c>
      <c r="BA856">
        <v>636.04</v>
      </c>
      <c r="BB856">
        <v>31.2</v>
      </c>
    </row>
    <row r="857" spans="1:54" x14ac:dyDescent="0.3">
      <c r="A857">
        <v>19099</v>
      </c>
      <c r="B857" t="s">
        <v>278</v>
      </c>
      <c r="C857" t="s">
        <v>245</v>
      </c>
      <c r="D857">
        <v>36872</v>
      </c>
      <c r="E857">
        <v>36842</v>
      </c>
      <c r="F857">
        <v>0.1</v>
      </c>
      <c r="G857">
        <v>36842</v>
      </c>
      <c r="H857">
        <v>5.5</v>
      </c>
      <c r="I857">
        <v>22.5</v>
      </c>
      <c r="J857">
        <v>18</v>
      </c>
      <c r="K857">
        <v>49</v>
      </c>
      <c r="L857">
        <v>96</v>
      </c>
      <c r="M857">
        <v>1.9</v>
      </c>
      <c r="N857">
        <v>0.4</v>
      </c>
      <c r="O857">
        <v>0.6</v>
      </c>
      <c r="P857">
        <v>0</v>
      </c>
      <c r="Q857">
        <v>1</v>
      </c>
      <c r="R857">
        <v>1.9</v>
      </c>
      <c r="S857">
        <v>94.3</v>
      </c>
      <c r="T857">
        <v>85.2</v>
      </c>
      <c r="U857">
        <v>1.1000000000000001</v>
      </c>
      <c r="V857">
        <v>2.7</v>
      </c>
      <c r="W857">
        <v>91.5</v>
      </c>
      <c r="X857">
        <v>17.8</v>
      </c>
      <c r="Y857">
        <v>2818</v>
      </c>
      <c r="Z857">
        <v>22</v>
      </c>
      <c r="AA857">
        <v>16160</v>
      </c>
      <c r="AB857">
        <v>71.3</v>
      </c>
      <c r="AC857">
        <v>16.8</v>
      </c>
      <c r="AD857">
        <v>113100</v>
      </c>
      <c r="AE857">
        <v>14826</v>
      </c>
      <c r="AF857">
        <v>2.34</v>
      </c>
      <c r="AG857">
        <v>24905</v>
      </c>
      <c r="AH857">
        <v>50513</v>
      </c>
      <c r="AI857">
        <v>11.8</v>
      </c>
      <c r="AJ857">
        <v>746</v>
      </c>
      <c r="AK857">
        <v>8706</v>
      </c>
      <c r="AL857">
        <v>4.7</v>
      </c>
      <c r="AM857">
        <v>2261</v>
      </c>
      <c r="AN857">
        <v>2847</v>
      </c>
      <c r="AO857">
        <v>0</v>
      </c>
      <c r="AP857">
        <v>0</v>
      </c>
      <c r="AQ857">
        <v>0</v>
      </c>
      <c r="AR857">
        <v>0</v>
      </c>
      <c r="AS857">
        <v>0</v>
      </c>
      <c r="AT857">
        <v>20.9</v>
      </c>
      <c r="AU857">
        <v>170755</v>
      </c>
      <c r="AV857">
        <v>0</v>
      </c>
      <c r="AW857">
        <v>273960</v>
      </c>
      <c r="AX857">
        <v>7492</v>
      </c>
      <c r="AY857">
        <v>30110</v>
      </c>
      <c r="AZ857">
        <v>33</v>
      </c>
      <c r="BA857">
        <v>730.42</v>
      </c>
      <c r="BB857">
        <v>50.4</v>
      </c>
    </row>
    <row r="858" spans="1:54" x14ac:dyDescent="0.3">
      <c r="A858">
        <v>19101</v>
      </c>
      <c r="B858" t="s">
        <v>38</v>
      </c>
      <c r="C858" t="s">
        <v>245</v>
      </c>
      <c r="D858">
        <v>17325</v>
      </c>
      <c r="E858">
        <v>16843</v>
      </c>
      <c r="F858">
        <v>2.9</v>
      </c>
      <c r="G858">
        <v>16843</v>
      </c>
      <c r="H858">
        <v>4.3</v>
      </c>
      <c r="I858">
        <v>16.8</v>
      </c>
      <c r="J858">
        <v>18.8</v>
      </c>
      <c r="K858">
        <v>46.1</v>
      </c>
      <c r="L858">
        <v>85.6</v>
      </c>
      <c r="M858">
        <v>1.9</v>
      </c>
      <c r="N858">
        <v>0.3</v>
      </c>
      <c r="O858">
        <v>10.8</v>
      </c>
      <c r="P858">
        <v>0.1</v>
      </c>
      <c r="Q858">
        <v>1.5</v>
      </c>
      <c r="R858">
        <v>2.9</v>
      </c>
      <c r="S858">
        <v>83.1</v>
      </c>
      <c r="T858">
        <v>87.9</v>
      </c>
      <c r="U858">
        <v>12</v>
      </c>
      <c r="V858">
        <v>11.1</v>
      </c>
      <c r="W858">
        <v>95</v>
      </c>
      <c r="X858">
        <v>31.2</v>
      </c>
      <c r="Y858">
        <v>1561</v>
      </c>
      <c r="Z858">
        <v>14.7</v>
      </c>
      <c r="AA858">
        <v>7542</v>
      </c>
      <c r="AB858">
        <v>71.900000000000006</v>
      </c>
      <c r="AC858">
        <v>15.4</v>
      </c>
      <c r="AD858">
        <v>92400</v>
      </c>
      <c r="AE858">
        <v>6919</v>
      </c>
      <c r="AF858">
        <v>2.21</v>
      </c>
      <c r="AG858">
        <v>27593</v>
      </c>
      <c r="AH858">
        <v>48814</v>
      </c>
      <c r="AI858">
        <v>12.4</v>
      </c>
      <c r="AJ858">
        <v>670</v>
      </c>
      <c r="AK858">
        <v>6855</v>
      </c>
      <c r="AL858">
        <v>0.2</v>
      </c>
      <c r="AM858">
        <v>1927</v>
      </c>
      <c r="AN858">
        <v>2308</v>
      </c>
      <c r="AO858">
        <v>0</v>
      </c>
      <c r="AP858">
        <v>0</v>
      </c>
      <c r="AQ858">
        <v>0</v>
      </c>
      <c r="AR858">
        <v>0</v>
      </c>
      <c r="AS858">
        <v>0</v>
      </c>
      <c r="AT858">
        <v>0</v>
      </c>
      <c r="AU858">
        <v>246631</v>
      </c>
      <c r="AV858">
        <v>114630</v>
      </c>
      <c r="AW858">
        <v>333485</v>
      </c>
      <c r="AX858">
        <v>21471</v>
      </c>
      <c r="AY858">
        <v>16610</v>
      </c>
      <c r="AZ858">
        <v>14</v>
      </c>
      <c r="BA858">
        <v>435.51</v>
      </c>
      <c r="BB858">
        <v>38.700000000000003</v>
      </c>
    </row>
    <row r="859" spans="1:54" x14ac:dyDescent="0.3">
      <c r="A859">
        <v>19103</v>
      </c>
      <c r="B859" t="s">
        <v>103</v>
      </c>
      <c r="C859" t="s">
        <v>245</v>
      </c>
      <c r="D859">
        <v>142287</v>
      </c>
      <c r="E859">
        <v>130882</v>
      </c>
      <c r="F859">
        <v>8.6999999999999993</v>
      </c>
      <c r="G859">
        <v>130882</v>
      </c>
      <c r="H859">
        <v>6.2</v>
      </c>
      <c r="I859">
        <v>20.399999999999999</v>
      </c>
      <c r="J859">
        <v>9.9</v>
      </c>
      <c r="K859">
        <v>50.2</v>
      </c>
      <c r="L859">
        <v>85.4</v>
      </c>
      <c r="M859">
        <v>5.9</v>
      </c>
      <c r="N859">
        <v>0.3</v>
      </c>
      <c r="O859">
        <v>6</v>
      </c>
      <c r="P859">
        <v>0</v>
      </c>
      <c r="Q859">
        <v>2.4</v>
      </c>
      <c r="R859">
        <v>5.5</v>
      </c>
      <c r="S859">
        <v>80.599999999999994</v>
      </c>
      <c r="T859">
        <v>73.400000000000006</v>
      </c>
      <c r="U859">
        <v>9.3000000000000007</v>
      </c>
      <c r="V859">
        <v>13.3</v>
      </c>
      <c r="W859">
        <v>94.8</v>
      </c>
      <c r="X859">
        <v>51.1</v>
      </c>
      <c r="Y859">
        <v>6630</v>
      </c>
      <c r="Z859">
        <v>18.2</v>
      </c>
      <c r="AA859">
        <v>58783</v>
      </c>
      <c r="AB859">
        <v>59.7</v>
      </c>
      <c r="AC859">
        <v>34.799999999999997</v>
      </c>
      <c r="AD859">
        <v>186000</v>
      </c>
      <c r="AE859">
        <v>54005</v>
      </c>
      <c r="AF859">
        <v>2.33</v>
      </c>
      <c r="AG859">
        <v>29592</v>
      </c>
      <c r="AH859">
        <v>53424</v>
      </c>
      <c r="AI859">
        <v>17.7</v>
      </c>
      <c r="AJ859">
        <v>3186</v>
      </c>
      <c r="AK859">
        <v>59466</v>
      </c>
      <c r="AL859">
        <v>3.6</v>
      </c>
      <c r="AM859">
        <v>8843</v>
      </c>
      <c r="AN859">
        <v>9323</v>
      </c>
      <c r="AO859">
        <v>1.8</v>
      </c>
      <c r="AP859">
        <v>0</v>
      </c>
      <c r="AQ859">
        <v>2.4</v>
      </c>
      <c r="AR859">
        <v>0</v>
      </c>
      <c r="AS859">
        <v>1.6</v>
      </c>
      <c r="AT859">
        <v>26.7</v>
      </c>
      <c r="AU859">
        <v>0</v>
      </c>
      <c r="AV859">
        <v>567646</v>
      </c>
      <c r="AW859">
        <v>1653057</v>
      </c>
      <c r="AX859">
        <v>13168</v>
      </c>
      <c r="AY859">
        <v>258762</v>
      </c>
      <c r="AZ859">
        <v>1080</v>
      </c>
      <c r="BA859">
        <v>614.04</v>
      </c>
      <c r="BB859">
        <v>213.1</v>
      </c>
    </row>
    <row r="860" spans="1:54" x14ac:dyDescent="0.3">
      <c r="A860">
        <v>19105</v>
      </c>
      <c r="B860" t="s">
        <v>277</v>
      </c>
      <c r="C860" t="s">
        <v>245</v>
      </c>
      <c r="D860">
        <v>20454</v>
      </c>
      <c r="E860">
        <v>20638</v>
      </c>
      <c r="F860">
        <v>-0.9</v>
      </c>
      <c r="G860">
        <v>20638</v>
      </c>
      <c r="H860">
        <v>5.2</v>
      </c>
      <c r="I860">
        <v>21.8</v>
      </c>
      <c r="J860">
        <v>18.5</v>
      </c>
      <c r="K860">
        <v>48.1</v>
      </c>
      <c r="L860">
        <v>96.2</v>
      </c>
      <c r="M860">
        <v>2.2999999999999998</v>
      </c>
      <c r="N860">
        <v>0.3</v>
      </c>
      <c r="O860">
        <v>0.6</v>
      </c>
      <c r="P860">
        <v>0</v>
      </c>
      <c r="Q860">
        <v>0.7</v>
      </c>
      <c r="R860">
        <v>1.6</v>
      </c>
      <c r="S860">
        <v>94.7</v>
      </c>
      <c r="T860">
        <v>87.9</v>
      </c>
      <c r="U860">
        <v>1</v>
      </c>
      <c r="V860">
        <v>2.8</v>
      </c>
      <c r="W860">
        <v>91.4</v>
      </c>
      <c r="X860">
        <v>17.2</v>
      </c>
      <c r="Y860">
        <v>1948</v>
      </c>
      <c r="Z860">
        <v>24.3</v>
      </c>
      <c r="AA860">
        <v>8907</v>
      </c>
      <c r="AB860">
        <v>80.2</v>
      </c>
      <c r="AC860">
        <v>12.2</v>
      </c>
      <c r="AD860">
        <v>122100</v>
      </c>
      <c r="AE860">
        <v>8063</v>
      </c>
      <c r="AF860">
        <v>2.38</v>
      </c>
      <c r="AG860">
        <v>26762</v>
      </c>
      <c r="AH860">
        <v>55041</v>
      </c>
      <c r="AI860">
        <v>8.3000000000000007</v>
      </c>
      <c r="AJ860">
        <v>503</v>
      </c>
      <c r="AK860">
        <v>4877</v>
      </c>
      <c r="AL860">
        <v>0.5</v>
      </c>
      <c r="AM860">
        <v>1346</v>
      </c>
      <c r="AN860">
        <v>2193</v>
      </c>
      <c r="AO860">
        <v>0</v>
      </c>
      <c r="AP860">
        <v>0</v>
      </c>
      <c r="AQ860">
        <v>0</v>
      </c>
      <c r="AR860">
        <v>0</v>
      </c>
      <c r="AS860">
        <v>0</v>
      </c>
      <c r="AT860">
        <v>29.9</v>
      </c>
      <c r="AU860">
        <v>180765</v>
      </c>
      <c r="AV860">
        <v>144654</v>
      </c>
      <c r="AW860">
        <v>257667</v>
      </c>
      <c r="AX860">
        <v>12629</v>
      </c>
      <c r="AY860">
        <v>9765</v>
      </c>
      <c r="AZ860">
        <v>15</v>
      </c>
      <c r="BA860">
        <v>575.62</v>
      </c>
      <c r="BB860">
        <v>35.9</v>
      </c>
    </row>
    <row r="861" spans="1:54" x14ac:dyDescent="0.3">
      <c r="A861">
        <v>19107</v>
      </c>
      <c r="B861" t="s">
        <v>276</v>
      </c>
      <c r="C861" t="s">
        <v>245</v>
      </c>
      <c r="D861">
        <v>10231</v>
      </c>
      <c r="E861">
        <v>10511</v>
      </c>
      <c r="F861">
        <v>-2.7</v>
      </c>
      <c r="G861">
        <v>10511</v>
      </c>
      <c r="H861">
        <v>6.3</v>
      </c>
      <c r="I861">
        <v>23.2</v>
      </c>
      <c r="J861">
        <v>20.100000000000001</v>
      </c>
      <c r="K861">
        <v>49.8</v>
      </c>
      <c r="L861">
        <v>98.3</v>
      </c>
      <c r="M861">
        <v>0.5</v>
      </c>
      <c r="N861">
        <v>0.2</v>
      </c>
      <c r="O861">
        <v>0.2</v>
      </c>
      <c r="P861">
        <v>0</v>
      </c>
      <c r="Q861">
        <v>0.8</v>
      </c>
      <c r="R861">
        <v>1.6</v>
      </c>
      <c r="S861">
        <v>96.8</v>
      </c>
      <c r="T861">
        <v>89.8</v>
      </c>
      <c r="U861">
        <v>0.5</v>
      </c>
      <c r="V861">
        <v>1.8</v>
      </c>
      <c r="W861">
        <v>88.2</v>
      </c>
      <c r="X861">
        <v>13.4</v>
      </c>
      <c r="Y861">
        <v>788</v>
      </c>
      <c r="Z861">
        <v>24</v>
      </c>
      <c r="AA861">
        <v>4886</v>
      </c>
      <c r="AB861">
        <v>80.599999999999994</v>
      </c>
      <c r="AC861">
        <v>8.3000000000000007</v>
      </c>
      <c r="AD861">
        <v>75700</v>
      </c>
      <c r="AE861">
        <v>4354</v>
      </c>
      <c r="AF861">
        <v>2.36</v>
      </c>
      <c r="AG861">
        <v>22243</v>
      </c>
      <c r="AH861">
        <v>42167</v>
      </c>
      <c r="AI861">
        <v>13.2</v>
      </c>
      <c r="AJ861">
        <v>250</v>
      </c>
      <c r="AK861">
        <v>1685</v>
      </c>
      <c r="AL861">
        <v>-10.1</v>
      </c>
      <c r="AM861">
        <v>705</v>
      </c>
      <c r="AN861">
        <v>1099</v>
      </c>
      <c r="AO861">
        <v>0</v>
      </c>
      <c r="AP861">
        <v>0</v>
      </c>
      <c r="AQ861">
        <v>0</v>
      </c>
      <c r="AR861">
        <v>0</v>
      </c>
      <c r="AS861">
        <v>0</v>
      </c>
      <c r="AT861">
        <v>21.6</v>
      </c>
      <c r="AU861">
        <v>0</v>
      </c>
      <c r="AV861">
        <v>122304</v>
      </c>
      <c r="AW861">
        <v>66877</v>
      </c>
      <c r="AX861">
        <v>6236</v>
      </c>
      <c r="AY861">
        <v>0</v>
      </c>
      <c r="AZ861">
        <v>0</v>
      </c>
      <c r="BA861">
        <v>579.17999999999995</v>
      </c>
      <c r="BB861">
        <v>18.100000000000001</v>
      </c>
    </row>
    <row r="862" spans="1:54" x14ac:dyDescent="0.3">
      <c r="A862">
        <v>19109</v>
      </c>
      <c r="B862" t="s">
        <v>275</v>
      </c>
      <c r="C862" t="s">
        <v>245</v>
      </c>
      <c r="D862">
        <v>15222</v>
      </c>
      <c r="E862">
        <v>15543</v>
      </c>
      <c r="F862">
        <v>-2.1</v>
      </c>
      <c r="G862">
        <v>15543</v>
      </c>
      <c r="H862">
        <v>5.5</v>
      </c>
      <c r="I862">
        <v>21.9</v>
      </c>
      <c r="J862">
        <v>22.5</v>
      </c>
      <c r="K862">
        <v>49.8</v>
      </c>
      <c r="L862">
        <v>97.7</v>
      </c>
      <c r="M862">
        <v>0.6</v>
      </c>
      <c r="N862">
        <v>0.3</v>
      </c>
      <c r="O862">
        <v>0.5</v>
      </c>
      <c r="P862">
        <v>0</v>
      </c>
      <c r="Q862">
        <v>0.8</v>
      </c>
      <c r="R862">
        <v>2</v>
      </c>
      <c r="S862">
        <v>96.1</v>
      </c>
      <c r="T862">
        <v>90.5</v>
      </c>
      <c r="U862">
        <v>1</v>
      </c>
      <c r="V862">
        <v>2.4</v>
      </c>
      <c r="W862">
        <v>92.2</v>
      </c>
      <c r="X862">
        <v>18.3</v>
      </c>
      <c r="Y862">
        <v>1433</v>
      </c>
      <c r="Z862">
        <v>15.5</v>
      </c>
      <c r="AA862">
        <v>7481</v>
      </c>
      <c r="AB862">
        <v>80.5</v>
      </c>
      <c r="AC862">
        <v>10.7</v>
      </c>
      <c r="AD862">
        <v>91100</v>
      </c>
      <c r="AE862">
        <v>6728</v>
      </c>
      <c r="AF862">
        <v>2.25</v>
      </c>
      <c r="AG862">
        <v>29127</v>
      </c>
      <c r="AH862">
        <v>51812</v>
      </c>
      <c r="AI862">
        <v>8.6999999999999993</v>
      </c>
      <c r="AJ862">
        <v>571</v>
      </c>
      <c r="AK862">
        <v>5699</v>
      </c>
      <c r="AL862">
        <v>2.7</v>
      </c>
      <c r="AM862">
        <v>1401</v>
      </c>
      <c r="AN862">
        <v>1822</v>
      </c>
      <c r="AO862">
        <v>0</v>
      </c>
      <c r="AP862">
        <v>0</v>
      </c>
      <c r="AQ862">
        <v>0</v>
      </c>
      <c r="AR862">
        <v>0</v>
      </c>
      <c r="AS862">
        <v>0</v>
      </c>
      <c r="AT862">
        <v>25.8</v>
      </c>
      <c r="AU862">
        <v>474756</v>
      </c>
      <c r="AV862">
        <v>318352</v>
      </c>
      <c r="AW862">
        <v>195827</v>
      </c>
      <c r="AX862">
        <v>12670</v>
      </c>
      <c r="AY862">
        <v>11502</v>
      </c>
      <c r="AZ862">
        <v>19</v>
      </c>
      <c r="BA862">
        <v>972.72</v>
      </c>
      <c r="BB862">
        <v>16</v>
      </c>
    </row>
    <row r="863" spans="1:54" x14ac:dyDescent="0.3">
      <c r="A863">
        <v>19111</v>
      </c>
      <c r="B863" t="s">
        <v>34</v>
      </c>
      <c r="C863" t="s">
        <v>245</v>
      </c>
      <c r="D863">
        <v>35286</v>
      </c>
      <c r="E863">
        <v>35862</v>
      </c>
      <c r="F863">
        <v>-1.6</v>
      </c>
      <c r="G863">
        <v>35862</v>
      </c>
      <c r="H863">
        <v>6.2</v>
      </c>
      <c r="I863">
        <v>21.6</v>
      </c>
      <c r="J863">
        <v>18.600000000000001</v>
      </c>
      <c r="K863">
        <v>50.1</v>
      </c>
      <c r="L863">
        <v>94</v>
      </c>
      <c r="M863">
        <v>3.1</v>
      </c>
      <c r="N863">
        <v>0.3</v>
      </c>
      <c r="O863">
        <v>0.6</v>
      </c>
      <c r="P863">
        <v>0</v>
      </c>
      <c r="Q863">
        <v>2</v>
      </c>
      <c r="R863">
        <v>3.4</v>
      </c>
      <c r="S863">
        <v>91</v>
      </c>
      <c r="T863">
        <v>89.2</v>
      </c>
      <c r="U863">
        <v>2</v>
      </c>
      <c r="V863">
        <v>2.7</v>
      </c>
      <c r="W863">
        <v>90</v>
      </c>
      <c r="X863">
        <v>15.8</v>
      </c>
      <c r="Y863">
        <v>3552</v>
      </c>
      <c r="Z863">
        <v>17.899999999999999</v>
      </c>
      <c r="AA863">
        <v>16173</v>
      </c>
      <c r="AB863">
        <v>73.900000000000006</v>
      </c>
      <c r="AC863">
        <v>13.5</v>
      </c>
      <c r="AD863">
        <v>83100</v>
      </c>
      <c r="AE863">
        <v>14241</v>
      </c>
      <c r="AF863">
        <v>2.44</v>
      </c>
      <c r="AG863">
        <v>22649</v>
      </c>
      <c r="AH863">
        <v>42469</v>
      </c>
      <c r="AI863">
        <v>15.1</v>
      </c>
      <c r="AJ863">
        <v>912</v>
      </c>
      <c r="AK863">
        <v>13010</v>
      </c>
      <c r="AL863">
        <v>-1.4</v>
      </c>
      <c r="AM863">
        <v>1914</v>
      </c>
      <c r="AN863">
        <v>2661</v>
      </c>
      <c r="AO863">
        <v>0</v>
      </c>
      <c r="AP863">
        <v>0</v>
      </c>
      <c r="AQ863">
        <v>2.2999999999999998</v>
      </c>
      <c r="AR863">
        <v>0</v>
      </c>
      <c r="AS863">
        <v>0</v>
      </c>
      <c r="AT863">
        <v>27.8</v>
      </c>
      <c r="AU863">
        <v>0</v>
      </c>
      <c r="AV863">
        <v>396254</v>
      </c>
      <c r="AW863">
        <v>420758</v>
      </c>
      <c r="AX863">
        <v>11745</v>
      </c>
      <c r="AY863">
        <v>36970</v>
      </c>
      <c r="AZ863">
        <v>22</v>
      </c>
      <c r="BA863">
        <v>517.52</v>
      </c>
      <c r="BB863">
        <v>69.3</v>
      </c>
    </row>
    <row r="864" spans="1:54" x14ac:dyDescent="0.3">
      <c r="A864">
        <v>19113</v>
      </c>
      <c r="B864" t="s">
        <v>274</v>
      </c>
      <c r="C864" t="s">
        <v>245</v>
      </c>
      <c r="D864">
        <v>217751</v>
      </c>
      <c r="E864">
        <v>211226</v>
      </c>
      <c r="F864">
        <v>3.1</v>
      </c>
      <c r="G864">
        <v>211226</v>
      </c>
      <c r="H864">
        <v>6.3</v>
      </c>
      <c r="I864">
        <v>23.8</v>
      </c>
      <c r="J864">
        <v>14.3</v>
      </c>
      <c r="K864">
        <v>50.6</v>
      </c>
      <c r="L864">
        <v>90.6</v>
      </c>
      <c r="M864">
        <v>4.5</v>
      </c>
      <c r="N864">
        <v>0.3</v>
      </c>
      <c r="O864">
        <v>2.2000000000000002</v>
      </c>
      <c r="P864">
        <v>0.1</v>
      </c>
      <c r="Q864">
        <v>2.4</v>
      </c>
      <c r="R864">
        <v>2.9</v>
      </c>
      <c r="S864">
        <v>88.1</v>
      </c>
      <c r="T864">
        <v>84.1</v>
      </c>
      <c r="U864">
        <v>2.9</v>
      </c>
      <c r="V864">
        <v>4.7</v>
      </c>
      <c r="W864">
        <v>93.8</v>
      </c>
      <c r="X864">
        <v>31.2</v>
      </c>
      <c r="Y864">
        <v>16870</v>
      </c>
      <c r="Z864">
        <v>18.5</v>
      </c>
      <c r="AA864">
        <v>94663</v>
      </c>
      <c r="AB864">
        <v>73</v>
      </c>
      <c r="AC864">
        <v>24.3</v>
      </c>
      <c r="AD864">
        <v>144300</v>
      </c>
      <c r="AE864">
        <v>86052</v>
      </c>
      <c r="AF864">
        <v>2.42</v>
      </c>
      <c r="AG864">
        <v>29943</v>
      </c>
      <c r="AH864">
        <v>57260</v>
      </c>
      <c r="AI864">
        <v>9.6999999999999993</v>
      </c>
      <c r="AJ864">
        <v>5415</v>
      </c>
      <c r="AK864">
        <v>115744</v>
      </c>
      <c r="AL864">
        <v>0.9</v>
      </c>
      <c r="AM864">
        <v>12912</v>
      </c>
      <c r="AN864">
        <v>16967</v>
      </c>
      <c r="AO864">
        <v>0.7</v>
      </c>
      <c r="AP864">
        <v>0</v>
      </c>
      <c r="AQ864">
        <v>0</v>
      </c>
      <c r="AR864">
        <v>0</v>
      </c>
      <c r="AS864">
        <v>0.6</v>
      </c>
      <c r="AT864">
        <v>27.1</v>
      </c>
      <c r="AU864">
        <v>8229178</v>
      </c>
      <c r="AV864">
        <v>2506126</v>
      </c>
      <c r="AW864">
        <v>3592845</v>
      </c>
      <c r="AX864">
        <v>17502</v>
      </c>
      <c r="AY864">
        <v>353610</v>
      </c>
      <c r="AZ864">
        <v>838</v>
      </c>
      <c r="BA864">
        <v>716.88</v>
      </c>
      <c r="BB864">
        <v>294.60000000000002</v>
      </c>
    </row>
    <row r="865" spans="1:54" x14ac:dyDescent="0.3">
      <c r="A865">
        <v>19115</v>
      </c>
      <c r="B865" t="s">
        <v>273</v>
      </c>
      <c r="C865" t="s">
        <v>245</v>
      </c>
      <c r="D865">
        <v>11161</v>
      </c>
      <c r="E865">
        <v>11387</v>
      </c>
      <c r="F865">
        <v>-2</v>
      </c>
      <c r="G865">
        <v>11387</v>
      </c>
      <c r="H865">
        <v>5.3</v>
      </c>
      <c r="I865">
        <v>23.2</v>
      </c>
      <c r="J865">
        <v>16.600000000000001</v>
      </c>
      <c r="K865">
        <v>49.3</v>
      </c>
      <c r="L865">
        <v>95.1</v>
      </c>
      <c r="M865">
        <v>1</v>
      </c>
      <c r="N865">
        <v>0.5</v>
      </c>
      <c r="O865">
        <v>2.1</v>
      </c>
      <c r="P865">
        <v>0.2</v>
      </c>
      <c r="Q865">
        <v>1.2</v>
      </c>
      <c r="R865">
        <v>16.2</v>
      </c>
      <c r="S865">
        <v>79.8</v>
      </c>
      <c r="T865">
        <v>90.3</v>
      </c>
      <c r="U865">
        <v>8.1</v>
      </c>
      <c r="V865">
        <v>15</v>
      </c>
      <c r="W865">
        <v>83.3</v>
      </c>
      <c r="X865">
        <v>13.5</v>
      </c>
      <c r="Y865">
        <v>815</v>
      </c>
      <c r="Z865">
        <v>23</v>
      </c>
      <c r="AA865">
        <v>5006</v>
      </c>
      <c r="AB865">
        <v>78.599999999999994</v>
      </c>
      <c r="AC865">
        <v>7.3</v>
      </c>
      <c r="AD865">
        <v>95400</v>
      </c>
      <c r="AE865">
        <v>4381</v>
      </c>
      <c r="AF865">
        <v>2.56</v>
      </c>
      <c r="AG865">
        <v>24272</v>
      </c>
      <c r="AH865">
        <v>50583</v>
      </c>
      <c r="AI865">
        <v>12.2</v>
      </c>
      <c r="AJ865">
        <v>217</v>
      </c>
      <c r="AK865">
        <v>2887</v>
      </c>
      <c r="AL865">
        <v>1.3</v>
      </c>
      <c r="AM865">
        <v>621</v>
      </c>
      <c r="AN865">
        <v>941</v>
      </c>
      <c r="AO865">
        <v>0</v>
      </c>
      <c r="AP865">
        <v>0</v>
      </c>
      <c r="AQ865">
        <v>0</v>
      </c>
      <c r="AR865">
        <v>0</v>
      </c>
      <c r="AS865">
        <v>0</v>
      </c>
      <c r="AT865">
        <v>0</v>
      </c>
      <c r="AU865">
        <v>0</v>
      </c>
      <c r="AV865">
        <v>0</v>
      </c>
      <c r="AW865">
        <v>56465</v>
      </c>
      <c r="AX865">
        <v>4798</v>
      </c>
      <c r="AY865">
        <v>4530</v>
      </c>
      <c r="AZ865">
        <v>9</v>
      </c>
      <c r="BA865">
        <v>401.77</v>
      </c>
      <c r="BB865">
        <v>28.3</v>
      </c>
    </row>
    <row r="866" spans="1:54" x14ac:dyDescent="0.3">
      <c r="A866">
        <v>19117</v>
      </c>
      <c r="B866" t="s">
        <v>272</v>
      </c>
      <c r="C866" t="s">
        <v>245</v>
      </c>
      <c r="D866">
        <v>8701</v>
      </c>
      <c r="E866">
        <v>8898</v>
      </c>
      <c r="F866">
        <v>-2.2000000000000002</v>
      </c>
      <c r="G866">
        <v>8898</v>
      </c>
      <c r="H866">
        <v>5.6</v>
      </c>
      <c r="I866">
        <v>23.3</v>
      </c>
      <c r="J866">
        <v>21</v>
      </c>
      <c r="K866">
        <v>49.6</v>
      </c>
      <c r="L866">
        <v>98.5</v>
      </c>
      <c r="M866">
        <v>0.3</v>
      </c>
      <c r="N866">
        <v>0.2</v>
      </c>
      <c r="O866">
        <v>0.3</v>
      </c>
      <c r="P866">
        <v>0</v>
      </c>
      <c r="Q866">
        <v>0.7</v>
      </c>
      <c r="R866">
        <v>1.3</v>
      </c>
      <c r="S866">
        <v>97.3</v>
      </c>
      <c r="T866">
        <v>86</v>
      </c>
      <c r="U866">
        <v>5.8</v>
      </c>
      <c r="V866">
        <v>10.199999999999999</v>
      </c>
      <c r="W866">
        <v>89.9</v>
      </c>
      <c r="X866">
        <v>11.3</v>
      </c>
      <c r="Y866">
        <v>656</v>
      </c>
      <c r="Z866">
        <v>24.1</v>
      </c>
      <c r="AA866">
        <v>4204</v>
      </c>
      <c r="AB866">
        <v>77.5</v>
      </c>
      <c r="AC866">
        <v>9.1</v>
      </c>
      <c r="AD866">
        <v>82700</v>
      </c>
      <c r="AE866">
        <v>3734</v>
      </c>
      <c r="AF866">
        <v>2.3199999999999998</v>
      </c>
      <c r="AG866">
        <v>21126</v>
      </c>
      <c r="AH866">
        <v>43288</v>
      </c>
      <c r="AI866">
        <v>17</v>
      </c>
      <c r="AJ866">
        <v>179</v>
      </c>
      <c r="AK866">
        <v>2772</v>
      </c>
      <c r="AL866">
        <v>0.5</v>
      </c>
      <c r="AM866">
        <v>622</v>
      </c>
      <c r="AN866">
        <v>788</v>
      </c>
      <c r="AO866">
        <v>0</v>
      </c>
      <c r="AP866">
        <v>0</v>
      </c>
      <c r="AQ866">
        <v>0</v>
      </c>
      <c r="AR866">
        <v>0</v>
      </c>
      <c r="AS866">
        <v>0</v>
      </c>
      <c r="AT866">
        <v>0</v>
      </c>
      <c r="AU866">
        <v>0</v>
      </c>
      <c r="AV866">
        <v>1472</v>
      </c>
      <c r="AW866">
        <v>84344</v>
      </c>
      <c r="AX866">
        <v>8919</v>
      </c>
      <c r="AY866">
        <v>0</v>
      </c>
      <c r="AZ866">
        <v>3</v>
      </c>
      <c r="BA866">
        <v>430.59</v>
      </c>
      <c r="BB866">
        <v>20.7</v>
      </c>
    </row>
    <row r="867" spans="1:54" x14ac:dyDescent="0.3">
      <c r="A867">
        <v>19119</v>
      </c>
      <c r="B867" t="s">
        <v>271</v>
      </c>
      <c r="C867" t="s">
        <v>245</v>
      </c>
      <c r="D867">
        <v>11683</v>
      </c>
      <c r="E867">
        <v>11581</v>
      </c>
      <c r="F867">
        <v>0.9</v>
      </c>
      <c r="G867">
        <v>11581</v>
      </c>
      <c r="H867">
        <v>7.3</v>
      </c>
      <c r="I867">
        <v>28.1</v>
      </c>
      <c r="J867">
        <v>16.899999999999999</v>
      </c>
      <c r="K867">
        <v>49.8</v>
      </c>
      <c r="L867">
        <v>98.3</v>
      </c>
      <c r="M867">
        <v>0.3</v>
      </c>
      <c r="N867">
        <v>0.3</v>
      </c>
      <c r="O867">
        <v>0.3</v>
      </c>
      <c r="P867">
        <v>0.1</v>
      </c>
      <c r="Q867">
        <v>0.7</v>
      </c>
      <c r="R867">
        <v>2.7</v>
      </c>
      <c r="S867">
        <v>95.9</v>
      </c>
      <c r="T867">
        <v>92.5</v>
      </c>
      <c r="U867">
        <v>1.1000000000000001</v>
      </c>
      <c r="V867">
        <v>2</v>
      </c>
      <c r="W867">
        <v>89.1</v>
      </c>
      <c r="X867">
        <v>17.600000000000001</v>
      </c>
      <c r="Y867">
        <v>689</v>
      </c>
      <c r="Z867">
        <v>18.100000000000001</v>
      </c>
      <c r="AA867">
        <v>4965</v>
      </c>
      <c r="AB867">
        <v>82.3</v>
      </c>
      <c r="AC867">
        <v>5.5</v>
      </c>
      <c r="AD867">
        <v>105700</v>
      </c>
      <c r="AE867">
        <v>4425</v>
      </c>
      <c r="AF867">
        <v>2.6</v>
      </c>
      <c r="AG867">
        <v>23683</v>
      </c>
      <c r="AH867">
        <v>52152</v>
      </c>
      <c r="AI867">
        <v>8</v>
      </c>
      <c r="AJ867">
        <v>389</v>
      </c>
      <c r="AK867">
        <v>3344</v>
      </c>
      <c r="AL867">
        <v>-2.2000000000000002</v>
      </c>
      <c r="AM867">
        <v>983</v>
      </c>
      <c r="AN867">
        <v>1328</v>
      </c>
      <c r="AO867">
        <v>0</v>
      </c>
      <c r="AP867">
        <v>0</v>
      </c>
      <c r="AQ867">
        <v>0</v>
      </c>
      <c r="AR867">
        <v>0</v>
      </c>
      <c r="AS867">
        <v>0</v>
      </c>
      <c r="AT867">
        <v>13.2</v>
      </c>
      <c r="AU867">
        <v>100917</v>
      </c>
      <c r="AV867">
        <v>215272</v>
      </c>
      <c r="AW867">
        <v>91091</v>
      </c>
      <c r="AX867">
        <v>8113</v>
      </c>
      <c r="AY867">
        <v>0</v>
      </c>
      <c r="AZ867">
        <v>55</v>
      </c>
      <c r="BA867">
        <v>587.65</v>
      </c>
      <c r="BB867">
        <v>19.7</v>
      </c>
    </row>
    <row r="868" spans="1:54" x14ac:dyDescent="0.3">
      <c r="A868">
        <v>19121</v>
      </c>
      <c r="B868" t="s">
        <v>30</v>
      </c>
      <c r="C868" t="s">
        <v>245</v>
      </c>
      <c r="D868">
        <v>15609</v>
      </c>
      <c r="E868">
        <v>15679</v>
      </c>
      <c r="F868">
        <v>-0.4</v>
      </c>
      <c r="G868">
        <v>15679</v>
      </c>
      <c r="H868">
        <v>5.8</v>
      </c>
      <c r="I868">
        <v>26</v>
      </c>
      <c r="J868">
        <v>16.3</v>
      </c>
      <c r="K868">
        <v>50.2</v>
      </c>
      <c r="L868">
        <v>97.6</v>
      </c>
      <c r="M868">
        <v>0.5</v>
      </c>
      <c r="N868">
        <v>0.4</v>
      </c>
      <c r="O868">
        <v>0.5</v>
      </c>
      <c r="P868">
        <v>0</v>
      </c>
      <c r="Q868">
        <v>1</v>
      </c>
      <c r="R868">
        <v>1.5</v>
      </c>
      <c r="S868">
        <v>96.4</v>
      </c>
      <c r="T868">
        <v>89.3</v>
      </c>
      <c r="U868">
        <v>1.4</v>
      </c>
      <c r="V868">
        <v>1.8</v>
      </c>
      <c r="W868">
        <v>94.2</v>
      </c>
      <c r="X868">
        <v>21.5</v>
      </c>
      <c r="Y868">
        <v>1365</v>
      </c>
      <c r="Z868">
        <v>26.5</v>
      </c>
      <c r="AA868">
        <v>6684</v>
      </c>
      <c r="AB868">
        <v>76.8</v>
      </c>
      <c r="AC868">
        <v>10.8</v>
      </c>
      <c r="AD868">
        <v>160700</v>
      </c>
      <c r="AE868">
        <v>6092</v>
      </c>
      <c r="AF868">
        <v>2.52</v>
      </c>
      <c r="AG868">
        <v>27685</v>
      </c>
      <c r="AH868">
        <v>57581</v>
      </c>
      <c r="AI868">
        <v>8.9</v>
      </c>
      <c r="AJ868">
        <v>354</v>
      </c>
      <c r="AK868">
        <v>2450</v>
      </c>
      <c r="AL868">
        <v>-6.8</v>
      </c>
      <c r="AM868">
        <v>1271</v>
      </c>
      <c r="AN868">
        <v>1304</v>
      </c>
      <c r="AO868">
        <v>0</v>
      </c>
      <c r="AP868">
        <v>0</v>
      </c>
      <c r="AQ868">
        <v>0</v>
      </c>
      <c r="AR868">
        <v>0</v>
      </c>
      <c r="AS868">
        <v>0</v>
      </c>
      <c r="AT868">
        <v>30.5</v>
      </c>
      <c r="AU868">
        <v>0</v>
      </c>
      <c r="AV868">
        <v>0</v>
      </c>
      <c r="AW868">
        <v>80594</v>
      </c>
      <c r="AX868">
        <v>5253</v>
      </c>
      <c r="AY868">
        <v>7596</v>
      </c>
      <c r="AZ868">
        <v>55</v>
      </c>
      <c r="BA868">
        <v>561.01</v>
      </c>
      <c r="BB868">
        <v>27.9</v>
      </c>
    </row>
    <row r="869" spans="1:54" x14ac:dyDescent="0.3">
      <c r="A869">
        <v>19123</v>
      </c>
      <c r="B869" t="s">
        <v>270</v>
      </c>
      <c r="C869" t="s">
        <v>245</v>
      </c>
      <c r="D869">
        <v>22370</v>
      </c>
      <c r="E869">
        <v>22381</v>
      </c>
      <c r="F869">
        <v>0</v>
      </c>
      <c r="G869">
        <v>22381</v>
      </c>
      <c r="H869">
        <v>6.1</v>
      </c>
      <c r="I869">
        <v>23.7</v>
      </c>
      <c r="J869">
        <v>16.899999999999999</v>
      </c>
      <c r="K869">
        <v>49.6</v>
      </c>
      <c r="L869">
        <v>95.9</v>
      </c>
      <c r="M869">
        <v>1.3</v>
      </c>
      <c r="N869">
        <v>0.4</v>
      </c>
      <c r="O869">
        <v>1.2</v>
      </c>
      <c r="P869">
        <v>0</v>
      </c>
      <c r="Q869">
        <v>1.1000000000000001</v>
      </c>
      <c r="R869">
        <v>1.9</v>
      </c>
      <c r="S869">
        <v>94.3</v>
      </c>
      <c r="T869">
        <v>84.7</v>
      </c>
      <c r="U869">
        <v>1.5</v>
      </c>
      <c r="V869">
        <v>2.4</v>
      </c>
      <c r="W869">
        <v>90.5</v>
      </c>
      <c r="X869">
        <v>21.5</v>
      </c>
      <c r="Y869">
        <v>1481</v>
      </c>
      <c r="Z869">
        <v>17.899999999999999</v>
      </c>
      <c r="AA869">
        <v>9726</v>
      </c>
      <c r="AB869">
        <v>70.5</v>
      </c>
      <c r="AC869">
        <v>14.1</v>
      </c>
      <c r="AD869">
        <v>100900</v>
      </c>
      <c r="AE869">
        <v>9073</v>
      </c>
      <c r="AF869">
        <v>2.4</v>
      </c>
      <c r="AG869">
        <v>23788</v>
      </c>
      <c r="AH869">
        <v>47967</v>
      </c>
      <c r="AI869">
        <v>15.9</v>
      </c>
      <c r="AJ869">
        <v>576</v>
      </c>
      <c r="AK869">
        <v>6881</v>
      </c>
      <c r="AL869">
        <v>0.3</v>
      </c>
      <c r="AM869">
        <v>1442</v>
      </c>
      <c r="AN869">
        <v>1977</v>
      </c>
      <c r="AO869">
        <v>0</v>
      </c>
      <c r="AP869">
        <v>0</v>
      </c>
      <c r="AQ869">
        <v>0</v>
      </c>
      <c r="AR869">
        <v>0</v>
      </c>
      <c r="AS869">
        <v>0</v>
      </c>
      <c r="AT869">
        <v>25.4</v>
      </c>
      <c r="AU869">
        <v>1618526</v>
      </c>
      <c r="AV869">
        <v>0</v>
      </c>
      <c r="AW869">
        <v>242911</v>
      </c>
      <c r="AX869">
        <v>10995</v>
      </c>
      <c r="AY869">
        <v>16819</v>
      </c>
      <c r="AZ869">
        <v>64</v>
      </c>
      <c r="BA869">
        <v>570.86</v>
      </c>
      <c r="BB869">
        <v>39.200000000000003</v>
      </c>
    </row>
    <row r="870" spans="1:54" x14ac:dyDescent="0.3">
      <c r="A870">
        <v>19125</v>
      </c>
      <c r="B870" t="s">
        <v>28</v>
      </c>
      <c r="C870" t="s">
        <v>245</v>
      </c>
      <c r="D870">
        <v>33365</v>
      </c>
      <c r="E870">
        <v>33309</v>
      </c>
      <c r="F870">
        <v>0.2</v>
      </c>
      <c r="G870">
        <v>33309</v>
      </c>
      <c r="H870">
        <v>6.1</v>
      </c>
      <c r="I870">
        <v>24.1</v>
      </c>
      <c r="J870">
        <v>16.399999999999999</v>
      </c>
      <c r="K870">
        <v>50.1</v>
      </c>
      <c r="L870">
        <v>96.3</v>
      </c>
      <c r="M870">
        <v>1</v>
      </c>
      <c r="N870">
        <v>0.2</v>
      </c>
      <c r="O870">
        <v>1.4</v>
      </c>
      <c r="P870">
        <v>0</v>
      </c>
      <c r="Q870">
        <v>1</v>
      </c>
      <c r="R870">
        <v>1.9</v>
      </c>
      <c r="S870">
        <v>94.7</v>
      </c>
      <c r="T870">
        <v>83.6</v>
      </c>
      <c r="U870">
        <v>2.2999999999999998</v>
      </c>
      <c r="V870">
        <v>2.9</v>
      </c>
      <c r="W870">
        <v>92.4</v>
      </c>
      <c r="X870">
        <v>25</v>
      </c>
      <c r="Y870">
        <v>2484</v>
      </c>
      <c r="Z870">
        <v>20.3</v>
      </c>
      <c r="AA870">
        <v>13984</v>
      </c>
      <c r="AB870">
        <v>75.8</v>
      </c>
      <c r="AC870">
        <v>13.9</v>
      </c>
      <c r="AD870">
        <v>132000</v>
      </c>
      <c r="AE870">
        <v>12691</v>
      </c>
      <c r="AF870">
        <v>2.48</v>
      </c>
      <c r="AG870">
        <v>25477</v>
      </c>
      <c r="AH870">
        <v>54723</v>
      </c>
      <c r="AI870">
        <v>9.1999999999999993</v>
      </c>
      <c r="AJ870">
        <v>810</v>
      </c>
      <c r="AK870">
        <v>15685</v>
      </c>
      <c r="AL870">
        <v>1.1000000000000001</v>
      </c>
      <c r="AM870">
        <v>2134</v>
      </c>
      <c r="AN870">
        <v>3254</v>
      </c>
      <c r="AO870">
        <v>0</v>
      </c>
      <c r="AP870">
        <v>0</v>
      </c>
      <c r="AQ870">
        <v>0</v>
      </c>
      <c r="AR870">
        <v>0</v>
      </c>
      <c r="AS870">
        <v>0</v>
      </c>
      <c r="AT870">
        <v>20</v>
      </c>
      <c r="AU870">
        <v>1856906</v>
      </c>
      <c r="AV870">
        <v>0</v>
      </c>
      <c r="AW870">
        <v>333092</v>
      </c>
      <c r="AX870">
        <v>10201</v>
      </c>
      <c r="AY870">
        <v>28951</v>
      </c>
      <c r="AZ870">
        <v>125</v>
      </c>
      <c r="BA870">
        <v>554.53</v>
      </c>
      <c r="BB870">
        <v>60.1</v>
      </c>
    </row>
    <row r="871" spans="1:54" x14ac:dyDescent="0.3">
      <c r="A871">
        <v>19127</v>
      </c>
      <c r="B871" t="s">
        <v>27</v>
      </c>
      <c r="C871" t="s">
        <v>245</v>
      </c>
      <c r="D871">
        <v>40866</v>
      </c>
      <c r="E871">
        <v>40648</v>
      </c>
      <c r="F871">
        <v>0.5</v>
      </c>
      <c r="G871">
        <v>40648</v>
      </c>
      <c r="H871">
        <v>7</v>
      </c>
      <c r="I871">
        <v>24.9</v>
      </c>
      <c r="J871">
        <v>17.5</v>
      </c>
      <c r="K871">
        <v>49.5</v>
      </c>
      <c r="L871">
        <v>92.4</v>
      </c>
      <c r="M871">
        <v>2</v>
      </c>
      <c r="N871">
        <v>0.8</v>
      </c>
      <c r="O871">
        <v>2.8</v>
      </c>
      <c r="P871">
        <v>0.2</v>
      </c>
      <c r="Q871">
        <v>1.8</v>
      </c>
      <c r="R871">
        <v>19.899999999999999</v>
      </c>
      <c r="S871">
        <v>73.900000000000006</v>
      </c>
      <c r="T871">
        <v>86</v>
      </c>
      <c r="U871">
        <v>12.1</v>
      </c>
      <c r="V871">
        <v>18.399999999999999</v>
      </c>
      <c r="W871">
        <v>85.2</v>
      </c>
      <c r="X871">
        <v>19.3</v>
      </c>
      <c r="Y871">
        <v>3538</v>
      </c>
      <c r="Z871">
        <v>17.3</v>
      </c>
      <c r="AA871">
        <v>16718</v>
      </c>
      <c r="AB871">
        <v>73.400000000000006</v>
      </c>
      <c r="AC871">
        <v>17.100000000000001</v>
      </c>
      <c r="AD871">
        <v>105400</v>
      </c>
      <c r="AE871">
        <v>15350</v>
      </c>
      <c r="AF871">
        <v>2.58</v>
      </c>
      <c r="AG871">
        <v>24117</v>
      </c>
      <c r="AH871">
        <v>51555</v>
      </c>
      <c r="AI871">
        <v>12.1</v>
      </c>
      <c r="AJ871">
        <v>792</v>
      </c>
      <c r="AK871">
        <v>14459</v>
      </c>
      <c r="AL871">
        <v>-0.1</v>
      </c>
      <c r="AM871">
        <v>1875</v>
      </c>
      <c r="AN871">
        <v>2532</v>
      </c>
      <c r="AO871">
        <v>0</v>
      </c>
      <c r="AP871">
        <v>0</v>
      </c>
      <c r="AQ871">
        <v>0</v>
      </c>
      <c r="AR871">
        <v>0</v>
      </c>
      <c r="AS871">
        <v>0</v>
      </c>
      <c r="AT871">
        <v>28.8</v>
      </c>
      <c r="AU871">
        <v>1848040</v>
      </c>
      <c r="AV871">
        <v>298112</v>
      </c>
      <c r="AW871">
        <v>407694</v>
      </c>
      <c r="AX871">
        <v>10434</v>
      </c>
      <c r="AY871">
        <v>40400</v>
      </c>
      <c r="AZ871">
        <v>10</v>
      </c>
      <c r="BA871">
        <v>572.5</v>
      </c>
      <c r="BB871">
        <v>71</v>
      </c>
    </row>
    <row r="872" spans="1:54" x14ac:dyDescent="0.3">
      <c r="A872">
        <v>19129</v>
      </c>
      <c r="B872" t="s">
        <v>269</v>
      </c>
      <c r="C872" t="s">
        <v>245</v>
      </c>
      <c r="D872">
        <v>14831</v>
      </c>
      <c r="E872">
        <v>15059</v>
      </c>
      <c r="F872">
        <v>-1.5</v>
      </c>
      <c r="G872">
        <v>15059</v>
      </c>
      <c r="H872">
        <v>5.7</v>
      </c>
      <c r="I872">
        <v>24.2</v>
      </c>
      <c r="J872">
        <v>15.8</v>
      </c>
      <c r="K872">
        <v>49.9</v>
      </c>
      <c r="L872">
        <v>96.9</v>
      </c>
      <c r="M872">
        <v>0.6</v>
      </c>
      <c r="N872">
        <v>0.5</v>
      </c>
      <c r="O872">
        <v>0.7</v>
      </c>
      <c r="P872">
        <v>0.1</v>
      </c>
      <c r="Q872">
        <v>1.3</v>
      </c>
      <c r="R872">
        <v>2.6</v>
      </c>
      <c r="S872">
        <v>94.5</v>
      </c>
      <c r="T872">
        <v>90</v>
      </c>
      <c r="U872">
        <v>0.8</v>
      </c>
      <c r="V872">
        <v>2.4</v>
      </c>
      <c r="W872">
        <v>92.1</v>
      </c>
      <c r="X872">
        <v>24</v>
      </c>
      <c r="Y872">
        <v>1347</v>
      </c>
      <c r="Z872">
        <v>25.2</v>
      </c>
      <c r="AA872">
        <v>6088</v>
      </c>
      <c r="AB872">
        <v>83.7</v>
      </c>
      <c r="AC872">
        <v>9</v>
      </c>
      <c r="AD872">
        <v>149400</v>
      </c>
      <c r="AE872">
        <v>5375</v>
      </c>
      <c r="AF872">
        <v>2.67</v>
      </c>
      <c r="AG872">
        <v>27101</v>
      </c>
      <c r="AH872">
        <v>63076</v>
      </c>
      <c r="AI872">
        <v>7</v>
      </c>
      <c r="AJ872">
        <v>294</v>
      </c>
      <c r="AK872">
        <v>2089</v>
      </c>
      <c r="AL872">
        <v>-3.4</v>
      </c>
      <c r="AM872">
        <v>926</v>
      </c>
      <c r="AN872">
        <v>1101</v>
      </c>
      <c r="AO872">
        <v>0</v>
      </c>
      <c r="AP872">
        <v>0</v>
      </c>
      <c r="AQ872">
        <v>0</v>
      </c>
      <c r="AR872">
        <v>0</v>
      </c>
      <c r="AS872">
        <v>0</v>
      </c>
      <c r="AT872">
        <v>32.700000000000003</v>
      </c>
      <c r="AU872">
        <v>0</v>
      </c>
      <c r="AV872">
        <v>23046</v>
      </c>
      <c r="AW872">
        <v>78569</v>
      </c>
      <c r="AX872">
        <v>5187</v>
      </c>
      <c r="AY872">
        <v>5388</v>
      </c>
      <c r="AZ872">
        <v>3</v>
      </c>
      <c r="BA872">
        <v>437.44</v>
      </c>
      <c r="BB872">
        <v>34.4</v>
      </c>
    </row>
    <row r="873" spans="1:54" x14ac:dyDescent="0.3">
      <c r="A873">
        <v>19131</v>
      </c>
      <c r="B873" t="s">
        <v>268</v>
      </c>
      <c r="C873" t="s">
        <v>245</v>
      </c>
      <c r="D873">
        <v>10779</v>
      </c>
      <c r="E873">
        <v>10772</v>
      </c>
      <c r="F873">
        <v>0.1</v>
      </c>
      <c r="G873">
        <v>10776</v>
      </c>
      <c r="H873">
        <v>5.6</v>
      </c>
      <c r="I873">
        <v>23.9</v>
      </c>
      <c r="J873">
        <v>21.5</v>
      </c>
      <c r="K873">
        <v>50.5</v>
      </c>
      <c r="L873">
        <v>98.3</v>
      </c>
      <c r="M873">
        <v>0.6</v>
      </c>
      <c r="N873">
        <v>0.1</v>
      </c>
      <c r="O873">
        <v>0.3</v>
      </c>
      <c r="P873">
        <v>0</v>
      </c>
      <c r="Q873">
        <v>0.7</v>
      </c>
      <c r="R873">
        <v>1.2</v>
      </c>
      <c r="S873">
        <v>97.2</v>
      </c>
      <c r="T873">
        <v>91.9</v>
      </c>
      <c r="U873">
        <v>1.4</v>
      </c>
      <c r="V873">
        <v>5.5</v>
      </c>
      <c r="W873">
        <v>91</v>
      </c>
      <c r="X873">
        <v>15.7</v>
      </c>
      <c r="Y873">
        <v>895</v>
      </c>
      <c r="Z873">
        <v>16.600000000000001</v>
      </c>
      <c r="AA873">
        <v>4916</v>
      </c>
      <c r="AB873">
        <v>81.400000000000006</v>
      </c>
      <c r="AC873">
        <v>6.5</v>
      </c>
      <c r="AD873">
        <v>108100</v>
      </c>
      <c r="AE873">
        <v>4389</v>
      </c>
      <c r="AF873">
        <v>2.39</v>
      </c>
      <c r="AG873">
        <v>24518</v>
      </c>
      <c r="AH873">
        <v>51078</v>
      </c>
      <c r="AI873">
        <v>7.1</v>
      </c>
      <c r="AJ873">
        <v>326</v>
      </c>
      <c r="AK873">
        <v>3097</v>
      </c>
      <c r="AL873">
        <v>-3.1</v>
      </c>
      <c r="AM873">
        <v>864</v>
      </c>
      <c r="AN873">
        <v>1225</v>
      </c>
      <c r="AO873">
        <v>0</v>
      </c>
      <c r="AP873">
        <v>0</v>
      </c>
      <c r="AQ873">
        <v>0</v>
      </c>
      <c r="AR873">
        <v>0</v>
      </c>
      <c r="AS873">
        <v>0</v>
      </c>
      <c r="AT873">
        <v>0</v>
      </c>
      <c r="AU873">
        <v>252014</v>
      </c>
      <c r="AV873">
        <v>228655</v>
      </c>
      <c r="AW873">
        <v>93053</v>
      </c>
      <c r="AX873">
        <v>8627</v>
      </c>
      <c r="AY873">
        <v>5070</v>
      </c>
      <c r="AZ873">
        <v>25</v>
      </c>
      <c r="BA873">
        <v>469.13</v>
      </c>
      <c r="BB873">
        <v>23</v>
      </c>
    </row>
    <row r="874" spans="1:54" x14ac:dyDescent="0.3">
      <c r="A874">
        <v>19133</v>
      </c>
      <c r="B874" t="s">
        <v>267</v>
      </c>
      <c r="C874" t="s">
        <v>245</v>
      </c>
      <c r="D874">
        <v>8996</v>
      </c>
      <c r="E874">
        <v>9243</v>
      </c>
      <c r="F874">
        <v>-2.7</v>
      </c>
      <c r="G874">
        <v>9243</v>
      </c>
      <c r="H874">
        <v>5.0999999999999996</v>
      </c>
      <c r="I874">
        <v>21.4</v>
      </c>
      <c r="J874">
        <v>24.6</v>
      </c>
      <c r="K874">
        <v>50.6</v>
      </c>
      <c r="L874">
        <v>97</v>
      </c>
      <c r="M874">
        <v>0.5</v>
      </c>
      <c r="N874">
        <v>1.1000000000000001</v>
      </c>
      <c r="O874">
        <v>0.3</v>
      </c>
      <c r="P874">
        <v>0.1</v>
      </c>
      <c r="Q874">
        <v>1</v>
      </c>
      <c r="R874">
        <v>2</v>
      </c>
      <c r="S874">
        <v>95.2</v>
      </c>
      <c r="T874">
        <v>88.4</v>
      </c>
      <c r="U874">
        <v>0.9</v>
      </c>
      <c r="V874">
        <v>2.6</v>
      </c>
      <c r="W874">
        <v>89.7</v>
      </c>
      <c r="X874">
        <v>14.3</v>
      </c>
      <c r="Y874">
        <v>965</v>
      </c>
      <c r="Z874">
        <v>21.3</v>
      </c>
      <c r="AA874">
        <v>4715</v>
      </c>
      <c r="AB874">
        <v>70.7</v>
      </c>
      <c r="AC874">
        <v>11.3</v>
      </c>
      <c r="AD874">
        <v>77800</v>
      </c>
      <c r="AE874">
        <v>3981</v>
      </c>
      <c r="AF874">
        <v>2.2599999999999998</v>
      </c>
      <c r="AG874">
        <v>24557</v>
      </c>
      <c r="AH874">
        <v>42025</v>
      </c>
      <c r="AI874">
        <v>9</v>
      </c>
      <c r="AJ874">
        <v>233</v>
      </c>
      <c r="AK874">
        <v>2086</v>
      </c>
      <c r="AL874">
        <v>5.2</v>
      </c>
      <c r="AM874">
        <v>646</v>
      </c>
      <c r="AN874">
        <v>829</v>
      </c>
      <c r="AO874">
        <v>0</v>
      </c>
      <c r="AP874">
        <v>0</v>
      </c>
      <c r="AQ874">
        <v>0</v>
      </c>
      <c r="AR874">
        <v>0</v>
      </c>
      <c r="AS874">
        <v>0</v>
      </c>
      <c r="AT874">
        <v>16.399999999999999</v>
      </c>
      <c r="AU874">
        <v>0</v>
      </c>
      <c r="AV874">
        <v>77612</v>
      </c>
      <c r="AW874">
        <v>99152</v>
      </c>
      <c r="AX874">
        <v>10868</v>
      </c>
      <c r="AY874">
        <v>7234</v>
      </c>
      <c r="AZ874">
        <v>7</v>
      </c>
      <c r="BA874">
        <v>694.07</v>
      </c>
      <c r="BB874">
        <v>13.3</v>
      </c>
    </row>
    <row r="875" spans="1:54" x14ac:dyDescent="0.3">
      <c r="A875">
        <v>19135</v>
      </c>
      <c r="B875" t="s">
        <v>25</v>
      </c>
      <c r="C875" t="s">
        <v>245</v>
      </c>
      <c r="D875">
        <v>8001</v>
      </c>
      <c r="E875">
        <v>7970</v>
      </c>
      <c r="F875">
        <v>0.4</v>
      </c>
      <c r="G875">
        <v>7970</v>
      </c>
      <c r="H875">
        <v>5.5</v>
      </c>
      <c r="I875">
        <v>23.6</v>
      </c>
      <c r="J875">
        <v>19</v>
      </c>
      <c r="K875">
        <v>49.8</v>
      </c>
      <c r="L875">
        <v>97.3</v>
      </c>
      <c r="M875">
        <v>0.6</v>
      </c>
      <c r="N875">
        <v>0.1</v>
      </c>
      <c r="O875">
        <v>0.8</v>
      </c>
      <c r="P875">
        <v>0</v>
      </c>
      <c r="Q875">
        <v>1.2</v>
      </c>
      <c r="R875">
        <v>2.4</v>
      </c>
      <c r="S875">
        <v>95.2</v>
      </c>
      <c r="T875">
        <v>84.8</v>
      </c>
      <c r="U875">
        <v>4.3</v>
      </c>
      <c r="V875">
        <v>5.0999999999999996</v>
      </c>
      <c r="W875">
        <v>86.7</v>
      </c>
      <c r="X875">
        <v>19.3</v>
      </c>
      <c r="Y875">
        <v>645</v>
      </c>
      <c r="Z875">
        <v>25.1</v>
      </c>
      <c r="AA875">
        <v>3892</v>
      </c>
      <c r="AB875">
        <v>75.5</v>
      </c>
      <c r="AC875">
        <v>7.9</v>
      </c>
      <c r="AD875">
        <v>95200</v>
      </c>
      <c r="AE875">
        <v>3361</v>
      </c>
      <c r="AF875">
        <v>2.34</v>
      </c>
      <c r="AG875">
        <v>24508</v>
      </c>
      <c r="AH875">
        <v>45997</v>
      </c>
      <c r="AI875">
        <v>11.8</v>
      </c>
      <c r="AJ875">
        <v>173</v>
      </c>
      <c r="AK875">
        <v>1895</v>
      </c>
      <c r="AL875">
        <v>1.8</v>
      </c>
      <c r="AM875">
        <v>553</v>
      </c>
      <c r="AN875">
        <v>521</v>
      </c>
      <c r="AO875">
        <v>0</v>
      </c>
      <c r="AP875">
        <v>0</v>
      </c>
      <c r="AQ875">
        <v>0</v>
      </c>
      <c r="AR875">
        <v>0</v>
      </c>
      <c r="AS875">
        <v>0</v>
      </c>
      <c r="AT875">
        <v>21.1</v>
      </c>
      <c r="AU875">
        <v>0</v>
      </c>
      <c r="AV875">
        <v>46184</v>
      </c>
      <c r="AW875">
        <v>62488</v>
      </c>
      <c r="AX875">
        <v>8256</v>
      </c>
      <c r="AY875">
        <v>0</v>
      </c>
      <c r="AZ875">
        <v>82</v>
      </c>
      <c r="BA875">
        <v>433.72</v>
      </c>
      <c r="BB875">
        <v>18.399999999999999</v>
      </c>
    </row>
    <row r="876" spans="1:54" x14ac:dyDescent="0.3">
      <c r="A876">
        <v>19137</v>
      </c>
      <c r="B876" t="s">
        <v>24</v>
      </c>
      <c r="C876" t="s">
        <v>245</v>
      </c>
      <c r="D876">
        <v>10421</v>
      </c>
      <c r="E876">
        <v>10740</v>
      </c>
      <c r="F876">
        <v>-3</v>
      </c>
      <c r="G876">
        <v>10740</v>
      </c>
      <c r="H876">
        <v>5.7</v>
      </c>
      <c r="I876">
        <v>22.6</v>
      </c>
      <c r="J876">
        <v>20.8</v>
      </c>
      <c r="K876">
        <v>51.1</v>
      </c>
      <c r="L876">
        <v>97.7</v>
      </c>
      <c r="M876">
        <v>0.4</v>
      </c>
      <c r="N876">
        <v>0.5</v>
      </c>
      <c r="O876">
        <v>0.4</v>
      </c>
      <c r="P876">
        <v>0</v>
      </c>
      <c r="Q876">
        <v>1</v>
      </c>
      <c r="R876">
        <v>3.5</v>
      </c>
      <c r="S876">
        <v>94.5</v>
      </c>
      <c r="T876">
        <v>88.3</v>
      </c>
      <c r="U876">
        <v>1.3</v>
      </c>
      <c r="V876">
        <v>3.2</v>
      </c>
      <c r="W876">
        <v>87.4</v>
      </c>
      <c r="X876">
        <v>15.1</v>
      </c>
      <c r="Y876">
        <v>897</v>
      </c>
      <c r="Z876">
        <v>18.7</v>
      </c>
      <c r="AA876">
        <v>5200</v>
      </c>
      <c r="AB876">
        <v>71.8</v>
      </c>
      <c r="AC876">
        <v>13.1</v>
      </c>
      <c r="AD876">
        <v>79600</v>
      </c>
      <c r="AE876">
        <v>4553</v>
      </c>
      <c r="AF876">
        <v>2.2799999999999998</v>
      </c>
      <c r="AG876">
        <v>22868</v>
      </c>
      <c r="AH876">
        <v>44281</v>
      </c>
      <c r="AI876">
        <v>16.100000000000001</v>
      </c>
      <c r="AJ876">
        <v>308</v>
      </c>
      <c r="AK876">
        <v>3056</v>
      </c>
      <c r="AL876">
        <v>1.7</v>
      </c>
      <c r="AM876">
        <v>731</v>
      </c>
      <c r="AN876">
        <v>952</v>
      </c>
      <c r="AO876">
        <v>0</v>
      </c>
      <c r="AP876">
        <v>0</v>
      </c>
      <c r="AQ876">
        <v>0</v>
      </c>
      <c r="AR876">
        <v>0</v>
      </c>
      <c r="AS876">
        <v>0</v>
      </c>
      <c r="AT876">
        <v>14.3</v>
      </c>
      <c r="AU876">
        <v>180839</v>
      </c>
      <c r="AV876">
        <v>150731</v>
      </c>
      <c r="AW876">
        <v>88288</v>
      </c>
      <c r="AX876">
        <v>8071</v>
      </c>
      <c r="AY876">
        <v>7599</v>
      </c>
      <c r="AZ876">
        <v>13</v>
      </c>
      <c r="BA876">
        <v>424.1</v>
      </c>
      <c r="BB876">
        <v>25.3</v>
      </c>
    </row>
    <row r="877" spans="1:54" x14ac:dyDescent="0.3">
      <c r="A877">
        <v>19139</v>
      </c>
      <c r="B877" t="s">
        <v>266</v>
      </c>
      <c r="C877" t="s">
        <v>245</v>
      </c>
      <c r="D877">
        <v>42903</v>
      </c>
      <c r="E877">
        <v>42747</v>
      </c>
      <c r="F877">
        <v>0.4</v>
      </c>
      <c r="G877">
        <v>42745</v>
      </c>
      <c r="H877">
        <v>6.7</v>
      </c>
      <c r="I877">
        <v>25.4</v>
      </c>
      <c r="J877">
        <v>15</v>
      </c>
      <c r="K877">
        <v>50.2</v>
      </c>
      <c r="L877">
        <v>94.6</v>
      </c>
      <c r="M877">
        <v>2.2000000000000002</v>
      </c>
      <c r="N877">
        <v>0.6</v>
      </c>
      <c r="O877">
        <v>1.1000000000000001</v>
      </c>
      <c r="P877">
        <v>0</v>
      </c>
      <c r="Q877">
        <v>1.4</v>
      </c>
      <c r="R877">
        <v>17.2</v>
      </c>
      <c r="S877">
        <v>78.5</v>
      </c>
      <c r="T877">
        <v>88.1</v>
      </c>
      <c r="U877">
        <v>6</v>
      </c>
      <c r="V877">
        <v>14.4</v>
      </c>
      <c r="W877">
        <v>84.6</v>
      </c>
      <c r="X877">
        <v>16.2</v>
      </c>
      <c r="Y877">
        <v>2866</v>
      </c>
      <c r="Z877">
        <v>18</v>
      </c>
      <c r="AA877">
        <v>17996</v>
      </c>
      <c r="AB877">
        <v>74.900000000000006</v>
      </c>
      <c r="AC877">
        <v>15.4</v>
      </c>
      <c r="AD877">
        <v>124400</v>
      </c>
      <c r="AE877">
        <v>16410</v>
      </c>
      <c r="AF877">
        <v>2.58</v>
      </c>
      <c r="AG877">
        <v>25038</v>
      </c>
      <c r="AH877">
        <v>51425</v>
      </c>
      <c r="AI877">
        <v>14.4</v>
      </c>
      <c r="AJ877">
        <v>940</v>
      </c>
      <c r="AK877">
        <v>19720</v>
      </c>
      <c r="AL877">
        <v>1</v>
      </c>
      <c r="AM877">
        <v>2085</v>
      </c>
      <c r="AN877">
        <v>3523</v>
      </c>
      <c r="AO877">
        <v>0.8</v>
      </c>
      <c r="AP877">
        <v>0</v>
      </c>
      <c r="AQ877">
        <v>0</v>
      </c>
      <c r="AR877">
        <v>0</v>
      </c>
      <c r="AS877">
        <v>3.3</v>
      </c>
      <c r="AT877">
        <v>32.1</v>
      </c>
      <c r="AU877">
        <v>0</v>
      </c>
      <c r="AV877">
        <v>377484</v>
      </c>
      <c r="AW877">
        <v>448581</v>
      </c>
      <c r="AX877">
        <v>10566</v>
      </c>
      <c r="AY877">
        <v>44245</v>
      </c>
      <c r="AZ877">
        <v>51</v>
      </c>
      <c r="BA877">
        <v>437.47</v>
      </c>
      <c r="BB877">
        <v>97.7</v>
      </c>
    </row>
    <row r="878" spans="1:54" x14ac:dyDescent="0.3">
      <c r="A878">
        <v>19141</v>
      </c>
      <c r="B878" t="s">
        <v>1403</v>
      </c>
      <c r="C878" t="s">
        <v>245</v>
      </c>
      <c r="D878">
        <v>14056</v>
      </c>
      <c r="E878">
        <v>14398</v>
      </c>
      <c r="F878">
        <v>-2.4</v>
      </c>
      <c r="G878">
        <v>14398</v>
      </c>
      <c r="H878">
        <v>6</v>
      </c>
      <c r="I878">
        <v>23.6</v>
      </c>
      <c r="J878">
        <v>20.6</v>
      </c>
      <c r="K878">
        <v>49.8</v>
      </c>
      <c r="L878">
        <v>97.1</v>
      </c>
      <c r="M878">
        <v>0.9</v>
      </c>
      <c r="N878">
        <v>0.2</v>
      </c>
      <c r="O878">
        <v>0.7</v>
      </c>
      <c r="P878">
        <v>0</v>
      </c>
      <c r="Q878">
        <v>0.9</v>
      </c>
      <c r="R878">
        <v>4.5</v>
      </c>
      <c r="S878">
        <v>93.3</v>
      </c>
      <c r="T878">
        <v>86.3</v>
      </c>
      <c r="U878">
        <v>2.8</v>
      </c>
      <c r="V878">
        <v>4.5</v>
      </c>
      <c r="W878">
        <v>91.1</v>
      </c>
      <c r="X878">
        <v>18.899999999999999</v>
      </c>
      <c r="Y878">
        <v>1117</v>
      </c>
      <c r="Z878">
        <v>16.7</v>
      </c>
      <c r="AA878">
        <v>6635</v>
      </c>
      <c r="AB878">
        <v>74.900000000000006</v>
      </c>
      <c r="AC878">
        <v>16.3</v>
      </c>
      <c r="AD878">
        <v>93000</v>
      </c>
      <c r="AE878">
        <v>6098</v>
      </c>
      <c r="AF878">
        <v>2.27</v>
      </c>
      <c r="AG878">
        <v>28086</v>
      </c>
      <c r="AH878">
        <v>48185</v>
      </c>
      <c r="AI878">
        <v>11.3</v>
      </c>
      <c r="AJ878">
        <v>506</v>
      </c>
      <c r="AK878">
        <v>5345</v>
      </c>
      <c r="AL878">
        <v>1.3</v>
      </c>
      <c r="AM878">
        <v>984</v>
      </c>
      <c r="AN878">
        <v>1337</v>
      </c>
      <c r="AO878">
        <v>0</v>
      </c>
      <c r="AP878">
        <v>0</v>
      </c>
      <c r="AQ878">
        <v>0</v>
      </c>
      <c r="AR878">
        <v>0</v>
      </c>
      <c r="AS878">
        <v>0</v>
      </c>
      <c r="AT878">
        <v>21.5</v>
      </c>
      <c r="AU878">
        <v>304999</v>
      </c>
      <c r="AV878">
        <v>322652</v>
      </c>
      <c r="AW878">
        <v>169740</v>
      </c>
      <c r="AX878">
        <v>12093</v>
      </c>
      <c r="AY878">
        <v>9778</v>
      </c>
      <c r="AZ878">
        <v>22</v>
      </c>
      <c r="BA878">
        <v>573.04</v>
      </c>
      <c r="BB878">
        <v>25.1</v>
      </c>
    </row>
    <row r="879" spans="1:54" x14ac:dyDescent="0.3">
      <c r="A879">
        <v>19143</v>
      </c>
      <c r="B879" t="s">
        <v>265</v>
      </c>
      <c r="C879" t="s">
        <v>245</v>
      </c>
      <c r="D879">
        <v>6218</v>
      </c>
      <c r="E879">
        <v>6462</v>
      </c>
      <c r="F879">
        <v>-3.8</v>
      </c>
      <c r="G879">
        <v>6462</v>
      </c>
      <c r="H879">
        <v>6</v>
      </c>
      <c r="I879">
        <v>23.2</v>
      </c>
      <c r="J879">
        <v>20.2</v>
      </c>
      <c r="K879">
        <v>49.4</v>
      </c>
      <c r="L879">
        <v>97.5</v>
      </c>
      <c r="M879">
        <v>0.4</v>
      </c>
      <c r="N879">
        <v>0.4</v>
      </c>
      <c r="O879">
        <v>0.6</v>
      </c>
      <c r="P879">
        <v>0.1</v>
      </c>
      <c r="Q879">
        <v>1</v>
      </c>
      <c r="R879">
        <v>6.8</v>
      </c>
      <c r="S879">
        <v>91.3</v>
      </c>
      <c r="T879">
        <v>87</v>
      </c>
      <c r="U879">
        <v>4.5</v>
      </c>
      <c r="V879">
        <v>6.4</v>
      </c>
      <c r="W879">
        <v>86.3</v>
      </c>
      <c r="X879">
        <v>15.6</v>
      </c>
      <c r="Y879">
        <v>493</v>
      </c>
      <c r="Z879">
        <v>18.899999999999999</v>
      </c>
      <c r="AA879">
        <v>2968</v>
      </c>
      <c r="AB879">
        <v>74.900000000000006</v>
      </c>
      <c r="AC879">
        <v>5</v>
      </c>
      <c r="AD879">
        <v>75600</v>
      </c>
      <c r="AE879">
        <v>2676</v>
      </c>
      <c r="AF879">
        <v>2.33</v>
      </c>
      <c r="AG879">
        <v>24653</v>
      </c>
      <c r="AH879">
        <v>48659</v>
      </c>
      <c r="AI879">
        <v>8.6</v>
      </c>
      <c r="AJ879">
        <v>183</v>
      </c>
      <c r="AK879">
        <v>1526</v>
      </c>
      <c r="AL879">
        <v>3.2</v>
      </c>
      <c r="AM879">
        <v>468</v>
      </c>
      <c r="AN879">
        <v>566</v>
      </c>
      <c r="AO879">
        <v>0</v>
      </c>
      <c r="AP879">
        <v>0</v>
      </c>
      <c r="AQ879">
        <v>0</v>
      </c>
      <c r="AR879">
        <v>0</v>
      </c>
      <c r="AS879">
        <v>0</v>
      </c>
      <c r="AT879">
        <v>0</v>
      </c>
      <c r="AU879">
        <v>0</v>
      </c>
      <c r="AV879">
        <v>0</v>
      </c>
      <c r="AW879">
        <v>40538</v>
      </c>
      <c r="AX879">
        <v>6291</v>
      </c>
      <c r="AY879">
        <v>0</v>
      </c>
      <c r="AZ879">
        <v>1</v>
      </c>
      <c r="BA879">
        <v>398.68</v>
      </c>
      <c r="BB879">
        <v>16.2</v>
      </c>
    </row>
    <row r="880" spans="1:54" x14ac:dyDescent="0.3">
      <c r="A880">
        <v>19145</v>
      </c>
      <c r="B880" t="s">
        <v>264</v>
      </c>
      <c r="C880" t="s">
        <v>245</v>
      </c>
      <c r="D880">
        <v>15496</v>
      </c>
      <c r="E880">
        <v>15943</v>
      </c>
      <c r="F880">
        <v>-2.8</v>
      </c>
      <c r="G880">
        <v>15932</v>
      </c>
      <c r="H880">
        <v>5.6</v>
      </c>
      <c r="I880">
        <v>20.6</v>
      </c>
      <c r="J880">
        <v>20.8</v>
      </c>
      <c r="K880">
        <v>47.8</v>
      </c>
      <c r="L880">
        <v>94.2</v>
      </c>
      <c r="M880">
        <v>2.4</v>
      </c>
      <c r="N880">
        <v>0.7</v>
      </c>
      <c r="O880">
        <v>1.2</v>
      </c>
      <c r="P880">
        <v>0.1</v>
      </c>
      <c r="Q880">
        <v>1.4</v>
      </c>
      <c r="R880">
        <v>2.9</v>
      </c>
      <c r="S880">
        <v>91.7</v>
      </c>
      <c r="T880">
        <v>81.400000000000006</v>
      </c>
      <c r="U880">
        <v>2</v>
      </c>
      <c r="V880">
        <v>3.4</v>
      </c>
      <c r="W880">
        <v>89.3</v>
      </c>
      <c r="X880">
        <v>17.399999999999999</v>
      </c>
      <c r="Y880">
        <v>1590</v>
      </c>
      <c r="Z880">
        <v>16.399999999999999</v>
      </c>
      <c r="AA880">
        <v>7186</v>
      </c>
      <c r="AB880">
        <v>73.2</v>
      </c>
      <c r="AC880">
        <v>11.4</v>
      </c>
      <c r="AD880">
        <v>77700</v>
      </c>
      <c r="AE880">
        <v>6415</v>
      </c>
      <c r="AF880">
        <v>2.27</v>
      </c>
      <c r="AG880">
        <v>23496</v>
      </c>
      <c r="AH880">
        <v>43010</v>
      </c>
      <c r="AI880">
        <v>13.9</v>
      </c>
      <c r="AJ880">
        <v>416</v>
      </c>
      <c r="AK880">
        <v>5313</v>
      </c>
      <c r="AL880">
        <v>0.3</v>
      </c>
      <c r="AM880">
        <v>919</v>
      </c>
      <c r="AN880">
        <v>1305</v>
      </c>
      <c r="AO880">
        <v>0</v>
      </c>
      <c r="AP880">
        <v>0</v>
      </c>
      <c r="AQ880">
        <v>0</v>
      </c>
      <c r="AR880">
        <v>0</v>
      </c>
      <c r="AS880">
        <v>0</v>
      </c>
      <c r="AT880">
        <v>20.2</v>
      </c>
      <c r="AU880">
        <v>348217</v>
      </c>
      <c r="AV880">
        <v>116438</v>
      </c>
      <c r="AW880">
        <v>163001</v>
      </c>
      <c r="AX880">
        <v>10243</v>
      </c>
      <c r="AY880">
        <v>12573</v>
      </c>
      <c r="AZ880">
        <v>11</v>
      </c>
      <c r="BA880">
        <v>534.94000000000005</v>
      </c>
      <c r="BB880">
        <v>29.8</v>
      </c>
    </row>
    <row r="881" spans="1:54" x14ac:dyDescent="0.3">
      <c r="A881">
        <v>19147</v>
      </c>
      <c r="B881" t="s">
        <v>263</v>
      </c>
      <c r="C881" t="s">
        <v>245</v>
      </c>
      <c r="D881">
        <v>9099</v>
      </c>
      <c r="E881">
        <v>9421</v>
      </c>
      <c r="F881">
        <v>-3.4</v>
      </c>
      <c r="G881">
        <v>9421</v>
      </c>
      <c r="H881">
        <v>5.9</v>
      </c>
      <c r="I881">
        <v>22</v>
      </c>
      <c r="J881">
        <v>21.4</v>
      </c>
      <c r="K881">
        <v>50.3</v>
      </c>
      <c r="L881">
        <v>97</v>
      </c>
      <c r="M881">
        <v>0.9</v>
      </c>
      <c r="N881">
        <v>0.4</v>
      </c>
      <c r="O881">
        <v>0.5</v>
      </c>
      <c r="P881">
        <v>0.1</v>
      </c>
      <c r="Q881">
        <v>1.1000000000000001</v>
      </c>
      <c r="R881">
        <v>2.1</v>
      </c>
      <c r="S881">
        <v>95.2</v>
      </c>
      <c r="T881">
        <v>88.8</v>
      </c>
      <c r="U881">
        <v>1.3</v>
      </c>
      <c r="V881">
        <v>2.1</v>
      </c>
      <c r="W881">
        <v>90</v>
      </c>
      <c r="X881">
        <v>16.5</v>
      </c>
      <c r="Y881">
        <v>782</v>
      </c>
      <c r="Z881">
        <v>16.899999999999999</v>
      </c>
      <c r="AA881">
        <v>4617</v>
      </c>
      <c r="AB881">
        <v>77.2</v>
      </c>
      <c r="AC881">
        <v>12</v>
      </c>
      <c r="AD881">
        <v>83400</v>
      </c>
      <c r="AE881">
        <v>3948</v>
      </c>
      <c r="AF881">
        <v>2.2799999999999998</v>
      </c>
      <c r="AG881">
        <v>25055</v>
      </c>
      <c r="AH881">
        <v>44663</v>
      </c>
      <c r="AI881">
        <v>9.1999999999999993</v>
      </c>
      <c r="AJ881">
        <v>278</v>
      </c>
      <c r="AK881">
        <v>2802</v>
      </c>
      <c r="AL881">
        <v>0.5</v>
      </c>
      <c r="AM881">
        <v>733</v>
      </c>
      <c r="AN881">
        <v>937</v>
      </c>
      <c r="AO881">
        <v>0</v>
      </c>
      <c r="AP881">
        <v>0</v>
      </c>
      <c r="AQ881">
        <v>0</v>
      </c>
      <c r="AR881">
        <v>0</v>
      </c>
      <c r="AS881">
        <v>0</v>
      </c>
      <c r="AT881">
        <v>0</v>
      </c>
      <c r="AU881">
        <v>401373</v>
      </c>
      <c r="AV881">
        <v>132484</v>
      </c>
      <c r="AW881">
        <v>65829</v>
      </c>
      <c r="AX881">
        <v>6988</v>
      </c>
      <c r="AY881">
        <v>34628</v>
      </c>
      <c r="AZ881">
        <v>2</v>
      </c>
      <c r="BA881">
        <v>563.84</v>
      </c>
      <c r="BB881">
        <v>16.7</v>
      </c>
    </row>
    <row r="882" spans="1:54" x14ac:dyDescent="0.3">
      <c r="A882">
        <v>19149</v>
      </c>
      <c r="B882" t="s">
        <v>262</v>
      </c>
      <c r="C882" t="s">
        <v>245</v>
      </c>
      <c r="D882">
        <v>24874</v>
      </c>
      <c r="E882">
        <v>24981</v>
      </c>
      <c r="F882">
        <v>-0.4</v>
      </c>
      <c r="G882">
        <v>24986</v>
      </c>
      <c r="H882">
        <v>5.9</v>
      </c>
      <c r="I882">
        <v>25.1</v>
      </c>
      <c r="J882">
        <v>17.600000000000001</v>
      </c>
      <c r="K882">
        <v>50.3</v>
      </c>
      <c r="L882">
        <v>97.2</v>
      </c>
      <c r="M882">
        <v>0.5</v>
      </c>
      <c r="N882">
        <v>0.5</v>
      </c>
      <c r="O882">
        <v>0.6</v>
      </c>
      <c r="P882">
        <v>0.1</v>
      </c>
      <c r="Q882">
        <v>1</v>
      </c>
      <c r="R882">
        <v>4.0999999999999996</v>
      </c>
      <c r="S882">
        <v>93.6</v>
      </c>
      <c r="T882">
        <v>89.2</v>
      </c>
      <c r="U882">
        <v>1.8</v>
      </c>
      <c r="V882">
        <v>4.9000000000000004</v>
      </c>
      <c r="W882">
        <v>92.5</v>
      </c>
      <c r="X882">
        <v>20.9</v>
      </c>
      <c r="Y882">
        <v>2025</v>
      </c>
      <c r="Z882">
        <v>17.100000000000001</v>
      </c>
      <c r="AA882">
        <v>10668</v>
      </c>
      <c r="AB882">
        <v>79.3</v>
      </c>
      <c r="AC882">
        <v>9.4</v>
      </c>
      <c r="AD882">
        <v>129800</v>
      </c>
      <c r="AE882">
        <v>9867</v>
      </c>
      <c r="AF882">
        <v>2.4900000000000002</v>
      </c>
      <c r="AG882">
        <v>27942</v>
      </c>
      <c r="AH882">
        <v>58888</v>
      </c>
      <c r="AI882">
        <v>6.4</v>
      </c>
      <c r="AJ882">
        <v>703</v>
      </c>
      <c r="AK882">
        <v>9761</v>
      </c>
      <c r="AL882">
        <v>0.4</v>
      </c>
      <c r="AM882">
        <v>1700</v>
      </c>
      <c r="AN882">
        <v>2137</v>
      </c>
      <c r="AO882">
        <v>0</v>
      </c>
      <c r="AP882">
        <v>0</v>
      </c>
      <c r="AQ882">
        <v>0</v>
      </c>
      <c r="AR882">
        <v>0</v>
      </c>
      <c r="AS882">
        <v>0</v>
      </c>
      <c r="AT882">
        <v>0</v>
      </c>
      <c r="AU882">
        <v>0</v>
      </c>
      <c r="AV882">
        <v>243010</v>
      </c>
      <c r="AW882">
        <v>299650</v>
      </c>
      <c r="AX882">
        <v>12330</v>
      </c>
      <c r="AY882">
        <v>21970</v>
      </c>
      <c r="AZ882">
        <v>37</v>
      </c>
      <c r="BA882">
        <v>862.89</v>
      </c>
      <c r="BB882">
        <v>29</v>
      </c>
    </row>
    <row r="883" spans="1:54" x14ac:dyDescent="0.3">
      <c r="A883">
        <v>19151</v>
      </c>
      <c r="B883" t="s">
        <v>261</v>
      </c>
      <c r="C883" t="s">
        <v>245</v>
      </c>
      <c r="D883">
        <v>7138</v>
      </c>
      <c r="E883">
        <v>7310</v>
      </c>
      <c r="F883">
        <v>-2.4</v>
      </c>
      <c r="G883">
        <v>7310</v>
      </c>
      <c r="H883">
        <v>5.7</v>
      </c>
      <c r="I883">
        <v>22.6</v>
      </c>
      <c r="J883">
        <v>22.3</v>
      </c>
      <c r="K883">
        <v>50.2</v>
      </c>
      <c r="L883">
        <v>96.9</v>
      </c>
      <c r="M883">
        <v>0.9</v>
      </c>
      <c r="N883">
        <v>0.5</v>
      </c>
      <c r="O883">
        <v>0.2</v>
      </c>
      <c r="P883">
        <v>0.2</v>
      </c>
      <c r="Q883">
        <v>1.2</v>
      </c>
      <c r="R883">
        <v>3.4</v>
      </c>
      <c r="S883">
        <v>94</v>
      </c>
      <c r="T883">
        <v>88.8</v>
      </c>
      <c r="U883">
        <v>1.8</v>
      </c>
      <c r="V883">
        <v>2.5</v>
      </c>
      <c r="W883">
        <v>92.6</v>
      </c>
      <c r="X883">
        <v>17.8</v>
      </c>
      <c r="Y883">
        <v>668</v>
      </c>
      <c r="Z883">
        <v>17.7</v>
      </c>
      <c r="AA883">
        <v>3771</v>
      </c>
      <c r="AB883">
        <v>79.400000000000006</v>
      </c>
      <c r="AC883">
        <v>7.1</v>
      </c>
      <c r="AD883">
        <v>60600</v>
      </c>
      <c r="AE883">
        <v>3227</v>
      </c>
      <c r="AF883">
        <v>2.19</v>
      </c>
      <c r="AG883">
        <v>25556</v>
      </c>
      <c r="AH883">
        <v>44073</v>
      </c>
      <c r="AI883">
        <v>14.2</v>
      </c>
      <c r="AJ883">
        <v>222</v>
      </c>
      <c r="AK883">
        <v>2021</v>
      </c>
      <c r="AL883">
        <v>-1.8</v>
      </c>
      <c r="AM883">
        <v>539</v>
      </c>
      <c r="AN883">
        <v>764</v>
      </c>
      <c r="AO883">
        <v>0</v>
      </c>
      <c r="AP883">
        <v>0</v>
      </c>
      <c r="AQ883">
        <v>0</v>
      </c>
      <c r="AR883">
        <v>0</v>
      </c>
      <c r="AS883">
        <v>0</v>
      </c>
      <c r="AT883">
        <v>0</v>
      </c>
      <c r="AU883">
        <v>0</v>
      </c>
      <c r="AV883">
        <v>86944</v>
      </c>
      <c r="AW883">
        <v>79888</v>
      </c>
      <c r="AX883">
        <v>10492</v>
      </c>
      <c r="AY883">
        <v>0</v>
      </c>
      <c r="AZ883">
        <v>4</v>
      </c>
      <c r="BA883">
        <v>577.24</v>
      </c>
      <c r="BB883">
        <v>12.7</v>
      </c>
    </row>
    <row r="884" spans="1:54" x14ac:dyDescent="0.3">
      <c r="A884">
        <v>19153</v>
      </c>
      <c r="B884" t="s">
        <v>90</v>
      </c>
      <c r="C884" t="s">
        <v>245</v>
      </c>
      <c r="D884">
        <v>459862</v>
      </c>
      <c r="E884">
        <v>430635</v>
      </c>
      <c r="F884">
        <v>6.8</v>
      </c>
      <c r="G884">
        <v>430640</v>
      </c>
      <c r="H884">
        <v>7.2</v>
      </c>
      <c r="I884">
        <v>25.2</v>
      </c>
      <c r="J884">
        <v>11.7</v>
      </c>
      <c r="K884">
        <v>50.8</v>
      </c>
      <c r="L884">
        <v>86.5</v>
      </c>
      <c r="M884">
        <v>6.7</v>
      </c>
      <c r="N884">
        <v>0.4</v>
      </c>
      <c r="O884">
        <v>4.2</v>
      </c>
      <c r="P884">
        <v>0.1</v>
      </c>
      <c r="Q884">
        <v>2.2000000000000002</v>
      </c>
      <c r="R884">
        <v>8</v>
      </c>
      <c r="S884">
        <v>79.2</v>
      </c>
      <c r="T884">
        <v>82.2</v>
      </c>
      <c r="U884">
        <v>8.5</v>
      </c>
      <c r="V884">
        <v>12.5</v>
      </c>
      <c r="W884">
        <v>91.8</v>
      </c>
      <c r="X884">
        <v>34.9</v>
      </c>
      <c r="Y884">
        <v>26762</v>
      </c>
      <c r="Z884">
        <v>19</v>
      </c>
      <c r="AA884">
        <v>192980</v>
      </c>
      <c r="AB884">
        <v>69.2</v>
      </c>
      <c r="AC884">
        <v>23.7</v>
      </c>
      <c r="AD884">
        <v>154400</v>
      </c>
      <c r="AE884">
        <v>173164</v>
      </c>
      <c r="AF884">
        <v>2.48</v>
      </c>
      <c r="AG884">
        <v>30442</v>
      </c>
      <c r="AH884">
        <v>59018</v>
      </c>
      <c r="AI884">
        <v>11.8</v>
      </c>
      <c r="AJ884">
        <v>11914</v>
      </c>
      <c r="AK884">
        <v>243983</v>
      </c>
      <c r="AL884">
        <v>2</v>
      </c>
      <c r="AM884">
        <v>30761</v>
      </c>
      <c r="AN884">
        <v>37950</v>
      </c>
      <c r="AO884">
        <v>1.9</v>
      </c>
      <c r="AP884">
        <v>0.3</v>
      </c>
      <c r="AQ884">
        <v>2.1</v>
      </c>
      <c r="AR884">
        <v>0.1</v>
      </c>
      <c r="AS884">
        <v>1.8</v>
      </c>
      <c r="AT884">
        <v>28</v>
      </c>
      <c r="AU884">
        <v>7519907</v>
      </c>
      <c r="AV884">
        <v>6697167</v>
      </c>
      <c r="AW884">
        <v>6714418</v>
      </c>
      <c r="AX884">
        <v>16130</v>
      </c>
      <c r="AY884">
        <v>825244</v>
      </c>
      <c r="AZ884">
        <v>3350</v>
      </c>
      <c r="BA884">
        <v>573.79999999999995</v>
      </c>
      <c r="BB884">
        <v>750.5</v>
      </c>
    </row>
    <row r="885" spans="1:54" x14ac:dyDescent="0.3">
      <c r="A885">
        <v>19155</v>
      </c>
      <c r="B885" t="s">
        <v>260</v>
      </c>
      <c r="C885" t="s">
        <v>245</v>
      </c>
      <c r="D885">
        <v>93128</v>
      </c>
      <c r="E885">
        <v>93149</v>
      </c>
      <c r="F885">
        <v>0</v>
      </c>
      <c r="G885">
        <v>93158</v>
      </c>
      <c r="H885">
        <v>6.5</v>
      </c>
      <c r="I885">
        <v>23.7</v>
      </c>
      <c r="J885">
        <v>15.7</v>
      </c>
      <c r="K885">
        <v>50.9</v>
      </c>
      <c r="L885">
        <v>95.2</v>
      </c>
      <c r="M885">
        <v>1.6</v>
      </c>
      <c r="N885">
        <v>0.7</v>
      </c>
      <c r="O885">
        <v>0.8</v>
      </c>
      <c r="P885">
        <v>0.1</v>
      </c>
      <c r="Q885">
        <v>1.7</v>
      </c>
      <c r="R885">
        <v>7.2</v>
      </c>
      <c r="S885">
        <v>88.7</v>
      </c>
      <c r="T885">
        <v>85.1</v>
      </c>
      <c r="U885">
        <v>3.3</v>
      </c>
      <c r="V885">
        <v>6.2</v>
      </c>
      <c r="W885">
        <v>89.3</v>
      </c>
      <c r="X885">
        <v>19.100000000000001</v>
      </c>
      <c r="Y885">
        <v>7373</v>
      </c>
      <c r="Z885">
        <v>20.8</v>
      </c>
      <c r="AA885">
        <v>39589</v>
      </c>
      <c r="AB885">
        <v>70.2</v>
      </c>
      <c r="AC885">
        <v>18.7</v>
      </c>
      <c r="AD885">
        <v>126300</v>
      </c>
      <c r="AE885">
        <v>36460</v>
      </c>
      <c r="AF885">
        <v>2.4900000000000002</v>
      </c>
      <c r="AG885">
        <v>25847</v>
      </c>
      <c r="AH885">
        <v>51304</v>
      </c>
      <c r="AI885">
        <v>13.8</v>
      </c>
      <c r="AJ885">
        <v>1986</v>
      </c>
      <c r="AK885">
        <v>30845</v>
      </c>
      <c r="AL885">
        <v>-3.1</v>
      </c>
      <c r="AM885">
        <v>4975</v>
      </c>
      <c r="AN885">
        <v>7088</v>
      </c>
      <c r="AO885">
        <v>0</v>
      </c>
      <c r="AP885">
        <v>0</v>
      </c>
      <c r="AQ885">
        <v>0</v>
      </c>
      <c r="AR885">
        <v>0</v>
      </c>
      <c r="AS885">
        <v>1.2</v>
      </c>
      <c r="AT885">
        <v>24.1</v>
      </c>
      <c r="AU885">
        <v>0</v>
      </c>
      <c r="AV885">
        <v>2256650</v>
      </c>
      <c r="AW885">
        <v>1503395</v>
      </c>
      <c r="AX885">
        <v>16784</v>
      </c>
      <c r="AY885">
        <v>451451</v>
      </c>
      <c r="AZ885">
        <v>122</v>
      </c>
      <c r="BA885">
        <v>950.28</v>
      </c>
      <c r="BB885">
        <v>98</v>
      </c>
    </row>
    <row r="886" spans="1:54" x14ac:dyDescent="0.3">
      <c r="A886">
        <v>19157</v>
      </c>
      <c r="B886" t="s">
        <v>259</v>
      </c>
      <c r="C886" t="s">
        <v>245</v>
      </c>
      <c r="D886">
        <v>18668</v>
      </c>
      <c r="E886">
        <v>18914</v>
      </c>
      <c r="F886">
        <v>-1.3</v>
      </c>
      <c r="G886">
        <v>18914</v>
      </c>
      <c r="H886">
        <v>5.2</v>
      </c>
      <c r="I886">
        <v>20.399999999999999</v>
      </c>
      <c r="J886">
        <v>19.2</v>
      </c>
      <c r="K886">
        <v>51.1</v>
      </c>
      <c r="L886">
        <v>94.8</v>
      </c>
      <c r="M886">
        <v>1.4</v>
      </c>
      <c r="N886">
        <v>0.3</v>
      </c>
      <c r="O886">
        <v>1.8</v>
      </c>
      <c r="P886">
        <v>0.1</v>
      </c>
      <c r="Q886">
        <v>1.5</v>
      </c>
      <c r="R886">
        <v>3</v>
      </c>
      <c r="S886">
        <v>92.2</v>
      </c>
      <c r="T886">
        <v>83.2</v>
      </c>
      <c r="U886">
        <v>3.1</v>
      </c>
      <c r="V886">
        <v>4.5999999999999996</v>
      </c>
      <c r="W886">
        <v>92.6</v>
      </c>
      <c r="X886">
        <v>24.1</v>
      </c>
      <c r="Y886">
        <v>1296</v>
      </c>
      <c r="Z886">
        <v>17</v>
      </c>
      <c r="AA886">
        <v>8953</v>
      </c>
      <c r="AB886">
        <v>72.900000000000006</v>
      </c>
      <c r="AC886">
        <v>15</v>
      </c>
      <c r="AD886">
        <v>117600</v>
      </c>
      <c r="AE886">
        <v>7488</v>
      </c>
      <c r="AF886">
        <v>2.2799999999999998</v>
      </c>
      <c r="AG886">
        <v>25318</v>
      </c>
      <c r="AH886">
        <v>50349</v>
      </c>
      <c r="AI886">
        <v>12.8</v>
      </c>
      <c r="AJ886">
        <v>549</v>
      </c>
      <c r="AK886">
        <v>9458</v>
      </c>
      <c r="AL886">
        <v>2.9</v>
      </c>
      <c r="AM886">
        <v>1275</v>
      </c>
      <c r="AN886">
        <v>1781</v>
      </c>
      <c r="AO886">
        <v>0</v>
      </c>
      <c r="AP886">
        <v>0</v>
      </c>
      <c r="AQ886">
        <v>0</v>
      </c>
      <c r="AR886">
        <v>0</v>
      </c>
      <c r="AS886">
        <v>0</v>
      </c>
      <c r="AT886">
        <v>21.4</v>
      </c>
      <c r="AU886">
        <v>462194</v>
      </c>
      <c r="AV886">
        <v>118099</v>
      </c>
      <c r="AW886">
        <v>241342</v>
      </c>
      <c r="AX886">
        <v>12932</v>
      </c>
      <c r="AY886">
        <v>17021</v>
      </c>
      <c r="AZ886">
        <v>123</v>
      </c>
      <c r="BA886">
        <v>584.92999999999995</v>
      </c>
      <c r="BB886">
        <v>32.299999999999997</v>
      </c>
    </row>
    <row r="887" spans="1:54" x14ac:dyDescent="0.3">
      <c r="A887">
        <v>19159</v>
      </c>
      <c r="B887" t="s">
        <v>258</v>
      </c>
      <c r="C887" t="s">
        <v>245</v>
      </c>
      <c r="D887">
        <v>5051</v>
      </c>
      <c r="E887">
        <v>5131</v>
      </c>
      <c r="F887">
        <v>-1.6</v>
      </c>
      <c r="G887">
        <v>5131</v>
      </c>
      <c r="H887">
        <v>5.8</v>
      </c>
      <c r="I887">
        <v>23.3</v>
      </c>
      <c r="J887">
        <v>25.3</v>
      </c>
      <c r="K887">
        <v>50.8</v>
      </c>
      <c r="L887">
        <v>98.1</v>
      </c>
      <c r="M887">
        <v>0.4</v>
      </c>
      <c r="N887">
        <v>0.3</v>
      </c>
      <c r="O887">
        <v>0.4</v>
      </c>
      <c r="P887">
        <v>0.1</v>
      </c>
      <c r="Q887">
        <v>0.8</v>
      </c>
      <c r="R887">
        <v>2</v>
      </c>
      <c r="S887">
        <v>96.4</v>
      </c>
      <c r="T887">
        <v>91</v>
      </c>
      <c r="U887">
        <v>0.7</v>
      </c>
      <c r="V887">
        <v>10</v>
      </c>
      <c r="W887">
        <v>88.5</v>
      </c>
      <c r="X887">
        <v>17.600000000000001</v>
      </c>
      <c r="Y887">
        <v>401</v>
      </c>
      <c r="Z887">
        <v>18</v>
      </c>
      <c r="AA887">
        <v>2605</v>
      </c>
      <c r="AB887">
        <v>76.5</v>
      </c>
      <c r="AC887">
        <v>5.7</v>
      </c>
      <c r="AD887">
        <v>78500</v>
      </c>
      <c r="AE887">
        <v>2074</v>
      </c>
      <c r="AF887">
        <v>2.39</v>
      </c>
      <c r="AG887">
        <v>23324</v>
      </c>
      <c r="AH887">
        <v>44551</v>
      </c>
      <c r="AI887">
        <v>13.1</v>
      </c>
      <c r="AJ887">
        <v>144</v>
      </c>
      <c r="AK887">
        <v>1022</v>
      </c>
      <c r="AL887">
        <v>3.9</v>
      </c>
      <c r="AM887">
        <v>470</v>
      </c>
      <c r="AN887">
        <v>553</v>
      </c>
      <c r="AO887">
        <v>0</v>
      </c>
      <c r="AP887">
        <v>0</v>
      </c>
      <c r="AQ887">
        <v>0</v>
      </c>
      <c r="AR887">
        <v>0</v>
      </c>
      <c r="AS887">
        <v>0</v>
      </c>
      <c r="AT887">
        <v>12.1</v>
      </c>
      <c r="AU887">
        <v>0</v>
      </c>
      <c r="AV887">
        <v>26024</v>
      </c>
      <c r="AW887">
        <v>63578</v>
      </c>
      <c r="AX887">
        <v>12562</v>
      </c>
      <c r="AY887">
        <v>0</v>
      </c>
      <c r="AZ887">
        <v>2</v>
      </c>
      <c r="BA887">
        <v>535.5</v>
      </c>
      <c r="BB887">
        <v>9.6</v>
      </c>
    </row>
    <row r="888" spans="1:54" x14ac:dyDescent="0.3">
      <c r="A888">
        <v>19161</v>
      </c>
      <c r="B888" t="s">
        <v>257</v>
      </c>
      <c r="C888" t="s">
        <v>245</v>
      </c>
      <c r="D888">
        <v>10035</v>
      </c>
      <c r="E888">
        <v>10350</v>
      </c>
      <c r="F888">
        <v>-3</v>
      </c>
      <c r="G888">
        <v>10350</v>
      </c>
      <c r="H888">
        <v>5.4</v>
      </c>
      <c r="I888">
        <v>22</v>
      </c>
      <c r="J888">
        <v>22.3</v>
      </c>
      <c r="K888">
        <v>50.9</v>
      </c>
      <c r="L888">
        <v>98.2</v>
      </c>
      <c r="M888">
        <v>0.3</v>
      </c>
      <c r="N888">
        <v>0.2</v>
      </c>
      <c r="O888">
        <v>0.4</v>
      </c>
      <c r="P888">
        <v>0.1</v>
      </c>
      <c r="Q888">
        <v>0.9</v>
      </c>
      <c r="R888">
        <v>2.8</v>
      </c>
      <c r="S888">
        <v>95.7</v>
      </c>
      <c r="T888">
        <v>89.3</v>
      </c>
      <c r="U888">
        <v>1.2</v>
      </c>
      <c r="V888">
        <v>2.8</v>
      </c>
      <c r="W888">
        <v>91.4</v>
      </c>
      <c r="X888">
        <v>19.100000000000001</v>
      </c>
      <c r="Y888">
        <v>943</v>
      </c>
      <c r="Z888">
        <v>17.7</v>
      </c>
      <c r="AA888">
        <v>5407</v>
      </c>
      <c r="AB888">
        <v>81.400000000000006</v>
      </c>
      <c r="AC888">
        <v>8.1999999999999993</v>
      </c>
      <c r="AD888">
        <v>79700</v>
      </c>
      <c r="AE888">
        <v>4435</v>
      </c>
      <c r="AF888">
        <v>2.25</v>
      </c>
      <c r="AG888">
        <v>26350</v>
      </c>
      <c r="AH888">
        <v>48093</v>
      </c>
      <c r="AI888">
        <v>8.6999999999999993</v>
      </c>
      <c r="AJ888">
        <v>353</v>
      </c>
      <c r="AK888">
        <v>2624</v>
      </c>
      <c r="AL888">
        <v>-0.1</v>
      </c>
      <c r="AM888">
        <v>845</v>
      </c>
      <c r="AN888">
        <v>1187</v>
      </c>
      <c r="AO888">
        <v>0</v>
      </c>
      <c r="AP888">
        <v>0</v>
      </c>
      <c r="AQ888">
        <v>0</v>
      </c>
      <c r="AR888">
        <v>0</v>
      </c>
      <c r="AS888">
        <v>0</v>
      </c>
      <c r="AT888">
        <v>21.5</v>
      </c>
      <c r="AU888">
        <v>0</v>
      </c>
      <c r="AV888">
        <v>164976</v>
      </c>
      <c r="AW888">
        <v>92468</v>
      </c>
      <c r="AX888">
        <v>8983</v>
      </c>
      <c r="AY888">
        <v>0</v>
      </c>
      <c r="AZ888">
        <v>5</v>
      </c>
      <c r="BA888">
        <v>575.01</v>
      </c>
      <c r="BB888">
        <v>18</v>
      </c>
    </row>
    <row r="889" spans="1:54" x14ac:dyDescent="0.3">
      <c r="A889">
        <v>19163</v>
      </c>
      <c r="B889" t="s">
        <v>85</v>
      </c>
      <c r="C889" t="s">
        <v>245</v>
      </c>
      <c r="D889">
        <v>171387</v>
      </c>
      <c r="E889">
        <v>165224</v>
      </c>
      <c r="F889">
        <v>3.7</v>
      </c>
      <c r="G889">
        <v>165224</v>
      </c>
      <c r="H889">
        <v>6.6</v>
      </c>
      <c r="I889">
        <v>24.1</v>
      </c>
      <c r="J889">
        <v>14.4</v>
      </c>
      <c r="K889">
        <v>51</v>
      </c>
      <c r="L889">
        <v>86.7</v>
      </c>
      <c r="M889">
        <v>7.5</v>
      </c>
      <c r="N889">
        <v>0.4</v>
      </c>
      <c r="O889">
        <v>2.5</v>
      </c>
      <c r="P889">
        <v>0.1</v>
      </c>
      <c r="Q889">
        <v>2.8</v>
      </c>
      <c r="R889">
        <v>6.3</v>
      </c>
      <c r="S889">
        <v>81.3</v>
      </c>
      <c r="T889">
        <v>86.3</v>
      </c>
      <c r="U889">
        <v>3.4</v>
      </c>
      <c r="V889">
        <v>5.6</v>
      </c>
      <c r="W889">
        <v>92.3</v>
      </c>
      <c r="X889">
        <v>31.6</v>
      </c>
      <c r="Y889">
        <v>12299</v>
      </c>
      <c r="Z889">
        <v>18</v>
      </c>
      <c r="AA889">
        <v>73040</v>
      </c>
      <c r="AB889">
        <v>69</v>
      </c>
      <c r="AC889">
        <v>24.8</v>
      </c>
      <c r="AD889">
        <v>143600</v>
      </c>
      <c r="AE889">
        <v>67049</v>
      </c>
      <c r="AF889">
        <v>2.44</v>
      </c>
      <c r="AG889">
        <v>28948</v>
      </c>
      <c r="AH889">
        <v>52735</v>
      </c>
      <c r="AI889">
        <v>13.1</v>
      </c>
      <c r="AJ889">
        <v>4408</v>
      </c>
      <c r="AK889">
        <v>82196</v>
      </c>
      <c r="AL889">
        <v>2.6</v>
      </c>
      <c r="AM889">
        <v>10040</v>
      </c>
      <c r="AN889">
        <v>14132</v>
      </c>
      <c r="AO889">
        <v>0</v>
      </c>
      <c r="AP889">
        <v>0.3</v>
      </c>
      <c r="AQ889">
        <v>0</v>
      </c>
      <c r="AR889">
        <v>0</v>
      </c>
      <c r="AS889">
        <v>1.3</v>
      </c>
      <c r="AT889">
        <v>27</v>
      </c>
      <c r="AU889">
        <v>5745095</v>
      </c>
      <c r="AV889">
        <v>0</v>
      </c>
      <c r="AW889">
        <v>2852978</v>
      </c>
      <c r="AX889">
        <v>17574</v>
      </c>
      <c r="AY889">
        <v>423931</v>
      </c>
      <c r="AZ889">
        <v>365</v>
      </c>
      <c r="BA889">
        <v>458.09</v>
      </c>
      <c r="BB889">
        <v>360.7</v>
      </c>
    </row>
    <row r="890" spans="1:54" x14ac:dyDescent="0.3">
      <c r="A890">
        <v>19165</v>
      </c>
      <c r="B890" t="s">
        <v>17</v>
      </c>
      <c r="C890" t="s">
        <v>245</v>
      </c>
      <c r="D890">
        <v>11948</v>
      </c>
      <c r="E890">
        <v>12167</v>
      </c>
      <c r="F890">
        <v>-1.8</v>
      </c>
      <c r="G890">
        <v>12167</v>
      </c>
      <c r="H890">
        <v>5.6</v>
      </c>
      <c r="I890">
        <v>22.7</v>
      </c>
      <c r="J890">
        <v>22.4</v>
      </c>
      <c r="K890">
        <v>50.8</v>
      </c>
      <c r="L890">
        <v>97.7</v>
      </c>
      <c r="M890">
        <v>0.5</v>
      </c>
      <c r="N890">
        <v>0.4</v>
      </c>
      <c r="O890">
        <v>0.4</v>
      </c>
      <c r="P890">
        <v>0.1</v>
      </c>
      <c r="Q890">
        <v>0.8</v>
      </c>
      <c r="R890">
        <v>2.2999999999999998</v>
      </c>
      <c r="S890">
        <v>95.6</v>
      </c>
      <c r="T890">
        <v>90.1</v>
      </c>
      <c r="U890">
        <v>2</v>
      </c>
      <c r="V890">
        <v>2.8</v>
      </c>
      <c r="W890">
        <v>90.9</v>
      </c>
      <c r="X890">
        <v>18.2</v>
      </c>
      <c r="Y890">
        <v>1041</v>
      </c>
      <c r="Z890">
        <v>18.5</v>
      </c>
      <c r="AA890">
        <v>5561</v>
      </c>
      <c r="AB890">
        <v>77.7</v>
      </c>
      <c r="AC890">
        <v>11</v>
      </c>
      <c r="AD890">
        <v>104700</v>
      </c>
      <c r="AE890">
        <v>5083</v>
      </c>
      <c r="AF890">
        <v>2.33</v>
      </c>
      <c r="AG890">
        <v>26387</v>
      </c>
      <c r="AH890">
        <v>48783</v>
      </c>
      <c r="AI890">
        <v>10.8</v>
      </c>
      <c r="AJ890">
        <v>398</v>
      </c>
      <c r="AK890">
        <v>5209</v>
      </c>
      <c r="AL890">
        <v>-1.4</v>
      </c>
      <c r="AM890">
        <v>972</v>
      </c>
      <c r="AN890">
        <v>1388</v>
      </c>
      <c r="AO890">
        <v>0</v>
      </c>
      <c r="AP890">
        <v>0</v>
      </c>
      <c r="AQ890">
        <v>0</v>
      </c>
      <c r="AR890">
        <v>0</v>
      </c>
      <c r="AS890">
        <v>0</v>
      </c>
      <c r="AT890">
        <v>19.5</v>
      </c>
      <c r="AU890">
        <v>0</v>
      </c>
      <c r="AV890">
        <v>158609</v>
      </c>
      <c r="AW890">
        <v>135125</v>
      </c>
      <c r="AX890">
        <v>10996</v>
      </c>
      <c r="AY890">
        <v>8692</v>
      </c>
      <c r="AZ890">
        <v>16</v>
      </c>
      <c r="BA890">
        <v>590.78</v>
      </c>
      <c r="BB890">
        <v>20.6</v>
      </c>
    </row>
    <row r="891" spans="1:54" x14ac:dyDescent="0.3">
      <c r="A891">
        <v>19167</v>
      </c>
      <c r="B891" t="s">
        <v>256</v>
      </c>
      <c r="C891" t="s">
        <v>245</v>
      </c>
      <c r="D891">
        <v>34681</v>
      </c>
      <c r="E891">
        <v>33704</v>
      </c>
      <c r="F891">
        <v>2.9</v>
      </c>
      <c r="G891">
        <v>33704</v>
      </c>
      <c r="H891">
        <v>7.4</v>
      </c>
      <c r="I891">
        <v>26.9</v>
      </c>
      <c r="J891">
        <v>14.5</v>
      </c>
      <c r="K891">
        <v>49.8</v>
      </c>
      <c r="L891">
        <v>96.6</v>
      </c>
      <c r="M891">
        <v>1</v>
      </c>
      <c r="N891">
        <v>0.5</v>
      </c>
      <c r="O891">
        <v>1.1000000000000001</v>
      </c>
      <c r="P891">
        <v>0</v>
      </c>
      <c r="Q891">
        <v>0.7</v>
      </c>
      <c r="R891">
        <v>9.8000000000000007</v>
      </c>
      <c r="S891">
        <v>87.9</v>
      </c>
      <c r="T891">
        <v>85.9</v>
      </c>
      <c r="U891">
        <v>6.3</v>
      </c>
      <c r="V891">
        <v>9.5</v>
      </c>
      <c r="W891">
        <v>88.6</v>
      </c>
      <c r="X891">
        <v>23.4</v>
      </c>
      <c r="Y891">
        <v>1830</v>
      </c>
      <c r="Z891">
        <v>12.8</v>
      </c>
      <c r="AA891">
        <v>12582</v>
      </c>
      <c r="AB891">
        <v>80</v>
      </c>
      <c r="AC891">
        <v>10.199999999999999</v>
      </c>
      <c r="AD891">
        <v>131200</v>
      </c>
      <c r="AE891">
        <v>11623</v>
      </c>
      <c r="AF891">
        <v>2.72</v>
      </c>
      <c r="AG891">
        <v>24324</v>
      </c>
      <c r="AH891">
        <v>57227</v>
      </c>
      <c r="AI891">
        <v>8.1999999999999993</v>
      </c>
      <c r="AJ891">
        <v>1233</v>
      </c>
      <c r="AK891">
        <v>17949</v>
      </c>
      <c r="AL891">
        <v>-0.3</v>
      </c>
      <c r="AM891">
        <v>2577</v>
      </c>
      <c r="AN891">
        <v>3659</v>
      </c>
      <c r="AO891">
        <v>0</v>
      </c>
      <c r="AP891">
        <v>0</v>
      </c>
      <c r="AQ891">
        <v>0</v>
      </c>
      <c r="AR891">
        <v>0</v>
      </c>
      <c r="AS891">
        <v>0</v>
      </c>
      <c r="AT891">
        <v>18.3</v>
      </c>
      <c r="AU891">
        <v>1152404</v>
      </c>
      <c r="AV891">
        <v>753139</v>
      </c>
      <c r="AW891">
        <v>394422</v>
      </c>
      <c r="AX891">
        <v>12319</v>
      </c>
      <c r="AY891">
        <v>31746</v>
      </c>
      <c r="AZ891">
        <v>112</v>
      </c>
      <c r="BA891">
        <v>768.33</v>
      </c>
      <c r="BB891">
        <v>43.9</v>
      </c>
    </row>
    <row r="892" spans="1:54" x14ac:dyDescent="0.3">
      <c r="A892">
        <v>19169</v>
      </c>
      <c r="B892" t="s">
        <v>255</v>
      </c>
      <c r="C892" t="s">
        <v>245</v>
      </c>
      <c r="D892">
        <v>94073</v>
      </c>
      <c r="E892">
        <v>89542</v>
      </c>
      <c r="F892">
        <v>5.0999999999999996</v>
      </c>
      <c r="G892">
        <v>89542</v>
      </c>
      <c r="H892">
        <v>4.9000000000000004</v>
      </c>
      <c r="I892">
        <v>17.100000000000001</v>
      </c>
      <c r="J892">
        <v>10.7</v>
      </c>
      <c r="K892">
        <v>48.1</v>
      </c>
      <c r="L892">
        <v>88.2</v>
      </c>
      <c r="M892">
        <v>2.8</v>
      </c>
      <c r="N892">
        <v>0.3</v>
      </c>
      <c r="O892">
        <v>7</v>
      </c>
      <c r="P892">
        <v>0</v>
      </c>
      <c r="Q892">
        <v>1.7</v>
      </c>
      <c r="R892">
        <v>3.1</v>
      </c>
      <c r="S892">
        <v>85.5</v>
      </c>
      <c r="T892">
        <v>67.8</v>
      </c>
      <c r="U892">
        <v>8.3000000000000007</v>
      </c>
      <c r="V892">
        <v>9.3000000000000007</v>
      </c>
      <c r="W892">
        <v>95.5</v>
      </c>
      <c r="X892">
        <v>47.7</v>
      </c>
      <c r="Y892">
        <v>4787</v>
      </c>
      <c r="Z892">
        <v>17.8</v>
      </c>
      <c r="AA892">
        <v>38103</v>
      </c>
      <c r="AB892">
        <v>55</v>
      </c>
      <c r="AC892">
        <v>37.200000000000003</v>
      </c>
      <c r="AD892">
        <v>162200</v>
      </c>
      <c r="AE892">
        <v>35196</v>
      </c>
      <c r="AF892">
        <v>2.34</v>
      </c>
      <c r="AG892">
        <v>25986</v>
      </c>
      <c r="AH892">
        <v>50516</v>
      </c>
      <c r="AI892">
        <v>20.9</v>
      </c>
      <c r="AJ892">
        <v>2006</v>
      </c>
      <c r="AK892">
        <v>30774</v>
      </c>
      <c r="AL892">
        <v>3.6</v>
      </c>
      <c r="AM892">
        <v>5377</v>
      </c>
      <c r="AN892">
        <v>7365</v>
      </c>
      <c r="AO892">
        <v>0</v>
      </c>
      <c r="AP892">
        <v>0</v>
      </c>
      <c r="AQ892">
        <v>2.1</v>
      </c>
      <c r="AR892">
        <v>0</v>
      </c>
      <c r="AS892">
        <v>0</v>
      </c>
      <c r="AT892">
        <v>23.6</v>
      </c>
      <c r="AU892">
        <v>1970829</v>
      </c>
      <c r="AV892">
        <v>432009</v>
      </c>
      <c r="AW892">
        <v>968345</v>
      </c>
      <c r="AX892">
        <v>11361</v>
      </c>
      <c r="AY892">
        <v>151011</v>
      </c>
      <c r="AZ892">
        <v>539</v>
      </c>
      <c r="BA892">
        <v>572.82000000000005</v>
      </c>
      <c r="BB892">
        <v>156.30000000000001</v>
      </c>
    </row>
    <row r="893" spans="1:54" x14ac:dyDescent="0.3">
      <c r="A893">
        <v>19171</v>
      </c>
      <c r="B893" t="s">
        <v>254</v>
      </c>
      <c r="C893" t="s">
        <v>245</v>
      </c>
      <c r="D893">
        <v>17451</v>
      </c>
      <c r="E893">
        <v>17767</v>
      </c>
      <c r="F893">
        <v>-1.8</v>
      </c>
      <c r="G893">
        <v>17767</v>
      </c>
      <c r="H893">
        <v>6</v>
      </c>
      <c r="I893">
        <v>24.1</v>
      </c>
      <c r="J893">
        <v>19.2</v>
      </c>
      <c r="K893">
        <v>50.9</v>
      </c>
      <c r="L893">
        <v>88.3</v>
      </c>
      <c r="M893">
        <v>0.6</v>
      </c>
      <c r="N893">
        <v>8</v>
      </c>
      <c r="O893">
        <v>0.4</v>
      </c>
      <c r="P893">
        <v>0.1</v>
      </c>
      <c r="Q893">
        <v>2.6</v>
      </c>
      <c r="R893">
        <v>8.4</v>
      </c>
      <c r="S893">
        <v>82.7</v>
      </c>
      <c r="T893">
        <v>91.2</v>
      </c>
      <c r="U893">
        <v>2.8</v>
      </c>
      <c r="V893">
        <v>10.5</v>
      </c>
      <c r="W893">
        <v>89.9</v>
      </c>
      <c r="X893">
        <v>16.100000000000001</v>
      </c>
      <c r="Y893">
        <v>1496</v>
      </c>
      <c r="Z893">
        <v>21.6</v>
      </c>
      <c r="AA893">
        <v>7753</v>
      </c>
      <c r="AB893">
        <v>74.7</v>
      </c>
      <c r="AC893">
        <v>8.5</v>
      </c>
      <c r="AD893">
        <v>101300</v>
      </c>
      <c r="AE893">
        <v>6794</v>
      </c>
      <c r="AF893">
        <v>2.5299999999999998</v>
      </c>
      <c r="AG893">
        <v>25311</v>
      </c>
      <c r="AH893">
        <v>51670</v>
      </c>
      <c r="AI893">
        <v>11.5</v>
      </c>
      <c r="AJ893">
        <v>341</v>
      </c>
      <c r="AK893">
        <v>3564</v>
      </c>
      <c r="AL893">
        <v>-0.1</v>
      </c>
      <c r="AM893">
        <v>1130</v>
      </c>
      <c r="AN893">
        <v>0</v>
      </c>
      <c r="AO893">
        <v>0</v>
      </c>
      <c r="AP893">
        <v>0</v>
      </c>
      <c r="AQ893">
        <v>0</v>
      </c>
      <c r="AR893">
        <v>0</v>
      </c>
      <c r="AS893">
        <v>0</v>
      </c>
      <c r="AT893">
        <v>0</v>
      </c>
      <c r="AU893">
        <v>0</v>
      </c>
      <c r="AV893">
        <v>154880</v>
      </c>
      <c r="AW893">
        <v>112481</v>
      </c>
      <c r="AX893">
        <v>6366</v>
      </c>
      <c r="AY893">
        <v>0</v>
      </c>
      <c r="AZ893">
        <v>17</v>
      </c>
      <c r="BA893">
        <v>721.01</v>
      </c>
      <c r="BB893">
        <v>24.6</v>
      </c>
    </row>
    <row r="894" spans="1:54" x14ac:dyDescent="0.3">
      <c r="A894">
        <v>19173</v>
      </c>
      <c r="B894" t="s">
        <v>253</v>
      </c>
      <c r="C894" t="s">
        <v>245</v>
      </c>
      <c r="D894">
        <v>6143</v>
      </c>
      <c r="E894">
        <v>6317</v>
      </c>
      <c r="F894">
        <v>-2.8</v>
      </c>
      <c r="G894">
        <v>6317</v>
      </c>
      <c r="H894">
        <v>6.3</v>
      </c>
      <c r="I894">
        <v>23.1</v>
      </c>
      <c r="J894">
        <v>21.1</v>
      </c>
      <c r="K894">
        <v>49.3</v>
      </c>
      <c r="L894">
        <v>98.2</v>
      </c>
      <c r="M894">
        <v>0.4</v>
      </c>
      <c r="N894">
        <v>0.3</v>
      </c>
      <c r="O894">
        <v>0.3</v>
      </c>
      <c r="P894">
        <v>0.1</v>
      </c>
      <c r="Q894">
        <v>0.8</v>
      </c>
      <c r="R894">
        <v>7.5</v>
      </c>
      <c r="S894">
        <v>91</v>
      </c>
      <c r="T894">
        <v>89.9</v>
      </c>
      <c r="U894">
        <v>3.4</v>
      </c>
      <c r="V894">
        <v>8.1</v>
      </c>
      <c r="W894">
        <v>90</v>
      </c>
      <c r="X894">
        <v>13.8</v>
      </c>
      <c r="Y894">
        <v>511</v>
      </c>
      <c r="Z894">
        <v>21</v>
      </c>
      <c r="AA894">
        <v>3091</v>
      </c>
      <c r="AB894">
        <v>76.2</v>
      </c>
      <c r="AC894">
        <v>7.1</v>
      </c>
      <c r="AD894">
        <v>66400</v>
      </c>
      <c r="AE894">
        <v>2764</v>
      </c>
      <c r="AF894">
        <v>2.2200000000000002</v>
      </c>
      <c r="AG894">
        <v>23793</v>
      </c>
      <c r="AH894">
        <v>43804</v>
      </c>
      <c r="AI894">
        <v>14.5</v>
      </c>
      <c r="AJ894">
        <v>134</v>
      </c>
      <c r="AK894">
        <v>1594</v>
      </c>
      <c r="AL894">
        <v>1.9</v>
      </c>
      <c r="AM894">
        <v>556</v>
      </c>
      <c r="AN894">
        <v>722</v>
      </c>
      <c r="AO894">
        <v>0</v>
      </c>
      <c r="AP894">
        <v>0</v>
      </c>
      <c r="AQ894">
        <v>0</v>
      </c>
      <c r="AR894">
        <v>0</v>
      </c>
      <c r="AS894">
        <v>0</v>
      </c>
      <c r="AT894">
        <v>0</v>
      </c>
      <c r="AU894">
        <v>0</v>
      </c>
      <c r="AV894">
        <v>40979</v>
      </c>
      <c r="AW894">
        <v>25098</v>
      </c>
      <c r="AX894">
        <v>3906</v>
      </c>
      <c r="AY894">
        <v>0</v>
      </c>
      <c r="AZ894">
        <v>4</v>
      </c>
      <c r="BA894">
        <v>531.9</v>
      </c>
      <c r="BB894">
        <v>11.9</v>
      </c>
    </row>
    <row r="895" spans="1:54" x14ac:dyDescent="0.3">
      <c r="A895">
        <v>19175</v>
      </c>
      <c r="B895" t="s">
        <v>78</v>
      </c>
      <c r="C895" t="s">
        <v>245</v>
      </c>
      <c r="D895">
        <v>12516</v>
      </c>
      <c r="E895">
        <v>12534</v>
      </c>
      <c r="F895">
        <v>-0.1</v>
      </c>
      <c r="G895">
        <v>12534</v>
      </c>
      <c r="H895">
        <v>6.1</v>
      </c>
      <c r="I895">
        <v>23.1</v>
      </c>
      <c r="J895">
        <v>18.899999999999999</v>
      </c>
      <c r="K895">
        <v>51.3</v>
      </c>
      <c r="L895">
        <v>97.1</v>
      </c>
      <c r="M895">
        <v>1</v>
      </c>
      <c r="N895">
        <v>0.3</v>
      </c>
      <c r="O895">
        <v>0.6</v>
      </c>
      <c r="P895">
        <v>0</v>
      </c>
      <c r="Q895">
        <v>1</v>
      </c>
      <c r="R895">
        <v>2.8</v>
      </c>
      <c r="S895">
        <v>94.6</v>
      </c>
      <c r="T895">
        <v>88.7</v>
      </c>
      <c r="U895">
        <v>1</v>
      </c>
      <c r="V895">
        <v>2</v>
      </c>
      <c r="W895">
        <v>91.5</v>
      </c>
      <c r="X895">
        <v>16.5</v>
      </c>
      <c r="Y895">
        <v>1014</v>
      </c>
      <c r="Z895">
        <v>15</v>
      </c>
      <c r="AA895">
        <v>5907</v>
      </c>
      <c r="AB895">
        <v>73.2</v>
      </c>
      <c r="AC895">
        <v>12</v>
      </c>
      <c r="AD895">
        <v>91600</v>
      </c>
      <c r="AE895">
        <v>5339</v>
      </c>
      <c r="AF895">
        <v>2.29</v>
      </c>
      <c r="AG895">
        <v>23007</v>
      </c>
      <c r="AH895">
        <v>44838</v>
      </c>
      <c r="AI895">
        <v>16.100000000000001</v>
      </c>
      <c r="AJ895">
        <v>334</v>
      </c>
      <c r="AK895">
        <v>5025</v>
      </c>
      <c r="AL895">
        <v>-6.8</v>
      </c>
      <c r="AM895">
        <v>800</v>
      </c>
      <c r="AN895">
        <v>0</v>
      </c>
      <c r="AO895">
        <v>0</v>
      </c>
      <c r="AP895">
        <v>0</v>
      </c>
      <c r="AQ895">
        <v>0</v>
      </c>
      <c r="AR895">
        <v>0</v>
      </c>
      <c r="AS895">
        <v>0</v>
      </c>
      <c r="AT895">
        <v>0</v>
      </c>
      <c r="AU895">
        <v>214327</v>
      </c>
      <c r="AV895">
        <v>384667</v>
      </c>
      <c r="AW895">
        <v>153754</v>
      </c>
      <c r="AX895">
        <v>12759</v>
      </c>
      <c r="AY895">
        <v>11160</v>
      </c>
      <c r="AZ895">
        <v>7</v>
      </c>
      <c r="BA895">
        <v>423.65</v>
      </c>
      <c r="BB895">
        <v>29.6</v>
      </c>
    </row>
    <row r="896" spans="1:54" x14ac:dyDescent="0.3">
      <c r="A896">
        <v>19177</v>
      </c>
      <c r="B896" t="s">
        <v>77</v>
      </c>
      <c r="C896" t="s">
        <v>245</v>
      </c>
      <c r="D896">
        <v>7468</v>
      </c>
      <c r="E896">
        <v>7570</v>
      </c>
      <c r="F896">
        <v>-1.3</v>
      </c>
      <c r="G896">
        <v>7570</v>
      </c>
      <c r="H896">
        <v>6.7</v>
      </c>
      <c r="I896">
        <v>23.3</v>
      </c>
      <c r="J896">
        <v>20.8</v>
      </c>
      <c r="K896">
        <v>49.2</v>
      </c>
      <c r="L896">
        <v>98.1</v>
      </c>
      <c r="M896">
        <v>0.3</v>
      </c>
      <c r="N896">
        <v>0.2</v>
      </c>
      <c r="O896">
        <v>0.5</v>
      </c>
      <c r="P896">
        <v>0</v>
      </c>
      <c r="Q896">
        <v>0.9</v>
      </c>
      <c r="R896">
        <v>1.3</v>
      </c>
      <c r="S896">
        <v>96.9</v>
      </c>
      <c r="T896">
        <v>89.4</v>
      </c>
      <c r="U896">
        <v>0.8</v>
      </c>
      <c r="V896">
        <v>5.2</v>
      </c>
      <c r="W896">
        <v>87.2</v>
      </c>
      <c r="X896">
        <v>14.4</v>
      </c>
      <c r="Y896">
        <v>668</v>
      </c>
      <c r="Z896">
        <v>23.4</v>
      </c>
      <c r="AA896">
        <v>3623</v>
      </c>
      <c r="AB896">
        <v>85.8</v>
      </c>
      <c r="AC896">
        <v>6.1</v>
      </c>
      <c r="AD896">
        <v>69700</v>
      </c>
      <c r="AE896">
        <v>3023</v>
      </c>
      <c r="AF896">
        <v>2.4500000000000002</v>
      </c>
      <c r="AG896">
        <v>21368</v>
      </c>
      <c r="AH896">
        <v>43181</v>
      </c>
      <c r="AI896">
        <v>16.5</v>
      </c>
      <c r="AJ896">
        <v>155</v>
      </c>
      <c r="AK896">
        <v>1859</v>
      </c>
      <c r="AL896">
        <v>-5.8</v>
      </c>
      <c r="AM896">
        <v>660</v>
      </c>
      <c r="AN896">
        <v>0</v>
      </c>
      <c r="AO896">
        <v>0</v>
      </c>
      <c r="AP896">
        <v>0</v>
      </c>
      <c r="AQ896">
        <v>0</v>
      </c>
      <c r="AR896">
        <v>0</v>
      </c>
      <c r="AS896">
        <v>0</v>
      </c>
      <c r="AT896">
        <v>0</v>
      </c>
      <c r="AU896">
        <v>0</v>
      </c>
      <c r="AV896">
        <v>0</v>
      </c>
      <c r="AW896">
        <v>36920</v>
      </c>
      <c r="AX896">
        <v>4810</v>
      </c>
      <c r="AY896">
        <v>0</v>
      </c>
      <c r="AZ896">
        <v>0</v>
      </c>
      <c r="BA896">
        <v>484.79</v>
      </c>
      <c r="BB896">
        <v>15.6</v>
      </c>
    </row>
    <row r="897" spans="1:54" x14ac:dyDescent="0.3">
      <c r="A897">
        <v>19179</v>
      </c>
      <c r="B897" t="s">
        <v>252</v>
      </c>
      <c r="C897" t="s">
        <v>245</v>
      </c>
      <c r="D897">
        <v>35212</v>
      </c>
      <c r="E897">
        <v>35625</v>
      </c>
      <c r="F897">
        <v>-1.2</v>
      </c>
      <c r="G897">
        <v>35625</v>
      </c>
      <c r="H897">
        <v>6</v>
      </c>
      <c r="I897">
        <v>22.4</v>
      </c>
      <c r="J897">
        <v>17</v>
      </c>
      <c r="K897">
        <v>50.6</v>
      </c>
      <c r="L897">
        <v>94.4</v>
      </c>
      <c r="M897">
        <v>2.2000000000000002</v>
      </c>
      <c r="N897">
        <v>0.8</v>
      </c>
      <c r="O897">
        <v>0.9</v>
      </c>
      <c r="P897">
        <v>0.2</v>
      </c>
      <c r="Q897">
        <v>1.3</v>
      </c>
      <c r="R897">
        <v>10</v>
      </c>
      <c r="S897">
        <v>85.4</v>
      </c>
      <c r="T897">
        <v>84.9</v>
      </c>
      <c r="U897">
        <v>6.8</v>
      </c>
      <c r="V897">
        <v>10.5</v>
      </c>
      <c r="W897">
        <v>84.6</v>
      </c>
      <c r="X897">
        <v>16.2</v>
      </c>
      <c r="Y897">
        <v>2638</v>
      </c>
      <c r="Z897">
        <v>17.399999999999999</v>
      </c>
      <c r="AA897">
        <v>16019</v>
      </c>
      <c r="AB897">
        <v>72.8</v>
      </c>
      <c r="AC897">
        <v>14.4</v>
      </c>
      <c r="AD897">
        <v>78800</v>
      </c>
      <c r="AE897">
        <v>14534</v>
      </c>
      <c r="AF897">
        <v>2.38</v>
      </c>
      <c r="AG897">
        <v>22699</v>
      </c>
      <c r="AH897">
        <v>41425</v>
      </c>
      <c r="AI897">
        <v>19.100000000000001</v>
      </c>
      <c r="AJ897">
        <v>758</v>
      </c>
      <c r="AK897">
        <v>14912</v>
      </c>
      <c r="AL897">
        <v>4.9000000000000004</v>
      </c>
      <c r="AM897">
        <v>1763</v>
      </c>
      <c r="AN897">
        <v>2850</v>
      </c>
      <c r="AO897">
        <v>0</v>
      </c>
      <c r="AP897">
        <v>0</v>
      </c>
      <c r="AQ897">
        <v>0</v>
      </c>
      <c r="AR897">
        <v>0</v>
      </c>
      <c r="AS897">
        <v>0</v>
      </c>
      <c r="AT897">
        <v>19.100000000000001</v>
      </c>
      <c r="AU897">
        <v>1840383</v>
      </c>
      <c r="AV897">
        <v>0</v>
      </c>
      <c r="AW897">
        <v>500711</v>
      </c>
      <c r="AX897">
        <v>14167</v>
      </c>
      <c r="AY897">
        <v>41514</v>
      </c>
      <c r="AZ897">
        <v>22</v>
      </c>
      <c r="BA897">
        <v>431.83</v>
      </c>
      <c r="BB897">
        <v>82.5</v>
      </c>
    </row>
    <row r="898" spans="1:54" x14ac:dyDescent="0.3">
      <c r="A898">
        <v>19181</v>
      </c>
      <c r="B898" t="s">
        <v>251</v>
      </c>
      <c r="C898" t="s">
        <v>245</v>
      </c>
      <c r="D898">
        <v>47956</v>
      </c>
      <c r="E898">
        <v>46228</v>
      </c>
      <c r="F898">
        <v>3.7</v>
      </c>
      <c r="G898">
        <v>46225</v>
      </c>
      <c r="H898">
        <v>6</v>
      </c>
      <c r="I898">
        <v>25.2</v>
      </c>
      <c r="J898">
        <v>14.9</v>
      </c>
      <c r="K898">
        <v>50.8</v>
      </c>
      <c r="L898">
        <v>97.2</v>
      </c>
      <c r="M898">
        <v>0.7</v>
      </c>
      <c r="N898">
        <v>0.3</v>
      </c>
      <c r="O898">
        <v>0.6</v>
      </c>
      <c r="P898">
        <v>0.1</v>
      </c>
      <c r="Q898">
        <v>1.1000000000000001</v>
      </c>
      <c r="R898">
        <v>2.5</v>
      </c>
      <c r="S898">
        <v>94.9</v>
      </c>
      <c r="T898">
        <v>85.2</v>
      </c>
      <c r="U898">
        <v>1.2</v>
      </c>
      <c r="V898">
        <v>2.2000000000000002</v>
      </c>
      <c r="W898">
        <v>95.3</v>
      </c>
      <c r="X898">
        <v>26.7</v>
      </c>
      <c r="Y898">
        <v>3826</v>
      </c>
      <c r="Z898">
        <v>24.8</v>
      </c>
      <c r="AA898">
        <v>19162</v>
      </c>
      <c r="AB898">
        <v>78.7</v>
      </c>
      <c r="AC898">
        <v>13.6</v>
      </c>
      <c r="AD898">
        <v>154100</v>
      </c>
      <c r="AE898">
        <v>17378</v>
      </c>
      <c r="AF898">
        <v>2.58</v>
      </c>
      <c r="AG898">
        <v>29088</v>
      </c>
      <c r="AH898">
        <v>62535</v>
      </c>
      <c r="AI898">
        <v>7.3</v>
      </c>
      <c r="AJ898">
        <v>773</v>
      </c>
      <c r="AK898">
        <v>7742</v>
      </c>
      <c r="AL898">
        <v>-1.4</v>
      </c>
      <c r="AM898">
        <v>3431</v>
      </c>
      <c r="AN898">
        <v>4047</v>
      </c>
      <c r="AO898">
        <v>0</v>
      </c>
      <c r="AP898">
        <v>0</v>
      </c>
      <c r="AQ898">
        <v>0</v>
      </c>
      <c r="AR898">
        <v>0</v>
      </c>
      <c r="AS898">
        <v>0</v>
      </c>
      <c r="AT898">
        <v>26</v>
      </c>
      <c r="AU898">
        <v>0</v>
      </c>
      <c r="AV898">
        <v>628117</v>
      </c>
      <c r="AW898">
        <v>328428</v>
      </c>
      <c r="AX898">
        <v>7415</v>
      </c>
      <c r="AY898">
        <v>25116</v>
      </c>
      <c r="AZ898">
        <v>360</v>
      </c>
      <c r="BA898">
        <v>569.83000000000004</v>
      </c>
      <c r="BB898">
        <v>81.099999999999994</v>
      </c>
    </row>
    <row r="899" spans="1:54" x14ac:dyDescent="0.3">
      <c r="A899">
        <v>19183</v>
      </c>
      <c r="B899" t="s">
        <v>10</v>
      </c>
      <c r="C899" t="s">
        <v>245</v>
      </c>
      <c r="D899">
        <v>22070</v>
      </c>
      <c r="E899">
        <v>21704</v>
      </c>
      <c r="F899">
        <v>1.7</v>
      </c>
      <c r="G899">
        <v>21704</v>
      </c>
      <c r="H899">
        <v>6.6</v>
      </c>
      <c r="I899">
        <v>24.8</v>
      </c>
      <c r="J899">
        <v>18.5</v>
      </c>
      <c r="K899">
        <v>50.8</v>
      </c>
      <c r="L899">
        <v>96.9</v>
      </c>
      <c r="M899">
        <v>0.9</v>
      </c>
      <c r="N899">
        <v>0.3</v>
      </c>
      <c r="O899">
        <v>0.5</v>
      </c>
      <c r="P899">
        <v>0.1</v>
      </c>
      <c r="Q899">
        <v>1.2</v>
      </c>
      <c r="R899">
        <v>5.6</v>
      </c>
      <c r="S899">
        <v>91.7</v>
      </c>
      <c r="T899">
        <v>88.1</v>
      </c>
      <c r="U899">
        <v>2.7</v>
      </c>
      <c r="V899">
        <v>8.6999999999999993</v>
      </c>
      <c r="W899">
        <v>89.5</v>
      </c>
      <c r="X899">
        <v>20.8</v>
      </c>
      <c r="Y899">
        <v>1573</v>
      </c>
      <c r="Z899">
        <v>21.1</v>
      </c>
      <c r="AA899">
        <v>9540</v>
      </c>
      <c r="AB899">
        <v>75.7</v>
      </c>
      <c r="AC899">
        <v>14.2</v>
      </c>
      <c r="AD899">
        <v>121800</v>
      </c>
      <c r="AE899">
        <v>8948</v>
      </c>
      <c r="AF899">
        <v>2.4</v>
      </c>
      <c r="AG899">
        <v>26459</v>
      </c>
      <c r="AH899">
        <v>54554</v>
      </c>
      <c r="AI899">
        <v>9.8000000000000007</v>
      </c>
      <c r="AJ899">
        <v>705</v>
      </c>
      <c r="AK899">
        <v>6828</v>
      </c>
      <c r="AL899">
        <v>0.3</v>
      </c>
      <c r="AM899">
        <v>1780</v>
      </c>
      <c r="AN899">
        <v>2559</v>
      </c>
      <c r="AO899">
        <v>0</v>
      </c>
      <c r="AP899">
        <v>0</v>
      </c>
      <c r="AQ899">
        <v>0</v>
      </c>
      <c r="AR899">
        <v>0</v>
      </c>
      <c r="AS899">
        <v>0</v>
      </c>
      <c r="AT899">
        <v>15.9</v>
      </c>
      <c r="AU899">
        <v>0</v>
      </c>
      <c r="AV899">
        <v>185719</v>
      </c>
      <c r="AW899">
        <v>195045</v>
      </c>
      <c r="AX899">
        <v>9221</v>
      </c>
      <c r="AY899">
        <v>114716</v>
      </c>
      <c r="AZ899">
        <v>24</v>
      </c>
      <c r="BA899">
        <v>568.84</v>
      </c>
      <c r="BB899">
        <v>38.200000000000003</v>
      </c>
    </row>
    <row r="900" spans="1:54" x14ac:dyDescent="0.3">
      <c r="A900">
        <v>19185</v>
      </c>
      <c r="B900" t="s">
        <v>250</v>
      </c>
      <c r="C900" t="s">
        <v>245</v>
      </c>
      <c r="D900">
        <v>6395</v>
      </c>
      <c r="E900">
        <v>6403</v>
      </c>
      <c r="F900">
        <v>-0.1</v>
      </c>
      <c r="G900">
        <v>6403</v>
      </c>
      <c r="H900">
        <v>7</v>
      </c>
      <c r="I900">
        <v>24.2</v>
      </c>
      <c r="J900">
        <v>22.3</v>
      </c>
      <c r="K900">
        <v>51.6</v>
      </c>
      <c r="L900">
        <v>97.6</v>
      </c>
      <c r="M900">
        <v>0.7</v>
      </c>
      <c r="N900">
        <v>0.3</v>
      </c>
      <c r="O900">
        <v>0.4</v>
      </c>
      <c r="P900">
        <v>0</v>
      </c>
      <c r="Q900">
        <v>1</v>
      </c>
      <c r="R900">
        <v>1.7</v>
      </c>
      <c r="S900">
        <v>96.2</v>
      </c>
      <c r="T900">
        <v>87.6</v>
      </c>
      <c r="U900">
        <v>0.8</v>
      </c>
      <c r="V900">
        <v>2.4</v>
      </c>
      <c r="W900">
        <v>88.4</v>
      </c>
      <c r="X900">
        <v>14.1</v>
      </c>
      <c r="Y900">
        <v>569</v>
      </c>
      <c r="Z900">
        <v>25.2</v>
      </c>
      <c r="AA900">
        <v>3181</v>
      </c>
      <c r="AB900">
        <v>82.7</v>
      </c>
      <c r="AC900">
        <v>6.9</v>
      </c>
      <c r="AD900">
        <v>62300</v>
      </c>
      <c r="AE900">
        <v>2589</v>
      </c>
      <c r="AF900">
        <v>2.42</v>
      </c>
      <c r="AG900">
        <v>22127</v>
      </c>
      <c r="AH900">
        <v>40024</v>
      </c>
      <c r="AI900">
        <v>12.4</v>
      </c>
      <c r="AJ900">
        <v>146</v>
      </c>
      <c r="AK900">
        <v>1381</v>
      </c>
      <c r="AL900">
        <v>-0.1</v>
      </c>
      <c r="AM900">
        <v>523</v>
      </c>
      <c r="AN900">
        <v>483</v>
      </c>
      <c r="AO900">
        <v>0</v>
      </c>
      <c r="AP900">
        <v>0</v>
      </c>
      <c r="AQ900">
        <v>0</v>
      </c>
      <c r="AR900">
        <v>0</v>
      </c>
      <c r="AS900">
        <v>0</v>
      </c>
      <c r="AT900">
        <v>0</v>
      </c>
      <c r="AU900">
        <v>0</v>
      </c>
      <c r="AV900">
        <v>27010</v>
      </c>
      <c r="AW900">
        <v>49159</v>
      </c>
      <c r="AX900">
        <v>7824</v>
      </c>
      <c r="AY900">
        <v>0</v>
      </c>
      <c r="AZ900">
        <v>0</v>
      </c>
      <c r="BA900">
        <v>525.44000000000005</v>
      </c>
      <c r="BB900">
        <v>12.2</v>
      </c>
    </row>
    <row r="901" spans="1:54" x14ac:dyDescent="0.3">
      <c r="A901">
        <v>19187</v>
      </c>
      <c r="B901" t="s">
        <v>249</v>
      </c>
      <c r="C901" t="s">
        <v>245</v>
      </c>
      <c r="D901">
        <v>36955</v>
      </c>
      <c r="E901">
        <v>38013</v>
      </c>
      <c r="F901">
        <v>-2.8</v>
      </c>
      <c r="G901">
        <v>38013</v>
      </c>
      <c r="H901">
        <v>5.8</v>
      </c>
      <c r="I901">
        <v>21.4</v>
      </c>
      <c r="J901">
        <v>17.2</v>
      </c>
      <c r="K901">
        <v>48.2</v>
      </c>
      <c r="L901">
        <v>92.7</v>
      </c>
      <c r="M901">
        <v>4.2</v>
      </c>
      <c r="N901">
        <v>0.4</v>
      </c>
      <c r="O901">
        <v>0.9</v>
      </c>
      <c r="P901">
        <v>0</v>
      </c>
      <c r="Q901">
        <v>1.8</v>
      </c>
      <c r="R901">
        <v>4.3</v>
      </c>
      <c r="S901">
        <v>88.8</v>
      </c>
      <c r="T901">
        <v>84</v>
      </c>
      <c r="U901">
        <v>2.2000000000000002</v>
      </c>
      <c r="V901">
        <v>3.3</v>
      </c>
      <c r="W901">
        <v>88.8</v>
      </c>
      <c r="X901">
        <v>19.2</v>
      </c>
      <c r="Y901">
        <v>3109</v>
      </c>
      <c r="Z901">
        <v>15.4</v>
      </c>
      <c r="AA901">
        <v>17035</v>
      </c>
      <c r="AB901">
        <v>68.5</v>
      </c>
      <c r="AC901">
        <v>18.5</v>
      </c>
      <c r="AD901">
        <v>84300</v>
      </c>
      <c r="AE901">
        <v>15458</v>
      </c>
      <c r="AF901">
        <v>2.2799999999999998</v>
      </c>
      <c r="AG901">
        <v>24203</v>
      </c>
      <c r="AH901">
        <v>41624</v>
      </c>
      <c r="AI901">
        <v>15.8</v>
      </c>
      <c r="AJ901">
        <v>1032</v>
      </c>
      <c r="AK901">
        <v>15629</v>
      </c>
      <c r="AL901">
        <v>2.1</v>
      </c>
      <c r="AM901">
        <v>2082</v>
      </c>
      <c r="AN901">
        <v>2884</v>
      </c>
      <c r="AO901">
        <v>0</v>
      </c>
      <c r="AP901">
        <v>0</v>
      </c>
      <c r="AQ901">
        <v>0</v>
      </c>
      <c r="AR901">
        <v>0</v>
      </c>
      <c r="AS901">
        <v>0</v>
      </c>
      <c r="AT901">
        <v>0</v>
      </c>
      <c r="AU901">
        <v>1909417</v>
      </c>
      <c r="AV901">
        <v>0</v>
      </c>
      <c r="AW901">
        <v>577547</v>
      </c>
      <c r="AX901">
        <v>15022</v>
      </c>
      <c r="AY901">
        <v>61910</v>
      </c>
      <c r="AZ901">
        <v>20</v>
      </c>
      <c r="BA901">
        <v>715.62</v>
      </c>
      <c r="BB901">
        <v>53.1</v>
      </c>
    </row>
    <row r="902" spans="1:54" x14ac:dyDescent="0.3">
      <c r="A902">
        <v>19189</v>
      </c>
      <c r="B902" t="s">
        <v>248</v>
      </c>
      <c r="C902" t="s">
        <v>245</v>
      </c>
      <c r="D902">
        <v>10559</v>
      </c>
      <c r="E902">
        <v>10866</v>
      </c>
      <c r="F902">
        <v>-2.8</v>
      </c>
      <c r="G902">
        <v>10866</v>
      </c>
      <c r="H902">
        <v>5.2</v>
      </c>
      <c r="I902">
        <v>21.4</v>
      </c>
      <c r="J902">
        <v>20.399999999999999</v>
      </c>
      <c r="K902">
        <v>51.4</v>
      </c>
      <c r="L902">
        <v>96</v>
      </c>
      <c r="M902">
        <v>1.4</v>
      </c>
      <c r="N902">
        <v>0.3</v>
      </c>
      <c r="O902">
        <v>1</v>
      </c>
      <c r="P902">
        <v>0</v>
      </c>
      <c r="Q902">
        <v>1.3</v>
      </c>
      <c r="R902">
        <v>3.9</v>
      </c>
      <c r="S902">
        <v>92.5</v>
      </c>
      <c r="T902">
        <v>88</v>
      </c>
      <c r="U902">
        <v>3.2</v>
      </c>
      <c r="V902">
        <v>6</v>
      </c>
      <c r="W902">
        <v>91.9</v>
      </c>
      <c r="X902">
        <v>18.600000000000001</v>
      </c>
      <c r="Y902">
        <v>835</v>
      </c>
      <c r="Z902">
        <v>16.3</v>
      </c>
      <c r="AA902">
        <v>5183</v>
      </c>
      <c r="AB902">
        <v>76.099999999999994</v>
      </c>
      <c r="AC902">
        <v>15.3</v>
      </c>
      <c r="AD902">
        <v>91900</v>
      </c>
      <c r="AE902">
        <v>4591</v>
      </c>
      <c r="AF902">
        <v>2.23</v>
      </c>
      <c r="AG902">
        <v>24547</v>
      </c>
      <c r="AH902">
        <v>45603</v>
      </c>
      <c r="AI902">
        <v>11.4</v>
      </c>
      <c r="AJ902">
        <v>329</v>
      </c>
      <c r="AK902">
        <v>6152</v>
      </c>
      <c r="AL902">
        <v>8.3000000000000007</v>
      </c>
      <c r="AM902">
        <v>794</v>
      </c>
      <c r="AN902">
        <v>1102</v>
      </c>
      <c r="AO902">
        <v>0</v>
      </c>
      <c r="AP902">
        <v>0</v>
      </c>
      <c r="AQ902">
        <v>0</v>
      </c>
      <c r="AR902">
        <v>0</v>
      </c>
      <c r="AS902">
        <v>0</v>
      </c>
      <c r="AT902">
        <v>14.3</v>
      </c>
      <c r="AU902">
        <v>1094325</v>
      </c>
      <c r="AV902">
        <v>169959</v>
      </c>
      <c r="AW902">
        <v>114958</v>
      </c>
      <c r="AX902">
        <v>10672</v>
      </c>
      <c r="AY902">
        <v>6386</v>
      </c>
      <c r="AZ902">
        <v>6</v>
      </c>
      <c r="BA902">
        <v>400.49</v>
      </c>
      <c r="BB902">
        <v>27.1</v>
      </c>
    </row>
    <row r="903" spans="1:54" x14ac:dyDescent="0.3">
      <c r="A903">
        <v>19191</v>
      </c>
      <c r="B903" t="s">
        <v>247</v>
      </c>
      <c r="C903" t="s">
        <v>245</v>
      </c>
      <c r="D903">
        <v>20768</v>
      </c>
      <c r="E903">
        <v>21058</v>
      </c>
      <c r="F903">
        <v>-1.4</v>
      </c>
      <c r="G903">
        <v>21056</v>
      </c>
      <c r="H903">
        <v>4.3</v>
      </c>
      <c r="I903">
        <v>18.899999999999999</v>
      </c>
      <c r="J903">
        <v>18.100000000000001</v>
      </c>
      <c r="K903">
        <v>50.5</v>
      </c>
      <c r="L903">
        <v>97</v>
      </c>
      <c r="M903">
        <v>0.8</v>
      </c>
      <c r="N903">
        <v>0.1</v>
      </c>
      <c r="O903">
        <v>1.2</v>
      </c>
      <c r="P903">
        <v>0</v>
      </c>
      <c r="Q903">
        <v>0.8</v>
      </c>
      <c r="R903">
        <v>2.1</v>
      </c>
      <c r="S903">
        <v>95.2</v>
      </c>
      <c r="T903">
        <v>87</v>
      </c>
      <c r="U903">
        <v>2.1</v>
      </c>
      <c r="V903">
        <v>3.6</v>
      </c>
      <c r="W903">
        <v>93.8</v>
      </c>
      <c r="X903">
        <v>26.5</v>
      </c>
      <c r="Y903">
        <v>1485</v>
      </c>
      <c r="Z903">
        <v>16.2</v>
      </c>
      <c r="AA903">
        <v>8813</v>
      </c>
      <c r="AB903">
        <v>77.3</v>
      </c>
      <c r="AC903">
        <v>12.8</v>
      </c>
      <c r="AD903">
        <v>151500</v>
      </c>
      <c r="AE903">
        <v>8042</v>
      </c>
      <c r="AF903">
        <v>2.3199999999999998</v>
      </c>
      <c r="AG903">
        <v>25062</v>
      </c>
      <c r="AH903">
        <v>53122</v>
      </c>
      <c r="AI903">
        <v>8.4</v>
      </c>
      <c r="AJ903">
        <v>619</v>
      </c>
      <c r="AK903">
        <v>9585</v>
      </c>
      <c r="AL903">
        <v>-2.1</v>
      </c>
      <c r="AM903">
        <v>1859</v>
      </c>
      <c r="AN903">
        <v>2878</v>
      </c>
      <c r="AO903">
        <v>0</v>
      </c>
      <c r="AP903">
        <v>0</v>
      </c>
      <c r="AQ903">
        <v>0</v>
      </c>
      <c r="AR903">
        <v>0</v>
      </c>
      <c r="AS903">
        <v>0</v>
      </c>
      <c r="AT903">
        <v>25.6</v>
      </c>
      <c r="AU903">
        <v>288679</v>
      </c>
      <c r="AV903">
        <v>167268</v>
      </c>
      <c r="AW903">
        <v>289636</v>
      </c>
      <c r="AX903">
        <v>13909</v>
      </c>
      <c r="AY903">
        <v>21459</v>
      </c>
      <c r="AZ903">
        <v>47</v>
      </c>
      <c r="BA903">
        <v>689.87</v>
      </c>
      <c r="BB903">
        <v>30.5</v>
      </c>
    </row>
    <row r="904" spans="1:54" x14ac:dyDescent="0.3">
      <c r="A904">
        <v>19193</v>
      </c>
      <c r="B904" t="s">
        <v>246</v>
      </c>
      <c r="C904" t="s">
        <v>245</v>
      </c>
      <c r="D904">
        <v>102271</v>
      </c>
      <c r="E904">
        <v>102177</v>
      </c>
      <c r="F904">
        <v>0.1</v>
      </c>
      <c r="G904">
        <v>102172</v>
      </c>
      <c r="H904">
        <v>7.3</v>
      </c>
      <c r="I904">
        <v>26</v>
      </c>
      <c r="J904">
        <v>13.8</v>
      </c>
      <c r="K904">
        <v>50.5</v>
      </c>
      <c r="L904">
        <v>88.9</v>
      </c>
      <c r="M904">
        <v>2.8</v>
      </c>
      <c r="N904">
        <v>2.6</v>
      </c>
      <c r="O904">
        <v>2.7</v>
      </c>
      <c r="P904">
        <v>0.2</v>
      </c>
      <c r="Q904">
        <v>2.8</v>
      </c>
      <c r="R904">
        <v>15.2</v>
      </c>
      <c r="S904">
        <v>75.7</v>
      </c>
      <c r="T904">
        <v>82.8</v>
      </c>
      <c r="U904">
        <v>8.3000000000000007</v>
      </c>
      <c r="V904">
        <v>14.7</v>
      </c>
      <c r="W904">
        <v>85.4</v>
      </c>
      <c r="X904">
        <v>20.3</v>
      </c>
      <c r="Y904">
        <v>7107</v>
      </c>
      <c r="Z904">
        <v>17.7</v>
      </c>
      <c r="AA904">
        <v>41510</v>
      </c>
      <c r="AB904">
        <v>67.7</v>
      </c>
      <c r="AC904">
        <v>19.100000000000001</v>
      </c>
      <c r="AD904">
        <v>97900</v>
      </c>
      <c r="AE904">
        <v>38654</v>
      </c>
      <c r="AF904">
        <v>2.57</v>
      </c>
      <c r="AG904">
        <v>23269</v>
      </c>
      <c r="AH904">
        <v>45856</v>
      </c>
      <c r="AI904">
        <v>15.7</v>
      </c>
      <c r="AJ904">
        <v>2692</v>
      </c>
      <c r="AK904">
        <v>45624</v>
      </c>
      <c r="AL904">
        <v>1.2</v>
      </c>
      <c r="AM904">
        <v>5654</v>
      </c>
      <c r="AN904">
        <v>7392</v>
      </c>
      <c r="AO904">
        <v>0.9</v>
      </c>
      <c r="AP904">
        <v>0</v>
      </c>
      <c r="AQ904">
        <v>0.9</v>
      </c>
      <c r="AR904">
        <v>0</v>
      </c>
      <c r="AS904">
        <v>2</v>
      </c>
      <c r="AT904">
        <v>25.8</v>
      </c>
      <c r="AU904">
        <v>2827480</v>
      </c>
      <c r="AV904">
        <v>1739995</v>
      </c>
      <c r="AW904">
        <v>1511955</v>
      </c>
      <c r="AX904">
        <v>14913</v>
      </c>
      <c r="AY904">
        <v>158358</v>
      </c>
      <c r="AZ904">
        <v>151</v>
      </c>
      <c r="BA904">
        <v>872.83</v>
      </c>
      <c r="BB904">
        <v>117.1</v>
      </c>
    </row>
    <row r="905" spans="1:54" x14ac:dyDescent="0.3">
      <c r="A905">
        <v>19195</v>
      </c>
      <c r="B905" t="s">
        <v>244</v>
      </c>
      <c r="C905" t="s">
        <v>245</v>
      </c>
      <c r="D905">
        <v>7624</v>
      </c>
      <c r="E905">
        <v>7598</v>
      </c>
      <c r="F905">
        <v>0.3</v>
      </c>
      <c r="G905">
        <v>7598</v>
      </c>
      <c r="H905">
        <v>5.0999999999999996</v>
      </c>
      <c r="I905">
        <v>21.7</v>
      </c>
      <c r="J905">
        <v>19.8</v>
      </c>
      <c r="K905">
        <v>50.2</v>
      </c>
      <c r="L905">
        <v>97.3</v>
      </c>
      <c r="M905">
        <v>0.9</v>
      </c>
      <c r="N905">
        <v>0.3</v>
      </c>
      <c r="O905">
        <v>0.5</v>
      </c>
      <c r="P905">
        <v>0</v>
      </c>
      <c r="Q905">
        <v>1</v>
      </c>
      <c r="R905">
        <v>2.7</v>
      </c>
      <c r="S905">
        <v>95</v>
      </c>
      <c r="T905">
        <v>91.6</v>
      </c>
      <c r="U905">
        <v>1.1000000000000001</v>
      </c>
      <c r="V905">
        <v>2.7</v>
      </c>
      <c r="W905">
        <v>92.5</v>
      </c>
      <c r="X905">
        <v>16.3</v>
      </c>
      <c r="Y905">
        <v>706</v>
      </c>
      <c r="Z905">
        <v>20.100000000000001</v>
      </c>
      <c r="AA905">
        <v>3523</v>
      </c>
      <c r="AB905">
        <v>81.099999999999994</v>
      </c>
      <c r="AC905">
        <v>7.1</v>
      </c>
      <c r="AD905">
        <v>96900</v>
      </c>
      <c r="AE905">
        <v>3197</v>
      </c>
      <c r="AF905">
        <v>2.33</v>
      </c>
      <c r="AG905">
        <v>26187</v>
      </c>
      <c r="AH905">
        <v>50476</v>
      </c>
      <c r="AI905">
        <v>11.5</v>
      </c>
      <c r="AJ905">
        <v>172</v>
      </c>
      <c r="AK905">
        <v>1790</v>
      </c>
      <c r="AL905">
        <v>-3.7</v>
      </c>
      <c r="AM905">
        <v>530</v>
      </c>
      <c r="AN905">
        <v>432</v>
      </c>
      <c r="AO905">
        <v>0</v>
      </c>
      <c r="AP905">
        <v>0</v>
      </c>
      <c r="AQ905">
        <v>0</v>
      </c>
      <c r="AR905">
        <v>0</v>
      </c>
      <c r="AS905">
        <v>0</v>
      </c>
      <c r="AT905">
        <v>28.2</v>
      </c>
      <c r="AU905">
        <v>248922</v>
      </c>
      <c r="AV905">
        <v>0</v>
      </c>
      <c r="AW905">
        <v>28655</v>
      </c>
      <c r="AX905">
        <v>3759</v>
      </c>
      <c r="AY905">
        <v>4736</v>
      </c>
      <c r="AZ905">
        <v>4</v>
      </c>
      <c r="BA905">
        <v>400.12</v>
      </c>
      <c r="BB905">
        <v>19</v>
      </c>
    </row>
    <row r="906" spans="1:54" x14ac:dyDescent="0.3">
      <c r="A906">
        <v>19197</v>
      </c>
      <c r="B906" t="s">
        <v>309</v>
      </c>
      <c r="C906" t="s">
        <v>245</v>
      </c>
      <c r="D906">
        <v>12840</v>
      </c>
      <c r="E906">
        <v>13229</v>
      </c>
      <c r="F906">
        <v>-2.9</v>
      </c>
      <c r="G906">
        <v>13229</v>
      </c>
      <c r="H906">
        <v>5.7</v>
      </c>
      <c r="I906">
        <v>23.1</v>
      </c>
      <c r="J906">
        <v>21.3</v>
      </c>
      <c r="K906">
        <v>49.6</v>
      </c>
      <c r="L906">
        <v>97.2</v>
      </c>
      <c r="M906">
        <v>0.8</v>
      </c>
      <c r="N906">
        <v>0.4</v>
      </c>
      <c r="O906">
        <v>0.4</v>
      </c>
      <c r="P906">
        <v>0.1</v>
      </c>
      <c r="Q906">
        <v>1.1000000000000001</v>
      </c>
      <c r="R906">
        <v>10.199999999999999</v>
      </c>
      <c r="S906">
        <v>87.7</v>
      </c>
      <c r="T906">
        <v>91.3</v>
      </c>
      <c r="U906">
        <v>4.5</v>
      </c>
      <c r="V906">
        <v>9</v>
      </c>
      <c r="W906">
        <v>88.8</v>
      </c>
      <c r="X906">
        <v>16</v>
      </c>
      <c r="Y906">
        <v>938</v>
      </c>
      <c r="Z906">
        <v>15.6</v>
      </c>
      <c r="AA906">
        <v>6494</v>
      </c>
      <c r="AB906">
        <v>77.400000000000006</v>
      </c>
      <c r="AC906">
        <v>14.4</v>
      </c>
      <c r="AD906">
        <v>71700</v>
      </c>
      <c r="AE906">
        <v>5367</v>
      </c>
      <c r="AF906">
        <v>2.4</v>
      </c>
      <c r="AG906">
        <v>25827</v>
      </c>
      <c r="AH906">
        <v>45205</v>
      </c>
      <c r="AI906">
        <v>11</v>
      </c>
      <c r="AJ906">
        <v>390</v>
      </c>
      <c r="AK906">
        <v>3908</v>
      </c>
      <c r="AL906">
        <v>-8.1999999999999993</v>
      </c>
      <c r="AM906">
        <v>868</v>
      </c>
      <c r="AN906">
        <v>1529</v>
      </c>
      <c r="AO906">
        <v>0</v>
      </c>
      <c r="AP906">
        <v>0</v>
      </c>
      <c r="AQ906">
        <v>0</v>
      </c>
      <c r="AR906">
        <v>0</v>
      </c>
      <c r="AS906">
        <v>0</v>
      </c>
      <c r="AT906">
        <v>20.100000000000001</v>
      </c>
      <c r="AU906">
        <v>863324</v>
      </c>
      <c r="AV906">
        <v>291061</v>
      </c>
      <c r="AW906">
        <v>100154</v>
      </c>
      <c r="AX906">
        <v>7681</v>
      </c>
      <c r="AY906">
        <v>7591</v>
      </c>
      <c r="AZ906">
        <v>12</v>
      </c>
      <c r="BA906">
        <v>580.41999999999996</v>
      </c>
      <c r="BB906">
        <v>22.8</v>
      </c>
    </row>
    <row r="907" spans="1:54" x14ac:dyDescent="0.3">
      <c r="A907">
        <v>20000</v>
      </c>
      <c r="B907" t="s">
        <v>1057</v>
      </c>
      <c r="D907">
        <v>2904021</v>
      </c>
      <c r="E907">
        <v>2853132</v>
      </c>
      <c r="F907">
        <v>1.8</v>
      </c>
      <c r="G907">
        <v>2853118</v>
      </c>
      <c r="H907">
        <v>6.9</v>
      </c>
      <c r="I907">
        <v>24.9</v>
      </c>
      <c r="J907">
        <v>14.3</v>
      </c>
      <c r="K907">
        <v>50.2</v>
      </c>
      <c r="L907">
        <v>86.8</v>
      </c>
      <c r="M907">
        <v>6.3</v>
      </c>
      <c r="N907">
        <v>1.2</v>
      </c>
      <c r="O907">
        <v>2.8</v>
      </c>
      <c r="P907">
        <v>0.1</v>
      </c>
      <c r="Q907">
        <v>2.8</v>
      </c>
      <c r="R907">
        <v>11.4</v>
      </c>
      <c r="S907">
        <v>76.8</v>
      </c>
      <c r="T907">
        <v>83.2</v>
      </c>
      <c r="U907">
        <v>6.7</v>
      </c>
      <c r="V907">
        <v>11</v>
      </c>
      <c r="W907">
        <v>89.8</v>
      </c>
      <c r="X907">
        <v>30.3</v>
      </c>
      <c r="Y907">
        <v>211113</v>
      </c>
      <c r="Z907">
        <v>19</v>
      </c>
      <c r="AA907">
        <v>1248813</v>
      </c>
      <c r="AB907">
        <v>67.5</v>
      </c>
      <c r="AC907">
        <v>17.7</v>
      </c>
      <c r="AD907">
        <v>128400</v>
      </c>
      <c r="AE907">
        <v>1110440</v>
      </c>
      <c r="AF907">
        <v>2.5099999999999998</v>
      </c>
      <c r="AG907">
        <v>26929</v>
      </c>
      <c r="AH907">
        <v>51332</v>
      </c>
      <c r="AI907">
        <v>13.7</v>
      </c>
      <c r="AJ907">
        <v>73816</v>
      </c>
      <c r="AK907">
        <v>1150401</v>
      </c>
      <c r="AL907">
        <v>1.4</v>
      </c>
      <c r="AM907">
        <v>190838</v>
      </c>
      <c r="AN907">
        <v>237040</v>
      </c>
      <c r="AO907">
        <v>2.4</v>
      </c>
      <c r="AP907">
        <v>0.9</v>
      </c>
      <c r="AQ907">
        <v>2</v>
      </c>
      <c r="AR907">
        <v>0</v>
      </c>
      <c r="AS907">
        <v>2.4</v>
      </c>
      <c r="AT907">
        <v>27.5</v>
      </c>
      <c r="AU907">
        <v>76751828</v>
      </c>
      <c r="AV907">
        <v>45863865</v>
      </c>
      <c r="AW907">
        <v>34538332</v>
      </c>
      <c r="AX907">
        <v>12444</v>
      </c>
      <c r="AY907">
        <v>4192347</v>
      </c>
      <c r="AZ907">
        <v>7459</v>
      </c>
      <c r="BA907">
        <v>81758.720000000001</v>
      </c>
      <c r="BB907">
        <v>34.9</v>
      </c>
    </row>
    <row r="908" spans="1:54" x14ac:dyDescent="0.3">
      <c r="A908">
        <v>20001</v>
      </c>
      <c r="B908" t="s">
        <v>1369</v>
      </c>
      <c r="C908" t="s">
        <v>1056</v>
      </c>
      <c r="D908">
        <v>12909</v>
      </c>
      <c r="E908">
        <v>13371</v>
      </c>
      <c r="F908">
        <v>-3.5</v>
      </c>
      <c r="G908">
        <v>13371</v>
      </c>
      <c r="H908">
        <v>6</v>
      </c>
      <c r="I908">
        <v>23.3</v>
      </c>
      <c r="J908">
        <v>19</v>
      </c>
      <c r="K908">
        <v>51.1</v>
      </c>
      <c r="L908">
        <v>93.7</v>
      </c>
      <c r="M908">
        <v>2.2000000000000002</v>
      </c>
      <c r="N908">
        <v>0.9</v>
      </c>
      <c r="O908">
        <v>0.5</v>
      </c>
      <c r="P908">
        <v>0</v>
      </c>
      <c r="Q908">
        <v>2.5</v>
      </c>
      <c r="R908">
        <v>3.3</v>
      </c>
      <c r="S908">
        <v>91.1</v>
      </c>
      <c r="T908">
        <v>85.8</v>
      </c>
      <c r="U908">
        <v>1.3</v>
      </c>
      <c r="V908">
        <v>1</v>
      </c>
      <c r="W908">
        <v>88.6</v>
      </c>
      <c r="X908">
        <v>16.100000000000001</v>
      </c>
      <c r="Y908">
        <v>1218</v>
      </c>
      <c r="Z908">
        <v>15.4</v>
      </c>
      <c r="AA908">
        <v>6262</v>
      </c>
      <c r="AB908">
        <v>74.900000000000006</v>
      </c>
      <c r="AC908">
        <v>9.3000000000000007</v>
      </c>
      <c r="AD908">
        <v>63300</v>
      </c>
      <c r="AE908">
        <v>5505</v>
      </c>
      <c r="AF908">
        <v>2.35</v>
      </c>
      <c r="AG908">
        <v>20552</v>
      </c>
      <c r="AH908">
        <v>40554</v>
      </c>
      <c r="AI908">
        <v>17</v>
      </c>
      <c r="AJ908">
        <v>386</v>
      </c>
      <c r="AK908">
        <v>4451</v>
      </c>
      <c r="AL908">
        <v>-0.7</v>
      </c>
      <c r="AM908">
        <v>917</v>
      </c>
      <c r="AN908">
        <v>926</v>
      </c>
      <c r="AO908">
        <v>0</v>
      </c>
      <c r="AP908">
        <v>0</v>
      </c>
      <c r="AQ908">
        <v>0</v>
      </c>
      <c r="AR908">
        <v>0</v>
      </c>
      <c r="AS908">
        <v>0</v>
      </c>
      <c r="AT908">
        <v>28.4</v>
      </c>
      <c r="AU908">
        <v>434704</v>
      </c>
      <c r="AV908">
        <v>37176</v>
      </c>
      <c r="AW908">
        <v>121694</v>
      </c>
      <c r="AX908">
        <v>9077</v>
      </c>
      <c r="AY908">
        <v>12409</v>
      </c>
      <c r="AZ908">
        <v>13</v>
      </c>
      <c r="BA908">
        <v>500.3</v>
      </c>
      <c r="BB908">
        <v>26.7</v>
      </c>
    </row>
    <row r="909" spans="1:54" x14ac:dyDescent="0.3">
      <c r="A909">
        <v>20003</v>
      </c>
      <c r="B909" t="s">
        <v>573</v>
      </c>
      <c r="C909" t="s">
        <v>1056</v>
      </c>
      <c r="D909">
        <v>7883</v>
      </c>
      <c r="E909">
        <v>8102</v>
      </c>
      <c r="F909">
        <v>-2.7</v>
      </c>
      <c r="G909">
        <v>8102</v>
      </c>
      <c r="H909">
        <v>6.2</v>
      </c>
      <c r="I909">
        <v>25.2</v>
      </c>
      <c r="J909">
        <v>20.6</v>
      </c>
      <c r="K909">
        <v>50.6</v>
      </c>
      <c r="L909">
        <v>96.3</v>
      </c>
      <c r="M909">
        <v>0.6</v>
      </c>
      <c r="N909">
        <v>0.8</v>
      </c>
      <c r="O909">
        <v>0.7</v>
      </c>
      <c r="P909">
        <v>0.1</v>
      </c>
      <c r="Q909">
        <v>1.7</v>
      </c>
      <c r="R909">
        <v>1.7</v>
      </c>
      <c r="S909">
        <v>94.7</v>
      </c>
      <c r="T909">
        <v>80.599999999999994</v>
      </c>
      <c r="U909">
        <v>0.1</v>
      </c>
      <c r="V909">
        <v>4.2</v>
      </c>
      <c r="W909">
        <v>87.4</v>
      </c>
      <c r="X909">
        <v>19</v>
      </c>
      <c r="Y909">
        <v>625</v>
      </c>
      <c r="Z909">
        <v>25.2</v>
      </c>
      <c r="AA909">
        <v>3713</v>
      </c>
      <c r="AB909">
        <v>76.400000000000006</v>
      </c>
      <c r="AC909">
        <v>6.8</v>
      </c>
      <c r="AD909">
        <v>96300</v>
      </c>
      <c r="AE909">
        <v>3308</v>
      </c>
      <c r="AF909">
        <v>2.38</v>
      </c>
      <c r="AG909">
        <v>22139</v>
      </c>
      <c r="AH909">
        <v>41713</v>
      </c>
      <c r="AI909">
        <v>12.8</v>
      </c>
      <c r="AJ909">
        <v>211</v>
      </c>
      <c r="AK909">
        <v>1495</v>
      </c>
      <c r="AL909">
        <v>4.4000000000000004</v>
      </c>
      <c r="AM909">
        <v>611</v>
      </c>
      <c r="AN909">
        <v>1003</v>
      </c>
      <c r="AO909">
        <v>0</v>
      </c>
      <c r="AP909">
        <v>0</v>
      </c>
      <c r="AQ909">
        <v>0</v>
      </c>
      <c r="AR909">
        <v>0</v>
      </c>
      <c r="AS909">
        <v>0</v>
      </c>
      <c r="AT909">
        <v>15.3</v>
      </c>
      <c r="AU909">
        <v>0</v>
      </c>
      <c r="AV909">
        <v>53525</v>
      </c>
      <c r="AW909">
        <v>87242</v>
      </c>
      <c r="AX909">
        <v>11102</v>
      </c>
      <c r="AY909">
        <v>5600</v>
      </c>
      <c r="AZ909">
        <v>11</v>
      </c>
      <c r="BA909">
        <v>579.65</v>
      </c>
      <c r="BB909">
        <v>14</v>
      </c>
    </row>
    <row r="910" spans="1:54" x14ac:dyDescent="0.3">
      <c r="A910">
        <v>20005</v>
      </c>
      <c r="B910" t="s">
        <v>1404</v>
      </c>
      <c r="C910" t="s">
        <v>1056</v>
      </c>
      <c r="D910">
        <v>16513</v>
      </c>
      <c r="E910">
        <v>16924</v>
      </c>
      <c r="F910">
        <v>-2.4</v>
      </c>
      <c r="G910">
        <v>16924</v>
      </c>
      <c r="H910">
        <v>6.4</v>
      </c>
      <c r="I910">
        <v>23.4</v>
      </c>
      <c r="J910">
        <v>16.3</v>
      </c>
      <c r="K910">
        <v>51.3</v>
      </c>
      <c r="L910">
        <v>90.8</v>
      </c>
      <c r="M910">
        <v>5.2</v>
      </c>
      <c r="N910">
        <v>0.7</v>
      </c>
      <c r="O910">
        <v>0.6</v>
      </c>
      <c r="P910">
        <v>0</v>
      </c>
      <c r="Q910">
        <v>2.6</v>
      </c>
      <c r="R910">
        <v>2.9</v>
      </c>
      <c r="S910">
        <v>88.3</v>
      </c>
      <c r="T910">
        <v>87</v>
      </c>
      <c r="U910">
        <v>0.7</v>
      </c>
      <c r="V910">
        <v>1.7</v>
      </c>
      <c r="W910">
        <v>91.7</v>
      </c>
      <c r="X910">
        <v>21.6</v>
      </c>
      <c r="Y910">
        <v>1163</v>
      </c>
      <c r="Z910">
        <v>20</v>
      </c>
      <c r="AA910">
        <v>6947</v>
      </c>
      <c r="AB910">
        <v>72.7</v>
      </c>
      <c r="AC910">
        <v>14</v>
      </c>
      <c r="AD910">
        <v>87000</v>
      </c>
      <c r="AE910">
        <v>6216</v>
      </c>
      <c r="AF910">
        <v>2.5</v>
      </c>
      <c r="AG910">
        <v>21909</v>
      </c>
      <c r="AH910">
        <v>45212</v>
      </c>
      <c r="AI910">
        <v>17.100000000000001</v>
      </c>
      <c r="AJ910">
        <v>361</v>
      </c>
      <c r="AK910">
        <v>5750</v>
      </c>
      <c r="AL910">
        <v>-2.9</v>
      </c>
      <c r="AM910">
        <v>852</v>
      </c>
      <c r="AN910">
        <v>1186</v>
      </c>
      <c r="AO910">
        <v>0</v>
      </c>
      <c r="AP910">
        <v>0</v>
      </c>
      <c r="AQ910">
        <v>0</v>
      </c>
      <c r="AR910">
        <v>0</v>
      </c>
      <c r="AS910">
        <v>0</v>
      </c>
      <c r="AT910">
        <v>38.299999999999997</v>
      </c>
      <c r="AU910">
        <v>0</v>
      </c>
      <c r="AV910">
        <v>0</v>
      </c>
      <c r="AW910">
        <v>130130</v>
      </c>
      <c r="AX910">
        <v>7912</v>
      </c>
      <c r="AY910">
        <v>14931</v>
      </c>
      <c r="AZ910">
        <v>2</v>
      </c>
      <c r="BA910">
        <v>431.17</v>
      </c>
      <c r="BB910">
        <v>39.299999999999997</v>
      </c>
    </row>
    <row r="911" spans="1:54" x14ac:dyDescent="0.3">
      <c r="A911">
        <v>20007</v>
      </c>
      <c r="B911" t="s">
        <v>1405</v>
      </c>
      <c r="C911" t="s">
        <v>1056</v>
      </c>
      <c r="D911">
        <v>4897</v>
      </c>
      <c r="E911">
        <v>4861</v>
      </c>
      <c r="F911">
        <v>0.7</v>
      </c>
      <c r="G911">
        <v>4861</v>
      </c>
      <c r="H911">
        <v>6.9</v>
      </c>
      <c r="I911">
        <v>22.5</v>
      </c>
      <c r="J911">
        <v>20.3</v>
      </c>
      <c r="K911">
        <v>48.8</v>
      </c>
      <c r="L911">
        <v>96.3</v>
      </c>
      <c r="M911">
        <v>0.6</v>
      </c>
      <c r="N911">
        <v>0.9</v>
      </c>
      <c r="O911">
        <v>0.6</v>
      </c>
      <c r="P911">
        <v>0</v>
      </c>
      <c r="Q911">
        <v>1.6</v>
      </c>
      <c r="R911">
        <v>3.6</v>
      </c>
      <c r="S911">
        <v>93.2</v>
      </c>
      <c r="T911">
        <v>88.3</v>
      </c>
      <c r="U911">
        <v>1</v>
      </c>
      <c r="V911">
        <v>2.2000000000000002</v>
      </c>
      <c r="W911">
        <v>92</v>
      </c>
      <c r="X911">
        <v>19.8</v>
      </c>
      <c r="Y911">
        <v>444</v>
      </c>
      <c r="Z911">
        <v>13.6</v>
      </c>
      <c r="AA911">
        <v>2744</v>
      </c>
      <c r="AB911">
        <v>72.7</v>
      </c>
      <c r="AC911">
        <v>8.1999999999999993</v>
      </c>
      <c r="AD911">
        <v>61900</v>
      </c>
      <c r="AE911">
        <v>2187</v>
      </c>
      <c r="AF911">
        <v>2.2200000000000002</v>
      </c>
      <c r="AG911">
        <v>26229</v>
      </c>
      <c r="AH911">
        <v>45920</v>
      </c>
      <c r="AI911">
        <v>10.6</v>
      </c>
      <c r="AJ911">
        <v>220</v>
      </c>
      <c r="AK911">
        <v>1500</v>
      </c>
      <c r="AL911">
        <v>-0.1</v>
      </c>
      <c r="AM911">
        <v>474</v>
      </c>
      <c r="AN911">
        <v>843</v>
      </c>
      <c r="AO911">
        <v>0</v>
      </c>
      <c r="AP911">
        <v>0</v>
      </c>
      <c r="AQ911">
        <v>0</v>
      </c>
      <c r="AR911">
        <v>0</v>
      </c>
      <c r="AS911">
        <v>3.3</v>
      </c>
      <c r="AT911">
        <v>37.200000000000003</v>
      </c>
      <c r="AU911">
        <v>0</v>
      </c>
      <c r="AV911">
        <v>35570</v>
      </c>
      <c r="AW911">
        <v>70317</v>
      </c>
      <c r="AX911">
        <v>14910</v>
      </c>
      <c r="AY911">
        <v>2727</v>
      </c>
      <c r="AZ911">
        <v>0</v>
      </c>
      <c r="BA911">
        <v>1134.07</v>
      </c>
      <c r="BB911">
        <v>4.3</v>
      </c>
    </row>
    <row r="912" spans="1:54" x14ac:dyDescent="0.3">
      <c r="A912">
        <v>20009</v>
      </c>
      <c r="B912" t="s">
        <v>1406</v>
      </c>
      <c r="C912" t="s">
        <v>1056</v>
      </c>
      <c r="D912">
        <v>27385</v>
      </c>
      <c r="E912">
        <v>27674</v>
      </c>
      <c r="F912">
        <v>-1</v>
      </c>
      <c r="G912">
        <v>27674</v>
      </c>
      <c r="H912">
        <v>6.9</v>
      </c>
      <c r="I912">
        <v>24.5</v>
      </c>
      <c r="J912">
        <v>17.3</v>
      </c>
      <c r="K912">
        <v>50.5</v>
      </c>
      <c r="L912">
        <v>95.3</v>
      </c>
      <c r="M912">
        <v>1.8</v>
      </c>
      <c r="N912">
        <v>0.9</v>
      </c>
      <c r="O912">
        <v>0.4</v>
      </c>
      <c r="P912">
        <v>0.1</v>
      </c>
      <c r="Q912">
        <v>1.5</v>
      </c>
      <c r="R912">
        <v>14.3</v>
      </c>
      <c r="S912">
        <v>82.2</v>
      </c>
      <c r="T912">
        <v>85.4</v>
      </c>
      <c r="U912">
        <v>6.7</v>
      </c>
      <c r="V912">
        <v>13.2</v>
      </c>
      <c r="W912">
        <v>86</v>
      </c>
      <c r="X912">
        <v>18.3</v>
      </c>
      <c r="Y912">
        <v>1890</v>
      </c>
      <c r="Z912">
        <v>17</v>
      </c>
      <c r="AA912">
        <v>12617</v>
      </c>
      <c r="AB912">
        <v>71.400000000000006</v>
      </c>
      <c r="AC912">
        <v>9</v>
      </c>
      <c r="AD912">
        <v>75300</v>
      </c>
      <c r="AE912">
        <v>11491</v>
      </c>
      <c r="AF912">
        <v>2.36</v>
      </c>
      <c r="AG912">
        <v>25800</v>
      </c>
      <c r="AH912">
        <v>44981</v>
      </c>
      <c r="AI912">
        <v>13.9</v>
      </c>
      <c r="AJ912">
        <v>976</v>
      </c>
      <c r="AK912">
        <v>11464</v>
      </c>
      <c r="AL912">
        <v>1.8</v>
      </c>
      <c r="AM912">
        <v>2275</v>
      </c>
      <c r="AN912">
        <v>3046</v>
      </c>
      <c r="AO912">
        <v>0</v>
      </c>
      <c r="AP912">
        <v>0</v>
      </c>
      <c r="AQ912">
        <v>0</v>
      </c>
      <c r="AR912">
        <v>0</v>
      </c>
      <c r="AS912">
        <v>0</v>
      </c>
      <c r="AT912">
        <v>18.8</v>
      </c>
      <c r="AU912">
        <v>561411</v>
      </c>
      <c r="AV912">
        <v>0</v>
      </c>
      <c r="AW912">
        <v>339355</v>
      </c>
      <c r="AX912">
        <v>12254</v>
      </c>
      <c r="AY912">
        <v>35379</v>
      </c>
      <c r="AZ912">
        <v>58</v>
      </c>
      <c r="BA912">
        <v>895.4</v>
      </c>
      <c r="BB912">
        <v>30.9</v>
      </c>
    </row>
    <row r="913" spans="1:54" x14ac:dyDescent="0.3">
      <c r="A913">
        <v>20011</v>
      </c>
      <c r="B913" t="s">
        <v>1407</v>
      </c>
      <c r="C913" t="s">
        <v>1056</v>
      </c>
      <c r="D913">
        <v>14772</v>
      </c>
      <c r="E913">
        <v>15173</v>
      </c>
      <c r="F913">
        <v>-2.6</v>
      </c>
      <c r="G913">
        <v>15173</v>
      </c>
      <c r="H913">
        <v>6.8</v>
      </c>
      <c r="I913">
        <v>25</v>
      </c>
      <c r="J913">
        <v>18.5</v>
      </c>
      <c r="K913">
        <v>50.6</v>
      </c>
      <c r="L913">
        <v>92.4</v>
      </c>
      <c r="M913">
        <v>3.3</v>
      </c>
      <c r="N913">
        <v>1</v>
      </c>
      <c r="O913">
        <v>0.7</v>
      </c>
      <c r="P913">
        <v>0</v>
      </c>
      <c r="Q913">
        <v>2.6</v>
      </c>
      <c r="R913">
        <v>2.2999999999999998</v>
      </c>
      <c r="S913">
        <v>90.7</v>
      </c>
      <c r="T913">
        <v>85</v>
      </c>
      <c r="U913">
        <v>1.1000000000000001</v>
      </c>
      <c r="V913">
        <v>2.2000000000000002</v>
      </c>
      <c r="W913">
        <v>87.5</v>
      </c>
      <c r="X913">
        <v>22</v>
      </c>
      <c r="Y913">
        <v>1183</v>
      </c>
      <c r="Z913">
        <v>16.8</v>
      </c>
      <c r="AA913">
        <v>7101</v>
      </c>
      <c r="AB913">
        <v>72.599999999999994</v>
      </c>
      <c r="AC913">
        <v>12.2</v>
      </c>
      <c r="AD913">
        <v>78400</v>
      </c>
      <c r="AE913">
        <v>5636</v>
      </c>
      <c r="AF913">
        <v>2.6</v>
      </c>
      <c r="AG913">
        <v>19340</v>
      </c>
      <c r="AH913">
        <v>39591</v>
      </c>
      <c r="AI913">
        <v>19.3</v>
      </c>
      <c r="AJ913">
        <v>354</v>
      </c>
      <c r="AK913">
        <v>4837</v>
      </c>
      <c r="AL913">
        <v>2.6</v>
      </c>
      <c r="AM913">
        <v>1022</v>
      </c>
      <c r="AN913">
        <v>1507</v>
      </c>
      <c r="AO913">
        <v>0</v>
      </c>
      <c r="AP913">
        <v>0</v>
      </c>
      <c r="AQ913">
        <v>0</v>
      </c>
      <c r="AR913">
        <v>0</v>
      </c>
      <c r="AS913">
        <v>0</v>
      </c>
      <c r="AT913">
        <v>24.4</v>
      </c>
      <c r="AU913">
        <v>178967</v>
      </c>
      <c r="AV913">
        <v>554890</v>
      </c>
      <c r="AW913">
        <v>120585</v>
      </c>
      <c r="AX913">
        <v>8136</v>
      </c>
      <c r="AY913">
        <v>16285</v>
      </c>
      <c r="AZ913">
        <v>2</v>
      </c>
      <c r="BA913">
        <v>635.47</v>
      </c>
      <c r="BB913">
        <v>23.9</v>
      </c>
    </row>
    <row r="914" spans="1:54" x14ac:dyDescent="0.3">
      <c r="A914">
        <v>20013</v>
      </c>
      <c r="B914" t="s">
        <v>374</v>
      </c>
      <c r="C914" t="s">
        <v>1056</v>
      </c>
      <c r="D914">
        <v>9815</v>
      </c>
      <c r="E914">
        <v>9984</v>
      </c>
      <c r="F914">
        <v>-1.7</v>
      </c>
      <c r="G914">
        <v>9984</v>
      </c>
      <c r="H914">
        <v>7</v>
      </c>
      <c r="I914">
        <v>25.4</v>
      </c>
      <c r="J914">
        <v>19</v>
      </c>
      <c r="K914">
        <v>51.2</v>
      </c>
      <c r="L914">
        <v>85.8</v>
      </c>
      <c r="M914">
        <v>1.6</v>
      </c>
      <c r="N914">
        <v>9.3000000000000007</v>
      </c>
      <c r="O914">
        <v>0.4</v>
      </c>
      <c r="P914">
        <v>0</v>
      </c>
      <c r="Q914">
        <v>2.9</v>
      </c>
      <c r="R914">
        <v>3.8</v>
      </c>
      <c r="S914">
        <v>83.7</v>
      </c>
      <c r="T914">
        <v>86</v>
      </c>
      <c r="U914">
        <v>1.4</v>
      </c>
      <c r="V914">
        <v>2.2000000000000002</v>
      </c>
      <c r="W914">
        <v>90.9</v>
      </c>
      <c r="X914">
        <v>18.2</v>
      </c>
      <c r="Y914">
        <v>833</v>
      </c>
      <c r="Z914">
        <v>16.5</v>
      </c>
      <c r="AA914">
        <v>4749</v>
      </c>
      <c r="AB914">
        <v>66.900000000000006</v>
      </c>
      <c r="AC914">
        <v>11</v>
      </c>
      <c r="AD914">
        <v>77100</v>
      </c>
      <c r="AE914">
        <v>4104</v>
      </c>
      <c r="AF914">
        <v>2.39</v>
      </c>
      <c r="AG914">
        <v>21046</v>
      </c>
      <c r="AH914">
        <v>39968</v>
      </c>
      <c r="AI914">
        <v>19</v>
      </c>
      <c r="AJ914">
        <v>266</v>
      </c>
      <c r="AK914">
        <v>3406</v>
      </c>
      <c r="AL914">
        <v>-2</v>
      </c>
      <c r="AM914">
        <v>693</v>
      </c>
      <c r="AN914">
        <v>862</v>
      </c>
      <c r="AO914">
        <v>0</v>
      </c>
      <c r="AP914">
        <v>0</v>
      </c>
      <c r="AQ914">
        <v>0</v>
      </c>
      <c r="AR914">
        <v>0</v>
      </c>
      <c r="AS914">
        <v>0</v>
      </c>
      <c r="AT914">
        <v>24.1</v>
      </c>
      <c r="AU914">
        <v>91416</v>
      </c>
      <c r="AV914">
        <v>87482</v>
      </c>
      <c r="AW914">
        <v>67859</v>
      </c>
      <c r="AX914">
        <v>6771</v>
      </c>
      <c r="AY914">
        <v>7611</v>
      </c>
      <c r="AZ914">
        <v>2</v>
      </c>
      <c r="BA914">
        <v>570.87</v>
      </c>
      <c r="BB914">
        <v>17.5</v>
      </c>
    </row>
    <row r="915" spans="1:54" x14ac:dyDescent="0.3">
      <c r="A915">
        <v>20015</v>
      </c>
      <c r="B915" t="s">
        <v>67</v>
      </c>
      <c r="C915" t="s">
        <v>1056</v>
      </c>
      <c r="D915">
        <v>66227</v>
      </c>
      <c r="E915">
        <v>65880</v>
      </c>
      <c r="F915">
        <v>0.5</v>
      </c>
      <c r="G915">
        <v>65880</v>
      </c>
      <c r="H915">
        <v>6</v>
      </c>
      <c r="I915">
        <v>26</v>
      </c>
      <c r="J915">
        <v>14</v>
      </c>
      <c r="K915">
        <v>49.8</v>
      </c>
      <c r="L915">
        <v>93.6</v>
      </c>
      <c r="M915">
        <v>1.9</v>
      </c>
      <c r="N915">
        <v>1.1000000000000001</v>
      </c>
      <c r="O915">
        <v>1</v>
      </c>
      <c r="P915">
        <v>0.1</v>
      </c>
      <c r="Q915">
        <v>2.2999999999999998</v>
      </c>
      <c r="R915">
        <v>4.5</v>
      </c>
      <c r="S915">
        <v>89.8</v>
      </c>
      <c r="T915">
        <v>84.1</v>
      </c>
      <c r="U915">
        <v>1.8</v>
      </c>
      <c r="V915">
        <v>3.2</v>
      </c>
      <c r="W915">
        <v>92.8</v>
      </c>
      <c r="X915">
        <v>26.7</v>
      </c>
      <c r="Y915">
        <v>5508</v>
      </c>
      <c r="Z915">
        <v>22</v>
      </c>
      <c r="AA915">
        <v>26400</v>
      </c>
      <c r="AB915">
        <v>76.099999999999994</v>
      </c>
      <c r="AC915">
        <v>9.4</v>
      </c>
      <c r="AD915">
        <v>127800</v>
      </c>
      <c r="AE915">
        <v>24270</v>
      </c>
      <c r="AF915">
        <v>2.63</v>
      </c>
      <c r="AG915">
        <v>27329</v>
      </c>
      <c r="AH915">
        <v>56454</v>
      </c>
      <c r="AI915">
        <v>8.4</v>
      </c>
      <c r="AJ915">
        <v>1303</v>
      </c>
      <c r="AK915">
        <v>13342</v>
      </c>
      <c r="AL915">
        <v>1.7</v>
      </c>
      <c r="AM915">
        <v>4026</v>
      </c>
      <c r="AN915">
        <v>5455</v>
      </c>
      <c r="AO915">
        <v>0</v>
      </c>
      <c r="AP915">
        <v>1</v>
      </c>
      <c r="AQ915">
        <v>0.7</v>
      </c>
      <c r="AR915">
        <v>0</v>
      </c>
      <c r="AS915">
        <v>0</v>
      </c>
      <c r="AT915">
        <v>24.3</v>
      </c>
      <c r="AU915">
        <v>0</v>
      </c>
      <c r="AV915">
        <v>130113</v>
      </c>
      <c r="AW915">
        <v>567483</v>
      </c>
      <c r="AX915">
        <v>9024</v>
      </c>
      <c r="AY915">
        <v>57370</v>
      </c>
      <c r="AZ915">
        <v>143</v>
      </c>
      <c r="BA915">
        <v>1429.86</v>
      </c>
      <c r="BB915">
        <v>46.1</v>
      </c>
    </row>
    <row r="916" spans="1:54" x14ac:dyDescent="0.3">
      <c r="A916">
        <v>20017</v>
      </c>
      <c r="B916" t="s">
        <v>1408</v>
      </c>
      <c r="C916" t="s">
        <v>1056</v>
      </c>
      <c r="D916">
        <v>2692</v>
      </c>
      <c r="E916">
        <v>2790</v>
      </c>
      <c r="F916">
        <v>-3.5</v>
      </c>
      <c r="G916">
        <v>2790</v>
      </c>
      <c r="H916">
        <v>4.5</v>
      </c>
      <c r="I916">
        <v>21.1</v>
      </c>
      <c r="J916">
        <v>23.1</v>
      </c>
      <c r="K916">
        <v>49.6</v>
      </c>
      <c r="L916">
        <v>96.1</v>
      </c>
      <c r="M916">
        <v>1.3</v>
      </c>
      <c r="N916">
        <v>0.9</v>
      </c>
      <c r="O916">
        <v>0.3</v>
      </c>
      <c r="P916">
        <v>0</v>
      </c>
      <c r="Q916">
        <v>1.4</v>
      </c>
      <c r="R916">
        <v>4</v>
      </c>
      <c r="S916">
        <v>92.3</v>
      </c>
      <c r="T916">
        <v>82.2</v>
      </c>
      <c r="U916">
        <v>1.8</v>
      </c>
      <c r="V916">
        <v>4.5999999999999996</v>
      </c>
      <c r="W916">
        <v>90.2</v>
      </c>
      <c r="X916">
        <v>23.6</v>
      </c>
      <c r="Y916">
        <v>280</v>
      </c>
      <c r="Z916">
        <v>22.1</v>
      </c>
      <c r="AA916">
        <v>1498</v>
      </c>
      <c r="AB916">
        <v>73.5</v>
      </c>
      <c r="AC916">
        <v>3.9</v>
      </c>
      <c r="AD916">
        <v>81100</v>
      </c>
      <c r="AE916">
        <v>1149</v>
      </c>
      <c r="AF916">
        <v>2.2799999999999998</v>
      </c>
      <c r="AG916">
        <v>21775</v>
      </c>
      <c r="AH916">
        <v>36815</v>
      </c>
      <c r="AI916">
        <v>13.1</v>
      </c>
      <c r="AJ916">
        <v>73</v>
      </c>
      <c r="AK916">
        <v>497</v>
      </c>
      <c r="AL916">
        <v>21.2</v>
      </c>
      <c r="AM916">
        <v>228</v>
      </c>
      <c r="AN916">
        <v>329</v>
      </c>
      <c r="AO916">
        <v>0</v>
      </c>
      <c r="AP916">
        <v>0</v>
      </c>
      <c r="AQ916">
        <v>0</v>
      </c>
      <c r="AR916">
        <v>0</v>
      </c>
      <c r="AS916">
        <v>0</v>
      </c>
      <c r="AT916">
        <v>0</v>
      </c>
      <c r="AU916">
        <v>0</v>
      </c>
      <c r="AV916">
        <v>0</v>
      </c>
      <c r="AW916">
        <v>10868</v>
      </c>
      <c r="AX916">
        <v>3815</v>
      </c>
      <c r="AY916">
        <v>2283</v>
      </c>
      <c r="AZ916">
        <v>0</v>
      </c>
      <c r="BA916">
        <v>773.06</v>
      </c>
      <c r="BB916">
        <v>3.6</v>
      </c>
    </row>
    <row r="917" spans="1:54" x14ac:dyDescent="0.3">
      <c r="A917">
        <v>20019</v>
      </c>
      <c r="B917" t="s">
        <v>1409</v>
      </c>
      <c r="C917" t="s">
        <v>1056</v>
      </c>
      <c r="D917">
        <v>3481</v>
      </c>
      <c r="E917">
        <v>3669</v>
      </c>
      <c r="F917">
        <v>-5.0999999999999996</v>
      </c>
      <c r="G917">
        <v>3669</v>
      </c>
      <c r="H917">
        <v>5.5</v>
      </c>
      <c r="I917">
        <v>20.5</v>
      </c>
      <c r="J917">
        <v>25.8</v>
      </c>
      <c r="K917">
        <v>48.3</v>
      </c>
      <c r="L917">
        <v>89.2</v>
      </c>
      <c r="M917">
        <v>0.9</v>
      </c>
      <c r="N917">
        <v>5.0999999999999996</v>
      </c>
      <c r="O917">
        <v>0.2</v>
      </c>
      <c r="P917">
        <v>0.1</v>
      </c>
      <c r="Q917">
        <v>4.5</v>
      </c>
      <c r="R917">
        <v>3</v>
      </c>
      <c r="S917">
        <v>87</v>
      </c>
      <c r="T917">
        <v>86</v>
      </c>
      <c r="U917">
        <v>1.1000000000000001</v>
      </c>
      <c r="V917">
        <v>2.2000000000000002</v>
      </c>
      <c r="W917">
        <v>87.1</v>
      </c>
      <c r="X917">
        <v>16.3</v>
      </c>
      <c r="Y917">
        <v>362</v>
      </c>
      <c r="Z917">
        <v>24.1</v>
      </c>
      <c r="AA917">
        <v>2137</v>
      </c>
      <c r="AB917">
        <v>76.5</v>
      </c>
      <c r="AC917">
        <v>2.8</v>
      </c>
      <c r="AD917">
        <v>46500</v>
      </c>
      <c r="AE917">
        <v>1565</v>
      </c>
      <c r="AF917">
        <v>2.2400000000000002</v>
      </c>
      <c r="AG917">
        <v>21245</v>
      </c>
      <c r="AH917">
        <v>39529</v>
      </c>
      <c r="AI917">
        <v>15.2</v>
      </c>
      <c r="AJ917">
        <v>69</v>
      </c>
      <c r="AK917">
        <v>450</v>
      </c>
      <c r="AL917">
        <v>-12.3</v>
      </c>
      <c r="AM917">
        <v>316</v>
      </c>
      <c r="AN917">
        <v>412</v>
      </c>
      <c r="AO917">
        <v>0</v>
      </c>
      <c r="AP917">
        <v>0</v>
      </c>
      <c r="AQ917">
        <v>0</v>
      </c>
      <c r="AR917">
        <v>0</v>
      </c>
      <c r="AS917">
        <v>0</v>
      </c>
      <c r="AT917">
        <v>0</v>
      </c>
      <c r="AU917">
        <v>0</v>
      </c>
      <c r="AV917">
        <v>0</v>
      </c>
      <c r="AW917">
        <v>15764</v>
      </c>
      <c r="AX917">
        <v>4176</v>
      </c>
      <c r="AY917">
        <v>0</v>
      </c>
      <c r="AZ917">
        <v>0</v>
      </c>
      <c r="BA917">
        <v>638.88</v>
      </c>
      <c r="BB917">
        <v>5.7</v>
      </c>
    </row>
    <row r="918" spans="1:54" x14ac:dyDescent="0.3">
      <c r="A918">
        <v>20021</v>
      </c>
      <c r="B918" t="s">
        <v>64</v>
      </c>
      <c r="C918" t="s">
        <v>1056</v>
      </c>
      <c r="D918">
        <v>20787</v>
      </c>
      <c r="E918">
        <v>21603</v>
      </c>
      <c r="F918">
        <v>-3.8</v>
      </c>
      <c r="G918">
        <v>21603</v>
      </c>
      <c r="H918">
        <v>5.7</v>
      </c>
      <c r="I918">
        <v>24.3</v>
      </c>
      <c r="J918">
        <v>17.7</v>
      </c>
      <c r="K918">
        <v>50.4</v>
      </c>
      <c r="L918">
        <v>90.5</v>
      </c>
      <c r="M918">
        <v>0.8</v>
      </c>
      <c r="N918">
        <v>4</v>
      </c>
      <c r="O918">
        <v>0.4</v>
      </c>
      <c r="P918">
        <v>0.3</v>
      </c>
      <c r="Q918">
        <v>4</v>
      </c>
      <c r="R918">
        <v>2.2999999999999998</v>
      </c>
      <c r="S918">
        <v>88.6</v>
      </c>
      <c r="T918">
        <v>87.4</v>
      </c>
      <c r="U918">
        <v>0.9</v>
      </c>
      <c r="V918">
        <v>2.6</v>
      </c>
      <c r="W918">
        <v>86.1</v>
      </c>
      <c r="X918">
        <v>14.9</v>
      </c>
      <c r="Y918">
        <v>1753</v>
      </c>
      <c r="Z918">
        <v>19.8</v>
      </c>
      <c r="AA918">
        <v>9807</v>
      </c>
      <c r="AB918">
        <v>75.900000000000006</v>
      </c>
      <c r="AC918">
        <v>5.2</v>
      </c>
      <c r="AD918">
        <v>71600</v>
      </c>
      <c r="AE918">
        <v>7936</v>
      </c>
      <c r="AF918">
        <v>2.65</v>
      </c>
      <c r="AG918">
        <v>19580</v>
      </c>
      <c r="AH918">
        <v>39746</v>
      </c>
      <c r="AI918">
        <v>18.399999999999999</v>
      </c>
      <c r="AJ918">
        <v>350</v>
      </c>
      <c r="AK918">
        <v>5269</v>
      </c>
      <c r="AL918">
        <v>1.4</v>
      </c>
      <c r="AM918">
        <v>1074</v>
      </c>
      <c r="AN918">
        <v>1473</v>
      </c>
      <c r="AO918">
        <v>0</v>
      </c>
      <c r="AP918">
        <v>2.2000000000000002</v>
      </c>
      <c r="AQ918">
        <v>0</v>
      </c>
      <c r="AR918">
        <v>0</v>
      </c>
      <c r="AS918">
        <v>0</v>
      </c>
      <c r="AT918">
        <v>0</v>
      </c>
      <c r="AU918">
        <v>512058</v>
      </c>
      <c r="AV918">
        <v>205501</v>
      </c>
      <c r="AW918">
        <v>121743</v>
      </c>
      <c r="AX918">
        <v>5686</v>
      </c>
      <c r="AY918">
        <v>8639</v>
      </c>
      <c r="AZ918">
        <v>9</v>
      </c>
      <c r="BA918">
        <v>587.57000000000005</v>
      </c>
      <c r="BB918">
        <v>36.799999999999997</v>
      </c>
    </row>
    <row r="919" spans="1:54" x14ac:dyDescent="0.3">
      <c r="A919">
        <v>20023</v>
      </c>
      <c r="B919" t="s">
        <v>234</v>
      </c>
      <c r="C919" t="s">
        <v>1056</v>
      </c>
      <c r="D919">
        <v>2693</v>
      </c>
      <c r="E919">
        <v>2726</v>
      </c>
      <c r="F919">
        <v>-1.2</v>
      </c>
      <c r="G919">
        <v>2726</v>
      </c>
      <c r="H919">
        <v>5.0999999999999996</v>
      </c>
      <c r="I919">
        <v>20.6</v>
      </c>
      <c r="J919">
        <v>26.5</v>
      </c>
      <c r="K919">
        <v>50.8</v>
      </c>
      <c r="L919">
        <v>97.4</v>
      </c>
      <c r="M919">
        <v>0.1</v>
      </c>
      <c r="N919">
        <v>0.3</v>
      </c>
      <c r="O919">
        <v>1.2</v>
      </c>
      <c r="P919">
        <v>0</v>
      </c>
      <c r="Q919">
        <v>0.9</v>
      </c>
      <c r="R919">
        <v>7.1</v>
      </c>
      <c r="S919">
        <v>90.5</v>
      </c>
      <c r="T919">
        <v>91.1</v>
      </c>
      <c r="U919">
        <v>3</v>
      </c>
      <c r="V919">
        <v>3.3</v>
      </c>
      <c r="W919">
        <v>89.2</v>
      </c>
      <c r="X919">
        <v>21.7</v>
      </c>
      <c r="Y919">
        <v>256</v>
      </c>
      <c r="Z919">
        <v>13.1</v>
      </c>
      <c r="AA919">
        <v>1502</v>
      </c>
      <c r="AB919">
        <v>74</v>
      </c>
      <c r="AC919">
        <v>5</v>
      </c>
      <c r="AD919">
        <v>76700</v>
      </c>
      <c r="AE919">
        <v>1343</v>
      </c>
      <c r="AF919">
        <v>1.98</v>
      </c>
      <c r="AG919">
        <v>23677</v>
      </c>
      <c r="AH919">
        <v>37875</v>
      </c>
      <c r="AI919">
        <v>11.2</v>
      </c>
      <c r="AJ919">
        <v>106</v>
      </c>
      <c r="AK919">
        <v>505</v>
      </c>
      <c r="AL919">
        <v>-2.9</v>
      </c>
      <c r="AM919">
        <v>242</v>
      </c>
      <c r="AN919">
        <v>310</v>
      </c>
      <c r="AO919">
        <v>0</v>
      </c>
      <c r="AP919">
        <v>0</v>
      </c>
      <c r="AQ919">
        <v>0</v>
      </c>
      <c r="AR919">
        <v>0</v>
      </c>
      <c r="AS919">
        <v>0</v>
      </c>
      <c r="AT919">
        <v>13.9</v>
      </c>
      <c r="AU919">
        <v>0</v>
      </c>
      <c r="AV919">
        <v>54578</v>
      </c>
      <c r="AW919">
        <v>12191</v>
      </c>
      <c r="AX919">
        <v>4422</v>
      </c>
      <c r="AY919">
        <v>937</v>
      </c>
      <c r="AZ919">
        <v>0</v>
      </c>
      <c r="BA919">
        <v>1019.89</v>
      </c>
      <c r="BB919">
        <v>2.7</v>
      </c>
    </row>
    <row r="920" spans="1:54" x14ac:dyDescent="0.3">
      <c r="A920">
        <v>20025</v>
      </c>
      <c r="B920" t="s">
        <v>122</v>
      </c>
      <c r="C920" t="s">
        <v>1056</v>
      </c>
      <c r="D920">
        <v>2144</v>
      </c>
      <c r="E920">
        <v>2215</v>
      </c>
      <c r="F920">
        <v>-3.2</v>
      </c>
      <c r="G920">
        <v>2215</v>
      </c>
      <c r="H920">
        <v>7.4</v>
      </c>
      <c r="I920">
        <v>27.1</v>
      </c>
      <c r="J920">
        <v>20.8</v>
      </c>
      <c r="K920">
        <v>51</v>
      </c>
      <c r="L920">
        <v>93.5</v>
      </c>
      <c r="M920">
        <v>0.7</v>
      </c>
      <c r="N920">
        <v>1.4</v>
      </c>
      <c r="O920">
        <v>1.4</v>
      </c>
      <c r="P920">
        <v>0.1</v>
      </c>
      <c r="Q920">
        <v>2.9</v>
      </c>
      <c r="R920">
        <v>9.8000000000000007</v>
      </c>
      <c r="S920">
        <v>84.2</v>
      </c>
      <c r="T920">
        <v>87.6</v>
      </c>
      <c r="U920">
        <v>4.0999999999999996</v>
      </c>
      <c r="V920">
        <v>7.9</v>
      </c>
      <c r="W920">
        <v>92.1</v>
      </c>
      <c r="X920">
        <v>26.2</v>
      </c>
      <c r="Y920">
        <v>179</v>
      </c>
      <c r="Z920">
        <v>13.3</v>
      </c>
      <c r="AA920">
        <v>1131</v>
      </c>
      <c r="AB920">
        <v>72.400000000000006</v>
      </c>
      <c r="AC920">
        <v>5.0999999999999996</v>
      </c>
      <c r="AD920">
        <v>59800</v>
      </c>
      <c r="AE920">
        <v>932</v>
      </c>
      <c r="AF920">
        <v>2.29</v>
      </c>
      <c r="AG920">
        <v>25385</v>
      </c>
      <c r="AH920">
        <v>41129</v>
      </c>
      <c r="AI920">
        <v>12.7</v>
      </c>
      <c r="AJ920">
        <v>59</v>
      </c>
      <c r="AK920">
        <v>0</v>
      </c>
      <c r="AL920">
        <v>0</v>
      </c>
      <c r="AM920">
        <v>209</v>
      </c>
      <c r="AN920">
        <v>283</v>
      </c>
      <c r="AO920">
        <v>0</v>
      </c>
      <c r="AP920">
        <v>0</v>
      </c>
      <c r="AQ920">
        <v>0</v>
      </c>
      <c r="AR920">
        <v>0</v>
      </c>
      <c r="AS920">
        <v>0</v>
      </c>
      <c r="AT920">
        <v>0</v>
      </c>
      <c r="AU920">
        <v>0</v>
      </c>
      <c r="AV920">
        <v>0</v>
      </c>
      <c r="AW920">
        <v>9889</v>
      </c>
      <c r="AX920">
        <v>4775</v>
      </c>
      <c r="AY920">
        <v>0</v>
      </c>
      <c r="AZ920">
        <v>0</v>
      </c>
      <c r="BA920">
        <v>974.63</v>
      </c>
      <c r="BB920">
        <v>2.2999999999999998</v>
      </c>
    </row>
    <row r="921" spans="1:54" x14ac:dyDescent="0.3">
      <c r="A921">
        <v>20027</v>
      </c>
      <c r="B921" t="s">
        <v>60</v>
      </c>
      <c r="C921" t="s">
        <v>1056</v>
      </c>
      <c r="D921">
        <v>8317</v>
      </c>
      <c r="E921">
        <v>8535</v>
      </c>
      <c r="F921">
        <v>-2.6</v>
      </c>
      <c r="G921">
        <v>8535</v>
      </c>
      <c r="H921">
        <v>6.4</v>
      </c>
      <c r="I921">
        <v>23.2</v>
      </c>
      <c r="J921">
        <v>21.9</v>
      </c>
      <c r="K921">
        <v>50.3</v>
      </c>
      <c r="L921">
        <v>97</v>
      </c>
      <c r="M921">
        <v>0.7</v>
      </c>
      <c r="N921">
        <v>0.5</v>
      </c>
      <c r="O921">
        <v>0.4</v>
      </c>
      <c r="P921">
        <v>0.1</v>
      </c>
      <c r="Q921">
        <v>1.4</v>
      </c>
      <c r="R921">
        <v>2.6</v>
      </c>
      <c r="S921">
        <v>94.7</v>
      </c>
      <c r="T921">
        <v>89</v>
      </c>
      <c r="U921">
        <v>0.7</v>
      </c>
      <c r="V921">
        <v>2.9</v>
      </c>
      <c r="W921">
        <v>95.2</v>
      </c>
      <c r="X921">
        <v>20.7</v>
      </c>
      <c r="Y921">
        <v>962</v>
      </c>
      <c r="Z921">
        <v>18.100000000000001</v>
      </c>
      <c r="AA921">
        <v>4048</v>
      </c>
      <c r="AB921">
        <v>76.599999999999994</v>
      </c>
      <c r="AC921">
        <v>10.4</v>
      </c>
      <c r="AD921">
        <v>85700</v>
      </c>
      <c r="AE921">
        <v>3407</v>
      </c>
      <c r="AF921">
        <v>2.4500000000000002</v>
      </c>
      <c r="AG921">
        <v>24503</v>
      </c>
      <c r="AH921">
        <v>45233</v>
      </c>
      <c r="AI921">
        <v>14</v>
      </c>
      <c r="AJ921">
        <v>264</v>
      </c>
      <c r="AK921">
        <v>2411</v>
      </c>
      <c r="AL921">
        <v>-9.5</v>
      </c>
      <c r="AM921">
        <v>616</v>
      </c>
      <c r="AN921">
        <v>647</v>
      </c>
      <c r="AO921">
        <v>0</v>
      </c>
      <c r="AP921">
        <v>0</v>
      </c>
      <c r="AQ921">
        <v>0</v>
      </c>
      <c r="AR921">
        <v>0</v>
      </c>
      <c r="AS921">
        <v>0</v>
      </c>
      <c r="AT921">
        <v>0</v>
      </c>
      <c r="AU921">
        <v>0</v>
      </c>
      <c r="AV921">
        <v>99290</v>
      </c>
      <c r="AW921">
        <v>76023</v>
      </c>
      <c r="AX921">
        <v>8756</v>
      </c>
      <c r="AY921">
        <v>5547</v>
      </c>
      <c r="AZ921">
        <v>22</v>
      </c>
      <c r="BA921">
        <v>645.29999999999995</v>
      </c>
      <c r="BB921">
        <v>13.2</v>
      </c>
    </row>
    <row r="922" spans="1:54" x14ac:dyDescent="0.3">
      <c r="A922">
        <v>20029</v>
      </c>
      <c r="B922" t="s">
        <v>1410</v>
      </c>
      <c r="C922" t="s">
        <v>1056</v>
      </c>
      <c r="D922">
        <v>9385</v>
      </c>
      <c r="E922">
        <v>9533</v>
      </c>
      <c r="F922">
        <v>-1.6</v>
      </c>
      <c r="G922">
        <v>9533</v>
      </c>
      <c r="H922">
        <v>6.6</v>
      </c>
      <c r="I922">
        <v>22.6</v>
      </c>
      <c r="J922">
        <v>21.1</v>
      </c>
      <c r="K922">
        <v>50.8</v>
      </c>
      <c r="L922">
        <v>96.1</v>
      </c>
      <c r="M922">
        <v>0.9</v>
      </c>
      <c r="N922">
        <v>0.6</v>
      </c>
      <c r="O922">
        <v>0.7</v>
      </c>
      <c r="P922">
        <v>0</v>
      </c>
      <c r="Q922">
        <v>1.7</v>
      </c>
      <c r="R922">
        <v>3.5</v>
      </c>
      <c r="S922">
        <v>93.1</v>
      </c>
      <c r="T922">
        <v>86.4</v>
      </c>
      <c r="U922">
        <v>2.1</v>
      </c>
      <c r="V922">
        <v>3.7</v>
      </c>
      <c r="W922">
        <v>89.7</v>
      </c>
      <c r="X922">
        <v>16.600000000000001</v>
      </c>
      <c r="Y922">
        <v>828</v>
      </c>
      <c r="Z922">
        <v>15.2</v>
      </c>
      <c r="AA922">
        <v>4624</v>
      </c>
      <c r="AB922">
        <v>76.2</v>
      </c>
      <c r="AC922">
        <v>10.6</v>
      </c>
      <c r="AD922">
        <v>66100</v>
      </c>
      <c r="AE922">
        <v>4022</v>
      </c>
      <c r="AF922">
        <v>2.1800000000000002</v>
      </c>
      <c r="AG922">
        <v>20467</v>
      </c>
      <c r="AH922">
        <v>38534</v>
      </c>
      <c r="AI922">
        <v>16.3</v>
      </c>
      <c r="AJ922">
        <v>309</v>
      </c>
      <c r="AK922">
        <v>2872</v>
      </c>
      <c r="AL922">
        <v>-1.5</v>
      </c>
      <c r="AM922">
        <v>665</v>
      </c>
      <c r="AN922">
        <v>978</v>
      </c>
      <c r="AO922">
        <v>0</v>
      </c>
      <c r="AP922">
        <v>0</v>
      </c>
      <c r="AQ922">
        <v>0</v>
      </c>
      <c r="AR922">
        <v>0</v>
      </c>
      <c r="AS922">
        <v>0</v>
      </c>
      <c r="AT922">
        <v>39.6</v>
      </c>
      <c r="AU922">
        <v>0</v>
      </c>
      <c r="AV922">
        <v>91801</v>
      </c>
      <c r="AW922">
        <v>109669</v>
      </c>
      <c r="AX922">
        <v>11776</v>
      </c>
      <c r="AY922">
        <v>13731</v>
      </c>
      <c r="AZ922">
        <v>1</v>
      </c>
      <c r="BA922">
        <v>715.34</v>
      </c>
      <c r="BB922">
        <v>13.3</v>
      </c>
    </row>
    <row r="923" spans="1:54" x14ac:dyDescent="0.3">
      <c r="A923">
        <v>20031</v>
      </c>
      <c r="B923" t="s">
        <v>1411</v>
      </c>
      <c r="C923" t="s">
        <v>1056</v>
      </c>
      <c r="D923">
        <v>8433</v>
      </c>
      <c r="E923">
        <v>8601</v>
      </c>
      <c r="F923">
        <v>-2</v>
      </c>
      <c r="G923">
        <v>8601</v>
      </c>
      <c r="H923">
        <v>4.7</v>
      </c>
      <c r="I923">
        <v>22.4</v>
      </c>
      <c r="J923">
        <v>19.3</v>
      </c>
      <c r="K923">
        <v>50.3</v>
      </c>
      <c r="L923">
        <v>96.3</v>
      </c>
      <c r="M923">
        <v>0.8</v>
      </c>
      <c r="N923">
        <v>0.8</v>
      </c>
      <c r="O923">
        <v>0.6</v>
      </c>
      <c r="P923">
        <v>0</v>
      </c>
      <c r="Q923">
        <v>1.5</v>
      </c>
      <c r="R923">
        <v>2.8</v>
      </c>
      <c r="S923">
        <v>93.8</v>
      </c>
      <c r="T923">
        <v>85.2</v>
      </c>
      <c r="U923">
        <v>0.9</v>
      </c>
      <c r="V923">
        <v>1.4</v>
      </c>
      <c r="W923">
        <v>92.1</v>
      </c>
      <c r="X923">
        <v>19.899999999999999</v>
      </c>
      <c r="Y923">
        <v>708</v>
      </c>
      <c r="Z923">
        <v>20.3</v>
      </c>
      <c r="AA923">
        <v>4003</v>
      </c>
      <c r="AB923">
        <v>76.5</v>
      </c>
      <c r="AC923">
        <v>6.5</v>
      </c>
      <c r="AD923">
        <v>98200</v>
      </c>
      <c r="AE923">
        <v>3501</v>
      </c>
      <c r="AF923">
        <v>2.39</v>
      </c>
      <c r="AG923">
        <v>27627</v>
      </c>
      <c r="AH923">
        <v>51793</v>
      </c>
      <c r="AI923">
        <v>9.1</v>
      </c>
      <c r="AJ923">
        <v>242</v>
      </c>
      <c r="AK923">
        <v>0</v>
      </c>
      <c r="AL923">
        <v>0</v>
      </c>
      <c r="AM923">
        <v>642</v>
      </c>
      <c r="AN923">
        <v>885</v>
      </c>
      <c r="AO923">
        <v>0</v>
      </c>
      <c r="AP923">
        <v>0</v>
      </c>
      <c r="AQ923">
        <v>0</v>
      </c>
      <c r="AR923">
        <v>0</v>
      </c>
      <c r="AS923">
        <v>0</v>
      </c>
      <c r="AT923">
        <v>21.5</v>
      </c>
      <c r="AU923">
        <v>0</v>
      </c>
      <c r="AV923">
        <v>52345</v>
      </c>
      <c r="AW923">
        <v>102988</v>
      </c>
      <c r="AX923">
        <v>12228</v>
      </c>
      <c r="AY923">
        <v>4869</v>
      </c>
      <c r="AZ923">
        <v>21</v>
      </c>
      <c r="BA923">
        <v>626.95000000000005</v>
      </c>
      <c r="BB923">
        <v>13.7</v>
      </c>
    </row>
    <row r="924" spans="1:54" x14ac:dyDescent="0.3">
      <c r="A924">
        <v>20033</v>
      </c>
      <c r="B924" t="s">
        <v>528</v>
      </c>
      <c r="C924" t="s">
        <v>1056</v>
      </c>
      <c r="D924">
        <v>1954</v>
      </c>
      <c r="E924">
        <v>1891</v>
      </c>
      <c r="F924">
        <v>3.3</v>
      </c>
      <c r="G924">
        <v>1891</v>
      </c>
      <c r="H924">
        <v>7.6</v>
      </c>
      <c r="I924">
        <v>26.6</v>
      </c>
      <c r="J924">
        <v>22.9</v>
      </c>
      <c r="K924">
        <v>51.1</v>
      </c>
      <c r="L924">
        <v>97.3</v>
      </c>
      <c r="M924">
        <v>0.3</v>
      </c>
      <c r="N924">
        <v>0.6</v>
      </c>
      <c r="O924">
        <v>0.3</v>
      </c>
      <c r="P924">
        <v>0.1</v>
      </c>
      <c r="Q924">
        <v>1.5</v>
      </c>
      <c r="R924">
        <v>5</v>
      </c>
      <c r="S924">
        <v>92.5</v>
      </c>
      <c r="T924">
        <v>92.8</v>
      </c>
      <c r="U924">
        <v>2</v>
      </c>
      <c r="V924">
        <v>3.7</v>
      </c>
      <c r="W924">
        <v>92.1</v>
      </c>
      <c r="X924">
        <v>23.9</v>
      </c>
      <c r="Y924">
        <v>140</v>
      </c>
      <c r="Z924">
        <v>11.1</v>
      </c>
      <c r="AA924">
        <v>1036</v>
      </c>
      <c r="AB924">
        <v>75.5</v>
      </c>
      <c r="AC924">
        <v>8.6</v>
      </c>
      <c r="AD924">
        <v>54100</v>
      </c>
      <c r="AE924">
        <v>791</v>
      </c>
      <c r="AF924">
        <v>2.33</v>
      </c>
      <c r="AG924">
        <v>21041</v>
      </c>
      <c r="AH924">
        <v>39375</v>
      </c>
      <c r="AI924">
        <v>6.4</v>
      </c>
      <c r="AJ924">
        <v>83</v>
      </c>
      <c r="AK924">
        <v>458</v>
      </c>
      <c r="AL924">
        <v>5.3</v>
      </c>
      <c r="AM924">
        <v>158</v>
      </c>
      <c r="AN924">
        <v>0</v>
      </c>
      <c r="AO924">
        <v>0</v>
      </c>
      <c r="AP924">
        <v>0</v>
      </c>
      <c r="AQ924">
        <v>0</v>
      </c>
      <c r="AR924">
        <v>0</v>
      </c>
      <c r="AS924">
        <v>0</v>
      </c>
      <c r="AT924">
        <v>0</v>
      </c>
      <c r="AU924">
        <v>0</v>
      </c>
      <c r="AV924">
        <v>0</v>
      </c>
      <c r="AW924">
        <v>10297</v>
      </c>
      <c r="AX924">
        <v>5608</v>
      </c>
      <c r="AY924">
        <v>1452</v>
      </c>
      <c r="AZ924">
        <v>0</v>
      </c>
      <c r="BA924">
        <v>788.3</v>
      </c>
      <c r="BB924">
        <v>2.4</v>
      </c>
    </row>
    <row r="925" spans="1:54" x14ac:dyDescent="0.3">
      <c r="A925">
        <v>20035</v>
      </c>
      <c r="B925" t="s">
        <v>1412</v>
      </c>
      <c r="C925" t="s">
        <v>1056</v>
      </c>
      <c r="D925">
        <v>35963</v>
      </c>
      <c r="E925">
        <v>36311</v>
      </c>
      <c r="F925">
        <v>-1</v>
      </c>
      <c r="G925">
        <v>36311</v>
      </c>
      <c r="H925">
        <v>6.6</v>
      </c>
      <c r="I925">
        <v>23.9</v>
      </c>
      <c r="J925">
        <v>17</v>
      </c>
      <c r="K925">
        <v>49.9</v>
      </c>
      <c r="L925">
        <v>89.2</v>
      </c>
      <c r="M925">
        <v>3</v>
      </c>
      <c r="N925">
        <v>2.4</v>
      </c>
      <c r="O925">
        <v>1.9</v>
      </c>
      <c r="P925">
        <v>0.3</v>
      </c>
      <c r="Q925">
        <v>3.3</v>
      </c>
      <c r="R925">
        <v>10.199999999999999</v>
      </c>
      <c r="S925">
        <v>80.5</v>
      </c>
      <c r="T925">
        <v>78.3</v>
      </c>
      <c r="U925">
        <v>3.8</v>
      </c>
      <c r="V925">
        <v>8.3000000000000007</v>
      </c>
      <c r="W925">
        <v>88</v>
      </c>
      <c r="X925">
        <v>20</v>
      </c>
      <c r="Y925">
        <v>2923</v>
      </c>
      <c r="Z925">
        <v>18.5</v>
      </c>
      <c r="AA925">
        <v>15984</v>
      </c>
      <c r="AB925">
        <v>68.8</v>
      </c>
      <c r="AC925">
        <v>10.1</v>
      </c>
      <c r="AD925">
        <v>80600</v>
      </c>
      <c r="AE925">
        <v>13867</v>
      </c>
      <c r="AF925">
        <v>2.4700000000000002</v>
      </c>
      <c r="AG925">
        <v>21519</v>
      </c>
      <c r="AH925">
        <v>41878</v>
      </c>
      <c r="AI925">
        <v>17.600000000000001</v>
      </c>
      <c r="AJ925">
        <v>764</v>
      </c>
      <c r="AK925">
        <v>11038</v>
      </c>
      <c r="AL925">
        <v>-1.8</v>
      </c>
      <c r="AM925">
        <v>2028</v>
      </c>
      <c r="AN925">
        <v>2632</v>
      </c>
      <c r="AO925">
        <v>0</v>
      </c>
      <c r="AP925">
        <v>0</v>
      </c>
      <c r="AQ925">
        <v>0</v>
      </c>
      <c r="AR925">
        <v>0</v>
      </c>
      <c r="AS925">
        <v>1.7</v>
      </c>
      <c r="AT925">
        <v>21.5</v>
      </c>
      <c r="AU925">
        <v>2025397</v>
      </c>
      <c r="AV925">
        <v>0</v>
      </c>
      <c r="AW925">
        <v>317199</v>
      </c>
      <c r="AX925">
        <v>9291</v>
      </c>
      <c r="AY925">
        <v>34235</v>
      </c>
      <c r="AZ925">
        <v>35</v>
      </c>
      <c r="BA925">
        <v>1125.75</v>
      </c>
      <c r="BB925">
        <v>32.299999999999997</v>
      </c>
    </row>
    <row r="926" spans="1:54" x14ac:dyDescent="0.3">
      <c r="A926">
        <v>20037</v>
      </c>
      <c r="B926" t="s">
        <v>117</v>
      </c>
      <c r="C926" t="s">
        <v>1056</v>
      </c>
      <c r="D926">
        <v>39290</v>
      </c>
      <c r="E926">
        <v>39134</v>
      </c>
      <c r="F926">
        <v>0.4</v>
      </c>
      <c r="G926">
        <v>39134</v>
      </c>
      <c r="H926">
        <v>6.2</v>
      </c>
      <c r="I926">
        <v>21.9</v>
      </c>
      <c r="J926">
        <v>14.8</v>
      </c>
      <c r="K926">
        <v>49.9</v>
      </c>
      <c r="L926">
        <v>92</v>
      </c>
      <c r="M926">
        <v>2.2999999999999998</v>
      </c>
      <c r="N926">
        <v>1.1000000000000001</v>
      </c>
      <c r="O926">
        <v>1.7</v>
      </c>
      <c r="P926">
        <v>0.3</v>
      </c>
      <c r="Q926">
        <v>2.6</v>
      </c>
      <c r="R926">
        <v>5.0999999999999996</v>
      </c>
      <c r="S926">
        <v>87.7</v>
      </c>
      <c r="T926">
        <v>79.599999999999994</v>
      </c>
      <c r="U926">
        <v>3.4</v>
      </c>
      <c r="V926">
        <v>5.6</v>
      </c>
      <c r="W926">
        <v>90.2</v>
      </c>
      <c r="X926">
        <v>27.2</v>
      </c>
      <c r="Y926">
        <v>2511</v>
      </c>
      <c r="Z926">
        <v>16.399999999999999</v>
      </c>
      <c r="AA926">
        <v>17886</v>
      </c>
      <c r="AB926">
        <v>60.9</v>
      </c>
      <c r="AC926">
        <v>14.7</v>
      </c>
      <c r="AD926">
        <v>83800</v>
      </c>
      <c r="AE926">
        <v>15370</v>
      </c>
      <c r="AF926">
        <v>2.42</v>
      </c>
      <c r="AG926">
        <v>20974</v>
      </c>
      <c r="AH926">
        <v>37378</v>
      </c>
      <c r="AI926">
        <v>20.6</v>
      </c>
      <c r="AJ926">
        <v>903</v>
      </c>
      <c r="AK926">
        <v>13979</v>
      </c>
      <c r="AL926">
        <v>-1.4</v>
      </c>
      <c r="AM926">
        <v>2158</v>
      </c>
      <c r="AN926">
        <v>2989</v>
      </c>
      <c r="AO926">
        <v>0</v>
      </c>
      <c r="AP926">
        <v>0</v>
      </c>
      <c r="AQ926">
        <v>0</v>
      </c>
      <c r="AR926">
        <v>0</v>
      </c>
      <c r="AS926">
        <v>2.6</v>
      </c>
      <c r="AT926">
        <v>28.5</v>
      </c>
      <c r="AU926">
        <v>757221</v>
      </c>
      <c r="AV926">
        <v>0</v>
      </c>
      <c r="AW926">
        <v>395361</v>
      </c>
      <c r="AX926">
        <v>10204</v>
      </c>
      <c r="AY926">
        <v>51852</v>
      </c>
      <c r="AZ926">
        <v>135</v>
      </c>
      <c r="BA926">
        <v>589.76</v>
      </c>
      <c r="BB926">
        <v>66.400000000000006</v>
      </c>
    </row>
    <row r="927" spans="1:54" x14ac:dyDescent="0.3">
      <c r="A927">
        <v>20039</v>
      </c>
      <c r="B927" t="s">
        <v>293</v>
      </c>
      <c r="C927" t="s">
        <v>1056</v>
      </c>
      <c r="D927">
        <v>2908</v>
      </c>
      <c r="E927">
        <v>2961</v>
      </c>
      <c r="F927">
        <v>-1.8</v>
      </c>
      <c r="G927">
        <v>2961</v>
      </c>
      <c r="H927">
        <v>6.4</v>
      </c>
      <c r="I927">
        <v>20.2</v>
      </c>
      <c r="J927">
        <v>27.1</v>
      </c>
      <c r="K927">
        <v>49.4</v>
      </c>
      <c r="L927">
        <v>97</v>
      </c>
      <c r="M927">
        <v>0.9</v>
      </c>
      <c r="N927">
        <v>0.3</v>
      </c>
      <c r="O927">
        <v>0.3</v>
      </c>
      <c r="P927">
        <v>0</v>
      </c>
      <c r="Q927">
        <v>1.5</v>
      </c>
      <c r="R927">
        <v>2</v>
      </c>
      <c r="S927">
        <v>95</v>
      </c>
      <c r="T927">
        <v>86.7</v>
      </c>
      <c r="U927">
        <v>1</v>
      </c>
      <c r="V927">
        <v>3.2</v>
      </c>
      <c r="W927">
        <v>90.1</v>
      </c>
      <c r="X927">
        <v>19.899999999999999</v>
      </c>
      <c r="Y927">
        <v>300</v>
      </c>
      <c r="Z927">
        <v>13.8</v>
      </c>
      <c r="AA927">
        <v>1806</v>
      </c>
      <c r="AB927">
        <v>82</v>
      </c>
      <c r="AC927">
        <v>8.1</v>
      </c>
      <c r="AD927">
        <v>53500</v>
      </c>
      <c r="AE927">
        <v>1482</v>
      </c>
      <c r="AF927">
        <v>1.91</v>
      </c>
      <c r="AG927">
        <v>27154</v>
      </c>
      <c r="AH927">
        <v>39333</v>
      </c>
      <c r="AI927">
        <v>10.1</v>
      </c>
      <c r="AJ927">
        <v>102</v>
      </c>
      <c r="AK927">
        <v>598</v>
      </c>
      <c r="AL927">
        <v>-10.1</v>
      </c>
      <c r="AM927">
        <v>286</v>
      </c>
      <c r="AN927">
        <v>408</v>
      </c>
      <c r="AO927">
        <v>0</v>
      </c>
      <c r="AP927">
        <v>0</v>
      </c>
      <c r="AQ927">
        <v>0</v>
      </c>
      <c r="AR927">
        <v>0</v>
      </c>
      <c r="AS927">
        <v>0</v>
      </c>
      <c r="AT927">
        <v>0</v>
      </c>
      <c r="AU927">
        <v>0</v>
      </c>
      <c r="AV927">
        <v>60478</v>
      </c>
      <c r="AW927">
        <v>17169</v>
      </c>
      <c r="AX927">
        <v>5793</v>
      </c>
      <c r="AY927">
        <v>1538</v>
      </c>
      <c r="AZ927">
        <v>0</v>
      </c>
      <c r="BA927">
        <v>893.52</v>
      </c>
      <c r="BB927">
        <v>3.3</v>
      </c>
    </row>
    <row r="928" spans="1:54" x14ac:dyDescent="0.3">
      <c r="A928">
        <v>20041</v>
      </c>
      <c r="B928" t="s">
        <v>290</v>
      </c>
      <c r="C928" t="s">
        <v>1056</v>
      </c>
      <c r="D928">
        <v>19394</v>
      </c>
      <c r="E928">
        <v>19754</v>
      </c>
      <c r="F928">
        <v>-1.8</v>
      </c>
      <c r="G928">
        <v>19754</v>
      </c>
      <c r="H928">
        <v>6.3</v>
      </c>
      <c r="I928">
        <v>24.1</v>
      </c>
      <c r="J928">
        <v>18.399999999999999</v>
      </c>
      <c r="K928">
        <v>50.1</v>
      </c>
      <c r="L928">
        <v>95.6</v>
      </c>
      <c r="M928">
        <v>1</v>
      </c>
      <c r="N928">
        <v>0.8</v>
      </c>
      <c r="O928">
        <v>0.4</v>
      </c>
      <c r="P928">
        <v>0.1</v>
      </c>
      <c r="Q928">
        <v>2.1</v>
      </c>
      <c r="R928">
        <v>4.5</v>
      </c>
      <c r="S928">
        <v>91.6</v>
      </c>
      <c r="T928">
        <v>86.7</v>
      </c>
      <c r="U928">
        <v>1.2</v>
      </c>
      <c r="V928">
        <v>2.8</v>
      </c>
      <c r="W928">
        <v>90.8</v>
      </c>
      <c r="X928">
        <v>18.5</v>
      </c>
      <c r="Y928">
        <v>2146</v>
      </c>
      <c r="Z928">
        <v>22.1</v>
      </c>
      <c r="AA928">
        <v>9120</v>
      </c>
      <c r="AB928">
        <v>73.400000000000006</v>
      </c>
      <c r="AC928">
        <v>8.8000000000000007</v>
      </c>
      <c r="AD928">
        <v>106700</v>
      </c>
      <c r="AE928">
        <v>7845</v>
      </c>
      <c r="AF928">
        <v>2.4700000000000002</v>
      </c>
      <c r="AG928">
        <v>23895</v>
      </c>
      <c r="AH928">
        <v>48890</v>
      </c>
      <c r="AI928">
        <v>10.9</v>
      </c>
      <c r="AJ928">
        <v>474</v>
      </c>
      <c r="AK928">
        <v>5013</v>
      </c>
      <c r="AL928">
        <v>-2.5</v>
      </c>
      <c r="AM928">
        <v>1217</v>
      </c>
      <c r="AN928">
        <v>1967</v>
      </c>
      <c r="AO928">
        <v>0</v>
      </c>
      <c r="AP928">
        <v>0</v>
      </c>
      <c r="AQ928">
        <v>0</v>
      </c>
      <c r="AR928">
        <v>0</v>
      </c>
      <c r="AS928">
        <v>0</v>
      </c>
      <c r="AT928">
        <v>25.7</v>
      </c>
      <c r="AU928">
        <v>317310</v>
      </c>
      <c r="AV928">
        <v>232637</v>
      </c>
      <c r="AW928">
        <v>191407</v>
      </c>
      <c r="AX928">
        <v>10143</v>
      </c>
      <c r="AY928">
        <v>15310</v>
      </c>
      <c r="AZ928">
        <v>26</v>
      </c>
      <c r="BA928">
        <v>847.07</v>
      </c>
      <c r="BB928">
        <v>23.3</v>
      </c>
    </row>
    <row r="929" spans="1:54" x14ac:dyDescent="0.3">
      <c r="A929">
        <v>20043</v>
      </c>
      <c r="B929" t="s">
        <v>1413</v>
      </c>
      <c r="C929" t="s">
        <v>1056</v>
      </c>
      <c r="D929">
        <v>7874</v>
      </c>
      <c r="E929">
        <v>7945</v>
      </c>
      <c r="F929">
        <v>-0.9</v>
      </c>
      <c r="G929">
        <v>7945</v>
      </c>
      <c r="H929">
        <v>5.7</v>
      </c>
      <c r="I929">
        <v>21.8</v>
      </c>
      <c r="J929">
        <v>17.5</v>
      </c>
      <c r="K929">
        <v>49.4</v>
      </c>
      <c r="L929">
        <v>92.3</v>
      </c>
      <c r="M929">
        <v>3.4</v>
      </c>
      <c r="N929">
        <v>1.5</v>
      </c>
      <c r="O929">
        <v>0.6</v>
      </c>
      <c r="P929">
        <v>0</v>
      </c>
      <c r="Q929">
        <v>2.2000000000000002</v>
      </c>
      <c r="R929">
        <v>2.8</v>
      </c>
      <c r="S929">
        <v>89.9</v>
      </c>
      <c r="T929">
        <v>85.5</v>
      </c>
      <c r="U929">
        <v>1.3</v>
      </c>
      <c r="V929">
        <v>1.6</v>
      </c>
      <c r="W929">
        <v>90</v>
      </c>
      <c r="X929">
        <v>17.5</v>
      </c>
      <c r="Y929">
        <v>564</v>
      </c>
      <c r="Z929">
        <v>19.2</v>
      </c>
      <c r="AA929">
        <v>3556</v>
      </c>
      <c r="AB929">
        <v>74.099999999999994</v>
      </c>
      <c r="AC929">
        <v>8.6</v>
      </c>
      <c r="AD929">
        <v>83300</v>
      </c>
      <c r="AE929">
        <v>3161</v>
      </c>
      <c r="AF929">
        <v>2.2999999999999998</v>
      </c>
      <c r="AG929">
        <v>22713</v>
      </c>
      <c r="AH929">
        <v>46512</v>
      </c>
      <c r="AI929">
        <v>12.3</v>
      </c>
      <c r="AJ929">
        <v>145</v>
      </c>
      <c r="AK929">
        <v>1411</v>
      </c>
      <c r="AL929">
        <v>-1.9</v>
      </c>
      <c r="AM929">
        <v>471</v>
      </c>
      <c r="AN929">
        <v>640</v>
      </c>
      <c r="AO929">
        <v>0</v>
      </c>
      <c r="AP929">
        <v>0</v>
      </c>
      <c r="AQ929">
        <v>0</v>
      </c>
      <c r="AR929">
        <v>0</v>
      </c>
      <c r="AS929">
        <v>0</v>
      </c>
      <c r="AT929">
        <v>0</v>
      </c>
      <c r="AU929">
        <v>0</v>
      </c>
      <c r="AV929">
        <v>0</v>
      </c>
      <c r="AW929">
        <v>25238</v>
      </c>
      <c r="AX929">
        <v>3241</v>
      </c>
      <c r="AY929">
        <v>1516</v>
      </c>
      <c r="AZ929">
        <v>3</v>
      </c>
      <c r="BA929">
        <v>393.41</v>
      </c>
      <c r="BB929">
        <v>20.2</v>
      </c>
    </row>
    <row r="930" spans="1:54" x14ac:dyDescent="0.3">
      <c r="A930">
        <v>20045</v>
      </c>
      <c r="B930" t="s">
        <v>225</v>
      </c>
      <c r="C930" t="s">
        <v>1056</v>
      </c>
      <c r="D930">
        <v>116585</v>
      </c>
      <c r="E930">
        <v>110826</v>
      </c>
      <c r="F930">
        <v>5.2</v>
      </c>
      <c r="G930">
        <v>110826</v>
      </c>
      <c r="H930">
        <v>5.2</v>
      </c>
      <c r="I930">
        <v>19</v>
      </c>
      <c r="J930">
        <v>10.3</v>
      </c>
      <c r="K930">
        <v>50.1</v>
      </c>
      <c r="L930">
        <v>84.3</v>
      </c>
      <c r="M930">
        <v>4.5999999999999996</v>
      </c>
      <c r="N930">
        <v>2.7</v>
      </c>
      <c r="O930">
        <v>4.5999999999999996</v>
      </c>
      <c r="P930">
        <v>0.1</v>
      </c>
      <c r="Q930">
        <v>3.7</v>
      </c>
      <c r="R930">
        <v>5.8</v>
      </c>
      <c r="S930">
        <v>79.7</v>
      </c>
      <c r="T930">
        <v>71.599999999999994</v>
      </c>
      <c r="U930">
        <v>6.5</v>
      </c>
      <c r="V930">
        <v>9.9</v>
      </c>
      <c r="W930">
        <v>95.1</v>
      </c>
      <c r="X930">
        <v>49.6</v>
      </c>
      <c r="Y930">
        <v>5957</v>
      </c>
      <c r="Z930">
        <v>20.100000000000001</v>
      </c>
      <c r="AA930">
        <v>48278</v>
      </c>
      <c r="AB930">
        <v>52</v>
      </c>
      <c r="AC930">
        <v>31.7</v>
      </c>
      <c r="AD930">
        <v>180300</v>
      </c>
      <c r="AE930">
        <v>43398</v>
      </c>
      <c r="AF930">
        <v>2.38</v>
      </c>
      <c r="AG930">
        <v>26342</v>
      </c>
      <c r="AH930">
        <v>49508</v>
      </c>
      <c r="AI930">
        <v>19</v>
      </c>
      <c r="AJ930">
        <v>2635</v>
      </c>
      <c r="AK930">
        <v>36252</v>
      </c>
      <c r="AL930">
        <v>-1.7</v>
      </c>
      <c r="AM930">
        <v>7712</v>
      </c>
      <c r="AN930">
        <v>10251</v>
      </c>
      <c r="AO930">
        <v>2.2000000000000002</v>
      </c>
      <c r="AP930">
        <v>1.2</v>
      </c>
      <c r="AQ930">
        <v>1.8</v>
      </c>
      <c r="AR930">
        <v>0</v>
      </c>
      <c r="AS930">
        <v>0</v>
      </c>
      <c r="AT930">
        <v>31.2</v>
      </c>
      <c r="AU930">
        <v>976469</v>
      </c>
      <c r="AV930">
        <v>0</v>
      </c>
      <c r="AW930">
        <v>1202225</v>
      </c>
      <c r="AX930">
        <v>10601</v>
      </c>
      <c r="AY930">
        <v>213749</v>
      </c>
      <c r="AZ930">
        <v>347</v>
      </c>
      <c r="BA930">
        <v>455.87</v>
      </c>
      <c r="BB930">
        <v>243.1</v>
      </c>
    </row>
    <row r="931" spans="1:54" x14ac:dyDescent="0.3">
      <c r="A931">
        <v>20047</v>
      </c>
      <c r="B931" t="s">
        <v>763</v>
      </c>
      <c r="C931" t="s">
        <v>1056</v>
      </c>
      <c r="D931">
        <v>3030</v>
      </c>
      <c r="E931">
        <v>3037</v>
      </c>
      <c r="F931">
        <v>-0.2</v>
      </c>
      <c r="G931">
        <v>3037</v>
      </c>
      <c r="H931">
        <v>6.6</v>
      </c>
      <c r="I931">
        <v>23.8</v>
      </c>
      <c r="J931">
        <v>19.3</v>
      </c>
      <c r="K931">
        <v>50.3</v>
      </c>
      <c r="L931">
        <v>95</v>
      </c>
      <c r="M931">
        <v>1.6</v>
      </c>
      <c r="N931">
        <v>1.7</v>
      </c>
      <c r="O931">
        <v>0.4</v>
      </c>
      <c r="P931">
        <v>0</v>
      </c>
      <c r="Q931">
        <v>1.4</v>
      </c>
      <c r="R931">
        <v>19.7</v>
      </c>
      <c r="S931">
        <v>77.900000000000006</v>
      </c>
      <c r="T931">
        <v>91.3</v>
      </c>
      <c r="U931">
        <v>11.9</v>
      </c>
      <c r="V931">
        <v>19</v>
      </c>
      <c r="W931">
        <v>85.6</v>
      </c>
      <c r="X931">
        <v>22.3</v>
      </c>
      <c r="Y931">
        <v>229</v>
      </c>
      <c r="Z931">
        <v>19.7</v>
      </c>
      <c r="AA931">
        <v>1625</v>
      </c>
      <c r="AB931">
        <v>75.3</v>
      </c>
      <c r="AC931">
        <v>2.9</v>
      </c>
      <c r="AD931">
        <v>56500</v>
      </c>
      <c r="AE931">
        <v>1269</v>
      </c>
      <c r="AF931">
        <v>2.29</v>
      </c>
      <c r="AG931">
        <v>24714</v>
      </c>
      <c r="AH931">
        <v>46551</v>
      </c>
      <c r="AI931">
        <v>12.9</v>
      </c>
      <c r="AJ931">
        <v>96</v>
      </c>
      <c r="AK931">
        <v>647</v>
      </c>
      <c r="AL931">
        <v>-0.5</v>
      </c>
      <c r="AM931">
        <v>212</v>
      </c>
      <c r="AN931">
        <v>342</v>
      </c>
      <c r="AO931">
        <v>0</v>
      </c>
      <c r="AP931">
        <v>0</v>
      </c>
      <c r="AQ931">
        <v>0</v>
      </c>
      <c r="AR931">
        <v>0</v>
      </c>
      <c r="AS931">
        <v>0</v>
      </c>
      <c r="AT931">
        <v>0</v>
      </c>
      <c r="AU931">
        <v>0</v>
      </c>
      <c r="AV931">
        <v>74694</v>
      </c>
      <c r="AW931">
        <v>12379</v>
      </c>
      <c r="AX931">
        <v>3987</v>
      </c>
      <c r="AY931">
        <v>0</v>
      </c>
      <c r="AZ931">
        <v>1</v>
      </c>
      <c r="BA931">
        <v>621.89</v>
      </c>
      <c r="BB931">
        <v>4.9000000000000004</v>
      </c>
    </row>
    <row r="932" spans="1:54" x14ac:dyDescent="0.3">
      <c r="A932">
        <v>20049</v>
      </c>
      <c r="B932" t="s">
        <v>1414</v>
      </c>
      <c r="C932" t="s">
        <v>1056</v>
      </c>
      <c r="D932">
        <v>2694</v>
      </c>
      <c r="E932">
        <v>2882</v>
      </c>
      <c r="F932">
        <v>-6.5</v>
      </c>
      <c r="G932">
        <v>2882</v>
      </c>
      <c r="H932">
        <v>4.0999999999999996</v>
      </c>
      <c r="I932">
        <v>20.100000000000001</v>
      </c>
      <c r="J932">
        <v>27.2</v>
      </c>
      <c r="K932">
        <v>50.4</v>
      </c>
      <c r="L932">
        <v>94.2</v>
      </c>
      <c r="M932">
        <v>0.1</v>
      </c>
      <c r="N932">
        <v>1.7</v>
      </c>
      <c r="O932">
        <v>0.5</v>
      </c>
      <c r="P932">
        <v>0.1</v>
      </c>
      <c r="Q932">
        <v>3.3</v>
      </c>
      <c r="R932">
        <v>3.8</v>
      </c>
      <c r="S932">
        <v>91</v>
      </c>
      <c r="T932">
        <v>87.8</v>
      </c>
      <c r="U932">
        <v>2.2000000000000002</v>
      </c>
      <c r="V932">
        <v>5.0999999999999996</v>
      </c>
      <c r="W932">
        <v>89.2</v>
      </c>
      <c r="X932">
        <v>18</v>
      </c>
      <c r="Y932">
        <v>311</v>
      </c>
      <c r="Z932">
        <v>33.299999999999997</v>
      </c>
      <c r="AA932">
        <v>1750</v>
      </c>
      <c r="AB932">
        <v>80.2</v>
      </c>
      <c r="AC932">
        <v>6.2</v>
      </c>
      <c r="AD932">
        <v>52100</v>
      </c>
      <c r="AE932">
        <v>1271</v>
      </c>
      <c r="AF932">
        <v>2.14</v>
      </c>
      <c r="AG932">
        <v>20322</v>
      </c>
      <c r="AH932">
        <v>34089</v>
      </c>
      <c r="AI932">
        <v>18.5</v>
      </c>
      <c r="AJ932">
        <v>72</v>
      </c>
      <c r="AK932">
        <v>337</v>
      </c>
      <c r="AL932">
        <v>-4.5</v>
      </c>
      <c r="AM932">
        <v>295</v>
      </c>
      <c r="AN932">
        <v>443</v>
      </c>
      <c r="AO932">
        <v>0</v>
      </c>
      <c r="AP932">
        <v>0</v>
      </c>
      <c r="AQ932">
        <v>0</v>
      </c>
      <c r="AR932">
        <v>0</v>
      </c>
      <c r="AS932">
        <v>0</v>
      </c>
      <c r="AT932">
        <v>0</v>
      </c>
      <c r="AU932">
        <v>0</v>
      </c>
      <c r="AV932">
        <v>0</v>
      </c>
      <c r="AW932">
        <v>7998</v>
      </c>
      <c r="AX932">
        <v>2680</v>
      </c>
      <c r="AY932">
        <v>0</v>
      </c>
      <c r="AZ932">
        <v>0</v>
      </c>
      <c r="BA932">
        <v>644.27</v>
      </c>
      <c r="BB932">
        <v>4.5</v>
      </c>
    </row>
    <row r="933" spans="1:54" x14ac:dyDescent="0.3">
      <c r="A933">
        <v>20051</v>
      </c>
      <c r="B933" t="s">
        <v>523</v>
      </c>
      <c r="C933" t="s">
        <v>1056</v>
      </c>
      <c r="D933">
        <v>29013</v>
      </c>
      <c r="E933">
        <v>28452</v>
      </c>
      <c r="F933">
        <v>2</v>
      </c>
      <c r="G933">
        <v>28452</v>
      </c>
      <c r="H933">
        <v>6.9</v>
      </c>
      <c r="I933">
        <v>21.9</v>
      </c>
      <c r="J933">
        <v>13.8</v>
      </c>
      <c r="K933">
        <v>49.7</v>
      </c>
      <c r="L933">
        <v>95.5</v>
      </c>
      <c r="M933">
        <v>1</v>
      </c>
      <c r="N933">
        <v>0.4</v>
      </c>
      <c r="O933">
        <v>1.4</v>
      </c>
      <c r="P933">
        <v>0.1</v>
      </c>
      <c r="Q933">
        <v>1.6</v>
      </c>
      <c r="R933">
        <v>5.7</v>
      </c>
      <c r="S933">
        <v>90.3</v>
      </c>
      <c r="T933">
        <v>76.2</v>
      </c>
      <c r="U933">
        <v>2.6</v>
      </c>
      <c r="V933">
        <v>7.1</v>
      </c>
      <c r="W933">
        <v>92.7</v>
      </c>
      <c r="X933">
        <v>32.299999999999997</v>
      </c>
      <c r="Y933">
        <v>1997</v>
      </c>
      <c r="Z933">
        <v>13.1</v>
      </c>
      <c r="AA933">
        <v>13060</v>
      </c>
      <c r="AB933">
        <v>62.9</v>
      </c>
      <c r="AC933">
        <v>23.6</v>
      </c>
      <c r="AD933">
        <v>138400</v>
      </c>
      <c r="AE933">
        <v>11824</v>
      </c>
      <c r="AF933">
        <v>2.3199999999999998</v>
      </c>
      <c r="AG933">
        <v>24291</v>
      </c>
      <c r="AH933">
        <v>43085</v>
      </c>
      <c r="AI933">
        <v>16.2</v>
      </c>
      <c r="AJ933">
        <v>1140</v>
      </c>
      <c r="AK933">
        <v>12848</v>
      </c>
      <c r="AL933">
        <v>-3.1</v>
      </c>
      <c r="AM933">
        <v>2814</v>
      </c>
      <c r="AN933">
        <v>3551</v>
      </c>
      <c r="AO933">
        <v>0</v>
      </c>
      <c r="AP933">
        <v>0</v>
      </c>
      <c r="AQ933">
        <v>0</v>
      </c>
      <c r="AR933">
        <v>0</v>
      </c>
      <c r="AS933">
        <v>0</v>
      </c>
      <c r="AT933">
        <v>18.5</v>
      </c>
      <c r="AU933">
        <v>0</v>
      </c>
      <c r="AV933">
        <v>144903</v>
      </c>
      <c r="AW933">
        <v>497467</v>
      </c>
      <c r="AX933">
        <v>18264</v>
      </c>
      <c r="AY933">
        <v>72165</v>
      </c>
      <c r="AZ933">
        <v>69</v>
      </c>
      <c r="BA933">
        <v>899.91</v>
      </c>
      <c r="BB933">
        <v>31.6</v>
      </c>
    </row>
    <row r="934" spans="1:54" x14ac:dyDescent="0.3">
      <c r="A934">
        <v>20053</v>
      </c>
      <c r="B934" t="s">
        <v>1415</v>
      </c>
      <c r="C934" t="s">
        <v>1056</v>
      </c>
      <c r="D934">
        <v>6392</v>
      </c>
      <c r="E934">
        <v>6497</v>
      </c>
      <c r="F934">
        <v>-1.6</v>
      </c>
      <c r="G934">
        <v>6497</v>
      </c>
      <c r="H934">
        <v>5</v>
      </c>
      <c r="I934">
        <v>18</v>
      </c>
      <c r="J934">
        <v>19.5</v>
      </c>
      <c r="K934">
        <v>42.8</v>
      </c>
      <c r="L934">
        <v>92.1</v>
      </c>
      <c r="M934">
        <v>5.0999999999999996</v>
      </c>
      <c r="N934">
        <v>0.9</v>
      </c>
      <c r="O934">
        <v>0.5</v>
      </c>
      <c r="P934">
        <v>0</v>
      </c>
      <c r="Q934">
        <v>1.5</v>
      </c>
      <c r="R934">
        <v>5.9</v>
      </c>
      <c r="S934">
        <v>86.5</v>
      </c>
      <c r="T934">
        <v>84.3</v>
      </c>
      <c r="U934">
        <v>2.2000000000000002</v>
      </c>
      <c r="V934">
        <v>3.9</v>
      </c>
      <c r="W934">
        <v>89.7</v>
      </c>
      <c r="X934">
        <v>20.8</v>
      </c>
      <c r="Y934">
        <v>557</v>
      </c>
      <c r="Z934">
        <v>16.5</v>
      </c>
      <c r="AA934">
        <v>3210</v>
      </c>
      <c r="AB934">
        <v>77</v>
      </c>
      <c r="AC934">
        <v>5.9</v>
      </c>
      <c r="AD934">
        <v>73300</v>
      </c>
      <c r="AE934">
        <v>2528</v>
      </c>
      <c r="AF934">
        <v>2.15</v>
      </c>
      <c r="AG934">
        <v>22789</v>
      </c>
      <c r="AH934">
        <v>45865</v>
      </c>
      <c r="AI934">
        <v>6.9</v>
      </c>
      <c r="AJ934">
        <v>163</v>
      </c>
      <c r="AK934">
        <v>1701</v>
      </c>
      <c r="AL934">
        <v>-4</v>
      </c>
      <c r="AM934">
        <v>458</v>
      </c>
      <c r="AN934">
        <v>553</v>
      </c>
      <c r="AO934">
        <v>0</v>
      </c>
      <c r="AP934">
        <v>0</v>
      </c>
      <c r="AQ934">
        <v>0</v>
      </c>
      <c r="AR934">
        <v>0</v>
      </c>
      <c r="AS934">
        <v>0</v>
      </c>
      <c r="AT934">
        <v>15.2</v>
      </c>
      <c r="AU934">
        <v>0</v>
      </c>
      <c r="AV934">
        <v>23009</v>
      </c>
      <c r="AW934">
        <v>31852</v>
      </c>
      <c r="AX934">
        <v>5066</v>
      </c>
      <c r="AY934">
        <v>4554</v>
      </c>
      <c r="AZ934">
        <v>3</v>
      </c>
      <c r="BA934">
        <v>715.85</v>
      </c>
      <c r="BB934">
        <v>9.1</v>
      </c>
    </row>
    <row r="935" spans="1:54" x14ac:dyDescent="0.3">
      <c r="A935">
        <v>20055</v>
      </c>
      <c r="B935" t="s">
        <v>1416</v>
      </c>
      <c r="C935" t="s">
        <v>1056</v>
      </c>
      <c r="D935">
        <v>37184</v>
      </c>
      <c r="E935">
        <v>36776</v>
      </c>
      <c r="F935">
        <v>1.1000000000000001</v>
      </c>
      <c r="G935">
        <v>36776</v>
      </c>
      <c r="H935">
        <v>9.5</v>
      </c>
      <c r="I935">
        <v>31.1</v>
      </c>
      <c r="J935">
        <v>9.4</v>
      </c>
      <c r="K935">
        <v>49</v>
      </c>
      <c r="L935">
        <v>89.4</v>
      </c>
      <c r="M935">
        <v>3.3</v>
      </c>
      <c r="N935">
        <v>1.4</v>
      </c>
      <c r="O935">
        <v>4.3</v>
      </c>
      <c r="P935">
        <v>0.1</v>
      </c>
      <c r="Q935">
        <v>1.5</v>
      </c>
      <c r="R935">
        <v>48.2</v>
      </c>
      <c r="S935">
        <v>43.7</v>
      </c>
      <c r="T935">
        <v>85.1</v>
      </c>
      <c r="U935">
        <v>20.9</v>
      </c>
      <c r="V935">
        <v>39.1</v>
      </c>
      <c r="W935">
        <v>70.599999999999994</v>
      </c>
      <c r="X935">
        <v>17.899999999999999</v>
      </c>
      <c r="Y935">
        <v>1452</v>
      </c>
      <c r="Z935">
        <v>15.2</v>
      </c>
      <c r="AA935">
        <v>13328</v>
      </c>
      <c r="AB935">
        <v>64.7</v>
      </c>
      <c r="AC935">
        <v>17.899999999999999</v>
      </c>
      <c r="AD935">
        <v>109700</v>
      </c>
      <c r="AE935">
        <v>12515</v>
      </c>
      <c r="AF935">
        <v>2.91</v>
      </c>
      <c r="AG935">
        <v>21629</v>
      </c>
      <c r="AH935">
        <v>47945</v>
      </c>
      <c r="AI935">
        <v>16</v>
      </c>
      <c r="AJ935">
        <v>977</v>
      </c>
      <c r="AK935">
        <v>14375</v>
      </c>
      <c r="AL935">
        <v>3.4</v>
      </c>
      <c r="AM935">
        <v>2168</v>
      </c>
      <c r="AN935">
        <v>2728</v>
      </c>
      <c r="AO935">
        <v>0</v>
      </c>
      <c r="AP935">
        <v>0</v>
      </c>
      <c r="AQ935">
        <v>0</v>
      </c>
      <c r="AR935">
        <v>0</v>
      </c>
      <c r="AS935">
        <v>17.600000000000001</v>
      </c>
      <c r="AT935">
        <v>21.9</v>
      </c>
      <c r="AU935">
        <v>0</v>
      </c>
      <c r="AV935">
        <v>0</v>
      </c>
      <c r="AW935">
        <v>504229</v>
      </c>
      <c r="AX935">
        <v>12364</v>
      </c>
      <c r="AY935">
        <v>54895</v>
      </c>
      <c r="AZ935">
        <v>14</v>
      </c>
      <c r="BA935">
        <v>1301.97</v>
      </c>
      <c r="BB935">
        <v>28.2</v>
      </c>
    </row>
    <row r="936" spans="1:54" x14ac:dyDescent="0.3">
      <c r="A936">
        <v>20057</v>
      </c>
      <c r="B936" t="s">
        <v>1341</v>
      </c>
      <c r="C936" t="s">
        <v>1056</v>
      </c>
      <c r="D936">
        <v>34795</v>
      </c>
      <c r="E936">
        <v>33848</v>
      </c>
      <c r="F936">
        <v>2.8</v>
      </c>
      <c r="G936">
        <v>33848</v>
      </c>
      <c r="H936">
        <v>9.6</v>
      </c>
      <c r="I936">
        <v>30.3</v>
      </c>
      <c r="J936">
        <v>10.4</v>
      </c>
      <c r="K936">
        <v>48.3</v>
      </c>
      <c r="L936">
        <v>91.6</v>
      </c>
      <c r="M936">
        <v>3</v>
      </c>
      <c r="N936">
        <v>1.6</v>
      </c>
      <c r="O936">
        <v>1.8</v>
      </c>
      <c r="P936">
        <v>0.3</v>
      </c>
      <c r="Q936">
        <v>1.7</v>
      </c>
      <c r="R936">
        <v>52.9</v>
      </c>
      <c r="S936">
        <v>41.5</v>
      </c>
      <c r="T936">
        <v>84.2</v>
      </c>
      <c r="U936">
        <v>25.4</v>
      </c>
      <c r="V936">
        <v>45.3</v>
      </c>
      <c r="W936">
        <v>69.7</v>
      </c>
      <c r="X936">
        <v>16.7</v>
      </c>
      <c r="Y936">
        <v>1519</v>
      </c>
      <c r="Z936">
        <v>14.3</v>
      </c>
      <c r="AA936">
        <v>12129</v>
      </c>
      <c r="AB936">
        <v>61.9</v>
      </c>
      <c r="AC936">
        <v>19.899999999999999</v>
      </c>
      <c r="AD936">
        <v>88800</v>
      </c>
      <c r="AE936">
        <v>11103</v>
      </c>
      <c r="AF936">
        <v>3.02</v>
      </c>
      <c r="AG936">
        <v>19994</v>
      </c>
      <c r="AH936">
        <v>51178</v>
      </c>
      <c r="AI936">
        <v>15.5</v>
      </c>
      <c r="AJ936">
        <v>774</v>
      </c>
      <c r="AK936">
        <v>15597</v>
      </c>
      <c r="AL936">
        <v>1.3</v>
      </c>
      <c r="AM936">
        <v>1739</v>
      </c>
      <c r="AN936">
        <v>2235</v>
      </c>
      <c r="AO936">
        <v>0</v>
      </c>
      <c r="AP936">
        <v>0</v>
      </c>
      <c r="AQ936">
        <v>0</v>
      </c>
      <c r="AR936">
        <v>0</v>
      </c>
      <c r="AS936">
        <v>6.1</v>
      </c>
      <c r="AT936">
        <v>26.3</v>
      </c>
      <c r="AU936">
        <v>0</v>
      </c>
      <c r="AV936">
        <v>0</v>
      </c>
      <c r="AW936">
        <v>395737</v>
      </c>
      <c r="AX936">
        <v>12121</v>
      </c>
      <c r="AY936">
        <v>40272</v>
      </c>
      <c r="AZ936">
        <v>43</v>
      </c>
      <c r="BA936">
        <v>1098.27</v>
      </c>
      <c r="BB936">
        <v>30.8</v>
      </c>
    </row>
    <row r="937" spans="1:54" x14ac:dyDescent="0.3">
      <c r="A937">
        <v>20059</v>
      </c>
      <c r="B937" t="s">
        <v>45</v>
      </c>
      <c r="C937" t="s">
        <v>1056</v>
      </c>
      <c r="D937">
        <v>25611</v>
      </c>
      <c r="E937">
        <v>25996</v>
      </c>
      <c r="F937">
        <v>-1.5</v>
      </c>
      <c r="G937">
        <v>25992</v>
      </c>
      <c r="H937">
        <v>6.3</v>
      </c>
      <c r="I937">
        <v>24.8</v>
      </c>
      <c r="J937">
        <v>15.4</v>
      </c>
      <c r="K937">
        <v>50.3</v>
      </c>
      <c r="L937">
        <v>94.6</v>
      </c>
      <c r="M937">
        <v>1.4</v>
      </c>
      <c r="N937">
        <v>0.9</v>
      </c>
      <c r="O937">
        <v>0.5</v>
      </c>
      <c r="P937">
        <v>0</v>
      </c>
      <c r="Q937">
        <v>2.5</v>
      </c>
      <c r="R937">
        <v>3.9</v>
      </c>
      <c r="S937">
        <v>91.4</v>
      </c>
      <c r="T937">
        <v>83.8</v>
      </c>
      <c r="U937">
        <v>1.2</v>
      </c>
      <c r="V937">
        <v>2.5</v>
      </c>
      <c r="W937">
        <v>90.7</v>
      </c>
      <c r="X937">
        <v>20.2</v>
      </c>
      <c r="Y937">
        <v>1891</v>
      </c>
      <c r="Z937">
        <v>24.5</v>
      </c>
      <c r="AA937">
        <v>11104</v>
      </c>
      <c r="AB937">
        <v>70.900000000000006</v>
      </c>
      <c r="AC937">
        <v>12.2</v>
      </c>
      <c r="AD937">
        <v>119700</v>
      </c>
      <c r="AE937">
        <v>9909</v>
      </c>
      <c r="AF937">
        <v>2.56</v>
      </c>
      <c r="AG937">
        <v>22979</v>
      </c>
      <c r="AH937">
        <v>49543</v>
      </c>
      <c r="AI937">
        <v>13.1</v>
      </c>
      <c r="AJ937">
        <v>575</v>
      </c>
      <c r="AK937">
        <v>9031</v>
      </c>
      <c r="AL937">
        <v>-5.5</v>
      </c>
      <c r="AM937">
        <v>1544</v>
      </c>
      <c r="AN937">
        <v>2331</v>
      </c>
      <c r="AO937">
        <v>0</v>
      </c>
      <c r="AP937">
        <v>0</v>
      </c>
      <c r="AQ937">
        <v>0</v>
      </c>
      <c r="AR937">
        <v>0</v>
      </c>
      <c r="AS937">
        <v>0</v>
      </c>
      <c r="AT937">
        <v>23.1</v>
      </c>
      <c r="AU937">
        <v>384080</v>
      </c>
      <c r="AV937">
        <v>168701</v>
      </c>
      <c r="AW937">
        <v>234280</v>
      </c>
      <c r="AX937">
        <v>8921</v>
      </c>
      <c r="AY937">
        <v>27910</v>
      </c>
      <c r="AZ937">
        <v>31</v>
      </c>
      <c r="BA937">
        <v>571.76</v>
      </c>
      <c r="BB937">
        <v>45.5</v>
      </c>
    </row>
    <row r="938" spans="1:54" x14ac:dyDescent="0.3">
      <c r="A938">
        <v>20061</v>
      </c>
      <c r="B938" t="s">
        <v>1417</v>
      </c>
      <c r="C938" t="s">
        <v>1056</v>
      </c>
      <c r="D938">
        <v>36713</v>
      </c>
      <c r="E938">
        <v>34362</v>
      </c>
      <c r="F938">
        <v>6.8</v>
      </c>
      <c r="G938">
        <v>34362</v>
      </c>
      <c r="H938">
        <v>11.4</v>
      </c>
      <c r="I938">
        <v>30.2</v>
      </c>
      <c r="J938">
        <v>7.6</v>
      </c>
      <c r="K938">
        <v>46.8</v>
      </c>
      <c r="L938">
        <v>69.599999999999994</v>
      </c>
      <c r="M938">
        <v>18.8</v>
      </c>
      <c r="N938">
        <v>1.4</v>
      </c>
      <c r="O938">
        <v>3.5</v>
      </c>
      <c r="P938">
        <v>0.8</v>
      </c>
      <c r="Q938">
        <v>5.7</v>
      </c>
      <c r="R938">
        <v>15</v>
      </c>
      <c r="S938">
        <v>58.1</v>
      </c>
      <c r="T938">
        <v>74.8</v>
      </c>
      <c r="U938">
        <v>7.3</v>
      </c>
      <c r="V938">
        <v>13.7</v>
      </c>
      <c r="W938">
        <v>91</v>
      </c>
      <c r="X938">
        <v>20.8</v>
      </c>
      <c r="Y938">
        <v>4795</v>
      </c>
      <c r="Z938">
        <v>16.600000000000001</v>
      </c>
      <c r="AA938">
        <v>15114</v>
      </c>
      <c r="AB938">
        <v>46.6</v>
      </c>
      <c r="AC938">
        <v>30</v>
      </c>
      <c r="AD938">
        <v>136500</v>
      </c>
      <c r="AE938">
        <v>12532</v>
      </c>
      <c r="AF938">
        <v>2.78</v>
      </c>
      <c r="AG938">
        <v>21408</v>
      </c>
      <c r="AH938">
        <v>46908</v>
      </c>
      <c r="AI938">
        <v>12.1</v>
      </c>
      <c r="AJ938">
        <v>576</v>
      </c>
      <c r="AK938">
        <v>8061</v>
      </c>
      <c r="AL938">
        <v>-0.7</v>
      </c>
      <c r="AM938">
        <v>1168</v>
      </c>
      <c r="AN938">
        <v>1524</v>
      </c>
      <c r="AO938">
        <v>16.7</v>
      </c>
      <c r="AP938">
        <v>0</v>
      </c>
      <c r="AQ938">
        <v>4.7</v>
      </c>
      <c r="AR938">
        <v>0</v>
      </c>
      <c r="AS938">
        <v>0</v>
      </c>
      <c r="AT938">
        <v>0</v>
      </c>
      <c r="AU938">
        <v>0</v>
      </c>
      <c r="AV938">
        <v>70826</v>
      </c>
      <c r="AW938">
        <v>295149</v>
      </c>
      <c r="AX938">
        <v>9992</v>
      </c>
      <c r="AY938">
        <v>51976</v>
      </c>
      <c r="AZ938">
        <v>141</v>
      </c>
      <c r="BA938">
        <v>384.62</v>
      </c>
      <c r="BB938">
        <v>89.3</v>
      </c>
    </row>
    <row r="939" spans="1:54" x14ac:dyDescent="0.3">
      <c r="A939">
        <v>20063</v>
      </c>
      <c r="B939" t="s">
        <v>1418</v>
      </c>
      <c r="C939" t="s">
        <v>1056</v>
      </c>
      <c r="D939">
        <v>2727</v>
      </c>
      <c r="E939">
        <v>2695</v>
      </c>
      <c r="F939">
        <v>1.2</v>
      </c>
      <c r="G939">
        <v>2695</v>
      </c>
      <c r="H939">
        <v>6.8</v>
      </c>
      <c r="I939">
        <v>23.8</v>
      </c>
      <c r="J939">
        <v>23.2</v>
      </c>
      <c r="K939">
        <v>49</v>
      </c>
      <c r="L939">
        <v>98</v>
      </c>
      <c r="M939">
        <v>0.6</v>
      </c>
      <c r="N939">
        <v>0.1</v>
      </c>
      <c r="O939">
        <v>0.4</v>
      </c>
      <c r="P939">
        <v>0</v>
      </c>
      <c r="Q939">
        <v>0.9</v>
      </c>
      <c r="R939">
        <v>2.7</v>
      </c>
      <c r="S939">
        <v>95.6</v>
      </c>
      <c r="T939">
        <v>90.5</v>
      </c>
      <c r="U939">
        <v>0.4</v>
      </c>
      <c r="V939">
        <v>2</v>
      </c>
      <c r="W939">
        <v>92.8</v>
      </c>
      <c r="X939">
        <v>20.3</v>
      </c>
      <c r="Y939">
        <v>232</v>
      </c>
      <c r="Z939">
        <v>12.8</v>
      </c>
      <c r="AA939">
        <v>1396</v>
      </c>
      <c r="AB939">
        <v>79.5</v>
      </c>
      <c r="AC939">
        <v>2.8</v>
      </c>
      <c r="AD939">
        <v>71500</v>
      </c>
      <c r="AE939">
        <v>1201</v>
      </c>
      <c r="AF939">
        <v>2.31</v>
      </c>
      <c r="AG939">
        <v>26233</v>
      </c>
      <c r="AH939">
        <v>44866</v>
      </c>
      <c r="AI939">
        <v>10.3</v>
      </c>
      <c r="AJ939">
        <v>133</v>
      </c>
      <c r="AK939">
        <v>927</v>
      </c>
      <c r="AL939">
        <v>3.7</v>
      </c>
      <c r="AM939">
        <v>311</v>
      </c>
      <c r="AN939">
        <v>0</v>
      </c>
      <c r="AO939">
        <v>0</v>
      </c>
      <c r="AP939">
        <v>0</v>
      </c>
      <c r="AQ939">
        <v>0</v>
      </c>
      <c r="AR939">
        <v>0</v>
      </c>
      <c r="AS939">
        <v>0</v>
      </c>
      <c r="AT939">
        <v>0</v>
      </c>
      <c r="AU939">
        <v>0</v>
      </c>
      <c r="AV939">
        <v>104789</v>
      </c>
      <c r="AW939">
        <v>17068</v>
      </c>
      <c r="AX939">
        <v>6552</v>
      </c>
      <c r="AY939">
        <v>2010</v>
      </c>
      <c r="AZ939">
        <v>15</v>
      </c>
      <c r="BA939">
        <v>1071.67</v>
      </c>
      <c r="BB939">
        <v>2.5</v>
      </c>
    </row>
    <row r="940" spans="1:54" x14ac:dyDescent="0.3">
      <c r="A940">
        <v>20065</v>
      </c>
      <c r="B940" t="s">
        <v>446</v>
      </c>
      <c r="C940" t="s">
        <v>1056</v>
      </c>
      <c r="D940">
        <v>2566</v>
      </c>
      <c r="E940">
        <v>2597</v>
      </c>
      <c r="F940">
        <v>-1.2</v>
      </c>
      <c r="G940">
        <v>2597</v>
      </c>
      <c r="H940">
        <v>6.6</v>
      </c>
      <c r="I940">
        <v>20</v>
      </c>
      <c r="J940">
        <v>25.4</v>
      </c>
      <c r="K940">
        <v>50.4</v>
      </c>
      <c r="L940">
        <v>90.6</v>
      </c>
      <c r="M940">
        <v>4.4000000000000004</v>
      </c>
      <c r="N940">
        <v>0.8</v>
      </c>
      <c r="O940">
        <v>0.8</v>
      </c>
      <c r="P940">
        <v>0</v>
      </c>
      <c r="Q940">
        <v>3.4</v>
      </c>
      <c r="R940">
        <v>3.2</v>
      </c>
      <c r="S940">
        <v>88.5</v>
      </c>
      <c r="T940">
        <v>85.1</v>
      </c>
      <c r="U940">
        <v>0.9</v>
      </c>
      <c r="V940">
        <v>1.9</v>
      </c>
      <c r="W940">
        <v>93.9</v>
      </c>
      <c r="X940">
        <v>22.9</v>
      </c>
      <c r="Y940">
        <v>209</v>
      </c>
      <c r="Z940">
        <v>16.899999999999999</v>
      </c>
      <c r="AA940">
        <v>1481</v>
      </c>
      <c r="AB940">
        <v>82.5</v>
      </c>
      <c r="AC940">
        <v>5.4</v>
      </c>
      <c r="AD940">
        <v>63800</v>
      </c>
      <c r="AE940">
        <v>1192</v>
      </c>
      <c r="AF940">
        <v>2.14</v>
      </c>
      <c r="AG940">
        <v>28146</v>
      </c>
      <c r="AH940">
        <v>47500</v>
      </c>
      <c r="AI940">
        <v>11.2</v>
      </c>
      <c r="AJ940">
        <v>108</v>
      </c>
      <c r="AK940">
        <v>741</v>
      </c>
      <c r="AL940">
        <v>-3</v>
      </c>
      <c r="AM940">
        <v>287</v>
      </c>
      <c r="AN940">
        <v>0</v>
      </c>
      <c r="AO940">
        <v>0</v>
      </c>
      <c r="AP940">
        <v>0</v>
      </c>
      <c r="AQ940">
        <v>0</v>
      </c>
      <c r="AR940">
        <v>0</v>
      </c>
      <c r="AS940">
        <v>0</v>
      </c>
      <c r="AT940">
        <v>0</v>
      </c>
      <c r="AU940">
        <v>0</v>
      </c>
      <c r="AV940">
        <v>23088</v>
      </c>
      <c r="AW940">
        <v>30166</v>
      </c>
      <c r="AX940">
        <v>11710</v>
      </c>
      <c r="AY940">
        <v>1339</v>
      </c>
      <c r="AZ940">
        <v>0</v>
      </c>
      <c r="BA940">
        <v>898.52</v>
      </c>
      <c r="BB940">
        <v>2.9</v>
      </c>
    </row>
    <row r="941" spans="1:54" x14ac:dyDescent="0.3">
      <c r="A941">
        <v>20067</v>
      </c>
      <c r="B941" t="s">
        <v>109</v>
      </c>
      <c r="C941" t="s">
        <v>1056</v>
      </c>
      <c r="D941">
        <v>7816</v>
      </c>
      <c r="E941">
        <v>7829</v>
      </c>
      <c r="F941">
        <v>-0.2</v>
      </c>
      <c r="G941">
        <v>7829</v>
      </c>
      <c r="H941">
        <v>8.3000000000000007</v>
      </c>
      <c r="I941">
        <v>32</v>
      </c>
      <c r="J941">
        <v>11.2</v>
      </c>
      <c r="K941">
        <v>49.1</v>
      </c>
      <c r="L941">
        <v>94.9</v>
      </c>
      <c r="M941">
        <v>0.9</v>
      </c>
      <c r="N941">
        <v>2.2999999999999998</v>
      </c>
      <c r="O941">
        <v>0.5</v>
      </c>
      <c r="P941">
        <v>0</v>
      </c>
      <c r="Q941">
        <v>1.4</v>
      </c>
      <c r="R941">
        <v>46.4</v>
      </c>
      <c r="S941">
        <v>51.4</v>
      </c>
      <c r="T941">
        <v>85.1</v>
      </c>
      <c r="U941">
        <v>14.6</v>
      </c>
      <c r="V941">
        <v>32.6</v>
      </c>
      <c r="W941">
        <v>76</v>
      </c>
      <c r="X941">
        <v>17.8</v>
      </c>
      <c r="Y941">
        <v>219</v>
      </c>
      <c r="Z941">
        <v>11.4</v>
      </c>
      <c r="AA941">
        <v>2920</v>
      </c>
      <c r="AB941">
        <v>73.8</v>
      </c>
      <c r="AC941">
        <v>3.9</v>
      </c>
      <c r="AD941">
        <v>90900</v>
      </c>
      <c r="AE941">
        <v>2793</v>
      </c>
      <c r="AF941">
        <v>2.79</v>
      </c>
      <c r="AG941">
        <v>26370</v>
      </c>
      <c r="AH941">
        <v>53213</v>
      </c>
      <c r="AI941">
        <v>13</v>
      </c>
      <c r="AJ941">
        <v>228</v>
      </c>
      <c r="AK941">
        <v>2457</v>
      </c>
      <c r="AL941">
        <v>2.5</v>
      </c>
      <c r="AM941">
        <v>496</v>
      </c>
      <c r="AN941">
        <v>617</v>
      </c>
      <c r="AO941">
        <v>0</v>
      </c>
      <c r="AP941">
        <v>0</v>
      </c>
      <c r="AQ941">
        <v>0</v>
      </c>
      <c r="AR941">
        <v>0</v>
      </c>
      <c r="AS941">
        <v>27.2</v>
      </c>
      <c r="AT941">
        <v>33.1</v>
      </c>
      <c r="AU941">
        <v>0</v>
      </c>
      <c r="AV941">
        <v>253106</v>
      </c>
      <c r="AW941">
        <v>66963</v>
      </c>
      <c r="AX941">
        <v>8998</v>
      </c>
      <c r="AY941">
        <v>7133</v>
      </c>
      <c r="AZ941">
        <v>4</v>
      </c>
      <c r="BA941">
        <v>574.79999999999995</v>
      </c>
      <c r="BB941">
        <v>13.6</v>
      </c>
    </row>
    <row r="942" spans="1:54" x14ac:dyDescent="0.3">
      <c r="A942">
        <v>20069</v>
      </c>
      <c r="B942" t="s">
        <v>747</v>
      </c>
      <c r="C942" t="s">
        <v>1056</v>
      </c>
      <c r="D942">
        <v>6082</v>
      </c>
      <c r="E942">
        <v>6006</v>
      </c>
      <c r="F942">
        <v>1.3</v>
      </c>
      <c r="G942">
        <v>6006</v>
      </c>
      <c r="H942">
        <v>7.5</v>
      </c>
      <c r="I942">
        <v>29.2</v>
      </c>
      <c r="J942">
        <v>14.4</v>
      </c>
      <c r="K942">
        <v>50.2</v>
      </c>
      <c r="L942">
        <v>97.5</v>
      </c>
      <c r="M942">
        <v>0.7</v>
      </c>
      <c r="N942">
        <v>0.5</v>
      </c>
      <c r="O942">
        <v>0.3</v>
      </c>
      <c r="P942">
        <v>0</v>
      </c>
      <c r="Q942">
        <v>1</v>
      </c>
      <c r="R942">
        <v>14.2</v>
      </c>
      <c r="S942">
        <v>83.9</v>
      </c>
      <c r="T942">
        <v>88.7</v>
      </c>
      <c r="U942">
        <v>9.6999999999999993</v>
      </c>
      <c r="V942">
        <v>15.6</v>
      </c>
      <c r="W942">
        <v>77.3</v>
      </c>
      <c r="X942">
        <v>20.2</v>
      </c>
      <c r="Y942">
        <v>239</v>
      </c>
      <c r="Z942">
        <v>17.600000000000001</v>
      </c>
      <c r="AA942">
        <v>2403</v>
      </c>
      <c r="AB942">
        <v>75.8</v>
      </c>
      <c r="AC942">
        <v>5.9</v>
      </c>
      <c r="AD942">
        <v>105900</v>
      </c>
      <c r="AE942">
        <v>2066</v>
      </c>
      <c r="AF942">
        <v>2.86</v>
      </c>
      <c r="AG942">
        <v>25537</v>
      </c>
      <c r="AH942">
        <v>57808</v>
      </c>
      <c r="AI942">
        <v>11.2</v>
      </c>
      <c r="AJ942">
        <v>221</v>
      </c>
      <c r="AK942">
        <v>1726</v>
      </c>
      <c r="AL942">
        <v>2.4</v>
      </c>
      <c r="AM942">
        <v>630</v>
      </c>
      <c r="AN942">
        <v>755</v>
      </c>
      <c r="AO942">
        <v>0</v>
      </c>
      <c r="AP942">
        <v>0</v>
      </c>
      <c r="AQ942">
        <v>0</v>
      </c>
      <c r="AR942">
        <v>0</v>
      </c>
      <c r="AS942">
        <v>0</v>
      </c>
      <c r="AT942">
        <v>0</v>
      </c>
      <c r="AU942">
        <v>0</v>
      </c>
      <c r="AV942">
        <v>112701</v>
      </c>
      <c r="AW942">
        <v>34787</v>
      </c>
      <c r="AX942">
        <v>6032</v>
      </c>
      <c r="AY942">
        <v>1277</v>
      </c>
      <c r="AZ942">
        <v>18</v>
      </c>
      <c r="BA942">
        <v>868.87</v>
      </c>
      <c r="BB942">
        <v>6.9</v>
      </c>
    </row>
    <row r="943" spans="1:54" x14ac:dyDescent="0.3">
      <c r="A943">
        <v>20071</v>
      </c>
      <c r="B943" t="s">
        <v>1419</v>
      </c>
      <c r="C943" t="s">
        <v>1056</v>
      </c>
      <c r="D943">
        <v>1301</v>
      </c>
      <c r="E943">
        <v>1247</v>
      </c>
      <c r="F943">
        <v>4.3</v>
      </c>
      <c r="G943">
        <v>1247</v>
      </c>
      <c r="H943">
        <v>7.7</v>
      </c>
      <c r="I943">
        <v>24.6</v>
      </c>
      <c r="J943">
        <v>20.9</v>
      </c>
      <c r="K943">
        <v>50.9</v>
      </c>
      <c r="L943">
        <v>97.2</v>
      </c>
      <c r="M943">
        <v>0.5</v>
      </c>
      <c r="N943">
        <v>1</v>
      </c>
      <c r="O943">
        <v>0.3</v>
      </c>
      <c r="P943">
        <v>0</v>
      </c>
      <c r="Q943">
        <v>0.9</v>
      </c>
      <c r="R943">
        <v>17.600000000000001</v>
      </c>
      <c r="S943">
        <v>80.400000000000006</v>
      </c>
      <c r="T943">
        <v>91.4</v>
      </c>
      <c r="U943">
        <v>3.2</v>
      </c>
      <c r="V943">
        <v>9.6999999999999993</v>
      </c>
      <c r="W943">
        <v>91.7</v>
      </c>
      <c r="X943">
        <v>21.9</v>
      </c>
      <c r="Y943">
        <v>88</v>
      </c>
      <c r="Z943">
        <v>12</v>
      </c>
      <c r="AA943">
        <v>631</v>
      </c>
      <c r="AB943">
        <v>80.3</v>
      </c>
      <c r="AC943">
        <v>3</v>
      </c>
      <c r="AD943">
        <v>78500</v>
      </c>
      <c r="AE943">
        <v>493</v>
      </c>
      <c r="AF943">
        <v>2.39</v>
      </c>
      <c r="AG943">
        <v>32650</v>
      </c>
      <c r="AH943">
        <v>52847</v>
      </c>
      <c r="AI943">
        <v>5.4</v>
      </c>
      <c r="AJ943">
        <v>45</v>
      </c>
      <c r="AK943">
        <v>316</v>
      </c>
      <c r="AL943">
        <v>-0.9</v>
      </c>
      <c r="AM943">
        <v>131</v>
      </c>
      <c r="AN943">
        <v>0</v>
      </c>
      <c r="AO943">
        <v>0</v>
      </c>
      <c r="AP943">
        <v>0</v>
      </c>
      <c r="AQ943">
        <v>0</v>
      </c>
      <c r="AR943">
        <v>0</v>
      </c>
      <c r="AS943">
        <v>0</v>
      </c>
      <c r="AT943">
        <v>0</v>
      </c>
      <c r="AU943">
        <v>0</v>
      </c>
      <c r="AV943">
        <v>0</v>
      </c>
      <c r="AW943">
        <v>9621</v>
      </c>
      <c r="AX943">
        <v>7406</v>
      </c>
      <c r="AY943">
        <v>0</v>
      </c>
      <c r="AZ943">
        <v>3</v>
      </c>
      <c r="BA943">
        <v>778.45</v>
      </c>
      <c r="BB943">
        <v>1.6</v>
      </c>
    </row>
    <row r="944" spans="1:54" x14ac:dyDescent="0.3">
      <c r="A944">
        <v>20073</v>
      </c>
      <c r="B944" t="s">
        <v>556</v>
      </c>
      <c r="C944" t="s">
        <v>1056</v>
      </c>
      <c r="D944">
        <v>6328</v>
      </c>
      <c r="E944">
        <v>6689</v>
      </c>
      <c r="F944">
        <v>-5.4</v>
      </c>
      <c r="G944">
        <v>6689</v>
      </c>
      <c r="H944">
        <v>5.0999999999999996</v>
      </c>
      <c r="I944">
        <v>21.3</v>
      </c>
      <c r="J944">
        <v>23.6</v>
      </c>
      <c r="K944">
        <v>50.2</v>
      </c>
      <c r="L944">
        <v>95.3</v>
      </c>
      <c r="M944">
        <v>0.5</v>
      </c>
      <c r="N944">
        <v>1.5</v>
      </c>
      <c r="O944">
        <v>0.3</v>
      </c>
      <c r="P944">
        <v>0</v>
      </c>
      <c r="Q944">
        <v>2.2999999999999998</v>
      </c>
      <c r="R944">
        <v>4</v>
      </c>
      <c r="S944">
        <v>92</v>
      </c>
      <c r="T944">
        <v>87.6</v>
      </c>
      <c r="U944">
        <v>0.3</v>
      </c>
      <c r="V944">
        <v>1.3</v>
      </c>
      <c r="W944">
        <v>90.6</v>
      </c>
      <c r="X944">
        <v>16.5</v>
      </c>
      <c r="Y944">
        <v>585</v>
      </c>
      <c r="Z944">
        <v>25.2</v>
      </c>
      <c r="AA944">
        <v>4036</v>
      </c>
      <c r="AB944">
        <v>76.3</v>
      </c>
      <c r="AC944">
        <v>3.5</v>
      </c>
      <c r="AD944">
        <v>56800</v>
      </c>
      <c r="AE944">
        <v>2855</v>
      </c>
      <c r="AF944">
        <v>2.27</v>
      </c>
      <c r="AG944">
        <v>22280</v>
      </c>
      <c r="AH944">
        <v>38346</v>
      </c>
      <c r="AI944">
        <v>16.100000000000001</v>
      </c>
      <c r="AJ944">
        <v>189</v>
      </c>
      <c r="AK944">
        <v>1201</v>
      </c>
      <c r="AL944">
        <v>3.3</v>
      </c>
      <c r="AM944">
        <v>551</v>
      </c>
      <c r="AN944">
        <v>900</v>
      </c>
      <c r="AO944">
        <v>0</v>
      </c>
      <c r="AP944">
        <v>0</v>
      </c>
      <c r="AQ944">
        <v>0</v>
      </c>
      <c r="AR944">
        <v>0</v>
      </c>
      <c r="AS944">
        <v>0</v>
      </c>
      <c r="AT944">
        <v>33.299999999999997</v>
      </c>
      <c r="AU944">
        <v>0</v>
      </c>
      <c r="AV944">
        <v>14147</v>
      </c>
      <c r="AW944">
        <v>53316</v>
      </c>
      <c r="AX944">
        <v>7684</v>
      </c>
      <c r="AY944">
        <v>2983</v>
      </c>
      <c r="AZ944">
        <v>0</v>
      </c>
      <c r="BA944">
        <v>1143.3</v>
      </c>
      <c r="BB944">
        <v>5.9</v>
      </c>
    </row>
    <row r="945" spans="1:54" x14ac:dyDescent="0.3">
      <c r="A945">
        <v>20075</v>
      </c>
      <c r="B945" t="s">
        <v>284</v>
      </c>
      <c r="C945" t="s">
        <v>1056</v>
      </c>
      <c r="D945">
        <v>2603</v>
      </c>
      <c r="E945">
        <v>2690</v>
      </c>
      <c r="F945">
        <v>-3.2</v>
      </c>
      <c r="G945">
        <v>2690</v>
      </c>
      <c r="H945">
        <v>8.4</v>
      </c>
      <c r="I945">
        <v>29.9</v>
      </c>
      <c r="J945">
        <v>11.9</v>
      </c>
      <c r="K945">
        <v>48.6</v>
      </c>
      <c r="L945">
        <v>95.4</v>
      </c>
      <c r="M945">
        <v>0.5</v>
      </c>
      <c r="N945">
        <v>1.9</v>
      </c>
      <c r="O945">
        <v>0.4</v>
      </c>
      <c r="P945">
        <v>0.3</v>
      </c>
      <c r="Q945">
        <v>1.5</v>
      </c>
      <c r="R945">
        <v>33.700000000000003</v>
      </c>
      <c r="S945">
        <v>63.3</v>
      </c>
      <c r="T945">
        <v>81.599999999999994</v>
      </c>
      <c r="U945">
        <v>13.2</v>
      </c>
      <c r="V945">
        <v>25.2</v>
      </c>
      <c r="W945">
        <v>81.900000000000006</v>
      </c>
      <c r="X945">
        <v>12.6</v>
      </c>
      <c r="Y945">
        <v>182</v>
      </c>
      <c r="Z945">
        <v>11.2</v>
      </c>
      <c r="AA945">
        <v>1225</v>
      </c>
      <c r="AB945">
        <v>75.2</v>
      </c>
      <c r="AC945">
        <v>6.7</v>
      </c>
      <c r="AD945">
        <v>75100</v>
      </c>
      <c r="AE945">
        <v>1076</v>
      </c>
      <c r="AF945">
        <v>2.44</v>
      </c>
      <c r="AG945">
        <v>24510</v>
      </c>
      <c r="AH945">
        <v>43357</v>
      </c>
      <c r="AI945">
        <v>11.2</v>
      </c>
      <c r="AJ945">
        <v>60</v>
      </c>
      <c r="AK945">
        <v>564</v>
      </c>
      <c r="AL945">
        <v>1.6</v>
      </c>
      <c r="AM945">
        <v>191</v>
      </c>
      <c r="AN945">
        <v>373</v>
      </c>
      <c r="AO945">
        <v>0</v>
      </c>
      <c r="AP945">
        <v>0</v>
      </c>
      <c r="AQ945">
        <v>0</v>
      </c>
      <c r="AR945">
        <v>0</v>
      </c>
      <c r="AS945">
        <v>0</v>
      </c>
      <c r="AT945">
        <v>0</v>
      </c>
      <c r="AU945">
        <v>0</v>
      </c>
      <c r="AV945">
        <v>34386</v>
      </c>
      <c r="AW945">
        <v>25434</v>
      </c>
      <c r="AX945">
        <v>9816</v>
      </c>
      <c r="AY945">
        <v>636</v>
      </c>
      <c r="AZ945">
        <v>0</v>
      </c>
      <c r="BA945">
        <v>996.51</v>
      </c>
      <c r="BB945">
        <v>2.7</v>
      </c>
    </row>
    <row r="946" spans="1:54" x14ac:dyDescent="0.3">
      <c r="A946">
        <v>20077</v>
      </c>
      <c r="B946" t="s">
        <v>518</v>
      </c>
      <c r="C946" t="s">
        <v>1056</v>
      </c>
      <c r="D946">
        <v>5818</v>
      </c>
      <c r="E946">
        <v>6034</v>
      </c>
      <c r="F946">
        <v>-3.6</v>
      </c>
      <c r="G946">
        <v>6034</v>
      </c>
      <c r="H946">
        <v>6.9</v>
      </c>
      <c r="I946">
        <v>23.8</v>
      </c>
      <c r="J946">
        <v>21.7</v>
      </c>
      <c r="K946">
        <v>49.6</v>
      </c>
      <c r="L946">
        <v>95.7</v>
      </c>
      <c r="M946">
        <v>0.5</v>
      </c>
      <c r="N946">
        <v>1.4</v>
      </c>
      <c r="O946">
        <v>0.4</v>
      </c>
      <c r="P946">
        <v>0.2</v>
      </c>
      <c r="Q946">
        <v>1.7</v>
      </c>
      <c r="R946">
        <v>7.1</v>
      </c>
      <c r="S946">
        <v>89.8</v>
      </c>
      <c r="T946">
        <v>86.4</v>
      </c>
      <c r="U946">
        <v>2.2000000000000002</v>
      </c>
      <c r="V946">
        <v>5</v>
      </c>
      <c r="W946">
        <v>87.7</v>
      </c>
      <c r="X946">
        <v>16.899999999999999</v>
      </c>
      <c r="Y946">
        <v>469</v>
      </c>
      <c r="Z946">
        <v>14.6</v>
      </c>
      <c r="AA946">
        <v>3167</v>
      </c>
      <c r="AB946">
        <v>73.099999999999994</v>
      </c>
      <c r="AC946">
        <v>5.4</v>
      </c>
      <c r="AD946">
        <v>66100</v>
      </c>
      <c r="AE946">
        <v>2595</v>
      </c>
      <c r="AF946">
        <v>2.2200000000000002</v>
      </c>
      <c r="AG946">
        <v>22820</v>
      </c>
      <c r="AH946">
        <v>38313</v>
      </c>
      <c r="AI946">
        <v>16.5</v>
      </c>
      <c r="AJ946">
        <v>218</v>
      </c>
      <c r="AK946">
        <v>1874</v>
      </c>
      <c r="AL946">
        <v>9.6999999999999993</v>
      </c>
      <c r="AM946">
        <v>516</v>
      </c>
      <c r="AN946">
        <v>929</v>
      </c>
      <c r="AO946">
        <v>0</v>
      </c>
      <c r="AP946">
        <v>0</v>
      </c>
      <c r="AQ946">
        <v>0</v>
      </c>
      <c r="AR946">
        <v>0</v>
      </c>
      <c r="AS946">
        <v>0</v>
      </c>
      <c r="AT946">
        <v>0</v>
      </c>
      <c r="AU946">
        <v>0</v>
      </c>
      <c r="AV946">
        <v>90981</v>
      </c>
      <c r="AW946">
        <v>50209</v>
      </c>
      <c r="AX946">
        <v>8746</v>
      </c>
      <c r="AY946">
        <v>4388</v>
      </c>
      <c r="AZ946">
        <v>6</v>
      </c>
      <c r="BA946">
        <v>801.27</v>
      </c>
      <c r="BB946">
        <v>7.5</v>
      </c>
    </row>
    <row r="947" spans="1:54" x14ac:dyDescent="0.3">
      <c r="A947">
        <v>20079</v>
      </c>
      <c r="B947" t="s">
        <v>1420</v>
      </c>
      <c r="C947" t="s">
        <v>1056</v>
      </c>
      <c r="D947">
        <v>34820</v>
      </c>
      <c r="E947">
        <v>34684</v>
      </c>
      <c r="F947">
        <v>0.4</v>
      </c>
      <c r="G947">
        <v>34684</v>
      </c>
      <c r="H947">
        <v>6.9</v>
      </c>
      <c r="I947">
        <v>25.2</v>
      </c>
      <c r="J947">
        <v>17.899999999999999</v>
      </c>
      <c r="K947">
        <v>50.9</v>
      </c>
      <c r="L947">
        <v>94</v>
      </c>
      <c r="M947">
        <v>1.9</v>
      </c>
      <c r="N947">
        <v>0.9</v>
      </c>
      <c r="O947">
        <v>0.9</v>
      </c>
      <c r="P947">
        <v>0</v>
      </c>
      <c r="Q947">
        <v>2.4</v>
      </c>
      <c r="R947">
        <v>11.5</v>
      </c>
      <c r="S947">
        <v>83.6</v>
      </c>
      <c r="T947">
        <v>85.5</v>
      </c>
      <c r="U947">
        <v>4.7</v>
      </c>
      <c r="V947">
        <v>9</v>
      </c>
      <c r="W947">
        <v>89.3</v>
      </c>
      <c r="X947">
        <v>26.3</v>
      </c>
      <c r="Y947">
        <v>2228</v>
      </c>
      <c r="Z947">
        <v>17.100000000000001</v>
      </c>
      <c r="AA947">
        <v>14610</v>
      </c>
      <c r="AB947">
        <v>72.3</v>
      </c>
      <c r="AC947">
        <v>11.8</v>
      </c>
      <c r="AD947">
        <v>111600</v>
      </c>
      <c r="AE947">
        <v>13287</v>
      </c>
      <c r="AF947">
        <v>2.5099999999999998</v>
      </c>
      <c r="AG947">
        <v>23775</v>
      </c>
      <c r="AH947">
        <v>50287</v>
      </c>
      <c r="AI947">
        <v>12.8</v>
      </c>
      <c r="AJ947">
        <v>794</v>
      </c>
      <c r="AK947">
        <v>13314</v>
      </c>
      <c r="AL947">
        <v>4.2</v>
      </c>
      <c r="AM947">
        <v>2361</v>
      </c>
      <c r="AN947">
        <v>2919</v>
      </c>
      <c r="AO947">
        <v>0</v>
      </c>
      <c r="AP947">
        <v>2.5</v>
      </c>
      <c r="AQ947">
        <v>1.5</v>
      </c>
      <c r="AR947">
        <v>0</v>
      </c>
      <c r="AS947">
        <v>3</v>
      </c>
      <c r="AT947">
        <v>27.8</v>
      </c>
      <c r="AU947">
        <v>0</v>
      </c>
      <c r="AV947">
        <v>90787</v>
      </c>
      <c r="AW947">
        <v>274715</v>
      </c>
      <c r="AX947">
        <v>8170</v>
      </c>
      <c r="AY947">
        <v>29446</v>
      </c>
      <c r="AZ947">
        <v>73</v>
      </c>
      <c r="BA947">
        <v>539.75</v>
      </c>
      <c r="BB947">
        <v>64.3</v>
      </c>
    </row>
    <row r="948" spans="1:54" x14ac:dyDescent="0.3">
      <c r="A948">
        <v>20081</v>
      </c>
      <c r="B948" t="s">
        <v>517</v>
      </c>
      <c r="C948" t="s">
        <v>1056</v>
      </c>
      <c r="D948">
        <v>4106</v>
      </c>
      <c r="E948">
        <v>4256</v>
      </c>
      <c r="F948">
        <v>-3.5</v>
      </c>
      <c r="G948">
        <v>4256</v>
      </c>
      <c r="H948">
        <v>7.6</v>
      </c>
      <c r="I948">
        <v>28.9</v>
      </c>
      <c r="J948">
        <v>12.1</v>
      </c>
      <c r="K948">
        <v>50.2</v>
      </c>
      <c r="L948">
        <v>95.3</v>
      </c>
      <c r="M948">
        <v>0.9</v>
      </c>
      <c r="N948">
        <v>1.2</v>
      </c>
      <c r="O948">
        <v>1.1000000000000001</v>
      </c>
      <c r="P948">
        <v>0.2</v>
      </c>
      <c r="Q948">
        <v>1.2</v>
      </c>
      <c r="R948">
        <v>28.8</v>
      </c>
      <c r="S948">
        <v>68.5</v>
      </c>
      <c r="T948">
        <v>85</v>
      </c>
      <c r="U948">
        <v>16.7</v>
      </c>
      <c r="V948">
        <v>33.6</v>
      </c>
      <c r="W948">
        <v>72.7</v>
      </c>
      <c r="X948">
        <v>17.7</v>
      </c>
      <c r="Y948">
        <v>146</v>
      </c>
      <c r="Z948">
        <v>15.2</v>
      </c>
      <c r="AA948">
        <v>1660</v>
      </c>
      <c r="AB948">
        <v>74.3</v>
      </c>
      <c r="AC948">
        <v>4.7</v>
      </c>
      <c r="AD948">
        <v>103300</v>
      </c>
      <c r="AE948">
        <v>1411</v>
      </c>
      <c r="AF948">
        <v>2.96</v>
      </c>
      <c r="AG948">
        <v>25114</v>
      </c>
      <c r="AH948">
        <v>52415</v>
      </c>
      <c r="AI948">
        <v>10.4</v>
      </c>
      <c r="AJ948">
        <v>119</v>
      </c>
      <c r="AK948">
        <v>768</v>
      </c>
      <c r="AL948">
        <v>-4.5</v>
      </c>
      <c r="AM948">
        <v>353</v>
      </c>
      <c r="AN948">
        <v>0</v>
      </c>
      <c r="AO948">
        <v>0</v>
      </c>
      <c r="AP948">
        <v>0</v>
      </c>
      <c r="AQ948">
        <v>0</v>
      </c>
      <c r="AR948">
        <v>0</v>
      </c>
      <c r="AS948">
        <v>0</v>
      </c>
      <c r="AT948">
        <v>0</v>
      </c>
      <c r="AU948">
        <v>0</v>
      </c>
      <c r="AV948">
        <v>147070</v>
      </c>
      <c r="AW948">
        <v>13723</v>
      </c>
      <c r="AX948">
        <v>3400</v>
      </c>
      <c r="AY948">
        <v>0</v>
      </c>
      <c r="AZ948">
        <v>1</v>
      </c>
      <c r="BA948">
        <v>577.52</v>
      </c>
      <c r="BB948">
        <v>7.4</v>
      </c>
    </row>
    <row r="949" spans="1:54" x14ac:dyDescent="0.3">
      <c r="A949">
        <v>20083</v>
      </c>
      <c r="B949" t="s">
        <v>1421</v>
      </c>
      <c r="C949" t="s">
        <v>1056</v>
      </c>
      <c r="D949">
        <v>1916</v>
      </c>
      <c r="E949">
        <v>1916</v>
      </c>
      <c r="F949">
        <v>0</v>
      </c>
      <c r="G949">
        <v>1916</v>
      </c>
      <c r="H949">
        <v>7.4</v>
      </c>
      <c r="I949">
        <v>22.7</v>
      </c>
      <c r="J949">
        <v>23.2</v>
      </c>
      <c r="K949">
        <v>50.6</v>
      </c>
      <c r="L949">
        <v>97</v>
      </c>
      <c r="M949">
        <v>0.9</v>
      </c>
      <c r="N949">
        <v>0.2</v>
      </c>
      <c r="O949">
        <v>0.5</v>
      </c>
      <c r="P949">
        <v>0</v>
      </c>
      <c r="Q949">
        <v>1.5</v>
      </c>
      <c r="R949">
        <v>6.5</v>
      </c>
      <c r="S949">
        <v>90.5</v>
      </c>
      <c r="T949">
        <v>92.5</v>
      </c>
      <c r="U949">
        <v>5.4</v>
      </c>
      <c r="V949">
        <v>7.6</v>
      </c>
      <c r="W949">
        <v>90.9</v>
      </c>
      <c r="X949">
        <v>22.6</v>
      </c>
      <c r="Y949">
        <v>163</v>
      </c>
      <c r="Z949">
        <v>17.600000000000001</v>
      </c>
      <c r="AA949">
        <v>970</v>
      </c>
      <c r="AB949">
        <v>79.5</v>
      </c>
      <c r="AC949">
        <v>3</v>
      </c>
      <c r="AD949">
        <v>76500</v>
      </c>
      <c r="AE949">
        <v>821</v>
      </c>
      <c r="AF949">
        <v>2.34</v>
      </c>
      <c r="AG949">
        <v>30440</v>
      </c>
      <c r="AH949">
        <v>52375</v>
      </c>
      <c r="AI949">
        <v>5.2</v>
      </c>
      <c r="AJ949">
        <v>52</v>
      </c>
      <c r="AK949">
        <v>301</v>
      </c>
      <c r="AL949">
        <v>1</v>
      </c>
      <c r="AM949">
        <v>184</v>
      </c>
      <c r="AN949">
        <v>323</v>
      </c>
      <c r="AO949">
        <v>0</v>
      </c>
      <c r="AP949">
        <v>0</v>
      </c>
      <c r="AQ949">
        <v>0</v>
      </c>
      <c r="AR949">
        <v>0</v>
      </c>
      <c r="AS949">
        <v>0</v>
      </c>
      <c r="AT949">
        <v>0</v>
      </c>
      <c r="AU949">
        <v>0</v>
      </c>
      <c r="AV949">
        <v>0</v>
      </c>
      <c r="AW949">
        <v>5906</v>
      </c>
      <c r="AX949">
        <v>3052</v>
      </c>
      <c r="AY949">
        <v>209</v>
      </c>
      <c r="AZ949">
        <v>0</v>
      </c>
      <c r="BA949">
        <v>859.99</v>
      </c>
      <c r="BB949">
        <v>2.2000000000000002</v>
      </c>
    </row>
    <row r="950" spans="1:54" x14ac:dyDescent="0.3">
      <c r="A950">
        <v>20085</v>
      </c>
      <c r="B950" t="s">
        <v>39</v>
      </c>
      <c r="C950" t="s">
        <v>1056</v>
      </c>
      <c r="D950">
        <v>13539</v>
      </c>
      <c r="E950">
        <v>13462</v>
      </c>
      <c r="F950">
        <v>0.6</v>
      </c>
      <c r="G950">
        <v>13462</v>
      </c>
      <c r="H950">
        <v>6.5</v>
      </c>
      <c r="I950">
        <v>25.8</v>
      </c>
      <c r="J950">
        <v>17.2</v>
      </c>
      <c r="K950">
        <v>49.5</v>
      </c>
      <c r="L950">
        <v>86.7</v>
      </c>
      <c r="M950">
        <v>0.9</v>
      </c>
      <c r="N950">
        <v>8.5</v>
      </c>
      <c r="O950">
        <v>0.5</v>
      </c>
      <c r="P950">
        <v>0</v>
      </c>
      <c r="Q950">
        <v>3.4</v>
      </c>
      <c r="R950">
        <v>4.7</v>
      </c>
      <c r="S950">
        <v>84</v>
      </c>
      <c r="T950">
        <v>86.9</v>
      </c>
      <c r="U950">
        <v>1.2</v>
      </c>
      <c r="V950">
        <v>3.3</v>
      </c>
      <c r="W950">
        <v>94.3</v>
      </c>
      <c r="X950">
        <v>17.7</v>
      </c>
      <c r="Y950">
        <v>1335</v>
      </c>
      <c r="Z950">
        <v>24.8</v>
      </c>
      <c r="AA950">
        <v>5783</v>
      </c>
      <c r="AB950">
        <v>76.3</v>
      </c>
      <c r="AC950">
        <v>7.7</v>
      </c>
      <c r="AD950">
        <v>118200</v>
      </c>
      <c r="AE950">
        <v>5273</v>
      </c>
      <c r="AF950">
        <v>2.5099999999999998</v>
      </c>
      <c r="AG950">
        <v>24117</v>
      </c>
      <c r="AH950">
        <v>54546</v>
      </c>
      <c r="AI950">
        <v>9.4</v>
      </c>
      <c r="AJ950">
        <v>252</v>
      </c>
      <c r="AK950">
        <v>2861</v>
      </c>
      <c r="AL950">
        <v>-3.1</v>
      </c>
      <c r="AM950">
        <v>757</v>
      </c>
      <c r="AN950">
        <v>1112</v>
      </c>
      <c r="AO950">
        <v>0</v>
      </c>
      <c r="AP950">
        <v>0</v>
      </c>
      <c r="AQ950">
        <v>0</v>
      </c>
      <c r="AR950">
        <v>0</v>
      </c>
      <c r="AS950">
        <v>0</v>
      </c>
      <c r="AT950">
        <v>0</v>
      </c>
      <c r="AU950">
        <v>0</v>
      </c>
      <c r="AV950">
        <v>34453</v>
      </c>
      <c r="AW950">
        <v>91112</v>
      </c>
      <c r="AX950">
        <v>6822</v>
      </c>
      <c r="AY950">
        <v>0</v>
      </c>
      <c r="AZ950">
        <v>7</v>
      </c>
      <c r="BA950">
        <v>656.22</v>
      </c>
      <c r="BB950">
        <v>20.5</v>
      </c>
    </row>
    <row r="951" spans="1:54" x14ac:dyDescent="0.3">
      <c r="A951">
        <v>20087</v>
      </c>
      <c r="B951" t="s">
        <v>38</v>
      </c>
      <c r="C951" t="s">
        <v>1056</v>
      </c>
      <c r="D951">
        <v>18855</v>
      </c>
      <c r="E951">
        <v>19124</v>
      </c>
      <c r="F951">
        <v>-1.4</v>
      </c>
      <c r="G951">
        <v>19126</v>
      </c>
      <c r="H951">
        <v>5.3</v>
      </c>
      <c r="I951">
        <v>23.5</v>
      </c>
      <c r="J951">
        <v>17.2</v>
      </c>
      <c r="K951">
        <v>49.4</v>
      </c>
      <c r="L951">
        <v>96</v>
      </c>
      <c r="M951">
        <v>0.8</v>
      </c>
      <c r="N951">
        <v>1.1000000000000001</v>
      </c>
      <c r="O951">
        <v>0.2</v>
      </c>
      <c r="P951">
        <v>0</v>
      </c>
      <c r="Q951">
        <v>1.9</v>
      </c>
      <c r="R951">
        <v>2.6</v>
      </c>
      <c r="S951">
        <v>93.8</v>
      </c>
      <c r="T951">
        <v>89.1</v>
      </c>
      <c r="U951">
        <v>0.4</v>
      </c>
      <c r="V951">
        <v>2.2999999999999998</v>
      </c>
      <c r="W951">
        <v>91.9</v>
      </c>
      <c r="X951">
        <v>21.3</v>
      </c>
      <c r="Y951">
        <v>1694</v>
      </c>
      <c r="Z951">
        <v>28.5</v>
      </c>
      <c r="AA951">
        <v>8218</v>
      </c>
      <c r="AB951">
        <v>84.9</v>
      </c>
      <c r="AC951">
        <v>4.5</v>
      </c>
      <c r="AD951">
        <v>125800</v>
      </c>
      <c r="AE951">
        <v>7421</v>
      </c>
      <c r="AF951">
        <v>2.52</v>
      </c>
      <c r="AG951">
        <v>26280</v>
      </c>
      <c r="AH951">
        <v>56875</v>
      </c>
      <c r="AI951">
        <v>7.7</v>
      </c>
      <c r="AJ951">
        <v>307</v>
      </c>
      <c r="AK951">
        <v>2156</v>
      </c>
      <c r="AL951">
        <v>-5.3</v>
      </c>
      <c r="AM951">
        <v>1195</v>
      </c>
      <c r="AN951">
        <v>1528</v>
      </c>
      <c r="AO951">
        <v>0</v>
      </c>
      <c r="AP951">
        <v>0</v>
      </c>
      <c r="AQ951">
        <v>0</v>
      </c>
      <c r="AR951">
        <v>0</v>
      </c>
      <c r="AS951">
        <v>0</v>
      </c>
      <c r="AT951">
        <v>35.9</v>
      </c>
      <c r="AU951">
        <v>0</v>
      </c>
      <c r="AV951">
        <v>9597</v>
      </c>
      <c r="AW951">
        <v>71260</v>
      </c>
      <c r="AX951">
        <v>3880</v>
      </c>
      <c r="AY951">
        <v>4409</v>
      </c>
      <c r="AZ951">
        <v>34</v>
      </c>
      <c r="BA951">
        <v>532.57000000000005</v>
      </c>
      <c r="BB951">
        <v>35.9</v>
      </c>
    </row>
    <row r="952" spans="1:54" x14ac:dyDescent="0.3">
      <c r="A952">
        <v>20089</v>
      </c>
      <c r="B952" t="s">
        <v>1422</v>
      </c>
      <c r="C952" t="s">
        <v>1056</v>
      </c>
      <c r="D952">
        <v>3043</v>
      </c>
      <c r="E952">
        <v>3077</v>
      </c>
      <c r="F952">
        <v>-1.1000000000000001</v>
      </c>
      <c r="G952">
        <v>3077</v>
      </c>
      <c r="H952">
        <v>4.5999999999999996</v>
      </c>
      <c r="I952">
        <v>19.5</v>
      </c>
      <c r="J952">
        <v>27.3</v>
      </c>
      <c r="K952">
        <v>48.8</v>
      </c>
      <c r="L952">
        <v>97.7</v>
      </c>
      <c r="M952">
        <v>0.3</v>
      </c>
      <c r="N952">
        <v>0.8</v>
      </c>
      <c r="O952">
        <v>0.4</v>
      </c>
      <c r="P952">
        <v>0</v>
      </c>
      <c r="Q952">
        <v>0.9</v>
      </c>
      <c r="R952">
        <v>2.4</v>
      </c>
      <c r="S952">
        <v>95.4</v>
      </c>
      <c r="T952">
        <v>90.6</v>
      </c>
      <c r="U952">
        <v>1</v>
      </c>
      <c r="V952">
        <v>2.5</v>
      </c>
      <c r="W952">
        <v>91.9</v>
      </c>
      <c r="X952">
        <v>14.7</v>
      </c>
      <c r="Y952">
        <v>356</v>
      </c>
      <c r="Z952">
        <v>15.7</v>
      </c>
      <c r="AA952">
        <v>2022</v>
      </c>
      <c r="AB952">
        <v>79.400000000000006</v>
      </c>
      <c r="AC952">
        <v>4.5999999999999996</v>
      </c>
      <c r="AD952">
        <v>56500</v>
      </c>
      <c r="AE952">
        <v>1454</v>
      </c>
      <c r="AF952">
        <v>2.08</v>
      </c>
      <c r="AG952">
        <v>23134</v>
      </c>
      <c r="AH952">
        <v>39884</v>
      </c>
      <c r="AI952">
        <v>12.5</v>
      </c>
      <c r="AJ952">
        <v>85</v>
      </c>
      <c r="AK952">
        <v>500</v>
      </c>
      <c r="AL952">
        <v>5.5</v>
      </c>
      <c r="AM952">
        <v>269</v>
      </c>
      <c r="AN952">
        <v>0</v>
      </c>
      <c r="AO952">
        <v>0</v>
      </c>
      <c r="AP952">
        <v>0</v>
      </c>
      <c r="AQ952">
        <v>0</v>
      </c>
      <c r="AR952">
        <v>0</v>
      </c>
      <c r="AS952">
        <v>0</v>
      </c>
      <c r="AT952">
        <v>0</v>
      </c>
      <c r="AU952">
        <v>0</v>
      </c>
      <c r="AV952">
        <v>16800</v>
      </c>
      <c r="AW952">
        <v>14347</v>
      </c>
      <c r="AX952">
        <v>4502</v>
      </c>
      <c r="AY952">
        <v>1152</v>
      </c>
      <c r="AZ952">
        <v>2</v>
      </c>
      <c r="BA952">
        <v>909.78</v>
      </c>
      <c r="BB952">
        <v>3.4</v>
      </c>
    </row>
    <row r="953" spans="1:54" x14ac:dyDescent="0.3">
      <c r="A953">
        <v>20091</v>
      </c>
      <c r="B953" t="s">
        <v>103</v>
      </c>
      <c r="C953" t="s">
        <v>1056</v>
      </c>
      <c r="D953">
        <v>574272</v>
      </c>
      <c r="E953">
        <v>544179</v>
      </c>
      <c r="F953">
        <v>5.5</v>
      </c>
      <c r="G953">
        <v>544179</v>
      </c>
      <c r="H953">
        <v>6.7</v>
      </c>
      <c r="I953">
        <v>25.3</v>
      </c>
      <c r="J953">
        <v>12.7</v>
      </c>
      <c r="K953">
        <v>51</v>
      </c>
      <c r="L953">
        <v>87.5</v>
      </c>
      <c r="M953">
        <v>5</v>
      </c>
      <c r="N953">
        <v>0.4</v>
      </c>
      <c r="O953">
        <v>4.7</v>
      </c>
      <c r="P953">
        <v>0</v>
      </c>
      <c r="Q953">
        <v>2.4</v>
      </c>
      <c r="R953">
        <v>7.4</v>
      </c>
      <c r="S953">
        <v>80.7</v>
      </c>
      <c r="T953">
        <v>84.7</v>
      </c>
      <c r="U953">
        <v>8.1</v>
      </c>
      <c r="V953">
        <v>11.2</v>
      </c>
      <c r="W953">
        <v>95.6</v>
      </c>
      <c r="X953">
        <v>51.7</v>
      </c>
      <c r="Y953">
        <v>33775</v>
      </c>
      <c r="Z953">
        <v>20.7</v>
      </c>
      <c r="AA953">
        <v>233182</v>
      </c>
      <c r="AB953">
        <v>70.099999999999994</v>
      </c>
      <c r="AC953">
        <v>22.7</v>
      </c>
      <c r="AD953">
        <v>210900</v>
      </c>
      <c r="AE953">
        <v>216304</v>
      </c>
      <c r="AF953">
        <v>2.5299999999999998</v>
      </c>
      <c r="AG953">
        <v>38827</v>
      </c>
      <c r="AH953">
        <v>74717</v>
      </c>
      <c r="AI953">
        <v>6.5</v>
      </c>
      <c r="AJ953">
        <v>17242</v>
      </c>
      <c r="AK953">
        <v>314916</v>
      </c>
      <c r="AL953">
        <v>3.3</v>
      </c>
      <c r="AM953">
        <v>46526</v>
      </c>
      <c r="AN953">
        <v>57046</v>
      </c>
      <c r="AO953">
        <v>2.1</v>
      </c>
      <c r="AP953">
        <v>0.8</v>
      </c>
      <c r="AQ953">
        <v>3.3</v>
      </c>
      <c r="AR953">
        <v>0</v>
      </c>
      <c r="AS953">
        <v>1.9</v>
      </c>
      <c r="AT953">
        <v>28.3</v>
      </c>
      <c r="AU953">
        <v>7847699</v>
      </c>
      <c r="AV953">
        <v>16252012</v>
      </c>
      <c r="AW953">
        <v>9255321</v>
      </c>
      <c r="AX953">
        <v>17598</v>
      </c>
      <c r="AY953">
        <v>1082977</v>
      </c>
      <c r="AZ953">
        <v>2689</v>
      </c>
      <c r="BA953">
        <v>473.38</v>
      </c>
      <c r="BB953">
        <v>1149.5999999999999</v>
      </c>
    </row>
    <row r="954" spans="1:54" x14ac:dyDescent="0.3">
      <c r="A954">
        <v>20093</v>
      </c>
      <c r="B954" t="s">
        <v>1423</v>
      </c>
      <c r="C954" t="s">
        <v>1056</v>
      </c>
      <c r="D954">
        <v>3915</v>
      </c>
      <c r="E954">
        <v>3977</v>
      </c>
      <c r="F954">
        <v>-1.6</v>
      </c>
      <c r="G954">
        <v>3977</v>
      </c>
      <c r="H954">
        <v>8.1</v>
      </c>
      <c r="I954">
        <v>29.2</v>
      </c>
      <c r="J954">
        <v>14.1</v>
      </c>
      <c r="K954">
        <v>49.7</v>
      </c>
      <c r="L954">
        <v>95.4</v>
      </c>
      <c r="M954">
        <v>0.8</v>
      </c>
      <c r="N954">
        <v>1.5</v>
      </c>
      <c r="O954">
        <v>0.6</v>
      </c>
      <c r="P954">
        <v>0.1</v>
      </c>
      <c r="Q954">
        <v>1.7</v>
      </c>
      <c r="R954">
        <v>29.7</v>
      </c>
      <c r="S954">
        <v>66.7</v>
      </c>
      <c r="T954">
        <v>84.3</v>
      </c>
      <c r="U954">
        <v>13.2</v>
      </c>
      <c r="V954">
        <v>25.6</v>
      </c>
      <c r="W954">
        <v>79</v>
      </c>
      <c r="X954">
        <v>17.2</v>
      </c>
      <c r="Y954">
        <v>212</v>
      </c>
      <c r="Z954">
        <v>17.600000000000001</v>
      </c>
      <c r="AA954">
        <v>1547</v>
      </c>
      <c r="AB954">
        <v>73</v>
      </c>
      <c r="AC954">
        <v>6.1</v>
      </c>
      <c r="AD954">
        <v>91700</v>
      </c>
      <c r="AE954">
        <v>1301</v>
      </c>
      <c r="AF954">
        <v>2.97</v>
      </c>
      <c r="AG954">
        <v>22292</v>
      </c>
      <c r="AH954">
        <v>52264</v>
      </c>
      <c r="AI954">
        <v>10.1</v>
      </c>
      <c r="AJ954">
        <v>84</v>
      </c>
      <c r="AK954">
        <v>610</v>
      </c>
      <c r="AL954">
        <v>-4.7</v>
      </c>
      <c r="AM954">
        <v>318</v>
      </c>
      <c r="AN954">
        <v>219</v>
      </c>
      <c r="AO954">
        <v>0</v>
      </c>
      <c r="AP954">
        <v>0</v>
      </c>
      <c r="AQ954">
        <v>0</v>
      </c>
      <c r="AR954">
        <v>0</v>
      </c>
      <c r="AS954">
        <v>0</v>
      </c>
      <c r="AT954">
        <v>0</v>
      </c>
      <c r="AU954">
        <v>0</v>
      </c>
      <c r="AV954">
        <v>19843</v>
      </c>
      <c r="AW954">
        <v>7593</v>
      </c>
      <c r="AX954">
        <v>1835</v>
      </c>
      <c r="AY954">
        <v>1234</v>
      </c>
      <c r="AZ954">
        <v>0</v>
      </c>
      <c r="BA954">
        <v>870.54</v>
      </c>
      <c r="BB954">
        <v>4.5999999999999996</v>
      </c>
    </row>
    <row r="955" spans="1:54" x14ac:dyDescent="0.3">
      <c r="A955">
        <v>20095</v>
      </c>
      <c r="B955" t="s">
        <v>1424</v>
      </c>
      <c r="C955" t="s">
        <v>1056</v>
      </c>
      <c r="D955">
        <v>7698</v>
      </c>
      <c r="E955">
        <v>7858</v>
      </c>
      <c r="F955">
        <v>-2</v>
      </c>
      <c r="G955">
        <v>7858</v>
      </c>
      <c r="H955">
        <v>5.4</v>
      </c>
      <c r="I955">
        <v>21.9</v>
      </c>
      <c r="J955">
        <v>21.6</v>
      </c>
      <c r="K955">
        <v>49.8</v>
      </c>
      <c r="L955">
        <v>96.7</v>
      </c>
      <c r="M955">
        <v>0.3</v>
      </c>
      <c r="N955">
        <v>0.8</v>
      </c>
      <c r="O955">
        <v>0.6</v>
      </c>
      <c r="P955">
        <v>0</v>
      </c>
      <c r="Q955">
        <v>1.6</v>
      </c>
      <c r="R955">
        <v>3.1</v>
      </c>
      <c r="S955">
        <v>93.9</v>
      </c>
      <c r="T955">
        <v>88.7</v>
      </c>
      <c r="U955">
        <v>0.8</v>
      </c>
      <c r="V955">
        <v>2.5</v>
      </c>
      <c r="W955">
        <v>88.1</v>
      </c>
      <c r="X955">
        <v>19.3</v>
      </c>
      <c r="Y955">
        <v>768</v>
      </c>
      <c r="Z955">
        <v>23.4</v>
      </c>
      <c r="AA955">
        <v>3814</v>
      </c>
      <c r="AB955">
        <v>71.400000000000006</v>
      </c>
      <c r="AC955">
        <v>3.9</v>
      </c>
      <c r="AD955">
        <v>86700</v>
      </c>
      <c r="AE955">
        <v>3223</v>
      </c>
      <c r="AF955">
        <v>2.37</v>
      </c>
      <c r="AG955">
        <v>24026</v>
      </c>
      <c r="AH955">
        <v>47466</v>
      </c>
      <c r="AI955">
        <v>12.5</v>
      </c>
      <c r="AJ955">
        <v>210</v>
      </c>
      <c r="AK955">
        <v>1940</v>
      </c>
      <c r="AL955">
        <v>-6.4</v>
      </c>
      <c r="AM955">
        <v>648</v>
      </c>
      <c r="AN955">
        <v>859</v>
      </c>
      <c r="AO955">
        <v>0</v>
      </c>
      <c r="AP955">
        <v>0</v>
      </c>
      <c r="AQ955">
        <v>0</v>
      </c>
      <c r="AR955">
        <v>0</v>
      </c>
      <c r="AS955">
        <v>0</v>
      </c>
      <c r="AT955">
        <v>0</v>
      </c>
      <c r="AU955">
        <v>0</v>
      </c>
      <c r="AV955">
        <v>57048</v>
      </c>
      <c r="AW955">
        <v>43185</v>
      </c>
      <c r="AX955">
        <v>5556</v>
      </c>
      <c r="AY955">
        <v>4451</v>
      </c>
      <c r="AZ955">
        <v>11</v>
      </c>
      <c r="BA955">
        <v>863.36</v>
      </c>
      <c r="BB955">
        <v>9.1</v>
      </c>
    </row>
    <row r="956" spans="1:54" x14ac:dyDescent="0.3">
      <c r="A956">
        <v>20097</v>
      </c>
      <c r="B956" t="s">
        <v>214</v>
      </c>
      <c r="C956" t="s">
        <v>1056</v>
      </c>
      <c r="D956">
        <v>2513</v>
      </c>
      <c r="E956">
        <v>2553</v>
      </c>
      <c r="F956">
        <v>-1.6</v>
      </c>
      <c r="G956">
        <v>2553</v>
      </c>
      <c r="H956">
        <v>6.5</v>
      </c>
      <c r="I956">
        <v>20.7</v>
      </c>
      <c r="J956">
        <v>18.899999999999999</v>
      </c>
      <c r="K956">
        <v>50.3</v>
      </c>
      <c r="L956">
        <v>95.8</v>
      </c>
      <c r="M956">
        <v>0.9</v>
      </c>
      <c r="N956">
        <v>1.1000000000000001</v>
      </c>
      <c r="O956">
        <v>0.8</v>
      </c>
      <c r="P956">
        <v>0</v>
      </c>
      <c r="Q956">
        <v>1.3</v>
      </c>
      <c r="R956">
        <v>6.5</v>
      </c>
      <c r="S956">
        <v>89.8</v>
      </c>
      <c r="T956">
        <v>84.3</v>
      </c>
      <c r="U956">
        <v>2.4</v>
      </c>
      <c r="V956">
        <v>3.9</v>
      </c>
      <c r="W956">
        <v>91.4</v>
      </c>
      <c r="X956">
        <v>20</v>
      </c>
      <c r="Y956">
        <v>158</v>
      </c>
      <c r="Z956">
        <v>13.9</v>
      </c>
      <c r="AA956">
        <v>1226</v>
      </c>
      <c r="AB956">
        <v>65.2</v>
      </c>
      <c r="AC956">
        <v>14.3</v>
      </c>
      <c r="AD956">
        <v>102800</v>
      </c>
      <c r="AE956">
        <v>1065</v>
      </c>
      <c r="AF956">
        <v>2.21</v>
      </c>
      <c r="AG956">
        <v>23232</v>
      </c>
      <c r="AH956">
        <v>44650</v>
      </c>
      <c r="AI956">
        <v>12.3</v>
      </c>
      <c r="AJ956">
        <v>96</v>
      </c>
      <c r="AK956">
        <v>757</v>
      </c>
      <c r="AL956">
        <v>3.6</v>
      </c>
      <c r="AM956">
        <v>229</v>
      </c>
      <c r="AN956">
        <v>327</v>
      </c>
      <c r="AO956">
        <v>0</v>
      </c>
      <c r="AP956">
        <v>0</v>
      </c>
      <c r="AQ956">
        <v>0</v>
      </c>
      <c r="AR956">
        <v>0</v>
      </c>
      <c r="AS956">
        <v>0</v>
      </c>
      <c r="AT956">
        <v>0</v>
      </c>
      <c r="AU956">
        <v>0</v>
      </c>
      <c r="AV956">
        <v>71471</v>
      </c>
      <c r="AW956">
        <v>14583</v>
      </c>
      <c r="AX956">
        <v>5385</v>
      </c>
      <c r="AY956">
        <v>856</v>
      </c>
      <c r="AZ956">
        <v>2</v>
      </c>
      <c r="BA956">
        <v>722.64</v>
      </c>
      <c r="BB956">
        <v>3.5</v>
      </c>
    </row>
    <row r="957" spans="1:54" x14ac:dyDescent="0.3">
      <c r="A957">
        <v>20099</v>
      </c>
      <c r="B957" t="s">
        <v>1425</v>
      </c>
      <c r="C957" t="s">
        <v>1056</v>
      </c>
      <c r="D957">
        <v>20960</v>
      </c>
      <c r="E957">
        <v>21607</v>
      </c>
      <c r="F957">
        <v>-3</v>
      </c>
      <c r="G957">
        <v>21607</v>
      </c>
      <c r="H957">
        <v>6.4</v>
      </c>
      <c r="I957">
        <v>23.6</v>
      </c>
      <c r="J957">
        <v>18.100000000000001</v>
      </c>
      <c r="K957">
        <v>50.5</v>
      </c>
      <c r="L957">
        <v>88.6</v>
      </c>
      <c r="M957">
        <v>4.5999999999999996</v>
      </c>
      <c r="N957">
        <v>2.2000000000000002</v>
      </c>
      <c r="O957">
        <v>0.5</v>
      </c>
      <c r="P957">
        <v>0.1</v>
      </c>
      <c r="Q957">
        <v>4</v>
      </c>
      <c r="R957">
        <v>4.4000000000000004</v>
      </c>
      <c r="S957">
        <v>85.1</v>
      </c>
      <c r="T957">
        <v>87.5</v>
      </c>
      <c r="U957">
        <v>1.1000000000000001</v>
      </c>
      <c r="V957">
        <v>3.8</v>
      </c>
      <c r="W957">
        <v>89.7</v>
      </c>
      <c r="X957">
        <v>20.399999999999999</v>
      </c>
      <c r="Y957">
        <v>1628</v>
      </c>
      <c r="Z957">
        <v>17</v>
      </c>
      <c r="AA957">
        <v>10046</v>
      </c>
      <c r="AB957">
        <v>71.099999999999994</v>
      </c>
      <c r="AC957">
        <v>8.8000000000000007</v>
      </c>
      <c r="AD957">
        <v>66100</v>
      </c>
      <c r="AE957">
        <v>8703</v>
      </c>
      <c r="AF957">
        <v>2.38</v>
      </c>
      <c r="AG957">
        <v>22394</v>
      </c>
      <c r="AH957">
        <v>40916</v>
      </c>
      <c r="AI957">
        <v>15.3</v>
      </c>
      <c r="AJ957">
        <v>472</v>
      </c>
      <c r="AK957">
        <v>8916</v>
      </c>
      <c r="AL957">
        <v>1.2</v>
      </c>
      <c r="AM957">
        <v>1190</v>
      </c>
      <c r="AN957">
        <v>1658</v>
      </c>
      <c r="AO957">
        <v>0</v>
      </c>
      <c r="AP957">
        <v>1.6</v>
      </c>
      <c r="AQ957">
        <v>0</v>
      </c>
      <c r="AR957">
        <v>0</v>
      </c>
      <c r="AS957">
        <v>3.3</v>
      </c>
      <c r="AT957">
        <v>24.5</v>
      </c>
      <c r="AU957">
        <v>410239</v>
      </c>
      <c r="AV957">
        <v>0</v>
      </c>
      <c r="AW957">
        <v>204285</v>
      </c>
      <c r="AX957">
        <v>9305</v>
      </c>
      <c r="AY957">
        <v>14150</v>
      </c>
      <c r="AZ957">
        <v>5</v>
      </c>
      <c r="BA957">
        <v>645.29999999999995</v>
      </c>
      <c r="BB957">
        <v>33.5</v>
      </c>
    </row>
    <row r="958" spans="1:54" x14ac:dyDescent="0.3">
      <c r="A958">
        <v>20101</v>
      </c>
      <c r="B958" t="s">
        <v>1426</v>
      </c>
      <c r="C958" t="s">
        <v>1056</v>
      </c>
      <c r="D958">
        <v>1687</v>
      </c>
      <c r="E958">
        <v>1750</v>
      </c>
      <c r="F958">
        <v>-3.6</v>
      </c>
      <c r="G958">
        <v>1750</v>
      </c>
      <c r="H958">
        <v>5.6</v>
      </c>
      <c r="I958">
        <v>21.3</v>
      </c>
      <c r="J958">
        <v>23.5</v>
      </c>
      <c r="K958">
        <v>50.3</v>
      </c>
      <c r="L958">
        <v>95</v>
      </c>
      <c r="M958">
        <v>0.8</v>
      </c>
      <c r="N958">
        <v>1.4</v>
      </c>
      <c r="O958">
        <v>0.2</v>
      </c>
      <c r="P958">
        <v>0.1</v>
      </c>
      <c r="Q958">
        <v>2.5</v>
      </c>
      <c r="R958">
        <v>6.4</v>
      </c>
      <c r="S958">
        <v>89.9</v>
      </c>
      <c r="T958">
        <v>89.2</v>
      </c>
      <c r="U958">
        <v>1.7</v>
      </c>
      <c r="V958">
        <v>4.7</v>
      </c>
      <c r="W958">
        <v>90.9</v>
      </c>
      <c r="X958">
        <v>22.7</v>
      </c>
      <c r="Y958">
        <v>133</v>
      </c>
      <c r="Z958">
        <v>14.6</v>
      </c>
      <c r="AA958">
        <v>981</v>
      </c>
      <c r="AB958">
        <v>77.8</v>
      </c>
      <c r="AC958">
        <v>5.6</v>
      </c>
      <c r="AD958">
        <v>58200</v>
      </c>
      <c r="AE958">
        <v>808</v>
      </c>
      <c r="AF958">
        <v>1.96</v>
      </c>
      <c r="AG958">
        <v>31694</v>
      </c>
      <c r="AH958">
        <v>53021</v>
      </c>
      <c r="AI958">
        <v>10.3</v>
      </c>
      <c r="AJ958">
        <v>66</v>
      </c>
      <c r="AK958">
        <v>368</v>
      </c>
      <c r="AL958">
        <v>-6.1</v>
      </c>
      <c r="AM958">
        <v>207</v>
      </c>
      <c r="AN958">
        <v>391</v>
      </c>
      <c r="AO958">
        <v>0</v>
      </c>
      <c r="AP958">
        <v>0</v>
      </c>
      <c r="AQ958">
        <v>0</v>
      </c>
      <c r="AR958">
        <v>0</v>
      </c>
      <c r="AS958">
        <v>0</v>
      </c>
      <c r="AT958">
        <v>0</v>
      </c>
      <c r="AU958">
        <v>0</v>
      </c>
      <c r="AV958">
        <v>12245</v>
      </c>
      <c r="AW958">
        <v>13628</v>
      </c>
      <c r="AX958">
        <v>7841</v>
      </c>
      <c r="AY958">
        <v>0</v>
      </c>
      <c r="AZ958">
        <v>0</v>
      </c>
      <c r="BA958">
        <v>717.46</v>
      </c>
      <c r="BB958">
        <v>2.4</v>
      </c>
    </row>
    <row r="959" spans="1:54" x14ac:dyDescent="0.3">
      <c r="A959">
        <v>20103</v>
      </c>
      <c r="B959" t="s">
        <v>1427</v>
      </c>
      <c r="C959" t="s">
        <v>1056</v>
      </c>
      <c r="D959">
        <v>78797</v>
      </c>
      <c r="E959">
        <v>76227</v>
      </c>
      <c r="F959">
        <v>3.4</v>
      </c>
      <c r="G959">
        <v>76227</v>
      </c>
      <c r="H959">
        <v>6.6</v>
      </c>
      <c r="I959">
        <v>24.3</v>
      </c>
      <c r="J959">
        <v>12.7</v>
      </c>
      <c r="K959">
        <v>46.7</v>
      </c>
      <c r="L959">
        <v>85</v>
      </c>
      <c r="M959">
        <v>9.6</v>
      </c>
      <c r="N959">
        <v>0.9</v>
      </c>
      <c r="O959">
        <v>1.4</v>
      </c>
      <c r="P959">
        <v>0.2</v>
      </c>
      <c r="Q959">
        <v>2.9</v>
      </c>
      <c r="R959">
        <v>6.9</v>
      </c>
      <c r="S959">
        <v>79.2</v>
      </c>
      <c r="T959">
        <v>79.400000000000006</v>
      </c>
      <c r="U959">
        <v>3.5</v>
      </c>
      <c r="V959">
        <v>6.1</v>
      </c>
      <c r="W959">
        <v>92.1</v>
      </c>
      <c r="X959">
        <v>28.7</v>
      </c>
      <c r="Y959">
        <v>9799</v>
      </c>
      <c r="Z959">
        <v>22.4</v>
      </c>
      <c r="AA959">
        <v>29088</v>
      </c>
      <c r="AB959">
        <v>67.400000000000006</v>
      </c>
      <c r="AC959">
        <v>13.9</v>
      </c>
      <c r="AD959">
        <v>165800</v>
      </c>
      <c r="AE959">
        <v>26358</v>
      </c>
      <c r="AF959">
        <v>2.69</v>
      </c>
      <c r="AG959">
        <v>27017</v>
      </c>
      <c r="AH959">
        <v>63435</v>
      </c>
      <c r="AI959">
        <v>10.7</v>
      </c>
      <c r="AJ959">
        <v>1208</v>
      </c>
      <c r="AK959">
        <v>13833</v>
      </c>
      <c r="AL959">
        <v>3.6</v>
      </c>
      <c r="AM959">
        <v>3682</v>
      </c>
      <c r="AN959">
        <v>4202</v>
      </c>
      <c r="AO959">
        <v>0</v>
      </c>
      <c r="AP959">
        <v>1.9</v>
      </c>
      <c r="AQ959">
        <v>0</v>
      </c>
      <c r="AR959">
        <v>0</v>
      </c>
      <c r="AS959">
        <v>0</v>
      </c>
      <c r="AT959">
        <v>29.7</v>
      </c>
      <c r="AU959">
        <v>107742</v>
      </c>
      <c r="AV959">
        <v>13167</v>
      </c>
      <c r="AW959">
        <v>492953</v>
      </c>
      <c r="AX959">
        <v>6697</v>
      </c>
      <c r="AY959">
        <v>48348</v>
      </c>
      <c r="AZ959">
        <v>220</v>
      </c>
      <c r="BA959">
        <v>462.83</v>
      </c>
      <c r="BB959">
        <v>164.7</v>
      </c>
    </row>
    <row r="960" spans="1:54" x14ac:dyDescent="0.3">
      <c r="A960">
        <v>20105</v>
      </c>
      <c r="B960" t="s">
        <v>101</v>
      </c>
      <c r="C960" t="s">
        <v>1056</v>
      </c>
      <c r="D960">
        <v>3167</v>
      </c>
      <c r="E960">
        <v>3241</v>
      </c>
      <c r="F960">
        <v>-2.2999999999999998</v>
      </c>
      <c r="G960">
        <v>3241</v>
      </c>
      <c r="H960">
        <v>6.3</v>
      </c>
      <c r="I960">
        <v>24.3</v>
      </c>
      <c r="J960">
        <v>20.7</v>
      </c>
      <c r="K960">
        <v>50</v>
      </c>
      <c r="L960">
        <v>97.3</v>
      </c>
      <c r="M960">
        <v>0.5</v>
      </c>
      <c r="N960">
        <v>0.7</v>
      </c>
      <c r="O960">
        <v>0.3</v>
      </c>
      <c r="P960">
        <v>0</v>
      </c>
      <c r="Q960">
        <v>1.3</v>
      </c>
      <c r="R960">
        <v>2.4</v>
      </c>
      <c r="S960">
        <v>95.1</v>
      </c>
      <c r="T960">
        <v>86.8</v>
      </c>
      <c r="U960">
        <v>2.1</v>
      </c>
      <c r="V960">
        <v>4</v>
      </c>
      <c r="W960">
        <v>92.1</v>
      </c>
      <c r="X960">
        <v>19.7</v>
      </c>
      <c r="Y960">
        <v>393</v>
      </c>
      <c r="Z960">
        <v>18.7</v>
      </c>
      <c r="AA960">
        <v>1856</v>
      </c>
      <c r="AB960">
        <v>78.900000000000006</v>
      </c>
      <c r="AC960">
        <v>5.3</v>
      </c>
      <c r="AD960">
        <v>63500</v>
      </c>
      <c r="AE960">
        <v>1414</v>
      </c>
      <c r="AF960">
        <v>2.2200000000000002</v>
      </c>
      <c r="AG960">
        <v>23686</v>
      </c>
      <c r="AH960">
        <v>40811</v>
      </c>
      <c r="AI960">
        <v>12.8</v>
      </c>
      <c r="AJ960">
        <v>86</v>
      </c>
      <c r="AK960">
        <v>483</v>
      </c>
      <c r="AL960">
        <v>-13.8</v>
      </c>
      <c r="AM960">
        <v>258</v>
      </c>
      <c r="AN960">
        <v>0</v>
      </c>
      <c r="AO960">
        <v>0</v>
      </c>
      <c r="AP960">
        <v>0</v>
      </c>
      <c r="AQ960">
        <v>0</v>
      </c>
      <c r="AR960">
        <v>0</v>
      </c>
      <c r="AS960">
        <v>0</v>
      </c>
      <c r="AT960">
        <v>0</v>
      </c>
      <c r="AU960">
        <v>0</v>
      </c>
      <c r="AV960">
        <v>24095</v>
      </c>
      <c r="AW960">
        <v>11148</v>
      </c>
      <c r="AX960">
        <v>3413</v>
      </c>
      <c r="AY960">
        <v>763</v>
      </c>
      <c r="AZ960">
        <v>1</v>
      </c>
      <c r="BA960">
        <v>719.4</v>
      </c>
      <c r="BB960">
        <v>4.5</v>
      </c>
    </row>
    <row r="961" spans="1:54" x14ac:dyDescent="0.3">
      <c r="A961">
        <v>20107</v>
      </c>
      <c r="B961" t="s">
        <v>274</v>
      </c>
      <c r="C961" t="s">
        <v>1056</v>
      </c>
      <c r="D961">
        <v>9502</v>
      </c>
      <c r="E961">
        <v>9656</v>
      </c>
      <c r="F961">
        <v>-1.6</v>
      </c>
      <c r="G961">
        <v>9656</v>
      </c>
      <c r="H961">
        <v>5</v>
      </c>
      <c r="I961">
        <v>23.3</v>
      </c>
      <c r="J961">
        <v>20.9</v>
      </c>
      <c r="K961">
        <v>50.5</v>
      </c>
      <c r="L961">
        <v>96.3</v>
      </c>
      <c r="M961">
        <v>0.8</v>
      </c>
      <c r="N961">
        <v>0.7</v>
      </c>
      <c r="O961">
        <v>0.4</v>
      </c>
      <c r="P961">
        <v>0</v>
      </c>
      <c r="Q961">
        <v>1.8</v>
      </c>
      <c r="R961">
        <v>2.2999999999999998</v>
      </c>
      <c r="S961">
        <v>94.1</v>
      </c>
      <c r="T961">
        <v>91.2</v>
      </c>
      <c r="U961">
        <v>0.6</v>
      </c>
      <c r="V961">
        <v>1.5</v>
      </c>
      <c r="W961">
        <v>89</v>
      </c>
      <c r="X961">
        <v>14.2</v>
      </c>
      <c r="Y961">
        <v>928</v>
      </c>
      <c r="Z961">
        <v>34.4</v>
      </c>
      <c r="AA961">
        <v>5446</v>
      </c>
      <c r="AB961">
        <v>81</v>
      </c>
      <c r="AC961">
        <v>3.1</v>
      </c>
      <c r="AD961">
        <v>98000</v>
      </c>
      <c r="AE961">
        <v>4234</v>
      </c>
      <c r="AF961">
        <v>2.2400000000000002</v>
      </c>
      <c r="AG961">
        <v>26224</v>
      </c>
      <c r="AH961">
        <v>45519</v>
      </c>
      <c r="AI961">
        <v>12.9</v>
      </c>
      <c r="AJ961">
        <v>180</v>
      </c>
      <c r="AK961">
        <v>1187</v>
      </c>
      <c r="AL961">
        <v>2.8</v>
      </c>
      <c r="AM961">
        <v>697</v>
      </c>
      <c r="AN961">
        <v>642</v>
      </c>
      <c r="AO961">
        <v>0</v>
      </c>
      <c r="AP961">
        <v>0</v>
      </c>
      <c r="AQ961">
        <v>0</v>
      </c>
      <c r="AR961">
        <v>0</v>
      </c>
      <c r="AS961">
        <v>0</v>
      </c>
      <c r="AT961">
        <v>0</v>
      </c>
      <c r="AU961">
        <v>0</v>
      </c>
      <c r="AV961">
        <v>4347</v>
      </c>
      <c r="AW961">
        <v>47786</v>
      </c>
      <c r="AX961">
        <v>4981</v>
      </c>
      <c r="AY961">
        <v>1271</v>
      </c>
      <c r="AZ961">
        <v>42</v>
      </c>
      <c r="BA961">
        <v>594.05999999999995</v>
      </c>
      <c r="BB961">
        <v>16.3</v>
      </c>
    </row>
    <row r="962" spans="1:54" x14ac:dyDescent="0.3">
      <c r="A962">
        <v>20109</v>
      </c>
      <c r="B962" t="s">
        <v>99</v>
      </c>
      <c r="C962" t="s">
        <v>1056</v>
      </c>
      <c r="D962">
        <v>2794</v>
      </c>
      <c r="E962">
        <v>2756</v>
      </c>
      <c r="F962">
        <v>1.4</v>
      </c>
      <c r="G962">
        <v>2756</v>
      </c>
      <c r="H962">
        <v>5.9</v>
      </c>
      <c r="I962">
        <v>22.3</v>
      </c>
      <c r="J962">
        <v>19.7</v>
      </c>
      <c r="K962">
        <v>49.2</v>
      </c>
      <c r="L962">
        <v>94.8</v>
      </c>
      <c r="M962">
        <v>1</v>
      </c>
      <c r="N962">
        <v>0.8</v>
      </c>
      <c r="O962">
        <v>1.3</v>
      </c>
      <c r="P962">
        <v>0</v>
      </c>
      <c r="Q962">
        <v>2.1</v>
      </c>
      <c r="R962">
        <v>4.9000000000000004</v>
      </c>
      <c r="S962">
        <v>90.6</v>
      </c>
      <c r="T962">
        <v>85.4</v>
      </c>
      <c r="U962">
        <v>3.1</v>
      </c>
      <c r="V962">
        <v>4.0999999999999996</v>
      </c>
      <c r="W962">
        <v>90.9</v>
      </c>
      <c r="X962">
        <v>15.6</v>
      </c>
      <c r="Y962">
        <v>216</v>
      </c>
      <c r="Z962">
        <v>17.3</v>
      </c>
      <c r="AA962">
        <v>1446</v>
      </c>
      <c r="AB962">
        <v>70.8</v>
      </c>
      <c r="AC962">
        <v>8.5</v>
      </c>
      <c r="AD962">
        <v>72700</v>
      </c>
      <c r="AE962">
        <v>1282</v>
      </c>
      <c r="AF962">
        <v>2.12</v>
      </c>
      <c r="AG962">
        <v>25328</v>
      </c>
      <c r="AH962">
        <v>41765</v>
      </c>
      <c r="AI962">
        <v>12.8</v>
      </c>
      <c r="AJ962">
        <v>109</v>
      </c>
      <c r="AK962">
        <v>662</v>
      </c>
      <c r="AL962">
        <v>-11.4</v>
      </c>
      <c r="AM962">
        <v>260</v>
      </c>
      <c r="AN962">
        <v>0</v>
      </c>
      <c r="AO962">
        <v>0</v>
      </c>
      <c r="AP962">
        <v>0</v>
      </c>
      <c r="AQ962">
        <v>0</v>
      </c>
      <c r="AR962">
        <v>0</v>
      </c>
      <c r="AS962">
        <v>0</v>
      </c>
      <c r="AT962">
        <v>0</v>
      </c>
      <c r="AU962">
        <v>0</v>
      </c>
      <c r="AV962">
        <v>53606</v>
      </c>
      <c r="AW962">
        <v>78581</v>
      </c>
      <c r="AX962">
        <v>29856</v>
      </c>
      <c r="AY962">
        <v>3502</v>
      </c>
      <c r="AZ962">
        <v>1</v>
      </c>
      <c r="BA962">
        <v>1072.99</v>
      </c>
      <c r="BB962">
        <v>2.6</v>
      </c>
    </row>
    <row r="963" spans="1:54" x14ac:dyDescent="0.3">
      <c r="A963">
        <v>20111</v>
      </c>
      <c r="B963" t="s">
        <v>271</v>
      </c>
      <c r="C963" t="s">
        <v>1056</v>
      </c>
      <c r="D963">
        <v>33212</v>
      </c>
      <c r="E963">
        <v>33690</v>
      </c>
      <c r="F963">
        <v>-1.4</v>
      </c>
      <c r="G963">
        <v>33690</v>
      </c>
      <c r="H963">
        <v>6.1</v>
      </c>
      <c r="I963">
        <v>22.4</v>
      </c>
      <c r="J963">
        <v>13.7</v>
      </c>
      <c r="K963">
        <v>51.1</v>
      </c>
      <c r="L963">
        <v>90.7</v>
      </c>
      <c r="M963">
        <v>2.8</v>
      </c>
      <c r="N963">
        <v>1.3</v>
      </c>
      <c r="O963">
        <v>2.7</v>
      </c>
      <c r="P963">
        <v>0.1</v>
      </c>
      <c r="Q963">
        <v>2.4</v>
      </c>
      <c r="R963">
        <v>20.7</v>
      </c>
      <c r="S963">
        <v>72</v>
      </c>
      <c r="T963">
        <v>75.3</v>
      </c>
      <c r="U963">
        <v>9.4</v>
      </c>
      <c r="V963">
        <v>17.100000000000001</v>
      </c>
      <c r="W963">
        <v>86.8</v>
      </c>
      <c r="X963">
        <v>24.1</v>
      </c>
      <c r="Y963">
        <v>2074</v>
      </c>
      <c r="Z963">
        <v>17.100000000000001</v>
      </c>
      <c r="AA963">
        <v>15184</v>
      </c>
      <c r="AB963">
        <v>58.9</v>
      </c>
      <c r="AC963">
        <v>24.9</v>
      </c>
      <c r="AD963">
        <v>93100</v>
      </c>
      <c r="AE963">
        <v>13170</v>
      </c>
      <c r="AF963">
        <v>2.46</v>
      </c>
      <c r="AG963">
        <v>19789</v>
      </c>
      <c r="AH963">
        <v>38981</v>
      </c>
      <c r="AI963">
        <v>21.1</v>
      </c>
      <c r="AJ963">
        <v>825</v>
      </c>
      <c r="AK963">
        <v>11075</v>
      </c>
      <c r="AL963">
        <v>-2</v>
      </c>
      <c r="AM963">
        <v>1733</v>
      </c>
      <c r="AN963">
        <v>2301</v>
      </c>
      <c r="AO963">
        <v>0</v>
      </c>
      <c r="AP963">
        <v>0</v>
      </c>
      <c r="AQ963">
        <v>0</v>
      </c>
      <c r="AR963">
        <v>0</v>
      </c>
      <c r="AS963">
        <v>5.3</v>
      </c>
      <c r="AT963">
        <v>24.6</v>
      </c>
      <c r="AU963">
        <v>0</v>
      </c>
      <c r="AV963">
        <v>0</v>
      </c>
      <c r="AW963">
        <v>470739</v>
      </c>
      <c r="AX963">
        <v>13179</v>
      </c>
      <c r="AY963">
        <v>51039</v>
      </c>
      <c r="AZ963">
        <v>17</v>
      </c>
      <c r="BA963">
        <v>847.47</v>
      </c>
      <c r="BB963">
        <v>39.799999999999997</v>
      </c>
    </row>
    <row r="964" spans="1:54" x14ac:dyDescent="0.3">
      <c r="A964">
        <v>20113</v>
      </c>
      <c r="B964" t="s">
        <v>1428</v>
      </c>
      <c r="C964" t="s">
        <v>1056</v>
      </c>
      <c r="D964">
        <v>29241</v>
      </c>
      <c r="E964">
        <v>29180</v>
      </c>
      <c r="F964">
        <v>0.2</v>
      </c>
      <c r="G964">
        <v>29180</v>
      </c>
      <c r="H964">
        <v>6.2</v>
      </c>
      <c r="I964">
        <v>23.2</v>
      </c>
      <c r="J964">
        <v>19</v>
      </c>
      <c r="K964">
        <v>50.7</v>
      </c>
      <c r="L964">
        <v>95.4</v>
      </c>
      <c r="M964">
        <v>1.2</v>
      </c>
      <c r="N964">
        <v>0.6</v>
      </c>
      <c r="O964">
        <v>0.8</v>
      </c>
      <c r="P964">
        <v>0.1</v>
      </c>
      <c r="Q964">
        <v>1.9</v>
      </c>
      <c r="R964">
        <v>3.8</v>
      </c>
      <c r="S964">
        <v>92.2</v>
      </c>
      <c r="T964">
        <v>86.4</v>
      </c>
      <c r="U964">
        <v>1.8</v>
      </c>
      <c r="V964">
        <v>4.8</v>
      </c>
      <c r="W964">
        <v>88.5</v>
      </c>
      <c r="X964">
        <v>25.7</v>
      </c>
      <c r="Y964">
        <v>1951</v>
      </c>
      <c r="Z964">
        <v>14</v>
      </c>
      <c r="AA964">
        <v>12846</v>
      </c>
      <c r="AB964">
        <v>78.3</v>
      </c>
      <c r="AC964">
        <v>12.3</v>
      </c>
      <c r="AD964">
        <v>124600</v>
      </c>
      <c r="AE964">
        <v>11540</v>
      </c>
      <c r="AF964">
        <v>2.42</v>
      </c>
      <c r="AG964">
        <v>27462</v>
      </c>
      <c r="AH964">
        <v>54167</v>
      </c>
      <c r="AI964">
        <v>8.1999999999999993</v>
      </c>
      <c r="AJ964">
        <v>904</v>
      </c>
      <c r="AK964">
        <v>13564</v>
      </c>
      <c r="AL964">
        <v>-2.4</v>
      </c>
      <c r="AM964">
        <v>2449</v>
      </c>
      <c r="AN964">
        <v>3170</v>
      </c>
      <c r="AO964">
        <v>0</v>
      </c>
      <c r="AP964">
        <v>0</v>
      </c>
      <c r="AQ964">
        <v>0</v>
      </c>
      <c r="AR964">
        <v>0</v>
      </c>
      <c r="AS964">
        <v>0</v>
      </c>
      <c r="AT964">
        <v>25.2</v>
      </c>
      <c r="AU964">
        <v>4222628</v>
      </c>
      <c r="AV964">
        <v>0</v>
      </c>
      <c r="AW964">
        <v>382204</v>
      </c>
      <c r="AX964">
        <v>13167</v>
      </c>
      <c r="AY964">
        <v>29843</v>
      </c>
      <c r="AZ964">
        <v>124</v>
      </c>
      <c r="BA964">
        <v>898.27</v>
      </c>
      <c r="BB964">
        <v>32.5</v>
      </c>
    </row>
    <row r="965" spans="1:54" x14ac:dyDescent="0.3">
      <c r="A965">
        <v>20115</v>
      </c>
      <c r="B965" t="s">
        <v>28</v>
      </c>
      <c r="C965" t="s">
        <v>1056</v>
      </c>
      <c r="D965">
        <v>12208</v>
      </c>
      <c r="E965">
        <v>12660</v>
      </c>
      <c r="F965">
        <v>-3.6</v>
      </c>
      <c r="G965">
        <v>12660</v>
      </c>
      <c r="H965">
        <v>5</v>
      </c>
      <c r="I965">
        <v>21.6</v>
      </c>
      <c r="J965">
        <v>22.3</v>
      </c>
      <c r="K965">
        <v>50</v>
      </c>
      <c r="L965">
        <v>96</v>
      </c>
      <c r="M965">
        <v>1.2</v>
      </c>
      <c r="N965">
        <v>0.8</v>
      </c>
      <c r="O965">
        <v>0.3</v>
      </c>
      <c r="P965">
        <v>0.1</v>
      </c>
      <c r="Q965">
        <v>1.7</v>
      </c>
      <c r="R965">
        <v>3.2</v>
      </c>
      <c r="S965">
        <v>93.3</v>
      </c>
      <c r="T965">
        <v>85.7</v>
      </c>
      <c r="U965">
        <v>1.4</v>
      </c>
      <c r="V965">
        <v>4.5999999999999996</v>
      </c>
      <c r="W965">
        <v>89</v>
      </c>
      <c r="X965">
        <v>20.8</v>
      </c>
      <c r="Y965">
        <v>952</v>
      </c>
      <c r="Z965">
        <v>18.5</v>
      </c>
      <c r="AA965">
        <v>5928</v>
      </c>
      <c r="AB965">
        <v>80.8</v>
      </c>
      <c r="AC965">
        <v>7.6</v>
      </c>
      <c r="AD965">
        <v>83000</v>
      </c>
      <c r="AE965">
        <v>4861</v>
      </c>
      <c r="AF965">
        <v>2.41</v>
      </c>
      <c r="AG965">
        <v>22269</v>
      </c>
      <c r="AH965">
        <v>45830</v>
      </c>
      <c r="AI965">
        <v>12</v>
      </c>
      <c r="AJ965">
        <v>291</v>
      </c>
      <c r="AK965">
        <v>2661</v>
      </c>
      <c r="AL965">
        <v>-2.2999999999999998</v>
      </c>
      <c r="AM965">
        <v>926</v>
      </c>
      <c r="AN965">
        <v>935</v>
      </c>
      <c r="AO965">
        <v>0</v>
      </c>
      <c r="AP965">
        <v>0</v>
      </c>
      <c r="AQ965">
        <v>0</v>
      </c>
      <c r="AR965">
        <v>0</v>
      </c>
      <c r="AS965">
        <v>0</v>
      </c>
      <c r="AT965">
        <v>0</v>
      </c>
      <c r="AU965">
        <v>0</v>
      </c>
      <c r="AV965">
        <v>106706</v>
      </c>
      <c r="AW965">
        <v>69995</v>
      </c>
      <c r="AX965">
        <v>5743</v>
      </c>
      <c r="AY965">
        <v>5621</v>
      </c>
      <c r="AZ965">
        <v>17</v>
      </c>
      <c r="BA965">
        <v>944.29</v>
      </c>
      <c r="BB965">
        <v>13.4</v>
      </c>
    </row>
    <row r="966" spans="1:54" x14ac:dyDescent="0.3">
      <c r="A966">
        <v>20117</v>
      </c>
      <c r="B966" t="s">
        <v>27</v>
      </c>
      <c r="C966" t="s">
        <v>1056</v>
      </c>
      <c r="D966">
        <v>10006</v>
      </c>
      <c r="E966">
        <v>10117</v>
      </c>
      <c r="F966">
        <v>-1.1000000000000001</v>
      </c>
      <c r="G966">
        <v>10117</v>
      </c>
      <c r="H966">
        <v>6.2</v>
      </c>
      <c r="I966">
        <v>23.1</v>
      </c>
      <c r="J966">
        <v>21.2</v>
      </c>
      <c r="K966">
        <v>50.1</v>
      </c>
      <c r="L966">
        <v>96.9</v>
      </c>
      <c r="M966">
        <v>0.3</v>
      </c>
      <c r="N966">
        <v>0.6</v>
      </c>
      <c r="O966">
        <v>0.6</v>
      </c>
      <c r="P966">
        <v>0.1</v>
      </c>
      <c r="Q966">
        <v>1.5</v>
      </c>
      <c r="R966">
        <v>2.2999999999999998</v>
      </c>
      <c r="S966">
        <v>94.9</v>
      </c>
      <c r="T966">
        <v>89.9</v>
      </c>
      <c r="U966">
        <v>1</v>
      </c>
      <c r="V966">
        <v>1.9</v>
      </c>
      <c r="W966">
        <v>92.8</v>
      </c>
      <c r="X966">
        <v>15</v>
      </c>
      <c r="Y966">
        <v>831</v>
      </c>
      <c r="Z966">
        <v>15.3</v>
      </c>
      <c r="AA966">
        <v>4881</v>
      </c>
      <c r="AB966">
        <v>76.099999999999994</v>
      </c>
      <c r="AC966">
        <v>8</v>
      </c>
      <c r="AD966">
        <v>81700</v>
      </c>
      <c r="AE966">
        <v>4345</v>
      </c>
      <c r="AF966">
        <v>2.27</v>
      </c>
      <c r="AG966">
        <v>25262</v>
      </c>
      <c r="AH966">
        <v>44032</v>
      </c>
      <c r="AI966">
        <v>12.2</v>
      </c>
      <c r="AJ966">
        <v>373</v>
      </c>
      <c r="AK966">
        <v>4300</v>
      </c>
      <c r="AL966">
        <v>2.9</v>
      </c>
      <c r="AM966">
        <v>777</v>
      </c>
      <c r="AN966">
        <v>1074</v>
      </c>
      <c r="AO966">
        <v>0</v>
      </c>
      <c r="AP966">
        <v>0</v>
      </c>
      <c r="AQ966">
        <v>0</v>
      </c>
      <c r="AR966">
        <v>0</v>
      </c>
      <c r="AS966">
        <v>0</v>
      </c>
      <c r="AT966">
        <v>0</v>
      </c>
      <c r="AU966">
        <v>257714</v>
      </c>
      <c r="AV966">
        <v>128934</v>
      </c>
      <c r="AW966">
        <v>185982</v>
      </c>
      <c r="AX966">
        <v>18309</v>
      </c>
      <c r="AY966">
        <v>8833</v>
      </c>
      <c r="AZ966">
        <v>45</v>
      </c>
      <c r="BA966">
        <v>900.18</v>
      </c>
      <c r="BB966">
        <v>11.2</v>
      </c>
    </row>
    <row r="967" spans="1:54" x14ac:dyDescent="0.3">
      <c r="A967">
        <v>20119</v>
      </c>
      <c r="B967" t="s">
        <v>1429</v>
      </c>
      <c r="C967" t="s">
        <v>1056</v>
      </c>
      <c r="D967">
        <v>4357</v>
      </c>
      <c r="E967">
        <v>4575</v>
      </c>
      <c r="F967">
        <v>-4.8</v>
      </c>
      <c r="G967">
        <v>4575</v>
      </c>
      <c r="H967">
        <v>5.5</v>
      </c>
      <c r="I967">
        <v>27.1</v>
      </c>
      <c r="J967">
        <v>17.600000000000001</v>
      </c>
      <c r="K967">
        <v>49</v>
      </c>
      <c r="L967">
        <v>95.7</v>
      </c>
      <c r="M967">
        <v>0.8</v>
      </c>
      <c r="N967">
        <v>1</v>
      </c>
      <c r="O967">
        <v>0.6</v>
      </c>
      <c r="P967">
        <v>0</v>
      </c>
      <c r="Q967">
        <v>1.8</v>
      </c>
      <c r="R967">
        <v>16.899999999999999</v>
      </c>
      <c r="S967">
        <v>79.400000000000006</v>
      </c>
      <c r="T967">
        <v>87.9</v>
      </c>
      <c r="U967">
        <v>8.4</v>
      </c>
      <c r="V967">
        <v>15.9</v>
      </c>
      <c r="W967">
        <v>85.8</v>
      </c>
      <c r="X967">
        <v>23.8</v>
      </c>
      <c r="Y967">
        <v>345</v>
      </c>
      <c r="Z967">
        <v>14.7</v>
      </c>
      <c r="AA967">
        <v>1991</v>
      </c>
      <c r="AB967">
        <v>71.7</v>
      </c>
      <c r="AC967">
        <v>5.4</v>
      </c>
      <c r="AD967">
        <v>85500</v>
      </c>
      <c r="AE967">
        <v>1714</v>
      </c>
      <c r="AF967">
        <v>2.5499999999999998</v>
      </c>
      <c r="AG967">
        <v>21990</v>
      </c>
      <c r="AH967">
        <v>51000</v>
      </c>
      <c r="AI967">
        <v>9.5</v>
      </c>
      <c r="AJ967">
        <v>130</v>
      </c>
      <c r="AK967">
        <v>932</v>
      </c>
      <c r="AL967">
        <v>-8.9</v>
      </c>
      <c r="AM967">
        <v>379</v>
      </c>
      <c r="AN967">
        <v>267</v>
      </c>
      <c r="AO967">
        <v>0</v>
      </c>
      <c r="AP967">
        <v>0</v>
      </c>
      <c r="AQ967">
        <v>0</v>
      </c>
      <c r="AR967">
        <v>0</v>
      </c>
      <c r="AS967">
        <v>0</v>
      </c>
      <c r="AT967">
        <v>18.7</v>
      </c>
      <c r="AU967">
        <v>0</v>
      </c>
      <c r="AV967">
        <v>108345</v>
      </c>
      <c r="AW967">
        <v>20284</v>
      </c>
      <c r="AX967">
        <v>4602</v>
      </c>
      <c r="AY967">
        <v>1456</v>
      </c>
      <c r="AZ967">
        <v>1</v>
      </c>
      <c r="BA967">
        <v>978.09</v>
      </c>
      <c r="BB967">
        <v>4.7</v>
      </c>
    </row>
    <row r="968" spans="1:54" x14ac:dyDescent="0.3">
      <c r="A968">
        <v>20121</v>
      </c>
      <c r="B968" t="s">
        <v>1384</v>
      </c>
      <c r="C968" t="s">
        <v>1056</v>
      </c>
      <c r="D968">
        <v>32822</v>
      </c>
      <c r="E968">
        <v>32783</v>
      </c>
      <c r="F968">
        <v>0.1</v>
      </c>
      <c r="G968">
        <v>32787</v>
      </c>
      <c r="H968">
        <v>6.1</v>
      </c>
      <c r="I968">
        <v>25.7</v>
      </c>
      <c r="J968">
        <v>15.2</v>
      </c>
      <c r="K968">
        <v>50.4</v>
      </c>
      <c r="L968">
        <v>95.7</v>
      </c>
      <c r="M968">
        <v>1.3</v>
      </c>
      <c r="N968">
        <v>0.7</v>
      </c>
      <c r="O968">
        <v>0.4</v>
      </c>
      <c r="P968">
        <v>0</v>
      </c>
      <c r="Q968">
        <v>1.7</v>
      </c>
      <c r="R968">
        <v>3.1</v>
      </c>
      <c r="S968">
        <v>93</v>
      </c>
      <c r="T968">
        <v>86.4</v>
      </c>
      <c r="U968">
        <v>0.9</v>
      </c>
      <c r="V968">
        <v>1.8</v>
      </c>
      <c r="W968">
        <v>93.5</v>
      </c>
      <c r="X968">
        <v>23.9</v>
      </c>
      <c r="Y968">
        <v>2365</v>
      </c>
      <c r="Z968">
        <v>28.6</v>
      </c>
      <c r="AA968">
        <v>13322</v>
      </c>
      <c r="AB968">
        <v>79.3</v>
      </c>
      <c r="AC968">
        <v>10.199999999999999</v>
      </c>
      <c r="AD968">
        <v>162500</v>
      </c>
      <c r="AE968">
        <v>12334</v>
      </c>
      <c r="AF968">
        <v>2.6</v>
      </c>
      <c r="AG968">
        <v>28412</v>
      </c>
      <c r="AH968">
        <v>58936</v>
      </c>
      <c r="AI968">
        <v>9.5</v>
      </c>
      <c r="AJ968">
        <v>706</v>
      </c>
      <c r="AK968">
        <v>6446</v>
      </c>
      <c r="AL968">
        <v>0.2</v>
      </c>
      <c r="AM968">
        <v>2442</v>
      </c>
      <c r="AN968">
        <v>3211</v>
      </c>
      <c r="AO968">
        <v>0</v>
      </c>
      <c r="AP968">
        <v>0</v>
      </c>
      <c r="AQ968">
        <v>0</v>
      </c>
      <c r="AR968">
        <v>0</v>
      </c>
      <c r="AS968">
        <v>0</v>
      </c>
      <c r="AT968">
        <v>31.9</v>
      </c>
      <c r="AU968">
        <v>0</v>
      </c>
      <c r="AV968">
        <v>72680</v>
      </c>
      <c r="AW968">
        <v>251725</v>
      </c>
      <c r="AX968">
        <v>8183</v>
      </c>
      <c r="AY968">
        <v>23967</v>
      </c>
      <c r="AZ968">
        <v>50</v>
      </c>
      <c r="BA968">
        <v>575.66</v>
      </c>
      <c r="BB968">
        <v>57</v>
      </c>
    </row>
    <row r="969" spans="1:54" x14ac:dyDescent="0.3">
      <c r="A969">
        <v>20123</v>
      </c>
      <c r="B969" t="s">
        <v>268</v>
      </c>
      <c r="C969" t="s">
        <v>1056</v>
      </c>
      <c r="D969">
        <v>6284</v>
      </c>
      <c r="E969">
        <v>6373</v>
      </c>
      <c r="F969">
        <v>-1.4</v>
      </c>
      <c r="G969">
        <v>6373</v>
      </c>
      <c r="H969">
        <v>6.1</v>
      </c>
      <c r="I969">
        <v>21.8</v>
      </c>
      <c r="J969">
        <v>22.5</v>
      </c>
      <c r="K969">
        <v>48.8</v>
      </c>
      <c r="L969">
        <v>97.8</v>
      </c>
      <c r="M969">
        <v>0.3</v>
      </c>
      <c r="N969">
        <v>0.4</v>
      </c>
      <c r="O969">
        <v>0.3</v>
      </c>
      <c r="P969">
        <v>0.1</v>
      </c>
      <c r="Q969">
        <v>1.1000000000000001</v>
      </c>
      <c r="R969">
        <v>2</v>
      </c>
      <c r="S969">
        <v>96</v>
      </c>
      <c r="T969">
        <v>84.4</v>
      </c>
      <c r="U969">
        <v>0.6</v>
      </c>
      <c r="V969">
        <v>2.9</v>
      </c>
      <c r="W969">
        <v>93.4</v>
      </c>
      <c r="X969">
        <v>23.8</v>
      </c>
      <c r="Y969">
        <v>419</v>
      </c>
      <c r="Z969">
        <v>9.6</v>
      </c>
      <c r="AA969">
        <v>3294</v>
      </c>
      <c r="AB969">
        <v>70.400000000000006</v>
      </c>
      <c r="AC969">
        <v>9.6</v>
      </c>
      <c r="AD969">
        <v>74600</v>
      </c>
      <c r="AE969">
        <v>2804</v>
      </c>
      <c r="AF969">
        <v>2.14</v>
      </c>
      <c r="AG969">
        <v>26911</v>
      </c>
      <c r="AH969">
        <v>46667</v>
      </c>
      <c r="AI969">
        <v>9.6999999999999993</v>
      </c>
      <c r="AJ969">
        <v>245</v>
      </c>
      <c r="AK969">
        <v>2690</v>
      </c>
      <c r="AL969">
        <v>-0.3</v>
      </c>
      <c r="AM969">
        <v>602</v>
      </c>
      <c r="AN969">
        <v>642</v>
      </c>
      <c r="AO969">
        <v>0</v>
      </c>
      <c r="AP969">
        <v>0</v>
      </c>
      <c r="AQ969">
        <v>0</v>
      </c>
      <c r="AR969">
        <v>0</v>
      </c>
      <c r="AS969">
        <v>0</v>
      </c>
      <c r="AT969">
        <v>15.9</v>
      </c>
      <c r="AU969">
        <v>0</v>
      </c>
      <c r="AV969">
        <v>73323</v>
      </c>
      <c r="AW969">
        <v>98777</v>
      </c>
      <c r="AX969">
        <v>15654</v>
      </c>
      <c r="AY969">
        <v>5081</v>
      </c>
      <c r="AZ969">
        <v>4</v>
      </c>
      <c r="BA969">
        <v>701.79</v>
      </c>
      <c r="BB969">
        <v>9.1</v>
      </c>
    </row>
    <row r="970" spans="1:54" x14ac:dyDescent="0.3">
      <c r="A970">
        <v>20125</v>
      </c>
      <c r="B970" t="s">
        <v>24</v>
      </c>
      <c r="C970" t="s">
        <v>1056</v>
      </c>
      <c r="D970">
        <v>34065</v>
      </c>
      <c r="E970">
        <v>35471</v>
      </c>
      <c r="F970">
        <v>-4</v>
      </c>
      <c r="G970">
        <v>35471</v>
      </c>
      <c r="H970">
        <v>6.9</v>
      </c>
      <c r="I970">
        <v>23.9</v>
      </c>
      <c r="J970">
        <v>18.100000000000001</v>
      </c>
      <c r="K970">
        <v>50.7</v>
      </c>
      <c r="L970">
        <v>85.2</v>
      </c>
      <c r="M970">
        <v>5.8</v>
      </c>
      <c r="N970">
        <v>3.4</v>
      </c>
      <c r="O970">
        <v>0.6</v>
      </c>
      <c r="P970">
        <v>0.2</v>
      </c>
      <c r="Q970">
        <v>4.7</v>
      </c>
      <c r="R970">
        <v>6.3</v>
      </c>
      <c r="S970">
        <v>80.099999999999994</v>
      </c>
      <c r="T970">
        <v>82.1</v>
      </c>
      <c r="U970">
        <v>3.2</v>
      </c>
      <c r="V970">
        <v>4.4000000000000004</v>
      </c>
      <c r="W970">
        <v>88.2</v>
      </c>
      <c r="X970">
        <v>17.899999999999999</v>
      </c>
      <c r="Y970">
        <v>2672</v>
      </c>
      <c r="Z970">
        <v>15.9</v>
      </c>
      <c r="AA970">
        <v>16455</v>
      </c>
      <c r="AB970">
        <v>70.099999999999994</v>
      </c>
      <c r="AC970">
        <v>11.8</v>
      </c>
      <c r="AD970">
        <v>71200</v>
      </c>
      <c r="AE970">
        <v>14000</v>
      </c>
      <c r="AF970">
        <v>2.41</v>
      </c>
      <c r="AG970">
        <v>21332</v>
      </c>
      <c r="AH970">
        <v>39669</v>
      </c>
      <c r="AI970">
        <v>19.399999999999999</v>
      </c>
      <c r="AJ970">
        <v>820</v>
      </c>
      <c r="AK970">
        <v>12923</v>
      </c>
      <c r="AL970">
        <v>-4.2</v>
      </c>
      <c r="AM970">
        <v>1935</v>
      </c>
      <c r="AN970">
        <v>2912</v>
      </c>
      <c r="AO970">
        <v>0</v>
      </c>
      <c r="AP970">
        <v>0</v>
      </c>
      <c r="AQ970">
        <v>3.3</v>
      </c>
      <c r="AR970">
        <v>0</v>
      </c>
      <c r="AS970">
        <v>0</v>
      </c>
      <c r="AT970">
        <v>28.4</v>
      </c>
      <c r="AU970">
        <v>3979668</v>
      </c>
      <c r="AV970">
        <v>0</v>
      </c>
      <c r="AW970">
        <v>364610</v>
      </c>
      <c r="AX970">
        <v>10599</v>
      </c>
      <c r="AY970">
        <v>43496</v>
      </c>
      <c r="AZ970">
        <v>1</v>
      </c>
      <c r="BA970">
        <v>643.53</v>
      </c>
      <c r="BB970">
        <v>55.1</v>
      </c>
    </row>
    <row r="971" spans="1:54" x14ac:dyDescent="0.3">
      <c r="A971">
        <v>20127</v>
      </c>
      <c r="B971" t="s">
        <v>690</v>
      </c>
      <c r="C971" t="s">
        <v>1056</v>
      </c>
      <c r="D971">
        <v>5698</v>
      </c>
      <c r="E971">
        <v>5923</v>
      </c>
      <c r="F971">
        <v>-3.8</v>
      </c>
      <c r="G971">
        <v>5923</v>
      </c>
      <c r="H971">
        <v>5.7</v>
      </c>
      <c r="I971">
        <v>21.2</v>
      </c>
      <c r="J971">
        <v>23.6</v>
      </c>
      <c r="K971">
        <v>50.5</v>
      </c>
      <c r="L971">
        <v>96.5</v>
      </c>
      <c r="M971">
        <v>0.6</v>
      </c>
      <c r="N971">
        <v>0.6</v>
      </c>
      <c r="O971">
        <v>0.3</v>
      </c>
      <c r="P971">
        <v>0</v>
      </c>
      <c r="Q971">
        <v>1.9</v>
      </c>
      <c r="R971">
        <v>4.4000000000000004</v>
      </c>
      <c r="S971">
        <v>92.5</v>
      </c>
      <c r="T971">
        <v>89.1</v>
      </c>
      <c r="U971">
        <v>0.6</v>
      </c>
      <c r="V971">
        <v>2.2999999999999998</v>
      </c>
      <c r="W971">
        <v>89.3</v>
      </c>
      <c r="X971">
        <v>17.399999999999999</v>
      </c>
      <c r="Y971">
        <v>767</v>
      </c>
      <c r="Z971">
        <v>23.4</v>
      </c>
      <c r="AA971">
        <v>3192</v>
      </c>
      <c r="AB971">
        <v>78.400000000000006</v>
      </c>
      <c r="AC971">
        <v>5.6</v>
      </c>
      <c r="AD971">
        <v>81900</v>
      </c>
      <c r="AE971">
        <v>2503</v>
      </c>
      <c r="AF971">
        <v>2.3199999999999998</v>
      </c>
      <c r="AG971">
        <v>24680</v>
      </c>
      <c r="AH971">
        <v>47445</v>
      </c>
      <c r="AI971">
        <v>8.3000000000000007</v>
      </c>
      <c r="AJ971">
        <v>140</v>
      </c>
      <c r="AK971">
        <v>1218</v>
      </c>
      <c r="AL971">
        <v>3.8</v>
      </c>
      <c r="AM971">
        <v>463</v>
      </c>
      <c r="AN971">
        <v>0</v>
      </c>
      <c r="AO971">
        <v>0</v>
      </c>
      <c r="AP971">
        <v>0</v>
      </c>
      <c r="AQ971">
        <v>0</v>
      </c>
      <c r="AR971">
        <v>0</v>
      </c>
      <c r="AS971">
        <v>0</v>
      </c>
      <c r="AT971">
        <v>0</v>
      </c>
      <c r="AU971">
        <v>0</v>
      </c>
      <c r="AV971">
        <v>9155</v>
      </c>
      <c r="AW971">
        <v>44988</v>
      </c>
      <c r="AX971">
        <v>7570</v>
      </c>
      <c r="AY971">
        <v>4614</v>
      </c>
      <c r="AZ971">
        <v>2</v>
      </c>
      <c r="BA971">
        <v>695.28</v>
      </c>
      <c r="BB971">
        <v>8.5</v>
      </c>
    </row>
    <row r="972" spans="1:54" x14ac:dyDescent="0.3">
      <c r="A972">
        <v>20129</v>
      </c>
      <c r="B972" t="s">
        <v>1430</v>
      </c>
      <c r="C972" t="s">
        <v>1056</v>
      </c>
      <c r="D972">
        <v>3110</v>
      </c>
      <c r="E972">
        <v>3233</v>
      </c>
      <c r="F972">
        <v>-3.8</v>
      </c>
      <c r="G972">
        <v>3233</v>
      </c>
      <c r="H972">
        <v>6.9</v>
      </c>
      <c r="I972">
        <v>25.9</v>
      </c>
      <c r="J972">
        <v>18.2</v>
      </c>
      <c r="K972">
        <v>49.2</v>
      </c>
      <c r="L972">
        <v>92.9</v>
      </c>
      <c r="M972">
        <v>0.9</v>
      </c>
      <c r="N972">
        <v>1.4</v>
      </c>
      <c r="O972">
        <v>2.4</v>
      </c>
      <c r="P972">
        <v>0.3</v>
      </c>
      <c r="Q972">
        <v>2.2000000000000002</v>
      </c>
      <c r="R972">
        <v>21.1</v>
      </c>
      <c r="S972">
        <v>73.3</v>
      </c>
      <c r="T972">
        <v>88.8</v>
      </c>
      <c r="U972">
        <v>10.199999999999999</v>
      </c>
      <c r="V972">
        <v>18.8</v>
      </c>
      <c r="W972">
        <v>85</v>
      </c>
      <c r="X972">
        <v>17.5</v>
      </c>
      <c r="Y972">
        <v>144</v>
      </c>
      <c r="Z972">
        <v>12.5</v>
      </c>
      <c r="AA972">
        <v>1454</v>
      </c>
      <c r="AB972">
        <v>70.400000000000006</v>
      </c>
      <c r="AC972">
        <v>5.3</v>
      </c>
      <c r="AD972">
        <v>82100</v>
      </c>
      <c r="AE972">
        <v>1186</v>
      </c>
      <c r="AF972">
        <v>2.61</v>
      </c>
      <c r="AG972">
        <v>22378</v>
      </c>
      <c r="AH972">
        <v>46607</v>
      </c>
      <c r="AI972">
        <v>11.3</v>
      </c>
      <c r="AJ972">
        <v>111</v>
      </c>
      <c r="AK972">
        <v>914</v>
      </c>
      <c r="AL972">
        <v>1.3</v>
      </c>
      <c r="AM972">
        <v>233</v>
      </c>
      <c r="AN972">
        <v>240</v>
      </c>
      <c r="AO972">
        <v>0</v>
      </c>
      <c r="AP972">
        <v>0</v>
      </c>
      <c r="AQ972">
        <v>0</v>
      </c>
      <c r="AR972">
        <v>0</v>
      </c>
      <c r="AS972">
        <v>0</v>
      </c>
      <c r="AT972">
        <v>39.6</v>
      </c>
      <c r="AU972">
        <v>0</v>
      </c>
      <c r="AV972">
        <v>54820</v>
      </c>
      <c r="AW972">
        <v>28557</v>
      </c>
      <c r="AX972">
        <v>9251</v>
      </c>
      <c r="AY972">
        <v>2290</v>
      </c>
      <c r="AZ972">
        <v>0</v>
      </c>
      <c r="BA972">
        <v>729.73</v>
      </c>
      <c r="BB972">
        <v>4.4000000000000004</v>
      </c>
    </row>
    <row r="973" spans="1:54" x14ac:dyDescent="0.3">
      <c r="A973">
        <v>20131</v>
      </c>
      <c r="B973" t="s">
        <v>1431</v>
      </c>
      <c r="C973" t="s">
        <v>1056</v>
      </c>
      <c r="D973">
        <v>10148</v>
      </c>
      <c r="E973">
        <v>10178</v>
      </c>
      <c r="F973">
        <v>-0.3</v>
      </c>
      <c r="G973">
        <v>10178</v>
      </c>
      <c r="H973">
        <v>7</v>
      </c>
      <c r="I973">
        <v>25.5</v>
      </c>
      <c r="J973">
        <v>20.100000000000001</v>
      </c>
      <c r="K973">
        <v>49.3</v>
      </c>
      <c r="L973">
        <v>96.9</v>
      </c>
      <c r="M973">
        <v>0.7</v>
      </c>
      <c r="N973">
        <v>0.7</v>
      </c>
      <c r="O973">
        <v>0.2</v>
      </c>
      <c r="P973">
        <v>0.1</v>
      </c>
      <c r="Q973">
        <v>1.4</v>
      </c>
      <c r="R973">
        <v>1.7</v>
      </c>
      <c r="S973">
        <v>95.7</v>
      </c>
      <c r="T973">
        <v>90</v>
      </c>
      <c r="U973">
        <v>1</v>
      </c>
      <c r="V973">
        <v>1.2</v>
      </c>
      <c r="W973">
        <v>90</v>
      </c>
      <c r="X973">
        <v>19.5</v>
      </c>
      <c r="Y973">
        <v>657</v>
      </c>
      <c r="Z973">
        <v>13.9</v>
      </c>
      <c r="AA973">
        <v>4570</v>
      </c>
      <c r="AB973">
        <v>79.2</v>
      </c>
      <c r="AC973">
        <v>9.1999999999999993</v>
      </c>
      <c r="AD973">
        <v>95200</v>
      </c>
      <c r="AE973">
        <v>4117</v>
      </c>
      <c r="AF973">
        <v>2.36</v>
      </c>
      <c r="AG973">
        <v>24550</v>
      </c>
      <c r="AH973">
        <v>47122</v>
      </c>
      <c r="AI973">
        <v>11.5</v>
      </c>
      <c r="AJ973">
        <v>359</v>
      </c>
      <c r="AK973">
        <v>4585</v>
      </c>
      <c r="AL973">
        <v>2.2000000000000002</v>
      </c>
      <c r="AM973">
        <v>758</v>
      </c>
      <c r="AN973">
        <v>828</v>
      </c>
      <c r="AO973">
        <v>0</v>
      </c>
      <c r="AP973">
        <v>0</v>
      </c>
      <c r="AQ973">
        <v>0</v>
      </c>
      <c r="AR973">
        <v>0</v>
      </c>
      <c r="AS973">
        <v>0</v>
      </c>
      <c r="AT973">
        <v>14.6</v>
      </c>
      <c r="AU973">
        <v>243056</v>
      </c>
      <c r="AV973">
        <v>79569</v>
      </c>
      <c r="AW973">
        <v>106838</v>
      </c>
      <c r="AX973">
        <v>10528</v>
      </c>
      <c r="AY973">
        <v>4229</v>
      </c>
      <c r="AZ973">
        <v>19</v>
      </c>
      <c r="BA973">
        <v>717.43</v>
      </c>
      <c r="BB973">
        <v>14.2</v>
      </c>
    </row>
    <row r="974" spans="1:54" x14ac:dyDescent="0.3">
      <c r="A974">
        <v>20133</v>
      </c>
      <c r="B974" t="s">
        <v>1432</v>
      </c>
      <c r="C974" t="s">
        <v>1056</v>
      </c>
      <c r="D974">
        <v>16416</v>
      </c>
      <c r="E974">
        <v>16512</v>
      </c>
      <c r="F974">
        <v>-0.6</v>
      </c>
      <c r="G974">
        <v>16512</v>
      </c>
      <c r="H974">
        <v>7.1</v>
      </c>
      <c r="I974">
        <v>24.8</v>
      </c>
      <c r="J974">
        <v>18.399999999999999</v>
      </c>
      <c r="K974">
        <v>50.3</v>
      </c>
      <c r="L974">
        <v>94.5</v>
      </c>
      <c r="M974">
        <v>1.3</v>
      </c>
      <c r="N974">
        <v>1.4</v>
      </c>
      <c r="O974">
        <v>0.8</v>
      </c>
      <c r="P974">
        <v>0</v>
      </c>
      <c r="Q974">
        <v>1.9</v>
      </c>
      <c r="R974">
        <v>5.2</v>
      </c>
      <c r="S974">
        <v>90.3</v>
      </c>
      <c r="T974">
        <v>85.4</v>
      </c>
      <c r="U974">
        <v>2.1</v>
      </c>
      <c r="V974">
        <v>3.7</v>
      </c>
      <c r="W974">
        <v>89.8</v>
      </c>
      <c r="X974">
        <v>16.2</v>
      </c>
      <c r="Y974">
        <v>1494</v>
      </c>
      <c r="Z974">
        <v>16.7</v>
      </c>
      <c r="AA974">
        <v>7729</v>
      </c>
      <c r="AB974">
        <v>73.5</v>
      </c>
      <c r="AC974">
        <v>6.5</v>
      </c>
      <c r="AD974">
        <v>68900</v>
      </c>
      <c r="AE974">
        <v>6508</v>
      </c>
      <c r="AF974">
        <v>2.4500000000000002</v>
      </c>
      <c r="AG974">
        <v>21163</v>
      </c>
      <c r="AH974">
        <v>42071</v>
      </c>
      <c r="AI974">
        <v>20.7</v>
      </c>
      <c r="AJ974">
        <v>452</v>
      </c>
      <c r="AK974">
        <v>5105</v>
      </c>
      <c r="AL974">
        <v>-4.2</v>
      </c>
      <c r="AM974">
        <v>1120</v>
      </c>
      <c r="AN974">
        <v>1663</v>
      </c>
      <c r="AO974">
        <v>0</v>
      </c>
      <c r="AP974">
        <v>0</v>
      </c>
      <c r="AQ974">
        <v>0</v>
      </c>
      <c r="AR974">
        <v>0</v>
      </c>
      <c r="AS974">
        <v>0</v>
      </c>
      <c r="AT974">
        <v>16.600000000000001</v>
      </c>
      <c r="AU974">
        <v>291019</v>
      </c>
      <c r="AV974">
        <v>180154</v>
      </c>
      <c r="AW974">
        <v>199840</v>
      </c>
      <c r="AX974">
        <v>12360</v>
      </c>
      <c r="AY974">
        <v>13085</v>
      </c>
      <c r="AZ974">
        <v>5</v>
      </c>
      <c r="BA974">
        <v>571.47</v>
      </c>
      <c r="BB974">
        <v>28.9</v>
      </c>
    </row>
    <row r="975" spans="1:54" x14ac:dyDescent="0.3">
      <c r="A975">
        <v>20135</v>
      </c>
      <c r="B975" t="s">
        <v>1433</v>
      </c>
      <c r="C975" t="s">
        <v>1056</v>
      </c>
      <c r="D975">
        <v>3105</v>
      </c>
      <c r="E975">
        <v>3107</v>
      </c>
      <c r="F975">
        <v>-0.1</v>
      </c>
      <c r="G975">
        <v>3107</v>
      </c>
      <c r="H975">
        <v>5.9</v>
      </c>
      <c r="I975">
        <v>23.2</v>
      </c>
      <c r="J975">
        <v>23.8</v>
      </c>
      <c r="K975">
        <v>50.8</v>
      </c>
      <c r="L975">
        <v>96.6</v>
      </c>
      <c r="M975">
        <v>0.7</v>
      </c>
      <c r="N975">
        <v>1.3</v>
      </c>
      <c r="O975">
        <v>0.3</v>
      </c>
      <c r="P975">
        <v>0</v>
      </c>
      <c r="Q975">
        <v>1.2</v>
      </c>
      <c r="R975">
        <v>9.8000000000000007</v>
      </c>
      <c r="S975">
        <v>88.1</v>
      </c>
      <c r="T975">
        <v>88.1</v>
      </c>
      <c r="U975">
        <v>1.9</v>
      </c>
      <c r="V975">
        <v>8.3000000000000007</v>
      </c>
      <c r="W975">
        <v>91</v>
      </c>
      <c r="X975">
        <v>19</v>
      </c>
      <c r="Y975">
        <v>289</v>
      </c>
      <c r="Z975">
        <v>11.3</v>
      </c>
      <c r="AA975">
        <v>1732</v>
      </c>
      <c r="AB975">
        <v>82.5</v>
      </c>
      <c r="AC975">
        <v>4.9000000000000004</v>
      </c>
      <c r="AD975">
        <v>57200</v>
      </c>
      <c r="AE975">
        <v>1340</v>
      </c>
      <c r="AF975">
        <v>2.2599999999999998</v>
      </c>
      <c r="AG975">
        <v>30223</v>
      </c>
      <c r="AH975">
        <v>48800</v>
      </c>
      <c r="AI975">
        <v>12.7</v>
      </c>
      <c r="AJ975">
        <v>143</v>
      </c>
      <c r="AK975">
        <v>1070</v>
      </c>
      <c r="AL975">
        <v>3.8</v>
      </c>
      <c r="AM975">
        <v>303</v>
      </c>
      <c r="AN975">
        <v>378</v>
      </c>
      <c r="AO975">
        <v>0</v>
      </c>
      <c r="AP975">
        <v>0</v>
      </c>
      <c r="AQ975">
        <v>0</v>
      </c>
      <c r="AR975">
        <v>0</v>
      </c>
      <c r="AS975">
        <v>0</v>
      </c>
      <c r="AT975">
        <v>0</v>
      </c>
      <c r="AU975">
        <v>0</v>
      </c>
      <c r="AV975">
        <v>42438</v>
      </c>
      <c r="AW975">
        <v>16086</v>
      </c>
      <c r="AX975">
        <v>5433</v>
      </c>
      <c r="AY975">
        <v>1541</v>
      </c>
      <c r="AZ975">
        <v>1</v>
      </c>
      <c r="BA975">
        <v>1074.75</v>
      </c>
      <c r="BB975">
        <v>2.9</v>
      </c>
    </row>
    <row r="976" spans="1:54" x14ac:dyDescent="0.3">
      <c r="A976">
        <v>20137</v>
      </c>
      <c r="B976" t="s">
        <v>1434</v>
      </c>
      <c r="C976" t="s">
        <v>1056</v>
      </c>
      <c r="D976">
        <v>5560</v>
      </c>
      <c r="E976">
        <v>5671</v>
      </c>
      <c r="F976">
        <v>-2</v>
      </c>
      <c r="G976">
        <v>5671</v>
      </c>
      <c r="H976">
        <v>5.2</v>
      </c>
      <c r="I976">
        <v>19</v>
      </c>
      <c r="J976">
        <v>19.399999999999999</v>
      </c>
      <c r="K976">
        <v>44.4</v>
      </c>
      <c r="L976">
        <v>94.1</v>
      </c>
      <c r="M976">
        <v>3.1</v>
      </c>
      <c r="N976">
        <v>0.4</v>
      </c>
      <c r="O976">
        <v>0.8</v>
      </c>
      <c r="P976">
        <v>0</v>
      </c>
      <c r="Q976">
        <v>1.5</v>
      </c>
      <c r="R976">
        <v>5.3</v>
      </c>
      <c r="S976">
        <v>89.1</v>
      </c>
      <c r="T976">
        <v>82.1</v>
      </c>
      <c r="U976">
        <v>2.2000000000000002</v>
      </c>
      <c r="V976">
        <v>5.0999999999999996</v>
      </c>
      <c r="W976">
        <v>87.7</v>
      </c>
      <c r="X976">
        <v>15.4</v>
      </c>
      <c r="Y976">
        <v>556</v>
      </c>
      <c r="Z976">
        <v>14.6</v>
      </c>
      <c r="AA976">
        <v>2530</v>
      </c>
      <c r="AB976">
        <v>74.599999999999994</v>
      </c>
      <c r="AC976">
        <v>9.4</v>
      </c>
      <c r="AD976">
        <v>66000</v>
      </c>
      <c r="AE976">
        <v>2248</v>
      </c>
      <c r="AF976">
        <v>2.13</v>
      </c>
      <c r="AG976">
        <v>22942</v>
      </c>
      <c r="AH976">
        <v>46029</v>
      </c>
      <c r="AI976">
        <v>9.4</v>
      </c>
      <c r="AJ976">
        <v>176</v>
      </c>
      <c r="AK976">
        <v>1791</v>
      </c>
      <c r="AL976">
        <v>3.8</v>
      </c>
      <c r="AM976">
        <v>442</v>
      </c>
      <c r="AN976">
        <v>705</v>
      </c>
      <c r="AO976">
        <v>0</v>
      </c>
      <c r="AP976">
        <v>0</v>
      </c>
      <c r="AQ976">
        <v>0</v>
      </c>
      <c r="AR976">
        <v>0</v>
      </c>
      <c r="AS976">
        <v>0</v>
      </c>
      <c r="AT976">
        <v>0</v>
      </c>
      <c r="AU976">
        <v>0</v>
      </c>
      <c r="AV976">
        <v>40003</v>
      </c>
      <c r="AW976">
        <v>36977</v>
      </c>
      <c r="AX976">
        <v>6796</v>
      </c>
      <c r="AY976">
        <v>5399</v>
      </c>
      <c r="AZ976">
        <v>5</v>
      </c>
      <c r="BA976">
        <v>878.13</v>
      </c>
      <c r="BB976">
        <v>6.5</v>
      </c>
    </row>
    <row r="977" spans="1:54" x14ac:dyDescent="0.3">
      <c r="A977">
        <v>20139</v>
      </c>
      <c r="B977" t="s">
        <v>499</v>
      </c>
      <c r="C977" t="s">
        <v>1056</v>
      </c>
      <c r="D977">
        <v>15936</v>
      </c>
      <c r="E977">
        <v>16295</v>
      </c>
      <c r="F977">
        <v>-2.2000000000000002</v>
      </c>
      <c r="G977">
        <v>16295</v>
      </c>
      <c r="H977">
        <v>5.6</v>
      </c>
      <c r="I977">
        <v>23.8</v>
      </c>
      <c r="J977">
        <v>18.5</v>
      </c>
      <c r="K977">
        <v>50</v>
      </c>
      <c r="L977">
        <v>96.4</v>
      </c>
      <c r="M977">
        <v>0.5</v>
      </c>
      <c r="N977">
        <v>0.8</v>
      </c>
      <c r="O977">
        <v>0.3</v>
      </c>
      <c r="P977">
        <v>0</v>
      </c>
      <c r="Q977">
        <v>1.9</v>
      </c>
      <c r="R977">
        <v>2.7</v>
      </c>
      <c r="S977">
        <v>94.1</v>
      </c>
      <c r="T977">
        <v>89.9</v>
      </c>
      <c r="U977">
        <v>0.9</v>
      </c>
      <c r="V977">
        <v>2.5</v>
      </c>
      <c r="W977">
        <v>90.6</v>
      </c>
      <c r="X977">
        <v>20.6</v>
      </c>
      <c r="Y977">
        <v>1583</v>
      </c>
      <c r="Z977">
        <v>28.8</v>
      </c>
      <c r="AA977">
        <v>7490</v>
      </c>
      <c r="AB977">
        <v>78.2</v>
      </c>
      <c r="AC977">
        <v>7.3</v>
      </c>
      <c r="AD977">
        <v>99000</v>
      </c>
      <c r="AE977">
        <v>6558</v>
      </c>
      <c r="AF977">
        <v>2.4500000000000002</v>
      </c>
      <c r="AG977">
        <v>24789</v>
      </c>
      <c r="AH977">
        <v>50205</v>
      </c>
      <c r="AI977">
        <v>10.6</v>
      </c>
      <c r="AJ977">
        <v>265</v>
      </c>
      <c r="AK977">
        <v>2618</v>
      </c>
      <c r="AL977">
        <v>-6.1</v>
      </c>
      <c r="AM977">
        <v>1070</v>
      </c>
      <c r="AN977">
        <v>1278</v>
      </c>
      <c r="AO977">
        <v>0</v>
      </c>
      <c r="AP977">
        <v>0</v>
      </c>
      <c r="AQ977">
        <v>0</v>
      </c>
      <c r="AR977">
        <v>0</v>
      </c>
      <c r="AS977">
        <v>0</v>
      </c>
      <c r="AT977">
        <v>31.5</v>
      </c>
      <c r="AU977">
        <v>0</v>
      </c>
      <c r="AV977">
        <v>19408</v>
      </c>
      <c r="AW977">
        <v>70601</v>
      </c>
      <c r="AX977">
        <v>4327</v>
      </c>
      <c r="AY977">
        <v>0</v>
      </c>
      <c r="AZ977">
        <v>17</v>
      </c>
      <c r="BA977">
        <v>705.52</v>
      </c>
      <c r="BB977">
        <v>23.1</v>
      </c>
    </row>
    <row r="978" spans="1:54" x14ac:dyDescent="0.3">
      <c r="A978">
        <v>20141</v>
      </c>
      <c r="B978" t="s">
        <v>1435</v>
      </c>
      <c r="C978" t="s">
        <v>1056</v>
      </c>
      <c r="D978">
        <v>3756</v>
      </c>
      <c r="E978">
        <v>3858</v>
      </c>
      <c r="F978">
        <v>-2.6</v>
      </c>
      <c r="G978">
        <v>3858</v>
      </c>
      <c r="H978">
        <v>5.4</v>
      </c>
      <c r="I978">
        <v>20.5</v>
      </c>
      <c r="J978">
        <v>24.8</v>
      </c>
      <c r="K978">
        <v>49.6</v>
      </c>
      <c r="L978">
        <v>97.3</v>
      </c>
      <c r="M978">
        <v>0.3</v>
      </c>
      <c r="N978">
        <v>0.6</v>
      </c>
      <c r="O978">
        <v>0.5</v>
      </c>
      <c r="P978">
        <v>0</v>
      </c>
      <c r="Q978">
        <v>1.3</v>
      </c>
      <c r="R978">
        <v>1.8</v>
      </c>
      <c r="S978">
        <v>95.9</v>
      </c>
      <c r="T978">
        <v>88.8</v>
      </c>
      <c r="U978">
        <v>0.9</v>
      </c>
      <c r="V978">
        <v>1.6</v>
      </c>
      <c r="W978">
        <v>88.5</v>
      </c>
      <c r="X978">
        <v>18</v>
      </c>
      <c r="Y978">
        <v>320</v>
      </c>
      <c r="Z978">
        <v>15</v>
      </c>
      <c r="AA978">
        <v>2188</v>
      </c>
      <c r="AB978">
        <v>79.400000000000006</v>
      </c>
      <c r="AC978">
        <v>5.9</v>
      </c>
      <c r="AD978">
        <v>51200</v>
      </c>
      <c r="AE978">
        <v>1727</v>
      </c>
      <c r="AF978">
        <v>2.16</v>
      </c>
      <c r="AG978">
        <v>26313</v>
      </c>
      <c r="AH978">
        <v>37925</v>
      </c>
      <c r="AI978">
        <v>17.3</v>
      </c>
      <c r="AJ978">
        <v>154</v>
      </c>
      <c r="AK978">
        <v>1139</v>
      </c>
      <c r="AL978">
        <v>-3.2</v>
      </c>
      <c r="AM978">
        <v>350</v>
      </c>
      <c r="AN978">
        <v>563</v>
      </c>
      <c r="AO978">
        <v>0</v>
      </c>
      <c r="AP978">
        <v>0</v>
      </c>
      <c r="AQ978">
        <v>0</v>
      </c>
      <c r="AR978">
        <v>0</v>
      </c>
      <c r="AS978">
        <v>0</v>
      </c>
      <c r="AT978">
        <v>0</v>
      </c>
      <c r="AU978">
        <v>0</v>
      </c>
      <c r="AV978">
        <v>86231</v>
      </c>
      <c r="AW978">
        <v>38522</v>
      </c>
      <c r="AX978">
        <v>10001</v>
      </c>
      <c r="AY978">
        <v>1421</v>
      </c>
      <c r="AZ978">
        <v>0</v>
      </c>
      <c r="BA978">
        <v>892.5</v>
      </c>
      <c r="BB978">
        <v>4.3</v>
      </c>
    </row>
    <row r="979" spans="1:54" x14ac:dyDescent="0.3">
      <c r="A979">
        <v>20143</v>
      </c>
      <c r="B979" t="s">
        <v>498</v>
      </c>
      <c r="C979" t="s">
        <v>1056</v>
      </c>
      <c r="D979">
        <v>6065</v>
      </c>
      <c r="E979">
        <v>6091</v>
      </c>
      <c r="F979">
        <v>-0.4</v>
      </c>
      <c r="G979">
        <v>6091</v>
      </c>
      <c r="H979">
        <v>5.9</v>
      </c>
      <c r="I979">
        <v>23.9</v>
      </c>
      <c r="J979">
        <v>18</v>
      </c>
      <c r="K979">
        <v>47.9</v>
      </c>
      <c r="L979">
        <v>96.8</v>
      </c>
      <c r="M979">
        <v>0.9</v>
      </c>
      <c r="N979">
        <v>0.5</v>
      </c>
      <c r="O979">
        <v>0.2</v>
      </c>
      <c r="P979">
        <v>0</v>
      </c>
      <c r="Q979">
        <v>1.5</v>
      </c>
      <c r="R979">
        <v>3.1</v>
      </c>
      <c r="S979">
        <v>94.1</v>
      </c>
      <c r="T979">
        <v>88.3</v>
      </c>
      <c r="U979">
        <v>1</v>
      </c>
      <c r="V979">
        <v>1.9</v>
      </c>
      <c r="W979">
        <v>92.3</v>
      </c>
      <c r="X979">
        <v>21</v>
      </c>
      <c r="Y979">
        <v>493</v>
      </c>
      <c r="Z979">
        <v>26</v>
      </c>
      <c r="AA979">
        <v>2774</v>
      </c>
      <c r="AB979">
        <v>81</v>
      </c>
      <c r="AC979">
        <v>5.7</v>
      </c>
      <c r="AD979">
        <v>93400</v>
      </c>
      <c r="AE979">
        <v>2408</v>
      </c>
      <c r="AF979">
        <v>2.4700000000000002</v>
      </c>
      <c r="AG979">
        <v>26614</v>
      </c>
      <c r="AH979">
        <v>58396</v>
      </c>
      <c r="AI979">
        <v>9.5</v>
      </c>
      <c r="AJ979">
        <v>132</v>
      </c>
      <c r="AK979">
        <v>893</v>
      </c>
      <c r="AL979">
        <v>4.4000000000000004</v>
      </c>
      <c r="AM979">
        <v>490</v>
      </c>
      <c r="AN979">
        <v>609</v>
      </c>
      <c r="AO979">
        <v>0</v>
      </c>
      <c r="AP979">
        <v>0</v>
      </c>
      <c r="AQ979">
        <v>0</v>
      </c>
      <c r="AR979">
        <v>0</v>
      </c>
      <c r="AS979">
        <v>0</v>
      </c>
      <c r="AT979">
        <v>35.6</v>
      </c>
      <c r="AU979">
        <v>0</v>
      </c>
      <c r="AV979">
        <v>47967</v>
      </c>
      <c r="AW979">
        <v>19295</v>
      </c>
      <c r="AX979">
        <v>3232</v>
      </c>
      <c r="AY979">
        <v>1533</v>
      </c>
      <c r="AZ979">
        <v>5</v>
      </c>
      <c r="BA979">
        <v>720.73</v>
      </c>
      <c r="BB979">
        <v>8.5</v>
      </c>
    </row>
    <row r="980" spans="1:54" x14ac:dyDescent="0.3">
      <c r="A980">
        <v>20145</v>
      </c>
      <c r="B980" t="s">
        <v>497</v>
      </c>
      <c r="C980" t="s">
        <v>1056</v>
      </c>
      <c r="D980">
        <v>6916</v>
      </c>
      <c r="E980">
        <v>6973</v>
      </c>
      <c r="F980">
        <v>-0.8</v>
      </c>
      <c r="G980">
        <v>6973</v>
      </c>
      <c r="H980">
        <v>4.9000000000000004</v>
      </c>
      <c r="I980">
        <v>19.3</v>
      </c>
      <c r="J980">
        <v>19</v>
      </c>
      <c r="K980">
        <v>44.4</v>
      </c>
      <c r="L980">
        <v>91.5</v>
      </c>
      <c r="M980">
        <v>5.0999999999999996</v>
      </c>
      <c r="N980">
        <v>0.7</v>
      </c>
      <c r="O980">
        <v>0.4</v>
      </c>
      <c r="P980">
        <v>0.1</v>
      </c>
      <c r="Q980">
        <v>2.2000000000000002</v>
      </c>
      <c r="R980">
        <v>7.8</v>
      </c>
      <c r="S980">
        <v>84.7</v>
      </c>
      <c r="T980">
        <v>83.8</v>
      </c>
      <c r="U980">
        <v>2.2000000000000002</v>
      </c>
      <c r="V980">
        <v>5.7</v>
      </c>
      <c r="W980">
        <v>90</v>
      </c>
      <c r="X980">
        <v>22.9</v>
      </c>
      <c r="Y980">
        <v>646</v>
      </c>
      <c r="Z980">
        <v>13.3</v>
      </c>
      <c r="AA980">
        <v>3163</v>
      </c>
      <c r="AB980">
        <v>72.3</v>
      </c>
      <c r="AC980">
        <v>10.4</v>
      </c>
      <c r="AD980">
        <v>73700</v>
      </c>
      <c r="AE980">
        <v>2545</v>
      </c>
      <c r="AF980">
        <v>2.36</v>
      </c>
      <c r="AG980">
        <v>23230</v>
      </c>
      <c r="AH980">
        <v>44078</v>
      </c>
      <c r="AI980">
        <v>6.3</v>
      </c>
      <c r="AJ980">
        <v>168</v>
      </c>
      <c r="AK980">
        <v>2023</v>
      </c>
      <c r="AL980">
        <v>-4.5999999999999996</v>
      </c>
      <c r="AM980">
        <v>399</v>
      </c>
      <c r="AN980">
        <v>463</v>
      </c>
      <c r="AO980">
        <v>0</v>
      </c>
      <c r="AP980">
        <v>0</v>
      </c>
      <c r="AQ980">
        <v>0</v>
      </c>
      <c r="AR980">
        <v>0</v>
      </c>
      <c r="AS980">
        <v>0</v>
      </c>
      <c r="AT980">
        <v>0</v>
      </c>
      <c r="AU980">
        <v>0</v>
      </c>
      <c r="AV980">
        <v>93781</v>
      </c>
      <c r="AW980">
        <v>48480</v>
      </c>
      <c r="AX980">
        <v>7574</v>
      </c>
      <c r="AY980">
        <v>5749</v>
      </c>
      <c r="AZ980">
        <v>0</v>
      </c>
      <c r="BA980">
        <v>754.26</v>
      </c>
      <c r="BB980">
        <v>9.1999999999999993</v>
      </c>
    </row>
    <row r="981" spans="1:54" x14ac:dyDescent="0.3">
      <c r="A981">
        <v>20147</v>
      </c>
      <c r="B981" t="s">
        <v>92</v>
      </c>
      <c r="C981" t="s">
        <v>1056</v>
      </c>
      <c r="D981">
        <v>5533</v>
      </c>
      <c r="E981">
        <v>5642</v>
      </c>
      <c r="F981">
        <v>-1.9</v>
      </c>
      <c r="G981">
        <v>5642</v>
      </c>
      <c r="H981">
        <v>6.5</v>
      </c>
      <c r="I981">
        <v>23.5</v>
      </c>
      <c r="J981">
        <v>21.4</v>
      </c>
      <c r="K981">
        <v>50.7</v>
      </c>
      <c r="L981">
        <v>97</v>
      </c>
      <c r="M981">
        <v>0.5</v>
      </c>
      <c r="N981">
        <v>0.5</v>
      </c>
      <c r="O981">
        <v>0.8</v>
      </c>
      <c r="P981">
        <v>0</v>
      </c>
      <c r="Q981">
        <v>1.2</v>
      </c>
      <c r="R981">
        <v>3</v>
      </c>
      <c r="S981">
        <v>94.4</v>
      </c>
      <c r="T981">
        <v>92.7</v>
      </c>
      <c r="U981">
        <v>0.9</v>
      </c>
      <c r="V981">
        <v>1.5</v>
      </c>
      <c r="W981">
        <v>91.8</v>
      </c>
      <c r="X981">
        <v>18.3</v>
      </c>
      <c r="Y981">
        <v>390</v>
      </c>
      <c r="Z981">
        <v>13.8</v>
      </c>
      <c r="AA981">
        <v>3051</v>
      </c>
      <c r="AB981">
        <v>77.8</v>
      </c>
      <c r="AC981">
        <v>6.4</v>
      </c>
      <c r="AD981">
        <v>64400</v>
      </c>
      <c r="AE981">
        <v>2388</v>
      </c>
      <c r="AF981">
        <v>2.29</v>
      </c>
      <c r="AG981">
        <v>23772</v>
      </c>
      <c r="AH981">
        <v>43059</v>
      </c>
      <c r="AI981">
        <v>10</v>
      </c>
      <c r="AJ981">
        <v>245</v>
      </c>
      <c r="AK981">
        <v>1773</v>
      </c>
      <c r="AL981">
        <v>3.1</v>
      </c>
      <c r="AM981">
        <v>515</v>
      </c>
      <c r="AN981">
        <v>641</v>
      </c>
      <c r="AO981">
        <v>0</v>
      </c>
      <c r="AP981">
        <v>0</v>
      </c>
      <c r="AQ981">
        <v>0</v>
      </c>
      <c r="AR981">
        <v>0</v>
      </c>
      <c r="AS981">
        <v>0</v>
      </c>
      <c r="AT981">
        <v>0</v>
      </c>
      <c r="AU981">
        <v>0</v>
      </c>
      <c r="AV981">
        <v>33908</v>
      </c>
      <c r="AW981">
        <v>46642</v>
      </c>
      <c r="AX981">
        <v>8776</v>
      </c>
      <c r="AY981">
        <v>3679</v>
      </c>
      <c r="AZ981">
        <v>18</v>
      </c>
      <c r="BA981">
        <v>885.88</v>
      </c>
      <c r="BB981">
        <v>6.4</v>
      </c>
    </row>
    <row r="982" spans="1:54" x14ac:dyDescent="0.3">
      <c r="A982">
        <v>20149</v>
      </c>
      <c r="B982" t="s">
        <v>493</v>
      </c>
      <c r="C982" t="s">
        <v>1056</v>
      </c>
      <c r="D982">
        <v>22897</v>
      </c>
      <c r="E982">
        <v>21604</v>
      </c>
      <c r="F982">
        <v>6</v>
      </c>
      <c r="G982">
        <v>21604</v>
      </c>
      <c r="H982">
        <v>8.1999999999999993</v>
      </c>
      <c r="I982">
        <v>29.3</v>
      </c>
      <c r="J982">
        <v>13.2</v>
      </c>
      <c r="K982">
        <v>50.2</v>
      </c>
      <c r="L982">
        <v>94</v>
      </c>
      <c r="M982">
        <v>1.4</v>
      </c>
      <c r="N982">
        <v>0.9</v>
      </c>
      <c r="O982">
        <v>1</v>
      </c>
      <c r="P982">
        <v>0.1</v>
      </c>
      <c r="Q982">
        <v>2.6</v>
      </c>
      <c r="R982">
        <v>5.2</v>
      </c>
      <c r="S982">
        <v>89.7</v>
      </c>
      <c r="T982">
        <v>89.7</v>
      </c>
      <c r="U982">
        <v>2.2000000000000002</v>
      </c>
      <c r="V982">
        <v>3.7</v>
      </c>
      <c r="W982">
        <v>94.6</v>
      </c>
      <c r="X982">
        <v>29.3</v>
      </c>
      <c r="Y982">
        <v>1553</v>
      </c>
      <c r="Z982">
        <v>21.6</v>
      </c>
      <c r="AA982">
        <v>9042</v>
      </c>
      <c r="AB982">
        <v>78</v>
      </c>
      <c r="AC982">
        <v>6.6</v>
      </c>
      <c r="AD982">
        <v>153700</v>
      </c>
      <c r="AE982">
        <v>7974</v>
      </c>
      <c r="AF982">
        <v>2.72</v>
      </c>
      <c r="AG982">
        <v>24892</v>
      </c>
      <c r="AH982">
        <v>56854</v>
      </c>
      <c r="AI982">
        <v>9</v>
      </c>
      <c r="AJ982">
        <v>561</v>
      </c>
      <c r="AK982">
        <v>8174</v>
      </c>
      <c r="AL982">
        <v>1.1000000000000001</v>
      </c>
      <c r="AM982">
        <v>1693</v>
      </c>
      <c r="AN982">
        <v>2463</v>
      </c>
      <c r="AO982">
        <v>0</v>
      </c>
      <c r="AP982">
        <v>0</v>
      </c>
      <c r="AQ982">
        <v>0</v>
      </c>
      <c r="AR982">
        <v>0</v>
      </c>
      <c r="AS982">
        <v>0</v>
      </c>
      <c r="AT982">
        <v>0</v>
      </c>
      <c r="AU982">
        <v>329645</v>
      </c>
      <c r="AV982">
        <v>160957</v>
      </c>
      <c r="AW982">
        <v>283927</v>
      </c>
      <c r="AX982">
        <v>14582</v>
      </c>
      <c r="AY982">
        <v>11780</v>
      </c>
      <c r="AZ982">
        <v>220</v>
      </c>
      <c r="BA982">
        <v>841.02</v>
      </c>
      <c r="BB982">
        <v>25.7</v>
      </c>
    </row>
    <row r="983" spans="1:54" x14ac:dyDescent="0.3">
      <c r="A983">
        <v>20151</v>
      </c>
      <c r="B983" t="s">
        <v>1436</v>
      </c>
      <c r="C983" t="s">
        <v>1056</v>
      </c>
      <c r="D983">
        <v>9850</v>
      </c>
      <c r="E983">
        <v>9656</v>
      </c>
      <c r="F983">
        <v>2</v>
      </c>
      <c r="G983">
        <v>9656</v>
      </c>
      <c r="H983">
        <v>7.2</v>
      </c>
      <c r="I983">
        <v>24.4</v>
      </c>
      <c r="J983">
        <v>17.899999999999999</v>
      </c>
      <c r="K983">
        <v>50.1</v>
      </c>
      <c r="L983">
        <v>94.8</v>
      </c>
      <c r="M983">
        <v>1.4</v>
      </c>
      <c r="N983">
        <v>1</v>
      </c>
      <c r="O983">
        <v>0.8</v>
      </c>
      <c r="P983">
        <v>0</v>
      </c>
      <c r="Q983">
        <v>2</v>
      </c>
      <c r="R983">
        <v>6.8</v>
      </c>
      <c r="S983">
        <v>88.9</v>
      </c>
      <c r="T983">
        <v>86.7</v>
      </c>
      <c r="U983">
        <v>2.6</v>
      </c>
      <c r="V983">
        <v>5</v>
      </c>
      <c r="W983">
        <v>88.6</v>
      </c>
      <c r="X983">
        <v>23.4</v>
      </c>
      <c r="Y983">
        <v>769</v>
      </c>
      <c r="Z983">
        <v>14.7</v>
      </c>
      <c r="AA983">
        <v>4481</v>
      </c>
      <c r="AB983">
        <v>69.2</v>
      </c>
      <c r="AC983">
        <v>10.5</v>
      </c>
      <c r="AD983">
        <v>79000</v>
      </c>
      <c r="AE983">
        <v>4074</v>
      </c>
      <c r="AF983">
        <v>2.29</v>
      </c>
      <c r="AG983">
        <v>26209</v>
      </c>
      <c r="AH983">
        <v>46035</v>
      </c>
      <c r="AI983">
        <v>11.6</v>
      </c>
      <c r="AJ983">
        <v>387</v>
      </c>
      <c r="AK983">
        <v>3515</v>
      </c>
      <c r="AL983">
        <v>1.8</v>
      </c>
      <c r="AM983">
        <v>758</v>
      </c>
      <c r="AN983">
        <v>1333</v>
      </c>
      <c r="AO983">
        <v>0</v>
      </c>
      <c r="AP983">
        <v>0</v>
      </c>
      <c r="AQ983">
        <v>0</v>
      </c>
      <c r="AR983">
        <v>0</v>
      </c>
      <c r="AS983">
        <v>0</v>
      </c>
      <c r="AT983">
        <v>18.8</v>
      </c>
      <c r="AU983">
        <v>0</v>
      </c>
      <c r="AV983">
        <v>108263</v>
      </c>
      <c r="AW983">
        <v>170163</v>
      </c>
      <c r="AX983">
        <v>18089</v>
      </c>
      <c r="AY983">
        <v>15023</v>
      </c>
      <c r="AZ983">
        <v>3</v>
      </c>
      <c r="BA983">
        <v>735.05</v>
      </c>
      <c r="BB983">
        <v>13.1</v>
      </c>
    </row>
    <row r="984" spans="1:54" x14ac:dyDescent="0.3">
      <c r="A984">
        <v>20153</v>
      </c>
      <c r="B984" t="s">
        <v>1437</v>
      </c>
      <c r="C984" t="s">
        <v>1056</v>
      </c>
      <c r="D984">
        <v>2584</v>
      </c>
      <c r="E984">
        <v>2519</v>
      </c>
      <c r="F984">
        <v>2.6</v>
      </c>
      <c r="G984">
        <v>2519</v>
      </c>
      <c r="H984">
        <v>5.7</v>
      </c>
      <c r="I984">
        <v>19.8</v>
      </c>
      <c r="J984">
        <v>26.6</v>
      </c>
      <c r="K984">
        <v>48.8</v>
      </c>
      <c r="L984">
        <v>97.8</v>
      </c>
      <c r="M984">
        <v>0.5</v>
      </c>
      <c r="N984">
        <v>0.2</v>
      </c>
      <c r="O984">
        <v>0.4</v>
      </c>
      <c r="P984">
        <v>0</v>
      </c>
      <c r="Q984">
        <v>1.1000000000000001</v>
      </c>
      <c r="R984">
        <v>4.8</v>
      </c>
      <c r="S984">
        <v>93.3</v>
      </c>
      <c r="T984">
        <v>93.8</v>
      </c>
      <c r="U984">
        <v>2.5</v>
      </c>
      <c r="V984">
        <v>5.3</v>
      </c>
      <c r="W984">
        <v>91.4</v>
      </c>
      <c r="X984">
        <v>23.3</v>
      </c>
      <c r="Y984">
        <v>260</v>
      </c>
      <c r="Z984">
        <v>16</v>
      </c>
      <c r="AA984">
        <v>1456</v>
      </c>
      <c r="AB984">
        <v>70</v>
      </c>
      <c r="AC984">
        <v>5.6</v>
      </c>
      <c r="AD984">
        <v>66700</v>
      </c>
      <c r="AE984">
        <v>1224</v>
      </c>
      <c r="AF984">
        <v>2.04</v>
      </c>
      <c r="AG984">
        <v>26897</v>
      </c>
      <c r="AH984">
        <v>43482</v>
      </c>
      <c r="AI984">
        <v>11.5</v>
      </c>
      <c r="AJ984">
        <v>104</v>
      </c>
      <c r="AK984">
        <v>630</v>
      </c>
      <c r="AL984">
        <v>3.1</v>
      </c>
      <c r="AM984">
        <v>232</v>
      </c>
      <c r="AN984">
        <v>296</v>
      </c>
      <c r="AO984">
        <v>0</v>
      </c>
      <c r="AP984">
        <v>0</v>
      </c>
      <c r="AQ984">
        <v>0</v>
      </c>
      <c r="AR984">
        <v>0</v>
      </c>
      <c r="AS984">
        <v>0</v>
      </c>
      <c r="AT984">
        <v>30.4</v>
      </c>
      <c r="AU984">
        <v>0</v>
      </c>
      <c r="AV984">
        <v>83478</v>
      </c>
      <c r="AW984">
        <v>16263</v>
      </c>
      <c r="AX984">
        <v>6413</v>
      </c>
      <c r="AY984">
        <v>727</v>
      </c>
      <c r="AZ984">
        <v>3</v>
      </c>
      <c r="BA984">
        <v>1069.42</v>
      </c>
      <c r="BB984">
        <v>2.4</v>
      </c>
    </row>
    <row r="985" spans="1:54" x14ac:dyDescent="0.3">
      <c r="A985">
        <v>20155</v>
      </c>
      <c r="B985" t="s">
        <v>1438</v>
      </c>
      <c r="C985" t="s">
        <v>1056</v>
      </c>
      <c r="D985">
        <v>63794</v>
      </c>
      <c r="E985">
        <v>64511</v>
      </c>
      <c r="F985">
        <v>-1.1000000000000001</v>
      </c>
      <c r="G985">
        <v>64511</v>
      </c>
      <c r="H985">
        <v>6</v>
      </c>
      <c r="I985">
        <v>23.2</v>
      </c>
      <c r="J985">
        <v>18</v>
      </c>
      <c r="K985">
        <v>49.6</v>
      </c>
      <c r="L985">
        <v>92.9</v>
      </c>
      <c r="M985">
        <v>3.4</v>
      </c>
      <c r="N985">
        <v>0.8</v>
      </c>
      <c r="O985">
        <v>0.6</v>
      </c>
      <c r="P985">
        <v>0.1</v>
      </c>
      <c r="Q985">
        <v>2.2000000000000002</v>
      </c>
      <c r="R985">
        <v>9</v>
      </c>
      <c r="S985">
        <v>84.8</v>
      </c>
      <c r="T985">
        <v>80.900000000000006</v>
      </c>
      <c r="U985">
        <v>2.5</v>
      </c>
      <c r="V985">
        <v>7.1</v>
      </c>
      <c r="W985">
        <v>88.7</v>
      </c>
      <c r="X985">
        <v>19.8</v>
      </c>
      <c r="Y985">
        <v>4952</v>
      </c>
      <c r="Z985">
        <v>17.5</v>
      </c>
      <c r="AA985">
        <v>28323</v>
      </c>
      <c r="AB985">
        <v>68.2</v>
      </c>
      <c r="AC985">
        <v>14.2</v>
      </c>
      <c r="AD985">
        <v>90600</v>
      </c>
      <c r="AE985">
        <v>25693</v>
      </c>
      <c r="AF985">
        <v>2.39</v>
      </c>
      <c r="AG985">
        <v>23382</v>
      </c>
      <c r="AH985">
        <v>43798</v>
      </c>
      <c r="AI985">
        <v>12.4</v>
      </c>
      <c r="AJ985">
        <v>1629</v>
      </c>
      <c r="AK985">
        <v>22442</v>
      </c>
      <c r="AL985">
        <v>-6.2</v>
      </c>
      <c r="AM985">
        <v>3872</v>
      </c>
      <c r="AN985">
        <v>5199</v>
      </c>
      <c r="AO985">
        <v>0</v>
      </c>
      <c r="AP985">
        <v>0</v>
      </c>
      <c r="AQ985">
        <v>0.6</v>
      </c>
      <c r="AR985">
        <v>0</v>
      </c>
      <c r="AS985">
        <v>0</v>
      </c>
      <c r="AT985">
        <v>30.9</v>
      </c>
      <c r="AU985">
        <v>908658</v>
      </c>
      <c r="AV985">
        <v>573283</v>
      </c>
      <c r="AW985">
        <v>828616</v>
      </c>
      <c r="AX985">
        <v>13150</v>
      </c>
      <c r="AY985">
        <v>83362</v>
      </c>
      <c r="AZ985">
        <v>47</v>
      </c>
      <c r="BA985">
        <v>1255.3499999999999</v>
      </c>
      <c r="BB985">
        <v>51.4</v>
      </c>
    </row>
    <row r="986" spans="1:54" x14ac:dyDescent="0.3">
      <c r="A986">
        <v>20157</v>
      </c>
      <c r="B986" t="s">
        <v>1439</v>
      </c>
      <c r="C986" t="s">
        <v>1056</v>
      </c>
      <c r="D986">
        <v>4803</v>
      </c>
      <c r="E986">
        <v>4980</v>
      </c>
      <c r="F986">
        <v>-3.6</v>
      </c>
      <c r="G986">
        <v>4980</v>
      </c>
      <c r="H986">
        <v>5.5</v>
      </c>
      <c r="I986">
        <v>19.2</v>
      </c>
      <c r="J986">
        <v>27.4</v>
      </c>
      <c r="K986">
        <v>51</v>
      </c>
      <c r="L986">
        <v>97.5</v>
      </c>
      <c r="M986">
        <v>0.7</v>
      </c>
      <c r="N986">
        <v>0.2</v>
      </c>
      <c r="O986">
        <v>0.6</v>
      </c>
      <c r="P986">
        <v>0</v>
      </c>
      <c r="Q986">
        <v>1</v>
      </c>
      <c r="R986">
        <v>1.5</v>
      </c>
      <c r="S986">
        <v>96.4</v>
      </c>
      <c r="T986">
        <v>91.6</v>
      </c>
      <c r="U986">
        <v>0.6</v>
      </c>
      <c r="V986">
        <v>2.1</v>
      </c>
      <c r="W986">
        <v>94.4</v>
      </c>
      <c r="X986">
        <v>19.8</v>
      </c>
      <c r="Y986">
        <v>543</v>
      </c>
      <c r="Z986">
        <v>15.1</v>
      </c>
      <c r="AA986">
        <v>2873</v>
      </c>
      <c r="AB986">
        <v>80.3</v>
      </c>
      <c r="AC986">
        <v>6.6</v>
      </c>
      <c r="AD986">
        <v>49200</v>
      </c>
      <c r="AE986">
        <v>2274</v>
      </c>
      <c r="AF986">
        <v>2.12</v>
      </c>
      <c r="AG986">
        <v>25531</v>
      </c>
      <c r="AH986">
        <v>39572</v>
      </c>
      <c r="AI986">
        <v>12.5</v>
      </c>
      <c r="AJ986">
        <v>190</v>
      </c>
      <c r="AK986">
        <v>1374</v>
      </c>
      <c r="AL986">
        <v>-2.4</v>
      </c>
      <c r="AM986">
        <v>404</v>
      </c>
      <c r="AN986">
        <v>348</v>
      </c>
      <c r="AO986">
        <v>0</v>
      </c>
      <c r="AP986">
        <v>0</v>
      </c>
      <c r="AQ986">
        <v>0</v>
      </c>
      <c r="AR986">
        <v>0</v>
      </c>
      <c r="AS986">
        <v>0</v>
      </c>
      <c r="AT986">
        <v>0</v>
      </c>
      <c r="AU986">
        <v>0</v>
      </c>
      <c r="AV986">
        <v>97433</v>
      </c>
      <c r="AW986">
        <v>43742</v>
      </c>
      <c r="AX986">
        <v>8902</v>
      </c>
      <c r="AY986">
        <v>3130</v>
      </c>
      <c r="AZ986">
        <v>25</v>
      </c>
      <c r="BA986">
        <v>717.37</v>
      </c>
      <c r="BB986">
        <v>6.9</v>
      </c>
    </row>
    <row r="987" spans="1:54" x14ac:dyDescent="0.3">
      <c r="A987">
        <v>20159</v>
      </c>
      <c r="B987" t="s">
        <v>328</v>
      </c>
      <c r="C987" t="s">
        <v>1056</v>
      </c>
      <c r="D987">
        <v>10015</v>
      </c>
      <c r="E987">
        <v>10083</v>
      </c>
      <c r="F987">
        <v>-0.7</v>
      </c>
      <c r="G987">
        <v>10083</v>
      </c>
      <c r="H987">
        <v>6.7</v>
      </c>
      <c r="I987">
        <v>23.8</v>
      </c>
      <c r="J987">
        <v>17.5</v>
      </c>
      <c r="K987">
        <v>49.8</v>
      </c>
      <c r="L987">
        <v>94.1</v>
      </c>
      <c r="M987">
        <v>1.8</v>
      </c>
      <c r="N987">
        <v>1.1000000000000001</v>
      </c>
      <c r="O987">
        <v>0.5</v>
      </c>
      <c r="P987">
        <v>0.1</v>
      </c>
      <c r="Q987">
        <v>2.4</v>
      </c>
      <c r="R987">
        <v>11.1</v>
      </c>
      <c r="S987">
        <v>84.1</v>
      </c>
      <c r="T987">
        <v>83.6</v>
      </c>
      <c r="U987">
        <v>3.8</v>
      </c>
      <c r="V987">
        <v>9.3000000000000007</v>
      </c>
      <c r="W987">
        <v>89.9</v>
      </c>
      <c r="X987">
        <v>20.9</v>
      </c>
      <c r="Y987">
        <v>800</v>
      </c>
      <c r="Z987">
        <v>17.600000000000001</v>
      </c>
      <c r="AA987">
        <v>4548</v>
      </c>
      <c r="AB987">
        <v>73.099999999999994</v>
      </c>
      <c r="AC987">
        <v>6.8</v>
      </c>
      <c r="AD987">
        <v>74200</v>
      </c>
      <c r="AE987">
        <v>3914</v>
      </c>
      <c r="AF987">
        <v>2.44</v>
      </c>
      <c r="AG987">
        <v>23068</v>
      </c>
      <c r="AH987">
        <v>45336</v>
      </c>
      <c r="AI987">
        <v>14.9</v>
      </c>
      <c r="AJ987">
        <v>269</v>
      </c>
      <c r="AK987">
        <v>2596</v>
      </c>
      <c r="AL987">
        <v>0</v>
      </c>
      <c r="AM987">
        <v>628</v>
      </c>
      <c r="AN987">
        <v>724</v>
      </c>
      <c r="AO987">
        <v>0</v>
      </c>
      <c r="AP987">
        <v>0</v>
      </c>
      <c r="AQ987">
        <v>0</v>
      </c>
      <c r="AR987">
        <v>0</v>
      </c>
      <c r="AS987">
        <v>0</v>
      </c>
      <c r="AT987">
        <v>0</v>
      </c>
      <c r="AU987">
        <v>0</v>
      </c>
      <c r="AV987">
        <v>64016</v>
      </c>
      <c r="AW987">
        <v>46889</v>
      </c>
      <c r="AX987">
        <v>4671</v>
      </c>
      <c r="AY987">
        <v>6640</v>
      </c>
      <c r="AZ987">
        <v>23</v>
      </c>
      <c r="BA987">
        <v>726.24</v>
      </c>
      <c r="BB987">
        <v>13.9</v>
      </c>
    </row>
    <row r="988" spans="1:54" x14ac:dyDescent="0.3">
      <c r="A988">
        <v>20161</v>
      </c>
      <c r="B988" t="s">
        <v>1440</v>
      </c>
      <c r="C988" t="s">
        <v>1056</v>
      </c>
      <c r="D988">
        <v>75194</v>
      </c>
      <c r="E988">
        <v>71131</v>
      </c>
      <c r="F988">
        <v>5.7</v>
      </c>
      <c r="G988">
        <v>71115</v>
      </c>
      <c r="H988">
        <v>6.9</v>
      </c>
      <c r="I988">
        <v>17.600000000000001</v>
      </c>
      <c r="J988">
        <v>7.9</v>
      </c>
      <c r="K988">
        <v>46.6</v>
      </c>
      <c r="L988">
        <v>84</v>
      </c>
      <c r="M988">
        <v>6.9</v>
      </c>
      <c r="N988">
        <v>0.8</v>
      </c>
      <c r="O988">
        <v>4.8</v>
      </c>
      <c r="P988">
        <v>0.2</v>
      </c>
      <c r="Q988">
        <v>3.2</v>
      </c>
      <c r="R988">
        <v>8.1</v>
      </c>
      <c r="S988">
        <v>77.099999999999994</v>
      </c>
      <c r="T988">
        <v>74.900000000000006</v>
      </c>
      <c r="U988">
        <v>6.4</v>
      </c>
      <c r="V988">
        <v>8.3000000000000007</v>
      </c>
      <c r="W988">
        <v>95.4</v>
      </c>
      <c r="X988">
        <v>45</v>
      </c>
      <c r="Y988">
        <v>5064</v>
      </c>
      <c r="Z988">
        <v>16.2</v>
      </c>
      <c r="AA988">
        <v>29713</v>
      </c>
      <c r="AB988">
        <v>42.5</v>
      </c>
      <c r="AC988">
        <v>39.700000000000003</v>
      </c>
      <c r="AD988">
        <v>170400</v>
      </c>
      <c r="AE988">
        <v>25895</v>
      </c>
      <c r="AF988">
        <v>2.4700000000000002</v>
      </c>
      <c r="AG988">
        <v>22948</v>
      </c>
      <c r="AH988">
        <v>43962</v>
      </c>
      <c r="AI988">
        <v>23.2</v>
      </c>
      <c r="AJ988">
        <v>1568</v>
      </c>
      <c r="AK988">
        <v>20159</v>
      </c>
      <c r="AL988">
        <v>-0.4</v>
      </c>
      <c r="AM988">
        <v>3140</v>
      </c>
      <c r="AN988">
        <v>3595</v>
      </c>
      <c r="AO988">
        <v>0.8</v>
      </c>
      <c r="AP988">
        <v>1.1000000000000001</v>
      </c>
      <c r="AQ988">
        <v>1.9</v>
      </c>
      <c r="AR988">
        <v>0</v>
      </c>
      <c r="AS988">
        <v>0</v>
      </c>
      <c r="AT988">
        <v>28.7</v>
      </c>
      <c r="AU988">
        <v>0</v>
      </c>
      <c r="AV988">
        <v>93235</v>
      </c>
      <c r="AW988">
        <v>728603</v>
      </c>
      <c r="AX988">
        <v>10498</v>
      </c>
      <c r="AY988">
        <v>125435</v>
      </c>
      <c r="AZ988">
        <v>294</v>
      </c>
      <c r="BA988">
        <v>609.77</v>
      </c>
      <c r="BB988">
        <v>116.6</v>
      </c>
    </row>
    <row r="989" spans="1:54" x14ac:dyDescent="0.3">
      <c r="A989">
        <v>20163</v>
      </c>
      <c r="B989" t="s">
        <v>1441</v>
      </c>
      <c r="C989" t="s">
        <v>1056</v>
      </c>
      <c r="D989">
        <v>5155</v>
      </c>
      <c r="E989">
        <v>5181</v>
      </c>
      <c r="F989">
        <v>-0.5</v>
      </c>
      <c r="G989">
        <v>5181</v>
      </c>
      <c r="H989">
        <v>6.3</v>
      </c>
      <c r="I989">
        <v>23.3</v>
      </c>
      <c r="J989">
        <v>20.6</v>
      </c>
      <c r="K989">
        <v>50.9</v>
      </c>
      <c r="L989">
        <v>97.3</v>
      </c>
      <c r="M989">
        <v>0.6</v>
      </c>
      <c r="N989">
        <v>0.3</v>
      </c>
      <c r="O989">
        <v>0.4</v>
      </c>
      <c r="P989">
        <v>0.1</v>
      </c>
      <c r="Q989">
        <v>1.3</v>
      </c>
      <c r="R989">
        <v>2.5</v>
      </c>
      <c r="S989">
        <v>95.1</v>
      </c>
      <c r="T989">
        <v>89.5</v>
      </c>
      <c r="U989">
        <v>1</v>
      </c>
      <c r="V989">
        <v>2.8</v>
      </c>
      <c r="W989">
        <v>91.5</v>
      </c>
      <c r="X989">
        <v>20.9</v>
      </c>
      <c r="Y989">
        <v>468</v>
      </c>
      <c r="Z989">
        <v>14</v>
      </c>
      <c r="AA989">
        <v>2760</v>
      </c>
      <c r="AB989">
        <v>74.900000000000006</v>
      </c>
      <c r="AC989">
        <v>6.6</v>
      </c>
      <c r="AD989">
        <v>62500</v>
      </c>
      <c r="AE989">
        <v>2349</v>
      </c>
      <c r="AF989">
        <v>2.15</v>
      </c>
      <c r="AG989">
        <v>23768</v>
      </c>
      <c r="AH989">
        <v>42449</v>
      </c>
      <c r="AI989">
        <v>18.3</v>
      </c>
      <c r="AJ989">
        <v>199</v>
      </c>
      <c r="AK989">
        <v>1508</v>
      </c>
      <c r="AL989">
        <v>4.0999999999999996</v>
      </c>
      <c r="AM989">
        <v>581</v>
      </c>
      <c r="AN989">
        <v>427</v>
      </c>
      <c r="AO989">
        <v>0</v>
      </c>
      <c r="AP989">
        <v>0</v>
      </c>
      <c r="AQ989">
        <v>0</v>
      </c>
      <c r="AR989">
        <v>0</v>
      </c>
      <c r="AS989">
        <v>0</v>
      </c>
      <c r="AT989">
        <v>52.9</v>
      </c>
      <c r="AU989">
        <v>0</v>
      </c>
      <c r="AV989">
        <v>120294</v>
      </c>
      <c r="AW989">
        <v>56427</v>
      </c>
      <c r="AX989">
        <v>10991</v>
      </c>
      <c r="AY989">
        <v>0</v>
      </c>
      <c r="AZ989">
        <v>3</v>
      </c>
      <c r="BA989">
        <v>890.53</v>
      </c>
      <c r="BB989">
        <v>5.8</v>
      </c>
    </row>
    <row r="990" spans="1:54" x14ac:dyDescent="0.3">
      <c r="A990">
        <v>20165</v>
      </c>
      <c r="B990" t="s">
        <v>1390</v>
      </c>
      <c r="C990" t="s">
        <v>1056</v>
      </c>
      <c r="D990">
        <v>3197</v>
      </c>
      <c r="E990">
        <v>3307</v>
      </c>
      <c r="F990">
        <v>-3.3</v>
      </c>
      <c r="G990">
        <v>3307</v>
      </c>
      <c r="H990">
        <v>4.3</v>
      </c>
      <c r="I990">
        <v>19.5</v>
      </c>
      <c r="J990">
        <v>24.2</v>
      </c>
      <c r="K990">
        <v>50.4</v>
      </c>
      <c r="L990">
        <v>97.1</v>
      </c>
      <c r="M990">
        <v>0.4</v>
      </c>
      <c r="N990">
        <v>0.8</v>
      </c>
      <c r="O990">
        <v>0.2</v>
      </c>
      <c r="P990">
        <v>0</v>
      </c>
      <c r="Q990">
        <v>1.5</v>
      </c>
      <c r="R990">
        <v>3.3</v>
      </c>
      <c r="S990">
        <v>94.2</v>
      </c>
      <c r="T990">
        <v>88</v>
      </c>
      <c r="U990">
        <v>0.9</v>
      </c>
      <c r="V990">
        <v>3.6</v>
      </c>
      <c r="W990">
        <v>90.7</v>
      </c>
      <c r="X990">
        <v>19.399999999999999</v>
      </c>
      <c r="Y990">
        <v>315</v>
      </c>
      <c r="Z990">
        <v>21.6</v>
      </c>
      <c r="AA990">
        <v>1861</v>
      </c>
      <c r="AB990">
        <v>75</v>
      </c>
      <c r="AC990">
        <v>4.2</v>
      </c>
      <c r="AD990">
        <v>57300</v>
      </c>
      <c r="AE990">
        <v>1529</v>
      </c>
      <c r="AF990">
        <v>2.0699999999999998</v>
      </c>
      <c r="AG990">
        <v>24175</v>
      </c>
      <c r="AH990">
        <v>42610</v>
      </c>
      <c r="AI990">
        <v>12.8</v>
      </c>
      <c r="AJ990">
        <v>99</v>
      </c>
      <c r="AK990">
        <v>1105</v>
      </c>
      <c r="AL990">
        <v>10.9</v>
      </c>
      <c r="AM990">
        <v>292</v>
      </c>
      <c r="AN990">
        <v>199</v>
      </c>
      <c r="AO990">
        <v>0</v>
      </c>
      <c r="AP990">
        <v>0</v>
      </c>
      <c r="AQ990">
        <v>0</v>
      </c>
      <c r="AR990">
        <v>0</v>
      </c>
      <c r="AS990">
        <v>0</v>
      </c>
      <c r="AT990">
        <v>0</v>
      </c>
      <c r="AU990">
        <v>0</v>
      </c>
      <c r="AV990">
        <v>27743</v>
      </c>
      <c r="AW990">
        <v>30704</v>
      </c>
      <c r="AX990">
        <v>9689</v>
      </c>
      <c r="AY990">
        <v>901</v>
      </c>
      <c r="AZ990">
        <v>1</v>
      </c>
      <c r="BA990">
        <v>717.76</v>
      </c>
      <c r="BB990">
        <v>4.5999999999999996</v>
      </c>
    </row>
    <row r="991" spans="1:54" x14ac:dyDescent="0.3">
      <c r="A991">
        <v>20167</v>
      </c>
      <c r="B991" t="s">
        <v>18</v>
      </c>
      <c r="C991" t="s">
        <v>1056</v>
      </c>
      <c r="D991">
        <v>6956</v>
      </c>
      <c r="E991">
        <v>6970</v>
      </c>
      <c r="F991">
        <v>-0.2</v>
      </c>
      <c r="G991">
        <v>6970</v>
      </c>
      <c r="H991">
        <v>6.3</v>
      </c>
      <c r="I991">
        <v>21.6</v>
      </c>
      <c r="J991">
        <v>22.4</v>
      </c>
      <c r="K991">
        <v>49.9</v>
      </c>
      <c r="L991">
        <v>95.4</v>
      </c>
      <c r="M991">
        <v>1.1000000000000001</v>
      </c>
      <c r="N991">
        <v>1</v>
      </c>
      <c r="O991">
        <v>0.9</v>
      </c>
      <c r="P991">
        <v>0</v>
      </c>
      <c r="Q991">
        <v>1.6</v>
      </c>
      <c r="R991">
        <v>2.5</v>
      </c>
      <c r="S991">
        <v>93.1</v>
      </c>
      <c r="T991">
        <v>85.2</v>
      </c>
      <c r="U991">
        <v>0.7</v>
      </c>
      <c r="V991">
        <v>3.2</v>
      </c>
      <c r="W991">
        <v>90.6</v>
      </c>
      <c r="X991">
        <v>21.8</v>
      </c>
      <c r="Y991">
        <v>619</v>
      </c>
      <c r="Z991">
        <v>14.3</v>
      </c>
      <c r="AA991">
        <v>3887</v>
      </c>
      <c r="AB991">
        <v>75.3</v>
      </c>
      <c r="AC991">
        <v>8.5</v>
      </c>
      <c r="AD991">
        <v>65000</v>
      </c>
      <c r="AE991">
        <v>3317</v>
      </c>
      <c r="AF991">
        <v>2.06</v>
      </c>
      <c r="AG991">
        <v>24683</v>
      </c>
      <c r="AH991">
        <v>37111</v>
      </c>
      <c r="AI991">
        <v>14.6</v>
      </c>
      <c r="AJ991">
        <v>276</v>
      </c>
      <c r="AK991">
        <v>2011</v>
      </c>
      <c r="AL991">
        <v>4.3</v>
      </c>
      <c r="AM991">
        <v>805</v>
      </c>
      <c r="AN991">
        <v>0</v>
      </c>
      <c r="AO991">
        <v>0</v>
      </c>
      <c r="AP991">
        <v>0</v>
      </c>
      <c r="AQ991">
        <v>0</v>
      </c>
      <c r="AR991">
        <v>0</v>
      </c>
      <c r="AS991">
        <v>0</v>
      </c>
      <c r="AT991">
        <v>0</v>
      </c>
      <c r="AU991">
        <v>0</v>
      </c>
      <c r="AV991">
        <v>70326</v>
      </c>
      <c r="AW991">
        <v>67979</v>
      </c>
      <c r="AX991">
        <v>10110</v>
      </c>
      <c r="AY991">
        <v>10038</v>
      </c>
      <c r="AZ991">
        <v>1</v>
      </c>
      <c r="BA991">
        <v>886.26</v>
      </c>
      <c r="BB991">
        <v>7.9</v>
      </c>
    </row>
    <row r="992" spans="1:54" x14ac:dyDescent="0.3">
      <c r="A992">
        <v>20169</v>
      </c>
      <c r="B992" t="s">
        <v>86</v>
      </c>
      <c r="C992" t="s">
        <v>1056</v>
      </c>
      <c r="D992">
        <v>55755</v>
      </c>
      <c r="E992">
        <v>55606</v>
      </c>
      <c r="F992">
        <v>0.3</v>
      </c>
      <c r="G992">
        <v>55606</v>
      </c>
      <c r="H992">
        <v>6.8</v>
      </c>
      <c r="I992">
        <v>24.2</v>
      </c>
      <c r="J992">
        <v>15.7</v>
      </c>
      <c r="K992">
        <v>50.3</v>
      </c>
      <c r="L992">
        <v>90</v>
      </c>
      <c r="M992">
        <v>3.6</v>
      </c>
      <c r="N992">
        <v>0.8</v>
      </c>
      <c r="O992">
        <v>2.5</v>
      </c>
      <c r="P992">
        <v>0.1</v>
      </c>
      <c r="Q992">
        <v>3</v>
      </c>
      <c r="R992">
        <v>10.9</v>
      </c>
      <c r="S992">
        <v>80.3</v>
      </c>
      <c r="T992">
        <v>84</v>
      </c>
      <c r="U992">
        <v>5.0999999999999996</v>
      </c>
      <c r="V992">
        <v>9.5</v>
      </c>
      <c r="W992">
        <v>89</v>
      </c>
      <c r="X992">
        <v>23.9</v>
      </c>
      <c r="Y992">
        <v>4288</v>
      </c>
      <c r="Z992">
        <v>15</v>
      </c>
      <c r="AA992">
        <v>24221</v>
      </c>
      <c r="AB992">
        <v>67.099999999999994</v>
      </c>
      <c r="AC992">
        <v>16.399999999999999</v>
      </c>
      <c r="AD992">
        <v>119500</v>
      </c>
      <c r="AE992">
        <v>22173</v>
      </c>
      <c r="AF992">
        <v>2.44</v>
      </c>
      <c r="AG992">
        <v>24935</v>
      </c>
      <c r="AH992">
        <v>47215</v>
      </c>
      <c r="AI992">
        <v>17.399999999999999</v>
      </c>
      <c r="AJ992">
        <v>1566</v>
      </c>
      <c r="AK992">
        <v>27280</v>
      </c>
      <c r="AL992">
        <v>0.7</v>
      </c>
      <c r="AM992">
        <v>3472</v>
      </c>
      <c r="AN992">
        <v>0</v>
      </c>
      <c r="AO992">
        <v>0</v>
      </c>
      <c r="AP992">
        <v>0</v>
      </c>
      <c r="AQ992">
        <v>0</v>
      </c>
      <c r="AR992">
        <v>0</v>
      </c>
      <c r="AS992">
        <v>0</v>
      </c>
      <c r="AT992">
        <v>0</v>
      </c>
      <c r="AU992">
        <v>0</v>
      </c>
      <c r="AV992">
        <v>816434</v>
      </c>
      <c r="AW992">
        <v>1064587</v>
      </c>
      <c r="AX992">
        <v>19676</v>
      </c>
      <c r="AY992">
        <v>96095</v>
      </c>
      <c r="AZ992">
        <v>65</v>
      </c>
      <c r="BA992">
        <v>720.23</v>
      </c>
      <c r="BB992">
        <v>77.2</v>
      </c>
    </row>
    <row r="993" spans="1:54" x14ac:dyDescent="0.3">
      <c r="A993">
        <v>20171</v>
      </c>
      <c r="B993" t="s">
        <v>85</v>
      </c>
      <c r="C993" t="s">
        <v>1056</v>
      </c>
      <c r="D993">
        <v>5080</v>
      </c>
      <c r="E993">
        <v>4936</v>
      </c>
      <c r="F993">
        <v>2.9</v>
      </c>
      <c r="G993">
        <v>4936</v>
      </c>
      <c r="H993">
        <v>6.4</v>
      </c>
      <c r="I993">
        <v>25.9</v>
      </c>
      <c r="J993">
        <v>17.8</v>
      </c>
      <c r="K993">
        <v>49.5</v>
      </c>
      <c r="L993">
        <v>96.9</v>
      </c>
      <c r="M993">
        <v>0.6</v>
      </c>
      <c r="N993">
        <v>1</v>
      </c>
      <c r="O993">
        <v>0.6</v>
      </c>
      <c r="P993">
        <v>0.1</v>
      </c>
      <c r="Q993">
        <v>0.7</v>
      </c>
      <c r="R993">
        <v>17.5</v>
      </c>
      <c r="S993">
        <v>80.400000000000006</v>
      </c>
      <c r="T993">
        <v>85.7</v>
      </c>
      <c r="U993">
        <v>13.4</v>
      </c>
      <c r="V993">
        <v>19.899999999999999</v>
      </c>
      <c r="W993">
        <v>86.4</v>
      </c>
      <c r="X993">
        <v>23.4</v>
      </c>
      <c r="Y993">
        <v>314</v>
      </c>
      <c r="Z993">
        <v>18.8</v>
      </c>
      <c r="AA993">
        <v>2193</v>
      </c>
      <c r="AB993">
        <v>73.3</v>
      </c>
      <c r="AC993">
        <v>2.8</v>
      </c>
      <c r="AD993">
        <v>104800</v>
      </c>
      <c r="AE993">
        <v>2121</v>
      </c>
      <c r="AF993">
        <v>2.2799999999999998</v>
      </c>
      <c r="AG993">
        <v>26274</v>
      </c>
      <c r="AH993">
        <v>50605</v>
      </c>
      <c r="AI993">
        <v>11.3</v>
      </c>
      <c r="AJ993">
        <v>191</v>
      </c>
      <c r="AK993">
        <v>1345</v>
      </c>
      <c r="AL993">
        <v>7.5</v>
      </c>
      <c r="AM993">
        <v>434</v>
      </c>
      <c r="AN993">
        <v>0</v>
      </c>
      <c r="AO993">
        <v>0</v>
      </c>
      <c r="AP993">
        <v>0</v>
      </c>
      <c r="AQ993">
        <v>0</v>
      </c>
      <c r="AR993">
        <v>0</v>
      </c>
      <c r="AS993">
        <v>0</v>
      </c>
      <c r="AT993">
        <v>0</v>
      </c>
      <c r="AU993">
        <v>0</v>
      </c>
      <c r="AV993">
        <v>131534</v>
      </c>
      <c r="AW993">
        <v>46785</v>
      </c>
      <c r="AX993">
        <v>10344</v>
      </c>
      <c r="AY993">
        <v>0</v>
      </c>
      <c r="AZ993">
        <v>6</v>
      </c>
      <c r="BA993">
        <v>717.54</v>
      </c>
      <c r="BB993">
        <v>6.9</v>
      </c>
    </row>
    <row r="994" spans="1:54" x14ac:dyDescent="0.3">
      <c r="A994">
        <v>20173</v>
      </c>
      <c r="B994" t="s">
        <v>192</v>
      </c>
      <c r="C994" t="s">
        <v>1056</v>
      </c>
      <c r="D994">
        <v>508803</v>
      </c>
      <c r="E994">
        <v>498365</v>
      </c>
      <c r="F994">
        <v>2.1</v>
      </c>
      <c r="G994">
        <v>498365</v>
      </c>
      <c r="H994">
        <v>7.6</v>
      </c>
      <c r="I994">
        <v>26.5</v>
      </c>
      <c r="J994">
        <v>12.8</v>
      </c>
      <c r="K994">
        <v>50.4</v>
      </c>
      <c r="L994">
        <v>81</v>
      </c>
      <c r="M994">
        <v>9.5</v>
      </c>
      <c r="N994">
        <v>1.4</v>
      </c>
      <c r="O994">
        <v>4.4000000000000004</v>
      </c>
      <c r="P994">
        <v>0.1</v>
      </c>
      <c r="Q994">
        <v>3.6</v>
      </c>
      <c r="R994">
        <v>13.9</v>
      </c>
      <c r="S994">
        <v>68.900000000000006</v>
      </c>
      <c r="T994">
        <v>83.5</v>
      </c>
      <c r="U994">
        <v>8.4</v>
      </c>
      <c r="V994">
        <v>13.6</v>
      </c>
      <c r="W994">
        <v>88.6</v>
      </c>
      <c r="X994">
        <v>28.7</v>
      </c>
      <c r="Y994">
        <v>36325</v>
      </c>
      <c r="Z994">
        <v>18.2</v>
      </c>
      <c r="AA994">
        <v>214408</v>
      </c>
      <c r="AB994">
        <v>64.900000000000006</v>
      </c>
      <c r="AC994">
        <v>21.2</v>
      </c>
      <c r="AD994">
        <v>124000</v>
      </c>
      <c r="AE994">
        <v>192651</v>
      </c>
      <c r="AF994">
        <v>2.57</v>
      </c>
      <c r="AG994">
        <v>25603</v>
      </c>
      <c r="AH994">
        <v>49865</v>
      </c>
      <c r="AI994">
        <v>15.3</v>
      </c>
      <c r="AJ994">
        <v>11751</v>
      </c>
      <c r="AK994">
        <v>221272</v>
      </c>
      <c r="AL994">
        <v>2.8</v>
      </c>
      <c r="AM994">
        <v>30510</v>
      </c>
      <c r="AN994">
        <v>38736</v>
      </c>
      <c r="AO994">
        <v>4</v>
      </c>
      <c r="AP994">
        <v>1.1000000000000001</v>
      </c>
      <c r="AQ994">
        <v>3.1</v>
      </c>
      <c r="AR994">
        <v>0</v>
      </c>
      <c r="AS994">
        <v>2.7</v>
      </c>
      <c r="AT994">
        <v>27.9</v>
      </c>
      <c r="AU994">
        <v>21117142</v>
      </c>
      <c r="AV994">
        <v>12449361</v>
      </c>
      <c r="AW994">
        <v>6574213</v>
      </c>
      <c r="AX994">
        <v>13838</v>
      </c>
      <c r="AY994">
        <v>846879</v>
      </c>
      <c r="AZ994">
        <v>1225</v>
      </c>
      <c r="BA994">
        <v>997.51</v>
      </c>
      <c r="BB994">
        <v>499.6</v>
      </c>
    </row>
    <row r="995" spans="1:54" x14ac:dyDescent="0.3">
      <c r="A995">
        <v>20175</v>
      </c>
      <c r="B995" t="s">
        <v>1442</v>
      </c>
      <c r="C995" t="s">
        <v>1056</v>
      </c>
      <c r="D995">
        <v>23465</v>
      </c>
      <c r="E995">
        <v>22952</v>
      </c>
      <c r="F995">
        <v>2.2000000000000002</v>
      </c>
      <c r="G995">
        <v>22952</v>
      </c>
      <c r="H995">
        <v>9.8000000000000007</v>
      </c>
      <c r="I995">
        <v>31.3</v>
      </c>
      <c r="J995">
        <v>8.8000000000000007</v>
      </c>
      <c r="K995">
        <v>48.5</v>
      </c>
      <c r="L995">
        <v>89.1</v>
      </c>
      <c r="M995">
        <v>4.2</v>
      </c>
      <c r="N995">
        <v>1.5</v>
      </c>
      <c r="O995">
        <v>3</v>
      </c>
      <c r="P995">
        <v>0.2</v>
      </c>
      <c r="Q995">
        <v>1.9</v>
      </c>
      <c r="R995">
        <v>59.1</v>
      </c>
      <c r="S995">
        <v>32.9</v>
      </c>
      <c r="T995">
        <v>81</v>
      </c>
      <c r="U995">
        <v>32.200000000000003</v>
      </c>
      <c r="V995">
        <v>56.5</v>
      </c>
      <c r="W995">
        <v>63.3</v>
      </c>
      <c r="X995">
        <v>12.6</v>
      </c>
      <c r="Y995">
        <v>774</v>
      </c>
      <c r="Z995">
        <v>14.5</v>
      </c>
      <c r="AA995">
        <v>8101</v>
      </c>
      <c r="AB995">
        <v>63.9</v>
      </c>
      <c r="AC995">
        <v>16.600000000000001</v>
      </c>
      <c r="AD995">
        <v>90000</v>
      </c>
      <c r="AE995">
        <v>7429</v>
      </c>
      <c r="AF995">
        <v>3.05</v>
      </c>
      <c r="AG995">
        <v>19015</v>
      </c>
      <c r="AH995">
        <v>50185</v>
      </c>
      <c r="AI995">
        <v>19.399999999999999</v>
      </c>
      <c r="AJ995">
        <v>556</v>
      </c>
      <c r="AK995">
        <v>9890</v>
      </c>
      <c r="AL995">
        <v>-0.7</v>
      </c>
      <c r="AM995">
        <v>1297</v>
      </c>
      <c r="AN995">
        <v>1640</v>
      </c>
      <c r="AO995">
        <v>0</v>
      </c>
      <c r="AP995">
        <v>2</v>
      </c>
      <c r="AQ995">
        <v>0</v>
      </c>
      <c r="AR995">
        <v>0</v>
      </c>
      <c r="AS995">
        <v>0</v>
      </c>
      <c r="AT995">
        <v>19.2</v>
      </c>
      <c r="AU995">
        <v>0</v>
      </c>
      <c r="AV995">
        <v>197478</v>
      </c>
      <c r="AW995">
        <v>314598</v>
      </c>
      <c r="AX995">
        <v>13898</v>
      </c>
      <c r="AY995">
        <v>32249</v>
      </c>
      <c r="AZ995">
        <v>62</v>
      </c>
      <c r="BA995">
        <v>639.5</v>
      </c>
      <c r="BB995">
        <v>35.9</v>
      </c>
    </row>
    <row r="996" spans="1:54" x14ac:dyDescent="0.3">
      <c r="A996">
        <v>20177</v>
      </c>
      <c r="B996" t="s">
        <v>1443</v>
      </c>
      <c r="C996" t="s">
        <v>1056</v>
      </c>
      <c r="D996">
        <v>178406</v>
      </c>
      <c r="E996">
        <v>177934</v>
      </c>
      <c r="F996">
        <v>0.3</v>
      </c>
      <c r="G996">
        <v>177934</v>
      </c>
      <c r="H996">
        <v>6.7</v>
      </c>
      <c r="I996">
        <v>24.3</v>
      </c>
      <c r="J996">
        <v>16.100000000000001</v>
      </c>
      <c r="K996">
        <v>51.5</v>
      </c>
      <c r="L996">
        <v>84.4</v>
      </c>
      <c r="M996">
        <v>8.8000000000000007</v>
      </c>
      <c r="N996">
        <v>1.4</v>
      </c>
      <c r="O996">
        <v>1.4</v>
      </c>
      <c r="P996">
        <v>0.1</v>
      </c>
      <c r="Q996">
        <v>3.9</v>
      </c>
      <c r="R996">
        <v>11.6</v>
      </c>
      <c r="S996">
        <v>74.8</v>
      </c>
      <c r="T996">
        <v>83</v>
      </c>
      <c r="U996">
        <v>4.5999999999999996</v>
      </c>
      <c r="V996">
        <v>8.4</v>
      </c>
      <c r="W996">
        <v>90.3</v>
      </c>
      <c r="X996">
        <v>28.6</v>
      </c>
      <c r="Y996">
        <v>16162</v>
      </c>
      <c r="Z996">
        <v>17.899999999999999</v>
      </c>
      <c r="AA996">
        <v>79466</v>
      </c>
      <c r="AB996">
        <v>64.400000000000006</v>
      </c>
      <c r="AC996">
        <v>21.6</v>
      </c>
      <c r="AD996">
        <v>120300</v>
      </c>
      <c r="AE996">
        <v>72584</v>
      </c>
      <c r="AF996">
        <v>2.4</v>
      </c>
      <c r="AG996">
        <v>26057</v>
      </c>
      <c r="AH996">
        <v>48451</v>
      </c>
      <c r="AI996">
        <v>16.7</v>
      </c>
      <c r="AJ996">
        <v>4259</v>
      </c>
      <c r="AK996">
        <v>75553</v>
      </c>
      <c r="AL996">
        <v>-0.9</v>
      </c>
      <c r="AM996">
        <v>9615</v>
      </c>
      <c r="AN996">
        <v>12500</v>
      </c>
      <c r="AO996">
        <v>2.7</v>
      </c>
      <c r="AP996">
        <v>0.8</v>
      </c>
      <c r="AQ996">
        <v>1.9</v>
      </c>
      <c r="AR996">
        <v>0</v>
      </c>
      <c r="AS996">
        <v>3</v>
      </c>
      <c r="AT996">
        <v>31.4</v>
      </c>
      <c r="AU996">
        <v>0</v>
      </c>
      <c r="AV996">
        <v>915256</v>
      </c>
      <c r="AW996">
        <v>2310142</v>
      </c>
      <c r="AX996">
        <v>13295</v>
      </c>
      <c r="AY996">
        <v>0</v>
      </c>
      <c r="AZ996">
        <v>243</v>
      </c>
      <c r="BA996">
        <v>544.02</v>
      </c>
      <c r="BB996">
        <v>327.10000000000002</v>
      </c>
    </row>
    <row r="997" spans="1:54" x14ac:dyDescent="0.3">
      <c r="A997">
        <v>20179</v>
      </c>
      <c r="B997" t="s">
        <v>1444</v>
      </c>
      <c r="C997" t="s">
        <v>1056</v>
      </c>
      <c r="D997">
        <v>2539</v>
      </c>
      <c r="E997">
        <v>2556</v>
      </c>
      <c r="F997">
        <v>-0.7</v>
      </c>
      <c r="G997">
        <v>2556</v>
      </c>
      <c r="H997">
        <v>4.8</v>
      </c>
      <c r="I997">
        <v>23.4</v>
      </c>
      <c r="J997">
        <v>22.7</v>
      </c>
      <c r="K997">
        <v>48.8</v>
      </c>
      <c r="L997">
        <v>97.9</v>
      </c>
      <c r="M997">
        <v>0.2</v>
      </c>
      <c r="N997">
        <v>0.5</v>
      </c>
      <c r="O997">
        <v>0.2</v>
      </c>
      <c r="P997">
        <v>0.1</v>
      </c>
      <c r="Q997">
        <v>1.2</v>
      </c>
      <c r="R997">
        <v>3.8</v>
      </c>
      <c r="S997">
        <v>94.6</v>
      </c>
      <c r="T997">
        <v>88.8</v>
      </c>
      <c r="U997">
        <v>0.7</v>
      </c>
      <c r="V997">
        <v>2.7</v>
      </c>
      <c r="W997">
        <v>90.8</v>
      </c>
      <c r="X997">
        <v>22.4</v>
      </c>
      <c r="Y997">
        <v>241</v>
      </c>
      <c r="Z997">
        <v>10.8</v>
      </c>
      <c r="AA997">
        <v>1261</v>
      </c>
      <c r="AB997">
        <v>78.3</v>
      </c>
      <c r="AC997">
        <v>5</v>
      </c>
      <c r="AD997">
        <v>77900</v>
      </c>
      <c r="AE997">
        <v>1099</v>
      </c>
      <c r="AF997">
        <v>2.29</v>
      </c>
      <c r="AG997">
        <v>26841</v>
      </c>
      <c r="AH997">
        <v>48674</v>
      </c>
      <c r="AI997">
        <v>12.9</v>
      </c>
      <c r="AJ997">
        <v>105</v>
      </c>
      <c r="AK997">
        <v>685</v>
      </c>
      <c r="AL997">
        <v>1.3</v>
      </c>
      <c r="AM997">
        <v>272</v>
      </c>
      <c r="AN997">
        <v>0</v>
      </c>
      <c r="AO997">
        <v>0</v>
      </c>
      <c r="AP997">
        <v>0</v>
      </c>
      <c r="AQ997">
        <v>0</v>
      </c>
      <c r="AR997">
        <v>0</v>
      </c>
      <c r="AS997">
        <v>0</v>
      </c>
      <c r="AT997">
        <v>0</v>
      </c>
      <c r="AU997">
        <v>0</v>
      </c>
      <c r="AV997">
        <v>88426</v>
      </c>
      <c r="AW997">
        <v>18361</v>
      </c>
      <c r="AX997">
        <v>7482</v>
      </c>
      <c r="AY997">
        <v>768</v>
      </c>
      <c r="AZ997">
        <v>0</v>
      </c>
      <c r="BA997">
        <v>895.96</v>
      </c>
      <c r="BB997">
        <v>2.9</v>
      </c>
    </row>
    <row r="998" spans="1:54" x14ac:dyDescent="0.3">
      <c r="A998">
        <v>20181</v>
      </c>
      <c r="B998" t="s">
        <v>656</v>
      </c>
      <c r="C998" t="s">
        <v>1056</v>
      </c>
      <c r="D998">
        <v>6110</v>
      </c>
      <c r="E998">
        <v>6010</v>
      </c>
      <c r="F998">
        <v>1.7</v>
      </c>
      <c r="G998">
        <v>6010</v>
      </c>
      <c r="H998">
        <v>7</v>
      </c>
      <c r="I998">
        <v>23.8</v>
      </c>
      <c r="J998">
        <v>18.3</v>
      </c>
      <c r="K998">
        <v>50</v>
      </c>
      <c r="L998">
        <v>95.3</v>
      </c>
      <c r="M998">
        <v>1</v>
      </c>
      <c r="N998">
        <v>0.6</v>
      </c>
      <c r="O998">
        <v>1.1000000000000001</v>
      </c>
      <c r="P998">
        <v>0.1</v>
      </c>
      <c r="Q998">
        <v>1.8</v>
      </c>
      <c r="R998">
        <v>12.2</v>
      </c>
      <c r="S998">
        <v>84</v>
      </c>
      <c r="T998">
        <v>83</v>
      </c>
      <c r="U998">
        <v>2.4</v>
      </c>
      <c r="V998">
        <v>7.9</v>
      </c>
      <c r="W998">
        <v>88.9</v>
      </c>
      <c r="X998">
        <v>15.7</v>
      </c>
      <c r="Y998">
        <v>471</v>
      </c>
      <c r="Z998">
        <v>12.4</v>
      </c>
      <c r="AA998">
        <v>3123</v>
      </c>
      <c r="AB998">
        <v>54.5</v>
      </c>
      <c r="AC998">
        <v>16.7</v>
      </c>
      <c r="AD998">
        <v>74200</v>
      </c>
      <c r="AE998">
        <v>2727</v>
      </c>
      <c r="AF998">
        <v>2.17</v>
      </c>
      <c r="AG998">
        <v>21476</v>
      </c>
      <c r="AH998">
        <v>38634</v>
      </c>
      <c r="AI998">
        <v>16.8</v>
      </c>
      <c r="AJ998">
        <v>259</v>
      </c>
      <c r="AK998">
        <v>2014</v>
      </c>
      <c r="AL998">
        <v>3.7</v>
      </c>
      <c r="AM998">
        <v>435</v>
      </c>
      <c r="AN998">
        <v>727</v>
      </c>
      <c r="AO998">
        <v>0</v>
      </c>
      <c r="AP998">
        <v>0</v>
      </c>
      <c r="AQ998">
        <v>0</v>
      </c>
      <c r="AR998">
        <v>0</v>
      </c>
      <c r="AS998">
        <v>0</v>
      </c>
      <c r="AT998">
        <v>37.6</v>
      </c>
      <c r="AU998">
        <v>0</v>
      </c>
      <c r="AV998">
        <v>119079</v>
      </c>
      <c r="AW998">
        <v>110618</v>
      </c>
      <c r="AX998">
        <v>18781</v>
      </c>
      <c r="AY998">
        <v>11006</v>
      </c>
      <c r="AZ998">
        <v>0</v>
      </c>
      <c r="BA998">
        <v>1056.07</v>
      </c>
      <c r="BB998">
        <v>5.7</v>
      </c>
    </row>
    <row r="999" spans="1:54" x14ac:dyDescent="0.3">
      <c r="A999">
        <v>20183</v>
      </c>
      <c r="B999" t="s">
        <v>586</v>
      </c>
      <c r="C999" t="s">
        <v>1056</v>
      </c>
      <c r="D999">
        <v>3769</v>
      </c>
      <c r="E999">
        <v>3853</v>
      </c>
      <c r="F999">
        <v>-2.2000000000000002</v>
      </c>
      <c r="G999">
        <v>3853</v>
      </c>
      <c r="H999">
        <v>5.2</v>
      </c>
      <c r="I999">
        <v>19.8</v>
      </c>
      <c r="J999">
        <v>26.3</v>
      </c>
      <c r="K999">
        <v>50.1</v>
      </c>
      <c r="L999">
        <v>97.1</v>
      </c>
      <c r="M999">
        <v>0.5</v>
      </c>
      <c r="N999">
        <v>0.5</v>
      </c>
      <c r="O999">
        <v>0.2</v>
      </c>
      <c r="P999">
        <v>0.1</v>
      </c>
      <c r="Q999">
        <v>1.8</v>
      </c>
      <c r="R999">
        <v>1.7</v>
      </c>
      <c r="S999">
        <v>95.5</v>
      </c>
      <c r="T999">
        <v>92.3</v>
      </c>
      <c r="U999">
        <v>0.4</v>
      </c>
      <c r="V999">
        <v>1.1000000000000001</v>
      </c>
      <c r="W999">
        <v>89.2</v>
      </c>
      <c r="X999">
        <v>16.7</v>
      </c>
      <c r="Y999">
        <v>456</v>
      </c>
      <c r="Z999">
        <v>13.1</v>
      </c>
      <c r="AA999">
        <v>2245</v>
      </c>
      <c r="AB999">
        <v>79.7</v>
      </c>
      <c r="AC999">
        <v>5.0999999999999996</v>
      </c>
      <c r="AD999">
        <v>60800</v>
      </c>
      <c r="AE999">
        <v>1726</v>
      </c>
      <c r="AF999">
        <v>2.15</v>
      </c>
      <c r="AG999">
        <v>26811</v>
      </c>
      <c r="AH999">
        <v>45556</v>
      </c>
      <c r="AI999">
        <v>15.4</v>
      </c>
      <c r="AJ999">
        <v>146</v>
      </c>
      <c r="AK999">
        <v>945</v>
      </c>
      <c r="AL999">
        <v>0.2</v>
      </c>
      <c r="AM999">
        <v>336</v>
      </c>
      <c r="AN999">
        <v>488</v>
      </c>
      <c r="AO999">
        <v>0</v>
      </c>
      <c r="AP999">
        <v>0</v>
      </c>
      <c r="AQ999">
        <v>0</v>
      </c>
      <c r="AR999">
        <v>0</v>
      </c>
      <c r="AS999">
        <v>0</v>
      </c>
      <c r="AT999">
        <v>0</v>
      </c>
      <c r="AU999">
        <v>0</v>
      </c>
      <c r="AV999">
        <v>71095</v>
      </c>
      <c r="AW999">
        <v>23598</v>
      </c>
      <c r="AX999">
        <v>5980</v>
      </c>
      <c r="AY999">
        <v>1422</v>
      </c>
      <c r="AZ999">
        <v>6</v>
      </c>
      <c r="BA999">
        <v>895.47</v>
      </c>
      <c r="BB999">
        <v>4.3</v>
      </c>
    </row>
    <row r="1000" spans="1:54" x14ac:dyDescent="0.3">
      <c r="A1000">
        <v>20185</v>
      </c>
      <c r="B1000" t="s">
        <v>844</v>
      </c>
      <c r="C1000" t="s">
        <v>1056</v>
      </c>
      <c r="D1000">
        <v>4297</v>
      </c>
      <c r="E1000">
        <v>4437</v>
      </c>
      <c r="F1000">
        <v>-3.2</v>
      </c>
      <c r="G1000">
        <v>4437</v>
      </c>
      <c r="H1000">
        <v>5.3</v>
      </c>
      <c r="I1000">
        <v>24</v>
      </c>
      <c r="J1000">
        <v>20.5</v>
      </c>
      <c r="K1000">
        <v>49.1</v>
      </c>
      <c r="L1000">
        <v>95.4</v>
      </c>
      <c r="M1000">
        <v>0.7</v>
      </c>
      <c r="N1000">
        <v>1.9</v>
      </c>
      <c r="O1000">
        <v>0.5</v>
      </c>
      <c r="P1000">
        <v>0</v>
      </c>
      <c r="Q1000">
        <v>1.4</v>
      </c>
      <c r="R1000">
        <v>13.1</v>
      </c>
      <c r="S1000">
        <v>84</v>
      </c>
      <c r="T1000">
        <v>89</v>
      </c>
      <c r="U1000">
        <v>6.2</v>
      </c>
      <c r="V1000">
        <v>11.3</v>
      </c>
      <c r="W1000">
        <v>87.9</v>
      </c>
      <c r="X1000">
        <v>19.100000000000001</v>
      </c>
      <c r="Y1000">
        <v>355</v>
      </c>
      <c r="Z1000">
        <v>19.5</v>
      </c>
      <c r="AA1000">
        <v>2307</v>
      </c>
      <c r="AB1000">
        <v>81.5</v>
      </c>
      <c r="AC1000">
        <v>4.0999999999999996</v>
      </c>
      <c r="AD1000">
        <v>60900</v>
      </c>
      <c r="AE1000">
        <v>1884</v>
      </c>
      <c r="AF1000">
        <v>2.2799999999999998</v>
      </c>
      <c r="AG1000">
        <v>23240</v>
      </c>
      <c r="AH1000">
        <v>43292</v>
      </c>
      <c r="AI1000">
        <v>15.1</v>
      </c>
      <c r="AJ1000">
        <v>129</v>
      </c>
      <c r="AK1000">
        <v>643</v>
      </c>
      <c r="AL1000">
        <v>-0.9</v>
      </c>
      <c r="AM1000">
        <v>398</v>
      </c>
      <c r="AN1000">
        <v>446</v>
      </c>
      <c r="AO1000">
        <v>0</v>
      </c>
      <c r="AP1000">
        <v>0</v>
      </c>
      <c r="AQ1000">
        <v>0</v>
      </c>
      <c r="AR1000">
        <v>0</v>
      </c>
      <c r="AS1000">
        <v>0</v>
      </c>
      <c r="AT1000">
        <v>22</v>
      </c>
      <c r="AU1000">
        <v>0</v>
      </c>
      <c r="AV1000">
        <v>18054</v>
      </c>
      <c r="AW1000">
        <v>15895</v>
      </c>
      <c r="AX1000">
        <v>3613</v>
      </c>
      <c r="AY1000">
        <v>1152</v>
      </c>
      <c r="AZ1000">
        <v>7</v>
      </c>
      <c r="BA1000">
        <v>792.05</v>
      </c>
      <c r="BB1000">
        <v>5.6</v>
      </c>
    </row>
    <row r="1001" spans="1:54" x14ac:dyDescent="0.3">
      <c r="A1001">
        <v>20187</v>
      </c>
      <c r="B1001" t="s">
        <v>1445</v>
      </c>
      <c r="C1001" t="s">
        <v>1056</v>
      </c>
      <c r="D1001">
        <v>2111</v>
      </c>
      <c r="E1001">
        <v>2235</v>
      </c>
      <c r="F1001">
        <v>-5.5</v>
      </c>
      <c r="G1001">
        <v>2235</v>
      </c>
      <c r="H1001">
        <v>7.9</v>
      </c>
      <c r="I1001">
        <v>27.9</v>
      </c>
      <c r="J1001">
        <v>16.600000000000001</v>
      </c>
      <c r="K1001">
        <v>49.7</v>
      </c>
      <c r="L1001">
        <v>94.8</v>
      </c>
      <c r="M1001">
        <v>0.9</v>
      </c>
      <c r="N1001">
        <v>2.2999999999999998</v>
      </c>
      <c r="O1001">
        <v>0.3</v>
      </c>
      <c r="P1001">
        <v>0.2</v>
      </c>
      <c r="Q1001">
        <v>1.5</v>
      </c>
      <c r="R1001">
        <v>36.200000000000003</v>
      </c>
      <c r="S1001">
        <v>60.9</v>
      </c>
      <c r="T1001">
        <v>84.8</v>
      </c>
      <c r="U1001">
        <v>19</v>
      </c>
      <c r="V1001">
        <v>34.700000000000003</v>
      </c>
      <c r="W1001">
        <v>76.900000000000006</v>
      </c>
      <c r="X1001">
        <v>18.5</v>
      </c>
      <c r="Y1001">
        <v>76</v>
      </c>
      <c r="Z1001">
        <v>11.3</v>
      </c>
      <c r="AA1001">
        <v>980</v>
      </c>
      <c r="AB1001">
        <v>77.7</v>
      </c>
      <c r="AC1001">
        <v>4.0999999999999996</v>
      </c>
      <c r="AD1001">
        <v>81000</v>
      </c>
      <c r="AE1001">
        <v>775</v>
      </c>
      <c r="AF1001">
        <v>2.79</v>
      </c>
      <c r="AG1001">
        <v>21712</v>
      </c>
      <c r="AH1001">
        <v>46382</v>
      </c>
      <c r="AI1001">
        <v>4</v>
      </c>
      <c r="AJ1001">
        <v>60</v>
      </c>
      <c r="AK1001">
        <v>408</v>
      </c>
      <c r="AL1001">
        <v>5.2</v>
      </c>
      <c r="AM1001">
        <v>185</v>
      </c>
      <c r="AN1001">
        <v>167</v>
      </c>
      <c r="AO1001">
        <v>0</v>
      </c>
      <c r="AP1001">
        <v>0</v>
      </c>
      <c r="AQ1001">
        <v>0</v>
      </c>
      <c r="AR1001">
        <v>0</v>
      </c>
      <c r="AS1001">
        <v>0</v>
      </c>
      <c r="AT1001">
        <v>0</v>
      </c>
      <c r="AU1001">
        <v>0</v>
      </c>
      <c r="AV1001">
        <v>0</v>
      </c>
      <c r="AW1001">
        <v>16449</v>
      </c>
      <c r="AX1001">
        <v>7701</v>
      </c>
      <c r="AY1001">
        <v>813</v>
      </c>
      <c r="AZ1001">
        <v>0</v>
      </c>
      <c r="BA1001">
        <v>680.35</v>
      </c>
      <c r="BB1001">
        <v>3.3</v>
      </c>
    </row>
    <row r="1002" spans="1:54" x14ac:dyDescent="0.3">
      <c r="A1002">
        <v>20189</v>
      </c>
      <c r="B1002" t="s">
        <v>320</v>
      </c>
      <c r="C1002" t="s">
        <v>1056</v>
      </c>
      <c r="D1002">
        <v>5801</v>
      </c>
      <c r="E1002">
        <v>5724</v>
      </c>
      <c r="F1002">
        <v>1.3</v>
      </c>
      <c r="G1002">
        <v>5724</v>
      </c>
      <c r="H1002">
        <v>7.8</v>
      </c>
      <c r="I1002">
        <v>30.8</v>
      </c>
      <c r="J1002">
        <v>13.2</v>
      </c>
      <c r="K1002">
        <v>50</v>
      </c>
      <c r="L1002">
        <v>95.6</v>
      </c>
      <c r="M1002">
        <v>0.8</v>
      </c>
      <c r="N1002">
        <v>1.6</v>
      </c>
      <c r="O1002">
        <v>0.4</v>
      </c>
      <c r="P1002">
        <v>0.2</v>
      </c>
      <c r="Q1002">
        <v>1.4</v>
      </c>
      <c r="R1002">
        <v>34.9</v>
      </c>
      <c r="S1002">
        <v>62.3</v>
      </c>
      <c r="T1002">
        <v>84.2</v>
      </c>
      <c r="U1002">
        <v>20.2</v>
      </c>
      <c r="V1002">
        <v>28.9</v>
      </c>
      <c r="W1002">
        <v>80.599999999999994</v>
      </c>
      <c r="X1002">
        <v>17.600000000000001</v>
      </c>
      <c r="Y1002">
        <v>361</v>
      </c>
      <c r="Z1002">
        <v>23.4</v>
      </c>
      <c r="AA1002">
        <v>2287</v>
      </c>
      <c r="AB1002">
        <v>75.2</v>
      </c>
      <c r="AC1002">
        <v>5.0999999999999996</v>
      </c>
      <c r="AD1002">
        <v>86200</v>
      </c>
      <c r="AE1002">
        <v>1936</v>
      </c>
      <c r="AF1002">
        <v>2.91</v>
      </c>
      <c r="AG1002">
        <v>24950</v>
      </c>
      <c r="AH1002">
        <v>54494</v>
      </c>
      <c r="AI1002">
        <v>15.1</v>
      </c>
      <c r="AJ1002">
        <v>136</v>
      </c>
      <c r="AK1002">
        <v>1163</v>
      </c>
      <c r="AL1002">
        <v>11.2</v>
      </c>
      <c r="AM1002">
        <v>392</v>
      </c>
      <c r="AN1002">
        <v>529</v>
      </c>
      <c r="AO1002">
        <v>0</v>
      </c>
      <c r="AP1002">
        <v>0</v>
      </c>
      <c r="AQ1002">
        <v>0</v>
      </c>
      <c r="AR1002">
        <v>0</v>
      </c>
      <c r="AS1002">
        <v>0</v>
      </c>
      <c r="AT1002">
        <v>17.2</v>
      </c>
      <c r="AU1002">
        <v>0</v>
      </c>
      <c r="AV1002">
        <v>113664</v>
      </c>
      <c r="AW1002">
        <v>40304</v>
      </c>
      <c r="AX1002">
        <v>7989</v>
      </c>
      <c r="AY1002">
        <v>0</v>
      </c>
      <c r="AZ1002">
        <v>15</v>
      </c>
      <c r="BA1002">
        <v>727.29</v>
      </c>
      <c r="BB1002">
        <v>7.9</v>
      </c>
    </row>
    <row r="1003" spans="1:54" x14ac:dyDescent="0.3">
      <c r="A1003">
        <v>20191</v>
      </c>
      <c r="B1003" t="s">
        <v>583</v>
      </c>
      <c r="C1003" t="s">
        <v>1056</v>
      </c>
      <c r="D1003">
        <v>23528</v>
      </c>
      <c r="E1003">
        <v>24132</v>
      </c>
      <c r="F1003">
        <v>-2.5</v>
      </c>
      <c r="G1003">
        <v>24132</v>
      </c>
      <c r="H1003">
        <v>6.6</v>
      </c>
      <c r="I1003">
        <v>24.9</v>
      </c>
      <c r="J1003">
        <v>17.100000000000001</v>
      </c>
      <c r="K1003">
        <v>50.1</v>
      </c>
      <c r="L1003">
        <v>94.6</v>
      </c>
      <c r="M1003">
        <v>1.3</v>
      </c>
      <c r="N1003">
        <v>1.2</v>
      </c>
      <c r="O1003">
        <v>0.4</v>
      </c>
      <c r="P1003">
        <v>0</v>
      </c>
      <c r="Q1003">
        <v>2.4</v>
      </c>
      <c r="R1003">
        <v>5.2</v>
      </c>
      <c r="S1003">
        <v>90.1</v>
      </c>
      <c r="T1003">
        <v>84.7</v>
      </c>
      <c r="U1003">
        <v>0.7</v>
      </c>
      <c r="V1003">
        <v>1.9</v>
      </c>
      <c r="W1003">
        <v>90.9</v>
      </c>
      <c r="X1003">
        <v>17.8</v>
      </c>
      <c r="Y1003">
        <v>1899</v>
      </c>
      <c r="Z1003">
        <v>23.1</v>
      </c>
      <c r="AA1003">
        <v>10834</v>
      </c>
      <c r="AB1003">
        <v>77.400000000000006</v>
      </c>
      <c r="AC1003">
        <v>8.1999999999999993</v>
      </c>
      <c r="AD1003">
        <v>85500</v>
      </c>
      <c r="AE1003">
        <v>9110</v>
      </c>
      <c r="AF1003">
        <v>2.58</v>
      </c>
      <c r="AG1003">
        <v>22972</v>
      </c>
      <c r="AH1003">
        <v>47894</v>
      </c>
      <c r="AI1003">
        <v>13.4</v>
      </c>
      <c r="AJ1003">
        <v>490</v>
      </c>
      <c r="AK1003">
        <v>4562</v>
      </c>
      <c r="AL1003">
        <v>1.7</v>
      </c>
      <c r="AM1003">
        <v>1459</v>
      </c>
      <c r="AN1003">
        <v>2257</v>
      </c>
      <c r="AO1003">
        <v>0</v>
      </c>
      <c r="AP1003">
        <v>0</v>
      </c>
      <c r="AQ1003">
        <v>0</v>
      </c>
      <c r="AR1003">
        <v>0</v>
      </c>
      <c r="AS1003">
        <v>0</v>
      </c>
      <c r="AT1003">
        <v>19</v>
      </c>
      <c r="AU1003">
        <v>0</v>
      </c>
      <c r="AV1003">
        <v>202179</v>
      </c>
      <c r="AW1003">
        <v>131407</v>
      </c>
      <c r="AX1003">
        <v>5531</v>
      </c>
      <c r="AY1003">
        <v>16779</v>
      </c>
      <c r="AZ1003">
        <v>62</v>
      </c>
      <c r="BA1003">
        <v>1181.94</v>
      </c>
      <c r="BB1003">
        <v>20.399999999999999</v>
      </c>
    </row>
    <row r="1004" spans="1:54" x14ac:dyDescent="0.3">
      <c r="A1004">
        <v>20193</v>
      </c>
      <c r="B1004" t="s">
        <v>1289</v>
      </c>
      <c r="C1004" t="s">
        <v>1056</v>
      </c>
      <c r="D1004">
        <v>7891</v>
      </c>
      <c r="E1004">
        <v>7900</v>
      </c>
      <c r="F1004">
        <v>-0.1</v>
      </c>
      <c r="G1004">
        <v>7900</v>
      </c>
      <c r="H1004">
        <v>7.2</v>
      </c>
      <c r="I1004">
        <v>23</v>
      </c>
      <c r="J1004">
        <v>15.5</v>
      </c>
      <c r="K1004">
        <v>50.8</v>
      </c>
      <c r="L1004">
        <v>96</v>
      </c>
      <c r="M1004">
        <v>0.8</v>
      </c>
      <c r="N1004">
        <v>1</v>
      </c>
      <c r="O1004">
        <v>0.7</v>
      </c>
      <c r="P1004">
        <v>0.1</v>
      </c>
      <c r="Q1004">
        <v>1.4</v>
      </c>
      <c r="R1004">
        <v>5.4</v>
      </c>
      <c r="S1004">
        <v>91.4</v>
      </c>
      <c r="T1004">
        <v>80.5</v>
      </c>
      <c r="U1004">
        <v>2.2999999999999998</v>
      </c>
      <c r="V1004">
        <v>4.5</v>
      </c>
      <c r="W1004">
        <v>91.6</v>
      </c>
      <c r="X1004">
        <v>27.9</v>
      </c>
      <c r="Y1004">
        <v>531</v>
      </c>
      <c r="Z1004">
        <v>10.8</v>
      </c>
      <c r="AA1004">
        <v>3546</v>
      </c>
      <c r="AB1004">
        <v>68.5</v>
      </c>
      <c r="AC1004">
        <v>17.899999999999999</v>
      </c>
      <c r="AD1004">
        <v>97200</v>
      </c>
      <c r="AE1004">
        <v>3120</v>
      </c>
      <c r="AF1004">
        <v>2.42</v>
      </c>
      <c r="AG1004">
        <v>26903</v>
      </c>
      <c r="AH1004">
        <v>48187</v>
      </c>
      <c r="AI1004">
        <v>11.2</v>
      </c>
      <c r="AJ1004">
        <v>333</v>
      </c>
      <c r="AK1004">
        <v>2834</v>
      </c>
      <c r="AL1004">
        <v>-2.5</v>
      </c>
      <c r="AM1004">
        <v>799</v>
      </c>
      <c r="AN1004">
        <v>997</v>
      </c>
      <c r="AO1004">
        <v>0</v>
      </c>
      <c r="AP1004">
        <v>0</v>
      </c>
      <c r="AQ1004">
        <v>0</v>
      </c>
      <c r="AR1004">
        <v>0</v>
      </c>
      <c r="AS1004">
        <v>0</v>
      </c>
      <c r="AT1004">
        <v>20.2</v>
      </c>
      <c r="AU1004">
        <v>0</v>
      </c>
      <c r="AV1004">
        <v>163087</v>
      </c>
      <c r="AW1004">
        <v>159367</v>
      </c>
      <c r="AX1004">
        <v>21574</v>
      </c>
      <c r="AY1004">
        <v>18327</v>
      </c>
      <c r="AZ1004">
        <v>35</v>
      </c>
      <c r="BA1004">
        <v>1074.69</v>
      </c>
      <c r="BB1004">
        <v>7.4</v>
      </c>
    </row>
    <row r="1005" spans="1:54" x14ac:dyDescent="0.3">
      <c r="A1005">
        <v>20195</v>
      </c>
      <c r="B1005" t="s">
        <v>1446</v>
      </c>
      <c r="C1005" t="s">
        <v>1056</v>
      </c>
      <c r="D1005">
        <v>2902</v>
      </c>
      <c r="E1005">
        <v>3001</v>
      </c>
      <c r="F1005">
        <v>-3.3</v>
      </c>
      <c r="G1005">
        <v>3001</v>
      </c>
      <c r="H1005">
        <v>4.4000000000000004</v>
      </c>
      <c r="I1005">
        <v>18</v>
      </c>
      <c r="J1005">
        <v>24.2</v>
      </c>
      <c r="K1005">
        <v>50.6</v>
      </c>
      <c r="L1005">
        <v>97.4</v>
      </c>
      <c r="M1005">
        <v>0.7</v>
      </c>
      <c r="N1005">
        <v>0.3</v>
      </c>
      <c r="O1005">
        <v>0.4</v>
      </c>
      <c r="P1005">
        <v>0.1</v>
      </c>
      <c r="Q1005">
        <v>1.1000000000000001</v>
      </c>
      <c r="R1005">
        <v>2</v>
      </c>
      <c r="S1005">
        <v>95.6</v>
      </c>
      <c r="T1005">
        <v>83.9</v>
      </c>
      <c r="U1005">
        <v>1.5</v>
      </c>
      <c r="V1005">
        <v>5.4</v>
      </c>
      <c r="W1005">
        <v>90.2</v>
      </c>
      <c r="X1005">
        <v>21.5</v>
      </c>
      <c r="Y1005">
        <v>306</v>
      </c>
      <c r="Z1005">
        <v>14.8</v>
      </c>
      <c r="AA1005">
        <v>1676</v>
      </c>
      <c r="AB1005">
        <v>74.8</v>
      </c>
      <c r="AC1005">
        <v>9.9</v>
      </c>
      <c r="AD1005">
        <v>74500</v>
      </c>
      <c r="AE1005">
        <v>1232</v>
      </c>
      <c r="AF1005">
        <v>2.35</v>
      </c>
      <c r="AG1005">
        <v>23095</v>
      </c>
      <c r="AH1005">
        <v>45714</v>
      </c>
      <c r="AI1005">
        <v>6.7</v>
      </c>
      <c r="AJ1005">
        <v>119</v>
      </c>
      <c r="AK1005">
        <v>922</v>
      </c>
      <c r="AL1005">
        <v>-4.4000000000000004</v>
      </c>
      <c r="AM1005">
        <v>326</v>
      </c>
      <c r="AN1005">
        <v>0</v>
      </c>
      <c r="AO1005">
        <v>0</v>
      </c>
      <c r="AP1005">
        <v>0</v>
      </c>
      <c r="AQ1005">
        <v>0</v>
      </c>
      <c r="AR1005">
        <v>0</v>
      </c>
      <c r="AS1005">
        <v>0</v>
      </c>
      <c r="AT1005">
        <v>0</v>
      </c>
      <c r="AU1005">
        <v>0</v>
      </c>
      <c r="AV1005">
        <v>24137</v>
      </c>
      <c r="AW1005">
        <v>40422</v>
      </c>
      <c r="AX1005">
        <v>13740</v>
      </c>
      <c r="AY1005">
        <v>4032</v>
      </c>
      <c r="AZ1005">
        <v>0</v>
      </c>
      <c r="BA1005">
        <v>889.48</v>
      </c>
      <c r="BB1005">
        <v>3.4</v>
      </c>
    </row>
    <row r="1006" spans="1:54" x14ac:dyDescent="0.3">
      <c r="A1006">
        <v>20197</v>
      </c>
      <c r="B1006" t="s">
        <v>1447</v>
      </c>
      <c r="C1006" t="s">
        <v>1056</v>
      </c>
      <c r="D1006">
        <v>7022</v>
      </c>
      <c r="E1006">
        <v>7053</v>
      </c>
      <c r="F1006">
        <v>-0.4</v>
      </c>
      <c r="G1006">
        <v>7053</v>
      </c>
      <c r="H1006">
        <v>7.5</v>
      </c>
      <c r="I1006">
        <v>25</v>
      </c>
      <c r="J1006">
        <v>17.5</v>
      </c>
      <c r="K1006">
        <v>49.3</v>
      </c>
      <c r="L1006">
        <v>96.1</v>
      </c>
      <c r="M1006">
        <v>0.8</v>
      </c>
      <c r="N1006">
        <v>0.7</v>
      </c>
      <c r="O1006">
        <v>0.3</v>
      </c>
      <c r="P1006">
        <v>0</v>
      </c>
      <c r="Q1006">
        <v>2.2000000000000002</v>
      </c>
      <c r="R1006">
        <v>3.4</v>
      </c>
      <c r="S1006">
        <v>93.2</v>
      </c>
      <c r="T1006">
        <v>92.3</v>
      </c>
      <c r="U1006">
        <v>0.7</v>
      </c>
      <c r="V1006">
        <v>1.4</v>
      </c>
      <c r="W1006">
        <v>95.4</v>
      </c>
      <c r="X1006">
        <v>20.6</v>
      </c>
      <c r="Y1006">
        <v>590</v>
      </c>
      <c r="Z1006">
        <v>25.9</v>
      </c>
      <c r="AA1006">
        <v>3254</v>
      </c>
      <c r="AB1006">
        <v>84.3</v>
      </c>
      <c r="AC1006">
        <v>2.6</v>
      </c>
      <c r="AD1006">
        <v>112200</v>
      </c>
      <c r="AE1006">
        <v>2693</v>
      </c>
      <c r="AF1006">
        <v>2.58</v>
      </c>
      <c r="AG1006">
        <v>24199</v>
      </c>
      <c r="AH1006">
        <v>54694</v>
      </c>
      <c r="AI1006">
        <v>6.4</v>
      </c>
      <c r="AJ1006">
        <v>134</v>
      </c>
      <c r="AK1006">
        <v>866</v>
      </c>
      <c r="AL1006">
        <v>-1.1000000000000001</v>
      </c>
      <c r="AM1006">
        <v>538</v>
      </c>
      <c r="AN1006">
        <v>645</v>
      </c>
      <c r="AO1006">
        <v>0</v>
      </c>
      <c r="AP1006">
        <v>0</v>
      </c>
      <c r="AQ1006">
        <v>0</v>
      </c>
      <c r="AR1006">
        <v>0</v>
      </c>
      <c r="AS1006">
        <v>0</v>
      </c>
      <c r="AT1006">
        <v>21.7</v>
      </c>
      <c r="AU1006">
        <v>0</v>
      </c>
      <c r="AV1006">
        <v>13434</v>
      </c>
      <c r="AW1006">
        <v>26718</v>
      </c>
      <c r="AX1006">
        <v>3920</v>
      </c>
      <c r="AY1006">
        <v>0</v>
      </c>
      <c r="AZ1006">
        <v>14</v>
      </c>
      <c r="BA1006">
        <v>794.3</v>
      </c>
      <c r="BB1006">
        <v>8.9</v>
      </c>
    </row>
    <row r="1007" spans="1:54" x14ac:dyDescent="0.3">
      <c r="A1007">
        <v>20199</v>
      </c>
      <c r="B1007" t="s">
        <v>1448</v>
      </c>
      <c r="C1007" t="s">
        <v>1056</v>
      </c>
      <c r="D1007">
        <v>1506</v>
      </c>
      <c r="E1007">
        <v>1485</v>
      </c>
      <c r="F1007">
        <v>1.4</v>
      </c>
      <c r="G1007">
        <v>1485</v>
      </c>
      <c r="H1007">
        <v>5.8</v>
      </c>
      <c r="I1007">
        <v>24.6</v>
      </c>
      <c r="J1007">
        <v>21.4</v>
      </c>
      <c r="K1007">
        <v>50.8</v>
      </c>
      <c r="L1007">
        <v>96.8</v>
      </c>
      <c r="M1007">
        <v>0.9</v>
      </c>
      <c r="N1007">
        <v>0.5</v>
      </c>
      <c r="O1007">
        <v>0.1</v>
      </c>
      <c r="P1007">
        <v>0</v>
      </c>
      <c r="Q1007">
        <v>1.7</v>
      </c>
      <c r="R1007">
        <v>6.7</v>
      </c>
      <c r="S1007">
        <v>91.2</v>
      </c>
      <c r="T1007">
        <v>93.4</v>
      </c>
      <c r="U1007">
        <v>5</v>
      </c>
      <c r="V1007">
        <v>8.6</v>
      </c>
      <c r="W1007">
        <v>87.5</v>
      </c>
      <c r="X1007">
        <v>23.5</v>
      </c>
      <c r="Y1007">
        <v>100</v>
      </c>
      <c r="Z1007">
        <v>15</v>
      </c>
      <c r="AA1007">
        <v>778</v>
      </c>
      <c r="AB1007">
        <v>77.599999999999994</v>
      </c>
      <c r="AC1007">
        <v>3.5</v>
      </c>
      <c r="AD1007">
        <v>61900</v>
      </c>
      <c r="AE1007">
        <v>611</v>
      </c>
      <c r="AF1007">
        <v>2.54</v>
      </c>
      <c r="AG1007">
        <v>25429</v>
      </c>
      <c r="AH1007">
        <v>47454</v>
      </c>
      <c r="AI1007">
        <v>8.4</v>
      </c>
      <c r="AJ1007">
        <v>60</v>
      </c>
      <c r="AK1007">
        <v>300</v>
      </c>
      <c r="AL1007">
        <v>7.5</v>
      </c>
      <c r="AM1007">
        <v>145</v>
      </c>
      <c r="AN1007">
        <v>145</v>
      </c>
      <c r="AO1007">
        <v>0</v>
      </c>
      <c r="AP1007">
        <v>0</v>
      </c>
      <c r="AQ1007">
        <v>0</v>
      </c>
      <c r="AR1007">
        <v>0</v>
      </c>
      <c r="AS1007">
        <v>0</v>
      </c>
      <c r="AT1007">
        <v>0</v>
      </c>
      <c r="AU1007">
        <v>0</v>
      </c>
      <c r="AV1007">
        <v>0</v>
      </c>
      <c r="AW1007">
        <v>6284</v>
      </c>
      <c r="AX1007">
        <v>4388</v>
      </c>
      <c r="AY1007">
        <v>0</v>
      </c>
      <c r="AZ1007">
        <v>0</v>
      </c>
      <c r="BA1007">
        <v>913.65</v>
      </c>
      <c r="BB1007">
        <v>1.6</v>
      </c>
    </row>
    <row r="1008" spans="1:54" x14ac:dyDescent="0.3">
      <c r="A1008">
        <v>20201</v>
      </c>
      <c r="B1008" t="s">
        <v>10</v>
      </c>
      <c r="C1008" t="s">
        <v>1056</v>
      </c>
      <c r="D1008">
        <v>5598</v>
      </c>
      <c r="E1008">
        <v>5799</v>
      </c>
      <c r="F1008">
        <v>-3.5</v>
      </c>
      <c r="G1008">
        <v>5799</v>
      </c>
      <c r="H1008">
        <v>5.5</v>
      </c>
      <c r="I1008">
        <v>22.7</v>
      </c>
      <c r="J1008">
        <v>23.6</v>
      </c>
      <c r="K1008">
        <v>49.6</v>
      </c>
      <c r="L1008">
        <v>97.4</v>
      </c>
      <c r="M1008">
        <v>0.6</v>
      </c>
      <c r="N1008">
        <v>0.5</v>
      </c>
      <c r="O1008">
        <v>0.4</v>
      </c>
      <c r="P1008">
        <v>0</v>
      </c>
      <c r="Q1008">
        <v>1</v>
      </c>
      <c r="R1008">
        <v>3.4</v>
      </c>
      <c r="S1008">
        <v>94.4</v>
      </c>
      <c r="T1008">
        <v>92.2</v>
      </c>
      <c r="U1008">
        <v>2.2999999999999998</v>
      </c>
      <c r="V1008">
        <v>3.1</v>
      </c>
      <c r="W1008">
        <v>90.3</v>
      </c>
      <c r="X1008">
        <v>16.100000000000001</v>
      </c>
      <c r="Y1008">
        <v>514</v>
      </c>
      <c r="Z1008">
        <v>17.899999999999999</v>
      </c>
      <c r="AA1008">
        <v>2950</v>
      </c>
      <c r="AB1008">
        <v>79.400000000000006</v>
      </c>
      <c r="AC1008">
        <v>6.9</v>
      </c>
      <c r="AD1008">
        <v>58300</v>
      </c>
      <c r="AE1008">
        <v>2487</v>
      </c>
      <c r="AF1008">
        <v>2.2599999999999998</v>
      </c>
      <c r="AG1008">
        <v>22621</v>
      </c>
      <c r="AH1008">
        <v>42515</v>
      </c>
      <c r="AI1008">
        <v>10.199999999999999</v>
      </c>
      <c r="AJ1008">
        <v>212</v>
      </c>
      <c r="AK1008">
        <v>1480</v>
      </c>
      <c r="AL1008">
        <v>-3.5</v>
      </c>
      <c r="AM1008">
        <v>456</v>
      </c>
      <c r="AN1008">
        <v>532</v>
      </c>
      <c r="AO1008">
        <v>0</v>
      </c>
      <c r="AP1008">
        <v>0</v>
      </c>
      <c r="AQ1008">
        <v>0</v>
      </c>
      <c r="AR1008">
        <v>0</v>
      </c>
      <c r="AS1008">
        <v>0</v>
      </c>
      <c r="AT1008">
        <v>0</v>
      </c>
      <c r="AU1008">
        <v>0</v>
      </c>
      <c r="AV1008">
        <v>111261</v>
      </c>
      <c r="AW1008">
        <v>34776</v>
      </c>
      <c r="AX1008">
        <v>5992</v>
      </c>
      <c r="AY1008">
        <v>2497</v>
      </c>
      <c r="AZ1008">
        <v>2</v>
      </c>
      <c r="BA1008">
        <v>894.76</v>
      </c>
      <c r="BB1008">
        <v>6.5</v>
      </c>
    </row>
    <row r="1009" spans="1:54" x14ac:dyDescent="0.3">
      <c r="A1009">
        <v>20203</v>
      </c>
      <c r="B1009" t="s">
        <v>630</v>
      </c>
      <c r="C1009" t="s">
        <v>1056</v>
      </c>
      <c r="D1009">
        <v>2176</v>
      </c>
      <c r="E1009">
        <v>2234</v>
      </c>
      <c r="F1009">
        <v>-2.6</v>
      </c>
      <c r="G1009">
        <v>2234</v>
      </c>
      <c r="H1009">
        <v>7.7</v>
      </c>
      <c r="I1009">
        <v>26.4</v>
      </c>
      <c r="J1009">
        <v>18</v>
      </c>
      <c r="K1009">
        <v>48.2</v>
      </c>
      <c r="L1009">
        <v>96.9</v>
      </c>
      <c r="M1009">
        <v>1.1000000000000001</v>
      </c>
      <c r="N1009">
        <v>0.9</v>
      </c>
      <c r="O1009">
        <v>0.2</v>
      </c>
      <c r="P1009">
        <v>0</v>
      </c>
      <c r="Q1009">
        <v>0.9</v>
      </c>
      <c r="R1009">
        <v>28.4</v>
      </c>
      <c r="S1009">
        <v>69.900000000000006</v>
      </c>
      <c r="T1009">
        <v>89.4</v>
      </c>
      <c r="U1009">
        <v>13.8</v>
      </c>
      <c r="V1009">
        <v>25.1</v>
      </c>
      <c r="W1009">
        <v>77.400000000000006</v>
      </c>
      <c r="X1009">
        <v>16.600000000000001</v>
      </c>
      <c r="Y1009">
        <v>145</v>
      </c>
      <c r="Z1009">
        <v>12.7</v>
      </c>
      <c r="AA1009">
        <v>1045</v>
      </c>
      <c r="AB1009">
        <v>73.099999999999994</v>
      </c>
      <c r="AC1009">
        <v>5.3</v>
      </c>
      <c r="AD1009">
        <v>71100</v>
      </c>
      <c r="AE1009">
        <v>877</v>
      </c>
      <c r="AF1009">
        <v>2.52</v>
      </c>
      <c r="AG1009">
        <v>23799</v>
      </c>
      <c r="AH1009">
        <v>53018</v>
      </c>
      <c r="AI1009">
        <v>9.9</v>
      </c>
      <c r="AJ1009">
        <v>86</v>
      </c>
      <c r="AK1009">
        <v>533</v>
      </c>
      <c r="AL1009">
        <v>1.7</v>
      </c>
      <c r="AM1009">
        <v>196</v>
      </c>
      <c r="AN1009">
        <v>360</v>
      </c>
      <c r="AO1009">
        <v>0</v>
      </c>
      <c r="AP1009">
        <v>0</v>
      </c>
      <c r="AQ1009">
        <v>0</v>
      </c>
      <c r="AR1009">
        <v>0</v>
      </c>
      <c r="AS1009">
        <v>0</v>
      </c>
      <c r="AT1009">
        <v>20.8</v>
      </c>
      <c r="AU1009">
        <v>0</v>
      </c>
      <c r="AV1009">
        <v>68179</v>
      </c>
      <c r="AW1009">
        <v>18489</v>
      </c>
      <c r="AX1009">
        <v>8528</v>
      </c>
      <c r="AY1009">
        <v>529</v>
      </c>
      <c r="AZ1009">
        <v>0</v>
      </c>
      <c r="BA1009">
        <v>718.57</v>
      </c>
      <c r="BB1009">
        <v>3.1</v>
      </c>
    </row>
    <row r="1010" spans="1:54" x14ac:dyDescent="0.3">
      <c r="A1010">
        <v>20205</v>
      </c>
      <c r="B1010" t="s">
        <v>404</v>
      </c>
      <c r="C1010" t="s">
        <v>1056</v>
      </c>
      <c r="D1010">
        <v>9028</v>
      </c>
      <c r="E1010">
        <v>9409</v>
      </c>
      <c r="F1010">
        <v>-4</v>
      </c>
      <c r="G1010">
        <v>9409</v>
      </c>
      <c r="H1010">
        <v>5.8</v>
      </c>
      <c r="I1010">
        <v>23.9</v>
      </c>
      <c r="J1010">
        <v>20.100000000000001</v>
      </c>
      <c r="K1010">
        <v>50.6</v>
      </c>
      <c r="L1010">
        <v>94.6</v>
      </c>
      <c r="M1010">
        <v>0.5</v>
      </c>
      <c r="N1010">
        <v>1.5</v>
      </c>
      <c r="O1010">
        <v>0.7</v>
      </c>
      <c r="P1010">
        <v>0.1</v>
      </c>
      <c r="Q1010">
        <v>2.5</v>
      </c>
      <c r="R1010">
        <v>2.8</v>
      </c>
      <c r="S1010">
        <v>92.3</v>
      </c>
      <c r="T1010">
        <v>81.7</v>
      </c>
      <c r="U1010">
        <v>1.1000000000000001</v>
      </c>
      <c r="V1010">
        <v>2.1</v>
      </c>
      <c r="W1010">
        <v>81.900000000000006</v>
      </c>
      <c r="X1010">
        <v>13</v>
      </c>
      <c r="Y1010">
        <v>753</v>
      </c>
      <c r="Z1010">
        <v>16.399999999999999</v>
      </c>
      <c r="AA1010">
        <v>4652</v>
      </c>
      <c r="AB1010">
        <v>75</v>
      </c>
      <c r="AC1010">
        <v>6.2</v>
      </c>
      <c r="AD1010">
        <v>63200</v>
      </c>
      <c r="AE1010">
        <v>3791</v>
      </c>
      <c r="AF1010">
        <v>2.4</v>
      </c>
      <c r="AG1010">
        <v>19929</v>
      </c>
      <c r="AH1010">
        <v>38917</v>
      </c>
      <c r="AI1010">
        <v>17.8</v>
      </c>
      <c r="AJ1010">
        <v>245</v>
      </c>
      <c r="AK1010">
        <v>3374</v>
      </c>
      <c r="AL1010">
        <v>-2.2999999999999998</v>
      </c>
      <c r="AM1010">
        <v>599</v>
      </c>
      <c r="AN1010">
        <v>0</v>
      </c>
      <c r="AO1010">
        <v>0</v>
      </c>
      <c r="AP1010">
        <v>0</v>
      </c>
      <c r="AQ1010">
        <v>0</v>
      </c>
      <c r="AR1010">
        <v>0</v>
      </c>
      <c r="AS1010">
        <v>0</v>
      </c>
      <c r="AT1010">
        <v>0</v>
      </c>
      <c r="AU1010">
        <v>0</v>
      </c>
      <c r="AV1010">
        <v>0</v>
      </c>
      <c r="AW1010">
        <v>54160</v>
      </c>
      <c r="AX1010">
        <v>5539</v>
      </c>
      <c r="AY1010">
        <v>5805</v>
      </c>
      <c r="AZ1010">
        <v>3</v>
      </c>
      <c r="BA1010">
        <v>570.41999999999996</v>
      </c>
      <c r="BB1010">
        <v>16.5</v>
      </c>
    </row>
    <row r="1011" spans="1:54" x14ac:dyDescent="0.3">
      <c r="A1011">
        <v>20207</v>
      </c>
      <c r="B1011" t="s">
        <v>1449</v>
      </c>
      <c r="C1011" t="s">
        <v>1056</v>
      </c>
      <c r="D1011">
        <v>3157</v>
      </c>
      <c r="E1011">
        <v>3309</v>
      </c>
      <c r="F1011">
        <v>-4.5999999999999996</v>
      </c>
      <c r="G1011">
        <v>3309</v>
      </c>
      <c r="H1011">
        <v>4.8</v>
      </c>
      <c r="I1011">
        <v>20.9</v>
      </c>
      <c r="J1011">
        <v>22.6</v>
      </c>
      <c r="K1011">
        <v>50.4</v>
      </c>
      <c r="L1011">
        <v>95.8</v>
      </c>
      <c r="M1011">
        <v>0.5</v>
      </c>
      <c r="N1011">
        <v>1.4</v>
      </c>
      <c r="O1011">
        <v>0.1</v>
      </c>
      <c r="P1011">
        <v>0</v>
      </c>
      <c r="Q1011">
        <v>2.2000000000000002</v>
      </c>
      <c r="R1011">
        <v>2.7</v>
      </c>
      <c r="S1011">
        <v>93.6</v>
      </c>
      <c r="T1011">
        <v>82.8</v>
      </c>
      <c r="U1011">
        <v>0.5</v>
      </c>
      <c r="V1011">
        <v>1.5</v>
      </c>
      <c r="W1011">
        <v>90.7</v>
      </c>
      <c r="X1011">
        <v>18.2</v>
      </c>
      <c r="Y1011">
        <v>312</v>
      </c>
      <c r="Z1011">
        <v>23.3</v>
      </c>
      <c r="AA1011">
        <v>2006</v>
      </c>
      <c r="AB1011">
        <v>81</v>
      </c>
      <c r="AC1011">
        <v>5.3</v>
      </c>
      <c r="AD1011">
        <v>50900</v>
      </c>
      <c r="AE1011">
        <v>1517</v>
      </c>
      <c r="AF1011">
        <v>2.12</v>
      </c>
      <c r="AG1011">
        <v>21774</v>
      </c>
      <c r="AH1011">
        <v>33839</v>
      </c>
      <c r="AI1011">
        <v>19.600000000000001</v>
      </c>
      <c r="AJ1011">
        <v>87</v>
      </c>
      <c r="AK1011">
        <v>439</v>
      </c>
      <c r="AL1011">
        <v>-8.6999999999999993</v>
      </c>
      <c r="AM1011">
        <v>273</v>
      </c>
      <c r="AN1011">
        <v>259</v>
      </c>
      <c r="AO1011">
        <v>0</v>
      </c>
      <c r="AP1011">
        <v>0</v>
      </c>
      <c r="AQ1011">
        <v>0</v>
      </c>
      <c r="AR1011">
        <v>0</v>
      </c>
      <c r="AS1011">
        <v>0</v>
      </c>
      <c r="AT1011">
        <v>0</v>
      </c>
      <c r="AU1011">
        <v>0</v>
      </c>
      <c r="AV1011">
        <v>27383</v>
      </c>
      <c r="AW1011">
        <v>17184</v>
      </c>
      <c r="AX1011">
        <v>5223</v>
      </c>
      <c r="AY1011">
        <v>1526</v>
      </c>
      <c r="AZ1011">
        <v>4</v>
      </c>
      <c r="BA1011">
        <v>497.82</v>
      </c>
      <c r="BB1011">
        <v>6.6</v>
      </c>
    </row>
    <row r="1012" spans="1:54" x14ac:dyDescent="0.3">
      <c r="A1012">
        <v>20209</v>
      </c>
      <c r="B1012" t="s">
        <v>1450</v>
      </c>
      <c r="C1012" t="s">
        <v>1056</v>
      </c>
      <c r="D1012">
        <v>161636</v>
      </c>
      <c r="E1012">
        <v>157505</v>
      </c>
      <c r="F1012">
        <v>2.6</v>
      </c>
      <c r="G1012">
        <v>157505</v>
      </c>
      <c r="H1012">
        <v>8.4</v>
      </c>
      <c r="I1012">
        <v>28.3</v>
      </c>
      <c r="J1012">
        <v>11.2</v>
      </c>
      <c r="K1012">
        <v>50.7</v>
      </c>
      <c r="L1012">
        <v>66.900000000000006</v>
      </c>
      <c r="M1012">
        <v>24.8</v>
      </c>
      <c r="N1012">
        <v>1.3</v>
      </c>
      <c r="O1012">
        <v>3.7</v>
      </c>
      <c r="P1012">
        <v>0.2</v>
      </c>
      <c r="Q1012">
        <v>3.1</v>
      </c>
      <c r="R1012">
        <v>27.3</v>
      </c>
      <c r="S1012">
        <v>42.5</v>
      </c>
      <c r="T1012">
        <v>81.7</v>
      </c>
      <c r="U1012">
        <v>14.6</v>
      </c>
      <c r="V1012">
        <v>24.3</v>
      </c>
      <c r="W1012">
        <v>78.2</v>
      </c>
      <c r="X1012">
        <v>15.5</v>
      </c>
      <c r="Y1012">
        <v>10210</v>
      </c>
      <c r="Z1012">
        <v>21.5</v>
      </c>
      <c r="AA1012">
        <v>67339</v>
      </c>
      <c r="AB1012">
        <v>60.3</v>
      </c>
      <c r="AC1012">
        <v>19.899999999999999</v>
      </c>
      <c r="AD1012">
        <v>93800</v>
      </c>
      <c r="AE1012">
        <v>57291</v>
      </c>
      <c r="AF1012">
        <v>2.74</v>
      </c>
      <c r="AG1012">
        <v>18957</v>
      </c>
      <c r="AH1012">
        <v>39402</v>
      </c>
      <c r="AI1012">
        <v>23.9</v>
      </c>
      <c r="AJ1012">
        <v>3047</v>
      </c>
      <c r="AK1012">
        <v>67688</v>
      </c>
      <c r="AL1012">
        <v>1.8</v>
      </c>
      <c r="AM1012">
        <v>7373</v>
      </c>
      <c r="AN1012">
        <v>8571</v>
      </c>
      <c r="AO1012">
        <v>14.5</v>
      </c>
      <c r="AP1012">
        <v>2.6</v>
      </c>
      <c r="AQ1012">
        <v>2.6</v>
      </c>
      <c r="AR1012">
        <v>0</v>
      </c>
      <c r="AS1012">
        <v>6.2</v>
      </c>
      <c r="AT1012">
        <v>27.1</v>
      </c>
      <c r="AU1012">
        <v>7634498</v>
      </c>
      <c r="AV1012">
        <v>4127478</v>
      </c>
      <c r="AW1012">
        <v>1710043</v>
      </c>
      <c r="AX1012">
        <v>11154</v>
      </c>
      <c r="AY1012">
        <v>241883</v>
      </c>
      <c r="AZ1012">
        <v>493</v>
      </c>
      <c r="BA1012">
        <v>151.6</v>
      </c>
      <c r="BB1012">
        <v>1039</v>
      </c>
    </row>
    <row r="1013" spans="1:54" x14ac:dyDescent="0.3">
      <c r="A1013">
        <v>21000</v>
      </c>
      <c r="B1013" t="s">
        <v>1055</v>
      </c>
      <c r="D1013">
        <v>4413457</v>
      </c>
      <c r="E1013">
        <v>4339349</v>
      </c>
      <c r="F1013">
        <v>1.7</v>
      </c>
      <c r="G1013">
        <v>4339367</v>
      </c>
      <c r="H1013">
        <v>6.3</v>
      </c>
      <c r="I1013">
        <v>22.9</v>
      </c>
      <c r="J1013">
        <v>14.8</v>
      </c>
      <c r="K1013">
        <v>50.8</v>
      </c>
      <c r="L1013">
        <v>88.3</v>
      </c>
      <c r="M1013">
        <v>8.1999999999999993</v>
      </c>
      <c r="N1013">
        <v>0.3</v>
      </c>
      <c r="O1013">
        <v>1.4</v>
      </c>
      <c r="P1013">
        <v>0.1</v>
      </c>
      <c r="Q1013">
        <v>1.8</v>
      </c>
      <c r="R1013">
        <v>3.4</v>
      </c>
      <c r="S1013">
        <v>85.4</v>
      </c>
      <c r="T1013">
        <v>84.8</v>
      </c>
      <c r="U1013">
        <v>3.3</v>
      </c>
      <c r="V1013">
        <v>5</v>
      </c>
      <c r="W1013">
        <v>83</v>
      </c>
      <c r="X1013">
        <v>21.5</v>
      </c>
      <c r="Y1013">
        <v>312365</v>
      </c>
      <c r="Z1013">
        <v>22.8</v>
      </c>
      <c r="AA1013">
        <v>1950382</v>
      </c>
      <c r="AB1013">
        <v>68.400000000000006</v>
      </c>
      <c r="AC1013">
        <v>18</v>
      </c>
      <c r="AD1013">
        <v>120400</v>
      </c>
      <c r="AE1013">
        <v>1694996</v>
      </c>
      <c r="AF1013">
        <v>2.5</v>
      </c>
      <c r="AG1013">
        <v>23462</v>
      </c>
      <c r="AH1013">
        <v>43036</v>
      </c>
      <c r="AI1013">
        <v>18.8</v>
      </c>
      <c r="AJ1013">
        <v>90675</v>
      </c>
      <c r="AK1013">
        <v>1507375</v>
      </c>
      <c r="AL1013">
        <v>1.8</v>
      </c>
      <c r="AM1013">
        <v>274987</v>
      </c>
      <c r="AN1013">
        <v>337600</v>
      </c>
      <c r="AO1013">
        <v>3.1</v>
      </c>
      <c r="AP1013">
        <v>0.3</v>
      </c>
      <c r="AQ1013">
        <v>1.6</v>
      </c>
      <c r="AR1013">
        <v>0</v>
      </c>
      <c r="AS1013">
        <v>1.1000000000000001</v>
      </c>
      <c r="AT1013">
        <v>25.6</v>
      </c>
      <c r="AU1013">
        <v>119105421</v>
      </c>
      <c r="AV1013">
        <v>74680759</v>
      </c>
      <c r="AW1013">
        <v>50405925</v>
      </c>
      <c r="AX1013">
        <v>11843</v>
      </c>
      <c r="AY1013">
        <v>6300866</v>
      </c>
      <c r="AZ1013">
        <v>9536</v>
      </c>
      <c r="BA1013">
        <v>39486.339999999997</v>
      </c>
      <c r="BB1013">
        <v>109.9</v>
      </c>
    </row>
    <row r="1014" spans="1:54" x14ac:dyDescent="0.3">
      <c r="A1014">
        <v>21001</v>
      </c>
      <c r="B1014" t="s">
        <v>308</v>
      </c>
      <c r="C1014" t="s">
        <v>1054</v>
      </c>
      <c r="D1014">
        <v>19204</v>
      </c>
      <c r="E1014">
        <v>18656</v>
      </c>
      <c r="F1014">
        <v>2.9</v>
      </c>
      <c r="G1014">
        <v>18656</v>
      </c>
      <c r="H1014">
        <v>5.5</v>
      </c>
      <c r="I1014">
        <v>21</v>
      </c>
      <c r="J1014">
        <v>16.399999999999999</v>
      </c>
      <c r="K1014">
        <v>50.6</v>
      </c>
      <c r="L1014">
        <v>95.1</v>
      </c>
      <c r="M1014">
        <v>3</v>
      </c>
      <c r="N1014">
        <v>0.3</v>
      </c>
      <c r="O1014">
        <v>0.3</v>
      </c>
      <c r="P1014">
        <v>0.1</v>
      </c>
      <c r="Q1014">
        <v>1.2</v>
      </c>
      <c r="R1014">
        <v>1.9</v>
      </c>
      <c r="S1014">
        <v>93.5</v>
      </c>
      <c r="T1014">
        <v>88.4</v>
      </c>
      <c r="U1014">
        <v>0.9</v>
      </c>
      <c r="V1014">
        <v>2</v>
      </c>
      <c r="W1014">
        <v>73.7</v>
      </c>
      <c r="X1014">
        <v>13.9</v>
      </c>
      <c r="Y1014">
        <v>1378</v>
      </c>
      <c r="Z1014">
        <v>25.1</v>
      </c>
      <c r="AA1014">
        <v>8504</v>
      </c>
      <c r="AB1014">
        <v>74.7</v>
      </c>
      <c r="AC1014">
        <v>6.8</v>
      </c>
      <c r="AD1014">
        <v>78600</v>
      </c>
      <c r="AE1014">
        <v>7241</v>
      </c>
      <c r="AF1014">
        <v>2.44</v>
      </c>
      <c r="AG1014">
        <v>17371</v>
      </c>
      <c r="AH1014">
        <v>32524</v>
      </c>
      <c r="AI1014">
        <v>19.100000000000001</v>
      </c>
      <c r="AJ1014">
        <v>317</v>
      </c>
      <c r="AK1014">
        <v>4138</v>
      </c>
      <c r="AL1014">
        <v>-4.5</v>
      </c>
      <c r="AM1014">
        <v>1525</v>
      </c>
      <c r="AN1014">
        <v>1974</v>
      </c>
      <c r="AO1014">
        <v>0</v>
      </c>
      <c r="AP1014">
        <v>0</v>
      </c>
      <c r="AQ1014">
        <v>0</v>
      </c>
      <c r="AR1014">
        <v>0</v>
      </c>
      <c r="AS1014">
        <v>0</v>
      </c>
      <c r="AT1014">
        <v>17.600000000000001</v>
      </c>
      <c r="AU1014">
        <v>0</v>
      </c>
      <c r="AV1014">
        <v>54740</v>
      </c>
      <c r="AW1014">
        <v>137063</v>
      </c>
      <c r="AX1014">
        <v>7655</v>
      </c>
      <c r="AY1014">
        <v>9057</v>
      </c>
      <c r="AZ1014">
        <v>0</v>
      </c>
      <c r="BA1014">
        <v>405.28</v>
      </c>
      <c r="BB1014">
        <v>46</v>
      </c>
    </row>
    <row r="1015" spans="1:54" x14ac:dyDescent="0.3">
      <c r="A1015">
        <v>21003</v>
      </c>
      <c r="B1015" t="s">
        <v>1369</v>
      </c>
      <c r="C1015" t="s">
        <v>1054</v>
      </c>
      <c r="D1015">
        <v>20384</v>
      </c>
      <c r="E1015">
        <v>19967</v>
      </c>
      <c r="F1015">
        <v>2.1</v>
      </c>
      <c r="G1015">
        <v>19956</v>
      </c>
      <c r="H1015">
        <v>6.2</v>
      </c>
      <c r="I1015">
        <v>23.9</v>
      </c>
      <c r="J1015">
        <v>16.100000000000001</v>
      </c>
      <c r="K1015">
        <v>50.6</v>
      </c>
      <c r="L1015">
        <v>97.1</v>
      </c>
      <c r="M1015">
        <v>1.1000000000000001</v>
      </c>
      <c r="N1015">
        <v>0.3</v>
      </c>
      <c r="O1015">
        <v>0.3</v>
      </c>
      <c r="P1015">
        <v>0</v>
      </c>
      <c r="Q1015">
        <v>1.2</v>
      </c>
      <c r="R1015">
        <v>1.9</v>
      </c>
      <c r="S1015">
        <v>95.4</v>
      </c>
      <c r="T1015">
        <v>86.5</v>
      </c>
      <c r="U1015">
        <v>1.4</v>
      </c>
      <c r="V1015">
        <v>5.3</v>
      </c>
      <c r="W1015">
        <v>76.400000000000006</v>
      </c>
      <c r="X1015">
        <v>12.7</v>
      </c>
      <c r="Y1015">
        <v>1508</v>
      </c>
      <c r="Z1015">
        <v>25.6</v>
      </c>
      <c r="AA1015">
        <v>9320</v>
      </c>
      <c r="AB1015">
        <v>73.7</v>
      </c>
      <c r="AC1015">
        <v>5.9</v>
      </c>
      <c r="AD1015">
        <v>96800</v>
      </c>
      <c r="AE1015">
        <v>8061</v>
      </c>
      <c r="AF1015">
        <v>2.46</v>
      </c>
      <c r="AG1015">
        <v>19086</v>
      </c>
      <c r="AH1015">
        <v>40008</v>
      </c>
      <c r="AI1015">
        <v>18.600000000000001</v>
      </c>
      <c r="AJ1015">
        <v>238</v>
      </c>
      <c r="AK1015">
        <v>3121</v>
      </c>
      <c r="AL1015">
        <v>3.1</v>
      </c>
      <c r="AM1015">
        <v>1390</v>
      </c>
      <c r="AN1015">
        <v>1452</v>
      </c>
      <c r="AO1015">
        <v>0</v>
      </c>
      <c r="AP1015">
        <v>0</v>
      </c>
      <c r="AQ1015">
        <v>0</v>
      </c>
      <c r="AR1015">
        <v>0</v>
      </c>
      <c r="AS1015">
        <v>0</v>
      </c>
      <c r="AT1015">
        <v>25.6</v>
      </c>
      <c r="AU1015">
        <v>164790</v>
      </c>
      <c r="AV1015">
        <v>97666</v>
      </c>
      <c r="AW1015">
        <v>112099</v>
      </c>
      <c r="AX1015">
        <v>5945</v>
      </c>
      <c r="AY1015">
        <v>8240</v>
      </c>
      <c r="AZ1015">
        <v>0</v>
      </c>
      <c r="BA1015">
        <v>344.34</v>
      </c>
      <c r="BB1015">
        <v>58</v>
      </c>
    </row>
    <row r="1016" spans="1:54" x14ac:dyDescent="0.3">
      <c r="A1016">
        <v>21005</v>
      </c>
      <c r="B1016" t="s">
        <v>573</v>
      </c>
      <c r="C1016" t="s">
        <v>1054</v>
      </c>
      <c r="D1016">
        <v>21888</v>
      </c>
      <c r="E1016">
        <v>21421</v>
      </c>
      <c r="F1016">
        <v>2.2000000000000002</v>
      </c>
      <c r="G1016">
        <v>21421</v>
      </c>
      <c r="H1016">
        <v>5.7</v>
      </c>
      <c r="I1016">
        <v>23.9</v>
      </c>
      <c r="J1016">
        <v>14.2</v>
      </c>
      <c r="K1016">
        <v>51.1</v>
      </c>
      <c r="L1016">
        <v>95.6</v>
      </c>
      <c r="M1016">
        <v>2.2000000000000002</v>
      </c>
      <c r="N1016">
        <v>0.2</v>
      </c>
      <c r="O1016">
        <v>0.6</v>
      </c>
      <c r="P1016">
        <v>0.1</v>
      </c>
      <c r="Q1016">
        <v>1.4</v>
      </c>
      <c r="R1016">
        <v>1.5</v>
      </c>
      <c r="S1016">
        <v>94.2</v>
      </c>
      <c r="T1016">
        <v>86</v>
      </c>
      <c r="U1016">
        <v>1.4</v>
      </c>
      <c r="V1016">
        <v>2.7</v>
      </c>
      <c r="W1016">
        <v>87.2</v>
      </c>
      <c r="X1016">
        <v>20.399999999999999</v>
      </c>
      <c r="Y1016">
        <v>1504</v>
      </c>
      <c r="Z1016">
        <v>26.3</v>
      </c>
      <c r="AA1016">
        <v>9254</v>
      </c>
      <c r="AB1016">
        <v>74.5</v>
      </c>
      <c r="AC1016">
        <v>11.3</v>
      </c>
      <c r="AD1016">
        <v>132300</v>
      </c>
      <c r="AE1016">
        <v>8323</v>
      </c>
      <c r="AF1016">
        <v>2.58</v>
      </c>
      <c r="AG1016">
        <v>24161</v>
      </c>
      <c r="AH1016">
        <v>52646</v>
      </c>
      <c r="AI1016">
        <v>11.3</v>
      </c>
      <c r="AJ1016">
        <v>317</v>
      </c>
      <c r="AK1016">
        <v>3289</v>
      </c>
      <c r="AL1016">
        <v>-1.4</v>
      </c>
      <c r="AM1016">
        <v>1365</v>
      </c>
      <c r="AN1016">
        <v>1646</v>
      </c>
      <c r="AO1016">
        <v>0</v>
      </c>
      <c r="AP1016">
        <v>0</v>
      </c>
      <c r="AQ1016">
        <v>0</v>
      </c>
      <c r="AR1016">
        <v>0</v>
      </c>
      <c r="AS1016">
        <v>0</v>
      </c>
      <c r="AT1016">
        <v>30.4</v>
      </c>
      <c r="AU1016">
        <v>600926</v>
      </c>
      <c r="AV1016">
        <v>0</v>
      </c>
      <c r="AW1016">
        <v>170715</v>
      </c>
      <c r="AX1016">
        <v>8002</v>
      </c>
      <c r="AY1016">
        <v>11256</v>
      </c>
      <c r="AZ1016">
        <v>38</v>
      </c>
      <c r="BA1016">
        <v>201.83</v>
      </c>
      <c r="BB1016">
        <v>106.1</v>
      </c>
    </row>
    <row r="1017" spans="1:54" x14ac:dyDescent="0.3">
      <c r="A1017">
        <v>21007</v>
      </c>
      <c r="B1017" t="s">
        <v>1451</v>
      </c>
      <c r="C1017" t="s">
        <v>1054</v>
      </c>
      <c r="D1017">
        <v>8240</v>
      </c>
      <c r="E1017">
        <v>8247</v>
      </c>
      <c r="F1017">
        <v>-0.1</v>
      </c>
      <c r="G1017">
        <v>8249</v>
      </c>
      <c r="H1017">
        <v>5.2</v>
      </c>
      <c r="I1017">
        <v>21.9</v>
      </c>
      <c r="J1017">
        <v>19.5</v>
      </c>
      <c r="K1017">
        <v>50.7</v>
      </c>
      <c r="L1017">
        <v>94.3</v>
      </c>
      <c r="M1017">
        <v>3.1</v>
      </c>
      <c r="N1017">
        <v>0.2</v>
      </c>
      <c r="O1017">
        <v>0.3</v>
      </c>
      <c r="P1017">
        <v>0</v>
      </c>
      <c r="Q1017">
        <v>2</v>
      </c>
      <c r="R1017">
        <v>1.3</v>
      </c>
      <c r="S1017">
        <v>93.2</v>
      </c>
      <c r="T1017">
        <v>93.3</v>
      </c>
      <c r="U1017">
        <v>1</v>
      </c>
      <c r="V1017">
        <v>1.8</v>
      </c>
      <c r="W1017">
        <v>84.4</v>
      </c>
      <c r="X1017">
        <v>13.1</v>
      </c>
      <c r="Y1017">
        <v>739</v>
      </c>
      <c r="Z1017">
        <v>20.399999999999999</v>
      </c>
      <c r="AA1017">
        <v>3882</v>
      </c>
      <c r="AB1017">
        <v>81.599999999999994</v>
      </c>
      <c r="AC1017">
        <v>6.5</v>
      </c>
      <c r="AD1017">
        <v>94400</v>
      </c>
      <c r="AE1017">
        <v>3327</v>
      </c>
      <c r="AF1017">
        <v>2.46</v>
      </c>
      <c r="AG1017">
        <v>24781</v>
      </c>
      <c r="AH1017">
        <v>44588</v>
      </c>
      <c r="AI1017">
        <v>14.4</v>
      </c>
      <c r="AJ1017">
        <v>132</v>
      </c>
      <c r="AK1017">
        <v>1804</v>
      </c>
      <c r="AL1017">
        <v>-0.7</v>
      </c>
      <c r="AM1017">
        <v>458</v>
      </c>
      <c r="AN1017">
        <v>795</v>
      </c>
      <c r="AO1017">
        <v>0</v>
      </c>
      <c r="AP1017">
        <v>0</v>
      </c>
      <c r="AQ1017">
        <v>0</v>
      </c>
      <c r="AR1017">
        <v>0</v>
      </c>
      <c r="AS1017">
        <v>0</v>
      </c>
      <c r="AT1017">
        <v>30.7</v>
      </c>
      <c r="AU1017">
        <v>0</v>
      </c>
      <c r="AV1017">
        <v>0</v>
      </c>
      <c r="AW1017">
        <v>52778</v>
      </c>
      <c r="AX1017">
        <v>6485</v>
      </c>
      <c r="AY1017">
        <v>1841</v>
      </c>
      <c r="AZ1017">
        <v>0</v>
      </c>
      <c r="BA1017">
        <v>246.66</v>
      </c>
      <c r="BB1017">
        <v>33.4</v>
      </c>
    </row>
    <row r="1018" spans="1:54" x14ac:dyDescent="0.3">
      <c r="A1018">
        <v>21009</v>
      </c>
      <c r="B1018" t="s">
        <v>1452</v>
      </c>
      <c r="C1018" t="s">
        <v>1054</v>
      </c>
      <c r="D1018">
        <v>43148</v>
      </c>
      <c r="E1018">
        <v>42173</v>
      </c>
      <c r="F1018">
        <v>2.2999999999999998</v>
      </c>
      <c r="G1018">
        <v>42173</v>
      </c>
      <c r="H1018">
        <v>6.2</v>
      </c>
      <c r="I1018">
        <v>23.7</v>
      </c>
      <c r="J1018">
        <v>16.8</v>
      </c>
      <c r="K1018">
        <v>51.5</v>
      </c>
      <c r="L1018">
        <v>93.2</v>
      </c>
      <c r="M1018">
        <v>4.2</v>
      </c>
      <c r="N1018">
        <v>0.3</v>
      </c>
      <c r="O1018">
        <v>0.7</v>
      </c>
      <c r="P1018">
        <v>0.1</v>
      </c>
      <c r="Q1018">
        <v>1.5</v>
      </c>
      <c r="R1018">
        <v>3</v>
      </c>
      <c r="S1018">
        <v>90.8</v>
      </c>
      <c r="T1018">
        <v>86</v>
      </c>
      <c r="U1018">
        <v>1.6</v>
      </c>
      <c r="V1018">
        <v>3.3</v>
      </c>
      <c r="W1018">
        <v>79.2</v>
      </c>
      <c r="X1018">
        <v>14.7</v>
      </c>
      <c r="Y1018">
        <v>2483</v>
      </c>
      <c r="Z1018">
        <v>20.2</v>
      </c>
      <c r="AA1018">
        <v>19430</v>
      </c>
      <c r="AB1018">
        <v>68.2</v>
      </c>
      <c r="AC1018">
        <v>14.1</v>
      </c>
      <c r="AD1018">
        <v>105400</v>
      </c>
      <c r="AE1018">
        <v>16584</v>
      </c>
      <c r="AF1018">
        <v>2.5099999999999998</v>
      </c>
      <c r="AG1018">
        <v>19745</v>
      </c>
      <c r="AH1018">
        <v>38873</v>
      </c>
      <c r="AI1018">
        <v>20.8</v>
      </c>
      <c r="AJ1018">
        <v>867</v>
      </c>
      <c r="AK1018">
        <v>14621</v>
      </c>
      <c r="AL1018">
        <v>7.5</v>
      </c>
      <c r="AM1018">
        <v>3208</v>
      </c>
      <c r="AN1018">
        <v>4480</v>
      </c>
      <c r="AO1018">
        <v>0</v>
      </c>
      <c r="AP1018">
        <v>0</v>
      </c>
      <c r="AQ1018">
        <v>0</v>
      </c>
      <c r="AR1018">
        <v>0</v>
      </c>
      <c r="AS1018">
        <v>1</v>
      </c>
      <c r="AT1018">
        <v>24.2</v>
      </c>
      <c r="AU1018">
        <v>1024905</v>
      </c>
      <c r="AV1018">
        <v>0</v>
      </c>
      <c r="AW1018">
        <v>552941</v>
      </c>
      <c r="AX1018">
        <v>13464</v>
      </c>
      <c r="AY1018">
        <v>64669</v>
      </c>
      <c r="AZ1018">
        <v>86</v>
      </c>
      <c r="BA1018">
        <v>487.54</v>
      </c>
      <c r="BB1018">
        <v>86.5</v>
      </c>
    </row>
    <row r="1019" spans="1:54" x14ac:dyDescent="0.3">
      <c r="A1019">
        <v>21011</v>
      </c>
      <c r="B1019" t="s">
        <v>891</v>
      </c>
      <c r="C1019" t="s">
        <v>1054</v>
      </c>
      <c r="D1019">
        <v>12206</v>
      </c>
      <c r="E1019">
        <v>11591</v>
      </c>
      <c r="F1019">
        <v>5.3</v>
      </c>
      <c r="G1019">
        <v>11591</v>
      </c>
      <c r="H1019">
        <v>6.6</v>
      </c>
      <c r="I1019">
        <v>25.3</v>
      </c>
      <c r="J1019">
        <v>16</v>
      </c>
      <c r="K1019">
        <v>50.5</v>
      </c>
      <c r="L1019">
        <v>96.8</v>
      </c>
      <c r="M1019">
        <v>1.5</v>
      </c>
      <c r="N1019">
        <v>0.2</v>
      </c>
      <c r="O1019">
        <v>0.2</v>
      </c>
      <c r="P1019">
        <v>0.1</v>
      </c>
      <c r="Q1019">
        <v>1.2</v>
      </c>
      <c r="R1019">
        <v>1.3</v>
      </c>
      <c r="S1019">
        <v>95.7</v>
      </c>
      <c r="T1019">
        <v>82.1</v>
      </c>
      <c r="U1019">
        <v>0.8</v>
      </c>
      <c r="V1019">
        <v>1.3</v>
      </c>
      <c r="W1019">
        <v>73.900000000000006</v>
      </c>
      <c r="X1019">
        <v>12</v>
      </c>
      <c r="Y1019">
        <v>586</v>
      </c>
      <c r="Z1019">
        <v>25.7</v>
      </c>
      <c r="AA1019">
        <v>5384</v>
      </c>
      <c r="AB1019">
        <v>79</v>
      </c>
      <c r="AC1019">
        <v>6.2</v>
      </c>
      <c r="AD1019">
        <v>65400</v>
      </c>
      <c r="AE1019">
        <v>4447</v>
      </c>
      <c r="AF1019">
        <v>2.61</v>
      </c>
      <c r="AG1019">
        <v>16367</v>
      </c>
      <c r="AH1019">
        <v>30797</v>
      </c>
      <c r="AI1019">
        <v>28</v>
      </c>
      <c r="AJ1019">
        <v>146</v>
      </c>
      <c r="AK1019">
        <v>1038</v>
      </c>
      <c r="AL1019">
        <v>2.1</v>
      </c>
      <c r="AM1019">
        <v>769</v>
      </c>
      <c r="AN1019">
        <v>878</v>
      </c>
      <c r="AO1019">
        <v>0</v>
      </c>
      <c r="AP1019">
        <v>0</v>
      </c>
      <c r="AQ1019">
        <v>0</v>
      </c>
      <c r="AR1019">
        <v>0</v>
      </c>
      <c r="AS1019">
        <v>0</v>
      </c>
      <c r="AT1019">
        <v>0</v>
      </c>
      <c r="AU1019">
        <v>0</v>
      </c>
      <c r="AV1019">
        <v>0</v>
      </c>
      <c r="AW1019">
        <v>51512</v>
      </c>
      <c r="AX1019">
        <v>4474</v>
      </c>
      <c r="AY1019">
        <v>0</v>
      </c>
      <c r="AZ1019">
        <v>0</v>
      </c>
      <c r="BA1019">
        <v>278.79000000000002</v>
      </c>
      <c r="BB1019">
        <v>41.6</v>
      </c>
    </row>
    <row r="1020" spans="1:54" x14ac:dyDescent="0.3">
      <c r="A1020">
        <v>21013</v>
      </c>
      <c r="B1020" t="s">
        <v>807</v>
      </c>
      <c r="C1020" t="s">
        <v>1054</v>
      </c>
      <c r="D1020">
        <v>27778</v>
      </c>
      <c r="E1020">
        <v>28691</v>
      </c>
      <c r="F1020">
        <v>-3.2</v>
      </c>
      <c r="G1020">
        <v>28691</v>
      </c>
      <c r="H1020">
        <v>6.4</v>
      </c>
      <c r="I1020">
        <v>21.6</v>
      </c>
      <c r="J1020">
        <v>17.3</v>
      </c>
      <c r="K1020">
        <v>51.3</v>
      </c>
      <c r="L1020">
        <v>95.2</v>
      </c>
      <c r="M1020">
        <v>2.4</v>
      </c>
      <c r="N1020">
        <v>0.2</v>
      </c>
      <c r="O1020">
        <v>0.4</v>
      </c>
      <c r="P1020">
        <v>0.1</v>
      </c>
      <c r="Q1020">
        <v>1.7</v>
      </c>
      <c r="R1020">
        <v>1</v>
      </c>
      <c r="S1020">
        <v>94.4</v>
      </c>
      <c r="T1020">
        <v>90.6</v>
      </c>
      <c r="U1020">
        <v>0.3</v>
      </c>
      <c r="V1020">
        <v>0.9</v>
      </c>
      <c r="W1020">
        <v>68.3</v>
      </c>
      <c r="X1020">
        <v>10.8</v>
      </c>
      <c r="Y1020">
        <v>1668</v>
      </c>
      <c r="Z1020">
        <v>21.4</v>
      </c>
      <c r="AA1020">
        <v>13097</v>
      </c>
      <c r="AB1020">
        <v>67.7</v>
      </c>
      <c r="AC1020">
        <v>15.4</v>
      </c>
      <c r="AD1020">
        <v>67300</v>
      </c>
      <c r="AE1020">
        <v>11109</v>
      </c>
      <c r="AF1020">
        <v>2.46</v>
      </c>
      <c r="AG1020">
        <v>15091</v>
      </c>
      <c r="AH1020">
        <v>26228</v>
      </c>
      <c r="AI1020">
        <v>33.5</v>
      </c>
      <c r="AJ1020">
        <v>514</v>
      </c>
      <c r="AK1020">
        <v>6923</v>
      </c>
      <c r="AL1020">
        <v>-5.7</v>
      </c>
      <c r="AM1020">
        <v>1494</v>
      </c>
      <c r="AN1020">
        <v>1696</v>
      </c>
      <c r="AO1020">
        <v>0</v>
      </c>
      <c r="AP1020">
        <v>0</v>
      </c>
      <c r="AQ1020">
        <v>3.7</v>
      </c>
      <c r="AR1020">
        <v>0</v>
      </c>
      <c r="AS1020">
        <v>0</v>
      </c>
      <c r="AT1020">
        <v>29.4</v>
      </c>
      <c r="AU1020">
        <v>0</v>
      </c>
      <c r="AV1020">
        <v>196103</v>
      </c>
      <c r="AW1020">
        <v>374889</v>
      </c>
      <c r="AX1020">
        <v>12915</v>
      </c>
      <c r="AY1020">
        <v>38133</v>
      </c>
      <c r="AZ1020">
        <v>20</v>
      </c>
      <c r="BA1020">
        <v>359</v>
      </c>
      <c r="BB1020">
        <v>79.900000000000006</v>
      </c>
    </row>
    <row r="1021" spans="1:54" x14ac:dyDescent="0.3">
      <c r="A1021">
        <v>21015</v>
      </c>
      <c r="B1021" t="s">
        <v>126</v>
      </c>
      <c r="C1021" t="s">
        <v>1054</v>
      </c>
      <c r="D1021">
        <v>126413</v>
      </c>
      <c r="E1021">
        <v>118811</v>
      </c>
      <c r="F1021">
        <v>6.4</v>
      </c>
      <c r="G1021">
        <v>118811</v>
      </c>
      <c r="H1021">
        <v>7.2</v>
      </c>
      <c r="I1021">
        <v>27.3</v>
      </c>
      <c r="J1021">
        <v>11.2</v>
      </c>
      <c r="K1021">
        <v>50.4</v>
      </c>
      <c r="L1021">
        <v>92</v>
      </c>
      <c r="M1021">
        <v>3.2</v>
      </c>
      <c r="N1021">
        <v>0.2</v>
      </c>
      <c r="O1021">
        <v>2.7</v>
      </c>
      <c r="P1021">
        <v>0.1</v>
      </c>
      <c r="Q1021">
        <v>1.8</v>
      </c>
      <c r="R1021">
        <v>4</v>
      </c>
      <c r="S1021">
        <v>88.5</v>
      </c>
      <c r="T1021">
        <v>86.5</v>
      </c>
      <c r="U1021">
        <v>4.5</v>
      </c>
      <c r="V1021">
        <v>6.3</v>
      </c>
      <c r="W1021">
        <v>91.9</v>
      </c>
      <c r="X1021">
        <v>30.4</v>
      </c>
      <c r="Y1021">
        <v>8606</v>
      </c>
      <c r="Z1021">
        <v>23.8</v>
      </c>
      <c r="AA1021">
        <v>47947</v>
      </c>
      <c r="AB1021">
        <v>75.5</v>
      </c>
      <c r="AC1021">
        <v>21.2</v>
      </c>
      <c r="AD1021">
        <v>172700</v>
      </c>
      <c r="AE1021">
        <v>43255</v>
      </c>
      <c r="AF1021">
        <v>2.78</v>
      </c>
      <c r="AG1021">
        <v>29235</v>
      </c>
      <c r="AH1021">
        <v>67225</v>
      </c>
      <c r="AI1021">
        <v>9</v>
      </c>
      <c r="AJ1021">
        <v>2983</v>
      </c>
      <c r="AK1021">
        <v>76345</v>
      </c>
      <c r="AL1021">
        <v>7.2</v>
      </c>
      <c r="AM1021">
        <v>7102</v>
      </c>
      <c r="AN1021">
        <v>9122</v>
      </c>
      <c r="AO1021">
        <v>1.9</v>
      </c>
      <c r="AP1021">
        <v>0</v>
      </c>
      <c r="AQ1021">
        <v>2</v>
      </c>
      <c r="AR1021">
        <v>0</v>
      </c>
      <c r="AS1021">
        <v>0.5</v>
      </c>
      <c r="AT1021">
        <v>27.3</v>
      </c>
      <c r="AU1021">
        <v>4690957</v>
      </c>
      <c r="AV1021">
        <v>0</v>
      </c>
      <c r="AW1021">
        <v>2439188</v>
      </c>
      <c r="AX1021">
        <v>21623</v>
      </c>
      <c r="AY1021">
        <v>0</v>
      </c>
      <c r="AZ1021">
        <v>354</v>
      </c>
      <c r="BA1021">
        <v>246.36</v>
      </c>
      <c r="BB1021">
        <v>482.3</v>
      </c>
    </row>
    <row r="1022" spans="1:54" x14ac:dyDescent="0.3">
      <c r="A1022">
        <v>21017</v>
      </c>
      <c r="B1022" t="s">
        <v>1407</v>
      </c>
      <c r="C1022" t="s">
        <v>1054</v>
      </c>
      <c r="D1022">
        <v>19972</v>
      </c>
      <c r="E1022">
        <v>19985</v>
      </c>
      <c r="F1022">
        <v>-0.1</v>
      </c>
      <c r="G1022">
        <v>19985</v>
      </c>
      <c r="H1022">
        <v>5.7</v>
      </c>
      <c r="I1022">
        <v>22.7</v>
      </c>
      <c r="J1022">
        <v>17.5</v>
      </c>
      <c r="K1022">
        <v>51.2</v>
      </c>
      <c r="L1022">
        <v>91.2</v>
      </c>
      <c r="M1022">
        <v>6.3</v>
      </c>
      <c r="N1022">
        <v>0.4</v>
      </c>
      <c r="O1022">
        <v>0.4</v>
      </c>
      <c r="P1022">
        <v>0</v>
      </c>
      <c r="Q1022">
        <v>1.7</v>
      </c>
      <c r="R1022">
        <v>6.9</v>
      </c>
      <c r="S1022">
        <v>85</v>
      </c>
      <c r="T1022">
        <v>87.2</v>
      </c>
      <c r="U1022">
        <v>5.2</v>
      </c>
      <c r="V1022">
        <v>6.3</v>
      </c>
      <c r="W1022">
        <v>81.599999999999994</v>
      </c>
      <c r="X1022">
        <v>15.8</v>
      </c>
      <c r="Y1022">
        <v>1585</v>
      </c>
      <c r="Z1022">
        <v>22.4</v>
      </c>
      <c r="AA1022">
        <v>9016</v>
      </c>
      <c r="AB1022">
        <v>59.8</v>
      </c>
      <c r="AC1022">
        <v>13.6</v>
      </c>
      <c r="AD1022">
        <v>139900</v>
      </c>
      <c r="AE1022">
        <v>7865</v>
      </c>
      <c r="AF1022">
        <v>2.5099999999999998</v>
      </c>
      <c r="AG1022">
        <v>22893</v>
      </c>
      <c r="AH1022">
        <v>40933</v>
      </c>
      <c r="AI1022">
        <v>17.2</v>
      </c>
      <c r="AJ1022">
        <v>377</v>
      </c>
      <c r="AK1022">
        <v>5450</v>
      </c>
      <c r="AL1022">
        <v>-2.7</v>
      </c>
      <c r="AM1022">
        <v>1310</v>
      </c>
      <c r="AN1022">
        <v>1664</v>
      </c>
      <c r="AO1022">
        <v>0</v>
      </c>
      <c r="AP1022">
        <v>0</v>
      </c>
      <c r="AQ1022">
        <v>0</v>
      </c>
      <c r="AR1022">
        <v>0</v>
      </c>
      <c r="AS1022">
        <v>0</v>
      </c>
      <c r="AT1022">
        <v>25</v>
      </c>
      <c r="AU1022">
        <v>0</v>
      </c>
      <c r="AV1022">
        <v>0</v>
      </c>
      <c r="AW1022">
        <v>175304</v>
      </c>
      <c r="AX1022">
        <v>8939</v>
      </c>
      <c r="AY1022">
        <v>13466</v>
      </c>
      <c r="AZ1022">
        <v>27</v>
      </c>
      <c r="BA1022">
        <v>289.72000000000003</v>
      </c>
      <c r="BB1022">
        <v>69</v>
      </c>
    </row>
    <row r="1023" spans="1:54" x14ac:dyDescent="0.3">
      <c r="A1023">
        <v>21019</v>
      </c>
      <c r="B1023" t="s">
        <v>1453</v>
      </c>
      <c r="C1023" t="s">
        <v>1054</v>
      </c>
      <c r="D1023">
        <v>48832</v>
      </c>
      <c r="E1023">
        <v>49538</v>
      </c>
      <c r="F1023">
        <v>-1.4</v>
      </c>
      <c r="G1023">
        <v>49542</v>
      </c>
      <c r="H1023">
        <v>5.8</v>
      </c>
      <c r="I1023">
        <v>21.2</v>
      </c>
      <c r="J1023">
        <v>17.899999999999999</v>
      </c>
      <c r="K1023">
        <v>50.3</v>
      </c>
      <c r="L1023">
        <v>94.7</v>
      </c>
      <c r="M1023">
        <v>3.1</v>
      </c>
      <c r="N1023">
        <v>0.3</v>
      </c>
      <c r="O1023">
        <v>0.5</v>
      </c>
      <c r="P1023">
        <v>0</v>
      </c>
      <c r="Q1023">
        <v>1.4</v>
      </c>
      <c r="R1023">
        <v>1.6</v>
      </c>
      <c r="S1023">
        <v>93.3</v>
      </c>
      <c r="T1023">
        <v>86.4</v>
      </c>
      <c r="U1023">
        <v>1.2</v>
      </c>
      <c r="V1023">
        <v>2</v>
      </c>
      <c r="W1023">
        <v>87.6</v>
      </c>
      <c r="X1023">
        <v>16.3</v>
      </c>
      <c r="Y1023">
        <v>4336</v>
      </c>
      <c r="Z1023">
        <v>20.7</v>
      </c>
      <c r="AA1023">
        <v>21686</v>
      </c>
      <c r="AB1023">
        <v>68.8</v>
      </c>
      <c r="AC1023">
        <v>12.4</v>
      </c>
      <c r="AD1023">
        <v>96900</v>
      </c>
      <c r="AE1023">
        <v>19530</v>
      </c>
      <c r="AF1023">
        <v>2.41</v>
      </c>
      <c r="AG1023">
        <v>24530</v>
      </c>
      <c r="AH1023">
        <v>40379</v>
      </c>
      <c r="AI1023">
        <v>19.899999999999999</v>
      </c>
      <c r="AJ1023">
        <v>1387</v>
      </c>
      <c r="AK1023">
        <v>23282</v>
      </c>
      <c r="AL1023">
        <v>-2.2999999999999998</v>
      </c>
      <c r="AM1023">
        <v>2497</v>
      </c>
      <c r="AN1023">
        <v>3966</v>
      </c>
      <c r="AO1023">
        <v>0.6</v>
      </c>
      <c r="AP1023">
        <v>0</v>
      </c>
      <c r="AQ1023">
        <v>1.7</v>
      </c>
      <c r="AR1023">
        <v>0</v>
      </c>
      <c r="AS1023">
        <v>0</v>
      </c>
      <c r="AT1023">
        <v>19.8</v>
      </c>
      <c r="AU1023">
        <v>0</v>
      </c>
      <c r="AV1023">
        <v>0</v>
      </c>
      <c r="AW1023">
        <v>934561</v>
      </c>
      <c r="AX1023">
        <v>19244</v>
      </c>
      <c r="AY1023">
        <v>100532</v>
      </c>
      <c r="AZ1023">
        <v>5</v>
      </c>
      <c r="BA1023">
        <v>159.86000000000001</v>
      </c>
      <c r="BB1023">
        <v>309.89999999999998</v>
      </c>
    </row>
    <row r="1024" spans="1:54" x14ac:dyDescent="0.3">
      <c r="A1024">
        <v>21021</v>
      </c>
      <c r="B1024" t="s">
        <v>1454</v>
      </c>
      <c r="C1024" t="s">
        <v>1054</v>
      </c>
      <c r="D1024">
        <v>29706</v>
      </c>
      <c r="E1024">
        <v>28420</v>
      </c>
      <c r="F1024">
        <v>4.5</v>
      </c>
      <c r="G1024">
        <v>28432</v>
      </c>
      <c r="H1024">
        <v>5.2</v>
      </c>
      <c r="I1024">
        <v>20.3</v>
      </c>
      <c r="J1024">
        <v>17.600000000000001</v>
      </c>
      <c r="K1024">
        <v>50</v>
      </c>
      <c r="L1024">
        <v>88.9</v>
      </c>
      <c r="M1024">
        <v>7.8</v>
      </c>
      <c r="N1024">
        <v>0.3</v>
      </c>
      <c r="O1024">
        <v>0.9</v>
      </c>
      <c r="P1024">
        <v>0</v>
      </c>
      <c r="Q1024">
        <v>2.1</v>
      </c>
      <c r="R1024">
        <v>3</v>
      </c>
      <c r="S1024">
        <v>86.3</v>
      </c>
      <c r="T1024">
        <v>80.5</v>
      </c>
      <c r="U1024">
        <v>2.5</v>
      </c>
      <c r="V1024">
        <v>4</v>
      </c>
      <c r="W1024">
        <v>84.7</v>
      </c>
      <c r="X1024">
        <v>22.8</v>
      </c>
      <c r="Y1024">
        <v>2087</v>
      </c>
      <c r="Z1024">
        <v>19.7</v>
      </c>
      <c r="AA1024">
        <v>12407</v>
      </c>
      <c r="AB1024">
        <v>65</v>
      </c>
      <c r="AC1024">
        <v>17.399999999999999</v>
      </c>
      <c r="AD1024">
        <v>130700</v>
      </c>
      <c r="AE1024">
        <v>11100</v>
      </c>
      <c r="AF1024">
        <v>2.38</v>
      </c>
      <c r="AG1024">
        <v>22249</v>
      </c>
      <c r="AH1024">
        <v>41473</v>
      </c>
      <c r="AI1024">
        <v>18.3</v>
      </c>
      <c r="AJ1024">
        <v>736</v>
      </c>
      <c r="AK1024">
        <v>14364</v>
      </c>
      <c r="AL1024">
        <v>11.7</v>
      </c>
      <c r="AM1024">
        <v>1952</v>
      </c>
      <c r="AN1024">
        <v>2721</v>
      </c>
      <c r="AO1024">
        <v>1.7</v>
      </c>
      <c r="AP1024">
        <v>0</v>
      </c>
      <c r="AQ1024">
        <v>0</v>
      </c>
      <c r="AR1024">
        <v>0</v>
      </c>
      <c r="AS1024">
        <v>0</v>
      </c>
      <c r="AT1024">
        <v>25.2</v>
      </c>
      <c r="AU1024">
        <v>0</v>
      </c>
      <c r="AV1024">
        <v>71157</v>
      </c>
      <c r="AW1024">
        <v>430021</v>
      </c>
      <c r="AX1024">
        <v>14875</v>
      </c>
      <c r="AY1024">
        <v>57725</v>
      </c>
      <c r="AZ1024">
        <v>31</v>
      </c>
      <c r="BA1024">
        <v>180.17</v>
      </c>
      <c r="BB1024">
        <v>157.80000000000001</v>
      </c>
    </row>
    <row r="1025" spans="1:54" x14ac:dyDescent="0.3">
      <c r="A1025">
        <v>21023</v>
      </c>
      <c r="B1025" t="s">
        <v>1455</v>
      </c>
      <c r="C1025" t="s">
        <v>1054</v>
      </c>
      <c r="D1025">
        <v>8406</v>
      </c>
      <c r="E1025">
        <v>8488</v>
      </c>
      <c r="F1025">
        <v>-1</v>
      </c>
      <c r="G1025">
        <v>8488</v>
      </c>
      <c r="H1025">
        <v>6.4</v>
      </c>
      <c r="I1025">
        <v>24.3</v>
      </c>
      <c r="J1025">
        <v>15.4</v>
      </c>
      <c r="K1025">
        <v>50.2</v>
      </c>
      <c r="L1025">
        <v>97.7</v>
      </c>
      <c r="M1025">
        <v>0.7</v>
      </c>
      <c r="N1025">
        <v>0.3</v>
      </c>
      <c r="O1025">
        <v>0.1</v>
      </c>
      <c r="P1025">
        <v>0</v>
      </c>
      <c r="Q1025">
        <v>1.2</v>
      </c>
      <c r="R1025">
        <v>1.6</v>
      </c>
      <c r="S1025">
        <v>96.3</v>
      </c>
      <c r="T1025">
        <v>93.5</v>
      </c>
      <c r="U1025">
        <v>0.9</v>
      </c>
      <c r="V1025">
        <v>1.4</v>
      </c>
      <c r="W1025">
        <v>80.900000000000006</v>
      </c>
      <c r="X1025">
        <v>14.2</v>
      </c>
      <c r="Y1025">
        <v>571</v>
      </c>
      <c r="Z1025">
        <v>34.9</v>
      </c>
      <c r="AA1025">
        <v>3827</v>
      </c>
      <c r="AB1025">
        <v>78.3</v>
      </c>
      <c r="AC1025">
        <v>6.4</v>
      </c>
      <c r="AD1025">
        <v>90700</v>
      </c>
      <c r="AE1025">
        <v>3252</v>
      </c>
      <c r="AF1025">
        <v>2.59</v>
      </c>
      <c r="AG1025">
        <v>20918</v>
      </c>
      <c r="AH1025">
        <v>39196</v>
      </c>
      <c r="AI1025">
        <v>16.8</v>
      </c>
      <c r="AJ1025">
        <v>96</v>
      </c>
      <c r="AK1025">
        <v>843</v>
      </c>
      <c r="AL1025">
        <v>7.9</v>
      </c>
      <c r="AM1025">
        <v>605</v>
      </c>
      <c r="AN1025">
        <v>923</v>
      </c>
      <c r="AO1025">
        <v>0</v>
      </c>
      <c r="AP1025">
        <v>0</v>
      </c>
      <c r="AQ1025">
        <v>0</v>
      </c>
      <c r="AR1025">
        <v>0</v>
      </c>
      <c r="AS1025">
        <v>0</v>
      </c>
      <c r="AT1025">
        <v>25.5</v>
      </c>
      <c r="AU1025">
        <v>0</v>
      </c>
      <c r="AV1025">
        <v>0</v>
      </c>
      <c r="AW1025">
        <v>25883</v>
      </c>
      <c r="AX1025">
        <v>3007</v>
      </c>
      <c r="AY1025">
        <v>0</v>
      </c>
      <c r="AZ1025">
        <v>0</v>
      </c>
      <c r="BA1025">
        <v>205.61</v>
      </c>
      <c r="BB1025">
        <v>41.3</v>
      </c>
    </row>
    <row r="1026" spans="1:54" x14ac:dyDescent="0.3">
      <c r="A1026">
        <v>21025</v>
      </c>
      <c r="B1026" t="s">
        <v>1456</v>
      </c>
      <c r="C1026" t="s">
        <v>1054</v>
      </c>
      <c r="D1026">
        <v>13409</v>
      </c>
      <c r="E1026">
        <v>13876</v>
      </c>
      <c r="F1026">
        <v>-3.4</v>
      </c>
      <c r="G1026">
        <v>13878</v>
      </c>
      <c r="H1026">
        <v>5.8</v>
      </c>
      <c r="I1026">
        <v>21.1</v>
      </c>
      <c r="J1026">
        <v>15.4</v>
      </c>
      <c r="K1026">
        <v>50</v>
      </c>
      <c r="L1026">
        <v>97.9</v>
      </c>
      <c r="M1026">
        <v>0.5</v>
      </c>
      <c r="N1026">
        <v>0.1</v>
      </c>
      <c r="O1026">
        <v>0.7</v>
      </c>
      <c r="P1026">
        <v>0.1</v>
      </c>
      <c r="Q1026">
        <v>0.7</v>
      </c>
      <c r="R1026">
        <v>0.8</v>
      </c>
      <c r="S1026">
        <v>97.2</v>
      </c>
      <c r="T1026">
        <v>90</v>
      </c>
      <c r="U1026">
        <v>0.7</v>
      </c>
      <c r="V1026">
        <v>1.7</v>
      </c>
      <c r="W1026">
        <v>63.8</v>
      </c>
      <c r="X1026">
        <v>9.8000000000000007</v>
      </c>
      <c r="Y1026">
        <v>566</v>
      </c>
      <c r="Z1026">
        <v>27.6</v>
      </c>
      <c r="AA1026">
        <v>6205</v>
      </c>
      <c r="AB1026">
        <v>75</v>
      </c>
      <c r="AC1026">
        <v>6.3</v>
      </c>
      <c r="AD1026">
        <v>47400</v>
      </c>
      <c r="AE1026">
        <v>5290</v>
      </c>
      <c r="AF1026">
        <v>2.52</v>
      </c>
      <c r="AG1026">
        <v>14706</v>
      </c>
      <c r="AH1026">
        <v>24045</v>
      </c>
      <c r="AI1026">
        <v>32.5</v>
      </c>
      <c r="AJ1026">
        <v>227</v>
      </c>
      <c r="AK1026">
        <v>3135</v>
      </c>
      <c r="AL1026">
        <v>-2.2999999999999998</v>
      </c>
      <c r="AM1026">
        <v>570</v>
      </c>
      <c r="AN1026">
        <v>0</v>
      </c>
      <c r="AO1026">
        <v>0</v>
      </c>
      <c r="AP1026">
        <v>0</v>
      </c>
      <c r="AQ1026">
        <v>0</v>
      </c>
      <c r="AR1026">
        <v>0</v>
      </c>
      <c r="AS1026">
        <v>0</v>
      </c>
      <c r="AT1026">
        <v>0</v>
      </c>
      <c r="AU1026">
        <v>0</v>
      </c>
      <c r="AV1026">
        <v>0</v>
      </c>
      <c r="AW1026">
        <v>103735</v>
      </c>
      <c r="AX1026">
        <v>6652</v>
      </c>
      <c r="AY1026">
        <v>8742</v>
      </c>
      <c r="AZ1026">
        <v>1</v>
      </c>
      <c r="BA1026">
        <v>492.41</v>
      </c>
      <c r="BB1026">
        <v>28.2</v>
      </c>
    </row>
    <row r="1027" spans="1:54" x14ac:dyDescent="0.3">
      <c r="A1027">
        <v>21027</v>
      </c>
      <c r="B1027" t="s">
        <v>1457</v>
      </c>
      <c r="C1027" t="s">
        <v>1054</v>
      </c>
      <c r="D1027">
        <v>19888</v>
      </c>
      <c r="E1027">
        <v>20053</v>
      </c>
      <c r="F1027">
        <v>-0.8</v>
      </c>
      <c r="G1027">
        <v>20059</v>
      </c>
      <c r="H1027">
        <v>5.6</v>
      </c>
      <c r="I1027">
        <v>22.9</v>
      </c>
      <c r="J1027">
        <v>17.600000000000001</v>
      </c>
      <c r="K1027">
        <v>50</v>
      </c>
      <c r="L1027">
        <v>95.8</v>
      </c>
      <c r="M1027">
        <v>2.2000000000000002</v>
      </c>
      <c r="N1027">
        <v>0.5</v>
      </c>
      <c r="O1027">
        <v>0.3</v>
      </c>
      <c r="P1027">
        <v>0</v>
      </c>
      <c r="Q1027">
        <v>1.2</v>
      </c>
      <c r="R1027">
        <v>1.3</v>
      </c>
      <c r="S1027">
        <v>94.7</v>
      </c>
      <c r="T1027">
        <v>87.4</v>
      </c>
      <c r="U1027">
        <v>0.4</v>
      </c>
      <c r="V1027">
        <v>2.8</v>
      </c>
      <c r="W1027">
        <v>76.599999999999994</v>
      </c>
      <c r="X1027">
        <v>9.4</v>
      </c>
      <c r="Y1027">
        <v>1707</v>
      </c>
      <c r="Z1027">
        <v>28.7</v>
      </c>
      <c r="AA1027">
        <v>10615</v>
      </c>
      <c r="AB1027">
        <v>80</v>
      </c>
      <c r="AC1027">
        <v>4.5999999999999996</v>
      </c>
      <c r="AD1027">
        <v>82700</v>
      </c>
      <c r="AE1027">
        <v>7213</v>
      </c>
      <c r="AF1027">
        <v>2.74</v>
      </c>
      <c r="AG1027">
        <v>18101</v>
      </c>
      <c r="AH1027">
        <v>38907</v>
      </c>
      <c r="AI1027">
        <v>19.600000000000001</v>
      </c>
      <c r="AJ1027">
        <v>285</v>
      </c>
      <c r="AK1027">
        <v>2409</v>
      </c>
      <c r="AL1027">
        <v>2.5</v>
      </c>
      <c r="AM1027">
        <v>1223</v>
      </c>
      <c r="AN1027">
        <v>1412</v>
      </c>
      <c r="AO1027">
        <v>0</v>
      </c>
      <c r="AP1027">
        <v>0</v>
      </c>
      <c r="AQ1027">
        <v>0</v>
      </c>
      <c r="AR1027">
        <v>0</v>
      </c>
      <c r="AS1027">
        <v>0</v>
      </c>
      <c r="AT1027">
        <v>23.2</v>
      </c>
      <c r="AU1027">
        <v>0</v>
      </c>
      <c r="AV1027">
        <v>19378</v>
      </c>
      <c r="AW1027">
        <v>113835</v>
      </c>
      <c r="AX1027">
        <v>5968</v>
      </c>
      <c r="AY1027">
        <v>7882</v>
      </c>
      <c r="AZ1027">
        <v>2</v>
      </c>
      <c r="BA1027">
        <v>567.16999999999996</v>
      </c>
      <c r="BB1027">
        <v>35.4</v>
      </c>
    </row>
    <row r="1028" spans="1:54" x14ac:dyDescent="0.3">
      <c r="A1028">
        <v>21029</v>
      </c>
      <c r="B1028" t="s">
        <v>1458</v>
      </c>
      <c r="C1028" t="s">
        <v>1054</v>
      </c>
      <c r="D1028">
        <v>77955</v>
      </c>
      <c r="E1028">
        <v>74319</v>
      </c>
      <c r="F1028">
        <v>4.9000000000000004</v>
      </c>
      <c r="G1028">
        <v>74319</v>
      </c>
      <c r="H1028">
        <v>5.2</v>
      </c>
      <c r="I1028">
        <v>23.1</v>
      </c>
      <c r="J1028">
        <v>13.6</v>
      </c>
      <c r="K1028">
        <v>50.5</v>
      </c>
      <c r="L1028">
        <v>96.7</v>
      </c>
      <c r="M1028">
        <v>1.1000000000000001</v>
      </c>
      <c r="N1028">
        <v>0.3</v>
      </c>
      <c r="O1028">
        <v>0.6</v>
      </c>
      <c r="P1028">
        <v>0</v>
      </c>
      <c r="Q1028">
        <v>1.2</v>
      </c>
      <c r="R1028">
        <v>1.7</v>
      </c>
      <c r="S1028">
        <v>95.2</v>
      </c>
      <c r="T1028">
        <v>89.1</v>
      </c>
      <c r="U1028">
        <v>0.9</v>
      </c>
      <c r="V1028">
        <v>1.7</v>
      </c>
      <c r="W1028">
        <v>85</v>
      </c>
      <c r="X1028">
        <v>12.7</v>
      </c>
      <c r="Y1028">
        <v>5928</v>
      </c>
      <c r="Z1028">
        <v>27</v>
      </c>
      <c r="AA1028">
        <v>30461</v>
      </c>
      <c r="AB1028">
        <v>82.2</v>
      </c>
      <c r="AC1028">
        <v>8.3000000000000007</v>
      </c>
      <c r="AD1028">
        <v>145500</v>
      </c>
      <c r="AE1028">
        <v>27874</v>
      </c>
      <c r="AF1028">
        <v>2.69</v>
      </c>
      <c r="AG1028">
        <v>24308</v>
      </c>
      <c r="AH1028">
        <v>54836</v>
      </c>
      <c r="AI1028">
        <v>10.199999999999999</v>
      </c>
      <c r="AJ1028">
        <v>1044</v>
      </c>
      <c r="AK1028">
        <v>15471</v>
      </c>
      <c r="AL1028">
        <v>2.8</v>
      </c>
      <c r="AM1028">
        <v>4307</v>
      </c>
      <c r="AN1028">
        <v>5198</v>
      </c>
      <c r="AO1028">
        <v>0.9</v>
      </c>
      <c r="AP1028">
        <v>0</v>
      </c>
      <c r="AQ1028">
        <v>0</v>
      </c>
      <c r="AR1028">
        <v>0</v>
      </c>
      <c r="AS1028">
        <v>0</v>
      </c>
      <c r="AT1028">
        <v>23.6</v>
      </c>
      <c r="AU1028">
        <v>0</v>
      </c>
      <c r="AV1028">
        <v>879650</v>
      </c>
      <c r="AW1028">
        <v>500549</v>
      </c>
      <c r="AX1028">
        <v>6788</v>
      </c>
      <c r="AY1028">
        <v>73041</v>
      </c>
      <c r="AZ1028">
        <v>231</v>
      </c>
      <c r="BA1028">
        <v>297.02</v>
      </c>
      <c r="BB1028">
        <v>250.2</v>
      </c>
    </row>
    <row r="1029" spans="1:54" x14ac:dyDescent="0.3">
      <c r="A1029">
        <v>21031</v>
      </c>
      <c r="B1029" t="s">
        <v>67</v>
      </c>
      <c r="C1029" t="s">
        <v>1054</v>
      </c>
      <c r="D1029">
        <v>12875</v>
      </c>
      <c r="E1029">
        <v>12690</v>
      </c>
      <c r="F1029">
        <v>1.5</v>
      </c>
      <c r="G1029">
        <v>12690</v>
      </c>
      <c r="H1029">
        <v>5.8</v>
      </c>
      <c r="I1029">
        <v>22.8</v>
      </c>
      <c r="J1029">
        <v>17.5</v>
      </c>
      <c r="K1029">
        <v>50.6</v>
      </c>
      <c r="L1029">
        <v>97.5</v>
      </c>
      <c r="M1029">
        <v>0.7</v>
      </c>
      <c r="N1029">
        <v>0.5</v>
      </c>
      <c r="O1029">
        <v>0.3</v>
      </c>
      <c r="P1029">
        <v>0</v>
      </c>
      <c r="Q1029">
        <v>1</v>
      </c>
      <c r="R1029">
        <v>4</v>
      </c>
      <c r="S1029">
        <v>94</v>
      </c>
      <c r="T1029">
        <v>90.9</v>
      </c>
      <c r="U1029">
        <v>1.7</v>
      </c>
      <c r="V1029">
        <v>2.9</v>
      </c>
      <c r="W1029">
        <v>75.5</v>
      </c>
      <c r="X1029">
        <v>8.1999999999999993</v>
      </c>
      <c r="Y1029">
        <v>802</v>
      </c>
      <c r="Z1029">
        <v>29.5</v>
      </c>
      <c r="AA1029">
        <v>5861</v>
      </c>
      <c r="AB1029">
        <v>74.5</v>
      </c>
      <c r="AC1029">
        <v>5.8</v>
      </c>
      <c r="AD1029">
        <v>87300</v>
      </c>
      <c r="AE1029">
        <v>5124</v>
      </c>
      <c r="AF1029">
        <v>2.4500000000000002</v>
      </c>
      <c r="AG1029">
        <v>18136</v>
      </c>
      <c r="AH1029">
        <v>35430</v>
      </c>
      <c r="AI1029">
        <v>25.1</v>
      </c>
      <c r="AJ1029">
        <v>189</v>
      </c>
      <c r="AK1029">
        <v>1917</v>
      </c>
      <c r="AL1029">
        <v>3</v>
      </c>
      <c r="AM1029">
        <v>823</v>
      </c>
      <c r="AN1029">
        <v>1008</v>
      </c>
      <c r="AO1029">
        <v>0</v>
      </c>
      <c r="AP1029">
        <v>0</v>
      </c>
      <c r="AQ1029">
        <v>0</v>
      </c>
      <c r="AR1029">
        <v>0</v>
      </c>
      <c r="AS1029">
        <v>0</v>
      </c>
      <c r="AT1029">
        <v>23.4</v>
      </c>
      <c r="AU1029">
        <v>120473</v>
      </c>
      <c r="AV1029">
        <v>0</v>
      </c>
      <c r="AW1029">
        <v>57992</v>
      </c>
      <c r="AX1029">
        <v>4362</v>
      </c>
      <c r="AY1029">
        <v>5358</v>
      </c>
      <c r="AZ1029">
        <v>0</v>
      </c>
      <c r="BA1029">
        <v>426.09</v>
      </c>
      <c r="BB1029">
        <v>29.8</v>
      </c>
    </row>
    <row r="1030" spans="1:54" x14ac:dyDescent="0.3">
      <c r="A1030">
        <v>21033</v>
      </c>
      <c r="B1030" t="s">
        <v>466</v>
      </c>
      <c r="C1030" t="s">
        <v>1054</v>
      </c>
      <c r="D1030">
        <v>12725</v>
      </c>
      <c r="E1030">
        <v>12984</v>
      </c>
      <c r="F1030">
        <v>-2</v>
      </c>
      <c r="G1030">
        <v>12984</v>
      </c>
      <c r="H1030">
        <v>5.9</v>
      </c>
      <c r="I1030">
        <v>22.3</v>
      </c>
      <c r="J1030">
        <v>19.3</v>
      </c>
      <c r="K1030">
        <v>51.6</v>
      </c>
      <c r="L1030">
        <v>92.4</v>
      </c>
      <c r="M1030">
        <v>5.5</v>
      </c>
      <c r="N1030">
        <v>0.3</v>
      </c>
      <c r="O1030">
        <v>0.3</v>
      </c>
      <c r="P1030">
        <v>0.1</v>
      </c>
      <c r="Q1030">
        <v>1.4</v>
      </c>
      <c r="R1030">
        <v>1.5</v>
      </c>
      <c r="S1030">
        <v>91.1</v>
      </c>
      <c r="T1030">
        <v>85.7</v>
      </c>
      <c r="U1030">
        <v>0.4</v>
      </c>
      <c r="V1030">
        <v>0.8</v>
      </c>
      <c r="W1030">
        <v>84</v>
      </c>
      <c r="X1030">
        <v>16.8</v>
      </c>
      <c r="Y1030">
        <v>1002</v>
      </c>
      <c r="Z1030">
        <v>22.1</v>
      </c>
      <c r="AA1030">
        <v>6274</v>
      </c>
      <c r="AB1030">
        <v>72.900000000000006</v>
      </c>
      <c r="AC1030">
        <v>8.1</v>
      </c>
      <c r="AD1030">
        <v>86600</v>
      </c>
      <c r="AE1030">
        <v>5232</v>
      </c>
      <c r="AF1030">
        <v>2.44</v>
      </c>
      <c r="AG1030">
        <v>20327</v>
      </c>
      <c r="AH1030">
        <v>37127</v>
      </c>
      <c r="AI1030">
        <v>21.4</v>
      </c>
      <c r="AJ1030">
        <v>286</v>
      </c>
      <c r="AK1030">
        <v>3706</v>
      </c>
      <c r="AL1030">
        <v>2.1</v>
      </c>
      <c r="AM1030">
        <v>750</v>
      </c>
      <c r="AN1030">
        <v>1094</v>
      </c>
      <c r="AO1030">
        <v>0</v>
      </c>
      <c r="AP1030">
        <v>0</v>
      </c>
      <c r="AQ1030">
        <v>0</v>
      </c>
      <c r="AR1030">
        <v>0</v>
      </c>
      <c r="AS1030">
        <v>0</v>
      </c>
      <c r="AT1030">
        <v>0</v>
      </c>
      <c r="AU1030">
        <v>213233</v>
      </c>
      <c r="AV1030">
        <v>0</v>
      </c>
      <c r="AW1030">
        <v>151840</v>
      </c>
      <c r="AX1030">
        <v>11848</v>
      </c>
      <c r="AY1030">
        <v>9358</v>
      </c>
      <c r="AZ1030">
        <v>3</v>
      </c>
      <c r="BA1030">
        <v>344.79</v>
      </c>
      <c r="BB1030">
        <v>37.700000000000003</v>
      </c>
    </row>
    <row r="1031" spans="1:54" x14ac:dyDescent="0.3">
      <c r="A1031">
        <v>21035</v>
      </c>
      <c r="B1031" t="s">
        <v>1459</v>
      </c>
      <c r="C1031" t="s">
        <v>1054</v>
      </c>
      <c r="D1031">
        <v>38282</v>
      </c>
      <c r="E1031">
        <v>37191</v>
      </c>
      <c r="F1031">
        <v>2.9</v>
      </c>
      <c r="G1031">
        <v>37191</v>
      </c>
      <c r="H1031">
        <v>5.0999999999999996</v>
      </c>
      <c r="I1031">
        <v>18.100000000000001</v>
      </c>
      <c r="J1031">
        <v>15.9</v>
      </c>
      <c r="K1031">
        <v>51.9</v>
      </c>
      <c r="L1031">
        <v>91.7</v>
      </c>
      <c r="M1031">
        <v>4.0999999999999996</v>
      </c>
      <c r="N1031">
        <v>0.3</v>
      </c>
      <c r="O1031">
        <v>2.2999999999999998</v>
      </c>
      <c r="P1031">
        <v>0.1</v>
      </c>
      <c r="Q1031">
        <v>1.5</v>
      </c>
      <c r="R1031">
        <v>2.6</v>
      </c>
      <c r="S1031">
        <v>89.4</v>
      </c>
      <c r="T1031">
        <v>80.5</v>
      </c>
      <c r="U1031">
        <v>4.2</v>
      </c>
      <c r="V1031">
        <v>5.5</v>
      </c>
      <c r="W1031">
        <v>86.1</v>
      </c>
      <c r="X1031">
        <v>27.7</v>
      </c>
      <c r="Y1031">
        <v>2710</v>
      </c>
      <c r="Z1031">
        <v>18.5</v>
      </c>
      <c r="AA1031">
        <v>18264</v>
      </c>
      <c r="AB1031">
        <v>65.599999999999994</v>
      </c>
      <c r="AC1031">
        <v>22.5</v>
      </c>
      <c r="AD1031">
        <v>114800</v>
      </c>
      <c r="AE1031">
        <v>14937</v>
      </c>
      <c r="AF1031">
        <v>2.2799999999999998</v>
      </c>
      <c r="AG1031">
        <v>21490</v>
      </c>
      <c r="AH1031">
        <v>39677</v>
      </c>
      <c r="AI1031">
        <v>20.100000000000001</v>
      </c>
      <c r="AJ1031">
        <v>866</v>
      </c>
      <c r="AK1031">
        <v>13792</v>
      </c>
      <c r="AL1031">
        <v>0.6</v>
      </c>
      <c r="AM1031">
        <v>2413</v>
      </c>
      <c r="AN1031">
        <v>2797</v>
      </c>
      <c r="AO1031">
        <v>0</v>
      </c>
      <c r="AP1031">
        <v>0</v>
      </c>
      <c r="AQ1031">
        <v>0</v>
      </c>
      <c r="AR1031">
        <v>0</v>
      </c>
      <c r="AS1031">
        <v>0</v>
      </c>
      <c r="AT1031">
        <v>25.1</v>
      </c>
      <c r="AU1031">
        <v>729241</v>
      </c>
      <c r="AV1031">
        <v>0</v>
      </c>
      <c r="AW1031">
        <v>454838</v>
      </c>
      <c r="AX1031">
        <v>12578</v>
      </c>
      <c r="AY1031">
        <v>52463</v>
      </c>
      <c r="AZ1031">
        <v>291</v>
      </c>
      <c r="BA1031">
        <v>385.02</v>
      </c>
      <c r="BB1031">
        <v>96.6</v>
      </c>
    </row>
    <row r="1032" spans="1:54" x14ac:dyDescent="0.3">
      <c r="A1032">
        <v>21037</v>
      </c>
      <c r="B1032" t="s">
        <v>618</v>
      </c>
      <c r="C1032" t="s">
        <v>1054</v>
      </c>
      <c r="D1032">
        <v>91833</v>
      </c>
      <c r="E1032">
        <v>90336</v>
      </c>
      <c r="F1032">
        <v>1.7</v>
      </c>
      <c r="G1032">
        <v>90336</v>
      </c>
      <c r="H1032">
        <v>6.1</v>
      </c>
      <c r="I1032">
        <v>22</v>
      </c>
      <c r="J1032">
        <v>13.8</v>
      </c>
      <c r="K1032">
        <v>50.9</v>
      </c>
      <c r="L1032">
        <v>93.9</v>
      </c>
      <c r="M1032">
        <v>3.1</v>
      </c>
      <c r="N1032">
        <v>0.2</v>
      </c>
      <c r="O1032">
        <v>1</v>
      </c>
      <c r="P1032">
        <v>0</v>
      </c>
      <c r="Q1032">
        <v>1.7</v>
      </c>
      <c r="R1032">
        <v>1.8</v>
      </c>
      <c r="S1032">
        <v>92.4</v>
      </c>
      <c r="T1032">
        <v>85.6</v>
      </c>
      <c r="U1032">
        <v>2.1</v>
      </c>
      <c r="V1032">
        <v>3.9</v>
      </c>
      <c r="W1032">
        <v>88.5</v>
      </c>
      <c r="X1032">
        <v>28.5</v>
      </c>
      <c r="Y1032">
        <v>6145</v>
      </c>
      <c r="Z1032">
        <v>22.4</v>
      </c>
      <c r="AA1032">
        <v>39812</v>
      </c>
      <c r="AB1032">
        <v>70</v>
      </c>
      <c r="AC1032">
        <v>30.4</v>
      </c>
      <c r="AD1032">
        <v>146300</v>
      </c>
      <c r="AE1032">
        <v>35203</v>
      </c>
      <c r="AF1032">
        <v>2.4900000000000002</v>
      </c>
      <c r="AG1032">
        <v>26945</v>
      </c>
      <c r="AH1032">
        <v>54306</v>
      </c>
      <c r="AI1032">
        <v>13</v>
      </c>
      <c r="AJ1032">
        <v>1638</v>
      </c>
      <c r="AK1032">
        <v>23289</v>
      </c>
      <c r="AL1032">
        <v>-2.6</v>
      </c>
      <c r="AM1032">
        <v>5212</v>
      </c>
      <c r="AN1032">
        <v>6225</v>
      </c>
      <c r="AO1032">
        <v>0</v>
      </c>
      <c r="AP1032">
        <v>0</v>
      </c>
      <c r="AQ1032">
        <v>0</v>
      </c>
      <c r="AR1032">
        <v>0</v>
      </c>
      <c r="AS1032">
        <v>0</v>
      </c>
      <c r="AT1032">
        <v>21.6</v>
      </c>
      <c r="AU1032">
        <v>798230</v>
      </c>
      <c r="AV1032">
        <v>0</v>
      </c>
      <c r="AW1032">
        <v>970778</v>
      </c>
      <c r="AX1032">
        <v>11120</v>
      </c>
      <c r="AY1032">
        <v>163252</v>
      </c>
      <c r="AZ1032">
        <v>212</v>
      </c>
      <c r="BA1032">
        <v>151.31</v>
      </c>
      <c r="BB1032">
        <v>597</v>
      </c>
    </row>
    <row r="1033" spans="1:54" x14ac:dyDescent="0.3">
      <c r="A1033">
        <v>21039</v>
      </c>
      <c r="B1033" t="s">
        <v>1460</v>
      </c>
      <c r="C1033" t="s">
        <v>1054</v>
      </c>
      <c r="D1033">
        <v>4978</v>
      </c>
      <c r="E1033">
        <v>5104</v>
      </c>
      <c r="F1033">
        <v>-2.5</v>
      </c>
      <c r="G1033">
        <v>5104</v>
      </c>
      <c r="H1033">
        <v>5.7</v>
      </c>
      <c r="I1033">
        <v>22.2</v>
      </c>
      <c r="J1033">
        <v>19.899999999999999</v>
      </c>
      <c r="K1033">
        <v>51.2</v>
      </c>
      <c r="L1033">
        <v>96.1</v>
      </c>
      <c r="M1033">
        <v>1.5</v>
      </c>
      <c r="N1033">
        <v>0.7</v>
      </c>
      <c r="O1033">
        <v>0.3</v>
      </c>
      <c r="P1033">
        <v>0</v>
      </c>
      <c r="Q1033">
        <v>1.4</v>
      </c>
      <c r="R1033">
        <v>2.4</v>
      </c>
      <c r="S1033">
        <v>94</v>
      </c>
      <c r="T1033">
        <v>93.8</v>
      </c>
      <c r="U1033">
        <v>0.6</v>
      </c>
      <c r="V1033">
        <v>1.2</v>
      </c>
      <c r="W1033">
        <v>82.9</v>
      </c>
      <c r="X1033">
        <v>15.5</v>
      </c>
      <c r="Y1033">
        <v>398</v>
      </c>
      <c r="Z1033">
        <v>25.6</v>
      </c>
      <c r="AA1033">
        <v>2437</v>
      </c>
      <c r="AB1033">
        <v>80.8</v>
      </c>
      <c r="AC1033">
        <v>6.3</v>
      </c>
      <c r="AD1033">
        <v>73800</v>
      </c>
      <c r="AE1033">
        <v>2034</v>
      </c>
      <c r="AF1033">
        <v>2.46</v>
      </c>
      <c r="AG1033">
        <v>21500</v>
      </c>
      <c r="AH1033">
        <v>39049</v>
      </c>
      <c r="AI1033">
        <v>16.2</v>
      </c>
      <c r="AJ1033">
        <v>80</v>
      </c>
      <c r="AK1033">
        <v>578</v>
      </c>
      <c r="AL1033">
        <v>1.9</v>
      </c>
      <c r="AM1033">
        <v>404</v>
      </c>
      <c r="AN1033">
        <v>0</v>
      </c>
      <c r="AO1033">
        <v>0</v>
      </c>
      <c r="AP1033">
        <v>0</v>
      </c>
      <c r="AQ1033">
        <v>0</v>
      </c>
      <c r="AR1033">
        <v>0</v>
      </c>
      <c r="AS1033">
        <v>0</v>
      </c>
      <c r="AT1033">
        <v>0</v>
      </c>
      <c r="AU1033">
        <v>0</v>
      </c>
      <c r="AV1033">
        <v>2903</v>
      </c>
      <c r="AW1033">
        <v>23792</v>
      </c>
      <c r="AX1033">
        <v>4614</v>
      </c>
      <c r="AY1033">
        <v>1071</v>
      </c>
      <c r="AZ1033">
        <v>0</v>
      </c>
      <c r="BA1033">
        <v>189.43</v>
      </c>
      <c r="BB1033">
        <v>26.9</v>
      </c>
    </row>
    <row r="1034" spans="1:54" x14ac:dyDescent="0.3">
      <c r="A1034">
        <v>21041</v>
      </c>
      <c r="B1034" t="s">
        <v>124</v>
      </c>
      <c r="C1034" t="s">
        <v>1054</v>
      </c>
      <c r="D1034">
        <v>10815</v>
      </c>
      <c r="E1034">
        <v>10811</v>
      </c>
      <c r="F1034">
        <v>0</v>
      </c>
      <c r="G1034">
        <v>10811</v>
      </c>
      <c r="H1034">
        <v>7.9</v>
      </c>
      <c r="I1034">
        <v>25.6</v>
      </c>
      <c r="J1034">
        <v>14.7</v>
      </c>
      <c r="K1034">
        <v>50</v>
      </c>
      <c r="L1034">
        <v>95.4</v>
      </c>
      <c r="M1034">
        <v>1.9</v>
      </c>
      <c r="N1034">
        <v>0.4</v>
      </c>
      <c r="O1034">
        <v>0.5</v>
      </c>
      <c r="P1034">
        <v>0</v>
      </c>
      <c r="Q1034">
        <v>1.8</v>
      </c>
      <c r="R1034">
        <v>7</v>
      </c>
      <c r="S1034">
        <v>88.8</v>
      </c>
      <c r="T1034">
        <v>78.5</v>
      </c>
      <c r="U1034">
        <v>4.5999999999999996</v>
      </c>
      <c r="V1034">
        <v>7.7</v>
      </c>
      <c r="W1034">
        <v>74.8</v>
      </c>
      <c r="X1034">
        <v>9.5</v>
      </c>
      <c r="Y1034">
        <v>777</v>
      </c>
      <c r="Z1034">
        <v>19.100000000000001</v>
      </c>
      <c r="AA1034">
        <v>4685</v>
      </c>
      <c r="AB1034">
        <v>62.9</v>
      </c>
      <c r="AC1034">
        <v>13.8</v>
      </c>
      <c r="AD1034">
        <v>99500</v>
      </c>
      <c r="AE1034">
        <v>4269</v>
      </c>
      <c r="AF1034">
        <v>2.46</v>
      </c>
      <c r="AG1034">
        <v>19429</v>
      </c>
      <c r="AH1034">
        <v>40160</v>
      </c>
      <c r="AI1034">
        <v>29.9</v>
      </c>
      <c r="AJ1034">
        <v>232</v>
      </c>
      <c r="AK1034">
        <v>5819</v>
      </c>
      <c r="AL1034">
        <v>0.6</v>
      </c>
      <c r="AM1034">
        <v>561</v>
      </c>
      <c r="AN1034">
        <v>874</v>
      </c>
      <c r="AO1034">
        <v>0</v>
      </c>
      <c r="AP1034">
        <v>0</v>
      </c>
      <c r="AQ1034">
        <v>0</v>
      </c>
      <c r="AR1034">
        <v>0</v>
      </c>
      <c r="AS1034">
        <v>0</v>
      </c>
      <c r="AT1034">
        <v>0</v>
      </c>
      <c r="AU1034">
        <v>4059659</v>
      </c>
      <c r="AV1034">
        <v>13382</v>
      </c>
      <c r="AW1034">
        <v>182693</v>
      </c>
      <c r="AX1034">
        <v>17403</v>
      </c>
      <c r="AY1034">
        <v>18212</v>
      </c>
      <c r="AZ1034">
        <v>2</v>
      </c>
      <c r="BA1034">
        <v>128.57</v>
      </c>
      <c r="BB1034">
        <v>84.1</v>
      </c>
    </row>
    <row r="1035" spans="1:54" x14ac:dyDescent="0.3">
      <c r="A1035">
        <v>21043</v>
      </c>
      <c r="B1035" t="s">
        <v>531</v>
      </c>
      <c r="C1035" t="s">
        <v>1054</v>
      </c>
      <c r="D1035">
        <v>27223</v>
      </c>
      <c r="E1035">
        <v>27718</v>
      </c>
      <c r="F1035">
        <v>-1.8</v>
      </c>
      <c r="G1035">
        <v>27720</v>
      </c>
      <c r="H1035">
        <v>6.1</v>
      </c>
      <c r="I1035">
        <v>22.6</v>
      </c>
      <c r="J1035">
        <v>16.5</v>
      </c>
      <c r="K1035">
        <v>50.7</v>
      </c>
      <c r="L1035">
        <v>97.9</v>
      </c>
      <c r="M1035">
        <v>0.7</v>
      </c>
      <c r="N1035">
        <v>0.3</v>
      </c>
      <c r="O1035">
        <v>0.2</v>
      </c>
      <c r="P1035">
        <v>0</v>
      </c>
      <c r="Q1035">
        <v>0.9</v>
      </c>
      <c r="R1035">
        <v>1.2</v>
      </c>
      <c r="S1035">
        <v>96.8</v>
      </c>
      <c r="T1035">
        <v>89</v>
      </c>
      <c r="U1035">
        <v>0.4</v>
      </c>
      <c r="V1035">
        <v>0.6</v>
      </c>
      <c r="W1035">
        <v>75.5</v>
      </c>
      <c r="X1035">
        <v>10.4</v>
      </c>
      <c r="Y1035">
        <v>1647</v>
      </c>
      <c r="Z1035">
        <v>30.9</v>
      </c>
      <c r="AA1035">
        <v>12281</v>
      </c>
      <c r="AB1035">
        <v>79.7</v>
      </c>
      <c r="AC1035">
        <v>5.8</v>
      </c>
      <c r="AD1035">
        <v>74500</v>
      </c>
      <c r="AE1035">
        <v>10319</v>
      </c>
      <c r="AF1035">
        <v>2.59</v>
      </c>
      <c r="AG1035">
        <v>19204</v>
      </c>
      <c r="AH1035">
        <v>36406</v>
      </c>
      <c r="AI1035">
        <v>20.3</v>
      </c>
      <c r="AJ1035">
        <v>409</v>
      </c>
      <c r="AK1035">
        <v>4918</v>
      </c>
      <c r="AL1035">
        <v>-2.2000000000000002</v>
      </c>
      <c r="AM1035">
        <v>1751</v>
      </c>
      <c r="AN1035">
        <v>2273</v>
      </c>
      <c r="AO1035">
        <v>0</v>
      </c>
      <c r="AP1035">
        <v>0</v>
      </c>
      <c r="AQ1035">
        <v>0</v>
      </c>
      <c r="AR1035">
        <v>0</v>
      </c>
      <c r="AS1035">
        <v>0</v>
      </c>
      <c r="AT1035">
        <v>0</v>
      </c>
      <c r="AU1035">
        <v>0</v>
      </c>
      <c r="AV1035">
        <v>306210</v>
      </c>
      <c r="AW1035">
        <v>268548</v>
      </c>
      <c r="AX1035">
        <v>9831</v>
      </c>
      <c r="AY1035">
        <v>24362</v>
      </c>
      <c r="AZ1035">
        <v>2</v>
      </c>
      <c r="BA1035">
        <v>409.5</v>
      </c>
      <c r="BB1035">
        <v>67.7</v>
      </c>
    </row>
    <row r="1036" spans="1:54" x14ac:dyDescent="0.3">
      <c r="A1036">
        <v>21045</v>
      </c>
      <c r="B1036" t="s">
        <v>1461</v>
      </c>
      <c r="C1036" t="s">
        <v>1054</v>
      </c>
      <c r="D1036">
        <v>15891</v>
      </c>
      <c r="E1036">
        <v>15952</v>
      </c>
      <c r="F1036">
        <v>-0.4</v>
      </c>
      <c r="G1036">
        <v>15955</v>
      </c>
      <c r="H1036">
        <v>6.5</v>
      </c>
      <c r="I1036">
        <v>22.6</v>
      </c>
      <c r="J1036">
        <v>18.8</v>
      </c>
      <c r="K1036">
        <v>51.3</v>
      </c>
      <c r="L1036">
        <v>97.6</v>
      </c>
      <c r="M1036">
        <v>0.7</v>
      </c>
      <c r="N1036">
        <v>0.4</v>
      </c>
      <c r="O1036">
        <v>0.3</v>
      </c>
      <c r="P1036">
        <v>0.1</v>
      </c>
      <c r="Q1036">
        <v>0.9</v>
      </c>
      <c r="R1036">
        <v>2.9</v>
      </c>
      <c r="S1036">
        <v>95.1</v>
      </c>
      <c r="T1036">
        <v>88.3</v>
      </c>
      <c r="U1036">
        <v>1.2</v>
      </c>
      <c r="V1036">
        <v>3.5</v>
      </c>
      <c r="W1036">
        <v>69.7</v>
      </c>
      <c r="X1036">
        <v>8.4</v>
      </c>
      <c r="Y1036">
        <v>1211</v>
      </c>
      <c r="Z1036">
        <v>28.7</v>
      </c>
      <c r="AA1036">
        <v>7405</v>
      </c>
      <c r="AB1036">
        <v>80.8</v>
      </c>
      <c r="AC1036">
        <v>2</v>
      </c>
      <c r="AD1036">
        <v>70400</v>
      </c>
      <c r="AE1036">
        <v>6050</v>
      </c>
      <c r="AF1036">
        <v>2.59</v>
      </c>
      <c r="AG1036">
        <v>15603</v>
      </c>
      <c r="AH1036">
        <v>29934</v>
      </c>
      <c r="AI1036">
        <v>26.8</v>
      </c>
      <c r="AJ1036">
        <v>230</v>
      </c>
      <c r="AK1036">
        <v>2957</v>
      </c>
      <c r="AL1036">
        <v>3.7</v>
      </c>
      <c r="AM1036">
        <v>1151</v>
      </c>
      <c r="AN1036">
        <v>1714</v>
      </c>
      <c r="AO1036">
        <v>0</v>
      </c>
      <c r="AP1036">
        <v>0</v>
      </c>
      <c r="AQ1036">
        <v>0</v>
      </c>
      <c r="AR1036">
        <v>0</v>
      </c>
      <c r="AS1036">
        <v>0</v>
      </c>
      <c r="AT1036">
        <v>22.2</v>
      </c>
      <c r="AU1036">
        <v>189089</v>
      </c>
      <c r="AV1036">
        <v>34871</v>
      </c>
      <c r="AW1036">
        <v>71832</v>
      </c>
      <c r="AX1036">
        <v>4408</v>
      </c>
      <c r="AY1036">
        <v>6399</v>
      </c>
      <c r="AZ1036">
        <v>0</v>
      </c>
      <c r="BA1036">
        <v>444.23</v>
      </c>
      <c r="BB1036">
        <v>35.9</v>
      </c>
    </row>
    <row r="1037" spans="1:54" x14ac:dyDescent="0.3">
      <c r="A1037">
        <v>21047</v>
      </c>
      <c r="B1037" t="s">
        <v>1337</v>
      </c>
      <c r="C1037" t="s">
        <v>1054</v>
      </c>
      <c r="D1037">
        <v>74250</v>
      </c>
      <c r="E1037">
        <v>73939</v>
      </c>
      <c r="F1037">
        <v>0.4</v>
      </c>
      <c r="G1037">
        <v>73955</v>
      </c>
      <c r="H1037">
        <v>9.8000000000000007</v>
      </c>
      <c r="I1037">
        <v>27.7</v>
      </c>
      <c r="J1037">
        <v>11.1</v>
      </c>
      <c r="K1037">
        <v>47.3</v>
      </c>
      <c r="L1037">
        <v>73</v>
      </c>
      <c r="M1037">
        <v>21.1</v>
      </c>
      <c r="N1037">
        <v>0.7</v>
      </c>
      <c r="O1037">
        <v>1.6</v>
      </c>
      <c r="P1037">
        <v>0.4</v>
      </c>
      <c r="Q1037">
        <v>3.1</v>
      </c>
      <c r="R1037">
        <v>7.6</v>
      </c>
      <c r="S1037">
        <v>66.8</v>
      </c>
      <c r="T1037">
        <v>77.099999999999994</v>
      </c>
      <c r="U1037">
        <v>3.2</v>
      </c>
      <c r="V1037">
        <v>6.6</v>
      </c>
      <c r="W1037">
        <v>85.2</v>
      </c>
      <c r="X1037">
        <v>15.1</v>
      </c>
      <c r="Y1037">
        <v>6986</v>
      </c>
      <c r="Z1037">
        <v>18.100000000000001</v>
      </c>
      <c r="AA1037">
        <v>29746</v>
      </c>
      <c r="AB1037">
        <v>52.5</v>
      </c>
      <c r="AC1037">
        <v>21.1</v>
      </c>
      <c r="AD1037">
        <v>101700</v>
      </c>
      <c r="AE1037">
        <v>25899</v>
      </c>
      <c r="AF1037">
        <v>2.65</v>
      </c>
      <c r="AG1037">
        <v>19773</v>
      </c>
      <c r="AH1037">
        <v>38904</v>
      </c>
      <c r="AI1037">
        <v>20.5</v>
      </c>
      <c r="AJ1037">
        <v>1315</v>
      </c>
      <c r="AK1037">
        <v>23451</v>
      </c>
      <c r="AL1037">
        <v>1.2</v>
      </c>
      <c r="AM1037">
        <v>3230</v>
      </c>
      <c r="AN1037">
        <v>4321</v>
      </c>
      <c r="AO1037">
        <v>7.2</v>
      </c>
      <c r="AP1037">
        <v>0</v>
      </c>
      <c r="AQ1037">
        <v>3.7</v>
      </c>
      <c r="AR1037">
        <v>0</v>
      </c>
      <c r="AS1037">
        <v>2.2000000000000002</v>
      </c>
      <c r="AT1037">
        <v>27.4</v>
      </c>
      <c r="AU1037">
        <v>1571636</v>
      </c>
      <c r="AV1037">
        <v>878401</v>
      </c>
      <c r="AW1037">
        <v>936093</v>
      </c>
      <c r="AX1037">
        <v>11565</v>
      </c>
      <c r="AY1037">
        <v>80082</v>
      </c>
      <c r="AZ1037">
        <v>59</v>
      </c>
      <c r="BA1037">
        <v>717.5</v>
      </c>
      <c r="BB1037">
        <v>103.1</v>
      </c>
    </row>
    <row r="1038" spans="1:54" x14ac:dyDescent="0.3">
      <c r="A1038">
        <v>21049</v>
      </c>
      <c r="B1038" t="s">
        <v>122</v>
      </c>
      <c r="C1038" t="s">
        <v>1054</v>
      </c>
      <c r="D1038">
        <v>35758</v>
      </c>
      <c r="E1038">
        <v>35613</v>
      </c>
      <c r="F1038">
        <v>0.4</v>
      </c>
      <c r="G1038">
        <v>35613</v>
      </c>
      <c r="H1038">
        <v>5.8</v>
      </c>
      <c r="I1038">
        <v>22.8</v>
      </c>
      <c r="J1038">
        <v>16.3</v>
      </c>
      <c r="K1038">
        <v>51.5</v>
      </c>
      <c r="L1038">
        <v>92.8</v>
      </c>
      <c r="M1038">
        <v>5.0999999999999996</v>
      </c>
      <c r="N1038">
        <v>0.2</v>
      </c>
      <c r="O1038">
        <v>0.5</v>
      </c>
      <c r="P1038">
        <v>0</v>
      </c>
      <c r="Q1038">
        <v>1.4</v>
      </c>
      <c r="R1038">
        <v>2.8</v>
      </c>
      <c r="S1038">
        <v>90.3</v>
      </c>
      <c r="T1038">
        <v>80.599999999999994</v>
      </c>
      <c r="U1038">
        <v>1.1000000000000001</v>
      </c>
      <c r="V1038">
        <v>2.2999999999999998</v>
      </c>
      <c r="W1038">
        <v>82.5</v>
      </c>
      <c r="X1038">
        <v>19.399999999999999</v>
      </c>
      <c r="Y1038">
        <v>2662</v>
      </c>
      <c r="Z1038">
        <v>23</v>
      </c>
      <c r="AA1038">
        <v>15743</v>
      </c>
      <c r="AB1038">
        <v>64.8</v>
      </c>
      <c r="AC1038">
        <v>18.7</v>
      </c>
      <c r="AD1038">
        <v>141000</v>
      </c>
      <c r="AE1038">
        <v>14498</v>
      </c>
      <c r="AF1038">
        <v>2.4300000000000002</v>
      </c>
      <c r="AG1038">
        <v>24524</v>
      </c>
      <c r="AH1038">
        <v>45853</v>
      </c>
      <c r="AI1038">
        <v>15.4</v>
      </c>
      <c r="AJ1038">
        <v>744</v>
      </c>
      <c r="AK1038">
        <v>10685</v>
      </c>
      <c r="AL1038">
        <v>-1.1000000000000001</v>
      </c>
      <c r="AM1038">
        <v>2204</v>
      </c>
      <c r="AN1038">
        <v>3252</v>
      </c>
      <c r="AO1038">
        <v>0</v>
      </c>
      <c r="AP1038">
        <v>0</v>
      </c>
      <c r="AQ1038">
        <v>2.2000000000000002</v>
      </c>
      <c r="AR1038">
        <v>0</v>
      </c>
      <c r="AS1038">
        <v>0</v>
      </c>
      <c r="AT1038">
        <v>25.4</v>
      </c>
      <c r="AU1038">
        <v>1252285</v>
      </c>
      <c r="AV1038">
        <v>0</v>
      </c>
      <c r="AW1038">
        <v>461765</v>
      </c>
      <c r="AX1038">
        <v>12951</v>
      </c>
      <c r="AY1038">
        <v>51254</v>
      </c>
      <c r="AZ1038">
        <v>35</v>
      </c>
      <c r="BA1038">
        <v>252.46</v>
      </c>
      <c r="BB1038">
        <v>141.1</v>
      </c>
    </row>
    <row r="1039" spans="1:54" x14ac:dyDescent="0.3">
      <c r="A1039">
        <v>21051</v>
      </c>
      <c r="B1039" t="s">
        <v>60</v>
      </c>
      <c r="C1039" t="s">
        <v>1054</v>
      </c>
      <c r="D1039">
        <v>21147</v>
      </c>
      <c r="E1039">
        <v>21730</v>
      </c>
      <c r="F1039">
        <v>-2.7</v>
      </c>
      <c r="G1039">
        <v>21730</v>
      </c>
      <c r="H1039">
        <v>6.2</v>
      </c>
      <c r="I1039">
        <v>21.1</v>
      </c>
      <c r="J1039">
        <v>13.5</v>
      </c>
      <c r="K1039">
        <v>47</v>
      </c>
      <c r="L1039">
        <v>94.4</v>
      </c>
      <c r="M1039">
        <v>4.3</v>
      </c>
      <c r="N1039">
        <v>0.2</v>
      </c>
      <c r="O1039">
        <v>0.2</v>
      </c>
      <c r="P1039">
        <v>0</v>
      </c>
      <c r="Q1039">
        <v>0.9</v>
      </c>
      <c r="R1039">
        <v>2</v>
      </c>
      <c r="S1039">
        <v>92.6</v>
      </c>
      <c r="T1039">
        <v>90.2</v>
      </c>
      <c r="U1039">
        <v>0.7</v>
      </c>
      <c r="V1039">
        <v>1.9</v>
      </c>
      <c r="W1039">
        <v>63.6</v>
      </c>
      <c r="X1039">
        <v>9</v>
      </c>
      <c r="Y1039">
        <v>843</v>
      </c>
      <c r="Z1039">
        <v>27.8</v>
      </c>
      <c r="AA1039">
        <v>8860</v>
      </c>
      <c r="AB1039">
        <v>75.599999999999994</v>
      </c>
      <c r="AC1039">
        <v>5.8</v>
      </c>
      <c r="AD1039">
        <v>57800</v>
      </c>
      <c r="AE1039">
        <v>7317</v>
      </c>
      <c r="AF1039">
        <v>2.71</v>
      </c>
      <c r="AG1039">
        <v>13542</v>
      </c>
      <c r="AH1039">
        <v>21883</v>
      </c>
      <c r="AI1039">
        <v>37.700000000000003</v>
      </c>
      <c r="AJ1039">
        <v>246</v>
      </c>
      <c r="AK1039">
        <v>2541</v>
      </c>
      <c r="AL1039">
        <v>-5.3</v>
      </c>
      <c r="AM1039">
        <v>1175</v>
      </c>
      <c r="AN1039">
        <v>961</v>
      </c>
      <c r="AO1039">
        <v>0</v>
      </c>
      <c r="AP1039">
        <v>0</v>
      </c>
      <c r="AQ1039">
        <v>0</v>
      </c>
      <c r="AR1039">
        <v>0</v>
      </c>
      <c r="AS1039">
        <v>0</v>
      </c>
      <c r="AT1039">
        <v>20.3</v>
      </c>
      <c r="AU1039">
        <v>0</v>
      </c>
      <c r="AV1039">
        <v>13210</v>
      </c>
      <c r="AW1039">
        <v>138743</v>
      </c>
      <c r="AX1039">
        <v>5858</v>
      </c>
      <c r="AY1039">
        <v>12401</v>
      </c>
      <c r="AZ1039">
        <v>0</v>
      </c>
      <c r="BA1039">
        <v>469.25</v>
      </c>
      <c r="BB1039">
        <v>46.3</v>
      </c>
    </row>
    <row r="1040" spans="1:54" x14ac:dyDescent="0.3">
      <c r="A1040">
        <v>21053</v>
      </c>
      <c r="B1040" t="s">
        <v>295</v>
      </c>
      <c r="C1040" t="s">
        <v>1054</v>
      </c>
      <c r="D1040">
        <v>10165</v>
      </c>
      <c r="E1040">
        <v>10272</v>
      </c>
      <c r="F1040">
        <v>-1</v>
      </c>
      <c r="G1040">
        <v>10272</v>
      </c>
      <c r="H1040">
        <v>5.6</v>
      </c>
      <c r="I1040">
        <v>22.8</v>
      </c>
      <c r="J1040">
        <v>18.2</v>
      </c>
      <c r="K1040">
        <v>50.3</v>
      </c>
      <c r="L1040">
        <v>97.2</v>
      </c>
      <c r="M1040">
        <v>0.6</v>
      </c>
      <c r="N1040">
        <v>0.2</v>
      </c>
      <c r="O1040">
        <v>0.2</v>
      </c>
      <c r="P1040">
        <v>0.5</v>
      </c>
      <c r="Q1040">
        <v>1.3</v>
      </c>
      <c r="R1040">
        <v>2.8</v>
      </c>
      <c r="S1040">
        <v>95.1</v>
      </c>
      <c r="T1040">
        <v>91.5</v>
      </c>
      <c r="U1040">
        <v>1.3</v>
      </c>
      <c r="V1040">
        <v>1.5</v>
      </c>
      <c r="W1040">
        <v>67.7</v>
      </c>
      <c r="X1040">
        <v>7</v>
      </c>
      <c r="Y1040">
        <v>752</v>
      </c>
      <c r="Z1040">
        <v>18.5</v>
      </c>
      <c r="AA1040">
        <v>5250</v>
      </c>
      <c r="AB1040">
        <v>75.599999999999994</v>
      </c>
      <c r="AC1040">
        <v>5.9</v>
      </c>
      <c r="AD1040">
        <v>68000</v>
      </c>
      <c r="AE1040">
        <v>3960</v>
      </c>
      <c r="AF1040">
        <v>2.54</v>
      </c>
      <c r="AG1040">
        <v>16795</v>
      </c>
      <c r="AH1040">
        <v>27100</v>
      </c>
      <c r="AI1040">
        <v>24.4</v>
      </c>
      <c r="AJ1040">
        <v>193</v>
      </c>
      <c r="AK1040">
        <v>3153</v>
      </c>
      <c r="AL1040">
        <v>-0.5</v>
      </c>
      <c r="AM1040">
        <v>812</v>
      </c>
      <c r="AN1040">
        <v>690</v>
      </c>
      <c r="AO1040">
        <v>0</v>
      </c>
      <c r="AP1040">
        <v>0</v>
      </c>
      <c r="AQ1040">
        <v>0</v>
      </c>
      <c r="AR1040">
        <v>0</v>
      </c>
      <c r="AS1040">
        <v>0</v>
      </c>
      <c r="AT1040">
        <v>21.7</v>
      </c>
      <c r="AU1040">
        <v>0</v>
      </c>
      <c r="AV1040">
        <v>38656</v>
      </c>
      <c r="AW1040">
        <v>55307</v>
      </c>
      <c r="AX1040">
        <v>5838</v>
      </c>
      <c r="AY1040">
        <v>7804</v>
      </c>
      <c r="AZ1040">
        <v>0</v>
      </c>
      <c r="BA1040">
        <v>197.25</v>
      </c>
      <c r="BB1040">
        <v>52.1</v>
      </c>
    </row>
    <row r="1041" spans="1:54" x14ac:dyDescent="0.3">
      <c r="A1041">
        <v>21055</v>
      </c>
      <c r="B1041" t="s">
        <v>116</v>
      </c>
      <c r="C1041" t="s">
        <v>1054</v>
      </c>
      <c r="D1041">
        <v>9224</v>
      </c>
      <c r="E1041">
        <v>9315</v>
      </c>
      <c r="F1041">
        <v>-1</v>
      </c>
      <c r="G1041">
        <v>9315</v>
      </c>
      <c r="H1041">
        <v>5.7</v>
      </c>
      <c r="I1041">
        <v>22.7</v>
      </c>
      <c r="J1041">
        <v>19.3</v>
      </c>
      <c r="K1041">
        <v>49.5</v>
      </c>
      <c r="L1041">
        <v>97.4</v>
      </c>
      <c r="M1041">
        <v>1</v>
      </c>
      <c r="N1041">
        <v>0.4</v>
      </c>
      <c r="O1041">
        <v>0.2</v>
      </c>
      <c r="P1041">
        <v>0.1</v>
      </c>
      <c r="Q1041">
        <v>1</v>
      </c>
      <c r="R1041">
        <v>0.9</v>
      </c>
      <c r="S1041">
        <v>96.5</v>
      </c>
      <c r="T1041">
        <v>87.2</v>
      </c>
      <c r="U1041">
        <v>0.6</v>
      </c>
      <c r="V1041">
        <v>7.6</v>
      </c>
      <c r="W1041">
        <v>79</v>
      </c>
      <c r="X1041">
        <v>11.4</v>
      </c>
      <c r="Y1041">
        <v>848</v>
      </c>
      <c r="Z1041">
        <v>27.1</v>
      </c>
      <c r="AA1041">
        <v>4553</v>
      </c>
      <c r="AB1041">
        <v>78.5</v>
      </c>
      <c r="AC1041">
        <v>4.0999999999999996</v>
      </c>
      <c r="AD1041">
        <v>72500</v>
      </c>
      <c r="AE1041">
        <v>3794</v>
      </c>
      <c r="AF1041">
        <v>2.41</v>
      </c>
      <c r="AG1041">
        <v>21375</v>
      </c>
      <c r="AH1041">
        <v>34261</v>
      </c>
      <c r="AI1041">
        <v>20.8</v>
      </c>
      <c r="AJ1041">
        <v>165</v>
      </c>
      <c r="AK1041">
        <v>1723</v>
      </c>
      <c r="AL1041">
        <v>-1.3</v>
      </c>
      <c r="AM1041">
        <v>619</v>
      </c>
      <c r="AN1041">
        <v>595</v>
      </c>
      <c r="AO1041">
        <v>0</v>
      </c>
      <c r="AP1041">
        <v>0</v>
      </c>
      <c r="AQ1041">
        <v>0</v>
      </c>
      <c r="AR1041">
        <v>0</v>
      </c>
      <c r="AS1041">
        <v>0</v>
      </c>
      <c r="AT1041">
        <v>0</v>
      </c>
      <c r="AU1041">
        <v>0</v>
      </c>
      <c r="AV1041">
        <v>9413</v>
      </c>
      <c r="AW1041">
        <v>53418</v>
      </c>
      <c r="AX1041">
        <v>5873</v>
      </c>
      <c r="AY1041">
        <v>5086</v>
      </c>
      <c r="AZ1041">
        <v>1</v>
      </c>
      <c r="BA1041">
        <v>359.95</v>
      </c>
      <c r="BB1041">
        <v>25.9</v>
      </c>
    </row>
    <row r="1042" spans="1:54" x14ac:dyDescent="0.3">
      <c r="A1042">
        <v>21057</v>
      </c>
      <c r="B1042" t="s">
        <v>457</v>
      </c>
      <c r="C1042" t="s">
        <v>1054</v>
      </c>
      <c r="D1042">
        <v>6745</v>
      </c>
      <c r="E1042">
        <v>6856</v>
      </c>
      <c r="F1042">
        <v>-1.6</v>
      </c>
      <c r="G1042">
        <v>6856</v>
      </c>
      <c r="H1042">
        <v>5.6</v>
      </c>
      <c r="I1042">
        <v>21.4</v>
      </c>
      <c r="J1042">
        <v>20.7</v>
      </c>
      <c r="K1042">
        <v>51.2</v>
      </c>
      <c r="L1042">
        <v>95.5</v>
      </c>
      <c r="M1042">
        <v>2.8</v>
      </c>
      <c r="N1042">
        <v>0.1</v>
      </c>
      <c r="O1042">
        <v>0.2</v>
      </c>
      <c r="P1042">
        <v>0</v>
      </c>
      <c r="Q1042">
        <v>1.4</v>
      </c>
      <c r="R1042">
        <v>1.1000000000000001</v>
      </c>
      <c r="S1042">
        <v>94.5</v>
      </c>
      <c r="T1042">
        <v>91.6</v>
      </c>
      <c r="U1042">
        <v>0.5</v>
      </c>
      <c r="V1042">
        <v>1.6</v>
      </c>
      <c r="W1042">
        <v>73</v>
      </c>
      <c r="X1042">
        <v>13.9</v>
      </c>
      <c r="Y1042">
        <v>470</v>
      </c>
      <c r="Z1042">
        <v>22</v>
      </c>
      <c r="AA1042">
        <v>3652</v>
      </c>
      <c r="AB1042">
        <v>75.5</v>
      </c>
      <c r="AC1042">
        <v>6</v>
      </c>
      <c r="AD1042">
        <v>63400</v>
      </c>
      <c r="AE1042">
        <v>2604</v>
      </c>
      <c r="AF1042">
        <v>2.59</v>
      </c>
      <c r="AG1042">
        <v>17697</v>
      </c>
      <c r="AH1042">
        <v>31593</v>
      </c>
      <c r="AI1042">
        <v>23.6</v>
      </c>
      <c r="AJ1042">
        <v>110</v>
      </c>
      <c r="AK1042">
        <v>1294</v>
      </c>
      <c r="AL1042">
        <v>11.7</v>
      </c>
      <c r="AM1042">
        <v>582</v>
      </c>
      <c r="AN1042">
        <v>946</v>
      </c>
      <c r="AO1042">
        <v>0</v>
      </c>
      <c r="AP1042">
        <v>0</v>
      </c>
      <c r="AQ1042">
        <v>0</v>
      </c>
      <c r="AR1042">
        <v>0</v>
      </c>
      <c r="AS1042">
        <v>0</v>
      </c>
      <c r="AT1042">
        <v>0</v>
      </c>
      <c r="AU1042">
        <v>0</v>
      </c>
      <c r="AV1042">
        <v>0</v>
      </c>
      <c r="AW1042">
        <v>44182</v>
      </c>
      <c r="AX1042">
        <v>6484</v>
      </c>
      <c r="AY1042">
        <v>4529</v>
      </c>
      <c r="AZ1042">
        <v>0</v>
      </c>
      <c r="BA1042">
        <v>305.18</v>
      </c>
      <c r="BB1042">
        <v>22.5</v>
      </c>
    </row>
    <row r="1043" spans="1:54" x14ac:dyDescent="0.3">
      <c r="A1043">
        <v>21059</v>
      </c>
      <c r="B1043" t="s">
        <v>1372</v>
      </c>
      <c r="C1043" t="s">
        <v>1054</v>
      </c>
      <c r="D1043">
        <v>98275</v>
      </c>
      <c r="E1043">
        <v>96659</v>
      </c>
      <c r="F1043">
        <v>1.7</v>
      </c>
      <c r="G1043">
        <v>96656</v>
      </c>
      <c r="H1043">
        <v>6.6</v>
      </c>
      <c r="I1043">
        <v>24.3</v>
      </c>
      <c r="J1043">
        <v>16</v>
      </c>
      <c r="K1043">
        <v>51.5</v>
      </c>
      <c r="L1043">
        <v>91.9</v>
      </c>
      <c r="M1043">
        <v>5</v>
      </c>
      <c r="N1043">
        <v>0.1</v>
      </c>
      <c r="O1043">
        <v>0.9</v>
      </c>
      <c r="P1043">
        <v>0.1</v>
      </c>
      <c r="Q1043">
        <v>1.9</v>
      </c>
      <c r="R1043">
        <v>2.8</v>
      </c>
      <c r="S1043">
        <v>89.5</v>
      </c>
      <c r="T1043">
        <v>85.9</v>
      </c>
      <c r="U1043">
        <v>1.9</v>
      </c>
      <c r="V1043">
        <v>3.4</v>
      </c>
      <c r="W1043">
        <v>88</v>
      </c>
      <c r="X1043">
        <v>18.8</v>
      </c>
      <c r="Y1043">
        <v>7461</v>
      </c>
      <c r="Z1043">
        <v>18.100000000000001</v>
      </c>
      <c r="AA1043">
        <v>42541</v>
      </c>
      <c r="AB1043">
        <v>70.2</v>
      </c>
      <c r="AC1043">
        <v>17.600000000000001</v>
      </c>
      <c r="AD1043">
        <v>110500</v>
      </c>
      <c r="AE1043">
        <v>37677</v>
      </c>
      <c r="AF1043">
        <v>2.5099999999999998</v>
      </c>
      <c r="AG1043">
        <v>22963</v>
      </c>
      <c r="AH1043">
        <v>46555</v>
      </c>
      <c r="AI1043">
        <v>15.2</v>
      </c>
      <c r="AJ1043">
        <v>2267</v>
      </c>
      <c r="AK1043">
        <v>41440</v>
      </c>
      <c r="AL1043">
        <v>0.8</v>
      </c>
      <c r="AM1043">
        <v>5386</v>
      </c>
      <c r="AN1043">
        <v>7007</v>
      </c>
      <c r="AO1043">
        <v>2.6</v>
      </c>
      <c r="AP1043">
        <v>0</v>
      </c>
      <c r="AQ1043">
        <v>2.6</v>
      </c>
      <c r="AR1043">
        <v>0</v>
      </c>
      <c r="AS1043">
        <v>0</v>
      </c>
      <c r="AT1043">
        <v>23</v>
      </c>
      <c r="AU1043">
        <v>2919998</v>
      </c>
      <c r="AV1043">
        <v>818094</v>
      </c>
      <c r="AW1043">
        <v>1282912</v>
      </c>
      <c r="AX1043">
        <v>13652</v>
      </c>
      <c r="AY1043">
        <v>147433</v>
      </c>
      <c r="AZ1043">
        <v>320</v>
      </c>
      <c r="BA1043">
        <v>458.35</v>
      </c>
      <c r="BB1043">
        <v>210.9</v>
      </c>
    </row>
    <row r="1044" spans="1:54" x14ac:dyDescent="0.3">
      <c r="A1044">
        <v>21061</v>
      </c>
      <c r="B1044" t="s">
        <v>1462</v>
      </c>
      <c r="C1044" t="s">
        <v>1054</v>
      </c>
      <c r="D1044">
        <v>12013</v>
      </c>
      <c r="E1044">
        <v>12161</v>
      </c>
      <c r="F1044">
        <v>-1.2</v>
      </c>
      <c r="G1044">
        <v>12161</v>
      </c>
      <c r="H1044">
        <v>4.5999999999999996</v>
      </c>
      <c r="I1044">
        <v>19.399999999999999</v>
      </c>
      <c r="J1044">
        <v>19.3</v>
      </c>
      <c r="K1044">
        <v>49.8</v>
      </c>
      <c r="L1044">
        <v>96.7</v>
      </c>
      <c r="M1044">
        <v>1.8</v>
      </c>
      <c r="N1044">
        <v>0.3</v>
      </c>
      <c r="O1044">
        <v>0.2</v>
      </c>
      <c r="P1044">
        <v>0</v>
      </c>
      <c r="Q1044">
        <v>1</v>
      </c>
      <c r="R1044">
        <v>1</v>
      </c>
      <c r="S1044">
        <v>95.8</v>
      </c>
      <c r="T1044">
        <v>89.7</v>
      </c>
      <c r="U1044">
        <v>1.6</v>
      </c>
      <c r="V1044">
        <v>2.7</v>
      </c>
      <c r="W1044">
        <v>78.900000000000006</v>
      </c>
      <c r="X1044">
        <v>9.8000000000000007</v>
      </c>
      <c r="Y1044">
        <v>943</v>
      </c>
      <c r="Z1044">
        <v>32</v>
      </c>
      <c r="AA1044">
        <v>6452</v>
      </c>
      <c r="AB1044">
        <v>76.5</v>
      </c>
      <c r="AC1044">
        <v>4.0999999999999996</v>
      </c>
      <c r="AD1044">
        <v>90600</v>
      </c>
      <c r="AE1044">
        <v>4766</v>
      </c>
      <c r="AF1044">
        <v>2.4700000000000002</v>
      </c>
      <c r="AG1044">
        <v>19481</v>
      </c>
      <c r="AH1044">
        <v>37646</v>
      </c>
      <c r="AI1044">
        <v>16.100000000000001</v>
      </c>
      <c r="AJ1044">
        <v>127</v>
      </c>
      <c r="AK1044">
        <v>843</v>
      </c>
      <c r="AL1044">
        <v>-0.8</v>
      </c>
      <c r="AM1044">
        <v>838</v>
      </c>
      <c r="AN1044">
        <v>652</v>
      </c>
      <c r="AO1044">
        <v>0</v>
      </c>
      <c r="AP1044">
        <v>0</v>
      </c>
      <c r="AQ1044">
        <v>0</v>
      </c>
      <c r="AR1044">
        <v>0</v>
      </c>
      <c r="AS1044">
        <v>0</v>
      </c>
      <c r="AT1044">
        <v>0</v>
      </c>
      <c r="AU1044">
        <v>0</v>
      </c>
      <c r="AV1044">
        <v>0</v>
      </c>
      <c r="AW1044">
        <v>32536</v>
      </c>
      <c r="AX1044">
        <v>2723</v>
      </c>
      <c r="AY1044">
        <v>6325</v>
      </c>
      <c r="AZ1044">
        <v>0</v>
      </c>
      <c r="BA1044">
        <v>302.88</v>
      </c>
      <c r="BB1044">
        <v>40.200000000000003</v>
      </c>
    </row>
    <row r="1045" spans="1:54" x14ac:dyDescent="0.3">
      <c r="A1045">
        <v>21063</v>
      </c>
      <c r="B1045" t="s">
        <v>1463</v>
      </c>
      <c r="C1045" t="s">
        <v>1054</v>
      </c>
      <c r="D1045">
        <v>7672</v>
      </c>
      <c r="E1045">
        <v>7852</v>
      </c>
      <c r="F1045">
        <v>-2.2999999999999998</v>
      </c>
      <c r="G1045">
        <v>7852</v>
      </c>
      <c r="H1045">
        <v>4.4000000000000004</v>
      </c>
      <c r="I1045">
        <v>18.8</v>
      </c>
      <c r="J1045">
        <v>18.3</v>
      </c>
      <c r="K1045">
        <v>43.5</v>
      </c>
      <c r="L1045">
        <v>95.4</v>
      </c>
      <c r="M1045">
        <v>3.5</v>
      </c>
      <c r="N1045">
        <v>0.2</v>
      </c>
      <c r="O1045">
        <v>0.2</v>
      </c>
      <c r="P1045">
        <v>0.1</v>
      </c>
      <c r="Q1045">
        <v>0.6</v>
      </c>
      <c r="R1045">
        <v>1</v>
      </c>
      <c r="S1045">
        <v>94.6</v>
      </c>
      <c r="T1045">
        <v>86.1</v>
      </c>
      <c r="U1045">
        <v>0.2</v>
      </c>
      <c r="V1045">
        <v>2.1</v>
      </c>
      <c r="W1045">
        <v>70</v>
      </c>
      <c r="X1045">
        <v>7.7</v>
      </c>
      <c r="Y1045">
        <v>464</v>
      </c>
      <c r="Z1045">
        <v>29.4</v>
      </c>
      <c r="AA1045">
        <v>3361</v>
      </c>
      <c r="AB1045">
        <v>79</v>
      </c>
      <c r="AC1045">
        <v>4.2</v>
      </c>
      <c r="AD1045">
        <v>71400</v>
      </c>
      <c r="AE1045">
        <v>2618</v>
      </c>
      <c r="AF1045">
        <v>2.59</v>
      </c>
      <c r="AG1045">
        <v>14040</v>
      </c>
      <c r="AH1045">
        <v>24246</v>
      </c>
      <c r="AI1045">
        <v>31.8</v>
      </c>
      <c r="AJ1045">
        <v>43</v>
      </c>
      <c r="AK1045">
        <v>288</v>
      </c>
      <c r="AL1045">
        <v>-10</v>
      </c>
      <c r="AM1045">
        <v>314</v>
      </c>
      <c r="AN1045">
        <v>302</v>
      </c>
      <c r="AO1045">
        <v>0</v>
      </c>
      <c r="AP1045">
        <v>0</v>
      </c>
      <c r="AQ1045">
        <v>0</v>
      </c>
      <c r="AR1045">
        <v>0</v>
      </c>
      <c r="AS1045">
        <v>0</v>
      </c>
      <c r="AT1045">
        <v>13.6</v>
      </c>
      <c r="AU1045">
        <v>0</v>
      </c>
      <c r="AV1045">
        <v>0</v>
      </c>
      <c r="AW1045">
        <v>12169</v>
      </c>
      <c r="AX1045">
        <v>1489</v>
      </c>
      <c r="AY1045">
        <v>3224</v>
      </c>
      <c r="AZ1045">
        <v>0</v>
      </c>
      <c r="BA1045">
        <v>234.32</v>
      </c>
      <c r="BB1045">
        <v>33.5</v>
      </c>
    </row>
    <row r="1046" spans="1:54" x14ac:dyDescent="0.3">
      <c r="A1046">
        <v>21065</v>
      </c>
      <c r="B1046" t="s">
        <v>1464</v>
      </c>
      <c r="C1046" t="s">
        <v>1054</v>
      </c>
      <c r="D1046">
        <v>14447</v>
      </c>
      <c r="E1046">
        <v>14672</v>
      </c>
      <c r="F1046">
        <v>-1.5</v>
      </c>
      <c r="G1046">
        <v>14672</v>
      </c>
      <c r="H1046">
        <v>5.4</v>
      </c>
      <c r="I1046">
        <v>21.9</v>
      </c>
      <c r="J1046">
        <v>17.100000000000001</v>
      </c>
      <c r="K1046">
        <v>50.7</v>
      </c>
      <c r="L1046">
        <v>98.6</v>
      </c>
      <c r="M1046">
        <v>0.3</v>
      </c>
      <c r="N1046">
        <v>0.3</v>
      </c>
      <c r="O1046">
        <v>0.1</v>
      </c>
      <c r="P1046">
        <v>0</v>
      </c>
      <c r="Q1046">
        <v>0.7</v>
      </c>
      <c r="R1046">
        <v>0.9</v>
      </c>
      <c r="S1046">
        <v>97.9</v>
      </c>
      <c r="T1046">
        <v>90.2</v>
      </c>
      <c r="U1046">
        <v>0.2</v>
      </c>
      <c r="V1046">
        <v>0.9</v>
      </c>
      <c r="W1046">
        <v>72.7</v>
      </c>
      <c r="X1046">
        <v>8.3000000000000007</v>
      </c>
      <c r="Y1046">
        <v>938</v>
      </c>
      <c r="Z1046">
        <v>32.799999999999997</v>
      </c>
      <c r="AA1046">
        <v>6848</v>
      </c>
      <c r="AB1046">
        <v>69.7</v>
      </c>
      <c r="AC1046">
        <v>10.4</v>
      </c>
      <c r="AD1046">
        <v>71900</v>
      </c>
      <c r="AE1046">
        <v>5829</v>
      </c>
      <c r="AF1046">
        <v>2.48</v>
      </c>
      <c r="AG1046">
        <v>16435</v>
      </c>
      <c r="AH1046">
        <v>29184</v>
      </c>
      <c r="AI1046">
        <v>27.2</v>
      </c>
      <c r="AJ1046">
        <v>182</v>
      </c>
      <c r="AK1046">
        <v>1552</v>
      </c>
      <c r="AL1046">
        <v>-2.7</v>
      </c>
      <c r="AM1046">
        <v>883</v>
      </c>
      <c r="AN1046">
        <v>1197</v>
      </c>
      <c r="AO1046">
        <v>0</v>
      </c>
      <c r="AP1046">
        <v>0</v>
      </c>
      <c r="AQ1046">
        <v>0</v>
      </c>
      <c r="AR1046">
        <v>0</v>
      </c>
      <c r="AS1046">
        <v>0</v>
      </c>
      <c r="AT1046">
        <v>37.4</v>
      </c>
      <c r="AU1046">
        <v>0</v>
      </c>
      <c r="AV1046">
        <v>0</v>
      </c>
      <c r="AW1046">
        <v>84217</v>
      </c>
      <c r="AX1046">
        <v>5655</v>
      </c>
      <c r="AY1046">
        <v>7916</v>
      </c>
      <c r="AZ1046">
        <v>0</v>
      </c>
      <c r="BA1046">
        <v>253.08</v>
      </c>
      <c r="BB1046">
        <v>58</v>
      </c>
    </row>
    <row r="1047" spans="1:54" x14ac:dyDescent="0.3">
      <c r="A1047">
        <v>21067</v>
      </c>
      <c r="B1047" t="s">
        <v>46</v>
      </c>
      <c r="C1047" t="s">
        <v>1054</v>
      </c>
      <c r="D1047">
        <v>310797</v>
      </c>
      <c r="E1047">
        <v>295803</v>
      </c>
      <c r="F1047">
        <v>5.0999999999999996</v>
      </c>
      <c r="G1047">
        <v>295803</v>
      </c>
      <c r="H1047">
        <v>6.2</v>
      </c>
      <c r="I1047">
        <v>21.1</v>
      </c>
      <c r="J1047">
        <v>11.7</v>
      </c>
      <c r="K1047">
        <v>50.9</v>
      </c>
      <c r="L1047">
        <v>78.3</v>
      </c>
      <c r="M1047">
        <v>15</v>
      </c>
      <c r="N1047">
        <v>0.3</v>
      </c>
      <c r="O1047">
        <v>3.8</v>
      </c>
      <c r="P1047">
        <v>0.1</v>
      </c>
      <c r="Q1047">
        <v>2.4</v>
      </c>
      <c r="R1047">
        <v>6.9</v>
      </c>
      <c r="S1047">
        <v>72.3</v>
      </c>
      <c r="T1047">
        <v>75.5</v>
      </c>
      <c r="U1047">
        <v>8.9</v>
      </c>
      <c r="V1047">
        <v>11.9</v>
      </c>
      <c r="W1047">
        <v>88.6</v>
      </c>
      <c r="X1047">
        <v>40.1</v>
      </c>
      <c r="Y1047">
        <v>17908</v>
      </c>
      <c r="Z1047">
        <v>19.7</v>
      </c>
      <c r="AA1047">
        <v>138827</v>
      </c>
      <c r="AB1047">
        <v>55.2</v>
      </c>
      <c r="AC1047">
        <v>33.9</v>
      </c>
      <c r="AD1047">
        <v>165800</v>
      </c>
      <c r="AE1047">
        <v>123142</v>
      </c>
      <c r="AF1047">
        <v>2.34</v>
      </c>
      <c r="AG1047">
        <v>29251</v>
      </c>
      <c r="AH1047">
        <v>48398</v>
      </c>
      <c r="AI1047">
        <v>18.899999999999999</v>
      </c>
      <c r="AJ1047">
        <v>8450</v>
      </c>
      <c r="AK1047">
        <v>156335</v>
      </c>
      <c r="AL1047">
        <v>5.3</v>
      </c>
      <c r="AM1047">
        <v>21120</v>
      </c>
      <c r="AN1047">
        <v>26074</v>
      </c>
      <c r="AO1047">
        <v>0</v>
      </c>
      <c r="AP1047">
        <v>0</v>
      </c>
      <c r="AQ1047">
        <v>2.6</v>
      </c>
      <c r="AR1047">
        <v>0</v>
      </c>
      <c r="AS1047">
        <v>2.4</v>
      </c>
      <c r="AT1047">
        <v>27.2</v>
      </c>
      <c r="AU1047">
        <v>3061217</v>
      </c>
      <c r="AV1047">
        <v>4442420</v>
      </c>
      <c r="AW1047">
        <v>4778490</v>
      </c>
      <c r="AX1047">
        <v>16635</v>
      </c>
      <c r="AY1047">
        <v>785725</v>
      </c>
      <c r="AZ1047">
        <v>1225</v>
      </c>
      <c r="BA1047">
        <v>283.64999999999998</v>
      </c>
      <c r="BB1047">
        <v>1042.8</v>
      </c>
    </row>
    <row r="1048" spans="1:54" x14ac:dyDescent="0.3">
      <c r="A1048">
        <v>21069</v>
      </c>
      <c r="B1048" t="s">
        <v>1465</v>
      </c>
      <c r="C1048" t="s">
        <v>1054</v>
      </c>
      <c r="D1048">
        <v>14545</v>
      </c>
      <c r="E1048">
        <v>14355</v>
      </c>
      <c r="F1048">
        <v>1.3</v>
      </c>
      <c r="G1048">
        <v>14348</v>
      </c>
      <c r="H1048">
        <v>6.9</v>
      </c>
      <c r="I1048">
        <v>24.3</v>
      </c>
      <c r="J1048">
        <v>16.2</v>
      </c>
      <c r="K1048">
        <v>50.8</v>
      </c>
      <c r="L1048">
        <v>97</v>
      </c>
      <c r="M1048">
        <v>1.6</v>
      </c>
      <c r="N1048">
        <v>0.2</v>
      </c>
      <c r="O1048">
        <v>0.2</v>
      </c>
      <c r="P1048">
        <v>0</v>
      </c>
      <c r="Q1048">
        <v>0.9</v>
      </c>
      <c r="R1048">
        <v>1.3</v>
      </c>
      <c r="S1048">
        <v>96</v>
      </c>
      <c r="T1048">
        <v>88.4</v>
      </c>
      <c r="U1048">
        <v>0.2</v>
      </c>
      <c r="V1048">
        <v>2.8</v>
      </c>
      <c r="W1048">
        <v>76</v>
      </c>
      <c r="X1048">
        <v>12.8</v>
      </c>
      <c r="Y1048">
        <v>951</v>
      </c>
      <c r="Z1048">
        <v>27.6</v>
      </c>
      <c r="AA1048">
        <v>6608</v>
      </c>
      <c r="AB1048">
        <v>78.5</v>
      </c>
      <c r="AC1048">
        <v>6</v>
      </c>
      <c r="AD1048">
        <v>78700</v>
      </c>
      <c r="AE1048">
        <v>5539</v>
      </c>
      <c r="AF1048">
        <v>2.6</v>
      </c>
      <c r="AG1048">
        <v>19304</v>
      </c>
      <c r="AH1048">
        <v>32495</v>
      </c>
      <c r="AI1048">
        <v>22.2</v>
      </c>
      <c r="AJ1048">
        <v>249</v>
      </c>
      <c r="AK1048">
        <v>2092</v>
      </c>
      <c r="AL1048">
        <v>1.7</v>
      </c>
      <c r="AM1048">
        <v>1303</v>
      </c>
      <c r="AN1048">
        <v>1330</v>
      </c>
      <c r="AO1048">
        <v>0</v>
      </c>
      <c r="AP1048">
        <v>0</v>
      </c>
      <c r="AQ1048">
        <v>0</v>
      </c>
      <c r="AR1048">
        <v>0</v>
      </c>
      <c r="AS1048">
        <v>0</v>
      </c>
      <c r="AT1048">
        <v>0</v>
      </c>
      <c r="AU1048">
        <v>0</v>
      </c>
      <c r="AV1048">
        <v>29843</v>
      </c>
      <c r="AW1048">
        <v>128537</v>
      </c>
      <c r="AX1048">
        <v>8768</v>
      </c>
      <c r="AY1048">
        <v>5972</v>
      </c>
      <c r="AZ1048">
        <v>1</v>
      </c>
      <c r="BA1048">
        <v>348.54</v>
      </c>
      <c r="BB1048">
        <v>41.2</v>
      </c>
    </row>
    <row r="1049" spans="1:54" x14ac:dyDescent="0.3">
      <c r="A1049">
        <v>21071</v>
      </c>
      <c r="B1049" t="s">
        <v>287</v>
      </c>
      <c r="C1049" t="s">
        <v>1054</v>
      </c>
      <c r="D1049">
        <v>38108</v>
      </c>
      <c r="E1049">
        <v>39451</v>
      </c>
      <c r="F1049">
        <v>-3.4</v>
      </c>
      <c r="G1049">
        <v>39451</v>
      </c>
      <c r="H1049">
        <v>6.6</v>
      </c>
      <c r="I1049">
        <v>22</v>
      </c>
      <c r="J1049">
        <v>16</v>
      </c>
      <c r="K1049">
        <v>51.2</v>
      </c>
      <c r="L1049">
        <v>97.9</v>
      </c>
      <c r="M1049">
        <v>1</v>
      </c>
      <c r="N1049">
        <v>0.1</v>
      </c>
      <c r="O1049">
        <v>0.2</v>
      </c>
      <c r="P1049">
        <v>0</v>
      </c>
      <c r="Q1049">
        <v>0.7</v>
      </c>
      <c r="R1049">
        <v>0.7</v>
      </c>
      <c r="S1049">
        <v>97.3</v>
      </c>
      <c r="T1049">
        <v>87.3</v>
      </c>
      <c r="U1049">
        <v>0.5</v>
      </c>
      <c r="V1049">
        <v>0.9</v>
      </c>
      <c r="W1049">
        <v>73.599999999999994</v>
      </c>
      <c r="X1049">
        <v>12.8</v>
      </c>
      <c r="Y1049">
        <v>2070</v>
      </c>
      <c r="Z1049">
        <v>24.1</v>
      </c>
      <c r="AA1049">
        <v>18154</v>
      </c>
      <c r="AB1049">
        <v>69.2</v>
      </c>
      <c r="AC1049">
        <v>10.6</v>
      </c>
      <c r="AD1049">
        <v>70000</v>
      </c>
      <c r="AE1049">
        <v>15422</v>
      </c>
      <c r="AF1049">
        <v>2.4900000000000002</v>
      </c>
      <c r="AG1049">
        <v>17716</v>
      </c>
      <c r="AH1049">
        <v>30476</v>
      </c>
      <c r="AI1049">
        <v>28.9</v>
      </c>
      <c r="AJ1049">
        <v>823</v>
      </c>
      <c r="AK1049">
        <v>8566</v>
      </c>
      <c r="AL1049">
        <v>-4</v>
      </c>
      <c r="AM1049">
        <v>2221</v>
      </c>
      <c r="AN1049">
        <v>3192</v>
      </c>
      <c r="AO1049">
        <v>0</v>
      </c>
      <c r="AP1049">
        <v>0</v>
      </c>
      <c r="AQ1049">
        <v>0</v>
      </c>
      <c r="AR1049">
        <v>0</v>
      </c>
      <c r="AS1049">
        <v>0</v>
      </c>
      <c r="AT1049">
        <v>24.7</v>
      </c>
      <c r="AU1049">
        <v>0</v>
      </c>
      <c r="AV1049">
        <v>404434</v>
      </c>
      <c r="AW1049">
        <v>403311</v>
      </c>
      <c r="AX1049">
        <v>9596</v>
      </c>
      <c r="AY1049">
        <v>34911</v>
      </c>
      <c r="AZ1049">
        <v>7</v>
      </c>
      <c r="BA1049">
        <v>393.35</v>
      </c>
      <c r="BB1049">
        <v>100.3</v>
      </c>
    </row>
    <row r="1050" spans="1:54" x14ac:dyDescent="0.3">
      <c r="A1050">
        <v>21073</v>
      </c>
      <c r="B1050" t="s">
        <v>45</v>
      </c>
      <c r="C1050" t="s">
        <v>1054</v>
      </c>
      <c r="D1050">
        <v>49880</v>
      </c>
      <c r="E1050">
        <v>49285</v>
      </c>
      <c r="F1050">
        <v>1.2</v>
      </c>
      <c r="G1050">
        <v>49285</v>
      </c>
      <c r="H1050">
        <v>5.5</v>
      </c>
      <c r="I1050">
        <v>20.9</v>
      </c>
      <c r="J1050">
        <v>16.3</v>
      </c>
      <c r="K1050">
        <v>51.8</v>
      </c>
      <c r="L1050">
        <v>84.5</v>
      </c>
      <c r="M1050">
        <v>11.1</v>
      </c>
      <c r="N1050">
        <v>0.3</v>
      </c>
      <c r="O1050">
        <v>1.8</v>
      </c>
      <c r="P1050">
        <v>0</v>
      </c>
      <c r="Q1050">
        <v>2.2999999999999998</v>
      </c>
      <c r="R1050">
        <v>3</v>
      </c>
      <c r="S1050">
        <v>82</v>
      </c>
      <c r="T1050">
        <v>79.2</v>
      </c>
      <c r="U1050">
        <v>3.3</v>
      </c>
      <c r="V1050">
        <v>5</v>
      </c>
      <c r="W1050">
        <v>86.1</v>
      </c>
      <c r="X1050">
        <v>26.8</v>
      </c>
      <c r="Y1050">
        <v>4043</v>
      </c>
      <c r="Z1050">
        <v>17.899999999999999</v>
      </c>
      <c r="AA1050">
        <v>23201</v>
      </c>
      <c r="AB1050">
        <v>62.3</v>
      </c>
      <c r="AC1050">
        <v>26.2</v>
      </c>
      <c r="AD1050">
        <v>139300</v>
      </c>
      <c r="AE1050">
        <v>21058</v>
      </c>
      <c r="AF1050">
        <v>2.25</v>
      </c>
      <c r="AG1050">
        <v>26243</v>
      </c>
      <c r="AH1050">
        <v>46071</v>
      </c>
      <c r="AI1050">
        <v>16.600000000000001</v>
      </c>
      <c r="AJ1050">
        <v>1154</v>
      </c>
      <c r="AK1050">
        <v>14664</v>
      </c>
      <c r="AL1050">
        <v>2.1</v>
      </c>
      <c r="AM1050">
        <v>3151</v>
      </c>
      <c r="AN1050">
        <v>4120</v>
      </c>
      <c r="AO1050">
        <v>2.9</v>
      </c>
      <c r="AP1050">
        <v>0</v>
      </c>
      <c r="AQ1050">
        <v>1.6</v>
      </c>
      <c r="AR1050">
        <v>0</v>
      </c>
      <c r="AS1050">
        <v>0</v>
      </c>
      <c r="AT1050">
        <v>0</v>
      </c>
      <c r="AU1050">
        <v>1400787</v>
      </c>
      <c r="AV1050">
        <v>223558</v>
      </c>
      <c r="AW1050">
        <v>622089</v>
      </c>
      <c r="AX1050">
        <v>12816</v>
      </c>
      <c r="AY1050">
        <v>80515</v>
      </c>
      <c r="AZ1050">
        <v>87</v>
      </c>
      <c r="BA1050">
        <v>207.75</v>
      </c>
      <c r="BB1050">
        <v>237.2</v>
      </c>
    </row>
    <row r="1051" spans="1:54" x14ac:dyDescent="0.3">
      <c r="A1051">
        <v>21075</v>
      </c>
      <c r="B1051" t="s">
        <v>111</v>
      </c>
      <c r="C1051" t="s">
        <v>1054</v>
      </c>
      <c r="D1051">
        <v>6265</v>
      </c>
      <c r="E1051">
        <v>6813</v>
      </c>
      <c r="F1051">
        <v>-8</v>
      </c>
      <c r="G1051">
        <v>6813</v>
      </c>
      <c r="H1051">
        <v>6.4</v>
      </c>
      <c r="I1051">
        <v>21</v>
      </c>
      <c r="J1051">
        <v>19.399999999999999</v>
      </c>
      <c r="K1051">
        <v>50.6</v>
      </c>
      <c r="L1051">
        <v>72.400000000000006</v>
      </c>
      <c r="M1051">
        <v>24.3</v>
      </c>
      <c r="N1051">
        <v>0.4</v>
      </c>
      <c r="O1051">
        <v>0.8</v>
      </c>
      <c r="P1051">
        <v>0</v>
      </c>
      <c r="Q1051">
        <v>2.1</v>
      </c>
      <c r="R1051">
        <v>1.5</v>
      </c>
      <c r="S1051">
        <v>71.3</v>
      </c>
      <c r="T1051">
        <v>85.1</v>
      </c>
      <c r="U1051">
        <v>0.7</v>
      </c>
      <c r="V1051">
        <v>3</v>
      </c>
      <c r="W1051">
        <v>76.5</v>
      </c>
      <c r="X1051">
        <v>13.1</v>
      </c>
      <c r="Y1051">
        <v>494</v>
      </c>
      <c r="Z1051">
        <v>17.7</v>
      </c>
      <c r="AA1051">
        <v>3363</v>
      </c>
      <c r="AB1051">
        <v>60.4</v>
      </c>
      <c r="AC1051">
        <v>17.7</v>
      </c>
      <c r="AD1051">
        <v>60400</v>
      </c>
      <c r="AE1051">
        <v>2744</v>
      </c>
      <c r="AF1051">
        <v>2.2999999999999998</v>
      </c>
      <c r="AG1051">
        <v>18602</v>
      </c>
      <c r="AH1051">
        <v>33582</v>
      </c>
      <c r="AI1051">
        <v>22.2</v>
      </c>
      <c r="AJ1051">
        <v>129</v>
      </c>
      <c r="AK1051">
        <v>1592</v>
      </c>
      <c r="AL1051">
        <v>7.5</v>
      </c>
      <c r="AM1051">
        <v>295</v>
      </c>
      <c r="AN1051">
        <v>367</v>
      </c>
      <c r="AO1051">
        <v>0</v>
      </c>
      <c r="AP1051">
        <v>0</v>
      </c>
      <c r="AQ1051">
        <v>0</v>
      </c>
      <c r="AR1051">
        <v>0</v>
      </c>
      <c r="AS1051">
        <v>0</v>
      </c>
      <c r="AT1051">
        <v>21.5</v>
      </c>
      <c r="AU1051">
        <v>0</v>
      </c>
      <c r="AV1051">
        <v>0</v>
      </c>
      <c r="AW1051">
        <v>52203</v>
      </c>
      <c r="AX1051">
        <v>7608</v>
      </c>
      <c r="AY1051">
        <v>0</v>
      </c>
      <c r="AZ1051">
        <v>1</v>
      </c>
      <c r="BA1051">
        <v>205.5</v>
      </c>
      <c r="BB1051">
        <v>33.200000000000003</v>
      </c>
    </row>
    <row r="1052" spans="1:54" x14ac:dyDescent="0.3">
      <c r="A1052">
        <v>21077</v>
      </c>
      <c r="B1052" t="s">
        <v>1342</v>
      </c>
      <c r="C1052" t="s">
        <v>1054</v>
      </c>
      <c r="D1052">
        <v>8589</v>
      </c>
      <c r="E1052">
        <v>8589</v>
      </c>
      <c r="F1052">
        <v>0</v>
      </c>
      <c r="G1052">
        <v>8589</v>
      </c>
      <c r="H1052">
        <v>6.5</v>
      </c>
      <c r="I1052">
        <v>25.6</v>
      </c>
      <c r="J1052">
        <v>12.3</v>
      </c>
      <c r="K1052">
        <v>49.5</v>
      </c>
      <c r="L1052">
        <v>95.8</v>
      </c>
      <c r="M1052">
        <v>1.8</v>
      </c>
      <c r="N1052">
        <v>0.2</v>
      </c>
      <c r="O1052">
        <v>0.5</v>
      </c>
      <c r="P1052">
        <v>0.1</v>
      </c>
      <c r="Q1052">
        <v>1.7</v>
      </c>
      <c r="R1052">
        <v>5.0999999999999996</v>
      </c>
      <c r="S1052">
        <v>91.3</v>
      </c>
      <c r="T1052">
        <v>82.8</v>
      </c>
      <c r="U1052">
        <v>4.8</v>
      </c>
      <c r="V1052">
        <v>5.4</v>
      </c>
      <c r="W1052">
        <v>75.2</v>
      </c>
      <c r="X1052">
        <v>8.8000000000000007</v>
      </c>
      <c r="Y1052">
        <v>721</v>
      </c>
      <c r="Z1052">
        <v>27.3</v>
      </c>
      <c r="AA1052">
        <v>3832</v>
      </c>
      <c r="AB1052">
        <v>68.3</v>
      </c>
      <c r="AC1052">
        <v>12</v>
      </c>
      <c r="AD1052">
        <v>98400</v>
      </c>
      <c r="AE1052">
        <v>2995</v>
      </c>
      <c r="AF1052">
        <v>2.81</v>
      </c>
      <c r="AG1052">
        <v>19020</v>
      </c>
      <c r="AH1052">
        <v>43793</v>
      </c>
      <c r="AI1052">
        <v>20.7</v>
      </c>
      <c r="AJ1052">
        <v>87</v>
      </c>
      <c r="AK1052">
        <v>787</v>
      </c>
      <c r="AL1052">
        <v>-15</v>
      </c>
      <c r="AM1052">
        <v>379</v>
      </c>
      <c r="AN1052">
        <v>0</v>
      </c>
      <c r="AO1052">
        <v>0</v>
      </c>
      <c r="AP1052">
        <v>0</v>
      </c>
      <c r="AQ1052">
        <v>0</v>
      </c>
      <c r="AR1052">
        <v>0</v>
      </c>
      <c r="AS1052">
        <v>0</v>
      </c>
      <c r="AT1052">
        <v>0</v>
      </c>
      <c r="AU1052">
        <v>0</v>
      </c>
      <c r="AV1052">
        <v>0</v>
      </c>
      <c r="AW1052">
        <v>37304</v>
      </c>
      <c r="AX1052">
        <v>4619</v>
      </c>
      <c r="AY1052">
        <v>0</v>
      </c>
      <c r="AZ1052">
        <v>13</v>
      </c>
      <c r="BA1052">
        <v>101.23</v>
      </c>
      <c r="BB1052">
        <v>84.8</v>
      </c>
    </row>
    <row r="1053" spans="1:54" x14ac:dyDescent="0.3">
      <c r="A1053">
        <v>21079</v>
      </c>
      <c r="B1053" t="s">
        <v>1466</v>
      </c>
      <c r="C1053" t="s">
        <v>1054</v>
      </c>
      <c r="D1053">
        <v>16858</v>
      </c>
      <c r="E1053">
        <v>16912</v>
      </c>
      <c r="F1053">
        <v>-0.3</v>
      </c>
      <c r="G1053">
        <v>16912</v>
      </c>
      <c r="H1053">
        <v>5.0999999999999996</v>
      </c>
      <c r="I1053">
        <v>22.1</v>
      </c>
      <c r="J1053">
        <v>16.399999999999999</v>
      </c>
      <c r="K1053">
        <v>50.8</v>
      </c>
      <c r="L1053">
        <v>96.2</v>
      </c>
      <c r="M1053">
        <v>2.2000000000000002</v>
      </c>
      <c r="N1053">
        <v>0.2</v>
      </c>
      <c r="O1053">
        <v>0.3</v>
      </c>
      <c r="P1053">
        <v>0</v>
      </c>
      <c r="Q1053">
        <v>1.1000000000000001</v>
      </c>
      <c r="R1053">
        <v>2.2999999999999998</v>
      </c>
      <c r="S1053">
        <v>94.1</v>
      </c>
      <c r="T1053">
        <v>87.8</v>
      </c>
      <c r="U1053">
        <v>1.7</v>
      </c>
      <c r="V1053">
        <v>2.5</v>
      </c>
      <c r="W1053">
        <v>80.5</v>
      </c>
      <c r="X1053">
        <v>15.2</v>
      </c>
      <c r="Y1053">
        <v>1238</v>
      </c>
      <c r="Z1053">
        <v>32.6</v>
      </c>
      <c r="AA1053">
        <v>7460</v>
      </c>
      <c r="AB1053">
        <v>79</v>
      </c>
      <c r="AC1053">
        <v>5.7</v>
      </c>
      <c r="AD1053">
        <v>121400</v>
      </c>
      <c r="AE1053">
        <v>6302</v>
      </c>
      <c r="AF1053">
        <v>2.66</v>
      </c>
      <c r="AG1053">
        <v>21341</v>
      </c>
      <c r="AH1053">
        <v>44652</v>
      </c>
      <c r="AI1053">
        <v>19.100000000000001</v>
      </c>
      <c r="AJ1053">
        <v>214</v>
      </c>
      <c r="AK1053">
        <v>1318</v>
      </c>
      <c r="AL1053">
        <v>3</v>
      </c>
      <c r="AM1053">
        <v>1294</v>
      </c>
      <c r="AN1053">
        <v>1613</v>
      </c>
      <c r="AO1053">
        <v>0</v>
      </c>
      <c r="AP1053">
        <v>0</v>
      </c>
      <c r="AQ1053">
        <v>0</v>
      </c>
      <c r="AR1053">
        <v>0</v>
      </c>
      <c r="AS1053">
        <v>0</v>
      </c>
      <c r="AT1053">
        <v>30.3</v>
      </c>
      <c r="AU1053">
        <v>0</v>
      </c>
      <c r="AV1053">
        <v>7053</v>
      </c>
      <c r="AW1053">
        <v>39605</v>
      </c>
      <c r="AX1053">
        <v>2331</v>
      </c>
      <c r="AY1053">
        <v>4517</v>
      </c>
      <c r="AZ1053">
        <v>0</v>
      </c>
      <c r="BA1053">
        <v>230.08</v>
      </c>
      <c r="BB1053">
        <v>73.5</v>
      </c>
    </row>
    <row r="1054" spans="1:54" x14ac:dyDescent="0.3">
      <c r="A1054">
        <v>21081</v>
      </c>
      <c r="B1054" t="s">
        <v>109</v>
      </c>
      <c r="C1054" t="s">
        <v>1054</v>
      </c>
      <c r="D1054">
        <v>24875</v>
      </c>
      <c r="E1054">
        <v>24662</v>
      </c>
      <c r="F1054">
        <v>0.9</v>
      </c>
      <c r="G1054">
        <v>24662</v>
      </c>
      <c r="H1054">
        <v>7</v>
      </c>
      <c r="I1054">
        <v>27.3</v>
      </c>
      <c r="J1054">
        <v>12.6</v>
      </c>
      <c r="K1054">
        <v>50.1</v>
      </c>
      <c r="L1054">
        <v>96.8</v>
      </c>
      <c r="M1054">
        <v>1</v>
      </c>
      <c r="N1054">
        <v>0.3</v>
      </c>
      <c r="O1054">
        <v>0.5</v>
      </c>
      <c r="P1054">
        <v>0.2</v>
      </c>
      <c r="Q1054">
        <v>1.3</v>
      </c>
      <c r="R1054">
        <v>2.5</v>
      </c>
      <c r="S1054">
        <v>94.5</v>
      </c>
      <c r="T1054">
        <v>85.8</v>
      </c>
      <c r="U1054">
        <v>1.4</v>
      </c>
      <c r="V1054">
        <v>2.9</v>
      </c>
      <c r="W1054">
        <v>82.4</v>
      </c>
      <c r="X1054">
        <v>10.9</v>
      </c>
      <c r="Y1054">
        <v>1732</v>
      </c>
      <c r="Z1054">
        <v>29.1</v>
      </c>
      <c r="AA1054">
        <v>9951</v>
      </c>
      <c r="AB1054">
        <v>73.5</v>
      </c>
      <c r="AC1054">
        <v>15.2</v>
      </c>
      <c r="AD1054">
        <v>124300</v>
      </c>
      <c r="AE1054">
        <v>8334</v>
      </c>
      <c r="AF1054">
        <v>2.92</v>
      </c>
      <c r="AG1054">
        <v>19829</v>
      </c>
      <c r="AH1054">
        <v>46159</v>
      </c>
      <c r="AI1054">
        <v>18</v>
      </c>
      <c r="AJ1054">
        <v>365</v>
      </c>
      <c r="AK1054">
        <v>3899</v>
      </c>
      <c r="AL1054">
        <v>0</v>
      </c>
      <c r="AM1054">
        <v>1312</v>
      </c>
      <c r="AN1054">
        <v>1794</v>
      </c>
      <c r="AO1054">
        <v>0</v>
      </c>
      <c r="AP1054">
        <v>0</v>
      </c>
      <c r="AQ1054">
        <v>0</v>
      </c>
      <c r="AR1054">
        <v>0</v>
      </c>
      <c r="AS1054">
        <v>0</v>
      </c>
      <c r="AT1054">
        <v>21</v>
      </c>
      <c r="AU1054">
        <v>0</v>
      </c>
      <c r="AV1054">
        <v>0</v>
      </c>
      <c r="AW1054">
        <v>285154</v>
      </c>
      <c r="AX1054">
        <v>11333</v>
      </c>
      <c r="AY1054">
        <v>29952</v>
      </c>
      <c r="AZ1054">
        <v>55</v>
      </c>
      <c r="BA1054">
        <v>257.97000000000003</v>
      </c>
      <c r="BB1054">
        <v>95.6</v>
      </c>
    </row>
    <row r="1055" spans="1:54" x14ac:dyDescent="0.3">
      <c r="A1055">
        <v>21083</v>
      </c>
      <c r="B1055" t="s">
        <v>1467</v>
      </c>
      <c r="C1055" t="s">
        <v>1054</v>
      </c>
      <c r="D1055">
        <v>37618</v>
      </c>
      <c r="E1055">
        <v>37121</v>
      </c>
      <c r="F1055">
        <v>1.3</v>
      </c>
      <c r="G1055">
        <v>37121</v>
      </c>
      <c r="H1055">
        <v>6.5</v>
      </c>
      <c r="I1055">
        <v>24.4</v>
      </c>
      <c r="J1055">
        <v>17.2</v>
      </c>
      <c r="K1055">
        <v>50.9</v>
      </c>
      <c r="L1055">
        <v>92.5</v>
      </c>
      <c r="M1055">
        <v>4.7</v>
      </c>
      <c r="N1055">
        <v>0.4</v>
      </c>
      <c r="O1055">
        <v>0.5</v>
      </c>
      <c r="P1055">
        <v>0.1</v>
      </c>
      <c r="Q1055">
        <v>1.8</v>
      </c>
      <c r="R1055">
        <v>6</v>
      </c>
      <c r="S1055">
        <v>87</v>
      </c>
      <c r="T1055">
        <v>89.4</v>
      </c>
      <c r="U1055">
        <v>4.0999999999999996</v>
      </c>
      <c r="V1055">
        <v>6.9</v>
      </c>
      <c r="W1055">
        <v>80.8</v>
      </c>
      <c r="X1055">
        <v>16.899999999999999</v>
      </c>
      <c r="Y1055">
        <v>2616</v>
      </c>
      <c r="Z1055">
        <v>22.5</v>
      </c>
      <c r="AA1055">
        <v>16747</v>
      </c>
      <c r="AB1055">
        <v>76.2</v>
      </c>
      <c r="AC1055">
        <v>10.199999999999999</v>
      </c>
      <c r="AD1055">
        <v>85900</v>
      </c>
      <c r="AE1055">
        <v>14419</v>
      </c>
      <c r="AF1055">
        <v>2.54</v>
      </c>
      <c r="AG1055">
        <v>20746</v>
      </c>
      <c r="AH1055">
        <v>38394</v>
      </c>
      <c r="AI1055">
        <v>18.600000000000001</v>
      </c>
      <c r="AJ1055">
        <v>719</v>
      </c>
      <c r="AK1055">
        <v>9310</v>
      </c>
      <c r="AL1055">
        <v>-0.5</v>
      </c>
      <c r="AM1055">
        <v>2631</v>
      </c>
      <c r="AN1055">
        <v>3297</v>
      </c>
      <c r="AO1055">
        <v>0</v>
      </c>
      <c r="AP1055">
        <v>0</v>
      </c>
      <c r="AQ1055">
        <v>0</v>
      </c>
      <c r="AR1055">
        <v>0</v>
      </c>
      <c r="AS1055">
        <v>0</v>
      </c>
      <c r="AT1055">
        <v>19.5</v>
      </c>
      <c r="AU1055">
        <v>0</v>
      </c>
      <c r="AV1055">
        <v>0</v>
      </c>
      <c r="AW1055">
        <v>342536</v>
      </c>
      <c r="AX1055">
        <v>9119</v>
      </c>
      <c r="AY1055">
        <v>0</v>
      </c>
      <c r="AZ1055">
        <v>0</v>
      </c>
      <c r="BA1055">
        <v>551.74</v>
      </c>
      <c r="BB1055">
        <v>67.3</v>
      </c>
    </row>
    <row r="1056" spans="1:54" x14ac:dyDescent="0.3">
      <c r="A1056">
        <v>21085</v>
      </c>
      <c r="B1056" t="s">
        <v>746</v>
      </c>
      <c r="C1056" t="s">
        <v>1054</v>
      </c>
      <c r="D1056">
        <v>26194</v>
      </c>
      <c r="E1056">
        <v>25746</v>
      </c>
      <c r="F1056">
        <v>1.7</v>
      </c>
      <c r="G1056">
        <v>25746</v>
      </c>
      <c r="H1056">
        <v>6.3</v>
      </c>
      <c r="I1056">
        <v>23.8</v>
      </c>
      <c r="J1056">
        <v>16.2</v>
      </c>
      <c r="K1056">
        <v>49.7</v>
      </c>
      <c r="L1056">
        <v>97.2</v>
      </c>
      <c r="M1056">
        <v>1.2</v>
      </c>
      <c r="N1056">
        <v>0.3</v>
      </c>
      <c r="O1056">
        <v>0.3</v>
      </c>
      <c r="P1056">
        <v>0</v>
      </c>
      <c r="Q1056">
        <v>1.1000000000000001</v>
      </c>
      <c r="R1056">
        <v>1.4</v>
      </c>
      <c r="S1056">
        <v>95.9</v>
      </c>
      <c r="T1056">
        <v>83.7</v>
      </c>
      <c r="U1056">
        <v>0.4</v>
      </c>
      <c r="V1056">
        <v>1.4</v>
      </c>
      <c r="W1056">
        <v>76</v>
      </c>
      <c r="X1056">
        <v>9.5</v>
      </c>
      <c r="Y1056">
        <v>1881</v>
      </c>
      <c r="Z1056">
        <v>25.5</v>
      </c>
      <c r="AA1056">
        <v>13491</v>
      </c>
      <c r="AB1056">
        <v>72.3</v>
      </c>
      <c r="AC1056">
        <v>9.6999999999999993</v>
      </c>
      <c r="AD1056">
        <v>87700</v>
      </c>
      <c r="AE1056">
        <v>9897</v>
      </c>
      <c r="AF1056">
        <v>2.57</v>
      </c>
      <c r="AG1056">
        <v>19115</v>
      </c>
      <c r="AH1056">
        <v>32399</v>
      </c>
      <c r="AI1056">
        <v>23.3</v>
      </c>
      <c r="AJ1056">
        <v>498</v>
      </c>
      <c r="AK1056">
        <v>6042</v>
      </c>
      <c r="AL1056">
        <v>1.6</v>
      </c>
      <c r="AM1056">
        <v>1931</v>
      </c>
      <c r="AN1056">
        <v>2172</v>
      </c>
      <c r="AO1056">
        <v>0</v>
      </c>
      <c r="AP1056">
        <v>0</v>
      </c>
      <c r="AQ1056">
        <v>0</v>
      </c>
      <c r="AR1056">
        <v>0</v>
      </c>
      <c r="AS1056">
        <v>0</v>
      </c>
      <c r="AT1056">
        <v>0</v>
      </c>
      <c r="AU1056">
        <v>692032</v>
      </c>
      <c r="AV1056">
        <v>0</v>
      </c>
      <c r="AW1056">
        <v>234914</v>
      </c>
      <c r="AX1056">
        <v>9281</v>
      </c>
      <c r="AY1056">
        <v>16243</v>
      </c>
      <c r="AZ1056">
        <v>4</v>
      </c>
      <c r="BA1056">
        <v>496.7</v>
      </c>
      <c r="BB1056">
        <v>51.8</v>
      </c>
    </row>
    <row r="1057" spans="1:54" x14ac:dyDescent="0.3">
      <c r="A1057">
        <v>21087</v>
      </c>
      <c r="B1057" t="s">
        <v>1468</v>
      </c>
      <c r="C1057" t="s">
        <v>1054</v>
      </c>
      <c r="D1057">
        <v>11043</v>
      </c>
      <c r="E1057">
        <v>11260</v>
      </c>
      <c r="F1057">
        <v>-1.9</v>
      </c>
      <c r="G1057">
        <v>11258</v>
      </c>
      <c r="H1057">
        <v>5</v>
      </c>
      <c r="I1057">
        <v>20.9</v>
      </c>
      <c r="J1057">
        <v>19.600000000000001</v>
      </c>
      <c r="K1057">
        <v>50.5</v>
      </c>
      <c r="L1057">
        <v>95.9</v>
      </c>
      <c r="M1057">
        <v>2.2000000000000002</v>
      </c>
      <c r="N1057">
        <v>0.4</v>
      </c>
      <c r="O1057">
        <v>0.2</v>
      </c>
      <c r="P1057">
        <v>0</v>
      </c>
      <c r="Q1057">
        <v>1.3</v>
      </c>
      <c r="R1057">
        <v>1.4</v>
      </c>
      <c r="S1057">
        <v>94.7</v>
      </c>
      <c r="T1057">
        <v>92</v>
      </c>
      <c r="U1057">
        <v>1.1000000000000001</v>
      </c>
      <c r="V1057">
        <v>1.7</v>
      </c>
      <c r="W1057">
        <v>76.3</v>
      </c>
      <c r="X1057">
        <v>12</v>
      </c>
      <c r="Y1057">
        <v>741</v>
      </c>
      <c r="Z1057">
        <v>29</v>
      </c>
      <c r="AA1057">
        <v>5276</v>
      </c>
      <c r="AB1057">
        <v>76.7</v>
      </c>
      <c r="AC1057">
        <v>3.6</v>
      </c>
      <c r="AD1057">
        <v>70100</v>
      </c>
      <c r="AE1057">
        <v>4495</v>
      </c>
      <c r="AF1057">
        <v>2.4700000000000002</v>
      </c>
      <c r="AG1057">
        <v>17984</v>
      </c>
      <c r="AH1057">
        <v>34406</v>
      </c>
      <c r="AI1057">
        <v>21.9</v>
      </c>
      <c r="AJ1057">
        <v>163</v>
      </c>
      <c r="AK1057">
        <v>1283</v>
      </c>
      <c r="AL1057">
        <v>1.6</v>
      </c>
      <c r="AM1057">
        <v>984</v>
      </c>
      <c r="AN1057">
        <v>1215</v>
      </c>
      <c r="AO1057">
        <v>0</v>
      </c>
      <c r="AP1057">
        <v>0</v>
      </c>
      <c r="AQ1057">
        <v>0</v>
      </c>
      <c r="AR1057">
        <v>0</v>
      </c>
      <c r="AS1057">
        <v>0</v>
      </c>
      <c r="AT1057">
        <v>18.899999999999999</v>
      </c>
      <c r="AU1057">
        <v>0</v>
      </c>
      <c r="AV1057">
        <v>1928</v>
      </c>
      <c r="AW1057">
        <v>64411</v>
      </c>
      <c r="AX1057">
        <v>5592</v>
      </c>
      <c r="AY1057">
        <v>3962</v>
      </c>
      <c r="AZ1057">
        <v>1</v>
      </c>
      <c r="BA1057">
        <v>286.02999999999997</v>
      </c>
      <c r="BB1057">
        <v>39.4</v>
      </c>
    </row>
    <row r="1058" spans="1:54" x14ac:dyDescent="0.3">
      <c r="A1058">
        <v>21089</v>
      </c>
      <c r="B1058" t="s">
        <v>1469</v>
      </c>
      <c r="C1058" t="s">
        <v>1054</v>
      </c>
      <c r="D1058">
        <v>36308</v>
      </c>
      <c r="E1058">
        <v>36914</v>
      </c>
      <c r="F1058">
        <v>-1.6</v>
      </c>
      <c r="G1058">
        <v>36910</v>
      </c>
      <c r="H1058">
        <v>5.4</v>
      </c>
      <c r="I1058">
        <v>21.9</v>
      </c>
      <c r="J1058">
        <v>19.100000000000001</v>
      </c>
      <c r="K1058">
        <v>51.5</v>
      </c>
      <c r="L1058">
        <v>97.1</v>
      </c>
      <c r="M1058">
        <v>1</v>
      </c>
      <c r="N1058">
        <v>0.3</v>
      </c>
      <c r="O1058">
        <v>0.5</v>
      </c>
      <c r="P1058">
        <v>0</v>
      </c>
      <c r="Q1058">
        <v>1.1000000000000001</v>
      </c>
      <c r="R1058">
        <v>1.1000000000000001</v>
      </c>
      <c r="S1058">
        <v>96.2</v>
      </c>
      <c r="T1058">
        <v>89.8</v>
      </c>
      <c r="U1058">
        <v>0.8</v>
      </c>
      <c r="V1058">
        <v>1.4</v>
      </c>
      <c r="W1058">
        <v>82.9</v>
      </c>
      <c r="X1058">
        <v>15.7</v>
      </c>
      <c r="Y1058">
        <v>2765</v>
      </c>
      <c r="Z1058">
        <v>23.7</v>
      </c>
      <c r="AA1058">
        <v>16296</v>
      </c>
      <c r="AB1058">
        <v>76.400000000000006</v>
      </c>
      <c r="AC1058">
        <v>6.7</v>
      </c>
      <c r="AD1058">
        <v>92000</v>
      </c>
      <c r="AE1058">
        <v>14465</v>
      </c>
      <c r="AF1058">
        <v>2.5099999999999998</v>
      </c>
      <c r="AG1058">
        <v>22035</v>
      </c>
      <c r="AH1058">
        <v>44060</v>
      </c>
      <c r="AI1058">
        <v>17.899999999999999</v>
      </c>
      <c r="AJ1058">
        <v>521</v>
      </c>
      <c r="AK1058">
        <v>5060</v>
      </c>
      <c r="AL1058">
        <v>-3.3</v>
      </c>
      <c r="AM1058">
        <v>1846</v>
      </c>
      <c r="AN1058">
        <v>2412</v>
      </c>
      <c r="AO1058">
        <v>0</v>
      </c>
      <c r="AP1058">
        <v>0</v>
      </c>
      <c r="AQ1058">
        <v>0</v>
      </c>
      <c r="AR1058">
        <v>0</v>
      </c>
      <c r="AS1058">
        <v>0</v>
      </c>
      <c r="AT1058">
        <v>28.4</v>
      </c>
      <c r="AU1058">
        <v>0</v>
      </c>
      <c r="AV1058">
        <v>3579</v>
      </c>
      <c r="AW1058">
        <v>355697</v>
      </c>
      <c r="AX1058">
        <v>9483</v>
      </c>
      <c r="AY1058">
        <v>21048</v>
      </c>
      <c r="AZ1058">
        <v>16</v>
      </c>
      <c r="BA1058">
        <v>344.4</v>
      </c>
      <c r="BB1058">
        <v>107.2</v>
      </c>
    </row>
    <row r="1059" spans="1:54" x14ac:dyDescent="0.3">
      <c r="A1059">
        <v>21091</v>
      </c>
      <c r="B1059" t="s">
        <v>283</v>
      </c>
      <c r="C1059" t="s">
        <v>1054</v>
      </c>
      <c r="D1059">
        <v>8753</v>
      </c>
      <c r="E1059">
        <v>8565</v>
      </c>
      <c r="F1059">
        <v>2.2000000000000002</v>
      </c>
      <c r="G1059">
        <v>8565</v>
      </c>
      <c r="H1059">
        <v>6.4</v>
      </c>
      <c r="I1059">
        <v>25.5</v>
      </c>
      <c r="J1059">
        <v>16.100000000000001</v>
      </c>
      <c r="K1059">
        <v>48.8</v>
      </c>
      <c r="L1059">
        <v>97.1</v>
      </c>
      <c r="M1059">
        <v>1.3</v>
      </c>
      <c r="N1059">
        <v>0.3</v>
      </c>
      <c r="O1059">
        <v>0.3</v>
      </c>
      <c r="P1059">
        <v>0</v>
      </c>
      <c r="Q1059">
        <v>1</v>
      </c>
      <c r="R1059">
        <v>1.4</v>
      </c>
      <c r="S1059">
        <v>95.9</v>
      </c>
      <c r="T1059">
        <v>87.6</v>
      </c>
      <c r="U1059">
        <v>0.9</v>
      </c>
      <c r="V1059">
        <v>1.8</v>
      </c>
      <c r="W1059">
        <v>86.8</v>
      </c>
      <c r="X1059">
        <v>11.5</v>
      </c>
      <c r="Y1059">
        <v>858</v>
      </c>
      <c r="Z1059">
        <v>25.4</v>
      </c>
      <c r="AA1059">
        <v>3720</v>
      </c>
      <c r="AB1059">
        <v>80.3</v>
      </c>
      <c r="AC1059">
        <v>7.8</v>
      </c>
      <c r="AD1059">
        <v>90800</v>
      </c>
      <c r="AE1059">
        <v>3361</v>
      </c>
      <c r="AF1059">
        <v>2.5299999999999998</v>
      </c>
      <c r="AG1059">
        <v>22686</v>
      </c>
      <c r="AH1059">
        <v>51189</v>
      </c>
      <c r="AI1059">
        <v>14.2</v>
      </c>
      <c r="AJ1059">
        <v>127</v>
      </c>
      <c r="AK1059">
        <v>3531</v>
      </c>
      <c r="AL1059">
        <v>30.6</v>
      </c>
      <c r="AM1059">
        <v>447</v>
      </c>
      <c r="AN1059">
        <v>581</v>
      </c>
      <c r="AO1059">
        <v>0</v>
      </c>
      <c r="AP1059">
        <v>0</v>
      </c>
      <c r="AQ1059">
        <v>0</v>
      </c>
      <c r="AR1059">
        <v>0</v>
      </c>
      <c r="AS1059">
        <v>0</v>
      </c>
      <c r="AT1059">
        <v>0</v>
      </c>
      <c r="AU1059">
        <v>0</v>
      </c>
      <c r="AV1059">
        <v>3277</v>
      </c>
      <c r="AW1059">
        <v>28055</v>
      </c>
      <c r="AX1059">
        <v>3266</v>
      </c>
      <c r="AY1059">
        <v>2158</v>
      </c>
      <c r="AZ1059">
        <v>3</v>
      </c>
      <c r="BA1059">
        <v>187.65</v>
      </c>
      <c r="BB1059">
        <v>45.6</v>
      </c>
    </row>
    <row r="1060" spans="1:54" x14ac:dyDescent="0.3">
      <c r="A1060">
        <v>21093</v>
      </c>
      <c r="B1060" t="s">
        <v>282</v>
      </c>
      <c r="C1060" t="s">
        <v>1054</v>
      </c>
      <c r="D1060">
        <v>108266</v>
      </c>
      <c r="E1060">
        <v>105549</v>
      </c>
      <c r="F1060">
        <v>2.6</v>
      </c>
      <c r="G1060">
        <v>105543</v>
      </c>
      <c r="H1060">
        <v>6.8</v>
      </c>
      <c r="I1060">
        <v>25.1</v>
      </c>
      <c r="J1060">
        <v>12.3</v>
      </c>
      <c r="K1060">
        <v>50.1</v>
      </c>
      <c r="L1060">
        <v>80.7</v>
      </c>
      <c r="M1060">
        <v>12.8</v>
      </c>
      <c r="N1060">
        <v>0.5</v>
      </c>
      <c r="O1060">
        <v>2.2000000000000002</v>
      </c>
      <c r="P1060">
        <v>0.4</v>
      </c>
      <c r="Q1060">
        <v>3.5</v>
      </c>
      <c r="R1060">
        <v>5.7</v>
      </c>
      <c r="S1060">
        <v>76.2</v>
      </c>
      <c r="T1060">
        <v>77.5</v>
      </c>
      <c r="U1060">
        <v>4.5</v>
      </c>
      <c r="V1060">
        <v>7.6</v>
      </c>
      <c r="W1060">
        <v>88.1</v>
      </c>
      <c r="X1060">
        <v>20.8</v>
      </c>
      <c r="Y1060">
        <v>14266</v>
      </c>
      <c r="Z1060">
        <v>21.7</v>
      </c>
      <c r="AA1060">
        <v>45726</v>
      </c>
      <c r="AB1060">
        <v>62.9</v>
      </c>
      <c r="AC1060">
        <v>19.3</v>
      </c>
      <c r="AD1060">
        <v>140600</v>
      </c>
      <c r="AE1060">
        <v>39401</v>
      </c>
      <c r="AF1060">
        <v>2.6</v>
      </c>
      <c r="AG1060">
        <v>24147</v>
      </c>
      <c r="AH1060">
        <v>48687</v>
      </c>
      <c r="AI1060">
        <v>15.8</v>
      </c>
      <c r="AJ1060">
        <v>2309</v>
      </c>
      <c r="AK1060">
        <v>35982</v>
      </c>
      <c r="AL1060">
        <v>3.8</v>
      </c>
      <c r="AM1060">
        <v>5405</v>
      </c>
      <c r="AN1060">
        <v>7635</v>
      </c>
      <c r="AO1060">
        <v>5.2</v>
      </c>
      <c r="AP1060">
        <v>0</v>
      </c>
      <c r="AQ1060">
        <v>3.5</v>
      </c>
      <c r="AR1060">
        <v>0</v>
      </c>
      <c r="AS1060">
        <v>0</v>
      </c>
      <c r="AT1060">
        <v>24.1</v>
      </c>
      <c r="AU1060">
        <v>1792272</v>
      </c>
      <c r="AV1060">
        <v>281136</v>
      </c>
      <c r="AW1060">
        <v>1449522</v>
      </c>
      <c r="AX1060">
        <v>14781</v>
      </c>
      <c r="AY1060">
        <v>168623</v>
      </c>
      <c r="AZ1060">
        <v>364</v>
      </c>
      <c r="BA1060">
        <v>623.28</v>
      </c>
      <c r="BB1060">
        <v>169.3</v>
      </c>
    </row>
    <row r="1061" spans="1:54" x14ac:dyDescent="0.3">
      <c r="A1061">
        <v>21095</v>
      </c>
      <c r="B1061" t="s">
        <v>1470</v>
      </c>
      <c r="C1061" t="s">
        <v>1054</v>
      </c>
      <c r="D1061">
        <v>28163</v>
      </c>
      <c r="E1061">
        <v>29278</v>
      </c>
      <c r="F1061">
        <v>-3.8</v>
      </c>
      <c r="G1061">
        <v>29278</v>
      </c>
      <c r="H1061">
        <v>7</v>
      </c>
      <c r="I1061">
        <v>22.7</v>
      </c>
      <c r="J1061">
        <v>16.3</v>
      </c>
      <c r="K1061">
        <v>51.3</v>
      </c>
      <c r="L1061">
        <v>95.8</v>
      </c>
      <c r="M1061">
        <v>2.2999999999999998</v>
      </c>
      <c r="N1061">
        <v>0.2</v>
      </c>
      <c r="O1061">
        <v>0.3</v>
      </c>
      <c r="P1061">
        <v>0.2</v>
      </c>
      <c r="Q1061">
        <v>1.1000000000000001</v>
      </c>
      <c r="R1061">
        <v>0.8</v>
      </c>
      <c r="S1061">
        <v>95.1</v>
      </c>
      <c r="T1061">
        <v>91.9</v>
      </c>
      <c r="U1061">
        <v>0.4</v>
      </c>
      <c r="V1061">
        <v>1.4</v>
      </c>
      <c r="W1061">
        <v>71</v>
      </c>
      <c r="X1061">
        <v>10.6</v>
      </c>
      <c r="Y1061">
        <v>2176</v>
      </c>
      <c r="Z1061">
        <v>23.3</v>
      </c>
      <c r="AA1061">
        <v>13470</v>
      </c>
      <c r="AB1061">
        <v>69.8</v>
      </c>
      <c r="AC1061">
        <v>10.199999999999999</v>
      </c>
      <c r="AD1061">
        <v>52000</v>
      </c>
      <c r="AE1061">
        <v>11343</v>
      </c>
      <c r="AF1061">
        <v>2.5099999999999998</v>
      </c>
      <c r="AG1061">
        <v>16257</v>
      </c>
      <c r="AH1061">
        <v>25906</v>
      </c>
      <c r="AI1061">
        <v>31.3</v>
      </c>
      <c r="AJ1061">
        <v>457</v>
      </c>
      <c r="AK1061">
        <v>5817</v>
      </c>
      <c r="AL1061">
        <v>-4.9000000000000004</v>
      </c>
      <c r="AM1061">
        <v>1415</v>
      </c>
      <c r="AN1061">
        <v>1872</v>
      </c>
      <c r="AO1061">
        <v>0</v>
      </c>
      <c r="AP1061">
        <v>0</v>
      </c>
      <c r="AQ1061">
        <v>0</v>
      </c>
      <c r="AR1061">
        <v>0</v>
      </c>
      <c r="AS1061">
        <v>0</v>
      </c>
      <c r="AT1061">
        <v>24.2</v>
      </c>
      <c r="AU1061">
        <v>0</v>
      </c>
      <c r="AV1061">
        <v>159275</v>
      </c>
      <c r="AW1061">
        <v>211085</v>
      </c>
      <c r="AX1061">
        <v>6793</v>
      </c>
      <c r="AY1061">
        <v>20320</v>
      </c>
      <c r="AZ1061">
        <v>0</v>
      </c>
      <c r="BA1061">
        <v>465.83</v>
      </c>
      <c r="BB1061">
        <v>62.9</v>
      </c>
    </row>
    <row r="1062" spans="1:54" x14ac:dyDescent="0.3">
      <c r="A1062">
        <v>21097</v>
      </c>
      <c r="B1062" t="s">
        <v>281</v>
      </c>
      <c r="C1062" t="s">
        <v>1054</v>
      </c>
      <c r="D1062">
        <v>18592</v>
      </c>
      <c r="E1062">
        <v>18849</v>
      </c>
      <c r="F1062">
        <v>-1.4</v>
      </c>
      <c r="G1062">
        <v>18846</v>
      </c>
      <c r="H1062">
        <v>5.8</v>
      </c>
      <c r="I1062">
        <v>23.3</v>
      </c>
      <c r="J1062">
        <v>16.5</v>
      </c>
      <c r="K1062">
        <v>51</v>
      </c>
      <c r="L1062">
        <v>95.7</v>
      </c>
      <c r="M1062">
        <v>2.2999999999999998</v>
      </c>
      <c r="N1062">
        <v>0.3</v>
      </c>
      <c r="O1062">
        <v>0.3</v>
      </c>
      <c r="P1062">
        <v>0.1</v>
      </c>
      <c r="Q1062">
        <v>1.3</v>
      </c>
      <c r="R1062">
        <v>2.1</v>
      </c>
      <c r="S1062">
        <v>93.7</v>
      </c>
      <c r="T1062">
        <v>85.1</v>
      </c>
      <c r="U1062">
        <v>1.9</v>
      </c>
      <c r="V1062">
        <v>3.5</v>
      </c>
      <c r="W1062">
        <v>80</v>
      </c>
      <c r="X1062">
        <v>14.2</v>
      </c>
      <c r="Y1062">
        <v>1562</v>
      </c>
      <c r="Z1062">
        <v>26.9</v>
      </c>
      <c r="AA1062">
        <v>8214</v>
      </c>
      <c r="AB1062">
        <v>66.099999999999994</v>
      </c>
      <c r="AC1062">
        <v>15.1</v>
      </c>
      <c r="AD1062">
        <v>109400</v>
      </c>
      <c r="AE1062">
        <v>7179</v>
      </c>
      <c r="AF1062">
        <v>2.56</v>
      </c>
      <c r="AG1062">
        <v>21424</v>
      </c>
      <c r="AH1062">
        <v>36048</v>
      </c>
      <c r="AI1062">
        <v>23.1</v>
      </c>
      <c r="AJ1062">
        <v>287</v>
      </c>
      <c r="AK1062">
        <v>3916</v>
      </c>
      <c r="AL1062">
        <v>-2.1</v>
      </c>
      <c r="AM1062">
        <v>1052</v>
      </c>
      <c r="AN1062">
        <v>1502</v>
      </c>
      <c r="AO1062">
        <v>0</v>
      </c>
      <c r="AP1062">
        <v>0</v>
      </c>
      <c r="AQ1062">
        <v>0</v>
      </c>
      <c r="AR1062">
        <v>0</v>
      </c>
      <c r="AS1062">
        <v>0</v>
      </c>
      <c r="AT1062">
        <v>22.1</v>
      </c>
      <c r="AU1062">
        <v>549589</v>
      </c>
      <c r="AV1062">
        <v>39772</v>
      </c>
      <c r="AW1062">
        <v>147036</v>
      </c>
      <c r="AX1062">
        <v>7912</v>
      </c>
      <c r="AY1062">
        <v>11311</v>
      </c>
      <c r="AZ1062">
        <v>21</v>
      </c>
      <c r="BA1062">
        <v>306.36</v>
      </c>
      <c r="BB1062">
        <v>61.5</v>
      </c>
    </row>
    <row r="1063" spans="1:54" x14ac:dyDescent="0.3">
      <c r="A1063">
        <v>21099</v>
      </c>
      <c r="B1063" t="s">
        <v>1265</v>
      </c>
      <c r="C1063" t="s">
        <v>1054</v>
      </c>
      <c r="D1063">
        <v>18597</v>
      </c>
      <c r="E1063">
        <v>18199</v>
      </c>
      <c r="F1063">
        <v>2.2000000000000002</v>
      </c>
      <c r="G1063">
        <v>18199</v>
      </c>
      <c r="H1063">
        <v>6.1</v>
      </c>
      <c r="I1063">
        <v>24.4</v>
      </c>
      <c r="J1063">
        <v>16.2</v>
      </c>
      <c r="K1063">
        <v>50.6</v>
      </c>
      <c r="L1063">
        <v>93.3</v>
      </c>
      <c r="M1063">
        <v>4.8</v>
      </c>
      <c r="N1063">
        <v>0.2</v>
      </c>
      <c r="O1063">
        <v>0.3</v>
      </c>
      <c r="P1063">
        <v>0.1</v>
      </c>
      <c r="Q1063">
        <v>1.4</v>
      </c>
      <c r="R1063">
        <v>1.7</v>
      </c>
      <c r="S1063">
        <v>91.8</v>
      </c>
      <c r="T1063">
        <v>87</v>
      </c>
      <c r="U1063">
        <v>0.7</v>
      </c>
      <c r="V1063">
        <v>7</v>
      </c>
      <c r="W1063">
        <v>71.2</v>
      </c>
      <c r="X1063">
        <v>8.8000000000000007</v>
      </c>
      <c r="Y1063">
        <v>1202</v>
      </c>
      <c r="Z1063">
        <v>26.3</v>
      </c>
      <c r="AA1063">
        <v>8745</v>
      </c>
      <c r="AB1063">
        <v>73.8</v>
      </c>
      <c r="AC1063">
        <v>8.6999999999999993</v>
      </c>
      <c r="AD1063">
        <v>78900</v>
      </c>
      <c r="AE1063">
        <v>7115</v>
      </c>
      <c r="AF1063">
        <v>2.54</v>
      </c>
      <c r="AG1063">
        <v>17273</v>
      </c>
      <c r="AH1063">
        <v>33408</v>
      </c>
      <c r="AI1063">
        <v>26.6</v>
      </c>
      <c r="AJ1063">
        <v>273</v>
      </c>
      <c r="AK1063">
        <v>4076</v>
      </c>
      <c r="AL1063">
        <v>3.7</v>
      </c>
      <c r="AM1063">
        <v>1644</v>
      </c>
      <c r="AN1063">
        <v>1600</v>
      </c>
      <c r="AO1063">
        <v>0</v>
      </c>
      <c r="AP1063">
        <v>0</v>
      </c>
      <c r="AQ1063">
        <v>0</v>
      </c>
      <c r="AR1063">
        <v>0</v>
      </c>
      <c r="AS1063">
        <v>0</v>
      </c>
      <c r="AT1063">
        <v>0</v>
      </c>
      <c r="AU1063">
        <v>434551</v>
      </c>
      <c r="AV1063">
        <v>21357</v>
      </c>
      <c r="AW1063">
        <v>92791</v>
      </c>
      <c r="AX1063">
        <v>5074</v>
      </c>
      <c r="AY1063">
        <v>11506</v>
      </c>
      <c r="AZ1063">
        <v>87</v>
      </c>
      <c r="BA1063">
        <v>412.09</v>
      </c>
      <c r="BB1063">
        <v>44.2</v>
      </c>
    </row>
    <row r="1064" spans="1:54" x14ac:dyDescent="0.3">
      <c r="A1064">
        <v>21101</v>
      </c>
      <c r="B1064" t="s">
        <v>440</v>
      </c>
      <c r="C1064" t="s">
        <v>1054</v>
      </c>
      <c r="D1064">
        <v>46467</v>
      </c>
      <c r="E1064">
        <v>46250</v>
      </c>
      <c r="F1064">
        <v>0.5</v>
      </c>
      <c r="G1064">
        <v>46250</v>
      </c>
      <c r="H1064">
        <v>6.3</v>
      </c>
      <c r="I1064">
        <v>23.4</v>
      </c>
      <c r="J1064">
        <v>15.7</v>
      </c>
      <c r="K1064">
        <v>51.5</v>
      </c>
      <c r="L1064">
        <v>89.4</v>
      </c>
      <c r="M1064">
        <v>7.9</v>
      </c>
      <c r="N1064">
        <v>0.3</v>
      </c>
      <c r="O1064">
        <v>0.5</v>
      </c>
      <c r="P1064">
        <v>0</v>
      </c>
      <c r="Q1064">
        <v>1.9</v>
      </c>
      <c r="R1064">
        <v>2.2999999999999998</v>
      </c>
      <c r="S1064">
        <v>87.5</v>
      </c>
      <c r="T1064">
        <v>83.8</v>
      </c>
      <c r="U1064">
        <v>1.3</v>
      </c>
      <c r="V1064">
        <v>3.1</v>
      </c>
      <c r="W1064">
        <v>85</v>
      </c>
      <c r="X1064">
        <v>16.399999999999999</v>
      </c>
      <c r="Y1064">
        <v>3102</v>
      </c>
      <c r="Z1064">
        <v>21.4</v>
      </c>
      <c r="AA1064">
        <v>20463</v>
      </c>
      <c r="AB1064">
        <v>68</v>
      </c>
      <c r="AC1064">
        <v>19.100000000000001</v>
      </c>
      <c r="AD1064">
        <v>99400</v>
      </c>
      <c r="AE1064">
        <v>18787</v>
      </c>
      <c r="AF1064">
        <v>2.4</v>
      </c>
      <c r="AG1064">
        <v>22746</v>
      </c>
      <c r="AH1064">
        <v>41940</v>
      </c>
      <c r="AI1064">
        <v>17.7</v>
      </c>
      <c r="AJ1064">
        <v>1018</v>
      </c>
      <c r="AK1064">
        <v>15968</v>
      </c>
      <c r="AL1064">
        <v>-4.7</v>
      </c>
      <c r="AM1064">
        <v>2430</v>
      </c>
      <c r="AN1064">
        <v>3321</v>
      </c>
      <c r="AO1064">
        <v>0</v>
      </c>
      <c r="AP1064">
        <v>0</v>
      </c>
      <c r="AQ1064">
        <v>1.9</v>
      </c>
      <c r="AR1064">
        <v>0</v>
      </c>
      <c r="AS1064">
        <v>0</v>
      </c>
      <c r="AT1064">
        <v>22.1</v>
      </c>
      <c r="AU1064">
        <v>0</v>
      </c>
      <c r="AV1064">
        <v>545021</v>
      </c>
      <c r="AW1064">
        <v>662033</v>
      </c>
      <c r="AX1064">
        <v>14659</v>
      </c>
      <c r="AY1064">
        <v>54742</v>
      </c>
      <c r="AZ1064">
        <v>46</v>
      </c>
      <c r="BA1064">
        <v>436.67</v>
      </c>
      <c r="BB1064">
        <v>105.9</v>
      </c>
    </row>
    <row r="1065" spans="1:54" x14ac:dyDescent="0.3">
      <c r="A1065">
        <v>21103</v>
      </c>
      <c r="B1065" t="s">
        <v>41</v>
      </c>
      <c r="C1065" t="s">
        <v>1054</v>
      </c>
      <c r="D1065">
        <v>15572</v>
      </c>
      <c r="E1065">
        <v>15416</v>
      </c>
      <c r="F1065">
        <v>1</v>
      </c>
      <c r="G1065">
        <v>15416</v>
      </c>
      <c r="H1065">
        <v>5.8</v>
      </c>
      <c r="I1065">
        <v>23.9</v>
      </c>
      <c r="J1065">
        <v>16</v>
      </c>
      <c r="K1065">
        <v>50.6</v>
      </c>
      <c r="L1065">
        <v>94.6</v>
      </c>
      <c r="M1065">
        <v>2.9</v>
      </c>
      <c r="N1065">
        <v>0.4</v>
      </c>
      <c r="O1065">
        <v>0.3</v>
      </c>
      <c r="P1065">
        <v>0.1</v>
      </c>
      <c r="Q1065">
        <v>1.8</v>
      </c>
      <c r="R1065">
        <v>3.2</v>
      </c>
      <c r="S1065">
        <v>91.7</v>
      </c>
      <c r="T1065">
        <v>87.8</v>
      </c>
      <c r="U1065">
        <v>1.5</v>
      </c>
      <c r="V1065">
        <v>3.3</v>
      </c>
      <c r="W1065">
        <v>79.5</v>
      </c>
      <c r="X1065">
        <v>12.8</v>
      </c>
      <c r="Y1065">
        <v>969</v>
      </c>
      <c r="Z1065">
        <v>29.9</v>
      </c>
      <c r="AA1065">
        <v>6669</v>
      </c>
      <c r="AB1065">
        <v>72</v>
      </c>
      <c r="AC1065">
        <v>6.8</v>
      </c>
      <c r="AD1065">
        <v>123300</v>
      </c>
      <c r="AE1065">
        <v>6008</v>
      </c>
      <c r="AF1065">
        <v>2.5499999999999998</v>
      </c>
      <c r="AG1065">
        <v>21923</v>
      </c>
      <c r="AH1065">
        <v>46016</v>
      </c>
      <c r="AI1065">
        <v>17.100000000000001</v>
      </c>
      <c r="AJ1065">
        <v>204</v>
      </c>
      <c r="AK1065">
        <v>2093</v>
      </c>
      <c r="AL1065">
        <v>3</v>
      </c>
      <c r="AM1065">
        <v>1064</v>
      </c>
      <c r="AN1065">
        <v>1047</v>
      </c>
      <c r="AO1065">
        <v>0</v>
      </c>
      <c r="AP1065">
        <v>0</v>
      </c>
      <c r="AQ1065">
        <v>0</v>
      </c>
      <c r="AR1065">
        <v>0</v>
      </c>
      <c r="AS1065">
        <v>0</v>
      </c>
      <c r="AT1065">
        <v>20.2</v>
      </c>
      <c r="AU1065">
        <v>0</v>
      </c>
      <c r="AV1065">
        <v>46545</v>
      </c>
      <c r="AW1065">
        <v>153316</v>
      </c>
      <c r="AX1065">
        <v>9689</v>
      </c>
      <c r="AY1065">
        <v>0</v>
      </c>
      <c r="AZ1065">
        <v>27</v>
      </c>
      <c r="BA1065">
        <v>286.27999999999997</v>
      </c>
      <c r="BB1065">
        <v>53.9</v>
      </c>
    </row>
    <row r="1066" spans="1:54" x14ac:dyDescent="0.3">
      <c r="A1066">
        <v>21105</v>
      </c>
      <c r="B1066" t="s">
        <v>603</v>
      </c>
      <c r="C1066" t="s">
        <v>1054</v>
      </c>
      <c r="D1066">
        <v>4734</v>
      </c>
      <c r="E1066">
        <v>4902</v>
      </c>
      <c r="F1066">
        <v>-3.4</v>
      </c>
      <c r="G1066">
        <v>4902</v>
      </c>
      <c r="H1066">
        <v>4.0999999999999996</v>
      </c>
      <c r="I1066">
        <v>19.8</v>
      </c>
      <c r="J1066">
        <v>23.6</v>
      </c>
      <c r="K1066">
        <v>52.6</v>
      </c>
      <c r="L1066">
        <v>88.7</v>
      </c>
      <c r="M1066">
        <v>9.1999999999999993</v>
      </c>
      <c r="N1066">
        <v>0.2</v>
      </c>
      <c r="O1066">
        <v>0.4</v>
      </c>
      <c r="P1066">
        <v>0</v>
      </c>
      <c r="Q1066">
        <v>1.5</v>
      </c>
      <c r="R1066">
        <v>1.2</v>
      </c>
      <c r="S1066">
        <v>87.6</v>
      </c>
      <c r="T1066">
        <v>83.9</v>
      </c>
      <c r="U1066">
        <v>1.6</v>
      </c>
      <c r="V1066">
        <v>1.4</v>
      </c>
      <c r="W1066">
        <v>79</v>
      </c>
      <c r="X1066">
        <v>10.3</v>
      </c>
      <c r="Y1066">
        <v>372</v>
      </c>
      <c r="Z1066">
        <v>20.5</v>
      </c>
      <c r="AA1066">
        <v>2338</v>
      </c>
      <c r="AB1066">
        <v>79.400000000000006</v>
      </c>
      <c r="AC1066">
        <v>6.5</v>
      </c>
      <c r="AD1066">
        <v>62400</v>
      </c>
      <c r="AE1066">
        <v>1983</v>
      </c>
      <c r="AF1066">
        <v>2.34</v>
      </c>
      <c r="AG1066">
        <v>19292</v>
      </c>
      <c r="AH1066">
        <v>34029</v>
      </c>
      <c r="AI1066">
        <v>18.3</v>
      </c>
      <c r="AJ1066">
        <v>77</v>
      </c>
      <c r="AK1066">
        <v>1043</v>
      </c>
      <c r="AL1066">
        <v>-1.5</v>
      </c>
      <c r="AM1066">
        <v>307</v>
      </c>
      <c r="AN1066">
        <v>176</v>
      </c>
      <c r="AO1066">
        <v>0</v>
      </c>
      <c r="AP1066">
        <v>0</v>
      </c>
      <c r="AQ1066">
        <v>0</v>
      </c>
      <c r="AR1066">
        <v>0</v>
      </c>
      <c r="AS1066">
        <v>0</v>
      </c>
      <c r="AT1066">
        <v>0</v>
      </c>
      <c r="AU1066">
        <v>0</v>
      </c>
      <c r="AV1066">
        <v>29108</v>
      </c>
      <c r="AW1066">
        <v>65403</v>
      </c>
      <c r="AX1066">
        <v>13345</v>
      </c>
      <c r="AY1066">
        <v>0</v>
      </c>
      <c r="AZ1066">
        <v>0</v>
      </c>
      <c r="BA1066">
        <v>242.27</v>
      </c>
      <c r="BB1066">
        <v>20.2</v>
      </c>
    </row>
    <row r="1067" spans="1:54" x14ac:dyDescent="0.3">
      <c r="A1067">
        <v>21107</v>
      </c>
      <c r="B1067" t="s">
        <v>732</v>
      </c>
      <c r="C1067" t="s">
        <v>1054</v>
      </c>
      <c r="D1067">
        <v>46376</v>
      </c>
      <c r="E1067">
        <v>46920</v>
      </c>
      <c r="F1067">
        <v>-1.2</v>
      </c>
      <c r="G1067">
        <v>46920</v>
      </c>
      <c r="H1067">
        <v>5.9</v>
      </c>
      <c r="I1067">
        <v>22.8</v>
      </c>
      <c r="J1067">
        <v>17.100000000000001</v>
      </c>
      <c r="K1067">
        <v>51.2</v>
      </c>
      <c r="L1067">
        <v>90.4</v>
      </c>
      <c r="M1067">
        <v>6.7</v>
      </c>
      <c r="N1067">
        <v>0.2</v>
      </c>
      <c r="O1067">
        <v>0.6</v>
      </c>
      <c r="P1067">
        <v>0.1</v>
      </c>
      <c r="Q1067">
        <v>1.9</v>
      </c>
      <c r="R1067">
        <v>1.8</v>
      </c>
      <c r="S1067">
        <v>88.9</v>
      </c>
      <c r="T1067">
        <v>86.2</v>
      </c>
      <c r="U1067">
        <v>1.2</v>
      </c>
      <c r="V1067">
        <v>2.7</v>
      </c>
      <c r="W1067">
        <v>82.6</v>
      </c>
      <c r="X1067">
        <v>14.2</v>
      </c>
      <c r="Y1067">
        <v>3500</v>
      </c>
      <c r="Z1067">
        <v>20.7</v>
      </c>
      <c r="AA1067">
        <v>21266</v>
      </c>
      <c r="AB1067">
        <v>71.8</v>
      </c>
      <c r="AC1067">
        <v>11.3</v>
      </c>
      <c r="AD1067">
        <v>83300</v>
      </c>
      <c r="AE1067">
        <v>18495</v>
      </c>
      <c r="AF1067">
        <v>2.48</v>
      </c>
      <c r="AG1067">
        <v>22132</v>
      </c>
      <c r="AH1067">
        <v>40891</v>
      </c>
      <c r="AI1067">
        <v>18.8</v>
      </c>
      <c r="AJ1067">
        <v>970</v>
      </c>
      <c r="AK1067">
        <v>14636</v>
      </c>
      <c r="AL1067">
        <v>-5.6</v>
      </c>
      <c r="AM1067">
        <v>2342</v>
      </c>
      <c r="AN1067">
        <v>3254</v>
      </c>
      <c r="AO1067">
        <v>1.9</v>
      </c>
      <c r="AP1067">
        <v>0</v>
      </c>
      <c r="AQ1067">
        <v>0</v>
      </c>
      <c r="AR1067">
        <v>0</v>
      </c>
      <c r="AS1067">
        <v>0</v>
      </c>
      <c r="AT1067">
        <v>0</v>
      </c>
      <c r="AU1067">
        <v>896339</v>
      </c>
      <c r="AV1067">
        <v>0</v>
      </c>
      <c r="AW1067">
        <v>560520</v>
      </c>
      <c r="AX1067">
        <v>12118</v>
      </c>
      <c r="AY1067">
        <v>53708</v>
      </c>
      <c r="AZ1067">
        <v>71</v>
      </c>
      <c r="BA1067">
        <v>542</v>
      </c>
      <c r="BB1067">
        <v>86.6</v>
      </c>
    </row>
    <row r="1068" spans="1:54" x14ac:dyDescent="0.3">
      <c r="A1068">
        <v>21109</v>
      </c>
      <c r="B1068" t="s">
        <v>39</v>
      </c>
      <c r="C1068" t="s">
        <v>1054</v>
      </c>
      <c r="D1068">
        <v>13289</v>
      </c>
      <c r="E1068">
        <v>13494</v>
      </c>
      <c r="F1068">
        <v>-1.5</v>
      </c>
      <c r="G1068">
        <v>13494</v>
      </c>
      <c r="H1068">
        <v>5.7</v>
      </c>
      <c r="I1068">
        <v>22.3</v>
      </c>
      <c r="J1068">
        <v>15.6</v>
      </c>
      <c r="K1068">
        <v>50</v>
      </c>
      <c r="L1068">
        <v>98.7</v>
      </c>
      <c r="M1068">
        <v>0.3</v>
      </c>
      <c r="N1068">
        <v>0.2</v>
      </c>
      <c r="O1068">
        <v>0.1</v>
      </c>
      <c r="P1068">
        <v>0</v>
      </c>
      <c r="Q1068">
        <v>0.7</v>
      </c>
      <c r="R1068">
        <v>0.7</v>
      </c>
      <c r="S1068">
        <v>98.1</v>
      </c>
      <c r="T1068">
        <v>91.6</v>
      </c>
      <c r="U1068">
        <v>0.4</v>
      </c>
      <c r="V1068">
        <v>0.7</v>
      </c>
      <c r="W1068">
        <v>69.3</v>
      </c>
      <c r="X1068">
        <v>8.1999999999999993</v>
      </c>
      <c r="Y1068">
        <v>739</v>
      </c>
      <c r="Z1068">
        <v>32.5</v>
      </c>
      <c r="AA1068">
        <v>6515</v>
      </c>
      <c r="AB1068">
        <v>75.400000000000006</v>
      </c>
      <c r="AC1068">
        <v>6.4</v>
      </c>
      <c r="AD1068">
        <v>62100</v>
      </c>
      <c r="AE1068">
        <v>5712</v>
      </c>
      <c r="AF1068">
        <v>2.33</v>
      </c>
      <c r="AG1068">
        <v>15880</v>
      </c>
      <c r="AH1068">
        <v>26156</v>
      </c>
      <c r="AI1068">
        <v>34.200000000000003</v>
      </c>
      <c r="AJ1068">
        <v>102</v>
      </c>
      <c r="AK1068">
        <v>1400</v>
      </c>
      <c r="AL1068">
        <v>-5</v>
      </c>
      <c r="AM1068">
        <v>887</v>
      </c>
      <c r="AN1068">
        <v>0</v>
      </c>
      <c r="AO1068">
        <v>0</v>
      </c>
      <c r="AP1068">
        <v>0</v>
      </c>
      <c r="AQ1068">
        <v>0</v>
      </c>
      <c r="AR1068">
        <v>0</v>
      </c>
      <c r="AS1068">
        <v>0</v>
      </c>
      <c r="AT1068">
        <v>0</v>
      </c>
      <c r="AU1068">
        <v>0</v>
      </c>
      <c r="AV1068">
        <v>0</v>
      </c>
      <c r="AW1068">
        <v>45224</v>
      </c>
      <c r="AX1068">
        <v>3370</v>
      </c>
      <c r="AY1068">
        <v>2078</v>
      </c>
      <c r="AZ1068">
        <v>0</v>
      </c>
      <c r="BA1068">
        <v>345.2</v>
      </c>
      <c r="BB1068">
        <v>39.1</v>
      </c>
    </row>
    <row r="1069" spans="1:54" x14ac:dyDescent="0.3">
      <c r="A1069">
        <v>21111</v>
      </c>
      <c r="B1069" t="s">
        <v>38</v>
      </c>
      <c r="C1069" t="s">
        <v>1054</v>
      </c>
      <c r="D1069">
        <v>760026</v>
      </c>
      <c r="E1069">
        <v>741096</v>
      </c>
      <c r="F1069">
        <v>2.6</v>
      </c>
      <c r="G1069">
        <v>741096</v>
      </c>
      <c r="H1069">
        <v>6.5</v>
      </c>
      <c r="I1069">
        <v>22.7</v>
      </c>
      <c r="J1069">
        <v>14.5</v>
      </c>
      <c r="K1069">
        <v>51.8</v>
      </c>
      <c r="L1069">
        <v>73.400000000000006</v>
      </c>
      <c r="M1069">
        <v>21.5</v>
      </c>
      <c r="N1069">
        <v>0.2</v>
      </c>
      <c r="O1069">
        <v>2.5</v>
      </c>
      <c r="P1069">
        <v>0.1</v>
      </c>
      <c r="Q1069">
        <v>2.2000000000000002</v>
      </c>
      <c r="R1069">
        <v>4.8</v>
      </c>
      <c r="S1069">
        <v>69.3</v>
      </c>
      <c r="T1069">
        <v>85.6</v>
      </c>
      <c r="U1069">
        <v>6.5</v>
      </c>
      <c r="V1069">
        <v>8.3000000000000007</v>
      </c>
      <c r="W1069">
        <v>88.1</v>
      </c>
      <c r="X1069">
        <v>30.4</v>
      </c>
      <c r="Y1069">
        <v>54711</v>
      </c>
      <c r="Z1069">
        <v>21.8</v>
      </c>
      <c r="AA1069">
        <v>341449</v>
      </c>
      <c r="AB1069">
        <v>62.7</v>
      </c>
      <c r="AC1069">
        <v>29.5</v>
      </c>
      <c r="AD1069">
        <v>149100</v>
      </c>
      <c r="AE1069">
        <v>305832</v>
      </c>
      <c r="AF1069">
        <v>2.39</v>
      </c>
      <c r="AG1069">
        <v>27925</v>
      </c>
      <c r="AH1069">
        <v>46959</v>
      </c>
      <c r="AI1069">
        <v>16.7</v>
      </c>
      <c r="AJ1069">
        <v>19270</v>
      </c>
      <c r="AK1069">
        <v>401108</v>
      </c>
      <c r="AL1069">
        <v>2.2999999999999998</v>
      </c>
      <c r="AM1069">
        <v>50359</v>
      </c>
      <c r="AN1069">
        <v>62990</v>
      </c>
      <c r="AO1069">
        <v>8.5</v>
      </c>
      <c r="AP1069">
        <v>0.4</v>
      </c>
      <c r="AQ1069">
        <v>2.6</v>
      </c>
      <c r="AR1069">
        <v>0.1</v>
      </c>
      <c r="AS1069">
        <v>1.9</v>
      </c>
      <c r="AT1069">
        <v>26.9</v>
      </c>
      <c r="AU1069">
        <v>25695383</v>
      </c>
      <c r="AV1069">
        <v>13000553</v>
      </c>
      <c r="AW1069">
        <v>10002441</v>
      </c>
      <c r="AX1069">
        <v>14053</v>
      </c>
      <c r="AY1069">
        <v>1629185</v>
      </c>
      <c r="AZ1069">
        <v>2431</v>
      </c>
      <c r="BA1069">
        <v>380.42</v>
      </c>
      <c r="BB1069">
        <v>1948.1</v>
      </c>
    </row>
    <row r="1070" spans="1:54" x14ac:dyDescent="0.3">
      <c r="A1070">
        <v>21113</v>
      </c>
      <c r="B1070" t="s">
        <v>1471</v>
      </c>
      <c r="C1070" t="s">
        <v>1054</v>
      </c>
      <c r="D1070">
        <v>50815</v>
      </c>
      <c r="E1070">
        <v>48586</v>
      </c>
      <c r="F1070">
        <v>4.5999999999999996</v>
      </c>
      <c r="G1070">
        <v>48586</v>
      </c>
      <c r="H1070">
        <v>6.7</v>
      </c>
      <c r="I1070">
        <v>24.8</v>
      </c>
      <c r="J1070">
        <v>13.4</v>
      </c>
      <c r="K1070">
        <v>51.4</v>
      </c>
      <c r="L1070">
        <v>93.1</v>
      </c>
      <c r="M1070">
        <v>3.5</v>
      </c>
      <c r="N1070">
        <v>0.3</v>
      </c>
      <c r="O1070">
        <v>1.2</v>
      </c>
      <c r="P1070">
        <v>0</v>
      </c>
      <c r="Q1070">
        <v>1.8</v>
      </c>
      <c r="R1070">
        <v>2.9</v>
      </c>
      <c r="S1070">
        <v>90.5</v>
      </c>
      <c r="T1070">
        <v>80</v>
      </c>
      <c r="U1070">
        <v>3.1</v>
      </c>
      <c r="V1070">
        <v>4.0999999999999996</v>
      </c>
      <c r="W1070">
        <v>84.6</v>
      </c>
      <c r="X1070">
        <v>27.4</v>
      </c>
      <c r="Y1070">
        <v>3237</v>
      </c>
      <c r="Z1070">
        <v>24.1</v>
      </c>
      <c r="AA1070">
        <v>19910</v>
      </c>
      <c r="AB1070">
        <v>66</v>
      </c>
      <c r="AC1070">
        <v>14.7</v>
      </c>
      <c r="AD1070">
        <v>154300</v>
      </c>
      <c r="AE1070">
        <v>18012</v>
      </c>
      <c r="AF1070">
        <v>2.63</v>
      </c>
      <c r="AG1070">
        <v>25637</v>
      </c>
      <c r="AH1070">
        <v>49024</v>
      </c>
      <c r="AI1070">
        <v>16.899999999999999</v>
      </c>
      <c r="AJ1070">
        <v>1045</v>
      </c>
      <c r="AK1070">
        <v>14487</v>
      </c>
      <c r="AL1070">
        <v>0.5</v>
      </c>
      <c r="AM1070">
        <v>4020</v>
      </c>
      <c r="AN1070">
        <v>4184</v>
      </c>
      <c r="AO1070">
        <v>1.6</v>
      </c>
      <c r="AP1070">
        <v>0</v>
      </c>
      <c r="AQ1070">
        <v>0</v>
      </c>
      <c r="AR1070">
        <v>0</v>
      </c>
      <c r="AS1070">
        <v>0</v>
      </c>
      <c r="AT1070">
        <v>27</v>
      </c>
      <c r="AU1070">
        <v>1015569</v>
      </c>
      <c r="AV1070">
        <v>0</v>
      </c>
      <c r="AW1070">
        <v>731697</v>
      </c>
      <c r="AX1070">
        <v>16060</v>
      </c>
      <c r="AY1070">
        <v>46401</v>
      </c>
      <c r="AZ1070">
        <v>187</v>
      </c>
      <c r="BA1070">
        <v>172.12</v>
      </c>
      <c r="BB1070">
        <v>282.3</v>
      </c>
    </row>
    <row r="1071" spans="1:54" x14ac:dyDescent="0.3">
      <c r="A1071">
        <v>21115</v>
      </c>
      <c r="B1071" t="s">
        <v>103</v>
      </c>
      <c r="C1071" t="s">
        <v>1054</v>
      </c>
      <c r="D1071">
        <v>23262</v>
      </c>
      <c r="E1071">
        <v>23358</v>
      </c>
      <c r="F1071">
        <v>-0.4</v>
      </c>
      <c r="G1071">
        <v>23356</v>
      </c>
      <c r="H1071">
        <v>6.5</v>
      </c>
      <c r="I1071">
        <v>22.6</v>
      </c>
      <c r="J1071">
        <v>16.100000000000001</v>
      </c>
      <c r="K1071">
        <v>50.8</v>
      </c>
      <c r="L1071">
        <v>98</v>
      </c>
      <c r="M1071">
        <v>0.5</v>
      </c>
      <c r="N1071">
        <v>0.2</v>
      </c>
      <c r="O1071">
        <v>0.4</v>
      </c>
      <c r="P1071">
        <v>0</v>
      </c>
      <c r="Q1071">
        <v>0.9</v>
      </c>
      <c r="R1071">
        <v>0.7</v>
      </c>
      <c r="S1071">
        <v>97.5</v>
      </c>
      <c r="T1071">
        <v>88.8</v>
      </c>
      <c r="U1071">
        <v>0.5</v>
      </c>
      <c r="V1071">
        <v>1.1000000000000001</v>
      </c>
      <c r="W1071">
        <v>74.2</v>
      </c>
      <c r="X1071">
        <v>10.199999999999999</v>
      </c>
      <c r="Y1071">
        <v>1374</v>
      </c>
      <c r="Z1071">
        <v>27.5</v>
      </c>
      <c r="AA1071">
        <v>10531</v>
      </c>
      <c r="AB1071">
        <v>74.2</v>
      </c>
      <c r="AC1071">
        <v>9.6</v>
      </c>
      <c r="AD1071">
        <v>78700</v>
      </c>
      <c r="AE1071">
        <v>9154</v>
      </c>
      <c r="AF1071">
        <v>2.5</v>
      </c>
      <c r="AG1071">
        <v>19445</v>
      </c>
      <c r="AH1071">
        <v>34090</v>
      </c>
      <c r="AI1071">
        <v>24.3</v>
      </c>
      <c r="AJ1071">
        <v>411</v>
      </c>
      <c r="AK1071">
        <v>4345</v>
      </c>
      <c r="AL1071">
        <v>2.2999999999999998</v>
      </c>
      <c r="AM1071">
        <v>1379</v>
      </c>
      <c r="AN1071">
        <v>2074</v>
      </c>
      <c r="AO1071">
        <v>0</v>
      </c>
      <c r="AP1071">
        <v>0</v>
      </c>
      <c r="AQ1071">
        <v>0</v>
      </c>
      <c r="AR1071">
        <v>0</v>
      </c>
      <c r="AS1071">
        <v>0</v>
      </c>
      <c r="AT1071">
        <v>0</v>
      </c>
      <c r="AU1071">
        <v>0</v>
      </c>
      <c r="AV1071">
        <v>106086</v>
      </c>
      <c r="AW1071">
        <v>350076</v>
      </c>
      <c r="AX1071">
        <v>14646</v>
      </c>
      <c r="AY1071">
        <v>27186</v>
      </c>
      <c r="AZ1071">
        <v>7</v>
      </c>
      <c r="BA1071">
        <v>261.95</v>
      </c>
      <c r="BB1071">
        <v>89.2</v>
      </c>
    </row>
    <row r="1072" spans="1:54" x14ac:dyDescent="0.3">
      <c r="A1072">
        <v>21117</v>
      </c>
      <c r="B1072" t="s">
        <v>1472</v>
      </c>
      <c r="C1072" t="s">
        <v>1054</v>
      </c>
      <c r="D1072">
        <v>163929</v>
      </c>
      <c r="E1072">
        <v>159721</v>
      </c>
      <c r="F1072">
        <v>2.6</v>
      </c>
      <c r="G1072">
        <v>159720</v>
      </c>
      <c r="H1072">
        <v>7.1</v>
      </c>
      <c r="I1072">
        <v>24.5</v>
      </c>
      <c r="J1072">
        <v>12.7</v>
      </c>
      <c r="K1072">
        <v>50.6</v>
      </c>
      <c r="L1072">
        <v>91.5</v>
      </c>
      <c r="M1072">
        <v>4.9000000000000004</v>
      </c>
      <c r="N1072">
        <v>0.3</v>
      </c>
      <c r="O1072">
        <v>1.2</v>
      </c>
      <c r="P1072">
        <v>0.1</v>
      </c>
      <c r="Q1072">
        <v>1.9</v>
      </c>
      <c r="R1072">
        <v>2.9</v>
      </c>
      <c r="S1072">
        <v>89.2</v>
      </c>
      <c r="T1072">
        <v>84.7</v>
      </c>
      <c r="U1072">
        <v>2.5</v>
      </c>
      <c r="V1072">
        <v>4.2</v>
      </c>
      <c r="W1072">
        <v>88.8</v>
      </c>
      <c r="X1072">
        <v>29.1</v>
      </c>
      <c r="Y1072">
        <v>11814</v>
      </c>
      <c r="Z1072">
        <v>23</v>
      </c>
      <c r="AA1072">
        <v>69544</v>
      </c>
      <c r="AB1072">
        <v>68</v>
      </c>
      <c r="AC1072">
        <v>26.2</v>
      </c>
      <c r="AD1072">
        <v>144300</v>
      </c>
      <c r="AE1072">
        <v>61800</v>
      </c>
      <c r="AF1072">
        <v>2.56</v>
      </c>
      <c r="AG1072">
        <v>27704</v>
      </c>
      <c r="AH1072">
        <v>54270</v>
      </c>
      <c r="AI1072">
        <v>13.7</v>
      </c>
      <c r="AJ1072">
        <v>3014</v>
      </c>
      <c r="AK1072">
        <v>49837</v>
      </c>
      <c r="AL1072">
        <v>-9.5</v>
      </c>
      <c r="AM1072">
        <v>9266</v>
      </c>
      <c r="AN1072">
        <v>12369</v>
      </c>
      <c r="AO1072">
        <v>2.5</v>
      </c>
      <c r="AP1072">
        <v>0.2</v>
      </c>
      <c r="AQ1072">
        <v>1.3</v>
      </c>
      <c r="AR1072">
        <v>0</v>
      </c>
      <c r="AS1072">
        <v>0.9</v>
      </c>
      <c r="AT1072">
        <v>24.6</v>
      </c>
      <c r="AU1072">
        <v>1236384</v>
      </c>
      <c r="AV1072">
        <v>0</v>
      </c>
      <c r="AW1072">
        <v>1261984</v>
      </c>
      <c r="AX1072">
        <v>8046</v>
      </c>
      <c r="AY1072">
        <v>323301</v>
      </c>
      <c r="AZ1072">
        <v>278</v>
      </c>
      <c r="BA1072">
        <v>160.25</v>
      </c>
      <c r="BB1072">
        <v>996.7</v>
      </c>
    </row>
    <row r="1073" spans="1:54" x14ac:dyDescent="0.3">
      <c r="A1073">
        <v>21119</v>
      </c>
      <c r="B1073" t="s">
        <v>1473</v>
      </c>
      <c r="C1073" t="s">
        <v>1054</v>
      </c>
      <c r="D1073">
        <v>15892</v>
      </c>
      <c r="E1073">
        <v>16346</v>
      </c>
      <c r="F1073">
        <v>-2.8</v>
      </c>
      <c r="G1073">
        <v>16346</v>
      </c>
      <c r="H1073">
        <v>5.7</v>
      </c>
      <c r="I1073">
        <v>20.399999999999999</v>
      </c>
      <c r="J1073">
        <v>15.8</v>
      </c>
      <c r="K1073">
        <v>50.3</v>
      </c>
      <c r="L1073">
        <v>98.1</v>
      </c>
      <c r="M1073">
        <v>0.9</v>
      </c>
      <c r="N1073">
        <v>0.1</v>
      </c>
      <c r="O1073">
        <v>0.1</v>
      </c>
      <c r="P1073">
        <v>0</v>
      </c>
      <c r="Q1073">
        <v>0.8</v>
      </c>
      <c r="R1073">
        <v>0.8</v>
      </c>
      <c r="S1073">
        <v>97.5</v>
      </c>
      <c r="T1073">
        <v>90.1</v>
      </c>
      <c r="U1073">
        <v>0.1</v>
      </c>
      <c r="V1073">
        <v>1.3</v>
      </c>
      <c r="W1073">
        <v>70.400000000000006</v>
      </c>
      <c r="X1073">
        <v>13</v>
      </c>
      <c r="Y1073">
        <v>755</v>
      </c>
      <c r="Z1073">
        <v>26.7</v>
      </c>
      <c r="AA1073">
        <v>7444</v>
      </c>
      <c r="AB1073">
        <v>80</v>
      </c>
      <c r="AC1073">
        <v>4.0999999999999996</v>
      </c>
      <c r="AD1073">
        <v>59600</v>
      </c>
      <c r="AE1073">
        <v>5892</v>
      </c>
      <c r="AF1073">
        <v>2.63</v>
      </c>
      <c r="AG1073">
        <v>18448</v>
      </c>
      <c r="AH1073">
        <v>33889</v>
      </c>
      <c r="AI1073">
        <v>23.1</v>
      </c>
      <c r="AJ1073">
        <v>174</v>
      </c>
      <c r="AK1073">
        <v>1519</v>
      </c>
      <c r="AL1073">
        <v>-5.0999999999999996</v>
      </c>
      <c r="AM1073">
        <v>812</v>
      </c>
      <c r="AN1073">
        <v>833</v>
      </c>
      <c r="AO1073">
        <v>0</v>
      </c>
      <c r="AP1073">
        <v>0</v>
      </c>
      <c r="AQ1073">
        <v>0</v>
      </c>
      <c r="AR1073">
        <v>0</v>
      </c>
      <c r="AS1073">
        <v>0</v>
      </c>
      <c r="AT1073">
        <v>31.3</v>
      </c>
      <c r="AU1073">
        <v>0</v>
      </c>
      <c r="AV1073">
        <v>0</v>
      </c>
      <c r="AW1073">
        <v>47551</v>
      </c>
      <c r="AX1073">
        <v>2782</v>
      </c>
      <c r="AY1073">
        <v>2950</v>
      </c>
      <c r="AZ1073">
        <v>0</v>
      </c>
      <c r="BA1073">
        <v>351.52</v>
      </c>
      <c r="BB1073">
        <v>46.5</v>
      </c>
    </row>
    <row r="1074" spans="1:54" x14ac:dyDescent="0.3">
      <c r="A1074">
        <v>21121</v>
      </c>
      <c r="B1074" t="s">
        <v>601</v>
      </c>
      <c r="C1074" t="s">
        <v>1054</v>
      </c>
      <c r="D1074">
        <v>31798</v>
      </c>
      <c r="E1074">
        <v>31883</v>
      </c>
      <c r="F1074">
        <v>-0.3</v>
      </c>
      <c r="G1074">
        <v>31883</v>
      </c>
      <c r="H1074">
        <v>6.7</v>
      </c>
      <c r="I1074">
        <v>23.8</v>
      </c>
      <c r="J1074">
        <v>16.899999999999999</v>
      </c>
      <c r="K1074">
        <v>51.5</v>
      </c>
      <c r="L1074">
        <v>97</v>
      </c>
      <c r="M1074">
        <v>1.3</v>
      </c>
      <c r="N1074">
        <v>0.2</v>
      </c>
      <c r="O1074">
        <v>0.3</v>
      </c>
      <c r="P1074">
        <v>0.1</v>
      </c>
      <c r="Q1074">
        <v>1</v>
      </c>
      <c r="R1074">
        <v>1.1000000000000001</v>
      </c>
      <c r="S1074">
        <v>96.1</v>
      </c>
      <c r="T1074">
        <v>86.6</v>
      </c>
      <c r="U1074">
        <v>1</v>
      </c>
      <c r="V1074">
        <v>1.4</v>
      </c>
      <c r="W1074">
        <v>67.2</v>
      </c>
      <c r="X1074">
        <v>10.1</v>
      </c>
      <c r="Y1074">
        <v>1564</v>
      </c>
      <c r="Z1074">
        <v>19.2</v>
      </c>
      <c r="AA1074">
        <v>14451</v>
      </c>
      <c r="AB1074">
        <v>64.400000000000006</v>
      </c>
      <c r="AC1074">
        <v>11.4</v>
      </c>
      <c r="AD1074">
        <v>71400</v>
      </c>
      <c r="AE1074">
        <v>12350</v>
      </c>
      <c r="AF1074">
        <v>2.5299999999999998</v>
      </c>
      <c r="AG1074">
        <v>14367</v>
      </c>
      <c r="AH1074">
        <v>24038</v>
      </c>
      <c r="AI1074">
        <v>34.700000000000003</v>
      </c>
      <c r="AJ1074">
        <v>466</v>
      </c>
      <c r="AK1074">
        <v>7535</v>
      </c>
      <c r="AL1074">
        <v>6.8</v>
      </c>
      <c r="AM1074">
        <v>2134</v>
      </c>
      <c r="AN1074">
        <v>3121</v>
      </c>
      <c r="AO1074">
        <v>0</v>
      </c>
      <c r="AP1074">
        <v>0</v>
      </c>
      <c r="AQ1074">
        <v>1.6</v>
      </c>
      <c r="AR1074">
        <v>0</v>
      </c>
      <c r="AS1074">
        <v>0</v>
      </c>
      <c r="AT1074">
        <v>30.3</v>
      </c>
      <c r="AU1074">
        <v>210723</v>
      </c>
      <c r="AV1074">
        <v>63723</v>
      </c>
      <c r="AW1074">
        <v>318643</v>
      </c>
      <c r="AX1074">
        <v>9870</v>
      </c>
      <c r="AY1074">
        <v>27458</v>
      </c>
      <c r="AZ1074">
        <v>0</v>
      </c>
      <c r="BA1074">
        <v>386.3</v>
      </c>
      <c r="BB1074">
        <v>82.5</v>
      </c>
    </row>
    <row r="1075" spans="1:54" x14ac:dyDescent="0.3">
      <c r="A1075">
        <v>21123</v>
      </c>
      <c r="B1075" t="s">
        <v>1474</v>
      </c>
      <c r="C1075" t="s">
        <v>1054</v>
      </c>
      <c r="D1075">
        <v>14180</v>
      </c>
      <c r="E1075">
        <v>14193</v>
      </c>
      <c r="F1075">
        <v>-0.1</v>
      </c>
      <c r="G1075">
        <v>14193</v>
      </c>
      <c r="H1075">
        <v>5.3</v>
      </c>
      <c r="I1075">
        <v>22.4</v>
      </c>
      <c r="J1075">
        <v>17</v>
      </c>
      <c r="K1075">
        <v>50.5</v>
      </c>
      <c r="L1075">
        <v>94.6</v>
      </c>
      <c r="M1075">
        <v>3.2</v>
      </c>
      <c r="N1075">
        <v>0.3</v>
      </c>
      <c r="O1075">
        <v>0.2</v>
      </c>
      <c r="P1075">
        <v>0.1</v>
      </c>
      <c r="Q1075">
        <v>1.6</v>
      </c>
      <c r="R1075">
        <v>3.1</v>
      </c>
      <c r="S1075">
        <v>91.7</v>
      </c>
      <c r="T1075">
        <v>89.6</v>
      </c>
      <c r="U1075">
        <v>1.1000000000000001</v>
      </c>
      <c r="V1075">
        <v>3</v>
      </c>
      <c r="W1075">
        <v>80.2</v>
      </c>
      <c r="X1075">
        <v>11.1</v>
      </c>
      <c r="Y1075">
        <v>1170</v>
      </c>
      <c r="Z1075">
        <v>25.4</v>
      </c>
      <c r="AA1075">
        <v>6277</v>
      </c>
      <c r="AB1075">
        <v>76.3</v>
      </c>
      <c r="AC1075">
        <v>7.9</v>
      </c>
      <c r="AD1075">
        <v>101000</v>
      </c>
      <c r="AE1075">
        <v>5221</v>
      </c>
      <c r="AF1075">
        <v>2.66</v>
      </c>
      <c r="AG1075">
        <v>19611</v>
      </c>
      <c r="AH1075">
        <v>39753</v>
      </c>
      <c r="AI1075">
        <v>16.899999999999999</v>
      </c>
      <c r="AJ1075">
        <v>224</v>
      </c>
      <c r="AK1075">
        <v>1875</v>
      </c>
      <c r="AL1075">
        <v>17</v>
      </c>
      <c r="AM1075">
        <v>1066</v>
      </c>
      <c r="AN1075">
        <v>1335</v>
      </c>
      <c r="AO1075">
        <v>0</v>
      </c>
      <c r="AP1075">
        <v>0</v>
      </c>
      <c r="AQ1075">
        <v>0</v>
      </c>
      <c r="AR1075">
        <v>0</v>
      </c>
      <c r="AS1075">
        <v>0</v>
      </c>
      <c r="AT1075">
        <v>0</v>
      </c>
      <c r="AU1075">
        <v>90029</v>
      </c>
      <c r="AV1075">
        <v>19846</v>
      </c>
      <c r="AW1075">
        <v>49171</v>
      </c>
      <c r="AX1075">
        <v>3621</v>
      </c>
      <c r="AY1075">
        <v>5861</v>
      </c>
      <c r="AZ1075">
        <v>43</v>
      </c>
      <c r="BA1075">
        <v>261.52</v>
      </c>
      <c r="BB1075">
        <v>54.3</v>
      </c>
    </row>
    <row r="1076" spans="1:54" x14ac:dyDescent="0.3">
      <c r="A1076">
        <v>21125</v>
      </c>
      <c r="B1076" t="s">
        <v>1475</v>
      </c>
      <c r="C1076" t="s">
        <v>1054</v>
      </c>
      <c r="D1076">
        <v>60015</v>
      </c>
      <c r="E1076">
        <v>58849</v>
      </c>
      <c r="F1076">
        <v>2</v>
      </c>
      <c r="G1076">
        <v>58849</v>
      </c>
      <c r="H1076">
        <v>6.1</v>
      </c>
      <c r="I1076">
        <v>23.6</v>
      </c>
      <c r="J1076">
        <v>15</v>
      </c>
      <c r="K1076">
        <v>51</v>
      </c>
      <c r="L1076">
        <v>97.1</v>
      </c>
      <c r="M1076">
        <v>0.8</v>
      </c>
      <c r="N1076">
        <v>0.3</v>
      </c>
      <c r="O1076">
        <v>0.6</v>
      </c>
      <c r="P1076">
        <v>0</v>
      </c>
      <c r="Q1076">
        <v>1.1000000000000001</v>
      </c>
      <c r="R1076">
        <v>1.4</v>
      </c>
      <c r="S1076">
        <v>96</v>
      </c>
      <c r="T1076">
        <v>84.8</v>
      </c>
      <c r="U1076">
        <v>1.2</v>
      </c>
      <c r="V1076">
        <v>1.8</v>
      </c>
      <c r="W1076">
        <v>74.900000000000006</v>
      </c>
      <c r="X1076">
        <v>12.6</v>
      </c>
      <c r="Y1076">
        <v>4121</v>
      </c>
      <c r="Z1076">
        <v>21.4</v>
      </c>
      <c r="AA1076">
        <v>25423</v>
      </c>
      <c r="AB1076">
        <v>71.3</v>
      </c>
      <c r="AC1076">
        <v>11.1</v>
      </c>
      <c r="AD1076">
        <v>91300</v>
      </c>
      <c r="AE1076">
        <v>22931</v>
      </c>
      <c r="AF1076">
        <v>2.5499999999999998</v>
      </c>
      <c r="AG1076">
        <v>19923</v>
      </c>
      <c r="AH1076">
        <v>36570</v>
      </c>
      <c r="AI1076">
        <v>21.8</v>
      </c>
      <c r="AJ1076">
        <v>1144</v>
      </c>
      <c r="AK1076">
        <v>21700</v>
      </c>
      <c r="AL1076">
        <v>1.3</v>
      </c>
      <c r="AM1076">
        <v>3878</v>
      </c>
      <c r="AN1076">
        <v>5525</v>
      </c>
      <c r="AO1076">
        <v>0</v>
      </c>
      <c r="AP1076">
        <v>0</v>
      </c>
      <c r="AQ1076">
        <v>0.7</v>
      </c>
      <c r="AR1076">
        <v>0</v>
      </c>
      <c r="AS1076">
        <v>0</v>
      </c>
      <c r="AT1076">
        <v>25</v>
      </c>
      <c r="AU1076">
        <v>0</v>
      </c>
      <c r="AV1076">
        <v>0</v>
      </c>
      <c r="AW1076">
        <v>914739</v>
      </c>
      <c r="AX1076">
        <v>15970</v>
      </c>
      <c r="AY1076">
        <v>91032</v>
      </c>
      <c r="AZ1076">
        <v>1</v>
      </c>
      <c r="BA1076">
        <v>433.95</v>
      </c>
      <c r="BB1076">
        <v>135.6</v>
      </c>
    </row>
    <row r="1077" spans="1:54" x14ac:dyDescent="0.3">
      <c r="A1077">
        <v>21127</v>
      </c>
      <c r="B1077" t="s">
        <v>35</v>
      </c>
      <c r="C1077" t="s">
        <v>1054</v>
      </c>
      <c r="D1077">
        <v>15804</v>
      </c>
      <c r="E1077">
        <v>15858</v>
      </c>
      <c r="F1077">
        <v>-0.3</v>
      </c>
      <c r="G1077">
        <v>15860</v>
      </c>
      <c r="H1077">
        <v>6.5</v>
      </c>
      <c r="I1077">
        <v>23.1</v>
      </c>
      <c r="J1077">
        <v>15.9</v>
      </c>
      <c r="K1077">
        <v>50.1</v>
      </c>
      <c r="L1077">
        <v>98.3</v>
      </c>
      <c r="M1077">
        <v>0.4</v>
      </c>
      <c r="N1077">
        <v>0.1</v>
      </c>
      <c r="O1077">
        <v>0.2</v>
      </c>
      <c r="P1077">
        <v>0</v>
      </c>
      <c r="Q1077">
        <v>1</v>
      </c>
      <c r="R1077">
        <v>0.7</v>
      </c>
      <c r="S1077">
        <v>97.7</v>
      </c>
      <c r="T1077">
        <v>88.1</v>
      </c>
      <c r="U1077">
        <v>0.6</v>
      </c>
      <c r="V1077">
        <v>1.4</v>
      </c>
      <c r="W1077">
        <v>72.900000000000006</v>
      </c>
      <c r="X1077">
        <v>10.8</v>
      </c>
      <c r="Y1077">
        <v>790</v>
      </c>
      <c r="Z1077">
        <v>34.9</v>
      </c>
      <c r="AA1077">
        <v>7268</v>
      </c>
      <c r="AB1077">
        <v>76</v>
      </c>
      <c r="AC1077">
        <v>6.6</v>
      </c>
      <c r="AD1077">
        <v>80200</v>
      </c>
      <c r="AE1077">
        <v>5823</v>
      </c>
      <c r="AF1077">
        <v>2.7</v>
      </c>
      <c r="AG1077">
        <v>17960</v>
      </c>
      <c r="AH1077">
        <v>33525</v>
      </c>
      <c r="AI1077">
        <v>27</v>
      </c>
      <c r="AJ1077">
        <v>221</v>
      </c>
      <c r="AK1077">
        <v>2508</v>
      </c>
      <c r="AL1077">
        <v>6.9</v>
      </c>
      <c r="AM1077">
        <v>794</v>
      </c>
      <c r="AN1077">
        <v>916</v>
      </c>
      <c r="AO1077">
        <v>0</v>
      </c>
      <c r="AP1077">
        <v>0</v>
      </c>
      <c r="AQ1077">
        <v>0</v>
      </c>
      <c r="AR1077">
        <v>0</v>
      </c>
      <c r="AS1077">
        <v>0</v>
      </c>
      <c r="AT1077">
        <v>0</v>
      </c>
      <c r="AU1077">
        <v>0</v>
      </c>
      <c r="AV1077">
        <v>0</v>
      </c>
      <c r="AW1077">
        <v>123575</v>
      </c>
      <c r="AX1077">
        <v>7568</v>
      </c>
      <c r="AY1077">
        <v>11508</v>
      </c>
      <c r="AZ1077">
        <v>0</v>
      </c>
      <c r="BA1077">
        <v>415.6</v>
      </c>
      <c r="BB1077">
        <v>38.200000000000003</v>
      </c>
    </row>
    <row r="1078" spans="1:54" x14ac:dyDescent="0.3">
      <c r="A1078">
        <v>21129</v>
      </c>
      <c r="B1078" t="s">
        <v>34</v>
      </c>
      <c r="C1078" t="s">
        <v>1054</v>
      </c>
      <c r="D1078">
        <v>7594</v>
      </c>
      <c r="E1078">
        <v>7889</v>
      </c>
      <c r="F1078">
        <v>-3.7</v>
      </c>
      <c r="G1078">
        <v>7887</v>
      </c>
      <c r="H1078">
        <v>4.8</v>
      </c>
      <c r="I1078">
        <v>19</v>
      </c>
      <c r="J1078">
        <v>15</v>
      </c>
      <c r="K1078">
        <v>44.6</v>
      </c>
      <c r="L1078">
        <v>95.9</v>
      </c>
      <c r="M1078">
        <v>2.6</v>
      </c>
      <c r="N1078">
        <v>0.4</v>
      </c>
      <c r="O1078">
        <v>0.1</v>
      </c>
      <c r="P1078">
        <v>0</v>
      </c>
      <c r="Q1078">
        <v>1</v>
      </c>
      <c r="R1078">
        <v>1.1000000000000001</v>
      </c>
      <c r="S1078">
        <v>95</v>
      </c>
      <c r="T1078">
        <v>87.4</v>
      </c>
      <c r="U1078">
        <v>0.8</v>
      </c>
      <c r="V1078">
        <v>1</v>
      </c>
      <c r="W1078">
        <v>70.5</v>
      </c>
      <c r="X1078">
        <v>5.6</v>
      </c>
      <c r="Y1078">
        <v>397</v>
      </c>
      <c r="Z1078">
        <v>31.2</v>
      </c>
      <c r="AA1078">
        <v>3431</v>
      </c>
      <c r="AB1078">
        <v>73.400000000000006</v>
      </c>
      <c r="AC1078">
        <v>10.7</v>
      </c>
      <c r="AD1078">
        <v>62200</v>
      </c>
      <c r="AE1078">
        <v>2951</v>
      </c>
      <c r="AF1078">
        <v>2.2799999999999998</v>
      </c>
      <c r="AG1078">
        <v>13969</v>
      </c>
      <c r="AH1078">
        <v>22920</v>
      </c>
      <c r="AI1078">
        <v>37.200000000000003</v>
      </c>
      <c r="AJ1078">
        <v>100</v>
      </c>
      <c r="AK1078">
        <v>1327</v>
      </c>
      <c r="AL1078">
        <v>-4</v>
      </c>
      <c r="AM1078">
        <v>420</v>
      </c>
      <c r="AN1078">
        <v>382</v>
      </c>
      <c r="AO1078">
        <v>0</v>
      </c>
      <c r="AP1078">
        <v>0</v>
      </c>
      <c r="AQ1078">
        <v>0</v>
      </c>
      <c r="AR1078">
        <v>0</v>
      </c>
      <c r="AS1078">
        <v>0</v>
      </c>
      <c r="AT1078">
        <v>21.2</v>
      </c>
      <c r="AU1078">
        <v>0</v>
      </c>
      <c r="AV1078">
        <v>0</v>
      </c>
      <c r="AW1078">
        <v>58622</v>
      </c>
      <c r="AX1078">
        <v>7891</v>
      </c>
      <c r="AY1078">
        <v>2530</v>
      </c>
      <c r="AZ1078">
        <v>0</v>
      </c>
      <c r="BA1078">
        <v>208.86</v>
      </c>
      <c r="BB1078">
        <v>37.799999999999997</v>
      </c>
    </row>
    <row r="1079" spans="1:54" x14ac:dyDescent="0.3">
      <c r="A1079">
        <v>21131</v>
      </c>
      <c r="B1079" t="s">
        <v>1476</v>
      </c>
      <c r="C1079" t="s">
        <v>1054</v>
      </c>
      <c r="D1079">
        <v>10918</v>
      </c>
      <c r="E1079">
        <v>11310</v>
      </c>
      <c r="F1079">
        <v>-3.5</v>
      </c>
      <c r="G1079">
        <v>11310</v>
      </c>
      <c r="H1079">
        <v>6.4</v>
      </c>
      <c r="I1079">
        <v>21.6</v>
      </c>
      <c r="J1079">
        <v>16.2</v>
      </c>
      <c r="K1079">
        <v>50.5</v>
      </c>
      <c r="L1079">
        <v>98.5</v>
      </c>
      <c r="M1079">
        <v>0.3</v>
      </c>
      <c r="N1079">
        <v>0.1</v>
      </c>
      <c r="O1079">
        <v>0.2</v>
      </c>
      <c r="P1079">
        <v>0</v>
      </c>
      <c r="Q1079">
        <v>0.8</v>
      </c>
      <c r="R1079">
        <v>0.4</v>
      </c>
      <c r="S1079">
        <v>98.1</v>
      </c>
      <c r="T1079">
        <v>92.7</v>
      </c>
      <c r="U1079">
        <v>0.2</v>
      </c>
      <c r="V1079">
        <v>0.3</v>
      </c>
      <c r="W1079">
        <v>63.1</v>
      </c>
      <c r="X1079">
        <v>7.3</v>
      </c>
      <c r="Y1079">
        <v>465</v>
      </c>
      <c r="Z1079">
        <v>28.2</v>
      </c>
      <c r="AA1079">
        <v>5267</v>
      </c>
      <c r="AB1079">
        <v>77.8</v>
      </c>
      <c r="AC1079">
        <v>1.8</v>
      </c>
      <c r="AD1079">
        <v>44700</v>
      </c>
      <c r="AE1079">
        <v>4206</v>
      </c>
      <c r="AF1079">
        <v>2.62</v>
      </c>
      <c r="AG1079">
        <v>16424</v>
      </c>
      <c r="AH1079">
        <v>29293</v>
      </c>
      <c r="AI1079">
        <v>22.6</v>
      </c>
      <c r="AJ1079">
        <v>110</v>
      </c>
      <c r="AK1079">
        <v>1114</v>
      </c>
      <c r="AL1079">
        <v>4.5999999999999996</v>
      </c>
      <c r="AM1079">
        <v>520</v>
      </c>
      <c r="AN1079">
        <v>794</v>
      </c>
      <c r="AO1079">
        <v>0</v>
      </c>
      <c r="AP1079">
        <v>0</v>
      </c>
      <c r="AQ1079">
        <v>0</v>
      </c>
      <c r="AR1079">
        <v>0</v>
      </c>
      <c r="AS1079">
        <v>0</v>
      </c>
      <c r="AT1079">
        <v>0</v>
      </c>
      <c r="AU1079">
        <v>0</v>
      </c>
      <c r="AV1079">
        <v>0</v>
      </c>
      <c r="AW1079">
        <v>59363</v>
      </c>
      <c r="AX1079">
        <v>5072</v>
      </c>
      <c r="AY1079">
        <v>3874</v>
      </c>
      <c r="AZ1079">
        <v>0</v>
      </c>
      <c r="BA1079">
        <v>400.84</v>
      </c>
      <c r="BB1079">
        <v>28.2</v>
      </c>
    </row>
    <row r="1080" spans="1:54" x14ac:dyDescent="0.3">
      <c r="A1080">
        <v>21133</v>
      </c>
      <c r="B1080" t="s">
        <v>1477</v>
      </c>
      <c r="C1080" t="s">
        <v>1054</v>
      </c>
      <c r="D1080">
        <v>23359</v>
      </c>
      <c r="E1080">
        <v>24519</v>
      </c>
      <c r="F1080">
        <v>-4.7</v>
      </c>
      <c r="G1080">
        <v>24519</v>
      </c>
      <c r="H1080">
        <v>5.9</v>
      </c>
      <c r="I1080">
        <v>21.6</v>
      </c>
      <c r="J1080">
        <v>16.7</v>
      </c>
      <c r="K1080">
        <v>50.6</v>
      </c>
      <c r="L1080">
        <v>98.5</v>
      </c>
      <c r="M1080">
        <v>0.6</v>
      </c>
      <c r="N1080">
        <v>0.2</v>
      </c>
      <c r="O1080">
        <v>0.2</v>
      </c>
      <c r="P1080">
        <v>0</v>
      </c>
      <c r="Q1080">
        <v>0.6</v>
      </c>
      <c r="R1080">
        <v>0.7</v>
      </c>
      <c r="S1080">
        <v>97.8</v>
      </c>
      <c r="T1080">
        <v>92.2</v>
      </c>
      <c r="U1080">
        <v>0.4</v>
      </c>
      <c r="V1080">
        <v>0.9</v>
      </c>
      <c r="W1080">
        <v>74.8</v>
      </c>
      <c r="X1080">
        <v>11.5</v>
      </c>
      <c r="Y1080">
        <v>1277</v>
      </c>
      <c r="Z1080">
        <v>27.1</v>
      </c>
      <c r="AA1080">
        <v>11588</v>
      </c>
      <c r="AB1080">
        <v>75.400000000000006</v>
      </c>
      <c r="AC1080">
        <v>4.4000000000000004</v>
      </c>
      <c r="AD1080">
        <v>54900</v>
      </c>
      <c r="AE1080">
        <v>9366</v>
      </c>
      <c r="AF1080">
        <v>2.56</v>
      </c>
      <c r="AG1080">
        <v>17886</v>
      </c>
      <c r="AH1080">
        <v>31200</v>
      </c>
      <c r="AI1080">
        <v>25.3</v>
      </c>
      <c r="AJ1080">
        <v>333</v>
      </c>
      <c r="AK1080">
        <v>4243</v>
      </c>
      <c r="AL1080">
        <v>-3.9</v>
      </c>
      <c r="AM1080">
        <v>1171</v>
      </c>
      <c r="AN1080">
        <v>1756</v>
      </c>
      <c r="AO1080">
        <v>0</v>
      </c>
      <c r="AP1080">
        <v>0</v>
      </c>
      <c r="AQ1080">
        <v>0</v>
      </c>
      <c r="AR1080">
        <v>0</v>
      </c>
      <c r="AS1080">
        <v>0</v>
      </c>
      <c r="AT1080">
        <v>21.9</v>
      </c>
      <c r="AU1080">
        <v>0</v>
      </c>
      <c r="AV1080">
        <v>51762</v>
      </c>
      <c r="AW1080">
        <v>123973</v>
      </c>
      <c r="AX1080">
        <v>5176</v>
      </c>
      <c r="AY1080">
        <v>14125</v>
      </c>
      <c r="AZ1080">
        <v>10</v>
      </c>
      <c r="BA1080">
        <v>337.91</v>
      </c>
      <c r="BB1080">
        <v>72.599999999999994</v>
      </c>
    </row>
    <row r="1081" spans="1:54" x14ac:dyDescent="0.3">
      <c r="A1081">
        <v>21135</v>
      </c>
      <c r="B1081" t="s">
        <v>600</v>
      </c>
      <c r="C1081" t="s">
        <v>1054</v>
      </c>
      <c r="D1081">
        <v>13880</v>
      </c>
      <c r="E1081">
        <v>13872</v>
      </c>
      <c r="F1081">
        <v>0.1</v>
      </c>
      <c r="G1081">
        <v>13870</v>
      </c>
      <c r="H1081">
        <v>6.3</v>
      </c>
      <c r="I1081">
        <v>22.9</v>
      </c>
      <c r="J1081">
        <v>16.600000000000001</v>
      </c>
      <c r="K1081">
        <v>50.2</v>
      </c>
      <c r="L1081">
        <v>98.6</v>
      </c>
      <c r="M1081">
        <v>0.4</v>
      </c>
      <c r="N1081">
        <v>0.2</v>
      </c>
      <c r="O1081">
        <v>0.1</v>
      </c>
      <c r="P1081">
        <v>0</v>
      </c>
      <c r="Q1081">
        <v>0.7</v>
      </c>
      <c r="R1081">
        <v>0.7</v>
      </c>
      <c r="S1081">
        <v>97.9</v>
      </c>
      <c r="T1081">
        <v>88.8</v>
      </c>
      <c r="U1081">
        <v>0.1</v>
      </c>
      <c r="V1081">
        <v>2</v>
      </c>
      <c r="W1081">
        <v>73.900000000000006</v>
      </c>
      <c r="X1081">
        <v>10.6</v>
      </c>
      <c r="Y1081">
        <v>880</v>
      </c>
      <c r="Z1081">
        <v>31.4</v>
      </c>
      <c r="AA1081">
        <v>6469</v>
      </c>
      <c r="AB1081">
        <v>79.3</v>
      </c>
      <c r="AC1081">
        <v>4.9000000000000004</v>
      </c>
      <c r="AD1081">
        <v>59900</v>
      </c>
      <c r="AE1081">
        <v>5003</v>
      </c>
      <c r="AF1081">
        <v>2.74</v>
      </c>
      <c r="AG1081">
        <v>16132</v>
      </c>
      <c r="AH1081">
        <v>28388</v>
      </c>
      <c r="AI1081">
        <v>29.1</v>
      </c>
      <c r="AJ1081">
        <v>119</v>
      </c>
      <c r="AK1081">
        <v>1297</v>
      </c>
      <c r="AL1081">
        <v>4.5</v>
      </c>
      <c r="AM1081">
        <v>910</v>
      </c>
      <c r="AN1081">
        <v>1192</v>
      </c>
      <c r="AO1081">
        <v>0</v>
      </c>
      <c r="AP1081">
        <v>0</v>
      </c>
      <c r="AQ1081">
        <v>0</v>
      </c>
      <c r="AR1081">
        <v>0</v>
      </c>
      <c r="AS1081">
        <v>0</v>
      </c>
      <c r="AT1081">
        <v>10.199999999999999</v>
      </c>
      <c r="AU1081">
        <v>0</v>
      </c>
      <c r="AV1081">
        <v>0</v>
      </c>
      <c r="AW1081">
        <v>56840</v>
      </c>
      <c r="AX1081">
        <v>4074</v>
      </c>
      <c r="AY1081">
        <v>3942</v>
      </c>
      <c r="AZ1081">
        <v>0</v>
      </c>
      <c r="BA1081">
        <v>482.84</v>
      </c>
      <c r="BB1081">
        <v>28.7</v>
      </c>
    </row>
    <row r="1082" spans="1:54" x14ac:dyDescent="0.3">
      <c r="A1082">
        <v>21137</v>
      </c>
      <c r="B1082" t="s">
        <v>101</v>
      </c>
      <c r="C1082" t="s">
        <v>1054</v>
      </c>
      <c r="D1082">
        <v>24445</v>
      </c>
      <c r="E1082">
        <v>24754</v>
      </c>
      <c r="F1082">
        <v>-1.2</v>
      </c>
      <c r="G1082">
        <v>24742</v>
      </c>
      <c r="H1082">
        <v>6.2</v>
      </c>
      <c r="I1082">
        <v>23.7</v>
      </c>
      <c r="J1082">
        <v>16.7</v>
      </c>
      <c r="K1082">
        <v>51</v>
      </c>
      <c r="L1082">
        <v>95.8</v>
      </c>
      <c r="M1082">
        <v>2.4</v>
      </c>
      <c r="N1082">
        <v>0.2</v>
      </c>
      <c r="O1082">
        <v>0.2</v>
      </c>
      <c r="P1082">
        <v>0</v>
      </c>
      <c r="Q1082">
        <v>1.4</v>
      </c>
      <c r="R1082">
        <v>1.5</v>
      </c>
      <c r="S1082">
        <v>94.4</v>
      </c>
      <c r="T1082">
        <v>86.1</v>
      </c>
      <c r="U1082">
        <v>0.3</v>
      </c>
      <c r="V1082">
        <v>1</v>
      </c>
      <c r="W1082">
        <v>76.8</v>
      </c>
      <c r="X1082">
        <v>9.6</v>
      </c>
      <c r="Y1082">
        <v>1636</v>
      </c>
      <c r="Z1082">
        <v>27.5</v>
      </c>
      <c r="AA1082">
        <v>10851</v>
      </c>
      <c r="AB1082">
        <v>75.599999999999994</v>
      </c>
      <c r="AC1082">
        <v>7.3</v>
      </c>
      <c r="AD1082">
        <v>88500</v>
      </c>
      <c r="AE1082">
        <v>9692</v>
      </c>
      <c r="AF1082">
        <v>2.52</v>
      </c>
      <c r="AG1082">
        <v>17420</v>
      </c>
      <c r="AH1082">
        <v>33651</v>
      </c>
      <c r="AI1082">
        <v>25.4</v>
      </c>
      <c r="AJ1082">
        <v>308</v>
      </c>
      <c r="AK1082">
        <v>2653</v>
      </c>
      <c r="AL1082">
        <v>-13.4</v>
      </c>
      <c r="AM1082">
        <v>1643</v>
      </c>
      <c r="AN1082">
        <v>1809</v>
      </c>
      <c r="AO1082">
        <v>0</v>
      </c>
      <c r="AP1082">
        <v>0</v>
      </c>
      <c r="AQ1082">
        <v>0</v>
      </c>
      <c r="AR1082">
        <v>0</v>
      </c>
      <c r="AS1082">
        <v>0</v>
      </c>
      <c r="AT1082">
        <v>0</v>
      </c>
      <c r="AU1082">
        <v>0</v>
      </c>
      <c r="AV1082">
        <v>0</v>
      </c>
      <c r="AW1082">
        <v>127171</v>
      </c>
      <c r="AX1082">
        <v>5053</v>
      </c>
      <c r="AY1082">
        <v>9405</v>
      </c>
      <c r="AZ1082">
        <v>36</v>
      </c>
      <c r="BA1082">
        <v>334.1</v>
      </c>
      <c r="BB1082">
        <v>74.099999999999994</v>
      </c>
    </row>
    <row r="1083" spans="1:54" x14ac:dyDescent="0.3">
      <c r="A1083">
        <v>21139</v>
      </c>
      <c r="B1083" t="s">
        <v>1348</v>
      </c>
      <c r="C1083" t="s">
        <v>1054</v>
      </c>
      <c r="D1083">
        <v>9359</v>
      </c>
      <c r="E1083">
        <v>9519</v>
      </c>
      <c r="F1083">
        <v>-1.7</v>
      </c>
      <c r="G1083">
        <v>9519</v>
      </c>
      <c r="H1083">
        <v>5.6</v>
      </c>
      <c r="I1083">
        <v>20.5</v>
      </c>
      <c r="J1083">
        <v>19.899999999999999</v>
      </c>
      <c r="K1083">
        <v>50.9</v>
      </c>
      <c r="L1083">
        <v>97.3</v>
      </c>
      <c r="M1083">
        <v>0.6</v>
      </c>
      <c r="N1083">
        <v>0.4</v>
      </c>
      <c r="O1083">
        <v>0.5</v>
      </c>
      <c r="P1083">
        <v>0.1</v>
      </c>
      <c r="Q1083">
        <v>1.2</v>
      </c>
      <c r="R1083">
        <v>1.5</v>
      </c>
      <c r="S1083">
        <v>96.1</v>
      </c>
      <c r="T1083">
        <v>91.5</v>
      </c>
      <c r="U1083">
        <v>0.8</v>
      </c>
      <c r="V1083">
        <v>1.9</v>
      </c>
      <c r="W1083">
        <v>82.3</v>
      </c>
      <c r="X1083">
        <v>11.3</v>
      </c>
      <c r="Y1083">
        <v>563</v>
      </c>
      <c r="Z1083">
        <v>29.2</v>
      </c>
      <c r="AA1083">
        <v>4817</v>
      </c>
      <c r="AB1083">
        <v>81.2</v>
      </c>
      <c r="AC1083">
        <v>3.5</v>
      </c>
      <c r="AD1083">
        <v>74400</v>
      </c>
      <c r="AE1083">
        <v>3569</v>
      </c>
      <c r="AF1083">
        <v>2.62</v>
      </c>
      <c r="AG1083">
        <v>19795</v>
      </c>
      <c r="AH1083">
        <v>40313</v>
      </c>
      <c r="AI1083">
        <v>16.899999999999999</v>
      </c>
      <c r="AJ1083">
        <v>158</v>
      </c>
      <c r="AK1083">
        <v>1809</v>
      </c>
      <c r="AL1083">
        <v>-1</v>
      </c>
      <c r="AM1083">
        <v>563</v>
      </c>
      <c r="AN1083">
        <v>708</v>
      </c>
      <c r="AO1083">
        <v>0</v>
      </c>
      <c r="AP1083">
        <v>0</v>
      </c>
      <c r="AQ1083">
        <v>0</v>
      </c>
      <c r="AR1083">
        <v>0</v>
      </c>
      <c r="AS1083">
        <v>0</v>
      </c>
      <c r="AT1083">
        <v>0</v>
      </c>
      <c r="AU1083">
        <v>0</v>
      </c>
      <c r="AV1083">
        <v>0</v>
      </c>
      <c r="AW1083">
        <v>29706</v>
      </c>
      <c r="AX1083">
        <v>3103</v>
      </c>
      <c r="AY1083">
        <v>0</v>
      </c>
      <c r="AZ1083">
        <v>0</v>
      </c>
      <c r="BA1083">
        <v>313.13</v>
      </c>
      <c r="BB1083">
        <v>30.4</v>
      </c>
    </row>
    <row r="1084" spans="1:54" x14ac:dyDescent="0.3">
      <c r="A1084">
        <v>21141</v>
      </c>
      <c r="B1084" t="s">
        <v>99</v>
      </c>
      <c r="C1084" t="s">
        <v>1054</v>
      </c>
      <c r="D1084">
        <v>26867</v>
      </c>
      <c r="E1084">
        <v>26835</v>
      </c>
      <c r="F1084">
        <v>0.1</v>
      </c>
      <c r="G1084">
        <v>26835</v>
      </c>
      <c r="H1084">
        <v>6.4</v>
      </c>
      <c r="I1084">
        <v>24.2</v>
      </c>
      <c r="J1084">
        <v>17.2</v>
      </c>
      <c r="K1084">
        <v>51.1</v>
      </c>
      <c r="L1084">
        <v>90.7</v>
      </c>
      <c r="M1084">
        <v>6.7</v>
      </c>
      <c r="N1084">
        <v>0.4</v>
      </c>
      <c r="O1084">
        <v>0.3</v>
      </c>
      <c r="P1084">
        <v>0.1</v>
      </c>
      <c r="Q1084">
        <v>1.8</v>
      </c>
      <c r="R1084">
        <v>2.8</v>
      </c>
      <c r="S1084">
        <v>88.4</v>
      </c>
      <c r="T1084">
        <v>85.2</v>
      </c>
      <c r="U1084">
        <v>1.5</v>
      </c>
      <c r="V1084">
        <v>3.9</v>
      </c>
      <c r="W1084">
        <v>76.3</v>
      </c>
      <c r="X1084">
        <v>13.3</v>
      </c>
      <c r="Y1084">
        <v>1880</v>
      </c>
      <c r="Z1084">
        <v>22.7</v>
      </c>
      <c r="AA1084">
        <v>12318</v>
      </c>
      <c r="AB1084">
        <v>71.2</v>
      </c>
      <c r="AC1084">
        <v>10.8</v>
      </c>
      <c r="AD1084">
        <v>89100</v>
      </c>
      <c r="AE1084">
        <v>10912</v>
      </c>
      <c r="AF1084">
        <v>2.4300000000000002</v>
      </c>
      <c r="AG1084">
        <v>19143</v>
      </c>
      <c r="AH1084">
        <v>36590</v>
      </c>
      <c r="AI1084">
        <v>21.2</v>
      </c>
      <c r="AJ1084">
        <v>488</v>
      </c>
      <c r="AK1084">
        <v>6903</v>
      </c>
      <c r="AL1084">
        <v>13.4</v>
      </c>
      <c r="AM1084">
        <v>1760</v>
      </c>
      <c r="AN1084">
        <v>2072</v>
      </c>
      <c r="AO1084">
        <v>0</v>
      </c>
      <c r="AP1084">
        <v>0</v>
      </c>
      <c r="AQ1084">
        <v>1.2</v>
      </c>
      <c r="AR1084">
        <v>0</v>
      </c>
      <c r="AS1084">
        <v>0</v>
      </c>
      <c r="AT1084">
        <v>23</v>
      </c>
      <c r="AU1084">
        <v>2150571</v>
      </c>
      <c r="AV1084">
        <v>132947</v>
      </c>
      <c r="AW1084">
        <v>230608</v>
      </c>
      <c r="AX1084">
        <v>8497</v>
      </c>
      <c r="AY1084">
        <v>15264</v>
      </c>
      <c r="AZ1084">
        <v>13</v>
      </c>
      <c r="BA1084">
        <v>552.13</v>
      </c>
      <c r="BB1084">
        <v>48.6</v>
      </c>
    </row>
    <row r="1085" spans="1:54" x14ac:dyDescent="0.3">
      <c r="A1085">
        <v>21143</v>
      </c>
      <c r="B1085" t="s">
        <v>271</v>
      </c>
      <c r="C1085" t="s">
        <v>1054</v>
      </c>
      <c r="D1085">
        <v>8430</v>
      </c>
      <c r="E1085">
        <v>8319</v>
      </c>
      <c r="F1085">
        <v>1.3</v>
      </c>
      <c r="G1085">
        <v>8314</v>
      </c>
      <c r="H1085">
        <v>4</v>
      </c>
      <c r="I1085">
        <v>15.3</v>
      </c>
      <c r="J1085">
        <v>23.4</v>
      </c>
      <c r="K1085">
        <v>44.4</v>
      </c>
      <c r="L1085">
        <v>92.5</v>
      </c>
      <c r="M1085">
        <v>5.7</v>
      </c>
      <c r="N1085">
        <v>0.2</v>
      </c>
      <c r="O1085">
        <v>0.3</v>
      </c>
      <c r="P1085">
        <v>0</v>
      </c>
      <c r="Q1085">
        <v>1.3</v>
      </c>
      <c r="R1085">
        <v>1.6</v>
      </c>
      <c r="S1085">
        <v>91</v>
      </c>
      <c r="T1085">
        <v>82.1</v>
      </c>
      <c r="U1085">
        <v>0.6</v>
      </c>
      <c r="V1085">
        <v>2.6</v>
      </c>
      <c r="W1085">
        <v>83.5</v>
      </c>
      <c r="X1085">
        <v>13.3</v>
      </c>
      <c r="Y1085">
        <v>913</v>
      </c>
      <c r="Z1085">
        <v>23.7</v>
      </c>
      <c r="AA1085">
        <v>4807</v>
      </c>
      <c r="AB1085">
        <v>78.3</v>
      </c>
      <c r="AC1085">
        <v>10.7</v>
      </c>
      <c r="AD1085">
        <v>105500</v>
      </c>
      <c r="AE1085">
        <v>3294</v>
      </c>
      <c r="AF1085">
        <v>2.12</v>
      </c>
      <c r="AG1085">
        <v>22123</v>
      </c>
      <c r="AH1085">
        <v>40112</v>
      </c>
      <c r="AI1085">
        <v>16.8</v>
      </c>
      <c r="AJ1085">
        <v>140</v>
      </c>
      <c r="AK1085">
        <v>1098</v>
      </c>
      <c r="AL1085">
        <v>1.6</v>
      </c>
      <c r="AM1085">
        <v>493</v>
      </c>
      <c r="AN1085">
        <v>0</v>
      </c>
      <c r="AO1085">
        <v>0</v>
      </c>
      <c r="AP1085">
        <v>0</v>
      </c>
      <c r="AQ1085">
        <v>0</v>
      </c>
      <c r="AR1085">
        <v>0</v>
      </c>
      <c r="AS1085">
        <v>0</v>
      </c>
      <c r="AT1085">
        <v>0</v>
      </c>
      <c r="AU1085">
        <v>0</v>
      </c>
      <c r="AV1085">
        <v>0</v>
      </c>
      <c r="AW1085">
        <v>60988</v>
      </c>
      <c r="AX1085">
        <v>7316</v>
      </c>
      <c r="AY1085">
        <v>12199</v>
      </c>
      <c r="AZ1085">
        <v>3</v>
      </c>
      <c r="BA1085">
        <v>213.84</v>
      </c>
      <c r="BB1085">
        <v>38.9</v>
      </c>
    </row>
    <row r="1086" spans="1:54" x14ac:dyDescent="0.3">
      <c r="A1086">
        <v>21145</v>
      </c>
      <c r="B1086" t="s">
        <v>1478</v>
      </c>
      <c r="C1086" t="s">
        <v>1054</v>
      </c>
      <c r="D1086">
        <v>65316</v>
      </c>
      <c r="E1086">
        <v>65565</v>
      </c>
      <c r="F1086">
        <v>-0.4</v>
      </c>
      <c r="G1086">
        <v>65565</v>
      </c>
      <c r="H1086">
        <v>5.9</v>
      </c>
      <c r="I1086">
        <v>21.9</v>
      </c>
      <c r="J1086">
        <v>18.2</v>
      </c>
      <c r="K1086">
        <v>51.9</v>
      </c>
      <c r="L1086">
        <v>85.6</v>
      </c>
      <c r="M1086">
        <v>10.9</v>
      </c>
      <c r="N1086">
        <v>0.3</v>
      </c>
      <c r="O1086">
        <v>1</v>
      </c>
      <c r="P1086">
        <v>0</v>
      </c>
      <c r="Q1086">
        <v>2.2000000000000002</v>
      </c>
      <c r="R1086">
        <v>2.4</v>
      </c>
      <c r="S1086">
        <v>83.6</v>
      </c>
      <c r="T1086">
        <v>86.1</v>
      </c>
      <c r="U1086">
        <v>2</v>
      </c>
      <c r="V1086">
        <v>3.2</v>
      </c>
      <c r="W1086">
        <v>86.9</v>
      </c>
      <c r="X1086">
        <v>22.5</v>
      </c>
      <c r="Y1086">
        <v>5642</v>
      </c>
      <c r="Z1086">
        <v>17</v>
      </c>
      <c r="AA1086">
        <v>31383</v>
      </c>
      <c r="AB1086">
        <v>68.099999999999994</v>
      </c>
      <c r="AC1086">
        <v>18.2</v>
      </c>
      <c r="AD1086">
        <v>117200</v>
      </c>
      <c r="AE1086">
        <v>27037</v>
      </c>
      <c r="AF1086">
        <v>2.38</v>
      </c>
      <c r="AG1086">
        <v>25957</v>
      </c>
      <c r="AH1086">
        <v>44898</v>
      </c>
      <c r="AI1086">
        <v>16.2</v>
      </c>
      <c r="AJ1086">
        <v>2096</v>
      </c>
      <c r="AK1086">
        <v>34149</v>
      </c>
      <c r="AL1086">
        <v>0.7</v>
      </c>
      <c r="AM1086">
        <v>4216</v>
      </c>
      <c r="AN1086">
        <v>6657</v>
      </c>
      <c r="AO1086">
        <v>0</v>
      </c>
      <c r="AP1086">
        <v>0</v>
      </c>
      <c r="AQ1086">
        <v>1.2</v>
      </c>
      <c r="AR1086">
        <v>0</v>
      </c>
      <c r="AS1086">
        <v>0</v>
      </c>
      <c r="AT1086">
        <v>23.2</v>
      </c>
      <c r="AU1086">
        <v>0</v>
      </c>
      <c r="AV1086">
        <v>3529600</v>
      </c>
      <c r="AW1086">
        <v>1570758</v>
      </c>
      <c r="AX1086">
        <v>24179</v>
      </c>
      <c r="AY1086">
        <v>179175</v>
      </c>
      <c r="AZ1086">
        <v>223</v>
      </c>
      <c r="BA1086">
        <v>248.74</v>
      </c>
      <c r="BB1086">
        <v>263.60000000000002</v>
      </c>
    </row>
    <row r="1087" spans="1:54" x14ac:dyDescent="0.3">
      <c r="A1087">
        <v>21147</v>
      </c>
      <c r="B1087" t="s">
        <v>1479</v>
      </c>
      <c r="C1087" t="s">
        <v>1054</v>
      </c>
      <c r="D1087">
        <v>17863</v>
      </c>
      <c r="E1087">
        <v>18306</v>
      </c>
      <c r="F1087">
        <v>-2.4</v>
      </c>
      <c r="G1087">
        <v>18306</v>
      </c>
      <c r="H1087">
        <v>6.3</v>
      </c>
      <c r="I1087">
        <v>22.2</v>
      </c>
      <c r="J1087">
        <v>14</v>
      </c>
      <c r="K1087">
        <v>45.6</v>
      </c>
      <c r="L1087">
        <v>91.7</v>
      </c>
      <c r="M1087">
        <v>5.8</v>
      </c>
      <c r="N1087">
        <v>0.8</v>
      </c>
      <c r="O1087">
        <v>0.2</v>
      </c>
      <c r="P1087">
        <v>0.1</v>
      </c>
      <c r="Q1087">
        <v>1.5</v>
      </c>
      <c r="R1087">
        <v>2.4</v>
      </c>
      <c r="S1087">
        <v>89.9</v>
      </c>
      <c r="T1087">
        <v>84.2</v>
      </c>
      <c r="U1087">
        <v>0.8</v>
      </c>
      <c r="V1087">
        <v>3.1</v>
      </c>
      <c r="W1087">
        <v>69.8</v>
      </c>
      <c r="X1087">
        <v>7.3</v>
      </c>
      <c r="Y1087">
        <v>1076</v>
      </c>
      <c r="Z1087">
        <v>27</v>
      </c>
      <c r="AA1087">
        <v>7431</v>
      </c>
      <c r="AB1087">
        <v>67.900000000000006</v>
      </c>
      <c r="AC1087">
        <v>6.1</v>
      </c>
      <c r="AD1087">
        <v>65000</v>
      </c>
      <c r="AE1087">
        <v>6312</v>
      </c>
      <c r="AF1087">
        <v>2.57</v>
      </c>
      <c r="AG1087">
        <v>11818</v>
      </c>
      <c r="AH1087">
        <v>20972</v>
      </c>
      <c r="AI1087">
        <v>30.3</v>
      </c>
      <c r="AJ1087">
        <v>160</v>
      </c>
      <c r="AK1087">
        <v>1470</v>
      </c>
      <c r="AL1087">
        <v>2.4</v>
      </c>
      <c r="AM1087">
        <v>888</v>
      </c>
      <c r="AN1087">
        <v>1321</v>
      </c>
      <c r="AO1087">
        <v>0</v>
      </c>
      <c r="AP1087">
        <v>0</v>
      </c>
      <c r="AQ1087">
        <v>0</v>
      </c>
      <c r="AR1087">
        <v>0</v>
      </c>
      <c r="AS1087">
        <v>0</v>
      </c>
      <c r="AT1087">
        <v>0</v>
      </c>
      <c r="AU1087">
        <v>0</v>
      </c>
      <c r="AV1087">
        <v>1331</v>
      </c>
      <c r="AW1087">
        <v>82470</v>
      </c>
      <c r="AX1087">
        <v>4639</v>
      </c>
      <c r="AY1087">
        <v>7070</v>
      </c>
      <c r="AZ1087">
        <v>0</v>
      </c>
      <c r="BA1087">
        <v>426.8</v>
      </c>
      <c r="BB1087">
        <v>42.9</v>
      </c>
    </row>
    <row r="1088" spans="1:54" x14ac:dyDescent="0.3">
      <c r="A1088">
        <v>21149</v>
      </c>
      <c r="B1088" t="s">
        <v>1351</v>
      </c>
      <c r="C1088" t="s">
        <v>1054</v>
      </c>
      <c r="D1088">
        <v>9478</v>
      </c>
      <c r="E1088">
        <v>9531</v>
      </c>
      <c r="F1088">
        <v>-0.6</v>
      </c>
      <c r="G1088">
        <v>9531</v>
      </c>
      <c r="H1088">
        <v>6.5</v>
      </c>
      <c r="I1088">
        <v>23.7</v>
      </c>
      <c r="J1088">
        <v>18.600000000000001</v>
      </c>
      <c r="K1088">
        <v>50.2</v>
      </c>
      <c r="L1088">
        <v>97.7</v>
      </c>
      <c r="M1088">
        <v>0.9</v>
      </c>
      <c r="N1088">
        <v>0.3</v>
      </c>
      <c r="O1088">
        <v>0.2</v>
      </c>
      <c r="P1088">
        <v>0</v>
      </c>
      <c r="Q1088">
        <v>0.9</v>
      </c>
      <c r="R1088">
        <v>1.3</v>
      </c>
      <c r="S1088">
        <v>96.6</v>
      </c>
      <c r="T1088">
        <v>89.8</v>
      </c>
      <c r="U1088">
        <v>0.8</v>
      </c>
      <c r="V1088">
        <v>2.1</v>
      </c>
      <c r="W1088">
        <v>80</v>
      </c>
      <c r="X1088">
        <v>10.3</v>
      </c>
      <c r="Y1088">
        <v>759</v>
      </c>
      <c r="Z1088">
        <v>27.8</v>
      </c>
      <c r="AA1088">
        <v>4254</v>
      </c>
      <c r="AB1088">
        <v>78.400000000000006</v>
      </c>
      <c r="AC1088">
        <v>4.5</v>
      </c>
      <c r="AD1088">
        <v>79000</v>
      </c>
      <c r="AE1088">
        <v>3770</v>
      </c>
      <c r="AF1088">
        <v>2.5</v>
      </c>
      <c r="AG1088">
        <v>19984</v>
      </c>
      <c r="AH1088">
        <v>38833</v>
      </c>
      <c r="AI1088">
        <v>18.8</v>
      </c>
      <c r="AJ1088">
        <v>163</v>
      </c>
      <c r="AK1088">
        <v>1047</v>
      </c>
      <c r="AL1088">
        <v>-4.8</v>
      </c>
      <c r="AM1088">
        <v>517</v>
      </c>
      <c r="AN1088">
        <v>657</v>
      </c>
      <c r="AO1088">
        <v>0</v>
      </c>
      <c r="AP1088">
        <v>0</v>
      </c>
      <c r="AQ1088">
        <v>0</v>
      </c>
      <c r="AR1088">
        <v>0</v>
      </c>
      <c r="AS1088">
        <v>0</v>
      </c>
      <c r="AT1088">
        <v>0</v>
      </c>
      <c r="AU1088">
        <v>0</v>
      </c>
      <c r="AV1088">
        <v>38629</v>
      </c>
      <c r="AW1088">
        <v>48015</v>
      </c>
      <c r="AX1088">
        <v>4949</v>
      </c>
      <c r="AY1088">
        <v>3067</v>
      </c>
      <c r="AZ1088">
        <v>0</v>
      </c>
      <c r="BA1088">
        <v>252.47</v>
      </c>
      <c r="BB1088">
        <v>37.799999999999997</v>
      </c>
    </row>
    <row r="1089" spans="1:54" x14ac:dyDescent="0.3">
      <c r="A1089">
        <v>21151</v>
      </c>
      <c r="B1089" t="s">
        <v>30</v>
      </c>
      <c r="C1089" t="s">
        <v>1054</v>
      </c>
      <c r="D1089">
        <v>87340</v>
      </c>
      <c r="E1089">
        <v>82916</v>
      </c>
      <c r="F1089">
        <v>5.3</v>
      </c>
      <c r="G1089">
        <v>82916</v>
      </c>
      <c r="H1089">
        <v>5.7</v>
      </c>
      <c r="I1089">
        <v>21.1</v>
      </c>
      <c r="J1089">
        <v>12.7</v>
      </c>
      <c r="K1089">
        <v>51.5</v>
      </c>
      <c r="L1089">
        <v>91.9</v>
      </c>
      <c r="M1089">
        <v>4.7</v>
      </c>
      <c r="N1089">
        <v>0.3</v>
      </c>
      <c r="O1089">
        <v>1.1000000000000001</v>
      </c>
      <c r="P1089">
        <v>0.1</v>
      </c>
      <c r="Q1089">
        <v>1.9</v>
      </c>
      <c r="R1089">
        <v>2.2999999999999998</v>
      </c>
      <c r="S1089">
        <v>90</v>
      </c>
      <c r="T1089">
        <v>79.099999999999994</v>
      </c>
      <c r="U1089">
        <v>2.1</v>
      </c>
      <c r="V1089">
        <v>3</v>
      </c>
      <c r="W1089">
        <v>85.2</v>
      </c>
      <c r="X1089">
        <v>28</v>
      </c>
      <c r="Y1089">
        <v>5769</v>
      </c>
      <c r="Z1089">
        <v>22.4</v>
      </c>
      <c r="AA1089">
        <v>35817</v>
      </c>
      <c r="AB1089">
        <v>60.5</v>
      </c>
      <c r="AC1089">
        <v>27.7</v>
      </c>
      <c r="AD1089">
        <v>141100</v>
      </c>
      <c r="AE1089">
        <v>31484</v>
      </c>
      <c r="AF1089">
        <v>2.4900000000000002</v>
      </c>
      <c r="AG1089">
        <v>21800</v>
      </c>
      <c r="AH1089">
        <v>42312</v>
      </c>
      <c r="AI1089">
        <v>21.4</v>
      </c>
      <c r="AJ1089">
        <v>1655</v>
      </c>
      <c r="AK1089">
        <v>21774</v>
      </c>
      <c r="AL1089">
        <v>-0.8</v>
      </c>
      <c r="AM1089">
        <v>5430</v>
      </c>
      <c r="AN1089">
        <v>6400</v>
      </c>
      <c r="AO1089">
        <v>0</v>
      </c>
      <c r="AP1089">
        <v>0</v>
      </c>
      <c r="AQ1089">
        <v>1.3</v>
      </c>
      <c r="AR1089">
        <v>0</v>
      </c>
      <c r="AS1089">
        <v>0</v>
      </c>
      <c r="AT1089">
        <v>27.2</v>
      </c>
      <c r="AU1089">
        <v>0</v>
      </c>
      <c r="AV1089">
        <v>242111</v>
      </c>
      <c r="AW1089">
        <v>975986</v>
      </c>
      <c r="AX1089">
        <v>12008</v>
      </c>
      <c r="AY1089">
        <v>127253</v>
      </c>
      <c r="AZ1089">
        <v>225</v>
      </c>
      <c r="BA1089">
        <v>437.29</v>
      </c>
      <c r="BB1089">
        <v>189.6</v>
      </c>
    </row>
    <row r="1090" spans="1:54" x14ac:dyDescent="0.3">
      <c r="A1090">
        <v>21153</v>
      </c>
      <c r="B1090" t="s">
        <v>1480</v>
      </c>
      <c r="C1090" t="s">
        <v>1054</v>
      </c>
      <c r="D1090">
        <v>12913</v>
      </c>
      <c r="E1090">
        <v>13333</v>
      </c>
      <c r="F1090">
        <v>-3.2</v>
      </c>
      <c r="G1090">
        <v>13333</v>
      </c>
      <c r="H1090">
        <v>5.6</v>
      </c>
      <c r="I1090">
        <v>22.9</v>
      </c>
      <c r="J1090">
        <v>14.8</v>
      </c>
      <c r="K1090">
        <v>49.8</v>
      </c>
      <c r="L1090">
        <v>98.6</v>
      </c>
      <c r="M1090">
        <v>0.3</v>
      </c>
      <c r="N1090">
        <v>0.3</v>
      </c>
      <c r="O1090">
        <v>0.1</v>
      </c>
      <c r="P1090">
        <v>0</v>
      </c>
      <c r="Q1090">
        <v>0.7</v>
      </c>
      <c r="R1090">
        <v>0.8</v>
      </c>
      <c r="S1090">
        <v>97.9</v>
      </c>
      <c r="T1090">
        <v>93.4</v>
      </c>
      <c r="U1090">
        <v>0.2</v>
      </c>
      <c r="V1090">
        <v>0.3</v>
      </c>
      <c r="W1090">
        <v>65.599999999999994</v>
      </c>
      <c r="X1090">
        <v>8.9</v>
      </c>
      <c r="Y1090">
        <v>471</v>
      </c>
      <c r="Z1090">
        <v>30.8</v>
      </c>
      <c r="AA1090">
        <v>5930</v>
      </c>
      <c r="AB1090">
        <v>78.599999999999994</v>
      </c>
      <c r="AC1090">
        <v>4.0999999999999996</v>
      </c>
      <c r="AD1090">
        <v>43700</v>
      </c>
      <c r="AE1090">
        <v>4931</v>
      </c>
      <c r="AF1090">
        <v>2.64</v>
      </c>
      <c r="AG1090">
        <v>15118</v>
      </c>
      <c r="AH1090">
        <v>26877</v>
      </c>
      <c r="AI1090">
        <v>28.6</v>
      </c>
      <c r="AJ1090">
        <v>172</v>
      </c>
      <c r="AK1090">
        <v>1526</v>
      </c>
      <c r="AL1090">
        <v>7.2</v>
      </c>
      <c r="AM1090">
        <v>667</v>
      </c>
      <c r="AN1090">
        <v>884</v>
      </c>
      <c r="AO1090">
        <v>0</v>
      </c>
      <c r="AP1090">
        <v>0</v>
      </c>
      <c r="AQ1090">
        <v>0</v>
      </c>
      <c r="AR1090">
        <v>0</v>
      </c>
      <c r="AS1090">
        <v>0</v>
      </c>
      <c r="AT1090">
        <v>0</v>
      </c>
      <c r="AU1090">
        <v>0</v>
      </c>
      <c r="AV1090">
        <v>11565</v>
      </c>
      <c r="AW1090">
        <v>52924</v>
      </c>
      <c r="AX1090">
        <v>4022</v>
      </c>
      <c r="AY1090">
        <v>7290</v>
      </c>
      <c r="AZ1090">
        <v>0</v>
      </c>
      <c r="BA1090">
        <v>308.44</v>
      </c>
      <c r="BB1090">
        <v>43.2</v>
      </c>
    </row>
    <row r="1091" spans="1:54" x14ac:dyDescent="0.3">
      <c r="A1091">
        <v>21155</v>
      </c>
      <c r="B1091" t="s">
        <v>28</v>
      </c>
      <c r="C1091" t="s">
        <v>1054</v>
      </c>
      <c r="D1091">
        <v>20007</v>
      </c>
      <c r="E1091">
        <v>19820</v>
      </c>
      <c r="F1091">
        <v>0.9</v>
      </c>
      <c r="G1091">
        <v>19820</v>
      </c>
      <c r="H1091">
        <v>6.2</v>
      </c>
      <c r="I1091">
        <v>23.7</v>
      </c>
      <c r="J1091">
        <v>14.8</v>
      </c>
      <c r="K1091">
        <v>48.2</v>
      </c>
      <c r="L1091">
        <v>89</v>
      </c>
      <c r="M1091">
        <v>8.4</v>
      </c>
      <c r="N1091">
        <v>0.2</v>
      </c>
      <c r="O1091">
        <v>0.9</v>
      </c>
      <c r="P1091">
        <v>0</v>
      </c>
      <c r="Q1091">
        <v>1.5</v>
      </c>
      <c r="R1091">
        <v>2.4</v>
      </c>
      <c r="S1091">
        <v>86.8</v>
      </c>
      <c r="T1091">
        <v>90.8</v>
      </c>
      <c r="U1091">
        <v>1.9</v>
      </c>
      <c r="V1091">
        <v>3.5</v>
      </c>
      <c r="W1091">
        <v>81.8</v>
      </c>
      <c r="X1091">
        <v>12.5</v>
      </c>
      <c r="Y1091">
        <v>1304</v>
      </c>
      <c r="Z1091">
        <v>21.2</v>
      </c>
      <c r="AA1091">
        <v>8204</v>
      </c>
      <c r="AB1091">
        <v>76.900000000000006</v>
      </c>
      <c r="AC1091">
        <v>10.3</v>
      </c>
      <c r="AD1091">
        <v>100200</v>
      </c>
      <c r="AE1091">
        <v>7368</v>
      </c>
      <c r="AF1091">
        <v>2.52</v>
      </c>
      <c r="AG1091">
        <v>18865</v>
      </c>
      <c r="AH1091">
        <v>38719</v>
      </c>
      <c r="AI1091">
        <v>17</v>
      </c>
      <c r="AJ1091">
        <v>358</v>
      </c>
      <c r="AK1091">
        <v>7285</v>
      </c>
      <c r="AL1091">
        <v>1</v>
      </c>
      <c r="AM1091">
        <v>1176</v>
      </c>
      <c r="AN1091">
        <v>1597</v>
      </c>
      <c r="AO1091">
        <v>0</v>
      </c>
      <c r="AP1091">
        <v>0</v>
      </c>
      <c r="AQ1091">
        <v>0</v>
      </c>
      <c r="AR1091">
        <v>0</v>
      </c>
      <c r="AS1091">
        <v>0</v>
      </c>
      <c r="AT1091">
        <v>8.5</v>
      </c>
      <c r="AU1091">
        <v>620176</v>
      </c>
      <c r="AV1091">
        <v>22895</v>
      </c>
      <c r="AW1091">
        <v>136155</v>
      </c>
      <c r="AX1091">
        <v>7093</v>
      </c>
      <c r="AY1091">
        <v>12288</v>
      </c>
      <c r="AZ1091">
        <v>13</v>
      </c>
      <c r="BA1091">
        <v>343.01</v>
      </c>
      <c r="BB1091">
        <v>57.8</v>
      </c>
    </row>
    <row r="1092" spans="1:54" x14ac:dyDescent="0.3">
      <c r="A1092">
        <v>21157</v>
      </c>
      <c r="B1092" t="s">
        <v>27</v>
      </c>
      <c r="C1092" t="s">
        <v>1054</v>
      </c>
      <c r="D1092">
        <v>30953</v>
      </c>
      <c r="E1092">
        <v>31448</v>
      </c>
      <c r="F1092">
        <v>-1.6</v>
      </c>
      <c r="G1092">
        <v>31448</v>
      </c>
      <c r="H1092">
        <v>5.0999999999999996</v>
      </c>
      <c r="I1092">
        <v>20.100000000000001</v>
      </c>
      <c r="J1092">
        <v>21.1</v>
      </c>
      <c r="K1092">
        <v>51.1</v>
      </c>
      <c r="L1092">
        <v>98.1</v>
      </c>
      <c r="M1092">
        <v>0.4</v>
      </c>
      <c r="N1092">
        <v>0.2</v>
      </c>
      <c r="O1092">
        <v>0.4</v>
      </c>
      <c r="P1092">
        <v>0</v>
      </c>
      <c r="Q1092">
        <v>0.9</v>
      </c>
      <c r="R1092">
        <v>1.4</v>
      </c>
      <c r="S1092">
        <v>96.8</v>
      </c>
      <c r="T1092">
        <v>91.3</v>
      </c>
      <c r="U1092">
        <v>1.1000000000000001</v>
      </c>
      <c r="V1092">
        <v>1.5</v>
      </c>
      <c r="W1092">
        <v>85.1</v>
      </c>
      <c r="X1092">
        <v>15.3</v>
      </c>
      <c r="Y1092">
        <v>2837</v>
      </c>
      <c r="Z1092">
        <v>20.9</v>
      </c>
      <c r="AA1092">
        <v>15976</v>
      </c>
      <c r="AB1092">
        <v>82.3</v>
      </c>
      <c r="AC1092">
        <v>6.8</v>
      </c>
      <c r="AD1092">
        <v>101800</v>
      </c>
      <c r="AE1092">
        <v>11963</v>
      </c>
      <c r="AF1092">
        <v>2.57</v>
      </c>
      <c r="AG1092">
        <v>22381</v>
      </c>
      <c r="AH1092">
        <v>43907</v>
      </c>
      <c r="AI1092">
        <v>11.6</v>
      </c>
      <c r="AJ1092">
        <v>647</v>
      </c>
      <c r="AK1092">
        <v>8675</v>
      </c>
      <c r="AL1092">
        <v>1.4</v>
      </c>
      <c r="AM1092">
        <v>2131</v>
      </c>
      <c r="AN1092">
        <v>2723</v>
      </c>
      <c r="AO1092">
        <v>0</v>
      </c>
      <c r="AP1092">
        <v>0</v>
      </c>
      <c r="AQ1092">
        <v>0</v>
      </c>
      <c r="AR1092">
        <v>0</v>
      </c>
      <c r="AS1092">
        <v>0</v>
      </c>
      <c r="AT1092">
        <v>0</v>
      </c>
      <c r="AU1092">
        <v>3095293</v>
      </c>
      <c r="AV1092">
        <v>97237</v>
      </c>
      <c r="AW1092">
        <v>345665</v>
      </c>
      <c r="AX1092">
        <v>11065</v>
      </c>
      <c r="AY1092">
        <v>42695</v>
      </c>
      <c r="AZ1092">
        <v>137</v>
      </c>
      <c r="BA1092">
        <v>301.25</v>
      </c>
      <c r="BB1092">
        <v>104.4</v>
      </c>
    </row>
    <row r="1093" spans="1:54" x14ac:dyDescent="0.3">
      <c r="A1093">
        <v>21159</v>
      </c>
      <c r="B1093" t="s">
        <v>347</v>
      </c>
      <c r="C1093" t="s">
        <v>1054</v>
      </c>
      <c r="D1093">
        <v>12537</v>
      </c>
      <c r="E1093">
        <v>12929</v>
      </c>
      <c r="F1093">
        <v>-3</v>
      </c>
      <c r="G1093">
        <v>12929</v>
      </c>
      <c r="H1093">
        <v>5.4</v>
      </c>
      <c r="I1093">
        <v>20.6</v>
      </c>
      <c r="J1093">
        <v>13.3</v>
      </c>
      <c r="K1093">
        <v>44.2</v>
      </c>
      <c r="L1093">
        <v>91.6</v>
      </c>
      <c r="M1093">
        <v>7.2</v>
      </c>
      <c r="N1093">
        <v>0.4</v>
      </c>
      <c r="O1093">
        <v>0.2</v>
      </c>
      <c r="P1093">
        <v>0</v>
      </c>
      <c r="Q1093">
        <v>0.6</v>
      </c>
      <c r="R1093">
        <v>3.2</v>
      </c>
      <c r="S1093">
        <v>88.5</v>
      </c>
      <c r="T1093">
        <v>89.2</v>
      </c>
      <c r="U1093">
        <v>0.9</v>
      </c>
      <c r="V1093">
        <v>2.9</v>
      </c>
      <c r="W1093">
        <v>71.5</v>
      </c>
      <c r="X1093">
        <v>7.5</v>
      </c>
      <c r="Y1093">
        <v>645</v>
      </c>
      <c r="Z1093">
        <v>34.6</v>
      </c>
      <c r="AA1093">
        <v>5153</v>
      </c>
      <c r="AB1093">
        <v>66</v>
      </c>
      <c r="AC1093">
        <v>6.9</v>
      </c>
      <c r="AD1093">
        <v>84400</v>
      </c>
      <c r="AE1093">
        <v>4449</v>
      </c>
      <c r="AF1093">
        <v>2.5499999999999998</v>
      </c>
      <c r="AG1093">
        <v>15525</v>
      </c>
      <c r="AH1093">
        <v>26261</v>
      </c>
      <c r="AI1093">
        <v>35.1</v>
      </c>
      <c r="AJ1093">
        <v>162</v>
      </c>
      <c r="AK1093">
        <v>2460</v>
      </c>
      <c r="AL1093">
        <v>0.1</v>
      </c>
      <c r="AM1093">
        <v>464</v>
      </c>
      <c r="AN1093">
        <v>551</v>
      </c>
      <c r="AO1093">
        <v>0</v>
      </c>
      <c r="AP1093">
        <v>0</v>
      </c>
      <c r="AQ1093">
        <v>0</v>
      </c>
      <c r="AR1093">
        <v>0</v>
      </c>
      <c r="AS1093">
        <v>0</v>
      </c>
      <c r="AT1093">
        <v>0</v>
      </c>
      <c r="AU1093">
        <v>0</v>
      </c>
      <c r="AV1093">
        <v>123656</v>
      </c>
      <c r="AW1093">
        <v>108045</v>
      </c>
      <c r="AX1093">
        <v>8149</v>
      </c>
      <c r="AY1093">
        <v>4927</v>
      </c>
      <c r="AZ1093">
        <v>0</v>
      </c>
      <c r="BA1093">
        <v>229.61</v>
      </c>
      <c r="BB1093">
        <v>56.3</v>
      </c>
    </row>
    <row r="1094" spans="1:54" x14ac:dyDescent="0.3">
      <c r="A1094">
        <v>21161</v>
      </c>
      <c r="B1094" t="s">
        <v>701</v>
      </c>
      <c r="C1094" t="s">
        <v>1054</v>
      </c>
      <c r="D1094">
        <v>17166</v>
      </c>
      <c r="E1094">
        <v>17490</v>
      </c>
      <c r="F1094">
        <v>-1.9</v>
      </c>
      <c r="G1094">
        <v>17490</v>
      </c>
      <c r="H1094">
        <v>6.5</v>
      </c>
      <c r="I1094">
        <v>23.6</v>
      </c>
      <c r="J1094">
        <v>16.8</v>
      </c>
      <c r="K1094">
        <v>51.6</v>
      </c>
      <c r="L1094">
        <v>90.7</v>
      </c>
      <c r="M1094">
        <v>6.6</v>
      </c>
      <c r="N1094">
        <v>0.3</v>
      </c>
      <c r="O1094">
        <v>0.6</v>
      </c>
      <c r="P1094">
        <v>0</v>
      </c>
      <c r="Q1094">
        <v>1.8</v>
      </c>
      <c r="R1094">
        <v>1.5</v>
      </c>
      <c r="S1094">
        <v>89.5</v>
      </c>
      <c r="T1094">
        <v>83.4</v>
      </c>
      <c r="U1094">
        <v>0.6</v>
      </c>
      <c r="V1094">
        <v>3.3</v>
      </c>
      <c r="W1094">
        <v>80.2</v>
      </c>
      <c r="X1094">
        <v>14.8</v>
      </c>
      <c r="Y1094">
        <v>1165</v>
      </c>
      <c r="Z1094">
        <v>23.6</v>
      </c>
      <c r="AA1094">
        <v>8137</v>
      </c>
      <c r="AB1094">
        <v>71.2</v>
      </c>
      <c r="AC1094">
        <v>13.6</v>
      </c>
      <c r="AD1094">
        <v>99000</v>
      </c>
      <c r="AE1094">
        <v>6569</v>
      </c>
      <c r="AF1094">
        <v>2.6</v>
      </c>
      <c r="AG1094">
        <v>23347</v>
      </c>
      <c r="AH1094">
        <v>41137</v>
      </c>
      <c r="AI1094">
        <v>19.3</v>
      </c>
      <c r="AJ1094">
        <v>446</v>
      </c>
      <c r="AK1094">
        <v>6947</v>
      </c>
      <c r="AL1094">
        <v>0.9</v>
      </c>
      <c r="AM1094">
        <v>1145</v>
      </c>
      <c r="AN1094">
        <v>1415</v>
      </c>
      <c r="AO1094">
        <v>0</v>
      </c>
      <c r="AP1094">
        <v>0</v>
      </c>
      <c r="AQ1094">
        <v>0</v>
      </c>
      <c r="AR1094">
        <v>0</v>
      </c>
      <c r="AS1094">
        <v>0</v>
      </c>
      <c r="AT1094">
        <v>36.5</v>
      </c>
      <c r="AU1094">
        <v>0</v>
      </c>
      <c r="AV1094">
        <v>0</v>
      </c>
      <c r="AW1094">
        <v>357976</v>
      </c>
      <c r="AX1094">
        <v>20831</v>
      </c>
      <c r="AY1094">
        <v>36489</v>
      </c>
      <c r="AZ1094">
        <v>19</v>
      </c>
      <c r="BA1094">
        <v>240.13</v>
      </c>
      <c r="BB1094">
        <v>72.8</v>
      </c>
    </row>
    <row r="1095" spans="1:54" x14ac:dyDescent="0.3">
      <c r="A1095">
        <v>21163</v>
      </c>
      <c r="B1095" t="s">
        <v>1429</v>
      </c>
      <c r="C1095" t="s">
        <v>1054</v>
      </c>
      <c r="D1095">
        <v>29139</v>
      </c>
      <c r="E1095">
        <v>28597</v>
      </c>
      <c r="F1095">
        <v>1.9</v>
      </c>
      <c r="G1095">
        <v>28602</v>
      </c>
      <c r="H1095">
        <v>5.7</v>
      </c>
      <c r="I1095">
        <v>24.5</v>
      </c>
      <c r="J1095">
        <v>12.3</v>
      </c>
      <c r="K1095">
        <v>49.9</v>
      </c>
      <c r="L1095">
        <v>91.8</v>
      </c>
      <c r="M1095">
        <v>3.9</v>
      </c>
      <c r="N1095">
        <v>0.7</v>
      </c>
      <c r="O1095">
        <v>1</v>
      </c>
      <c r="P1095">
        <v>0.2</v>
      </c>
      <c r="Q1095">
        <v>2.5</v>
      </c>
      <c r="R1095">
        <v>4.3</v>
      </c>
      <c r="S1095">
        <v>88.3</v>
      </c>
      <c r="T1095">
        <v>81.2</v>
      </c>
      <c r="U1095">
        <v>1.7</v>
      </c>
      <c r="V1095">
        <v>2.9</v>
      </c>
      <c r="W1095">
        <v>86.3</v>
      </c>
      <c r="X1095">
        <v>12.7</v>
      </c>
      <c r="Y1095">
        <v>3568</v>
      </c>
      <c r="Z1095">
        <v>31.3</v>
      </c>
      <c r="AA1095">
        <v>12165</v>
      </c>
      <c r="AB1095">
        <v>71.8</v>
      </c>
      <c r="AC1095">
        <v>15</v>
      </c>
      <c r="AD1095">
        <v>120500</v>
      </c>
      <c r="AE1095">
        <v>10342</v>
      </c>
      <c r="AF1095">
        <v>2.79</v>
      </c>
      <c r="AG1095">
        <v>20898</v>
      </c>
      <c r="AH1095">
        <v>46756</v>
      </c>
      <c r="AI1095">
        <v>16.899999999999999</v>
      </c>
      <c r="AJ1095">
        <v>361</v>
      </c>
      <c r="AK1095">
        <v>3552</v>
      </c>
      <c r="AL1095">
        <v>11.7</v>
      </c>
      <c r="AM1095">
        <v>1469</v>
      </c>
      <c r="AN1095">
        <v>1962</v>
      </c>
      <c r="AO1095">
        <v>0</v>
      </c>
      <c r="AP1095">
        <v>0</v>
      </c>
      <c r="AQ1095">
        <v>0</v>
      </c>
      <c r="AR1095">
        <v>0</v>
      </c>
      <c r="AS1095">
        <v>0</v>
      </c>
      <c r="AT1095">
        <v>24.9</v>
      </c>
      <c r="AU1095">
        <v>0</v>
      </c>
      <c r="AV1095">
        <v>40800</v>
      </c>
      <c r="AW1095">
        <v>170689</v>
      </c>
      <c r="AX1095">
        <v>6274</v>
      </c>
      <c r="AY1095">
        <v>0</v>
      </c>
      <c r="AZ1095">
        <v>85</v>
      </c>
      <c r="BA1095">
        <v>305.42</v>
      </c>
      <c r="BB1095">
        <v>93.6</v>
      </c>
    </row>
    <row r="1096" spans="1:54" x14ac:dyDescent="0.3">
      <c r="A1096">
        <v>21165</v>
      </c>
      <c r="B1096" t="s">
        <v>1481</v>
      </c>
      <c r="C1096" t="s">
        <v>1054</v>
      </c>
      <c r="D1096">
        <v>6287</v>
      </c>
      <c r="E1096">
        <v>6306</v>
      </c>
      <c r="F1096">
        <v>-0.3</v>
      </c>
      <c r="G1096">
        <v>6306</v>
      </c>
      <c r="H1096">
        <v>5.3</v>
      </c>
      <c r="I1096">
        <v>20.399999999999999</v>
      </c>
      <c r="J1096">
        <v>18.2</v>
      </c>
      <c r="K1096">
        <v>49.5</v>
      </c>
      <c r="L1096">
        <v>95.6</v>
      </c>
      <c r="M1096">
        <v>2.8</v>
      </c>
      <c r="N1096">
        <v>0.2</v>
      </c>
      <c r="O1096">
        <v>0.2</v>
      </c>
      <c r="P1096">
        <v>0</v>
      </c>
      <c r="Q1096">
        <v>1.3</v>
      </c>
      <c r="R1096">
        <v>1</v>
      </c>
      <c r="S1096">
        <v>94.8</v>
      </c>
      <c r="T1096">
        <v>86.7</v>
      </c>
      <c r="U1096">
        <v>0.7</v>
      </c>
      <c r="V1096">
        <v>3.1</v>
      </c>
      <c r="W1096">
        <v>72.3</v>
      </c>
      <c r="X1096">
        <v>12.1</v>
      </c>
      <c r="Y1096">
        <v>478</v>
      </c>
      <c r="Z1096">
        <v>34.799999999999997</v>
      </c>
      <c r="AA1096">
        <v>3748</v>
      </c>
      <c r="AB1096">
        <v>74.7</v>
      </c>
      <c r="AC1096">
        <v>2.8</v>
      </c>
      <c r="AD1096">
        <v>77300</v>
      </c>
      <c r="AE1096">
        <v>2379</v>
      </c>
      <c r="AF1096">
        <v>2.58</v>
      </c>
      <c r="AG1096">
        <v>15942</v>
      </c>
      <c r="AH1096">
        <v>29108</v>
      </c>
      <c r="AI1096">
        <v>27.5</v>
      </c>
      <c r="AJ1096">
        <v>61</v>
      </c>
      <c r="AK1096">
        <v>473</v>
      </c>
      <c r="AL1096">
        <v>-19.600000000000001</v>
      </c>
      <c r="AM1096">
        <v>421</v>
      </c>
      <c r="AN1096">
        <v>440</v>
      </c>
      <c r="AO1096">
        <v>0</v>
      </c>
      <c r="AP1096">
        <v>0</v>
      </c>
      <c r="AQ1096">
        <v>0</v>
      </c>
      <c r="AR1096">
        <v>0</v>
      </c>
      <c r="AS1096">
        <v>0</v>
      </c>
      <c r="AT1096">
        <v>0</v>
      </c>
      <c r="AU1096">
        <v>0</v>
      </c>
      <c r="AV1096">
        <v>0</v>
      </c>
      <c r="AW1096">
        <v>24246</v>
      </c>
      <c r="AX1096">
        <v>3631</v>
      </c>
      <c r="AY1096">
        <v>0</v>
      </c>
      <c r="AZ1096">
        <v>0</v>
      </c>
      <c r="BA1096">
        <v>203.59</v>
      </c>
      <c r="BB1096">
        <v>31</v>
      </c>
    </row>
    <row r="1097" spans="1:54" x14ac:dyDescent="0.3">
      <c r="A1097">
        <v>21167</v>
      </c>
      <c r="B1097" t="s">
        <v>1354</v>
      </c>
      <c r="C1097" t="s">
        <v>1054</v>
      </c>
      <c r="D1097">
        <v>21319</v>
      </c>
      <c r="E1097">
        <v>21331</v>
      </c>
      <c r="F1097">
        <v>-0.1</v>
      </c>
      <c r="G1097">
        <v>21331</v>
      </c>
      <c r="H1097">
        <v>6</v>
      </c>
      <c r="I1097">
        <v>22.1</v>
      </c>
      <c r="J1097">
        <v>18.100000000000001</v>
      </c>
      <c r="K1097">
        <v>51</v>
      </c>
      <c r="L1097">
        <v>93.3</v>
      </c>
      <c r="M1097">
        <v>3.9</v>
      </c>
      <c r="N1097">
        <v>0.3</v>
      </c>
      <c r="O1097">
        <v>0.5</v>
      </c>
      <c r="P1097">
        <v>0.1</v>
      </c>
      <c r="Q1097">
        <v>1.8</v>
      </c>
      <c r="R1097">
        <v>2.5</v>
      </c>
      <c r="S1097">
        <v>91.3</v>
      </c>
      <c r="T1097">
        <v>87.1</v>
      </c>
      <c r="U1097">
        <v>1.4</v>
      </c>
      <c r="V1097">
        <v>2</v>
      </c>
      <c r="W1097">
        <v>83.9</v>
      </c>
      <c r="X1097">
        <v>18.899999999999999</v>
      </c>
      <c r="Y1097">
        <v>1723</v>
      </c>
      <c r="Z1097">
        <v>25.9</v>
      </c>
      <c r="AA1097">
        <v>10057</v>
      </c>
      <c r="AB1097">
        <v>74.900000000000006</v>
      </c>
      <c r="AC1097">
        <v>12.6</v>
      </c>
      <c r="AD1097">
        <v>128400</v>
      </c>
      <c r="AE1097">
        <v>8745</v>
      </c>
      <c r="AF1097">
        <v>2.42</v>
      </c>
      <c r="AG1097">
        <v>24138</v>
      </c>
      <c r="AH1097">
        <v>45396</v>
      </c>
      <c r="AI1097">
        <v>16.8</v>
      </c>
      <c r="AJ1097">
        <v>365</v>
      </c>
      <c r="AK1097">
        <v>5530</v>
      </c>
      <c r="AL1097">
        <v>11.3</v>
      </c>
      <c r="AM1097">
        <v>1436</v>
      </c>
      <c r="AN1097">
        <v>2213</v>
      </c>
      <c r="AO1097">
        <v>0</v>
      </c>
      <c r="AP1097">
        <v>0</v>
      </c>
      <c r="AQ1097">
        <v>0</v>
      </c>
      <c r="AR1097">
        <v>0</v>
      </c>
      <c r="AS1097">
        <v>0</v>
      </c>
      <c r="AT1097">
        <v>0</v>
      </c>
      <c r="AU1097">
        <v>1252350</v>
      </c>
      <c r="AV1097">
        <v>14950</v>
      </c>
      <c r="AW1097">
        <v>157041</v>
      </c>
      <c r="AX1097">
        <v>7219</v>
      </c>
      <c r="AY1097">
        <v>20665</v>
      </c>
      <c r="AZ1097">
        <v>59</v>
      </c>
      <c r="BA1097">
        <v>248.8</v>
      </c>
      <c r="BB1097">
        <v>85.7</v>
      </c>
    </row>
    <row r="1098" spans="1:54" x14ac:dyDescent="0.3">
      <c r="A1098">
        <v>21169</v>
      </c>
      <c r="B1098" t="s">
        <v>1482</v>
      </c>
      <c r="C1098" t="s">
        <v>1054</v>
      </c>
      <c r="D1098">
        <v>9990</v>
      </c>
      <c r="E1098">
        <v>10099</v>
      </c>
      <c r="F1098">
        <v>-1.1000000000000001</v>
      </c>
      <c r="G1098">
        <v>10099</v>
      </c>
      <c r="H1098">
        <v>6.7</v>
      </c>
      <c r="I1098">
        <v>23.6</v>
      </c>
      <c r="J1098">
        <v>17.600000000000001</v>
      </c>
      <c r="K1098">
        <v>50.3</v>
      </c>
      <c r="L1098">
        <v>96.7</v>
      </c>
      <c r="M1098">
        <v>1.9</v>
      </c>
      <c r="N1098">
        <v>0.2</v>
      </c>
      <c r="O1098">
        <v>0.2</v>
      </c>
      <c r="P1098">
        <v>0</v>
      </c>
      <c r="Q1098">
        <v>0.9</v>
      </c>
      <c r="R1098">
        <v>1.6</v>
      </c>
      <c r="S1098">
        <v>95.3</v>
      </c>
      <c r="T1098">
        <v>86.1</v>
      </c>
      <c r="U1098">
        <v>0.6</v>
      </c>
      <c r="V1098">
        <v>1.1000000000000001</v>
      </c>
      <c r="W1098">
        <v>69.400000000000006</v>
      </c>
      <c r="X1098">
        <v>8.6</v>
      </c>
      <c r="Y1098">
        <v>560</v>
      </c>
      <c r="Z1098">
        <v>22.7</v>
      </c>
      <c r="AA1098">
        <v>4671</v>
      </c>
      <c r="AB1098">
        <v>78.2</v>
      </c>
      <c r="AC1098">
        <v>3.6</v>
      </c>
      <c r="AD1098">
        <v>78800</v>
      </c>
      <c r="AE1098">
        <v>3919</v>
      </c>
      <c r="AF1098">
        <v>2.5299999999999998</v>
      </c>
      <c r="AG1098">
        <v>17171</v>
      </c>
      <c r="AH1098">
        <v>31750</v>
      </c>
      <c r="AI1098">
        <v>20</v>
      </c>
      <c r="AJ1098">
        <v>120</v>
      </c>
      <c r="AK1098">
        <v>1224</v>
      </c>
      <c r="AL1098">
        <v>-6.3</v>
      </c>
      <c r="AM1098">
        <v>855</v>
      </c>
      <c r="AN1098">
        <v>1131</v>
      </c>
      <c r="AO1098">
        <v>0</v>
      </c>
      <c r="AP1098">
        <v>0</v>
      </c>
      <c r="AQ1098">
        <v>0</v>
      </c>
      <c r="AR1098">
        <v>0</v>
      </c>
      <c r="AS1098">
        <v>0</v>
      </c>
      <c r="AT1098">
        <v>32.200000000000003</v>
      </c>
      <c r="AU1098">
        <v>391327</v>
      </c>
      <c r="AV1098">
        <v>0</v>
      </c>
      <c r="AW1098">
        <v>58045</v>
      </c>
      <c r="AX1098">
        <v>5711</v>
      </c>
      <c r="AY1098">
        <v>5132</v>
      </c>
      <c r="AZ1098">
        <v>0</v>
      </c>
      <c r="BA1098">
        <v>289.64999999999998</v>
      </c>
      <c r="BB1098">
        <v>34.9</v>
      </c>
    </row>
    <row r="1099" spans="1:54" x14ac:dyDescent="0.3">
      <c r="A1099">
        <v>21171</v>
      </c>
      <c r="B1099" t="s">
        <v>25</v>
      </c>
      <c r="C1099" t="s">
        <v>1054</v>
      </c>
      <c r="D1099">
        <v>10704</v>
      </c>
      <c r="E1099">
        <v>10963</v>
      </c>
      <c r="F1099">
        <v>-2.4</v>
      </c>
      <c r="G1099">
        <v>10963</v>
      </c>
      <c r="H1099">
        <v>5.8</v>
      </c>
      <c r="I1099">
        <v>22.4</v>
      </c>
      <c r="J1099">
        <v>18.399999999999999</v>
      </c>
      <c r="K1099">
        <v>50.2</v>
      </c>
      <c r="L1099">
        <v>96.4</v>
      </c>
      <c r="M1099">
        <v>2.2999999999999998</v>
      </c>
      <c r="N1099">
        <v>0.1</v>
      </c>
      <c r="O1099">
        <v>0.1</v>
      </c>
      <c r="P1099">
        <v>0</v>
      </c>
      <c r="Q1099">
        <v>1.1000000000000001</v>
      </c>
      <c r="R1099">
        <v>3.1</v>
      </c>
      <c r="S1099">
        <v>93.4</v>
      </c>
      <c r="T1099">
        <v>87.7</v>
      </c>
      <c r="U1099">
        <v>1.9</v>
      </c>
      <c r="V1099">
        <v>3.3</v>
      </c>
      <c r="W1099">
        <v>73.2</v>
      </c>
      <c r="X1099">
        <v>12</v>
      </c>
      <c r="Y1099">
        <v>746</v>
      </c>
      <c r="Z1099">
        <v>21.7</v>
      </c>
      <c r="AA1099">
        <v>5201</v>
      </c>
      <c r="AB1099">
        <v>73.8</v>
      </c>
      <c r="AC1099">
        <v>7</v>
      </c>
      <c r="AD1099">
        <v>72300</v>
      </c>
      <c r="AE1099">
        <v>4401</v>
      </c>
      <c r="AF1099">
        <v>2.4300000000000002</v>
      </c>
      <c r="AG1099">
        <v>16656</v>
      </c>
      <c r="AH1099">
        <v>29808</v>
      </c>
      <c r="AI1099">
        <v>25.2</v>
      </c>
      <c r="AJ1099">
        <v>204</v>
      </c>
      <c r="AK1099">
        <v>2286</v>
      </c>
      <c r="AL1099">
        <v>2.6</v>
      </c>
      <c r="AM1099">
        <v>900</v>
      </c>
      <c r="AN1099">
        <v>825</v>
      </c>
      <c r="AO1099">
        <v>0</v>
      </c>
      <c r="AP1099">
        <v>0</v>
      </c>
      <c r="AQ1099">
        <v>0</v>
      </c>
      <c r="AR1099">
        <v>0</v>
      </c>
      <c r="AS1099">
        <v>0</v>
      </c>
      <c r="AT1099">
        <v>33.799999999999997</v>
      </c>
      <c r="AU1099">
        <v>146465</v>
      </c>
      <c r="AV1099">
        <v>28777</v>
      </c>
      <c r="AW1099">
        <v>99988</v>
      </c>
      <c r="AX1099">
        <v>8582</v>
      </c>
      <c r="AY1099">
        <v>6490</v>
      </c>
      <c r="AZ1099">
        <v>0</v>
      </c>
      <c r="BA1099">
        <v>329.37</v>
      </c>
      <c r="BB1099">
        <v>33.299999999999997</v>
      </c>
    </row>
    <row r="1100" spans="1:54" x14ac:dyDescent="0.3">
      <c r="A1100">
        <v>21173</v>
      </c>
      <c r="B1100" t="s">
        <v>24</v>
      </c>
      <c r="C1100" t="s">
        <v>1054</v>
      </c>
      <c r="D1100">
        <v>27474</v>
      </c>
      <c r="E1100">
        <v>26499</v>
      </c>
      <c r="F1100">
        <v>3.7</v>
      </c>
      <c r="G1100">
        <v>26499</v>
      </c>
      <c r="H1100">
        <v>6.8</v>
      </c>
      <c r="I1100">
        <v>24.2</v>
      </c>
      <c r="J1100">
        <v>14.8</v>
      </c>
      <c r="K1100">
        <v>51.3</v>
      </c>
      <c r="L1100">
        <v>95.2</v>
      </c>
      <c r="M1100">
        <v>3</v>
      </c>
      <c r="N1100">
        <v>0.2</v>
      </c>
      <c r="O1100">
        <v>0.4</v>
      </c>
      <c r="P1100">
        <v>0</v>
      </c>
      <c r="Q1100">
        <v>1.2</v>
      </c>
      <c r="R1100">
        <v>2.6</v>
      </c>
      <c r="S1100">
        <v>93.1</v>
      </c>
      <c r="T1100">
        <v>83.4</v>
      </c>
      <c r="U1100">
        <v>0.9</v>
      </c>
      <c r="V1100">
        <v>1.7</v>
      </c>
      <c r="W1100">
        <v>78.7</v>
      </c>
      <c r="X1100">
        <v>14.6</v>
      </c>
      <c r="Y1100">
        <v>1618</v>
      </c>
      <c r="Z1100">
        <v>23.9</v>
      </c>
      <c r="AA1100">
        <v>11753</v>
      </c>
      <c r="AB1100">
        <v>65.3</v>
      </c>
      <c r="AC1100">
        <v>15.6</v>
      </c>
      <c r="AD1100">
        <v>109300</v>
      </c>
      <c r="AE1100">
        <v>10168</v>
      </c>
      <c r="AF1100">
        <v>2.59</v>
      </c>
      <c r="AG1100">
        <v>20436</v>
      </c>
      <c r="AH1100">
        <v>37312</v>
      </c>
      <c r="AI1100">
        <v>25</v>
      </c>
      <c r="AJ1100">
        <v>533</v>
      </c>
      <c r="AK1100">
        <v>9894</v>
      </c>
      <c r="AL1100">
        <v>0.6</v>
      </c>
      <c r="AM1100">
        <v>1718</v>
      </c>
      <c r="AN1100">
        <v>2567</v>
      </c>
      <c r="AO1100">
        <v>0</v>
      </c>
      <c r="AP1100">
        <v>0</v>
      </c>
      <c r="AQ1100">
        <v>0</v>
      </c>
      <c r="AR1100">
        <v>0</v>
      </c>
      <c r="AS1100">
        <v>0</v>
      </c>
      <c r="AT1100">
        <v>24.1</v>
      </c>
      <c r="AU1100">
        <v>0</v>
      </c>
      <c r="AV1100">
        <v>0</v>
      </c>
      <c r="AW1100">
        <v>355788</v>
      </c>
      <c r="AX1100">
        <v>14128</v>
      </c>
      <c r="AY1100">
        <v>30886</v>
      </c>
      <c r="AZ1100">
        <v>56</v>
      </c>
      <c r="BA1100">
        <v>197.37</v>
      </c>
      <c r="BB1100">
        <v>134.30000000000001</v>
      </c>
    </row>
    <row r="1101" spans="1:54" x14ac:dyDescent="0.3">
      <c r="A1101">
        <v>21175</v>
      </c>
      <c r="B1101" t="s">
        <v>23</v>
      </c>
      <c r="C1101" t="s">
        <v>1054</v>
      </c>
      <c r="D1101">
        <v>13303</v>
      </c>
      <c r="E1101">
        <v>13923</v>
      </c>
      <c r="F1101">
        <v>-4.5</v>
      </c>
      <c r="G1101">
        <v>13923</v>
      </c>
      <c r="H1101">
        <v>4.5999999999999996</v>
      </c>
      <c r="I1101">
        <v>18.8</v>
      </c>
      <c r="J1101">
        <v>14.6</v>
      </c>
      <c r="K1101">
        <v>43.8</v>
      </c>
      <c r="L1101">
        <v>94.2</v>
      </c>
      <c r="M1101">
        <v>4.3</v>
      </c>
      <c r="N1101">
        <v>0.3</v>
      </c>
      <c r="O1101">
        <v>0.4</v>
      </c>
      <c r="P1101">
        <v>0</v>
      </c>
      <c r="Q1101">
        <v>0.9</v>
      </c>
      <c r="R1101">
        <v>0.8</v>
      </c>
      <c r="S1101">
        <v>93.5</v>
      </c>
      <c r="T1101">
        <v>88.5</v>
      </c>
      <c r="U1101">
        <v>0.9</v>
      </c>
      <c r="V1101">
        <v>1.7</v>
      </c>
      <c r="W1101">
        <v>70.7</v>
      </c>
      <c r="X1101">
        <v>11.5</v>
      </c>
      <c r="Y1101">
        <v>548</v>
      </c>
      <c r="Z1101">
        <v>30.2</v>
      </c>
      <c r="AA1101">
        <v>5860</v>
      </c>
      <c r="AB1101">
        <v>75.3</v>
      </c>
      <c r="AC1101">
        <v>5.7</v>
      </c>
      <c r="AD1101">
        <v>74500</v>
      </c>
      <c r="AE1101">
        <v>4697</v>
      </c>
      <c r="AF1101">
        <v>2.54</v>
      </c>
      <c r="AG1101">
        <v>16233</v>
      </c>
      <c r="AH1101">
        <v>30658</v>
      </c>
      <c r="AI1101">
        <v>28.9</v>
      </c>
      <c r="AJ1101">
        <v>154</v>
      </c>
      <c r="AK1101">
        <v>2068</v>
      </c>
      <c r="AL1101">
        <v>-1.1000000000000001</v>
      </c>
      <c r="AM1101">
        <v>758</v>
      </c>
      <c r="AN1101">
        <v>1107</v>
      </c>
      <c r="AO1101">
        <v>0</v>
      </c>
      <c r="AP1101">
        <v>0</v>
      </c>
      <c r="AQ1101">
        <v>0</v>
      </c>
      <c r="AR1101">
        <v>0</v>
      </c>
      <c r="AS1101">
        <v>0</v>
      </c>
      <c r="AT1101">
        <v>0</v>
      </c>
      <c r="AU1101">
        <v>0</v>
      </c>
      <c r="AV1101">
        <v>0</v>
      </c>
      <c r="AW1101">
        <v>88058</v>
      </c>
      <c r="AX1101">
        <v>6175</v>
      </c>
      <c r="AY1101">
        <v>8093</v>
      </c>
      <c r="AZ1101">
        <v>17</v>
      </c>
      <c r="BA1101">
        <v>381.13</v>
      </c>
      <c r="BB1101">
        <v>36.5</v>
      </c>
    </row>
    <row r="1102" spans="1:54" x14ac:dyDescent="0.3">
      <c r="A1102">
        <v>21177</v>
      </c>
      <c r="B1102" t="s">
        <v>1483</v>
      </c>
      <c r="C1102" t="s">
        <v>1054</v>
      </c>
      <c r="D1102">
        <v>31207</v>
      </c>
      <c r="E1102">
        <v>31499</v>
      </c>
      <c r="F1102">
        <v>-0.9</v>
      </c>
      <c r="G1102">
        <v>31499</v>
      </c>
      <c r="H1102">
        <v>5.3</v>
      </c>
      <c r="I1102">
        <v>20.9</v>
      </c>
      <c r="J1102">
        <v>17.8</v>
      </c>
      <c r="K1102">
        <v>49.2</v>
      </c>
      <c r="L1102">
        <v>93.4</v>
      </c>
      <c r="M1102">
        <v>5</v>
      </c>
      <c r="N1102">
        <v>0.2</v>
      </c>
      <c r="O1102">
        <v>0.3</v>
      </c>
      <c r="P1102">
        <v>0</v>
      </c>
      <c r="Q1102">
        <v>1.1000000000000001</v>
      </c>
      <c r="R1102">
        <v>1.4</v>
      </c>
      <c r="S1102">
        <v>92.2</v>
      </c>
      <c r="T1102">
        <v>86.6</v>
      </c>
      <c r="U1102">
        <v>0.7</v>
      </c>
      <c r="V1102">
        <v>1.6</v>
      </c>
      <c r="W1102">
        <v>77.900000000000006</v>
      </c>
      <c r="X1102">
        <v>11.3</v>
      </c>
      <c r="Y1102">
        <v>2082</v>
      </c>
      <c r="Z1102">
        <v>20.9</v>
      </c>
      <c r="AA1102">
        <v>13650</v>
      </c>
      <c r="AB1102">
        <v>79.099999999999994</v>
      </c>
      <c r="AC1102">
        <v>7.3</v>
      </c>
      <c r="AD1102">
        <v>79500</v>
      </c>
      <c r="AE1102">
        <v>11869</v>
      </c>
      <c r="AF1102">
        <v>2.5099999999999998</v>
      </c>
      <c r="AG1102">
        <v>20008</v>
      </c>
      <c r="AH1102">
        <v>38105</v>
      </c>
      <c r="AI1102">
        <v>20.399999999999999</v>
      </c>
      <c r="AJ1102">
        <v>560</v>
      </c>
      <c r="AK1102">
        <v>6266</v>
      </c>
      <c r="AL1102">
        <v>3.9</v>
      </c>
      <c r="AM1102">
        <v>1608</v>
      </c>
      <c r="AN1102">
        <v>2018</v>
      </c>
      <c r="AO1102">
        <v>0</v>
      </c>
      <c r="AP1102">
        <v>0</v>
      </c>
      <c r="AQ1102">
        <v>0</v>
      </c>
      <c r="AR1102">
        <v>0</v>
      </c>
      <c r="AS1102">
        <v>0</v>
      </c>
      <c r="AT1102">
        <v>16.899999999999999</v>
      </c>
      <c r="AU1102">
        <v>0</v>
      </c>
      <c r="AV1102">
        <v>0</v>
      </c>
      <c r="AW1102">
        <v>265567</v>
      </c>
      <c r="AX1102">
        <v>8444</v>
      </c>
      <c r="AY1102">
        <v>27189</v>
      </c>
      <c r="AZ1102">
        <v>2</v>
      </c>
      <c r="BA1102">
        <v>467.08</v>
      </c>
      <c r="BB1102">
        <v>67.400000000000006</v>
      </c>
    </row>
    <row r="1103" spans="1:54" x14ac:dyDescent="0.3">
      <c r="A1103">
        <v>21179</v>
      </c>
      <c r="B1103" t="s">
        <v>861</v>
      </c>
      <c r="C1103" t="s">
        <v>1054</v>
      </c>
      <c r="D1103">
        <v>44812</v>
      </c>
      <c r="E1103">
        <v>43437</v>
      </c>
      <c r="F1103">
        <v>3.2</v>
      </c>
      <c r="G1103">
        <v>43437</v>
      </c>
      <c r="H1103">
        <v>6.7</v>
      </c>
      <c r="I1103">
        <v>25</v>
      </c>
      <c r="J1103">
        <v>13.5</v>
      </c>
      <c r="K1103">
        <v>50.8</v>
      </c>
      <c r="L1103">
        <v>92.3</v>
      </c>
      <c r="M1103">
        <v>5.3</v>
      </c>
      <c r="N1103">
        <v>0.2</v>
      </c>
      <c r="O1103">
        <v>0.6</v>
      </c>
      <c r="P1103">
        <v>0.1</v>
      </c>
      <c r="Q1103">
        <v>1.5</v>
      </c>
      <c r="R1103">
        <v>2.1</v>
      </c>
      <c r="S1103">
        <v>90.6</v>
      </c>
      <c r="T1103">
        <v>87.2</v>
      </c>
      <c r="U1103">
        <v>1.3</v>
      </c>
      <c r="V1103">
        <v>2.8</v>
      </c>
      <c r="W1103">
        <v>86.8</v>
      </c>
      <c r="X1103">
        <v>16.600000000000001</v>
      </c>
      <c r="Y1103">
        <v>3131</v>
      </c>
      <c r="Z1103">
        <v>26.2</v>
      </c>
      <c r="AA1103">
        <v>18526</v>
      </c>
      <c r="AB1103">
        <v>75.400000000000006</v>
      </c>
      <c r="AC1103">
        <v>11.9</v>
      </c>
      <c r="AD1103">
        <v>124500</v>
      </c>
      <c r="AE1103">
        <v>16571</v>
      </c>
      <c r="AF1103">
        <v>2.62</v>
      </c>
      <c r="AG1103">
        <v>23545</v>
      </c>
      <c r="AH1103">
        <v>43833</v>
      </c>
      <c r="AI1103">
        <v>18.2</v>
      </c>
      <c r="AJ1103">
        <v>910</v>
      </c>
      <c r="AK1103">
        <v>13444</v>
      </c>
      <c r="AL1103">
        <v>7.5</v>
      </c>
      <c r="AM1103">
        <v>3037</v>
      </c>
      <c r="AN1103">
        <v>3927</v>
      </c>
      <c r="AO1103">
        <v>1.3</v>
      </c>
      <c r="AP1103">
        <v>0</v>
      </c>
      <c r="AQ1103">
        <v>0</v>
      </c>
      <c r="AR1103">
        <v>0</v>
      </c>
      <c r="AS1103">
        <v>0</v>
      </c>
      <c r="AT1103">
        <v>15.7</v>
      </c>
      <c r="AU1103">
        <v>1348746</v>
      </c>
      <c r="AV1103">
        <v>217473</v>
      </c>
      <c r="AW1103">
        <v>422267</v>
      </c>
      <c r="AX1103">
        <v>9951</v>
      </c>
      <c r="AY1103">
        <v>0</v>
      </c>
      <c r="AZ1103">
        <v>193</v>
      </c>
      <c r="BA1103">
        <v>417.51</v>
      </c>
      <c r="BB1103">
        <v>104</v>
      </c>
    </row>
    <row r="1104" spans="1:54" x14ac:dyDescent="0.3">
      <c r="A1104">
        <v>21181</v>
      </c>
      <c r="B1104" t="s">
        <v>1484</v>
      </c>
      <c r="C1104" t="s">
        <v>1054</v>
      </c>
      <c r="D1104">
        <v>7041</v>
      </c>
      <c r="E1104">
        <v>7128</v>
      </c>
      <c r="F1104">
        <v>-1.2</v>
      </c>
      <c r="G1104">
        <v>7135</v>
      </c>
      <c r="H1104">
        <v>5.7</v>
      </c>
      <c r="I1104">
        <v>22.7</v>
      </c>
      <c r="J1104">
        <v>17.2</v>
      </c>
      <c r="K1104">
        <v>50.7</v>
      </c>
      <c r="L1104">
        <v>98.2</v>
      </c>
      <c r="M1104">
        <v>0.7</v>
      </c>
      <c r="N1104">
        <v>0.2</v>
      </c>
      <c r="O1104">
        <v>0.3</v>
      </c>
      <c r="P1104">
        <v>0</v>
      </c>
      <c r="Q1104">
        <v>0.7</v>
      </c>
      <c r="R1104">
        <v>2.1</v>
      </c>
      <c r="S1104">
        <v>96.1</v>
      </c>
      <c r="T1104">
        <v>87.4</v>
      </c>
      <c r="U1104">
        <v>0.6</v>
      </c>
      <c r="V1104">
        <v>4.5999999999999996</v>
      </c>
      <c r="W1104">
        <v>79.5</v>
      </c>
      <c r="X1104">
        <v>13.7</v>
      </c>
      <c r="Y1104">
        <v>438</v>
      </c>
      <c r="Z1104">
        <v>32</v>
      </c>
      <c r="AA1104">
        <v>3243</v>
      </c>
      <c r="AB1104">
        <v>74.099999999999994</v>
      </c>
      <c r="AC1104">
        <v>10</v>
      </c>
      <c r="AD1104">
        <v>84900</v>
      </c>
      <c r="AE1104">
        <v>2884</v>
      </c>
      <c r="AF1104">
        <v>2.42</v>
      </c>
      <c r="AG1104">
        <v>20450</v>
      </c>
      <c r="AH1104">
        <v>43081</v>
      </c>
      <c r="AI1104">
        <v>16</v>
      </c>
      <c r="AJ1104">
        <v>76</v>
      </c>
      <c r="AK1104">
        <v>546</v>
      </c>
      <c r="AL1104">
        <v>-0.7</v>
      </c>
      <c r="AM1104">
        <v>495</v>
      </c>
      <c r="AN1104">
        <v>0</v>
      </c>
      <c r="AO1104">
        <v>0</v>
      </c>
      <c r="AP1104">
        <v>0</v>
      </c>
      <c r="AQ1104">
        <v>0</v>
      </c>
      <c r="AR1104">
        <v>0</v>
      </c>
      <c r="AS1104">
        <v>0</v>
      </c>
      <c r="AT1104">
        <v>0</v>
      </c>
      <c r="AU1104">
        <v>0</v>
      </c>
      <c r="AV1104">
        <v>0</v>
      </c>
      <c r="AW1104">
        <v>27370</v>
      </c>
      <c r="AX1104">
        <v>3956</v>
      </c>
      <c r="AY1104">
        <v>762</v>
      </c>
      <c r="AZ1104">
        <v>4</v>
      </c>
      <c r="BA1104">
        <v>195.17</v>
      </c>
      <c r="BB1104">
        <v>36.6</v>
      </c>
    </row>
    <row r="1105" spans="1:54" x14ac:dyDescent="0.3">
      <c r="A1105">
        <v>21183</v>
      </c>
      <c r="B1105" t="s">
        <v>959</v>
      </c>
      <c r="C1105" t="s">
        <v>1054</v>
      </c>
      <c r="D1105">
        <v>23977</v>
      </c>
      <c r="E1105">
        <v>23842</v>
      </c>
      <c r="F1105">
        <v>0.6</v>
      </c>
      <c r="G1105">
        <v>23842</v>
      </c>
      <c r="H1105">
        <v>6.4</v>
      </c>
      <c r="I1105">
        <v>24.5</v>
      </c>
      <c r="J1105">
        <v>16.899999999999999</v>
      </c>
      <c r="K1105">
        <v>50.1</v>
      </c>
      <c r="L1105">
        <v>97.4</v>
      </c>
      <c r="M1105">
        <v>1</v>
      </c>
      <c r="N1105">
        <v>0.3</v>
      </c>
      <c r="O1105">
        <v>0.3</v>
      </c>
      <c r="P1105">
        <v>0.1</v>
      </c>
      <c r="Q1105">
        <v>0.9</v>
      </c>
      <c r="R1105">
        <v>3.3</v>
      </c>
      <c r="S1105">
        <v>94.5</v>
      </c>
      <c r="T1105">
        <v>89.6</v>
      </c>
      <c r="U1105">
        <v>1.8</v>
      </c>
      <c r="V1105">
        <v>2.2000000000000002</v>
      </c>
      <c r="W1105">
        <v>77.3</v>
      </c>
      <c r="X1105">
        <v>8</v>
      </c>
      <c r="Y1105">
        <v>1717</v>
      </c>
      <c r="Z1105">
        <v>23.9</v>
      </c>
      <c r="AA1105">
        <v>10215</v>
      </c>
      <c r="AB1105">
        <v>80.8</v>
      </c>
      <c r="AC1105">
        <v>6.1</v>
      </c>
      <c r="AD1105">
        <v>78800</v>
      </c>
      <c r="AE1105">
        <v>8715</v>
      </c>
      <c r="AF1105">
        <v>2.71</v>
      </c>
      <c r="AG1105">
        <v>19005</v>
      </c>
      <c r="AH1105">
        <v>40830</v>
      </c>
      <c r="AI1105">
        <v>19.7</v>
      </c>
      <c r="AJ1105">
        <v>357</v>
      </c>
      <c r="AK1105">
        <v>7908</v>
      </c>
      <c r="AL1105">
        <v>34.299999999999997</v>
      </c>
      <c r="AM1105">
        <v>1184</v>
      </c>
      <c r="AN1105">
        <v>1306</v>
      </c>
      <c r="AO1105">
        <v>0</v>
      </c>
      <c r="AP1105">
        <v>0</v>
      </c>
      <c r="AQ1105">
        <v>0</v>
      </c>
      <c r="AR1105">
        <v>0</v>
      </c>
      <c r="AS1105">
        <v>0</v>
      </c>
      <c r="AT1105">
        <v>34.299999999999997</v>
      </c>
      <c r="AU1105">
        <v>485450</v>
      </c>
      <c r="AV1105">
        <v>149543</v>
      </c>
      <c r="AW1105">
        <v>142528</v>
      </c>
      <c r="AX1105">
        <v>6066</v>
      </c>
      <c r="AY1105">
        <v>15269</v>
      </c>
      <c r="AZ1105">
        <v>44</v>
      </c>
      <c r="BA1105">
        <v>587.27</v>
      </c>
      <c r="BB1105">
        <v>40.6</v>
      </c>
    </row>
    <row r="1106" spans="1:54" x14ac:dyDescent="0.3">
      <c r="A1106">
        <v>21185</v>
      </c>
      <c r="B1106" t="s">
        <v>683</v>
      </c>
      <c r="C1106" t="s">
        <v>1054</v>
      </c>
      <c r="D1106">
        <v>63490</v>
      </c>
      <c r="E1106">
        <v>60316</v>
      </c>
      <c r="F1106">
        <v>5.3</v>
      </c>
      <c r="G1106">
        <v>60316</v>
      </c>
      <c r="H1106">
        <v>4.5999999999999996</v>
      </c>
      <c r="I1106">
        <v>26.2</v>
      </c>
      <c r="J1106">
        <v>11.7</v>
      </c>
      <c r="K1106">
        <v>47.5</v>
      </c>
      <c r="L1106">
        <v>91.8</v>
      </c>
      <c r="M1106">
        <v>4.4000000000000004</v>
      </c>
      <c r="N1106">
        <v>0.5</v>
      </c>
      <c r="O1106">
        <v>1.6</v>
      </c>
      <c r="P1106">
        <v>0.1</v>
      </c>
      <c r="Q1106">
        <v>1.5</v>
      </c>
      <c r="R1106">
        <v>3.8</v>
      </c>
      <c r="S1106">
        <v>88.7</v>
      </c>
      <c r="T1106">
        <v>88.8</v>
      </c>
      <c r="U1106">
        <v>3.7</v>
      </c>
      <c r="V1106">
        <v>5.6</v>
      </c>
      <c r="W1106">
        <v>91.7</v>
      </c>
      <c r="X1106">
        <v>40.1</v>
      </c>
      <c r="Y1106">
        <v>4487</v>
      </c>
      <c r="Z1106">
        <v>26</v>
      </c>
      <c r="AA1106">
        <v>21203</v>
      </c>
      <c r="AB1106">
        <v>84.8</v>
      </c>
      <c r="AC1106">
        <v>7.1</v>
      </c>
      <c r="AD1106">
        <v>245700</v>
      </c>
      <c r="AE1106">
        <v>19532</v>
      </c>
      <c r="AF1106">
        <v>2.89</v>
      </c>
      <c r="AG1106">
        <v>33591</v>
      </c>
      <c r="AH1106">
        <v>83391</v>
      </c>
      <c r="AI1106">
        <v>6.8</v>
      </c>
      <c r="AJ1106">
        <v>1224</v>
      </c>
      <c r="AK1106">
        <v>11331</v>
      </c>
      <c r="AL1106">
        <v>7.9</v>
      </c>
      <c r="AM1106">
        <v>4772</v>
      </c>
      <c r="AN1106">
        <v>5558</v>
      </c>
      <c r="AO1106">
        <v>1.5</v>
      </c>
      <c r="AP1106">
        <v>0</v>
      </c>
      <c r="AQ1106">
        <v>1.3</v>
      </c>
      <c r="AR1106">
        <v>0</v>
      </c>
      <c r="AS1106">
        <v>0</v>
      </c>
      <c r="AT1106">
        <v>32</v>
      </c>
      <c r="AU1106">
        <v>275104</v>
      </c>
      <c r="AV1106">
        <v>95532</v>
      </c>
      <c r="AW1106">
        <v>374793</v>
      </c>
      <c r="AX1106">
        <v>6621</v>
      </c>
      <c r="AY1106">
        <v>47130</v>
      </c>
      <c r="AZ1106">
        <v>215</v>
      </c>
      <c r="BA1106">
        <v>187.22</v>
      </c>
      <c r="BB1106">
        <v>322.2</v>
      </c>
    </row>
    <row r="1107" spans="1:54" x14ac:dyDescent="0.3">
      <c r="A1107">
        <v>21187</v>
      </c>
      <c r="B1107" t="s">
        <v>1385</v>
      </c>
      <c r="C1107" t="s">
        <v>1054</v>
      </c>
      <c r="D1107">
        <v>10645</v>
      </c>
      <c r="E1107">
        <v>10838</v>
      </c>
      <c r="F1107">
        <v>-1.8</v>
      </c>
      <c r="G1107">
        <v>10841</v>
      </c>
      <c r="H1107">
        <v>4.9000000000000004</v>
      </c>
      <c r="I1107">
        <v>23.2</v>
      </c>
      <c r="J1107">
        <v>16.600000000000001</v>
      </c>
      <c r="K1107">
        <v>50.1</v>
      </c>
      <c r="L1107">
        <v>97.5</v>
      </c>
      <c r="M1107">
        <v>1</v>
      </c>
      <c r="N1107">
        <v>0.3</v>
      </c>
      <c r="O1107">
        <v>0.2</v>
      </c>
      <c r="P1107">
        <v>0</v>
      </c>
      <c r="Q1107">
        <v>1</v>
      </c>
      <c r="R1107">
        <v>2.4</v>
      </c>
      <c r="S1107">
        <v>95.3</v>
      </c>
      <c r="T1107">
        <v>86.7</v>
      </c>
      <c r="U1107">
        <v>1</v>
      </c>
      <c r="V1107">
        <v>0.9</v>
      </c>
      <c r="W1107">
        <v>84.1</v>
      </c>
      <c r="X1107">
        <v>15.9</v>
      </c>
      <c r="Y1107">
        <v>678</v>
      </c>
      <c r="Z1107">
        <v>27.8</v>
      </c>
      <c r="AA1107">
        <v>5638</v>
      </c>
      <c r="AB1107">
        <v>74.7</v>
      </c>
      <c r="AC1107">
        <v>9.9</v>
      </c>
      <c r="AD1107">
        <v>96800</v>
      </c>
      <c r="AE1107">
        <v>4601</v>
      </c>
      <c r="AF1107">
        <v>2.34</v>
      </c>
      <c r="AG1107">
        <v>23991</v>
      </c>
      <c r="AH1107">
        <v>41009</v>
      </c>
      <c r="AI1107">
        <v>16.2</v>
      </c>
      <c r="AJ1107">
        <v>117</v>
      </c>
      <c r="AK1107">
        <v>1308</v>
      </c>
      <c r="AL1107">
        <v>1.9</v>
      </c>
      <c r="AM1107">
        <v>758</v>
      </c>
      <c r="AN1107">
        <v>790</v>
      </c>
      <c r="AO1107">
        <v>0</v>
      </c>
      <c r="AP1107">
        <v>0</v>
      </c>
      <c r="AQ1107">
        <v>0</v>
      </c>
      <c r="AR1107">
        <v>0</v>
      </c>
      <c r="AS1107">
        <v>0</v>
      </c>
      <c r="AT1107">
        <v>0</v>
      </c>
      <c r="AU1107">
        <v>0</v>
      </c>
      <c r="AV1107">
        <v>10358</v>
      </c>
      <c r="AW1107">
        <v>43191</v>
      </c>
      <c r="AX1107">
        <v>3805</v>
      </c>
      <c r="AY1107">
        <v>6557</v>
      </c>
      <c r="AZ1107">
        <v>0</v>
      </c>
      <c r="BA1107">
        <v>351.1</v>
      </c>
      <c r="BB1107">
        <v>30.9</v>
      </c>
    </row>
    <row r="1108" spans="1:54" x14ac:dyDescent="0.3">
      <c r="A1108">
        <v>21189</v>
      </c>
      <c r="B1108" t="s">
        <v>1485</v>
      </c>
      <c r="C1108" t="s">
        <v>1054</v>
      </c>
      <c r="D1108">
        <v>4508</v>
      </c>
      <c r="E1108">
        <v>4755</v>
      </c>
      <c r="F1108">
        <v>-5.2</v>
      </c>
      <c r="G1108">
        <v>4755</v>
      </c>
      <c r="H1108">
        <v>5.7</v>
      </c>
      <c r="I1108">
        <v>21</v>
      </c>
      <c r="J1108">
        <v>17.8</v>
      </c>
      <c r="K1108">
        <v>51.2</v>
      </c>
      <c r="L1108">
        <v>98.4</v>
      </c>
      <c r="M1108">
        <v>0.5</v>
      </c>
      <c r="N1108">
        <v>0.3</v>
      </c>
      <c r="O1108">
        <v>0.1</v>
      </c>
      <c r="P1108">
        <v>0</v>
      </c>
      <c r="Q1108">
        <v>0.7</v>
      </c>
      <c r="R1108">
        <v>1</v>
      </c>
      <c r="S1108">
        <v>97.4</v>
      </c>
      <c r="T1108">
        <v>93.4</v>
      </c>
      <c r="U1108">
        <v>0.3</v>
      </c>
      <c r="V1108">
        <v>0.6</v>
      </c>
      <c r="W1108">
        <v>61.4</v>
      </c>
      <c r="X1108">
        <v>12.4</v>
      </c>
      <c r="Y1108">
        <v>244</v>
      </c>
      <c r="Z1108">
        <v>21.2</v>
      </c>
      <c r="AA1108">
        <v>2324</v>
      </c>
      <c r="AB1108">
        <v>74.400000000000006</v>
      </c>
      <c r="AC1108">
        <v>7.5</v>
      </c>
      <c r="AD1108">
        <v>56200</v>
      </c>
      <c r="AE1108">
        <v>1721</v>
      </c>
      <c r="AF1108">
        <v>2.7</v>
      </c>
      <c r="AG1108">
        <v>13611</v>
      </c>
      <c r="AH1108">
        <v>19986</v>
      </c>
      <c r="AI1108">
        <v>37.700000000000003</v>
      </c>
      <c r="AJ1108">
        <v>47</v>
      </c>
      <c r="AK1108">
        <v>352</v>
      </c>
      <c r="AL1108">
        <v>-9.3000000000000007</v>
      </c>
      <c r="AM1108">
        <v>278</v>
      </c>
      <c r="AN1108">
        <v>317</v>
      </c>
      <c r="AO1108">
        <v>0</v>
      </c>
      <c r="AP1108">
        <v>0</v>
      </c>
      <c r="AQ1108">
        <v>0</v>
      </c>
      <c r="AR1108">
        <v>0</v>
      </c>
      <c r="AS1108">
        <v>0</v>
      </c>
      <c r="AT1108">
        <v>0</v>
      </c>
      <c r="AU1108">
        <v>0</v>
      </c>
      <c r="AV1108">
        <v>0</v>
      </c>
      <c r="AW1108">
        <v>16715</v>
      </c>
      <c r="AX1108">
        <v>3625</v>
      </c>
      <c r="AY1108">
        <v>0</v>
      </c>
      <c r="AZ1108">
        <v>0</v>
      </c>
      <c r="BA1108">
        <v>197.41</v>
      </c>
      <c r="BB1108">
        <v>24.1</v>
      </c>
    </row>
    <row r="1109" spans="1:54" x14ac:dyDescent="0.3">
      <c r="A1109">
        <v>21191</v>
      </c>
      <c r="B1109" t="s">
        <v>1486</v>
      </c>
      <c r="C1109" t="s">
        <v>1054</v>
      </c>
      <c r="D1109">
        <v>14493</v>
      </c>
      <c r="E1109">
        <v>14876</v>
      </c>
      <c r="F1109">
        <v>-2.6</v>
      </c>
      <c r="G1109">
        <v>14877</v>
      </c>
      <c r="H1109">
        <v>5.7</v>
      </c>
      <c r="I1109">
        <v>22.5</v>
      </c>
      <c r="J1109">
        <v>14.5</v>
      </c>
      <c r="K1109">
        <v>49.6</v>
      </c>
      <c r="L1109">
        <v>97.9</v>
      </c>
      <c r="M1109">
        <v>0.6</v>
      </c>
      <c r="N1109">
        <v>0.3</v>
      </c>
      <c r="O1109">
        <v>0.2</v>
      </c>
      <c r="P1109">
        <v>0</v>
      </c>
      <c r="Q1109">
        <v>0.9</v>
      </c>
      <c r="R1109">
        <v>1.2</v>
      </c>
      <c r="S1109">
        <v>96.9</v>
      </c>
      <c r="T1109">
        <v>92.5</v>
      </c>
      <c r="U1109">
        <v>0.1</v>
      </c>
      <c r="V1109">
        <v>1.1000000000000001</v>
      </c>
      <c r="W1109">
        <v>83.8</v>
      </c>
      <c r="X1109">
        <v>12.4</v>
      </c>
      <c r="Y1109">
        <v>896</v>
      </c>
      <c r="Z1109">
        <v>38.799999999999997</v>
      </c>
      <c r="AA1109">
        <v>6312</v>
      </c>
      <c r="AB1109">
        <v>76.099999999999994</v>
      </c>
      <c r="AC1109">
        <v>6.9</v>
      </c>
      <c r="AD1109">
        <v>105000</v>
      </c>
      <c r="AE1109">
        <v>5357</v>
      </c>
      <c r="AF1109">
        <v>2.71</v>
      </c>
      <c r="AG1109">
        <v>23122</v>
      </c>
      <c r="AH1109">
        <v>45480</v>
      </c>
      <c r="AI1109">
        <v>15.6</v>
      </c>
      <c r="AJ1109">
        <v>182</v>
      </c>
      <c r="AK1109">
        <v>1776</v>
      </c>
      <c r="AL1109">
        <v>8</v>
      </c>
      <c r="AM1109">
        <v>796</v>
      </c>
      <c r="AN1109">
        <v>788</v>
      </c>
      <c r="AO1109">
        <v>0</v>
      </c>
      <c r="AP1109">
        <v>0</v>
      </c>
      <c r="AQ1109">
        <v>0</v>
      </c>
      <c r="AR1109">
        <v>0</v>
      </c>
      <c r="AS1109">
        <v>0</v>
      </c>
      <c r="AT1109">
        <v>19.2</v>
      </c>
      <c r="AU1109">
        <v>0</v>
      </c>
      <c r="AV1109">
        <v>0</v>
      </c>
      <c r="AW1109">
        <v>47235</v>
      </c>
      <c r="AX1109">
        <v>3152</v>
      </c>
      <c r="AY1109">
        <v>4453</v>
      </c>
      <c r="AZ1109">
        <v>0</v>
      </c>
      <c r="BA1109">
        <v>277.16000000000003</v>
      </c>
      <c r="BB1109">
        <v>53.7</v>
      </c>
    </row>
    <row r="1110" spans="1:54" x14ac:dyDescent="0.3">
      <c r="A1110">
        <v>21193</v>
      </c>
      <c r="B1110" t="s">
        <v>22</v>
      </c>
      <c r="C1110" t="s">
        <v>1054</v>
      </c>
      <c r="D1110">
        <v>27597</v>
      </c>
      <c r="E1110">
        <v>28712</v>
      </c>
      <c r="F1110">
        <v>-3.9</v>
      </c>
      <c r="G1110">
        <v>28712</v>
      </c>
      <c r="H1110">
        <v>6.6</v>
      </c>
      <c r="I1110">
        <v>21.5</v>
      </c>
      <c r="J1110">
        <v>15.4</v>
      </c>
      <c r="K1110">
        <v>50.5</v>
      </c>
      <c r="L1110">
        <v>96.4</v>
      </c>
      <c r="M1110">
        <v>1.7</v>
      </c>
      <c r="N1110">
        <v>0.2</v>
      </c>
      <c r="O1110">
        <v>0.5</v>
      </c>
      <c r="P1110">
        <v>0</v>
      </c>
      <c r="Q1110">
        <v>1.2</v>
      </c>
      <c r="R1110">
        <v>0.8</v>
      </c>
      <c r="S1110">
        <v>95.7</v>
      </c>
      <c r="T1110">
        <v>88.7</v>
      </c>
      <c r="U1110">
        <v>0.6</v>
      </c>
      <c r="V1110">
        <v>1.1000000000000001</v>
      </c>
      <c r="W1110">
        <v>69</v>
      </c>
      <c r="X1110">
        <v>13.5</v>
      </c>
      <c r="Y1110">
        <v>1563</v>
      </c>
      <c r="Z1110">
        <v>22.3</v>
      </c>
      <c r="AA1110">
        <v>12791</v>
      </c>
      <c r="AB1110">
        <v>71.8</v>
      </c>
      <c r="AC1110">
        <v>9.6999999999999993</v>
      </c>
      <c r="AD1110">
        <v>65600</v>
      </c>
      <c r="AE1110">
        <v>10801</v>
      </c>
      <c r="AF1110">
        <v>2.58</v>
      </c>
      <c r="AG1110">
        <v>18224</v>
      </c>
      <c r="AH1110">
        <v>33528</v>
      </c>
      <c r="AI1110">
        <v>25.3</v>
      </c>
      <c r="AJ1110">
        <v>656</v>
      </c>
      <c r="AK1110">
        <v>9465</v>
      </c>
      <c r="AL1110">
        <v>-16</v>
      </c>
      <c r="AM1110">
        <v>1373</v>
      </c>
      <c r="AN1110">
        <v>1980</v>
      </c>
      <c r="AO1110">
        <v>0</v>
      </c>
      <c r="AP1110">
        <v>0</v>
      </c>
      <c r="AQ1110">
        <v>0</v>
      </c>
      <c r="AR1110">
        <v>0</v>
      </c>
      <c r="AS1110">
        <v>0</v>
      </c>
      <c r="AT1110">
        <v>17.5</v>
      </c>
      <c r="AU1110">
        <v>122158</v>
      </c>
      <c r="AV1110">
        <v>267881</v>
      </c>
      <c r="AW1110">
        <v>463063</v>
      </c>
      <c r="AX1110">
        <v>15886</v>
      </c>
      <c r="AY1110">
        <v>43807</v>
      </c>
      <c r="AZ1110">
        <v>5</v>
      </c>
      <c r="BA1110">
        <v>339.67</v>
      </c>
      <c r="BB1110">
        <v>84.5</v>
      </c>
    </row>
    <row r="1111" spans="1:54" x14ac:dyDescent="0.3">
      <c r="A1111">
        <v>21195</v>
      </c>
      <c r="B1111" t="s">
        <v>20</v>
      </c>
      <c r="C1111" t="s">
        <v>1054</v>
      </c>
      <c r="D1111">
        <v>63034</v>
      </c>
      <c r="E1111">
        <v>65024</v>
      </c>
      <c r="F1111">
        <v>-3.1</v>
      </c>
      <c r="G1111">
        <v>65024</v>
      </c>
      <c r="H1111">
        <v>5.7</v>
      </c>
      <c r="I1111">
        <v>21</v>
      </c>
      <c r="J1111">
        <v>15.9</v>
      </c>
      <c r="K1111">
        <v>51</v>
      </c>
      <c r="L1111">
        <v>97.8</v>
      </c>
      <c r="M1111">
        <v>0.8</v>
      </c>
      <c r="N1111">
        <v>0.1</v>
      </c>
      <c r="O1111">
        <v>0.6</v>
      </c>
      <c r="P1111">
        <v>0</v>
      </c>
      <c r="Q1111">
        <v>0.7</v>
      </c>
      <c r="R1111">
        <v>0.8</v>
      </c>
      <c r="S1111">
        <v>97.1</v>
      </c>
      <c r="T1111">
        <v>87.7</v>
      </c>
      <c r="U1111">
        <v>0.7</v>
      </c>
      <c r="V1111">
        <v>1.5</v>
      </c>
      <c r="W1111">
        <v>71.900000000000006</v>
      </c>
      <c r="X1111">
        <v>12.5</v>
      </c>
      <c r="Y1111">
        <v>3083</v>
      </c>
      <c r="Z1111">
        <v>24.4</v>
      </c>
      <c r="AA1111">
        <v>30311</v>
      </c>
      <c r="AB1111">
        <v>73.099999999999994</v>
      </c>
      <c r="AC1111">
        <v>8.6</v>
      </c>
      <c r="AD1111">
        <v>66400</v>
      </c>
      <c r="AE1111">
        <v>26362</v>
      </c>
      <c r="AF1111">
        <v>2.41</v>
      </c>
      <c r="AG1111">
        <v>19351</v>
      </c>
      <c r="AH1111">
        <v>32961</v>
      </c>
      <c r="AI1111">
        <v>23.4</v>
      </c>
      <c r="AJ1111">
        <v>1354</v>
      </c>
      <c r="AK1111">
        <v>19720</v>
      </c>
      <c r="AL1111">
        <v>-5.5</v>
      </c>
      <c r="AM1111">
        <v>2844</v>
      </c>
      <c r="AN1111">
        <v>3975</v>
      </c>
      <c r="AO1111">
        <v>0</v>
      </c>
      <c r="AP1111">
        <v>0</v>
      </c>
      <c r="AQ1111">
        <v>0</v>
      </c>
      <c r="AR1111">
        <v>0</v>
      </c>
      <c r="AS1111">
        <v>0</v>
      </c>
      <c r="AT1111">
        <v>30.7</v>
      </c>
      <c r="AU1111">
        <v>0</v>
      </c>
      <c r="AV1111">
        <v>589037</v>
      </c>
      <c r="AW1111">
        <v>894872</v>
      </c>
      <c r="AX1111">
        <v>13658</v>
      </c>
      <c r="AY1111">
        <v>75472</v>
      </c>
      <c r="AZ1111">
        <v>25</v>
      </c>
      <c r="BA1111">
        <v>786.83</v>
      </c>
      <c r="BB1111">
        <v>82.6</v>
      </c>
    </row>
    <row r="1112" spans="1:54" x14ac:dyDescent="0.3">
      <c r="A1112">
        <v>21197</v>
      </c>
      <c r="B1112" t="s">
        <v>1487</v>
      </c>
      <c r="C1112" t="s">
        <v>1054</v>
      </c>
      <c r="D1112">
        <v>12434</v>
      </c>
      <c r="E1112">
        <v>12613</v>
      </c>
      <c r="F1112">
        <v>-1.4</v>
      </c>
      <c r="G1112">
        <v>12613</v>
      </c>
      <c r="H1112">
        <v>6.9</v>
      </c>
      <c r="I1112">
        <v>23.8</v>
      </c>
      <c r="J1112">
        <v>14.4</v>
      </c>
      <c r="K1112">
        <v>50.4</v>
      </c>
      <c r="L1112">
        <v>98</v>
      </c>
      <c r="M1112">
        <v>0.8</v>
      </c>
      <c r="N1112">
        <v>0.1</v>
      </c>
      <c r="O1112">
        <v>0.2</v>
      </c>
      <c r="P1112">
        <v>0</v>
      </c>
      <c r="Q1112">
        <v>0.8</v>
      </c>
      <c r="R1112">
        <v>1.3</v>
      </c>
      <c r="S1112">
        <v>96.8</v>
      </c>
      <c r="T1112">
        <v>91.2</v>
      </c>
      <c r="U1112">
        <v>0.8</v>
      </c>
      <c r="V1112">
        <v>1.3</v>
      </c>
      <c r="W1112">
        <v>71</v>
      </c>
      <c r="X1112">
        <v>11.9</v>
      </c>
      <c r="Y1112">
        <v>656</v>
      </c>
      <c r="Z1112">
        <v>28.1</v>
      </c>
      <c r="AA1112">
        <v>5590</v>
      </c>
      <c r="AB1112">
        <v>66.8</v>
      </c>
      <c r="AC1112">
        <v>10.3</v>
      </c>
      <c r="AD1112">
        <v>77800</v>
      </c>
      <c r="AE1112">
        <v>4730</v>
      </c>
      <c r="AF1112">
        <v>2.63</v>
      </c>
      <c r="AG1112">
        <v>15174</v>
      </c>
      <c r="AH1112">
        <v>26839</v>
      </c>
      <c r="AI1112">
        <v>31.7</v>
      </c>
      <c r="AJ1112">
        <v>170</v>
      </c>
      <c r="AK1112">
        <v>1533</v>
      </c>
      <c r="AL1112">
        <v>-1.2</v>
      </c>
      <c r="AM1112">
        <v>870</v>
      </c>
      <c r="AN1112">
        <v>1151</v>
      </c>
      <c r="AO1112">
        <v>0</v>
      </c>
      <c r="AP1112">
        <v>0</v>
      </c>
      <c r="AQ1112">
        <v>0</v>
      </c>
      <c r="AR1112">
        <v>0</v>
      </c>
      <c r="AS1112">
        <v>0</v>
      </c>
      <c r="AT1112">
        <v>0</v>
      </c>
      <c r="AU1112">
        <v>0</v>
      </c>
      <c r="AV1112">
        <v>3894</v>
      </c>
      <c r="AW1112">
        <v>94985</v>
      </c>
      <c r="AX1112">
        <v>6967</v>
      </c>
      <c r="AY1112">
        <v>9333</v>
      </c>
      <c r="AZ1112">
        <v>0</v>
      </c>
      <c r="BA1112">
        <v>178.98</v>
      </c>
      <c r="BB1112">
        <v>70.5</v>
      </c>
    </row>
    <row r="1113" spans="1:54" x14ac:dyDescent="0.3">
      <c r="A1113">
        <v>21199</v>
      </c>
      <c r="B1113" t="s">
        <v>87</v>
      </c>
      <c r="C1113" t="s">
        <v>1054</v>
      </c>
      <c r="D1113">
        <v>63825</v>
      </c>
      <c r="E1113">
        <v>63063</v>
      </c>
      <c r="F1113">
        <v>1.2</v>
      </c>
      <c r="G1113">
        <v>63063</v>
      </c>
      <c r="H1113">
        <v>5.7</v>
      </c>
      <c r="I1113">
        <v>22.7</v>
      </c>
      <c r="J1113">
        <v>17.7</v>
      </c>
      <c r="K1113">
        <v>51.2</v>
      </c>
      <c r="L1113">
        <v>96.7</v>
      </c>
      <c r="M1113">
        <v>1.3</v>
      </c>
      <c r="N1113">
        <v>0.3</v>
      </c>
      <c r="O1113">
        <v>0.5</v>
      </c>
      <c r="P1113">
        <v>0</v>
      </c>
      <c r="Q1113">
        <v>1.1000000000000001</v>
      </c>
      <c r="R1113">
        <v>2.4</v>
      </c>
      <c r="S1113">
        <v>94.6</v>
      </c>
      <c r="T1113">
        <v>87</v>
      </c>
      <c r="U1113">
        <v>1.3</v>
      </c>
      <c r="V1113">
        <v>1.8</v>
      </c>
      <c r="W1113">
        <v>79.900000000000006</v>
      </c>
      <c r="X1113">
        <v>15.1</v>
      </c>
      <c r="Y1113">
        <v>4696</v>
      </c>
      <c r="Z1113">
        <v>20.9</v>
      </c>
      <c r="AA1113">
        <v>31200</v>
      </c>
      <c r="AB1113">
        <v>71.7</v>
      </c>
      <c r="AC1113">
        <v>12.3</v>
      </c>
      <c r="AD1113">
        <v>106700</v>
      </c>
      <c r="AE1113">
        <v>26108</v>
      </c>
      <c r="AF1113">
        <v>2.39</v>
      </c>
      <c r="AG1113">
        <v>20667</v>
      </c>
      <c r="AH1113">
        <v>34092</v>
      </c>
      <c r="AI1113">
        <v>23.3</v>
      </c>
      <c r="AJ1113">
        <v>1452</v>
      </c>
      <c r="AK1113">
        <v>20057</v>
      </c>
      <c r="AL1113">
        <v>2.1</v>
      </c>
      <c r="AM1113">
        <v>4387</v>
      </c>
      <c r="AN1113">
        <v>4845</v>
      </c>
      <c r="AO1113">
        <v>0.9</v>
      </c>
      <c r="AP1113">
        <v>0</v>
      </c>
      <c r="AQ1113">
        <v>1.4</v>
      </c>
      <c r="AR1113">
        <v>0</v>
      </c>
      <c r="AS1113">
        <v>0.5</v>
      </c>
      <c r="AT1113">
        <v>22</v>
      </c>
      <c r="AU1113">
        <v>1088020</v>
      </c>
      <c r="AV1113">
        <v>989564</v>
      </c>
      <c r="AW1113">
        <v>884391</v>
      </c>
      <c r="AX1113">
        <v>14753</v>
      </c>
      <c r="AY1113">
        <v>73492</v>
      </c>
      <c r="AZ1113">
        <v>15</v>
      </c>
      <c r="BA1113">
        <v>658.41</v>
      </c>
      <c r="BB1113">
        <v>95.8</v>
      </c>
    </row>
    <row r="1114" spans="1:54" x14ac:dyDescent="0.3">
      <c r="A1114">
        <v>21201</v>
      </c>
      <c r="B1114" t="s">
        <v>588</v>
      </c>
      <c r="C1114" t="s">
        <v>1054</v>
      </c>
      <c r="D1114">
        <v>2197</v>
      </c>
      <c r="E1114">
        <v>2282</v>
      </c>
      <c r="F1114">
        <v>-3.7</v>
      </c>
      <c r="G1114">
        <v>2282</v>
      </c>
      <c r="H1114">
        <v>3.4</v>
      </c>
      <c r="I1114">
        <v>19.8</v>
      </c>
      <c r="J1114">
        <v>22</v>
      </c>
      <c r="K1114">
        <v>48</v>
      </c>
      <c r="L1114">
        <v>98.3</v>
      </c>
      <c r="M1114">
        <v>0.3</v>
      </c>
      <c r="N1114">
        <v>0.3</v>
      </c>
      <c r="O1114">
        <v>0.1</v>
      </c>
      <c r="P1114">
        <v>0</v>
      </c>
      <c r="Q1114">
        <v>1</v>
      </c>
      <c r="R1114">
        <v>1</v>
      </c>
      <c r="S1114">
        <v>97.5</v>
      </c>
      <c r="T1114">
        <v>87.9</v>
      </c>
      <c r="U1114">
        <v>0.4</v>
      </c>
      <c r="V1114">
        <v>2.2000000000000002</v>
      </c>
      <c r="W1114">
        <v>72.7</v>
      </c>
      <c r="X1114">
        <v>12.5</v>
      </c>
      <c r="Y1114">
        <v>160</v>
      </c>
      <c r="Z1114">
        <v>35.6</v>
      </c>
      <c r="AA1114">
        <v>1091</v>
      </c>
      <c r="AB1114">
        <v>74.2</v>
      </c>
      <c r="AC1114">
        <v>7.3</v>
      </c>
      <c r="AD1114">
        <v>81900</v>
      </c>
      <c r="AE1114">
        <v>884</v>
      </c>
      <c r="AF1114">
        <v>2.5</v>
      </c>
      <c r="AG1114">
        <v>17641</v>
      </c>
      <c r="AH1114">
        <v>31786</v>
      </c>
      <c r="AI1114">
        <v>22.8</v>
      </c>
      <c r="AJ1114">
        <v>18</v>
      </c>
      <c r="AK1114">
        <v>125</v>
      </c>
      <c r="AL1114">
        <v>-1.6</v>
      </c>
      <c r="AM1114">
        <v>134</v>
      </c>
      <c r="AN1114">
        <v>207</v>
      </c>
      <c r="AO1114">
        <v>0</v>
      </c>
      <c r="AP1114">
        <v>0</v>
      </c>
      <c r="AQ1114">
        <v>0</v>
      </c>
      <c r="AR1114">
        <v>0</v>
      </c>
      <c r="AS1114">
        <v>0</v>
      </c>
      <c r="AT1114">
        <v>0</v>
      </c>
      <c r="AU1114">
        <v>0</v>
      </c>
      <c r="AV1114">
        <v>0</v>
      </c>
      <c r="AW1114">
        <v>1617</v>
      </c>
      <c r="AX1114">
        <v>733</v>
      </c>
      <c r="AY1114">
        <v>0</v>
      </c>
      <c r="AZ1114">
        <v>0</v>
      </c>
      <c r="BA1114">
        <v>99.91</v>
      </c>
      <c r="BB1114">
        <v>22.8</v>
      </c>
    </row>
    <row r="1115" spans="1:54" x14ac:dyDescent="0.3">
      <c r="A1115">
        <v>21203</v>
      </c>
      <c r="B1115" t="s">
        <v>1488</v>
      </c>
      <c r="C1115" t="s">
        <v>1054</v>
      </c>
      <c r="D1115">
        <v>16826</v>
      </c>
      <c r="E1115">
        <v>17056</v>
      </c>
      <c r="F1115">
        <v>-1.3</v>
      </c>
      <c r="G1115">
        <v>17056</v>
      </c>
      <c r="H1115">
        <v>5.5</v>
      </c>
      <c r="I1115">
        <v>22</v>
      </c>
      <c r="J1115">
        <v>16.600000000000001</v>
      </c>
      <c r="K1115">
        <v>51</v>
      </c>
      <c r="L1115">
        <v>98.3</v>
      </c>
      <c r="M1115">
        <v>0.4</v>
      </c>
      <c r="N1115">
        <v>0.3</v>
      </c>
      <c r="O1115">
        <v>0.1</v>
      </c>
      <c r="P1115">
        <v>0</v>
      </c>
      <c r="Q1115">
        <v>0.9</v>
      </c>
      <c r="R1115">
        <v>0.8</v>
      </c>
      <c r="S1115">
        <v>97.6</v>
      </c>
      <c r="T1115">
        <v>89.3</v>
      </c>
      <c r="U1115">
        <v>0.1</v>
      </c>
      <c r="V1115">
        <v>0.5</v>
      </c>
      <c r="W1115">
        <v>75.3</v>
      </c>
      <c r="X1115">
        <v>10.9</v>
      </c>
      <c r="Y1115">
        <v>1170</v>
      </c>
      <c r="Z1115">
        <v>28.1</v>
      </c>
      <c r="AA1115">
        <v>7690</v>
      </c>
      <c r="AB1115">
        <v>78.3</v>
      </c>
      <c r="AC1115">
        <v>4.8</v>
      </c>
      <c r="AD1115">
        <v>74800</v>
      </c>
      <c r="AE1115">
        <v>6605</v>
      </c>
      <c r="AF1115">
        <v>2.52</v>
      </c>
      <c r="AG1115">
        <v>16513</v>
      </c>
      <c r="AH1115">
        <v>30674</v>
      </c>
      <c r="AI1115">
        <v>25.5</v>
      </c>
      <c r="AJ1115">
        <v>218</v>
      </c>
      <c r="AK1115">
        <v>2572</v>
      </c>
      <c r="AL1115">
        <v>4.8</v>
      </c>
      <c r="AM1115">
        <v>953</v>
      </c>
      <c r="AN1115">
        <v>1535</v>
      </c>
      <c r="AO1115">
        <v>0</v>
      </c>
      <c r="AP1115">
        <v>0</v>
      </c>
      <c r="AQ1115">
        <v>0</v>
      </c>
      <c r="AR1115">
        <v>0</v>
      </c>
      <c r="AS1115">
        <v>0</v>
      </c>
      <c r="AT1115">
        <v>0</v>
      </c>
      <c r="AU1115">
        <v>0</v>
      </c>
      <c r="AV1115">
        <v>0</v>
      </c>
      <c r="AW1115">
        <v>71642</v>
      </c>
      <c r="AX1115">
        <v>4323</v>
      </c>
      <c r="AY1115">
        <v>11277</v>
      </c>
      <c r="AZ1115">
        <v>0</v>
      </c>
      <c r="BA1115">
        <v>316.55</v>
      </c>
      <c r="BB1115">
        <v>53.9</v>
      </c>
    </row>
    <row r="1116" spans="1:54" x14ac:dyDescent="0.3">
      <c r="A1116">
        <v>21205</v>
      </c>
      <c r="B1116" t="s">
        <v>418</v>
      </c>
      <c r="C1116" t="s">
        <v>1054</v>
      </c>
      <c r="D1116">
        <v>23655</v>
      </c>
      <c r="E1116">
        <v>23333</v>
      </c>
      <c r="F1116">
        <v>1.4</v>
      </c>
      <c r="G1116">
        <v>23333</v>
      </c>
      <c r="H1116">
        <v>5.6</v>
      </c>
      <c r="I1116">
        <v>19.3</v>
      </c>
      <c r="J1116">
        <v>13.4</v>
      </c>
      <c r="K1116">
        <v>51.3</v>
      </c>
      <c r="L1116">
        <v>96</v>
      </c>
      <c r="M1116">
        <v>1.9</v>
      </c>
      <c r="N1116">
        <v>0.2</v>
      </c>
      <c r="O1116">
        <v>0.8</v>
      </c>
      <c r="P1116">
        <v>0</v>
      </c>
      <c r="Q1116">
        <v>1.2</v>
      </c>
      <c r="R1116">
        <v>1.5</v>
      </c>
      <c r="S1116">
        <v>94.6</v>
      </c>
      <c r="T1116">
        <v>79.5</v>
      </c>
      <c r="U1116">
        <v>1</v>
      </c>
      <c r="V1116">
        <v>2.1</v>
      </c>
      <c r="W1116">
        <v>77.099999999999994</v>
      </c>
      <c r="X1116">
        <v>23.8</v>
      </c>
      <c r="Y1116">
        <v>1231</v>
      </c>
      <c r="Z1116">
        <v>21</v>
      </c>
      <c r="AA1116">
        <v>10126</v>
      </c>
      <c r="AB1116">
        <v>65.2</v>
      </c>
      <c r="AC1116">
        <v>11.9</v>
      </c>
      <c r="AD1116">
        <v>96700</v>
      </c>
      <c r="AE1116">
        <v>8305</v>
      </c>
      <c r="AF1116">
        <v>2.4900000000000002</v>
      </c>
      <c r="AG1116">
        <v>17094</v>
      </c>
      <c r="AH1116">
        <v>35236</v>
      </c>
      <c r="AI1116">
        <v>28.6</v>
      </c>
      <c r="AJ1116">
        <v>489</v>
      </c>
      <c r="AK1116">
        <v>7148</v>
      </c>
      <c r="AL1116">
        <v>-4.4000000000000004</v>
      </c>
      <c r="AM1116">
        <v>1405</v>
      </c>
      <c r="AN1116">
        <v>1823</v>
      </c>
      <c r="AO1116">
        <v>0</v>
      </c>
      <c r="AP1116">
        <v>0</v>
      </c>
      <c r="AQ1116">
        <v>0</v>
      </c>
      <c r="AR1116">
        <v>0</v>
      </c>
      <c r="AS1116">
        <v>0</v>
      </c>
      <c r="AT1116">
        <v>18</v>
      </c>
      <c r="AU1116">
        <v>259812</v>
      </c>
      <c r="AV1116">
        <v>54111</v>
      </c>
      <c r="AW1116">
        <v>272076</v>
      </c>
      <c r="AX1116">
        <v>12039</v>
      </c>
      <c r="AY1116">
        <v>36058</v>
      </c>
      <c r="AZ1116">
        <v>14</v>
      </c>
      <c r="BA1116">
        <v>279.8</v>
      </c>
      <c r="BB1116">
        <v>83.4</v>
      </c>
    </row>
    <row r="1117" spans="1:54" x14ac:dyDescent="0.3">
      <c r="A1117">
        <v>21207</v>
      </c>
      <c r="B1117" t="s">
        <v>18</v>
      </c>
      <c r="C1117" t="s">
        <v>1054</v>
      </c>
      <c r="D1117">
        <v>17774</v>
      </c>
      <c r="E1117">
        <v>17568</v>
      </c>
      <c r="F1117">
        <v>1.2</v>
      </c>
      <c r="G1117">
        <v>17565</v>
      </c>
      <c r="H1117">
        <v>6.3</v>
      </c>
      <c r="I1117">
        <v>22.4</v>
      </c>
      <c r="J1117">
        <v>18.899999999999999</v>
      </c>
      <c r="K1117">
        <v>51.1</v>
      </c>
      <c r="L1117">
        <v>97.4</v>
      </c>
      <c r="M1117">
        <v>0.7</v>
      </c>
      <c r="N1117">
        <v>0.4</v>
      </c>
      <c r="O1117">
        <v>0.4</v>
      </c>
      <c r="P1117">
        <v>0</v>
      </c>
      <c r="Q1117">
        <v>1</v>
      </c>
      <c r="R1117">
        <v>3.6</v>
      </c>
      <c r="S1117">
        <v>94.1</v>
      </c>
      <c r="T1117">
        <v>91.8</v>
      </c>
      <c r="U1117">
        <v>2</v>
      </c>
      <c r="V1117">
        <v>1.7</v>
      </c>
      <c r="W1117">
        <v>73.8</v>
      </c>
      <c r="X1117">
        <v>11.9</v>
      </c>
      <c r="Y1117">
        <v>1142</v>
      </c>
      <c r="Z1117">
        <v>20.3</v>
      </c>
      <c r="AA1117">
        <v>9919</v>
      </c>
      <c r="AB1117">
        <v>74.400000000000006</v>
      </c>
      <c r="AC1117">
        <v>8</v>
      </c>
      <c r="AD1117">
        <v>86600</v>
      </c>
      <c r="AE1117">
        <v>7270</v>
      </c>
      <c r="AF1117">
        <v>2.4</v>
      </c>
      <c r="AG1117">
        <v>17107</v>
      </c>
      <c r="AH1117">
        <v>29721</v>
      </c>
      <c r="AI1117">
        <v>27.3</v>
      </c>
      <c r="AJ1117">
        <v>373</v>
      </c>
      <c r="AK1117">
        <v>4954</v>
      </c>
      <c r="AL1117">
        <v>-9.9</v>
      </c>
      <c r="AM1117">
        <v>1351</v>
      </c>
      <c r="AN1117">
        <v>1438</v>
      </c>
      <c r="AO1117">
        <v>0</v>
      </c>
      <c r="AP1117">
        <v>0</v>
      </c>
      <c r="AQ1117">
        <v>0</v>
      </c>
      <c r="AR1117">
        <v>0</v>
      </c>
      <c r="AS1117">
        <v>0</v>
      </c>
      <c r="AT1117">
        <v>16.5</v>
      </c>
      <c r="AU1117">
        <v>0</v>
      </c>
      <c r="AV1117">
        <v>0</v>
      </c>
      <c r="AW1117">
        <v>180335</v>
      </c>
      <c r="AX1117">
        <v>10563</v>
      </c>
      <c r="AY1117">
        <v>14527</v>
      </c>
      <c r="AZ1117">
        <v>12</v>
      </c>
      <c r="BA1117">
        <v>253.66</v>
      </c>
      <c r="BB1117">
        <v>69.2</v>
      </c>
    </row>
    <row r="1118" spans="1:54" x14ac:dyDescent="0.3">
      <c r="A1118">
        <v>21209</v>
      </c>
      <c r="B1118" t="s">
        <v>85</v>
      </c>
      <c r="C1118" t="s">
        <v>1054</v>
      </c>
      <c r="D1118">
        <v>51284</v>
      </c>
      <c r="E1118">
        <v>47173</v>
      </c>
      <c r="F1118">
        <v>8.6999999999999993</v>
      </c>
      <c r="G1118">
        <v>47173</v>
      </c>
      <c r="H1118">
        <v>6.8</v>
      </c>
      <c r="I1118">
        <v>25.8</v>
      </c>
      <c r="J1118">
        <v>10.7</v>
      </c>
      <c r="K1118">
        <v>50.8</v>
      </c>
      <c r="L1118">
        <v>90.9</v>
      </c>
      <c r="M1118">
        <v>5.8</v>
      </c>
      <c r="N1118">
        <v>0.3</v>
      </c>
      <c r="O1118">
        <v>1.1000000000000001</v>
      </c>
      <c r="P1118">
        <v>0</v>
      </c>
      <c r="Q1118">
        <v>1.8</v>
      </c>
      <c r="R1118">
        <v>4.2</v>
      </c>
      <c r="S1118">
        <v>87.3</v>
      </c>
      <c r="T1118">
        <v>82.1</v>
      </c>
      <c r="U1118">
        <v>2.9</v>
      </c>
      <c r="V1118">
        <v>4.7</v>
      </c>
      <c r="W1118">
        <v>88</v>
      </c>
      <c r="X1118">
        <v>27.9</v>
      </c>
      <c r="Y1118">
        <v>3115</v>
      </c>
      <c r="Z1118">
        <v>21.8</v>
      </c>
      <c r="AA1118">
        <v>20489</v>
      </c>
      <c r="AB1118">
        <v>72</v>
      </c>
      <c r="AC1118">
        <v>16.3</v>
      </c>
      <c r="AD1118">
        <v>161300</v>
      </c>
      <c r="AE1118">
        <v>17989</v>
      </c>
      <c r="AF1118">
        <v>2.6</v>
      </c>
      <c r="AG1118">
        <v>27802</v>
      </c>
      <c r="AH1118">
        <v>61893</v>
      </c>
      <c r="AI1118">
        <v>12.4</v>
      </c>
      <c r="AJ1118">
        <v>872</v>
      </c>
      <c r="AK1118">
        <v>20690</v>
      </c>
      <c r="AL1118">
        <v>-1.7</v>
      </c>
      <c r="AM1118">
        <v>3163</v>
      </c>
      <c r="AN1118">
        <v>3475</v>
      </c>
      <c r="AO1118">
        <v>0</v>
      </c>
      <c r="AP1118">
        <v>0</v>
      </c>
      <c r="AQ1118">
        <v>0</v>
      </c>
      <c r="AR1118">
        <v>0</v>
      </c>
      <c r="AS1118">
        <v>0</v>
      </c>
      <c r="AT1118">
        <v>30.9</v>
      </c>
      <c r="AU1118">
        <v>0</v>
      </c>
      <c r="AV1118">
        <v>0</v>
      </c>
      <c r="AW1118">
        <v>528609</v>
      </c>
      <c r="AX1118">
        <v>12283</v>
      </c>
      <c r="AY1118">
        <v>73114</v>
      </c>
      <c r="AZ1118">
        <v>313</v>
      </c>
      <c r="BA1118">
        <v>281.77</v>
      </c>
      <c r="BB1118">
        <v>167.4</v>
      </c>
    </row>
    <row r="1119" spans="1:54" x14ac:dyDescent="0.3">
      <c r="A1119">
        <v>21211</v>
      </c>
      <c r="B1119" t="s">
        <v>17</v>
      </c>
      <c r="C1119" t="s">
        <v>1054</v>
      </c>
      <c r="D1119">
        <v>44875</v>
      </c>
      <c r="E1119">
        <v>42074</v>
      </c>
      <c r="F1119">
        <v>6.7</v>
      </c>
      <c r="G1119">
        <v>42074</v>
      </c>
      <c r="H1119">
        <v>7.1</v>
      </c>
      <c r="I1119">
        <v>24.1</v>
      </c>
      <c r="J1119">
        <v>14</v>
      </c>
      <c r="K1119">
        <v>51.5</v>
      </c>
      <c r="L1119">
        <v>88.6</v>
      </c>
      <c r="M1119">
        <v>7.7</v>
      </c>
      <c r="N1119">
        <v>0.5</v>
      </c>
      <c r="O1119">
        <v>1</v>
      </c>
      <c r="P1119">
        <v>0.2</v>
      </c>
      <c r="Q1119">
        <v>2</v>
      </c>
      <c r="R1119">
        <v>8.6999999999999993</v>
      </c>
      <c r="S1119">
        <v>81</v>
      </c>
      <c r="T1119">
        <v>84.3</v>
      </c>
      <c r="U1119">
        <v>6.5</v>
      </c>
      <c r="V1119">
        <v>8.9</v>
      </c>
      <c r="W1119">
        <v>85</v>
      </c>
      <c r="X1119">
        <v>23.8</v>
      </c>
      <c r="Y1119">
        <v>3476</v>
      </c>
      <c r="Z1119">
        <v>24.1</v>
      </c>
      <c r="AA1119">
        <v>16989</v>
      </c>
      <c r="AB1119">
        <v>70.8</v>
      </c>
      <c r="AC1119">
        <v>13.3</v>
      </c>
      <c r="AD1119">
        <v>165000</v>
      </c>
      <c r="AE1119">
        <v>15469</v>
      </c>
      <c r="AF1119">
        <v>2.66</v>
      </c>
      <c r="AG1119">
        <v>27039</v>
      </c>
      <c r="AH1119">
        <v>57298</v>
      </c>
      <c r="AI1119">
        <v>12.4</v>
      </c>
      <c r="AJ1119">
        <v>878</v>
      </c>
      <c r="AK1119">
        <v>11978</v>
      </c>
      <c r="AL1119">
        <v>3.9</v>
      </c>
      <c r="AM1119">
        <v>3031</v>
      </c>
      <c r="AN1119">
        <v>3314</v>
      </c>
      <c r="AO1119">
        <v>1.4</v>
      </c>
      <c r="AP1119">
        <v>0</v>
      </c>
      <c r="AQ1119">
        <v>1.1000000000000001</v>
      </c>
      <c r="AR1119">
        <v>0</v>
      </c>
      <c r="AS1119">
        <v>1.1000000000000001</v>
      </c>
      <c r="AT1119">
        <v>24</v>
      </c>
      <c r="AU1119">
        <v>1373120</v>
      </c>
      <c r="AV1119">
        <v>320777</v>
      </c>
      <c r="AW1119">
        <v>498709</v>
      </c>
      <c r="AX1119">
        <v>12279</v>
      </c>
      <c r="AY1119">
        <v>0</v>
      </c>
      <c r="AZ1119">
        <v>213</v>
      </c>
      <c r="BA1119">
        <v>379.64</v>
      </c>
      <c r="BB1119">
        <v>110.8</v>
      </c>
    </row>
    <row r="1120" spans="1:54" x14ac:dyDescent="0.3">
      <c r="A1120">
        <v>21213</v>
      </c>
      <c r="B1120" t="s">
        <v>1489</v>
      </c>
      <c r="C1120" t="s">
        <v>1054</v>
      </c>
      <c r="D1120">
        <v>17826</v>
      </c>
      <c r="E1120">
        <v>17327</v>
      </c>
      <c r="F1120">
        <v>2.9</v>
      </c>
      <c r="G1120">
        <v>17327</v>
      </c>
      <c r="H1120">
        <v>6.3</v>
      </c>
      <c r="I1120">
        <v>24.1</v>
      </c>
      <c r="J1120">
        <v>15.8</v>
      </c>
      <c r="K1120">
        <v>51.1</v>
      </c>
      <c r="L1120">
        <v>87</v>
      </c>
      <c r="M1120">
        <v>9.6999999999999993</v>
      </c>
      <c r="N1120">
        <v>0.3</v>
      </c>
      <c r="O1120">
        <v>1</v>
      </c>
      <c r="P1120">
        <v>0</v>
      </c>
      <c r="Q1120">
        <v>2</v>
      </c>
      <c r="R1120">
        <v>2</v>
      </c>
      <c r="S1120">
        <v>85.3</v>
      </c>
      <c r="T1120">
        <v>82.5</v>
      </c>
      <c r="U1120">
        <v>1.5</v>
      </c>
      <c r="V1120">
        <v>2.9</v>
      </c>
      <c r="W1120">
        <v>82.9</v>
      </c>
      <c r="X1120">
        <v>14.8</v>
      </c>
      <c r="Y1120">
        <v>1129</v>
      </c>
      <c r="Z1120">
        <v>21.5</v>
      </c>
      <c r="AA1120">
        <v>7577</v>
      </c>
      <c r="AB1120">
        <v>66.2</v>
      </c>
      <c r="AC1120">
        <v>13.9</v>
      </c>
      <c r="AD1120">
        <v>115200</v>
      </c>
      <c r="AE1120">
        <v>6737</v>
      </c>
      <c r="AF1120">
        <v>2.54</v>
      </c>
      <c r="AG1120">
        <v>19441</v>
      </c>
      <c r="AH1120">
        <v>39546</v>
      </c>
      <c r="AI1120">
        <v>20.3</v>
      </c>
      <c r="AJ1120">
        <v>361</v>
      </c>
      <c r="AK1120">
        <v>7393</v>
      </c>
      <c r="AL1120">
        <v>1.8</v>
      </c>
      <c r="AM1120">
        <v>1173</v>
      </c>
      <c r="AN1120">
        <v>1491</v>
      </c>
      <c r="AO1120">
        <v>0</v>
      </c>
      <c r="AP1120">
        <v>0</v>
      </c>
      <c r="AQ1120">
        <v>1.7</v>
      </c>
      <c r="AR1120">
        <v>0</v>
      </c>
      <c r="AS1120">
        <v>0</v>
      </c>
      <c r="AT1120">
        <v>21.7</v>
      </c>
      <c r="AU1120">
        <v>1406337</v>
      </c>
      <c r="AV1120">
        <v>260049</v>
      </c>
      <c r="AW1120">
        <v>415161</v>
      </c>
      <c r="AX1120">
        <v>24342</v>
      </c>
      <c r="AY1120">
        <v>29682</v>
      </c>
      <c r="AZ1120">
        <v>15</v>
      </c>
      <c r="BA1120">
        <v>234.2</v>
      </c>
      <c r="BB1120">
        <v>74</v>
      </c>
    </row>
    <row r="1121" spans="1:54" x14ac:dyDescent="0.3">
      <c r="A1121">
        <v>21215</v>
      </c>
      <c r="B1121" t="s">
        <v>1392</v>
      </c>
      <c r="C1121" t="s">
        <v>1054</v>
      </c>
      <c r="D1121">
        <v>17668</v>
      </c>
      <c r="E1121">
        <v>17061</v>
      </c>
      <c r="F1121">
        <v>3.6</v>
      </c>
      <c r="G1121">
        <v>17061</v>
      </c>
      <c r="H1121">
        <v>5.2</v>
      </c>
      <c r="I1121">
        <v>23.8</v>
      </c>
      <c r="J1121">
        <v>12.4</v>
      </c>
      <c r="K1121">
        <v>49.6</v>
      </c>
      <c r="L1121">
        <v>96.2</v>
      </c>
      <c r="M1121">
        <v>1.8</v>
      </c>
      <c r="N1121">
        <v>0.4</v>
      </c>
      <c r="O1121">
        <v>0.4</v>
      </c>
      <c r="P1121">
        <v>0.1</v>
      </c>
      <c r="Q1121">
        <v>1.2</v>
      </c>
      <c r="R1121">
        <v>1.8</v>
      </c>
      <c r="S1121">
        <v>94.6</v>
      </c>
      <c r="T1121">
        <v>89.2</v>
      </c>
      <c r="U1121">
        <v>1.2</v>
      </c>
      <c r="V1121">
        <v>2.4</v>
      </c>
      <c r="W1121">
        <v>88.2</v>
      </c>
      <c r="X1121">
        <v>16.600000000000001</v>
      </c>
      <c r="Y1121">
        <v>1316</v>
      </c>
      <c r="Z1121">
        <v>32.799999999999997</v>
      </c>
      <c r="AA1121">
        <v>6928</v>
      </c>
      <c r="AB1121">
        <v>84.8</v>
      </c>
      <c r="AC1121">
        <v>5.5</v>
      </c>
      <c r="AD1121">
        <v>170300</v>
      </c>
      <c r="AE1121">
        <v>6230</v>
      </c>
      <c r="AF1121">
        <v>2.76</v>
      </c>
      <c r="AG1121">
        <v>26666</v>
      </c>
      <c r="AH1121">
        <v>65209</v>
      </c>
      <c r="AI1121">
        <v>7.7</v>
      </c>
      <c r="AJ1121">
        <v>198</v>
      </c>
      <c r="AK1121">
        <v>1100</v>
      </c>
      <c r="AL1121">
        <v>7.4</v>
      </c>
      <c r="AM1121">
        <v>1164</v>
      </c>
      <c r="AN1121">
        <v>0</v>
      </c>
      <c r="AO1121">
        <v>0</v>
      </c>
      <c r="AP1121">
        <v>0</v>
      </c>
      <c r="AQ1121">
        <v>0</v>
      </c>
      <c r="AR1121">
        <v>0</v>
      </c>
      <c r="AS1121">
        <v>0</v>
      </c>
      <c r="AT1121">
        <v>0</v>
      </c>
      <c r="AU1121">
        <v>0</v>
      </c>
      <c r="AV1121">
        <v>1515</v>
      </c>
      <c r="AW1121">
        <v>68129</v>
      </c>
      <c r="AX1121">
        <v>4029</v>
      </c>
      <c r="AY1121">
        <v>0</v>
      </c>
      <c r="AZ1121">
        <v>79</v>
      </c>
      <c r="BA1121">
        <v>186.68</v>
      </c>
      <c r="BB1121">
        <v>91.4</v>
      </c>
    </row>
    <row r="1122" spans="1:54" x14ac:dyDescent="0.3">
      <c r="A1122">
        <v>21217</v>
      </c>
      <c r="B1122" t="s">
        <v>253</v>
      </c>
      <c r="C1122" t="s">
        <v>1054</v>
      </c>
      <c r="D1122">
        <v>25257</v>
      </c>
      <c r="E1122">
        <v>24512</v>
      </c>
      <c r="F1122">
        <v>3</v>
      </c>
      <c r="G1122">
        <v>24512</v>
      </c>
      <c r="H1122">
        <v>6.3</v>
      </c>
      <c r="I1122">
        <v>22.1</v>
      </c>
      <c r="J1122">
        <v>17.3</v>
      </c>
      <c r="K1122">
        <v>51.5</v>
      </c>
      <c r="L1122">
        <v>92</v>
      </c>
      <c r="M1122">
        <v>5.2</v>
      </c>
      <c r="N1122">
        <v>0.2</v>
      </c>
      <c r="O1122">
        <v>0.8</v>
      </c>
      <c r="P1122">
        <v>0.1</v>
      </c>
      <c r="Q1122">
        <v>1.7</v>
      </c>
      <c r="R1122">
        <v>2.2000000000000002</v>
      </c>
      <c r="S1122">
        <v>90</v>
      </c>
      <c r="T1122">
        <v>84</v>
      </c>
      <c r="U1122">
        <v>1.4</v>
      </c>
      <c r="V1122">
        <v>3.9</v>
      </c>
      <c r="W1122">
        <v>79.599999999999994</v>
      </c>
      <c r="X1122">
        <v>15.1</v>
      </c>
      <c r="Y1122">
        <v>1469</v>
      </c>
      <c r="Z1122">
        <v>20.100000000000001</v>
      </c>
      <c r="AA1122">
        <v>10961</v>
      </c>
      <c r="AB1122">
        <v>69.8</v>
      </c>
      <c r="AC1122">
        <v>10.7</v>
      </c>
      <c r="AD1122">
        <v>96800</v>
      </c>
      <c r="AE1122">
        <v>9708</v>
      </c>
      <c r="AF1122">
        <v>2.4300000000000002</v>
      </c>
      <c r="AG1122">
        <v>18790</v>
      </c>
      <c r="AH1122">
        <v>36384</v>
      </c>
      <c r="AI1122">
        <v>21.7</v>
      </c>
      <c r="AJ1122">
        <v>622</v>
      </c>
      <c r="AK1122">
        <v>9283</v>
      </c>
      <c r="AL1122">
        <v>-2</v>
      </c>
      <c r="AM1122">
        <v>1764</v>
      </c>
      <c r="AN1122">
        <v>2350</v>
      </c>
      <c r="AO1122">
        <v>0</v>
      </c>
      <c r="AP1122">
        <v>0</v>
      </c>
      <c r="AQ1122">
        <v>0</v>
      </c>
      <c r="AR1122">
        <v>0</v>
      </c>
      <c r="AS1122">
        <v>0</v>
      </c>
      <c r="AT1122">
        <v>23.9</v>
      </c>
      <c r="AU1122">
        <v>315183</v>
      </c>
      <c r="AV1122">
        <v>0</v>
      </c>
      <c r="AW1122">
        <v>371903</v>
      </c>
      <c r="AX1122">
        <v>15436</v>
      </c>
      <c r="AY1122">
        <v>25363</v>
      </c>
      <c r="AZ1122">
        <v>27</v>
      </c>
      <c r="BA1122">
        <v>266.33</v>
      </c>
      <c r="BB1122">
        <v>92</v>
      </c>
    </row>
    <row r="1123" spans="1:54" x14ac:dyDescent="0.3">
      <c r="A1123">
        <v>21219</v>
      </c>
      <c r="B1123" t="s">
        <v>318</v>
      </c>
      <c r="C1123" t="s">
        <v>1054</v>
      </c>
      <c r="D1123">
        <v>12520</v>
      </c>
      <c r="E1123">
        <v>12460</v>
      </c>
      <c r="F1123">
        <v>0.5</v>
      </c>
      <c r="G1123">
        <v>12460</v>
      </c>
      <c r="H1123">
        <v>7.3</v>
      </c>
      <c r="I1123">
        <v>27.2</v>
      </c>
      <c r="J1123">
        <v>15.6</v>
      </c>
      <c r="K1123">
        <v>50.3</v>
      </c>
      <c r="L1123">
        <v>89.6</v>
      </c>
      <c r="M1123">
        <v>8.5</v>
      </c>
      <c r="N1123">
        <v>0.2</v>
      </c>
      <c r="O1123">
        <v>0.2</v>
      </c>
      <c r="P1123">
        <v>0.1</v>
      </c>
      <c r="Q1123">
        <v>1.3</v>
      </c>
      <c r="R1123">
        <v>4.0999999999999996</v>
      </c>
      <c r="S1123">
        <v>85.9</v>
      </c>
      <c r="T1123">
        <v>86.4</v>
      </c>
      <c r="U1123">
        <v>2.1</v>
      </c>
      <c r="V1123">
        <v>8.9</v>
      </c>
      <c r="W1123">
        <v>76.099999999999994</v>
      </c>
      <c r="X1123">
        <v>9.4</v>
      </c>
      <c r="Y1123">
        <v>879</v>
      </c>
      <c r="Z1123">
        <v>24.1</v>
      </c>
      <c r="AA1123">
        <v>5293</v>
      </c>
      <c r="AB1123">
        <v>72.599999999999994</v>
      </c>
      <c r="AC1123">
        <v>4.3</v>
      </c>
      <c r="AD1123">
        <v>85000</v>
      </c>
      <c r="AE1123">
        <v>4574</v>
      </c>
      <c r="AF1123">
        <v>2.7</v>
      </c>
      <c r="AG1123">
        <v>17846</v>
      </c>
      <c r="AH1123">
        <v>41541</v>
      </c>
      <c r="AI1123">
        <v>20.5</v>
      </c>
      <c r="AJ1123">
        <v>198</v>
      </c>
      <c r="AK1123">
        <v>1456</v>
      </c>
      <c r="AL1123">
        <v>-5</v>
      </c>
      <c r="AM1123">
        <v>894</v>
      </c>
      <c r="AN1123">
        <v>861</v>
      </c>
      <c r="AO1123">
        <v>0</v>
      </c>
      <c r="AP1123">
        <v>0</v>
      </c>
      <c r="AQ1123">
        <v>0</v>
      </c>
      <c r="AR1123">
        <v>0</v>
      </c>
      <c r="AS1123">
        <v>0</v>
      </c>
      <c r="AT1123">
        <v>0</v>
      </c>
      <c r="AU1123">
        <v>0</v>
      </c>
      <c r="AV1123">
        <v>23248</v>
      </c>
      <c r="AW1123">
        <v>58574</v>
      </c>
      <c r="AX1123">
        <v>4878</v>
      </c>
      <c r="AY1123">
        <v>2331</v>
      </c>
      <c r="AZ1123">
        <v>2</v>
      </c>
      <c r="BA1123">
        <v>374.5</v>
      </c>
      <c r="BB1123">
        <v>33.299999999999997</v>
      </c>
    </row>
    <row r="1124" spans="1:54" x14ac:dyDescent="0.3">
      <c r="A1124">
        <v>21221</v>
      </c>
      <c r="B1124" t="s">
        <v>1490</v>
      </c>
      <c r="C1124" t="s">
        <v>1054</v>
      </c>
      <c r="D1124">
        <v>14142</v>
      </c>
      <c r="E1124">
        <v>14334</v>
      </c>
      <c r="F1124">
        <v>-1.3</v>
      </c>
      <c r="G1124">
        <v>14339</v>
      </c>
      <c r="H1124">
        <v>5.3</v>
      </c>
      <c r="I1124">
        <v>21.7</v>
      </c>
      <c r="J1124">
        <v>21.2</v>
      </c>
      <c r="K1124">
        <v>51.1</v>
      </c>
      <c r="L1124">
        <v>89.6</v>
      </c>
      <c r="M1124">
        <v>7.7</v>
      </c>
      <c r="N1124">
        <v>0.4</v>
      </c>
      <c r="O1124">
        <v>0.4</v>
      </c>
      <c r="P1124">
        <v>0</v>
      </c>
      <c r="Q1124">
        <v>1.8</v>
      </c>
      <c r="R1124">
        <v>1.7</v>
      </c>
      <c r="S1124">
        <v>88.3</v>
      </c>
      <c r="T1124">
        <v>87.9</v>
      </c>
      <c r="U1124">
        <v>1.2</v>
      </c>
      <c r="V1124">
        <v>6.7</v>
      </c>
      <c r="W1124">
        <v>82.2</v>
      </c>
      <c r="X1124">
        <v>18.399999999999999</v>
      </c>
      <c r="Y1124">
        <v>1650</v>
      </c>
      <c r="Z1124">
        <v>23.2</v>
      </c>
      <c r="AA1124">
        <v>7836</v>
      </c>
      <c r="AB1124">
        <v>81.2</v>
      </c>
      <c r="AC1124">
        <v>5.6</v>
      </c>
      <c r="AD1124">
        <v>115000</v>
      </c>
      <c r="AE1124">
        <v>5935</v>
      </c>
      <c r="AF1124">
        <v>2.38</v>
      </c>
      <c r="AG1124">
        <v>25527</v>
      </c>
      <c r="AH1124">
        <v>45629</v>
      </c>
      <c r="AI1124">
        <v>16.100000000000001</v>
      </c>
      <c r="AJ1124">
        <v>226</v>
      </c>
      <c r="AK1124">
        <v>2312</v>
      </c>
      <c r="AL1124">
        <v>0.8</v>
      </c>
      <c r="AM1124">
        <v>872</v>
      </c>
      <c r="AN1124">
        <v>1089</v>
      </c>
      <c r="AO1124">
        <v>0</v>
      </c>
      <c r="AP1124">
        <v>0</v>
      </c>
      <c r="AQ1124">
        <v>0</v>
      </c>
      <c r="AR1124">
        <v>0</v>
      </c>
      <c r="AS1124">
        <v>0</v>
      </c>
      <c r="AT1124">
        <v>12.2</v>
      </c>
      <c r="AU1124">
        <v>235118</v>
      </c>
      <c r="AV1124">
        <v>0</v>
      </c>
      <c r="AW1124">
        <v>70866</v>
      </c>
      <c r="AX1124">
        <v>5317</v>
      </c>
      <c r="AY1124">
        <v>11289</v>
      </c>
      <c r="AZ1124">
        <v>2</v>
      </c>
      <c r="BA1124">
        <v>441.43</v>
      </c>
      <c r="BB1124">
        <v>32.5</v>
      </c>
    </row>
    <row r="1125" spans="1:54" x14ac:dyDescent="0.3">
      <c r="A1125">
        <v>21223</v>
      </c>
      <c r="B1125" t="s">
        <v>1491</v>
      </c>
      <c r="C1125" t="s">
        <v>1054</v>
      </c>
      <c r="D1125">
        <v>8786</v>
      </c>
      <c r="E1125">
        <v>8809</v>
      </c>
      <c r="F1125">
        <v>-0.3</v>
      </c>
      <c r="G1125">
        <v>8809</v>
      </c>
      <c r="H1125">
        <v>5.6</v>
      </c>
      <c r="I1125">
        <v>23.7</v>
      </c>
      <c r="J1125">
        <v>15.6</v>
      </c>
      <c r="K1125">
        <v>49.5</v>
      </c>
      <c r="L1125">
        <v>96.2</v>
      </c>
      <c r="M1125">
        <v>1.5</v>
      </c>
      <c r="N1125">
        <v>0.6</v>
      </c>
      <c r="O1125">
        <v>0.5</v>
      </c>
      <c r="P1125">
        <v>0.1</v>
      </c>
      <c r="Q1125">
        <v>1.1000000000000001</v>
      </c>
      <c r="R1125">
        <v>3.5</v>
      </c>
      <c r="S1125">
        <v>94</v>
      </c>
      <c r="T1125">
        <v>86.8</v>
      </c>
      <c r="U1125">
        <v>1.3</v>
      </c>
      <c r="V1125">
        <v>4.9000000000000004</v>
      </c>
      <c r="W1125">
        <v>84.5</v>
      </c>
      <c r="X1125">
        <v>16.100000000000001</v>
      </c>
      <c r="Y1125">
        <v>582</v>
      </c>
      <c r="Z1125">
        <v>29.3</v>
      </c>
      <c r="AA1125">
        <v>3924</v>
      </c>
      <c r="AB1125">
        <v>77.099999999999994</v>
      </c>
      <c r="AC1125">
        <v>4.5999999999999996</v>
      </c>
      <c r="AD1125">
        <v>107300</v>
      </c>
      <c r="AE1125">
        <v>3512</v>
      </c>
      <c r="AF1125">
        <v>2.5</v>
      </c>
      <c r="AG1125">
        <v>22070</v>
      </c>
      <c r="AH1125">
        <v>49718</v>
      </c>
      <c r="AI1125">
        <v>17.2</v>
      </c>
      <c r="AJ1125">
        <v>79</v>
      </c>
      <c r="AK1125">
        <v>618</v>
      </c>
      <c r="AL1125">
        <v>0.7</v>
      </c>
      <c r="AM1125">
        <v>476</v>
      </c>
      <c r="AN1125">
        <v>580</v>
      </c>
      <c r="AO1125">
        <v>0</v>
      </c>
      <c r="AP1125">
        <v>0</v>
      </c>
      <c r="AQ1125">
        <v>0</v>
      </c>
      <c r="AR1125">
        <v>0</v>
      </c>
      <c r="AS1125">
        <v>0</v>
      </c>
      <c r="AT1125">
        <v>24.7</v>
      </c>
      <c r="AU1125">
        <v>0</v>
      </c>
      <c r="AV1125">
        <v>0</v>
      </c>
      <c r="AW1125">
        <v>31956</v>
      </c>
      <c r="AX1125">
        <v>3564</v>
      </c>
      <c r="AY1125">
        <v>1844</v>
      </c>
      <c r="AZ1125">
        <v>0</v>
      </c>
      <c r="BA1125">
        <v>151.65</v>
      </c>
      <c r="BB1125">
        <v>58.1</v>
      </c>
    </row>
    <row r="1126" spans="1:54" x14ac:dyDescent="0.3">
      <c r="A1126">
        <v>21225</v>
      </c>
      <c r="B1126" t="s">
        <v>78</v>
      </c>
      <c r="C1126" t="s">
        <v>1054</v>
      </c>
      <c r="D1126">
        <v>15165</v>
      </c>
      <c r="E1126">
        <v>15007</v>
      </c>
      <c r="F1126">
        <v>1.1000000000000001</v>
      </c>
      <c r="G1126">
        <v>15007</v>
      </c>
      <c r="H1126">
        <v>5.3</v>
      </c>
      <c r="I1126">
        <v>20.100000000000001</v>
      </c>
      <c r="J1126">
        <v>15</v>
      </c>
      <c r="K1126">
        <v>48.1</v>
      </c>
      <c r="L1126">
        <v>84.3</v>
      </c>
      <c r="M1126">
        <v>13.1</v>
      </c>
      <c r="N1126">
        <v>0.2</v>
      </c>
      <c r="O1126">
        <v>0.7</v>
      </c>
      <c r="P1126">
        <v>0.1</v>
      </c>
      <c r="Q1126">
        <v>1.6</v>
      </c>
      <c r="R1126">
        <v>1.8</v>
      </c>
      <c r="S1126">
        <v>82.7</v>
      </c>
      <c r="T1126">
        <v>78.3</v>
      </c>
      <c r="U1126">
        <v>0.7</v>
      </c>
      <c r="V1126">
        <v>2.4</v>
      </c>
      <c r="W1126">
        <v>82.5</v>
      </c>
      <c r="X1126">
        <v>11.4</v>
      </c>
      <c r="Y1126">
        <v>1253</v>
      </c>
      <c r="Z1126">
        <v>19.8</v>
      </c>
      <c r="AA1126">
        <v>6208</v>
      </c>
      <c r="AB1126">
        <v>73.7</v>
      </c>
      <c r="AC1126">
        <v>8.6</v>
      </c>
      <c r="AD1126">
        <v>74900</v>
      </c>
      <c r="AE1126">
        <v>5586</v>
      </c>
      <c r="AF1126">
        <v>2.44</v>
      </c>
      <c r="AG1126">
        <v>19464</v>
      </c>
      <c r="AH1126">
        <v>39125</v>
      </c>
      <c r="AI1126">
        <v>25.7</v>
      </c>
      <c r="AJ1126">
        <v>272</v>
      </c>
      <c r="AK1126">
        <v>4666</v>
      </c>
      <c r="AL1126">
        <v>2.2999999999999998</v>
      </c>
      <c r="AM1126">
        <v>700</v>
      </c>
      <c r="AN1126">
        <v>925</v>
      </c>
      <c r="AO1126">
        <v>2.8</v>
      </c>
      <c r="AP1126">
        <v>0</v>
      </c>
      <c r="AQ1126">
        <v>0</v>
      </c>
      <c r="AR1126">
        <v>0</v>
      </c>
      <c r="AS1126">
        <v>0</v>
      </c>
      <c r="AT1126">
        <v>21.9</v>
      </c>
      <c r="AU1126">
        <v>250359</v>
      </c>
      <c r="AV1126">
        <v>93971</v>
      </c>
      <c r="AW1126">
        <v>144171</v>
      </c>
      <c r="AX1126">
        <v>9585</v>
      </c>
      <c r="AY1126">
        <v>9845</v>
      </c>
      <c r="AZ1126">
        <v>21</v>
      </c>
      <c r="BA1126">
        <v>342.85</v>
      </c>
      <c r="BB1126">
        <v>43.8</v>
      </c>
    </row>
    <row r="1127" spans="1:54" x14ac:dyDescent="0.3">
      <c r="A1127">
        <v>21227</v>
      </c>
      <c r="B1127" t="s">
        <v>251</v>
      </c>
      <c r="C1127" t="s">
        <v>1054</v>
      </c>
      <c r="D1127">
        <v>120460</v>
      </c>
      <c r="E1127">
        <v>113781</v>
      </c>
      <c r="F1127">
        <v>5.9</v>
      </c>
      <c r="G1127">
        <v>113792</v>
      </c>
      <c r="H1127">
        <v>6.3</v>
      </c>
      <c r="I1127">
        <v>22.5</v>
      </c>
      <c r="J1127">
        <v>12</v>
      </c>
      <c r="K1127">
        <v>51.1</v>
      </c>
      <c r="L1127">
        <v>84.7</v>
      </c>
      <c r="M1127">
        <v>9.4</v>
      </c>
      <c r="N1127">
        <v>0.3</v>
      </c>
      <c r="O1127">
        <v>3.2</v>
      </c>
      <c r="P1127">
        <v>0.2</v>
      </c>
      <c r="Q1127">
        <v>2.2000000000000002</v>
      </c>
      <c r="R1127">
        <v>5.0999999999999996</v>
      </c>
      <c r="S1127">
        <v>80.3</v>
      </c>
      <c r="T1127">
        <v>77</v>
      </c>
      <c r="U1127">
        <v>7.6</v>
      </c>
      <c r="V1127">
        <v>10</v>
      </c>
      <c r="W1127">
        <v>86.6</v>
      </c>
      <c r="X1127">
        <v>28.4</v>
      </c>
      <c r="Y1127">
        <v>7460</v>
      </c>
      <c r="Z1127">
        <v>18.8</v>
      </c>
      <c r="AA1127">
        <v>49779</v>
      </c>
      <c r="AB1127">
        <v>60.2</v>
      </c>
      <c r="AC1127">
        <v>26.2</v>
      </c>
      <c r="AD1127">
        <v>140700</v>
      </c>
      <c r="AE1127">
        <v>44240</v>
      </c>
      <c r="AF1127">
        <v>2.4700000000000002</v>
      </c>
      <c r="AG1127">
        <v>23853</v>
      </c>
      <c r="AH1127">
        <v>44135</v>
      </c>
      <c r="AI1127">
        <v>19.100000000000001</v>
      </c>
      <c r="AJ1127">
        <v>2902</v>
      </c>
      <c r="AK1127">
        <v>49016</v>
      </c>
      <c r="AL1127">
        <v>5.0999999999999996</v>
      </c>
      <c r="AM1127">
        <v>8455</v>
      </c>
      <c r="AN1127">
        <v>10027</v>
      </c>
      <c r="AO1127">
        <v>3.9</v>
      </c>
      <c r="AP1127">
        <v>0</v>
      </c>
      <c r="AQ1127">
        <v>1.6</v>
      </c>
      <c r="AR1127">
        <v>0</v>
      </c>
      <c r="AS1127">
        <v>0.8</v>
      </c>
      <c r="AT1127">
        <v>22.2</v>
      </c>
      <c r="AU1127">
        <v>0</v>
      </c>
      <c r="AV1127">
        <v>0</v>
      </c>
      <c r="AW1127">
        <v>1691205</v>
      </c>
      <c r="AX1127">
        <v>16186</v>
      </c>
      <c r="AY1127">
        <v>231205</v>
      </c>
      <c r="AZ1127">
        <v>603</v>
      </c>
      <c r="BA1127">
        <v>541.6</v>
      </c>
      <c r="BB1127">
        <v>210.1</v>
      </c>
    </row>
    <row r="1128" spans="1:54" x14ac:dyDescent="0.3">
      <c r="A1128">
        <v>21229</v>
      </c>
      <c r="B1128" t="s">
        <v>10</v>
      </c>
      <c r="C1128" t="s">
        <v>1054</v>
      </c>
      <c r="D1128">
        <v>11959</v>
      </c>
      <c r="E1128">
        <v>11717</v>
      </c>
      <c r="F1128">
        <v>2.1</v>
      </c>
      <c r="G1128">
        <v>11717</v>
      </c>
      <c r="H1128">
        <v>6</v>
      </c>
      <c r="I1128">
        <v>23</v>
      </c>
      <c r="J1128">
        <v>17.2</v>
      </c>
      <c r="K1128">
        <v>51.2</v>
      </c>
      <c r="L1128">
        <v>91.6</v>
      </c>
      <c r="M1128">
        <v>6.3</v>
      </c>
      <c r="N1128">
        <v>0.2</v>
      </c>
      <c r="O1128">
        <v>0.5</v>
      </c>
      <c r="P1128">
        <v>0</v>
      </c>
      <c r="Q1128">
        <v>1.4</v>
      </c>
      <c r="R1128">
        <v>3.8</v>
      </c>
      <c r="S1128">
        <v>88</v>
      </c>
      <c r="T1128">
        <v>87.8</v>
      </c>
      <c r="U1128">
        <v>1.8</v>
      </c>
      <c r="V1128">
        <v>3.4</v>
      </c>
      <c r="W1128">
        <v>80.599999999999994</v>
      </c>
      <c r="X1128">
        <v>15.6</v>
      </c>
      <c r="Y1128">
        <v>701</v>
      </c>
      <c r="Z1128">
        <v>27.8</v>
      </c>
      <c r="AA1128">
        <v>5093</v>
      </c>
      <c r="AB1128">
        <v>82.9</v>
      </c>
      <c r="AC1128">
        <v>6.9</v>
      </c>
      <c r="AD1128">
        <v>107300</v>
      </c>
      <c r="AE1128">
        <v>4480</v>
      </c>
      <c r="AF1128">
        <v>2.54</v>
      </c>
      <c r="AG1128">
        <v>19837</v>
      </c>
      <c r="AH1128">
        <v>40845</v>
      </c>
      <c r="AI1128">
        <v>14.2</v>
      </c>
      <c r="AJ1128">
        <v>241</v>
      </c>
      <c r="AK1128">
        <v>2779</v>
      </c>
      <c r="AL1128">
        <v>-0.1</v>
      </c>
      <c r="AM1128">
        <v>739</v>
      </c>
      <c r="AN1128">
        <v>0</v>
      </c>
      <c r="AO1128">
        <v>0</v>
      </c>
      <c r="AP1128">
        <v>0</v>
      </c>
      <c r="AQ1128">
        <v>0</v>
      </c>
      <c r="AR1128">
        <v>0</v>
      </c>
      <c r="AS1128">
        <v>0</v>
      </c>
      <c r="AT1128">
        <v>0</v>
      </c>
      <c r="AU1128">
        <v>259028</v>
      </c>
      <c r="AV1128">
        <v>67650</v>
      </c>
      <c r="AW1128">
        <v>63268</v>
      </c>
      <c r="AX1128">
        <v>5490</v>
      </c>
      <c r="AY1128">
        <v>6302</v>
      </c>
      <c r="AZ1128">
        <v>21</v>
      </c>
      <c r="BA1128">
        <v>297.27</v>
      </c>
      <c r="BB1128">
        <v>39.4</v>
      </c>
    </row>
    <row r="1129" spans="1:54" x14ac:dyDescent="0.3">
      <c r="A1129">
        <v>21231</v>
      </c>
      <c r="B1129" t="s">
        <v>250</v>
      </c>
      <c r="C1129" t="s">
        <v>1054</v>
      </c>
      <c r="D1129">
        <v>20486</v>
      </c>
      <c r="E1129">
        <v>20813</v>
      </c>
      <c r="F1129">
        <v>-1.6</v>
      </c>
      <c r="G1129">
        <v>20813</v>
      </c>
      <c r="H1129">
        <v>5.5</v>
      </c>
      <c r="I1129">
        <v>21.5</v>
      </c>
      <c r="J1129">
        <v>18.100000000000001</v>
      </c>
      <c r="K1129">
        <v>50.5</v>
      </c>
      <c r="L1129">
        <v>96.3</v>
      </c>
      <c r="M1129">
        <v>1.8</v>
      </c>
      <c r="N1129">
        <v>0.3</v>
      </c>
      <c r="O1129">
        <v>0.4</v>
      </c>
      <c r="P1129">
        <v>0.1</v>
      </c>
      <c r="Q1129">
        <v>1.1000000000000001</v>
      </c>
      <c r="R1129">
        <v>2.7</v>
      </c>
      <c r="S1129">
        <v>94</v>
      </c>
      <c r="T1129">
        <v>88.1</v>
      </c>
      <c r="U1129">
        <v>1.2</v>
      </c>
      <c r="V1129">
        <v>2.6</v>
      </c>
      <c r="W1129">
        <v>69.8</v>
      </c>
      <c r="X1129">
        <v>9.8000000000000007</v>
      </c>
      <c r="Y1129">
        <v>1247</v>
      </c>
      <c r="Z1129">
        <v>23.1</v>
      </c>
      <c r="AA1129">
        <v>10833</v>
      </c>
      <c r="AB1129">
        <v>72.5</v>
      </c>
      <c r="AC1129">
        <v>6.7</v>
      </c>
      <c r="AD1129">
        <v>80500</v>
      </c>
      <c r="AE1129">
        <v>8083</v>
      </c>
      <c r="AF1129">
        <v>2.54</v>
      </c>
      <c r="AG1129">
        <v>16396</v>
      </c>
      <c r="AH1129">
        <v>29497</v>
      </c>
      <c r="AI1129">
        <v>24.3</v>
      </c>
      <c r="AJ1129">
        <v>268</v>
      </c>
      <c r="AK1129">
        <v>3826</v>
      </c>
      <c r="AL1129">
        <v>-0.2</v>
      </c>
      <c r="AM1129">
        <v>1208</v>
      </c>
      <c r="AN1129">
        <v>1555</v>
      </c>
      <c r="AO1129">
        <v>0</v>
      </c>
      <c r="AP1129">
        <v>0</v>
      </c>
      <c r="AQ1129">
        <v>0</v>
      </c>
      <c r="AR1129">
        <v>0</v>
      </c>
      <c r="AS1129">
        <v>0</v>
      </c>
      <c r="AT1129">
        <v>18.600000000000001</v>
      </c>
      <c r="AU1129">
        <v>378860</v>
      </c>
      <c r="AV1129">
        <v>23597</v>
      </c>
      <c r="AW1129">
        <v>152513</v>
      </c>
      <c r="AX1129">
        <v>7412</v>
      </c>
      <c r="AY1129">
        <v>18787</v>
      </c>
      <c r="AZ1129">
        <v>0</v>
      </c>
      <c r="BA1129">
        <v>458.17</v>
      </c>
      <c r="BB1129">
        <v>45.4</v>
      </c>
    </row>
    <row r="1130" spans="1:54" x14ac:dyDescent="0.3">
      <c r="A1130">
        <v>21233</v>
      </c>
      <c r="B1130" t="s">
        <v>249</v>
      </c>
      <c r="C1130" t="s">
        <v>1054</v>
      </c>
      <c r="D1130">
        <v>13236</v>
      </c>
      <c r="E1130">
        <v>13621</v>
      </c>
      <c r="F1130">
        <v>-2.8</v>
      </c>
      <c r="G1130">
        <v>13621</v>
      </c>
      <c r="H1130">
        <v>6.6</v>
      </c>
      <c r="I1130">
        <v>23</v>
      </c>
      <c r="J1130">
        <v>16.399999999999999</v>
      </c>
      <c r="K1130">
        <v>50</v>
      </c>
      <c r="L1130">
        <v>93.1</v>
      </c>
      <c r="M1130">
        <v>4.3</v>
      </c>
      <c r="N1130">
        <v>0.3</v>
      </c>
      <c r="O1130">
        <v>0.4</v>
      </c>
      <c r="P1130">
        <v>0.5</v>
      </c>
      <c r="Q1130">
        <v>1.4</v>
      </c>
      <c r="R1130">
        <v>4.7</v>
      </c>
      <c r="S1130">
        <v>89.1</v>
      </c>
      <c r="T1130">
        <v>89.1</v>
      </c>
      <c r="U1130">
        <v>2.2999999999999998</v>
      </c>
      <c r="V1130">
        <v>5</v>
      </c>
      <c r="W1130">
        <v>77.400000000000006</v>
      </c>
      <c r="X1130">
        <v>8.4</v>
      </c>
      <c r="Y1130">
        <v>1070</v>
      </c>
      <c r="Z1130">
        <v>24.9</v>
      </c>
      <c r="AA1130">
        <v>5916</v>
      </c>
      <c r="AB1130">
        <v>71.900000000000006</v>
      </c>
      <c r="AC1130">
        <v>6.3</v>
      </c>
      <c r="AD1130">
        <v>70500</v>
      </c>
      <c r="AE1130">
        <v>5150</v>
      </c>
      <c r="AF1130">
        <v>2.58</v>
      </c>
      <c r="AG1130">
        <v>20337</v>
      </c>
      <c r="AH1130">
        <v>41415</v>
      </c>
      <c r="AI1130">
        <v>14.8</v>
      </c>
      <c r="AJ1130">
        <v>210</v>
      </c>
      <c r="AK1130">
        <v>2473</v>
      </c>
      <c r="AL1130">
        <v>0.6</v>
      </c>
      <c r="AM1130">
        <v>653</v>
      </c>
      <c r="AN1130">
        <v>911</v>
      </c>
      <c r="AO1130">
        <v>0</v>
      </c>
      <c r="AP1130">
        <v>0</v>
      </c>
      <c r="AQ1130">
        <v>0</v>
      </c>
      <c r="AR1130">
        <v>0</v>
      </c>
      <c r="AS1130">
        <v>0</v>
      </c>
      <c r="AT1130">
        <v>27</v>
      </c>
      <c r="AU1130">
        <v>0</v>
      </c>
      <c r="AV1130">
        <v>0</v>
      </c>
      <c r="AW1130">
        <v>67451</v>
      </c>
      <c r="AX1130">
        <v>4858</v>
      </c>
      <c r="AY1130">
        <v>4700</v>
      </c>
      <c r="AZ1130">
        <v>4</v>
      </c>
      <c r="BA1130">
        <v>331.94</v>
      </c>
      <c r="BB1130">
        <v>41</v>
      </c>
    </row>
    <row r="1131" spans="1:54" x14ac:dyDescent="0.3">
      <c r="A1131">
        <v>21235</v>
      </c>
      <c r="B1131" t="s">
        <v>1402</v>
      </c>
      <c r="C1131" t="s">
        <v>1054</v>
      </c>
      <c r="D1131">
        <v>35503</v>
      </c>
      <c r="E1131">
        <v>35637</v>
      </c>
      <c r="F1131">
        <v>-0.4</v>
      </c>
      <c r="G1131">
        <v>35637</v>
      </c>
      <c r="H1131">
        <v>6.9</v>
      </c>
      <c r="I1131">
        <v>23.9</v>
      </c>
      <c r="J1131">
        <v>15.1</v>
      </c>
      <c r="K1131">
        <v>50.9</v>
      </c>
      <c r="L1131">
        <v>97</v>
      </c>
      <c r="M1131">
        <v>0.8</v>
      </c>
      <c r="N1131">
        <v>0.3</v>
      </c>
      <c r="O1131">
        <v>0.4</v>
      </c>
      <c r="P1131">
        <v>0.1</v>
      </c>
      <c r="Q1131">
        <v>1.4</v>
      </c>
      <c r="R1131">
        <v>1</v>
      </c>
      <c r="S1131">
        <v>96.1</v>
      </c>
      <c r="T1131">
        <v>81.7</v>
      </c>
      <c r="U1131">
        <v>0.7</v>
      </c>
      <c r="V1131">
        <v>1.3</v>
      </c>
      <c r="W1131">
        <v>73.400000000000006</v>
      </c>
      <c r="X1131">
        <v>13.4</v>
      </c>
      <c r="Y1131">
        <v>2459</v>
      </c>
      <c r="Z1131">
        <v>19.7</v>
      </c>
      <c r="AA1131">
        <v>15169</v>
      </c>
      <c r="AB1131">
        <v>67.400000000000006</v>
      </c>
      <c r="AC1131">
        <v>10</v>
      </c>
      <c r="AD1131">
        <v>71500</v>
      </c>
      <c r="AE1131">
        <v>13172</v>
      </c>
      <c r="AF1131">
        <v>2.6</v>
      </c>
      <c r="AG1131">
        <v>15960</v>
      </c>
      <c r="AH1131">
        <v>29769</v>
      </c>
      <c r="AI1131">
        <v>26</v>
      </c>
      <c r="AJ1131">
        <v>633</v>
      </c>
      <c r="AK1131">
        <v>10141</v>
      </c>
      <c r="AL1131">
        <v>3.4</v>
      </c>
      <c r="AM1131">
        <v>2264</v>
      </c>
      <c r="AN1131">
        <v>2920</v>
      </c>
      <c r="AO1131">
        <v>0</v>
      </c>
      <c r="AP1131">
        <v>0</v>
      </c>
      <c r="AQ1131">
        <v>0</v>
      </c>
      <c r="AR1131">
        <v>0</v>
      </c>
      <c r="AS1131">
        <v>0</v>
      </c>
      <c r="AT1131">
        <v>30.7</v>
      </c>
      <c r="AU1131">
        <v>0</v>
      </c>
      <c r="AV1131">
        <v>0</v>
      </c>
      <c r="AW1131">
        <v>373329</v>
      </c>
      <c r="AX1131">
        <v>9752</v>
      </c>
      <c r="AY1131">
        <v>39252</v>
      </c>
      <c r="AZ1131">
        <v>14</v>
      </c>
      <c r="BA1131">
        <v>437.83</v>
      </c>
      <c r="BB1131">
        <v>81.400000000000006</v>
      </c>
    </row>
    <row r="1132" spans="1:54" x14ac:dyDescent="0.3">
      <c r="A1132">
        <v>21237</v>
      </c>
      <c r="B1132" t="s">
        <v>1492</v>
      </c>
      <c r="C1132" t="s">
        <v>1054</v>
      </c>
      <c r="D1132">
        <v>7214</v>
      </c>
      <c r="E1132">
        <v>7355</v>
      </c>
      <c r="F1132">
        <v>-1.9</v>
      </c>
      <c r="G1132">
        <v>7355</v>
      </c>
      <c r="H1132">
        <v>6.1</v>
      </c>
      <c r="I1132">
        <v>23.7</v>
      </c>
      <c r="J1132">
        <v>17.8</v>
      </c>
      <c r="K1132">
        <v>50.5</v>
      </c>
      <c r="L1132">
        <v>98.5</v>
      </c>
      <c r="M1132">
        <v>0.3</v>
      </c>
      <c r="N1132">
        <v>0.3</v>
      </c>
      <c r="O1132">
        <v>0.1</v>
      </c>
      <c r="P1132">
        <v>0</v>
      </c>
      <c r="Q1132">
        <v>0.7</v>
      </c>
      <c r="R1132">
        <v>0.7</v>
      </c>
      <c r="S1132">
        <v>97.8</v>
      </c>
      <c r="T1132">
        <v>92</v>
      </c>
      <c r="U1132">
        <v>0.2</v>
      </c>
      <c r="V1132">
        <v>0</v>
      </c>
      <c r="W1132">
        <v>66.3</v>
      </c>
      <c r="X1132">
        <v>11.8</v>
      </c>
      <c r="Y1132">
        <v>419</v>
      </c>
      <c r="Z1132">
        <v>30.4</v>
      </c>
      <c r="AA1132">
        <v>3652</v>
      </c>
      <c r="AB1132">
        <v>71.900000000000006</v>
      </c>
      <c r="AC1132">
        <v>3.7</v>
      </c>
      <c r="AD1132">
        <v>52800</v>
      </c>
      <c r="AE1132">
        <v>2779</v>
      </c>
      <c r="AF1132">
        <v>2.58</v>
      </c>
      <c r="AG1132">
        <v>14157</v>
      </c>
      <c r="AH1132">
        <v>22574</v>
      </c>
      <c r="AI1132">
        <v>40.5</v>
      </c>
      <c r="AJ1132">
        <v>84</v>
      </c>
      <c r="AK1132">
        <v>666</v>
      </c>
      <c r="AL1132">
        <v>12.5</v>
      </c>
      <c r="AM1132">
        <v>420</v>
      </c>
      <c r="AN1132">
        <v>0</v>
      </c>
      <c r="AO1132">
        <v>0</v>
      </c>
      <c r="AP1132">
        <v>0</v>
      </c>
      <c r="AQ1132">
        <v>0</v>
      </c>
      <c r="AR1132">
        <v>0</v>
      </c>
      <c r="AS1132">
        <v>0</v>
      </c>
      <c r="AT1132">
        <v>0</v>
      </c>
      <c r="AU1132">
        <v>0</v>
      </c>
      <c r="AV1132">
        <v>0</v>
      </c>
      <c r="AW1132">
        <v>45265</v>
      </c>
      <c r="AX1132">
        <v>6355</v>
      </c>
      <c r="AY1132">
        <v>558</v>
      </c>
      <c r="AZ1132">
        <v>0</v>
      </c>
      <c r="BA1132">
        <v>222.17</v>
      </c>
      <c r="BB1132">
        <v>33.1</v>
      </c>
    </row>
    <row r="1133" spans="1:54" x14ac:dyDescent="0.3">
      <c r="A1133">
        <v>21239</v>
      </c>
      <c r="B1133" t="s">
        <v>1368</v>
      </c>
      <c r="C1133" t="s">
        <v>1054</v>
      </c>
      <c r="D1133">
        <v>25563</v>
      </c>
      <c r="E1133">
        <v>24939</v>
      </c>
      <c r="F1133">
        <v>2.5</v>
      </c>
      <c r="G1133">
        <v>24939</v>
      </c>
      <c r="H1133">
        <v>5.4</v>
      </c>
      <c r="I1133">
        <v>22.8</v>
      </c>
      <c r="J1133">
        <v>15.7</v>
      </c>
      <c r="K1133">
        <v>52.1</v>
      </c>
      <c r="L1133">
        <v>92.3</v>
      </c>
      <c r="M1133">
        <v>5.2</v>
      </c>
      <c r="N1133">
        <v>0.2</v>
      </c>
      <c r="O1133">
        <v>0.7</v>
      </c>
      <c r="P1133">
        <v>0.2</v>
      </c>
      <c r="Q1133">
        <v>1.4</v>
      </c>
      <c r="R1133">
        <v>6.6</v>
      </c>
      <c r="S1133">
        <v>86.3</v>
      </c>
      <c r="T1133">
        <v>90</v>
      </c>
      <c r="U1133">
        <v>5.6</v>
      </c>
      <c r="V1133">
        <v>8.5</v>
      </c>
      <c r="W1133">
        <v>88.4</v>
      </c>
      <c r="X1133">
        <v>31.6</v>
      </c>
      <c r="Y1133">
        <v>2093</v>
      </c>
      <c r="Z1133">
        <v>23.1</v>
      </c>
      <c r="AA1133">
        <v>10929</v>
      </c>
      <c r="AB1133">
        <v>72.5</v>
      </c>
      <c r="AC1133">
        <v>13.8</v>
      </c>
      <c r="AD1133">
        <v>185900</v>
      </c>
      <c r="AE1133">
        <v>9698</v>
      </c>
      <c r="AF1133">
        <v>2.5499999999999998</v>
      </c>
      <c r="AG1133">
        <v>29277</v>
      </c>
      <c r="AH1133">
        <v>57580</v>
      </c>
      <c r="AI1133">
        <v>11.6</v>
      </c>
      <c r="AJ1133">
        <v>529</v>
      </c>
      <c r="AK1133">
        <v>6620</v>
      </c>
      <c r="AL1133">
        <v>6.5</v>
      </c>
      <c r="AM1133">
        <v>2044</v>
      </c>
      <c r="AN1133">
        <v>2222</v>
      </c>
      <c r="AO1133">
        <v>0</v>
      </c>
      <c r="AP1133">
        <v>0</v>
      </c>
      <c r="AQ1133">
        <v>0</v>
      </c>
      <c r="AR1133">
        <v>0</v>
      </c>
      <c r="AS1133">
        <v>0</v>
      </c>
      <c r="AT1133">
        <v>20.9</v>
      </c>
      <c r="AU1133">
        <v>0</v>
      </c>
      <c r="AV1133">
        <v>0</v>
      </c>
      <c r="AW1133">
        <v>225208</v>
      </c>
      <c r="AX1133">
        <v>9242</v>
      </c>
      <c r="AY1133">
        <v>15725</v>
      </c>
      <c r="AZ1133">
        <v>101</v>
      </c>
      <c r="BA1133">
        <v>188.78</v>
      </c>
      <c r="BB1133">
        <v>132.1</v>
      </c>
    </row>
    <row r="1134" spans="1:54" x14ac:dyDescent="0.3">
      <c r="A1134">
        <v>22000</v>
      </c>
      <c r="B1134" t="s">
        <v>1053</v>
      </c>
      <c r="D1134">
        <v>4649676</v>
      </c>
      <c r="E1134">
        <v>4533479</v>
      </c>
      <c r="F1134">
        <v>2.6</v>
      </c>
      <c r="G1134">
        <v>4533372</v>
      </c>
      <c r="H1134">
        <v>6.6</v>
      </c>
      <c r="I1134">
        <v>23.9</v>
      </c>
      <c r="J1134">
        <v>13.6</v>
      </c>
      <c r="K1134">
        <v>51.1</v>
      </c>
      <c r="L1134">
        <v>63.4</v>
      </c>
      <c r="M1134">
        <v>32.5</v>
      </c>
      <c r="N1134">
        <v>0.8</v>
      </c>
      <c r="O1134">
        <v>1.8</v>
      </c>
      <c r="P1134">
        <v>0.1</v>
      </c>
      <c r="Q1134">
        <v>1.5</v>
      </c>
      <c r="R1134">
        <v>4.8</v>
      </c>
      <c r="S1134">
        <v>59.3</v>
      </c>
      <c r="T1134">
        <v>85.8</v>
      </c>
      <c r="U1134">
        <v>3.9</v>
      </c>
      <c r="V1134">
        <v>8.6999999999999993</v>
      </c>
      <c r="W1134">
        <v>82.6</v>
      </c>
      <c r="X1134">
        <v>21.8</v>
      </c>
      <c r="Y1134">
        <v>304271</v>
      </c>
      <c r="Z1134">
        <v>24.9</v>
      </c>
      <c r="AA1134">
        <v>2010868</v>
      </c>
      <c r="AB1134">
        <v>67</v>
      </c>
      <c r="AC1134">
        <v>18.3</v>
      </c>
      <c r="AD1134">
        <v>138900</v>
      </c>
      <c r="AE1134">
        <v>1707852</v>
      </c>
      <c r="AF1134">
        <v>2.6</v>
      </c>
      <c r="AG1134">
        <v>24442</v>
      </c>
      <c r="AH1134">
        <v>44874</v>
      </c>
      <c r="AI1134">
        <v>19.100000000000001</v>
      </c>
      <c r="AJ1134">
        <v>104375</v>
      </c>
      <c r="AK1134">
        <v>1687956</v>
      </c>
      <c r="AL1134">
        <v>2.7</v>
      </c>
      <c r="AM1134">
        <v>348367</v>
      </c>
      <c r="AN1134">
        <v>375808</v>
      </c>
      <c r="AO1134">
        <v>15.9</v>
      </c>
      <c r="AP1134">
        <v>0.7</v>
      </c>
      <c r="AQ1134">
        <v>2.8</v>
      </c>
      <c r="AR1134">
        <v>0</v>
      </c>
      <c r="AS1134">
        <v>2.9</v>
      </c>
      <c r="AT1134">
        <v>27.4</v>
      </c>
      <c r="AU1134">
        <v>205054723</v>
      </c>
      <c r="AV1134">
        <v>51415553</v>
      </c>
      <c r="AW1134">
        <v>56543203</v>
      </c>
      <c r="AX1134">
        <v>12921</v>
      </c>
      <c r="AY1134">
        <v>9729869</v>
      </c>
      <c r="AZ1134">
        <v>15255</v>
      </c>
      <c r="BA1134">
        <v>43203.9</v>
      </c>
      <c r="BB1134">
        <v>104.9</v>
      </c>
    </row>
    <row r="1135" spans="1:54" x14ac:dyDescent="0.3">
      <c r="A1135">
        <v>22001</v>
      </c>
      <c r="B1135" t="s">
        <v>1052</v>
      </c>
      <c r="C1135" t="s">
        <v>988</v>
      </c>
      <c r="D1135">
        <v>62486</v>
      </c>
      <c r="E1135">
        <v>61773</v>
      </c>
      <c r="F1135">
        <v>1.2</v>
      </c>
      <c r="G1135">
        <v>61773</v>
      </c>
      <c r="H1135">
        <v>7.1</v>
      </c>
      <c r="I1135">
        <v>26.7</v>
      </c>
      <c r="J1135">
        <v>13.5</v>
      </c>
      <c r="K1135">
        <v>51.5</v>
      </c>
      <c r="L1135">
        <v>79.599999999999994</v>
      </c>
      <c r="M1135">
        <v>18.3</v>
      </c>
      <c r="N1135">
        <v>0.3</v>
      </c>
      <c r="O1135">
        <v>0.4</v>
      </c>
      <c r="P1135">
        <v>0</v>
      </c>
      <c r="Q1135">
        <v>1.3</v>
      </c>
      <c r="R1135">
        <v>2.2000000000000002</v>
      </c>
      <c r="S1135">
        <v>77.8</v>
      </c>
      <c r="T1135">
        <v>86.5</v>
      </c>
      <c r="U1135">
        <v>1.1000000000000001</v>
      </c>
      <c r="V1135">
        <v>14.5</v>
      </c>
      <c r="W1135">
        <v>72.099999999999994</v>
      </c>
      <c r="X1135">
        <v>10.199999999999999</v>
      </c>
      <c r="Y1135">
        <v>3417</v>
      </c>
      <c r="Z1135">
        <v>28.4</v>
      </c>
      <c r="AA1135">
        <v>25851</v>
      </c>
      <c r="AB1135">
        <v>70.3</v>
      </c>
      <c r="AC1135">
        <v>6.8</v>
      </c>
      <c r="AD1135">
        <v>88600</v>
      </c>
      <c r="AE1135">
        <v>22527</v>
      </c>
      <c r="AF1135">
        <v>2.7</v>
      </c>
      <c r="AG1135">
        <v>19910</v>
      </c>
      <c r="AH1135">
        <v>37587</v>
      </c>
      <c r="AI1135">
        <v>18.7</v>
      </c>
      <c r="AJ1135">
        <v>1130</v>
      </c>
      <c r="AK1135">
        <v>13159</v>
      </c>
      <c r="AL1135">
        <v>3.1</v>
      </c>
      <c r="AM1135">
        <v>4137</v>
      </c>
      <c r="AN1135">
        <v>4289</v>
      </c>
      <c r="AO1135">
        <v>0</v>
      </c>
      <c r="AP1135">
        <v>0</v>
      </c>
      <c r="AQ1135">
        <v>0</v>
      </c>
      <c r="AR1135">
        <v>0</v>
      </c>
      <c r="AS1135">
        <v>1.4</v>
      </c>
      <c r="AT1135">
        <v>25.4</v>
      </c>
      <c r="AU1135">
        <v>0</v>
      </c>
      <c r="AV1135">
        <v>0</v>
      </c>
      <c r="AW1135">
        <v>525956</v>
      </c>
      <c r="AX1135">
        <v>8808</v>
      </c>
      <c r="AY1135">
        <v>40790</v>
      </c>
      <c r="AZ1135">
        <v>123</v>
      </c>
      <c r="BA1135">
        <v>655.12</v>
      </c>
      <c r="BB1135">
        <v>94.3</v>
      </c>
    </row>
    <row r="1136" spans="1:54" x14ac:dyDescent="0.3">
      <c r="A1136">
        <v>22003</v>
      </c>
      <c r="B1136" t="s">
        <v>1051</v>
      </c>
      <c r="C1136" t="s">
        <v>988</v>
      </c>
      <c r="D1136">
        <v>25713</v>
      </c>
      <c r="E1136">
        <v>25764</v>
      </c>
      <c r="F1136">
        <v>-0.2</v>
      </c>
      <c r="G1136">
        <v>25764</v>
      </c>
      <c r="H1136">
        <v>6.2</v>
      </c>
      <c r="I1136">
        <v>22.5</v>
      </c>
      <c r="J1136">
        <v>13.3</v>
      </c>
      <c r="K1136">
        <v>43.3</v>
      </c>
      <c r="L1136">
        <v>71.7</v>
      </c>
      <c r="M1136">
        <v>23.2</v>
      </c>
      <c r="N1136">
        <v>2.5</v>
      </c>
      <c r="O1136">
        <v>0.8</v>
      </c>
      <c r="P1136">
        <v>0</v>
      </c>
      <c r="Q1136">
        <v>1.7</v>
      </c>
      <c r="R1136">
        <v>2.1</v>
      </c>
      <c r="S1136">
        <v>70.2</v>
      </c>
      <c r="T1136">
        <v>85.3</v>
      </c>
      <c r="U1136">
        <v>4.8</v>
      </c>
      <c r="V1136">
        <v>10.6</v>
      </c>
      <c r="W1136">
        <v>76.599999999999994</v>
      </c>
      <c r="X1136">
        <v>11.1</v>
      </c>
      <c r="Y1136">
        <v>1686</v>
      </c>
      <c r="Z1136">
        <v>28.3</v>
      </c>
      <c r="AA1136">
        <v>9787</v>
      </c>
      <c r="AB1136">
        <v>72.3</v>
      </c>
      <c r="AC1136">
        <v>7</v>
      </c>
      <c r="AD1136">
        <v>79600</v>
      </c>
      <c r="AE1136">
        <v>8099</v>
      </c>
      <c r="AF1136">
        <v>2.66</v>
      </c>
      <c r="AG1136">
        <v>18857</v>
      </c>
      <c r="AH1136">
        <v>38429</v>
      </c>
      <c r="AI1136">
        <v>16.100000000000001</v>
      </c>
      <c r="AJ1136">
        <v>325</v>
      </c>
      <c r="AK1136">
        <v>3515</v>
      </c>
      <c r="AL1136">
        <v>-0.3</v>
      </c>
      <c r="AM1136">
        <v>1083</v>
      </c>
      <c r="AN1136">
        <v>1167</v>
      </c>
      <c r="AO1136">
        <v>8.6999999999999993</v>
      </c>
      <c r="AP1136">
        <v>0</v>
      </c>
      <c r="AQ1136">
        <v>0</v>
      </c>
      <c r="AR1136">
        <v>0</v>
      </c>
      <c r="AS1136">
        <v>0</v>
      </c>
      <c r="AT1136">
        <v>0</v>
      </c>
      <c r="AU1136">
        <v>167537</v>
      </c>
      <c r="AV1136">
        <v>0</v>
      </c>
      <c r="AW1136">
        <v>142901</v>
      </c>
      <c r="AX1136">
        <v>5529</v>
      </c>
      <c r="AY1136">
        <v>17401</v>
      </c>
      <c r="AZ1136">
        <v>5</v>
      </c>
      <c r="BA1136">
        <v>761.85</v>
      </c>
      <c r="BB1136">
        <v>33.799999999999997</v>
      </c>
    </row>
    <row r="1137" spans="1:54" x14ac:dyDescent="0.3">
      <c r="A1137">
        <v>22005</v>
      </c>
      <c r="B1137" t="s">
        <v>1050</v>
      </c>
      <c r="C1137" t="s">
        <v>988</v>
      </c>
      <c r="D1137">
        <v>117029</v>
      </c>
      <c r="E1137">
        <v>107194</v>
      </c>
      <c r="F1137">
        <v>9.1999999999999993</v>
      </c>
      <c r="G1137">
        <v>107215</v>
      </c>
      <c r="H1137">
        <v>7.1</v>
      </c>
      <c r="I1137">
        <v>27.6</v>
      </c>
      <c r="J1137">
        <v>10.199999999999999</v>
      </c>
      <c r="K1137">
        <v>50.7</v>
      </c>
      <c r="L1137">
        <v>74.099999999999994</v>
      </c>
      <c r="M1137">
        <v>22.9</v>
      </c>
      <c r="N1137">
        <v>0.4</v>
      </c>
      <c r="O1137">
        <v>1.3</v>
      </c>
      <c r="P1137">
        <v>0.1</v>
      </c>
      <c r="Q1137">
        <v>1.2</v>
      </c>
      <c r="R1137">
        <v>5.2</v>
      </c>
      <c r="S1137">
        <v>69.5</v>
      </c>
      <c r="T1137">
        <v>88.2</v>
      </c>
      <c r="U1137">
        <v>3.1</v>
      </c>
      <c r="V1137">
        <v>6.8</v>
      </c>
      <c r="W1137">
        <v>89</v>
      </c>
      <c r="X1137">
        <v>24.9</v>
      </c>
      <c r="Y1137">
        <v>6653</v>
      </c>
      <c r="Z1137">
        <v>28.9</v>
      </c>
      <c r="AA1137">
        <v>44102</v>
      </c>
      <c r="AB1137">
        <v>81.599999999999994</v>
      </c>
      <c r="AC1137">
        <v>6.5</v>
      </c>
      <c r="AD1137">
        <v>167400</v>
      </c>
      <c r="AE1137">
        <v>38287</v>
      </c>
      <c r="AF1137">
        <v>2.85</v>
      </c>
      <c r="AG1137">
        <v>28178</v>
      </c>
      <c r="AH1137">
        <v>69070</v>
      </c>
      <c r="AI1137">
        <v>12.3</v>
      </c>
      <c r="AJ1137">
        <v>2094</v>
      </c>
      <c r="AK1137">
        <v>35665</v>
      </c>
      <c r="AL1137">
        <v>7.4</v>
      </c>
      <c r="AM1137">
        <v>7976</v>
      </c>
      <c r="AN1137">
        <v>8540</v>
      </c>
      <c r="AO1137">
        <v>0</v>
      </c>
      <c r="AP1137">
        <v>0</v>
      </c>
      <c r="AQ1137">
        <v>1.4</v>
      </c>
      <c r="AR1137">
        <v>0</v>
      </c>
      <c r="AS1137">
        <v>3.1</v>
      </c>
      <c r="AT1137">
        <v>31.8</v>
      </c>
      <c r="AU1137">
        <v>0</v>
      </c>
      <c r="AV1137">
        <v>664953</v>
      </c>
      <c r="AW1137">
        <v>1317978</v>
      </c>
      <c r="AX1137">
        <v>13219</v>
      </c>
      <c r="AY1137">
        <v>116260</v>
      </c>
      <c r="AZ1137">
        <v>926</v>
      </c>
      <c r="BA1137">
        <v>289.98</v>
      </c>
      <c r="BB1137">
        <v>369.7</v>
      </c>
    </row>
    <row r="1138" spans="1:54" x14ac:dyDescent="0.3">
      <c r="A1138">
        <v>22007</v>
      </c>
      <c r="B1138" t="s">
        <v>1049</v>
      </c>
      <c r="C1138" t="s">
        <v>988</v>
      </c>
      <c r="D1138">
        <v>23034</v>
      </c>
      <c r="E1138">
        <v>23421</v>
      </c>
      <c r="F1138">
        <v>-1.7</v>
      </c>
      <c r="G1138">
        <v>23421</v>
      </c>
      <c r="H1138">
        <v>5.7</v>
      </c>
      <c r="I1138">
        <v>22.9</v>
      </c>
      <c r="J1138">
        <v>15.2</v>
      </c>
      <c r="K1138">
        <v>51.1</v>
      </c>
      <c r="L1138">
        <v>68.2</v>
      </c>
      <c r="M1138">
        <v>29.9</v>
      </c>
      <c r="N1138">
        <v>0.6</v>
      </c>
      <c r="O1138">
        <v>0.4</v>
      </c>
      <c r="P1138">
        <v>0.1</v>
      </c>
      <c r="Q1138">
        <v>0.9</v>
      </c>
      <c r="R1138">
        <v>2.6</v>
      </c>
      <c r="S1138">
        <v>66</v>
      </c>
      <c r="T1138">
        <v>89.4</v>
      </c>
      <c r="U1138">
        <v>1.2</v>
      </c>
      <c r="V1138">
        <v>15.5</v>
      </c>
      <c r="W1138">
        <v>71.3</v>
      </c>
      <c r="X1138">
        <v>9.6999999999999993</v>
      </c>
      <c r="Y1138">
        <v>1560</v>
      </c>
      <c r="Z1138">
        <v>31</v>
      </c>
      <c r="AA1138">
        <v>10496</v>
      </c>
      <c r="AB1138">
        <v>82</v>
      </c>
      <c r="AC1138">
        <v>3.2</v>
      </c>
      <c r="AD1138">
        <v>98100</v>
      </c>
      <c r="AE1138">
        <v>8571</v>
      </c>
      <c r="AF1138">
        <v>2.68</v>
      </c>
      <c r="AG1138">
        <v>21743</v>
      </c>
      <c r="AH1138">
        <v>46116</v>
      </c>
      <c r="AI1138">
        <v>18.7</v>
      </c>
      <c r="AJ1138">
        <v>258</v>
      </c>
      <c r="AK1138">
        <v>2835</v>
      </c>
      <c r="AL1138">
        <v>0.8</v>
      </c>
      <c r="AM1138">
        <v>1523</v>
      </c>
      <c r="AN1138">
        <v>1750</v>
      </c>
      <c r="AO1138">
        <v>15.2</v>
      </c>
      <c r="AP1138">
        <v>0</v>
      </c>
      <c r="AQ1138">
        <v>0</v>
      </c>
      <c r="AR1138">
        <v>0</v>
      </c>
      <c r="AS1138">
        <v>0</v>
      </c>
      <c r="AT1138">
        <v>31.4</v>
      </c>
      <c r="AU1138">
        <v>0</v>
      </c>
      <c r="AV1138">
        <v>0</v>
      </c>
      <c r="AW1138">
        <v>100015</v>
      </c>
      <c r="AX1138">
        <v>4331</v>
      </c>
      <c r="AY1138">
        <v>4085</v>
      </c>
      <c r="AZ1138">
        <v>33</v>
      </c>
      <c r="BA1138">
        <v>338.66</v>
      </c>
      <c r="BB1138">
        <v>69.2</v>
      </c>
    </row>
    <row r="1139" spans="1:54" x14ac:dyDescent="0.3">
      <c r="A1139">
        <v>22009</v>
      </c>
      <c r="B1139" t="s">
        <v>1048</v>
      </c>
      <c r="C1139" t="s">
        <v>988</v>
      </c>
      <c r="D1139">
        <v>41145</v>
      </c>
      <c r="E1139">
        <v>42073</v>
      </c>
      <c r="F1139">
        <v>-2.2000000000000002</v>
      </c>
      <c r="G1139">
        <v>42073</v>
      </c>
      <c r="H1139">
        <v>6.6</v>
      </c>
      <c r="I1139">
        <v>23.8</v>
      </c>
      <c r="J1139">
        <v>15.5</v>
      </c>
      <c r="K1139">
        <v>49.9</v>
      </c>
      <c r="L1139">
        <v>66.8</v>
      </c>
      <c r="M1139">
        <v>29.5</v>
      </c>
      <c r="N1139">
        <v>1.3</v>
      </c>
      <c r="O1139">
        <v>0.6</v>
      </c>
      <c r="P1139">
        <v>0</v>
      </c>
      <c r="Q1139">
        <v>1.7</v>
      </c>
      <c r="R1139">
        <v>1.8</v>
      </c>
      <c r="S1139">
        <v>65.599999999999994</v>
      </c>
      <c r="T1139">
        <v>86.2</v>
      </c>
      <c r="U1139">
        <v>1</v>
      </c>
      <c r="V1139">
        <v>12.2</v>
      </c>
      <c r="W1139">
        <v>70.2</v>
      </c>
      <c r="X1139">
        <v>9.6999999999999993</v>
      </c>
      <c r="Y1139">
        <v>2836</v>
      </c>
      <c r="Z1139">
        <v>31.7</v>
      </c>
      <c r="AA1139">
        <v>18186</v>
      </c>
      <c r="AB1139">
        <v>70.099999999999994</v>
      </c>
      <c r="AC1139">
        <v>7.9</v>
      </c>
      <c r="AD1139">
        <v>86600</v>
      </c>
      <c r="AE1139">
        <v>15332</v>
      </c>
      <c r="AF1139">
        <v>2.4900000000000002</v>
      </c>
      <c r="AG1139">
        <v>18006</v>
      </c>
      <c r="AH1139">
        <v>33942</v>
      </c>
      <c r="AI1139">
        <v>22.6</v>
      </c>
      <c r="AJ1139">
        <v>728</v>
      </c>
      <c r="AK1139">
        <v>8671</v>
      </c>
      <c r="AL1139">
        <v>0.8</v>
      </c>
      <c r="AM1139">
        <v>2296</v>
      </c>
      <c r="AN1139">
        <v>2686</v>
      </c>
      <c r="AO1139">
        <v>0</v>
      </c>
      <c r="AP1139">
        <v>0</v>
      </c>
      <c r="AQ1139">
        <v>0</v>
      </c>
      <c r="AR1139">
        <v>0</v>
      </c>
      <c r="AS1139">
        <v>0</v>
      </c>
      <c r="AT1139">
        <v>0</v>
      </c>
      <c r="AU1139">
        <v>0</v>
      </c>
      <c r="AV1139">
        <v>171288</v>
      </c>
      <c r="AW1139">
        <v>310858</v>
      </c>
      <c r="AX1139">
        <v>7367</v>
      </c>
      <c r="AY1139">
        <v>174653</v>
      </c>
      <c r="AZ1139">
        <v>66</v>
      </c>
      <c r="BA1139">
        <v>832.43</v>
      </c>
      <c r="BB1139">
        <v>50.5</v>
      </c>
    </row>
    <row r="1140" spans="1:54" x14ac:dyDescent="0.3">
      <c r="A1140">
        <v>22011</v>
      </c>
      <c r="B1140" t="s">
        <v>1047</v>
      </c>
      <c r="C1140" t="s">
        <v>988</v>
      </c>
      <c r="D1140">
        <v>36198</v>
      </c>
      <c r="E1140">
        <v>35654</v>
      </c>
      <c r="F1140">
        <v>1.5</v>
      </c>
      <c r="G1140">
        <v>35654</v>
      </c>
      <c r="H1140">
        <v>6.8</v>
      </c>
      <c r="I1140">
        <v>24.9</v>
      </c>
      <c r="J1140">
        <v>14.4</v>
      </c>
      <c r="K1140">
        <v>48.7</v>
      </c>
      <c r="L1140">
        <v>82</v>
      </c>
      <c r="M1140">
        <v>13.5</v>
      </c>
      <c r="N1140">
        <v>1.2</v>
      </c>
      <c r="O1140">
        <v>0.7</v>
      </c>
      <c r="P1140">
        <v>0.1</v>
      </c>
      <c r="Q1140">
        <v>2.6</v>
      </c>
      <c r="R1140">
        <v>3.6</v>
      </c>
      <c r="S1140">
        <v>79.400000000000006</v>
      </c>
      <c r="T1140">
        <v>84.7</v>
      </c>
      <c r="U1140">
        <v>2</v>
      </c>
      <c r="V1140">
        <v>4.3</v>
      </c>
      <c r="W1140">
        <v>84.6</v>
      </c>
      <c r="X1140">
        <v>15</v>
      </c>
      <c r="Y1140">
        <v>3488</v>
      </c>
      <c r="Z1140">
        <v>30.4</v>
      </c>
      <c r="AA1140">
        <v>15227</v>
      </c>
      <c r="AB1140">
        <v>76.8</v>
      </c>
      <c r="AC1140">
        <v>6.5</v>
      </c>
      <c r="AD1140">
        <v>93900</v>
      </c>
      <c r="AE1140">
        <v>12948</v>
      </c>
      <c r="AF1140">
        <v>2.67</v>
      </c>
      <c r="AG1140">
        <v>22509</v>
      </c>
      <c r="AH1140">
        <v>46385</v>
      </c>
      <c r="AI1140">
        <v>16.8</v>
      </c>
      <c r="AJ1140">
        <v>602</v>
      </c>
      <c r="AK1140">
        <v>6768</v>
      </c>
      <c r="AL1140">
        <v>1.9</v>
      </c>
      <c r="AM1140">
        <v>1894</v>
      </c>
      <c r="AN1140">
        <v>2283</v>
      </c>
      <c r="AO1140">
        <v>0</v>
      </c>
      <c r="AP1140">
        <v>0</v>
      </c>
      <c r="AQ1140">
        <v>1.8</v>
      </c>
      <c r="AR1140">
        <v>0</v>
      </c>
      <c r="AS1140">
        <v>0</v>
      </c>
      <c r="AT1140">
        <v>29.6</v>
      </c>
      <c r="AU1140">
        <v>0</v>
      </c>
      <c r="AV1140">
        <v>0</v>
      </c>
      <c r="AW1140">
        <v>317434</v>
      </c>
      <c r="AX1140">
        <v>9128</v>
      </c>
      <c r="AY1140">
        <v>19527</v>
      </c>
      <c r="AZ1140">
        <v>27</v>
      </c>
      <c r="BA1140">
        <v>1157.3399999999999</v>
      </c>
      <c r="BB1140">
        <v>30.8</v>
      </c>
    </row>
    <row r="1141" spans="1:54" x14ac:dyDescent="0.3">
      <c r="A1141">
        <v>22013</v>
      </c>
      <c r="B1141" t="s">
        <v>1046</v>
      </c>
      <c r="C1141" t="s">
        <v>988</v>
      </c>
      <c r="D1141">
        <v>13885</v>
      </c>
      <c r="E1141">
        <v>14353</v>
      </c>
      <c r="F1141">
        <v>-3.3</v>
      </c>
      <c r="G1141">
        <v>14353</v>
      </c>
      <c r="H1141">
        <v>6.3</v>
      </c>
      <c r="I1141">
        <v>23.1</v>
      </c>
      <c r="J1141">
        <v>19.100000000000001</v>
      </c>
      <c r="K1141">
        <v>52.2</v>
      </c>
      <c r="L1141">
        <v>56.1</v>
      </c>
      <c r="M1141">
        <v>41.8</v>
      </c>
      <c r="N1141">
        <v>0.4</v>
      </c>
      <c r="O1141">
        <v>0.3</v>
      </c>
      <c r="P1141">
        <v>0</v>
      </c>
      <c r="Q1141">
        <v>1.4</v>
      </c>
      <c r="R1141">
        <v>1.6</v>
      </c>
      <c r="S1141">
        <v>54.9</v>
      </c>
      <c r="T1141">
        <v>88</v>
      </c>
      <c r="U1141">
        <v>0.1</v>
      </c>
      <c r="V1141">
        <v>1.6</v>
      </c>
      <c r="W1141">
        <v>79.900000000000006</v>
      </c>
      <c r="X1141">
        <v>11.1</v>
      </c>
      <c r="Y1141">
        <v>1134</v>
      </c>
      <c r="Z1141">
        <v>28.2</v>
      </c>
      <c r="AA1141">
        <v>7724</v>
      </c>
      <c r="AB1141">
        <v>71.599999999999994</v>
      </c>
      <c r="AC1141">
        <v>8.3000000000000007</v>
      </c>
      <c r="AD1141">
        <v>58100</v>
      </c>
      <c r="AE1141">
        <v>5668</v>
      </c>
      <c r="AF1141">
        <v>2.4500000000000002</v>
      </c>
      <c r="AG1141">
        <v>18958</v>
      </c>
      <c r="AH1141">
        <v>31543</v>
      </c>
      <c r="AI1141">
        <v>26.9</v>
      </c>
      <c r="AJ1141">
        <v>233</v>
      </c>
      <c r="AK1141">
        <v>3409</v>
      </c>
      <c r="AL1141">
        <v>5.2</v>
      </c>
      <c r="AM1141">
        <v>824</v>
      </c>
      <c r="AN1141">
        <v>951</v>
      </c>
      <c r="AO1141">
        <v>0</v>
      </c>
      <c r="AP1141">
        <v>0</v>
      </c>
      <c r="AQ1141">
        <v>0</v>
      </c>
      <c r="AR1141">
        <v>0</v>
      </c>
      <c r="AS1141">
        <v>0</v>
      </c>
      <c r="AT1141">
        <v>0</v>
      </c>
      <c r="AU1141">
        <v>0</v>
      </c>
      <c r="AV1141">
        <v>0</v>
      </c>
      <c r="AW1141">
        <v>58735</v>
      </c>
      <c r="AX1141">
        <v>3947</v>
      </c>
      <c r="AY1141">
        <v>6558</v>
      </c>
      <c r="AZ1141">
        <v>0</v>
      </c>
      <c r="BA1141">
        <v>811.27</v>
      </c>
      <c r="BB1141">
        <v>17.7</v>
      </c>
    </row>
    <row r="1142" spans="1:54" x14ac:dyDescent="0.3">
      <c r="A1142">
        <v>22015</v>
      </c>
      <c r="B1142" t="s">
        <v>1045</v>
      </c>
      <c r="C1142" t="s">
        <v>988</v>
      </c>
      <c r="D1142">
        <v>125064</v>
      </c>
      <c r="E1142">
        <v>116979</v>
      </c>
      <c r="F1142">
        <v>6.9</v>
      </c>
      <c r="G1142">
        <v>116979</v>
      </c>
      <c r="H1142">
        <v>7.4</v>
      </c>
      <c r="I1142">
        <v>25.3</v>
      </c>
      <c r="J1142">
        <v>12.8</v>
      </c>
      <c r="K1142">
        <v>50.4</v>
      </c>
      <c r="L1142">
        <v>73.400000000000006</v>
      </c>
      <c r="M1142">
        <v>21.7</v>
      </c>
      <c r="N1142">
        <v>0.7</v>
      </c>
      <c r="O1142">
        <v>1.8</v>
      </c>
      <c r="P1142">
        <v>0.2</v>
      </c>
      <c r="Q1142">
        <v>2.2999999999999998</v>
      </c>
      <c r="R1142">
        <v>6.4</v>
      </c>
      <c r="S1142">
        <v>67.900000000000006</v>
      </c>
      <c r="T1142">
        <v>83.3</v>
      </c>
      <c r="U1142">
        <v>4.3</v>
      </c>
      <c r="V1142">
        <v>6.6</v>
      </c>
      <c r="W1142">
        <v>87.7</v>
      </c>
      <c r="X1142">
        <v>25.2</v>
      </c>
      <c r="Y1142">
        <v>12194</v>
      </c>
      <c r="Z1142">
        <v>21.4</v>
      </c>
      <c r="AA1142">
        <v>54045</v>
      </c>
      <c r="AB1142">
        <v>67</v>
      </c>
      <c r="AC1142">
        <v>18.399999999999999</v>
      </c>
      <c r="AD1142">
        <v>146300</v>
      </c>
      <c r="AE1142">
        <v>45776</v>
      </c>
      <c r="AF1142">
        <v>2.57</v>
      </c>
      <c r="AG1142">
        <v>27429</v>
      </c>
      <c r="AH1142">
        <v>53248</v>
      </c>
      <c r="AI1142">
        <v>14.3</v>
      </c>
      <c r="AJ1142">
        <v>2419</v>
      </c>
      <c r="AK1142">
        <v>36027</v>
      </c>
      <c r="AL1142">
        <v>1.3</v>
      </c>
      <c r="AM1142">
        <v>7956</v>
      </c>
      <c r="AN1142">
        <v>8954</v>
      </c>
      <c r="AO1142">
        <v>7</v>
      </c>
      <c r="AP1142">
        <v>1.2</v>
      </c>
      <c r="AQ1142">
        <v>4.5</v>
      </c>
      <c r="AR1142">
        <v>0</v>
      </c>
      <c r="AS1142">
        <v>1.5</v>
      </c>
      <c r="AT1142">
        <v>26.5</v>
      </c>
      <c r="AU1142">
        <v>0</v>
      </c>
      <c r="AV1142">
        <v>1028150</v>
      </c>
      <c r="AW1142">
        <v>1741931</v>
      </c>
      <c r="AX1142">
        <v>15991</v>
      </c>
      <c r="AY1142">
        <v>711717</v>
      </c>
      <c r="AZ1142">
        <v>1347</v>
      </c>
      <c r="BA1142">
        <v>840.06</v>
      </c>
      <c r="BB1142">
        <v>139.30000000000001</v>
      </c>
    </row>
    <row r="1143" spans="1:54" x14ac:dyDescent="0.3">
      <c r="A1143">
        <v>22017</v>
      </c>
      <c r="B1143" t="s">
        <v>1044</v>
      </c>
      <c r="C1143" t="s">
        <v>988</v>
      </c>
      <c r="D1143">
        <v>252603</v>
      </c>
      <c r="E1143">
        <v>254969</v>
      </c>
      <c r="F1143">
        <v>-0.9</v>
      </c>
      <c r="G1143">
        <v>254969</v>
      </c>
      <c r="H1143">
        <v>7.2</v>
      </c>
      <c r="I1143">
        <v>24.3</v>
      </c>
      <c r="J1143">
        <v>14.8</v>
      </c>
      <c r="K1143">
        <v>52.6</v>
      </c>
      <c r="L1143">
        <v>48.5</v>
      </c>
      <c r="M1143">
        <v>48.2</v>
      </c>
      <c r="N1143">
        <v>0.5</v>
      </c>
      <c r="O1143">
        <v>1.3</v>
      </c>
      <c r="P1143">
        <v>0.1</v>
      </c>
      <c r="Q1143">
        <v>1.5</v>
      </c>
      <c r="R1143">
        <v>2.8</v>
      </c>
      <c r="S1143">
        <v>46.4</v>
      </c>
      <c r="T1143">
        <v>85</v>
      </c>
      <c r="U1143">
        <v>2.2999999999999998</v>
      </c>
      <c r="V1143">
        <v>3.9</v>
      </c>
      <c r="W1143">
        <v>85.8</v>
      </c>
      <c r="X1143">
        <v>22.7</v>
      </c>
      <c r="Y1143">
        <v>19567</v>
      </c>
      <c r="Z1143">
        <v>20.3</v>
      </c>
      <c r="AA1143">
        <v>112696</v>
      </c>
      <c r="AB1143">
        <v>62.2</v>
      </c>
      <c r="AC1143">
        <v>19.5</v>
      </c>
      <c r="AD1143">
        <v>121700</v>
      </c>
      <c r="AE1143">
        <v>98554</v>
      </c>
      <c r="AF1143">
        <v>2.5299999999999998</v>
      </c>
      <c r="AG1143">
        <v>24308</v>
      </c>
      <c r="AH1143">
        <v>41053</v>
      </c>
      <c r="AI1143">
        <v>19.5</v>
      </c>
      <c r="AJ1143">
        <v>6313</v>
      </c>
      <c r="AK1143">
        <v>107774</v>
      </c>
      <c r="AL1143">
        <v>-1.5</v>
      </c>
      <c r="AM1143">
        <v>19540</v>
      </c>
      <c r="AN1143">
        <v>21540</v>
      </c>
      <c r="AO1143">
        <v>17</v>
      </c>
      <c r="AP1143">
        <v>0.6</v>
      </c>
      <c r="AQ1143">
        <v>1.9</v>
      </c>
      <c r="AR1143">
        <v>0</v>
      </c>
      <c r="AS1143">
        <v>1.2</v>
      </c>
      <c r="AT1143">
        <v>25.5</v>
      </c>
      <c r="AU1143">
        <v>0</v>
      </c>
      <c r="AV1143">
        <v>5467350</v>
      </c>
      <c r="AW1143">
        <v>3706835</v>
      </c>
      <c r="AX1143">
        <v>14686</v>
      </c>
      <c r="AY1143">
        <v>675315</v>
      </c>
      <c r="AZ1143">
        <v>289</v>
      </c>
      <c r="BA1143">
        <v>878.54</v>
      </c>
      <c r="BB1143">
        <v>290.2</v>
      </c>
    </row>
    <row r="1144" spans="1:54" x14ac:dyDescent="0.3">
      <c r="A1144">
        <v>22019</v>
      </c>
      <c r="B1144" t="s">
        <v>1043</v>
      </c>
      <c r="C1144" t="s">
        <v>988</v>
      </c>
      <c r="D1144">
        <v>197204</v>
      </c>
      <c r="E1144">
        <v>192770</v>
      </c>
      <c r="F1144">
        <v>2.2999999999999998</v>
      </c>
      <c r="G1144">
        <v>192768</v>
      </c>
      <c r="H1144">
        <v>6.8</v>
      </c>
      <c r="I1144">
        <v>24.9</v>
      </c>
      <c r="J1144">
        <v>13.7</v>
      </c>
      <c r="K1144">
        <v>51.2</v>
      </c>
      <c r="L1144">
        <v>71</v>
      </c>
      <c r="M1144">
        <v>25.3</v>
      </c>
      <c r="N1144">
        <v>0.5</v>
      </c>
      <c r="O1144">
        <v>1.3</v>
      </c>
      <c r="P1144">
        <v>0.1</v>
      </c>
      <c r="Q1144">
        <v>1.8</v>
      </c>
      <c r="R1144">
        <v>3.1</v>
      </c>
      <c r="S1144">
        <v>68.599999999999994</v>
      </c>
      <c r="T1144">
        <v>83.1</v>
      </c>
      <c r="U1144">
        <v>2.2999999999999998</v>
      </c>
      <c r="V1144">
        <v>7.5</v>
      </c>
      <c r="W1144">
        <v>84.5</v>
      </c>
      <c r="X1144">
        <v>19.899999999999999</v>
      </c>
      <c r="Y1144">
        <v>14352</v>
      </c>
      <c r="Z1144">
        <v>20.8</v>
      </c>
      <c r="AA1144">
        <v>85721</v>
      </c>
      <c r="AB1144">
        <v>70.599999999999994</v>
      </c>
      <c r="AC1144">
        <v>13.7</v>
      </c>
      <c r="AD1144">
        <v>118300</v>
      </c>
      <c r="AE1144">
        <v>73726</v>
      </c>
      <c r="AF1144">
        <v>2.57</v>
      </c>
      <c r="AG1144">
        <v>24355</v>
      </c>
      <c r="AH1144">
        <v>43499</v>
      </c>
      <c r="AI1144">
        <v>17.399999999999999</v>
      </c>
      <c r="AJ1144">
        <v>4342</v>
      </c>
      <c r="AK1144">
        <v>70446</v>
      </c>
      <c r="AL1144">
        <v>3.5</v>
      </c>
      <c r="AM1144">
        <v>12556</v>
      </c>
      <c r="AN1144">
        <v>13926</v>
      </c>
      <c r="AO1144">
        <v>12.3</v>
      </c>
      <c r="AP1144">
        <v>0.8</v>
      </c>
      <c r="AQ1144">
        <v>1.8</v>
      </c>
      <c r="AR1144">
        <v>0</v>
      </c>
      <c r="AS1144">
        <v>0</v>
      </c>
      <c r="AT1144">
        <v>29.1</v>
      </c>
      <c r="AU1144">
        <v>0</v>
      </c>
      <c r="AV1144">
        <v>1342893</v>
      </c>
      <c r="AW1144">
        <v>2775998</v>
      </c>
      <c r="AX1144">
        <v>15061</v>
      </c>
      <c r="AY1144">
        <v>878553</v>
      </c>
      <c r="AZ1144">
        <v>1263</v>
      </c>
      <c r="BA1144">
        <v>1063.6600000000001</v>
      </c>
      <c r="BB1144">
        <v>181.2</v>
      </c>
    </row>
    <row r="1145" spans="1:54" x14ac:dyDescent="0.3">
      <c r="A1145">
        <v>22021</v>
      </c>
      <c r="B1145" t="s">
        <v>1042</v>
      </c>
      <c r="C1145" t="s">
        <v>988</v>
      </c>
      <c r="D1145">
        <v>9894</v>
      </c>
      <c r="E1145">
        <v>10132</v>
      </c>
      <c r="F1145">
        <v>-2.2999999999999998</v>
      </c>
      <c r="G1145">
        <v>10132</v>
      </c>
      <c r="H1145">
        <v>5.7</v>
      </c>
      <c r="I1145">
        <v>22.6</v>
      </c>
      <c r="J1145">
        <v>16.5</v>
      </c>
      <c r="K1145">
        <v>48.8</v>
      </c>
      <c r="L1145">
        <v>81.099999999999994</v>
      </c>
      <c r="M1145">
        <v>17</v>
      </c>
      <c r="N1145">
        <v>0.4</v>
      </c>
      <c r="O1145">
        <v>0.3</v>
      </c>
      <c r="P1145">
        <v>0</v>
      </c>
      <c r="Q1145">
        <v>1.1000000000000001</v>
      </c>
      <c r="R1145">
        <v>2.9</v>
      </c>
      <c r="S1145">
        <v>78.8</v>
      </c>
      <c r="T1145">
        <v>83.4</v>
      </c>
      <c r="U1145">
        <v>0.5</v>
      </c>
      <c r="V1145">
        <v>1.6</v>
      </c>
      <c r="W1145">
        <v>74.7</v>
      </c>
      <c r="X1145">
        <v>8.1999999999999993</v>
      </c>
      <c r="Y1145">
        <v>698</v>
      </c>
      <c r="Z1145">
        <v>32.6</v>
      </c>
      <c r="AA1145">
        <v>5022</v>
      </c>
      <c r="AB1145">
        <v>74.2</v>
      </c>
      <c r="AC1145">
        <v>4.5</v>
      </c>
      <c r="AD1145">
        <v>66200</v>
      </c>
      <c r="AE1145">
        <v>3935</v>
      </c>
      <c r="AF1145">
        <v>2.46</v>
      </c>
      <c r="AG1145">
        <v>22782</v>
      </c>
      <c r="AH1145">
        <v>39385</v>
      </c>
      <c r="AI1145">
        <v>20.2</v>
      </c>
      <c r="AJ1145">
        <v>180</v>
      </c>
      <c r="AK1145">
        <v>1654</v>
      </c>
      <c r="AL1145">
        <v>-0.5</v>
      </c>
      <c r="AM1145">
        <v>576</v>
      </c>
      <c r="AN1145">
        <v>753</v>
      </c>
      <c r="AO1145">
        <v>0</v>
      </c>
      <c r="AP1145">
        <v>0</v>
      </c>
      <c r="AQ1145">
        <v>0</v>
      </c>
      <c r="AR1145">
        <v>0</v>
      </c>
      <c r="AS1145">
        <v>0</v>
      </c>
      <c r="AT1145">
        <v>0</v>
      </c>
      <c r="AU1145">
        <v>0</v>
      </c>
      <c r="AV1145">
        <v>0</v>
      </c>
      <c r="AW1145">
        <v>112858</v>
      </c>
      <c r="AX1145">
        <v>10874</v>
      </c>
      <c r="AY1145">
        <v>5829</v>
      </c>
      <c r="AZ1145">
        <v>15</v>
      </c>
      <c r="BA1145">
        <v>529.42999999999995</v>
      </c>
      <c r="BB1145">
        <v>19.100000000000001</v>
      </c>
    </row>
    <row r="1146" spans="1:54" x14ac:dyDescent="0.3">
      <c r="A1146">
        <v>22023</v>
      </c>
      <c r="B1146" t="s">
        <v>1041</v>
      </c>
      <c r="C1146" t="s">
        <v>988</v>
      </c>
      <c r="D1146">
        <v>6679</v>
      </c>
      <c r="E1146">
        <v>6859</v>
      </c>
      <c r="F1146">
        <v>-2.6</v>
      </c>
      <c r="G1146">
        <v>6839</v>
      </c>
      <c r="H1146">
        <v>4.7</v>
      </c>
      <c r="I1146">
        <v>22.6</v>
      </c>
      <c r="J1146">
        <v>15</v>
      </c>
      <c r="K1146">
        <v>50</v>
      </c>
      <c r="L1146">
        <v>94</v>
      </c>
      <c r="M1146">
        <v>4.0999999999999996</v>
      </c>
      <c r="N1146">
        <v>0.6</v>
      </c>
      <c r="O1146">
        <v>0.2</v>
      </c>
      <c r="P1146">
        <v>0</v>
      </c>
      <c r="Q1146">
        <v>1</v>
      </c>
      <c r="R1146">
        <v>3.7</v>
      </c>
      <c r="S1146">
        <v>90.6</v>
      </c>
      <c r="T1146">
        <v>95</v>
      </c>
      <c r="U1146">
        <v>0.5</v>
      </c>
      <c r="V1146">
        <v>7.6</v>
      </c>
      <c r="W1146">
        <v>84</v>
      </c>
      <c r="X1146">
        <v>15.4</v>
      </c>
      <c r="Y1146">
        <v>489</v>
      </c>
      <c r="Z1146">
        <v>33.700000000000003</v>
      </c>
      <c r="AA1146">
        <v>3836</v>
      </c>
      <c r="AB1146">
        <v>90</v>
      </c>
      <c r="AC1146">
        <v>0.8</v>
      </c>
      <c r="AD1146">
        <v>112900</v>
      </c>
      <c r="AE1146">
        <v>2529</v>
      </c>
      <c r="AF1146">
        <v>2.67</v>
      </c>
      <c r="AG1146">
        <v>29559</v>
      </c>
      <c r="AH1146">
        <v>64574</v>
      </c>
      <c r="AI1146">
        <v>8.6999999999999993</v>
      </c>
      <c r="AJ1146">
        <v>155</v>
      </c>
      <c r="AK1146">
        <v>1495</v>
      </c>
      <c r="AL1146">
        <v>11.2</v>
      </c>
      <c r="AM1146">
        <v>648</v>
      </c>
      <c r="AN1146">
        <v>815</v>
      </c>
      <c r="AO1146">
        <v>0</v>
      </c>
      <c r="AP1146">
        <v>0</v>
      </c>
      <c r="AQ1146">
        <v>0</v>
      </c>
      <c r="AR1146">
        <v>0</v>
      </c>
      <c r="AS1146">
        <v>0</v>
      </c>
      <c r="AT1146">
        <v>0</v>
      </c>
      <c r="AU1146">
        <v>0</v>
      </c>
      <c r="AV1146">
        <v>62822</v>
      </c>
      <c r="AW1146">
        <v>36818</v>
      </c>
      <c r="AX1146">
        <v>5094</v>
      </c>
      <c r="AY1146">
        <v>1381</v>
      </c>
      <c r="AZ1146">
        <v>39</v>
      </c>
      <c r="BA1146">
        <v>1284.8900000000001</v>
      </c>
      <c r="BB1146">
        <v>5.3</v>
      </c>
    </row>
    <row r="1147" spans="1:54" x14ac:dyDescent="0.3">
      <c r="A1147">
        <v>22025</v>
      </c>
      <c r="B1147" t="s">
        <v>1040</v>
      </c>
      <c r="C1147" t="s">
        <v>988</v>
      </c>
      <c r="D1147">
        <v>10151</v>
      </c>
      <c r="E1147">
        <v>10407</v>
      </c>
      <c r="F1147">
        <v>-2.5</v>
      </c>
      <c r="G1147">
        <v>10407</v>
      </c>
      <c r="H1147">
        <v>6.1</v>
      </c>
      <c r="I1147">
        <v>22.3</v>
      </c>
      <c r="J1147">
        <v>15.7</v>
      </c>
      <c r="K1147">
        <v>46.9</v>
      </c>
      <c r="L1147">
        <v>66.400000000000006</v>
      </c>
      <c r="M1147">
        <v>32.200000000000003</v>
      </c>
      <c r="N1147">
        <v>0.4</v>
      </c>
      <c r="O1147">
        <v>0.1</v>
      </c>
      <c r="P1147">
        <v>0</v>
      </c>
      <c r="Q1147">
        <v>1</v>
      </c>
      <c r="R1147">
        <v>1.3</v>
      </c>
      <c r="S1147">
        <v>65.2</v>
      </c>
      <c r="T1147">
        <v>84.2</v>
      </c>
      <c r="U1147">
        <v>1</v>
      </c>
      <c r="V1147">
        <v>2</v>
      </c>
      <c r="W1147">
        <v>69.3</v>
      </c>
      <c r="X1147">
        <v>11.2</v>
      </c>
      <c r="Y1147">
        <v>692</v>
      </c>
      <c r="Z1147">
        <v>35.4</v>
      </c>
      <c r="AA1147">
        <v>4904</v>
      </c>
      <c r="AB1147">
        <v>77.099999999999994</v>
      </c>
      <c r="AC1147">
        <v>2.8</v>
      </c>
      <c r="AD1147">
        <v>68500</v>
      </c>
      <c r="AE1147">
        <v>3767</v>
      </c>
      <c r="AF1147">
        <v>2.52</v>
      </c>
      <c r="AG1147">
        <v>19970</v>
      </c>
      <c r="AH1147">
        <v>36165</v>
      </c>
      <c r="AI1147">
        <v>21.8</v>
      </c>
      <c r="AJ1147">
        <v>188</v>
      </c>
      <c r="AK1147">
        <v>1580</v>
      </c>
      <c r="AL1147">
        <v>4.8</v>
      </c>
      <c r="AM1147">
        <v>659</v>
      </c>
      <c r="AN1147">
        <v>904</v>
      </c>
      <c r="AO1147">
        <v>0</v>
      </c>
      <c r="AP1147">
        <v>0</v>
      </c>
      <c r="AQ1147">
        <v>0</v>
      </c>
      <c r="AR1147">
        <v>0</v>
      </c>
      <c r="AS1147">
        <v>0</v>
      </c>
      <c r="AT1147">
        <v>14.3</v>
      </c>
      <c r="AU1147">
        <v>0</v>
      </c>
      <c r="AV1147">
        <v>193095</v>
      </c>
      <c r="AW1147">
        <v>52651</v>
      </c>
      <c r="AX1147">
        <v>5037</v>
      </c>
      <c r="AY1147">
        <v>4973</v>
      </c>
      <c r="AZ1147">
        <v>8</v>
      </c>
      <c r="BA1147">
        <v>708.03</v>
      </c>
      <c r="BB1147">
        <v>14.7</v>
      </c>
    </row>
    <row r="1148" spans="1:54" x14ac:dyDescent="0.3">
      <c r="A1148">
        <v>22027</v>
      </c>
      <c r="B1148" t="s">
        <v>1039</v>
      </c>
      <c r="C1148" t="s">
        <v>988</v>
      </c>
      <c r="D1148">
        <v>16412</v>
      </c>
      <c r="E1148">
        <v>17195</v>
      </c>
      <c r="F1148">
        <v>-4.5999999999999996</v>
      </c>
      <c r="G1148">
        <v>17195</v>
      </c>
      <c r="H1148">
        <v>5.3</v>
      </c>
      <c r="I1148">
        <v>18.399999999999999</v>
      </c>
      <c r="J1148">
        <v>17.5</v>
      </c>
      <c r="K1148">
        <v>43.4</v>
      </c>
      <c r="L1148">
        <v>46.6</v>
      </c>
      <c r="M1148">
        <v>50.9</v>
      </c>
      <c r="N1148">
        <v>0.5</v>
      </c>
      <c r="O1148">
        <v>0.7</v>
      </c>
      <c r="P1148">
        <v>0</v>
      </c>
      <c r="Q1148">
        <v>1.2</v>
      </c>
      <c r="R1148">
        <v>1.4</v>
      </c>
      <c r="S1148">
        <v>45.6</v>
      </c>
      <c r="T1148">
        <v>89.7</v>
      </c>
      <c r="U1148">
        <v>1.5</v>
      </c>
      <c r="V1148">
        <v>3.2</v>
      </c>
      <c r="W1148">
        <v>75.099999999999994</v>
      </c>
      <c r="X1148">
        <v>12.5</v>
      </c>
      <c r="Y1148">
        <v>1151</v>
      </c>
      <c r="Z1148">
        <v>25.2</v>
      </c>
      <c r="AA1148">
        <v>7759</v>
      </c>
      <c r="AB1148">
        <v>70</v>
      </c>
      <c r="AC1148">
        <v>4.2</v>
      </c>
      <c r="AD1148">
        <v>70500</v>
      </c>
      <c r="AE1148">
        <v>5726</v>
      </c>
      <c r="AF1148">
        <v>2.67</v>
      </c>
      <c r="AG1148">
        <v>17512</v>
      </c>
      <c r="AH1148">
        <v>32996</v>
      </c>
      <c r="AI1148">
        <v>29.7</v>
      </c>
      <c r="AJ1148">
        <v>254</v>
      </c>
      <c r="AK1148">
        <v>2821</v>
      </c>
      <c r="AL1148">
        <v>-3.2</v>
      </c>
      <c r="AM1148">
        <v>746</v>
      </c>
      <c r="AN1148">
        <v>881</v>
      </c>
      <c r="AO1148">
        <v>0</v>
      </c>
      <c r="AP1148">
        <v>0</v>
      </c>
      <c r="AQ1148">
        <v>0</v>
      </c>
      <c r="AR1148">
        <v>0</v>
      </c>
      <c r="AS1148">
        <v>0</v>
      </c>
      <c r="AT1148">
        <v>30.1</v>
      </c>
      <c r="AU1148">
        <v>0</v>
      </c>
      <c r="AV1148">
        <v>125891</v>
      </c>
      <c r="AW1148">
        <v>74200</v>
      </c>
      <c r="AX1148">
        <v>4516</v>
      </c>
      <c r="AY1148">
        <v>2251</v>
      </c>
      <c r="AZ1148">
        <v>0</v>
      </c>
      <c r="BA1148">
        <v>754.88</v>
      </c>
      <c r="BB1148">
        <v>22.8</v>
      </c>
    </row>
    <row r="1149" spans="1:54" x14ac:dyDescent="0.3">
      <c r="A1149">
        <v>22029</v>
      </c>
      <c r="B1149" t="s">
        <v>1038</v>
      </c>
      <c r="C1149" t="s">
        <v>988</v>
      </c>
      <c r="D1149">
        <v>20466</v>
      </c>
      <c r="E1149">
        <v>20822</v>
      </c>
      <c r="F1149">
        <v>-1.7</v>
      </c>
      <c r="G1149">
        <v>20822</v>
      </c>
      <c r="H1149">
        <v>6.5</v>
      </c>
      <c r="I1149">
        <v>24.6</v>
      </c>
      <c r="J1149">
        <v>15.2</v>
      </c>
      <c r="K1149">
        <v>49.2</v>
      </c>
      <c r="L1149">
        <v>57.9</v>
      </c>
      <c r="M1149">
        <v>40.700000000000003</v>
      </c>
      <c r="N1149">
        <v>0.3</v>
      </c>
      <c r="O1149">
        <v>0.3</v>
      </c>
      <c r="P1149">
        <v>0</v>
      </c>
      <c r="Q1149">
        <v>0.8</v>
      </c>
      <c r="R1149">
        <v>1.2</v>
      </c>
      <c r="S1149">
        <v>56.9</v>
      </c>
      <c r="T1149">
        <v>80.8</v>
      </c>
      <c r="U1149">
        <v>0.7</v>
      </c>
      <c r="V1149">
        <v>1.6</v>
      </c>
      <c r="W1149">
        <v>74.2</v>
      </c>
      <c r="X1149">
        <v>11.3</v>
      </c>
      <c r="Y1149">
        <v>1387</v>
      </c>
      <c r="Z1149">
        <v>24.9</v>
      </c>
      <c r="AA1149">
        <v>9427</v>
      </c>
      <c r="AB1149">
        <v>62.1</v>
      </c>
      <c r="AC1149">
        <v>6</v>
      </c>
      <c r="AD1149">
        <v>75000</v>
      </c>
      <c r="AE1149">
        <v>7642</v>
      </c>
      <c r="AF1149">
        <v>2.5099999999999998</v>
      </c>
      <c r="AG1149">
        <v>16431</v>
      </c>
      <c r="AH1149">
        <v>29022</v>
      </c>
      <c r="AI1149">
        <v>31.8</v>
      </c>
      <c r="AJ1149">
        <v>363</v>
      </c>
      <c r="AK1149">
        <v>4267</v>
      </c>
      <c r="AL1149">
        <v>1.7</v>
      </c>
      <c r="AM1149">
        <v>1112</v>
      </c>
      <c r="AN1149">
        <v>1272</v>
      </c>
      <c r="AO1149">
        <v>0</v>
      </c>
      <c r="AP1149">
        <v>0</v>
      </c>
      <c r="AQ1149">
        <v>0</v>
      </c>
      <c r="AR1149">
        <v>0</v>
      </c>
      <c r="AS1149">
        <v>0</v>
      </c>
      <c r="AT1149">
        <v>22.9</v>
      </c>
      <c r="AU1149">
        <v>0</v>
      </c>
      <c r="AV1149">
        <v>0</v>
      </c>
      <c r="AW1149">
        <v>194919</v>
      </c>
      <c r="AX1149">
        <v>10300</v>
      </c>
      <c r="AY1149">
        <v>17791</v>
      </c>
      <c r="AZ1149">
        <v>19</v>
      </c>
      <c r="BA1149">
        <v>696.92</v>
      </c>
      <c r="BB1149">
        <v>29.9</v>
      </c>
    </row>
    <row r="1150" spans="1:54" x14ac:dyDescent="0.3">
      <c r="A1150">
        <v>22031</v>
      </c>
      <c r="B1150" t="s">
        <v>1037</v>
      </c>
      <c r="C1150" t="s">
        <v>988</v>
      </c>
      <c r="D1150">
        <v>27142</v>
      </c>
      <c r="E1150">
        <v>26656</v>
      </c>
      <c r="F1150">
        <v>1.8</v>
      </c>
      <c r="G1150">
        <v>26656</v>
      </c>
      <c r="H1150">
        <v>6.7</v>
      </c>
      <c r="I1150">
        <v>24.7</v>
      </c>
      <c r="J1150">
        <v>16</v>
      </c>
      <c r="K1150">
        <v>51.7</v>
      </c>
      <c r="L1150">
        <v>59.2</v>
      </c>
      <c r="M1150">
        <v>38.1</v>
      </c>
      <c r="N1150">
        <v>1.1000000000000001</v>
      </c>
      <c r="O1150">
        <v>0.4</v>
      </c>
      <c r="P1150">
        <v>0.1</v>
      </c>
      <c r="Q1150">
        <v>1.2</v>
      </c>
      <c r="R1150">
        <v>2.8</v>
      </c>
      <c r="S1150">
        <v>57.2</v>
      </c>
      <c r="T1150">
        <v>93.2</v>
      </c>
      <c r="U1150">
        <v>1.1000000000000001</v>
      </c>
      <c r="V1150">
        <v>2.7</v>
      </c>
      <c r="W1150">
        <v>77.7</v>
      </c>
      <c r="X1150">
        <v>11.3</v>
      </c>
      <c r="Y1150">
        <v>2243</v>
      </c>
      <c r="Z1150">
        <v>27.6</v>
      </c>
      <c r="AA1150">
        <v>12402</v>
      </c>
      <c r="AB1150">
        <v>75.400000000000006</v>
      </c>
      <c r="AC1150">
        <v>8.5</v>
      </c>
      <c r="AD1150">
        <v>87900</v>
      </c>
      <c r="AE1150">
        <v>10270</v>
      </c>
      <c r="AF1150">
        <v>2.58</v>
      </c>
      <c r="AG1150">
        <v>21547</v>
      </c>
      <c r="AH1150">
        <v>39162</v>
      </c>
      <c r="AI1150">
        <v>22.6</v>
      </c>
      <c r="AJ1150">
        <v>418</v>
      </c>
      <c r="AK1150">
        <v>5247</v>
      </c>
      <c r="AL1150">
        <v>-9.3000000000000007</v>
      </c>
      <c r="AM1150">
        <v>1781</v>
      </c>
      <c r="AN1150">
        <v>2065</v>
      </c>
      <c r="AO1150">
        <v>0</v>
      </c>
      <c r="AP1150">
        <v>0</v>
      </c>
      <c r="AQ1150">
        <v>0</v>
      </c>
      <c r="AR1150">
        <v>0</v>
      </c>
      <c r="AS1150">
        <v>0</v>
      </c>
      <c r="AT1150">
        <v>26.4</v>
      </c>
      <c r="AU1150">
        <v>0</v>
      </c>
      <c r="AV1150">
        <v>21967</v>
      </c>
      <c r="AW1150">
        <v>184484</v>
      </c>
      <c r="AX1150">
        <v>7010</v>
      </c>
      <c r="AY1150">
        <v>10419</v>
      </c>
      <c r="AZ1150">
        <v>54</v>
      </c>
      <c r="BA1150">
        <v>875.58</v>
      </c>
      <c r="BB1150">
        <v>30.4</v>
      </c>
    </row>
    <row r="1151" spans="1:54" x14ac:dyDescent="0.3">
      <c r="A1151">
        <v>22033</v>
      </c>
      <c r="B1151" t="s">
        <v>1036</v>
      </c>
      <c r="C1151" t="s">
        <v>988</v>
      </c>
      <c r="D1151">
        <v>446042</v>
      </c>
      <c r="E1151">
        <v>440178</v>
      </c>
      <c r="F1151">
        <v>1.3</v>
      </c>
      <c r="G1151">
        <v>440171</v>
      </c>
      <c r="H1151">
        <v>6.5</v>
      </c>
      <c r="I1151">
        <v>22.8</v>
      </c>
      <c r="J1151">
        <v>12.4</v>
      </c>
      <c r="K1151">
        <v>52.1</v>
      </c>
      <c r="L1151">
        <v>48.9</v>
      </c>
      <c r="M1151">
        <v>46.2</v>
      </c>
      <c r="N1151">
        <v>0.3</v>
      </c>
      <c r="O1151">
        <v>3.3</v>
      </c>
      <c r="P1151">
        <v>0</v>
      </c>
      <c r="Q1151">
        <v>1.3</v>
      </c>
      <c r="R1151">
        <v>3.9</v>
      </c>
      <c r="S1151">
        <v>45.7</v>
      </c>
      <c r="T1151">
        <v>83.7</v>
      </c>
      <c r="U1151">
        <v>4.9000000000000004</v>
      </c>
      <c r="V1151">
        <v>8</v>
      </c>
      <c r="W1151">
        <v>88.5</v>
      </c>
      <c r="X1151">
        <v>34.200000000000003</v>
      </c>
      <c r="Y1151">
        <v>25555</v>
      </c>
      <c r="Z1151">
        <v>23</v>
      </c>
      <c r="AA1151">
        <v>191203</v>
      </c>
      <c r="AB1151">
        <v>61.2</v>
      </c>
      <c r="AC1151">
        <v>30.5</v>
      </c>
      <c r="AD1151">
        <v>166000</v>
      </c>
      <c r="AE1151">
        <v>167422</v>
      </c>
      <c r="AF1151">
        <v>2.57</v>
      </c>
      <c r="AG1151">
        <v>27505</v>
      </c>
      <c r="AH1151">
        <v>48506</v>
      </c>
      <c r="AI1151">
        <v>19.2</v>
      </c>
      <c r="AJ1151">
        <v>12087</v>
      </c>
      <c r="AK1151">
        <v>249626</v>
      </c>
      <c r="AL1151">
        <v>6.7</v>
      </c>
      <c r="AM1151">
        <v>36253</v>
      </c>
      <c r="AN1151">
        <v>42945</v>
      </c>
      <c r="AO1151">
        <v>26.9</v>
      </c>
      <c r="AP1151">
        <v>0</v>
      </c>
      <c r="AQ1151">
        <v>2.9</v>
      </c>
      <c r="AR1151">
        <v>0</v>
      </c>
      <c r="AS1151">
        <v>2.5</v>
      </c>
      <c r="AT1151">
        <v>28.7</v>
      </c>
      <c r="AU1151">
        <v>0</v>
      </c>
      <c r="AV1151">
        <v>7860127</v>
      </c>
      <c r="AW1151">
        <v>7043044</v>
      </c>
      <c r="AX1151">
        <v>16353</v>
      </c>
      <c r="AY1151">
        <v>998287</v>
      </c>
      <c r="AZ1151">
        <v>1464</v>
      </c>
      <c r="BA1151">
        <v>455.37</v>
      </c>
      <c r="BB1151">
        <v>966.6</v>
      </c>
    </row>
    <row r="1152" spans="1:54" x14ac:dyDescent="0.3">
      <c r="A1152">
        <v>22035</v>
      </c>
      <c r="B1152" t="s">
        <v>1035</v>
      </c>
      <c r="C1152" t="s">
        <v>988</v>
      </c>
      <c r="D1152">
        <v>7487</v>
      </c>
      <c r="E1152">
        <v>7759</v>
      </c>
      <c r="F1152">
        <v>-3.5</v>
      </c>
      <c r="G1152">
        <v>7759</v>
      </c>
      <c r="H1152">
        <v>7.5</v>
      </c>
      <c r="I1152">
        <v>24.9</v>
      </c>
      <c r="J1152">
        <v>13.3</v>
      </c>
      <c r="K1152">
        <v>45.8</v>
      </c>
      <c r="L1152">
        <v>30.3</v>
      </c>
      <c r="M1152">
        <v>67.5</v>
      </c>
      <c r="N1152">
        <v>0.3</v>
      </c>
      <c r="O1152">
        <v>0.6</v>
      </c>
      <c r="P1152">
        <v>0</v>
      </c>
      <c r="Q1152">
        <v>1.3</v>
      </c>
      <c r="R1152">
        <v>2.2999999999999998</v>
      </c>
      <c r="S1152">
        <v>28.9</v>
      </c>
      <c r="T1152">
        <v>85.2</v>
      </c>
      <c r="U1152">
        <v>0.4</v>
      </c>
      <c r="V1152">
        <v>2.8</v>
      </c>
      <c r="W1152">
        <v>65.8</v>
      </c>
      <c r="X1152">
        <v>9.1999999999999993</v>
      </c>
      <c r="Y1152">
        <v>251</v>
      </c>
      <c r="Z1152">
        <v>18.7</v>
      </c>
      <c r="AA1152">
        <v>2899</v>
      </c>
      <c r="AB1152">
        <v>56.2</v>
      </c>
      <c r="AC1152">
        <v>8.9</v>
      </c>
      <c r="AD1152">
        <v>48500</v>
      </c>
      <c r="AE1152">
        <v>2488</v>
      </c>
      <c r="AF1152">
        <v>2.62</v>
      </c>
      <c r="AG1152">
        <v>12055</v>
      </c>
      <c r="AH1152">
        <v>25321</v>
      </c>
      <c r="AI1152">
        <v>48</v>
      </c>
      <c r="AJ1152">
        <v>126</v>
      </c>
      <c r="AK1152">
        <v>1122</v>
      </c>
      <c r="AL1152">
        <v>12.9</v>
      </c>
      <c r="AM1152">
        <v>438</v>
      </c>
      <c r="AN1152">
        <v>284</v>
      </c>
      <c r="AO1152">
        <v>0</v>
      </c>
      <c r="AP1152">
        <v>0</v>
      </c>
      <c r="AQ1152">
        <v>0</v>
      </c>
      <c r="AR1152">
        <v>0</v>
      </c>
      <c r="AS1152">
        <v>0</v>
      </c>
      <c r="AT1152">
        <v>0</v>
      </c>
      <c r="AU1152">
        <v>0</v>
      </c>
      <c r="AV1152">
        <v>0</v>
      </c>
      <c r="AW1152">
        <v>34009</v>
      </c>
      <c r="AX1152">
        <v>4117</v>
      </c>
      <c r="AY1152">
        <v>2074</v>
      </c>
      <c r="AZ1152">
        <v>0</v>
      </c>
      <c r="BA1152">
        <v>420.7</v>
      </c>
      <c r="BB1152">
        <v>18.399999999999999</v>
      </c>
    </row>
    <row r="1153" spans="1:54" x14ac:dyDescent="0.3">
      <c r="A1153">
        <v>22037</v>
      </c>
      <c r="B1153" t="s">
        <v>1034</v>
      </c>
      <c r="C1153" t="s">
        <v>988</v>
      </c>
      <c r="D1153">
        <v>19813</v>
      </c>
      <c r="E1153">
        <v>20263</v>
      </c>
      <c r="F1153">
        <v>-2.2000000000000002</v>
      </c>
      <c r="G1153">
        <v>20267</v>
      </c>
      <c r="H1153">
        <v>5.4</v>
      </c>
      <c r="I1153">
        <v>19.5</v>
      </c>
      <c r="J1153">
        <v>15.9</v>
      </c>
      <c r="K1153">
        <v>46.4</v>
      </c>
      <c r="L1153">
        <v>53.7</v>
      </c>
      <c r="M1153">
        <v>44.1</v>
      </c>
      <c r="N1153">
        <v>0.4</v>
      </c>
      <c r="O1153">
        <v>0.4</v>
      </c>
      <c r="P1153">
        <v>0</v>
      </c>
      <c r="Q1153">
        <v>1.3</v>
      </c>
      <c r="R1153">
        <v>1.4</v>
      </c>
      <c r="S1153">
        <v>52.7</v>
      </c>
      <c r="T1153">
        <v>88</v>
      </c>
      <c r="U1153">
        <v>0.7</v>
      </c>
      <c r="V1153">
        <v>1.8</v>
      </c>
      <c r="W1153">
        <v>80.5</v>
      </c>
      <c r="X1153">
        <v>13</v>
      </c>
      <c r="Y1153">
        <v>1261</v>
      </c>
      <c r="Z1153">
        <v>31.1</v>
      </c>
      <c r="AA1153">
        <v>8166</v>
      </c>
      <c r="AB1153">
        <v>79.900000000000006</v>
      </c>
      <c r="AC1153">
        <v>4.5</v>
      </c>
      <c r="AD1153">
        <v>116600</v>
      </c>
      <c r="AE1153">
        <v>6991</v>
      </c>
      <c r="AF1153">
        <v>2.54</v>
      </c>
      <c r="AG1153">
        <v>22099</v>
      </c>
      <c r="AH1153">
        <v>47225</v>
      </c>
      <c r="AI1153">
        <v>17.3</v>
      </c>
      <c r="AJ1153">
        <v>247</v>
      </c>
      <c r="AK1153">
        <v>3305</v>
      </c>
      <c r="AL1153">
        <v>0.9</v>
      </c>
      <c r="AM1153">
        <v>1261</v>
      </c>
      <c r="AN1153">
        <v>1613</v>
      </c>
      <c r="AO1153">
        <v>0</v>
      </c>
      <c r="AP1153">
        <v>0</v>
      </c>
      <c r="AQ1153">
        <v>0</v>
      </c>
      <c r="AR1153">
        <v>0</v>
      </c>
      <c r="AS1153">
        <v>0</v>
      </c>
      <c r="AT1153">
        <v>13.9</v>
      </c>
      <c r="AU1153">
        <v>0</v>
      </c>
      <c r="AV1153">
        <v>0</v>
      </c>
      <c r="AW1153">
        <v>72831</v>
      </c>
      <c r="AX1153">
        <v>3484</v>
      </c>
      <c r="AY1153">
        <v>5964</v>
      </c>
      <c r="AZ1153">
        <v>48</v>
      </c>
      <c r="BA1153">
        <v>453.41</v>
      </c>
      <c r="BB1153">
        <v>44.7</v>
      </c>
    </row>
    <row r="1154" spans="1:54" x14ac:dyDescent="0.3">
      <c r="A1154">
        <v>22039</v>
      </c>
      <c r="B1154" t="s">
        <v>1033</v>
      </c>
      <c r="C1154" t="s">
        <v>988</v>
      </c>
      <c r="D1154">
        <v>33700</v>
      </c>
      <c r="E1154">
        <v>33984</v>
      </c>
      <c r="F1154">
        <v>-0.8</v>
      </c>
      <c r="G1154">
        <v>33984</v>
      </c>
      <c r="H1154">
        <v>7.3</v>
      </c>
      <c r="I1154">
        <v>26.4</v>
      </c>
      <c r="J1154">
        <v>14.3</v>
      </c>
      <c r="K1154">
        <v>49.3</v>
      </c>
      <c r="L1154">
        <v>69.7</v>
      </c>
      <c r="M1154">
        <v>28.4</v>
      </c>
      <c r="N1154">
        <v>0.4</v>
      </c>
      <c r="O1154">
        <v>0.5</v>
      </c>
      <c r="P1154">
        <v>0</v>
      </c>
      <c r="Q1154">
        <v>1</v>
      </c>
      <c r="R1154">
        <v>2.5</v>
      </c>
      <c r="S1154">
        <v>67.7</v>
      </c>
      <c r="T1154">
        <v>88</v>
      </c>
      <c r="U1154">
        <v>2.5</v>
      </c>
      <c r="V1154">
        <v>21.3</v>
      </c>
      <c r="W1154">
        <v>67.8</v>
      </c>
      <c r="X1154">
        <v>11.4</v>
      </c>
      <c r="Y1154">
        <v>1781</v>
      </c>
      <c r="Z1154">
        <v>30</v>
      </c>
      <c r="AA1154">
        <v>14859</v>
      </c>
      <c r="AB1154">
        <v>67.400000000000006</v>
      </c>
      <c r="AC1154">
        <v>7.2</v>
      </c>
      <c r="AD1154">
        <v>80000</v>
      </c>
      <c r="AE1154">
        <v>11967</v>
      </c>
      <c r="AF1154">
        <v>2.64</v>
      </c>
      <c r="AG1154">
        <v>18023</v>
      </c>
      <c r="AH1154">
        <v>31832</v>
      </c>
      <c r="AI1154">
        <v>24.5</v>
      </c>
      <c r="AJ1154">
        <v>516</v>
      </c>
      <c r="AK1154">
        <v>6517</v>
      </c>
      <c r="AL1154">
        <v>5.3</v>
      </c>
      <c r="AM1154">
        <v>1594</v>
      </c>
      <c r="AN1154">
        <v>2072</v>
      </c>
      <c r="AO1154">
        <v>0</v>
      </c>
      <c r="AP1154">
        <v>0</v>
      </c>
      <c r="AQ1154">
        <v>0</v>
      </c>
      <c r="AR1154">
        <v>0</v>
      </c>
      <c r="AS1154">
        <v>0</v>
      </c>
      <c r="AT1154">
        <v>0</v>
      </c>
      <c r="AU1154">
        <v>0</v>
      </c>
      <c r="AV1154">
        <v>0</v>
      </c>
      <c r="AW1154">
        <v>228598</v>
      </c>
      <c r="AX1154">
        <v>6379</v>
      </c>
      <c r="AY1154">
        <v>9263</v>
      </c>
      <c r="AZ1154">
        <v>62</v>
      </c>
      <c r="BA1154">
        <v>662.38</v>
      </c>
      <c r="BB1154">
        <v>51.3</v>
      </c>
    </row>
    <row r="1155" spans="1:54" x14ac:dyDescent="0.3">
      <c r="A1155">
        <v>22041</v>
      </c>
      <c r="B1155" t="s">
        <v>1032</v>
      </c>
      <c r="C1155" t="s">
        <v>988</v>
      </c>
      <c r="D1155">
        <v>20441</v>
      </c>
      <c r="E1155">
        <v>20767</v>
      </c>
      <c r="F1155">
        <v>-1.6</v>
      </c>
      <c r="G1155">
        <v>20767</v>
      </c>
      <c r="H1155">
        <v>7</v>
      </c>
      <c r="I1155">
        <v>25.5</v>
      </c>
      <c r="J1155">
        <v>16.899999999999999</v>
      </c>
      <c r="K1155">
        <v>51.4</v>
      </c>
      <c r="L1155">
        <v>66.400000000000006</v>
      </c>
      <c r="M1155">
        <v>32</v>
      </c>
      <c r="N1155">
        <v>0.3</v>
      </c>
      <c r="O1155">
        <v>0.3</v>
      </c>
      <c r="P1155">
        <v>0.1</v>
      </c>
      <c r="Q1155">
        <v>1</v>
      </c>
      <c r="R1155">
        <v>1.4</v>
      </c>
      <c r="S1155">
        <v>65.5</v>
      </c>
      <c r="T1155">
        <v>84.5</v>
      </c>
      <c r="U1155">
        <v>0.2</v>
      </c>
      <c r="V1155">
        <v>0.8</v>
      </c>
      <c r="W1155">
        <v>70.599999999999994</v>
      </c>
      <c r="X1155">
        <v>11.6</v>
      </c>
      <c r="Y1155">
        <v>1222</v>
      </c>
      <c r="Z1155">
        <v>25.3</v>
      </c>
      <c r="AA1155">
        <v>9100</v>
      </c>
      <c r="AB1155">
        <v>69.8</v>
      </c>
      <c r="AC1155">
        <v>5.6</v>
      </c>
      <c r="AD1155">
        <v>75200</v>
      </c>
      <c r="AE1155">
        <v>7704</v>
      </c>
      <c r="AF1155">
        <v>2.4900000000000002</v>
      </c>
      <c r="AG1155">
        <v>17752</v>
      </c>
      <c r="AH1155">
        <v>31214</v>
      </c>
      <c r="AI1155">
        <v>29.9</v>
      </c>
      <c r="AJ1155">
        <v>384</v>
      </c>
      <c r="AK1155">
        <v>3979</v>
      </c>
      <c r="AL1155">
        <v>1.5</v>
      </c>
      <c r="AM1155">
        <v>1399</v>
      </c>
      <c r="AN1155">
        <v>1383</v>
      </c>
      <c r="AO1155">
        <v>0</v>
      </c>
      <c r="AP1155">
        <v>0</v>
      </c>
      <c r="AQ1155">
        <v>0</v>
      </c>
      <c r="AR1155">
        <v>0</v>
      </c>
      <c r="AS1155">
        <v>0</v>
      </c>
      <c r="AT1155">
        <v>26.2</v>
      </c>
      <c r="AU1155">
        <v>0</v>
      </c>
      <c r="AV1155">
        <v>182680</v>
      </c>
      <c r="AW1155">
        <v>215511</v>
      </c>
      <c r="AX1155">
        <v>10760</v>
      </c>
      <c r="AY1155">
        <v>14329</v>
      </c>
      <c r="AZ1155">
        <v>26</v>
      </c>
      <c r="BA1155">
        <v>624.59</v>
      </c>
      <c r="BB1155">
        <v>33.200000000000003</v>
      </c>
    </row>
    <row r="1156" spans="1:54" x14ac:dyDescent="0.3">
      <c r="A1156">
        <v>22043</v>
      </c>
      <c r="B1156" t="s">
        <v>1031</v>
      </c>
      <c r="C1156" t="s">
        <v>988</v>
      </c>
      <c r="D1156">
        <v>22384</v>
      </c>
      <c r="E1156">
        <v>22309</v>
      </c>
      <c r="F1156">
        <v>0.3</v>
      </c>
      <c r="G1156">
        <v>22309</v>
      </c>
      <c r="H1156">
        <v>5.7</v>
      </c>
      <c r="I1156">
        <v>21.7</v>
      </c>
      <c r="J1156">
        <v>13.8</v>
      </c>
      <c r="K1156">
        <v>43.9</v>
      </c>
      <c r="L1156">
        <v>80.599999999999994</v>
      </c>
      <c r="M1156">
        <v>16</v>
      </c>
      <c r="N1156">
        <v>1.1000000000000001</v>
      </c>
      <c r="O1156">
        <v>0.5</v>
      </c>
      <c r="P1156">
        <v>0</v>
      </c>
      <c r="Q1156">
        <v>1.8</v>
      </c>
      <c r="R1156">
        <v>4.7</v>
      </c>
      <c r="S1156">
        <v>76.599999999999994</v>
      </c>
      <c r="T1156">
        <v>89.1</v>
      </c>
      <c r="U1156">
        <v>2.8</v>
      </c>
      <c r="V1156">
        <v>5.6</v>
      </c>
      <c r="W1156">
        <v>78.8</v>
      </c>
      <c r="X1156">
        <v>10.199999999999999</v>
      </c>
      <c r="Y1156">
        <v>1748</v>
      </c>
      <c r="Z1156">
        <v>32.5</v>
      </c>
      <c r="AA1156">
        <v>9031</v>
      </c>
      <c r="AB1156">
        <v>78</v>
      </c>
      <c r="AC1156">
        <v>2.2999999999999998</v>
      </c>
      <c r="AD1156">
        <v>78300</v>
      </c>
      <c r="AE1156">
        <v>7340</v>
      </c>
      <c r="AF1156">
        <v>2.6</v>
      </c>
      <c r="AG1156">
        <v>19018</v>
      </c>
      <c r="AH1156">
        <v>39654</v>
      </c>
      <c r="AI1156">
        <v>17.3</v>
      </c>
      <c r="AJ1156">
        <v>171</v>
      </c>
      <c r="AK1156">
        <v>1926</v>
      </c>
      <c r="AL1156">
        <v>14.3</v>
      </c>
      <c r="AM1156">
        <v>1010</v>
      </c>
      <c r="AN1156">
        <v>1197</v>
      </c>
      <c r="AO1156">
        <v>0</v>
      </c>
      <c r="AP1156">
        <v>0</v>
      </c>
      <c r="AQ1156">
        <v>0</v>
      </c>
      <c r="AR1156">
        <v>0</v>
      </c>
      <c r="AS1156">
        <v>0</v>
      </c>
      <c r="AT1156">
        <v>0</v>
      </c>
      <c r="AU1156">
        <v>0</v>
      </c>
      <c r="AV1156">
        <v>0</v>
      </c>
      <c r="AW1156">
        <v>74699</v>
      </c>
      <c r="AX1156">
        <v>3778</v>
      </c>
      <c r="AY1156">
        <v>0</v>
      </c>
      <c r="AZ1156">
        <v>41</v>
      </c>
      <c r="BA1156">
        <v>643.03</v>
      </c>
      <c r="BB1156">
        <v>34.700000000000003</v>
      </c>
    </row>
    <row r="1157" spans="1:54" x14ac:dyDescent="0.3">
      <c r="A1157">
        <v>22045</v>
      </c>
      <c r="B1157" t="s">
        <v>1030</v>
      </c>
      <c r="C1157" t="s">
        <v>988</v>
      </c>
      <c r="D1157">
        <v>73913</v>
      </c>
      <c r="E1157">
        <v>73240</v>
      </c>
      <c r="F1157">
        <v>0.9</v>
      </c>
      <c r="G1157">
        <v>73240</v>
      </c>
      <c r="H1157">
        <v>7</v>
      </c>
      <c r="I1157">
        <v>26.5</v>
      </c>
      <c r="J1157">
        <v>13.3</v>
      </c>
      <c r="K1157">
        <v>51</v>
      </c>
      <c r="L1157">
        <v>62.6</v>
      </c>
      <c r="M1157">
        <v>32.200000000000003</v>
      </c>
      <c r="N1157">
        <v>0.6</v>
      </c>
      <c r="O1157">
        <v>3.1</v>
      </c>
      <c r="P1157">
        <v>0.1</v>
      </c>
      <c r="Q1157">
        <v>1.5</v>
      </c>
      <c r="R1157">
        <v>3.9</v>
      </c>
      <c r="S1157">
        <v>59.5</v>
      </c>
      <c r="T1157">
        <v>85.8</v>
      </c>
      <c r="U1157">
        <v>3.9</v>
      </c>
      <c r="V1157">
        <v>12.9</v>
      </c>
      <c r="W1157">
        <v>76.599999999999994</v>
      </c>
      <c r="X1157">
        <v>13.6</v>
      </c>
      <c r="Y1157">
        <v>4521</v>
      </c>
      <c r="Z1157">
        <v>23.9</v>
      </c>
      <c r="AA1157">
        <v>30087</v>
      </c>
      <c r="AB1157">
        <v>71.400000000000006</v>
      </c>
      <c r="AC1157">
        <v>10.3</v>
      </c>
      <c r="AD1157">
        <v>101200</v>
      </c>
      <c r="AE1157">
        <v>26496</v>
      </c>
      <c r="AF1157">
        <v>2.71</v>
      </c>
      <c r="AG1157">
        <v>22997</v>
      </c>
      <c r="AH1157">
        <v>44262</v>
      </c>
      <c r="AI1157">
        <v>20.7</v>
      </c>
      <c r="AJ1157">
        <v>1711</v>
      </c>
      <c r="AK1157">
        <v>29877</v>
      </c>
      <c r="AL1157">
        <v>-0.3</v>
      </c>
      <c r="AM1157">
        <v>6110</v>
      </c>
      <c r="AN1157">
        <v>7677</v>
      </c>
      <c r="AO1157">
        <v>18.600000000000001</v>
      </c>
      <c r="AP1157">
        <v>0</v>
      </c>
      <c r="AQ1157">
        <v>4</v>
      </c>
      <c r="AR1157">
        <v>0</v>
      </c>
      <c r="AS1157">
        <v>2.1</v>
      </c>
      <c r="AT1157">
        <v>28.7</v>
      </c>
      <c r="AU1157">
        <v>1586213</v>
      </c>
      <c r="AV1157">
        <v>0</v>
      </c>
      <c r="AW1157">
        <v>910199</v>
      </c>
      <c r="AX1157">
        <v>12167</v>
      </c>
      <c r="AY1157">
        <v>73544</v>
      </c>
      <c r="AZ1157">
        <v>95</v>
      </c>
      <c r="BA1157">
        <v>574.11</v>
      </c>
      <c r="BB1157">
        <v>127.6</v>
      </c>
    </row>
    <row r="1158" spans="1:54" x14ac:dyDescent="0.3">
      <c r="A1158">
        <v>22047</v>
      </c>
      <c r="B1158" t="s">
        <v>1029</v>
      </c>
      <c r="C1158" t="s">
        <v>988</v>
      </c>
      <c r="D1158">
        <v>33327</v>
      </c>
      <c r="E1158">
        <v>33407</v>
      </c>
      <c r="F1158">
        <v>-0.2</v>
      </c>
      <c r="G1158">
        <v>33387</v>
      </c>
      <c r="H1158">
        <v>6.2</v>
      </c>
      <c r="I1158">
        <v>21.7</v>
      </c>
      <c r="J1158">
        <v>13.6</v>
      </c>
      <c r="K1158">
        <v>48.8</v>
      </c>
      <c r="L1158">
        <v>49.4</v>
      </c>
      <c r="M1158">
        <v>49</v>
      </c>
      <c r="N1158">
        <v>0.2</v>
      </c>
      <c r="O1158">
        <v>0.5</v>
      </c>
      <c r="P1158">
        <v>0.1</v>
      </c>
      <c r="Q1158">
        <v>0.9</v>
      </c>
      <c r="R1158">
        <v>2.6</v>
      </c>
      <c r="S1158">
        <v>47.6</v>
      </c>
      <c r="T1158">
        <v>86.4</v>
      </c>
      <c r="U1158">
        <v>0.9</v>
      </c>
      <c r="V1158">
        <v>3.8</v>
      </c>
      <c r="W1158">
        <v>76.599999999999994</v>
      </c>
      <c r="X1158">
        <v>12.8</v>
      </c>
      <c r="Y1158">
        <v>1961</v>
      </c>
      <c r="Z1158">
        <v>24.6</v>
      </c>
      <c r="AA1158">
        <v>13004</v>
      </c>
      <c r="AB1158">
        <v>77.099999999999994</v>
      </c>
      <c r="AC1158">
        <v>4.5999999999999996</v>
      </c>
      <c r="AD1158">
        <v>93300</v>
      </c>
      <c r="AE1158">
        <v>11192</v>
      </c>
      <c r="AF1158">
        <v>2.64</v>
      </c>
      <c r="AG1158">
        <v>21177</v>
      </c>
      <c r="AH1158">
        <v>45368</v>
      </c>
      <c r="AI1158">
        <v>19.2</v>
      </c>
      <c r="AJ1158">
        <v>527</v>
      </c>
      <c r="AK1158">
        <v>9784</v>
      </c>
      <c r="AL1158">
        <v>7.9</v>
      </c>
      <c r="AM1158">
        <v>2154</v>
      </c>
      <c r="AN1158">
        <v>2500</v>
      </c>
      <c r="AO1158">
        <v>18.100000000000001</v>
      </c>
      <c r="AP1158">
        <v>1.6</v>
      </c>
      <c r="AQ1158">
        <v>0</v>
      </c>
      <c r="AR1158">
        <v>0</v>
      </c>
      <c r="AS1158">
        <v>0</v>
      </c>
      <c r="AT1158">
        <v>24.4</v>
      </c>
      <c r="AU1158">
        <v>7694728</v>
      </c>
      <c r="AV1158">
        <v>149928</v>
      </c>
      <c r="AW1158">
        <v>274399</v>
      </c>
      <c r="AX1158">
        <v>8337</v>
      </c>
      <c r="AY1158">
        <v>17866</v>
      </c>
      <c r="AZ1158">
        <v>95</v>
      </c>
      <c r="BA1158">
        <v>618.63</v>
      </c>
      <c r="BB1158">
        <v>54</v>
      </c>
    </row>
    <row r="1159" spans="1:54" x14ac:dyDescent="0.3">
      <c r="A1159">
        <v>22049</v>
      </c>
      <c r="B1159" t="s">
        <v>1028</v>
      </c>
      <c r="C1159" t="s">
        <v>988</v>
      </c>
      <c r="D1159">
        <v>15994</v>
      </c>
      <c r="E1159">
        <v>16274</v>
      </c>
      <c r="F1159">
        <v>-1.7</v>
      </c>
      <c r="G1159">
        <v>16274</v>
      </c>
      <c r="H1159">
        <v>5.6</v>
      </c>
      <c r="I1159">
        <v>22.3</v>
      </c>
      <c r="J1159">
        <v>18.3</v>
      </c>
      <c r="K1159">
        <v>49</v>
      </c>
      <c r="L1159">
        <v>69</v>
      </c>
      <c r="M1159">
        <v>29.1</v>
      </c>
      <c r="N1159">
        <v>0.3</v>
      </c>
      <c r="O1159">
        <v>0.2</v>
      </c>
      <c r="P1159">
        <v>0</v>
      </c>
      <c r="Q1159">
        <v>1.4</v>
      </c>
      <c r="R1159">
        <v>1.5</v>
      </c>
      <c r="S1159">
        <v>67.7</v>
      </c>
      <c r="T1159">
        <v>81.099999999999994</v>
      </c>
      <c r="U1159">
        <v>0.6</v>
      </c>
      <c r="V1159">
        <v>1.5</v>
      </c>
      <c r="W1159">
        <v>82.7</v>
      </c>
      <c r="X1159">
        <v>13.8</v>
      </c>
      <c r="Y1159">
        <v>1402</v>
      </c>
      <c r="Z1159">
        <v>29.9</v>
      </c>
      <c r="AA1159">
        <v>7748</v>
      </c>
      <c r="AB1159">
        <v>66.7</v>
      </c>
      <c r="AC1159">
        <v>6.4</v>
      </c>
      <c r="AD1159">
        <v>77800</v>
      </c>
      <c r="AE1159">
        <v>6090</v>
      </c>
      <c r="AF1159">
        <v>2.54</v>
      </c>
      <c r="AG1159">
        <v>19188</v>
      </c>
      <c r="AH1159">
        <v>37388</v>
      </c>
      <c r="AI1159">
        <v>20.6</v>
      </c>
      <c r="AJ1159">
        <v>244</v>
      </c>
      <c r="AK1159">
        <v>2699</v>
      </c>
      <c r="AL1159">
        <v>-0.3</v>
      </c>
      <c r="AM1159">
        <v>806</v>
      </c>
      <c r="AN1159">
        <v>903</v>
      </c>
      <c r="AO1159">
        <v>0</v>
      </c>
      <c r="AP1159">
        <v>0</v>
      </c>
      <c r="AQ1159">
        <v>0</v>
      </c>
      <c r="AR1159">
        <v>0</v>
      </c>
      <c r="AS1159">
        <v>0</v>
      </c>
      <c r="AT1159">
        <v>0</v>
      </c>
      <c r="AU1159">
        <v>0</v>
      </c>
      <c r="AV1159">
        <v>0</v>
      </c>
      <c r="AW1159">
        <v>114478</v>
      </c>
      <c r="AX1159">
        <v>7594</v>
      </c>
      <c r="AY1159">
        <v>7863</v>
      </c>
      <c r="AZ1159">
        <v>23</v>
      </c>
      <c r="BA1159">
        <v>569.17999999999995</v>
      </c>
      <c r="BB1159">
        <v>28.6</v>
      </c>
    </row>
    <row r="1160" spans="1:54" x14ac:dyDescent="0.3">
      <c r="A1160">
        <v>22051</v>
      </c>
      <c r="B1160" t="s">
        <v>1027</v>
      </c>
      <c r="C1160" t="s">
        <v>988</v>
      </c>
      <c r="D1160">
        <v>435716</v>
      </c>
      <c r="E1160">
        <v>432552</v>
      </c>
      <c r="F1160">
        <v>0.7</v>
      </c>
      <c r="G1160">
        <v>432552</v>
      </c>
      <c r="H1160">
        <v>6.3</v>
      </c>
      <c r="I1160">
        <v>21.9</v>
      </c>
      <c r="J1160">
        <v>15.1</v>
      </c>
      <c r="K1160">
        <v>51.5</v>
      </c>
      <c r="L1160">
        <v>66.3</v>
      </c>
      <c r="M1160">
        <v>27.2</v>
      </c>
      <c r="N1160">
        <v>0.6</v>
      </c>
      <c r="O1160">
        <v>4.2</v>
      </c>
      <c r="P1160">
        <v>0.1</v>
      </c>
      <c r="Q1160">
        <v>1.6</v>
      </c>
      <c r="R1160">
        <v>13.8</v>
      </c>
      <c r="S1160">
        <v>54.1</v>
      </c>
      <c r="T1160">
        <v>87.1</v>
      </c>
      <c r="U1160">
        <v>11.5</v>
      </c>
      <c r="V1160">
        <v>16.8</v>
      </c>
      <c r="W1160">
        <v>83.8</v>
      </c>
      <c r="X1160">
        <v>23.6</v>
      </c>
      <c r="Y1160">
        <v>27133</v>
      </c>
      <c r="Z1160">
        <v>23.4</v>
      </c>
      <c r="AA1160">
        <v>189066</v>
      </c>
      <c r="AB1160">
        <v>62.5</v>
      </c>
      <c r="AC1160">
        <v>29.6</v>
      </c>
      <c r="AD1160">
        <v>172500</v>
      </c>
      <c r="AE1160">
        <v>167251</v>
      </c>
      <c r="AF1160">
        <v>2.57</v>
      </c>
      <c r="AG1160">
        <v>26908</v>
      </c>
      <c r="AH1160">
        <v>48261</v>
      </c>
      <c r="AI1160">
        <v>16.5</v>
      </c>
      <c r="AJ1160">
        <v>11630</v>
      </c>
      <c r="AK1160">
        <v>178459</v>
      </c>
      <c r="AL1160">
        <v>-1.3</v>
      </c>
      <c r="AM1160">
        <v>40210</v>
      </c>
      <c r="AN1160">
        <v>45343</v>
      </c>
      <c r="AO1160">
        <v>12.5</v>
      </c>
      <c r="AP1160">
        <v>0.6</v>
      </c>
      <c r="AQ1160">
        <v>5.2</v>
      </c>
      <c r="AR1160">
        <v>0</v>
      </c>
      <c r="AS1160">
        <v>8.4</v>
      </c>
      <c r="AT1160">
        <v>24.9</v>
      </c>
      <c r="AU1160">
        <v>2837246</v>
      </c>
      <c r="AV1160">
        <v>6049778</v>
      </c>
      <c r="AW1160">
        <v>8106201</v>
      </c>
      <c r="AX1160">
        <v>18409</v>
      </c>
      <c r="AY1160">
        <v>982943</v>
      </c>
      <c r="AZ1160">
        <v>346</v>
      </c>
      <c r="BA1160">
        <v>295.63</v>
      </c>
      <c r="BB1160">
        <v>1463.1</v>
      </c>
    </row>
    <row r="1161" spans="1:54" x14ac:dyDescent="0.3">
      <c r="A1161">
        <v>22053</v>
      </c>
      <c r="B1161" t="s">
        <v>1026</v>
      </c>
      <c r="C1161" t="s">
        <v>988</v>
      </c>
      <c r="D1161">
        <v>31477</v>
      </c>
      <c r="E1161">
        <v>31594</v>
      </c>
      <c r="F1161">
        <v>-0.4</v>
      </c>
      <c r="G1161">
        <v>31594</v>
      </c>
      <c r="H1161">
        <v>7.2</v>
      </c>
      <c r="I1161">
        <v>25.9</v>
      </c>
      <c r="J1161">
        <v>15.2</v>
      </c>
      <c r="K1161">
        <v>51.1</v>
      </c>
      <c r="L1161">
        <v>79.900000000000006</v>
      </c>
      <c r="M1161">
        <v>17.100000000000001</v>
      </c>
      <c r="N1161">
        <v>0.7</v>
      </c>
      <c r="O1161">
        <v>0.3</v>
      </c>
      <c r="P1161">
        <v>0</v>
      </c>
      <c r="Q1161">
        <v>2</v>
      </c>
      <c r="R1161">
        <v>2.2999999999999998</v>
      </c>
      <c r="S1161">
        <v>77.900000000000006</v>
      </c>
      <c r="T1161">
        <v>83.8</v>
      </c>
      <c r="U1161">
        <v>1</v>
      </c>
      <c r="V1161">
        <v>11.5</v>
      </c>
      <c r="W1161">
        <v>78.2</v>
      </c>
      <c r="X1161">
        <v>13</v>
      </c>
      <c r="Y1161">
        <v>2183</v>
      </c>
      <c r="Z1161">
        <v>31.4</v>
      </c>
      <c r="AA1161">
        <v>13564</v>
      </c>
      <c r="AB1161">
        <v>74</v>
      </c>
      <c r="AC1161">
        <v>4.5</v>
      </c>
      <c r="AD1161">
        <v>86600</v>
      </c>
      <c r="AE1161">
        <v>11634</v>
      </c>
      <c r="AF1161">
        <v>2.67</v>
      </c>
      <c r="AG1161">
        <v>21132</v>
      </c>
      <c r="AH1161">
        <v>41622</v>
      </c>
      <c r="AI1161">
        <v>18.8</v>
      </c>
      <c r="AJ1161">
        <v>658</v>
      </c>
      <c r="AK1161">
        <v>7149</v>
      </c>
      <c r="AL1161">
        <v>4.4000000000000004</v>
      </c>
      <c r="AM1161">
        <v>1806</v>
      </c>
      <c r="AN1161">
        <v>2005</v>
      </c>
      <c r="AO1161">
        <v>6.3</v>
      </c>
      <c r="AP1161">
        <v>0</v>
      </c>
      <c r="AQ1161">
        <v>3</v>
      </c>
      <c r="AR1161">
        <v>0</v>
      </c>
      <c r="AS1161">
        <v>0</v>
      </c>
      <c r="AT1161">
        <v>28.4</v>
      </c>
      <c r="AU1161">
        <v>189206</v>
      </c>
      <c r="AV1161">
        <v>0</v>
      </c>
      <c r="AW1161">
        <v>338794</v>
      </c>
      <c r="AX1161">
        <v>10916</v>
      </c>
      <c r="AY1161">
        <v>26709</v>
      </c>
      <c r="AZ1161">
        <v>89</v>
      </c>
      <c r="BA1161">
        <v>651.33000000000004</v>
      </c>
      <c r="BB1161">
        <v>48.5</v>
      </c>
    </row>
    <row r="1162" spans="1:54" x14ac:dyDescent="0.3">
      <c r="A1162">
        <v>22055</v>
      </c>
      <c r="B1162" t="s">
        <v>1025</v>
      </c>
      <c r="C1162" t="s">
        <v>988</v>
      </c>
      <c r="D1162">
        <v>235644</v>
      </c>
      <c r="E1162">
        <v>221578</v>
      </c>
      <c r="F1162">
        <v>6.3</v>
      </c>
      <c r="G1162">
        <v>221578</v>
      </c>
      <c r="H1162">
        <v>6.8</v>
      </c>
      <c r="I1162">
        <v>23.9</v>
      </c>
      <c r="J1162">
        <v>11.3</v>
      </c>
      <c r="K1162">
        <v>51.1</v>
      </c>
      <c r="L1162">
        <v>70.2</v>
      </c>
      <c r="M1162">
        <v>26.1</v>
      </c>
      <c r="N1162">
        <v>0.4</v>
      </c>
      <c r="O1162">
        <v>1.7</v>
      </c>
      <c r="P1162">
        <v>0.1</v>
      </c>
      <c r="Q1162">
        <v>1.5</v>
      </c>
      <c r="R1162">
        <v>4.5</v>
      </c>
      <c r="S1162">
        <v>66.400000000000006</v>
      </c>
      <c r="T1162">
        <v>84.7</v>
      </c>
      <c r="U1162">
        <v>4.4000000000000004</v>
      </c>
      <c r="V1162">
        <v>15</v>
      </c>
      <c r="W1162">
        <v>85.5</v>
      </c>
      <c r="X1162">
        <v>28.3</v>
      </c>
      <c r="Y1162">
        <v>13976</v>
      </c>
      <c r="Z1162">
        <v>22.8</v>
      </c>
      <c r="AA1162">
        <v>97492</v>
      </c>
      <c r="AB1162">
        <v>65.5</v>
      </c>
      <c r="AC1162">
        <v>21.8</v>
      </c>
      <c r="AD1162">
        <v>162500</v>
      </c>
      <c r="AE1162">
        <v>86504</v>
      </c>
      <c r="AF1162">
        <v>2.54</v>
      </c>
      <c r="AG1162">
        <v>28901</v>
      </c>
      <c r="AH1162">
        <v>51462</v>
      </c>
      <c r="AI1162">
        <v>16.7</v>
      </c>
      <c r="AJ1162">
        <v>8326</v>
      </c>
      <c r="AK1162">
        <v>129636</v>
      </c>
      <c r="AL1162">
        <v>3.7</v>
      </c>
      <c r="AM1162">
        <v>21781</v>
      </c>
      <c r="AN1162">
        <v>24229</v>
      </c>
      <c r="AO1162">
        <v>12.3</v>
      </c>
      <c r="AP1162">
        <v>0</v>
      </c>
      <c r="AQ1162">
        <v>2.2999999999999998</v>
      </c>
      <c r="AR1162">
        <v>0</v>
      </c>
      <c r="AS1162">
        <v>2.4</v>
      </c>
      <c r="AT1162">
        <v>24.2</v>
      </c>
      <c r="AU1162">
        <v>2037231</v>
      </c>
      <c r="AV1162">
        <v>2651421</v>
      </c>
      <c r="AW1162">
        <v>3814288</v>
      </c>
      <c r="AX1162">
        <v>18588</v>
      </c>
      <c r="AY1162">
        <v>584645</v>
      </c>
      <c r="AZ1162">
        <v>1812</v>
      </c>
      <c r="BA1162">
        <v>268.72000000000003</v>
      </c>
      <c r="BB1162">
        <v>824.6</v>
      </c>
    </row>
    <row r="1163" spans="1:54" x14ac:dyDescent="0.3">
      <c r="A1163">
        <v>22057</v>
      </c>
      <c r="B1163" t="s">
        <v>1024</v>
      </c>
      <c r="C1163" t="s">
        <v>988</v>
      </c>
      <c r="D1163">
        <v>98020</v>
      </c>
      <c r="E1163">
        <v>96592</v>
      </c>
      <c r="F1163">
        <v>1.5</v>
      </c>
      <c r="G1163">
        <v>96318</v>
      </c>
      <c r="H1163">
        <v>6.3</v>
      </c>
      <c r="I1163">
        <v>23.6</v>
      </c>
      <c r="J1163">
        <v>13.7</v>
      </c>
      <c r="K1163">
        <v>50.7</v>
      </c>
      <c r="L1163">
        <v>80.599999999999994</v>
      </c>
      <c r="M1163">
        <v>13.7</v>
      </c>
      <c r="N1163">
        <v>2.9</v>
      </c>
      <c r="O1163">
        <v>0.9</v>
      </c>
      <c r="P1163">
        <v>0.1</v>
      </c>
      <c r="Q1163">
        <v>1.8</v>
      </c>
      <c r="R1163">
        <v>4.5999999999999996</v>
      </c>
      <c r="S1163">
        <v>76.7</v>
      </c>
      <c r="T1163">
        <v>89.1</v>
      </c>
      <c r="U1163">
        <v>2.7</v>
      </c>
      <c r="V1163">
        <v>17.5</v>
      </c>
      <c r="W1163">
        <v>73.8</v>
      </c>
      <c r="X1163">
        <v>14.8</v>
      </c>
      <c r="Y1163">
        <v>4555</v>
      </c>
      <c r="Z1163">
        <v>26</v>
      </c>
      <c r="AA1163">
        <v>39635</v>
      </c>
      <c r="AB1163">
        <v>77.7</v>
      </c>
      <c r="AC1163">
        <v>8.4</v>
      </c>
      <c r="AD1163">
        <v>126500</v>
      </c>
      <c r="AE1163">
        <v>35072</v>
      </c>
      <c r="AF1163">
        <v>2.7</v>
      </c>
      <c r="AG1163">
        <v>24798</v>
      </c>
      <c r="AH1163">
        <v>50572</v>
      </c>
      <c r="AI1163">
        <v>14.1</v>
      </c>
      <c r="AJ1163">
        <v>1842</v>
      </c>
      <c r="AK1163">
        <v>28398</v>
      </c>
      <c r="AL1163">
        <v>-0.4</v>
      </c>
      <c r="AM1163">
        <v>6714</v>
      </c>
      <c r="AN1163">
        <v>7950</v>
      </c>
      <c r="AO1163">
        <v>2.2999999999999998</v>
      </c>
      <c r="AP1163">
        <v>0</v>
      </c>
      <c r="AQ1163">
        <v>3.4</v>
      </c>
      <c r="AR1163">
        <v>0</v>
      </c>
      <c r="AS1163">
        <v>0.7</v>
      </c>
      <c r="AT1163">
        <v>23.9</v>
      </c>
      <c r="AU1163">
        <v>614334</v>
      </c>
      <c r="AV1163">
        <v>888422</v>
      </c>
      <c r="AW1163">
        <v>917511</v>
      </c>
      <c r="AX1163">
        <v>9878</v>
      </c>
      <c r="AY1163">
        <v>106618</v>
      </c>
      <c r="AZ1163">
        <v>398</v>
      </c>
      <c r="BA1163">
        <v>1068.21</v>
      </c>
      <c r="BB1163">
        <v>90.2</v>
      </c>
    </row>
    <row r="1164" spans="1:54" x14ac:dyDescent="0.3">
      <c r="A1164">
        <v>22059</v>
      </c>
      <c r="B1164" t="s">
        <v>1023</v>
      </c>
      <c r="C1164" t="s">
        <v>988</v>
      </c>
      <c r="D1164">
        <v>14839</v>
      </c>
      <c r="E1164">
        <v>14890</v>
      </c>
      <c r="F1164">
        <v>-0.3</v>
      </c>
      <c r="G1164">
        <v>14890</v>
      </c>
      <c r="H1164">
        <v>5.9</v>
      </c>
      <c r="I1164">
        <v>22.9</v>
      </c>
      <c r="J1164">
        <v>15.9</v>
      </c>
      <c r="K1164">
        <v>48.1</v>
      </c>
      <c r="L1164">
        <v>85</v>
      </c>
      <c r="M1164">
        <v>12.5</v>
      </c>
      <c r="N1164">
        <v>1.2</v>
      </c>
      <c r="O1164">
        <v>0.2</v>
      </c>
      <c r="P1164">
        <v>0</v>
      </c>
      <c r="Q1164">
        <v>1</v>
      </c>
      <c r="R1164">
        <v>2.5</v>
      </c>
      <c r="S1164">
        <v>82.9</v>
      </c>
      <c r="T1164">
        <v>86.1</v>
      </c>
      <c r="U1164">
        <v>2</v>
      </c>
      <c r="V1164">
        <v>3.1</v>
      </c>
      <c r="W1164">
        <v>80.099999999999994</v>
      </c>
      <c r="X1164">
        <v>12.9</v>
      </c>
      <c r="Y1164">
        <v>1050</v>
      </c>
      <c r="Z1164">
        <v>35</v>
      </c>
      <c r="AA1164">
        <v>6593</v>
      </c>
      <c r="AB1164">
        <v>83.2</v>
      </c>
      <c r="AC1164">
        <v>4.5</v>
      </c>
      <c r="AD1164">
        <v>73900</v>
      </c>
      <c r="AE1164">
        <v>5619</v>
      </c>
      <c r="AF1164">
        <v>2.4500000000000002</v>
      </c>
      <c r="AG1164">
        <v>22481</v>
      </c>
      <c r="AH1164">
        <v>42528</v>
      </c>
      <c r="AI1164">
        <v>14.2</v>
      </c>
      <c r="AJ1164">
        <v>358</v>
      </c>
      <c r="AK1164">
        <v>3438</v>
      </c>
      <c r="AL1164">
        <v>6.8</v>
      </c>
      <c r="AM1164">
        <v>832</v>
      </c>
      <c r="AN1164">
        <v>1243</v>
      </c>
      <c r="AO1164">
        <v>3.1</v>
      </c>
      <c r="AP1164">
        <v>0</v>
      </c>
      <c r="AQ1164">
        <v>0</v>
      </c>
      <c r="AR1164">
        <v>0</v>
      </c>
      <c r="AS1164">
        <v>4.7</v>
      </c>
      <c r="AT1164">
        <v>27.5</v>
      </c>
      <c r="AU1164">
        <v>0</v>
      </c>
      <c r="AV1164">
        <v>0</v>
      </c>
      <c r="AW1164">
        <v>116442</v>
      </c>
      <c r="AX1164">
        <v>8321</v>
      </c>
      <c r="AY1164">
        <v>7583</v>
      </c>
      <c r="AZ1164">
        <v>2</v>
      </c>
      <c r="BA1164">
        <v>624.67999999999995</v>
      </c>
      <c r="BB1164">
        <v>23.8</v>
      </c>
    </row>
    <row r="1165" spans="1:54" x14ac:dyDescent="0.3">
      <c r="A1165">
        <v>22061</v>
      </c>
      <c r="B1165" t="s">
        <v>1022</v>
      </c>
      <c r="C1165" t="s">
        <v>988</v>
      </c>
      <c r="D1165">
        <v>47617</v>
      </c>
      <c r="E1165">
        <v>46735</v>
      </c>
      <c r="F1165">
        <v>1.9</v>
      </c>
      <c r="G1165">
        <v>46735</v>
      </c>
      <c r="H1165">
        <v>6</v>
      </c>
      <c r="I1165">
        <v>20.3</v>
      </c>
      <c r="J1165">
        <v>12.3</v>
      </c>
      <c r="K1165">
        <v>51.3</v>
      </c>
      <c r="L1165">
        <v>55</v>
      </c>
      <c r="M1165">
        <v>41.6</v>
      </c>
      <c r="N1165">
        <v>0.4</v>
      </c>
      <c r="O1165">
        <v>1.7</v>
      </c>
      <c r="P1165">
        <v>0.1</v>
      </c>
      <c r="Q1165">
        <v>1.2</v>
      </c>
      <c r="R1165">
        <v>2.7</v>
      </c>
      <c r="S1165">
        <v>53</v>
      </c>
      <c r="T1165">
        <v>77.2</v>
      </c>
      <c r="U1165">
        <v>4.8</v>
      </c>
      <c r="V1165">
        <v>4.2</v>
      </c>
      <c r="W1165">
        <v>85.1</v>
      </c>
      <c r="X1165">
        <v>34.4</v>
      </c>
      <c r="Y1165">
        <v>2587</v>
      </c>
      <c r="Z1165">
        <v>20.8</v>
      </c>
      <c r="AA1165">
        <v>19732</v>
      </c>
      <c r="AB1165">
        <v>54.7</v>
      </c>
      <c r="AC1165">
        <v>23.2</v>
      </c>
      <c r="AD1165">
        <v>116900</v>
      </c>
      <c r="AE1165">
        <v>16877</v>
      </c>
      <c r="AF1165">
        <v>2.56</v>
      </c>
      <c r="AG1165">
        <v>20633</v>
      </c>
      <c r="AH1165">
        <v>35769</v>
      </c>
      <c r="AI1165">
        <v>30.4</v>
      </c>
      <c r="AJ1165">
        <v>1018</v>
      </c>
      <c r="AK1165">
        <v>14521</v>
      </c>
      <c r="AL1165">
        <v>0.3</v>
      </c>
      <c r="AM1165">
        <v>2755</v>
      </c>
      <c r="AN1165">
        <v>3441</v>
      </c>
      <c r="AO1165">
        <v>0</v>
      </c>
      <c r="AP1165">
        <v>0</v>
      </c>
      <c r="AQ1165">
        <v>1.5</v>
      </c>
      <c r="AR1165">
        <v>0</v>
      </c>
      <c r="AS1165">
        <v>0</v>
      </c>
      <c r="AT1165">
        <v>24.1</v>
      </c>
      <c r="AU1165">
        <v>0</v>
      </c>
      <c r="AV1165">
        <v>171292</v>
      </c>
      <c r="AW1165">
        <v>527771</v>
      </c>
      <c r="AX1165">
        <v>12361</v>
      </c>
      <c r="AY1165">
        <v>72490</v>
      </c>
      <c r="AZ1165">
        <v>74</v>
      </c>
      <c r="BA1165">
        <v>471.74</v>
      </c>
      <c r="BB1165">
        <v>99.1</v>
      </c>
    </row>
    <row r="1166" spans="1:54" x14ac:dyDescent="0.3">
      <c r="A1166">
        <v>22063</v>
      </c>
      <c r="B1166" t="s">
        <v>1021</v>
      </c>
      <c r="C1166" t="s">
        <v>988</v>
      </c>
      <c r="D1166">
        <v>135751</v>
      </c>
      <c r="E1166">
        <v>128040</v>
      </c>
      <c r="F1166">
        <v>6</v>
      </c>
      <c r="G1166">
        <v>128026</v>
      </c>
      <c r="H1166">
        <v>6.8</v>
      </c>
      <c r="I1166">
        <v>26.3</v>
      </c>
      <c r="J1166">
        <v>11.6</v>
      </c>
      <c r="K1166">
        <v>50.6</v>
      </c>
      <c r="L1166">
        <v>91.4</v>
      </c>
      <c r="M1166">
        <v>6.3</v>
      </c>
      <c r="N1166">
        <v>0.5</v>
      </c>
      <c r="O1166">
        <v>0.6</v>
      </c>
      <c r="P1166">
        <v>0</v>
      </c>
      <c r="Q1166">
        <v>1.1000000000000001</v>
      </c>
      <c r="R1166">
        <v>3.5</v>
      </c>
      <c r="S1166">
        <v>88.3</v>
      </c>
      <c r="T1166">
        <v>88.9</v>
      </c>
      <c r="U1166">
        <v>1.8</v>
      </c>
      <c r="V1166">
        <v>4.5</v>
      </c>
      <c r="W1166">
        <v>84.5</v>
      </c>
      <c r="X1166">
        <v>17.5</v>
      </c>
      <c r="Y1166">
        <v>8788</v>
      </c>
      <c r="Z1166">
        <v>34.299999999999997</v>
      </c>
      <c r="AA1166">
        <v>53715</v>
      </c>
      <c r="AB1166">
        <v>79.7</v>
      </c>
      <c r="AC1166">
        <v>6</v>
      </c>
      <c r="AD1166">
        <v>152500</v>
      </c>
      <c r="AE1166">
        <v>46246</v>
      </c>
      <c r="AF1166">
        <v>2.8</v>
      </c>
      <c r="AG1166">
        <v>25076</v>
      </c>
      <c r="AH1166">
        <v>56811</v>
      </c>
      <c r="AI1166">
        <v>13.3</v>
      </c>
      <c r="AJ1166">
        <v>1654</v>
      </c>
      <c r="AK1166">
        <v>19448</v>
      </c>
      <c r="AL1166">
        <v>2</v>
      </c>
      <c r="AM1166">
        <v>8757</v>
      </c>
      <c r="AN1166">
        <v>10689</v>
      </c>
      <c r="AO1166">
        <v>3.4</v>
      </c>
      <c r="AP1166">
        <v>0.4</v>
      </c>
      <c r="AQ1166">
        <v>1</v>
      </c>
      <c r="AR1166">
        <v>0</v>
      </c>
      <c r="AS1166">
        <v>3</v>
      </c>
      <c r="AT1166">
        <v>26.2</v>
      </c>
      <c r="AU1166">
        <v>459902</v>
      </c>
      <c r="AV1166">
        <v>483039</v>
      </c>
      <c r="AW1166">
        <v>923742</v>
      </c>
      <c r="AX1166">
        <v>7893</v>
      </c>
      <c r="AY1166">
        <v>89170</v>
      </c>
      <c r="AZ1166">
        <v>703</v>
      </c>
      <c r="BA1166">
        <v>648.16999999999996</v>
      </c>
      <c r="BB1166">
        <v>197.5</v>
      </c>
    </row>
    <row r="1167" spans="1:54" x14ac:dyDescent="0.3">
      <c r="A1167">
        <v>22065</v>
      </c>
      <c r="B1167" t="s">
        <v>1020</v>
      </c>
      <c r="C1167" t="s">
        <v>988</v>
      </c>
      <c r="D1167">
        <v>11843</v>
      </c>
      <c r="E1167">
        <v>12099</v>
      </c>
      <c r="F1167">
        <v>-2.1</v>
      </c>
      <c r="G1167">
        <v>12093</v>
      </c>
      <c r="H1167">
        <v>7.7</v>
      </c>
      <c r="I1167">
        <v>24.6</v>
      </c>
      <c r="J1167">
        <v>12.9</v>
      </c>
      <c r="K1167">
        <v>50.4</v>
      </c>
      <c r="L1167">
        <v>36.299999999999997</v>
      </c>
      <c r="M1167">
        <v>62.1</v>
      </c>
      <c r="N1167">
        <v>0.3</v>
      </c>
      <c r="O1167">
        <v>0.3</v>
      </c>
      <c r="P1167">
        <v>0</v>
      </c>
      <c r="Q1167">
        <v>1</v>
      </c>
      <c r="R1167">
        <v>1.7</v>
      </c>
      <c r="S1167">
        <v>35</v>
      </c>
      <c r="T1167">
        <v>81.400000000000006</v>
      </c>
      <c r="U1167">
        <v>0.2</v>
      </c>
      <c r="V1167">
        <v>1.3</v>
      </c>
      <c r="W1167">
        <v>74.5</v>
      </c>
      <c r="X1167">
        <v>11.2</v>
      </c>
      <c r="Y1167">
        <v>738</v>
      </c>
      <c r="Z1167">
        <v>15.3</v>
      </c>
      <c r="AA1167">
        <v>4925</v>
      </c>
      <c r="AB1167">
        <v>53.9</v>
      </c>
      <c r="AC1167">
        <v>14</v>
      </c>
      <c r="AD1167">
        <v>69500</v>
      </c>
      <c r="AE1167">
        <v>4068</v>
      </c>
      <c r="AF1167">
        <v>2.58</v>
      </c>
      <c r="AG1167">
        <v>13585</v>
      </c>
      <c r="AH1167">
        <v>25498</v>
      </c>
      <c r="AI1167">
        <v>40.299999999999997</v>
      </c>
      <c r="AJ1167">
        <v>212</v>
      </c>
      <c r="AK1167">
        <v>2421</v>
      </c>
      <c r="AL1167">
        <v>-2.6</v>
      </c>
      <c r="AM1167">
        <v>712</v>
      </c>
      <c r="AN1167">
        <v>968</v>
      </c>
      <c r="AO1167">
        <v>37.6</v>
      </c>
      <c r="AP1167">
        <v>0</v>
      </c>
      <c r="AQ1167">
        <v>0</v>
      </c>
      <c r="AR1167">
        <v>0</v>
      </c>
      <c r="AS1167">
        <v>0</v>
      </c>
      <c r="AT1167">
        <v>36</v>
      </c>
      <c r="AU1167">
        <v>0</v>
      </c>
      <c r="AV1167">
        <v>153183</v>
      </c>
      <c r="AW1167">
        <v>142503</v>
      </c>
      <c r="AX1167">
        <v>12081</v>
      </c>
      <c r="AY1167">
        <v>9396</v>
      </c>
      <c r="AZ1167">
        <v>49</v>
      </c>
      <c r="BA1167">
        <v>624.44000000000005</v>
      </c>
      <c r="BB1167">
        <v>19.399999999999999</v>
      </c>
    </row>
    <row r="1168" spans="1:54" x14ac:dyDescent="0.3">
      <c r="A1168">
        <v>22067</v>
      </c>
      <c r="B1168" t="s">
        <v>1019</v>
      </c>
      <c r="C1168" t="s">
        <v>988</v>
      </c>
      <c r="D1168">
        <v>26760</v>
      </c>
      <c r="E1168">
        <v>27979</v>
      </c>
      <c r="F1168">
        <v>-4.4000000000000004</v>
      </c>
      <c r="G1168">
        <v>27979</v>
      </c>
      <c r="H1168">
        <v>7</v>
      </c>
      <c r="I1168">
        <v>24.3</v>
      </c>
      <c r="J1168">
        <v>16.899999999999999</v>
      </c>
      <c r="K1168">
        <v>51.8</v>
      </c>
      <c r="L1168">
        <v>50.3</v>
      </c>
      <c r="M1168">
        <v>47.9</v>
      </c>
      <c r="N1168">
        <v>0.2</v>
      </c>
      <c r="O1168">
        <v>0.5</v>
      </c>
      <c r="P1168">
        <v>0.1</v>
      </c>
      <c r="Q1168">
        <v>1.1000000000000001</v>
      </c>
      <c r="R1168">
        <v>1.2</v>
      </c>
      <c r="S1168">
        <v>49.6</v>
      </c>
      <c r="T1168">
        <v>93.9</v>
      </c>
      <c r="U1168">
        <v>0.5</v>
      </c>
      <c r="V1168">
        <v>1.6</v>
      </c>
      <c r="W1168">
        <v>76.900000000000006</v>
      </c>
      <c r="X1168">
        <v>12.9</v>
      </c>
      <c r="Y1168">
        <v>2068</v>
      </c>
      <c r="Z1168">
        <v>25.1</v>
      </c>
      <c r="AA1168">
        <v>12535</v>
      </c>
      <c r="AB1168">
        <v>66.7</v>
      </c>
      <c r="AC1168">
        <v>8.6</v>
      </c>
      <c r="AD1168">
        <v>74600</v>
      </c>
      <c r="AE1168">
        <v>10482</v>
      </c>
      <c r="AF1168">
        <v>2.5499999999999998</v>
      </c>
      <c r="AG1168">
        <v>16683</v>
      </c>
      <c r="AH1168">
        <v>28585</v>
      </c>
      <c r="AI1168">
        <v>26.5</v>
      </c>
      <c r="AJ1168">
        <v>452</v>
      </c>
      <c r="AK1168">
        <v>5182</v>
      </c>
      <c r="AL1168">
        <v>0.5</v>
      </c>
      <c r="AM1168">
        <v>1745</v>
      </c>
      <c r="AN1168">
        <v>1729</v>
      </c>
      <c r="AO1168">
        <v>25.7</v>
      </c>
      <c r="AP1168">
        <v>0</v>
      </c>
      <c r="AQ1168">
        <v>0</v>
      </c>
      <c r="AR1168">
        <v>0</v>
      </c>
      <c r="AS1168">
        <v>0</v>
      </c>
      <c r="AT1168">
        <v>0</v>
      </c>
      <c r="AU1168">
        <v>0</v>
      </c>
      <c r="AV1168">
        <v>255319</v>
      </c>
      <c r="AW1168">
        <v>241374</v>
      </c>
      <c r="AX1168">
        <v>8443</v>
      </c>
      <c r="AY1168">
        <v>19773</v>
      </c>
      <c r="AZ1168">
        <v>16</v>
      </c>
      <c r="BA1168">
        <v>794.93</v>
      </c>
      <c r="BB1168">
        <v>35.200000000000003</v>
      </c>
    </row>
    <row r="1169" spans="1:54" x14ac:dyDescent="0.3">
      <c r="A1169">
        <v>22069</v>
      </c>
      <c r="B1169" t="s">
        <v>1018</v>
      </c>
      <c r="C1169" t="s">
        <v>988</v>
      </c>
      <c r="D1169">
        <v>39166</v>
      </c>
      <c r="E1169">
        <v>39566</v>
      </c>
      <c r="F1169">
        <v>-1</v>
      </c>
      <c r="G1169">
        <v>39566</v>
      </c>
      <c r="H1169">
        <v>6.4</v>
      </c>
      <c r="I1169">
        <v>23.6</v>
      </c>
      <c r="J1169">
        <v>15.3</v>
      </c>
      <c r="K1169">
        <v>52.3</v>
      </c>
      <c r="L1169">
        <v>54.8</v>
      </c>
      <c r="M1169">
        <v>41.4</v>
      </c>
      <c r="N1169">
        <v>1</v>
      </c>
      <c r="O1169">
        <v>0.6</v>
      </c>
      <c r="P1169">
        <v>0</v>
      </c>
      <c r="Q1169">
        <v>2</v>
      </c>
      <c r="R1169">
        <v>2.2000000000000002</v>
      </c>
      <c r="S1169">
        <v>53.3</v>
      </c>
      <c r="T1169">
        <v>86.7</v>
      </c>
      <c r="U1169">
        <v>1.2</v>
      </c>
      <c r="V1169">
        <v>2.2999999999999998</v>
      </c>
      <c r="W1169">
        <v>81.5</v>
      </c>
      <c r="X1169">
        <v>21.6</v>
      </c>
      <c r="Y1169">
        <v>2511</v>
      </c>
      <c r="Z1169">
        <v>23.1</v>
      </c>
      <c r="AA1169">
        <v>18770</v>
      </c>
      <c r="AB1169">
        <v>62.1</v>
      </c>
      <c r="AC1169">
        <v>16.399999999999999</v>
      </c>
      <c r="AD1169">
        <v>97200</v>
      </c>
      <c r="AE1169">
        <v>14903</v>
      </c>
      <c r="AF1169">
        <v>2.57</v>
      </c>
      <c r="AG1169">
        <v>20802</v>
      </c>
      <c r="AH1169">
        <v>33953</v>
      </c>
      <c r="AI1169">
        <v>26</v>
      </c>
      <c r="AJ1169">
        <v>819</v>
      </c>
      <c r="AK1169">
        <v>10944</v>
      </c>
      <c r="AL1169">
        <v>2.9</v>
      </c>
      <c r="AM1169">
        <v>2251</v>
      </c>
      <c r="AN1169">
        <v>2853</v>
      </c>
      <c r="AO1169">
        <v>19.899999999999999</v>
      </c>
      <c r="AP1169">
        <v>0</v>
      </c>
      <c r="AQ1169">
        <v>0</v>
      </c>
      <c r="AR1169">
        <v>0</v>
      </c>
      <c r="AS1169">
        <v>1.8</v>
      </c>
      <c r="AT1169">
        <v>28.1</v>
      </c>
      <c r="AU1169">
        <v>1006262</v>
      </c>
      <c r="AV1169">
        <v>0</v>
      </c>
      <c r="AW1169">
        <v>413982</v>
      </c>
      <c r="AX1169">
        <v>10627</v>
      </c>
      <c r="AY1169">
        <v>52432</v>
      </c>
      <c r="AZ1169">
        <v>38</v>
      </c>
      <c r="BA1169">
        <v>1252.25</v>
      </c>
      <c r="BB1169">
        <v>31.6</v>
      </c>
    </row>
    <row r="1170" spans="1:54" x14ac:dyDescent="0.3">
      <c r="A1170">
        <v>22071</v>
      </c>
      <c r="B1170" t="s">
        <v>1017</v>
      </c>
      <c r="C1170" t="s">
        <v>988</v>
      </c>
      <c r="D1170">
        <v>384320</v>
      </c>
      <c r="E1170">
        <v>343829</v>
      </c>
      <c r="F1170">
        <v>11.8</v>
      </c>
      <c r="G1170">
        <v>343829</v>
      </c>
      <c r="H1170">
        <v>6.1</v>
      </c>
      <c r="I1170">
        <v>20.399999999999999</v>
      </c>
      <c r="J1170">
        <v>12.1</v>
      </c>
      <c r="K1170">
        <v>52.2</v>
      </c>
      <c r="L1170">
        <v>35.299999999999997</v>
      </c>
      <c r="M1170">
        <v>59.8</v>
      </c>
      <c r="N1170">
        <v>0.4</v>
      </c>
      <c r="O1170">
        <v>3</v>
      </c>
      <c r="P1170">
        <v>0.1</v>
      </c>
      <c r="Q1170">
        <v>1.5</v>
      </c>
      <c r="R1170">
        <v>5.5</v>
      </c>
      <c r="S1170">
        <v>31.2</v>
      </c>
      <c r="T1170">
        <v>81.7</v>
      </c>
      <c r="U1170">
        <v>5.9</v>
      </c>
      <c r="V1170">
        <v>9.8000000000000007</v>
      </c>
      <c r="W1170">
        <v>84.5</v>
      </c>
      <c r="X1170">
        <v>33.700000000000003</v>
      </c>
      <c r="Y1170">
        <v>19685</v>
      </c>
      <c r="Z1170">
        <v>23</v>
      </c>
      <c r="AA1170">
        <v>192445</v>
      </c>
      <c r="AB1170">
        <v>47.3</v>
      </c>
      <c r="AC1170">
        <v>41.4</v>
      </c>
      <c r="AD1170">
        <v>183700</v>
      </c>
      <c r="AE1170">
        <v>148398</v>
      </c>
      <c r="AF1170">
        <v>2.3199999999999998</v>
      </c>
      <c r="AG1170">
        <v>26500</v>
      </c>
      <c r="AH1170">
        <v>37146</v>
      </c>
      <c r="AI1170">
        <v>27.3</v>
      </c>
      <c r="AJ1170">
        <v>8669</v>
      </c>
      <c r="AK1170">
        <v>164374</v>
      </c>
      <c r="AL1170">
        <v>4</v>
      </c>
      <c r="AM1170">
        <v>34136</v>
      </c>
      <c r="AN1170">
        <v>27165</v>
      </c>
      <c r="AO1170">
        <v>28.9</v>
      </c>
      <c r="AP1170">
        <v>0.7</v>
      </c>
      <c r="AQ1170">
        <v>5.2</v>
      </c>
      <c r="AR1170">
        <v>0</v>
      </c>
      <c r="AS1170">
        <v>4.0999999999999996</v>
      </c>
      <c r="AT1170">
        <v>30.4</v>
      </c>
      <c r="AU1170">
        <v>3088945</v>
      </c>
      <c r="AV1170">
        <v>1938441</v>
      </c>
      <c r="AW1170">
        <v>2718026</v>
      </c>
      <c r="AX1170">
        <v>9434</v>
      </c>
      <c r="AY1170">
        <v>2148176</v>
      </c>
      <c r="AZ1170">
        <v>1026</v>
      </c>
      <c r="BA1170">
        <v>169.42</v>
      </c>
      <c r="BB1170">
        <v>2029.4</v>
      </c>
    </row>
    <row r="1171" spans="1:54" x14ac:dyDescent="0.3">
      <c r="A1171">
        <v>22073</v>
      </c>
      <c r="B1171" t="s">
        <v>1016</v>
      </c>
      <c r="C1171" t="s">
        <v>988</v>
      </c>
      <c r="D1171">
        <v>156325</v>
      </c>
      <c r="E1171">
        <v>153720</v>
      </c>
      <c r="F1171">
        <v>1.7</v>
      </c>
      <c r="G1171">
        <v>153720</v>
      </c>
      <c r="H1171">
        <v>7</v>
      </c>
      <c r="I1171">
        <v>25.5</v>
      </c>
      <c r="J1171">
        <v>13.3</v>
      </c>
      <c r="K1171">
        <v>52.1</v>
      </c>
      <c r="L1171">
        <v>60</v>
      </c>
      <c r="M1171">
        <v>37.299999999999997</v>
      </c>
      <c r="N1171">
        <v>0.3</v>
      </c>
      <c r="O1171">
        <v>1</v>
      </c>
      <c r="P1171">
        <v>0</v>
      </c>
      <c r="Q1171">
        <v>1.3</v>
      </c>
      <c r="R1171">
        <v>2.2000000000000002</v>
      </c>
      <c r="S1171">
        <v>58.5</v>
      </c>
      <c r="T1171">
        <v>85.9</v>
      </c>
      <c r="U1171">
        <v>1.5</v>
      </c>
      <c r="V1171">
        <v>2.6</v>
      </c>
      <c r="W1171">
        <v>84.7</v>
      </c>
      <c r="X1171">
        <v>22.9</v>
      </c>
      <c r="Y1171">
        <v>10139</v>
      </c>
      <c r="Z1171">
        <v>20.2</v>
      </c>
      <c r="AA1171">
        <v>66292</v>
      </c>
      <c r="AB1171">
        <v>60.4</v>
      </c>
      <c r="AC1171">
        <v>18.2</v>
      </c>
      <c r="AD1171">
        <v>118200</v>
      </c>
      <c r="AE1171">
        <v>57551</v>
      </c>
      <c r="AF1171">
        <v>2.57</v>
      </c>
      <c r="AG1171">
        <v>21917</v>
      </c>
      <c r="AH1171">
        <v>38955</v>
      </c>
      <c r="AI1171">
        <v>23.2</v>
      </c>
      <c r="AJ1171">
        <v>4180</v>
      </c>
      <c r="AK1171">
        <v>63093</v>
      </c>
      <c r="AL1171">
        <v>2.7</v>
      </c>
      <c r="AM1171">
        <v>12275</v>
      </c>
      <c r="AN1171">
        <v>14399</v>
      </c>
      <c r="AO1171">
        <v>17.3</v>
      </c>
      <c r="AP1171">
        <v>0</v>
      </c>
      <c r="AQ1171">
        <v>1.8</v>
      </c>
      <c r="AR1171">
        <v>0</v>
      </c>
      <c r="AS1171">
        <v>0.8</v>
      </c>
      <c r="AT1171">
        <v>30.9</v>
      </c>
      <c r="AU1171">
        <v>0</v>
      </c>
      <c r="AV1171">
        <v>0</v>
      </c>
      <c r="AW1171">
        <v>2221645</v>
      </c>
      <c r="AX1171">
        <v>14823</v>
      </c>
      <c r="AY1171">
        <v>250288</v>
      </c>
      <c r="AZ1171">
        <v>704</v>
      </c>
      <c r="BA1171">
        <v>610.41</v>
      </c>
      <c r="BB1171">
        <v>251.8</v>
      </c>
    </row>
    <row r="1172" spans="1:54" x14ac:dyDescent="0.3">
      <c r="A1172">
        <v>22075</v>
      </c>
      <c r="B1172" t="s">
        <v>1015</v>
      </c>
      <c r="C1172" t="s">
        <v>988</v>
      </c>
      <c r="D1172">
        <v>23447</v>
      </c>
      <c r="E1172">
        <v>23042</v>
      </c>
      <c r="F1172">
        <v>1.8</v>
      </c>
      <c r="G1172">
        <v>23042</v>
      </c>
      <c r="H1172">
        <v>7.3</v>
      </c>
      <c r="I1172">
        <v>26.7</v>
      </c>
      <c r="J1172">
        <v>12.2</v>
      </c>
      <c r="K1172">
        <v>50.1</v>
      </c>
      <c r="L1172">
        <v>71.2</v>
      </c>
      <c r="M1172">
        <v>20.399999999999999</v>
      </c>
      <c r="N1172">
        <v>1.7</v>
      </c>
      <c r="O1172">
        <v>3.8</v>
      </c>
      <c r="P1172">
        <v>0.2</v>
      </c>
      <c r="Q1172">
        <v>2.7</v>
      </c>
      <c r="R1172">
        <v>6.4</v>
      </c>
      <c r="S1172">
        <v>66.099999999999994</v>
      </c>
      <c r="T1172">
        <v>90.6</v>
      </c>
      <c r="U1172">
        <v>4.3</v>
      </c>
      <c r="V1172">
        <v>8.1999999999999993</v>
      </c>
      <c r="W1172">
        <v>80.7</v>
      </c>
      <c r="X1172">
        <v>15.3</v>
      </c>
      <c r="Y1172">
        <v>1749</v>
      </c>
      <c r="Z1172">
        <v>25.9</v>
      </c>
      <c r="AA1172">
        <v>9877</v>
      </c>
      <c r="AB1172">
        <v>74.5</v>
      </c>
      <c r="AC1172">
        <v>11.5</v>
      </c>
      <c r="AD1172">
        <v>176900</v>
      </c>
      <c r="AE1172">
        <v>8615</v>
      </c>
      <c r="AF1172">
        <v>2.68</v>
      </c>
      <c r="AG1172">
        <v>25748</v>
      </c>
      <c r="AH1172">
        <v>55138</v>
      </c>
      <c r="AI1172">
        <v>12.7</v>
      </c>
      <c r="AJ1172">
        <v>692</v>
      </c>
      <c r="AK1172">
        <v>11040</v>
      </c>
      <c r="AL1172">
        <v>-2.8</v>
      </c>
      <c r="AM1172">
        <v>2248</v>
      </c>
      <c r="AN1172">
        <v>2269</v>
      </c>
      <c r="AO1172">
        <v>9.6999999999999993</v>
      </c>
      <c r="AP1172">
        <v>3</v>
      </c>
      <c r="AQ1172">
        <v>0</v>
      </c>
      <c r="AR1172">
        <v>0</v>
      </c>
      <c r="AS1172">
        <v>0</v>
      </c>
      <c r="AT1172">
        <v>27.5</v>
      </c>
      <c r="AU1172">
        <v>0</v>
      </c>
      <c r="AV1172">
        <v>920966</v>
      </c>
      <c r="AW1172">
        <v>113637</v>
      </c>
      <c r="AX1172">
        <v>5322</v>
      </c>
      <c r="AY1172">
        <v>43227</v>
      </c>
      <c r="AZ1172">
        <v>75</v>
      </c>
      <c r="BA1172">
        <v>779.91</v>
      </c>
      <c r="BB1172">
        <v>29.5</v>
      </c>
    </row>
    <row r="1173" spans="1:54" x14ac:dyDescent="0.3">
      <c r="A1173">
        <v>22077</v>
      </c>
      <c r="B1173" t="s">
        <v>1014</v>
      </c>
      <c r="C1173" t="s">
        <v>988</v>
      </c>
      <c r="D1173">
        <v>22406</v>
      </c>
      <c r="E1173">
        <v>22802</v>
      </c>
      <c r="F1173">
        <v>-1.7</v>
      </c>
      <c r="G1173">
        <v>22802</v>
      </c>
      <c r="H1173">
        <v>6.2</v>
      </c>
      <c r="I1173">
        <v>23</v>
      </c>
      <c r="J1173">
        <v>18.2</v>
      </c>
      <c r="K1173">
        <v>52</v>
      </c>
      <c r="L1173">
        <v>62.5</v>
      </c>
      <c r="M1173">
        <v>35.6</v>
      </c>
      <c r="N1173">
        <v>0.3</v>
      </c>
      <c r="O1173">
        <v>0.4</v>
      </c>
      <c r="P1173">
        <v>0</v>
      </c>
      <c r="Q1173">
        <v>1.2</v>
      </c>
      <c r="R1173">
        <v>2.5</v>
      </c>
      <c r="S1173">
        <v>60.6</v>
      </c>
      <c r="T1173">
        <v>91.3</v>
      </c>
      <c r="U1173">
        <v>1.8</v>
      </c>
      <c r="V1173">
        <v>4.7</v>
      </c>
      <c r="W1173">
        <v>81</v>
      </c>
      <c r="X1173">
        <v>14.3</v>
      </c>
      <c r="Y1173">
        <v>1355</v>
      </c>
      <c r="Z1173">
        <v>30.9</v>
      </c>
      <c r="AA1173">
        <v>11287</v>
      </c>
      <c r="AB1173">
        <v>78</v>
      </c>
      <c r="AC1173">
        <v>4</v>
      </c>
      <c r="AD1173">
        <v>113100</v>
      </c>
      <c r="AE1173">
        <v>8818</v>
      </c>
      <c r="AF1173">
        <v>2.5499999999999998</v>
      </c>
      <c r="AG1173">
        <v>23742</v>
      </c>
      <c r="AH1173">
        <v>45363</v>
      </c>
      <c r="AI1173">
        <v>17.7</v>
      </c>
      <c r="AJ1173">
        <v>370</v>
      </c>
      <c r="AK1173">
        <v>4164</v>
      </c>
      <c r="AL1173">
        <v>-1.1000000000000001</v>
      </c>
      <c r="AM1173">
        <v>1447</v>
      </c>
      <c r="AN1173">
        <v>1663</v>
      </c>
      <c r="AO1173">
        <v>12.3</v>
      </c>
      <c r="AP1173">
        <v>0</v>
      </c>
      <c r="AQ1173">
        <v>0</v>
      </c>
      <c r="AR1173">
        <v>0</v>
      </c>
      <c r="AS1173">
        <v>0</v>
      </c>
      <c r="AT1173">
        <v>31.4</v>
      </c>
      <c r="AU1173">
        <v>0</v>
      </c>
      <c r="AV1173">
        <v>177020</v>
      </c>
      <c r="AW1173">
        <v>216342</v>
      </c>
      <c r="AX1173">
        <v>9638</v>
      </c>
      <c r="AY1173">
        <v>14042</v>
      </c>
      <c r="AZ1173">
        <v>54</v>
      </c>
      <c r="BA1173">
        <v>557.35</v>
      </c>
      <c r="BB1173">
        <v>40.9</v>
      </c>
    </row>
    <row r="1174" spans="1:54" x14ac:dyDescent="0.3">
      <c r="A1174">
        <v>22079</v>
      </c>
      <c r="B1174" t="s">
        <v>1013</v>
      </c>
      <c r="C1174" t="s">
        <v>988</v>
      </c>
      <c r="D1174">
        <v>132488</v>
      </c>
      <c r="E1174">
        <v>131613</v>
      </c>
      <c r="F1174">
        <v>0.7</v>
      </c>
      <c r="G1174">
        <v>131613</v>
      </c>
      <c r="H1174">
        <v>6.8</v>
      </c>
      <c r="I1174">
        <v>25.2</v>
      </c>
      <c r="J1174">
        <v>14.9</v>
      </c>
      <c r="K1174">
        <v>51.7</v>
      </c>
      <c r="L1174">
        <v>63.9</v>
      </c>
      <c r="M1174">
        <v>32</v>
      </c>
      <c r="N1174">
        <v>0.9</v>
      </c>
      <c r="O1174">
        <v>1.5</v>
      </c>
      <c r="P1174">
        <v>0</v>
      </c>
      <c r="Q1174">
        <v>1.7</v>
      </c>
      <c r="R1174">
        <v>2.8</v>
      </c>
      <c r="S1174">
        <v>61.6</v>
      </c>
      <c r="T1174">
        <v>86.4</v>
      </c>
      <c r="U1174">
        <v>2.4</v>
      </c>
      <c r="V1174">
        <v>5.3</v>
      </c>
      <c r="W1174">
        <v>82.4</v>
      </c>
      <c r="X1174">
        <v>18.3</v>
      </c>
      <c r="Y1174">
        <v>10775</v>
      </c>
      <c r="Z1174">
        <v>23.1</v>
      </c>
      <c r="AA1174">
        <v>57087</v>
      </c>
      <c r="AB1174">
        <v>66</v>
      </c>
      <c r="AC1174">
        <v>15.4</v>
      </c>
      <c r="AD1174">
        <v>120400</v>
      </c>
      <c r="AE1174">
        <v>47606</v>
      </c>
      <c r="AF1174">
        <v>2.68</v>
      </c>
      <c r="AG1174">
        <v>22126</v>
      </c>
      <c r="AH1174">
        <v>40930</v>
      </c>
      <c r="AI1174">
        <v>19.899999999999999</v>
      </c>
      <c r="AJ1174">
        <v>3147</v>
      </c>
      <c r="AK1174">
        <v>47643</v>
      </c>
      <c r="AL1174">
        <v>2.8</v>
      </c>
      <c r="AM1174">
        <v>7650</v>
      </c>
      <c r="AN1174">
        <v>9586</v>
      </c>
      <c r="AO1174">
        <v>10.8</v>
      </c>
      <c r="AP1174">
        <v>0</v>
      </c>
      <c r="AQ1174">
        <v>1.8</v>
      </c>
      <c r="AR1174">
        <v>0</v>
      </c>
      <c r="AS1174">
        <v>1.1000000000000001</v>
      </c>
      <c r="AT1174">
        <v>27.8</v>
      </c>
      <c r="AU1174">
        <v>0</v>
      </c>
      <c r="AV1174">
        <v>0</v>
      </c>
      <c r="AW1174">
        <v>1910244</v>
      </c>
      <c r="AX1174">
        <v>14369</v>
      </c>
      <c r="AY1174">
        <v>0</v>
      </c>
      <c r="AZ1174">
        <v>282</v>
      </c>
      <c r="BA1174">
        <v>1317.96</v>
      </c>
      <c r="BB1174">
        <v>99.9</v>
      </c>
    </row>
    <row r="1175" spans="1:54" x14ac:dyDescent="0.3">
      <c r="A1175">
        <v>22081</v>
      </c>
      <c r="B1175" t="s">
        <v>1012</v>
      </c>
      <c r="C1175" t="s">
        <v>988</v>
      </c>
      <c r="D1175">
        <v>8669</v>
      </c>
      <c r="E1175">
        <v>9091</v>
      </c>
      <c r="F1175">
        <v>-4.5999999999999996</v>
      </c>
      <c r="G1175">
        <v>9091</v>
      </c>
      <c r="H1175">
        <v>7</v>
      </c>
      <c r="I1175">
        <v>24.7</v>
      </c>
      <c r="J1175">
        <v>16.600000000000001</v>
      </c>
      <c r="K1175">
        <v>51.6</v>
      </c>
      <c r="L1175">
        <v>58.9</v>
      </c>
      <c r="M1175">
        <v>39.5</v>
      </c>
      <c r="N1175">
        <v>0.5</v>
      </c>
      <c r="O1175">
        <v>0.2</v>
      </c>
      <c r="P1175">
        <v>0</v>
      </c>
      <c r="Q1175">
        <v>0.8</v>
      </c>
      <c r="R1175">
        <v>1.6</v>
      </c>
      <c r="S1175">
        <v>57.6</v>
      </c>
      <c r="T1175">
        <v>92</v>
      </c>
      <c r="U1175">
        <v>0.2</v>
      </c>
      <c r="V1175">
        <v>1</v>
      </c>
      <c r="W1175">
        <v>76.3</v>
      </c>
      <c r="X1175">
        <v>11.9</v>
      </c>
      <c r="Y1175">
        <v>569</v>
      </c>
      <c r="Z1175">
        <v>30</v>
      </c>
      <c r="AA1175">
        <v>4131</v>
      </c>
      <c r="AB1175">
        <v>76.099999999999994</v>
      </c>
      <c r="AC1175">
        <v>6</v>
      </c>
      <c r="AD1175">
        <v>78700</v>
      </c>
      <c r="AE1175">
        <v>3320</v>
      </c>
      <c r="AF1175">
        <v>2.66</v>
      </c>
      <c r="AG1175">
        <v>21443</v>
      </c>
      <c r="AH1175">
        <v>39346</v>
      </c>
      <c r="AI1175">
        <v>21.8</v>
      </c>
      <c r="AJ1175">
        <v>130</v>
      </c>
      <c r="AK1175">
        <v>2049</v>
      </c>
      <c r="AL1175">
        <v>-8.9</v>
      </c>
      <c r="AM1175">
        <v>540</v>
      </c>
      <c r="AN1175">
        <v>484</v>
      </c>
      <c r="AO1175">
        <v>0</v>
      </c>
      <c r="AP1175">
        <v>0</v>
      </c>
      <c r="AQ1175">
        <v>0</v>
      </c>
      <c r="AR1175">
        <v>0</v>
      </c>
      <c r="AS1175">
        <v>0</v>
      </c>
      <c r="AT1175">
        <v>38</v>
      </c>
      <c r="AU1175">
        <v>0</v>
      </c>
      <c r="AV1175">
        <v>0</v>
      </c>
      <c r="AW1175">
        <v>36722</v>
      </c>
      <c r="AX1175">
        <v>4019</v>
      </c>
      <c r="AY1175">
        <v>3469</v>
      </c>
      <c r="AZ1175">
        <v>0</v>
      </c>
      <c r="BA1175">
        <v>389.09</v>
      </c>
      <c r="BB1175">
        <v>23.4</v>
      </c>
    </row>
    <row r="1176" spans="1:54" x14ac:dyDescent="0.3">
      <c r="A1176">
        <v>22083</v>
      </c>
      <c r="B1176" t="s">
        <v>1011</v>
      </c>
      <c r="C1176" t="s">
        <v>988</v>
      </c>
      <c r="D1176">
        <v>20740</v>
      </c>
      <c r="E1176">
        <v>20725</v>
      </c>
      <c r="F1176">
        <v>0.1</v>
      </c>
      <c r="G1176">
        <v>20725</v>
      </c>
      <c r="H1176">
        <v>7.1</v>
      </c>
      <c r="I1176">
        <v>25.1</v>
      </c>
      <c r="J1176">
        <v>15.1</v>
      </c>
      <c r="K1176">
        <v>51.7</v>
      </c>
      <c r="L1176">
        <v>62.7</v>
      </c>
      <c r="M1176">
        <v>35.6</v>
      </c>
      <c r="N1176">
        <v>0.4</v>
      </c>
      <c r="O1176">
        <v>0.3</v>
      </c>
      <c r="P1176">
        <v>0</v>
      </c>
      <c r="Q1176">
        <v>0.9</v>
      </c>
      <c r="R1176">
        <v>2.1</v>
      </c>
      <c r="S1176">
        <v>61</v>
      </c>
      <c r="T1176">
        <v>87.3</v>
      </c>
      <c r="U1176">
        <v>0.4</v>
      </c>
      <c r="V1176">
        <v>0.8</v>
      </c>
      <c r="W1176">
        <v>76.2</v>
      </c>
      <c r="X1176">
        <v>13.2</v>
      </c>
      <c r="Y1176">
        <v>1003</v>
      </c>
      <c r="Z1176">
        <v>20.3</v>
      </c>
      <c r="AA1176">
        <v>8833</v>
      </c>
      <c r="AB1176">
        <v>68.8</v>
      </c>
      <c r="AC1176">
        <v>7.7</v>
      </c>
      <c r="AD1176">
        <v>76900</v>
      </c>
      <c r="AE1176">
        <v>7619</v>
      </c>
      <c r="AF1176">
        <v>2.59</v>
      </c>
      <c r="AG1176">
        <v>18669</v>
      </c>
      <c r="AH1176">
        <v>36835</v>
      </c>
      <c r="AI1176">
        <v>21.3</v>
      </c>
      <c r="AJ1176">
        <v>414</v>
      </c>
      <c r="AK1176">
        <v>5845</v>
      </c>
      <c r="AL1176">
        <v>1</v>
      </c>
      <c r="AM1176">
        <v>1405</v>
      </c>
      <c r="AN1176">
        <v>1570</v>
      </c>
      <c r="AO1176">
        <v>0</v>
      </c>
      <c r="AP1176">
        <v>0</v>
      </c>
      <c r="AQ1176">
        <v>0</v>
      </c>
      <c r="AR1176">
        <v>0</v>
      </c>
      <c r="AS1176">
        <v>0</v>
      </c>
      <c r="AT1176">
        <v>30.9</v>
      </c>
      <c r="AU1176">
        <v>0</v>
      </c>
      <c r="AV1176">
        <v>172613</v>
      </c>
      <c r="AW1176">
        <v>228448</v>
      </c>
      <c r="AX1176">
        <v>11183</v>
      </c>
      <c r="AY1176">
        <v>14610</v>
      </c>
      <c r="AZ1176">
        <v>33</v>
      </c>
      <c r="BA1176">
        <v>559.04</v>
      </c>
      <c r="BB1176">
        <v>37.1</v>
      </c>
    </row>
    <row r="1177" spans="1:54" x14ac:dyDescent="0.3">
      <c r="A1177">
        <v>22085</v>
      </c>
      <c r="B1177" t="s">
        <v>1010</v>
      </c>
      <c r="C1177" t="s">
        <v>988</v>
      </c>
      <c r="D1177">
        <v>24199</v>
      </c>
      <c r="E1177">
        <v>24233</v>
      </c>
      <c r="F1177">
        <v>-0.1</v>
      </c>
      <c r="G1177">
        <v>24233</v>
      </c>
      <c r="H1177">
        <v>6.8</v>
      </c>
      <c r="I1177">
        <v>24.4</v>
      </c>
      <c r="J1177">
        <v>18.5</v>
      </c>
      <c r="K1177">
        <v>50.5</v>
      </c>
      <c r="L1177">
        <v>70.3</v>
      </c>
      <c r="M1177">
        <v>16.899999999999999</v>
      </c>
      <c r="N1177">
        <v>8.6999999999999993</v>
      </c>
      <c r="O1177">
        <v>0.3</v>
      </c>
      <c r="P1177">
        <v>0</v>
      </c>
      <c r="Q1177">
        <v>3.7</v>
      </c>
      <c r="R1177">
        <v>3.8</v>
      </c>
      <c r="S1177">
        <v>68.2</v>
      </c>
      <c r="T1177">
        <v>92.5</v>
      </c>
      <c r="U1177">
        <v>1.3</v>
      </c>
      <c r="V1177">
        <v>2.9</v>
      </c>
      <c r="W1177">
        <v>79.900000000000006</v>
      </c>
      <c r="X1177">
        <v>13</v>
      </c>
      <c r="Y1177">
        <v>2074</v>
      </c>
      <c r="Z1177">
        <v>30.7</v>
      </c>
      <c r="AA1177">
        <v>14415</v>
      </c>
      <c r="AB1177">
        <v>76.599999999999994</v>
      </c>
      <c r="AC1177">
        <v>5.0999999999999996</v>
      </c>
      <c r="AD1177">
        <v>75300</v>
      </c>
      <c r="AE1177">
        <v>9175</v>
      </c>
      <c r="AF1177">
        <v>2.6</v>
      </c>
      <c r="AG1177">
        <v>22229</v>
      </c>
      <c r="AH1177">
        <v>35159</v>
      </c>
      <c r="AI1177">
        <v>21.7</v>
      </c>
      <c r="AJ1177">
        <v>481</v>
      </c>
      <c r="AK1177">
        <v>4416</v>
      </c>
      <c r="AL1177">
        <v>-0.7</v>
      </c>
      <c r="AM1177">
        <v>1360</v>
      </c>
      <c r="AN1177">
        <v>1490</v>
      </c>
      <c r="AO1177">
        <v>0</v>
      </c>
      <c r="AP1177">
        <v>3.8</v>
      </c>
      <c r="AQ1177">
        <v>0</v>
      </c>
      <c r="AR1177">
        <v>0</v>
      </c>
      <c r="AS1177">
        <v>0</v>
      </c>
      <c r="AT1177">
        <v>0</v>
      </c>
      <c r="AU1177">
        <v>0</v>
      </c>
      <c r="AV1177">
        <v>0</v>
      </c>
      <c r="AW1177">
        <v>172740</v>
      </c>
      <c r="AX1177">
        <v>7288</v>
      </c>
      <c r="AY1177">
        <v>13984</v>
      </c>
      <c r="AZ1177">
        <v>67</v>
      </c>
      <c r="BA1177">
        <v>866.66</v>
      </c>
      <c r="BB1177">
        <v>28</v>
      </c>
    </row>
    <row r="1178" spans="1:54" x14ac:dyDescent="0.3">
      <c r="A1178">
        <v>22087</v>
      </c>
      <c r="B1178" t="s">
        <v>1009</v>
      </c>
      <c r="C1178" t="s">
        <v>988</v>
      </c>
      <c r="D1178">
        <v>44409</v>
      </c>
      <c r="E1178">
        <v>35897</v>
      </c>
      <c r="F1178">
        <v>23.7</v>
      </c>
      <c r="G1178">
        <v>35897</v>
      </c>
      <c r="H1178">
        <v>8</v>
      </c>
      <c r="I1178">
        <v>26.9</v>
      </c>
      <c r="J1178">
        <v>9.8000000000000007</v>
      </c>
      <c r="K1178">
        <v>50.5</v>
      </c>
      <c r="L1178">
        <v>72.099999999999994</v>
      </c>
      <c r="M1178">
        <v>22.3</v>
      </c>
      <c r="N1178">
        <v>0.8</v>
      </c>
      <c r="O1178">
        <v>2.4</v>
      </c>
      <c r="P1178">
        <v>0.1</v>
      </c>
      <c r="Q1178">
        <v>2.2999999999999998</v>
      </c>
      <c r="R1178">
        <v>9.6</v>
      </c>
      <c r="S1178">
        <v>64</v>
      </c>
      <c r="T1178">
        <v>84.3</v>
      </c>
      <c r="U1178">
        <v>5</v>
      </c>
      <c r="V1178">
        <v>7.7</v>
      </c>
      <c r="W1178">
        <v>81.2</v>
      </c>
      <c r="X1178">
        <v>12</v>
      </c>
      <c r="Y1178">
        <v>1564</v>
      </c>
      <c r="Z1178">
        <v>25.8</v>
      </c>
      <c r="AA1178">
        <v>16834</v>
      </c>
      <c r="AB1178">
        <v>69.2</v>
      </c>
      <c r="AC1178">
        <v>14.9</v>
      </c>
      <c r="AD1178">
        <v>127200</v>
      </c>
      <c r="AE1178">
        <v>13714</v>
      </c>
      <c r="AF1178">
        <v>2.81</v>
      </c>
      <c r="AG1178">
        <v>20316</v>
      </c>
      <c r="AH1178">
        <v>41353</v>
      </c>
      <c r="AI1178">
        <v>18.7</v>
      </c>
      <c r="AJ1178">
        <v>674</v>
      </c>
      <c r="AK1178">
        <v>7660</v>
      </c>
      <c r="AL1178">
        <v>4.5</v>
      </c>
      <c r="AM1178">
        <v>3167</v>
      </c>
      <c r="AN1178">
        <v>2807</v>
      </c>
      <c r="AO1178">
        <v>8.1</v>
      </c>
      <c r="AP1178">
        <v>0</v>
      </c>
      <c r="AQ1178">
        <v>0</v>
      </c>
      <c r="AR1178">
        <v>0</v>
      </c>
      <c r="AS1178">
        <v>7.6</v>
      </c>
      <c r="AT1178">
        <v>20.100000000000001</v>
      </c>
      <c r="AU1178">
        <v>0</v>
      </c>
      <c r="AV1178">
        <v>164222</v>
      </c>
      <c r="AW1178">
        <v>291779</v>
      </c>
      <c r="AX1178">
        <v>8726</v>
      </c>
      <c r="AY1178">
        <v>36343</v>
      </c>
      <c r="AZ1178">
        <v>39</v>
      </c>
      <c r="BA1178">
        <v>377.52</v>
      </c>
      <c r="BB1178">
        <v>95.1</v>
      </c>
    </row>
    <row r="1179" spans="1:54" x14ac:dyDescent="0.3">
      <c r="A1179">
        <v>22089</v>
      </c>
      <c r="B1179" t="s">
        <v>1008</v>
      </c>
      <c r="C1179" t="s">
        <v>988</v>
      </c>
      <c r="D1179">
        <v>52745</v>
      </c>
      <c r="E1179">
        <v>52887</v>
      </c>
      <c r="F1179">
        <v>-0.3</v>
      </c>
      <c r="G1179">
        <v>52780</v>
      </c>
      <c r="H1179">
        <v>6.2</v>
      </c>
      <c r="I1179">
        <v>25.4</v>
      </c>
      <c r="J1179">
        <v>11.6</v>
      </c>
      <c r="K1179">
        <v>50.8</v>
      </c>
      <c r="L1179">
        <v>70.5</v>
      </c>
      <c r="M1179">
        <v>26.6</v>
      </c>
      <c r="N1179">
        <v>0.4</v>
      </c>
      <c r="O1179">
        <v>1</v>
      </c>
      <c r="P1179">
        <v>0</v>
      </c>
      <c r="Q1179">
        <v>1.4</v>
      </c>
      <c r="R1179">
        <v>5.9</v>
      </c>
      <c r="S1179">
        <v>65.599999999999994</v>
      </c>
      <c r="T1179">
        <v>90.8</v>
      </c>
      <c r="U1179">
        <v>3.8</v>
      </c>
      <c r="V1179">
        <v>5.9</v>
      </c>
      <c r="W1179">
        <v>85.9</v>
      </c>
      <c r="X1179">
        <v>19.7</v>
      </c>
      <c r="Y1179">
        <v>3015</v>
      </c>
      <c r="Z1179">
        <v>26.9</v>
      </c>
      <c r="AA1179">
        <v>20277</v>
      </c>
      <c r="AB1179">
        <v>80.8</v>
      </c>
      <c r="AC1179">
        <v>11.2</v>
      </c>
      <c r="AD1179">
        <v>186400</v>
      </c>
      <c r="AE1179">
        <v>18547</v>
      </c>
      <c r="AF1179">
        <v>2.81</v>
      </c>
      <c r="AG1179">
        <v>26756</v>
      </c>
      <c r="AH1179">
        <v>58758</v>
      </c>
      <c r="AI1179">
        <v>12.7</v>
      </c>
      <c r="AJ1179">
        <v>943</v>
      </c>
      <c r="AK1179">
        <v>21116</v>
      </c>
      <c r="AL1179">
        <v>4.2</v>
      </c>
      <c r="AM1179">
        <v>3955</v>
      </c>
      <c r="AN1179">
        <v>4404</v>
      </c>
      <c r="AO1179">
        <v>24.3</v>
      </c>
      <c r="AP1179">
        <v>0</v>
      </c>
      <c r="AQ1179">
        <v>0</v>
      </c>
      <c r="AR1179">
        <v>0</v>
      </c>
      <c r="AS1179">
        <v>3.2</v>
      </c>
      <c r="AT1179">
        <v>36.4</v>
      </c>
      <c r="AU1179">
        <v>27354671</v>
      </c>
      <c r="AV1179">
        <v>2137737</v>
      </c>
      <c r="AW1179">
        <v>389164</v>
      </c>
      <c r="AX1179">
        <v>7492</v>
      </c>
      <c r="AY1179">
        <v>40093</v>
      </c>
      <c r="AZ1179">
        <v>108</v>
      </c>
      <c r="BA1179">
        <v>279.08</v>
      </c>
      <c r="BB1179">
        <v>189.1</v>
      </c>
    </row>
    <row r="1180" spans="1:54" x14ac:dyDescent="0.3">
      <c r="A1180">
        <v>22091</v>
      </c>
      <c r="B1180" t="s">
        <v>1007</v>
      </c>
      <c r="C1180" t="s">
        <v>988</v>
      </c>
      <c r="D1180">
        <v>10619</v>
      </c>
      <c r="E1180">
        <v>11203</v>
      </c>
      <c r="F1180">
        <v>-5.2</v>
      </c>
      <c r="G1180">
        <v>11203</v>
      </c>
      <c r="H1180">
        <v>5.8</v>
      </c>
      <c r="I1180">
        <v>22.5</v>
      </c>
      <c r="J1180">
        <v>17.600000000000001</v>
      </c>
      <c r="K1180">
        <v>51.5</v>
      </c>
      <c r="L1180">
        <v>45.3</v>
      </c>
      <c r="M1180">
        <v>53</v>
      </c>
      <c r="N1180">
        <v>0.4</v>
      </c>
      <c r="O1180">
        <v>0.1</v>
      </c>
      <c r="P1180">
        <v>0</v>
      </c>
      <c r="Q1180">
        <v>1.1000000000000001</v>
      </c>
      <c r="R1180">
        <v>1.6</v>
      </c>
      <c r="S1180">
        <v>44.4</v>
      </c>
      <c r="T1180">
        <v>92.7</v>
      </c>
      <c r="U1180">
        <v>0.8</v>
      </c>
      <c r="V1180">
        <v>2.4</v>
      </c>
      <c r="W1180">
        <v>80.599999999999994</v>
      </c>
      <c r="X1180">
        <v>10.3</v>
      </c>
      <c r="Y1180">
        <v>754</v>
      </c>
      <c r="Z1180">
        <v>38.700000000000003</v>
      </c>
      <c r="AA1180">
        <v>5159</v>
      </c>
      <c r="AB1180">
        <v>82.2</v>
      </c>
      <c r="AC1180">
        <v>2</v>
      </c>
      <c r="AD1180">
        <v>80600</v>
      </c>
      <c r="AE1180">
        <v>4130</v>
      </c>
      <c r="AF1180">
        <v>2.65</v>
      </c>
      <c r="AG1180">
        <v>19457</v>
      </c>
      <c r="AH1180">
        <v>33143</v>
      </c>
      <c r="AI1180">
        <v>27.4</v>
      </c>
      <c r="AJ1180">
        <v>119</v>
      </c>
      <c r="AK1180">
        <v>1146</v>
      </c>
      <c r="AL1180">
        <v>-2.4</v>
      </c>
      <c r="AM1180">
        <v>787</v>
      </c>
      <c r="AN1180">
        <v>769</v>
      </c>
      <c r="AO1180">
        <v>0</v>
      </c>
      <c r="AP1180">
        <v>0</v>
      </c>
      <c r="AQ1180">
        <v>0</v>
      </c>
      <c r="AR1180">
        <v>0</v>
      </c>
      <c r="AS1180">
        <v>0</v>
      </c>
      <c r="AT1180">
        <v>29.6</v>
      </c>
      <c r="AU1180">
        <v>0</v>
      </c>
      <c r="AV1180">
        <v>0</v>
      </c>
      <c r="AW1180">
        <v>35533</v>
      </c>
      <c r="AX1180">
        <v>3358</v>
      </c>
      <c r="AY1180">
        <v>1653</v>
      </c>
      <c r="AZ1180">
        <v>0</v>
      </c>
      <c r="BA1180">
        <v>408.4</v>
      </c>
      <c r="BB1180">
        <v>27.4</v>
      </c>
    </row>
    <row r="1181" spans="1:54" x14ac:dyDescent="0.3">
      <c r="A1181">
        <v>22093</v>
      </c>
      <c r="B1181" t="s">
        <v>1006</v>
      </c>
      <c r="C1181" t="s">
        <v>988</v>
      </c>
      <c r="D1181">
        <v>21638</v>
      </c>
      <c r="E1181">
        <v>22102</v>
      </c>
      <c r="F1181">
        <v>-2.1</v>
      </c>
      <c r="G1181">
        <v>22102</v>
      </c>
      <c r="H1181">
        <v>6.3</v>
      </c>
      <c r="I1181">
        <v>23.8</v>
      </c>
      <c r="J1181">
        <v>15.1</v>
      </c>
      <c r="K1181">
        <v>51.5</v>
      </c>
      <c r="L1181">
        <v>49.6</v>
      </c>
      <c r="M1181">
        <v>49.1</v>
      </c>
      <c r="N1181">
        <v>0.2</v>
      </c>
      <c r="O1181">
        <v>0.3</v>
      </c>
      <c r="P1181">
        <v>0</v>
      </c>
      <c r="Q1181">
        <v>0.7</v>
      </c>
      <c r="R1181">
        <v>1.7</v>
      </c>
      <c r="S1181">
        <v>48.2</v>
      </c>
      <c r="T1181">
        <v>94.4</v>
      </c>
      <c r="U1181">
        <v>1</v>
      </c>
      <c r="V1181">
        <v>4.4000000000000004</v>
      </c>
      <c r="W1181">
        <v>83.4</v>
      </c>
      <c r="X1181">
        <v>13</v>
      </c>
      <c r="Y1181">
        <v>1347</v>
      </c>
      <c r="Z1181">
        <v>25.5</v>
      </c>
      <c r="AA1181">
        <v>8711</v>
      </c>
      <c r="AB1181">
        <v>81.5</v>
      </c>
      <c r="AC1181">
        <v>7.4</v>
      </c>
      <c r="AD1181">
        <v>125000</v>
      </c>
      <c r="AE1181">
        <v>7786</v>
      </c>
      <c r="AF1181">
        <v>2.78</v>
      </c>
      <c r="AG1181">
        <v>24930</v>
      </c>
      <c r="AH1181">
        <v>55443</v>
      </c>
      <c r="AI1181">
        <v>16.399999999999999</v>
      </c>
      <c r="AJ1181">
        <v>319</v>
      </c>
      <c r="AK1181">
        <v>5977</v>
      </c>
      <c r="AL1181">
        <v>5.8</v>
      </c>
      <c r="AM1181">
        <v>1431</v>
      </c>
      <c r="AN1181">
        <v>1375</v>
      </c>
      <c r="AO1181">
        <v>40.299999999999997</v>
      </c>
      <c r="AP1181">
        <v>0</v>
      </c>
      <c r="AQ1181">
        <v>0</v>
      </c>
      <c r="AR1181">
        <v>0</v>
      </c>
      <c r="AS1181">
        <v>0</v>
      </c>
      <c r="AT1181">
        <v>40.1</v>
      </c>
      <c r="AU1181">
        <v>0</v>
      </c>
      <c r="AV1181">
        <v>0</v>
      </c>
      <c r="AW1181">
        <v>162938</v>
      </c>
      <c r="AX1181">
        <v>7669</v>
      </c>
      <c r="AY1181">
        <v>11979</v>
      </c>
      <c r="AZ1181">
        <v>47</v>
      </c>
      <c r="BA1181">
        <v>241.54</v>
      </c>
      <c r="BB1181">
        <v>91.5</v>
      </c>
    </row>
    <row r="1182" spans="1:54" x14ac:dyDescent="0.3">
      <c r="A1182">
        <v>22095</v>
      </c>
      <c r="B1182" t="s">
        <v>1005</v>
      </c>
      <c r="C1182" t="s">
        <v>988</v>
      </c>
      <c r="D1182">
        <v>43745</v>
      </c>
      <c r="E1182">
        <v>45817</v>
      </c>
      <c r="F1182">
        <v>-4.5</v>
      </c>
      <c r="G1182">
        <v>45924</v>
      </c>
      <c r="H1182">
        <v>6.6</v>
      </c>
      <c r="I1182">
        <v>25.2</v>
      </c>
      <c r="J1182">
        <v>12.6</v>
      </c>
      <c r="K1182">
        <v>51.3</v>
      </c>
      <c r="L1182">
        <v>42</v>
      </c>
      <c r="M1182">
        <v>55.4</v>
      </c>
      <c r="N1182">
        <v>0.4</v>
      </c>
      <c r="O1182">
        <v>0.8</v>
      </c>
      <c r="P1182">
        <v>0.2</v>
      </c>
      <c r="Q1182">
        <v>1.2</v>
      </c>
      <c r="R1182">
        <v>5.4</v>
      </c>
      <c r="S1182">
        <v>37.6</v>
      </c>
      <c r="T1182">
        <v>89.8</v>
      </c>
      <c r="U1182">
        <v>3.6</v>
      </c>
      <c r="V1182">
        <v>7.1</v>
      </c>
      <c r="W1182">
        <v>80.400000000000006</v>
      </c>
      <c r="X1182">
        <v>14.5</v>
      </c>
      <c r="Y1182">
        <v>2525</v>
      </c>
      <c r="Z1182">
        <v>27</v>
      </c>
      <c r="AA1182">
        <v>17621</v>
      </c>
      <c r="AB1182">
        <v>77.7</v>
      </c>
      <c r="AC1182">
        <v>8.6</v>
      </c>
      <c r="AD1182">
        <v>149900</v>
      </c>
      <c r="AE1182">
        <v>15440</v>
      </c>
      <c r="AF1182">
        <v>2.87</v>
      </c>
      <c r="AG1182">
        <v>21335</v>
      </c>
      <c r="AH1182">
        <v>50635</v>
      </c>
      <c r="AI1182">
        <v>16.100000000000001</v>
      </c>
      <c r="AJ1182">
        <v>714</v>
      </c>
      <c r="AK1182">
        <v>13888</v>
      </c>
      <c r="AL1182">
        <v>-4.7</v>
      </c>
      <c r="AM1182">
        <v>3266</v>
      </c>
      <c r="AN1182">
        <v>3722</v>
      </c>
      <c r="AO1182">
        <v>45</v>
      </c>
      <c r="AP1182">
        <v>0</v>
      </c>
      <c r="AQ1182">
        <v>3</v>
      </c>
      <c r="AR1182">
        <v>0</v>
      </c>
      <c r="AS1182">
        <v>0</v>
      </c>
      <c r="AT1182">
        <v>31.8</v>
      </c>
      <c r="AU1182">
        <v>0</v>
      </c>
      <c r="AV1182">
        <v>2540843</v>
      </c>
      <c r="AW1182">
        <v>454761</v>
      </c>
      <c r="AX1182">
        <v>9492</v>
      </c>
      <c r="AY1182">
        <v>55538</v>
      </c>
      <c r="AZ1182">
        <v>35</v>
      </c>
      <c r="BA1182">
        <v>213.07</v>
      </c>
      <c r="BB1182">
        <v>215.5</v>
      </c>
    </row>
    <row r="1183" spans="1:54" x14ac:dyDescent="0.3">
      <c r="A1183">
        <v>22097</v>
      </c>
      <c r="B1183" t="s">
        <v>1004</v>
      </c>
      <c r="C1183" t="s">
        <v>988</v>
      </c>
      <c r="D1183">
        <v>83709</v>
      </c>
      <c r="E1183">
        <v>83384</v>
      </c>
      <c r="F1183">
        <v>0.4</v>
      </c>
      <c r="G1183">
        <v>83384</v>
      </c>
      <c r="H1183">
        <v>7.8</v>
      </c>
      <c r="I1183">
        <v>27.1</v>
      </c>
      <c r="J1183">
        <v>14.8</v>
      </c>
      <c r="K1183">
        <v>51.9</v>
      </c>
      <c r="L1183">
        <v>56.6</v>
      </c>
      <c r="M1183">
        <v>41.3</v>
      </c>
      <c r="N1183">
        <v>0.4</v>
      </c>
      <c r="O1183">
        <v>0.5</v>
      </c>
      <c r="P1183">
        <v>0</v>
      </c>
      <c r="Q1183">
        <v>1.3</v>
      </c>
      <c r="R1183">
        <v>1.9</v>
      </c>
      <c r="S1183">
        <v>55.1</v>
      </c>
      <c r="T1183">
        <v>91.8</v>
      </c>
      <c r="U1183">
        <v>0.8</v>
      </c>
      <c r="V1183">
        <v>10.9</v>
      </c>
      <c r="W1183">
        <v>76.400000000000006</v>
      </c>
      <c r="X1183">
        <v>13.2</v>
      </c>
      <c r="Y1183">
        <v>4489</v>
      </c>
      <c r="Z1183">
        <v>26.4</v>
      </c>
      <c r="AA1183">
        <v>36140</v>
      </c>
      <c r="AB1183">
        <v>70</v>
      </c>
      <c r="AC1183">
        <v>9.1</v>
      </c>
      <c r="AD1183">
        <v>83600</v>
      </c>
      <c r="AE1183">
        <v>30935</v>
      </c>
      <c r="AF1183">
        <v>2.66</v>
      </c>
      <c r="AG1183">
        <v>19387</v>
      </c>
      <c r="AH1183">
        <v>35503</v>
      </c>
      <c r="AI1183">
        <v>26.8</v>
      </c>
      <c r="AJ1183">
        <v>1602</v>
      </c>
      <c r="AK1183">
        <v>23819</v>
      </c>
      <c r="AL1183">
        <v>5.5</v>
      </c>
      <c r="AM1183">
        <v>5606</v>
      </c>
      <c r="AN1183">
        <v>6291</v>
      </c>
      <c r="AO1183">
        <v>20.8</v>
      </c>
      <c r="AP1183">
        <v>0</v>
      </c>
      <c r="AQ1183">
        <v>1.3</v>
      </c>
      <c r="AR1183">
        <v>0</v>
      </c>
      <c r="AS1183">
        <v>1.9</v>
      </c>
      <c r="AT1183">
        <v>24.3</v>
      </c>
      <c r="AU1183">
        <v>0</v>
      </c>
      <c r="AV1183">
        <v>0</v>
      </c>
      <c r="AW1183">
        <v>970661</v>
      </c>
      <c r="AX1183">
        <v>10633</v>
      </c>
      <c r="AY1183">
        <v>56570</v>
      </c>
      <c r="AZ1183">
        <v>144</v>
      </c>
      <c r="BA1183">
        <v>923.88</v>
      </c>
      <c r="BB1183">
        <v>90.3</v>
      </c>
    </row>
    <row r="1184" spans="1:54" x14ac:dyDescent="0.3">
      <c r="A1184">
        <v>22099</v>
      </c>
      <c r="B1184" t="s">
        <v>1003</v>
      </c>
      <c r="C1184" t="s">
        <v>988</v>
      </c>
      <c r="D1184">
        <v>53315</v>
      </c>
      <c r="E1184">
        <v>52160</v>
      </c>
      <c r="F1184">
        <v>2.2000000000000002</v>
      </c>
      <c r="G1184">
        <v>52160</v>
      </c>
      <c r="H1184">
        <v>6.6</v>
      </c>
      <c r="I1184">
        <v>24.9</v>
      </c>
      <c r="J1184">
        <v>13.3</v>
      </c>
      <c r="K1184">
        <v>50.6</v>
      </c>
      <c r="L1184">
        <v>66.7</v>
      </c>
      <c r="M1184">
        <v>30.5</v>
      </c>
      <c r="N1184">
        <v>0.5</v>
      </c>
      <c r="O1184">
        <v>0.9</v>
      </c>
      <c r="P1184">
        <v>0</v>
      </c>
      <c r="Q1184">
        <v>1.3</v>
      </c>
      <c r="R1184">
        <v>2.5</v>
      </c>
      <c r="S1184">
        <v>64.8</v>
      </c>
      <c r="T1184">
        <v>90.4</v>
      </c>
      <c r="U1184">
        <v>1.6</v>
      </c>
      <c r="V1184">
        <v>19.100000000000001</v>
      </c>
      <c r="W1184">
        <v>77.099999999999994</v>
      </c>
      <c r="X1184">
        <v>13.3</v>
      </c>
      <c r="Y1184">
        <v>3009</v>
      </c>
      <c r="Z1184">
        <v>27.9</v>
      </c>
      <c r="AA1184">
        <v>22526</v>
      </c>
      <c r="AB1184">
        <v>80.3</v>
      </c>
      <c r="AC1184">
        <v>4.7</v>
      </c>
      <c r="AD1184">
        <v>97300</v>
      </c>
      <c r="AE1184">
        <v>18756</v>
      </c>
      <c r="AF1184">
        <v>2.76</v>
      </c>
      <c r="AG1184">
        <v>22164</v>
      </c>
      <c r="AH1184">
        <v>42186</v>
      </c>
      <c r="AI1184">
        <v>18.2</v>
      </c>
      <c r="AJ1184">
        <v>954</v>
      </c>
      <c r="AK1184">
        <v>12683</v>
      </c>
      <c r="AL1184">
        <v>1.9</v>
      </c>
      <c r="AM1184">
        <v>4263</v>
      </c>
      <c r="AN1184">
        <v>3997</v>
      </c>
      <c r="AO1184">
        <v>17</v>
      </c>
      <c r="AP1184">
        <v>0</v>
      </c>
      <c r="AQ1184">
        <v>1.7</v>
      </c>
      <c r="AR1184">
        <v>0</v>
      </c>
      <c r="AS1184">
        <v>1.1000000000000001</v>
      </c>
      <c r="AT1184">
        <v>28.1</v>
      </c>
      <c r="AU1184">
        <v>324338</v>
      </c>
      <c r="AV1184">
        <v>326091</v>
      </c>
      <c r="AW1184">
        <v>407646</v>
      </c>
      <c r="AX1184">
        <v>7897</v>
      </c>
      <c r="AY1184">
        <v>45107</v>
      </c>
      <c r="AZ1184">
        <v>178</v>
      </c>
      <c r="BA1184">
        <v>737.65</v>
      </c>
      <c r="BB1184">
        <v>70.7</v>
      </c>
    </row>
    <row r="1185" spans="1:54" x14ac:dyDescent="0.3">
      <c r="A1185">
        <v>22101</v>
      </c>
      <c r="B1185" t="s">
        <v>1002</v>
      </c>
      <c r="C1185" t="s">
        <v>988</v>
      </c>
      <c r="D1185">
        <v>53162</v>
      </c>
      <c r="E1185">
        <v>54650</v>
      </c>
      <c r="F1185">
        <v>-2.7</v>
      </c>
      <c r="G1185">
        <v>54650</v>
      </c>
      <c r="H1185">
        <v>6.8</v>
      </c>
      <c r="I1185">
        <v>24.6</v>
      </c>
      <c r="J1185">
        <v>14.5</v>
      </c>
      <c r="K1185">
        <v>50.6</v>
      </c>
      <c r="L1185">
        <v>61.7</v>
      </c>
      <c r="M1185">
        <v>32.6</v>
      </c>
      <c r="N1185">
        <v>1.9</v>
      </c>
      <c r="O1185">
        <v>1.8</v>
      </c>
      <c r="P1185">
        <v>0.1</v>
      </c>
      <c r="Q1185">
        <v>1.9</v>
      </c>
      <c r="R1185">
        <v>6.4</v>
      </c>
      <c r="S1185">
        <v>56.5</v>
      </c>
      <c r="T1185">
        <v>86.1</v>
      </c>
      <c r="U1185">
        <v>4</v>
      </c>
      <c r="V1185">
        <v>10.3</v>
      </c>
      <c r="W1185">
        <v>73.2</v>
      </c>
      <c r="X1185">
        <v>10.8</v>
      </c>
      <c r="Y1185">
        <v>3574</v>
      </c>
      <c r="Z1185">
        <v>23.5</v>
      </c>
      <c r="AA1185">
        <v>23201</v>
      </c>
      <c r="AB1185">
        <v>69.7</v>
      </c>
      <c r="AC1185">
        <v>11</v>
      </c>
      <c r="AD1185">
        <v>88800</v>
      </c>
      <c r="AE1185">
        <v>20092</v>
      </c>
      <c r="AF1185">
        <v>2.65</v>
      </c>
      <c r="AG1185">
        <v>21313</v>
      </c>
      <c r="AH1185">
        <v>41571</v>
      </c>
      <c r="AI1185">
        <v>21</v>
      </c>
      <c r="AJ1185">
        <v>1315</v>
      </c>
      <c r="AK1185">
        <v>23119</v>
      </c>
      <c r="AL1185">
        <v>0.5</v>
      </c>
      <c r="AM1185">
        <v>3824</v>
      </c>
      <c r="AN1185">
        <v>4409</v>
      </c>
      <c r="AO1185">
        <v>17.5</v>
      </c>
      <c r="AP1185">
        <v>0</v>
      </c>
      <c r="AQ1185">
        <v>0</v>
      </c>
      <c r="AR1185">
        <v>0</v>
      </c>
      <c r="AS1185">
        <v>0</v>
      </c>
      <c r="AT1185">
        <v>18.7</v>
      </c>
      <c r="AU1185">
        <v>2011102</v>
      </c>
      <c r="AV1185">
        <v>0</v>
      </c>
      <c r="AW1185">
        <v>508177</v>
      </c>
      <c r="AX1185">
        <v>9933</v>
      </c>
      <c r="AY1185">
        <v>60317</v>
      </c>
      <c r="AZ1185">
        <v>58</v>
      </c>
      <c r="BA1185">
        <v>555.38</v>
      </c>
      <c r="BB1185">
        <v>98.4</v>
      </c>
    </row>
    <row r="1186" spans="1:54" x14ac:dyDescent="0.3">
      <c r="A1186">
        <v>22103</v>
      </c>
      <c r="B1186" t="s">
        <v>1001</v>
      </c>
      <c r="C1186" t="s">
        <v>988</v>
      </c>
      <c r="D1186">
        <v>245829</v>
      </c>
      <c r="E1186">
        <v>233737</v>
      </c>
      <c r="F1186">
        <v>5.2</v>
      </c>
      <c r="G1186">
        <v>233740</v>
      </c>
      <c r="H1186">
        <v>5.7</v>
      </c>
      <c r="I1186">
        <v>24.5</v>
      </c>
      <c r="J1186">
        <v>14.9</v>
      </c>
      <c r="K1186">
        <v>51.4</v>
      </c>
      <c r="L1186">
        <v>84.3</v>
      </c>
      <c r="M1186">
        <v>12</v>
      </c>
      <c r="N1186">
        <v>0.6</v>
      </c>
      <c r="O1186">
        <v>1.4</v>
      </c>
      <c r="P1186">
        <v>0.1</v>
      </c>
      <c r="Q1186">
        <v>1.7</v>
      </c>
      <c r="R1186">
        <v>5.4</v>
      </c>
      <c r="S1186">
        <v>79.5</v>
      </c>
      <c r="T1186">
        <v>86.5</v>
      </c>
      <c r="U1186">
        <v>3.6</v>
      </c>
      <c r="V1186">
        <v>6</v>
      </c>
      <c r="W1186">
        <v>88.4</v>
      </c>
      <c r="X1186">
        <v>30.1</v>
      </c>
      <c r="Y1186">
        <v>19810</v>
      </c>
      <c r="Z1186">
        <v>31.8</v>
      </c>
      <c r="AA1186">
        <v>98796</v>
      </c>
      <c r="AB1186">
        <v>78</v>
      </c>
      <c r="AC1186">
        <v>11.2</v>
      </c>
      <c r="AD1186">
        <v>194500</v>
      </c>
      <c r="AE1186">
        <v>87518</v>
      </c>
      <c r="AF1186">
        <v>2.68</v>
      </c>
      <c r="AG1186">
        <v>30363</v>
      </c>
      <c r="AH1186">
        <v>60799</v>
      </c>
      <c r="AI1186">
        <v>10.6</v>
      </c>
      <c r="AJ1186">
        <v>6153</v>
      </c>
      <c r="AK1186">
        <v>72584</v>
      </c>
      <c r="AL1186">
        <v>0.6</v>
      </c>
      <c r="AM1186">
        <v>22693</v>
      </c>
      <c r="AN1186">
        <v>23681</v>
      </c>
      <c r="AO1186">
        <v>5.9</v>
      </c>
      <c r="AP1186">
        <v>0</v>
      </c>
      <c r="AQ1186">
        <v>1.8</v>
      </c>
      <c r="AR1186">
        <v>0</v>
      </c>
      <c r="AS1186">
        <v>3.2</v>
      </c>
      <c r="AT1186">
        <v>26.2</v>
      </c>
      <c r="AU1186">
        <v>436331</v>
      </c>
      <c r="AV1186">
        <v>2363173</v>
      </c>
      <c r="AW1186">
        <v>3481120</v>
      </c>
      <c r="AX1186">
        <v>15382</v>
      </c>
      <c r="AY1186">
        <v>370687</v>
      </c>
      <c r="AZ1186">
        <v>1315</v>
      </c>
      <c r="BA1186">
        <v>845.55</v>
      </c>
      <c r="BB1186">
        <v>276.39999999999998</v>
      </c>
    </row>
    <row r="1187" spans="1:54" x14ac:dyDescent="0.3">
      <c r="A1187">
        <v>22105</v>
      </c>
      <c r="B1187" t="s">
        <v>1000</v>
      </c>
      <c r="C1187" t="s">
        <v>988</v>
      </c>
      <c r="D1187">
        <v>127049</v>
      </c>
      <c r="E1187">
        <v>121101</v>
      </c>
      <c r="F1187">
        <v>4.9000000000000004</v>
      </c>
      <c r="G1187">
        <v>121097</v>
      </c>
      <c r="H1187">
        <v>7.2</v>
      </c>
      <c r="I1187">
        <v>24.8</v>
      </c>
      <c r="J1187">
        <v>12.8</v>
      </c>
      <c r="K1187">
        <v>51.5</v>
      </c>
      <c r="L1187">
        <v>67.2</v>
      </c>
      <c r="M1187">
        <v>30.2</v>
      </c>
      <c r="N1187">
        <v>0.4</v>
      </c>
      <c r="O1187">
        <v>0.8</v>
      </c>
      <c r="P1187">
        <v>0.1</v>
      </c>
      <c r="Q1187">
        <v>1.4</v>
      </c>
      <c r="R1187">
        <v>3.9</v>
      </c>
      <c r="S1187">
        <v>63.9</v>
      </c>
      <c r="T1187">
        <v>84.6</v>
      </c>
      <c r="U1187">
        <v>2</v>
      </c>
      <c r="V1187">
        <v>4.9000000000000004</v>
      </c>
      <c r="W1187">
        <v>80.099999999999994</v>
      </c>
      <c r="X1187">
        <v>19.399999999999999</v>
      </c>
      <c r="Y1187">
        <v>7736</v>
      </c>
      <c r="Z1187">
        <v>28.5</v>
      </c>
      <c r="AA1187">
        <v>52548</v>
      </c>
      <c r="AB1187">
        <v>68.599999999999994</v>
      </c>
      <c r="AC1187">
        <v>14.6</v>
      </c>
      <c r="AD1187">
        <v>135400</v>
      </c>
      <c r="AE1187">
        <v>44418</v>
      </c>
      <c r="AF1187">
        <v>2.69</v>
      </c>
      <c r="AG1187">
        <v>21273</v>
      </c>
      <c r="AH1187">
        <v>40654</v>
      </c>
      <c r="AI1187">
        <v>21.2</v>
      </c>
      <c r="AJ1187">
        <v>2280</v>
      </c>
      <c r="AK1187">
        <v>34973</v>
      </c>
      <c r="AL1187">
        <v>2.9</v>
      </c>
      <c r="AM1187">
        <v>9305</v>
      </c>
      <c r="AN1187">
        <v>11255</v>
      </c>
      <c r="AO1187">
        <v>0</v>
      </c>
      <c r="AP1187">
        <v>0</v>
      </c>
      <c r="AQ1187">
        <v>0.9</v>
      </c>
      <c r="AR1187">
        <v>0</v>
      </c>
      <c r="AS1187">
        <v>1.6</v>
      </c>
      <c r="AT1187">
        <v>27.5</v>
      </c>
      <c r="AU1187">
        <v>0</v>
      </c>
      <c r="AV1187">
        <v>953650</v>
      </c>
      <c r="AW1187">
        <v>1742378</v>
      </c>
      <c r="AX1187">
        <v>15059</v>
      </c>
      <c r="AY1187">
        <v>164632</v>
      </c>
      <c r="AZ1187">
        <v>592</v>
      </c>
      <c r="BA1187">
        <v>791.28</v>
      </c>
      <c r="BB1187">
        <v>153</v>
      </c>
    </row>
    <row r="1188" spans="1:54" x14ac:dyDescent="0.3">
      <c r="A1188">
        <v>22107</v>
      </c>
      <c r="B1188" t="s">
        <v>999</v>
      </c>
      <c r="C1188" t="s">
        <v>988</v>
      </c>
      <c r="D1188">
        <v>4830</v>
      </c>
      <c r="E1188">
        <v>5252</v>
      </c>
      <c r="F1188">
        <v>-8</v>
      </c>
      <c r="G1188">
        <v>5252</v>
      </c>
      <c r="H1188">
        <v>5.9</v>
      </c>
      <c r="I1188">
        <v>25</v>
      </c>
      <c r="J1188">
        <v>19.600000000000001</v>
      </c>
      <c r="K1188">
        <v>51.5</v>
      </c>
      <c r="L1188">
        <v>43.7</v>
      </c>
      <c r="M1188">
        <v>54.8</v>
      </c>
      <c r="N1188">
        <v>0.1</v>
      </c>
      <c r="O1188">
        <v>0.2</v>
      </c>
      <c r="P1188">
        <v>0</v>
      </c>
      <c r="Q1188">
        <v>1.2</v>
      </c>
      <c r="R1188">
        <v>1.9</v>
      </c>
      <c r="S1188">
        <v>42.3</v>
      </c>
      <c r="T1188">
        <v>92.3</v>
      </c>
      <c r="U1188">
        <v>0.4</v>
      </c>
      <c r="V1188">
        <v>2.6</v>
      </c>
      <c r="W1188">
        <v>74.3</v>
      </c>
      <c r="X1188">
        <v>10.3</v>
      </c>
      <c r="Y1188">
        <v>352</v>
      </c>
      <c r="Z1188">
        <v>21.7</v>
      </c>
      <c r="AA1188">
        <v>3373</v>
      </c>
      <c r="AB1188">
        <v>63.5</v>
      </c>
      <c r="AC1188">
        <v>3.1</v>
      </c>
      <c r="AD1188">
        <v>58900</v>
      </c>
      <c r="AE1188">
        <v>2049</v>
      </c>
      <c r="AF1188">
        <v>2.33</v>
      </c>
      <c r="AG1188">
        <v>17175</v>
      </c>
      <c r="AH1188">
        <v>27543</v>
      </c>
      <c r="AI1188">
        <v>34.299999999999997</v>
      </c>
      <c r="AJ1188">
        <v>85</v>
      </c>
      <c r="AK1188">
        <v>522</v>
      </c>
      <c r="AL1188">
        <v>3.8</v>
      </c>
      <c r="AM1188">
        <v>323</v>
      </c>
      <c r="AN1188">
        <v>382</v>
      </c>
      <c r="AO1188">
        <v>0</v>
      </c>
      <c r="AP1188">
        <v>0</v>
      </c>
      <c r="AQ1188">
        <v>0</v>
      </c>
      <c r="AR1188">
        <v>0</v>
      </c>
      <c r="AS1188">
        <v>0</v>
      </c>
      <c r="AT1188">
        <v>0</v>
      </c>
      <c r="AU1188">
        <v>0</v>
      </c>
      <c r="AV1188">
        <v>0</v>
      </c>
      <c r="AW1188">
        <v>31767</v>
      </c>
      <c r="AX1188">
        <v>5498</v>
      </c>
      <c r="AY1188">
        <v>528</v>
      </c>
      <c r="AZ1188">
        <v>10</v>
      </c>
      <c r="BA1188">
        <v>602.78</v>
      </c>
      <c r="BB1188">
        <v>8.6999999999999993</v>
      </c>
    </row>
    <row r="1189" spans="1:54" x14ac:dyDescent="0.3">
      <c r="A1189">
        <v>22109</v>
      </c>
      <c r="B1189" t="s">
        <v>998</v>
      </c>
      <c r="C1189" t="s">
        <v>988</v>
      </c>
      <c r="D1189">
        <v>113328</v>
      </c>
      <c r="E1189">
        <v>111584</v>
      </c>
      <c r="F1189">
        <v>1.6</v>
      </c>
      <c r="G1189">
        <v>111860</v>
      </c>
      <c r="H1189">
        <v>7</v>
      </c>
      <c r="I1189">
        <v>25.6</v>
      </c>
      <c r="J1189">
        <v>12.6</v>
      </c>
      <c r="K1189">
        <v>50.6</v>
      </c>
      <c r="L1189">
        <v>71.7</v>
      </c>
      <c r="M1189">
        <v>19</v>
      </c>
      <c r="N1189">
        <v>5.7</v>
      </c>
      <c r="O1189">
        <v>1.1000000000000001</v>
      </c>
      <c r="P1189">
        <v>0.1</v>
      </c>
      <c r="Q1189">
        <v>2.2999999999999998</v>
      </c>
      <c r="R1189">
        <v>4.9000000000000004</v>
      </c>
      <c r="S1189">
        <v>67.599999999999994</v>
      </c>
      <c r="T1189">
        <v>84.9</v>
      </c>
      <c r="U1189">
        <v>3.4</v>
      </c>
      <c r="V1189">
        <v>10.199999999999999</v>
      </c>
      <c r="W1189">
        <v>75.099999999999994</v>
      </c>
      <c r="X1189">
        <v>13.4</v>
      </c>
      <c r="Y1189">
        <v>6730</v>
      </c>
      <c r="Z1189">
        <v>24.1</v>
      </c>
      <c r="AA1189">
        <v>44597</v>
      </c>
      <c r="AB1189">
        <v>74.400000000000006</v>
      </c>
      <c r="AC1189">
        <v>12.1</v>
      </c>
      <c r="AD1189">
        <v>131600</v>
      </c>
      <c r="AE1189">
        <v>39279</v>
      </c>
      <c r="AF1189">
        <v>2.81</v>
      </c>
      <c r="AG1189">
        <v>24114</v>
      </c>
      <c r="AH1189">
        <v>49960</v>
      </c>
      <c r="AI1189">
        <v>17.100000000000001</v>
      </c>
      <c r="AJ1189">
        <v>3008</v>
      </c>
      <c r="AK1189">
        <v>51560</v>
      </c>
      <c r="AL1189">
        <v>5.2</v>
      </c>
      <c r="AM1189">
        <v>7805</v>
      </c>
      <c r="AN1189">
        <v>9874</v>
      </c>
      <c r="AO1189">
        <v>5.9</v>
      </c>
      <c r="AP1189">
        <v>2</v>
      </c>
      <c r="AQ1189">
        <v>2.1</v>
      </c>
      <c r="AR1189">
        <v>0</v>
      </c>
      <c r="AS1189">
        <v>0</v>
      </c>
      <c r="AT1189">
        <v>18.7</v>
      </c>
      <c r="AU1189">
        <v>1115562</v>
      </c>
      <c r="AV1189">
        <v>899049</v>
      </c>
      <c r="AW1189">
        <v>1915438</v>
      </c>
      <c r="AX1189">
        <v>17633</v>
      </c>
      <c r="AY1189">
        <v>233139</v>
      </c>
      <c r="AZ1189">
        <v>266</v>
      </c>
      <c r="BA1189">
        <v>1231.82</v>
      </c>
      <c r="BB1189">
        <v>90.8</v>
      </c>
    </row>
    <row r="1190" spans="1:54" x14ac:dyDescent="0.3">
      <c r="A1190">
        <v>22111</v>
      </c>
      <c r="B1190" t="s">
        <v>997</v>
      </c>
      <c r="C1190" t="s">
        <v>988</v>
      </c>
      <c r="D1190">
        <v>22539</v>
      </c>
      <c r="E1190">
        <v>22782</v>
      </c>
      <c r="F1190">
        <v>-1.1000000000000001</v>
      </c>
      <c r="G1190">
        <v>22721</v>
      </c>
      <c r="H1190">
        <v>6.2</v>
      </c>
      <c r="I1190">
        <v>22.6</v>
      </c>
      <c r="J1190">
        <v>18.399999999999999</v>
      </c>
      <c r="K1190">
        <v>50.6</v>
      </c>
      <c r="L1190">
        <v>72.3</v>
      </c>
      <c r="M1190">
        <v>26.2</v>
      </c>
      <c r="N1190">
        <v>0.5</v>
      </c>
      <c r="O1190">
        <v>0.2</v>
      </c>
      <c r="P1190">
        <v>0.1</v>
      </c>
      <c r="Q1190">
        <v>0.8</v>
      </c>
      <c r="R1190">
        <v>4.4000000000000004</v>
      </c>
      <c r="S1190">
        <v>68.7</v>
      </c>
      <c r="T1190">
        <v>94.3</v>
      </c>
      <c r="U1190">
        <v>2.2999999999999998</v>
      </c>
      <c r="V1190">
        <v>3.6</v>
      </c>
      <c r="W1190">
        <v>82</v>
      </c>
      <c r="X1190">
        <v>13.1</v>
      </c>
      <c r="Y1190">
        <v>1730</v>
      </c>
      <c r="Z1190">
        <v>30.5</v>
      </c>
      <c r="AA1190">
        <v>11431</v>
      </c>
      <c r="AB1190">
        <v>80.2</v>
      </c>
      <c r="AC1190">
        <v>5.9</v>
      </c>
      <c r="AD1190">
        <v>79700</v>
      </c>
      <c r="AE1190">
        <v>8532</v>
      </c>
      <c r="AF1190">
        <v>2.6</v>
      </c>
      <c r="AG1190">
        <v>19412</v>
      </c>
      <c r="AH1190">
        <v>35828</v>
      </c>
      <c r="AI1190">
        <v>27.9</v>
      </c>
      <c r="AJ1190">
        <v>327</v>
      </c>
      <c r="AK1190">
        <v>4129</v>
      </c>
      <c r="AL1190">
        <v>3.7</v>
      </c>
      <c r="AM1190">
        <v>1458</v>
      </c>
      <c r="AN1190">
        <v>1453</v>
      </c>
      <c r="AO1190">
        <v>8.6</v>
      </c>
      <c r="AP1190">
        <v>0</v>
      </c>
      <c r="AQ1190">
        <v>0</v>
      </c>
      <c r="AR1190">
        <v>0</v>
      </c>
      <c r="AS1190">
        <v>0</v>
      </c>
      <c r="AT1190">
        <v>0</v>
      </c>
      <c r="AU1190">
        <v>0</v>
      </c>
      <c r="AV1190">
        <v>0</v>
      </c>
      <c r="AW1190">
        <v>148072</v>
      </c>
      <c r="AX1190">
        <v>6521</v>
      </c>
      <c r="AY1190">
        <v>10217</v>
      </c>
      <c r="AZ1190">
        <v>22</v>
      </c>
      <c r="BA1190">
        <v>876.99</v>
      </c>
      <c r="BB1190">
        <v>25.9</v>
      </c>
    </row>
    <row r="1191" spans="1:54" x14ac:dyDescent="0.3">
      <c r="A1191">
        <v>22113</v>
      </c>
      <c r="B1191" t="s">
        <v>996</v>
      </c>
      <c r="C1191" t="s">
        <v>988</v>
      </c>
      <c r="D1191">
        <v>59616</v>
      </c>
      <c r="E1191">
        <v>57999</v>
      </c>
      <c r="F1191">
        <v>2.8</v>
      </c>
      <c r="G1191">
        <v>57999</v>
      </c>
      <c r="H1191">
        <v>6.9</v>
      </c>
      <c r="I1191">
        <v>26.5</v>
      </c>
      <c r="J1191">
        <v>13.9</v>
      </c>
      <c r="K1191">
        <v>51.4</v>
      </c>
      <c r="L1191">
        <v>81.099999999999994</v>
      </c>
      <c r="M1191">
        <v>14.7</v>
      </c>
      <c r="N1191">
        <v>0.4</v>
      </c>
      <c r="O1191">
        <v>2.4</v>
      </c>
      <c r="P1191">
        <v>0</v>
      </c>
      <c r="Q1191">
        <v>1.4</v>
      </c>
      <c r="R1191">
        <v>3.2</v>
      </c>
      <c r="S1191">
        <v>78.3</v>
      </c>
      <c r="T1191">
        <v>87.8</v>
      </c>
      <c r="U1191">
        <v>2.4</v>
      </c>
      <c r="V1191">
        <v>20.100000000000001</v>
      </c>
      <c r="W1191">
        <v>75.400000000000006</v>
      </c>
      <c r="X1191">
        <v>12.6</v>
      </c>
      <c r="Y1191">
        <v>3304</v>
      </c>
      <c r="Z1191">
        <v>28.7</v>
      </c>
      <c r="AA1191">
        <v>25897</v>
      </c>
      <c r="AB1191">
        <v>75.2</v>
      </c>
      <c r="AC1191">
        <v>6.5</v>
      </c>
      <c r="AD1191">
        <v>96400</v>
      </c>
      <c r="AE1191">
        <v>21765</v>
      </c>
      <c r="AF1191">
        <v>2.66</v>
      </c>
      <c r="AG1191">
        <v>22589</v>
      </c>
      <c r="AH1191">
        <v>44665</v>
      </c>
      <c r="AI1191">
        <v>17.100000000000001</v>
      </c>
      <c r="AJ1191">
        <v>1045</v>
      </c>
      <c r="AK1191">
        <v>10590</v>
      </c>
      <c r="AL1191">
        <v>1.1000000000000001</v>
      </c>
      <c r="AM1191">
        <v>4209</v>
      </c>
      <c r="AN1191">
        <v>4708</v>
      </c>
      <c r="AO1191">
        <v>7.8</v>
      </c>
      <c r="AP1191">
        <v>0</v>
      </c>
      <c r="AQ1191">
        <v>5.8</v>
      </c>
      <c r="AR1191">
        <v>0</v>
      </c>
      <c r="AS1191">
        <v>0.9</v>
      </c>
      <c r="AT1191">
        <v>21.5</v>
      </c>
      <c r="AU1191">
        <v>0</v>
      </c>
      <c r="AV1191">
        <v>0</v>
      </c>
      <c r="AW1191">
        <v>518285</v>
      </c>
      <c r="AX1191">
        <v>9317</v>
      </c>
      <c r="AY1191">
        <v>51097</v>
      </c>
      <c r="AZ1191">
        <v>154</v>
      </c>
      <c r="BA1191">
        <v>1173.2</v>
      </c>
      <c r="BB1191">
        <v>49.4</v>
      </c>
    </row>
    <row r="1192" spans="1:54" x14ac:dyDescent="0.3">
      <c r="A1192">
        <v>22115</v>
      </c>
      <c r="B1192" t="s">
        <v>995</v>
      </c>
      <c r="C1192" t="s">
        <v>988</v>
      </c>
      <c r="D1192">
        <v>52132</v>
      </c>
      <c r="E1192">
        <v>52334</v>
      </c>
      <c r="F1192">
        <v>-0.4</v>
      </c>
      <c r="G1192">
        <v>52334</v>
      </c>
      <c r="H1192">
        <v>8.9</v>
      </c>
      <c r="I1192">
        <v>26.6</v>
      </c>
      <c r="J1192">
        <v>10.5</v>
      </c>
      <c r="K1192">
        <v>47.2</v>
      </c>
      <c r="L1192">
        <v>77.5</v>
      </c>
      <c r="M1192">
        <v>14.8</v>
      </c>
      <c r="N1192">
        <v>1.7</v>
      </c>
      <c r="O1192">
        <v>2</v>
      </c>
      <c r="P1192">
        <v>0.5</v>
      </c>
      <c r="Q1192">
        <v>3.6</v>
      </c>
      <c r="R1192">
        <v>9.6</v>
      </c>
      <c r="S1192">
        <v>69.8</v>
      </c>
      <c r="T1192">
        <v>78.900000000000006</v>
      </c>
      <c r="U1192">
        <v>3.5</v>
      </c>
      <c r="V1192">
        <v>7.8</v>
      </c>
      <c r="W1192">
        <v>86.4</v>
      </c>
      <c r="X1192">
        <v>18.8</v>
      </c>
      <c r="Y1192">
        <v>6560</v>
      </c>
      <c r="Z1192">
        <v>20.6</v>
      </c>
      <c r="AA1192">
        <v>21742</v>
      </c>
      <c r="AB1192">
        <v>54.7</v>
      </c>
      <c r="AC1192">
        <v>22.6</v>
      </c>
      <c r="AD1192">
        <v>90800</v>
      </c>
      <c r="AE1192">
        <v>18148</v>
      </c>
      <c r="AF1192">
        <v>2.76</v>
      </c>
      <c r="AG1192">
        <v>21396</v>
      </c>
      <c r="AH1192">
        <v>46572</v>
      </c>
      <c r="AI1192">
        <v>13.5</v>
      </c>
      <c r="AJ1192">
        <v>728</v>
      </c>
      <c r="AK1192">
        <v>9040</v>
      </c>
      <c r="AL1192">
        <v>0.2</v>
      </c>
      <c r="AM1192">
        <v>2026</v>
      </c>
      <c r="AN1192">
        <v>2321</v>
      </c>
      <c r="AO1192">
        <v>0</v>
      </c>
      <c r="AP1192">
        <v>0</v>
      </c>
      <c r="AQ1192">
        <v>0</v>
      </c>
      <c r="AR1192">
        <v>0</v>
      </c>
      <c r="AS1192">
        <v>0</v>
      </c>
      <c r="AT1192">
        <v>34</v>
      </c>
      <c r="AU1192">
        <v>0</v>
      </c>
      <c r="AV1192">
        <v>51603</v>
      </c>
      <c r="AW1192">
        <v>315686</v>
      </c>
      <c r="AX1192">
        <v>6692</v>
      </c>
      <c r="AY1192">
        <v>39827</v>
      </c>
      <c r="AZ1192">
        <v>76</v>
      </c>
      <c r="BA1192">
        <v>1327.91</v>
      </c>
      <c r="BB1192">
        <v>39.4</v>
      </c>
    </row>
    <row r="1193" spans="1:54" x14ac:dyDescent="0.3">
      <c r="A1193">
        <v>22117</v>
      </c>
      <c r="B1193" t="s">
        <v>994</v>
      </c>
      <c r="C1193" t="s">
        <v>988</v>
      </c>
      <c r="D1193">
        <v>46286</v>
      </c>
      <c r="E1193">
        <v>47171</v>
      </c>
      <c r="F1193">
        <v>-1.9</v>
      </c>
      <c r="G1193">
        <v>47168</v>
      </c>
      <c r="H1193">
        <v>6.3</v>
      </c>
      <c r="I1193">
        <v>24.1</v>
      </c>
      <c r="J1193">
        <v>16.3</v>
      </c>
      <c r="K1193">
        <v>50.6</v>
      </c>
      <c r="L1193">
        <v>67.599999999999994</v>
      </c>
      <c r="M1193">
        <v>30.4</v>
      </c>
      <c r="N1193">
        <v>0.4</v>
      </c>
      <c r="O1193">
        <v>0.3</v>
      </c>
      <c r="P1193">
        <v>0</v>
      </c>
      <c r="Q1193">
        <v>1.2</v>
      </c>
      <c r="R1193">
        <v>2.1</v>
      </c>
      <c r="S1193">
        <v>65.900000000000006</v>
      </c>
      <c r="T1193">
        <v>88.5</v>
      </c>
      <c r="U1193">
        <v>1.3</v>
      </c>
      <c r="V1193">
        <v>4.3</v>
      </c>
      <c r="W1193">
        <v>77.099999999999994</v>
      </c>
      <c r="X1193">
        <v>11.2</v>
      </c>
      <c r="Y1193">
        <v>3817</v>
      </c>
      <c r="Z1193">
        <v>31.4</v>
      </c>
      <c r="AA1193">
        <v>21288</v>
      </c>
      <c r="AB1193">
        <v>73</v>
      </c>
      <c r="AC1193">
        <v>5.9</v>
      </c>
      <c r="AD1193">
        <v>81900</v>
      </c>
      <c r="AE1193">
        <v>17599</v>
      </c>
      <c r="AF1193">
        <v>2.57</v>
      </c>
      <c r="AG1193">
        <v>17735</v>
      </c>
      <c r="AH1193">
        <v>31778</v>
      </c>
      <c r="AI1193">
        <v>25.7</v>
      </c>
      <c r="AJ1193">
        <v>644</v>
      </c>
      <c r="AK1193">
        <v>7707</v>
      </c>
      <c r="AL1193">
        <v>4</v>
      </c>
      <c r="AM1193">
        <v>2944</v>
      </c>
      <c r="AN1193">
        <v>3407</v>
      </c>
      <c r="AO1193">
        <v>19.100000000000001</v>
      </c>
      <c r="AP1193">
        <v>0</v>
      </c>
      <c r="AQ1193">
        <v>1.2</v>
      </c>
      <c r="AR1193">
        <v>0</v>
      </c>
      <c r="AS1193">
        <v>0</v>
      </c>
      <c r="AT1193">
        <v>26.3</v>
      </c>
      <c r="AU1193">
        <v>0</v>
      </c>
      <c r="AV1193">
        <v>0</v>
      </c>
      <c r="AW1193">
        <v>326287</v>
      </c>
      <c r="AX1193">
        <v>7241</v>
      </c>
      <c r="AY1193">
        <v>28122</v>
      </c>
      <c r="AZ1193">
        <v>68</v>
      </c>
      <c r="BA1193">
        <v>669.53</v>
      </c>
      <c r="BB1193">
        <v>70.400000000000006</v>
      </c>
    </row>
    <row r="1194" spans="1:54" x14ac:dyDescent="0.3">
      <c r="A1194">
        <v>22119</v>
      </c>
      <c r="B1194" t="s">
        <v>993</v>
      </c>
      <c r="C1194" t="s">
        <v>988</v>
      </c>
      <c r="D1194">
        <v>40333</v>
      </c>
      <c r="E1194">
        <v>41207</v>
      </c>
      <c r="F1194">
        <v>-2.1</v>
      </c>
      <c r="G1194">
        <v>41207</v>
      </c>
      <c r="H1194">
        <v>6.2</v>
      </c>
      <c r="I1194">
        <v>23.3</v>
      </c>
      <c r="J1194">
        <v>18.100000000000001</v>
      </c>
      <c r="K1194">
        <v>51.2</v>
      </c>
      <c r="L1194">
        <v>63.7</v>
      </c>
      <c r="M1194">
        <v>34</v>
      </c>
      <c r="N1194">
        <v>0.5</v>
      </c>
      <c r="O1194">
        <v>0.5</v>
      </c>
      <c r="P1194">
        <v>0</v>
      </c>
      <c r="Q1194">
        <v>1.3</v>
      </c>
      <c r="R1194">
        <v>1.8</v>
      </c>
      <c r="S1194">
        <v>62.4</v>
      </c>
      <c r="T1194">
        <v>86.2</v>
      </c>
      <c r="U1194">
        <v>0.7</v>
      </c>
      <c r="V1194">
        <v>2</v>
      </c>
      <c r="W1194">
        <v>78</v>
      </c>
      <c r="X1194">
        <v>13.6</v>
      </c>
      <c r="Y1194">
        <v>3407</v>
      </c>
      <c r="Z1194">
        <v>23.8</v>
      </c>
      <c r="AA1194">
        <v>19428</v>
      </c>
      <c r="AB1194">
        <v>69.2</v>
      </c>
      <c r="AC1194">
        <v>8.9</v>
      </c>
      <c r="AD1194">
        <v>79300</v>
      </c>
      <c r="AE1194">
        <v>15980</v>
      </c>
      <c r="AF1194">
        <v>2.5</v>
      </c>
      <c r="AG1194">
        <v>19871</v>
      </c>
      <c r="AH1194">
        <v>35071</v>
      </c>
      <c r="AI1194">
        <v>21.9</v>
      </c>
      <c r="AJ1194">
        <v>807</v>
      </c>
      <c r="AK1194">
        <v>10854</v>
      </c>
      <c r="AL1194">
        <v>-2</v>
      </c>
      <c r="AM1194">
        <v>2668</v>
      </c>
      <c r="AN1194">
        <v>2703</v>
      </c>
      <c r="AO1194">
        <v>14.9</v>
      </c>
      <c r="AP1194">
        <v>0</v>
      </c>
      <c r="AQ1194">
        <v>0</v>
      </c>
      <c r="AR1194">
        <v>0</v>
      </c>
      <c r="AS1194">
        <v>0</v>
      </c>
      <c r="AT1194">
        <v>31.8</v>
      </c>
      <c r="AU1194">
        <v>711994</v>
      </c>
      <c r="AV1194">
        <v>0</v>
      </c>
      <c r="AW1194">
        <v>484791</v>
      </c>
      <c r="AX1194">
        <v>11899</v>
      </c>
      <c r="AY1194">
        <v>28725</v>
      </c>
      <c r="AZ1194">
        <v>29</v>
      </c>
      <c r="BA1194">
        <v>593.03</v>
      </c>
      <c r="BB1194">
        <v>69.5</v>
      </c>
    </row>
    <row r="1195" spans="1:54" x14ac:dyDescent="0.3">
      <c r="A1195">
        <v>22121</v>
      </c>
      <c r="B1195" t="s">
        <v>992</v>
      </c>
      <c r="C1195" t="s">
        <v>988</v>
      </c>
      <c r="D1195">
        <v>25085</v>
      </c>
      <c r="E1195">
        <v>23788</v>
      </c>
      <c r="F1195">
        <v>5.5</v>
      </c>
      <c r="G1195">
        <v>23788</v>
      </c>
      <c r="H1195">
        <v>6.7</v>
      </c>
      <c r="I1195">
        <v>24.1</v>
      </c>
      <c r="J1195">
        <v>12</v>
      </c>
      <c r="K1195">
        <v>51.1</v>
      </c>
      <c r="L1195">
        <v>59.6</v>
      </c>
      <c r="M1195">
        <v>38.5</v>
      </c>
      <c r="N1195">
        <v>0.2</v>
      </c>
      <c r="O1195">
        <v>0.5</v>
      </c>
      <c r="P1195">
        <v>0</v>
      </c>
      <c r="Q1195">
        <v>1.2</v>
      </c>
      <c r="R1195">
        <v>2.7</v>
      </c>
      <c r="S1195">
        <v>57.3</v>
      </c>
      <c r="T1195">
        <v>85.9</v>
      </c>
      <c r="U1195">
        <v>1.2</v>
      </c>
      <c r="V1195">
        <v>4.0999999999999996</v>
      </c>
      <c r="W1195">
        <v>83.2</v>
      </c>
      <c r="X1195">
        <v>18</v>
      </c>
      <c r="Y1195">
        <v>1365</v>
      </c>
      <c r="Z1195">
        <v>24.3</v>
      </c>
      <c r="AA1195">
        <v>10059</v>
      </c>
      <c r="AB1195">
        <v>72.400000000000006</v>
      </c>
      <c r="AC1195">
        <v>9.6</v>
      </c>
      <c r="AD1195">
        <v>141900</v>
      </c>
      <c r="AE1195">
        <v>8820</v>
      </c>
      <c r="AF1195">
        <v>2.65</v>
      </c>
      <c r="AG1195">
        <v>24838</v>
      </c>
      <c r="AH1195">
        <v>50926</v>
      </c>
      <c r="AI1195">
        <v>14.6</v>
      </c>
      <c r="AJ1195">
        <v>544</v>
      </c>
      <c r="AK1195">
        <v>11049</v>
      </c>
      <c r="AL1195">
        <v>4.4000000000000004</v>
      </c>
      <c r="AM1195">
        <v>1623</v>
      </c>
      <c r="AN1195">
        <v>1937</v>
      </c>
      <c r="AO1195">
        <v>23.2</v>
      </c>
      <c r="AP1195">
        <v>0</v>
      </c>
      <c r="AQ1195">
        <v>0</v>
      </c>
      <c r="AR1195">
        <v>0</v>
      </c>
      <c r="AS1195">
        <v>4.0999999999999996</v>
      </c>
      <c r="AT1195">
        <v>32.700000000000003</v>
      </c>
      <c r="AU1195">
        <v>0</v>
      </c>
      <c r="AV1195">
        <v>602245</v>
      </c>
      <c r="AW1195">
        <v>319730</v>
      </c>
      <c r="AX1195">
        <v>14125</v>
      </c>
      <c r="AY1195">
        <v>35180</v>
      </c>
      <c r="AZ1195">
        <v>240</v>
      </c>
      <c r="BA1195">
        <v>192.39</v>
      </c>
      <c r="BB1195">
        <v>123.6</v>
      </c>
    </row>
    <row r="1196" spans="1:54" x14ac:dyDescent="0.3">
      <c r="A1196">
        <v>22123</v>
      </c>
      <c r="B1196" t="s">
        <v>991</v>
      </c>
      <c r="C1196" t="s">
        <v>988</v>
      </c>
      <c r="D1196">
        <v>11525</v>
      </c>
      <c r="E1196">
        <v>11604</v>
      </c>
      <c r="F1196">
        <v>-0.7</v>
      </c>
      <c r="G1196">
        <v>11604</v>
      </c>
      <c r="H1196">
        <v>5.8</v>
      </c>
      <c r="I1196">
        <v>24.3</v>
      </c>
      <c r="J1196">
        <v>17.600000000000001</v>
      </c>
      <c r="K1196">
        <v>49.8</v>
      </c>
      <c r="L1196">
        <v>81.599999999999994</v>
      </c>
      <c r="M1196">
        <v>16.3</v>
      </c>
      <c r="N1196">
        <v>0.6</v>
      </c>
      <c r="O1196">
        <v>0.3</v>
      </c>
      <c r="P1196">
        <v>0</v>
      </c>
      <c r="Q1196">
        <v>1.2</v>
      </c>
      <c r="R1196">
        <v>3.1</v>
      </c>
      <c r="S1196">
        <v>79.2</v>
      </c>
      <c r="T1196">
        <v>90</v>
      </c>
      <c r="U1196">
        <v>1.4</v>
      </c>
      <c r="V1196">
        <v>2.2999999999999998</v>
      </c>
      <c r="W1196">
        <v>71.400000000000006</v>
      </c>
      <c r="X1196">
        <v>9.5</v>
      </c>
      <c r="Y1196">
        <v>698</v>
      </c>
      <c r="Z1196">
        <v>21.8</v>
      </c>
      <c r="AA1196">
        <v>5078</v>
      </c>
      <c r="AB1196">
        <v>70.5</v>
      </c>
      <c r="AC1196">
        <v>3.2</v>
      </c>
      <c r="AD1196">
        <v>68500</v>
      </c>
      <c r="AE1196">
        <v>4130</v>
      </c>
      <c r="AF1196">
        <v>2.61</v>
      </c>
      <c r="AG1196">
        <v>17980</v>
      </c>
      <c r="AH1196">
        <v>33848</v>
      </c>
      <c r="AI1196">
        <v>25</v>
      </c>
      <c r="AJ1196">
        <v>188</v>
      </c>
      <c r="AK1196">
        <v>1776</v>
      </c>
      <c r="AL1196">
        <v>-2.5</v>
      </c>
      <c r="AM1196">
        <v>640</v>
      </c>
      <c r="AN1196">
        <v>812</v>
      </c>
      <c r="AO1196">
        <v>0</v>
      </c>
      <c r="AP1196">
        <v>0</v>
      </c>
      <c r="AQ1196">
        <v>0</v>
      </c>
      <c r="AR1196">
        <v>0</v>
      </c>
      <c r="AS1196">
        <v>0</v>
      </c>
      <c r="AT1196">
        <v>0</v>
      </c>
      <c r="AU1196">
        <v>0</v>
      </c>
      <c r="AV1196">
        <v>0</v>
      </c>
      <c r="AW1196">
        <v>67722</v>
      </c>
      <c r="AX1196">
        <v>5905</v>
      </c>
      <c r="AY1196">
        <v>4096</v>
      </c>
      <c r="AZ1196">
        <v>0</v>
      </c>
      <c r="BA1196">
        <v>359.65</v>
      </c>
      <c r="BB1196">
        <v>32.299999999999997</v>
      </c>
    </row>
    <row r="1197" spans="1:54" x14ac:dyDescent="0.3">
      <c r="A1197">
        <v>22125</v>
      </c>
      <c r="B1197" t="s">
        <v>990</v>
      </c>
      <c r="C1197" t="s">
        <v>988</v>
      </c>
      <c r="D1197">
        <v>15406</v>
      </c>
      <c r="E1197">
        <v>15625</v>
      </c>
      <c r="F1197">
        <v>-1.4</v>
      </c>
      <c r="G1197">
        <v>15625</v>
      </c>
      <c r="H1197">
        <v>4.2</v>
      </c>
      <c r="I1197">
        <v>16.5</v>
      </c>
      <c r="J1197">
        <v>12.6</v>
      </c>
      <c r="K1197">
        <v>34.1</v>
      </c>
      <c r="L1197">
        <v>52.9</v>
      </c>
      <c r="M1197">
        <v>45.9</v>
      </c>
      <c r="N1197">
        <v>0.1</v>
      </c>
      <c r="O1197">
        <v>0.3</v>
      </c>
      <c r="P1197">
        <v>0</v>
      </c>
      <c r="Q1197">
        <v>0.8</v>
      </c>
      <c r="R1197">
        <v>1.6</v>
      </c>
      <c r="S1197">
        <v>51.7</v>
      </c>
      <c r="T1197">
        <v>91.3</v>
      </c>
      <c r="U1197">
        <v>1.1000000000000001</v>
      </c>
      <c r="V1197">
        <v>2.4</v>
      </c>
      <c r="W1197">
        <v>72.8</v>
      </c>
      <c r="X1197">
        <v>18.8</v>
      </c>
      <c r="Y1197">
        <v>1358</v>
      </c>
      <c r="Z1197">
        <v>28.3</v>
      </c>
      <c r="AA1197">
        <v>5254</v>
      </c>
      <c r="AB1197">
        <v>73.7</v>
      </c>
      <c r="AC1197">
        <v>9.3000000000000007</v>
      </c>
      <c r="AD1197">
        <v>196300</v>
      </c>
      <c r="AE1197">
        <v>4007</v>
      </c>
      <c r="AF1197">
        <v>2.84</v>
      </c>
      <c r="AG1197">
        <v>21720</v>
      </c>
      <c r="AH1197">
        <v>61616</v>
      </c>
      <c r="AI1197">
        <v>16.600000000000001</v>
      </c>
      <c r="AJ1197">
        <v>191</v>
      </c>
      <c r="AK1197">
        <v>2666</v>
      </c>
      <c r="AL1197">
        <v>-0.2</v>
      </c>
      <c r="AM1197">
        <v>759</v>
      </c>
      <c r="AN1197">
        <v>985</v>
      </c>
      <c r="AO1197">
        <v>0</v>
      </c>
      <c r="AP1197">
        <v>0</v>
      </c>
      <c r="AQ1197">
        <v>0</v>
      </c>
      <c r="AR1197">
        <v>0</v>
      </c>
      <c r="AS1197">
        <v>0</v>
      </c>
      <c r="AT1197">
        <v>23.1</v>
      </c>
      <c r="AU1197">
        <v>0</v>
      </c>
      <c r="AV1197">
        <v>0</v>
      </c>
      <c r="AW1197">
        <v>65994</v>
      </c>
      <c r="AX1197">
        <v>4362</v>
      </c>
      <c r="AY1197">
        <v>11835</v>
      </c>
      <c r="AZ1197">
        <v>38</v>
      </c>
      <c r="BA1197">
        <v>403.21</v>
      </c>
      <c r="BB1197">
        <v>38.799999999999997</v>
      </c>
    </row>
    <row r="1198" spans="1:54" x14ac:dyDescent="0.3">
      <c r="A1198">
        <v>22127</v>
      </c>
      <c r="B1198" t="s">
        <v>989</v>
      </c>
      <c r="C1198" t="s">
        <v>988</v>
      </c>
      <c r="D1198">
        <v>14743</v>
      </c>
      <c r="E1198">
        <v>15313</v>
      </c>
      <c r="F1198">
        <v>-3.7</v>
      </c>
      <c r="G1198">
        <v>15313</v>
      </c>
      <c r="H1198">
        <v>5.5</v>
      </c>
      <c r="I1198">
        <v>21.8</v>
      </c>
      <c r="J1198">
        <v>16.2</v>
      </c>
      <c r="K1198">
        <v>46.7</v>
      </c>
      <c r="L1198">
        <v>66.7</v>
      </c>
      <c r="M1198">
        <v>30.9</v>
      </c>
      <c r="N1198">
        <v>0.8</v>
      </c>
      <c r="O1198">
        <v>0.4</v>
      </c>
      <c r="P1198">
        <v>0</v>
      </c>
      <c r="Q1198">
        <v>1.3</v>
      </c>
      <c r="R1198">
        <v>1.9</v>
      </c>
      <c r="S1198">
        <v>65.2</v>
      </c>
      <c r="T1198">
        <v>84.6</v>
      </c>
      <c r="U1198">
        <v>0.5</v>
      </c>
      <c r="V1198">
        <v>2.2999999999999998</v>
      </c>
      <c r="W1198">
        <v>74.400000000000006</v>
      </c>
      <c r="X1198">
        <v>11.3</v>
      </c>
      <c r="Y1198">
        <v>940</v>
      </c>
      <c r="Z1198">
        <v>31.4</v>
      </c>
      <c r="AA1198">
        <v>7232</v>
      </c>
      <c r="AB1198">
        <v>72.900000000000006</v>
      </c>
      <c r="AC1198">
        <v>5.8</v>
      </c>
      <c r="AD1198">
        <v>64300</v>
      </c>
      <c r="AE1198">
        <v>5402</v>
      </c>
      <c r="AF1198">
        <v>2.4300000000000002</v>
      </c>
      <c r="AG1198">
        <v>16789</v>
      </c>
      <c r="AH1198">
        <v>34322</v>
      </c>
      <c r="AI1198">
        <v>22.6</v>
      </c>
      <c r="AJ1198">
        <v>295</v>
      </c>
      <c r="AK1198">
        <v>4502</v>
      </c>
      <c r="AL1198">
        <v>11.7</v>
      </c>
      <c r="AM1198">
        <v>659</v>
      </c>
      <c r="AN1198">
        <v>820</v>
      </c>
      <c r="AO1198">
        <v>0</v>
      </c>
      <c r="AP1198">
        <v>0</v>
      </c>
      <c r="AQ1198">
        <v>0</v>
      </c>
      <c r="AR1198">
        <v>0</v>
      </c>
      <c r="AS1198">
        <v>0</v>
      </c>
      <c r="AT1198">
        <v>0</v>
      </c>
      <c r="AU1198">
        <v>0</v>
      </c>
      <c r="AV1198">
        <v>0</v>
      </c>
      <c r="AW1198">
        <v>122523</v>
      </c>
      <c r="AX1198">
        <v>7884</v>
      </c>
      <c r="AY1198">
        <v>11247</v>
      </c>
      <c r="AZ1198">
        <v>0</v>
      </c>
      <c r="BA1198">
        <v>950.09</v>
      </c>
      <c r="BB1198">
        <v>16.100000000000001</v>
      </c>
    </row>
    <row r="1199" spans="1:54" x14ac:dyDescent="0.3">
      <c r="A1199">
        <v>23000</v>
      </c>
      <c r="B1199" t="s">
        <v>987</v>
      </c>
      <c r="D1199">
        <v>1330089</v>
      </c>
      <c r="E1199">
        <v>1328361</v>
      </c>
      <c r="F1199">
        <v>0.1</v>
      </c>
      <c r="G1199">
        <v>1328361</v>
      </c>
      <c r="H1199">
        <v>4.9000000000000004</v>
      </c>
      <c r="I1199">
        <v>19.5</v>
      </c>
      <c r="J1199">
        <v>18.3</v>
      </c>
      <c r="K1199">
        <v>51</v>
      </c>
      <c r="L1199">
        <v>95</v>
      </c>
      <c r="M1199">
        <v>1.4</v>
      </c>
      <c r="N1199">
        <v>0.7</v>
      </c>
      <c r="O1199">
        <v>1.2</v>
      </c>
      <c r="P1199">
        <v>0</v>
      </c>
      <c r="Q1199">
        <v>1.6</v>
      </c>
      <c r="R1199">
        <v>1.5</v>
      </c>
      <c r="S1199">
        <v>93.8</v>
      </c>
      <c r="T1199">
        <v>86.4</v>
      </c>
      <c r="U1199">
        <v>3.4</v>
      </c>
      <c r="V1199">
        <v>6.8</v>
      </c>
      <c r="W1199">
        <v>91.1</v>
      </c>
      <c r="X1199">
        <v>27.9</v>
      </c>
      <c r="Y1199">
        <v>126842</v>
      </c>
      <c r="Z1199">
        <v>23.3</v>
      </c>
      <c r="AA1199">
        <v>727632</v>
      </c>
      <c r="AB1199">
        <v>71.8</v>
      </c>
      <c r="AC1199">
        <v>19.2</v>
      </c>
      <c r="AD1199">
        <v>174500</v>
      </c>
      <c r="AE1199">
        <v>553823</v>
      </c>
      <c r="AF1199">
        <v>2.33</v>
      </c>
      <c r="AG1199">
        <v>26824</v>
      </c>
      <c r="AH1199">
        <v>48453</v>
      </c>
      <c r="AI1199">
        <v>13.6</v>
      </c>
      <c r="AJ1199">
        <v>40257</v>
      </c>
      <c r="AK1199">
        <v>487313</v>
      </c>
      <c r="AL1199">
        <v>0.1</v>
      </c>
      <c r="AM1199">
        <v>109260</v>
      </c>
      <c r="AN1199">
        <v>150389</v>
      </c>
      <c r="AO1199">
        <v>0.5</v>
      </c>
      <c r="AP1199">
        <v>0.5</v>
      </c>
      <c r="AQ1199">
        <v>0.7</v>
      </c>
      <c r="AR1199">
        <v>0</v>
      </c>
      <c r="AS1199">
        <v>0.7</v>
      </c>
      <c r="AT1199">
        <v>25.6</v>
      </c>
      <c r="AU1199">
        <v>16363192</v>
      </c>
      <c r="AV1199">
        <v>8823719</v>
      </c>
      <c r="AW1199">
        <v>20444031</v>
      </c>
      <c r="AX1199">
        <v>15520</v>
      </c>
      <c r="AY1199">
        <v>2515827</v>
      </c>
      <c r="AZ1199">
        <v>3242</v>
      </c>
      <c r="BA1199">
        <v>30842.92</v>
      </c>
      <c r="BB1199">
        <v>43.1</v>
      </c>
    </row>
    <row r="1200" spans="1:54" x14ac:dyDescent="0.3">
      <c r="A1200">
        <v>23001</v>
      </c>
      <c r="B1200" t="s">
        <v>1493</v>
      </c>
      <c r="C1200" t="s">
        <v>986</v>
      </c>
      <c r="D1200">
        <v>107440</v>
      </c>
      <c r="E1200">
        <v>107702</v>
      </c>
      <c r="F1200">
        <v>-0.2</v>
      </c>
      <c r="G1200">
        <v>107702</v>
      </c>
      <c r="H1200">
        <v>6.1</v>
      </c>
      <c r="I1200">
        <v>22</v>
      </c>
      <c r="J1200">
        <v>16</v>
      </c>
      <c r="K1200">
        <v>50.9</v>
      </c>
      <c r="L1200">
        <v>92.8</v>
      </c>
      <c r="M1200">
        <v>3.8</v>
      </c>
      <c r="N1200">
        <v>0.4</v>
      </c>
      <c r="O1200">
        <v>0.8</v>
      </c>
      <c r="P1200">
        <v>0</v>
      </c>
      <c r="Q1200">
        <v>2.1</v>
      </c>
      <c r="R1200">
        <v>1.7</v>
      </c>
      <c r="S1200">
        <v>91.4</v>
      </c>
      <c r="T1200">
        <v>84.8</v>
      </c>
      <c r="U1200">
        <v>3.1</v>
      </c>
      <c r="V1200">
        <v>12.1</v>
      </c>
      <c r="W1200">
        <v>87.9</v>
      </c>
      <c r="X1200">
        <v>18.8</v>
      </c>
      <c r="Y1200">
        <v>10223</v>
      </c>
      <c r="Z1200">
        <v>23.2</v>
      </c>
      <c r="AA1200">
        <v>49142</v>
      </c>
      <c r="AB1200">
        <v>64.599999999999994</v>
      </c>
      <c r="AC1200">
        <v>31.5</v>
      </c>
      <c r="AD1200">
        <v>154800</v>
      </c>
      <c r="AE1200">
        <v>44006</v>
      </c>
      <c r="AF1200">
        <v>2.37</v>
      </c>
      <c r="AG1200">
        <v>24442</v>
      </c>
      <c r="AH1200">
        <v>44921</v>
      </c>
      <c r="AI1200">
        <v>15.6</v>
      </c>
      <c r="AJ1200">
        <v>2678</v>
      </c>
      <c r="AK1200">
        <v>43936</v>
      </c>
      <c r="AL1200">
        <v>-1.6</v>
      </c>
      <c r="AM1200">
        <v>5969</v>
      </c>
      <c r="AN1200">
        <v>9596</v>
      </c>
      <c r="AO1200">
        <v>0</v>
      </c>
      <c r="AP1200">
        <v>0</v>
      </c>
      <c r="AQ1200">
        <v>0.7</v>
      </c>
      <c r="AR1200">
        <v>0</v>
      </c>
      <c r="AS1200">
        <v>0</v>
      </c>
      <c r="AT1200">
        <v>22</v>
      </c>
      <c r="AU1200">
        <v>2186156</v>
      </c>
      <c r="AV1200">
        <v>444572</v>
      </c>
      <c r="AW1200">
        <v>1704277</v>
      </c>
      <c r="AX1200">
        <v>15973</v>
      </c>
      <c r="AY1200">
        <v>149702</v>
      </c>
      <c r="AZ1200">
        <v>91</v>
      </c>
      <c r="BA1200">
        <v>467.93</v>
      </c>
      <c r="BB1200">
        <v>230.2</v>
      </c>
    </row>
    <row r="1201" spans="1:54" x14ac:dyDescent="0.3">
      <c r="A1201">
        <v>23003</v>
      </c>
      <c r="B1201" t="s">
        <v>1494</v>
      </c>
      <c r="C1201" t="s">
        <v>986</v>
      </c>
      <c r="D1201">
        <v>69447</v>
      </c>
      <c r="E1201">
        <v>71871</v>
      </c>
      <c r="F1201">
        <v>-3.4</v>
      </c>
      <c r="G1201">
        <v>71870</v>
      </c>
      <c r="H1201">
        <v>4.7</v>
      </c>
      <c r="I1201">
        <v>18.7</v>
      </c>
      <c r="J1201">
        <v>21.3</v>
      </c>
      <c r="K1201">
        <v>50.7</v>
      </c>
      <c r="L1201">
        <v>95.4</v>
      </c>
      <c r="M1201">
        <v>0.8</v>
      </c>
      <c r="N1201">
        <v>1.9</v>
      </c>
      <c r="O1201">
        <v>0.5</v>
      </c>
      <c r="P1201">
        <v>0.1</v>
      </c>
      <c r="Q1201">
        <v>1.3</v>
      </c>
      <c r="R1201">
        <v>1.1000000000000001</v>
      </c>
      <c r="S1201">
        <v>94.5</v>
      </c>
      <c r="T1201">
        <v>87.6</v>
      </c>
      <c r="U1201">
        <v>4.5999999999999996</v>
      </c>
      <c r="V1201">
        <v>18.2</v>
      </c>
      <c r="W1201">
        <v>85.1</v>
      </c>
      <c r="X1201">
        <v>16.7</v>
      </c>
      <c r="Y1201">
        <v>7159</v>
      </c>
      <c r="Z1201">
        <v>17</v>
      </c>
      <c r="AA1201">
        <v>39470</v>
      </c>
      <c r="AB1201">
        <v>71.3</v>
      </c>
      <c r="AC1201">
        <v>17.600000000000001</v>
      </c>
      <c r="AD1201">
        <v>90800</v>
      </c>
      <c r="AE1201">
        <v>30597</v>
      </c>
      <c r="AF1201">
        <v>2.2599999999999998</v>
      </c>
      <c r="AG1201">
        <v>21566</v>
      </c>
      <c r="AH1201">
        <v>37855</v>
      </c>
      <c r="AI1201">
        <v>16.3</v>
      </c>
      <c r="AJ1201">
        <v>2000</v>
      </c>
      <c r="AK1201">
        <v>21157</v>
      </c>
      <c r="AL1201">
        <v>1.5</v>
      </c>
      <c r="AM1201">
        <v>4148</v>
      </c>
      <c r="AN1201">
        <v>6174</v>
      </c>
      <c r="AO1201">
        <v>0</v>
      </c>
      <c r="AP1201">
        <v>0.6</v>
      </c>
      <c r="AQ1201">
        <v>0</v>
      </c>
      <c r="AR1201">
        <v>0</v>
      </c>
      <c r="AS1201">
        <v>0</v>
      </c>
      <c r="AT1201">
        <v>23.3</v>
      </c>
      <c r="AU1201">
        <v>621636</v>
      </c>
      <c r="AV1201">
        <v>230832</v>
      </c>
      <c r="AW1201">
        <v>1105943</v>
      </c>
      <c r="AX1201">
        <v>15350</v>
      </c>
      <c r="AY1201">
        <v>71782</v>
      </c>
      <c r="AZ1201">
        <v>66</v>
      </c>
      <c r="BA1201">
        <v>6671.33</v>
      </c>
      <c r="BB1201">
        <v>10.8</v>
      </c>
    </row>
    <row r="1202" spans="1:54" x14ac:dyDescent="0.3">
      <c r="A1202">
        <v>23005</v>
      </c>
      <c r="B1202" t="s">
        <v>457</v>
      </c>
      <c r="C1202" t="s">
        <v>986</v>
      </c>
      <c r="D1202">
        <v>287797</v>
      </c>
      <c r="E1202">
        <v>281673</v>
      </c>
      <c r="F1202">
        <v>2.2000000000000002</v>
      </c>
      <c r="G1202">
        <v>281674</v>
      </c>
      <c r="H1202">
        <v>4.9000000000000004</v>
      </c>
      <c r="I1202">
        <v>19.600000000000001</v>
      </c>
      <c r="J1202">
        <v>16.399999999999999</v>
      </c>
      <c r="K1202">
        <v>51.4</v>
      </c>
      <c r="L1202">
        <v>92.7</v>
      </c>
      <c r="M1202">
        <v>2.9</v>
      </c>
      <c r="N1202">
        <v>0.3</v>
      </c>
      <c r="O1202">
        <v>2.2000000000000002</v>
      </c>
      <c r="P1202">
        <v>0</v>
      </c>
      <c r="Q1202">
        <v>1.8</v>
      </c>
      <c r="R1202">
        <v>1.9</v>
      </c>
      <c r="S1202">
        <v>91</v>
      </c>
      <c r="T1202">
        <v>84.1</v>
      </c>
      <c r="U1202">
        <v>5.8</v>
      </c>
      <c r="V1202">
        <v>7.9</v>
      </c>
      <c r="W1202">
        <v>93.7</v>
      </c>
      <c r="X1202">
        <v>41</v>
      </c>
      <c r="Y1202">
        <v>22138</v>
      </c>
      <c r="Z1202">
        <v>22.3</v>
      </c>
      <c r="AA1202">
        <v>140279</v>
      </c>
      <c r="AB1202">
        <v>68.2</v>
      </c>
      <c r="AC1202">
        <v>26.1</v>
      </c>
      <c r="AD1202">
        <v>241800</v>
      </c>
      <c r="AE1202">
        <v>117359</v>
      </c>
      <c r="AF1202">
        <v>2.34</v>
      </c>
      <c r="AG1202">
        <v>32880</v>
      </c>
      <c r="AH1202">
        <v>57461</v>
      </c>
      <c r="AI1202">
        <v>11.4</v>
      </c>
      <c r="AJ1202">
        <v>10902</v>
      </c>
      <c r="AK1202">
        <v>158929</v>
      </c>
      <c r="AL1202">
        <v>0.5</v>
      </c>
      <c r="AM1202">
        <v>26119</v>
      </c>
      <c r="AN1202">
        <v>34968</v>
      </c>
      <c r="AO1202">
        <v>0</v>
      </c>
      <c r="AP1202">
        <v>0.6</v>
      </c>
      <c r="AQ1202">
        <v>1.1000000000000001</v>
      </c>
      <c r="AR1202">
        <v>0</v>
      </c>
      <c r="AS1202">
        <v>0.6</v>
      </c>
      <c r="AT1202">
        <v>29</v>
      </c>
      <c r="AU1202">
        <v>0</v>
      </c>
      <c r="AV1202">
        <v>3427913</v>
      </c>
      <c r="AW1202">
        <v>5277196</v>
      </c>
      <c r="AX1202">
        <v>19119</v>
      </c>
      <c r="AY1202">
        <v>734947</v>
      </c>
      <c r="AZ1202">
        <v>906</v>
      </c>
      <c r="BA1202">
        <v>835.24</v>
      </c>
      <c r="BB1202">
        <v>337.2</v>
      </c>
    </row>
    <row r="1203" spans="1:54" x14ac:dyDescent="0.3">
      <c r="A1203">
        <v>23007</v>
      </c>
      <c r="B1203" t="s">
        <v>45</v>
      </c>
      <c r="C1203" t="s">
        <v>986</v>
      </c>
      <c r="D1203">
        <v>30296</v>
      </c>
      <c r="E1203">
        <v>30768</v>
      </c>
      <c r="F1203">
        <v>-1.5</v>
      </c>
      <c r="G1203">
        <v>30768</v>
      </c>
      <c r="H1203">
        <v>4.5999999999999996</v>
      </c>
      <c r="I1203">
        <v>18.7</v>
      </c>
      <c r="J1203">
        <v>19.2</v>
      </c>
      <c r="K1203">
        <v>51</v>
      </c>
      <c r="L1203">
        <v>97</v>
      </c>
      <c r="M1203">
        <v>0.5</v>
      </c>
      <c r="N1203">
        <v>0.4</v>
      </c>
      <c r="O1203">
        <v>0.7</v>
      </c>
      <c r="P1203">
        <v>0</v>
      </c>
      <c r="Q1203">
        <v>1.3</v>
      </c>
      <c r="R1203">
        <v>1.2</v>
      </c>
      <c r="S1203">
        <v>95.9</v>
      </c>
      <c r="T1203">
        <v>89.5</v>
      </c>
      <c r="U1203">
        <v>2.1</v>
      </c>
      <c r="V1203">
        <v>3</v>
      </c>
      <c r="W1203">
        <v>91.5</v>
      </c>
      <c r="X1203">
        <v>23.7</v>
      </c>
      <c r="Y1203">
        <v>2908</v>
      </c>
      <c r="Z1203">
        <v>23.5</v>
      </c>
      <c r="AA1203">
        <v>21935</v>
      </c>
      <c r="AB1203">
        <v>77.599999999999994</v>
      </c>
      <c r="AC1203">
        <v>12.6</v>
      </c>
      <c r="AD1203">
        <v>132400</v>
      </c>
      <c r="AE1203">
        <v>12098</v>
      </c>
      <c r="AF1203">
        <v>2.44</v>
      </c>
      <c r="AG1203">
        <v>22083</v>
      </c>
      <c r="AH1203">
        <v>41626</v>
      </c>
      <c r="AI1203">
        <v>15.6</v>
      </c>
      <c r="AJ1203">
        <v>821</v>
      </c>
      <c r="AK1203">
        <v>9064</v>
      </c>
      <c r="AL1203">
        <v>-0.3</v>
      </c>
      <c r="AM1203">
        <v>2389</v>
      </c>
      <c r="AN1203">
        <v>3271</v>
      </c>
      <c r="AO1203">
        <v>0</v>
      </c>
      <c r="AP1203">
        <v>0</v>
      </c>
      <c r="AQ1203">
        <v>0</v>
      </c>
      <c r="AR1203">
        <v>0</v>
      </c>
      <c r="AS1203">
        <v>0</v>
      </c>
      <c r="AT1203">
        <v>26.7</v>
      </c>
      <c r="AU1203">
        <v>823516</v>
      </c>
      <c r="AV1203">
        <v>0</v>
      </c>
      <c r="AW1203">
        <v>381289</v>
      </c>
      <c r="AX1203">
        <v>12807</v>
      </c>
      <c r="AY1203">
        <v>43024</v>
      </c>
      <c r="AZ1203">
        <v>58</v>
      </c>
      <c r="BA1203">
        <v>1696.61</v>
      </c>
      <c r="BB1203">
        <v>18.100000000000001</v>
      </c>
    </row>
    <row r="1204" spans="1:54" x14ac:dyDescent="0.3">
      <c r="A1204">
        <v>23009</v>
      </c>
      <c r="B1204" t="s">
        <v>283</v>
      </c>
      <c r="C1204" t="s">
        <v>986</v>
      </c>
      <c r="D1204">
        <v>54696</v>
      </c>
      <c r="E1204">
        <v>54420</v>
      </c>
      <c r="F1204">
        <v>0.5</v>
      </c>
      <c r="G1204">
        <v>54418</v>
      </c>
      <c r="H1204">
        <v>4.3</v>
      </c>
      <c r="I1204">
        <v>17.399999999999999</v>
      </c>
      <c r="J1204">
        <v>21.5</v>
      </c>
      <c r="K1204">
        <v>51.2</v>
      </c>
      <c r="L1204">
        <v>96.3</v>
      </c>
      <c r="M1204">
        <v>0.7</v>
      </c>
      <c r="N1204">
        <v>0.5</v>
      </c>
      <c r="O1204">
        <v>1.1000000000000001</v>
      </c>
      <c r="P1204">
        <v>0</v>
      </c>
      <c r="Q1204">
        <v>1.3</v>
      </c>
      <c r="R1204">
        <v>1.3</v>
      </c>
      <c r="S1204">
        <v>95.2</v>
      </c>
      <c r="T1204">
        <v>88.5</v>
      </c>
      <c r="U1204">
        <v>3</v>
      </c>
      <c r="V1204">
        <v>3</v>
      </c>
      <c r="W1204">
        <v>92.5</v>
      </c>
      <c r="X1204">
        <v>33</v>
      </c>
      <c r="Y1204">
        <v>5513</v>
      </c>
      <c r="Z1204">
        <v>22.8</v>
      </c>
      <c r="AA1204">
        <v>40474</v>
      </c>
      <c r="AB1204">
        <v>74.2</v>
      </c>
      <c r="AC1204">
        <v>8.5</v>
      </c>
      <c r="AD1204">
        <v>198300</v>
      </c>
      <c r="AE1204">
        <v>24355</v>
      </c>
      <c r="AF1204">
        <v>2.17</v>
      </c>
      <c r="AG1204">
        <v>27797</v>
      </c>
      <c r="AH1204">
        <v>47460</v>
      </c>
      <c r="AI1204">
        <v>14</v>
      </c>
      <c r="AJ1204">
        <v>2191</v>
      </c>
      <c r="AK1204">
        <v>16236</v>
      </c>
      <c r="AL1204">
        <v>-2.7</v>
      </c>
      <c r="AM1204">
        <v>7451</v>
      </c>
      <c r="AN1204">
        <v>8513</v>
      </c>
      <c r="AO1204">
        <v>0</v>
      </c>
      <c r="AP1204">
        <v>0.5</v>
      </c>
      <c r="AQ1204">
        <v>0.6</v>
      </c>
      <c r="AR1204">
        <v>0</v>
      </c>
      <c r="AS1204">
        <v>0</v>
      </c>
      <c r="AT1204">
        <v>24.1</v>
      </c>
      <c r="AU1204">
        <v>599099</v>
      </c>
      <c r="AV1204">
        <v>256613</v>
      </c>
      <c r="AW1204">
        <v>819990</v>
      </c>
      <c r="AX1204">
        <v>15363</v>
      </c>
      <c r="AY1204">
        <v>167455</v>
      </c>
      <c r="AZ1204">
        <v>183</v>
      </c>
      <c r="BA1204">
        <v>1586.89</v>
      </c>
      <c r="BB1204">
        <v>34.299999999999997</v>
      </c>
    </row>
    <row r="1205" spans="1:54" x14ac:dyDescent="0.3">
      <c r="A1205">
        <v>23011</v>
      </c>
      <c r="B1205" t="s">
        <v>1495</v>
      </c>
      <c r="C1205" t="s">
        <v>986</v>
      </c>
      <c r="D1205">
        <v>121112</v>
      </c>
      <c r="E1205">
        <v>122151</v>
      </c>
      <c r="F1205">
        <v>-0.9</v>
      </c>
      <c r="G1205">
        <v>122151</v>
      </c>
      <c r="H1205">
        <v>5</v>
      </c>
      <c r="I1205">
        <v>19.899999999999999</v>
      </c>
      <c r="J1205">
        <v>17.7</v>
      </c>
      <c r="K1205">
        <v>51.3</v>
      </c>
      <c r="L1205">
        <v>96.2</v>
      </c>
      <c r="M1205">
        <v>0.7</v>
      </c>
      <c r="N1205">
        <v>0.5</v>
      </c>
      <c r="O1205">
        <v>0.9</v>
      </c>
      <c r="P1205">
        <v>0</v>
      </c>
      <c r="Q1205">
        <v>1.7</v>
      </c>
      <c r="R1205">
        <v>1.5</v>
      </c>
      <c r="S1205">
        <v>94.9</v>
      </c>
      <c r="T1205">
        <v>85.9</v>
      </c>
      <c r="U1205">
        <v>2.2999999999999998</v>
      </c>
      <c r="V1205">
        <v>5.7</v>
      </c>
      <c r="W1205">
        <v>91.4</v>
      </c>
      <c r="X1205">
        <v>24.6</v>
      </c>
      <c r="Y1205">
        <v>11991</v>
      </c>
      <c r="Z1205">
        <v>23.1</v>
      </c>
      <c r="AA1205">
        <v>61493</v>
      </c>
      <c r="AB1205">
        <v>70.599999999999994</v>
      </c>
      <c r="AC1205">
        <v>21.2</v>
      </c>
      <c r="AD1205">
        <v>152800</v>
      </c>
      <c r="AE1205">
        <v>51719</v>
      </c>
      <c r="AF1205">
        <v>2.29</v>
      </c>
      <c r="AG1205">
        <v>25770</v>
      </c>
      <c r="AH1205">
        <v>46808</v>
      </c>
      <c r="AI1205">
        <v>13.4</v>
      </c>
      <c r="AJ1205">
        <v>3219</v>
      </c>
      <c r="AK1205">
        <v>45311</v>
      </c>
      <c r="AL1205">
        <v>3.4</v>
      </c>
      <c r="AM1205">
        <v>8198</v>
      </c>
      <c r="AN1205">
        <v>12364</v>
      </c>
      <c r="AO1205">
        <v>0</v>
      </c>
      <c r="AP1205">
        <v>0</v>
      </c>
      <c r="AQ1205">
        <v>0.8</v>
      </c>
      <c r="AR1205">
        <v>0</v>
      </c>
      <c r="AS1205">
        <v>0.9</v>
      </c>
      <c r="AT1205">
        <v>26</v>
      </c>
      <c r="AU1205">
        <v>584124</v>
      </c>
      <c r="AV1205">
        <v>1195617</v>
      </c>
      <c r="AW1205">
        <v>2382310</v>
      </c>
      <c r="AX1205">
        <v>19729</v>
      </c>
      <c r="AY1205">
        <v>198512</v>
      </c>
      <c r="AZ1205">
        <v>344</v>
      </c>
      <c r="BA1205">
        <v>867.52</v>
      </c>
      <c r="BB1205">
        <v>140.80000000000001</v>
      </c>
    </row>
    <row r="1206" spans="1:54" x14ac:dyDescent="0.3">
      <c r="A1206">
        <v>23013</v>
      </c>
      <c r="B1206" t="s">
        <v>601</v>
      </c>
      <c r="C1206" t="s">
        <v>986</v>
      </c>
      <c r="D1206">
        <v>39676</v>
      </c>
      <c r="E1206">
        <v>39736</v>
      </c>
      <c r="F1206">
        <v>-0.2</v>
      </c>
      <c r="G1206">
        <v>39736</v>
      </c>
      <c r="H1206">
        <v>4.5</v>
      </c>
      <c r="I1206">
        <v>18.399999999999999</v>
      </c>
      <c r="J1206">
        <v>22.4</v>
      </c>
      <c r="K1206">
        <v>50.6</v>
      </c>
      <c r="L1206">
        <v>97</v>
      </c>
      <c r="M1206">
        <v>0.7</v>
      </c>
      <c r="N1206">
        <v>0.4</v>
      </c>
      <c r="O1206">
        <v>0.6</v>
      </c>
      <c r="P1206">
        <v>0</v>
      </c>
      <c r="Q1206">
        <v>1.4</v>
      </c>
      <c r="R1206">
        <v>1.2</v>
      </c>
      <c r="S1206">
        <v>95.9</v>
      </c>
      <c r="T1206">
        <v>89.4</v>
      </c>
      <c r="U1206">
        <v>2.7</v>
      </c>
      <c r="V1206">
        <v>2.7</v>
      </c>
      <c r="W1206">
        <v>92.8</v>
      </c>
      <c r="X1206">
        <v>30.4</v>
      </c>
      <c r="Y1206">
        <v>4258</v>
      </c>
      <c r="Z1206">
        <v>18.7</v>
      </c>
      <c r="AA1206">
        <v>23940</v>
      </c>
      <c r="AB1206">
        <v>78.900000000000006</v>
      </c>
      <c r="AC1206">
        <v>11.9</v>
      </c>
      <c r="AD1206">
        <v>195700</v>
      </c>
      <c r="AE1206">
        <v>16941</v>
      </c>
      <c r="AF1206">
        <v>2.2799999999999998</v>
      </c>
      <c r="AG1206">
        <v>27865</v>
      </c>
      <c r="AH1206">
        <v>49755</v>
      </c>
      <c r="AI1206">
        <v>10.8</v>
      </c>
      <c r="AJ1206">
        <v>1701</v>
      </c>
      <c r="AK1206">
        <v>13515</v>
      </c>
      <c r="AL1206">
        <v>0.1</v>
      </c>
      <c r="AM1206">
        <v>5681</v>
      </c>
      <c r="AN1206">
        <v>7104</v>
      </c>
      <c r="AO1206">
        <v>0</v>
      </c>
      <c r="AP1206">
        <v>0</v>
      </c>
      <c r="AQ1206">
        <v>0.5</v>
      </c>
      <c r="AR1206">
        <v>0</v>
      </c>
      <c r="AS1206">
        <v>0</v>
      </c>
      <c r="AT1206">
        <v>18.600000000000001</v>
      </c>
      <c r="AU1206">
        <v>386986</v>
      </c>
      <c r="AV1206">
        <v>177977</v>
      </c>
      <c r="AW1206">
        <v>640156</v>
      </c>
      <c r="AX1206">
        <v>15659</v>
      </c>
      <c r="AY1206">
        <v>90110</v>
      </c>
      <c r="AZ1206">
        <v>101</v>
      </c>
      <c r="BA1206">
        <v>365.13</v>
      </c>
      <c r="BB1206">
        <v>108.8</v>
      </c>
    </row>
    <row r="1207" spans="1:54" x14ac:dyDescent="0.3">
      <c r="A1207">
        <v>23015</v>
      </c>
      <c r="B1207" t="s">
        <v>101</v>
      </c>
      <c r="C1207" t="s">
        <v>986</v>
      </c>
      <c r="D1207">
        <v>34170</v>
      </c>
      <c r="E1207">
        <v>34457</v>
      </c>
      <c r="F1207">
        <v>-0.8</v>
      </c>
      <c r="G1207">
        <v>34457</v>
      </c>
      <c r="H1207">
        <v>4.0999999999999996</v>
      </c>
      <c r="I1207">
        <v>17.600000000000001</v>
      </c>
      <c r="J1207">
        <v>25.3</v>
      </c>
      <c r="K1207">
        <v>51</v>
      </c>
      <c r="L1207">
        <v>97.1</v>
      </c>
      <c r="M1207">
        <v>0.5</v>
      </c>
      <c r="N1207">
        <v>0.4</v>
      </c>
      <c r="O1207">
        <v>0.8</v>
      </c>
      <c r="P1207">
        <v>0</v>
      </c>
      <c r="Q1207">
        <v>1.2</v>
      </c>
      <c r="R1207">
        <v>1</v>
      </c>
      <c r="S1207">
        <v>96.3</v>
      </c>
      <c r="T1207">
        <v>91.3</v>
      </c>
      <c r="U1207">
        <v>2.4</v>
      </c>
      <c r="V1207">
        <v>3.8</v>
      </c>
      <c r="W1207">
        <v>93</v>
      </c>
      <c r="X1207">
        <v>33.1</v>
      </c>
      <c r="Y1207">
        <v>3669</v>
      </c>
      <c r="Z1207">
        <v>25.2</v>
      </c>
      <c r="AA1207">
        <v>23668</v>
      </c>
      <c r="AB1207">
        <v>83.5</v>
      </c>
      <c r="AC1207">
        <v>6.1</v>
      </c>
      <c r="AD1207">
        <v>208000</v>
      </c>
      <c r="AE1207">
        <v>14817</v>
      </c>
      <c r="AF1207">
        <v>2.2799999999999998</v>
      </c>
      <c r="AG1207">
        <v>28070</v>
      </c>
      <c r="AH1207">
        <v>50181</v>
      </c>
      <c r="AI1207">
        <v>11.7</v>
      </c>
      <c r="AJ1207">
        <v>1394</v>
      </c>
      <c r="AK1207">
        <v>8512</v>
      </c>
      <c r="AL1207">
        <v>0.8</v>
      </c>
      <c r="AM1207">
        <v>4587</v>
      </c>
      <c r="AN1207">
        <v>6598</v>
      </c>
      <c r="AO1207">
        <v>0</v>
      </c>
      <c r="AP1207">
        <v>0</v>
      </c>
      <c r="AQ1207">
        <v>0</v>
      </c>
      <c r="AR1207">
        <v>0</v>
      </c>
      <c r="AS1207">
        <v>0.8</v>
      </c>
      <c r="AT1207">
        <v>22.4</v>
      </c>
      <c r="AU1207">
        <v>122607</v>
      </c>
      <c r="AV1207">
        <v>65761</v>
      </c>
      <c r="AW1207">
        <v>433225</v>
      </c>
      <c r="AX1207">
        <v>12412</v>
      </c>
      <c r="AY1207">
        <v>72027</v>
      </c>
      <c r="AZ1207">
        <v>56</v>
      </c>
      <c r="BA1207">
        <v>455.82</v>
      </c>
      <c r="BB1207">
        <v>75.599999999999994</v>
      </c>
    </row>
    <row r="1208" spans="1:54" x14ac:dyDescent="0.3">
      <c r="A1208">
        <v>23017</v>
      </c>
      <c r="B1208" t="s">
        <v>1496</v>
      </c>
      <c r="C1208" t="s">
        <v>986</v>
      </c>
      <c r="D1208">
        <v>57238</v>
      </c>
      <c r="E1208">
        <v>57831</v>
      </c>
      <c r="F1208">
        <v>-1</v>
      </c>
      <c r="G1208">
        <v>57833</v>
      </c>
      <c r="H1208">
        <v>4.5</v>
      </c>
      <c r="I1208">
        <v>19.600000000000001</v>
      </c>
      <c r="J1208">
        <v>19.3</v>
      </c>
      <c r="K1208">
        <v>50.4</v>
      </c>
      <c r="L1208">
        <v>96.8</v>
      </c>
      <c r="M1208">
        <v>0.4</v>
      </c>
      <c r="N1208">
        <v>0.4</v>
      </c>
      <c r="O1208">
        <v>0.7</v>
      </c>
      <c r="P1208">
        <v>0.1</v>
      </c>
      <c r="Q1208">
        <v>1.6</v>
      </c>
      <c r="R1208">
        <v>1.2</v>
      </c>
      <c r="S1208">
        <v>95.8</v>
      </c>
      <c r="T1208">
        <v>88.2</v>
      </c>
      <c r="U1208">
        <v>2</v>
      </c>
      <c r="V1208">
        <v>3</v>
      </c>
      <c r="W1208">
        <v>89.7</v>
      </c>
      <c r="X1208">
        <v>18.899999999999999</v>
      </c>
      <c r="Y1208">
        <v>5841</v>
      </c>
      <c r="Z1208">
        <v>26.8</v>
      </c>
      <c r="AA1208">
        <v>36280</v>
      </c>
      <c r="AB1208">
        <v>78.599999999999994</v>
      </c>
      <c r="AC1208">
        <v>14.9</v>
      </c>
      <c r="AD1208">
        <v>137200</v>
      </c>
      <c r="AE1208">
        <v>22890</v>
      </c>
      <c r="AF1208">
        <v>2.4700000000000002</v>
      </c>
      <c r="AG1208">
        <v>21441</v>
      </c>
      <c r="AH1208">
        <v>40674</v>
      </c>
      <c r="AI1208">
        <v>14.9</v>
      </c>
      <c r="AJ1208">
        <v>1287</v>
      </c>
      <c r="AK1208">
        <v>14320</v>
      </c>
      <c r="AL1208">
        <v>3.6</v>
      </c>
      <c r="AM1208">
        <v>4268</v>
      </c>
      <c r="AN1208">
        <v>6099</v>
      </c>
      <c r="AO1208">
        <v>0</v>
      </c>
      <c r="AP1208">
        <v>0</v>
      </c>
      <c r="AQ1208">
        <v>0</v>
      </c>
      <c r="AR1208">
        <v>0</v>
      </c>
      <c r="AS1208">
        <v>0</v>
      </c>
      <c r="AT1208">
        <v>21.6</v>
      </c>
      <c r="AU1208">
        <v>865837</v>
      </c>
      <c r="AV1208">
        <v>188252</v>
      </c>
      <c r="AW1208">
        <v>489480</v>
      </c>
      <c r="AX1208">
        <v>8647</v>
      </c>
      <c r="AY1208">
        <v>92619</v>
      </c>
      <c r="AZ1208">
        <v>164</v>
      </c>
      <c r="BA1208">
        <v>2076.84</v>
      </c>
      <c r="BB1208">
        <v>27.8</v>
      </c>
    </row>
    <row r="1209" spans="1:54" x14ac:dyDescent="0.3">
      <c r="A1209">
        <v>23019</v>
      </c>
      <c r="B1209" t="s">
        <v>1497</v>
      </c>
      <c r="C1209" t="s">
        <v>986</v>
      </c>
      <c r="D1209">
        <v>153414</v>
      </c>
      <c r="E1209">
        <v>153920</v>
      </c>
      <c r="F1209">
        <v>-0.3</v>
      </c>
      <c r="G1209">
        <v>153923</v>
      </c>
      <c r="H1209">
        <v>4.8</v>
      </c>
      <c r="I1209">
        <v>18.7</v>
      </c>
      <c r="J1209">
        <v>16.5</v>
      </c>
      <c r="K1209">
        <v>50.6</v>
      </c>
      <c r="L1209">
        <v>95.1</v>
      </c>
      <c r="M1209">
        <v>0.9</v>
      </c>
      <c r="N1209">
        <v>1.2</v>
      </c>
      <c r="O1209">
        <v>1.1000000000000001</v>
      </c>
      <c r="P1209">
        <v>0</v>
      </c>
      <c r="Q1209">
        <v>1.6</v>
      </c>
      <c r="R1209">
        <v>1.3</v>
      </c>
      <c r="S1209">
        <v>94.1</v>
      </c>
      <c r="T1209">
        <v>84</v>
      </c>
      <c r="U1209">
        <v>2.7</v>
      </c>
      <c r="V1209">
        <v>4.7</v>
      </c>
      <c r="W1209">
        <v>90.7</v>
      </c>
      <c r="X1209">
        <v>23.8</v>
      </c>
      <c r="Y1209">
        <v>14626</v>
      </c>
      <c r="Z1209">
        <v>22</v>
      </c>
      <c r="AA1209">
        <v>74282</v>
      </c>
      <c r="AB1209">
        <v>66.900000000000006</v>
      </c>
      <c r="AC1209">
        <v>22.9</v>
      </c>
      <c r="AD1209">
        <v>137700</v>
      </c>
      <c r="AE1209">
        <v>62608</v>
      </c>
      <c r="AF1209">
        <v>2.34</v>
      </c>
      <c r="AG1209">
        <v>23895</v>
      </c>
      <c r="AH1209">
        <v>43734</v>
      </c>
      <c r="AI1209">
        <v>17</v>
      </c>
      <c r="AJ1209">
        <v>4104</v>
      </c>
      <c r="AK1209">
        <v>57343</v>
      </c>
      <c r="AL1209">
        <v>-1</v>
      </c>
      <c r="AM1209">
        <v>9215</v>
      </c>
      <c r="AN1209">
        <v>14132</v>
      </c>
      <c r="AO1209">
        <v>0.3</v>
      </c>
      <c r="AP1209">
        <v>0.6</v>
      </c>
      <c r="AQ1209">
        <v>1</v>
      </c>
      <c r="AR1209">
        <v>0</v>
      </c>
      <c r="AS1209">
        <v>0.9</v>
      </c>
      <c r="AT1209">
        <v>24</v>
      </c>
      <c r="AU1209">
        <v>1088511</v>
      </c>
      <c r="AV1209">
        <v>0</v>
      </c>
      <c r="AW1209">
        <v>2983923</v>
      </c>
      <c r="AX1209">
        <v>20080</v>
      </c>
      <c r="AY1209">
        <v>224163</v>
      </c>
      <c r="AZ1209">
        <v>231</v>
      </c>
      <c r="BA1209">
        <v>3397.36</v>
      </c>
      <c r="BB1209">
        <v>45.3</v>
      </c>
    </row>
    <row r="1210" spans="1:54" x14ac:dyDescent="0.3">
      <c r="A1210">
        <v>23021</v>
      </c>
      <c r="B1210" t="s">
        <v>1498</v>
      </c>
      <c r="C1210" t="s">
        <v>986</v>
      </c>
      <c r="D1210">
        <v>17026</v>
      </c>
      <c r="E1210">
        <v>17535</v>
      </c>
      <c r="F1210">
        <v>-2.9</v>
      </c>
      <c r="G1210">
        <v>17535</v>
      </c>
      <c r="H1210">
        <v>4.2</v>
      </c>
      <c r="I1210">
        <v>17.7</v>
      </c>
      <c r="J1210">
        <v>23.6</v>
      </c>
      <c r="K1210">
        <v>50.2</v>
      </c>
      <c r="L1210">
        <v>96.7</v>
      </c>
      <c r="M1210">
        <v>0.6</v>
      </c>
      <c r="N1210">
        <v>0.6</v>
      </c>
      <c r="O1210">
        <v>0.8</v>
      </c>
      <c r="P1210">
        <v>0</v>
      </c>
      <c r="Q1210">
        <v>1.3</v>
      </c>
      <c r="R1210">
        <v>1.4</v>
      </c>
      <c r="S1210">
        <v>95.6</v>
      </c>
      <c r="T1210">
        <v>91.3</v>
      </c>
      <c r="U1210">
        <v>1.3</v>
      </c>
      <c r="V1210">
        <v>3</v>
      </c>
      <c r="W1210">
        <v>87.8</v>
      </c>
      <c r="X1210">
        <v>16.399999999999999</v>
      </c>
      <c r="Y1210">
        <v>2060</v>
      </c>
      <c r="Z1210">
        <v>24.9</v>
      </c>
      <c r="AA1210">
        <v>15393</v>
      </c>
      <c r="AB1210">
        <v>76.900000000000006</v>
      </c>
      <c r="AC1210">
        <v>8.5</v>
      </c>
      <c r="AD1210">
        <v>105000</v>
      </c>
      <c r="AE1210">
        <v>7769</v>
      </c>
      <c r="AF1210">
        <v>2.2000000000000002</v>
      </c>
      <c r="AG1210">
        <v>21818</v>
      </c>
      <c r="AH1210">
        <v>36646</v>
      </c>
      <c r="AI1210">
        <v>18.5</v>
      </c>
      <c r="AJ1210">
        <v>439</v>
      </c>
      <c r="AK1210">
        <v>4304</v>
      </c>
      <c r="AL1210">
        <v>-6.6</v>
      </c>
      <c r="AM1210">
        <v>1179</v>
      </c>
      <c r="AN1210">
        <v>1957</v>
      </c>
      <c r="AO1210">
        <v>0</v>
      </c>
      <c r="AP1210">
        <v>0</v>
      </c>
      <c r="AQ1210">
        <v>0</v>
      </c>
      <c r="AR1210">
        <v>0</v>
      </c>
      <c r="AS1210">
        <v>0</v>
      </c>
      <c r="AT1210">
        <v>23</v>
      </c>
      <c r="AU1210">
        <v>119373</v>
      </c>
      <c r="AV1210">
        <v>0</v>
      </c>
      <c r="AW1210">
        <v>196521</v>
      </c>
      <c r="AX1210">
        <v>11440</v>
      </c>
      <c r="AY1210">
        <v>13589</v>
      </c>
      <c r="AZ1210">
        <v>20</v>
      </c>
      <c r="BA1210">
        <v>3960.86</v>
      </c>
      <c r="BB1210">
        <v>4.4000000000000004</v>
      </c>
    </row>
    <row r="1211" spans="1:54" x14ac:dyDescent="0.3">
      <c r="A1211">
        <v>23023</v>
      </c>
      <c r="B1211" t="s">
        <v>1499</v>
      </c>
      <c r="C1211" t="s">
        <v>986</v>
      </c>
      <c r="D1211">
        <v>35045</v>
      </c>
      <c r="E1211">
        <v>35293</v>
      </c>
      <c r="F1211">
        <v>-0.7</v>
      </c>
      <c r="G1211">
        <v>35293</v>
      </c>
      <c r="H1211">
        <v>4.7</v>
      </c>
      <c r="I1211">
        <v>19.5</v>
      </c>
      <c r="J1211">
        <v>19.5</v>
      </c>
      <c r="K1211">
        <v>51.5</v>
      </c>
      <c r="L1211">
        <v>96.2</v>
      </c>
      <c r="M1211">
        <v>0.8</v>
      </c>
      <c r="N1211">
        <v>0.4</v>
      </c>
      <c r="O1211">
        <v>0.9</v>
      </c>
      <c r="P1211">
        <v>0</v>
      </c>
      <c r="Q1211">
        <v>1.7</v>
      </c>
      <c r="R1211">
        <v>1.5</v>
      </c>
      <c r="S1211">
        <v>94.9</v>
      </c>
      <c r="T1211">
        <v>88</v>
      </c>
      <c r="U1211">
        <v>2.2000000000000002</v>
      </c>
      <c r="V1211">
        <v>4.3</v>
      </c>
      <c r="W1211">
        <v>93.4</v>
      </c>
      <c r="X1211">
        <v>32.299999999999997</v>
      </c>
      <c r="Y1211">
        <v>4046</v>
      </c>
      <c r="Z1211">
        <v>23.4</v>
      </c>
      <c r="AA1211">
        <v>18414</v>
      </c>
      <c r="AB1211">
        <v>76.099999999999994</v>
      </c>
      <c r="AC1211">
        <v>15</v>
      </c>
      <c r="AD1211">
        <v>189700</v>
      </c>
      <c r="AE1211">
        <v>15022</v>
      </c>
      <c r="AF1211">
        <v>2.3199999999999998</v>
      </c>
      <c r="AG1211">
        <v>28829</v>
      </c>
      <c r="AH1211">
        <v>56733</v>
      </c>
      <c r="AI1211">
        <v>11.1</v>
      </c>
      <c r="AJ1211">
        <v>903</v>
      </c>
      <c r="AK1211">
        <v>12658</v>
      </c>
      <c r="AL1211">
        <v>-2.8</v>
      </c>
      <c r="AM1211">
        <v>3109</v>
      </c>
      <c r="AN1211">
        <v>4666</v>
      </c>
      <c r="AO1211">
        <v>0</v>
      </c>
      <c r="AP1211">
        <v>0</v>
      </c>
      <c r="AQ1211">
        <v>0</v>
      </c>
      <c r="AR1211">
        <v>0</v>
      </c>
      <c r="AS1211">
        <v>0</v>
      </c>
      <c r="AT1211">
        <v>24.8</v>
      </c>
      <c r="AU1211">
        <v>0</v>
      </c>
      <c r="AV1211">
        <v>113895</v>
      </c>
      <c r="AW1211">
        <v>415540</v>
      </c>
      <c r="AX1211">
        <v>11359</v>
      </c>
      <c r="AY1211">
        <v>51500</v>
      </c>
      <c r="AZ1211">
        <v>97</v>
      </c>
      <c r="BA1211">
        <v>253.7</v>
      </c>
      <c r="BB1211">
        <v>139.1</v>
      </c>
    </row>
    <row r="1212" spans="1:54" x14ac:dyDescent="0.3">
      <c r="A1212">
        <v>23025</v>
      </c>
      <c r="B1212" t="s">
        <v>1500</v>
      </c>
      <c r="C1212" t="s">
        <v>986</v>
      </c>
      <c r="D1212">
        <v>51163</v>
      </c>
      <c r="E1212">
        <v>52228</v>
      </c>
      <c r="F1212">
        <v>-2</v>
      </c>
      <c r="G1212">
        <v>52228</v>
      </c>
      <c r="H1212">
        <v>4.7</v>
      </c>
      <c r="I1212">
        <v>19.8</v>
      </c>
      <c r="J1212">
        <v>18.899999999999999</v>
      </c>
      <c r="K1212">
        <v>50.4</v>
      </c>
      <c r="L1212">
        <v>96.8</v>
      </c>
      <c r="M1212">
        <v>0.5</v>
      </c>
      <c r="N1212">
        <v>0.5</v>
      </c>
      <c r="O1212">
        <v>0.7</v>
      </c>
      <c r="P1212">
        <v>0</v>
      </c>
      <c r="Q1212">
        <v>1.4</v>
      </c>
      <c r="R1212">
        <v>1</v>
      </c>
      <c r="S1212">
        <v>96</v>
      </c>
      <c r="T1212">
        <v>89</v>
      </c>
      <c r="U1212">
        <v>1.7</v>
      </c>
      <c r="V1212">
        <v>3.5</v>
      </c>
      <c r="W1212">
        <v>87.3</v>
      </c>
      <c r="X1212">
        <v>15.4</v>
      </c>
      <c r="Y1212">
        <v>5385</v>
      </c>
      <c r="Z1212">
        <v>25</v>
      </c>
      <c r="AA1212">
        <v>30747</v>
      </c>
      <c r="AB1212">
        <v>78.7</v>
      </c>
      <c r="AC1212">
        <v>10</v>
      </c>
      <c r="AD1212">
        <v>111100</v>
      </c>
      <c r="AE1212">
        <v>21692</v>
      </c>
      <c r="AF1212">
        <v>2.36</v>
      </c>
      <c r="AG1212">
        <v>21513</v>
      </c>
      <c r="AH1212">
        <v>38642</v>
      </c>
      <c r="AI1212">
        <v>17.8</v>
      </c>
      <c r="AJ1212">
        <v>1172</v>
      </c>
      <c r="AK1212">
        <v>13570</v>
      </c>
      <c r="AL1212">
        <v>0.7</v>
      </c>
      <c r="AM1212">
        <v>3294</v>
      </c>
      <c r="AN1212">
        <v>4351</v>
      </c>
      <c r="AO1212">
        <v>0</v>
      </c>
      <c r="AP1212">
        <v>0</v>
      </c>
      <c r="AQ1212">
        <v>0</v>
      </c>
      <c r="AR1212">
        <v>0</v>
      </c>
      <c r="AS1212">
        <v>0</v>
      </c>
      <c r="AT1212">
        <v>20</v>
      </c>
      <c r="AU1212">
        <v>1566889</v>
      </c>
      <c r="AV1212">
        <v>76669</v>
      </c>
      <c r="AW1212">
        <v>577288</v>
      </c>
      <c r="AX1212">
        <v>11211</v>
      </c>
      <c r="AY1212">
        <v>44981</v>
      </c>
      <c r="AZ1212">
        <v>37</v>
      </c>
      <c r="BA1212">
        <v>3924.4</v>
      </c>
      <c r="BB1212">
        <v>13.3</v>
      </c>
    </row>
    <row r="1213" spans="1:54" x14ac:dyDescent="0.3">
      <c r="A1213">
        <v>23027</v>
      </c>
      <c r="B1213" t="s">
        <v>1501</v>
      </c>
      <c r="C1213" t="s">
        <v>986</v>
      </c>
      <c r="D1213">
        <v>39051</v>
      </c>
      <c r="E1213">
        <v>38786</v>
      </c>
      <c r="F1213">
        <v>0.7</v>
      </c>
      <c r="G1213">
        <v>38786</v>
      </c>
      <c r="H1213">
        <v>5</v>
      </c>
      <c r="I1213">
        <v>19.7</v>
      </c>
      <c r="J1213">
        <v>19.7</v>
      </c>
      <c r="K1213">
        <v>51</v>
      </c>
      <c r="L1213">
        <v>96.9</v>
      </c>
      <c r="M1213">
        <v>0.5</v>
      </c>
      <c r="N1213">
        <v>0.5</v>
      </c>
      <c r="O1213">
        <v>0.6</v>
      </c>
      <c r="P1213">
        <v>0.1</v>
      </c>
      <c r="Q1213">
        <v>1.4</v>
      </c>
      <c r="R1213">
        <v>1.1000000000000001</v>
      </c>
      <c r="S1213">
        <v>96</v>
      </c>
      <c r="T1213">
        <v>88.5</v>
      </c>
      <c r="U1213">
        <v>2</v>
      </c>
      <c r="V1213">
        <v>3</v>
      </c>
      <c r="W1213">
        <v>91.2</v>
      </c>
      <c r="X1213">
        <v>28.2</v>
      </c>
      <c r="Y1213">
        <v>4219</v>
      </c>
      <c r="Z1213">
        <v>26.5</v>
      </c>
      <c r="AA1213">
        <v>21772</v>
      </c>
      <c r="AB1213">
        <v>78.5</v>
      </c>
      <c r="AC1213">
        <v>9.5</v>
      </c>
      <c r="AD1213">
        <v>156000</v>
      </c>
      <c r="AE1213">
        <v>16448</v>
      </c>
      <c r="AF1213">
        <v>2.3199999999999998</v>
      </c>
      <c r="AG1213">
        <v>22853</v>
      </c>
      <c r="AH1213">
        <v>42221</v>
      </c>
      <c r="AI1213">
        <v>16.399999999999999</v>
      </c>
      <c r="AJ1213">
        <v>956</v>
      </c>
      <c r="AK1213">
        <v>8423</v>
      </c>
      <c r="AL1213">
        <v>-0.7</v>
      </c>
      <c r="AM1213">
        <v>3756</v>
      </c>
      <c r="AN1213">
        <v>5089</v>
      </c>
      <c r="AO1213">
        <v>0</v>
      </c>
      <c r="AP1213">
        <v>0</v>
      </c>
      <c r="AQ1213">
        <v>0</v>
      </c>
      <c r="AR1213">
        <v>0</v>
      </c>
      <c r="AS1213">
        <v>0</v>
      </c>
      <c r="AT1213">
        <v>29.7</v>
      </c>
      <c r="AU1213">
        <v>210346</v>
      </c>
      <c r="AV1213">
        <v>522257</v>
      </c>
      <c r="AW1213">
        <v>340345</v>
      </c>
      <c r="AX1213">
        <v>8857</v>
      </c>
      <c r="AY1213">
        <v>37580</v>
      </c>
      <c r="AZ1213">
        <v>76</v>
      </c>
      <c r="BA1213">
        <v>729.92</v>
      </c>
      <c r="BB1213">
        <v>53.1</v>
      </c>
    </row>
    <row r="1214" spans="1:54" x14ac:dyDescent="0.3">
      <c r="A1214">
        <v>23029</v>
      </c>
      <c r="B1214" t="s">
        <v>10</v>
      </c>
      <c r="C1214" t="s">
        <v>986</v>
      </c>
      <c r="D1214">
        <v>31808</v>
      </c>
      <c r="E1214">
        <v>32856</v>
      </c>
      <c r="F1214">
        <v>-3.2</v>
      </c>
      <c r="G1214">
        <v>32856</v>
      </c>
      <c r="H1214">
        <v>4.9000000000000004</v>
      </c>
      <c r="I1214">
        <v>18.899999999999999</v>
      </c>
      <c r="J1214">
        <v>22</v>
      </c>
      <c r="K1214">
        <v>50.7</v>
      </c>
      <c r="L1214">
        <v>91.7</v>
      </c>
      <c r="M1214">
        <v>0.7</v>
      </c>
      <c r="N1214">
        <v>5.2</v>
      </c>
      <c r="O1214">
        <v>0.6</v>
      </c>
      <c r="P1214">
        <v>0</v>
      </c>
      <c r="Q1214">
        <v>1.9</v>
      </c>
      <c r="R1214">
        <v>1.8</v>
      </c>
      <c r="S1214">
        <v>90.3</v>
      </c>
      <c r="T1214">
        <v>87.3</v>
      </c>
      <c r="U1214">
        <v>3.6</v>
      </c>
      <c r="V1214">
        <v>5.3</v>
      </c>
      <c r="W1214">
        <v>87.2</v>
      </c>
      <c r="X1214">
        <v>20</v>
      </c>
      <c r="Y1214">
        <v>3639</v>
      </c>
      <c r="Z1214">
        <v>19.100000000000001</v>
      </c>
      <c r="AA1214">
        <v>23063</v>
      </c>
      <c r="AB1214">
        <v>76.8</v>
      </c>
      <c r="AC1214">
        <v>7.7</v>
      </c>
      <c r="AD1214">
        <v>103500</v>
      </c>
      <c r="AE1214">
        <v>14209</v>
      </c>
      <c r="AF1214">
        <v>2.2000000000000002</v>
      </c>
      <c r="AG1214">
        <v>20807</v>
      </c>
      <c r="AH1214">
        <v>37236</v>
      </c>
      <c r="AI1214">
        <v>19.5</v>
      </c>
      <c r="AJ1214">
        <v>836</v>
      </c>
      <c r="AK1214">
        <v>7039</v>
      </c>
      <c r="AL1214">
        <v>-3.9</v>
      </c>
      <c r="AM1214">
        <v>3649</v>
      </c>
      <c r="AN1214">
        <v>4460</v>
      </c>
      <c r="AO1214">
        <v>0</v>
      </c>
      <c r="AP1214">
        <v>0.8</v>
      </c>
      <c r="AQ1214">
        <v>0</v>
      </c>
      <c r="AR1214">
        <v>0</v>
      </c>
      <c r="AS1214">
        <v>0.6</v>
      </c>
      <c r="AT1214">
        <v>21.5</v>
      </c>
      <c r="AU1214">
        <v>444105</v>
      </c>
      <c r="AV1214">
        <v>79089</v>
      </c>
      <c r="AW1214">
        <v>405170</v>
      </c>
      <c r="AX1214">
        <v>12360</v>
      </c>
      <c r="AY1214">
        <v>24740</v>
      </c>
      <c r="AZ1214">
        <v>41</v>
      </c>
      <c r="BA1214">
        <v>2562.66</v>
      </c>
      <c r="BB1214">
        <v>12.8</v>
      </c>
    </row>
    <row r="1215" spans="1:54" x14ac:dyDescent="0.3">
      <c r="A1215">
        <v>23031</v>
      </c>
      <c r="B1215" t="s">
        <v>1502</v>
      </c>
      <c r="C1215" t="s">
        <v>986</v>
      </c>
      <c r="D1215">
        <v>200710</v>
      </c>
      <c r="E1215">
        <v>197134</v>
      </c>
      <c r="F1215">
        <v>1.8</v>
      </c>
      <c r="G1215">
        <v>197131</v>
      </c>
      <c r="H1215">
        <v>4.8</v>
      </c>
      <c r="I1215">
        <v>19.899999999999999</v>
      </c>
      <c r="J1215">
        <v>18</v>
      </c>
      <c r="K1215">
        <v>51.3</v>
      </c>
      <c r="L1215">
        <v>96.1</v>
      </c>
      <c r="M1215">
        <v>0.7</v>
      </c>
      <c r="N1215">
        <v>0.3</v>
      </c>
      <c r="O1215">
        <v>1.3</v>
      </c>
      <c r="P1215">
        <v>0</v>
      </c>
      <c r="Q1215">
        <v>1.5</v>
      </c>
      <c r="R1215">
        <v>1.7</v>
      </c>
      <c r="S1215">
        <v>94.8</v>
      </c>
      <c r="T1215">
        <v>87.4</v>
      </c>
      <c r="U1215">
        <v>3.1</v>
      </c>
      <c r="V1215">
        <v>7.1</v>
      </c>
      <c r="W1215">
        <v>91.9</v>
      </c>
      <c r="X1215">
        <v>28.8</v>
      </c>
      <c r="Y1215">
        <v>19167</v>
      </c>
      <c r="Z1215">
        <v>27.2</v>
      </c>
      <c r="AA1215">
        <v>107280</v>
      </c>
      <c r="AB1215">
        <v>73</v>
      </c>
      <c r="AC1215">
        <v>21.8</v>
      </c>
      <c r="AD1215">
        <v>227800</v>
      </c>
      <c r="AE1215">
        <v>81293</v>
      </c>
      <c r="AF1215">
        <v>2.41</v>
      </c>
      <c r="AG1215">
        <v>29125</v>
      </c>
      <c r="AH1215">
        <v>57348</v>
      </c>
      <c r="AI1215">
        <v>9.5</v>
      </c>
      <c r="AJ1215">
        <v>5440</v>
      </c>
      <c r="AK1215">
        <v>50703</v>
      </c>
      <c r="AL1215">
        <v>-1.5</v>
      </c>
      <c r="AM1215">
        <v>16248</v>
      </c>
      <c r="AN1215">
        <v>23144</v>
      </c>
      <c r="AO1215">
        <v>0</v>
      </c>
      <c r="AP1215">
        <v>0</v>
      </c>
      <c r="AQ1215">
        <v>0</v>
      </c>
      <c r="AR1215">
        <v>0</v>
      </c>
      <c r="AS1215">
        <v>0.5</v>
      </c>
      <c r="AT1215">
        <v>27</v>
      </c>
      <c r="AU1215">
        <v>2904345</v>
      </c>
      <c r="AV1215">
        <v>704167</v>
      </c>
      <c r="AW1215">
        <v>2291378</v>
      </c>
      <c r="AX1215">
        <v>11389</v>
      </c>
      <c r="AY1215">
        <v>499096</v>
      </c>
      <c r="AZ1215">
        <v>693</v>
      </c>
      <c r="BA1215">
        <v>990.71</v>
      </c>
      <c r="BB1215">
        <v>199</v>
      </c>
    </row>
    <row r="1216" spans="1:54" x14ac:dyDescent="0.3">
      <c r="A1216">
        <v>24000</v>
      </c>
      <c r="B1216" t="s">
        <v>985</v>
      </c>
      <c r="D1216">
        <v>5976407</v>
      </c>
      <c r="E1216">
        <v>5773785</v>
      </c>
      <c r="F1216">
        <v>3.5</v>
      </c>
      <c r="G1216">
        <v>5773552</v>
      </c>
      <c r="H1216">
        <v>6.2</v>
      </c>
      <c r="I1216">
        <v>22.6</v>
      </c>
      <c r="J1216">
        <v>13.8</v>
      </c>
      <c r="K1216">
        <v>51.5</v>
      </c>
      <c r="L1216">
        <v>60.1</v>
      </c>
      <c r="M1216">
        <v>30.3</v>
      </c>
      <c r="N1216">
        <v>0.6</v>
      </c>
      <c r="O1216">
        <v>6.4</v>
      </c>
      <c r="P1216">
        <v>0.1</v>
      </c>
      <c r="Q1216">
        <v>2.6</v>
      </c>
      <c r="R1216">
        <v>9.3000000000000007</v>
      </c>
      <c r="S1216">
        <v>52.6</v>
      </c>
      <c r="T1216">
        <v>86.7</v>
      </c>
      <c r="U1216">
        <v>14</v>
      </c>
      <c r="V1216">
        <v>16.7</v>
      </c>
      <c r="W1216">
        <v>88.7</v>
      </c>
      <c r="X1216">
        <v>36.799999999999997</v>
      </c>
      <c r="Y1216">
        <v>427068</v>
      </c>
      <c r="Z1216">
        <v>32</v>
      </c>
      <c r="AA1216">
        <v>2422194</v>
      </c>
      <c r="AB1216">
        <v>67.599999999999994</v>
      </c>
      <c r="AC1216">
        <v>25.5</v>
      </c>
      <c r="AD1216">
        <v>292700</v>
      </c>
      <c r="AE1216">
        <v>2146240</v>
      </c>
      <c r="AF1216">
        <v>2.65</v>
      </c>
      <c r="AG1216">
        <v>36354</v>
      </c>
      <c r="AH1216">
        <v>73538</v>
      </c>
      <c r="AI1216">
        <v>9.8000000000000007</v>
      </c>
      <c r="AJ1216">
        <v>135421</v>
      </c>
      <c r="AK1216">
        <v>2182260</v>
      </c>
      <c r="AL1216">
        <v>1.4</v>
      </c>
      <c r="AM1216">
        <v>456511</v>
      </c>
      <c r="AN1216">
        <v>528112</v>
      </c>
      <c r="AO1216">
        <v>19.3</v>
      </c>
      <c r="AP1216">
        <v>0.6</v>
      </c>
      <c r="AQ1216">
        <v>6.8</v>
      </c>
      <c r="AR1216">
        <v>0.1</v>
      </c>
      <c r="AS1216">
        <v>4.9000000000000004</v>
      </c>
      <c r="AT1216">
        <v>32.6</v>
      </c>
      <c r="AU1216">
        <v>41456097</v>
      </c>
      <c r="AV1216">
        <v>51276797</v>
      </c>
      <c r="AW1216">
        <v>75664186</v>
      </c>
      <c r="AX1216">
        <v>13429</v>
      </c>
      <c r="AY1216">
        <v>10758428</v>
      </c>
      <c r="AZ1216">
        <v>16331</v>
      </c>
      <c r="BA1216">
        <v>9707.24</v>
      </c>
      <c r="BB1216">
        <v>594.79999999999995</v>
      </c>
    </row>
    <row r="1217" spans="1:54" x14ac:dyDescent="0.3">
      <c r="A1217">
        <v>24001</v>
      </c>
      <c r="B1217" t="s">
        <v>1503</v>
      </c>
      <c r="C1217" t="s">
        <v>983</v>
      </c>
      <c r="D1217">
        <v>72952</v>
      </c>
      <c r="E1217">
        <v>75087</v>
      </c>
      <c r="F1217">
        <v>-2.8</v>
      </c>
      <c r="G1217">
        <v>75087</v>
      </c>
      <c r="H1217">
        <v>4.8</v>
      </c>
      <c r="I1217">
        <v>17.600000000000001</v>
      </c>
      <c r="J1217">
        <v>19.2</v>
      </c>
      <c r="K1217">
        <v>47.8</v>
      </c>
      <c r="L1217">
        <v>88.8</v>
      </c>
      <c r="M1217">
        <v>8.1999999999999993</v>
      </c>
      <c r="N1217">
        <v>0.2</v>
      </c>
      <c r="O1217">
        <v>1</v>
      </c>
      <c r="P1217">
        <v>0.1</v>
      </c>
      <c r="Q1217">
        <v>1.8</v>
      </c>
      <c r="R1217">
        <v>1.6</v>
      </c>
      <c r="S1217">
        <v>87.4</v>
      </c>
      <c r="T1217">
        <v>86.5</v>
      </c>
      <c r="U1217">
        <v>2.1</v>
      </c>
      <c r="V1217">
        <v>4.7</v>
      </c>
      <c r="W1217">
        <v>87.3</v>
      </c>
      <c r="X1217">
        <v>16.8</v>
      </c>
      <c r="Y1217">
        <v>6754</v>
      </c>
      <c r="Z1217">
        <v>21.5</v>
      </c>
      <c r="AA1217">
        <v>33222</v>
      </c>
      <c r="AB1217">
        <v>69.8</v>
      </c>
      <c r="AC1217">
        <v>19</v>
      </c>
      <c r="AD1217">
        <v>121300</v>
      </c>
      <c r="AE1217">
        <v>28433</v>
      </c>
      <c r="AF1217">
        <v>2.34</v>
      </c>
      <c r="AG1217">
        <v>21211</v>
      </c>
      <c r="AH1217">
        <v>39293</v>
      </c>
      <c r="AI1217">
        <v>17.399999999999999</v>
      </c>
      <c r="AJ1217">
        <v>1613</v>
      </c>
      <c r="AK1217">
        <v>24448</v>
      </c>
      <c r="AL1217">
        <v>1.1000000000000001</v>
      </c>
      <c r="AM1217">
        <v>3087</v>
      </c>
      <c r="AN1217">
        <v>5071</v>
      </c>
      <c r="AO1217">
        <v>0</v>
      </c>
      <c r="AP1217">
        <v>0</v>
      </c>
      <c r="AQ1217">
        <v>0.6</v>
      </c>
      <c r="AR1217">
        <v>0</v>
      </c>
      <c r="AS1217">
        <v>0</v>
      </c>
      <c r="AT1217">
        <v>26.9</v>
      </c>
      <c r="AU1217">
        <v>0</v>
      </c>
      <c r="AV1217">
        <v>0</v>
      </c>
      <c r="AW1217">
        <v>865196</v>
      </c>
      <c r="AX1217">
        <v>11907</v>
      </c>
      <c r="AY1217">
        <v>124706</v>
      </c>
      <c r="AZ1217">
        <v>25</v>
      </c>
      <c r="BA1217">
        <v>424.16</v>
      </c>
      <c r="BB1217">
        <v>177</v>
      </c>
    </row>
    <row r="1218" spans="1:54" x14ac:dyDescent="0.3">
      <c r="A1218">
        <v>24003</v>
      </c>
      <c r="B1218" t="s">
        <v>1504</v>
      </c>
      <c r="C1218" t="s">
        <v>983</v>
      </c>
      <c r="D1218">
        <v>560133</v>
      </c>
      <c r="E1218">
        <v>537656</v>
      </c>
      <c r="F1218">
        <v>4.2</v>
      </c>
      <c r="G1218">
        <v>537656</v>
      </c>
      <c r="H1218">
        <v>6.3</v>
      </c>
      <c r="I1218">
        <v>22.6</v>
      </c>
      <c r="J1218">
        <v>13.4</v>
      </c>
      <c r="K1218">
        <v>50.5</v>
      </c>
      <c r="L1218">
        <v>76.099999999999994</v>
      </c>
      <c r="M1218">
        <v>16.600000000000001</v>
      </c>
      <c r="N1218">
        <v>0.4</v>
      </c>
      <c r="O1218">
        <v>3.9</v>
      </c>
      <c r="P1218">
        <v>0.1</v>
      </c>
      <c r="Q1218">
        <v>2.9</v>
      </c>
      <c r="R1218">
        <v>7.2</v>
      </c>
      <c r="S1218">
        <v>70.2</v>
      </c>
      <c r="T1218">
        <v>86.9</v>
      </c>
      <c r="U1218">
        <v>8.1</v>
      </c>
      <c r="V1218">
        <v>10.6</v>
      </c>
      <c r="W1218">
        <v>90.7</v>
      </c>
      <c r="X1218">
        <v>37.1</v>
      </c>
      <c r="Y1218">
        <v>54387</v>
      </c>
      <c r="Z1218">
        <v>29.8</v>
      </c>
      <c r="AA1218">
        <v>218903</v>
      </c>
      <c r="AB1218">
        <v>74.2</v>
      </c>
      <c r="AC1218">
        <v>17.7</v>
      </c>
      <c r="AD1218">
        <v>340000</v>
      </c>
      <c r="AE1218">
        <v>199904</v>
      </c>
      <c r="AF1218">
        <v>2.65</v>
      </c>
      <c r="AG1218">
        <v>40415</v>
      </c>
      <c r="AH1218">
        <v>87430</v>
      </c>
      <c r="AI1218">
        <v>6.3</v>
      </c>
      <c r="AJ1218">
        <v>13750</v>
      </c>
      <c r="AK1218">
        <v>220926</v>
      </c>
      <c r="AL1218">
        <v>4.2</v>
      </c>
      <c r="AM1218">
        <v>39029</v>
      </c>
      <c r="AN1218">
        <v>49600</v>
      </c>
      <c r="AO1218">
        <v>9</v>
      </c>
      <c r="AP1218">
        <v>0.4</v>
      </c>
      <c r="AQ1218">
        <v>4.5999999999999996</v>
      </c>
      <c r="AR1218">
        <v>0</v>
      </c>
      <c r="AS1218">
        <v>3.2</v>
      </c>
      <c r="AT1218">
        <v>31.4</v>
      </c>
      <c r="AU1218">
        <v>3610107</v>
      </c>
      <c r="AV1218">
        <v>6922158</v>
      </c>
      <c r="AW1218">
        <v>9464955</v>
      </c>
      <c r="AX1218">
        <v>18491</v>
      </c>
      <c r="AY1218">
        <v>1288086</v>
      </c>
      <c r="AZ1218">
        <v>2441</v>
      </c>
      <c r="BA1218">
        <v>414.9</v>
      </c>
      <c r="BB1218">
        <v>1295.9000000000001</v>
      </c>
    </row>
    <row r="1219" spans="1:54" x14ac:dyDescent="0.3">
      <c r="A1219">
        <v>24005</v>
      </c>
      <c r="B1219" t="s">
        <v>1505</v>
      </c>
      <c r="C1219" t="s">
        <v>983</v>
      </c>
      <c r="D1219">
        <v>826925</v>
      </c>
      <c r="E1219">
        <v>804973</v>
      </c>
      <c r="F1219">
        <v>2.7</v>
      </c>
      <c r="G1219">
        <v>805029</v>
      </c>
      <c r="H1219">
        <v>6</v>
      </c>
      <c r="I1219">
        <v>21.6</v>
      </c>
      <c r="J1219">
        <v>15.8</v>
      </c>
      <c r="K1219">
        <v>52.7</v>
      </c>
      <c r="L1219">
        <v>63.5</v>
      </c>
      <c r="M1219">
        <v>27.8</v>
      </c>
      <c r="N1219">
        <v>0.4</v>
      </c>
      <c r="O1219">
        <v>5.9</v>
      </c>
      <c r="P1219">
        <v>0.1</v>
      </c>
      <c r="Q1219">
        <v>2.2999999999999998</v>
      </c>
      <c r="R1219">
        <v>5</v>
      </c>
      <c r="S1219">
        <v>59.6</v>
      </c>
      <c r="T1219">
        <v>88</v>
      </c>
      <c r="U1219">
        <v>11.1</v>
      </c>
      <c r="V1219">
        <v>13.1</v>
      </c>
      <c r="W1219">
        <v>89.9</v>
      </c>
      <c r="X1219">
        <v>35.700000000000003</v>
      </c>
      <c r="Y1219">
        <v>58028</v>
      </c>
      <c r="Z1219">
        <v>28.8</v>
      </c>
      <c r="AA1219">
        <v>336992</v>
      </c>
      <c r="AB1219">
        <v>66.5</v>
      </c>
      <c r="AC1219">
        <v>27.9</v>
      </c>
      <c r="AD1219">
        <v>253300</v>
      </c>
      <c r="AE1219">
        <v>313912</v>
      </c>
      <c r="AF1219">
        <v>2.52</v>
      </c>
      <c r="AG1219">
        <v>34374</v>
      </c>
      <c r="AH1219">
        <v>66486</v>
      </c>
      <c r="AI1219">
        <v>8.9</v>
      </c>
      <c r="AJ1219">
        <v>19782</v>
      </c>
      <c r="AK1219">
        <v>310635</v>
      </c>
      <c r="AL1219">
        <v>-0.5</v>
      </c>
      <c r="AM1219">
        <v>62218</v>
      </c>
      <c r="AN1219">
        <v>76111</v>
      </c>
      <c r="AO1219">
        <v>17.3</v>
      </c>
      <c r="AP1219">
        <v>0.3</v>
      </c>
      <c r="AQ1219">
        <v>6.1</v>
      </c>
      <c r="AR1219">
        <v>0.1</v>
      </c>
      <c r="AS1219">
        <v>2.2000000000000002</v>
      </c>
      <c r="AT1219">
        <v>30.7</v>
      </c>
      <c r="AU1219">
        <v>9247191</v>
      </c>
      <c r="AV1219">
        <v>5609327</v>
      </c>
      <c r="AW1219">
        <v>12074866</v>
      </c>
      <c r="AX1219">
        <v>15341</v>
      </c>
      <c r="AY1219">
        <v>1414111</v>
      </c>
      <c r="AZ1219">
        <v>1004</v>
      </c>
      <c r="BA1219">
        <v>598.29999999999995</v>
      </c>
      <c r="BB1219">
        <v>1345.5</v>
      </c>
    </row>
    <row r="1220" spans="1:54" x14ac:dyDescent="0.3">
      <c r="A1220">
        <v>24009</v>
      </c>
      <c r="B1220" t="s">
        <v>1506</v>
      </c>
      <c r="C1220" t="s">
        <v>983</v>
      </c>
      <c r="D1220">
        <v>90613</v>
      </c>
      <c r="E1220">
        <v>88737</v>
      </c>
      <c r="F1220">
        <v>2.1</v>
      </c>
      <c r="G1220">
        <v>88737</v>
      </c>
      <c r="H1220">
        <v>5.5</v>
      </c>
      <c r="I1220">
        <v>24.2</v>
      </c>
      <c r="J1220">
        <v>13</v>
      </c>
      <c r="K1220">
        <v>50.6</v>
      </c>
      <c r="L1220">
        <v>81.8</v>
      </c>
      <c r="M1220">
        <v>13.2</v>
      </c>
      <c r="N1220">
        <v>0.4</v>
      </c>
      <c r="O1220">
        <v>1.7</v>
      </c>
      <c r="P1220">
        <v>0.1</v>
      </c>
      <c r="Q1220">
        <v>2.8</v>
      </c>
      <c r="R1220">
        <v>3.5</v>
      </c>
      <c r="S1220">
        <v>79</v>
      </c>
      <c r="T1220">
        <v>89.9</v>
      </c>
      <c r="U1220">
        <v>3.1</v>
      </c>
      <c r="V1220">
        <v>4.4000000000000004</v>
      </c>
      <c r="W1220">
        <v>92.9</v>
      </c>
      <c r="X1220">
        <v>30</v>
      </c>
      <c r="Y1220">
        <v>8561</v>
      </c>
      <c r="Z1220">
        <v>39.799999999999997</v>
      </c>
      <c r="AA1220">
        <v>34597</v>
      </c>
      <c r="AB1220">
        <v>81.400000000000006</v>
      </c>
      <c r="AC1220">
        <v>6.4</v>
      </c>
      <c r="AD1220">
        <v>357000</v>
      </c>
      <c r="AE1220">
        <v>30923</v>
      </c>
      <c r="AF1220">
        <v>2.87</v>
      </c>
      <c r="AG1220">
        <v>38260</v>
      </c>
      <c r="AH1220">
        <v>95477</v>
      </c>
      <c r="AI1220">
        <v>4.9000000000000004</v>
      </c>
      <c r="AJ1220">
        <v>1688</v>
      </c>
      <c r="AK1220">
        <v>17437</v>
      </c>
      <c r="AL1220">
        <v>-4.8</v>
      </c>
      <c r="AM1220">
        <v>6181</v>
      </c>
      <c r="AN1220">
        <v>7554</v>
      </c>
      <c r="AO1220">
        <v>13</v>
      </c>
      <c r="AP1220">
        <v>0</v>
      </c>
      <c r="AQ1220">
        <v>0</v>
      </c>
      <c r="AR1220">
        <v>0</v>
      </c>
      <c r="AS1220">
        <v>0</v>
      </c>
      <c r="AT1220">
        <v>33.4</v>
      </c>
      <c r="AU1220">
        <v>0</v>
      </c>
      <c r="AV1220">
        <v>43666</v>
      </c>
      <c r="AW1220">
        <v>730625</v>
      </c>
      <c r="AX1220">
        <v>8291</v>
      </c>
      <c r="AY1220">
        <v>110741</v>
      </c>
      <c r="AZ1220">
        <v>213</v>
      </c>
      <c r="BA1220">
        <v>213.15</v>
      </c>
      <c r="BB1220">
        <v>416.3</v>
      </c>
    </row>
    <row r="1221" spans="1:54" x14ac:dyDescent="0.3">
      <c r="A1221">
        <v>24011</v>
      </c>
      <c r="B1221" t="s">
        <v>887</v>
      </c>
      <c r="C1221" t="s">
        <v>983</v>
      </c>
      <c r="D1221">
        <v>32538</v>
      </c>
      <c r="E1221">
        <v>33066</v>
      </c>
      <c r="F1221">
        <v>-1.6</v>
      </c>
      <c r="G1221">
        <v>33066</v>
      </c>
      <c r="H1221">
        <v>6</v>
      </c>
      <c r="I1221">
        <v>24</v>
      </c>
      <c r="J1221">
        <v>15.4</v>
      </c>
      <c r="K1221">
        <v>51.2</v>
      </c>
      <c r="L1221">
        <v>81.5</v>
      </c>
      <c r="M1221">
        <v>14.3</v>
      </c>
      <c r="N1221">
        <v>0.8</v>
      </c>
      <c r="O1221">
        <v>1</v>
      </c>
      <c r="P1221">
        <v>0.4</v>
      </c>
      <c r="Q1221">
        <v>2</v>
      </c>
      <c r="R1221">
        <v>6.4</v>
      </c>
      <c r="S1221">
        <v>77</v>
      </c>
      <c r="T1221">
        <v>90.1</v>
      </c>
      <c r="U1221">
        <v>4</v>
      </c>
      <c r="V1221">
        <v>6</v>
      </c>
      <c r="W1221">
        <v>82.7</v>
      </c>
      <c r="X1221">
        <v>15</v>
      </c>
      <c r="Y1221">
        <v>2878</v>
      </c>
      <c r="Z1221">
        <v>33.9</v>
      </c>
      <c r="AA1221">
        <v>13514</v>
      </c>
      <c r="AB1221">
        <v>72.3</v>
      </c>
      <c r="AC1221">
        <v>9.6999999999999993</v>
      </c>
      <c r="AD1221">
        <v>212800</v>
      </c>
      <c r="AE1221">
        <v>11806</v>
      </c>
      <c r="AF1221">
        <v>2.73</v>
      </c>
      <c r="AG1221">
        <v>25211</v>
      </c>
      <c r="AH1221">
        <v>58632</v>
      </c>
      <c r="AI1221">
        <v>14.4</v>
      </c>
      <c r="AJ1221">
        <v>585</v>
      </c>
      <c r="AK1221">
        <v>6977</v>
      </c>
      <c r="AL1221">
        <v>6.6</v>
      </c>
      <c r="AM1221">
        <v>2508</v>
      </c>
      <c r="AN1221">
        <v>2942</v>
      </c>
      <c r="AO1221">
        <v>0</v>
      </c>
      <c r="AP1221">
        <v>0</v>
      </c>
      <c r="AQ1221">
        <v>0</v>
      </c>
      <c r="AR1221">
        <v>0</v>
      </c>
      <c r="AS1221">
        <v>0</v>
      </c>
      <c r="AT1221">
        <v>31.7</v>
      </c>
      <c r="AU1221">
        <v>328988</v>
      </c>
      <c r="AV1221">
        <v>129733</v>
      </c>
      <c r="AW1221">
        <v>406934</v>
      </c>
      <c r="AX1221">
        <v>12341</v>
      </c>
      <c r="AY1221">
        <v>18868</v>
      </c>
      <c r="AZ1221">
        <v>35</v>
      </c>
      <c r="BA1221">
        <v>319.42</v>
      </c>
      <c r="BB1221">
        <v>103.5</v>
      </c>
    </row>
    <row r="1222" spans="1:54" x14ac:dyDescent="0.3">
      <c r="A1222">
        <v>24013</v>
      </c>
      <c r="B1222" t="s">
        <v>124</v>
      </c>
      <c r="C1222" t="s">
        <v>983</v>
      </c>
      <c r="D1222">
        <v>167830</v>
      </c>
      <c r="E1222">
        <v>167138</v>
      </c>
      <c r="F1222">
        <v>0.4</v>
      </c>
      <c r="G1222">
        <v>167134</v>
      </c>
      <c r="H1222">
        <v>4.9000000000000004</v>
      </c>
      <c r="I1222">
        <v>22.5</v>
      </c>
      <c r="J1222">
        <v>15.3</v>
      </c>
      <c r="K1222">
        <v>50.6</v>
      </c>
      <c r="L1222">
        <v>92.8</v>
      </c>
      <c r="M1222">
        <v>3.6</v>
      </c>
      <c r="N1222">
        <v>0.2</v>
      </c>
      <c r="O1222">
        <v>1.7</v>
      </c>
      <c r="P1222">
        <v>0</v>
      </c>
      <c r="Q1222">
        <v>1.6</v>
      </c>
      <c r="R1222">
        <v>3</v>
      </c>
      <c r="S1222">
        <v>90.2</v>
      </c>
      <c r="T1222">
        <v>93.4</v>
      </c>
      <c r="U1222">
        <v>3.5</v>
      </c>
      <c r="V1222">
        <v>4.9000000000000004</v>
      </c>
      <c r="W1222">
        <v>91.5</v>
      </c>
      <c r="X1222">
        <v>32.700000000000003</v>
      </c>
      <c r="Y1222">
        <v>13155</v>
      </c>
      <c r="Z1222">
        <v>34.799999999999997</v>
      </c>
      <c r="AA1222">
        <v>63150</v>
      </c>
      <c r="AB1222">
        <v>82.2</v>
      </c>
      <c r="AC1222">
        <v>11.5</v>
      </c>
      <c r="AD1222">
        <v>325900</v>
      </c>
      <c r="AE1222">
        <v>59909</v>
      </c>
      <c r="AF1222">
        <v>2.73</v>
      </c>
      <c r="AG1222">
        <v>36153</v>
      </c>
      <c r="AH1222">
        <v>84790</v>
      </c>
      <c r="AI1222">
        <v>5.6</v>
      </c>
      <c r="AJ1222">
        <v>4255</v>
      </c>
      <c r="AK1222">
        <v>49243</v>
      </c>
      <c r="AL1222">
        <v>1.1000000000000001</v>
      </c>
      <c r="AM1222">
        <v>11771</v>
      </c>
      <c r="AN1222">
        <v>15984</v>
      </c>
      <c r="AO1222">
        <v>2.1</v>
      </c>
      <c r="AP1222">
        <v>0.5</v>
      </c>
      <c r="AQ1222">
        <v>1.6</v>
      </c>
      <c r="AR1222">
        <v>0</v>
      </c>
      <c r="AS1222">
        <v>2.2000000000000002</v>
      </c>
      <c r="AT1222">
        <v>27.2</v>
      </c>
      <c r="AU1222">
        <v>1095101</v>
      </c>
      <c r="AV1222">
        <v>556104</v>
      </c>
      <c r="AW1222">
        <v>2141774</v>
      </c>
      <c r="AX1222">
        <v>12645</v>
      </c>
      <c r="AY1222">
        <v>203808</v>
      </c>
      <c r="AZ1222">
        <v>355</v>
      </c>
      <c r="BA1222">
        <v>447.6</v>
      </c>
      <c r="BB1222">
        <v>373.4</v>
      </c>
    </row>
    <row r="1223" spans="1:54" x14ac:dyDescent="0.3">
      <c r="A1223">
        <v>24015</v>
      </c>
      <c r="B1223" t="s">
        <v>1507</v>
      </c>
      <c r="C1223" t="s">
        <v>983</v>
      </c>
      <c r="D1223">
        <v>102383</v>
      </c>
      <c r="E1223">
        <v>101108</v>
      </c>
      <c r="F1223">
        <v>1.3</v>
      </c>
      <c r="G1223">
        <v>101108</v>
      </c>
      <c r="H1223">
        <v>5.8</v>
      </c>
      <c r="I1223">
        <v>23.6</v>
      </c>
      <c r="J1223">
        <v>13.8</v>
      </c>
      <c r="K1223">
        <v>50.3</v>
      </c>
      <c r="L1223">
        <v>89.3</v>
      </c>
      <c r="M1223">
        <v>6.8</v>
      </c>
      <c r="N1223">
        <v>0.4</v>
      </c>
      <c r="O1223">
        <v>1.3</v>
      </c>
      <c r="P1223">
        <v>0.1</v>
      </c>
      <c r="Q1223">
        <v>2.2000000000000002</v>
      </c>
      <c r="R1223">
        <v>4.0999999999999996</v>
      </c>
      <c r="S1223">
        <v>85.9</v>
      </c>
      <c r="T1223">
        <v>87.5</v>
      </c>
      <c r="U1223">
        <v>3.1</v>
      </c>
      <c r="V1223">
        <v>6.1</v>
      </c>
      <c r="W1223">
        <v>87.5</v>
      </c>
      <c r="X1223">
        <v>22.2</v>
      </c>
      <c r="Y1223">
        <v>8512</v>
      </c>
      <c r="Z1223">
        <v>29.5</v>
      </c>
      <c r="AA1223">
        <v>42374</v>
      </c>
      <c r="AB1223">
        <v>74.099999999999994</v>
      </c>
      <c r="AC1223">
        <v>14.4</v>
      </c>
      <c r="AD1223">
        <v>254800</v>
      </c>
      <c r="AE1223">
        <v>36394</v>
      </c>
      <c r="AF1223">
        <v>2.74</v>
      </c>
      <c r="AG1223">
        <v>29518</v>
      </c>
      <c r="AH1223">
        <v>66689</v>
      </c>
      <c r="AI1223">
        <v>10.4</v>
      </c>
      <c r="AJ1223">
        <v>1784</v>
      </c>
      <c r="AK1223">
        <v>25767</v>
      </c>
      <c r="AL1223">
        <v>0.8</v>
      </c>
      <c r="AM1223">
        <v>5613</v>
      </c>
      <c r="AN1223">
        <v>7583</v>
      </c>
      <c r="AO1223">
        <v>0</v>
      </c>
      <c r="AP1223">
        <v>0</v>
      </c>
      <c r="AQ1223">
        <v>2.1</v>
      </c>
      <c r="AR1223">
        <v>0</v>
      </c>
      <c r="AS1223">
        <v>0</v>
      </c>
      <c r="AT1223">
        <v>0</v>
      </c>
      <c r="AU1223">
        <v>1301056</v>
      </c>
      <c r="AV1223">
        <v>0</v>
      </c>
      <c r="AW1223">
        <v>1099661</v>
      </c>
      <c r="AX1223">
        <v>11063</v>
      </c>
      <c r="AY1223">
        <v>133366</v>
      </c>
      <c r="AZ1223">
        <v>278</v>
      </c>
      <c r="BA1223">
        <v>346.27</v>
      </c>
      <c r="BB1223">
        <v>292</v>
      </c>
    </row>
    <row r="1224" spans="1:54" x14ac:dyDescent="0.3">
      <c r="A1224">
        <v>24017</v>
      </c>
      <c r="B1224" t="s">
        <v>1508</v>
      </c>
      <c r="C1224" t="s">
        <v>983</v>
      </c>
      <c r="D1224">
        <v>154747</v>
      </c>
      <c r="E1224">
        <v>146551</v>
      </c>
      <c r="F1224">
        <v>5.6</v>
      </c>
      <c r="G1224">
        <v>146551</v>
      </c>
      <c r="H1224">
        <v>6</v>
      </c>
      <c r="I1224">
        <v>24.9</v>
      </c>
      <c r="J1224">
        <v>11</v>
      </c>
      <c r="K1224">
        <v>51.8</v>
      </c>
      <c r="L1224">
        <v>48.2</v>
      </c>
      <c r="M1224">
        <v>43.8</v>
      </c>
      <c r="N1224">
        <v>0.8</v>
      </c>
      <c r="O1224">
        <v>3.3</v>
      </c>
      <c r="P1224">
        <v>0.1</v>
      </c>
      <c r="Q1224">
        <v>3.8</v>
      </c>
      <c r="R1224">
        <v>5.3</v>
      </c>
      <c r="S1224">
        <v>44.5</v>
      </c>
      <c r="T1224">
        <v>90.2</v>
      </c>
      <c r="U1224">
        <v>5.6</v>
      </c>
      <c r="V1224">
        <v>7.2</v>
      </c>
      <c r="W1224">
        <v>91.2</v>
      </c>
      <c r="X1224">
        <v>26.7</v>
      </c>
      <c r="Y1224">
        <v>15764</v>
      </c>
      <c r="Z1224">
        <v>42.8</v>
      </c>
      <c r="AA1224">
        <v>58154</v>
      </c>
      <c r="AB1224">
        <v>79.400000000000006</v>
      </c>
      <c r="AC1224">
        <v>9.1999999999999993</v>
      </c>
      <c r="AD1224">
        <v>297900</v>
      </c>
      <c r="AE1224">
        <v>51247</v>
      </c>
      <c r="AF1224">
        <v>2.88</v>
      </c>
      <c r="AG1224">
        <v>37277</v>
      </c>
      <c r="AH1224">
        <v>93160</v>
      </c>
      <c r="AI1224">
        <v>7</v>
      </c>
      <c r="AJ1224">
        <v>2622</v>
      </c>
      <c r="AK1224">
        <v>32448</v>
      </c>
      <c r="AL1224">
        <v>-0.5</v>
      </c>
      <c r="AM1224">
        <v>9636</v>
      </c>
      <c r="AN1224">
        <v>11011</v>
      </c>
      <c r="AO1224">
        <v>29.3</v>
      </c>
      <c r="AP1224">
        <v>0</v>
      </c>
      <c r="AQ1224">
        <v>4.7</v>
      </c>
      <c r="AR1224">
        <v>0</v>
      </c>
      <c r="AS1224">
        <v>2.2000000000000002</v>
      </c>
      <c r="AT1224">
        <v>30.3</v>
      </c>
      <c r="AU1224">
        <v>157963</v>
      </c>
      <c r="AV1224">
        <v>0</v>
      </c>
      <c r="AW1224">
        <v>2369800</v>
      </c>
      <c r="AX1224">
        <v>16846</v>
      </c>
      <c r="AY1224">
        <v>231630</v>
      </c>
      <c r="AZ1224">
        <v>790</v>
      </c>
      <c r="BA1224">
        <v>457.75</v>
      </c>
      <c r="BB1224">
        <v>320.2</v>
      </c>
    </row>
    <row r="1225" spans="1:54" x14ac:dyDescent="0.3">
      <c r="A1225">
        <v>24019</v>
      </c>
      <c r="B1225" t="s">
        <v>562</v>
      </c>
      <c r="C1225" t="s">
        <v>983</v>
      </c>
      <c r="D1225">
        <v>32578</v>
      </c>
      <c r="E1225">
        <v>32618</v>
      </c>
      <c r="F1225">
        <v>-0.1</v>
      </c>
      <c r="G1225">
        <v>32618</v>
      </c>
      <c r="H1225">
        <v>6.2</v>
      </c>
      <c r="I1225">
        <v>21.4</v>
      </c>
      <c r="J1225">
        <v>19.7</v>
      </c>
      <c r="K1225">
        <v>52.5</v>
      </c>
      <c r="L1225">
        <v>68</v>
      </c>
      <c r="M1225">
        <v>28.3</v>
      </c>
      <c r="N1225">
        <v>0.5</v>
      </c>
      <c r="O1225">
        <v>1.1000000000000001</v>
      </c>
      <c r="P1225">
        <v>0</v>
      </c>
      <c r="Q1225">
        <v>2</v>
      </c>
      <c r="R1225">
        <v>4.5999999999999996</v>
      </c>
      <c r="S1225">
        <v>64.5</v>
      </c>
      <c r="T1225">
        <v>89</v>
      </c>
      <c r="U1225">
        <v>3.9</v>
      </c>
      <c r="V1225">
        <v>5.3</v>
      </c>
      <c r="W1225">
        <v>83.2</v>
      </c>
      <c r="X1225">
        <v>18</v>
      </c>
      <c r="Y1225">
        <v>3298</v>
      </c>
      <c r="Z1225">
        <v>24.5</v>
      </c>
      <c r="AA1225">
        <v>16702</v>
      </c>
      <c r="AB1225">
        <v>65.900000000000006</v>
      </c>
      <c r="AC1225">
        <v>16.8</v>
      </c>
      <c r="AD1225">
        <v>191100</v>
      </c>
      <c r="AE1225">
        <v>13386</v>
      </c>
      <c r="AF1225">
        <v>2.39</v>
      </c>
      <c r="AG1225">
        <v>26388</v>
      </c>
      <c r="AH1225">
        <v>46361</v>
      </c>
      <c r="AI1225">
        <v>16.5</v>
      </c>
      <c r="AJ1225">
        <v>717</v>
      </c>
      <c r="AK1225">
        <v>8789</v>
      </c>
      <c r="AL1225">
        <v>-6.1</v>
      </c>
      <c r="AM1225">
        <v>2384</v>
      </c>
      <c r="AN1225">
        <v>2942</v>
      </c>
      <c r="AO1225">
        <v>0</v>
      </c>
      <c r="AP1225">
        <v>0</v>
      </c>
      <c r="AQ1225">
        <v>0</v>
      </c>
      <c r="AR1225">
        <v>0</v>
      </c>
      <c r="AS1225">
        <v>0</v>
      </c>
      <c r="AT1225">
        <v>30.5</v>
      </c>
      <c r="AU1225">
        <v>991915</v>
      </c>
      <c r="AV1225">
        <v>0</v>
      </c>
      <c r="AW1225">
        <v>318559</v>
      </c>
      <c r="AX1225">
        <v>10030</v>
      </c>
      <c r="AY1225">
        <v>81825</v>
      </c>
      <c r="AZ1225">
        <v>27</v>
      </c>
      <c r="BA1225">
        <v>540.77</v>
      </c>
      <c r="BB1225">
        <v>60.3</v>
      </c>
    </row>
    <row r="1226" spans="1:54" x14ac:dyDescent="0.3">
      <c r="A1226">
        <v>24021</v>
      </c>
      <c r="B1226" t="s">
        <v>877</v>
      </c>
      <c r="C1226" t="s">
        <v>983</v>
      </c>
      <c r="D1226">
        <v>243675</v>
      </c>
      <c r="E1226">
        <v>233385</v>
      </c>
      <c r="F1226">
        <v>4.4000000000000004</v>
      </c>
      <c r="G1226">
        <v>233385</v>
      </c>
      <c r="H1226">
        <v>6</v>
      </c>
      <c r="I1226">
        <v>23.9</v>
      </c>
      <c r="J1226">
        <v>12.9</v>
      </c>
      <c r="K1226">
        <v>50.7</v>
      </c>
      <c r="L1226">
        <v>82.8</v>
      </c>
      <c r="M1226">
        <v>9.4</v>
      </c>
      <c r="N1226">
        <v>0.5</v>
      </c>
      <c r="O1226">
        <v>4.5</v>
      </c>
      <c r="P1226">
        <v>0.1</v>
      </c>
      <c r="Q1226">
        <v>2.7</v>
      </c>
      <c r="R1226">
        <v>8.4</v>
      </c>
      <c r="S1226">
        <v>75.7</v>
      </c>
      <c r="T1226">
        <v>88</v>
      </c>
      <c r="U1226">
        <v>9.6</v>
      </c>
      <c r="V1226">
        <v>12.3</v>
      </c>
      <c r="W1226">
        <v>91.8</v>
      </c>
      <c r="X1226">
        <v>38.200000000000003</v>
      </c>
      <c r="Y1226">
        <v>17508</v>
      </c>
      <c r="Z1226">
        <v>34.6</v>
      </c>
      <c r="AA1226">
        <v>93572</v>
      </c>
      <c r="AB1226">
        <v>75.3</v>
      </c>
      <c r="AC1226">
        <v>16.7</v>
      </c>
      <c r="AD1226">
        <v>307000</v>
      </c>
      <c r="AE1226">
        <v>86337</v>
      </c>
      <c r="AF1226">
        <v>2.69</v>
      </c>
      <c r="AG1226">
        <v>36917</v>
      </c>
      <c r="AH1226">
        <v>84570</v>
      </c>
      <c r="AI1226">
        <v>6.1</v>
      </c>
      <c r="AJ1226">
        <v>5955</v>
      </c>
      <c r="AK1226">
        <v>83799</v>
      </c>
      <c r="AL1226">
        <v>1.1000000000000001</v>
      </c>
      <c r="AM1226">
        <v>17140</v>
      </c>
      <c r="AN1226">
        <v>21430</v>
      </c>
      <c r="AO1226">
        <v>5.9</v>
      </c>
      <c r="AP1226">
        <v>0</v>
      </c>
      <c r="AQ1226">
        <v>3.3</v>
      </c>
      <c r="AR1226">
        <v>0</v>
      </c>
      <c r="AS1226">
        <v>3.6</v>
      </c>
      <c r="AT1226">
        <v>31.1</v>
      </c>
      <c r="AU1226">
        <v>3003696</v>
      </c>
      <c r="AV1226">
        <v>1252142</v>
      </c>
      <c r="AW1226">
        <v>3066281</v>
      </c>
      <c r="AX1226">
        <v>13629</v>
      </c>
      <c r="AY1226">
        <v>356482</v>
      </c>
      <c r="AZ1226">
        <v>1311</v>
      </c>
      <c r="BA1226">
        <v>660.22</v>
      </c>
      <c r="BB1226">
        <v>353.5</v>
      </c>
    </row>
    <row r="1227" spans="1:54" x14ac:dyDescent="0.3">
      <c r="A1227">
        <v>24023</v>
      </c>
      <c r="B1227" t="s">
        <v>1509</v>
      </c>
      <c r="C1227" t="s">
        <v>983</v>
      </c>
      <c r="D1227">
        <v>29679</v>
      </c>
      <c r="E1227">
        <v>30097</v>
      </c>
      <c r="F1227">
        <v>-1.4</v>
      </c>
      <c r="G1227">
        <v>30097</v>
      </c>
      <c r="H1227">
        <v>4.9000000000000004</v>
      </c>
      <c r="I1227">
        <v>19.8</v>
      </c>
      <c r="J1227">
        <v>20</v>
      </c>
      <c r="K1227">
        <v>50.3</v>
      </c>
      <c r="L1227">
        <v>97.5</v>
      </c>
      <c r="M1227">
        <v>1.1000000000000001</v>
      </c>
      <c r="N1227">
        <v>0.2</v>
      </c>
      <c r="O1227">
        <v>0.5</v>
      </c>
      <c r="P1227">
        <v>0</v>
      </c>
      <c r="Q1227">
        <v>0.8</v>
      </c>
      <c r="R1227">
        <v>1</v>
      </c>
      <c r="S1227">
        <v>96.6</v>
      </c>
      <c r="T1227">
        <v>91</v>
      </c>
      <c r="U1227">
        <v>1.4</v>
      </c>
      <c r="V1227">
        <v>4.5999999999999996</v>
      </c>
      <c r="W1227">
        <v>86.8</v>
      </c>
      <c r="X1227">
        <v>18.3</v>
      </c>
      <c r="Y1227">
        <v>2287</v>
      </c>
      <c r="Z1227">
        <v>22.8</v>
      </c>
      <c r="AA1227">
        <v>19055</v>
      </c>
      <c r="AB1227">
        <v>75.5</v>
      </c>
      <c r="AC1227">
        <v>10.1</v>
      </c>
      <c r="AD1227">
        <v>168600</v>
      </c>
      <c r="AE1227">
        <v>11974</v>
      </c>
      <c r="AF1227">
        <v>2.4500000000000002</v>
      </c>
      <c r="AG1227">
        <v>24932</v>
      </c>
      <c r="AH1227">
        <v>45206</v>
      </c>
      <c r="AI1227">
        <v>13.9</v>
      </c>
      <c r="AJ1227">
        <v>906</v>
      </c>
      <c r="AK1227">
        <v>11070</v>
      </c>
      <c r="AL1227">
        <v>0</v>
      </c>
      <c r="AM1227">
        <v>2394</v>
      </c>
      <c r="AN1227">
        <v>3478</v>
      </c>
      <c r="AO1227">
        <v>0</v>
      </c>
      <c r="AP1227">
        <v>0</v>
      </c>
      <c r="AQ1227">
        <v>0</v>
      </c>
      <c r="AR1227">
        <v>0</v>
      </c>
      <c r="AS1227">
        <v>0</v>
      </c>
      <c r="AT1227">
        <v>23.5</v>
      </c>
      <c r="AU1227">
        <v>143206</v>
      </c>
      <c r="AV1227">
        <v>0</v>
      </c>
      <c r="AW1227">
        <v>431388</v>
      </c>
      <c r="AX1227">
        <v>14550</v>
      </c>
      <c r="AY1227">
        <v>47284</v>
      </c>
      <c r="AZ1227">
        <v>85</v>
      </c>
      <c r="BA1227">
        <v>647.1</v>
      </c>
      <c r="BB1227">
        <v>46.5</v>
      </c>
    </row>
    <row r="1228" spans="1:54" x14ac:dyDescent="0.3">
      <c r="A1228">
        <v>24025</v>
      </c>
      <c r="B1228" t="s">
        <v>1510</v>
      </c>
      <c r="C1228" t="s">
        <v>983</v>
      </c>
      <c r="D1228">
        <v>250105</v>
      </c>
      <c r="E1228">
        <v>244826</v>
      </c>
      <c r="F1228">
        <v>2.2000000000000002</v>
      </c>
      <c r="G1228">
        <v>244826</v>
      </c>
      <c r="H1228">
        <v>5.5</v>
      </c>
      <c r="I1228">
        <v>23</v>
      </c>
      <c r="J1228">
        <v>14.6</v>
      </c>
      <c r="K1228">
        <v>51</v>
      </c>
      <c r="L1228">
        <v>80.7</v>
      </c>
      <c r="M1228">
        <v>13.4</v>
      </c>
      <c r="N1228">
        <v>0.3</v>
      </c>
      <c r="O1228">
        <v>3</v>
      </c>
      <c r="P1228">
        <v>0.1</v>
      </c>
      <c r="Q1228">
        <v>2.5</v>
      </c>
      <c r="R1228">
        <v>4.2</v>
      </c>
      <c r="S1228">
        <v>77.400000000000006</v>
      </c>
      <c r="T1228">
        <v>90.7</v>
      </c>
      <c r="U1228">
        <v>4.9000000000000004</v>
      </c>
      <c r="V1228">
        <v>7.2</v>
      </c>
      <c r="W1228">
        <v>92.4</v>
      </c>
      <c r="X1228">
        <v>32.700000000000003</v>
      </c>
      <c r="Y1228">
        <v>21099</v>
      </c>
      <c r="Z1228">
        <v>31.8</v>
      </c>
      <c r="AA1228">
        <v>98234</v>
      </c>
      <c r="AB1228">
        <v>80.2</v>
      </c>
      <c r="AC1228">
        <v>15.1</v>
      </c>
      <c r="AD1228">
        <v>281800</v>
      </c>
      <c r="AE1228">
        <v>90708</v>
      </c>
      <c r="AF1228">
        <v>2.7</v>
      </c>
      <c r="AG1228">
        <v>35425</v>
      </c>
      <c r="AH1228">
        <v>80622</v>
      </c>
      <c r="AI1228">
        <v>7.4</v>
      </c>
      <c r="AJ1228">
        <v>5319</v>
      </c>
      <c r="AK1228">
        <v>69217</v>
      </c>
      <c r="AL1228">
        <v>1.9</v>
      </c>
      <c r="AM1228">
        <v>15918</v>
      </c>
      <c r="AN1228">
        <v>20260</v>
      </c>
      <c r="AO1228">
        <v>9.1999999999999993</v>
      </c>
      <c r="AP1228">
        <v>0</v>
      </c>
      <c r="AQ1228">
        <v>3.7</v>
      </c>
      <c r="AR1228">
        <v>0</v>
      </c>
      <c r="AS1228">
        <v>0</v>
      </c>
      <c r="AT1228">
        <v>34.299999999999997</v>
      </c>
      <c r="AU1228">
        <v>2016099</v>
      </c>
      <c r="AV1228">
        <v>1871327</v>
      </c>
      <c r="AW1228">
        <v>3380253</v>
      </c>
      <c r="AX1228">
        <v>14066</v>
      </c>
      <c r="AY1228">
        <v>361855</v>
      </c>
      <c r="AZ1228">
        <v>860</v>
      </c>
      <c r="BA1228">
        <v>437.09</v>
      </c>
      <c r="BB1228">
        <v>560.1</v>
      </c>
    </row>
    <row r="1229" spans="1:54" x14ac:dyDescent="0.3">
      <c r="A1229">
        <v>24027</v>
      </c>
      <c r="B1229" t="s">
        <v>106</v>
      </c>
      <c r="C1229" t="s">
        <v>983</v>
      </c>
      <c r="D1229">
        <v>309284</v>
      </c>
      <c r="E1229">
        <v>287085</v>
      </c>
      <c r="F1229">
        <v>7.7</v>
      </c>
      <c r="G1229">
        <v>287085</v>
      </c>
      <c r="H1229">
        <v>6</v>
      </c>
      <c r="I1229">
        <v>24.6</v>
      </c>
      <c r="J1229">
        <v>12.2</v>
      </c>
      <c r="K1229">
        <v>51</v>
      </c>
      <c r="L1229">
        <v>60.4</v>
      </c>
      <c r="M1229">
        <v>18.600000000000001</v>
      </c>
      <c r="N1229">
        <v>0.4</v>
      </c>
      <c r="O1229">
        <v>16.899999999999999</v>
      </c>
      <c r="P1229">
        <v>0.1</v>
      </c>
      <c r="Q1229">
        <v>3.6</v>
      </c>
      <c r="R1229">
        <v>6.4</v>
      </c>
      <c r="S1229">
        <v>55.4</v>
      </c>
      <c r="T1229">
        <v>88.9</v>
      </c>
      <c r="U1229">
        <v>18.2</v>
      </c>
      <c r="V1229">
        <v>22.5</v>
      </c>
      <c r="W1229">
        <v>94.9</v>
      </c>
      <c r="X1229">
        <v>60</v>
      </c>
      <c r="Y1229">
        <v>18971</v>
      </c>
      <c r="Z1229">
        <v>30.6</v>
      </c>
      <c r="AA1229">
        <v>115311</v>
      </c>
      <c r="AB1229">
        <v>73.900000000000006</v>
      </c>
      <c r="AC1229">
        <v>24.7</v>
      </c>
      <c r="AD1229">
        <v>428100</v>
      </c>
      <c r="AE1229">
        <v>106142</v>
      </c>
      <c r="AF1229">
        <v>2.74</v>
      </c>
      <c r="AG1229">
        <v>48172</v>
      </c>
      <c r="AH1229">
        <v>109865</v>
      </c>
      <c r="AI1229">
        <v>4.5999999999999996</v>
      </c>
      <c r="AJ1229">
        <v>8946</v>
      </c>
      <c r="AK1229">
        <v>165518</v>
      </c>
      <c r="AL1229">
        <v>5.3</v>
      </c>
      <c r="AM1229">
        <v>24634</v>
      </c>
      <c r="AN1229">
        <v>30899</v>
      </c>
      <c r="AO1229">
        <v>14.9</v>
      </c>
      <c r="AP1229">
        <v>0.6</v>
      </c>
      <c r="AQ1229">
        <v>13.5</v>
      </c>
      <c r="AR1229">
        <v>0</v>
      </c>
      <c r="AS1229">
        <v>2.6</v>
      </c>
      <c r="AT1229">
        <v>30.1</v>
      </c>
      <c r="AU1229">
        <v>2368343</v>
      </c>
      <c r="AV1229">
        <v>7170808</v>
      </c>
      <c r="AW1229">
        <v>4554990</v>
      </c>
      <c r="AX1229">
        <v>16622</v>
      </c>
      <c r="AY1229">
        <v>565685</v>
      </c>
      <c r="AZ1229">
        <v>1446</v>
      </c>
      <c r="BA1229">
        <v>250.74</v>
      </c>
      <c r="BB1229">
        <v>1144.9000000000001</v>
      </c>
    </row>
    <row r="1230" spans="1:54" x14ac:dyDescent="0.3">
      <c r="A1230">
        <v>24029</v>
      </c>
      <c r="B1230" t="s">
        <v>719</v>
      </c>
      <c r="C1230" t="s">
        <v>983</v>
      </c>
      <c r="D1230">
        <v>19820</v>
      </c>
      <c r="E1230">
        <v>20197</v>
      </c>
      <c r="F1230">
        <v>-1.9</v>
      </c>
      <c r="G1230">
        <v>20197</v>
      </c>
      <c r="H1230">
        <v>4.5</v>
      </c>
      <c r="I1230">
        <v>17</v>
      </c>
      <c r="J1230">
        <v>24.4</v>
      </c>
      <c r="K1230">
        <v>52.1</v>
      </c>
      <c r="L1230">
        <v>81.8</v>
      </c>
      <c r="M1230">
        <v>15.1</v>
      </c>
      <c r="N1230">
        <v>0.3</v>
      </c>
      <c r="O1230">
        <v>1</v>
      </c>
      <c r="P1230">
        <v>0.1</v>
      </c>
      <c r="Q1230">
        <v>1.7</v>
      </c>
      <c r="R1230">
        <v>4.3</v>
      </c>
      <c r="S1230">
        <v>78.5</v>
      </c>
      <c r="T1230">
        <v>88.9</v>
      </c>
      <c r="U1230">
        <v>3.9</v>
      </c>
      <c r="V1230">
        <v>5.6</v>
      </c>
      <c r="W1230">
        <v>86.7</v>
      </c>
      <c r="X1230">
        <v>29.6</v>
      </c>
      <c r="Y1230">
        <v>1872</v>
      </c>
      <c r="Z1230">
        <v>26.9</v>
      </c>
      <c r="AA1230">
        <v>10662</v>
      </c>
      <c r="AB1230">
        <v>71.400000000000006</v>
      </c>
      <c r="AC1230">
        <v>12.8</v>
      </c>
      <c r="AD1230">
        <v>258200</v>
      </c>
      <c r="AE1230">
        <v>7498</v>
      </c>
      <c r="AF1230">
        <v>2.46</v>
      </c>
      <c r="AG1230">
        <v>31502</v>
      </c>
      <c r="AH1230">
        <v>56259</v>
      </c>
      <c r="AI1230">
        <v>13.2</v>
      </c>
      <c r="AJ1230">
        <v>636</v>
      </c>
      <c r="AK1230">
        <v>7070</v>
      </c>
      <c r="AL1230">
        <v>-0.6</v>
      </c>
      <c r="AM1230">
        <v>1808</v>
      </c>
      <c r="AN1230">
        <v>2694</v>
      </c>
      <c r="AO1230">
        <v>0</v>
      </c>
      <c r="AP1230">
        <v>0</v>
      </c>
      <c r="AQ1230">
        <v>0</v>
      </c>
      <c r="AR1230">
        <v>0</v>
      </c>
      <c r="AS1230">
        <v>0</v>
      </c>
      <c r="AT1230">
        <v>25.5</v>
      </c>
      <c r="AU1230">
        <v>290197</v>
      </c>
      <c r="AV1230">
        <v>0</v>
      </c>
      <c r="AW1230">
        <v>197080</v>
      </c>
      <c r="AX1230">
        <v>9917</v>
      </c>
      <c r="AY1230">
        <v>36003</v>
      </c>
      <c r="AZ1230">
        <v>54</v>
      </c>
      <c r="BA1230">
        <v>277.02999999999997</v>
      </c>
      <c r="BB1230">
        <v>72.900000000000006</v>
      </c>
    </row>
    <row r="1231" spans="1:54" x14ac:dyDescent="0.3">
      <c r="A1231">
        <v>24031</v>
      </c>
      <c r="B1231" t="s">
        <v>24</v>
      </c>
      <c r="C1231" t="s">
        <v>983</v>
      </c>
      <c r="D1231">
        <v>1030447</v>
      </c>
      <c r="E1231">
        <v>971806</v>
      </c>
      <c r="F1231">
        <v>6</v>
      </c>
      <c r="G1231">
        <v>971777</v>
      </c>
      <c r="H1231">
        <v>6.5</v>
      </c>
      <c r="I1231">
        <v>23.5</v>
      </c>
      <c r="J1231">
        <v>13.7</v>
      </c>
      <c r="K1231">
        <v>51.8</v>
      </c>
      <c r="L1231">
        <v>62</v>
      </c>
      <c r="M1231">
        <v>18.8</v>
      </c>
      <c r="N1231">
        <v>0.7</v>
      </c>
      <c r="O1231">
        <v>15.2</v>
      </c>
      <c r="P1231">
        <v>0.1</v>
      </c>
      <c r="Q1231">
        <v>3.2</v>
      </c>
      <c r="R1231">
        <v>18.7</v>
      </c>
      <c r="S1231">
        <v>46</v>
      </c>
      <c r="T1231">
        <v>85.8</v>
      </c>
      <c r="U1231">
        <v>32.200000000000003</v>
      </c>
      <c r="V1231">
        <v>39.1</v>
      </c>
      <c r="W1231">
        <v>91.2</v>
      </c>
      <c r="X1231">
        <v>57.1</v>
      </c>
      <c r="Y1231">
        <v>48402</v>
      </c>
      <c r="Z1231">
        <v>34.200000000000003</v>
      </c>
      <c r="AA1231">
        <v>385721</v>
      </c>
      <c r="AB1231">
        <v>67.3</v>
      </c>
      <c r="AC1231">
        <v>33.200000000000003</v>
      </c>
      <c r="AD1231">
        <v>446300</v>
      </c>
      <c r="AE1231">
        <v>360563</v>
      </c>
      <c r="AF1231">
        <v>2.72</v>
      </c>
      <c r="AG1231">
        <v>49038</v>
      </c>
      <c r="AH1231">
        <v>98221</v>
      </c>
      <c r="AI1231">
        <v>6.7</v>
      </c>
      <c r="AJ1231">
        <v>26739</v>
      </c>
      <c r="AK1231">
        <v>419956</v>
      </c>
      <c r="AL1231">
        <v>1.5</v>
      </c>
      <c r="AM1231">
        <v>103731</v>
      </c>
      <c r="AN1231">
        <v>115471</v>
      </c>
      <c r="AO1231">
        <v>12.4</v>
      </c>
      <c r="AP1231">
        <v>0.7</v>
      </c>
      <c r="AQ1231">
        <v>12.1</v>
      </c>
      <c r="AR1231">
        <v>0.1</v>
      </c>
      <c r="AS1231">
        <v>10</v>
      </c>
      <c r="AT1231">
        <v>32.4</v>
      </c>
      <c r="AU1231">
        <v>3264117</v>
      </c>
      <c r="AV1231">
        <v>7426648</v>
      </c>
      <c r="AW1231">
        <v>13255784</v>
      </c>
      <c r="AX1231">
        <v>14080</v>
      </c>
      <c r="AY1231">
        <v>1872772</v>
      </c>
      <c r="AZ1231">
        <v>3839</v>
      </c>
      <c r="BA1231">
        <v>491.25</v>
      </c>
      <c r="BB1231">
        <v>1978.2</v>
      </c>
    </row>
    <row r="1232" spans="1:54" x14ac:dyDescent="0.3">
      <c r="A1232">
        <v>24033</v>
      </c>
      <c r="B1232" t="s">
        <v>1511</v>
      </c>
      <c r="C1232" t="s">
        <v>983</v>
      </c>
      <c r="D1232">
        <v>904430</v>
      </c>
      <c r="E1232">
        <v>863519</v>
      </c>
      <c r="F1232">
        <v>4.7</v>
      </c>
      <c r="G1232">
        <v>863420</v>
      </c>
      <c r="H1232">
        <v>6.7</v>
      </c>
      <c r="I1232">
        <v>22.7</v>
      </c>
      <c r="J1232">
        <v>11.2</v>
      </c>
      <c r="K1232">
        <v>51.8</v>
      </c>
      <c r="L1232">
        <v>26.9</v>
      </c>
      <c r="M1232">
        <v>64.7</v>
      </c>
      <c r="N1232">
        <v>1</v>
      </c>
      <c r="O1232">
        <v>4.5999999999999996</v>
      </c>
      <c r="P1232">
        <v>0.2</v>
      </c>
      <c r="Q1232">
        <v>2.6</v>
      </c>
      <c r="R1232">
        <v>16.899999999999999</v>
      </c>
      <c r="S1232">
        <v>14.2</v>
      </c>
      <c r="T1232">
        <v>84.9</v>
      </c>
      <c r="U1232">
        <v>20.2</v>
      </c>
      <c r="V1232">
        <v>20.8</v>
      </c>
      <c r="W1232">
        <v>85.5</v>
      </c>
      <c r="X1232">
        <v>29.8</v>
      </c>
      <c r="Y1232">
        <v>61842</v>
      </c>
      <c r="Z1232">
        <v>35.799999999999997</v>
      </c>
      <c r="AA1232">
        <v>330516</v>
      </c>
      <c r="AB1232">
        <v>62.5</v>
      </c>
      <c r="AC1232">
        <v>32.5</v>
      </c>
      <c r="AD1232">
        <v>269800</v>
      </c>
      <c r="AE1232">
        <v>303441</v>
      </c>
      <c r="AF1232">
        <v>2.81</v>
      </c>
      <c r="AG1232">
        <v>32344</v>
      </c>
      <c r="AH1232">
        <v>73623</v>
      </c>
      <c r="AI1232">
        <v>9.4</v>
      </c>
      <c r="AJ1232">
        <v>14281</v>
      </c>
      <c r="AK1232">
        <v>243260</v>
      </c>
      <c r="AL1232">
        <v>1.1000000000000001</v>
      </c>
      <c r="AM1232">
        <v>71062</v>
      </c>
      <c r="AN1232">
        <v>72759</v>
      </c>
      <c r="AO1232">
        <v>54.5</v>
      </c>
      <c r="AP1232">
        <v>0.9</v>
      </c>
      <c r="AQ1232">
        <v>6.2</v>
      </c>
      <c r="AR1232">
        <v>0.1</v>
      </c>
      <c r="AS1232">
        <v>8.8000000000000007</v>
      </c>
      <c r="AT1232">
        <v>37.799999999999997</v>
      </c>
      <c r="AU1232">
        <v>2504675</v>
      </c>
      <c r="AV1232">
        <v>10449816</v>
      </c>
      <c r="AW1232">
        <v>9209683</v>
      </c>
      <c r="AX1232">
        <v>11060</v>
      </c>
      <c r="AY1232">
        <v>1205022</v>
      </c>
      <c r="AZ1232">
        <v>1292</v>
      </c>
      <c r="BA1232">
        <v>482.69</v>
      </c>
      <c r="BB1232">
        <v>1788.8</v>
      </c>
    </row>
    <row r="1233" spans="1:54" x14ac:dyDescent="0.3">
      <c r="A1233">
        <v>24035</v>
      </c>
      <c r="B1233" t="s">
        <v>1512</v>
      </c>
      <c r="C1233" t="s">
        <v>983</v>
      </c>
      <c r="D1233">
        <v>48804</v>
      </c>
      <c r="E1233">
        <v>47798</v>
      </c>
      <c r="F1233">
        <v>2.1</v>
      </c>
      <c r="G1233">
        <v>47798</v>
      </c>
      <c r="H1233">
        <v>5.3</v>
      </c>
      <c r="I1233">
        <v>22.3</v>
      </c>
      <c r="J1233">
        <v>17.3</v>
      </c>
      <c r="K1233">
        <v>50.3</v>
      </c>
      <c r="L1233">
        <v>89.8</v>
      </c>
      <c r="M1233">
        <v>6.9</v>
      </c>
      <c r="N1233">
        <v>0.4</v>
      </c>
      <c r="O1233">
        <v>1.1000000000000001</v>
      </c>
      <c r="P1233">
        <v>0</v>
      </c>
      <c r="Q1233">
        <v>1.7</v>
      </c>
      <c r="R1233">
        <v>3.4</v>
      </c>
      <c r="S1233">
        <v>86.9</v>
      </c>
      <c r="T1233">
        <v>90.2</v>
      </c>
      <c r="U1233">
        <v>3.3</v>
      </c>
      <c r="V1233">
        <v>5.6</v>
      </c>
      <c r="W1233">
        <v>91.7</v>
      </c>
      <c r="X1233">
        <v>33.200000000000003</v>
      </c>
      <c r="Y1233">
        <v>4180</v>
      </c>
      <c r="Z1233">
        <v>33.9</v>
      </c>
      <c r="AA1233">
        <v>20765</v>
      </c>
      <c r="AB1233">
        <v>84.5</v>
      </c>
      <c r="AC1233">
        <v>6.4</v>
      </c>
      <c r="AD1233">
        <v>348100</v>
      </c>
      <c r="AE1233">
        <v>17292</v>
      </c>
      <c r="AF1233">
        <v>2.75</v>
      </c>
      <c r="AG1233">
        <v>38108</v>
      </c>
      <c r="AH1233">
        <v>87256</v>
      </c>
      <c r="AI1233">
        <v>8.1</v>
      </c>
      <c r="AJ1233">
        <v>1348</v>
      </c>
      <c r="AK1233">
        <v>11508</v>
      </c>
      <c r="AL1233">
        <v>3.8</v>
      </c>
      <c r="AM1233">
        <v>4621</v>
      </c>
      <c r="AN1233">
        <v>5701</v>
      </c>
      <c r="AO1233">
        <v>0</v>
      </c>
      <c r="AP1233">
        <v>0</v>
      </c>
      <c r="AQ1233">
        <v>0</v>
      </c>
      <c r="AR1233">
        <v>0</v>
      </c>
      <c r="AS1233">
        <v>0</v>
      </c>
      <c r="AT1233">
        <v>31.3</v>
      </c>
      <c r="AU1233">
        <v>238752</v>
      </c>
      <c r="AV1233">
        <v>212901</v>
      </c>
      <c r="AW1233">
        <v>618290</v>
      </c>
      <c r="AX1233">
        <v>13203</v>
      </c>
      <c r="AY1233">
        <v>103044</v>
      </c>
      <c r="AZ1233">
        <v>173</v>
      </c>
      <c r="BA1233">
        <v>371.91</v>
      </c>
      <c r="BB1233">
        <v>128.5</v>
      </c>
    </row>
    <row r="1234" spans="1:54" x14ac:dyDescent="0.3">
      <c r="A1234">
        <v>24037</v>
      </c>
      <c r="B1234" t="s">
        <v>1513</v>
      </c>
      <c r="C1234" t="s">
        <v>983</v>
      </c>
      <c r="D1234">
        <v>110382</v>
      </c>
      <c r="E1234">
        <v>105151</v>
      </c>
      <c r="F1234">
        <v>5</v>
      </c>
      <c r="G1234">
        <v>105151</v>
      </c>
      <c r="H1234">
        <v>6.6</v>
      </c>
      <c r="I1234">
        <v>24.9</v>
      </c>
      <c r="J1234">
        <v>12</v>
      </c>
      <c r="K1234">
        <v>50.2</v>
      </c>
      <c r="L1234">
        <v>79.099999999999994</v>
      </c>
      <c r="M1234">
        <v>14.5</v>
      </c>
      <c r="N1234">
        <v>0.4</v>
      </c>
      <c r="O1234">
        <v>2.8</v>
      </c>
      <c r="P1234">
        <v>0.1</v>
      </c>
      <c r="Q1234">
        <v>3.1</v>
      </c>
      <c r="R1234">
        <v>4.7</v>
      </c>
      <c r="S1234">
        <v>75.3</v>
      </c>
      <c r="T1234">
        <v>87.2</v>
      </c>
      <c r="U1234">
        <v>3.9</v>
      </c>
      <c r="V1234">
        <v>6.6</v>
      </c>
      <c r="W1234">
        <v>90.3</v>
      </c>
      <c r="X1234">
        <v>29.5</v>
      </c>
      <c r="Y1234">
        <v>12902</v>
      </c>
      <c r="Z1234">
        <v>28.9</v>
      </c>
      <c r="AA1234">
        <v>43252</v>
      </c>
      <c r="AB1234">
        <v>72.900000000000006</v>
      </c>
      <c r="AC1234">
        <v>13</v>
      </c>
      <c r="AD1234">
        <v>304700</v>
      </c>
      <c r="AE1234">
        <v>37589</v>
      </c>
      <c r="AF1234">
        <v>2.77</v>
      </c>
      <c r="AG1234">
        <v>36017</v>
      </c>
      <c r="AH1234">
        <v>85672</v>
      </c>
      <c r="AI1234">
        <v>7.2</v>
      </c>
      <c r="AJ1234">
        <v>1928</v>
      </c>
      <c r="AK1234">
        <v>28844</v>
      </c>
      <c r="AL1234">
        <v>-5.2</v>
      </c>
      <c r="AM1234">
        <v>6594</v>
      </c>
      <c r="AN1234">
        <v>7383</v>
      </c>
      <c r="AO1234">
        <v>7.4</v>
      </c>
      <c r="AP1234">
        <v>0.6</v>
      </c>
      <c r="AQ1234">
        <v>3.3</v>
      </c>
      <c r="AR1234">
        <v>0</v>
      </c>
      <c r="AS1234">
        <v>1.1000000000000001</v>
      </c>
      <c r="AT1234">
        <v>37.4</v>
      </c>
      <c r="AU1234">
        <v>0</v>
      </c>
      <c r="AV1234">
        <v>0</v>
      </c>
      <c r="AW1234">
        <v>1193036</v>
      </c>
      <c r="AX1234">
        <v>11883</v>
      </c>
      <c r="AY1234">
        <v>132293</v>
      </c>
      <c r="AZ1234">
        <v>457</v>
      </c>
      <c r="BA1234">
        <v>357.18</v>
      </c>
      <c r="BB1234">
        <v>294.39999999999998</v>
      </c>
    </row>
    <row r="1235" spans="1:54" x14ac:dyDescent="0.3">
      <c r="A1235">
        <v>24039</v>
      </c>
      <c r="B1235" t="s">
        <v>1500</v>
      </c>
      <c r="C1235" t="s">
        <v>983</v>
      </c>
      <c r="D1235">
        <v>25859</v>
      </c>
      <c r="E1235">
        <v>26470</v>
      </c>
      <c r="F1235">
        <v>-2.2999999999999998</v>
      </c>
      <c r="G1235">
        <v>26470</v>
      </c>
      <c r="H1235">
        <v>5.2</v>
      </c>
      <c r="I1235">
        <v>16.7</v>
      </c>
      <c r="J1235">
        <v>15.3</v>
      </c>
      <c r="K1235">
        <v>45.8</v>
      </c>
      <c r="L1235">
        <v>53.6</v>
      </c>
      <c r="M1235">
        <v>42.8</v>
      </c>
      <c r="N1235">
        <v>0.4</v>
      </c>
      <c r="O1235">
        <v>1</v>
      </c>
      <c r="P1235">
        <v>0.1</v>
      </c>
      <c r="Q1235">
        <v>2.1</v>
      </c>
      <c r="R1235">
        <v>3.7</v>
      </c>
      <c r="S1235">
        <v>51</v>
      </c>
      <c r="T1235">
        <v>82.3</v>
      </c>
      <c r="U1235">
        <v>3.2</v>
      </c>
      <c r="V1235">
        <v>5.5</v>
      </c>
      <c r="W1235">
        <v>79.599999999999994</v>
      </c>
      <c r="X1235">
        <v>14.2</v>
      </c>
      <c r="Y1235">
        <v>2083</v>
      </c>
      <c r="Z1235">
        <v>23.2</v>
      </c>
      <c r="AA1235">
        <v>11168</v>
      </c>
      <c r="AB1235">
        <v>68.099999999999994</v>
      </c>
      <c r="AC1235">
        <v>15.3</v>
      </c>
      <c r="AD1235">
        <v>153600</v>
      </c>
      <c r="AE1235">
        <v>8419</v>
      </c>
      <c r="AF1235">
        <v>2.29</v>
      </c>
      <c r="AG1235">
        <v>16748</v>
      </c>
      <c r="AH1235">
        <v>38447</v>
      </c>
      <c r="AI1235">
        <v>23.4</v>
      </c>
      <c r="AJ1235">
        <v>366</v>
      </c>
      <c r="AK1235">
        <v>3518</v>
      </c>
      <c r="AL1235">
        <v>-0.1</v>
      </c>
      <c r="AM1235">
        <v>1447</v>
      </c>
      <c r="AN1235">
        <v>2099</v>
      </c>
      <c r="AO1235">
        <v>11.9</v>
      </c>
      <c r="AP1235">
        <v>0</v>
      </c>
      <c r="AQ1235">
        <v>0</v>
      </c>
      <c r="AR1235">
        <v>0</v>
      </c>
      <c r="AS1235">
        <v>0</v>
      </c>
      <c r="AT1235">
        <v>20.7</v>
      </c>
      <c r="AU1235">
        <v>0</v>
      </c>
      <c r="AV1235">
        <v>0</v>
      </c>
      <c r="AW1235">
        <v>105159</v>
      </c>
      <c r="AX1235">
        <v>4011</v>
      </c>
      <c r="AY1235">
        <v>9899</v>
      </c>
      <c r="AZ1235">
        <v>140</v>
      </c>
      <c r="BA1235">
        <v>319.72000000000003</v>
      </c>
      <c r="BB1235">
        <v>82.8</v>
      </c>
    </row>
    <row r="1236" spans="1:54" x14ac:dyDescent="0.3">
      <c r="A1236">
        <v>24041</v>
      </c>
      <c r="B1236" t="s">
        <v>1285</v>
      </c>
      <c r="C1236" t="s">
        <v>983</v>
      </c>
      <c r="D1236">
        <v>37643</v>
      </c>
      <c r="E1236">
        <v>37782</v>
      </c>
      <c r="F1236">
        <v>-0.4</v>
      </c>
      <c r="G1236">
        <v>37782</v>
      </c>
      <c r="H1236">
        <v>4.5999999999999996</v>
      </c>
      <c r="I1236">
        <v>18.600000000000001</v>
      </c>
      <c r="J1236">
        <v>26.6</v>
      </c>
      <c r="K1236">
        <v>52.6</v>
      </c>
      <c r="L1236">
        <v>83.3</v>
      </c>
      <c r="M1236">
        <v>13.2</v>
      </c>
      <c r="N1236">
        <v>0.3</v>
      </c>
      <c r="O1236">
        <v>1.5</v>
      </c>
      <c r="P1236">
        <v>0.2</v>
      </c>
      <c r="Q1236">
        <v>1.5</v>
      </c>
      <c r="R1236">
        <v>6.3</v>
      </c>
      <c r="S1236">
        <v>78.099999999999994</v>
      </c>
      <c r="T1236">
        <v>89.3</v>
      </c>
      <c r="U1236">
        <v>5.2</v>
      </c>
      <c r="V1236">
        <v>7.9</v>
      </c>
      <c r="W1236">
        <v>89</v>
      </c>
      <c r="X1236">
        <v>33.299999999999997</v>
      </c>
      <c r="Y1236">
        <v>4164</v>
      </c>
      <c r="Z1236">
        <v>25.8</v>
      </c>
      <c r="AA1236">
        <v>20230</v>
      </c>
      <c r="AB1236">
        <v>72.5</v>
      </c>
      <c r="AC1236">
        <v>13.6</v>
      </c>
      <c r="AD1236">
        <v>327400</v>
      </c>
      <c r="AE1236">
        <v>16013</v>
      </c>
      <c r="AF1236">
        <v>2.33</v>
      </c>
      <c r="AG1236">
        <v>38022</v>
      </c>
      <c r="AH1236">
        <v>61597</v>
      </c>
      <c r="AI1236">
        <v>8.6</v>
      </c>
      <c r="AJ1236">
        <v>1467</v>
      </c>
      <c r="AK1236">
        <v>17139</v>
      </c>
      <c r="AL1236">
        <v>-3.3</v>
      </c>
      <c r="AM1236">
        <v>4246</v>
      </c>
      <c r="AN1236">
        <v>5247</v>
      </c>
      <c r="AO1236">
        <v>0</v>
      </c>
      <c r="AP1236">
        <v>0</v>
      </c>
      <c r="AQ1236">
        <v>0</v>
      </c>
      <c r="AR1236">
        <v>0</v>
      </c>
      <c r="AS1236">
        <v>0</v>
      </c>
      <c r="AT1236">
        <v>24.6</v>
      </c>
      <c r="AU1236">
        <v>0</v>
      </c>
      <c r="AV1236">
        <v>252667</v>
      </c>
      <c r="AW1236">
        <v>711868</v>
      </c>
      <c r="AX1236">
        <v>19732</v>
      </c>
      <c r="AY1236">
        <v>104944</v>
      </c>
      <c r="AZ1236">
        <v>43</v>
      </c>
      <c r="BA1236">
        <v>268.54000000000002</v>
      </c>
      <c r="BB1236">
        <v>140.69999999999999</v>
      </c>
    </row>
    <row r="1237" spans="1:54" x14ac:dyDescent="0.3">
      <c r="A1237">
        <v>24043</v>
      </c>
      <c r="B1237" t="s">
        <v>10</v>
      </c>
      <c r="C1237" t="s">
        <v>983</v>
      </c>
      <c r="D1237">
        <v>149573</v>
      </c>
      <c r="E1237">
        <v>147430</v>
      </c>
      <c r="F1237">
        <v>1.5</v>
      </c>
      <c r="G1237">
        <v>147430</v>
      </c>
      <c r="H1237">
        <v>5.8</v>
      </c>
      <c r="I1237">
        <v>22.3</v>
      </c>
      <c r="J1237">
        <v>15.8</v>
      </c>
      <c r="K1237">
        <v>49</v>
      </c>
      <c r="L1237">
        <v>84.4</v>
      </c>
      <c r="M1237">
        <v>10.9</v>
      </c>
      <c r="N1237">
        <v>0.3</v>
      </c>
      <c r="O1237">
        <v>1.7</v>
      </c>
      <c r="P1237">
        <v>0.1</v>
      </c>
      <c r="Q1237">
        <v>2.6</v>
      </c>
      <c r="R1237">
        <v>4.3</v>
      </c>
      <c r="S1237">
        <v>81</v>
      </c>
      <c r="T1237">
        <v>84.6</v>
      </c>
      <c r="U1237">
        <v>4.8</v>
      </c>
      <c r="V1237">
        <v>7</v>
      </c>
      <c r="W1237">
        <v>85.8</v>
      </c>
      <c r="X1237">
        <v>19.5</v>
      </c>
      <c r="Y1237">
        <v>12218</v>
      </c>
      <c r="Z1237">
        <v>28.1</v>
      </c>
      <c r="AA1237">
        <v>61206</v>
      </c>
      <c r="AB1237">
        <v>64.900000000000006</v>
      </c>
      <c r="AC1237">
        <v>19.399999999999999</v>
      </c>
      <c r="AD1237">
        <v>206100</v>
      </c>
      <c r="AE1237">
        <v>55960</v>
      </c>
      <c r="AF1237">
        <v>2.5099999999999998</v>
      </c>
      <c r="AG1237">
        <v>26532</v>
      </c>
      <c r="AH1237">
        <v>55609</v>
      </c>
      <c r="AI1237">
        <v>12.4</v>
      </c>
      <c r="AJ1237">
        <v>3426</v>
      </c>
      <c r="AK1237">
        <v>58628</v>
      </c>
      <c r="AL1237">
        <v>1.7</v>
      </c>
      <c r="AM1237">
        <v>8180</v>
      </c>
      <c r="AN1237">
        <v>11240</v>
      </c>
      <c r="AO1237">
        <v>3.9</v>
      </c>
      <c r="AP1237">
        <v>0</v>
      </c>
      <c r="AQ1237">
        <v>2.1</v>
      </c>
      <c r="AR1237">
        <v>0</v>
      </c>
      <c r="AS1237">
        <v>0</v>
      </c>
      <c r="AT1237">
        <v>26</v>
      </c>
      <c r="AU1237">
        <v>2448692</v>
      </c>
      <c r="AV1237">
        <v>1265253</v>
      </c>
      <c r="AW1237">
        <v>2463271</v>
      </c>
      <c r="AX1237">
        <v>16988</v>
      </c>
      <c r="AY1237">
        <v>229661</v>
      </c>
      <c r="AZ1237">
        <v>274</v>
      </c>
      <c r="BA1237">
        <v>457.78</v>
      </c>
      <c r="BB1237">
        <v>322.10000000000002</v>
      </c>
    </row>
    <row r="1238" spans="1:54" x14ac:dyDescent="0.3">
      <c r="A1238">
        <v>24045</v>
      </c>
      <c r="B1238" t="s">
        <v>1514</v>
      </c>
      <c r="C1238" t="s">
        <v>983</v>
      </c>
      <c r="D1238">
        <v>101539</v>
      </c>
      <c r="E1238">
        <v>98733</v>
      </c>
      <c r="F1238">
        <v>2.8</v>
      </c>
      <c r="G1238">
        <v>98733</v>
      </c>
      <c r="H1238">
        <v>5.9</v>
      </c>
      <c r="I1238">
        <v>21.9</v>
      </c>
      <c r="J1238">
        <v>14.4</v>
      </c>
      <c r="K1238">
        <v>52.2</v>
      </c>
      <c r="L1238">
        <v>68.7</v>
      </c>
      <c r="M1238">
        <v>25.2</v>
      </c>
      <c r="N1238">
        <v>0.5</v>
      </c>
      <c r="O1238">
        <v>3</v>
      </c>
      <c r="P1238">
        <v>0.1</v>
      </c>
      <c r="Q1238">
        <v>2.4</v>
      </c>
      <c r="R1238">
        <v>5.2</v>
      </c>
      <c r="S1238">
        <v>64.8</v>
      </c>
      <c r="T1238">
        <v>81</v>
      </c>
      <c r="U1238">
        <v>8.3000000000000007</v>
      </c>
      <c r="V1238">
        <v>10.7</v>
      </c>
      <c r="W1238">
        <v>85.5</v>
      </c>
      <c r="X1238">
        <v>26.3</v>
      </c>
      <c r="Y1238">
        <v>7490</v>
      </c>
      <c r="Z1238">
        <v>21.9</v>
      </c>
      <c r="AA1238">
        <v>42146</v>
      </c>
      <c r="AB1238">
        <v>63</v>
      </c>
      <c r="AC1238">
        <v>19.5</v>
      </c>
      <c r="AD1238">
        <v>181900</v>
      </c>
      <c r="AE1238">
        <v>36405</v>
      </c>
      <c r="AF1238">
        <v>2.63</v>
      </c>
      <c r="AG1238">
        <v>25378</v>
      </c>
      <c r="AH1238">
        <v>51092</v>
      </c>
      <c r="AI1238">
        <v>17</v>
      </c>
      <c r="AJ1238">
        <v>2530</v>
      </c>
      <c r="AK1238">
        <v>36976</v>
      </c>
      <c r="AL1238">
        <v>0.2</v>
      </c>
      <c r="AM1238">
        <v>5987</v>
      </c>
      <c r="AN1238">
        <v>8539</v>
      </c>
      <c r="AO1238">
        <v>9</v>
      </c>
      <c r="AP1238">
        <v>0</v>
      </c>
      <c r="AQ1238">
        <v>0</v>
      </c>
      <c r="AR1238">
        <v>0</v>
      </c>
      <c r="AS1238">
        <v>2</v>
      </c>
      <c r="AT1238">
        <v>23</v>
      </c>
      <c r="AU1238">
        <v>0</v>
      </c>
      <c r="AV1238">
        <v>0</v>
      </c>
      <c r="AW1238">
        <v>1780832</v>
      </c>
      <c r="AX1238">
        <v>19078</v>
      </c>
      <c r="AY1238">
        <v>184806</v>
      </c>
      <c r="AZ1238">
        <v>168</v>
      </c>
      <c r="BA1238">
        <v>374.44</v>
      </c>
      <c r="BB1238">
        <v>263.7</v>
      </c>
    </row>
    <row r="1239" spans="1:54" x14ac:dyDescent="0.3">
      <c r="A1239">
        <v>24047</v>
      </c>
      <c r="B1239" t="s">
        <v>1515</v>
      </c>
      <c r="C1239" t="s">
        <v>983</v>
      </c>
      <c r="D1239">
        <v>51675</v>
      </c>
      <c r="E1239">
        <v>51451</v>
      </c>
      <c r="F1239">
        <v>0.4</v>
      </c>
      <c r="G1239">
        <v>51454</v>
      </c>
      <c r="H1239">
        <v>4.5</v>
      </c>
      <c r="I1239">
        <v>17.899999999999999</v>
      </c>
      <c r="J1239">
        <v>25.3</v>
      </c>
      <c r="K1239">
        <v>51.4</v>
      </c>
      <c r="L1239">
        <v>82.7</v>
      </c>
      <c r="M1239">
        <v>13.7</v>
      </c>
      <c r="N1239">
        <v>0.4</v>
      </c>
      <c r="O1239">
        <v>1.4</v>
      </c>
      <c r="P1239">
        <v>0</v>
      </c>
      <c r="Q1239">
        <v>1.8</v>
      </c>
      <c r="R1239">
        <v>3.5</v>
      </c>
      <c r="S1239">
        <v>79.8</v>
      </c>
      <c r="T1239">
        <v>89.4</v>
      </c>
      <c r="U1239">
        <v>5.0999999999999996</v>
      </c>
      <c r="V1239">
        <v>6.7</v>
      </c>
      <c r="W1239">
        <v>89.3</v>
      </c>
      <c r="X1239">
        <v>27.6</v>
      </c>
      <c r="Y1239">
        <v>5267</v>
      </c>
      <c r="Z1239">
        <v>21.9</v>
      </c>
      <c r="AA1239">
        <v>55764</v>
      </c>
      <c r="AB1239">
        <v>78.400000000000006</v>
      </c>
      <c r="AC1239">
        <v>46.8</v>
      </c>
      <c r="AD1239">
        <v>253400</v>
      </c>
      <c r="AE1239">
        <v>20530</v>
      </c>
      <c r="AF1239">
        <v>2.4700000000000002</v>
      </c>
      <c r="AG1239">
        <v>32887</v>
      </c>
      <c r="AH1239">
        <v>57952</v>
      </c>
      <c r="AI1239">
        <v>10.9</v>
      </c>
      <c r="AJ1239">
        <v>2109</v>
      </c>
      <c r="AK1239">
        <v>17295</v>
      </c>
      <c r="AL1239">
        <v>2.5</v>
      </c>
      <c r="AM1239">
        <v>4878</v>
      </c>
      <c r="AN1239">
        <v>7514</v>
      </c>
      <c r="AO1239">
        <v>0</v>
      </c>
      <c r="AP1239">
        <v>0</v>
      </c>
      <c r="AQ1239">
        <v>0</v>
      </c>
      <c r="AR1239">
        <v>0</v>
      </c>
      <c r="AS1239">
        <v>0</v>
      </c>
      <c r="AT1239">
        <v>0</v>
      </c>
      <c r="AU1239">
        <v>154643</v>
      </c>
      <c r="AV1239">
        <v>0</v>
      </c>
      <c r="AW1239">
        <v>875104</v>
      </c>
      <c r="AX1239">
        <v>17779</v>
      </c>
      <c r="AY1239">
        <v>506848</v>
      </c>
      <c r="AZ1239">
        <v>200</v>
      </c>
      <c r="BA1239">
        <v>468.28</v>
      </c>
      <c r="BB1239">
        <v>109.9</v>
      </c>
    </row>
    <row r="1240" spans="1:54" x14ac:dyDescent="0.3">
      <c r="A1240">
        <v>24510</v>
      </c>
      <c r="B1240" t="s">
        <v>984</v>
      </c>
      <c r="C1240" t="s">
        <v>983</v>
      </c>
      <c r="D1240">
        <v>622793</v>
      </c>
      <c r="E1240">
        <v>621121</v>
      </c>
      <c r="F1240">
        <v>0.3</v>
      </c>
      <c r="G1240">
        <v>620961</v>
      </c>
      <c r="H1240">
        <v>6.7</v>
      </c>
      <c r="I1240">
        <v>21.2</v>
      </c>
      <c r="J1240">
        <v>12.3</v>
      </c>
      <c r="K1240">
        <v>52.9</v>
      </c>
      <c r="L1240">
        <v>31.6</v>
      </c>
      <c r="M1240">
        <v>63.1</v>
      </c>
      <c r="N1240">
        <v>0.4</v>
      </c>
      <c r="O1240">
        <v>2.7</v>
      </c>
      <c r="P1240">
        <v>0.1</v>
      </c>
      <c r="Q1240">
        <v>2</v>
      </c>
      <c r="R1240">
        <v>4.7</v>
      </c>
      <c r="S1240">
        <v>28.2</v>
      </c>
      <c r="T1240">
        <v>82.6</v>
      </c>
      <c r="U1240">
        <v>7.4</v>
      </c>
      <c r="V1240">
        <v>8.8000000000000007</v>
      </c>
      <c r="W1240">
        <v>80.2</v>
      </c>
      <c r="X1240">
        <v>26.8</v>
      </c>
      <c r="Y1240">
        <v>35446</v>
      </c>
      <c r="Z1240">
        <v>30.1</v>
      </c>
      <c r="AA1240">
        <v>296984</v>
      </c>
      <c r="AB1240">
        <v>48.3</v>
      </c>
      <c r="AC1240">
        <v>32.4</v>
      </c>
      <c r="AD1240">
        <v>157900</v>
      </c>
      <c r="AE1240">
        <v>241455</v>
      </c>
      <c r="AF1240">
        <v>2.4700000000000002</v>
      </c>
      <c r="AG1240">
        <v>24750</v>
      </c>
      <c r="AH1240">
        <v>41385</v>
      </c>
      <c r="AI1240">
        <v>23.8</v>
      </c>
      <c r="AJ1240">
        <v>12280</v>
      </c>
      <c r="AK1240">
        <v>284084</v>
      </c>
      <c r="AL1240">
        <v>0.2</v>
      </c>
      <c r="AM1240">
        <v>41444</v>
      </c>
      <c r="AN1240">
        <v>42272</v>
      </c>
      <c r="AO1240">
        <v>34.6</v>
      </c>
      <c r="AP1240">
        <v>0</v>
      </c>
      <c r="AQ1240">
        <v>5.9</v>
      </c>
      <c r="AR1240">
        <v>0</v>
      </c>
      <c r="AS1240">
        <v>2.1</v>
      </c>
      <c r="AT1240">
        <v>37</v>
      </c>
      <c r="AU1240">
        <v>5730887</v>
      </c>
      <c r="AV1240">
        <v>4843424</v>
      </c>
      <c r="AW1240">
        <v>4348797</v>
      </c>
      <c r="AX1240">
        <v>6793</v>
      </c>
      <c r="AY1240">
        <v>1434689</v>
      </c>
      <c r="AZ1240">
        <v>821</v>
      </c>
      <c r="BA1240">
        <v>80.94</v>
      </c>
      <c r="BB1240">
        <v>7671.5</v>
      </c>
    </row>
    <row r="1241" spans="1:54" x14ac:dyDescent="0.3">
      <c r="A1241">
        <v>25000</v>
      </c>
      <c r="B1241" t="s">
        <v>982</v>
      </c>
      <c r="D1241">
        <v>6745408</v>
      </c>
      <c r="E1241">
        <v>6547817</v>
      </c>
      <c r="F1241">
        <v>3</v>
      </c>
      <c r="G1241">
        <v>6547629</v>
      </c>
      <c r="H1241">
        <v>5.4</v>
      </c>
      <c r="I1241">
        <v>20.6</v>
      </c>
      <c r="J1241">
        <v>15.1</v>
      </c>
      <c r="K1241">
        <v>51.5</v>
      </c>
      <c r="L1241">
        <v>82.6</v>
      </c>
      <c r="M1241">
        <v>8.3000000000000007</v>
      </c>
      <c r="N1241">
        <v>0.5</v>
      </c>
      <c r="O1241">
        <v>6.3</v>
      </c>
      <c r="P1241">
        <v>0.1</v>
      </c>
      <c r="Q1241">
        <v>2.2000000000000002</v>
      </c>
      <c r="R1241">
        <v>10.8</v>
      </c>
      <c r="S1241">
        <v>74.3</v>
      </c>
      <c r="T1241">
        <v>86.7</v>
      </c>
      <c r="U1241">
        <v>15</v>
      </c>
      <c r="V1241">
        <v>21.9</v>
      </c>
      <c r="W1241">
        <v>89.4</v>
      </c>
      <c r="X1241">
        <v>39.4</v>
      </c>
      <c r="Y1241">
        <v>383087</v>
      </c>
      <c r="Z1241">
        <v>28</v>
      </c>
      <c r="AA1241">
        <v>2828492</v>
      </c>
      <c r="AB1241">
        <v>62.7</v>
      </c>
      <c r="AC1241">
        <v>41.7</v>
      </c>
      <c r="AD1241">
        <v>330100</v>
      </c>
      <c r="AE1241">
        <v>2530147</v>
      </c>
      <c r="AF1241">
        <v>2.5099999999999998</v>
      </c>
      <c r="AG1241">
        <v>35763</v>
      </c>
      <c r="AH1241">
        <v>66866</v>
      </c>
      <c r="AI1241">
        <v>11.4</v>
      </c>
      <c r="AJ1241">
        <v>172533</v>
      </c>
      <c r="AK1241">
        <v>3062689</v>
      </c>
      <c r="AL1241">
        <v>0.9</v>
      </c>
      <c r="AM1241">
        <v>484147</v>
      </c>
      <c r="AN1241">
        <v>596790</v>
      </c>
      <c r="AO1241">
        <v>3.4</v>
      </c>
      <c r="AP1241">
        <v>0.4</v>
      </c>
      <c r="AQ1241">
        <v>4.5</v>
      </c>
      <c r="AR1241">
        <v>0</v>
      </c>
      <c r="AS1241">
        <v>3.3</v>
      </c>
      <c r="AT1241">
        <v>29.8</v>
      </c>
      <c r="AU1241">
        <v>86428959</v>
      </c>
      <c r="AV1241">
        <v>95275672</v>
      </c>
      <c r="AW1241">
        <v>88082966</v>
      </c>
      <c r="AX1241">
        <v>13553</v>
      </c>
      <c r="AY1241">
        <v>14917210</v>
      </c>
      <c r="AZ1241">
        <v>14486</v>
      </c>
      <c r="BA1241">
        <v>7800.06</v>
      </c>
      <c r="BB1241">
        <v>839.4</v>
      </c>
    </row>
    <row r="1242" spans="1:54" x14ac:dyDescent="0.3">
      <c r="A1242">
        <v>25001</v>
      </c>
      <c r="B1242" t="s">
        <v>1516</v>
      </c>
      <c r="C1242" t="s">
        <v>981</v>
      </c>
      <c r="D1242">
        <v>214914</v>
      </c>
      <c r="E1242">
        <v>215888</v>
      </c>
      <c r="F1242">
        <v>-0.5</v>
      </c>
      <c r="G1242">
        <v>215888</v>
      </c>
      <c r="H1242">
        <v>3.9</v>
      </c>
      <c r="I1242">
        <v>15.9</v>
      </c>
      <c r="J1242">
        <v>27.8</v>
      </c>
      <c r="K1242">
        <v>52.4</v>
      </c>
      <c r="L1242">
        <v>93.5</v>
      </c>
      <c r="M1242">
        <v>2.5</v>
      </c>
      <c r="N1242">
        <v>0.7</v>
      </c>
      <c r="O1242">
        <v>1.4</v>
      </c>
      <c r="P1242">
        <v>0.1</v>
      </c>
      <c r="Q1242">
        <v>1.8</v>
      </c>
      <c r="R1242">
        <v>2.7</v>
      </c>
      <c r="S1242">
        <v>91.4</v>
      </c>
      <c r="T1242">
        <v>91.4</v>
      </c>
      <c r="U1242">
        <v>6.8</v>
      </c>
      <c r="V1242">
        <v>8.1</v>
      </c>
      <c r="W1242">
        <v>94.5</v>
      </c>
      <c r="X1242">
        <v>39.1</v>
      </c>
      <c r="Y1242">
        <v>21360</v>
      </c>
      <c r="Z1242">
        <v>24.6</v>
      </c>
      <c r="AA1242">
        <v>161718</v>
      </c>
      <c r="AB1242">
        <v>79</v>
      </c>
      <c r="AC1242">
        <v>14.5</v>
      </c>
      <c r="AD1242">
        <v>366700</v>
      </c>
      <c r="AE1242">
        <v>95398</v>
      </c>
      <c r="AF1242">
        <v>2.21</v>
      </c>
      <c r="AG1242">
        <v>36142</v>
      </c>
      <c r="AH1242">
        <v>60526</v>
      </c>
      <c r="AI1242">
        <v>9.3000000000000007</v>
      </c>
      <c r="AJ1242">
        <v>8323</v>
      </c>
      <c r="AK1242">
        <v>71779</v>
      </c>
      <c r="AL1242">
        <v>3</v>
      </c>
      <c r="AM1242">
        <v>24948</v>
      </c>
      <c r="AN1242">
        <v>32205</v>
      </c>
      <c r="AO1242">
        <v>1.2</v>
      </c>
      <c r="AP1242">
        <v>0.5</v>
      </c>
      <c r="AQ1242">
        <v>1.5</v>
      </c>
      <c r="AR1242">
        <v>0</v>
      </c>
      <c r="AS1242">
        <v>0</v>
      </c>
      <c r="AT1242">
        <v>28.3</v>
      </c>
      <c r="AU1242">
        <v>533264</v>
      </c>
      <c r="AV1242">
        <v>0</v>
      </c>
      <c r="AW1242">
        <v>3973206</v>
      </c>
      <c r="AX1242">
        <v>17878</v>
      </c>
      <c r="AY1242">
        <v>890997</v>
      </c>
      <c r="AZ1242">
        <v>640</v>
      </c>
      <c r="BA1242">
        <v>393.72</v>
      </c>
      <c r="BB1242">
        <v>548.29999999999995</v>
      </c>
    </row>
    <row r="1243" spans="1:54" x14ac:dyDescent="0.3">
      <c r="A1243">
        <v>25003</v>
      </c>
      <c r="B1243" t="s">
        <v>1517</v>
      </c>
      <c r="C1243" t="s">
        <v>981</v>
      </c>
      <c r="D1243">
        <v>128715</v>
      </c>
      <c r="E1243">
        <v>131272</v>
      </c>
      <c r="F1243">
        <v>-1.9</v>
      </c>
      <c r="G1243">
        <v>131219</v>
      </c>
      <c r="H1243">
        <v>4.4000000000000004</v>
      </c>
      <c r="I1243">
        <v>17.899999999999999</v>
      </c>
      <c r="J1243">
        <v>20.9</v>
      </c>
      <c r="K1243">
        <v>51.6</v>
      </c>
      <c r="L1243">
        <v>92.9</v>
      </c>
      <c r="M1243">
        <v>3.1</v>
      </c>
      <c r="N1243">
        <v>0.3</v>
      </c>
      <c r="O1243">
        <v>1.4</v>
      </c>
      <c r="P1243">
        <v>0</v>
      </c>
      <c r="Q1243">
        <v>2.2000000000000002</v>
      </c>
      <c r="R1243">
        <v>4.0999999999999996</v>
      </c>
      <c r="S1243">
        <v>89.6</v>
      </c>
      <c r="T1243">
        <v>87.7</v>
      </c>
      <c r="U1243">
        <v>4.9000000000000004</v>
      </c>
      <c r="V1243">
        <v>7.5</v>
      </c>
      <c r="W1243">
        <v>90.6</v>
      </c>
      <c r="X1243">
        <v>30.3</v>
      </c>
      <c r="Y1243">
        <v>10389</v>
      </c>
      <c r="Z1243">
        <v>20.399999999999999</v>
      </c>
      <c r="AA1243">
        <v>68354</v>
      </c>
      <c r="AB1243">
        <v>68.400000000000006</v>
      </c>
      <c r="AC1243">
        <v>29.6</v>
      </c>
      <c r="AD1243">
        <v>206600</v>
      </c>
      <c r="AE1243">
        <v>55301</v>
      </c>
      <c r="AF1243">
        <v>2.2400000000000002</v>
      </c>
      <c r="AG1243">
        <v>29294</v>
      </c>
      <c r="AH1243">
        <v>48450</v>
      </c>
      <c r="AI1243">
        <v>12.8</v>
      </c>
      <c r="AJ1243">
        <v>3928</v>
      </c>
      <c r="AK1243">
        <v>53041</v>
      </c>
      <c r="AL1243">
        <v>-1.2</v>
      </c>
      <c r="AM1243">
        <v>10054</v>
      </c>
      <c r="AN1243">
        <v>12647</v>
      </c>
      <c r="AO1243">
        <v>0.4</v>
      </c>
      <c r="AP1243">
        <v>0</v>
      </c>
      <c r="AQ1243">
        <v>2.2000000000000002</v>
      </c>
      <c r="AR1243">
        <v>0</v>
      </c>
      <c r="AS1243">
        <v>0.7</v>
      </c>
      <c r="AT1243">
        <v>26.8</v>
      </c>
      <c r="AU1243">
        <v>1425512</v>
      </c>
      <c r="AV1243">
        <v>0</v>
      </c>
      <c r="AW1243">
        <v>1901784</v>
      </c>
      <c r="AX1243">
        <v>14605</v>
      </c>
      <c r="AY1243">
        <v>401912</v>
      </c>
      <c r="AZ1243">
        <v>177</v>
      </c>
      <c r="BA1243">
        <v>926.83</v>
      </c>
      <c r="BB1243">
        <v>141.6</v>
      </c>
    </row>
    <row r="1244" spans="1:54" x14ac:dyDescent="0.3">
      <c r="A1244">
        <v>25005</v>
      </c>
      <c r="B1244" t="s">
        <v>1518</v>
      </c>
      <c r="C1244" t="s">
        <v>981</v>
      </c>
      <c r="D1244">
        <v>554194</v>
      </c>
      <c r="E1244">
        <v>548285</v>
      </c>
      <c r="F1244">
        <v>1.1000000000000001</v>
      </c>
      <c r="G1244">
        <v>548285</v>
      </c>
      <c r="H1244">
        <v>5.2</v>
      </c>
      <c r="I1244">
        <v>21.1</v>
      </c>
      <c r="J1244">
        <v>15.7</v>
      </c>
      <c r="K1244">
        <v>51.5</v>
      </c>
      <c r="L1244">
        <v>90.4</v>
      </c>
      <c r="M1244">
        <v>4.7</v>
      </c>
      <c r="N1244">
        <v>0.6</v>
      </c>
      <c r="O1244">
        <v>2.2000000000000002</v>
      </c>
      <c r="P1244">
        <v>0.1</v>
      </c>
      <c r="Q1244">
        <v>2</v>
      </c>
      <c r="R1244">
        <v>6.9</v>
      </c>
      <c r="S1244">
        <v>85.1</v>
      </c>
      <c r="T1244">
        <v>88.9</v>
      </c>
      <c r="U1244">
        <v>11.9</v>
      </c>
      <c r="V1244">
        <v>20.6</v>
      </c>
      <c r="W1244">
        <v>81.900000000000006</v>
      </c>
      <c r="X1244">
        <v>25.3</v>
      </c>
      <c r="Y1244">
        <v>33409</v>
      </c>
      <c r="Z1244">
        <v>27</v>
      </c>
      <c r="AA1244">
        <v>231286</v>
      </c>
      <c r="AB1244">
        <v>63.1</v>
      </c>
      <c r="AC1244">
        <v>42</v>
      </c>
      <c r="AD1244">
        <v>278100</v>
      </c>
      <c r="AE1244">
        <v>210037</v>
      </c>
      <c r="AF1244">
        <v>2.54</v>
      </c>
      <c r="AG1244">
        <v>28837</v>
      </c>
      <c r="AH1244">
        <v>55298</v>
      </c>
      <c r="AI1244">
        <v>12.4</v>
      </c>
      <c r="AJ1244">
        <v>12730</v>
      </c>
      <c r="AK1244">
        <v>193082</v>
      </c>
      <c r="AL1244">
        <v>-1.7</v>
      </c>
      <c r="AM1244">
        <v>30906</v>
      </c>
      <c r="AN1244">
        <v>40792</v>
      </c>
      <c r="AO1244">
        <v>1.3</v>
      </c>
      <c r="AP1244">
        <v>0.3</v>
      </c>
      <c r="AQ1244">
        <v>1.9</v>
      </c>
      <c r="AR1244">
        <v>0</v>
      </c>
      <c r="AS1244">
        <v>1.2</v>
      </c>
      <c r="AT1244">
        <v>26.7</v>
      </c>
      <c r="AU1244">
        <v>8878114</v>
      </c>
      <c r="AV1244">
        <v>7719769</v>
      </c>
      <c r="AW1244">
        <v>8647669</v>
      </c>
      <c r="AX1244">
        <v>15882</v>
      </c>
      <c r="AY1244">
        <v>885231</v>
      </c>
      <c r="AZ1244">
        <v>823</v>
      </c>
      <c r="BA1244">
        <v>553.1</v>
      </c>
      <c r="BB1244">
        <v>991.3</v>
      </c>
    </row>
    <row r="1245" spans="1:54" x14ac:dyDescent="0.3">
      <c r="A1245">
        <v>25007</v>
      </c>
      <c r="B1245" t="s">
        <v>1519</v>
      </c>
      <c r="C1245" t="s">
        <v>981</v>
      </c>
      <c r="D1245">
        <v>17356</v>
      </c>
      <c r="E1245">
        <v>16535</v>
      </c>
      <c r="F1245">
        <v>5</v>
      </c>
      <c r="G1245">
        <v>16535</v>
      </c>
      <c r="H1245">
        <v>4.7</v>
      </c>
      <c r="I1245">
        <v>18.3</v>
      </c>
      <c r="J1245">
        <v>19.8</v>
      </c>
      <c r="K1245">
        <v>50.5</v>
      </c>
      <c r="L1245">
        <v>90.8</v>
      </c>
      <c r="M1245">
        <v>3.7</v>
      </c>
      <c r="N1245">
        <v>1.3</v>
      </c>
      <c r="O1245">
        <v>0.9</v>
      </c>
      <c r="P1245">
        <v>0.1</v>
      </c>
      <c r="Q1245">
        <v>3.3</v>
      </c>
      <c r="R1245">
        <v>3.1</v>
      </c>
      <c r="S1245">
        <v>88.5</v>
      </c>
      <c r="T1245">
        <v>92.6</v>
      </c>
      <c r="U1245">
        <v>7.8</v>
      </c>
      <c r="V1245">
        <v>8.4</v>
      </c>
      <c r="W1245">
        <v>93.4</v>
      </c>
      <c r="X1245">
        <v>40.700000000000003</v>
      </c>
      <c r="Y1245">
        <v>966</v>
      </c>
      <c r="Z1245">
        <v>16.5</v>
      </c>
      <c r="AA1245">
        <v>17501</v>
      </c>
      <c r="AB1245">
        <v>78.400000000000006</v>
      </c>
      <c r="AC1245">
        <v>5.3</v>
      </c>
      <c r="AD1245">
        <v>665300</v>
      </c>
      <c r="AE1245">
        <v>5891</v>
      </c>
      <c r="AF1245">
        <v>2.8</v>
      </c>
      <c r="AG1245">
        <v>33363</v>
      </c>
      <c r="AH1245">
        <v>66288</v>
      </c>
      <c r="AI1245">
        <v>10.1</v>
      </c>
      <c r="AJ1245">
        <v>1036</v>
      </c>
      <c r="AK1245">
        <v>5322</v>
      </c>
      <c r="AL1245">
        <v>1</v>
      </c>
      <c r="AM1245">
        <v>3695</v>
      </c>
      <c r="AN1245">
        <v>4468</v>
      </c>
      <c r="AO1245">
        <v>4</v>
      </c>
      <c r="AP1245">
        <v>0</v>
      </c>
      <c r="AQ1245">
        <v>0</v>
      </c>
      <c r="AR1245">
        <v>0</v>
      </c>
      <c r="AS1245">
        <v>0</v>
      </c>
      <c r="AT1245">
        <v>28</v>
      </c>
      <c r="AU1245">
        <v>0</v>
      </c>
      <c r="AV1245">
        <v>0</v>
      </c>
      <c r="AW1245">
        <v>348999</v>
      </c>
      <c r="AX1245">
        <v>22333</v>
      </c>
      <c r="AY1245">
        <v>95785</v>
      </c>
      <c r="AZ1245">
        <v>120</v>
      </c>
      <c r="BA1245">
        <v>103.25</v>
      </c>
      <c r="BB1245">
        <v>160.19999999999999</v>
      </c>
    </row>
    <row r="1246" spans="1:54" x14ac:dyDescent="0.3">
      <c r="A1246">
        <v>25009</v>
      </c>
      <c r="B1246" t="s">
        <v>881</v>
      </c>
      <c r="C1246" t="s">
        <v>981</v>
      </c>
      <c r="D1246">
        <v>769091</v>
      </c>
      <c r="E1246">
        <v>743175</v>
      </c>
      <c r="F1246">
        <v>3.5</v>
      </c>
      <c r="G1246">
        <v>743159</v>
      </c>
      <c r="H1246">
        <v>5.7</v>
      </c>
      <c r="I1246">
        <v>22</v>
      </c>
      <c r="J1246">
        <v>15.6</v>
      </c>
      <c r="K1246">
        <v>51.8</v>
      </c>
      <c r="L1246">
        <v>86.6</v>
      </c>
      <c r="M1246">
        <v>6.3</v>
      </c>
      <c r="N1246">
        <v>0.8</v>
      </c>
      <c r="O1246">
        <v>3.8</v>
      </c>
      <c r="P1246">
        <v>0.1</v>
      </c>
      <c r="Q1246">
        <v>2.2999999999999998</v>
      </c>
      <c r="R1246">
        <v>18.600000000000001</v>
      </c>
      <c r="S1246">
        <v>73.3</v>
      </c>
      <c r="T1246">
        <v>87.7</v>
      </c>
      <c r="U1246">
        <v>14.9</v>
      </c>
      <c r="V1246">
        <v>24</v>
      </c>
      <c r="W1246">
        <v>89</v>
      </c>
      <c r="X1246">
        <v>36.6</v>
      </c>
      <c r="Y1246">
        <v>43065</v>
      </c>
      <c r="Z1246">
        <v>28</v>
      </c>
      <c r="AA1246">
        <v>307765</v>
      </c>
      <c r="AB1246">
        <v>63.4</v>
      </c>
      <c r="AC1246">
        <v>43.1</v>
      </c>
      <c r="AD1246">
        <v>349400</v>
      </c>
      <c r="AE1246">
        <v>286008</v>
      </c>
      <c r="AF1246">
        <v>2.56</v>
      </c>
      <c r="AG1246">
        <v>35167</v>
      </c>
      <c r="AH1246">
        <v>67311</v>
      </c>
      <c r="AI1246">
        <v>11.2</v>
      </c>
      <c r="AJ1246">
        <v>18277</v>
      </c>
      <c r="AK1246">
        <v>275283</v>
      </c>
      <c r="AL1246">
        <v>0.4</v>
      </c>
      <c r="AM1246">
        <v>56791</v>
      </c>
      <c r="AN1246">
        <v>68102</v>
      </c>
      <c r="AO1246">
        <v>3.6</v>
      </c>
      <c r="AP1246">
        <v>0.3</v>
      </c>
      <c r="AQ1246">
        <v>2.7</v>
      </c>
      <c r="AR1246">
        <v>0</v>
      </c>
      <c r="AS1246">
        <v>5.9</v>
      </c>
      <c r="AT1246">
        <v>29.7</v>
      </c>
      <c r="AU1246">
        <v>17488661</v>
      </c>
      <c r="AV1246">
        <v>12405726</v>
      </c>
      <c r="AW1246">
        <v>9822136</v>
      </c>
      <c r="AX1246">
        <v>13399</v>
      </c>
      <c r="AY1246">
        <v>1301497</v>
      </c>
      <c r="AZ1246">
        <v>1357</v>
      </c>
      <c r="BA1246">
        <v>492.56</v>
      </c>
      <c r="BB1246">
        <v>1508.8</v>
      </c>
    </row>
    <row r="1247" spans="1:54" x14ac:dyDescent="0.3">
      <c r="A1247">
        <v>25011</v>
      </c>
      <c r="B1247" t="s">
        <v>45</v>
      </c>
      <c r="C1247" t="s">
        <v>981</v>
      </c>
      <c r="D1247">
        <v>70862</v>
      </c>
      <c r="E1247">
        <v>71372</v>
      </c>
      <c r="F1247">
        <v>-0.7</v>
      </c>
      <c r="G1247">
        <v>71372</v>
      </c>
      <c r="H1247">
        <v>4.5</v>
      </c>
      <c r="I1247">
        <v>18.2</v>
      </c>
      <c r="J1247">
        <v>18.2</v>
      </c>
      <c r="K1247">
        <v>51.2</v>
      </c>
      <c r="L1247">
        <v>94.6</v>
      </c>
      <c r="M1247">
        <v>1.4</v>
      </c>
      <c r="N1247">
        <v>0.4</v>
      </c>
      <c r="O1247">
        <v>1.5</v>
      </c>
      <c r="P1247">
        <v>0.1</v>
      </c>
      <c r="Q1247">
        <v>2</v>
      </c>
      <c r="R1247">
        <v>3.8</v>
      </c>
      <c r="S1247">
        <v>91.5</v>
      </c>
      <c r="T1247">
        <v>86.6</v>
      </c>
      <c r="U1247">
        <v>4.2</v>
      </c>
      <c r="V1247">
        <v>5.9</v>
      </c>
      <c r="W1247">
        <v>92</v>
      </c>
      <c r="X1247">
        <v>34</v>
      </c>
      <c r="Y1247">
        <v>5542</v>
      </c>
      <c r="Z1247">
        <v>24.5</v>
      </c>
      <c r="AA1247">
        <v>33668</v>
      </c>
      <c r="AB1247">
        <v>68.5</v>
      </c>
      <c r="AC1247">
        <v>28.4</v>
      </c>
      <c r="AD1247">
        <v>219500</v>
      </c>
      <c r="AE1247">
        <v>30534</v>
      </c>
      <c r="AF1247">
        <v>2.29</v>
      </c>
      <c r="AG1247">
        <v>29259</v>
      </c>
      <c r="AH1247">
        <v>53663</v>
      </c>
      <c r="AI1247">
        <v>12.1</v>
      </c>
      <c r="AJ1247">
        <v>1584</v>
      </c>
      <c r="AK1247">
        <v>19917</v>
      </c>
      <c r="AL1247">
        <v>2.5</v>
      </c>
      <c r="AM1247">
        <v>5922</v>
      </c>
      <c r="AN1247">
        <v>7193</v>
      </c>
      <c r="AO1247">
        <v>0</v>
      </c>
      <c r="AP1247">
        <v>0</v>
      </c>
      <c r="AQ1247">
        <v>0</v>
      </c>
      <c r="AR1247">
        <v>0</v>
      </c>
      <c r="AS1247">
        <v>0</v>
      </c>
      <c r="AT1247">
        <v>31.2</v>
      </c>
      <c r="AU1247">
        <v>1164378</v>
      </c>
      <c r="AV1247">
        <v>460103</v>
      </c>
      <c r="AW1247">
        <v>691013</v>
      </c>
      <c r="AX1247">
        <v>9628</v>
      </c>
      <c r="AY1247">
        <v>80305</v>
      </c>
      <c r="AZ1247">
        <v>70</v>
      </c>
      <c r="BA1247">
        <v>699.32</v>
      </c>
      <c r="BB1247">
        <v>102.1</v>
      </c>
    </row>
    <row r="1248" spans="1:54" x14ac:dyDescent="0.3">
      <c r="A1248">
        <v>25013</v>
      </c>
      <c r="B1248" t="s">
        <v>1520</v>
      </c>
      <c r="C1248" t="s">
        <v>981</v>
      </c>
      <c r="D1248">
        <v>468161</v>
      </c>
      <c r="E1248">
        <v>463625</v>
      </c>
      <c r="F1248">
        <v>1</v>
      </c>
      <c r="G1248">
        <v>463490</v>
      </c>
      <c r="H1248">
        <v>5.9</v>
      </c>
      <c r="I1248">
        <v>22.5</v>
      </c>
      <c r="J1248">
        <v>15.3</v>
      </c>
      <c r="K1248">
        <v>51.7</v>
      </c>
      <c r="L1248">
        <v>83.6</v>
      </c>
      <c r="M1248">
        <v>10.7</v>
      </c>
      <c r="N1248">
        <v>0.8</v>
      </c>
      <c r="O1248">
        <v>2.4</v>
      </c>
      <c r="P1248">
        <v>0.2</v>
      </c>
      <c r="Q1248">
        <v>2.4</v>
      </c>
      <c r="R1248">
        <v>23.2</v>
      </c>
      <c r="S1248">
        <v>65</v>
      </c>
      <c r="T1248">
        <v>87.2</v>
      </c>
      <c r="U1248">
        <v>9.3000000000000007</v>
      </c>
      <c r="V1248">
        <v>25.1</v>
      </c>
      <c r="W1248">
        <v>83.7</v>
      </c>
      <c r="X1248">
        <v>24.5</v>
      </c>
      <c r="Y1248">
        <v>32603</v>
      </c>
      <c r="Z1248">
        <v>22.7</v>
      </c>
      <c r="AA1248">
        <v>191788</v>
      </c>
      <c r="AB1248">
        <v>61.8</v>
      </c>
      <c r="AC1248">
        <v>39.1</v>
      </c>
      <c r="AD1248">
        <v>197900</v>
      </c>
      <c r="AE1248">
        <v>177990</v>
      </c>
      <c r="AF1248">
        <v>2.5299999999999998</v>
      </c>
      <c r="AG1248">
        <v>25817</v>
      </c>
      <c r="AH1248">
        <v>49094</v>
      </c>
      <c r="AI1248">
        <v>17.7</v>
      </c>
      <c r="AJ1248">
        <v>9661</v>
      </c>
      <c r="AK1248">
        <v>167480</v>
      </c>
      <c r="AL1248">
        <v>1.9</v>
      </c>
      <c r="AM1248">
        <v>23446</v>
      </c>
      <c r="AN1248">
        <v>31456</v>
      </c>
      <c r="AO1248">
        <v>4.5999999999999996</v>
      </c>
      <c r="AP1248">
        <v>0</v>
      </c>
      <c r="AQ1248">
        <v>3</v>
      </c>
      <c r="AR1248">
        <v>0</v>
      </c>
      <c r="AS1248">
        <v>4.8</v>
      </c>
      <c r="AT1248">
        <v>28.5</v>
      </c>
      <c r="AU1248">
        <v>6001102</v>
      </c>
      <c r="AV1248">
        <v>4991824</v>
      </c>
      <c r="AW1248">
        <v>5668671</v>
      </c>
      <c r="AX1248">
        <v>12119</v>
      </c>
      <c r="AY1248">
        <v>661740</v>
      </c>
      <c r="AZ1248">
        <v>313</v>
      </c>
      <c r="BA1248">
        <v>617.14</v>
      </c>
      <c r="BB1248">
        <v>751</v>
      </c>
    </row>
    <row r="1249" spans="1:54" x14ac:dyDescent="0.3">
      <c r="A1249">
        <v>25015</v>
      </c>
      <c r="B1249" t="s">
        <v>1521</v>
      </c>
      <c r="C1249" t="s">
        <v>981</v>
      </c>
      <c r="D1249">
        <v>160939</v>
      </c>
      <c r="E1249">
        <v>158080</v>
      </c>
      <c r="F1249">
        <v>1.8</v>
      </c>
      <c r="G1249">
        <v>158080</v>
      </c>
      <c r="H1249">
        <v>3.6</v>
      </c>
      <c r="I1249">
        <v>15.6</v>
      </c>
      <c r="J1249">
        <v>14.7</v>
      </c>
      <c r="K1249">
        <v>53.4</v>
      </c>
      <c r="L1249">
        <v>88.9</v>
      </c>
      <c r="M1249">
        <v>3</v>
      </c>
      <c r="N1249">
        <v>0.3</v>
      </c>
      <c r="O1249">
        <v>5.3</v>
      </c>
      <c r="P1249">
        <v>0.1</v>
      </c>
      <c r="Q1249">
        <v>2.2999999999999998</v>
      </c>
      <c r="R1249">
        <v>5.3</v>
      </c>
      <c r="S1249">
        <v>84.7</v>
      </c>
      <c r="T1249">
        <v>82.6</v>
      </c>
      <c r="U1249">
        <v>8.1999999999999993</v>
      </c>
      <c r="V1249">
        <v>9.8000000000000007</v>
      </c>
      <c r="W1249">
        <v>93.3</v>
      </c>
      <c r="X1249">
        <v>42.3</v>
      </c>
      <c r="Y1249">
        <v>10038</v>
      </c>
      <c r="Z1249">
        <v>23.3</v>
      </c>
      <c r="AA1249">
        <v>62884</v>
      </c>
      <c r="AB1249">
        <v>67</v>
      </c>
      <c r="AC1249">
        <v>32.6</v>
      </c>
      <c r="AD1249">
        <v>262600</v>
      </c>
      <c r="AE1249">
        <v>58828</v>
      </c>
      <c r="AF1249">
        <v>2.31</v>
      </c>
      <c r="AG1249">
        <v>29460</v>
      </c>
      <c r="AH1249">
        <v>61227</v>
      </c>
      <c r="AI1249">
        <v>13</v>
      </c>
      <c r="AJ1249">
        <v>3562</v>
      </c>
      <c r="AK1249">
        <v>57927</v>
      </c>
      <c r="AL1249">
        <v>1.7</v>
      </c>
      <c r="AM1249">
        <v>12700</v>
      </c>
      <c r="AN1249">
        <v>15970</v>
      </c>
      <c r="AO1249">
        <v>1.9</v>
      </c>
      <c r="AP1249">
        <v>0</v>
      </c>
      <c r="AQ1249">
        <v>3.4</v>
      </c>
      <c r="AR1249">
        <v>0</v>
      </c>
      <c r="AS1249">
        <v>0</v>
      </c>
      <c r="AT1249">
        <v>32.700000000000003</v>
      </c>
      <c r="AU1249">
        <v>1098826</v>
      </c>
      <c r="AV1249">
        <v>2021848</v>
      </c>
      <c r="AW1249">
        <v>1546067</v>
      </c>
      <c r="AX1249">
        <v>9962</v>
      </c>
      <c r="AY1249">
        <v>225453</v>
      </c>
      <c r="AZ1249">
        <v>193</v>
      </c>
      <c r="BA1249">
        <v>527.26</v>
      </c>
      <c r="BB1249">
        <v>299.8</v>
      </c>
    </row>
    <row r="1250" spans="1:54" x14ac:dyDescent="0.3">
      <c r="A1250">
        <v>25017</v>
      </c>
      <c r="B1250" t="s">
        <v>862</v>
      </c>
      <c r="C1250" t="s">
        <v>981</v>
      </c>
      <c r="D1250">
        <v>1570315</v>
      </c>
      <c r="E1250">
        <v>1503126</v>
      </c>
      <c r="F1250">
        <v>4.5</v>
      </c>
      <c r="G1250">
        <v>1503085</v>
      </c>
      <c r="H1250">
        <v>5.6</v>
      </c>
      <c r="I1250">
        <v>20.6</v>
      </c>
      <c r="J1250">
        <v>14</v>
      </c>
      <c r="K1250">
        <v>51.2</v>
      </c>
      <c r="L1250">
        <v>80.900000000000006</v>
      </c>
      <c r="M1250">
        <v>5.5</v>
      </c>
      <c r="N1250">
        <v>0.3</v>
      </c>
      <c r="O1250">
        <v>11.1</v>
      </c>
      <c r="P1250">
        <v>0.1</v>
      </c>
      <c r="Q1250">
        <v>2.2000000000000002</v>
      </c>
      <c r="R1250">
        <v>7.5</v>
      </c>
      <c r="S1250">
        <v>74.599999999999994</v>
      </c>
      <c r="T1250">
        <v>86</v>
      </c>
      <c r="U1250">
        <v>19.3</v>
      </c>
      <c r="V1250">
        <v>25</v>
      </c>
      <c r="W1250">
        <v>92.1</v>
      </c>
      <c r="X1250">
        <v>50.7</v>
      </c>
      <c r="Y1250">
        <v>74275</v>
      </c>
      <c r="Z1250">
        <v>28.4</v>
      </c>
      <c r="AA1250">
        <v>618931</v>
      </c>
      <c r="AB1250">
        <v>62.7</v>
      </c>
      <c r="AC1250">
        <v>44.5</v>
      </c>
      <c r="AD1250">
        <v>398200</v>
      </c>
      <c r="AE1250">
        <v>581120</v>
      </c>
      <c r="AF1250">
        <v>2.52</v>
      </c>
      <c r="AG1250">
        <v>42861</v>
      </c>
      <c r="AH1250">
        <v>82090</v>
      </c>
      <c r="AI1250">
        <v>8.1</v>
      </c>
      <c r="AJ1250">
        <v>42829</v>
      </c>
      <c r="AK1250">
        <v>836076</v>
      </c>
      <c r="AL1250">
        <v>2.8</v>
      </c>
      <c r="AM1250">
        <v>125980</v>
      </c>
      <c r="AN1250">
        <v>154765</v>
      </c>
      <c r="AO1250">
        <v>2.7</v>
      </c>
      <c r="AP1250">
        <v>0.3</v>
      </c>
      <c r="AQ1250">
        <v>6.2</v>
      </c>
      <c r="AR1250">
        <v>0.1</v>
      </c>
      <c r="AS1250">
        <v>2.8</v>
      </c>
      <c r="AT1250">
        <v>31.1</v>
      </c>
      <c r="AU1250">
        <v>22482647</v>
      </c>
      <c r="AV1250">
        <v>32873334</v>
      </c>
      <c r="AW1250">
        <v>19661130</v>
      </c>
      <c r="AX1250">
        <v>13325</v>
      </c>
      <c r="AY1250">
        <v>3250213</v>
      </c>
      <c r="AZ1250">
        <v>3241</v>
      </c>
      <c r="BA1250">
        <v>817.82</v>
      </c>
      <c r="BB1250">
        <v>1837.9</v>
      </c>
    </row>
    <row r="1251" spans="1:54" x14ac:dyDescent="0.3">
      <c r="A1251">
        <v>25019</v>
      </c>
      <c r="B1251" t="s">
        <v>1522</v>
      </c>
      <c r="C1251" t="s">
        <v>981</v>
      </c>
      <c r="D1251">
        <v>10856</v>
      </c>
      <c r="E1251">
        <v>10172</v>
      </c>
      <c r="F1251">
        <v>6.7</v>
      </c>
      <c r="G1251">
        <v>10172</v>
      </c>
      <c r="H1251">
        <v>6.4</v>
      </c>
      <c r="I1251">
        <v>20.9</v>
      </c>
      <c r="J1251">
        <v>13.4</v>
      </c>
      <c r="K1251">
        <v>48.9</v>
      </c>
      <c r="L1251">
        <v>88.4</v>
      </c>
      <c r="M1251">
        <v>8.1</v>
      </c>
      <c r="N1251">
        <v>0.2</v>
      </c>
      <c r="O1251">
        <v>1.4</v>
      </c>
      <c r="P1251">
        <v>0</v>
      </c>
      <c r="Q1251">
        <v>1.8</v>
      </c>
      <c r="R1251">
        <v>12.8</v>
      </c>
      <c r="S1251">
        <v>76.7</v>
      </c>
      <c r="T1251">
        <v>90</v>
      </c>
      <c r="U1251">
        <v>16.600000000000001</v>
      </c>
      <c r="V1251">
        <v>13</v>
      </c>
      <c r="W1251">
        <v>94</v>
      </c>
      <c r="X1251">
        <v>44</v>
      </c>
      <c r="Y1251">
        <v>510</v>
      </c>
      <c r="Z1251">
        <v>12.1</v>
      </c>
      <c r="AA1251">
        <v>11822</v>
      </c>
      <c r="AB1251">
        <v>65.8</v>
      </c>
      <c r="AC1251">
        <v>10.4</v>
      </c>
      <c r="AD1251">
        <v>929700</v>
      </c>
      <c r="AE1251">
        <v>4069</v>
      </c>
      <c r="AF1251">
        <v>2.4</v>
      </c>
      <c r="AG1251">
        <v>47331</v>
      </c>
      <c r="AH1251">
        <v>85478</v>
      </c>
      <c r="AI1251">
        <v>10.4</v>
      </c>
      <c r="AJ1251">
        <v>934</v>
      </c>
      <c r="AK1251">
        <v>4400</v>
      </c>
      <c r="AL1251">
        <v>11.4</v>
      </c>
      <c r="AM1251">
        <v>2322</v>
      </c>
      <c r="AN1251">
        <v>3017</v>
      </c>
      <c r="AO1251">
        <v>0</v>
      </c>
      <c r="AP1251">
        <v>0</v>
      </c>
      <c r="AQ1251">
        <v>0</v>
      </c>
      <c r="AR1251">
        <v>0</v>
      </c>
      <c r="AS1251">
        <v>0</v>
      </c>
      <c r="AT1251">
        <v>24.3</v>
      </c>
      <c r="AU1251">
        <v>0</v>
      </c>
      <c r="AV1251">
        <v>39771</v>
      </c>
      <c r="AW1251">
        <v>342825</v>
      </c>
      <c r="AX1251">
        <v>30997</v>
      </c>
      <c r="AY1251">
        <v>88915</v>
      </c>
      <c r="AZ1251">
        <v>149</v>
      </c>
      <c r="BA1251">
        <v>44.97</v>
      </c>
      <c r="BB1251">
        <v>226.2</v>
      </c>
    </row>
    <row r="1252" spans="1:54" x14ac:dyDescent="0.3">
      <c r="A1252">
        <v>25021</v>
      </c>
      <c r="B1252" t="s">
        <v>1523</v>
      </c>
      <c r="C1252" t="s">
        <v>981</v>
      </c>
      <c r="D1252">
        <v>692254</v>
      </c>
      <c r="E1252">
        <v>670743</v>
      </c>
      <c r="F1252">
        <v>3.2</v>
      </c>
      <c r="G1252">
        <v>670850</v>
      </c>
      <c r="H1252">
        <v>5.4</v>
      </c>
      <c r="I1252">
        <v>21.6</v>
      </c>
      <c r="J1252">
        <v>15.7</v>
      </c>
      <c r="K1252">
        <v>52.1</v>
      </c>
      <c r="L1252">
        <v>80.900000000000006</v>
      </c>
      <c r="M1252">
        <v>6.9</v>
      </c>
      <c r="N1252">
        <v>0.2</v>
      </c>
      <c r="O1252">
        <v>10.199999999999999</v>
      </c>
      <c r="P1252">
        <v>0</v>
      </c>
      <c r="Q1252">
        <v>1.8</v>
      </c>
      <c r="R1252">
        <v>4</v>
      </c>
      <c r="S1252">
        <v>77.8</v>
      </c>
      <c r="T1252">
        <v>88.7</v>
      </c>
      <c r="U1252">
        <v>15.5</v>
      </c>
      <c r="V1252">
        <v>19</v>
      </c>
      <c r="W1252">
        <v>93.7</v>
      </c>
      <c r="X1252">
        <v>49.2</v>
      </c>
      <c r="Y1252">
        <v>38108</v>
      </c>
      <c r="Z1252">
        <v>31.5</v>
      </c>
      <c r="AA1252">
        <v>272940</v>
      </c>
      <c r="AB1252">
        <v>69.3</v>
      </c>
      <c r="AC1252">
        <v>37.200000000000003</v>
      </c>
      <c r="AD1252">
        <v>391100</v>
      </c>
      <c r="AE1252">
        <v>257451</v>
      </c>
      <c r="AF1252">
        <v>2.56</v>
      </c>
      <c r="AG1252">
        <v>44692</v>
      </c>
      <c r="AH1252">
        <v>84916</v>
      </c>
      <c r="AI1252">
        <v>6.6</v>
      </c>
      <c r="AJ1252">
        <v>19597</v>
      </c>
      <c r="AK1252">
        <v>329894</v>
      </c>
      <c r="AL1252">
        <v>2.6</v>
      </c>
      <c r="AM1252">
        <v>52921</v>
      </c>
      <c r="AN1252">
        <v>68025</v>
      </c>
      <c r="AO1252">
        <v>2.9</v>
      </c>
      <c r="AP1252">
        <v>0.3</v>
      </c>
      <c r="AQ1252">
        <v>6.2</v>
      </c>
      <c r="AR1252">
        <v>0</v>
      </c>
      <c r="AS1252">
        <v>1.5</v>
      </c>
      <c r="AT1252">
        <v>30</v>
      </c>
      <c r="AU1252">
        <v>10340798</v>
      </c>
      <c r="AV1252">
        <v>12398878</v>
      </c>
      <c r="AW1252">
        <v>11241440</v>
      </c>
      <c r="AX1252">
        <v>17133</v>
      </c>
      <c r="AY1252">
        <v>1294000</v>
      </c>
      <c r="AZ1252">
        <v>1594</v>
      </c>
      <c r="BA1252">
        <v>396.11</v>
      </c>
      <c r="BB1252">
        <v>1693.6</v>
      </c>
    </row>
    <row r="1253" spans="1:54" x14ac:dyDescent="0.3">
      <c r="A1253">
        <v>25023</v>
      </c>
      <c r="B1253" t="s">
        <v>262</v>
      </c>
      <c r="C1253" t="s">
        <v>981</v>
      </c>
      <c r="D1253">
        <v>507022</v>
      </c>
      <c r="E1253">
        <v>494915</v>
      </c>
      <c r="F1253">
        <v>2.4</v>
      </c>
      <c r="G1253">
        <v>494919</v>
      </c>
      <c r="H1253">
        <v>5.3</v>
      </c>
      <c r="I1253">
        <v>22.5</v>
      </c>
      <c r="J1253">
        <v>16.2</v>
      </c>
      <c r="K1253">
        <v>51.4</v>
      </c>
      <c r="L1253">
        <v>86.3</v>
      </c>
      <c r="M1253">
        <v>10</v>
      </c>
      <c r="N1253">
        <v>0.3</v>
      </c>
      <c r="O1253">
        <v>1.5</v>
      </c>
      <c r="P1253">
        <v>0.1</v>
      </c>
      <c r="Q1253">
        <v>1.8</v>
      </c>
      <c r="R1253">
        <v>3.6</v>
      </c>
      <c r="S1253">
        <v>83.7</v>
      </c>
      <c r="T1253">
        <v>90.3</v>
      </c>
      <c r="U1253">
        <v>8</v>
      </c>
      <c r="V1253">
        <v>11.5</v>
      </c>
      <c r="W1253">
        <v>92.1</v>
      </c>
      <c r="X1253">
        <v>33.5</v>
      </c>
      <c r="Y1253">
        <v>35024</v>
      </c>
      <c r="Z1253">
        <v>32.4</v>
      </c>
      <c r="AA1253">
        <v>202448</v>
      </c>
      <c r="AB1253">
        <v>77.099999999999994</v>
      </c>
      <c r="AC1253">
        <v>22.7</v>
      </c>
      <c r="AD1253">
        <v>332100</v>
      </c>
      <c r="AE1253">
        <v>179617</v>
      </c>
      <c r="AF1253">
        <v>2.7</v>
      </c>
      <c r="AG1253">
        <v>35220</v>
      </c>
      <c r="AH1253">
        <v>75092</v>
      </c>
      <c r="AI1253">
        <v>7.6</v>
      </c>
      <c r="AJ1253">
        <v>11922</v>
      </c>
      <c r="AK1253">
        <v>156526</v>
      </c>
      <c r="AL1253">
        <v>3.4</v>
      </c>
      <c r="AM1253">
        <v>35386</v>
      </c>
      <c r="AN1253">
        <v>45079</v>
      </c>
      <c r="AO1253">
        <v>2.8</v>
      </c>
      <c r="AP1253">
        <v>0</v>
      </c>
      <c r="AQ1253">
        <v>2.2000000000000002</v>
      </c>
      <c r="AR1253">
        <v>0</v>
      </c>
      <c r="AS1253">
        <v>1.1000000000000001</v>
      </c>
      <c r="AT1253">
        <v>29.2</v>
      </c>
      <c r="AU1253">
        <v>2577234</v>
      </c>
      <c r="AV1253">
        <v>5253568</v>
      </c>
      <c r="AW1253">
        <v>6615087</v>
      </c>
      <c r="AX1253">
        <v>13463</v>
      </c>
      <c r="AY1253">
        <v>794552</v>
      </c>
      <c r="AZ1253">
        <v>1218</v>
      </c>
      <c r="BA1253">
        <v>659.08</v>
      </c>
      <c r="BB1253">
        <v>750.9</v>
      </c>
    </row>
    <row r="1254" spans="1:54" x14ac:dyDescent="0.3">
      <c r="A1254">
        <v>25025</v>
      </c>
      <c r="B1254" t="s">
        <v>1524</v>
      </c>
      <c r="C1254" t="s">
        <v>981</v>
      </c>
      <c r="D1254">
        <v>767254</v>
      </c>
      <c r="E1254">
        <v>722087</v>
      </c>
      <c r="F1254">
        <v>6.3</v>
      </c>
      <c r="G1254">
        <v>722023</v>
      </c>
      <c r="H1254">
        <v>5.7</v>
      </c>
      <c r="I1254">
        <v>17.3</v>
      </c>
      <c r="J1254">
        <v>11</v>
      </c>
      <c r="K1254">
        <v>51.7</v>
      </c>
      <c r="L1254">
        <v>62.4</v>
      </c>
      <c r="M1254">
        <v>24.7</v>
      </c>
      <c r="N1254">
        <v>0.8</v>
      </c>
      <c r="O1254">
        <v>8.9</v>
      </c>
      <c r="P1254">
        <v>0.2</v>
      </c>
      <c r="Q1254">
        <v>3.1</v>
      </c>
      <c r="R1254">
        <v>21.8</v>
      </c>
      <c r="S1254">
        <v>46.7</v>
      </c>
      <c r="T1254">
        <v>79</v>
      </c>
      <c r="U1254">
        <v>27.4</v>
      </c>
      <c r="V1254">
        <v>37.4</v>
      </c>
      <c r="W1254">
        <v>83.9</v>
      </c>
      <c r="X1254">
        <v>40.4</v>
      </c>
      <c r="Y1254">
        <v>23808</v>
      </c>
      <c r="Z1254">
        <v>29</v>
      </c>
      <c r="AA1254">
        <v>318302</v>
      </c>
      <c r="AB1254">
        <v>35.5</v>
      </c>
      <c r="AC1254">
        <v>80.5</v>
      </c>
      <c r="AD1254">
        <v>358700</v>
      </c>
      <c r="AE1254">
        <v>288240</v>
      </c>
      <c r="AF1254">
        <v>2.39</v>
      </c>
      <c r="AG1254">
        <v>32835</v>
      </c>
      <c r="AH1254">
        <v>53540</v>
      </c>
      <c r="AI1254">
        <v>20.8</v>
      </c>
      <c r="AJ1254">
        <v>20121</v>
      </c>
      <c r="AK1254">
        <v>588364</v>
      </c>
      <c r="AL1254">
        <v>0.4</v>
      </c>
      <c r="AM1254">
        <v>49184</v>
      </c>
      <c r="AN1254">
        <v>55613</v>
      </c>
      <c r="AO1254">
        <v>11</v>
      </c>
      <c r="AP1254">
        <v>0.7</v>
      </c>
      <c r="AQ1254">
        <v>7.8</v>
      </c>
      <c r="AR1254">
        <v>0.1</v>
      </c>
      <c r="AS1254">
        <v>8.3000000000000007</v>
      </c>
      <c r="AT1254">
        <v>29.5</v>
      </c>
      <c r="AU1254">
        <v>3703400</v>
      </c>
      <c r="AV1254">
        <v>8914822</v>
      </c>
      <c r="AW1254">
        <v>7565785</v>
      </c>
      <c r="AX1254">
        <v>10381</v>
      </c>
      <c r="AY1254">
        <v>3795879</v>
      </c>
      <c r="AZ1254">
        <v>3323</v>
      </c>
      <c r="BA1254">
        <v>58.15</v>
      </c>
      <c r="BB1254">
        <v>12415.7</v>
      </c>
    </row>
    <row r="1255" spans="1:54" x14ac:dyDescent="0.3">
      <c r="A1255">
        <v>25027</v>
      </c>
      <c r="B1255" t="s">
        <v>1515</v>
      </c>
      <c r="C1255" t="s">
        <v>981</v>
      </c>
      <c r="D1255">
        <v>813475</v>
      </c>
      <c r="E1255">
        <v>798542</v>
      </c>
      <c r="F1255">
        <v>1.9</v>
      </c>
      <c r="G1255">
        <v>798552</v>
      </c>
      <c r="H1255">
        <v>5.6</v>
      </c>
      <c r="I1255">
        <v>22</v>
      </c>
      <c r="J1255">
        <v>14.1</v>
      </c>
      <c r="K1255">
        <v>50.7</v>
      </c>
      <c r="L1255">
        <v>87.5</v>
      </c>
      <c r="M1255">
        <v>5.3</v>
      </c>
      <c r="N1255">
        <v>0.4</v>
      </c>
      <c r="O1255">
        <v>4.7</v>
      </c>
      <c r="P1255">
        <v>0.1</v>
      </c>
      <c r="Q1255">
        <v>2</v>
      </c>
      <c r="R1255">
        <v>10.5</v>
      </c>
      <c r="S1255">
        <v>78.8</v>
      </c>
      <c r="T1255">
        <v>88</v>
      </c>
      <c r="U1255">
        <v>11.3</v>
      </c>
      <c r="V1255">
        <v>18.2</v>
      </c>
      <c r="W1255">
        <v>89.4</v>
      </c>
      <c r="X1255">
        <v>33.799999999999997</v>
      </c>
      <c r="Y1255">
        <v>53990</v>
      </c>
      <c r="Z1255">
        <v>27.9</v>
      </c>
      <c r="AA1255">
        <v>329085</v>
      </c>
      <c r="AB1255">
        <v>65.7</v>
      </c>
      <c r="AC1255">
        <v>36.700000000000003</v>
      </c>
      <c r="AD1255">
        <v>259200</v>
      </c>
      <c r="AE1255">
        <v>299663</v>
      </c>
      <c r="AF1255">
        <v>2.59</v>
      </c>
      <c r="AG1255">
        <v>31537</v>
      </c>
      <c r="AH1255">
        <v>65223</v>
      </c>
      <c r="AI1255">
        <v>11.2</v>
      </c>
      <c r="AJ1255">
        <v>17635</v>
      </c>
      <c r="AK1255">
        <v>281520</v>
      </c>
      <c r="AL1255">
        <v>0.8</v>
      </c>
      <c r="AM1255">
        <v>49892</v>
      </c>
      <c r="AN1255">
        <v>64114</v>
      </c>
      <c r="AO1255">
        <v>2.4</v>
      </c>
      <c r="AP1255">
        <v>0</v>
      </c>
      <c r="AQ1255">
        <v>3.8</v>
      </c>
      <c r="AR1255">
        <v>0</v>
      </c>
      <c r="AS1255">
        <v>2.8</v>
      </c>
      <c r="AT1255">
        <v>28.2</v>
      </c>
      <c r="AU1255">
        <v>10706055</v>
      </c>
      <c r="AV1255">
        <v>6913732</v>
      </c>
      <c r="AW1255">
        <v>10057154</v>
      </c>
      <c r="AX1255">
        <v>12634</v>
      </c>
      <c r="AY1255">
        <v>1150731</v>
      </c>
      <c r="AZ1255">
        <v>1268</v>
      </c>
      <c r="BA1255">
        <v>1510.77</v>
      </c>
      <c r="BB1255">
        <v>528.6</v>
      </c>
    </row>
    <row r="1256" spans="1:54" x14ac:dyDescent="0.3">
      <c r="A1256">
        <v>26000</v>
      </c>
      <c r="B1256" t="s">
        <v>980</v>
      </c>
      <c r="D1256">
        <v>9909877</v>
      </c>
      <c r="E1256">
        <v>9884133</v>
      </c>
      <c r="F1256">
        <v>0.3</v>
      </c>
      <c r="G1256">
        <v>9883640</v>
      </c>
      <c r="H1256">
        <v>5.8</v>
      </c>
      <c r="I1256">
        <v>22.4</v>
      </c>
      <c r="J1256">
        <v>15.4</v>
      </c>
      <c r="K1256">
        <v>50.9</v>
      </c>
      <c r="L1256">
        <v>79.900000000000006</v>
      </c>
      <c r="M1256">
        <v>14.2</v>
      </c>
      <c r="N1256">
        <v>0.7</v>
      </c>
      <c r="O1256">
        <v>2.9</v>
      </c>
      <c r="P1256">
        <v>0</v>
      </c>
      <c r="Q1256">
        <v>2.2999999999999998</v>
      </c>
      <c r="R1256">
        <v>4.8</v>
      </c>
      <c r="S1256">
        <v>75.8</v>
      </c>
      <c r="T1256">
        <v>85.3</v>
      </c>
      <c r="U1256">
        <v>6.1</v>
      </c>
      <c r="V1256">
        <v>9.1</v>
      </c>
      <c r="W1256">
        <v>88.9</v>
      </c>
      <c r="X1256">
        <v>25.9</v>
      </c>
      <c r="Y1256">
        <v>672213</v>
      </c>
      <c r="Z1256">
        <v>24</v>
      </c>
      <c r="AA1256">
        <v>4539871</v>
      </c>
      <c r="AB1256">
        <v>72.099999999999994</v>
      </c>
      <c r="AC1256">
        <v>17.899999999999999</v>
      </c>
      <c r="AD1256">
        <v>121700</v>
      </c>
      <c r="AE1256">
        <v>3823280</v>
      </c>
      <c r="AF1256">
        <v>2.5299999999999998</v>
      </c>
      <c r="AG1256">
        <v>25681</v>
      </c>
      <c r="AH1256">
        <v>48411</v>
      </c>
      <c r="AI1256">
        <v>16.8</v>
      </c>
      <c r="AJ1256">
        <v>217494</v>
      </c>
      <c r="AK1256">
        <v>3535685</v>
      </c>
      <c r="AL1256">
        <v>1.9</v>
      </c>
      <c r="AM1256">
        <v>687136</v>
      </c>
      <c r="AN1256">
        <v>816972</v>
      </c>
      <c r="AO1256">
        <v>8.9</v>
      </c>
      <c r="AP1256">
        <v>0.7</v>
      </c>
      <c r="AQ1256">
        <v>2.6</v>
      </c>
      <c r="AR1256">
        <v>0.1</v>
      </c>
      <c r="AS1256">
        <v>1.3</v>
      </c>
      <c r="AT1256">
        <v>30.4</v>
      </c>
      <c r="AU1256">
        <v>234455768</v>
      </c>
      <c r="AV1256">
        <v>107109349</v>
      </c>
      <c r="AW1256">
        <v>109102594</v>
      </c>
      <c r="AX1256">
        <v>10855</v>
      </c>
      <c r="AY1256">
        <v>14536648</v>
      </c>
      <c r="AZ1256">
        <v>15933</v>
      </c>
      <c r="BA1256">
        <v>56538.9</v>
      </c>
      <c r="BB1256">
        <v>174.8</v>
      </c>
    </row>
    <row r="1257" spans="1:54" x14ac:dyDescent="0.3">
      <c r="A1257">
        <v>26001</v>
      </c>
      <c r="B1257" t="s">
        <v>1525</v>
      </c>
      <c r="C1257" t="s">
        <v>979</v>
      </c>
      <c r="D1257">
        <v>10454</v>
      </c>
      <c r="E1257">
        <v>10942</v>
      </c>
      <c r="F1257">
        <v>-4.5</v>
      </c>
      <c r="G1257">
        <v>10942</v>
      </c>
      <c r="H1257">
        <v>3.1</v>
      </c>
      <c r="I1257">
        <v>13.2</v>
      </c>
      <c r="J1257">
        <v>34.799999999999997</v>
      </c>
      <c r="K1257">
        <v>49.8</v>
      </c>
      <c r="L1257">
        <v>97.7</v>
      </c>
      <c r="M1257">
        <v>0.3</v>
      </c>
      <c r="N1257">
        <v>0.7</v>
      </c>
      <c r="O1257">
        <v>0.3</v>
      </c>
      <c r="P1257">
        <v>0</v>
      </c>
      <c r="Q1257">
        <v>0.9</v>
      </c>
      <c r="R1257">
        <v>1.5</v>
      </c>
      <c r="S1257">
        <v>96.3</v>
      </c>
      <c r="T1257">
        <v>89.8</v>
      </c>
      <c r="U1257">
        <v>1.7</v>
      </c>
      <c r="V1257">
        <v>2.2999999999999998</v>
      </c>
      <c r="W1257">
        <v>86.9</v>
      </c>
      <c r="X1257">
        <v>13</v>
      </c>
      <c r="Y1257">
        <v>1702</v>
      </c>
      <c r="Z1257">
        <v>21.7</v>
      </c>
      <c r="AA1257">
        <v>11038</v>
      </c>
      <c r="AB1257">
        <v>89.8</v>
      </c>
      <c r="AC1257">
        <v>1</v>
      </c>
      <c r="AD1257">
        <v>102800</v>
      </c>
      <c r="AE1257">
        <v>4863</v>
      </c>
      <c r="AF1257">
        <v>2.19</v>
      </c>
      <c r="AG1257">
        <v>22719</v>
      </c>
      <c r="AH1257">
        <v>37189</v>
      </c>
      <c r="AI1257">
        <v>15.1</v>
      </c>
      <c r="AJ1257">
        <v>193</v>
      </c>
      <c r="AK1257">
        <v>1191</v>
      </c>
      <c r="AL1257">
        <v>10.3</v>
      </c>
      <c r="AM1257">
        <v>729</v>
      </c>
      <c r="AN1257">
        <v>935</v>
      </c>
      <c r="AO1257">
        <v>0</v>
      </c>
      <c r="AP1257">
        <v>0</v>
      </c>
      <c r="AQ1257">
        <v>0</v>
      </c>
      <c r="AR1257">
        <v>0</v>
      </c>
      <c r="AS1257">
        <v>0</v>
      </c>
      <c r="AT1257">
        <v>20.399999999999999</v>
      </c>
      <c r="AU1257">
        <v>0</v>
      </c>
      <c r="AV1257">
        <v>0</v>
      </c>
      <c r="AW1257">
        <v>55317</v>
      </c>
      <c r="AX1257">
        <v>4848</v>
      </c>
      <c r="AY1257">
        <v>4236</v>
      </c>
      <c r="AZ1257">
        <v>23</v>
      </c>
      <c r="BA1257">
        <v>674.59</v>
      </c>
      <c r="BB1257">
        <v>16.2</v>
      </c>
    </row>
    <row r="1258" spans="1:54" x14ac:dyDescent="0.3">
      <c r="A1258">
        <v>26003</v>
      </c>
      <c r="B1258" t="s">
        <v>1526</v>
      </c>
      <c r="C1258" t="s">
        <v>979</v>
      </c>
      <c r="D1258">
        <v>9459</v>
      </c>
      <c r="E1258">
        <v>9601</v>
      </c>
      <c r="F1258">
        <v>-1.5</v>
      </c>
      <c r="G1258">
        <v>9601</v>
      </c>
      <c r="H1258">
        <v>3.4</v>
      </c>
      <c r="I1258">
        <v>15.4</v>
      </c>
      <c r="J1258">
        <v>23.7</v>
      </c>
      <c r="K1258">
        <v>45</v>
      </c>
      <c r="L1258">
        <v>85.5</v>
      </c>
      <c r="M1258">
        <v>6.9</v>
      </c>
      <c r="N1258">
        <v>4</v>
      </c>
      <c r="O1258">
        <v>0.5</v>
      </c>
      <c r="P1258">
        <v>0</v>
      </c>
      <c r="Q1258">
        <v>3.1</v>
      </c>
      <c r="R1258">
        <v>1.3</v>
      </c>
      <c r="S1258">
        <v>84.6</v>
      </c>
      <c r="T1258">
        <v>82.8</v>
      </c>
      <c r="U1258">
        <v>1.4</v>
      </c>
      <c r="V1258">
        <v>3.2</v>
      </c>
      <c r="W1258">
        <v>89.4</v>
      </c>
      <c r="X1258">
        <v>17.100000000000001</v>
      </c>
      <c r="Y1258">
        <v>1100</v>
      </c>
      <c r="Z1258">
        <v>21.1</v>
      </c>
      <c r="AA1258">
        <v>6593</v>
      </c>
      <c r="AB1258">
        <v>84.9</v>
      </c>
      <c r="AC1258">
        <v>5.4</v>
      </c>
      <c r="AD1258">
        <v>117100</v>
      </c>
      <c r="AE1258">
        <v>3607</v>
      </c>
      <c r="AF1258">
        <v>2.34</v>
      </c>
      <c r="AG1258">
        <v>19717</v>
      </c>
      <c r="AH1258">
        <v>37586</v>
      </c>
      <c r="AI1258">
        <v>14.8</v>
      </c>
      <c r="AJ1258">
        <v>234</v>
      </c>
      <c r="AK1258">
        <v>1715</v>
      </c>
      <c r="AL1258">
        <v>2.9</v>
      </c>
      <c r="AM1258">
        <v>569</v>
      </c>
      <c r="AN1258">
        <v>550</v>
      </c>
      <c r="AO1258">
        <v>0</v>
      </c>
      <c r="AP1258">
        <v>0</v>
      </c>
      <c r="AQ1258">
        <v>0</v>
      </c>
      <c r="AR1258">
        <v>0</v>
      </c>
      <c r="AS1258">
        <v>0</v>
      </c>
      <c r="AT1258">
        <v>0</v>
      </c>
      <c r="AU1258">
        <v>193878</v>
      </c>
      <c r="AV1258">
        <v>0</v>
      </c>
      <c r="AW1258">
        <v>54386</v>
      </c>
      <c r="AX1258">
        <v>5636</v>
      </c>
      <c r="AY1258">
        <v>14239</v>
      </c>
      <c r="AZ1258">
        <v>28</v>
      </c>
      <c r="BA1258">
        <v>915.07</v>
      </c>
      <c r="BB1258">
        <v>10.5</v>
      </c>
    </row>
    <row r="1259" spans="1:54" x14ac:dyDescent="0.3">
      <c r="A1259">
        <v>26005</v>
      </c>
      <c r="B1259" t="s">
        <v>1527</v>
      </c>
      <c r="C1259" t="s">
        <v>979</v>
      </c>
      <c r="D1259">
        <v>113847</v>
      </c>
      <c r="E1259">
        <v>111408</v>
      </c>
      <c r="F1259">
        <v>2.2000000000000002</v>
      </c>
      <c r="G1259">
        <v>111408</v>
      </c>
      <c r="H1259">
        <v>6</v>
      </c>
      <c r="I1259">
        <v>24.9</v>
      </c>
      <c r="J1259">
        <v>15.1</v>
      </c>
      <c r="K1259">
        <v>50.1</v>
      </c>
      <c r="L1259">
        <v>95.2</v>
      </c>
      <c r="M1259">
        <v>1.4</v>
      </c>
      <c r="N1259">
        <v>0.8</v>
      </c>
      <c r="O1259">
        <v>0.8</v>
      </c>
      <c r="P1259">
        <v>0</v>
      </c>
      <c r="Q1259">
        <v>1.8</v>
      </c>
      <c r="R1259">
        <v>7.1</v>
      </c>
      <c r="S1259">
        <v>88.8</v>
      </c>
      <c r="T1259">
        <v>87.6</v>
      </c>
      <c r="U1259">
        <v>3.2</v>
      </c>
      <c r="V1259">
        <v>5.7</v>
      </c>
      <c r="W1259">
        <v>90</v>
      </c>
      <c r="X1259">
        <v>20.2</v>
      </c>
      <c r="Y1259">
        <v>7700</v>
      </c>
      <c r="Z1259">
        <v>24.4</v>
      </c>
      <c r="AA1259">
        <v>49763</v>
      </c>
      <c r="AB1259">
        <v>81.900000000000006</v>
      </c>
      <c r="AC1259">
        <v>9.3000000000000007</v>
      </c>
      <c r="AD1259">
        <v>140200</v>
      </c>
      <c r="AE1259">
        <v>41794</v>
      </c>
      <c r="AF1259">
        <v>2.64</v>
      </c>
      <c r="AG1259">
        <v>24140</v>
      </c>
      <c r="AH1259">
        <v>52061</v>
      </c>
      <c r="AI1259">
        <v>13.5</v>
      </c>
      <c r="AJ1259">
        <v>2228</v>
      </c>
      <c r="AK1259">
        <v>34216</v>
      </c>
      <c r="AL1259">
        <v>3.7</v>
      </c>
      <c r="AM1259">
        <v>7703</v>
      </c>
      <c r="AN1259">
        <v>10312</v>
      </c>
      <c r="AO1259">
        <v>0</v>
      </c>
      <c r="AP1259">
        <v>0</v>
      </c>
      <c r="AQ1259">
        <v>0.3</v>
      </c>
      <c r="AR1259">
        <v>0</v>
      </c>
      <c r="AS1259">
        <v>1.4</v>
      </c>
      <c r="AT1259">
        <v>25.6</v>
      </c>
      <c r="AU1259">
        <v>4240717</v>
      </c>
      <c r="AV1259">
        <v>506692</v>
      </c>
      <c r="AW1259">
        <v>881344</v>
      </c>
      <c r="AX1259">
        <v>7805</v>
      </c>
      <c r="AY1259">
        <v>118800</v>
      </c>
      <c r="AZ1259">
        <v>348</v>
      </c>
      <c r="BA1259">
        <v>825.23</v>
      </c>
      <c r="BB1259">
        <v>135</v>
      </c>
    </row>
    <row r="1260" spans="1:54" x14ac:dyDescent="0.3">
      <c r="A1260">
        <v>26007</v>
      </c>
      <c r="B1260" t="s">
        <v>1528</v>
      </c>
      <c r="C1260" t="s">
        <v>979</v>
      </c>
      <c r="D1260">
        <v>28988</v>
      </c>
      <c r="E1260">
        <v>29598</v>
      </c>
      <c r="F1260">
        <v>-2.1</v>
      </c>
      <c r="G1260">
        <v>29598</v>
      </c>
      <c r="H1260">
        <v>4.5999999999999996</v>
      </c>
      <c r="I1260">
        <v>19.399999999999999</v>
      </c>
      <c r="J1260">
        <v>21.5</v>
      </c>
      <c r="K1260">
        <v>50.9</v>
      </c>
      <c r="L1260">
        <v>97.2</v>
      </c>
      <c r="M1260">
        <v>0.4</v>
      </c>
      <c r="N1260">
        <v>0.6</v>
      </c>
      <c r="O1260">
        <v>0.6</v>
      </c>
      <c r="P1260">
        <v>0.1</v>
      </c>
      <c r="Q1260">
        <v>1.2</v>
      </c>
      <c r="R1260">
        <v>1.3</v>
      </c>
      <c r="S1260">
        <v>96</v>
      </c>
      <c r="T1260">
        <v>86.7</v>
      </c>
      <c r="U1260">
        <v>1.4</v>
      </c>
      <c r="V1260">
        <v>3.4</v>
      </c>
      <c r="W1260">
        <v>88</v>
      </c>
      <c r="X1260">
        <v>16</v>
      </c>
      <c r="Y1260">
        <v>2800</v>
      </c>
      <c r="Z1260">
        <v>16.399999999999999</v>
      </c>
      <c r="AA1260">
        <v>15952</v>
      </c>
      <c r="AB1260">
        <v>77.599999999999994</v>
      </c>
      <c r="AC1260">
        <v>11.3</v>
      </c>
      <c r="AD1260">
        <v>96400</v>
      </c>
      <c r="AE1260">
        <v>12899</v>
      </c>
      <c r="AF1260">
        <v>2.2400000000000002</v>
      </c>
      <c r="AG1260">
        <v>21948</v>
      </c>
      <c r="AH1260">
        <v>38016</v>
      </c>
      <c r="AI1260">
        <v>17.3</v>
      </c>
      <c r="AJ1260">
        <v>788</v>
      </c>
      <c r="AK1260">
        <v>9713</v>
      </c>
      <c r="AL1260">
        <v>2.2000000000000002</v>
      </c>
      <c r="AM1260">
        <v>1965</v>
      </c>
      <c r="AN1260">
        <v>2468</v>
      </c>
      <c r="AO1260">
        <v>0</v>
      </c>
      <c r="AP1260">
        <v>0</v>
      </c>
      <c r="AQ1260">
        <v>0</v>
      </c>
      <c r="AR1260">
        <v>0</v>
      </c>
      <c r="AS1260">
        <v>0</v>
      </c>
      <c r="AT1260">
        <v>27.5</v>
      </c>
      <c r="AU1260">
        <v>587361</v>
      </c>
      <c r="AV1260">
        <v>0</v>
      </c>
      <c r="AW1260">
        <v>416778</v>
      </c>
      <c r="AX1260">
        <v>14018</v>
      </c>
      <c r="AY1260">
        <v>32160</v>
      </c>
      <c r="AZ1260">
        <v>23</v>
      </c>
      <c r="BA1260">
        <v>571.86</v>
      </c>
      <c r="BB1260">
        <v>51.8</v>
      </c>
    </row>
    <row r="1261" spans="1:54" x14ac:dyDescent="0.3">
      <c r="A1261">
        <v>26009</v>
      </c>
      <c r="B1261" t="s">
        <v>1529</v>
      </c>
      <c r="C1261" t="s">
        <v>979</v>
      </c>
      <c r="D1261">
        <v>23267</v>
      </c>
      <c r="E1261">
        <v>23580</v>
      </c>
      <c r="F1261">
        <v>-1.3</v>
      </c>
      <c r="G1261">
        <v>23580</v>
      </c>
      <c r="H1261">
        <v>4.3</v>
      </c>
      <c r="I1261">
        <v>19</v>
      </c>
      <c r="J1261">
        <v>25.2</v>
      </c>
      <c r="K1261">
        <v>50.3</v>
      </c>
      <c r="L1261">
        <v>96.9</v>
      </c>
      <c r="M1261">
        <v>0.3</v>
      </c>
      <c r="N1261">
        <v>1.1000000000000001</v>
      </c>
      <c r="O1261">
        <v>0.2</v>
      </c>
      <c r="P1261">
        <v>0</v>
      </c>
      <c r="Q1261">
        <v>1.4</v>
      </c>
      <c r="R1261">
        <v>2</v>
      </c>
      <c r="S1261">
        <v>95</v>
      </c>
      <c r="T1261">
        <v>91</v>
      </c>
      <c r="U1261">
        <v>2</v>
      </c>
      <c r="V1261">
        <v>2.9</v>
      </c>
      <c r="W1261">
        <v>90.7</v>
      </c>
      <c r="X1261">
        <v>23.8</v>
      </c>
      <c r="Y1261">
        <v>2378</v>
      </c>
      <c r="Z1261">
        <v>24.5</v>
      </c>
      <c r="AA1261">
        <v>17854</v>
      </c>
      <c r="AB1261">
        <v>85</v>
      </c>
      <c r="AC1261">
        <v>6.9</v>
      </c>
      <c r="AD1261">
        <v>141300</v>
      </c>
      <c r="AE1261">
        <v>9731</v>
      </c>
      <c r="AF1261">
        <v>2.39</v>
      </c>
      <c r="AG1261">
        <v>24370</v>
      </c>
      <c r="AH1261">
        <v>45362</v>
      </c>
      <c r="AI1261">
        <v>15.4</v>
      </c>
      <c r="AJ1261">
        <v>547</v>
      </c>
      <c r="AK1261">
        <v>3346</v>
      </c>
      <c r="AL1261">
        <v>-6.9</v>
      </c>
      <c r="AM1261">
        <v>2083</v>
      </c>
      <c r="AN1261">
        <v>2720</v>
      </c>
      <c r="AO1261">
        <v>0</v>
      </c>
      <c r="AP1261">
        <v>0</v>
      </c>
      <c r="AQ1261">
        <v>0</v>
      </c>
      <c r="AR1261">
        <v>0</v>
      </c>
      <c r="AS1261">
        <v>0</v>
      </c>
      <c r="AT1261">
        <v>26.9</v>
      </c>
      <c r="AU1261">
        <v>193641</v>
      </c>
      <c r="AV1261">
        <v>0</v>
      </c>
      <c r="AW1261">
        <v>156734</v>
      </c>
      <c r="AX1261">
        <v>6480</v>
      </c>
      <c r="AY1261">
        <v>35232</v>
      </c>
      <c r="AZ1261">
        <v>45</v>
      </c>
      <c r="BA1261">
        <v>475.7</v>
      </c>
      <c r="BB1261">
        <v>49.6</v>
      </c>
    </row>
    <row r="1262" spans="1:54" x14ac:dyDescent="0.3">
      <c r="A1262">
        <v>26011</v>
      </c>
      <c r="B1262" t="s">
        <v>1530</v>
      </c>
      <c r="C1262" t="s">
        <v>979</v>
      </c>
      <c r="D1262">
        <v>15353</v>
      </c>
      <c r="E1262">
        <v>15899</v>
      </c>
      <c r="F1262">
        <v>-3.4</v>
      </c>
      <c r="G1262">
        <v>15899</v>
      </c>
      <c r="H1262">
        <v>4.0999999999999996</v>
      </c>
      <c r="I1262">
        <v>18.5</v>
      </c>
      <c r="J1262">
        <v>22.5</v>
      </c>
      <c r="K1262">
        <v>49.3</v>
      </c>
      <c r="L1262">
        <v>96.6</v>
      </c>
      <c r="M1262">
        <v>0.4</v>
      </c>
      <c r="N1262">
        <v>1.2</v>
      </c>
      <c r="O1262">
        <v>0.3</v>
      </c>
      <c r="P1262">
        <v>0.1</v>
      </c>
      <c r="Q1262">
        <v>1.5</v>
      </c>
      <c r="R1262">
        <v>1.9</v>
      </c>
      <c r="S1262">
        <v>95</v>
      </c>
      <c r="T1262">
        <v>89.9</v>
      </c>
      <c r="U1262">
        <v>0.7</v>
      </c>
      <c r="V1262">
        <v>2.2000000000000002</v>
      </c>
      <c r="W1262">
        <v>84.3</v>
      </c>
      <c r="X1262">
        <v>11.4</v>
      </c>
      <c r="Y1262">
        <v>1519</v>
      </c>
      <c r="Z1262">
        <v>27.1</v>
      </c>
      <c r="AA1262">
        <v>9743</v>
      </c>
      <c r="AB1262">
        <v>83.8</v>
      </c>
      <c r="AC1262">
        <v>4.8</v>
      </c>
      <c r="AD1262">
        <v>90200</v>
      </c>
      <c r="AE1262">
        <v>6363</v>
      </c>
      <c r="AF1262">
        <v>2.39</v>
      </c>
      <c r="AG1262">
        <v>20039</v>
      </c>
      <c r="AH1262">
        <v>38874</v>
      </c>
      <c r="AI1262">
        <v>18.100000000000001</v>
      </c>
      <c r="AJ1262">
        <v>329</v>
      </c>
      <c r="AK1262">
        <v>3135</v>
      </c>
      <c r="AL1262">
        <v>-1.4</v>
      </c>
      <c r="AM1262">
        <v>914</v>
      </c>
      <c r="AN1262">
        <v>1263</v>
      </c>
      <c r="AO1262">
        <v>0</v>
      </c>
      <c r="AP1262">
        <v>0</v>
      </c>
      <c r="AQ1262">
        <v>0</v>
      </c>
      <c r="AR1262">
        <v>0</v>
      </c>
      <c r="AS1262">
        <v>0</v>
      </c>
      <c r="AT1262">
        <v>28.2</v>
      </c>
      <c r="AU1262">
        <v>126555</v>
      </c>
      <c r="AV1262">
        <v>0</v>
      </c>
      <c r="AW1262">
        <v>118751</v>
      </c>
      <c r="AX1262">
        <v>7144</v>
      </c>
      <c r="AY1262">
        <v>15617</v>
      </c>
      <c r="AZ1262">
        <v>12</v>
      </c>
      <c r="BA1262">
        <v>363.19</v>
      </c>
      <c r="BB1262">
        <v>43.8</v>
      </c>
    </row>
    <row r="1263" spans="1:54" x14ac:dyDescent="0.3">
      <c r="A1263">
        <v>26013</v>
      </c>
      <c r="B1263" t="s">
        <v>1531</v>
      </c>
      <c r="C1263" t="s">
        <v>979</v>
      </c>
      <c r="D1263">
        <v>8654</v>
      </c>
      <c r="E1263">
        <v>8860</v>
      </c>
      <c r="F1263">
        <v>-2.2999999999999998</v>
      </c>
      <c r="G1263">
        <v>8860</v>
      </c>
      <c r="H1263">
        <v>4.5</v>
      </c>
      <c r="I1263">
        <v>19</v>
      </c>
      <c r="J1263">
        <v>19.100000000000001</v>
      </c>
      <c r="K1263">
        <v>45.1</v>
      </c>
      <c r="L1263">
        <v>73.599999999999994</v>
      </c>
      <c r="M1263">
        <v>7.8</v>
      </c>
      <c r="N1263">
        <v>13.7</v>
      </c>
      <c r="O1263">
        <v>0.4</v>
      </c>
      <c r="P1263">
        <v>0</v>
      </c>
      <c r="Q1263">
        <v>4.5</v>
      </c>
      <c r="R1263">
        <v>1.4</v>
      </c>
      <c r="S1263">
        <v>73</v>
      </c>
      <c r="T1263">
        <v>89.6</v>
      </c>
      <c r="U1263">
        <v>2.5</v>
      </c>
      <c r="V1263">
        <v>5.0999999999999996</v>
      </c>
      <c r="W1263">
        <v>82</v>
      </c>
      <c r="X1263">
        <v>12</v>
      </c>
      <c r="Y1263">
        <v>835</v>
      </c>
      <c r="Z1263">
        <v>16.3</v>
      </c>
      <c r="AA1263">
        <v>5248</v>
      </c>
      <c r="AB1263">
        <v>79.3</v>
      </c>
      <c r="AC1263">
        <v>9.1999999999999993</v>
      </c>
      <c r="AD1263">
        <v>84000</v>
      </c>
      <c r="AE1263">
        <v>3234</v>
      </c>
      <c r="AF1263">
        <v>2.0699999999999998</v>
      </c>
      <c r="AG1263">
        <v>17701</v>
      </c>
      <c r="AH1263">
        <v>41189</v>
      </c>
      <c r="AI1263">
        <v>13.2</v>
      </c>
      <c r="AJ1263">
        <v>195</v>
      </c>
      <c r="AK1263">
        <v>1722</v>
      </c>
      <c r="AL1263">
        <v>-1.6</v>
      </c>
      <c r="AM1263">
        <v>389</v>
      </c>
      <c r="AN1263">
        <v>819</v>
      </c>
      <c r="AO1263">
        <v>0</v>
      </c>
      <c r="AP1263">
        <v>12.6</v>
      </c>
      <c r="AQ1263">
        <v>0</v>
      </c>
      <c r="AR1263">
        <v>0</v>
      </c>
      <c r="AS1263">
        <v>0</v>
      </c>
      <c r="AT1263">
        <v>0</v>
      </c>
      <c r="AU1263">
        <v>0</v>
      </c>
      <c r="AV1263">
        <v>4594</v>
      </c>
      <c r="AW1263">
        <v>67726</v>
      </c>
      <c r="AX1263">
        <v>7801</v>
      </c>
      <c r="AY1263">
        <v>5641</v>
      </c>
      <c r="AZ1263">
        <v>15</v>
      </c>
      <c r="BA1263">
        <v>898.26</v>
      </c>
      <c r="BB1263">
        <v>9.9</v>
      </c>
    </row>
    <row r="1264" spans="1:54" x14ac:dyDescent="0.3">
      <c r="A1264">
        <v>26015</v>
      </c>
      <c r="B1264" t="s">
        <v>1532</v>
      </c>
      <c r="C1264" t="s">
        <v>979</v>
      </c>
      <c r="D1264">
        <v>59281</v>
      </c>
      <c r="E1264">
        <v>59175</v>
      </c>
      <c r="F1264">
        <v>0.2</v>
      </c>
      <c r="G1264">
        <v>59173</v>
      </c>
      <c r="H1264">
        <v>5.3</v>
      </c>
      <c r="I1264">
        <v>22.9</v>
      </c>
      <c r="J1264">
        <v>16.899999999999999</v>
      </c>
      <c r="K1264">
        <v>49.7</v>
      </c>
      <c r="L1264">
        <v>97.1</v>
      </c>
      <c r="M1264">
        <v>0.5</v>
      </c>
      <c r="N1264">
        <v>0.5</v>
      </c>
      <c r="O1264">
        <v>0.5</v>
      </c>
      <c r="P1264">
        <v>0</v>
      </c>
      <c r="Q1264">
        <v>1.4</v>
      </c>
      <c r="R1264">
        <v>2.6</v>
      </c>
      <c r="S1264">
        <v>94.8</v>
      </c>
      <c r="T1264">
        <v>89.5</v>
      </c>
      <c r="U1264">
        <v>1.3</v>
      </c>
      <c r="V1264">
        <v>2.4</v>
      </c>
      <c r="W1264">
        <v>91.1</v>
      </c>
      <c r="X1264">
        <v>17.7</v>
      </c>
      <c r="Y1264">
        <v>4802</v>
      </c>
      <c r="Z1264">
        <v>26.8</v>
      </c>
      <c r="AA1264">
        <v>27063</v>
      </c>
      <c r="AB1264">
        <v>83.5</v>
      </c>
      <c r="AC1264">
        <v>7.1</v>
      </c>
      <c r="AD1264">
        <v>133900</v>
      </c>
      <c r="AE1264">
        <v>22610</v>
      </c>
      <c r="AF1264">
        <v>2.59</v>
      </c>
      <c r="AG1264">
        <v>25059</v>
      </c>
      <c r="AH1264">
        <v>52186</v>
      </c>
      <c r="AI1264">
        <v>11.7</v>
      </c>
      <c r="AJ1264">
        <v>869</v>
      </c>
      <c r="AK1264">
        <v>9487</v>
      </c>
      <c r="AL1264">
        <v>3</v>
      </c>
      <c r="AM1264">
        <v>3643</v>
      </c>
      <c r="AN1264">
        <v>3906</v>
      </c>
      <c r="AO1264">
        <v>0</v>
      </c>
      <c r="AP1264">
        <v>0</v>
      </c>
      <c r="AQ1264">
        <v>0</v>
      </c>
      <c r="AR1264">
        <v>0</v>
      </c>
      <c r="AS1264">
        <v>0</v>
      </c>
      <c r="AT1264">
        <v>29.7</v>
      </c>
      <c r="AU1264">
        <v>977390</v>
      </c>
      <c r="AV1264">
        <v>72312</v>
      </c>
      <c r="AW1264">
        <v>276150</v>
      </c>
      <c r="AX1264">
        <v>4676</v>
      </c>
      <c r="AY1264">
        <v>32312</v>
      </c>
      <c r="AZ1264">
        <v>86</v>
      </c>
      <c r="BA1264">
        <v>553.09</v>
      </c>
      <c r="BB1264">
        <v>107</v>
      </c>
    </row>
    <row r="1265" spans="1:54" x14ac:dyDescent="0.3">
      <c r="A1265">
        <v>26017</v>
      </c>
      <c r="B1265" t="s">
        <v>1192</v>
      </c>
      <c r="C1265" t="s">
        <v>979</v>
      </c>
      <c r="D1265">
        <v>106179</v>
      </c>
      <c r="E1265">
        <v>107771</v>
      </c>
      <c r="F1265">
        <v>-1.5</v>
      </c>
      <c r="G1265">
        <v>107771</v>
      </c>
      <c r="H1265">
        <v>5.2</v>
      </c>
      <c r="I1265">
        <v>21</v>
      </c>
      <c r="J1265">
        <v>18.3</v>
      </c>
      <c r="K1265">
        <v>50.7</v>
      </c>
      <c r="L1265">
        <v>94.9</v>
      </c>
      <c r="M1265">
        <v>1.7</v>
      </c>
      <c r="N1265">
        <v>0.6</v>
      </c>
      <c r="O1265">
        <v>0.7</v>
      </c>
      <c r="P1265">
        <v>0</v>
      </c>
      <c r="Q1265">
        <v>2.1</v>
      </c>
      <c r="R1265">
        <v>5</v>
      </c>
      <c r="S1265">
        <v>90.4</v>
      </c>
      <c r="T1265">
        <v>86.7</v>
      </c>
      <c r="U1265">
        <v>1.4</v>
      </c>
      <c r="V1265">
        <v>3.4</v>
      </c>
      <c r="W1265">
        <v>89</v>
      </c>
      <c r="X1265">
        <v>18.2</v>
      </c>
      <c r="Y1265">
        <v>8948</v>
      </c>
      <c r="Z1265">
        <v>20.9</v>
      </c>
      <c r="AA1265">
        <v>48016</v>
      </c>
      <c r="AB1265">
        <v>78.099999999999994</v>
      </c>
      <c r="AC1265">
        <v>14.7</v>
      </c>
      <c r="AD1265">
        <v>93800</v>
      </c>
      <c r="AE1265">
        <v>44127</v>
      </c>
      <c r="AF1265">
        <v>2.4</v>
      </c>
      <c r="AG1265">
        <v>23799</v>
      </c>
      <c r="AH1265">
        <v>45376</v>
      </c>
      <c r="AI1265">
        <v>14.7</v>
      </c>
      <c r="AJ1265">
        <v>2245</v>
      </c>
      <c r="AK1265">
        <v>30719</v>
      </c>
      <c r="AL1265">
        <v>-2</v>
      </c>
      <c r="AM1265">
        <v>5549</v>
      </c>
      <c r="AN1265">
        <v>7382</v>
      </c>
      <c r="AO1265">
        <v>0</v>
      </c>
      <c r="AP1265">
        <v>1.5</v>
      </c>
      <c r="AQ1265">
        <v>0.6</v>
      </c>
      <c r="AR1265">
        <v>0</v>
      </c>
      <c r="AS1265">
        <v>1.9</v>
      </c>
      <c r="AT1265">
        <v>30</v>
      </c>
      <c r="AU1265">
        <v>1107212</v>
      </c>
      <c r="AV1265">
        <v>0</v>
      </c>
      <c r="AW1265">
        <v>1301043</v>
      </c>
      <c r="AX1265">
        <v>12117</v>
      </c>
      <c r="AY1265">
        <v>134694</v>
      </c>
      <c r="AZ1265">
        <v>62</v>
      </c>
      <c r="BA1265">
        <v>442.3</v>
      </c>
      <c r="BB1265">
        <v>243.7</v>
      </c>
    </row>
    <row r="1266" spans="1:54" x14ac:dyDescent="0.3">
      <c r="A1266">
        <v>26019</v>
      </c>
      <c r="B1266" t="s">
        <v>1533</v>
      </c>
      <c r="C1266" t="s">
        <v>979</v>
      </c>
      <c r="D1266">
        <v>17519</v>
      </c>
      <c r="E1266">
        <v>17525</v>
      </c>
      <c r="F1266">
        <v>0</v>
      </c>
      <c r="G1266">
        <v>17525</v>
      </c>
      <c r="H1266">
        <v>4.2</v>
      </c>
      <c r="I1266">
        <v>19.2</v>
      </c>
      <c r="J1266">
        <v>23.9</v>
      </c>
      <c r="K1266">
        <v>50.4</v>
      </c>
      <c r="L1266">
        <v>96</v>
      </c>
      <c r="M1266">
        <v>0.6</v>
      </c>
      <c r="N1266">
        <v>1.5</v>
      </c>
      <c r="O1266">
        <v>0.3</v>
      </c>
      <c r="P1266">
        <v>0</v>
      </c>
      <c r="Q1266">
        <v>1.4</v>
      </c>
      <c r="R1266">
        <v>2.2999999999999998</v>
      </c>
      <c r="S1266">
        <v>94</v>
      </c>
      <c r="T1266">
        <v>90</v>
      </c>
      <c r="U1266">
        <v>1.6</v>
      </c>
      <c r="V1266">
        <v>4.4000000000000004</v>
      </c>
      <c r="W1266">
        <v>90.3</v>
      </c>
      <c r="X1266">
        <v>24.9</v>
      </c>
      <c r="Y1266">
        <v>1955</v>
      </c>
      <c r="Z1266">
        <v>25.2</v>
      </c>
      <c r="AA1266">
        <v>12294</v>
      </c>
      <c r="AB1266">
        <v>83.9</v>
      </c>
      <c r="AC1266">
        <v>4.5</v>
      </c>
      <c r="AD1266">
        <v>149700</v>
      </c>
      <c r="AE1266">
        <v>7682</v>
      </c>
      <c r="AF1266">
        <v>2.23</v>
      </c>
      <c r="AG1266">
        <v>24831</v>
      </c>
      <c r="AH1266">
        <v>47366</v>
      </c>
      <c r="AI1266">
        <v>13.3</v>
      </c>
      <c r="AJ1266">
        <v>443</v>
      </c>
      <c r="AK1266">
        <v>3039</v>
      </c>
      <c r="AL1266">
        <v>0</v>
      </c>
      <c r="AM1266">
        <v>1650</v>
      </c>
      <c r="AN1266">
        <v>1918</v>
      </c>
      <c r="AO1266">
        <v>0</v>
      </c>
      <c r="AP1266">
        <v>0</v>
      </c>
      <c r="AQ1266">
        <v>0</v>
      </c>
      <c r="AR1266">
        <v>0</v>
      </c>
      <c r="AS1266">
        <v>0</v>
      </c>
      <c r="AT1266">
        <v>24.6</v>
      </c>
      <c r="AU1266">
        <v>0</v>
      </c>
      <c r="AV1266">
        <v>3469</v>
      </c>
      <c r="AW1266">
        <v>131310</v>
      </c>
      <c r="AX1266">
        <v>7488</v>
      </c>
      <c r="AY1266">
        <v>44171</v>
      </c>
      <c r="AZ1266">
        <v>41</v>
      </c>
      <c r="BA1266">
        <v>319.7</v>
      </c>
      <c r="BB1266">
        <v>54.8</v>
      </c>
    </row>
    <row r="1267" spans="1:54" x14ac:dyDescent="0.3">
      <c r="A1267">
        <v>26021</v>
      </c>
      <c r="B1267" t="s">
        <v>1235</v>
      </c>
      <c r="C1267" t="s">
        <v>979</v>
      </c>
      <c r="D1267">
        <v>155233</v>
      </c>
      <c r="E1267">
        <v>156817</v>
      </c>
      <c r="F1267">
        <v>-1</v>
      </c>
      <c r="G1267">
        <v>156813</v>
      </c>
      <c r="H1267">
        <v>6</v>
      </c>
      <c r="I1267">
        <v>22.5</v>
      </c>
      <c r="J1267">
        <v>17.8</v>
      </c>
      <c r="K1267">
        <v>51.2</v>
      </c>
      <c r="L1267">
        <v>79.7</v>
      </c>
      <c r="M1267">
        <v>15.4</v>
      </c>
      <c r="N1267">
        <v>0.6</v>
      </c>
      <c r="O1267">
        <v>1.9</v>
      </c>
      <c r="P1267">
        <v>0.1</v>
      </c>
      <c r="Q1267">
        <v>2.2999999999999998</v>
      </c>
      <c r="R1267">
        <v>5.0999999999999996</v>
      </c>
      <c r="S1267">
        <v>75.3</v>
      </c>
      <c r="T1267">
        <v>87.1</v>
      </c>
      <c r="U1267">
        <v>5.6</v>
      </c>
      <c r="V1267">
        <v>7.8</v>
      </c>
      <c r="W1267">
        <v>87.4</v>
      </c>
      <c r="X1267">
        <v>24.2</v>
      </c>
      <c r="Y1267">
        <v>11674</v>
      </c>
      <c r="Z1267">
        <v>19.8</v>
      </c>
      <c r="AA1267">
        <v>76768</v>
      </c>
      <c r="AB1267">
        <v>72.099999999999994</v>
      </c>
      <c r="AC1267">
        <v>17.600000000000001</v>
      </c>
      <c r="AD1267">
        <v>129300</v>
      </c>
      <c r="AE1267">
        <v>60414</v>
      </c>
      <c r="AF1267">
        <v>2.5099999999999998</v>
      </c>
      <c r="AG1267">
        <v>24013</v>
      </c>
      <c r="AH1267">
        <v>43633</v>
      </c>
      <c r="AI1267">
        <v>17.5</v>
      </c>
      <c r="AJ1267">
        <v>3610</v>
      </c>
      <c r="AK1267">
        <v>51314</v>
      </c>
      <c r="AL1267">
        <v>-2</v>
      </c>
      <c r="AM1267">
        <v>9735</v>
      </c>
      <c r="AN1267">
        <v>13864</v>
      </c>
      <c r="AO1267">
        <v>8.9</v>
      </c>
      <c r="AP1267">
        <v>0</v>
      </c>
      <c r="AQ1267">
        <v>1.7</v>
      </c>
      <c r="AR1267">
        <v>0</v>
      </c>
      <c r="AS1267">
        <v>1.2</v>
      </c>
      <c r="AT1267">
        <v>28.7</v>
      </c>
      <c r="AU1267">
        <v>2298338</v>
      </c>
      <c r="AV1267">
        <v>689088</v>
      </c>
      <c r="AW1267">
        <v>1622828</v>
      </c>
      <c r="AX1267">
        <v>10150</v>
      </c>
      <c r="AY1267">
        <v>219492</v>
      </c>
      <c r="AZ1267">
        <v>184</v>
      </c>
      <c r="BA1267">
        <v>567.75</v>
      </c>
      <c r="BB1267">
        <v>276.2</v>
      </c>
    </row>
    <row r="1268" spans="1:54" x14ac:dyDescent="0.3">
      <c r="A1268">
        <v>26023</v>
      </c>
      <c r="B1268" t="s">
        <v>1534</v>
      </c>
      <c r="C1268" t="s">
        <v>979</v>
      </c>
      <c r="D1268">
        <v>43545</v>
      </c>
      <c r="E1268">
        <v>45248</v>
      </c>
      <c r="F1268">
        <v>-3.8</v>
      </c>
      <c r="G1268">
        <v>45248</v>
      </c>
      <c r="H1268">
        <v>6.2</v>
      </c>
      <c r="I1268">
        <v>23.7</v>
      </c>
      <c r="J1268">
        <v>16.600000000000001</v>
      </c>
      <c r="K1268">
        <v>48.4</v>
      </c>
      <c r="L1268">
        <v>95.2</v>
      </c>
      <c r="M1268">
        <v>2.2000000000000002</v>
      </c>
      <c r="N1268">
        <v>0.5</v>
      </c>
      <c r="O1268">
        <v>0.6</v>
      </c>
      <c r="P1268">
        <v>0</v>
      </c>
      <c r="Q1268">
        <v>1.5</v>
      </c>
      <c r="R1268">
        <v>4.3</v>
      </c>
      <c r="S1268">
        <v>91.2</v>
      </c>
      <c r="T1268">
        <v>87.8</v>
      </c>
      <c r="U1268">
        <v>2.6</v>
      </c>
      <c r="V1268">
        <v>8.1</v>
      </c>
      <c r="W1268">
        <v>86.4</v>
      </c>
      <c r="X1268">
        <v>13.4</v>
      </c>
      <c r="Y1268">
        <v>3137</v>
      </c>
      <c r="Z1268">
        <v>24.8</v>
      </c>
      <c r="AA1268">
        <v>20611</v>
      </c>
      <c r="AB1268">
        <v>78</v>
      </c>
      <c r="AC1268">
        <v>9</v>
      </c>
      <c r="AD1268">
        <v>98000</v>
      </c>
      <c r="AE1268">
        <v>15862</v>
      </c>
      <c r="AF1268">
        <v>2.64</v>
      </c>
      <c r="AG1268">
        <v>19947</v>
      </c>
      <c r="AH1268">
        <v>41856</v>
      </c>
      <c r="AI1268">
        <v>18.7</v>
      </c>
      <c r="AJ1268">
        <v>808</v>
      </c>
      <c r="AK1268">
        <v>11025</v>
      </c>
      <c r="AL1268">
        <v>1.2</v>
      </c>
      <c r="AM1268">
        <v>2476</v>
      </c>
      <c r="AN1268">
        <v>3288</v>
      </c>
      <c r="AO1268">
        <v>0</v>
      </c>
      <c r="AP1268">
        <v>0</v>
      </c>
      <c r="AQ1268">
        <v>0</v>
      </c>
      <c r="AR1268">
        <v>0</v>
      </c>
      <c r="AS1268">
        <v>0</v>
      </c>
      <c r="AT1268">
        <v>18.899999999999999</v>
      </c>
      <c r="AU1268">
        <v>1061117</v>
      </c>
      <c r="AV1268">
        <v>0</v>
      </c>
      <c r="AW1268">
        <v>396895</v>
      </c>
      <c r="AX1268">
        <v>8581</v>
      </c>
      <c r="AY1268">
        <v>44710</v>
      </c>
      <c r="AZ1268">
        <v>0</v>
      </c>
      <c r="BA1268">
        <v>506.37</v>
      </c>
      <c r="BB1268">
        <v>89.4</v>
      </c>
    </row>
    <row r="1269" spans="1:54" x14ac:dyDescent="0.3">
      <c r="A1269">
        <v>26025</v>
      </c>
      <c r="B1269" t="s">
        <v>66</v>
      </c>
      <c r="C1269" t="s">
        <v>979</v>
      </c>
      <c r="D1269">
        <v>134878</v>
      </c>
      <c r="E1269">
        <v>136148</v>
      </c>
      <c r="F1269">
        <v>-0.9</v>
      </c>
      <c r="G1269">
        <v>136146</v>
      </c>
      <c r="H1269">
        <v>6.1</v>
      </c>
      <c r="I1269">
        <v>23.2</v>
      </c>
      <c r="J1269">
        <v>16.399999999999999</v>
      </c>
      <c r="K1269">
        <v>51.2</v>
      </c>
      <c r="L1269">
        <v>83</v>
      </c>
      <c r="M1269">
        <v>11.1</v>
      </c>
      <c r="N1269">
        <v>0.8</v>
      </c>
      <c r="O1269">
        <v>2</v>
      </c>
      <c r="P1269">
        <v>0.1</v>
      </c>
      <c r="Q1269">
        <v>3.1</v>
      </c>
      <c r="R1269">
        <v>4.8</v>
      </c>
      <c r="S1269">
        <v>79</v>
      </c>
      <c r="T1269">
        <v>84.5</v>
      </c>
      <c r="U1269">
        <v>3.6</v>
      </c>
      <c r="V1269">
        <v>6.1</v>
      </c>
      <c r="W1269">
        <v>88.8</v>
      </c>
      <c r="X1269">
        <v>19.5</v>
      </c>
      <c r="Y1269">
        <v>11349</v>
      </c>
      <c r="Z1269">
        <v>20</v>
      </c>
      <c r="AA1269">
        <v>60677</v>
      </c>
      <c r="AB1269">
        <v>69.7</v>
      </c>
      <c r="AC1269">
        <v>19.399999999999999</v>
      </c>
      <c r="AD1269">
        <v>98300</v>
      </c>
      <c r="AE1269">
        <v>53428</v>
      </c>
      <c r="AF1269">
        <v>2.4700000000000002</v>
      </c>
      <c r="AG1269">
        <v>22978</v>
      </c>
      <c r="AH1269">
        <v>42110</v>
      </c>
      <c r="AI1269">
        <v>17.8</v>
      </c>
      <c r="AJ1269">
        <v>2630</v>
      </c>
      <c r="AK1269">
        <v>50801</v>
      </c>
      <c r="AL1269">
        <v>5.9</v>
      </c>
      <c r="AM1269">
        <v>6582</v>
      </c>
      <c r="AN1269">
        <v>9618</v>
      </c>
      <c r="AO1269">
        <v>0</v>
      </c>
      <c r="AP1269">
        <v>0</v>
      </c>
      <c r="AQ1269">
        <v>1.6</v>
      </c>
      <c r="AR1269">
        <v>0</v>
      </c>
      <c r="AS1269">
        <v>0</v>
      </c>
      <c r="AT1269">
        <v>30.5</v>
      </c>
      <c r="AU1269">
        <v>4953967</v>
      </c>
      <c r="AV1269">
        <v>0</v>
      </c>
      <c r="AW1269">
        <v>1571317</v>
      </c>
      <c r="AX1269">
        <v>11496</v>
      </c>
      <c r="AY1269">
        <v>181995</v>
      </c>
      <c r="AZ1269">
        <v>56</v>
      </c>
      <c r="BA1269">
        <v>706.23</v>
      </c>
      <c r="BB1269">
        <v>192.8</v>
      </c>
    </row>
    <row r="1270" spans="1:54" x14ac:dyDescent="0.3">
      <c r="A1270">
        <v>26027</v>
      </c>
      <c r="B1270" t="s">
        <v>300</v>
      </c>
      <c r="C1270" t="s">
        <v>979</v>
      </c>
      <c r="D1270">
        <v>51608</v>
      </c>
      <c r="E1270">
        <v>52286</v>
      </c>
      <c r="F1270">
        <v>-1.3</v>
      </c>
      <c r="G1270">
        <v>52293</v>
      </c>
      <c r="H1270">
        <v>4.5999999999999996</v>
      </c>
      <c r="I1270">
        <v>21.3</v>
      </c>
      <c r="J1270">
        <v>19.399999999999999</v>
      </c>
      <c r="K1270">
        <v>50</v>
      </c>
      <c r="L1270">
        <v>89.6</v>
      </c>
      <c r="M1270">
        <v>5.4</v>
      </c>
      <c r="N1270">
        <v>1.2</v>
      </c>
      <c r="O1270">
        <v>0.8</v>
      </c>
      <c r="P1270">
        <v>0</v>
      </c>
      <c r="Q1270">
        <v>3</v>
      </c>
      <c r="R1270">
        <v>3.5</v>
      </c>
      <c r="S1270">
        <v>86.7</v>
      </c>
      <c r="T1270">
        <v>91.6</v>
      </c>
      <c r="U1270">
        <v>2</v>
      </c>
      <c r="V1270">
        <v>4.5</v>
      </c>
      <c r="W1270">
        <v>87.2</v>
      </c>
      <c r="X1270">
        <v>16.2</v>
      </c>
      <c r="Y1270">
        <v>4669</v>
      </c>
      <c r="Z1270">
        <v>25.6</v>
      </c>
      <c r="AA1270">
        <v>25893</v>
      </c>
      <c r="AB1270">
        <v>83.6</v>
      </c>
      <c r="AC1270">
        <v>5</v>
      </c>
      <c r="AD1270">
        <v>124800</v>
      </c>
      <c r="AE1270">
        <v>19663</v>
      </c>
      <c r="AF1270">
        <v>2.63</v>
      </c>
      <c r="AG1270">
        <v>22743</v>
      </c>
      <c r="AH1270">
        <v>44346</v>
      </c>
      <c r="AI1270">
        <v>14.5</v>
      </c>
      <c r="AJ1270">
        <v>737</v>
      </c>
      <c r="AK1270">
        <v>6650</v>
      </c>
      <c r="AL1270">
        <v>-4.9000000000000004</v>
      </c>
      <c r="AM1270">
        <v>3016</v>
      </c>
      <c r="AN1270">
        <v>4140</v>
      </c>
      <c r="AO1270">
        <v>3.3</v>
      </c>
      <c r="AP1270">
        <v>0</v>
      </c>
      <c r="AQ1270">
        <v>0</v>
      </c>
      <c r="AR1270">
        <v>0</v>
      </c>
      <c r="AS1270">
        <v>1.5</v>
      </c>
      <c r="AT1270">
        <v>0</v>
      </c>
      <c r="AU1270">
        <v>711270</v>
      </c>
      <c r="AV1270">
        <v>0</v>
      </c>
      <c r="AW1270">
        <v>183403</v>
      </c>
      <c r="AX1270">
        <v>3623</v>
      </c>
      <c r="AY1270">
        <v>27133</v>
      </c>
      <c r="AZ1270">
        <v>84</v>
      </c>
      <c r="BA1270">
        <v>490.06</v>
      </c>
      <c r="BB1270">
        <v>106.7</v>
      </c>
    </row>
    <row r="1271" spans="1:54" x14ac:dyDescent="0.3">
      <c r="A1271">
        <v>26029</v>
      </c>
      <c r="B1271" t="s">
        <v>1535</v>
      </c>
      <c r="C1271" t="s">
        <v>979</v>
      </c>
      <c r="D1271">
        <v>26121</v>
      </c>
      <c r="E1271">
        <v>25949</v>
      </c>
      <c r="F1271">
        <v>0.7</v>
      </c>
      <c r="G1271">
        <v>25949</v>
      </c>
      <c r="H1271">
        <v>4.8</v>
      </c>
      <c r="I1271">
        <v>20.3</v>
      </c>
      <c r="J1271">
        <v>21.5</v>
      </c>
      <c r="K1271">
        <v>50.6</v>
      </c>
      <c r="L1271">
        <v>95.6</v>
      </c>
      <c r="M1271">
        <v>0.5</v>
      </c>
      <c r="N1271">
        <v>1.6</v>
      </c>
      <c r="O1271">
        <v>0.5</v>
      </c>
      <c r="P1271">
        <v>0</v>
      </c>
      <c r="Q1271">
        <v>1.7</v>
      </c>
      <c r="R1271">
        <v>1.8</v>
      </c>
      <c r="S1271">
        <v>94.1</v>
      </c>
      <c r="T1271">
        <v>89.1</v>
      </c>
      <c r="U1271">
        <v>2.4</v>
      </c>
      <c r="V1271">
        <v>3.5</v>
      </c>
      <c r="W1271">
        <v>91.6</v>
      </c>
      <c r="X1271">
        <v>27</v>
      </c>
      <c r="Y1271">
        <v>2356</v>
      </c>
      <c r="Z1271">
        <v>18.8</v>
      </c>
      <c r="AA1271">
        <v>17366</v>
      </c>
      <c r="AB1271">
        <v>81.599999999999994</v>
      </c>
      <c r="AC1271">
        <v>11.7</v>
      </c>
      <c r="AD1271">
        <v>151400</v>
      </c>
      <c r="AE1271">
        <v>10667</v>
      </c>
      <c r="AF1271">
        <v>2.41</v>
      </c>
      <c r="AG1271">
        <v>26947</v>
      </c>
      <c r="AH1271">
        <v>45949</v>
      </c>
      <c r="AI1271">
        <v>13.3</v>
      </c>
      <c r="AJ1271">
        <v>792</v>
      </c>
      <c r="AK1271">
        <v>7728</v>
      </c>
      <c r="AL1271">
        <v>3.8</v>
      </c>
      <c r="AM1271">
        <v>2570</v>
      </c>
      <c r="AN1271">
        <v>3623</v>
      </c>
      <c r="AO1271">
        <v>0</v>
      </c>
      <c r="AP1271">
        <v>0.7</v>
      </c>
      <c r="AQ1271">
        <v>0</v>
      </c>
      <c r="AR1271">
        <v>0</v>
      </c>
      <c r="AS1271">
        <v>0</v>
      </c>
      <c r="AT1271">
        <v>28.1</v>
      </c>
      <c r="AU1271">
        <v>698616</v>
      </c>
      <c r="AV1271">
        <v>8387</v>
      </c>
      <c r="AW1271">
        <v>221210</v>
      </c>
      <c r="AX1271">
        <v>8437</v>
      </c>
      <c r="AY1271">
        <v>60229</v>
      </c>
      <c r="AZ1271">
        <v>67</v>
      </c>
      <c r="BA1271">
        <v>416.34</v>
      </c>
      <c r="BB1271">
        <v>62.3</v>
      </c>
    </row>
    <row r="1272" spans="1:54" x14ac:dyDescent="0.3">
      <c r="A1272">
        <v>26031</v>
      </c>
      <c r="B1272" t="s">
        <v>1536</v>
      </c>
      <c r="C1272" t="s">
        <v>979</v>
      </c>
      <c r="D1272">
        <v>25675</v>
      </c>
      <c r="E1272">
        <v>26150</v>
      </c>
      <c r="F1272">
        <v>-1.8</v>
      </c>
      <c r="G1272">
        <v>26152</v>
      </c>
      <c r="H1272">
        <v>4</v>
      </c>
      <c r="I1272">
        <v>17.8</v>
      </c>
      <c r="J1272">
        <v>24.7</v>
      </c>
      <c r="K1272">
        <v>50.2</v>
      </c>
      <c r="L1272">
        <v>93.2</v>
      </c>
      <c r="M1272">
        <v>0.6</v>
      </c>
      <c r="N1272">
        <v>3</v>
      </c>
      <c r="O1272">
        <v>0.4</v>
      </c>
      <c r="P1272">
        <v>0</v>
      </c>
      <c r="Q1272">
        <v>2.8</v>
      </c>
      <c r="R1272">
        <v>1.4</v>
      </c>
      <c r="S1272">
        <v>92.2</v>
      </c>
      <c r="T1272">
        <v>87.7</v>
      </c>
      <c r="U1272">
        <v>1</v>
      </c>
      <c r="V1272">
        <v>2.1</v>
      </c>
      <c r="W1272">
        <v>87.8</v>
      </c>
      <c r="X1272">
        <v>16.3</v>
      </c>
      <c r="Y1272">
        <v>2719</v>
      </c>
      <c r="Z1272">
        <v>26.4</v>
      </c>
      <c r="AA1272">
        <v>18286</v>
      </c>
      <c r="AB1272">
        <v>81.099999999999994</v>
      </c>
      <c r="AC1272">
        <v>4.8</v>
      </c>
      <c r="AD1272">
        <v>112500</v>
      </c>
      <c r="AE1272">
        <v>11477</v>
      </c>
      <c r="AF1272">
        <v>2.2400000000000002</v>
      </c>
      <c r="AG1272">
        <v>23412</v>
      </c>
      <c r="AH1272">
        <v>38410</v>
      </c>
      <c r="AI1272">
        <v>17.8</v>
      </c>
      <c r="AJ1272">
        <v>754</v>
      </c>
      <c r="AK1272">
        <v>4759</v>
      </c>
      <c r="AL1272">
        <v>2.2000000000000002</v>
      </c>
      <c r="AM1272">
        <v>1899</v>
      </c>
      <c r="AN1272">
        <v>2810</v>
      </c>
      <c r="AO1272">
        <v>0</v>
      </c>
      <c r="AP1272">
        <v>4.2</v>
      </c>
      <c r="AQ1272">
        <v>0</v>
      </c>
      <c r="AR1272">
        <v>0</v>
      </c>
      <c r="AS1272">
        <v>0</v>
      </c>
      <c r="AT1272">
        <v>30.2</v>
      </c>
      <c r="AU1272">
        <v>0</v>
      </c>
      <c r="AV1272">
        <v>0</v>
      </c>
      <c r="AW1272">
        <v>316945</v>
      </c>
      <c r="AX1272">
        <v>11806</v>
      </c>
      <c r="AY1272">
        <v>45986</v>
      </c>
      <c r="AZ1272">
        <v>54</v>
      </c>
      <c r="BA1272">
        <v>715.26</v>
      </c>
      <c r="BB1272">
        <v>36.6</v>
      </c>
    </row>
    <row r="1273" spans="1:54" x14ac:dyDescent="0.3">
      <c r="A1273">
        <v>26033</v>
      </c>
      <c r="B1273" t="s">
        <v>371</v>
      </c>
      <c r="C1273" t="s">
        <v>979</v>
      </c>
      <c r="D1273">
        <v>38321</v>
      </c>
      <c r="E1273">
        <v>38673</v>
      </c>
      <c r="F1273">
        <v>-0.9</v>
      </c>
      <c r="G1273">
        <v>38520</v>
      </c>
      <c r="H1273">
        <v>4.8</v>
      </c>
      <c r="I1273">
        <v>19.100000000000001</v>
      </c>
      <c r="J1273">
        <v>16.100000000000001</v>
      </c>
      <c r="K1273">
        <v>44.9</v>
      </c>
      <c r="L1273">
        <v>71.599999999999994</v>
      </c>
      <c r="M1273">
        <v>6.9</v>
      </c>
      <c r="N1273">
        <v>15.6</v>
      </c>
      <c r="O1273">
        <v>0.9</v>
      </c>
      <c r="P1273">
        <v>0.1</v>
      </c>
      <c r="Q1273">
        <v>5</v>
      </c>
      <c r="R1273">
        <v>1.8</v>
      </c>
      <c r="S1273">
        <v>70.400000000000006</v>
      </c>
      <c r="T1273">
        <v>82</v>
      </c>
      <c r="U1273">
        <v>2.8</v>
      </c>
      <c r="V1273">
        <v>5.0999999999999996</v>
      </c>
      <c r="W1273">
        <v>89.8</v>
      </c>
      <c r="X1273">
        <v>18.5</v>
      </c>
      <c r="Y1273">
        <v>3760</v>
      </c>
      <c r="Z1273">
        <v>16.2</v>
      </c>
      <c r="AA1273">
        <v>21217</v>
      </c>
      <c r="AB1273">
        <v>70.3</v>
      </c>
      <c r="AC1273">
        <v>11.5</v>
      </c>
      <c r="AD1273">
        <v>101600</v>
      </c>
      <c r="AE1273">
        <v>14605</v>
      </c>
      <c r="AF1273">
        <v>2.33</v>
      </c>
      <c r="AG1273">
        <v>20589</v>
      </c>
      <c r="AH1273">
        <v>41637</v>
      </c>
      <c r="AI1273">
        <v>17.7</v>
      </c>
      <c r="AJ1273">
        <v>808</v>
      </c>
      <c r="AK1273">
        <v>8921</v>
      </c>
      <c r="AL1273">
        <v>1.5</v>
      </c>
      <c r="AM1273">
        <v>1987</v>
      </c>
      <c r="AN1273">
        <v>2932</v>
      </c>
      <c r="AO1273">
        <v>0</v>
      </c>
      <c r="AP1273">
        <v>4.9000000000000004</v>
      </c>
      <c r="AQ1273">
        <v>0</v>
      </c>
      <c r="AR1273">
        <v>0</v>
      </c>
      <c r="AS1273">
        <v>0</v>
      </c>
      <c r="AT1273">
        <v>23.2</v>
      </c>
      <c r="AU1273">
        <v>0</v>
      </c>
      <c r="AV1273">
        <v>0</v>
      </c>
      <c r="AW1273">
        <v>369455</v>
      </c>
      <c r="AX1273">
        <v>9521</v>
      </c>
      <c r="AY1273">
        <v>189886</v>
      </c>
      <c r="AZ1273">
        <v>38</v>
      </c>
      <c r="BA1273">
        <v>1558.42</v>
      </c>
      <c r="BB1273">
        <v>24.7</v>
      </c>
    </row>
    <row r="1274" spans="1:54" x14ac:dyDescent="0.3">
      <c r="A1274">
        <v>26035</v>
      </c>
      <c r="B1274" t="s">
        <v>1537</v>
      </c>
      <c r="C1274" t="s">
        <v>979</v>
      </c>
      <c r="D1274">
        <v>30652</v>
      </c>
      <c r="E1274">
        <v>30926</v>
      </c>
      <c r="F1274">
        <v>-0.9</v>
      </c>
      <c r="G1274">
        <v>30926</v>
      </c>
      <c r="H1274">
        <v>5.4</v>
      </c>
      <c r="I1274">
        <v>20</v>
      </c>
      <c r="J1274">
        <v>21.8</v>
      </c>
      <c r="K1274">
        <v>50.2</v>
      </c>
      <c r="L1274">
        <v>96.6</v>
      </c>
      <c r="M1274">
        <v>0.7</v>
      </c>
      <c r="N1274">
        <v>0.8</v>
      </c>
      <c r="O1274">
        <v>0.3</v>
      </c>
      <c r="P1274">
        <v>0</v>
      </c>
      <c r="Q1274">
        <v>1.6</v>
      </c>
      <c r="R1274">
        <v>1.9</v>
      </c>
      <c r="S1274">
        <v>94.9</v>
      </c>
      <c r="T1274">
        <v>87.1</v>
      </c>
      <c r="U1274">
        <v>1</v>
      </c>
      <c r="V1274">
        <v>3.9</v>
      </c>
      <c r="W1274">
        <v>83.9</v>
      </c>
      <c r="X1274">
        <v>11.1</v>
      </c>
      <c r="Y1274">
        <v>3196</v>
      </c>
      <c r="Z1274">
        <v>26.1</v>
      </c>
      <c r="AA1274">
        <v>23120</v>
      </c>
      <c r="AB1274">
        <v>80.400000000000006</v>
      </c>
      <c r="AC1274">
        <v>4.7</v>
      </c>
      <c r="AD1274">
        <v>80000</v>
      </c>
      <c r="AE1274">
        <v>13215</v>
      </c>
      <c r="AF1274">
        <v>2.29</v>
      </c>
      <c r="AG1274">
        <v>18148</v>
      </c>
      <c r="AH1274">
        <v>32668</v>
      </c>
      <c r="AI1274">
        <v>26.5</v>
      </c>
      <c r="AJ1274">
        <v>512</v>
      </c>
      <c r="AK1274">
        <v>5581</v>
      </c>
      <c r="AL1274">
        <v>4.9000000000000004</v>
      </c>
      <c r="AM1274">
        <v>1739</v>
      </c>
      <c r="AN1274">
        <v>1926</v>
      </c>
      <c r="AO1274">
        <v>0</v>
      </c>
      <c r="AP1274">
        <v>0</v>
      </c>
      <c r="AQ1274">
        <v>0</v>
      </c>
      <c r="AR1274">
        <v>0</v>
      </c>
      <c r="AS1274">
        <v>0</v>
      </c>
      <c r="AT1274">
        <v>22.9</v>
      </c>
      <c r="AU1274">
        <v>192498</v>
      </c>
      <c r="AV1274">
        <v>0</v>
      </c>
      <c r="AW1274">
        <v>246126</v>
      </c>
      <c r="AX1274">
        <v>8021</v>
      </c>
      <c r="AY1274">
        <v>28898</v>
      </c>
      <c r="AZ1274">
        <v>20</v>
      </c>
      <c r="BA1274">
        <v>564.32000000000005</v>
      </c>
      <c r="BB1274">
        <v>54.8</v>
      </c>
    </row>
    <row r="1275" spans="1:54" x14ac:dyDescent="0.3">
      <c r="A1275">
        <v>26037</v>
      </c>
      <c r="B1275" t="s">
        <v>295</v>
      </c>
      <c r="C1275" t="s">
        <v>979</v>
      </c>
      <c r="D1275">
        <v>77297</v>
      </c>
      <c r="E1275">
        <v>75382</v>
      </c>
      <c r="F1275">
        <v>2.5</v>
      </c>
      <c r="G1275">
        <v>75382</v>
      </c>
      <c r="H1275">
        <v>5.4</v>
      </c>
      <c r="I1275">
        <v>23</v>
      </c>
      <c r="J1275">
        <v>15.3</v>
      </c>
      <c r="K1275">
        <v>50.6</v>
      </c>
      <c r="L1275">
        <v>94.2</v>
      </c>
      <c r="M1275">
        <v>1.9</v>
      </c>
      <c r="N1275">
        <v>0.5</v>
      </c>
      <c r="O1275">
        <v>1.5</v>
      </c>
      <c r="P1275">
        <v>0.1</v>
      </c>
      <c r="Q1275">
        <v>1.8</v>
      </c>
      <c r="R1275">
        <v>4.4000000000000004</v>
      </c>
      <c r="S1275">
        <v>90.2</v>
      </c>
      <c r="T1275">
        <v>88.1</v>
      </c>
      <c r="U1275">
        <v>2.9</v>
      </c>
      <c r="V1275">
        <v>4.5999999999999996</v>
      </c>
      <c r="W1275">
        <v>92.9</v>
      </c>
      <c r="X1275">
        <v>28.2</v>
      </c>
      <c r="Y1275">
        <v>4812</v>
      </c>
      <c r="Z1275">
        <v>23</v>
      </c>
      <c r="AA1275">
        <v>30867</v>
      </c>
      <c r="AB1275">
        <v>80.8</v>
      </c>
      <c r="AC1275">
        <v>13.1</v>
      </c>
      <c r="AD1275">
        <v>156300</v>
      </c>
      <c r="AE1275">
        <v>28534</v>
      </c>
      <c r="AF1275">
        <v>2.63</v>
      </c>
      <c r="AG1275">
        <v>28449</v>
      </c>
      <c r="AH1275">
        <v>60466</v>
      </c>
      <c r="AI1275">
        <v>11.1</v>
      </c>
      <c r="AJ1275">
        <v>1306</v>
      </c>
      <c r="AK1275">
        <v>14359</v>
      </c>
      <c r="AL1275">
        <v>-7.4</v>
      </c>
      <c r="AM1275">
        <v>5142</v>
      </c>
      <c r="AN1275">
        <v>6314</v>
      </c>
      <c r="AO1275">
        <v>0</v>
      </c>
      <c r="AP1275">
        <v>0</v>
      </c>
      <c r="AQ1275">
        <v>0</v>
      </c>
      <c r="AR1275">
        <v>0</v>
      </c>
      <c r="AS1275">
        <v>1</v>
      </c>
      <c r="AT1275">
        <v>28.1</v>
      </c>
      <c r="AU1275">
        <v>609277</v>
      </c>
      <c r="AV1275">
        <v>562056</v>
      </c>
      <c r="AW1275">
        <v>631864</v>
      </c>
      <c r="AX1275">
        <v>9061</v>
      </c>
      <c r="AY1275">
        <v>50774</v>
      </c>
      <c r="AZ1275">
        <v>345</v>
      </c>
      <c r="BA1275">
        <v>566.41</v>
      </c>
      <c r="BB1275">
        <v>133.1</v>
      </c>
    </row>
    <row r="1276" spans="1:54" x14ac:dyDescent="0.3">
      <c r="A1276">
        <v>26039</v>
      </c>
      <c r="B1276" t="s">
        <v>117</v>
      </c>
      <c r="C1276" t="s">
        <v>979</v>
      </c>
      <c r="D1276">
        <v>13745</v>
      </c>
      <c r="E1276">
        <v>14074</v>
      </c>
      <c r="F1276">
        <v>-2.2999999999999998</v>
      </c>
      <c r="G1276">
        <v>14074</v>
      </c>
      <c r="H1276">
        <v>4.0999999999999996</v>
      </c>
      <c r="I1276">
        <v>18</v>
      </c>
      <c r="J1276">
        <v>24</v>
      </c>
      <c r="K1276">
        <v>49.6</v>
      </c>
      <c r="L1276">
        <v>96.7</v>
      </c>
      <c r="M1276">
        <v>0.8</v>
      </c>
      <c r="N1276">
        <v>0.7</v>
      </c>
      <c r="O1276">
        <v>0.5</v>
      </c>
      <c r="P1276">
        <v>0</v>
      </c>
      <c r="Q1276">
        <v>1.3</v>
      </c>
      <c r="R1276">
        <v>1.8</v>
      </c>
      <c r="S1276">
        <v>95.2</v>
      </c>
      <c r="T1276">
        <v>83.6</v>
      </c>
      <c r="U1276">
        <v>1.7</v>
      </c>
      <c r="V1276">
        <v>1.6</v>
      </c>
      <c r="W1276">
        <v>85.4</v>
      </c>
      <c r="X1276">
        <v>15.2</v>
      </c>
      <c r="Y1276">
        <v>1611</v>
      </c>
      <c r="Z1276">
        <v>21.2</v>
      </c>
      <c r="AA1276">
        <v>11092</v>
      </c>
      <c r="AB1276">
        <v>82.1</v>
      </c>
      <c r="AC1276">
        <v>3.7</v>
      </c>
      <c r="AD1276">
        <v>96400</v>
      </c>
      <c r="AE1276">
        <v>5781</v>
      </c>
      <c r="AF1276">
        <v>2.37</v>
      </c>
      <c r="AG1276">
        <v>21492</v>
      </c>
      <c r="AH1276">
        <v>40295</v>
      </c>
      <c r="AI1276">
        <v>16.8</v>
      </c>
      <c r="AJ1276">
        <v>302</v>
      </c>
      <c r="AK1276">
        <v>3269</v>
      </c>
      <c r="AL1276">
        <v>4</v>
      </c>
      <c r="AM1276">
        <v>832</v>
      </c>
      <c r="AN1276">
        <v>1223</v>
      </c>
      <c r="AO1276">
        <v>0</v>
      </c>
      <c r="AP1276">
        <v>0</v>
      </c>
      <c r="AQ1276">
        <v>0</v>
      </c>
      <c r="AR1276">
        <v>0</v>
      </c>
      <c r="AS1276">
        <v>0</v>
      </c>
      <c r="AT1276">
        <v>0</v>
      </c>
      <c r="AU1276">
        <v>152551</v>
      </c>
      <c r="AV1276">
        <v>0</v>
      </c>
      <c r="AW1276">
        <v>216830</v>
      </c>
      <c r="AX1276">
        <v>14942</v>
      </c>
      <c r="AY1276">
        <v>19605</v>
      </c>
      <c r="AZ1276">
        <v>18</v>
      </c>
      <c r="BA1276">
        <v>556.28</v>
      </c>
      <c r="BB1276">
        <v>25.3</v>
      </c>
    </row>
    <row r="1277" spans="1:54" x14ac:dyDescent="0.3">
      <c r="A1277">
        <v>26041</v>
      </c>
      <c r="B1277" t="s">
        <v>228</v>
      </c>
      <c r="C1277" t="s">
        <v>979</v>
      </c>
      <c r="D1277">
        <v>36559</v>
      </c>
      <c r="E1277">
        <v>37069</v>
      </c>
      <c r="F1277">
        <v>-1.4</v>
      </c>
      <c r="G1277">
        <v>37069</v>
      </c>
      <c r="H1277">
        <v>5.0999999999999996</v>
      </c>
      <c r="I1277">
        <v>20.3</v>
      </c>
      <c r="J1277">
        <v>21.4</v>
      </c>
      <c r="K1277">
        <v>50.4</v>
      </c>
      <c r="L1277">
        <v>94.6</v>
      </c>
      <c r="M1277">
        <v>0.3</v>
      </c>
      <c r="N1277">
        <v>2.5</v>
      </c>
      <c r="O1277">
        <v>0.4</v>
      </c>
      <c r="P1277">
        <v>0</v>
      </c>
      <c r="Q1277">
        <v>2.2000000000000002</v>
      </c>
      <c r="R1277">
        <v>1.1000000000000001</v>
      </c>
      <c r="S1277">
        <v>93.7</v>
      </c>
      <c r="T1277">
        <v>89.7</v>
      </c>
      <c r="U1277">
        <v>1.2</v>
      </c>
      <c r="V1277">
        <v>2.2999999999999998</v>
      </c>
      <c r="W1277">
        <v>91.4</v>
      </c>
      <c r="X1277">
        <v>18.2</v>
      </c>
      <c r="Y1277">
        <v>4361</v>
      </c>
      <c r="Z1277">
        <v>18</v>
      </c>
      <c r="AA1277">
        <v>20193</v>
      </c>
      <c r="AB1277">
        <v>79.3</v>
      </c>
      <c r="AC1277">
        <v>10.199999999999999</v>
      </c>
      <c r="AD1277">
        <v>100200</v>
      </c>
      <c r="AE1277">
        <v>15885</v>
      </c>
      <c r="AF1277">
        <v>2.29</v>
      </c>
      <c r="AG1277">
        <v>22471</v>
      </c>
      <c r="AH1277">
        <v>42676</v>
      </c>
      <c r="AI1277">
        <v>16.399999999999999</v>
      </c>
      <c r="AJ1277">
        <v>1064</v>
      </c>
      <c r="AK1277">
        <v>11848</v>
      </c>
      <c r="AL1277">
        <v>-0.5</v>
      </c>
      <c r="AM1277">
        <v>2015</v>
      </c>
      <c r="AN1277">
        <v>3284</v>
      </c>
      <c r="AO1277">
        <v>0</v>
      </c>
      <c r="AP1277">
        <v>0</v>
      </c>
      <c r="AQ1277">
        <v>0</v>
      </c>
      <c r="AR1277">
        <v>0</v>
      </c>
      <c r="AS1277">
        <v>0</v>
      </c>
      <c r="AT1277">
        <v>0</v>
      </c>
      <c r="AU1277">
        <v>712562</v>
      </c>
      <c r="AV1277">
        <v>0</v>
      </c>
      <c r="AW1277">
        <v>459804</v>
      </c>
      <c r="AX1277">
        <v>12298</v>
      </c>
      <c r="AY1277">
        <v>46419</v>
      </c>
      <c r="AZ1277">
        <v>47</v>
      </c>
      <c r="BA1277">
        <v>1171.0999999999999</v>
      </c>
      <c r="BB1277">
        <v>31.7</v>
      </c>
    </row>
    <row r="1278" spans="1:54" x14ac:dyDescent="0.3">
      <c r="A1278">
        <v>26043</v>
      </c>
      <c r="B1278" t="s">
        <v>290</v>
      </c>
      <c r="C1278" t="s">
        <v>979</v>
      </c>
      <c r="D1278">
        <v>25957</v>
      </c>
      <c r="E1278">
        <v>26168</v>
      </c>
      <c r="F1278">
        <v>-0.8</v>
      </c>
      <c r="G1278">
        <v>26168</v>
      </c>
      <c r="H1278">
        <v>5</v>
      </c>
      <c r="I1278">
        <v>20.100000000000001</v>
      </c>
      <c r="J1278">
        <v>20.399999999999999</v>
      </c>
      <c r="K1278">
        <v>49.9</v>
      </c>
      <c r="L1278">
        <v>96.9</v>
      </c>
      <c r="M1278">
        <v>0.5</v>
      </c>
      <c r="N1278">
        <v>0.7</v>
      </c>
      <c r="O1278">
        <v>0.5</v>
      </c>
      <c r="P1278">
        <v>0.1</v>
      </c>
      <c r="Q1278">
        <v>1.3</v>
      </c>
      <c r="R1278">
        <v>1.4</v>
      </c>
      <c r="S1278">
        <v>95.8</v>
      </c>
      <c r="T1278">
        <v>88.6</v>
      </c>
      <c r="U1278">
        <v>1.4</v>
      </c>
      <c r="V1278">
        <v>2.6</v>
      </c>
      <c r="W1278">
        <v>93.8</v>
      </c>
      <c r="X1278">
        <v>20</v>
      </c>
      <c r="Y1278">
        <v>2815</v>
      </c>
      <c r="Z1278">
        <v>15.2</v>
      </c>
      <c r="AA1278">
        <v>13995</v>
      </c>
      <c r="AB1278">
        <v>81.2</v>
      </c>
      <c r="AC1278">
        <v>8.8000000000000007</v>
      </c>
      <c r="AD1278">
        <v>85500</v>
      </c>
      <c r="AE1278">
        <v>11432</v>
      </c>
      <c r="AF1278">
        <v>2.25</v>
      </c>
      <c r="AG1278">
        <v>24611</v>
      </c>
      <c r="AH1278">
        <v>44136</v>
      </c>
      <c r="AI1278">
        <v>12.7</v>
      </c>
      <c r="AJ1278">
        <v>883</v>
      </c>
      <c r="AK1278">
        <v>12202</v>
      </c>
      <c r="AL1278">
        <v>-4.5</v>
      </c>
      <c r="AM1278">
        <v>1435</v>
      </c>
      <c r="AN1278">
        <v>2614</v>
      </c>
      <c r="AO1278">
        <v>0</v>
      </c>
      <c r="AP1278">
        <v>0</v>
      </c>
      <c r="AQ1278">
        <v>0</v>
      </c>
      <c r="AR1278">
        <v>0</v>
      </c>
      <c r="AS1278">
        <v>0</v>
      </c>
      <c r="AT1278">
        <v>0</v>
      </c>
      <c r="AU1278">
        <v>0</v>
      </c>
      <c r="AV1278">
        <v>0</v>
      </c>
      <c r="AW1278">
        <v>417302</v>
      </c>
      <c r="AX1278">
        <v>15399</v>
      </c>
      <c r="AY1278">
        <v>28601</v>
      </c>
      <c r="AZ1278">
        <v>32</v>
      </c>
      <c r="BA1278">
        <v>761.4</v>
      </c>
      <c r="BB1278">
        <v>34.4</v>
      </c>
    </row>
    <row r="1279" spans="1:54" x14ac:dyDescent="0.3">
      <c r="A1279">
        <v>26045</v>
      </c>
      <c r="B1279" t="s">
        <v>1538</v>
      </c>
      <c r="C1279" t="s">
        <v>979</v>
      </c>
      <c r="D1279">
        <v>108579</v>
      </c>
      <c r="E1279">
        <v>107759</v>
      </c>
      <c r="F1279">
        <v>0.8</v>
      </c>
      <c r="G1279">
        <v>107759</v>
      </c>
      <c r="H1279">
        <v>5.4</v>
      </c>
      <c r="I1279">
        <v>21.7</v>
      </c>
      <c r="J1279">
        <v>16.399999999999999</v>
      </c>
      <c r="K1279">
        <v>51.1</v>
      </c>
      <c r="L1279">
        <v>88.1</v>
      </c>
      <c r="M1279">
        <v>7</v>
      </c>
      <c r="N1279">
        <v>0.5</v>
      </c>
      <c r="O1279">
        <v>2</v>
      </c>
      <c r="P1279">
        <v>0</v>
      </c>
      <c r="Q1279">
        <v>2.4</v>
      </c>
      <c r="R1279">
        <v>5.3</v>
      </c>
      <c r="S1279">
        <v>83.6</v>
      </c>
      <c r="T1279">
        <v>85.2</v>
      </c>
      <c r="U1279">
        <v>3.5</v>
      </c>
      <c r="V1279">
        <v>6.1</v>
      </c>
      <c r="W1279">
        <v>93.4</v>
      </c>
      <c r="X1279">
        <v>24.6</v>
      </c>
      <c r="Y1279">
        <v>8128</v>
      </c>
      <c r="Z1279">
        <v>22.6</v>
      </c>
      <c r="AA1279">
        <v>47062</v>
      </c>
      <c r="AB1279">
        <v>72.599999999999994</v>
      </c>
      <c r="AC1279">
        <v>20</v>
      </c>
      <c r="AD1279">
        <v>138300</v>
      </c>
      <c r="AE1279">
        <v>43362</v>
      </c>
      <c r="AF1279">
        <v>2.4500000000000002</v>
      </c>
      <c r="AG1279">
        <v>26582</v>
      </c>
      <c r="AH1279">
        <v>54115</v>
      </c>
      <c r="AI1279">
        <v>10.8</v>
      </c>
      <c r="AJ1279">
        <v>2034</v>
      </c>
      <c r="AK1279">
        <v>38507</v>
      </c>
      <c r="AL1279">
        <v>3</v>
      </c>
      <c r="AM1279">
        <v>7000</v>
      </c>
      <c r="AN1279">
        <v>8089</v>
      </c>
      <c r="AO1279">
        <v>3.4</v>
      </c>
      <c r="AP1279">
        <v>0</v>
      </c>
      <c r="AQ1279">
        <v>1.4</v>
      </c>
      <c r="AR1279">
        <v>0</v>
      </c>
      <c r="AS1279">
        <v>0</v>
      </c>
      <c r="AT1279">
        <v>30.9</v>
      </c>
      <c r="AU1279">
        <v>0</v>
      </c>
      <c r="AV1279">
        <v>914251</v>
      </c>
      <c r="AW1279">
        <v>1326967</v>
      </c>
      <c r="AX1279">
        <v>12383</v>
      </c>
      <c r="AY1279">
        <v>155322</v>
      </c>
      <c r="AZ1279">
        <v>95</v>
      </c>
      <c r="BA1279">
        <v>575.17999999999995</v>
      </c>
      <c r="BB1279">
        <v>187.3</v>
      </c>
    </row>
    <row r="1280" spans="1:54" x14ac:dyDescent="0.3">
      <c r="A1280">
        <v>26047</v>
      </c>
      <c r="B1280" t="s">
        <v>288</v>
      </c>
      <c r="C1280" t="s">
        <v>979</v>
      </c>
      <c r="D1280">
        <v>33204</v>
      </c>
      <c r="E1280">
        <v>32694</v>
      </c>
      <c r="F1280">
        <v>1.6</v>
      </c>
      <c r="G1280">
        <v>32694</v>
      </c>
      <c r="H1280">
        <v>4.8</v>
      </c>
      <c r="I1280">
        <v>20.6</v>
      </c>
      <c r="J1280">
        <v>19.7</v>
      </c>
      <c r="K1280">
        <v>50.7</v>
      </c>
      <c r="L1280">
        <v>92.7</v>
      </c>
      <c r="M1280">
        <v>0.7</v>
      </c>
      <c r="N1280">
        <v>3.8</v>
      </c>
      <c r="O1280">
        <v>0.5</v>
      </c>
      <c r="P1280">
        <v>0.1</v>
      </c>
      <c r="Q1280">
        <v>2.2999999999999998</v>
      </c>
      <c r="R1280">
        <v>1.6</v>
      </c>
      <c r="S1280">
        <v>91.5</v>
      </c>
      <c r="T1280">
        <v>86.4</v>
      </c>
      <c r="U1280">
        <v>2.2000000000000002</v>
      </c>
      <c r="V1280">
        <v>3.2</v>
      </c>
      <c r="W1280">
        <v>93.8</v>
      </c>
      <c r="X1280">
        <v>31.8</v>
      </c>
      <c r="Y1280">
        <v>2872</v>
      </c>
      <c r="Z1280">
        <v>19.3</v>
      </c>
      <c r="AA1280">
        <v>21346</v>
      </c>
      <c r="AB1280">
        <v>77.400000000000006</v>
      </c>
      <c r="AC1280">
        <v>17.899999999999999</v>
      </c>
      <c r="AD1280">
        <v>167700</v>
      </c>
      <c r="AE1280">
        <v>13545</v>
      </c>
      <c r="AF1280">
        <v>2.39</v>
      </c>
      <c r="AG1280">
        <v>29718</v>
      </c>
      <c r="AH1280">
        <v>50929</v>
      </c>
      <c r="AI1280">
        <v>10.9</v>
      </c>
      <c r="AJ1280">
        <v>1469</v>
      </c>
      <c r="AK1280">
        <v>14583</v>
      </c>
      <c r="AL1280">
        <v>7.6</v>
      </c>
      <c r="AM1280">
        <v>3489</v>
      </c>
      <c r="AN1280">
        <v>4688</v>
      </c>
      <c r="AO1280">
        <v>0</v>
      </c>
      <c r="AP1280">
        <v>0</v>
      </c>
      <c r="AQ1280">
        <v>0</v>
      </c>
      <c r="AR1280">
        <v>0</v>
      </c>
      <c r="AS1280">
        <v>0</v>
      </c>
      <c r="AT1280">
        <v>24.4</v>
      </c>
      <c r="AU1280">
        <v>254402</v>
      </c>
      <c r="AV1280">
        <v>0</v>
      </c>
      <c r="AW1280">
        <v>580619</v>
      </c>
      <c r="AX1280">
        <v>17380</v>
      </c>
      <c r="AY1280">
        <v>108399</v>
      </c>
      <c r="AZ1280">
        <v>69</v>
      </c>
      <c r="BA1280">
        <v>467.49</v>
      </c>
      <c r="BB1280">
        <v>69.900000000000006</v>
      </c>
    </row>
    <row r="1281" spans="1:54" x14ac:dyDescent="0.3">
      <c r="A1281">
        <v>26049</v>
      </c>
      <c r="B1281" t="s">
        <v>1539</v>
      </c>
      <c r="C1281" t="s">
        <v>979</v>
      </c>
      <c r="D1281">
        <v>412895</v>
      </c>
      <c r="E1281">
        <v>425790</v>
      </c>
      <c r="F1281">
        <v>-3</v>
      </c>
      <c r="G1281">
        <v>425790</v>
      </c>
      <c r="H1281">
        <v>6</v>
      </c>
      <c r="I1281">
        <v>23.4</v>
      </c>
      <c r="J1281">
        <v>15.7</v>
      </c>
      <c r="K1281">
        <v>51.8</v>
      </c>
      <c r="L1281">
        <v>75.2</v>
      </c>
      <c r="M1281">
        <v>20.6</v>
      </c>
      <c r="N1281">
        <v>0.6</v>
      </c>
      <c r="O1281">
        <v>1.1000000000000001</v>
      </c>
      <c r="P1281">
        <v>0</v>
      </c>
      <c r="Q1281">
        <v>2.5</v>
      </c>
      <c r="R1281">
        <v>3.2</v>
      </c>
      <c r="S1281">
        <v>72.599999999999994</v>
      </c>
      <c r="T1281">
        <v>85.1</v>
      </c>
      <c r="U1281">
        <v>2.2999999999999998</v>
      </c>
      <c r="V1281">
        <v>3.4</v>
      </c>
      <c r="W1281">
        <v>88.7</v>
      </c>
      <c r="X1281">
        <v>18.899999999999999</v>
      </c>
      <c r="Y1281">
        <v>29730</v>
      </c>
      <c r="Z1281">
        <v>25.5</v>
      </c>
      <c r="AA1281">
        <v>190901</v>
      </c>
      <c r="AB1281">
        <v>70.3</v>
      </c>
      <c r="AC1281">
        <v>16.8</v>
      </c>
      <c r="AD1281">
        <v>91700</v>
      </c>
      <c r="AE1281">
        <v>165669</v>
      </c>
      <c r="AF1281">
        <v>2.5099999999999998</v>
      </c>
      <c r="AG1281">
        <v>22380</v>
      </c>
      <c r="AH1281">
        <v>42089</v>
      </c>
      <c r="AI1281">
        <v>21</v>
      </c>
      <c r="AJ1281">
        <v>7745</v>
      </c>
      <c r="AK1281">
        <v>114923</v>
      </c>
      <c r="AL1281">
        <v>1.1000000000000001</v>
      </c>
      <c r="AM1281">
        <v>28250</v>
      </c>
      <c r="AN1281">
        <v>33627</v>
      </c>
      <c r="AO1281">
        <v>13.2</v>
      </c>
      <c r="AP1281">
        <v>0.7</v>
      </c>
      <c r="AQ1281">
        <v>1.6</v>
      </c>
      <c r="AR1281">
        <v>0</v>
      </c>
      <c r="AS1281">
        <v>0.9</v>
      </c>
      <c r="AT1281">
        <v>35.700000000000003</v>
      </c>
      <c r="AU1281">
        <v>12579452</v>
      </c>
      <c r="AV1281">
        <v>3554890</v>
      </c>
      <c r="AW1281">
        <v>4836688</v>
      </c>
      <c r="AX1281">
        <v>11142</v>
      </c>
      <c r="AY1281">
        <v>528674</v>
      </c>
      <c r="AZ1281">
        <v>343</v>
      </c>
      <c r="BA1281">
        <v>636.98</v>
      </c>
      <c r="BB1281">
        <v>668.5</v>
      </c>
    </row>
    <row r="1282" spans="1:54" x14ac:dyDescent="0.3">
      <c r="A1282">
        <v>26051</v>
      </c>
      <c r="B1282" t="s">
        <v>1540</v>
      </c>
      <c r="C1282" t="s">
        <v>979</v>
      </c>
      <c r="D1282">
        <v>25411</v>
      </c>
      <c r="E1282">
        <v>25692</v>
      </c>
      <c r="F1282">
        <v>-1.1000000000000001</v>
      </c>
      <c r="G1282">
        <v>25692</v>
      </c>
      <c r="H1282">
        <v>4.7</v>
      </c>
      <c r="I1282">
        <v>19.3</v>
      </c>
      <c r="J1282">
        <v>25.1</v>
      </c>
      <c r="K1282">
        <v>49.7</v>
      </c>
      <c r="L1282">
        <v>97.7</v>
      </c>
      <c r="M1282">
        <v>0.5</v>
      </c>
      <c r="N1282">
        <v>0.6</v>
      </c>
      <c r="O1282">
        <v>0.3</v>
      </c>
      <c r="P1282">
        <v>0</v>
      </c>
      <c r="Q1282">
        <v>0.9</v>
      </c>
      <c r="R1282">
        <v>1.3</v>
      </c>
      <c r="S1282">
        <v>96.5</v>
      </c>
      <c r="T1282">
        <v>89.4</v>
      </c>
      <c r="U1282">
        <v>1.6</v>
      </c>
      <c r="V1282">
        <v>4.9000000000000004</v>
      </c>
      <c r="W1282">
        <v>83.9</v>
      </c>
      <c r="X1282">
        <v>11.8</v>
      </c>
      <c r="Y1282">
        <v>2636</v>
      </c>
      <c r="Z1282">
        <v>29.2</v>
      </c>
      <c r="AA1282">
        <v>17628</v>
      </c>
      <c r="AB1282">
        <v>84.5</v>
      </c>
      <c r="AC1282">
        <v>3.9</v>
      </c>
      <c r="AD1282">
        <v>103300</v>
      </c>
      <c r="AE1282">
        <v>10895</v>
      </c>
      <c r="AF1282">
        <v>2.33</v>
      </c>
      <c r="AG1282">
        <v>20368</v>
      </c>
      <c r="AH1282">
        <v>37626</v>
      </c>
      <c r="AI1282">
        <v>21.4</v>
      </c>
      <c r="AJ1282">
        <v>394</v>
      </c>
      <c r="AK1282">
        <v>3553</v>
      </c>
      <c r="AL1282">
        <v>4.2</v>
      </c>
      <c r="AM1282">
        <v>1600</v>
      </c>
      <c r="AN1282">
        <v>2319</v>
      </c>
      <c r="AO1282">
        <v>0</v>
      </c>
      <c r="AP1282">
        <v>0</v>
      </c>
      <c r="AQ1282">
        <v>0</v>
      </c>
      <c r="AR1282">
        <v>0</v>
      </c>
      <c r="AS1282">
        <v>0</v>
      </c>
      <c r="AT1282">
        <v>0</v>
      </c>
      <c r="AU1282">
        <v>174082</v>
      </c>
      <c r="AV1282">
        <v>9008</v>
      </c>
      <c r="AW1282">
        <v>140155</v>
      </c>
      <c r="AX1282">
        <v>5336</v>
      </c>
      <c r="AY1282">
        <v>17568</v>
      </c>
      <c r="AZ1282">
        <v>41</v>
      </c>
      <c r="BA1282">
        <v>501.78</v>
      </c>
      <c r="BB1282">
        <v>51.2</v>
      </c>
    </row>
    <row r="1283" spans="1:54" x14ac:dyDescent="0.3">
      <c r="A1283">
        <v>26053</v>
      </c>
      <c r="B1283" t="s">
        <v>1541</v>
      </c>
      <c r="C1283" t="s">
        <v>979</v>
      </c>
      <c r="D1283">
        <v>15737</v>
      </c>
      <c r="E1283">
        <v>16427</v>
      </c>
      <c r="F1283">
        <v>-4.2</v>
      </c>
      <c r="G1283">
        <v>16427</v>
      </c>
      <c r="H1283">
        <v>3.9</v>
      </c>
      <c r="I1283">
        <v>16</v>
      </c>
      <c r="J1283">
        <v>22.9</v>
      </c>
      <c r="K1283">
        <v>45.6</v>
      </c>
      <c r="L1283">
        <v>90.7</v>
      </c>
      <c r="M1283">
        <v>4.5</v>
      </c>
      <c r="N1283">
        <v>2.7</v>
      </c>
      <c r="O1283">
        <v>0.5</v>
      </c>
      <c r="P1283">
        <v>0</v>
      </c>
      <c r="Q1283">
        <v>1.6</v>
      </c>
      <c r="R1283">
        <v>1.2</v>
      </c>
      <c r="S1283">
        <v>89.7</v>
      </c>
      <c r="T1283">
        <v>86.3</v>
      </c>
      <c r="U1283">
        <v>1</v>
      </c>
      <c r="V1283">
        <v>4</v>
      </c>
      <c r="W1283">
        <v>91.7</v>
      </c>
      <c r="X1283">
        <v>18.3</v>
      </c>
      <c r="Y1283">
        <v>1941</v>
      </c>
      <c r="Z1283">
        <v>19.2</v>
      </c>
      <c r="AA1283">
        <v>10739</v>
      </c>
      <c r="AB1283">
        <v>75.5</v>
      </c>
      <c r="AC1283">
        <v>11.9</v>
      </c>
      <c r="AD1283">
        <v>66800</v>
      </c>
      <c r="AE1283">
        <v>7070</v>
      </c>
      <c r="AF1283">
        <v>2.0699999999999998</v>
      </c>
      <c r="AG1283">
        <v>20330</v>
      </c>
      <c r="AH1283">
        <v>34252</v>
      </c>
      <c r="AI1283">
        <v>20.3</v>
      </c>
      <c r="AJ1283">
        <v>404</v>
      </c>
      <c r="AK1283">
        <v>4211</v>
      </c>
      <c r="AL1283">
        <v>-1.7</v>
      </c>
      <c r="AM1283">
        <v>841</v>
      </c>
      <c r="AN1283">
        <v>1661</v>
      </c>
      <c r="AO1283">
        <v>0</v>
      </c>
      <c r="AP1283">
        <v>0</v>
      </c>
      <c r="AQ1283">
        <v>0</v>
      </c>
      <c r="AR1283">
        <v>0</v>
      </c>
      <c r="AS1283">
        <v>0</v>
      </c>
      <c r="AT1283">
        <v>29.6</v>
      </c>
      <c r="AU1283">
        <v>80116</v>
      </c>
      <c r="AV1283">
        <v>0</v>
      </c>
      <c r="AW1283">
        <v>137990</v>
      </c>
      <c r="AX1283">
        <v>8543</v>
      </c>
      <c r="AY1283">
        <v>55668</v>
      </c>
      <c r="AZ1283">
        <v>23</v>
      </c>
      <c r="BA1283">
        <v>1101.8499999999999</v>
      </c>
      <c r="BB1283">
        <v>14.9</v>
      </c>
    </row>
    <row r="1284" spans="1:54" x14ac:dyDescent="0.3">
      <c r="A1284">
        <v>26055</v>
      </c>
      <c r="B1284" t="s">
        <v>1542</v>
      </c>
      <c r="C1284" t="s">
        <v>979</v>
      </c>
      <c r="D1284">
        <v>90782</v>
      </c>
      <c r="E1284">
        <v>86986</v>
      </c>
      <c r="F1284">
        <v>4.4000000000000004</v>
      </c>
      <c r="G1284">
        <v>86986</v>
      </c>
      <c r="H1284">
        <v>5.4</v>
      </c>
      <c r="I1284">
        <v>20.8</v>
      </c>
      <c r="J1284">
        <v>17.100000000000001</v>
      </c>
      <c r="K1284">
        <v>50.6</v>
      </c>
      <c r="L1284">
        <v>94.9</v>
      </c>
      <c r="M1284">
        <v>1.3</v>
      </c>
      <c r="N1284">
        <v>1.2</v>
      </c>
      <c r="O1284">
        <v>0.7</v>
      </c>
      <c r="P1284">
        <v>0.1</v>
      </c>
      <c r="Q1284">
        <v>1.7</v>
      </c>
      <c r="R1284">
        <v>2.7</v>
      </c>
      <c r="S1284">
        <v>92.7</v>
      </c>
      <c r="T1284">
        <v>85.9</v>
      </c>
      <c r="U1284">
        <v>2</v>
      </c>
      <c r="V1284">
        <v>3.4</v>
      </c>
      <c r="W1284">
        <v>93.3</v>
      </c>
      <c r="X1284">
        <v>30.4</v>
      </c>
      <c r="Y1284">
        <v>7144</v>
      </c>
      <c r="Z1284">
        <v>20.3</v>
      </c>
      <c r="AA1284">
        <v>42327</v>
      </c>
      <c r="AB1284">
        <v>75.400000000000006</v>
      </c>
      <c r="AC1284">
        <v>15.1</v>
      </c>
      <c r="AD1284">
        <v>168300</v>
      </c>
      <c r="AE1284">
        <v>34655</v>
      </c>
      <c r="AF1284">
        <v>2.4500000000000002</v>
      </c>
      <c r="AG1284">
        <v>27660</v>
      </c>
      <c r="AH1284">
        <v>51766</v>
      </c>
      <c r="AI1284">
        <v>11.7</v>
      </c>
      <c r="AJ1284">
        <v>3305</v>
      </c>
      <c r="AK1284">
        <v>42016</v>
      </c>
      <c r="AL1284">
        <v>2.4</v>
      </c>
      <c r="AM1284">
        <v>8953</v>
      </c>
      <c r="AN1284">
        <v>10504</v>
      </c>
      <c r="AO1284">
        <v>0.3</v>
      </c>
      <c r="AP1284">
        <v>0</v>
      </c>
      <c r="AQ1284">
        <v>0</v>
      </c>
      <c r="AR1284">
        <v>0</v>
      </c>
      <c r="AS1284">
        <v>0</v>
      </c>
      <c r="AT1284">
        <v>24.5</v>
      </c>
      <c r="AU1284">
        <v>1160721</v>
      </c>
      <c r="AV1284">
        <v>424979</v>
      </c>
      <c r="AW1284">
        <v>1570064</v>
      </c>
      <c r="AX1284">
        <v>18415</v>
      </c>
      <c r="AY1284">
        <v>237714</v>
      </c>
      <c r="AZ1284">
        <v>384</v>
      </c>
      <c r="BA1284">
        <v>464.33</v>
      </c>
      <c r="BB1284">
        <v>187.3</v>
      </c>
    </row>
    <row r="1285" spans="1:54" x14ac:dyDescent="0.3">
      <c r="A1285">
        <v>26057</v>
      </c>
      <c r="B1285" t="s">
        <v>1543</v>
      </c>
      <c r="C1285" t="s">
        <v>979</v>
      </c>
      <c r="D1285">
        <v>41665</v>
      </c>
      <c r="E1285">
        <v>42476</v>
      </c>
      <c r="F1285">
        <v>-1.9</v>
      </c>
      <c r="G1285">
        <v>42476</v>
      </c>
      <c r="H1285">
        <v>5.2</v>
      </c>
      <c r="I1285">
        <v>20.5</v>
      </c>
      <c r="J1285">
        <v>16.399999999999999</v>
      </c>
      <c r="K1285">
        <v>46.7</v>
      </c>
      <c r="L1285">
        <v>91.9</v>
      </c>
      <c r="M1285">
        <v>5.6</v>
      </c>
      <c r="N1285">
        <v>0.7</v>
      </c>
      <c r="O1285">
        <v>0.5</v>
      </c>
      <c r="P1285">
        <v>0</v>
      </c>
      <c r="Q1285">
        <v>1.2</v>
      </c>
      <c r="R1285">
        <v>5.7</v>
      </c>
      <c r="S1285">
        <v>86.8</v>
      </c>
      <c r="T1285">
        <v>81.900000000000006</v>
      </c>
      <c r="U1285">
        <v>1.4</v>
      </c>
      <c r="V1285">
        <v>4.0999999999999996</v>
      </c>
      <c r="W1285">
        <v>87.7</v>
      </c>
      <c r="X1285">
        <v>14</v>
      </c>
      <c r="Y1285">
        <v>3063</v>
      </c>
      <c r="Z1285">
        <v>22.3</v>
      </c>
      <c r="AA1285">
        <v>16203</v>
      </c>
      <c r="AB1285">
        <v>76.099999999999994</v>
      </c>
      <c r="AC1285">
        <v>12.3</v>
      </c>
      <c r="AD1285">
        <v>86600</v>
      </c>
      <c r="AE1285">
        <v>14787</v>
      </c>
      <c r="AF1285">
        <v>2.4500000000000002</v>
      </c>
      <c r="AG1285">
        <v>18836</v>
      </c>
      <c r="AH1285">
        <v>40359</v>
      </c>
      <c r="AI1285">
        <v>19.100000000000001</v>
      </c>
      <c r="AJ1285">
        <v>746</v>
      </c>
      <c r="AK1285">
        <v>10517</v>
      </c>
      <c r="AL1285">
        <v>-2.9</v>
      </c>
      <c r="AM1285">
        <v>2285</v>
      </c>
      <c r="AN1285">
        <v>3047</v>
      </c>
      <c r="AO1285">
        <v>0</v>
      </c>
      <c r="AP1285">
        <v>0</v>
      </c>
      <c r="AQ1285">
        <v>0</v>
      </c>
      <c r="AR1285">
        <v>0</v>
      </c>
      <c r="AS1285">
        <v>0</v>
      </c>
      <c r="AT1285">
        <v>25.7</v>
      </c>
      <c r="AU1285">
        <v>357431</v>
      </c>
      <c r="AV1285">
        <v>0</v>
      </c>
      <c r="AW1285">
        <v>316388</v>
      </c>
      <c r="AX1285">
        <v>7464</v>
      </c>
      <c r="AY1285">
        <v>40125</v>
      </c>
      <c r="AZ1285">
        <v>17</v>
      </c>
      <c r="BA1285">
        <v>568.46</v>
      </c>
      <c r="BB1285">
        <v>74.7</v>
      </c>
    </row>
    <row r="1286" spans="1:54" x14ac:dyDescent="0.3">
      <c r="A1286">
        <v>26059</v>
      </c>
      <c r="B1286" t="s">
        <v>1544</v>
      </c>
      <c r="C1286" t="s">
        <v>979</v>
      </c>
      <c r="D1286">
        <v>45830</v>
      </c>
      <c r="E1286">
        <v>46688</v>
      </c>
      <c r="F1286">
        <v>-1.8</v>
      </c>
      <c r="G1286">
        <v>46688</v>
      </c>
      <c r="H1286">
        <v>5.5</v>
      </c>
      <c r="I1286">
        <v>22.3</v>
      </c>
      <c r="J1286">
        <v>17.7</v>
      </c>
      <c r="K1286">
        <v>50.1</v>
      </c>
      <c r="L1286">
        <v>97.1</v>
      </c>
      <c r="M1286">
        <v>0.7</v>
      </c>
      <c r="N1286">
        <v>0.5</v>
      </c>
      <c r="O1286">
        <v>0.4</v>
      </c>
      <c r="P1286">
        <v>0</v>
      </c>
      <c r="Q1286">
        <v>1.3</v>
      </c>
      <c r="R1286">
        <v>2.1</v>
      </c>
      <c r="S1286">
        <v>95.2</v>
      </c>
      <c r="T1286">
        <v>87.5</v>
      </c>
      <c r="U1286">
        <v>0.7</v>
      </c>
      <c r="V1286">
        <v>4.9000000000000004</v>
      </c>
      <c r="W1286">
        <v>87</v>
      </c>
      <c r="X1286">
        <v>15.3</v>
      </c>
      <c r="Y1286">
        <v>3707</v>
      </c>
      <c r="Z1286">
        <v>24.1</v>
      </c>
      <c r="AA1286">
        <v>21652</v>
      </c>
      <c r="AB1286">
        <v>80</v>
      </c>
      <c r="AC1286">
        <v>8.9</v>
      </c>
      <c r="AD1286">
        <v>103700</v>
      </c>
      <c r="AE1286">
        <v>17642</v>
      </c>
      <c r="AF1286">
        <v>2.5499999999999998</v>
      </c>
      <c r="AG1286">
        <v>20379</v>
      </c>
      <c r="AH1286">
        <v>41759</v>
      </c>
      <c r="AI1286">
        <v>19.7</v>
      </c>
      <c r="AJ1286">
        <v>780</v>
      </c>
      <c r="AK1286">
        <v>10601</v>
      </c>
      <c r="AL1286">
        <v>-1.9</v>
      </c>
      <c r="AM1286">
        <v>2806</v>
      </c>
      <c r="AN1286">
        <v>3465</v>
      </c>
      <c r="AO1286">
        <v>0</v>
      </c>
      <c r="AP1286">
        <v>0</v>
      </c>
      <c r="AQ1286">
        <v>0</v>
      </c>
      <c r="AR1286">
        <v>0</v>
      </c>
      <c r="AS1286">
        <v>0</v>
      </c>
      <c r="AT1286">
        <v>25.3</v>
      </c>
      <c r="AU1286">
        <v>1330797</v>
      </c>
      <c r="AV1286">
        <v>260599</v>
      </c>
      <c r="AW1286">
        <v>323333</v>
      </c>
      <c r="AX1286">
        <v>6964</v>
      </c>
      <c r="AY1286">
        <v>31369</v>
      </c>
      <c r="AZ1286">
        <v>34</v>
      </c>
      <c r="BA1286">
        <v>598.13</v>
      </c>
      <c r="BB1286">
        <v>78.099999999999994</v>
      </c>
    </row>
    <row r="1287" spans="1:54" x14ac:dyDescent="0.3">
      <c r="A1287">
        <v>26061</v>
      </c>
      <c r="B1287" t="s">
        <v>1545</v>
      </c>
      <c r="C1287" t="s">
        <v>979</v>
      </c>
      <c r="D1287">
        <v>36495</v>
      </c>
      <c r="E1287">
        <v>36628</v>
      </c>
      <c r="F1287">
        <v>-0.4</v>
      </c>
      <c r="G1287">
        <v>36628</v>
      </c>
      <c r="H1287">
        <v>5.3</v>
      </c>
      <c r="I1287">
        <v>20.6</v>
      </c>
      <c r="J1287">
        <v>16.100000000000001</v>
      </c>
      <c r="K1287">
        <v>45.8</v>
      </c>
      <c r="L1287">
        <v>93.7</v>
      </c>
      <c r="M1287">
        <v>0.9</v>
      </c>
      <c r="N1287">
        <v>0.7</v>
      </c>
      <c r="O1287">
        <v>3.2</v>
      </c>
      <c r="P1287">
        <v>0</v>
      </c>
      <c r="Q1287">
        <v>1.5</v>
      </c>
      <c r="R1287">
        <v>1.4</v>
      </c>
      <c r="S1287">
        <v>92.5</v>
      </c>
      <c r="T1287">
        <v>83</v>
      </c>
      <c r="U1287">
        <v>4.7</v>
      </c>
      <c r="V1287">
        <v>7</v>
      </c>
      <c r="W1287">
        <v>91</v>
      </c>
      <c r="X1287">
        <v>28.9</v>
      </c>
      <c r="Y1287">
        <v>2979</v>
      </c>
      <c r="Z1287">
        <v>14.7</v>
      </c>
      <c r="AA1287">
        <v>18621</v>
      </c>
      <c r="AB1287">
        <v>69.599999999999994</v>
      </c>
      <c r="AC1287">
        <v>16.399999999999999</v>
      </c>
      <c r="AD1287">
        <v>88400</v>
      </c>
      <c r="AE1287">
        <v>14029</v>
      </c>
      <c r="AF1287">
        <v>2.4300000000000002</v>
      </c>
      <c r="AG1287">
        <v>19783</v>
      </c>
      <c r="AH1287">
        <v>35430</v>
      </c>
      <c r="AI1287">
        <v>23</v>
      </c>
      <c r="AJ1287">
        <v>876</v>
      </c>
      <c r="AK1287">
        <v>8650</v>
      </c>
      <c r="AL1287">
        <v>-0.7</v>
      </c>
      <c r="AM1287">
        <v>1863</v>
      </c>
      <c r="AN1287">
        <v>2558</v>
      </c>
      <c r="AO1287">
        <v>0</v>
      </c>
      <c r="AP1287">
        <v>0</v>
      </c>
      <c r="AQ1287">
        <v>0</v>
      </c>
      <c r="AR1287">
        <v>0</v>
      </c>
      <c r="AS1287">
        <v>0</v>
      </c>
      <c r="AT1287">
        <v>24.1</v>
      </c>
      <c r="AU1287">
        <v>0</v>
      </c>
      <c r="AV1287">
        <v>0</v>
      </c>
      <c r="AW1287">
        <v>335452</v>
      </c>
      <c r="AX1287">
        <v>9599</v>
      </c>
      <c r="AY1287">
        <v>46469</v>
      </c>
      <c r="AZ1287">
        <v>34</v>
      </c>
      <c r="BA1287">
        <v>1009.1</v>
      </c>
      <c r="BB1287">
        <v>36.299999999999997</v>
      </c>
    </row>
    <row r="1288" spans="1:54" x14ac:dyDescent="0.3">
      <c r="A1288">
        <v>26063</v>
      </c>
      <c r="B1288" t="s">
        <v>1546</v>
      </c>
      <c r="C1288" t="s">
        <v>979</v>
      </c>
      <c r="D1288">
        <v>32065</v>
      </c>
      <c r="E1288">
        <v>33118</v>
      </c>
      <c r="F1288">
        <v>-3.2</v>
      </c>
      <c r="G1288">
        <v>33118</v>
      </c>
      <c r="H1288">
        <v>4.7</v>
      </c>
      <c r="I1288">
        <v>19.600000000000001</v>
      </c>
      <c r="J1288">
        <v>23.4</v>
      </c>
      <c r="K1288">
        <v>50.5</v>
      </c>
      <c r="L1288">
        <v>97.8</v>
      </c>
      <c r="M1288">
        <v>0.5</v>
      </c>
      <c r="N1288">
        <v>0.4</v>
      </c>
      <c r="O1288">
        <v>0.5</v>
      </c>
      <c r="P1288">
        <v>0</v>
      </c>
      <c r="Q1288">
        <v>0.8</v>
      </c>
      <c r="R1288">
        <v>2.1</v>
      </c>
      <c r="S1288">
        <v>95.7</v>
      </c>
      <c r="T1288">
        <v>90.7</v>
      </c>
      <c r="U1288">
        <v>1.7</v>
      </c>
      <c r="V1288">
        <v>3.3</v>
      </c>
      <c r="W1288">
        <v>86.9</v>
      </c>
      <c r="X1288">
        <v>13.7</v>
      </c>
      <c r="Y1288">
        <v>2670</v>
      </c>
      <c r="Z1288">
        <v>20.7</v>
      </c>
      <c r="AA1288">
        <v>21153</v>
      </c>
      <c r="AB1288">
        <v>81.599999999999994</v>
      </c>
      <c r="AC1288">
        <v>7.5</v>
      </c>
      <c r="AD1288">
        <v>96100</v>
      </c>
      <c r="AE1288">
        <v>13907</v>
      </c>
      <c r="AF1288">
        <v>2.31</v>
      </c>
      <c r="AG1288">
        <v>22120</v>
      </c>
      <c r="AH1288">
        <v>40204</v>
      </c>
      <c r="AI1288">
        <v>15.8</v>
      </c>
      <c r="AJ1288">
        <v>959</v>
      </c>
      <c r="AK1288">
        <v>10579</v>
      </c>
      <c r="AL1288">
        <v>0.2</v>
      </c>
      <c r="AM1288">
        <v>2267</v>
      </c>
      <c r="AN1288">
        <v>2973</v>
      </c>
      <c r="AO1288">
        <v>0</v>
      </c>
      <c r="AP1288">
        <v>0</v>
      </c>
      <c r="AQ1288">
        <v>0</v>
      </c>
      <c r="AR1288">
        <v>0</v>
      </c>
      <c r="AS1288">
        <v>0</v>
      </c>
      <c r="AT1288">
        <v>0</v>
      </c>
      <c r="AU1288">
        <v>647313</v>
      </c>
      <c r="AV1288">
        <v>253604</v>
      </c>
      <c r="AW1288">
        <v>323115</v>
      </c>
      <c r="AX1288">
        <v>9727</v>
      </c>
      <c r="AY1288">
        <v>33647</v>
      </c>
      <c r="AZ1288">
        <v>47</v>
      </c>
      <c r="BA1288">
        <v>835.71</v>
      </c>
      <c r="BB1288">
        <v>39.6</v>
      </c>
    </row>
    <row r="1289" spans="1:54" x14ac:dyDescent="0.3">
      <c r="A1289">
        <v>26065</v>
      </c>
      <c r="B1289" t="s">
        <v>1547</v>
      </c>
      <c r="C1289" t="s">
        <v>979</v>
      </c>
      <c r="D1289">
        <v>284582</v>
      </c>
      <c r="E1289">
        <v>280891</v>
      </c>
      <c r="F1289">
        <v>1.3</v>
      </c>
      <c r="G1289">
        <v>280895</v>
      </c>
      <c r="H1289">
        <v>5.7</v>
      </c>
      <c r="I1289">
        <v>20.399999999999999</v>
      </c>
      <c r="J1289">
        <v>11.9</v>
      </c>
      <c r="K1289">
        <v>51.5</v>
      </c>
      <c r="L1289">
        <v>77.099999999999994</v>
      </c>
      <c r="M1289">
        <v>12.2</v>
      </c>
      <c r="N1289">
        <v>0.7</v>
      </c>
      <c r="O1289">
        <v>6.1</v>
      </c>
      <c r="P1289">
        <v>0.1</v>
      </c>
      <c r="Q1289">
        <v>3.8</v>
      </c>
      <c r="R1289">
        <v>7.6</v>
      </c>
      <c r="S1289">
        <v>71.099999999999994</v>
      </c>
      <c r="T1289">
        <v>75.7</v>
      </c>
      <c r="U1289">
        <v>8.5</v>
      </c>
      <c r="V1289">
        <v>11.8</v>
      </c>
      <c r="W1289">
        <v>91.1</v>
      </c>
      <c r="X1289">
        <v>36.5</v>
      </c>
      <c r="Y1289">
        <v>16206</v>
      </c>
      <c r="Z1289">
        <v>19.8</v>
      </c>
      <c r="AA1289">
        <v>122056</v>
      </c>
      <c r="AB1289">
        <v>59.3</v>
      </c>
      <c r="AC1289">
        <v>28.8</v>
      </c>
      <c r="AD1289">
        <v>120500</v>
      </c>
      <c r="AE1289">
        <v>108823</v>
      </c>
      <c r="AF1289">
        <v>2.41</v>
      </c>
      <c r="AG1289">
        <v>24754</v>
      </c>
      <c r="AH1289">
        <v>45321</v>
      </c>
      <c r="AI1289">
        <v>21.9</v>
      </c>
      <c r="AJ1289">
        <v>6129</v>
      </c>
      <c r="AK1289">
        <v>103894</v>
      </c>
      <c r="AL1289">
        <v>2.5</v>
      </c>
      <c r="AM1289">
        <v>18469</v>
      </c>
      <c r="AN1289">
        <v>22700</v>
      </c>
      <c r="AO1289">
        <v>0</v>
      </c>
      <c r="AP1289">
        <v>0.8</v>
      </c>
      <c r="AQ1289">
        <v>4.4000000000000004</v>
      </c>
      <c r="AR1289">
        <v>0</v>
      </c>
      <c r="AS1289">
        <v>2.2000000000000002</v>
      </c>
      <c r="AT1289">
        <v>31.3</v>
      </c>
      <c r="AU1289">
        <v>0</v>
      </c>
      <c r="AV1289">
        <v>4423721</v>
      </c>
      <c r="AW1289">
        <v>3156158</v>
      </c>
      <c r="AX1289">
        <v>11328</v>
      </c>
      <c r="AY1289">
        <v>446061</v>
      </c>
      <c r="AZ1289">
        <v>315</v>
      </c>
      <c r="BA1289">
        <v>556.12</v>
      </c>
      <c r="BB1289">
        <v>505.1</v>
      </c>
    </row>
    <row r="1290" spans="1:54" x14ac:dyDescent="0.3">
      <c r="A1290">
        <v>26067</v>
      </c>
      <c r="B1290" t="s">
        <v>1548</v>
      </c>
      <c r="C1290" t="s">
        <v>979</v>
      </c>
      <c r="D1290">
        <v>64294</v>
      </c>
      <c r="E1290">
        <v>63905</v>
      </c>
      <c r="F1290">
        <v>0.6</v>
      </c>
      <c r="G1290">
        <v>63905</v>
      </c>
      <c r="H1290">
        <v>5.7</v>
      </c>
      <c r="I1290">
        <v>23.2</v>
      </c>
      <c r="J1290">
        <v>13</v>
      </c>
      <c r="K1290">
        <v>46.3</v>
      </c>
      <c r="L1290">
        <v>92.5</v>
      </c>
      <c r="M1290">
        <v>4.9000000000000004</v>
      </c>
      <c r="N1290">
        <v>0.6</v>
      </c>
      <c r="O1290">
        <v>0.5</v>
      </c>
      <c r="P1290">
        <v>0</v>
      </c>
      <c r="Q1290">
        <v>1.5</v>
      </c>
      <c r="R1290">
        <v>4.7</v>
      </c>
      <c r="S1290">
        <v>88.3</v>
      </c>
      <c r="T1290">
        <v>84.7</v>
      </c>
      <c r="U1290">
        <v>1.4</v>
      </c>
      <c r="V1290">
        <v>3.7</v>
      </c>
      <c r="W1290">
        <v>87.9</v>
      </c>
      <c r="X1290">
        <v>14</v>
      </c>
      <c r="Y1290">
        <v>4782</v>
      </c>
      <c r="Z1290">
        <v>27.6</v>
      </c>
      <c r="AA1290">
        <v>24592</v>
      </c>
      <c r="AB1290">
        <v>78.2</v>
      </c>
      <c r="AC1290">
        <v>12.9</v>
      </c>
      <c r="AD1290">
        <v>111000</v>
      </c>
      <c r="AE1290">
        <v>22152</v>
      </c>
      <c r="AF1290">
        <v>2.67</v>
      </c>
      <c r="AG1290">
        <v>20206</v>
      </c>
      <c r="AH1290">
        <v>47892</v>
      </c>
      <c r="AI1290">
        <v>15.8</v>
      </c>
      <c r="AJ1290">
        <v>884</v>
      </c>
      <c r="AK1290">
        <v>10910</v>
      </c>
      <c r="AL1290">
        <v>1.7</v>
      </c>
      <c r="AM1290">
        <v>3184</v>
      </c>
      <c r="AN1290">
        <v>3731</v>
      </c>
      <c r="AO1290">
        <v>0</v>
      </c>
      <c r="AP1290">
        <v>0</v>
      </c>
      <c r="AQ1290">
        <v>0</v>
      </c>
      <c r="AR1290">
        <v>0</v>
      </c>
      <c r="AS1290">
        <v>0</v>
      </c>
      <c r="AT1290">
        <v>31.9</v>
      </c>
      <c r="AU1290">
        <v>1117372</v>
      </c>
      <c r="AV1290">
        <v>118801</v>
      </c>
      <c r="AW1290">
        <v>446654</v>
      </c>
      <c r="AX1290">
        <v>6976</v>
      </c>
      <c r="AY1290">
        <v>37417</v>
      </c>
      <c r="AZ1290">
        <v>53</v>
      </c>
      <c r="BA1290">
        <v>571.29999999999995</v>
      </c>
      <c r="BB1290">
        <v>111.9</v>
      </c>
    </row>
    <row r="1291" spans="1:54" x14ac:dyDescent="0.3">
      <c r="A1291">
        <v>26069</v>
      </c>
      <c r="B1291" t="s">
        <v>1549</v>
      </c>
      <c r="C1291" t="s">
        <v>979</v>
      </c>
      <c r="D1291">
        <v>25420</v>
      </c>
      <c r="E1291">
        <v>25887</v>
      </c>
      <c r="F1291">
        <v>-1.8</v>
      </c>
      <c r="G1291">
        <v>25887</v>
      </c>
      <c r="H1291">
        <v>4.5</v>
      </c>
      <c r="I1291">
        <v>17.100000000000001</v>
      </c>
      <c r="J1291">
        <v>27.9</v>
      </c>
      <c r="K1291">
        <v>50.4</v>
      </c>
      <c r="L1291">
        <v>96</v>
      </c>
      <c r="M1291">
        <v>0.6</v>
      </c>
      <c r="N1291">
        <v>0.8</v>
      </c>
      <c r="O1291">
        <v>0.7</v>
      </c>
      <c r="P1291">
        <v>0.1</v>
      </c>
      <c r="Q1291">
        <v>1.8</v>
      </c>
      <c r="R1291">
        <v>2.1</v>
      </c>
      <c r="S1291">
        <v>94.2</v>
      </c>
      <c r="T1291">
        <v>87.2</v>
      </c>
      <c r="U1291">
        <v>2.4</v>
      </c>
      <c r="V1291">
        <v>2.7</v>
      </c>
      <c r="W1291">
        <v>87.4</v>
      </c>
      <c r="X1291">
        <v>14</v>
      </c>
      <c r="Y1291">
        <v>3474</v>
      </c>
      <c r="Z1291">
        <v>21.1</v>
      </c>
      <c r="AA1291">
        <v>20392</v>
      </c>
      <c r="AB1291">
        <v>81.3</v>
      </c>
      <c r="AC1291">
        <v>7.5</v>
      </c>
      <c r="AD1291">
        <v>90300</v>
      </c>
      <c r="AE1291">
        <v>11172</v>
      </c>
      <c r="AF1291">
        <v>2.2599999999999998</v>
      </c>
      <c r="AG1291">
        <v>22047</v>
      </c>
      <c r="AH1291">
        <v>36236</v>
      </c>
      <c r="AI1291">
        <v>19</v>
      </c>
      <c r="AJ1291">
        <v>612</v>
      </c>
      <c r="AK1291">
        <v>6319</v>
      </c>
      <c r="AL1291">
        <v>8.1999999999999993</v>
      </c>
      <c r="AM1291">
        <v>1532</v>
      </c>
      <c r="AN1291">
        <v>2631</v>
      </c>
      <c r="AO1291">
        <v>0</v>
      </c>
      <c r="AP1291">
        <v>0</v>
      </c>
      <c r="AQ1291">
        <v>0</v>
      </c>
      <c r="AR1291">
        <v>0</v>
      </c>
      <c r="AS1291">
        <v>0</v>
      </c>
      <c r="AT1291">
        <v>30.3</v>
      </c>
      <c r="AU1291">
        <v>190442</v>
      </c>
      <c r="AV1291">
        <v>0</v>
      </c>
      <c r="AW1291">
        <v>270567</v>
      </c>
      <c r="AX1291">
        <v>10272</v>
      </c>
      <c r="AY1291">
        <v>27267</v>
      </c>
      <c r="AZ1291">
        <v>49</v>
      </c>
      <c r="BA1291">
        <v>549.1</v>
      </c>
      <c r="BB1291">
        <v>47.1</v>
      </c>
    </row>
    <row r="1292" spans="1:54" x14ac:dyDescent="0.3">
      <c r="A1292">
        <v>26071</v>
      </c>
      <c r="B1292" t="s">
        <v>832</v>
      </c>
      <c r="C1292" t="s">
        <v>979</v>
      </c>
      <c r="D1292">
        <v>11387</v>
      </c>
      <c r="E1292">
        <v>11817</v>
      </c>
      <c r="F1292">
        <v>-3.6</v>
      </c>
      <c r="G1292">
        <v>11817</v>
      </c>
      <c r="H1292">
        <v>4.2</v>
      </c>
      <c r="I1292">
        <v>16.5</v>
      </c>
      <c r="J1292">
        <v>28.2</v>
      </c>
      <c r="K1292">
        <v>50.6</v>
      </c>
      <c r="L1292">
        <v>96.6</v>
      </c>
      <c r="M1292">
        <v>0.3</v>
      </c>
      <c r="N1292">
        <v>1.2</v>
      </c>
      <c r="O1292">
        <v>0.3</v>
      </c>
      <c r="P1292">
        <v>0</v>
      </c>
      <c r="Q1292">
        <v>1.5</v>
      </c>
      <c r="R1292">
        <v>1.7</v>
      </c>
      <c r="S1292">
        <v>95.2</v>
      </c>
      <c r="T1292">
        <v>92.7</v>
      </c>
      <c r="U1292">
        <v>1.8</v>
      </c>
      <c r="V1292">
        <v>3.6</v>
      </c>
      <c r="W1292">
        <v>89.2</v>
      </c>
      <c r="X1292">
        <v>18.399999999999999</v>
      </c>
      <c r="Y1292">
        <v>1476</v>
      </c>
      <c r="Z1292">
        <v>19.5</v>
      </c>
      <c r="AA1292">
        <v>9262</v>
      </c>
      <c r="AB1292">
        <v>84.5</v>
      </c>
      <c r="AC1292">
        <v>6.8</v>
      </c>
      <c r="AD1292">
        <v>75100</v>
      </c>
      <c r="AE1292">
        <v>5289</v>
      </c>
      <c r="AF1292">
        <v>2.13</v>
      </c>
      <c r="AG1292">
        <v>21499</v>
      </c>
      <c r="AH1292">
        <v>34685</v>
      </c>
      <c r="AI1292">
        <v>14.2</v>
      </c>
      <c r="AJ1292">
        <v>356</v>
      </c>
      <c r="AK1292">
        <v>2541</v>
      </c>
      <c r="AL1292">
        <v>4.7</v>
      </c>
      <c r="AM1292">
        <v>732</v>
      </c>
      <c r="AN1292">
        <v>993</v>
      </c>
      <c r="AO1292">
        <v>0</v>
      </c>
      <c r="AP1292">
        <v>0</v>
      </c>
      <c r="AQ1292">
        <v>0</v>
      </c>
      <c r="AR1292">
        <v>0</v>
      </c>
      <c r="AS1292">
        <v>0</v>
      </c>
      <c r="AT1292">
        <v>0</v>
      </c>
      <c r="AU1292">
        <v>0</v>
      </c>
      <c r="AV1292">
        <v>18647</v>
      </c>
      <c r="AW1292">
        <v>101386</v>
      </c>
      <c r="AX1292">
        <v>8496</v>
      </c>
      <c r="AY1292">
        <v>11646</v>
      </c>
      <c r="AZ1292">
        <v>20</v>
      </c>
      <c r="BA1292">
        <v>1166.1500000000001</v>
      </c>
      <c r="BB1292">
        <v>10.1</v>
      </c>
    </row>
    <row r="1293" spans="1:54" x14ac:dyDescent="0.3">
      <c r="A1293">
        <v>26073</v>
      </c>
      <c r="B1293" t="s">
        <v>1550</v>
      </c>
      <c r="C1293" t="s">
        <v>979</v>
      </c>
      <c r="D1293">
        <v>70616</v>
      </c>
      <c r="E1293">
        <v>70311</v>
      </c>
      <c r="F1293">
        <v>0.4</v>
      </c>
      <c r="G1293">
        <v>70311</v>
      </c>
      <c r="H1293">
        <v>4.7</v>
      </c>
      <c r="I1293">
        <v>17.399999999999999</v>
      </c>
      <c r="J1293">
        <v>11</v>
      </c>
      <c r="K1293">
        <v>51.4</v>
      </c>
      <c r="L1293">
        <v>88.9</v>
      </c>
      <c r="M1293">
        <v>2.7</v>
      </c>
      <c r="N1293">
        <v>3.8</v>
      </c>
      <c r="O1293">
        <v>1.9</v>
      </c>
      <c r="P1293">
        <v>0</v>
      </c>
      <c r="Q1293">
        <v>2.7</v>
      </c>
      <c r="R1293">
        <v>3.7</v>
      </c>
      <c r="S1293">
        <v>86.2</v>
      </c>
      <c r="T1293">
        <v>68.2</v>
      </c>
      <c r="U1293">
        <v>3</v>
      </c>
      <c r="V1293">
        <v>5.5</v>
      </c>
      <c r="W1293">
        <v>90.1</v>
      </c>
      <c r="X1293">
        <v>25.3</v>
      </c>
      <c r="Y1293">
        <v>3584</v>
      </c>
      <c r="Z1293">
        <v>17.7</v>
      </c>
      <c r="AA1293">
        <v>28674</v>
      </c>
      <c r="AB1293">
        <v>58.7</v>
      </c>
      <c r="AC1293">
        <v>29.6</v>
      </c>
      <c r="AD1293">
        <v>119800</v>
      </c>
      <c r="AE1293">
        <v>24817</v>
      </c>
      <c r="AF1293">
        <v>2.58</v>
      </c>
      <c r="AG1293">
        <v>19061</v>
      </c>
      <c r="AH1293">
        <v>36372</v>
      </c>
      <c r="AI1293">
        <v>31.5</v>
      </c>
      <c r="AJ1293">
        <v>1399</v>
      </c>
      <c r="AK1293">
        <v>22174</v>
      </c>
      <c r="AL1293">
        <v>-1.4</v>
      </c>
      <c r="AM1293">
        <v>3530</v>
      </c>
      <c r="AN1293">
        <v>4533</v>
      </c>
      <c r="AO1293">
        <v>0</v>
      </c>
      <c r="AP1293">
        <v>0</v>
      </c>
      <c r="AQ1293">
        <v>2</v>
      </c>
      <c r="AR1293">
        <v>0</v>
      </c>
      <c r="AS1293">
        <v>0</v>
      </c>
      <c r="AT1293">
        <v>30.8</v>
      </c>
      <c r="AU1293">
        <v>528739</v>
      </c>
      <c r="AV1293">
        <v>0</v>
      </c>
      <c r="AW1293">
        <v>705401</v>
      </c>
      <c r="AX1293">
        <v>10577</v>
      </c>
      <c r="AY1293">
        <v>117754</v>
      </c>
      <c r="AZ1293">
        <v>111</v>
      </c>
      <c r="BA1293">
        <v>572.67999999999995</v>
      </c>
      <c r="BB1293">
        <v>122.8</v>
      </c>
    </row>
    <row r="1294" spans="1:54" x14ac:dyDescent="0.3">
      <c r="A1294">
        <v>26075</v>
      </c>
      <c r="B1294" t="s">
        <v>39</v>
      </c>
      <c r="C1294" t="s">
        <v>979</v>
      </c>
      <c r="D1294">
        <v>159741</v>
      </c>
      <c r="E1294">
        <v>160248</v>
      </c>
      <c r="F1294">
        <v>-0.3</v>
      </c>
      <c r="G1294">
        <v>160248</v>
      </c>
      <c r="H1294">
        <v>5.5</v>
      </c>
      <c r="I1294">
        <v>22.1</v>
      </c>
      <c r="J1294">
        <v>16</v>
      </c>
      <c r="K1294">
        <v>48.8</v>
      </c>
      <c r="L1294">
        <v>87.8</v>
      </c>
      <c r="M1294">
        <v>8.3000000000000007</v>
      </c>
      <c r="N1294">
        <v>0.4</v>
      </c>
      <c r="O1294">
        <v>0.9</v>
      </c>
      <c r="P1294">
        <v>0</v>
      </c>
      <c r="Q1294">
        <v>2.5</v>
      </c>
      <c r="R1294">
        <v>3.4</v>
      </c>
      <c r="S1294">
        <v>85</v>
      </c>
      <c r="T1294">
        <v>82.7</v>
      </c>
      <c r="U1294">
        <v>1.7</v>
      </c>
      <c r="V1294">
        <v>3.5</v>
      </c>
      <c r="W1294">
        <v>89.1</v>
      </c>
      <c r="X1294">
        <v>18.8</v>
      </c>
      <c r="Y1294">
        <v>12517</v>
      </c>
      <c r="Z1294">
        <v>23.3</v>
      </c>
      <c r="AA1294">
        <v>69077</v>
      </c>
      <c r="AB1294">
        <v>73.099999999999994</v>
      </c>
      <c r="AC1294">
        <v>15.8</v>
      </c>
      <c r="AD1294">
        <v>112800</v>
      </c>
      <c r="AE1294">
        <v>60100</v>
      </c>
      <c r="AF1294">
        <v>2.52</v>
      </c>
      <c r="AG1294">
        <v>22613</v>
      </c>
      <c r="AH1294">
        <v>46615</v>
      </c>
      <c r="AI1294">
        <v>17</v>
      </c>
      <c r="AJ1294">
        <v>2954</v>
      </c>
      <c r="AK1294">
        <v>49019</v>
      </c>
      <c r="AL1294">
        <v>1.1000000000000001</v>
      </c>
      <c r="AM1294">
        <v>8876</v>
      </c>
      <c r="AN1294">
        <v>11902</v>
      </c>
      <c r="AO1294">
        <v>2.8</v>
      </c>
      <c r="AP1294">
        <v>0</v>
      </c>
      <c r="AQ1294">
        <v>0</v>
      </c>
      <c r="AR1294">
        <v>0</v>
      </c>
      <c r="AS1294">
        <v>1.1000000000000001</v>
      </c>
      <c r="AT1294">
        <v>29.2</v>
      </c>
      <c r="AU1294">
        <v>2782988</v>
      </c>
      <c r="AV1294">
        <v>0</v>
      </c>
      <c r="AW1294">
        <v>1690871</v>
      </c>
      <c r="AX1294">
        <v>10393</v>
      </c>
      <c r="AY1294">
        <v>185386</v>
      </c>
      <c r="AZ1294">
        <v>89</v>
      </c>
      <c r="BA1294">
        <v>701.67</v>
      </c>
      <c r="BB1294">
        <v>228.4</v>
      </c>
    </row>
    <row r="1295" spans="1:54" x14ac:dyDescent="0.3">
      <c r="A1295">
        <v>26077</v>
      </c>
      <c r="B1295" t="s">
        <v>1551</v>
      </c>
      <c r="C1295" t="s">
        <v>979</v>
      </c>
      <c r="D1295">
        <v>258818</v>
      </c>
      <c r="E1295">
        <v>250331</v>
      </c>
      <c r="F1295">
        <v>3.4</v>
      </c>
      <c r="G1295">
        <v>250331</v>
      </c>
      <c r="H1295">
        <v>6</v>
      </c>
      <c r="I1295">
        <v>22.1</v>
      </c>
      <c r="J1295">
        <v>13.5</v>
      </c>
      <c r="K1295">
        <v>51</v>
      </c>
      <c r="L1295">
        <v>82.1</v>
      </c>
      <c r="M1295">
        <v>11.4</v>
      </c>
      <c r="N1295">
        <v>0.5</v>
      </c>
      <c r="O1295">
        <v>2.6</v>
      </c>
      <c r="P1295">
        <v>0.1</v>
      </c>
      <c r="Q1295">
        <v>3.3</v>
      </c>
      <c r="R1295">
        <v>4.7</v>
      </c>
      <c r="S1295">
        <v>78.5</v>
      </c>
      <c r="T1295">
        <v>78.8</v>
      </c>
      <c r="U1295">
        <v>4.8</v>
      </c>
      <c r="V1295">
        <v>7</v>
      </c>
      <c r="W1295">
        <v>92.6</v>
      </c>
      <c r="X1295">
        <v>34</v>
      </c>
      <c r="Y1295">
        <v>15405</v>
      </c>
      <c r="Z1295">
        <v>20</v>
      </c>
      <c r="AA1295">
        <v>110316</v>
      </c>
      <c r="AB1295">
        <v>64.7</v>
      </c>
      <c r="AC1295">
        <v>27.9</v>
      </c>
      <c r="AD1295">
        <v>136700</v>
      </c>
      <c r="AE1295">
        <v>100072</v>
      </c>
      <c r="AF1295">
        <v>2.44</v>
      </c>
      <c r="AG1295">
        <v>25757</v>
      </c>
      <c r="AH1295">
        <v>45775</v>
      </c>
      <c r="AI1295">
        <v>19.100000000000001</v>
      </c>
      <c r="AJ1295">
        <v>5507</v>
      </c>
      <c r="AK1295">
        <v>103221</v>
      </c>
      <c r="AL1295">
        <v>0.6</v>
      </c>
      <c r="AM1295">
        <v>15771</v>
      </c>
      <c r="AN1295">
        <v>21093</v>
      </c>
      <c r="AO1295">
        <v>6</v>
      </c>
      <c r="AP1295">
        <v>0</v>
      </c>
      <c r="AQ1295">
        <v>2.1</v>
      </c>
      <c r="AR1295">
        <v>0</v>
      </c>
      <c r="AS1295">
        <v>0.7</v>
      </c>
      <c r="AT1295">
        <v>31.7</v>
      </c>
      <c r="AU1295">
        <v>7145875</v>
      </c>
      <c r="AV1295">
        <v>1207153</v>
      </c>
      <c r="AW1295">
        <v>2808829</v>
      </c>
      <c r="AX1295">
        <v>11481</v>
      </c>
      <c r="AY1295">
        <v>414648</v>
      </c>
      <c r="AZ1295">
        <v>480</v>
      </c>
      <c r="BA1295">
        <v>561.66</v>
      </c>
      <c r="BB1295">
        <v>445.7</v>
      </c>
    </row>
    <row r="1296" spans="1:54" x14ac:dyDescent="0.3">
      <c r="A1296">
        <v>26079</v>
      </c>
      <c r="B1296" t="s">
        <v>1552</v>
      </c>
      <c r="C1296" t="s">
        <v>979</v>
      </c>
      <c r="D1296">
        <v>17394</v>
      </c>
      <c r="E1296">
        <v>17153</v>
      </c>
      <c r="F1296">
        <v>1.4</v>
      </c>
      <c r="G1296">
        <v>17153</v>
      </c>
      <c r="H1296">
        <v>5.5</v>
      </c>
      <c r="I1296">
        <v>21.7</v>
      </c>
      <c r="J1296">
        <v>19</v>
      </c>
      <c r="K1296">
        <v>49.2</v>
      </c>
      <c r="L1296">
        <v>96.4</v>
      </c>
      <c r="M1296">
        <v>0.6</v>
      </c>
      <c r="N1296">
        <v>0.9</v>
      </c>
      <c r="O1296">
        <v>0.4</v>
      </c>
      <c r="P1296">
        <v>0.1</v>
      </c>
      <c r="Q1296">
        <v>1.7</v>
      </c>
      <c r="R1296">
        <v>1.9</v>
      </c>
      <c r="S1296">
        <v>94.7</v>
      </c>
      <c r="T1296">
        <v>87.6</v>
      </c>
      <c r="U1296">
        <v>1</v>
      </c>
      <c r="V1296">
        <v>1.7</v>
      </c>
      <c r="W1296">
        <v>85.9</v>
      </c>
      <c r="X1296">
        <v>12.1</v>
      </c>
      <c r="Y1296">
        <v>1610</v>
      </c>
      <c r="Z1296">
        <v>27.5</v>
      </c>
      <c r="AA1296">
        <v>12113</v>
      </c>
      <c r="AB1296">
        <v>81.2</v>
      </c>
      <c r="AC1296">
        <v>3.1</v>
      </c>
      <c r="AD1296">
        <v>98800</v>
      </c>
      <c r="AE1296">
        <v>7035</v>
      </c>
      <c r="AF1296">
        <v>2.4</v>
      </c>
      <c r="AG1296">
        <v>20258</v>
      </c>
      <c r="AH1296">
        <v>40140</v>
      </c>
      <c r="AI1296">
        <v>16.3</v>
      </c>
      <c r="AJ1296">
        <v>331</v>
      </c>
      <c r="AK1296">
        <v>3340</v>
      </c>
      <c r="AL1296">
        <v>2</v>
      </c>
      <c r="AM1296">
        <v>1210</v>
      </c>
      <c r="AN1296">
        <v>1414</v>
      </c>
      <c r="AO1296">
        <v>0</v>
      </c>
      <c r="AP1296">
        <v>0</v>
      </c>
      <c r="AQ1296">
        <v>0</v>
      </c>
      <c r="AR1296">
        <v>0</v>
      </c>
      <c r="AS1296">
        <v>0</v>
      </c>
      <c r="AT1296">
        <v>41.6</v>
      </c>
      <c r="AU1296">
        <v>0</v>
      </c>
      <c r="AV1296">
        <v>83354</v>
      </c>
      <c r="AW1296">
        <v>144117</v>
      </c>
      <c r="AX1296">
        <v>8400</v>
      </c>
      <c r="AY1296">
        <v>13744</v>
      </c>
      <c r="AZ1296">
        <v>21</v>
      </c>
      <c r="BA1296">
        <v>559.87</v>
      </c>
      <c r="BB1296">
        <v>30.6</v>
      </c>
    </row>
    <row r="1297" spans="1:54" x14ac:dyDescent="0.3">
      <c r="A1297">
        <v>26081</v>
      </c>
      <c r="B1297" t="s">
        <v>719</v>
      </c>
      <c r="C1297" t="s">
        <v>979</v>
      </c>
      <c r="D1297">
        <v>629237</v>
      </c>
      <c r="E1297">
        <v>602622</v>
      </c>
      <c r="F1297">
        <v>4.4000000000000004</v>
      </c>
      <c r="G1297">
        <v>602622</v>
      </c>
      <c r="H1297">
        <v>7</v>
      </c>
      <c r="I1297">
        <v>25.1</v>
      </c>
      <c r="J1297">
        <v>12.2</v>
      </c>
      <c r="K1297">
        <v>50.8</v>
      </c>
      <c r="L1297">
        <v>83.3</v>
      </c>
      <c r="M1297">
        <v>10.4</v>
      </c>
      <c r="N1297">
        <v>0.7</v>
      </c>
      <c r="O1297">
        <v>2.8</v>
      </c>
      <c r="P1297">
        <v>0.1</v>
      </c>
      <c r="Q1297">
        <v>2.8</v>
      </c>
      <c r="R1297">
        <v>10.1</v>
      </c>
      <c r="S1297">
        <v>75</v>
      </c>
      <c r="T1297">
        <v>84</v>
      </c>
      <c r="U1297">
        <v>7.4</v>
      </c>
      <c r="V1297">
        <v>11.3</v>
      </c>
      <c r="W1297">
        <v>89.4</v>
      </c>
      <c r="X1297">
        <v>31.7</v>
      </c>
      <c r="Y1297">
        <v>34393</v>
      </c>
      <c r="Z1297">
        <v>21.1</v>
      </c>
      <c r="AA1297">
        <v>248724</v>
      </c>
      <c r="AB1297">
        <v>70.099999999999994</v>
      </c>
      <c r="AC1297">
        <v>24.4</v>
      </c>
      <c r="AD1297">
        <v>137500</v>
      </c>
      <c r="AE1297">
        <v>229373</v>
      </c>
      <c r="AF1297">
        <v>2.61</v>
      </c>
      <c r="AG1297">
        <v>25889</v>
      </c>
      <c r="AH1297">
        <v>51667</v>
      </c>
      <c r="AI1297">
        <v>15.5</v>
      </c>
      <c r="AJ1297">
        <v>15615</v>
      </c>
      <c r="AK1297">
        <v>323594</v>
      </c>
      <c r="AL1297">
        <v>0.8</v>
      </c>
      <c r="AM1297">
        <v>43713</v>
      </c>
      <c r="AN1297">
        <v>52369</v>
      </c>
      <c r="AO1297">
        <v>6</v>
      </c>
      <c r="AP1297">
        <v>0.6</v>
      </c>
      <c r="AQ1297">
        <v>2.7</v>
      </c>
      <c r="AR1297">
        <v>0</v>
      </c>
      <c r="AS1297">
        <v>2</v>
      </c>
      <c r="AT1297">
        <v>29.5</v>
      </c>
      <c r="AU1297">
        <v>15738279</v>
      </c>
      <c r="AV1297">
        <v>13020792</v>
      </c>
      <c r="AW1297">
        <v>8058005</v>
      </c>
      <c r="AX1297">
        <v>13377</v>
      </c>
      <c r="AY1297">
        <v>925177</v>
      </c>
      <c r="AZ1297">
        <v>1711</v>
      </c>
      <c r="BA1297">
        <v>846.95</v>
      </c>
      <c r="BB1297">
        <v>711.5</v>
      </c>
    </row>
    <row r="1298" spans="1:54" x14ac:dyDescent="0.3">
      <c r="A1298">
        <v>26083</v>
      </c>
      <c r="B1298" t="s">
        <v>1553</v>
      </c>
      <c r="C1298" t="s">
        <v>979</v>
      </c>
      <c r="D1298">
        <v>2217</v>
      </c>
      <c r="E1298">
        <v>2156</v>
      </c>
      <c r="F1298">
        <v>2.8</v>
      </c>
      <c r="G1298">
        <v>2156</v>
      </c>
      <c r="H1298">
        <v>3.8</v>
      </c>
      <c r="I1298">
        <v>17.100000000000001</v>
      </c>
      <c r="J1298">
        <v>30.9</v>
      </c>
      <c r="K1298">
        <v>48.7</v>
      </c>
      <c r="L1298">
        <v>98.5</v>
      </c>
      <c r="M1298">
        <v>0.2</v>
      </c>
      <c r="N1298">
        <v>0.2</v>
      </c>
      <c r="O1298">
        <v>0</v>
      </c>
      <c r="P1298">
        <v>0</v>
      </c>
      <c r="Q1298">
        <v>1.1000000000000001</v>
      </c>
      <c r="R1298">
        <v>1</v>
      </c>
      <c r="S1298">
        <v>97.7</v>
      </c>
      <c r="T1298">
        <v>90.5</v>
      </c>
      <c r="U1298">
        <v>1.1000000000000001</v>
      </c>
      <c r="V1298">
        <v>2.2000000000000002</v>
      </c>
      <c r="W1298">
        <v>92.8</v>
      </c>
      <c r="X1298">
        <v>23.9</v>
      </c>
      <c r="Y1298">
        <v>351</v>
      </c>
      <c r="Z1298">
        <v>20.5</v>
      </c>
      <c r="AA1298">
        <v>2474</v>
      </c>
      <c r="AB1298">
        <v>85.9</v>
      </c>
      <c r="AC1298">
        <v>4</v>
      </c>
      <c r="AD1298">
        <v>101700</v>
      </c>
      <c r="AE1298">
        <v>1014</v>
      </c>
      <c r="AF1298">
        <v>2.08</v>
      </c>
      <c r="AG1298">
        <v>24802</v>
      </c>
      <c r="AH1298">
        <v>39038</v>
      </c>
      <c r="AI1298">
        <v>15.8</v>
      </c>
      <c r="AJ1298">
        <v>63</v>
      </c>
      <c r="AK1298">
        <v>159</v>
      </c>
      <c r="AL1298">
        <v>-3.6</v>
      </c>
      <c r="AM1298">
        <v>152</v>
      </c>
      <c r="AN1298">
        <v>156</v>
      </c>
      <c r="AO1298">
        <v>0</v>
      </c>
      <c r="AP1298">
        <v>0</v>
      </c>
      <c r="AQ1298">
        <v>0</v>
      </c>
      <c r="AR1298">
        <v>0</v>
      </c>
      <c r="AS1298">
        <v>0</v>
      </c>
      <c r="AT1298">
        <v>0</v>
      </c>
      <c r="AU1298">
        <v>0</v>
      </c>
      <c r="AV1298">
        <v>0</v>
      </c>
      <c r="AW1298">
        <v>3262</v>
      </c>
      <c r="AX1298">
        <v>1465</v>
      </c>
      <c r="AY1298">
        <v>4385</v>
      </c>
      <c r="AZ1298">
        <v>8</v>
      </c>
      <c r="BA1298">
        <v>540.11</v>
      </c>
      <c r="BB1298">
        <v>4</v>
      </c>
    </row>
    <row r="1299" spans="1:54" x14ac:dyDescent="0.3">
      <c r="A1299">
        <v>26085</v>
      </c>
      <c r="B1299" t="s">
        <v>171</v>
      </c>
      <c r="C1299" t="s">
        <v>979</v>
      </c>
      <c r="D1299">
        <v>11341</v>
      </c>
      <c r="E1299">
        <v>11539</v>
      </c>
      <c r="F1299">
        <v>-1.7</v>
      </c>
      <c r="G1299">
        <v>11539</v>
      </c>
      <c r="H1299">
        <v>3.5</v>
      </c>
      <c r="I1299">
        <v>16.899999999999999</v>
      </c>
      <c r="J1299">
        <v>26.2</v>
      </c>
      <c r="K1299">
        <v>49.2</v>
      </c>
      <c r="L1299">
        <v>87.2</v>
      </c>
      <c r="M1299">
        <v>9.1</v>
      </c>
      <c r="N1299">
        <v>0.9</v>
      </c>
      <c r="O1299">
        <v>0.2</v>
      </c>
      <c r="P1299">
        <v>0</v>
      </c>
      <c r="Q1299">
        <v>2.6</v>
      </c>
      <c r="R1299">
        <v>2.5</v>
      </c>
      <c r="S1299">
        <v>85.3</v>
      </c>
      <c r="T1299">
        <v>88.1</v>
      </c>
      <c r="U1299">
        <v>0.9</v>
      </c>
      <c r="V1299">
        <v>2.1</v>
      </c>
      <c r="W1299">
        <v>80.3</v>
      </c>
      <c r="X1299">
        <v>8.4</v>
      </c>
      <c r="Y1299">
        <v>1272</v>
      </c>
      <c r="Z1299">
        <v>25.2</v>
      </c>
      <c r="AA1299">
        <v>14925</v>
      </c>
      <c r="AB1299">
        <v>81.3</v>
      </c>
      <c r="AC1299">
        <v>2.2000000000000002</v>
      </c>
      <c r="AD1299">
        <v>79700</v>
      </c>
      <c r="AE1299">
        <v>4096</v>
      </c>
      <c r="AF1299">
        <v>2.72</v>
      </c>
      <c r="AG1299">
        <v>16202</v>
      </c>
      <c r="AH1299">
        <v>29379</v>
      </c>
      <c r="AI1299">
        <v>27.9</v>
      </c>
      <c r="AJ1299">
        <v>161</v>
      </c>
      <c r="AK1299">
        <v>1138</v>
      </c>
      <c r="AL1299">
        <v>1.6</v>
      </c>
      <c r="AM1299">
        <v>636</v>
      </c>
      <c r="AN1299">
        <v>805</v>
      </c>
      <c r="AO1299">
        <v>0</v>
      </c>
      <c r="AP1299">
        <v>0</v>
      </c>
      <c r="AQ1299">
        <v>0</v>
      </c>
      <c r="AR1299">
        <v>0</v>
      </c>
      <c r="AS1299">
        <v>0</v>
      </c>
      <c r="AT1299">
        <v>15.9</v>
      </c>
      <c r="AU1299">
        <v>0</v>
      </c>
      <c r="AV1299">
        <v>0</v>
      </c>
      <c r="AW1299">
        <v>53307</v>
      </c>
      <c r="AX1299">
        <v>4801</v>
      </c>
      <c r="AY1299">
        <v>7788</v>
      </c>
      <c r="AZ1299">
        <v>54</v>
      </c>
      <c r="BA1299">
        <v>567.37</v>
      </c>
      <c r="BB1299">
        <v>20.3</v>
      </c>
    </row>
    <row r="1300" spans="1:54" x14ac:dyDescent="0.3">
      <c r="A1300">
        <v>26087</v>
      </c>
      <c r="B1300" t="s">
        <v>1554</v>
      </c>
      <c r="C1300" t="s">
        <v>979</v>
      </c>
      <c r="D1300">
        <v>88153</v>
      </c>
      <c r="E1300">
        <v>88316</v>
      </c>
      <c r="F1300">
        <v>-0.2</v>
      </c>
      <c r="G1300">
        <v>88319</v>
      </c>
      <c r="H1300">
        <v>4.8</v>
      </c>
      <c r="I1300">
        <v>22</v>
      </c>
      <c r="J1300">
        <v>15.9</v>
      </c>
      <c r="K1300">
        <v>49.3</v>
      </c>
      <c r="L1300">
        <v>96.4</v>
      </c>
      <c r="M1300">
        <v>1.2</v>
      </c>
      <c r="N1300">
        <v>0.5</v>
      </c>
      <c r="O1300">
        <v>0.5</v>
      </c>
      <c r="P1300">
        <v>0</v>
      </c>
      <c r="Q1300">
        <v>1.3</v>
      </c>
      <c r="R1300">
        <v>4.5</v>
      </c>
      <c r="S1300">
        <v>92.3</v>
      </c>
      <c r="T1300">
        <v>88.9</v>
      </c>
      <c r="U1300">
        <v>2.7</v>
      </c>
      <c r="V1300">
        <v>4.0999999999999996</v>
      </c>
      <c r="W1300">
        <v>90.2</v>
      </c>
      <c r="X1300">
        <v>17</v>
      </c>
      <c r="Y1300">
        <v>6550</v>
      </c>
      <c r="Z1300">
        <v>32.799999999999997</v>
      </c>
      <c r="AA1300">
        <v>36204</v>
      </c>
      <c r="AB1300">
        <v>83.1</v>
      </c>
      <c r="AC1300">
        <v>7.7</v>
      </c>
      <c r="AD1300">
        <v>137600</v>
      </c>
      <c r="AE1300">
        <v>32684</v>
      </c>
      <c r="AF1300">
        <v>2.65</v>
      </c>
      <c r="AG1300">
        <v>23907</v>
      </c>
      <c r="AH1300">
        <v>52939</v>
      </c>
      <c r="AI1300">
        <v>11</v>
      </c>
      <c r="AJ1300">
        <v>1574</v>
      </c>
      <c r="AK1300">
        <v>17109</v>
      </c>
      <c r="AL1300">
        <v>0.6</v>
      </c>
      <c r="AM1300">
        <v>6300</v>
      </c>
      <c r="AN1300">
        <v>7591</v>
      </c>
      <c r="AO1300">
        <v>0</v>
      </c>
      <c r="AP1300">
        <v>0</v>
      </c>
      <c r="AQ1300">
        <v>0</v>
      </c>
      <c r="AR1300">
        <v>0</v>
      </c>
      <c r="AS1300">
        <v>1.2</v>
      </c>
      <c r="AT1300">
        <v>0</v>
      </c>
      <c r="AU1300">
        <v>1142583</v>
      </c>
      <c r="AV1300">
        <v>170050</v>
      </c>
      <c r="AW1300">
        <v>799900</v>
      </c>
      <c r="AX1300">
        <v>8707</v>
      </c>
      <c r="AY1300">
        <v>72559</v>
      </c>
      <c r="AZ1300">
        <v>120</v>
      </c>
      <c r="BA1300">
        <v>643.01</v>
      </c>
      <c r="BB1300">
        <v>137.4</v>
      </c>
    </row>
    <row r="1301" spans="1:54" x14ac:dyDescent="0.3">
      <c r="A1301">
        <v>26089</v>
      </c>
      <c r="B1301" t="s">
        <v>1555</v>
      </c>
      <c r="C1301" t="s">
        <v>979</v>
      </c>
      <c r="D1301">
        <v>21915</v>
      </c>
      <c r="E1301">
        <v>21708</v>
      </c>
      <c r="F1301">
        <v>1</v>
      </c>
      <c r="G1301">
        <v>21708</v>
      </c>
      <c r="H1301">
        <v>3.8</v>
      </c>
      <c r="I1301">
        <v>17.399999999999999</v>
      </c>
      <c r="J1301">
        <v>27.7</v>
      </c>
      <c r="K1301">
        <v>50.8</v>
      </c>
      <c r="L1301">
        <v>93.6</v>
      </c>
      <c r="M1301">
        <v>0.5</v>
      </c>
      <c r="N1301">
        <v>3.6</v>
      </c>
      <c r="O1301">
        <v>0.6</v>
      </c>
      <c r="P1301">
        <v>0</v>
      </c>
      <c r="Q1301">
        <v>1.7</v>
      </c>
      <c r="R1301">
        <v>4.0999999999999996</v>
      </c>
      <c r="S1301">
        <v>90.6</v>
      </c>
      <c r="T1301">
        <v>90.9</v>
      </c>
      <c r="U1301">
        <v>3.1</v>
      </c>
      <c r="V1301">
        <v>5.3</v>
      </c>
      <c r="W1301">
        <v>94.2</v>
      </c>
      <c r="X1301">
        <v>39.200000000000003</v>
      </c>
      <c r="Y1301">
        <v>2225</v>
      </c>
      <c r="Z1301">
        <v>22.2</v>
      </c>
      <c r="AA1301">
        <v>15221</v>
      </c>
      <c r="AB1301">
        <v>85.1</v>
      </c>
      <c r="AC1301">
        <v>9.1</v>
      </c>
      <c r="AD1301">
        <v>235600</v>
      </c>
      <c r="AE1301">
        <v>9103</v>
      </c>
      <c r="AF1301">
        <v>2.34</v>
      </c>
      <c r="AG1301">
        <v>31462</v>
      </c>
      <c r="AH1301">
        <v>55018</v>
      </c>
      <c r="AI1301">
        <v>11.2</v>
      </c>
      <c r="AJ1301">
        <v>737</v>
      </c>
      <c r="AK1301">
        <v>4366</v>
      </c>
      <c r="AL1301">
        <v>9.6999999999999993</v>
      </c>
      <c r="AM1301">
        <v>2749</v>
      </c>
      <c r="AN1301">
        <v>3437</v>
      </c>
      <c r="AO1301">
        <v>0</v>
      </c>
      <c r="AP1301">
        <v>0</v>
      </c>
      <c r="AQ1301">
        <v>0</v>
      </c>
      <c r="AR1301">
        <v>0</v>
      </c>
      <c r="AS1301">
        <v>0</v>
      </c>
      <c r="AT1301">
        <v>27.1</v>
      </c>
      <c r="AU1301">
        <v>0</v>
      </c>
      <c r="AV1301">
        <v>17144</v>
      </c>
      <c r="AW1301">
        <v>128208</v>
      </c>
      <c r="AX1301">
        <v>5857</v>
      </c>
      <c r="AY1301">
        <v>40646</v>
      </c>
      <c r="AZ1301">
        <v>113</v>
      </c>
      <c r="BA1301">
        <v>347.17</v>
      </c>
      <c r="BB1301">
        <v>62.5</v>
      </c>
    </row>
    <row r="1302" spans="1:54" x14ac:dyDescent="0.3">
      <c r="A1302">
        <v>26091</v>
      </c>
      <c r="B1302" t="s">
        <v>1556</v>
      </c>
      <c r="C1302" t="s">
        <v>979</v>
      </c>
      <c r="D1302">
        <v>99047</v>
      </c>
      <c r="E1302">
        <v>99892</v>
      </c>
      <c r="F1302">
        <v>-0.8</v>
      </c>
      <c r="G1302">
        <v>99892</v>
      </c>
      <c r="H1302">
        <v>5.6</v>
      </c>
      <c r="I1302">
        <v>21.9</v>
      </c>
      <c r="J1302">
        <v>16.8</v>
      </c>
      <c r="K1302">
        <v>49.4</v>
      </c>
      <c r="L1302">
        <v>94.1</v>
      </c>
      <c r="M1302">
        <v>2.8</v>
      </c>
      <c r="N1302">
        <v>0.6</v>
      </c>
      <c r="O1302">
        <v>0.5</v>
      </c>
      <c r="P1302">
        <v>0</v>
      </c>
      <c r="Q1302">
        <v>1.9</v>
      </c>
      <c r="R1302">
        <v>7.7</v>
      </c>
      <c r="S1302">
        <v>87.2</v>
      </c>
      <c r="T1302">
        <v>84.3</v>
      </c>
      <c r="U1302">
        <v>2</v>
      </c>
      <c r="V1302">
        <v>4.8</v>
      </c>
      <c r="W1302">
        <v>89.1</v>
      </c>
      <c r="X1302">
        <v>19.3</v>
      </c>
      <c r="Y1302">
        <v>7598</v>
      </c>
      <c r="Z1302">
        <v>26.6</v>
      </c>
      <c r="AA1302">
        <v>43454</v>
      </c>
      <c r="AB1302">
        <v>77.8</v>
      </c>
      <c r="AC1302">
        <v>12.5</v>
      </c>
      <c r="AD1302">
        <v>116900</v>
      </c>
      <c r="AE1302">
        <v>37754</v>
      </c>
      <c r="AF1302">
        <v>2.5</v>
      </c>
      <c r="AG1302">
        <v>22395</v>
      </c>
      <c r="AH1302">
        <v>47766</v>
      </c>
      <c r="AI1302">
        <v>14.1</v>
      </c>
      <c r="AJ1302">
        <v>1812</v>
      </c>
      <c r="AK1302">
        <v>22990</v>
      </c>
      <c r="AL1302">
        <v>0.6</v>
      </c>
      <c r="AM1302">
        <v>5890</v>
      </c>
      <c r="AN1302">
        <v>7725</v>
      </c>
      <c r="AO1302">
        <v>0</v>
      </c>
      <c r="AP1302">
        <v>0</v>
      </c>
      <c r="AQ1302">
        <v>0</v>
      </c>
      <c r="AR1302">
        <v>0</v>
      </c>
      <c r="AS1302">
        <v>0</v>
      </c>
      <c r="AT1302">
        <v>27.3</v>
      </c>
      <c r="AU1302">
        <v>2230840</v>
      </c>
      <c r="AV1302">
        <v>451920</v>
      </c>
      <c r="AW1302">
        <v>944698</v>
      </c>
      <c r="AX1302">
        <v>9336</v>
      </c>
      <c r="AY1302">
        <v>94196</v>
      </c>
      <c r="AZ1302">
        <v>92</v>
      </c>
      <c r="BA1302">
        <v>749.56</v>
      </c>
      <c r="BB1302">
        <v>133.30000000000001</v>
      </c>
    </row>
    <row r="1303" spans="1:54" x14ac:dyDescent="0.3">
      <c r="A1303">
        <v>26093</v>
      </c>
      <c r="B1303" t="s">
        <v>1348</v>
      </c>
      <c r="C1303" t="s">
        <v>979</v>
      </c>
      <c r="D1303">
        <v>185596</v>
      </c>
      <c r="E1303">
        <v>180967</v>
      </c>
      <c r="F1303">
        <v>2.6</v>
      </c>
      <c r="G1303">
        <v>180967</v>
      </c>
      <c r="H1303">
        <v>5</v>
      </c>
      <c r="I1303">
        <v>23.1</v>
      </c>
      <c r="J1303">
        <v>14.7</v>
      </c>
      <c r="K1303">
        <v>50</v>
      </c>
      <c r="L1303">
        <v>96.7</v>
      </c>
      <c r="M1303">
        <v>0.6</v>
      </c>
      <c r="N1303">
        <v>0.4</v>
      </c>
      <c r="O1303">
        <v>0.9</v>
      </c>
      <c r="P1303">
        <v>0</v>
      </c>
      <c r="Q1303">
        <v>1.3</v>
      </c>
      <c r="R1303">
        <v>2.2000000000000002</v>
      </c>
      <c r="S1303">
        <v>94.8</v>
      </c>
      <c r="T1303">
        <v>89.7</v>
      </c>
      <c r="U1303">
        <v>3</v>
      </c>
      <c r="V1303">
        <v>3.8</v>
      </c>
      <c r="W1303">
        <v>94.4</v>
      </c>
      <c r="X1303">
        <v>32.9</v>
      </c>
      <c r="Y1303">
        <v>12150</v>
      </c>
      <c r="Z1303">
        <v>31.4</v>
      </c>
      <c r="AA1303">
        <v>74217</v>
      </c>
      <c r="AB1303">
        <v>85.1</v>
      </c>
      <c r="AC1303">
        <v>9.1</v>
      </c>
      <c r="AD1303">
        <v>183100</v>
      </c>
      <c r="AE1303">
        <v>67691</v>
      </c>
      <c r="AF1303">
        <v>2.68</v>
      </c>
      <c r="AG1303">
        <v>32129</v>
      </c>
      <c r="AH1303">
        <v>72359</v>
      </c>
      <c r="AI1303">
        <v>6.2</v>
      </c>
      <c r="AJ1303">
        <v>4159</v>
      </c>
      <c r="AK1303">
        <v>47463</v>
      </c>
      <c r="AL1303">
        <v>0.9</v>
      </c>
      <c r="AM1303">
        <v>14183</v>
      </c>
      <c r="AN1303">
        <v>17856</v>
      </c>
      <c r="AO1303">
        <v>0.3</v>
      </c>
      <c r="AP1303">
        <v>0.4</v>
      </c>
      <c r="AQ1303">
        <v>1.5</v>
      </c>
      <c r="AR1303">
        <v>0</v>
      </c>
      <c r="AS1303">
        <v>0</v>
      </c>
      <c r="AT1303">
        <v>29.1</v>
      </c>
      <c r="AU1303">
        <v>2715794</v>
      </c>
      <c r="AV1303">
        <v>1293290</v>
      </c>
      <c r="AW1303">
        <v>2059768</v>
      </c>
      <c r="AX1303">
        <v>11260</v>
      </c>
      <c r="AY1303">
        <v>180995</v>
      </c>
      <c r="AZ1303">
        <v>736</v>
      </c>
      <c r="BA1303">
        <v>565.25</v>
      </c>
      <c r="BB1303">
        <v>320.2</v>
      </c>
    </row>
    <row r="1304" spans="1:54" x14ac:dyDescent="0.3">
      <c r="A1304">
        <v>26095</v>
      </c>
      <c r="B1304" t="s">
        <v>1557</v>
      </c>
      <c r="C1304" t="s">
        <v>979</v>
      </c>
      <c r="D1304">
        <v>6426</v>
      </c>
      <c r="E1304">
        <v>6631</v>
      </c>
      <c r="F1304">
        <v>-3.1</v>
      </c>
      <c r="G1304">
        <v>6631</v>
      </c>
      <c r="H1304">
        <v>4.2</v>
      </c>
      <c r="I1304">
        <v>16.5</v>
      </c>
      <c r="J1304">
        <v>20.100000000000001</v>
      </c>
      <c r="K1304">
        <v>41.5</v>
      </c>
      <c r="L1304">
        <v>79.900000000000006</v>
      </c>
      <c r="M1304">
        <v>11.5</v>
      </c>
      <c r="N1304">
        <v>5</v>
      </c>
      <c r="O1304">
        <v>0.2</v>
      </c>
      <c r="P1304">
        <v>0</v>
      </c>
      <c r="Q1304">
        <v>3.2</v>
      </c>
      <c r="R1304">
        <v>1.4</v>
      </c>
      <c r="S1304">
        <v>78.900000000000006</v>
      </c>
      <c r="T1304">
        <v>85.4</v>
      </c>
      <c r="U1304">
        <v>2</v>
      </c>
      <c r="V1304">
        <v>3.7</v>
      </c>
      <c r="W1304">
        <v>85.8</v>
      </c>
      <c r="X1304">
        <v>12.7</v>
      </c>
      <c r="Y1304">
        <v>597</v>
      </c>
      <c r="Z1304">
        <v>14.2</v>
      </c>
      <c r="AA1304">
        <v>4338</v>
      </c>
      <c r="AB1304">
        <v>75.099999999999994</v>
      </c>
      <c r="AC1304">
        <v>5.7</v>
      </c>
      <c r="AD1304">
        <v>79400</v>
      </c>
      <c r="AE1304">
        <v>2427</v>
      </c>
      <c r="AF1304">
        <v>2.25</v>
      </c>
      <c r="AG1304">
        <v>18768</v>
      </c>
      <c r="AH1304">
        <v>39469</v>
      </c>
      <c r="AI1304">
        <v>18.600000000000001</v>
      </c>
      <c r="AJ1304">
        <v>162</v>
      </c>
      <c r="AK1304">
        <v>1431</v>
      </c>
      <c r="AL1304">
        <v>2.8</v>
      </c>
      <c r="AM1304">
        <v>335</v>
      </c>
      <c r="AN1304">
        <v>444</v>
      </c>
      <c r="AO1304">
        <v>0</v>
      </c>
      <c r="AP1304">
        <v>9</v>
      </c>
      <c r="AQ1304">
        <v>0</v>
      </c>
      <c r="AR1304">
        <v>0</v>
      </c>
      <c r="AS1304">
        <v>0</v>
      </c>
      <c r="AT1304">
        <v>11</v>
      </c>
      <c r="AU1304">
        <v>0</v>
      </c>
      <c r="AV1304">
        <v>0</v>
      </c>
      <c r="AW1304">
        <v>74036</v>
      </c>
      <c r="AX1304">
        <v>11044</v>
      </c>
      <c r="AY1304">
        <v>7374</v>
      </c>
      <c r="AZ1304">
        <v>13</v>
      </c>
      <c r="BA1304">
        <v>899.08</v>
      </c>
      <c r="BB1304">
        <v>7.4</v>
      </c>
    </row>
    <row r="1305" spans="1:54" x14ac:dyDescent="0.3">
      <c r="A1305">
        <v>26097</v>
      </c>
      <c r="B1305" t="s">
        <v>1558</v>
      </c>
      <c r="C1305" t="s">
        <v>979</v>
      </c>
      <c r="D1305">
        <v>11042</v>
      </c>
      <c r="E1305">
        <v>11113</v>
      </c>
      <c r="F1305">
        <v>-0.6</v>
      </c>
      <c r="G1305">
        <v>11113</v>
      </c>
      <c r="H1305">
        <v>3.8</v>
      </c>
      <c r="I1305">
        <v>16.8</v>
      </c>
      <c r="J1305">
        <v>25.5</v>
      </c>
      <c r="K1305">
        <v>48.6</v>
      </c>
      <c r="L1305">
        <v>75.400000000000006</v>
      </c>
      <c r="M1305">
        <v>1.6</v>
      </c>
      <c r="N1305">
        <v>17.399999999999999</v>
      </c>
      <c r="O1305">
        <v>0.4</v>
      </c>
      <c r="P1305">
        <v>0</v>
      </c>
      <c r="Q1305">
        <v>5.2</v>
      </c>
      <c r="R1305">
        <v>1.6</v>
      </c>
      <c r="S1305">
        <v>74.2</v>
      </c>
      <c r="T1305">
        <v>87.6</v>
      </c>
      <c r="U1305">
        <v>2</v>
      </c>
      <c r="V1305">
        <v>4.4000000000000004</v>
      </c>
      <c r="W1305">
        <v>88.3</v>
      </c>
      <c r="X1305">
        <v>18.5</v>
      </c>
      <c r="Y1305">
        <v>1265</v>
      </c>
      <c r="Z1305">
        <v>19.600000000000001</v>
      </c>
      <c r="AA1305">
        <v>11013</v>
      </c>
      <c r="AB1305">
        <v>76.8</v>
      </c>
      <c r="AC1305">
        <v>10</v>
      </c>
      <c r="AD1305">
        <v>119300</v>
      </c>
      <c r="AE1305">
        <v>5000</v>
      </c>
      <c r="AF1305">
        <v>2.17</v>
      </c>
      <c r="AG1305">
        <v>22622</v>
      </c>
      <c r="AH1305">
        <v>38704</v>
      </c>
      <c r="AI1305">
        <v>15.3</v>
      </c>
      <c r="AJ1305">
        <v>449</v>
      </c>
      <c r="AK1305">
        <v>1995</v>
      </c>
      <c r="AL1305">
        <v>0.9</v>
      </c>
      <c r="AM1305">
        <v>916</v>
      </c>
      <c r="AN1305">
        <v>1202</v>
      </c>
      <c r="AO1305">
        <v>0</v>
      </c>
      <c r="AP1305">
        <v>0</v>
      </c>
      <c r="AQ1305">
        <v>0</v>
      </c>
      <c r="AR1305">
        <v>0</v>
      </c>
      <c r="AS1305">
        <v>0</v>
      </c>
      <c r="AT1305">
        <v>21</v>
      </c>
      <c r="AU1305">
        <v>0</v>
      </c>
      <c r="AV1305">
        <v>0</v>
      </c>
      <c r="AW1305">
        <v>155835</v>
      </c>
      <c r="AX1305">
        <v>14289</v>
      </c>
      <c r="AY1305">
        <v>56481</v>
      </c>
      <c r="AZ1305">
        <v>27</v>
      </c>
      <c r="BA1305">
        <v>1021.57</v>
      </c>
      <c r="BB1305">
        <v>10.9</v>
      </c>
    </row>
    <row r="1306" spans="1:54" x14ac:dyDescent="0.3">
      <c r="A1306">
        <v>26099</v>
      </c>
      <c r="B1306" t="s">
        <v>1559</v>
      </c>
      <c r="C1306" t="s">
        <v>979</v>
      </c>
      <c r="D1306">
        <v>860112</v>
      </c>
      <c r="E1306">
        <v>840987</v>
      </c>
      <c r="F1306">
        <v>2.2999999999999998</v>
      </c>
      <c r="G1306">
        <v>840978</v>
      </c>
      <c r="H1306">
        <v>5.4</v>
      </c>
      <c r="I1306">
        <v>21.9</v>
      </c>
      <c r="J1306">
        <v>15.6</v>
      </c>
      <c r="K1306">
        <v>51.4</v>
      </c>
      <c r="L1306">
        <v>82.9</v>
      </c>
      <c r="M1306">
        <v>11</v>
      </c>
      <c r="N1306">
        <v>0.3</v>
      </c>
      <c r="O1306">
        <v>3.6</v>
      </c>
      <c r="P1306">
        <v>0</v>
      </c>
      <c r="Q1306">
        <v>2.2000000000000002</v>
      </c>
      <c r="R1306">
        <v>2.5</v>
      </c>
      <c r="S1306">
        <v>80.8</v>
      </c>
      <c r="T1306">
        <v>88.1</v>
      </c>
      <c r="U1306">
        <v>10.3</v>
      </c>
      <c r="V1306">
        <v>13.6</v>
      </c>
      <c r="W1306">
        <v>88.2</v>
      </c>
      <c r="X1306">
        <v>22.5</v>
      </c>
      <c r="Y1306">
        <v>55720</v>
      </c>
      <c r="Z1306">
        <v>26.8</v>
      </c>
      <c r="AA1306">
        <v>361273</v>
      </c>
      <c r="AB1306">
        <v>75.5</v>
      </c>
      <c r="AC1306">
        <v>17.7</v>
      </c>
      <c r="AD1306">
        <v>123100</v>
      </c>
      <c r="AE1306">
        <v>332818</v>
      </c>
      <c r="AF1306">
        <v>2.52</v>
      </c>
      <c r="AG1306">
        <v>26748</v>
      </c>
      <c r="AH1306">
        <v>53451</v>
      </c>
      <c r="AI1306">
        <v>12.5</v>
      </c>
      <c r="AJ1306">
        <v>18338</v>
      </c>
      <c r="AK1306">
        <v>281325</v>
      </c>
      <c r="AL1306">
        <v>3.4</v>
      </c>
      <c r="AM1306">
        <v>59636</v>
      </c>
      <c r="AN1306">
        <v>66632</v>
      </c>
      <c r="AO1306">
        <v>4.7</v>
      </c>
      <c r="AP1306">
        <v>0.5</v>
      </c>
      <c r="AQ1306">
        <v>3.3</v>
      </c>
      <c r="AR1306">
        <v>0</v>
      </c>
      <c r="AS1306">
        <v>1.2</v>
      </c>
      <c r="AT1306">
        <v>27</v>
      </c>
      <c r="AU1306">
        <v>23588483</v>
      </c>
      <c r="AV1306">
        <v>5611118</v>
      </c>
      <c r="AW1306">
        <v>10007613</v>
      </c>
      <c r="AX1306">
        <v>12074</v>
      </c>
      <c r="AY1306">
        <v>1120853</v>
      </c>
      <c r="AZ1306">
        <v>1850</v>
      </c>
      <c r="BA1306">
        <v>479.22</v>
      </c>
      <c r="BB1306">
        <v>1754.9</v>
      </c>
    </row>
    <row r="1307" spans="1:54" x14ac:dyDescent="0.3">
      <c r="A1307">
        <v>26101</v>
      </c>
      <c r="B1307" t="s">
        <v>1560</v>
      </c>
      <c r="C1307" t="s">
        <v>979</v>
      </c>
      <c r="D1307">
        <v>24420</v>
      </c>
      <c r="E1307">
        <v>24733</v>
      </c>
      <c r="F1307">
        <v>-1.3</v>
      </c>
      <c r="G1307">
        <v>24733</v>
      </c>
      <c r="H1307">
        <v>3.8</v>
      </c>
      <c r="I1307">
        <v>17.8</v>
      </c>
      <c r="J1307">
        <v>23.4</v>
      </c>
      <c r="K1307">
        <v>48.3</v>
      </c>
      <c r="L1307">
        <v>92</v>
      </c>
      <c r="M1307">
        <v>3.3</v>
      </c>
      <c r="N1307">
        <v>2.2000000000000002</v>
      </c>
      <c r="O1307">
        <v>0.4</v>
      </c>
      <c r="P1307">
        <v>0.1</v>
      </c>
      <c r="Q1307">
        <v>2</v>
      </c>
      <c r="R1307">
        <v>3</v>
      </c>
      <c r="S1307">
        <v>89.4</v>
      </c>
      <c r="T1307">
        <v>85.9</v>
      </c>
      <c r="U1307">
        <v>1.4</v>
      </c>
      <c r="V1307">
        <v>4.0999999999999996</v>
      </c>
      <c r="W1307">
        <v>88.8</v>
      </c>
      <c r="X1307">
        <v>19.100000000000001</v>
      </c>
      <c r="Y1307">
        <v>2825</v>
      </c>
      <c r="Z1307">
        <v>19.5</v>
      </c>
      <c r="AA1307">
        <v>15639</v>
      </c>
      <c r="AB1307">
        <v>79.099999999999994</v>
      </c>
      <c r="AC1307">
        <v>8.3000000000000007</v>
      </c>
      <c r="AD1307">
        <v>109900</v>
      </c>
      <c r="AE1307">
        <v>10571</v>
      </c>
      <c r="AF1307">
        <v>2.2000000000000002</v>
      </c>
      <c r="AG1307">
        <v>22702</v>
      </c>
      <c r="AH1307">
        <v>41551</v>
      </c>
      <c r="AI1307">
        <v>16.899999999999999</v>
      </c>
      <c r="AJ1307">
        <v>560</v>
      </c>
      <c r="AK1307">
        <v>5402</v>
      </c>
      <c r="AL1307">
        <v>1.2</v>
      </c>
      <c r="AM1307">
        <v>1688</v>
      </c>
      <c r="AN1307">
        <v>2239</v>
      </c>
      <c r="AO1307">
        <v>0</v>
      </c>
      <c r="AP1307">
        <v>1.3</v>
      </c>
      <c r="AQ1307">
        <v>0</v>
      </c>
      <c r="AR1307">
        <v>0</v>
      </c>
      <c r="AS1307">
        <v>0</v>
      </c>
      <c r="AT1307">
        <v>27.5</v>
      </c>
      <c r="AU1307">
        <v>391221</v>
      </c>
      <c r="AV1307">
        <v>0</v>
      </c>
      <c r="AW1307">
        <v>225381</v>
      </c>
      <c r="AX1307">
        <v>9096</v>
      </c>
      <c r="AY1307">
        <v>26791</v>
      </c>
      <c r="AZ1307">
        <v>47</v>
      </c>
      <c r="BA1307">
        <v>542.15</v>
      </c>
      <c r="BB1307">
        <v>45.6</v>
      </c>
    </row>
    <row r="1308" spans="1:54" x14ac:dyDescent="0.3">
      <c r="A1308">
        <v>26103</v>
      </c>
      <c r="B1308" t="s">
        <v>1561</v>
      </c>
      <c r="C1308" t="s">
        <v>979</v>
      </c>
      <c r="D1308">
        <v>67676</v>
      </c>
      <c r="E1308">
        <v>67077</v>
      </c>
      <c r="F1308">
        <v>0.9</v>
      </c>
      <c r="G1308">
        <v>67077</v>
      </c>
      <c r="H1308">
        <v>4.9000000000000004</v>
      </c>
      <c r="I1308">
        <v>18.100000000000001</v>
      </c>
      <c r="J1308">
        <v>16.600000000000001</v>
      </c>
      <c r="K1308">
        <v>49.6</v>
      </c>
      <c r="L1308">
        <v>93.7</v>
      </c>
      <c r="M1308">
        <v>1.7</v>
      </c>
      <c r="N1308">
        <v>1.9</v>
      </c>
      <c r="O1308">
        <v>0.6</v>
      </c>
      <c r="P1308">
        <v>0</v>
      </c>
      <c r="Q1308">
        <v>2.1</v>
      </c>
      <c r="R1308">
        <v>1.5</v>
      </c>
      <c r="S1308">
        <v>92.5</v>
      </c>
      <c r="T1308">
        <v>84</v>
      </c>
      <c r="U1308">
        <v>1.3</v>
      </c>
      <c r="V1308">
        <v>3.6</v>
      </c>
      <c r="W1308">
        <v>93.5</v>
      </c>
      <c r="X1308">
        <v>29.1</v>
      </c>
      <c r="Y1308">
        <v>6516</v>
      </c>
      <c r="Z1308">
        <v>18</v>
      </c>
      <c r="AA1308">
        <v>34495</v>
      </c>
      <c r="AB1308">
        <v>70.2</v>
      </c>
      <c r="AC1308">
        <v>19.8</v>
      </c>
      <c r="AD1308">
        <v>126600</v>
      </c>
      <c r="AE1308">
        <v>26436</v>
      </c>
      <c r="AF1308">
        <v>2.38</v>
      </c>
      <c r="AG1308">
        <v>23789</v>
      </c>
      <c r="AH1308">
        <v>45622</v>
      </c>
      <c r="AI1308">
        <v>15.7</v>
      </c>
      <c r="AJ1308">
        <v>1640</v>
      </c>
      <c r="AK1308">
        <v>21508</v>
      </c>
      <c r="AL1308">
        <v>1.5</v>
      </c>
      <c r="AM1308">
        <v>3390</v>
      </c>
      <c r="AN1308">
        <v>5273</v>
      </c>
      <c r="AO1308">
        <v>0</v>
      </c>
      <c r="AP1308">
        <v>0</v>
      </c>
      <c r="AQ1308">
        <v>0</v>
      </c>
      <c r="AR1308">
        <v>0</v>
      </c>
      <c r="AS1308">
        <v>0</v>
      </c>
      <c r="AT1308">
        <v>0</v>
      </c>
      <c r="AU1308">
        <v>310442</v>
      </c>
      <c r="AV1308">
        <v>162446</v>
      </c>
      <c r="AW1308">
        <v>729823</v>
      </c>
      <c r="AX1308">
        <v>11200</v>
      </c>
      <c r="AY1308">
        <v>100271</v>
      </c>
      <c r="AZ1308">
        <v>142</v>
      </c>
      <c r="BA1308">
        <v>1808.4</v>
      </c>
      <c r="BB1308">
        <v>37.1</v>
      </c>
    </row>
    <row r="1309" spans="1:54" x14ac:dyDescent="0.3">
      <c r="A1309">
        <v>26105</v>
      </c>
      <c r="B1309" t="s">
        <v>701</v>
      </c>
      <c r="C1309" t="s">
        <v>979</v>
      </c>
      <c r="D1309">
        <v>28824</v>
      </c>
      <c r="E1309">
        <v>28705</v>
      </c>
      <c r="F1309">
        <v>0.4</v>
      </c>
      <c r="G1309">
        <v>28705</v>
      </c>
      <c r="H1309">
        <v>5.3</v>
      </c>
      <c r="I1309">
        <v>20.7</v>
      </c>
      <c r="J1309">
        <v>21.2</v>
      </c>
      <c r="K1309">
        <v>50.4</v>
      </c>
      <c r="L1309">
        <v>95.7</v>
      </c>
      <c r="M1309">
        <v>0.9</v>
      </c>
      <c r="N1309">
        <v>1.1000000000000001</v>
      </c>
      <c r="O1309">
        <v>0.6</v>
      </c>
      <c r="P1309">
        <v>0</v>
      </c>
      <c r="Q1309">
        <v>1.7</v>
      </c>
      <c r="R1309">
        <v>4.5999999999999996</v>
      </c>
      <c r="S1309">
        <v>91.6</v>
      </c>
      <c r="T1309">
        <v>84.7</v>
      </c>
      <c r="U1309">
        <v>1.8</v>
      </c>
      <c r="V1309">
        <v>4.4000000000000004</v>
      </c>
      <c r="W1309">
        <v>89.5</v>
      </c>
      <c r="X1309">
        <v>19.8</v>
      </c>
      <c r="Y1309">
        <v>2607</v>
      </c>
      <c r="Z1309">
        <v>17.899999999999999</v>
      </c>
      <c r="AA1309">
        <v>17287</v>
      </c>
      <c r="AB1309">
        <v>74.099999999999994</v>
      </c>
      <c r="AC1309">
        <v>13.1</v>
      </c>
      <c r="AD1309">
        <v>117000</v>
      </c>
      <c r="AE1309">
        <v>12470</v>
      </c>
      <c r="AF1309">
        <v>2.2599999999999998</v>
      </c>
      <c r="AG1309">
        <v>23183</v>
      </c>
      <c r="AH1309">
        <v>41136</v>
      </c>
      <c r="AI1309">
        <v>16.2</v>
      </c>
      <c r="AJ1309">
        <v>743</v>
      </c>
      <c r="AK1309">
        <v>9112</v>
      </c>
      <c r="AL1309">
        <v>4</v>
      </c>
      <c r="AM1309">
        <v>2002</v>
      </c>
      <c r="AN1309">
        <v>3011</v>
      </c>
      <c r="AO1309">
        <v>0</v>
      </c>
      <c r="AP1309">
        <v>0</v>
      </c>
      <c r="AQ1309">
        <v>0</v>
      </c>
      <c r="AR1309">
        <v>0</v>
      </c>
      <c r="AS1309">
        <v>0</v>
      </c>
      <c r="AT1309">
        <v>25.7</v>
      </c>
      <c r="AU1309">
        <v>518341</v>
      </c>
      <c r="AV1309">
        <v>148639</v>
      </c>
      <c r="AW1309">
        <v>330426</v>
      </c>
      <c r="AX1309">
        <v>11540</v>
      </c>
      <c r="AY1309">
        <v>39650</v>
      </c>
      <c r="AZ1309">
        <v>46</v>
      </c>
      <c r="BA1309">
        <v>495.07</v>
      </c>
      <c r="BB1309">
        <v>58</v>
      </c>
    </row>
    <row r="1310" spans="1:54" x14ac:dyDescent="0.3">
      <c r="A1310">
        <v>26107</v>
      </c>
      <c r="B1310" t="s">
        <v>1562</v>
      </c>
      <c r="C1310" t="s">
        <v>979</v>
      </c>
      <c r="D1310">
        <v>43186</v>
      </c>
      <c r="E1310">
        <v>42798</v>
      </c>
      <c r="F1310">
        <v>0.9</v>
      </c>
      <c r="G1310">
        <v>42798</v>
      </c>
      <c r="H1310">
        <v>4.8</v>
      </c>
      <c r="I1310">
        <v>18.899999999999999</v>
      </c>
      <c r="J1310">
        <v>16.899999999999999</v>
      </c>
      <c r="K1310">
        <v>49.9</v>
      </c>
      <c r="L1310">
        <v>93.2</v>
      </c>
      <c r="M1310">
        <v>3</v>
      </c>
      <c r="N1310">
        <v>0.7</v>
      </c>
      <c r="O1310">
        <v>0.9</v>
      </c>
      <c r="P1310">
        <v>0</v>
      </c>
      <c r="Q1310">
        <v>2.2000000000000002</v>
      </c>
      <c r="R1310">
        <v>2.1</v>
      </c>
      <c r="S1310">
        <v>91.5</v>
      </c>
      <c r="T1310">
        <v>80.3</v>
      </c>
      <c r="U1310">
        <v>2.1</v>
      </c>
      <c r="V1310">
        <v>4.0999999999999996</v>
      </c>
      <c r="W1310">
        <v>89.8</v>
      </c>
      <c r="X1310">
        <v>21.6</v>
      </c>
      <c r="Y1310">
        <v>3475</v>
      </c>
      <c r="Z1310">
        <v>22.5</v>
      </c>
      <c r="AA1310">
        <v>21101</v>
      </c>
      <c r="AB1310">
        <v>72.900000000000006</v>
      </c>
      <c r="AC1310">
        <v>11.1</v>
      </c>
      <c r="AD1310">
        <v>112200</v>
      </c>
      <c r="AE1310">
        <v>15536</v>
      </c>
      <c r="AF1310">
        <v>2.5499999999999998</v>
      </c>
      <c r="AG1310">
        <v>19336</v>
      </c>
      <c r="AH1310">
        <v>39470</v>
      </c>
      <c r="AI1310">
        <v>22.9</v>
      </c>
      <c r="AJ1310">
        <v>751</v>
      </c>
      <c r="AK1310">
        <v>9299</v>
      </c>
      <c r="AL1310">
        <v>-6.5</v>
      </c>
      <c r="AM1310">
        <v>2215</v>
      </c>
      <c r="AN1310">
        <v>3150</v>
      </c>
      <c r="AO1310">
        <v>0</v>
      </c>
      <c r="AP1310">
        <v>0</v>
      </c>
      <c r="AQ1310">
        <v>0</v>
      </c>
      <c r="AR1310">
        <v>0</v>
      </c>
      <c r="AS1310">
        <v>0</v>
      </c>
      <c r="AT1310">
        <v>0</v>
      </c>
      <c r="AU1310">
        <v>668177</v>
      </c>
      <c r="AV1310">
        <v>0</v>
      </c>
      <c r="AW1310">
        <v>474988</v>
      </c>
      <c r="AX1310">
        <v>11352</v>
      </c>
      <c r="AY1310">
        <v>44055</v>
      </c>
      <c r="AZ1310">
        <v>79</v>
      </c>
      <c r="BA1310">
        <v>555.07000000000005</v>
      </c>
      <c r="BB1310">
        <v>77.099999999999994</v>
      </c>
    </row>
    <row r="1311" spans="1:54" x14ac:dyDescent="0.3">
      <c r="A1311">
        <v>26109</v>
      </c>
      <c r="B1311" t="s">
        <v>1563</v>
      </c>
      <c r="C1311" t="s">
        <v>979</v>
      </c>
      <c r="D1311">
        <v>23714</v>
      </c>
      <c r="E1311">
        <v>24029</v>
      </c>
      <c r="F1311">
        <v>-1.3</v>
      </c>
      <c r="G1311">
        <v>24029</v>
      </c>
      <c r="H1311">
        <v>4.7</v>
      </c>
      <c r="I1311">
        <v>19.7</v>
      </c>
      <c r="J1311">
        <v>21.6</v>
      </c>
      <c r="K1311">
        <v>49.4</v>
      </c>
      <c r="L1311">
        <v>94.7</v>
      </c>
      <c r="M1311">
        <v>0.6</v>
      </c>
      <c r="N1311">
        <v>2.8</v>
      </c>
      <c r="O1311">
        <v>0.4</v>
      </c>
      <c r="P1311">
        <v>0</v>
      </c>
      <c r="Q1311">
        <v>1.5</v>
      </c>
      <c r="R1311">
        <v>1.7</v>
      </c>
      <c r="S1311">
        <v>93.4</v>
      </c>
      <c r="T1311">
        <v>89.3</v>
      </c>
      <c r="U1311">
        <v>1</v>
      </c>
      <c r="V1311">
        <v>2.7</v>
      </c>
      <c r="W1311">
        <v>90.2</v>
      </c>
      <c r="X1311">
        <v>14.4</v>
      </c>
      <c r="Y1311">
        <v>2598</v>
      </c>
      <c r="Z1311">
        <v>20.2</v>
      </c>
      <c r="AA1311">
        <v>14154</v>
      </c>
      <c r="AB1311">
        <v>80.8</v>
      </c>
      <c r="AC1311">
        <v>9.1</v>
      </c>
      <c r="AD1311">
        <v>95300</v>
      </c>
      <c r="AE1311">
        <v>10787</v>
      </c>
      <c r="AF1311">
        <v>2.1800000000000002</v>
      </c>
      <c r="AG1311">
        <v>22331</v>
      </c>
      <c r="AH1311">
        <v>41739</v>
      </c>
      <c r="AI1311">
        <v>13.6</v>
      </c>
      <c r="AJ1311">
        <v>458</v>
      </c>
      <c r="AK1311">
        <v>5318</v>
      </c>
      <c r="AL1311">
        <v>4.8</v>
      </c>
      <c r="AM1311">
        <v>1339</v>
      </c>
      <c r="AN1311">
        <v>1946</v>
      </c>
      <c r="AO1311">
        <v>0</v>
      </c>
      <c r="AP1311">
        <v>0</v>
      </c>
      <c r="AQ1311">
        <v>0</v>
      </c>
      <c r="AR1311">
        <v>0</v>
      </c>
      <c r="AS1311">
        <v>0</v>
      </c>
      <c r="AT1311">
        <v>0</v>
      </c>
      <c r="AU1311">
        <v>418452</v>
      </c>
      <c r="AV1311">
        <v>0</v>
      </c>
      <c r="AW1311">
        <v>166886</v>
      </c>
      <c r="AX1311">
        <v>6914</v>
      </c>
      <c r="AY1311">
        <v>17217</v>
      </c>
      <c r="AZ1311">
        <v>47</v>
      </c>
      <c r="BA1311">
        <v>1044.08</v>
      </c>
      <c r="BB1311">
        <v>23</v>
      </c>
    </row>
    <row r="1312" spans="1:54" x14ac:dyDescent="0.3">
      <c r="A1312">
        <v>26111</v>
      </c>
      <c r="B1312" t="s">
        <v>693</v>
      </c>
      <c r="C1312" t="s">
        <v>979</v>
      </c>
      <c r="D1312">
        <v>83427</v>
      </c>
      <c r="E1312">
        <v>83629</v>
      </c>
      <c r="F1312">
        <v>-0.2</v>
      </c>
      <c r="G1312">
        <v>83629</v>
      </c>
      <c r="H1312">
        <v>5.2</v>
      </c>
      <c r="I1312">
        <v>21.9</v>
      </c>
      <c r="J1312">
        <v>16.399999999999999</v>
      </c>
      <c r="K1312">
        <v>50.8</v>
      </c>
      <c r="L1312">
        <v>94.2</v>
      </c>
      <c r="M1312">
        <v>1.4</v>
      </c>
      <c r="N1312">
        <v>0.5</v>
      </c>
      <c r="O1312">
        <v>2.4</v>
      </c>
      <c r="P1312">
        <v>0.1</v>
      </c>
      <c r="Q1312">
        <v>1.4</v>
      </c>
      <c r="R1312">
        <v>2.5</v>
      </c>
      <c r="S1312">
        <v>92</v>
      </c>
      <c r="T1312">
        <v>85.4</v>
      </c>
      <c r="U1312">
        <v>3.8</v>
      </c>
      <c r="V1312">
        <v>4.9000000000000004</v>
      </c>
      <c r="W1312">
        <v>92.2</v>
      </c>
      <c r="X1312">
        <v>32.299999999999997</v>
      </c>
      <c r="Y1312">
        <v>5991</v>
      </c>
      <c r="Z1312">
        <v>19.899999999999999</v>
      </c>
      <c r="AA1312">
        <v>36274</v>
      </c>
      <c r="AB1312">
        <v>75.400000000000006</v>
      </c>
      <c r="AC1312">
        <v>14.7</v>
      </c>
      <c r="AD1312">
        <v>128600</v>
      </c>
      <c r="AE1312">
        <v>33717</v>
      </c>
      <c r="AF1312">
        <v>2.4500000000000002</v>
      </c>
      <c r="AG1312">
        <v>29536</v>
      </c>
      <c r="AH1312">
        <v>53076</v>
      </c>
      <c r="AI1312">
        <v>13.4</v>
      </c>
      <c r="AJ1312">
        <v>1747</v>
      </c>
      <c r="AK1312">
        <v>36377</v>
      </c>
      <c r="AL1312">
        <v>-1</v>
      </c>
      <c r="AM1312">
        <v>4875</v>
      </c>
      <c r="AN1312">
        <v>6488</v>
      </c>
      <c r="AO1312">
        <v>0</v>
      </c>
      <c r="AP1312">
        <v>0</v>
      </c>
      <c r="AQ1312">
        <v>2.2999999999999998</v>
      </c>
      <c r="AR1312">
        <v>0</v>
      </c>
      <c r="AS1312">
        <v>0</v>
      </c>
      <c r="AT1312">
        <v>30.5</v>
      </c>
      <c r="AU1312">
        <v>2821268</v>
      </c>
      <c r="AV1312">
        <v>0</v>
      </c>
      <c r="AW1312">
        <v>869266</v>
      </c>
      <c r="AX1312">
        <v>10524</v>
      </c>
      <c r="AY1312">
        <v>108035</v>
      </c>
      <c r="AZ1312">
        <v>262</v>
      </c>
      <c r="BA1312">
        <v>516.25</v>
      </c>
      <c r="BB1312">
        <v>162</v>
      </c>
    </row>
    <row r="1313" spans="1:54" x14ac:dyDescent="0.3">
      <c r="A1313">
        <v>26113</v>
      </c>
      <c r="B1313" t="s">
        <v>1564</v>
      </c>
      <c r="C1313" t="s">
        <v>979</v>
      </c>
      <c r="D1313">
        <v>15037</v>
      </c>
      <c r="E1313">
        <v>14849</v>
      </c>
      <c r="F1313">
        <v>1.3</v>
      </c>
      <c r="G1313">
        <v>14849</v>
      </c>
      <c r="H1313">
        <v>6.1</v>
      </c>
      <c r="I1313">
        <v>23.2</v>
      </c>
      <c r="J1313">
        <v>19.100000000000001</v>
      </c>
      <c r="K1313">
        <v>49.2</v>
      </c>
      <c r="L1313">
        <v>96.6</v>
      </c>
      <c r="M1313">
        <v>0.5</v>
      </c>
      <c r="N1313">
        <v>0.8</v>
      </c>
      <c r="O1313">
        <v>0.5</v>
      </c>
      <c r="P1313">
        <v>0</v>
      </c>
      <c r="Q1313">
        <v>1.6</v>
      </c>
      <c r="R1313">
        <v>2.6</v>
      </c>
      <c r="S1313">
        <v>94.6</v>
      </c>
      <c r="T1313">
        <v>89.1</v>
      </c>
      <c r="U1313">
        <v>1.6</v>
      </c>
      <c r="V1313">
        <v>3.3</v>
      </c>
      <c r="W1313">
        <v>86</v>
      </c>
      <c r="X1313">
        <v>13</v>
      </c>
      <c r="Y1313">
        <v>1237</v>
      </c>
      <c r="Z1313">
        <v>23.1</v>
      </c>
      <c r="AA1313">
        <v>9068</v>
      </c>
      <c r="AB1313">
        <v>80.8</v>
      </c>
      <c r="AC1313">
        <v>3</v>
      </c>
      <c r="AD1313">
        <v>99400</v>
      </c>
      <c r="AE1313">
        <v>5891</v>
      </c>
      <c r="AF1313">
        <v>2.5</v>
      </c>
      <c r="AG1313">
        <v>20305</v>
      </c>
      <c r="AH1313">
        <v>41061</v>
      </c>
      <c r="AI1313">
        <v>15.1</v>
      </c>
      <c r="AJ1313">
        <v>289</v>
      </c>
      <c r="AK1313">
        <v>2101</v>
      </c>
      <c r="AL1313">
        <v>11</v>
      </c>
      <c r="AM1313">
        <v>1095</v>
      </c>
      <c r="AN1313">
        <v>1603</v>
      </c>
      <c r="AO1313">
        <v>0</v>
      </c>
      <c r="AP1313">
        <v>0</v>
      </c>
      <c r="AQ1313">
        <v>0</v>
      </c>
      <c r="AR1313">
        <v>0</v>
      </c>
      <c r="AS1313">
        <v>0</v>
      </c>
      <c r="AT1313">
        <v>17.5</v>
      </c>
      <c r="AU1313">
        <v>0</v>
      </c>
      <c r="AV1313">
        <v>0</v>
      </c>
      <c r="AW1313">
        <v>91893</v>
      </c>
      <c r="AX1313">
        <v>6143</v>
      </c>
      <c r="AY1313">
        <v>9446</v>
      </c>
      <c r="AZ1313">
        <v>19</v>
      </c>
      <c r="BA1313">
        <v>564.73</v>
      </c>
      <c r="BB1313">
        <v>26.3</v>
      </c>
    </row>
    <row r="1314" spans="1:54" x14ac:dyDescent="0.3">
      <c r="A1314">
        <v>26115</v>
      </c>
      <c r="B1314" t="s">
        <v>25</v>
      </c>
      <c r="C1314" t="s">
        <v>979</v>
      </c>
      <c r="D1314">
        <v>149824</v>
      </c>
      <c r="E1314">
        <v>152021</v>
      </c>
      <c r="F1314">
        <v>-1.4</v>
      </c>
      <c r="G1314">
        <v>152021</v>
      </c>
      <c r="H1314">
        <v>5.4</v>
      </c>
      <c r="I1314">
        <v>22.4</v>
      </c>
      <c r="J1314">
        <v>15.7</v>
      </c>
      <c r="K1314">
        <v>50.6</v>
      </c>
      <c r="L1314">
        <v>94.8</v>
      </c>
      <c r="M1314">
        <v>2.4</v>
      </c>
      <c r="N1314">
        <v>0.4</v>
      </c>
      <c r="O1314">
        <v>0.7</v>
      </c>
      <c r="P1314">
        <v>0</v>
      </c>
      <c r="Q1314">
        <v>1.7</v>
      </c>
      <c r="R1314">
        <v>3.4</v>
      </c>
      <c r="S1314">
        <v>91.8</v>
      </c>
      <c r="T1314">
        <v>89.4</v>
      </c>
      <c r="U1314">
        <v>2</v>
      </c>
      <c r="V1314">
        <v>3.7</v>
      </c>
      <c r="W1314">
        <v>89.3</v>
      </c>
      <c r="X1314">
        <v>18</v>
      </c>
      <c r="Y1314">
        <v>11417</v>
      </c>
      <c r="Z1314">
        <v>24.7</v>
      </c>
      <c r="AA1314">
        <v>63502</v>
      </c>
      <c r="AB1314">
        <v>79.2</v>
      </c>
      <c r="AC1314">
        <v>13.1</v>
      </c>
      <c r="AD1314">
        <v>139100</v>
      </c>
      <c r="AE1314">
        <v>58702</v>
      </c>
      <c r="AF1314">
        <v>2.5499999999999998</v>
      </c>
      <c r="AG1314">
        <v>25939</v>
      </c>
      <c r="AH1314">
        <v>53972</v>
      </c>
      <c r="AI1314">
        <v>12.3</v>
      </c>
      <c r="AJ1314">
        <v>2303</v>
      </c>
      <c r="AK1314">
        <v>35969</v>
      </c>
      <c r="AL1314">
        <v>4.2</v>
      </c>
      <c r="AM1314">
        <v>8193</v>
      </c>
      <c r="AN1314">
        <v>10419</v>
      </c>
      <c r="AO1314">
        <v>1.7</v>
      </c>
      <c r="AP1314">
        <v>0.7</v>
      </c>
      <c r="AQ1314">
        <v>1.3</v>
      </c>
      <c r="AR1314">
        <v>0</v>
      </c>
      <c r="AS1314">
        <v>0.7</v>
      </c>
      <c r="AT1314">
        <v>28.9</v>
      </c>
      <c r="AU1314">
        <v>3502955</v>
      </c>
      <c r="AV1314">
        <v>0</v>
      </c>
      <c r="AW1314">
        <v>1465317</v>
      </c>
      <c r="AX1314">
        <v>9555</v>
      </c>
      <c r="AY1314">
        <v>171549</v>
      </c>
      <c r="AZ1314">
        <v>239</v>
      </c>
      <c r="BA1314">
        <v>549.39</v>
      </c>
      <c r="BB1314">
        <v>276.7</v>
      </c>
    </row>
    <row r="1315" spans="1:54" x14ac:dyDescent="0.3">
      <c r="A1315">
        <v>26117</v>
      </c>
      <c r="B1315" t="s">
        <v>1565</v>
      </c>
      <c r="C1315" t="s">
        <v>979</v>
      </c>
      <c r="D1315">
        <v>62893</v>
      </c>
      <c r="E1315">
        <v>63342</v>
      </c>
      <c r="F1315">
        <v>-0.7</v>
      </c>
      <c r="G1315">
        <v>63342</v>
      </c>
      <c r="H1315">
        <v>5.6</v>
      </c>
      <c r="I1315">
        <v>22.9</v>
      </c>
      <c r="J1315">
        <v>16</v>
      </c>
      <c r="K1315">
        <v>48.5</v>
      </c>
      <c r="L1315">
        <v>95</v>
      </c>
      <c r="M1315">
        <v>2.4</v>
      </c>
      <c r="N1315">
        <v>0.6</v>
      </c>
      <c r="O1315">
        <v>0.5</v>
      </c>
      <c r="P1315">
        <v>0.1</v>
      </c>
      <c r="Q1315">
        <v>1.5</v>
      </c>
      <c r="R1315">
        <v>3.4</v>
      </c>
      <c r="S1315">
        <v>92.1</v>
      </c>
      <c r="T1315">
        <v>88</v>
      </c>
      <c r="U1315">
        <v>1.3</v>
      </c>
      <c r="V1315">
        <v>3.4</v>
      </c>
      <c r="W1315">
        <v>87.4</v>
      </c>
      <c r="X1315">
        <v>13.4</v>
      </c>
      <c r="Y1315">
        <v>4911</v>
      </c>
      <c r="Z1315">
        <v>30.2</v>
      </c>
      <c r="AA1315">
        <v>28088</v>
      </c>
      <c r="AB1315">
        <v>79.2</v>
      </c>
      <c r="AC1315">
        <v>7.3</v>
      </c>
      <c r="AD1315">
        <v>95000</v>
      </c>
      <c r="AE1315">
        <v>23400</v>
      </c>
      <c r="AF1315">
        <v>2.59</v>
      </c>
      <c r="AG1315">
        <v>18969</v>
      </c>
      <c r="AH1315">
        <v>40451</v>
      </c>
      <c r="AI1315">
        <v>18.600000000000001</v>
      </c>
      <c r="AJ1315">
        <v>1004</v>
      </c>
      <c r="AK1315">
        <v>11850</v>
      </c>
      <c r="AL1315">
        <v>0.6</v>
      </c>
      <c r="AM1315">
        <v>3612</v>
      </c>
      <c r="AN1315">
        <v>4483</v>
      </c>
      <c r="AO1315">
        <v>0</v>
      </c>
      <c r="AP1315">
        <v>0</v>
      </c>
      <c r="AQ1315">
        <v>0</v>
      </c>
      <c r="AR1315">
        <v>0</v>
      </c>
      <c r="AS1315">
        <v>0</v>
      </c>
      <c r="AT1315">
        <v>27.8</v>
      </c>
      <c r="AU1315">
        <v>388978</v>
      </c>
      <c r="AV1315">
        <v>124840</v>
      </c>
      <c r="AW1315">
        <v>563109</v>
      </c>
      <c r="AX1315">
        <v>8962</v>
      </c>
      <c r="AY1315">
        <v>45828</v>
      </c>
      <c r="AZ1315">
        <v>67</v>
      </c>
      <c r="BA1315">
        <v>705.4</v>
      </c>
      <c r="BB1315">
        <v>89.8</v>
      </c>
    </row>
    <row r="1316" spans="1:54" x14ac:dyDescent="0.3">
      <c r="A1316">
        <v>26119</v>
      </c>
      <c r="B1316" t="s">
        <v>1566</v>
      </c>
      <c r="C1316" t="s">
        <v>979</v>
      </c>
      <c r="D1316">
        <v>9300</v>
      </c>
      <c r="E1316">
        <v>9765</v>
      </c>
      <c r="F1316">
        <v>-4.8</v>
      </c>
      <c r="G1316">
        <v>9765</v>
      </c>
      <c r="H1316">
        <v>3.6</v>
      </c>
      <c r="I1316">
        <v>15.2</v>
      </c>
      <c r="J1316">
        <v>29.4</v>
      </c>
      <c r="K1316">
        <v>49</v>
      </c>
      <c r="L1316">
        <v>97.4</v>
      </c>
      <c r="M1316">
        <v>0.4</v>
      </c>
      <c r="N1316">
        <v>0.6</v>
      </c>
      <c r="O1316">
        <v>0.2</v>
      </c>
      <c r="P1316">
        <v>0</v>
      </c>
      <c r="Q1316">
        <v>1.4</v>
      </c>
      <c r="R1316">
        <v>1.3</v>
      </c>
      <c r="S1316">
        <v>96.2</v>
      </c>
      <c r="T1316">
        <v>89.5</v>
      </c>
      <c r="U1316">
        <v>1</v>
      </c>
      <c r="V1316">
        <v>2.4</v>
      </c>
      <c r="W1316">
        <v>84.9</v>
      </c>
      <c r="X1316">
        <v>9.9</v>
      </c>
      <c r="Y1316">
        <v>1323</v>
      </c>
      <c r="Z1316">
        <v>26.1</v>
      </c>
      <c r="AA1316">
        <v>9548</v>
      </c>
      <c r="AB1316">
        <v>85.8</v>
      </c>
      <c r="AC1316">
        <v>1.7</v>
      </c>
      <c r="AD1316">
        <v>93700</v>
      </c>
      <c r="AE1316">
        <v>4128</v>
      </c>
      <c r="AF1316">
        <v>2.29</v>
      </c>
      <c r="AG1316">
        <v>19661</v>
      </c>
      <c r="AH1316">
        <v>35261</v>
      </c>
      <c r="AI1316">
        <v>18.100000000000001</v>
      </c>
      <c r="AJ1316">
        <v>204</v>
      </c>
      <c r="AK1316">
        <v>1597</v>
      </c>
      <c r="AL1316">
        <v>9.8000000000000007</v>
      </c>
      <c r="AM1316">
        <v>584</v>
      </c>
      <c r="AN1316">
        <v>854</v>
      </c>
      <c r="AO1316">
        <v>0</v>
      </c>
      <c r="AP1316">
        <v>0</v>
      </c>
      <c r="AQ1316">
        <v>0</v>
      </c>
      <c r="AR1316">
        <v>0</v>
      </c>
      <c r="AS1316">
        <v>0</v>
      </c>
      <c r="AT1316">
        <v>30.1</v>
      </c>
      <c r="AU1316">
        <v>0</v>
      </c>
      <c r="AV1316">
        <v>0</v>
      </c>
      <c r="AW1316">
        <v>70129</v>
      </c>
      <c r="AX1316">
        <v>6862</v>
      </c>
      <c r="AY1316">
        <v>7882</v>
      </c>
      <c r="AZ1316">
        <v>0</v>
      </c>
      <c r="BA1316">
        <v>546.66</v>
      </c>
      <c r="BB1316">
        <v>17.899999999999999</v>
      </c>
    </row>
    <row r="1317" spans="1:54" x14ac:dyDescent="0.3">
      <c r="A1317">
        <v>26121</v>
      </c>
      <c r="B1317" t="s">
        <v>1567</v>
      </c>
      <c r="C1317" t="s">
        <v>979</v>
      </c>
      <c r="D1317">
        <v>172344</v>
      </c>
      <c r="E1317">
        <v>172188</v>
      </c>
      <c r="F1317">
        <v>0.1</v>
      </c>
      <c r="G1317">
        <v>172188</v>
      </c>
      <c r="H1317">
        <v>6.1</v>
      </c>
      <c r="I1317">
        <v>23.8</v>
      </c>
      <c r="J1317">
        <v>15.1</v>
      </c>
      <c r="K1317">
        <v>50.3</v>
      </c>
      <c r="L1317">
        <v>81.099999999999994</v>
      </c>
      <c r="M1317">
        <v>14.4</v>
      </c>
      <c r="N1317">
        <v>1</v>
      </c>
      <c r="O1317">
        <v>0.7</v>
      </c>
      <c r="P1317">
        <v>0</v>
      </c>
      <c r="Q1317">
        <v>2.7</v>
      </c>
      <c r="R1317">
        <v>5.3</v>
      </c>
      <c r="S1317">
        <v>76.8</v>
      </c>
      <c r="T1317">
        <v>83.4</v>
      </c>
      <c r="U1317">
        <v>1.9</v>
      </c>
      <c r="V1317">
        <v>4.2</v>
      </c>
      <c r="W1317">
        <v>88</v>
      </c>
      <c r="X1317">
        <v>17.2</v>
      </c>
      <c r="Y1317">
        <v>13255</v>
      </c>
      <c r="Z1317">
        <v>21</v>
      </c>
      <c r="AA1317">
        <v>73310</v>
      </c>
      <c r="AB1317">
        <v>74.400000000000006</v>
      </c>
      <c r="AC1317">
        <v>14.3</v>
      </c>
      <c r="AD1317">
        <v>100900</v>
      </c>
      <c r="AE1317">
        <v>65008</v>
      </c>
      <c r="AF1317">
        <v>2.54</v>
      </c>
      <c r="AG1317">
        <v>20621</v>
      </c>
      <c r="AH1317">
        <v>40979</v>
      </c>
      <c r="AI1317">
        <v>19.899999999999999</v>
      </c>
      <c r="AJ1317">
        <v>3134</v>
      </c>
      <c r="AK1317">
        <v>50724</v>
      </c>
      <c r="AL1317">
        <v>0.3</v>
      </c>
      <c r="AM1317">
        <v>9498</v>
      </c>
      <c r="AN1317">
        <v>11233</v>
      </c>
      <c r="AO1317">
        <v>5</v>
      </c>
      <c r="AP1317">
        <v>0</v>
      </c>
      <c r="AQ1317">
        <v>0.7</v>
      </c>
      <c r="AR1317">
        <v>0</v>
      </c>
      <c r="AS1317">
        <v>1.2</v>
      </c>
      <c r="AT1317">
        <v>27.3</v>
      </c>
      <c r="AU1317">
        <v>3675844</v>
      </c>
      <c r="AV1317">
        <v>0</v>
      </c>
      <c r="AW1317">
        <v>1656745</v>
      </c>
      <c r="AX1317">
        <v>9507</v>
      </c>
      <c r="AY1317">
        <v>220979</v>
      </c>
      <c r="AZ1317">
        <v>181</v>
      </c>
      <c r="BA1317">
        <v>499.25</v>
      </c>
      <c r="BB1317">
        <v>344.9</v>
      </c>
    </row>
    <row r="1318" spans="1:54" x14ac:dyDescent="0.3">
      <c r="A1318">
        <v>26123</v>
      </c>
      <c r="B1318" t="s">
        <v>1568</v>
      </c>
      <c r="C1318" t="s">
        <v>979</v>
      </c>
      <c r="D1318">
        <v>47900</v>
      </c>
      <c r="E1318">
        <v>48460</v>
      </c>
      <c r="F1318">
        <v>-1.2</v>
      </c>
      <c r="G1318">
        <v>48460</v>
      </c>
      <c r="H1318">
        <v>5.7</v>
      </c>
      <c r="I1318">
        <v>23.2</v>
      </c>
      <c r="J1318">
        <v>17.899999999999999</v>
      </c>
      <c r="K1318">
        <v>49.7</v>
      </c>
      <c r="L1318">
        <v>95.9</v>
      </c>
      <c r="M1318">
        <v>1.3</v>
      </c>
      <c r="N1318">
        <v>0.8</v>
      </c>
      <c r="O1318">
        <v>0.4</v>
      </c>
      <c r="P1318">
        <v>0</v>
      </c>
      <c r="Q1318">
        <v>1.5</v>
      </c>
      <c r="R1318">
        <v>5.9</v>
      </c>
      <c r="S1318">
        <v>90.6</v>
      </c>
      <c r="T1318">
        <v>89</v>
      </c>
      <c r="U1318">
        <v>2.2999999999999998</v>
      </c>
      <c r="V1318">
        <v>5.2</v>
      </c>
      <c r="W1318">
        <v>85.9</v>
      </c>
      <c r="X1318">
        <v>12.9</v>
      </c>
      <c r="Y1318">
        <v>4144</v>
      </c>
      <c r="Z1318">
        <v>28.7</v>
      </c>
      <c r="AA1318">
        <v>24910</v>
      </c>
      <c r="AB1318">
        <v>84.1</v>
      </c>
      <c r="AC1318">
        <v>4.8</v>
      </c>
      <c r="AD1318">
        <v>104100</v>
      </c>
      <c r="AE1318">
        <v>18156</v>
      </c>
      <c r="AF1318">
        <v>2.61</v>
      </c>
      <c r="AG1318">
        <v>20623</v>
      </c>
      <c r="AH1318">
        <v>42571</v>
      </c>
      <c r="AI1318">
        <v>18.600000000000001</v>
      </c>
      <c r="AJ1318">
        <v>785</v>
      </c>
      <c r="AK1318">
        <v>9561</v>
      </c>
      <c r="AL1318">
        <v>4.8</v>
      </c>
      <c r="AM1318">
        <v>2739</v>
      </c>
      <c r="AN1318">
        <v>4235</v>
      </c>
      <c r="AO1318">
        <v>0</v>
      </c>
      <c r="AP1318">
        <v>0</v>
      </c>
      <c r="AQ1318">
        <v>0</v>
      </c>
      <c r="AR1318">
        <v>0</v>
      </c>
      <c r="AS1318">
        <v>0</v>
      </c>
      <c r="AT1318">
        <v>30.1</v>
      </c>
      <c r="AU1318">
        <v>560828</v>
      </c>
      <c r="AV1318">
        <v>71682</v>
      </c>
      <c r="AW1318">
        <v>355262</v>
      </c>
      <c r="AX1318">
        <v>7213</v>
      </c>
      <c r="AY1318">
        <v>32121</v>
      </c>
      <c r="AZ1318">
        <v>46</v>
      </c>
      <c r="BA1318">
        <v>813.2</v>
      </c>
      <c r="BB1318">
        <v>59.6</v>
      </c>
    </row>
    <row r="1319" spans="1:54" x14ac:dyDescent="0.3">
      <c r="A1319">
        <v>26125</v>
      </c>
      <c r="B1319" t="s">
        <v>1569</v>
      </c>
      <c r="C1319" t="s">
        <v>979</v>
      </c>
      <c r="D1319">
        <v>1237868</v>
      </c>
      <c r="E1319">
        <v>1202362</v>
      </c>
      <c r="F1319">
        <v>3</v>
      </c>
      <c r="G1319">
        <v>1202362</v>
      </c>
      <c r="H1319">
        <v>5.5</v>
      </c>
      <c r="I1319">
        <v>22.1</v>
      </c>
      <c r="J1319">
        <v>15.1</v>
      </c>
      <c r="K1319">
        <v>51.4</v>
      </c>
      <c r="L1319">
        <v>76.5</v>
      </c>
      <c r="M1319">
        <v>14.5</v>
      </c>
      <c r="N1319">
        <v>0.3</v>
      </c>
      <c r="O1319">
        <v>6.5</v>
      </c>
      <c r="P1319">
        <v>0</v>
      </c>
      <c r="Q1319">
        <v>2.1</v>
      </c>
      <c r="R1319">
        <v>3.8</v>
      </c>
      <c r="S1319">
        <v>73.3</v>
      </c>
      <c r="T1319">
        <v>86</v>
      </c>
      <c r="U1319">
        <v>11.4</v>
      </c>
      <c r="V1319">
        <v>14</v>
      </c>
      <c r="W1319">
        <v>92.7</v>
      </c>
      <c r="X1319">
        <v>43.1</v>
      </c>
      <c r="Y1319">
        <v>67718</v>
      </c>
      <c r="Z1319">
        <v>26.1</v>
      </c>
      <c r="AA1319">
        <v>533047</v>
      </c>
      <c r="AB1319">
        <v>71.5</v>
      </c>
      <c r="AC1319">
        <v>22.3</v>
      </c>
      <c r="AD1319">
        <v>170500</v>
      </c>
      <c r="AE1319">
        <v>486332</v>
      </c>
      <c r="AF1319">
        <v>2.4700000000000002</v>
      </c>
      <c r="AG1319">
        <v>36458</v>
      </c>
      <c r="AH1319">
        <v>65594</v>
      </c>
      <c r="AI1319">
        <v>10.3</v>
      </c>
      <c r="AJ1319">
        <v>38381</v>
      </c>
      <c r="AK1319">
        <v>644865</v>
      </c>
      <c r="AL1319">
        <v>3</v>
      </c>
      <c r="AM1319">
        <v>108991</v>
      </c>
      <c r="AN1319">
        <v>128040</v>
      </c>
      <c r="AO1319">
        <v>8.3000000000000007</v>
      </c>
      <c r="AP1319">
        <v>0.5</v>
      </c>
      <c r="AQ1319">
        <v>4.7</v>
      </c>
      <c r="AR1319">
        <v>0</v>
      </c>
      <c r="AS1319">
        <v>1</v>
      </c>
      <c r="AT1319">
        <v>28.6</v>
      </c>
      <c r="AU1319">
        <v>25885162</v>
      </c>
      <c r="AV1319">
        <v>29825742</v>
      </c>
      <c r="AW1319">
        <v>18183680</v>
      </c>
      <c r="AX1319">
        <v>15131</v>
      </c>
      <c r="AY1319">
        <v>2284814</v>
      </c>
      <c r="AZ1319">
        <v>2458</v>
      </c>
      <c r="BA1319">
        <v>867.66</v>
      </c>
      <c r="BB1319">
        <v>1385.7</v>
      </c>
    </row>
    <row r="1320" spans="1:54" x14ac:dyDescent="0.3">
      <c r="A1320">
        <v>26127</v>
      </c>
      <c r="B1320" t="s">
        <v>1570</v>
      </c>
      <c r="C1320" t="s">
        <v>979</v>
      </c>
      <c r="D1320">
        <v>26221</v>
      </c>
      <c r="E1320">
        <v>26570</v>
      </c>
      <c r="F1320">
        <v>-1.3</v>
      </c>
      <c r="G1320">
        <v>26570</v>
      </c>
      <c r="H1320">
        <v>6.2</v>
      </c>
      <c r="I1320">
        <v>24</v>
      </c>
      <c r="J1320">
        <v>19.100000000000001</v>
      </c>
      <c r="K1320">
        <v>49.6</v>
      </c>
      <c r="L1320">
        <v>95.6</v>
      </c>
      <c r="M1320">
        <v>0.8</v>
      </c>
      <c r="N1320">
        <v>1.5</v>
      </c>
      <c r="O1320">
        <v>0.3</v>
      </c>
      <c r="P1320">
        <v>0.1</v>
      </c>
      <c r="Q1320">
        <v>1.7</v>
      </c>
      <c r="R1320">
        <v>14.4</v>
      </c>
      <c r="S1320">
        <v>82.4</v>
      </c>
      <c r="T1320">
        <v>89</v>
      </c>
      <c r="U1320">
        <v>6</v>
      </c>
      <c r="V1320">
        <v>11.5</v>
      </c>
      <c r="W1320">
        <v>84.1</v>
      </c>
      <c r="X1320">
        <v>15</v>
      </c>
      <c r="Y1320">
        <v>2394</v>
      </c>
      <c r="Z1320">
        <v>23.4</v>
      </c>
      <c r="AA1320">
        <v>16007</v>
      </c>
      <c r="AB1320">
        <v>81.7</v>
      </c>
      <c r="AC1320">
        <v>3.7</v>
      </c>
      <c r="AD1320">
        <v>106100</v>
      </c>
      <c r="AE1320">
        <v>9537</v>
      </c>
      <c r="AF1320">
        <v>2.68</v>
      </c>
      <c r="AG1320">
        <v>18986</v>
      </c>
      <c r="AH1320">
        <v>40023</v>
      </c>
      <c r="AI1320">
        <v>19.899999999999999</v>
      </c>
      <c r="AJ1320">
        <v>493</v>
      </c>
      <c r="AK1320">
        <v>4198</v>
      </c>
      <c r="AL1320">
        <v>-1.1000000000000001</v>
      </c>
      <c r="AM1320">
        <v>1670</v>
      </c>
      <c r="AN1320">
        <v>2255</v>
      </c>
      <c r="AO1320">
        <v>0</v>
      </c>
      <c r="AP1320">
        <v>0</v>
      </c>
      <c r="AQ1320">
        <v>0</v>
      </c>
      <c r="AR1320">
        <v>0</v>
      </c>
      <c r="AS1320">
        <v>0</v>
      </c>
      <c r="AT1320">
        <v>20.6</v>
      </c>
      <c r="AU1320">
        <v>364129</v>
      </c>
      <c r="AV1320">
        <v>0</v>
      </c>
      <c r="AW1320">
        <v>171532</v>
      </c>
      <c r="AX1320">
        <v>6164</v>
      </c>
      <c r="AY1320">
        <v>32250</v>
      </c>
      <c r="AZ1320">
        <v>4</v>
      </c>
      <c r="BA1320">
        <v>512.07000000000005</v>
      </c>
      <c r="BB1320">
        <v>51.9</v>
      </c>
    </row>
    <row r="1321" spans="1:54" x14ac:dyDescent="0.3">
      <c r="A1321">
        <v>26129</v>
      </c>
      <c r="B1321" t="s">
        <v>1571</v>
      </c>
      <c r="C1321" t="s">
        <v>979</v>
      </c>
      <c r="D1321">
        <v>21039</v>
      </c>
      <c r="E1321">
        <v>21699</v>
      </c>
      <c r="F1321">
        <v>-3</v>
      </c>
      <c r="G1321">
        <v>21699</v>
      </c>
      <c r="H1321">
        <v>4.7</v>
      </c>
      <c r="I1321">
        <v>18.8</v>
      </c>
      <c r="J1321">
        <v>24.3</v>
      </c>
      <c r="K1321">
        <v>50.4</v>
      </c>
      <c r="L1321">
        <v>96.8</v>
      </c>
      <c r="M1321">
        <v>0.4</v>
      </c>
      <c r="N1321">
        <v>0.9</v>
      </c>
      <c r="O1321">
        <v>0.4</v>
      </c>
      <c r="P1321">
        <v>0</v>
      </c>
      <c r="Q1321">
        <v>1.5</v>
      </c>
      <c r="R1321">
        <v>2</v>
      </c>
      <c r="S1321">
        <v>95.2</v>
      </c>
      <c r="T1321">
        <v>86.1</v>
      </c>
      <c r="U1321">
        <v>1.3</v>
      </c>
      <c r="V1321">
        <v>2.2000000000000002</v>
      </c>
      <c r="W1321">
        <v>85.1</v>
      </c>
      <c r="X1321">
        <v>11.3</v>
      </c>
      <c r="Y1321">
        <v>2343</v>
      </c>
      <c r="Z1321">
        <v>23.1</v>
      </c>
      <c r="AA1321">
        <v>16037</v>
      </c>
      <c r="AB1321">
        <v>82.8</v>
      </c>
      <c r="AC1321">
        <v>3.9</v>
      </c>
      <c r="AD1321">
        <v>89500</v>
      </c>
      <c r="AE1321">
        <v>8998</v>
      </c>
      <c r="AF1321">
        <v>2.36</v>
      </c>
      <c r="AG1321">
        <v>19634</v>
      </c>
      <c r="AH1321">
        <v>34619</v>
      </c>
      <c r="AI1321">
        <v>21.5</v>
      </c>
      <c r="AJ1321">
        <v>566</v>
      </c>
      <c r="AK1321">
        <v>5740</v>
      </c>
      <c r="AL1321">
        <v>5.2</v>
      </c>
      <c r="AM1321">
        <v>1284</v>
      </c>
      <c r="AN1321">
        <v>1897</v>
      </c>
      <c r="AO1321">
        <v>0</v>
      </c>
      <c r="AP1321">
        <v>0</v>
      </c>
      <c r="AQ1321">
        <v>0</v>
      </c>
      <c r="AR1321">
        <v>0</v>
      </c>
      <c r="AS1321">
        <v>0</v>
      </c>
      <c r="AT1321">
        <v>0</v>
      </c>
      <c r="AU1321">
        <v>151662</v>
      </c>
      <c r="AV1321">
        <v>0</v>
      </c>
      <c r="AW1321">
        <v>364748</v>
      </c>
      <c r="AX1321">
        <v>17118</v>
      </c>
      <c r="AY1321">
        <v>31109</v>
      </c>
      <c r="AZ1321">
        <v>34</v>
      </c>
      <c r="BA1321">
        <v>563.49</v>
      </c>
      <c r="BB1321">
        <v>38.5</v>
      </c>
    </row>
    <row r="1322" spans="1:54" x14ac:dyDescent="0.3">
      <c r="A1322">
        <v>26131</v>
      </c>
      <c r="B1322" t="s">
        <v>1572</v>
      </c>
      <c r="C1322" t="s">
        <v>979</v>
      </c>
      <c r="D1322">
        <v>6172</v>
      </c>
      <c r="E1322">
        <v>6780</v>
      </c>
      <c r="F1322">
        <v>-9</v>
      </c>
      <c r="G1322">
        <v>6780</v>
      </c>
      <c r="H1322">
        <v>2.4</v>
      </c>
      <c r="I1322">
        <v>13.3</v>
      </c>
      <c r="J1322">
        <v>32.1</v>
      </c>
      <c r="K1322">
        <v>49</v>
      </c>
      <c r="L1322">
        <v>96.5</v>
      </c>
      <c r="M1322">
        <v>0.3</v>
      </c>
      <c r="N1322">
        <v>1.2</v>
      </c>
      <c r="O1322">
        <v>0.3</v>
      </c>
      <c r="P1322">
        <v>0</v>
      </c>
      <c r="Q1322">
        <v>1.7</v>
      </c>
      <c r="R1322">
        <v>1.1000000000000001</v>
      </c>
      <c r="S1322">
        <v>95.6</v>
      </c>
      <c r="T1322">
        <v>95</v>
      </c>
      <c r="U1322">
        <v>1.7</v>
      </c>
      <c r="V1322">
        <v>5</v>
      </c>
      <c r="W1322">
        <v>88.6</v>
      </c>
      <c r="X1322">
        <v>15.3</v>
      </c>
      <c r="Y1322">
        <v>1016</v>
      </c>
      <c r="Z1322">
        <v>24</v>
      </c>
      <c r="AA1322">
        <v>5642</v>
      </c>
      <c r="AB1322">
        <v>85.8</v>
      </c>
      <c r="AC1322">
        <v>5.4</v>
      </c>
      <c r="AD1322">
        <v>72600</v>
      </c>
      <c r="AE1322">
        <v>3269</v>
      </c>
      <c r="AF1322">
        <v>1.98</v>
      </c>
      <c r="AG1322">
        <v>21585</v>
      </c>
      <c r="AH1322">
        <v>34620</v>
      </c>
      <c r="AI1322">
        <v>13.8</v>
      </c>
      <c r="AJ1322">
        <v>170</v>
      </c>
      <c r="AK1322">
        <v>982</v>
      </c>
      <c r="AL1322">
        <v>-4.9000000000000004</v>
      </c>
      <c r="AM1322">
        <v>378</v>
      </c>
      <c r="AN1322">
        <v>623</v>
      </c>
      <c r="AO1322">
        <v>0</v>
      </c>
      <c r="AP1322">
        <v>0</v>
      </c>
      <c r="AQ1322">
        <v>0</v>
      </c>
      <c r="AR1322">
        <v>0</v>
      </c>
      <c r="AS1322">
        <v>0</v>
      </c>
      <c r="AT1322">
        <v>27.6</v>
      </c>
      <c r="AU1322">
        <v>0</v>
      </c>
      <c r="AV1322">
        <v>16629</v>
      </c>
      <c r="AW1322">
        <v>60901</v>
      </c>
      <c r="AX1322">
        <v>8767</v>
      </c>
      <c r="AY1322">
        <v>6753</v>
      </c>
      <c r="AZ1322">
        <v>7</v>
      </c>
      <c r="BA1322">
        <v>1311.23</v>
      </c>
      <c r="BB1322">
        <v>5.2</v>
      </c>
    </row>
    <row r="1323" spans="1:54" x14ac:dyDescent="0.3">
      <c r="A1323">
        <v>26133</v>
      </c>
      <c r="B1323" t="s">
        <v>265</v>
      </c>
      <c r="C1323" t="s">
        <v>979</v>
      </c>
      <c r="D1323">
        <v>23169</v>
      </c>
      <c r="E1323">
        <v>23528</v>
      </c>
      <c r="F1323">
        <v>-1.5</v>
      </c>
      <c r="G1323">
        <v>23528</v>
      </c>
      <c r="H1323">
        <v>5.7</v>
      </c>
      <c r="I1323">
        <v>23.5</v>
      </c>
      <c r="J1323">
        <v>19.100000000000001</v>
      </c>
      <c r="K1323">
        <v>49.4</v>
      </c>
      <c r="L1323">
        <v>96.5</v>
      </c>
      <c r="M1323">
        <v>0.8</v>
      </c>
      <c r="N1323">
        <v>0.6</v>
      </c>
      <c r="O1323">
        <v>0.3</v>
      </c>
      <c r="P1323">
        <v>0</v>
      </c>
      <c r="Q1323">
        <v>1.7</v>
      </c>
      <c r="R1323">
        <v>1.6</v>
      </c>
      <c r="S1323">
        <v>95.2</v>
      </c>
      <c r="T1323">
        <v>86.9</v>
      </c>
      <c r="U1323">
        <v>0.7</v>
      </c>
      <c r="V1323">
        <v>4.5</v>
      </c>
      <c r="W1323">
        <v>86.9</v>
      </c>
      <c r="X1323">
        <v>12.6</v>
      </c>
      <c r="Y1323">
        <v>2282</v>
      </c>
      <c r="Z1323">
        <v>25</v>
      </c>
      <c r="AA1323">
        <v>13569</v>
      </c>
      <c r="AB1323">
        <v>78.2</v>
      </c>
      <c r="AC1323">
        <v>5.6</v>
      </c>
      <c r="AD1323">
        <v>90500</v>
      </c>
      <c r="AE1323">
        <v>8987</v>
      </c>
      <c r="AF1323">
        <v>2.5499999999999998</v>
      </c>
      <c r="AG1323">
        <v>18099</v>
      </c>
      <c r="AH1323">
        <v>37788</v>
      </c>
      <c r="AI1323">
        <v>21.7</v>
      </c>
      <c r="AJ1323">
        <v>431</v>
      </c>
      <c r="AK1323">
        <v>6078</v>
      </c>
      <c r="AL1323">
        <v>-2.1</v>
      </c>
      <c r="AM1323">
        <v>1347</v>
      </c>
      <c r="AN1323">
        <v>1841</v>
      </c>
      <c r="AO1323">
        <v>0</v>
      </c>
      <c r="AP1323">
        <v>0</v>
      </c>
      <c r="AQ1323">
        <v>0</v>
      </c>
      <c r="AR1323">
        <v>0</v>
      </c>
      <c r="AS1323">
        <v>0</v>
      </c>
      <c r="AT1323">
        <v>29.5</v>
      </c>
      <c r="AU1323">
        <v>967956</v>
      </c>
      <c r="AV1323">
        <v>57690</v>
      </c>
      <c r="AW1323">
        <v>151621</v>
      </c>
      <c r="AX1323">
        <v>6562</v>
      </c>
      <c r="AY1323">
        <v>19225</v>
      </c>
      <c r="AZ1323">
        <v>23</v>
      </c>
      <c r="BA1323">
        <v>566.39</v>
      </c>
      <c r="BB1323">
        <v>41.5</v>
      </c>
    </row>
    <row r="1324" spans="1:54" x14ac:dyDescent="0.3">
      <c r="A1324">
        <v>26135</v>
      </c>
      <c r="B1324" t="s">
        <v>1573</v>
      </c>
      <c r="C1324" t="s">
        <v>979</v>
      </c>
      <c r="D1324">
        <v>8371</v>
      </c>
      <c r="E1324">
        <v>8640</v>
      </c>
      <c r="F1324">
        <v>-3.1</v>
      </c>
      <c r="G1324">
        <v>8640</v>
      </c>
      <c r="H1324">
        <v>4.5</v>
      </c>
      <c r="I1324">
        <v>18.8</v>
      </c>
      <c r="J1324">
        <v>26.1</v>
      </c>
      <c r="K1324">
        <v>48.7</v>
      </c>
      <c r="L1324">
        <v>97.2</v>
      </c>
      <c r="M1324">
        <v>0.3</v>
      </c>
      <c r="N1324">
        <v>0.9</v>
      </c>
      <c r="O1324">
        <v>0.1</v>
      </c>
      <c r="P1324">
        <v>0</v>
      </c>
      <c r="Q1324">
        <v>1.5</v>
      </c>
      <c r="R1324">
        <v>1.4</v>
      </c>
      <c r="S1324">
        <v>96.1</v>
      </c>
      <c r="T1324">
        <v>88.2</v>
      </c>
      <c r="U1324">
        <v>1.1000000000000001</v>
      </c>
      <c r="V1324">
        <v>7.1</v>
      </c>
      <c r="W1324">
        <v>82.6</v>
      </c>
      <c r="X1324">
        <v>10.4</v>
      </c>
      <c r="Y1324">
        <v>1095</v>
      </c>
      <c r="Z1324">
        <v>21.2</v>
      </c>
      <c r="AA1324">
        <v>9095</v>
      </c>
      <c r="AB1324">
        <v>85.3</v>
      </c>
      <c r="AC1324">
        <v>2.2000000000000002</v>
      </c>
      <c r="AD1324">
        <v>83000</v>
      </c>
      <c r="AE1324">
        <v>3781</v>
      </c>
      <c r="AF1324">
        <v>2.2599999999999998</v>
      </c>
      <c r="AG1324">
        <v>18057</v>
      </c>
      <c r="AH1324">
        <v>33239</v>
      </c>
      <c r="AI1324">
        <v>20.2</v>
      </c>
      <c r="AJ1324">
        <v>190</v>
      </c>
      <c r="AK1324">
        <v>1279</v>
      </c>
      <c r="AL1324">
        <v>0.2</v>
      </c>
      <c r="AM1324">
        <v>631</v>
      </c>
      <c r="AN1324">
        <v>1097</v>
      </c>
      <c r="AO1324">
        <v>0</v>
      </c>
      <c r="AP1324">
        <v>0</v>
      </c>
      <c r="AQ1324">
        <v>0</v>
      </c>
      <c r="AR1324">
        <v>0</v>
      </c>
      <c r="AS1324">
        <v>0</v>
      </c>
      <c r="AT1324">
        <v>17.399999999999999</v>
      </c>
      <c r="AU1324">
        <v>0</v>
      </c>
      <c r="AV1324">
        <v>0</v>
      </c>
      <c r="AW1324">
        <v>57124</v>
      </c>
      <c r="AX1324">
        <v>6379</v>
      </c>
      <c r="AY1324">
        <v>9005</v>
      </c>
      <c r="AZ1324">
        <v>13</v>
      </c>
      <c r="BA1324">
        <v>565.73</v>
      </c>
      <c r="BB1324">
        <v>15.3</v>
      </c>
    </row>
    <row r="1325" spans="1:54" x14ac:dyDescent="0.3">
      <c r="A1325">
        <v>26137</v>
      </c>
      <c r="B1325" t="s">
        <v>1574</v>
      </c>
      <c r="C1325" t="s">
        <v>979</v>
      </c>
      <c r="D1325">
        <v>24158</v>
      </c>
      <c r="E1325">
        <v>24164</v>
      </c>
      <c r="F1325">
        <v>0</v>
      </c>
      <c r="G1325">
        <v>24164</v>
      </c>
      <c r="H1325">
        <v>5.4</v>
      </c>
      <c r="I1325">
        <v>21.3</v>
      </c>
      <c r="J1325">
        <v>19.600000000000001</v>
      </c>
      <c r="K1325">
        <v>50.5</v>
      </c>
      <c r="L1325">
        <v>96.2</v>
      </c>
      <c r="M1325">
        <v>0.6</v>
      </c>
      <c r="N1325">
        <v>0.8</v>
      </c>
      <c r="O1325">
        <v>0.6</v>
      </c>
      <c r="P1325">
        <v>0</v>
      </c>
      <c r="Q1325">
        <v>1.7</v>
      </c>
      <c r="R1325">
        <v>1.5</v>
      </c>
      <c r="S1325">
        <v>94.9</v>
      </c>
      <c r="T1325">
        <v>84.1</v>
      </c>
      <c r="U1325">
        <v>2.4</v>
      </c>
      <c r="V1325">
        <v>2.2000000000000002</v>
      </c>
      <c r="W1325">
        <v>91</v>
      </c>
      <c r="X1325">
        <v>19.8</v>
      </c>
      <c r="Y1325">
        <v>2179</v>
      </c>
      <c r="Z1325">
        <v>20.5</v>
      </c>
      <c r="AA1325">
        <v>14784</v>
      </c>
      <c r="AB1325">
        <v>79.400000000000006</v>
      </c>
      <c r="AC1325">
        <v>6.9</v>
      </c>
      <c r="AD1325">
        <v>116600</v>
      </c>
      <c r="AE1325">
        <v>9818</v>
      </c>
      <c r="AF1325">
        <v>2.42</v>
      </c>
      <c r="AG1325">
        <v>24312</v>
      </c>
      <c r="AH1325">
        <v>47584</v>
      </c>
      <c r="AI1325">
        <v>13.5</v>
      </c>
      <c r="AJ1325">
        <v>753</v>
      </c>
      <c r="AK1325">
        <v>8298</v>
      </c>
      <c r="AL1325">
        <v>6.2</v>
      </c>
      <c r="AM1325">
        <v>1930</v>
      </c>
      <c r="AN1325">
        <v>3107</v>
      </c>
      <c r="AO1325">
        <v>0</v>
      </c>
      <c r="AP1325">
        <v>0</v>
      </c>
      <c r="AQ1325">
        <v>0</v>
      </c>
      <c r="AR1325">
        <v>0</v>
      </c>
      <c r="AS1325">
        <v>0</v>
      </c>
      <c r="AT1325">
        <v>20.5</v>
      </c>
      <c r="AU1325">
        <v>158006</v>
      </c>
      <c r="AV1325">
        <v>290713</v>
      </c>
      <c r="AW1325">
        <v>499775</v>
      </c>
      <c r="AX1325">
        <v>20761</v>
      </c>
      <c r="AY1325">
        <v>58833</v>
      </c>
      <c r="AZ1325">
        <v>17</v>
      </c>
      <c r="BA1325">
        <v>514.97</v>
      </c>
      <c r="BB1325">
        <v>46.9</v>
      </c>
    </row>
    <row r="1326" spans="1:54" x14ac:dyDescent="0.3">
      <c r="A1326">
        <v>26139</v>
      </c>
      <c r="B1326" t="s">
        <v>498</v>
      </c>
      <c r="C1326" t="s">
        <v>979</v>
      </c>
      <c r="D1326">
        <v>276292</v>
      </c>
      <c r="E1326">
        <v>263801</v>
      </c>
      <c r="F1326">
        <v>4.7</v>
      </c>
      <c r="G1326">
        <v>263801</v>
      </c>
      <c r="H1326">
        <v>6.3</v>
      </c>
      <c r="I1326">
        <v>24.9</v>
      </c>
      <c r="J1326">
        <v>13.2</v>
      </c>
      <c r="K1326">
        <v>50.7</v>
      </c>
      <c r="L1326">
        <v>92.8</v>
      </c>
      <c r="M1326">
        <v>1.8</v>
      </c>
      <c r="N1326">
        <v>0.6</v>
      </c>
      <c r="O1326">
        <v>2.9</v>
      </c>
      <c r="P1326">
        <v>0</v>
      </c>
      <c r="Q1326">
        <v>1.7</v>
      </c>
      <c r="R1326">
        <v>9.4</v>
      </c>
      <c r="S1326">
        <v>84.5</v>
      </c>
      <c r="T1326">
        <v>85.4</v>
      </c>
      <c r="U1326">
        <v>5.8</v>
      </c>
      <c r="V1326">
        <v>9.8000000000000007</v>
      </c>
      <c r="W1326">
        <v>90.9</v>
      </c>
      <c r="X1326">
        <v>30</v>
      </c>
      <c r="Y1326">
        <v>14254</v>
      </c>
      <c r="Z1326">
        <v>20.2</v>
      </c>
      <c r="AA1326">
        <v>104372</v>
      </c>
      <c r="AB1326">
        <v>78.099999999999994</v>
      </c>
      <c r="AC1326">
        <v>18.399999999999999</v>
      </c>
      <c r="AD1326">
        <v>153200</v>
      </c>
      <c r="AE1326">
        <v>94666</v>
      </c>
      <c r="AF1326">
        <v>2.73</v>
      </c>
      <c r="AG1326">
        <v>25371</v>
      </c>
      <c r="AH1326">
        <v>56453</v>
      </c>
      <c r="AI1326">
        <v>11.2</v>
      </c>
      <c r="AJ1326">
        <v>5774</v>
      </c>
      <c r="AK1326">
        <v>95831</v>
      </c>
      <c r="AL1326">
        <v>1.6</v>
      </c>
      <c r="AM1326">
        <v>18114</v>
      </c>
      <c r="AN1326">
        <v>21445</v>
      </c>
      <c r="AO1326">
        <v>0</v>
      </c>
      <c r="AP1326">
        <v>0.6</v>
      </c>
      <c r="AQ1326">
        <v>1</v>
      </c>
      <c r="AR1326">
        <v>0.2</v>
      </c>
      <c r="AS1326">
        <v>1.8</v>
      </c>
      <c r="AT1326">
        <v>25.8</v>
      </c>
      <c r="AU1326">
        <v>9210895</v>
      </c>
      <c r="AV1326">
        <v>2120633</v>
      </c>
      <c r="AW1326">
        <v>2367832</v>
      </c>
      <c r="AX1326">
        <v>9149</v>
      </c>
      <c r="AY1326">
        <v>277197</v>
      </c>
      <c r="AZ1326">
        <v>1307</v>
      </c>
      <c r="BA1326">
        <v>563.47</v>
      </c>
      <c r="BB1326">
        <v>468.2</v>
      </c>
    </row>
    <row r="1327" spans="1:54" x14ac:dyDescent="0.3">
      <c r="A1327">
        <v>26141</v>
      </c>
      <c r="B1327" t="s">
        <v>1575</v>
      </c>
      <c r="C1327" t="s">
        <v>979</v>
      </c>
      <c r="D1327">
        <v>13004</v>
      </c>
      <c r="E1327">
        <v>13376</v>
      </c>
      <c r="F1327">
        <v>-2.8</v>
      </c>
      <c r="G1327">
        <v>13376</v>
      </c>
      <c r="H1327">
        <v>3.6</v>
      </c>
      <c r="I1327">
        <v>16.5</v>
      </c>
      <c r="J1327">
        <v>28.7</v>
      </c>
      <c r="K1327">
        <v>50.2</v>
      </c>
      <c r="L1327">
        <v>97</v>
      </c>
      <c r="M1327">
        <v>0.6</v>
      </c>
      <c r="N1327">
        <v>0.9</v>
      </c>
      <c r="O1327">
        <v>0.4</v>
      </c>
      <c r="P1327">
        <v>0</v>
      </c>
      <c r="Q1327">
        <v>1</v>
      </c>
      <c r="R1327">
        <v>1.2</v>
      </c>
      <c r="S1327">
        <v>96.1</v>
      </c>
      <c r="T1327">
        <v>90.7</v>
      </c>
      <c r="U1327">
        <v>1.5</v>
      </c>
      <c r="V1327">
        <v>3.6</v>
      </c>
      <c r="W1327">
        <v>86.8</v>
      </c>
      <c r="X1327">
        <v>16.3</v>
      </c>
      <c r="Y1327">
        <v>1503</v>
      </c>
      <c r="Z1327">
        <v>23.8</v>
      </c>
      <c r="AA1327">
        <v>10407</v>
      </c>
      <c r="AB1327">
        <v>87.5</v>
      </c>
      <c r="AC1327">
        <v>3.4</v>
      </c>
      <c r="AD1327">
        <v>95000</v>
      </c>
      <c r="AE1327">
        <v>6253</v>
      </c>
      <c r="AF1327">
        <v>2.08</v>
      </c>
      <c r="AG1327">
        <v>22788</v>
      </c>
      <c r="AH1327">
        <v>39652</v>
      </c>
      <c r="AI1327">
        <v>12.9</v>
      </c>
      <c r="AJ1327">
        <v>336</v>
      </c>
      <c r="AK1327">
        <v>2212</v>
      </c>
      <c r="AL1327">
        <v>1.1000000000000001</v>
      </c>
      <c r="AM1327">
        <v>921</v>
      </c>
      <c r="AN1327">
        <v>1229</v>
      </c>
      <c r="AO1327">
        <v>0</v>
      </c>
      <c r="AP1327">
        <v>0</v>
      </c>
      <c r="AQ1327">
        <v>0</v>
      </c>
      <c r="AR1327">
        <v>0</v>
      </c>
      <c r="AS1327">
        <v>0</v>
      </c>
      <c r="AT1327">
        <v>17.3</v>
      </c>
      <c r="AU1327">
        <v>0</v>
      </c>
      <c r="AV1327">
        <v>8257</v>
      </c>
      <c r="AW1327">
        <v>101360</v>
      </c>
      <c r="AX1327">
        <v>7339</v>
      </c>
      <c r="AY1327">
        <v>9188</v>
      </c>
      <c r="AZ1327">
        <v>18</v>
      </c>
      <c r="BA1327">
        <v>658.72</v>
      </c>
      <c r="BB1327">
        <v>20.3</v>
      </c>
    </row>
    <row r="1328" spans="1:54" x14ac:dyDescent="0.3">
      <c r="A1328">
        <v>26143</v>
      </c>
      <c r="B1328" t="s">
        <v>1576</v>
      </c>
      <c r="C1328" t="s">
        <v>979</v>
      </c>
      <c r="D1328">
        <v>23955</v>
      </c>
      <c r="E1328">
        <v>24449</v>
      </c>
      <c r="F1328">
        <v>-2</v>
      </c>
      <c r="G1328">
        <v>24449</v>
      </c>
      <c r="H1328">
        <v>3.7</v>
      </c>
      <c r="I1328">
        <v>15.1</v>
      </c>
      <c r="J1328">
        <v>30</v>
      </c>
      <c r="K1328">
        <v>50.1</v>
      </c>
      <c r="L1328">
        <v>96.7</v>
      </c>
      <c r="M1328">
        <v>0.6</v>
      </c>
      <c r="N1328">
        <v>0.7</v>
      </c>
      <c r="O1328">
        <v>0.6</v>
      </c>
      <c r="P1328">
        <v>0</v>
      </c>
      <c r="Q1328">
        <v>1.3</v>
      </c>
      <c r="R1328">
        <v>1.5</v>
      </c>
      <c r="S1328">
        <v>95.5</v>
      </c>
      <c r="T1328">
        <v>85.9</v>
      </c>
      <c r="U1328">
        <v>2.4</v>
      </c>
      <c r="V1328">
        <v>2.5</v>
      </c>
      <c r="W1328">
        <v>85.1</v>
      </c>
      <c r="X1328">
        <v>12.9</v>
      </c>
      <c r="Y1328">
        <v>3162</v>
      </c>
      <c r="Z1328">
        <v>22.2</v>
      </c>
      <c r="AA1328">
        <v>24369</v>
      </c>
      <c r="AB1328">
        <v>81.099999999999994</v>
      </c>
      <c r="AC1328">
        <v>3</v>
      </c>
      <c r="AD1328">
        <v>92000</v>
      </c>
      <c r="AE1328">
        <v>11617</v>
      </c>
      <c r="AF1328">
        <v>2.0699999999999998</v>
      </c>
      <c r="AG1328">
        <v>23023</v>
      </c>
      <c r="AH1328">
        <v>33334</v>
      </c>
      <c r="AI1328">
        <v>22.2</v>
      </c>
      <c r="AJ1328">
        <v>554</v>
      </c>
      <c r="AK1328">
        <v>4616</v>
      </c>
      <c r="AL1328">
        <v>6.9</v>
      </c>
      <c r="AM1328">
        <v>1490</v>
      </c>
      <c r="AN1328">
        <v>1865</v>
      </c>
      <c r="AO1328">
        <v>0</v>
      </c>
      <c r="AP1328">
        <v>0</v>
      </c>
      <c r="AQ1328">
        <v>2.4</v>
      </c>
      <c r="AR1328">
        <v>0</v>
      </c>
      <c r="AS1328">
        <v>0</v>
      </c>
      <c r="AT1328">
        <v>22</v>
      </c>
      <c r="AU1328">
        <v>0</v>
      </c>
      <c r="AV1328">
        <v>6759</v>
      </c>
      <c r="AW1328">
        <v>338403</v>
      </c>
      <c r="AX1328">
        <v>13327</v>
      </c>
      <c r="AY1328">
        <v>37284</v>
      </c>
      <c r="AZ1328">
        <v>50</v>
      </c>
      <c r="BA1328">
        <v>519.64</v>
      </c>
      <c r="BB1328">
        <v>47.1</v>
      </c>
    </row>
    <row r="1329" spans="1:54" x14ac:dyDescent="0.3">
      <c r="A1329">
        <v>26145</v>
      </c>
      <c r="B1329" t="s">
        <v>1577</v>
      </c>
      <c r="C1329" t="s">
        <v>979</v>
      </c>
      <c r="D1329">
        <v>195012</v>
      </c>
      <c r="E1329">
        <v>200169</v>
      </c>
      <c r="F1329">
        <v>-2.6</v>
      </c>
      <c r="G1329">
        <v>200169</v>
      </c>
      <c r="H1329">
        <v>5.8</v>
      </c>
      <c r="I1329">
        <v>22</v>
      </c>
      <c r="J1329">
        <v>17.3</v>
      </c>
      <c r="K1329">
        <v>51.5</v>
      </c>
      <c r="L1329">
        <v>76.599999999999994</v>
      </c>
      <c r="M1329">
        <v>19.399999999999999</v>
      </c>
      <c r="N1329">
        <v>0.5</v>
      </c>
      <c r="O1329">
        <v>1.3</v>
      </c>
      <c r="P1329">
        <v>0.1</v>
      </c>
      <c r="Q1329">
        <v>2.1</v>
      </c>
      <c r="R1329">
        <v>8.1</v>
      </c>
      <c r="S1329">
        <v>70</v>
      </c>
      <c r="T1329">
        <v>86.1</v>
      </c>
      <c r="U1329">
        <v>2.2999999999999998</v>
      </c>
      <c r="V1329">
        <v>5.0999999999999996</v>
      </c>
      <c r="W1329">
        <v>87</v>
      </c>
      <c r="X1329">
        <v>19.100000000000001</v>
      </c>
      <c r="Y1329">
        <v>15153</v>
      </c>
      <c r="Z1329">
        <v>21.6</v>
      </c>
      <c r="AA1329">
        <v>86783</v>
      </c>
      <c r="AB1329">
        <v>72.7</v>
      </c>
      <c r="AC1329">
        <v>16.600000000000001</v>
      </c>
      <c r="AD1329">
        <v>97800</v>
      </c>
      <c r="AE1329">
        <v>77412</v>
      </c>
      <c r="AF1329">
        <v>2.5</v>
      </c>
      <c r="AG1329">
        <v>22349</v>
      </c>
      <c r="AH1329">
        <v>42331</v>
      </c>
      <c r="AI1329">
        <v>19.2</v>
      </c>
      <c r="AJ1329">
        <v>4358</v>
      </c>
      <c r="AK1329">
        <v>78238</v>
      </c>
      <c r="AL1329">
        <v>2.7</v>
      </c>
      <c r="AM1329">
        <v>11242</v>
      </c>
      <c r="AN1329">
        <v>14745</v>
      </c>
      <c r="AO1329">
        <v>11</v>
      </c>
      <c r="AP1329">
        <v>0</v>
      </c>
      <c r="AQ1329">
        <v>0</v>
      </c>
      <c r="AR1329">
        <v>0</v>
      </c>
      <c r="AS1329">
        <v>2.4</v>
      </c>
      <c r="AT1329">
        <v>31</v>
      </c>
      <c r="AU1329">
        <v>4604837</v>
      </c>
      <c r="AV1329">
        <v>1070811</v>
      </c>
      <c r="AW1329">
        <v>2534269</v>
      </c>
      <c r="AX1329">
        <v>12546</v>
      </c>
      <c r="AY1329">
        <v>337257</v>
      </c>
      <c r="AZ1329">
        <v>214</v>
      </c>
      <c r="BA1329">
        <v>800.11</v>
      </c>
      <c r="BB1329">
        <v>250.2</v>
      </c>
    </row>
    <row r="1330" spans="1:54" x14ac:dyDescent="0.3">
      <c r="A1330">
        <v>26147</v>
      </c>
      <c r="B1330" t="s">
        <v>16</v>
      </c>
      <c r="C1330" t="s">
        <v>979</v>
      </c>
      <c r="D1330">
        <v>160078</v>
      </c>
      <c r="E1330">
        <v>163040</v>
      </c>
      <c r="F1330">
        <v>-1.8</v>
      </c>
      <c r="G1330">
        <v>163040</v>
      </c>
      <c r="H1330">
        <v>5.0999999999999996</v>
      </c>
      <c r="I1330">
        <v>22</v>
      </c>
      <c r="J1330">
        <v>16.7</v>
      </c>
      <c r="K1330">
        <v>50.3</v>
      </c>
      <c r="L1330">
        <v>94.3</v>
      </c>
      <c r="M1330">
        <v>2.6</v>
      </c>
      <c r="N1330">
        <v>0.5</v>
      </c>
      <c r="O1330">
        <v>0.6</v>
      </c>
      <c r="P1330">
        <v>0</v>
      </c>
      <c r="Q1330">
        <v>2</v>
      </c>
      <c r="R1330">
        <v>3.2</v>
      </c>
      <c r="S1330">
        <v>91.6</v>
      </c>
      <c r="T1330">
        <v>86</v>
      </c>
      <c r="U1330">
        <v>2.7</v>
      </c>
      <c r="V1330">
        <v>3.9</v>
      </c>
      <c r="W1330">
        <v>89</v>
      </c>
      <c r="X1330">
        <v>16.3</v>
      </c>
      <c r="Y1330">
        <v>12663</v>
      </c>
      <c r="Z1330">
        <v>28.3</v>
      </c>
      <c r="AA1330">
        <v>71771</v>
      </c>
      <c r="AB1330">
        <v>76.8</v>
      </c>
      <c r="AC1330">
        <v>12.3</v>
      </c>
      <c r="AD1330">
        <v>121600</v>
      </c>
      <c r="AE1330">
        <v>64379</v>
      </c>
      <c r="AF1330">
        <v>2.4900000000000002</v>
      </c>
      <c r="AG1330">
        <v>24357</v>
      </c>
      <c r="AH1330">
        <v>48066</v>
      </c>
      <c r="AI1330">
        <v>14.9</v>
      </c>
      <c r="AJ1330">
        <v>3070</v>
      </c>
      <c r="AK1330">
        <v>40247</v>
      </c>
      <c r="AL1330">
        <v>0.6</v>
      </c>
      <c r="AM1330">
        <v>10169</v>
      </c>
      <c r="AN1330">
        <v>13054</v>
      </c>
      <c r="AO1330">
        <v>0</v>
      </c>
      <c r="AP1330">
        <v>0</v>
      </c>
      <c r="AQ1330">
        <v>0.9</v>
      </c>
      <c r="AR1330">
        <v>0</v>
      </c>
      <c r="AS1330">
        <v>0.7</v>
      </c>
      <c r="AT1330">
        <v>24.7</v>
      </c>
      <c r="AU1330">
        <v>2855519</v>
      </c>
      <c r="AV1330">
        <v>872288</v>
      </c>
      <c r="AW1330">
        <v>1601609</v>
      </c>
      <c r="AX1330">
        <v>9424</v>
      </c>
      <c r="AY1330">
        <v>178285</v>
      </c>
      <c r="AZ1330">
        <v>130</v>
      </c>
      <c r="BA1330">
        <v>721.17</v>
      </c>
      <c r="BB1330">
        <v>226.1</v>
      </c>
    </row>
    <row r="1331" spans="1:54" x14ac:dyDescent="0.3">
      <c r="A1331">
        <v>26149</v>
      </c>
      <c r="B1331" t="s">
        <v>1391</v>
      </c>
      <c r="C1331" t="s">
        <v>979</v>
      </c>
      <c r="D1331">
        <v>60946</v>
      </c>
      <c r="E1331">
        <v>61295</v>
      </c>
      <c r="F1331">
        <v>-0.6</v>
      </c>
      <c r="G1331">
        <v>61295</v>
      </c>
      <c r="H1331">
        <v>6.5</v>
      </c>
      <c r="I1331">
        <v>25</v>
      </c>
      <c r="J1331">
        <v>16.5</v>
      </c>
      <c r="K1331">
        <v>50.3</v>
      </c>
      <c r="L1331">
        <v>93.7</v>
      </c>
      <c r="M1331">
        <v>2.8</v>
      </c>
      <c r="N1331">
        <v>0.6</v>
      </c>
      <c r="O1331">
        <v>0.8</v>
      </c>
      <c r="P1331">
        <v>0</v>
      </c>
      <c r="Q1331">
        <v>2.1</v>
      </c>
      <c r="R1331">
        <v>7.2</v>
      </c>
      <c r="S1331">
        <v>87.1</v>
      </c>
      <c r="T1331">
        <v>89.4</v>
      </c>
      <c r="U1331">
        <v>3.5</v>
      </c>
      <c r="V1331">
        <v>9.9</v>
      </c>
      <c r="W1331">
        <v>84.4</v>
      </c>
      <c r="X1331">
        <v>14.5</v>
      </c>
      <c r="Y1331">
        <v>4414</v>
      </c>
      <c r="Z1331">
        <v>23</v>
      </c>
      <c r="AA1331">
        <v>27616</v>
      </c>
      <c r="AB1331">
        <v>76.400000000000006</v>
      </c>
      <c r="AC1331">
        <v>11.4</v>
      </c>
      <c r="AD1331">
        <v>108900</v>
      </c>
      <c r="AE1331">
        <v>22326</v>
      </c>
      <c r="AF1331">
        <v>2.7</v>
      </c>
      <c r="AG1331">
        <v>20570</v>
      </c>
      <c r="AH1331">
        <v>44051</v>
      </c>
      <c r="AI1331">
        <v>17.600000000000001</v>
      </c>
      <c r="AJ1331">
        <v>1155</v>
      </c>
      <c r="AK1331">
        <v>17804</v>
      </c>
      <c r="AL1331">
        <v>-15.9</v>
      </c>
      <c r="AM1331">
        <v>3614</v>
      </c>
      <c r="AN1331">
        <v>4656</v>
      </c>
      <c r="AO1331">
        <v>2.4</v>
      </c>
      <c r="AP1331">
        <v>0</v>
      </c>
      <c r="AQ1331">
        <v>1.1000000000000001</v>
      </c>
      <c r="AR1331">
        <v>0</v>
      </c>
      <c r="AS1331">
        <v>1.8</v>
      </c>
      <c r="AT1331">
        <v>24.4</v>
      </c>
      <c r="AU1331">
        <v>3106616</v>
      </c>
      <c r="AV1331">
        <v>0</v>
      </c>
      <c r="AW1331">
        <v>559870</v>
      </c>
      <c r="AX1331">
        <v>8971</v>
      </c>
      <c r="AY1331">
        <v>53768</v>
      </c>
      <c r="AZ1331">
        <v>44</v>
      </c>
      <c r="BA1331">
        <v>500.59</v>
      </c>
      <c r="BB1331">
        <v>122.4</v>
      </c>
    </row>
    <row r="1332" spans="1:54" x14ac:dyDescent="0.3">
      <c r="A1332">
        <v>26151</v>
      </c>
      <c r="B1332" t="s">
        <v>1578</v>
      </c>
      <c r="C1332" t="s">
        <v>979</v>
      </c>
      <c r="D1332">
        <v>41587</v>
      </c>
      <c r="E1332">
        <v>43114</v>
      </c>
      <c r="F1332">
        <v>-3.5</v>
      </c>
      <c r="G1332">
        <v>43114</v>
      </c>
      <c r="H1332">
        <v>5.3</v>
      </c>
      <c r="I1332">
        <v>22.2</v>
      </c>
      <c r="J1332">
        <v>19.5</v>
      </c>
      <c r="K1332">
        <v>50.4</v>
      </c>
      <c r="L1332">
        <v>97.4</v>
      </c>
      <c r="M1332">
        <v>0.5</v>
      </c>
      <c r="N1332">
        <v>0.6</v>
      </c>
      <c r="O1332">
        <v>0.4</v>
      </c>
      <c r="P1332">
        <v>0</v>
      </c>
      <c r="Q1332">
        <v>1.1000000000000001</v>
      </c>
      <c r="R1332">
        <v>3.7</v>
      </c>
      <c r="S1332">
        <v>94.1</v>
      </c>
      <c r="T1332">
        <v>90.8</v>
      </c>
      <c r="U1332">
        <v>1.1000000000000001</v>
      </c>
      <c r="V1332">
        <v>3.7</v>
      </c>
      <c r="W1332">
        <v>86.8</v>
      </c>
      <c r="X1332">
        <v>11.4</v>
      </c>
      <c r="Y1332">
        <v>3205</v>
      </c>
      <c r="Z1332">
        <v>27.8</v>
      </c>
      <c r="AA1332">
        <v>22557</v>
      </c>
      <c r="AB1332">
        <v>80.8</v>
      </c>
      <c r="AC1332">
        <v>6.5</v>
      </c>
      <c r="AD1332">
        <v>96500</v>
      </c>
      <c r="AE1332">
        <v>16329</v>
      </c>
      <c r="AF1332">
        <v>2.58</v>
      </c>
      <c r="AG1332">
        <v>20713</v>
      </c>
      <c r="AH1332">
        <v>40478</v>
      </c>
      <c r="AI1332">
        <v>16.8</v>
      </c>
      <c r="AJ1332">
        <v>835</v>
      </c>
      <c r="AK1332">
        <v>7953</v>
      </c>
      <c r="AL1332">
        <v>1.7</v>
      </c>
      <c r="AM1332">
        <v>3061</v>
      </c>
      <c r="AN1332">
        <v>3920</v>
      </c>
      <c r="AO1332">
        <v>0</v>
      </c>
      <c r="AP1332">
        <v>0</v>
      </c>
      <c r="AQ1332">
        <v>0</v>
      </c>
      <c r="AR1332">
        <v>0</v>
      </c>
      <c r="AS1332">
        <v>0</v>
      </c>
      <c r="AT1332">
        <v>25.7</v>
      </c>
      <c r="AU1332">
        <v>595097</v>
      </c>
      <c r="AV1332">
        <v>174871</v>
      </c>
      <c r="AW1332">
        <v>300913</v>
      </c>
      <c r="AX1332">
        <v>6918</v>
      </c>
      <c r="AY1332">
        <v>30192</v>
      </c>
      <c r="AZ1332">
        <v>39</v>
      </c>
      <c r="BA1332">
        <v>962.57</v>
      </c>
      <c r="BB1332">
        <v>44.8</v>
      </c>
    </row>
    <row r="1333" spans="1:54" x14ac:dyDescent="0.3">
      <c r="A1333">
        <v>26153</v>
      </c>
      <c r="B1333" t="s">
        <v>1579</v>
      </c>
      <c r="C1333" t="s">
        <v>979</v>
      </c>
      <c r="D1333">
        <v>8171</v>
      </c>
      <c r="E1333">
        <v>8485</v>
      </c>
      <c r="F1333">
        <v>-3.7</v>
      </c>
      <c r="G1333">
        <v>8485</v>
      </c>
      <c r="H1333">
        <v>4.5</v>
      </c>
      <c r="I1333">
        <v>18.2</v>
      </c>
      <c r="J1333">
        <v>24.1</v>
      </c>
      <c r="K1333">
        <v>50.6</v>
      </c>
      <c r="L1333">
        <v>86.8</v>
      </c>
      <c r="M1333">
        <v>0.3</v>
      </c>
      <c r="N1333">
        <v>9.1</v>
      </c>
      <c r="O1333">
        <v>0.2</v>
      </c>
      <c r="P1333">
        <v>0</v>
      </c>
      <c r="Q1333">
        <v>3.7</v>
      </c>
      <c r="R1333">
        <v>0.9</v>
      </c>
      <c r="S1333">
        <v>86.2</v>
      </c>
      <c r="T1333">
        <v>86.2</v>
      </c>
      <c r="U1333">
        <v>1.5</v>
      </c>
      <c r="V1333">
        <v>2.7</v>
      </c>
      <c r="W1333">
        <v>89.9</v>
      </c>
      <c r="X1333">
        <v>12.4</v>
      </c>
      <c r="Y1333">
        <v>892</v>
      </c>
      <c r="Z1333">
        <v>20</v>
      </c>
      <c r="AA1333">
        <v>6328</v>
      </c>
      <c r="AB1333">
        <v>84.1</v>
      </c>
      <c r="AC1333">
        <v>5.4</v>
      </c>
      <c r="AD1333">
        <v>86200</v>
      </c>
      <c r="AE1333">
        <v>3590</v>
      </c>
      <c r="AF1333">
        <v>2.29</v>
      </c>
      <c r="AG1333">
        <v>20892</v>
      </c>
      <c r="AH1333">
        <v>35260</v>
      </c>
      <c r="AI1333">
        <v>20.7</v>
      </c>
      <c r="AJ1333">
        <v>235</v>
      </c>
      <c r="AK1333">
        <v>1827</v>
      </c>
      <c r="AL1333">
        <v>-5.6</v>
      </c>
      <c r="AM1333">
        <v>409</v>
      </c>
      <c r="AN1333">
        <v>0</v>
      </c>
      <c r="AO1333">
        <v>0</v>
      </c>
      <c r="AP1333">
        <v>0</v>
      </c>
      <c r="AQ1333">
        <v>0</v>
      </c>
      <c r="AR1333">
        <v>0</v>
      </c>
      <c r="AS1333">
        <v>0</v>
      </c>
      <c r="AT1333">
        <v>0</v>
      </c>
      <c r="AU1333">
        <v>0</v>
      </c>
      <c r="AV1333">
        <v>0</v>
      </c>
      <c r="AW1333">
        <v>110816</v>
      </c>
      <c r="AX1333">
        <v>13097</v>
      </c>
      <c r="AY1333">
        <v>10158</v>
      </c>
      <c r="AZ1333">
        <v>10</v>
      </c>
      <c r="BA1333">
        <v>1171.3599999999999</v>
      </c>
      <c r="BB1333">
        <v>7.2</v>
      </c>
    </row>
    <row r="1334" spans="1:54" x14ac:dyDescent="0.3">
      <c r="A1334">
        <v>26155</v>
      </c>
      <c r="B1334" t="s">
        <v>1580</v>
      </c>
      <c r="C1334" t="s">
        <v>979</v>
      </c>
      <c r="D1334">
        <v>68933</v>
      </c>
      <c r="E1334">
        <v>70648</v>
      </c>
      <c r="F1334">
        <v>-2.4</v>
      </c>
      <c r="G1334">
        <v>70648</v>
      </c>
      <c r="H1334">
        <v>5.2</v>
      </c>
      <c r="I1334">
        <v>22.3</v>
      </c>
      <c r="J1334">
        <v>16.399999999999999</v>
      </c>
      <c r="K1334">
        <v>50.5</v>
      </c>
      <c r="L1334">
        <v>96.8</v>
      </c>
      <c r="M1334">
        <v>0.7</v>
      </c>
      <c r="N1334">
        <v>0.6</v>
      </c>
      <c r="O1334">
        <v>0.5</v>
      </c>
      <c r="P1334">
        <v>0.1</v>
      </c>
      <c r="Q1334">
        <v>1.4</v>
      </c>
      <c r="R1334">
        <v>2.9</v>
      </c>
      <c r="S1334">
        <v>94.3</v>
      </c>
      <c r="T1334">
        <v>87</v>
      </c>
      <c r="U1334">
        <v>1</v>
      </c>
      <c r="V1334">
        <v>2.4</v>
      </c>
      <c r="W1334">
        <v>90.6</v>
      </c>
      <c r="X1334">
        <v>14.2</v>
      </c>
      <c r="Y1334">
        <v>5252</v>
      </c>
      <c r="Z1334">
        <v>28</v>
      </c>
      <c r="AA1334">
        <v>30071</v>
      </c>
      <c r="AB1334">
        <v>77.3</v>
      </c>
      <c r="AC1334">
        <v>11.8</v>
      </c>
      <c r="AD1334">
        <v>108300</v>
      </c>
      <c r="AE1334">
        <v>27485</v>
      </c>
      <c r="AF1334">
        <v>2.52</v>
      </c>
      <c r="AG1334">
        <v>22713</v>
      </c>
      <c r="AH1334">
        <v>46217</v>
      </c>
      <c r="AI1334">
        <v>15.3</v>
      </c>
      <c r="AJ1334">
        <v>1135</v>
      </c>
      <c r="AK1334">
        <v>12398</v>
      </c>
      <c r="AL1334">
        <v>-1</v>
      </c>
      <c r="AM1334">
        <v>4257</v>
      </c>
      <c r="AN1334">
        <v>5388</v>
      </c>
      <c r="AO1334">
        <v>0</v>
      </c>
      <c r="AP1334">
        <v>0</v>
      </c>
      <c r="AQ1334">
        <v>0</v>
      </c>
      <c r="AR1334">
        <v>0</v>
      </c>
      <c r="AS1334">
        <v>0</v>
      </c>
      <c r="AT1334">
        <v>28.7</v>
      </c>
      <c r="AU1334">
        <v>409484</v>
      </c>
      <c r="AV1334">
        <v>0</v>
      </c>
      <c r="AW1334">
        <v>614745</v>
      </c>
      <c r="AX1334">
        <v>8568</v>
      </c>
      <c r="AY1334">
        <v>57479</v>
      </c>
      <c r="AZ1334">
        <v>18</v>
      </c>
      <c r="BA1334">
        <v>530.66999999999996</v>
      </c>
      <c r="BB1334">
        <v>133.1</v>
      </c>
    </row>
    <row r="1335" spans="1:54" x14ac:dyDescent="0.3">
      <c r="A1335">
        <v>26157</v>
      </c>
      <c r="B1335" t="s">
        <v>1581</v>
      </c>
      <c r="C1335" t="s">
        <v>979</v>
      </c>
      <c r="D1335">
        <v>54000</v>
      </c>
      <c r="E1335">
        <v>55729</v>
      </c>
      <c r="F1335">
        <v>-3.1</v>
      </c>
      <c r="G1335">
        <v>55729</v>
      </c>
      <c r="H1335">
        <v>5</v>
      </c>
      <c r="I1335">
        <v>21.4</v>
      </c>
      <c r="J1335">
        <v>18.3</v>
      </c>
      <c r="K1335">
        <v>49.9</v>
      </c>
      <c r="L1335">
        <v>96.6</v>
      </c>
      <c r="M1335">
        <v>1.2</v>
      </c>
      <c r="N1335">
        <v>0.6</v>
      </c>
      <c r="O1335">
        <v>0.4</v>
      </c>
      <c r="P1335">
        <v>0</v>
      </c>
      <c r="Q1335">
        <v>1.2</v>
      </c>
      <c r="R1335">
        <v>3.3</v>
      </c>
      <c r="S1335">
        <v>93.7</v>
      </c>
      <c r="T1335">
        <v>87.7</v>
      </c>
      <c r="U1335">
        <v>0.8</v>
      </c>
      <c r="V1335">
        <v>2.7</v>
      </c>
      <c r="W1335">
        <v>86.8</v>
      </c>
      <c r="X1335">
        <v>12.7</v>
      </c>
      <c r="Y1335">
        <v>4494</v>
      </c>
      <c r="Z1335">
        <v>30.2</v>
      </c>
      <c r="AA1335">
        <v>24256</v>
      </c>
      <c r="AB1335">
        <v>81.7</v>
      </c>
      <c r="AC1335">
        <v>7.9</v>
      </c>
      <c r="AD1335">
        <v>95700</v>
      </c>
      <c r="AE1335">
        <v>21211</v>
      </c>
      <c r="AF1335">
        <v>2.5499999999999998</v>
      </c>
      <c r="AG1335">
        <v>20767</v>
      </c>
      <c r="AH1335">
        <v>43039</v>
      </c>
      <c r="AI1335">
        <v>15.7</v>
      </c>
      <c r="AJ1335">
        <v>854</v>
      </c>
      <c r="AK1335">
        <v>8641</v>
      </c>
      <c r="AL1335">
        <v>-2.6</v>
      </c>
      <c r="AM1335">
        <v>3486</v>
      </c>
      <c r="AN1335">
        <v>4377</v>
      </c>
      <c r="AO1335">
        <v>0</v>
      </c>
      <c r="AP1335">
        <v>0</v>
      </c>
      <c r="AQ1335">
        <v>0.8</v>
      </c>
      <c r="AR1335">
        <v>0</v>
      </c>
      <c r="AS1335">
        <v>0</v>
      </c>
      <c r="AT1335">
        <v>0</v>
      </c>
      <c r="AU1335">
        <v>581524</v>
      </c>
      <c r="AV1335">
        <v>283100</v>
      </c>
      <c r="AW1335">
        <v>432316</v>
      </c>
      <c r="AX1335">
        <v>7624</v>
      </c>
      <c r="AY1335">
        <v>24671</v>
      </c>
      <c r="AZ1335">
        <v>23</v>
      </c>
      <c r="BA1335">
        <v>803.13</v>
      </c>
      <c r="BB1335">
        <v>69.400000000000006</v>
      </c>
    </row>
    <row r="1336" spans="1:54" x14ac:dyDescent="0.3">
      <c r="A1336">
        <v>26159</v>
      </c>
      <c r="B1336" t="s">
        <v>77</v>
      </c>
      <c r="C1336" t="s">
        <v>979</v>
      </c>
      <c r="D1336">
        <v>75199</v>
      </c>
      <c r="E1336">
        <v>76265</v>
      </c>
      <c r="F1336">
        <v>-1.4</v>
      </c>
      <c r="G1336">
        <v>76258</v>
      </c>
      <c r="H1336">
        <v>6.4</v>
      </c>
      <c r="I1336">
        <v>24.2</v>
      </c>
      <c r="J1336">
        <v>16</v>
      </c>
      <c r="K1336">
        <v>50.5</v>
      </c>
      <c r="L1336">
        <v>91.6</v>
      </c>
      <c r="M1336">
        <v>4.2</v>
      </c>
      <c r="N1336">
        <v>1.2</v>
      </c>
      <c r="O1336">
        <v>0.5</v>
      </c>
      <c r="P1336">
        <v>0</v>
      </c>
      <c r="Q1336">
        <v>2.4</v>
      </c>
      <c r="R1336">
        <v>11.1</v>
      </c>
      <c r="S1336">
        <v>81.7</v>
      </c>
      <c r="T1336">
        <v>89.7</v>
      </c>
      <c r="U1336">
        <v>4.5</v>
      </c>
      <c r="V1336">
        <v>9.9</v>
      </c>
      <c r="W1336">
        <v>85.3</v>
      </c>
      <c r="X1336">
        <v>17.899999999999999</v>
      </c>
      <c r="Y1336">
        <v>6290</v>
      </c>
      <c r="Z1336">
        <v>24.5</v>
      </c>
      <c r="AA1336">
        <v>36639</v>
      </c>
      <c r="AB1336">
        <v>78</v>
      </c>
      <c r="AC1336">
        <v>12</v>
      </c>
      <c r="AD1336">
        <v>118700</v>
      </c>
      <c r="AE1336">
        <v>28374</v>
      </c>
      <c r="AF1336">
        <v>2.6</v>
      </c>
      <c r="AG1336">
        <v>21732</v>
      </c>
      <c r="AH1336">
        <v>45129</v>
      </c>
      <c r="AI1336">
        <v>19.399999999999999</v>
      </c>
      <c r="AJ1336">
        <v>1270</v>
      </c>
      <c r="AK1336">
        <v>15280</v>
      </c>
      <c r="AL1336">
        <v>2.2999999999999998</v>
      </c>
      <c r="AM1336">
        <v>4661</v>
      </c>
      <c r="AN1336">
        <v>5837</v>
      </c>
      <c r="AO1336">
        <v>0</v>
      </c>
      <c r="AP1336">
        <v>0.7</v>
      </c>
      <c r="AQ1336">
        <v>0</v>
      </c>
      <c r="AR1336">
        <v>0</v>
      </c>
      <c r="AS1336">
        <v>0</v>
      </c>
      <c r="AT1336">
        <v>27.2</v>
      </c>
      <c r="AU1336">
        <v>1312898</v>
      </c>
      <c r="AV1336">
        <v>0</v>
      </c>
      <c r="AW1336">
        <v>556714</v>
      </c>
      <c r="AX1336">
        <v>7145</v>
      </c>
      <c r="AY1336">
        <v>80514</v>
      </c>
      <c r="AZ1336">
        <v>81</v>
      </c>
      <c r="BA1336">
        <v>607.47</v>
      </c>
      <c r="BB1336">
        <v>125.5</v>
      </c>
    </row>
    <row r="1337" spans="1:54" x14ac:dyDescent="0.3">
      <c r="A1337">
        <v>26161</v>
      </c>
      <c r="B1337" t="s">
        <v>1582</v>
      </c>
      <c r="C1337" t="s">
        <v>979</v>
      </c>
      <c r="D1337">
        <v>356874</v>
      </c>
      <c r="E1337">
        <v>345066</v>
      </c>
      <c r="F1337">
        <v>3.4</v>
      </c>
      <c r="G1337">
        <v>344791</v>
      </c>
      <c r="H1337">
        <v>5.3</v>
      </c>
      <c r="I1337">
        <v>19.7</v>
      </c>
      <c r="J1337">
        <v>12</v>
      </c>
      <c r="K1337">
        <v>50.7</v>
      </c>
      <c r="L1337">
        <v>74.599999999999994</v>
      </c>
      <c r="M1337">
        <v>12.8</v>
      </c>
      <c r="N1337">
        <v>0.4</v>
      </c>
      <c r="O1337">
        <v>8.6999999999999993</v>
      </c>
      <c r="P1337">
        <v>0.1</v>
      </c>
      <c r="Q1337">
        <v>3.3</v>
      </c>
      <c r="R1337">
        <v>4.4000000000000004</v>
      </c>
      <c r="S1337">
        <v>71</v>
      </c>
      <c r="T1337">
        <v>77.099999999999994</v>
      </c>
      <c r="U1337">
        <v>11.4</v>
      </c>
      <c r="V1337">
        <v>14.2</v>
      </c>
      <c r="W1337">
        <v>94</v>
      </c>
      <c r="X1337">
        <v>51.3</v>
      </c>
      <c r="Y1337">
        <v>16860</v>
      </c>
      <c r="Z1337">
        <v>23</v>
      </c>
      <c r="AA1337">
        <v>148470</v>
      </c>
      <c r="AB1337">
        <v>60.8</v>
      </c>
      <c r="AC1337">
        <v>33</v>
      </c>
      <c r="AD1337">
        <v>198400</v>
      </c>
      <c r="AE1337">
        <v>135800</v>
      </c>
      <c r="AF1337">
        <v>2.42</v>
      </c>
      <c r="AG1337">
        <v>33231</v>
      </c>
      <c r="AH1337">
        <v>59055</v>
      </c>
      <c r="AI1337">
        <v>15.4</v>
      </c>
      <c r="AJ1337">
        <v>7971</v>
      </c>
      <c r="AK1337">
        <v>143487</v>
      </c>
      <c r="AL1337">
        <v>3.3</v>
      </c>
      <c r="AM1337">
        <v>27876</v>
      </c>
      <c r="AN1337">
        <v>32615</v>
      </c>
      <c r="AO1337">
        <v>7.5</v>
      </c>
      <c r="AP1337">
        <v>0</v>
      </c>
      <c r="AQ1337">
        <v>4.9000000000000004</v>
      </c>
      <c r="AR1337">
        <v>0</v>
      </c>
      <c r="AS1337">
        <v>0</v>
      </c>
      <c r="AT1337">
        <v>33.1</v>
      </c>
      <c r="AU1337">
        <v>5331756</v>
      </c>
      <c r="AV1337">
        <v>3630996</v>
      </c>
      <c r="AW1337">
        <v>3681086</v>
      </c>
      <c r="AX1337">
        <v>10584</v>
      </c>
      <c r="AY1337">
        <v>613520</v>
      </c>
      <c r="AZ1337">
        <v>570</v>
      </c>
      <c r="BA1337">
        <v>705.97</v>
      </c>
      <c r="BB1337">
        <v>488.4</v>
      </c>
    </row>
    <row r="1338" spans="1:54" x14ac:dyDescent="0.3">
      <c r="A1338">
        <v>26163</v>
      </c>
      <c r="B1338" t="s">
        <v>250</v>
      </c>
      <c r="C1338" t="s">
        <v>979</v>
      </c>
      <c r="D1338">
        <v>1764804</v>
      </c>
      <c r="E1338">
        <v>1820641</v>
      </c>
      <c r="F1338">
        <v>-3.1</v>
      </c>
      <c r="G1338">
        <v>1820584</v>
      </c>
      <c r="H1338">
        <v>6.5</v>
      </c>
      <c r="I1338">
        <v>24.1</v>
      </c>
      <c r="J1338">
        <v>13.8</v>
      </c>
      <c r="K1338">
        <v>51.9</v>
      </c>
      <c r="L1338">
        <v>54.8</v>
      </c>
      <c r="M1338">
        <v>39.299999999999997</v>
      </c>
      <c r="N1338">
        <v>0.5</v>
      </c>
      <c r="O1338">
        <v>3</v>
      </c>
      <c r="P1338">
        <v>0</v>
      </c>
      <c r="Q1338">
        <v>2.2999999999999998</v>
      </c>
      <c r="R1338">
        <v>5.7</v>
      </c>
      <c r="S1338">
        <v>50</v>
      </c>
      <c r="T1338">
        <v>85.7</v>
      </c>
      <c r="U1338">
        <v>7.8</v>
      </c>
      <c r="V1338">
        <v>12.6</v>
      </c>
      <c r="W1338">
        <v>84.1</v>
      </c>
      <c r="X1338">
        <v>21.3</v>
      </c>
      <c r="Y1338">
        <v>105562</v>
      </c>
      <c r="Z1338">
        <v>25</v>
      </c>
      <c r="AA1338">
        <v>814399</v>
      </c>
      <c r="AB1338">
        <v>64.8</v>
      </c>
      <c r="AC1338">
        <v>22.6</v>
      </c>
      <c r="AD1338">
        <v>86800</v>
      </c>
      <c r="AE1338">
        <v>670987</v>
      </c>
      <c r="AF1338">
        <v>2.66</v>
      </c>
      <c r="AG1338">
        <v>22308</v>
      </c>
      <c r="AH1338">
        <v>41184</v>
      </c>
      <c r="AI1338">
        <v>24.5</v>
      </c>
      <c r="AJ1338">
        <v>31821</v>
      </c>
      <c r="AK1338">
        <v>590972</v>
      </c>
      <c r="AL1338">
        <v>1.5</v>
      </c>
      <c r="AM1338">
        <v>126314</v>
      </c>
      <c r="AN1338">
        <v>137728</v>
      </c>
      <c r="AO1338">
        <v>28.6</v>
      </c>
      <c r="AP1338">
        <v>0.8</v>
      </c>
      <c r="AQ1338">
        <v>3.7</v>
      </c>
      <c r="AR1338">
        <v>0.2</v>
      </c>
      <c r="AS1338">
        <v>1.9</v>
      </c>
      <c r="AT1338">
        <v>36.700000000000003</v>
      </c>
      <c r="AU1338">
        <v>55896948</v>
      </c>
      <c r="AV1338">
        <v>26102859</v>
      </c>
      <c r="AW1338">
        <v>17275751</v>
      </c>
      <c r="AX1338">
        <v>8720</v>
      </c>
      <c r="AY1338">
        <v>3112369</v>
      </c>
      <c r="AZ1338">
        <v>1001</v>
      </c>
      <c r="BA1338">
        <v>612.08000000000004</v>
      </c>
      <c r="BB1338">
        <v>2974.4</v>
      </c>
    </row>
    <row r="1339" spans="1:54" x14ac:dyDescent="0.3">
      <c r="A1339">
        <v>26165</v>
      </c>
      <c r="B1339" t="s">
        <v>1583</v>
      </c>
      <c r="C1339" t="s">
        <v>979</v>
      </c>
      <c r="D1339">
        <v>32886</v>
      </c>
      <c r="E1339">
        <v>32735</v>
      </c>
      <c r="F1339">
        <v>0.5</v>
      </c>
      <c r="G1339">
        <v>32735</v>
      </c>
      <c r="H1339">
        <v>6.2</v>
      </c>
      <c r="I1339">
        <v>23.3</v>
      </c>
      <c r="J1339">
        <v>17.600000000000001</v>
      </c>
      <c r="K1339">
        <v>50.1</v>
      </c>
      <c r="L1339">
        <v>96.2</v>
      </c>
      <c r="M1339">
        <v>0.6</v>
      </c>
      <c r="N1339">
        <v>0.7</v>
      </c>
      <c r="O1339">
        <v>0.6</v>
      </c>
      <c r="P1339">
        <v>0.1</v>
      </c>
      <c r="Q1339">
        <v>1.7</v>
      </c>
      <c r="R1339">
        <v>1.8</v>
      </c>
      <c r="S1339">
        <v>94.7</v>
      </c>
      <c r="T1339">
        <v>85.6</v>
      </c>
      <c r="U1339">
        <v>1</v>
      </c>
      <c r="V1339">
        <v>3.1</v>
      </c>
      <c r="W1339">
        <v>88</v>
      </c>
      <c r="X1339">
        <v>16.8</v>
      </c>
      <c r="Y1339">
        <v>2940</v>
      </c>
      <c r="Z1339">
        <v>20.5</v>
      </c>
      <c r="AA1339">
        <v>16670</v>
      </c>
      <c r="AB1339">
        <v>76.8</v>
      </c>
      <c r="AC1339">
        <v>9.3000000000000007</v>
      </c>
      <c r="AD1339">
        <v>100100</v>
      </c>
      <c r="AE1339">
        <v>12473</v>
      </c>
      <c r="AF1339">
        <v>2.59</v>
      </c>
      <c r="AG1339">
        <v>20573</v>
      </c>
      <c r="AH1339">
        <v>40965</v>
      </c>
      <c r="AI1339">
        <v>18.600000000000001</v>
      </c>
      <c r="AJ1339">
        <v>839</v>
      </c>
      <c r="AK1339">
        <v>12341</v>
      </c>
      <c r="AL1339">
        <v>-1.3</v>
      </c>
      <c r="AM1339">
        <v>2271</v>
      </c>
      <c r="AN1339">
        <v>2632</v>
      </c>
      <c r="AO1339">
        <v>0</v>
      </c>
      <c r="AP1339">
        <v>0</v>
      </c>
      <c r="AQ1339">
        <v>0</v>
      </c>
      <c r="AR1339">
        <v>0</v>
      </c>
      <c r="AS1339">
        <v>0</v>
      </c>
      <c r="AT1339">
        <v>0</v>
      </c>
      <c r="AU1339">
        <v>0</v>
      </c>
      <c r="AV1339">
        <v>157398</v>
      </c>
      <c r="AW1339">
        <v>525400</v>
      </c>
      <c r="AX1339">
        <v>16573</v>
      </c>
      <c r="AY1339">
        <v>48791</v>
      </c>
      <c r="AZ1339">
        <v>45</v>
      </c>
      <c r="BA1339">
        <v>565</v>
      </c>
      <c r="BB1339">
        <v>57.9</v>
      </c>
    </row>
    <row r="1340" spans="1:54" x14ac:dyDescent="0.3">
      <c r="A1340">
        <v>27000</v>
      </c>
      <c r="B1340" t="s">
        <v>978</v>
      </c>
      <c r="D1340">
        <v>5457173</v>
      </c>
      <c r="E1340">
        <v>5303925</v>
      </c>
      <c r="F1340">
        <v>2.9</v>
      </c>
      <c r="G1340">
        <v>5303925</v>
      </c>
      <c r="H1340">
        <v>6.4</v>
      </c>
      <c r="I1340">
        <v>23.5</v>
      </c>
      <c r="J1340">
        <v>14.3</v>
      </c>
      <c r="K1340">
        <v>50.3</v>
      </c>
      <c r="L1340">
        <v>85.7</v>
      </c>
      <c r="M1340">
        <v>5.9</v>
      </c>
      <c r="N1340">
        <v>1.3</v>
      </c>
      <c r="O1340">
        <v>4.7</v>
      </c>
      <c r="P1340">
        <v>0.1</v>
      </c>
      <c r="Q1340">
        <v>2.2999999999999998</v>
      </c>
      <c r="R1340">
        <v>5.0999999999999996</v>
      </c>
      <c r="S1340">
        <v>81.400000000000006</v>
      </c>
      <c r="T1340">
        <v>85.6</v>
      </c>
      <c r="U1340">
        <v>7.3</v>
      </c>
      <c r="V1340">
        <v>10.7</v>
      </c>
      <c r="W1340">
        <v>92.1</v>
      </c>
      <c r="X1340">
        <v>32.6</v>
      </c>
      <c r="Y1340">
        <v>366990</v>
      </c>
      <c r="Z1340">
        <v>22.9</v>
      </c>
      <c r="AA1340">
        <v>2385544</v>
      </c>
      <c r="AB1340">
        <v>72.5</v>
      </c>
      <c r="AC1340">
        <v>21.6</v>
      </c>
      <c r="AD1340">
        <v>187900</v>
      </c>
      <c r="AE1340">
        <v>2107232</v>
      </c>
      <c r="AF1340">
        <v>2.4700000000000002</v>
      </c>
      <c r="AG1340">
        <v>30913</v>
      </c>
      <c r="AH1340">
        <v>59836</v>
      </c>
      <c r="AI1340">
        <v>11.5</v>
      </c>
      <c r="AJ1340">
        <v>146354</v>
      </c>
      <c r="AK1340">
        <v>2518268</v>
      </c>
      <c r="AL1340">
        <v>1.5</v>
      </c>
      <c r="AM1340">
        <v>388900</v>
      </c>
      <c r="AN1340">
        <v>496657</v>
      </c>
      <c r="AO1340">
        <v>2.5</v>
      </c>
      <c r="AP1340">
        <v>0.6</v>
      </c>
      <c r="AQ1340">
        <v>2.2999999999999998</v>
      </c>
      <c r="AR1340">
        <v>0</v>
      </c>
      <c r="AS1340">
        <v>1</v>
      </c>
      <c r="AT1340">
        <v>26.8</v>
      </c>
      <c r="AU1340">
        <v>107563060</v>
      </c>
      <c r="AV1340">
        <v>82878056</v>
      </c>
      <c r="AW1340">
        <v>71384103</v>
      </c>
      <c r="AX1340">
        <v>13751</v>
      </c>
      <c r="AY1340">
        <v>10423660</v>
      </c>
      <c r="AZ1340">
        <v>16990</v>
      </c>
      <c r="BA1340">
        <v>79626.740000000005</v>
      </c>
      <c r="BB1340">
        <v>66.599999999999994</v>
      </c>
    </row>
    <row r="1341" spans="1:54" x14ac:dyDescent="0.3">
      <c r="A1341">
        <v>27001</v>
      </c>
      <c r="B1341" t="s">
        <v>380</v>
      </c>
      <c r="C1341" t="s">
        <v>310</v>
      </c>
      <c r="D1341">
        <v>15771</v>
      </c>
      <c r="E1341">
        <v>16202</v>
      </c>
      <c r="F1341">
        <v>-2.7</v>
      </c>
      <c r="G1341">
        <v>16202</v>
      </c>
      <c r="H1341">
        <v>4.0999999999999996</v>
      </c>
      <c r="I1341">
        <v>17.5</v>
      </c>
      <c r="J1341">
        <v>30.1</v>
      </c>
      <c r="K1341">
        <v>49.4</v>
      </c>
      <c r="L1341">
        <v>94.9</v>
      </c>
      <c r="M1341">
        <v>0.4</v>
      </c>
      <c r="N1341">
        <v>2.8</v>
      </c>
      <c r="O1341">
        <v>0.3</v>
      </c>
      <c r="P1341">
        <v>0</v>
      </c>
      <c r="Q1341">
        <v>1.6</v>
      </c>
      <c r="R1341">
        <v>1.2</v>
      </c>
      <c r="S1341">
        <v>94.1</v>
      </c>
      <c r="T1341">
        <v>90.7</v>
      </c>
      <c r="U1341">
        <v>0.9</v>
      </c>
      <c r="V1341">
        <v>2.5</v>
      </c>
      <c r="W1341">
        <v>90</v>
      </c>
      <c r="X1341">
        <v>14.7</v>
      </c>
      <c r="Y1341">
        <v>2092</v>
      </c>
      <c r="Z1341">
        <v>24.5</v>
      </c>
      <c r="AA1341">
        <v>16237</v>
      </c>
      <c r="AB1341">
        <v>81.8</v>
      </c>
      <c r="AC1341">
        <v>4.5999999999999996</v>
      </c>
      <c r="AD1341">
        <v>168700</v>
      </c>
      <c r="AE1341">
        <v>7741</v>
      </c>
      <c r="AF1341">
        <v>2.04</v>
      </c>
      <c r="AG1341">
        <v>24939</v>
      </c>
      <c r="AH1341">
        <v>41617</v>
      </c>
      <c r="AI1341">
        <v>12.1</v>
      </c>
      <c r="AJ1341">
        <v>400</v>
      </c>
      <c r="AK1341">
        <v>3006</v>
      </c>
      <c r="AL1341">
        <v>1.1000000000000001</v>
      </c>
      <c r="AM1341">
        <v>1112</v>
      </c>
      <c r="AN1341">
        <v>2202</v>
      </c>
      <c r="AO1341">
        <v>0</v>
      </c>
      <c r="AP1341">
        <v>0</v>
      </c>
      <c r="AQ1341">
        <v>0</v>
      </c>
      <c r="AR1341">
        <v>0</v>
      </c>
      <c r="AS1341">
        <v>0</v>
      </c>
      <c r="AT1341">
        <v>0</v>
      </c>
      <c r="AU1341">
        <v>0</v>
      </c>
      <c r="AV1341">
        <v>53507</v>
      </c>
      <c r="AW1341">
        <v>147509</v>
      </c>
      <c r="AX1341">
        <v>9211</v>
      </c>
      <c r="AY1341">
        <v>19708</v>
      </c>
      <c r="AZ1341">
        <v>175</v>
      </c>
      <c r="BA1341">
        <v>1821.66</v>
      </c>
      <c r="BB1341">
        <v>8.9</v>
      </c>
    </row>
    <row r="1342" spans="1:54" x14ac:dyDescent="0.3">
      <c r="A1342">
        <v>27003</v>
      </c>
      <c r="B1342" t="s">
        <v>379</v>
      </c>
      <c r="C1342" t="s">
        <v>310</v>
      </c>
      <c r="D1342">
        <v>341864</v>
      </c>
      <c r="E1342">
        <v>330844</v>
      </c>
      <c r="F1342">
        <v>3.3</v>
      </c>
      <c r="G1342">
        <v>330844</v>
      </c>
      <c r="H1342">
        <v>6.2</v>
      </c>
      <c r="I1342">
        <v>24.4</v>
      </c>
      <c r="J1342">
        <v>11.9</v>
      </c>
      <c r="K1342">
        <v>50</v>
      </c>
      <c r="L1342">
        <v>86.8</v>
      </c>
      <c r="M1342">
        <v>5.4</v>
      </c>
      <c r="N1342">
        <v>0.8</v>
      </c>
      <c r="O1342">
        <v>4.3</v>
      </c>
      <c r="P1342">
        <v>0.1</v>
      </c>
      <c r="Q1342">
        <v>2.6</v>
      </c>
      <c r="R1342">
        <v>4</v>
      </c>
      <c r="S1342">
        <v>83.4</v>
      </c>
      <c r="T1342">
        <v>88.3</v>
      </c>
      <c r="U1342">
        <v>6.7</v>
      </c>
      <c r="V1342">
        <v>10.4</v>
      </c>
      <c r="W1342">
        <v>93.3</v>
      </c>
      <c r="X1342">
        <v>26.9</v>
      </c>
      <c r="Y1342">
        <v>22937</v>
      </c>
      <c r="Z1342">
        <v>27.9</v>
      </c>
      <c r="AA1342">
        <v>129568</v>
      </c>
      <c r="AB1342">
        <v>81.400000000000006</v>
      </c>
      <c r="AC1342">
        <v>13.3</v>
      </c>
      <c r="AD1342">
        <v>192300</v>
      </c>
      <c r="AE1342">
        <v>122625</v>
      </c>
      <c r="AF1342">
        <v>2.7</v>
      </c>
      <c r="AG1342">
        <v>30647</v>
      </c>
      <c r="AH1342">
        <v>70380</v>
      </c>
      <c r="AI1342">
        <v>7.4</v>
      </c>
      <c r="AJ1342">
        <v>7341</v>
      </c>
      <c r="AK1342">
        <v>111212</v>
      </c>
      <c r="AL1342">
        <v>2.2000000000000002</v>
      </c>
      <c r="AM1342">
        <v>21932</v>
      </c>
      <c r="AN1342">
        <v>29240</v>
      </c>
      <c r="AO1342">
        <v>2.2999999999999998</v>
      </c>
      <c r="AP1342">
        <v>1</v>
      </c>
      <c r="AQ1342">
        <v>3.2</v>
      </c>
      <c r="AR1342">
        <v>0</v>
      </c>
      <c r="AS1342">
        <v>1.1000000000000001</v>
      </c>
      <c r="AT1342">
        <v>26.5</v>
      </c>
      <c r="AU1342">
        <v>6460209</v>
      </c>
      <c r="AV1342">
        <v>7335912</v>
      </c>
      <c r="AW1342">
        <v>3738881</v>
      </c>
      <c r="AX1342">
        <v>11435</v>
      </c>
      <c r="AY1342">
        <v>374922</v>
      </c>
      <c r="AZ1342">
        <v>704</v>
      </c>
      <c r="BA1342">
        <v>423.01</v>
      </c>
      <c r="BB1342">
        <v>782.1</v>
      </c>
    </row>
    <row r="1343" spans="1:54" x14ac:dyDescent="0.3">
      <c r="A1343">
        <v>27005</v>
      </c>
      <c r="B1343" t="s">
        <v>378</v>
      </c>
      <c r="C1343" t="s">
        <v>310</v>
      </c>
      <c r="D1343">
        <v>33259</v>
      </c>
      <c r="E1343">
        <v>32504</v>
      </c>
      <c r="F1343">
        <v>2.2999999999999998</v>
      </c>
      <c r="G1343">
        <v>32504</v>
      </c>
      <c r="H1343">
        <v>6.3</v>
      </c>
      <c r="I1343">
        <v>24.6</v>
      </c>
      <c r="J1343">
        <v>19.3</v>
      </c>
      <c r="K1343">
        <v>49.9</v>
      </c>
      <c r="L1343">
        <v>87.7</v>
      </c>
      <c r="M1343">
        <v>0.6</v>
      </c>
      <c r="N1343">
        <v>7.9</v>
      </c>
      <c r="O1343">
        <v>0.5</v>
      </c>
      <c r="P1343">
        <v>0</v>
      </c>
      <c r="Q1343">
        <v>3.3</v>
      </c>
      <c r="R1343">
        <v>1.8</v>
      </c>
      <c r="S1343">
        <v>86.8</v>
      </c>
      <c r="T1343">
        <v>88.5</v>
      </c>
      <c r="U1343">
        <v>1.4</v>
      </c>
      <c r="V1343">
        <v>3.8</v>
      </c>
      <c r="W1343">
        <v>90.4</v>
      </c>
      <c r="X1343">
        <v>21.3</v>
      </c>
      <c r="Y1343">
        <v>3159</v>
      </c>
      <c r="Z1343">
        <v>23.7</v>
      </c>
      <c r="AA1343">
        <v>19135</v>
      </c>
      <c r="AB1343">
        <v>79</v>
      </c>
      <c r="AC1343">
        <v>9.8000000000000007</v>
      </c>
      <c r="AD1343">
        <v>171500</v>
      </c>
      <c r="AE1343">
        <v>13476</v>
      </c>
      <c r="AF1343">
        <v>2.4</v>
      </c>
      <c r="AG1343">
        <v>25455</v>
      </c>
      <c r="AH1343">
        <v>50214</v>
      </c>
      <c r="AI1343">
        <v>12.9</v>
      </c>
      <c r="AJ1343">
        <v>954</v>
      </c>
      <c r="AK1343">
        <v>11404</v>
      </c>
      <c r="AL1343">
        <v>-1.4</v>
      </c>
      <c r="AM1343">
        <v>2834</v>
      </c>
      <c r="AN1343">
        <v>3637</v>
      </c>
      <c r="AO1343">
        <v>0</v>
      </c>
      <c r="AP1343">
        <v>2.2999999999999998</v>
      </c>
      <c r="AQ1343">
        <v>0</v>
      </c>
      <c r="AR1343">
        <v>0</v>
      </c>
      <c r="AS1343">
        <v>0</v>
      </c>
      <c r="AT1343">
        <v>22.5</v>
      </c>
      <c r="AU1343">
        <v>284757</v>
      </c>
      <c r="AV1343">
        <v>88443</v>
      </c>
      <c r="AW1343">
        <v>373467</v>
      </c>
      <c r="AX1343">
        <v>11723</v>
      </c>
      <c r="AY1343">
        <v>43449</v>
      </c>
      <c r="AZ1343">
        <v>146</v>
      </c>
      <c r="BA1343">
        <v>1315.2</v>
      </c>
      <c r="BB1343">
        <v>24.7</v>
      </c>
    </row>
    <row r="1344" spans="1:54" x14ac:dyDescent="0.3">
      <c r="A1344">
        <v>27007</v>
      </c>
      <c r="B1344" t="s">
        <v>377</v>
      </c>
      <c r="C1344" t="s">
        <v>310</v>
      </c>
      <c r="D1344">
        <v>45664</v>
      </c>
      <c r="E1344">
        <v>44442</v>
      </c>
      <c r="F1344">
        <v>2.7</v>
      </c>
      <c r="G1344">
        <v>44442</v>
      </c>
      <c r="H1344">
        <v>7.8</v>
      </c>
      <c r="I1344">
        <v>25.4</v>
      </c>
      <c r="J1344">
        <v>14.4</v>
      </c>
      <c r="K1344">
        <v>50.1</v>
      </c>
      <c r="L1344">
        <v>74.3</v>
      </c>
      <c r="M1344">
        <v>0.8</v>
      </c>
      <c r="N1344">
        <v>21</v>
      </c>
      <c r="O1344">
        <v>0.7</v>
      </c>
      <c r="P1344">
        <v>0</v>
      </c>
      <c r="Q1344">
        <v>3.2</v>
      </c>
      <c r="R1344">
        <v>2</v>
      </c>
      <c r="S1344">
        <v>73.3</v>
      </c>
      <c r="T1344">
        <v>84.7</v>
      </c>
      <c r="U1344">
        <v>2.2000000000000002</v>
      </c>
      <c r="V1344">
        <v>5.6</v>
      </c>
      <c r="W1344">
        <v>90.1</v>
      </c>
      <c r="X1344">
        <v>26.9</v>
      </c>
      <c r="Y1344">
        <v>3626</v>
      </c>
      <c r="Z1344">
        <v>19.899999999999999</v>
      </c>
      <c r="AA1344">
        <v>20770</v>
      </c>
      <c r="AB1344">
        <v>70.7</v>
      </c>
      <c r="AC1344">
        <v>14.5</v>
      </c>
      <c r="AD1344">
        <v>147100</v>
      </c>
      <c r="AE1344">
        <v>16781</v>
      </c>
      <c r="AF1344">
        <v>2.56</v>
      </c>
      <c r="AG1344">
        <v>21622</v>
      </c>
      <c r="AH1344">
        <v>43231</v>
      </c>
      <c r="AI1344">
        <v>21.9</v>
      </c>
      <c r="AJ1344">
        <v>1146</v>
      </c>
      <c r="AK1344">
        <v>13815</v>
      </c>
      <c r="AL1344">
        <v>-3</v>
      </c>
      <c r="AM1344">
        <v>2979</v>
      </c>
      <c r="AN1344">
        <v>4667</v>
      </c>
      <c r="AO1344">
        <v>0</v>
      </c>
      <c r="AP1344">
        <v>2.6</v>
      </c>
      <c r="AQ1344">
        <v>0</v>
      </c>
      <c r="AR1344">
        <v>0</v>
      </c>
      <c r="AS1344">
        <v>0</v>
      </c>
      <c r="AT1344">
        <v>19.5</v>
      </c>
      <c r="AU1344">
        <v>279841</v>
      </c>
      <c r="AV1344">
        <v>0</v>
      </c>
      <c r="AW1344">
        <v>627360</v>
      </c>
      <c r="AX1344">
        <v>14510</v>
      </c>
      <c r="AY1344">
        <v>65600</v>
      </c>
      <c r="AZ1344">
        <v>199</v>
      </c>
      <c r="BA1344">
        <v>2504.94</v>
      </c>
      <c r="BB1344">
        <v>17.7</v>
      </c>
    </row>
    <row r="1345" spans="1:54" x14ac:dyDescent="0.3">
      <c r="A1345">
        <v>27009</v>
      </c>
      <c r="B1345" t="s">
        <v>127</v>
      </c>
      <c r="C1345" t="s">
        <v>310</v>
      </c>
      <c r="D1345">
        <v>39506</v>
      </c>
      <c r="E1345">
        <v>38451</v>
      </c>
      <c r="F1345">
        <v>2.7</v>
      </c>
      <c r="G1345">
        <v>38451</v>
      </c>
      <c r="H1345">
        <v>6.8</v>
      </c>
      <c r="I1345">
        <v>24.7</v>
      </c>
      <c r="J1345">
        <v>13.5</v>
      </c>
      <c r="K1345">
        <v>49.9</v>
      </c>
      <c r="L1345">
        <v>94.2</v>
      </c>
      <c r="M1345">
        <v>2.5</v>
      </c>
      <c r="N1345">
        <v>0.5</v>
      </c>
      <c r="O1345">
        <v>1.1000000000000001</v>
      </c>
      <c r="P1345">
        <v>0</v>
      </c>
      <c r="Q1345">
        <v>1.7</v>
      </c>
      <c r="R1345">
        <v>2</v>
      </c>
      <c r="S1345">
        <v>92.5</v>
      </c>
      <c r="T1345">
        <v>84</v>
      </c>
      <c r="U1345">
        <v>2</v>
      </c>
      <c r="V1345">
        <v>3.5</v>
      </c>
      <c r="W1345">
        <v>91.2</v>
      </c>
      <c r="X1345">
        <v>20.3</v>
      </c>
      <c r="Y1345">
        <v>2963</v>
      </c>
      <c r="Z1345">
        <v>22</v>
      </c>
      <c r="AA1345">
        <v>16476</v>
      </c>
      <c r="AB1345">
        <v>70.3</v>
      </c>
      <c r="AC1345">
        <v>24.4</v>
      </c>
      <c r="AD1345">
        <v>158200</v>
      </c>
      <c r="AE1345">
        <v>15359</v>
      </c>
      <c r="AF1345">
        <v>2.4700000000000002</v>
      </c>
      <c r="AG1345">
        <v>24453</v>
      </c>
      <c r="AH1345">
        <v>52200</v>
      </c>
      <c r="AI1345">
        <v>14.5</v>
      </c>
      <c r="AJ1345">
        <v>913</v>
      </c>
      <c r="AK1345">
        <v>16310</v>
      </c>
      <c r="AL1345">
        <v>5</v>
      </c>
      <c r="AM1345">
        <v>2590</v>
      </c>
      <c r="AN1345">
        <v>3210</v>
      </c>
      <c r="AO1345">
        <v>0</v>
      </c>
      <c r="AP1345">
        <v>0</v>
      </c>
      <c r="AQ1345">
        <v>0</v>
      </c>
      <c r="AR1345">
        <v>0</v>
      </c>
      <c r="AS1345">
        <v>0</v>
      </c>
      <c r="AT1345">
        <v>22.6</v>
      </c>
      <c r="AU1345">
        <v>839106</v>
      </c>
      <c r="AV1345">
        <v>513024</v>
      </c>
      <c r="AW1345">
        <v>495214</v>
      </c>
      <c r="AX1345">
        <v>12524</v>
      </c>
      <c r="AY1345">
        <v>42112</v>
      </c>
      <c r="AZ1345">
        <v>98</v>
      </c>
      <c r="BA1345">
        <v>408.3</v>
      </c>
      <c r="BB1345">
        <v>94.2</v>
      </c>
    </row>
    <row r="1346" spans="1:54" x14ac:dyDescent="0.3">
      <c r="A1346">
        <v>27011</v>
      </c>
      <c r="B1346" t="s">
        <v>376</v>
      </c>
      <c r="C1346" t="s">
        <v>310</v>
      </c>
      <c r="D1346">
        <v>5127</v>
      </c>
      <c r="E1346">
        <v>5269</v>
      </c>
      <c r="F1346">
        <v>-2.7</v>
      </c>
      <c r="G1346">
        <v>5269</v>
      </c>
      <c r="H1346">
        <v>6.1</v>
      </c>
      <c r="I1346">
        <v>20.6</v>
      </c>
      <c r="J1346">
        <v>25.7</v>
      </c>
      <c r="K1346">
        <v>51.1</v>
      </c>
      <c r="L1346">
        <v>98</v>
      </c>
      <c r="M1346">
        <v>0.4</v>
      </c>
      <c r="N1346">
        <v>0.7</v>
      </c>
      <c r="O1346">
        <v>0.2</v>
      </c>
      <c r="P1346">
        <v>0</v>
      </c>
      <c r="Q1346">
        <v>0.8</v>
      </c>
      <c r="R1346">
        <v>1.1000000000000001</v>
      </c>
      <c r="S1346">
        <v>97</v>
      </c>
      <c r="T1346">
        <v>91</v>
      </c>
      <c r="U1346">
        <v>1</v>
      </c>
      <c r="V1346">
        <v>4.4000000000000004</v>
      </c>
      <c r="W1346">
        <v>90.6</v>
      </c>
      <c r="X1346">
        <v>17.600000000000001</v>
      </c>
      <c r="Y1346">
        <v>483</v>
      </c>
      <c r="Z1346">
        <v>16.600000000000001</v>
      </c>
      <c r="AA1346">
        <v>3133</v>
      </c>
      <c r="AB1346">
        <v>80.099999999999994</v>
      </c>
      <c r="AC1346">
        <v>10.9</v>
      </c>
      <c r="AD1346">
        <v>91300</v>
      </c>
      <c r="AE1346">
        <v>2347</v>
      </c>
      <c r="AF1346">
        <v>2.15</v>
      </c>
      <c r="AG1346">
        <v>26019</v>
      </c>
      <c r="AH1346">
        <v>46313</v>
      </c>
      <c r="AI1346">
        <v>12.4</v>
      </c>
      <c r="AJ1346">
        <v>194</v>
      </c>
      <c r="AK1346">
        <v>1484</v>
      </c>
      <c r="AL1346">
        <v>-21.4</v>
      </c>
      <c r="AM1346">
        <v>390</v>
      </c>
      <c r="AN1346">
        <v>0</v>
      </c>
      <c r="AO1346">
        <v>0</v>
      </c>
      <c r="AP1346">
        <v>0</v>
      </c>
      <c r="AQ1346">
        <v>0</v>
      </c>
      <c r="AR1346">
        <v>0</v>
      </c>
      <c r="AS1346">
        <v>0</v>
      </c>
      <c r="AT1346">
        <v>0</v>
      </c>
      <c r="AU1346">
        <v>0</v>
      </c>
      <c r="AV1346">
        <v>185824</v>
      </c>
      <c r="AW1346">
        <v>32850</v>
      </c>
      <c r="AX1346">
        <v>6147</v>
      </c>
      <c r="AY1346">
        <v>0</v>
      </c>
      <c r="AZ1346">
        <v>7</v>
      </c>
      <c r="BA1346">
        <v>499.02</v>
      </c>
      <c r="BB1346">
        <v>10.6</v>
      </c>
    </row>
    <row r="1347" spans="1:54" x14ac:dyDescent="0.3">
      <c r="A1347">
        <v>27013</v>
      </c>
      <c r="B1347" t="s">
        <v>375</v>
      </c>
      <c r="C1347" t="s">
        <v>310</v>
      </c>
      <c r="D1347">
        <v>65385</v>
      </c>
      <c r="E1347">
        <v>64013</v>
      </c>
      <c r="F1347">
        <v>2.1</v>
      </c>
      <c r="G1347">
        <v>64013</v>
      </c>
      <c r="H1347">
        <v>5.6</v>
      </c>
      <c r="I1347">
        <v>19.7</v>
      </c>
      <c r="J1347">
        <v>13</v>
      </c>
      <c r="K1347">
        <v>49.6</v>
      </c>
      <c r="L1347">
        <v>92.2</v>
      </c>
      <c r="M1347">
        <v>3.5</v>
      </c>
      <c r="N1347">
        <v>0.4</v>
      </c>
      <c r="O1347">
        <v>2.2999999999999998</v>
      </c>
      <c r="P1347">
        <v>0</v>
      </c>
      <c r="Q1347">
        <v>1.6</v>
      </c>
      <c r="R1347">
        <v>3.2</v>
      </c>
      <c r="S1347">
        <v>89.4</v>
      </c>
      <c r="T1347">
        <v>80.900000000000006</v>
      </c>
      <c r="U1347">
        <v>3.9</v>
      </c>
      <c r="V1347">
        <v>6.2</v>
      </c>
      <c r="W1347">
        <v>93.8</v>
      </c>
      <c r="X1347">
        <v>30.5</v>
      </c>
      <c r="Y1347">
        <v>4186</v>
      </c>
      <c r="Z1347">
        <v>17.3</v>
      </c>
      <c r="AA1347">
        <v>27129</v>
      </c>
      <c r="AB1347">
        <v>66.400000000000006</v>
      </c>
      <c r="AC1347">
        <v>27</v>
      </c>
      <c r="AD1347">
        <v>158100</v>
      </c>
      <c r="AE1347">
        <v>24476</v>
      </c>
      <c r="AF1347">
        <v>2.48</v>
      </c>
      <c r="AG1347">
        <v>25380</v>
      </c>
      <c r="AH1347">
        <v>49935</v>
      </c>
      <c r="AI1347">
        <v>19.2</v>
      </c>
      <c r="AJ1347">
        <v>1929</v>
      </c>
      <c r="AK1347">
        <v>34712</v>
      </c>
      <c r="AL1347">
        <v>-0.5</v>
      </c>
      <c r="AM1347">
        <v>4060</v>
      </c>
      <c r="AN1347">
        <v>5998</v>
      </c>
      <c r="AO1347">
        <v>0</v>
      </c>
      <c r="AP1347">
        <v>0</v>
      </c>
      <c r="AQ1347">
        <v>1.1000000000000001</v>
      </c>
      <c r="AR1347">
        <v>0</v>
      </c>
      <c r="AS1347">
        <v>0</v>
      </c>
      <c r="AT1347">
        <v>22.5</v>
      </c>
      <c r="AU1347">
        <v>2728744</v>
      </c>
      <c r="AV1347">
        <v>1275912</v>
      </c>
      <c r="AW1347">
        <v>1211463</v>
      </c>
      <c r="AX1347">
        <v>20200</v>
      </c>
      <c r="AY1347">
        <v>138977</v>
      </c>
      <c r="AZ1347">
        <v>332</v>
      </c>
      <c r="BA1347">
        <v>747.84</v>
      </c>
      <c r="BB1347">
        <v>85.6</v>
      </c>
    </row>
    <row r="1348" spans="1:54" x14ac:dyDescent="0.3">
      <c r="A1348">
        <v>27015</v>
      </c>
      <c r="B1348" t="s">
        <v>374</v>
      </c>
      <c r="C1348" t="s">
        <v>310</v>
      </c>
      <c r="D1348">
        <v>25292</v>
      </c>
      <c r="E1348">
        <v>25893</v>
      </c>
      <c r="F1348">
        <v>-2.2999999999999998</v>
      </c>
      <c r="G1348">
        <v>25893</v>
      </c>
      <c r="H1348">
        <v>5.5</v>
      </c>
      <c r="I1348">
        <v>21.7</v>
      </c>
      <c r="J1348">
        <v>20</v>
      </c>
      <c r="K1348">
        <v>50.1</v>
      </c>
      <c r="L1348">
        <v>98</v>
      </c>
      <c r="M1348">
        <v>0.4</v>
      </c>
      <c r="N1348">
        <v>0.2</v>
      </c>
      <c r="O1348">
        <v>0.7</v>
      </c>
      <c r="P1348">
        <v>0</v>
      </c>
      <c r="Q1348">
        <v>0.7</v>
      </c>
      <c r="R1348">
        <v>3.7</v>
      </c>
      <c r="S1348">
        <v>94.4</v>
      </c>
      <c r="T1348">
        <v>89.9</v>
      </c>
      <c r="U1348">
        <v>1.3</v>
      </c>
      <c r="V1348">
        <v>5</v>
      </c>
      <c r="W1348">
        <v>90.5</v>
      </c>
      <c r="X1348">
        <v>20.9</v>
      </c>
      <c r="Y1348">
        <v>2182</v>
      </c>
      <c r="Z1348">
        <v>14.7</v>
      </c>
      <c r="AA1348">
        <v>11583</v>
      </c>
      <c r="AB1348">
        <v>77.5</v>
      </c>
      <c r="AC1348">
        <v>15.4</v>
      </c>
      <c r="AD1348">
        <v>121900</v>
      </c>
      <c r="AE1348">
        <v>10820</v>
      </c>
      <c r="AF1348">
        <v>2.2599999999999998</v>
      </c>
      <c r="AG1348">
        <v>26576</v>
      </c>
      <c r="AH1348">
        <v>48256</v>
      </c>
      <c r="AI1348">
        <v>9.4</v>
      </c>
      <c r="AJ1348">
        <v>767</v>
      </c>
      <c r="AK1348">
        <v>12006</v>
      </c>
      <c r="AL1348">
        <v>-1.5</v>
      </c>
      <c r="AM1348">
        <v>1780</v>
      </c>
      <c r="AN1348">
        <v>2801</v>
      </c>
      <c r="AO1348">
        <v>0</v>
      </c>
      <c r="AP1348">
        <v>0</v>
      </c>
      <c r="AQ1348">
        <v>0</v>
      </c>
      <c r="AR1348">
        <v>0</v>
      </c>
      <c r="AS1348">
        <v>0</v>
      </c>
      <c r="AT1348">
        <v>0</v>
      </c>
      <c r="AU1348">
        <v>1596868</v>
      </c>
      <c r="AV1348">
        <v>547091</v>
      </c>
      <c r="AW1348">
        <v>301204</v>
      </c>
      <c r="AX1348">
        <v>11618</v>
      </c>
      <c r="AY1348">
        <v>40488</v>
      </c>
      <c r="AZ1348">
        <v>90</v>
      </c>
      <c r="BA1348">
        <v>611.09</v>
      </c>
      <c r="BB1348">
        <v>42.4</v>
      </c>
    </row>
    <row r="1349" spans="1:54" x14ac:dyDescent="0.3">
      <c r="A1349">
        <v>27017</v>
      </c>
      <c r="B1349" t="s">
        <v>373</v>
      </c>
      <c r="C1349" t="s">
        <v>310</v>
      </c>
      <c r="D1349">
        <v>35571</v>
      </c>
      <c r="E1349">
        <v>35386</v>
      </c>
      <c r="F1349">
        <v>0.5</v>
      </c>
      <c r="G1349">
        <v>35386</v>
      </c>
      <c r="H1349">
        <v>5.7</v>
      </c>
      <c r="I1349">
        <v>22.7</v>
      </c>
      <c r="J1349">
        <v>16.3</v>
      </c>
      <c r="K1349">
        <v>47.9</v>
      </c>
      <c r="L1349">
        <v>89.5</v>
      </c>
      <c r="M1349">
        <v>1.6</v>
      </c>
      <c r="N1349">
        <v>6</v>
      </c>
      <c r="O1349">
        <v>0.5</v>
      </c>
      <c r="P1349">
        <v>0</v>
      </c>
      <c r="Q1349">
        <v>2.4</v>
      </c>
      <c r="R1349">
        <v>1.7</v>
      </c>
      <c r="S1349">
        <v>88.4</v>
      </c>
      <c r="T1349">
        <v>90.2</v>
      </c>
      <c r="U1349">
        <v>1.1000000000000001</v>
      </c>
      <c r="V1349">
        <v>4.2</v>
      </c>
      <c r="W1349">
        <v>92.2</v>
      </c>
      <c r="X1349">
        <v>21.3</v>
      </c>
      <c r="Y1349">
        <v>3216</v>
      </c>
      <c r="Z1349">
        <v>21</v>
      </c>
      <c r="AA1349">
        <v>15802</v>
      </c>
      <c r="AB1349">
        <v>78.2</v>
      </c>
      <c r="AC1349">
        <v>10.5</v>
      </c>
      <c r="AD1349">
        <v>159000</v>
      </c>
      <c r="AE1349">
        <v>13789</v>
      </c>
      <c r="AF1349">
        <v>2.44</v>
      </c>
      <c r="AG1349">
        <v>24434</v>
      </c>
      <c r="AH1349">
        <v>53016</v>
      </c>
      <c r="AI1349">
        <v>12.5</v>
      </c>
      <c r="AJ1349">
        <v>694</v>
      </c>
      <c r="AK1349">
        <v>8100</v>
      </c>
      <c r="AL1349">
        <v>0.4</v>
      </c>
      <c r="AM1349">
        <v>1994</v>
      </c>
      <c r="AN1349">
        <v>3205</v>
      </c>
      <c r="AO1349">
        <v>0</v>
      </c>
      <c r="AP1349">
        <v>0.9</v>
      </c>
      <c r="AQ1349">
        <v>0</v>
      </c>
      <c r="AR1349">
        <v>0</v>
      </c>
      <c r="AS1349">
        <v>0</v>
      </c>
      <c r="AT1349">
        <v>26.9</v>
      </c>
      <c r="AU1349">
        <v>0</v>
      </c>
      <c r="AV1349">
        <v>0</v>
      </c>
      <c r="AW1349">
        <v>357385</v>
      </c>
      <c r="AX1349">
        <v>10620</v>
      </c>
      <c r="AY1349">
        <v>32568</v>
      </c>
      <c r="AZ1349">
        <v>60</v>
      </c>
      <c r="BA1349">
        <v>861.38</v>
      </c>
      <c r="BB1349">
        <v>41.1</v>
      </c>
    </row>
    <row r="1350" spans="1:54" x14ac:dyDescent="0.3">
      <c r="A1350">
        <v>27019</v>
      </c>
      <c r="B1350" t="s">
        <v>372</v>
      </c>
      <c r="C1350" t="s">
        <v>310</v>
      </c>
      <c r="D1350">
        <v>97338</v>
      </c>
      <c r="E1350">
        <v>91079</v>
      </c>
      <c r="F1350">
        <v>6.9</v>
      </c>
      <c r="G1350">
        <v>91042</v>
      </c>
      <c r="H1350">
        <v>6.5</v>
      </c>
      <c r="I1350">
        <v>27.9</v>
      </c>
      <c r="J1350">
        <v>10</v>
      </c>
      <c r="K1350">
        <v>50.4</v>
      </c>
      <c r="L1350">
        <v>93.5</v>
      </c>
      <c r="M1350">
        <v>1.6</v>
      </c>
      <c r="N1350">
        <v>0.3</v>
      </c>
      <c r="O1350">
        <v>3</v>
      </c>
      <c r="P1350">
        <v>0</v>
      </c>
      <c r="Q1350">
        <v>1.7</v>
      </c>
      <c r="R1350">
        <v>4.0999999999999996</v>
      </c>
      <c r="S1350">
        <v>89.8</v>
      </c>
      <c r="T1350">
        <v>87.8</v>
      </c>
      <c r="U1350">
        <v>5.9</v>
      </c>
      <c r="V1350">
        <v>9</v>
      </c>
      <c r="W1350">
        <v>95.5</v>
      </c>
      <c r="X1350">
        <v>44.5</v>
      </c>
      <c r="Y1350">
        <v>4834</v>
      </c>
      <c r="Z1350">
        <v>25.6</v>
      </c>
      <c r="AA1350">
        <v>36336</v>
      </c>
      <c r="AB1350">
        <v>81.7</v>
      </c>
      <c r="AC1350">
        <v>13.2</v>
      </c>
      <c r="AD1350">
        <v>264700</v>
      </c>
      <c r="AE1350">
        <v>33486</v>
      </c>
      <c r="AF1350">
        <v>2.74</v>
      </c>
      <c r="AG1350">
        <v>37457</v>
      </c>
      <c r="AH1350">
        <v>83773</v>
      </c>
      <c r="AI1350">
        <v>5</v>
      </c>
      <c r="AJ1350">
        <v>2443</v>
      </c>
      <c r="AK1350">
        <v>37157</v>
      </c>
      <c r="AL1350">
        <v>2.6</v>
      </c>
      <c r="AM1350">
        <v>7504</v>
      </c>
      <c r="AN1350">
        <v>9282</v>
      </c>
      <c r="AO1350">
        <v>0</v>
      </c>
      <c r="AP1350">
        <v>0</v>
      </c>
      <c r="AQ1350">
        <v>0.7</v>
      </c>
      <c r="AR1350">
        <v>0</v>
      </c>
      <c r="AS1350">
        <v>0.6</v>
      </c>
      <c r="AT1350">
        <v>28.2</v>
      </c>
      <c r="AU1350">
        <v>3149535</v>
      </c>
      <c r="AV1350">
        <v>1484320</v>
      </c>
      <c r="AW1350">
        <v>807141</v>
      </c>
      <c r="AX1350">
        <v>9139</v>
      </c>
      <c r="AY1350">
        <v>91065</v>
      </c>
      <c r="AZ1350">
        <v>623</v>
      </c>
      <c r="BA1350">
        <v>354.33</v>
      </c>
      <c r="BB1350">
        <v>256.89999999999998</v>
      </c>
    </row>
    <row r="1351" spans="1:54" x14ac:dyDescent="0.3">
      <c r="A1351">
        <v>27021</v>
      </c>
      <c r="B1351" t="s">
        <v>300</v>
      </c>
      <c r="C1351" t="s">
        <v>310</v>
      </c>
      <c r="D1351">
        <v>28559</v>
      </c>
      <c r="E1351">
        <v>28567</v>
      </c>
      <c r="F1351">
        <v>0</v>
      </c>
      <c r="G1351">
        <v>28567</v>
      </c>
      <c r="H1351">
        <v>5.6</v>
      </c>
      <c r="I1351">
        <v>21.1</v>
      </c>
      <c r="J1351">
        <v>23.8</v>
      </c>
      <c r="K1351">
        <v>49.3</v>
      </c>
      <c r="L1351">
        <v>85</v>
      </c>
      <c r="M1351">
        <v>0.4</v>
      </c>
      <c r="N1351">
        <v>12</v>
      </c>
      <c r="O1351">
        <v>0.4</v>
      </c>
      <c r="P1351">
        <v>0</v>
      </c>
      <c r="Q1351">
        <v>2.2999999999999998</v>
      </c>
      <c r="R1351">
        <v>1.7</v>
      </c>
      <c r="S1351">
        <v>84.1</v>
      </c>
      <c r="T1351">
        <v>91.2</v>
      </c>
      <c r="U1351">
        <v>0.9</v>
      </c>
      <c r="V1351">
        <v>3</v>
      </c>
      <c r="W1351">
        <v>90.8</v>
      </c>
      <c r="X1351">
        <v>19.600000000000001</v>
      </c>
      <c r="Y1351">
        <v>3271</v>
      </c>
      <c r="Z1351">
        <v>22.9</v>
      </c>
      <c r="AA1351">
        <v>25302</v>
      </c>
      <c r="AB1351">
        <v>80.8</v>
      </c>
      <c r="AC1351">
        <v>4.2</v>
      </c>
      <c r="AD1351">
        <v>177100</v>
      </c>
      <c r="AE1351">
        <v>12906</v>
      </c>
      <c r="AF1351">
        <v>2.1800000000000002</v>
      </c>
      <c r="AG1351">
        <v>25287</v>
      </c>
      <c r="AH1351">
        <v>45045</v>
      </c>
      <c r="AI1351">
        <v>16.399999999999999</v>
      </c>
      <c r="AJ1351">
        <v>793</v>
      </c>
      <c r="AK1351">
        <v>6121</v>
      </c>
      <c r="AL1351">
        <v>-2.1</v>
      </c>
      <c r="AM1351">
        <v>2581</v>
      </c>
      <c r="AN1351">
        <v>3145</v>
      </c>
      <c r="AO1351">
        <v>0</v>
      </c>
      <c r="AP1351">
        <v>1.4</v>
      </c>
      <c r="AQ1351">
        <v>0</v>
      </c>
      <c r="AR1351">
        <v>0</v>
      </c>
      <c r="AS1351">
        <v>0</v>
      </c>
      <c r="AT1351">
        <v>19.600000000000001</v>
      </c>
      <c r="AU1351">
        <v>0</v>
      </c>
      <c r="AV1351">
        <v>44299</v>
      </c>
      <c r="AW1351">
        <v>276752</v>
      </c>
      <c r="AX1351">
        <v>9663</v>
      </c>
      <c r="AY1351">
        <v>146417</v>
      </c>
      <c r="AZ1351">
        <v>151</v>
      </c>
      <c r="BA1351">
        <v>2021.54</v>
      </c>
      <c r="BB1351">
        <v>14.1</v>
      </c>
    </row>
    <row r="1352" spans="1:54" x14ac:dyDescent="0.3">
      <c r="A1352">
        <v>27023</v>
      </c>
      <c r="B1352" t="s">
        <v>371</v>
      </c>
      <c r="C1352" t="s">
        <v>310</v>
      </c>
      <c r="D1352">
        <v>12110</v>
      </c>
      <c r="E1352">
        <v>12441</v>
      </c>
      <c r="F1352">
        <v>-2.7</v>
      </c>
      <c r="G1352">
        <v>12441</v>
      </c>
      <c r="H1352">
        <v>5.9</v>
      </c>
      <c r="I1352">
        <v>22.9</v>
      </c>
      <c r="J1352">
        <v>20.2</v>
      </c>
      <c r="K1352">
        <v>50.6</v>
      </c>
      <c r="L1352">
        <v>95.2</v>
      </c>
      <c r="M1352">
        <v>0.7</v>
      </c>
      <c r="N1352">
        <v>1.2</v>
      </c>
      <c r="O1352">
        <v>0.6</v>
      </c>
      <c r="P1352">
        <v>1</v>
      </c>
      <c r="Q1352">
        <v>1.3</v>
      </c>
      <c r="R1352">
        <v>5.7</v>
      </c>
      <c r="S1352">
        <v>89.8</v>
      </c>
      <c r="T1352">
        <v>85.7</v>
      </c>
      <c r="U1352">
        <v>3.3</v>
      </c>
      <c r="V1352">
        <v>5.9</v>
      </c>
      <c r="W1352">
        <v>87.7</v>
      </c>
      <c r="X1352">
        <v>17.3</v>
      </c>
      <c r="Y1352">
        <v>797</v>
      </c>
      <c r="Z1352">
        <v>18</v>
      </c>
      <c r="AA1352">
        <v>5705</v>
      </c>
      <c r="AB1352">
        <v>71.8</v>
      </c>
      <c r="AC1352">
        <v>15.2</v>
      </c>
      <c r="AD1352">
        <v>101100</v>
      </c>
      <c r="AE1352">
        <v>5093</v>
      </c>
      <c r="AF1352">
        <v>2.36</v>
      </c>
      <c r="AG1352">
        <v>25993</v>
      </c>
      <c r="AH1352">
        <v>49434</v>
      </c>
      <c r="AI1352">
        <v>10.6</v>
      </c>
      <c r="AJ1352">
        <v>414</v>
      </c>
      <c r="AK1352">
        <v>5210</v>
      </c>
      <c r="AL1352">
        <v>-0.1</v>
      </c>
      <c r="AM1352">
        <v>862</v>
      </c>
      <c r="AN1352">
        <v>1349</v>
      </c>
      <c r="AO1352">
        <v>0</v>
      </c>
      <c r="AP1352">
        <v>0</v>
      </c>
      <c r="AQ1352">
        <v>0</v>
      </c>
      <c r="AR1352">
        <v>0</v>
      </c>
      <c r="AS1352">
        <v>0</v>
      </c>
      <c r="AT1352">
        <v>22.2</v>
      </c>
      <c r="AU1352">
        <v>175820</v>
      </c>
      <c r="AV1352">
        <v>201428</v>
      </c>
      <c r="AW1352">
        <v>168339</v>
      </c>
      <c r="AX1352">
        <v>13563</v>
      </c>
      <c r="AY1352">
        <v>11559</v>
      </c>
      <c r="AZ1352">
        <v>9</v>
      </c>
      <c r="BA1352">
        <v>581.12</v>
      </c>
      <c r="BB1352">
        <v>21.4</v>
      </c>
    </row>
    <row r="1353" spans="1:54" x14ac:dyDescent="0.3">
      <c r="A1353">
        <v>27025</v>
      </c>
      <c r="B1353" t="s">
        <v>370</v>
      </c>
      <c r="C1353" t="s">
        <v>310</v>
      </c>
      <c r="D1353">
        <v>54025</v>
      </c>
      <c r="E1353">
        <v>53887</v>
      </c>
      <c r="F1353">
        <v>0.3</v>
      </c>
      <c r="G1353">
        <v>53887</v>
      </c>
      <c r="H1353">
        <v>5.4</v>
      </c>
      <c r="I1353">
        <v>23.6</v>
      </c>
      <c r="J1353">
        <v>13.9</v>
      </c>
      <c r="K1353">
        <v>48.3</v>
      </c>
      <c r="L1353">
        <v>95.6</v>
      </c>
      <c r="M1353">
        <v>1.3</v>
      </c>
      <c r="N1353">
        <v>0.7</v>
      </c>
      <c r="O1353">
        <v>1</v>
      </c>
      <c r="P1353">
        <v>0</v>
      </c>
      <c r="Q1353">
        <v>1.3</v>
      </c>
      <c r="R1353">
        <v>1.9</v>
      </c>
      <c r="S1353">
        <v>94</v>
      </c>
      <c r="T1353">
        <v>88.5</v>
      </c>
      <c r="U1353">
        <v>1.8</v>
      </c>
      <c r="V1353">
        <v>3.5</v>
      </c>
      <c r="W1353">
        <v>93.4</v>
      </c>
      <c r="X1353">
        <v>21</v>
      </c>
      <c r="Y1353">
        <v>3977</v>
      </c>
      <c r="Z1353">
        <v>31.7</v>
      </c>
      <c r="AA1353">
        <v>21380</v>
      </c>
      <c r="AB1353">
        <v>84.6</v>
      </c>
      <c r="AC1353">
        <v>8.6</v>
      </c>
      <c r="AD1353">
        <v>197000</v>
      </c>
      <c r="AE1353">
        <v>19569</v>
      </c>
      <c r="AF1353">
        <v>2.65</v>
      </c>
      <c r="AG1353">
        <v>27914</v>
      </c>
      <c r="AH1353">
        <v>67157</v>
      </c>
      <c r="AI1353">
        <v>7.5</v>
      </c>
      <c r="AJ1353">
        <v>1202</v>
      </c>
      <c r="AK1353">
        <v>12656</v>
      </c>
      <c r="AL1353">
        <v>3.6</v>
      </c>
      <c r="AM1353">
        <v>3753</v>
      </c>
      <c r="AN1353">
        <v>6042</v>
      </c>
      <c r="AO1353">
        <v>0</v>
      </c>
      <c r="AP1353">
        <v>0</v>
      </c>
      <c r="AQ1353">
        <v>0.9</v>
      </c>
      <c r="AR1353">
        <v>0</v>
      </c>
      <c r="AS1353">
        <v>0</v>
      </c>
      <c r="AT1353">
        <v>29.6</v>
      </c>
      <c r="AU1353">
        <v>403091</v>
      </c>
      <c r="AV1353">
        <v>0</v>
      </c>
      <c r="AW1353">
        <v>428633</v>
      </c>
      <c r="AX1353">
        <v>8586</v>
      </c>
      <c r="AY1353">
        <v>43041</v>
      </c>
      <c r="AZ1353">
        <v>174</v>
      </c>
      <c r="BA1353">
        <v>414.86</v>
      </c>
      <c r="BB1353">
        <v>129.9</v>
      </c>
    </row>
    <row r="1354" spans="1:54" x14ac:dyDescent="0.3">
      <c r="A1354">
        <v>27027</v>
      </c>
      <c r="B1354" t="s">
        <v>60</v>
      </c>
      <c r="C1354" t="s">
        <v>310</v>
      </c>
      <c r="D1354">
        <v>61286</v>
      </c>
      <c r="E1354">
        <v>58999</v>
      </c>
      <c r="F1354">
        <v>3.9</v>
      </c>
      <c r="G1354">
        <v>58999</v>
      </c>
      <c r="H1354">
        <v>6.7</v>
      </c>
      <c r="I1354">
        <v>23.2</v>
      </c>
      <c r="J1354">
        <v>12.7</v>
      </c>
      <c r="K1354">
        <v>50.6</v>
      </c>
      <c r="L1354">
        <v>93</v>
      </c>
      <c r="M1354">
        <v>1.7</v>
      </c>
      <c r="N1354">
        <v>1.6</v>
      </c>
      <c r="O1354">
        <v>1.4</v>
      </c>
      <c r="P1354">
        <v>0.1</v>
      </c>
      <c r="Q1354">
        <v>2.2000000000000002</v>
      </c>
      <c r="R1354">
        <v>4.3</v>
      </c>
      <c r="S1354">
        <v>89.3</v>
      </c>
      <c r="T1354">
        <v>83.9</v>
      </c>
      <c r="U1354">
        <v>3.3</v>
      </c>
      <c r="V1354">
        <v>5.4</v>
      </c>
      <c r="W1354">
        <v>93.7</v>
      </c>
      <c r="X1354">
        <v>30.3</v>
      </c>
      <c r="Y1354">
        <v>3423</v>
      </c>
      <c r="Z1354">
        <v>18.5</v>
      </c>
      <c r="AA1354">
        <v>24949</v>
      </c>
      <c r="AB1354">
        <v>69.3</v>
      </c>
      <c r="AC1354">
        <v>25.1</v>
      </c>
      <c r="AD1354">
        <v>155200</v>
      </c>
      <c r="AE1354">
        <v>22463</v>
      </c>
      <c r="AF1354">
        <v>2.4700000000000002</v>
      </c>
      <c r="AG1354">
        <v>24550</v>
      </c>
      <c r="AH1354">
        <v>52410</v>
      </c>
      <c r="AI1354">
        <v>12.3</v>
      </c>
      <c r="AJ1354">
        <v>1247</v>
      </c>
      <c r="AK1354">
        <v>17599</v>
      </c>
      <c r="AL1354">
        <v>1.3</v>
      </c>
      <c r="AM1354">
        <v>3807</v>
      </c>
      <c r="AN1354">
        <v>5098</v>
      </c>
      <c r="AO1354">
        <v>0</v>
      </c>
      <c r="AP1354">
        <v>0</v>
      </c>
      <c r="AQ1354">
        <v>0</v>
      </c>
      <c r="AR1354">
        <v>0</v>
      </c>
      <c r="AS1354">
        <v>0</v>
      </c>
      <c r="AT1354">
        <v>26.3</v>
      </c>
      <c r="AU1354">
        <v>317074</v>
      </c>
      <c r="AV1354">
        <v>0</v>
      </c>
      <c r="AW1354">
        <v>630252</v>
      </c>
      <c r="AX1354">
        <v>11534</v>
      </c>
      <c r="AY1354">
        <v>58515</v>
      </c>
      <c r="AZ1354">
        <v>559</v>
      </c>
      <c r="BA1354">
        <v>1045.3699999999999</v>
      </c>
      <c r="BB1354">
        <v>56.4</v>
      </c>
    </row>
    <row r="1355" spans="1:54" x14ac:dyDescent="0.3">
      <c r="A1355">
        <v>27029</v>
      </c>
      <c r="B1355" t="s">
        <v>369</v>
      </c>
      <c r="C1355" t="s">
        <v>310</v>
      </c>
      <c r="D1355">
        <v>8791</v>
      </c>
      <c r="E1355">
        <v>8695</v>
      </c>
      <c r="F1355">
        <v>1.1000000000000001</v>
      </c>
      <c r="G1355">
        <v>8695</v>
      </c>
      <c r="H1355">
        <v>6</v>
      </c>
      <c r="I1355">
        <v>24.7</v>
      </c>
      <c r="J1355">
        <v>19.5</v>
      </c>
      <c r="K1355">
        <v>49.6</v>
      </c>
      <c r="L1355">
        <v>86.2</v>
      </c>
      <c r="M1355">
        <v>0.4</v>
      </c>
      <c r="N1355">
        <v>9.6999999999999993</v>
      </c>
      <c r="O1355">
        <v>0.4</v>
      </c>
      <c r="P1355">
        <v>0</v>
      </c>
      <c r="Q1355">
        <v>3.3</v>
      </c>
      <c r="R1355">
        <v>1.6</v>
      </c>
      <c r="S1355">
        <v>85.3</v>
      </c>
      <c r="T1355">
        <v>89.4</v>
      </c>
      <c r="U1355">
        <v>0.9</v>
      </c>
      <c r="V1355">
        <v>4.9000000000000004</v>
      </c>
      <c r="W1355">
        <v>85.4</v>
      </c>
      <c r="X1355">
        <v>13.3</v>
      </c>
      <c r="Y1355">
        <v>923</v>
      </c>
      <c r="Z1355">
        <v>25.6</v>
      </c>
      <c r="AA1355">
        <v>4757</v>
      </c>
      <c r="AB1355">
        <v>79.5</v>
      </c>
      <c r="AC1355">
        <v>7</v>
      </c>
      <c r="AD1355">
        <v>118300</v>
      </c>
      <c r="AE1355">
        <v>3586</v>
      </c>
      <c r="AF1355">
        <v>2.4</v>
      </c>
      <c r="AG1355">
        <v>22157</v>
      </c>
      <c r="AH1355">
        <v>43269</v>
      </c>
      <c r="AI1355">
        <v>16.5</v>
      </c>
      <c r="AJ1355">
        <v>203</v>
      </c>
      <c r="AK1355">
        <v>2776</v>
      </c>
      <c r="AL1355">
        <v>18.5</v>
      </c>
      <c r="AM1355">
        <v>649</v>
      </c>
      <c r="AN1355">
        <v>1057</v>
      </c>
      <c r="AO1355">
        <v>0</v>
      </c>
      <c r="AP1355">
        <v>0</v>
      </c>
      <c r="AQ1355">
        <v>0</v>
      </c>
      <c r="AR1355">
        <v>0</v>
      </c>
      <c r="AS1355">
        <v>0</v>
      </c>
      <c r="AT1355">
        <v>23.3</v>
      </c>
      <c r="AU1355">
        <v>0</v>
      </c>
      <c r="AV1355">
        <v>14153</v>
      </c>
      <c r="AW1355">
        <v>42917</v>
      </c>
      <c r="AX1355">
        <v>5213</v>
      </c>
      <c r="AY1355">
        <v>0</v>
      </c>
      <c r="AZ1355">
        <v>3</v>
      </c>
      <c r="BA1355">
        <v>998.94</v>
      </c>
      <c r="BB1355">
        <v>8.6999999999999993</v>
      </c>
    </row>
    <row r="1356" spans="1:54" x14ac:dyDescent="0.3">
      <c r="A1356">
        <v>27031</v>
      </c>
      <c r="B1356" t="s">
        <v>368</v>
      </c>
      <c r="C1356" t="s">
        <v>310</v>
      </c>
      <c r="D1356">
        <v>5233</v>
      </c>
      <c r="E1356">
        <v>5176</v>
      </c>
      <c r="F1356">
        <v>1.1000000000000001</v>
      </c>
      <c r="G1356">
        <v>5176</v>
      </c>
      <c r="H1356">
        <v>4</v>
      </c>
      <c r="I1356">
        <v>16.3</v>
      </c>
      <c r="J1356">
        <v>24.3</v>
      </c>
      <c r="K1356">
        <v>50.5</v>
      </c>
      <c r="L1356">
        <v>86.9</v>
      </c>
      <c r="M1356">
        <v>0.6</v>
      </c>
      <c r="N1356">
        <v>9</v>
      </c>
      <c r="O1356">
        <v>0.7</v>
      </c>
      <c r="P1356">
        <v>0.1</v>
      </c>
      <c r="Q1356">
        <v>2.6</v>
      </c>
      <c r="R1356">
        <v>1.9</v>
      </c>
      <c r="S1356">
        <v>85.8</v>
      </c>
      <c r="T1356">
        <v>86.4</v>
      </c>
      <c r="U1356">
        <v>3.1</v>
      </c>
      <c r="V1356">
        <v>5.5</v>
      </c>
      <c r="W1356">
        <v>94.8</v>
      </c>
      <c r="X1356">
        <v>37.4</v>
      </c>
      <c r="Y1356">
        <v>525</v>
      </c>
      <c r="Z1356">
        <v>16.7</v>
      </c>
      <c r="AA1356">
        <v>5965</v>
      </c>
      <c r="AB1356">
        <v>73.099999999999994</v>
      </c>
      <c r="AC1356">
        <v>8.5</v>
      </c>
      <c r="AD1356">
        <v>240500</v>
      </c>
      <c r="AE1356">
        <v>2614</v>
      </c>
      <c r="AF1356">
        <v>1.96</v>
      </c>
      <c r="AG1356">
        <v>32868</v>
      </c>
      <c r="AH1356">
        <v>52215</v>
      </c>
      <c r="AI1356">
        <v>8.3000000000000007</v>
      </c>
      <c r="AJ1356">
        <v>279</v>
      </c>
      <c r="AK1356">
        <v>2076</v>
      </c>
      <c r="AL1356">
        <v>2.8</v>
      </c>
      <c r="AM1356">
        <v>782</v>
      </c>
      <c r="AN1356">
        <v>914</v>
      </c>
      <c r="AO1356">
        <v>0</v>
      </c>
      <c r="AP1356">
        <v>0</v>
      </c>
      <c r="AQ1356">
        <v>0</v>
      </c>
      <c r="AR1356">
        <v>0</v>
      </c>
      <c r="AS1356">
        <v>0</v>
      </c>
      <c r="AT1356">
        <v>0</v>
      </c>
      <c r="AU1356">
        <v>0</v>
      </c>
      <c r="AV1356">
        <v>0</v>
      </c>
      <c r="AW1356">
        <v>61860</v>
      </c>
      <c r="AX1356">
        <v>11420</v>
      </c>
      <c r="AY1356">
        <v>40376</v>
      </c>
      <c r="AZ1356">
        <v>39</v>
      </c>
      <c r="BA1356">
        <v>1452.28</v>
      </c>
      <c r="BB1356">
        <v>3.6</v>
      </c>
    </row>
    <row r="1357" spans="1:54" x14ac:dyDescent="0.3">
      <c r="A1357">
        <v>27033</v>
      </c>
      <c r="B1357" t="s">
        <v>367</v>
      </c>
      <c r="C1357" t="s">
        <v>310</v>
      </c>
      <c r="D1357">
        <v>11633</v>
      </c>
      <c r="E1357">
        <v>11687</v>
      </c>
      <c r="F1357">
        <v>-0.5</v>
      </c>
      <c r="G1357">
        <v>11687</v>
      </c>
      <c r="H1357">
        <v>6.6</v>
      </c>
      <c r="I1357">
        <v>23.6</v>
      </c>
      <c r="J1357">
        <v>22.5</v>
      </c>
      <c r="K1357">
        <v>50.5</v>
      </c>
      <c r="L1357">
        <v>93.6</v>
      </c>
      <c r="M1357">
        <v>1</v>
      </c>
      <c r="N1357">
        <v>0.4</v>
      </c>
      <c r="O1357">
        <v>3.3</v>
      </c>
      <c r="P1357">
        <v>0.1</v>
      </c>
      <c r="Q1357">
        <v>1.6</v>
      </c>
      <c r="R1357">
        <v>7.4</v>
      </c>
      <c r="S1357">
        <v>87.2</v>
      </c>
      <c r="T1357">
        <v>90</v>
      </c>
      <c r="U1357">
        <v>4.0999999999999996</v>
      </c>
      <c r="V1357">
        <v>7.3</v>
      </c>
      <c r="W1357">
        <v>88.4</v>
      </c>
      <c r="X1357">
        <v>17.2</v>
      </c>
      <c r="Y1357">
        <v>877</v>
      </c>
      <c r="Z1357">
        <v>15.9</v>
      </c>
      <c r="AA1357">
        <v>5405</v>
      </c>
      <c r="AB1357">
        <v>79</v>
      </c>
      <c r="AC1357">
        <v>11.3</v>
      </c>
      <c r="AD1357">
        <v>86800</v>
      </c>
      <c r="AE1357">
        <v>4802</v>
      </c>
      <c r="AF1357">
        <v>2.36</v>
      </c>
      <c r="AG1357">
        <v>23456</v>
      </c>
      <c r="AH1357">
        <v>45294</v>
      </c>
      <c r="AI1357">
        <v>13.7</v>
      </c>
      <c r="AJ1357">
        <v>352</v>
      </c>
      <c r="AK1357">
        <v>4277</v>
      </c>
      <c r="AL1357">
        <v>-5.9</v>
      </c>
      <c r="AM1357">
        <v>812</v>
      </c>
      <c r="AN1357">
        <v>1221</v>
      </c>
      <c r="AO1357">
        <v>0</v>
      </c>
      <c r="AP1357">
        <v>0</v>
      </c>
      <c r="AQ1357">
        <v>0</v>
      </c>
      <c r="AR1357">
        <v>0</v>
      </c>
      <c r="AS1357">
        <v>0</v>
      </c>
      <c r="AT1357">
        <v>0</v>
      </c>
      <c r="AU1357">
        <v>636146</v>
      </c>
      <c r="AV1357">
        <v>177207</v>
      </c>
      <c r="AW1357">
        <v>90280</v>
      </c>
      <c r="AX1357">
        <v>7982</v>
      </c>
      <c r="AY1357">
        <v>8984</v>
      </c>
      <c r="AZ1357">
        <v>12</v>
      </c>
      <c r="BA1357">
        <v>638.61</v>
      </c>
      <c r="BB1357">
        <v>18.3</v>
      </c>
    </row>
    <row r="1358" spans="1:54" x14ac:dyDescent="0.3">
      <c r="A1358">
        <v>27035</v>
      </c>
      <c r="B1358" t="s">
        <v>366</v>
      </c>
      <c r="C1358" t="s">
        <v>310</v>
      </c>
      <c r="D1358">
        <v>63265</v>
      </c>
      <c r="E1358">
        <v>62500</v>
      </c>
      <c r="F1358">
        <v>1.2</v>
      </c>
      <c r="G1358">
        <v>62500</v>
      </c>
      <c r="H1358">
        <v>5.9</v>
      </c>
      <c r="I1358">
        <v>22.2</v>
      </c>
      <c r="J1358">
        <v>20.7</v>
      </c>
      <c r="K1358">
        <v>50.1</v>
      </c>
      <c r="L1358">
        <v>96.4</v>
      </c>
      <c r="M1358">
        <v>0.6</v>
      </c>
      <c r="N1358">
        <v>0.9</v>
      </c>
      <c r="O1358">
        <v>0.5</v>
      </c>
      <c r="P1358">
        <v>0</v>
      </c>
      <c r="Q1358">
        <v>1.5</v>
      </c>
      <c r="R1358">
        <v>1.4</v>
      </c>
      <c r="S1358">
        <v>95.3</v>
      </c>
      <c r="T1358">
        <v>86.4</v>
      </c>
      <c r="U1358">
        <v>1.4</v>
      </c>
      <c r="V1358">
        <v>2.2000000000000002</v>
      </c>
      <c r="W1358">
        <v>92</v>
      </c>
      <c r="X1358">
        <v>22.5</v>
      </c>
      <c r="Y1358">
        <v>5869</v>
      </c>
      <c r="Z1358">
        <v>21.5</v>
      </c>
      <c r="AA1358">
        <v>40892</v>
      </c>
      <c r="AB1358">
        <v>74.5</v>
      </c>
      <c r="AC1358">
        <v>10.9</v>
      </c>
      <c r="AD1358">
        <v>180300</v>
      </c>
      <c r="AE1358">
        <v>26963</v>
      </c>
      <c r="AF1358">
        <v>2.2999999999999998</v>
      </c>
      <c r="AG1358">
        <v>26527</v>
      </c>
      <c r="AH1358">
        <v>47058</v>
      </c>
      <c r="AI1358">
        <v>12.9</v>
      </c>
      <c r="AJ1358">
        <v>2076</v>
      </c>
      <c r="AK1358">
        <v>26094</v>
      </c>
      <c r="AL1358">
        <v>2.9</v>
      </c>
      <c r="AM1358">
        <v>4977</v>
      </c>
      <c r="AN1358">
        <v>7171</v>
      </c>
      <c r="AO1358">
        <v>0</v>
      </c>
      <c r="AP1358">
        <v>0</v>
      </c>
      <c r="AQ1358">
        <v>0</v>
      </c>
      <c r="AR1358">
        <v>0</v>
      </c>
      <c r="AS1358">
        <v>0</v>
      </c>
      <c r="AT1358">
        <v>26</v>
      </c>
      <c r="AU1358">
        <v>0</v>
      </c>
      <c r="AV1358">
        <v>278685</v>
      </c>
      <c r="AW1358">
        <v>1141915</v>
      </c>
      <c r="AX1358">
        <v>18535</v>
      </c>
      <c r="AY1358">
        <v>149594</v>
      </c>
      <c r="AZ1358">
        <v>331</v>
      </c>
      <c r="BA1358">
        <v>999.1</v>
      </c>
      <c r="BB1358">
        <v>62.6</v>
      </c>
    </row>
    <row r="1359" spans="1:54" x14ac:dyDescent="0.3">
      <c r="A1359">
        <v>27037</v>
      </c>
      <c r="B1359" t="s">
        <v>365</v>
      </c>
      <c r="C1359" t="s">
        <v>310</v>
      </c>
      <c r="D1359">
        <v>412529</v>
      </c>
      <c r="E1359">
        <v>398552</v>
      </c>
      <c r="F1359">
        <v>3.5</v>
      </c>
      <c r="G1359">
        <v>398552</v>
      </c>
      <c r="H1359">
        <v>6.5</v>
      </c>
      <c r="I1359">
        <v>25</v>
      </c>
      <c r="J1359">
        <v>12.1</v>
      </c>
      <c r="K1359">
        <v>50.8</v>
      </c>
      <c r="L1359">
        <v>86.2</v>
      </c>
      <c r="M1359">
        <v>5.7</v>
      </c>
      <c r="N1359">
        <v>0.5</v>
      </c>
      <c r="O1359">
        <v>4.9000000000000004</v>
      </c>
      <c r="P1359">
        <v>0.1</v>
      </c>
      <c r="Q1359">
        <v>2.7</v>
      </c>
      <c r="R1359">
        <v>6.6</v>
      </c>
      <c r="S1359">
        <v>80.5</v>
      </c>
      <c r="T1359">
        <v>87</v>
      </c>
      <c r="U1359">
        <v>8.1999999999999993</v>
      </c>
      <c r="V1359">
        <v>11.4</v>
      </c>
      <c r="W1359">
        <v>94.7</v>
      </c>
      <c r="X1359">
        <v>38.700000000000003</v>
      </c>
      <c r="Y1359">
        <v>27400</v>
      </c>
      <c r="Z1359">
        <v>24.1</v>
      </c>
      <c r="AA1359">
        <v>162861</v>
      </c>
      <c r="AB1359">
        <v>75.8</v>
      </c>
      <c r="AC1359">
        <v>21.5</v>
      </c>
      <c r="AD1359">
        <v>223300</v>
      </c>
      <c r="AE1359">
        <v>154275</v>
      </c>
      <c r="AF1359">
        <v>2.59</v>
      </c>
      <c r="AG1359">
        <v>34828</v>
      </c>
      <c r="AH1359">
        <v>73732</v>
      </c>
      <c r="AI1359">
        <v>7.6</v>
      </c>
      <c r="AJ1359">
        <v>10099</v>
      </c>
      <c r="AK1359">
        <v>172509</v>
      </c>
      <c r="AL1359">
        <v>3.6</v>
      </c>
      <c r="AM1359">
        <v>27905</v>
      </c>
      <c r="AN1359">
        <v>36982</v>
      </c>
      <c r="AO1359">
        <v>2.8</v>
      </c>
      <c r="AP1359">
        <v>0</v>
      </c>
      <c r="AQ1359">
        <v>2.7</v>
      </c>
      <c r="AR1359">
        <v>0.1</v>
      </c>
      <c r="AS1359">
        <v>1.8</v>
      </c>
      <c r="AT1359">
        <v>28.3</v>
      </c>
      <c r="AU1359">
        <v>12930085</v>
      </c>
      <c r="AV1359">
        <v>4415457</v>
      </c>
      <c r="AW1359">
        <v>5163980</v>
      </c>
      <c r="AX1359">
        <v>13231</v>
      </c>
      <c r="AY1359">
        <v>614280</v>
      </c>
      <c r="AZ1359">
        <v>1416</v>
      </c>
      <c r="BA1359">
        <v>562.16999999999996</v>
      </c>
      <c r="BB1359">
        <v>709</v>
      </c>
    </row>
    <row r="1360" spans="1:54" x14ac:dyDescent="0.3">
      <c r="A1360">
        <v>27039</v>
      </c>
      <c r="B1360" t="s">
        <v>364</v>
      </c>
      <c r="C1360" t="s">
        <v>310</v>
      </c>
      <c r="D1360">
        <v>20353</v>
      </c>
      <c r="E1360">
        <v>20087</v>
      </c>
      <c r="F1360">
        <v>1.3</v>
      </c>
      <c r="G1360">
        <v>20087</v>
      </c>
      <c r="H1360">
        <v>6.4</v>
      </c>
      <c r="I1360">
        <v>27.6</v>
      </c>
      <c r="J1360">
        <v>13.2</v>
      </c>
      <c r="K1360">
        <v>50</v>
      </c>
      <c r="L1360">
        <v>97.3</v>
      </c>
      <c r="M1360">
        <v>0.7</v>
      </c>
      <c r="N1360">
        <v>0.3</v>
      </c>
      <c r="O1360">
        <v>0.5</v>
      </c>
      <c r="P1360">
        <v>0</v>
      </c>
      <c r="Q1360">
        <v>1.1000000000000001</v>
      </c>
      <c r="R1360">
        <v>4.9000000000000004</v>
      </c>
      <c r="S1360">
        <v>92.8</v>
      </c>
      <c r="T1360">
        <v>91</v>
      </c>
      <c r="U1360">
        <v>1.6</v>
      </c>
      <c r="V1360">
        <v>4.4000000000000004</v>
      </c>
      <c r="W1360">
        <v>92.2</v>
      </c>
      <c r="X1360">
        <v>23.6</v>
      </c>
      <c r="Y1360">
        <v>1517</v>
      </c>
      <c r="Z1360">
        <v>23.7</v>
      </c>
      <c r="AA1360">
        <v>8040</v>
      </c>
      <c r="AB1360">
        <v>85.8</v>
      </c>
      <c r="AC1360">
        <v>8.4</v>
      </c>
      <c r="AD1360">
        <v>161100</v>
      </c>
      <c r="AE1360">
        <v>7326</v>
      </c>
      <c r="AF1360">
        <v>2.73</v>
      </c>
      <c r="AG1360">
        <v>29107</v>
      </c>
      <c r="AH1360">
        <v>69301</v>
      </c>
      <c r="AI1360">
        <v>7.4</v>
      </c>
      <c r="AJ1360">
        <v>424</v>
      </c>
      <c r="AK1360">
        <v>4118</v>
      </c>
      <c r="AL1360">
        <v>4.0999999999999996</v>
      </c>
      <c r="AM1360">
        <v>1344</v>
      </c>
      <c r="AN1360">
        <v>1815</v>
      </c>
      <c r="AO1360">
        <v>0</v>
      </c>
      <c r="AP1360">
        <v>0</v>
      </c>
      <c r="AQ1360">
        <v>0</v>
      </c>
      <c r="AR1360">
        <v>0</v>
      </c>
      <c r="AS1360">
        <v>0</v>
      </c>
      <c r="AT1360">
        <v>31.8</v>
      </c>
      <c r="AU1360">
        <v>0</v>
      </c>
      <c r="AV1360">
        <v>244797</v>
      </c>
      <c r="AW1360">
        <v>91773</v>
      </c>
      <c r="AX1360">
        <v>4727</v>
      </c>
      <c r="AY1360">
        <v>11799</v>
      </c>
      <c r="AZ1360">
        <v>51</v>
      </c>
      <c r="BA1360">
        <v>439.28</v>
      </c>
      <c r="BB1360">
        <v>45.7</v>
      </c>
    </row>
    <row r="1361" spans="1:54" x14ac:dyDescent="0.3">
      <c r="A1361">
        <v>27041</v>
      </c>
      <c r="B1361" t="s">
        <v>225</v>
      </c>
      <c r="C1361" t="s">
        <v>310</v>
      </c>
      <c r="D1361">
        <v>36790</v>
      </c>
      <c r="E1361">
        <v>36009</v>
      </c>
      <c r="F1361">
        <v>2.2000000000000002</v>
      </c>
      <c r="G1361">
        <v>36009</v>
      </c>
      <c r="H1361">
        <v>5.4</v>
      </c>
      <c r="I1361">
        <v>21.1</v>
      </c>
      <c r="J1361">
        <v>21.6</v>
      </c>
      <c r="K1361">
        <v>50</v>
      </c>
      <c r="L1361">
        <v>97.7</v>
      </c>
      <c r="M1361">
        <v>0.5</v>
      </c>
      <c r="N1361">
        <v>0.4</v>
      </c>
      <c r="O1361">
        <v>0.4</v>
      </c>
      <c r="P1361">
        <v>0</v>
      </c>
      <c r="Q1361">
        <v>1</v>
      </c>
      <c r="R1361">
        <v>1.4</v>
      </c>
      <c r="S1361">
        <v>96.5</v>
      </c>
      <c r="T1361">
        <v>85.4</v>
      </c>
      <c r="U1361">
        <v>0.9</v>
      </c>
      <c r="V1361">
        <v>2.2999999999999998</v>
      </c>
      <c r="W1361">
        <v>92.6</v>
      </c>
      <c r="X1361">
        <v>23.6</v>
      </c>
      <c r="Y1361">
        <v>3269</v>
      </c>
      <c r="Z1361">
        <v>18.3</v>
      </c>
      <c r="AA1361">
        <v>20482</v>
      </c>
      <c r="AB1361">
        <v>76.3</v>
      </c>
      <c r="AC1361">
        <v>13.9</v>
      </c>
      <c r="AD1361">
        <v>187300</v>
      </c>
      <c r="AE1361">
        <v>15757</v>
      </c>
      <c r="AF1361">
        <v>2.2599999999999998</v>
      </c>
      <c r="AG1361">
        <v>27716</v>
      </c>
      <c r="AH1361">
        <v>50905</v>
      </c>
      <c r="AI1361">
        <v>10.8</v>
      </c>
      <c r="AJ1361">
        <v>1343</v>
      </c>
      <c r="AK1361">
        <v>17306</v>
      </c>
      <c r="AL1361">
        <v>1.3</v>
      </c>
      <c r="AM1361">
        <v>3312</v>
      </c>
      <c r="AN1361">
        <v>3768</v>
      </c>
      <c r="AO1361">
        <v>0</v>
      </c>
      <c r="AP1361">
        <v>0</v>
      </c>
      <c r="AQ1361">
        <v>0</v>
      </c>
      <c r="AR1361">
        <v>0</v>
      </c>
      <c r="AS1361">
        <v>0</v>
      </c>
      <c r="AT1361">
        <v>13.5</v>
      </c>
      <c r="AU1361">
        <v>688179</v>
      </c>
      <c r="AV1361">
        <v>0</v>
      </c>
      <c r="AW1361">
        <v>625509</v>
      </c>
      <c r="AX1361">
        <v>17390</v>
      </c>
      <c r="AY1361">
        <v>71018</v>
      </c>
      <c r="AZ1361">
        <v>184</v>
      </c>
      <c r="BA1361">
        <v>637.29999999999995</v>
      </c>
      <c r="BB1361">
        <v>56.5</v>
      </c>
    </row>
    <row r="1362" spans="1:54" x14ac:dyDescent="0.3">
      <c r="A1362">
        <v>27043</v>
      </c>
      <c r="B1362" t="s">
        <v>363</v>
      </c>
      <c r="C1362" t="s">
        <v>310</v>
      </c>
      <c r="D1362">
        <v>14192</v>
      </c>
      <c r="E1362">
        <v>14553</v>
      </c>
      <c r="F1362">
        <v>-2.5</v>
      </c>
      <c r="G1362">
        <v>14553</v>
      </c>
      <c r="H1362">
        <v>5.7</v>
      </c>
      <c r="I1362">
        <v>22</v>
      </c>
      <c r="J1362">
        <v>22.5</v>
      </c>
      <c r="K1362">
        <v>50.5</v>
      </c>
      <c r="L1362">
        <v>97.5</v>
      </c>
      <c r="M1362">
        <v>0.5</v>
      </c>
      <c r="N1362">
        <v>0.7</v>
      </c>
      <c r="O1362">
        <v>0.4</v>
      </c>
      <c r="P1362">
        <v>0</v>
      </c>
      <c r="Q1362">
        <v>0.9</v>
      </c>
      <c r="R1362">
        <v>6.2</v>
      </c>
      <c r="S1362">
        <v>91.8</v>
      </c>
      <c r="T1362">
        <v>89.3</v>
      </c>
      <c r="U1362">
        <v>1.9</v>
      </c>
      <c r="V1362">
        <v>5.6</v>
      </c>
      <c r="W1362">
        <v>89.8</v>
      </c>
      <c r="X1362">
        <v>16.899999999999999</v>
      </c>
      <c r="Y1362">
        <v>1249</v>
      </c>
      <c r="Z1362">
        <v>19.600000000000001</v>
      </c>
      <c r="AA1362">
        <v>7049</v>
      </c>
      <c r="AB1362">
        <v>78.7</v>
      </c>
      <c r="AC1362">
        <v>9.8000000000000007</v>
      </c>
      <c r="AD1362">
        <v>85800</v>
      </c>
      <c r="AE1362">
        <v>6331</v>
      </c>
      <c r="AF1362">
        <v>2.2200000000000002</v>
      </c>
      <c r="AG1362">
        <v>25065</v>
      </c>
      <c r="AH1362">
        <v>44264</v>
      </c>
      <c r="AI1362">
        <v>12.8</v>
      </c>
      <c r="AJ1362">
        <v>431</v>
      </c>
      <c r="AK1362">
        <v>4072</v>
      </c>
      <c r="AL1362">
        <v>-7.3</v>
      </c>
      <c r="AM1362">
        <v>1130</v>
      </c>
      <c r="AN1362">
        <v>1616</v>
      </c>
      <c r="AO1362">
        <v>0</v>
      </c>
      <c r="AP1362">
        <v>0</v>
      </c>
      <c r="AQ1362">
        <v>0</v>
      </c>
      <c r="AR1362">
        <v>0</v>
      </c>
      <c r="AS1362">
        <v>0</v>
      </c>
      <c r="AT1362">
        <v>31.4</v>
      </c>
      <c r="AU1362">
        <v>408570</v>
      </c>
      <c r="AV1362">
        <v>142934</v>
      </c>
      <c r="AW1362">
        <v>116717</v>
      </c>
      <c r="AX1362">
        <v>7861</v>
      </c>
      <c r="AY1362">
        <v>10517</v>
      </c>
      <c r="AZ1362">
        <v>8</v>
      </c>
      <c r="BA1362">
        <v>712.48</v>
      </c>
      <c r="BB1362">
        <v>20.399999999999999</v>
      </c>
    </row>
    <row r="1363" spans="1:54" x14ac:dyDescent="0.3">
      <c r="A1363">
        <v>27045</v>
      </c>
      <c r="B1363" t="s">
        <v>362</v>
      </c>
      <c r="C1363" t="s">
        <v>310</v>
      </c>
      <c r="D1363">
        <v>20776</v>
      </c>
      <c r="E1363">
        <v>20866</v>
      </c>
      <c r="F1363">
        <v>-0.4</v>
      </c>
      <c r="G1363">
        <v>20866</v>
      </c>
      <c r="H1363">
        <v>6.2</v>
      </c>
      <c r="I1363">
        <v>23.7</v>
      </c>
      <c r="J1363">
        <v>20.399999999999999</v>
      </c>
      <c r="K1363">
        <v>50</v>
      </c>
      <c r="L1363">
        <v>98.2</v>
      </c>
      <c r="M1363">
        <v>0.4</v>
      </c>
      <c r="N1363">
        <v>0.2</v>
      </c>
      <c r="O1363">
        <v>0.5</v>
      </c>
      <c r="P1363">
        <v>0</v>
      </c>
      <c r="Q1363">
        <v>0.8</v>
      </c>
      <c r="R1363">
        <v>1.2</v>
      </c>
      <c r="S1363">
        <v>97.2</v>
      </c>
      <c r="T1363">
        <v>90</v>
      </c>
      <c r="U1363">
        <v>1</v>
      </c>
      <c r="V1363">
        <v>5.6</v>
      </c>
      <c r="W1363">
        <v>89.3</v>
      </c>
      <c r="X1363">
        <v>18.399999999999999</v>
      </c>
      <c r="Y1363">
        <v>1628</v>
      </c>
      <c r="Z1363">
        <v>25.9</v>
      </c>
      <c r="AA1363">
        <v>9843</v>
      </c>
      <c r="AB1363">
        <v>78.599999999999994</v>
      </c>
      <c r="AC1363">
        <v>10.3</v>
      </c>
      <c r="AD1363">
        <v>135200</v>
      </c>
      <c r="AE1363">
        <v>8422</v>
      </c>
      <c r="AF1363">
        <v>2.4300000000000002</v>
      </c>
      <c r="AG1363">
        <v>25249</v>
      </c>
      <c r="AH1363">
        <v>50657</v>
      </c>
      <c r="AI1363">
        <v>12.1</v>
      </c>
      <c r="AJ1363">
        <v>604</v>
      </c>
      <c r="AK1363">
        <v>4605</v>
      </c>
      <c r="AL1363">
        <v>0.2</v>
      </c>
      <c r="AM1363">
        <v>1700</v>
      </c>
      <c r="AN1363">
        <v>1936</v>
      </c>
      <c r="AO1363">
        <v>0</v>
      </c>
      <c r="AP1363">
        <v>0</v>
      </c>
      <c r="AQ1363">
        <v>0</v>
      </c>
      <c r="AR1363">
        <v>0</v>
      </c>
      <c r="AS1363">
        <v>0</v>
      </c>
      <c r="AT1363">
        <v>15.5</v>
      </c>
      <c r="AU1363">
        <v>377422</v>
      </c>
      <c r="AV1363">
        <v>116089</v>
      </c>
      <c r="AW1363">
        <v>176767</v>
      </c>
      <c r="AX1363">
        <v>8404</v>
      </c>
      <c r="AY1363">
        <v>14499</v>
      </c>
      <c r="AZ1363">
        <v>45</v>
      </c>
      <c r="BA1363">
        <v>861.3</v>
      </c>
      <c r="BB1363">
        <v>24.2</v>
      </c>
    </row>
    <row r="1364" spans="1:54" x14ac:dyDescent="0.3">
      <c r="A1364">
        <v>27047</v>
      </c>
      <c r="B1364" t="s">
        <v>361</v>
      </c>
      <c r="C1364" t="s">
        <v>310</v>
      </c>
      <c r="D1364">
        <v>30840</v>
      </c>
      <c r="E1364">
        <v>31255</v>
      </c>
      <c r="F1364">
        <v>-1.3</v>
      </c>
      <c r="G1364">
        <v>31255</v>
      </c>
      <c r="H1364">
        <v>5.8</v>
      </c>
      <c r="I1364">
        <v>21.9</v>
      </c>
      <c r="J1364">
        <v>21.5</v>
      </c>
      <c r="K1364">
        <v>50.4</v>
      </c>
      <c r="L1364">
        <v>95.8</v>
      </c>
      <c r="M1364">
        <v>1.1000000000000001</v>
      </c>
      <c r="N1364">
        <v>0.4</v>
      </c>
      <c r="O1364">
        <v>1.3</v>
      </c>
      <c r="P1364">
        <v>0.1</v>
      </c>
      <c r="Q1364">
        <v>1.2</v>
      </c>
      <c r="R1364">
        <v>9.5</v>
      </c>
      <c r="S1364">
        <v>87</v>
      </c>
      <c r="T1364">
        <v>89.4</v>
      </c>
      <c r="U1364">
        <v>2.7</v>
      </c>
      <c r="V1364">
        <v>6.7</v>
      </c>
      <c r="W1364">
        <v>88</v>
      </c>
      <c r="X1364">
        <v>14.8</v>
      </c>
      <c r="Y1364">
        <v>2851</v>
      </c>
      <c r="Z1364">
        <v>18</v>
      </c>
      <c r="AA1364">
        <v>14219</v>
      </c>
      <c r="AB1364">
        <v>77.3</v>
      </c>
      <c r="AC1364">
        <v>14.7</v>
      </c>
      <c r="AD1364">
        <v>104000</v>
      </c>
      <c r="AE1364">
        <v>13230</v>
      </c>
      <c r="AF1364">
        <v>2.31</v>
      </c>
      <c r="AG1364">
        <v>25668</v>
      </c>
      <c r="AH1364">
        <v>44683</v>
      </c>
      <c r="AI1364">
        <v>11</v>
      </c>
      <c r="AJ1364">
        <v>807</v>
      </c>
      <c r="AK1364">
        <v>11113</v>
      </c>
      <c r="AL1364">
        <v>-1.7</v>
      </c>
      <c r="AM1364">
        <v>1851</v>
      </c>
      <c r="AN1364">
        <v>2827</v>
      </c>
      <c r="AO1364">
        <v>0</v>
      </c>
      <c r="AP1364">
        <v>0</v>
      </c>
      <c r="AQ1364">
        <v>0</v>
      </c>
      <c r="AR1364">
        <v>0</v>
      </c>
      <c r="AS1364">
        <v>0</v>
      </c>
      <c r="AT1364">
        <v>21.8</v>
      </c>
      <c r="AU1364">
        <v>766952</v>
      </c>
      <c r="AV1364">
        <v>412074</v>
      </c>
      <c r="AW1364">
        <v>492110</v>
      </c>
      <c r="AX1364">
        <v>15755</v>
      </c>
      <c r="AY1364">
        <v>33762</v>
      </c>
      <c r="AZ1364">
        <v>26</v>
      </c>
      <c r="BA1364">
        <v>707.09</v>
      </c>
      <c r="BB1364">
        <v>44.2</v>
      </c>
    </row>
    <row r="1365" spans="1:54" x14ac:dyDescent="0.3">
      <c r="A1365">
        <v>27049</v>
      </c>
      <c r="B1365" t="s">
        <v>360</v>
      </c>
      <c r="C1365" t="s">
        <v>310</v>
      </c>
      <c r="D1365">
        <v>46423</v>
      </c>
      <c r="E1365">
        <v>46183</v>
      </c>
      <c r="F1365">
        <v>0.5</v>
      </c>
      <c r="G1365">
        <v>46183</v>
      </c>
      <c r="H1365">
        <v>5.8</v>
      </c>
      <c r="I1365">
        <v>22.9</v>
      </c>
      <c r="J1365">
        <v>18.5</v>
      </c>
      <c r="K1365">
        <v>50.2</v>
      </c>
      <c r="L1365">
        <v>95.1</v>
      </c>
      <c r="M1365">
        <v>1.2</v>
      </c>
      <c r="N1365">
        <v>1.4</v>
      </c>
      <c r="O1365">
        <v>0.7</v>
      </c>
      <c r="P1365">
        <v>0.1</v>
      </c>
      <c r="Q1365">
        <v>1.5</v>
      </c>
      <c r="R1365">
        <v>3.1</v>
      </c>
      <c r="S1365">
        <v>92.5</v>
      </c>
      <c r="T1365">
        <v>89.1</v>
      </c>
      <c r="U1365">
        <v>2.4</v>
      </c>
      <c r="V1365">
        <v>4</v>
      </c>
      <c r="W1365">
        <v>91.6</v>
      </c>
      <c r="X1365">
        <v>22.9</v>
      </c>
      <c r="Y1365">
        <v>3802</v>
      </c>
      <c r="Z1365">
        <v>23.4</v>
      </c>
      <c r="AA1365">
        <v>20320</v>
      </c>
      <c r="AB1365">
        <v>77.099999999999994</v>
      </c>
      <c r="AC1365">
        <v>17.3</v>
      </c>
      <c r="AD1365">
        <v>181800</v>
      </c>
      <c r="AE1365">
        <v>18711</v>
      </c>
      <c r="AF1365">
        <v>2.42</v>
      </c>
      <c r="AG1365">
        <v>29932</v>
      </c>
      <c r="AH1365">
        <v>56836</v>
      </c>
      <c r="AI1365">
        <v>9.9</v>
      </c>
      <c r="AJ1365">
        <v>1326</v>
      </c>
      <c r="AK1365">
        <v>19427</v>
      </c>
      <c r="AL1365">
        <v>-2</v>
      </c>
      <c r="AM1365">
        <v>2996</v>
      </c>
      <c r="AN1365">
        <v>4417</v>
      </c>
      <c r="AO1365">
        <v>0</v>
      </c>
      <c r="AP1365">
        <v>0</v>
      </c>
      <c r="AQ1365">
        <v>0</v>
      </c>
      <c r="AR1365">
        <v>0</v>
      </c>
      <c r="AS1365">
        <v>0</v>
      </c>
      <c r="AT1365">
        <v>24.3</v>
      </c>
      <c r="AU1365">
        <v>1332287</v>
      </c>
      <c r="AV1365">
        <v>313866</v>
      </c>
      <c r="AW1365">
        <v>595766</v>
      </c>
      <c r="AX1365">
        <v>13030</v>
      </c>
      <c r="AY1365">
        <v>254569</v>
      </c>
      <c r="AZ1365">
        <v>64</v>
      </c>
      <c r="BA1365">
        <v>756.84</v>
      </c>
      <c r="BB1365">
        <v>61</v>
      </c>
    </row>
    <row r="1366" spans="1:54" x14ac:dyDescent="0.3">
      <c r="A1366">
        <v>27051</v>
      </c>
      <c r="B1366" t="s">
        <v>109</v>
      </c>
      <c r="C1366" t="s">
        <v>310</v>
      </c>
      <c r="D1366">
        <v>5956</v>
      </c>
      <c r="E1366">
        <v>6018</v>
      </c>
      <c r="F1366">
        <v>-1</v>
      </c>
      <c r="G1366">
        <v>6018</v>
      </c>
      <c r="H1366">
        <v>5.7</v>
      </c>
      <c r="I1366">
        <v>21.6</v>
      </c>
      <c r="J1366">
        <v>23.3</v>
      </c>
      <c r="K1366">
        <v>50.4</v>
      </c>
      <c r="L1366">
        <v>97.4</v>
      </c>
      <c r="M1366">
        <v>0.5</v>
      </c>
      <c r="N1366">
        <v>0.3</v>
      </c>
      <c r="O1366">
        <v>0.4</v>
      </c>
      <c r="P1366">
        <v>0.1</v>
      </c>
      <c r="Q1366">
        <v>1.3</v>
      </c>
      <c r="R1366">
        <v>1.9</v>
      </c>
      <c r="S1366">
        <v>95.9</v>
      </c>
      <c r="T1366">
        <v>91.3</v>
      </c>
      <c r="U1366">
        <v>1</v>
      </c>
      <c r="V1366">
        <v>2.6</v>
      </c>
      <c r="W1366">
        <v>90.3</v>
      </c>
      <c r="X1366">
        <v>18.3</v>
      </c>
      <c r="Y1366">
        <v>570</v>
      </c>
      <c r="Z1366">
        <v>22.7</v>
      </c>
      <c r="AA1366">
        <v>3303</v>
      </c>
      <c r="AB1366">
        <v>80.3</v>
      </c>
      <c r="AC1366">
        <v>9.4</v>
      </c>
      <c r="AD1366">
        <v>98600</v>
      </c>
      <c r="AE1366">
        <v>2580</v>
      </c>
      <c r="AF1366">
        <v>2.27</v>
      </c>
      <c r="AG1366">
        <v>26665</v>
      </c>
      <c r="AH1366">
        <v>50030</v>
      </c>
      <c r="AI1366">
        <v>10.1</v>
      </c>
      <c r="AJ1366">
        <v>213</v>
      </c>
      <c r="AK1366">
        <v>1360</v>
      </c>
      <c r="AL1366">
        <v>-9.9</v>
      </c>
      <c r="AM1366">
        <v>551</v>
      </c>
      <c r="AN1366">
        <v>476</v>
      </c>
      <c r="AO1366">
        <v>0</v>
      </c>
      <c r="AP1366">
        <v>0</v>
      </c>
      <c r="AQ1366">
        <v>0</v>
      </c>
      <c r="AR1366">
        <v>0</v>
      </c>
      <c r="AS1366">
        <v>0</v>
      </c>
      <c r="AT1366">
        <v>0</v>
      </c>
      <c r="AU1366">
        <v>0</v>
      </c>
      <c r="AV1366">
        <v>293825</v>
      </c>
      <c r="AW1366">
        <v>56392</v>
      </c>
      <c r="AX1366">
        <v>9421</v>
      </c>
      <c r="AY1366">
        <v>0</v>
      </c>
      <c r="AZ1366">
        <v>0</v>
      </c>
      <c r="BA1366">
        <v>548.16</v>
      </c>
      <c r="BB1366">
        <v>11</v>
      </c>
    </row>
    <row r="1367" spans="1:54" x14ac:dyDescent="0.3">
      <c r="A1367">
        <v>27053</v>
      </c>
      <c r="B1367" t="s">
        <v>359</v>
      </c>
      <c r="C1367" t="s">
        <v>310</v>
      </c>
      <c r="D1367">
        <v>1212064</v>
      </c>
      <c r="E1367">
        <v>1152388</v>
      </c>
      <c r="F1367">
        <v>5.2</v>
      </c>
      <c r="G1367">
        <v>1152425</v>
      </c>
      <c r="H1367">
        <v>6.6</v>
      </c>
      <c r="I1367">
        <v>22.3</v>
      </c>
      <c r="J1367">
        <v>12.5</v>
      </c>
      <c r="K1367">
        <v>50.8</v>
      </c>
      <c r="L1367">
        <v>75.900000000000006</v>
      </c>
      <c r="M1367">
        <v>12.6</v>
      </c>
      <c r="N1367">
        <v>1.2</v>
      </c>
      <c r="O1367">
        <v>7.2</v>
      </c>
      <c r="P1367">
        <v>0.1</v>
      </c>
      <c r="Q1367">
        <v>3.1</v>
      </c>
      <c r="R1367">
        <v>6.8</v>
      </c>
      <c r="S1367">
        <v>70.3</v>
      </c>
      <c r="T1367">
        <v>82.6</v>
      </c>
      <c r="U1367">
        <v>12.9</v>
      </c>
      <c r="V1367">
        <v>16.7</v>
      </c>
      <c r="W1367">
        <v>92.3</v>
      </c>
      <c r="X1367">
        <v>45.8</v>
      </c>
      <c r="Y1367">
        <v>65058</v>
      </c>
      <c r="Z1367">
        <v>22.7</v>
      </c>
      <c r="AA1367">
        <v>522864</v>
      </c>
      <c r="AB1367">
        <v>63.7</v>
      </c>
      <c r="AC1367">
        <v>36.299999999999997</v>
      </c>
      <c r="AD1367">
        <v>230900</v>
      </c>
      <c r="AE1367">
        <v>481263</v>
      </c>
      <c r="AF1367">
        <v>2.38</v>
      </c>
      <c r="AG1367">
        <v>37485</v>
      </c>
      <c r="AH1367">
        <v>64403</v>
      </c>
      <c r="AI1367">
        <v>12.8</v>
      </c>
      <c r="AJ1367">
        <v>39230</v>
      </c>
      <c r="AK1367">
        <v>865255</v>
      </c>
      <c r="AL1367">
        <v>1.7</v>
      </c>
      <c r="AM1367">
        <v>99234</v>
      </c>
      <c r="AN1367">
        <v>123360</v>
      </c>
      <c r="AO1367">
        <v>5.2</v>
      </c>
      <c r="AP1367">
        <v>0.7</v>
      </c>
      <c r="AQ1367">
        <v>3.4</v>
      </c>
      <c r="AR1367">
        <v>0</v>
      </c>
      <c r="AS1367">
        <v>1.3</v>
      </c>
      <c r="AT1367">
        <v>28.8</v>
      </c>
      <c r="AU1367">
        <v>20957675</v>
      </c>
      <c r="AV1367">
        <v>34472526</v>
      </c>
      <c r="AW1367">
        <v>22278830</v>
      </c>
      <c r="AX1367">
        <v>19646</v>
      </c>
      <c r="AY1367">
        <v>3279149</v>
      </c>
      <c r="AZ1367">
        <v>4665</v>
      </c>
      <c r="BA1367">
        <v>553.59</v>
      </c>
      <c r="BB1367">
        <v>2081.6999999999998</v>
      </c>
    </row>
    <row r="1368" spans="1:54" x14ac:dyDescent="0.3">
      <c r="A1368">
        <v>27055</v>
      </c>
      <c r="B1368" t="s">
        <v>40</v>
      </c>
      <c r="C1368" t="s">
        <v>310</v>
      </c>
      <c r="D1368">
        <v>18738</v>
      </c>
      <c r="E1368">
        <v>19027</v>
      </c>
      <c r="F1368">
        <v>-1.5</v>
      </c>
      <c r="G1368">
        <v>19027</v>
      </c>
      <c r="H1368">
        <v>5</v>
      </c>
      <c r="I1368">
        <v>21.4</v>
      </c>
      <c r="J1368">
        <v>19.399999999999999</v>
      </c>
      <c r="K1368">
        <v>50.2</v>
      </c>
      <c r="L1368">
        <v>97.3</v>
      </c>
      <c r="M1368">
        <v>0.6</v>
      </c>
      <c r="N1368">
        <v>0.2</v>
      </c>
      <c r="O1368">
        <v>0.5</v>
      </c>
      <c r="P1368">
        <v>0</v>
      </c>
      <c r="Q1368">
        <v>1.3</v>
      </c>
      <c r="R1368">
        <v>0.8</v>
      </c>
      <c r="S1368">
        <v>96.7</v>
      </c>
      <c r="T1368">
        <v>90.9</v>
      </c>
      <c r="U1368">
        <v>0.9</v>
      </c>
      <c r="V1368">
        <v>2.2000000000000002</v>
      </c>
      <c r="W1368">
        <v>91.9</v>
      </c>
      <c r="X1368">
        <v>22.7</v>
      </c>
      <c r="Y1368">
        <v>1591</v>
      </c>
      <c r="Z1368">
        <v>20.7</v>
      </c>
      <c r="AA1368">
        <v>8634</v>
      </c>
      <c r="AB1368">
        <v>80.900000000000006</v>
      </c>
      <c r="AC1368">
        <v>10.9</v>
      </c>
      <c r="AD1368">
        <v>156500</v>
      </c>
      <c r="AE1368">
        <v>7809</v>
      </c>
      <c r="AF1368">
        <v>2.38</v>
      </c>
      <c r="AG1368">
        <v>26450</v>
      </c>
      <c r="AH1368">
        <v>52545</v>
      </c>
      <c r="AI1368">
        <v>10.9</v>
      </c>
      <c r="AJ1368">
        <v>438</v>
      </c>
      <c r="AK1368">
        <v>4015</v>
      </c>
      <c r="AL1368">
        <v>5.8</v>
      </c>
      <c r="AM1368">
        <v>1410</v>
      </c>
      <c r="AN1368">
        <v>1684</v>
      </c>
      <c r="AO1368">
        <v>0</v>
      </c>
      <c r="AP1368">
        <v>0</v>
      </c>
      <c r="AQ1368">
        <v>0</v>
      </c>
      <c r="AR1368">
        <v>0</v>
      </c>
      <c r="AS1368">
        <v>0</v>
      </c>
      <c r="AT1368">
        <v>0</v>
      </c>
      <c r="AU1368">
        <v>0</v>
      </c>
      <c r="AV1368">
        <v>0</v>
      </c>
      <c r="AW1368">
        <v>152459</v>
      </c>
      <c r="AX1368">
        <v>7810</v>
      </c>
      <c r="AY1368">
        <v>8029</v>
      </c>
      <c r="AZ1368">
        <v>44</v>
      </c>
      <c r="BA1368">
        <v>552.05999999999995</v>
      </c>
      <c r="BB1368">
        <v>34.5</v>
      </c>
    </row>
    <row r="1369" spans="1:54" x14ac:dyDescent="0.3">
      <c r="A1369">
        <v>27057</v>
      </c>
      <c r="B1369" t="s">
        <v>358</v>
      </c>
      <c r="C1369" t="s">
        <v>310</v>
      </c>
      <c r="D1369">
        <v>20573</v>
      </c>
      <c r="E1369">
        <v>20428</v>
      </c>
      <c r="F1369">
        <v>0.7</v>
      </c>
      <c r="G1369">
        <v>20428</v>
      </c>
      <c r="H1369">
        <v>5.7</v>
      </c>
      <c r="I1369">
        <v>21</v>
      </c>
      <c r="J1369">
        <v>23.6</v>
      </c>
      <c r="K1369">
        <v>49.7</v>
      </c>
      <c r="L1369">
        <v>94.8</v>
      </c>
      <c r="M1369">
        <v>0.4</v>
      </c>
      <c r="N1369">
        <v>2.5</v>
      </c>
      <c r="O1369">
        <v>0.4</v>
      </c>
      <c r="P1369">
        <v>0.1</v>
      </c>
      <c r="Q1369">
        <v>1.9</v>
      </c>
      <c r="R1369">
        <v>1.8</v>
      </c>
      <c r="S1369">
        <v>93.5</v>
      </c>
      <c r="T1369">
        <v>90.6</v>
      </c>
      <c r="U1369">
        <v>1.4</v>
      </c>
      <c r="V1369">
        <v>2.6</v>
      </c>
      <c r="W1369">
        <v>92.2</v>
      </c>
      <c r="X1369">
        <v>23.6</v>
      </c>
      <c r="Y1369">
        <v>2228</v>
      </c>
      <c r="Z1369">
        <v>22</v>
      </c>
      <c r="AA1369">
        <v>14604</v>
      </c>
      <c r="AB1369">
        <v>81.400000000000006</v>
      </c>
      <c r="AC1369">
        <v>5.7</v>
      </c>
      <c r="AD1369">
        <v>170400</v>
      </c>
      <c r="AE1369">
        <v>8670</v>
      </c>
      <c r="AF1369">
        <v>2.34</v>
      </c>
      <c r="AG1369">
        <v>24880</v>
      </c>
      <c r="AH1369">
        <v>45961</v>
      </c>
      <c r="AI1369">
        <v>13.2</v>
      </c>
      <c r="AJ1369">
        <v>597</v>
      </c>
      <c r="AK1369">
        <v>4601</v>
      </c>
      <c r="AL1369">
        <v>1.7</v>
      </c>
      <c r="AM1369">
        <v>1698</v>
      </c>
      <c r="AN1369">
        <v>2550</v>
      </c>
      <c r="AO1369">
        <v>0</v>
      </c>
      <c r="AP1369">
        <v>0</v>
      </c>
      <c r="AQ1369">
        <v>0</v>
      </c>
      <c r="AR1369">
        <v>0</v>
      </c>
      <c r="AS1369">
        <v>0</v>
      </c>
      <c r="AT1369">
        <v>24.1</v>
      </c>
      <c r="AU1369">
        <v>328593</v>
      </c>
      <c r="AV1369">
        <v>35255</v>
      </c>
      <c r="AW1369">
        <v>200851</v>
      </c>
      <c r="AX1369">
        <v>10722</v>
      </c>
      <c r="AY1369">
        <v>20637</v>
      </c>
      <c r="AZ1369">
        <v>18</v>
      </c>
      <c r="BA1369">
        <v>925.68</v>
      </c>
      <c r="BB1369">
        <v>22.1</v>
      </c>
    </row>
    <row r="1370" spans="1:54" x14ac:dyDescent="0.3">
      <c r="A1370">
        <v>27059</v>
      </c>
      <c r="B1370" t="s">
        <v>357</v>
      </c>
      <c r="C1370" t="s">
        <v>310</v>
      </c>
      <c r="D1370">
        <v>38413</v>
      </c>
      <c r="E1370">
        <v>37816</v>
      </c>
      <c r="F1370">
        <v>1.6</v>
      </c>
      <c r="G1370">
        <v>37816</v>
      </c>
      <c r="H1370">
        <v>6</v>
      </c>
      <c r="I1370">
        <v>24.4</v>
      </c>
      <c r="J1370">
        <v>14.6</v>
      </c>
      <c r="K1370">
        <v>49.6</v>
      </c>
      <c r="L1370">
        <v>96</v>
      </c>
      <c r="M1370">
        <v>0.8</v>
      </c>
      <c r="N1370">
        <v>0.6</v>
      </c>
      <c r="O1370">
        <v>0.9</v>
      </c>
      <c r="P1370">
        <v>0.1</v>
      </c>
      <c r="Q1370">
        <v>1.6</v>
      </c>
      <c r="R1370">
        <v>1.8</v>
      </c>
      <c r="S1370">
        <v>94.5</v>
      </c>
      <c r="T1370">
        <v>88</v>
      </c>
      <c r="U1370">
        <v>1.1000000000000001</v>
      </c>
      <c r="V1370">
        <v>2.6</v>
      </c>
      <c r="W1370">
        <v>91.6</v>
      </c>
      <c r="X1370">
        <v>16.5</v>
      </c>
      <c r="Y1370">
        <v>2995</v>
      </c>
      <c r="Z1370">
        <v>33.200000000000003</v>
      </c>
      <c r="AA1370">
        <v>15412</v>
      </c>
      <c r="AB1370">
        <v>81.2</v>
      </c>
      <c r="AC1370">
        <v>12.2</v>
      </c>
      <c r="AD1370">
        <v>172000</v>
      </c>
      <c r="AE1370">
        <v>13860</v>
      </c>
      <c r="AF1370">
        <v>2.71</v>
      </c>
      <c r="AG1370">
        <v>25482</v>
      </c>
      <c r="AH1370">
        <v>57353</v>
      </c>
      <c r="AI1370">
        <v>8</v>
      </c>
      <c r="AJ1370">
        <v>816</v>
      </c>
      <c r="AK1370">
        <v>8760</v>
      </c>
      <c r="AL1370">
        <v>1.7</v>
      </c>
      <c r="AM1370">
        <v>2636</v>
      </c>
      <c r="AN1370">
        <v>3407</v>
      </c>
      <c r="AO1370">
        <v>0</v>
      </c>
      <c r="AP1370">
        <v>0</v>
      </c>
      <c r="AQ1370">
        <v>0</v>
      </c>
      <c r="AR1370">
        <v>0</v>
      </c>
      <c r="AS1370">
        <v>0</v>
      </c>
      <c r="AT1370">
        <v>23.5</v>
      </c>
      <c r="AU1370">
        <v>317710</v>
      </c>
      <c r="AV1370">
        <v>0</v>
      </c>
      <c r="AW1370">
        <v>405211</v>
      </c>
      <c r="AX1370">
        <v>10414</v>
      </c>
      <c r="AY1370">
        <v>30395</v>
      </c>
      <c r="AZ1370">
        <v>170</v>
      </c>
      <c r="BA1370">
        <v>435.79</v>
      </c>
      <c r="BB1370">
        <v>86.8</v>
      </c>
    </row>
    <row r="1371" spans="1:54" x14ac:dyDescent="0.3">
      <c r="A1371">
        <v>27061</v>
      </c>
      <c r="B1371" t="s">
        <v>356</v>
      </c>
      <c r="C1371" t="s">
        <v>310</v>
      </c>
      <c r="D1371">
        <v>45589</v>
      </c>
      <c r="E1371">
        <v>45058</v>
      </c>
      <c r="F1371">
        <v>1.2</v>
      </c>
      <c r="G1371">
        <v>45058</v>
      </c>
      <c r="H1371">
        <v>5.4</v>
      </c>
      <c r="I1371">
        <v>21.3</v>
      </c>
      <c r="J1371">
        <v>21</v>
      </c>
      <c r="K1371">
        <v>49.4</v>
      </c>
      <c r="L1371">
        <v>93</v>
      </c>
      <c r="M1371">
        <v>0.4</v>
      </c>
      <c r="N1371">
        <v>3.8</v>
      </c>
      <c r="O1371">
        <v>0.4</v>
      </c>
      <c r="P1371">
        <v>0</v>
      </c>
      <c r="Q1371">
        <v>2.2999999999999998</v>
      </c>
      <c r="R1371">
        <v>1.3</v>
      </c>
      <c r="S1371">
        <v>92.1</v>
      </c>
      <c r="T1371">
        <v>88</v>
      </c>
      <c r="U1371">
        <v>0.9</v>
      </c>
      <c r="V1371">
        <v>2.2000000000000002</v>
      </c>
      <c r="W1371">
        <v>92.8</v>
      </c>
      <c r="X1371">
        <v>21.4</v>
      </c>
      <c r="Y1371">
        <v>4577</v>
      </c>
      <c r="Z1371">
        <v>22.2</v>
      </c>
      <c r="AA1371">
        <v>27207</v>
      </c>
      <c r="AB1371">
        <v>80.8</v>
      </c>
      <c r="AC1371">
        <v>7.7</v>
      </c>
      <c r="AD1371">
        <v>152200</v>
      </c>
      <c r="AE1371">
        <v>18862</v>
      </c>
      <c r="AF1371">
        <v>2.34</v>
      </c>
      <c r="AG1371">
        <v>24079</v>
      </c>
      <c r="AH1371">
        <v>46912</v>
      </c>
      <c r="AI1371">
        <v>12.5</v>
      </c>
      <c r="AJ1371">
        <v>1143</v>
      </c>
      <c r="AK1371">
        <v>13557</v>
      </c>
      <c r="AL1371">
        <v>-2.8</v>
      </c>
      <c r="AM1371">
        <v>3000</v>
      </c>
      <c r="AN1371">
        <v>3776</v>
      </c>
      <c r="AO1371">
        <v>0</v>
      </c>
      <c r="AP1371">
        <v>0.8</v>
      </c>
      <c r="AQ1371">
        <v>0</v>
      </c>
      <c r="AR1371">
        <v>0</v>
      </c>
      <c r="AS1371">
        <v>0</v>
      </c>
      <c r="AT1371">
        <v>22</v>
      </c>
      <c r="AU1371">
        <v>627175</v>
      </c>
      <c r="AV1371">
        <v>160561</v>
      </c>
      <c r="AW1371">
        <v>521587</v>
      </c>
      <c r="AX1371">
        <v>11733</v>
      </c>
      <c r="AY1371">
        <v>51027</v>
      </c>
      <c r="AZ1371">
        <v>117</v>
      </c>
      <c r="BA1371">
        <v>2667.72</v>
      </c>
      <c r="BB1371">
        <v>16.899999999999999</v>
      </c>
    </row>
    <row r="1372" spans="1:54" x14ac:dyDescent="0.3">
      <c r="A1372">
        <v>27063</v>
      </c>
      <c r="B1372" t="s">
        <v>39</v>
      </c>
      <c r="C1372" t="s">
        <v>310</v>
      </c>
      <c r="D1372">
        <v>10269</v>
      </c>
      <c r="E1372">
        <v>10266</v>
      </c>
      <c r="F1372">
        <v>0</v>
      </c>
      <c r="G1372">
        <v>10266</v>
      </c>
      <c r="H1372">
        <v>6</v>
      </c>
      <c r="I1372">
        <v>22.5</v>
      </c>
      <c r="J1372">
        <v>19.899999999999999</v>
      </c>
      <c r="K1372">
        <v>49.1</v>
      </c>
      <c r="L1372">
        <v>96.1</v>
      </c>
      <c r="M1372">
        <v>0.6</v>
      </c>
      <c r="N1372">
        <v>0.4</v>
      </c>
      <c r="O1372">
        <v>1.8</v>
      </c>
      <c r="P1372">
        <v>0</v>
      </c>
      <c r="Q1372">
        <v>1.2</v>
      </c>
      <c r="R1372">
        <v>3.3</v>
      </c>
      <c r="S1372">
        <v>93.2</v>
      </c>
      <c r="T1372">
        <v>90.5</v>
      </c>
      <c r="U1372">
        <v>2.4</v>
      </c>
      <c r="V1372">
        <v>4.5</v>
      </c>
      <c r="W1372">
        <v>91.5</v>
      </c>
      <c r="X1372">
        <v>17.7</v>
      </c>
      <c r="Y1372">
        <v>1006</v>
      </c>
      <c r="Z1372">
        <v>17.8</v>
      </c>
      <c r="AA1372">
        <v>4996</v>
      </c>
      <c r="AB1372">
        <v>78.900000000000006</v>
      </c>
      <c r="AC1372">
        <v>10.3</v>
      </c>
      <c r="AD1372">
        <v>97700</v>
      </c>
      <c r="AE1372">
        <v>4469</v>
      </c>
      <c r="AF1372">
        <v>2.25</v>
      </c>
      <c r="AG1372">
        <v>27361</v>
      </c>
      <c r="AH1372">
        <v>51681</v>
      </c>
      <c r="AI1372">
        <v>11.7</v>
      </c>
      <c r="AJ1372">
        <v>315</v>
      </c>
      <c r="AK1372">
        <v>5945</v>
      </c>
      <c r="AL1372">
        <v>9.6999999999999993</v>
      </c>
      <c r="AM1372">
        <v>770</v>
      </c>
      <c r="AN1372">
        <v>805</v>
      </c>
      <c r="AO1372">
        <v>0</v>
      </c>
      <c r="AP1372">
        <v>0</v>
      </c>
      <c r="AQ1372">
        <v>0</v>
      </c>
      <c r="AR1372">
        <v>0</v>
      </c>
      <c r="AS1372">
        <v>0</v>
      </c>
      <c r="AT1372">
        <v>16.5</v>
      </c>
      <c r="AU1372">
        <v>409641</v>
      </c>
      <c r="AV1372">
        <v>151733</v>
      </c>
      <c r="AW1372">
        <v>80280</v>
      </c>
      <c r="AX1372">
        <v>7346</v>
      </c>
      <c r="AY1372">
        <v>7751</v>
      </c>
      <c r="AZ1372">
        <v>19</v>
      </c>
      <c r="BA1372">
        <v>702.98</v>
      </c>
      <c r="BB1372">
        <v>14.6</v>
      </c>
    </row>
    <row r="1373" spans="1:54" x14ac:dyDescent="0.3">
      <c r="A1373">
        <v>27065</v>
      </c>
      <c r="B1373" t="s">
        <v>355</v>
      </c>
      <c r="C1373" t="s">
        <v>310</v>
      </c>
      <c r="D1373">
        <v>15930</v>
      </c>
      <c r="E1373">
        <v>16239</v>
      </c>
      <c r="F1373">
        <v>-1.9</v>
      </c>
      <c r="G1373">
        <v>16239</v>
      </c>
      <c r="H1373">
        <v>4.9000000000000004</v>
      </c>
      <c r="I1373">
        <v>21.8</v>
      </c>
      <c r="J1373">
        <v>18.600000000000001</v>
      </c>
      <c r="K1373">
        <v>49.2</v>
      </c>
      <c r="L1373">
        <v>96.6</v>
      </c>
      <c r="M1373">
        <v>0.6</v>
      </c>
      <c r="N1373">
        <v>0.8</v>
      </c>
      <c r="O1373">
        <v>0.4</v>
      </c>
      <c r="P1373">
        <v>0</v>
      </c>
      <c r="Q1373">
        <v>1.6</v>
      </c>
      <c r="R1373">
        <v>1.7</v>
      </c>
      <c r="S1373">
        <v>95.1</v>
      </c>
      <c r="T1373">
        <v>88.4</v>
      </c>
      <c r="U1373">
        <v>1</v>
      </c>
      <c r="V1373">
        <v>2.7</v>
      </c>
      <c r="W1373">
        <v>86.5</v>
      </c>
      <c r="X1373">
        <v>13.1</v>
      </c>
      <c r="Y1373">
        <v>1542</v>
      </c>
      <c r="Z1373">
        <v>33</v>
      </c>
      <c r="AA1373">
        <v>7808</v>
      </c>
      <c r="AB1373">
        <v>80.5</v>
      </c>
      <c r="AC1373">
        <v>8.6999999999999993</v>
      </c>
      <c r="AD1373">
        <v>145600</v>
      </c>
      <c r="AE1373">
        <v>6277</v>
      </c>
      <c r="AF1373">
        <v>2.54</v>
      </c>
      <c r="AG1373">
        <v>22291</v>
      </c>
      <c r="AH1373">
        <v>47068</v>
      </c>
      <c r="AI1373">
        <v>13.5</v>
      </c>
      <c r="AJ1373">
        <v>293</v>
      </c>
      <c r="AK1373">
        <v>3094</v>
      </c>
      <c r="AL1373">
        <v>-2.1</v>
      </c>
      <c r="AM1373">
        <v>1054</v>
      </c>
      <c r="AN1373">
        <v>1562</v>
      </c>
      <c r="AO1373">
        <v>0</v>
      </c>
      <c r="AP1373">
        <v>0</v>
      </c>
      <c r="AQ1373">
        <v>0</v>
      </c>
      <c r="AR1373">
        <v>0</v>
      </c>
      <c r="AS1373">
        <v>0</v>
      </c>
      <c r="AT1373">
        <v>27.8</v>
      </c>
      <c r="AU1373">
        <v>114482</v>
      </c>
      <c r="AV1373">
        <v>4933</v>
      </c>
      <c r="AW1373">
        <v>150453</v>
      </c>
      <c r="AX1373">
        <v>9309</v>
      </c>
      <c r="AY1373">
        <v>9999</v>
      </c>
      <c r="AZ1373">
        <v>13</v>
      </c>
      <c r="BA1373">
        <v>521.59</v>
      </c>
      <c r="BB1373">
        <v>31.1</v>
      </c>
    </row>
    <row r="1374" spans="1:54" x14ac:dyDescent="0.3">
      <c r="A1374">
        <v>27067</v>
      </c>
      <c r="B1374" t="s">
        <v>354</v>
      </c>
      <c r="C1374" t="s">
        <v>310</v>
      </c>
      <c r="D1374">
        <v>42285</v>
      </c>
      <c r="E1374">
        <v>42239</v>
      </c>
      <c r="F1374">
        <v>0.1</v>
      </c>
      <c r="G1374">
        <v>42239</v>
      </c>
      <c r="H1374">
        <v>6.4</v>
      </c>
      <c r="I1374">
        <v>23.6</v>
      </c>
      <c r="J1374">
        <v>17.399999999999999</v>
      </c>
      <c r="K1374">
        <v>50</v>
      </c>
      <c r="L1374">
        <v>94.4</v>
      </c>
      <c r="M1374">
        <v>3.5</v>
      </c>
      <c r="N1374">
        <v>0.4</v>
      </c>
      <c r="O1374">
        <v>0.6</v>
      </c>
      <c r="P1374">
        <v>0.1</v>
      </c>
      <c r="Q1374">
        <v>1</v>
      </c>
      <c r="R1374">
        <v>11.4</v>
      </c>
      <c r="S1374">
        <v>83.6</v>
      </c>
      <c r="T1374">
        <v>86.6</v>
      </c>
      <c r="U1374">
        <v>4.9000000000000004</v>
      </c>
      <c r="V1374">
        <v>11.1</v>
      </c>
      <c r="W1374">
        <v>88.6</v>
      </c>
      <c r="X1374">
        <v>20.7</v>
      </c>
      <c r="Y1374">
        <v>2922</v>
      </c>
      <c r="Z1374">
        <v>17.5</v>
      </c>
      <c r="AA1374">
        <v>19606</v>
      </c>
      <c r="AB1374">
        <v>73.400000000000006</v>
      </c>
      <c r="AC1374">
        <v>17.8</v>
      </c>
      <c r="AD1374">
        <v>161800</v>
      </c>
      <c r="AE1374">
        <v>17120</v>
      </c>
      <c r="AF1374">
        <v>2.41</v>
      </c>
      <c r="AG1374">
        <v>26880</v>
      </c>
      <c r="AH1374">
        <v>50149</v>
      </c>
      <c r="AI1374">
        <v>13.6</v>
      </c>
      <c r="AJ1374">
        <v>1399</v>
      </c>
      <c r="AK1374">
        <v>18349</v>
      </c>
      <c r="AL1374">
        <v>-2.9</v>
      </c>
      <c r="AM1374">
        <v>3108</v>
      </c>
      <c r="AN1374">
        <v>4726</v>
      </c>
      <c r="AO1374">
        <v>0</v>
      </c>
      <c r="AP1374">
        <v>0</v>
      </c>
      <c r="AQ1374">
        <v>0</v>
      </c>
      <c r="AR1374">
        <v>0</v>
      </c>
      <c r="AS1374">
        <v>0</v>
      </c>
      <c r="AT1374">
        <v>19.8</v>
      </c>
      <c r="AU1374">
        <v>818684</v>
      </c>
      <c r="AV1374">
        <v>0</v>
      </c>
      <c r="AW1374">
        <v>597567</v>
      </c>
      <c r="AX1374">
        <v>14621</v>
      </c>
      <c r="AY1374">
        <v>51963</v>
      </c>
      <c r="AZ1374">
        <v>98</v>
      </c>
      <c r="BA1374">
        <v>796.79</v>
      </c>
      <c r="BB1374">
        <v>53</v>
      </c>
    </row>
    <row r="1375" spans="1:54" x14ac:dyDescent="0.3">
      <c r="A1375">
        <v>27069</v>
      </c>
      <c r="B1375" t="s">
        <v>353</v>
      </c>
      <c r="C1375" t="s">
        <v>310</v>
      </c>
      <c r="D1375">
        <v>4435</v>
      </c>
      <c r="E1375">
        <v>4552</v>
      </c>
      <c r="F1375">
        <v>-2.6</v>
      </c>
      <c r="G1375">
        <v>4552</v>
      </c>
      <c r="H1375">
        <v>5.2</v>
      </c>
      <c r="I1375">
        <v>21.6</v>
      </c>
      <c r="J1375">
        <v>22.5</v>
      </c>
      <c r="K1375">
        <v>49.5</v>
      </c>
      <c r="L1375">
        <v>98</v>
      </c>
      <c r="M1375">
        <v>0.4</v>
      </c>
      <c r="N1375">
        <v>0.5</v>
      </c>
      <c r="O1375">
        <v>0.4</v>
      </c>
      <c r="P1375">
        <v>0</v>
      </c>
      <c r="Q1375">
        <v>0.7</v>
      </c>
      <c r="R1375">
        <v>2</v>
      </c>
      <c r="S1375">
        <v>96.3</v>
      </c>
      <c r="T1375">
        <v>93.3</v>
      </c>
      <c r="U1375">
        <v>2.6</v>
      </c>
      <c r="V1375">
        <v>3.2</v>
      </c>
      <c r="W1375">
        <v>88.8</v>
      </c>
      <c r="X1375">
        <v>20.7</v>
      </c>
      <c r="Y1375">
        <v>367</v>
      </c>
      <c r="Z1375">
        <v>19.2</v>
      </c>
      <c r="AA1375">
        <v>2598</v>
      </c>
      <c r="AB1375">
        <v>82.6</v>
      </c>
      <c r="AC1375">
        <v>9</v>
      </c>
      <c r="AD1375">
        <v>68700</v>
      </c>
      <c r="AE1375">
        <v>1912</v>
      </c>
      <c r="AF1375">
        <v>2.2999999999999998</v>
      </c>
      <c r="AG1375">
        <v>26927</v>
      </c>
      <c r="AH1375">
        <v>48875</v>
      </c>
      <c r="AI1375">
        <v>9.8000000000000007</v>
      </c>
      <c r="AJ1375">
        <v>144</v>
      </c>
      <c r="AK1375">
        <v>1190</v>
      </c>
      <c r="AL1375">
        <v>2.1</v>
      </c>
      <c r="AM1375">
        <v>327</v>
      </c>
      <c r="AN1375">
        <v>480</v>
      </c>
      <c r="AO1375">
        <v>0</v>
      </c>
      <c r="AP1375">
        <v>0</v>
      </c>
      <c r="AQ1375">
        <v>0</v>
      </c>
      <c r="AR1375">
        <v>0</v>
      </c>
      <c r="AS1375">
        <v>0</v>
      </c>
      <c r="AT1375">
        <v>0</v>
      </c>
      <c r="AU1375">
        <v>0</v>
      </c>
      <c r="AV1375">
        <v>217527</v>
      </c>
      <c r="AW1375">
        <v>41288</v>
      </c>
      <c r="AX1375">
        <v>9212</v>
      </c>
      <c r="AY1375">
        <v>0</v>
      </c>
      <c r="AZ1375">
        <v>7</v>
      </c>
      <c r="BA1375">
        <v>1098.8</v>
      </c>
      <c r="BB1375">
        <v>4.0999999999999996</v>
      </c>
    </row>
    <row r="1376" spans="1:54" x14ac:dyDescent="0.3">
      <c r="A1376">
        <v>27071</v>
      </c>
      <c r="B1376" t="s">
        <v>352</v>
      </c>
      <c r="C1376" t="s">
        <v>310</v>
      </c>
      <c r="D1376">
        <v>12856</v>
      </c>
      <c r="E1376">
        <v>13311</v>
      </c>
      <c r="F1376">
        <v>-3.4</v>
      </c>
      <c r="G1376">
        <v>13311</v>
      </c>
      <c r="H1376">
        <v>4</v>
      </c>
      <c r="I1376">
        <v>18.899999999999999</v>
      </c>
      <c r="J1376">
        <v>21.8</v>
      </c>
      <c r="K1376">
        <v>50.2</v>
      </c>
      <c r="L1376">
        <v>94.6</v>
      </c>
      <c r="M1376">
        <v>0.7</v>
      </c>
      <c r="N1376">
        <v>2.5</v>
      </c>
      <c r="O1376">
        <v>0.4</v>
      </c>
      <c r="P1376">
        <v>0</v>
      </c>
      <c r="Q1376">
        <v>1.7</v>
      </c>
      <c r="R1376">
        <v>1.3</v>
      </c>
      <c r="S1376">
        <v>93.7</v>
      </c>
      <c r="T1376">
        <v>87.7</v>
      </c>
      <c r="U1376">
        <v>5.0999999999999996</v>
      </c>
      <c r="V1376">
        <v>3.8</v>
      </c>
      <c r="W1376">
        <v>89.3</v>
      </c>
      <c r="X1376">
        <v>17.2</v>
      </c>
      <c r="Y1376">
        <v>1225</v>
      </c>
      <c r="Z1376">
        <v>16.8</v>
      </c>
      <c r="AA1376">
        <v>7868</v>
      </c>
      <c r="AB1376">
        <v>76.400000000000006</v>
      </c>
      <c r="AC1376">
        <v>12.1</v>
      </c>
      <c r="AD1376">
        <v>101200</v>
      </c>
      <c r="AE1376">
        <v>6134</v>
      </c>
      <c r="AF1376">
        <v>2.11</v>
      </c>
      <c r="AG1376">
        <v>26045</v>
      </c>
      <c r="AH1376">
        <v>41108</v>
      </c>
      <c r="AI1376">
        <v>14.1</v>
      </c>
      <c r="AJ1376">
        <v>390</v>
      </c>
      <c r="AK1376">
        <v>4055</v>
      </c>
      <c r="AL1376">
        <v>0.1</v>
      </c>
      <c r="AM1376">
        <v>844</v>
      </c>
      <c r="AN1376">
        <v>1148</v>
      </c>
      <c r="AO1376">
        <v>0</v>
      </c>
      <c r="AP1376">
        <v>0</v>
      </c>
      <c r="AQ1376">
        <v>0</v>
      </c>
      <c r="AR1376">
        <v>0</v>
      </c>
      <c r="AS1376">
        <v>0</v>
      </c>
      <c r="AT1376">
        <v>0</v>
      </c>
      <c r="AU1376">
        <v>0</v>
      </c>
      <c r="AV1376">
        <v>16799</v>
      </c>
      <c r="AW1376">
        <v>164966</v>
      </c>
      <c r="AX1376">
        <v>12325</v>
      </c>
      <c r="AY1376">
        <v>21260</v>
      </c>
      <c r="AZ1376">
        <v>9</v>
      </c>
      <c r="BA1376">
        <v>3104.07</v>
      </c>
      <c r="BB1376">
        <v>4.3</v>
      </c>
    </row>
    <row r="1377" spans="1:54" x14ac:dyDescent="0.3">
      <c r="A1377">
        <v>27073</v>
      </c>
      <c r="B1377" t="s">
        <v>351</v>
      </c>
      <c r="C1377" t="s">
        <v>310</v>
      </c>
      <c r="D1377">
        <v>6891</v>
      </c>
      <c r="E1377">
        <v>7259</v>
      </c>
      <c r="F1377">
        <v>-5.0999999999999996</v>
      </c>
      <c r="G1377">
        <v>7259</v>
      </c>
      <c r="H1377">
        <v>5.2</v>
      </c>
      <c r="I1377">
        <v>20.399999999999999</v>
      </c>
      <c r="J1377">
        <v>24.9</v>
      </c>
      <c r="K1377">
        <v>49.9</v>
      </c>
      <c r="L1377">
        <v>97.5</v>
      </c>
      <c r="M1377">
        <v>0.3</v>
      </c>
      <c r="N1377">
        <v>0.3</v>
      </c>
      <c r="O1377">
        <v>0.8</v>
      </c>
      <c r="P1377">
        <v>0.1</v>
      </c>
      <c r="Q1377">
        <v>1</v>
      </c>
      <c r="R1377">
        <v>2</v>
      </c>
      <c r="S1377">
        <v>95.8</v>
      </c>
      <c r="T1377">
        <v>91.3</v>
      </c>
      <c r="U1377">
        <v>1.5</v>
      </c>
      <c r="V1377">
        <v>2.4</v>
      </c>
      <c r="W1377">
        <v>91.3</v>
      </c>
      <c r="X1377">
        <v>17.600000000000001</v>
      </c>
      <c r="Y1377">
        <v>611</v>
      </c>
      <c r="Z1377">
        <v>16.7</v>
      </c>
      <c r="AA1377">
        <v>3679</v>
      </c>
      <c r="AB1377">
        <v>82.6</v>
      </c>
      <c r="AC1377">
        <v>9.1</v>
      </c>
      <c r="AD1377">
        <v>80200</v>
      </c>
      <c r="AE1377">
        <v>3074</v>
      </c>
      <c r="AF1377">
        <v>2.29</v>
      </c>
      <c r="AG1377">
        <v>28014</v>
      </c>
      <c r="AH1377">
        <v>48468</v>
      </c>
      <c r="AI1377">
        <v>8</v>
      </c>
      <c r="AJ1377">
        <v>204</v>
      </c>
      <c r="AK1377">
        <v>1954</v>
      </c>
      <c r="AL1377">
        <v>0.4</v>
      </c>
      <c r="AM1377">
        <v>611</v>
      </c>
      <c r="AN1377">
        <v>909</v>
      </c>
      <c r="AO1377">
        <v>0</v>
      </c>
      <c r="AP1377">
        <v>0</v>
      </c>
      <c r="AQ1377">
        <v>0</v>
      </c>
      <c r="AR1377">
        <v>0</v>
      </c>
      <c r="AS1377">
        <v>0</v>
      </c>
      <c r="AT1377">
        <v>19.8</v>
      </c>
      <c r="AU1377">
        <v>0</v>
      </c>
      <c r="AV1377">
        <v>96196</v>
      </c>
      <c r="AW1377">
        <v>61599</v>
      </c>
      <c r="AX1377">
        <v>8474</v>
      </c>
      <c r="AY1377">
        <v>0</v>
      </c>
      <c r="AZ1377">
        <v>7</v>
      </c>
      <c r="BA1377">
        <v>765.02</v>
      </c>
      <c r="BB1377">
        <v>9.5</v>
      </c>
    </row>
    <row r="1378" spans="1:54" x14ac:dyDescent="0.3">
      <c r="A1378">
        <v>27075</v>
      </c>
      <c r="B1378" t="s">
        <v>171</v>
      </c>
      <c r="C1378" t="s">
        <v>310</v>
      </c>
      <c r="D1378">
        <v>10680</v>
      </c>
      <c r="E1378">
        <v>10866</v>
      </c>
      <c r="F1378">
        <v>-1.7</v>
      </c>
      <c r="G1378">
        <v>10866</v>
      </c>
      <c r="H1378">
        <v>5</v>
      </c>
      <c r="I1378">
        <v>18.8</v>
      </c>
      <c r="J1378">
        <v>24.6</v>
      </c>
      <c r="K1378">
        <v>49.1</v>
      </c>
      <c r="L1378">
        <v>97.2</v>
      </c>
      <c r="M1378">
        <v>0.5</v>
      </c>
      <c r="N1378">
        <v>0.6</v>
      </c>
      <c r="O1378">
        <v>0.4</v>
      </c>
      <c r="P1378">
        <v>0</v>
      </c>
      <c r="Q1378">
        <v>1.3</v>
      </c>
      <c r="R1378">
        <v>1.5</v>
      </c>
      <c r="S1378">
        <v>95.8</v>
      </c>
      <c r="T1378">
        <v>87</v>
      </c>
      <c r="U1378">
        <v>1.8</v>
      </c>
      <c r="V1378">
        <v>2.4</v>
      </c>
      <c r="W1378">
        <v>93.9</v>
      </c>
      <c r="X1378">
        <v>21.5</v>
      </c>
      <c r="Y1378">
        <v>1264</v>
      </c>
      <c r="Z1378">
        <v>21.9</v>
      </c>
      <c r="AA1378">
        <v>7816</v>
      </c>
      <c r="AB1378">
        <v>82.6</v>
      </c>
      <c r="AC1378">
        <v>6.1</v>
      </c>
      <c r="AD1378">
        <v>153200</v>
      </c>
      <c r="AE1378">
        <v>4982</v>
      </c>
      <c r="AF1378">
        <v>2.11</v>
      </c>
      <c r="AG1378">
        <v>27883</v>
      </c>
      <c r="AH1378">
        <v>46939</v>
      </c>
      <c r="AI1378">
        <v>13.6</v>
      </c>
      <c r="AJ1378">
        <v>299</v>
      </c>
      <c r="AK1378">
        <v>3263</v>
      </c>
      <c r="AL1378">
        <v>-5</v>
      </c>
      <c r="AM1378">
        <v>822</v>
      </c>
      <c r="AN1378">
        <v>1014</v>
      </c>
      <c r="AO1378">
        <v>0</v>
      </c>
      <c r="AP1378">
        <v>0</v>
      </c>
      <c r="AQ1378">
        <v>0</v>
      </c>
      <c r="AR1378">
        <v>0</v>
      </c>
      <c r="AS1378">
        <v>0</v>
      </c>
      <c r="AT1378">
        <v>0</v>
      </c>
      <c r="AU1378">
        <v>156799</v>
      </c>
      <c r="AV1378">
        <v>0</v>
      </c>
      <c r="AW1378">
        <v>119763</v>
      </c>
      <c r="AX1378">
        <v>11121</v>
      </c>
      <c r="AY1378">
        <v>33945</v>
      </c>
      <c r="AZ1378">
        <v>50</v>
      </c>
      <c r="BA1378">
        <v>2109.29</v>
      </c>
      <c r="BB1378">
        <v>5.2</v>
      </c>
    </row>
    <row r="1379" spans="1:54" x14ac:dyDescent="0.3">
      <c r="A1379">
        <v>27077</v>
      </c>
      <c r="B1379" t="s">
        <v>350</v>
      </c>
      <c r="C1379" t="s">
        <v>310</v>
      </c>
      <c r="D1379">
        <v>3918</v>
      </c>
      <c r="E1379">
        <v>4045</v>
      </c>
      <c r="F1379">
        <v>-3.1</v>
      </c>
      <c r="G1379">
        <v>4045</v>
      </c>
      <c r="H1379">
        <v>4.5</v>
      </c>
      <c r="I1379">
        <v>18.399999999999999</v>
      </c>
      <c r="J1379">
        <v>22</v>
      </c>
      <c r="K1379">
        <v>49.1</v>
      </c>
      <c r="L1379">
        <v>95.4</v>
      </c>
      <c r="M1379">
        <v>0.3</v>
      </c>
      <c r="N1379">
        <v>0.9</v>
      </c>
      <c r="O1379">
        <v>1.2</v>
      </c>
      <c r="P1379">
        <v>0</v>
      </c>
      <c r="Q1379">
        <v>2.2000000000000002</v>
      </c>
      <c r="R1379">
        <v>1.5</v>
      </c>
      <c r="S1379">
        <v>94.1</v>
      </c>
      <c r="T1379">
        <v>86.5</v>
      </c>
      <c r="U1379">
        <v>2.8</v>
      </c>
      <c r="V1379">
        <v>2</v>
      </c>
      <c r="W1379">
        <v>89.7</v>
      </c>
      <c r="X1379">
        <v>13.8</v>
      </c>
      <c r="Y1379">
        <v>485</v>
      </c>
      <c r="Z1379">
        <v>17.899999999999999</v>
      </c>
      <c r="AA1379">
        <v>3680</v>
      </c>
      <c r="AB1379">
        <v>88.2</v>
      </c>
      <c r="AC1379">
        <v>2.7</v>
      </c>
      <c r="AD1379">
        <v>121500</v>
      </c>
      <c r="AE1379">
        <v>1665</v>
      </c>
      <c r="AF1379">
        <v>2.37</v>
      </c>
      <c r="AG1379">
        <v>21903</v>
      </c>
      <c r="AH1379">
        <v>44069</v>
      </c>
      <c r="AI1379">
        <v>7.9</v>
      </c>
      <c r="AJ1379">
        <v>159</v>
      </c>
      <c r="AK1379">
        <v>1313</v>
      </c>
      <c r="AL1379">
        <v>-0.8</v>
      </c>
      <c r="AM1379">
        <v>351</v>
      </c>
      <c r="AN1379">
        <v>0</v>
      </c>
      <c r="AO1379">
        <v>0</v>
      </c>
      <c r="AP1379">
        <v>0</v>
      </c>
      <c r="AQ1379">
        <v>0</v>
      </c>
      <c r="AR1379">
        <v>0</v>
      </c>
      <c r="AS1379">
        <v>0</v>
      </c>
      <c r="AT1379">
        <v>0</v>
      </c>
      <c r="AU1379">
        <v>0</v>
      </c>
      <c r="AV1379">
        <v>11644</v>
      </c>
      <c r="AW1379">
        <v>39851</v>
      </c>
      <c r="AX1379">
        <v>9847</v>
      </c>
      <c r="AY1379">
        <v>20371</v>
      </c>
      <c r="AZ1379">
        <v>11</v>
      </c>
      <c r="BA1379">
        <v>1297.8699999999999</v>
      </c>
      <c r="BB1379">
        <v>3.1</v>
      </c>
    </row>
    <row r="1380" spans="1:54" x14ac:dyDescent="0.3">
      <c r="A1380">
        <v>27079</v>
      </c>
      <c r="B1380" t="s">
        <v>349</v>
      </c>
      <c r="C1380" t="s">
        <v>310</v>
      </c>
      <c r="D1380">
        <v>27770</v>
      </c>
      <c r="E1380">
        <v>27703</v>
      </c>
      <c r="F1380">
        <v>0.2</v>
      </c>
      <c r="G1380">
        <v>27703</v>
      </c>
      <c r="H1380">
        <v>5.7</v>
      </c>
      <c r="I1380">
        <v>24.5</v>
      </c>
      <c r="J1380">
        <v>16</v>
      </c>
      <c r="K1380">
        <v>49.6</v>
      </c>
      <c r="L1380">
        <v>97.1</v>
      </c>
      <c r="M1380">
        <v>0.6</v>
      </c>
      <c r="N1380">
        <v>0.4</v>
      </c>
      <c r="O1380">
        <v>0.7</v>
      </c>
      <c r="P1380">
        <v>0</v>
      </c>
      <c r="Q1380">
        <v>1.1000000000000001</v>
      </c>
      <c r="R1380">
        <v>5.7</v>
      </c>
      <c r="S1380">
        <v>91.7</v>
      </c>
      <c r="T1380">
        <v>88.8</v>
      </c>
      <c r="U1380">
        <v>2.1</v>
      </c>
      <c r="V1380">
        <v>5.4</v>
      </c>
      <c r="W1380">
        <v>90.2</v>
      </c>
      <c r="X1380">
        <v>22.3</v>
      </c>
      <c r="Y1380">
        <v>2025</v>
      </c>
      <c r="Z1380">
        <v>24.9</v>
      </c>
      <c r="AA1380">
        <v>12489</v>
      </c>
      <c r="AB1380">
        <v>81.8</v>
      </c>
      <c r="AC1380">
        <v>10</v>
      </c>
      <c r="AD1380">
        <v>180100</v>
      </c>
      <c r="AE1380">
        <v>10997</v>
      </c>
      <c r="AF1380">
        <v>2.5</v>
      </c>
      <c r="AG1380">
        <v>27793</v>
      </c>
      <c r="AH1380">
        <v>58922</v>
      </c>
      <c r="AI1380">
        <v>8.8000000000000007</v>
      </c>
      <c r="AJ1380">
        <v>692</v>
      </c>
      <c r="AK1380">
        <v>6651</v>
      </c>
      <c r="AL1380">
        <v>2.2000000000000002</v>
      </c>
      <c r="AM1380">
        <v>1982</v>
      </c>
      <c r="AN1380">
        <v>2780</v>
      </c>
      <c r="AO1380">
        <v>0</v>
      </c>
      <c r="AP1380">
        <v>0</v>
      </c>
      <c r="AQ1380">
        <v>0</v>
      </c>
      <c r="AR1380">
        <v>0</v>
      </c>
      <c r="AS1380">
        <v>0</v>
      </c>
      <c r="AT1380">
        <v>26.6</v>
      </c>
      <c r="AU1380">
        <v>623932</v>
      </c>
      <c r="AV1380">
        <v>131977</v>
      </c>
      <c r="AW1380">
        <v>206212</v>
      </c>
      <c r="AX1380">
        <v>7359</v>
      </c>
      <c r="AY1380">
        <v>17014</v>
      </c>
      <c r="AZ1380">
        <v>44</v>
      </c>
      <c r="BA1380">
        <v>448.76</v>
      </c>
      <c r="BB1380">
        <v>61.7</v>
      </c>
    </row>
    <row r="1381" spans="1:54" x14ac:dyDescent="0.3">
      <c r="A1381">
        <v>27081</v>
      </c>
      <c r="B1381" t="s">
        <v>101</v>
      </c>
      <c r="C1381" t="s">
        <v>310</v>
      </c>
      <c r="D1381">
        <v>5788</v>
      </c>
      <c r="E1381">
        <v>5896</v>
      </c>
      <c r="F1381">
        <v>-1.8</v>
      </c>
      <c r="G1381">
        <v>5896</v>
      </c>
      <c r="H1381">
        <v>5.5</v>
      </c>
      <c r="I1381">
        <v>22.4</v>
      </c>
      <c r="J1381">
        <v>24.9</v>
      </c>
      <c r="K1381">
        <v>49.7</v>
      </c>
      <c r="L1381">
        <v>98.3</v>
      </c>
      <c r="M1381">
        <v>0.2</v>
      </c>
      <c r="N1381">
        <v>0.3</v>
      </c>
      <c r="O1381">
        <v>0.4</v>
      </c>
      <c r="P1381">
        <v>0.1</v>
      </c>
      <c r="Q1381">
        <v>0.8</v>
      </c>
      <c r="R1381">
        <v>1.9</v>
      </c>
      <c r="S1381">
        <v>96.6</v>
      </c>
      <c r="T1381">
        <v>90</v>
      </c>
      <c r="U1381">
        <v>1.3</v>
      </c>
      <c r="V1381">
        <v>3</v>
      </c>
      <c r="W1381">
        <v>91.3</v>
      </c>
      <c r="X1381">
        <v>18.899999999999999</v>
      </c>
      <c r="Y1381">
        <v>556</v>
      </c>
      <c r="Z1381">
        <v>19.8</v>
      </c>
      <c r="AA1381">
        <v>3115</v>
      </c>
      <c r="AB1381">
        <v>81.900000000000006</v>
      </c>
      <c r="AC1381">
        <v>9.1</v>
      </c>
      <c r="AD1381">
        <v>86100</v>
      </c>
      <c r="AE1381">
        <v>2485</v>
      </c>
      <c r="AF1381">
        <v>2.2799999999999998</v>
      </c>
      <c r="AG1381">
        <v>26767</v>
      </c>
      <c r="AH1381">
        <v>47861</v>
      </c>
      <c r="AI1381">
        <v>8.6999999999999993</v>
      </c>
      <c r="AJ1381">
        <v>210</v>
      </c>
      <c r="AK1381">
        <v>1541</v>
      </c>
      <c r="AL1381">
        <v>-3.6</v>
      </c>
      <c r="AM1381">
        <v>477</v>
      </c>
      <c r="AN1381">
        <v>0</v>
      </c>
      <c r="AO1381">
        <v>0</v>
      </c>
      <c r="AP1381">
        <v>0</v>
      </c>
      <c r="AQ1381">
        <v>0</v>
      </c>
      <c r="AR1381">
        <v>0</v>
      </c>
      <c r="AS1381">
        <v>0</v>
      </c>
      <c r="AT1381">
        <v>0</v>
      </c>
      <c r="AU1381">
        <v>0</v>
      </c>
      <c r="AV1381">
        <v>77617</v>
      </c>
      <c r="AW1381">
        <v>53106</v>
      </c>
      <c r="AX1381">
        <v>9136</v>
      </c>
      <c r="AY1381">
        <v>0</v>
      </c>
      <c r="AZ1381">
        <v>12</v>
      </c>
      <c r="BA1381">
        <v>536.76</v>
      </c>
      <c r="BB1381">
        <v>11</v>
      </c>
    </row>
    <row r="1382" spans="1:54" x14ac:dyDescent="0.3">
      <c r="A1382">
        <v>27083</v>
      </c>
      <c r="B1382" t="s">
        <v>271</v>
      </c>
      <c r="C1382" t="s">
        <v>310</v>
      </c>
      <c r="D1382">
        <v>25665</v>
      </c>
      <c r="E1382">
        <v>25857</v>
      </c>
      <c r="F1382">
        <v>-0.7</v>
      </c>
      <c r="G1382">
        <v>25857</v>
      </c>
      <c r="H1382">
        <v>7.2</v>
      </c>
      <c r="I1382">
        <v>24.8</v>
      </c>
      <c r="J1382">
        <v>14.4</v>
      </c>
      <c r="K1382">
        <v>50.4</v>
      </c>
      <c r="L1382">
        <v>92</v>
      </c>
      <c r="M1382">
        <v>2.5</v>
      </c>
      <c r="N1382">
        <v>0.7</v>
      </c>
      <c r="O1382">
        <v>3.3</v>
      </c>
      <c r="P1382">
        <v>0</v>
      </c>
      <c r="Q1382">
        <v>1.5</v>
      </c>
      <c r="R1382">
        <v>6.4</v>
      </c>
      <c r="S1382">
        <v>86.3</v>
      </c>
      <c r="T1382">
        <v>82.5</v>
      </c>
      <c r="U1382">
        <v>5.6</v>
      </c>
      <c r="V1382">
        <v>10.199999999999999</v>
      </c>
      <c r="W1382">
        <v>91.7</v>
      </c>
      <c r="X1382">
        <v>26.9</v>
      </c>
      <c r="Y1382">
        <v>1500</v>
      </c>
      <c r="Z1382">
        <v>15.2</v>
      </c>
      <c r="AA1382">
        <v>11181</v>
      </c>
      <c r="AB1382">
        <v>67.5</v>
      </c>
      <c r="AC1382">
        <v>25.3</v>
      </c>
      <c r="AD1382">
        <v>136000</v>
      </c>
      <c r="AE1382">
        <v>10083</v>
      </c>
      <c r="AF1382">
        <v>2.4300000000000002</v>
      </c>
      <c r="AG1382">
        <v>26028</v>
      </c>
      <c r="AH1382">
        <v>49594</v>
      </c>
      <c r="AI1382">
        <v>14.4</v>
      </c>
      <c r="AJ1382">
        <v>798</v>
      </c>
      <c r="AK1382">
        <v>12571</v>
      </c>
      <c r="AL1382">
        <v>-4.5999999999999996</v>
      </c>
      <c r="AM1382">
        <v>1711</v>
      </c>
      <c r="AN1382">
        <v>2302</v>
      </c>
      <c r="AO1382">
        <v>0</v>
      </c>
      <c r="AP1382">
        <v>0</v>
      </c>
      <c r="AQ1382">
        <v>0</v>
      </c>
      <c r="AR1382">
        <v>0</v>
      </c>
      <c r="AS1382">
        <v>1.9</v>
      </c>
      <c r="AT1382">
        <v>27.2</v>
      </c>
      <c r="AU1382">
        <v>697038</v>
      </c>
      <c r="AV1382">
        <v>0</v>
      </c>
      <c r="AW1382">
        <v>378877</v>
      </c>
      <c r="AX1382">
        <v>15250</v>
      </c>
      <c r="AY1382">
        <v>37308</v>
      </c>
      <c r="AZ1382">
        <v>36</v>
      </c>
      <c r="BA1382">
        <v>714.56</v>
      </c>
      <c r="BB1382">
        <v>36.200000000000003</v>
      </c>
    </row>
    <row r="1383" spans="1:54" x14ac:dyDescent="0.3">
      <c r="A1383">
        <v>27085</v>
      </c>
      <c r="B1383" t="s">
        <v>346</v>
      </c>
      <c r="C1383" t="s">
        <v>310</v>
      </c>
      <c r="D1383">
        <v>35882</v>
      </c>
      <c r="E1383">
        <v>36651</v>
      </c>
      <c r="F1383">
        <v>-2.1</v>
      </c>
      <c r="G1383">
        <v>36651</v>
      </c>
      <c r="H1383">
        <v>6.1</v>
      </c>
      <c r="I1383">
        <v>23.8</v>
      </c>
      <c r="J1383">
        <v>17.399999999999999</v>
      </c>
      <c r="K1383">
        <v>50.4</v>
      </c>
      <c r="L1383">
        <v>97.2</v>
      </c>
      <c r="M1383">
        <v>0.7</v>
      </c>
      <c r="N1383">
        <v>0.4</v>
      </c>
      <c r="O1383">
        <v>0.7</v>
      </c>
      <c r="P1383">
        <v>0.1</v>
      </c>
      <c r="Q1383">
        <v>0.9</v>
      </c>
      <c r="R1383">
        <v>5.4</v>
      </c>
      <c r="S1383">
        <v>92.3</v>
      </c>
      <c r="T1383">
        <v>88.1</v>
      </c>
      <c r="U1383">
        <v>3.3</v>
      </c>
      <c r="V1383">
        <v>5.7</v>
      </c>
      <c r="W1383">
        <v>90.8</v>
      </c>
      <c r="X1383">
        <v>17.7</v>
      </c>
      <c r="Y1383">
        <v>2825</v>
      </c>
      <c r="Z1383">
        <v>22.2</v>
      </c>
      <c r="AA1383">
        <v>15713</v>
      </c>
      <c r="AB1383">
        <v>76</v>
      </c>
      <c r="AC1383">
        <v>18.100000000000001</v>
      </c>
      <c r="AD1383">
        <v>155400</v>
      </c>
      <c r="AE1383">
        <v>14716</v>
      </c>
      <c r="AF1383">
        <v>2.4300000000000002</v>
      </c>
      <c r="AG1383">
        <v>26824</v>
      </c>
      <c r="AH1383">
        <v>55170</v>
      </c>
      <c r="AI1383">
        <v>8.5</v>
      </c>
      <c r="AJ1383">
        <v>979</v>
      </c>
      <c r="AK1383">
        <v>15789</v>
      </c>
      <c r="AL1383">
        <v>1</v>
      </c>
      <c r="AM1383">
        <v>2391</v>
      </c>
      <c r="AN1383">
        <v>3096</v>
      </c>
      <c r="AO1383">
        <v>0</v>
      </c>
      <c r="AP1383">
        <v>0</v>
      </c>
      <c r="AQ1383">
        <v>0</v>
      </c>
      <c r="AR1383">
        <v>0</v>
      </c>
      <c r="AS1383">
        <v>0</v>
      </c>
      <c r="AT1383">
        <v>27.4</v>
      </c>
      <c r="AU1383">
        <v>1603433</v>
      </c>
      <c r="AV1383">
        <v>0</v>
      </c>
      <c r="AW1383">
        <v>477130</v>
      </c>
      <c r="AX1383">
        <v>12850</v>
      </c>
      <c r="AY1383">
        <v>39793</v>
      </c>
      <c r="AZ1383">
        <v>37</v>
      </c>
      <c r="BA1383">
        <v>491.47</v>
      </c>
      <c r="BB1383">
        <v>74.599999999999994</v>
      </c>
    </row>
    <row r="1384" spans="1:54" x14ac:dyDescent="0.3">
      <c r="A1384">
        <v>27087</v>
      </c>
      <c r="B1384" t="s">
        <v>348</v>
      </c>
      <c r="C1384" t="s">
        <v>310</v>
      </c>
      <c r="D1384">
        <v>5505</v>
      </c>
      <c r="E1384">
        <v>5413</v>
      </c>
      <c r="F1384">
        <v>1.7</v>
      </c>
      <c r="G1384">
        <v>5413</v>
      </c>
      <c r="H1384">
        <v>10.199999999999999</v>
      </c>
      <c r="I1384">
        <v>30.6</v>
      </c>
      <c r="J1384">
        <v>16.8</v>
      </c>
      <c r="K1384">
        <v>49.8</v>
      </c>
      <c r="L1384">
        <v>48.6</v>
      </c>
      <c r="M1384">
        <v>0.5</v>
      </c>
      <c r="N1384">
        <v>41.7</v>
      </c>
      <c r="O1384">
        <v>0.1</v>
      </c>
      <c r="P1384">
        <v>0</v>
      </c>
      <c r="Q1384">
        <v>9</v>
      </c>
      <c r="R1384">
        <v>3.2</v>
      </c>
      <c r="S1384">
        <v>47.9</v>
      </c>
      <c r="T1384">
        <v>90.1</v>
      </c>
      <c r="U1384">
        <v>0.4</v>
      </c>
      <c r="V1384">
        <v>4.7</v>
      </c>
      <c r="W1384">
        <v>85</v>
      </c>
      <c r="X1384">
        <v>13.3</v>
      </c>
      <c r="Y1384">
        <v>420</v>
      </c>
      <c r="Z1384">
        <v>22.1</v>
      </c>
      <c r="AA1384">
        <v>2765</v>
      </c>
      <c r="AB1384">
        <v>72.5</v>
      </c>
      <c r="AC1384">
        <v>9.5</v>
      </c>
      <c r="AD1384">
        <v>97800</v>
      </c>
      <c r="AE1384">
        <v>2058</v>
      </c>
      <c r="AF1384">
        <v>2.62</v>
      </c>
      <c r="AG1384">
        <v>19517</v>
      </c>
      <c r="AH1384">
        <v>40282</v>
      </c>
      <c r="AI1384">
        <v>26.2</v>
      </c>
      <c r="AJ1384">
        <v>102</v>
      </c>
      <c r="AK1384">
        <v>1746</v>
      </c>
      <c r="AL1384">
        <v>10.4</v>
      </c>
      <c r="AM1384">
        <v>303</v>
      </c>
      <c r="AN1384">
        <v>400</v>
      </c>
      <c r="AO1384">
        <v>0</v>
      </c>
      <c r="AP1384">
        <v>21.3</v>
      </c>
      <c r="AQ1384">
        <v>0</v>
      </c>
      <c r="AR1384">
        <v>0</v>
      </c>
      <c r="AS1384">
        <v>0</v>
      </c>
      <c r="AT1384">
        <v>16.8</v>
      </c>
      <c r="AU1384">
        <v>0</v>
      </c>
      <c r="AV1384">
        <v>9896</v>
      </c>
      <c r="AW1384">
        <v>20236</v>
      </c>
      <c r="AX1384">
        <v>3997</v>
      </c>
      <c r="AY1384">
        <v>0</v>
      </c>
      <c r="AZ1384">
        <v>0</v>
      </c>
      <c r="BA1384">
        <v>557.88</v>
      </c>
      <c r="BB1384">
        <v>9.6999999999999993</v>
      </c>
    </row>
    <row r="1385" spans="1:54" x14ac:dyDescent="0.3">
      <c r="A1385">
        <v>27089</v>
      </c>
      <c r="B1385" t="s">
        <v>27</v>
      </c>
      <c r="C1385" t="s">
        <v>310</v>
      </c>
      <c r="D1385">
        <v>9417</v>
      </c>
      <c r="E1385">
        <v>9439</v>
      </c>
      <c r="F1385">
        <v>-0.2</v>
      </c>
      <c r="G1385">
        <v>9439</v>
      </c>
      <c r="H1385">
        <v>6.1</v>
      </c>
      <c r="I1385">
        <v>22.9</v>
      </c>
      <c r="J1385">
        <v>20</v>
      </c>
      <c r="K1385">
        <v>49.3</v>
      </c>
      <c r="L1385">
        <v>97.5</v>
      </c>
      <c r="M1385">
        <v>0.4</v>
      </c>
      <c r="N1385">
        <v>0.8</v>
      </c>
      <c r="O1385">
        <v>0.3</v>
      </c>
      <c r="P1385">
        <v>0</v>
      </c>
      <c r="Q1385">
        <v>1</v>
      </c>
      <c r="R1385">
        <v>4.0999999999999996</v>
      </c>
      <c r="S1385">
        <v>93.9</v>
      </c>
      <c r="T1385">
        <v>91.6</v>
      </c>
      <c r="U1385">
        <v>1.9</v>
      </c>
      <c r="V1385">
        <v>6.2</v>
      </c>
      <c r="W1385">
        <v>87.9</v>
      </c>
      <c r="X1385">
        <v>17.5</v>
      </c>
      <c r="Y1385">
        <v>683</v>
      </c>
      <c r="Z1385">
        <v>22.7</v>
      </c>
      <c r="AA1385">
        <v>4799</v>
      </c>
      <c r="AB1385">
        <v>80.8</v>
      </c>
      <c r="AC1385">
        <v>10.9</v>
      </c>
      <c r="AD1385">
        <v>88100</v>
      </c>
      <c r="AE1385">
        <v>4080</v>
      </c>
      <c r="AF1385">
        <v>2.29</v>
      </c>
      <c r="AG1385">
        <v>26834</v>
      </c>
      <c r="AH1385">
        <v>52198</v>
      </c>
      <c r="AI1385">
        <v>7.9</v>
      </c>
      <c r="AJ1385">
        <v>257</v>
      </c>
      <c r="AK1385">
        <v>1645</v>
      </c>
      <c r="AL1385">
        <v>-1.5</v>
      </c>
      <c r="AM1385">
        <v>645</v>
      </c>
      <c r="AN1385">
        <v>971</v>
      </c>
      <c r="AO1385">
        <v>0</v>
      </c>
      <c r="AP1385">
        <v>0</v>
      </c>
      <c r="AQ1385">
        <v>0</v>
      </c>
      <c r="AR1385">
        <v>0</v>
      </c>
      <c r="AS1385">
        <v>0</v>
      </c>
      <c r="AT1385">
        <v>21.4</v>
      </c>
      <c r="AU1385">
        <v>0</v>
      </c>
      <c r="AV1385">
        <v>246744</v>
      </c>
      <c r="AW1385">
        <v>118568</v>
      </c>
      <c r="AX1385">
        <v>12580</v>
      </c>
      <c r="AY1385">
        <v>0</v>
      </c>
      <c r="AZ1385">
        <v>5</v>
      </c>
      <c r="BA1385">
        <v>1775.07</v>
      </c>
      <c r="BB1385">
        <v>5.3</v>
      </c>
    </row>
    <row r="1386" spans="1:54" x14ac:dyDescent="0.3">
      <c r="A1386">
        <v>27091</v>
      </c>
      <c r="B1386" t="s">
        <v>347</v>
      </c>
      <c r="C1386" t="s">
        <v>310</v>
      </c>
      <c r="D1386">
        <v>20220</v>
      </c>
      <c r="E1386">
        <v>20840</v>
      </c>
      <c r="F1386">
        <v>-3</v>
      </c>
      <c r="G1386">
        <v>20840</v>
      </c>
      <c r="H1386">
        <v>5.4</v>
      </c>
      <c r="I1386">
        <v>21.6</v>
      </c>
      <c r="J1386">
        <v>21.7</v>
      </c>
      <c r="K1386">
        <v>50.8</v>
      </c>
      <c r="L1386">
        <v>97.3</v>
      </c>
      <c r="M1386">
        <v>0.6</v>
      </c>
      <c r="N1386">
        <v>0.4</v>
      </c>
      <c r="O1386">
        <v>0.7</v>
      </c>
      <c r="P1386">
        <v>0</v>
      </c>
      <c r="Q1386">
        <v>1</v>
      </c>
      <c r="R1386">
        <v>3.8</v>
      </c>
      <c r="S1386">
        <v>93.9</v>
      </c>
      <c r="T1386">
        <v>90.7</v>
      </c>
      <c r="U1386">
        <v>1.7</v>
      </c>
      <c r="V1386">
        <v>4.5</v>
      </c>
      <c r="W1386">
        <v>88.4</v>
      </c>
      <c r="X1386">
        <v>18.5</v>
      </c>
      <c r="Y1386">
        <v>1766</v>
      </c>
      <c r="Z1386">
        <v>15.3</v>
      </c>
      <c r="AA1386">
        <v>9959</v>
      </c>
      <c r="AB1386">
        <v>75.599999999999994</v>
      </c>
      <c r="AC1386">
        <v>15.7</v>
      </c>
      <c r="AD1386">
        <v>102600</v>
      </c>
      <c r="AE1386">
        <v>8797</v>
      </c>
      <c r="AF1386">
        <v>2.2999999999999998</v>
      </c>
      <c r="AG1386">
        <v>26472</v>
      </c>
      <c r="AH1386">
        <v>48530</v>
      </c>
      <c r="AI1386">
        <v>10.7</v>
      </c>
      <c r="AJ1386">
        <v>612</v>
      </c>
      <c r="AK1386">
        <v>7931</v>
      </c>
      <c r="AL1386">
        <v>-4.7</v>
      </c>
      <c r="AM1386">
        <v>1486</v>
      </c>
      <c r="AN1386">
        <v>1656</v>
      </c>
      <c r="AO1386">
        <v>0</v>
      </c>
      <c r="AP1386">
        <v>0</v>
      </c>
      <c r="AQ1386">
        <v>0</v>
      </c>
      <c r="AR1386">
        <v>0</v>
      </c>
      <c r="AS1386">
        <v>0</v>
      </c>
      <c r="AT1386">
        <v>19.600000000000001</v>
      </c>
      <c r="AU1386">
        <v>779422</v>
      </c>
      <c r="AV1386">
        <v>0</v>
      </c>
      <c r="AW1386">
        <v>268228</v>
      </c>
      <c r="AX1386">
        <v>13145</v>
      </c>
      <c r="AY1386">
        <v>24429</v>
      </c>
      <c r="AZ1386">
        <v>16</v>
      </c>
      <c r="BA1386">
        <v>712.35</v>
      </c>
      <c r="BB1386">
        <v>29.3</v>
      </c>
    </row>
    <row r="1387" spans="1:54" x14ac:dyDescent="0.3">
      <c r="A1387">
        <v>27093</v>
      </c>
      <c r="B1387" t="s">
        <v>345</v>
      </c>
      <c r="C1387" t="s">
        <v>310</v>
      </c>
      <c r="D1387">
        <v>23107</v>
      </c>
      <c r="E1387">
        <v>23300</v>
      </c>
      <c r="F1387">
        <v>-0.8</v>
      </c>
      <c r="G1387">
        <v>23300</v>
      </c>
      <c r="H1387">
        <v>6.2</v>
      </c>
      <c r="I1387">
        <v>24.7</v>
      </c>
      <c r="J1387">
        <v>18</v>
      </c>
      <c r="K1387">
        <v>49.1</v>
      </c>
      <c r="L1387">
        <v>97.8</v>
      </c>
      <c r="M1387">
        <v>0.6</v>
      </c>
      <c r="N1387">
        <v>0.3</v>
      </c>
      <c r="O1387">
        <v>0.4</v>
      </c>
      <c r="P1387">
        <v>0.1</v>
      </c>
      <c r="Q1387">
        <v>0.9</v>
      </c>
      <c r="R1387">
        <v>3.4</v>
      </c>
      <c r="S1387">
        <v>94.8</v>
      </c>
      <c r="T1387">
        <v>90.7</v>
      </c>
      <c r="U1387">
        <v>2.2999999999999998</v>
      </c>
      <c r="V1387">
        <v>4.5</v>
      </c>
      <c r="W1387">
        <v>90.6</v>
      </c>
      <c r="X1387">
        <v>17.7</v>
      </c>
      <c r="Y1387">
        <v>1985</v>
      </c>
      <c r="Z1387">
        <v>24.6</v>
      </c>
      <c r="AA1387">
        <v>10708</v>
      </c>
      <c r="AB1387">
        <v>81</v>
      </c>
      <c r="AC1387">
        <v>11.2</v>
      </c>
      <c r="AD1387">
        <v>156000</v>
      </c>
      <c r="AE1387">
        <v>9288</v>
      </c>
      <c r="AF1387">
        <v>2.46</v>
      </c>
      <c r="AG1387">
        <v>25665</v>
      </c>
      <c r="AH1387">
        <v>53904</v>
      </c>
      <c r="AI1387">
        <v>10.199999999999999</v>
      </c>
      <c r="AJ1387">
        <v>573</v>
      </c>
      <c r="AK1387">
        <v>6120</v>
      </c>
      <c r="AL1387">
        <v>-0.7</v>
      </c>
      <c r="AM1387">
        <v>1751</v>
      </c>
      <c r="AN1387">
        <v>1997</v>
      </c>
      <c r="AO1387">
        <v>0</v>
      </c>
      <c r="AP1387">
        <v>0</v>
      </c>
      <c r="AQ1387">
        <v>0</v>
      </c>
      <c r="AR1387">
        <v>0</v>
      </c>
      <c r="AS1387">
        <v>0</v>
      </c>
      <c r="AT1387">
        <v>15.9</v>
      </c>
      <c r="AU1387">
        <v>692594</v>
      </c>
      <c r="AV1387">
        <v>98587</v>
      </c>
      <c r="AW1387">
        <v>174062</v>
      </c>
      <c r="AX1387">
        <v>7488</v>
      </c>
      <c r="AY1387">
        <v>13868</v>
      </c>
      <c r="AZ1387">
        <v>42</v>
      </c>
      <c r="BA1387">
        <v>608.17999999999995</v>
      </c>
      <c r="BB1387">
        <v>38.299999999999997</v>
      </c>
    </row>
    <row r="1388" spans="1:54" x14ac:dyDescent="0.3">
      <c r="A1388">
        <v>27095</v>
      </c>
      <c r="B1388" t="s">
        <v>344</v>
      </c>
      <c r="C1388" t="s">
        <v>310</v>
      </c>
      <c r="D1388">
        <v>25884</v>
      </c>
      <c r="E1388">
        <v>26097</v>
      </c>
      <c r="F1388">
        <v>-0.8</v>
      </c>
      <c r="G1388">
        <v>26097</v>
      </c>
      <c r="H1388">
        <v>6.4</v>
      </c>
      <c r="I1388">
        <v>24.3</v>
      </c>
      <c r="J1388">
        <v>18</v>
      </c>
      <c r="K1388">
        <v>50</v>
      </c>
      <c r="L1388">
        <v>91.1</v>
      </c>
      <c r="M1388">
        <v>0.5</v>
      </c>
      <c r="N1388">
        <v>6</v>
      </c>
      <c r="O1388">
        <v>0.5</v>
      </c>
      <c r="P1388">
        <v>0</v>
      </c>
      <c r="Q1388">
        <v>1.8</v>
      </c>
      <c r="R1388">
        <v>1.8</v>
      </c>
      <c r="S1388">
        <v>89.9</v>
      </c>
      <c r="T1388">
        <v>84.5</v>
      </c>
      <c r="U1388">
        <v>1</v>
      </c>
      <c r="V1388">
        <v>3.4</v>
      </c>
      <c r="W1388">
        <v>88.7</v>
      </c>
      <c r="X1388">
        <v>15</v>
      </c>
      <c r="Y1388">
        <v>2221</v>
      </c>
      <c r="Z1388">
        <v>29.6</v>
      </c>
      <c r="AA1388">
        <v>12709</v>
      </c>
      <c r="AB1388">
        <v>74</v>
      </c>
      <c r="AC1388">
        <v>12.5</v>
      </c>
      <c r="AD1388">
        <v>146600</v>
      </c>
      <c r="AE1388">
        <v>10312</v>
      </c>
      <c r="AF1388">
        <v>2.46</v>
      </c>
      <c r="AG1388">
        <v>22891</v>
      </c>
      <c r="AH1388">
        <v>47862</v>
      </c>
      <c r="AI1388">
        <v>13.9</v>
      </c>
      <c r="AJ1388">
        <v>667</v>
      </c>
      <c r="AK1388">
        <v>8554</v>
      </c>
      <c r="AL1388">
        <v>7.3</v>
      </c>
      <c r="AM1388">
        <v>1781</v>
      </c>
      <c r="AN1388">
        <v>2773</v>
      </c>
      <c r="AO1388">
        <v>0</v>
      </c>
      <c r="AP1388">
        <v>0</v>
      </c>
      <c r="AQ1388">
        <v>0</v>
      </c>
      <c r="AR1388">
        <v>0</v>
      </c>
      <c r="AS1388">
        <v>0</v>
      </c>
      <c r="AT1388">
        <v>24.7</v>
      </c>
      <c r="AU1388">
        <v>215116</v>
      </c>
      <c r="AV1388">
        <v>160149</v>
      </c>
      <c r="AW1388">
        <v>251779</v>
      </c>
      <c r="AX1388">
        <v>9603</v>
      </c>
      <c r="AY1388">
        <v>200475</v>
      </c>
      <c r="AZ1388">
        <v>46</v>
      </c>
      <c r="BA1388">
        <v>572.30999999999995</v>
      </c>
      <c r="BB1388">
        <v>45.6</v>
      </c>
    </row>
    <row r="1389" spans="1:54" x14ac:dyDescent="0.3">
      <c r="A1389">
        <v>27097</v>
      </c>
      <c r="B1389" t="s">
        <v>343</v>
      </c>
      <c r="C1389" t="s">
        <v>310</v>
      </c>
      <c r="D1389">
        <v>32810</v>
      </c>
      <c r="E1389">
        <v>33198</v>
      </c>
      <c r="F1389">
        <v>-1.2</v>
      </c>
      <c r="G1389">
        <v>33198</v>
      </c>
      <c r="H1389">
        <v>6</v>
      </c>
      <c r="I1389">
        <v>23.5</v>
      </c>
      <c r="J1389">
        <v>17.5</v>
      </c>
      <c r="K1389">
        <v>49.6</v>
      </c>
      <c r="L1389">
        <v>97.4</v>
      </c>
      <c r="M1389">
        <v>0.5</v>
      </c>
      <c r="N1389">
        <v>0.3</v>
      </c>
      <c r="O1389">
        <v>0.5</v>
      </c>
      <c r="P1389">
        <v>0</v>
      </c>
      <c r="Q1389">
        <v>1.2</v>
      </c>
      <c r="R1389">
        <v>1.5</v>
      </c>
      <c r="S1389">
        <v>96.2</v>
      </c>
      <c r="T1389">
        <v>89</v>
      </c>
      <c r="U1389">
        <v>0.9</v>
      </c>
      <c r="V1389">
        <v>3.3</v>
      </c>
      <c r="W1389">
        <v>88.6</v>
      </c>
      <c r="X1389">
        <v>16</v>
      </c>
      <c r="Y1389">
        <v>2884</v>
      </c>
      <c r="Z1389">
        <v>25.6</v>
      </c>
      <c r="AA1389">
        <v>15855</v>
      </c>
      <c r="AB1389">
        <v>80</v>
      </c>
      <c r="AC1389">
        <v>9.6999999999999993</v>
      </c>
      <c r="AD1389">
        <v>153600</v>
      </c>
      <c r="AE1389">
        <v>13416</v>
      </c>
      <c r="AF1389">
        <v>2.42</v>
      </c>
      <c r="AG1389">
        <v>23753</v>
      </c>
      <c r="AH1389">
        <v>47649</v>
      </c>
      <c r="AI1389">
        <v>12.6</v>
      </c>
      <c r="AJ1389">
        <v>882</v>
      </c>
      <c r="AK1389">
        <v>8301</v>
      </c>
      <c r="AL1389">
        <v>-0.1</v>
      </c>
      <c r="AM1389">
        <v>2366</v>
      </c>
      <c r="AN1389">
        <v>3330</v>
      </c>
      <c r="AO1389">
        <v>0</v>
      </c>
      <c r="AP1389">
        <v>0</v>
      </c>
      <c r="AQ1389">
        <v>0</v>
      </c>
      <c r="AR1389">
        <v>0</v>
      </c>
      <c r="AS1389">
        <v>0</v>
      </c>
      <c r="AT1389">
        <v>21.7</v>
      </c>
      <c r="AU1389">
        <v>504128</v>
      </c>
      <c r="AV1389">
        <v>249703</v>
      </c>
      <c r="AW1389">
        <v>361223</v>
      </c>
      <c r="AX1389">
        <v>11034</v>
      </c>
      <c r="AY1389">
        <v>32087</v>
      </c>
      <c r="AZ1389">
        <v>89</v>
      </c>
      <c r="BA1389">
        <v>1125.06</v>
      </c>
      <c r="BB1389">
        <v>29.5</v>
      </c>
    </row>
    <row r="1390" spans="1:54" x14ac:dyDescent="0.3">
      <c r="A1390">
        <v>27099</v>
      </c>
      <c r="B1390" t="s">
        <v>342</v>
      </c>
      <c r="C1390" t="s">
        <v>310</v>
      </c>
      <c r="D1390">
        <v>39323</v>
      </c>
      <c r="E1390">
        <v>39163</v>
      </c>
      <c r="F1390">
        <v>0.4</v>
      </c>
      <c r="G1390">
        <v>39163</v>
      </c>
      <c r="H1390">
        <v>6.9</v>
      </c>
      <c r="I1390">
        <v>25</v>
      </c>
      <c r="J1390">
        <v>17.600000000000001</v>
      </c>
      <c r="K1390">
        <v>50</v>
      </c>
      <c r="L1390">
        <v>92.1</v>
      </c>
      <c r="M1390">
        <v>3.4</v>
      </c>
      <c r="N1390">
        <v>0.5</v>
      </c>
      <c r="O1390">
        <v>2.2999999999999998</v>
      </c>
      <c r="P1390">
        <v>0.2</v>
      </c>
      <c r="Q1390">
        <v>1.5</v>
      </c>
      <c r="R1390">
        <v>11.2</v>
      </c>
      <c r="S1390">
        <v>81.7</v>
      </c>
      <c r="T1390">
        <v>86.2</v>
      </c>
      <c r="U1390">
        <v>7.2</v>
      </c>
      <c r="V1390">
        <v>12.5</v>
      </c>
      <c r="W1390">
        <v>87.2</v>
      </c>
      <c r="X1390">
        <v>16.600000000000001</v>
      </c>
      <c r="Y1390">
        <v>3076</v>
      </c>
      <c r="Z1390">
        <v>17.5</v>
      </c>
      <c r="AA1390">
        <v>16990</v>
      </c>
      <c r="AB1390">
        <v>71.7</v>
      </c>
      <c r="AC1390">
        <v>17.100000000000001</v>
      </c>
      <c r="AD1390">
        <v>106000</v>
      </c>
      <c r="AE1390">
        <v>15855</v>
      </c>
      <c r="AF1390">
        <v>2.44</v>
      </c>
      <c r="AG1390">
        <v>24990</v>
      </c>
      <c r="AH1390">
        <v>46004</v>
      </c>
      <c r="AI1390">
        <v>16.3</v>
      </c>
      <c r="AJ1390">
        <v>861</v>
      </c>
      <c r="AK1390">
        <v>14009</v>
      </c>
      <c r="AL1390">
        <v>-3.5</v>
      </c>
      <c r="AM1390">
        <v>1945</v>
      </c>
      <c r="AN1390">
        <v>2775</v>
      </c>
      <c r="AO1390">
        <v>0</v>
      </c>
      <c r="AP1390">
        <v>0</v>
      </c>
      <c r="AQ1390">
        <v>0</v>
      </c>
      <c r="AR1390">
        <v>0</v>
      </c>
      <c r="AS1390">
        <v>0</v>
      </c>
      <c r="AT1390">
        <v>22.5</v>
      </c>
      <c r="AU1390">
        <v>0</v>
      </c>
      <c r="AV1390">
        <v>229753</v>
      </c>
      <c r="AW1390">
        <v>347668</v>
      </c>
      <c r="AX1390">
        <v>9133</v>
      </c>
      <c r="AY1390">
        <v>41794</v>
      </c>
      <c r="AZ1390">
        <v>32</v>
      </c>
      <c r="BA1390">
        <v>711.33</v>
      </c>
      <c r="BB1390">
        <v>55.1</v>
      </c>
    </row>
    <row r="1391" spans="1:54" x14ac:dyDescent="0.3">
      <c r="A1391">
        <v>27101</v>
      </c>
      <c r="B1391" t="s">
        <v>341</v>
      </c>
      <c r="C1391" t="s">
        <v>310</v>
      </c>
      <c r="D1391">
        <v>8470</v>
      </c>
      <c r="E1391">
        <v>8725</v>
      </c>
      <c r="F1391">
        <v>-2.9</v>
      </c>
      <c r="G1391">
        <v>8725</v>
      </c>
      <c r="H1391">
        <v>5.8</v>
      </c>
      <c r="I1391">
        <v>21.7</v>
      </c>
      <c r="J1391">
        <v>23.9</v>
      </c>
      <c r="K1391">
        <v>49.8</v>
      </c>
      <c r="L1391">
        <v>96.7</v>
      </c>
      <c r="M1391">
        <v>0.4</v>
      </c>
      <c r="N1391">
        <v>0.2</v>
      </c>
      <c r="O1391">
        <v>1.1000000000000001</v>
      </c>
      <c r="P1391">
        <v>0.4</v>
      </c>
      <c r="Q1391">
        <v>1.1000000000000001</v>
      </c>
      <c r="R1391">
        <v>3.6</v>
      </c>
      <c r="S1391">
        <v>93.7</v>
      </c>
      <c r="T1391">
        <v>91.7</v>
      </c>
      <c r="U1391">
        <v>2.1</v>
      </c>
      <c r="V1391">
        <v>3.6</v>
      </c>
      <c r="W1391">
        <v>90.1</v>
      </c>
      <c r="X1391">
        <v>16.5</v>
      </c>
      <c r="Y1391">
        <v>827</v>
      </c>
      <c r="Z1391">
        <v>19</v>
      </c>
      <c r="AA1391">
        <v>4596</v>
      </c>
      <c r="AB1391">
        <v>81.599999999999994</v>
      </c>
      <c r="AC1391">
        <v>7.3</v>
      </c>
      <c r="AD1391">
        <v>95300</v>
      </c>
      <c r="AE1391">
        <v>3820</v>
      </c>
      <c r="AF1391">
        <v>2.2200000000000002</v>
      </c>
      <c r="AG1391">
        <v>27450</v>
      </c>
      <c r="AH1391">
        <v>52160</v>
      </c>
      <c r="AI1391">
        <v>10.6</v>
      </c>
      <c r="AJ1391">
        <v>315</v>
      </c>
      <c r="AK1391">
        <v>2830</v>
      </c>
      <c r="AL1391">
        <v>14.3</v>
      </c>
      <c r="AM1391">
        <v>731</v>
      </c>
      <c r="AN1391">
        <v>848</v>
      </c>
      <c r="AO1391">
        <v>0</v>
      </c>
      <c r="AP1391">
        <v>0</v>
      </c>
      <c r="AQ1391">
        <v>0</v>
      </c>
      <c r="AR1391">
        <v>0</v>
      </c>
      <c r="AS1391">
        <v>0</v>
      </c>
      <c r="AT1391">
        <v>29.2</v>
      </c>
      <c r="AU1391">
        <v>0</v>
      </c>
      <c r="AV1391">
        <v>283172</v>
      </c>
      <c r="AW1391">
        <v>46600</v>
      </c>
      <c r="AX1391">
        <v>5492</v>
      </c>
      <c r="AY1391">
        <v>0</v>
      </c>
      <c r="AZ1391">
        <v>25</v>
      </c>
      <c r="BA1391">
        <v>704.7</v>
      </c>
      <c r="BB1391">
        <v>12.4</v>
      </c>
    </row>
    <row r="1392" spans="1:54" x14ac:dyDescent="0.3">
      <c r="A1392">
        <v>27103</v>
      </c>
      <c r="B1392" t="s">
        <v>340</v>
      </c>
      <c r="C1392" t="s">
        <v>310</v>
      </c>
      <c r="D1392">
        <v>33093</v>
      </c>
      <c r="E1392">
        <v>32727</v>
      </c>
      <c r="F1392">
        <v>1.1000000000000001</v>
      </c>
      <c r="G1392">
        <v>32727</v>
      </c>
      <c r="H1392">
        <v>5.6</v>
      </c>
      <c r="I1392">
        <v>21.9</v>
      </c>
      <c r="J1392">
        <v>13.9</v>
      </c>
      <c r="K1392">
        <v>49.8</v>
      </c>
      <c r="L1392">
        <v>94.3</v>
      </c>
      <c r="M1392">
        <v>2.4</v>
      </c>
      <c r="N1392">
        <v>0.4</v>
      </c>
      <c r="O1392">
        <v>1.5</v>
      </c>
      <c r="P1392">
        <v>0</v>
      </c>
      <c r="Q1392">
        <v>1.4</v>
      </c>
      <c r="R1392">
        <v>4.2</v>
      </c>
      <c r="S1392">
        <v>90.5</v>
      </c>
      <c r="T1392">
        <v>83.5</v>
      </c>
      <c r="U1392">
        <v>3.3</v>
      </c>
      <c r="V1392">
        <v>6.2</v>
      </c>
      <c r="W1392">
        <v>93.4</v>
      </c>
      <c r="X1392">
        <v>32.1</v>
      </c>
      <c r="Y1392">
        <v>1961</v>
      </c>
      <c r="Z1392">
        <v>16</v>
      </c>
      <c r="AA1392">
        <v>13196</v>
      </c>
      <c r="AB1392">
        <v>74</v>
      </c>
      <c r="AC1392">
        <v>18.899999999999999</v>
      </c>
      <c r="AD1392">
        <v>169800</v>
      </c>
      <c r="AE1392">
        <v>12192</v>
      </c>
      <c r="AF1392">
        <v>2.4700000000000002</v>
      </c>
      <c r="AG1392">
        <v>26674</v>
      </c>
      <c r="AH1392">
        <v>60115</v>
      </c>
      <c r="AI1392">
        <v>10.6</v>
      </c>
      <c r="AJ1392">
        <v>632</v>
      </c>
      <c r="AK1392">
        <v>11975</v>
      </c>
      <c r="AL1392">
        <v>2.4</v>
      </c>
      <c r="AM1392">
        <v>2169</v>
      </c>
      <c r="AN1392">
        <v>2858</v>
      </c>
      <c r="AO1392">
        <v>0</v>
      </c>
      <c r="AP1392">
        <v>0</v>
      </c>
      <c r="AQ1392">
        <v>0</v>
      </c>
      <c r="AR1392">
        <v>0</v>
      </c>
      <c r="AS1392">
        <v>0</v>
      </c>
      <c r="AT1392">
        <v>27.6</v>
      </c>
      <c r="AU1392">
        <v>872321</v>
      </c>
      <c r="AV1392">
        <v>194274</v>
      </c>
      <c r="AW1392">
        <v>164856</v>
      </c>
      <c r="AX1392">
        <v>5186</v>
      </c>
      <c r="AY1392">
        <v>25556</v>
      </c>
      <c r="AZ1392">
        <v>98</v>
      </c>
      <c r="BA1392">
        <v>448.49</v>
      </c>
      <c r="BB1392">
        <v>73</v>
      </c>
    </row>
    <row r="1393" spans="1:54" x14ac:dyDescent="0.3">
      <c r="A1393">
        <v>27105</v>
      </c>
      <c r="B1393" t="s">
        <v>339</v>
      </c>
      <c r="C1393" t="s">
        <v>310</v>
      </c>
      <c r="D1393">
        <v>21590</v>
      </c>
      <c r="E1393">
        <v>21378</v>
      </c>
      <c r="F1393">
        <v>1</v>
      </c>
      <c r="G1393">
        <v>21378</v>
      </c>
      <c r="H1393">
        <v>8.1</v>
      </c>
      <c r="I1393">
        <v>26.4</v>
      </c>
      <c r="J1393">
        <v>15.7</v>
      </c>
      <c r="K1393">
        <v>48.6</v>
      </c>
      <c r="L1393">
        <v>86.2</v>
      </c>
      <c r="M1393">
        <v>4.4000000000000004</v>
      </c>
      <c r="N1393">
        <v>1.4</v>
      </c>
      <c r="O1393">
        <v>6.4</v>
      </c>
      <c r="P1393">
        <v>0.2</v>
      </c>
      <c r="Q1393">
        <v>1.4</v>
      </c>
      <c r="R1393">
        <v>26.3</v>
      </c>
      <c r="S1393">
        <v>62.1</v>
      </c>
      <c r="T1393">
        <v>84.3</v>
      </c>
      <c r="U1393">
        <v>18.399999999999999</v>
      </c>
      <c r="V1393">
        <v>26</v>
      </c>
      <c r="W1393">
        <v>78.7</v>
      </c>
      <c r="X1393">
        <v>14.5</v>
      </c>
      <c r="Y1393">
        <v>1380</v>
      </c>
      <c r="Z1393">
        <v>17.399999999999999</v>
      </c>
      <c r="AA1393">
        <v>8545</v>
      </c>
      <c r="AB1393">
        <v>72</v>
      </c>
      <c r="AC1393">
        <v>16.100000000000001</v>
      </c>
      <c r="AD1393">
        <v>107800</v>
      </c>
      <c r="AE1393">
        <v>7964</v>
      </c>
      <c r="AF1393">
        <v>2.65</v>
      </c>
      <c r="AG1393">
        <v>22598</v>
      </c>
      <c r="AH1393">
        <v>48208</v>
      </c>
      <c r="AI1393">
        <v>16</v>
      </c>
      <c r="AJ1393">
        <v>616</v>
      </c>
      <c r="AK1393">
        <v>9392</v>
      </c>
      <c r="AL1393">
        <v>3.3</v>
      </c>
      <c r="AM1393">
        <v>1284</v>
      </c>
      <c r="AN1393">
        <v>1712</v>
      </c>
      <c r="AO1393">
        <v>0</v>
      </c>
      <c r="AP1393">
        <v>0</v>
      </c>
      <c r="AQ1393">
        <v>0</v>
      </c>
      <c r="AR1393">
        <v>0</v>
      </c>
      <c r="AS1393">
        <v>3.5</v>
      </c>
      <c r="AT1393">
        <v>21.1</v>
      </c>
      <c r="AU1393">
        <v>951960</v>
      </c>
      <c r="AV1393">
        <v>478177</v>
      </c>
      <c r="AW1393">
        <v>303588</v>
      </c>
      <c r="AX1393">
        <v>15111</v>
      </c>
      <c r="AY1393">
        <v>26072</v>
      </c>
      <c r="AZ1393">
        <v>67</v>
      </c>
      <c r="BA1393">
        <v>715.11</v>
      </c>
      <c r="BB1393">
        <v>29.9</v>
      </c>
    </row>
    <row r="1394" spans="1:54" x14ac:dyDescent="0.3">
      <c r="A1394">
        <v>27107</v>
      </c>
      <c r="B1394" t="s">
        <v>338</v>
      </c>
      <c r="C1394" t="s">
        <v>310</v>
      </c>
      <c r="D1394">
        <v>6639</v>
      </c>
      <c r="E1394">
        <v>6852</v>
      </c>
      <c r="F1394">
        <v>-3.1</v>
      </c>
      <c r="G1394">
        <v>6852</v>
      </c>
      <c r="H1394">
        <v>5.3</v>
      </c>
      <c r="I1394">
        <v>23.2</v>
      </c>
      <c r="J1394">
        <v>21.8</v>
      </c>
      <c r="K1394">
        <v>50.5</v>
      </c>
      <c r="L1394">
        <v>94.1</v>
      </c>
      <c r="M1394">
        <v>0.5</v>
      </c>
      <c r="N1394">
        <v>2.2000000000000002</v>
      </c>
      <c r="O1394">
        <v>0.5</v>
      </c>
      <c r="P1394">
        <v>0.1</v>
      </c>
      <c r="Q1394">
        <v>2.6</v>
      </c>
      <c r="R1394">
        <v>4.9000000000000004</v>
      </c>
      <c r="S1394">
        <v>89.7</v>
      </c>
      <c r="T1394">
        <v>93.4</v>
      </c>
      <c r="U1394">
        <v>1.4</v>
      </c>
      <c r="V1394">
        <v>5</v>
      </c>
      <c r="W1394">
        <v>88.6</v>
      </c>
      <c r="X1394">
        <v>14.3</v>
      </c>
      <c r="Y1394">
        <v>566</v>
      </c>
      <c r="Z1394">
        <v>22.6</v>
      </c>
      <c r="AA1394">
        <v>3411</v>
      </c>
      <c r="AB1394">
        <v>80.900000000000006</v>
      </c>
      <c r="AC1394">
        <v>10.3</v>
      </c>
      <c r="AD1394">
        <v>84000</v>
      </c>
      <c r="AE1394">
        <v>2737</v>
      </c>
      <c r="AF1394">
        <v>2.42</v>
      </c>
      <c r="AG1394">
        <v>23707</v>
      </c>
      <c r="AH1394">
        <v>45389</v>
      </c>
      <c r="AI1394">
        <v>13.1</v>
      </c>
      <c r="AJ1394">
        <v>185</v>
      </c>
      <c r="AK1394">
        <v>1188</v>
      </c>
      <c r="AL1394">
        <v>-10.1</v>
      </c>
      <c r="AM1394">
        <v>487</v>
      </c>
      <c r="AN1394">
        <v>694</v>
      </c>
      <c r="AO1394">
        <v>0</v>
      </c>
      <c r="AP1394">
        <v>0</v>
      </c>
      <c r="AQ1394">
        <v>0</v>
      </c>
      <c r="AR1394">
        <v>0</v>
      </c>
      <c r="AS1394">
        <v>0</v>
      </c>
      <c r="AT1394">
        <v>0</v>
      </c>
      <c r="AU1394">
        <v>0</v>
      </c>
      <c r="AV1394">
        <v>58396</v>
      </c>
      <c r="AW1394">
        <v>52466</v>
      </c>
      <c r="AX1394">
        <v>7965</v>
      </c>
      <c r="AY1394">
        <v>0</v>
      </c>
      <c r="AZ1394">
        <v>12</v>
      </c>
      <c r="BA1394">
        <v>872.79</v>
      </c>
      <c r="BB1394">
        <v>7.9</v>
      </c>
    </row>
    <row r="1395" spans="1:54" x14ac:dyDescent="0.3">
      <c r="A1395">
        <v>27109</v>
      </c>
      <c r="B1395" t="s">
        <v>337</v>
      </c>
      <c r="C1395" t="s">
        <v>310</v>
      </c>
      <c r="D1395">
        <v>150287</v>
      </c>
      <c r="E1395">
        <v>144260</v>
      </c>
      <c r="F1395">
        <v>4.2</v>
      </c>
      <c r="G1395">
        <v>144248</v>
      </c>
      <c r="H1395">
        <v>7.1</v>
      </c>
      <c r="I1395">
        <v>24.7</v>
      </c>
      <c r="J1395">
        <v>14</v>
      </c>
      <c r="K1395">
        <v>51.1</v>
      </c>
      <c r="L1395">
        <v>85.7</v>
      </c>
      <c r="M1395">
        <v>5.7</v>
      </c>
      <c r="N1395">
        <v>0.3</v>
      </c>
      <c r="O1395">
        <v>6.2</v>
      </c>
      <c r="P1395">
        <v>0.1</v>
      </c>
      <c r="Q1395">
        <v>2.1</v>
      </c>
      <c r="R1395">
        <v>4.5</v>
      </c>
      <c r="S1395">
        <v>81.7</v>
      </c>
      <c r="T1395">
        <v>86.3</v>
      </c>
      <c r="U1395">
        <v>9.6999999999999993</v>
      </c>
      <c r="V1395">
        <v>12.6</v>
      </c>
      <c r="W1395">
        <v>94.3</v>
      </c>
      <c r="X1395">
        <v>40.1</v>
      </c>
      <c r="Y1395">
        <v>9541</v>
      </c>
      <c r="Z1395">
        <v>17.5</v>
      </c>
      <c r="AA1395">
        <v>61766</v>
      </c>
      <c r="AB1395">
        <v>74.900000000000006</v>
      </c>
      <c r="AC1395">
        <v>21.3</v>
      </c>
      <c r="AD1395">
        <v>171100</v>
      </c>
      <c r="AE1395">
        <v>57262</v>
      </c>
      <c r="AF1395">
        <v>2.5</v>
      </c>
      <c r="AG1395">
        <v>34073</v>
      </c>
      <c r="AH1395">
        <v>66252</v>
      </c>
      <c r="AI1395">
        <v>8</v>
      </c>
      <c r="AJ1395">
        <v>3494</v>
      </c>
      <c r="AK1395">
        <v>78672</v>
      </c>
      <c r="AL1395">
        <v>-0.3</v>
      </c>
      <c r="AM1395">
        <v>9421</v>
      </c>
      <c r="AN1395">
        <v>10097</v>
      </c>
      <c r="AO1395">
        <v>0</v>
      </c>
      <c r="AP1395">
        <v>0</v>
      </c>
      <c r="AQ1395">
        <v>2.1</v>
      </c>
      <c r="AR1395">
        <v>0</v>
      </c>
      <c r="AS1395">
        <v>0.8</v>
      </c>
      <c r="AT1395">
        <v>25.7</v>
      </c>
      <c r="AU1395">
        <v>2971351</v>
      </c>
      <c r="AV1395">
        <v>777919</v>
      </c>
      <c r="AW1395">
        <v>2182050</v>
      </c>
      <c r="AX1395">
        <v>15631</v>
      </c>
      <c r="AY1395">
        <v>326873</v>
      </c>
      <c r="AZ1395">
        <v>639</v>
      </c>
      <c r="BA1395">
        <v>653.35</v>
      </c>
      <c r="BB1395">
        <v>220.8</v>
      </c>
    </row>
    <row r="1396" spans="1:54" x14ac:dyDescent="0.3">
      <c r="A1396">
        <v>27111</v>
      </c>
      <c r="B1396" t="s">
        <v>336</v>
      </c>
      <c r="C1396" t="s">
        <v>310</v>
      </c>
      <c r="D1396">
        <v>57635</v>
      </c>
      <c r="E1396">
        <v>57303</v>
      </c>
      <c r="F1396">
        <v>0.6</v>
      </c>
      <c r="G1396">
        <v>57303</v>
      </c>
      <c r="H1396">
        <v>5.8</v>
      </c>
      <c r="I1396">
        <v>21.4</v>
      </c>
      <c r="J1396">
        <v>22.5</v>
      </c>
      <c r="K1396">
        <v>49.7</v>
      </c>
      <c r="L1396">
        <v>96.2</v>
      </c>
      <c r="M1396">
        <v>1.1000000000000001</v>
      </c>
      <c r="N1396">
        <v>0.7</v>
      </c>
      <c r="O1396">
        <v>0.6</v>
      </c>
      <c r="P1396">
        <v>0.1</v>
      </c>
      <c r="Q1396">
        <v>1.3</v>
      </c>
      <c r="R1396">
        <v>3.1</v>
      </c>
      <c r="S1396">
        <v>93.5</v>
      </c>
      <c r="T1396">
        <v>88.6</v>
      </c>
      <c r="U1396">
        <v>2.5</v>
      </c>
      <c r="V1396">
        <v>4.8</v>
      </c>
      <c r="W1396">
        <v>90</v>
      </c>
      <c r="X1396">
        <v>22.4</v>
      </c>
      <c r="Y1396">
        <v>5684</v>
      </c>
      <c r="Z1396">
        <v>20.399999999999999</v>
      </c>
      <c r="AA1396">
        <v>35664</v>
      </c>
      <c r="AB1396">
        <v>78.900000000000006</v>
      </c>
      <c r="AC1396">
        <v>9.5</v>
      </c>
      <c r="AD1396">
        <v>159700</v>
      </c>
      <c r="AE1396">
        <v>24356</v>
      </c>
      <c r="AF1396">
        <v>2.2999999999999998</v>
      </c>
      <c r="AG1396">
        <v>26400</v>
      </c>
      <c r="AH1396">
        <v>48961</v>
      </c>
      <c r="AI1396">
        <v>11.7</v>
      </c>
      <c r="AJ1396">
        <v>1690</v>
      </c>
      <c r="AK1396">
        <v>19039</v>
      </c>
      <c r="AL1396">
        <v>1.2</v>
      </c>
      <c r="AM1396">
        <v>4684</v>
      </c>
      <c r="AN1396">
        <v>6508</v>
      </c>
      <c r="AO1396">
        <v>0</v>
      </c>
      <c r="AP1396">
        <v>0.4</v>
      </c>
      <c r="AQ1396">
        <v>0</v>
      </c>
      <c r="AR1396">
        <v>0</v>
      </c>
      <c r="AS1396">
        <v>0</v>
      </c>
      <c r="AT1396">
        <v>19.8</v>
      </c>
      <c r="AU1396">
        <v>1054359</v>
      </c>
      <c r="AV1396">
        <v>322526</v>
      </c>
      <c r="AW1396">
        <v>704539</v>
      </c>
      <c r="AX1396">
        <v>12366</v>
      </c>
      <c r="AY1396">
        <v>62687</v>
      </c>
      <c r="AZ1396">
        <v>71</v>
      </c>
      <c r="BA1396">
        <v>1972.07</v>
      </c>
      <c r="BB1396">
        <v>29.1</v>
      </c>
    </row>
    <row r="1397" spans="1:54" x14ac:dyDescent="0.3">
      <c r="A1397">
        <v>27113</v>
      </c>
      <c r="B1397" t="s">
        <v>335</v>
      </c>
      <c r="C1397" t="s">
        <v>310</v>
      </c>
      <c r="D1397">
        <v>14058</v>
      </c>
      <c r="E1397">
        <v>13930</v>
      </c>
      <c r="F1397">
        <v>0.9</v>
      </c>
      <c r="G1397">
        <v>13930</v>
      </c>
      <c r="H1397">
        <v>6.7</v>
      </c>
      <c r="I1397">
        <v>23.1</v>
      </c>
      <c r="J1397">
        <v>16.399999999999999</v>
      </c>
      <c r="K1397">
        <v>50.2</v>
      </c>
      <c r="L1397">
        <v>94</v>
      </c>
      <c r="M1397">
        <v>1.3</v>
      </c>
      <c r="N1397">
        <v>1.9</v>
      </c>
      <c r="O1397">
        <v>0.9</v>
      </c>
      <c r="P1397">
        <v>0</v>
      </c>
      <c r="Q1397">
        <v>1.8</v>
      </c>
      <c r="R1397">
        <v>3.4</v>
      </c>
      <c r="S1397">
        <v>91.4</v>
      </c>
      <c r="T1397">
        <v>88.6</v>
      </c>
      <c r="U1397">
        <v>2.1</v>
      </c>
      <c r="V1397">
        <v>4.5999999999999996</v>
      </c>
      <c r="W1397">
        <v>89.8</v>
      </c>
      <c r="X1397">
        <v>16.100000000000001</v>
      </c>
      <c r="Y1397">
        <v>1072</v>
      </c>
      <c r="Z1397">
        <v>15.1</v>
      </c>
      <c r="AA1397">
        <v>6377</v>
      </c>
      <c r="AB1397">
        <v>75.400000000000006</v>
      </c>
      <c r="AC1397">
        <v>17.2</v>
      </c>
      <c r="AD1397">
        <v>107900</v>
      </c>
      <c r="AE1397">
        <v>5806</v>
      </c>
      <c r="AF1397">
        <v>2.35</v>
      </c>
      <c r="AG1397">
        <v>24554</v>
      </c>
      <c r="AH1397">
        <v>45633</v>
      </c>
      <c r="AI1397">
        <v>10.9</v>
      </c>
      <c r="AJ1397">
        <v>393</v>
      </c>
      <c r="AK1397">
        <v>9056</v>
      </c>
      <c r="AL1397">
        <v>-4.5999999999999996</v>
      </c>
      <c r="AM1397">
        <v>893</v>
      </c>
      <c r="AN1397">
        <v>1005</v>
      </c>
      <c r="AO1397">
        <v>0</v>
      </c>
      <c r="AP1397">
        <v>0</v>
      </c>
      <c r="AQ1397">
        <v>0</v>
      </c>
      <c r="AR1397">
        <v>0</v>
      </c>
      <c r="AS1397">
        <v>0</v>
      </c>
      <c r="AT1397">
        <v>0</v>
      </c>
      <c r="AU1397">
        <v>0</v>
      </c>
      <c r="AV1397">
        <v>0</v>
      </c>
      <c r="AW1397">
        <v>209522</v>
      </c>
      <c r="AX1397">
        <v>15204</v>
      </c>
      <c r="AY1397">
        <v>43324</v>
      </c>
      <c r="AZ1397">
        <v>16</v>
      </c>
      <c r="BA1397">
        <v>616.57000000000005</v>
      </c>
      <c r="BB1397">
        <v>22.6</v>
      </c>
    </row>
    <row r="1398" spans="1:54" x14ac:dyDescent="0.3">
      <c r="A1398">
        <v>27115</v>
      </c>
      <c r="B1398" t="s">
        <v>334</v>
      </c>
      <c r="C1398" t="s">
        <v>310</v>
      </c>
      <c r="D1398">
        <v>29095</v>
      </c>
      <c r="E1398">
        <v>29750</v>
      </c>
      <c r="F1398">
        <v>-2.2000000000000002</v>
      </c>
      <c r="G1398">
        <v>29750</v>
      </c>
      <c r="H1398">
        <v>4.9000000000000004</v>
      </c>
      <c r="I1398">
        <v>20.6</v>
      </c>
      <c r="J1398">
        <v>18.399999999999999</v>
      </c>
      <c r="K1398">
        <v>46.7</v>
      </c>
      <c r="L1398">
        <v>92</v>
      </c>
      <c r="M1398">
        <v>2.4</v>
      </c>
      <c r="N1398">
        <v>3.2</v>
      </c>
      <c r="O1398">
        <v>0.6</v>
      </c>
      <c r="P1398">
        <v>0</v>
      </c>
      <c r="Q1398">
        <v>1.8</v>
      </c>
      <c r="R1398">
        <v>2.9</v>
      </c>
      <c r="S1398">
        <v>89.8</v>
      </c>
      <c r="T1398">
        <v>88.1</v>
      </c>
      <c r="U1398">
        <v>1.7</v>
      </c>
      <c r="V1398">
        <v>4.7</v>
      </c>
      <c r="W1398">
        <v>88.5</v>
      </c>
      <c r="X1398">
        <v>13.5</v>
      </c>
      <c r="Y1398">
        <v>3023</v>
      </c>
      <c r="Z1398">
        <v>29.2</v>
      </c>
      <c r="AA1398">
        <v>17215</v>
      </c>
      <c r="AB1398">
        <v>79.3</v>
      </c>
      <c r="AC1398">
        <v>7</v>
      </c>
      <c r="AD1398">
        <v>145500</v>
      </c>
      <c r="AE1398">
        <v>11758</v>
      </c>
      <c r="AF1398">
        <v>2.35</v>
      </c>
      <c r="AG1398">
        <v>21413</v>
      </c>
      <c r="AH1398">
        <v>43928</v>
      </c>
      <c r="AI1398">
        <v>14.8</v>
      </c>
      <c r="AJ1398">
        <v>608</v>
      </c>
      <c r="AK1398">
        <v>6908</v>
      </c>
      <c r="AL1398">
        <v>4.7</v>
      </c>
      <c r="AM1398">
        <v>1723</v>
      </c>
      <c r="AN1398">
        <v>2633</v>
      </c>
      <c r="AO1398">
        <v>0</v>
      </c>
      <c r="AP1398">
        <v>0</v>
      </c>
      <c r="AQ1398">
        <v>0</v>
      </c>
      <c r="AR1398">
        <v>0</v>
      </c>
      <c r="AS1398">
        <v>0</v>
      </c>
      <c r="AT1398">
        <v>20.7</v>
      </c>
      <c r="AU1398">
        <v>0</v>
      </c>
      <c r="AV1398">
        <v>6799</v>
      </c>
      <c r="AW1398">
        <v>243454</v>
      </c>
      <c r="AX1398">
        <v>8636</v>
      </c>
      <c r="AY1398">
        <v>0</v>
      </c>
      <c r="AZ1398">
        <v>57</v>
      </c>
      <c r="BA1398">
        <v>1411.29</v>
      </c>
      <c r="BB1398">
        <v>21.1</v>
      </c>
    </row>
    <row r="1399" spans="1:54" x14ac:dyDescent="0.3">
      <c r="A1399">
        <v>27117</v>
      </c>
      <c r="B1399" t="s">
        <v>333</v>
      </c>
      <c r="C1399" t="s">
        <v>310</v>
      </c>
      <c r="D1399">
        <v>9281</v>
      </c>
      <c r="E1399">
        <v>9596</v>
      </c>
      <c r="F1399">
        <v>-3.3</v>
      </c>
      <c r="G1399">
        <v>9596</v>
      </c>
      <c r="H1399">
        <v>6.4</v>
      </c>
      <c r="I1399">
        <v>24.5</v>
      </c>
      <c r="J1399">
        <v>20.3</v>
      </c>
      <c r="K1399">
        <v>51.5</v>
      </c>
      <c r="L1399">
        <v>94.5</v>
      </c>
      <c r="M1399">
        <v>1.2</v>
      </c>
      <c r="N1399">
        <v>1.5</v>
      </c>
      <c r="O1399">
        <v>0.9</v>
      </c>
      <c r="P1399">
        <v>0</v>
      </c>
      <c r="Q1399">
        <v>1.9</v>
      </c>
      <c r="R1399">
        <v>5</v>
      </c>
      <c r="S1399">
        <v>90.6</v>
      </c>
      <c r="T1399">
        <v>85.8</v>
      </c>
      <c r="U1399">
        <v>2.4</v>
      </c>
      <c r="V1399">
        <v>5.4</v>
      </c>
      <c r="W1399">
        <v>85.3</v>
      </c>
      <c r="X1399">
        <v>16.8</v>
      </c>
      <c r="Y1399">
        <v>750</v>
      </c>
      <c r="Z1399">
        <v>17.100000000000001</v>
      </c>
      <c r="AA1399">
        <v>4478</v>
      </c>
      <c r="AB1399">
        <v>72.7</v>
      </c>
      <c r="AC1399">
        <v>15.1</v>
      </c>
      <c r="AD1399">
        <v>90600</v>
      </c>
      <c r="AE1399">
        <v>3924</v>
      </c>
      <c r="AF1399">
        <v>2.36</v>
      </c>
      <c r="AG1399">
        <v>24137</v>
      </c>
      <c r="AH1399">
        <v>46019</v>
      </c>
      <c r="AI1399">
        <v>10.7</v>
      </c>
      <c r="AJ1399">
        <v>333</v>
      </c>
      <c r="AK1399">
        <v>3822</v>
      </c>
      <c r="AL1399">
        <v>3.1</v>
      </c>
      <c r="AM1399">
        <v>757</v>
      </c>
      <c r="AN1399">
        <v>1342</v>
      </c>
      <c r="AO1399">
        <v>0</v>
      </c>
      <c r="AP1399">
        <v>0</v>
      </c>
      <c r="AQ1399">
        <v>0</v>
      </c>
      <c r="AR1399">
        <v>0</v>
      </c>
      <c r="AS1399">
        <v>0</v>
      </c>
      <c r="AT1399">
        <v>0</v>
      </c>
      <c r="AU1399">
        <v>0</v>
      </c>
      <c r="AV1399">
        <v>158303</v>
      </c>
      <c r="AW1399">
        <v>110916</v>
      </c>
      <c r="AX1399">
        <v>11968</v>
      </c>
      <c r="AY1399">
        <v>0</v>
      </c>
      <c r="AZ1399">
        <v>10</v>
      </c>
      <c r="BA1399">
        <v>465.06</v>
      </c>
      <c r="BB1399">
        <v>20.6</v>
      </c>
    </row>
    <row r="1400" spans="1:54" x14ac:dyDescent="0.3">
      <c r="A1400">
        <v>27119</v>
      </c>
      <c r="B1400" t="s">
        <v>90</v>
      </c>
      <c r="C1400" t="s">
        <v>310</v>
      </c>
      <c r="D1400">
        <v>31704</v>
      </c>
      <c r="E1400">
        <v>31600</v>
      </c>
      <c r="F1400">
        <v>0.3</v>
      </c>
      <c r="G1400">
        <v>31600</v>
      </c>
      <c r="H1400">
        <v>6.4</v>
      </c>
      <c r="I1400">
        <v>23.4</v>
      </c>
      <c r="J1400">
        <v>17.100000000000001</v>
      </c>
      <c r="K1400">
        <v>49.9</v>
      </c>
      <c r="L1400">
        <v>93.7</v>
      </c>
      <c r="M1400">
        <v>1.4</v>
      </c>
      <c r="N1400">
        <v>1.7</v>
      </c>
      <c r="O1400">
        <v>1.1000000000000001</v>
      </c>
      <c r="P1400">
        <v>0</v>
      </c>
      <c r="Q1400">
        <v>2.1</v>
      </c>
      <c r="R1400">
        <v>5.9</v>
      </c>
      <c r="S1400">
        <v>88.6</v>
      </c>
      <c r="T1400">
        <v>84</v>
      </c>
      <c r="U1400">
        <v>2.6</v>
      </c>
      <c r="V1400">
        <v>7.7</v>
      </c>
      <c r="W1400">
        <v>89.1</v>
      </c>
      <c r="X1400">
        <v>21.9</v>
      </c>
      <c r="Y1400">
        <v>2521</v>
      </c>
      <c r="Z1400">
        <v>17.600000000000001</v>
      </c>
      <c r="AA1400">
        <v>14698</v>
      </c>
      <c r="AB1400">
        <v>70.7</v>
      </c>
      <c r="AC1400">
        <v>18.3</v>
      </c>
      <c r="AD1400">
        <v>128100</v>
      </c>
      <c r="AE1400">
        <v>12663</v>
      </c>
      <c r="AF1400">
        <v>2.38</v>
      </c>
      <c r="AG1400">
        <v>25790</v>
      </c>
      <c r="AH1400">
        <v>50695</v>
      </c>
      <c r="AI1400">
        <v>12.6</v>
      </c>
      <c r="AJ1400">
        <v>777</v>
      </c>
      <c r="AK1400">
        <v>9695</v>
      </c>
      <c r="AL1400">
        <v>1.1000000000000001</v>
      </c>
      <c r="AM1400">
        <v>2183</v>
      </c>
      <c r="AN1400">
        <v>2909</v>
      </c>
      <c r="AO1400">
        <v>0</v>
      </c>
      <c r="AP1400">
        <v>0</v>
      </c>
      <c r="AQ1400">
        <v>0</v>
      </c>
      <c r="AR1400">
        <v>0</v>
      </c>
      <c r="AS1400">
        <v>0</v>
      </c>
      <c r="AT1400">
        <v>19.2</v>
      </c>
      <c r="AU1400">
        <v>954096</v>
      </c>
      <c r="AV1400">
        <v>336876</v>
      </c>
      <c r="AW1400">
        <v>297780</v>
      </c>
      <c r="AX1400">
        <v>9692</v>
      </c>
      <c r="AY1400">
        <v>36677</v>
      </c>
      <c r="AZ1400">
        <v>68</v>
      </c>
      <c r="BA1400">
        <v>1971.13</v>
      </c>
      <c r="BB1400">
        <v>16</v>
      </c>
    </row>
    <row r="1401" spans="1:54" x14ac:dyDescent="0.3">
      <c r="A1401">
        <v>27121</v>
      </c>
      <c r="B1401" t="s">
        <v>89</v>
      </c>
      <c r="C1401" t="s">
        <v>310</v>
      </c>
      <c r="D1401">
        <v>10984</v>
      </c>
      <c r="E1401">
        <v>10995</v>
      </c>
      <c r="F1401">
        <v>-0.1</v>
      </c>
      <c r="G1401">
        <v>10995</v>
      </c>
      <c r="H1401">
        <v>5.8</v>
      </c>
      <c r="I1401">
        <v>21.2</v>
      </c>
      <c r="J1401">
        <v>22.7</v>
      </c>
      <c r="K1401">
        <v>49.3</v>
      </c>
      <c r="L1401">
        <v>97.5</v>
      </c>
      <c r="M1401">
        <v>0.5</v>
      </c>
      <c r="N1401">
        <v>0.4</v>
      </c>
      <c r="O1401">
        <v>0.5</v>
      </c>
      <c r="P1401">
        <v>0</v>
      </c>
      <c r="Q1401">
        <v>1</v>
      </c>
      <c r="R1401">
        <v>1.2</v>
      </c>
      <c r="S1401">
        <v>96.6</v>
      </c>
      <c r="T1401">
        <v>90.5</v>
      </c>
      <c r="U1401">
        <v>0.7</v>
      </c>
      <c r="V1401">
        <v>2.2999999999999998</v>
      </c>
      <c r="W1401">
        <v>92.1</v>
      </c>
      <c r="X1401">
        <v>20.5</v>
      </c>
      <c r="Y1401">
        <v>988</v>
      </c>
      <c r="Z1401">
        <v>19.3</v>
      </c>
      <c r="AA1401">
        <v>6544</v>
      </c>
      <c r="AB1401">
        <v>79.7</v>
      </c>
      <c r="AC1401">
        <v>10.1</v>
      </c>
      <c r="AD1401">
        <v>148000</v>
      </c>
      <c r="AE1401">
        <v>4758</v>
      </c>
      <c r="AF1401">
        <v>2.2599999999999998</v>
      </c>
      <c r="AG1401">
        <v>29128</v>
      </c>
      <c r="AH1401">
        <v>52350</v>
      </c>
      <c r="AI1401">
        <v>9.1999999999999993</v>
      </c>
      <c r="AJ1401">
        <v>367</v>
      </c>
      <c r="AK1401">
        <v>3475</v>
      </c>
      <c r="AL1401">
        <v>1.3</v>
      </c>
      <c r="AM1401">
        <v>971</v>
      </c>
      <c r="AN1401">
        <v>1366</v>
      </c>
      <c r="AO1401">
        <v>0</v>
      </c>
      <c r="AP1401">
        <v>0</v>
      </c>
      <c r="AQ1401">
        <v>0</v>
      </c>
      <c r="AR1401">
        <v>0</v>
      </c>
      <c r="AS1401">
        <v>0</v>
      </c>
      <c r="AT1401">
        <v>0</v>
      </c>
      <c r="AU1401">
        <v>82663</v>
      </c>
      <c r="AV1401">
        <v>305508</v>
      </c>
      <c r="AW1401">
        <v>103471</v>
      </c>
      <c r="AX1401">
        <v>9428</v>
      </c>
      <c r="AY1401">
        <v>12597</v>
      </c>
      <c r="AZ1401">
        <v>45</v>
      </c>
      <c r="BA1401">
        <v>669.71</v>
      </c>
      <c r="BB1401">
        <v>16.399999999999999</v>
      </c>
    </row>
    <row r="1402" spans="1:54" x14ac:dyDescent="0.3">
      <c r="A1402">
        <v>27123</v>
      </c>
      <c r="B1402" t="s">
        <v>332</v>
      </c>
      <c r="C1402" t="s">
        <v>310</v>
      </c>
      <c r="D1402">
        <v>532655</v>
      </c>
      <c r="E1402">
        <v>508640</v>
      </c>
      <c r="F1402">
        <v>4.7</v>
      </c>
      <c r="G1402">
        <v>508640</v>
      </c>
      <c r="H1402">
        <v>7.1</v>
      </c>
      <c r="I1402">
        <v>23.4</v>
      </c>
      <c r="J1402">
        <v>12.9</v>
      </c>
      <c r="K1402">
        <v>51.3</v>
      </c>
      <c r="L1402">
        <v>70.099999999999994</v>
      </c>
      <c r="M1402">
        <v>11.7</v>
      </c>
      <c r="N1402">
        <v>1</v>
      </c>
      <c r="O1402">
        <v>13.8</v>
      </c>
      <c r="P1402">
        <v>0.1</v>
      </c>
      <c r="Q1402">
        <v>3.4</v>
      </c>
      <c r="R1402">
        <v>7.3</v>
      </c>
      <c r="S1402">
        <v>64.2</v>
      </c>
      <c r="T1402">
        <v>81.5</v>
      </c>
      <c r="U1402">
        <v>14.3</v>
      </c>
      <c r="V1402">
        <v>20.8</v>
      </c>
      <c r="W1402">
        <v>89.9</v>
      </c>
      <c r="X1402">
        <v>39.4</v>
      </c>
      <c r="Y1402">
        <v>28775</v>
      </c>
      <c r="Z1402">
        <v>22.6</v>
      </c>
      <c r="AA1402">
        <v>218169</v>
      </c>
      <c r="AB1402">
        <v>59.8</v>
      </c>
      <c r="AC1402">
        <v>37.9</v>
      </c>
      <c r="AD1402">
        <v>198200</v>
      </c>
      <c r="AE1402">
        <v>205395</v>
      </c>
      <c r="AF1402">
        <v>2.4300000000000002</v>
      </c>
      <c r="AG1402">
        <v>29484</v>
      </c>
      <c r="AH1402">
        <v>54247</v>
      </c>
      <c r="AI1402">
        <v>16.899999999999999</v>
      </c>
      <c r="AJ1402">
        <v>13170</v>
      </c>
      <c r="AK1402">
        <v>292031</v>
      </c>
      <c r="AL1402">
        <v>2</v>
      </c>
      <c r="AM1402">
        <v>35978</v>
      </c>
      <c r="AN1402">
        <v>43851</v>
      </c>
      <c r="AO1402">
        <v>5.6</v>
      </c>
      <c r="AP1402">
        <v>0.6</v>
      </c>
      <c r="AQ1402">
        <v>5.0999999999999996</v>
      </c>
      <c r="AR1402">
        <v>0</v>
      </c>
      <c r="AS1402">
        <v>1.7</v>
      </c>
      <c r="AT1402">
        <v>30.6</v>
      </c>
      <c r="AU1402">
        <v>7578926</v>
      </c>
      <c r="AV1402">
        <v>9278366</v>
      </c>
      <c r="AW1402">
        <v>6156546</v>
      </c>
      <c r="AX1402">
        <v>12328</v>
      </c>
      <c r="AY1402">
        <v>963534</v>
      </c>
      <c r="AZ1402">
        <v>728</v>
      </c>
      <c r="BA1402">
        <v>152.21</v>
      </c>
      <c r="BB1402">
        <v>3341.7</v>
      </c>
    </row>
    <row r="1403" spans="1:54" x14ac:dyDescent="0.3">
      <c r="A1403">
        <v>27125</v>
      </c>
      <c r="B1403" t="s">
        <v>331</v>
      </c>
      <c r="C1403" t="s">
        <v>310</v>
      </c>
      <c r="D1403">
        <v>4043</v>
      </c>
      <c r="E1403">
        <v>4089</v>
      </c>
      <c r="F1403">
        <v>-1.1000000000000001</v>
      </c>
      <c r="G1403">
        <v>4089</v>
      </c>
      <c r="H1403">
        <v>7.4</v>
      </c>
      <c r="I1403">
        <v>24.9</v>
      </c>
      <c r="J1403">
        <v>18.5</v>
      </c>
      <c r="K1403">
        <v>49.1</v>
      </c>
      <c r="L1403">
        <v>95.2</v>
      </c>
      <c r="M1403">
        <v>0.7</v>
      </c>
      <c r="N1403">
        <v>2.2000000000000002</v>
      </c>
      <c r="O1403">
        <v>0.1</v>
      </c>
      <c r="P1403">
        <v>0.1</v>
      </c>
      <c r="Q1403">
        <v>1.6</v>
      </c>
      <c r="R1403">
        <v>3</v>
      </c>
      <c r="S1403">
        <v>93</v>
      </c>
      <c r="T1403">
        <v>91.6</v>
      </c>
      <c r="U1403">
        <v>1.6</v>
      </c>
      <c r="V1403">
        <v>4.5999999999999996</v>
      </c>
      <c r="W1403">
        <v>87.6</v>
      </c>
      <c r="X1403">
        <v>16</v>
      </c>
      <c r="Y1403">
        <v>326</v>
      </c>
      <c r="Z1403">
        <v>23.1</v>
      </c>
      <c r="AA1403">
        <v>1938</v>
      </c>
      <c r="AB1403">
        <v>80.900000000000006</v>
      </c>
      <c r="AC1403">
        <v>11.9</v>
      </c>
      <c r="AD1403">
        <v>87800</v>
      </c>
      <c r="AE1403">
        <v>1681</v>
      </c>
      <c r="AF1403">
        <v>2.39</v>
      </c>
      <c r="AG1403">
        <v>23257</v>
      </c>
      <c r="AH1403">
        <v>47569</v>
      </c>
      <c r="AI1403">
        <v>11.9</v>
      </c>
      <c r="AJ1403">
        <v>97</v>
      </c>
      <c r="AK1403">
        <v>730</v>
      </c>
      <c r="AL1403">
        <v>-13.8</v>
      </c>
      <c r="AM1403">
        <v>231</v>
      </c>
      <c r="AN1403">
        <v>506</v>
      </c>
      <c r="AO1403">
        <v>0</v>
      </c>
      <c r="AP1403">
        <v>0</v>
      </c>
      <c r="AQ1403">
        <v>0</v>
      </c>
      <c r="AR1403">
        <v>0</v>
      </c>
      <c r="AS1403">
        <v>0</v>
      </c>
      <c r="AT1403">
        <v>0</v>
      </c>
      <c r="AU1403">
        <v>0</v>
      </c>
      <c r="AV1403">
        <v>0</v>
      </c>
      <c r="AW1403">
        <v>41090</v>
      </c>
      <c r="AX1403">
        <v>9959</v>
      </c>
      <c r="AY1403">
        <v>0</v>
      </c>
      <c r="AZ1403">
        <v>0</v>
      </c>
      <c r="BA1403">
        <v>432.41</v>
      </c>
      <c r="BB1403">
        <v>9.5</v>
      </c>
    </row>
    <row r="1404" spans="1:54" x14ac:dyDescent="0.3">
      <c r="A1404">
        <v>27127</v>
      </c>
      <c r="B1404" t="s">
        <v>330</v>
      </c>
      <c r="C1404" t="s">
        <v>310</v>
      </c>
      <c r="D1404">
        <v>15515</v>
      </c>
      <c r="E1404">
        <v>16059</v>
      </c>
      <c r="F1404">
        <v>-3.4</v>
      </c>
      <c r="G1404">
        <v>16059</v>
      </c>
      <c r="H1404">
        <v>6.4</v>
      </c>
      <c r="I1404">
        <v>24.3</v>
      </c>
      <c r="J1404">
        <v>20.5</v>
      </c>
      <c r="K1404">
        <v>50</v>
      </c>
      <c r="L1404">
        <v>89.4</v>
      </c>
      <c r="M1404">
        <v>0.8</v>
      </c>
      <c r="N1404">
        <v>5</v>
      </c>
      <c r="O1404">
        <v>3</v>
      </c>
      <c r="P1404">
        <v>0</v>
      </c>
      <c r="Q1404">
        <v>1.9</v>
      </c>
      <c r="R1404">
        <v>2.9</v>
      </c>
      <c r="S1404">
        <v>87.4</v>
      </c>
      <c r="T1404">
        <v>90.3</v>
      </c>
      <c r="U1404">
        <v>2.1</v>
      </c>
      <c r="V1404">
        <v>5.5</v>
      </c>
      <c r="W1404">
        <v>88.6</v>
      </c>
      <c r="X1404">
        <v>16.399999999999999</v>
      </c>
      <c r="Y1404">
        <v>1298</v>
      </c>
      <c r="Z1404">
        <v>17</v>
      </c>
      <c r="AA1404">
        <v>7252</v>
      </c>
      <c r="AB1404">
        <v>77.8</v>
      </c>
      <c r="AC1404">
        <v>11.9</v>
      </c>
      <c r="AD1404">
        <v>90500</v>
      </c>
      <c r="AE1404">
        <v>6507</v>
      </c>
      <c r="AF1404">
        <v>2.38</v>
      </c>
      <c r="AG1404">
        <v>25649</v>
      </c>
      <c r="AH1404">
        <v>47447</v>
      </c>
      <c r="AI1404">
        <v>10</v>
      </c>
      <c r="AJ1404">
        <v>509</v>
      </c>
      <c r="AK1404">
        <v>5748</v>
      </c>
      <c r="AL1404">
        <v>4.5999999999999996</v>
      </c>
      <c r="AM1404">
        <v>1065</v>
      </c>
      <c r="AN1404">
        <v>1271</v>
      </c>
      <c r="AO1404">
        <v>0</v>
      </c>
      <c r="AP1404">
        <v>0</v>
      </c>
      <c r="AQ1404">
        <v>0</v>
      </c>
      <c r="AR1404">
        <v>0</v>
      </c>
      <c r="AS1404">
        <v>0</v>
      </c>
      <c r="AT1404">
        <v>16.7</v>
      </c>
      <c r="AU1404">
        <v>148059</v>
      </c>
      <c r="AV1404">
        <v>210717</v>
      </c>
      <c r="AW1404">
        <v>156822</v>
      </c>
      <c r="AX1404">
        <v>10057</v>
      </c>
      <c r="AY1404">
        <v>81494</v>
      </c>
      <c r="AZ1404">
        <v>28</v>
      </c>
      <c r="BA1404">
        <v>878.57</v>
      </c>
      <c r="BB1404">
        <v>18.3</v>
      </c>
    </row>
    <row r="1405" spans="1:54" x14ac:dyDescent="0.3">
      <c r="A1405">
        <v>27129</v>
      </c>
      <c r="B1405" t="s">
        <v>329</v>
      </c>
      <c r="C1405" t="s">
        <v>310</v>
      </c>
      <c r="D1405">
        <v>15025</v>
      </c>
      <c r="E1405">
        <v>15730</v>
      </c>
      <c r="F1405">
        <v>-4.5</v>
      </c>
      <c r="G1405">
        <v>15730</v>
      </c>
      <c r="H1405">
        <v>5.8</v>
      </c>
      <c r="I1405">
        <v>22.5</v>
      </c>
      <c r="J1405">
        <v>20.399999999999999</v>
      </c>
      <c r="K1405">
        <v>49</v>
      </c>
      <c r="L1405">
        <v>96.2</v>
      </c>
      <c r="M1405">
        <v>0.5</v>
      </c>
      <c r="N1405">
        <v>1.2</v>
      </c>
      <c r="O1405">
        <v>0.6</v>
      </c>
      <c r="P1405">
        <v>0</v>
      </c>
      <c r="Q1405">
        <v>1.4</v>
      </c>
      <c r="R1405">
        <v>7.8</v>
      </c>
      <c r="S1405">
        <v>89</v>
      </c>
      <c r="T1405">
        <v>90.1</v>
      </c>
      <c r="U1405">
        <v>2.6</v>
      </c>
      <c r="V1405">
        <v>6.7</v>
      </c>
      <c r="W1405">
        <v>89.2</v>
      </c>
      <c r="X1405">
        <v>14.6</v>
      </c>
      <c r="Y1405">
        <v>1249</v>
      </c>
      <c r="Z1405">
        <v>17.8</v>
      </c>
      <c r="AA1405">
        <v>7315</v>
      </c>
      <c r="AB1405">
        <v>78.599999999999994</v>
      </c>
      <c r="AC1405">
        <v>10.5</v>
      </c>
      <c r="AD1405">
        <v>97600</v>
      </c>
      <c r="AE1405">
        <v>6400</v>
      </c>
      <c r="AF1405">
        <v>2.37</v>
      </c>
      <c r="AG1405">
        <v>26062</v>
      </c>
      <c r="AH1405">
        <v>50802</v>
      </c>
      <c r="AI1405">
        <v>11.6</v>
      </c>
      <c r="AJ1405">
        <v>457</v>
      </c>
      <c r="AK1405">
        <v>4400</v>
      </c>
      <c r="AL1405">
        <v>0.3</v>
      </c>
      <c r="AM1405">
        <v>1090</v>
      </c>
      <c r="AN1405">
        <v>1525</v>
      </c>
      <c r="AO1405">
        <v>0</v>
      </c>
      <c r="AP1405">
        <v>0</v>
      </c>
      <c r="AQ1405">
        <v>0</v>
      </c>
      <c r="AR1405">
        <v>0</v>
      </c>
      <c r="AS1405">
        <v>0</v>
      </c>
      <c r="AT1405">
        <v>21.2</v>
      </c>
      <c r="AU1405">
        <v>0</v>
      </c>
      <c r="AV1405">
        <v>277711</v>
      </c>
      <c r="AW1405">
        <v>116957</v>
      </c>
      <c r="AX1405">
        <v>7246</v>
      </c>
      <c r="AY1405">
        <v>0</v>
      </c>
      <c r="AZ1405">
        <v>16</v>
      </c>
      <c r="BA1405">
        <v>982.91</v>
      </c>
      <c r="BB1405">
        <v>16</v>
      </c>
    </row>
    <row r="1406" spans="1:54" x14ac:dyDescent="0.3">
      <c r="A1406">
        <v>27131</v>
      </c>
      <c r="B1406" t="s">
        <v>328</v>
      </c>
      <c r="C1406" t="s">
        <v>310</v>
      </c>
      <c r="D1406">
        <v>65151</v>
      </c>
      <c r="E1406">
        <v>64144</v>
      </c>
      <c r="F1406">
        <v>1.6</v>
      </c>
      <c r="G1406">
        <v>64142</v>
      </c>
      <c r="H1406">
        <v>5.8</v>
      </c>
      <c r="I1406">
        <v>22.4</v>
      </c>
      <c r="J1406">
        <v>14.1</v>
      </c>
      <c r="K1406">
        <v>49</v>
      </c>
      <c r="L1406">
        <v>91.3</v>
      </c>
      <c r="M1406">
        <v>4.0999999999999996</v>
      </c>
      <c r="N1406">
        <v>0.7</v>
      </c>
      <c r="O1406">
        <v>2.2000000000000002</v>
      </c>
      <c r="P1406">
        <v>0.1</v>
      </c>
      <c r="Q1406">
        <v>1.6</v>
      </c>
      <c r="R1406">
        <v>7.8</v>
      </c>
      <c r="S1406">
        <v>84.2</v>
      </c>
      <c r="T1406">
        <v>83.3</v>
      </c>
      <c r="U1406">
        <v>6.9</v>
      </c>
      <c r="V1406">
        <v>11.2</v>
      </c>
      <c r="W1406">
        <v>90.5</v>
      </c>
      <c r="X1406">
        <v>27.7</v>
      </c>
      <c r="Y1406">
        <v>4078</v>
      </c>
      <c r="Z1406">
        <v>22.6</v>
      </c>
      <c r="AA1406">
        <v>24567</v>
      </c>
      <c r="AB1406">
        <v>75.5</v>
      </c>
      <c r="AC1406">
        <v>18.2</v>
      </c>
      <c r="AD1406">
        <v>187500</v>
      </c>
      <c r="AE1406">
        <v>22299</v>
      </c>
      <c r="AF1406">
        <v>2.5099999999999998</v>
      </c>
      <c r="AG1406">
        <v>25370</v>
      </c>
      <c r="AH1406">
        <v>59915</v>
      </c>
      <c r="AI1406">
        <v>11.6</v>
      </c>
      <c r="AJ1406">
        <v>1481</v>
      </c>
      <c r="AK1406">
        <v>22709</v>
      </c>
      <c r="AL1406">
        <v>-0.3</v>
      </c>
      <c r="AM1406">
        <v>4149</v>
      </c>
      <c r="AN1406">
        <v>5177</v>
      </c>
      <c r="AO1406">
        <v>0</v>
      </c>
      <c r="AP1406">
        <v>0</v>
      </c>
      <c r="AQ1406">
        <v>0</v>
      </c>
      <c r="AR1406">
        <v>0</v>
      </c>
      <c r="AS1406">
        <v>0</v>
      </c>
      <c r="AT1406">
        <v>27</v>
      </c>
      <c r="AU1406">
        <v>1397918</v>
      </c>
      <c r="AV1406">
        <v>0</v>
      </c>
      <c r="AW1406">
        <v>599153</v>
      </c>
      <c r="AX1406">
        <v>9666</v>
      </c>
      <c r="AY1406">
        <v>80619</v>
      </c>
      <c r="AZ1406">
        <v>113</v>
      </c>
      <c r="BA1406">
        <v>495.68</v>
      </c>
      <c r="BB1406">
        <v>129.4</v>
      </c>
    </row>
    <row r="1407" spans="1:54" x14ac:dyDescent="0.3">
      <c r="A1407">
        <v>27133</v>
      </c>
      <c r="B1407" t="s">
        <v>327</v>
      </c>
      <c r="C1407" t="s">
        <v>310</v>
      </c>
      <c r="D1407">
        <v>9553</v>
      </c>
      <c r="E1407">
        <v>9687</v>
      </c>
      <c r="F1407">
        <v>-1.4</v>
      </c>
      <c r="G1407">
        <v>9687</v>
      </c>
      <c r="H1407">
        <v>6.4</v>
      </c>
      <c r="I1407">
        <v>24.9</v>
      </c>
      <c r="J1407">
        <v>20.5</v>
      </c>
      <c r="K1407">
        <v>50.9</v>
      </c>
      <c r="L1407">
        <v>96.7</v>
      </c>
      <c r="M1407">
        <v>0.8</v>
      </c>
      <c r="N1407">
        <v>0.5</v>
      </c>
      <c r="O1407">
        <v>0.7</v>
      </c>
      <c r="P1407">
        <v>0</v>
      </c>
      <c r="Q1407">
        <v>1.3</v>
      </c>
      <c r="R1407">
        <v>2.5</v>
      </c>
      <c r="S1407">
        <v>94.6</v>
      </c>
      <c r="T1407">
        <v>89.5</v>
      </c>
      <c r="U1407">
        <v>1.7</v>
      </c>
      <c r="V1407">
        <v>4.5</v>
      </c>
      <c r="W1407">
        <v>90.1</v>
      </c>
      <c r="X1407">
        <v>17.899999999999999</v>
      </c>
      <c r="Y1407">
        <v>893</v>
      </c>
      <c r="Z1407">
        <v>19.7</v>
      </c>
      <c r="AA1407">
        <v>4270</v>
      </c>
      <c r="AB1407">
        <v>76.3</v>
      </c>
      <c r="AC1407">
        <v>12.8</v>
      </c>
      <c r="AD1407">
        <v>119300</v>
      </c>
      <c r="AE1407">
        <v>3970</v>
      </c>
      <c r="AF1407">
        <v>2.36</v>
      </c>
      <c r="AG1407">
        <v>24101</v>
      </c>
      <c r="AH1407">
        <v>46623</v>
      </c>
      <c r="AI1407">
        <v>13.1</v>
      </c>
      <c r="AJ1407">
        <v>264</v>
      </c>
      <c r="AK1407">
        <v>2581</v>
      </c>
      <c r="AL1407">
        <v>0.7</v>
      </c>
      <c r="AM1407">
        <v>711</v>
      </c>
      <c r="AN1407">
        <v>752</v>
      </c>
      <c r="AO1407">
        <v>0</v>
      </c>
      <c r="AP1407">
        <v>0</v>
      </c>
      <c r="AQ1407">
        <v>0</v>
      </c>
      <c r="AR1407">
        <v>0</v>
      </c>
      <c r="AS1407">
        <v>0</v>
      </c>
      <c r="AT1407">
        <v>25.7</v>
      </c>
      <c r="AU1407">
        <v>0</v>
      </c>
      <c r="AV1407">
        <v>88474</v>
      </c>
      <c r="AW1407">
        <v>109119</v>
      </c>
      <c r="AX1407">
        <v>11531</v>
      </c>
      <c r="AY1407">
        <v>0</v>
      </c>
      <c r="AZ1407">
        <v>15</v>
      </c>
      <c r="BA1407">
        <v>482.46</v>
      </c>
      <c r="BB1407">
        <v>20.100000000000001</v>
      </c>
    </row>
    <row r="1408" spans="1:54" x14ac:dyDescent="0.3">
      <c r="A1408">
        <v>27135</v>
      </c>
      <c r="B1408" t="s">
        <v>326</v>
      </c>
      <c r="C1408" t="s">
        <v>310</v>
      </c>
      <c r="D1408">
        <v>15679</v>
      </c>
      <c r="E1408">
        <v>15629</v>
      </c>
      <c r="F1408">
        <v>0.3</v>
      </c>
      <c r="G1408">
        <v>15629</v>
      </c>
      <c r="H1408">
        <v>6</v>
      </c>
      <c r="I1408">
        <v>24.6</v>
      </c>
      <c r="J1408">
        <v>15.7</v>
      </c>
      <c r="K1408">
        <v>48.9</v>
      </c>
      <c r="L1408">
        <v>93.7</v>
      </c>
      <c r="M1408">
        <v>0.4</v>
      </c>
      <c r="N1408">
        <v>1.6</v>
      </c>
      <c r="O1408">
        <v>2.7</v>
      </c>
      <c r="P1408">
        <v>0</v>
      </c>
      <c r="Q1408">
        <v>1.6</v>
      </c>
      <c r="R1408">
        <v>1.1000000000000001</v>
      </c>
      <c r="S1408">
        <v>92.7</v>
      </c>
      <c r="T1408">
        <v>88.7</v>
      </c>
      <c r="U1408">
        <v>3.1</v>
      </c>
      <c r="V1408">
        <v>3.8</v>
      </c>
      <c r="W1408">
        <v>90.8</v>
      </c>
      <c r="X1408">
        <v>17.899999999999999</v>
      </c>
      <c r="Y1408">
        <v>1245</v>
      </c>
      <c r="Z1408">
        <v>16.2</v>
      </c>
      <c r="AA1408">
        <v>7417</v>
      </c>
      <c r="AB1408">
        <v>78.099999999999994</v>
      </c>
      <c r="AC1408">
        <v>11.6</v>
      </c>
      <c r="AD1408">
        <v>103800</v>
      </c>
      <c r="AE1408">
        <v>6402</v>
      </c>
      <c r="AF1408">
        <v>2.4</v>
      </c>
      <c r="AG1408">
        <v>25650</v>
      </c>
      <c r="AH1408">
        <v>50759</v>
      </c>
      <c r="AI1408">
        <v>9.6999999999999993</v>
      </c>
      <c r="AJ1408">
        <v>408</v>
      </c>
      <c r="AK1408">
        <v>7114</v>
      </c>
      <c r="AL1408">
        <v>-0.4</v>
      </c>
      <c r="AM1408">
        <v>1162</v>
      </c>
      <c r="AN1408">
        <v>1434</v>
      </c>
      <c r="AO1408">
        <v>0</v>
      </c>
      <c r="AP1408">
        <v>0</v>
      </c>
      <c r="AQ1408">
        <v>0</v>
      </c>
      <c r="AR1408">
        <v>0</v>
      </c>
      <c r="AS1408">
        <v>0</v>
      </c>
      <c r="AT1408">
        <v>0</v>
      </c>
      <c r="AU1408">
        <v>0</v>
      </c>
      <c r="AV1408">
        <v>0</v>
      </c>
      <c r="AW1408">
        <v>179942</v>
      </c>
      <c r="AX1408">
        <v>11273</v>
      </c>
      <c r="AY1408">
        <v>24494</v>
      </c>
      <c r="AZ1408">
        <v>40</v>
      </c>
      <c r="BA1408">
        <v>1671.6</v>
      </c>
      <c r="BB1408">
        <v>9.3000000000000007</v>
      </c>
    </row>
    <row r="1409" spans="1:54" x14ac:dyDescent="0.3">
      <c r="A1409">
        <v>27137</v>
      </c>
      <c r="B1409" t="s">
        <v>323</v>
      </c>
      <c r="C1409" t="s">
        <v>310</v>
      </c>
      <c r="D1409">
        <v>200949</v>
      </c>
      <c r="E1409">
        <v>200226</v>
      </c>
      <c r="F1409">
        <v>0.4</v>
      </c>
      <c r="G1409">
        <v>200226</v>
      </c>
      <c r="H1409">
        <v>5.2</v>
      </c>
      <c r="I1409">
        <v>19.3</v>
      </c>
      <c r="J1409">
        <v>17.2</v>
      </c>
      <c r="K1409">
        <v>49.7</v>
      </c>
      <c r="L1409">
        <v>92.6</v>
      </c>
      <c r="M1409">
        <v>1.6</v>
      </c>
      <c r="N1409">
        <v>2.2999999999999998</v>
      </c>
      <c r="O1409">
        <v>1.1000000000000001</v>
      </c>
      <c r="P1409">
        <v>0</v>
      </c>
      <c r="Q1409">
        <v>2.2999999999999998</v>
      </c>
      <c r="R1409">
        <v>1.5</v>
      </c>
      <c r="S1409">
        <v>91.5</v>
      </c>
      <c r="T1409">
        <v>83</v>
      </c>
      <c r="U1409">
        <v>2.1</v>
      </c>
      <c r="V1409">
        <v>4.0999999999999996</v>
      </c>
      <c r="W1409">
        <v>92.9</v>
      </c>
      <c r="X1409">
        <v>26.1</v>
      </c>
      <c r="Y1409">
        <v>17723</v>
      </c>
      <c r="Z1409">
        <v>19.5</v>
      </c>
      <c r="AA1409">
        <v>103218</v>
      </c>
      <c r="AB1409">
        <v>71.3</v>
      </c>
      <c r="AC1409">
        <v>19.899999999999999</v>
      </c>
      <c r="AD1409">
        <v>137500</v>
      </c>
      <c r="AE1409">
        <v>85238</v>
      </c>
      <c r="AF1409">
        <v>2.2400000000000002</v>
      </c>
      <c r="AG1409">
        <v>25946</v>
      </c>
      <c r="AH1409">
        <v>46517</v>
      </c>
      <c r="AI1409">
        <v>16.399999999999999</v>
      </c>
      <c r="AJ1409">
        <v>5305</v>
      </c>
      <c r="AK1409">
        <v>85426</v>
      </c>
      <c r="AL1409">
        <v>1</v>
      </c>
      <c r="AM1409">
        <v>11401</v>
      </c>
      <c r="AN1409">
        <v>16970</v>
      </c>
      <c r="AO1409">
        <v>0.9</v>
      </c>
      <c r="AP1409">
        <v>0</v>
      </c>
      <c r="AQ1409">
        <v>1.1000000000000001</v>
      </c>
      <c r="AR1409">
        <v>0</v>
      </c>
      <c r="AS1409">
        <v>0</v>
      </c>
      <c r="AT1409">
        <v>25.5</v>
      </c>
      <c r="AU1409">
        <v>0</v>
      </c>
      <c r="AV1409">
        <v>1128194</v>
      </c>
      <c r="AW1409">
        <v>2760528</v>
      </c>
      <c r="AX1409">
        <v>14051</v>
      </c>
      <c r="AY1409">
        <v>498616</v>
      </c>
      <c r="AZ1409">
        <v>466</v>
      </c>
      <c r="BA1409">
        <v>6247.4</v>
      </c>
      <c r="BB1409">
        <v>32</v>
      </c>
    </row>
    <row r="1410" spans="1:54" x14ac:dyDescent="0.3">
      <c r="A1410">
        <v>27139</v>
      </c>
      <c r="B1410" t="s">
        <v>85</v>
      </c>
      <c r="C1410" t="s">
        <v>310</v>
      </c>
      <c r="D1410">
        <v>139672</v>
      </c>
      <c r="E1410">
        <v>129928</v>
      </c>
      <c r="F1410">
        <v>7.5</v>
      </c>
      <c r="G1410">
        <v>129928</v>
      </c>
      <c r="H1410">
        <v>7.4</v>
      </c>
      <c r="I1410">
        <v>28.8</v>
      </c>
      <c r="J1410">
        <v>9.3000000000000007</v>
      </c>
      <c r="K1410">
        <v>50.2</v>
      </c>
      <c r="L1410">
        <v>87</v>
      </c>
      <c r="M1410">
        <v>3.6</v>
      </c>
      <c r="N1410">
        <v>1.1000000000000001</v>
      </c>
      <c r="O1410">
        <v>6.2</v>
      </c>
      <c r="P1410">
        <v>0.1</v>
      </c>
      <c r="Q1410">
        <v>2.1</v>
      </c>
      <c r="R1410">
        <v>4.8</v>
      </c>
      <c r="S1410">
        <v>82.9</v>
      </c>
      <c r="T1410">
        <v>89.7</v>
      </c>
      <c r="U1410">
        <v>8.6</v>
      </c>
      <c r="V1410">
        <v>11.8</v>
      </c>
      <c r="W1410">
        <v>94.6</v>
      </c>
      <c r="X1410">
        <v>38</v>
      </c>
      <c r="Y1410">
        <v>7268</v>
      </c>
      <c r="Z1410">
        <v>26.7</v>
      </c>
      <c r="AA1410">
        <v>49184</v>
      </c>
      <c r="AB1410">
        <v>84.8</v>
      </c>
      <c r="AC1410">
        <v>9.1999999999999993</v>
      </c>
      <c r="AD1410">
        <v>244400</v>
      </c>
      <c r="AE1410">
        <v>45630</v>
      </c>
      <c r="AF1410">
        <v>2.89</v>
      </c>
      <c r="AG1410">
        <v>35467</v>
      </c>
      <c r="AH1410">
        <v>86112</v>
      </c>
      <c r="AI1410">
        <v>5.5</v>
      </c>
      <c r="AJ1410">
        <v>3214</v>
      </c>
      <c r="AK1410">
        <v>40780</v>
      </c>
      <c r="AL1410">
        <v>3</v>
      </c>
      <c r="AM1410">
        <v>10136</v>
      </c>
      <c r="AN1410">
        <v>12029</v>
      </c>
      <c r="AO1410">
        <v>1.5</v>
      </c>
      <c r="AP1410">
        <v>0.4</v>
      </c>
      <c r="AQ1410">
        <v>3</v>
      </c>
      <c r="AR1410">
        <v>0</v>
      </c>
      <c r="AS1410">
        <v>1</v>
      </c>
      <c r="AT1410">
        <v>30.1</v>
      </c>
      <c r="AU1410">
        <v>1924968</v>
      </c>
      <c r="AV1410">
        <v>1300774</v>
      </c>
      <c r="AW1410">
        <v>1169699</v>
      </c>
      <c r="AX1410">
        <v>9270</v>
      </c>
      <c r="AY1410">
        <v>527464</v>
      </c>
      <c r="AZ1410">
        <v>894</v>
      </c>
      <c r="BA1410">
        <v>356.48</v>
      </c>
      <c r="BB1410">
        <v>364.5</v>
      </c>
    </row>
    <row r="1411" spans="1:54" x14ac:dyDescent="0.3">
      <c r="A1411">
        <v>27141</v>
      </c>
      <c r="B1411" t="s">
        <v>325</v>
      </c>
      <c r="C1411" t="s">
        <v>310</v>
      </c>
      <c r="D1411">
        <v>91126</v>
      </c>
      <c r="E1411">
        <v>88499</v>
      </c>
      <c r="F1411">
        <v>3</v>
      </c>
      <c r="G1411">
        <v>88499</v>
      </c>
      <c r="H1411">
        <v>6.8</v>
      </c>
      <c r="I1411">
        <v>27.3</v>
      </c>
      <c r="J1411">
        <v>10.199999999999999</v>
      </c>
      <c r="K1411">
        <v>48.8</v>
      </c>
      <c r="L1411">
        <v>94.4</v>
      </c>
      <c r="M1411">
        <v>2.1</v>
      </c>
      <c r="N1411">
        <v>0.6</v>
      </c>
      <c r="O1411">
        <v>1.2</v>
      </c>
      <c r="P1411">
        <v>0</v>
      </c>
      <c r="Q1411">
        <v>1.7</v>
      </c>
      <c r="R1411">
        <v>2.5</v>
      </c>
      <c r="S1411">
        <v>92.3</v>
      </c>
      <c r="T1411">
        <v>85.7</v>
      </c>
      <c r="U1411">
        <v>2.8</v>
      </c>
      <c r="V1411">
        <v>4.2</v>
      </c>
      <c r="W1411">
        <v>93.2</v>
      </c>
      <c r="X1411">
        <v>25.1</v>
      </c>
      <c r="Y1411">
        <v>5761</v>
      </c>
      <c r="Z1411">
        <v>32</v>
      </c>
      <c r="AA1411">
        <v>32872</v>
      </c>
      <c r="AB1411">
        <v>81.900000000000006</v>
      </c>
      <c r="AC1411">
        <v>11.3</v>
      </c>
      <c r="AD1411">
        <v>193400</v>
      </c>
      <c r="AE1411">
        <v>29948</v>
      </c>
      <c r="AF1411">
        <v>2.91</v>
      </c>
      <c r="AG1411">
        <v>28071</v>
      </c>
      <c r="AH1411">
        <v>73098</v>
      </c>
      <c r="AI1411">
        <v>7.8</v>
      </c>
      <c r="AJ1411">
        <v>1905</v>
      </c>
      <c r="AK1411">
        <v>20677</v>
      </c>
      <c r="AL1411">
        <v>5.2</v>
      </c>
      <c r="AM1411">
        <v>6363</v>
      </c>
      <c r="AN1411">
        <v>8937</v>
      </c>
      <c r="AO1411">
        <v>0</v>
      </c>
      <c r="AP1411">
        <v>0</v>
      </c>
      <c r="AQ1411">
        <v>1.1000000000000001</v>
      </c>
      <c r="AR1411">
        <v>0</v>
      </c>
      <c r="AS1411">
        <v>0</v>
      </c>
      <c r="AT1411">
        <v>24.5</v>
      </c>
      <c r="AU1411">
        <v>683259</v>
      </c>
      <c r="AV1411">
        <v>231733</v>
      </c>
      <c r="AW1411">
        <v>844316</v>
      </c>
      <c r="AX1411">
        <v>9845</v>
      </c>
      <c r="AY1411">
        <v>75305</v>
      </c>
      <c r="AZ1411">
        <v>245</v>
      </c>
      <c r="BA1411">
        <v>432.92</v>
      </c>
      <c r="BB1411">
        <v>204.4</v>
      </c>
    </row>
    <row r="1412" spans="1:54" x14ac:dyDescent="0.3">
      <c r="A1412">
        <v>27143</v>
      </c>
      <c r="B1412" t="s">
        <v>324</v>
      </c>
      <c r="C1412" t="s">
        <v>310</v>
      </c>
      <c r="D1412">
        <v>14918</v>
      </c>
      <c r="E1412">
        <v>15226</v>
      </c>
      <c r="F1412">
        <v>-2</v>
      </c>
      <c r="G1412">
        <v>15226</v>
      </c>
      <c r="H1412">
        <v>6</v>
      </c>
      <c r="I1412">
        <v>24.6</v>
      </c>
      <c r="J1412">
        <v>17.5</v>
      </c>
      <c r="K1412">
        <v>49.7</v>
      </c>
      <c r="L1412">
        <v>97</v>
      </c>
      <c r="M1412">
        <v>0.6</v>
      </c>
      <c r="N1412">
        <v>0.4</v>
      </c>
      <c r="O1412">
        <v>0.6</v>
      </c>
      <c r="P1412">
        <v>0</v>
      </c>
      <c r="Q1412">
        <v>1.3</v>
      </c>
      <c r="R1412">
        <v>8.5</v>
      </c>
      <c r="S1412">
        <v>89.3</v>
      </c>
      <c r="T1412">
        <v>89.7</v>
      </c>
      <c r="U1412">
        <v>3.6</v>
      </c>
      <c r="V1412">
        <v>8.5</v>
      </c>
      <c r="W1412">
        <v>88.4</v>
      </c>
      <c r="X1412">
        <v>14.5</v>
      </c>
      <c r="Y1412">
        <v>964</v>
      </c>
      <c r="Z1412">
        <v>24.5</v>
      </c>
      <c r="AA1412">
        <v>6551</v>
      </c>
      <c r="AB1412">
        <v>79.2</v>
      </c>
      <c r="AC1412">
        <v>10.7</v>
      </c>
      <c r="AD1412">
        <v>136900</v>
      </c>
      <c r="AE1412">
        <v>6090</v>
      </c>
      <c r="AF1412">
        <v>2.4300000000000002</v>
      </c>
      <c r="AG1412">
        <v>25789</v>
      </c>
      <c r="AH1412">
        <v>54017</v>
      </c>
      <c r="AI1412">
        <v>11.8</v>
      </c>
      <c r="AJ1412">
        <v>360</v>
      </c>
      <c r="AK1412">
        <v>3510</v>
      </c>
      <c r="AL1412">
        <v>8.1</v>
      </c>
      <c r="AM1412">
        <v>1062</v>
      </c>
      <c r="AN1412">
        <v>1326</v>
      </c>
      <c r="AO1412">
        <v>0</v>
      </c>
      <c r="AP1412">
        <v>0</v>
      </c>
      <c r="AQ1412">
        <v>0</v>
      </c>
      <c r="AR1412">
        <v>0</v>
      </c>
      <c r="AS1412">
        <v>0</v>
      </c>
      <c r="AT1412">
        <v>0</v>
      </c>
      <c r="AU1412">
        <v>548531</v>
      </c>
      <c r="AV1412">
        <v>69261</v>
      </c>
      <c r="AW1412">
        <v>75457</v>
      </c>
      <c r="AX1412">
        <v>5011</v>
      </c>
      <c r="AY1412">
        <v>0</v>
      </c>
      <c r="AZ1412">
        <v>17</v>
      </c>
      <c r="BA1412">
        <v>588.78</v>
      </c>
      <c r="BB1412">
        <v>25.9</v>
      </c>
    </row>
    <row r="1413" spans="1:54" x14ac:dyDescent="0.3">
      <c r="A1413">
        <v>27145</v>
      </c>
      <c r="B1413" t="s">
        <v>322</v>
      </c>
      <c r="C1413" t="s">
        <v>310</v>
      </c>
      <c r="D1413">
        <v>152912</v>
      </c>
      <c r="E1413">
        <v>150642</v>
      </c>
      <c r="F1413">
        <v>1.5</v>
      </c>
      <c r="G1413">
        <v>150642</v>
      </c>
      <c r="H1413">
        <v>6.1</v>
      </c>
      <c r="I1413">
        <v>22.7</v>
      </c>
      <c r="J1413">
        <v>13.5</v>
      </c>
      <c r="K1413">
        <v>49.6</v>
      </c>
      <c r="L1413">
        <v>91.9</v>
      </c>
      <c r="M1413">
        <v>3.9</v>
      </c>
      <c r="N1413">
        <v>0.4</v>
      </c>
      <c r="O1413">
        <v>2.2000000000000002</v>
      </c>
      <c r="P1413">
        <v>0.1</v>
      </c>
      <c r="Q1413">
        <v>1.6</v>
      </c>
      <c r="R1413">
        <v>3.1</v>
      </c>
      <c r="S1413">
        <v>89.2</v>
      </c>
      <c r="T1413">
        <v>80.3</v>
      </c>
      <c r="U1413">
        <v>4.0999999999999996</v>
      </c>
      <c r="V1413">
        <v>6.9</v>
      </c>
      <c r="W1413">
        <v>91</v>
      </c>
      <c r="X1413">
        <v>24.6</v>
      </c>
      <c r="Y1413">
        <v>11313</v>
      </c>
      <c r="Z1413">
        <v>20.399999999999999</v>
      </c>
      <c r="AA1413">
        <v>62907</v>
      </c>
      <c r="AB1413">
        <v>71.8</v>
      </c>
      <c r="AC1413">
        <v>20.9</v>
      </c>
      <c r="AD1413">
        <v>167600</v>
      </c>
      <c r="AE1413">
        <v>56737</v>
      </c>
      <c r="AF1413">
        <v>2.5099999999999998</v>
      </c>
      <c r="AG1413">
        <v>26065</v>
      </c>
      <c r="AH1413">
        <v>54551</v>
      </c>
      <c r="AI1413">
        <v>13.1</v>
      </c>
      <c r="AJ1413">
        <v>4331</v>
      </c>
      <c r="AK1413">
        <v>76385</v>
      </c>
      <c r="AL1413">
        <v>0.5</v>
      </c>
      <c r="AM1413">
        <v>10267</v>
      </c>
      <c r="AN1413">
        <v>13481</v>
      </c>
      <c r="AO1413">
        <v>0</v>
      </c>
      <c r="AP1413">
        <v>0</v>
      </c>
      <c r="AQ1413">
        <v>1</v>
      </c>
      <c r="AR1413">
        <v>0</v>
      </c>
      <c r="AS1413">
        <v>0</v>
      </c>
      <c r="AT1413">
        <v>21.6</v>
      </c>
      <c r="AU1413">
        <v>3745535</v>
      </c>
      <c r="AV1413">
        <v>1813571</v>
      </c>
      <c r="AW1413">
        <v>2423575</v>
      </c>
      <c r="AX1413">
        <v>16539</v>
      </c>
      <c r="AY1413">
        <v>251180</v>
      </c>
      <c r="AZ1413">
        <v>479</v>
      </c>
      <c r="BA1413">
        <v>1343.13</v>
      </c>
      <c r="BB1413">
        <v>112.2</v>
      </c>
    </row>
    <row r="1414" spans="1:54" x14ac:dyDescent="0.3">
      <c r="A1414">
        <v>27147</v>
      </c>
      <c r="B1414" t="s">
        <v>321</v>
      </c>
      <c r="C1414" t="s">
        <v>310</v>
      </c>
      <c r="D1414">
        <v>36573</v>
      </c>
      <c r="E1414">
        <v>36576</v>
      </c>
      <c r="F1414">
        <v>0</v>
      </c>
      <c r="G1414">
        <v>36576</v>
      </c>
      <c r="H1414">
        <v>6.7</v>
      </c>
      <c r="I1414">
        <v>25.2</v>
      </c>
      <c r="J1414">
        <v>16</v>
      </c>
      <c r="K1414">
        <v>50.7</v>
      </c>
      <c r="L1414">
        <v>94.7</v>
      </c>
      <c r="M1414">
        <v>2.7</v>
      </c>
      <c r="N1414">
        <v>0.4</v>
      </c>
      <c r="O1414">
        <v>0.9</v>
      </c>
      <c r="P1414">
        <v>0</v>
      </c>
      <c r="Q1414">
        <v>1.3</v>
      </c>
      <c r="R1414">
        <v>7.5</v>
      </c>
      <c r="S1414">
        <v>87.7</v>
      </c>
      <c r="T1414">
        <v>86.8</v>
      </c>
      <c r="U1414">
        <v>4</v>
      </c>
      <c r="V1414">
        <v>8.1</v>
      </c>
      <c r="W1414">
        <v>92.4</v>
      </c>
      <c r="X1414">
        <v>24.9</v>
      </c>
      <c r="Y1414">
        <v>2630</v>
      </c>
      <c r="Z1414">
        <v>17.3</v>
      </c>
      <c r="AA1414">
        <v>15409</v>
      </c>
      <c r="AB1414">
        <v>76.7</v>
      </c>
      <c r="AC1414">
        <v>16.3</v>
      </c>
      <c r="AD1414">
        <v>155400</v>
      </c>
      <c r="AE1414">
        <v>14354</v>
      </c>
      <c r="AF1414">
        <v>2.5</v>
      </c>
      <c r="AG1414">
        <v>27259</v>
      </c>
      <c r="AH1414">
        <v>56480</v>
      </c>
      <c r="AI1414">
        <v>10.3</v>
      </c>
      <c r="AJ1414">
        <v>1003</v>
      </c>
      <c r="AK1414">
        <v>19808</v>
      </c>
      <c r="AL1414">
        <v>6.2</v>
      </c>
      <c r="AM1414">
        <v>2359</v>
      </c>
      <c r="AN1414">
        <v>3689</v>
      </c>
      <c r="AO1414">
        <v>0</v>
      </c>
      <c r="AP1414">
        <v>0</v>
      </c>
      <c r="AQ1414">
        <v>0</v>
      </c>
      <c r="AR1414">
        <v>0</v>
      </c>
      <c r="AS1414">
        <v>0</v>
      </c>
      <c r="AT1414">
        <v>28.4</v>
      </c>
      <c r="AU1414">
        <v>1485036</v>
      </c>
      <c r="AV1414">
        <v>323486</v>
      </c>
      <c r="AW1414">
        <v>543894</v>
      </c>
      <c r="AX1414">
        <v>14959</v>
      </c>
      <c r="AY1414">
        <v>67718</v>
      </c>
      <c r="AZ1414">
        <v>49</v>
      </c>
      <c r="BA1414">
        <v>429.65</v>
      </c>
      <c r="BB1414">
        <v>85.1</v>
      </c>
    </row>
    <row r="1415" spans="1:54" x14ac:dyDescent="0.3">
      <c r="A1415">
        <v>27149</v>
      </c>
      <c r="B1415" t="s">
        <v>320</v>
      </c>
      <c r="C1415" t="s">
        <v>310</v>
      </c>
      <c r="D1415">
        <v>9800</v>
      </c>
      <c r="E1415">
        <v>9726</v>
      </c>
      <c r="F1415">
        <v>0.8</v>
      </c>
      <c r="G1415">
        <v>9726</v>
      </c>
      <c r="H1415">
        <v>5.3</v>
      </c>
      <c r="I1415">
        <v>20.9</v>
      </c>
      <c r="J1415">
        <v>16.3</v>
      </c>
      <c r="K1415">
        <v>50.3</v>
      </c>
      <c r="L1415">
        <v>93.4</v>
      </c>
      <c r="M1415">
        <v>1.3</v>
      </c>
      <c r="N1415">
        <v>1.4</v>
      </c>
      <c r="O1415">
        <v>1.8</v>
      </c>
      <c r="P1415">
        <v>0.1</v>
      </c>
      <c r="Q1415">
        <v>2</v>
      </c>
      <c r="R1415">
        <v>4.2</v>
      </c>
      <c r="S1415">
        <v>89.9</v>
      </c>
      <c r="T1415">
        <v>79</v>
      </c>
      <c r="U1415">
        <v>3</v>
      </c>
      <c r="V1415">
        <v>5.0999999999999996</v>
      </c>
      <c r="W1415">
        <v>91.6</v>
      </c>
      <c r="X1415">
        <v>27.5</v>
      </c>
      <c r="Y1415">
        <v>634</v>
      </c>
      <c r="Z1415">
        <v>12.1</v>
      </c>
      <c r="AA1415">
        <v>4157</v>
      </c>
      <c r="AB1415">
        <v>69.8</v>
      </c>
      <c r="AC1415">
        <v>19.5</v>
      </c>
      <c r="AD1415">
        <v>127500</v>
      </c>
      <c r="AE1415">
        <v>3700</v>
      </c>
      <c r="AF1415">
        <v>2.4500000000000002</v>
      </c>
      <c r="AG1415">
        <v>28746</v>
      </c>
      <c r="AH1415">
        <v>54206</v>
      </c>
      <c r="AI1415">
        <v>15.4</v>
      </c>
      <c r="AJ1415">
        <v>334</v>
      </c>
      <c r="AK1415">
        <v>4258</v>
      </c>
      <c r="AL1415">
        <v>2.6</v>
      </c>
      <c r="AM1415">
        <v>627</v>
      </c>
      <c r="AN1415">
        <v>690</v>
      </c>
      <c r="AO1415">
        <v>0</v>
      </c>
      <c r="AP1415">
        <v>0</v>
      </c>
      <c r="AQ1415">
        <v>0</v>
      </c>
      <c r="AR1415">
        <v>0</v>
      </c>
      <c r="AS1415">
        <v>0</v>
      </c>
      <c r="AT1415">
        <v>25.2</v>
      </c>
      <c r="AU1415">
        <v>192904</v>
      </c>
      <c r="AV1415">
        <v>130767</v>
      </c>
      <c r="AW1415">
        <v>170056</v>
      </c>
      <c r="AX1415">
        <v>17786</v>
      </c>
      <c r="AY1415">
        <v>11685</v>
      </c>
      <c r="AZ1415">
        <v>14</v>
      </c>
      <c r="BA1415">
        <v>563.6</v>
      </c>
      <c r="BB1415">
        <v>17.3</v>
      </c>
    </row>
    <row r="1416" spans="1:54" x14ac:dyDescent="0.3">
      <c r="A1416">
        <v>27151</v>
      </c>
      <c r="B1416" t="s">
        <v>319</v>
      </c>
      <c r="C1416" t="s">
        <v>310</v>
      </c>
      <c r="D1416">
        <v>9436</v>
      </c>
      <c r="E1416">
        <v>9783</v>
      </c>
      <c r="F1416">
        <v>-3.5</v>
      </c>
      <c r="G1416">
        <v>9783</v>
      </c>
      <c r="H1416">
        <v>6</v>
      </c>
      <c r="I1416">
        <v>21.6</v>
      </c>
      <c r="J1416">
        <v>21.4</v>
      </c>
      <c r="K1416">
        <v>49.4</v>
      </c>
      <c r="L1416">
        <v>96.9</v>
      </c>
      <c r="M1416">
        <v>0.8</v>
      </c>
      <c r="N1416">
        <v>0.6</v>
      </c>
      <c r="O1416">
        <v>0.3</v>
      </c>
      <c r="P1416">
        <v>0.2</v>
      </c>
      <c r="Q1416">
        <v>1.2</v>
      </c>
      <c r="R1416">
        <v>4</v>
      </c>
      <c r="S1416">
        <v>93.5</v>
      </c>
      <c r="T1416">
        <v>89.4</v>
      </c>
      <c r="U1416">
        <v>2</v>
      </c>
      <c r="V1416">
        <v>4.5</v>
      </c>
      <c r="W1416">
        <v>88.4</v>
      </c>
      <c r="X1416">
        <v>17</v>
      </c>
      <c r="Y1416">
        <v>844</v>
      </c>
      <c r="Z1416">
        <v>16.3</v>
      </c>
      <c r="AA1416">
        <v>4817</v>
      </c>
      <c r="AB1416">
        <v>73.5</v>
      </c>
      <c r="AC1416">
        <v>15</v>
      </c>
      <c r="AD1416">
        <v>91700</v>
      </c>
      <c r="AE1416">
        <v>4315</v>
      </c>
      <c r="AF1416">
        <v>2.19</v>
      </c>
      <c r="AG1416">
        <v>25750</v>
      </c>
      <c r="AH1416">
        <v>48026</v>
      </c>
      <c r="AI1416">
        <v>9.8000000000000007</v>
      </c>
      <c r="AJ1416">
        <v>306</v>
      </c>
      <c r="AK1416">
        <v>3342</v>
      </c>
      <c r="AL1416">
        <v>1.1000000000000001</v>
      </c>
      <c r="AM1416">
        <v>689</v>
      </c>
      <c r="AN1416">
        <v>832</v>
      </c>
      <c r="AO1416">
        <v>0</v>
      </c>
      <c r="AP1416">
        <v>0</v>
      </c>
      <c r="AQ1416">
        <v>0</v>
      </c>
      <c r="AR1416">
        <v>0</v>
      </c>
      <c r="AS1416">
        <v>0</v>
      </c>
      <c r="AT1416">
        <v>0</v>
      </c>
      <c r="AU1416">
        <v>0</v>
      </c>
      <c r="AV1416">
        <v>665620</v>
      </c>
      <c r="AW1416">
        <v>80615</v>
      </c>
      <c r="AX1416">
        <v>7272</v>
      </c>
      <c r="AY1416">
        <v>0</v>
      </c>
      <c r="AZ1416">
        <v>10</v>
      </c>
      <c r="BA1416">
        <v>742.08</v>
      </c>
      <c r="BB1416">
        <v>13.2</v>
      </c>
    </row>
    <row r="1417" spans="1:54" x14ac:dyDescent="0.3">
      <c r="A1417">
        <v>27153</v>
      </c>
      <c r="B1417" t="s">
        <v>318</v>
      </c>
      <c r="C1417" t="s">
        <v>310</v>
      </c>
      <c r="D1417">
        <v>24264</v>
      </c>
      <c r="E1417">
        <v>24895</v>
      </c>
      <c r="F1417">
        <v>-2.5</v>
      </c>
      <c r="G1417">
        <v>24895</v>
      </c>
      <c r="H1417">
        <v>6.9</v>
      </c>
      <c r="I1417">
        <v>24</v>
      </c>
      <c r="J1417">
        <v>19.2</v>
      </c>
      <c r="K1417">
        <v>48.8</v>
      </c>
      <c r="L1417">
        <v>96.8</v>
      </c>
      <c r="M1417">
        <v>0.5</v>
      </c>
      <c r="N1417">
        <v>0.5</v>
      </c>
      <c r="O1417">
        <v>0.6</v>
      </c>
      <c r="P1417">
        <v>0.2</v>
      </c>
      <c r="Q1417">
        <v>1.4</v>
      </c>
      <c r="R1417">
        <v>5.5</v>
      </c>
      <c r="S1417">
        <v>91.8</v>
      </c>
      <c r="T1417">
        <v>89.9</v>
      </c>
      <c r="U1417">
        <v>3.4</v>
      </c>
      <c r="V1417">
        <v>7.9</v>
      </c>
      <c r="W1417">
        <v>86.2</v>
      </c>
      <c r="X1417">
        <v>12.6</v>
      </c>
      <c r="Y1417">
        <v>2035</v>
      </c>
      <c r="Z1417">
        <v>23.3</v>
      </c>
      <c r="AA1417">
        <v>12954</v>
      </c>
      <c r="AB1417">
        <v>83</v>
      </c>
      <c r="AC1417">
        <v>6.5</v>
      </c>
      <c r="AD1417">
        <v>130000</v>
      </c>
      <c r="AE1417">
        <v>9904</v>
      </c>
      <c r="AF1417">
        <v>2.4500000000000002</v>
      </c>
      <c r="AG1417">
        <v>22383</v>
      </c>
      <c r="AH1417">
        <v>45000</v>
      </c>
      <c r="AI1417">
        <v>15.7</v>
      </c>
      <c r="AJ1417">
        <v>559</v>
      </c>
      <c r="AK1417">
        <v>5774</v>
      </c>
      <c r="AL1417">
        <v>2.7</v>
      </c>
      <c r="AM1417">
        <v>1649</v>
      </c>
      <c r="AN1417">
        <v>2203</v>
      </c>
      <c r="AO1417">
        <v>0</v>
      </c>
      <c r="AP1417">
        <v>0</v>
      </c>
      <c r="AQ1417">
        <v>0</v>
      </c>
      <c r="AR1417">
        <v>0</v>
      </c>
      <c r="AS1417">
        <v>0</v>
      </c>
      <c r="AT1417">
        <v>0</v>
      </c>
      <c r="AU1417">
        <v>648116</v>
      </c>
      <c r="AV1417">
        <v>17986</v>
      </c>
      <c r="AW1417">
        <v>160034</v>
      </c>
      <c r="AX1417">
        <v>6664</v>
      </c>
      <c r="AY1417">
        <v>15083</v>
      </c>
      <c r="AZ1417">
        <v>68</v>
      </c>
      <c r="BA1417">
        <v>944.98</v>
      </c>
      <c r="BB1417">
        <v>26.3</v>
      </c>
    </row>
    <row r="1418" spans="1:54" x14ac:dyDescent="0.3">
      <c r="A1418">
        <v>27155</v>
      </c>
      <c r="B1418" t="s">
        <v>317</v>
      </c>
      <c r="C1418" t="s">
        <v>310</v>
      </c>
      <c r="D1418">
        <v>3387</v>
      </c>
      <c r="E1418">
        <v>3558</v>
      </c>
      <c r="F1418">
        <v>-4.8</v>
      </c>
      <c r="G1418">
        <v>3558</v>
      </c>
      <c r="H1418">
        <v>4.8</v>
      </c>
      <c r="I1418">
        <v>20.7</v>
      </c>
      <c r="J1418">
        <v>25.7</v>
      </c>
      <c r="K1418">
        <v>50.3</v>
      </c>
      <c r="L1418">
        <v>92.4</v>
      </c>
      <c r="M1418">
        <v>0.5</v>
      </c>
      <c r="N1418">
        <v>4.8</v>
      </c>
      <c r="O1418">
        <v>0.1</v>
      </c>
      <c r="P1418">
        <v>0.1</v>
      </c>
      <c r="Q1418">
        <v>2</v>
      </c>
      <c r="R1418">
        <v>1.9</v>
      </c>
      <c r="S1418">
        <v>91.1</v>
      </c>
      <c r="T1418">
        <v>90.7</v>
      </c>
      <c r="U1418">
        <v>1.3</v>
      </c>
      <c r="V1418">
        <v>3.6</v>
      </c>
      <c r="W1418">
        <v>89.5</v>
      </c>
      <c r="X1418">
        <v>15.1</v>
      </c>
      <c r="Y1418">
        <v>384</v>
      </c>
      <c r="Z1418">
        <v>14.6</v>
      </c>
      <c r="AA1418">
        <v>2075</v>
      </c>
      <c r="AB1418">
        <v>81.400000000000006</v>
      </c>
      <c r="AC1418">
        <v>11.7</v>
      </c>
      <c r="AD1418">
        <v>66400</v>
      </c>
      <c r="AE1418">
        <v>1510</v>
      </c>
      <c r="AF1418">
        <v>2.2599999999999998</v>
      </c>
      <c r="AG1418">
        <v>28030</v>
      </c>
      <c r="AH1418">
        <v>45714</v>
      </c>
      <c r="AI1418">
        <v>9</v>
      </c>
      <c r="AJ1418">
        <v>122</v>
      </c>
      <c r="AK1418">
        <v>862</v>
      </c>
      <c r="AL1418">
        <v>0.1</v>
      </c>
      <c r="AM1418">
        <v>261</v>
      </c>
      <c r="AN1418">
        <v>229</v>
      </c>
      <c r="AO1418">
        <v>0</v>
      </c>
      <c r="AP1418">
        <v>0</v>
      </c>
      <c r="AQ1418">
        <v>0</v>
      </c>
      <c r="AR1418">
        <v>0</v>
      </c>
      <c r="AS1418">
        <v>0</v>
      </c>
      <c r="AT1418">
        <v>0</v>
      </c>
      <c r="AU1418">
        <v>0</v>
      </c>
      <c r="AV1418">
        <v>82559</v>
      </c>
      <c r="AW1418">
        <v>45484</v>
      </c>
      <c r="AX1418">
        <v>12380</v>
      </c>
      <c r="AY1418">
        <v>0</v>
      </c>
      <c r="AZ1418">
        <v>7</v>
      </c>
      <c r="BA1418">
        <v>573.9</v>
      </c>
      <c r="BB1418">
        <v>6.2</v>
      </c>
    </row>
    <row r="1419" spans="1:54" x14ac:dyDescent="0.3">
      <c r="A1419">
        <v>27157</v>
      </c>
      <c r="B1419" t="s">
        <v>316</v>
      </c>
      <c r="C1419" t="s">
        <v>310</v>
      </c>
      <c r="D1419">
        <v>21362</v>
      </c>
      <c r="E1419">
        <v>21664</v>
      </c>
      <c r="F1419">
        <v>-1.4</v>
      </c>
      <c r="G1419">
        <v>21676</v>
      </c>
      <c r="H1419">
        <v>6</v>
      </c>
      <c r="I1419">
        <v>22.3</v>
      </c>
      <c r="J1419">
        <v>18.7</v>
      </c>
      <c r="K1419">
        <v>50.2</v>
      </c>
      <c r="L1419">
        <v>97.5</v>
      </c>
      <c r="M1419">
        <v>0.6</v>
      </c>
      <c r="N1419">
        <v>0.3</v>
      </c>
      <c r="O1419">
        <v>0.6</v>
      </c>
      <c r="P1419">
        <v>0</v>
      </c>
      <c r="Q1419">
        <v>1</v>
      </c>
      <c r="R1419">
        <v>3</v>
      </c>
      <c r="S1419">
        <v>94.9</v>
      </c>
      <c r="T1419">
        <v>90.6</v>
      </c>
      <c r="U1419">
        <v>1.4</v>
      </c>
      <c r="V1419">
        <v>3</v>
      </c>
      <c r="W1419">
        <v>92.7</v>
      </c>
      <c r="X1419">
        <v>20</v>
      </c>
      <c r="Y1419">
        <v>1949</v>
      </c>
      <c r="Z1419">
        <v>22.5</v>
      </c>
      <c r="AA1419">
        <v>10036</v>
      </c>
      <c r="AB1419">
        <v>82.4</v>
      </c>
      <c r="AC1419">
        <v>10.4</v>
      </c>
      <c r="AD1419">
        <v>154000</v>
      </c>
      <c r="AE1419">
        <v>8890</v>
      </c>
      <c r="AF1419">
        <v>2.39</v>
      </c>
      <c r="AG1419">
        <v>28282</v>
      </c>
      <c r="AH1419">
        <v>53057</v>
      </c>
      <c r="AI1419">
        <v>8.3000000000000007</v>
      </c>
      <c r="AJ1419">
        <v>573</v>
      </c>
      <c r="AK1419">
        <v>5837</v>
      </c>
      <c r="AL1419">
        <v>-0.9</v>
      </c>
      <c r="AM1419">
        <v>1517</v>
      </c>
      <c r="AN1419">
        <v>2293</v>
      </c>
      <c r="AO1419">
        <v>0</v>
      </c>
      <c r="AP1419">
        <v>0</v>
      </c>
      <c r="AQ1419">
        <v>0</v>
      </c>
      <c r="AR1419">
        <v>0</v>
      </c>
      <c r="AS1419">
        <v>0</v>
      </c>
      <c r="AT1419">
        <v>18.5</v>
      </c>
      <c r="AU1419">
        <v>0</v>
      </c>
      <c r="AV1419">
        <v>92168</v>
      </c>
      <c r="AW1419">
        <v>210766</v>
      </c>
      <c r="AX1419">
        <v>9685</v>
      </c>
      <c r="AY1419">
        <v>16992</v>
      </c>
      <c r="AZ1419">
        <v>97</v>
      </c>
      <c r="BA1419">
        <v>522.98</v>
      </c>
      <c r="BB1419">
        <v>41.4</v>
      </c>
    </row>
    <row r="1420" spans="1:54" x14ac:dyDescent="0.3">
      <c r="A1420">
        <v>27159</v>
      </c>
      <c r="B1420" t="s">
        <v>315</v>
      </c>
      <c r="C1420" t="s">
        <v>310</v>
      </c>
      <c r="D1420">
        <v>13757</v>
      </c>
      <c r="E1420">
        <v>13843</v>
      </c>
      <c r="F1420">
        <v>-0.6</v>
      </c>
      <c r="G1420">
        <v>13843</v>
      </c>
      <c r="H1420">
        <v>6.2</v>
      </c>
      <c r="I1420">
        <v>24</v>
      </c>
      <c r="J1420">
        <v>21.6</v>
      </c>
      <c r="K1420">
        <v>50.4</v>
      </c>
      <c r="L1420">
        <v>96.2</v>
      </c>
      <c r="M1420">
        <v>1</v>
      </c>
      <c r="N1420">
        <v>0.7</v>
      </c>
      <c r="O1420">
        <v>0.4</v>
      </c>
      <c r="P1420">
        <v>0</v>
      </c>
      <c r="Q1420">
        <v>1.7</v>
      </c>
      <c r="R1420">
        <v>1.7</v>
      </c>
      <c r="S1420">
        <v>94.8</v>
      </c>
      <c r="T1420">
        <v>87.6</v>
      </c>
      <c r="U1420">
        <v>1</v>
      </c>
      <c r="V1420">
        <v>4</v>
      </c>
      <c r="W1420">
        <v>88.4</v>
      </c>
      <c r="X1420">
        <v>13.6</v>
      </c>
      <c r="Y1420">
        <v>1222</v>
      </c>
      <c r="Z1420">
        <v>22</v>
      </c>
      <c r="AA1420">
        <v>6982</v>
      </c>
      <c r="AB1420">
        <v>75.2</v>
      </c>
      <c r="AC1420">
        <v>10.7</v>
      </c>
      <c r="AD1420">
        <v>114600</v>
      </c>
      <c r="AE1420">
        <v>5830</v>
      </c>
      <c r="AF1420">
        <v>2.2999999999999998</v>
      </c>
      <c r="AG1420">
        <v>20329</v>
      </c>
      <c r="AH1420">
        <v>36928</v>
      </c>
      <c r="AI1420">
        <v>16.899999999999999</v>
      </c>
      <c r="AJ1420">
        <v>394</v>
      </c>
      <c r="AK1420">
        <v>3846</v>
      </c>
      <c r="AL1420">
        <v>-0.2</v>
      </c>
      <c r="AM1420">
        <v>1012</v>
      </c>
      <c r="AN1420">
        <v>1735</v>
      </c>
      <c r="AO1420">
        <v>0</v>
      </c>
      <c r="AP1420">
        <v>0</v>
      </c>
      <c r="AQ1420">
        <v>0</v>
      </c>
      <c r="AR1420">
        <v>0</v>
      </c>
      <c r="AS1420">
        <v>0</v>
      </c>
      <c r="AT1420">
        <v>0</v>
      </c>
      <c r="AU1420">
        <v>0</v>
      </c>
      <c r="AV1420">
        <v>243381</v>
      </c>
      <c r="AW1420">
        <v>177697</v>
      </c>
      <c r="AX1420">
        <v>13284</v>
      </c>
      <c r="AY1420">
        <v>10906</v>
      </c>
      <c r="AZ1420">
        <v>45</v>
      </c>
      <c r="BA1420">
        <v>536.27</v>
      </c>
      <c r="BB1420">
        <v>25.8</v>
      </c>
    </row>
    <row r="1421" spans="1:54" x14ac:dyDescent="0.3">
      <c r="A1421">
        <v>27161</v>
      </c>
      <c r="B1421" t="s">
        <v>314</v>
      </c>
      <c r="C1421" t="s">
        <v>310</v>
      </c>
      <c r="D1421">
        <v>19025</v>
      </c>
      <c r="E1421">
        <v>19136</v>
      </c>
      <c r="F1421">
        <v>-0.6</v>
      </c>
      <c r="G1421">
        <v>19136</v>
      </c>
      <c r="H1421">
        <v>6</v>
      </c>
      <c r="I1421">
        <v>23.3</v>
      </c>
      <c r="J1421">
        <v>16.2</v>
      </c>
      <c r="K1421">
        <v>52.7</v>
      </c>
      <c r="L1421">
        <v>94.4</v>
      </c>
      <c r="M1421">
        <v>2.5</v>
      </c>
      <c r="N1421">
        <v>0.9</v>
      </c>
      <c r="O1421">
        <v>0.9</v>
      </c>
      <c r="P1421">
        <v>0</v>
      </c>
      <c r="Q1421">
        <v>1.3</v>
      </c>
      <c r="R1421">
        <v>5.7</v>
      </c>
      <c r="S1421">
        <v>89.2</v>
      </c>
      <c r="T1421">
        <v>88.2</v>
      </c>
      <c r="U1421">
        <v>3.1</v>
      </c>
      <c r="V1421">
        <v>6.4</v>
      </c>
      <c r="W1421">
        <v>91.6</v>
      </c>
      <c r="X1421">
        <v>18.8</v>
      </c>
      <c r="Y1421">
        <v>1445</v>
      </c>
      <c r="Z1421">
        <v>18.899999999999999</v>
      </c>
      <c r="AA1421">
        <v>7920</v>
      </c>
      <c r="AB1421">
        <v>77.3</v>
      </c>
      <c r="AC1421">
        <v>16.3</v>
      </c>
      <c r="AD1421">
        <v>142700</v>
      </c>
      <c r="AE1421">
        <v>7328</v>
      </c>
      <c r="AF1421">
        <v>2.44</v>
      </c>
      <c r="AG1421">
        <v>25723</v>
      </c>
      <c r="AH1421">
        <v>53657</v>
      </c>
      <c r="AI1421">
        <v>9.4</v>
      </c>
      <c r="AJ1421">
        <v>468</v>
      </c>
      <c r="AK1421">
        <v>5790</v>
      </c>
      <c r="AL1421">
        <v>-11.8</v>
      </c>
      <c r="AM1421">
        <v>1190</v>
      </c>
      <c r="AN1421">
        <v>1824</v>
      </c>
      <c r="AO1421">
        <v>0</v>
      </c>
      <c r="AP1421">
        <v>0</v>
      </c>
      <c r="AQ1421">
        <v>0</v>
      </c>
      <c r="AR1421">
        <v>0</v>
      </c>
      <c r="AS1421">
        <v>0</v>
      </c>
      <c r="AT1421">
        <v>21.1</v>
      </c>
      <c r="AU1421">
        <v>633876</v>
      </c>
      <c r="AV1421">
        <v>105217</v>
      </c>
      <c r="AW1421">
        <v>163649</v>
      </c>
      <c r="AX1421">
        <v>8424</v>
      </c>
      <c r="AY1421">
        <v>13502</v>
      </c>
      <c r="AZ1421">
        <v>15</v>
      </c>
      <c r="BA1421">
        <v>423.36</v>
      </c>
      <c r="BB1421">
        <v>45.2</v>
      </c>
    </row>
    <row r="1422" spans="1:54" x14ac:dyDescent="0.3">
      <c r="A1422">
        <v>27163</v>
      </c>
      <c r="B1422" t="s">
        <v>10</v>
      </c>
      <c r="C1422" t="s">
        <v>310</v>
      </c>
      <c r="D1422">
        <v>249283</v>
      </c>
      <c r="E1422">
        <v>238134</v>
      </c>
      <c r="F1422">
        <v>4.7</v>
      </c>
      <c r="G1422">
        <v>238136</v>
      </c>
      <c r="H1422">
        <v>6.1</v>
      </c>
      <c r="I1422">
        <v>25.2</v>
      </c>
      <c r="J1422">
        <v>12.8</v>
      </c>
      <c r="K1422">
        <v>50.5</v>
      </c>
      <c r="L1422">
        <v>87.4</v>
      </c>
      <c r="M1422">
        <v>4.3</v>
      </c>
      <c r="N1422">
        <v>0.5</v>
      </c>
      <c r="O1422">
        <v>5.5</v>
      </c>
      <c r="P1422">
        <v>0.1</v>
      </c>
      <c r="Q1422">
        <v>2.1</v>
      </c>
      <c r="R1422">
        <v>3.8</v>
      </c>
      <c r="S1422">
        <v>84.1</v>
      </c>
      <c r="T1422">
        <v>89.3</v>
      </c>
      <c r="U1422">
        <v>6.2</v>
      </c>
      <c r="V1422">
        <v>9.3000000000000007</v>
      </c>
      <c r="W1422">
        <v>95.9</v>
      </c>
      <c r="X1422">
        <v>40.5</v>
      </c>
      <c r="Y1422">
        <v>15920</v>
      </c>
      <c r="Z1422">
        <v>25.2</v>
      </c>
      <c r="AA1422">
        <v>95667</v>
      </c>
      <c r="AB1422">
        <v>81.3</v>
      </c>
      <c r="AC1422">
        <v>14.4</v>
      </c>
      <c r="AD1422">
        <v>241900</v>
      </c>
      <c r="AE1422">
        <v>88947</v>
      </c>
      <c r="AF1422">
        <v>2.68</v>
      </c>
      <c r="AG1422">
        <v>36706</v>
      </c>
      <c r="AH1422">
        <v>81540</v>
      </c>
      <c r="AI1422">
        <v>5.7</v>
      </c>
      <c r="AJ1422">
        <v>5519</v>
      </c>
      <c r="AK1422">
        <v>72791</v>
      </c>
      <c r="AL1422">
        <v>2</v>
      </c>
      <c r="AM1422">
        <v>17472</v>
      </c>
      <c r="AN1422">
        <v>20974</v>
      </c>
      <c r="AO1422">
        <v>1.5</v>
      </c>
      <c r="AP1422">
        <v>0.3</v>
      </c>
      <c r="AQ1422">
        <v>3.8</v>
      </c>
      <c r="AR1422">
        <v>0</v>
      </c>
      <c r="AS1422">
        <v>1.1000000000000001</v>
      </c>
      <c r="AT1422">
        <v>28.9</v>
      </c>
      <c r="AU1422">
        <v>5751832</v>
      </c>
      <c r="AV1422">
        <v>1743551</v>
      </c>
      <c r="AW1422">
        <v>2690704</v>
      </c>
      <c r="AX1422">
        <v>11886</v>
      </c>
      <c r="AY1422">
        <v>340899</v>
      </c>
      <c r="AZ1422">
        <v>752</v>
      </c>
      <c r="BA1422">
        <v>384.28</v>
      </c>
      <c r="BB1422">
        <v>619.70000000000005</v>
      </c>
    </row>
    <row r="1423" spans="1:54" x14ac:dyDescent="0.3">
      <c r="A1423">
        <v>27165</v>
      </c>
      <c r="B1423" t="s">
        <v>313</v>
      </c>
      <c r="C1423" t="s">
        <v>310</v>
      </c>
      <c r="D1423">
        <v>11083</v>
      </c>
      <c r="E1423">
        <v>11211</v>
      </c>
      <c r="F1423">
        <v>-1.1000000000000001</v>
      </c>
      <c r="G1423">
        <v>11211</v>
      </c>
      <c r="H1423">
        <v>6.8</v>
      </c>
      <c r="I1423">
        <v>24.7</v>
      </c>
      <c r="J1423">
        <v>19.2</v>
      </c>
      <c r="K1423">
        <v>50.3</v>
      </c>
      <c r="L1423">
        <v>94.8</v>
      </c>
      <c r="M1423">
        <v>1.7</v>
      </c>
      <c r="N1423">
        <v>1.3</v>
      </c>
      <c r="O1423">
        <v>1.2</v>
      </c>
      <c r="P1423">
        <v>0.1</v>
      </c>
      <c r="Q1423">
        <v>0.9</v>
      </c>
      <c r="R1423">
        <v>22.9</v>
      </c>
      <c r="S1423">
        <v>74.5</v>
      </c>
      <c r="T1423">
        <v>92.9</v>
      </c>
      <c r="U1423">
        <v>11.5</v>
      </c>
      <c r="V1423">
        <v>20.8</v>
      </c>
      <c r="W1423">
        <v>84.5</v>
      </c>
      <c r="X1423">
        <v>15.9</v>
      </c>
      <c r="Y1423">
        <v>864</v>
      </c>
      <c r="Z1423">
        <v>19.100000000000001</v>
      </c>
      <c r="AA1423">
        <v>5038</v>
      </c>
      <c r="AB1423">
        <v>74.5</v>
      </c>
      <c r="AC1423">
        <v>14.7</v>
      </c>
      <c r="AD1423">
        <v>95700</v>
      </c>
      <c r="AE1423">
        <v>4445</v>
      </c>
      <c r="AF1423">
        <v>2.48</v>
      </c>
      <c r="AG1423">
        <v>25635</v>
      </c>
      <c r="AH1423">
        <v>49698</v>
      </c>
      <c r="AI1423">
        <v>10.8</v>
      </c>
      <c r="AJ1423">
        <v>289</v>
      </c>
      <c r="AK1423">
        <v>3568</v>
      </c>
      <c r="AL1423">
        <v>0.2</v>
      </c>
      <c r="AM1423">
        <v>720</v>
      </c>
      <c r="AN1423">
        <v>863</v>
      </c>
      <c r="AO1423">
        <v>0</v>
      </c>
      <c r="AP1423">
        <v>0</v>
      </c>
      <c r="AQ1423">
        <v>0</v>
      </c>
      <c r="AR1423">
        <v>0</v>
      </c>
      <c r="AS1423">
        <v>0</v>
      </c>
      <c r="AT1423">
        <v>0</v>
      </c>
      <c r="AU1423">
        <v>327529</v>
      </c>
      <c r="AV1423">
        <v>145890</v>
      </c>
      <c r="AW1423">
        <v>70359</v>
      </c>
      <c r="AX1423">
        <v>6402</v>
      </c>
      <c r="AY1423">
        <v>9103</v>
      </c>
      <c r="AZ1423">
        <v>6</v>
      </c>
      <c r="BA1423">
        <v>434.95</v>
      </c>
      <c r="BB1423">
        <v>25.8</v>
      </c>
    </row>
    <row r="1424" spans="1:54" x14ac:dyDescent="0.3">
      <c r="A1424">
        <v>27167</v>
      </c>
      <c r="B1424" t="s">
        <v>312</v>
      </c>
      <c r="C1424" t="s">
        <v>310</v>
      </c>
      <c r="D1424">
        <v>6495</v>
      </c>
      <c r="E1424">
        <v>6576</v>
      </c>
      <c r="F1424">
        <v>-1.2</v>
      </c>
      <c r="G1424">
        <v>6576</v>
      </c>
      <c r="H1424">
        <v>5.8</v>
      </c>
      <c r="I1424">
        <v>23</v>
      </c>
      <c r="J1424">
        <v>18.100000000000001</v>
      </c>
      <c r="K1424">
        <v>48.9</v>
      </c>
      <c r="L1424">
        <v>96.6</v>
      </c>
      <c r="M1424">
        <v>0.4</v>
      </c>
      <c r="N1424">
        <v>1.4</v>
      </c>
      <c r="O1424">
        <v>0.4</v>
      </c>
      <c r="P1424">
        <v>0</v>
      </c>
      <c r="Q1424">
        <v>1.2</v>
      </c>
      <c r="R1424">
        <v>2.4</v>
      </c>
      <c r="S1424">
        <v>94.5</v>
      </c>
      <c r="T1424">
        <v>89.5</v>
      </c>
      <c r="U1424">
        <v>0.5</v>
      </c>
      <c r="V1424">
        <v>3</v>
      </c>
      <c r="W1424">
        <v>90.1</v>
      </c>
      <c r="X1424">
        <v>16.5</v>
      </c>
      <c r="Y1424">
        <v>556</v>
      </c>
      <c r="Z1424">
        <v>17.3</v>
      </c>
      <c r="AA1424">
        <v>3073</v>
      </c>
      <c r="AB1424">
        <v>77.3</v>
      </c>
      <c r="AC1424">
        <v>14.5</v>
      </c>
      <c r="AD1424">
        <v>107300</v>
      </c>
      <c r="AE1424">
        <v>2685</v>
      </c>
      <c r="AF1424">
        <v>2.39</v>
      </c>
      <c r="AG1424">
        <v>25148</v>
      </c>
      <c r="AH1424">
        <v>50507</v>
      </c>
      <c r="AI1424">
        <v>9.1999999999999993</v>
      </c>
      <c r="AJ1424">
        <v>170</v>
      </c>
      <c r="AK1424">
        <v>1932</v>
      </c>
      <c r="AL1424">
        <v>-7.2</v>
      </c>
      <c r="AM1424">
        <v>474</v>
      </c>
      <c r="AN1424">
        <v>615</v>
      </c>
      <c r="AO1424">
        <v>0</v>
      </c>
      <c r="AP1424">
        <v>0</v>
      </c>
      <c r="AQ1424">
        <v>0</v>
      </c>
      <c r="AR1424">
        <v>0</v>
      </c>
      <c r="AS1424">
        <v>0</v>
      </c>
      <c r="AT1424">
        <v>0</v>
      </c>
      <c r="AU1424">
        <v>0</v>
      </c>
      <c r="AV1424">
        <v>0</v>
      </c>
      <c r="AW1424">
        <v>56267</v>
      </c>
      <c r="AX1424">
        <v>8675</v>
      </c>
      <c r="AY1424">
        <v>5102</v>
      </c>
      <c r="AZ1424">
        <v>12</v>
      </c>
      <c r="BA1424">
        <v>750.96</v>
      </c>
      <c r="BB1424">
        <v>8.8000000000000007</v>
      </c>
    </row>
    <row r="1425" spans="1:54" x14ac:dyDescent="0.3">
      <c r="A1425">
        <v>27169</v>
      </c>
      <c r="B1425" t="s">
        <v>311</v>
      </c>
      <c r="C1425" t="s">
        <v>310</v>
      </c>
      <c r="D1425">
        <v>51097</v>
      </c>
      <c r="E1425">
        <v>51461</v>
      </c>
      <c r="F1425">
        <v>-0.7</v>
      </c>
      <c r="G1425">
        <v>51461</v>
      </c>
      <c r="H1425">
        <v>4.4000000000000004</v>
      </c>
      <c r="I1425">
        <v>18.3</v>
      </c>
      <c r="J1425">
        <v>15.1</v>
      </c>
      <c r="K1425">
        <v>50.6</v>
      </c>
      <c r="L1425">
        <v>94.4</v>
      </c>
      <c r="M1425">
        <v>1.5</v>
      </c>
      <c r="N1425">
        <v>0.3</v>
      </c>
      <c r="O1425">
        <v>2.6</v>
      </c>
      <c r="P1425">
        <v>0</v>
      </c>
      <c r="Q1425">
        <v>1.2</v>
      </c>
      <c r="R1425">
        <v>2.7</v>
      </c>
      <c r="S1425">
        <v>92</v>
      </c>
      <c r="T1425">
        <v>84.3</v>
      </c>
      <c r="U1425">
        <v>3.6</v>
      </c>
      <c r="V1425">
        <v>6.2</v>
      </c>
      <c r="W1425">
        <v>89.9</v>
      </c>
      <c r="X1425">
        <v>26.8</v>
      </c>
      <c r="Y1425">
        <v>2989</v>
      </c>
      <c r="Z1425">
        <v>17.100000000000001</v>
      </c>
      <c r="AA1425">
        <v>20922</v>
      </c>
      <c r="AB1425">
        <v>71.599999999999994</v>
      </c>
      <c r="AC1425">
        <v>22.5</v>
      </c>
      <c r="AD1425">
        <v>158000</v>
      </c>
      <c r="AE1425">
        <v>18957</v>
      </c>
      <c r="AF1425">
        <v>2.48</v>
      </c>
      <c r="AG1425">
        <v>23421</v>
      </c>
      <c r="AH1425">
        <v>47468</v>
      </c>
      <c r="AI1425">
        <v>15</v>
      </c>
      <c r="AJ1425">
        <v>1188</v>
      </c>
      <c r="AK1425">
        <v>22233</v>
      </c>
      <c r="AL1425">
        <v>2.8</v>
      </c>
      <c r="AM1425">
        <v>2841</v>
      </c>
      <c r="AN1425">
        <v>3551</v>
      </c>
      <c r="AO1425">
        <v>1.5</v>
      </c>
      <c r="AP1425">
        <v>0</v>
      </c>
      <c r="AQ1425">
        <v>0</v>
      </c>
      <c r="AR1425">
        <v>0</v>
      </c>
      <c r="AS1425">
        <v>0</v>
      </c>
      <c r="AT1425">
        <v>19.899999999999999</v>
      </c>
      <c r="AU1425">
        <v>1711138</v>
      </c>
      <c r="AV1425">
        <v>0</v>
      </c>
      <c r="AW1425">
        <v>666138</v>
      </c>
      <c r="AX1425">
        <v>13403</v>
      </c>
      <c r="AY1425">
        <v>65402</v>
      </c>
      <c r="AZ1425">
        <v>109</v>
      </c>
      <c r="BA1425">
        <v>626.21</v>
      </c>
      <c r="BB1425">
        <v>82.2</v>
      </c>
    </row>
    <row r="1426" spans="1:54" x14ac:dyDescent="0.3">
      <c r="A1426">
        <v>27171</v>
      </c>
      <c r="B1426" t="s">
        <v>309</v>
      </c>
      <c r="C1426" t="s">
        <v>310</v>
      </c>
      <c r="D1426">
        <v>129918</v>
      </c>
      <c r="E1426">
        <v>124700</v>
      </c>
      <c r="F1426">
        <v>4.2</v>
      </c>
      <c r="G1426">
        <v>124700</v>
      </c>
      <c r="H1426">
        <v>7.4</v>
      </c>
      <c r="I1426">
        <v>28.7</v>
      </c>
      <c r="J1426">
        <v>11.2</v>
      </c>
      <c r="K1426">
        <v>49.7</v>
      </c>
      <c r="L1426">
        <v>95.5</v>
      </c>
      <c r="M1426">
        <v>1.2</v>
      </c>
      <c r="N1426">
        <v>0.4</v>
      </c>
      <c r="O1426">
        <v>1.3</v>
      </c>
      <c r="P1426">
        <v>0</v>
      </c>
      <c r="Q1426">
        <v>1.6</v>
      </c>
      <c r="R1426">
        <v>2.7</v>
      </c>
      <c r="S1426">
        <v>93.1</v>
      </c>
      <c r="T1426">
        <v>89.3</v>
      </c>
      <c r="U1426">
        <v>3</v>
      </c>
      <c r="V1426">
        <v>4.4000000000000004</v>
      </c>
      <c r="W1426">
        <v>93.5</v>
      </c>
      <c r="X1426">
        <v>26.5</v>
      </c>
      <c r="Y1426">
        <v>7961</v>
      </c>
      <c r="Z1426">
        <v>30.1</v>
      </c>
      <c r="AA1426">
        <v>49902</v>
      </c>
      <c r="AB1426">
        <v>83.9</v>
      </c>
      <c r="AC1426">
        <v>8.5</v>
      </c>
      <c r="AD1426">
        <v>195000</v>
      </c>
      <c r="AE1426">
        <v>44983</v>
      </c>
      <c r="AF1426">
        <v>2.78</v>
      </c>
      <c r="AG1426">
        <v>29623</v>
      </c>
      <c r="AH1426">
        <v>71598</v>
      </c>
      <c r="AI1426">
        <v>6.5</v>
      </c>
      <c r="AJ1426">
        <v>3145</v>
      </c>
      <c r="AK1426">
        <v>34120</v>
      </c>
      <c r="AL1426">
        <v>2.5</v>
      </c>
      <c r="AM1426">
        <v>9447</v>
      </c>
      <c r="AN1426">
        <v>13118</v>
      </c>
      <c r="AO1426">
        <v>0</v>
      </c>
      <c r="AP1426">
        <v>0</v>
      </c>
      <c r="AQ1426">
        <v>1</v>
      </c>
      <c r="AR1426">
        <v>0</v>
      </c>
      <c r="AS1426">
        <v>0.5</v>
      </c>
      <c r="AT1426">
        <v>24</v>
      </c>
      <c r="AU1426">
        <v>1124571</v>
      </c>
      <c r="AV1426">
        <v>440743</v>
      </c>
      <c r="AW1426">
        <v>1458815</v>
      </c>
      <c r="AX1426">
        <v>12448</v>
      </c>
      <c r="AY1426">
        <v>106702</v>
      </c>
      <c r="AZ1426">
        <v>550</v>
      </c>
      <c r="BA1426">
        <v>661.46</v>
      </c>
      <c r="BB1426">
        <v>188.5</v>
      </c>
    </row>
    <row r="1427" spans="1:54" x14ac:dyDescent="0.3">
      <c r="A1427">
        <v>27173</v>
      </c>
      <c r="B1427" t="s">
        <v>1584</v>
      </c>
      <c r="C1427" t="s">
        <v>310</v>
      </c>
      <c r="D1427">
        <v>10109</v>
      </c>
      <c r="E1427">
        <v>10438</v>
      </c>
      <c r="F1427">
        <v>-3.2</v>
      </c>
      <c r="G1427">
        <v>10438</v>
      </c>
      <c r="H1427">
        <v>6.4</v>
      </c>
      <c r="I1427">
        <v>23.4</v>
      </c>
      <c r="J1427">
        <v>20.100000000000001</v>
      </c>
      <c r="K1427">
        <v>49</v>
      </c>
      <c r="L1427">
        <v>94.2</v>
      </c>
      <c r="M1427">
        <v>0.4</v>
      </c>
      <c r="N1427">
        <v>3.4</v>
      </c>
      <c r="O1427">
        <v>0.5</v>
      </c>
      <c r="P1427">
        <v>0.1</v>
      </c>
      <c r="Q1427">
        <v>1.4</v>
      </c>
      <c r="R1427">
        <v>4.2</v>
      </c>
      <c r="S1427">
        <v>90.6</v>
      </c>
      <c r="T1427">
        <v>85.9</v>
      </c>
      <c r="U1427">
        <v>1.6</v>
      </c>
      <c r="V1427">
        <v>5.0999999999999996</v>
      </c>
      <c r="W1427">
        <v>90</v>
      </c>
      <c r="X1427">
        <v>17.399999999999999</v>
      </c>
      <c r="Y1427">
        <v>913</v>
      </c>
      <c r="Z1427">
        <v>18.100000000000001</v>
      </c>
      <c r="AA1427">
        <v>4746</v>
      </c>
      <c r="AB1427">
        <v>79.099999999999994</v>
      </c>
      <c r="AC1427">
        <v>8.1</v>
      </c>
      <c r="AD1427">
        <v>97600</v>
      </c>
      <c r="AE1427">
        <v>4135</v>
      </c>
      <c r="AF1427">
        <v>2.42</v>
      </c>
      <c r="AG1427">
        <v>25303</v>
      </c>
      <c r="AH1427">
        <v>52510</v>
      </c>
      <c r="AI1427">
        <v>12.2</v>
      </c>
      <c r="AJ1427">
        <v>315</v>
      </c>
      <c r="AK1427">
        <v>4352</v>
      </c>
      <c r="AL1427">
        <v>-7.9</v>
      </c>
      <c r="AM1427">
        <v>834</v>
      </c>
      <c r="AN1427">
        <v>993</v>
      </c>
      <c r="AO1427">
        <v>0</v>
      </c>
      <c r="AP1427">
        <v>0</v>
      </c>
      <c r="AQ1427">
        <v>0</v>
      </c>
      <c r="AR1427">
        <v>0</v>
      </c>
      <c r="AS1427">
        <v>0</v>
      </c>
      <c r="AT1427">
        <v>21</v>
      </c>
      <c r="AU1427">
        <v>0</v>
      </c>
      <c r="AV1427">
        <v>302279</v>
      </c>
      <c r="AW1427">
        <v>112949</v>
      </c>
      <c r="AX1427">
        <v>11221</v>
      </c>
      <c r="AY1427">
        <v>38276</v>
      </c>
      <c r="AZ1427">
        <v>14</v>
      </c>
      <c r="BA1427">
        <v>759.1</v>
      </c>
      <c r="BB1427">
        <v>13.8</v>
      </c>
    </row>
    <row r="1428" spans="1:54" x14ac:dyDescent="0.3">
      <c r="A1428">
        <v>28000</v>
      </c>
      <c r="B1428" t="s">
        <v>96</v>
      </c>
      <c r="D1428">
        <v>2994079</v>
      </c>
      <c r="E1428">
        <v>2968103</v>
      </c>
      <c r="F1428">
        <v>0.9</v>
      </c>
      <c r="G1428">
        <v>2967297</v>
      </c>
      <c r="H1428">
        <v>6.5</v>
      </c>
      <c r="I1428">
        <v>24.4</v>
      </c>
      <c r="J1428">
        <v>14.3</v>
      </c>
      <c r="K1428">
        <v>51.4</v>
      </c>
      <c r="L1428">
        <v>59.7</v>
      </c>
      <c r="M1428">
        <v>37.5</v>
      </c>
      <c r="N1428">
        <v>0.6</v>
      </c>
      <c r="O1428">
        <v>1</v>
      </c>
      <c r="P1428">
        <v>0.1</v>
      </c>
      <c r="Q1428">
        <v>1.2</v>
      </c>
      <c r="R1428">
        <v>3</v>
      </c>
      <c r="S1428">
        <v>57.3</v>
      </c>
      <c r="T1428">
        <v>85.8</v>
      </c>
      <c r="U1428">
        <v>2.2000000000000002</v>
      </c>
      <c r="V1428">
        <v>3.9</v>
      </c>
      <c r="W1428">
        <v>81.5</v>
      </c>
      <c r="X1428">
        <v>20.100000000000001</v>
      </c>
      <c r="Y1428">
        <v>200748</v>
      </c>
      <c r="Z1428">
        <v>23.9</v>
      </c>
      <c r="AA1428">
        <v>1294721</v>
      </c>
      <c r="AB1428">
        <v>69.400000000000006</v>
      </c>
      <c r="AC1428">
        <v>13.9</v>
      </c>
      <c r="AD1428">
        <v>99900</v>
      </c>
      <c r="AE1428">
        <v>1088073</v>
      </c>
      <c r="AF1428">
        <v>2.65</v>
      </c>
      <c r="AG1428">
        <v>20618</v>
      </c>
      <c r="AH1428">
        <v>39031</v>
      </c>
      <c r="AI1428">
        <v>22.7</v>
      </c>
      <c r="AJ1428">
        <v>58435</v>
      </c>
      <c r="AK1428">
        <v>902638</v>
      </c>
      <c r="AL1428">
        <v>0.8</v>
      </c>
      <c r="AM1428">
        <v>201939</v>
      </c>
      <c r="AN1428">
        <v>225977</v>
      </c>
      <c r="AO1428">
        <v>18</v>
      </c>
      <c r="AP1428">
        <v>0.3</v>
      </c>
      <c r="AQ1428">
        <v>1.8</v>
      </c>
      <c r="AR1428">
        <v>0</v>
      </c>
      <c r="AS1428">
        <v>0.8</v>
      </c>
      <c r="AT1428">
        <v>26.9</v>
      </c>
      <c r="AU1428">
        <v>59869456</v>
      </c>
      <c r="AV1428">
        <v>23003585</v>
      </c>
      <c r="AW1428">
        <v>33751407</v>
      </c>
      <c r="AX1428">
        <v>11552</v>
      </c>
      <c r="AY1428">
        <v>7045097</v>
      </c>
      <c r="AZ1428">
        <v>6871</v>
      </c>
      <c r="BA1428">
        <v>46923.27</v>
      </c>
      <c r="BB1428">
        <v>63.2</v>
      </c>
    </row>
    <row r="1429" spans="1:54" x14ac:dyDescent="0.3">
      <c r="A1429">
        <v>28001</v>
      </c>
      <c r="B1429" t="s">
        <v>243</v>
      </c>
      <c r="C1429" t="s">
        <v>977</v>
      </c>
      <c r="D1429">
        <v>31737</v>
      </c>
      <c r="E1429">
        <v>32297</v>
      </c>
      <c r="F1429">
        <v>-1.7</v>
      </c>
      <c r="G1429">
        <v>32297</v>
      </c>
      <c r="H1429">
        <v>5.8</v>
      </c>
      <c r="I1429">
        <v>21.2</v>
      </c>
      <c r="J1429">
        <v>16.7</v>
      </c>
      <c r="K1429">
        <v>49.5</v>
      </c>
      <c r="L1429">
        <v>44.6</v>
      </c>
      <c r="M1429">
        <v>53.4</v>
      </c>
      <c r="N1429">
        <v>0.4</v>
      </c>
      <c r="O1429">
        <v>0.5</v>
      </c>
      <c r="P1429">
        <v>0</v>
      </c>
      <c r="Q1429">
        <v>1</v>
      </c>
      <c r="R1429">
        <v>8</v>
      </c>
      <c r="S1429">
        <v>37.6</v>
      </c>
      <c r="T1429">
        <v>90.8</v>
      </c>
      <c r="U1429">
        <v>4.4000000000000004</v>
      </c>
      <c r="V1429">
        <v>5</v>
      </c>
      <c r="W1429">
        <v>78.8</v>
      </c>
      <c r="X1429">
        <v>17.5</v>
      </c>
      <c r="Y1429">
        <v>2028</v>
      </c>
      <c r="Z1429">
        <v>19.8</v>
      </c>
      <c r="AA1429">
        <v>14617</v>
      </c>
      <c r="AB1429">
        <v>68</v>
      </c>
      <c r="AC1429">
        <v>11.7</v>
      </c>
      <c r="AD1429">
        <v>80900</v>
      </c>
      <c r="AE1429">
        <v>12087</v>
      </c>
      <c r="AF1429">
        <v>2.54</v>
      </c>
      <c r="AG1429">
        <v>17544</v>
      </c>
      <c r="AH1429">
        <v>27381</v>
      </c>
      <c r="AI1429">
        <v>28.4</v>
      </c>
      <c r="AJ1429">
        <v>817</v>
      </c>
      <c r="AK1429">
        <v>10418</v>
      </c>
      <c r="AL1429">
        <v>-2.5</v>
      </c>
      <c r="AM1429">
        <v>2360</v>
      </c>
      <c r="AN1429">
        <v>2409</v>
      </c>
      <c r="AO1429">
        <v>23.3</v>
      </c>
      <c r="AP1429">
        <v>0</v>
      </c>
      <c r="AQ1429">
        <v>0</v>
      </c>
      <c r="AR1429">
        <v>0</v>
      </c>
      <c r="AS1429">
        <v>0</v>
      </c>
      <c r="AT1429">
        <v>13.4</v>
      </c>
      <c r="AU1429">
        <v>0</v>
      </c>
      <c r="AV1429">
        <v>0</v>
      </c>
      <c r="AW1429">
        <v>427733</v>
      </c>
      <c r="AX1429">
        <v>13528</v>
      </c>
      <c r="AY1429">
        <v>98002</v>
      </c>
      <c r="AZ1429">
        <v>3</v>
      </c>
      <c r="BA1429">
        <v>462.41</v>
      </c>
      <c r="BB1429">
        <v>69.8</v>
      </c>
    </row>
    <row r="1430" spans="1:54" x14ac:dyDescent="0.3">
      <c r="A1430">
        <v>28003</v>
      </c>
      <c r="B1430" t="s">
        <v>1585</v>
      </c>
      <c r="C1430" t="s">
        <v>977</v>
      </c>
      <c r="D1430">
        <v>37380</v>
      </c>
      <c r="E1430">
        <v>37057</v>
      </c>
      <c r="F1430">
        <v>0.9</v>
      </c>
      <c r="G1430">
        <v>37057</v>
      </c>
      <c r="H1430">
        <v>6.2</v>
      </c>
      <c r="I1430">
        <v>23.8</v>
      </c>
      <c r="J1430">
        <v>17.100000000000001</v>
      </c>
      <c r="K1430">
        <v>51.1</v>
      </c>
      <c r="L1430">
        <v>85.7</v>
      </c>
      <c r="M1430">
        <v>12.5</v>
      </c>
      <c r="N1430">
        <v>0.3</v>
      </c>
      <c r="O1430">
        <v>0.4</v>
      </c>
      <c r="P1430">
        <v>0</v>
      </c>
      <c r="Q1430">
        <v>1</v>
      </c>
      <c r="R1430">
        <v>3.1</v>
      </c>
      <c r="S1430">
        <v>82.9</v>
      </c>
      <c r="T1430">
        <v>85.8</v>
      </c>
      <c r="U1430">
        <v>1.4</v>
      </c>
      <c r="V1430">
        <v>2.9</v>
      </c>
      <c r="W1430">
        <v>78.5</v>
      </c>
      <c r="X1430">
        <v>17.399999999999999</v>
      </c>
      <c r="Y1430">
        <v>2377</v>
      </c>
      <c r="Z1430">
        <v>20.5</v>
      </c>
      <c r="AA1430">
        <v>17106</v>
      </c>
      <c r="AB1430">
        <v>71.099999999999994</v>
      </c>
      <c r="AC1430">
        <v>9.3000000000000007</v>
      </c>
      <c r="AD1430">
        <v>84300</v>
      </c>
      <c r="AE1430">
        <v>14679</v>
      </c>
      <c r="AF1430">
        <v>2.5</v>
      </c>
      <c r="AG1430">
        <v>19145</v>
      </c>
      <c r="AH1430">
        <v>33600</v>
      </c>
      <c r="AI1430">
        <v>20.8</v>
      </c>
      <c r="AJ1430">
        <v>782</v>
      </c>
      <c r="AK1430">
        <v>11780</v>
      </c>
      <c r="AL1430">
        <v>-0.4</v>
      </c>
      <c r="AM1430">
        <v>2465</v>
      </c>
      <c r="AN1430">
        <v>2909</v>
      </c>
      <c r="AO1430">
        <v>0</v>
      </c>
      <c r="AP1430">
        <v>0</v>
      </c>
      <c r="AQ1430">
        <v>0.9</v>
      </c>
      <c r="AR1430">
        <v>0</v>
      </c>
      <c r="AS1430">
        <v>0</v>
      </c>
      <c r="AT1430">
        <v>18.2</v>
      </c>
      <c r="AU1430">
        <v>944585</v>
      </c>
      <c r="AV1430">
        <v>0</v>
      </c>
      <c r="AW1430">
        <v>527641</v>
      </c>
      <c r="AX1430">
        <v>14756</v>
      </c>
      <c r="AY1430">
        <v>42518</v>
      </c>
      <c r="AZ1430">
        <v>10</v>
      </c>
      <c r="BA1430">
        <v>400.04</v>
      </c>
      <c r="BB1430">
        <v>92.6</v>
      </c>
    </row>
    <row r="1431" spans="1:54" x14ac:dyDescent="0.3">
      <c r="A1431">
        <v>28005</v>
      </c>
      <c r="B1431" t="s">
        <v>1586</v>
      </c>
      <c r="C1431" t="s">
        <v>977</v>
      </c>
      <c r="D1431">
        <v>12629</v>
      </c>
      <c r="E1431">
        <v>13128</v>
      </c>
      <c r="F1431">
        <v>-3.8</v>
      </c>
      <c r="G1431">
        <v>13131</v>
      </c>
      <c r="H1431">
        <v>5.9</v>
      </c>
      <c r="I1431">
        <v>21.1</v>
      </c>
      <c r="J1431">
        <v>21</v>
      </c>
      <c r="K1431">
        <v>51.4</v>
      </c>
      <c r="L1431">
        <v>57.9</v>
      </c>
      <c r="M1431">
        <v>40.9</v>
      </c>
      <c r="N1431">
        <v>0.2</v>
      </c>
      <c r="O1431">
        <v>0.1</v>
      </c>
      <c r="P1431">
        <v>0</v>
      </c>
      <c r="Q1431">
        <v>0.8</v>
      </c>
      <c r="R1431">
        <v>1</v>
      </c>
      <c r="S1431">
        <v>57.3</v>
      </c>
      <c r="T1431">
        <v>94.3</v>
      </c>
      <c r="U1431">
        <v>0.4</v>
      </c>
      <c r="V1431">
        <v>1.3</v>
      </c>
      <c r="W1431">
        <v>74.7</v>
      </c>
      <c r="X1431">
        <v>11.6</v>
      </c>
      <c r="Y1431">
        <v>726</v>
      </c>
      <c r="Z1431">
        <v>35.799999999999997</v>
      </c>
      <c r="AA1431">
        <v>6632</v>
      </c>
      <c r="AB1431">
        <v>85.3</v>
      </c>
      <c r="AC1431">
        <v>1.9</v>
      </c>
      <c r="AD1431">
        <v>70300</v>
      </c>
      <c r="AE1431">
        <v>5212</v>
      </c>
      <c r="AF1431">
        <v>2.4900000000000002</v>
      </c>
      <c r="AG1431">
        <v>16977</v>
      </c>
      <c r="AH1431">
        <v>30750</v>
      </c>
      <c r="AI1431">
        <v>25.7</v>
      </c>
      <c r="AJ1431">
        <v>165</v>
      </c>
      <c r="AK1431">
        <v>1210</v>
      </c>
      <c r="AL1431">
        <v>4.8</v>
      </c>
      <c r="AM1431">
        <v>811</v>
      </c>
      <c r="AN1431">
        <v>992</v>
      </c>
      <c r="AO1431">
        <v>0</v>
      </c>
      <c r="AP1431">
        <v>0</v>
      </c>
      <c r="AQ1431">
        <v>0</v>
      </c>
      <c r="AR1431">
        <v>0</v>
      </c>
      <c r="AS1431">
        <v>0</v>
      </c>
      <c r="AT1431">
        <v>0</v>
      </c>
      <c r="AU1431">
        <v>0</v>
      </c>
      <c r="AV1431">
        <v>17879</v>
      </c>
      <c r="AW1431">
        <v>36342</v>
      </c>
      <c r="AX1431">
        <v>2727</v>
      </c>
      <c r="AY1431">
        <v>1322</v>
      </c>
      <c r="AZ1431">
        <v>1</v>
      </c>
      <c r="BA1431">
        <v>730.1</v>
      </c>
      <c r="BB1431">
        <v>18</v>
      </c>
    </row>
    <row r="1432" spans="1:54" x14ac:dyDescent="0.3">
      <c r="A1432">
        <v>28007</v>
      </c>
      <c r="B1432" t="s">
        <v>1587</v>
      </c>
      <c r="C1432" t="s">
        <v>977</v>
      </c>
      <c r="D1432">
        <v>19163</v>
      </c>
      <c r="E1432">
        <v>19564</v>
      </c>
      <c r="F1432">
        <v>-2</v>
      </c>
      <c r="G1432">
        <v>19564</v>
      </c>
      <c r="H1432">
        <v>7</v>
      </c>
      <c r="I1432">
        <v>25.1</v>
      </c>
      <c r="J1432">
        <v>19.5</v>
      </c>
      <c r="K1432">
        <v>52.8</v>
      </c>
      <c r="L1432">
        <v>56.4</v>
      </c>
      <c r="M1432">
        <v>42.3</v>
      </c>
      <c r="N1432">
        <v>0.3</v>
      </c>
      <c r="O1432">
        <v>0.3</v>
      </c>
      <c r="P1432">
        <v>0</v>
      </c>
      <c r="Q1432">
        <v>0.6</v>
      </c>
      <c r="R1432">
        <v>2</v>
      </c>
      <c r="S1432">
        <v>54.8</v>
      </c>
      <c r="T1432">
        <v>87</v>
      </c>
      <c r="U1432">
        <v>1.2</v>
      </c>
      <c r="V1432">
        <v>1.7</v>
      </c>
      <c r="W1432">
        <v>73.2</v>
      </c>
      <c r="X1432">
        <v>16</v>
      </c>
      <c r="Y1432">
        <v>1408</v>
      </c>
      <c r="Z1432">
        <v>27.5</v>
      </c>
      <c r="AA1432">
        <v>9126</v>
      </c>
      <c r="AB1432">
        <v>73.599999999999994</v>
      </c>
      <c r="AC1432">
        <v>6.1</v>
      </c>
      <c r="AD1432">
        <v>71200</v>
      </c>
      <c r="AE1432">
        <v>7185</v>
      </c>
      <c r="AF1432">
        <v>2.65</v>
      </c>
      <c r="AG1432">
        <v>18422</v>
      </c>
      <c r="AH1432">
        <v>31641</v>
      </c>
      <c r="AI1432">
        <v>27.7</v>
      </c>
      <c r="AJ1432">
        <v>334</v>
      </c>
      <c r="AK1432">
        <v>4528</v>
      </c>
      <c r="AL1432">
        <v>-4.5</v>
      </c>
      <c r="AM1432">
        <v>1215</v>
      </c>
      <c r="AN1432">
        <v>1577</v>
      </c>
      <c r="AO1432">
        <v>0</v>
      </c>
      <c r="AP1432">
        <v>0</v>
      </c>
      <c r="AQ1432">
        <v>0</v>
      </c>
      <c r="AR1432">
        <v>0</v>
      </c>
      <c r="AS1432">
        <v>0</v>
      </c>
      <c r="AT1432">
        <v>27.1</v>
      </c>
      <c r="AU1432">
        <v>319485</v>
      </c>
      <c r="AV1432">
        <v>37028</v>
      </c>
      <c r="AW1432">
        <v>171350</v>
      </c>
      <c r="AX1432">
        <v>8756</v>
      </c>
      <c r="AY1432">
        <v>13697</v>
      </c>
      <c r="AZ1432">
        <v>5</v>
      </c>
      <c r="BA1432">
        <v>734.98</v>
      </c>
      <c r="BB1432">
        <v>26.6</v>
      </c>
    </row>
    <row r="1433" spans="1:54" x14ac:dyDescent="0.3">
      <c r="A1433">
        <v>28009</v>
      </c>
      <c r="B1433" t="s">
        <v>127</v>
      </c>
      <c r="C1433" t="s">
        <v>977</v>
      </c>
      <c r="D1433">
        <v>8296</v>
      </c>
      <c r="E1433">
        <v>8730</v>
      </c>
      <c r="F1433">
        <v>-5</v>
      </c>
      <c r="G1433">
        <v>8729</v>
      </c>
      <c r="H1433">
        <v>5.2</v>
      </c>
      <c r="I1433">
        <v>22.4</v>
      </c>
      <c r="J1433">
        <v>17.899999999999999</v>
      </c>
      <c r="K1433">
        <v>50</v>
      </c>
      <c r="L1433">
        <v>62.2</v>
      </c>
      <c r="M1433">
        <v>36.200000000000003</v>
      </c>
      <c r="N1433">
        <v>0.4</v>
      </c>
      <c r="O1433">
        <v>0.1</v>
      </c>
      <c r="P1433">
        <v>0</v>
      </c>
      <c r="Q1433">
        <v>1</v>
      </c>
      <c r="R1433">
        <v>2.5</v>
      </c>
      <c r="S1433">
        <v>60.2</v>
      </c>
      <c r="T1433">
        <v>89.4</v>
      </c>
      <c r="U1433">
        <v>1.1000000000000001</v>
      </c>
      <c r="V1433">
        <v>2.5</v>
      </c>
      <c r="W1433">
        <v>73</v>
      </c>
      <c r="X1433">
        <v>9.9</v>
      </c>
      <c r="Y1433">
        <v>412</v>
      </c>
      <c r="Z1433">
        <v>35.299999999999997</v>
      </c>
      <c r="AA1433">
        <v>4195</v>
      </c>
      <c r="AB1433">
        <v>81.7</v>
      </c>
      <c r="AC1433">
        <v>2</v>
      </c>
      <c r="AD1433">
        <v>81200</v>
      </c>
      <c r="AE1433">
        <v>3195</v>
      </c>
      <c r="AF1433">
        <v>2.69</v>
      </c>
      <c r="AG1433">
        <v>18597</v>
      </c>
      <c r="AH1433">
        <v>31060</v>
      </c>
      <c r="AI1433">
        <v>24.1</v>
      </c>
      <c r="AJ1433">
        <v>57</v>
      </c>
      <c r="AK1433">
        <v>928</v>
      </c>
      <c r="AL1433">
        <v>10.5</v>
      </c>
      <c r="AM1433">
        <v>573</v>
      </c>
      <c r="AN1433">
        <v>528</v>
      </c>
      <c r="AO1433">
        <v>0</v>
      </c>
      <c r="AP1433">
        <v>0</v>
      </c>
      <c r="AQ1433">
        <v>0</v>
      </c>
      <c r="AR1433">
        <v>0</v>
      </c>
      <c r="AS1433">
        <v>0</v>
      </c>
      <c r="AT1433">
        <v>0</v>
      </c>
      <c r="AU1433">
        <v>0</v>
      </c>
      <c r="AV1433">
        <v>0</v>
      </c>
      <c r="AW1433">
        <v>25101</v>
      </c>
      <c r="AX1433">
        <v>3141</v>
      </c>
      <c r="AY1433">
        <v>0</v>
      </c>
      <c r="AZ1433">
        <v>2</v>
      </c>
      <c r="BA1433">
        <v>406.62</v>
      </c>
      <c r="BB1433">
        <v>21.5</v>
      </c>
    </row>
    <row r="1434" spans="1:54" x14ac:dyDescent="0.3">
      <c r="A1434">
        <v>28011</v>
      </c>
      <c r="B1434" t="s">
        <v>1588</v>
      </c>
      <c r="C1434" t="s">
        <v>977</v>
      </c>
      <c r="D1434">
        <v>33768</v>
      </c>
      <c r="E1434">
        <v>34147</v>
      </c>
      <c r="F1434">
        <v>-1.1000000000000001</v>
      </c>
      <c r="G1434">
        <v>34145</v>
      </c>
      <c r="H1434">
        <v>7.5</v>
      </c>
      <c r="I1434">
        <v>25.6</v>
      </c>
      <c r="J1434">
        <v>13.7</v>
      </c>
      <c r="K1434">
        <v>53.2</v>
      </c>
      <c r="L1434">
        <v>33.799999999999997</v>
      </c>
      <c r="M1434">
        <v>64.7</v>
      </c>
      <c r="N1434">
        <v>0.2</v>
      </c>
      <c r="O1434">
        <v>0.7</v>
      </c>
      <c r="P1434">
        <v>0.1</v>
      </c>
      <c r="Q1434">
        <v>0.6</v>
      </c>
      <c r="R1434">
        <v>2.2000000000000002</v>
      </c>
      <c r="S1434">
        <v>32.299999999999997</v>
      </c>
      <c r="T1434">
        <v>83.7</v>
      </c>
      <c r="U1434">
        <v>1.5</v>
      </c>
      <c r="V1434">
        <v>3</v>
      </c>
      <c r="W1434">
        <v>73.8</v>
      </c>
      <c r="X1434">
        <v>21.2</v>
      </c>
      <c r="Y1434">
        <v>1434</v>
      </c>
      <c r="Z1434">
        <v>17.8</v>
      </c>
      <c r="AA1434">
        <v>14301</v>
      </c>
      <c r="AB1434">
        <v>56.4</v>
      </c>
      <c r="AC1434">
        <v>19.5</v>
      </c>
      <c r="AD1434">
        <v>83500</v>
      </c>
      <c r="AE1434">
        <v>12301</v>
      </c>
      <c r="AF1434">
        <v>2.64</v>
      </c>
      <c r="AG1434">
        <v>16462</v>
      </c>
      <c r="AH1434">
        <v>28599</v>
      </c>
      <c r="AI1434">
        <v>34.299999999999997</v>
      </c>
      <c r="AJ1434">
        <v>735</v>
      </c>
      <c r="AK1434">
        <v>8683</v>
      </c>
      <c r="AL1434">
        <v>2</v>
      </c>
      <c r="AM1434">
        <v>1953</v>
      </c>
      <c r="AN1434">
        <v>2240</v>
      </c>
      <c r="AO1434">
        <v>28.9</v>
      </c>
      <c r="AP1434">
        <v>0</v>
      </c>
      <c r="AQ1434">
        <v>2.1</v>
      </c>
      <c r="AR1434">
        <v>0</v>
      </c>
      <c r="AS1434">
        <v>0</v>
      </c>
      <c r="AT1434">
        <v>31.4</v>
      </c>
      <c r="AU1434">
        <v>287016</v>
      </c>
      <c r="AV1434">
        <v>0</v>
      </c>
      <c r="AW1434">
        <v>303409</v>
      </c>
      <c r="AX1434">
        <v>8116</v>
      </c>
      <c r="AY1434">
        <v>31055</v>
      </c>
      <c r="AZ1434">
        <v>22</v>
      </c>
      <c r="BA1434">
        <v>876.57</v>
      </c>
      <c r="BB1434">
        <v>39</v>
      </c>
    </row>
    <row r="1435" spans="1:54" x14ac:dyDescent="0.3">
      <c r="A1435">
        <v>28013</v>
      </c>
      <c r="B1435" t="s">
        <v>66</v>
      </c>
      <c r="C1435" t="s">
        <v>977</v>
      </c>
      <c r="D1435">
        <v>14745</v>
      </c>
      <c r="E1435">
        <v>14962</v>
      </c>
      <c r="F1435">
        <v>-1.5</v>
      </c>
      <c r="G1435">
        <v>14962</v>
      </c>
      <c r="H1435">
        <v>6.3</v>
      </c>
      <c r="I1435">
        <v>24.2</v>
      </c>
      <c r="J1435">
        <v>17.600000000000001</v>
      </c>
      <c r="K1435">
        <v>51.9</v>
      </c>
      <c r="L1435">
        <v>70.5</v>
      </c>
      <c r="M1435">
        <v>28</v>
      </c>
      <c r="N1435">
        <v>0.2</v>
      </c>
      <c r="O1435">
        <v>0.1</v>
      </c>
      <c r="P1435">
        <v>0</v>
      </c>
      <c r="Q1435">
        <v>1.1000000000000001</v>
      </c>
      <c r="R1435">
        <v>5.6</v>
      </c>
      <c r="S1435">
        <v>65.5</v>
      </c>
      <c r="T1435">
        <v>85.7</v>
      </c>
      <c r="U1435">
        <v>3.2</v>
      </c>
      <c r="V1435">
        <v>5.3</v>
      </c>
      <c r="W1435">
        <v>68.2</v>
      </c>
      <c r="X1435">
        <v>9.5</v>
      </c>
      <c r="Y1435">
        <v>805</v>
      </c>
      <c r="Z1435">
        <v>23.7</v>
      </c>
      <c r="AA1435">
        <v>6923</v>
      </c>
      <c r="AB1435">
        <v>70.5</v>
      </c>
      <c r="AC1435">
        <v>6.6</v>
      </c>
      <c r="AD1435">
        <v>61500</v>
      </c>
      <c r="AE1435">
        <v>5944</v>
      </c>
      <c r="AF1435">
        <v>2.46</v>
      </c>
      <c r="AG1435">
        <v>17034</v>
      </c>
      <c r="AH1435">
        <v>30000</v>
      </c>
      <c r="AI1435">
        <v>23.7</v>
      </c>
      <c r="AJ1435">
        <v>257</v>
      </c>
      <c r="AK1435">
        <v>2654</v>
      </c>
      <c r="AL1435">
        <v>-2.7</v>
      </c>
      <c r="AM1435">
        <v>955</v>
      </c>
      <c r="AN1435">
        <v>1101</v>
      </c>
      <c r="AO1435">
        <v>0</v>
      </c>
      <c r="AP1435">
        <v>0</v>
      </c>
      <c r="AQ1435">
        <v>0</v>
      </c>
      <c r="AR1435">
        <v>0</v>
      </c>
      <c r="AS1435">
        <v>0</v>
      </c>
      <c r="AT1435">
        <v>27.2</v>
      </c>
      <c r="AU1435">
        <v>235326</v>
      </c>
      <c r="AV1435">
        <v>29012</v>
      </c>
      <c r="AW1435">
        <v>94108</v>
      </c>
      <c r="AX1435">
        <v>6445</v>
      </c>
      <c r="AY1435">
        <v>2525</v>
      </c>
      <c r="AZ1435">
        <v>2</v>
      </c>
      <c r="BA1435">
        <v>586.57000000000005</v>
      </c>
      <c r="BB1435">
        <v>25.5</v>
      </c>
    </row>
    <row r="1436" spans="1:54" x14ac:dyDescent="0.3">
      <c r="A1436">
        <v>28015</v>
      </c>
      <c r="B1436" t="s">
        <v>124</v>
      </c>
      <c r="C1436" t="s">
        <v>977</v>
      </c>
      <c r="D1436">
        <v>10254</v>
      </c>
      <c r="E1436">
        <v>10597</v>
      </c>
      <c r="F1436">
        <v>-3.2</v>
      </c>
      <c r="G1436">
        <v>10597</v>
      </c>
      <c r="H1436">
        <v>4.3</v>
      </c>
      <c r="I1436">
        <v>19.8</v>
      </c>
      <c r="J1436">
        <v>21</v>
      </c>
      <c r="K1436">
        <v>49</v>
      </c>
      <c r="L1436">
        <v>64.7</v>
      </c>
      <c r="M1436">
        <v>34</v>
      </c>
      <c r="N1436">
        <v>0.2</v>
      </c>
      <c r="O1436">
        <v>0.2</v>
      </c>
      <c r="P1436">
        <v>0</v>
      </c>
      <c r="Q1436">
        <v>0.9</v>
      </c>
      <c r="R1436">
        <v>1.3</v>
      </c>
      <c r="S1436">
        <v>63.9</v>
      </c>
      <c r="T1436">
        <v>93.7</v>
      </c>
      <c r="U1436">
        <v>0.7</v>
      </c>
      <c r="V1436">
        <v>1.6</v>
      </c>
      <c r="W1436">
        <v>78.2</v>
      </c>
      <c r="X1436">
        <v>12.3</v>
      </c>
      <c r="Y1436">
        <v>466</v>
      </c>
      <c r="Z1436">
        <v>23</v>
      </c>
      <c r="AA1436">
        <v>5060</v>
      </c>
      <c r="AB1436">
        <v>83.2</v>
      </c>
      <c r="AC1436">
        <v>2.8</v>
      </c>
      <c r="AD1436">
        <v>68800</v>
      </c>
      <c r="AE1436">
        <v>3757</v>
      </c>
      <c r="AF1436">
        <v>2.72</v>
      </c>
      <c r="AG1436">
        <v>16897</v>
      </c>
      <c r="AH1436">
        <v>31039</v>
      </c>
      <c r="AI1436">
        <v>24.4</v>
      </c>
      <c r="AJ1436">
        <v>103</v>
      </c>
      <c r="AK1436">
        <v>598</v>
      </c>
      <c r="AL1436">
        <v>-2.2999999999999998</v>
      </c>
      <c r="AM1436">
        <v>656</v>
      </c>
      <c r="AN1436">
        <v>0</v>
      </c>
      <c r="AO1436">
        <v>0</v>
      </c>
      <c r="AP1436">
        <v>0</v>
      </c>
      <c r="AQ1436">
        <v>0</v>
      </c>
      <c r="AR1436">
        <v>0</v>
      </c>
      <c r="AS1436">
        <v>0</v>
      </c>
      <c r="AT1436">
        <v>0</v>
      </c>
      <c r="AU1436">
        <v>0</v>
      </c>
      <c r="AV1436">
        <v>0</v>
      </c>
      <c r="AW1436">
        <v>24204</v>
      </c>
      <c r="AX1436">
        <v>2344</v>
      </c>
      <c r="AY1436">
        <v>667</v>
      </c>
      <c r="AZ1436">
        <v>0</v>
      </c>
      <c r="BA1436">
        <v>628.24</v>
      </c>
      <c r="BB1436">
        <v>16.899999999999999</v>
      </c>
    </row>
    <row r="1437" spans="1:54" x14ac:dyDescent="0.3">
      <c r="A1437">
        <v>28017</v>
      </c>
      <c r="B1437" t="s">
        <v>297</v>
      </c>
      <c r="C1437" t="s">
        <v>977</v>
      </c>
      <c r="D1437">
        <v>17313</v>
      </c>
      <c r="E1437">
        <v>17392</v>
      </c>
      <c r="F1437">
        <v>-0.5</v>
      </c>
      <c r="G1437">
        <v>17392</v>
      </c>
      <c r="H1437">
        <v>6.8</v>
      </c>
      <c r="I1437">
        <v>25</v>
      </c>
      <c r="J1437">
        <v>15.6</v>
      </c>
      <c r="K1437">
        <v>51.9</v>
      </c>
      <c r="L1437">
        <v>54.2</v>
      </c>
      <c r="M1437">
        <v>43.9</v>
      </c>
      <c r="N1437">
        <v>0.3</v>
      </c>
      <c r="O1437">
        <v>0.4</v>
      </c>
      <c r="P1437">
        <v>0.1</v>
      </c>
      <c r="Q1437">
        <v>1</v>
      </c>
      <c r="R1437">
        <v>3.9</v>
      </c>
      <c r="S1437">
        <v>51.2</v>
      </c>
      <c r="T1437">
        <v>88.2</v>
      </c>
      <c r="U1437">
        <v>1.5</v>
      </c>
      <c r="V1437">
        <v>3.4</v>
      </c>
      <c r="W1437">
        <v>72</v>
      </c>
      <c r="X1437">
        <v>10</v>
      </c>
      <c r="Y1437">
        <v>657</v>
      </c>
      <c r="Z1437">
        <v>25.2</v>
      </c>
      <c r="AA1437">
        <v>7507</v>
      </c>
      <c r="AB1437">
        <v>73.2</v>
      </c>
      <c r="AC1437">
        <v>9</v>
      </c>
      <c r="AD1437">
        <v>64600</v>
      </c>
      <c r="AE1437">
        <v>6614</v>
      </c>
      <c r="AF1437">
        <v>2.58</v>
      </c>
      <c r="AG1437">
        <v>16677</v>
      </c>
      <c r="AH1437">
        <v>31061</v>
      </c>
      <c r="AI1437">
        <v>25.3</v>
      </c>
      <c r="AJ1437">
        <v>343</v>
      </c>
      <c r="AK1437">
        <v>5231</v>
      </c>
      <c r="AL1437">
        <v>-4.2</v>
      </c>
      <c r="AM1437">
        <v>1090</v>
      </c>
      <c r="AN1437">
        <v>1467</v>
      </c>
      <c r="AO1437">
        <v>0</v>
      </c>
      <c r="AP1437">
        <v>0</v>
      </c>
      <c r="AQ1437">
        <v>0</v>
      </c>
      <c r="AR1437">
        <v>0</v>
      </c>
      <c r="AS1437">
        <v>0</v>
      </c>
      <c r="AT1437">
        <v>25.4</v>
      </c>
      <c r="AU1437">
        <v>427185</v>
      </c>
      <c r="AV1437">
        <v>101537</v>
      </c>
      <c r="AW1437">
        <v>128019</v>
      </c>
      <c r="AX1437">
        <v>6785</v>
      </c>
      <c r="AY1437">
        <v>11476</v>
      </c>
      <c r="AZ1437">
        <v>3</v>
      </c>
      <c r="BA1437">
        <v>501.78</v>
      </c>
      <c r="BB1437">
        <v>34.700000000000003</v>
      </c>
    </row>
    <row r="1438" spans="1:54" x14ac:dyDescent="0.3">
      <c r="A1438">
        <v>28019</v>
      </c>
      <c r="B1438" t="s">
        <v>62</v>
      </c>
      <c r="C1438" t="s">
        <v>977</v>
      </c>
      <c r="D1438">
        <v>8294</v>
      </c>
      <c r="E1438">
        <v>8548</v>
      </c>
      <c r="F1438">
        <v>-3</v>
      </c>
      <c r="G1438">
        <v>8547</v>
      </c>
      <c r="H1438">
        <v>5.6</v>
      </c>
      <c r="I1438">
        <v>22.5</v>
      </c>
      <c r="J1438">
        <v>19.2</v>
      </c>
      <c r="K1438">
        <v>51.6</v>
      </c>
      <c r="L1438">
        <v>68.599999999999994</v>
      </c>
      <c r="M1438">
        <v>29.5</v>
      </c>
      <c r="N1438">
        <v>0.3</v>
      </c>
      <c r="O1438">
        <v>0.3</v>
      </c>
      <c r="P1438">
        <v>0.1</v>
      </c>
      <c r="Q1438">
        <v>1.2</v>
      </c>
      <c r="R1438">
        <v>1.3</v>
      </c>
      <c r="S1438">
        <v>67.7</v>
      </c>
      <c r="T1438">
        <v>85.5</v>
      </c>
      <c r="U1438">
        <v>0.1</v>
      </c>
      <c r="V1438">
        <v>0.7</v>
      </c>
      <c r="W1438">
        <v>78.3</v>
      </c>
      <c r="X1438">
        <v>12.6</v>
      </c>
      <c r="Y1438">
        <v>632</v>
      </c>
      <c r="Z1438">
        <v>28</v>
      </c>
      <c r="AA1438">
        <v>4154</v>
      </c>
      <c r="AB1438">
        <v>71.400000000000006</v>
      </c>
      <c r="AC1438">
        <v>6.9</v>
      </c>
      <c r="AD1438">
        <v>70600</v>
      </c>
      <c r="AE1438">
        <v>3378</v>
      </c>
      <c r="AF1438">
        <v>2.4300000000000002</v>
      </c>
      <c r="AG1438">
        <v>17145</v>
      </c>
      <c r="AH1438">
        <v>29876</v>
      </c>
      <c r="AI1438">
        <v>24.1</v>
      </c>
      <c r="AJ1438">
        <v>120</v>
      </c>
      <c r="AK1438">
        <v>1212</v>
      </c>
      <c r="AL1438">
        <v>2.1</v>
      </c>
      <c r="AM1438">
        <v>659</v>
      </c>
      <c r="AN1438">
        <v>469</v>
      </c>
      <c r="AO1438">
        <v>0</v>
      </c>
      <c r="AP1438">
        <v>0</v>
      </c>
      <c r="AQ1438">
        <v>0</v>
      </c>
      <c r="AR1438">
        <v>0</v>
      </c>
      <c r="AS1438">
        <v>0</v>
      </c>
      <c r="AT1438">
        <v>0</v>
      </c>
      <c r="AU1438">
        <v>0</v>
      </c>
      <c r="AV1438">
        <v>0</v>
      </c>
      <c r="AW1438">
        <v>30814</v>
      </c>
      <c r="AX1438">
        <v>3424</v>
      </c>
      <c r="AY1438">
        <v>1666</v>
      </c>
      <c r="AZ1438">
        <v>0</v>
      </c>
      <c r="BA1438">
        <v>418.18</v>
      </c>
      <c r="BB1438">
        <v>20.399999999999999</v>
      </c>
    </row>
    <row r="1439" spans="1:54" x14ac:dyDescent="0.3">
      <c r="A1439">
        <v>28021</v>
      </c>
      <c r="B1439" t="s">
        <v>615</v>
      </c>
      <c r="C1439" t="s">
        <v>977</v>
      </c>
      <c r="D1439">
        <v>9080</v>
      </c>
      <c r="E1439">
        <v>9598</v>
      </c>
      <c r="F1439">
        <v>-5.4</v>
      </c>
      <c r="G1439">
        <v>9604</v>
      </c>
      <c r="H1439">
        <v>6.1</v>
      </c>
      <c r="I1439">
        <v>21.9</v>
      </c>
      <c r="J1439">
        <v>14.3</v>
      </c>
      <c r="K1439">
        <v>52.5</v>
      </c>
      <c r="L1439">
        <v>14.3</v>
      </c>
      <c r="M1439">
        <v>84.1</v>
      </c>
      <c r="N1439">
        <v>0.2</v>
      </c>
      <c r="O1439">
        <v>0.7</v>
      </c>
      <c r="P1439">
        <v>0</v>
      </c>
      <c r="Q1439">
        <v>0.8</v>
      </c>
      <c r="R1439">
        <v>1.2</v>
      </c>
      <c r="S1439">
        <v>13.8</v>
      </c>
      <c r="T1439">
        <v>93.8</v>
      </c>
      <c r="U1439">
        <v>0.8</v>
      </c>
      <c r="V1439">
        <v>1.5</v>
      </c>
      <c r="W1439">
        <v>80.900000000000006</v>
      </c>
      <c r="X1439">
        <v>18.600000000000001</v>
      </c>
      <c r="Y1439">
        <v>341</v>
      </c>
      <c r="Z1439">
        <v>23.3</v>
      </c>
      <c r="AA1439">
        <v>4221</v>
      </c>
      <c r="AB1439">
        <v>80</v>
      </c>
      <c r="AC1439">
        <v>3.6</v>
      </c>
      <c r="AD1439">
        <v>54500</v>
      </c>
      <c r="AE1439">
        <v>3190</v>
      </c>
      <c r="AF1439">
        <v>2.84</v>
      </c>
      <c r="AG1439">
        <v>12177</v>
      </c>
      <c r="AH1439">
        <v>23689</v>
      </c>
      <c r="AI1439">
        <v>33.1</v>
      </c>
      <c r="AJ1439">
        <v>111</v>
      </c>
      <c r="AK1439">
        <v>0</v>
      </c>
      <c r="AL1439">
        <v>0</v>
      </c>
      <c r="AM1439">
        <v>329</v>
      </c>
      <c r="AN1439">
        <v>310</v>
      </c>
      <c r="AO1439">
        <v>40</v>
      </c>
      <c r="AP1439">
        <v>0</v>
      </c>
      <c r="AQ1439">
        <v>0</v>
      </c>
      <c r="AR1439">
        <v>0</v>
      </c>
      <c r="AS1439">
        <v>0</v>
      </c>
      <c r="AT1439">
        <v>14.5</v>
      </c>
      <c r="AU1439">
        <v>0</v>
      </c>
      <c r="AV1439">
        <v>0</v>
      </c>
      <c r="AW1439">
        <v>39271</v>
      </c>
      <c r="AX1439">
        <v>3675</v>
      </c>
      <c r="AY1439">
        <v>4726</v>
      </c>
      <c r="AZ1439">
        <v>0</v>
      </c>
      <c r="BA1439">
        <v>487.41</v>
      </c>
      <c r="BB1439">
        <v>19.7</v>
      </c>
    </row>
    <row r="1440" spans="1:54" x14ac:dyDescent="0.3">
      <c r="A1440">
        <v>28023</v>
      </c>
      <c r="B1440" t="s">
        <v>61</v>
      </c>
      <c r="C1440" t="s">
        <v>977</v>
      </c>
      <c r="D1440">
        <v>16299</v>
      </c>
      <c r="E1440">
        <v>16732</v>
      </c>
      <c r="F1440">
        <v>-2.6</v>
      </c>
      <c r="G1440">
        <v>16732</v>
      </c>
      <c r="H1440">
        <v>5.5</v>
      </c>
      <c r="I1440">
        <v>23.1</v>
      </c>
      <c r="J1440">
        <v>18.5</v>
      </c>
      <c r="K1440">
        <v>52.7</v>
      </c>
      <c r="L1440">
        <v>64.400000000000006</v>
      </c>
      <c r="M1440">
        <v>34.200000000000003</v>
      </c>
      <c r="N1440">
        <v>0.4</v>
      </c>
      <c r="O1440">
        <v>0.2</v>
      </c>
      <c r="P1440">
        <v>0</v>
      </c>
      <c r="Q1440">
        <v>0.7</v>
      </c>
      <c r="R1440">
        <v>1.1000000000000001</v>
      </c>
      <c r="S1440">
        <v>63.5</v>
      </c>
      <c r="T1440">
        <v>93.3</v>
      </c>
      <c r="U1440">
        <v>0.3</v>
      </c>
      <c r="V1440">
        <v>0.8</v>
      </c>
      <c r="W1440">
        <v>77</v>
      </c>
      <c r="X1440">
        <v>11.7</v>
      </c>
      <c r="Y1440">
        <v>1359</v>
      </c>
      <c r="Z1440">
        <v>30.2</v>
      </c>
      <c r="AA1440">
        <v>7874</v>
      </c>
      <c r="AB1440">
        <v>84.1</v>
      </c>
      <c r="AC1440">
        <v>3.7</v>
      </c>
      <c r="AD1440">
        <v>59900</v>
      </c>
      <c r="AE1440">
        <v>6305</v>
      </c>
      <c r="AF1440">
        <v>2.62</v>
      </c>
      <c r="AG1440">
        <v>18066</v>
      </c>
      <c r="AH1440">
        <v>31362</v>
      </c>
      <c r="AI1440">
        <v>23.4</v>
      </c>
      <c r="AJ1440">
        <v>229</v>
      </c>
      <c r="AK1440">
        <v>2520</v>
      </c>
      <c r="AL1440">
        <v>-9.8000000000000007</v>
      </c>
      <c r="AM1440">
        <v>968</v>
      </c>
      <c r="AN1440">
        <v>1413</v>
      </c>
      <c r="AO1440">
        <v>0</v>
      </c>
      <c r="AP1440">
        <v>0</v>
      </c>
      <c r="AQ1440">
        <v>0</v>
      </c>
      <c r="AR1440">
        <v>0</v>
      </c>
      <c r="AS1440">
        <v>0</v>
      </c>
      <c r="AT1440">
        <v>17.3</v>
      </c>
      <c r="AU1440">
        <v>0</v>
      </c>
      <c r="AV1440">
        <v>0</v>
      </c>
      <c r="AW1440">
        <v>58099</v>
      </c>
      <c r="AX1440">
        <v>3346</v>
      </c>
      <c r="AY1440">
        <v>4486</v>
      </c>
      <c r="AZ1440">
        <v>0</v>
      </c>
      <c r="BA1440">
        <v>691.55</v>
      </c>
      <c r="BB1440">
        <v>24.2</v>
      </c>
    </row>
    <row r="1441" spans="1:54" x14ac:dyDescent="0.3">
      <c r="A1441">
        <v>28025</v>
      </c>
      <c r="B1441" t="s">
        <v>60</v>
      </c>
      <c r="C1441" t="s">
        <v>977</v>
      </c>
      <c r="D1441">
        <v>20225</v>
      </c>
      <c r="E1441">
        <v>20634</v>
      </c>
      <c r="F1441">
        <v>-2</v>
      </c>
      <c r="G1441">
        <v>20634</v>
      </c>
      <c r="H1441">
        <v>6.1</v>
      </c>
      <c r="I1441">
        <v>24.2</v>
      </c>
      <c r="J1441">
        <v>16.3</v>
      </c>
      <c r="K1441">
        <v>53</v>
      </c>
      <c r="L1441">
        <v>40.200000000000003</v>
      </c>
      <c r="M1441">
        <v>58.6</v>
      </c>
      <c r="N1441">
        <v>0.2</v>
      </c>
      <c r="O1441">
        <v>0.2</v>
      </c>
      <c r="P1441">
        <v>0</v>
      </c>
      <c r="Q1441">
        <v>0.7</v>
      </c>
      <c r="R1441">
        <v>1.4</v>
      </c>
      <c r="S1441">
        <v>39.4</v>
      </c>
      <c r="T1441">
        <v>88.8</v>
      </c>
      <c r="U1441">
        <v>0.5</v>
      </c>
      <c r="V1441">
        <v>1.9</v>
      </c>
      <c r="W1441">
        <v>79.099999999999994</v>
      </c>
      <c r="X1441">
        <v>17.899999999999999</v>
      </c>
      <c r="Y1441">
        <v>1220</v>
      </c>
      <c r="Z1441">
        <v>22.8</v>
      </c>
      <c r="AA1441">
        <v>9194</v>
      </c>
      <c r="AB1441">
        <v>71.3</v>
      </c>
      <c r="AC1441">
        <v>12.1</v>
      </c>
      <c r="AD1441">
        <v>80600</v>
      </c>
      <c r="AE1441">
        <v>7750</v>
      </c>
      <c r="AF1441">
        <v>2.61</v>
      </c>
      <c r="AG1441">
        <v>18273</v>
      </c>
      <c r="AH1441">
        <v>30764</v>
      </c>
      <c r="AI1441">
        <v>26.4</v>
      </c>
      <c r="AJ1441">
        <v>356</v>
      </c>
      <c r="AK1441">
        <v>4090</v>
      </c>
      <c r="AL1441">
        <v>-3.2</v>
      </c>
      <c r="AM1441">
        <v>1273</v>
      </c>
      <c r="AN1441">
        <v>1424</v>
      </c>
      <c r="AO1441">
        <v>0</v>
      </c>
      <c r="AP1441">
        <v>0</v>
      </c>
      <c r="AQ1441">
        <v>0</v>
      </c>
      <c r="AR1441">
        <v>0</v>
      </c>
      <c r="AS1441">
        <v>0</v>
      </c>
      <c r="AT1441">
        <v>25.2</v>
      </c>
      <c r="AU1441">
        <v>392963</v>
      </c>
      <c r="AV1441">
        <v>0</v>
      </c>
      <c r="AW1441">
        <v>126026</v>
      </c>
      <c r="AX1441">
        <v>6037</v>
      </c>
      <c r="AY1441">
        <v>15843</v>
      </c>
      <c r="AZ1441">
        <v>6</v>
      </c>
      <c r="BA1441">
        <v>410.08</v>
      </c>
      <c r="BB1441">
        <v>50.3</v>
      </c>
    </row>
    <row r="1442" spans="1:54" x14ac:dyDescent="0.3">
      <c r="A1442">
        <v>28027</v>
      </c>
      <c r="B1442" t="s">
        <v>1589</v>
      </c>
      <c r="C1442" t="s">
        <v>977</v>
      </c>
      <c r="D1442">
        <v>24807</v>
      </c>
      <c r="E1442">
        <v>26151</v>
      </c>
      <c r="F1442">
        <v>-5.0999999999999996</v>
      </c>
      <c r="G1442">
        <v>26151</v>
      </c>
      <c r="H1442">
        <v>8.1999999999999993</v>
      </c>
      <c r="I1442">
        <v>27.6</v>
      </c>
      <c r="J1442">
        <v>13.3</v>
      </c>
      <c r="K1442">
        <v>53.9</v>
      </c>
      <c r="L1442">
        <v>23.5</v>
      </c>
      <c r="M1442">
        <v>74.900000000000006</v>
      </c>
      <c r="N1442">
        <v>0.1</v>
      </c>
      <c r="O1442">
        <v>0.7</v>
      </c>
      <c r="P1442">
        <v>0</v>
      </c>
      <c r="Q1442">
        <v>0.7</v>
      </c>
      <c r="R1442">
        <v>1.5</v>
      </c>
      <c r="S1442">
        <v>22.6</v>
      </c>
      <c r="T1442">
        <v>86.3</v>
      </c>
      <c r="U1442">
        <v>0.5</v>
      </c>
      <c r="V1442">
        <v>1.2</v>
      </c>
      <c r="W1442">
        <v>76.599999999999994</v>
      </c>
      <c r="X1442">
        <v>17.5</v>
      </c>
      <c r="Y1442">
        <v>1198</v>
      </c>
      <c r="Z1442">
        <v>19.5</v>
      </c>
      <c r="AA1442">
        <v>10750</v>
      </c>
      <c r="AB1442">
        <v>53.3</v>
      </c>
      <c r="AC1442">
        <v>21.9</v>
      </c>
      <c r="AD1442">
        <v>55600</v>
      </c>
      <c r="AE1442">
        <v>9464</v>
      </c>
      <c r="AF1442">
        <v>2.66</v>
      </c>
      <c r="AG1442">
        <v>15742</v>
      </c>
      <c r="AH1442">
        <v>26407</v>
      </c>
      <c r="AI1442">
        <v>38.200000000000003</v>
      </c>
      <c r="AJ1442">
        <v>555</v>
      </c>
      <c r="AK1442">
        <v>6625</v>
      </c>
      <c r="AL1442">
        <v>-2.9</v>
      </c>
      <c r="AM1442">
        <v>1768</v>
      </c>
      <c r="AN1442">
        <v>2027</v>
      </c>
      <c r="AO1442">
        <v>33</v>
      </c>
      <c r="AP1442">
        <v>0</v>
      </c>
      <c r="AQ1442">
        <v>0</v>
      </c>
      <c r="AR1442">
        <v>0</v>
      </c>
      <c r="AS1442">
        <v>0</v>
      </c>
      <c r="AT1442">
        <v>27.5</v>
      </c>
      <c r="AU1442">
        <v>0</v>
      </c>
      <c r="AV1442">
        <v>0</v>
      </c>
      <c r="AW1442">
        <v>260323</v>
      </c>
      <c r="AX1442">
        <v>9448</v>
      </c>
      <c r="AY1442">
        <v>120568</v>
      </c>
      <c r="AZ1442">
        <v>6</v>
      </c>
      <c r="BA1442">
        <v>552.44000000000005</v>
      </c>
      <c r="BB1442">
        <v>47.3</v>
      </c>
    </row>
    <row r="1443" spans="1:54" x14ac:dyDescent="0.3">
      <c r="A1443">
        <v>28029</v>
      </c>
      <c r="B1443" t="s">
        <v>1590</v>
      </c>
      <c r="C1443" t="s">
        <v>977</v>
      </c>
      <c r="D1443">
        <v>28797</v>
      </c>
      <c r="E1443">
        <v>29449</v>
      </c>
      <c r="F1443">
        <v>-2.2000000000000002</v>
      </c>
      <c r="G1443">
        <v>29449</v>
      </c>
      <c r="H1443">
        <v>6.4</v>
      </c>
      <c r="I1443">
        <v>23.6</v>
      </c>
      <c r="J1443">
        <v>15.4</v>
      </c>
      <c r="K1443">
        <v>51.6</v>
      </c>
      <c r="L1443">
        <v>47.1</v>
      </c>
      <c r="M1443">
        <v>51.4</v>
      </c>
      <c r="N1443">
        <v>0.2</v>
      </c>
      <c r="O1443">
        <v>0.4</v>
      </c>
      <c r="P1443">
        <v>0</v>
      </c>
      <c r="Q1443">
        <v>1</v>
      </c>
      <c r="R1443">
        <v>2.8</v>
      </c>
      <c r="S1443">
        <v>44.9</v>
      </c>
      <c r="T1443">
        <v>91.9</v>
      </c>
      <c r="U1443">
        <v>2.2999999999999998</v>
      </c>
      <c r="V1443">
        <v>3.6</v>
      </c>
      <c r="W1443">
        <v>79.599999999999994</v>
      </c>
      <c r="X1443">
        <v>13.5</v>
      </c>
      <c r="Y1443">
        <v>1785</v>
      </c>
      <c r="Z1443">
        <v>25.3</v>
      </c>
      <c r="AA1443">
        <v>12113</v>
      </c>
      <c r="AB1443">
        <v>76.3</v>
      </c>
      <c r="AC1443">
        <v>3.4</v>
      </c>
      <c r="AD1443">
        <v>74100</v>
      </c>
      <c r="AE1443">
        <v>9897</v>
      </c>
      <c r="AF1443">
        <v>2.83</v>
      </c>
      <c r="AG1443">
        <v>18318</v>
      </c>
      <c r="AH1443">
        <v>35421</v>
      </c>
      <c r="AI1443">
        <v>26.3</v>
      </c>
      <c r="AJ1443">
        <v>437</v>
      </c>
      <c r="AK1443">
        <v>5924</v>
      </c>
      <c r="AL1443">
        <v>-2.9</v>
      </c>
      <c r="AM1443">
        <v>1665</v>
      </c>
      <c r="AN1443">
        <v>1803</v>
      </c>
      <c r="AO1443">
        <v>19.7</v>
      </c>
      <c r="AP1443">
        <v>2.2999999999999998</v>
      </c>
      <c r="AQ1443">
        <v>0</v>
      </c>
      <c r="AR1443">
        <v>0</v>
      </c>
      <c r="AS1443">
        <v>1.5</v>
      </c>
      <c r="AT1443">
        <v>21.5</v>
      </c>
      <c r="AU1443">
        <v>0</v>
      </c>
      <c r="AV1443">
        <v>0</v>
      </c>
      <c r="AW1443">
        <v>143069</v>
      </c>
      <c r="AX1443">
        <v>4889</v>
      </c>
      <c r="AY1443">
        <v>15675</v>
      </c>
      <c r="AZ1443">
        <v>6</v>
      </c>
      <c r="BA1443">
        <v>777.24</v>
      </c>
      <c r="BB1443">
        <v>37.9</v>
      </c>
    </row>
    <row r="1444" spans="1:54" x14ac:dyDescent="0.3">
      <c r="A1444">
        <v>28031</v>
      </c>
      <c r="B1444" t="s">
        <v>54</v>
      </c>
      <c r="C1444" t="s">
        <v>977</v>
      </c>
      <c r="D1444">
        <v>19442</v>
      </c>
      <c r="E1444">
        <v>19571</v>
      </c>
      <c r="F1444">
        <v>-0.7</v>
      </c>
      <c r="G1444">
        <v>19568</v>
      </c>
      <c r="H1444">
        <v>7.1</v>
      </c>
      <c r="I1444">
        <v>24.8</v>
      </c>
      <c r="J1444">
        <v>17</v>
      </c>
      <c r="K1444">
        <v>51.1</v>
      </c>
      <c r="L1444">
        <v>62.6</v>
      </c>
      <c r="M1444">
        <v>35.9</v>
      </c>
      <c r="N1444">
        <v>0.2</v>
      </c>
      <c r="O1444">
        <v>0.3</v>
      </c>
      <c r="P1444">
        <v>0.1</v>
      </c>
      <c r="Q1444">
        <v>1</v>
      </c>
      <c r="R1444">
        <v>2.1</v>
      </c>
      <c r="S1444">
        <v>61.2</v>
      </c>
      <c r="T1444">
        <v>91.2</v>
      </c>
      <c r="U1444">
        <v>0.3</v>
      </c>
      <c r="V1444">
        <v>1</v>
      </c>
      <c r="W1444">
        <v>76.5</v>
      </c>
      <c r="X1444">
        <v>14.2</v>
      </c>
      <c r="Y1444">
        <v>1460</v>
      </c>
      <c r="Z1444">
        <v>27.3</v>
      </c>
      <c r="AA1444">
        <v>8505</v>
      </c>
      <c r="AB1444">
        <v>83</v>
      </c>
      <c r="AC1444">
        <v>2.5</v>
      </c>
      <c r="AD1444">
        <v>71800</v>
      </c>
      <c r="AE1444">
        <v>7036</v>
      </c>
      <c r="AF1444">
        <v>2.73</v>
      </c>
      <c r="AG1444">
        <v>17241</v>
      </c>
      <c r="AH1444">
        <v>33381</v>
      </c>
      <c r="AI1444">
        <v>29.9</v>
      </c>
      <c r="AJ1444">
        <v>328</v>
      </c>
      <c r="AK1444">
        <v>3932</v>
      </c>
      <c r="AL1444">
        <v>1.3</v>
      </c>
      <c r="AM1444">
        <v>1430</v>
      </c>
      <c r="AN1444">
        <v>1495</v>
      </c>
      <c r="AO1444">
        <v>12.3</v>
      </c>
      <c r="AP1444">
        <v>0</v>
      </c>
      <c r="AQ1444">
        <v>0</v>
      </c>
      <c r="AR1444">
        <v>0</v>
      </c>
      <c r="AS1444">
        <v>0</v>
      </c>
      <c r="AT1444">
        <v>20.100000000000001</v>
      </c>
      <c r="AU1444">
        <v>0</v>
      </c>
      <c r="AV1444">
        <v>66560</v>
      </c>
      <c r="AW1444">
        <v>171612</v>
      </c>
      <c r="AX1444">
        <v>8453</v>
      </c>
      <c r="AY1444">
        <v>11175</v>
      </c>
      <c r="AZ1444">
        <v>8</v>
      </c>
      <c r="BA1444">
        <v>413.79</v>
      </c>
      <c r="BB1444">
        <v>47.3</v>
      </c>
    </row>
    <row r="1445" spans="1:54" x14ac:dyDescent="0.3">
      <c r="A1445">
        <v>28033</v>
      </c>
      <c r="B1445" t="s">
        <v>1198</v>
      </c>
      <c r="C1445" t="s">
        <v>977</v>
      </c>
      <c r="D1445">
        <v>170913</v>
      </c>
      <c r="E1445">
        <v>161264</v>
      </c>
      <c r="F1445">
        <v>6</v>
      </c>
      <c r="G1445">
        <v>161252</v>
      </c>
      <c r="H1445">
        <v>6.3</v>
      </c>
      <c r="I1445">
        <v>26.7</v>
      </c>
      <c r="J1445">
        <v>11.8</v>
      </c>
      <c r="K1445">
        <v>51.5</v>
      </c>
      <c r="L1445">
        <v>71.900000000000006</v>
      </c>
      <c r="M1445">
        <v>24.9</v>
      </c>
      <c r="N1445">
        <v>0.3</v>
      </c>
      <c r="O1445">
        <v>1.4</v>
      </c>
      <c r="P1445">
        <v>0.1</v>
      </c>
      <c r="Q1445">
        <v>1.4</v>
      </c>
      <c r="R1445">
        <v>4.9000000000000004</v>
      </c>
      <c r="S1445">
        <v>67.5</v>
      </c>
      <c r="T1445">
        <v>85.9</v>
      </c>
      <c r="U1445">
        <v>3.6</v>
      </c>
      <c r="V1445">
        <v>5.3</v>
      </c>
      <c r="W1445">
        <v>88.6</v>
      </c>
      <c r="X1445">
        <v>21.6</v>
      </c>
      <c r="Y1445">
        <v>11011</v>
      </c>
      <c r="Z1445">
        <v>25.1</v>
      </c>
      <c r="AA1445">
        <v>63932</v>
      </c>
      <c r="AB1445">
        <v>75.099999999999994</v>
      </c>
      <c r="AC1445">
        <v>12</v>
      </c>
      <c r="AD1445">
        <v>152600</v>
      </c>
      <c r="AE1445">
        <v>57979</v>
      </c>
      <c r="AF1445">
        <v>2.82</v>
      </c>
      <c r="AG1445">
        <v>25176</v>
      </c>
      <c r="AH1445">
        <v>58505</v>
      </c>
      <c r="AI1445">
        <v>9.8000000000000007</v>
      </c>
      <c r="AJ1445">
        <v>2613</v>
      </c>
      <c r="AK1445">
        <v>46136</v>
      </c>
      <c r="AL1445">
        <v>0.8</v>
      </c>
      <c r="AM1445">
        <v>11583</v>
      </c>
      <c r="AN1445">
        <v>12573</v>
      </c>
      <c r="AO1445">
        <v>13</v>
      </c>
      <c r="AP1445">
        <v>0</v>
      </c>
      <c r="AQ1445">
        <v>1.8</v>
      </c>
      <c r="AR1445">
        <v>0</v>
      </c>
      <c r="AS1445">
        <v>1.5</v>
      </c>
      <c r="AT1445">
        <v>28.5</v>
      </c>
      <c r="AU1445">
        <v>1663506</v>
      </c>
      <c r="AV1445">
        <v>1676805</v>
      </c>
      <c r="AW1445">
        <v>2069453</v>
      </c>
      <c r="AX1445">
        <v>13825</v>
      </c>
      <c r="AY1445">
        <v>256752</v>
      </c>
      <c r="AZ1445">
        <v>990</v>
      </c>
      <c r="BA1445">
        <v>476.15</v>
      </c>
      <c r="BB1445">
        <v>338.7</v>
      </c>
    </row>
    <row r="1446" spans="1:54" x14ac:dyDescent="0.3">
      <c r="A1446">
        <v>28035</v>
      </c>
      <c r="B1446" t="s">
        <v>1591</v>
      </c>
      <c r="C1446" t="s">
        <v>977</v>
      </c>
      <c r="D1446">
        <v>76330</v>
      </c>
      <c r="E1446">
        <v>74932</v>
      </c>
      <c r="F1446">
        <v>1.9</v>
      </c>
      <c r="G1446">
        <v>74934</v>
      </c>
      <c r="H1446">
        <v>6.8</v>
      </c>
      <c r="I1446">
        <v>23.1</v>
      </c>
      <c r="J1446">
        <v>12.7</v>
      </c>
      <c r="K1446">
        <v>52.2</v>
      </c>
      <c r="L1446">
        <v>60</v>
      </c>
      <c r="M1446">
        <v>37</v>
      </c>
      <c r="N1446">
        <v>0.4</v>
      </c>
      <c r="O1446">
        <v>1.1000000000000001</v>
      </c>
      <c r="P1446">
        <v>0.1</v>
      </c>
      <c r="Q1446">
        <v>1.4</v>
      </c>
      <c r="R1446">
        <v>3.2</v>
      </c>
      <c r="S1446">
        <v>57.5</v>
      </c>
      <c r="T1446">
        <v>78.900000000000006</v>
      </c>
      <c r="U1446">
        <v>2.8</v>
      </c>
      <c r="V1446">
        <v>4.2</v>
      </c>
      <c r="W1446">
        <v>83.8</v>
      </c>
      <c r="X1446">
        <v>27</v>
      </c>
      <c r="Y1446">
        <v>5360</v>
      </c>
      <c r="Z1446">
        <v>20.8</v>
      </c>
      <c r="AA1446">
        <v>32602</v>
      </c>
      <c r="AB1446">
        <v>56.5</v>
      </c>
      <c r="AC1446">
        <v>25</v>
      </c>
      <c r="AD1446">
        <v>117500</v>
      </c>
      <c r="AE1446">
        <v>27822</v>
      </c>
      <c r="AF1446">
        <v>2.58</v>
      </c>
      <c r="AG1446">
        <v>19736</v>
      </c>
      <c r="AH1446">
        <v>36726</v>
      </c>
      <c r="AI1446">
        <v>27.6</v>
      </c>
      <c r="AJ1446">
        <v>1853</v>
      </c>
      <c r="AK1446">
        <v>31976</v>
      </c>
      <c r="AL1446">
        <v>3.3</v>
      </c>
      <c r="AM1446">
        <v>5162</v>
      </c>
      <c r="AN1446">
        <v>5646</v>
      </c>
      <c r="AO1446">
        <v>12.4</v>
      </c>
      <c r="AP1446">
        <v>0</v>
      </c>
      <c r="AQ1446">
        <v>1.9</v>
      </c>
      <c r="AR1446">
        <v>0</v>
      </c>
      <c r="AS1446">
        <v>0</v>
      </c>
      <c r="AT1446">
        <v>24.8</v>
      </c>
      <c r="AU1446">
        <v>883448</v>
      </c>
      <c r="AV1446">
        <v>424129</v>
      </c>
      <c r="AW1446">
        <v>2121634</v>
      </c>
      <c r="AX1446">
        <v>26812</v>
      </c>
      <c r="AY1446">
        <v>158846</v>
      </c>
      <c r="AZ1446">
        <v>165</v>
      </c>
      <c r="BA1446">
        <v>466.31</v>
      </c>
      <c r="BB1446">
        <v>160.69999999999999</v>
      </c>
    </row>
    <row r="1447" spans="1:54" x14ac:dyDescent="0.3">
      <c r="A1447">
        <v>28037</v>
      </c>
      <c r="B1447" t="s">
        <v>45</v>
      </c>
      <c r="C1447" t="s">
        <v>977</v>
      </c>
      <c r="D1447">
        <v>7833</v>
      </c>
      <c r="E1447">
        <v>8118</v>
      </c>
      <c r="F1447">
        <v>-3.5</v>
      </c>
      <c r="G1447">
        <v>8118</v>
      </c>
      <c r="H1447">
        <v>5.6</v>
      </c>
      <c r="I1447">
        <v>24.5</v>
      </c>
      <c r="J1447">
        <v>17.8</v>
      </c>
      <c r="K1447">
        <v>51.2</v>
      </c>
      <c r="L1447">
        <v>63.2</v>
      </c>
      <c r="M1447">
        <v>35.5</v>
      </c>
      <c r="N1447">
        <v>0.2</v>
      </c>
      <c r="O1447">
        <v>0.1</v>
      </c>
      <c r="P1447">
        <v>0</v>
      </c>
      <c r="Q1447">
        <v>0.9</v>
      </c>
      <c r="R1447">
        <v>0.8</v>
      </c>
      <c r="S1447">
        <v>62.7</v>
      </c>
      <c r="T1447">
        <v>94</v>
      </c>
      <c r="U1447">
        <v>0.3</v>
      </c>
      <c r="V1447">
        <v>1.1000000000000001</v>
      </c>
      <c r="W1447">
        <v>81.099999999999994</v>
      </c>
      <c r="X1447">
        <v>11.3</v>
      </c>
      <c r="Y1447">
        <v>589</v>
      </c>
      <c r="Z1447">
        <v>39.799999999999997</v>
      </c>
      <c r="AA1447">
        <v>4157</v>
      </c>
      <c r="AB1447">
        <v>79.599999999999994</v>
      </c>
      <c r="AC1447">
        <v>3.2</v>
      </c>
      <c r="AD1447">
        <v>63700</v>
      </c>
      <c r="AE1447">
        <v>3311</v>
      </c>
      <c r="AF1447">
        <v>2.39</v>
      </c>
      <c r="AG1447">
        <v>24234</v>
      </c>
      <c r="AH1447">
        <v>32372</v>
      </c>
      <c r="AI1447">
        <v>23</v>
      </c>
      <c r="AJ1447">
        <v>117</v>
      </c>
      <c r="AK1447">
        <v>1123</v>
      </c>
      <c r="AL1447">
        <v>0</v>
      </c>
      <c r="AM1447">
        <v>448</v>
      </c>
      <c r="AN1447">
        <v>524</v>
      </c>
      <c r="AO1447">
        <v>0</v>
      </c>
      <c r="AP1447">
        <v>0</v>
      </c>
      <c r="AQ1447">
        <v>0</v>
      </c>
      <c r="AR1447">
        <v>0</v>
      </c>
      <c r="AS1447">
        <v>0</v>
      </c>
      <c r="AT1447">
        <v>0</v>
      </c>
      <c r="AU1447">
        <v>0</v>
      </c>
      <c r="AV1447">
        <v>0</v>
      </c>
      <c r="AW1447">
        <v>20884</v>
      </c>
      <c r="AX1447">
        <v>2507</v>
      </c>
      <c r="AY1447">
        <v>0</v>
      </c>
      <c r="AZ1447">
        <v>0</v>
      </c>
      <c r="BA1447">
        <v>563.78</v>
      </c>
      <c r="BB1447">
        <v>14.4</v>
      </c>
    </row>
    <row r="1448" spans="1:54" x14ac:dyDescent="0.3">
      <c r="A1448">
        <v>28039</v>
      </c>
      <c r="B1448" t="s">
        <v>1592</v>
      </c>
      <c r="C1448" t="s">
        <v>977</v>
      </c>
      <c r="D1448">
        <v>23303</v>
      </c>
      <c r="E1448">
        <v>22579</v>
      </c>
      <c r="F1448">
        <v>3.2</v>
      </c>
      <c r="G1448">
        <v>22578</v>
      </c>
      <c r="H1448">
        <v>7.3</v>
      </c>
      <c r="I1448">
        <v>26.2</v>
      </c>
      <c r="J1448">
        <v>14.5</v>
      </c>
      <c r="K1448">
        <v>49.5</v>
      </c>
      <c r="L1448">
        <v>89.8</v>
      </c>
      <c r="M1448">
        <v>8.5</v>
      </c>
      <c r="N1448">
        <v>0.4</v>
      </c>
      <c r="O1448">
        <v>0.3</v>
      </c>
      <c r="P1448">
        <v>0</v>
      </c>
      <c r="Q1448">
        <v>0.9</v>
      </c>
      <c r="R1448">
        <v>2.2000000000000002</v>
      </c>
      <c r="S1448">
        <v>87.8</v>
      </c>
      <c r="T1448">
        <v>86.4</v>
      </c>
      <c r="U1448">
        <v>1.8</v>
      </c>
      <c r="V1448">
        <v>2.1</v>
      </c>
      <c r="W1448">
        <v>83.8</v>
      </c>
      <c r="X1448">
        <v>10.3</v>
      </c>
      <c r="Y1448">
        <v>1630</v>
      </c>
      <c r="Z1448">
        <v>35.200000000000003</v>
      </c>
      <c r="AA1448">
        <v>9357</v>
      </c>
      <c r="AB1448">
        <v>84.2</v>
      </c>
      <c r="AC1448">
        <v>2.2000000000000002</v>
      </c>
      <c r="AD1448">
        <v>94400</v>
      </c>
      <c r="AE1448">
        <v>7842</v>
      </c>
      <c r="AF1448">
        <v>2.83</v>
      </c>
      <c r="AG1448">
        <v>20217</v>
      </c>
      <c r="AH1448">
        <v>43958</v>
      </c>
      <c r="AI1448">
        <v>18.600000000000001</v>
      </c>
      <c r="AJ1448">
        <v>310</v>
      </c>
      <c r="AK1448">
        <v>3508</v>
      </c>
      <c r="AL1448">
        <v>7.8</v>
      </c>
      <c r="AM1448">
        <v>1291</v>
      </c>
      <c r="AN1448">
        <v>2033</v>
      </c>
      <c r="AO1448">
        <v>4.9000000000000004</v>
      </c>
      <c r="AP1448">
        <v>0</v>
      </c>
      <c r="AQ1448">
        <v>0</v>
      </c>
      <c r="AR1448">
        <v>0</v>
      </c>
      <c r="AS1448">
        <v>0</v>
      </c>
      <c r="AT1448">
        <v>21.3</v>
      </c>
      <c r="AU1448">
        <v>0</v>
      </c>
      <c r="AV1448">
        <v>0</v>
      </c>
      <c r="AW1448">
        <v>231543</v>
      </c>
      <c r="AX1448">
        <v>10510</v>
      </c>
      <c r="AY1448">
        <v>13432</v>
      </c>
      <c r="AZ1448">
        <v>0</v>
      </c>
      <c r="BA1448">
        <v>478.71</v>
      </c>
      <c r="BB1448">
        <v>47.2</v>
      </c>
    </row>
    <row r="1449" spans="1:54" x14ac:dyDescent="0.3">
      <c r="A1449">
        <v>28041</v>
      </c>
      <c r="B1449" t="s">
        <v>43</v>
      </c>
      <c r="C1449" t="s">
        <v>977</v>
      </c>
      <c r="D1449">
        <v>14326</v>
      </c>
      <c r="E1449">
        <v>14395</v>
      </c>
      <c r="F1449">
        <v>-0.5</v>
      </c>
      <c r="G1449">
        <v>14400</v>
      </c>
      <c r="H1449">
        <v>4.8</v>
      </c>
      <c r="I1449">
        <v>20</v>
      </c>
      <c r="J1449">
        <v>12.9</v>
      </c>
      <c r="K1449">
        <v>40.5</v>
      </c>
      <c r="L1449">
        <v>71.5</v>
      </c>
      <c r="M1449">
        <v>27.2</v>
      </c>
      <c r="N1449">
        <v>0.4</v>
      </c>
      <c r="O1449">
        <v>0.1</v>
      </c>
      <c r="P1449">
        <v>0</v>
      </c>
      <c r="Q1449">
        <v>0.8</v>
      </c>
      <c r="R1449">
        <v>1</v>
      </c>
      <c r="S1449">
        <v>70.599999999999994</v>
      </c>
      <c r="T1449">
        <v>83.4</v>
      </c>
      <c r="U1449">
        <v>0.8</v>
      </c>
      <c r="V1449">
        <v>2.6</v>
      </c>
      <c r="W1449">
        <v>75.7</v>
      </c>
      <c r="X1449">
        <v>7.8</v>
      </c>
      <c r="Y1449">
        <v>1153</v>
      </c>
      <c r="Z1449">
        <v>37.6</v>
      </c>
      <c r="AA1449">
        <v>5123</v>
      </c>
      <c r="AB1449">
        <v>87.4</v>
      </c>
      <c r="AC1449">
        <v>5.5</v>
      </c>
      <c r="AD1449">
        <v>83200</v>
      </c>
      <c r="AE1449">
        <v>4117</v>
      </c>
      <c r="AF1449">
        <v>2.74</v>
      </c>
      <c r="AG1449">
        <v>14463</v>
      </c>
      <c r="AH1449">
        <v>36888</v>
      </c>
      <c r="AI1449">
        <v>18.2</v>
      </c>
      <c r="AJ1449">
        <v>122</v>
      </c>
      <c r="AK1449">
        <v>709</v>
      </c>
      <c r="AL1449">
        <v>-4.8</v>
      </c>
      <c r="AM1449">
        <v>638</v>
      </c>
      <c r="AN1449">
        <v>783</v>
      </c>
      <c r="AO1449">
        <v>0</v>
      </c>
      <c r="AP1449">
        <v>0</v>
      </c>
      <c r="AQ1449">
        <v>0</v>
      </c>
      <c r="AR1449">
        <v>0</v>
      </c>
      <c r="AS1449">
        <v>0</v>
      </c>
      <c r="AT1449">
        <v>0</v>
      </c>
      <c r="AU1449">
        <v>0</v>
      </c>
      <c r="AV1449">
        <v>27584</v>
      </c>
      <c r="AW1449">
        <v>39126</v>
      </c>
      <c r="AX1449">
        <v>2857</v>
      </c>
      <c r="AY1449">
        <v>1698</v>
      </c>
      <c r="AZ1449">
        <v>0</v>
      </c>
      <c r="BA1449">
        <v>712.76</v>
      </c>
      <c r="BB1449">
        <v>20.2</v>
      </c>
    </row>
    <row r="1450" spans="1:54" x14ac:dyDescent="0.3">
      <c r="A1450">
        <v>28043</v>
      </c>
      <c r="B1450" t="s">
        <v>1593</v>
      </c>
      <c r="C1450" t="s">
        <v>977</v>
      </c>
      <c r="D1450">
        <v>21666</v>
      </c>
      <c r="E1450">
        <v>21906</v>
      </c>
      <c r="F1450">
        <v>-1.1000000000000001</v>
      </c>
      <c r="G1450">
        <v>21906</v>
      </c>
      <c r="H1450">
        <v>6.2</v>
      </c>
      <c r="I1450">
        <v>23.7</v>
      </c>
      <c r="J1450">
        <v>16.600000000000001</v>
      </c>
      <c r="K1450">
        <v>52.7</v>
      </c>
      <c r="L1450">
        <v>56</v>
      </c>
      <c r="M1450">
        <v>42.4</v>
      </c>
      <c r="N1450">
        <v>0.2</v>
      </c>
      <c r="O1450">
        <v>0.4</v>
      </c>
      <c r="P1450">
        <v>0</v>
      </c>
      <c r="Q1450">
        <v>0.9</v>
      </c>
      <c r="R1450">
        <v>1.2</v>
      </c>
      <c r="S1450">
        <v>55.2</v>
      </c>
      <c r="T1450">
        <v>88.3</v>
      </c>
      <c r="U1450">
        <v>0.4</v>
      </c>
      <c r="V1450">
        <v>0.9</v>
      </c>
      <c r="W1450">
        <v>78.400000000000006</v>
      </c>
      <c r="X1450">
        <v>14.7</v>
      </c>
      <c r="Y1450">
        <v>1095</v>
      </c>
      <c r="Z1450">
        <v>21.5</v>
      </c>
      <c r="AA1450">
        <v>10188</v>
      </c>
      <c r="AB1450">
        <v>73.5</v>
      </c>
      <c r="AC1450">
        <v>11.5</v>
      </c>
      <c r="AD1450">
        <v>86500</v>
      </c>
      <c r="AE1450">
        <v>7941</v>
      </c>
      <c r="AF1450">
        <v>2.69</v>
      </c>
      <c r="AG1450">
        <v>21084</v>
      </c>
      <c r="AH1450">
        <v>34129</v>
      </c>
      <c r="AI1450">
        <v>21.9</v>
      </c>
      <c r="AJ1450">
        <v>546</v>
      </c>
      <c r="AK1450">
        <v>8225</v>
      </c>
      <c r="AL1450">
        <v>4.4000000000000004</v>
      </c>
      <c r="AM1450">
        <v>1337</v>
      </c>
      <c r="AN1450">
        <v>1973</v>
      </c>
      <c r="AO1450">
        <v>14.5</v>
      </c>
      <c r="AP1450">
        <v>0</v>
      </c>
      <c r="AQ1450">
        <v>0</v>
      </c>
      <c r="AR1450">
        <v>0</v>
      </c>
      <c r="AS1450">
        <v>0</v>
      </c>
      <c r="AT1450">
        <v>32.200000000000003</v>
      </c>
      <c r="AU1450">
        <v>732464</v>
      </c>
      <c r="AV1450">
        <v>0</v>
      </c>
      <c r="AW1450">
        <v>377005</v>
      </c>
      <c r="AX1450">
        <v>16312</v>
      </c>
      <c r="AY1450">
        <v>36218</v>
      </c>
      <c r="AZ1450">
        <v>14</v>
      </c>
      <c r="BA1450">
        <v>422.11</v>
      </c>
      <c r="BB1450">
        <v>51.9</v>
      </c>
    </row>
    <row r="1451" spans="1:54" x14ac:dyDescent="0.3">
      <c r="A1451">
        <v>28045</v>
      </c>
      <c r="B1451" t="s">
        <v>283</v>
      </c>
      <c r="C1451" t="s">
        <v>977</v>
      </c>
      <c r="D1451">
        <v>45949</v>
      </c>
      <c r="E1451">
        <v>44014</v>
      </c>
      <c r="F1451">
        <v>4.4000000000000004</v>
      </c>
      <c r="G1451">
        <v>43929</v>
      </c>
      <c r="H1451">
        <v>5.4</v>
      </c>
      <c r="I1451">
        <v>22.1</v>
      </c>
      <c r="J1451">
        <v>17.3</v>
      </c>
      <c r="K1451">
        <v>50.9</v>
      </c>
      <c r="L1451">
        <v>87.8</v>
      </c>
      <c r="M1451">
        <v>8.4</v>
      </c>
      <c r="N1451">
        <v>0.6</v>
      </c>
      <c r="O1451">
        <v>1.1000000000000001</v>
      </c>
      <c r="P1451">
        <v>0.1</v>
      </c>
      <c r="Q1451">
        <v>2</v>
      </c>
      <c r="R1451">
        <v>3.6</v>
      </c>
      <c r="S1451">
        <v>84.7</v>
      </c>
      <c r="T1451">
        <v>85.2</v>
      </c>
      <c r="U1451">
        <v>3.6</v>
      </c>
      <c r="V1451">
        <v>5.2</v>
      </c>
      <c r="W1451">
        <v>85.4</v>
      </c>
      <c r="X1451">
        <v>22</v>
      </c>
      <c r="Y1451">
        <v>4397</v>
      </c>
      <c r="Z1451">
        <v>29.1</v>
      </c>
      <c r="AA1451">
        <v>23604</v>
      </c>
      <c r="AB1451">
        <v>75.3</v>
      </c>
      <c r="AC1451">
        <v>12</v>
      </c>
      <c r="AD1451">
        <v>133900</v>
      </c>
      <c r="AE1451">
        <v>18145</v>
      </c>
      <c r="AF1451">
        <v>2.4300000000000002</v>
      </c>
      <c r="AG1451">
        <v>22621</v>
      </c>
      <c r="AH1451">
        <v>44522</v>
      </c>
      <c r="AI1451">
        <v>18.7</v>
      </c>
      <c r="AJ1451">
        <v>686</v>
      </c>
      <c r="AK1451">
        <v>9779</v>
      </c>
      <c r="AL1451">
        <v>-0.9</v>
      </c>
      <c r="AM1451">
        <v>3200</v>
      </c>
      <c r="AN1451">
        <v>4258</v>
      </c>
      <c r="AO1451">
        <v>0</v>
      </c>
      <c r="AP1451">
        <v>0</v>
      </c>
      <c r="AQ1451">
        <v>3.3</v>
      </c>
      <c r="AR1451">
        <v>0</v>
      </c>
      <c r="AS1451">
        <v>0</v>
      </c>
      <c r="AT1451">
        <v>0</v>
      </c>
      <c r="AU1451">
        <v>0</v>
      </c>
      <c r="AV1451">
        <v>0</v>
      </c>
      <c r="AW1451">
        <v>383192</v>
      </c>
      <c r="AX1451">
        <v>9642</v>
      </c>
      <c r="AY1451">
        <v>133842</v>
      </c>
      <c r="AZ1451">
        <v>502</v>
      </c>
      <c r="BA1451">
        <v>473.75</v>
      </c>
      <c r="BB1451">
        <v>92.7</v>
      </c>
    </row>
    <row r="1452" spans="1:54" x14ac:dyDescent="0.3">
      <c r="A1452">
        <v>28047</v>
      </c>
      <c r="B1452" t="s">
        <v>281</v>
      </c>
      <c r="C1452" t="s">
        <v>977</v>
      </c>
      <c r="D1452">
        <v>199058</v>
      </c>
      <c r="E1452">
        <v>187105</v>
      </c>
      <c r="F1452">
        <v>6.4</v>
      </c>
      <c r="G1452">
        <v>187105</v>
      </c>
      <c r="H1452">
        <v>7</v>
      </c>
      <c r="I1452">
        <v>24.3</v>
      </c>
      <c r="J1452">
        <v>13.2</v>
      </c>
      <c r="K1452">
        <v>50.4</v>
      </c>
      <c r="L1452">
        <v>69.8</v>
      </c>
      <c r="M1452">
        <v>24</v>
      </c>
      <c r="N1452">
        <v>0.5</v>
      </c>
      <c r="O1452">
        <v>3</v>
      </c>
      <c r="P1452">
        <v>0.1</v>
      </c>
      <c r="Q1452">
        <v>2.5</v>
      </c>
      <c r="R1452">
        <v>5.4</v>
      </c>
      <c r="S1452">
        <v>65.3</v>
      </c>
      <c r="T1452">
        <v>79.099999999999994</v>
      </c>
      <c r="U1452">
        <v>4.5</v>
      </c>
      <c r="V1452">
        <v>6.7</v>
      </c>
      <c r="W1452">
        <v>85.6</v>
      </c>
      <c r="X1452">
        <v>20.7</v>
      </c>
      <c r="Y1452">
        <v>22647</v>
      </c>
      <c r="Z1452">
        <v>21.7</v>
      </c>
      <c r="AA1452">
        <v>89749</v>
      </c>
      <c r="AB1452">
        <v>61</v>
      </c>
      <c r="AC1452">
        <v>23.6</v>
      </c>
      <c r="AD1452">
        <v>143000</v>
      </c>
      <c r="AE1452">
        <v>72253</v>
      </c>
      <c r="AF1452">
        <v>2.57</v>
      </c>
      <c r="AG1452">
        <v>22677</v>
      </c>
      <c r="AH1452">
        <v>43124</v>
      </c>
      <c r="AI1452">
        <v>19.899999999999999</v>
      </c>
      <c r="AJ1452">
        <v>4114</v>
      </c>
      <c r="AK1452">
        <v>71566</v>
      </c>
      <c r="AL1452">
        <v>0.6</v>
      </c>
      <c r="AM1452">
        <v>13979</v>
      </c>
      <c r="AN1452">
        <v>14674</v>
      </c>
      <c r="AO1452">
        <v>10.7</v>
      </c>
      <c r="AP1452">
        <v>0</v>
      </c>
      <c r="AQ1452">
        <v>4.7</v>
      </c>
      <c r="AR1452">
        <v>0</v>
      </c>
      <c r="AS1452">
        <v>1.5</v>
      </c>
      <c r="AT1452">
        <v>24.7</v>
      </c>
      <c r="AU1452">
        <v>0</v>
      </c>
      <c r="AV1452">
        <v>839746</v>
      </c>
      <c r="AW1452">
        <v>2903219</v>
      </c>
      <c r="AX1452">
        <v>16472</v>
      </c>
      <c r="AY1452">
        <v>1619113</v>
      </c>
      <c r="AZ1452">
        <v>1125</v>
      </c>
      <c r="BA1452">
        <v>573.99</v>
      </c>
      <c r="BB1452">
        <v>326</v>
      </c>
    </row>
    <row r="1453" spans="1:54" x14ac:dyDescent="0.3">
      <c r="A1453">
        <v>28049</v>
      </c>
      <c r="B1453" t="s">
        <v>1594</v>
      </c>
      <c r="C1453" t="s">
        <v>977</v>
      </c>
      <c r="D1453">
        <v>243729</v>
      </c>
      <c r="E1453">
        <v>245365</v>
      </c>
      <c r="F1453">
        <v>-0.7</v>
      </c>
      <c r="G1453">
        <v>245285</v>
      </c>
      <c r="H1453">
        <v>6.7</v>
      </c>
      <c r="I1453">
        <v>25.2</v>
      </c>
      <c r="J1453">
        <v>12.1</v>
      </c>
      <c r="K1453">
        <v>53.2</v>
      </c>
      <c r="L1453">
        <v>27.3</v>
      </c>
      <c r="M1453">
        <v>70.8</v>
      </c>
      <c r="N1453">
        <v>0.2</v>
      </c>
      <c r="O1453">
        <v>0.8</v>
      </c>
      <c r="P1453">
        <v>0</v>
      </c>
      <c r="Q1453">
        <v>0.9</v>
      </c>
      <c r="R1453">
        <v>1.6</v>
      </c>
      <c r="S1453">
        <v>26.2</v>
      </c>
      <c r="T1453">
        <v>84.8</v>
      </c>
      <c r="U1453">
        <v>1.9</v>
      </c>
      <c r="V1453">
        <v>3.1</v>
      </c>
      <c r="W1453">
        <v>85.1</v>
      </c>
      <c r="X1453">
        <v>27.4</v>
      </c>
      <c r="Y1453">
        <v>14001</v>
      </c>
      <c r="Z1453">
        <v>21.3</v>
      </c>
      <c r="AA1453">
        <v>104082</v>
      </c>
      <c r="AB1453">
        <v>59.3</v>
      </c>
      <c r="AC1453">
        <v>23.6</v>
      </c>
      <c r="AD1453">
        <v>106400</v>
      </c>
      <c r="AE1453">
        <v>87844</v>
      </c>
      <c r="AF1453">
        <v>2.71</v>
      </c>
      <c r="AG1453">
        <v>20448</v>
      </c>
      <c r="AH1453">
        <v>37626</v>
      </c>
      <c r="AI1453">
        <v>25.3</v>
      </c>
      <c r="AJ1453">
        <v>5446</v>
      </c>
      <c r="AK1453">
        <v>98058</v>
      </c>
      <c r="AL1453">
        <v>-0.3</v>
      </c>
      <c r="AM1453">
        <v>19824</v>
      </c>
      <c r="AN1453">
        <v>21768</v>
      </c>
      <c r="AO1453">
        <v>37.5</v>
      </c>
      <c r="AP1453">
        <v>0</v>
      </c>
      <c r="AQ1453">
        <v>1.8</v>
      </c>
      <c r="AR1453">
        <v>0</v>
      </c>
      <c r="AS1453">
        <v>0.4</v>
      </c>
      <c r="AT1453">
        <v>33.5</v>
      </c>
      <c r="AU1453">
        <v>1406186</v>
      </c>
      <c r="AV1453">
        <v>2118836</v>
      </c>
      <c r="AW1453">
        <v>2992625</v>
      </c>
      <c r="AX1453">
        <v>12021</v>
      </c>
      <c r="AY1453">
        <v>403797</v>
      </c>
      <c r="AZ1453">
        <v>611</v>
      </c>
      <c r="BA1453">
        <v>869.74</v>
      </c>
      <c r="BB1453">
        <v>282</v>
      </c>
    </row>
    <row r="1454" spans="1:54" x14ac:dyDescent="0.3">
      <c r="A1454">
        <v>28051</v>
      </c>
      <c r="B1454" t="s">
        <v>1209</v>
      </c>
      <c r="C1454" t="s">
        <v>977</v>
      </c>
      <c r="D1454">
        <v>18459</v>
      </c>
      <c r="E1454">
        <v>19478</v>
      </c>
      <c r="F1454">
        <v>-5.2</v>
      </c>
      <c r="G1454">
        <v>19198</v>
      </c>
      <c r="H1454">
        <v>7.7</v>
      </c>
      <c r="I1454">
        <v>26.8</v>
      </c>
      <c r="J1454">
        <v>13.5</v>
      </c>
      <c r="K1454">
        <v>52.2</v>
      </c>
      <c r="L1454">
        <v>16.600000000000001</v>
      </c>
      <c r="M1454">
        <v>82.2</v>
      </c>
      <c r="N1454">
        <v>0.1</v>
      </c>
      <c r="O1454">
        <v>0.5</v>
      </c>
      <c r="P1454">
        <v>0</v>
      </c>
      <c r="Q1454">
        <v>0.6</v>
      </c>
      <c r="R1454">
        <v>0.9</v>
      </c>
      <c r="S1454">
        <v>16.399999999999999</v>
      </c>
      <c r="T1454">
        <v>91.9</v>
      </c>
      <c r="U1454">
        <v>0.2</v>
      </c>
      <c r="V1454">
        <v>0.6</v>
      </c>
      <c r="W1454">
        <v>71.400000000000006</v>
      </c>
      <c r="X1454">
        <v>12.7</v>
      </c>
      <c r="Y1454">
        <v>574</v>
      </c>
      <c r="Z1454">
        <v>25.7</v>
      </c>
      <c r="AA1454">
        <v>8415</v>
      </c>
      <c r="AB1454">
        <v>71</v>
      </c>
      <c r="AC1454">
        <v>7.3</v>
      </c>
      <c r="AD1454">
        <v>49000</v>
      </c>
      <c r="AE1454">
        <v>6511</v>
      </c>
      <c r="AF1454">
        <v>2.81</v>
      </c>
      <c r="AG1454">
        <v>12113</v>
      </c>
      <c r="AH1454">
        <v>22325</v>
      </c>
      <c r="AI1454">
        <v>43.5</v>
      </c>
      <c r="AJ1454">
        <v>246</v>
      </c>
      <c r="AK1454">
        <v>2068</v>
      </c>
      <c r="AL1454">
        <v>1.2</v>
      </c>
      <c r="AM1454">
        <v>1148</v>
      </c>
      <c r="AN1454">
        <v>1086</v>
      </c>
      <c r="AO1454">
        <v>39.700000000000003</v>
      </c>
      <c r="AP1454">
        <v>0</v>
      </c>
      <c r="AQ1454">
        <v>0</v>
      </c>
      <c r="AR1454">
        <v>0</v>
      </c>
      <c r="AS1454">
        <v>0</v>
      </c>
      <c r="AT1454">
        <v>25.9</v>
      </c>
      <c r="AU1454">
        <v>207973</v>
      </c>
      <c r="AV1454">
        <v>31091</v>
      </c>
      <c r="AW1454">
        <v>114372</v>
      </c>
      <c r="AX1454">
        <v>5599</v>
      </c>
      <c r="AY1454">
        <v>5530</v>
      </c>
      <c r="AZ1454">
        <v>7</v>
      </c>
      <c r="BA1454">
        <v>756.7</v>
      </c>
      <c r="BB1454">
        <v>25.4</v>
      </c>
    </row>
    <row r="1455" spans="1:54" x14ac:dyDescent="0.3">
      <c r="A1455">
        <v>28053</v>
      </c>
      <c r="B1455" t="s">
        <v>602</v>
      </c>
      <c r="C1455" t="s">
        <v>977</v>
      </c>
      <c r="D1455">
        <v>8741</v>
      </c>
      <c r="E1455">
        <v>9375</v>
      </c>
      <c r="F1455">
        <v>-6.8</v>
      </c>
      <c r="G1455">
        <v>9375</v>
      </c>
      <c r="H1455">
        <v>7.4</v>
      </c>
      <c r="I1455">
        <v>27.4</v>
      </c>
      <c r="J1455">
        <v>14.2</v>
      </c>
      <c r="K1455">
        <v>52.9</v>
      </c>
      <c r="L1455">
        <v>23.5</v>
      </c>
      <c r="M1455">
        <v>75</v>
      </c>
      <c r="N1455">
        <v>0.1</v>
      </c>
      <c r="O1455">
        <v>0.4</v>
      </c>
      <c r="P1455">
        <v>0.1</v>
      </c>
      <c r="Q1455">
        <v>1</v>
      </c>
      <c r="R1455">
        <v>2.5</v>
      </c>
      <c r="S1455">
        <v>22</v>
      </c>
      <c r="T1455">
        <v>88.9</v>
      </c>
      <c r="U1455">
        <v>0.8</v>
      </c>
      <c r="V1455">
        <v>0.8</v>
      </c>
      <c r="W1455">
        <v>64.099999999999994</v>
      </c>
      <c r="X1455">
        <v>10.9</v>
      </c>
      <c r="Y1455">
        <v>499</v>
      </c>
      <c r="Z1455">
        <v>19</v>
      </c>
      <c r="AA1455">
        <v>3832</v>
      </c>
      <c r="AB1455">
        <v>54.3</v>
      </c>
      <c r="AC1455">
        <v>11.7</v>
      </c>
      <c r="AD1455">
        <v>63000</v>
      </c>
      <c r="AE1455">
        <v>3107</v>
      </c>
      <c r="AF1455">
        <v>2.95</v>
      </c>
      <c r="AG1455">
        <v>12874</v>
      </c>
      <c r="AH1455">
        <v>23600</v>
      </c>
      <c r="AI1455">
        <v>44.9</v>
      </c>
      <c r="AJ1455">
        <v>154</v>
      </c>
      <c r="AK1455">
        <v>1751</v>
      </c>
      <c r="AL1455">
        <v>-3.4</v>
      </c>
      <c r="AM1455">
        <v>542</v>
      </c>
      <c r="AN1455">
        <v>718</v>
      </c>
      <c r="AO1455">
        <v>0</v>
      </c>
      <c r="AP1455">
        <v>0</v>
      </c>
      <c r="AQ1455">
        <v>0</v>
      </c>
      <c r="AR1455">
        <v>0</v>
      </c>
      <c r="AS1455">
        <v>0</v>
      </c>
      <c r="AT1455">
        <v>27.6</v>
      </c>
      <c r="AU1455">
        <v>0</v>
      </c>
      <c r="AV1455">
        <v>15127</v>
      </c>
      <c r="AW1455">
        <v>81350</v>
      </c>
      <c r="AX1455">
        <v>8198</v>
      </c>
      <c r="AY1455">
        <v>4395</v>
      </c>
      <c r="AZ1455">
        <v>0</v>
      </c>
      <c r="BA1455">
        <v>418.49</v>
      </c>
      <c r="BB1455">
        <v>22.4</v>
      </c>
    </row>
    <row r="1456" spans="1:54" x14ac:dyDescent="0.3">
      <c r="A1456">
        <v>28055</v>
      </c>
      <c r="B1456" t="s">
        <v>1595</v>
      </c>
      <c r="C1456" t="s">
        <v>977</v>
      </c>
      <c r="D1456">
        <v>1397</v>
      </c>
      <c r="E1456">
        <v>1406</v>
      </c>
      <c r="F1456">
        <v>-0.6</v>
      </c>
      <c r="G1456">
        <v>1406</v>
      </c>
      <c r="H1456">
        <v>3.2</v>
      </c>
      <c r="I1456">
        <v>15</v>
      </c>
      <c r="J1456">
        <v>13.7</v>
      </c>
      <c r="K1456">
        <v>40.6</v>
      </c>
      <c r="L1456">
        <v>35</v>
      </c>
      <c r="M1456">
        <v>63.9</v>
      </c>
      <c r="N1456">
        <v>0.4</v>
      </c>
      <c r="O1456">
        <v>0.6</v>
      </c>
      <c r="P1456">
        <v>0</v>
      </c>
      <c r="Q1456">
        <v>0.1</v>
      </c>
      <c r="R1456">
        <v>0.9</v>
      </c>
      <c r="S1456">
        <v>34.4</v>
      </c>
      <c r="T1456">
        <v>79.3</v>
      </c>
      <c r="U1456">
        <v>0</v>
      </c>
      <c r="V1456">
        <v>0.1</v>
      </c>
      <c r="W1456">
        <v>56.4</v>
      </c>
      <c r="X1456">
        <v>5.3</v>
      </c>
      <c r="Y1456">
        <v>85</v>
      </c>
      <c r="Z1456">
        <v>26.9</v>
      </c>
      <c r="AA1456">
        <v>558</v>
      </c>
      <c r="AB1456">
        <v>67.5</v>
      </c>
      <c r="AC1456">
        <v>12</v>
      </c>
      <c r="AD1456">
        <v>60800</v>
      </c>
      <c r="AE1456">
        <v>461</v>
      </c>
      <c r="AF1456">
        <v>2.38</v>
      </c>
      <c r="AG1456">
        <v>13731</v>
      </c>
      <c r="AH1456">
        <v>24767</v>
      </c>
      <c r="AI1456">
        <v>32.5</v>
      </c>
      <c r="AJ1456">
        <v>8</v>
      </c>
      <c r="AK1456">
        <v>65</v>
      </c>
      <c r="AL1456">
        <v>27.5</v>
      </c>
      <c r="AM1456">
        <v>71</v>
      </c>
      <c r="AN1456">
        <v>40</v>
      </c>
      <c r="AO1456">
        <v>0</v>
      </c>
      <c r="AP1456">
        <v>0</v>
      </c>
      <c r="AQ1456">
        <v>0</v>
      </c>
      <c r="AR1456">
        <v>0</v>
      </c>
      <c r="AS1456">
        <v>0</v>
      </c>
      <c r="AT1456">
        <v>0</v>
      </c>
      <c r="AU1456">
        <v>0</v>
      </c>
      <c r="AV1456">
        <v>0</v>
      </c>
      <c r="AW1456">
        <v>0</v>
      </c>
      <c r="AX1456">
        <v>0</v>
      </c>
      <c r="AY1456">
        <v>0</v>
      </c>
      <c r="AZ1456">
        <v>1</v>
      </c>
      <c r="BA1456">
        <v>413.05</v>
      </c>
      <c r="BB1456">
        <v>3.4</v>
      </c>
    </row>
    <row r="1457" spans="1:54" x14ac:dyDescent="0.3">
      <c r="A1457">
        <v>28057</v>
      </c>
      <c r="B1457" t="s">
        <v>1596</v>
      </c>
      <c r="C1457" t="s">
        <v>977</v>
      </c>
      <c r="D1457">
        <v>23527</v>
      </c>
      <c r="E1457">
        <v>23401</v>
      </c>
      <c r="F1457">
        <v>0.5</v>
      </c>
      <c r="G1457">
        <v>23401</v>
      </c>
      <c r="H1457">
        <v>6</v>
      </c>
      <c r="I1457">
        <v>21.9</v>
      </c>
      <c r="J1457">
        <v>17.399999999999999</v>
      </c>
      <c r="K1457">
        <v>50.9</v>
      </c>
      <c r="L1457">
        <v>91.9</v>
      </c>
      <c r="M1457">
        <v>6.8</v>
      </c>
      <c r="N1457">
        <v>0.3</v>
      </c>
      <c r="O1457">
        <v>0.3</v>
      </c>
      <c r="P1457">
        <v>0</v>
      </c>
      <c r="Q1457">
        <v>0.7</v>
      </c>
      <c r="R1457">
        <v>1.4</v>
      </c>
      <c r="S1457">
        <v>90.7</v>
      </c>
      <c r="T1457">
        <v>87.2</v>
      </c>
      <c r="U1457">
        <v>0.2</v>
      </c>
      <c r="V1457">
        <v>2.2000000000000002</v>
      </c>
      <c r="W1457">
        <v>76.7</v>
      </c>
      <c r="X1457">
        <v>13.5</v>
      </c>
      <c r="Y1457">
        <v>1526</v>
      </c>
      <c r="Z1457">
        <v>23.6</v>
      </c>
      <c r="AA1457">
        <v>10167</v>
      </c>
      <c r="AB1457">
        <v>79</v>
      </c>
      <c r="AC1457">
        <v>3.2</v>
      </c>
      <c r="AD1457">
        <v>79300</v>
      </c>
      <c r="AE1457">
        <v>8859</v>
      </c>
      <c r="AF1457">
        <v>2.5299999999999998</v>
      </c>
      <c r="AG1457">
        <v>18106</v>
      </c>
      <c r="AH1457">
        <v>36073</v>
      </c>
      <c r="AI1457">
        <v>15.7</v>
      </c>
      <c r="AJ1457">
        <v>346</v>
      </c>
      <c r="AK1457">
        <v>4709</v>
      </c>
      <c r="AL1457">
        <v>1.7</v>
      </c>
      <c r="AM1457">
        <v>1287</v>
      </c>
      <c r="AN1457">
        <v>2007</v>
      </c>
      <c r="AO1457">
        <v>0</v>
      </c>
      <c r="AP1457">
        <v>0</v>
      </c>
      <c r="AQ1457">
        <v>0</v>
      </c>
      <c r="AR1457">
        <v>0</v>
      </c>
      <c r="AS1457">
        <v>0</v>
      </c>
      <c r="AT1457">
        <v>25.3</v>
      </c>
      <c r="AU1457">
        <v>0</v>
      </c>
      <c r="AV1457">
        <v>59439</v>
      </c>
      <c r="AW1457">
        <v>135017</v>
      </c>
      <c r="AX1457">
        <v>5876</v>
      </c>
      <c r="AY1457">
        <v>12294</v>
      </c>
      <c r="AZ1457">
        <v>1</v>
      </c>
      <c r="BA1457">
        <v>532.79</v>
      </c>
      <c r="BB1457">
        <v>43.9</v>
      </c>
    </row>
    <row r="1458" spans="1:54" x14ac:dyDescent="0.3">
      <c r="A1458">
        <v>28059</v>
      </c>
      <c r="B1458" t="s">
        <v>39</v>
      </c>
      <c r="C1458" t="s">
        <v>977</v>
      </c>
      <c r="D1458">
        <v>141137</v>
      </c>
      <c r="E1458">
        <v>139668</v>
      </c>
      <c r="F1458">
        <v>1.1000000000000001</v>
      </c>
      <c r="G1458">
        <v>139668</v>
      </c>
      <c r="H1458">
        <v>5.9</v>
      </c>
      <c r="I1458">
        <v>24.2</v>
      </c>
      <c r="J1458">
        <v>14.2</v>
      </c>
      <c r="K1458">
        <v>50.9</v>
      </c>
      <c r="L1458">
        <v>73.3</v>
      </c>
      <c r="M1458">
        <v>22.1</v>
      </c>
      <c r="N1458">
        <v>0.4</v>
      </c>
      <c r="O1458">
        <v>2.2999999999999998</v>
      </c>
      <c r="P1458">
        <v>0.1</v>
      </c>
      <c r="Q1458">
        <v>1.8</v>
      </c>
      <c r="R1458">
        <v>5.5</v>
      </c>
      <c r="S1458">
        <v>68.5</v>
      </c>
      <c r="T1458">
        <v>85.6</v>
      </c>
      <c r="U1458">
        <v>3.5</v>
      </c>
      <c r="V1458">
        <v>6.4</v>
      </c>
      <c r="W1458">
        <v>86.3</v>
      </c>
      <c r="X1458">
        <v>19.600000000000001</v>
      </c>
      <c r="Y1458">
        <v>14074</v>
      </c>
      <c r="Z1458">
        <v>24.3</v>
      </c>
      <c r="AA1458">
        <v>61115</v>
      </c>
      <c r="AB1458">
        <v>70.8</v>
      </c>
      <c r="AC1458">
        <v>14.4</v>
      </c>
      <c r="AD1458">
        <v>123300</v>
      </c>
      <c r="AE1458">
        <v>50007</v>
      </c>
      <c r="AF1458">
        <v>2.77</v>
      </c>
      <c r="AG1458">
        <v>23879</v>
      </c>
      <c r="AH1458">
        <v>48943</v>
      </c>
      <c r="AI1458">
        <v>15.9</v>
      </c>
      <c r="AJ1458">
        <v>2241</v>
      </c>
      <c r="AK1458">
        <v>43812</v>
      </c>
      <c r="AL1458">
        <v>3.4</v>
      </c>
      <c r="AM1458">
        <v>8646</v>
      </c>
      <c r="AN1458">
        <v>9245</v>
      </c>
      <c r="AO1458">
        <v>12.5</v>
      </c>
      <c r="AP1458">
        <v>0.6</v>
      </c>
      <c r="AQ1458">
        <v>3.8</v>
      </c>
      <c r="AR1458">
        <v>0</v>
      </c>
      <c r="AS1458">
        <v>0</v>
      </c>
      <c r="AT1458">
        <v>30.6</v>
      </c>
      <c r="AU1458">
        <v>0</v>
      </c>
      <c r="AV1458">
        <v>0</v>
      </c>
      <c r="AW1458">
        <v>1305043</v>
      </c>
      <c r="AX1458">
        <v>9964</v>
      </c>
      <c r="AY1458">
        <v>178044</v>
      </c>
      <c r="AZ1458">
        <v>327</v>
      </c>
      <c r="BA1458">
        <v>722.75</v>
      </c>
      <c r="BB1458">
        <v>193.2</v>
      </c>
    </row>
    <row r="1459" spans="1:54" x14ac:dyDescent="0.3">
      <c r="A1459">
        <v>28061</v>
      </c>
      <c r="B1459" t="s">
        <v>278</v>
      </c>
      <c r="C1459" t="s">
        <v>977</v>
      </c>
      <c r="D1459">
        <v>16601</v>
      </c>
      <c r="E1459">
        <v>17062</v>
      </c>
      <c r="F1459">
        <v>-2.7</v>
      </c>
      <c r="G1459">
        <v>17062</v>
      </c>
      <c r="H1459">
        <v>6.8</v>
      </c>
      <c r="I1459">
        <v>23.5</v>
      </c>
      <c r="J1459">
        <v>18</v>
      </c>
      <c r="K1459">
        <v>51.3</v>
      </c>
      <c r="L1459">
        <v>46.4</v>
      </c>
      <c r="M1459">
        <v>52.4</v>
      </c>
      <c r="N1459">
        <v>0.2</v>
      </c>
      <c r="O1459">
        <v>0.2</v>
      </c>
      <c r="P1459">
        <v>0.1</v>
      </c>
      <c r="Q1459">
        <v>0.7</v>
      </c>
      <c r="R1459">
        <v>1.2</v>
      </c>
      <c r="S1459">
        <v>45.6</v>
      </c>
      <c r="T1459">
        <v>93.7</v>
      </c>
      <c r="U1459">
        <v>0.6</v>
      </c>
      <c r="V1459">
        <v>1.1000000000000001</v>
      </c>
      <c r="W1459">
        <v>76.599999999999994</v>
      </c>
      <c r="X1459">
        <v>12.9</v>
      </c>
      <c r="Y1459">
        <v>1001</v>
      </c>
      <c r="Z1459">
        <v>26</v>
      </c>
      <c r="AA1459">
        <v>8217</v>
      </c>
      <c r="AB1459">
        <v>79.3</v>
      </c>
      <c r="AC1459">
        <v>3.4</v>
      </c>
      <c r="AD1459">
        <v>72700</v>
      </c>
      <c r="AE1459">
        <v>7015</v>
      </c>
      <c r="AF1459">
        <v>2.38</v>
      </c>
      <c r="AG1459">
        <v>18075</v>
      </c>
      <c r="AH1459">
        <v>31170</v>
      </c>
      <c r="AI1459">
        <v>22.1</v>
      </c>
      <c r="AJ1459">
        <v>215</v>
      </c>
      <c r="AK1459">
        <v>3442</v>
      </c>
      <c r="AL1459">
        <v>-2</v>
      </c>
      <c r="AM1459">
        <v>887</v>
      </c>
      <c r="AN1459">
        <v>1100</v>
      </c>
      <c r="AO1459">
        <v>0</v>
      </c>
      <c r="AP1459">
        <v>0</v>
      </c>
      <c r="AQ1459">
        <v>0</v>
      </c>
      <c r="AR1459">
        <v>0</v>
      </c>
      <c r="AS1459">
        <v>0</v>
      </c>
      <c r="AT1459">
        <v>31.9</v>
      </c>
      <c r="AU1459">
        <v>256511</v>
      </c>
      <c r="AV1459">
        <v>89451</v>
      </c>
      <c r="AW1459">
        <v>68927</v>
      </c>
      <c r="AX1459">
        <v>3839</v>
      </c>
      <c r="AY1459">
        <v>4405</v>
      </c>
      <c r="AZ1459">
        <v>1</v>
      </c>
      <c r="BA1459">
        <v>676.24</v>
      </c>
      <c r="BB1459">
        <v>25.2</v>
      </c>
    </row>
    <row r="1460" spans="1:54" x14ac:dyDescent="0.3">
      <c r="A1460">
        <v>28063</v>
      </c>
      <c r="B1460" t="s">
        <v>38</v>
      </c>
      <c r="C1460" t="s">
        <v>977</v>
      </c>
      <c r="D1460">
        <v>7599</v>
      </c>
      <c r="E1460">
        <v>7732</v>
      </c>
      <c r="F1460">
        <v>-1.7</v>
      </c>
      <c r="G1460">
        <v>7726</v>
      </c>
      <c r="H1460">
        <v>6.8</v>
      </c>
      <c r="I1460">
        <v>23.2</v>
      </c>
      <c r="J1460">
        <v>13.9</v>
      </c>
      <c r="K1460">
        <v>50.2</v>
      </c>
      <c r="L1460">
        <v>14.1</v>
      </c>
      <c r="M1460">
        <v>85.1</v>
      </c>
      <c r="N1460">
        <v>0.2</v>
      </c>
      <c r="O1460">
        <v>0</v>
      </c>
      <c r="P1460">
        <v>0.1</v>
      </c>
      <c r="Q1460">
        <v>0.5</v>
      </c>
      <c r="R1460">
        <v>0.5</v>
      </c>
      <c r="S1460">
        <v>14</v>
      </c>
      <c r="T1460">
        <v>94</v>
      </c>
      <c r="U1460">
        <v>0</v>
      </c>
      <c r="V1460">
        <v>0.4</v>
      </c>
      <c r="W1460">
        <v>79.7</v>
      </c>
      <c r="X1460">
        <v>19.899999999999999</v>
      </c>
      <c r="Y1460">
        <v>304</v>
      </c>
      <c r="Z1460">
        <v>24.6</v>
      </c>
      <c r="AA1460">
        <v>3677</v>
      </c>
      <c r="AB1460">
        <v>71.5</v>
      </c>
      <c r="AC1460">
        <v>9.5</v>
      </c>
      <c r="AD1460">
        <v>61500</v>
      </c>
      <c r="AE1460">
        <v>2520</v>
      </c>
      <c r="AF1460">
        <v>2.84</v>
      </c>
      <c r="AG1460">
        <v>12723</v>
      </c>
      <c r="AH1460">
        <v>26028</v>
      </c>
      <c r="AI1460">
        <v>40</v>
      </c>
      <c r="AJ1460">
        <v>60</v>
      </c>
      <c r="AK1460">
        <v>713</v>
      </c>
      <c r="AL1460">
        <v>-2.2000000000000002</v>
      </c>
      <c r="AM1460">
        <v>491</v>
      </c>
      <c r="AN1460">
        <v>552</v>
      </c>
      <c r="AO1460">
        <v>0</v>
      </c>
      <c r="AP1460">
        <v>0</v>
      </c>
      <c r="AQ1460">
        <v>0</v>
      </c>
      <c r="AR1460">
        <v>0</v>
      </c>
      <c r="AS1460">
        <v>0</v>
      </c>
      <c r="AT1460">
        <v>53.1</v>
      </c>
      <c r="AU1460">
        <v>0</v>
      </c>
      <c r="AV1460">
        <v>0</v>
      </c>
      <c r="AW1460">
        <v>18620</v>
      </c>
      <c r="AX1460">
        <v>2073</v>
      </c>
      <c r="AY1460">
        <v>0</v>
      </c>
      <c r="AZ1460">
        <v>0</v>
      </c>
      <c r="BA1460">
        <v>519.92999999999995</v>
      </c>
      <c r="BB1460">
        <v>14.9</v>
      </c>
    </row>
    <row r="1461" spans="1:54" x14ac:dyDescent="0.3">
      <c r="A1461">
        <v>28065</v>
      </c>
      <c r="B1461" t="s">
        <v>1597</v>
      </c>
      <c r="C1461" t="s">
        <v>977</v>
      </c>
      <c r="D1461">
        <v>11822</v>
      </c>
      <c r="E1461">
        <v>12480</v>
      </c>
      <c r="F1461">
        <v>-5.3</v>
      </c>
      <c r="G1461">
        <v>12487</v>
      </c>
      <c r="H1461">
        <v>5.9</v>
      </c>
      <c r="I1461">
        <v>21</v>
      </c>
      <c r="J1461">
        <v>19.3</v>
      </c>
      <c r="K1461">
        <v>52.4</v>
      </c>
      <c r="L1461">
        <v>38.700000000000003</v>
      </c>
      <c r="M1461">
        <v>59.9</v>
      </c>
      <c r="N1461">
        <v>0.3</v>
      </c>
      <c r="O1461">
        <v>0.2</v>
      </c>
      <c r="P1461">
        <v>0</v>
      </c>
      <c r="Q1461">
        <v>0.9</v>
      </c>
      <c r="R1461">
        <v>1.2</v>
      </c>
      <c r="S1461">
        <v>37.9</v>
      </c>
      <c r="T1461">
        <v>92.8</v>
      </c>
      <c r="U1461">
        <v>0.8</v>
      </c>
      <c r="V1461">
        <v>1.2</v>
      </c>
      <c r="W1461">
        <v>78</v>
      </c>
      <c r="X1461">
        <v>14.4</v>
      </c>
      <c r="Y1461">
        <v>600</v>
      </c>
      <c r="Z1461">
        <v>32.700000000000003</v>
      </c>
      <c r="AA1461">
        <v>5879</v>
      </c>
      <c r="AB1461">
        <v>78.8</v>
      </c>
      <c r="AC1461">
        <v>5.8</v>
      </c>
      <c r="AD1461">
        <v>78300</v>
      </c>
      <c r="AE1461">
        <v>4895</v>
      </c>
      <c r="AF1461">
        <v>2.48</v>
      </c>
      <c r="AG1461">
        <v>16216</v>
      </c>
      <c r="AH1461">
        <v>27186</v>
      </c>
      <c r="AI1461">
        <v>27</v>
      </c>
      <c r="AJ1461">
        <v>152</v>
      </c>
      <c r="AK1461">
        <v>1020</v>
      </c>
      <c r="AL1461">
        <v>-0.3</v>
      </c>
      <c r="AM1461">
        <v>812</v>
      </c>
      <c r="AN1461">
        <v>962</v>
      </c>
      <c r="AO1461">
        <v>32.200000000000003</v>
      </c>
      <c r="AP1461">
        <v>0</v>
      </c>
      <c r="AQ1461">
        <v>0</v>
      </c>
      <c r="AR1461">
        <v>0</v>
      </c>
      <c r="AS1461">
        <v>0</v>
      </c>
      <c r="AT1461">
        <v>0</v>
      </c>
      <c r="AU1461">
        <v>0</v>
      </c>
      <c r="AV1461">
        <v>0</v>
      </c>
      <c r="AW1461">
        <v>57305</v>
      </c>
      <c r="AX1461">
        <v>4508</v>
      </c>
      <c r="AY1461">
        <v>6156</v>
      </c>
      <c r="AZ1461">
        <v>0</v>
      </c>
      <c r="BA1461">
        <v>408.44</v>
      </c>
      <c r="BB1461">
        <v>30.6</v>
      </c>
    </row>
    <row r="1462" spans="1:54" x14ac:dyDescent="0.3">
      <c r="A1462">
        <v>28067</v>
      </c>
      <c r="B1462" t="s">
        <v>277</v>
      </c>
      <c r="C1462" t="s">
        <v>977</v>
      </c>
      <c r="D1462">
        <v>68290</v>
      </c>
      <c r="E1462">
        <v>67761</v>
      </c>
      <c r="F1462">
        <v>0.8</v>
      </c>
      <c r="G1462">
        <v>67761</v>
      </c>
      <c r="H1462">
        <v>7.2</v>
      </c>
      <c r="I1462">
        <v>25.6</v>
      </c>
      <c r="J1462">
        <v>15.5</v>
      </c>
      <c r="K1462">
        <v>51.4</v>
      </c>
      <c r="L1462">
        <v>68.7</v>
      </c>
      <c r="M1462">
        <v>29.3</v>
      </c>
      <c r="N1462">
        <v>0.6</v>
      </c>
      <c r="O1462">
        <v>0.5</v>
      </c>
      <c r="P1462">
        <v>0</v>
      </c>
      <c r="Q1462">
        <v>0.9</v>
      </c>
      <c r="R1462">
        <v>4.3</v>
      </c>
      <c r="S1462">
        <v>65.099999999999994</v>
      </c>
      <c r="T1462">
        <v>88.3</v>
      </c>
      <c r="U1462">
        <v>3.2</v>
      </c>
      <c r="V1462">
        <v>5.3</v>
      </c>
      <c r="W1462">
        <v>78.7</v>
      </c>
      <c r="X1462">
        <v>16.8</v>
      </c>
      <c r="Y1462">
        <v>4596</v>
      </c>
      <c r="Z1462">
        <v>21.9</v>
      </c>
      <c r="AA1462">
        <v>28638</v>
      </c>
      <c r="AB1462">
        <v>73.5</v>
      </c>
      <c r="AC1462">
        <v>9.6999999999999993</v>
      </c>
      <c r="AD1462">
        <v>84200</v>
      </c>
      <c r="AE1462">
        <v>24677</v>
      </c>
      <c r="AF1462">
        <v>2.69</v>
      </c>
      <c r="AG1462">
        <v>19519</v>
      </c>
      <c r="AH1462">
        <v>38074</v>
      </c>
      <c r="AI1462">
        <v>23</v>
      </c>
      <c r="AJ1462">
        <v>1330</v>
      </c>
      <c r="AK1462">
        <v>24668</v>
      </c>
      <c r="AL1462">
        <v>-1.8</v>
      </c>
      <c r="AM1462">
        <v>4091</v>
      </c>
      <c r="AN1462">
        <v>4578</v>
      </c>
      <c r="AO1462">
        <v>6.9</v>
      </c>
      <c r="AP1462">
        <v>0</v>
      </c>
      <c r="AQ1462">
        <v>0</v>
      </c>
      <c r="AR1462">
        <v>0</v>
      </c>
      <c r="AS1462">
        <v>0</v>
      </c>
      <c r="AT1462">
        <v>23.3</v>
      </c>
      <c r="AU1462">
        <v>1759970</v>
      </c>
      <c r="AV1462">
        <v>402659</v>
      </c>
      <c r="AW1462">
        <v>816399</v>
      </c>
      <c r="AX1462">
        <v>12212</v>
      </c>
      <c r="AY1462">
        <v>442842</v>
      </c>
      <c r="AZ1462">
        <v>21</v>
      </c>
      <c r="BA1462">
        <v>694.8</v>
      </c>
      <c r="BB1462">
        <v>97.5</v>
      </c>
    </row>
    <row r="1463" spans="1:54" x14ac:dyDescent="0.3">
      <c r="A1463">
        <v>28069</v>
      </c>
      <c r="B1463" t="s">
        <v>1598</v>
      </c>
      <c r="C1463" t="s">
        <v>977</v>
      </c>
      <c r="D1463">
        <v>10163</v>
      </c>
      <c r="E1463">
        <v>10461</v>
      </c>
      <c r="F1463">
        <v>-2.8</v>
      </c>
      <c r="G1463">
        <v>10456</v>
      </c>
      <c r="H1463">
        <v>4.3</v>
      </c>
      <c r="I1463">
        <v>20.8</v>
      </c>
      <c r="J1463">
        <v>17.2</v>
      </c>
      <c r="K1463">
        <v>49.8</v>
      </c>
      <c r="L1463">
        <v>35.1</v>
      </c>
      <c r="M1463">
        <v>60.4</v>
      </c>
      <c r="N1463">
        <v>3.5</v>
      </c>
      <c r="O1463">
        <v>0.2</v>
      </c>
      <c r="P1463">
        <v>0</v>
      </c>
      <c r="Q1463">
        <v>0.8</v>
      </c>
      <c r="R1463">
        <v>0.8</v>
      </c>
      <c r="S1463">
        <v>34.700000000000003</v>
      </c>
      <c r="T1463">
        <v>90.4</v>
      </c>
      <c r="U1463">
        <v>0.8</v>
      </c>
      <c r="V1463">
        <v>3.8</v>
      </c>
      <c r="W1463">
        <v>75.900000000000006</v>
      </c>
      <c r="X1463">
        <v>10.4</v>
      </c>
      <c r="Y1463">
        <v>579</v>
      </c>
      <c r="Z1463">
        <v>27.3</v>
      </c>
      <c r="AA1463">
        <v>4732</v>
      </c>
      <c r="AB1463">
        <v>76.099999999999994</v>
      </c>
      <c r="AC1463">
        <v>7.1</v>
      </c>
      <c r="AD1463">
        <v>65500</v>
      </c>
      <c r="AE1463">
        <v>3605</v>
      </c>
      <c r="AF1463">
        <v>2.64</v>
      </c>
      <c r="AG1463">
        <v>13795</v>
      </c>
      <c r="AH1463">
        <v>29003</v>
      </c>
      <c r="AI1463">
        <v>33.299999999999997</v>
      </c>
      <c r="AJ1463">
        <v>138</v>
      </c>
      <c r="AK1463">
        <v>1663</v>
      </c>
      <c r="AL1463">
        <v>26</v>
      </c>
      <c r="AM1463">
        <v>485</v>
      </c>
      <c r="AN1463">
        <v>567</v>
      </c>
      <c r="AO1463">
        <v>34.700000000000003</v>
      </c>
      <c r="AP1463">
        <v>0</v>
      </c>
      <c r="AQ1463">
        <v>0</v>
      </c>
      <c r="AR1463">
        <v>0</v>
      </c>
      <c r="AS1463">
        <v>0</v>
      </c>
      <c r="AT1463">
        <v>0</v>
      </c>
      <c r="AU1463">
        <v>0</v>
      </c>
      <c r="AV1463">
        <v>0</v>
      </c>
      <c r="AW1463">
        <v>46672</v>
      </c>
      <c r="AX1463">
        <v>4670</v>
      </c>
      <c r="AY1463">
        <v>1374</v>
      </c>
      <c r="AZ1463">
        <v>0</v>
      </c>
      <c r="BA1463">
        <v>766.18</v>
      </c>
      <c r="BB1463">
        <v>13.6</v>
      </c>
    </row>
    <row r="1464" spans="1:54" x14ac:dyDescent="0.3">
      <c r="A1464">
        <v>28071</v>
      </c>
      <c r="B1464" t="s">
        <v>102</v>
      </c>
      <c r="C1464" t="s">
        <v>977</v>
      </c>
      <c r="D1464">
        <v>52930</v>
      </c>
      <c r="E1464">
        <v>47359</v>
      </c>
      <c r="F1464">
        <v>11.8</v>
      </c>
      <c r="G1464">
        <v>47351</v>
      </c>
      <c r="H1464">
        <v>5.4</v>
      </c>
      <c r="I1464">
        <v>18.100000000000001</v>
      </c>
      <c r="J1464">
        <v>11.3</v>
      </c>
      <c r="K1464">
        <v>51.2</v>
      </c>
      <c r="L1464">
        <v>72</v>
      </c>
      <c r="M1464">
        <v>23.7</v>
      </c>
      <c r="N1464">
        <v>0.3</v>
      </c>
      <c r="O1464">
        <v>2.6</v>
      </c>
      <c r="P1464">
        <v>0.1</v>
      </c>
      <c r="Q1464">
        <v>1.2</v>
      </c>
      <c r="R1464">
        <v>2.2999999999999998</v>
      </c>
      <c r="S1464">
        <v>70.2</v>
      </c>
      <c r="T1464">
        <v>71.8</v>
      </c>
      <c r="U1464">
        <v>2.9</v>
      </c>
      <c r="V1464">
        <v>4.5999999999999996</v>
      </c>
      <c r="W1464">
        <v>86.3</v>
      </c>
      <c r="X1464">
        <v>37.200000000000003</v>
      </c>
      <c r="Y1464">
        <v>2287</v>
      </c>
      <c r="Z1464">
        <v>18.3</v>
      </c>
      <c r="AA1464">
        <v>23978</v>
      </c>
      <c r="AB1464">
        <v>59.4</v>
      </c>
      <c r="AC1464">
        <v>25.6</v>
      </c>
      <c r="AD1464">
        <v>163000</v>
      </c>
      <c r="AE1464">
        <v>15743</v>
      </c>
      <c r="AF1464">
        <v>2.77</v>
      </c>
      <c r="AG1464">
        <v>21388</v>
      </c>
      <c r="AH1464">
        <v>43328</v>
      </c>
      <c r="AI1464">
        <v>25.6</v>
      </c>
      <c r="AJ1464">
        <v>1067</v>
      </c>
      <c r="AK1464">
        <v>14001</v>
      </c>
      <c r="AL1464">
        <v>5.0999999999999996</v>
      </c>
      <c r="AM1464">
        <v>3634</v>
      </c>
      <c r="AN1464">
        <v>3805</v>
      </c>
      <c r="AO1464">
        <v>0</v>
      </c>
      <c r="AP1464">
        <v>0</v>
      </c>
      <c r="AQ1464">
        <v>0</v>
      </c>
      <c r="AR1464">
        <v>0</v>
      </c>
      <c r="AS1464">
        <v>0</v>
      </c>
      <c r="AT1464">
        <v>21.9</v>
      </c>
      <c r="AU1464">
        <v>0</v>
      </c>
      <c r="AV1464">
        <v>0</v>
      </c>
      <c r="AW1464">
        <v>507113</v>
      </c>
      <c r="AX1464">
        <v>11711</v>
      </c>
      <c r="AY1464">
        <v>96237</v>
      </c>
      <c r="AZ1464">
        <v>471</v>
      </c>
      <c r="BA1464">
        <v>631.71</v>
      </c>
      <c r="BB1464">
        <v>75</v>
      </c>
    </row>
    <row r="1465" spans="1:54" x14ac:dyDescent="0.3">
      <c r="A1465">
        <v>28073</v>
      </c>
      <c r="B1465" t="s">
        <v>37</v>
      </c>
      <c r="C1465" t="s">
        <v>977</v>
      </c>
      <c r="D1465">
        <v>60099</v>
      </c>
      <c r="E1465">
        <v>55675</v>
      </c>
      <c r="F1465">
        <v>7.9</v>
      </c>
      <c r="G1465">
        <v>55658</v>
      </c>
      <c r="H1465">
        <v>6.9</v>
      </c>
      <c r="I1465">
        <v>25.8</v>
      </c>
      <c r="J1465">
        <v>11.6</v>
      </c>
      <c r="K1465">
        <v>51.8</v>
      </c>
      <c r="L1465">
        <v>76.400000000000006</v>
      </c>
      <c r="M1465">
        <v>20.6</v>
      </c>
      <c r="N1465">
        <v>0.3</v>
      </c>
      <c r="O1465">
        <v>1.3</v>
      </c>
      <c r="P1465">
        <v>0.1</v>
      </c>
      <c r="Q1465">
        <v>1.2</v>
      </c>
      <c r="R1465">
        <v>2.5</v>
      </c>
      <c r="S1465">
        <v>74.400000000000006</v>
      </c>
      <c r="T1465">
        <v>80.599999999999994</v>
      </c>
      <c r="U1465">
        <v>2.2000000000000002</v>
      </c>
      <c r="V1465">
        <v>3.3</v>
      </c>
      <c r="W1465">
        <v>90.3</v>
      </c>
      <c r="X1465">
        <v>33.1</v>
      </c>
      <c r="Y1465">
        <v>3884</v>
      </c>
      <c r="Z1465">
        <v>24.9</v>
      </c>
      <c r="AA1465">
        <v>24261</v>
      </c>
      <c r="AB1465">
        <v>65.8</v>
      </c>
      <c r="AC1465">
        <v>22.3</v>
      </c>
      <c r="AD1465">
        <v>163900</v>
      </c>
      <c r="AE1465">
        <v>21678</v>
      </c>
      <c r="AF1465">
        <v>2.6</v>
      </c>
      <c r="AG1465">
        <v>26345</v>
      </c>
      <c r="AH1465">
        <v>51154</v>
      </c>
      <c r="AI1465">
        <v>17.399999999999999</v>
      </c>
      <c r="AJ1465">
        <v>1283</v>
      </c>
      <c r="AK1465">
        <v>16441</v>
      </c>
      <c r="AL1465">
        <v>0.8</v>
      </c>
      <c r="AM1465">
        <v>4149</v>
      </c>
      <c r="AN1465">
        <v>5219</v>
      </c>
      <c r="AO1465">
        <v>0</v>
      </c>
      <c r="AP1465">
        <v>0</v>
      </c>
      <c r="AQ1465">
        <v>1.2</v>
      </c>
      <c r="AR1465">
        <v>0</v>
      </c>
      <c r="AS1465">
        <v>0</v>
      </c>
      <c r="AT1465">
        <v>22.4</v>
      </c>
      <c r="AU1465">
        <v>0</v>
      </c>
      <c r="AV1465">
        <v>0</v>
      </c>
      <c r="AW1465">
        <v>991801</v>
      </c>
      <c r="AX1465">
        <v>20858</v>
      </c>
      <c r="AY1465">
        <v>103490</v>
      </c>
      <c r="AZ1465">
        <v>0</v>
      </c>
      <c r="BA1465">
        <v>497.06</v>
      </c>
      <c r="BB1465">
        <v>112</v>
      </c>
    </row>
    <row r="1466" spans="1:54" x14ac:dyDescent="0.3">
      <c r="A1466">
        <v>28075</v>
      </c>
      <c r="B1466" t="s">
        <v>36</v>
      </c>
      <c r="C1466" t="s">
        <v>977</v>
      </c>
      <c r="D1466">
        <v>79739</v>
      </c>
      <c r="E1466">
        <v>80261</v>
      </c>
      <c r="F1466">
        <v>-0.7</v>
      </c>
      <c r="G1466">
        <v>80261</v>
      </c>
      <c r="H1466">
        <v>6.4</v>
      </c>
      <c r="I1466">
        <v>24</v>
      </c>
      <c r="J1466">
        <v>15.1</v>
      </c>
      <c r="K1466">
        <v>51.6</v>
      </c>
      <c r="L1466">
        <v>54.8</v>
      </c>
      <c r="M1466">
        <v>42.9</v>
      </c>
      <c r="N1466">
        <v>0.3</v>
      </c>
      <c r="O1466">
        <v>0.8</v>
      </c>
      <c r="P1466">
        <v>0.1</v>
      </c>
      <c r="Q1466">
        <v>1.1000000000000001</v>
      </c>
      <c r="R1466">
        <v>2.2000000000000002</v>
      </c>
      <c r="S1466">
        <v>53.2</v>
      </c>
      <c r="T1466">
        <v>85</v>
      </c>
      <c r="U1466">
        <v>1.8</v>
      </c>
      <c r="V1466">
        <v>3.1</v>
      </c>
      <c r="W1466">
        <v>84.1</v>
      </c>
      <c r="X1466">
        <v>18.899999999999999</v>
      </c>
      <c r="Y1466">
        <v>6565</v>
      </c>
      <c r="Z1466">
        <v>20.6</v>
      </c>
      <c r="AA1466">
        <v>34945</v>
      </c>
      <c r="AB1466">
        <v>66.099999999999994</v>
      </c>
      <c r="AC1466">
        <v>17.7</v>
      </c>
      <c r="AD1466">
        <v>87400</v>
      </c>
      <c r="AE1466">
        <v>29809</v>
      </c>
      <c r="AF1466">
        <v>2.56</v>
      </c>
      <c r="AG1466">
        <v>21346</v>
      </c>
      <c r="AH1466">
        <v>36203</v>
      </c>
      <c r="AI1466">
        <v>24.1</v>
      </c>
      <c r="AJ1466">
        <v>1945</v>
      </c>
      <c r="AK1466">
        <v>30471</v>
      </c>
      <c r="AL1466">
        <v>0.1</v>
      </c>
      <c r="AM1466">
        <v>4904</v>
      </c>
      <c r="AN1466">
        <v>6323</v>
      </c>
      <c r="AO1466">
        <v>19</v>
      </c>
      <c r="AP1466">
        <v>0</v>
      </c>
      <c r="AQ1466">
        <v>0</v>
      </c>
      <c r="AR1466">
        <v>0</v>
      </c>
      <c r="AS1466">
        <v>0</v>
      </c>
      <c r="AT1466">
        <v>26.2</v>
      </c>
      <c r="AU1466">
        <v>750921</v>
      </c>
      <c r="AV1466">
        <v>1127560</v>
      </c>
      <c r="AW1466">
        <v>1320584</v>
      </c>
      <c r="AX1466">
        <v>16936</v>
      </c>
      <c r="AY1466">
        <v>135846</v>
      </c>
      <c r="AZ1466">
        <v>118</v>
      </c>
      <c r="BA1466">
        <v>703.63</v>
      </c>
      <c r="BB1466">
        <v>114.1</v>
      </c>
    </row>
    <row r="1467" spans="1:54" x14ac:dyDescent="0.3">
      <c r="A1467">
        <v>28077</v>
      </c>
      <c r="B1467" t="s">
        <v>35</v>
      </c>
      <c r="C1467" t="s">
        <v>977</v>
      </c>
      <c r="D1467">
        <v>12502</v>
      </c>
      <c r="E1467">
        <v>12929</v>
      </c>
      <c r="F1467">
        <v>-3.3</v>
      </c>
      <c r="G1467">
        <v>12929</v>
      </c>
      <c r="H1467">
        <v>6.1</v>
      </c>
      <c r="I1467">
        <v>24</v>
      </c>
      <c r="J1467">
        <v>16.2</v>
      </c>
      <c r="K1467">
        <v>51</v>
      </c>
      <c r="L1467">
        <v>67</v>
      </c>
      <c r="M1467">
        <v>31.4</v>
      </c>
      <c r="N1467">
        <v>0.3</v>
      </c>
      <c r="O1467">
        <v>0.3</v>
      </c>
      <c r="P1467">
        <v>0</v>
      </c>
      <c r="Q1467">
        <v>0.9</v>
      </c>
      <c r="R1467">
        <v>1.9</v>
      </c>
      <c r="S1467">
        <v>65.599999999999994</v>
      </c>
      <c r="T1467">
        <v>94.1</v>
      </c>
      <c r="U1467">
        <v>0.2</v>
      </c>
      <c r="V1467">
        <v>1.3</v>
      </c>
      <c r="W1467">
        <v>82.3</v>
      </c>
      <c r="X1467">
        <v>12.9</v>
      </c>
      <c r="Y1467">
        <v>1067</v>
      </c>
      <c r="Z1467">
        <v>35.799999999999997</v>
      </c>
      <c r="AA1467">
        <v>6034</v>
      </c>
      <c r="AB1467">
        <v>80</v>
      </c>
      <c r="AC1467">
        <v>4.2</v>
      </c>
      <c r="AD1467">
        <v>79600</v>
      </c>
      <c r="AE1467">
        <v>4830</v>
      </c>
      <c r="AF1467">
        <v>2.63</v>
      </c>
      <c r="AG1467">
        <v>20655</v>
      </c>
      <c r="AH1467">
        <v>38393</v>
      </c>
      <c r="AI1467">
        <v>18.8</v>
      </c>
      <c r="AJ1467">
        <v>162</v>
      </c>
      <c r="AK1467">
        <v>1796</v>
      </c>
      <c r="AL1467">
        <v>2.6</v>
      </c>
      <c r="AM1467">
        <v>691</v>
      </c>
      <c r="AN1467">
        <v>1081</v>
      </c>
      <c r="AO1467">
        <v>0</v>
      </c>
      <c r="AP1467">
        <v>0</v>
      </c>
      <c r="AQ1467">
        <v>0</v>
      </c>
      <c r="AR1467">
        <v>0</v>
      </c>
      <c r="AS1467">
        <v>0</v>
      </c>
      <c r="AT1467">
        <v>17.3</v>
      </c>
      <c r="AU1467">
        <v>0</v>
      </c>
      <c r="AV1467">
        <v>0</v>
      </c>
      <c r="AW1467">
        <v>46762</v>
      </c>
      <c r="AX1467">
        <v>3530</v>
      </c>
      <c r="AY1467">
        <v>4008</v>
      </c>
      <c r="AZ1467">
        <v>5</v>
      </c>
      <c r="BA1467">
        <v>430.67</v>
      </c>
      <c r="BB1467">
        <v>30</v>
      </c>
    </row>
    <row r="1468" spans="1:54" x14ac:dyDescent="0.3">
      <c r="A1468">
        <v>28079</v>
      </c>
      <c r="B1468" t="s">
        <v>1599</v>
      </c>
      <c r="C1468" t="s">
        <v>977</v>
      </c>
      <c r="D1468">
        <v>23193</v>
      </c>
      <c r="E1468">
        <v>23803</v>
      </c>
      <c r="F1468">
        <v>-2.6</v>
      </c>
      <c r="G1468">
        <v>23805</v>
      </c>
      <c r="H1468">
        <v>6.7</v>
      </c>
      <c r="I1468">
        <v>28</v>
      </c>
      <c r="J1468">
        <v>14.4</v>
      </c>
      <c r="K1468">
        <v>47.9</v>
      </c>
      <c r="L1468">
        <v>50</v>
      </c>
      <c r="M1468">
        <v>41.9</v>
      </c>
      <c r="N1468">
        <v>6.7</v>
      </c>
      <c r="O1468">
        <v>0.3</v>
      </c>
      <c r="P1468">
        <v>0</v>
      </c>
      <c r="Q1468">
        <v>0.9</v>
      </c>
      <c r="R1468">
        <v>4.2</v>
      </c>
      <c r="S1468">
        <v>47.7</v>
      </c>
      <c r="T1468">
        <v>88.3</v>
      </c>
      <c r="U1468">
        <v>2.5</v>
      </c>
      <c r="V1468">
        <v>6.1</v>
      </c>
      <c r="W1468">
        <v>74.900000000000006</v>
      </c>
      <c r="X1468">
        <v>10.7</v>
      </c>
      <c r="Y1468">
        <v>1334</v>
      </c>
      <c r="Z1468">
        <v>32.4</v>
      </c>
      <c r="AA1468">
        <v>9419</v>
      </c>
      <c r="AB1468">
        <v>75.5</v>
      </c>
      <c r="AC1468">
        <v>4.8</v>
      </c>
      <c r="AD1468">
        <v>73800</v>
      </c>
      <c r="AE1468">
        <v>8069</v>
      </c>
      <c r="AF1468">
        <v>2.77</v>
      </c>
      <c r="AG1468">
        <v>16780</v>
      </c>
      <c r="AH1468">
        <v>32521</v>
      </c>
      <c r="AI1468">
        <v>27.7</v>
      </c>
      <c r="AJ1468">
        <v>289</v>
      </c>
      <c r="AK1468">
        <v>4802</v>
      </c>
      <c r="AL1468">
        <v>1</v>
      </c>
      <c r="AM1468">
        <v>1144</v>
      </c>
      <c r="AN1468">
        <v>1195</v>
      </c>
      <c r="AO1468">
        <v>24.5</v>
      </c>
      <c r="AP1468">
        <v>0</v>
      </c>
      <c r="AQ1468">
        <v>0</v>
      </c>
      <c r="AR1468">
        <v>0</v>
      </c>
      <c r="AS1468">
        <v>0</v>
      </c>
      <c r="AT1468">
        <v>22.7</v>
      </c>
      <c r="AU1468">
        <v>0</v>
      </c>
      <c r="AV1468">
        <v>22652</v>
      </c>
      <c r="AW1468">
        <v>180447</v>
      </c>
      <c r="AX1468">
        <v>7927</v>
      </c>
      <c r="AY1468">
        <v>13004</v>
      </c>
      <c r="AZ1468">
        <v>0</v>
      </c>
      <c r="BA1468">
        <v>583</v>
      </c>
      <c r="BB1468">
        <v>40.799999999999997</v>
      </c>
    </row>
    <row r="1469" spans="1:54" x14ac:dyDescent="0.3">
      <c r="A1469">
        <v>28081</v>
      </c>
      <c r="B1469" t="s">
        <v>34</v>
      </c>
      <c r="C1469" t="s">
        <v>977</v>
      </c>
      <c r="D1469">
        <v>85246</v>
      </c>
      <c r="E1469">
        <v>82910</v>
      </c>
      <c r="F1469">
        <v>2.8</v>
      </c>
      <c r="G1469">
        <v>82910</v>
      </c>
      <c r="H1469">
        <v>7</v>
      </c>
      <c r="I1469">
        <v>25.8</v>
      </c>
      <c r="J1469">
        <v>14.3</v>
      </c>
      <c r="K1469">
        <v>52.2</v>
      </c>
      <c r="L1469">
        <v>69</v>
      </c>
      <c r="M1469">
        <v>28.7</v>
      </c>
      <c r="N1469">
        <v>0.2</v>
      </c>
      <c r="O1469">
        <v>0.8</v>
      </c>
      <c r="P1469">
        <v>0</v>
      </c>
      <c r="Q1469">
        <v>1.2</v>
      </c>
      <c r="R1469">
        <v>2.5</v>
      </c>
      <c r="S1469">
        <v>66.900000000000006</v>
      </c>
      <c r="T1469">
        <v>86.6</v>
      </c>
      <c r="U1469">
        <v>2</v>
      </c>
      <c r="V1469">
        <v>4.4000000000000004</v>
      </c>
      <c r="W1469">
        <v>82.9</v>
      </c>
      <c r="X1469">
        <v>21.8</v>
      </c>
      <c r="Y1469">
        <v>5227</v>
      </c>
      <c r="Z1469">
        <v>18.8</v>
      </c>
      <c r="AA1469">
        <v>36216</v>
      </c>
      <c r="AB1469">
        <v>70.900000000000006</v>
      </c>
      <c r="AC1469">
        <v>15</v>
      </c>
      <c r="AD1469">
        <v>108300</v>
      </c>
      <c r="AE1469">
        <v>31898</v>
      </c>
      <c r="AF1469">
        <v>2.59</v>
      </c>
      <c r="AG1469">
        <v>21799</v>
      </c>
      <c r="AH1469">
        <v>42074</v>
      </c>
      <c r="AI1469">
        <v>18.3</v>
      </c>
      <c r="AJ1469">
        <v>2422</v>
      </c>
      <c r="AK1469">
        <v>45839</v>
      </c>
      <c r="AL1469">
        <v>-0.5</v>
      </c>
      <c r="AM1469">
        <v>5659</v>
      </c>
      <c r="AN1469">
        <v>6912</v>
      </c>
      <c r="AO1469">
        <v>7.8</v>
      </c>
      <c r="AP1469">
        <v>0</v>
      </c>
      <c r="AQ1469">
        <v>0.7</v>
      </c>
      <c r="AR1469">
        <v>0</v>
      </c>
      <c r="AS1469">
        <v>0.6</v>
      </c>
      <c r="AT1469">
        <v>21.8</v>
      </c>
      <c r="AU1469">
        <v>2986825</v>
      </c>
      <c r="AV1469">
        <v>847900</v>
      </c>
      <c r="AW1469">
        <v>1439479</v>
      </c>
      <c r="AX1469">
        <v>17967</v>
      </c>
      <c r="AY1469">
        <v>148229</v>
      </c>
      <c r="AZ1469">
        <v>98</v>
      </c>
      <c r="BA1469">
        <v>449.95</v>
      </c>
      <c r="BB1469">
        <v>184.3</v>
      </c>
    </row>
    <row r="1470" spans="1:54" x14ac:dyDescent="0.3">
      <c r="A1470">
        <v>28083</v>
      </c>
      <c r="B1470" t="s">
        <v>1600</v>
      </c>
      <c r="C1470" t="s">
        <v>977</v>
      </c>
      <c r="D1470">
        <v>31422</v>
      </c>
      <c r="E1470">
        <v>32317</v>
      </c>
      <c r="F1470">
        <v>-2.8</v>
      </c>
      <c r="G1470">
        <v>32317</v>
      </c>
      <c r="H1470">
        <v>7.4</v>
      </c>
      <c r="I1470">
        <v>27</v>
      </c>
      <c r="J1470">
        <v>12.6</v>
      </c>
      <c r="K1470">
        <v>51.9</v>
      </c>
      <c r="L1470">
        <v>25.5</v>
      </c>
      <c r="M1470">
        <v>72.7</v>
      </c>
      <c r="N1470">
        <v>0.4</v>
      </c>
      <c r="O1470">
        <v>0.7</v>
      </c>
      <c r="P1470">
        <v>0</v>
      </c>
      <c r="Q1470">
        <v>0.7</v>
      </c>
      <c r="R1470">
        <v>2.5</v>
      </c>
      <c r="S1470">
        <v>24</v>
      </c>
      <c r="T1470">
        <v>90.6</v>
      </c>
      <c r="U1470">
        <v>3.1</v>
      </c>
      <c r="V1470">
        <v>3.4</v>
      </c>
      <c r="W1470">
        <v>73.2</v>
      </c>
      <c r="X1470">
        <v>19</v>
      </c>
      <c r="Y1470">
        <v>1052</v>
      </c>
      <c r="Z1470">
        <v>16</v>
      </c>
      <c r="AA1470">
        <v>13162</v>
      </c>
      <c r="AB1470">
        <v>50.7</v>
      </c>
      <c r="AC1470">
        <v>17.7</v>
      </c>
      <c r="AD1470">
        <v>69200</v>
      </c>
      <c r="AE1470">
        <v>10887</v>
      </c>
      <c r="AF1470">
        <v>2.77</v>
      </c>
      <c r="AG1470">
        <v>14307</v>
      </c>
      <c r="AH1470">
        <v>24480</v>
      </c>
      <c r="AI1470">
        <v>40.4</v>
      </c>
      <c r="AJ1470">
        <v>724</v>
      </c>
      <c r="AK1470">
        <v>12257</v>
      </c>
      <c r="AL1470">
        <v>0.9</v>
      </c>
      <c r="AM1470">
        <v>1505</v>
      </c>
      <c r="AN1470">
        <v>1599</v>
      </c>
      <c r="AO1470">
        <v>0</v>
      </c>
      <c r="AP1470">
        <v>0</v>
      </c>
      <c r="AQ1470">
        <v>3.5</v>
      </c>
      <c r="AR1470">
        <v>0</v>
      </c>
      <c r="AS1470">
        <v>0</v>
      </c>
      <c r="AT1470">
        <v>26.9</v>
      </c>
      <c r="AU1470">
        <v>0</v>
      </c>
      <c r="AV1470">
        <v>0</v>
      </c>
      <c r="AW1470">
        <v>438713</v>
      </c>
      <c r="AX1470">
        <v>12503</v>
      </c>
      <c r="AY1470">
        <v>51401</v>
      </c>
      <c r="AZ1470">
        <v>19</v>
      </c>
      <c r="BA1470">
        <v>592.54</v>
      </c>
      <c r="BB1470">
        <v>54.5</v>
      </c>
    </row>
    <row r="1471" spans="1:54" x14ac:dyDescent="0.3">
      <c r="A1471">
        <v>28085</v>
      </c>
      <c r="B1471" t="s">
        <v>101</v>
      </c>
      <c r="C1471" t="s">
        <v>977</v>
      </c>
      <c r="D1471">
        <v>34775</v>
      </c>
      <c r="E1471">
        <v>34869</v>
      </c>
      <c r="F1471">
        <v>-0.3</v>
      </c>
      <c r="G1471">
        <v>34869</v>
      </c>
      <c r="H1471">
        <v>6.3</v>
      </c>
      <c r="I1471">
        <v>24.7</v>
      </c>
      <c r="J1471">
        <v>15.6</v>
      </c>
      <c r="K1471">
        <v>52.2</v>
      </c>
      <c r="L1471">
        <v>67.7</v>
      </c>
      <c r="M1471">
        <v>31</v>
      </c>
      <c r="N1471">
        <v>0.2</v>
      </c>
      <c r="O1471">
        <v>0.4</v>
      </c>
      <c r="P1471">
        <v>0</v>
      </c>
      <c r="Q1471">
        <v>0.7</v>
      </c>
      <c r="R1471">
        <v>1.1000000000000001</v>
      </c>
      <c r="S1471">
        <v>66.900000000000006</v>
      </c>
      <c r="T1471">
        <v>92.5</v>
      </c>
      <c r="U1471">
        <v>0.8</v>
      </c>
      <c r="V1471">
        <v>2</v>
      </c>
      <c r="W1471">
        <v>82.8</v>
      </c>
      <c r="X1471">
        <v>16.8</v>
      </c>
      <c r="Y1471">
        <v>2037</v>
      </c>
      <c r="Z1471">
        <v>28</v>
      </c>
      <c r="AA1471">
        <v>15274</v>
      </c>
      <c r="AB1471">
        <v>74</v>
      </c>
      <c r="AC1471">
        <v>6.8</v>
      </c>
      <c r="AD1471">
        <v>84900</v>
      </c>
      <c r="AE1471">
        <v>13045</v>
      </c>
      <c r="AF1471">
        <v>2.62</v>
      </c>
      <c r="AG1471">
        <v>19566</v>
      </c>
      <c r="AH1471">
        <v>36498</v>
      </c>
      <c r="AI1471">
        <v>23.5</v>
      </c>
      <c r="AJ1471">
        <v>794</v>
      </c>
      <c r="AK1471">
        <v>10329</v>
      </c>
      <c r="AL1471">
        <v>1.2</v>
      </c>
      <c r="AM1471">
        <v>2292</v>
      </c>
      <c r="AN1471">
        <v>3017</v>
      </c>
      <c r="AO1471">
        <v>17.5</v>
      </c>
      <c r="AP1471">
        <v>0</v>
      </c>
      <c r="AQ1471">
        <v>0</v>
      </c>
      <c r="AR1471">
        <v>0</v>
      </c>
      <c r="AS1471">
        <v>0</v>
      </c>
      <c r="AT1471">
        <v>0</v>
      </c>
      <c r="AU1471">
        <v>275680</v>
      </c>
      <c r="AV1471">
        <v>0</v>
      </c>
      <c r="AW1471">
        <v>501974</v>
      </c>
      <c r="AX1471">
        <v>14629</v>
      </c>
      <c r="AY1471">
        <v>41228</v>
      </c>
      <c r="AZ1471">
        <v>8</v>
      </c>
      <c r="BA1471">
        <v>586.12</v>
      </c>
      <c r="BB1471">
        <v>59.5</v>
      </c>
    </row>
    <row r="1472" spans="1:54" x14ac:dyDescent="0.3">
      <c r="A1472">
        <v>28087</v>
      </c>
      <c r="B1472" t="s">
        <v>32</v>
      </c>
      <c r="C1472" t="s">
        <v>977</v>
      </c>
      <c r="D1472">
        <v>59730</v>
      </c>
      <c r="E1472">
        <v>59779</v>
      </c>
      <c r="F1472">
        <v>-0.1</v>
      </c>
      <c r="G1472">
        <v>59779</v>
      </c>
      <c r="H1472">
        <v>6.7</v>
      </c>
      <c r="I1472">
        <v>24.1</v>
      </c>
      <c r="J1472">
        <v>14.4</v>
      </c>
      <c r="K1472">
        <v>52.4</v>
      </c>
      <c r="L1472">
        <v>53.9</v>
      </c>
      <c r="M1472">
        <v>44</v>
      </c>
      <c r="N1472">
        <v>0.2</v>
      </c>
      <c r="O1472">
        <v>0.7</v>
      </c>
      <c r="P1472">
        <v>0.1</v>
      </c>
      <c r="Q1472">
        <v>1.1000000000000001</v>
      </c>
      <c r="R1472">
        <v>1.9</v>
      </c>
      <c r="S1472">
        <v>52.5</v>
      </c>
      <c r="T1472">
        <v>83.2</v>
      </c>
      <c r="U1472">
        <v>1.9</v>
      </c>
      <c r="V1472">
        <v>4.0999999999999996</v>
      </c>
      <c r="W1472">
        <v>82</v>
      </c>
      <c r="X1472">
        <v>21.4</v>
      </c>
      <c r="Y1472">
        <v>5251</v>
      </c>
      <c r="Z1472">
        <v>21</v>
      </c>
      <c r="AA1472">
        <v>27014</v>
      </c>
      <c r="AB1472">
        <v>62.1</v>
      </c>
      <c r="AC1472">
        <v>16.5</v>
      </c>
      <c r="AD1472">
        <v>115700</v>
      </c>
      <c r="AE1472">
        <v>23178</v>
      </c>
      <c r="AF1472">
        <v>2.5099999999999998</v>
      </c>
      <c r="AG1472">
        <v>20951</v>
      </c>
      <c r="AH1472">
        <v>37868</v>
      </c>
      <c r="AI1472">
        <v>25.4</v>
      </c>
      <c r="AJ1472">
        <v>1494</v>
      </c>
      <c r="AK1472">
        <v>20302</v>
      </c>
      <c r="AL1472">
        <v>-4</v>
      </c>
      <c r="AM1472">
        <v>3820</v>
      </c>
      <c r="AN1472">
        <v>5145</v>
      </c>
      <c r="AO1472">
        <v>11.3</v>
      </c>
      <c r="AP1472">
        <v>0</v>
      </c>
      <c r="AQ1472">
        <v>1.6</v>
      </c>
      <c r="AR1472">
        <v>0</v>
      </c>
      <c r="AS1472">
        <v>0</v>
      </c>
      <c r="AT1472">
        <v>23</v>
      </c>
      <c r="AU1472">
        <v>2075457</v>
      </c>
      <c r="AV1472">
        <v>0</v>
      </c>
      <c r="AW1472">
        <v>809310</v>
      </c>
      <c r="AX1472">
        <v>13596</v>
      </c>
      <c r="AY1472">
        <v>88621</v>
      </c>
      <c r="AZ1472">
        <v>85</v>
      </c>
      <c r="BA1472">
        <v>505.51</v>
      </c>
      <c r="BB1472">
        <v>118.3</v>
      </c>
    </row>
    <row r="1473" spans="1:54" x14ac:dyDescent="0.3">
      <c r="A1473">
        <v>28089</v>
      </c>
      <c r="B1473" t="s">
        <v>30</v>
      </c>
      <c r="C1473" t="s">
        <v>977</v>
      </c>
      <c r="D1473">
        <v>101688</v>
      </c>
      <c r="E1473">
        <v>95203</v>
      </c>
      <c r="F1473">
        <v>6.8</v>
      </c>
      <c r="G1473">
        <v>95203</v>
      </c>
      <c r="H1473">
        <v>6.5</v>
      </c>
      <c r="I1473">
        <v>25.6</v>
      </c>
      <c r="J1473">
        <v>12.3</v>
      </c>
      <c r="K1473">
        <v>52.1</v>
      </c>
      <c r="L1473">
        <v>58.1</v>
      </c>
      <c r="M1473">
        <v>38.299999999999997</v>
      </c>
      <c r="N1473">
        <v>0.4</v>
      </c>
      <c r="O1473">
        <v>2.4</v>
      </c>
      <c r="P1473">
        <v>0.1</v>
      </c>
      <c r="Q1473">
        <v>0.8</v>
      </c>
      <c r="R1473">
        <v>2.8</v>
      </c>
      <c r="S1473">
        <v>55.9</v>
      </c>
      <c r="T1473">
        <v>88.6</v>
      </c>
      <c r="U1473">
        <v>4</v>
      </c>
      <c r="V1473">
        <v>5.8</v>
      </c>
      <c r="W1473">
        <v>89.2</v>
      </c>
      <c r="X1473">
        <v>45.8</v>
      </c>
      <c r="Y1473">
        <v>5516</v>
      </c>
      <c r="Z1473">
        <v>23</v>
      </c>
      <c r="AA1473">
        <v>41147</v>
      </c>
      <c r="AB1473">
        <v>70.3</v>
      </c>
      <c r="AC1473">
        <v>19.2</v>
      </c>
      <c r="AD1473">
        <v>201200</v>
      </c>
      <c r="AE1473">
        <v>36342</v>
      </c>
      <c r="AF1473">
        <v>2.63</v>
      </c>
      <c r="AG1473">
        <v>33170</v>
      </c>
      <c r="AH1473">
        <v>59904</v>
      </c>
      <c r="AI1473">
        <v>12.7</v>
      </c>
      <c r="AJ1473">
        <v>2897</v>
      </c>
      <c r="AK1473">
        <v>45064</v>
      </c>
      <c r="AL1473">
        <v>5.3</v>
      </c>
      <c r="AM1473">
        <v>9961</v>
      </c>
      <c r="AN1473">
        <v>11036</v>
      </c>
      <c r="AO1473">
        <v>17.5</v>
      </c>
      <c r="AP1473">
        <v>0</v>
      </c>
      <c r="AQ1473">
        <v>1.9</v>
      </c>
      <c r="AR1473">
        <v>0</v>
      </c>
      <c r="AS1473">
        <v>0</v>
      </c>
      <c r="AT1473">
        <v>24.7</v>
      </c>
      <c r="AU1473">
        <v>6471938</v>
      </c>
      <c r="AV1473">
        <v>3305948</v>
      </c>
      <c r="AW1473">
        <v>1268437</v>
      </c>
      <c r="AX1473">
        <v>14172</v>
      </c>
      <c r="AY1473">
        <v>180563</v>
      </c>
      <c r="AZ1473">
        <v>742</v>
      </c>
      <c r="BA1473">
        <v>714.51</v>
      </c>
      <c r="BB1473">
        <v>133.19999999999999</v>
      </c>
    </row>
    <row r="1474" spans="1:54" x14ac:dyDescent="0.3">
      <c r="A1474">
        <v>28091</v>
      </c>
      <c r="B1474" t="s">
        <v>28</v>
      </c>
      <c r="C1474" t="s">
        <v>977</v>
      </c>
      <c r="D1474">
        <v>25868</v>
      </c>
      <c r="E1474">
        <v>27081</v>
      </c>
      <c r="F1474">
        <v>-4.5</v>
      </c>
      <c r="G1474">
        <v>27088</v>
      </c>
      <c r="H1474">
        <v>6.5</v>
      </c>
      <c r="I1474">
        <v>24.2</v>
      </c>
      <c r="J1474">
        <v>16.600000000000001</v>
      </c>
      <c r="K1474">
        <v>51.7</v>
      </c>
      <c r="L1474">
        <v>66</v>
      </c>
      <c r="M1474">
        <v>32.4</v>
      </c>
      <c r="N1474">
        <v>0.2</v>
      </c>
      <c r="O1474">
        <v>0.3</v>
      </c>
      <c r="P1474">
        <v>0</v>
      </c>
      <c r="Q1474">
        <v>1</v>
      </c>
      <c r="R1474">
        <v>1.4</v>
      </c>
      <c r="S1474">
        <v>64.900000000000006</v>
      </c>
      <c r="T1474">
        <v>86.4</v>
      </c>
      <c r="U1474">
        <v>0.3</v>
      </c>
      <c r="V1474">
        <v>1.4</v>
      </c>
      <c r="W1474">
        <v>74.3</v>
      </c>
      <c r="X1474">
        <v>13.2</v>
      </c>
      <c r="Y1474">
        <v>1646</v>
      </c>
      <c r="Z1474">
        <v>33.1</v>
      </c>
      <c r="AA1474">
        <v>11840</v>
      </c>
      <c r="AB1474">
        <v>74.7</v>
      </c>
      <c r="AC1474">
        <v>6.3</v>
      </c>
      <c r="AD1474">
        <v>77900</v>
      </c>
      <c r="AE1474">
        <v>9985</v>
      </c>
      <c r="AF1474">
        <v>2.58</v>
      </c>
      <c r="AG1474">
        <v>18126</v>
      </c>
      <c r="AH1474">
        <v>29400</v>
      </c>
      <c r="AI1474">
        <v>28.2</v>
      </c>
      <c r="AJ1474">
        <v>588</v>
      </c>
      <c r="AK1474">
        <v>6120</v>
      </c>
      <c r="AL1474">
        <v>-7.5</v>
      </c>
      <c r="AM1474">
        <v>1789</v>
      </c>
      <c r="AN1474">
        <v>2477</v>
      </c>
      <c r="AO1474">
        <v>0</v>
      </c>
      <c r="AP1474">
        <v>0</v>
      </c>
      <c r="AQ1474">
        <v>1.3</v>
      </c>
      <c r="AR1474">
        <v>0</v>
      </c>
      <c r="AS1474">
        <v>0</v>
      </c>
      <c r="AT1474">
        <v>24.9</v>
      </c>
      <c r="AU1474">
        <v>166262</v>
      </c>
      <c r="AV1474">
        <v>155659</v>
      </c>
      <c r="AW1474">
        <v>259002</v>
      </c>
      <c r="AX1474">
        <v>10098</v>
      </c>
      <c r="AY1474">
        <v>20071</v>
      </c>
      <c r="AZ1474">
        <v>0</v>
      </c>
      <c r="BA1474">
        <v>542.38</v>
      </c>
      <c r="BB1474">
        <v>49.9</v>
      </c>
    </row>
    <row r="1475" spans="1:54" x14ac:dyDescent="0.3">
      <c r="A1475">
        <v>28093</v>
      </c>
      <c r="B1475" t="s">
        <v>27</v>
      </c>
      <c r="C1475" t="s">
        <v>977</v>
      </c>
      <c r="D1475">
        <v>36234</v>
      </c>
      <c r="E1475">
        <v>37139</v>
      </c>
      <c r="F1475">
        <v>-2.4</v>
      </c>
      <c r="G1475">
        <v>37144</v>
      </c>
      <c r="H1475">
        <v>5.9</v>
      </c>
      <c r="I1475">
        <v>22.1</v>
      </c>
      <c r="J1475">
        <v>15</v>
      </c>
      <c r="K1475">
        <v>50.6</v>
      </c>
      <c r="L1475">
        <v>50.9</v>
      </c>
      <c r="M1475">
        <v>47.6</v>
      </c>
      <c r="N1475">
        <v>0.3</v>
      </c>
      <c r="O1475">
        <v>0.3</v>
      </c>
      <c r="P1475">
        <v>0</v>
      </c>
      <c r="Q1475">
        <v>0.9</v>
      </c>
      <c r="R1475">
        <v>3.3</v>
      </c>
      <c r="S1475">
        <v>48.1</v>
      </c>
      <c r="T1475">
        <v>89.5</v>
      </c>
      <c r="U1475">
        <v>1.5</v>
      </c>
      <c r="V1475">
        <v>2.8</v>
      </c>
      <c r="W1475">
        <v>73.900000000000006</v>
      </c>
      <c r="X1475">
        <v>11.2</v>
      </c>
      <c r="Y1475">
        <v>2207</v>
      </c>
      <c r="Z1475">
        <v>30.9</v>
      </c>
      <c r="AA1475">
        <v>15038</v>
      </c>
      <c r="AB1475">
        <v>79.5</v>
      </c>
      <c r="AC1475">
        <v>4.8</v>
      </c>
      <c r="AD1475">
        <v>83700</v>
      </c>
      <c r="AE1475">
        <v>13050</v>
      </c>
      <c r="AF1475">
        <v>2.67</v>
      </c>
      <c r="AG1475">
        <v>17978</v>
      </c>
      <c r="AH1475">
        <v>36022</v>
      </c>
      <c r="AI1475">
        <v>22.2</v>
      </c>
      <c r="AJ1475">
        <v>420</v>
      </c>
      <c r="AK1475">
        <v>6472</v>
      </c>
      <c r="AL1475">
        <v>3.9</v>
      </c>
      <c r="AM1475">
        <v>2557</v>
      </c>
      <c r="AN1475">
        <v>2734</v>
      </c>
      <c r="AO1475">
        <v>36.799999999999997</v>
      </c>
      <c r="AP1475">
        <v>0</v>
      </c>
      <c r="AQ1475">
        <v>0</v>
      </c>
      <c r="AR1475">
        <v>0</v>
      </c>
      <c r="AS1475">
        <v>0</v>
      </c>
      <c r="AT1475">
        <v>29.1</v>
      </c>
      <c r="AU1475">
        <v>0</v>
      </c>
      <c r="AV1475">
        <v>43470</v>
      </c>
      <c r="AW1475">
        <v>166379</v>
      </c>
      <c r="AX1475">
        <v>4559</v>
      </c>
      <c r="AY1475">
        <v>14189</v>
      </c>
      <c r="AZ1475">
        <v>118</v>
      </c>
      <c r="BA1475">
        <v>706.19</v>
      </c>
      <c r="BB1475">
        <v>52.6</v>
      </c>
    </row>
    <row r="1476" spans="1:54" x14ac:dyDescent="0.3">
      <c r="A1476">
        <v>28095</v>
      </c>
      <c r="B1476" t="s">
        <v>25</v>
      </c>
      <c r="C1476" t="s">
        <v>977</v>
      </c>
      <c r="D1476">
        <v>36003</v>
      </c>
      <c r="E1476">
        <v>36989</v>
      </c>
      <c r="F1476">
        <v>-2.7</v>
      </c>
      <c r="G1476">
        <v>36989</v>
      </c>
      <c r="H1476">
        <v>5.6</v>
      </c>
      <c r="I1476">
        <v>23</v>
      </c>
      <c r="J1476">
        <v>17.600000000000001</v>
      </c>
      <c r="K1476">
        <v>52</v>
      </c>
      <c r="L1476">
        <v>67.8</v>
      </c>
      <c r="M1476">
        <v>30.8</v>
      </c>
      <c r="N1476">
        <v>0.3</v>
      </c>
      <c r="O1476">
        <v>0.2</v>
      </c>
      <c r="P1476">
        <v>0</v>
      </c>
      <c r="Q1476">
        <v>0.9</v>
      </c>
      <c r="R1476">
        <v>1.1000000000000001</v>
      </c>
      <c r="S1476">
        <v>67</v>
      </c>
      <c r="T1476">
        <v>87.9</v>
      </c>
      <c r="U1476">
        <v>0.3</v>
      </c>
      <c r="V1476">
        <v>1.3</v>
      </c>
      <c r="W1476">
        <v>76.7</v>
      </c>
      <c r="X1476">
        <v>13.1</v>
      </c>
      <c r="Y1476">
        <v>2385</v>
      </c>
      <c r="Z1476">
        <v>23.3</v>
      </c>
      <c r="AA1476">
        <v>16443</v>
      </c>
      <c r="AB1476">
        <v>77.3</v>
      </c>
      <c r="AC1476">
        <v>6.3</v>
      </c>
      <c r="AD1476">
        <v>78500</v>
      </c>
      <c r="AE1476">
        <v>13960</v>
      </c>
      <c r="AF1476">
        <v>2.6</v>
      </c>
      <c r="AG1476">
        <v>18167</v>
      </c>
      <c r="AH1476">
        <v>36308</v>
      </c>
      <c r="AI1476">
        <v>21.6</v>
      </c>
      <c r="AJ1476">
        <v>644</v>
      </c>
      <c r="AK1476">
        <v>7909</v>
      </c>
      <c r="AL1476">
        <v>-3.5</v>
      </c>
      <c r="AM1476">
        <v>1889</v>
      </c>
      <c r="AN1476">
        <v>2169</v>
      </c>
      <c r="AO1476">
        <v>7.1</v>
      </c>
      <c r="AP1476">
        <v>0</v>
      </c>
      <c r="AQ1476">
        <v>1.2</v>
      </c>
      <c r="AR1476">
        <v>0</v>
      </c>
      <c r="AS1476">
        <v>0</v>
      </c>
      <c r="AT1476">
        <v>30</v>
      </c>
      <c r="AU1476">
        <v>1472743</v>
      </c>
      <c r="AV1476">
        <v>111082</v>
      </c>
      <c r="AW1476">
        <v>281974</v>
      </c>
      <c r="AX1476">
        <v>7610</v>
      </c>
      <c r="AY1476">
        <v>21770</v>
      </c>
      <c r="AZ1476">
        <v>3</v>
      </c>
      <c r="BA1476">
        <v>765.09</v>
      </c>
      <c r="BB1476">
        <v>48.3</v>
      </c>
    </row>
    <row r="1477" spans="1:54" x14ac:dyDescent="0.3">
      <c r="A1477">
        <v>28097</v>
      </c>
      <c r="B1477" t="s">
        <v>24</v>
      </c>
      <c r="C1477" t="s">
        <v>977</v>
      </c>
      <c r="D1477">
        <v>10400</v>
      </c>
      <c r="E1477">
        <v>10925</v>
      </c>
      <c r="F1477">
        <v>-4.8</v>
      </c>
      <c r="G1477">
        <v>10925</v>
      </c>
      <c r="H1477">
        <v>6.2</v>
      </c>
      <c r="I1477">
        <v>22.9</v>
      </c>
      <c r="J1477">
        <v>19</v>
      </c>
      <c r="K1477">
        <v>52.2</v>
      </c>
      <c r="L1477">
        <v>53.2</v>
      </c>
      <c r="M1477">
        <v>45.5</v>
      </c>
      <c r="N1477">
        <v>0.2</v>
      </c>
      <c r="O1477">
        <v>0.3</v>
      </c>
      <c r="P1477">
        <v>0</v>
      </c>
      <c r="Q1477">
        <v>0.7</v>
      </c>
      <c r="R1477">
        <v>1.2</v>
      </c>
      <c r="S1477">
        <v>52.4</v>
      </c>
      <c r="T1477">
        <v>94.1</v>
      </c>
      <c r="U1477">
        <v>0.1</v>
      </c>
      <c r="V1477">
        <v>0.3</v>
      </c>
      <c r="W1477">
        <v>72.7</v>
      </c>
      <c r="X1477">
        <v>13.1</v>
      </c>
      <c r="Y1477">
        <v>767</v>
      </c>
      <c r="Z1477">
        <v>20.3</v>
      </c>
      <c r="AA1477">
        <v>5419</v>
      </c>
      <c r="AB1477">
        <v>74.5</v>
      </c>
      <c r="AC1477">
        <v>4.5999999999999996</v>
      </c>
      <c r="AD1477">
        <v>68600</v>
      </c>
      <c r="AE1477">
        <v>4229</v>
      </c>
      <c r="AF1477">
        <v>2.5099999999999998</v>
      </c>
      <c r="AG1477">
        <v>15523</v>
      </c>
      <c r="AH1477">
        <v>30466</v>
      </c>
      <c r="AI1477">
        <v>31.1</v>
      </c>
      <c r="AJ1477">
        <v>215</v>
      </c>
      <c r="AK1477">
        <v>2415</v>
      </c>
      <c r="AL1477">
        <v>2.5</v>
      </c>
      <c r="AM1477">
        <v>581</v>
      </c>
      <c r="AN1477">
        <v>908</v>
      </c>
      <c r="AO1477">
        <v>25.6</v>
      </c>
      <c r="AP1477">
        <v>0</v>
      </c>
      <c r="AQ1477">
        <v>0</v>
      </c>
      <c r="AR1477">
        <v>0</v>
      </c>
      <c r="AS1477">
        <v>0</v>
      </c>
      <c r="AT1477">
        <v>29.7</v>
      </c>
      <c r="AU1477">
        <v>0</v>
      </c>
      <c r="AV1477">
        <v>7623</v>
      </c>
      <c r="AW1477">
        <v>136579</v>
      </c>
      <c r="AX1477">
        <v>11892</v>
      </c>
      <c r="AY1477">
        <v>7336</v>
      </c>
      <c r="AZ1477">
        <v>89</v>
      </c>
      <c r="BA1477">
        <v>406.98</v>
      </c>
      <c r="BB1477">
        <v>26.8</v>
      </c>
    </row>
    <row r="1478" spans="1:54" x14ac:dyDescent="0.3">
      <c r="A1478">
        <v>28099</v>
      </c>
      <c r="B1478" t="s">
        <v>1601</v>
      </c>
      <c r="C1478" t="s">
        <v>977</v>
      </c>
      <c r="D1478">
        <v>29465</v>
      </c>
      <c r="E1478">
        <v>29673</v>
      </c>
      <c r="F1478">
        <v>-0.7</v>
      </c>
      <c r="G1478">
        <v>29676</v>
      </c>
      <c r="H1478">
        <v>7.4</v>
      </c>
      <c r="I1478">
        <v>28.1</v>
      </c>
      <c r="J1478">
        <v>14.7</v>
      </c>
      <c r="K1478">
        <v>52.2</v>
      </c>
      <c r="L1478">
        <v>60.4</v>
      </c>
      <c r="M1478">
        <v>21.2</v>
      </c>
      <c r="N1478">
        <v>16.399999999999999</v>
      </c>
      <c r="O1478">
        <v>0.4</v>
      </c>
      <c r="P1478">
        <v>0</v>
      </c>
      <c r="Q1478">
        <v>1.5</v>
      </c>
      <c r="R1478">
        <v>2</v>
      </c>
      <c r="S1478">
        <v>59.1</v>
      </c>
      <c r="T1478">
        <v>87.3</v>
      </c>
      <c r="U1478">
        <v>1.1000000000000001</v>
      </c>
      <c r="V1478">
        <v>11.1</v>
      </c>
      <c r="W1478">
        <v>77.2</v>
      </c>
      <c r="X1478">
        <v>12.6</v>
      </c>
      <c r="Y1478">
        <v>1721</v>
      </c>
      <c r="Z1478">
        <v>24.4</v>
      </c>
      <c r="AA1478">
        <v>12359</v>
      </c>
      <c r="AB1478">
        <v>73.2</v>
      </c>
      <c r="AC1478">
        <v>5</v>
      </c>
      <c r="AD1478">
        <v>75900</v>
      </c>
      <c r="AE1478">
        <v>10829</v>
      </c>
      <c r="AF1478">
        <v>2.69</v>
      </c>
      <c r="AG1478">
        <v>18693</v>
      </c>
      <c r="AH1478">
        <v>37050</v>
      </c>
      <c r="AI1478">
        <v>24.1</v>
      </c>
      <c r="AJ1478">
        <v>507</v>
      </c>
      <c r="AK1478">
        <v>7940</v>
      </c>
      <c r="AL1478">
        <v>-1.6</v>
      </c>
      <c r="AM1478">
        <v>1620</v>
      </c>
      <c r="AN1478">
        <v>1760</v>
      </c>
      <c r="AO1478">
        <v>0</v>
      </c>
      <c r="AP1478">
        <v>1.8</v>
      </c>
      <c r="AQ1478">
        <v>0</v>
      </c>
      <c r="AR1478">
        <v>0</v>
      </c>
      <c r="AS1478">
        <v>0</v>
      </c>
      <c r="AT1478">
        <v>26.6</v>
      </c>
      <c r="AU1478">
        <v>192438</v>
      </c>
      <c r="AV1478">
        <v>286853</v>
      </c>
      <c r="AW1478">
        <v>255834</v>
      </c>
      <c r="AX1478">
        <v>8565</v>
      </c>
      <c r="AY1478">
        <v>24150</v>
      </c>
      <c r="AZ1478">
        <v>0</v>
      </c>
      <c r="BA1478">
        <v>570.14</v>
      </c>
      <c r="BB1478">
        <v>52.1</v>
      </c>
    </row>
    <row r="1479" spans="1:54" x14ac:dyDescent="0.3">
      <c r="A1479">
        <v>28101</v>
      </c>
      <c r="B1479" t="s">
        <v>94</v>
      </c>
      <c r="C1479" t="s">
        <v>977</v>
      </c>
      <c r="D1479">
        <v>21832</v>
      </c>
      <c r="E1479">
        <v>21720</v>
      </c>
      <c r="F1479">
        <v>0.5</v>
      </c>
      <c r="G1479">
        <v>21720</v>
      </c>
      <c r="H1479">
        <v>6.8</v>
      </c>
      <c r="I1479">
        <v>25.4</v>
      </c>
      <c r="J1479">
        <v>16.2</v>
      </c>
      <c r="K1479">
        <v>52</v>
      </c>
      <c r="L1479">
        <v>63.4</v>
      </c>
      <c r="M1479">
        <v>30.3</v>
      </c>
      <c r="N1479">
        <v>4.9000000000000004</v>
      </c>
      <c r="O1479">
        <v>0.4</v>
      </c>
      <c r="P1479">
        <v>0</v>
      </c>
      <c r="Q1479">
        <v>0.9</v>
      </c>
      <c r="R1479">
        <v>1.7</v>
      </c>
      <c r="S1479">
        <v>62.2</v>
      </c>
      <c r="T1479">
        <v>87.5</v>
      </c>
      <c r="U1479">
        <v>1</v>
      </c>
      <c r="V1479">
        <v>4.4000000000000004</v>
      </c>
      <c r="W1479">
        <v>83.3</v>
      </c>
      <c r="X1479">
        <v>14.7</v>
      </c>
      <c r="Y1479">
        <v>1839</v>
      </c>
      <c r="Z1479">
        <v>26.4</v>
      </c>
      <c r="AA1479">
        <v>9371</v>
      </c>
      <c r="AB1479">
        <v>77.599999999999994</v>
      </c>
      <c r="AC1479">
        <v>4.0999999999999996</v>
      </c>
      <c r="AD1479">
        <v>72100</v>
      </c>
      <c r="AE1479">
        <v>7931</v>
      </c>
      <c r="AF1479">
        <v>2.64</v>
      </c>
      <c r="AG1479">
        <v>18864</v>
      </c>
      <c r="AH1479">
        <v>39190</v>
      </c>
      <c r="AI1479">
        <v>18.600000000000001</v>
      </c>
      <c r="AJ1479">
        <v>318</v>
      </c>
      <c r="AK1479">
        <v>3827</v>
      </c>
      <c r="AL1479">
        <v>-3</v>
      </c>
      <c r="AM1479">
        <v>1212</v>
      </c>
      <c r="AN1479">
        <v>1355</v>
      </c>
      <c r="AO1479">
        <v>0</v>
      </c>
      <c r="AP1479">
        <v>0</v>
      </c>
      <c r="AQ1479">
        <v>0</v>
      </c>
      <c r="AR1479">
        <v>0</v>
      </c>
      <c r="AS1479">
        <v>0</v>
      </c>
      <c r="AT1479">
        <v>26.4</v>
      </c>
      <c r="AU1479">
        <v>290795</v>
      </c>
      <c r="AV1479">
        <v>9154</v>
      </c>
      <c r="AW1479">
        <v>146663</v>
      </c>
      <c r="AX1479">
        <v>6500</v>
      </c>
      <c r="AY1479">
        <v>11180</v>
      </c>
      <c r="AZ1479">
        <v>0</v>
      </c>
      <c r="BA1479">
        <v>578.1</v>
      </c>
      <c r="BB1479">
        <v>37.6</v>
      </c>
    </row>
    <row r="1480" spans="1:54" x14ac:dyDescent="0.3">
      <c r="A1480">
        <v>28103</v>
      </c>
      <c r="B1480" t="s">
        <v>1602</v>
      </c>
      <c r="C1480" t="s">
        <v>977</v>
      </c>
      <c r="D1480">
        <v>11115</v>
      </c>
      <c r="E1480">
        <v>11545</v>
      </c>
      <c r="F1480">
        <v>-3.7</v>
      </c>
      <c r="G1480">
        <v>11545</v>
      </c>
      <c r="H1480">
        <v>6.9</v>
      </c>
      <c r="I1480">
        <v>25.3</v>
      </c>
      <c r="J1480">
        <v>15.7</v>
      </c>
      <c r="K1480">
        <v>51.9</v>
      </c>
      <c r="L1480">
        <v>26.9</v>
      </c>
      <c r="M1480">
        <v>71.7</v>
      </c>
      <c r="N1480">
        <v>0.2</v>
      </c>
      <c r="O1480">
        <v>0.3</v>
      </c>
      <c r="P1480">
        <v>0</v>
      </c>
      <c r="Q1480">
        <v>0.8</v>
      </c>
      <c r="R1480">
        <v>1.1000000000000001</v>
      </c>
      <c r="S1480">
        <v>26.2</v>
      </c>
      <c r="T1480">
        <v>89.3</v>
      </c>
      <c r="U1480">
        <v>1.2</v>
      </c>
      <c r="V1480">
        <v>2.5</v>
      </c>
      <c r="W1480">
        <v>65.5</v>
      </c>
      <c r="X1480">
        <v>11.2</v>
      </c>
      <c r="Y1480">
        <v>379</v>
      </c>
      <c r="Z1480">
        <v>26.8</v>
      </c>
      <c r="AA1480">
        <v>5167</v>
      </c>
      <c r="AB1480">
        <v>71.8</v>
      </c>
      <c r="AC1480">
        <v>6.4</v>
      </c>
      <c r="AD1480">
        <v>59000</v>
      </c>
      <c r="AE1480">
        <v>4194</v>
      </c>
      <c r="AF1480">
        <v>2.66</v>
      </c>
      <c r="AG1480">
        <v>12780</v>
      </c>
      <c r="AH1480">
        <v>24338</v>
      </c>
      <c r="AI1480">
        <v>34.6</v>
      </c>
      <c r="AJ1480">
        <v>195</v>
      </c>
      <c r="AK1480">
        <v>1708</v>
      </c>
      <c r="AL1480">
        <v>-0.6</v>
      </c>
      <c r="AM1480">
        <v>937</v>
      </c>
      <c r="AN1480">
        <v>760</v>
      </c>
      <c r="AO1480">
        <v>0</v>
      </c>
      <c r="AP1480">
        <v>0</v>
      </c>
      <c r="AQ1480">
        <v>0</v>
      </c>
      <c r="AR1480">
        <v>0</v>
      </c>
      <c r="AS1480">
        <v>0</v>
      </c>
      <c r="AT1480">
        <v>23.9</v>
      </c>
      <c r="AU1480">
        <v>198912</v>
      </c>
      <c r="AV1480">
        <v>26843</v>
      </c>
      <c r="AW1480">
        <v>82888</v>
      </c>
      <c r="AX1480">
        <v>6993</v>
      </c>
      <c r="AY1480">
        <v>4571</v>
      </c>
      <c r="AZ1480">
        <v>0</v>
      </c>
      <c r="BA1480">
        <v>695.14</v>
      </c>
      <c r="BB1480">
        <v>16.600000000000001</v>
      </c>
    </row>
    <row r="1481" spans="1:54" x14ac:dyDescent="0.3">
      <c r="A1481">
        <v>28105</v>
      </c>
      <c r="B1481" t="s">
        <v>1603</v>
      </c>
      <c r="C1481" t="s">
        <v>977</v>
      </c>
      <c r="D1481">
        <v>49414</v>
      </c>
      <c r="E1481">
        <v>47671</v>
      </c>
      <c r="F1481">
        <v>3.7</v>
      </c>
      <c r="G1481">
        <v>47671</v>
      </c>
      <c r="H1481">
        <v>5.4</v>
      </c>
      <c r="I1481">
        <v>18</v>
      </c>
      <c r="J1481">
        <v>10.3</v>
      </c>
      <c r="K1481">
        <v>50.4</v>
      </c>
      <c r="L1481">
        <v>58.2</v>
      </c>
      <c r="M1481">
        <v>37.200000000000003</v>
      </c>
      <c r="N1481">
        <v>0.2</v>
      </c>
      <c r="O1481">
        <v>3.2</v>
      </c>
      <c r="P1481">
        <v>0.1</v>
      </c>
      <c r="Q1481">
        <v>1.1000000000000001</v>
      </c>
      <c r="R1481">
        <v>1.7</v>
      </c>
      <c r="S1481">
        <v>56.8</v>
      </c>
      <c r="T1481">
        <v>71.400000000000006</v>
      </c>
      <c r="U1481">
        <v>3.7</v>
      </c>
      <c r="V1481">
        <v>5.5</v>
      </c>
      <c r="W1481">
        <v>86.4</v>
      </c>
      <c r="X1481">
        <v>42.6</v>
      </c>
      <c r="Y1481">
        <v>2216</v>
      </c>
      <c r="Z1481">
        <v>18.899999999999999</v>
      </c>
      <c r="AA1481">
        <v>21292</v>
      </c>
      <c r="AB1481">
        <v>51.7</v>
      </c>
      <c r="AC1481">
        <v>34.4</v>
      </c>
      <c r="AD1481">
        <v>129200</v>
      </c>
      <c r="AE1481">
        <v>18176</v>
      </c>
      <c r="AF1481">
        <v>2.42</v>
      </c>
      <c r="AG1481">
        <v>20202</v>
      </c>
      <c r="AH1481">
        <v>30987</v>
      </c>
      <c r="AI1481">
        <v>33.700000000000003</v>
      </c>
      <c r="AJ1481">
        <v>846</v>
      </c>
      <c r="AK1481">
        <v>11180</v>
      </c>
      <c r="AL1481">
        <v>0.3</v>
      </c>
      <c r="AM1481">
        <v>2887</v>
      </c>
      <c r="AN1481">
        <v>2624</v>
      </c>
      <c r="AO1481">
        <v>0</v>
      </c>
      <c r="AP1481">
        <v>0</v>
      </c>
      <c r="AQ1481">
        <v>2.1</v>
      </c>
      <c r="AR1481">
        <v>0</v>
      </c>
      <c r="AS1481">
        <v>1.1000000000000001</v>
      </c>
      <c r="AT1481">
        <v>22.5</v>
      </c>
      <c r="AU1481">
        <v>514341</v>
      </c>
      <c r="AV1481">
        <v>166199</v>
      </c>
      <c r="AW1481">
        <v>387892</v>
      </c>
      <c r="AX1481">
        <v>8838</v>
      </c>
      <c r="AY1481">
        <v>77313</v>
      </c>
      <c r="AZ1481">
        <v>257</v>
      </c>
      <c r="BA1481">
        <v>458.2</v>
      </c>
      <c r="BB1481">
        <v>104</v>
      </c>
    </row>
    <row r="1482" spans="1:54" x14ac:dyDescent="0.3">
      <c r="A1482">
        <v>28107</v>
      </c>
      <c r="B1482" t="s">
        <v>681</v>
      </c>
      <c r="C1482" t="s">
        <v>977</v>
      </c>
      <c r="D1482">
        <v>34444</v>
      </c>
      <c r="E1482">
        <v>34699</v>
      </c>
      <c r="F1482">
        <v>-0.7</v>
      </c>
      <c r="G1482">
        <v>34707</v>
      </c>
      <c r="H1482">
        <v>7.2</v>
      </c>
      <c r="I1482">
        <v>25.9</v>
      </c>
      <c r="J1482">
        <v>14.2</v>
      </c>
      <c r="K1482">
        <v>51.7</v>
      </c>
      <c r="L1482">
        <v>48.7</v>
      </c>
      <c r="M1482">
        <v>49.7</v>
      </c>
      <c r="N1482">
        <v>0.3</v>
      </c>
      <c r="O1482">
        <v>0.2</v>
      </c>
      <c r="P1482">
        <v>0</v>
      </c>
      <c r="Q1482">
        <v>1</v>
      </c>
      <c r="R1482">
        <v>1.8</v>
      </c>
      <c r="S1482">
        <v>47.5</v>
      </c>
      <c r="T1482">
        <v>91.4</v>
      </c>
      <c r="U1482">
        <v>0.2</v>
      </c>
      <c r="V1482">
        <v>0.5</v>
      </c>
      <c r="W1482">
        <v>75.8</v>
      </c>
      <c r="X1482">
        <v>14.3</v>
      </c>
      <c r="Y1482">
        <v>1901</v>
      </c>
      <c r="Z1482">
        <v>25.8</v>
      </c>
      <c r="AA1482">
        <v>14718</v>
      </c>
      <c r="AB1482">
        <v>76.3</v>
      </c>
      <c r="AC1482">
        <v>6.6</v>
      </c>
      <c r="AD1482">
        <v>77500</v>
      </c>
      <c r="AE1482">
        <v>11928</v>
      </c>
      <c r="AF1482">
        <v>2.86</v>
      </c>
      <c r="AG1482">
        <v>18073</v>
      </c>
      <c r="AH1482">
        <v>35715</v>
      </c>
      <c r="AI1482">
        <v>25.3</v>
      </c>
      <c r="AJ1482">
        <v>629</v>
      </c>
      <c r="AK1482">
        <v>8295</v>
      </c>
      <c r="AL1482">
        <v>-3.6</v>
      </c>
      <c r="AM1482">
        <v>2411</v>
      </c>
      <c r="AN1482">
        <v>2784</v>
      </c>
      <c r="AO1482">
        <v>0</v>
      </c>
      <c r="AP1482">
        <v>0</v>
      </c>
      <c r="AQ1482">
        <v>0</v>
      </c>
      <c r="AR1482">
        <v>0</v>
      </c>
      <c r="AS1482">
        <v>0</v>
      </c>
      <c r="AT1482">
        <v>26.2</v>
      </c>
      <c r="AU1482">
        <v>495278</v>
      </c>
      <c r="AV1482">
        <v>484515</v>
      </c>
      <c r="AW1482">
        <v>384416</v>
      </c>
      <c r="AX1482">
        <v>10918</v>
      </c>
      <c r="AY1482">
        <v>32577</v>
      </c>
      <c r="AZ1482">
        <v>9</v>
      </c>
      <c r="BA1482">
        <v>685.14</v>
      </c>
      <c r="BB1482">
        <v>50.7</v>
      </c>
    </row>
    <row r="1483" spans="1:54" x14ac:dyDescent="0.3">
      <c r="A1483">
        <v>28109</v>
      </c>
      <c r="B1483" t="s">
        <v>1604</v>
      </c>
      <c r="C1483" t="s">
        <v>977</v>
      </c>
      <c r="D1483">
        <v>55224</v>
      </c>
      <c r="E1483">
        <v>55747</v>
      </c>
      <c r="F1483">
        <v>-0.9</v>
      </c>
      <c r="G1483">
        <v>55834</v>
      </c>
      <c r="H1483">
        <v>5.9</v>
      </c>
      <c r="I1483">
        <v>23.3</v>
      </c>
      <c r="J1483">
        <v>17.2</v>
      </c>
      <c r="K1483">
        <v>50.5</v>
      </c>
      <c r="L1483">
        <v>84.4</v>
      </c>
      <c r="M1483">
        <v>12.8</v>
      </c>
      <c r="N1483">
        <v>0.6</v>
      </c>
      <c r="O1483">
        <v>0.5</v>
      </c>
      <c r="P1483">
        <v>0.1</v>
      </c>
      <c r="Q1483">
        <v>1.7</v>
      </c>
      <c r="R1483">
        <v>3</v>
      </c>
      <c r="S1483">
        <v>81.7</v>
      </c>
      <c r="T1483">
        <v>87.7</v>
      </c>
      <c r="U1483">
        <v>1.7</v>
      </c>
      <c r="V1483">
        <v>2.2000000000000002</v>
      </c>
      <c r="W1483">
        <v>83.2</v>
      </c>
      <c r="X1483">
        <v>13.2</v>
      </c>
      <c r="Y1483">
        <v>4982</v>
      </c>
      <c r="Z1483">
        <v>33.4</v>
      </c>
      <c r="AA1483">
        <v>24552</v>
      </c>
      <c r="AB1483">
        <v>77.599999999999994</v>
      </c>
      <c r="AC1483">
        <v>6.9</v>
      </c>
      <c r="AD1483">
        <v>111600</v>
      </c>
      <c r="AE1483">
        <v>20556</v>
      </c>
      <c r="AF1483">
        <v>2.65</v>
      </c>
      <c r="AG1483">
        <v>20549</v>
      </c>
      <c r="AH1483">
        <v>42510</v>
      </c>
      <c r="AI1483">
        <v>22.2</v>
      </c>
      <c r="AJ1483">
        <v>808</v>
      </c>
      <c r="AK1483">
        <v>7860</v>
      </c>
      <c r="AL1483">
        <v>7.3</v>
      </c>
      <c r="AM1483">
        <v>3867</v>
      </c>
      <c r="AN1483">
        <v>5224</v>
      </c>
      <c r="AO1483">
        <v>0</v>
      </c>
      <c r="AP1483">
        <v>0</v>
      </c>
      <c r="AQ1483">
        <v>0.8</v>
      </c>
      <c r="AR1483">
        <v>0</v>
      </c>
      <c r="AS1483">
        <v>0</v>
      </c>
      <c r="AT1483">
        <v>0</v>
      </c>
      <c r="AU1483">
        <v>0</v>
      </c>
      <c r="AV1483">
        <v>0</v>
      </c>
      <c r="AW1483">
        <v>615612</v>
      </c>
      <c r="AX1483">
        <v>10779</v>
      </c>
      <c r="AY1483">
        <v>43186</v>
      </c>
      <c r="AZ1483">
        <v>177</v>
      </c>
      <c r="BA1483">
        <v>810.86</v>
      </c>
      <c r="BB1483">
        <v>68.900000000000006</v>
      </c>
    </row>
    <row r="1484" spans="1:54" x14ac:dyDescent="0.3">
      <c r="A1484">
        <v>28111</v>
      </c>
      <c r="B1484" t="s">
        <v>22</v>
      </c>
      <c r="C1484" t="s">
        <v>977</v>
      </c>
      <c r="D1484">
        <v>12227</v>
      </c>
      <c r="E1484">
        <v>12250</v>
      </c>
      <c r="F1484">
        <v>-0.2</v>
      </c>
      <c r="G1484">
        <v>12250</v>
      </c>
      <c r="H1484">
        <v>6.2</v>
      </c>
      <c r="I1484">
        <v>23.6</v>
      </c>
      <c r="J1484">
        <v>17.2</v>
      </c>
      <c r="K1484">
        <v>51.4</v>
      </c>
      <c r="L1484">
        <v>77.900000000000006</v>
      </c>
      <c r="M1484">
        <v>20.2</v>
      </c>
      <c r="N1484">
        <v>0.4</v>
      </c>
      <c r="O1484">
        <v>0.2</v>
      </c>
      <c r="P1484">
        <v>0</v>
      </c>
      <c r="Q1484">
        <v>1.2</v>
      </c>
      <c r="R1484">
        <v>1.3</v>
      </c>
      <c r="S1484">
        <v>76.900000000000006</v>
      </c>
      <c r="T1484">
        <v>89.6</v>
      </c>
      <c r="U1484">
        <v>0.3</v>
      </c>
      <c r="V1484">
        <v>0.7</v>
      </c>
      <c r="W1484">
        <v>80</v>
      </c>
      <c r="X1484">
        <v>8.1999999999999993</v>
      </c>
      <c r="Y1484">
        <v>917</v>
      </c>
      <c r="Z1484">
        <v>31.2</v>
      </c>
      <c r="AA1484">
        <v>5521</v>
      </c>
      <c r="AB1484">
        <v>84.9</v>
      </c>
      <c r="AC1484">
        <v>4.4000000000000004</v>
      </c>
      <c r="AD1484">
        <v>81200</v>
      </c>
      <c r="AE1484">
        <v>4483</v>
      </c>
      <c r="AF1484">
        <v>2.69</v>
      </c>
      <c r="AG1484">
        <v>17183</v>
      </c>
      <c r="AH1484">
        <v>36124</v>
      </c>
      <c r="AI1484">
        <v>21</v>
      </c>
      <c r="AJ1484">
        <v>147</v>
      </c>
      <c r="AK1484">
        <v>1528</v>
      </c>
      <c r="AL1484">
        <v>-4.4000000000000004</v>
      </c>
      <c r="AM1484">
        <v>726</v>
      </c>
      <c r="AN1484">
        <v>955</v>
      </c>
      <c r="AO1484">
        <v>0</v>
      </c>
      <c r="AP1484">
        <v>0</v>
      </c>
      <c r="AQ1484">
        <v>0</v>
      </c>
      <c r="AR1484">
        <v>0</v>
      </c>
      <c r="AS1484">
        <v>0</v>
      </c>
      <c r="AT1484">
        <v>21.5</v>
      </c>
      <c r="AU1484">
        <v>0</v>
      </c>
      <c r="AV1484">
        <v>0</v>
      </c>
      <c r="AW1484">
        <v>60391</v>
      </c>
      <c r="AX1484">
        <v>4951</v>
      </c>
      <c r="AY1484">
        <v>1221</v>
      </c>
      <c r="AZ1484">
        <v>1</v>
      </c>
      <c r="BA1484">
        <v>647.25</v>
      </c>
      <c r="BB1484">
        <v>18.899999999999999</v>
      </c>
    </row>
    <row r="1485" spans="1:54" x14ac:dyDescent="0.3">
      <c r="A1485">
        <v>28113</v>
      </c>
      <c r="B1485" t="s">
        <v>20</v>
      </c>
      <c r="C1485" t="s">
        <v>977</v>
      </c>
      <c r="D1485">
        <v>40058</v>
      </c>
      <c r="E1485">
        <v>40407</v>
      </c>
      <c r="F1485">
        <v>-0.9</v>
      </c>
      <c r="G1485">
        <v>40404</v>
      </c>
      <c r="H1485">
        <v>7</v>
      </c>
      <c r="I1485">
        <v>26.6</v>
      </c>
      <c r="J1485">
        <v>15.6</v>
      </c>
      <c r="K1485">
        <v>52.6</v>
      </c>
      <c r="L1485">
        <v>45.7</v>
      </c>
      <c r="M1485">
        <v>52.5</v>
      </c>
      <c r="N1485">
        <v>0.3</v>
      </c>
      <c r="O1485">
        <v>0.6</v>
      </c>
      <c r="P1485">
        <v>0</v>
      </c>
      <c r="Q1485">
        <v>0.8</v>
      </c>
      <c r="R1485">
        <v>1.3</v>
      </c>
      <c r="S1485">
        <v>44.9</v>
      </c>
      <c r="T1485">
        <v>83.8</v>
      </c>
      <c r="U1485">
        <v>1.2</v>
      </c>
      <c r="V1485">
        <v>2.7</v>
      </c>
      <c r="W1485">
        <v>78.2</v>
      </c>
      <c r="X1485">
        <v>15.8</v>
      </c>
      <c r="Y1485">
        <v>2235</v>
      </c>
      <c r="Z1485">
        <v>23.4</v>
      </c>
      <c r="AA1485">
        <v>17891</v>
      </c>
      <c r="AB1485">
        <v>70.099999999999994</v>
      </c>
      <c r="AC1485">
        <v>11.1</v>
      </c>
      <c r="AD1485">
        <v>82200</v>
      </c>
      <c r="AE1485">
        <v>14614</v>
      </c>
      <c r="AF1485">
        <v>2.7</v>
      </c>
      <c r="AG1485">
        <v>18183</v>
      </c>
      <c r="AH1485">
        <v>34841</v>
      </c>
      <c r="AI1485">
        <v>27.5</v>
      </c>
      <c r="AJ1485">
        <v>974</v>
      </c>
      <c r="AK1485">
        <v>12650</v>
      </c>
      <c r="AL1485">
        <v>-2.5</v>
      </c>
      <c r="AM1485">
        <v>2923</v>
      </c>
      <c r="AN1485">
        <v>3533</v>
      </c>
      <c r="AO1485">
        <v>29.2</v>
      </c>
      <c r="AP1485">
        <v>0</v>
      </c>
      <c r="AQ1485">
        <v>0</v>
      </c>
      <c r="AR1485">
        <v>0</v>
      </c>
      <c r="AS1485">
        <v>0</v>
      </c>
      <c r="AT1485">
        <v>26.2</v>
      </c>
      <c r="AU1485">
        <v>0</v>
      </c>
      <c r="AV1485">
        <v>188719</v>
      </c>
      <c r="AW1485">
        <v>544686</v>
      </c>
      <c r="AX1485">
        <v>13694</v>
      </c>
      <c r="AY1485">
        <v>50918</v>
      </c>
      <c r="AZ1485">
        <v>1</v>
      </c>
      <c r="BA1485">
        <v>409.02</v>
      </c>
      <c r="BB1485">
        <v>98.8</v>
      </c>
    </row>
    <row r="1486" spans="1:54" x14ac:dyDescent="0.3">
      <c r="A1486">
        <v>28115</v>
      </c>
      <c r="B1486" t="s">
        <v>494</v>
      </c>
      <c r="C1486" t="s">
        <v>977</v>
      </c>
      <c r="D1486">
        <v>30950</v>
      </c>
      <c r="E1486">
        <v>29957</v>
      </c>
      <c r="F1486">
        <v>3.3</v>
      </c>
      <c r="G1486">
        <v>29957</v>
      </c>
      <c r="H1486">
        <v>6.8</v>
      </c>
      <c r="I1486">
        <v>26.6</v>
      </c>
      <c r="J1486">
        <v>13.9</v>
      </c>
      <c r="K1486">
        <v>50.4</v>
      </c>
      <c r="L1486">
        <v>82.2</v>
      </c>
      <c r="M1486">
        <v>15.6</v>
      </c>
      <c r="N1486">
        <v>0.6</v>
      </c>
      <c r="O1486">
        <v>0.3</v>
      </c>
      <c r="P1486">
        <v>0</v>
      </c>
      <c r="Q1486">
        <v>1.3</v>
      </c>
      <c r="R1486">
        <v>6.3</v>
      </c>
      <c r="S1486">
        <v>77</v>
      </c>
      <c r="T1486">
        <v>87.3</v>
      </c>
      <c r="U1486">
        <v>2.5</v>
      </c>
      <c r="V1486">
        <v>5.0999999999999996</v>
      </c>
      <c r="W1486">
        <v>76.400000000000006</v>
      </c>
      <c r="X1486">
        <v>12</v>
      </c>
      <c r="Y1486">
        <v>1528</v>
      </c>
      <c r="Z1486">
        <v>24.1</v>
      </c>
      <c r="AA1486">
        <v>12551</v>
      </c>
      <c r="AB1486">
        <v>78.2</v>
      </c>
      <c r="AC1486">
        <v>4.0999999999999996</v>
      </c>
      <c r="AD1486">
        <v>80000</v>
      </c>
      <c r="AE1486">
        <v>9937</v>
      </c>
      <c r="AF1486">
        <v>3.01</v>
      </c>
      <c r="AG1486">
        <v>18576</v>
      </c>
      <c r="AH1486">
        <v>39899</v>
      </c>
      <c r="AI1486">
        <v>14</v>
      </c>
      <c r="AJ1486">
        <v>490</v>
      </c>
      <c r="AK1486">
        <v>10304</v>
      </c>
      <c r="AL1486">
        <v>-3.6</v>
      </c>
      <c r="AM1486">
        <v>1939</v>
      </c>
      <c r="AN1486">
        <v>1706</v>
      </c>
      <c r="AO1486">
        <v>0</v>
      </c>
      <c r="AP1486">
        <v>0</v>
      </c>
      <c r="AQ1486">
        <v>0</v>
      </c>
      <c r="AR1486">
        <v>0</v>
      </c>
      <c r="AS1486">
        <v>0</v>
      </c>
      <c r="AT1486">
        <v>14.5</v>
      </c>
      <c r="AU1486">
        <v>0</v>
      </c>
      <c r="AV1486">
        <v>57538</v>
      </c>
      <c r="AW1486">
        <v>203614</v>
      </c>
      <c r="AX1486">
        <v>7068</v>
      </c>
      <c r="AY1486">
        <v>14755</v>
      </c>
      <c r="AZ1486">
        <v>25</v>
      </c>
      <c r="BA1486">
        <v>497.69</v>
      </c>
      <c r="BB1486">
        <v>60.2</v>
      </c>
    </row>
    <row r="1487" spans="1:54" x14ac:dyDescent="0.3">
      <c r="A1487">
        <v>28117</v>
      </c>
      <c r="B1487" t="s">
        <v>1605</v>
      </c>
      <c r="C1487" t="s">
        <v>977</v>
      </c>
      <c r="D1487">
        <v>25428</v>
      </c>
      <c r="E1487">
        <v>25276</v>
      </c>
      <c r="F1487">
        <v>0.6</v>
      </c>
      <c r="G1487">
        <v>25276</v>
      </c>
      <c r="H1487">
        <v>6.4</v>
      </c>
      <c r="I1487">
        <v>22.9</v>
      </c>
      <c r="J1487">
        <v>17</v>
      </c>
      <c r="K1487">
        <v>50.8</v>
      </c>
      <c r="L1487">
        <v>84.2</v>
      </c>
      <c r="M1487">
        <v>14.2</v>
      </c>
      <c r="N1487">
        <v>0.3</v>
      </c>
      <c r="O1487">
        <v>0.2</v>
      </c>
      <c r="P1487">
        <v>0</v>
      </c>
      <c r="Q1487">
        <v>1.2</v>
      </c>
      <c r="R1487">
        <v>1.3</v>
      </c>
      <c r="S1487">
        <v>83.2</v>
      </c>
      <c r="T1487">
        <v>83.8</v>
      </c>
      <c r="U1487">
        <v>0.2</v>
      </c>
      <c r="V1487">
        <v>1.4</v>
      </c>
      <c r="W1487">
        <v>72.7</v>
      </c>
      <c r="X1487">
        <v>11.4</v>
      </c>
      <c r="Y1487">
        <v>1133</v>
      </c>
      <c r="Z1487">
        <v>23.6</v>
      </c>
      <c r="AA1487">
        <v>11074</v>
      </c>
      <c r="AB1487">
        <v>72.8</v>
      </c>
      <c r="AC1487">
        <v>11.2</v>
      </c>
      <c r="AD1487">
        <v>73200</v>
      </c>
      <c r="AE1487">
        <v>9611</v>
      </c>
      <c r="AF1487">
        <v>2.5299999999999998</v>
      </c>
      <c r="AG1487">
        <v>16589</v>
      </c>
      <c r="AH1487">
        <v>32503</v>
      </c>
      <c r="AI1487">
        <v>24.2</v>
      </c>
      <c r="AJ1487">
        <v>482</v>
      </c>
      <c r="AK1487">
        <v>6084</v>
      </c>
      <c r="AL1487">
        <v>-8.6999999999999993</v>
      </c>
      <c r="AM1487">
        <v>1510</v>
      </c>
      <c r="AN1487">
        <v>1862</v>
      </c>
      <c r="AO1487">
        <v>5.9</v>
      </c>
      <c r="AP1487">
        <v>0</v>
      </c>
      <c r="AQ1487">
        <v>0</v>
      </c>
      <c r="AR1487">
        <v>0</v>
      </c>
      <c r="AS1487">
        <v>0</v>
      </c>
      <c r="AT1487">
        <v>32.1</v>
      </c>
      <c r="AU1487">
        <v>975223</v>
      </c>
      <c r="AV1487">
        <v>17781</v>
      </c>
      <c r="AW1487">
        <v>162043</v>
      </c>
      <c r="AX1487">
        <v>6359</v>
      </c>
      <c r="AY1487">
        <v>17540</v>
      </c>
      <c r="AZ1487">
        <v>14</v>
      </c>
      <c r="BA1487">
        <v>414.98</v>
      </c>
      <c r="BB1487">
        <v>60.9</v>
      </c>
    </row>
    <row r="1488" spans="1:54" x14ac:dyDescent="0.3">
      <c r="A1488">
        <v>28119</v>
      </c>
      <c r="B1488" t="s">
        <v>1279</v>
      </c>
      <c r="C1488" t="s">
        <v>977</v>
      </c>
      <c r="D1488">
        <v>7678</v>
      </c>
      <c r="E1488">
        <v>8223</v>
      </c>
      <c r="F1488">
        <v>-6.6</v>
      </c>
      <c r="G1488">
        <v>8223</v>
      </c>
      <c r="H1488">
        <v>6.8</v>
      </c>
      <c r="I1488">
        <v>24.9</v>
      </c>
      <c r="J1488">
        <v>15</v>
      </c>
      <c r="K1488">
        <v>52.1</v>
      </c>
      <c r="L1488">
        <v>29</v>
      </c>
      <c r="M1488">
        <v>69.099999999999994</v>
      </c>
      <c r="N1488">
        <v>0.2</v>
      </c>
      <c r="O1488">
        <v>0.3</v>
      </c>
      <c r="P1488">
        <v>0</v>
      </c>
      <c r="Q1488">
        <v>1.3</v>
      </c>
      <c r="R1488">
        <v>1</v>
      </c>
      <c r="S1488">
        <v>28.4</v>
      </c>
      <c r="T1488">
        <v>83.5</v>
      </c>
      <c r="U1488">
        <v>1</v>
      </c>
      <c r="V1488">
        <v>2.7</v>
      </c>
      <c r="W1488">
        <v>68</v>
      </c>
      <c r="X1488">
        <v>13.7</v>
      </c>
      <c r="Y1488">
        <v>483</v>
      </c>
      <c r="Z1488">
        <v>22.5</v>
      </c>
      <c r="AA1488">
        <v>3595</v>
      </c>
      <c r="AB1488">
        <v>68.599999999999994</v>
      </c>
      <c r="AC1488">
        <v>8.6</v>
      </c>
      <c r="AD1488">
        <v>49200</v>
      </c>
      <c r="AE1488">
        <v>3114</v>
      </c>
      <c r="AF1488">
        <v>2.5299999999999998</v>
      </c>
      <c r="AG1488">
        <v>13954</v>
      </c>
      <c r="AH1488">
        <v>22863</v>
      </c>
      <c r="AI1488">
        <v>40.700000000000003</v>
      </c>
      <c r="AJ1488">
        <v>107</v>
      </c>
      <c r="AK1488">
        <v>723</v>
      </c>
      <c r="AL1488">
        <v>-7.8</v>
      </c>
      <c r="AM1488">
        <v>471</v>
      </c>
      <c r="AN1488">
        <v>353</v>
      </c>
      <c r="AO1488">
        <v>34.299999999999997</v>
      </c>
      <c r="AP1488">
        <v>0</v>
      </c>
      <c r="AQ1488">
        <v>0</v>
      </c>
      <c r="AR1488">
        <v>0</v>
      </c>
      <c r="AS1488">
        <v>0</v>
      </c>
      <c r="AT1488">
        <v>0</v>
      </c>
      <c r="AU1488">
        <v>0</v>
      </c>
      <c r="AV1488">
        <v>19137</v>
      </c>
      <c r="AW1488">
        <v>24719</v>
      </c>
      <c r="AX1488">
        <v>2815</v>
      </c>
      <c r="AY1488">
        <v>1903</v>
      </c>
      <c r="AZ1488">
        <v>1</v>
      </c>
      <c r="BA1488">
        <v>405.01</v>
      </c>
      <c r="BB1488">
        <v>20.3</v>
      </c>
    </row>
    <row r="1489" spans="1:54" x14ac:dyDescent="0.3">
      <c r="A1489">
        <v>28121</v>
      </c>
      <c r="B1489" t="s">
        <v>1606</v>
      </c>
      <c r="C1489" t="s">
        <v>977</v>
      </c>
      <c r="D1489">
        <v>148070</v>
      </c>
      <c r="E1489">
        <v>142061</v>
      </c>
      <c r="F1489">
        <v>4.2</v>
      </c>
      <c r="G1489">
        <v>141617</v>
      </c>
      <c r="H1489">
        <v>6.3</v>
      </c>
      <c r="I1489">
        <v>24.3</v>
      </c>
      <c r="J1489">
        <v>13.3</v>
      </c>
      <c r="K1489">
        <v>51.7</v>
      </c>
      <c r="L1489">
        <v>77.2</v>
      </c>
      <c r="M1489">
        <v>20.2</v>
      </c>
      <c r="N1489">
        <v>0.2</v>
      </c>
      <c r="O1489">
        <v>1.2</v>
      </c>
      <c r="P1489">
        <v>0.1</v>
      </c>
      <c r="Q1489">
        <v>1.1000000000000001</v>
      </c>
      <c r="R1489">
        <v>2.6</v>
      </c>
      <c r="S1489">
        <v>75</v>
      </c>
      <c r="T1489">
        <v>84.1</v>
      </c>
      <c r="U1489">
        <v>2.4</v>
      </c>
      <c r="V1489">
        <v>4.2</v>
      </c>
      <c r="W1489">
        <v>88.9</v>
      </c>
      <c r="X1489">
        <v>28.5</v>
      </c>
      <c r="Y1489">
        <v>9765</v>
      </c>
      <c r="Z1489">
        <v>25.1</v>
      </c>
      <c r="AA1489">
        <v>58210</v>
      </c>
      <c r="AB1489">
        <v>75.5</v>
      </c>
      <c r="AC1489">
        <v>13</v>
      </c>
      <c r="AD1489">
        <v>148900</v>
      </c>
      <c r="AE1489">
        <v>53223</v>
      </c>
      <c r="AF1489">
        <v>2.6</v>
      </c>
      <c r="AG1489">
        <v>26897</v>
      </c>
      <c r="AH1489">
        <v>57380</v>
      </c>
      <c r="AI1489">
        <v>11.5</v>
      </c>
      <c r="AJ1489">
        <v>3451</v>
      </c>
      <c r="AK1489">
        <v>51315</v>
      </c>
      <c r="AL1489">
        <v>0.8</v>
      </c>
      <c r="AM1489">
        <v>11639</v>
      </c>
      <c r="AN1489">
        <v>12782</v>
      </c>
      <c r="AO1489">
        <v>7.6</v>
      </c>
      <c r="AP1489">
        <v>0</v>
      </c>
      <c r="AQ1489">
        <v>2.4</v>
      </c>
      <c r="AR1489">
        <v>0</v>
      </c>
      <c r="AS1489">
        <v>0</v>
      </c>
      <c r="AT1489">
        <v>23.7</v>
      </c>
      <c r="AU1489">
        <v>1865834</v>
      </c>
      <c r="AV1489">
        <v>2629579</v>
      </c>
      <c r="AW1489">
        <v>2226182</v>
      </c>
      <c r="AX1489">
        <v>16103</v>
      </c>
      <c r="AY1489">
        <v>197777</v>
      </c>
      <c r="AZ1489">
        <v>573</v>
      </c>
      <c r="BA1489">
        <v>775.49</v>
      </c>
      <c r="BB1489">
        <v>182.6</v>
      </c>
    </row>
    <row r="1490" spans="1:54" x14ac:dyDescent="0.3">
      <c r="A1490">
        <v>28123</v>
      </c>
      <c r="B1490" t="s">
        <v>85</v>
      </c>
      <c r="C1490" t="s">
        <v>977</v>
      </c>
      <c r="D1490">
        <v>28461</v>
      </c>
      <c r="E1490">
        <v>28264</v>
      </c>
      <c r="F1490">
        <v>0.7</v>
      </c>
      <c r="G1490">
        <v>28264</v>
      </c>
      <c r="H1490">
        <v>7.6</v>
      </c>
      <c r="I1490">
        <v>26.6</v>
      </c>
      <c r="J1490">
        <v>13.7</v>
      </c>
      <c r="K1490">
        <v>51.2</v>
      </c>
      <c r="L1490">
        <v>59</v>
      </c>
      <c r="M1490">
        <v>38.1</v>
      </c>
      <c r="N1490">
        <v>0.7</v>
      </c>
      <c r="O1490">
        <v>0.5</v>
      </c>
      <c r="P1490">
        <v>0.5</v>
      </c>
      <c r="Q1490">
        <v>1.2</v>
      </c>
      <c r="R1490">
        <v>10.7</v>
      </c>
      <c r="S1490">
        <v>50.5</v>
      </c>
      <c r="T1490">
        <v>86.4</v>
      </c>
      <c r="U1490">
        <v>7.1</v>
      </c>
      <c r="V1490">
        <v>9.1999999999999993</v>
      </c>
      <c r="W1490">
        <v>72.3</v>
      </c>
      <c r="X1490">
        <v>9.6</v>
      </c>
      <c r="Y1490">
        <v>1264</v>
      </c>
      <c r="Z1490">
        <v>23.8</v>
      </c>
      <c r="AA1490">
        <v>11481</v>
      </c>
      <c r="AB1490">
        <v>75.7</v>
      </c>
      <c r="AC1490">
        <v>6.4</v>
      </c>
      <c r="AD1490">
        <v>68600</v>
      </c>
      <c r="AE1490">
        <v>9692</v>
      </c>
      <c r="AF1490">
        <v>2.88</v>
      </c>
      <c r="AG1490">
        <v>16789</v>
      </c>
      <c r="AH1490">
        <v>34534</v>
      </c>
      <c r="AI1490">
        <v>24.7</v>
      </c>
      <c r="AJ1490">
        <v>465</v>
      </c>
      <c r="AK1490">
        <v>9376</v>
      </c>
      <c r="AL1490">
        <v>-0.1</v>
      </c>
      <c r="AM1490">
        <v>1517</v>
      </c>
      <c r="AN1490">
        <v>1806</v>
      </c>
      <c r="AO1490">
        <v>18.899999999999999</v>
      </c>
      <c r="AP1490">
        <v>0</v>
      </c>
      <c r="AQ1490">
        <v>0</v>
      </c>
      <c r="AR1490">
        <v>0</v>
      </c>
      <c r="AS1490">
        <v>2.4</v>
      </c>
      <c r="AT1490">
        <v>0</v>
      </c>
      <c r="AU1490">
        <v>1057520</v>
      </c>
      <c r="AV1490">
        <v>41172</v>
      </c>
      <c r="AW1490">
        <v>235128</v>
      </c>
      <c r="AX1490">
        <v>8050</v>
      </c>
      <c r="AY1490">
        <v>19732</v>
      </c>
      <c r="AZ1490">
        <v>4</v>
      </c>
      <c r="BA1490">
        <v>609.19000000000005</v>
      </c>
      <c r="BB1490">
        <v>46.4</v>
      </c>
    </row>
    <row r="1491" spans="1:54" x14ac:dyDescent="0.3">
      <c r="A1491">
        <v>28125</v>
      </c>
      <c r="B1491" t="s">
        <v>1607</v>
      </c>
      <c r="C1491" t="s">
        <v>977</v>
      </c>
      <c r="D1491">
        <v>4647</v>
      </c>
      <c r="E1491">
        <v>4916</v>
      </c>
      <c r="F1491">
        <v>-5.5</v>
      </c>
      <c r="G1491">
        <v>4916</v>
      </c>
      <c r="H1491">
        <v>7.1</v>
      </c>
      <c r="I1491">
        <v>25.4</v>
      </c>
      <c r="J1491">
        <v>16.100000000000001</v>
      </c>
      <c r="K1491">
        <v>53.8</v>
      </c>
      <c r="L1491">
        <v>29.2</v>
      </c>
      <c r="M1491">
        <v>69.599999999999994</v>
      </c>
      <c r="N1491">
        <v>0.2</v>
      </c>
      <c r="O1491">
        <v>0.3</v>
      </c>
      <c r="P1491">
        <v>0</v>
      </c>
      <c r="Q1491">
        <v>0.8</v>
      </c>
      <c r="R1491">
        <v>1.7</v>
      </c>
      <c r="S1491">
        <v>28.1</v>
      </c>
      <c r="T1491">
        <v>87.8</v>
      </c>
      <c r="U1491">
        <v>0.2</v>
      </c>
      <c r="V1491">
        <v>0.9</v>
      </c>
      <c r="W1491">
        <v>77.3</v>
      </c>
      <c r="X1491">
        <v>21.1</v>
      </c>
      <c r="Y1491">
        <v>294</v>
      </c>
      <c r="Z1491">
        <v>18.2</v>
      </c>
      <c r="AA1491">
        <v>2122</v>
      </c>
      <c r="AB1491">
        <v>64.400000000000006</v>
      </c>
      <c r="AC1491">
        <v>8.8000000000000007</v>
      </c>
      <c r="AD1491">
        <v>64900</v>
      </c>
      <c r="AE1491">
        <v>1725</v>
      </c>
      <c r="AF1491">
        <v>2.75</v>
      </c>
      <c r="AG1491">
        <v>15744</v>
      </c>
      <c r="AH1491">
        <v>35125</v>
      </c>
      <c r="AI1491">
        <v>31.2</v>
      </c>
      <c r="AJ1491">
        <v>125</v>
      </c>
      <c r="AK1491">
        <v>781</v>
      </c>
      <c r="AL1491">
        <v>-7.6</v>
      </c>
      <c r="AM1491">
        <v>377</v>
      </c>
      <c r="AN1491">
        <v>465</v>
      </c>
      <c r="AO1491">
        <v>0</v>
      </c>
      <c r="AP1491">
        <v>0</v>
      </c>
      <c r="AQ1491">
        <v>0</v>
      </c>
      <c r="AR1491">
        <v>0</v>
      </c>
      <c r="AS1491">
        <v>0</v>
      </c>
      <c r="AT1491">
        <v>0</v>
      </c>
      <c r="AU1491">
        <v>0</v>
      </c>
      <c r="AV1491">
        <v>64205</v>
      </c>
      <c r="AW1491">
        <v>30978</v>
      </c>
      <c r="AX1491">
        <v>5644</v>
      </c>
      <c r="AY1491">
        <v>1618</v>
      </c>
      <c r="AZ1491">
        <v>2</v>
      </c>
      <c r="BA1491">
        <v>431.72</v>
      </c>
      <c r="BB1491">
        <v>11.4</v>
      </c>
    </row>
    <row r="1492" spans="1:54" x14ac:dyDescent="0.3">
      <c r="A1492">
        <v>28127</v>
      </c>
      <c r="B1492" t="s">
        <v>1489</v>
      </c>
      <c r="C1492" t="s">
        <v>977</v>
      </c>
      <c r="D1492">
        <v>27463</v>
      </c>
      <c r="E1492">
        <v>27502</v>
      </c>
      <c r="F1492">
        <v>-0.1</v>
      </c>
      <c r="G1492">
        <v>27503</v>
      </c>
      <c r="H1492">
        <v>6.4</v>
      </c>
      <c r="I1492">
        <v>25.3</v>
      </c>
      <c r="J1492">
        <v>15.6</v>
      </c>
      <c r="K1492">
        <v>51.3</v>
      </c>
      <c r="L1492">
        <v>62.6</v>
      </c>
      <c r="M1492">
        <v>35.700000000000003</v>
      </c>
      <c r="N1492">
        <v>0.3</v>
      </c>
      <c r="O1492">
        <v>0.4</v>
      </c>
      <c r="P1492">
        <v>0.1</v>
      </c>
      <c r="Q1492">
        <v>0.9</v>
      </c>
      <c r="R1492">
        <v>1.6</v>
      </c>
      <c r="S1492">
        <v>61.5</v>
      </c>
      <c r="T1492">
        <v>88.7</v>
      </c>
      <c r="U1492">
        <v>1.5</v>
      </c>
      <c r="V1492">
        <v>2.2000000000000002</v>
      </c>
      <c r="W1492">
        <v>78.3</v>
      </c>
      <c r="X1492">
        <v>14.7</v>
      </c>
      <c r="Y1492">
        <v>1709</v>
      </c>
      <c r="Z1492">
        <v>34.200000000000003</v>
      </c>
      <c r="AA1492">
        <v>11934</v>
      </c>
      <c r="AB1492">
        <v>76</v>
      </c>
      <c r="AC1492">
        <v>6.5</v>
      </c>
      <c r="AD1492">
        <v>80800</v>
      </c>
      <c r="AE1492">
        <v>9786</v>
      </c>
      <c r="AF1492">
        <v>2.72</v>
      </c>
      <c r="AG1492">
        <v>18314</v>
      </c>
      <c r="AH1492">
        <v>38362</v>
      </c>
      <c r="AI1492">
        <v>22.6</v>
      </c>
      <c r="AJ1492">
        <v>417</v>
      </c>
      <c r="AK1492">
        <v>5713</v>
      </c>
      <c r="AL1492">
        <v>-1.7</v>
      </c>
      <c r="AM1492">
        <v>1953</v>
      </c>
      <c r="AN1492">
        <v>2166</v>
      </c>
      <c r="AO1492">
        <v>17</v>
      </c>
      <c r="AP1492">
        <v>0</v>
      </c>
      <c r="AQ1492">
        <v>0</v>
      </c>
      <c r="AR1492">
        <v>0</v>
      </c>
      <c r="AS1492">
        <v>0</v>
      </c>
      <c r="AT1492">
        <v>23.6</v>
      </c>
      <c r="AU1492">
        <v>0</v>
      </c>
      <c r="AV1492">
        <v>0</v>
      </c>
      <c r="AW1492">
        <v>212575</v>
      </c>
      <c r="AX1492">
        <v>7640</v>
      </c>
      <c r="AY1492">
        <v>20622</v>
      </c>
      <c r="AZ1492">
        <v>24</v>
      </c>
      <c r="BA1492">
        <v>589.16</v>
      </c>
      <c r="BB1492">
        <v>46.7</v>
      </c>
    </row>
    <row r="1493" spans="1:54" x14ac:dyDescent="0.3">
      <c r="A1493">
        <v>28129</v>
      </c>
      <c r="B1493" t="s">
        <v>586</v>
      </c>
      <c r="C1493" t="s">
        <v>977</v>
      </c>
      <c r="D1493">
        <v>16188</v>
      </c>
      <c r="E1493">
        <v>16489</v>
      </c>
      <c r="F1493">
        <v>-1.8</v>
      </c>
      <c r="G1493">
        <v>16491</v>
      </c>
      <c r="H1493">
        <v>6.2</v>
      </c>
      <c r="I1493">
        <v>24.4</v>
      </c>
      <c r="J1493">
        <v>17.2</v>
      </c>
      <c r="K1493">
        <v>51.9</v>
      </c>
      <c r="L1493">
        <v>75.5</v>
      </c>
      <c r="M1493">
        <v>23.6</v>
      </c>
      <c r="N1493">
        <v>0.2</v>
      </c>
      <c r="O1493">
        <v>0.1</v>
      </c>
      <c r="P1493">
        <v>0</v>
      </c>
      <c r="Q1493">
        <v>0.7</v>
      </c>
      <c r="R1493">
        <v>1.5</v>
      </c>
      <c r="S1493">
        <v>74.3</v>
      </c>
      <c r="T1493">
        <v>94</v>
      </c>
      <c r="U1493">
        <v>0.6</v>
      </c>
      <c r="V1493">
        <v>1.5</v>
      </c>
      <c r="W1493">
        <v>80.8</v>
      </c>
      <c r="X1493">
        <v>13.2</v>
      </c>
      <c r="Y1493">
        <v>948</v>
      </c>
      <c r="Z1493">
        <v>28</v>
      </c>
      <c r="AA1493">
        <v>7244</v>
      </c>
      <c r="AB1493">
        <v>83.3</v>
      </c>
      <c r="AC1493">
        <v>2.1</v>
      </c>
      <c r="AD1493">
        <v>77600</v>
      </c>
      <c r="AE1493">
        <v>6269</v>
      </c>
      <c r="AF1493">
        <v>2.6</v>
      </c>
      <c r="AG1493">
        <v>20334</v>
      </c>
      <c r="AH1493">
        <v>34753</v>
      </c>
      <c r="AI1493">
        <v>23.6</v>
      </c>
      <c r="AJ1493">
        <v>162</v>
      </c>
      <c r="AK1493">
        <v>2207</v>
      </c>
      <c r="AL1493">
        <v>0.7</v>
      </c>
      <c r="AM1493">
        <v>895</v>
      </c>
      <c r="AN1493">
        <v>1131</v>
      </c>
      <c r="AO1493">
        <v>14.8</v>
      </c>
      <c r="AP1493">
        <v>0</v>
      </c>
      <c r="AQ1493">
        <v>0</v>
      </c>
      <c r="AR1493">
        <v>0</v>
      </c>
      <c r="AS1493">
        <v>0</v>
      </c>
      <c r="AT1493">
        <v>32.700000000000003</v>
      </c>
      <c r="AU1493">
        <v>402581</v>
      </c>
      <c r="AV1493">
        <v>12597</v>
      </c>
      <c r="AW1493">
        <v>51097</v>
      </c>
      <c r="AX1493">
        <v>3206</v>
      </c>
      <c r="AY1493">
        <v>1829</v>
      </c>
      <c r="AZ1493">
        <v>2</v>
      </c>
      <c r="BA1493">
        <v>636.25</v>
      </c>
      <c r="BB1493">
        <v>25.9</v>
      </c>
    </row>
    <row r="1494" spans="1:54" x14ac:dyDescent="0.3">
      <c r="A1494">
        <v>28131</v>
      </c>
      <c r="B1494" t="s">
        <v>79</v>
      </c>
      <c r="C1494" t="s">
        <v>977</v>
      </c>
      <c r="D1494">
        <v>17875</v>
      </c>
      <c r="E1494">
        <v>17786</v>
      </c>
      <c r="F1494">
        <v>0.5</v>
      </c>
      <c r="G1494">
        <v>17786</v>
      </c>
      <c r="H1494">
        <v>5.5</v>
      </c>
      <c r="I1494">
        <v>22.4</v>
      </c>
      <c r="J1494">
        <v>14.3</v>
      </c>
      <c r="K1494">
        <v>50.1</v>
      </c>
      <c r="L1494">
        <v>78.2</v>
      </c>
      <c r="M1494">
        <v>19.8</v>
      </c>
      <c r="N1494">
        <v>0.5</v>
      </c>
      <c r="O1494">
        <v>0.3</v>
      </c>
      <c r="P1494">
        <v>0</v>
      </c>
      <c r="Q1494">
        <v>1.1000000000000001</v>
      </c>
      <c r="R1494">
        <v>1.7</v>
      </c>
      <c r="S1494">
        <v>76.8</v>
      </c>
      <c r="T1494">
        <v>86.7</v>
      </c>
      <c r="U1494">
        <v>0.9</v>
      </c>
      <c r="V1494">
        <v>1.5</v>
      </c>
      <c r="W1494">
        <v>84.5</v>
      </c>
      <c r="X1494">
        <v>13.6</v>
      </c>
      <c r="Y1494">
        <v>1520</v>
      </c>
      <c r="Z1494">
        <v>33.5</v>
      </c>
      <c r="AA1494">
        <v>7238</v>
      </c>
      <c r="AB1494">
        <v>82.6</v>
      </c>
      <c r="AC1494">
        <v>4.7</v>
      </c>
      <c r="AD1494">
        <v>107000</v>
      </c>
      <c r="AE1494">
        <v>5871</v>
      </c>
      <c r="AF1494">
        <v>2.88</v>
      </c>
      <c r="AG1494">
        <v>18576</v>
      </c>
      <c r="AH1494">
        <v>42963</v>
      </c>
      <c r="AI1494">
        <v>18</v>
      </c>
      <c r="AJ1494">
        <v>261</v>
      </c>
      <c r="AK1494">
        <v>2690</v>
      </c>
      <c r="AL1494">
        <v>-1.1000000000000001</v>
      </c>
      <c r="AM1494">
        <v>1167</v>
      </c>
      <c r="AN1494">
        <v>1376</v>
      </c>
      <c r="AO1494">
        <v>0</v>
      </c>
      <c r="AP1494">
        <v>0</v>
      </c>
      <c r="AQ1494">
        <v>0</v>
      </c>
      <c r="AR1494">
        <v>0</v>
      </c>
      <c r="AS1494">
        <v>0</v>
      </c>
      <c r="AT1494">
        <v>26.2</v>
      </c>
      <c r="AU1494">
        <v>0</v>
      </c>
      <c r="AV1494">
        <v>0</v>
      </c>
      <c r="AW1494">
        <v>190727</v>
      </c>
      <c r="AX1494">
        <v>12237</v>
      </c>
      <c r="AY1494">
        <v>18606</v>
      </c>
      <c r="AZ1494">
        <v>20</v>
      </c>
      <c r="BA1494">
        <v>445.49</v>
      </c>
      <c r="BB1494">
        <v>39.9</v>
      </c>
    </row>
    <row r="1495" spans="1:54" x14ac:dyDescent="0.3">
      <c r="A1495">
        <v>28133</v>
      </c>
      <c r="B1495" t="s">
        <v>1608</v>
      </c>
      <c r="C1495" t="s">
        <v>977</v>
      </c>
      <c r="D1495">
        <v>27496</v>
      </c>
      <c r="E1495">
        <v>29450</v>
      </c>
      <c r="F1495">
        <v>-6.6</v>
      </c>
      <c r="G1495">
        <v>29450</v>
      </c>
      <c r="H1495">
        <v>6.3</v>
      </c>
      <c r="I1495">
        <v>23.3</v>
      </c>
      <c r="J1495">
        <v>11.6</v>
      </c>
      <c r="K1495">
        <v>47.2</v>
      </c>
      <c r="L1495">
        <v>25.8</v>
      </c>
      <c r="M1495">
        <v>73</v>
      </c>
      <c r="N1495">
        <v>0.3</v>
      </c>
      <c r="O1495">
        <v>0.4</v>
      </c>
      <c r="P1495">
        <v>0</v>
      </c>
      <c r="Q1495">
        <v>0.6</v>
      </c>
      <c r="R1495">
        <v>1.5</v>
      </c>
      <c r="S1495">
        <v>25</v>
      </c>
      <c r="T1495">
        <v>83.3</v>
      </c>
      <c r="U1495">
        <v>0.7</v>
      </c>
      <c r="V1495">
        <v>2.4</v>
      </c>
      <c r="W1495">
        <v>70.2</v>
      </c>
      <c r="X1495">
        <v>13</v>
      </c>
      <c r="Y1495">
        <v>1321</v>
      </c>
      <c r="Z1495">
        <v>18</v>
      </c>
      <c r="AA1495">
        <v>9698</v>
      </c>
      <c r="AB1495">
        <v>58.6</v>
      </c>
      <c r="AC1495">
        <v>15.7</v>
      </c>
      <c r="AD1495">
        <v>69500</v>
      </c>
      <c r="AE1495">
        <v>8394</v>
      </c>
      <c r="AF1495">
        <v>2.92</v>
      </c>
      <c r="AG1495">
        <v>12588</v>
      </c>
      <c r="AH1495">
        <v>26619</v>
      </c>
      <c r="AI1495">
        <v>36.1</v>
      </c>
      <c r="AJ1495">
        <v>447</v>
      </c>
      <c r="AK1495">
        <v>4861</v>
      </c>
      <c r="AL1495">
        <v>0.9</v>
      </c>
      <c r="AM1495">
        <v>1440</v>
      </c>
      <c r="AN1495">
        <v>1945</v>
      </c>
      <c r="AO1495">
        <v>29.5</v>
      </c>
      <c r="AP1495">
        <v>0</v>
      </c>
      <c r="AQ1495">
        <v>0</v>
      </c>
      <c r="AR1495">
        <v>0</v>
      </c>
      <c r="AS1495">
        <v>0</v>
      </c>
      <c r="AT1495">
        <v>28.6</v>
      </c>
      <c r="AU1495">
        <v>0</v>
      </c>
      <c r="AV1495">
        <v>0</v>
      </c>
      <c r="AW1495">
        <v>211330</v>
      </c>
      <c r="AX1495">
        <v>6825</v>
      </c>
      <c r="AY1495">
        <v>15067</v>
      </c>
      <c r="AZ1495">
        <v>7</v>
      </c>
      <c r="BA1495">
        <v>697.75</v>
      </c>
      <c r="BB1495">
        <v>42.2</v>
      </c>
    </row>
    <row r="1496" spans="1:54" x14ac:dyDescent="0.3">
      <c r="A1496">
        <v>28135</v>
      </c>
      <c r="B1496" t="s">
        <v>1609</v>
      </c>
      <c r="C1496" t="s">
        <v>977</v>
      </c>
      <c r="D1496">
        <v>14761</v>
      </c>
      <c r="E1496">
        <v>15378</v>
      </c>
      <c r="F1496">
        <v>-4</v>
      </c>
      <c r="G1496">
        <v>15378</v>
      </c>
      <c r="H1496">
        <v>5.4</v>
      </c>
      <c r="I1496">
        <v>20.399999999999999</v>
      </c>
      <c r="J1496">
        <v>13.5</v>
      </c>
      <c r="K1496">
        <v>44.3</v>
      </c>
      <c r="L1496">
        <v>41.3</v>
      </c>
      <c r="M1496">
        <v>56.4</v>
      </c>
      <c r="N1496">
        <v>0.3</v>
      </c>
      <c r="O1496">
        <v>0.9</v>
      </c>
      <c r="P1496">
        <v>0.1</v>
      </c>
      <c r="Q1496">
        <v>1</v>
      </c>
      <c r="R1496">
        <v>6.2</v>
      </c>
      <c r="S1496">
        <v>36.1</v>
      </c>
      <c r="T1496">
        <v>86.5</v>
      </c>
      <c r="U1496">
        <v>4.9000000000000004</v>
      </c>
      <c r="V1496">
        <v>10.6</v>
      </c>
      <c r="W1496">
        <v>65.7</v>
      </c>
      <c r="X1496">
        <v>8.5</v>
      </c>
      <c r="Y1496">
        <v>640</v>
      </c>
      <c r="Z1496">
        <v>24.5</v>
      </c>
      <c r="AA1496">
        <v>5533</v>
      </c>
      <c r="AB1496">
        <v>73</v>
      </c>
      <c r="AC1496">
        <v>4.7</v>
      </c>
      <c r="AD1496">
        <v>64000</v>
      </c>
      <c r="AE1496">
        <v>4640</v>
      </c>
      <c r="AF1496">
        <v>2.58</v>
      </c>
      <c r="AG1496">
        <v>12747</v>
      </c>
      <c r="AH1496">
        <v>29853</v>
      </c>
      <c r="AI1496">
        <v>30.2</v>
      </c>
      <c r="AJ1496">
        <v>172</v>
      </c>
      <c r="AK1496">
        <v>1710</v>
      </c>
      <c r="AL1496">
        <v>-4.5999999999999996</v>
      </c>
      <c r="AM1496">
        <v>821</v>
      </c>
      <c r="AN1496">
        <v>728</v>
      </c>
      <c r="AO1496">
        <v>13.5</v>
      </c>
      <c r="AP1496">
        <v>0</v>
      </c>
      <c r="AQ1496">
        <v>0</v>
      </c>
      <c r="AR1496">
        <v>0</v>
      </c>
      <c r="AS1496">
        <v>0</v>
      </c>
      <c r="AT1496">
        <v>17</v>
      </c>
      <c r="AU1496">
        <v>0</v>
      </c>
      <c r="AV1496">
        <v>62382</v>
      </c>
      <c r="AW1496">
        <v>56799</v>
      </c>
      <c r="AX1496">
        <v>4315</v>
      </c>
      <c r="AY1496">
        <v>3639</v>
      </c>
      <c r="AZ1496">
        <v>4</v>
      </c>
      <c r="BA1496">
        <v>645.29</v>
      </c>
      <c r="BB1496">
        <v>23.8</v>
      </c>
    </row>
    <row r="1497" spans="1:54" x14ac:dyDescent="0.3">
      <c r="A1497">
        <v>28137</v>
      </c>
      <c r="B1497" t="s">
        <v>1610</v>
      </c>
      <c r="C1497" t="s">
        <v>977</v>
      </c>
      <c r="D1497">
        <v>28204</v>
      </c>
      <c r="E1497">
        <v>28882</v>
      </c>
      <c r="F1497">
        <v>-2.2999999999999998</v>
      </c>
      <c r="G1497">
        <v>28886</v>
      </c>
      <c r="H1497">
        <v>5.9</v>
      </c>
      <c r="I1497">
        <v>24.2</v>
      </c>
      <c r="J1497">
        <v>15</v>
      </c>
      <c r="K1497">
        <v>51.7</v>
      </c>
      <c r="L1497">
        <v>66.7</v>
      </c>
      <c r="M1497">
        <v>31.3</v>
      </c>
      <c r="N1497">
        <v>0.3</v>
      </c>
      <c r="O1497">
        <v>0.3</v>
      </c>
      <c r="P1497">
        <v>0.1</v>
      </c>
      <c r="Q1497">
        <v>1.3</v>
      </c>
      <c r="R1497">
        <v>2.5</v>
      </c>
      <c r="S1497">
        <v>64.7</v>
      </c>
      <c r="T1497">
        <v>89.1</v>
      </c>
      <c r="U1497">
        <v>1.5</v>
      </c>
      <c r="V1497">
        <v>2.5</v>
      </c>
      <c r="W1497">
        <v>79.900000000000006</v>
      </c>
      <c r="X1497">
        <v>15.4</v>
      </c>
      <c r="Y1497">
        <v>1585</v>
      </c>
      <c r="Z1497">
        <v>29.5</v>
      </c>
      <c r="AA1497">
        <v>11165</v>
      </c>
      <c r="AB1497">
        <v>74.5</v>
      </c>
      <c r="AC1497">
        <v>8.6</v>
      </c>
      <c r="AD1497">
        <v>112600</v>
      </c>
      <c r="AE1497">
        <v>9936</v>
      </c>
      <c r="AF1497">
        <v>2.73</v>
      </c>
      <c r="AG1497">
        <v>20431</v>
      </c>
      <c r="AH1497">
        <v>41494</v>
      </c>
      <c r="AI1497">
        <v>18.5</v>
      </c>
      <c r="AJ1497">
        <v>358</v>
      </c>
      <c r="AK1497">
        <v>3961</v>
      </c>
      <c r="AL1497">
        <v>0</v>
      </c>
      <c r="AM1497">
        <v>1958</v>
      </c>
      <c r="AN1497">
        <v>2107</v>
      </c>
      <c r="AO1497">
        <v>19.100000000000001</v>
      </c>
      <c r="AP1497">
        <v>0</v>
      </c>
      <c r="AQ1497">
        <v>0</v>
      </c>
      <c r="AR1497">
        <v>0</v>
      </c>
      <c r="AS1497">
        <v>0</v>
      </c>
      <c r="AT1497">
        <v>32.5</v>
      </c>
      <c r="AU1497">
        <v>244257</v>
      </c>
      <c r="AV1497">
        <v>18733</v>
      </c>
      <c r="AW1497">
        <v>237674</v>
      </c>
      <c r="AX1497">
        <v>8833</v>
      </c>
      <c r="AY1497">
        <v>14639</v>
      </c>
      <c r="AZ1497">
        <v>45</v>
      </c>
      <c r="BA1497">
        <v>404.76</v>
      </c>
      <c r="BB1497">
        <v>71.400000000000006</v>
      </c>
    </row>
    <row r="1498" spans="1:54" x14ac:dyDescent="0.3">
      <c r="A1498">
        <v>28139</v>
      </c>
      <c r="B1498" t="s">
        <v>1611</v>
      </c>
      <c r="C1498" t="s">
        <v>977</v>
      </c>
      <c r="D1498">
        <v>22039</v>
      </c>
      <c r="E1498">
        <v>22232</v>
      </c>
      <c r="F1498">
        <v>-0.9</v>
      </c>
      <c r="G1498">
        <v>22232</v>
      </c>
      <c r="H1498">
        <v>6.2</v>
      </c>
      <c r="I1498">
        <v>24.6</v>
      </c>
      <c r="J1498">
        <v>15.8</v>
      </c>
      <c r="K1498">
        <v>50.8</v>
      </c>
      <c r="L1498">
        <v>81.3</v>
      </c>
      <c r="M1498">
        <v>16.7</v>
      </c>
      <c r="N1498">
        <v>0.4</v>
      </c>
      <c r="O1498">
        <v>0.2</v>
      </c>
      <c r="P1498">
        <v>0</v>
      </c>
      <c r="Q1498">
        <v>1.4</v>
      </c>
      <c r="R1498">
        <v>4.8</v>
      </c>
      <c r="S1498">
        <v>77.099999999999994</v>
      </c>
      <c r="T1498">
        <v>86.6</v>
      </c>
      <c r="U1498">
        <v>1.6</v>
      </c>
      <c r="V1498">
        <v>4.5999999999999996</v>
      </c>
      <c r="W1498">
        <v>75.8</v>
      </c>
      <c r="X1498">
        <v>10.3</v>
      </c>
      <c r="Y1498">
        <v>1274</v>
      </c>
      <c r="Z1498">
        <v>22.8</v>
      </c>
      <c r="AA1498">
        <v>9717</v>
      </c>
      <c r="AB1498">
        <v>76.5</v>
      </c>
      <c r="AC1498">
        <v>5.2</v>
      </c>
      <c r="AD1498">
        <v>74800</v>
      </c>
      <c r="AE1498">
        <v>8472</v>
      </c>
      <c r="AF1498">
        <v>2.56</v>
      </c>
      <c r="AG1498">
        <v>18493</v>
      </c>
      <c r="AH1498">
        <v>34636</v>
      </c>
      <c r="AI1498">
        <v>25.5</v>
      </c>
      <c r="AJ1498">
        <v>343</v>
      </c>
      <c r="AK1498">
        <v>5098</v>
      </c>
      <c r="AL1498">
        <v>-3.6</v>
      </c>
      <c r="AM1498">
        <v>1369</v>
      </c>
      <c r="AN1498">
        <v>1674</v>
      </c>
      <c r="AO1498">
        <v>0</v>
      </c>
      <c r="AP1498">
        <v>0</v>
      </c>
      <c r="AQ1498">
        <v>0</v>
      </c>
      <c r="AR1498">
        <v>0</v>
      </c>
      <c r="AS1498">
        <v>0</v>
      </c>
      <c r="AT1498">
        <v>16.399999999999999</v>
      </c>
      <c r="AU1498">
        <v>566188</v>
      </c>
      <c r="AV1498">
        <v>131842</v>
      </c>
      <c r="AW1498">
        <v>130910</v>
      </c>
      <c r="AX1498">
        <v>6101</v>
      </c>
      <c r="AY1498">
        <v>11772</v>
      </c>
      <c r="AZ1498">
        <v>5</v>
      </c>
      <c r="BA1498">
        <v>457.82</v>
      </c>
      <c r="BB1498">
        <v>48.6</v>
      </c>
    </row>
    <row r="1499" spans="1:54" x14ac:dyDescent="0.3">
      <c r="A1499">
        <v>28141</v>
      </c>
      <c r="B1499" t="s">
        <v>1612</v>
      </c>
      <c r="C1499" t="s">
        <v>977</v>
      </c>
      <c r="D1499">
        <v>19420</v>
      </c>
      <c r="E1499">
        <v>19596</v>
      </c>
      <c r="F1499">
        <v>-0.9</v>
      </c>
      <c r="G1499">
        <v>19593</v>
      </c>
      <c r="H1499">
        <v>5.3</v>
      </c>
      <c r="I1499">
        <v>22</v>
      </c>
      <c r="J1499">
        <v>19.600000000000001</v>
      </c>
      <c r="K1499">
        <v>51.8</v>
      </c>
      <c r="L1499">
        <v>95.7</v>
      </c>
      <c r="M1499">
        <v>2.8</v>
      </c>
      <c r="N1499">
        <v>0.4</v>
      </c>
      <c r="O1499">
        <v>0.2</v>
      </c>
      <c r="P1499">
        <v>0</v>
      </c>
      <c r="Q1499">
        <v>0.9</v>
      </c>
      <c r="R1499">
        <v>2.6</v>
      </c>
      <c r="S1499">
        <v>93.4</v>
      </c>
      <c r="T1499">
        <v>88.7</v>
      </c>
      <c r="U1499">
        <v>2</v>
      </c>
      <c r="V1499">
        <v>3.7</v>
      </c>
      <c r="W1499">
        <v>76.8</v>
      </c>
      <c r="X1499">
        <v>11.3</v>
      </c>
      <c r="Y1499">
        <v>1546</v>
      </c>
      <c r="Z1499">
        <v>22.9</v>
      </c>
      <c r="AA1499">
        <v>10312</v>
      </c>
      <c r="AB1499">
        <v>75.900000000000006</v>
      </c>
      <c r="AC1499">
        <v>7.6</v>
      </c>
      <c r="AD1499">
        <v>72900</v>
      </c>
      <c r="AE1499">
        <v>7643</v>
      </c>
      <c r="AF1499">
        <v>2.52</v>
      </c>
      <c r="AG1499">
        <v>18338</v>
      </c>
      <c r="AH1499">
        <v>32592</v>
      </c>
      <c r="AI1499">
        <v>17.600000000000001</v>
      </c>
      <c r="AJ1499">
        <v>350</v>
      </c>
      <c r="AK1499">
        <v>4062</v>
      </c>
      <c r="AL1499">
        <v>-1</v>
      </c>
      <c r="AM1499">
        <v>1102</v>
      </c>
      <c r="AN1499">
        <v>1634</v>
      </c>
      <c r="AO1499">
        <v>0</v>
      </c>
      <c r="AP1499">
        <v>0</v>
      </c>
      <c r="AQ1499">
        <v>0</v>
      </c>
      <c r="AR1499">
        <v>0</v>
      </c>
      <c r="AS1499">
        <v>0</v>
      </c>
      <c r="AT1499">
        <v>16.5</v>
      </c>
      <c r="AU1499">
        <v>305441</v>
      </c>
      <c r="AV1499">
        <v>54700</v>
      </c>
      <c r="AW1499">
        <v>112571</v>
      </c>
      <c r="AX1499">
        <v>5867</v>
      </c>
      <c r="AY1499">
        <v>9168</v>
      </c>
      <c r="AZ1499">
        <v>2</v>
      </c>
      <c r="BA1499">
        <v>424.25</v>
      </c>
      <c r="BB1499">
        <v>46.2</v>
      </c>
    </row>
    <row r="1500" spans="1:54" x14ac:dyDescent="0.3">
      <c r="A1500">
        <v>28143</v>
      </c>
      <c r="B1500" t="s">
        <v>1613</v>
      </c>
      <c r="C1500" t="s">
        <v>977</v>
      </c>
      <c r="D1500">
        <v>10598</v>
      </c>
      <c r="E1500">
        <v>10778</v>
      </c>
      <c r="F1500">
        <v>-1.7</v>
      </c>
      <c r="G1500">
        <v>10778</v>
      </c>
      <c r="H1500">
        <v>8.6999999999999993</v>
      </c>
      <c r="I1500">
        <v>30.3</v>
      </c>
      <c r="J1500">
        <v>10.199999999999999</v>
      </c>
      <c r="K1500">
        <v>52.9</v>
      </c>
      <c r="L1500">
        <v>22.2</v>
      </c>
      <c r="M1500">
        <v>75.599999999999994</v>
      </c>
      <c r="N1500">
        <v>0.2</v>
      </c>
      <c r="O1500">
        <v>0.9</v>
      </c>
      <c r="P1500">
        <v>0.2</v>
      </c>
      <c r="Q1500">
        <v>1</v>
      </c>
      <c r="R1500">
        <v>2.4</v>
      </c>
      <c r="S1500">
        <v>20.399999999999999</v>
      </c>
      <c r="T1500">
        <v>82.6</v>
      </c>
      <c r="U1500">
        <v>3.8</v>
      </c>
      <c r="V1500">
        <v>4.7</v>
      </c>
      <c r="W1500">
        <v>76.8</v>
      </c>
      <c r="X1500">
        <v>15.4</v>
      </c>
      <c r="Y1500">
        <v>522</v>
      </c>
      <c r="Z1500">
        <v>18.3</v>
      </c>
      <c r="AA1500">
        <v>4824</v>
      </c>
      <c r="AB1500">
        <v>43.6</v>
      </c>
      <c r="AC1500">
        <v>37</v>
      </c>
      <c r="AD1500">
        <v>74000</v>
      </c>
      <c r="AE1500">
        <v>4116</v>
      </c>
      <c r="AF1500">
        <v>2.5299999999999998</v>
      </c>
      <c r="AG1500">
        <v>15549</v>
      </c>
      <c r="AH1500">
        <v>31446</v>
      </c>
      <c r="AI1500">
        <v>30.3</v>
      </c>
      <c r="AJ1500">
        <v>217</v>
      </c>
      <c r="AK1500">
        <v>9548</v>
      </c>
      <c r="AL1500">
        <v>-0.9</v>
      </c>
      <c r="AM1500">
        <v>678</v>
      </c>
      <c r="AN1500">
        <v>509</v>
      </c>
      <c r="AO1500">
        <v>32.200000000000003</v>
      </c>
      <c r="AP1500">
        <v>0</v>
      </c>
      <c r="AQ1500">
        <v>0</v>
      </c>
      <c r="AR1500">
        <v>0</v>
      </c>
      <c r="AS1500">
        <v>0</v>
      </c>
      <c r="AT1500">
        <v>34.200000000000003</v>
      </c>
      <c r="AU1500">
        <v>0</v>
      </c>
      <c r="AV1500">
        <v>40673</v>
      </c>
      <c r="AW1500">
        <v>130682</v>
      </c>
      <c r="AX1500">
        <v>12457</v>
      </c>
      <c r="AY1500">
        <v>1308603</v>
      </c>
      <c r="AZ1500">
        <v>15</v>
      </c>
      <c r="BA1500">
        <v>454.67</v>
      </c>
      <c r="BB1500">
        <v>23.7</v>
      </c>
    </row>
    <row r="1501" spans="1:54" x14ac:dyDescent="0.3">
      <c r="A1501">
        <v>28145</v>
      </c>
      <c r="B1501" t="s">
        <v>78</v>
      </c>
      <c r="C1501" t="s">
        <v>977</v>
      </c>
      <c r="D1501">
        <v>28097</v>
      </c>
      <c r="E1501">
        <v>27134</v>
      </c>
      <c r="F1501">
        <v>3.5</v>
      </c>
      <c r="G1501">
        <v>27134</v>
      </c>
      <c r="H1501">
        <v>6.7</v>
      </c>
      <c r="I1501">
        <v>25.2</v>
      </c>
      <c r="J1501">
        <v>15.7</v>
      </c>
      <c r="K1501">
        <v>51.2</v>
      </c>
      <c r="L1501">
        <v>82.8</v>
      </c>
      <c r="M1501">
        <v>15.1</v>
      </c>
      <c r="N1501">
        <v>0.3</v>
      </c>
      <c r="O1501">
        <v>0.3</v>
      </c>
      <c r="P1501">
        <v>0.1</v>
      </c>
      <c r="Q1501">
        <v>1.4</v>
      </c>
      <c r="R1501">
        <v>4.5999999999999996</v>
      </c>
      <c r="S1501">
        <v>78.8</v>
      </c>
      <c r="T1501">
        <v>87.6</v>
      </c>
      <c r="U1501">
        <v>3.2</v>
      </c>
      <c r="V1501">
        <v>4.7</v>
      </c>
      <c r="W1501">
        <v>76.099999999999994</v>
      </c>
      <c r="X1501">
        <v>14.8</v>
      </c>
      <c r="Y1501">
        <v>1681</v>
      </c>
      <c r="Z1501">
        <v>23.6</v>
      </c>
      <c r="AA1501">
        <v>11789</v>
      </c>
      <c r="AB1501">
        <v>72.8</v>
      </c>
      <c r="AC1501">
        <v>6</v>
      </c>
      <c r="AD1501">
        <v>85500</v>
      </c>
      <c r="AE1501">
        <v>10322</v>
      </c>
      <c r="AF1501">
        <v>2.62</v>
      </c>
      <c r="AG1501">
        <v>19273</v>
      </c>
      <c r="AH1501">
        <v>38373</v>
      </c>
      <c r="AI1501">
        <v>23.5</v>
      </c>
      <c r="AJ1501">
        <v>495</v>
      </c>
      <c r="AK1501">
        <v>9445</v>
      </c>
      <c r="AL1501">
        <v>6.1</v>
      </c>
      <c r="AM1501">
        <v>1840</v>
      </c>
      <c r="AN1501">
        <v>2330</v>
      </c>
      <c r="AO1501">
        <v>0</v>
      </c>
      <c r="AP1501">
        <v>0</v>
      </c>
      <c r="AQ1501">
        <v>0</v>
      </c>
      <c r="AR1501">
        <v>0</v>
      </c>
      <c r="AS1501">
        <v>0</v>
      </c>
      <c r="AT1501">
        <v>19.7</v>
      </c>
      <c r="AU1501">
        <v>418120</v>
      </c>
      <c r="AV1501">
        <v>174650</v>
      </c>
      <c r="AW1501">
        <v>267289</v>
      </c>
      <c r="AX1501">
        <v>9965</v>
      </c>
      <c r="AY1501">
        <v>20831</v>
      </c>
      <c r="AZ1501">
        <v>19</v>
      </c>
      <c r="BA1501">
        <v>415.6</v>
      </c>
      <c r="BB1501">
        <v>65.3</v>
      </c>
    </row>
    <row r="1502" spans="1:54" x14ac:dyDescent="0.3">
      <c r="A1502">
        <v>28147</v>
      </c>
      <c r="B1502" t="s">
        <v>1614</v>
      </c>
      <c r="C1502" t="s">
        <v>977</v>
      </c>
      <c r="D1502">
        <v>14859</v>
      </c>
      <c r="E1502">
        <v>15443</v>
      </c>
      <c r="F1502">
        <v>-3.8</v>
      </c>
      <c r="G1502">
        <v>15443</v>
      </c>
      <c r="H1502">
        <v>5.7</v>
      </c>
      <c r="I1502">
        <v>24.6</v>
      </c>
      <c r="J1502">
        <v>17.7</v>
      </c>
      <c r="K1502">
        <v>51.9</v>
      </c>
      <c r="L1502">
        <v>54.2</v>
      </c>
      <c r="M1502">
        <v>43.8</v>
      </c>
      <c r="N1502">
        <v>0.4</v>
      </c>
      <c r="O1502">
        <v>0.2</v>
      </c>
      <c r="P1502">
        <v>0.1</v>
      </c>
      <c r="Q1502">
        <v>1.3</v>
      </c>
      <c r="R1502">
        <v>1.8</v>
      </c>
      <c r="S1502">
        <v>52.9</v>
      </c>
      <c r="T1502">
        <v>93.2</v>
      </c>
      <c r="U1502">
        <v>0.6</v>
      </c>
      <c r="V1502">
        <v>2.1</v>
      </c>
      <c r="W1502">
        <v>74.8</v>
      </c>
      <c r="X1502">
        <v>12.6</v>
      </c>
      <c r="Y1502">
        <v>701</v>
      </c>
      <c r="Z1502">
        <v>34.200000000000003</v>
      </c>
      <c r="AA1502">
        <v>7139</v>
      </c>
      <c r="AB1502">
        <v>82.5</v>
      </c>
      <c r="AC1502">
        <v>3.1</v>
      </c>
      <c r="AD1502">
        <v>85100</v>
      </c>
      <c r="AE1502">
        <v>5649</v>
      </c>
      <c r="AF1502">
        <v>2.68</v>
      </c>
      <c r="AG1502">
        <v>16850</v>
      </c>
      <c r="AH1502">
        <v>31090</v>
      </c>
      <c r="AI1502">
        <v>25.3</v>
      </c>
      <c r="AJ1502">
        <v>217</v>
      </c>
      <c r="AK1502">
        <v>1983</v>
      </c>
      <c r="AL1502">
        <v>-3.1</v>
      </c>
      <c r="AM1502">
        <v>1151</v>
      </c>
      <c r="AN1502">
        <v>1301</v>
      </c>
      <c r="AO1502">
        <v>41.1</v>
      </c>
      <c r="AP1502">
        <v>0</v>
      </c>
      <c r="AQ1502">
        <v>0</v>
      </c>
      <c r="AR1502">
        <v>0</v>
      </c>
      <c r="AS1502">
        <v>0</v>
      </c>
      <c r="AT1502">
        <v>33.200000000000003</v>
      </c>
      <c r="AU1502">
        <v>167291</v>
      </c>
      <c r="AV1502">
        <v>0</v>
      </c>
      <c r="AW1502">
        <v>124687</v>
      </c>
      <c r="AX1502">
        <v>8113</v>
      </c>
      <c r="AY1502">
        <v>0</v>
      </c>
      <c r="AZ1502">
        <v>0</v>
      </c>
      <c r="BA1502">
        <v>403.94</v>
      </c>
      <c r="BB1502">
        <v>38.200000000000003</v>
      </c>
    </row>
    <row r="1503" spans="1:54" x14ac:dyDescent="0.3">
      <c r="A1503">
        <v>28149</v>
      </c>
      <c r="B1503" t="s">
        <v>251</v>
      </c>
      <c r="C1503" t="s">
        <v>977</v>
      </c>
      <c r="D1503">
        <v>47983</v>
      </c>
      <c r="E1503">
        <v>48773</v>
      </c>
      <c r="F1503">
        <v>-1.6</v>
      </c>
      <c r="G1503">
        <v>48773</v>
      </c>
      <c r="H1503">
        <v>6.5</v>
      </c>
      <c r="I1503">
        <v>24.8</v>
      </c>
      <c r="J1503">
        <v>14.6</v>
      </c>
      <c r="K1503">
        <v>52.4</v>
      </c>
      <c r="L1503">
        <v>49.6</v>
      </c>
      <c r="M1503">
        <v>48.2</v>
      </c>
      <c r="N1503">
        <v>0.3</v>
      </c>
      <c r="O1503">
        <v>0.9</v>
      </c>
      <c r="P1503">
        <v>0</v>
      </c>
      <c r="Q1503">
        <v>1</v>
      </c>
      <c r="R1503">
        <v>2</v>
      </c>
      <c r="S1503">
        <v>48.1</v>
      </c>
      <c r="T1503">
        <v>90.3</v>
      </c>
      <c r="U1503">
        <v>1.6</v>
      </c>
      <c r="V1503">
        <v>3.1</v>
      </c>
      <c r="W1503">
        <v>83.4</v>
      </c>
      <c r="X1503">
        <v>24.7</v>
      </c>
      <c r="Y1503">
        <v>2786</v>
      </c>
      <c r="Z1503">
        <v>18.3</v>
      </c>
      <c r="AA1503">
        <v>21878</v>
      </c>
      <c r="AB1503">
        <v>64.900000000000006</v>
      </c>
      <c r="AC1503">
        <v>18</v>
      </c>
      <c r="AD1503">
        <v>103600</v>
      </c>
      <c r="AE1503">
        <v>18404</v>
      </c>
      <c r="AF1503">
        <v>2.6</v>
      </c>
      <c r="AG1503">
        <v>22362</v>
      </c>
      <c r="AH1503">
        <v>41025</v>
      </c>
      <c r="AI1503">
        <v>24.4</v>
      </c>
      <c r="AJ1503">
        <v>1017</v>
      </c>
      <c r="AK1503">
        <v>19620</v>
      </c>
      <c r="AL1503">
        <v>3.3</v>
      </c>
      <c r="AM1503">
        <v>3094</v>
      </c>
      <c r="AN1503">
        <v>4157</v>
      </c>
      <c r="AO1503">
        <v>18.8</v>
      </c>
      <c r="AP1503">
        <v>0</v>
      </c>
      <c r="AQ1503">
        <v>0</v>
      </c>
      <c r="AR1503">
        <v>0</v>
      </c>
      <c r="AS1503">
        <v>0</v>
      </c>
      <c r="AT1503">
        <v>29.8</v>
      </c>
      <c r="AU1503">
        <v>1856711</v>
      </c>
      <c r="AV1503">
        <v>0</v>
      </c>
      <c r="AW1503">
        <v>606527</v>
      </c>
      <c r="AX1503">
        <v>12405</v>
      </c>
      <c r="AY1503">
        <v>384592</v>
      </c>
      <c r="AZ1503">
        <v>7</v>
      </c>
      <c r="BA1503">
        <v>588.5</v>
      </c>
      <c r="BB1503">
        <v>82.9</v>
      </c>
    </row>
    <row r="1504" spans="1:54" x14ac:dyDescent="0.3">
      <c r="A1504">
        <v>28151</v>
      </c>
      <c r="B1504" t="s">
        <v>10</v>
      </c>
      <c r="C1504" t="s">
        <v>977</v>
      </c>
      <c r="D1504">
        <v>48958</v>
      </c>
      <c r="E1504">
        <v>51135</v>
      </c>
      <c r="F1504">
        <v>-4.3</v>
      </c>
      <c r="G1504">
        <v>51137</v>
      </c>
      <c r="H1504">
        <v>7.4</v>
      </c>
      <c r="I1504">
        <v>26.5</v>
      </c>
      <c r="J1504">
        <v>13.6</v>
      </c>
      <c r="K1504">
        <v>53.2</v>
      </c>
      <c r="L1504">
        <v>27</v>
      </c>
      <c r="M1504">
        <v>71.400000000000006</v>
      </c>
      <c r="N1504">
        <v>0.2</v>
      </c>
      <c r="O1504">
        <v>0.7</v>
      </c>
      <c r="P1504">
        <v>0</v>
      </c>
      <c r="Q1504">
        <v>0.6</v>
      </c>
      <c r="R1504">
        <v>1.3</v>
      </c>
      <c r="S1504">
        <v>26.3</v>
      </c>
      <c r="T1504">
        <v>82.6</v>
      </c>
      <c r="U1504">
        <v>1.3</v>
      </c>
      <c r="V1504">
        <v>3.3</v>
      </c>
      <c r="W1504">
        <v>75.5</v>
      </c>
      <c r="X1504">
        <v>18.7</v>
      </c>
      <c r="Y1504">
        <v>2820</v>
      </c>
      <c r="Z1504">
        <v>17.7</v>
      </c>
      <c r="AA1504">
        <v>21621</v>
      </c>
      <c r="AB1504">
        <v>54.8</v>
      </c>
      <c r="AC1504">
        <v>19.3</v>
      </c>
      <c r="AD1504">
        <v>73700</v>
      </c>
      <c r="AE1504">
        <v>18123</v>
      </c>
      <c r="AF1504">
        <v>2.75</v>
      </c>
      <c r="AG1504">
        <v>16671</v>
      </c>
      <c r="AH1504">
        <v>28093</v>
      </c>
      <c r="AI1504">
        <v>37.299999999999997</v>
      </c>
      <c r="AJ1504">
        <v>1154</v>
      </c>
      <c r="AK1504">
        <v>14531</v>
      </c>
      <c r="AL1504">
        <v>1.8</v>
      </c>
      <c r="AM1504">
        <v>3399</v>
      </c>
      <c r="AN1504">
        <v>4469</v>
      </c>
      <c r="AO1504">
        <v>43.9</v>
      </c>
      <c r="AP1504">
        <v>0</v>
      </c>
      <c r="AQ1504">
        <v>2.6</v>
      </c>
      <c r="AR1504">
        <v>0</v>
      </c>
      <c r="AS1504">
        <v>1.5</v>
      </c>
      <c r="AT1504">
        <v>35.299999999999997</v>
      </c>
      <c r="AU1504">
        <v>840250</v>
      </c>
      <c r="AV1504">
        <v>0</v>
      </c>
      <c r="AW1504">
        <v>577738</v>
      </c>
      <c r="AX1504">
        <v>10413</v>
      </c>
      <c r="AY1504">
        <v>93800</v>
      </c>
      <c r="AZ1504">
        <v>10</v>
      </c>
      <c r="BA1504">
        <v>724.74</v>
      </c>
      <c r="BB1504">
        <v>70.599999999999994</v>
      </c>
    </row>
    <row r="1505" spans="1:54" x14ac:dyDescent="0.3">
      <c r="A1505">
        <v>28153</v>
      </c>
      <c r="B1505" t="s">
        <v>250</v>
      </c>
      <c r="C1505" t="s">
        <v>977</v>
      </c>
      <c r="D1505">
        <v>20490</v>
      </c>
      <c r="E1505">
        <v>20747</v>
      </c>
      <c r="F1505">
        <v>-1.2</v>
      </c>
      <c r="G1505">
        <v>20747</v>
      </c>
      <c r="H1505">
        <v>6.4</v>
      </c>
      <c r="I1505">
        <v>24.8</v>
      </c>
      <c r="J1505">
        <v>15.7</v>
      </c>
      <c r="K1505">
        <v>51.9</v>
      </c>
      <c r="L1505">
        <v>59.2</v>
      </c>
      <c r="M1505">
        <v>39.4</v>
      </c>
      <c r="N1505">
        <v>0.3</v>
      </c>
      <c r="O1505">
        <v>0.2</v>
      </c>
      <c r="P1505">
        <v>0</v>
      </c>
      <c r="Q1505">
        <v>0.9</v>
      </c>
      <c r="R1505">
        <v>1.5</v>
      </c>
      <c r="S1505">
        <v>58.1</v>
      </c>
      <c r="T1505">
        <v>92.6</v>
      </c>
      <c r="U1505">
        <v>0.2</v>
      </c>
      <c r="V1505">
        <v>2</v>
      </c>
      <c r="W1505">
        <v>72.7</v>
      </c>
      <c r="X1505">
        <v>10.199999999999999</v>
      </c>
      <c r="Y1505">
        <v>1178</v>
      </c>
      <c r="Z1505">
        <v>30.6</v>
      </c>
      <c r="AA1505">
        <v>9213</v>
      </c>
      <c r="AB1505">
        <v>83.3</v>
      </c>
      <c r="AC1505">
        <v>3.4</v>
      </c>
      <c r="AD1505">
        <v>68400</v>
      </c>
      <c r="AE1505">
        <v>8105</v>
      </c>
      <c r="AF1505">
        <v>2.52</v>
      </c>
      <c r="AG1505">
        <v>18928</v>
      </c>
      <c r="AH1505">
        <v>29925</v>
      </c>
      <c r="AI1505">
        <v>28.4</v>
      </c>
      <c r="AJ1505">
        <v>378</v>
      </c>
      <c r="AK1505">
        <v>4528</v>
      </c>
      <c r="AL1505">
        <v>-2.4</v>
      </c>
      <c r="AM1505">
        <v>1304</v>
      </c>
      <c r="AN1505">
        <v>1806</v>
      </c>
      <c r="AO1505">
        <v>0</v>
      </c>
      <c r="AP1505">
        <v>0</v>
      </c>
      <c r="AQ1505">
        <v>0</v>
      </c>
      <c r="AR1505">
        <v>0</v>
      </c>
      <c r="AS1505">
        <v>0</v>
      </c>
      <c r="AT1505">
        <v>28.6</v>
      </c>
      <c r="AU1505">
        <v>287499</v>
      </c>
      <c r="AV1505">
        <v>221065</v>
      </c>
      <c r="AW1505">
        <v>178937</v>
      </c>
      <c r="AX1505">
        <v>8466</v>
      </c>
      <c r="AY1505">
        <v>15340</v>
      </c>
      <c r="AZ1505">
        <v>2</v>
      </c>
      <c r="BA1505">
        <v>810.75</v>
      </c>
      <c r="BB1505">
        <v>25.6</v>
      </c>
    </row>
    <row r="1506" spans="1:54" x14ac:dyDescent="0.3">
      <c r="A1506">
        <v>28155</v>
      </c>
      <c r="B1506" t="s">
        <v>249</v>
      </c>
      <c r="C1506" t="s">
        <v>977</v>
      </c>
      <c r="D1506">
        <v>9972</v>
      </c>
      <c r="E1506">
        <v>10252</v>
      </c>
      <c r="F1506">
        <v>-2.7</v>
      </c>
      <c r="G1506">
        <v>10253</v>
      </c>
      <c r="H1506">
        <v>5.9</v>
      </c>
      <c r="I1506">
        <v>24.2</v>
      </c>
      <c r="J1506">
        <v>16.600000000000001</v>
      </c>
      <c r="K1506">
        <v>51</v>
      </c>
      <c r="L1506">
        <v>78.7</v>
      </c>
      <c r="M1506">
        <v>19.7</v>
      </c>
      <c r="N1506">
        <v>0.2</v>
      </c>
      <c r="O1506">
        <v>0.3</v>
      </c>
      <c r="P1506">
        <v>0</v>
      </c>
      <c r="Q1506">
        <v>1.1000000000000001</v>
      </c>
      <c r="R1506">
        <v>1.3</v>
      </c>
      <c r="S1506">
        <v>77.5</v>
      </c>
      <c r="T1506">
        <v>83.6</v>
      </c>
      <c r="U1506">
        <v>0.7</v>
      </c>
      <c r="V1506">
        <v>1.3</v>
      </c>
      <c r="W1506">
        <v>81.3</v>
      </c>
      <c r="X1506">
        <v>19</v>
      </c>
      <c r="Y1506">
        <v>531</v>
      </c>
      <c r="Z1506">
        <v>30.8</v>
      </c>
      <c r="AA1506">
        <v>4805</v>
      </c>
      <c r="AB1506">
        <v>73.599999999999994</v>
      </c>
      <c r="AC1506">
        <v>8.5</v>
      </c>
      <c r="AD1506">
        <v>70900</v>
      </c>
      <c r="AE1506">
        <v>4084</v>
      </c>
      <c r="AF1506">
        <v>2.4500000000000002</v>
      </c>
      <c r="AG1506">
        <v>18728</v>
      </c>
      <c r="AH1506">
        <v>33524</v>
      </c>
      <c r="AI1506">
        <v>24.9</v>
      </c>
      <c r="AJ1506">
        <v>172</v>
      </c>
      <c r="AK1506">
        <v>1655</v>
      </c>
      <c r="AL1506">
        <v>0.6</v>
      </c>
      <c r="AM1506">
        <v>790</v>
      </c>
      <c r="AN1506">
        <v>1065</v>
      </c>
      <c r="AO1506">
        <v>0</v>
      </c>
      <c r="AP1506">
        <v>0</v>
      </c>
      <c r="AQ1506">
        <v>0</v>
      </c>
      <c r="AR1506">
        <v>0</v>
      </c>
      <c r="AS1506">
        <v>0</v>
      </c>
      <c r="AT1506">
        <v>34.700000000000003</v>
      </c>
      <c r="AU1506">
        <v>0</v>
      </c>
      <c r="AV1506">
        <v>1960</v>
      </c>
      <c r="AW1506">
        <v>69649</v>
      </c>
      <c r="AX1506">
        <v>7119</v>
      </c>
      <c r="AY1506">
        <v>3192</v>
      </c>
      <c r="AZ1506">
        <v>2</v>
      </c>
      <c r="BA1506">
        <v>420.94</v>
      </c>
      <c r="BB1506">
        <v>24.4</v>
      </c>
    </row>
    <row r="1507" spans="1:54" x14ac:dyDescent="0.3">
      <c r="A1507">
        <v>28157</v>
      </c>
      <c r="B1507" t="s">
        <v>1300</v>
      </c>
      <c r="C1507" t="s">
        <v>977</v>
      </c>
      <c r="D1507">
        <v>9191</v>
      </c>
      <c r="E1507">
        <v>9878</v>
      </c>
      <c r="F1507">
        <v>-7</v>
      </c>
      <c r="G1507">
        <v>9878</v>
      </c>
      <c r="H1507">
        <v>6</v>
      </c>
      <c r="I1507">
        <v>21.7</v>
      </c>
      <c r="J1507">
        <v>15.5</v>
      </c>
      <c r="K1507">
        <v>46.6</v>
      </c>
      <c r="L1507">
        <v>28.9</v>
      </c>
      <c r="M1507">
        <v>70.2</v>
      </c>
      <c r="N1507">
        <v>0.2</v>
      </c>
      <c r="O1507">
        <v>0.2</v>
      </c>
      <c r="P1507">
        <v>0</v>
      </c>
      <c r="Q1507">
        <v>0.5</v>
      </c>
      <c r="R1507">
        <v>0.7</v>
      </c>
      <c r="S1507">
        <v>28.6</v>
      </c>
      <c r="T1507">
        <v>89.1</v>
      </c>
      <c r="U1507">
        <v>0</v>
      </c>
      <c r="V1507">
        <v>1</v>
      </c>
      <c r="W1507">
        <v>71.900000000000006</v>
      </c>
      <c r="X1507">
        <v>11.8</v>
      </c>
      <c r="Y1507">
        <v>386</v>
      </c>
      <c r="Z1507">
        <v>35.4</v>
      </c>
      <c r="AA1507">
        <v>5039</v>
      </c>
      <c r="AB1507">
        <v>77.5</v>
      </c>
      <c r="AC1507">
        <v>4.3</v>
      </c>
      <c r="AD1507">
        <v>59400</v>
      </c>
      <c r="AE1507">
        <v>3496</v>
      </c>
      <c r="AF1507">
        <v>2.48</v>
      </c>
      <c r="AG1507">
        <v>18717</v>
      </c>
      <c r="AH1507">
        <v>33618</v>
      </c>
      <c r="AI1507">
        <v>27.8</v>
      </c>
      <c r="AJ1507">
        <v>139</v>
      </c>
      <c r="AK1507">
        <v>1487</v>
      </c>
      <c r="AL1507">
        <v>-0.5</v>
      </c>
      <c r="AM1507">
        <v>564</v>
      </c>
      <c r="AN1507">
        <v>789</v>
      </c>
      <c r="AO1507">
        <v>0</v>
      </c>
      <c r="AP1507">
        <v>0</v>
      </c>
      <c r="AQ1507">
        <v>0</v>
      </c>
      <c r="AR1507">
        <v>0</v>
      </c>
      <c r="AS1507">
        <v>0</v>
      </c>
      <c r="AT1507">
        <v>25.5</v>
      </c>
      <c r="AU1507">
        <v>0</v>
      </c>
      <c r="AV1507">
        <v>44221</v>
      </c>
      <c r="AW1507">
        <v>59831</v>
      </c>
      <c r="AX1507">
        <v>5857</v>
      </c>
      <c r="AY1507">
        <v>3435</v>
      </c>
      <c r="AZ1507">
        <v>0</v>
      </c>
      <c r="BA1507">
        <v>678.11</v>
      </c>
      <c r="BB1507">
        <v>14.6</v>
      </c>
    </row>
    <row r="1508" spans="1:54" x14ac:dyDescent="0.3">
      <c r="A1508">
        <v>28159</v>
      </c>
      <c r="B1508" t="s">
        <v>1167</v>
      </c>
      <c r="C1508" t="s">
        <v>977</v>
      </c>
      <c r="D1508">
        <v>18478</v>
      </c>
      <c r="E1508">
        <v>19198</v>
      </c>
      <c r="F1508">
        <v>-3.8</v>
      </c>
      <c r="G1508">
        <v>19198</v>
      </c>
      <c r="H1508">
        <v>5.8</v>
      </c>
      <c r="I1508">
        <v>23.6</v>
      </c>
      <c r="J1508">
        <v>17.399999999999999</v>
      </c>
      <c r="K1508">
        <v>51</v>
      </c>
      <c r="L1508">
        <v>51.5</v>
      </c>
      <c r="M1508">
        <v>46.3</v>
      </c>
      <c r="N1508">
        <v>1.1000000000000001</v>
      </c>
      <c r="O1508">
        <v>0.3</v>
      </c>
      <c r="P1508">
        <v>0</v>
      </c>
      <c r="Q1508">
        <v>0.8</v>
      </c>
      <c r="R1508">
        <v>1.2</v>
      </c>
      <c r="S1508">
        <v>50.5</v>
      </c>
      <c r="T1508">
        <v>87.5</v>
      </c>
      <c r="U1508">
        <v>0.5</v>
      </c>
      <c r="V1508">
        <v>0.5</v>
      </c>
      <c r="W1508">
        <v>79.5</v>
      </c>
      <c r="X1508">
        <v>15.8</v>
      </c>
      <c r="Y1508">
        <v>1102</v>
      </c>
      <c r="Z1508">
        <v>27.6</v>
      </c>
      <c r="AA1508">
        <v>8738</v>
      </c>
      <c r="AB1508">
        <v>71.3</v>
      </c>
      <c r="AC1508">
        <v>10.6</v>
      </c>
      <c r="AD1508">
        <v>76300</v>
      </c>
      <c r="AE1508">
        <v>7635</v>
      </c>
      <c r="AF1508">
        <v>2.44</v>
      </c>
      <c r="AG1508">
        <v>18501</v>
      </c>
      <c r="AH1508">
        <v>30821</v>
      </c>
      <c r="AI1508">
        <v>29.8</v>
      </c>
      <c r="AJ1508">
        <v>381</v>
      </c>
      <c r="AK1508">
        <v>4995</v>
      </c>
      <c r="AL1508">
        <v>3.6</v>
      </c>
      <c r="AM1508">
        <v>1349</v>
      </c>
      <c r="AN1508">
        <v>1549</v>
      </c>
      <c r="AO1508">
        <v>0</v>
      </c>
      <c r="AP1508">
        <v>0</v>
      </c>
      <c r="AQ1508">
        <v>0</v>
      </c>
      <c r="AR1508">
        <v>0</v>
      </c>
      <c r="AS1508">
        <v>0</v>
      </c>
      <c r="AT1508">
        <v>18</v>
      </c>
      <c r="AU1508">
        <v>483377</v>
      </c>
      <c r="AV1508">
        <v>187904</v>
      </c>
      <c r="AW1508">
        <v>183152</v>
      </c>
      <c r="AX1508">
        <v>9297</v>
      </c>
      <c r="AY1508">
        <v>16545</v>
      </c>
      <c r="AZ1508">
        <v>32</v>
      </c>
      <c r="BA1508">
        <v>607.25</v>
      </c>
      <c r="BB1508">
        <v>31.6</v>
      </c>
    </row>
    <row r="1509" spans="1:54" x14ac:dyDescent="0.3">
      <c r="A1509">
        <v>28161</v>
      </c>
      <c r="B1509" t="s">
        <v>1615</v>
      </c>
      <c r="C1509" t="s">
        <v>977</v>
      </c>
      <c r="D1509">
        <v>12276</v>
      </c>
      <c r="E1509">
        <v>12678</v>
      </c>
      <c r="F1509">
        <v>-3.2</v>
      </c>
      <c r="G1509">
        <v>12678</v>
      </c>
      <c r="H1509">
        <v>6.4</v>
      </c>
      <c r="I1509">
        <v>22.7</v>
      </c>
      <c r="J1509">
        <v>18.3</v>
      </c>
      <c r="K1509">
        <v>51.8</v>
      </c>
      <c r="L1509">
        <v>59.8</v>
      </c>
      <c r="M1509">
        <v>38.5</v>
      </c>
      <c r="N1509">
        <v>0.3</v>
      </c>
      <c r="O1509">
        <v>0.3</v>
      </c>
      <c r="P1509">
        <v>0</v>
      </c>
      <c r="Q1509">
        <v>1.1000000000000001</v>
      </c>
      <c r="R1509">
        <v>1.7</v>
      </c>
      <c r="S1509">
        <v>58.5</v>
      </c>
      <c r="T1509">
        <v>92.2</v>
      </c>
      <c r="U1509">
        <v>0.2</v>
      </c>
      <c r="V1509">
        <v>0.9</v>
      </c>
      <c r="W1509">
        <v>77.5</v>
      </c>
      <c r="X1509">
        <v>13.2</v>
      </c>
      <c r="Y1509">
        <v>929</v>
      </c>
      <c r="Z1509">
        <v>23.2</v>
      </c>
      <c r="AA1509">
        <v>6374</v>
      </c>
      <c r="AB1509">
        <v>74.599999999999994</v>
      </c>
      <c r="AC1509">
        <v>6.3</v>
      </c>
      <c r="AD1509">
        <v>67800</v>
      </c>
      <c r="AE1509">
        <v>4797</v>
      </c>
      <c r="AF1509">
        <v>2.58</v>
      </c>
      <c r="AG1509">
        <v>18750</v>
      </c>
      <c r="AH1509">
        <v>32930</v>
      </c>
      <c r="AI1509">
        <v>22.2</v>
      </c>
      <c r="AJ1509">
        <v>180</v>
      </c>
      <c r="AK1509">
        <v>2301</v>
      </c>
      <c r="AL1509">
        <v>-4</v>
      </c>
      <c r="AM1509">
        <v>810</v>
      </c>
      <c r="AN1509">
        <v>872</v>
      </c>
      <c r="AO1509">
        <v>17.100000000000001</v>
      </c>
      <c r="AP1509">
        <v>0</v>
      </c>
      <c r="AQ1509">
        <v>0</v>
      </c>
      <c r="AR1509">
        <v>0</v>
      </c>
      <c r="AS1509">
        <v>0</v>
      </c>
      <c r="AT1509">
        <v>0</v>
      </c>
      <c r="AU1509">
        <v>0</v>
      </c>
      <c r="AV1509">
        <v>14114</v>
      </c>
      <c r="AW1509">
        <v>59650</v>
      </c>
      <c r="AX1509">
        <v>4341</v>
      </c>
      <c r="AY1509">
        <v>2881</v>
      </c>
      <c r="AZ1509">
        <v>10</v>
      </c>
      <c r="BA1509">
        <v>467.13</v>
      </c>
      <c r="BB1509">
        <v>27.1</v>
      </c>
    </row>
    <row r="1510" spans="1:54" x14ac:dyDescent="0.3">
      <c r="A1510">
        <v>28163</v>
      </c>
      <c r="B1510" t="s">
        <v>1616</v>
      </c>
      <c r="C1510" t="s">
        <v>977</v>
      </c>
      <c r="D1510">
        <v>27817</v>
      </c>
      <c r="E1510">
        <v>28065</v>
      </c>
      <c r="F1510">
        <v>-0.9</v>
      </c>
      <c r="G1510">
        <v>28065</v>
      </c>
      <c r="H1510">
        <v>6.7</v>
      </c>
      <c r="I1510">
        <v>24.2</v>
      </c>
      <c r="J1510">
        <v>12.4</v>
      </c>
      <c r="K1510">
        <v>44.6</v>
      </c>
      <c r="L1510">
        <v>40.799999999999997</v>
      </c>
      <c r="M1510">
        <v>57.4</v>
      </c>
      <c r="N1510">
        <v>0.3</v>
      </c>
      <c r="O1510">
        <v>0.6</v>
      </c>
      <c r="P1510">
        <v>0</v>
      </c>
      <c r="Q1510">
        <v>1</v>
      </c>
      <c r="R1510">
        <v>5.6</v>
      </c>
      <c r="S1510">
        <v>36.1</v>
      </c>
      <c r="T1510">
        <v>87.3</v>
      </c>
      <c r="U1510">
        <v>4.3</v>
      </c>
      <c r="V1510">
        <v>7.3</v>
      </c>
      <c r="W1510">
        <v>74.099999999999994</v>
      </c>
      <c r="X1510">
        <v>11.9</v>
      </c>
      <c r="Y1510">
        <v>1658</v>
      </c>
      <c r="Z1510">
        <v>26.6</v>
      </c>
      <c r="AA1510">
        <v>10064</v>
      </c>
      <c r="AB1510">
        <v>60</v>
      </c>
      <c r="AC1510">
        <v>15.7</v>
      </c>
      <c r="AD1510">
        <v>64100</v>
      </c>
      <c r="AE1510">
        <v>8710</v>
      </c>
      <c r="AF1510">
        <v>2.83</v>
      </c>
      <c r="AG1510">
        <v>14291</v>
      </c>
      <c r="AH1510">
        <v>26336</v>
      </c>
      <c r="AI1510">
        <v>35.5</v>
      </c>
      <c r="AJ1510">
        <v>401</v>
      </c>
      <c r="AK1510">
        <v>4017</v>
      </c>
      <c r="AL1510">
        <v>-0.8</v>
      </c>
      <c r="AM1510">
        <v>1552</v>
      </c>
      <c r="AN1510">
        <v>1886</v>
      </c>
      <c r="AO1510">
        <v>0</v>
      </c>
      <c r="AP1510">
        <v>0</v>
      </c>
      <c r="AQ1510">
        <v>0</v>
      </c>
      <c r="AR1510">
        <v>0</v>
      </c>
      <c r="AS1510">
        <v>0</v>
      </c>
      <c r="AT1510">
        <v>30.6</v>
      </c>
      <c r="AU1510">
        <v>371801</v>
      </c>
      <c r="AV1510">
        <v>0</v>
      </c>
      <c r="AW1510">
        <v>230475</v>
      </c>
      <c r="AX1510">
        <v>8056</v>
      </c>
      <c r="AY1510">
        <v>12405</v>
      </c>
      <c r="AZ1510">
        <v>6</v>
      </c>
      <c r="BA1510">
        <v>922.95</v>
      </c>
      <c r="BB1510">
        <v>30.4</v>
      </c>
    </row>
    <row r="1511" spans="1:54" x14ac:dyDescent="0.3">
      <c r="A1511">
        <v>29000</v>
      </c>
      <c r="B1511" t="s">
        <v>976</v>
      </c>
      <c r="D1511">
        <v>6063589</v>
      </c>
      <c r="E1511">
        <v>5988923</v>
      </c>
      <c r="F1511">
        <v>1.2</v>
      </c>
      <c r="G1511">
        <v>5988927</v>
      </c>
      <c r="H1511">
        <v>6.2</v>
      </c>
      <c r="I1511">
        <v>23</v>
      </c>
      <c r="J1511">
        <v>15.4</v>
      </c>
      <c r="K1511">
        <v>50.9</v>
      </c>
      <c r="L1511">
        <v>83.5</v>
      </c>
      <c r="M1511">
        <v>11.8</v>
      </c>
      <c r="N1511">
        <v>0.5</v>
      </c>
      <c r="O1511">
        <v>1.9</v>
      </c>
      <c r="P1511">
        <v>0.1</v>
      </c>
      <c r="Q1511">
        <v>2.1</v>
      </c>
      <c r="R1511">
        <v>4</v>
      </c>
      <c r="S1511">
        <v>80.099999999999994</v>
      </c>
      <c r="T1511">
        <v>83.8</v>
      </c>
      <c r="U1511">
        <v>3.9</v>
      </c>
      <c r="V1511">
        <v>6.1</v>
      </c>
      <c r="W1511">
        <v>87.6</v>
      </c>
      <c r="X1511">
        <v>26.2</v>
      </c>
      <c r="Y1511">
        <v>479828</v>
      </c>
      <c r="Z1511">
        <v>23.1</v>
      </c>
      <c r="AA1511">
        <v>2735742</v>
      </c>
      <c r="AB1511">
        <v>68.400000000000006</v>
      </c>
      <c r="AC1511">
        <v>19.7</v>
      </c>
      <c r="AD1511">
        <v>137000</v>
      </c>
      <c r="AE1511">
        <v>2360131</v>
      </c>
      <c r="AF1511">
        <v>2.4700000000000002</v>
      </c>
      <c r="AG1511">
        <v>25649</v>
      </c>
      <c r="AH1511">
        <v>47380</v>
      </c>
      <c r="AI1511">
        <v>15.5</v>
      </c>
      <c r="AJ1511">
        <v>150290</v>
      </c>
      <c r="AK1511">
        <v>2355336</v>
      </c>
      <c r="AL1511">
        <v>1.5</v>
      </c>
      <c r="AM1511">
        <v>393292</v>
      </c>
      <c r="AN1511">
        <v>501064</v>
      </c>
      <c r="AO1511">
        <v>4.9000000000000004</v>
      </c>
      <c r="AP1511">
        <v>0.6</v>
      </c>
      <c r="AQ1511">
        <v>1.9</v>
      </c>
      <c r="AR1511">
        <v>0.1</v>
      </c>
      <c r="AS1511">
        <v>1.2</v>
      </c>
      <c r="AT1511">
        <v>26.1</v>
      </c>
      <c r="AU1511">
        <v>110907604</v>
      </c>
      <c r="AV1511">
        <v>81032913</v>
      </c>
      <c r="AW1511">
        <v>76575216</v>
      </c>
      <c r="AX1511">
        <v>12957</v>
      </c>
      <c r="AY1511">
        <v>11070634</v>
      </c>
      <c r="AZ1511">
        <v>16003</v>
      </c>
      <c r="BA1511">
        <v>68741.52</v>
      </c>
      <c r="BB1511">
        <v>87.1</v>
      </c>
    </row>
    <row r="1512" spans="1:54" x14ac:dyDescent="0.3">
      <c r="A1512">
        <v>29001</v>
      </c>
      <c r="B1512" t="s">
        <v>308</v>
      </c>
      <c r="C1512" t="s">
        <v>974</v>
      </c>
      <c r="D1512">
        <v>25602</v>
      </c>
      <c r="E1512">
        <v>25607</v>
      </c>
      <c r="F1512">
        <v>0</v>
      </c>
      <c r="G1512">
        <v>25607</v>
      </c>
      <c r="H1512">
        <v>4.5999999999999996</v>
      </c>
      <c r="I1512">
        <v>18.5</v>
      </c>
      <c r="J1512">
        <v>13.6</v>
      </c>
      <c r="K1512">
        <v>51.9</v>
      </c>
      <c r="L1512">
        <v>93.7</v>
      </c>
      <c r="M1512">
        <v>1.9</v>
      </c>
      <c r="N1512">
        <v>0.3</v>
      </c>
      <c r="O1512">
        <v>2.2000000000000002</v>
      </c>
      <c r="P1512">
        <v>0.1</v>
      </c>
      <c r="Q1512">
        <v>1.8</v>
      </c>
      <c r="R1512">
        <v>2.6</v>
      </c>
      <c r="S1512">
        <v>91.4</v>
      </c>
      <c r="T1512">
        <v>70.900000000000006</v>
      </c>
      <c r="U1512">
        <v>2.4</v>
      </c>
      <c r="V1512">
        <v>4.8</v>
      </c>
      <c r="W1512">
        <v>86.7</v>
      </c>
      <c r="X1512">
        <v>27.6</v>
      </c>
      <c r="Y1512">
        <v>1591</v>
      </c>
      <c r="Z1512">
        <v>16.7</v>
      </c>
      <c r="AA1512">
        <v>11343</v>
      </c>
      <c r="AB1512">
        <v>60.2</v>
      </c>
      <c r="AC1512">
        <v>23.6</v>
      </c>
      <c r="AD1512">
        <v>102600</v>
      </c>
      <c r="AE1512">
        <v>9648</v>
      </c>
      <c r="AF1512">
        <v>2.31</v>
      </c>
      <c r="AG1512">
        <v>19258</v>
      </c>
      <c r="AH1512">
        <v>34733</v>
      </c>
      <c r="AI1512">
        <v>23.7</v>
      </c>
      <c r="AJ1512">
        <v>638</v>
      </c>
      <c r="AK1512">
        <v>8369</v>
      </c>
      <c r="AL1512">
        <v>0.8</v>
      </c>
      <c r="AM1512">
        <v>1495</v>
      </c>
      <c r="AN1512">
        <v>2066</v>
      </c>
      <c r="AO1512">
        <v>0</v>
      </c>
      <c r="AP1512">
        <v>0</v>
      </c>
      <c r="AQ1512">
        <v>1.4</v>
      </c>
      <c r="AR1512">
        <v>0</v>
      </c>
      <c r="AS1512">
        <v>0</v>
      </c>
      <c r="AT1512">
        <v>28.2</v>
      </c>
      <c r="AU1512">
        <v>0</v>
      </c>
      <c r="AV1512">
        <v>54741</v>
      </c>
      <c r="AW1512">
        <v>310089</v>
      </c>
      <c r="AX1512">
        <v>12590</v>
      </c>
      <c r="AY1512">
        <v>38667</v>
      </c>
      <c r="AZ1512">
        <v>54</v>
      </c>
      <c r="BA1512">
        <v>567.32000000000005</v>
      </c>
      <c r="BB1512">
        <v>45.1</v>
      </c>
    </row>
    <row r="1513" spans="1:54" x14ac:dyDescent="0.3">
      <c r="A1513">
        <v>29003</v>
      </c>
      <c r="B1513" t="s">
        <v>1617</v>
      </c>
      <c r="C1513" t="s">
        <v>974</v>
      </c>
      <c r="D1513">
        <v>17379</v>
      </c>
      <c r="E1513">
        <v>17291</v>
      </c>
      <c r="F1513">
        <v>0.5</v>
      </c>
      <c r="G1513">
        <v>17291</v>
      </c>
      <c r="H1513">
        <v>5.2</v>
      </c>
      <c r="I1513">
        <v>22.9</v>
      </c>
      <c r="J1513">
        <v>17.5</v>
      </c>
      <c r="K1513">
        <v>50.5</v>
      </c>
      <c r="L1513">
        <v>97</v>
      </c>
      <c r="M1513">
        <v>0.8</v>
      </c>
      <c r="N1513">
        <v>0.3</v>
      </c>
      <c r="O1513">
        <v>0.5</v>
      </c>
      <c r="P1513">
        <v>0</v>
      </c>
      <c r="Q1513">
        <v>1.3</v>
      </c>
      <c r="R1513">
        <v>2.2000000000000002</v>
      </c>
      <c r="S1513">
        <v>95.1</v>
      </c>
      <c r="T1513">
        <v>88.5</v>
      </c>
      <c r="U1513">
        <v>0.4</v>
      </c>
      <c r="V1513">
        <v>1.3</v>
      </c>
      <c r="W1513">
        <v>90.3</v>
      </c>
      <c r="X1513">
        <v>22</v>
      </c>
      <c r="Y1513">
        <v>1496</v>
      </c>
      <c r="Z1513">
        <v>23.3</v>
      </c>
      <c r="AA1513">
        <v>7282</v>
      </c>
      <c r="AB1513">
        <v>76.7</v>
      </c>
      <c r="AC1513">
        <v>11.5</v>
      </c>
      <c r="AD1513">
        <v>127700</v>
      </c>
      <c r="AE1513">
        <v>6691</v>
      </c>
      <c r="AF1513">
        <v>2.5499999999999998</v>
      </c>
      <c r="AG1513">
        <v>25302</v>
      </c>
      <c r="AH1513">
        <v>54336</v>
      </c>
      <c r="AI1513">
        <v>8.1999999999999993</v>
      </c>
      <c r="AJ1513">
        <v>288</v>
      </c>
      <c r="AK1513">
        <v>1632</v>
      </c>
      <c r="AL1513">
        <v>-3.4</v>
      </c>
      <c r="AM1513">
        <v>1207</v>
      </c>
      <c r="AN1513">
        <v>0</v>
      </c>
      <c r="AO1513">
        <v>0</v>
      </c>
      <c r="AP1513">
        <v>0</v>
      </c>
      <c r="AQ1513">
        <v>0</v>
      </c>
      <c r="AR1513">
        <v>0</v>
      </c>
      <c r="AS1513">
        <v>0</v>
      </c>
      <c r="AT1513">
        <v>0</v>
      </c>
      <c r="AU1513">
        <v>0</v>
      </c>
      <c r="AV1513">
        <v>36877</v>
      </c>
      <c r="AW1513">
        <v>79988</v>
      </c>
      <c r="AX1513">
        <v>4751</v>
      </c>
      <c r="AY1513">
        <v>4479</v>
      </c>
      <c r="AZ1513">
        <v>4</v>
      </c>
      <c r="BA1513">
        <v>432.7</v>
      </c>
      <c r="BB1513">
        <v>40</v>
      </c>
    </row>
    <row r="1514" spans="1:54" x14ac:dyDescent="0.3">
      <c r="A1514">
        <v>29005</v>
      </c>
      <c r="B1514" t="s">
        <v>1404</v>
      </c>
      <c r="C1514" t="s">
        <v>974</v>
      </c>
      <c r="D1514">
        <v>5382</v>
      </c>
      <c r="E1514">
        <v>5685</v>
      </c>
      <c r="F1514">
        <v>-5.3</v>
      </c>
      <c r="G1514">
        <v>5685</v>
      </c>
      <c r="H1514">
        <v>5.5</v>
      </c>
      <c r="I1514">
        <v>20</v>
      </c>
      <c r="J1514">
        <v>23.8</v>
      </c>
      <c r="K1514">
        <v>50.4</v>
      </c>
      <c r="L1514">
        <v>97.9</v>
      </c>
      <c r="M1514">
        <v>0.4</v>
      </c>
      <c r="N1514">
        <v>0.4</v>
      </c>
      <c r="O1514">
        <v>0.2</v>
      </c>
      <c r="P1514">
        <v>0.1</v>
      </c>
      <c r="Q1514">
        <v>1</v>
      </c>
      <c r="R1514">
        <v>1.3</v>
      </c>
      <c r="S1514">
        <v>96.8</v>
      </c>
      <c r="T1514">
        <v>85.9</v>
      </c>
      <c r="U1514">
        <v>0.2</v>
      </c>
      <c r="V1514">
        <v>1.3</v>
      </c>
      <c r="W1514">
        <v>89.3</v>
      </c>
      <c r="X1514">
        <v>21.3</v>
      </c>
      <c r="Y1514">
        <v>585</v>
      </c>
      <c r="Z1514">
        <v>18.100000000000001</v>
      </c>
      <c r="AA1514">
        <v>2961</v>
      </c>
      <c r="AB1514">
        <v>69.599999999999994</v>
      </c>
      <c r="AC1514">
        <v>12.1</v>
      </c>
      <c r="AD1514">
        <v>76400</v>
      </c>
      <c r="AE1514">
        <v>2448</v>
      </c>
      <c r="AF1514">
        <v>2.21</v>
      </c>
      <c r="AG1514">
        <v>24748</v>
      </c>
      <c r="AH1514">
        <v>44426</v>
      </c>
      <c r="AI1514">
        <v>11.6</v>
      </c>
      <c r="AJ1514">
        <v>202</v>
      </c>
      <c r="AK1514">
        <v>1301</v>
      </c>
      <c r="AL1514">
        <v>1.6</v>
      </c>
      <c r="AM1514">
        <v>440</v>
      </c>
      <c r="AN1514">
        <v>845</v>
      </c>
      <c r="AO1514">
        <v>0</v>
      </c>
      <c r="AP1514">
        <v>0</v>
      </c>
      <c r="AQ1514">
        <v>0</v>
      </c>
      <c r="AR1514">
        <v>0</v>
      </c>
      <c r="AS1514">
        <v>0</v>
      </c>
      <c r="AT1514">
        <v>13.5</v>
      </c>
      <c r="AU1514">
        <v>0</v>
      </c>
      <c r="AV1514">
        <v>67832</v>
      </c>
      <c r="AW1514">
        <v>86619</v>
      </c>
      <c r="AX1514">
        <v>14207</v>
      </c>
      <c r="AY1514">
        <v>4510</v>
      </c>
      <c r="AZ1514">
        <v>1</v>
      </c>
      <c r="BA1514">
        <v>547.29999999999995</v>
      </c>
      <c r="BB1514">
        <v>10.4</v>
      </c>
    </row>
    <row r="1515" spans="1:54" x14ac:dyDescent="0.3">
      <c r="A1515">
        <v>29007</v>
      </c>
      <c r="B1515" t="s">
        <v>1618</v>
      </c>
      <c r="C1515" t="s">
        <v>974</v>
      </c>
      <c r="D1515">
        <v>25887</v>
      </c>
      <c r="E1515">
        <v>25529</v>
      </c>
      <c r="F1515">
        <v>1.4</v>
      </c>
      <c r="G1515">
        <v>25529</v>
      </c>
      <c r="H1515">
        <v>6.1</v>
      </c>
      <c r="I1515">
        <v>23.5</v>
      </c>
      <c r="J1515">
        <v>16.7</v>
      </c>
      <c r="K1515">
        <v>54.5</v>
      </c>
      <c r="L1515">
        <v>90.2</v>
      </c>
      <c r="M1515">
        <v>6.9</v>
      </c>
      <c r="N1515">
        <v>0.5</v>
      </c>
      <c r="O1515">
        <v>0.5</v>
      </c>
      <c r="P1515">
        <v>0.1</v>
      </c>
      <c r="Q1515">
        <v>1.9</v>
      </c>
      <c r="R1515">
        <v>2.6</v>
      </c>
      <c r="S1515">
        <v>87.9</v>
      </c>
      <c r="T1515">
        <v>83.5</v>
      </c>
      <c r="U1515">
        <v>1.5</v>
      </c>
      <c r="V1515">
        <v>4.9000000000000004</v>
      </c>
      <c r="W1515">
        <v>84.3</v>
      </c>
      <c r="X1515">
        <v>13.1</v>
      </c>
      <c r="Y1515">
        <v>1954</v>
      </c>
      <c r="Z1515">
        <v>21.1</v>
      </c>
      <c r="AA1515">
        <v>10798</v>
      </c>
      <c r="AB1515">
        <v>74.2</v>
      </c>
      <c r="AC1515">
        <v>10.199999999999999</v>
      </c>
      <c r="AD1515">
        <v>90500</v>
      </c>
      <c r="AE1515">
        <v>9327</v>
      </c>
      <c r="AF1515">
        <v>2.54</v>
      </c>
      <c r="AG1515">
        <v>19687</v>
      </c>
      <c r="AH1515">
        <v>43013</v>
      </c>
      <c r="AI1515">
        <v>17</v>
      </c>
      <c r="AJ1515">
        <v>553</v>
      </c>
      <c r="AK1515">
        <v>6778</v>
      </c>
      <c r="AL1515">
        <v>-0.1</v>
      </c>
      <c r="AM1515">
        <v>1387</v>
      </c>
      <c r="AN1515">
        <v>1746</v>
      </c>
      <c r="AO1515">
        <v>0</v>
      </c>
      <c r="AP1515">
        <v>0</v>
      </c>
      <c r="AQ1515">
        <v>0</v>
      </c>
      <c r="AR1515">
        <v>0</v>
      </c>
      <c r="AS1515">
        <v>0</v>
      </c>
      <c r="AT1515">
        <v>15.3</v>
      </c>
      <c r="AU1515">
        <v>1337135</v>
      </c>
      <c r="AV1515">
        <v>0</v>
      </c>
      <c r="AW1515">
        <v>247806</v>
      </c>
      <c r="AX1515">
        <v>9643</v>
      </c>
      <c r="AY1515">
        <v>18584</v>
      </c>
      <c r="AZ1515">
        <v>3</v>
      </c>
      <c r="BA1515">
        <v>692.24</v>
      </c>
      <c r="BB1515">
        <v>36.9</v>
      </c>
    </row>
    <row r="1516" spans="1:54" x14ac:dyDescent="0.3">
      <c r="A1516">
        <v>29009</v>
      </c>
      <c r="B1516" t="s">
        <v>1532</v>
      </c>
      <c r="C1516" t="s">
        <v>974</v>
      </c>
      <c r="D1516">
        <v>35662</v>
      </c>
      <c r="E1516">
        <v>35597</v>
      </c>
      <c r="F1516">
        <v>0.2</v>
      </c>
      <c r="G1516">
        <v>35597</v>
      </c>
      <c r="H1516">
        <v>6.4</v>
      </c>
      <c r="I1516">
        <v>23</v>
      </c>
      <c r="J1516">
        <v>20.2</v>
      </c>
      <c r="K1516">
        <v>50.2</v>
      </c>
      <c r="L1516">
        <v>95.1</v>
      </c>
      <c r="M1516">
        <v>0.5</v>
      </c>
      <c r="N1516">
        <v>1.3</v>
      </c>
      <c r="O1516">
        <v>1.4</v>
      </c>
      <c r="P1516">
        <v>0.1</v>
      </c>
      <c r="Q1516">
        <v>1.7</v>
      </c>
      <c r="R1516">
        <v>8.8000000000000007</v>
      </c>
      <c r="S1516">
        <v>87.1</v>
      </c>
      <c r="T1516">
        <v>83.9</v>
      </c>
      <c r="U1516">
        <v>4.4000000000000004</v>
      </c>
      <c r="V1516">
        <v>8</v>
      </c>
      <c r="W1516">
        <v>82.2</v>
      </c>
      <c r="X1516">
        <v>13.3</v>
      </c>
      <c r="Y1516">
        <v>3445</v>
      </c>
      <c r="Z1516">
        <v>22.4</v>
      </c>
      <c r="AA1516">
        <v>17384</v>
      </c>
      <c r="AB1516">
        <v>75.900000000000006</v>
      </c>
      <c r="AC1516">
        <v>7.3</v>
      </c>
      <c r="AD1516">
        <v>107500</v>
      </c>
      <c r="AE1516">
        <v>13464</v>
      </c>
      <c r="AF1516">
        <v>2.62</v>
      </c>
      <c r="AG1516">
        <v>19489</v>
      </c>
      <c r="AH1516">
        <v>38710</v>
      </c>
      <c r="AI1516">
        <v>19.100000000000001</v>
      </c>
      <c r="AJ1516">
        <v>748</v>
      </c>
      <c r="AK1516">
        <v>13455</v>
      </c>
      <c r="AL1516">
        <v>0.3</v>
      </c>
      <c r="AM1516">
        <v>2306</v>
      </c>
      <c r="AN1516">
        <v>3318</v>
      </c>
      <c r="AO1516">
        <v>0</v>
      </c>
      <c r="AP1516">
        <v>1.3</v>
      </c>
      <c r="AQ1516">
        <v>0</v>
      </c>
      <c r="AR1516">
        <v>0</v>
      </c>
      <c r="AS1516">
        <v>1.3</v>
      </c>
      <c r="AT1516">
        <v>28.5</v>
      </c>
      <c r="AU1516">
        <v>1409848</v>
      </c>
      <c r="AV1516">
        <v>134759</v>
      </c>
      <c r="AW1516">
        <v>413782</v>
      </c>
      <c r="AX1516">
        <v>11466</v>
      </c>
      <c r="AY1516">
        <v>25785</v>
      </c>
      <c r="AZ1516">
        <v>13</v>
      </c>
      <c r="BA1516">
        <v>778.25</v>
      </c>
      <c r="BB1516">
        <v>45.7</v>
      </c>
    </row>
    <row r="1517" spans="1:54" x14ac:dyDescent="0.3">
      <c r="A1517">
        <v>29011</v>
      </c>
      <c r="B1517" t="s">
        <v>1406</v>
      </c>
      <c r="C1517" t="s">
        <v>974</v>
      </c>
      <c r="D1517">
        <v>12057</v>
      </c>
      <c r="E1517">
        <v>12402</v>
      </c>
      <c r="F1517">
        <v>-2.8</v>
      </c>
      <c r="G1517">
        <v>12402</v>
      </c>
      <c r="H1517">
        <v>5.7</v>
      </c>
      <c r="I1517">
        <v>25</v>
      </c>
      <c r="J1517">
        <v>18.600000000000001</v>
      </c>
      <c r="K1517">
        <v>50.7</v>
      </c>
      <c r="L1517">
        <v>94.7</v>
      </c>
      <c r="M1517">
        <v>0.8</v>
      </c>
      <c r="N1517">
        <v>1.3</v>
      </c>
      <c r="O1517">
        <v>0.5</v>
      </c>
      <c r="P1517">
        <v>0.1</v>
      </c>
      <c r="Q1517">
        <v>2.6</v>
      </c>
      <c r="R1517">
        <v>2.5</v>
      </c>
      <c r="S1517">
        <v>92.9</v>
      </c>
      <c r="T1517">
        <v>89</v>
      </c>
      <c r="U1517">
        <v>2.2000000000000002</v>
      </c>
      <c r="V1517">
        <v>3.2</v>
      </c>
      <c r="W1517">
        <v>85.8</v>
      </c>
      <c r="X1517">
        <v>16.899999999999999</v>
      </c>
      <c r="Y1517">
        <v>991</v>
      </c>
      <c r="Z1517">
        <v>19.3</v>
      </c>
      <c r="AA1517">
        <v>5568</v>
      </c>
      <c r="AB1517">
        <v>75.3</v>
      </c>
      <c r="AC1517">
        <v>7.9</v>
      </c>
      <c r="AD1517">
        <v>84700</v>
      </c>
      <c r="AE1517">
        <v>5065</v>
      </c>
      <c r="AF1517">
        <v>2.42</v>
      </c>
      <c r="AG1517">
        <v>20678</v>
      </c>
      <c r="AH1517">
        <v>40580</v>
      </c>
      <c r="AI1517">
        <v>18.7</v>
      </c>
      <c r="AJ1517">
        <v>254</v>
      </c>
      <c r="AK1517">
        <v>2779</v>
      </c>
      <c r="AL1517">
        <v>6.2</v>
      </c>
      <c r="AM1517">
        <v>905</v>
      </c>
      <c r="AN1517">
        <v>1264</v>
      </c>
      <c r="AO1517">
        <v>0</v>
      </c>
      <c r="AP1517">
        <v>0</v>
      </c>
      <c r="AQ1517">
        <v>0</v>
      </c>
      <c r="AR1517">
        <v>0</v>
      </c>
      <c r="AS1517">
        <v>0</v>
      </c>
      <c r="AT1517">
        <v>28.2</v>
      </c>
      <c r="AU1517">
        <v>174302</v>
      </c>
      <c r="AV1517">
        <v>76001</v>
      </c>
      <c r="AW1517">
        <v>135142</v>
      </c>
      <c r="AX1517">
        <v>10623</v>
      </c>
      <c r="AY1517">
        <v>8445</v>
      </c>
      <c r="AZ1517">
        <v>2</v>
      </c>
      <c r="BA1517">
        <v>591.91999999999996</v>
      </c>
      <c r="BB1517">
        <v>21</v>
      </c>
    </row>
    <row r="1518" spans="1:54" x14ac:dyDescent="0.3">
      <c r="A1518">
        <v>29013</v>
      </c>
      <c r="B1518" t="s">
        <v>1619</v>
      </c>
      <c r="C1518" t="s">
        <v>974</v>
      </c>
      <c r="D1518">
        <v>16584</v>
      </c>
      <c r="E1518">
        <v>17049</v>
      </c>
      <c r="F1518">
        <v>-2.7</v>
      </c>
      <c r="G1518">
        <v>17049</v>
      </c>
      <c r="H1518">
        <v>5.9</v>
      </c>
      <c r="I1518">
        <v>24.1</v>
      </c>
      <c r="J1518">
        <v>18.7</v>
      </c>
      <c r="K1518">
        <v>50.6</v>
      </c>
      <c r="L1518">
        <v>96.4</v>
      </c>
      <c r="M1518">
        <v>1.1000000000000001</v>
      </c>
      <c r="N1518">
        <v>0.8</v>
      </c>
      <c r="O1518">
        <v>0.2</v>
      </c>
      <c r="P1518">
        <v>0</v>
      </c>
      <c r="Q1518">
        <v>1.5</v>
      </c>
      <c r="R1518">
        <v>2.2000000000000002</v>
      </c>
      <c r="S1518">
        <v>94.6</v>
      </c>
      <c r="T1518">
        <v>88.6</v>
      </c>
      <c r="U1518">
        <v>0.8</v>
      </c>
      <c r="V1518">
        <v>2.6</v>
      </c>
      <c r="W1518">
        <v>83.9</v>
      </c>
      <c r="X1518">
        <v>11.9</v>
      </c>
      <c r="Y1518">
        <v>1129</v>
      </c>
      <c r="Z1518">
        <v>28.5</v>
      </c>
      <c r="AA1518">
        <v>7809</v>
      </c>
      <c r="AB1518">
        <v>73.8</v>
      </c>
      <c r="AC1518">
        <v>8</v>
      </c>
      <c r="AD1518">
        <v>99400</v>
      </c>
      <c r="AE1518">
        <v>6832</v>
      </c>
      <c r="AF1518">
        <v>2.42</v>
      </c>
      <c r="AG1518">
        <v>21047</v>
      </c>
      <c r="AH1518">
        <v>38579</v>
      </c>
      <c r="AI1518">
        <v>18.600000000000001</v>
      </c>
      <c r="AJ1518">
        <v>340</v>
      </c>
      <c r="AK1518">
        <v>2646</v>
      </c>
      <c r="AL1518">
        <v>-7.3</v>
      </c>
      <c r="AM1518">
        <v>1205</v>
      </c>
      <c r="AN1518">
        <v>1459</v>
      </c>
      <c r="AO1518">
        <v>0</v>
      </c>
      <c r="AP1518">
        <v>0</v>
      </c>
      <c r="AQ1518">
        <v>0</v>
      </c>
      <c r="AR1518">
        <v>0</v>
      </c>
      <c r="AS1518">
        <v>0</v>
      </c>
      <c r="AT1518">
        <v>0</v>
      </c>
      <c r="AU1518">
        <v>0</v>
      </c>
      <c r="AV1518">
        <v>77442</v>
      </c>
      <c r="AW1518">
        <v>135422</v>
      </c>
      <c r="AX1518">
        <v>7994</v>
      </c>
      <c r="AY1518">
        <v>12312</v>
      </c>
      <c r="AZ1518">
        <v>1</v>
      </c>
      <c r="BA1518">
        <v>836.69</v>
      </c>
      <c r="BB1518">
        <v>20.399999999999999</v>
      </c>
    </row>
    <row r="1519" spans="1:54" x14ac:dyDescent="0.3">
      <c r="A1519">
        <v>29015</v>
      </c>
      <c r="B1519" t="s">
        <v>127</v>
      </c>
      <c r="C1519" t="s">
        <v>974</v>
      </c>
      <c r="D1519">
        <v>18806</v>
      </c>
      <c r="E1519">
        <v>19056</v>
      </c>
      <c r="F1519">
        <v>-1.3</v>
      </c>
      <c r="G1519">
        <v>19056</v>
      </c>
      <c r="H1519">
        <v>3.9</v>
      </c>
      <c r="I1519">
        <v>17.600000000000001</v>
      </c>
      <c r="J1519">
        <v>28.8</v>
      </c>
      <c r="K1519">
        <v>49.7</v>
      </c>
      <c r="L1519">
        <v>97</v>
      </c>
      <c r="M1519">
        <v>0.5</v>
      </c>
      <c r="N1519">
        <v>0.6</v>
      </c>
      <c r="O1519">
        <v>0.4</v>
      </c>
      <c r="P1519">
        <v>0.1</v>
      </c>
      <c r="Q1519">
        <v>1.4</v>
      </c>
      <c r="R1519">
        <v>1.8</v>
      </c>
      <c r="S1519">
        <v>95.5</v>
      </c>
      <c r="T1519">
        <v>88.7</v>
      </c>
      <c r="U1519">
        <v>0.8</v>
      </c>
      <c r="V1519">
        <v>2.1</v>
      </c>
      <c r="W1519">
        <v>82.9</v>
      </c>
      <c r="X1519">
        <v>10.8</v>
      </c>
      <c r="Y1519">
        <v>2393</v>
      </c>
      <c r="Z1519">
        <v>29</v>
      </c>
      <c r="AA1519">
        <v>14011</v>
      </c>
      <c r="AB1519">
        <v>84</v>
      </c>
      <c r="AC1519">
        <v>2.9</v>
      </c>
      <c r="AD1519">
        <v>106400</v>
      </c>
      <c r="AE1519">
        <v>8225</v>
      </c>
      <c r="AF1519">
        <v>2.2799999999999998</v>
      </c>
      <c r="AG1519">
        <v>19717</v>
      </c>
      <c r="AH1519">
        <v>32951</v>
      </c>
      <c r="AI1519">
        <v>20.100000000000001</v>
      </c>
      <c r="AJ1519">
        <v>368</v>
      </c>
      <c r="AK1519">
        <v>2240</v>
      </c>
      <c r="AL1519">
        <v>0.1</v>
      </c>
      <c r="AM1519">
        <v>1422</v>
      </c>
      <c r="AN1519">
        <v>1565</v>
      </c>
      <c r="AO1519">
        <v>0</v>
      </c>
      <c r="AP1519">
        <v>0</v>
      </c>
      <c r="AQ1519">
        <v>0</v>
      </c>
      <c r="AR1519">
        <v>0</v>
      </c>
      <c r="AS1519">
        <v>0</v>
      </c>
      <c r="AT1519">
        <v>0</v>
      </c>
      <c r="AU1519">
        <v>0</v>
      </c>
      <c r="AV1519">
        <v>18445</v>
      </c>
      <c r="AW1519">
        <v>174325</v>
      </c>
      <c r="AX1519">
        <v>9379</v>
      </c>
      <c r="AY1519">
        <v>13167</v>
      </c>
      <c r="AZ1519">
        <v>0</v>
      </c>
      <c r="BA1519">
        <v>704.06</v>
      </c>
      <c r="BB1519">
        <v>27.1</v>
      </c>
    </row>
    <row r="1520" spans="1:54" x14ac:dyDescent="0.3">
      <c r="A1520">
        <v>29017</v>
      </c>
      <c r="B1520" t="s">
        <v>1620</v>
      </c>
      <c r="C1520" t="s">
        <v>974</v>
      </c>
      <c r="D1520">
        <v>12394</v>
      </c>
      <c r="E1520">
        <v>12363</v>
      </c>
      <c r="F1520">
        <v>0.3</v>
      </c>
      <c r="G1520">
        <v>12363</v>
      </c>
      <c r="H1520">
        <v>6</v>
      </c>
      <c r="I1520">
        <v>22.4</v>
      </c>
      <c r="J1520">
        <v>18</v>
      </c>
      <c r="K1520">
        <v>50</v>
      </c>
      <c r="L1520">
        <v>97.6</v>
      </c>
      <c r="M1520">
        <v>0.4</v>
      </c>
      <c r="N1520">
        <v>0.7</v>
      </c>
      <c r="O1520">
        <v>0.2</v>
      </c>
      <c r="P1520">
        <v>0</v>
      </c>
      <c r="Q1520">
        <v>1</v>
      </c>
      <c r="R1520">
        <v>0.9</v>
      </c>
      <c r="S1520">
        <v>96.8</v>
      </c>
      <c r="T1520">
        <v>88.4</v>
      </c>
      <c r="U1520">
        <v>0.6</v>
      </c>
      <c r="V1520">
        <v>0.8</v>
      </c>
      <c r="W1520">
        <v>79.7</v>
      </c>
      <c r="X1520">
        <v>10.9</v>
      </c>
      <c r="Y1520">
        <v>1111</v>
      </c>
      <c r="Z1520">
        <v>34.200000000000003</v>
      </c>
      <c r="AA1520">
        <v>5825</v>
      </c>
      <c r="AB1520">
        <v>80.7</v>
      </c>
      <c r="AC1520">
        <v>3.4</v>
      </c>
      <c r="AD1520">
        <v>96600</v>
      </c>
      <c r="AE1520">
        <v>4758</v>
      </c>
      <c r="AF1520">
        <v>2.57</v>
      </c>
      <c r="AG1520">
        <v>19470</v>
      </c>
      <c r="AH1520">
        <v>37716</v>
      </c>
      <c r="AI1520">
        <v>19.899999999999999</v>
      </c>
      <c r="AJ1520">
        <v>193</v>
      </c>
      <c r="AK1520">
        <v>1358</v>
      </c>
      <c r="AL1520">
        <v>1.4</v>
      </c>
      <c r="AM1520">
        <v>729</v>
      </c>
      <c r="AN1520">
        <v>1146</v>
      </c>
      <c r="AO1520">
        <v>0</v>
      </c>
      <c r="AP1520">
        <v>0</v>
      </c>
      <c r="AQ1520">
        <v>0</v>
      </c>
      <c r="AR1520">
        <v>0</v>
      </c>
      <c r="AS1520">
        <v>0</v>
      </c>
      <c r="AT1520">
        <v>0</v>
      </c>
      <c r="AU1520">
        <v>0</v>
      </c>
      <c r="AV1520">
        <v>0</v>
      </c>
      <c r="AW1520">
        <v>59556</v>
      </c>
      <c r="AX1520">
        <v>4912</v>
      </c>
      <c r="AY1520">
        <v>0</v>
      </c>
      <c r="AZ1520">
        <v>0</v>
      </c>
      <c r="BA1520">
        <v>617.91</v>
      </c>
      <c r="BB1520">
        <v>20</v>
      </c>
    </row>
    <row r="1521" spans="1:54" x14ac:dyDescent="0.3">
      <c r="A1521">
        <v>29019</v>
      </c>
      <c r="B1521" t="s">
        <v>126</v>
      </c>
      <c r="C1521" t="s">
        <v>974</v>
      </c>
      <c r="D1521">
        <v>172717</v>
      </c>
      <c r="E1521">
        <v>162642</v>
      </c>
      <c r="F1521">
        <v>6.2</v>
      </c>
      <c r="G1521">
        <v>162642</v>
      </c>
      <c r="H1521">
        <v>6</v>
      </c>
      <c r="I1521">
        <v>20.5</v>
      </c>
      <c r="J1521">
        <v>10.5</v>
      </c>
      <c r="K1521">
        <v>51.6</v>
      </c>
      <c r="L1521">
        <v>82.6</v>
      </c>
      <c r="M1521">
        <v>9.6</v>
      </c>
      <c r="N1521">
        <v>0.4</v>
      </c>
      <c r="O1521">
        <v>4.4000000000000004</v>
      </c>
      <c r="P1521">
        <v>0.1</v>
      </c>
      <c r="Q1521">
        <v>2.8</v>
      </c>
      <c r="R1521">
        <v>3.2</v>
      </c>
      <c r="S1521">
        <v>80</v>
      </c>
      <c r="T1521">
        <v>73.3</v>
      </c>
      <c r="U1521">
        <v>6.3</v>
      </c>
      <c r="V1521">
        <v>8.3000000000000007</v>
      </c>
      <c r="W1521">
        <v>93</v>
      </c>
      <c r="X1521">
        <v>47.3</v>
      </c>
      <c r="Y1521">
        <v>9703</v>
      </c>
      <c r="Z1521">
        <v>18.2</v>
      </c>
      <c r="AA1521">
        <v>73174</v>
      </c>
      <c r="AB1521">
        <v>57.1</v>
      </c>
      <c r="AC1521">
        <v>29.4</v>
      </c>
      <c r="AD1521">
        <v>162200</v>
      </c>
      <c r="AE1521">
        <v>65649</v>
      </c>
      <c r="AF1521">
        <v>2.38</v>
      </c>
      <c r="AG1521">
        <v>26895</v>
      </c>
      <c r="AH1521">
        <v>48627</v>
      </c>
      <c r="AI1521">
        <v>20</v>
      </c>
      <c r="AJ1521">
        <v>4447</v>
      </c>
      <c r="AK1521">
        <v>71502</v>
      </c>
      <c r="AL1521">
        <v>2.1</v>
      </c>
      <c r="AM1521">
        <v>10871</v>
      </c>
      <c r="AN1521">
        <v>14676</v>
      </c>
      <c r="AO1521">
        <v>0</v>
      </c>
      <c r="AP1521">
        <v>0.3</v>
      </c>
      <c r="AQ1521">
        <v>2.4</v>
      </c>
      <c r="AR1521">
        <v>0</v>
      </c>
      <c r="AS1521">
        <v>0.9</v>
      </c>
      <c r="AT1521">
        <v>24.6</v>
      </c>
      <c r="AU1521">
        <v>0</v>
      </c>
      <c r="AV1521">
        <v>610359</v>
      </c>
      <c r="AW1521">
        <v>3012263</v>
      </c>
      <c r="AX1521">
        <v>19777</v>
      </c>
      <c r="AY1521">
        <v>315136</v>
      </c>
      <c r="AZ1521">
        <v>1414</v>
      </c>
      <c r="BA1521">
        <v>685.41</v>
      </c>
      <c r="BB1521">
        <v>237.3</v>
      </c>
    </row>
    <row r="1522" spans="1:54" x14ac:dyDescent="0.3">
      <c r="A1522">
        <v>29021</v>
      </c>
      <c r="B1522" t="s">
        <v>302</v>
      </c>
      <c r="C1522" t="s">
        <v>974</v>
      </c>
      <c r="D1522">
        <v>89486</v>
      </c>
      <c r="E1522">
        <v>89201</v>
      </c>
      <c r="F1522">
        <v>0.3</v>
      </c>
      <c r="G1522">
        <v>89201</v>
      </c>
      <c r="H1522">
        <v>6.7</v>
      </c>
      <c r="I1522">
        <v>22.9</v>
      </c>
      <c r="J1522">
        <v>14.6</v>
      </c>
      <c r="K1522">
        <v>49.7</v>
      </c>
      <c r="L1522">
        <v>89.6</v>
      </c>
      <c r="M1522">
        <v>6</v>
      </c>
      <c r="N1522">
        <v>0.6</v>
      </c>
      <c r="O1522">
        <v>1.1000000000000001</v>
      </c>
      <c r="P1522">
        <v>0.3</v>
      </c>
      <c r="Q1522">
        <v>2.2999999999999998</v>
      </c>
      <c r="R1522">
        <v>6</v>
      </c>
      <c r="S1522">
        <v>84.4</v>
      </c>
      <c r="T1522">
        <v>79.3</v>
      </c>
      <c r="U1522">
        <v>3.4</v>
      </c>
      <c r="V1522">
        <v>5.5</v>
      </c>
      <c r="W1522">
        <v>86.1</v>
      </c>
      <c r="X1522">
        <v>20.100000000000001</v>
      </c>
      <c r="Y1522">
        <v>7082</v>
      </c>
      <c r="Z1522">
        <v>17.399999999999999</v>
      </c>
      <c r="AA1522">
        <v>38453</v>
      </c>
      <c r="AB1522">
        <v>64.7</v>
      </c>
      <c r="AC1522">
        <v>20.100000000000001</v>
      </c>
      <c r="AD1522">
        <v>109700</v>
      </c>
      <c r="AE1522">
        <v>33331</v>
      </c>
      <c r="AF1522">
        <v>2.56</v>
      </c>
      <c r="AG1522">
        <v>21961</v>
      </c>
      <c r="AH1522">
        <v>44363</v>
      </c>
      <c r="AI1522">
        <v>17</v>
      </c>
      <c r="AJ1522">
        <v>2306</v>
      </c>
      <c r="AK1522">
        <v>44794</v>
      </c>
      <c r="AL1522">
        <v>2.2999999999999998</v>
      </c>
      <c r="AM1522">
        <v>4175</v>
      </c>
      <c r="AN1522">
        <v>7173</v>
      </c>
      <c r="AO1522">
        <v>0</v>
      </c>
      <c r="AP1522">
        <v>0</v>
      </c>
      <c r="AQ1522">
        <v>1.6</v>
      </c>
      <c r="AR1522">
        <v>0</v>
      </c>
      <c r="AS1522">
        <v>0.5</v>
      </c>
      <c r="AT1522">
        <v>23.2</v>
      </c>
      <c r="AU1522">
        <v>0</v>
      </c>
      <c r="AV1522">
        <v>1015485</v>
      </c>
      <c r="AW1522">
        <v>1438683</v>
      </c>
      <c r="AX1522">
        <v>16199</v>
      </c>
      <c r="AY1522">
        <v>154484</v>
      </c>
      <c r="AZ1522">
        <v>95</v>
      </c>
      <c r="BA1522">
        <v>408.03</v>
      </c>
      <c r="BB1522">
        <v>218.6</v>
      </c>
    </row>
    <row r="1523" spans="1:54" x14ac:dyDescent="0.3">
      <c r="A1523">
        <v>29023</v>
      </c>
      <c r="B1523" t="s">
        <v>67</v>
      </c>
      <c r="C1523" t="s">
        <v>974</v>
      </c>
      <c r="D1523">
        <v>42972</v>
      </c>
      <c r="E1523">
        <v>42794</v>
      </c>
      <c r="F1523">
        <v>0.4</v>
      </c>
      <c r="G1523">
        <v>42794</v>
      </c>
      <c r="H1523">
        <v>6.6</v>
      </c>
      <c r="I1523">
        <v>23.7</v>
      </c>
      <c r="J1523">
        <v>17.7</v>
      </c>
      <c r="K1523">
        <v>51.1</v>
      </c>
      <c r="L1523">
        <v>90.7</v>
      </c>
      <c r="M1523">
        <v>5.5</v>
      </c>
      <c r="N1523">
        <v>0.7</v>
      </c>
      <c r="O1523">
        <v>0.8</v>
      </c>
      <c r="P1523">
        <v>0</v>
      </c>
      <c r="Q1523">
        <v>2.2999999999999998</v>
      </c>
      <c r="R1523">
        <v>1.7</v>
      </c>
      <c r="S1523">
        <v>89.3</v>
      </c>
      <c r="T1523">
        <v>81.400000000000006</v>
      </c>
      <c r="U1523">
        <v>1.2</v>
      </c>
      <c r="V1523">
        <v>2.6</v>
      </c>
      <c r="W1523">
        <v>78.2</v>
      </c>
      <c r="X1523">
        <v>14.4</v>
      </c>
      <c r="Y1523">
        <v>4218</v>
      </c>
      <c r="Z1523">
        <v>16.899999999999999</v>
      </c>
      <c r="AA1523">
        <v>19649</v>
      </c>
      <c r="AB1523">
        <v>65.900000000000006</v>
      </c>
      <c r="AC1523">
        <v>12.2</v>
      </c>
      <c r="AD1523">
        <v>89700</v>
      </c>
      <c r="AE1523">
        <v>17085</v>
      </c>
      <c r="AF1523">
        <v>2.46</v>
      </c>
      <c r="AG1523">
        <v>19246</v>
      </c>
      <c r="AH1523">
        <v>34969</v>
      </c>
      <c r="AI1523">
        <v>21.2</v>
      </c>
      <c r="AJ1523">
        <v>1243</v>
      </c>
      <c r="AK1523">
        <v>14985</v>
      </c>
      <c r="AL1523">
        <v>0.9</v>
      </c>
      <c r="AM1523">
        <v>2483</v>
      </c>
      <c r="AN1523">
        <v>4050</v>
      </c>
      <c r="AO1523">
        <v>0</v>
      </c>
      <c r="AP1523">
        <v>0</v>
      </c>
      <c r="AQ1523">
        <v>0</v>
      </c>
      <c r="AR1523">
        <v>0</v>
      </c>
      <c r="AS1523">
        <v>0</v>
      </c>
      <c r="AT1523">
        <v>26.5</v>
      </c>
      <c r="AU1523">
        <v>632708</v>
      </c>
      <c r="AV1523">
        <v>0</v>
      </c>
      <c r="AW1523">
        <v>634785</v>
      </c>
      <c r="AX1523">
        <v>15437</v>
      </c>
      <c r="AY1523">
        <v>57927</v>
      </c>
      <c r="AZ1523">
        <v>25</v>
      </c>
      <c r="BA1523">
        <v>694.67</v>
      </c>
      <c r="BB1523">
        <v>61.6</v>
      </c>
    </row>
    <row r="1524" spans="1:54" x14ac:dyDescent="0.3">
      <c r="A1524">
        <v>29025</v>
      </c>
      <c r="B1524" t="s">
        <v>466</v>
      </c>
      <c r="C1524" t="s">
        <v>974</v>
      </c>
      <c r="D1524">
        <v>9034</v>
      </c>
      <c r="E1524">
        <v>9424</v>
      </c>
      <c r="F1524">
        <v>-4.0999999999999996</v>
      </c>
      <c r="G1524">
        <v>9424</v>
      </c>
      <c r="H1524">
        <v>5.3</v>
      </c>
      <c r="I1524">
        <v>23.9</v>
      </c>
      <c r="J1524">
        <v>18.899999999999999</v>
      </c>
      <c r="K1524">
        <v>49.6</v>
      </c>
      <c r="L1524">
        <v>96.8</v>
      </c>
      <c r="M1524">
        <v>0.5</v>
      </c>
      <c r="N1524">
        <v>0.7</v>
      </c>
      <c r="O1524">
        <v>0.3</v>
      </c>
      <c r="P1524">
        <v>0</v>
      </c>
      <c r="Q1524">
        <v>1.7</v>
      </c>
      <c r="R1524">
        <v>2</v>
      </c>
      <c r="S1524">
        <v>95.1</v>
      </c>
      <c r="T1524">
        <v>86.7</v>
      </c>
      <c r="U1524">
        <v>0.9</v>
      </c>
      <c r="V1524">
        <v>1.7</v>
      </c>
      <c r="W1524">
        <v>86.9</v>
      </c>
      <c r="X1524">
        <v>13.5</v>
      </c>
      <c r="Y1524">
        <v>950</v>
      </c>
      <c r="Z1524">
        <v>32.9</v>
      </c>
      <c r="AA1524">
        <v>4604</v>
      </c>
      <c r="AB1524">
        <v>71</v>
      </c>
      <c r="AC1524">
        <v>6</v>
      </c>
      <c r="AD1524">
        <v>83600</v>
      </c>
      <c r="AE1524">
        <v>3743</v>
      </c>
      <c r="AF1524">
        <v>2.42</v>
      </c>
      <c r="AG1524">
        <v>21482</v>
      </c>
      <c r="AH1524">
        <v>41169</v>
      </c>
      <c r="AI1524">
        <v>14.3</v>
      </c>
      <c r="AJ1524">
        <v>150</v>
      </c>
      <c r="AK1524">
        <v>825</v>
      </c>
      <c r="AL1524">
        <v>-4.7</v>
      </c>
      <c r="AM1524">
        <v>625</v>
      </c>
      <c r="AN1524">
        <v>0</v>
      </c>
      <c r="AO1524">
        <v>0</v>
      </c>
      <c r="AP1524">
        <v>0</v>
      </c>
      <c r="AQ1524">
        <v>0</v>
      </c>
      <c r="AR1524">
        <v>0</v>
      </c>
      <c r="AS1524">
        <v>0</v>
      </c>
      <c r="AT1524">
        <v>0</v>
      </c>
      <c r="AU1524">
        <v>0</v>
      </c>
      <c r="AV1524">
        <v>21230</v>
      </c>
      <c r="AW1524">
        <v>34109</v>
      </c>
      <c r="AX1524">
        <v>3691</v>
      </c>
      <c r="AY1524">
        <v>2129</v>
      </c>
      <c r="AZ1524">
        <v>11</v>
      </c>
      <c r="BA1524">
        <v>426.39</v>
      </c>
      <c r="BB1524">
        <v>22.1</v>
      </c>
    </row>
    <row r="1525" spans="1:54" x14ac:dyDescent="0.3">
      <c r="A1525">
        <v>29027</v>
      </c>
      <c r="B1525" t="s">
        <v>1621</v>
      </c>
      <c r="C1525" t="s">
        <v>974</v>
      </c>
      <c r="D1525">
        <v>44750</v>
      </c>
      <c r="E1525">
        <v>44332</v>
      </c>
      <c r="F1525">
        <v>0.9</v>
      </c>
      <c r="G1525">
        <v>44332</v>
      </c>
      <c r="H1525">
        <v>5.7</v>
      </c>
      <c r="I1525">
        <v>21.5</v>
      </c>
      <c r="J1525">
        <v>14.2</v>
      </c>
      <c r="K1525">
        <v>49.2</v>
      </c>
      <c r="L1525">
        <v>91.9</v>
      </c>
      <c r="M1525">
        <v>4.7</v>
      </c>
      <c r="N1525">
        <v>0.5</v>
      </c>
      <c r="O1525">
        <v>0.9</v>
      </c>
      <c r="P1525">
        <v>0</v>
      </c>
      <c r="Q1525">
        <v>2</v>
      </c>
      <c r="R1525">
        <v>2</v>
      </c>
      <c r="S1525">
        <v>90.4</v>
      </c>
      <c r="T1525">
        <v>83.7</v>
      </c>
      <c r="U1525">
        <v>1.6</v>
      </c>
      <c r="V1525">
        <v>2.5</v>
      </c>
      <c r="W1525">
        <v>86</v>
      </c>
      <c r="X1525">
        <v>21.1</v>
      </c>
      <c r="Y1525">
        <v>3710</v>
      </c>
      <c r="Z1525">
        <v>21.3</v>
      </c>
      <c r="AA1525">
        <v>18522</v>
      </c>
      <c r="AB1525">
        <v>76.099999999999994</v>
      </c>
      <c r="AC1525">
        <v>10.8</v>
      </c>
      <c r="AD1525">
        <v>124500</v>
      </c>
      <c r="AE1525">
        <v>16548</v>
      </c>
      <c r="AF1525">
        <v>2.4500000000000002</v>
      </c>
      <c r="AG1525">
        <v>23171</v>
      </c>
      <c r="AH1525">
        <v>47964</v>
      </c>
      <c r="AI1525">
        <v>13</v>
      </c>
      <c r="AJ1525">
        <v>745</v>
      </c>
      <c r="AK1525">
        <v>11788</v>
      </c>
      <c r="AL1525">
        <v>5.7</v>
      </c>
      <c r="AM1525">
        <v>2263</v>
      </c>
      <c r="AN1525">
        <v>2811</v>
      </c>
      <c r="AO1525">
        <v>0</v>
      </c>
      <c r="AP1525">
        <v>0</v>
      </c>
      <c r="AQ1525">
        <v>0</v>
      </c>
      <c r="AR1525">
        <v>0</v>
      </c>
      <c r="AS1525">
        <v>0</v>
      </c>
      <c r="AT1525">
        <v>29.2</v>
      </c>
      <c r="AU1525">
        <v>0</v>
      </c>
      <c r="AV1525">
        <v>70815</v>
      </c>
      <c r="AW1525">
        <v>331093</v>
      </c>
      <c r="AX1525">
        <v>7660</v>
      </c>
      <c r="AY1525">
        <v>33202</v>
      </c>
      <c r="AZ1525">
        <v>52</v>
      </c>
      <c r="BA1525">
        <v>834.58</v>
      </c>
      <c r="BB1525">
        <v>53.1</v>
      </c>
    </row>
    <row r="1526" spans="1:54" x14ac:dyDescent="0.3">
      <c r="A1526">
        <v>29029</v>
      </c>
      <c r="B1526" t="s">
        <v>465</v>
      </c>
      <c r="C1526" t="s">
        <v>974</v>
      </c>
      <c r="D1526">
        <v>44021</v>
      </c>
      <c r="E1526">
        <v>44002</v>
      </c>
      <c r="F1526">
        <v>0</v>
      </c>
      <c r="G1526">
        <v>44002</v>
      </c>
      <c r="H1526">
        <v>4.5</v>
      </c>
      <c r="I1526">
        <v>18.399999999999999</v>
      </c>
      <c r="J1526">
        <v>24.9</v>
      </c>
      <c r="K1526">
        <v>50.6</v>
      </c>
      <c r="L1526">
        <v>96.8</v>
      </c>
      <c r="M1526">
        <v>0.6</v>
      </c>
      <c r="N1526">
        <v>0.6</v>
      </c>
      <c r="O1526">
        <v>0.6</v>
      </c>
      <c r="P1526">
        <v>0.1</v>
      </c>
      <c r="Q1526">
        <v>1.3</v>
      </c>
      <c r="R1526">
        <v>2.5</v>
      </c>
      <c r="S1526">
        <v>94.6</v>
      </c>
      <c r="T1526">
        <v>85.5</v>
      </c>
      <c r="U1526">
        <v>2.2999999999999998</v>
      </c>
      <c r="V1526">
        <v>4.3</v>
      </c>
      <c r="W1526">
        <v>89.4</v>
      </c>
      <c r="X1526">
        <v>20.8</v>
      </c>
      <c r="Y1526">
        <v>5092</v>
      </c>
      <c r="Z1526">
        <v>21.1</v>
      </c>
      <c r="AA1526">
        <v>41213</v>
      </c>
      <c r="AB1526">
        <v>78.2</v>
      </c>
      <c r="AC1526">
        <v>27.2</v>
      </c>
      <c r="AD1526">
        <v>170200</v>
      </c>
      <c r="AE1526">
        <v>17647</v>
      </c>
      <c r="AF1526">
        <v>2.4500000000000002</v>
      </c>
      <c r="AG1526">
        <v>23038</v>
      </c>
      <c r="AH1526">
        <v>43458</v>
      </c>
      <c r="AI1526">
        <v>16.100000000000001</v>
      </c>
      <c r="AJ1526">
        <v>1403</v>
      </c>
      <c r="AK1526">
        <v>12282</v>
      </c>
      <c r="AL1526">
        <v>1.6</v>
      </c>
      <c r="AM1526">
        <v>3731</v>
      </c>
      <c r="AN1526">
        <v>5641</v>
      </c>
      <c r="AO1526">
        <v>0</v>
      </c>
      <c r="AP1526">
        <v>0</v>
      </c>
      <c r="AQ1526">
        <v>0</v>
      </c>
      <c r="AR1526">
        <v>0</v>
      </c>
      <c r="AS1526">
        <v>0</v>
      </c>
      <c r="AT1526">
        <v>18.7</v>
      </c>
      <c r="AU1526">
        <v>251109</v>
      </c>
      <c r="AV1526">
        <v>109440</v>
      </c>
      <c r="AW1526">
        <v>677919</v>
      </c>
      <c r="AX1526">
        <v>16779</v>
      </c>
      <c r="AY1526">
        <v>157554</v>
      </c>
      <c r="AZ1526">
        <v>54</v>
      </c>
      <c r="BA1526">
        <v>655.92</v>
      </c>
      <c r="BB1526">
        <v>67.099999999999994</v>
      </c>
    </row>
    <row r="1527" spans="1:54" x14ac:dyDescent="0.3">
      <c r="A1527">
        <v>29031</v>
      </c>
      <c r="B1527" t="s">
        <v>1622</v>
      </c>
      <c r="C1527" t="s">
        <v>974</v>
      </c>
      <c r="D1527">
        <v>78043</v>
      </c>
      <c r="E1527">
        <v>75674</v>
      </c>
      <c r="F1527">
        <v>3.1</v>
      </c>
      <c r="G1527">
        <v>75674</v>
      </c>
      <c r="H1527">
        <v>5.8</v>
      </c>
      <c r="I1527">
        <v>21.5</v>
      </c>
      <c r="J1527">
        <v>15.4</v>
      </c>
      <c r="K1527">
        <v>51.6</v>
      </c>
      <c r="L1527">
        <v>88.4</v>
      </c>
      <c r="M1527">
        <v>7.7</v>
      </c>
      <c r="N1527">
        <v>0.4</v>
      </c>
      <c r="O1527">
        <v>1.5</v>
      </c>
      <c r="P1527">
        <v>0</v>
      </c>
      <c r="Q1527">
        <v>2</v>
      </c>
      <c r="R1527">
        <v>2.2000000000000002</v>
      </c>
      <c r="S1527">
        <v>86.6</v>
      </c>
      <c r="T1527">
        <v>81</v>
      </c>
      <c r="U1527">
        <v>2.2999999999999998</v>
      </c>
      <c r="V1527">
        <v>3.9</v>
      </c>
      <c r="W1527">
        <v>87.7</v>
      </c>
      <c r="X1527">
        <v>27.4</v>
      </c>
      <c r="Y1527">
        <v>5919</v>
      </c>
      <c r="Z1527">
        <v>18.600000000000001</v>
      </c>
      <c r="AA1527">
        <v>33025</v>
      </c>
      <c r="AB1527">
        <v>66.5</v>
      </c>
      <c r="AC1527">
        <v>20.5</v>
      </c>
      <c r="AD1527">
        <v>137500</v>
      </c>
      <c r="AE1527">
        <v>29411</v>
      </c>
      <c r="AF1527">
        <v>2.4700000000000002</v>
      </c>
      <c r="AG1527">
        <v>23751</v>
      </c>
      <c r="AH1527">
        <v>46516</v>
      </c>
      <c r="AI1527">
        <v>15.8</v>
      </c>
      <c r="AJ1527">
        <v>2377</v>
      </c>
      <c r="AK1527">
        <v>39716</v>
      </c>
      <c r="AL1527">
        <v>4.9000000000000004</v>
      </c>
      <c r="AM1527">
        <v>5196</v>
      </c>
      <c r="AN1527">
        <v>7342</v>
      </c>
      <c r="AO1527">
        <v>2.5</v>
      </c>
      <c r="AP1527">
        <v>0</v>
      </c>
      <c r="AQ1527">
        <v>0</v>
      </c>
      <c r="AR1527">
        <v>0</v>
      </c>
      <c r="AS1527">
        <v>0</v>
      </c>
      <c r="AT1527">
        <v>24.6</v>
      </c>
      <c r="AU1527">
        <v>0</v>
      </c>
      <c r="AV1527">
        <v>1791992</v>
      </c>
      <c r="AW1527">
        <v>1353015</v>
      </c>
      <c r="AX1527">
        <v>18626</v>
      </c>
      <c r="AY1527">
        <v>145859</v>
      </c>
      <c r="AZ1527">
        <v>187</v>
      </c>
      <c r="BA1527">
        <v>578.54</v>
      </c>
      <c r="BB1527">
        <v>130.80000000000001</v>
      </c>
    </row>
    <row r="1528" spans="1:54" x14ac:dyDescent="0.3">
      <c r="A1528">
        <v>29033</v>
      </c>
      <c r="B1528" t="s">
        <v>124</v>
      </c>
      <c r="C1528" t="s">
        <v>974</v>
      </c>
      <c r="D1528">
        <v>9043</v>
      </c>
      <c r="E1528">
        <v>9295</v>
      </c>
      <c r="F1528">
        <v>-2.7</v>
      </c>
      <c r="G1528">
        <v>9295</v>
      </c>
      <c r="H1528">
        <v>6.2</v>
      </c>
      <c r="I1528">
        <v>22.7</v>
      </c>
      <c r="J1528">
        <v>20.6</v>
      </c>
      <c r="K1528">
        <v>50.8</v>
      </c>
      <c r="L1528">
        <v>95.5</v>
      </c>
      <c r="M1528">
        <v>2.1</v>
      </c>
      <c r="N1528">
        <v>0.3</v>
      </c>
      <c r="O1528">
        <v>0.5</v>
      </c>
      <c r="P1528">
        <v>0.1</v>
      </c>
      <c r="Q1528">
        <v>1.5</v>
      </c>
      <c r="R1528">
        <v>1.3</v>
      </c>
      <c r="S1528">
        <v>94.3</v>
      </c>
      <c r="T1528">
        <v>91.7</v>
      </c>
      <c r="U1528">
        <v>1.1000000000000001</v>
      </c>
      <c r="V1528">
        <v>1.9</v>
      </c>
      <c r="W1528">
        <v>83.9</v>
      </c>
      <c r="X1528">
        <v>15.6</v>
      </c>
      <c r="Y1528">
        <v>869</v>
      </c>
      <c r="Z1528">
        <v>24.4</v>
      </c>
      <c r="AA1528">
        <v>4609</v>
      </c>
      <c r="AB1528">
        <v>80.3</v>
      </c>
      <c r="AC1528">
        <v>8.5</v>
      </c>
      <c r="AD1528">
        <v>83900</v>
      </c>
      <c r="AE1528">
        <v>3613</v>
      </c>
      <c r="AF1528">
        <v>2.52</v>
      </c>
      <c r="AG1528">
        <v>24073</v>
      </c>
      <c r="AH1528">
        <v>46002</v>
      </c>
      <c r="AI1528">
        <v>13.6</v>
      </c>
      <c r="AJ1528">
        <v>232</v>
      </c>
      <c r="AK1528">
        <v>1808</v>
      </c>
      <c r="AL1528">
        <v>6.5</v>
      </c>
      <c r="AM1528">
        <v>621</v>
      </c>
      <c r="AN1528">
        <v>869</v>
      </c>
      <c r="AO1528">
        <v>0</v>
      </c>
      <c r="AP1528">
        <v>0</v>
      </c>
      <c r="AQ1528">
        <v>0</v>
      </c>
      <c r="AR1528">
        <v>0</v>
      </c>
      <c r="AS1528">
        <v>0</v>
      </c>
      <c r="AT1528">
        <v>36.299999999999997</v>
      </c>
      <c r="AU1528">
        <v>0</v>
      </c>
      <c r="AV1528">
        <v>70062</v>
      </c>
      <c r="AW1528">
        <v>60608</v>
      </c>
      <c r="AX1528">
        <v>6161</v>
      </c>
      <c r="AY1528">
        <v>5499</v>
      </c>
      <c r="AZ1528">
        <v>11</v>
      </c>
      <c r="BA1528">
        <v>694.62</v>
      </c>
      <c r="BB1528">
        <v>13.4</v>
      </c>
    </row>
    <row r="1529" spans="1:54" x14ac:dyDescent="0.3">
      <c r="A1529">
        <v>29035</v>
      </c>
      <c r="B1529" t="s">
        <v>531</v>
      </c>
      <c r="C1529" t="s">
        <v>974</v>
      </c>
      <c r="D1529">
        <v>6258</v>
      </c>
      <c r="E1529">
        <v>6265</v>
      </c>
      <c r="F1529">
        <v>-0.1</v>
      </c>
      <c r="G1529">
        <v>6265</v>
      </c>
      <c r="H1529">
        <v>6.3</v>
      </c>
      <c r="I1529">
        <v>23.9</v>
      </c>
      <c r="J1529">
        <v>17.8</v>
      </c>
      <c r="K1529">
        <v>51.5</v>
      </c>
      <c r="L1529">
        <v>96.3</v>
      </c>
      <c r="M1529">
        <v>0.4</v>
      </c>
      <c r="N1529">
        <v>1.1000000000000001</v>
      </c>
      <c r="O1529">
        <v>0.1</v>
      </c>
      <c r="P1529">
        <v>0</v>
      </c>
      <c r="Q1529">
        <v>1.9</v>
      </c>
      <c r="R1529">
        <v>1.9</v>
      </c>
      <c r="S1529">
        <v>94.9</v>
      </c>
      <c r="T1529">
        <v>86.9</v>
      </c>
      <c r="U1529">
        <v>0.8</v>
      </c>
      <c r="V1529">
        <v>1.3</v>
      </c>
      <c r="W1529">
        <v>74.7</v>
      </c>
      <c r="X1529">
        <v>13.8</v>
      </c>
      <c r="Y1529">
        <v>572</v>
      </c>
      <c r="Z1529">
        <v>23.5</v>
      </c>
      <c r="AA1529">
        <v>3243</v>
      </c>
      <c r="AB1529">
        <v>73.599999999999994</v>
      </c>
      <c r="AC1529">
        <v>6.2</v>
      </c>
      <c r="AD1529">
        <v>98300</v>
      </c>
      <c r="AE1529">
        <v>2426</v>
      </c>
      <c r="AF1529">
        <v>2.56</v>
      </c>
      <c r="AG1529">
        <v>18245</v>
      </c>
      <c r="AH1529">
        <v>30962</v>
      </c>
      <c r="AI1529">
        <v>21.9</v>
      </c>
      <c r="AJ1529">
        <v>200</v>
      </c>
      <c r="AK1529">
        <v>922</v>
      </c>
      <c r="AL1529">
        <v>5.9</v>
      </c>
      <c r="AM1529">
        <v>522</v>
      </c>
      <c r="AN1529">
        <v>714</v>
      </c>
      <c r="AO1529">
        <v>0</v>
      </c>
      <c r="AP1529">
        <v>0</v>
      </c>
      <c r="AQ1529">
        <v>0</v>
      </c>
      <c r="AR1529">
        <v>0</v>
      </c>
      <c r="AS1529">
        <v>0</v>
      </c>
      <c r="AT1529">
        <v>27.9</v>
      </c>
      <c r="AU1529">
        <v>0</v>
      </c>
      <c r="AV1529">
        <v>13630</v>
      </c>
      <c r="AW1529">
        <v>27709</v>
      </c>
      <c r="AX1529">
        <v>4668</v>
      </c>
      <c r="AY1529">
        <v>3456</v>
      </c>
      <c r="AZ1529">
        <v>3</v>
      </c>
      <c r="BA1529">
        <v>507.36</v>
      </c>
      <c r="BB1529">
        <v>12.3</v>
      </c>
    </row>
    <row r="1530" spans="1:54" x14ac:dyDescent="0.3">
      <c r="A1530">
        <v>29037</v>
      </c>
      <c r="B1530" t="s">
        <v>300</v>
      </c>
      <c r="C1530" t="s">
        <v>974</v>
      </c>
      <c r="D1530">
        <v>100889</v>
      </c>
      <c r="E1530">
        <v>99478</v>
      </c>
      <c r="F1530">
        <v>1.4</v>
      </c>
      <c r="G1530">
        <v>99478</v>
      </c>
      <c r="H1530">
        <v>6</v>
      </c>
      <c r="I1530">
        <v>25</v>
      </c>
      <c r="J1530">
        <v>15.5</v>
      </c>
      <c r="K1530">
        <v>51.1</v>
      </c>
      <c r="L1530">
        <v>92.4</v>
      </c>
      <c r="M1530">
        <v>4</v>
      </c>
      <c r="N1530">
        <v>0.7</v>
      </c>
      <c r="O1530">
        <v>0.8</v>
      </c>
      <c r="P1530">
        <v>0.1</v>
      </c>
      <c r="Q1530">
        <v>2.1</v>
      </c>
      <c r="R1530">
        <v>4.3</v>
      </c>
      <c r="S1530">
        <v>88.7</v>
      </c>
      <c r="T1530">
        <v>87.1</v>
      </c>
      <c r="U1530">
        <v>2</v>
      </c>
      <c r="V1530">
        <v>3.5</v>
      </c>
      <c r="W1530">
        <v>92</v>
      </c>
      <c r="X1530">
        <v>23.3</v>
      </c>
      <c r="Y1530">
        <v>8688</v>
      </c>
      <c r="Z1530">
        <v>27.8</v>
      </c>
      <c r="AA1530">
        <v>40488</v>
      </c>
      <c r="AB1530">
        <v>77.599999999999994</v>
      </c>
      <c r="AC1530">
        <v>10.8</v>
      </c>
      <c r="AD1530">
        <v>154900</v>
      </c>
      <c r="AE1530">
        <v>37307</v>
      </c>
      <c r="AF1530">
        <v>2.65</v>
      </c>
      <c r="AG1530">
        <v>27463</v>
      </c>
      <c r="AH1530">
        <v>60350</v>
      </c>
      <c r="AI1530">
        <v>8.9</v>
      </c>
      <c r="AJ1530">
        <v>1813</v>
      </c>
      <c r="AK1530">
        <v>18463</v>
      </c>
      <c r="AL1530">
        <v>2.8</v>
      </c>
      <c r="AM1530">
        <v>6604</v>
      </c>
      <c r="AN1530">
        <v>9203</v>
      </c>
      <c r="AO1530">
        <v>0</v>
      </c>
      <c r="AP1530">
        <v>1</v>
      </c>
      <c r="AQ1530">
        <v>0</v>
      </c>
      <c r="AR1530">
        <v>0</v>
      </c>
      <c r="AS1530">
        <v>1.3</v>
      </c>
      <c r="AT1530">
        <v>27.7</v>
      </c>
      <c r="AU1530">
        <v>483706</v>
      </c>
      <c r="AV1530">
        <v>351585</v>
      </c>
      <c r="AW1530">
        <v>898675</v>
      </c>
      <c r="AX1530">
        <v>9180</v>
      </c>
      <c r="AY1530">
        <v>82368</v>
      </c>
      <c r="AZ1530">
        <v>305</v>
      </c>
      <c r="BA1530">
        <v>696.84</v>
      </c>
      <c r="BB1530">
        <v>142.80000000000001</v>
      </c>
    </row>
    <row r="1531" spans="1:54" x14ac:dyDescent="0.3">
      <c r="A1531">
        <v>29039</v>
      </c>
      <c r="B1531" t="s">
        <v>299</v>
      </c>
      <c r="C1531" t="s">
        <v>974</v>
      </c>
      <c r="D1531">
        <v>13952</v>
      </c>
      <c r="E1531">
        <v>13982</v>
      </c>
      <c r="F1531">
        <v>-0.2</v>
      </c>
      <c r="G1531">
        <v>13982</v>
      </c>
      <c r="H1531">
        <v>5.6</v>
      </c>
      <c r="I1531">
        <v>23</v>
      </c>
      <c r="J1531">
        <v>24</v>
      </c>
      <c r="K1531">
        <v>50.4</v>
      </c>
      <c r="L1531">
        <v>96.7</v>
      </c>
      <c r="M1531">
        <v>0.3</v>
      </c>
      <c r="N1531">
        <v>0.8</v>
      </c>
      <c r="O1531">
        <v>0.4</v>
      </c>
      <c r="P1531">
        <v>0</v>
      </c>
      <c r="Q1531">
        <v>1.7</v>
      </c>
      <c r="R1531">
        <v>2.1</v>
      </c>
      <c r="S1531">
        <v>94.9</v>
      </c>
      <c r="T1531">
        <v>86.3</v>
      </c>
      <c r="U1531">
        <v>1.1000000000000001</v>
      </c>
      <c r="V1531">
        <v>3.2</v>
      </c>
      <c r="W1531">
        <v>84.1</v>
      </c>
      <c r="X1531">
        <v>14.6</v>
      </c>
      <c r="Y1531">
        <v>1478</v>
      </c>
      <c r="Z1531">
        <v>25.1</v>
      </c>
      <c r="AA1531">
        <v>7174</v>
      </c>
      <c r="AB1531">
        <v>70.900000000000006</v>
      </c>
      <c r="AC1531">
        <v>7.5</v>
      </c>
      <c r="AD1531">
        <v>88500</v>
      </c>
      <c r="AE1531">
        <v>5970</v>
      </c>
      <c r="AF1531">
        <v>2.29</v>
      </c>
      <c r="AG1531">
        <v>16362</v>
      </c>
      <c r="AH1531">
        <v>30302</v>
      </c>
      <c r="AI1531">
        <v>23.3</v>
      </c>
      <c r="AJ1531">
        <v>278</v>
      </c>
      <c r="AK1531">
        <v>2324</v>
      </c>
      <c r="AL1531">
        <v>-1.7</v>
      </c>
      <c r="AM1531">
        <v>1054</v>
      </c>
      <c r="AN1531">
        <v>0</v>
      </c>
      <c r="AO1531">
        <v>0</v>
      </c>
      <c r="AP1531">
        <v>0</v>
      </c>
      <c r="AQ1531">
        <v>0</v>
      </c>
      <c r="AR1531">
        <v>0</v>
      </c>
      <c r="AS1531">
        <v>0</v>
      </c>
      <c r="AT1531">
        <v>0</v>
      </c>
      <c r="AU1531">
        <v>0</v>
      </c>
      <c r="AV1531">
        <v>13721</v>
      </c>
      <c r="AW1531">
        <v>119883</v>
      </c>
      <c r="AX1531">
        <v>8694</v>
      </c>
      <c r="AY1531">
        <v>9794</v>
      </c>
      <c r="AZ1531">
        <v>6</v>
      </c>
      <c r="BA1531">
        <v>474.48</v>
      </c>
      <c r="BB1531">
        <v>29.5</v>
      </c>
    </row>
    <row r="1532" spans="1:54" x14ac:dyDescent="0.3">
      <c r="A1532">
        <v>29041</v>
      </c>
      <c r="B1532" t="s">
        <v>1623</v>
      </c>
      <c r="C1532" t="s">
        <v>974</v>
      </c>
      <c r="D1532">
        <v>7694</v>
      </c>
      <c r="E1532">
        <v>7827</v>
      </c>
      <c r="F1532">
        <v>-1.7</v>
      </c>
      <c r="G1532">
        <v>7831</v>
      </c>
      <c r="H1532">
        <v>6.3</v>
      </c>
      <c r="I1532">
        <v>22.4</v>
      </c>
      <c r="J1532">
        <v>22.5</v>
      </c>
      <c r="K1532">
        <v>50.3</v>
      </c>
      <c r="L1532">
        <v>96.2</v>
      </c>
      <c r="M1532">
        <v>2.2999999999999998</v>
      </c>
      <c r="N1532">
        <v>0.3</v>
      </c>
      <c r="O1532">
        <v>0.2</v>
      </c>
      <c r="P1532">
        <v>0</v>
      </c>
      <c r="Q1532">
        <v>0.9</v>
      </c>
      <c r="R1532">
        <v>1</v>
      </c>
      <c r="S1532">
        <v>95.5</v>
      </c>
      <c r="T1532">
        <v>91</v>
      </c>
      <c r="U1532">
        <v>0.5</v>
      </c>
      <c r="V1532">
        <v>0.9</v>
      </c>
      <c r="W1532">
        <v>83.2</v>
      </c>
      <c r="X1532">
        <v>11.7</v>
      </c>
      <c r="Y1532">
        <v>646</v>
      </c>
      <c r="Z1532">
        <v>21.9</v>
      </c>
      <c r="AA1532">
        <v>4141</v>
      </c>
      <c r="AB1532">
        <v>76.2</v>
      </c>
      <c r="AC1532">
        <v>7.4</v>
      </c>
      <c r="AD1532">
        <v>74700</v>
      </c>
      <c r="AE1532">
        <v>2958</v>
      </c>
      <c r="AF1532">
        <v>2.5299999999999998</v>
      </c>
      <c r="AG1532">
        <v>19481</v>
      </c>
      <c r="AH1532">
        <v>39385</v>
      </c>
      <c r="AI1532">
        <v>16.5</v>
      </c>
      <c r="AJ1532">
        <v>205</v>
      </c>
      <c r="AK1532">
        <v>1279</v>
      </c>
      <c r="AL1532">
        <v>-2.4</v>
      </c>
      <c r="AM1532">
        <v>623</v>
      </c>
      <c r="AN1532">
        <v>703</v>
      </c>
      <c r="AO1532">
        <v>0</v>
      </c>
      <c r="AP1532">
        <v>0</v>
      </c>
      <c r="AQ1532">
        <v>0</v>
      </c>
      <c r="AR1532">
        <v>0</v>
      </c>
      <c r="AS1532">
        <v>0</v>
      </c>
      <c r="AT1532">
        <v>29.6</v>
      </c>
      <c r="AU1532">
        <v>0</v>
      </c>
      <c r="AV1532">
        <v>198004</v>
      </c>
      <c r="AW1532">
        <v>51816</v>
      </c>
      <c r="AX1532">
        <v>6682</v>
      </c>
      <c r="AY1532">
        <v>2043</v>
      </c>
      <c r="AZ1532">
        <v>0</v>
      </c>
      <c r="BA1532">
        <v>751.18</v>
      </c>
      <c r="BB1532">
        <v>10.4</v>
      </c>
    </row>
    <row r="1533" spans="1:54" x14ac:dyDescent="0.3">
      <c r="A1533">
        <v>29043</v>
      </c>
      <c r="B1533" t="s">
        <v>1337</v>
      </c>
      <c r="C1533" t="s">
        <v>974</v>
      </c>
      <c r="D1533">
        <v>82101</v>
      </c>
      <c r="E1533">
        <v>77422</v>
      </c>
      <c r="F1533">
        <v>6</v>
      </c>
      <c r="G1533">
        <v>77422</v>
      </c>
      <c r="H1533">
        <v>6.4</v>
      </c>
      <c r="I1533">
        <v>26.1</v>
      </c>
      <c r="J1533">
        <v>14.3</v>
      </c>
      <c r="K1533">
        <v>51.2</v>
      </c>
      <c r="L1533">
        <v>96.1</v>
      </c>
      <c r="M1533">
        <v>0.8</v>
      </c>
      <c r="N1533">
        <v>0.7</v>
      </c>
      <c r="O1533">
        <v>0.6</v>
      </c>
      <c r="P1533">
        <v>0.1</v>
      </c>
      <c r="Q1533">
        <v>1.8</v>
      </c>
      <c r="R1533">
        <v>2.9</v>
      </c>
      <c r="S1533">
        <v>93.6</v>
      </c>
      <c r="T1533">
        <v>83.8</v>
      </c>
      <c r="U1533">
        <v>1.9</v>
      </c>
      <c r="V1533">
        <v>3.2</v>
      </c>
      <c r="W1533">
        <v>91.6</v>
      </c>
      <c r="X1533">
        <v>25.9</v>
      </c>
      <c r="Y1533">
        <v>6611</v>
      </c>
      <c r="Z1533">
        <v>25.6</v>
      </c>
      <c r="AA1533">
        <v>32623</v>
      </c>
      <c r="AB1533">
        <v>74</v>
      </c>
      <c r="AC1533">
        <v>12.4</v>
      </c>
      <c r="AD1533">
        <v>142600</v>
      </c>
      <c r="AE1533">
        <v>29652</v>
      </c>
      <c r="AF1533">
        <v>2.63</v>
      </c>
      <c r="AG1533">
        <v>25134</v>
      </c>
      <c r="AH1533">
        <v>52838</v>
      </c>
      <c r="AI1533">
        <v>10.6</v>
      </c>
      <c r="AJ1533">
        <v>1650</v>
      </c>
      <c r="AK1533">
        <v>13075</v>
      </c>
      <c r="AL1533">
        <v>-0.3</v>
      </c>
      <c r="AM1533">
        <v>6446</v>
      </c>
      <c r="AN1533">
        <v>7712</v>
      </c>
      <c r="AO1533">
        <v>0</v>
      </c>
      <c r="AP1533">
        <v>0</v>
      </c>
      <c r="AQ1533">
        <v>0</v>
      </c>
      <c r="AR1533">
        <v>0</v>
      </c>
      <c r="AS1533">
        <v>1.2</v>
      </c>
      <c r="AT1533">
        <v>21.4</v>
      </c>
      <c r="AU1533">
        <v>255616</v>
      </c>
      <c r="AV1533">
        <v>166361</v>
      </c>
      <c r="AW1533">
        <v>716787</v>
      </c>
      <c r="AX1533">
        <v>9781</v>
      </c>
      <c r="AY1533">
        <v>59653</v>
      </c>
      <c r="AZ1533">
        <v>390</v>
      </c>
      <c r="BA1533">
        <v>562.65</v>
      </c>
      <c r="BB1533">
        <v>137.6</v>
      </c>
    </row>
    <row r="1534" spans="1:54" x14ac:dyDescent="0.3">
      <c r="A1534">
        <v>29045</v>
      </c>
      <c r="B1534" t="s">
        <v>122</v>
      </c>
      <c r="C1534" t="s">
        <v>974</v>
      </c>
      <c r="D1534">
        <v>6917</v>
      </c>
      <c r="E1534">
        <v>7139</v>
      </c>
      <c r="F1534">
        <v>-3.1</v>
      </c>
      <c r="G1534">
        <v>7139</v>
      </c>
      <c r="H1534">
        <v>5.9</v>
      </c>
      <c r="I1534">
        <v>23.3</v>
      </c>
      <c r="J1534">
        <v>19.100000000000001</v>
      </c>
      <c r="K1534">
        <v>49.4</v>
      </c>
      <c r="L1534">
        <v>97.9</v>
      </c>
      <c r="M1534">
        <v>0.3</v>
      </c>
      <c r="N1534">
        <v>0.2</v>
      </c>
      <c r="O1534">
        <v>0.5</v>
      </c>
      <c r="P1534">
        <v>0</v>
      </c>
      <c r="Q1534">
        <v>1.1000000000000001</v>
      </c>
      <c r="R1534">
        <v>0.8</v>
      </c>
      <c r="S1534">
        <v>97.2</v>
      </c>
      <c r="T1534">
        <v>89</v>
      </c>
      <c r="U1534">
        <v>0.4</v>
      </c>
      <c r="V1534">
        <v>1.6</v>
      </c>
      <c r="W1534">
        <v>85.2</v>
      </c>
      <c r="X1534">
        <v>12</v>
      </c>
      <c r="Y1534">
        <v>700</v>
      </c>
      <c r="Z1534">
        <v>25.3</v>
      </c>
      <c r="AA1534">
        <v>3456</v>
      </c>
      <c r="AB1534">
        <v>76.8</v>
      </c>
      <c r="AC1534">
        <v>6.9</v>
      </c>
      <c r="AD1534">
        <v>71300</v>
      </c>
      <c r="AE1534">
        <v>2749</v>
      </c>
      <c r="AF1534">
        <v>2.5299999999999998</v>
      </c>
      <c r="AG1534">
        <v>20279</v>
      </c>
      <c r="AH1534">
        <v>40204</v>
      </c>
      <c r="AI1534">
        <v>17.600000000000001</v>
      </c>
      <c r="AJ1534">
        <v>140</v>
      </c>
      <c r="AK1534">
        <v>964</v>
      </c>
      <c r="AL1534">
        <v>3.5</v>
      </c>
      <c r="AM1534">
        <v>462</v>
      </c>
      <c r="AN1534">
        <v>505</v>
      </c>
      <c r="AO1534">
        <v>0</v>
      </c>
      <c r="AP1534">
        <v>0</v>
      </c>
      <c r="AQ1534">
        <v>0</v>
      </c>
      <c r="AR1534">
        <v>0</v>
      </c>
      <c r="AS1534">
        <v>0</v>
      </c>
      <c r="AT1534">
        <v>24.8</v>
      </c>
      <c r="AU1534">
        <v>0</v>
      </c>
      <c r="AV1534">
        <v>0</v>
      </c>
      <c r="AW1534">
        <v>88695</v>
      </c>
      <c r="AX1534">
        <v>12319</v>
      </c>
      <c r="AY1534">
        <v>2120</v>
      </c>
      <c r="AZ1534">
        <v>4</v>
      </c>
      <c r="BA1534">
        <v>504.69</v>
      </c>
      <c r="BB1534">
        <v>14.1</v>
      </c>
    </row>
    <row r="1535" spans="1:54" x14ac:dyDescent="0.3">
      <c r="A1535">
        <v>29047</v>
      </c>
      <c r="B1535" t="s">
        <v>60</v>
      </c>
      <c r="C1535" t="s">
        <v>974</v>
      </c>
      <c r="D1535">
        <v>233682</v>
      </c>
      <c r="E1535">
        <v>221939</v>
      </c>
      <c r="F1535">
        <v>5.3</v>
      </c>
      <c r="G1535">
        <v>221939</v>
      </c>
      <c r="H1535">
        <v>6.5</v>
      </c>
      <c r="I1535">
        <v>25</v>
      </c>
      <c r="J1535">
        <v>12.8</v>
      </c>
      <c r="K1535">
        <v>51</v>
      </c>
      <c r="L1535">
        <v>88.2</v>
      </c>
      <c r="M1535">
        <v>6</v>
      </c>
      <c r="N1535">
        <v>0.6</v>
      </c>
      <c r="O1535">
        <v>2.2999999999999998</v>
      </c>
      <c r="P1535">
        <v>0.3</v>
      </c>
      <c r="Q1535">
        <v>2.6</v>
      </c>
      <c r="R1535">
        <v>6.6</v>
      </c>
      <c r="S1535">
        <v>82.4</v>
      </c>
      <c r="T1535">
        <v>84.2</v>
      </c>
      <c r="U1535">
        <v>4.8</v>
      </c>
      <c r="V1535">
        <v>7.5</v>
      </c>
      <c r="W1535">
        <v>91.8</v>
      </c>
      <c r="X1535">
        <v>30.6</v>
      </c>
      <c r="Y1535">
        <v>17663</v>
      </c>
      <c r="Z1535">
        <v>23</v>
      </c>
      <c r="AA1535">
        <v>94966</v>
      </c>
      <c r="AB1535">
        <v>71</v>
      </c>
      <c r="AC1535">
        <v>20</v>
      </c>
      <c r="AD1535">
        <v>153700</v>
      </c>
      <c r="AE1535">
        <v>86934</v>
      </c>
      <c r="AF1535">
        <v>2.56</v>
      </c>
      <c r="AG1535">
        <v>29406</v>
      </c>
      <c r="AH1535">
        <v>60936</v>
      </c>
      <c r="AI1535">
        <v>9</v>
      </c>
      <c r="AJ1535">
        <v>4784</v>
      </c>
      <c r="AK1535">
        <v>87124</v>
      </c>
      <c r="AL1535">
        <v>5.2</v>
      </c>
      <c r="AM1535">
        <v>14345</v>
      </c>
      <c r="AN1535">
        <v>17862</v>
      </c>
      <c r="AO1535">
        <v>2.2999999999999998</v>
      </c>
      <c r="AP1535">
        <v>0.6</v>
      </c>
      <c r="AQ1535">
        <v>2.2999999999999998</v>
      </c>
      <c r="AR1535">
        <v>0</v>
      </c>
      <c r="AS1535">
        <v>0</v>
      </c>
      <c r="AT1535">
        <v>28.5</v>
      </c>
      <c r="AU1535">
        <v>10903503</v>
      </c>
      <c r="AV1535">
        <v>4517272</v>
      </c>
      <c r="AW1535">
        <v>3366942</v>
      </c>
      <c r="AX1535">
        <v>15427</v>
      </c>
      <c r="AY1535">
        <v>822122</v>
      </c>
      <c r="AZ1535">
        <v>222</v>
      </c>
      <c r="BA1535">
        <v>397.3</v>
      </c>
      <c r="BB1535">
        <v>558.6</v>
      </c>
    </row>
    <row r="1536" spans="1:54" x14ac:dyDescent="0.3">
      <c r="A1536">
        <v>29049</v>
      </c>
      <c r="B1536" t="s">
        <v>295</v>
      </c>
      <c r="C1536" t="s">
        <v>974</v>
      </c>
      <c r="D1536">
        <v>20299</v>
      </c>
      <c r="E1536">
        <v>20743</v>
      </c>
      <c r="F1536">
        <v>-2.1</v>
      </c>
      <c r="G1536">
        <v>20743</v>
      </c>
      <c r="H1536">
        <v>5.9</v>
      </c>
      <c r="I1536">
        <v>23.8</v>
      </c>
      <c r="J1536">
        <v>17.3</v>
      </c>
      <c r="K1536">
        <v>49.6</v>
      </c>
      <c r="L1536">
        <v>95.4</v>
      </c>
      <c r="M1536">
        <v>1.6</v>
      </c>
      <c r="N1536">
        <v>0.7</v>
      </c>
      <c r="O1536">
        <v>0.5</v>
      </c>
      <c r="P1536">
        <v>0</v>
      </c>
      <c r="Q1536">
        <v>1.7</v>
      </c>
      <c r="R1536">
        <v>2.1</v>
      </c>
      <c r="S1536">
        <v>93.6</v>
      </c>
      <c r="T1536">
        <v>84.5</v>
      </c>
      <c r="U1536">
        <v>0.7</v>
      </c>
      <c r="V1536">
        <v>1.2</v>
      </c>
      <c r="W1536">
        <v>90.4</v>
      </c>
      <c r="X1536">
        <v>17.100000000000001</v>
      </c>
      <c r="Y1536">
        <v>2125</v>
      </c>
      <c r="Z1536">
        <v>27.2</v>
      </c>
      <c r="AA1536">
        <v>8887</v>
      </c>
      <c r="AB1536">
        <v>72.599999999999994</v>
      </c>
      <c r="AC1536">
        <v>12</v>
      </c>
      <c r="AD1536">
        <v>142900</v>
      </c>
      <c r="AE1536">
        <v>8089</v>
      </c>
      <c r="AF1536">
        <v>2.5</v>
      </c>
      <c r="AG1536">
        <v>25100</v>
      </c>
      <c r="AH1536">
        <v>53826</v>
      </c>
      <c r="AI1536">
        <v>10.199999999999999</v>
      </c>
      <c r="AJ1536">
        <v>370</v>
      </c>
      <c r="AK1536">
        <v>2780</v>
      </c>
      <c r="AL1536">
        <v>-0.9</v>
      </c>
      <c r="AM1536">
        <v>1318</v>
      </c>
      <c r="AN1536">
        <v>1587</v>
      </c>
      <c r="AO1536">
        <v>0</v>
      </c>
      <c r="AP1536">
        <v>0</v>
      </c>
      <c r="AQ1536">
        <v>0</v>
      </c>
      <c r="AR1536">
        <v>0</v>
      </c>
      <c r="AS1536">
        <v>0</v>
      </c>
      <c r="AT1536">
        <v>0</v>
      </c>
      <c r="AU1536">
        <v>0</v>
      </c>
      <c r="AV1536">
        <v>96781</v>
      </c>
      <c r="AW1536">
        <v>147247</v>
      </c>
      <c r="AX1536">
        <v>7019</v>
      </c>
      <c r="AY1536">
        <v>16242</v>
      </c>
      <c r="AZ1536">
        <v>28</v>
      </c>
      <c r="BA1536">
        <v>418.96</v>
      </c>
      <c r="BB1536">
        <v>49.5</v>
      </c>
    </row>
    <row r="1537" spans="1:54" x14ac:dyDescent="0.3">
      <c r="A1537">
        <v>29051</v>
      </c>
      <c r="B1537" t="s">
        <v>1624</v>
      </c>
      <c r="C1537" t="s">
        <v>974</v>
      </c>
      <c r="D1537">
        <v>76557</v>
      </c>
      <c r="E1537">
        <v>75983</v>
      </c>
      <c r="F1537">
        <v>0.8</v>
      </c>
      <c r="G1537">
        <v>75990</v>
      </c>
      <c r="H1537">
        <v>6.2</v>
      </c>
      <c r="I1537">
        <v>22.9</v>
      </c>
      <c r="J1537">
        <v>14</v>
      </c>
      <c r="K1537">
        <v>49.4</v>
      </c>
      <c r="L1537">
        <v>84.5</v>
      </c>
      <c r="M1537">
        <v>11.8</v>
      </c>
      <c r="N1537">
        <v>0.4</v>
      </c>
      <c r="O1537">
        <v>1.3</v>
      </c>
      <c r="P1537">
        <v>0.1</v>
      </c>
      <c r="Q1537">
        <v>1.9</v>
      </c>
      <c r="R1537">
        <v>2.7</v>
      </c>
      <c r="S1537">
        <v>82.3</v>
      </c>
      <c r="T1537">
        <v>83.6</v>
      </c>
      <c r="U1537">
        <v>3</v>
      </c>
      <c r="V1537">
        <v>4.5999999999999996</v>
      </c>
      <c r="W1537">
        <v>90.4</v>
      </c>
      <c r="X1537">
        <v>30.8</v>
      </c>
      <c r="Y1537">
        <v>6518</v>
      </c>
      <c r="Z1537">
        <v>16.899999999999999</v>
      </c>
      <c r="AA1537">
        <v>32798</v>
      </c>
      <c r="AB1537">
        <v>66.8</v>
      </c>
      <c r="AC1537">
        <v>24.5</v>
      </c>
      <c r="AD1537">
        <v>142400</v>
      </c>
      <c r="AE1537">
        <v>29302</v>
      </c>
      <c r="AF1537">
        <v>2.46</v>
      </c>
      <c r="AG1537">
        <v>26160</v>
      </c>
      <c r="AH1537">
        <v>53931</v>
      </c>
      <c r="AI1537">
        <v>13.3</v>
      </c>
      <c r="AJ1537">
        <v>2267</v>
      </c>
      <c r="AK1537">
        <v>32675</v>
      </c>
      <c r="AL1537">
        <v>-1.8</v>
      </c>
      <c r="AM1537">
        <v>4729</v>
      </c>
      <c r="AN1537">
        <v>6119</v>
      </c>
      <c r="AO1537">
        <v>0</v>
      </c>
      <c r="AP1537">
        <v>0</v>
      </c>
      <c r="AQ1537">
        <v>2</v>
      </c>
      <c r="AR1537">
        <v>0</v>
      </c>
      <c r="AS1537">
        <v>1.1000000000000001</v>
      </c>
      <c r="AT1537">
        <v>26.3</v>
      </c>
      <c r="AU1537">
        <v>1568097</v>
      </c>
      <c r="AV1537">
        <v>706090</v>
      </c>
      <c r="AW1537">
        <v>1203694</v>
      </c>
      <c r="AX1537">
        <v>16357</v>
      </c>
      <c r="AY1537">
        <v>127555</v>
      </c>
      <c r="AZ1537">
        <v>188</v>
      </c>
      <c r="BA1537">
        <v>393.75</v>
      </c>
      <c r="BB1537">
        <v>193</v>
      </c>
    </row>
    <row r="1538" spans="1:54" x14ac:dyDescent="0.3">
      <c r="A1538">
        <v>29053</v>
      </c>
      <c r="B1538" t="s">
        <v>1625</v>
      </c>
      <c r="C1538" t="s">
        <v>974</v>
      </c>
      <c r="D1538">
        <v>17585</v>
      </c>
      <c r="E1538">
        <v>17601</v>
      </c>
      <c r="F1538">
        <v>-0.1</v>
      </c>
      <c r="G1538">
        <v>17601</v>
      </c>
      <c r="H1538">
        <v>5.5</v>
      </c>
      <c r="I1538">
        <v>21.7</v>
      </c>
      <c r="J1538">
        <v>16.5</v>
      </c>
      <c r="K1538">
        <v>47.3</v>
      </c>
      <c r="L1538">
        <v>89.6</v>
      </c>
      <c r="M1538">
        <v>7.4</v>
      </c>
      <c r="N1538">
        <v>0.5</v>
      </c>
      <c r="O1538">
        <v>0.5</v>
      </c>
      <c r="P1538">
        <v>0.1</v>
      </c>
      <c r="Q1538">
        <v>1.9</v>
      </c>
      <c r="R1538">
        <v>1.6</v>
      </c>
      <c r="S1538">
        <v>88.3</v>
      </c>
      <c r="T1538">
        <v>82.6</v>
      </c>
      <c r="U1538">
        <v>1.5</v>
      </c>
      <c r="V1538">
        <v>3.2</v>
      </c>
      <c r="W1538">
        <v>85.9</v>
      </c>
      <c r="X1538">
        <v>18.399999999999999</v>
      </c>
      <c r="Y1538">
        <v>1392</v>
      </c>
      <c r="Z1538">
        <v>22.5</v>
      </c>
      <c r="AA1538">
        <v>7443</v>
      </c>
      <c r="AB1538">
        <v>73.3</v>
      </c>
      <c r="AC1538">
        <v>11.2</v>
      </c>
      <c r="AD1538">
        <v>119800</v>
      </c>
      <c r="AE1538">
        <v>6568</v>
      </c>
      <c r="AF1538">
        <v>2.4300000000000002</v>
      </c>
      <c r="AG1538">
        <v>22910</v>
      </c>
      <c r="AH1538">
        <v>45992</v>
      </c>
      <c r="AI1538">
        <v>17.8</v>
      </c>
      <c r="AJ1538">
        <v>400</v>
      </c>
      <c r="AK1538">
        <v>3905</v>
      </c>
      <c r="AL1538">
        <v>-5</v>
      </c>
      <c r="AM1538">
        <v>1071</v>
      </c>
      <c r="AN1538">
        <v>1670</v>
      </c>
      <c r="AO1538">
        <v>0</v>
      </c>
      <c r="AP1538">
        <v>0</v>
      </c>
      <c r="AQ1538">
        <v>0</v>
      </c>
      <c r="AR1538">
        <v>0</v>
      </c>
      <c r="AS1538">
        <v>0</v>
      </c>
      <c r="AT1538">
        <v>20.100000000000001</v>
      </c>
      <c r="AU1538">
        <v>155345</v>
      </c>
      <c r="AV1538">
        <v>75706</v>
      </c>
      <c r="AW1538">
        <v>225574</v>
      </c>
      <c r="AX1538">
        <v>12858</v>
      </c>
      <c r="AY1538">
        <v>112683</v>
      </c>
      <c r="AZ1538">
        <v>4</v>
      </c>
      <c r="BA1538">
        <v>564.77</v>
      </c>
      <c r="BB1538">
        <v>31.2</v>
      </c>
    </row>
    <row r="1539" spans="1:54" x14ac:dyDescent="0.3">
      <c r="A1539">
        <v>29055</v>
      </c>
      <c r="B1539" t="s">
        <v>117</v>
      </c>
      <c r="C1539" t="s">
        <v>974</v>
      </c>
      <c r="D1539">
        <v>24650</v>
      </c>
      <c r="E1539">
        <v>24696</v>
      </c>
      <c r="F1539">
        <v>-0.2</v>
      </c>
      <c r="G1539">
        <v>24696</v>
      </c>
      <c r="H1539">
        <v>6.1</v>
      </c>
      <c r="I1539">
        <v>23.5</v>
      </c>
      <c r="J1539">
        <v>17.8</v>
      </c>
      <c r="K1539">
        <v>50.6</v>
      </c>
      <c r="L1539">
        <v>97.4</v>
      </c>
      <c r="M1539">
        <v>0.5</v>
      </c>
      <c r="N1539">
        <v>0.5</v>
      </c>
      <c r="O1539">
        <v>0.4</v>
      </c>
      <c r="P1539">
        <v>0.1</v>
      </c>
      <c r="Q1539">
        <v>1.3</v>
      </c>
      <c r="R1539">
        <v>1.8</v>
      </c>
      <c r="S1539">
        <v>95.8</v>
      </c>
      <c r="T1539">
        <v>85.9</v>
      </c>
      <c r="U1539">
        <v>0.7</v>
      </c>
      <c r="V1539">
        <v>1.5</v>
      </c>
      <c r="W1539">
        <v>78.099999999999994</v>
      </c>
      <c r="X1539">
        <v>13.2</v>
      </c>
      <c r="Y1539">
        <v>2598</v>
      </c>
      <c r="Z1539">
        <v>28.6</v>
      </c>
      <c r="AA1539">
        <v>11918</v>
      </c>
      <c r="AB1539">
        <v>76</v>
      </c>
      <c r="AC1539">
        <v>7.3</v>
      </c>
      <c r="AD1539">
        <v>105100</v>
      </c>
      <c r="AE1539">
        <v>9485</v>
      </c>
      <c r="AF1539">
        <v>2.57</v>
      </c>
      <c r="AG1539">
        <v>18415</v>
      </c>
      <c r="AH1539">
        <v>35897</v>
      </c>
      <c r="AI1539">
        <v>21.1</v>
      </c>
      <c r="AJ1539">
        <v>529</v>
      </c>
      <c r="AK1539">
        <v>5410</v>
      </c>
      <c r="AL1539">
        <v>-1.6</v>
      </c>
      <c r="AM1539">
        <v>1526</v>
      </c>
      <c r="AN1539">
        <v>1927</v>
      </c>
      <c r="AO1539">
        <v>0</v>
      </c>
      <c r="AP1539">
        <v>0</v>
      </c>
      <c r="AQ1539">
        <v>0</v>
      </c>
      <c r="AR1539">
        <v>0</v>
      </c>
      <c r="AS1539">
        <v>0</v>
      </c>
      <c r="AT1539">
        <v>23.5</v>
      </c>
      <c r="AU1539">
        <v>271662</v>
      </c>
      <c r="AV1539">
        <v>105183</v>
      </c>
      <c r="AW1539">
        <v>174262</v>
      </c>
      <c r="AX1539">
        <v>7267</v>
      </c>
      <c r="AY1539">
        <v>25507</v>
      </c>
      <c r="AZ1539">
        <v>11</v>
      </c>
      <c r="BA1539">
        <v>742.52</v>
      </c>
      <c r="BB1539">
        <v>33.299999999999997</v>
      </c>
    </row>
    <row r="1540" spans="1:54" x14ac:dyDescent="0.3">
      <c r="A1540">
        <v>29057</v>
      </c>
      <c r="B1540" t="s">
        <v>1250</v>
      </c>
      <c r="C1540" t="s">
        <v>974</v>
      </c>
      <c r="D1540">
        <v>7628</v>
      </c>
      <c r="E1540">
        <v>7883</v>
      </c>
      <c r="F1540">
        <v>-3.2</v>
      </c>
      <c r="G1540">
        <v>7883</v>
      </c>
      <c r="H1540">
        <v>4.5999999999999996</v>
      </c>
      <c r="I1540">
        <v>21.1</v>
      </c>
      <c r="J1540">
        <v>22.2</v>
      </c>
      <c r="K1540">
        <v>49.2</v>
      </c>
      <c r="L1540">
        <v>95.8</v>
      </c>
      <c r="M1540">
        <v>0.5</v>
      </c>
      <c r="N1540">
        <v>0.9</v>
      </c>
      <c r="O1540">
        <v>0.3</v>
      </c>
      <c r="P1540">
        <v>0</v>
      </c>
      <c r="Q1540">
        <v>2.5</v>
      </c>
      <c r="R1540">
        <v>1.8</v>
      </c>
      <c r="S1540">
        <v>94.3</v>
      </c>
      <c r="T1540">
        <v>85.8</v>
      </c>
      <c r="U1540">
        <v>0.7</v>
      </c>
      <c r="V1540">
        <v>2.1</v>
      </c>
      <c r="W1540">
        <v>85.3</v>
      </c>
      <c r="X1540">
        <v>13.2</v>
      </c>
      <c r="Y1540">
        <v>831</v>
      </c>
      <c r="Z1540">
        <v>24.9</v>
      </c>
      <c r="AA1540">
        <v>3933</v>
      </c>
      <c r="AB1540">
        <v>77.099999999999994</v>
      </c>
      <c r="AC1540">
        <v>4</v>
      </c>
      <c r="AD1540">
        <v>78200</v>
      </c>
      <c r="AE1540">
        <v>3175</v>
      </c>
      <c r="AF1540">
        <v>2.39</v>
      </c>
      <c r="AG1540">
        <v>20034</v>
      </c>
      <c r="AH1540">
        <v>35483</v>
      </c>
      <c r="AI1540">
        <v>20.6</v>
      </c>
      <c r="AJ1540">
        <v>140</v>
      </c>
      <c r="AK1540">
        <v>1215</v>
      </c>
      <c r="AL1540">
        <v>-6.5</v>
      </c>
      <c r="AM1540">
        <v>495</v>
      </c>
      <c r="AN1540">
        <v>0</v>
      </c>
      <c r="AO1540">
        <v>0</v>
      </c>
      <c r="AP1540">
        <v>0</v>
      </c>
      <c r="AQ1540">
        <v>0</v>
      </c>
      <c r="AR1540">
        <v>0</v>
      </c>
      <c r="AS1540">
        <v>0</v>
      </c>
      <c r="AT1540">
        <v>0</v>
      </c>
      <c r="AU1540">
        <v>0</v>
      </c>
      <c r="AV1540">
        <v>62405</v>
      </c>
      <c r="AW1540">
        <v>46902</v>
      </c>
      <c r="AX1540">
        <v>6222</v>
      </c>
      <c r="AY1540">
        <v>2099</v>
      </c>
      <c r="AZ1540">
        <v>0</v>
      </c>
      <c r="BA1540">
        <v>490.01</v>
      </c>
      <c r="BB1540">
        <v>16.100000000000001</v>
      </c>
    </row>
    <row r="1541" spans="1:54" x14ac:dyDescent="0.3">
      <c r="A1541">
        <v>29059</v>
      </c>
      <c r="B1541" t="s">
        <v>50</v>
      </c>
      <c r="C1541" t="s">
        <v>974</v>
      </c>
      <c r="D1541">
        <v>16389</v>
      </c>
      <c r="E1541">
        <v>16777</v>
      </c>
      <c r="F1541">
        <v>-2.2999999999999998</v>
      </c>
      <c r="G1541">
        <v>16777</v>
      </c>
      <c r="H1541">
        <v>5.8</v>
      </c>
      <c r="I1541">
        <v>23.3</v>
      </c>
      <c r="J1541">
        <v>19.600000000000001</v>
      </c>
      <c r="K1541">
        <v>50.1</v>
      </c>
      <c r="L1541">
        <v>96.7</v>
      </c>
      <c r="M1541">
        <v>0.3</v>
      </c>
      <c r="N1541">
        <v>1</v>
      </c>
      <c r="O1541">
        <v>0.2</v>
      </c>
      <c r="P1541">
        <v>0.1</v>
      </c>
      <c r="Q1541">
        <v>1.8</v>
      </c>
      <c r="R1541">
        <v>1.8</v>
      </c>
      <c r="S1541">
        <v>95.1</v>
      </c>
      <c r="T1541">
        <v>88.1</v>
      </c>
      <c r="U1541">
        <v>0.5</v>
      </c>
      <c r="V1541">
        <v>8.6999999999999993</v>
      </c>
      <c r="W1541">
        <v>76.900000000000006</v>
      </c>
      <c r="X1541">
        <v>14.1</v>
      </c>
      <c r="Y1541">
        <v>1615</v>
      </c>
      <c r="Z1541">
        <v>31</v>
      </c>
      <c r="AA1541">
        <v>7579</v>
      </c>
      <c r="AB1541">
        <v>80.3</v>
      </c>
      <c r="AC1541">
        <v>2.9</v>
      </c>
      <c r="AD1541">
        <v>101400</v>
      </c>
      <c r="AE1541">
        <v>6443</v>
      </c>
      <c r="AF1541">
        <v>2.56</v>
      </c>
      <c r="AG1541">
        <v>18155</v>
      </c>
      <c r="AH1541">
        <v>40120</v>
      </c>
      <c r="AI1541">
        <v>22.8</v>
      </c>
      <c r="AJ1541">
        <v>265</v>
      </c>
      <c r="AK1541">
        <v>2358</v>
      </c>
      <c r="AL1541">
        <v>4.4000000000000004</v>
      </c>
      <c r="AM1541">
        <v>1370</v>
      </c>
      <c r="AN1541">
        <v>1600</v>
      </c>
      <c r="AO1541">
        <v>0</v>
      </c>
      <c r="AP1541">
        <v>0</v>
      </c>
      <c r="AQ1541">
        <v>0</v>
      </c>
      <c r="AR1541">
        <v>0</v>
      </c>
      <c r="AS1541">
        <v>0</v>
      </c>
      <c r="AT1541">
        <v>22.1</v>
      </c>
      <c r="AU1541">
        <v>0</v>
      </c>
      <c r="AV1541">
        <v>59893</v>
      </c>
      <c r="AW1541">
        <v>144726</v>
      </c>
      <c r="AX1541">
        <v>8610</v>
      </c>
      <c r="AY1541">
        <v>8357</v>
      </c>
      <c r="AZ1541">
        <v>0</v>
      </c>
      <c r="BA1541">
        <v>540.77</v>
      </c>
      <c r="BB1541">
        <v>31</v>
      </c>
    </row>
    <row r="1542" spans="1:54" x14ac:dyDescent="0.3">
      <c r="A1542">
        <v>29061</v>
      </c>
      <c r="B1542" t="s">
        <v>1372</v>
      </c>
      <c r="C1542" t="s">
        <v>974</v>
      </c>
      <c r="D1542">
        <v>8297</v>
      </c>
      <c r="E1542">
        <v>8433</v>
      </c>
      <c r="F1542">
        <v>-1.6</v>
      </c>
      <c r="G1542">
        <v>8433</v>
      </c>
      <c r="H1542">
        <v>6.3</v>
      </c>
      <c r="I1542">
        <v>26.2</v>
      </c>
      <c r="J1542">
        <v>18.899999999999999</v>
      </c>
      <c r="K1542">
        <v>49.6</v>
      </c>
      <c r="L1542">
        <v>97.5</v>
      </c>
      <c r="M1542">
        <v>0.6</v>
      </c>
      <c r="N1542">
        <v>0.4</v>
      </c>
      <c r="O1542">
        <v>0.2</v>
      </c>
      <c r="P1542">
        <v>0</v>
      </c>
      <c r="Q1542">
        <v>1.2</v>
      </c>
      <c r="R1542">
        <v>1.5</v>
      </c>
      <c r="S1542">
        <v>96.2</v>
      </c>
      <c r="T1542">
        <v>88.8</v>
      </c>
      <c r="U1542">
        <v>1.1000000000000001</v>
      </c>
      <c r="V1542">
        <v>9.3000000000000007</v>
      </c>
      <c r="W1542">
        <v>84.2</v>
      </c>
      <c r="X1542">
        <v>16.399999999999999</v>
      </c>
      <c r="Y1542">
        <v>800</v>
      </c>
      <c r="Z1542">
        <v>28.9</v>
      </c>
      <c r="AA1542">
        <v>4183</v>
      </c>
      <c r="AB1542">
        <v>76.3</v>
      </c>
      <c r="AC1542">
        <v>4.8</v>
      </c>
      <c r="AD1542">
        <v>104700</v>
      </c>
      <c r="AE1542">
        <v>3151</v>
      </c>
      <c r="AF1542">
        <v>2.61</v>
      </c>
      <c r="AG1542">
        <v>19890</v>
      </c>
      <c r="AH1542">
        <v>42393</v>
      </c>
      <c r="AI1542">
        <v>14.7</v>
      </c>
      <c r="AJ1542">
        <v>161</v>
      </c>
      <c r="AK1542">
        <v>912</v>
      </c>
      <c r="AL1542">
        <v>2.2000000000000002</v>
      </c>
      <c r="AM1542">
        <v>771</v>
      </c>
      <c r="AN1542">
        <v>592</v>
      </c>
      <c r="AO1542">
        <v>0</v>
      </c>
      <c r="AP1542">
        <v>0</v>
      </c>
      <c r="AQ1542">
        <v>0</v>
      </c>
      <c r="AR1542">
        <v>0</v>
      </c>
      <c r="AS1542">
        <v>0</v>
      </c>
      <c r="AT1542">
        <v>19.899999999999999</v>
      </c>
      <c r="AU1542">
        <v>0</v>
      </c>
      <c r="AV1542">
        <v>41751</v>
      </c>
      <c r="AW1542">
        <v>45292</v>
      </c>
      <c r="AX1542">
        <v>5630</v>
      </c>
      <c r="AY1542">
        <v>2187</v>
      </c>
      <c r="AZ1542">
        <v>1</v>
      </c>
      <c r="BA1542">
        <v>563.24</v>
      </c>
      <c r="BB1542">
        <v>15</v>
      </c>
    </row>
    <row r="1543" spans="1:54" x14ac:dyDescent="0.3">
      <c r="A1543">
        <v>29063</v>
      </c>
      <c r="B1543" t="s">
        <v>1166</v>
      </c>
      <c r="C1543" t="s">
        <v>974</v>
      </c>
      <c r="D1543">
        <v>12692</v>
      </c>
      <c r="E1543">
        <v>12892</v>
      </c>
      <c r="F1543">
        <v>-1.6</v>
      </c>
      <c r="G1543">
        <v>12892</v>
      </c>
      <c r="H1543">
        <v>4.2</v>
      </c>
      <c r="I1543">
        <v>16.8</v>
      </c>
      <c r="J1543">
        <v>15.7</v>
      </c>
      <c r="K1543">
        <v>36.799999999999997</v>
      </c>
      <c r="L1543">
        <v>86.6</v>
      </c>
      <c r="M1543">
        <v>11.6</v>
      </c>
      <c r="N1543">
        <v>0.5</v>
      </c>
      <c r="O1543">
        <v>0.3</v>
      </c>
      <c r="P1543">
        <v>0.1</v>
      </c>
      <c r="Q1543">
        <v>0.9</v>
      </c>
      <c r="R1543">
        <v>2</v>
      </c>
      <c r="S1543">
        <v>84.8</v>
      </c>
      <c r="T1543">
        <v>81.8</v>
      </c>
      <c r="U1543">
        <v>1.9</v>
      </c>
      <c r="V1543">
        <v>4.3</v>
      </c>
      <c r="W1543">
        <v>83</v>
      </c>
      <c r="X1543">
        <v>9.5</v>
      </c>
      <c r="Y1543">
        <v>1277</v>
      </c>
      <c r="Z1543">
        <v>23.7</v>
      </c>
      <c r="AA1543">
        <v>4293</v>
      </c>
      <c r="AB1543">
        <v>65.2</v>
      </c>
      <c r="AC1543">
        <v>15.2</v>
      </c>
      <c r="AD1543">
        <v>110400</v>
      </c>
      <c r="AE1543">
        <v>3769</v>
      </c>
      <c r="AF1543">
        <v>2.48</v>
      </c>
      <c r="AG1543">
        <v>16635</v>
      </c>
      <c r="AH1543">
        <v>44092</v>
      </c>
      <c r="AI1543">
        <v>9.9</v>
      </c>
      <c r="AJ1543">
        <v>215</v>
      </c>
      <c r="AK1543">
        <v>1969</v>
      </c>
      <c r="AL1543">
        <v>0.8</v>
      </c>
      <c r="AM1543">
        <v>634</v>
      </c>
      <c r="AN1543">
        <v>0</v>
      </c>
      <c r="AO1543">
        <v>0</v>
      </c>
      <c r="AP1543">
        <v>0</v>
      </c>
      <c r="AQ1543">
        <v>0</v>
      </c>
      <c r="AR1543">
        <v>0</v>
      </c>
      <c r="AS1543">
        <v>0</v>
      </c>
      <c r="AT1543">
        <v>0</v>
      </c>
      <c r="AU1543">
        <v>0</v>
      </c>
      <c r="AV1543">
        <v>0</v>
      </c>
      <c r="AW1543">
        <v>128002</v>
      </c>
      <c r="AX1543">
        <v>10405</v>
      </c>
      <c r="AY1543">
        <v>5214</v>
      </c>
      <c r="AZ1543">
        <v>2</v>
      </c>
      <c r="BA1543">
        <v>421.36</v>
      </c>
      <c r="BB1543">
        <v>30.6</v>
      </c>
    </row>
    <row r="1544" spans="1:54" x14ac:dyDescent="0.3">
      <c r="A1544">
        <v>29065</v>
      </c>
      <c r="B1544" t="s">
        <v>1626</v>
      </c>
      <c r="C1544" t="s">
        <v>974</v>
      </c>
      <c r="D1544">
        <v>15655</v>
      </c>
      <c r="E1544">
        <v>15657</v>
      </c>
      <c r="F1544">
        <v>0</v>
      </c>
      <c r="G1544">
        <v>15657</v>
      </c>
      <c r="H1544">
        <v>5.9</v>
      </c>
      <c r="I1544">
        <v>22.8</v>
      </c>
      <c r="J1544">
        <v>20.3</v>
      </c>
      <c r="K1544">
        <v>50</v>
      </c>
      <c r="L1544">
        <v>95.8</v>
      </c>
      <c r="M1544">
        <v>0.6</v>
      </c>
      <c r="N1544">
        <v>1</v>
      </c>
      <c r="O1544">
        <v>0.9</v>
      </c>
      <c r="P1544">
        <v>0</v>
      </c>
      <c r="Q1544">
        <v>1.7</v>
      </c>
      <c r="R1544">
        <v>1.4</v>
      </c>
      <c r="S1544">
        <v>94.6</v>
      </c>
      <c r="T1544">
        <v>86.6</v>
      </c>
      <c r="U1544">
        <v>0.9</v>
      </c>
      <c r="V1544">
        <v>2.2000000000000002</v>
      </c>
      <c r="W1544">
        <v>76.8</v>
      </c>
      <c r="X1544">
        <v>11.4</v>
      </c>
      <c r="Y1544">
        <v>1554</v>
      </c>
      <c r="Z1544">
        <v>24.1</v>
      </c>
      <c r="AA1544">
        <v>7242</v>
      </c>
      <c r="AB1544">
        <v>72.900000000000006</v>
      </c>
      <c r="AC1544">
        <v>6.3</v>
      </c>
      <c r="AD1544">
        <v>86000</v>
      </c>
      <c r="AE1544">
        <v>5858</v>
      </c>
      <c r="AF1544">
        <v>2.63</v>
      </c>
      <c r="AG1544">
        <v>18544</v>
      </c>
      <c r="AH1544">
        <v>36311</v>
      </c>
      <c r="AI1544">
        <v>20.9</v>
      </c>
      <c r="AJ1544">
        <v>416</v>
      </c>
      <c r="AK1544">
        <v>3617</v>
      </c>
      <c r="AL1544">
        <v>-2.6</v>
      </c>
      <c r="AM1544">
        <v>936</v>
      </c>
      <c r="AN1544">
        <v>1443</v>
      </c>
      <c r="AO1544">
        <v>0</v>
      </c>
      <c r="AP1544">
        <v>0</v>
      </c>
      <c r="AQ1544">
        <v>0</v>
      </c>
      <c r="AR1544">
        <v>0</v>
      </c>
      <c r="AS1544">
        <v>0</v>
      </c>
      <c r="AT1544">
        <v>0</v>
      </c>
      <c r="AU1544">
        <v>246567</v>
      </c>
      <c r="AV1544">
        <v>0</v>
      </c>
      <c r="AW1544">
        <v>124535</v>
      </c>
      <c r="AX1544">
        <v>8310</v>
      </c>
      <c r="AY1544">
        <v>10779</v>
      </c>
      <c r="AZ1544">
        <v>6</v>
      </c>
      <c r="BA1544">
        <v>752.79</v>
      </c>
      <c r="BB1544">
        <v>20.8</v>
      </c>
    </row>
    <row r="1545" spans="1:54" x14ac:dyDescent="0.3">
      <c r="A1545">
        <v>29067</v>
      </c>
      <c r="B1545" t="s">
        <v>225</v>
      </c>
      <c r="C1545" t="s">
        <v>974</v>
      </c>
      <c r="D1545">
        <v>13546</v>
      </c>
      <c r="E1545">
        <v>13684</v>
      </c>
      <c r="F1545">
        <v>-1</v>
      </c>
      <c r="G1545">
        <v>13684</v>
      </c>
      <c r="H1545">
        <v>5.6</v>
      </c>
      <c r="I1545">
        <v>21.5</v>
      </c>
      <c r="J1545">
        <v>22.2</v>
      </c>
      <c r="K1545">
        <v>50.6</v>
      </c>
      <c r="L1545">
        <v>96.7</v>
      </c>
      <c r="M1545">
        <v>0.4</v>
      </c>
      <c r="N1545">
        <v>0.6</v>
      </c>
      <c r="O1545">
        <v>0.3</v>
      </c>
      <c r="P1545">
        <v>0</v>
      </c>
      <c r="Q1545">
        <v>1.9</v>
      </c>
      <c r="R1545">
        <v>1.2</v>
      </c>
      <c r="S1545">
        <v>95.7</v>
      </c>
      <c r="T1545">
        <v>88.2</v>
      </c>
      <c r="U1545">
        <v>0.5</v>
      </c>
      <c r="V1545">
        <v>1.7</v>
      </c>
      <c r="W1545">
        <v>81.7</v>
      </c>
      <c r="X1545">
        <v>10.5</v>
      </c>
      <c r="Y1545">
        <v>1425</v>
      </c>
      <c r="Z1545">
        <v>30.7</v>
      </c>
      <c r="AA1545">
        <v>6450</v>
      </c>
      <c r="AB1545">
        <v>77.7</v>
      </c>
      <c r="AC1545">
        <v>3.6</v>
      </c>
      <c r="AD1545">
        <v>102900</v>
      </c>
      <c r="AE1545">
        <v>5178</v>
      </c>
      <c r="AF1545">
        <v>2.61</v>
      </c>
      <c r="AG1545">
        <v>16404</v>
      </c>
      <c r="AH1545">
        <v>32130</v>
      </c>
      <c r="AI1545">
        <v>22.6</v>
      </c>
      <c r="AJ1545">
        <v>200</v>
      </c>
      <c r="AK1545">
        <v>2118</v>
      </c>
      <c r="AL1545">
        <v>-8</v>
      </c>
      <c r="AM1545">
        <v>981</v>
      </c>
      <c r="AN1545">
        <v>1315</v>
      </c>
      <c r="AO1545">
        <v>0</v>
      </c>
      <c r="AP1545">
        <v>0</v>
      </c>
      <c r="AQ1545">
        <v>0</v>
      </c>
      <c r="AR1545">
        <v>0</v>
      </c>
      <c r="AS1545">
        <v>0</v>
      </c>
      <c r="AT1545">
        <v>0</v>
      </c>
      <c r="AU1545">
        <v>0</v>
      </c>
      <c r="AV1545">
        <v>0</v>
      </c>
      <c r="AW1545">
        <v>93694</v>
      </c>
      <c r="AX1545">
        <v>6979</v>
      </c>
      <c r="AY1545">
        <v>7693</v>
      </c>
      <c r="AZ1545">
        <v>1</v>
      </c>
      <c r="BA1545">
        <v>813.63</v>
      </c>
      <c r="BB1545">
        <v>16.8</v>
      </c>
    </row>
    <row r="1546" spans="1:54" x14ac:dyDescent="0.3">
      <c r="A1546">
        <v>29069</v>
      </c>
      <c r="B1546" t="s">
        <v>1627</v>
      </c>
      <c r="C1546" t="s">
        <v>974</v>
      </c>
      <c r="D1546">
        <v>31344</v>
      </c>
      <c r="E1546">
        <v>31953</v>
      </c>
      <c r="F1546">
        <v>-1.9</v>
      </c>
      <c r="G1546">
        <v>31953</v>
      </c>
      <c r="H1546">
        <v>7.3</v>
      </c>
      <c r="I1546">
        <v>25.9</v>
      </c>
      <c r="J1546">
        <v>17.399999999999999</v>
      </c>
      <c r="K1546">
        <v>52.1</v>
      </c>
      <c r="L1546">
        <v>87.1</v>
      </c>
      <c r="M1546">
        <v>10.4</v>
      </c>
      <c r="N1546">
        <v>0.4</v>
      </c>
      <c r="O1546">
        <v>0.4</v>
      </c>
      <c r="P1546">
        <v>0</v>
      </c>
      <c r="Q1546">
        <v>1.7</v>
      </c>
      <c r="R1546">
        <v>6.3</v>
      </c>
      <c r="S1546">
        <v>81.2</v>
      </c>
      <c r="T1546">
        <v>83.2</v>
      </c>
      <c r="U1546">
        <v>2.6</v>
      </c>
      <c r="V1546">
        <v>4.9000000000000004</v>
      </c>
      <c r="W1546">
        <v>72.3</v>
      </c>
      <c r="X1546">
        <v>11.4</v>
      </c>
      <c r="Y1546">
        <v>2353</v>
      </c>
      <c r="Z1546">
        <v>20.100000000000001</v>
      </c>
      <c r="AA1546">
        <v>14335</v>
      </c>
      <c r="AB1546">
        <v>61.4</v>
      </c>
      <c r="AC1546">
        <v>11.9</v>
      </c>
      <c r="AD1546">
        <v>67800</v>
      </c>
      <c r="AE1546">
        <v>12882</v>
      </c>
      <c r="AF1546">
        <v>2.42</v>
      </c>
      <c r="AG1546">
        <v>17990</v>
      </c>
      <c r="AH1546">
        <v>31304</v>
      </c>
      <c r="AI1546">
        <v>25.6</v>
      </c>
      <c r="AJ1546">
        <v>756</v>
      </c>
      <c r="AK1546">
        <v>8908</v>
      </c>
      <c r="AL1546">
        <v>2.2999999999999998</v>
      </c>
      <c r="AM1546">
        <v>1854</v>
      </c>
      <c r="AN1546">
        <v>2439</v>
      </c>
      <c r="AO1546">
        <v>3.5</v>
      </c>
      <c r="AP1546">
        <v>0</v>
      </c>
      <c r="AQ1546">
        <v>0</v>
      </c>
      <c r="AR1546">
        <v>0</v>
      </c>
      <c r="AS1546">
        <v>0</v>
      </c>
      <c r="AT1546">
        <v>22.9</v>
      </c>
      <c r="AU1546">
        <v>0</v>
      </c>
      <c r="AV1546">
        <v>132812</v>
      </c>
      <c r="AW1546">
        <v>371322</v>
      </c>
      <c r="AX1546">
        <v>11781</v>
      </c>
      <c r="AY1546">
        <v>24917</v>
      </c>
      <c r="AZ1546">
        <v>15</v>
      </c>
      <c r="BA1546">
        <v>541.07000000000005</v>
      </c>
      <c r="BB1546">
        <v>59.1</v>
      </c>
    </row>
    <row r="1547" spans="1:54" x14ac:dyDescent="0.3">
      <c r="A1547">
        <v>29071</v>
      </c>
      <c r="B1547" t="s">
        <v>45</v>
      </c>
      <c r="C1547" t="s">
        <v>974</v>
      </c>
      <c r="D1547">
        <v>102084</v>
      </c>
      <c r="E1547">
        <v>101491</v>
      </c>
      <c r="F1547">
        <v>0.6</v>
      </c>
      <c r="G1547">
        <v>101492</v>
      </c>
      <c r="H1547">
        <v>6.2</v>
      </c>
      <c r="I1547">
        <v>23.6</v>
      </c>
      <c r="J1547">
        <v>15.6</v>
      </c>
      <c r="K1547">
        <v>50.3</v>
      </c>
      <c r="L1547">
        <v>96.9</v>
      </c>
      <c r="M1547">
        <v>1</v>
      </c>
      <c r="N1547">
        <v>0.4</v>
      </c>
      <c r="O1547">
        <v>0.5</v>
      </c>
      <c r="P1547">
        <v>0</v>
      </c>
      <c r="Q1547">
        <v>1.2</v>
      </c>
      <c r="R1547">
        <v>1.7</v>
      </c>
      <c r="S1547">
        <v>95.3</v>
      </c>
      <c r="T1547">
        <v>89.2</v>
      </c>
      <c r="U1547">
        <v>1.1000000000000001</v>
      </c>
      <c r="V1547">
        <v>2.2999999999999998</v>
      </c>
      <c r="W1547">
        <v>85.4</v>
      </c>
      <c r="X1547">
        <v>17.899999999999999</v>
      </c>
      <c r="Y1547">
        <v>8051</v>
      </c>
      <c r="Z1547">
        <v>27.9</v>
      </c>
      <c r="AA1547">
        <v>43886</v>
      </c>
      <c r="AB1547">
        <v>76.599999999999994</v>
      </c>
      <c r="AC1547">
        <v>11.1</v>
      </c>
      <c r="AD1547">
        <v>150500</v>
      </c>
      <c r="AE1547">
        <v>39263</v>
      </c>
      <c r="AF1547">
        <v>2.56</v>
      </c>
      <c r="AG1547">
        <v>24742</v>
      </c>
      <c r="AH1547">
        <v>48857</v>
      </c>
      <c r="AI1547">
        <v>12.5</v>
      </c>
      <c r="AJ1547">
        <v>2598</v>
      </c>
      <c r="AK1547">
        <v>33020</v>
      </c>
      <c r="AL1547">
        <v>1.6</v>
      </c>
      <c r="AM1547">
        <v>6608</v>
      </c>
      <c r="AN1547">
        <v>8512</v>
      </c>
      <c r="AO1547">
        <v>0</v>
      </c>
      <c r="AP1547">
        <v>0</v>
      </c>
      <c r="AQ1547">
        <v>0.3</v>
      </c>
      <c r="AR1547">
        <v>0</v>
      </c>
      <c r="AS1547">
        <v>0</v>
      </c>
      <c r="AT1547">
        <v>26.3</v>
      </c>
      <c r="AU1547">
        <v>2432105</v>
      </c>
      <c r="AV1547">
        <v>386379</v>
      </c>
      <c r="AW1547">
        <v>1326744</v>
      </c>
      <c r="AX1547">
        <v>13268</v>
      </c>
      <c r="AY1547">
        <v>109271</v>
      </c>
      <c r="AZ1547">
        <v>295</v>
      </c>
      <c r="BA1547">
        <v>922.68</v>
      </c>
      <c r="BB1547">
        <v>110</v>
      </c>
    </row>
    <row r="1548" spans="1:54" x14ac:dyDescent="0.3">
      <c r="A1548">
        <v>29073</v>
      </c>
      <c r="B1548" t="s">
        <v>1628</v>
      </c>
      <c r="C1548" t="s">
        <v>974</v>
      </c>
      <c r="D1548">
        <v>14866</v>
      </c>
      <c r="E1548">
        <v>15221</v>
      </c>
      <c r="F1548">
        <v>-2.2999999999999998</v>
      </c>
      <c r="G1548">
        <v>15222</v>
      </c>
      <c r="H1548">
        <v>5</v>
      </c>
      <c r="I1548">
        <v>21.2</v>
      </c>
      <c r="J1548">
        <v>21.6</v>
      </c>
      <c r="K1548">
        <v>50.6</v>
      </c>
      <c r="L1548">
        <v>97.6</v>
      </c>
      <c r="M1548">
        <v>0.4</v>
      </c>
      <c r="N1548">
        <v>0.3</v>
      </c>
      <c r="O1548">
        <v>0.5</v>
      </c>
      <c r="P1548">
        <v>0</v>
      </c>
      <c r="Q1548">
        <v>1.2</v>
      </c>
      <c r="R1548">
        <v>1.4</v>
      </c>
      <c r="S1548">
        <v>96.3</v>
      </c>
      <c r="T1548">
        <v>89.1</v>
      </c>
      <c r="U1548">
        <v>0.7</v>
      </c>
      <c r="V1548">
        <v>1.8</v>
      </c>
      <c r="W1548">
        <v>84.2</v>
      </c>
      <c r="X1548">
        <v>15.4</v>
      </c>
      <c r="Y1548">
        <v>1329</v>
      </c>
      <c r="Z1548">
        <v>27.1</v>
      </c>
      <c r="AA1548">
        <v>8131</v>
      </c>
      <c r="AB1548">
        <v>77.2</v>
      </c>
      <c r="AC1548">
        <v>6.1</v>
      </c>
      <c r="AD1548">
        <v>116000</v>
      </c>
      <c r="AE1548">
        <v>6168</v>
      </c>
      <c r="AF1548">
        <v>2.4</v>
      </c>
      <c r="AG1548">
        <v>21830</v>
      </c>
      <c r="AH1548">
        <v>41392</v>
      </c>
      <c r="AI1548">
        <v>14.8</v>
      </c>
      <c r="AJ1548">
        <v>429</v>
      </c>
      <c r="AK1548">
        <v>4732</v>
      </c>
      <c r="AL1548">
        <v>3.8</v>
      </c>
      <c r="AM1548">
        <v>1184</v>
      </c>
      <c r="AN1548">
        <v>1844</v>
      </c>
      <c r="AO1548">
        <v>0</v>
      </c>
      <c r="AP1548">
        <v>0</v>
      </c>
      <c r="AQ1548">
        <v>0</v>
      </c>
      <c r="AR1548">
        <v>0</v>
      </c>
      <c r="AS1548">
        <v>0</v>
      </c>
      <c r="AT1548">
        <v>0</v>
      </c>
      <c r="AU1548">
        <v>172359</v>
      </c>
      <c r="AV1548">
        <v>63145</v>
      </c>
      <c r="AW1548">
        <v>146014</v>
      </c>
      <c r="AX1548">
        <v>9486</v>
      </c>
      <c r="AY1548">
        <v>13473</v>
      </c>
      <c r="AZ1548">
        <v>3</v>
      </c>
      <c r="BA1548">
        <v>517.79999999999995</v>
      </c>
      <c r="BB1548">
        <v>29.4</v>
      </c>
    </row>
    <row r="1549" spans="1:54" x14ac:dyDescent="0.3">
      <c r="A1549">
        <v>29075</v>
      </c>
      <c r="B1549" t="s">
        <v>1629</v>
      </c>
      <c r="C1549" t="s">
        <v>974</v>
      </c>
      <c r="D1549">
        <v>6826</v>
      </c>
      <c r="E1549">
        <v>6738</v>
      </c>
      <c r="F1549">
        <v>1.3</v>
      </c>
      <c r="G1549">
        <v>6738</v>
      </c>
      <c r="H1549">
        <v>7.5</v>
      </c>
      <c r="I1549">
        <v>24.6</v>
      </c>
      <c r="J1549">
        <v>19.7</v>
      </c>
      <c r="K1549">
        <v>51.7</v>
      </c>
      <c r="L1549">
        <v>97.7</v>
      </c>
      <c r="M1549">
        <v>0.6</v>
      </c>
      <c r="N1549">
        <v>0.3</v>
      </c>
      <c r="O1549">
        <v>0.4</v>
      </c>
      <c r="P1549">
        <v>0</v>
      </c>
      <c r="Q1549">
        <v>1</v>
      </c>
      <c r="R1549">
        <v>1</v>
      </c>
      <c r="S1549">
        <v>96.8</v>
      </c>
      <c r="T1549">
        <v>85.3</v>
      </c>
      <c r="U1549">
        <v>0.8</v>
      </c>
      <c r="V1549">
        <v>4.2</v>
      </c>
      <c r="W1549">
        <v>85.7</v>
      </c>
      <c r="X1549">
        <v>15.3</v>
      </c>
      <c r="Y1549">
        <v>604</v>
      </c>
      <c r="Z1549">
        <v>20.5</v>
      </c>
      <c r="AA1549">
        <v>3196</v>
      </c>
      <c r="AB1549">
        <v>72.2</v>
      </c>
      <c r="AC1549">
        <v>8.1999999999999993</v>
      </c>
      <c r="AD1549">
        <v>80400</v>
      </c>
      <c r="AE1549">
        <v>2800</v>
      </c>
      <c r="AF1549">
        <v>2.33</v>
      </c>
      <c r="AG1549">
        <v>20534</v>
      </c>
      <c r="AH1549">
        <v>39192</v>
      </c>
      <c r="AI1549">
        <v>17.2</v>
      </c>
      <c r="AJ1549">
        <v>198</v>
      </c>
      <c r="AK1549">
        <v>1737</v>
      </c>
      <c r="AL1549">
        <v>-4.2</v>
      </c>
      <c r="AM1549">
        <v>531</v>
      </c>
      <c r="AN1549">
        <v>830</v>
      </c>
      <c r="AO1549">
        <v>0</v>
      </c>
      <c r="AP1549">
        <v>0</v>
      </c>
      <c r="AQ1549">
        <v>0</v>
      </c>
      <c r="AR1549">
        <v>0</v>
      </c>
      <c r="AS1549">
        <v>0</v>
      </c>
      <c r="AT1549">
        <v>0</v>
      </c>
      <c r="AU1549">
        <v>0</v>
      </c>
      <c r="AV1549">
        <v>35196</v>
      </c>
      <c r="AW1549">
        <v>59228</v>
      </c>
      <c r="AX1549">
        <v>9511</v>
      </c>
      <c r="AY1549">
        <v>2012</v>
      </c>
      <c r="AZ1549">
        <v>4</v>
      </c>
      <c r="BA1549">
        <v>491.42</v>
      </c>
      <c r="BB1549">
        <v>13.7</v>
      </c>
    </row>
    <row r="1550" spans="1:54" x14ac:dyDescent="0.3">
      <c r="A1550">
        <v>29077</v>
      </c>
      <c r="B1550" t="s">
        <v>43</v>
      </c>
      <c r="C1550" t="s">
        <v>974</v>
      </c>
      <c r="D1550">
        <v>285865</v>
      </c>
      <c r="E1550">
        <v>275174</v>
      </c>
      <c r="F1550">
        <v>3.9</v>
      </c>
      <c r="G1550">
        <v>275174</v>
      </c>
      <c r="H1550">
        <v>6.1</v>
      </c>
      <c r="I1550">
        <v>21</v>
      </c>
      <c r="J1550">
        <v>15.3</v>
      </c>
      <c r="K1550">
        <v>51.2</v>
      </c>
      <c r="L1550">
        <v>91.3</v>
      </c>
      <c r="M1550">
        <v>3.2</v>
      </c>
      <c r="N1550">
        <v>0.7</v>
      </c>
      <c r="O1550">
        <v>1.9</v>
      </c>
      <c r="P1550">
        <v>0.1</v>
      </c>
      <c r="Q1550">
        <v>2.7</v>
      </c>
      <c r="R1550">
        <v>3.5</v>
      </c>
      <c r="S1550">
        <v>88.4</v>
      </c>
      <c r="T1550">
        <v>78.3</v>
      </c>
      <c r="U1550">
        <v>3.1</v>
      </c>
      <c r="V1550">
        <v>5.0999999999999996</v>
      </c>
      <c r="W1550">
        <v>90.1</v>
      </c>
      <c r="X1550">
        <v>28.3</v>
      </c>
      <c r="Y1550">
        <v>23944</v>
      </c>
      <c r="Z1550">
        <v>19</v>
      </c>
      <c r="AA1550">
        <v>129146</v>
      </c>
      <c r="AB1550">
        <v>59.3</v>
      </c>
      <c r="AC1550">
        <v>22.2</v>
      </c>
      <c r="AD1550">
        <v>128100</v>
      </c>
      <c r="AE1550">
        <v>115574</v>
      </c>
      <c r="AF1550">
        <v>2.2999999999999998</v>
      </c>
      <c r="AG1550">
        <v>23520</v>
      </c>
      <c r="AH1550">
        <v>40337</v>
      </c>
      <c r="AI1550">
        <v>18.7</v>
      </c>
      <c r="AJ1550">
        <v>8201</v>
      </c>
      <c r="AK1550">
        <v>137721</v>
      </c>
      <c r="AL1550">
        <v>-3.2</v>
      </c>
      <c r="AM1550">
        <v>19963</v>
      </c>
      <c r="AN1550">
        <v>26031</v>
      </c>
      <c r="AO1550">
        <v>1.9</v>
      </c>
      <c r="AP1550">
        <v>0.7</v>
      </c>
      <c r="AQ1550">
        <v>1.1000000000000001</v>
      </c>
      <c r="AR1550">
        <v>0</v>
      </c>
      <c r="AS1550">
        <v>1.4</v>
      </c>
      <c r="AT1550">
        <v>25.2</v>
      </c>
      <c r="AU1550">
        <v>3845368</v>
      </c>
      <c r="AV1550">
        <v>5076007</v>
      </c>
      <c r="AW1550">
        <v>4710360</v>
      </c>
      <c r="AX1550">
        <v>17856</v>
      </c>
      <c r="AY1550">
        <v>578286</v>
      </c>
      <c r="AZ1550">
        <v>1614</v>
      </c>
      <c r="BA1550">
        <v>675.3</v>
      </c>
      <c r="BB1550">
        <v>407.5</v>
      </c>
    </row>
    <row r="1551" spans="1:54" x14ac:dyDescent="0.3">
      <c r="A1551">
        <v>29079</v>
      </c>
      <c r="B1551" t="s">
        <v>286</v>
      </c>
      <c r="C1551" t="s">
        <v>974</v>
      </c>
      <c r="D1551">
        <v>10197</v>
      </c>
      <c r="E1551">
        <v>10261</v>
      </c>
      <c r="F1551">
        <v>-0.6</v>
      </c>
      <c r="G1551">
        <v>10261</v>
      </c>
      <c r="H1551">
        <v>6.8</v>
      </c>
      <c r="I1551">
        <v>23.5</v>
      </c>
      <c r="J1551">
        <v>21.2</v>
      </c>
      <c r="K1551">
        <v>52.6</v>
      </c>
      <c r="L1551">
        <v>96.8</v>
      </c>
      <c r="M1551">
        <v>0.8</v>
      </c>
      <c r="N1551">
        <v>0.6</v>
      </c>
      <c r="O1551">
        <v>0.7</v>
      </c>
      <c r="P1551">
        <v>0.1</v>
      </c>
      <c r="Q1551">
        <v>1.1000000000000001</v>
      </c>
      <c r="R1551">
        <v>2</v>
      </c>
      <c r="S1551">
        <v>95</v>
      </c>
      <c r="T1551">
        <v>84.2</v>
      </c>
      <c r="U1551">
        <v>1</v>
      </c>
      <c r="V1551">
        <v>4.4000000000000004</v>
      </c>
      <c r="W1551">
        <v>85.4</v>
      </c>
      <c r="X1551">
        <v>14.9</v>
      </c>
      <c r="Y1551">
        <v>819</v>
      </c>
      <c r="Z1551">
        <v>20.3</v>
      </c>
      <c r="AA1551">
        <v>5003</v>
      </c>
      <c r="AB1551">
        <v>72.3</v>
      </c>
      <c r="AC1551">
        <v>10.5</v>
      </c>
      <c r="AD1551">
        <v>72700</v>
      </c>
      <c r="AE1551">
        <v>4148</v>
      </c>
      <c r="AF1551">
        <v>2.4</v>
      </c>
      <c r="AG1551">
        <v>19527</v>
      </c>
      <c r="AH1551">
        <v>37964</v>
      </c>
      <c r="AI1551">
        <v>15.8</v>
      </c>
      <c r="AJ1551">
        <v>243</v>
      </c>
      <c r="AK1551">
        <v>2672</v>
      </c>
      <c r="AL1551">
        <v>2.6</v>
      </c>
      <c r="AM1551">
        <v>707</v>
      </c>
      <c r="AN1551">
        <v>669</v>
      </c>
      <c r="AO1551">
        <v>0</v>
      </c>
      <c r="AP1551">
        <v>0</v>
      </c>
      <c r="AQ1551">
        <v>0</v>
      </c>
      <c r="AR1551">
        <v>0</v>
      </c>
      <c r="AS1551">
        <v>0</v>
      </c>
      <c r="AT1551">
        <v>0</v>
      </c>
      <c r="AU1551">
        <v>0</v>
      </c>
      <c r="AV1551">
        <v>76462</v>
      </c>
      <c r="AW1551">
        <v>88259</v>
      </c>
      <c r="AX1551">
        <v>8765</v>
      </c>
      <c r="AY1551">
        <v>6236</v>
      </c>
      <c r="AZ1551">
        <v>4</v>
      </c>
      <c r="BA1551">
        <v>435.28</v>
      </c>
      <c r="BB1551">
        <v>23.6</v>
      </c>
    </row>
    <row r="1552" spans="1:54" x14ac:dyDescent="0.3">
      <c r="A1552">
        <v>29081</v>
      </c>
      <c r="B1552" t="s">
        <v>281</v>
      </c>
      <c r="C1552" t="s">
        <v>974</v>
      </c>
      <c r="D1552">
        <v>8639</v>
      </c>
      <c r="E1552">
        <v>8957</v>
      </c>
      <c r="F1552">
        <v>-3.6</v>
      </c>
      <c r="G1552">
        <v>8957</v>
      </c>
      <c r="H1552">
        <v>6.8</v>
      </c>
      <c r="I1552">
        <v>24.7</v>
      </c>
      <c r="J1552">
        <v>21</v>
      </c>
      <c r="K1552">
        <v>50.2</v>
      </c>
      <c r="L1552">
        <v>97.3</v>
      </c>
      <c r="M1552">
        <v>0.5</v>
      </c>
      <c r="N1552">
        <v>0.5</v>
      </c>
      <c r="O1552">
        <v>0.4</v>
      </c>
      <c r="P1552">
        <v>0.1</v>
      </c>
      <c r="Q1552">
        <v>1.1000000000000001</v>
      </c>
      <c r="R1552">
        <v>2.2000000000000002</v>
      </c>
      <c r="S1552">
        <v>95.5</v>
      </c>
      <c r="T1552">
        <v>86.4</v>
      </c>
      <c r="U1552">
        <v>1.2</v>
      </c>
      <c r="V1552">
        <v>2.5</v>
      </c>
      <c r="W1552">
        <v>82.7</v>
      </c>
      <c r="X1552">
        <v>9.6</v>
      </c>
      <c r="Y1552">
        <v>820</v>
      </c>
      <c r="Z1552">
        <v>21.2</v>
      </c>
      <c r="AA1552">
        <v>4386</v>
      </c>
      <c r="AB1552">
        <v>74.3</v>
      </c>
      <c r="AC1552">
        <v>7.9</v>
      </c>
      <c r="AD1552">
        <v>71300</v>
      </c>
      <c r="AE1552">
        <v>3515</v>
      </c>
      <c r="AF1552">
        <v>2.46</v>
      </c>
      <c r="AG1552">
        <v>19468</v>
      </c>
      <c r="AH1552">
        <v>37739</v>
      </c>
      <c r="AI1552">
        <v>16.3</v>
      </c>
      <c r="AJ1552">
        <v>209</v>
      </c>
      <c r="AK1552">
        <v>1970</v>
      </c>
      <c r="AL1552">
        <v>2.2999999999999998</v>
      </c>
      <c r="AM1552">
        <v>647</v>
      </c>
      <c r="AN1552">
        <v>1121</v>
      </c>
      <c r="AO1552">
        <v>0</v>
      </c>
      <c r="AP1552">
        <v>0</v>
      </c>
      <c r="AQ1552">
        <v>0</v>
      </c>
      <c r="AR1552">
        <v>0</v>
      </c>
      <c r="AS1552">
        <v>0</v>
      </c>
      <c r="AT1552">
        <v>0</v>
      </c>
      <c r="AU1552">
        <v>0</v>
      </c>
      <c r="AV1552">
        <v>55455</v>
      </c>
      <c r="AW1552">
        <v>143542</v>
      </c>
      <c r="AX1552">
        <v>16382</v>
      </c>
      <c r="AY1552">
        <v>11022</v>
      </c>
      <c r="AZ1552">
        <v>3</v>
      </c>
      <c r="BA1552">
        <v>722.5</v>
      </c>
      <c r="BB1552">
        <v>12.4</v>
      </c>
    </row>
    <row r="1553" spans="1:54" x14ac:dyDescent="0.3">
      <c r="A1553">
        <v>29083</v>
      </c>
      <c r="B1553" t="s">
        <v>41</v>
      </c>
      <c r="C1553" t="s">
        <v>974</v>
      </c>
      <c r="D1553">
        <v>22028</v>
      </c>
      <c r="E1553">
        <v>22272</v>
      </c>
      <c r="F1553">
        <v>-1.1000000000000001</v>
      </c>
      <c r="G1553">
        <v>22272</v>
      </c>
      <c r="H1553">
        <v>6</v>
      </c>
      <c r="I1553">
        <v>22.4</v>
      </c>
      <c r="J1553">
        <v>20.5</v>
      </c>
      <c r="K1553">
        <v>50.9</v>
      </c>
      <c r="L1553">
        <v>95.7</v>
      </c>
      <c r="M1553">
        <v>1.4</v>
      </c>
      <c r="N1553">
        <v>0.6</v>
      </c>
      <c r="O1553">
        <v>0.4</v>
      </c>
      <c r="P1553">
        <v>0.1</v>
      </c>
      <c r="Q1553">
        <v>1.8</v>
      </c>
      <c r="R1553">
        <v>2.1</v>
      </c>
      <c r="S1553">
        <v>93.9</v>
      </c>
      <c r="T1553">
        <v>83.9</v>
      </c>
      <c r="U1553">
        <v>1.2</v>
      </c>
      <c r="V1553">
        <v>2</v>
      </c>
      <c r="W1553">
        <v>85.8</v>
      </c>
      <c r="X1553">
        <v>14.4</v>
      </c>
      <c r="Y1553">
        <v>2212</v>
      </c>
      <c r="Z1553">
        <v>23</v>
      </c>
      <c r="AA1553">
        <v>10874</v>
      </c>
      <c r="AB1553">
        <v>73.099999999999994</v>
      </c>
      <c r="AC1553">
        <v>9.1999999999999993</v>
      </c>
      <c r="AD1553">
        <v>95700</v>
      </c>
      <c r="AE1553">
        <v>9551</v>
      </c>
      <c r="AF1553">
        <v>2.29</v>
      </c>
      <c r="AG1553">
        <v>22394</v>
      </c>
      <c r="AH1553">
        <v>39839</v>
      </c>
      <c r="AI1553">
        <v>18.100000000000001</v>
      </c>
      <c r="AJ1553">
        <v>574</v>
      </c>
      <c r="AK1553">
        <v>6537</v>
      </c>
      <c r="AL1553">
        <v>-1</v>
      </c>
      <c r="AM1553">
        <v>1411</v>
      </c>
      <c r="AN1553">
        <v>1849</v>
      </c>
      <c r="AO1553">
        <v>0</v>
      </c>
      <c r="AP1553">
        <v>0</v>
      </c>
      <c r="AQ1553">
        <v>0</v>
      </c>
      <c r="AR1553">
        <v>0</v>
      </c>
      <c r="AS1553">
        <v>0</v>
      </c>
      <c r="AT1553">
        <v>0</v>
      </c>
      <c r="AU1553">
        <v>566623</v>
      </c>
      <c r="AV1553">
        <v>101135</v>
      </c>
      <c r="AW1553">
        <v>284256</v>
      </c>
      <c r="AX1553">
        <v>12697</v>
      </c>
      <c r="AY1553">
        <v>25044</v>
      </c>
      <c r="AZ1553">
        <v>6</v>
      </c>
      <c r="BA1553">
        <v>696.95</v>
      </c>
      <c r="BB1553">
        <v>32</v>
      </c>
    </row>
    <row r="1554" spans="1:54" x14ac:dyDescent="0.3">
      <c r="A1554">
        <v>29085</v>
      </c>
      <c r="B1554" t="s">
        <v>1630</v>
      </c>
      <c r="C1554" t="s">
        <v>974</v>
      </c>
      <c r="D1554">
        <v>9219</v>
      </c>
      <c r="E1554">
        <v>9627</v>
      </c>
      <c r="F1554">
        <v>-4.2</v>
      </c>
      <c r="G1554">
        <v>9627</v>
      </c>
      <c r="H1554">
        <v>3.9</v>
      </c>
      <c r="I1554">
        <v>17</v>
      </c>
      <c r="J1554">
        <v>31.9</v>
      </c>
      <c r="K1554">
        <v>51.1</v>
      </c>
      <c r="L1554">
        <v>96.7</v>
      </c>
      <c r="M1554">
        <v>0.4</v>
      </c>
      <c r="N1554">
        <v>0.8</v>
      </c>
      <c r="O1554">
        <v>0.2</v>
      </c>
      <c r="P1554">
        <v>0.1</v>
      </c>
      <c r="Q1554">
        <v>1.8</v>
      </c>
      <c r="R1554">
        <v>1.4</v>
      </c>
      <c r="S1554">
        <v>95.5</v>
      </c>
      <c r="T1554">
        <v>89.4</v>
      </c>
      <c r="U1554">
        <v>0.6</v>
      </c>
      <c r="V1554">
        <v>2.6</v>
      </c>
      <c r="W1554">
        <v>82.4</v>
      </c>
      <c r="X1554">
        <v>10.4</v>
      </c>
      <c r="Y1554">
        <v>1315</v>
      </c>
      <c r="Z1554">
        <v>32.6</v>
      </c>
      <c r="AA1554">
        <v>6732</v>
      </c>
      <c r="AB1554">
        <v>82.8</v>
      </c>
      <c r="AC1554">
        <v>1.9</v>
      </c>
      <c r="AD1554">
        <v>98700</v>
      </c>
      <c r="AE1554">
        <v>4219</v>
      </c>
      <c r="AF1554">
        <v>2.23</v>
      </c>
      <c r="AG1554">
        <v>17361</v>
      </c>
      <c r="AH1554">
        <v>29325</v>
      </c>
      <c r="AI1554">
        <v>21.6</v>
      </c>
      <c r="AJ1554">
        <v>147</v>
      </c>
      <c r="AK1554">
        <v>667</v>
      </c>
      <c r="AL1554">
        <v>2.6</v>
      </c>
      <c r="AM1554">
        <v>681</v>
      </c>
      <c r="AN1554">
        <v>995</v>
      </c>
      <c r="AO1554">
        <v>0</v>
      </c>
      <c r="AP1554">
        <v>0</v>
      </c>
      <c r="AQ1554">
        <v>0</v>
      </c>
      <c r="AR1554">
        <v>0</v>
      </c>
      <c r="AS1554">
        <v>0</v>
      </c>
      <c r="AT1554">
        <v>0</v>
      </c>
      <c r="AU1554">
        <v>0</v>
      </c>
      <c r="AV1554">
        <v>0</v>
      </c>
      <c r="AW1554">
        <v>49990</v>
      </c>
      <c r="AX1554">
        <v>5516</v>
      </c>
      <c r="AY1554">
        <v>1641</v>
      </c>
      <c r="AZ1554">
        <v>0</v>
      </c>
      <c r="BA1554">
        <v>399.09</v>
      </c>
      <c r="BB1554">
        <v>24.1</v>
      </c>
    </row>
    <row r="1555" spans="1:54" x14ac:dyDescent="0.3">
      <c r="A1555">
        <v>29087</v>
      </c>
      <c r="B1555" t="s">
        <v>1631</v>
      </c>
      <c r="C1555" t="s">
        <v>974</v>
      </c>
      <c r="D1555">
        <v>4516</v>
      </c>
      <c r="E1555">
        <v>4912</v>
      </c>
      <c r="F1555">
        <v>-8.1</v>
      </c>
      <c r="G1555">
        <v>4912</v>
      </c>
      <c r="H1555">
        <v>5.0999999999999996</v>
      </c>
      <c r="I1555">
        <v>19.899999999999999</v>
      </c>
      <c r="J1555">
        <v>22.8</v>
      </c>
      <c r="K1555">
        <v>50.7</v>
      </c>
      <c r="L1555">
        <v>97.5</v>
      </c>
      <c r="M1555">
        <v>0.3</v>
      </c>
      <c r="N1555">
        <v>0.9</v>
      </c>
      <c r="O1555">
        <v>0.4</v>
      </c>
      <c r="P1555">
        <v>0</v>
      </c>
      <c r="Q1555">
        <v>1</v>
      </c>
      <c r="R1555">
        <v>1</v>
      </c>
      <c r="S1555">
        <v>96.6</v>
      </c>
      <c r="T1555">
        <v>85.1</v>
      </c>
      <c r="U1555">
        <v>0.5</v>
      </c>
      <c r="V1555">
        <v>1.6</v>
      </c>
      <c r="W1555">
        <v>89.7</v>
      </c>
      <c r="X1555">
        <v>16.2</v>
      </c>
      <c r="Y1555">
        <v>515</v>
      </c>
      <c r="Z1555">
        <v>20.3</v>
      </c>
      <c r="AA1555">
        <v>2783</v>
      </c>
      <c r="AB1555">
        <v>71.599999999999994</v>
      </c>
      <c r="AC1555">
        <v>9.4</v>
      </c>
      <c r="AD1555">
        <v>78900</v>
      </c>
      <c r="AE1555">
        <v>2218</v>
      </c>
      <c r="AF1555">
        <v>2.1</v>
      </c>
      <c r="AG1555">
        <v>24127</v>
      </c>
      <c r="AH1555">
        <v>42979</v>
      </c>
      <c r="AI1555">
        <v>12.3</v>
      </c>
      <c r="AJ1555">
        <v>137</v>
      </c>
      <c r="AK1555">
        <v>971</v>
      </c>
      <c r="AL1555">
        <v>4</v>
      </c>
      <c r="AM1555">
        <v>422</v>
      </c>
      <c r="AN1555">
        <v>537</v>
      </c>
      <c r="AO1555">
        <v>0</v>
      </c>
      <c r="AP1555">
        <v>0</v>
      </c>
      <c r="AQ1555">
        <v>0</v>
      </c>
      <c r="AR1555">
        <v>0</v>
      </c>
      <c r="AS1555">
        <v>0</v>
      </c>
      <c r="AT1555">
        <v>0</v>
      </c>
      <c r="AU1555">
        <v>0</v>
      </c>
      <c r="AV1555">
        <v>84686</v>
      </c>
      <c r="AW1555">
        <v>35782</v>
      </c>
      <c r="AX1555">
        <v>7214</v>
      </c>
      <c r="AY1555">
        <v>3966</v>
      </c>
      <c r="AZ1555">
        <v>0</v>
      </c>
      <c r="BA1555">
        <v>462.69</v>
      </c>
      <c r="BB1555">
        <v>10.6</v>
      </c>
    </row>
    <row r="1556" spans="1:54" x14ac:dyDescent="0.3">
      <c r="A1556">
        <v>29089</v>
      </c>
      <c r="B1556" t="s">
        <v>106</v>
      </c>
      <c r="C1556" t="s">
        <v>974</v>
      </c>
      <c r="D1556">
        <v>10159</v>
      </c>
      <c r="E1556">
        <v>10148</v>
      </c>
      <c r="F1556">
        <v>0.1</v>
      </c>
      <c r="G1556">
        <v>10144</v>
      </c>
      <c r="H1556">
        <v>5.9</v>
      </c>
      <c r="I1556">
        <v>21.7</v>
      </c>
      <c r="J1556">
        <v>17</v>
      </c>
      <c r="K1556">
        <v>50.2</v>
      </c>
      <c r="L1556">
        <v>91.6</v>
      </c>
      <c r="M1556">
        <v>5.6</v>
      </c>
      <c r="N1556">
        <v>0.6</v>
      </c>
      <c r="O1556">
        <v>0.2</v>
      </c>
      <c r="P1556">
        <v>0.1</v>
      </c>
      <c r="Q1556">
        <v>1.9</v>
      </c>
      <c r="R1556">
        <v>1.4</v>
      </c>
      <c r="S1556">
        <v>90.6</v>
      </c>
      <c r="T1556">
        <v>87.8</v>
      </c>
      <c r="U1556">
        <v>1.3</v>
      </c>
      <c r="V1556">
        <v>1.9</v>
      </c>
      <c r="W1556">
        <v>85.6</v>
      </c>
      <c r="X1556">
        <v>22.7</v>
      </c>
      <c r="Y1556">
        <v>842</v>
      </c>
      <c r="Z1556">
        <v>24.5</v>
      </c>
      <c r="AA1556">
        <v>4543</v>
      </c>
      <c r="AB1556">
        <v>74</v>
      </c>
      <c r="AC1556">
        <v>8.5</v>
      </c>
      <c r="AD1556">
        <v>96400</v>
      </c>
      <c r="AE1556">
        <v>3825</v>
      </c>
      <c r="AF1556">
        <v>2.46</v>
      </c>
      <c r="AG1556">
        <v>21598</v>
      </c>
      <c r="AH1556">
        <v>42747</v>
      </c>
      <c r="AI1556">
        <v>18.2</v>
      </c>
      <c r="AJ1556">
        <v>192</v>
      </c>
      <c r="AK1556">
        <v>1942</v>
      </c>
      <c r="AL1556">
        <v>1.3</v>
      </c>
      <c r="AM1556">
        <v>676</v>
      </c>
      <c r="AN1556">
        <v>946</v>
      </c>
      <c r="AO1556">
        <v>0</v>
      </c>
      <c r="AP1556">
        <v>0</v>
      </c>
      <c r="AQ1556">
        <v>0</v>
      </c>
      <c r="AR1556">
        <v>0</v>
      </c>
      <c r="AS1556">
        <v>0</v>
      </c>
      <c r="AT1556">
        <v>0</v>
      </c>
      <c r="AU1556">
        <v>0</v>
      </c>
      <c r="AV1556">
        <v>19306</v>
      </c>
      <c r="AW1556">
        <v>88059</v>
      </c>
      <c r="AX1556">
        <v>8968</v>
      </c>
      <c r="AY1556">
        <v>3435</v>
      </c>
      <c r="AZ1556">
        <v>1</v>
      </c>
      <c r="BA1556">
        <v>463.85</v>
      </c>
      <c r="BB1556">
        <v>21.9</v>
      </c>
    </row>
    <row r="1557" spans="1:54" x14ac:dyDescent="0.3">
      <c r="A1557">
        <v>29091</v>
      </c>
      <c r="B1557" t="s">
        <v>1632</v>
      </c>
      <c r="C1557" t="s">
        <v>974</v>
      </c>
      <c r="D1557">
        <v>40173</v>
      </c>
      <c r="E1557">
        <v>40400</v>
      </c>
      <c r="F1557">
        <v>-0.6</v>
      </c>
      <c r="G1557">
        <v>40400</v>
      </c>
      <c r="H1557">
        <v>6.6</v>
      </c>
      <c r="I1557">
        <v>24.2</v>
      </c>
      <c r="J1557">
        <v>18.5</v>
      </c>
      <c r="K1557">
        <v>51.3</v>
      </c>
      <c r="L1557">
        <v>96.3</v>
      </c>
      <c r="M1557">
        <v>0.5</v>
      </c>
      <c r="N1557">
        <v>0.8</v>
      </c>
      <c r="O1557">
        <v>0.7</v>
      </c>
      <c r="P1557">
        <v>0</v>
      </c>
      <c r="Q1557">
        <v>1.7</v>
      </c>
      <c r="R1557">
        <v>2</v>
      </c>
      <c r="S1557">
        <v>94.6</v>
      </c>
      <c r="T1557">
        <v>86.4</v>
      </c>
      <c r="U1557">
        <v>1.5</v>
      </c>
      <c r="V1557">
        <v>3</v>
      </c>
      <c r="W1557">
        <v>82.6</v>
      </c>
      <c r="X1557">
        <v>15.4</v>
      </c>
      <c r="Y1557">
        <v>3567</v>
      </c>
      <c r="Z1557">
        <v>19.600000000000001</v>
      </c>
      <c r="AA1557">
        <v>18062</v>
      </c>
      <c r="AB1557">
        <v>69.7</v>
      </c>
      <c r="AC1557">
        <v>10.4</v>
      </c>
      <c r="AD1557">
        <v>97700</v>
      </c>
      <c r="AE1557">
        <v>15796</v>
      </c>
      <c r="AF1557">
        <v>2.52</v>
      </c>
      <c r="AG1557">
        <v>17416</v>
      </c>
      <c r="AH1557">
        <v>32533</v>
      </c>
      <c r="AI1557">
        <v>23.8</v>
      </c>
      <c r="AJ1557">
        <v>1124</v>
      </c>
      <c r="AK1557">
        <v>12844</v>
      </c>
      <c r="AL1557">
        <v>0</v>
      </c>
      <c r="AM1557">
        <v>2944</v>
      </c>
      <c r="AN1557">
        <v>4515</v>
      </c>
      <c r="AO1557">
        <v>0</v>
      </c>
      <c r="AP1557">
        <v>0</v>
      </c>
      <c r="AQ1557">
        <v>0</v>
      </c>
      <c r="AR1557">
        <v>0</v>
      </c>
      <c r="AS1557">
        <v>0</v>
      </c>
      <c r="AT1557">
        <v>18.399999999999999</v>
      </c>
      <c r="AU1557">
        <v>682130</v>
      </c>
      <c r="AV1557">
        <v>180705</v>
      </c>
      <c r="AW1557">
        <v>545843</v>
      </c>
      <c r="AX1557">
        <v>14163</v>
      </c>
      <c r="AY1557">
        <v>47630</v>
      </c>
      <c r="AZ1557">
        <v>19</v>
      </c>
      <c r="BA1557">
        <v>927.25</v>
      </c>
      <c r="BB1557">
        <v>43.6</v>
      </c>
    </row>
    <row r="1558" spans="1:54" x14ac:dyDescent="0.3">
      <c r="A1558">
        <v>29093</v>
      </c>
      <c r="B1558" t="s">
        <v>832</v>
      </c>
      <c r="C1558" t="s">
        <v>974</v>
      </c>
      <c r="D1558">
        <v>10267</v>
      </c>
      <c r="E1558">
        <v>10631</v>
      </c>
      <c r="F1558">
        <v>-3.4</v>
      </c>
      <c r="G1558">
        <v>10630</v>
      </c>
      <c r="H1558">
        <v>6</v>
      </c>
      <c r="I1558">
        <v>21.9</v>
      </c>
      <c r="J1558">
        <v>18.7</v>
      </c>
      <c r="K1558">
        <v>50.7</v>
      </c>
      <c r="L1558">
        <v>95.7</v>
      </c>
      <c r="M1558">
        <v>1.6</v>
      </c>
      <c r="N1558">
        <v>0.7</v>
      </c>
      <c r="O1558">
        <v>0.1</v>
      </c>
      <c r="P1558">
        <v>0</v>
      </c>
      <c r="Q1558">
        <v>1.8</v>
      </c>
      <c r="R1558">
        <v>1.7</v>
      </c>
      <c r="S1558">
        <v>94.2</v>
      </c>
      <c r="T1558">
        <v>86.7</v>
      </c>
      <c r="U1558">
        <v>0.8</v>
      </c>
      <c r="V1558">
        <v>1.7</v>
      </c>
      <c r="W1558">
        <v>77.3</v>
      </c>
      <c r="X1558">
        <v>11</v>
      </c>
      <c r="Y1558">
        <v>1087</v>
      </c>
      <c r="Z1558">
        <v>24.7</v>
      </c>
      <c r="AA1558">
        <v>5279</v>
      </c>
      <c r="AB1558">
        <v>72.3</v>
      </c>
      <c r="AC1558">
        <v>6.9</v>
      </c>
      <c r="AD1558">
        <v>78800</v>
      </c>
      <c r="AE1558">
        <v>4126</v>
      </c>
      <c r="AF1558">
        <v>2.4500000000000002</v>
      </c>
      <c r="AG1558">
        <v>19101</v>
      </c>
      <c r="AH1558">
        <v>36387</v>
      </c>
      <c r="AI1558">
        <v>23.7</v>
      </c>
      <c r="AJ1558">
        <v>349</v>
      </c>
      <c r="AK1558">
        <v>2054</v>
      </c>
      <c r="AL1558">
        <v>3.5</v>
      </c>
      <c r="AM1558">
        <v>502</v>
      </c>
      <c r="AN1558">
        <v>1017</v>
      </c>
      <c r="AO1558">
        <v>0</v>
      </c>
      <c r="AP1558">
        <v>0</v>
      </c>
      <c r="AQ1558">
        <v>0</v>
      </c>
      <c r="AR1558">
        <v>0</v>
      </c>
      <c r="AS1558">
        <v>0</v>
      </c>
      <c r="AT1558">
        <v>19.2</v>
      </c>
      <c r="AU1558">
        <v>0</v>
      </c>
      <c r="AV1558">
        <v>1613</v>
      </c>
      <c r="AW1558">
        <v>65805</v>
      </c>
      <c r="AX1558">
        <v>6524</v>
      </c>
      <c r="AY1558">
        <v>5296</v>
      </c>
      <c r="AZ1558">
        <v>0</v>
      </c>
      <c r="BA1558">
        <v>550.26</v>
      </c>
      <c r="BB1558">
        <v>19.3</v>
      </c>
    </row>
    <row r="1559" spans="1:54" x14ac:dyDescent="0.3">
      <c r="A1559">
        <v>29095</v>
      </c>
      <c r="B1559" t="s">
        <v>39</v>
      </c>
      <c r="C1559" t="s">
        <v>974</v>
      </c>
      <c r="D1559">
        <v>683191</v>
      </c>
      <c r="E1559">
        <v>674158</v>
      </c>
      <c r="F1559">
        <v>1.3</v>
      </c>
      <c r="G1559">
        <v>674158</v>
      </c>
      <c r="H1559">
        <v>6.8</v>
      </c>
      <c r="I1559">
        <v>24</v>
      </c>
      <c r="J1559">
        <v>13.5</v>
      </c>
      <c r="K1559">
        <v>51.6</v>
      </c>
      <c r="L1559">
        <v>70.400000000000006</v>
      </c>
      <c r="M1559">
        <v>24</v>
      </c>
      <c r="N1559">
        <v>0.6</v>
      </c>
      <c r="O1559">
        <v>1.8</v>
      </c>
      <c r="P1559">
        <v>0.3</v>
      </c>
      <c r="Q1559">
        <v>2.9</v>
      </c>
      <c r="R1559">
        <v>8.8000000000000007</v>
      </c>
      <c r="S1559">
        <v>62.9</v>
      </c>
      <c r="T1559">
        <v>83.1</v>
      </c>
      <c r="U1559">
        <v>5.7</v>
      </c>
      <c r="V1559">
        <v>8.8000000000000007</v>
      </c>
      <c r="W1559">
        <v>88.3</v>
      </c>
      <c r="X1559">
        <v>27.6</v>
      </c>
      <c r="Y1559">
        <v>48827</v>
      </c>
      <c r="Z1559">
        <v>22.8</v>
      </c>
      <c r="AA1559">
        <v>314701</v>
      </c>
      <c r="AB1559">
        <v>61.1</v>
      </c>
      <c r="AC1559">
        <v>25.3</v>
      </c>
      <c r="AD1559">
        <v>126800</v>
      </c>
      <c r="AE1559">
        <v>271545</v>
      </c>
      <c r="AF1559">
        <v>2.4500000000000002</v>
      </c>
      <c r="AG1559">
        <v>26062</v>
      </c>
      <c r="AH1559">
        <v>47015</v>
      </c>
      <c r="AI1559">
        <v>17.399999999999999</v>
      </c>
      <c r="AJ1559">
        <v>17072</v>
      </c>
      <c r="AK1559">
        <v>319751</v>
      </c>
      <c r="AL1559">
        <v>0.1</v>
      </c>
      <c r="AM1559">
        <v>42303</v>
      </c>
      <c r="AN1559">
        <v>54793</v>
      </c>
      <c r="AO1559">
        <v>10.1</v>
      </c>
      <c r="AP1559">
        <v>0.7</v>
      </c>
      <c r="AQ1559">
        <v>1.9</v>
      </c>
      <c r="AR1559">
        <v>0</v>
      </c>
      <c r="AS1559">
        <v>2.9</v>
      </c>
      <c r="AT1559">
        <v>27.6</v>
      </c>
      <c r="AU1559">
        <v>8939022</v>
      </c>
      <c r="AV1559">
        <v>11179928</v>
      </c>
      <c r="AW1559">
        <v>8460776</v>
      </c>
      <c r="AX1559">
        <v>12347</v>
      </c>
      <c r="AY1559">
        <v>1505780</v>
      </c>
      <c r="AZ1559">
        <v>3864</v>
      </c>
      <c r="BA1559">
        <v>604.46</v>
      </c>
      <c r="BB1559">
        <v>1115.3</v>
      </c>
    </row>
    <row r="1560" spans="1:54" x14ac:dyDescent="0.3">
      <c r="A1560">
        <v>29097</v>
      </c>
      <c r="B1560" t="s">
        <v>278</v>
      </c>
      <c r="C1560" t="s">
        <v>974</v>
      </c>
      <c r="D1560">
        <v>117543</v>
      </c>
      <c r="E1560">
        <v>117404</v>
      </c>
      <c r="F1560">
        <v>0.1</v>
      </c>
      <c r="G1560">
        <v>117404</v>
      </c>
      <c r="H1560">
        <v>7.1</v>
      </c>
      <c r="I1560">
        <v>25.5</v>
      </c>
      <c r="J1560">
        <v>13.9</v>
      </c>
      <c r="K1560">
        <v>51.1</v>
      </c>
      <c r="L1560">
        <v>91.2</v>
      </c>
      <c r="M1560">
        <v>2.4</v>
      </c>
      <c r="N1560">
        <v>1.8</v>
      </c>
      <c r="O1560">
        <v>1.1000000000000001</v>
      </c>
      <c r="P1560">
        <v>0.6</v>
      </c>
      <c r="Q1560">
        <v>3</v>
      </c>
      <c r="R1560">
        <v>7.5</v>
      </c>
      <c r="S1560">
        <v>84.9</v>
      </c>
      <c r="T1560">
        <v>83.3</v>
      </c>
      <c r="U1560">
        <v>3.8</v>
      </c>
      <c r="V1560">
        <v>7</v>
      </c>
      <c r="W1560">
        <v>84.3</v>
      </c>
      <c r="X1560">
        <v>20.2</v>
      </c>
      <c r="Y1560">
        <v>8408</v>
      </c>
      <c r="Z1560">
        <v>18.399999999999999</v>
      </c>
      <c r="AA1560">
        <v>51307</v>
      </c>
      <c r="AB1560">
        <v>64.5</v>
      </c>
      <c r="AC1560">
        <v>15.6</v>
      </c>
      <c r="AD1560">
        <v>98300</v>
      </c>
      <c r="AE1560">
        <v>44849</v>
      </c>
      <c r="AF1560">
        <v>2.5499999999999998</v>
      </c>
      <c r="AG1560">
        <v>21124</v>
      </c>
      <c r="AH1560">
        <v>40399</v>
      </c>
      <c r="AI1560">
        <v>18.399999999999999</v>
      </c>
      <c r="AJ1560">
        <v>2863</v>
      </c>
      <c r="AK1560">
        <v>49729</v>
      </c>
      <c r="AL1560">
        <v>-1.3</v>
      </c>
      <c r="AM1560">
        <v>6403</v>
      </c>
      <c r="AN1560">
        <v>9052</v>
      </c>
      <c r="AO1560">
        <v>0</v>
      </c>
      <c r="AP1560">
        <v>0.9</v>
      </c>
      <c r="AQ1560">
        <v>0</v>
      </c>
      <c r="AR1560">
        <v>0</v>
      </c>
      <c r="AS1560">
        <v>1.9</v>
      </c>
      <c r="AT1560">
        <v>28</v>
      </c>
      <c r="AU1560">
        <v>3336561</v>
      </c>
      <c r="AV1560">
        <v>793412</v>
      </c>
      <c r="AW1560">
        <v>1967427</v>
      </c>
      <c r="AX1560">
        <v>17111</v>
      </c>
      <c r="AY1560">
        <v>182316</v>
      </c>
      <c r="AZ1560">
        <v>371</v>
      </c>
      <c r="BA1560">
        <v>638.49</v>
      </c>
      <c r="BB1560">
        <v>183.9</v>
      </c>
    </row>
    <row r="1561" spans="1:54" x14ac:dyDescent="0.3">
      <c r="A1561">
        <v>29099</v>
      </c>
      <c r="B1561" t="s">
        <v>38</v>
      </c>
      <c r="C1561" t="s">
        <v>974</v>
      </c>
      <c r="D1561">
        <v>222716</v>
      </c>
      <c r="E1561">
        <v>218728</v>
      </c>
      <c r="F1561">
        <v>1.8</v>
      </c>
      <c r="G1561">
        <v>218733</v>
      </c>
      <c r="H1561">
        <v>6.3</v>
      </c>
      <c r="I1561">
        <v>24</v>
      </c>
      <c r="J1561">
        <v>13.3</v>
      </c>
      <c r="K1561">
        <v>50.4</v>
      </c>
      <c r="L1561">
        <v>96.4</v>
      </c>
      <c r="M1561">
        <v>1.1000000000000001</v>
      </c>
      <c r="N1561">
        <v>0.3</v>
      </c>
      <c r="O1561">
        <v>0.7</v>
      </c>
      <c r="P1561">
        <v>0</v>
      </c>
      <c r="Q1561">
        <v>1.4</v>
      </c>
      <c r="R1561">
        <v>1.8</v>
      </c>
      <c r="S1561">
        <v>94.8</v>
      </c>
      <c r="T1561">
        <v>89.2</v>
      </c>
      <c r="U1561">
        <v>1.7</v>
      </c>
      <c r="V1561">
        <v>3.2</v>
      </c>
      <c r="W1561">
        <v>87.4</v>
      </c>
      <c r="X1561">
        <v>17.399999999999999</v>
      </c>
      <c r="Y1561">
        <v>17825</v>
      </c>
      <c r="Z1561">
        <v>30.1</v>
      </c>
      <c r="AA1561">
        <v>88817</v>
      </c>
      <c r="AB1561">
        <v>82.6</v>
      </c>
      <c r="AC1561">
        <v>9.1</v>
      </c>
      <c r="AD1561">
        <v>152100</v>
      </c>
      <c r="AE1561">
        <v>80812</v>
      </c>
      <c r="AF1561">
        <v>2.69</v>
      </c>
      <c r="AG1561">
        <v>24792</v>
      </c>
      <c r="AH1561">
        <v>54845</v>
      </c>
      <c r="AI1561">
        <v>11.3</v>
      </c>
      <c r="AJ1561">
        <v>3961</v>
      </c>
      <c r="AK1561">
        <v>39960</v>
      </c>
      <c r="AL1561">
        <v>-0.1</v>
      </c>
      <c r="AM1561">
        <v>12589</v>
      </c>
      <c r="AN1561">
        <v>15398</v>
      </c>
      <c r="AO1561">
        <v>0</v>
      </c>
      <c r="AP1561">
        <v>0</v>
      </c>
      <c r="AQ1561">
        <v>0</v>
      </c>
      <c r="AR1561">
        <v>0</v>
      </c>
      <c r="AS1561">
        <v>0</v>
      </c>
      <c r="AT1561">
        <v>26.6</v>
      </c>
      <c r="AU1561">
        <v>1538071</v>
      </c>
      <c r="AV1561">
        <v>782821</v>
      </c>
      <c r="AW1561">
        <v>1709786</v>
      </c>
      <c r="AX1561">
        <v>7919</v>
      </c>
      <c r="AY1561">
        <v>203297</v>
      </c>
      <c r="AZ1561">
        <v>520</v>
      </c>
      <c r="BA1561">
        <v>656.63</v>
      </c>
      <c r="BB1561">
        <v>333.1</v>
      </c>
    </row>
    <row r="1562" spans="1:54" x14ac:dyDescent="0.3">
      <c r="A1562">
        <v>29101</v>
      </c>
      <c r="B1562" t="s">
        <v>103</v>
      </c>
      <c r="C1562" t="s">
        <v>974</v>
      </c>
      <c r="D1562">
        <v>54362</v>
      </c>
      <c r="E1562">
        <v>52595</v>
      </c>
      <c r="F1562">
        <v>3.4</v>
      </c>
      <c r="G1562">
        <v>52595</v>
      </c>
      <c r="H1562">
        <v>6.5</v>
      </c>
      <c r="I1562">
        <v>21.7</v>
      </c>
      <c r="J1562">
        <v>11.8</v>
      </c>
      <c r="K1562">
        <v>48.8</v>
      </c>
      <c r="L1562">
        <v>89.4</v>
      </c>
      <c r="M1562">
        <v>4.9000000000000004</v>
      </c>
      <c r="N1562">
        <v>0.7</v>
      </c>
      <c r="O1562">
        <v>2</v>
      </c>
      <c r="P1562">
        <v>0.3</v>
      </c>
      <c r="Q1562">
        <v>2.9</v>
      </c>
      <c r="R1562">
        <v>4</v>
      </c>
      <c r="S1562">
        <v>86</v>
      </c>
      <c r="T1562">
        <v>73.8</v>
      </c>
      <c r="U1562">
        <v>2.6</v>
      </c>
      <c r="V1562">
        <v>4.2</v>
      </c>
      <c r="W1562">
        <v>91.6</v>
      </c>
      <c r="X1562">
        <v>25.6</v>
      </c>
      <c r="Y1562">
        <v>6242</v>
      </c>
      <c r="Z1562">
        <v>22.7</v>
      </c>
      <c r="AA1562">
        <v>21776</v>
      </c>
      <c r="AB1562">
        <v>61.4</v>
      </c>
      <c r="AC1562">
        <v>20.7</v>
      </c>
      <c r="AD1562">
        <v>139200</v>
      </c>
      <c r="AE1562">
        <v>20092</v>
      </c>
      <c r="AF1562">
        <v>2.4500000000000002</v>
      </c>
      <c r="AG1562">
        <v>21547</v>
      </c>
      <c r="AH1562">
        <v>47223</v>
      </c>
      <c r="AI1562">
        <v>17.600000000000001</v>
      </c>
      <c r="AJ1562">
        <v>917</v>
      </c>
      <c r="AK1562">
        <v>9493</v>
      </c>
      <c r="AL1562">
        <v>-2.2000000000000002</v>
      </c>
      <c r="AM1562">
        <v>2946</v>
      </c>
      <c r="AN1562">
        <v>4928</v>
      </c>
      <c r="AO1562">
        <v>0</v>
      </c>
      <c r="AP1562">
        <v>0</v>
      </c>
      <c r="AQ1562">
        <v>0</v>
      </c>
      <c r="AR1562">
        <v>0</v>
      </c>
      <c r="AS1562">
        <v>0</v>
      </c>
      <c r="AT1562">
        <v>28.5</v>
      </c>
      <c r="AU1562">
        <v>0</v>
      </c>
      <c r="AV1562">
        <v>0</v>
      </c>
      <c r="AW1562">
        <v>412938</v>
      </c>
      <c r="AX1562">
        <v>7940</v>
      </c>
      <c r="AY1562">
        <v>56687</v>
      </c>
      <c r="AZ1562">
        <v>75</v>
      </c>
      <c r="BA1562">
        <v>829.28</v>
      </c>
      <c r="BB1562">
        <v>63.4</v>
      </c>
    </row>
    <row r="1563" spans="1:54" x14ac:dyDescent="0.3">
      <c r="A1563">
        <v>29103</v>
      </c>
      <c r="B1563" t="s">
        <v>601</v>
      </c>
      <c r="C1563" t="s">
        <v>974</v>
      </c>
      <c r="D1563">
        <v>4000</v>
      </c>
      <c r="E1563">
        <v>4131</v>
      </c>
      <c r="F1563">
        <v>-3.2</v>
      </c>
      <c r="G1563">
        <v>4131</v>
      </c>
      <c r="H1563">
        <v>6.8</v>
      </c>
      <c r="I1563">
        <v>24.1</v>
      </c>
      <c r="J1563">
        <v>21</v>
      </c>
      <c r="K1563">
        <v>50.5</v>
      </c>
      <c r="L1563">
        <v>97.4</v>
      </c>
      <c r="M1563">
        <v>0.5</v>
      </c>
      <c r="N1563">
        <v>0.3</v>
      </c>
      <c r="O1563">
        <v>0.3</v>
      </c>
      <c r="P1563">
        <v>0</v>
      </c>
      <c r="Q1563">
        <v>1.6</v>
      </c>
      <c r="R1563">
        <v>1.2</v>
      </c>
      <c r="S1563">
        <v>96.2</v>
      </c>
      <c r="T1563">
        <v>88.6</v>
      </c>
      <c r="U1563">
        <v>1.2</v>
      </c>
      <c r="V1563">
        <v>3.7</v>
      </c>
      <c r="W1563">
        <v>85</v>
      </c>
      <c r="X1563">
        <v>14.8</v>
      </c>
      <c r="Y1563">
        <v>364</v>
      </c>
      <c r="Z1563">
        <v>21.1</v>
      </c>
      <c r="AA1563">
        <v>2271</v>
      </c>
      <c r="AB1563">
        <v>74.8</v>
      </c>
      <c r="AC1563">
        <v>4.8</v>
      </c>
      <c r="AD1563">
        <v>64900</v>
      </c>
      <c r="AE1563">
        <v>1724</v>
      </c>
      <c r="AF1563">
        <v>2.33</v>
      </c>
      <c r="AG1563">
        <v>20946</v>
      </c>
      <c r="AH1563">
        <v>34481</v>
      </c>
      <c r="AI1563">
        <v>26.3</v>
      </c>
      <c r="AJ1563">
        <v>94</v>
      </c>
      <c r="AK1563">
        <v>683</v>
      </c>
      <c r="AL1563">
        <v>-1.9</v>
      </c>
      <c r="AM1563">
        <v>357</v>
      </c>
      <c r="AN1563">
        <v>250</v>
      </c>
      <c r="AO1563">
        <v>0</v>
      </c>
      <c r="AP1563">
        <v>0</v>
      </c>
      <c r="AQ1563">
        <v>0</v>
      </c>
      <c r="AR1563">
        <v>0</v>
      </c>
      <c r="AS1563">
        <v>0</v>
      </c>
      <c r="AT1563">
        <v>0</v>
      </c>
      <c r="AU1563">
        <v>0</v>
      </c>
      <c r="AV1563">
        <v>29859</v>
      </c>
      <c r="AW1563">
        <v>27773</v>
      </c>
      <c r="AX1563">
        <v>6876</v>
      </c>
      <c r="AY1563">
        <v>614</v>
      </c>
      <c r="AZ1563">
        <v>0</v>
      </c>
      <c r="BA1563">
        <v>504.01</v>
      </c>
      <c r="BB1563">
        <v>8.1999999999999993</v>
      </c>
    </row>
    <row r="1564" spans="1:54" x14ac:dyDescent="0.3">
      <c r="A1564">
        <v>29105</v>
      </c>
      <c r="B1564" t="s">
        <v>1633</v>
      </c>
      <c r="C1564" t="s">
        <v>974</v>
      </c>
      <c r="D1564">
        <v>35439</v>
      </c>
      <c r="E1564">
        <v>35571</v>
      </c>
      <c r="F1564">
        <v>-0.4</v>
      </c>
      <c r="G1564">
        <v>35571</v>
      </c>
      <c r="H1564">
        <v>6.6</v>
      </c>
      <c r="I1564">
        <v>24.7</v>
      </c>
      <c r="J1564">
        <v>16.899999999999999</v>
      </c>
      <c r="K1564">
        <v>50.7</v>
      </c>
      <c r="L1564">
        <v>95.8</v>
      </c>
      <c r="M1564">
        <v>0.9</v>
      </c>
      <c r="N1564">
        <v>0.8</v>
      </c>
      <c r="O1564">
        <v>0.5</v>
      </c>
      <c r="P1564">
        <v>0.1</v>
      </c>
      <c r="Q1564">
        <v>1.9</v>
      </c>
      <c r="R1564">
        <v>2.2000000000000002</v>
      </c>
      <c r="S1564">
        <v>93.8</v>
      </c>
      <c r="T1564">
        <v>83.9</v>
      </c>
      <c r="U1564">
        <v>1.2</v>
      </c>
      <c r="V1564">
        <v>2.5</v>
      </c>
      <c r="W1564">
        <v>81.7</v>
      </c>
      <c r="X1564">
        <v>12.9</v>
      </c>
      <c r="Y1564">
        <v>3365</v>
      </c>
      <c r="Z1564">
        <v>21.6</v>
      </c>
      <c r="AA1564">
        <v>15760</v>
      </c>
      <c r="AB1564">
        <v>70</v>
      </c>
      <c r="AC1564">
        <v>12.1</v>
      </c>
      <c r="AD1564">
        <v>96800</v>
      </c>
      <c r="AE1564">
        <v>13912</v>
      </c>
      <c r="AF1564">
        <v>2.5299999999999998</v>
      </c>
      <c r="AG1564">
        <v>19553</v>
      </c>
      <c r="AH1564">
        <v>39013</v>
      </c>
      <c r="AI1564">
        <v>19.7</v>
      </c>
      <c r="AJ1564">
        <v>797</v>
      </c>
      <c r="AK1564">
        <v>10793</v>
      </c>
      <c r="AL1564">
        <v>-2.1</v>
      </c>
      <c r="AM1564">
        <v>2505</v>
      </c>
      <c r="AN1564">
        <v>3856</v>
      </c>
      <c r="AO1564">
        <v>0</v>
      </c>
      <c r="AP1564">
        <v>0</v>
      </c>
      <c r="AQ1564">
        <v>0</v>
      </c>
      <c r="AR1564">
        <v>0</v>
      </c>
      <c r="AS1564">
        <v>0</v>
      </c>
      <c r="AT1564">
        <v>17</v>
      </c>
      <c r="AU1564">
        <v>1225562</v>
      </c>
      <c r="AV1564">
        <v>0</v>
      </c>
      <c r="AW1564">
        <v>469720</v>
      </c>
      <c r="AX1564">
        <v>13316</v>
      </c>
      <c r="AY1564">
        <v>50320</v>
      </c>
      <c r="AZ1564">
        <v>17</v>
      </c>
      <c r="BA1564">
        <v>764.72</v>
      </c>
      <c r="BB1564">
        <v>46.5</v>
      </c>
    </row>
    <row r="1565" spans="1:54" x14ac:dyDescent="0.3">
      <c r="A1565">
        <v>29107</v>
      </c>
      <c r="B1565" t="s">
        <v>102</v>
      </c>
      <c r="C1565" t="s">
        <v>974</v>
      </c>
      <c r="D1565">
        <v>32688</v>
      </c>
      <c r="E1565">
        <v>33381</v>
      </c>
      <c r="F1565">
        <v>-2.1</v>
      </c>
      <c r="G1565">
        <v>33381</v>
      </c>
      <c r="H1565">
        <v>5.8</v>
      </c>
      <c r="I1565">
        <v>23.3</v>
      </c>
      <c r="J1565">
        <v>17.899999999999999</v>
      </c>
      <c r="K1565">
        <v>50.4</v>
      </c>
      <c r="L1565">
        <v>94.4</v>
      </c>
      <c r="M1565">
        <v>2.4</v>
      </c>
      <c r="N1565">
        <v>0.5</v>
      </c>
      <c r="O1565">
        <v>0.5</v>
      </c>
      <c r="P1565">
        <v>0.2</v>
      </c>
      <c r="Q1565">
        <v>2.1</v>
      </c>
      <c r="R1565">
        <v>2.6</v>
      </c>
      <c r="S1565">
        <v>92.2</v>
      </c>
      <c r="T1565">
        <v>85</v>
      </c>
      <c r="U1565">
        <v>1.1000000000000001</v>
      </c>
      <c r="V1565">
        <v>2.2999999999999998</v>
      </c>
      <c r="W1565">
        <v>86.9</v>
      </c>
      <c r="X1565">
        <v>17</v>
      </c>
      <c r="Y1565">
        <v>2654</v>
      </c>
      <c r="Z1565">
        <v>26.5</v>
      </c>
      <c r="AA1565">
        <v>14688</v>
      </c>
      <c r="AB1565">
        <v>74.5</v>
      </c>
      <c r="AC1565">
        <v>13</v>
      </c>
      <c r="AD1565">
        <v>117300</v>
      </c>
      <c r="AE1565">
        <v>13117</v>
      </c>
      <c r="AF1565">
        <v>2.4700000000000002</v>
      </c>
      <c r="AG1565">
        <v>23637</v>
      </c>
      <c r="AH1565">
        <v>50527</v>
      </c>
      <c r="AI1565">
        <v>9.5</v>
      </c>
      <c r="AJ1565">
        <v>689</v>
      </c>
      <c r="AK1565">
        <v>6016</v>
      </c>
      <c r="AL1565">
        <v>-0.5</v>
      </c>
      <c r="AM1565">
        <v>2095</v>
      </c>
      <c r="AN1565">
        <v>3174</v>
      </c>
      <c r="AO1565">
        <v>0</v>
      </c>
      <c r="AP1565">
        <v>0</v>
      </c>
      <c r="AQ1565">
        <v>0</v>
      </c>
      <c r="AR1565">
        <v>0</v>
      </c>
      <c r="AS1565">
        <v>0</v>
      </c>
      <c r="AT1565">
        <v>0</v>
      </c>
      <c r="AU1565">
        <v>225710</v>
      </c>
      <c r="AV1565">
        <v>140591</v>
      </c>
      <c r="AW1565">
        <v>301376</v>
      </c>
      <c r="AX1565">
        <v>9230</v>
      </c>
      <c r="AY1565">
        <v>25448</v>
      </c>
      <c r="AZ1565">
        <v>27</v>
      </c>
      <c r="BA1565">
        <v>628.42999999999995</v>
      </c>
      <c r="BB1565">
        <v>53.1</v>
      </c>
    </row>
    <row r="1566" spans="1:54" x14ac:dyDescent="0.3">
      <c r="A1566">
        <v>29109</v>
      </c>
      <c r="B1566" t="s">
        <v>35</v>
      </c>
      <c r="C1566" t="s">
        <v>974</v>
      </c>
      <c r="D1566">
        <v>38023</v>
      </c>
      <c r="E1566">
        <v>38634</v>
      </c>
      <c r="F1566">
        <v>-1.6</v>
      </c>
      <c r="G1566">
        <v>38634</v>
      </c>
      <c r="H1566">
        <v>6.4</v>
      </c>
      <c r="I1566">
        <v>25.5</v>
      </c>
      <c r="J1566">
        <v>17.8</v>
      </c>
      <c r="K1566">
        <v>50.5</v>
      </c>
      <c r="L1566">
        <v>96.1</v>
      </c>
      <c r="M1566">
        <v>0.5</v>
      </c>
      <c r="N1566">
        <v>1.1000000000000001</v>
      </c>
      <c r="O1566">
        <v>0.5</v>
      </c>
      <c r="P1566">
        <v>0.1</v>
      </c>
      <c r="Q1566">
        <v>1.7</v>
      </c>
      <c r="R1566">
        <v>7.1</v>
      </c>
      <c r="S1566">
        <v>89.8</v>
      </c>
      <c r="T1566">
        <v>85.4</v>
      </c>
      <c r="U1566">
        <v>2.5</v>
      </c>
      <c r="V1566">
        <v>6.8</v>
      </c>
      <c r="W1566">
        <v>84.5</v>
      </c>
      <c r="X1566">
        <v>15.4</v>
      </c>
      <c r="Y1566">
        <v>3803</v>
      </c>
      <c r="Z1566">
        <v>21.6</v>
      </c>
      <c r="AA1566">
        <v>16542</v>
      </c>
      <c r="AB1566">
        <v>72.900000000000006</v>
      </c>
      <c r="AC1566">
        <v>10</v>
      </c>
      <c r="AD1566">
        <v>93700</v>
      </c>
      <c r="AE1566">
        <v>14817</v>
      </c>
      <c r="AF1566">
        <v>2.5499999999999998</v>
      </c>
      <c r="AG1566">
        <v>19060</v>
      </c>
      <c r="AH1566">
        <v>39334</v>
      </c>
      <c r="AI1566">
        <v>18.600000000000001</v>
      </c>
      <c r="AJ1566">
        <v>702</v>
      </c>
      <c r="AK1566">
        <v>6852</v>
      </c>
      <c r="AL1566">
        <v>2.7</v>
      </c>
      <c r="AM1566">
        <v>2546</v>
      </c>
      <c r="AN1566">
        <v>3356</v>
      </c>
      <c r="AO1566">
        <v>0</v>
      </c>
      <c r="AP1566">
        <v>0</v>
      </c>
      <c r="AQ1566">
        <v>1.3</v>
      </c>
      <c r="AR1566">
        <v>0</v>
      </c>
      <c r="AS1566">
        <v>0</v>
      </c>
      <c r="AT1566">
        <v>0</v>
      </c>
      <c r="AU1566">
        <v>608675</v>
      </c>
      <c r="AV1566">
        <v>63715</v>
      </c>
      <c r="AW1566">
        <v>419502</v>
      </c>
      <c r="AX1566">
        <v>11171</v>
      </c>
      <c r="AY1566">
        <v>20500</v>
      </c>
      <c r="AZ1566">
        <v>14</v>
      </c>
      <c r="BA1566">
        <v>611.74</v>
      </c>
      <c r="BB1566">
        <v>63.2</v>
      </c>
    </row>
    <row r="1567" spans="1:54" x14ac:dyDescent="0.3">
      <c r="A1567">
        <v>29111</v>
      </c>
      <c r="B1567" t="s">
        <v>600</v>
      </c>
      <c r="C1567" t="s">
        <v>974</v>
      </c>
      <c r="D1567">
        <v>10138</v>
      </c>
      <c r="E1567">
        <v>10211</v>
      </c>
      <c r="F1567">
        <v>-0.7</v>
      </c>
      <c r="G1567">
        <v>10211</v>
      </c>
      <c r="H1567">
        <v>5.8</v>
      </c>
      <c r="I1567">
        <v>22.8</v>
      </c>
      <c r="J1567">
        <v>18</v>
      </c>
      <c r="K1567">
        <v>50</v>
      </c>
      <c r="L1567">
        <v>94.2</v>
      </c>
      <c r="M1567">
        <v>3.3</v>
      </c>
      <c r="N1567">
        <v>0.3</v>
      </c>
      <c r="O1567">
        <v>0.4</v>
      </c>
      <c r="P1567">
        <v>0.1</v>
      </c>
      <c r="Q1567">
        <v>1.8</v>
      </c>
      <c r="R1567">
        <v>1.6</v>
      </c>
      <c r="S1567">
        <v>92.8</v>
      </c>
      <c r="T1567">
        <v>87.7</v>
      </c>
      <c r="U1567">
        <v>1.7</v>
      </c>
      <c r="V1567">
        <v>7</v>
      </c>
      <c r="W1567">
        <v>87.4</v>
      </c>
      <c r="X1567">
        <v>12.5</v>
      </c>
      <c r="Y1567">
        <v>815</v>
      </c>
      <c r="Z1567">
        <v>24.1</v>
      </c>
      <c r="AA1567">
        <v>4497</v>
      </c>
      <c r="AB1567">
        <v>74.2</v>
      </c>
      <c r="AC1567">
        <v>10.199999999999999</v>
      </c>
      <c r="AD1567">
        <v>82300</v>
      </c>
      <c r="AE1567">
        <v>3936</v>
      </c>
      <c r="AF1567">
        <v>2.39</v>
      </c>
      <c r="AG1567">
        <v>19317</v>
      </c>
      <c r="AH1567">
        <v>42071</v>
      </c>
      <c r="AI1567">
        <v>15</v>
      </c>
      <c r="AJ1567">
        <v>187</v>
      </c>
      <c r="AK1567">
        <v>1874</v>
      </c>
      <c r="AL1567">
        <v>-2.9</v>
      </c>
      <c r="AM1567">
        <v>633</v>
      </c>
      <c r="AN1567">
        <v>639</v>
      </c>
      <c r="AO1567">
        <v>0</v>
      </c>
      <c r="AP1567">
        <v>0</v>
      </c>
      <c r="AQ1567">
        <v>0</v>
      </c>
      <c r="AR1567">
        <v>0</v>
      </c>
      <c r="AS1567">
        <v>0</v>
      </c>
      <c r="AT1567">
        <v>0</v>
      </c>
      <c r="AU1567">
        <v>0</v>
      </c>
      <c r="AV1567">
        <v>0</v>
      </c>
      <c r="AW1567">
        <v>59309</v>
      </c>
      <c r="AX1567">
        <v>5933</v>
      </c>
      <c r="AY1567">
        <v>0</v>
      </c>
      <c r="AZ1567">
        <v>7</v>
      </c>
      <c r="BA1567">
        <v>505.04</v>
      </c>
      <c r="BB1567">
        <v>20.2</v>
      </c>
    </row>
    <row r="1568" spans="1:54" x14ac:dyDescent="0.3">
      <c r="A1568">
        <v>29113</v>
      </c>
      <c r="B1568" t="s">
        <v>101</v>
      </c>
      <c r="C1568" t="s">
        <v>974</v>
      </c>
      <c r="D1568">
        <v>54249</v>
      </c>
      <c r="E1568">
        <v>52565</v>
      </c>
      <c r="F1568">
        <v>3.2</v>
      </c>
      <c r="G1568">
        <v>52566</v>
      </c>
      <c r="H1568">
        <v>6.8</v>
      </c>
      <c r="I1568">
        <v>26.4</v>
      </c>
      <c r="J1568">
        <v>12.4</v>
      </c>
      <c r="K1568">
        <v>49.8</v>
      </c>
      <c r="L1568">
        <v>95.3</v>
      </c>
      <c r="M1568">
        <v>2</v>
      </c>
      <c r="N1568">
        <v>0.4</v>
      </c>
      <c r="O1568">
        <v>0.6</v>
      </c>
      <c r="P1568">
        <v>0.1</v>
      </c>
      <c r="Q1568">
        <v>1.7</v>
      </c>
      <c r="R1568">
        <v>2.2000000000000002</v>
      </c>
      <c r="S1568">
        <v>93.4</v>
      </c>
      <c r="T1568">
        <v>87.8</v>
      </c>
      <c r="U1568">
        <v>1.6</v>
      </c>
      <c r="V1568">
        <v>2.6</v>
      </c>
      <c r="W1568">
        <v>85.2</v>
      </c>
      <c r="X1568">
        <v>14.2</v>
      </c>
      <c r="Y1568">
        <v>3873</v>
      </c>
      <c r="Z1568">
        <v>34.1</v>
      </c>
      <c r="AA1568">
        <v>21080</v>
      </c>
      <c r="AB1568">
        <v>78.099999999999994</v>
      </c>
      <c r="AC1568">
        <v>7</v>
      </c>
      <c r="AD1568">
        <v>149400</v>
      </c>
      <c r="AE1568">
        <v>18714</v>
      </c>
      <c r="AF1568">
        <v>2.8</v>
      </c>
      <c r="AG1568">
        <v>22063</v>
      </c>
      <c r="AH1568">
        <v>52835</v>
      </c>
      <c r="AI1568">
        <v>13.6</v>
      </c>
      <c r="AJ1568">
        <v>896</v>
      </c>
      <c r="AK1568">
        <v>7764</v>
      </c>
      <c r="AL1568">
        <v>-3</v>
      </c>
      <c r="AM1568">
        <v>3304</v>
      </c>
      <c r="AN1568">
        <v>4330</v>
      </c>
      <c r="AO1568">
        <v>0</v>
      </c>
      <c r="AP1568">
        <v>0</v>
      </c>
      <c r="AQ1568">
        <v>0</v>
      </c>
      <c r="AR1568">
        <v>0</v>
      </c>
      <c r="AS1568">
        <v>0</v>
      </c>
      <c r="AT1568">
        <v>21</v>
      </c>
      <c r="AU1568">
        <v>528261</v>
      </c>
      <c r="AV1568">
        <v>91753</v>
      </c>
      <c r="AW1568">
        <v>433169</v>
      </c>
      <c r="AX1568">
        <v>8413</v>
      </c>
      <c r="AY1568">
        <v>31065</v>
      </c>
      <c r="AZ1568">
        <v>50</v>
      </c>
      <c r="BA1568">
        <v>626.55999999999995</v>
      </c>
      <c r="BB1568">
        <v>83.9</v>
      </c>
    </row>
    <row r="1569" spans="1:54" x14ac:dyDescent="0.3">
      <c r="A1569">
        <v>29115</v>
      </c>
      <c r="B1569" t="s">
        <v>274</v>
      </c>
      <c r="C1569" t="s">
        <v>974</v>
      </c>
      <c r="D1569">
        <v>12311</v>
      </c>
      <c r="E1569">
        <v>12761</v>
      </c>
      <c r="F1569">
        <v>-3.5</v>
      </c>
      <c r="G1569">
        <v>12761</v>
      </c>
      <c r="H1569">
        <v>5.6</v>
      </c>
      <c r="I1569">
        <v>23.8</v>
      </c>
      <c r="J1569">
        <v>20.2</v>
      </c>
      <c r="K1569">
        <v>51.4</v>
      </c>
      <c r="L1569">
        <v>97.2</v>
      </c>
      <c r="M1569">
        <v>0.8</v>
      </c>
      <c r="N1569">
        <v>0.3</v>
      </c>
      <c r="O1569">
        <v>0.3</v>
      </c>
      <c r="P1569">
        <v>0</v>
      </c>
      <c r="Q1569">
        <v>1.3</v>
      </c>
      <c r="R1569">
        <v>1.9</v>
      </c>
      <c r="S1569">
        <v>95.6</v>
      </c>
      <c r="T1569">
        <v>91.1</v>
      </c>
      <c r="U1569">
        <v>1.5</v>
      </c>
      <c r="V1569">
        <v>3.1</v>
      </c>
      <c r="W1569">
        <v>87.5</v>
      </c>
      <c r="X1569">
        <v>12.7</v>
      </c>
      <c r="Y1569">
        <v>902</v>
      </c>
      <c r="Z1569">
        <v>17.7</v>
      </c>
      <c r="AA1569">
        <v>6383</v>
      </c>
      <c r="AB1569">
        <v>76.7</v>
      </c>
      <c r="AC1569">
        <v>6.3</v>
      </c>
      <c r="AD1569">
        <v>68600</v>
      </c>
      <c r="AE1569">
        <v>4854</v>
      </c>
      <c r="AF1569">
        <v>2.56</v>
      </c>
      <c r="AG1569">
        <v>21015</v>
      </c>
      <c r="AH1569">
        <v>38250</v>
      </c>
      <c r="AI1569">
        <v>15.1</v>
      </c>
      <c r="AJ1569">
        <v>290</v>
      </c>
      <c r="AK1569">
        <v>3143</v>
      </c>
      <c r="AL1569">
        <v>-4</v>
      </c>
      <c r="AM1569">
        <v>948</v>
      </c>
      <c r="AN1569">
        <v>1001</v>
      </c>
      <c r="AO1569">
        <v>0</v>
      </c>
      <c r="AP1569">
        <v>0</v>
      </c>
      <c r="AQ1569">
        <v>0</v>
      </c>
      <c r="AR1569">
        <v>0</v>
      </c>
      <c r="AS1569">
        <v>0</v>
      </c>
      <c r="AT1569">
        <v>0</v>
      </c>
      <c r="AU1569">
        <v>166854</v>
      </c>
      <c r="AV1569">
        <v>38879</v>
      </c>
      <c r="AW1569">
        <v>117732</v>
      </c>
      <c r="AX1569">
        <v>9230</v>
      </c>
      <c r="AY1569">
        <v>9272</v>
      </c>
      <c r="AZ1569">
        <v>0</v>
      </c>
      <c r="BA1569">
        <v>615.55999999999995</v>
      </c>
      <c r="BB1569">
        <v>20.7</v>
      </c>
    </row>
    <row r="1570" spans="1:54" x14ac:dyDescent="0.3">
      <c r="A1570">
        <v>29117</v>
      </c>
      <c r="B1570" t="s">
        <v>1348</v>
      </c>
      <c r="C1570" t="s">
        <v>974</v>
      </c>
      <c r="D1570">
        <v>15053</v>
      </c>
      <c r="E1570">
        <v>15195</v>
      </c>
      <c r="F1570">
        <v>-0.9</v>
      </c>
      <c r="G1570">
        <v>15195</v>
      </c>
      <c r="H1570">
        <v>5.8</v>
      </c>
      <c r="I1570">
        <v>21.1</v>
      </c>
      <c r="J1570">
        <v>19.3</v>
      </c>
      <c r="K1570">
        <v>55.9</v>
      </c>
      <c r="L1570">
        <v>94.6</v>
      </c>
      <c r="M1570">
        <v>3.2</v>
      </c>
      <c r="N1570">
        <v>0.5</v>
      </c>
      <c r="O1570">
        <v>0.4</v>
      </c>
      <c r="P1570">
        <v>0</v>
      </c>
      <c r="Q1570">
        <v>1.3</v>
      </c>
      <c r="R1570">
        <v>1.8</v>
      </c>
      <c r="S1570">
        <v>93</v>
      </c>
      <c r="T1570">
        <v>86.3</v>
      </c>
      <c r="U1570">
        <v>0.8</v>
      </c>
      <c r="V1570">
        <v>2</v>
      </c>
      <c r="W1570">
        <v>87</v>
      </c>
      <c r="X1570">
        <v>17.5</v>
      </c>
      <c r="Y1570">
        <v>1301</v>
      </c>
      <c r="Z1570">
        <v>16.399999999999999</v>
      </c>
      <c r="AA1570">
        <v>6738</v>
      </c>
      <c r="AB1570">
        <v>70.8</v>
      </c>
      <c r="AC1570">
        <v>12.3</v>
      </c>
      <c r="AD1570">
        <v>98500</v>
      </c>
      <c r="AE1570">
        <v>5660</v>
      </c>
      <c r="AF1570">
        <v>2.42</v>
      </c>
      <c r="AG1570">
        <v>21011</v>
      </c>
      <c r="AH1570">
        <v>40116</v>
      </c>
      <c r="AI1570">
        <v>17.8</v>
      </c>
      <c r="AJ1570">
        <v>402</v>
      </c>
      <c r="AK1570">
        <v>4735</v>
      </c>
      <c r="AL1570">
        <v>-3</v>
      </c>
      <c r="AM1570">
        <v>981</v>
      </c>
      <c r="AN1570">
        <v>1364</v>
      </c>
      <c r="AO1570">
        <v>0</v>
      </c>
      <c r="AP1570">
        <v>0</v>
      </c>
      <c r="AQ1570">
        <v>0</v>
      </c>
      <c r="AR1570">
        <v>0</v>
      </c>
      <c r="AS1570">
        <v>0</v>
      </c>
      <c r="AT1570">
        <v>30.1</v>
      </c>
      <c r="AU1570">
        <v>130272</v>
      </c>
      <c r="AV1570">
        <v>86240</v>
      </c>
      <c r="AW1570">
        <v>234535</v>
      </c>
      <c r="AX1570">
        <v>16582</v>
      </c>
      <c r="AY1570">
        <v>17366</v>
      </c>
      <c r="AZ1570">
        <v>17</v>
      </c>
      <c r="BA1570">
        <v>532.33000000000004</v>
      </c>
      <c r="BB1570">
        <v>28.5</v>
      </c>
    </row>
    <row r="1571" spans="1:54" x14ac:dyDescent="0.3">
      <c r="A1571">
        <v>29119</v>
      </c>
      <c r="B1571" t="s">
        <v>1634</v>
      </c>
      <c r="C1571" t="s">
        <v>974</v>
      </c>
      <c r="D1571">
        <v>22800</v>
      </c>
      <c r="E1571">
        <v>23083</v>
      </c>
      <c r="F1571">
        <v>-1.2</v>
      </c>
      <c r="G1571">
        <v>23083</v>
      </c>
      <c r="H1571">
        <v>6.6</v>
      </c>
      <c r="I1571">
        <v>26.3</v>
      </c>
      <c r="J1571">
        <v>14</v>
      </c>
      <c r="K1571">
        <v>49.2</v>
      </c>
      <c r="L1571">
        <v>89.1</v>
      </c>
      <c r="M1571">
        <v>1.6</v>
      </c>
      <c r="N1571">
        <v>3.1</v>
      </c>
      <c r="O1571">
        <v>1.4</v>
      </c>
      <c r="P1571">
        <v>1.5</v>
      </c>
      <c r="Q1571">
        <v>3.3</v>
      </c>
      <c r="R1571">
        <v>11.6</v>
      </c>
      <c r="S1571">
        <v>79</v>
      </c>
      <c r="T1571">
        <v>84.3</v>
      </c>
      <c r="U1571">
        <v>8</v>
      </c>
      <c r="V1571">
        <v>13.1</v>
      </c>
      <c r="W1571">
        <v>78.5</v>
      </c>
      <c r="X1571">
        <v>10.5</v>
      </c>
      <c r="Y1571">
        <v>2096</v>
      </c>
      <c r="Z1571">
        <v>27.1</v>
      </c>
      <c r="AA1571">
        <v>9825</v>
      </c>
      <c r="AB1571">
        <v>69.5</v>
      </c>
      <c r="AC1571">
        <v>7.5</v>
      </c>
      <c r="AD1571">
        <v>86300</v>
      </c>
      <c r="AE1571">
        <v>8221</v>
      </c>
      <c r="AF1571">
        <v>2.76</v>
      </c>
      <c r="AG1571">
        <v>17505</v>
      </c>
      <c r="AH1571">
        <v>37997</v>
      </c>
      <c r="AI1571">
        <v>21.8</v>
      </c>
      <c r="AJ1571">
        <v>306</v>
      </c>
      <c r="AK1571">
        <v>5574</v>
      </c>
      <c r="AL1571">
        <v>-1.4</v>
      </c>
      <c r="AM1571">
        <v>1309</v>
      </c>
      <c r="AN1571">
        <v>1388</v>
      </c>
      <c r="AO1571">
        <v>0</v>
      </c>
      <c r="AP1571">
        <v>0</v>
      </c>
      <c r="AQ1571">
        <v>0</v>
      </c>
      <c r="AR1571">
        <v>0</v>
      </c>
      <c r="AS1571">
        <v>2.1</v>
      </c>
      <c r="AT1571">
        <v>20.100000000000001</v>
      </c>
      <c r="AU1571">
        <v>0</v>
      </c>
      <c r="AV1571">
        <v>0</v>
      </c>
      <c r="AW1571">
        <v>223284</v>
      </c>
      <c r="AX1571">
        <v>9735</v>
      </c>
      <c r="AY1571">
        <v>10000</v>
      </c>
      <c r="AZ1571">
        <v>4</v>
      </c>
      <c r="BA1571">
        <v>539.48</v>
      </c>
      <c r="BB1571">
        <v>42.8</v>
      </c>
    </row>
    <row r="1572" spans="1:54" x14ac:dyDescent="0.3">
      <c r="A1572">
        <v>29121</v>
      </c>
      <c r="B1572" t="s">
        <v>31</v>
      </c>
      <c r="C1572" t="s">
        <v>974</v>
      </c>
      <c r="D1572">
        <v>15479</v>
      </c>
      <c r="E1572">
        <v>15566</v>
      </c>
      <c r="F1572">
        <v>-0.6</v>
      </c>
      <c r="G1572">
        <v>15566</v>
      </c>
      <c r="H1572">
        <v>5.9</v>
      </c>
      <c r="I1572">
        <v>23.7</v>
      </c>
      <c r="J1572">
        <v>21</v>
      </c>
      <c r="K1572">
        <v>50.9</v>
      </c>
      <c r="L1572">
        <v>94.9</v>
      </c>
      <c r="M1572">
        <v>2.2999999999999998</v>
      </c>
      <c r="N1572">
        <v>0.3</v>
      </c>
      <c r="O1572">
        <v>0.5</v>
      </c>
      <c r="P1572">
        <v>0.1</v>
      </c>
      <c r="Q1572">
        <v>1.8</v>
      </c>
      <c r="R1572">
        <v>1.3</v>
      </c>
      <c r="S1572">
        <v>94</v>
      </c>
      <c r="T1572">
        <v>91.2</v>
      </c>
      <c r="U1572">
        <v>0.5</v>
      </c>
      <c r="V1572">
        <v>2.7</v>
      </c>
      <c r="W1572">
        <v>85.8</v>
      </c>
      <c r="X1572">
        <v>15.3</v>
      </c>
      <c r="Y1572">
        <v>1395</v>
      </c>
      <c r="Z1572">
        <v>20.8</v>
      </c>
      <c r="AA1572">
        <v>7615</v>
      </c>
      <c r="AB1572">
        <v>76.8</v>
      </c>
      <c r="AC1572">
        <v>8.6</v>
      </c>
      <c r="AD1572">
        <v>83600</v>
      </c>
      <c r="AE1572">
        <v>6389</v>
      </c>
      <c r="AF1572">
        <v>2.38</v>
      </c>
      <c r="AG1572">
        <v>20054</v>
      </c>
      <c r="AH1572">
        <v>38443</v>
      </c>
      <c r="AI1572">
        <v>16.2</v>
      </c>
      <c r="AJ1572">
        <v>340</v>
      </c>
      <c r="AK1572">
        <v>3267</v>
      </c>
      <c r="AL1572">
        <v>-0.8</v>
      </c>
      <c r="AM1572">
        <v>1084</v>
      </c>
      <c r="AN1572">
        <v>1687</v>
      </c>
      <c r="AO1572">
        <v>0</v>
      </c>
      <c r="AP1572">
        <v>0</v>
      </c>
      <c r="AQ1572">
        <v>0</v>
      </c>
      <c r="AR1572">
        <v>0</v>
      </c>
      <c r="AS1572">
        <v>0</v>
      </c>
      <c r="AT1572">
        <v>30.4</v>
      </c>
      <c r="AU1572">
        <v>0</v>
      </c>
      <c r="AV1572">
        <v>50614</v>
      </c>
      <c r="AW1572">
        <v>156455</v>
      </c>
      <c r="AX1572">
        <v>10118</v>
      </c>
      <c r="AY1572">
        <v>15206</v>
      </c>
      <c r="AZ1572">
        <v>4</v>
      </c>
      <c r="BA1572">
        <v>801.23</v>
      </c>
      <c r="BB1572">
        <v>19.399999999999999</v>
      </c>
    </row>
    <row r="1573" spans="1:54" x14ac:dyDescent="0.3">
      <c r="A1573">
        <v>29123</v>
      </c>
      <c r="B1573" t="s">
        <v>30</v>
      </c>
      <c r="C1573" t="s">
        <v>974</v>
      </c>
      <c r="D1573">
        <v>12368</v>
      </c>
      <c r="E1573">
        <v>12225</v>
      </c>
      <c r="F1573">
        <v>1.2</v>
      </c>
      <c r="G1573">
        <v>12226</v>
      </c>
      <c r="H1573">
        <v>5.9</v>
      </c>
      <c r="I1573">
        <v>23.3</v>
      </c>
      <c r="J1573">
        <v>19.2</v>
      </c>
      <c r="K1573">
        <v>50.8</v>
      </c>
      <c r="L1573">
        <v>97</v>
      </c>
      <c r="M1573">
        <v>0.5</v>
      </c>
      <c r="N1573">
        <v>0.4</v>
      </c>
      <c r="O1573">
        <v>1</v>
      </c>
      <c r="P1573">
        <v>0</v>
      </c>
      <c r="Q1573">
        <v>1.1000000000000001</v>
      </c>
      <c r="R1573">
        <v>2.1</v>
      </c>
      <c r="S1573">
        <v>95.3</v>
      </c>
      <c r="T1573">
        <v>88.3</v>
      </c>
      <c r="U1573">
        <v>1.4</v>
      </c>
      <c r="V1573">
        <v>4.3</v>
      </c>
      <c r="W1573">
        <v>75</v>
      </c>
      <c r="X1573">
        <v>7.7</v>
      </c>
      <c r="Y1573">
        <v>1038</v>
      </c>
      <c r="Z1573">
        <v>25.7</v>
      </c>
      <c r="AA1573">
        <v>5930</v>
      </c>
      <c r="AB1573">
        <v>76.099999999999994</v>
      </c>
      <c r="AC1573">
        <v>7.9</v>
      </c>
      <c r="AD1573">
        <v>86100</v>
      </c>
      <c r="AE1573">
        <v>4603</v>
      </c>
      <c r="AF1573">
        <v>2.64</v>
      </c>
      <c r="AG1573">
        <v>17316</v>
      </c>
      <c r="AH1573">
        <v>35870</v>
      </c>
      <c r="AI1573">
        <v>21.4</v>
      </c>
      <c r="AJ1573">
        <v>284</v>
      </c>
      <c r="AK1573">
        <v>2937</v>
      </c>
      <c r="AL1573">
        <v>6.6</v>
      </c>
      <c r="AM1573">
        <v>744</v>
      </c>
      <c r="AN1573">
        <v>792</v>
      </c>
      <c r="AO1573">
        <v>0</v>
      </c>
      <c r="AP1573">
        <v>0</v>
      </c>
      <c r="AQ1573">
        <v>0</v>
      </c>
      <c r="AR1573">
        <v>0</v>
      </c>
      <c r="AS1573">
        <v>0</v>
      </c>
      <c r="AT1573">
        <v>0</v>
      </c>
      <c r="AU1573">
        <v>0</v>
      </c>
      <c r="AV1573">
        <v>6904</v>
      </c>
      <c r="AW1573">
        <v>106559</v>
      </c>
      <c r="AX1573">
        <v>8661</v>
      </c>
      <c r="AY1573">
        <v>6690</v>
      </c>
      <c r="AZ1573">
        <v>5</v>
      </c>
      <c r="BA1573">
        <v>494.39</v>
      </c>
      <c r="BB1573">
        <v>24.7</v>
      </c>
    </row>
    <row r="1574" spans="1:54" x14ac:dyDescent="0.3">
      <c r="A1574">
        <v>29125</v>
      </c>
      <c r="B1574" t="s">
        <v>1635</v>
      </c>
      <c r="C1574" t="s">
        <v>974</v>
      </c>
      <c r="D1574">
        <v>9013</v>
      </c>
      <c r="E1574">
        <v>9178</v>
      </c>
      <c r="F1574">
        <v>-1.8</v>
      </c>
      <c r="G1574">
        <v>9176</v>
      </c>
      <c r="H1574">
        <v>4.5999999999999996</v>
      </c>
      <c r="I1574">
        <v>21.9</v>
      </c>
      <c r="J1574">
        <v>19.3</v>
      </c>
      <c r="K1574">
        <v>49.7</v>
      </c>
      <c r="L1574">
        <v>97.2</v>
      </c>
      <c r="M1574">
        <v>0.5</v>
      </c>
      <c r="N1574">
        <v>0.6</v>
      </c>
      <c r="O1574">
        <v>0.3</v>
      </c>
      <c r="P1574">
        <v>0</v>
      </c>
      <c r="Q1574">
        <v>1.3</v>
      </c>
      <c r="R1574">
        <v>1.1000000000000001</v>
      </c>
      <c r="S1574">
        <v>96.2</v>
      </c>
      <c r="T1574">
        <v>87.2</v>
      </c>
      <c r="U1574">
        <v>1.3</v>
      </c>
      <c r="V1574">
        <v>2</v>
      </c>
      <c r="W1574">
        <v>82.7</v>
      </c>
      <c r="X1574">
        <v>16.5</v>
      </c>
      <c r="Y1574">
        <v>912</v>
      </c>
      <c r="Z1574">
        <v>28.2</v>
      </c>
      <c r="AA1574">
        <v>4565</v>
      </c>
      <c r="AB1574">
        <v>77.3</v>
      </c>
      <c r="AC1574">
        <v>7.1</v>
      </c>
      <c r="AD1574">
        <v>116300</v>
      </c>
      <c r="AE1574">
        <v>3749</v>
      </c>
      <c r="AF1574">
        <v>2.4</v>
      </c>
      <c r="AG1574">
        <v>22026</v>
      </c>
      <c r="AH1574">
        <v>42566</v>
      </c>
      <c r="AI1574">
        <v>16.7</v>
      </c>
      <c r="AJ1574">
        <v>134</v>
      </c>
      <c r="AK1574">
        <v>1075</v>
      </c>
      <c r="AL1574">
        <v>2.6</v>
      </c>
      <c r="AM1574">
        <v>597</v>
      </c>
      <c r="AN1574">
        <v>717</v>
      </c>
      <c r="AO1574">
        <v>0</v>
      </c>
      <c r="AP1574">
        <v>0</v>
      </c>
      <c r="AQ1574">
        <v>0</v>
      </c>
      <c r="AR1574">
        <v>0</v>
      </c>
      <c r="AS1574">
        <v>0</v>
      </c>
      <c r="AT1574">
        <v>0</v>
      </c>
      <c r="AU1574">
        <v>0</v>
      </c>
      <c r="AV1574">
        <v>7401</v>
      </c>
      <c r="AW1574">
        <v>46261</v>
      </c>
      <c r="AX1574">
        <v>5125</v>
      </c>
      <c r="AY1574">
        <v>2635</v>
      </c>
      <c r="AZ1574">
        <v>0</v>
      </c>
      <c r="BA1574">
        <v>526.98</v>
      </c>
      <c r="BB1574">
        <v>17.399999999999999</v>
      </c>
    </row>
    <row r="1575" spans="1:54" x14ac:dyDescent="0.3">
      <c r="A1575">
        <v>29127</v>
      </c>
      <c r="B1575" t="s">
        <v>28</v>
      </c>
      <c r="C1575" t="s">
        <v>974</v>
      </c>
      <c r="D1575">
        <v>28920</v>
      </c>
      <c r="E1575">
        <v>28781</v>
      </c>
      <c r="F1575">
        <v>0.5</v>
      </c>
      <c r="G1575">
        <v>28781</v>
      </c>
      <c r="H1575">
        <v>6.3</v>
      </c>
      <c r="I1575">
        <v>23.5</v>
      </c>
      <c r="J1575">
        <v>16.899999999999999</v>
      </c>
      <c r="K1575">
        <v>51.6</v>
      </c>
      <c r="L1575">
        <v>91.5</v>
      </c>
      <c r="M1575">
        <v>5.2</v>
      </c>
      <c r="N1575">
        <v>0.2</v>
      </c>
      <c r="O1575">
        <v>0.8</v>
      </c>
      <c r="P1575">
        <v>0.1</v>
      </c>
      <c r="Q1575">
        <v>2.2000000000000002</v>
      </c>
      <c r="R1575">
        <v>1.6</v>
      </c>
      <c r="S1575">
        <v>90.2</v>
      </c>
      <c r="T1575">
        <v>84.8</v>
      </c>
      <c r="U1575">
        <v>1.4</v>
      </c>
      <c r="V1575">
        <v>2.5</v>
      </c>
      <c r="W1575">
        <v>84.1</v>
      </c>
      <c r="X1575">
        <v>18.5</v>
      </c>
      <c r="Y1575">
        <v>2196</v>
      </c>
      <c r="Z1575">
        <v>19.5</v>
      </c>
      <c r="AA1575">
        <v>12884</v>
      </c>
      <c r="AB1575">
        <v>68.099999999999994</v>
      </c>
      <c r="AC1575">
        <v>16.2</v>
      </c>
      <c r="AD1575">
        <v>102200</v>
      </c>
      <c r="AE1575">
        <v>11203</v>
      </c>
      <c r="AF1575">
        <v>2.42</v>
      </c>
      <c r="AG1575">
        <v>21909</v>
      </c>
      <c r="AH1575">
        <v>42046</v>
      </c>
      <c r="AI1575">
        <v>16.2</v>
      </c>
      <c r="AJ1575">
        <v>838</v>
      </c>
      <c r="AK1575">
        <v>11663</v>
      </c>
      <c r="AL1575">
        <v>-0.8</v>
      </c>
      <c r="AM1575">
        <v>1677</v>
      </c>
      <c r="AN1575">
        <v>2150</v>
      </c>
      <c r="AO1575">
        <v>0</v>
      </c>
      <c r="AP1575">
        <v>0</v>
      </c>
      <c r="AQ1575">
        <v>0</v>
      </c>
      <c r="AR1575">
        <v>0</v>
      </c>
      <c r="AS1575">
        <v>0</v>
      </c>
      <c r="AT1575">
        <v>21.5</v>
      </c>
      <c r="AU1575">
        <v>0</v>
      </c>
      <c r="AV1575">
        <v>114413</v>
      </c>
      <c r="AW1575">
        <v>422995</v>
      </c>
      <c r="AX1575">
        <v>15033</v>
      </c>
      <c r="AY1575">
        <v>41812</v>
      </c>
      <c r="AZ1575">
        <v>43</v>
      </c>
      <c r="BA1575">
        <v>436.92</v>
      </c>
      <c r="BB1575">
        <v>65.900000000000006</v>
      </c>
    </row>
    <row r="1576" spans="1:54" x14ac:dyDescent="0.3">
      <c r="A1576">
        <v>29129</v>
      </c>
      <c r="B1576" t="s">
        <v>1354</v>
      </c>
      <c r="C1576" t="s">
        <v>974</v>
      </c>
      <c r="D1576">
        <v>3719</v>
      </c>
      <c r="E1576">
        <v>3785</v>
      </c>
      <c r="F1576">
        <v>-1.7</v>
      </c>
      <c r="G1576">
        <v>3785</v>
      </c>
      <c r="H1576">
        <v>5.5</v>
      </c>
      <c r="I1576">
        <v>24.1</v>
      </c>
      <c r="J1576">
        <v>20.8</v>
      </c>
      <c r="K1576">
        <v>49.8</v>
      </c>
      <c r="L1576">
        <v>97.3</v>
      </c>
      <c r="M1576">
        <v>0.2</v>
      </c>
      <c r="N1576">
        <v>0.5</v>
      </c>
      <c r="O1576">
        <v>0.6</v>
      </c>
      <c r="P1576">
        <v>0</v>
      </c>
      <c r="Q1576">
        <v>1.3</v>
      </c>
      <c r="R1576">
        <v>1</v>
      </c>
      <c r="S1576">
        <v>96.5</v>
      </c>
      <c r="T1576">
        <v>85.7</v>
      </c>
      <c r="U1576">
        <v>1.4</v>
      </c>
      <c r="V1576">
        <v>7.6</v>
      </c>
      <c r="W1576">
        <v>87.7</v>
      </c>
      <c r="X1576">
        <v>12.9</v>
      </c>
      <c r="Y1576">
        <v>364</v>
      </c>
      <c r="Z1576">
        <v>21.1</v>
      </c>
      <c r="AA1576">
        <v>2116</v>
      </c>
      <c r="AB1576">
        <v>77.7</v>
      </c>
      <c r="AC1576">
        <v>8.1</v>
      </c>
      <c r="AD1576">
        <v>67600</v>
      </c>
      <c r="AE1576">
        <v>1575</v>
      </c>
      <c r="AF1576">
        <v>2.34</v>
      </c>
      <c r="AG1576">
        <v>20178</v>
      </c>
      <c r="AH1576">
        <v>40272</v>
      </c>
      <c r="AI1576">
        <v>20.3</v>
      </c>
      <c r="AJ1576">
        <v>72</v>
      </c>
      <c r="AK1576">
        <v>407</v>
      </c>
      <c r="AL1576">
        <v>-7.5</v>
      </c>
      <c r="AM1576">
        <v>258</v>
      </c>
      <c r="AN1576">
        <v>289</v>
      </c>
      <c r="AO1576">
        <v>0</v>
      </c>
      <c r="AP1576">
        <v>0</v>
      </c>
      <c r="AQ1576">
        <v>0</v>
      </c>
      <c r="AR1576">
        <v>0</v>
      </c>
      <c r="AS1576">
        <v>0</v>
      </c>
      <c r="AT1576">
        <v>0</v>
      </c>
      <c r="AU1576">
        <v>0</v>
      </c>
      <c r="AV1576">
        <v>0</v>
      </c>
      <c r="AW1576">
        <v>20164</v>
      </c>
      <c r="AX1576">
        <v>5850</v>
      </c>
      <c r="AY1576">
        <v>647</v>
      </c>
      <c r="AZ1576">
        <v>0</v>
      </c>
      <c r="BA1576">
        <v>453.84</v>
      </c>
      <c r="BB1576">
        <v>8.3000000000000007</v>
      </c>
    </row>
    <row r="1577" spans="1:54" x14ac:dyDescent="0.3">
      <c r="A1577">
        <v>29131</v>
      </c>
      <c r="B1577" t="s">
        <v>97</v>
      </c>
      <c r="C1577" t="s">
        <v>974</v>
      </c>
      <c r="D1577">
        <v>25141</v>
      </c>
      <c r="E1577">
        <v>24748</v>
      </c>
      <c r="F1577">
        <v>1.6</v>
      </c>
      <c r="G1577">
        <v>24748</v>
      </c>
      <c r="H1577">
        <v>6</v>
      </c>
      <c r="I1577">
        <v>23.6</v>
      </c>
      <c r="J1577">
        <v>18</v>
      </c>
      <c r="K1577">
        <v>50.1</v>
      </c>
      <c r="L1577">
        <v>96.6</v>
      </c>
      <c r="M1577">
        <v>0.6</v>
      </c>
      <c r="N1577">
        <v>0.6</v>
      </c>
      <c r="O1577">
        <v>0.4</v>
      </c>
      <c r="P1577">
        <v>0.2</v>
      </c>
      <c r="Q1577">
        <v>1.7</v>
      </c>
      <c r="R1577">
        <v>1.9</v>
      </c>
      <c r="S1577">
        <v>95</v>
      </c>
      <c r="T1577">
        <v>85.9</v>
      </c>
      <c r="U1577">
        <v>1.1000000000000001</v>
      </c>
      <c r="V1577">
        <v>2</v>
      </c>
      <c r="W1577">
        <v>84.8</v>
      </c>
      <c r="X1577">
        <v>14.5</v>
      </c>
      <c r="Y1577">
        <v>2496</v>
      </c>
      <c r="Z1577">
        <v>28.8</v>
      </c>
      <c r="AA1577">
        <v>12731</v>
      </c>
      <c r="AB1577">
        <v>77.099999999999994</v>
      </c>
      <c r="AC1577">
        <v>13</v>
      </c>
      <c r="AD1577">
        <v>112000</v>
      </c>
      <c r="AE1577">
        <v>10034</v>
      </c>
      <c r="AF1577">
        <v>2.4500000000000002</v>
      </c>
      <c r="AG1577">
        <v>19385</v>
      </c>
      <c r="AH1577">
        <v>35507</v>
      </c>
      <c r="AI1577">
        <v>20.9</v>
      </c>
      <c r="AJ1577">
        <v>656</v>
      </c>
      <c r="AK1577">
        <v>5944</v>
      </c>
      <c r="AL1577">
        <v>-1.5</v>
      </c>
      <c r="AM1577">
        <v>1632</v>
      </c>
      <c r="AN1577">
        <v>2115</v>
      </c>
      <c r="AO1577">
        <v>0</v>
      </c>
      <c r="AP1577">
        <v>0</v>
      </c>
      <c r="AQ1577">
        <v>0</v>
      </c>
      <c r="AR1577">
        <v>0</v>
      </c>
      <c r="AS1577">
        <v>0</v>
      </c>
      <c r="AT1577">
        <v>18.399999999999999</v>
      </c>
      <c r="AU1577">
        <v>74805</v>
      </c>
      <c r="AV1577">
        <v>68853</v>
      </c>
      <c r="AW1577">
        <v>451776</v>
      </c>
      <c r="AX1577">
        <v>18214</v>
      </c>
      <c r="AY1577">
        <v>30047</v>
      </c>
      <c r="AZ1577">
        <v>85</v>
      </c>
      <c r="BA1577">
        <v>592.6</v>
      </c>
      <c r="BB1577">
        <v>41.8</v>
      </c>
    </row>
    <row r="1578" spans="1:54" x14ac:dyDescent="0.3">
      <c r="A1578">
        <v>29133</v>
      </c>
      <c r="B1578" t="s">
        <v>96</v>
      </c>
      <c r="C1578" t="s">
        <v>974</v>
      </c>
      <c r="D1578">
        <v>14232</v>
      </c>
      <c r="E1578">
        <v>14358</v>
      </c>
      <c r="F1578">
        <v>-0.9</v>
      </c>
      <c r="G1578">
        <v>14358</v>
      </c>
      <c r="H1578">
        <v>6.6</v>
      </c>
      <c r="I1578">
        <v>22.4</v>
      </c>
      <c r="J1578">
        <v>16.2</v>
      </c>
      <c r="K1578">
        <v>46.6</v>
      </c>
      <c r="L1578">
        <v>73.599999999999994</v>
      </c>
      <c r="M1578">
        <v>24.7</v>
      </c>
      <c r="N1578">
        <v>0.3</v>
      </c>
      <c r="O1578">
        <v>0.2</v>
      </c>
      <c r="P1578">
        <v>0</v>
      </c>
      <c r="Q1578">
        <v>1.2</v>
      </c>
      <c r="R1578">
        <v>2</v>
      </c>
      <c r="S1578">
        <v>71.900000000000006</v>
      </c>
      <c r="T1578">
        <v>79.3</v>
      </c>
      <c r="U1578">
        <v>1</v>
      </c>
      <c r="V1578">
        <v>1.5</v>
      </c>
      <c r="W1578">
        <v>71.599999999999994</v>
      </c>
      <c r="X1578">
        <v>9.8000000000000007</v>
      </c>
      <c r="Y1578">
        <v>1020</v>
      </c>
      <c r="Z1578">
        <v>18.600000000000001</v>
      </c>
      <c r="AA1578">
        <v>5702</v>
      </c>
      <c r="AB1578">
        <v>63.9</v>
      </c>
      <c r="AC1578">
        <v>11.6</v>
      </c>
      <c r="AD1578">
        <v>60600</v>
      </c>
      <c r="AE1578">
        <v>5227</v>
      </c>
      <c r="AF1578">
        <v>2.5</v>
      </c>
      <c r="AG1578">
        <v>15558</v>
      </c>
      <c r="AH1578">
        <v>29787</v>
      </c>
      <c r="AI1578">
        <v>26.9</v>
      </c>
      <c r="AJ1578">
        <v>259</v>
      </c>
      <c r="AK1578">
        <v>2411</v>
      </c>
      <c r="AL1578">
        <v>2.9</v>
      </c>
      <c r="AM1578">
        <v>610</v>
      </c>
      <c r="AN1578">
        <v>715</v>
      </c>
      <c r="AO1578">
        <v>0</v>
      </c>
      <c r="AP1578">
        <v>0</v>
      </c>
      <c r="AQ1578">
        <v>0</v>
      </c>
      <c r="AR1578">
        <v>0</v>
      </c>
      <c r="AS1578">
        <v>0</v>
      </c>
      <c r="AT1578">
        <v>28</v>
      </c>
      <c r="AU1578">
        <v>0</v>
      </c>
      <c r="AV1578">
        <v>235151</v>
      </c>
      <c r="AW1578">
        <v>161504</v>
      </c>
      <c r="AX1578">
        <v>11946</v>
      </c>
      <c r="AY1578">
        <v>10000</v>
      </c>
      <c r="AZ1578">
        <v>7</v>
      </c>
      <c r="BA1578">
        <v>411.58</v>
      </c>
      <c r="BB1578">
        <v>34.9</v>
      </c>
    </row>
    <row r="1579" spans="1:54" x14ac:dyDescent="0.3">
      <c r="A1579">
        <v>29135</v>
      </c>
      <c r="B1579" t="s">
        <v>1636</v>
      </c>
      <c r="C1579" t="s">
        <v>974</v>
      </c>
      <c r="D1579">
        <v>15856</v>
      </c>
      <c r="E1579">
        <v>15607</v>
      </c>
      <c r="F1579">
        <v>1.6</v>
      </c>
      <c r="G1579">
        <v>15607</v>
      </c>
      <c r="H1579">
        <v>6.5</v>
      </c>
      <c r="I1579">
        <v>25</v>
      </c>
      <c r="J1579">
        <v>14.8</v>
      </c>
      <c r="K1579">
        <v>46.9</v>
      </c>
      <c r="L1579">
        <v>93.8</v>
      </c>
      <c r="M1579">
        <v>4.0999999999999996</v>
      </c>
      <c r="N1579">
        <v>0.4</v>
      </c>
      <c r="O1579">
        <v>0.4</v>
      </c>
      <c r="P1579">
        <v>0.1</v>
      </c>
      <c r="Q1579">
        <v>1.3</v>
      </c>
      <c r="R1579">
        <v>4.5999999999999996</v>
      </c>
      <c r="S1579">
        <v>89.4</v>
      </c>
      <c r="T1579">
        <v>85.1</v>
      </c>
      <c r="U1579">
        <v>2.6</v>
      </c>
      <c r="V1579">
        <v>8.1999999999999993</v>
      </c>
      <c r="W1579">
        <v>82.3</v>
      </c>
      <c r="X1579">
        <v>18.100000000000001</v>
      </c>
      <c r="Y1579">
        <v>1252</v>
      </c>
      <c r="Z1579">
        <v>25.8</v>
      </c>
      <c r="AA1579">
        <v>6130</v>
      </c>
      <c r="AB1579">
        <v>74.599999999999994</v>
      </c>
      <c r="AC1579">
        <v>10.5</v>
      </c>
      <c r="AD1579">
        <v>112100</v>
      </c>
      <c r="AE1579">
        <v>5464</v>
      </c>
      <c r="AF1579">
        <v>2.61</v>
      </c>
      <c r="AG1579">
        <v>19451</v>
      </c>
      <c r="AH1579">
        <v>47118</v>
      </c>
      <c r="AI1579">
        <v>11.4</v>
      </c>
      <c r="AJ1579">
        <v>328</v>
      </c>
      <c r="AK1579">
        <v>2679</v>
      </c>
      <c r="AL1579">
        <v>-3.2</v>
      </c>
      <c r="AM1579">
        <v>960</v>
      </c>
      <c r="AN1579">
        <v>1004</v>
      </c>
      <c r="AO1579">
        <v>0</v>
      </c>
      <c r="AP1579">
        <v>0</v>
      </c>
      <c r="AQ1579">
        <v>0</v>
      </c>
      <c r="AR1579">
        <v>0</v>
      </c>
      <c r="AS1579">
        <v>0</v>
      </c>
      <c r="AT1579">
        <v>0</v>
      </c>
      <c r="AU1579">
        <v>0</v>
      </c>
      <c r="AV1579">
        <v>106296</v>
      </c>
      <c r="AW1579">
        <v>159656</v>
      </c>
      <c r="AX1579">
        <v>10580</v>
      </c>
      <c r="AY1579">
        <v>8206</v>
      </c>
      <c r="AZ1579">
        <v>0</v>
      </c>
      <c r="BA1579">
        <v>415.03</v>
      </c>
      <c r="BB1579">
        <v>37.6</v>
      </c>
    </row>
    <row r="1580" spans="1:54" x14ac:dyDescent="0.3">
      <c r="A1580">
        <v>29137</v>
      </c>
      <c r="B1580" t="s">
        <v>25</v>
      </c>
      <c r="C1580" t="s">
        <v>974</v>
      </c>
      <c r="D1580">
        <v>8707</v>
      </c>
      <c r="E1580">
        <v>8840</v>
      </c>
      <c r="F1580">
        <v>-1.5</v>
      </c>
      <c r="G1580">
        <v>8840</v>
      </c>
      <c r="H1580">
        <v>5.2</v>
      </c>
      <c r="I1580">
        <v>22.6</v>
      </c>
      <c r="J1580">
        <v>20.8</v>
      </c>
      <c r="K1580">
        <v>49.4</v>
      </c>
      <c r="L1580">
        <v>94.7</v>
      </c>
      <c r="M1580">
        <v>2.8</v>
      </c>
      <c r="N1580">
        <v>0.5</v>
      </c>
      <c r="O1580">
        <v>0.4</v>
      </c>
      <c r="P1580">
        <v>0</v>
      </c>
      <c r="Q1580">
        <v>1.6</v>
      </c>
      <c r="R1580">
        <v>1.2</v>
      </c>
      <c r="S1580">
        <v>93.6</v>
      </c>
      <c r="T1580">
        <v>85.8</v>
      </c>
      <c r="U1580">
        <v>0.5</v>
      </c>
      <c r="V1580">
        <v>3.4</v>
      </c>
      <c r="W1580">
        <v>87.6</v>
      </c>
      <c r="X1580">
        <v>13.1</v>
      </c>
      <c r="Y1580">
        <v>855</v>
      </c>
      <c r="Z1580">
        <v>25.9</v>
      </c>
      <c r="AA1580">
        <v>4819</v>
      </c>
      <c r="AB1580">
        <v>75.900000000000006</v>
      </c>
      <c r="AC1580">
        <v>6.3</v>
      </c>
      <c r="AD1580">
        <v>89500</v>
      </c>
      <c r="AE1580">
        <v>3497</v>
      </c>
      <c r="AF1580">
        <v>2.46</v>
      </c>
      <c r="AG1580">
        <v>20331</v>
      </c>
      <c r="AH1580">
        <v>40657</v>
      </c>
      <c r="AI1580">
        <v>14.7</v>
      </c>
      <c r="AJ1580">
        <v>197</v>
      </c>
      <c r="AK1580">
        <v>1383</v>
      </c>
      <c r="AL1580">
        <v>3.8</v>
      </c>
      <c r="AM1580">
        <v>565</v>
      </c>
      <c r="AN1580">
        <v>0</v>
      </c>
      <c r="AO1580">
        <v>0</v>
      </c>
      <c r="AP1580">
        <v>0</v>
      </c>
      <c r="AQ1580">
        <v>0</v>
      </c>
      <c r="AR1580">
        <v>0</v>
      </c>
      <c r="AS1580">
        <v>0</v>
      </c>
      <c r="AT1580">
        <v>0</v>
      </c>
      <c r="AU1580">
        <v>0</v>
      </c>
      <c r="AV1580">
        <v>36552</v>
      </c>
      <c r="AW1580">
        <v>47986</v>
      </c>
      <c r="AX1580">
        <v>5219</v>
      </c>
      <c r="AY1580">
        <v>4383</v>
      </c>
      <c r="AZ1580">
        <v>4</v>
      </c>
      <c r="BA1580">
        <v>647.65</v>
      </c>
      <c r="BB1580">
        <v>13.6</v>
      </c>
    </row>
    <row r="1581" spans="1:54" x14ac:dyDescent="0.3">
      <c r="A1581">
        <v>29139</v>
      </c>
      <c r="B1581" t="s">
        <v>24</v>
      </c>
      <c r="C1581" t="s">
        <v>974</v>
      </c>
      <c r="D1581">
        <v>11841</v>
      </c>
      <c r="E1581">
        <v>12236</v>
      </c>
      <c r="F1581">
        <v>-3.2</v>
      </c>
      <c r="G1581">
        <v>12236</v>
      </c>
      <c r="H1581">
        <v>6</v>
      </c>
      <c r="I1581">
        <v>22.8</v>
      </c>
      <c r="J1581">
        <v>19.8</v>
      </c>
      <c r="K1581">
        <v>50.1</v>
      </c>
      <c r="L1581">
        <v>96.1</v>
      </c>
      <c r="M1581">
        <v>1.6</v>
      </c>
      <c r="N1581">
        <v>0.3</v>
      </c>
      <c r="O1581">
        <v>0.4</v>
      </c>
      <c r="P1581">
        <v>0</v>
      </c>
      <c r="Q1581">
        <v>1.5</v>
      </c>
      <c r="R1581">
        <v>1.6</v>
      </c>
      <c r="S1581">
        <v>94.7</v>
      </c>
      <c r="T1581">
        <v>82.7</v>
      </c>
      <c r="U1581">
        <v>0.7</v>
      </c>
      <c r="V1581">
        <v>1.3</v>
      </c>
      <c r="W1581">
        <v>80.8</v>
      </c>
      <c r="X1581">
        <v>12.1</v>
      </c>
      <c r="Y1581">
        <v>1125</v>
      </c>
      <c r="Z1581">
        <v>28.3</v>
      </c>
      <c r="AA1581">
        <v>6159</v>
      </c>
      <c r="AB1581">
        <v>75.3</v>
      </c>
      <c r="AC1581">
        <v>8.6</v>
      </c>
      <c r="AD1581">
        <v>101500</v>
      </c>
      <c r="AE1581">
        <v>5091</v>
      </c>
      <c r="AF1581">
        <v>2.31</v>
      </c>
      <c r="AG1581">
        <v>20991</v>
      </c>
      <c r="AH1581">
        <v>40236</v>
      </c>
      <c r="AI1581">
        <v>17.5</v>
      </c>
      <c r="AJ1581">
        <v>258</v>
      </c>
      <c r="AK1581">
        <v>2110</v>
      </c>
      <c r="AL1581">
        <v>-0.8</v>
      </c>
      <c r="AM1581">
        <v>830</v>
      </c>
      <c r="AN1581">
        <v>1094</v>
      </c>
      <c r="AO1581">
        <v>0</v>
      </c>
      <c r="AP1581">
        <v>0</v>
      </c>
      <c r="AQ1581">
        <v>0</v>
      </c>
      <c r="AR1581">
        <v>0</v>
      </c>
      <c r="AS1581">
        <v>0</v>
      </c>
      <c r="AT1581">
        <v>17.5</v>
      </c>
      <c r="AU1581">
        <v>121656</v>
      </c>
      <c r="AV1581">
        <v>117151</v>
      </c>
      <c r="AW1581">
        <v>81503</v>
      </c>
      <c r="AX1581">
        <v>6829</v>
      </c>
      <c r="AY1581">
        <v>6008</v>
      </c>
      <c r="AZ1581">
        <v>20</v>
      </c>
      <c r="BA1581">
        <v>536.25</v>
      </c>
      <c r="BB1581">
        <v>22.8</v>
      </c>
    </row>
    <row r="1582" spans="1:54" x14ac:dyDescent="0.3">
      <c r="A1582">
        <v>29141</v>
      </c>
      <c r="B1582" t="s">
        <v>23</v>
      </c>
      <c r="C1582" t="s">
        <v>974</v>
      </c>
      <c r="D1582">
        <v>20240</v>
      </c>
      <c r="E1582">
        <v>20565</v>
      </c>
      <c r="F1582">
        <v>-1.6</v>
      </c>
      <c r="G1582">
        <v>20565</v>
      </c>
      <c r="H1582">
        <v>6</v>
      </c>
      <c r="I1582">
        <v>22</v>
      </c>
      <c r="J1582">
        <v>23.7</v>
      </c>
      <c r="K1582">
        <v>49.7</v>
      </c>
      <c r="L1582">
        <v>96.1</v>
      </c>
      <c r="M1582">
        <v>1</v>
      </c>
      <c r="N1582">
        <v>0.7</v>
      </c>
      <c r="O1582">
        <v>0.5</v>
      </c>
      <c r="P1582">
        <v>0</v>
      </c>
      <c r="Q1582">
        <v>1.6</v>
      </c>
      <c r="R1582">
        <v>1.9</v>
      </c>
      <c r="S1582">
        <v>94.6</v>
      </c>
      <c r="T1582">
        <v>89</v>
      </c>
      <c r="U1582">
        <v>1.2</v>
      </c>
      <c r="V1582">
        <v>7.6</v>
      </c>
      <c r="W1582">
        <v>79.2</v>
      </c>
      <c r="X1582">
        <v>12.7</v>
      </c>
      <c r="Y1582">
        <v>2224</v>
      </c>
      <c r="Z1582">
        <v>25</v>
      </c>
      <c r="AA1582">
        <v>15382</v>
      </c>
      <c r="AB1582">
        <v>80.099999999999994</v>
      </c>
      <c r="AC1582">
        <v>5.6</v>
      </c>
      <c r="AD1582">
        <v>110500</v>
      </c>
      <c r="AE1582">
        <v>8164</v>
      </c>
      <c r="AF1582">
        <v>2.46</v>
      </c>
      <c r="AG1582">
        <v>17935</v>
      </c>
      <c r="AH1582">
        <v>34797</v>
      </c>
      <c r="AI1582">
        <v>23.4</v>
      </c>
      <c r="AJ1582">
        <v>477</v>
      </c>
      <c r="AK1582">
        <v>2969</v>
      </c>
      <c r="AL1582">
        <v>-0.5</v>
      </c>
      <c r="AM1582">
        <v>1637</v>
      </c>
      <c r="AN1582">
        <v>1923</v>
      </c>
      <c r="AO1582">
        <v>0</v>
      </c>
      <c r="AP1582">
        <v>0</v>
      </c>
      <c r="AQ1582">
        <v>0</v>
      </c>
      <c r="AR1582">
        <v>0</v>
      </c>
      <c r="AS1582">
        <v>0</v>
      </c>
      <c r="AT1582">
        <v>12.4</v>
      </c>
      <c r="AU1582">
        <v>108135</v>
      </c>
      <c r="AV1582">
        <v>22059</v>
      </c>
      <c r="AW1582">
        <v>191467</v>
      </c>
      <c r="AX1582">
        <v>9221</v>
      </c>
      <c r="AY1582">
        <v>13322</v>
      </c>
      <c r="AZ1582">
        <v>4</v>
      </c>
      <c r="BA1582">
        <v>597.63</v>
      </c>
      <c r="BB1582">
        <v>34.4</v>
      </c>
    </row>
    <row r="1583" spans="1:54" x14ac:dyDescent="0.3">
      <c r="A1583">
        <v>29143</v>
      </c>
      <c r="B1583" t="s">
        <v>1637</v>
      </c>
      <c r="C1583" t="s">
        <v>974</v>
      </c>
      <c r="D1583">
        <v>18272</v>
      </c>
      <c r="E1583">
        <v>18960</v>
      </c>
      <c r="F1583">
        <v>-3.6</v>
      </c>
      <c r="G1583">
        <v>18956</v>
      </c>
      <c r="H1583">
        <v>6.1</v>
      </c>
      <c r="I1583">
        <v>23.8</v>
      </c>
      <c r="J1583">
        <v>17.600000000000001</v>
      </c>
      <c r="K1583">
        <v>52.1</v>
      </c>
      <c r="L1583">
        <v>81.599999999999994</v>
      </c>
      <c r="M1583">
        <v>15.8</v>
      </c>
      <c r="N1583">
        <v>0.3</v>
      </c>
      <c r="O1583">
        <v>0.5</v>
      </c>
      <c r="P1583">
        <v>0.1</v>
      </c>
      <c r="Q1583">
        <v>1.7</v>
      </c>
      <c r="R1583">
        <v>1.6</v>
      </c>
      <c r="S1583">
        <v>80.400000000000006</v>
      </c>
      <c r="T1583">
        <v>83.2</v>
      </c>
      <c r="U1583">
        <v>0.9</v>
      </c>
      <c r="V1583">
        <v>1.5</v>
      </c>
      <c r="W1583">
        <v>76.900000000000006</v>
      </c>
      <c r="X1583">
        <v>12.3</v>
      </c>
      <c r="Y1583">
        <v>1681</v>
      </c>
      <c r="Z1583">
        <v>16.2</v>
      </c>
      <c r="AA1583">
        <v>8537</v>
      </c>
      <c r="AB1583">
        <v>62.2</v>
      </c>
      <c r="AC1583">
        <v>15</v>
      </c>
      <c r="AD1583">
        <v>75400</v>
      </c>
      <c r="AE1583">
        <v>7423</v>
      </c>
      <c r="AF1583">
        <v>2.4700000000000002</v>
      </c>
      <c r="AG1583">
        <v>21215</v>
      </c>
      <c r="AH1583">
        <v>35793</v>
      </c>
      <c r="AI1583">
        <v>21.7</v>
      </c>
      <c r="AJ1583">
        <v>431</v>
      </c>
      <c r="AK1583">
        <v>5913</v>
      </c>
      <c r="AL1583">
        <v>-1.3</v>
      </c>
      <c r="AM1583">
        <v>800</v>
      </c>
      <c r="AN1583">
        <v>1068</v>
      </c>
      <c r="AO1583">
        <v>0</v>
      </c>
      <c r="AP1583">
        <v>0</v>
      </c>
      <c r="AQ1583">
        <v>0</v>
      </c>
      <c r="AR1583">
        <v>0</v>
      </c>
      <c r="AS1583">
        <v>0</v>
      </c>
      <c r="AT1583">
        <v>19.100000000000001</v>
      </c>
      <c r="AU1583">
        <v>0</v>
      </c>
      <c r="AV1583">
        <v>288016</v>
      </c>
      <c r="AW1583">
        <v>509771</v>
      </c>
      <c r="AX1583">
        <v>28850</v>
      </c>
      <c r="AY1583">
        <v>14988</v>
      </c>
      <c r="AZ1583">
        <v>7</v>
      </c>
      <c r="BA1583">
        <v>674.84</v>
      </c>
      <c r="BB1583">
        <v>28.1</v>
      </c>
    </row>
    <row r="1584" spans="1:54" x14ac:dyDescent="0.3">
      <c r="A1584">
        <v>29145</v>
      </c>
      <c r="B1584" t="s">
        <v>94</v>
      </c>
      <c r="C1584" t="s">
        <v>974</v>
      </c>
      <c r="D1584">
        <v>58598</v>
      </c>
      <c r="E1584">
        <v>58112</v>
      </c>
      <c r="F1584">
        <v>0.8</v>
      </c>
      <c r="G1584">
        <v>58114</v>
      </c>
      <c r="H1584">
        <v>6.3</v>
      </c>
      <c r="I1584">
        <v>24.4</v>
      </c>
      <c r="J1584">
        <v>17.399999999999999</v>
      </c>
      <c r="K1584">
        <v>50.3</v>
      </c>
      <c r="L1584">
        <v>91</v>
      </c>
      <c r="M1584">
        <v>1</v>
      </c>
      <c r="N1584">
        <v>2.4</v>
      </c>
      <c r="O1584">
        <v>1.6</v>
      </c>
      <c r="P1584">
        <v>0.9</v>
      </c>
      <c r="Q1584">
        <v>3</v>
      </c>
      <c r="R1584">
        <v>5</v>
      </c>
      <c r="S1584">
        <v>86.8</v>
      </c>
      <c r="T1584">
        <v>83.2</v>
      </c>
      <c r="U1584">
        <v>3.6</v>
      </c>
      <c r="V1584">
        <v>6.8</v>
      </c>
      <c r="W1584">
        <v>85.4</v>
      </c>
      <c r="X1584">
        <v>18.100000000000001</v>
      </c>
      <c r="Y1584">
        <v>4532</v>
      </c>
      <c r="Z1584">
        <v>20.9</v>
      </c>
      <c r="AA1584">
        <v>24333</v>
      </c>
      <c r="AB1584">
        <v>74.900000000000006</v>
      </c>
      <c r="AC1584">
        <v>7.1</v>
      </c>
      <c r="AD1584">
        <v>107700</v>
      </c>
      <c r="AE1584">
        <v>22045</v>
      </c>
      <c r="AF1584">
        <v>2.61</v>
      </c>
      <c r="AG1584">
        <v>22341</v>
      </c>
      <c r="AH1584">
        <v>42268</v>
      </c>
      <c r="AI1584">
        <v>15</v>
      </c>
      <c r="AJ1584">
        <v>1297</v>
      </c>
      <c r="AK1584">
        <v>20107</v>
      </c>
      <c r="AL1584">
        <v>-2.2000000000000002</v>
      </c>
      <c r="AM1584">
        <v>3787</v>
      </c>
      <c r="AN1584">
        <v>5599</v>
      </c>
      <c r="AO1584">
        <v>0</v>
      </c>
      <c r="AP1584">
        <v>1.5</v>
      </c>
      <c r="AQ1584">
        <v>0</v>
      </c>
      <c r="AR1584">
        <v>0</v>
      </c>
      <c r="AS1584">
        <v>0</v>
      </c>
      <c r="AT1584">
        <v>21.2</v>
      </c>
      <c r="AU1584">
        <v>646652</v>
      </c>
      <c r="AV1584">
        <v>491844</v>
      </c>
      <c r="AW1584">
        <v>605682</v>
      </c>
      <c r="AX1584">
        <v>10809</v>
      </c>
      <c r="AY1584">
        <v>69583</v>
      </c>
      <c r="AZ1584">
        <v>37</v>
      </c>
      <c r="BA1584">
        <v>624.77</v>
      </c>
      <c r="BB1584">
        <v>93</v>
      </c>
    </row>
    <row r="1585" spans="1:54" x14ac:dyDescent="0.3">
      <c r="A1585">
        <v>29147</v>
      </c>
      <c r="B1585" t="s">
        <v>1638</v>
      </c>
      <c r="C1585" t="s">
        <v>974</v>
      </c>
      <c r="D1585">
        <v>23081</v>
      </c>
      <c r="E1585">
        <v>23370</v>
      </c>
      <c r="F1585">
        <v>-1.2</v>
      </c>
      <c r="G1585">
        <v>23370</v>
      </c>
      <c r="H1585">
        <v>4.5999999999999996</v>
      </c>
      <c r="I1585">
        <v>16.899999999999999</v>
      </c>
      <c r="J1585">
        <v>13.9</v>
      </c>
      <c r="K1585">
        <v>49.7</v>
      </c>
      <c r="L1585">
        <v>94.3</v>
      </c>
      <c r="M1585">
        <v>2.7</v>
      </c>
      <c r="N1585">
        <v>0.3</v>
      </c>
      <c r="O1585">
        <v>1.7</v>
      </c>
      <c r="P1585">
        <v>0</v>
      </c>
      <c r="Q1585">
        <v>1</v>
      </c>
      <c r="R1585">
        <v>1.5</v>
      </c>
      <c r="S1585">
        <v>93</v>
      </c>
      <c r="T1585">
        <v>72.2</v>
      </c>
      <c r="U1585">
        <v>1.4</v>
      </c>
      <c r="V1585">
        <v>3.6</v>
      </c>
      <c r="W1585">
        <v>91.1</v>
      </c>
      <c r="X1585">
        <v>23.4</v>
      </c>
      <c r="Y1585">
        <v>1277</v>
      </c>
      <c r="Z1585">
        <v>15.5</v>
      </c>
      <c r="AA1585">
        <v>9646</v>
      </c>
      <c r="AB1585">
        <v>55.9</v>
      </c>
      <c r="AC1585">
        <v>23.6</v>
      </c>
      <c r="AD1585">
        <v>101800</v>
      </c>
      <c r="AE1585">
        <v>8599</v>
      </c>
      <c r="AF1585">
        <v>2.35</v>
      </c>
      <c r="AG1585">
        <v>18079</v>
      </c>
      <c r="AH1585">
        <v>36641</v>
      </c>
      <c r="AI1585">
        <v>28.4</v>
      </c>
      <c r="AJ1585">
        <v>485</v>
      </c>
      <c r="AK1585">
        <v>6672</v>
      </c>
      <c r="AL1585">
        <v>-3.4</v>
      </c>
      <c r="AM1585">
        <v>1432</v>
      </c>
      <c r="AN1585">
        <v>2296</v>
      </c>
      <c r="AO1585">
        <v>0</v>
      </c>
      <c r="AP1585">
        <v>0</v>
      </c>
      <c r="AQ1585">
        <v>0</v>
      </c>
      <c r="AR1585">
        <v>0</v>
      </c>
      <c r="AS1585">
        <v>0</v>
      </c>
      <c r="AT1585">
        <v>19.5</v>
      </c>
      <c r="AU1585">
        <v>866565</v>
      </c>
      <c r="AV1585">
        <v>0</v>
      </c>
      <c r="AW1585">
        <v>206771</v>
      </c>
      <c r="AX1585">
        <v>9377</v>
      </c>
      <c r="AY1585">
        <v>28785</v>
      </c>
      <c r="AZ1585">
        <v>36</v>
      </c>
      <c r="BA1585">
        <v>876.96</v>
      </c>
      <c r="BB1585">
        <v>26.6</v>
      </c>
    </row>
    <row r="1586" spans="1:54" x14ac:dyDescent="0.3">
      <c r="A1586">
        <v>29149</v>
      </c>
      <c r="B1586" t="s">
        <v>957</v>
      </c>
      <c r="C1586" t="s">
        <v>974</v>
      </c>
      <c r="D1586">
        <v>10911</v>
      </c>
      <c r="E1586">
        <v>10881</v>
      </c>
      <c r="F1586">
        <v>0.3</v>
      </c>
      <c r="G1586">
        <v>10881</v>
      </c>
      <c r="H1586">
        <v>6.1</v>
      </c>
      <c r="I1586">
        <v>22.3</v>
      </c>
      <c r="J1586">
        <v>22.1</v>
      </c>
      <c r="K1586">
        <v>50.8</v>
      </c>
      <c r="L1586">
        <v>95.4</v>
      </c>
      <c r="M1586">
        <v>0.5</v>
      </c>
      <c r="N1586">
        <v>1.5</v>
      </c>
      <c r="O1586">
        <v>0.4</v>
      </c>
      <c r="P1586">
        <v>0.1</v>
      </c>
      <c r="Q1586">
        <v>2.1</v>
      </c>
      <c r="R1586">
        <v>1.4</v>
      </c>
      <c r="S1586">
        <v>94.2</v>
      </c>
      <c r="T1586">
        <v>86.7</v>
      </c>
      <c r="U1586">
        <v>1.3</v>
      </c>
      <c r="V1586">
        <v>1.5</v>
      </c>
      <c r="W1586">
        <v>79.8</v>
      </c>
      <c r="X1586">
        <v>9.8000000000000007</v>
      </c>
      <c r="Y1586">
        <v>1120</v>
      </c>
      <c r="Z1586">
        <v>21.2</v>
      </c>
      <c r="AA1586">
        <v>5428</v>
      </c>
      <c r="AB1586">
        <v>76.099999999999994</v>
      </c>
      <c r="AC1586">
        <v>3</v>
      </c>
      <c r="AD1586">
        <v>72400</v>
      </c>
      <c r="AE1586">
        <v>4572</v>
      </c>
      <c r="AF1586">
        <v>2.37</v>
      </c>
      <c r="AG1586">
        <v>16331</v>
      </c>
      <c r="AH1586">
        <v>27743</v>
      </c>
      <c r="AI1586">
        <v>27.7</v>
      </c>
      <c r="AJ1586">
        <v>210</v>
      </c>
      <c r="AK1586">
        <v>1721</v>
      </c>
      <c r="AL1586">
        <v>3.4</v>
      </c>
      <c r="AM1586">
        <v>772</v>
      </c>
      <c r="AN1586">
        <v>1002</v>
      </c>
      <c r="AO1586">
        <v>0</v>
      </c>
      <c r="AP1586">
        <v>0</v>
      </c>
      <c r="AQ1586">
        <v>0</v>
      </c>
      <c r="AR1586">
        <v>0</v>
      </c>
      <c r="AS1586">
        <v>0</v>
      </c>
      <c r="AT1586">
        <v>26.3</v>
      </c>
      <c r="AU1586">
        <v>0</v>
      </c>
      <c r="AV1586">
        <v>14176</v>
      </c>
      <c r="AW1586">
        <v>90916</v>
      </c>
      <c r="AX1586">
        <v>8789</v>
      </c>
      <c r="AY1586">
        <v>5890</v>
      </c>
      <c r="AZ1586">
        <v>2</v>
      </c>
      <c r="BA1586">
        <v>789.8</v>
      </c>
      <c r="BB1586">
        <v>13.8</v>
      </c>
    </row>
    <row r="1587" spans="1:54" x14ac:dyDescent="0.3">
      <c r="A1587">
        <v>29151</v>
      </c>
      <c r="B1587" t="s">
        <v>499</v>
      </c>
      <c r="C1587" t="s">
        <v>974</v>
      </c>
      <c r="D1587">
        <v>13703</v>
      </c>
      <c r="E1587">
        <v>13885</v>
      </c>
      <c r="F1587">
        <v>-1.3</v>
      </c>
      <c r="G1587">
        <v>13878</v>
      </c>
      <c r="H1587">
        <v>5.7</v>
      </c>
      <c r="I1587">
        <v>23.6</v>
      </c>
      <c r="J1587">
        <v>16.7</v>
      </c>
      <c r="K1587">
        <v>48.1</v>
      </c>
      <c r="L1587">
        <v>98.5</v>
      </c>
      <c r="M1587">
        <v>0.3</v>
      </c>
      <c r="N1587">
        <v>0.3</v>
      </c>
      <c r="O1587">
        <v>0.2</v>
      </c>
      <c r="P1587">
        <v>0.1</v>
      </c>
      <c r="Q1587">
        <v>0.7</v>
      </c>
      <c r="R1587">
        <v>0.7</v>
      </c>
      <c r="S1587">
        <v>97.9</v>
      </c>
      <c r="T1587">
        <v>92.9</v>
      </c>
      <c r="U1587">
        <v>0.4</v>
      </c>
      <c r="V1587">
        <v>2.2000000000000002</v>
      </c>
      <c r="W1587">
        <v>88.6</v>
      </c>
      <c r="X1587">
        <v>15.4</v>
      </c>
      <c r="Y1587">
        <v>1125</v>
      </c>
      <c r="Z1587">
        <v>26</v>
      </c>
      <c r="AA1587">
        <v>6542</v>
      </c>
      <c r="AB1587">
        <v>82.2</v>
      </c>
      <c r="AC1587">
        <v>7.5</v>
      </c>
      <c r="AD1587">
        <v>123100</v>
      </c>
      <c r="AE1587">
        <v>5168</v>
      </c>
      <c r="AF1587">
        <v>2.63</v>
      </c>
      <c r="AG1587">
        <v>22629</v>
      </c>
      <c r="AH1587">
        <v>51408</v>
      </c>
      <c r="AI1587">
        <v>8.6999999999999993</v>
      </c>
      <c r="AJ1587">
        <v>266</v>
      </c>
      <c r="AK1587">
        <v>2897</v>
      </c>
      <c r="AL1587">
        <v>3.4</v>
      </c>
      <c r="AM1587">
        <v>913</v>
      </c>
      <c r="AN1587">
        <v>0</v>
      </c>
      <c r="AO1587">
        <v>0</v>
      </c>
      <c r="AP1587">
        <v>0</v>
      </c>
      <c r="AQ1587">
        <v>0</v>
      </c>
      <c r="AR1587">
        <v>0</v>
      </c>
      <c r="AS1587">
        <v>0</v>
      </c>
      <c r="AT1587">
        <v>0</v>
      </c>
      <c r="AU1587">
        <v>433058</v>
      </c>
      <c r="AV1587">
        <v>26739</v>
      </c>
      <c r="AW1587">
        <v>132832</v>
      </c>
      <c r="AX1587">
        <v>9940</v>
      </c>
      <c r="AY1587">
        <v>4114</v>
      </c>
      <c r="AZ1587">
        <v>0</v>
      </c>
      <c r="BA1587">
        <v>604.35</v>
      </c>
      <c r="BB1587">
        <v>23</v>
      </c>
    </row>
    <row r="1588" spans="1:54" x14ac:dyDescent="0.3">
      <c r="A1588">
        <v>29153</v>
      </c>
      <c r="B1588" t="s">
        <v>1639</v>
      </c>
      <c r="C1588" t="s">
        <v>974</v>
      </c>
      <c r="D1588">
        <v>9492</v>
      </c>
      <c r="E1588">
        <v>9723</v>
      </c>
      <c r="F1588">
        <v>-2.4</v>
      </c>
      <c r="G1588">
        <v>9723</v>
      </c>
      <c r="H1588">
        <v>4.7</v>
      </c>
      <c r="I1588">
        <v>19.7</v>
      </c>
      <c r="J1588">
        <v>26.3</v>
      </c>
      <c r="K1588">
        <v>49.5</v>
      </c>
      <c r="L1588">
        <v>97</v>
      </c>
      <c r="M1588">
        <v>0.3</v>
      </c>
      <c r="N1588">
        <v>0.8</v>
      </c>
      <c r="O1588">
        <v>0.1</v>
      </c>
      <c r="P1588">
        <v>0</v>
      </c>
      <c r="Q1588">
        <v>1.7</v>
      </c>
      <c r="R1588">
        <v>1.7</v>
      </c>
      <c r="S1588">
        <v>95.7</v>
      </c>
      <c r="T1588">
        <v>89.3</v>
      </c>
      <c r="U1588">
        <v>0.4</v>
      </c>
      <c r="V1588">
        <v>2.1</v>
      </c>
      <c r="W1588">
        <v>82.8</v>
      </c>
      <c r="X1588">
        <v>12.5</v>
      </c>
      <c r="Y1588">
        <v>1374</v>
      </c>
      <c r="Z1588">
        <v>29.7</v>
      </c>
      <c r="AA1588">
        <v>5616</v>
      </c>
      <c r="AB1588">
        <v>79.099999999999994</v>
      </c>
      <c r="AC1588">
        <v>3.7</v>
      </c>
      <c r="AD1588">
        <v>89900</v>
      </c>
      <c r="AE1588">
        <v>4063</v>
      </c>
      <c r="AF1588">
        <v>2.35</v>
      </c>
      <c r="AG1588">
        <v>17215</v>
      </c>
      <c r="AH1588">
        <v>32078</v>
      </c>
      <c r="AI1588">
        <v>20</v>
      </c>
      <c r="AJ1588">
        <v>171</v>
      </c>
      <c r="AK1588">
        <v>900</v>
      </c>
      <c r="AL1588">
        <v>-7.3</v>
      </c>
      <c r="AM1588">
        <v>761</v>
      </c>
      <c r="AN1588">
        <v>0</v>
      </c>
      <c r="AO1588">
        <v>0</v>
      </c>
      <c r="AP1588">
        <v>0</v>
      </c>
      <c r="AQ1588">
        <v>0</v>
      </c>
      <c r="AR1588">
        <v>0</v>
      </c>
      <c r="AS1588">
        <v>0</v>
      </c>
      <c r="AT1588">
        <v>0</v>
      </c>
      <c r="AU1588">
        <v>0</v>
      </c>
      <c r="AV1588">
        <v>0</v>
      </c>
      <c r="AW1588">
        <v>45982</v>
      </c>
      <c r="AX1588">
        <v>4913</v>
      </c>
      <c r="AY1588">
        <v>6403</v>
      </c>
      <c r="AZ1588">
        <v>5</v>
      </c>
      <c r="BA1588">
        <v>744.97</v>
      </c>
      <c r="BB1588">
        <v>13.1</v>
      </c>
    </row>
    <row r="1589" spans="1:54" x14ac:dyDescent="0.3">
      <c r="A1589">
        <v>29155</v>
      </c>
      <c r="B1589" t="s">
        <v>1640</v>
      </c>
      <c r="C1589" t="s">
        <v>974</v>
      </c>
      <c r="D1589">
        <v>17650</v>
      </c>
      <c r="E1589">
        <v>18296</v>
      </c>
      <c r="F1589">
        <v>-3.5</v>
      </c>
      <c r="G1589">
        <v>18296</v>
      </c>
      <c r="H1589">
        <v>7.7</v>
      </c>
      <c r="I1589">
        <v>26.9</v>
      </c>
      <c r="J1589">
        <v>15.3</v>
      </c>
      <c r="K1589">
        <v>52.7</v>
      </c>
      <c r="L1589">
        <v>71</v>
      </c>
      <c r="M1589">
        <v>26.7</v>
      </c>
      <c r="N1589">
        <v>0.5</v>
      </c>
      <c r="O1589">
        <v>0.4</v>
      </c>
      <c r="P1589">
        <v>0.1</v>
      </c>
      <c r="Q1589">
        <v>1.4</v>
      </c>
      <c r="R1589">
        <v>2.2000000000000002</v>
      </c>
      <c r="S1589">
        <v>69.3</v>
      </c>
      <c r="T1589">
        <v>84</v>
      </c>
      <c r="U1589">
        <v>0.8</v>
      </c>
      <c r="V1589">
        <v>1.6</v>
      </c>
      <c r="W1589">
        <v>72.5</v>
      </c>
      <c r="X1589">
        <v>10</v>
      </c>
      <c r="Y1589">
        <v>1264</v>
      </c>
      <c r="Z1589">
        <v>15.5</v>
      </c>
      <c r="AA1589">
        <v>8110</v>
      </c>
      <c r="AB1589">
        <v>54.9</v>
      </c>
      <c r="AC1589">
        <v>18.100000000000001</v>
      </c>
      <c r="AD1589">
        <v>64300</v>
      </c>
      <c r="AE1589">
        <v>6941</v>
      </c>
      <c r="AF1589">
        <v>2.58</v>
      </c>
      <c r="AG1589">
        <v>16881</v>
      </c>
      <c r="AH1589">
        <v>28889</v>
      </c>
      <c r="AI1589">
        <v>29.3</v>
      </c>
      <c r="AJ1589">
        <v>432</v>
      </c>
      <c r="AK1589">
        <v>4399</v>
      </c>
      <c r="AL1589">
        <v>-5.2</v>
      </c>
      <c r="AM1589">
        <v>824</v>
      </c>
      <c r="AN1589">
        <v>1043</v>
      </c>
      <c r="AO1589">
        <v>0</v>
      </c>
      <c r="AP1589">
        <v>0</v>
      </c>
      <c r="AQ1589">
        <v>0</v>
      </c>
      <c r="AR1589">
        <v>0</v>
      </c>
      <c r="AS1589">
        <v>0</v>
      </c>
      <c r="AT1589">
        <v>41.9</v>
      </c>
      <c r="AU1589">
        <v>0</v>
      </c>
      <c r="AV1589">
        <v>382627</v>
      </c>
      <c r="AW1589">
        <v>209476</v>
      </c>
      <c r="AX1589">
        <v>11275</v>
      </c>
      <c r="AY1589">
        <v>14371</v>
      </c>
      <c r="AZ1589">
        <v>8</v>
      </c>
      <c r="BA1589">
        <v>492.54</v>
      </c>
      <c r="BB1589">
        <v>37.1</v>
      </c>
    </row>
    <row r="1590" spans="1:54" x14ac:dyDescent="0.3">
      <c r="A1590">
        <v>29157</v>
      </c>
      <c r="B1590" t="s">
        <v>22</v>
      </c>
      <c r="C1590" t="s">
        <v>974</v>
      </c>
      <c r="D1590">
        <v>19202</v>
      </c>
      <c r="E1590">
        <v>18971</v>
      </c>
      <c r="F1590">
        <v>1.2</v>
      </c>
      <c r="G1590">
        <v>18971</v>
      </c>
      <c r="H1590">
        <v>6</v>
      </c>
      <c r="I1590">
        <v>24</v>
      </c>
      <c r="J1590">
        <v>16.600000000000001</v>
      </c>
      <c r="K1590">
        <v>49.9</v>
      </c>
      <c r="L1590">
        <v>97.2</v>
      </c>
      <c r="M1590">
        <v>0.6</v>
      </c>
      <c r="N1590">
        <v>0.5</v>
      </c>
      <c r="O1590">
        <v>0.6</v>
      </c>
      <c r="P1590">
        <v>0.1</v>
      </c>
      <c r="Q1590">
        <v>1</v>
      </c>
      <c r="R1590">
        <v>2.1</v>
      </c>
      <c r="S1590">
        <v>95.5</v>
      </c>
      <c r="T1590">
        <v>88.5</v>
      </c>
      <c r="U1590">
        <v>1.8</v>
      </c>
      <c r="V1590">
        <v>3.5</v>
      </c>
      <c r="W1590">
        <v>82.8</v>
      </c>
      <c r="X1590">
        <v>14.6</v>
      </c>
      <c r="Y1590">
        <v>1546</v>
      </c>
      <c r="Z1590">
        <v>21.5</v>
      </c>
      <c r="AA1590">
        <v>8598</v>
      </c>
      <c r="AB1590">
        <v>77.8</v>
      </c>
      <c r="AC1590">
        <v>9.8000000000000007</v>
      </c>
      <c r="AD1590">
        <v>123100</v>
      </c>
      <c r="AE1590">
        <v>7511</v>
      </c>
      <c r="AF1590">
        <v>2.4900000000000002</v>
      </c>
      <c r="AG1590">
        <v>23435</v>
      </c>
      <c r="AH1590">
        <v>47876</v>
      </c>
      <c r="AI1590">
        <v>12</v>
      </c>
      <c r="AJ1590">
        <v>476</v>
      </c>
      <c r="AK1590">
        <v>9653</v>
      </c>
      <c r="AL1590">
        <v>1</v>
      </c>
      <c r="AM1590">
        <v>1220</v>
      </c>
      <c r="AN1590">
        <v>1584</v>
      </c>
      <c r="AO1590">
        <v>0</v>
      </c>
      <c r="AP1590">
        <v>0</v>
      </c>
      <c r="AQ1590">
        <v>0</v>
      </c>
      <c r="AR1590">
        <v>0</v>
      </c>
      <c r="AS1590">
        <v>0</v>
      </c>
      <c r="AT1590">
        <v>19.3</v>
      </c>
      <c r="AU1590">
        <v>711618</v>
      </c>
      <c r="AV1590">
        <v>97342</v>
      </c>
      <c r="AW1590">
        <v>263521</v>
      </c>
      <c r="AX1590">
        <v>14060</v>
      </c>
      <c r="AY1590">
        <v>20242</v>
      </c>
      <c r="AZ1590">
        <v>34</v>
      </c>
      <c r="BA1590">
        <v>474.35</v>
      </c>
      <c r="BB1590">
        <v>40</v>
      </c>
    </row>
    <row r="1591" spans="1:54" x14ac:dyDescent="0.3">
      <c r="A1591">
        <v>29159</v>
      </c>
      <c r="B1591" t="s">
        <v>1641</v>
      </c>
      <c r="C1591" t="s">
        <v>974</v>
      </c>
      <c r="D1591">
        <v>42225</v>
      </c>
      <c r="E1591">
        <v>42201</v>
      </c>
      <c r="F1591">
        <v>0.1</v>
      </c>
      <c r="G1591">
        <v>42201</v>
      </c>
      <c r="H1591">
        <v>6.9</v>
      </c>
      <c r="I1591">
        <v>25.1</v>
      </c>
      <c r="J1591">
        <v>15.3</v>
      </c>
      <c r="K1591">
        <v>50.6</v>
      </c>
      <c r="L1591">
        <v>92.9</v>
      </c>
      <c r="M1591">
        <v>3.4</v>
      </c>
      <c r="N1591">
        <v>0.7</v>
      </c>
      <c r="O1591">
        <v>0.7</v>
      </c>
      <c r="P1591">
        <v>0.3</v>
      </c>
      <c r="Q1591">
        <v>1.9</v>
      </c>
      <c r="R1591">
        <v>8.3000000000000007</v>
      </c>
      <c r="S1591">
        <v>85.5</v>
      </c>
      <c r="T1591">
        <v>82.2</v>
      </c>
      <c r="U1591">
        <v>6.6</v>
      </c>
      <c r="V1591">
        <v>12.2</v>
      </c>
      <c r="W1591">
        <v>81.8</v>
      </c>
      <c r="X1591">
        <v>15.2</v>
      </c>
      <c r="Y1591">
        <v>3559</v>
      </c>
      <c r="Z1591">
        <v>19.399999999999999</v>
      </c>
      <c r="AA1591">
        <v>18188</v>
      </c>
      <c r="AB1591">
        <v>69.599999999999994</v>
      </c>
      <c r="AC1591">
        <v>14.2</v>
      </c>
      <c r="AD1591">
        <v>98200</v>
      </c>
      <c r="AE1591">
        <v>16212</v>
      </c>
      <c r="AF1591">
        <v>2.5499999999999998</v>
      </c>
      <c r="AG1591">
        <v>19709</v>
      </c>
      <c r="AH1591">
        <v>38580</v>
      </c>
      <c r="AI1591">
        <v>18.399999999999999</v>
      </c>
      <c r="AJ1591">
        <v>1002</v>
      </c>
      <c r="AK1591">
        <v>17656</v>
      </c>
      <c r="AL1591">
        <v>-1.7</v>
      </c>
      <c r="AM1591">
        <v>2527</v>
      </c>
      <c r="AN1591">
        <v>3399</v>
      </c>
      <c r="AO1591">
        <v>0</v>
      </c>
      <c r="AP1591">
        <v>0</v>
      </c>
      <c r="AQ1591">
        <v>0</v>
      </c>
      <c r="AR1591">
        <v>0</v>
      </c>
      <c r="AS1591">
        <v>0</v>
      </c>
      <c r="AT1591">
        <v>21.2</v>
      </c>
      <c r="AU1591">
        <v>1535848</v>
      </c>
      <c r="AV1591">
        <v>169425</v>
      </c>
      <c r="AW1591">
        <v>547263</v>
      </c>
      <c r="AX1591">
        <v>13415</v>
      </c>
      <c r="AY1591">
        <v>55361</v>
      </c>
      <c r="AZ1591">
        <v>18</v>
      </c>
      <c r="BA1591">
        <v>682.22</v>
      </c>
      <c r="BB1591">
        <v>61.9</v>
      </c>
    </row>
    <row r="1592" spans="1:54" x14ac:dyDescent="0.3">
      <c r="A1592">
        <v>29161</v>
      </c>
      <c r="B1592" t="s">
        <v>1642</v>
      </c>
      <c r="C1592" t="s">
        <v>974</v>
      </c>
      <c r="D1592">
        <v>44847</v>
      </c>
      <c r="E1592">
        <v>45154</v>
      </c>
      <c r="F1592">
        <v>-0.7</v>
      </c>
      <c r="G1592">
        <v>45156</v>
      </c>
      <c r="H1592">
        <v>5.8</v>
      </c>
      <c r="I1592">
        <v>21.1</v>
      </c>
      <c r="J1592">
        <v>14.9</v>
      </c>
      <c r="K1592">
        <v>47.6</v>
      </c>
      <c r="L1592">
        <v>90.9</v>
      </c>
      <c r="M1592">
        <v>2.4</v>
      </c>
      <c r="N1592">
        <v>0.8</v>
      </c>
      <c r="O1592">
        <v>3.3</v>
      </c>
      <c r="P1592">
        <v>0.1</v>
      </c>
      <c r="Q1592">
        <v>2.4</v>
      </c>
      <c r="R1592">
        <v>2.5</v>
      </c>
      <c r="S1592">
        <v>88.9</v>
      </c>
      <c r="T1592">
        <v>77.900000000000006</v>
      </c>
      <c r="U1592">
        <v>4</v>
      </c>
      <c r="V1592">
        <v>5.0999999999999996</v>
      </c>
      <c r="W1592">
        <v>86.8</v>
      </c>
      <c r="X1592">
        <v>27.2</v>
      </c>
      <c r="Y1592">
        <v>4190</v>
      </c>
      <c r="Z1592">
        <v>19.2</v>
      </c>
      <c r="AA1592">
        <v>19766</v>
      </c>
      <c r="AB1592">
        <v>61.3</v>
      </c>
      <c r="AC1592">
        <v>22.5</v>
      </c>
      <c r="AD1592">
        <v>111700</v>
      </c>
      <c r="AE1592">
        <v>16699</v>
      </c>
      <c r="AF1592">
        <v>2.5</v>
      </c>
      <c r="AG1592">
        <v>21173</v>
      </c>
      <c r="AH1592">
        <v>41964</v>
      </c>
      <c r="AI1592">
        <v>18.100000000000001</v>
      </c>
      <c r="AJ1592">
        <v>1125</v>
      </c>
      <c r="AK1592">
        <v>13296</v>
      </c>
      <c r="AL1592">
        <v>0.7</v>
      </c>
      <c r="AM1592">
        <v>2568</v>
      </c>
      <c r="AN1592">
        <v>3050</v>
      </c>
      <c r="AO1592">
        <v>1.3</v>
      </c>
      <c r="AP1592">
        <v>0</v>
      </c>
      <c r="AQ1592">
        <v>0</v>
      </c>
      <c r="AR1592">
        <v>0</v>
      </c>
      <c r="AS1592">
        <v>0</v>
      </c>
      <c r="AT1592">
        <v>29.3</v>
      </c>
      <c r="AU1592">
        <v>454757</v>
      </c>
      <c r="AV1592">
        <v>103508</v>
      </c>
      <c r="AW1592">
        <v>632535</v>
      </c>
      <c r="AX1592">
        <v>14900</v>
      </c>
      <c r="AY1592">
        <v>73609</v>
      </c>
      <c r="AZ1592">
        <v>114</v>
      </c>
      <c r="BA1592">
        <v>671.78</v>
      </c>
      <c r="BB1592">
        <v>67.2</v>
      </c>
    </row>
    <row r="1593" spans="1:54" x14ac:dyDescent="0.3">
      <c r="A1593">
        <v>29163</v>
      </c>
      <c r="B1593" t="s">
        <v>20</v>
      </c>
      <c r="C1593" t="s">
        <v>974</v>
      </c>
      <c r="D1593">
        <v>18541</v>
      </c>
      <c r="E1593">
        <v>18516</v>
      </c>
      <c r="F1593">
        <v>0.1</v>
      </c>
      <c r="G1593">
        <v>18516</v>
      </c>
      <c r="H1593">
        <v>5.9</v>
      </c>
      <c r="I1593">
        <v>21.9</v>
      </c>
      <c r="J1593">
        <v>16.5</v>
      </c>
      <c r="K1593">
        <v>44.8</v>
      </c>
      <c r="L1593">
        <v>90.4</v>
      </c>
      <c r="M1593">
        <v>7.6</v>
      </c>
      <c r="N1593">
        <v>0.3</v>
      </c>
      <c r="O1593">
        <v>0.3</v>
      </c>
      <c r="P1593">
        <v>0</v>
      </c>
      <c r="Q1593">
        <v>1.4</v>
      </c>
      <c r="R1593">
        <v>2.2000000000000002</v>
      </c>
      <c r="S1593">
        <v>88.4</v>
      </c>
      <c r="T1593">
        <v>84.2</v>
      </c>
      <c r="U1593">
        <v>0.9</v>
      </c>
      <c r="V1593">
        <v>3.4</v>
      </c>
      <c r="W1593">
        <v>78.900000000000006</v>
      </c>
      <c r="X1593">
        <v>10.3</v>
      </c>
      <c r="Y1593">
        <v>1843</v>
      </c>
      <c r="Z1593">
        <v>21.3</v>
      </c>
      <c r="AA1593">
        <v>7828</v>
      </c>
      <c r="AB1593">
        <v>74.099999999999994</v>
      </c>
      <c r="AC1593">
        <v>11.3</v>
      </c>
      <c r="AD1593">
        <v>90100</v>
      </c>
      <c r="AE1593">
        <v>6559</v>
      </c>
      <c r="AF1593">
        <v>2.48</v>
      </c>
      <c r="AG1593">
        <v>18650</v>
      </c>
      <c r="AH1593">
        <v>39850</v>
      </c>
      <c r="AI1593">
        <v>15.1</v>
      </c>
      <c r="AJ1593">
        <v>398</v>
      </c>
      <c r="AK1593">
        <v>4230</v>
      </c>
      <c r="AL1593">
        <v>0.6</v>
      </c>
      <c r="AM1593">
        <v>1127</v>
      </c>
      <c r="AN1593">
        <v>1252</v>
      </c>
      <c r="AO1593">
        <v>0</v>
      </c>
      <c r="AP1593">
        <v>0</v>
      </c>
      <c r="AQ1593">
        <v>0</v>
      </c>
      <c r="AR1593">
        <v>0</v>
      </c>
      <c r="AS1593">
        <v>0</v>
      </c>
      <c r="AT1593">
        <v>26.8</v>
      </c>
      <c r="AU1593">
        <v>308929</v>
      </c>
      <c r="AV1593">
        <v>252229</v>
      </c>
      <c r="AW1593">
        <v>161331</v>
      </c>
      <c r="AX1593">
        <v>8746</v>
      </c>
      <c r="AY1593">
        <v>11303</v>
      </c>
      <c r="AZ1593">
        <v>12</v>
      </c>
      <c r="BA1593">
        <v>670.44</v>
      </c>
      <c r="BB1593">
        <v>27.6</v>
      </c>
    </row>
    <row r="1594" spans="1:54" x14ac:dyDescent="0.3">
      <c r="A1594">
        <v>29165</v>
      </c>
      <c r="B1594" t="s">
        <v>1643</v>
      </c>
      <c r="C1594" t="s">
        <v>974</v>
      </c>
      <c r="D1594">
        <v>94788</v>
      </c>
      <c r="E1594">
        <v>89322</v>
      </c>
      <c r="F1594">
        <v>6.1</v>
      </c>
      <c r="G1594">
        <v>89322</v>
      </c>
      <c r="H1594">
        <v>6.1</v>
      </c>
      <c r="I1594">
        <v>23.9</v>
      </c>
      <c r="J1594">
        <v>13</v>
      </c>
      <c r="K1594">
        <v>50.6</v>
      </c>
      <c r="L1594">
        <v>87.4</v>
      </c>
      <c r="M1594">
        <v>6.4</v>
      </c>
      <c r="N1594">
        <v>0.6</v>
      </c>
      <c r="O1594">
        <v>2.7</v>
      </c>
      <c r="P1594">
        <v>0.5</v>
      </c>
      <c r="Q1594">
        <v>2.5</v>
      </c>
      <c r="R1594">
        <v>5.7</v>
      </c>
      <c r="S1594">
        <v>82.5</v>
      </c>
      <c r="T1594">
        <v>82.3</v>
      </c>
      <c r="U1594">
        <v>5.8</v>
      </c>
      <c r="V1594">
        <v>7.3</v>
      </c>
      <c r="W1594">
        <v>94.2</v>
      </c>
      <c r="X1594">
        <v>39.200000000000003</v>
      </c>
      <c r="Y1594">
        <v>7457</v>
      </c>
      <c r="Z1594">
        <v>23.3</v>
      </c>
      <c r="AA1594">
        <v>40155</v>
      </c>
      <c r="AB1594">
        <v>64.3</v>
      </c>
      <c r="AC1594">
        <v>28.1</v>
      </c>
      <c r="AD1594">
        <v>184900</v>
      </c>
      <c r="AE1594">
        <v>36781</v>
      </c>
      <c r="AF1594">
        <v>2.4500000000000002</v>
      </c>
      <c r="AG1594">
        <v>35143</v>
      </c>
      <c r="AH1594">
        <v>67721</v>
      </c>
      <c r="AI1594">
        <v>7.4</v>
      </c>
      <c r="AJ1594">
        <v>2244</v>
      </c>
      <c r="AK1594">
        <v>37383</v>
      </c>
      <c r="AL1594">
        <v>-3.9</v>
      </c>
      <c r="AM1594">
        <v>6798</v>
      </c>
      <c r="AN1594">
        <v>8768</v>
      </c>
      <c r="AO1594">
        <v>3.4</v>
      </c>
      <c r="AP1594">
        <v>0</v>
      </c>
      <c r="AQ1594">
        <v>3.2</v>
      </c>
      <c r="AR1594">
        <v>0</v>
      </c>
      <c r="AS1594">
        <v>2.1</v>
      </c>
      <c r="AT1594">
        <v>29.4</v>
      </c>
      <c r="AU1594">
        <v>2077389</v>
      </c>
      <c r="AV1594">
        <v>3535450</v>
      </c>
      <c r="AW1594">
        <v>1737430</v>
      </c>
      <c r="AX1594">
        <v>19821</v>
      </c>
      <c r="AY1594">
        <v>465596</v>
      </c>
      <c r="AZ1594">
        <v>228</v>
      </c>
      <c r="BA1594">
        <v>420.19</v>
      </c>
      <c r="BB1594">
        <v>212.6</v>
      </c>
    </row>
    <row r="1595" spans="1:54" x14ac:dyDescent="0.3">
      <c r="A1595">
        <v>29167</v>
      </c>
      <c r="B1595" t="s">
        <v>90</v>
      </c>
      <c r="C1595" t="s">
        <v>974</v>
      </c>
      <c r="D1595">
        <v>31054</v>
      </c>
      <c r="E1595">
        <v>31137</v>
      </c>
      <c r="F1595">
        <v>-0.3</v>
      </c>
      <c r="G1595">
        <v>31137</v>
      </c>
      <c r="H1595">
        <v>6.1</v>
      </c>
      <c r="I1595">
        <v>23.6</v>
      </c>
      <c r="J1595">
        <v>17.100000000000001</v>
      </c>
      <c r="K1595">
        <v>51.2</v>
      </c>
      <c r="L1595">
        <v>95.7</v>
      </c>
      <c r="M1595">
        <v>1</v>
      </c>
      <c r="N1595">
        <v>0.7</v>
      </c>
      <c r="O1595">
        <v>0.9</v>
      </c>
      <c r="P1595">
        <v>0</v>
      </c>
      <c r="Q1595">
        <v>1.6</v>
      </c>
      <c r="R1595">
        <v>2.1</v>
      </c>
      <c r="S1595">
        <v>93.8</v>
      </c>
      <c r="T1595">
        <v>84</v>
      </c>
      <c r="U1595">
        <v>1.1000000000000001</v>
      </c>
      <c r="V1595">
        <v>4.4000000000000004</v>
      </c>
      <c r="W1595">
        <v>83.7</v>
      </c>
      <c r="X1595">
        <v>18.3</v>
      </c>
      <c r="Y1595">
        <v>2450</v>
      </c>
      <c r="Z1595">
        <v>24.3</v>
      </c>
      <c r="AA1595">
        <v>13338</v>
      </c>
      <c r="AB1595">
        <v>68.2</v>
      </c>
      <c r="AC1595">
        <v>7.3</v>
      </c>
      <c r="AD1595">
        <v>109800</v>
      </c>
      <c r="AE1595">
        <v>11937</v>
      </c>
      <c r="AF1595">
        <v>2.5</v>
      </c>
      <c r="AG1595">
        <v>19511</v>
      </c>
      <c r="AH1595">
        <v>39512</v>
      </c>
      <c r="AI1595">
        <v>23.6</v>
      </c>
      <c r="AJ1595">
        <v>578</v>
      </c>
      <c r="AK1595">
        <v>7322</v>
      </c>
      <c r="AL1595">
        <v>1.7</v>
      </c>
      <c r="AM1595">
        <v>2339</v>
      </c>
      <c r="AN1595">
        <v>2961</v>
      </c>
      <c r="AO1595">
        <v>0</v>
      </c>
      <c r="AP1595">
        <v>0</v>
      </c>
      <c r="AQ1595">
        <v>0</v>
      </c>
      <c r="AR1595">
        <v>0</v>
      </c>
      <c r="AS1595">
        <v>0</v>
      </c>
      <c r="AT1595">
        <v>25.9</v>
      </c>
      <c r="AU1595">
        <v>0</v>
      </c>
      <c r="AV1595">
        <v>43310</v>
      </c>
      <c r="AW1595">
        <v>275957</v>
      </c>
      <c r="AX1595">
        <v>9140</v>
      </c>
      <c r="AY1595">
        <v>23301</v>
      </c>
      <c r="AZ1595">
        <v>59</v>
      </c>
      <c r="BA1595">
        <v>635.52</v>
      </c>
      <c r="BB1595">
        <v>49</v>
      </c>
    </row>
    <row r="1596" spans="1:54" x14ac:dyDescent="0.3">
      <c r="A1596">
        <v>29169</v>
      </c>
      <c r="B1596" t="s">
        <v>87</v>
      </c>
      <c r="C1596" t="s">
        <v>974</v>
      </c>
      <c r="D1596">
        <v>53436</v>
      </c>
      <c r="E1596">
        <v>52274</v>
      </c>
      <c r="F1596">
        <v>2.2000000000000002</v>
      </c>
      <c r="G1596">
        <v>52274</v>
      </c>
      <c r="H1596">
        <v>7.3</v>
      </c>
      <c r="I1596">
        <v>22.7</v>
      </c>
      <c r="J1596">
        <v>7.6</v>
      </c>
      <c r="K1596">
        <v>43.2</v>
      </c>
      <c r="L1596">
        <v>77.8</v>
      </c>
      <c r="M1596">
        <v>12.8</v>
      </c>
      <c r="N1596">
        <v>1</v>
      </c>
      <c r="O1596">
        <v>3</v>
      </c>
      <c r="P1596">
        <v>0.7</v>
      </c>
      <c r="Q1596">
        <v>4.7</v>
      </c>
      <c r="R1596">
        <v>10.7</v>
      </c>
      <c r="S1596">
        <v>69.400000000000006</v>
      </c>
      <c r="T1596">
        <v>59.3</v>
      </c>
      <c r="U1596">
        <v>5.3</v>
      </c>
      <c r="V1596">
        <v>12.3</v>
      </c>
      <c r="W1596">
        <v>90.1</v>
      </c>
      <c r="X1596">
        <v>21.4</v>
      </c>
      <c r="Y1596">
        <v>7259</v>
      </c>
      <c r="Z1596">
        <v>18.600000000000001</v>
      </c>
      <c r="AA1596">
        <v>18760</v>
      </c>
      <c r="AB1596">
        <v>53.3</v>
      </c>
      <c r="AC1596">
        <v>21.4</v>
      </c>
      <c r="AD1596">
        <v>121600</v>
      </c>
      <c r="AE1596">
        <v>15747</v>
      </c>
      <c r="AF1596">
        <v>2.74</v>
      </c>
      <c r="AG1596">
        <v>20863</v>
      </c>
      <c r="AH1596">
        <v>49820</v>
      </c>
      <c r="AI1596">
        <v>12.8</v>
      </c>
      <c r="AJ1596">
        <v>711</v>
      </c>
      <c r="AK1596">
        <v>8632</v>
      </c>
      <c r="AL1596">
        <v>1.3</v>
      </c>
      <c r="AM1596">
        <v>1991</v>
      </c>
      <c r="AN1596">
        <v>2698</v>
      </c>
      <c r="AO1596">
        <v>2.8</v>
      </c>
      <c r="AP1596">
        <v>0</v>
      </c>
      <c r="AQ1596">
        <v>0</v>
      </c>
      <c r="AR1596">
        <v>0</v>
      </c>
      <c r="AS1596">
        <v>0</v>
      </c>
      <c r="AT1596">
        <v>28</v>
      </c>
      <c r="AU1596">
        <v>0</v>
      </c>
      <c r="AV1596">
        <v>18216</v>
      </c>
      <c r="AW1596">
        <v>376475</v>
      </c>
      <c r="AX1596">
        <v>8479</v>
      </c>
      <c r="AY1596">
        <v>74338</v>
      </c>
      <c r="AZ1596">
        <v>72</v>
      </c>
      <c r="BA1596">
        <v>547.1</v>
      </c>
      <c r="BB1596">
        <v>95.5</v>
      </c>
    </row>
    <row r="1597" spans="1:54" x14ac:dyDescent="0.3">
      <c r="A1597">
        <v>29171</v>
      </c>
      <c r="B1597" t="s">
        <v>591</v>
      </c>
      <c r="C1597" t="s">
        <v>974</v>
      </c>
      <c r="D1597">
        <v>4829</v>
      </c>
      <c r="E1597">
        <v>4979</v>
      </c>
      <c r="F1597">
        <v>-3</v>
      </c>
      <c r="G1597">
        <v>4979</v>
      </c>
      <c r="H1597">
        <v>4.9000000000000004</v>
      </c>
      <c r="I1597">
        <v>21.3</v>
      </c>
      <c r="J1597">
        <v>23.6</v>
      </c>
      <c r="K1597">
        <v>49.1</v>
      </c>
      <c r="L1597">
        <v>98.1</v>
      </c>
      <c r="M1597">
        <v>0.3</v>
      </c>
      <c r="N1597">
        <v>0.2</v>
      </c>
      <c r="O1597">
        <v>0.5</v>
      </c>
      <c r="P1597">
        <v>0</v>
      </c>
      <c r="Q1597">
        <v>1</v>
      </c>
      <c r="R1597">
        <v>1.4</v>
      </c>
      <c r="S1597">
        <v>96.8</v>
      </c>
      <c r="T1597">
        <v>87.4</v>
      </c>
      <c r="U1597">
        <v>1.1000000000000001</v>
      </c>
      <c r="V1597">
        <v>1.9</v>
      </c>
      <c r="W1597">
        <v>84.7</v>
      </c>
      <c r="X1597">
        <v>13.7</v>
      </c>
      <c r="Y1597">
        <v>506</v>
      </c>
      <c r="Z1597">
        <v>22</v>
      </c>
      <c r="AA1597">
        <v>2964</v>
      </c>
      <c r="AB1597">
        <v>74.599999999999994</v>
      </c>
      <c r="AC1597">
        <v>7.5</v>
      </c>
      <c r="AD1597">
        <v>100300</v>
      </c>
      <c r="AE1597">
        <v>2230</v>
      </c>
      <c r="AF1597">
        <v>2.1800000000000002</v>
      </c>
      <c r="AG1597">
        <v>19397</v>
      </c>
      <c r="AH1597">
        <v>36713</v>
      </c>
      <c r="AI1597">
        <v>18.8</v>
      </c>
      <c r="AJ1597">
        <v>84</v>
      </c>
      <c r="AK1597">
        <v>602</v>
      </c>
      <c r="AL1597">
        <v>4.5</v>
      </c>
      <c r="AM1597">
        <v>438</v>
      </c>
      <c r="AN1597">
        <v>503</v>
      </c>
      <c r="AO1597">
        <v>0</v>
      </c>
      <c r="AP1597">
        <v>0</v>
      </c>
      <c r="AQ1597">
        <v>0</v>
      </c>
      <c r="AR1597">
        <v>0</v>
      </c>
      <c r="AS1597">
        <v>0</v>
      </c>
      <c r="AT1597">
        <v>0</v>
      </c>
      <c r="AU1597">
        <v>0</v>
      </c>
      <c r="AV1597">
        <v>0</v>
      </c>
      <c r="AW1597">
        <v>38629</v>
      </c>
      <c r="AX1597">
        <v>7916</v>
      </c>
      <c r="AY1597">
        <v>453</v>
      </c>
      <c r="AZ1597">
        <v>3</v>
      </c>
      <c r="BA1597">
        <v>517.32000000000005</v>
      </c>
      <c r="BB1597">
        <v>9.6</v>
      </c>
    </row>
    <row r="1598" spans="1:54" x14ac:dyDescent="0.3">
      <c r="A1598">
        <v>29173</v>
      </c>
      <c r="B1598" t="s">
        <v>1644</v>
      </c>
      <c r="C1598" t="s">
        <v>974</v>
      </c>
      <c r="D1598">
        <v>10255</v>
      </c>
      <c r="E1598">
        <v>10167</v>
      </c>
      <c r="F1598">
        <v>0.9</v>
      </c>
      <c r="G1598">
        <v>10167</v>
      </c>
      <c r="H1598">
        <v>5.2</v>
      </c>
      <c r="I1598">
        <v>21.8</v>
      </c>
      <c r="J1598">
        <v>19.3</v>
      </c>
      <c r="K1598">
        <v>49.6</v>
      </c>
      <c r="L1598">
        <v>96.8</v>
      </c>
      <c r="M1598">
        <v>1.2</v>
      </c>
      <c r="N1598">
        <v>0.3</v>
      </c>
      <c r="O1598">
        <v>0.4</v>
      </c>
      <c r="P1598">
        <v>0.1</v>
      </c>
      <c r="Q1598">
        <v>1.2</v>
      </c>
      <c r="R1598">
        <v>1.2</v>
      </c>
      <c r="S1598">
        <v>95.7</v>
      </c>
      <c r="T1598">
        <v>91.5</v>
      </c>
      <c r="U1598">
        <v>0.1</v>
      </c>
      <c r="V1598">
        <v>0.9</v>
      </c>
      <c r="W1598">
        <v>89.6</v>
      </c>
      <c r="X1598">
        <v>13.3</v>
      </c>
      <c r="Y1598">
        <v>1042</v>
      </c>
      <c r="Z1598">
        <v>21.5</v>
      </c>
      <c r="AA1598">
        <v>5136</v>
      </c>
      <c r="AB1598">
        <v>81.5</v>
      </c>
      <c r="AC1598">
        <v>8.6</v>
      </c>
      <c r="AD1598">
        <v>108400</v>
      </c>
      <c r="AE1598">
        <v>4044</v>
      </c>
      <c r="AF1598">
        <v>2.5</v>
      </c>
      <c r="AG1598">
        <v>23299</v>
      </c>
      <c r="AH1598">
        <v>47969</v>
      </c>
      <c r="AI1598">
        <v>9.9</v>
      </c>
      <c r="AJ1598">
        <v>206</v>
      </c>
      <c r="AK1598">
        <v>2429</v>
      </c>
      <c r="AL1598">
        <v>-2.8</v>
      </c>
      <c r="AM1598">
        <v>678</v>
      </c>
      <c r="AN1598">
        <v>828</v>
      </c>
      <c r="AO1598">
        <v>0</v>
      </c>
      <c r="AP1598">
        <v>0</v>
      </c>
      <c r="AQ1598">
        <v>0</v>
      </c>
      <c r="AR1598">
        <v>0</v>
      </c>
      <c r="AS1598">
        <v>0</v>
      </c>
      <c r="AT1598">
        <v>18.2</v>
      </c>
      <c r="AU1598">
        <v>0</v>
      </c>
      <c r="AV1598">
        <v>0</v>
      </c>
      <c r="AW1598">
        <v>60215</v>
      </c>
      <c r="AX1598">
        <v>6189</v>
      </c>
      <c r="AY1598">
        <v>3626</v>
      </c>
      <c r="AZ1598">
        <v>0</v>
      </c>
      <c r="BA1598">
        <v>469.78</v>
      </c>
      <c r="BB1598">
        <v>21.6</v>
      </c>
    </row>
    <row r="1599" spans="1:54" x14ac:dyDescent="0.3">
      <c r="A1599">
        <v>29175</v>
      </c>
      <c r="B1599" t="s">
        <v>19</v>
      </c>
      <c r="C1599" t="s">
        <v>974</v>
      </c>
      <c r="D1599">
        <v>25072</v>
      </c>
      <c r="E1599">
        <v>25414</v>
      </c>
      <c r="F1599">
        <v>-1.3</v>
      </c>
      <c r="G1599">
        <v>25414</v>
      </c>
      <c r="H1599">
        <v>5.8</v>
      </c>
      <c r="I1599">
        <v>22.1</v>
      </c>
      <c r="J1599">
        <v>15.4</v>
      </c>
      <c r="K1599">
        <v>47.5</v>
      </c>
      <c r="L1599">
        <v>90.9</v>
      </c>
      <c r="M1599">
        <v>5.9</v>
      </c>
      <c r="N1599">
        <v>0.4</v>
      </c>
      <c r="O1599">
        <v>0.6</v>
      </c>
      <c r="P1599">
        <v>0</v>
      </c>
      <c r="Q1599">
        <v>2.2000000000000002</v>
      </c>
      <c r="R1599">
        <v>1.9</v>
      </c>
      <c r="S1599">
        <v>89.3</v>
      </c>
      <c r="T1599">
        <v>85.1</v>
      </c>
      <c r="U1599">
        <v>0.4</v>
      </c>
      <c r="V1599">
        <v>1.5</v>
      </c>
      <c r="W1599">
        <v>84.6</v>
      </c>
      <c r="X1599">
        <v>13.6</v>
      </c>
      <c r="Y1599">
        <v>2006</v>
      </c>
      <c r="Z1599">
        <v>20.9</v>
      </c>
      <c r="AA1599">
        <v>10659</v>
      </c>
      <c r="AB1599">
        <v>71.400000000000006</v>
      </c>
      <c r="AC1599">
        <v>9.5</v>
      </c>
      <c r="AD1599">
        <v>84600</v>
      </c>
      <c r="AE1599">
        <v>8925</v>
      </c>
      <c r="AF1599">
        <v>2.59</v>
      </c>
      <c r="AG1599">
        <v>17587</v>
      </c>
      <c r="AH1599">
        <v>37203</v>
      </c>
      <c r="AI1599">
        <v>19.399999999999999</v>
      </c>
      <c r="AJ1599">
        <v>555</v>
      </c>
      <c r="AK1599">
        <v>7321</v>
      </c>
      <c r="AL1599">
        <v>-6.8</v>
      </c>
      <c r="AM1599">
        <v>1365</v>
      </c>
      <c r="AN1599">
        <v>1726</v>
      </c>
      <c r="AO1599">
        <v>0</v>
      </c>
      <c r="AP1599">
        <v>0</v>
      </c>
      <c r="AQ1599">
        <v>0</v>
      </c>
      <c r="AR1599">
        <v>0</v>
      </c>
      <c r="AS1599">
        <v>0</v>
      </c>
      <c r="AT1599">
        <v>0</v>
      </c>
      <c r="AU1599">
        <v>196853</v>
      </c>
      <c r="AV1599">
        <v>0</v>
      </c>
      <c r="AW1599">
        <v>293462</v>
      </c>
      <c r="AX1599">
        <v>11460</v>
      </c>
      <c r="AY1599">
        <v>21767</v>
      </c>
      <c r="AZ1599">
        <v>14</v>
      </c>
      <c r="BA1599">
        <v>482.68</v>
      </c>
      <c r="BB1599">
        <v>52.7</v>
      </c>
    </row>
    <row r="1600" spans="1:54" x14ac:dyDescent="0.3">
      <c r="A1600">
        <v>29177</v>
      </c>
      <c r="B1600" t="s">
        <v>1645</v>
      </c>
      <c r="C1600" t="s">
        <v>974</v>
      </c>
      <c r="D1600">
        <v>22949</v>
      </c>
      <c r="E1600">
        <v>23494</v>
      </c>
      <c r="F1600">
        <v>-2.2999999999999998</v>
      </c>
      <c r="G1600">
        <v>23494</v>
      </c>
      <c r="H1600">
        <v>5.5</v>
      </c>
      <c r="I1600">
        <v>23.4</v>
      </c>
      <c r="J1600">
        <v>17.100000000000001</v>
      </c>
      <c r="K1600">
        <v>49.9</v>
      </c>
      <c r="L1600">
        <v>95.9</v>
      </c>
      <c r="M1600">
        <v>1.4</v>
      </c>
      <c r="N1600">
        <v>0.6</v>
      </c>
      <c r="O1600">
        <v>0.4</v>
      </c>
      <c r="P1600">
        <v>0.1</v>
      </c>
      <c r="Q1600">
        <v>1.6</v>
      </c>
      <c r="R1600">
        <v>2.2999999999999998</v>
      </c>
      <c r="S1600">
        <v>93.9</v>
      </c>
      <c r="T1600">
        <v>86.2</v>
      </c>
      <c r="U1600">
        <v>1.2</v>
      </c>
      <c r="V1600">
        <v>1.9</v>
      </c>
      <c r="W1600">
        <v>88.3</v>
      </c>
      <c r="X1600">
        <v>13.9</v>
      </c>
      <c r="Y1600">
        <v>1853</v>
      </c>
      <c r="Z1600">
        <v>31.2</v>
      </c>
      <c r="AA1600">
        <v>9965</v>
      </c>
      <c r="AB1600">
        <v>78.099999999999994</v>
      </c>
      <c r="AC1600">
        <v>8.8000000000000007</v>
      </c>
      <c r="AD1600">
        <v>117600</v>
      </c>
      <c r="AE1600">
        <v>8735</v>
      </c>
      <c r="AF1600">
        <v>2.63</v>
      </c>
      <c r="AG1600">
        <v>24549</v>
      </c>
      <c r="AH1600">
        <v>52698</v>
      </c>
      <c r="AI1600">
        <v>11.6</v>
      </c>
      <c r="AJ1600">
        <v>352</v>
      </c>
      <c r="AK1600">
        <v>2896</v>
      </c>
      <c r="AL1600">
        <v>1.2</v>
      </c>
      <c r="AM1600">
        <v>1246</v>
      </c>
      <c r="AN1600">
        <v>1766</v>
      </c>
      <c r="AO1600">
        <v>0</v>
      </c>
      <c r="AP1600">
        <v>0</v>
      </c>
      <c r="AQ1600">
        <v>0</v>
      </c>
      <c r="AR1600">
        <v>0</v>
      </c>
      <c r="AS1600">
        <v>0</v>
      </c>
      <c r="AT1600">
        <v>22.1</v>
      </c>
      <c r="AU1600">
        <v>0</v>
      </c>
      <c r="AV1600">
        <v>92227</v>
      </c>
      <c r="AW1600">
        <v>141668</v>
      </c>
      <c r="AX1600">
        <v>6023</v>
      </c>
      <c r="AY1600">
        <v>10157</v>
      </c>
      <c r="AZ1600">
        <v>21</v>
      </c>
      <c r="BA1600">
        <v>568.80999999999995</v>
      </c>
      <c r="BB1600">
        <v>41.3</v>
      </c>
    </row>
    <row r="1601" spans="1:54" x14ac:dyDescent="0.3">
      <c r="A1601">
        <v>29179</v>
      </c>
      <c r="B1601" t="s">
        <v>1646</v>
      </c>
      <c r="C1601" t="s">
        <v>974</v>
      </c>
      <c r="D1601">
        <v>6565</v>
      </c>
      <c r="E1601">
        <v>6694</v>
      </c>
      <c r="F1601">
        <v>-1.9</v>
      </c>
      <c r="G1601">
        <v>6696</v>
      </c>
      <c r="H1601">
        <v>5</v>
      </c>
      <c r="I1601">
        <v>20.8</v>
      </c>
      <c r="J1601">
        <v>22.7</v>
      </c>
      <c r="K1601">
        <v>48.8</v>
      </c>
      <c r="L1601">
        <v>95.8</v>
      </c>
      <c r="M1601">
        <v>0.9</v>
      </c>
      <c r="N1601">
        <v>0.9</v>
      </c>
      <c r="O1601">
        <v>0.2</v>
      </c>
      <c r="P1601">
        <v>0</v>
      </c>
      <c r="Q1601">
        <v>2.2000000000000002</v>
      </c>
      <c r="R1601">
        <v>1.5</v>
      </c>
      <c r="S1601">
        <v>94.6</v>
      </c>
      <c r="T1601">
        <v>88.7</v>
      </c>
      <c r="U1601">
        <v>0.3</v>
      </c>
      <c r="V1601">
        <v>0.8</v>
      </c>
      <c r="W1601">
        <v>77.099999999999994</v>
      </c>
      <c r="X1601">
        <v>6.7</v>
      </c>
      <c r="Y1601">
        <v>669</v>
      </c>
      <c r="Z1601">
        <v>25</v>
      </c>
      <c r="AA1601">
        <v>4000</v>
      </c>
      <c r="AB1601">
        <v>77.599999999999994</v>
      </c>
      <c r="AC1601">
        <v>3.2</v>
      </c>
      <c r="AD1601">
        <v>86100</v>
      </c>
      <c r="AE1601">
        <v>2664</v>
      </c>
      <c r="AF1601">
        <v>2.44</v>
      </c>
      <c r="AG1601">
        <v>18449</v>
      </c>
      <c r="AH1601">
        <v>34496</v>
      </c>
      <c r="AI1601">
        <v>24.4</v>
      </c>
      <c r="AJ1601">
        <v>180</v>
      </c>
      <c r="AK1601">
        <v>1258</v>
      </c>
      <c r="AL1601">
        <v>2.9</v>
      </c>
      <c r="AM1601">
        <v>442</v>
      </c>
      <c r="AN1601">
        <v>547</v>
      </c>
      <c r="AO1601">
        <v>0</v>
      </c>
      <c r="AP1601">
        <v>0</v>
      </c>
      <c r="AQ1601">
        <v>0</v>
      </c>
      <c r="AR1601">
        <v>0</v>
      </c>
      <c r="AS1601">
        <v>0</v>
      </c>
      <c r="AT1601">
        <v>0</v>
      </c>
      <c r="AU1601">
        <v>0</v>
      </c>
      <c r="AV1601">
        <v>8302</v>
      </c>
      <c r="AW1601">
        <v>28708</v>
      </c>
      <c r="AX1601">
        <v>4484</v>
      </c>
      <c r="AY1601">
        <v>4126</v>
      </c>
      <c r="AZ1601">
        <v>1</v>
      </c>
      <c r="BA1601">
        <v>808.48</v>
      </c>
      <c r="BB1601">
        <v>8.3000000000000007</v>
      </c>
    </row>
    <row r="1602" spans="1:54" x14ac:dyDescent="0.3">
      <c r="A1602">
        <v>29181</v>
      </c>
      <c r="B1602" t="s">
        <v>1389</v>
      </c>
      <c r="C1602" t="s">
        <v>974</v>
      </c>
      <c r="D1602">
        <v>13969</v>
      </c>
      <c r="E1602">
        <v>14100</v>
      </c>
      <c r="F1602">
        <v>-0.9</v>
      </c>
      <c r="G1602">
        <v>14100</v>
      </c>
      <c r="H1602">
        <v>6.9</v>
      </c>
      <c r="I1602">
        <v>22.7</v>
      </c>
      <c r="J1602">
        <v>19.600000000000001</v>
      </c>
      <c r="K1602">
        <v>50.7</v>
      </c>
      <c r="L1602">
        <v>96.4</v>
      </c>
      <c r="M1602">
        <v>0.7</v>
      </c>
      <c r="N1602">
        <v>0.9</v>
      </c>
      <c r="O1602">
        <v>0.4</v>
      </c>
      <c r="P1602">
        <v>0</v>
      </c>
      <c r="Q1602">
        <v>1.6</v>
      </c>
      <c r="R1602">
        <v>1.2</v>
      </c>
      <c r="S1602">
        <v>95.4</v>
      </c>
      <c r="T1602">
        <v>84.8</v>
      </c>
      <c r="U1602">
        <v>0.8</v>
      </c>
      <c r="V1602">
        <v>1.4</v>
      </c>
      <c r="W1602">
        <v>75.2</v>
      </c>
      <c r="X1602">
        <v>10.7</v>
      </c>
      <c r="Y1602">
        <v>1317</v>
      </c>
      <c r="Z1602">
        <v>22</v>
      </c>
      <c r="AA1602">
        <v>6532</v>
      </c>
      <c r="AB1602">
        <v>71.900000000000006</v>
      </c>
      <c r="AC1602">
        <v>4.8</v>
      </c>
      <c r="AD1602">
        <v>76200</v>
      </c>
      <c r="AE1602">
        <v>5544</v>
      </c>
      <c r="AF1602">
        <v>2.52</v>
      </c>
      <c r="AG1602">
        <v>16408</v>
      </c>
      <c r="AH1602">
        <v>32291</v>
      </c>
      <c r="AI1602">
        <v>24.6</v>
      </c>
      <c r="AJ1602">
        <v>421</v>
      </c>
      <c r="AK1602">
        <v>2460</v>
      </c>
      <c r="AL1602">
        <v>-0.6</v>
      </c>
      <c r="AM1602">
        <v>854</v>
      </c>
      <c r="AN1602">
        <v>1117</v>
      </c>
      <c r="AO1602">
        <v>0</v>
      </c>
      <c r="AP1602">
        <v>0</v>
      </c>
      <c r="AQ1602">
        <v>0</v>
      </c>
      <c r="AR1602">
        <v>0</v>
      </c>
      <c r="AS1602">
        <v>0</v>
      </c>
      <c r="AT1602">
        <v>24.2</v>
      </c>
      <c r="AU1602">
        <v>0</v>
      </c>
      <c r="AV1602">
        <v>7953</v>
      </c>
      <c r="AW1602">
        <v>92395</v>
      </c>
      <c r="AX1602">
        <v>6815</v>
      </c>
      <c r="AY1602">
        <v>5678</v>
      </c>
      <c r="AZ1602">
        <v>6</v>
      </c>
      <c r="BA1602">
        <v>629.54</v>
      </c>
      <c r="BB1602">
        <v>22.4</v>
      </c>
    </row>
    <row r="1603" spans="1:54" x14ac:dyDescent="0.3">
      <c r="A1603">
        <v>29183</v>
      </c>
      <c r="B1603" t="s">
        <v>1647</v>
      </c>
      <c r="C1603" t="s">
        <v>974</v>
      </c>
      <c r="D1603">
        <v>379493</v>
      </c>
      <c r="E1603">
        <v>360485</v>
      </c>
      <c r="F1603">
        <v>5.3</v>
      </c>
      <c r="G1603">
        <v>360485</v>
      </c>
      <c r="H1603">
        <v>6.1</v>
      </c>
      <c r="I1603">
        <v>24.3</v>
      </c>
      <c r="J1603">
        <v>13.2</v>
      </c>
      <c r="K1603">
        <v>50.9</v>
      </c>
      <c r="L1603">
        <v>90.7</v>
      </c>
      <c r="M1603">
        <v>4.7</v>
      </c>
      <c r="N1603">
        <v>0.3</v>
      </c>
      <c r="O1603">
        <v>2.5</v>
      </c>
      <c r="P1603">
        <v>0.1</v>
      </c>
      <c r="Q1603">
        <v>1.8</v>
      </c>
      <c r="R1603">
        <v>3.1</v>
      </c>
      <c r="S1603">
        <v>87.9</v>
      </c>
      <c r="T1603">
        <v>89.1</v>
      </c>
      <c r="U1603">
        <v>3.7</v>
      </c>
      <c r="V1603">
        <v>6.2</v>
      </c>
      <c r="W1603">
        <v>93.6</v>
      </c>
      <c r="X1603">
        <v>35.1</v>
      </c>
      <c r="Y1603">
        <v>27143</v>
      </c>
      <c r="Z1603">
        <v>24.9</v>
      </c>
      <c r="AA1603">
        <v>147221</v>
      </c>
      <c r="AB1603">
        <v>80.3</v>
      </c>
      <c r="AC1603">
        <v>15.6</v>
      </c>
      <c r="AD1603">
        <v>189100</v>
      </c>
      <c r="AE1603">
        <v>135974</v>
      </c>
      <c r="AF1603">
        <v>2.64</v>
      </c>
      <c r="AG1603">
        <v>31586</v>
      </c>
      <c r="AH1603">
        <v>71077</v>
      </c>
      <c r="AI1603">
        <v>5.8</v>
      </c>
      <c r="AJ1603">
        <v>8092</v>
      </c>
      <c r="AK1603">
        <v>121402</v>
      </c>
      <c r="AL1603">
        <v>2.6</v>
      </c>
      <c r="AM1603">
        <v>23420</v>
      </c>
      <c r="AN1603">
        <v>28083</v>
      </c>
      <c r="AO1603">
        <v>2</v>
      </c>
      <c r="AP1603">
        <v>0.2</v>
      </c>
      <c r="AQ1603">
        <v>2.1</v>
      </c>
      <c r="AR1603">
        <v>0</v>
      </c>
      <c r="AS1603">
        <v>0.8</v>
      </c>
      <c r="AT1603">
        <v>27.9</v>
      </c>
      <c r="AU1603">
        <v>6532751</v>
      </c>
      <c r="AV1603">
        <v>9325599</v>
      </c>
      <c r="AW1603">
        <v>4408513</v>
      </c>
      <c r="AX1603">
        <v>12822</v>
      </c>
      <c r="AY1603">
        <v>537680</v>
      </c>
      <c r="AZ1603">
        <v>2646</v>
      </c>
      <c r="BA1603">
        <v>560.44000000000005</v>
      </c>
      <c r="BB1603">
        <v>643.20000000000005</v>
      </c>
    </row>
    <row r="1604" spans="1:54" x14ac:dyDescent="0.3">
      <c r="A1604">
        <v>29185</v>
      </c>
      <c r="B1604" t="s">
        <v>16</v>
      </c>
      <c r="C1604" t="s">
        <v>974</v>
      </c>
      <c r="D1604">
        <v>9457</v>
      </c>
      <c r="E1604">
        <v>9805</v>
      </c>
      <c r="F1604">
        <v>-3.5</v>
      </c>
      <c r="G1604">
        <v>9805</v>
      </c>
      <c r="H1604">
        <v>4.9000000000000004</v>
      </c>
      <c r="I1604">
        <v>19</v>
      </c>
      <c r="J1604">
        <v>26.1</v>
      </c>
      <c r="K1604">
        <v>49.3</v>
      </c>
      <c r="L1604">
        <v>96.3</v>
      </c>
      <c r="M1604">
        <v>0.7</v>
      </c>
      <c r="N1604">
        <v>0.8</v>
      </c>
      <c r="O1604">
        <v>0.2</v>
      </c>
      <c r="P1604">
        <v>0</v>
      </c>
      <c r="Q1604">
        <v>1.9</v>
      </c>
      <c r="R1604">
        <v>2.2999999999999998</v>
      </c>
      <c r="S1604">
        <v>94.4</v>
      </c>
      <c r="T1604">
        <v>86.5</v>
      </c>
      <c r="U1604">
        <v>0.7</v>
      </c>
      <c r="V1604">
        <v>4.3</v>
      </c>
      <c r="W1604">
        <v>81.3</v>
      </c>
      <c r="X1604">
        <v>12.1</v>
      </c>
      <c r="Y1604">
        <v>1004</v>
      </c>
      <c r="Z1604">
        <v>22.8</v>
      </c>
      <c r="AA1604">
        <v>5573</v>
      </c>
      <c r="AB1604">
        <v>77.599999999999994</v>
      </c>
      <c r="AC1604">
        <v>4.2</v>
      </c>
      <c r="AD1604">
        <v>81600</v>
      </c>
      <c r="AE1604">
        <v>4139</v>
      </c>
      <c r="AF1604">
        <v>2.2799999999999998</v>
      </c>
      <c r="AG1604">
        <v>17337</v>
      </c>
      <c r="AH1604">
        <v>31539</v>
      </c>
      <c r="AI1604">
        <v>21.8</v>
      </c>
      <c r="AJ1604">
        <v>176</v>
      </c>
      <c r="AK1604">
        <v>1344</v>
      </c>
      <c r="AL1604">
        <v>-5.5</v>
      </c>
      <c r="AM1604">
        <v>680</v>
      </c>
      <c r="AN1604">
        <v>1039</v>
      </c>
      <c r="AO1604">
        <v>0</v>
      </c>
      <c r="AP1604">
        <v>0</v>
      </c>
      <c r="AQ1604">
        <v>0</v>
      </c>
      <c r="AR1604">
        <v>0</v>
      </c>
      <c r="AS1604">
        <v>0</v>
      </c>
      <c r="AT1604">
        <v>28.3</v>
      </c>
      <c r="AU1604">
        <v>0</v>
      </c>
      <c r="AV1604">
        <v>0</v>
      </c>
      <c r="AW1604">
        <v>64746</v>
      </c>
      <c r="AX1604">
        <v>6861</v>
      </c>
      <c r="AY1604">
        <v>5420</v>
      </c>
      <c r="AZ1604">
        <v>3</v>
      </c>
      <c r="BA1604">
        <v>669.98</v>
      </c>
      <c r="BB1604">
        <v>14.6</v>
      </c>
    </row>
    <row r="1605" spans="1:54" x14ac:dyDescent="0.3">
      <c r="A1605">
        <v>29186</v>
      </c>
      <c r="B1605" t="s">
        <v>1648</v>
      </c>
      <c r="C1605" t="s">
        <v>974</v>
      </c>
      <c r="D1605">
        <v>17914</v>
      </c>
      <c r="E1605">
        <v>18145</v>
      </c>
      <c r="F1605">
        <v>-1.3</v>
      </c>
      <c r="G1605">
        <v>18145</v>
      </c>
      <c r="H1605">
        <v>5.7</v>
      </c>
      <c r="I1605">
        <v>22.2</v>
      </c>
      <c r="J1605">
        <v>17.3</v>
      </c>
      <c r="K1605">
        <v>49.5</v>
      </c>
      <c r="L1605">
        <v>96.2</v>
      </c>
      <c r="M1605">
        <v>0.9</v>
      </c>
      <c r="N1605">
        <v>0.3</v>
      </c>
      <c r="O1605">
        <v>0.3</v>
      </c>
      <c r="P1605">
        <v>1.2</v>
      </c>
      <c r="Q1605">
        <v>1.1000000000000001</v>
      </c>
      <c r="R1605">
        <v>1</v>
      </c>
      <c r="S1605">
        <v>95.3</v>
      </c>
      <c r="T1605">
        <v>89.4</v>
      </c>
      <c r="U1605">
        <v>1.1000000000000001</v>
      </c>
      <c r="V1605">
        <v>2.1</v>
      </c>
      <c r="W1605">
        <v>82.1</v>
      </c>
      <c r="X1605">
        <v>10.7</v>
      </c>
      <c r="Y1605">
        <v>1673</v>
      </c>
      <c r="Z1605">
        <v>27.3</v>
      </c>
      <c r="AA1605">
        <v>8638</v>
      </c>
      <c r="AB1605">
        <v>82.2</v>
      </c>
      <c r="AC1605">
        <v>8.8000000000000007</v>
      </c>
      <c r="AD1605">
        <v>121600</v>
      </c>
      <c r="AE1605">
        <v>7235</v>
      </c>
      <c r="AF1605">
        <v>2.4500000000000002</v>
      </c>
      <c r="AG1605">
        <v>22921</v>
      </c>
      <c r="AH1605">
        <v>48433</v>
      </c>
      <c r="AI1605">
        <v>11.9</v>
      </c>
      <c r="AJ1605">
        <v>390</v>
      </c>
      <c r="AK1605">
        <v>4897</v>
      </c>
      <c r="AL1605">
        <v>-2.4</v>
      </c>
      <c r="AM1605">
        <v>1064</v>
      </c>
      <c r="AN1605">
        <v>1411</v>
      </c>
      <c r="AO1605">
        <v>0</v>
      </c>
      <c r="AP1605">
        <v>0</v>
      </c>
      <c r="AQ1605">
        <v>0</v>
      </c>
      <c r="AR1605">
        <v>0</v>
      </c>
      <c r="AS1605">
        <v>0</v>
      </c>
      <c r="AT1605">
        <v>19</v>
      </c>
      <c r="AU1605">
        <v>368461</v>
      </c>
      <c r="AV1605">
        <v>73610</v>
      </c>
      <c r="AW1605">
        <v>148176</v>
      </c>
      <c r="AX1605">
        <v>8311</v>
      </c>
      <c r="AY1605">
        <v>11391</v>
      </c>
      <c r="AZ1605">
        <v>5</v>
      </c>
      <c r="BA1605">
        <v>499.15</v>
      </c>
      <c r="BB1605">
        <v>36.4</v>
      </c>
    </row>
    <row r="1606" spans="1:54" x14ac:dyDescent="0.3">
      <c r="A1606">
        <v>29187</v>
      </c>
      <c r="B1606" t="s">
        <v>1649</v>
      </c>
      <c r="C1606" t="s">
        <v>974</v>
      </c>
      <c r="D1606">
        <v>65960</v>
      </c>
      <c r="E1606">
        <v>65364</v>
      </c>
      <c r="F1606">
        <v>0.9</v>
      </c>
      <c r="G1606">
        <v>65359</v>
      </c>
      <c r="H1606">
        <v>5.4</v>
      </c>
      <c r="I1606">
        <v>21.4</v>
      </c>
      <c r="J1606">
        <v>15.3</v>
      </c>
      <c r="K1606">
        <v>46.6</v>
      </c>
      <c r="L1606">
        <v>93.5</v>
      </c>
      <c r="M1606">
        <v>4.5</v>
      </c>
      <c r="N1606">
        <v>0.4</v>
      </c>
      <c r="O1606">
        <v>0.4</v>
      </c>
      <c r="P1606">
        <v>0.1</v>
      </c>
      <c r="Q1606">
        <v>1.1000000000000001</v>
      </c>
      <c r="R1606">
        <v>1.4</v>
      </c>
      <c r="S1606">
        <v>92.3</v>
      </c>
      <c r="T1606">
        <v>79.2</v>
      </c>
      <c r="U1606">
        <v>0.8</v>
      </c>
      <c r="V1606">
        <v>2</v>
      </c>
      <c r="W1606">
        <v>79.5</v>
      </c>
      <c r="X1606">
        <v>14.3</v>
      </c>
      <c r="Y1606">
        <v>6026</v>
      </c>
      <c r="Z1606">
        <v>25.5</v>
      </c>
      <c r="AA1606">
        <v>29354</v>
      </c>
      <c r="AB1606">
        <v>68.7</v>
      </c>
      <c r="AC1606">
        <v>14.1</v>
      </c>
      <c r="AD1606">
        <v>98900</v>
      </c>
      <c r="AE1606">
        <v>24654</v>
      </c>
      <c r="AF1606">
        <v>2.34</v>
      </c>
      <c r="AG1606">
        <v>18544</v>
      </c>
      <c r="AH1606">
        <v>37238</v>
      </c>
      <c r="AI1606">
        <v>19.399999999999999</v>
      </c>
      <c r="AJ1606">
        <v>1475</v>
      </c>
      <c r="AK1606">
        <v>17599</v>
      </c>
      <c r="AL1606">
        <v>0.5</v>
      </c>
      <c r="AM1606">
        <v>3079</v>
      </c>
      <c r="AN1606">
        <v>4978</v>
      </c>
      <c r="AO1606">
        <v>0</v>
      </c>
      <c r="AP1606">
        <v>0</v>
      </c>
      <c r="AQ1606">
        <v>0</v>
      </c>
      <c r="AR1606">
        <v>0</v>
      </c>
      <c r="AS1606">
        <v>0</v>
      </c>
      <c r="AT1606">
        <v>26.9</v>
      </c>
      <c r="AU1606">
        <v>341767</v>
      </c>
      <c r="AV1606">
        <v>0</v>
      </c>
      <c r="AW1606">
        <v>685764</v>
      </c>
      <c r="AX1606">
        <v>10930</v>
      </c>
      <c r="AY1606">
        <v>0</v>
      </c>
      <c r="AZ1606">
        <v>130</v>
      </c>
      <c r="BA1606">
        <v>451.89</v>
      </c>
      <c r="BB1606">
        <v>144.6</v>
      </c>
    </row>
    <row r="1607" spans="1:54" x14ac:dyDescent="0.3">
      <c r="A1607">
        <v>29189</v>
      </c>
      <c r="B1607" t="s">
        <v>323</v>
      </c>
      <c r="C1607" t="s">
        <v>974</v>
      </c>
      <c r="D1607">
        <v>1001876</v>
      </c>
      <c r="E1607">
        <v>998883</v>
      </c>
      <c r="F1607">
        <v>0.3</v>
      </c>
      <c r="G1607">
        <v>998954</v>
      </c>
      <c r="H1607">
        <v>5.8</v>
      </c>
      <c r="I1607">
        <v>22.3</v>
      </c>
      <c r="J1607">
        <v>16.5</v>
      </c>
      <c r="K1607">
        <v>52.6</v>
      </c>
      <c r="L1607">
        <v>69.900000000000006</v>
      </c>
      <c r="M1607">
        <v>23.9</v>
      </c>
      <c r="N1607">
        <v>0.2</v>
      </c>
      <c r="O1607">
        <v>4</v>
      </c>
      <c r="P1607">
        <v>0</v>
      </c>
      <c r="Q1607">
        <v>2</v>
      </c>
      <c r="R1607">
        <v>2.7</v>
      </c>
      <c r="S1607">
        <v>67.599999999999994</v>
      </c>
      <c r="T1607">
        <v>86.2</v>
      </c>
      <c r="U1607">
        <v>6.7</v>
      </c>
      <c r="V1607">
        <v>8.6999999999999993</v>
      </c>
      <c r="W1607">
        <v>92.1</v>
      </c>
      <c r="X1607">
        <v>40.6</v>
      </c>
      <c r="Y1607">
        <v>70308</v>
      </c>
      <c r="Z1607">
        <v>23.4</v>
      </c>
      <c r="AA1607">
        <v>438081</v>
      </c>
      <c r="AB1607">
        <v>71</v>
      </c>
      <c r="AC1607">
        <v>22.7</v>
      </c>
      <c r="AD1607">
        <v>174500</v>
      </c>
      <c r="AE1607">
        <v>403293</v>
      </c>
      <c r="AF1607">
        <v>2.4300000000000002</v>
      </c>
      <c r="AG1607">
        <v>34795</v>
      </c>
      <c r="AH1607">
        <v>58910</v>
      </c>
      <c r="AI1607">
        <v>10.9</v>
      </c>
      <c r="AJ1607">
        <v>30847</v>
      </c>
      <c r="AK1607">
        <v>559606</v>
      </c>
      <c r="AL1607">
        <v>2.5</v>
      </c>
      <c r="AM1607">
        <v>72436</v>
      </c>
      <c r="AN1607">
        <v>91810</v>
      </c>
      <c r="AO1607">
        <v>10.5</v>
      </c>
      <c r="AP1607">
        <v>0.2</v>
      </c>
      <c r="AQ1607">
        <v>3.6</v>
      </c>
      <c r="AR1607">
        <v>0</v>
      </c>
      <c r="AS1607">
        <v>1.1000000000000001</v>
      </c>
      <c r="AT1607">
        <v>27.2</v>
      </c>
      <c r="AU1607">
        <v>22654565</v>
      </c>
      <c r="AV1607">
        <v>27366632</v>
      </c>
      <c r="AW1607">
        <v>17237496</v>
      </c>
      <c r="AX1607">
        <v>17347</v>
      </c>
      <c r="AY1607">
        <v>2440721</v>
      </c>
      <c r="AZ1607">
        <v>1062</v>
      </c>
      <c r="BA1607">
        <v>507.8</v>
      </c>
      <c r="BB1607">
        <v>1967.2</v>
      </c>
    </row>
    <row r="1608" spans="1:54" x14ac:dyDescent="0.3">
      <c r="A1608">
        <v>29195</v>
      </c>
      <c r="B1608" t="s">
        <v>86</v>
      </c>
      <c r="C1608" t="s">
        <v>974</v>
      </c>
      <c r="D1608">
        <v>23347</v>
      </c>
      <c r="E1608">
        <v>23370</v>
      </c>
      <c r="F1608">
        <v>-0.1</v>
      </c>
      <c r="G1608">
        <v>23370</v>
      </c>
      <c r="H1608">
        <v>6.3</v>
      </c>
      <c r="I1608">
        <v>23.1</v>
      </c>
      <c r="J1608">
        <v>16.600000000000001</v>
      </c>
      <c r="K1608">
        <v>50.3</v>
      </c>
      <c r="L1608">
        <v>89.5</v>
      </c>
      <c r="M1608">
        <v>5.2</v>
      </c>
      <c r="N1608">
        <v>0.8</v>
      </c>
      <c r="O1608">
        <v>0.8</v>
      </c>
      <c r="P1608">
        <v>1.1000000000000001</v>
      </c>
      <c r="Q1608">
        <v>2.5</v>
      </c>
      <c r="R1608">
        <v>9.8000000000000007</v>
      </c>
      <c r="S1608">
        <v>80.900000000000006</v>
      </c>
      <c r="T1608">
        <v>82.8</v>
      </c>
      <c r="U1608">
        <v>5.7</v>
      </c>
      <c r="V1608">
        <v>9.1999999999999993</v>
      </c>
      <c r="W1608">
        <v>82.8</v>
      </c>
      <c r="X1608">
        <v>17.2</v>
      </c>
      <c r="Y1608">
        <v>1839</v>
      </c>
      <c r="Z1608">
        <v>17.8</v>
      </c>
      <c r="AA1608">
        <v>10079</v>
      </c>
      <c r="AB1608">
        <v>67.8</v>
      </c>
      <c r="AC1608">
        <v>13.9</v>
      </c>
      <c r="AD1608">
        <v>85700</v>
      </c>
      <c r="AE1608">
        <v>8764</v>
      </c>
      <c r="AF1608">
        <v>2.48</v>
      </c>
      <c r="AG1608">
        <v>19006</v>
      </c>
      <c r="AH1608">
        <v>39519</v>
      </c>
      <c r="AI1608">
        <v>18.600000000000001</v>
      </c>
      <c r="AJ1608">
        <v>513</v>
      </c>
      <c r="AK1608">
        <v>7640</v>
      </c>
      <c r="AL1608">
        <v>3.1</v>
      </c>
      <c r="AM1608">
        <v>1218</v>
      </c>
      <c r="AN1608">
        <v>1668</v>
      </c>
      <c r="AO1608">
        <v>0</v>
      </c>
      <c r="AP1608">
        <v>0</v>
      </c>
      <c r="AQ1608">
        <v>0</v>
      </c>
      <c r="AR1608">
        <v>0</v>
      </c>
      <c r="AS1608">
        <v>0</v>
      </c>
      <c r="AT1608">
        <v>17.100000000000001</v>
      </c>
      <c r="AU1608">
        <v>803465</v>
      </c>
      <c r="AV1608">
        <v>0</v>
      </c>
      <c r="AW1608">
        <v>230299</v>
      </c>
      <c r="AX1608">
        <v>10141</v>
      </c>
      <c r="AY1608">
        <v>15866</v>
      </c>
      <c r="AZ1608">
        <v>41</v>
      </c>
      <c r="BA1608">
        <v>755.5</v>
      </c>
      <c r="BB1608">
        <v>30.9</v>
      </c>
    </row>
    <row r="1609" spans="1:54" x14ac:dyDescent="0.3">
      <c r="A1609">
        <v>29197</v>
      </c>
      <c r="B1609" t="s">
        <v>1361</v>
      </c>
      <c r="C1609" t="s">
        <v>974</v>
      </c>
      <c r="D1609">
        <v>4370</v>
      </c>
      <c r="E1609">
        <v>4431</v>
      </c>
      <c r="F1609">
        <v>-1.4</v>
      </c>
      <c r="G1609">
        <v>4431</v>
      </c>
      <c r="H1609">
        <v>6.1</v>
      </c>
      <c r="I1609">
        <v>25.2</v>
      </c>
      <c r="J1609">
        <v>19.7</v>
      </c>
      <c r="K1609">
        <v>50.9</v>
      </c>
      <c r="L1609">
        <v>98.5</v>
      </c>
      <c r="M1609">
        <v>0.2</v>
      </c>
      <c r="N1609">
        <v>0.2</v>
      </c>
      <c r="O1609">
        <v>0.2</v>
      </c>
      <c r="P1609">
        <v>0</v>
      </c>
      <c r="Q1609">
        <v>0.8</v>
      </c>
      <c r="R1609">
        <v>1.1000000000000001</v>
      </c>
      <c r="S1609">
        <v>97.5</v>
      </c>
      <c r="T1609">
        <v>89.9</v>
      </c>
      <c r="U1609">
        <v>1.8</v>
      </c>
      <c r="V1609">
        <v>6.4</v>
      </c>
      <c r="W1609">
        <v>85.9</v>
      </c>
      <c r="X1609">
        <v>9.8000000000000007</v>
      </c>
      <c r="Y1609">
        <v>299</v>
      </c>
      <c r="Z1609">
        <v>27.2</v>
      </c>
      <c r="AA1609">
        <v>2089</v>
      </c>
      <c r="AB1609">
        <v>71</v>
      </c>
      <c r="AC1609">
        <v>10.1</v>
      </c>
      <c r="AD1609">
        <v>73600</v>
      </c>
      <c r="AE1609">
        <v>1773</v>
      </c>
      <c r="AF1609">
        <v>2.4500000000000002</v>
      </c>
      <c r="AG1609">
        <v>18160</v>
      </c>
      <c r="AH1609">
        <v>34688</v>
      </c>
      <c r="AI1609">
        <v>24</v>
      </c>
      <c r="AJ1609">
        <v>81</v>
      </c>
      <c r="AK1609">
        <v>306</v>
      </c>
      <c r="AL1609">
        <v>-15.5</v>
      </c>
      <c r="AM1609">
        <v>330</v>
      </c>
      <c r="AN1609">
        <v>371</v>
      </c>
      <c r="AO1609">
        <v>0</v>
      </c>
      <c r="AP1609">
        <v>0</v>
      </c>
      <c r="AQ1609">
        <v>0</v>
      </c>
      <c r="AR1609">
        <v>0</v>
      </c>
      <c r="AS1609">
        <v>0</v>
      </c>
      <c r="AT1609">
        <v>42.9</v>
      </c>
      <c r="AU1609">
        <v>0</v>
      </c>
      <c r="AV1609">
        <v>0</v>
      </c>
      <c r="AW1609">
        <v>32109</v>
      </c>
      <c r="AX1609">
        <v>7858</v>
      </c>
      <c r="AY1609">
        <v>386</v>
      </c>
      <c r="AZ1609">
        <v>3</v>
      </c>
      <c r="BA1609">
        <v>307.3</v>
      </c>
      <c r="BB1609">
        <v>14.4</v>
      </c>
    </row>
    <row r="1610" spans="1:54" x14ac:dyDescent="0.3">
      <c r="A1610">
        <v>29199</v>
      </c>
      <c r="B1610" t="s">
        <v>415</v>
      </c>
      <c r="C1610" t="s">
        <v>974</v>
      </c>
      <c r="D1610">
        <v>4863</v>
      </c>
      <c r="E1610">
        <v>4843</v>
      </c>
      <c r="F1610">
        <v>0.4</v>
      </c>
      <c r="G1610">
        <v>4843</v>
      </c>
      <c r="H1610">
        <v>8.3000000000000007</v>
      </c>
      <c r="I1610">
        <v>28.3</v>
      </c>
      <c r="J1610">
        <v>18.899999999999999</v>
      </c>
      <c r="K1610">
        <v>50.7</v>
      </c>
      <c r="L1610">
        <v>98.5</v>
      </c>
      <c r="M1610">
        <v>0.1</v>
      </c>
      <c r="N1610">
        <v>0.3</v>
      </c>
      <c r="O1610">
        <v>0.2</v>
      </c>
      <c r="P1610">
        <v>0</v>
      </c>
      <c r="Q1610">
        <v>0.8</v>
      </c>
      <c r="R1610">
        <v>0.9</v>
      </c>
      <c r="S1610">
        <v>97.7</v>
      </c>
      <c r="T1610">
        <v>85</v>
      </c>
      <c r="U1610">
        <v>0.4</v>
      </c>
      <c r="V1610">
        <v>9.9</v>
      </c>
      <c r="W1610">
        <v>78.7</v>
      </c>
      <c r="X1610">
        <v>17</v>
      </c>
      <c r="Y1610">
        <v>306</v>
      </c>
      <c r="Z1610">
        <v>20.7</v>
      </c>
      <c r="AA1610">
        <v>2346</v>
      </c>
      <c r="AB1610">
        <v>78.900000000000006</v>
      </c>
      <c r="AC1610">
        <v>7.4</v>
      </c>
      <c r="AD1610">
        <v>70900</v>
      </c>
      <c r="AE1610">
        <v>1915</v>
      </c>
      <c r="AF1610">
        <v>2.48</v>
      </c>
      <c r="AG1610">
        <v>20363</v>
      </c>
      <c r="AH1610">
        <v>39028</v>
      </c>
      <c r="AI1610">
        <v>18.2</v>
      </c>
      <c r="AJ1610">
        <v>130</v>
      </c>
      <c r="AK1610">
        <v>813</v>
      </c>
      <c r="AL1610">
        <v>-0.6</v>
      </c>
      <c r="AM1610">
        <v>514</v>
      </c>
      <c r="AN1610">
        <v>650</v>
      </c>
      <c r="AO1610">
        <v>0</v>
      </c>
      <c r="AP1610">
        <v>0</v>
      </c>
      <c r="AQ1610">
        <v>0</v>
      </c>
      <c r="AR1610">
        <v>0</v>
      </c>
      <c r="AS1610">
        <v>0</v>
      </c>
      <c r="AT1610">
        <v>0</v>
      </c>
      <c r="AU1610">
        <v>0</v>
      </c>
      <c r="AV1610">
        <v>0</v>
      </c>
      <c r="AW1610">
        <v>39408</v>
      </c>
      <c r="AX1610">
        <v>8205</v>
      </c>
      <c r="AY1610">
        <v>2216</v>
      </c>
      <c r="AZ1610">
        <v>1</v>
      </c>
      <c r="BA1610">
        <v>436.67</v>
      </c>
      <c r="BB1610">
        <v>11.1</v>
      </c>
    </row>
    <row r="1611" spans="1:54" x14ac:dyDescent="0.3">
      <c r="A1611">
        <v>29201</v>
      </c>
      <c r="B1611" t="s">
        <v>85</v>
      </c>
      <c r="C1611" t="s">
        <v>974</v>
      </c>
      <c r="D1611">
        <v>38903</v>
      </c>
      <c r="E1611">
        <v>39187</v>
      </c>
      <c r="F1611">
        <v>-0.7</v>
      </c>
      <c r="G1611">
        <v>39191</v>
      </c>
      <c r="H1611">
        <v>6.9</v>
      </c>
      <c r="I1611">
        <v>23.9</v>
      </c>
      <c r="J1611">
        <v>16.5</v>
      </c>
      <c r="K1611">
        <v>51.4</v>
      </c>
      <c r="L1611">
        <v>85.7</v>
      </c>
      <c r="M1611">
        <v>11.7</v>
      </c>
      <c r="N1611">
        <v>0.3</v>
      </c>
      <c r="O1611">
        <v>0.5</v>
      </c>
      <c r="P1611">
        <v>0</v>
      </c>
      <c r="Q1611">
        <v>1.7</v>
      </c>
      <c r="R1611">
        <v>2.2000000000000002</v>
      </c>
      <c r="S1611">
        <v>83.9</v>
      </c>
      <c r="T1611">
        <v>85.1</v>
      </c>
      <c r="U1611">
        <v>0.8</v>
      </c>
      <c r="V1611">
        <v>1.7</v>
      </c>
      <c r="W1611">
        <v>80.3</v>
      </c>
      <c r="X1611">
        <v>14.6</v>
      </c>
      <c r="Y1611">
        <v>3010</v>
      </c>
      <c r="Z1611">
        <v>19.2</v>
      </c>
      <c r="AA1611">
        <v>17023</v>
      </c>
      <c r="AB1611">
        <v>69.2</v>
      </c>
      <c r="AC1611">
        <v>11</v>
      </c>
      <c r="AD1611">
        <v>96600</v>
      </c>
      <c r="AE1611">
        <v>15169</v>
      </c>
      <c r="AF1611">
        <v>2.5499999999999998</v>
      </c>
      <c r="AG1611">
        <v>20825</v>
      </c>
      <c r="AH1611">
        <v>40651</v>
      </c>
      <c r="AI1611">
        <v>19.100000000000001</v>
      </c>
      <c r="AJ1611">
        <v>1056</v>
      </c>
      <c r="AK1611">
        <v>14120</v>
      </c>
      <c r="AL1611">
        <v>3.2</v>
      </c>
      <c r="AM1611">
        <v>2226</v>
      </c>
      <c r="AN1611">
        <v>2917</v>
      </c>
      <c r="AO1611">
        <v>0</v>
      </c>
      <c r="AP1611">
        <v>0</v>
      </c>
      <c r="AQ1611">
        <v>0</v>
      </c>
      <c r="AR1611">
        <v>0</v>
      </c>
      <c r="AS1611">
        <v>0</v>
      </c>
      <c r="AT1611">
        <v>25</v>
      </c>
      <c r="AU1611">
        <v>976857</v>
      </c>
      <c r="AV1611">
        <v>252385</v>
      </c>
      <c r="AW1611">
        <v>358429</v>
      </c>
      <c r="AX1611">
        <v>8780</v>
      </c>
      <c r="AY1611">
        <v>0</v>
      </c>
      <c r="AZ1611">
        <v>71</v>
      </c>
      <c r="BA1611">
        <v>419.99</v>
      </c>
      <c r="BB1611">
        <v>93.3</v>
      </c>
    </row>
    <row r="1612" spans="1:54" x14ac:dyDescent="0.3">
      <c r="A1612">
        <v>29203</v>
      </c>
      <c r="B1612" t="s">
        <v>1650</v>
      </c>
      <c r="C1612" t="s">
        <v>974</v>
      </c>
      <c r="D1612">
        <v>8329</v>
      </c>
      <c r="E1612">
        <v>8441</v>
      </c>
      <c r="F1612">
        <v>-1.3</v>
      </c>
      <c r="G1612">
        <v>8441</v>
      </c>
      <c r="H1612">
        <v>5.5</v>
      </c>
      <c r="I1612">
        <v>22.2</v>
      </c>
      <c r="J1612">
        <v>19.600000000000001</v>
      </c>
      <c r="K1612">
        <v>50.1</v>
      </c>
      <c r="L1612">
        <v>95.8</v>
      </c>
      <c r="M1612">
        <v>0.4</v>
      </c>
      <c r="N1612">
        <v>1</v>
      </c>
      <c r="O1612">
        <v>0.3</v>
      </c>
      <c r="P1612">
        <v>0</v>
      </c>
      <c r="Q1612">
        <v>2.5</v>
      </c>
      <c r="R1612">
        <v>1.8</v>
      </c>
      <c r="S1612">
        <v>94.2</v>
      </c>
      <c r="T1612">
        <v>91.7</v>
      </c>
      <c r="U1612">
        <v>0.5</v>
      </c>
      <c r="V1612">
        <v>2.4</v>
      </c>
      <c r="W1612">
        <v>81</v>
      </c>
      <c r="X1612">
        <v>11.2</v>
      </c>
      <c r="Y1612">
        <v>710</v>
      </c>
      <c r="Z1612">
        <v>20.9</v>
      </c>
      <c r="AA1612">
        <v>4124</v>
      </c>
      <c r="AB1612">
        <v>78.099999999999994</v>
      </c>
      <c r="AC1612">
        <v>4</v>
      </c>
      <c r="AD1612">
        <v>80300</v>
      </c>
      <c r="AE1612">
        <v>3220</v>
      </c>
      <c r="AF1612">
        <v>2.57</v>
      </c>
      <c r="AG1612">
        <v>16862</v>
      </c>
      <c r="AH1612">
        <v>31132</v>
      </c>
      <c r="AI1612">
        <v>25.2</v>
      </c>
      <c r="AJ1612">
        <v>162</v>
      </c>
      <c r="AK1612">
        <v>1060</v>
      </c>
      <c r="AL1612">
        <v>5.2</v>
      </c>
      <c r="AM1612">
        <v>757</v>
      </c>
      <c r="AN1612">
        <v>1306</v>
      </c>
      <c r="AO1612">
        <v>0</v>
      </c>
      <c r="AP1612">
        <v>0</v>
      </c>
      <c r="AQ1612">
        <v>0</v>
      </c>
      <c r="AR1612">
        <v>0</v>
      </c>
      <c r="AS1612">
        <v>0</v>
      </c>
      <c r="AT1612">
        <v>0</v>
      </c>
      <c r="AU1612">
        <v>0</v>
      </c>
      <c r="AV1612">
        <v>14335</v>
      </c>
      <c r="AW1612">
        <v>26168</v>
      </c>
      <c r="AX1612">
        <v>3137</v>
      </c>
      <c r="AY1612">
        <v>4419</v>
      </c>
      <c r="AZ1612">
        <v>0</v>
      </c>
      <c r="BA1612">
        <v>1003.82</v>
      </c>
      <c r="BB1612">
        <v>8.4</v>
      </c>
    </row>
    <row r="1613" spans="1:54" x14ac:dyDescent="0.3">
      <c r="A1613">
        <v>29205</v>
      </c>
      <c r="B1613" t="s">
        <v>17</v>
      </c>
      <c r="C1613" t="s">
        <v>974</v>
      </c>
      <c r="D1613">
        <v>6108</v>
      </c>
      <c r="E1613">
        <v>6373</v>
      </c>
      <c r="F1613">
        <v>-4.2</v>
      </c>
      <c r="G1613">
        <v>6373</v>
      </c>
      <c r="H1613">
        <v>5.8</v>
      </c>
      <c r="I1613">
        <v>23.1</v>
      </c>
      <c r="J1613">
        <v>20.6</v>
      </c>
      <c r="K1613">
        <v>50.3</v>
      </c>
      <c r="L1613">
        <v>97.7</v>
      </c>
      <c r="M1613">
        <v>0.7</v>
      </c>
      <c r="N1613">
        <v>0.3</v>
      </c>
      <c r="O1613">
        <v>0.2</v>
      </c>
      <c r="P1613">
        <v>0.1</v>
      </c>
      <c r="Q1613">
        <v>0.9</v>
      </c>
      <c r="R1613">
        <v>1.6</v>
      </c>
      <c r="S1613">
        <v>96.4</v>
      </c>
      <c r="T1613">
        <v>90.8</v>
      </c>
      <c r="U1613">
        <v>1</v>
      </c>
      <c r="V1613">
        <v>2.8</v>
      </c>
      <c r="W1613">
        <v>89.5</v>
      </c>
      <c r="X1613">
        <v>12.7</v>
      </c>
      <c r="Y1613">
        <v>499</v>
      </c>
      <c r="Z1613">
        <v>22.4</v>
      </c>
      <c r="AA1613">
        <v>3179</v>
      </c>
      <c r="AB1613">
        <v>71</v>
      </c>
      <c r="AC1613">
        <v>8</v>
      </c>
      <c r="AD1613">
        <v>71500</v>
      </c>
      <c r="AE1613">
        <v>2597</v>
      </c>
      <c r="AF1613">
        <v>2.31</v>
      </c>
      <c r="AG1613">
        <v>19331</v>
      </c>
      <c r="AH1613">
        <v>35938</v>
      </c>
      <c r="AI1613">
        <v>18.399999999999999</v>
      </c>
      <c r="AJ1613">
        <v>161</v>
      </c>
      <c r="AK1613">
        <v>1142</v>
      </c>
      <c r="AL1613">
        <v>-2.6</v>
      </c>
      <c r="AM1613">
        <v>494</v>
      </c>
      <c r="AN1613">
        <v>684</v>
      </c>
      <c r="AO1613">
        <v>0</v>
      </c>
      <c r="AP1613">
        <v>0</v>
      </c>
      <c r="AQ1613">
        <v>0</v>
      </c>
      <c r="AR1613">
        <v>0</v>
      </c>
      <c r="AS1613">
        <v>0</v>
      </c>
      <c r="AT1613">
        <v>15.8</v>
      </c>
      <c r="AU1613">
        <v>0</v>
      </c>
      <c r="AV1613">
        <v>30529</v>
      </c>
      <c r="AW1613">
        <v>49094</v>
      </c>
      <c r="AX1613">
        <v>7606</v>
      </c>
      <c r="AY1613">
        <v>1680</v>
      </c>
      <c r="AZ1613">
        <v>2</v>
      </c>
      <c r="BA1613">
        <v>500.86</v>
      </c>
      <c r="BB1613">
        <v>12.7</v>
      </c>
    </row>
    <row r="1614" spans="1:54" x14ac:dyDescent="0.3">
      <c r="A1614">
        <v>29207</v>
      </c>
      <c r="B1614" t="s">
        <v>1651</v>
      </c>
      <c r="C1614" t="s">
        <v>974</v>
      </c>
      <c r="D1614">
        <v>29867</v>
      </c>
      <c r="E1614">
        <v>29968</v>
      </c>
      <c r="F1614">
        <v>-0.3</v>
      </c>
      <c r="G1614">
        <v>29968</v>
      </c>
      <c r="H1614">
        <v>5.6</v>
      </c>
      <c r="I1614">
        <v>22.3</v>
      </c>
      <c r="J1614">
        <v>19</v>
      </c>
      <c r="K1614">
        <v>51.3</v>
      </c>
      <c r="L1614">
        <v>97</v>
      </c>
      <c r="M1614">
        <v>1.2</v>
      </c>
      <c r="N1614">
        <v>0.5</v>
      </c>
      <c r="O1614">
        <v>0.3</v>
      </c>
      <c r="P1614">
        <v>0</v>
      </c>
      <c r="Q1614">
        <v>1.1000000000000001</v>
      </c>
      <c r="R1614">
        <v>1.7</v>
      </c>
      <c r="S1614">
        <v>95.6</v>
      </c>
      <c r="T1614">
        <v>84.9</v>
      </c>
      <c r="U1614">
        <v>0.4</v>
      </c>
      <c r="V1614">
        <v>1.7</v>
      </c>
      <c r="W1614">
        <v>79.8</v>
      </c>
      <c r="X1614">
        <v>13.3</v>
      </c>
      <c r="Y1614">
        <v>2906</v>
      </c>
      <c r="Z1614">
        <v>21.4</v>
      </c>
      <c r="AA1614">
        <v>13600</v>
      </c>
      <c r="AB1614">
        <v>71.7</v>
      </c>
      <c r="AC1614">
        <v>8.3000000000000007</v>
      </c>
      <c r="AD1614">
        <v>83800</v>
      </c>
      <c r="AE1614">
        <v>12224</v>
      </c>
      <c r="AF1614">
        <v>2.39</v>
      </c>
      <c r="AG1614">
        <v>22967</v>
      </c>
      <c r="AH1614">
        <v>37965</v>
      </c>
      <c r="AI1614">
        <v>15</v>
      </c>
      <c r="AJ1614">
        <v>713</v>
      </c>
      <c r="AK1614">
        <v>8512</v>
      </c>
      <c r="AL1614">
        <v>0.6</v>
      </c>
      <c r="AM1614">
        <v>1935</v>
      </c>
      <c r="AN1614">
        <v>2604</v>
      </c>
      <c r="AO1614">
        <v>0</v>
      </c>
      <c r="AP1614">
        <v>0</v>
      </c>
      <c r="AQ1614">
        <v>0</v>
      </c>
      <c r="AR1614">
        <v>0</v>
      </c>
      <c r="AS1614">
        <v>0</v>
      </c>
      <c r="AT1614">
        <v>22.2</v>
      </c>
      <c r="AU1614">
        <v>887974</v>
      </c>
      <c r="AV1614">
        <v>196305</v>
      </c>
      <c r="AW1614">
        <v>436085</v>
      </c>
      <c r="AX1614">
        <v>14717</v>
      </c>
      <c r="AY1614">
        <v>20526</v>
      </c>
      <c r="AZ1614">
        <v>22</v>
      </c>
      <c r="BA1614">
        <v>823.22</v>
      </c>
      <c r="BB1614">
        <v>36.4</v>
      </c>
    </row>
    <row r="1615" spans="1:54" x14ac:dyDescent="0.3">
      <c r="A1615">
        <v>29209</v>
      </c>
      <c r="B1615" t="s">
        <v>79</v>
      </c>
      <c r="C1615" t="s">
        <v>974</v>
      </c>
      <c r="D1615">
        <v>31104</v>
      </c>
      <c r="E1615">
        <v>32202</v>
      </c>
      <c r="F1615">
        <v>-3.4</v>
      </c>
      <c r="G1615">
        <v>32202</v>
      </c>
      <c r="H1615">
        <v>4.2</v>
      </c>
      <c r="I1615">
        <v>17.600000000000001</v>
      </c>
      <c r="J1615">
        <v>27.4</v>
      </c>
      <c r="K1615">
        <v>51.1</v>
      </c>
      <c r="L1615">
        <v>96.8</v>
      </c>
      <c r="M1615">
        <v>0.5</v>
      </c>
      <c r="N1615">
        <v>0.7</v>
      </c>
      <c r="O1615">
        <v>0.4</v>
      </c>
      <c r="P1615">
        <v>0</v>
      </c>
      <c r="Q1615">
        <v>1.5</v>
      </c>
      <c r="R1615">
        <v>2</v>
      </c>
      <c r="S1615">
        <v>95.2</v>
      </c>
      <c r="T1615">
        <v>85.9</v>
      </c>
      <c r="U1615">
        <v>1.1000000000000001</v>
      </c>
      <c r="V1615">
        <v>1.8</v>
      </c>
      <c r="W1615">
        <v>84.9</v>
      </c>
      <c r="X1615">
        <v>15.2</v>
      </c>
      <c r="Y1615">
        <v>3752</v>
      </c>
      <c r="Z1615">
        <v>28.2</v>
      </c>
      <c r="AA1615">
        <v>20542</v>
      </c>
      <c r="AB1615">
        <v>78.599999999999994</v>
      </c>
      <c r="AC1615">
        <v>11.7</v>
      </c>
      <c r="AD1615">
        <v>145000</v>
      </c>
      <c r="AE1615">
        <v>13320</v>
      </c>
      <c r="AF1615">
        <v>2.37</v>
      </c>
      <c r="AG1615">
        <v>21733</v>
      </c>
      <c r="AH1615">
        <v>40850</v>
      </c>
      <c r="AI1615">
        <v>17.100000000000001</v>
      </c>
      <c r="AJ1615">
        <v>679</v>
      </c>
      <c r="AK1615">
        <v>3617</v>
      </c>
      <c r="AL1615">
        <v>-0.8</v>
      </c>
      <c r="AM1615">
        <v>2681</v>
      </c>
      <c r="AN1615">
        <v>3488</v>
      </c>
      <c r="AO1615">
        <v>0</v>
      </c>
      <c r="AP1615">
        <v>0</v>
      </c>
      <c r="AQ1615">
        <v>0</v>
      </c>
      <c r="AR1615">
        <v>0</v>
      </c>
      <c r="AS1615">
        <v>0</v>
      </c>
      <c r="AT1615">
        <v>27</v>
      </c>
      <c r="AU1615">
        <v>0</v>
      </c>
      <c r="AV1615">
        <v>14165</v>
      </c>
      <c r="AW1615">
        <v>222907</v>
      </c>
      <c r="AX1615">
        <v>7087</v>
      </c>
      <c r="AY1615">
        <v>47618</v>
      </c>
      <c r="AZ1615">
        <v>132</v>
      </c>
      <c r="BA1615">
        <v>464.03</v>
      </c>
      <c r="BB1615">
        <v>69.400000000000006</v>
      </c>
    </row>
    <row r="1616" spans="1:54" x14ac:dyDescent="0.3">
      <c r="A1616">
        <v>29211</v>
      </c>
      <c r="B1616" t="s">
        <v>584</v>
      </c>
      <c r="C1616" t="s">
        <v>974</v>
      </c>
      <c r="D1616">
        <v>6411</v>
      </c>
      <c r="E1616">
        <v>6714</v>
      </c>
      <c r="F1616">
        <v>-4.5</v>
      </c>
      <c r="G1616">
        <v>6714</v>
      </c>
      <c r="H1616">
        <v>6</v>
      </c>
      <c r="I1616">
        <v>22.9</v>
      </c>
      <c r="J1616">
        <v>18.399999999999999</v>
      </c>
      <c r="K1616">
        <v>49.2</v>
      </c>
      <c r="L1616">
        <v>96</v>
      </c>
      <c r="M1616">
        <v>1.7</v>
      </c>
      <c r="N1616">
        <v>0.7</v>
      </c>
      <c r="O1616">
        <v>0.4</v>
      </c>
      <c r="P1616">
        <v>0.3</v>
      </c>
      <c r="Q1616">
        <v>0.9</v>
      </c>
      <c r="R1616">
        <v>17.600000000000001</v>
      </c>
      <c r="S1616">
        <v>79.5</v>
      </c>
      <c r="T1616">
        <v>83.4</v>
      </c>
      <c r="U1616">
        <v>10</v>
      </c>
      <c r="V1616">
        <v>16.7</v>
      </c>
      <c r="W1616">
        <v>82.1</v>
      </c>
      <c r="X1616">
        <v>12</v>
      </c>
      <c r="Y1616">
        <v>444</v>
      </c>
      <c r="Z1616">
        <v>17</v>
      </c>
      <c r="AA1616">
        <v>3330</v>
      </c>
      <c r="AB1616">
        <v>69.2</v>
      </c>
      <c r="AC1616">
        <v>12.3</v>
      </c>
      <c r="AD1616">
        <v>74200</v>
      </c>
      <c r="AE1616">
        <v>2640</v>
      </c>
      <c r="AF1616">
        <v>2.46</v>
      </c>
      <c r="AG1616">
        <v>19279</v>
      </c>
      <c r="AH1616">
        <v>36676</v>
      </c>
      <c r="AI1616">
        <v>17</v>
      </c>
      <c r="AJ1616">
        <v>116</v>
      </c>
      <c r="AK1616">
        <v>2042</v>
      </c>
      <c r="AL1616">
        <v>-2.2999999999999998</v>
      </c>
      <c r="AM1616">
        <v>416</v>
      </c>
      <c r="AN1616">
        <v>472</v>
      </c>
      <c r="AO1616">
        <v>0</v>
      </c>
      <c r="AP1616">
        <v>0</v>
      </c>
      <c r="AQ1616">
        <v>0</v>
      </c>
      <c r="AR1616">
        <v>0</v>
      </c>
      <c r="AS1616">
        <v>0</v>
      </c>
      <c r="AT1616">
        <v>0</v>
      </c>
      <c r="AU1616">
        <v>0</v>
      </c>
      <c r="AV1616">
        <v>0</v>
      </c>
      <c r="AW1616">
        <v>45021</v>
      </c>
      <c r="AX1616">
        <v>6623</v>
      </c>
      <c r="AY1616">
        <v>646</v>
      </c>
      <c r="AZ1616">
        <v>1</v>
      </c>
      <c r="BA1616">
        <v>647.98</v>
      </c>
      <c r="BB1616">
        <v>10.4</v>
      </c>
    </row>
    <row r="1617" spans="1:54" x14ac:dyDescent="0.3">
      <c r="A1617">
        <v>29213</v>
      </c>
      <c r="B1617" t="s">
        <v>1652</v>
      </c>
      <c r="C1617" t="s">
        <v>974</v>
      </c>
      <c r="D1617">
        <v>54230</v>
      </c>
      <c r="E1617">
        <v>51675</v>
      </c>
      <c r="F1617">
        <v>4.9000000000000004</v>
      </c>
      <c r="G1617">
        <v>51675</v>
      </c>
      <c r="H1617">
        <v>5.8</v>
      </c>
      <c r="I1617">
        <v>21.2</v>
      </c>
      <c r="J1617">
        <v>19.7</v>
      </c>
      <c r="K1617">
        <v>51.5</v>
      </c>
      <c r="L1617">
        <v>94.4</v>
      </c>
      <c r="M1617">
        <v>1.4</v>
      </c>
      <c r="N1617">
        <v>0.9</v>
      </c>
      <c r="O1617">
        <v>1</v>
      </c>
      <c r="P1617">
        <v>0.1</v>
      </c>
      <c r="Q1617">
        <v>2.1</v>
      </c>
      <c r="R1617">
        <v>5.5</v>
      </c>
      <c r="S1617">
        <v>89.6</v>
      </c>
      <c r="T1617">
        <v>77.8</v>
      </c>
      <c r="U1617">
        <v>4.3</v>
      </c>
      <c r="V1617">
        <v>6.2</v>
      </c>
      <c r="W1617">
        <v>84.7</v>
      </c>
      <c r="X1617">
        <v>18.600000000000001</v>
      </c>
      <c r="Y1617">
        <v>5347</v>
      </c>
      <c r="Z1617">
        <v>19.8</v>
      </c>
      <c r="AA1617">
        <v>30119</v>
      </c>
      <c r="AB1617">
        <v>63.2</v>
      </c>
      <c r="AC1617">
        <v>31.5</v>
      </c>
      <c r="AD1617">
        <v>129100</v>
      </c>
      <c r="AE1617">
        <v>20698</v>
      </c>
      <c r="AF1617">
        <v>2.4500000000000002</v>
      </c>
      <c r="AG1617">
        <v>20231</v>
      </c>
      <c r="AH1617">
        <v>38461</v>
      </c>
      <c r="AI1617">
        <v>18.8</v>
      </c>
      <c r="AJ1617">
        <v>1754</v>
      </c>
      <c r="AK1617">
        <v>23978</v>
      </c>
      <c r="AL1617">
        <v>0.7</v>
      </c>
      <c r="AM1617">
        <v>4286</v>
      </c>
      <c r="AN1617">
        <v>6694</v>
      </c>
      <c r="AO1617">
        <v>0</v>
      </c>
      <c r="AP1617">
        <v>0</v>
      </c>
      <c r="AQ1617">
        <v>1</v>
      </c>
      <c r="AR1617">
        <v>0</v>
      </c>
      <c r="AS1617">
        <v>0</v>
      </c>
      <c r="AT1617">
        <v>22.8</v>
      </c>
      <c r="AU1617">
        <v>0</v>
      </c>
      <c r="AV1617">
        <v>76049</v>
      </c>
      <c r="AW1617">
        <v>833027</v>
      </c>
      <c r="AX1617">
        <v>18157</v>
      </c>
      <c r="AY1617">
        <v>360747</v>
      </c>
      <c r="AZ1617">
        <v>106</v>
      </c>
      <c r="BA1617">
        <v>632.44000000000005</v>
      </c>
      <c r="BB1617">
        <v>81.7</v>
      </c>
    </row>
    <row r="1618" spans="1:54" x14ac:dyDescent="0.3">
      <c r="A1618">
        <v>29215</v>
      </c>
      <c r="B1618" t="s">
        <v>486</v>
      </c>
      <c r="C1618" t="s">
        <v>974</v>
      </c>
      <c r="D1618">
        <v>25642</v>
      </c>
      <c r="E1618">
        <v>26008</v>
      </c>
      <c r="F1618">
        <v>-1.4</v>
      </c>
      <c r="G1618">
        <v>26008</v>
      </c>
      <c r="H1618">
        <v>5.6</v>
      </c>
      <c r="I1618">
        <v>21.4</v>
      </c>
      <c r="J1618">
        <v>19.5</v>
      </c>
      <c r="K1618">
        <v>47.9</v>
      </c>
      <c r="L1618">
        <v>93</v>
      </c>
      <c r="M1618">
        <v>3.7</v>
      </c>
      <c r="N1618">
        <v>0.8</v>
      </c>
      <c r="O1618">
        <v>0.4</v>
      </c>
      <c r="P1618">
        <v>0.1</v>
      </c>
      <c r="Q1618">
        <v>2</v>
      </c>
      <c r="R1618">
        <v>2.2000000000000002</v>
      </c>
      <c r="S1618">
        <v>91.1</v>
      </c>
      <c r="T1618">
        <v>84.2</v>
      </c>
      <c r="U1618">
        <v>0.7</v>
      </c>
      <c r="V1618">
        <v>2.1</v>
      </c>
      <c r="W1618">
        <v>82.9</v>
      </c>
      <c r="X1618">
        <v>12</v>
      </c>
      <c r="Y1618">
        <v>2703</v>
      </c>
      <c r="Z1618">
        <v>27.5</v>
      </c>
      <c r="AA1618">
        <v>11579</v>
      </c>
      <c r="AB1618">
        <v>75.3</v>
      </c>
      <c r="AC1618">
        <v>6.9</v>
      </c>
      <c r="AD1618">
        <v>98000</v>
      </c>
      <c r="AE1618">
        <v>9370</v>
      </c>
      <c r="AF1618">
        <v>2.58</v>
      </c>
      <c r="AG1618">
        <v>17868</v>
      </c>
      <c r="AH1618">
        <v>36082</v>
      </c>
      <c r="AI1618">
        <v>21.4</v>
      </c>
      <c r="AJ1618">
        <v>479</v>
      </c>
      <c r="AK1618">
        <v>4210</v>
      </c>
      <c r="AL1618">
        <v>-0.3</v>
      </c>
      <c r="AM1618">
        <v>1696</v>
      </c>
      <c r="AN1618">
        <v>2515</v>
      </c>
      <c r="AO1618">
        <v>0</v>
      </c>
      <c r="AP1618">
        <v>0</v>
      </c>
      <c r="AQ1618">
        <v>0</v>
      </c>
      <c r="AR1618">
        <v>0</v>
      </c>
      <c r="AS1618">
        <v>0</v>
      </c>
      <c r="AT1618">
        <v>15.6</v>
      </c>
      <c r="AU1618">
        <v>214691</v>
      </c>
      <c r="AV1618">
        <v>50665</v>
      </c>
      <c r="AW1618">
        <v>167843</v>
      </c>
      <c r="AX1618">
        <v>6845</v>
      </c>
      <c r="AY1618">
        <v>10980</v>
      </c>
      <c r="AZ1618">
        <v>0</v>
      </c>
      <c r="BA1618">
        <v>1177.27</v>
      </c>
      <c r="BB1618">
        <v>22.1</v>
      </c>
    </row>
    <row r="1619" spans="1:54" x14ac:dyDescent="0.3">
      <c r="A1619">
        <v>29217</v>
      </c>
      <c r="B1619" t="s">
        <v>1653</v>
      </c>
      <c r="C1619" t="s">
        <v>974</v>
      </c>
      <c r="D1619">
        <v>21001</v>
      </c>
      <c r="E1619">
        <v>21159</v>
      </c>
      <c r="F1619">
        <v>-0.7</v>
      </c>
      <c r="G1619">
        <v>21159</v>
      </c>
      <c r="H1619">
        <v>6.3</v>
      </c>
      <c r="I1619">
        <v>24.5</v>
      </c>
      <c r="J1619">
        <v>17.7</v>
      </c>
      <c r="K1619">
        <v>51.2</v>
      </c>
      <c r="L1619">
        <v>95.9</v>
      </c>
      <c r="M1619">
        <v>0.8</v>
      </c>
      <c r="N1619">
        <v>0.8</v>
      </c>
      <c r="O1619">
        <v>0.6</v>
      </c>
      <c r="P1619">
        <v>0.1</v>
      </c>
      <c r="Q1619">
        <v>1.8</v>
      </c>
      <c r="R1619">
        <v>2</v>
      </c>
      <c r="S1619">
        <v>94.2</v>
      </c>
      <c r="T1619">
        <v>85.2</v>
      </c>
      <c r="U1619">
        <v>1.6</v>
      </c>
      <c r="V1619">
        <v>3.2</v>
      </c>
      <c r="W1619">
        <v>84.9</v>
      </c>
      <c r="X1619">
        <v>13.2</v>
      </c>
      <c r="Y1619">
        <v>1561</v>
      </c>
      <c r="Z1619">
        <v>17.899999999999999</v>
      </c>
      <c r="AA1619">
        <v>9467</v>
      </c>
      <c r="AB1619">
        <v>69.7</v>
      </c>
      <c r="AC1619">
        <v>10.3</v>
      </c>
      <c r="AD1619">
        <v>83700</v>
      </c>
      <c r="AE1619">
        <v>7999</v>
      </c>
      <c r="AF1619">
        <v>2.5099999999999998</v>
      </c>
      <c r="AG1619">
        <v>19734</v>
      </c>
      <c r="AH1619">
        <v>38679</v>
      </c>
      <c r="AI1619">
        <v>21</v>
      </c>
      <c r="AJ1619">
        <v>560</v>
      </c>
      <c r="AK1619">
        <v>6035</v>
      </c>
      <c r="AL1619">
        <v>6.4</v>
      </c>
      <c r="AM1619">
        <v>1346</v>
      </c>
      <c r="AN1619">
        <v>1846</v>
      </c>
      <c r="AO1619">
        <v>0</v>
      </c>
      <c r="AP1619">
        <v>0</v>
      </c>
      <c r="AQ1619">
        <v>1.6</v>
      </c>
      <c r="AR1619">
        <v>0</v>
      </c>
      <c r="AS1619">
        <v>0</v>
      </c>
      <c r="AT1619">
        <v>26.5</v>
      </c>
      <c r="AU1619">
        <v>0</v>
      </c>
      <c r="AV1619">
        <v>61170</v>
      </c>
      <c r="AW1619">
        <v>200581</v>
      </c>
      <c r="AX1619">
        <v>10004</v>
      </c>
      <c r="AY1619">
        <v>18697</v>
      </c>
      <c r="AZ1619">
        <v>20</v>
      </c>
      <c r="BA1619">
        <v>826.4</v>
      </c>
      <c r="BB1619">
        <v>25.6</v>
      </c>
    </row>
    <row r="1620" spans="1:54" x14ac:dyDescent="0.3">
      <c r="A1620">
        <v>29219</v>
      </c>
      <c r="B1620" t="s">
        <v>251</v>
      </c>
      <c r="C1620" t="s">
        <v>974</v>
      </c>
      <c r="D1620">
        <v>33253</v>
      </c>
      <c r="E1620">
        <v>32513</v>
      </c>
      <c r="F1620">
        <v>2.2999999999999998</v>
      </c>
      <c r="G1620">
        <v>32513</v>
      </c>
      <c r="H1620">
        <v>6.2</v>
      </c>
      <c r="I1620">
        <v>24.4</v>
      </c>
      <c r="J1620">
        <v>16.600000000000001</v>
      </c>
      <c r="K1620">
        <v>50.1</v>
      </c>
      <c r="L1620">
        <v>94.6</v>
      </c>
      <c r="M1620">
        <v>2.4</v>
      </c>
      <c r="N1620">
        <v>0.5</v>
      </c>
      <c r="O1620">
        <v>0.6</v>
      </c>
      <c r="P1620">
        <v>0.1</v>
      </c>
      <c r="Q1620">
        <v>1.8</v>
      </c>
      <c r="R1620">
        <v>3.2</v>
      </c>
      <c r="S1620">
        <v>91.9</v>
      </c>
      <c r="T1620">
        <v>87.1</v>
      </c>
      <c r="U1620">
        <v>2.1</v>
      </c>
      <c r="V1620">
        <v>3.7</v>
      </c>
      <c r="W1620">
        <v>84.3</v>
      </c>
      <c r="X1620">
        <v>16</v>
      </c>
      <c r="Y1620">
        <v>2884</v>
      </c>
      <c r="Z1620">
        <v>30.8</v>
      </c>
      <c r="AA1620">
        <v>14920</v>
      </c>
      <c r="AB1620">
        <v>79.400000000000006</v>
      </c>
      <c r="AC1620">
        <v>7.5</v>
      </c>
      <c r="AD1620">
        <v>151300</v>
      </c>
      <c r="AE1620">
        <v>12572</v>
      </c>
      <c r="AF1620">
        <v>2.57</v>
      </c>
      <c r="AG1620">
        <v>24692</v>
      </c>
      <c r="AH1620">
        <v>50830</v>
      </c>
      <c r="AI1620">
        <v>13.4</v>
      </c>
      <c r="AJ1620">
        <v>588</v>
      </c>
      <c r="AK1620">
        <v>5845</v>
      </c>
      <c r="AL1620">
        <v>0</v>
      </c>
      <c r="AM1620">
        <v>1982</v>
      </c>
      <c r="AN1620">
        <v>2815</v>
      </c>
      <c r="AO1620">
        <v>0</v>
      </c>
      <c r="AP1620">
        <v>0</v>
      </c>
      <c r="AQ1620">
        <v>0</v>
      </c>
      <c r="AR1620">
        <v>0</v>
      </c>
      <c r="AS1620">
        <v>0</v>
      </c>
      <c r="AT1620">
        <v>21.6</v>
      </c>
      <c r="AU1620">
        <v>297421</v>
      </c>
      <c r="AV1620">
        <v>0</v>
      </c>
      <c r="AW1620">
        <v>317983</v>
      </c>
      <c r="AX1620">
        <v>10438</v>
      </c>
      <c r="AY1620">
        <v>22441</v>
      </c>
      <c r="AZ1620">
        <v>75</v>
      </c>
      <c r="BA1620">
        <v>428.6</v>
      </c>
      <c r="BB1620">
        <v>75.900000000000006</v>
      </c>
    </row>
    <row r="1621" spans="1:54" x14ac:dyDescent="0.3">
      <c r="A1621">
        <v>29221</v>
      </c>
      <c r="B1621" t="s">
        <v>10</v>
      </c>
      <c r="C1621" t="s">
        <v>974</v>
      </c>
      <c r="D1621">
        <v>25077</v>
      </c>
      <c r="E1621">
        <v>25196</v>
      </c>
      <c r="F1621">
        <v>-0.5</v>
      </c>
      <c r="G1621">
        <v>25195</v>
      </c>
      <c r="H1621">
        <v>5.8</v>
      </c>
      <c r="I1621">
        <v>23.1</v>
      </c>
      <c r="J1621">
        <v>15.4</v>
      </c>
      <c r="K1621">
        <v>48.4</v>
      </c>
      <c r="L1621">
        <v>95.4</v>
      </c>
      <c r="M1621">
        <v>2.4</v>
      </c>
      <c r="N1621">
        <v>0.5</v>
      </c>
      <c r="O1621">
        <v>0.3</v>
      </c>
      <c r="P1621">
        <v>0</v>
      </c>
      <c r="Q1621">
        <v>1.4</v>
      </c>
      <c r="R1621">
        <v>1.3</v>
      </c>
      <c r="S1621">
        <v>94.4</v>
      </c>
      <c r="T1621">
        <v>89.8</v>
      </c>
      <c r="U1621">
        <v>1.1000000000000001</v>
      </c>
      <c r="V1621">
        <v>2.6</v>
      </c>
      <c r="W1621">
        <v>71.599999999999994</v>
      </c>
      <c r="X1621">
        <v>8.4</v>
      </c>
      <c r="Y1621">
        <v>2288</v>
      </c>
      <c r="Z1621">
        <v>33.1</v>
      </c>
      <c r="AA1621">
        <v>10858</v>
      </c>
      <c r="AB1621">
        <v>76.3</v>
      </c>
      <c r="AC1621">
        <v>5.2</v>
      </c>
      <c r="AD1621">
        <v>73000</v>
      </c>
      <c r="AE1621">
        <v>9199</v>
      </c>
      <c r="AF1621">
        <v>2.61</v>
      </c>
      <c r="AG1621">
        <v>17703</v>
      </c>
      <c r="AH1621">
        <v>34702</v>
      </c>
      <c r="AI1621">
        <v>23.4</v>
      </c>
      <c r="AJ1621">
        <v>457</v>
      </c>
      <c r="AK1621">
        <v>3256</v>
      </c>
      <c r="AL1621">
        <v>8.3000000000000007</v>
      </c>
      <c r="AM1621">
        <v>1008</v>
      </c>
      <c r="AN1621">
        <v>1374</v>
      </c>
      <c r="AO1621">
        <v>0</v>
      </c>
      <c r="AP1621">
        <v>0</v>
      </c>
      <c r="AQ1621">
        <v>0</v>
      </c>
      <c r="AR1621">
        <v>0</v>
      </c>
      <c r="AS1621">
        <v>0</v>
      </c>
      <c r="AT1621">
        <v>0</v>
      </c>
      <c r="AU1621">
        <v>104179</v>
      </c>
      <c r="AV1621">
        <v>0</v>
      </c>
      <c r="AW1621">
        <v>124339</v>
      </c>
      <c r="AX1621">
        <v>5116</v>
      </c>
      <c r="AY1621">
        <v>17311</v>
      </c>
      <c r="AZ1621">
        <v>1</v>
      </c>
      <c r="BA1621">
        <v>759.91</v>
      </c>
      <c r="BB1621">
        <v>33.200000000000003</v>
      </c>
    </row>
    <row r="1622" spans="1:54" x14ac:dyDescent="0.3">
      <c r="A1622">
        <v>29223</v>
      </c>
      <c r="B1622" t="s">
        <v>250</v>
      </c>
      <c r="C1622" t="s">
        <v>974</v>
      </c>
      <c r="D1622">
        <v>13452</v>
      </c>
      <c r="E1622">
        <v>13523</v>
      </c>
      <c r="F1622">
        <v>-0.5</v>
      </c>
      <c r="G1622">
        <v>13521</v>
      </c>
      <c r="H1622">
        <v>6</v>
      </c>
      <c r="I1622">
        <v>20.8</v>
      </c>
      <c r="J1622">
        <v>21.9</v>
      </c>
      <c r="K1622">
        <v>50.2</v>
      </c>
      <c r="L1622">
        <v>96.8</v>
      </c>
      <c r="M1622">
        <v>0.7</v>
      </c>
      <c r="N1622">
        <v>0.5</v>
      </c>
      <c r="O1622">
        <v>0.3</v>
      </c>
      <c r="P1622">
        <v>0</v>
      </c>
      <c r="Q1622">
        <v>1.7</v>
      </c>
      <c r="R1622">
        <v>1.4</v>
      </c>
      <c r="S1622">
        <v>95.6</v>
      </c>
      <c r="T1622">
        <v>86.7</v>
      </c>
      <c r="U1622">
        <v>0.3</v>
      </c>
      <c r="V1622">
        <v>1</v>
      </c>
      <c r="W1622">
        <v>77.099999999999994</v>
      </c>
      <c r="X1622">
        <v>10.3</v>
      </c>
      <c r="Y1622">
        <v>1314</v>
      </c>
      <c r="Z1622">
        <v>26.1</v>
      </c>
      <c r="AA1622">
        <v>7976</v>
      </c>
      <c r="AB1622">
        <v>75.099999999999994</v>
      </c>
      <c r="AC1622">
        <v>3.1</v>
      </c>
      <c r="AD1622">
        <v>75100</v>
      </c>
      <c r="AE1622">
        <v>5589</v>
      </c>
      <c r="AF1622">
        <v>2.37</v>
      </c>
      <c r="AG1622">
        <v>18970</v>
      </c>
      <c r="AH1622">
        <v>33159</v>
      </c>
      <c r="AI1622">
        <v>21.9</v>
      </c>
      <c r="AJ1622">
        <v>256</v>
      </c>
      <c r="AK1622">
        <v>1581</v>
      </c>
      <c r="AL1622">
        <v>0.3</v>
      </c>
      <c r="AM1622">
        <v>685</v>
      </c>
      <c r="AN1622">
        <v>797</v>
      </c>
      <c r="AO1622">
        <v>0</v>
      </c>
      <c r="AP1622">
        <v>0</v>
      </c>
      <c r="AQ1622">
        <v>0</v>
      </c>
      <c r="AR1622">
        <v>0</v>
      </c>
      <c r="AS1622">
        <v>0</v>
      </c>
      <c r="AT1622">
        <v>23.6</v>
      </c>
      <c r="AU1622">
        <v>0</v>
      </c>
      <c r="AV1622">
        <v>29839</v>
      </c>
      <c r="AW1622">
        <v>65784</v>
      </c>
      <c r="AX1622">
        <v>5255</v>
      </c>
      <c r="AY1622">
        <v>4414</v>
      </c>
      <c r="AZ1622">
        <v>0</v>
      </c>
      <c r="BA1622">
        <v>759.18</v>
      </c>
      <c r="BB1622">
        <v>17.8</v>
      </c>
    </row>
    <row r="1623" spans="1:54" x14ac:dyDescent="0.3">
      <c r="A1623">
        <v>29225</v>
      </c>
      <c r="B1623" t="s">
        <v>249</v>
      </c>
      <c r="C1623" t="s">
        <v>974</v>
      </c>
      <c r="D1623">
        <v>36888</v>
      </c>
      <c r="E1623">
        <v>36202</v>
      </c>
      <c r="F1623">
        <v>1.9</v>
      </c>
      <c r="G1623">
        <v>36202</v>
      </c>
      <c r="H1623">
        <v>6.8</v>
      </c>
      <c r="I1623">
        <v>27.2</v>
      </c>
      <c r="J1623">
        <v>14.6</v>
      </c>
      <c r="K1623">
        <v>49.1</v>
      </c>
      <c r="L1623">
        <v>96.3</v>
      </c>
      <c r="M1623">
        <v>1.1000000000000001</v>
      </c>
      <c r="N1623">
        <v>0.7</v>
      </c>
      <c r="O1623">
        <v>0.3</v>
      </c>
      <c r="P1623">
        <v>0</v>
      </c>
      <c r="Q1623">
        <v>1.6</v>
      </c>
      <c r="R1623">
        <v>1.9</v>
      </c>
      <c r="S1623">
        <v>94.7</v>
      </c>
      <c r="T1623">
        <v>84.6</v>
      </c>
      <c r="U1623">
        <v>0.8</v>
      </c>
      <c r="V1623">
        <v>7.4</v>
      </c>
      <c r="W1623">
        <v>84.7</v>
      </c>
      <c r="X1623">
        <v>15</v>
      </c>
      <c r="Y1623">
        <v>3036</v>
      </c>
      <c r="Z1623">
        <v>30.7</v>
      </c>
      <c r="AA1623">
        <v>14480</v>
      </c>
      <c r="AB1623">
        <v>75.900000000000006</v>
      </c>
      <c r="AC1623">
        <v>8.3000000000000007</v>
      </c>
      <c r="AD1623">
        <v>116800</v>
      </c>
      <c r="AE1623">
        <v>12668</v>
      </c>
      <c r="AF1623">
        <v>2.8</v>
      </c>
      <c r="AG1623">
        <v>19955</v>
      </c>
      <c r="AH1623">
        <v>44596</v>
      </c>
      <c r="AI1623">
        <v>18.899999999999999</v>
      </c>
      <c r="AJ1623">
        <v>628</v>
      </c>
      <c r="AK1623">
        <v>4910</v>
      </c>
      <c r="AL1623">
        <v>-2.8</v>
      </c>
      <c r="AM1623">
        <v>2831</v>
      </c>
      <c r="AN1623">
        <v>3810</v>
      </c>
      <c r="AO1623">
        <v>0</v>
      </c>
      <c r="AP1623">
        <v>0</v>
      </c>
      <c r="AQ1623">
        <v>0</v>
      </c>
      <c r="AR1623">
        <v>0</v>
      </c>
      <c r="AS1623">
        <v>0</v>
      </c>
      <c r="AT1623">
        <v>24</v>
      </c>
      <c r="AU1623">
        <v>161470</v>
      </c>
      <c r="AV1623">
        <v>69536</v>
      </c>
      <c r="AW1623">
        <v>294218</v>
      </c>
      <c r="AX1623">
        <v>8197</v>
      </c>
      <c r="AY1623">
        <v>22194</v>
      </c>
      <c r="AZ1623">
        <v>42</v>
      </c>
      <c r="BA1623">
        <v>592.55999999999995</v>
      </c>
      <c r="BB1623">
        <v>61.1</v>
      </c>
    </row>
    <row r="1624" spans="1:54" x14ac:dyDescent="0.3">
      <c r="A1624">
        <v>29227</v>
      </c>
      <c r="B1624" t="s">
        <v>244</v>
      </c>
      <c r="C1624" t="s">
        <v>974</v>
      </c>
      <c r="D1624">
        <v>2073</v>
      </c>
      <c r="E1624">
        <v>2171</v>
      </c>
      <c r="F1624">
        <v>-4.5</v>
      </c>
      <c r="G1624">
        <v>2171</v>
      </c>
      <c r="H1624">
        <v>5.9</v>
      </c>
      <c r="I1624">
        <v>20.399999999999999</v>
      </c>
      <c r="J1624">
        <v>24.3</v>
      </c>
      <c r="K1624">
        <v>50.1</v>
      </c>
      <c r="L1624">
        <v>97.6</v>
      </c>
      <c r="M1624">
        <v>0.8</v>
      </c>
      <c r="N1624">
        <v>0.3</v>
      </c>
      <c r="O1624">
        <v>0.3</v>
      </c>
      <c r="P1624">
        <v>0</v>
      </c>
      <c r="Q1624">
        <v>1</v>
      </c>
      <c r="R1624">
        <v>1.3</v>
      </c>
      <c r="S1624">
        <v>96.5</v>
      </c>
      <c r="T1624">
        <v>89.3</v>
      </c>
      <c r="U1624">
        <v>0.2</v>
      </c>
      <c r="V1624">
        <v>0.9</v>
      </c>
      <c r="W1624">
        <v>92.9</v>
      </c>
      <c r="X1624">
        <v>15.6</v>
      </c>
      <c r="Y1624">
        <v>221</v>
      </c>
      <c r="Z1624">
        <v>26.5</v>
      </c>
      <c r="AA1624">
        <v>1271</v>
      </c>
      <c r="AB1624">
        <v>76.3</v>
      </c>
      <c r="AC1624">
        <v>7.4</v>
      </c>
      <c r="AD1624">
        <v>57900</v>
      </c>
      <c r="AE1624">
        <v>940</v>
      </c>
      <c r="AF1624">
        <v>2.2000000000000002</v>
      </c>
      <c r="AG1624">
        <v>22967</v>
      </c>
      <c r="AH1624">
        <v>39348</v>
      </c>
      <c r="AI1624">
        <v>13.2</v>
      </c>
      <c r="AJ1624">
        <v>51</v>
      </c>
      <c r="AK1624">
        <v>229</v>
      </c>
      <c r="AL1624">
        <v>19.3</v>
      </c>
      <c r="AM1624">
        <v>211</v>
      </c>
      <c r="AN1624">
        <v>204</v>
      </c>
      <c r="AO1624">
        <v>0</v>
      </c>
      <c r="AP1624">
        <v>0</v>
      </c>
      <c r="AQ1624">
        <v>0</v>
      </c>
      <c r="AR1624">
        <v>0</v>
      </c>
      <c r="AS1624">
        <v>0</v>
      </c>
      <c r="AT1624">
        <v>0</v>
      </c>
      <c r="AU1624">
        <v>0</v>
      </c>
      <c r="AV1624">
        <v>7737</v>
      </c>
      <c r="AW1624">
        <v>13164</v>
      </c>
      <c r="AX1624">
        <v>6359</v>
      </c>
      <c r="AY1624">
        <v>526</v>
      </c>
      <c r="AZ1624">
        <v>0</v>
      </c>
      <c r="BA1624">
        <v>266.61</v>
      </c>
      <c r="BB1624">
        <v>8.1</v>
      </c>
    </row>
    <row r="1625" spans="1:54" x14ac:dyDescent="0.3">
      <c r="A1625">
        <v>29229</v>
      </c>
      <c r="B1625" t="s">
        <v>309</v>
      </c>
      <c r="C1625" t="s">
        <v>974</v>
      </c>
      <c r="D1625">
        <v>18291</v>
      </c>
      <c r="E1625">
        <v>18815</v>
      </c>
      <c r="F1625">
        <v>-2.8</v>
      </c>
      <c r="G1625">
        <v>18815</v>
      </c>
      <c r="H1625">
        <v>6.3</v>
      </c>
      <c r="I1625">
        <v>25.1</v>
      </c>
      <c r="J1625">
        <v>19.100000000000001</v>
      </c>
      <c r="K1625">
        <v>51.1</v>
      </c>
      <c r="L1625">
        <v>96.8</v>
      </c>
      <c r="M1625">
        <v>0.7</v>
      </c>
      <c r="N1625">
        <v>0.6</v>
      </c>
      <c r="O1625">
        <v>0.3</v>
      </c>
      <c r="P1625">
        <v>0.1</v>
      </c>
      <c r="Q1625">
        <v>1.5</v>
      </c>
      <c r="R1625">
        <v>1.7</v>
      </c>
      <c r="S1625">
        <v>95.3</v>
      </c>
      <c r="T1625">
        <v>83.6</v>
      </c>
      <c r="U1625">
        <v>2.2000000000000002</v>
      </c>
      <c r="V1625">
        <v>2.5</v>
      </c>
      <c r="W1625">
        <v>76.5</v>
      </c>
      <c r="X1625">
        <v>11.1</v>
      </c>
      <c r="Y1625">
        <v>1597</v>
      </c>
      <c r="Z1625">
        <v>26</v>
      </c>
      <c r="AA1625">
        <v>8616</v>
      </c>
      <c r="AB1625">
        <v>72.2</v>
      </c>
      <c r="AC1625">
        <v>6.7</v>
      </c>
      <c r="AD1625">
        <v>86700</v>
      </c>
      <c r="AE1625">
        <v>7295</v>
      </c>
      <c r="AF1625">
        <v>2.52</v>
      </c>
      <c r="AG1625">
        <v>14752</v>
      </c>
      <c r="AH1625">
        <v>28645</v>
      </c>
      <c r="AI1625">
        <v>27.5</v>
      </c>
      <c r="AJ1625">
        <v>404</v>
      </c>
      <c r="AK1625">
        <v>3460</v>
      </c>
      <c r="AL1625">
        <v>-2.2999999999999998</v>
      </c>
      <c r="AM1625">
        <v>1276</v>
      </c>
      <c r="AN1625">
        <v>1916</v>
      </c>
      <c r="AO1625">
        <v>0</v>
      </c>
      <c r="AP1625">
        <v>0</v>
      </c>
      <c r="AQ1625">
        <v>0</v>
      </c>
      <c r="AR1625">
        <v>0</v>
      </c>
      <c r="AS1625">
        <v>0</v>
      </c>
      <c r="AT1625">
        <v>0</v>
      </c>
      <c r="AU1625">
        <v>146589</v>
      </c>
      <c r="AV1625">
        <v>31676</v>
      </c>
      <c r="AW1625">
        <v>237875</v>
      </c>
      <c r="AX1625">
        <v>13121</v>
      </c>
      <c r="AY1625">
        <v>38047</v>
      </c>
      <c r="AZ1625">
        <v>5</v>
      </c>
      <c r="BA1625">
        <v>681.77</v>
      </c>
      <c r="BB1625">
        <v>27.6</v>
      </c>
    </row>
    <row r="1626" spans="1:54" x14ac:dyDescent="0.3">
      <c r="A1626">
        <v>29510</v>
      </c>
      <c r="B1626" t="s">
        <v>975</v>
      </c>
      <c r="C1626" t="s">
        <v>974</v>
      </c>
      <c r="D1626">
        <v>317419</v>
      </c>
      <c r="E1626">
        <v>319365</v>
      </c>
      <c r="F1626">
        <v>-0.6</v>
      </c>
      <c r="G1626">
        <v>319294</v>
      </c>
      <c r="H1626">
        <v>6.7</v>
      </c>
      <c r="I1626">
        <v>20.3</v>
      </c>
      <c r="J1626">
        <v>11.4</v>
      </c>
      <c r="K1626">
        <v>51.7</v>
      </c>
      <c r="L1626">
        <v>46.6</v>
      </c>
      <c r="M1626">
        <v>47.5</v>
      </c>
      <c r="N1626">
        <v>0.3</v>
      </c>
      <c r="O1626">
        <v>3.2</v>
      </c>
      <c r="P1626">
        <v>0</v>
      </c>
      <c r="Q1626">
        <v>2.2999999999999998</v>
      </c>
      <c r="R1626">
        <v>3.8</v>
      </c>
      <c r="S1626">
        <v>43.6</v>
      </c>
      <c r="T1626">
        <v>78</v>
      </c>
      <c r="U1626">
        <v>6.7</v>
      </c>
      <c r="V1626">
        <v>9.6</v>
      </c>
      <c r="W1626">
        <v>82.9</v>
      </c>
      <c r="X1626">
        <v>29.6</v>
      </c>
      <c r="Y1626">
        <v>19347</v>
      </c>
      <c r="Z1626">
        <v>23.9</v>
      </c>
      <c r="AA1626">
        <v>175355</v>
      </c>
      <c r="AB1626">
        <v>44.6</v>
      </c>
      <c r="AC1626">
        <v>52.8</v>
      </c>
      <c r="AD1626">
        <v>119200</v>
      </c>
      <c r="AE1626">
        <v>140652</v>
      </c>
      <c r="AF1626">
        <v>2.19</v>
      </c>
      <c r="AG1626">
        <v>23048</v>
      </c>
      <c r="AH1626">
        <v>34582</v>
      </c>
      <c r="AI1626">
        <v>27.4</v>
      </c>
      <c r="AJ1626">
        <v>9794</v>
      </c>
      <c r="AK1626">
        <v>223481</v>
      </c>
      <c r="AL1626">
        <v>-1</v>
      </c>
      <c r="AM1626">
        <v>21248</v>
      </c>
      <c r="AN1626">
        <v>23632</v>
      </c>
      <c r="AO1626">
        <v>21.4</v>
      </c>
      <c r="AP1626">
        <v>0.6</v>
      </c>
      <c r="AQ1626">
        <v>5.0999999999999996</v>
      </c>
      <c r="AR1626">
        <v>0</v>
      </c>
      <c r="AS1626">
        <v>1.4</v>
      </c>
      <c r="AT1626">
        <v>28.3</v>
      </c>
      <c r="AU1626">
        <v>10920629</v>
      </c>
      <c r="AV1626">
        <v>5042147</v>
      </c>
      <c r="AW1626">
        <v>2496672</v>
      </c>
      <c r="AX1626">
        <v>7020</v>
      </c>
      <c r="AY1626">
        <v>1059295</v>
      </c>
      <c r="AZ1626">
        <v>758</v>
      </c>
      <c r="BA1626">
        <v>61.91</v>
      </c>
      <c r="BB1626">
        <v>5157.5</v>
      </c>
    </row>
    <row r="1627" spans="1:54" x14ac:dyDescent="0.3">
      <c r="A1627">
        <v>30000</v>
      </c>
      <c r="B1627" t="s">
        <v>973</v>
      </c>
      <c r="D1627">
        <v>1023579</v>
      </c>
      <c r="E1627">
        <v>989417</v>
      </c>
      <c r="F1627">
        <v>3.5</v>
      </c>
      <c r="G1627">
        <v>989415</v>
      </c>
      <c r="H1627">
        <v>6</v>
      </c>
      <c r="I1627">
        <v>22</v>
      </c>
      <c r="J1627">
        <v>16.7</v>
      </c>
      <c r="K1627">
        <v>49.8</v>
      </c>
      <c r="L1627">
        <v>89.4</v>
      </c>
      <c r="M1627">
        <v>0.6</v>
      </c>
      <c r="N1627">
        <v>6.6</v>
      </c>
      <c r="O1627">
        <v>0.8</v>
      </c>
      <c r="P1627">
        <v>0.1</v>
      </c>
      <c r="Q1627">
        <v>2.6</v>
      </c>
      <c r="R1627">
        <v>3.5</v>
      </c>
      <c r="S1627">
        <v>86.7</v>
      </c>
      <c r="T1627">
        <v>83.6</v>
      </c>
      <c r="U1627">
        <v>2</v>
      </c>
      <c r="V1627">
        <v>4.4000000000000004</v>
      </c>
      <c r="W1627">
        <v>92.1</v>
      </c>
      <c r="X1627">
        <v>28.7</v>
      </c>
      <c r="Y1627">
        <v>94404</v>
      </c>
      <c r="Z1627">
        <v>18</v>
      </c>
      <c r="AA1627">
        <v>491531</v>
      </c>
      <c r="AB1627">
        <v>68.3</v>
      </c>
      <c r="AC1627">
        <v>16.8</v>
      </c>
      <c r="AD1627">
        <v>184200</v>
      </c>
      <c r="AE1627">
        <v>405525</v>
      </c>
      <c r="AF1627">
        <v>2.39</v>
      </c>
      <c r="AG1627">
        <v>25373</v>
      </c>
      <c r="AH1627">
        <v>46230</v>
      </c>
      <c r="AI1627">
        <v>15.2</v>
      </c>
      <c r="AJ1627">
        <v>36529</v>
      </c>
      <c r="AK1627">
        <v>350196</v>
      </c>
      <c r="AL1627">
        <v>1.8</v>
      </c>
      <c r="AM1627">
        <v>84251</v>
      </c>
      <c r="AN1627">
        <v>114398</v>
      </c>
      <c r="AO1627">
        <v>0.2</v>
      </c>
      <c r="AP1627">
        <v>2</v>
      </c>
      <c r="AQ1627">
        <v>0.6</v>
      </c>
      <c r="AR1627">
        <v>0</v>
      </c>
      <c r="AS1627">
        <v>1</v>
      </c>
      <c r="AT1627">
        <v>24.6</v>
      </c>
      <c r="AU1627">
        <v>10638145</v>
      </c>
      <c r="AV1627">
        <v>8202782</v>
      </c>
      <c r="AW1627">
        <v>14686854</v>
      </c>
      <c r="AX1627">
        <v>15343</v>
      </c>
      <c r="AY1627">
        <v>2079426</v>
      </c>
      <c r="AZ1627">
        <v>3884</v>
      </c>
      <c r="BA1627">
        <v>145545.79999999999</v>
      </c>
      <c r="BB1627">
        <v>6.8</v>
      </c>
    </row>
    <row r="1628" spans="1:54" x14ac:dyDescent="0.3">
      <c r="A1628">
        <v>30001</v>
      </c>
      <c r="B1628" t="s">
        <v>1654</v>
      </c>
      <c r="C1628" t="s">
        <v>972</v>
      </c>
      <c r="D1628">
        <v>9345</v>
      </c>
      <c r="E1628">
        <v>9246</v>
      </c>
      <c r="F1628">
        <v>1.1000000000000001</v>
      </c>
      <c r="G1628">
        <v>9246</v>
      </c>
      <c r="H1628">
        <v>4.5</v>
      </c>
      <c r="I1628">
        <v>18</v>
      </c>
      <c r="J1628">
        <v>19.8</v>
      </c>
      <c r="K1628">
        <v>48.9</v>
      </c>
      <c r="L1628">
        <v>95.1</v>
      </c>
      <c r="M1628">
        <v>0.4</v>
      </c>
      <c r="N1628">
        <v>1.9</v>
      </c>
      <c r="O1628">
        <v>0.5</v>
      </c>
      <c r="P1628">
        <v>0.3</v>
      </c>
      <c r="Q1628">
        <v>1.8</v>
      </c>
      <c r="R1628">
        <v>3.7</v>
      </c>
      <c r="S1628">
        <v>91.9</v>
      </c>
      <c r="T1628">
        <v>81</v>
      </c>
      <c r="U1628">
        <v>1.4</v>
      </c>
      <c r="V1628">
        <v>2.1</v>
      </c>
      <c r="W1628">
        <v>93.1</v>
      </c>
      <c r="X1628">
        <v>27.2</v>
      </c>
      <c r="Y1628">
        <v>979</v>
      </c>
      <c r="Z1628">
        <v>14</v>
      </c>
      <c r="AA1628">
        <v>5254</v>
      </c>
      <c r="AB1628">
        <v>64.099999999999994</v>
      </c>
      <c r="AC1628">
        <v>9.6999999999999993</v>
      </c>
      <c r="AD1628">
        <v>173400</v>
      </c>
      <c r="AE1628">
        <v>4110</v>
      </c>
      <c r="AF1628">
        <v>2.11</v>
      </c>
      <c r="AG1628">
        <v>22872</v>
      </c>
      <c r="AH1628">
        <v>41614</v>
      </c>
      <c r="AI1628">
        <v>15.1</v>
      </c>
      <c r="AJ1628">
        <v>344</v>
      </c>
      <c r="AK1628">
        <v>2295</v>
      </c>
      <c r="AL1628">
        <v>2.7</v>
      </c>
      <c r="AM1628">
        <v>865</v>
      </c>
      <c r="AN1628">
        <v>1324</v>
      </c>
      <c r="AO1628">
        <v>0</v>
      </c>
      <c r="AP1628">
        <v>0</v>
      </c>
      <c r="AQ1628">
        <v>0</v>
      </c>
      <c r="AR1628">
        <v>0</v>
      </c>
      <c r="AS1628">
        <v>0</v>
      </c>
      <c r="AT1628">
        <v>0</v>
      </c>
      <c r="AU1628">
        <v>0</v>
      </c>
      <c r="AV1628">
        <v>24333</v>
      </c>
      <c r="AW1628">
        <v>122910</v>
      </c>
      <c r="AX1628">
        <v>13877</v>
      </c>
      <c r="AY1628">
        <v>16054</v>
      </c>
      <c r="AZ1628">
        <v>3</v>
      </c>
      <c r="BA1628">
        <v>5541.62</v>
      </c>
      <c r="BB1628">
        <v>1.7</v>
      </c>
    </row>
    <row r="1629" spans="1:54" x14ac:dyDescent="0.3">
      <c r="A1629">
        <v>30003</v>
      </c>
      <c r="B1629" t="s">
        <v>1655</v>
      </c>
      <c r="C1629" t="s">
        <v>972</v>
      </c>
      <c r="D1629">
        <v>13282</v>
      </c>
      <c r="E1629">
        <v>12865</v>
      </c>
      <c r="F1629">
        <v>3.2</v>
      </c>
      <c r="G1629">
        <v>12865</v>
      </c>
      <c r="H1629">
        <v>10.3</v>
      </c>
      <c r="I1629">
        <v>33.5</v>
      </c>
      <c r="J1629">
        <v>11.4</v>
      </c>
      <c r="K1629">
        <v>50.8</v>
      </c>
      <c r="L1629">
        <v>31.9</v>
      </c>
      <c r="M1629">
        <v>0.4</v>
      </c>
      <c r="N1629">
        <v>64.400000000000006</v>
      </c>
      <c r="O1629">
        <v>0.5</v>
      </c>
      <c r="P1629">
        <v>0</v>
      </c>
      <c r="Q1629">
        <v>2.8</v>
      </c>
      <c r="R1629">
        <v>5.6</v>
      </c>
      <c r="S1629">
        <v>29.6</v>
      </c>
      <c r="T1629">
        <v>91.4</v>
      </c>
      <c r="U1629">
        <v>1.2</v>
      </c>
      <c r="V1629">
        <v>29.9</v>
      </c>
      <c r="W1629">
        <v>84.5</v>
      </c>
      <c r="X1629">
        <v>15.5</v>
      </c>
      <c r="Y1629">
        <v>630</v>
      </c>
      <c r="Z1629">
        <v>18.600000000000001</v>
      </c>
      <c r="AA1629">
        <v>4661</v>
      </c>
      <c r="AB1629">
        <v>67.400000000000006</v>
      </c>
      <c r="AC1629">
        <v>8.5</v>
      </c>
      <c r="AD1629">
        <v>89300</v>
      </c>
      <c r="AE1629">
        <v>3444</v>
      </c>
      <c r="AF1629">
        <v>3.7</v>
      </c>
      <c r="AG1629">
        <v>15695</v>
      </c>
      <c r="AH1629">
        <v>39966</v>
      </c>
      <c r="AI1629">
        <v>25.5</v>
      </c>
      <c r="AJ1629">
        <v>217</v>
      </c>
      <c r="AK1629">
        <v>2332</v>
      </c>
      <c r="AL1629">
        <v>4.5</v>
      </c>
      <c r="AM1629">
        <v>499</v>
      </c>
      <c r="AN1629">
        <v>563</v>
      </c>
      <c r="AO1629">
        <v>0</v>
      </c>
      <c r="AP1629">
        <v>10.8</v>
      </c>
      <c r="AQ1629">
        <v>0</v>
      </c>
      <c r="AR1629">
        <v>0</v>
      </c>
      <c r="AS1629">
        <v>0</v>
      </c>
      <c r="AT1629">
        <v>0</v>
      </c>
      <c r="AU1629">
        <v>0</v>
      </c>
      <c r="AV1629">
        <v>0</v>
      </c>
      <c r="AW1629">
        <v>87369</v>
      </c>
      <c r="AX1629">
        <v>6852</v>
      </c>
      <c r="AY1629">
        <v>13590</v>
      </c>
      <c r="AZ1629">
        <v>4</v>
      </c>
      <c r="BA1629">
        <v>4995.46</v>
      </c>
      <c r="BB1629">
        <v>2.6</v>
      </c>
    </row>
    <row r="1630" spans="1:54" x14ac:dyDescent="0.3">
      <c r="A1630">
        <v>30005</v>
      </c>
      <c r="B1630" t="s">
        <v>535</v>
      </c>
      <c r="C1630" t="s">
        <v>972</v>
      </c>
      <c r="D1630">
        <v>6619</v>
      </c>
      <c r="E1630">
        <v>6491</v>
      </c>
      <c r="F1630">
        <v>2</v>
      </c>
      <c r="G1630">
        <v>6491</v>
      </c>
      <c r="H1630">
        <v>8.6999999999999993</v>
      </c>
      <c r="I1630">
        <v>30.2</v>
      </c>
      <c r="J1630">
        <v>14.2</v>
      </c>
      <c r="K1630">
        <v>50.6</v>
      </c>
      <c r="L1630">
        <v>48.2</v>
      </c>
      <c r="M1630">
        <v>0.2</v>
      </c>
      <c r="N1630">
        <v>49</v>
      </c>
      <c r="O1630">
        <v>0.2</v>
      </c>
      <c r="P1630">
        <v>0</v>
      </c>
      <c r="Q1630">
        <v>2.4</v>
      </c>
      <c r="R1630">
        <v>2.2999999999999998</v>
      </c>
      <c r="S1630">
        <v>47.4</v>
      </c>
      <c r="T1630">
        <v>90.6</v>
      </c>
      <c r="U1630">
        <v>0.8</v>
      </c>
      <c r="V1630">
        <v>4.5999999999999996</v>
      </c>
      <c r="W1630">
        <v>87.4</v>
      </c>
      <c r="X1630">
        <v>15.9</v>
      </c>
      <c r="Y1630">
        <v>527</v>
      </c>
      <c r="Z1630">
        <v>14.6</v>
      </c>
      <c r="AA1630">
        <v>2814</v>
      </c>
      <c r="AB1630">
        <v>65.400000000000006</v>
      </c>
      <c r="AC1630">
        <v>9.5</v>
      </c>
      <c r="AD1630">
        <v>76200</v>
      </c>
      <c r="AE1630">
        <v>2237</v>
      </c>
      <c r="AF1630">
        <v>2.86</v>
      </c>
      <c r="AG1630">
        <v>17437</v>
      </c>
      <c r="AH1630">
        <v>37151</v>
      </c>
      <c r="AI1630">
        <v>28.8</v>
      </c>
      <c r="AJ1630">
        <v>147</v>
      </c>
      <c r="AK1630">
        <v>1202</v>
      </c>
      <c r="AL1630">
        <v>-1.1000000000000001</v>
      </c>
      <c r="AM1630">
        <v>318</v>
      </c>
      <c r="AN1630">
        <v>322</v>
      </c>
      <c r="AO1630">
        <v>0</v>
      </c>
      <c r="AP1630">
        <v>0</v>
      </c>
      <c r="AQ1630">
        <v>0</v>
      </c>
      <c r="AR1630">
        <v>0</v>
      </c>
      <c r="AS1630">
        <v>0</v>
      </c>
      <c r="AT1630">
        <v>0</v>
      </c>
      <c r="AU1630">
        <v>0</v>
      </c>
      <c r="AV1630">
        <v>27575</v>
      </c>
      <c r="AW1630">
        <v>44240</v>
      </c>
      <c r="AX1630">
        <v>6813</v>
      </c>
      <c r="AY1630">
        <v>2414</v>
      </c>
      <c r="AZ1630">
        <v>2</v>
      </c>
      <c r="BA1630">
        <v>4227.55</v>
      </c>
      <c r="BB1630">
        <v>1.5</v>
      </c>
    </row>
    <row r="1631" spans="1:54" x14ac:dyDescent="0.3">
      <c r="A1631">
        <v>30007</v>
      </c>
      <c r="B1631" t="s">
        <v>1656</v>
      </c>
      <c r="C1631" t="s">
        <v>972</v>
      </c>
      <c r="D1631">
        <v>5667</v>
      </c>
      <c r="E1631">
        <v>5615</v>
      </c>
      <c r="F1631">
        <v>0.9</v>
      </c>
      <c r="G1631">
        <v>5612</v>
      </c>
      <c r="H1631">
        <v>5</v>
      </c>
      <c r="I1631">
        <v>20.6</v>
      </c>
      <c r="J1631">
        <v>20.9</v>
      </c>
      <c r="K1631">
        <v>49.3</v>
      </c>
      <c r="L1631">
        <v>96.2</v>
      </c>
      <c r="M1631">
        <v>0.5</v>
      </c>
      <c r="N1631">
        <v>1.5</v>
      </c>
      <c r="O1631">
        <v>0.2</v>
      </c>
      <c r="P1631">
        <v>0.2</v>
      </c>
      <c r="Q1631">
        <v>1.4</v>
      </c>
      <c r="R1631">
        <v>2.5</v>
      </c>
      <c r="S1631">
        <v>94</v>
      </c>
      <c r="T1631">
        <v>85.7</v>
      </c>
      <c r="U1631">
        <v>1.2</v>
      </c>
      <c r="V1631">
        <v>1.2</v>
      </c>
      <c r="W1631">
        <v>89.4</v>
      </c>
      <c r="X1631">
        <v>19.399999999999999</v>
      </c>
      <c r="Y1631">
        <v>708</v>
      </c>
      <c r="Z1631">
        <v>25.3</v>
      </c>
      <c r="AA1631">
        <v>2697</v>
      </c>
      <c r="AB1631">
        <v>80.7</v>
      </c>
      <c r="AC1631">
        <v>3</v>
      </c>
      <c r="AD1631">
        <v>174000</v>
      </c>
      <c r="AE1631">
        <v>2421</v>
      </c>
      <c r="AF1631">
        <v>2.3199999999999998</v>
      </c>
      <c r="AG1631">
        <v>24270</v>
      </c>
      <c r="AH1631">
        <v>45932</v>
      </c>
      <c r="AI1631">
        <v>10.5</v>
      </c>
      <c r="AJ1631">
        <v>137</v>
      </c>
      <c r="AK1631">
        <v>782</v>
      </c>
      <c r="AL1631">
        <v>-1</v>
      </c>
      <c r="AM1631">
        <v>442</v>
      </c>
      <c r="AN1631">
        <v>660</v>
      </c>
      <c r="AO1631">
        <v>0</v>
      </c>
      <c r="AP1631">
        <v>0</v>
      </c>
      <c r="AQ1631">
        <v>0</v>
      </c>
      <c r="AR1631">
        <v>0</v>
      </c>
      <c r="AS1631">
        <v>0</v>
      </c>
      <c r="AT1631">
        <v>0</v>
      </c>
      <c r="AU1631">
        <v>0</v>
      </c>
      <c r="AV1631">
        <v>10326</v>
      </c>
      <c r="AW1631">
        <v>59235</v>
      </c>
      <c r="AX1631">
        <v>12928</v>
      </c>
      <c r="AY1631">
        <v>5749</v>
      </c>
      <c r="AZ1631">
        <v>0</v>
      </c>
      <c r="BA1631">
        <v>1192.54</v>
      </c>
      <c r="BB1631">
        <v>4.7</v>
      </c>
    </row>
    <row r="1632" spans="1:54" x14ac:dyDescent="0.3">
      <c r="A1632">
        <v>30009</v>
      </c>
      <c r="B1632" t="s">
        <v>836</v>
      </c>
      <c r="C1632" t="s">
        <v>972</v>
      </c>
      <c r="D1632">
        <v>10399</v>
      </c>
      <c r="E1632">
        <v>10075</v>
      </c>
      <c r="F1632">
        <v>3.2</v>
      </c>
      <c r="G1632">
        <v>10078</v>
      </c>
      <c r="H1632">
        <v>4.2</v>
      </c>
      <c r="I1632">
        <v>18.3</v>
      </c>
      <c r="J1632">
        <v>22.3</v>
      </c>
      <c r="K1632">
        <v>49.8</v>
      </c>
      <c r="L1632">
        <v>96.7</v>
      </c>
      <c r="M1632">
        <v>0.5</v>
      </c>
      <c r="N1632">
        <v>1.2</v>
      </c>
      <c r="O1632">
        <v>0.3</v>
      </c>
      <c r="P1632">
        <v>0.1</v>
      </c>
      <c r="Q1632">
        <v>1.2</v>
      </c>
      <c r="R1632">
        <v>2.2999999999999998</v>
      </c>
      <c r="S1632">
        <v>94.8</v>
      </c>
      <c r="T1632">
        <v>85.5</v>
      </c>
      <c r="U1632">
        <v>1.9</v>
      </c>
      <c r="V1632">
        <v>3.9</v>
      </c>
      <c r="W1632">
        <v>92.8</v>
      </c>
      <c r="X1632">
        <v>27.6</v>
      </c>
      <c r="Y1632">
        <v>1179</v>
      </c>
      <c r="Z1632">
        <v>27.1</v>
      </c>
      <c r="AA1632">
        <v>6463</v>
      </c>
      <c r="AB1632">
        <v>76.7</v>
      </c>
      <c r="AC1632">
        <v>3.8</v>
      </c>
      <c r="AD1632">
        <v>205900</v>
      </c>
      <c r="AE1632">
        <v>4322</v>
      </c>
      <c r="AF1632">
        <v>2.3199999999999998</v>
      </c>
      <c r="AG1632">
        <v>27599</v>
      </c>
      <c r="AH1632">
        <v>47831</v>
      </c>
      <c r="AI1632">
        <v>11.1</v>
      </c>
      <c r="AJ1632">
        <v>412</v>
      </c>
      <c r="AK1632">
        <v>2190</v>
      </c>
      <c r="AL1632">
        <v>1</v>
      </c>
      <c r="AM1632">
        <v>1050</v>
      </c>
      <c r="AN1632">
        <v>1641</v>
      </c>
      <c r="AO1632">
        <v>0</v>
      </c>
      <c r="AP1632">
        <v>0</v>
      </c>
      <c r="AQ1632">
        <v>0</v>
      </c>
      <c r="AR1632">
        <v>0</v>
      </c>
      <c r="AS1632">
        <v>0</v>
      </c>
      <c r="AT1632">
        <v>24.6</v>
      </c>
      <c r="AU1632">
        <v>0</v>
      </c>
      <c r="AV1632">
        <v>20962</v>
      </c>
      <c r="AW1632">
        <v>60650</v>
      </c>
      <c r="AX1632">
        <v>6219</v>
      </c>
      <c r="AY1632">
        <v>18542</v>
      </c>
      <c r="AZ1632">
        <v>9</v>
      </c>
      <c r="BA1632">
        <v>2048.79</v>
      </c>
      <c r="BB1632">
        <v>4.9000000000000004</v>
      </c>
    </row>
    <row r="1633" spans="1:54" x14ac:dyDescent="0.3">
      <c r="A1633">
        <v>30011</v>
      </c>
      <c r="B1633" t="s">
        <v>531</v>
      </c>
      <c r="C1633" t="s">
        <v>972</v>
      </c>
      <c r="D1633">
        <v>1169</v>
      </c>
      <c r="E1633">
        <v>1160</v>
      </c>
      <c r="F1633">
        <v>0.8</v>
      </c>
      <c r="G1633">
        <v>1160</v>
      </c>
      <c r="H1633">
        <v>5.4</v>
      </c>
      <c r="I1633">
        <v>16.7</v>
      </c>
      <c r="J1633">
        <v>25.2</v>
      </c>
      <c r="K1633">
        <v>50</v>
      </c>
      <c r="L1633">
        <v>98</v>
      </c>
      <c r="M1633">
        <v>0.1</v>
      </c>
      <c r="N1633">
        <v>0.9</v>
      </c>
      <c r="O1633">
        <v>0.1</v>
      </c>
      <c r="P1633">
        <v>0</v>
      </c>
      <c r="Q1633">
        <v>0.9</v>
      </c>
      <c r="R1633">
        <v>1.2</v>
      </c>
      <c r="S1633">
        <v>96.9</v>
      </c>
      <c r="T1633">
        <v>94.6</v>
      </c>
      <c r="U1633">
        <v>0.2</v>
      </c>
      <c r="V1633">
        <v>2.4</v>
      </c>
      <c r="W1633">
        <v>92.8</v>
      </c>
      <c r="X1633">
        <v>16.399999999999999</v>
      </c>
      <c r="Y1633">
        <v>75</v>
      </c>
      <c r="Z1633">
        <v>13</v>
      </c>
      <c r="AA1633">
        <v>808</v>
      </c>
      <c r="AB1633">
        <v>80.400000000000006</v>
      </c>
      <c r="AC1633">
        <v>3.6</v>
      </c>
      <c r="AD1633">
        <v>82400</v>
      </c>
      <c r="AE1633">
        <v>495</v>
      </c>
      <c r="AF1633">
        <v>2.46</v>
      </c>
      <c r="AG1633">
        <v>24921</v>
      </c>
      <c r="AH1633">
        <v>39659</v>
      </c>
      <c r="AI1633">
        <v>13.7</v>
      </c>
      <c r="AJ1633">
        <v>34</v>
      </c>
      <c r="AK1633">
        <v>152</v>
      </c>
      <c r="AL1633">
        <v>0</v>
      </c>
      <c r="AM1633">
        <v>103</v>
      </c>
      <c r="AN1633">
        <v>0</v>
      </c>
      <c r="AO1633">
        <v>0</v>
      </c>
      <c r="AP1633">
        <v>0</v>
      </c>
      <c r="AQ1633">
        <v>0</v>
      </c>
      <c r="AR1633">
        <v>0</v>
      </c>
      <c r="AS1633">
        <v>0</v>
      </c>
      <c r="AT1633">
        <v>0</v>
      </c>
      <c r="AU1633">
        <v>0</v>
      </c>
      <c r="AV1633">
        <v>0</v>
      </c>
      <c r="AW1633">
        <v>11929</v>
      </c>
      <c r="AX1633">
        <v>9667</v>
      </c>
      <c r="AY1633">
        <v>0</v>
      </c>
      <c r="AZ1633">
        <v>1</v>
      </c>
      <c r="BA1633">
        <v>3340.75</v>
      </c>
      <c r="BB1633">
        <v>0.3</v>
      </c>
    </row>
    <row r="1634" spans="1:54" x14ac:dyDescent="0.3">
      <c r="A1634">
        <v>30013</v>
      </c>
      <c r="B1634" t="s">
        <v>1657</v>
      </c>
      <c r="C1634" t="s">
        <v>972</v>
      </c>
      <c r="D1634">
        <v>82344</v>
      </c>
      <c r="E1634">
        <v>81327</v>
      </c>
      <c r="F1634">
        <v>1.3</v>
      </c>
      <c r="G1634">
        <v>81327</v>
      </c>
      <c r="H1634">
        <v>6.7</v>
      </c>
      <c r="I1634">
        <v>22.6</v>
      </c>
      <c r="J1634">
        <v>16.899999999999999</v>
      </c>
      <c r="K1634">
        <v>49.6</v>
      </c>
      <c r="L1634">
        <v>88.9</v>
      </c>
      <c r="M1634">
        <v>1.7</v>
      </c>
      <c r="N1634">
        <v>4.5999999999999996</v>
      </c>
      <c r="O1634">
        <v>1</v>
      </c>
      <c r="P1634">
        <v>0.1</v>
      </c>
      <c r="Q1634">
        <v>3.6</v>
      </c>
      <c r="R1634">
        <v>4.0999999999999996</v>
      </c>
      <c r="S1634">
        <v>85.9</v>
      </c>
      <c r="T1634">
        <v>82.2</v>
      </c>
      <c r="U1634">
        <v>2.2999999999999998</v>
      </c>
      <c r="V1634">
        <v>4.2</v>
      </c>
      <c r="W1634">
        <v>90.8</v>
      </c>
      <c r="X1634">
        <v>24.6</v>
      </c>
      <c r="Y1634">
        <v>10265</v>
      </c>
      <c r="Z1634">
        <v>15.8</v>
      </c>
      <c r="AA1634">
        <v>37565</v>
      </c>
      <c r="AB1634">
        <v>65.599999999999994</v>
      </c>
      <c r="AC1634">
        <v>22.1</v>
      </c>
      <c r="AD1634">
        <v>157900</v>
      </c>
      <c r="AE1634">
        <v>33430</v>
      </c>
      <c r="AF1634">
        <v>2.37</v>
      </c>
      <c r="AG1634">
        <v>24727</v>
      </c>
      <c r="AH1634">
        <v>44963</v>
      </c>
      <c r="AI1634">
        <v>14.9</v>
      </c>
      <c r="AJ1634">
        <v>2429</v>
      </c>
      <c r="AK1634">
        <v>28891</v>
      </c>
      <c r="AL1634">
        <v>-0.9</v>
      </c>
      <c r="AM1634">
        <v>4611</v>
      </c>
      <c r="AN1634">
        <v>7266</v>
      </c>
      <c r="AO1634">
        <v>0</v>
      </c>
      <c r="AP1634">
        <v>2.6</v>
      </c>
      <c r="AQ1634">
        <v>0</v>
      </c>
      <c r="AR1634">
        <v>0</v>
      </c>
      <c r="AS1634">
        <v>0</v>
      </c>
      <c r="AT1634">
        <v>25.1</v>
      </c>
      <c r="AU1634">
        <v>670881</v>
      </c>
      <c r="AV1634">
        <v>672008</v>
      </c>
      <c r="AW1634">
        <v>1302292</v>
      </c>
      <c r="AX1634">
        <v>15924</v>
      </c>
      <c r="AY1634">
        <v>174295</v>
      </c>
      <c r="AZ1634">
        <v>463</v>
      </c>
      <c r="BA1634">
        <v>2698.16</v>
      </c>
      <c r="BB1634">
        <v>30.1</v>
      </c>
    </row>
    <row r="1635" spans="1:54" x14ac:dyDescent="0.3">
      <c r="A1635">
        <v>30015</v>
      </c>
      <c r="B1635" t="s">
        <v>1658</v>
      </c>
      <c r="C1635" t="s">
        <v>972</v>
      </c>
      <c r="D1635">
        <v>5894</v>
      </c>
      <c r="E1635">
        <v>5813</v>
      </c>
      <c r="F1635">
        <v>1.4</v>
      </c>
      <c r="G1635">
        <v>5813</v>
      </c>
      <c r="H1635">
        <v>3.8</v>
      </c>
      <c r="I1635">
        <v>24.5</v>
      </c>
      <c r="J1635">
        <v>18.100000000000001</v>
      </c>
      <c r="K1635">
        <v>50.6</v>
      </c>
      <c r="L1635">
        <v>77</v>
      </c>
      <c r="M1635">
        <v>0.2</v>
      </c>
      <c r="N1635">
        <v>20.6</v>
      </c>
      <c r="O1635">
        <v>0.5</v>
      </c>
      <c r="P1635">
        <v>0.1</v>
      </c>
      <c r="Q1635">
        <v>1.6</v>
      </c>
      <c r="R1635">
        <v>2.2000000000000002</v>
      </c>
      <c r="S1635">
        <v>75.900000000000006</v>
      </c>
      <c r="T1635">
        <v>91.2</v>
      </c>
      <c r="U1635">
        <v>1.6</v>
      </c>
      <c r="V1635">
        <v>2.6</v>
      </c>
      <c r="W1635">
        <v>91.1</v>
      </c>
      <c r="X1635">
        <v>22.9</v>
      </c>
      <c r="Y1635">
        <v>574</v>
      </c>
      <c r="Z1635">
        <v>17.5</v>
      </c>
      <c r="AA1635">
        <v>2858</v>
      </c>
      <c r="AB1635">
        <v>62.3</v>
      </c>
      <c r="AC1635">
        <v>6</v>
      </c>
      <c r="AD1635">
        <v>114200</v>
      </c>
      <c r="AE1635">
        <v>2228</v>
      </c>
      <c r="AF1635">
        <v>2.5299999999999998</v>
      </c>
      <c r="AG1635">
        <v>21737</v>
      </c>
      <c r="AH1635">
        <v>40070</v>
      </c>
      <c r="AI1635">
        <v>21.7</v>
      </c>
      <c r="AJ1635">
        <v>160</v>
      </c>
      <c r="AK1635">
        <v>761</v>
      </c>
      <c r="AL1635">
        <v>5.3</v>
      </c>
      <c r="AM1635">
        <v>365</v>
      </c>
      <c r="AN1635">
        <v>674</v>
      </c>
      <c r="AO1635">
        <v>0</v>
      </c>
      <c r="AP1635">
        <v>0</v>
      </c>
      <c r="AQ1635">
        <v>0</v>
      </c>
      <c r="AR1635">
        <v>0</v>
      </c>
      <c r="AS1635">
        <v>0</v>
      </c>
      <c r="AT1635">
        <v>0</v>
      </c>
      <c r="AU1635">
        <v>0</v>
      </c>
      <c r="AV1635">
        <v>38357</v>
      </c>
      <c r="AW1635">
        <v>44696</v>
      </c>
      <c r="AX1635">
        <v>8576</v>
      </c>
      <c r="AY1635">
        <v>3802</v>
      </c>
      <c r="AZ1635">
        <v>4</v>
      </c>
      <c r="BA1635">
        <v>3972.49</v>
      </c>
      <c r="BB1635">
        <v>1.5</v>
      </c>
    </row>
    <row r="1636" spans="1:54" x14ac:dyDescent="0.3">
      <c r="A1636">
        <v>30017</v>
      </c>
      <c r="B1636" t="s">
        <v>229</v>
      </c>
      <c r="C1636" t="s">
        <v>972</v>
      </c>
      <c r="D1636">
        <v>12092</v>
      </c>
      <c r="E1636">
        <v>11699</v>
      </c>
      <c r="F1636">
        <v>3.4</v>
      </c>
      <c r="G1636">
        <v>11699</v>
      </c>
      <c r="H1636">
        <v>6.3</v>
      </c>
      <c r="I1636">
        <v>22.1</v>
      </c>
      <c r="J1636">
        <v>18.7</v>
      </c>
      <c r="K1636">
        <v>50</v>
      </c>
      <c r="L1636">
        <v>95</v>
      </c>
      <c r="M1636">
        <v>0.6</v>
      </c>
      <c r="N1636">
        <v>2</v>
      </c>
      <c r="O1636">
        <v>0.4</v>
      </c>
      <c r="P1636">
        <v>0.1</v>
      </c>
      <c r="Q1636">
        <v>1.8</v>
      </c>
      <c r="R1636">
        <v>3</v>
      </c>
      <c r="S1636">
        <v>92.6</v>
      </c>
      <c r="T1636">
        <v>80.7</v>
      </c>
      <c r="U1636">
        <v>2.1</v>
      </c>
      <c r="V1636">
        <v>4.5</v>
      </c>
      <c r="W1636">
        <v>90.9</v>
      </c>
      <c r="X1636">
        <v>19.7</v>
      </c>
      <c r="Y1636">
        <v>1178</v>
      </c>
      <c r="Z1636">
        <v>14.2</v>
      </c>
      <c r="AA1636">
        <v>5622</v>
      </c>
      <c r="AB1636">
        <v>68.900000000000006</v>
      </c>
      <c r="AC1636">
        <v>12.7</v>
      </c>
      <c r="AD1636">
        <v>112100</v>
      </c>
      <c r="AE1636">
        <v>4986</v>
      </c>
      <c r="AF1636">
        <v>2.2799999999999998</v>
      </c>
      <c r="AG1636">
        <v>23910</v>
      </c>
      <c r="AH1636">
        <v>43524</v>
      </c>
      <c r="AI1636">
        <v>13.3</v>
      </c>
      <c r="AJ1636">
        <v>434</v>
      </c>
      <c r="AK1636">
        <v>4445</v>
      </c>
      <c r="AL1636">
        <v>1.2</v>
      </c>
      <c r="AM1636">
        <v>838</v>
      </c>
      <c r="AN1636">
        <v>1005</v>
      </c>
      <c r="AO1636">
        <v>0</v>
      </c>
      <c r="AP1636">
        <v>0</v>
      </c>
      <c r="AQ1636">
        <v>0</v>
      </c>
      <c r="AR1636">
        <v>0</v>
      </c>
      <c r="AS1636">
        <v>0</v>
      </c>
      <c r="AT1636">
        <v>21.9</v>
      </c>
      <c r="AU1636">
        <v>0</v>
      </c>
      <c r="AV1636">
        <v>75061</v>
      </c>
      <c r="AW1636">
        <v>199923</v>
      </c>
      <c r="AX1636">
        <v>17987</v>
      </c>
      <c r="AY1636">
        <v>22098</v>
      </c>
      <c r="AZ1636">
        <v>3</v>
      </c>
      <c r="BA1636">
        <v>3783.36</v>
      </c>
      <c r="BB1636">
        <v>3.1</v>
      </c>
    </row>
    <row r="1637" spans="1:54" x14ac:dyDescent="0.3">
      <c r="A1637">
        <v>30019</v>
      </c>
      <c r="B1637" t="s">
        <v>1659</v>
      </c>
      <c r="C1637" t="s">
        <v>972</v>
      </c>
      <c r="D1637">
        <v>1793</v>
      </c>
      <c r="E1637">
        <v>1751</v>
      </c>
      <c r="F1637">
        <v>2.4</v>
      </c>
      <c r="G1637">
        <v>1751</v>
      </c>
      <c r="H1637">
        <v>5.6</v>
      </c>
      <c r="I1637">
        <v>21</v>
      </c>
      <c r="J1637">
        <v>25.2</v>
      </c>
      <c r="K1637">
        <v>49.7</v>
      </c>
      <c r="L1637">
        <v>95.3</v>
      </c>
      <c r="M1637">
        <v>0.3</v>
      </c>
      <c r="N1637">
        <v>2.1</v>
      </c>
      <c r="O1637">
        <v>0.3</v>
      </c>
      <c r="P1637">
        <v>0</v>
      </c>
      <c r="Q1637">
        <v>2</v>
      </c>
      <c r="R1637">
        <v>2</v>
      </c>
      <c r="S1637">
        <v>93.6</v>
      </c>
      <c r="T1637">
        <v>88.6</v>
      </c>
      <c r="U1637">
        <v>2.4</v>
      </c>
      <c r="V1637">
        <v>4.0999999999999996</v>
      </c>
      <c r="W1637">
        <v>94.4</v>
      </c>
      <c r="X1637">
        <v>22.9</v>
      </c>
      <c r="Y1637">
        <v>178</v>
      </c>
      <c r="Z1637">
        <v>9.8000000000000007</v>
      </c>
      <c r="AA1637">
        <v>1115</v>
      </c>
      <c r="AB1637">
        <v>75.2</v>
      </c>
      <c r="AC1637">
        <v>5.7</v>
      </c>
      <c r="AD1637">
        <v>96800</v>
      </c>
      <c r="AE1637">
        <v>890</v>
      </c>
      <c r="AF1637">
        <v>1.96</v>
      </c>
      <c r="AG1637">
        <v>31449</v>
      </c>
      <c r="AH1637">
        <v>46100</v>
      </c>
      <c r="AI1637">
        <v>10.1</v>
      </c>
      <c r="AJ1637">
        <v>71</v>
      </c>
      <c r="AK1637">
        <v>0</v>
      </c>
      <c r="AL1637">
        <v>0</v>
      </c>
      <c r="AM1637">
        <v>140</v>
      </c>
      <c r="AN1637">
        <v>179</v>
      </c>
      <c r="AO1637">
        <v>0</v>
      </c>
      <c r="AP1637">
        <v>0</v>
      </c>
      <c r="AQ1637">
        <v>0</v>
      </c>
      <c r="AR1637">
        <v>0</v>
      </c>
      <c r="AS1637">
        <v>0</v>
      </c>
      <c r="AT1637">
        <v>0</v>
      </c>
      <c r="AU1637">
        <v>0</v>
      </c>
      <c r="AV1637">
        <v>9863</v>
      </c>
      <c r="AW1637">
        <v>26586</v>
      </c>
      <c r="AX1637">
        <v>15806</v>
      </c>
      <c r="AY1637">
        <v>1027</v>
      </c>
      <c r="AZ1637">
        <v>1</v>
      </c>
      <c r="BA1637">
        <v>1426.11</v>
      </c>
      <c r="BB1637">
        <v>1.2</v>
      </c>
    </row>
    <row r="1638" spans="1:54" x14ac:dyDescent="0.3">
      <c r="A1638">
        <v>30021</v>
      </c>
      <c r="B1638" t="s">
        <v>773</v>
      </c>
      <c r="C1638" t="s">
        <v>972</v>
      </c>
      <c r="D1638">
        <v>9518</v>
      </c>
      <c r="E1638">
        <v>8963</v>
      </c>
      <c r="F1638">
        <v>6.2</v>
      </c>
      <c r="G1638">
        <v>8966</v>
      </c>
      <c r="H1638">
        <v>6.5</v>
      </c>
      <c r="I1638">
        <v>22.3</v>
      </c>
      <c r="J1638">
        <v>16.8</v>
      </c>
      <c r="K1638">
        <v>48.6</v>
      </c>
      <c r="L1638">
        <v>94.9</v>
      </c>
      <c r="M1638">
        <v>0.5</v>
      </c>
      <c r="N1638">
        <v>2.1</v>
      </c>
      <c r="O1638">
        <v>0.4</v>
      </c>
      <c r="P1638">
        <v>0.1</v>
      </c>
      <c r="Q1638">
        <v>2</v>
      </c>
      <c r="R1638">
        <v>2.7</v>
      </c>
      <c r="S1638">
        <v>92.8</v>
      </c>
      <c r="T1638">
        <v>84</v>
      </c>
      <c r="U1638">
        <v>1</v>
      </c>
      <c r="V1638">
        <v>1.4</v>
      </c>
      <c r="W1638">
        <v>89.3</v>
      </c>
      <c r="X1638">
        <v>18.100000000000001</v>
      </c>
      <c r="Y1638">
        <v>825</v>
      </c>
      <c r="Z1638">
        <v>18.3</v>
      </c>
      <c r="AA1638">
        <v>4359</v>
      </c>
      <c r="AB1638">
        <v>70.3</v>
      </c>
      <c r="AC1638">
        <v>16.100000000000001</v>
      </c>
      <c r="AD1638">
        <v>122200</v>
      </c>
      <c r="AE1638">
        <v>3885</v>
      </c>
      <c r="AF1638">
        <v>2.21</v>
      </c>
      <c r="AG1638">
        <v>26126</v>
      </c>
      <c r="AH1638">
        <v>50405</v>
      </c>
      <c r="AI1638">
        <v>16</v>
      </c>
      <c r="AJ1638">
        <v>343</v>
      </c>
      <c r="AK1638">
        <v>2985</v>
      </c>
      <c r="AL1638">
        <v>7.3</v>
      </c>
      <c r="AM1638">
        <v>602</v>
      </c>
      <c r="AN1638">
        <v>521</v>
      </c>
      <c r="AO1638">
        <v>0</v>
      </c>
      <c r="AP1638">
        <v>0</v>
      </c>
      <c r="AQ1638">
        <v>0</v>
      </c>
      <c r="AR1638">
        <v>0</v>
      </c>
      <c r="AS1638">
        <v>0</v>
      </c>
      <c r="AT1638">
        <v>0</v>
      </c>
      <c r="AU1638">
        <v>0</v>
      </c>
      <c r="AV1638">
        <v>107556</v>
      </c>
      <c r="AW1638">
        <v>118284</v>
      </c>
      <c r="AX1638">
        <v>13784</v>
      </c>
      <c r="AY1638">
        <v>21216</v>
      </c>
      <c r="AZ1638">
        <v>30</v>
      </c>
      <c r="BA1638">
        <v>2371.87</v>
      </c>
      <c r="BB1638">
        <v>3.8</v>
      </c>
    </row>
    <row r="1639" spans="1:54" x14ac:dyDescent="0.3">
      <c r="A1639">
        <v>30023</v>
      </c>
      <c r="B1639" t="s">
        <v>1660</v>
      </c>
      <c r="C1639" t="s">
        <v>972</v>
      </c>
      <c r="D1639">
        <v>9150</v>
      </c>
      <c r="E1639">
        <v>9294</v>
      </c>
      <c r="F1639">
        <v>-1.5</v>
      </c>
      <c r="G1639">
        <v>9298</v>
      </c>
      <c r="H1639">
        <v>4</v>
      </c>
      <c r="I1639">
        <v>16.2</v>
      </c>
      <c r="J1639">
        <v>20.7</v>
      </c>
      <c r="K1639">
        <v>46.6</v>
      </c>
      <c r="L1639">
        <v>93</v>
      </c>
      <c r="M1639">
        <v>0.4</v>
      </c>
      <c r="N1639">
        <v>3.5</v>
      </c>
      <c r="O1639">
        <v>0.5</v>
      </c>
      <c r="P1639">
        <v>0.1</v>
      </c>
      <c r="Q1639">
        <v>2.5</v>
      </c>
      <c r="R1639">
        <v>3.1</v>
      </c>
      <c r="S1639">
        <v>90.8</v>
      </c>
      <c r="T1639">
        <v>84.5</v>
      </c>
      <c r="U1639">
        <v>1.6</v>
      </c>
      <c r="V1639">
        <v>2.4</v>
      </c>
      <c r="W1639">
        <v>89.1</v>
      </c>
      <c r="X1639">
        <v>18.100000000000001</v>
      </c>
      <c r="Y1639">
        <v>1227</v>
      </c>
      <c r="Z1639">
        <v>20.2</v>
      </c>
      <c r="AA1639">
        <v>5121</v>
      </c>
      <c r="AB1639">
        <v>72.7</v>
      </c>
      <c r="AC1639">
        <v>12.7</v>
      </c>
      <c r="AD1639">
        <v>117800</v>
      </c>
      <c r="AE1639">
        <v>3855</v>
      </c>
      <c r="AF1639">
        <v>2.17</v>
      </c>
      <c r="AG1639">
        <v>22052</v>
      </c>
      <c r="AH1639">
        <v>38958</v>
      </c>
      <c r="AI1639">
        <v>20.5</v>
      </c>
      <c r="AJ1639">
        <v>248</v>
      </c>
      <c r="AK1639">
        <v>2727</v>
      </c>
      <c r="AL1639">
        <v>0.5</v>
      </c>
      <c r="AM1639">
        <v>459</v>
      </c>
      <c r="AN1639">
        <v>756</v>
      </c>
      <c r="AO1639">
        <v>0</v>
      </c>
      <c r="AP1639">
        <v>0</v>
      </c>
      <c r="AQ1639">
        <v>0</v>
      </c>
      <c r="AR1639">
        <v>0</v>
      </c>
      <c r="AS1639">
        <v>0</v>
      </c>
      <c r="AT1639">
        <v>0</v>
      </c>
      <c r="AU1639">
        <v>0</v>
      </c>
      <c r="AV1639">
        <v>0</v>
      </c>
      <c r="AW1639">
        <v>71477</v>
      </c>
      <c r="AX1639">
        <v>8067</v>
      </c>
      <c r="AY1639">
        <v>16363</v>
      </c>
      <c r="AZ1639">
        <v>5</v>
      </c>
      <c r="BA1639">
        <v>736.53</v>
      </c>
      <c r="BB1639">
        <v>12.6</v>
      </c>
    </row>
    <row r="1640" spans="1:54" x14ac:dyDescent="0.3">
      <c r="A1640">
        <v>30025</v>
      </c>
      <c r="B1640" t="s">
        <v>1661</v>
      </c>
      <c r="C1640" t="s">
        <v>972</v>
      </c>
      <c r="D1640">
        <v>3108</v>
      </c>
      <c r="E1640">
        <v>2890</v>
      </c>
      <c r="F1640">
        <v>7.5</v>
      </c>
      <c r="G1640">
        <v>2890</v>
      </c>
      <c r="H1640">
        <v>7.8</v>
      </c>
      <c r="I1640">
        <v>25.9</v>
      </c>
      <c r="J1640">
        <v>15.7</v>
      </c>
      <c r="K1640">
        <v>48.7</v>
      </c>
      <c r="L1640">
        <v>97.1</v>
      </c>
      <c r="M1640">
        <v>0.2</v>
      </c>
      <c r="N1640">
        <v>0.7</v>
      </c>
      <c r="O1640">
        <v>0.6</v>
      </c>
      <c r="P1640">
        <v>0.1</v>
      </c>
      <c r="Q1640">
        <v>1.3</v>
      </c>
      <c r="R1640">
        <v>1.7</v>
      </c>
      <c r="S1640">
        <v>95.6</v>
      </c>
      <c r="T1640">
        <v>83</v>
      </c>
      <c r="U1640">
        <v>0.9</v>
      </c>
      <c r="V1640">
        <v>1.3</v>
      </c>
      <c r="W1640">
        <v>92.7</v>
      </c>
      <c r="X1640">
        <v>16.100000000000001</v>
      </c>
      <c r="Y1640">
        <v>220</v>
      </c>
      <c r="Z1640">
        <v>12</v>
      </c>
      <c r="AA1640">
        <v>1529</v>
      </c>
      <c r="AB1640">
        <v>72</v>
      </c>
      <c r="AC1640">
        <v>5.2</v>
      </c>
      <c r="AD1640">
        <v>106700</v>
      </c>
      <c r="AE1640">
        <v>1199</v>
      </c>
      <c r="AF1640">
        <v>2.5299999999999998</v>
      </c>
      <c r="AG1640">
        <v>28563</v>
      </c>
      <c r="AH1640">
        <v>51164</v>
      </c>
      <c r="AI1640">
        <v>5.9</v>
      </c>
      <c r="AJ1640">
        <v>159</v>
      </c>
      <c r="AK1640">
        <v>1293</v>
      </c>
      <c r="AL1640">
        <v>6.4</v>
      </c>
      <c r="AM1640">
        <v>329</v>
      </c>
      <c r="AN1640">
        <v>520</v>
      </c>
      <c r="AO1640">
        <v>0</v>
      </c>
      <c r="AP1640">
        <v>0</v>
      </c>
      <c r="AQ1640">
        <v>0</v>
      </c>
      <c r="AR1640">
        <v>0</v>
      </c>
      <c r="AS1640">
        <v>0</v>
      </c>
      <c r="AT1640">
        <v>0</v>
      </c>
      <c r="AU1640">
        <v>0</v>
      </c>
      <c r="AV1640">
        <v>32883</v>
      </c>
      <c r="AW1640">
        <v>26323</v>
      </c>
      <c r="AX1640">
        <v>9926</v>
      </c>
      <c r="AY1640">
        <v>4002</v>
      </c>
      <c r="AZ1640">
        <v>25</v>
      </c>
      <c r="BA1640">
        <v>1620.77</v>
      </c>
      <c r="BB1640">
        <v>1.8</v>
      </c>
    </row>
    <row r="1641" spans="1:54" x14ac:dyDescent="0.3">
      <c r="A1641">
        <v>30027</v>
      </c>
      <c r="B1641" t="s">
        <v>1662</v>
      </c>
      <c r="C1641" t="s">
        <v>972</v>
      </c>
      <c r="D1641">
        <v>11442</v>
      </c>
      <c r="E1641">
        <v>11586</v>
      </c>
      <c r="F1641">
        <v>-1.2</v>
      </c>
      <c r="G1641">
        <v>11586</v>
      </c>
      <c r="H1641">
        <v>5.0999999999999996</v>
      </c>
      <c r="I1641">
        <v>20.399999999999999</v>
      </c>
      <c r="J1641">
        <v>23</v>
      </c>
      <c r="K1641">
        <v>49.7</v>
      </c>
      <c r="L1641">
        <v>95.9</v>
      </c>
      <c r="M1641">
        <v>0.5</v>
      </c>
      <c r="N1641">
        <v>1.4</v>
      </c>
      <c r="O1641">
        <v>0.3</v>
      </c>
      <c r="P1641">
        <v>0</v>
      </c>
      <c r="Q1641">
        <v>1.9</v>
      </c>
      <c r="R1641">
        <v>2.4</v>
      </c>
      <c r="S1641">
        <v>93.9</v>
      </c>
      <c r="T1641">
        <v>86.9</v>
      </c>
      <c r="U1641">
        <v>1.4</v>
      </c>
      <c r="V1641">
        <v>3.5</v>
      </c>
      <c r="W1641">
        <v>92.3</v>
      </c>
      <c r="X1641">
        <v>25.5</v>
      </c>
      <c r="Y1641">
        <v>1233</v>
      </c>
      <c r="Z1641">
        <v>14.3</v>
      </c>
      <c r="AA1641">
        <v>5809</v>
      </c>
      <c r="AB1641">
        <v>74.400000000000006</v>
      </c>
      <c r="AC1641">
        <v>11</v>
      </c>
      <c r="AD1641">
        <v>113800</v>
      </c>
      <c r="AE1641">
        <v>4924</v>
      </c>
      <c r="AF1641">
        <v>2.2400000000000002</v>
      </c>
      <c r="AG1641">
        <v>24429</v>
      </c>
      <c r="AH1641">
        <v>38344</v>
      </c>
      <c r="AI1641">
        <v>13.8</v>
      </c>
      <c r="AJ1641">
        <v>433</v>
      </c>
      <c r="AK1641">
        <v>3337</v>
      </c>
      <c r="AL1641">
        <v>1.4</v>
      </c>
      <c r="AM1641">
        <v>1071</v>
      </c>
      <c r="AN1641">
        <v>1454</v>
      </c>
      <c r="AO1641">
        <v>0</v>
      </c>
      <c r="AP1641">
        <v>0</v>
      </c>
      <c r="AQ1641">
        <v>0</v>
      </c>
      <c r="AR1641">
        <v>0</v>
      </c>
      <c r="AS1641">
        <v>0</v>
      </c>
      <c r="AT1641">
        <v>30.7</v>
      </c>
      <c r="AU1641">
        <v>0</v>
      </c>
      <c r="AV1641">
        <v>400247</v>
      </c>
      <c r="AW1641">
        <v>135416</v>
      </c>
      <c r="AX1641">
        <v>12093</v>
      </c>
      <c r="AY1641">
        <v>14146</v>
      </c>
      <c r="AZ1641">
        <v>1</v>
      </c>
      <c r="BA1641">
        <v>4339.8</v>
      </c>
      <c r="BB1641">
        <v>2.7</v>
      </c>
    </row>
    <row r="1642" spans="1:54" x14ac:dyDescent="0.3">
      <c r="A1642">
        <v>30029</v>
      </c>
      <c r="B1642" t="s">
        <v>1663</v>
      </c>
      <c r="C1642" t="s">
        <v>972</v>
      </c>
      <c r="D1642">
        <v>94924</v>
      </c>
      <c r="E1642">
        <v>90928</v>
      </c>
      <c r="F1642">
        <v>4.4000000000000004</v>
      </c>
      <c r="G1642">
        <v>90928</v>
      </c>
      <c r="H1642">
        <v>5.8</v>
      </c>
      <c r="I1642">
        <v>22.5</v>
      </c>
      <c r="J1642">
        <v>17.2</v>
      </c>
      <c r="K1642">
        <v>50.2</v>
      </c>
      <c r="L1642">
        <v>95.2</v>
      </c>
      <c r="M1642">
        <v>0.4</v>
      </c>
      <c r="N1642">
        <v>1.4</v>
      </c>
      <c r="O1642">
        <v>0.7</v>
      </c>
      <c r="P1642">
        <v>0.1</v>
      </c>
      <c r="Q1642">
        <v>2.2000000000000002</v>
      </c>
      <c r="R1642">
        <v>2.7</v>
      </c>
      <c r="S1642">
        <v>93</v>
      </c>
      <c r="T1642">
        <v>90</v>
      </c>
      <c r="U1642">
        <v>2</v>
      </c>
      <c r="V1642">
        <v>3</v>
      </c>
      <c r="W1642">
        <v>93.8</v>
      </c>
      <c r="X1642">
        <v>28.4</v>
      </c>
      <c r="Y1642">
        <v>8688</v>
      </c>
      <c r="Z1642">
        <v>18.600000000000001</v>
      </c>
      <c r="AA1642">
        <v>47362</v>
      </c>
      <c r="AB1642">
        <v>71</v>
      </c>
      <c r="AC1642">
        <v>15.1</v>
      </c>
      <c r="AD1642">
        <v>228100</v>
      </c>
      <c r="AE1642">
        <v>36901</v>
      </c>
      <c r="AF1642">
        <v>2.4500000000000002</v>
      </c>
      <c r="AG1642">
        <v>25790</v>
      </c>
      <c r="AH1642">
        <v>46581</v>
      </c>
      <c r="AI1642">
        <v>14.2</v>
      </c>
      <c r="AJ1642">
        <v>3872</v>
      </c>
      <c r="AK1642">
        <v>33284</v>
      </c>
      <c r="AL1642">
        <v>6.3</v>
      </c>
      <c r="AM1642">
        <v>9930</v>
      </c>
      <c r="AN1642">
        <v>13592</v>
      </c>
      <c r="AO1642">
        <v>0</v>
      </c>
      <c r="AP1642">
        <v>1.1000000000000001</v>
      </c>
      <c r="AQ1642">
        <v>0.3</v>
      </c>
      <c r="AR1642">
        <v>0</v>
      </c>
      <c r="AS1642">
        <v>1</v>
      </c>
      <c r="AT1642">
        <v>24.2</v>
      </c>
      <c r="AU1642">
        <v>919447</v>
      </c>
      <c r="AV1642">
        <v>863649</v>
      </c>
      <c r="AW1642">
        <v>1581348</v>
      </c>
      <c r="AX1642">
        <v>18135</v>
      </c>
      <c r="AY1642">
        <v>232886</v>
      </c>
      <c r="AZ1642">
        <v>233</v>
      </c>
      <c r="BA1642">
        <v>5087.66</v>
      </c>
      <c r="BB1642">
        <v>17.899999999999999</v>
      </c>
    </row>
    <row r="1643" spans="1:54" x14ac:dyDescent="0.3">
      <c r="A1643">
        <v>30031</v>
      </c>
      <c r="B1643" t="s">
        <v>1342</v>
      </c>
      <c r="C1643" t="s">
        <v>972</v>
      </c>
      <c r="D1643">
        <v>97308</v>
      </c>
      <c r="E1643">
        <v>89510</v>
      </c>
      <c r="F1643">
        <v>8.6999999999999993</v>
      </c>
      <c r="G1643">
        <v>89513</v>
      </c>
      <c r="H1643">
        <v>5.8</v>
      </c>
      <c r="I1643">
        <v>20.5</v>
      </c>
      <c r="J1643">
        <v>11.2</v>
      </c>
      <c r="K1643">
        <v>48.6</v>
      </c>
      <c r="L1643">
        <v>95.1</v>
      </c>
      <c r="M1643">
        <v>0.4</v>
      </c>
      <c r="N1643">
        <v>1</v>
      </c>
      <c r="O1643">
        <v>1.4</v>
      </c>
      <c r="P1643">
        <v>0.1</v>
      </c>
      <c r="Q1643">
        <v>1.9</v>
      </c>
      <c r="R1643">
        <v>3.1</v>
      </c>
      <c r="S1643">
        <v>92.4</v>
      </c>
      <c r="T1643">
        <v>75.2</v>
      </c>
      <c r="U1643">
        <v>2.7</v>
      </c>
      <c r="V1643">
        <v>4.2</v>
      </c>
      <c r="W1643">
        <v>96.1</v>
      </c>
      <c r="X1643">
        <v>46</v>
      </c>
      <c r="Y1643">
        <v>5744</v>
      </c>
      <c r="Z1643">
        <v>16.8</v>
      </c>
      <c r="AA1643">
        <v>44870</v>
      </c>
      <c r="AB1643">
        <v>61.8</v>
      </c>
      <c r="AC1643">
        <v>28.2</v>
      </c>
      <c r="AD1643">
        <v>261900</v>
      </c>
      <c r="AE1643">
        <v>36973</v>
      </c>
      <c r="AF1643">
        <v>2.36</v>
      </c>
      <c r="AG1643">
        <v>28939</v>
      </c>
      <c r="AH1643">
        <v>52833</v>
      </c>
      <c r="AI1643">
        <v>14.1</v>
      </c>
      <c r="AJ1643">
        <v>4962</v>
      </c>
      <c r="AK1643">
        <v>38950</v>
      </c>
      <c r="AL1643">
        <v>4.0999999999999996</v>
      </c>
      <c r="AM1643">
        <v>11075</v>
      </c>
      <c r="AN1643">
        <v>14742</v>
      </c>
      <c r="AO1643">
        <v>0</v>
      </c>
      <c r="AP1643">
        <v>0.8</v>
      </c>
      <c r="AQ1643">
        <v>0.5</v>
      </c>
      <c r="AR1643">
        <v>0</v>
      </c>
      <c r="AS1643">
        <v>1.1000000000000001</v>
      </c>
      <c r="AT1643">
        <v>23.7</v>
      </c>
      <c r="AU1643">
        <v>512617</v>
      </c>
      <c r="AV1643">
        <v>508818</v>
      </c>
      <c r="AW1643">
        <v>1791758</v>
      </c>
      <c r="AX1643">
        <v>20524</v>
      </c>
      <c r="AY1643">
        <v>325789</v>
      </c>
      <c r="AZ1643">
        <v>1191</v>
      </c>
      <c r="BA1643">
        <v>2602.69</v>
      </c>
      <c r="BB1643">
        <v>34.4</v>
      </c>
    </row>
    <row r="1644" spans="1:54" x14ac:dyDescent="0.3">
      <c r="A1644">
        <v>30033</v>
      </c>
      <c r="B1644" t="s">
        <v>220</v>
      </c>
      <c r="C1644" t="s">
        <v>972</v>
      </c>
      <c r="D1644">
        <v>1309</v>
      </c>
      <c r="E1644">
        <v>1209</v>
      </c>
      <c r="F1644">
        <v>8.3000000000000007</v>
      </c>
      <c r="G1644">
        <v>1206</v>
      </c>
      <c r="H1644">
        <v>5.7</v>
      </c>
      <c r="I1644">
        <v>22.9</v>
      </c>
      <c r="J1644">
        <v>22.6</v>
      </c>
      <c r="K1644">
        <v>50.1</v>
      </c>
      <c r="L1644">
        <v>98.7</v>
      </c>
      <c r="M1644">
        <v>0.3</v>
      </c>
      <c r="N1644">
        <v>0.4</v>
      </c>
      <c r="O1644">
        <v>0.1</v>
      </c>
      <c r="P1644">
        <v>0</v>
      </c>
      <c r="Q1644">
        <v>0.5</v>
      </c>
      <c r="R1644">
        <v>1.2</v>
      </c>
      <c r="S1644">
        <v>97.5</v>
      </c>
      <c r="T1644">
        <v>88.8</v>
      </c>
      <c r="U1644">
        <v>0.2</v>
      </c>
      <c r="V1644">
        <v>1.3</v>
      </c>
      <c r="W1644">
        <v>91.7</v>
      </c>
      <c r="X1644">
        <v>13</v>
      </c>
      <c r="Y1644">
        <v>97</v>
      </c>
      <c r="Z1644">
        <v>10.6</v>
      </c>
      <c r="AA1644">
        <v>848</v>
      </c>
      <c r="AB1644">
        <v>76.3</v>
      </c>
      <c r="AC1644">
        <v>2</v>
      </c>
      <c r="AD1644">
        <v>113300</v>
      </c>
      <c r="AE1644">
        <v>465</v>
      </c>
      <c r="AF1644">
        <v>2.44</v>
      </c>
      <c r="AG1644">
        <v>25921</v>
      </c>
      <c r="AH1644">
        <v>45096</v>
      </c>
      <c r="AI1644">
        <v>10.5</v>
      </c>
      <c r="AJ1644">
        <v>28</v>
      </c>
      <c r="AK1644">
        <v>144</v>
      </c>
      <c r="AL1644">
        <v>0.7</v>
      </c>
      <c r="AM1644">
        <v>135</v>
      </c>
      <c r="AN1644">
        <v>0</v>
      </c>
      <c r="AO1644">
        <v>0</v>
      </c>
      <c r="AP1644">
        <v>0</v>
      </c>
      <c r="AQ1644">
        <v>0</v>
      </c>
      <c r="AR1644">
        <v>0</v>
      </c>
      <c r="AS1644">
        <v>0</v>
      </c>
      <c r="AT1644">
        <v>0</v>
      </c>
      <c r="AU1644">
        <v>0</v>
      </c>
      <c r="AV1644">
        <v>0</v>
      </c>
      <c r="AW1644">
        <v>10240</v>
      </c>
      <c r="AX1644">
        <v>8583</v>
      </c>
      <c r="AY1644">
        <v>647</v>
      </c>
      <c r="AZ1644">
        <v>0</v>
      </c>
      <c r="BA1644">
        <v>4675.3599999999997</v>
      </c>
      <c r="BB1644">
        <v>0.3</v>
      </c>
    </row>
    <row r="1645" spans="1:54" x14ac:dyDescent="0.3">
      <c r="A1645">
        <v>30035</v>
      </c>
      <c r="B1645" t="s">
        <v>1664</v>
      </c>
      <c r="C1645" t="s">
        <v>972</v>
      </c>
      <c r="D1645">
        <v>13696</v>
      </c>
      <c r="E1645">
        <v>13399</v>
      </c>
      <c r="F1645">
        <v>2.2000000000000002</v>
      </c>
      <c r="G1645">
        <v>13399</v>
      </c>
      <c r="H1645">
        <v>9.3000000000000007</v>
      </c>
      <c r="I1645">
        <v>31.3</v>
      </c>
      <c r="J1645">
        <v>10.9</v>
      </c>
      <c r="K1645">
        <v>51.1</v>
      </c>
      <c r="L1645">
        <v>33.6</v>
      </c>
      <c r="M1645">
        <v>0.2</v>
      </c>
      <c r="N1645">
        <v>62.6</v>
      </c>
      <c r="O1645">
        <v>0.4</v>
      </c>
      <c r="P1645">
        <v>0</v>
      </c>
      <c r="Q1645">
        <v>3.2</v>
      </c>
      <c r="R1645">
        <v>2.7</v>
      </c>
      <c r="S1645">
        <v>32.5</v>
      </c>
      <c r="T1645">
        <v>83.7</v>
      </c>
      <c r="U1645">
        <v>2.1</v>
      </c>
      <c r="V1645">
        <v>10.7</v>
      </c>
      <c r="W1645">
        <v>83.5</v>
      </c>
      <c r="X1645">
        <v>18.399999999999999</v>
      </c>
      <c r="Y1645">
        <v>934</v>
      </c>
      <c r="Z1645">
        <v>12.4</v>
      </c>
      <c r="AA1645">
        <v>5327</v>
      </c>
      <c r="AB1645">
        <v>59.5</v>
      </c>
      <c r="AC1645">
        <v>15.4</v>
      </c>
      <c r="AD1645">
        <v>80200</v>
      </c>
      <c r="AE1645">
        <v>4194</v>
      </c>
      <c r="AF1645">
        <v>3.1</v>
      </c>
      <c r="AG1645">
        <v>15604</v>
      </c>
      <c r="AH1645">
        <v>33519</v>
      </c>
      <c r="AI1645">
        <v>33.700000000000003</v>
      </c>
      <c r="AJ1645">
        <v>248</v>
      </c>
      <c r="AK1645">
        <v>2341</v>
      </c>
      <c r="AL1645">
        <v>6.2</v>
      </c>
      <c r="AM1645">
        <v>687</v>
      </c>
      <c r="AN1645">
        <v>968</v>
      </c>
      <c r="AO1645">
        <v>0</v>
      </c>
      <c r="AP1645">
        <v>26.2</v>
      </c>
      <c r="AQ1645">
        <v>0</v>
      </c>
      <c r="AR1645">
        <v>0</v>
      </c>
      <c r="AS1645">
        <v>0</v>
      </c>
      <c r="AT1645">
        <v>32.5</v>
      </c>
      <c r="AU1645">
        <v>0</v>
      </c>
      <c r="AV1645">
        <v>125194</v>
      </c>
      <c r="AW1645">
        <v>106256</v>
      </c>
      <c r="AX1645">
        <v>7956</v>
      </c>
      <c r="AY1645">
        <v>37613</v>
      </c>
      <c r="AZ1645">
        <v>1</v>
      </c>
      <c r="BA1645">
        <v>2995.94</v>
      </c>
      <c r="BB1645">
        <v>4.5</v>
      </c>
    </row>
    <row r="1646" spans="1:54" x14ac:dyDescent="0.3">
      <c r="A1646">
        <v>30037</v>
      </c>
      <c r="B1646" t="s">
        <v>1665</v>
      </c>
      <c r="C1646" t="s">
        <v>972</v>
      </c>
      <c r="D1646">
        <v>852</v>
      </c>
      <c r="E1646">
        <v>884</v>
      </c>
      <c r="F1646">
        <v>-3.6</v>
      </c>
      <c r="G1646">
        <v>884</v>
      </c>
      <c r="H1646">
        <v>4.7</v>
      </c>
      <c r="I1646">
        <v>20.2</v>
      </c>
      <c r="J1646">
        <v>24.5</v>
      </c>
      <c r="K1646">
        <v>48.7</v>
      </c>
      <c r="L1646">
        <v>94.5</v>
      </c>
      <c r="M1646">
        <v>0.7</v>
      </c>
      <c r="N1646">
        <v>1.2</v>
      </c>
      <c r="O1646">
        <v>0.7</v>
      </c>
      <c r="P1646">
        <v>0</v>
      </c>
      <c r="Q1646">
        <v>2.9</v>
      </c>
      <c r="R1646">
        <v>4.0999999999999996</v>
      </c>
      <c r="S1646">
        <v>91.2</v>
      </c>
      <c r="T1646">
        <v>84.4</v>
      </c>
      <c r="U1646">
        <v>0.3</v>
      </c>
      <c r="V1646">
        <v>0.6</v>
      </c>
      <c r="W1646">
        <v>88.6</v>
      </c>
      <c r="X1646">
        <v>20.3</v>
      </c>
      <c r="Y1646">
        <v>70</v>
      </c>
      <c r="Z1646">
        <v>27</v>
      </c>
      <c r="AA1646">
        <v>479</v>
      </c>
      <c r="AB1646">
        <v>79.3</v>
      </c>
      <c r="AC1646">
        <v>0.7</v>
      </c>
      <c r="AD1646">
        <v>89300</v>
      </c>
      <c r="AE1646">
        <v>323</v>
      </c>
      <c r="AF1646">
        <v>2.12</v>
      </c>
      <c r="AG1646">
        <v>23508</v>
      </c>
      <c r="AH1646">
        <v>39313</v>
      </c>
      <c r="AI1646">
        <v>20.7</v>
      </c>
      <c r="AJ1646">
        <v>16</v>
      </c>
      <c r="AK1646">
        <v>0</v>
      </c>
      <c r="AL1646">
        <v>0</v>
      </c>
      <c r="AM1646">
        <v>89</v>
      </c>
      <c r="AN1646">
        <v>0</v>
      </c>
      <c r="AO1646">
        <v>0</v>
      </c>
      <c r="AP1646">
        <v>0</v>
      </c>
      <c r="AQ1646">
        <v>0</v>
      </c>
      <c r="AR1646">
        <v>0</v>
      </c>
      <c r="AS1646">
        <v>0</v>
      </c>
      <c r="AT1646">
        <v>0</v>
      </c>
      <c r="AU1646">
        <v>0</v>
      </c>
      <c r="AV1646">
        <v>0</v>
      </c>
      <c r="AW1646">
        <v>0</v>
      </c>
      <c r="AX1646">
        <v>0</v>
      </c>
      <c r="AY1646">
        <v>362</v>
      </c>
      <c r="AZ1646">
        <v>0</v>
      </c>
      <c r="BA1646">
        <v>1175.3399999999999</v>
      </c>
      <c r="BB1646">
        <v>0.8</v>
      </c>
    </row>
    <row r="1647" spans="1:54" x14ac:dyDescent="0.3">
      <c r="A1647">
        <v>30039</v>
      </c>
      <c r="B1647" t="s">
        <v>1666</v>
      </c>
      <c r="C1647" t="s">
        <v>972</v>
      </c>
      <c r="D1647">
        <v>3209</v>
      </c>
      <c r="E1647">
        <v>3079</v>
      </c>
      <c r="F1647">
        <v>4.2</v>
      </c>
      <c r="G1647">
        <v>3079</v>
      </c>
      <c r="H1647">
        <v>3.6</v>
      </c>
      <c r="I1647">
        <v>16.2</v>
      </c>
      <c r="J1647">
        <v>28.9</v>
      </c>
      <c r="K1647">
        <v>49.5</v>
      </c>
      <c r="L1647">
        <v>96.5</v>
      </c>
      <c r="M1647">
        <v>0.4</v>
      </c>
      <c r="N1647">
        <v>0.7</v>
      </c>
      <c r="O1647">
        <v>0.3</v>
      </c>
      <c r="P1647">
        <v>0</v>
      </c>
      <c r="Q1647">
        <v>2.1</v>
      </c>
      <c r="R1647">
        <v>2.1</v>
      </c>
      <c r="S1647">
        <v>94.6</v>
      </c>
      <c r="T1647">
        <v>83.4</v>
      </c>
      <c r="U1647">
        <v>1.9</v>
      </c>
      <c r="V1647">
        <v>2.8</v>
      </c>
      <c r="W1647">
        <v>88.2</v>
      </c>
      <c r="X1647">
        <v>26.5</v>
      </c>
      <c r="Y1647">
        <v>402</v>
      </c>
      <c r="Z1647">
        <v>23.8</v>
      </c>
      <c r="AA1647">
        <v>2789</v>
      </c>
      <c r="AB1647">
        <v>76.099999999999994</v>
      </c>
      <c r="AC1647">
        <v>4.3</v>
      </c>
      <c r="AD1647">
        <v>200500</v>
      </c>
      <c r="AE1647">
        <v>1473</v>
      </c>
      <c r="AF1647">
        <v>2.0699999999999998</v>
      </c>
      <c r="AG1647">
        <v>26277</v>
      </c>
      <c r="AH1647">
        <v>45236</v>
      </c>
      <c r="AI1647">
        <v>15.1</v>
      </c>
      <c r="AJ1647">
        <v>111</v>
      </c>
      <c r="AK1647">
        <v>524</v>
      </c>
      <c r="AL1647">
        <v>8.9</v>
      </c>
      <c r="AM1647">
        <v>298</v>
      </c>
      <c r="AN1647">
        <v>425</v>
      </c>
      <c r="AO1647">
        <v>0</v>
      </c>
      <c r="AP1647">
        <v>0</v>
      </c>
      <c r="AQ1647">
        <v>0</v>
      </c>
      <c r="AR1647">
        <v>0</v>
      </c>
      <c r="AS1647">
        <v>0</v>
      </c>
      <c r="AT1647">
        <v>15.1</v>
      </c>
      <c r="AU1647">
        <v>0</v>
      </c>
      <c r="AV1647">
        <v>0</v>
      </c>
      <c r="AW1647">
        <v>23787</v>
      </c>
      <c r="AX1647">
        <v>8239</v>
      </c>
      <c r="AY1647">
        <v>2518</v>
      </c>
      <c r="AZ1647">
        <v>0</v>
      </c>
      <c r="BA1647">
        <v>1727.42</v>
      </c>
      <c r="BB1647">
        <v>1.8</v>
      </c>
    </row>
    <row r="1648" spans="1:54" x14ac:dyDescent="0.3">
      <c r="A1648">
        <v>30041</v>
      </c>
      <c r="B1648" t="s">
        <v>735</v>
      </c>
      <c r="C1648" t="s">
        <v>972</v>
      </c>
      <c r="D1648">
        <v>16596</v>
      </c>
      <c r="E1648">
        <v>16096</v>
      </c>
      <c r="F1648">
        <v>3.1</v>
      </c>
      <c r="G1648">
        <v>16096</v>
      </c>
      <c r="H1648">
        <v>8.5</v>
      </c>
      <c r="I1648">
        <v>27</v>
      </c>
      <c r="J1648">
        <v>14.1</v>
      </c>
      <c r="K1648">
        <v>49.6</v>
      </c>
      <c r="L1648">
        <v>72.7</v>
      </c>
      <c r="M1648">
        <v>0.6</v>
      </c>
      <c r="N1648">
        <v>22.7</v>
      </c>
      <c r="O1648">
        <v>0.6</v>
      </c>
      <c r="P1648">
        <v>0.1</v>
      </c>
      <c r="Q1648">
        <v>3.4</v>
      </c>
      <c r="R1648">
        <v>3.3</v>
      </c>
      <c r="S1648">
        <v>70.900000000000006</v>
      </c>
      <c r="T1648">
        <v>88</v>
      </c>
      <c r="U1648">
        <v>1.6</v>
      </c>
      <c r="V1648">
        <v>6.2</v>
      </c>
      <c r="W1648">
        <v>91.6</v>
      </c>
      <c r="X1648">
        <v>22.6</v>
      </c>
      <c r="Y1648">
        <v>1353</v>
      </c>
      <c r="Z1648">
        <v>14.5</v>
      </c>
      <c r="AA1648">
        <v>7217</v>
      </c>
      <c r="AB1648">
        <v>67.8</v>
      </c>
      <c r="AC1648">
        <v>16.7</v>
      </c>
      <c r="AD1648">
        <v>122600</v>
      </c>
      <c r="AE1648">
        <v>6139</v>
      </c>
      <c r="AF1648">
        <v>2.58</v>
      </c>
      <c r="AG1648">
        <v>21376</v>
      </c>
      <c r="AH1648">
        <v>43726</v>
      </c>
      <c r="AI1648">
        <v>18.899999999999999</v>
      </c>
      <c r="AJ1648">
        <v>536</v>
      </c>
      <c r="AK1648">
        <v>5444</v>
      </c>
      <c r="AL1648">
        <v>1.5</v>
      </c>
      <c r="AM1648">
        <v>909</v>
      </c>
      <c r="AN1648">
        <v>1197</v>
      </c>
      <c r="AO1648">
        <v>0</v>
      </c>
      <c r="AP1648">
        <v>9.4</v>
      </c>
      <c r="AQ1648">
        <v>0</v>
      </c>
      <c r="AR1648">
        <v>0</v>
      </c>
      <c r="AS1648">
        <v>0</v>
      </c>
      <c r="AT1648">
        <v>28.7</v>
      </c>
      <c r="AU1648">
        <v>0</v>
      </c>
      <c r="AV1648">
        <v>190161</v>
      </c>
      <c r="AW1648">
        <v>231140</v>
      </c>
      <c r="AX1648">
        <v>14015</v>
      </c>
      <c r="AY1648">
        <v>23819</v>
      </c>
      <c r="AZ1648">
        <v>3</v>
      </c>
      <c r="BA1648">
        <v>2898.96</v>
      </c>
      <c r="BB1648">
        <v>5.6</v>
      </c>
    </row>
    <row r="1649" spans="1:54" x14ac:dyDescent="0.3">
      <c r="A1649">
        <v>30043</v>
      </c>
      <c r="B1649" t="s">
        <v>38</v>
      </c>
      <c r="C1649" t="s">
        <v>972</v>
      </c>
      <c r="D1649">
        <v>11558</v>
      </c>
      <c r="E1649">
        <v>11406</v>
      </c>
      <c r="F1649">
        <v>1.3</v>
      </c>
      <c r="G1649">
        <v>11406</v>
      </c>
      <c r="H1649">
        <v>4.2</v>
      </c>
      <c r="I1649">
        <v>21</v>
      </c>
      <c r="J1649">
        <v>18.7</v>
      </c>
      <c r="K1649">
        <v>49</v>
      </c>
      <c r="L1649">
        <v>94.8</v>
      </c>
      <c r="M1649">
        <v>0.4</v>
      </c>
      <c r="N1649">
        <v>1.7</v>
      </c>
      <c r="O1649">
        <v>0.5</v>
      </c>
      <c r="P1649">
        <v>0</v>
      </c>
      <c r="Q1649">
        <v>2.5</v>
      </c>
      <c r="R1649">
        <v>2.2999999999999998</v>
      </c>
      <c r="S1649">
        <v>92.9</v>
      </c>
      <c r="T1649">
        <v>84.6</v>
      </c>
      <c r="U1649">
        <v>1.5</v>
      </c>
      <c r="V1649">
        <v>1.8</v>
      </c>
      <c r="W1649">
        <v>94.3</v>
      </c>
      <c r="X1649">
        <v>33.5</v>
      </c>
      <c r="Y1649">
        <v>1397</v>
      </c>
      <c r="Z1649">
        <v>21.1</v>
      </c>
      <c r="AA1649">
        <v>5041</v>
      </c>
      <c r="AB1649">
        <v>85.9</v>
      </c>
      <c r="AC1649">
        <v>1.7</v>
      </c>
      <c r="AD1649">
        <v>230100</v>
      </c>
      <c r="AE1649">
        <v>4527</v>
      </c>
      <c r="AF1649">
        <v>2.46</v>
      </c>
      <c r="AG1649">
        <v>30397</v>
      </c>
      <c r="AH1649">
        <v>60863</v>
      </c>
      <c r="AI1649">
        <v>7.8</v>
      </c>
      <c r="AJ1649">
        <v>269</v>
      </c>
      <c r="AK1649">
        <v>1686</v>
      </c>
      <c r="AL1649">
        <v>0.4</v>
      </c>
      <c r="AM1649">
        <v>979</v>
      </c>
      <c r="AN1649">
        <v>757</v>
      </c>
      <c r="AO1649">
        <v>0</v>
      </c>
      <c r="AP1649">
        <v>0</v>
      </c>
      <c r="AQ1649">
        <v>0</v>
      </c>
      <c r="AR1649">
        <v>0</v>
      </c>
      <c r="AS1649">
        <v>0</v>
      </c>
      <c r="AT1649">
        <v>0</v>
      </c>
      <c r="AU1649">
        <v>0</v>
      </c>
      <c r="AV1649">
        <v>0</v>
      </c>
      <c r="AW1649">
        <v>39880</v>
      </c>
      <c r="AX1649">
        <v>3584</v>
      </c>
      <c r="AY1649">
        <v>7268</v>
      </c>
      <c r="AZ1649">
        <v>1</v>
      </c>
      <c r="BA1649">
        <v>1656.26</v>
      </c>
      <c r="BB1649">
        <v>6.9</v>
      </c>
    </row>
    <row r="1650" spans="1:54" x14ac:dyDescent="0.3">
      <c r="A1650">
        <v>30045</v>
      </c>
      <c r="B1650" t="s">
        <v>1667</v>
      </c>
      <c r="C1650" t="s">
        <v>972</v>
      </c>
      <c r="D1650">
        <v>1991</v>
      </c>
      <c r="E1650">
        <v>2072</v>
      </c>
      <c r="F1650">
        <v>-3.9</v>
      </c>
      <c r="G1650">
        <v>2072</v>
      </c>
      <c r="H1650">
        <v>3.7</v>
      </c>
      <c r="I1650">
        <v>18.8</v>
      </c>
      <c r="J1650">
        <v>22.5</v>
      </c>
      <c r="K1650">
        <v>47.9</v>
      </c>
      <c r="L1650">
        <v>97.9</v>
      </c>
      <c r="M1650">
        <v>0.1</v>
      </c>
      <c r="N1650">
        <v>1</v>
      </c>
      <c r="O1650">
        <v>0.3</v>
      </c>
      <c r="P1650">
        <v>0</v>
      </c>
      <c r="Q1650">
        <v>0.8</v>
      </c>
      <c r="R1650">
        <v>1.7</v>
      </c>
      <c r="S1650">
        <v>96.3</v>
      </c>
      <c r="T1650">
        <v>91.1</v>
      </c>
      <c r="U1650">
        <v>0.8</v>
      </c>
      <c r="V1650">
        <v>3.3</v>
      </c>
      <c r="W1650">
        <v>93.4</v>
      </c>
      <c r="X1650">
        <v>29.7</v>
      </c>
      <c r="Y1650">
        <v>242</v>
      </c>
      <c r="Z1650">
        <v>19</v>
      </c>
      <c r="AA1650">
        <v>1334</v>
      </c>
      <c r="AB1650">
        <v>75.400000000000006</v>
      </c>
      <c r="AC1650">
        <v>2.7</v>
      </c>
      <c r="AD1650">
        <v>106800</v>
      </c>
      <c r="AE1650">
        <v>879</v>
      </c>
      <c r="AF1650">
        <v>2.3199999999999998</v>
      </c>
      <c r="AG1650">
        <v>24260</v>
      </c>
      <c r="AH1650">
        <v>41932</v>
      </c>
      <c r="AI1650">
        <v>12.4</v>
      </c>
      <c r="AJ1650">
        <v>59</v>
      </c>
      <c r="AK1650">
        <v>177</v>
      </c>
      <c r="AL1650">
        <v>12.7</v>
      </c>
      <c r="AM1650">
        <v>197</v>
      </c>
      <c r="AN1650">
        <v>315</v>
      </c>
      <c r="AO1650">
        <v>0</v>
      </c>
      <c r="AP1650">
        <v>0</v>
      </c>
      <c r="AQ1650">
        <v>0</v>
      </c>
      <c r="AR1650">
        <v>0</v>
      </c>
      <c r="AS1650">
        <v>0</v>
      </c>
      <c r="AT1650">
        <v>0</v>
      </c>
      <c r="AU1650">
        <v>0</v>
      </c>
      <c r="AV1650">
        <v>4619</v>
      </c>
      <c r="AW1650">
        <v>5468</v>
      </c>
      <c r="AX1650">
        <v>2667</v>
      </c>
      <c r="AY1650">
        <v>1270</v>
      </c>
      <c r="AZ1650">
        <v>0</v>
      </c>
      <c r="BA1650">
        <v>1869.82</v>
      </c>
      <c r="BB1650">
        <v>1.1000000000000001</v>
      </c>
    </row>
    <row r="1651" spans="1:54" x14ac:dyDescent="0.3">
      <c r="A1651">
        <v>30047</v>
      </c>
      <c r="B1651" t="s">
        <v>171</v>
      </c>
      <c r="C1651" t="s">
        <v>972</v>
      </c>
      <c r="D1651">
        <v>29099</v>
      </c>
      <c r="E1651">
        <v>28746</v>
      </c>
      <c r="F1651">
        <v>1.2</v>
      </c>
      <c r="G1651">
        <v>28746</v>
      </c>
      <c r="H1651">
        <v>6.4</v>
      </c>
      <c r="I1651">
        <v>24.2</v>
      </c>
      <c r="J1651">
        <v>19.7</v>
      </c>
      <c r="K1651">
        <v>50.8</v>
      </c>
      <c r="L1651">
        <v>68.2</v>
      </c>
      <c r="M1651">
        <v>0.4</v>
      </c>
      <c r="N1651">
        <v>23.6</v>
      </c>
      <c r="O1651">
        <v>0.5</v>
      </c>
      <c r="P1651">
        <v>0.1</v>
      </c>
      <c r="Q1651">
        <v>7.2</v>
      </c>
      <c r="R1651">
        <v>4.0999999999999996</v>
      </c>
      <c r="S1651">
        <v>66.2</v>
      </c>
      <c r="T1651">
        <v>84.1</v>
      </c>
      <c r="U1651">
        <v>1.8</v>
      </c>
      <c r="V1651">
        <v>6.3</v>
      </c>
      <c r="W1651">
        <v>90.2</v>
      </c>
      <c r="X1651">
        <v>24.8</v>
      </c>
      <c r="Y1651">
        <v>2885</v>
      </c>
      <c r="Z1651">
        <v>21</v>
      </c>
      <c r="AA1651">
        <v>16602</v>
      </c>
      <c r="AB1651">
        <v>69.099999999999994</v>
      </c>
      <c r="AC1651">
        <v>8.6999999999999993</v>
      </c>
      <c r="AD1651">
        <v>218600</v>
      </c>
      <c r="AE1651">
        <v>11829</v>
      </c>
      <c r="AF1651">
        <v>2.38</v>
      </c>
      <c r="AG1651">
        <v>21521</v>
      </c>
      <c r="AH1651">
        <v>38019</v>
      </c>
      <c r="AI1651">
        <v>22.4</v>
      </c>
      <c r="AJ1651">
        <v>773</v>
      </c>
      <c r="AK1651">
        <v>5251</v>
      </c>
      <c r="AL1651">
        <v>2.5</v>
      </c>
      <c r="AM1651">
        <v>2300</v>
      </c>
      <c r="AN1651">
        <v>2630</v>
      </c>
      <c r="AO1651">
        <v>0</v>
      </c>
      <c r="AP1651">
        <v>0</v>
      </c>
      <c r="AQ1651">
        <v>0</v>
      </c>
      <c r="AR1651">
        <v>0</v>
      </c>
      <c r="AS1651">
        <v>0</v>
      </c>
      <c r="AT1651">
        <v>0</v>
      </c>
      <c r="AU1651">
        <v>119815</v>
      </c>
      <c r="AV1651">
        <v>8713</v>
      </c>
      <c r="AW1651">
        <v>276964</v>
      </c>
      <c r="AX1651">
        <v>9855</v>
      </c>
      <c r="AY1651">
        <v>34712</v>
      </c>
      <c r="AZ1651">
        <v>15</v>
      </c>
      <c r="BA1651">
        <v>1490.15</v>
      </c>
      <c r="BB1651">
        <v>19.3</v>
      </c>
    </row>
    <row r="1652" spans="1:54" x14ac:dyDescent="0.3">
      <c r="A1652">
        <v>30049</v>
      </c>
      <c r="B1652" t="s">
        <v>1668</v>
      </c>
      <c r="C1652" t="s">
        <v>972</v>
      </c>
      <c r="D1652">
        <v>65856</v>
      </c>
      <c r="E1652">
        <v>63395</v>
      </c>
      <c r="F1652">
        <v>3.9</v>
      </c>
      <c r="G1652">
        <v>63395</v>
      </c>
      <c r="H1652">
        <v>5.9</v>
      </c>
      <c r="I1652">
        <v>21.8</v>
      </c>
      <c r="J1652">
        <v>16.2</v>
      </c>
      <c r="K1652">
        <v>50.8</v>
      </c>
      <c r="L1652">
        <v>94.1</v>
      </c>
      <c r="M1652">
        <v>0.5</v>
      </c>
      <c r="N1652">
        <v>2.2000000000000002</v>
      </c>
      <c r="O1652">
        <v>0.7</v>
      </c>
      <c r="P1652">
        <v>0.1</v>
      </c>
      <c r="Q1652">
        <v>2.4</v>
      </c>
      <c r="R1652">
        <v>3</v>
      </c>
      <c r="S1652">
        <v>91.6</v>
      </c>
      <c r="T1652">
        <v>83.6</v>
      </c>
      <c r="U1652">
        <v>1.5</v>
      </c>
      <c r="V1652">
        <v>3.6</v>
      </c>
      <c r="W1652">
        <v>94.7</v>
      </c>
      <c r="X1652">
        <v>37.5</v>
      </c>
      <c r="Y1652">
        <v>6310</v>
      </c>
      <c r="Z1652">
        <v>17.600000000000001</v>
      </c>
      <c r="AA1652">
        <v>30594</v>
      </c>
      <c r="AB1652">
        <v>72.3</v>
      </c>
      <c r="AC1652">
        <v>18.899999999999999</v>
      </c>
      <c r="AD1652">
        <v>203600</v>
      </c>
      <c r="AE1652">
        <v>26555</v>
      </c>
      <c r="AF1652">
        <v>2.35</v>
      </c>
      <c r="AG1652">
        <v>28400</v>
      </c>
      <c r="AH1652">
        <v>56243</v>
      </c>
      <c r="AI1652">
        <v>10.4</v>
      </c>
      <c r="AJ1652">
        <v>2210</v>
      </c>
      <c r="AK1652">
        <v>24645</v>
      </c>
      <c r="AL1652">
        <v>4.3</v>
      </c>
      <c r="AM1652">
        <v>5294</v>
      </c>
      <c r="AN1652">
        <v>6373</v>
      </c>
      <c r="AO1652">
        <v>0</v>
      </c>
      <c r="AP1652">
        <v>1</v>
      </c>
      <c r="AQ1652">
        <v>0</v>
      </c>
      <c r="AR1652">
        <v>0</v>
      </c>
      <c r="AS1652">
        <v>0</v>
      </c>
      <c r="AT1652">
        <v>24.9</v>
      </c>
      <c r="AU1652">
        <v>0</v>
      </c>
      <c r="AV1652">
        <v>199568</v>
      </c>
      <c r="AW1652">
        <v>972926</v>
      </c>
      <c r="AX1652">
        <v>16180</v>
      </c>
      <c r="AY1652">
        <v>118555</v>
      </c>
      <c r="AZ1652">
        <v>338</v>
      </c>
      <c r="BA1652">
        <v>3458.83</v>
      </c>
      <c r="BB1652">
        <v>18.3</v>
      </c>
    </row>
    <row r="1653" spans="1:54" x14ac:dyDescent="0.3">
      <c r="A1653">
        <v>30051</v>
      </c>
      <c r="B1653" t="s">
        <v>708</v>
      </c>
      <c r="C1653" t="s">
        <v>972</v>
      </c>
      <c r="D1653">
        <v>2359</v>
      </c>
      <c r="E1653">
        <v>2339</v>
      </c>
      <c r="F1653">
        <v>0.9</v>
      </c>
      <c r="G1653">
        <v>2339</v>
      </c>
      <c r="H1653">
        <v>5.7</v>
      </c>
      <c r="I1653">
        <v>21.2</v>
      </c>
      <c r="J1653">
        <v>19.8</v>
      </c>
      <c r="K1653">
        <v>52.4</v>
      </c>
      <c r="L1653">
        <v>98.1</v>
      </c>
      <c r="M1653">
        <v>0.3</v>
      </c>
      <c r="N1653">
        <v>0.3</v>
      </c>
      <c r="O1653">
        <v>0.1</v>
      </c>
      <c r="P1653">
        <v>0</v>
      </c>
      <c r="Q1653">
        <v>1.1000000000000001</v>
      </c>
      <c r="R1653">
        <v>0.7</v>
      </c>
      <c r="S1653">
        <v>97.5</v>
      </c>
      <c r="T1653">
        <v>92.2</v>
      </c>
      <c r="U1653">
        <v>4</v>
      </c>
      <c r="V1653">
        <v>25.4</v>
      </c>
      <c r="W1653">
        <v>75.5</v>
      </c>
      <c r="X1653">
        <v>20.6</v>
      </c>
      <c r="Y1653">
        <v>143</v>
      </c>
      <c r="Z1653">
        <v>16.899999999999999</v>
      </c>
      <c r="AA1653">
        <v>1033</v>
      </c>
      <c r="AB1653">
        <v>62.2</v>
      </c>
      <c r="AC1653">
        <v>19.600000000000001</v>
      </c>
      <c r="AD1653">
        <v>102800</v>
      </c>
      <c r="AE1653">
        <v>847</v>
      </c>
      <c r="AF1653">
        <v>2.5299999999999998</v>
      </c>
      <c r="AG1653">
        <v>25522</v>
      </c>
      <c r="AH1653">
        <v>44493</v>
      </c>
      <c r="AI1653">
        <v>21</v>
      </c>
      <c r="AJ1653">
        <v>67</v>
      </c>
      <c r="AK1653">
        <v>334</v>
      </c>
      <c r="AL1653">
        <v>-5.9</v>
      </c>
      <c r="AM1653">
        <v>145</v>
      </c>
      <c r="AN1653">
        <v>334</v>
      </c>
      <c r="AO1653">
        <v>0</v>
      </c>
      <c r="AP1653">
        <v>0</v>
      </c>
      <c r="AQ1653">
        <v>0</v>
      </c>
      <c r="AR1653">
        <v>0</v>
      </c>
      <c r="AS1653">
        <v>0</v>
      </c>
      <c r="AT1653">
        <v>0</v>
      </c>
      <c r="AU1653">
        <v>0</v>
      </c>
      <c r="AV1653">
        <v>10500</v>
      </c>
      <c r="AW1653">
        <v>15603</v>
      </c>
      <c r="AX1653">
        <v>8673</v>
      </c>
      <c r="AY1653">
        <v>771</v>
      </c>
      <c r="AZ1653">
        <v>0</v>
      </c>
      <c r="BA1653">
        <v>1430.05</v>
      </c>
      <c r="BB1653">
        <v>1.6</v>
      </c>
    </row>
    <row r="1654" spans="1:54" x14ac:dyDescent="0.3">
      <c r="A1654">
        <v>30053</v>
      </c>
      <c r="B1654" t="s">
        <v>101</v>
      </c>
      <c r="C1654" t="s">
        <v>972</v>
      </c>
      <c r="D1654">
        <v>19125</v>
      </c>
      <c r="E1654">
        <v>19687</v>
      </c>
      <c r="F1654">
        <v>-2.9</v>
      </c>
      <c r="G1654">
        <v>19687</v>
      </c>
      <c r="H1654">
        <v>4.7</v>
      </c>
      <c r="I1654">
        <v>18.399999999999999</v>
      </c>
      <c r="J1654">
        <v>24.8</v>
      </c>
      <c r="K1654">
        <v>49.5</v>
      </c>
      <c r="L1654">
        <v>95.7</v>
      </c>
      <c r="M1654">
        <v>0.4</v>
      </c>
      <c r="N1654">
        <v>1.2</v>
      </c>
      <c r="O1654">
        <v>0.4</v>
      </c>
      <c r="P1654">
        <v>0.1</v>
      </c>
      <c r="Q1654">
        <v>2.4</v>
      </c>
      <c r="R1654">
        <v>2.8</v>
      </c>
      <c r="S1654">
        <v>93.3</v>
      </c>
      <c r="T1654">
        <v>89.1</v>
      </c>
      <c r="U1654">
        <v>2.2999999999999998</v>
      </c>
      <c r="V1654">
        <v>3</v>
      </c>
      <c r="W1654">
        <v>86.8</v>
      </c>
      <c r="X1654">
        <v>18.3</v>
      </c>
      <c r="Y1654">
        <v>2506</v>
      </c>
      <c r="Z1654">
        <v>18.2</v>
      </c>
      <c r="AA1654">
        <v>11477</v>
      </c>
      <c r="AB1654">
        <v>78.400000000000006</v>
      </c>
      <c r="AC1654">
        <v>6</v>
      </c>
      <c r="AD1654">
        <v>158200</v>
      </c>
      <c r="AE1654">
        <v>8872</v>
      </c>
      <c r="AF1654">
        <v>2.1800000000000002</v>
      </c>
      <c r="AG1654">
        <v>21719</v>
      </c>
      <c r="AH1654">
        <v>33333</v>
      </c>
      <c r="AI1654">
        <v>17.899999999999999</v>
      </c>
      <c r="AJ1654">
        <v>596</v>
      </c>
      <c r="AK1654">
        <v>3820</v>
      </c>
      <c r="AL1654">
        <v>1.3</v>
      </c>
      <c r="AM1654">
        <v>1573</v>
      </c>
      <c r="AN1654">
        <v>2394</v>
      </c>
      <c r="AO1654">
        <v>0</v>
      </c>
      <c r="AP1654">
        <v>0</v>
      </c>
      <c r="AQ1654">
        <v>0</v>
      </c>
      <c r="AR1654">
        <v>0</v>
      </c>
      <c r="AS1654">
        <v>0</v>
      </c>
      <c r="AT1654">
        <v>0</v>
      </c>
      <c r="AU1654">
        <v>0</v>
      </c>
      <c r="AV1654">
        <v>12120</v>
      </c>
      <c r="AW1654">
        <v>170563</v>
      </c>
      <c r="AX1654">
        <v>9102</v>
      </c>
      <c r="AY1654">
        <v>26474</v>
      </c>
      <c r="AZ1654">
        <v>3</v>
      </c>
      <c r="BA1654">
        <v>3612.92</v>
      </c>
      <c r="BB1654">
        <v>5.4</v>
      </c>
    </row>
    <row r="1655" spans="1:54" x14ac:dyDescent="0.3">
      <c r="A1655">
        <v>30055</v>
      </c>
      <c r="B1655" t="s">
        <v>1669</v>
      </c>
      <c r="C1655" t="s">
        <v>972</v>
      </c>
      <c r="D1655">
        <v>1694</v>
      </c>
      <c r="E1655">
        <v>1734</v>
      </c>
      <c r="F1655">
        <v>-2.2999999999999998</v>
      </c>
      <c r="G1655">
        <v>1734</v>
      </c>
      <c r="H1655">
        <v>3.4</v>
      </c>
      <c r="I1655">
        <v>19.899999999999999</v>
      </c>
      <c r="J1655">
        <v>22.5</v>
      </c>
      <c r="K1655">
        <v>49</v>
      </c>
      <c r="L1655">
        <v>97</v>
      </c>
      <c r="M1655">
        <v>0.6</v>
      </c>
      <c r="N1655">
        <v>0.8</v>
      </c>
      <c r="O1655">
        <v>0.2</v>
      </c>
      <c r="P1655">
        <v>0.1</v>
      </c>
      <c r="Q1655">
        <v>1.3</v>
      </c>
      <c r="R1655">
        <v>1.4</v>
      </c>
      <c r="S1655">
        <v>95.9</v>
      </c>
      <c r="T1655">
        <v>96.2</v>
      </c>
      <c r="U1655">
        <v>0.1</v>
      </c>
      <c r="V1655">
        <v>0.9</v>
      </c>
      <c r="W1655">
        <v>94.4</v>
      </c>
      <c r="X1655">
        <v>18.600000000000001</v>
      </c>
      <c r="Y1655">
        <v>181</v>
      </c>
      <c r="Z1655">
        <v>14.2</v>
      </c>
      <c r="AA1655">
        <v>1007</v>
      </c>
      <c r="AB1655">
        <v>77.2</v>
      </c>
      <c r="AC1655">
        <v>4.0999999999999996</v>
      </c>
      <c r="AD1655">
        <v>101600</v>
      </c>
      <c r="AE1655">
        <v>760</v>
      </c>
      <c r="AF1655">
        <v>2.34</v>
      </c>
      <c r="AG1655">
        <v>27161</v>
      </c>
      <c r="AH1655">
        <v>46667</v>
      </c>
      <c r="AI1655">
        <v>7.4</v>
      </c>
      <c r="AJ1655">
        <v>59</v>
      </c>
      <c r="AK1655">
        <v>351</v>
      </c>
      <c r="AL1655">
        <v>0.6</v>
      </c>
      <c r="AM1655">
        <v>174</v>
      </c>
      <c r="AN1655">
        <v>315</v>
      </c>
      <c r="AO1655">
        <v>0</v>
      </c>
      <c r="AP1655">
        <v>0</v>
      </c>
      <c r="AQ1655">
        <v>0</v>
      </c>
      <c r="AR1655">
        <v>0</v>
      </c>
      <c r="AS1655">
        <v>0</v>
      </c>
      <c r="AT1655">
        <v>0</v>
      </c>
      <c r="AU1655">
        <v>0</v>
      </c>
      <c r="AV1655">
        <v>0</v>
      </c>
      <c r="AW1655">
        <v>18033</v>
      </c>
      <c r="AX1655">
        <v>10497</v>
      </c>
      <c r="AY1655">
        <v>745</v>
      </c>
      <c r="AZ1655">
        <v>0</v>
      </c>
      <c r="BA1655">
        <v>2643.17</v>
      </c>
      <c r="BB1655">
        <v>0.7</v>
      </c>
    </row>
    <row r="1656" spans="1:54" x14ac:dyDescent="0.3">
      <c r="A1656">
        <v>30057</v>
      </c>
      <c r="B1656" t="s">
        <v>30</v>
      </c>
      <c r="C1656" t="s">
        <v>972</v>
      </c>
      <c r="D1656">
        <v>7820</v>
      </c>
      <c r="E1656">
        <v>7691</v>
      </c>
      <c r="F1656">
        <v>1.7</v>
      </c>
      <c r="G1656">
        <v>7691</v>
      </c>
      <c r="H1656">
        <v>3.8</v>
      </c>
      <c r="I1656">
        <v>15.7</v>
      </c>
      <c r="J1656">
        <v>26.3</v>
      </c>
      <c r="K1656">
        <v>47.5</v>
      </c>
      <c r="L1656">
        <v>96.8</v>
      </c>
      <c r="M1656">
        <v>0.5</v>
      </c>
      <c r="N1656">
        <v>0.6</v>
      </c>
      <c r="O1656">
        <v>0.4</v>
      </c>
      <c r="P1656">
        <v>0</v>
      </c>
      <c r="Q1656">
        <v>1.7</v>
      </c>
      <c r="R1656">
        <v>2.9</v>
      </c>
      <c r="S1656">
        <v>94.3</v>
      </c>
      <c r="T1656">
        <v>86.1</v>
      </c>
      <c r="U1656">
        <v>2.2999999999999998</v>
      </c>
      <c r="V1656">
        <v>2.2999999999999998</v>
      </c>
      <c r="W1656">
        <v>94.8</v>
      </c>
      <c r="X1656">
        <v>32.700000000000003</v>
      </c>
      <c r="Y1656">
        <v>798</v>
      </c>
      <c r="Z1656">
        <v>21.7</v>
      </c>
      <c r="AA1656">
        <v>6916</v>
      </c>
      <c r="AB1656">
        <v>76.099999999999994</v>
      </c>
      <c r="AC1656">
        <v>16.7</v>
      </c>
      <c r="AD1656">
        <v>239600</v>
      </c>
      <c r="AE1656">
        <v>3542</v>
      </c>
      <c r="AF1656">
        <v>2.1</v>
      </c>
      <c r="AG1656">
        <v>33062</v>
      </c>
      <c r="AH1656">
        <v>47762</v>
      </c>
      <c r="AI1656">
        <v>8.6999999999999993</v>
      </c>
      <c r="AJ1656">
        <v>362</v>
      </c>
      <c r="AK1656">
        <v>1980</v>
      </c>
      <c r="AL1656">
        <v>1.9</v>
      </c>
      <c r="AM1656">
        <v>1005</v>
      </c>
      <c r="AN1656">
        <v>1074</v>
      </c>
      <c r="AO1656">
        <v>0</v>
      </c>
      <c r="AP1656">
        <v>0</v>
      </c>
      <c r="AQ1656">
        <v>0</v>
      </c>
      <c r="AR1656">
        <v>0</v>
      </c>
      <c r="AS1656">
        <v>0</v>
      </c>
      <c r="AT1656">
        <v>0</v>
      </c>
      <c r="AU1656">
        <v>0</v>
      </c>
      <c r="AV1656">
        <v>0</v>
      </c>
      <c r="AW1656">
        <v>48923</v>
      </c>
      <c r="AX1656">
        <v>6628</v>
      </c>
      <c r="AY1656">
        <v>14998</v>
      </c>
      <c r="AZ1656">
        <v>4</v>
      </c>
      <c r="BA1656">
        <v>3587.48</v>
      </c>
      <c r="BB1656">
        <v>2.1</v>
      </c>
    </row>
    <row r="1657" spans="1:54" x14ac:dyDescent="0.3">
      <c r="A1657">
        <v>30059</v>
      </c>
      <c r="B1657" t="s">
        <v>1670</v>
      </c>
      <c r="C1657" t="s">
        <v>972</v>
      </c>
      <c r="D1657">
        <v>1853</v>
      </c>
      <c r="E1657">
        <v>1891</v>
      </c>
      <c r="F1657">
        <v>-2</v>
      </c>
      <c r="G1657">
        <v>1891</v>
      </c>
      <c r="H1657">
        <v>5.8</v>
      </c>
      <c r="I1657">
        <v>18.7</v>
      </c>
      <c r="J1657">
        <v>26.2</v>
      </c>
      <c r="K1657">
        <v>49.1</v>
      </c>
      <c r="L1657">
        <v>96.9</v>
      </c>
      <c r="M1657">
        <v>0.3</v>
      </c>
      <c r="N1657">
        <v>0.6</v>
      </c>
      <c r="O1657">
        <v>0.5</v>
      </c>
      <c r="P1657">
        <v>0</v>
      </c>
      <c r="Q1657">
        <v>1.6</v>
      </c>
      <c r="R1657">
        <v>1.8</v>
      </c>
      <c r="S1657">
        <v>95.4</v>
      </c>
      <c r="T1657">
        <v>83.3</v>
      </c>
      <c r="U1657">
        <v>1.5</v>
      </c>
      <c r="V1657">
        <v>1.8</v>
      </c>
      <c r="W1657">
        <v>89.8</v>
      </c>
      <c r="X1657">
        <v>17.399999999999999</v>
      </c>
      <c r="Y1657">
        <v>220</v>
      </c>
      <c r="Z1657">
        <v>16.3</v>
      </c>
      <c r="AA1657">
        <v>1426</v>
      </c>
      <c r="AB1657">
        <v>71.900000000000006</v>
      </c>
      <c r="AC1657">
        <v>3</v>
      </c>
      <c r="AD1657">
        <v>115700</v>
      </c>
      <c r="AE1657">
        <v>716</v>
      </c>
      <c r="AF1657">
        <v>2.62</v>
      </c>
      <c r="AG1657">
        <v>20288</v>
      </c>
      <c r="AH1657">
        <v>38182</v>
      </c>
      <c r="AI1657">
        <v>13.6</v>
      </c>
      <c r="AJ1657">
        <v>72</v>
      </c>
      <c r="AK1657">
        <v>276</v>
      </c>
      <c r="AL1657">
        <v>3</v>
      </c>
      <c r="AM1657">
        <v>180</v>
      </c>
      <c r="AN1657">
        <v>0</v>
      </c>
      <c r="AO1657">
        <v>0</v>
      </c>
      <c r="AP1657">
        <v>0</v>
      </c>
      <c r="AQ1657">
        <v>0</v>
      </c>
      <c r="AR1657">
        <v>0</v>
      </c>
      <c r="AS1657">
        <v>0</v>
      </c>
      <c r="AT1657">
        <v>0</v>
      </c>
      <c r="AU1657">
        <v>0</v>
      </c>
      <c r="AV1657">
        <v>0</v>
      </c>
      <c r="AW1657">
        <v>16374</v>
      </c>
      <c r="AX1657">
        <v>8541</v>
      </c>
      <c r="AY1657">
        <v>2072</v>
      </c>
      <c r="AZ1657">
        <v>0</v>
      </c>
      <c r="BA1657">
        <v>2391.91</v>
      </c>
      <c r="BB1657">
        <v>0.8</v>
      </c>
    </row>
    <row r="1658" spans="1:54" x14ac:dyDescent="0.3">
      <c r="A1658">
        <v>30061</v>
      </c>
      <c r="B1658" t="s">
        <v>208</v>
      </c>
      <c r="C1658" t="s">
        <v>972</v>
      </c>
      <c r="D1658">
        <v>4257</v>
      </c>
      <c r="E1658">
        <v>4223</v>
      </c>
      <c r="F1658">
        <v>0.8</v>
      </c>
      <c r="G1658">
        <v>4223</v>
      </c>
      <c r="H1658">
        <v>4.7</v>
      </c>
      <c r="I1658">
        <v>18.3</v>
      </c>
      <c r="J1658">
        <v>26.6</v>
      </c>
      <c r="K1658">
        <v>47.3</v>
      </c>
      <c r="L1658">
        <v>93.7</v>
      </c>
      <c r="M1658">
        <v>0.5</v>
      </c>
      <c r="N1658">
        <v>1.9</v>
      </c>
      <c r="O1658">
        <v>0.8</v>
      </c>
      <c r="P1658">
        <v>0</v>
      </c>
      <c r="Q1658">
        <v>3.1</v>
      </c>
      <c r="R1658">
        <v>2.8</v>
      </c>
      <c r="S1658">
        <v>91.3</v>
      </c>
      <c r="T1658">
        <v>91.8</v>
      </c>
      <c r="U1658">
        <v>0.7</v>
      </c>
      <c r="V1658">
        <v>0.6</v>
      </c>
      <c r="W1658">
        <v>89.2</v>
      </c>
      <c r="X1658">
        <v>12.1</v>
      </c>
      <c r="Y1658">
        <v>639</v>
      </c>
      <c r="Z1658">
        <v>22.9</v>
      </c>
      <c r="AA1658">
        <v>2447</v>
      </c>
      <c r="AB1658">
        <v>70.900000000000006</v>
      </c>
      <c r="AC1658">
        <v>4.2</v>
      </c>
      <c r="AD1658">
        <v>167300</v>
      </c>
      <c r="AE1658">
        <v>1629</v>
      </c>
      <c r="AF1658">
        <v>2.5299999999999998</v>
      </c>
      <c r="AG1658">
        <v>19859</v>
      </c>
      <c r="AH1658">
        <v>33033</v>
      </c>
      <c r="AI1658">
        <v>18.399999999999999</v>
      </c>
      <c r="AJ1658">
        <v>114</v>
      </c>
      <c r="AK1658">
        <v>892</v>
      </c>
      <c r="AL1658">
        <v>-0.3</v>
      </c>
      <c r="AM1658">
        <v>305</v>
      </c>
      <c r="AN1658">
        <v>591</v>
      </c>
      <c r="AO1658">
        <v>0</v>
      </c>
      <c r="AP1658">
        <v>0</v>
      </c>
      <c r="AQ1658">
        <v>0</v>
      </c>
      <c r="AR1658">
        <v>0</v>
      </c>
      <c r="AS1658">
        <v>0</v>
      </c>
      <c r="AT1658">
        <v>24.9</v>
      </c>
      <c r="AU1658">
        <v>0</v>
      </c>
      <c r="AV1658">
        <v>0</v>
      </c>
      <c r="AW1658">
        <v>46129</v>
      </c>
      <c r="AX1658">
        <v>11886</v>
      </c>
      <c r="AY1658">
        <v>6680</v>
      </c>
      <c r="AZ1658">
        <v>3</v>
      </c>
      <c r="BA1658">
        <v>1219.44</v>
      </c>
      <c r="BB1658">
        <v>3.5</v>
      </c>
    </row>
    <row r="1659" spans="1:54" x14ac:dyDescent="0.3">
      <c r="A1659">
        <v>30063</v>
      </c>
      <c r="B1659" t="s">
        <v>1671</v>
      </c>
      <c r="C1659" t="s">
        <v>972</v>
      </c>
      <c r="D1659">
        <v>112684</v>
      </c>
      <c r="E1659">
        <v>109299</v>
      </c>
      <c r="F1659">
        <v>3.1</v>
      </c>
      <c r="G1659">
        <v>109299</v>
      </c>
      <c r="H1659">
        <v>5.4</v>
      </c>
      <c r="I1659">
        <v>19.399999999999999</v>
      </c>
      <c r="J1659">
        <v>13.6</v>
      </c>
      <c r="K1659">
        <v>49.7</v>
      </c>
      <c r="L1659">
        <v>92.1</v>
      </c>
      <c r="M1659">
        <v>0.6</v>
      </c>
      <c r="N1659">
        <v>2.9</v>
      </c>
      <c r="O1659">
        <v>1.5</v>
      </c>
      <c r="P1659">
        <v>0.1</v>
      </c>
      <c r="Q1659">
        <v>2.7</v>
      </c>
      <c r="R1659">
        <v>3.1</v>
      </c>
      <c r="S1659">
        <v>89.7</v>
      </c>
      <c r="T1659">
        <v>77.900000000000006</v>
      </c>
      <c r="U1659">
        <v>2.8</v>
      </c>
      <c r="V1659">
        <v>4.5999999999999996</v>
      </c>
      <c r="W1659">
        <v>94.5</v>
      </c>
      <c r="X1659">
        <v>39.1</v>
      </c>
      <c r="Y1659">
        <v>8903</v>
      </c>
      <c r="Z1659">
        <v>16.7</v>
      </c>
      <c r="AA1659">
        <v>51411</v>
      </c>
      <c r="AB1659">
        <v>58.8</v>
      </c>
      <c r="AC1659">
        <v>26.5</v>
      </c>
      <c r="AD1659">
        <v>237500</v>
      </c>
      <c r="AE1659">
        <v>45523</v>
      </c>
      <c r="AF1659">
        <v>2.36</v>
      </c>
      <c r="AG1659">
        <v>25764</v>
      </c>
      <c r="AH1659">
        <v>46117</v>
      </c>
      <c r="AI1659">
        <v>16.5</v>
      </c>
      <c r="AJ1659">
        <v>4177</v>
      </c>
      <c r="AK1659">
        <v>46400</v>
      </c>
      <c r="AL1659">
        <v>-3.1</v>
      </c>
      <c r="AM1659">
        <v>9374</v>
      </c>
      <c r="AN1659">
        <v>14122</v>
      </c>
      <c r="AO1659">
        <v>0.3</v>
      </c>
      <c r="AP1659">
        <v>1.2</v>
      </c>
      <c r="AQ1659">
        <v>0.6</v>
      </c>
      <c r="AR1659">
        <v>0</v>
      </c>
      <c r="AS1659">
        <v>0</v>
      </c>
      <c r="AT1659">
        <v>24.5</v>
      </c>
      <c r="AU1659">
        <v>674892</v>
      </c>
      <c r="AV1659">
        <v>860085</v>
      </c>
      <c r="AW1659">
        <v>2179398</v>
      </c>
      <c r="AX1659">
        <v>20589</v>
      </c>
      <c r="AY1659">
        <v>269078</v>
      </c>
      <c r="AZ1659">
        <v>578</v>
      </c>
      <c r="BA1659">
        <v>2593.42</v>
      </c>
      <c r="BB1659">
        <v>42.1</v>
      </c>
    </row>
    <row r="1660" spans="1:54" x14ac:dyDescent="0.3">
      <c r="A1660">
        <v>30065</v>
      </c>
      <c r="B1660" t="s">
        <v>1672</v>
      </c>
      <c r="C1660" t="s">
        <v>972</v>
      </c>
      <c r="D1660">
        <v>4589</v>
      </c>
      <c r="E1660">
        <v>4538</v>
      </c>
      <c r="F1660">
        <v>1.1000000000000001</v>
      </c>
      <c r="G1660">
        <v>4538</v>
      </c>
      <c r="H1660">
        <v>4.8</v>
      </c>
      <c r="I1660">
        <v>19.8</v>
      </c>
      <c r="J1660">
        <v>21.3</v>
      </c>
      <c r="K1660">
        <v>49.8</v>
      </c>
      <c r="L1660">
        <v>95.6</v>
      </c>
      <c r="M1660">
        <v>0.6</v>
      </c>
      <c r="N1660">
        <v>1.5</v>
      </c>
      <c r="O1660">
        <v>0.3</v>
      </c>
      <c r="P1660">
        <v>0</v>
      </c>
      <c r="Q1660">
        <v>2</v>
      </c>
      <c r="R1660">
        <v>3.4</v>
      </c>
      <c r="S1660">
        <v>92.9</v>
      </c>
      <c r="T1660">
        <v>86.1</v>
      </c>
      <c r="U1660">
        <v>1.8</v>
      </c>
      <c r="V1660">
        <v>5</v>
      </c>
      <c r="W1660">
        <v>89.3</v>
      </c>
      <c r="X1660">
        <v>13.6</v>
      </c>
      <c r="Y1660">
        <v>661</v>
      </c>
      <c r="Z1660">
        <v>28.8</v>
      </c>
      <c r="AA1660">
        <v>2657</v>
      </c>
      <c r="AB1660">
        <v>78.5</v>
      </c>
      <c r="AC1660">
        <v>6.6</v>
      </c>
      <c r="AD1660">
        <v>106100</v>
      </c>
      <c r="AE1660">
        <v>1966</v>
      </c>
      <c r="AF1660">
        <v>2.36</v>
      </c>
      <c r="AG1660">
        <v>23022</v>
      </c>
      <c r="AH1660">
        <v>43409</v>
      </c>
      <c r="AI1660">
        <v>13</v>
      </c>
      <c r="AJ1660">
        <v>113</v>
      </c>
      <c r="AK1660">
        <v>914</v>
      </c>
      <c r="AL1660">
        <v>-3.7</v>
      </c>
      <c r="AM1660">
        <v>376</v>
      </c>
      <c r="AN1660">
        <v>0</v>
      </c>
      <c r="AO1660">
        <v>0</v>
      </c>
      <c r="AP1660">
        <v>0</v>
      </c>
      <c r="AQ1660">
        <v>0</v>
      </c>
      <c r="AR1660">
        <v>0</v>
      </c>
      <c r="AS1660">
        <v>0</v>
      </c>
      <c r="AT1660">
        <v>0</v>
      </c>
      <c r="AU1660">
        <v>0</v>
      </c>
      <c r="AV1660">
        <v>5025</v>
      </c>
      <c r="AW1660">
        <v>33610</v>
      </c>
      <c r="AX1660">
        <v>7526</v>
      </c>
      <c r="AY1660">
        <v>3467</v>
      </c>
      <c r="AZ1660">
        <v>0</v>
      </c>
      <c r="BA1660">
        <v>1868.16</v>
      </c>
      <c r="BB1660">
        <v>2.4</v>
      </c>
    </row>
    <row r="1661" spans="1:54" x14ac:dyDescent="0.3">
      <c r="A1661">
        <v>30067</v>
      </c>
      <c r="B1661" t="s">
        <v>202</v>
      </c>
      <c r="C1661" t="s">
        <v>972</v>
      </c>
      <c r="D1661">
        <v>15880</v>
      </c>
      <c r="E1661">
        <v>15636</v>
      </c>
      <c r="F1661">
        <v>1.6</v>
      </c>
      <c r="G1661">
        <v>15636</v>
      </c>
      <c r="H1661">
        <v>4.7</v>
      </c>
      <c r="I1661">
        <v>19.100000000000001</v>
      </c>
      <c r="J1661">
        <v>19.5</v>
      </c>
      <c r="K1661">
        <v>49.8</v>
      </c>
      <c r="L1661">
        <v>96.1</v>
      </c>
      <c r="M1661">
        <v>0.3</v>
      </c>
      <c r="N1661">
        <v>1.2</v>
      </c>
      <c r="O1661">
        <v>0.4</v>
      </c>
      <c r="P1661">
        <v>0.1</v>
      </c>
      <c r="Q1661">
        <v>1.9</v>
      </c>
      <c r="R1661">
        <v>2.8</v>
      </c>
      <c r="S1661">
        <v>93.7</v>
      </c>
      <c r="T1661">
        <v>89.9</v>
      </c>
      <c r="U1661">
        <v>2.4</v>
      </c>
      <c r="V1661">
        <v>4</v>
      </c>
      <c r="W1661">
        <v>93.2</v>
      </c>
      <c r="X1661">
        <v>33.6</v>
      </c>
      <c r="Y1661">
        <v>1386</v>
      </c>
      <c r="Z1661">
        <v>22.2</v>
      </c>
      <c r="AA1661">
        <v>9368</v>
      </c>
      <c r="AB1661">
        <v>75.099999999999994</v>
      </c>
      <c r="AC1661">
        <v>10.3</v>
      </c>
      <c r="AD1661">
        <v>204500</v>
      </c>
      <c r="AE1661">
        <v>6445</v>
      </c>
      <c r="AF1661">
        <v>2.39</v>
      </c>
      <c r="AG1661">
        <v>24611</v>
      </c>
      <c r="AH1661">
        <v>42426</v>
      </c>
      <c r="AI1661">
        <v>12.3</v>
      </c>
      <c r="AJ1661">
        <v>772</v>
      </c>
      <c r="AK1661">
        <v>4504</v>
      </c>
      <c r="AL1661">
        <v>2.5</v>
      </c>
      <c r="AM1661">
        <v>2097</v>
      </c>
      <c r="AN1661">
        <v>2212</v>
      </c>
      <c r="AO1661">
        <v>0</v>
      </c>
      <c r="AP1661">
        <v>0</v>
      </c>
      <c r="AQ1661">
        <v>0</v>
      </c>
      <c r="AR1661">
        <v>0</v>
      </c>
      <c r="AS1661">
        <v>0</v>
      </c>
      <c r="AT1661">
        <v>25.7</v>
      </c>
      <c r="AU1661">
        <v>0</v>
      </c>
      <c r="AV1661">
        <v>26285</v>
      </c>
      <c r="AW1661">
        <v>208923</v>
      </c>
      <c r="AX1661">
        <v>13036</v>
      </c>
      <c r="AY1661">
        <v>61864</v>
      </c>
      <c r="AZ1661">
        <v>34</v>
      </c>
      <c r="BA1661">
        <v>2803.06</v>
      </c>
      <c r="BB1661">
        <v>5.6</v>
      </c>
    </row>
    <row r="1662" spans="1:54" x14ac:dyDescent="0.3">
      <c r="A1662">
        <v>30069</v>
      </c>
      <c r="B1662" t="s">
        <v>1673</v>
      </c>
      <c r="C1662" t="s">
        <v>972</v>
      </c>
      <c r="D1662">
        <v>485</v>
      </c>
      <c r="E1662">
        <v>494</v>
      </c>
      <c r="F1662">
        <v>-1.8</v>
      </c>
      <c r="G1662">
        <v>494</v>
      </c>
      <c r="H1662">
        <v>2.2999999999999998</v>
      </c>
      <c r="I1662">
        <v>21.9</v>
      </c>
      <c r="J1662">
        <v>21</v>
      </c>
      <c r="K1662">
        <v>45.4</v>
      </c>
      <c r="L1662">
        <v>98.4</v>
      </c>
      <c r="M1662">
        <v>0</v>
      </c>
      <c r="N1662">
        <v>0.6</v>
      </c>
      <c r="O1662">
        <v>0</v>
      </c>
      <c r="P1662">
        <v>0</v>
      </c>
      <c r="Q1662">
        <v>1</v>
      </c>
      <c r="R1662">
        <v>1.2</v>
      </c>
      <c r="S1662">
        <v>97.1</v>
      </c>
      <c r="T1662">
        <v>89</v>
      </c>
      <c r="U1662">
        <v>0.4</v>
      </c>
      <c r="V1662">
        <v>0.8</v>
      </c>
      <c r="W1662">
        <v>96</v>
      </c>
      <c r="X1662">
        <v>15.4</v>
      </c>
      <c r="Y1662">
        <v>70</v>
      </c>
      <c r="Z1662">
        <v>16.8</v>
      </c>
      <c r="AA1662">
        <v>327</v>
      </c>
      <c r="AB1662">
        <v>76</v>
      </c>
      <c r="AC1662">
        <v>3.3</v>
      </c>
      <c r="AD1662">
        <v>83200</v>
      </c>
      <c r="AE1662">
        <v>233</v>
      </c>
      <c r="AF1662">
        <v>2.31</v>
      </c>
      <c r="AG1662">
        <v>22714</v>
      </c>
      <c r="AH1662">
        <v>41705</v>
      </c>
      <c r="AI1662">
        <v>11.1</v>
      </c>
      <c r="AJ1662">
        <v>11</v>
      </c>
      <c r="AK1662">
        <v>0</v>
      </c>
      <c r="AL1662">
        <v>0</v>
      </c>
      <c r="AM1662">
        <v>40</v>
      </c>
      <c r="AN1662">
        <v>0</v>
      </c>
      <c r="AO1662">
        <v>0</v>
      </c>
      <c r="AP1662">
        <v>0</v>
      </c>
      <c r="AQ1662">
        <v>0</v>
      </c>
      <c r="AR1662">
        <v>0</v>
      </c>
      <c r="AS1662">
        <v>0</v>
      </c>
      <c r="AT1662">
        <v>0</v>
      </c>
      <c r="AU1662">
        <v>0</v>
      </c>
      <c r="AV1662">
        <v>0</v>
      </c>
      <c r="AW1662">
        <v>0</v>
      </c>
      <c r="AX1662">
        <v>0</v>
      </c>
      <c r="AY1662">
        <v>409</v>
      </c>
      <c r="AZ1662">
        <v>0</v>
      </c>
      <c r="BA1662">
        <v>1654.87</v>
      </c>
      <c r="BB1662">
        <v>0.3</v>
      </c>
    </row>
    <row r="1663" spans="1:54" x14ac:dyDescent="0.3">
      <c r="A1663">
        <v>30071</v>
      </c>
      <c r="B1663" t="s">
        <v>92</v>
      </c>
      <c r="C1663" t="s">
        <v>972</v>
      </c>
      <c r="D1663">
        <v>4192</v>
      </c>
      <c r="E1663">
        <v>4253</v>
      </c>
      <c r="F1663">
        <v>-1.4</v>
      </c>
      <c r="G1663">
        <v>4253</v>
      </c>
      <c r="H1663">
        <v>6.1</v>
      </c>
      <c r="I1663">
        <v>22.6</v>
      </c>
      <c r="J1663">
        <v>20.5</v>
      </c>
      <c r="K1663">
        <v>50.3</v>
      </c>
      <c r="L1663">
        <v>87.2</v>
      </c>
      <c r="M1663">
        <v>0.1</v>
      </c>
      <c r="N1663">
        <v>8.4</v>
      </c>
      <c r="O1663">
        <v>0.3</v>
      </c>
      <c r="P1663">
        <v>0</v>
      </c>
      <c r="Q1663">
        <v>4.0999999999999996</v>
      </c>
      <c r="R1663">
        <v>2.1</v>
      </c>
      <c r="S1663">
        <v>85.5</v>
      </c>
      <c r="T1663">
        <v>93.2</v>
      </c>
      <c r="U1663">
        <v>1.2</v>
      </c>
      <c r="V1663">
        <v>1.2</v>
      </c>
      <c r="W1663">
        <v>91.8</v>
      </c>
      <c r="X1663">
        <v>15.9</v>
      </c>
      <c r="Y1663">
        <v>385</v>
      </c>
      <c r="Z1663">
        <v>15.9</v>
      </c>
      <c r="AA1663">
        <v>2319</v>
      </c>
      <c r="AB1663">
        <v>76.400000000000006</v>
      </c>
      <c r="AC1663">
        <v>5.2</v>
      </c>
      <c r="AD1663">
        <v>86600</v>
      </c>
      <c r="AE1663">
        <v>1800</v>
      </c>
      <c r="AF1663">
        <v>2.2799999999999998</v>
      </c>
      <c r="AG1663">
        <v>22890</v>
      </c>
      <c r="AH1663">
        <v>42632</v>
      </c>
      <c r="AI1663">
        <v>14</v>
      </c>
      <c r="AJ1663">
        <v>137</v>
      </c>
      <c r="AK1663">
        <v>824</v>
      </c>
      <c r="AL1663">
        <v>-3.9</v>
      </c>
      <c r="AM1663">
        <v>372</v>
      </c>
      <c r="AN1663">
        <v>428</v>
      </c>
      <c r="AO1663">
        <v>0</v>
      </c>
      <c r="AP1663">
        <v>0</v>
      </c>
      <c r="AQ1663">
        <v>0</v>
      </c>
      <c r="AR1663">
        <v>0</v>
      </c>
      <c r="AS1663">
        <v>0</v>
      </c>
      <c r="AT1663">
        <v>0</v>
      </c>
      <c r="AU1663">
        <v>0</v>
      </c>
      <c r="AV1663">
        <v>80846</v>
      </c>
      <c r="AW1663">
        <v>34033</v>
      </c>
      <c r="AX1663">
        <v>8612</v>
      </c>
      <c r="AY1663">
        <v>4135</v>
      </c>
      <c r="AZ1663">
        <v>1</v>
      </c>
      <c r="BA1663">
        <v>5140.04</v>
      </c>
      <c r="BB1663">
        <v>0.8</v>
      </c>
    </row>
    <row r="1664" spans="1:54" x14ac:dyDescent="0.3">
      <c r="A1664">
        <v>30073</v>
      </c>
      <c r="B1664" t="s">
        <v>1674</v>
      </c>
      <c r="C1664" t="s">
        <v>972</v>
      </c>
      <c r="D1664">
        <v>6219</v>
      </c>
      <c r="E1664">
        <v>6153</v>
      </c>
      <c r="F1664">
        <v>1.1000000000000001</v>
      </c>
      <c r="G1664">
        <v>6153</v>
      </c>
      <c r="H1664">
        <v>6.6</v>
      </c>
      <c r="I1664">
        <v>24.5</v>
      </c>
      <c r="J1664">
        <v>19.600000000000001</v>
      </c>
      <c r="K1664">
        <v>51.3</v>
      </c>
      <c r="L1664">
        <v>82.3</v>
      </c>
      <c r="M1664">
        <v>0.3</v>
      </c>
      <c r="N1664">
        <v>14.5</v>
      </c>
      <c r="O1664">
        <v>0.3</v>
      </c>
      <c r="P1664">
        <v>0</v>
      </c>
      <c r="Q1664">
        <v>2.5</v>
      </c>
      <c r="R1664">
        <v>1.8</v>
      </c>
      <c r="S1664">
        <v>81.400000000000006</v>
      </c>
      <c r="T1664">
        <v>83.3</v>
      </c>
      <c r="U1664">
        <v>3.1</v>
      </c>
      <c r="V1664">
        <v>9</v>
      </c>
      <c r="W1664">
        <v>87</v>
      </c>
      <c r="X1664">
        <v>20.5</v>
      </c>
      <c r="Y1664">
        <v>477</v>
      </c>
      <c r="Z1664">
        <v>17.399999999999999</v>
      </c>
      <c r="AA1664">
        <v>2641</v>
      </c>
      <c r="AB1664">
        <v>69.099999999999994</v>
      </c>
      <c r="AC1664">
        <v>11</v>
      </c>
      <c r="AD1664">
        <v>99000</v>
      </c>
      <c r="AE1664">
        <v>2302</v>
      </c>
      <c r="AF1664">
        <v>2.52</v>
      </c>
      <c r="AG1664">
        <v>22256</v>
      </c>
      <c r="AH1664">
        <v>41277</v>
      </c>
      <c r="AI1664">
        <v>17.5</v>
      </c>
      <c r="AJ1664">
        <v>172</v>
      </c>
      <c r="AK1664">
        <v>1396</v>
      </c>
      <c r="AL1664">
        <v>2.4</v>
      </c>
      <c r="AM1664">
        <v>432</v>
      </c>
      <c r="AN1664">
        <v>496</v>
      </c>
      <c r="AO1664">
        <v>0</v>
      </c>
      <c r="AP1664">
        <v>0</v>
      </c>
      <c r="AQ1664">
        <v>0</v>
      </c>
      <c r="AR1664">
        <v>0</v>
      </c>
      <c r="AS1664">
        <v>0</v>
      </c>
      <c r="AT1664">
        <v>6.5</v>
      </c>
      <c r="AU1664">
        <v>0</v>
      </c>
      <c r="AV1664">
        <v>46119</v>
      </c>
      <c r="AW1664">
        <v>64672</v>
      </c>
      <c r="AX1664">
        <v>10886</v>
      </c>
      <c r="AY1664">
        <v>4191</v>
      </c>
      <c r="AZ1664">
        <v>0</v>
      </c>
      <c r="BA1664">
        <v>1622.86</v>
      </c>
      <c r="BB1664">
        <v>3.8</v>
      </c>
    </row>
    <row r="1665" spans="1:54" x14ac:dyDescent="0.3">
      <c r="A1665">
        <v>30075</v>
      </c>
      <c r="B1665" t="s">
        <v>1675</v>
      </c>
      <c r="C1665" t="s">
        <v>972</v>
      </c>
      <c r="D1665">
        <v>1783</v>
      </c>
      <c r="E1665">
        <v>1743</v>
      </c>
      <c r="F1665">
        <v>2.2999999999999998</v>
      </c>
      <c r="G1665">
        <v>1743</v>
      </c>
      <c r="H1665">
        <v>2.7</v>
      </c>
      <c r="I1665">
        <v>17.399999999999999</v>
      </c>
      <c r="J1665">
        <v>23.6</v>
      </c>
      <c r="K1665">
        <v>49.4</v>
      </c>
      <c r="L1665">
        <v>95.9</v>
      </c>
      <c r="M1665">
        <v>0.1</v>
      </c>
      <c r="N1665">
        <v>1.9</v>
      </c>
      <c r="O1665">
        <v>0.2</v>
      </c>
      <c r="P1665">
        <v>0</v>
      </c>
      <c r="Q1665">
        <v>2</v>
      </c>
      <c r="R1665">
        <v>2</v>
      </c>
      <c r="S1665">
        <v>94.2</v>
      </c>
      <c r="T1665">
        <v>88.5</v>
      </c>
      <c r="U1665">
        <v>0</v>
      </c>
      <c r="V1665">
        <v>1.8</v>
      </c>
      <c r="W1665">
        <v>93.1</v>
      </c>
      <c r="X1665">
        <v>19.899999999999999</v>
      </c>
      <c r="Y1665">
        <v>136</v>
      </c>
      <c r="Z1665">
        <v>13.7</v>
      </c>
      <c r="AA1665">
        <v>1013</v>
      </c>
      <c r="AB1665">
        <v>69.900000000000006</v>
      </c>
      <c r="AC1665">
        <v>4.0999999999999996</v>
      </c>
      <c r="AD1665">
        <v>105200</v>
      </c>
      <c r="AE1665">
        <v>720</v>
      </c>
      <c r="AF1665">
        <v>2.2599999999999998</v>
      </c>
      <c r="AG1665">
        <v>28528</v>
      </c>
      <c r="AH1665">
        <v>46250</v>
      </c>
      <c r="AI1665">
        <v>9.1999999999999993</v>
      </c>
      <c r="AJ1665">
        <v>74</v>
      </c>
      <c r="AK1665">
        <v>349</v>
      </c>
      <c r="AL1665">
        <v>6.1</v>
      </c>
      <c r="AM1665">
        <v>187</v>
      </c>
      <c r="AN1665">
        <v>190</v>
      </c>
      <c r="AO1665">
        <v>0</v>
      </c>
      <c r="AP1665">
        <v>0</v>
      </c>
      <c r="AQ1665">
        <v>0</v>
      </c>
      <c r="AR1665">
        <v>0</v>
      </c>
      <c r="AS1665">
        <v>0</v>
      </c>
      <c r="AT1665">
        <v>0</v>
      </c>
      <c r="AU1665">
        <v>0</v>
      </c>
      <c r="AV1665">
        <v>0</v>
      </c>
      <c r="AW1665">
        <v>13808</v>
      </c>
      <c r="AX1665">
        <v>8108</v>
      </c>
      <c r="AY1665">
        <v>2241</v>
      </c>
      <c r="AZ1665">
        <v>0</v>
      </c>
      <c r="BA1665">
        <v>3297.3</v>
      </c>
      <c r="BB1665">
        <v>0.5</v>
      </c>
    </row>
    <row r="1666" spans="1:54" x14ac:dyDescent="0.3">
      <c r="A1666">
        <v>30077</v>
      </c>
      <c r="B1666" t="s">
        <v>1487</v>
      </c>
      <c r="C1666" t="s">
        <v>972</v>
      </c>
      <c r="D1666">
        <v>6909</v>
      </c>
      <c r="E1666">
        <v>7027</v>
      </c>
      <c r="F1666">
        <v>-1.7</v>
      </c>
      <c r="G1666">
        <v>7027</v>
      </c>
      <c r="H1666">
        <v>4.2</v>
      </c>
      <c r="I1666">
        <v>15.6</v>
      </c>
      <c r="J1666">
        <v>18.5</v>
      </c>
      <c r="K1666">
        <v>38.1</v>
      </c>
      <c r="L1666">
        <v>92.3</v>
      </c>
      <c r="M1666">
        <v>1.1000000000000001</v>
      </c>
      <c r="N1666">
        <v>4.5999999999999996</v>
      </c>
      <c r="O1666">
        <v>0.5</v>
      </c>
      <c r="P1666">
        <v>0</v>
      </c>
      <c r="Q1666">
        <v>1.3</v>
      </c>
      <c r="R1666">
        <v>2.2999999999999998</v>
      </c>
      <c r="S1666">
        <v>90.4</v>
      </c>
      <c r="T1666">
        <v>79.400000000000006</v>
      </c>
      <c r="U1666">
        <v>0.4</v>
      </c>
      <c r="V1666">
        <v>5</v>
      </c>
      <c r="W1666">
        <v>90.3</v>
      </c>
      <c r="X1666">
        <v>17.8</v>
      </c>
      <c r="Y1666">
        <v>907</v>
      </c>
      <c r="Z1666">
        <v>14.9</v>
      </c>
      <c r="AA1666">
        <v>3097</v>
      </c>
      <c r="AB1666">
        <v>71.5</v>
      </c>
      <c r="AC1666">
        <v>7.5</v>
      </c>
      <c r="AD1666">
        <v>120900</v>
      </c>
      <c r="AE1666">
        <v>2411</v>
      </c>
      <c r="AF1666">
        <v>2.31</v>
      </c>
      <c r="AG1666">
        <v>19736</v>
      </c>
      <c r="AH1666">
        <v>40802</v>
      </c>
      <c r="AI1666">
        <v>15.3</v>
      </c>
      <c r="AJ1666">
        <v>163</v>
      </c>
      <c r="AK1666">
        <v>1072</v>
      </c>
      <c r="AL1666">
        <v>4.7</v>
      </c>
      <c r="AM1666">
        <v>481</v>
      </c>
      <c r="AN1666">
        <v>797</v>
      </c>
      <c r="AO1666">
        <v>0</v>
      </c>
      <c r="AP1666">
        <v>0</v>
      </c>
      <c r="AQ1666">
        <v>0</v>
      </c>
      <c r="AR1666">
        <v>0</v>
      </c>
      <c r="AS1666">
        <v>0</v>
      </c>
      <c r="AT1666">
        <v>0</v>
      </c>
      <c r="AU1666">
        <v>0</v>
      </c>
      <c r="AV1666">
        <v>0</v>
      </c>
      <c r="AW1666">
        <v>35007</v>
      </c>
      <c r="AX1666">
        <v>4921</v>
      </c>
      <c r="AY1666">
        <v>7269</v>
      </c>
      <c r="AZ1666">
        <v>17</v>
      </c>
      <c r="BA1666">
        <v>2326.39</v>
      </c>
      <c r="BB1666">
        <v>3</v>
      </c>
    </row>
    <row r="1667" spans="1:54" x14ac:dyDescent="0.3">
      <c r="A1667">
        <v>30079</v>
      </c>
      <c r="B1667" t="s">
        <v>88</v>
      </c>
      <c r="C1667" t="s">
        <v>972</v>
      </c>
      <c r="D1667">
        <v>1148</v>
      </c>
      <c r="E1667">
        <v>1179</v>
      </c>
      <c r="F1667">
        <v>-2.6</v>
      </c>
      <c r="G1667">
        <v>1179</v>
      </c>
      <c r="H1667">
        <v>6.5</v>
      </c>
      <c r="I1667">
        <v>18.3</v>
      </c>
      <c r="J1667">
        <v>30</v>
      </c>
      <c r="K1667">
        <v>49.2</v>
      </c>
      <c r="L1667">
        <v>94.8</v>
      </c>
      <c r="M1667">
        <v>0.3</v>
      </c>
      <c r="N1667">
        <v>0.4</v>
      </c>
      <c r="O1667">
        <v>0.9</v>
      </c>
      <c r="P1667">
        <v>0</v>
      </c>
      <c r="Q1667">
        <v>3.7</v>
      </c>
      <c r="R1667">
        <v>2.1</v>
      </c>
      <c r="S1667">
        <v>92.7</v>
      </c>
      <c r="T1667">
        <v>93.4</v>
      </c>
      <c r="U1667">
        <v>1.7</v>
      </c>
      <c r="V1667">
        <v>4.5999999999999996</v>
      </c>
      <c r="W1667">
        <v>86.8</v>
      </c>
      <c r="X1667">
        <v>16.899999999999999</v>
      </c>
      <c r="Y1667">
        <v>162</v>
      </c>
      <c r="Z1667">
        <v>16.899999999999999</v>
      </c>
      <c r="AA1667">
        <v>669</v>
      </c>
      <c r="AB1667">
        <v>86.9</v>
      </c>
      <c r="AC1667">
        <v>2.9</v>
      </c>
      <c r="AD1667">
        <v>69800</v>
      </c>
      <c r="AE1667">
        <v>502</v>
      </c>
      <c r="AF1667">
        <v>2.31</v>
      </c>
      <c r="AG1667">
        <v>20644</v>
      </c>
      <c r="AH1667">
        <v>38036</v>
      </c>
      <c r="AI1667">
        <v>21.5</v>
      </c>
      <c r="AJ1667">
        <v>39</v>
      </c>
      <c r="AK1667">
        <v>142</v>
      </c>
      <c r="AL1667">
        <v>-6.6</v>
      </c>
      <c r="AM1667">
        <v>83</v>
      </c>
      <c r="AN1667">
        <v>290</v>
      </c>
      <c r="AO1667">
        <v>0</v>
      </c>
      <c r="AP1667">
        <v>0</v>
      </c>
      <c r="AQ1667">
        <v>0</v>
      </c>
      <c r="AR1667">
        <v>0</v>
      </c>
      <c r="AS1667">
        <v>0</v>
      </c>
      <c r="AT1667">
        <v>0</v>
      </c>
      <c r="AU1667">
        <v>0</v>
      </c>
      <c r="AV1667">
        <v>0</v>
      </c>
      <c r="AW1667">
        <v>7425</v>
      </c>
      <c r="AX1667">
        <v>7025</v>
      </c>
      <c r="AY1667">
        <v>883</v>
      </c>
      <c r="AZ1667">
        <v>0</v>
      </c>
      <c r="BA1667">
        <v>1736.74</v>
      </c>
      <c r="BB1667">
        <v>0.7</v>
      </c>
    </row>
    <row r="1668" spans="1:54" x14ac:dyDescent="0.3">
      <c r="A1668">
        <v>30081</v>
      </c>
      <c r="B1668" t="s">
        <v>1676</v>
      </c>
      <c r="C1668" t="s">
        <v>972</v>
      </c>
      <c r="D1668">
        <v>41030</v>
      </c>
      <c r="E1668">
        <v>40212</v>
      </c>
      <c r="F1668">
        <v>2</v>
      </c>
      <c r="G1668">
        <v>40212</v>
      </c>
      <c r="H1668">
        <v>4.8</v>
      </c>
      <c r="I1668">
        <v>20.3</v>
      </c>
      <c r="J1668">
        <v>23.1</v>
      </c>
      <c r="K1668">
        <v>50.3</v>
      </c>
      <c r="L1668">
        <v>95.7</v>
      </c>
      <c r="M1668">
        <v>0.5</v>
      </c>
      <c r="N1668">
        <v>1.1000000000000001</v>
      </c>
      <c r="O1668">
        <v>0.7</v>
      </c>
      <c r="P1668">
        <v>0.1</v>
      </c>
      <c r="Q1668">
        <v>1.9</v>
      </c>
      <c r="R1668">
        <v>3.3</v>
      </c>
      <c r="S1668">
        <v>92.9</v>
      </c>
      <c r="T1668">
        <v>85</v>
      </c>
      <c r="U1668">
        <v>2.1</v>
      </c>
      <c r="V1668">
        <v>3.8</v>
      </c>
      <c r="W1668">
        <v>92.1</v>
      </c>
      <c r="X1668">
        <v>24.5</v>
      </c>
      <c r="Y1668">
        <v>4460</v>
      </c>
      <c r="Z1668">
        <v>26.1</v>
      </c>
      <c r="AA1668">
        <v>19553</v>
      </c>
      <c r="AB1668">
        <v>72.900000000000006</v>
      </c>
      <c r="AC1668">
        <v>9.5</v>
      </c>
      <c r="AD1668">
        <v>233700</v>
      </c>
      <c r="AE1668">
        <v>16848</v>
      </c>
      <c r="AF1668">
        <v>2.37</v>
      </c>
      <c r="AG1668">
        <v>22872</v>
      </c>
      <c r="AH1668">
        <v>38688</v>
      </c>
      <c r="AI1668">
        <v>16.8</v>
      </c>
      <c r="AJ1668">
        <v>1378</v>
      </c>
      <c r="AK1668">
        <v>8721</v>
      </c>
      <c r="AL1668">
        <v>2.2999999999999998</v>
      </c>
      <c r="AM1668">
        <v>4148</v>
      </c>
      <c r="AN1668">
        <v>6307</v>
      </c>
      <c r="AO1668">
        <v>0</v>
      </c>
      <c r="AP1668">
        <v>0</v>
      </c>
      <c r="AQ1668">
        <v>0</v>
      </c>
      <c r="AR1668">
        <v>0</v>
      </c>
      <c r="AS1668">
        <v>1.3</v>
      </c>
      <c r="AT1668">
        <v>0</v>
      </c>
      <c r="AU1668">
        <v>130234</v>
      </c>
      <c r="AV1668">
        <v>164994</v>
      </c>
      <c r="AW1668">
        <v>344777</v>
      </c>
      <c r="AX1668">
        <v>8556</v>
      </c>
      <c r="AY1668">
        <v>36471</v>
      </c>
      <c r="AZ1668">
        <v>15</v>
      </c>
      <c r="BA1668">
        <v>2390.8200000000002</v>
      </c>
      <c r="BB1668">
        <v>16.8</v>
      </c>
    </row>
    <row r="1669" spans="1:54" x14ac:dyDescent="0.3">
      <c r="A1669">
        <v>30083</v>
      </c>
      <c r="B1669" t="s">
        <v>544</v>
      </c>
      <c r="C1669" t="s">
        <v>972</v>
      </c>
      <c r="D1669">
        <v>11576</v>
      </c>
      <c r="E1669">
        <v>9746</v>
      </c>
      <c r="F1669">
        <v>18.8</v>
      </c>
      <c r="G1669">
        <v>9746</v>
      </c>
      <c r="H1669">
        <v>7.2</v>
      </c>
      <c r="I1669">
        <v>24.7</v>
      </c>
      <c r="J1669">
        <v>13</v>
      </c>
      <c r="K1669">
        <v>47.7</v>
      </c>
      <c r="L1669">
        <v>94.6</v>
      </c>
      <c r="M1669">
        <v>0.5</v>
      </c>
      <c r="N1669">
        <v>1.9</v>
      </c>
      <c r="O1669">
        <v>0.5</v>
      </c>
      <c r="P1669">
        <v>0.1</v>
      </c>
      <c r="Q1669">
        <v>2.5</v>
      </c>
      <c r="R1669">
        <v>4.8</v>
      </c>
      <c r="S1669">
        <v>90.3</v>
      </c>
      <c r="T1669">
        <v>82.7</v>
      </c>
      <c r="U1669">
        <v>1.5</v>
      </c>
      <c r="V1669">
        <v>3.6</v>
      </c>
      <c r="W1669">
        <v>90.2</v>
      </c>
      <c r="X1669">
        <v>17.7</v>
      </c>
      <c r="Y1669">
        <v>759</v>
      </c>
      <c r="Z1669">
        <v>17.3</v>
      </c>
      <c r="AA1669">
        <v>5010</v>
      </c>
      <c r="AB1669">
        <v>69.099999999999994</v>
      </c>
      <c r="AC1669">
        <v>13.1</v>
      </c>
      <c r="AD1669">
        <v>153000</v>
      </c>
      <c r="AE1669">
        <v>4270</v>
      </c>
      <c r="AF1669">
        <v>2.4</v>
      </c>
      <c r="AG1669">
        <v>32036</v>
      </c>
      <c r="AH1669">
        <v>58112</v>
      </c>
      <c r="AI1669">
        <v>14.2</v>
      </c>
      <c r="AJ1669">
        <v>573</v>
      </c>
      <c r="AK1669">
        <v>5810</v>
      </c>
      <c r="AL1669">
        <v>1.2</v>
      </c>
      <c r="AM1669">
        <v>948</v>
      </c>
      <c r="AN1669">
        <v>1060</v>
      </c>
      <c r="AO1669">
        <v>0</v>
      </c>
      <c r="AP1669">
        <v>0</v>
      </c>
      <c r="AQ1669">
        <v>0</v>
      </c>
      <c r="AR1669">
        <v>0</v>
      </c>
      <c r="AS1669">
        <v>0</v>
      </c>
      <c r="AT1669">
        <v>20.3</v>
      </c>
      <c r="AU1669">
        <v>0</v>
      </c>
      <c r="AV1669">
        <v>235835</v>
      </c>
      <c r="AW1669">
        <v>128640</v>
      </c>
      <c r="AX1669">
        <v>14138</v>
      </c>
      <c r="AY1669">
        <v>19700</v>
      </c>
      <c r="AZ1669">
        <v>164</v>
      </c>
      <c r="BA1669">
        <v>2084.14</v>
      </c>
      <c r="BB1669">
        <v>4.7</v>
      </c>
    </row>
    <row r="1670" spans="1:54" x14ac:dyDescent="0.3">
      <c r="A1670">
        <v>30085</v>
      </c>
      <c r="B1670" t="s">
        <v>1677</v>
      </c>
      <c r="C1670" t="s">
        <v>972</v>
      </c>
      <c r="D1670">
        <v>11332</v>
      </c>
      <c r="E1670">
        <v>10425</v>
      </c>
      <c r="F1670">
        <v>8.6999999999999993</v>
      </c>
      <c r="G1670">
        <v>10425</v>
      </c>
      <c r="H1670">
        <v>9.6999999999999993</v>
      </c>
      <c r="I1670">
        <v>32</v>
      </c>
      <c r="J1670">
        <v>10.5</v>
      </c>
      <c r="K1670">
        <v>49.7</v>
      </c>
      <c r="L1670">
        <v>38.1</v>
      </c>
      <c r="M1670">
        <v>0.3</v>
      </c>
      <c r="N1670">
        <v>58</v>
      </c>
      <c r="O1670">
        <v>0.4</v>
      </c>
      <c r="P1670">
        <v>0</v>
      </c>
      <c r="Q1670">
        <v>3.3</v>
      </c>
      <c r="R1670">
        <v>2.5</v>
      </c>
      <c r="S1670">
        <v>37.299999999999997</v>
      </c>
      <c r="T1670">
        <v>90.3</v>
      </c>
      <c r="U1670">
        <v>0.8</v>
      </c>
      <c r="V1670">
        <v>3.1</v>
      </c>
      <c r="W1670">
        <v>83.9</v>
      </c>
      <c r="X1670">
        <v>13.7</v>
      </c>
      <c r="Y1670">
        <v>504</v>
      </c>
      <c r="Z1670">
        <v>13.6</v>
      </c>
      <c r="AA1670">
        <v>4080</v>
      </c>
      <c r="AB1670">
        <v>58.9</v>
      </c>
      <c r="AC1670">
        <v>8.4</v>
      </c>
      <c r="AD1670">
        <v>70100</v>
      </c>
      <c r="AE1670">
        <v>3264</v>
      </c>
      <c r="AF1670">
        <v>3.21</v>
      </c>
      <c r="AG1670">
        <v>16888</v>
      </c>
      <c r="AH1670">
        <v>36920</v>
      </c>
      <c r="AI1670">
        <v>26.6</v>
      </c>
      <c r="AJ1670">
        <v>233</v>
      </c>
      <c r="AK1670">
        <v>2378</v>
      </c>
      <c r="AL1670">
        <v>19.3</v>
      </c>
      <c r="AM1670">
        <v>545</v>
      </c>
      <c r="AN1670">
        <v>673</v>
      </c>
      <c r="AO1670">
        <v>0</v>
      </c>
      <c r="AP1670">
        <v>0</v>
      </c>
      <c r="AQ1670">
        <v>0</v>
      </c>
      <c r="AR1670">
        <v>0</v>
      </c>
      <c r="AS1670">
        <v>0</v>
      </c>
      <c r="AT1670">
        <v>0</v>
      </c>
      <c r="AU1670">
        <v>0</v>
      </c>
      <c r="AV1670">
        <v>66280</v>
      </c>
      <c r="AW1670">
        <v>99861</v>
      </c>
      <c r="AX1670">
        <v>9869</v>
      </c>
      <c r="AY1670">
        <v>9667</v>
      </c>
      <c r="AZ1670">
        <v>12</v>
      </c>
      <c r="BA1670">
        <v>2354.79</v>
      </c>
      <c r="BB1670">
        <v>4.4000000000000004</v>
      </c>
    </row>
    <row r="1671" spans="1:54" x14ac:dyDescent="0.3">
      <c r="A1671">
        <v>30087</v>
      </c>
      <c r="B1671" t="s">
        <v>1678</v>
      </c>
      <c r="C1671" t="s">
        <v>972</v>
      </c>
      <c r="D1671">
        <v>9326</v>
      </c>
      <c r="E1671">
        <v>9235</v>
      </c>
      <c r="F1671">
        <v>1</v>
      </c>
      <c r="G1671">
        <v>9233</v>
      </c>
      <c r="H1671">
        <v>8.6999999999999993</v>
      </c>
      <c r="I1671">
        <v>29.2</v>
      </c>
      <c r="J1671">
        <v>13.6</v>
      </c>
      <c r="K1671">
        <v>49.6</v>
      </c>
      <c r="L1671">
        <v>59.7</v>
      </c>
      <c r="M1671">
        <v>0.3</v>
      </c>
      <c r="N1671">
        <v>36.299999999999997</v>
      </c>
      <c r="O1671">
        <v>0.5</v>
      </c>
      <c r="P1671">
        <v>0</v>
      </c>
      <c r="Q1671">
        <v>3.1</v>
      </c>
      <c r="R1671">
        <v>4.0999999999999996</v>
      </c>
      <c r="S1671">
        <v>58</v>
      </c>
      <c r="T1671">
        <v>92.7</v>
      </c>
      <c r="U1671">
        <v>1.4</v>
      </c>
      <c r="V1671">
        <v>8.4</v>
      </c>
      <c r="W1671">
        <v>89.1</v>
      </c>
      <c r="X1671">
        <v>22.3</v>
      </c>
      <c r="Y1671">
        <v>786</v>
      </c>
      <c r="Z1671">
        <v>14.1</v>
      </c>
      <c r="AA1671">
        <v>4107</v>
      </c>
      <c r="AB1671">
        <v>68.5</v>
      </c>
      <c r="AC1671">
        <v>13.6</v>
      </c>
      <c r="AD1671">
        <v>110900</v>
      </c>
      <c r="AE1671">
        <v>3268</v>
      </c>
      <c r="AF1671">
        <v>2.82</v>
      </c>
      <c r="AG1671">
        <v>22229</v>
      </c>
      <c r="AH1671">
        <v>48789</v>
      </c>
      <c r="AI1671">
        <v>17.3</v>
      </c>
      <c r="AJ1671">
        <v>184</v>
      </c>
      <c r="AK1671">
        <v>2437</v>
      </c>
      <c r="AL1671">
        <v>-4.9000000000000004</v>
      </c>
      <c r="AM1671">
        <v>533</v>
      </c>
      <c r="AN1671">
        <v>747</v>
      </c>
      <c r="AO1671">
        <v>0</v>
      </c>
      <c r="AP1671">
        <v>8.6</v>
      </c>
      <c r="AQ1671">
        <v>0</v>
      </c>
      <c r="AR1671">
        <v>0</v>
      </c>
      <c r="AS1671">
        <v>0</v>
      </c>
      <c r="AT1671">
        <v>19.899999999999999</v>
      </c>
      <c r="AU1671">
        <v>0</v>
      </c>
      <c r="AV1671">
        <v>0</v>
      </c>
      <c r="AW1671">
        <v>53358</v>
      </c>
      <c r="AX1671">
        <v>5847</v>
      </c>
      <c r="AY1671">
        <v>9014</v>
      </c>
      <c r="AZ1671">
        <v>0</v>
      </c>
      <c r="BA1671">
        <v>5010.3999999999996</v>
      </c>
      <c r="BB1671">
        <v>1.8</v>
      </c>
    </row>
    <row r="1672" spans="1:54" x14ac:dyDescent="0.3">
      <c r="A1672">
        <v>30089</v>
      </c>
      <c r="B1672" t="s">
        <v>9</v>
      </c>
      <c r="C1672" t="s">
        <v>972</v>
      </c>
      <c r="D1672">
        <v>11364</v>
      </c>
      <c r="E1672">
        <v>11413</v>
      </c>
      <c r="F1672">
        <v>-0.4</v>
      </c>
      <c r="G1672">
        <v>11413</v>
      </c>
      <c r="H1672">
        <v>4.5</v>
      </c>
      <c r="I1672">
        <v>18.2</v>
      </c>
      <c r="J1672">
        <v>26</v>
      </c>
      <c r="K1672">
        <v>48.9</v>
      </c>
      <c r="L1672">
        <v>91.8</v>
      </c>
      <c r="M1672">
        <v>0.3</v>
      </c>
      <c r="N1672">
        <v>4.5</v>
      </c>
      <c r="O1672">
        <v>0.5</v>
      </c>
      <c r="P1672">
        <v>0.1</v>
      </c>
      <c r="Q1672">
        <v>2.8</v>
      </c>
      <c r="R1672">
        <v>2.5</v>
      </c>
      <c r="S1672">
        <v>90</v>
      </c>
      <c r="T1672">
        <v>89.3</v>
      </c>
      <c r="U1672">
        <v>2.1</v>
      </c>
      <c r="V1672">
        <v>3.6</v>
      </c>
      <c r="W1672">
        <v>87.2</v>
      </c>
      <c r="X1672">
        <v>16.7</v>
      </c>
      <c r="Y1672">
        <v>1537</v>
      </c>
      <c r="Z1672">
        <v>22</v>
      </c>
      <c r="AA1672">
        <v>6660</v>
      </c>
      <c r="AB1672">
        <v>76.599999999999994</v>
      </c>
      <c r="AC1672">
        <v>5.4</v>
      </c>
      <c r="AD1672">
        <v>166500</v>
      </c>
      <c r="AE1672">
        <v>5149</v>
      </c>
      <c r="AF1672">
        <v>2.17</v>
      </c>
      <c r="AG1672">
        <v>19188</v>
      </c>
      <c r="AH1672">
        <v>32881</v>
      </c>
      <c r="AI1672">
        <v>22</v>
      </c>
      <c r="AJ1672">
        <v>353</v>
      </c>
      <c r="AK1672">
        <v>2020</v>
      </c>
      <c r="AL1672">
        <v>5.8</v>
      </c>
      <c r="AM1672">
        <v>1009</v>
      </c>
      <c r="AN1672">
        <v>1621</v>
      </c>
      <c r="AO1672">
        <v>0</v>
      </c>
      <c r="AP1672">
        <v>0</v>
      </c>
      <c r="AQ1672">
        <v>0</v>
      </c>
      <c r="AR1672">
        <v>0</v>
      </c>
      <c r="AS1672">
        <v>0</v>
      </c>
      <c r="AT1672">
        <v>0</v>
      </c>
      <c r="AU1672">
        <v>0</v>
      </c>
      <c r="AV1672">
        <v>0</v>
      </c>
      <c r="AW1672">
        <v>82124</v>
      </c>
      <c r="AX1672">
        <v>7460</v>
      </c>
      <c r="AY1672">
        <v>12192</v>
      </c>
      <c r="AZ1672">
        <v>0</v>
      </c>
      <c r="BA1672">
        <v>2760.52</v>
      </c>
      <c r="BB1672">
        <v>4.0999999999999996</v>
      </c>
    </row>
    <row r="1673" spans="1:54" x14ac:dyDescent="0.3">
      <c r="A1673">
        <v>30091</v>
      </c>
      <c r="B1673" t="s">
        <v>1444</v>
      </c>
      <c r="C1673" t="s">
        <v>972</v>
      </c>
      <c r="D1673">
        <v>3696</v>
      </c>
      <c r="E1673">
        <v>3384</v>
      </c>
      <c r="F1673">
        <v>9.1999999999999993</v>
      </c>
      <c r="G1673">
        <v>3384</v>
      </c>
      <c r="H1673">
        <v>5.4</v>
      </c>
      <c r="I1673">
        <v>20.9</v>
      </c>
      <c r="J1673">
        <v>20.8</v>
      </c>
      <c r="K1673">
        <v>49.1</v>
      </c>
      <c r="L1673">
        <v>95</v>
      </c>
      <c r="M1673">
        <v>0.4</v>
      </c>
      <c r="N1673">
        <v>2</v>
      </c>
      <c r="O1673">
        <v>0.4</v>
      </c>
      <c r="P1673">
        <v>0</v>
      </c>
      <c r="Q1673">
        <v>2.2000000000000002</v>
      </c>
      <c r="R1673">
        <v>2.2000000000000002</v>
      </c>
      <c r="S1673">
        <v>93.3</v>
      </c>
      <c r="T1673">
        <v>89.8</v>
      </c>
      <c r="U1673">
        <v>1.3</v>
      </c>
      <c r="V1673">
        <v>2</v>
      </c>
      <c r="W1673">
        <v>90.7</v>
      </c>
      <c r="X1673">
        <v>23.4</v>
      </c>
      <c r="Y1673">
        <v>299</v>
      </c>
      <c r="Z1673">
        <v>12.2</v>
      </c>
      <c r="AA1673">
        <v>2137</v>
      </c>
      <c r="AB1673">
        <v>74.400000000000006</v>
      </c>
      <c r="AC1673">
        <v>12.3</v>
      </c>
      <c r="AD1673">
        <v>109500</v>
      </c>
      <c r="AE1673">
        <v>1612</v>
      </c>
      <c r="AF1673">
        <v>2.09</v>
      </c>
      <c r="AG1673">
        <v>31378</v>
      </c>
      <c r="AH1673">
        <v>48667</v>
      </c>
      <c r="AI1673">
        <v>11.8</v>
      </c>
      <c r="AJ1673">
        <v>186</v>
      </c>
      <c r="AK1673">
        <v>1073</v>
      </c>
      <c r="AL1673">
        <v>9.5</v>
      </c>
      <c r="AM1673">
        <v>345</v>
      </c>
      <c r="AN1673">
        <v>0</v>
      </c>
      <c r="AO1673">
        <v>0</v>
      </c>
      <c r="AP1673">
        <v>0</v>
      </c>
      <c r="AQ1673">
        <v>0</v>
      </c>
      <c r="AR1673">
        <v>0</v>
      </c>
      <c r="AS1673">
        <v>0</v>
      </c>
      <c r="AT1673">
        <v>0</v>
      </c>
      <c r="AU1673">
        <v>0</v>
      </c>
      <c r="AV1673">
        <v>4959</v>
      </c>
      <c r="AW1673">
        <v>31524</v>
      </c>
      <c r="AX1673">
        <v>9450</v>
      </c>
      <c r="AY1673">
        <v>4772</v>
      </c>
      <c r="AZ1673">
        <v>3</v>
      </c>
      <c r="BA1673">
        <v>1677.08</v>
      </c>
      <c r="BB1673">
        <v>2</v>
      </c>
    </row>
    <row r="1674" spans="1:54" x14ac:dyDescent="0.3">
      <c r="A1674">
        <v>30093</v>
      </c>
      <c r="B1674" t="s">
        <v>1679</v>
      </c>
      <c r="C1674" t="s">
        <v>972</v>
      </c>
      <c r="D1674">
        <v>34680</v>
      </c>
      <c r="E1674">
        <v>34204</v>
      </c>
      <c r="F1674">
        <v>1.4</v>
      </c>
      <c r="G1674">
        <v>34200</v>
      </c>
      <c r="H1674">
        <v>5.8</v>
      </c>
      <c r="I1674">
        <v>20.5</v>
      </c>
      <c r="J1674">
        <v>17.3</v>
      </c>
      <c r="K1674">
        <v>49.3</v>
      </c>
      <c r="L1674">
        <v>94.4</v>
      </c>
      <c r="M1674">
        <v>0.5</v>
      </c>
      <c r="N1674">
        <v>2.1</v>
      </c>
      <c r="O1674">
        <v>0.7</v>
      </c>
      <c r="P1674">
        <v>0.1</v>
      </c>
      <c r="Q1674">
        <v>2.2000000000000002</v>
      </c>
      <c r="R1674">
        <v>4.2</v>
      </c>
      <c r="S1674">
        <v>91.1</v>
      </c>
      <c r="T1674">
        <v>80.400000000000006</v>
      </c>
      <c r="U1674">
        <v>1.9</v>
      </c>
      <c r="V1674">
        <v>4.0999999999999996</v>
      </c>
      <c r="W1674">
        <v>90.9</v>
      </c>
      <c r="X1674">
        <v>22.2</v>
      </c>
      <c r="Y1674">
        <v>3172</v>
      </c>
      <c r="Z1674">
        <v>15.6</v>
      </c>
      <c r="AA1674">
        <v>16811</v>
      </c>
      <c r="AB1674">
        <v>65.5</v>
      </c>
      <c r="AC1674">
        <v>21.1</v>
      </c>
      <c r="AD1674">
        <v>121900</v>
      </c>
      <c r="AE1674">
        <v>15042</v>
      </c>
      <c r="AF1674">
        <v>2.21</v>
      </c>
      <c r="AG1674">
        <v>23562</v>
      </c>
      <c r="AH1674">
        <v>38659</v>
      </c>
      <c r="AI1674">
        <v>19.100000000000001</v>
      </c>
      <c r="AJ1674">
        <v>1154</v>
      </c>
      <c r="AK1674">
        <v>13069</v>
      </c>
      <c r="AL1674">
        <v>-3.1</v>
      </c>
      <c r="AM1674">
        <v>2191</v>
      </c>
      <c r="AN1674">
        <v>3754</v>
      </c>
      <c r="AO1674">
        <v>0</v>
      </c>
      <c r="AP1674">
        <v>0</v>
      </c>
      <c r="AQ1674">
        <v>0</v>
      </c>
      <c r="AR1674">
        <v>0</v>
      </c>
      <c r="AS1674">
        <v>0</v>
      </c>
      <c r="AT1674">
        <v>24.5</v>
      </c>
      <c r="AU1674">
        <v>0</v>
      </c>
      <c r="AV1674">
        <v>0</v>
      </c>
      <c r="AW1674">
        <v>504698</v>
      </c>
      <c r="AX1674">
        <v>15486</v>
      </c>
      <c r="AY1674">
        <v>78285</v>
      </c>
      <c r="AZ1674">
        <v>58</v>
      </c>
      <c r="BA1674">
        <v>718.48</v>
      </c>
      <c r="BB1674">
        <v>47.6</v>
      </c>
    </row>
    <row r="1675" spans="1:54" x14ac:dyDescent="0.3">
      <c r="A1675">
        <v>30095</v>
      </c>
      <c r="B1675" t="s">
        <v>1680</v>
      </c>
      <c r="C1675" t="s">
        <v>972</v>
      </c>
      <c r="D1675">
        <v>9290</v>
      </c>
      <c r="E1675">
        <v>9117</v>
      </c>
      <c r="F1675">
        <v>1.9</v>
      </c>
      <c r="G1675">
        <v>9117</v>
      </c>
      <c r="H1675">
        <v>4.5999999999999996</v>
      </c>
      <c r="I1675">
        <v>21.6</v>
      </c>
      <c r="J1675">
        <v>20.100000000000001</v>
      </c>
      <c r="K1675">
        <v>49</v>
      </c>
      <c r="L1675">
        <v>96.3</v>
      </c>
      <c r="M1675">
        <v>0.3</v>
      </c>
      <c r="N1675">
        <v>1</v>
      </c>
      <c r="O1675">
        <v>0.4</v>
      </c>
      <c r="P1675">
        <v>0</v>
      </c>
      <c r="Q1675">
        <v>1.9</v>
      </c>
      <c r="R1675">
        <v>3.3</v>
      </c>
      <c r="S1675">
        <v>93.6</v>
      </c>
      <c r="T1675">
        <v>89.7</v>
      </c>
      <c r="U1675">
        <v>1</v>
      </c>
      <c r="V1675">
        <v>1.5</v>
      </c>
      <c r="W1675">
        <v>92.5</v>
      </c>
      <c r="X1675">
        <v>22.1</v>
      </c>
      <c r="Y1675">
        <v>1144</v>
      </c>
      <c r="Z1675">
        <v>28.1</v>
      </c>
      <c r="AA1675">
        <v>4812</v>
      </c>
      <c r="AB1675">
        <v>79.900000000000006</v>
      </c>
      <c r="AC1675">
        <v>2.5</v>
      </c>
      <c r="AD1675">
        <v>185900</v>
      </c>
      <c r="AE1675">
        <v>3757</v>
      </c>
      <c r="AF1675">
        <v>2.4</v>
      </c>
      <c r="AG1675">
        <v>28868</v>
      </c>
      <c r="AH1675">
        <v>57906</v>
      </c>
      <c r="AI1675">
        <v>7.8</v>
      </c>
      <c r="AJ1675">
        <v>258</v>
      </c>
      <c r="AK1675">
        <v>2615</v>
      </c>
      <c r="AL1675">
        <v>-2.5</v>
      </c>
      <c r="AM1675">
        <v>776</v>
      </c>
      <c r="AN1675">
        <v>1009</v>
      </c>
      <c r="AO1675">
        <v>0</v>
      </c>
      <c r="AP1675">
        <v>0</v>
      </c>
      <c r="AQ1675">
        <v>0</v>
      </c>
      <c r="AR1675">
        <v>0</v>
      </c>
      <c r="AS1675">
        <v>0</v>
      </c>
      <c r="AT1675">
        <v>0</v>
      </c>
      <c r="AU1675">
        <v>0</v>
      </c>
      <c r="AV1675">
        <v>14190</v>
      </c>
      <c r="AW1675">
        <v>103225</v>
      </c>
      <c r="AX1675">
        <v>11961</v>
      </c>
      <c r="AY1675">
        <v>9810</v>
      </c>
      <c r="AZ1675">
        <v>3</v>
      </c>
      <c r="BA1675">
        <v>1795.35</v>
      </c>
      <c r="BB1675">
        <v>5.0999999999999996</v>
      </c>
    </row>
    <row r="1676" spans="1:54" x14ac:dyDescent="0.3">
      <c r="A1676">
        <v>30097</v>
      </c>
      <c r="B1676" t="s">
        <v>1681</v>
      </c>
      <c r="C1676" t="s">
        <v>972</v>
      </c>
      <c r="D1676">
        <v>3665</v>
      </c>
      <c r="E1676">
        <v>3651</v>
      </c>
      <c r="F1676">
        <v>0.4</v>
      </c>
      <c r="G1676">
        <v>3651</v>
      </c>
      <c r="H1676">
        <v>4.3</v>
      </c>
      <c r="I1676">
        <v>22.2</v>
      </c>
      <c r="J1676">
        <v>23.5</v>
      </c>
      <c r="K1676">
        <v>50.5</v>
      </c>
      <c r="L1676">
        <v>96.8</v>
      </c>
      <c r="M1676">
        <v>0.1</v>
      </c>
      <c r="N1676">
        <v>0.7</v>
      </c>
      <c r="O1676">
        <v>0.5</v>
      </c>
      <c r="P1676">
        <v>0</v>
      </c>
      <c r="Q1676">
        <v>1.9</v>
      </c>
      <c r="R1676">
        <v>2</v>
      </c>
      <c r="S1676">
        <v>95.1</v>
      </c>
      <c r="T1676">
        <v>95</v>
      </c>
      <c r="U1676">
        <v>1.5</v>
      </c>
      <c r="V1676">
        <v>2.6</v>
      </c>
      <c r="W1676">
        <v>91.7</v>
      </c>
      <c r="X1676">
        <v>27.1</v>
      </c>
      <c r="Y1676">
        <v>304</v>
      </c>
      <c r="Z1676">
        <v>18.7</v>
      </c>
      <c r="AA1676">
        <v>2129</v>
      </c>
      <c r="AB1676">
        <v>73</v>
      </c>
      <c r="AC1676">
        <v>6.2</v>
      </c>
      <c r="AD1676">
        <v>192700</v>
      </c>
      <c r="AE1676">
        <v>1304</v>
      </c>
      <c r="AF1676">
        <v>2.73</v>
      </c>
      <c r="AG1676">
        <v>22743</v>
      </c>
      <c r="AH1676">
        <v>45938</v>
      </c>
      <c r="AI1676">
        <v>13.5</v>
      </c>
      <c r="AJ1676">
        <v>155</v>
      </c>
      <c r="AK1676">
        <v>998</v>
      </c>
      <c r="AL1676">
        <v>-3.8</v>
      </c>
      <c r="AM1676">
        <v>422</v>
      </c>
      <c r="AN1676">
        <v>541</v>
      </c>
      <c r="AO1676">
        <v>0</v>
      </c>
      <c r="AP1676">
        <v>0</v>
      </c>
      <c r="AQ1676">
        <v>0</v>
      </c>
      <c r="AR1676">
        <v>0</v>
      </c>
      <c r="AS1676">
        <v>0</v>
      </c>
      <c r="AT1676">
        <v>0</v>
      </c>
      <c r="AU1676">
        <v>0</v>
      </c>
      <c r="AV1676">
        <v>0</v>
      </c>
      <c r="AW1676">
        <v>42651</v>
      </c>
      <c r="AX1676">
        <v>11450</v>
      </c>
      <c r="AY1676">
        <v>6185</v>
      </c>
      <c r="AZ1676">
        <v>3</v>
      </c>
      <c r="BA1676">
        <v>1855.21</v>
      </c>
      <c r="BB1676">
        <v>2</v>
      </c>
    </row>
    <row r="1677" spans="1:54" x14ac:dyDescent="0.3">
      <c r="A1677">
        <v>30099</v>
      </c>
      <c r="B1677" t="s">
        <v>1331</v>
      </c>
      <c r="C1677" t="s">
        <v>972</v>
      </c>
      <c r="D1677">
        <v>6064</v>
      </c>
      <c r="E1677">
        <v>6073</v>
      </c>
      <c r="F1677">
        <v>-0.1</v>
      </c>
      <c r="G1677">
        <v>6073</v>
      </c>
      <c r="H1677">
        <v>6.1</v>
      </c>
      <c r="I1677">
        <v>23</v>
      </c>
      <c r="J1677">
        <v>22</v>
      </c>
      <c r="K1677">
        <v>50.9</v>
      </c>
      <c r="L1677">
        <v>96</v>
      </c>
      <c r="M1677">
        <v>0.1</v>
      </c>
      <c r="N1677">
        <v>1.6</v>
      </c>
      <c r="O1677">
        <v>0.2</v>
      </c>
      <c r="P1677">
        <v>0</v>
      </c>
      <c r="Q1677">
        <v>2.2000000000000002</v>
      </c>
      <c r="R1677">
        <v>1.4</v>
      </c>
      <c r="S1677">
        <v>94.7</v>
      </c>
      <c r="T1677">
        <v>90.1</v>
      </c>
      <c r="U1677">
        <v>1.6</v>
      </c>
      <c r="V1677">
        <v>3.9</v>
      </c>
      <c r="W1677">
        <v>90.4</v>
      </c>
      <c r="X1677">
        <v>24.5</v>
      </c>
      <c r="Y1677">
        <v>607</v>
      </c>
      <c r="Z1677">
        <v>20.399999999999999</v>
      </c>
      <c r="AA1677">
        <v>2882</v>
      </c>
      <c r="AB1677">
        <v>75.900000000000006</v>
      </c>
      <c r="AC1677">
        <v>8.5</v>
      </c>
      <c r="AD1677">
        <v>134700</v>
      </c>
      <c r="AE1677">
        <v>2303</v>
      </c>
      <c r="AF1677">
        <v>2.52</v>
      </c>
      <c r="AG1677">
        <v>22799</v>
      </c>
      <c r="AH1677">
        <v>43327</v>
      </c>
      <c r="AI1677">
        <v>15.1</v>
      </c>
      <c r="AJ1677">
        <v>206</v>
      </c>
      <c r="AK1677">
        <v>1213</v>
      </c>
      <c r="AL1677">
        <v>13</v>
      </c>
      <c r="AM1677">
        <v>597</v>
      </c>
      <c r="AN1677">
        <v>1024</v>
      </c>
      <c r="AO1677">
        <v>0</v>
      </c>
      <c r="AP1677">
        <v>0</v>
      </c>
      <c r="AQ1677">
        <v>0</v>
      </c>
      <c r="AR1677">
        <v>0</v>
      </c>
      <c r="AS1677">
        <v>0</v>
      </c>
      <c r="AT1677">
        <v>0</v>
      </c>
      <c r="AU1677">
        <v>0</v>
      </c>
      <c r="AV1677">
        <v>0</v>
      </c>
      <c r="AW1677">
        <v>43930</v>
      </c>
      <c r="AX1677">
        <v>7130</v>
      </c>
      <c r="AY1677">
        <v>2987</v>
      </c>
      <c r="AZ1677">
        <v>2</v>
      </c>
      <c r="BA1677">
        <v>2272.38</v>
      </c>
      <c r="BB1677">
        <v>2.7</v>
      </c>
    </row>
    <row r="1678" spans="1:54" x14ac:dyDescent="0.3">
      <c r="A1678">
        <v>30101</v>
      </c>
      <c r="B1678" t="s">
        <v>1682</v>
      </c>
      <c r="C1678" t="s">
        <v>972</v>
      </c>
      <c r="D1678">
        <v>5150</v>
      </c>
      <c r="E1678">
        <v>5324</v>
      </c>
      <c r="F1678">
        <v>-3.3</v>
      </c>
      <c r="G1678">
        <v>5324</v>
      </c>
      <c r="H1678">
        <v>5.3</v>
      </c>
      <c r="I1678">
        <v>19.899999999999999</v>
      </c>
      <c r="J1678">
        <v>15.6</v>
      </c>
      <c r="K1678">
        <v>43.6</v>
      </c>
      <c r="L1678">
        <v>91</v>
      </c>
      <c r="M1678">
        <v>0.8</v>
      </c>
      <c r="N1678">
        <v>5.6</v>
      </c>
      <c r="O1678">
        <v>0.6</v>
      </c>
      <c r="P1678">
        <v>0</v>
      </c>
      <c r="Q1678">
        <v>2</v>
      </c>
      <c r="R1678">
        <v>3</v>
      </c>
      <c r="S1678">
        <v>88.5</v>
      </c>
      <c r="T1678">
        <v>81.400000000000006</v>
      </c>
      <c r="U1678">
        <v>3.6</v>
      </c>
      <c r="V1678">
        <v>7</v>
      </c>
      <c r="W1678">
        <v>88.1</v>
      </c>
      <c r="X1678">
        <v>14.6</v>
      </c>
      <c r="Y1678">
        <v>722</v>
      </c>
      <c r="Z1678">
        <v>16.3</v>
      </c>
      <c r="AA1678">
        <v>2346</v>
      </c>
      <c r="AB1678">
        <v>63.5</v>
      </c>
      <c r="AC1678">
        <v>14.9</v>
      </c>
      <c r="AD1678">
        <v>106300</v>
      </c>
      <c r="AE1678">
        <v>1927</v>
      </c>
      <c r="AF1678">
        <v>2.2999999999999998</v>
      </c>
      <c r="AG1678">
        <v>23162</v>
      </c>
      <c r="AH1678">
        <v>46972</v>
      </c>
      <c r="AI1678">
        <v>16.3</v>
      </c>
      <c r="AJ1678">
        <v>194</v>
      </c>
      <c r="AK1678">
        <v>1618</v>
      </c>
      <c r="AL1678">
        <v>2.5</v>
      </c>
      <c r="AM1678">
        <v>338</v>
      </c>
      <c r="AN1678">
        <v>499</v>
      </c>
      <c r="AO1678">
        <v>0</v>
      </c>
      <c r="AP1678">
        <v>8.4</v>
      </c>
      <c r="AQ1678">
        <v>0</v>
      </c>
      <c r="AR1678">
        <v>0</v>
      </c>
      <c r="AS1678">
        <v>0</v>
      </c>
      <c r="AT1678">
        <v>25.3</v>
      </c>
      <c r="AU1678">
        <v>0</v>
      </c>
      <c r="AV1678">
        <v>96316</v>
      </c>
      <c r="AW1678">
        <v>54824</v>
      </c>
      <c r="AX1678">
        <v>10989</v>
      </c>
      <c r="AY1678">
        <v>10602</v>
      </c>
      <c r="AZ1678">
        <v>3</v>
      </c>
      <c r="BA1678">
        <v>1915.65</v>
      </c>
      <c r="BB1678">
        <v>2.8</v>
      </c>
    </row>
    <row r="1679" spans="1:54" x14ac:dyDescent="0.3">
      <c r="A1679">
        <v>30103</v>
      </c>
      <c r="B1679" t="s">
        <v>1683</v>
      </c>
      <c r="C1679" t="s">
        <v>972</v>
      </c>
      <c r="D1679">
        <v>692</v>
      </c>
      <c r="E1679">
        <v>718</v>
      </c>
      <c r="F1679">
        <v>-3.6</v>
      </c>
      <c r="G1679">
        <v>718</v>
      </c>
      <c r="H1679">
        <v>6.1</v>
      </c>
      <c r="I1679">
        <v>17.600000000000001</v>
      </c>
      <c r="J1679">
        <v>27</v>
      </c>
      <c r="K1679">
        <v>48</v>
      </c>
      <c r="L1679">
        <v>94.9</v>
      </c>
      <c r="M1679">
        <v>0.1</v>
      </c>
      <c r="N1679">
        <v>2.2000000000000002</v>
      </c>
      <c r="O1679">
        <v>0.4</v>
      </c>
      <c r="P1679">
        <v>0</v>
      </c>
      <c r="Q1679">
        <v>2.2999999999999998</v>
      </c>
      <c r="R1679">
        <v>2.7</v>
      </c>
      <c r="S1679">
        <v>93.1</v>
      </c>
      <c r="T1679">
        <v>92.1</v>
      </c>
      <c r="U1679">
        <v>1.4</v>
      </c>
      <c r="V1679">
        <v>6.9</v>
      </c>
      <c r="W1679">
        <v>86.4</v>
      </c>
      <c r="X1679">
        <v>21.3</v>
      </c>
      <c r="Y1679">
        <v>80</v>
      </c>
      <c r="Z1679">
        <v>21</v>
      </c>
      <c r="AA1679">
        <v>423</v>
      </c>
      <c r="AB1679">
        <v>70.2</v>
      </c>
      <c r="AC1679">
        <v>2.1</v>
      </c>
      <c r="AD1679">
        <v>67500</v>
      </c>
      <c r="AE1679">
        <v>332</v>
      </c>
      <c r="AF1679">
        <v>2.14</v>
      </c>
      <c r="AG1679">
        <v>23948</v>
      </c>
      <c r="AH1679">
        <v>37105</v>
      </c>
      <c r="AI1679">
        <v>11.3</v>
      </c>
      <c r="AJ1679">
        <v>18</v>
      </c>
      <c r="AK1679">
        <v>61</v>
      </c>
      <c r="AL1679">
        <v>-12.9</v>
      </c>
      <c r="AM1679">
        <v>62</v>
      </c>
      <c r="AN1679">
        <v>0</v>
      </c>
      <c r="AO1679">
        <v>0</v>
      </c>
      <c r="AP1679">
        <v>0</v>
      </c>
      <c r="AQ1679">
        <v>0</v>
      </c>
      <c r="AR1679">
        <v>0</v>
      </c>
      <c r="AS1679">
        <v>0</v>
      </c>
      <c r="AT1679">
        <v>0</v>
      </c>
      <c r="AU1679">
        <v>0</v>
      </c>
      <c r="AV1679">
        <v>0</v>
      </c>
      <c r="AW1679">
        <v>0</v>
      </c>
      <c r="AX1679">
        <v>0</v>
      </c>
      <c r="AY1679">
        <v>0</v>
      </c>
      <c r="AZ1679">
        <v>0</v>
      </c>
      <c r="BA1679">
        <v>977.4</v>
      </c>
      <c r="BB1679">
        <v>0.7</v>
      </c>
    </row>
    <row r="1680" spans="1:54" x14ac:dyDescent="0.3">
      <c r="A1680">
        <v>30105</v>
      </c>
      <c r="B1680" t="s">
        <v>1333</v>
      </c>
      <c r="C1680" t="s">
        <v>972</v>
      </c>
      <c r="D1680">
        <v>7640</v>
      </c>
      <c r="E1680">
        <v>7369</v>
      </c>
      <c r="F1680">
        <v>3.7</v>
      </c>
      <c r="G1680">
        <v>7369</v>
      </c>
      <c r="H1680">
        <v>5.4</v>
      </c>
      <c r="I1680">
        <v>22.7</v>
      </c>
      <c r="J1680">
        <v>20.8</v>
      </c>
      <c r="K1680">
        <v>49.5</v>
      </c>
      <c r="L1680">
        <v>87.1</v>
      </c>
      <c r="M1680">
        <v>0.4</v>
      </c>
      <c r="N1680">
        <v>9.4</v>
      </c>
      <c r="O1680">
        <v>0.7</v>
      </c>
      <c r="P1680">
        <v>0.1</v>
      </c>
      <c r="Q1680">
        <v>2.4</v>
      </c>
      <c r="R1680">
        <v>2.2000000000000002</v>
      </c>
      <c r="S1680">
        <v>85.4</v>
      </c>
      <c r="T1680">
        <v>91.5</v>
      </c>
      <c r="U1680">
        <v>1</v>
      </c>
      <c r="V1680">
        <v>1.8</v>
      </c>
      <c r="W1680">
        <v>91</v>
      </c>
      <c r="X1680">
        <v>17.100000000000001</v>
      </c>
      <c r="Y1680">
        <v>718</v>
      </c>
      <c r="Z1680">
        <v>17.5</v>
      </c>
      <c r="AA1680">
        <v>4844</v>
      </c>
      <c r="AB1680">
        <v>69</v>
      </c>
      <c r="AC1680">
        <v>20.3</v>
      </c>
      <c r="AD1680">
        <v>102300</v>
      </c>
      <c r="AE1680">
        <v>3248</v>
      </c>
      <c r="AF1680">
        <v>2.25</v>
      </c>
      <c r="AG1680">
        <v>25685</v>
      </c>
      <c r="AH1680">
        <v>47181</v>
      </c>
      <c r="AI1680">
        <v>13.5</v>
      </c>
      <c r="AJ1680">
        <v>270</v>
      </c>
      <c r="AK1680">
        <v>2244</v>
      </c>
      <c r="AL1680">
        <v>-0.8</v>
      </c>
      <c r="AM1680">
        <v>559</v>
      </c>
      <c r="AN1680">
        <v>0</v>
      </c>
      <c r="AO1680">
        <v>0</v>
      </c>
      <c r="AP1680">
        <v>0</v>
      </c>
      <c r="AQ1680">
        <v>0</v>
      </c>
      <c r="AR1680">
        <v>0</v>
      </c>
      <c r="AS1680">
        <v>0</v>
      </c>
      <c r="AT1680">
        <v>0</v>
      </c>
      <c r="AU1680">
        <v>0</v>
      </c>
      <c r="AV1680">
        <v>80403</v>
      </c>
      <c r="AW1680">
        <v>81315</v>
      </c>
      <c r="AX1680">
        <v>11829</v>
      </c>
      <c r="AY1680">
        <v>10950</v>
      </c>
      <c r="AZ1680">
        <v>1</v>
      </c>
      <c r="BA1680">
        <v>4925.82</v>
      </c>
      <c r="BB1680">
        <v>1.5</v>
      </c>
    </row>
    <row r="1681" spans="1:54" x14ac:dyDescent="0.3">
      <c r="A1681">
        <v>30107</v>
      </c>
      <c r="B1681" t="s">
        <v>1684</v>
      </c>
      <c r="C1681" t="s">
        <v>972</v>
      </c>
      <c r="D1681">
        <v>2102</v>
      </c>
      <c r="E1681">
        <v>2168</v>
      </c>
      <c r="F1681">
        <v>-3</v>
      </c>
      <c r="G1681">
        <v>2168</v>
      </c>
      <c r="H1681">
        <v>6.8</v>
      </c>
      <c r="I1681">
        <v>23.1</v>
      </c>
      <c r="J1681">
        <v>23.9</v>
      </c>
      <c r="K1681">
        <v>50.2</v>
      </c>
      <c r="L1681">
        <v>95.4</v>
      </c>
      <c r="M1681">
        <v>0.4</v>
      </c>
      <c r="N1681">
        <v>0.8</v>
      </c>
      <c r="O1681">
        <v>0.6</v>
      </c>
      <c r="P1681">
        <v>0</v>
      </c>
      <c r="Q1681">
        <v>2.8</v>
      </c>
      <c r="R1681">
        <v>1.7</v>
      </c>
      <c r="S1681">
        <v>93.9</v>
      </c>
      <c r="T1681">
        <v>94.7</v>
      </c>
      <c r="U1681">
        <v>0</v>
      </c>
      <c r="V1681">
        <v>18.5</v>
      </c>
      <c r="W1681">
        <v>80.400000000000006</v>
      </c>
      <c r="X1681">
        <v>19.2</v>
      </c>
      <c r="Y1681">
        <v>223</v>
      </c>
      <c r="Z1681">
        <v>13.2</v>
      </c>
      <c r="AA1681">
        <v>1193</v>
      </c>
      <c r="AB1681">
        <v>71.5</v>
      </c>
      <c r="AC1681">
        <v>8.8000000000000007</v>
      </c>
      <c r="AD1681">
        <v>78400</v>
      </c>
      <c r="AE1681">
        <v>817</v>
      </c>
      <c r="AF1681">
        <v>2.5</v>
      </c>
      <c r="AG1681">
        <v>17336</v>
      </c>
      <c r="AH1681">
        <v>31867</v>
      </c>
      <c r="AI1681">
        <v>11.2</v>
      </c>
      <c r="AJ1681">
        <v>59</v>
      </c>
      <c r="AK1681">
        <v>383</v>
      </c>
      <c r="AL1681">
        <v>1.6</v>
      </c>
      <c r="AM1681">
        <v>152</v>
      </c>
      <c r="AN1681">
        <v>316</v>
      </c>
      <c r="AO1681">
        <v>0</v>
      </c>
      <c r="AP1681">
        <v>0</v>
      </c>
      <c r="AQ1681">
        <v>0</v>
      </c>
      <c r="AR1681">
        <v>0</v>
      </c>
      <c r="AS1681">
        <v>0</v>
      </c>
      <c r="AT1681">
        <v>0</v>
      </c>
      <c r="AU1681">
        <v>0</v>
      </c>
      <c r="AV1681">
        <v>0</v>
      </c>
      <c r="AW1681">
        <v>18254</v>
      </c>
      <c r="AX1681">
        <v>9127</v>
      </c>
      <c r="AY1681">
        <v>1574</v>
      </c>
      <c r="AZ1681">
        <v>0</v>
      </c>
      <c r="BA1681">
        <v>1423.2</v>
      </c>
      <c r="BB1681">
        <v>1.5</v>
      </c>
    </row>
    <row r="1682" spans="1:54" x14ac:dyDescent="0.3">
      <c r="A1682">
        <v>30109</v>
      </c>
      <c r="B1682" t="s">
        <v>1685</v>
      </c>
      <c r="C1682" t="s">
        <v>972</v>
      </c>
      <c r="D1682">
        <v>1121</v>
      </c>
      <c r="E1682">
        <v>1017</v>
      </c>
      <c r="F1682">
        <v>10.199999999999999</v>
      </c>
      <c r="G1682">
        <v>1017</v>
      </c>
      <c r="H1682">
        <v>4.5999999999999996</v>
      </c>
      <c r="I1682">
        <v>21.3</v>
      </c>
      <c r="J1682">
        <v>24.6</v>
      </c>
      <c r="K1682">
        <v>48.9</v>
      </c>
      <c r="L1682">
        <v>97.7</v>
      </c>
      <c r="M1682">
        <v>0.1</v>
      </c>
      <c r="N1682">
        <v>0.4</v>
      </c>
      <c r="O1682">
        <v>0.4</v>
      </c>
      <c r="P1682">
        <v>0.1</v>
      </c>
      <c r="Q1682">
        <v>1.2</v>
      </c>
      <c r="R1682">
        <v>2.5</v>
      </c>
      <c r="S1682">
        <v>95.4</v>
      </c>
      <c r="T1682">
        <v>91.1</v>
      </c>
      <c r="U1682">
        <v>0.4</v>
      </c>
      <c r="V1682">
        <v>0.3</v>
      </c>
      <c r="W1682">
        <v>84</v>
      </c>
      <c r="X1682">
        <v>19.600000000000001</v>
      </c>
      <c r="Y1682">
        <v>82</v>
      </c>
      <c r="Z1682">
        <v>16.899999999999999</v>
      </c>
      <c r="AA1682">
        <v>536</v>
      </c>
      <c r="AB1682">
        <v>70.900000000000006</v>
      </c>
      <c r="AC1682">
        <v>6.8</v>
      </c>
      <c r="AD1682">
        <v>102700</v>
      </c>
      <c r="AE1682">
        <v>409</v>
      </c>
      <c r="AF1682">
        <v>2.2200000000000002</v>
      </c>
      <c r="AG1682">
        <v>27492</v>
      </c>
      <c r="AH1682">
        <v>41875</v>
      </c>
      <c r="AI1682">
        <v>13.3</v>
      </c>
      <c r="AJ1682">
        <v>39</v>
      </c>
      <c r="AK1682">
        <v>184</v>
      </c>
      <c r="AL1682">
        <v>-20.7</v>
      </c>
      <c r="AM1682">
        <v>91</v>
      </c>
      <c r="AN1682">
        <v>0</v>
      </c>
      <c r="AO1682">
        <v>0</v>
      </c>
      <c r="AP1682">
        <v>0</v>
      </c>
      <c r="AQ1682">
        <v>0</v>
      </c>
      <c r="AR1682">
        <v>0</v>
      </c>
      <c r="AS1682">
        <v>0</v>
      </c>
      <c r="AT1682">
        <v>0</v>
      </c>
      <c r="AU1682">
        <v>0</v>
      </c>
      <c r="AV1682">
        <v>0</v>
      </c>
      <c r="AW1682">
        <v>4305</v>
      </c>
      <c r="AX1682">
        <v>4767</v>
      </c>
      <c r="AY1682">
        <v>1057</v>
      </c>
      <c r="AZ1682">
        <v>5</v>
      </c>
      <c r="BA1682">
        <v>889.27</v>
      </c>
      <c r="BB1682">
        <v>1.1000000000000001</v>
      </c>
    </row>
    <row r="1683" spans="1:54" x14ac:dyDescent="0.3">
      <c r="A1683">
        <v>30111</v>
      </c>
      <c r="B1683" t="s">
        <v>1686</v>
      </c>
      <c r="C1683" t="s">
        <v>972</v>
      </c>
      <c r="D1683">
        <v>155634</v>
      </c>
      <c r="E1683">
        <v>147975</v>
      </c>
      <c r="F1683">
        <v>5.2</v>
      </c>
      <c r="G1683">
        <v>147972</v>
      </c>
      <c r="H1683">
        <v>6.4</v>
      </c>
      <c r="I1683">
        <v>23.6</v>
      </c>
      <c r="J1683">
        <v>15.3</v>
      </c>
      <c r="K1683">
        <v>50.9</v>
      </c>
      <c r="L1683">
        <v>91.3</v>
      </c>
      <c r="M1683">
        <v>0.8</v>
      </c>
      <c r="N1683">
        <v>4.5</v>
      </c>
      <c r="O1683">
        <v>0.8</v>
      </c>
      <c r="P1683">
        <v>0.1</v>
      </c>
      <c r="Q1683">
        <v>2.7</v>
      </c>
      <c r="R1683">
        <v>5.2</v>
      </c>
      <c r="S1683">
        <v>87.1</v>
      </c>
      <c r="T1683">
        <v>82.7</v>
      </c>
      <c r="U1683">
        <v>1.7</v>
      </c>
      <c r="V1683">
        <v>4</v>
      </c>
      <c r="W1683">
        <v>92.3</v>
      </c>
      <c r="X1683">
        <v>28.7</v>
      </c>
      <c r="Y1683">
        <v>13513</v>
      </c>
      <c r="Z1683">
        <v>19</v>
      </c>
      <c r="AA1683">
        <v>67062</v>
      </c>
      <c r="AB1683">
        <v>68.8</v>
      </c>
      <c r="AC1683">
        <v>19.899999999999999</v>
      </c>
      <c r="AD1683">
        <v>181500</v>
      </c>
      <c r="AE1683">
        <v>61023</v>
      </c>
      <c r="AF1683">
        <v>2.4</v>
      </c>
      <c r="AG1683">
        <v>27761</v>
      </c>
      <c r="AH1683">
        <v>51342</v>
      </c>
      <c r="AI1683">
        <v>12.3</v>
      </c>
      <c r="AJ1683">
        <v>5521</v>
      </c>
      <c r="AK1683">
        <v>68676</v>
      </c>
      <c r="AL1683">
        <v>3.1</v>
      </c>
      <c r="AM1683">
        <v>11126</v>
      </c>
      <c r="AN1683">
        <v>15726</v>
      </c>
      <c r="AO1683">
        <v>0.4</v>
      </c>
      <c r="AP1683">
        <v>2</v>
      </c>
      <c r="AQ1683">
        <v>0.8</v>
      </c>
      <c r="AR1683">
        <v>0</v>
      </c>
      <c r="AS1683">
        <v>0</v>
      </c>
      <c r="AT1683">
        <v>25</v>
      </c>
      <c r="AU1683">
        <v>5739955</v>
      </c>
      <c r="AV1683">
        <v>2772504</v>
      </c>
      <c r="AW1683">
        <v>2840723</v>
      </c>
      <c r="AX1683">
        <v>20284</v>
      </c>
      <c r="AY1683">
        <v>361729</v>
      </c>
      <c r="AZ1683">
        <v>642</v>
      </c>
      <c r="BA1683">
        <v>2633.29</v>
      </c>
      <c r="BB1683">
        <v>56.2</v>
      </c>
    </row>
    <row r="1684" spans="1:54" x14ac:dyDescent="0.3">
      <c r="A1684">
        <v>31000</v>
      </c>
      <c r="B1684" t="s">
        <v>971</v>
      </c>
      <c r="D1684">
        <v>1881503</v>
      </c>
      <c r="E1684">
        <v>1826341</v>
      </c>
      <c r="F1684">
        <v>3</v>
      </c>
      <c r="G1684">
        <v>1826341</v>
      </c>
      <c r="H1684">
        <v>6.9</v>
      </c>
      <c r="I1684">
        <v>24.8</v>
      </c>
      <c r="J1684">
        <v>14.4</v>
      </c>
      <c r="K1684">
        <v>50.2</v>
      </c>
      <c r="L1684">
        <v>89.4</v>
      </c>
      <c r="M1684">
        <v>4.9000000000000004</v>
      </c>
      <c r="N1684">
        <v>1.4</v>
      </c>
      <c r="O1684">
        <v>2.2000000000000002</v>
      </c>
      <c r="P1684">
        <v>0.1</v>
      </c>
      <c r="Q1684">
        <v>2</v>
      </c>
      <c r="R1684">
        <v>10.199999999999999</v>
      </c>
      <c r="S1684">
        <v>80.5</v>
      </c>
      <c r="T1684">
        <v>83.3</v>
      </c>
      <c r="U1684">
        <v>6.3</v>
      </c>
      <c r="V1684">
        <v>10.5</v>
      </c>
      <c r="W1684">
        <v>90.5</v>
      </c>
      <c r="X1684">
        <v>28.5</v>
      </c>
      <c r="Y1684">
        <v>142176</v>
      </c>
      <c r="Z1684">
        <v>18.100000000000001</v>
      </c>
      <c r="AA1684">
        <v>814970</v>
      </c>
      <c r="AB1684">
        <v>67</v>
      </c>
      <c r="AC1684">
        <v>19.600000000000001</v>
      </c>
      <c r="AD1684">
        <v>128000</v>
      </c>
      <c r="AE1684">
        <v>725787</v>
      </c>
      <c r="AF1684">
        <v>2.4700000000000002</v>
      </c>
      <c r="AG1684">
        <v>26899</v>
      </c>
      <c r="AH1684">
        <v>51672</v>
      </c>
      <c r="AI1684">
        <v>12.8</v>
      </c>
      <c r="AJ1684">
        <v>52585</v>
      </c>
      <c r="AK1684">
        <v>830073</v>
      </c>
      <c r="AL1684">
        <v>1.4</v>
      </c>
      <c r="AM1684">
        <v>127427</v>
      </c>
      <c r="AN1684">
        <v>159665</v>
      </c>
      <c r="AO1684">
        <v>1.8</v>
      </c>
      <c r="AP1684">
        <v>0.4</v>
      </c>
      <c r="AQ1684">
        <v>1.4</v>
      </c>
      <c r="AR1684">
        <v>0</v>
      </c>
      <c r="AS1684">
        <v>1.9</v>
      </c>
      <c r="AT1684">
        <v>25.7</v>
      </c>
      <c r="AU1684">
        <v>40157999</v>
      </c>
      <c r="AV1684">
        <v>24019868</v>
      </c>
      <c r="AW1684">
        <v>26486612</v>
      </c>
      <c r="AX1684">
        <v>14965</v>
      </c>
      <c r="AY1684">
        <v>2685580</v>
      </c>
      <c r="AZ1684">
        <v>7605</v>
      </c>
      <c r="BA1684">
        <v>76824.17</v>
      </c>
      <c r="BB1684">
        <v>23.8</v>
      </c>
    </row>
    <row r="1685" spans="1:54" x14ac:dyDescent="0.3">
      <c r="A1685">
        <v>31001</v>
      </c>
      <c r="B1685" t="s">
        <v>243</v>
      </c>
      <c r="C1685" t="s">
        <v>970</v>
      </c>
      <c r="D1685">
        <v>31457</v>
      </c>
      <c r="E1685">
        <v>31364</v>
      </c>
      <c r="F1685">
        <v>0.3</v>
      </c>
      <c r="G1685">
        <v>31364</v>
      </c>
      <c r="H1685">
        <v>6.3</v>
      </c>
      <c r="I1685">
        <v>23.4</v>
      </c>
      <c r="J1685">
        <v>16.5</v>
      </c>
      <c r="K1685">
        <v>49.9</v>
      </c>
      <c r="L1685">
        <v>95.1</v>
      </c>
      <c r="M1685">
        <v>1</v>
      </c>
      <c r="N1685">
        <v>0.9</v>
      </c>
      <c r="O1685">
        <v>1.7</v>
      </c>
      <c r="P1685">
        <v>0.1</v>
      </c>
      <c r="Q1685">
        <v>1.2</v>
      </c>
      <c r="R1685">
        <v>8.8000000000000007</v>
      </c>
      <c r="S1685">
        <v>87.4</v>
      </c>
      <c r="T1685">
        <v>82.7</v>
      </c>
      <c r="U1685">
        <v>4.7</v>
      </c>
      <c r="V1685">
        <v>7.1</v>
      </c>
      <c r="W1685">
        <v>90.7</v>
      </c>
      <c r="X1685">
        <v>20.399999999999999</v>
      </c>
      <c r="Y1685">
        <v>2511</v>
      </c>
      <c r="Z1685">
        <v>14.8</v>
      </c>
      <c r="AA1685">
        <v>13664</v>
      </c>
      <c r="AB1685">
        <v>69.8</v>
      </c>
      <c r="AC1685">
        <v>15.6</v>
      </c>
      <c r="AD1685">
        <v>98000</v>
      </c>
      <c r="AE1685">
        <v>12578</v>
      </c>
      <c r="AF1685">
        <v>2.37</v>
      </c>
      <c r="AG1685">
        <v>25571</v>
      </c>
      <c r="AH1685">
        <v>49440</v>
      </c>
      <c r="AI1685">
        <v>12.8</v>
      </c>
      <c r="AJ1685">
        <v>973</v>
      </c>
      <c r="AK1685">
        <v>13290</v>
      </c>
      <c r="AL1685">
        <v>-0.7</v>
      </c>
      <c r="AM1685">
        <v>2148</v>
      </c>
      <c r="AN1685">
        <v>2853</v>
      </c>
      <c r="AO1685">
        <v>0</v>
      </c>
      <c r="AP1685">
        <v>0</v>
      </c>
      <c r="AQ1685">
        <v>0</v>
      </c>
      <c r="AR1685">
        <v>0</v>
      </c>
      <c r="AS1685">
        <v>0</v>
      </c>
      <c r="AT1685">
        <v>22.5</v>
      </c>
      <c r="AU1685">
        <v>0</v>
      </c>
      <c r="AV1685">
        <v>499735</v>
      </c>
      <c r="AW1685">
        <v>360802</v>
      </c>
      <c r="AX1685">
        <v>10976</v>
      </c>
      <c r="AY1685">
        <v>43747</v>
      </c>
      <c r="AZ1685">
        <v>120</v>
      </c>
      <c r="BA1685">
        <v>563.27</v>
      </c>
      <c r="BB1685">
        <v>55.7</v>
      </c>
    </row>
    <row r="1686" spans="1:54" x14ac:dyDescent="0.3">
      <c r="A1686">
        <v>31003</v>
      </c>
      <c r="B1686" t="s">
        <v>1687</v>
      </c>
      <c r="C1686" t="s">
        <v>970</v>
      </c>
      <c r="D1686">
        <v>6398</v>
      </c>
      <c r="E1686">
        <v>6685</v>
      </c>
      <c r="F1686">
        <v>-4.3</v>
      </c>
      <c r="G1686">
        <v>6685</v>
      </c>
      <c r="H1686">
        <v>6.6</v>
      </c>
      <c r="I1686">
        <v>23.4</v>
      </c>
      <c r="J1686">
        <v>22.4</v>
      </c>
      <c r="K1686">
        <v>50.5</v>
      </c>
      <c r="L1686">
        <v>98.5</v>
      </c>
      <c r="M1686">
        <v>0.3</v>
      </c>
      <c r="N1686">
        <v>0.2</v>
      </c>
      <c r="O1686">
        <v>0.4</v>
      </c>
      <c r="P1686">
        <v>0</v>
      </c>
      <c r="Q1686">
        <v>0.6</v>
      </c>
      <c r="R1686">
        <v>3</v>
      </c>
      <c r="S1686">
        <v>95.7</v>
      </c>
      <c r="T1686">
        <v>90.8</v>
      </c>
      <c r="U1686">
        <v>1.5</v>
      </c>
      <c r="V1686">
        <v>3.5</v>
      </c>
      <c r="W1686">
        <v>90.8</v>
      </c>
      <c r="X1686">
        <v>16.7</v>
      </c>
      <c r="Y1686">
        <v>587</v>
      </c>
      <c r="Z1686">
        <v>17.2</v>
      </c>
      <c r="AA1686">
        <v>3287</v>
      </c>
      <c r="AB1686">
        <v>75.2</v>
      </c>
      <c r="AC1686">
        <v>3.6</v>
      </c>
      <c r="AD1686">
        <v>74300</v>
      </c>
      <c r="AE1686">
        <v>2855</v>
      </c>
      <c r="AF1686">
        <v>2.2799999999999998</v>
      </c>
      <c r="AG1686">
        <v>25186</v>
      </c>
      <c r="AH1686">
        <v>43518</v>
      </c>
      <c r="AI1686">
        <v>11</v>
      </c>
      <c r="AJ1686">
        <v>219</v>
      </c>
      <c r="AK1686">
        <v>1398</v>
      </c>
      <c r="AL1686">
        <v>-3</v>
      </c>
      <c r="AM1686">
        <v>623</v>
      </c>
      <c r="AN1686">
        <v>0</v>
      </c>
      <c r="AO1686">
        <v>0</v>
      </c>
      <c r="AP1686">
        <v>0</v>
      </c>
      <c r="AQ1686">
        <v>0</v>
      </c>
      <c r="AR1686">
        <v>0</v>
      </c>
      <c r="AS1686">
        <v>0</v>
      </c>
      <c r="AT1686">
        <v>0</v>
      </c>
      <c r="AU1686">
        <v>0</v>
      </c>
      <c r="AV1686">
        <v>136290</v>
      </c>
      <c r="AW1686">
        <v>57007</v>
      </c>
      <c r="AX1686">
        <v>8534</v>
      </c>
      <c r="AY1686">
        <v>2432</v>
      </c>
      <c r="AZ1686">
        <v>11</v>
      </c>
      <c r="BA1686">
        <v>857.22</v>
      </c>
      <c r="BB1686">
        <v>7.8</v>
      </c>
    </row>
    <row r="1687" spans="1:54" x14ac:dyDescent="0.3">
      <c r="A1687">
        <v>31005</v>
      </c>
      <c r="B1687" t="s">
        <v>1688</v>
      </c>
      <c r="C1687" t="s">
        <v>970</v>
      </c>
      <c r="D1687">
        <v>453</v>
      </c>
      <c r="E1687">
        <v>460</v>
      </c>
      <c r="F1687">
        <v>-1.5</v>
      </c>
      <c r="G1687">
        <v>460</v>
      </c>
      <c r="H1687">
        <v>5.7</v>
      </c>
      <c r="I1687">
        <v>28</v>
      </c>
      <c r="J1687">
        <v>21.2</v>
      </c>
      <c r="K1687">
        <v>51.9</v>
      </c>
      <c r="L1687">
        <v>96.7</v>
      </c>
      <c r="M1687">
        <v>0.2</v>
      </c>
      <c r="N1687">
        <v>0.4</v>
      </c>
      <c r="O1687">
        <v>0.2</v>
      </c>
      <c r="P1687">
        <v>0</v>
      </c>
      <c r="Q1687">
        <v>2.4</v>
      </c>
      <c r="R1687">
        <v>5.0999999999999996</v>
      </c>
      <c r="S1687">
        <v>93.2</v>
      </c>
      <c r="T1687">
        <v>81.2</v>
      </c>
      <c r="U1687">
        <v>0</v>
      </c>
      <c r="V1687">
        <v>2.4</v>
      </c>
      <c r="W1687">
        <v>94.5</v>
      </c>
      <c r="X1687">
        <v>31.7</v>
      </c>
      <c r="Y1687">
        <v>31</v>
      </c>
      <c r="Z1687">
        <v>20.7</v>
      </c>
      <c r="AA1687">
        <v>252</v>
      </c>
      <c r="AB1687">
        <v>61.6</v>
      </c>
      <c r="AC1687">
        <v>0.4</v>
      </c>
      <c r="AD1687">
        <v>76400</v>
      </c>
      <c r="AE1687">
        <v>177</v>
      </c>
      <c r="AF1687">
        <v>2.86</v>
      </c>
      <c r="AG1687">
        <v>17656</v>
      </c>
      <c r="AH1687">
        <v>40568</v>
      </c>
      <c r="AI1687">
        <v>6.9</v>
      </c>
      <c r="AJ1687">
        <v>10</v>
      </c>
      <c r="AK1687">
        <v>0</v>
      </c>
      <c r="AL1687">
        <v>0</v>
      </c>
      <c r="AM1687">
        <v>42</v>
      </c>
      <c r="AN1687">
        <v>0</v>
      </c>
      <c r="AO1687">
        <v>0</v>
      </c>
      <c r="AP1687">
        <v>0</v>
      </c>
      <c r="AQ1687">
        <v>0</v>
      </c>
      <c r="AR1687">
        <v>0</v>
      </c>
      <c r="AS1687">
        <v>0</v>
      </c>
      <c r="AT1687">
        <v>0</v>
      </c>
      <c r="AU1687">
        <v>0</v>
      </c>
      <c r="AV1687">
        <v>0</v>
      </c>
      <c r="AW1687">
        <v>937</v>
      </c>
      <c r="AX1687">
        <v>2519</v>
      </c>
      <c r="AY1687">
        <v>0</v>
      </c>
      <c r="AZ1687">
        <v>0</v>
      </c>
      <c r="BA1687">
        <v>715.36</v>
      </c>
      <c r="BB1687">
        <v>0.6</v>
      </c>
    </row>
    <row r="1688" spans="1:54" x14ac:dyDescent="0.3">
      <c r="A1688">
        <v>31007</v>
      </c>
      <c r="B1688" t="s">
        <v>1689</v>
      </c>
      <c r="C1688" t="s">
        <v>970</v>
      </c>
      <c r="D1688">
        <v>764</v>
      </c>
      <c r="E1688">
        <v>690</v>
      </c>
      <c r="F1688">
        <v>10.7</v>
      </c>
      <c r="G1688">
        <v>690</v>
      </c>
      <c r="H1688">
        <v>6</v>
      </c>
      <c r="I1688">
        <v>19</v>
      </c>
      <c r="J1688">
        <v>29.6</v>
      </c>
      <c r="K1688">
        <v>49.5</v>
      </c>
      <c r="L1688">
        <v>96.5</v>
      </c>
      <c r="M1688">
        <v>2.6</v>
      </c>
      <c r="N1688">
        <v>0.3</v>
      </c>
      <c r="O1688">
        <v>0</v>
      </c>
      <c r="P1688">
        <v>0</v>
      </c>
      <c r="Q1688">
        <v>0.7</v>
      </c>
      <c r="R1688">
        <v>4.0999999999999996</v>
      </c>
      <c r="S1688">
        <v>92.4</v>
      </c>
      <c r="T1688">
        <v>90.1</v>
      </c>
      <c r="U1688">
        <v>4.7</v>
      </c>
      <c r="V1688">
        <v>4</v>
      </c>
      <c r="W1688">
        <v>91.3</v>
      </c>
      <c r="X1688">
        <v>15.8</v>
      </c>
      <c r="Y1688">
        <v>66</v>
      </c>
      <c r="Z1688">
        <v>25.3</v>
      </c>
      <c r="AA1688">
        <v>365</v>
      </c>
      <c r="AB1688">
        <v>63.6</v>
      </c>
      <c r="AC1688">
        <v>2</v>
      </c>
      <c r="AD1688">
        <v>85000</v>
      </c>
      <c r="AE1688">
        <v>330</v>
      </c>
      <c r="AF1688">
        <v>2.4700000000000002</v>
      </c>
      <c r="AG1688">
        <v>25814</v>
      </c>
      <c r="AH1688">
        <v>36875</v>
      </c>
      <c r="AI1688">
        <v>15.4</v>
      </c>
      <c r="AJ1688">
        <v>10</v>
      </c>
      <c r="AK1688">
        <v>0</v>
      </c>
      <c r="AL1688">
        <v>0</v>
      </c>
      <c r="AM1688">
        <v>39</v>
      </c>
      <c r="AN1688">
        <v>39</v>
      </c>
      <c r="AO1688">
        <v>0</v>
      </c>
      <c r="AP1688">
        <v>0</v>
      </c>
      <c r="AQ1688">
        <v>0</v>
      </c>
      <c r="AR1688">
        <v>0</v>
      </c>
      <c r="AS1688">
        <v>0</v>
      </c>
      <c r="AT1688">
        <v>0</v>
      </c>
      <c r="AU1688">
        <v>0</v>
      </c>
      <c r="AV1688">
        <v>0</v>
      </c>
      <c r="AW1688">
        <v>0</v>
      </c>
      <c r="AX1688">
        <v>0</v>
      </c>
      <c r="AY1688">
        <v>0</v>
      </c>
      <c r="AZ1688">
        <v>0</v>
      </c>
      <c r="BA1688">
        <v>746.11</v>
      </c>
      <c r="BB1688">
        <v>0.9</v>
      </c>
    </row>
    <row r="1689" spans="1:54" x14ac:dyDescent="0.3">
      <c r="A1689">
        <v>31009</v>
      </c>
      <c r="B1689" t="s">
        <v>535</v>
      </c>
      <c r="C1689" t="s">
        <v>970</v>
      </c>
      <c r="D1689">
        <v>504</v>
      </c>
      <c r="E1689">
        <v>478</v>
      </c>
      <c r="F1689">
        <v>5.4</v>
      </c>
      <c r="G1689">
        <v>478</v>
      </c>
      <c r="H1689">
        <v>8.3000000000000007</v>
      </c>
      <c r="I1689">
        <v>23.4</v>
      </c>
      <c r="J1689">
        <v>21.8</v>
      </c>
      <c r="K1689">
        <v>48</v>
      </c>
      <c r="L1689">
        <v>98.8</v>
      </c>
      <c r="M1689">
        <v>0.2</v>
      </c>
      <c r="N1689">
        <v>0.2</v>
      </c>
      <c r="O1689">
        <v>0</v>
      </c>
      <c r="P1689">
        <v>0</v>
      </c>
      <c r="Q1689">
        <v>0.8</v>
      </c>
      <c r="R1689">
        <v>0.2</v>
      </c>
      <c r="S1689">
        <v>98.6</v>
      </c>
      <c r="T1689">
        <v>88.1</v>
      </c>
      <c r="U1689">
        <v>1.2</v>
      </c>
      <c r="V1689">
        <v>0.7</v>
      </c>
      <c r="W1689">
        <v>99</v>
      </c>
      <c r="X1689">
        <v>16</v>
      </c>
      <c r="Y1689">
        <v>46</v>
      </c>
      <c r="Z1689">
        <v>22.4</v>
      </c>
      <c r="AA1689">
        <v>323</v>
      </c>
      <c r="AB1689">
        <v>58.2</v>
      </c>
      <c r="AC1689">
        <v>0.8</v>
      </c>
      <c r="AD1689">
        <v>57200</v>
      </c>
      <c r="AE1689">
        <v>249</v>
      </c>
      <c r="AF1689">
        <v>2.35</v>
      </c>
      <c r="AG1689">
        <v>19141</v>
      </c>
      <c r="AH1689">
        <v>42917</v>
      </c>
      <c r="AI1689">
        <v>17.7</v>
      </c>
      <c r="AJ1689">
        <v>8</v>
      </c>
      <c r="AK1689">
        <v>0</v>
      </c>
      <c r="AL1689">
        <v>0</v>
      </c>
      <c r="AM1689">
        <v>45</v>
      </c>
      <c r="AN1689">
        <v>0</v>
      </c>
      <c r="AO1689">
        <v>0</v>
      </c>
      <c r="AP1689">
        <v>0</v>
      </c>
      <c r="AQ1689">
        <v>0</v>
      </c>
      <c r="AR1689">
        <v>0</v>
      </c>
      <c r="AS1689">
        <v>0</v>
      </c>
      <c r="AT1689">
        <v>0</v>
      </c>
      <c r="AU1689">
        <v>0</v>
      </c>
      <c r="AV1689">
        <v>0</v>
      </c>
      <c r="AW1689">
        <v>0</v>
      </c>
      <c r="AX1689">
        <v>0</v>
      </c>
      <c r="AY1689">
        <v>0</v>
      </c>
      <c r="AZ1689">
        <v>0</v>
      </c>
      <c r="BA1689">
        <v>710.87</v>
      </c>
      <c r="BB1689">
        <v>0.7</v>
      </c>
    </row>
    <row r="1690" spans="1:54" x14ac:dyDescent="0.3">
      <c r="A1690">
        <v>31011</v>
      </c>
      <c r="B1690" t="s">
        <v>126</v>
      </c>
      <c r="C1690" t="s">
        <v>970</v>
      </c>
      <c r="D1690">
        <v>5353</v>
      </c>
      <c r="E1690">
        <v>5505</v>
      </c>
      <c r="F1690">
        <v>-2.8</v>
      </c>
      <c r="G1690">
        <v>5505</v>
      </c>
      <c r="H1690">
        <v>5.6</v>
      </c>
      <c r="I1690">
        <v>23</v>
      </c>
      <c r="J1690">
        <v>21.6</v>
      </c>
      <c r="K1690">
        <v>49.8</v>
      </c>
      <c r="L1690">
        <v>98.3</v>
      </c>
      <c r="M1690">
        <v>0.4</v>
      </c>
      <c r="N1690">
        <v>0.3</v>
      </c>
      <c r="O1690">
        <v>0.3</v>
      </c>
      <c r="P1690">
        <v>0</v>
      </c>
      <c r="Q1690">
        <v>0.7</v>
      </c>
      <c r="R1690">
        <v>1.7</v>
      </c>
      <c r="S1690">
        <v>96.9</v>
      </c>
      <c r="T1690">
        <v>89.8</v>
      </c>
      <c r="U1690">
        <v>1.1000000000000001</v>
      </c>
      <c r="V1690">
        <v>2.5</v>
      </c>
      <c r="W1690">
        <v>93.1</v>
      </c>
      <c r="X1690">
        <v>13.8</v>
      </c>
      <c r="Y1690">
        <v>514</v>
      </c>
      <c r="Z1690">
        <v>17.2</v>
      </c>
      <c r="AA1690">
        <v>2643</v>
      </c>
      <c r="AB1690">
        <v>77</v>
      </c>
      <c r="AC1690">
        <v>6.7</v>
      </c>
      <c r="AD1690">
        <v>85000</v>
      </c>
      <c r="AE1690">
        <v>2242</v>
      </c>
      <c r="AF1690">
        <v>2.38</v>
      </c>
      <c r="AG1690">
        <v>25590</v>
      </c>
      <c r="AH1690">
        <v>45246</v>
      </c>
      <c r="AI1690">
        <v>9.6999999999999993</v>
      </c>
      <c r="AJ1690">
        <v>191</v>
      </c>
      <c r="AK1690">
        <v>1415</v>
      </c>
      <c r="AL1690">
        <v>-0.6</v>
      </c>
      <c r="AM1690">
        <v>519</v>
      </c>
      <c r="AN1690">
        <v>703</v>
      </c>
      <c r="AO1690">
        <v>0</v>
      </c>
      <c r="AP1690">
        <v>0</v>
      </c>
      <c r="AQ1690">
        <v>0</v>
      </c>
      <c r="AR1690">
        <v>0</v>
      </c>
      <c r="AS1690">
        <v>0</v>
      </c>
      <c r="AT1690">
        <v>0</v>
      </c>
      <c r="AU1690">
        <v>0</v>
      </c>
      <c r="AV1690">
        <v>92681</v>
      </c>
      <c r="AW1690">
        <v>81645</v>
      </c>
      <c r="AX1690">
        <v>14818</v>
      </c>
      <c r="AY1690">
        <v>3551</v>
      </c>
      <c r="AZ1690">
        <v>0</v>
      </c>
      <c r="BA1690">
        <v>686.55</v>
      </c>
      <c r="BB1690">
        <v>8</v>
      </c>
    </row>
    <row r="1691" spans="1:54" x14ac:dyDescent="0.3">
      <c r="A1691">
        <v>31013</v>
      </c>
      <c r="B1691" t="s">
        <v>1690</v>
      </c>
      <c r="C1691" t="s">
        <v>970</v>
      </c>
      <c r="D1691">
        <v>11340</v>
      </c>
      <c r="E1691">
        <v>11308</v>
      </c>
      <c r="F1691">
        <v>0.3</v>
      </c>
      <c r="G1691">
        <v>11308</v>
      </c>
      <c r="H1691">
        <v>7.1</v>
      </c>
      <c r="I1691">
        <v>25.3</v>
      </c>
      <c r="J1691">
        <v>16.100000000000001</v>
      </c>
      <c r="K1691">
        <v>49.9</v>
      </c>
      <c r="L1691">
        <v>92.5</v>
      </c>
      <c r="M1691">
        <v>0.7</v>
      </c>
      <c r="N1691">
        <v>4.0999999999999996</v>
      </c>
      <c r="O1691">
        <v>0.5</v>
      </c>
      <c r="P1691">
        <v>0</v>
      </c>
      <c r="Q1691">
        <v>2.2000000000000002</v>
      </c>
      <c r="R1691">
        <v>11.9</v>
      </c>
      <c r="S1691">
        <v>82.8</v>
      </c>
      <c r="T1691">
        <v>82</v>
      </c>
      <c r="U1691">
        <v>1.7</v>
      </c>
      <c r="V1691">
        <v>5.3</v>
      </c>
      <c r="W1691">
        <v>90.4</v>
      </c>
      <c r="X1691">
        <v>17.600000000000001</v>
      </c>
      <c r="Y1691">
        <v>998</v>
      </c>
      <c r="Z1691">
        <v>11.6</v>
      </c>
      <c r="AA1691">
        <v>5434</v>
      </c>
      <c r="AB1691">
        <v>65.900000000000006</v>
      </c>
      <c r="AC1691">
        <v>20.2</v>
      </c>
      <c r="AD1691">
        <v>90000</v>
      </c>
      <c r="AE1691">
        <v>4860</v>
      </c>
      <c r="AF1691">
        <v>2.2799999999999998</v>
      </c>
      <c r="AG1691">
        <v>25046</v>
      </c>
      <c r="AH1691">
        <v>46373</v>
      </c>
      <c r="AI1691">
        <v>23.9</v>
      </c>
      <c r="AJ1691">
        <v>312</v>
      </c>
      <c r="AK1691">
        <v>2982</v>
      </c>
      <c r="AL1691">
        <v>1.6</v>
      </c>
      <c r="AM1691">
        <v>696</v>
      </c>
      <c r="AN1691">
        <v>1229</v>
      </c>
      <c r="AO1691">
        <v>0</v>
      </c>
      <c r="AP1691">
        <v>0</v>
      </c>
      <c r="AQ1691">
        <v>0</v>
      </c>
      <c r="AR1691">
        <v>0</v>
      </c>
      <c r="AS1691">
        <v>0</v>
      </c>
      <c r="AT1691">
        <v>24.6</v>
      </c>
      <c r="AU1691">
        <v>0</v>
      </c>
      <c r="AV1691">
        <v>89999</v>
      </c>
      <c r="AW1691">
        <v>82175</v>
      </c>
      <c r="AX1691">
        <v>7443</v>
      </c>
      <c r="AY1691">
        <v>12355</v>
      </c>
      <c r="AZ1691">
        <v>1</v>
      </c>
      <c r="BA1691">
        <v>1075.29</v>
      </c>
      <c r="BB1691">
        <v>10.5</v>
      </c>
    </row>
    <row r="1692" spans="1:54" x14ac:dyDescent="0.3">
      <c r="A1692">
        <v>31015</v>
      </c>
      <c r="B1692" t="s">
        <v>1453</v>
      </c>
      <c r="C1692" t="s">
        <v>970</v>
      </c>
      <c r="D1692">
        <v>2033</v>
      </c>
      <c r="E1692">
        <v>2099</v>
      </c>
      <c r="F1692">
        <v>-3.1</v>
      </c>
      <c r="G1692">
        <v>2099</v>
      </c>
      <c r="H1692">
        <v>4.5999999999999996</v>
      </c>
      <c r="I1692">
        <v>21</v>
      </c>
      <c r="J1692">
        <v>28.7</v>
      </c>
      <c r="K1692">
        <v>51.1</v>
      </c>
      <c r="L1692">
        <v>97.2</v>
      </c>
      <c r="M1692">
        <v>0.1</v>
      </c>
      <c r="N1692">
        <v>1.1000000000000001</v>
      </c>
      <c r="O1692">
        <v>0.9</v>
      </c>
      <c r="P1692">
        <v>0</v>
      </c>
      <c r="Q1692">
        <v>0.5</v>
      </c>
      <c r="R1692">
        <v>2</v>
      </c>
      <c r="S1692">
        <v>95.7</v>
      </c>
      <c r="T1692">
        <v>93.7</v>
      </c>
      <c r="U1692">
        <v>0.2</v>
      </c>
      <c r="V1692">
        <v>1.8</v>
      </c>
      <c r="W1692">
        <v>91.6</v>
      </c>
      <c r="X1692">
        <v>16.100000000000001</v>
      </c>
      <c r="Y1692">
        <v>219</v>
      </c>
      <c r="Z1692">
        <v>17.100000000000001</v>
      </c>
      <c r="AA1692">
        <v>1375</v>
      </c>
      <c r="AB1692">
        <v>83.2</v>
      </c>
      <c r="AC1692">
        <v>3.5</v>
      </c>
      <c r="AD1692">
        <v>54500</v>
      </c>
      <c r="AE1692">
        <v>938</v>
      </c>
      <c r="AF1692">
        <v>2.2000000000000002</v>
      </c>
      <c r="AG1692">
        <v>23157</v>
      </c>
      <c r="AH1692">
        <v>41279</v>
      </c>
      <c r="AI1692">
        <v>10.5</v>
      </c>
      <c r="AJ1692">
        <v>67</v>
      </c>
      <c r="AK1692">
        <v>380</v>
      </c>
      <c r="AL1692">
        <v>-8.1999999999999993</v>
      </c>
      <c r="AM1692">
        <v>199</v>
      </c>
      <c r="AN1692">
        <v>0</v>
      </c>
      <c r="AO1692">
        <v>0</v>
      </c>
      <c r="AP1692">
        <v>0</v>
      </c>
      <c r="AQ1692">
        <v>0</v>
      </c>
      <c r="AR1692">
        <v>0</v>
      </c>
      <c r="AS1692">
        <v>0</v>
      </c>
      <c r="AT1692">
        <v>0</v>
      </c>
      <c r="AU1692">
        <v>0</v>
      </c>
      <c r="AV1692">
        <v>0</v>
      </c>
      <c r="AW1692">
        <v>13217</v>
      </c>
      <c r="AX1692">
        <v>6300</v>
      </c>
      <c r="AY1692">
        <v>0</v>
      </c>
      <c r="AZ1692">
        <v>0</v>
      </c>
      <c r="BA1692">
        <v>539.94000000000005</v>
      </c>
      <c r="BB1692">
        <v>3.9</v>
      </c>
    </row>
    <row r="1693" spans="1:54" x14ac:dyDescent="0.3">
      <c r="A1693">
        <v>31017</v>
      </c>
      <c r="B1693" t="s">
        <v>374</v>
      </c>
      <c r="C1693" t="s">
        <v>970</v>
      </c>
      <c r="D1693">
        <v>2941</v>
      </c>
      <c r="E1693">
        <v>3143</v>
      </c>
      <c r="F1693">
        <v>-6.4</v>
      </c>
      <c r="G1693">
        <v>3145</v>
      </c>
      <c r="H1693">
        <v>4.7</v>
      </c>
      <c r="I1693">
        <v>20.100000000000001</v>
      </c>
      <c r="J1693">
        <v>24.3</v>
      </c>
      <c r="K1693">
        <v>50.8</v>
      </c>
      <c r="L1693">
        <v>98.1</v>
      </c>
      <c r="M1693">
        <v>0.2</v>
      </c>
      <c r="N1693">
        <v>0.5</v>
      </c>
      <c r="O1693">
        <v>0.2</v>
      </c>
      <c r="P1693">
        <v>0</v>
      </c>
      <c r="Q1693">
        <v>1.1000000000000001</v>
      </c>
      <c r="R1693">
        <v>1.2</v>
      </c>
      <c r="S1693">
        <v>96.9</v>
      </c>
      <c r="T1693">
        <v>85.6</v>
      </c>
      <c r="U1693">
        <v>0.9</v>
      </c>
      <c r="V1693">
        <v>2.2000000000000002</v>
      </c>
      <c r="W1693">
        <v>91.2</v>
      </c>
      <c r="X1693">
        <v>21.8</v>
      </c>
      <c r="Y1693">
        <v>343</v>
      </c>
      <c r="Z1693">
        <v>13.4</v>
      </c>
      <c r="AA1693">
        <v>1845</v>
      </c>
      <c r="AB1693">
        <v>69.5</v>
      </c>
      <c r="AC1693">
        <v>12.4</v>
      </c>
      <c r="AD1693">
        <v>58900</v>
      </c>
      <c r="AE1693">
        <v>1544</v>
      </c>
      <c r="AF1693">
        <v>2.02</v>
      </c>
      <c r="AG1693">
        <v>21843</v>
      </c>
      <c r="AH1693">
        <v>33647</v>
      </c>
      <c r="AI1693">
        <v>15.6</v>
      </c>
      <c r="AJ1693">
        <v>129</v>
      </c>
      <c r="AK1693">
        <v>889</v>
      </c>
      <c r="AL1693">
        <v>3.6</v>
      </c>
      <c r="AM1693">
        <v>311</v>
      </c>
      <c r="AN1693">
        <v>0</v>
      </c>
      <c r="AO1693">
        <v>0</v>
      </c>
      <c r="AP1693">
        <v>0</v>
      </c>
      <c r="AQ1693">
        <v>0</v>
      </c>
      <c r="AR1693">
        <v>0</v>
      </c>
      <c r="AS1693">
        <v>0</v>
      </c>
      <c r="AT1693">
        <v>0</v>
      </c>
      <c r="AU1693">
        <v>0</v>
      </c>
      <c r="AV1693">
        <v>26309</v>
      </c>
      <c r="AW1693">
        <v>48132</v>
      </c>
      <c r="AX1693">
        <v>15169</v>
      </c>
      <c r="AY1693">
        <v>2949</v>
      </c>
      <c r="AZ1693">
        <v>1</v>
      </c>
      <c r="BA1693">
        <v>1221.33</v>
      </c>
      <c r="BB1693">
        <v>2.6</v>
      </c>
    </row>
    <row r="1694" spans="1:54" x14ac:dyDescent="0.3">
      <c r="A1694">
        <v>31019</v>
      </c>
      <c r="B1694" t="s">
        <v>1691</v>
      </c>
      <c r="C1694" t="s">
        <v>970</v>
      </c>
      <c r="D1694">
        <v>48224</v>
      </c>
      <c r="E1694">
        <v>46102</v>
      </c>
      <c r="F1694">
        <v>4.5999999999999996</v>
      </c>
      <c r="G1694">
        <v>46102</v>
      </c>
      <c r="H1694">
        <v>7</v>
      </c>
      <c r="I1694">
        <v>23.3</v>
      </c>
      <c r="J1694">
        <v>12.9</v>
      </c>
      <c r="K1694">
        <v>50.3</v>
      </c>
      <c r="L1694">
        <v>95.4</v>
      </c>
      <c r="M1694">
        <v>1.1000000000000001</v>
      </c>
      <c r="N1694">
        <v>0.5</v>
      </c>
      <c r="O1694">
        <v>1.6</v>
      </c>
      <c r="P1694">
        <v>0.1</v>
      </c>
      <c r="Q1694">
        <v>1.3</v>
      </c>
      <c r="R1694">
        <v>8.6</v>
      </c>
      <c r="S1694">
        <v>87.5</v>
      </c>
      <c r="T1694">
        <v>78.599999999999994</v>
      </c>
      <c r="U1694">
        <v>4.0999999999999996</v>
      </c>
      <c r="V1694">
        <v>7.1</v>
      </c>
      <c r="W1694">
        <v>92.3</v>
      </c>
      <c r="X1694">
        <v>31.6</v>
      </c>
      <c r="Y1694">
        <v>2989</v>
      </c>
      <c r="Z1694">
        <v>15</v>
      </c>
      <c r="AA1694">
        <v>19753</v>
      </c>
      <c r="AB1694">
        <v>64.8</v>
      </c>
      <c r="AC1694">
        <v>20.7</v>
      </c>
      <c r="AD1694">
        <v>139800</v>
      </c>
      <c r="AE1694">
        <v>17705</v>
      </c>
      <c r="AF1694">
        <v>2.5099999999999998</v>
      </c>
      <c r="AG1694">
        <v>24830</v>
      </c>
      <c r="AH1694">
        <v>50963</v>
      </c>
      <c r="AI1694">
        <v>13.6</v>
      </c>
      <c r="AJ1694">
        <v>1558</v>
      </c>
      <c r="AK1694">
        <v>21705</v>
      </c>
      <c r="AL1694">
        <v>-2.6</v>
      </c>
      <c r="AM1694">
        <v>3675</v>
      </c>
      <c r="AN1694">
        <v>4571</v>
      </c>
      <c r="AO1694">
        <v>0</v>
      </c>
      <c r="AP1694">
        <v>0</v>
      </c>
      <c r="AQ1694">
        <v>0</v>
      </c>
      <c r="AR1694">
        <v>0</v>
      </c>
      <c r="AS1694">
        <v>1.5</v>
      </c>
      <c r="AT1694">
        <v>22.9</v>
      </c>
      <c r="AU1694">
        <v>0</v>
      </c>
      <c r="AV1694">
        <v>659317</v>
      </c>
      <c r="AW1694">
        <v>739878</v>
      </c>
      <c r="AX1694">
        <v>16483</v>
      </c>
      <c r="AY1694">
        <v>103135</v>
      </c>
      <c r="AZ1694">
        <v>277</v>
      </c>
      <c r="BA1694">
        <v>968.11</v>
      </c>
      <c r="BB1694">
        <v>47.6</v>
      </c>
    </row>
    <row r="1695" spans="1:54" x14ac:dyDescent="0.3">
      <c r="A1695">
        <v>31021</v>
      </c>
      <c r="B1695" t="s">
        <v>1692</v>
      </c>
      <c r="C1695" t="s">
        <v>970</v>
      </c>
      <c r="D1695">
        <v>6573</v>
      </c>
      <c r="E1695">
        <v>6858</v>
      </c>
      <c r="F1695">
        <v>-4.2</v>
      </c>
      <c r="G1695">
        <v>6858</v>
      </c>
      <c r="H1695">
        <v>5.4</v>
      </c>
      <c r="I1695">
        <v>22.4</v>
      </c>
      <c r="J1695">
        <v>23.9</v>
      </c>
      <c r="K1695">
        <v>50.5</v>
      </c>
      <c r="L1695">
        <v>95.7</v>
      </c>
      <c r="M1695">
        <v>0.5</v>
      </c>
      <c r="N1695">
        <v>2.1</v>
      </c>
      <c r="O1695">
        <v>0.3</v>
      </c>
      <c r="P1695">
        <v>0.1</v>
      </c>
      <c r="Q1695">
        <v>1.3</v>
      </c>
      <c r="R1695">
        <v>2.7</v>
      </c>
      <c r="S1695">
        <v>93.8</v>
      </c>
      <c r="T1695">
        <v>88</v>
      </c>
      <c r="U1695">
        <v>0.6</v>
      </c>
      <c r="V1695">
        <v>2.4</v>
      </c>
      <c r="W1695">
        <v>91.9</v>
      </c>
      <c r="X1695">
        <v>18.3</v>
      </c>
      <c r="Y1695">
        <v>659</v>
      </c>
      <c r="Z1695">
        <v>23.6</v>
      </c>
      <c r="AA1695">
        <v>3462</v>
      </c>
      <c r="AB1695">
        <v>76.599999999999994</v>
      </c>
      <c r="AC1695">
        <v>7.2</v>
      </c>
      <c r="AD1695">
        <v>85700</v>
      </c>
      <c r="AE1695">
        <v>2899</v>
      </c>
      <c r="AF1695">
        <v>2.29</v>
      </c>
      <c r="AG1695">
        <v>25203</v>
      </c>
      <c r="AH1695">
        <v>46817</v>
      </c>
      <c r="AI1695">
        <v>9.6999999999999993</v>
      </c>
      <c r="AJ1695">
        <v>195</v>
      </c>
      <c r="AK1695">
        <v>1550</v>
      </c>
      <c r="AL1695">
        <v>34.4</v>
      </c>
      <c r="AM1695">
        <v>520</v>
      </c>
      <c r="AN1695">
        <v>549</v>
      </c>
      <c r="AO1695">
        <v>0</v>
      </c>
      <c r="AP1695">
        <v>0</v>
      </c>
      <c r="AQ1695">
        <v>0</v>
      </c>
      <c r="AR1695">
        <v>0</v>
      </c>
      <c r="AS1695">
        <v>0</v>
      </c>
      <c r="AT1695">
        <v>0</v>
      </c>
      <c r="AU1695">
        <v>0</v>
      </c>
      <c r="AV1695">
        <v>70378</v>
      </c>
      <c r="AW1695">
        <v>40579</v>
      </c>
      <c r="AX1695">
        <v>5793</v>
      </c>
      <c r="AY1695">
        <v>1961</v>
      </c>
      <c r="AZ1695">
        <v>9</v>
      </c>
      <c r="BA1695">
        <v>491.58</v>
      </c>
      <c r="BB1695">
        <v>14</v>
      </c>
    </row>
    <row r="1696" spans="1:54" x14ac:dyDescent="0.3">
      <c r="A1696">
        <v>31023</v>
      </c>
      <c r="B1696" t="s">
        <v>67</v>
      </c>
      <c r="C1696" t="s">
        <v>970</v>
      </c>
      <c r="D1696">
        <v>8249</v>
      </c>
      <c r="E1696">
        <v>8395</v>
      </c>
      <c r="F1696">
        <v>-1.7</v>
      </c>
      <c r="G1696">
        <v>8395</v>
      </c>
      <c r="H1696">
        <v>5.8</v>
      </c>
      <c r="I1696">
        <v>23.6</v>
      </c>
      <c r="J1696">
        <v>20.6</v>
      </c>
      <c r="K1696">
        <v>49.2</v>
      </c>
      <c r="L1696">
        <v>98</v>
      </c>
      <c r="M1696">
        <v>0.4</v>
      </c>
      <c r="N1696">
        <v>0.4</v>
      </c>
      <c r="O1696">
        <v>0.5</v>
      </c>
      <c r="P1696">
        <v>0</v>
      </c>
      <c r="Q1696">
        <v>0.8</v>
      </c>
      <c r="R1696">
        <v>2.8</v>
      </c>
      <c r="S1696">
        <v>95.4</v>
      </c>
      <c r="T1696">
        <v>87.1</v>
      </c>
      <c r="U1696">
        <v>1.3</v>
      </c>
      <c r="V1696">
        <v>4.8</v>
      </c>
      <c r="W1696">
        <v>91</v>
      </c>
      <c r="X1696">
        <v>14.1</v>
      </c>
      <c r="Y1696">
        <v>795</v>
      </c>
      <c r="Z1696">
        <v>19.5</v>
      </c>
      <c r="AA1696">
        <v>4060</v>
      </c>
      <c r="AB1696">
        <v>75.900000000000006</v>
      </c>
      <c r="AC1696">
        <v>7.1</v>
      </c>
      <c r="AD1696">
        <v>99200</v>
      </c>
      <c r="AE1696">
        <v>3482</v>
      </c>
      <c r="AF1696">
        <v>2.35</v>
      </c>
      <c r="AG1696">
        <v>27673</v>
      </c>
      <c r="AH1696">
        <v>50247</v>
      </c>
      <c r="AI1696">
        <v>9.4</v>
      </c>
      <c r="AJ1696">
        <v>208</v>
      </c>
      <c r="AK1696">
        <v>2072</v>
      </c>
      <c r="AL1696">
        <v>2.5</v>
      </c>
      <c r="AM1696">
        <v>693</v>
      </c>
      <c r="AN1696">
        <v>839</v>
      </c>
      <c r="AO1696">
        <v>0</v>
      </c>
      <c r="AP1696">
        <v>0</v>
      </c>
      <c r="AQ1696">
        <v>0</v>
      </c>
      <c r="AR1696">
        <v>0</v>
      </c>
      <c r="AS1696">
        <v>0</v>
      </c>
      <c r="AT1696">
        <v>28.6</v>
      </c>
      <c r="AU1696">
        <v>0</v>
      </c>
      <c r="AV1696">
        <v>118780</v>
      </c>
      <c r="AW1696">
        <v>72333</v>
      </c>
      <c r="AX1696">
        <v>8617</v>
      </c>
      <c r="AY1696">
        <v>1975</v>
      </c>
      <c r="AZ1696">
        <v>3</v>
      </c>
      <c r="BA1696">
        <v>584.91</v>
      </c>
      <c r="BB1696">
        <v>14.4</v>
      </c>
    </row>
    <row r="1697" spans="1:54" x14ac:dyDescent="0.3">
      <c r="A1697">
        <v>31025</v>
      </c>
      <c r="B1697" t="s">
        <v>300</v>
      </c>
      <c r="C1697" t="s">
        <v>970</v>
      </c>
      <c r="D1697">
        <v>25524</v>
      </c>
      <c r="E1697">
        <v>25241</v>
      </c>
      <c r="F1697">
        <v>1.1000000000000001</v>
      </c>
      <c r="G1697">
        <v>25241</v>
      </c>
      <c r="H1697">
        <v>6</v>
      </c>
      <c r="I1697">
        <v>24.6</v>
      </c>
      <c r="J1697">
        <v>16.100000000000001</v>
      </c>
      <c r="K1697">
        <v>49.6</v>
      </c>
      <c r="L1697">
        <v>97</v>
      </c>
      <c r="M1697">
        <v>0.5</v>
      </c>
      <c r="N1697">
        <v>0.5</v>
      </c>
      <c r="O1697">
        <v>0.5</v>
      </c>
      <c r="P1697">
        <v>0.1</v>
      </c>
      <c r="Q1697">
        <v>1.5</v>
      </c>
      <c r="R1697">
        <v>3.1</v>
      </c>
      <c r="S1697">
        <v>94.3</v>
      </c>
      <c r="T1697">
        <v>90.7</v>
      </c>
      <c r="U1697">
        <v>1.3</v>
      </c>
      <c r="V1697">
        <v>3.4</v>
      </c>
      <c r="W1697">
        <v>94</v>
      </c>
      <c r="X1697">
        <v>23.6</v>
      </c>
      <c r="Y1697">
        <v>3091</v>
      </c>
      <c r="Z1697">
        <v>27</v>
      </c>
      <c r="AA1697">
        <v>11250</v>
      </c>
      <c r="AB1697">
        <v>79.2</v>
      </c>
      <c r="AC1697">
        <v>6.8</v>
      </c>
      <c r="AD1697">
        <v>146700</v>
      </c>
      <c r="AE1697">
        <v>9701</v>
      </c>
      <c r="AF1697">
        <v>2.57</v>
      </c>
      <c r="AG1697">
        <v>29638</v>
      </c>
      <c r="AH1697">
        <v>64697</v>
      </c>
      <c r="AI1697">
        <v>6.4</v>
      </c>
      <c r="AJ1697">
        <v>534</v>
      </c>
      <c r="AK1697">
        <v>3507</v>
      </c>
      <c r="AL1697">
        <v>3.5</v>
      </c>
      <c r="AM1697">
        <v>1791</v>
      </c>
      <c r="AN1697">
        <v>2225</v>
      </c>
      <c r="AO1697">
        <v>0</v>
      </c>
      <c r="AP1697">
        <v>0</v>
      </c>
      <c r="AQ1697">
        <v>0</v>
      </c>
      <c r="AR1697">
        <v>0</v>
      </c>
      <c r="AS1697">
        <v>0</v>
      </c>
      <c r="AT1697">
        <v>0</v>
      </c>
      <c r="AU1697">
        <v>0</v>
      </c>
      <c r="AV1697">
        <v>99071</v>
      </c>
      <c r="AW1697">
        <v>183630</v>
      </c>
      <c r="AX1697">
        <v>7196</v>
      </c>
      <c r="AY1697">
        <v>14206</v>
      </c>
      <c r="AZ1697">
        <v>63</v>
      </c>
      <c r="BA1697">
        <v>557.45000000000005</v>
      </c>
      <c r="BB1697">
        <v>45.3</v>
      </c>
    </row>
    <row r="1698" spans="1:54" x14ac:dyDescent="0.3">
      <c r="A1698">
        <v>31027</v>
      </c>
      <c r="B1698" t="s">
        <v>299</v>
      </c>
      <c r="C1698" t="s">
        <v>970</v>
      </c>
      <c r="D1698">
        <v>8610</v>
      </c>
      <c r="E1698">
        <v>8852</v>
      </c>
      <c r="F1698">
        <v>-2.7</v>
      </c>
      <c r="G1698">
        <v>8852</v>
      </c>
      <c r="H1698">
        <v>5.3</v>
      </c>
      <c r="I1698">
        <v>24.5</v>
      </c>
      <c r="J1698">
        <v>21.3</v>
      </c>
      <c r="K1698">
        <v>49.4</v>
      </c>
      <c r="L1698">
        <v>98.6</v>
      </c>
      <c r="M1698">
        <v>0.1</v>
      </c>
      <c r="N1698">
        <v>0.5</v>
      </c>
      <c r="O1698">
        <v>0.1</v>
      </c>
      <c r="P1698">
        <v>0</v>
      </c>
      <c r="Q1698">
        <v>0.7</v>
      </c>
      <c r="R1698">
        <v>1.5</v>
      </c>
      <c r="S1698">
        <v>97.2</v>
      </c>
      <c r="T1698">
        <v>89.3</v>
      </c>
      <c r="U1698">
        <v>0.5</v>
      </c>
      <c r="V1698">
        <v>2.4</v>
      </c>
      <c r="W1698">
        <v>92.7</v>
      </c>
      <c r="X1698">
        <v>16.600000000000001</v>
      </c>
      <c r="Y1698">
        <v>732</v>
      </c>
      <c r="Z1698">
        <v>18.399999999999999</v>
      </c>
      <c r="AA1698">
        <v>4132</v>
      </c>
      <c r="AB1698">
        <v>81.2</v>
      </c>
      <c r="AC1698">
        <v>5.7</v>
      </c>
      <c r="AD1698">
        <v>89100</v>
      </c>
      <c r="AE1698">
        <v>3529</v>
      </c>
      <c r="AF1698">
        <v>2.4500000000000002</v>
      </c>
      <c r="AG1698">
        <v>25738</v>
      </c>
      <c r="AH1698">
        <v>48038</v>
      </c>
      <c r="AI1698">
        <v>10.1</v>
      </c>
      <c r="AJ1698">
        <v>300</v>
      </c>
      <c r="AK1698">
        <v>1867</v>
      </c>
      <c r="AL1698">
        <v>1</v>
      </c>
      <c r="AM1698">
        <v>714</v>
      </c>
      <c r="AN1698">
        <v>0</v>
      </c>
      <c r="AO1698">
        <v>0</v>
      </c>
      <c r="AP1698">
        <v>0</v>
      </c>
      <c r="AQ1698">
        <v>0</v>
      </c>
      <c r="AR1698">
        <v>0</v>
      </c>
      <c r="AS1698">
        <v>0</v>
      </c>
      <c r="AT1698">
        <v>0</v>
      </c>
      <c r="AU1698">
        <v>0</v>
      </c>
      <c r="AV1698">
        <v>69668</v>
      </c>
      <c r="AW1698">
        <v>121798</v>
      </c>
      <c r="AX1698">
        <v>14277</v>
      </c>
      <c r="AY1698">
        <v>3527</v>
      </c>
      <c r="AZ1698">
        <v>9</v>
      </c>
      <c r="BA1698">
        <v>740.31</v>
      </c>
      <c r="BB1698">
        <v>12</v>
      </c>
    </row>
    <row r="1699" spans="1:54" x14ac:dyDescent="0.3">
      <c r="A1699">
        <v>31029</v>
      </c>
      <c r="B1699" t="s">
        <v>1408</v>
      </c>
      <c r="C1699" t="s">
        <v>970</v>
      </c>
      <c r="D1699">
        <v>3978</v>
      </c>
      <c r="E1699">
        <v>3966</v>
      </c>
      <c r="F1699">
        <v>0.3</v>
      </c>
      <c r="G1699">
        <v>3966</v>
      </c>
      <c r="H1699">
        <v>5.7</v>
      </c>
      <c r="I1699">
        <v>24.1</v>
      </c>
      <c r="J1699">
        <v>20.7</v>
      </c>
      <c r="K1699">
        <v>51.2</v>
      </c>
      <c r="L1699">
        <v>98.6</v>
      </c>
      <c r="M1699">
        <v>0.2</v>
      </c>
      <c r="N1699">
        <v>0.4</v>
      </c>
      <c r="O1699">
        <v>0.1</v>
      </c>
      <c r="P1699">
        <v>0</v>
      </c>
      <c r="Q1699">
        <v>0.8</v>
      </c>
      <c r="R1699">
        <v>12.6</v>
      </c>
      <c r="S1699">
        <v>86.3</v>
      </c>
      <c r="T1699">
        <v>87.7</v>
      </c>
      <c r="U1699">
        <v>6.2</v>
      </c>
      <c r="V1699">
        <v>9.6</v>
      </c>
      <c r="W1699">
        <v>90.8</v>
      </c>
      <c r="X1699">
        <v>18.2</v>
      </c>
      <c r="Y1699">
        <v>274</v>
      </c>
      <c r="Z1699">
        <v>10</v>
      </c>
      <c r="AA1699">
        <v>1933</v>
      </c>
      <c r="AB1699">
        <v>77.099999999999994</v>
      </c>
      <c r="AC1699">
        <v>5.5</v>
      </c>
      <c r="AD1699">
        <v>86000</v>
      </c>
      <c r="AE1699">
        <v>1697</v>
      </c>
      <c r="AF1699">
        <v>2.2999999999999998</v>
      </c>
      <c r="AG1699">
        <v>28241</v>
      </c>
      <c r="AH1699">
        <v>45610</v>
      </c>
      <c r="AI1699">
        <v>12.8</v>
      </c>
      <c r="AJ1699">
        <v>148</v>
      </c>
      <c r="AK1699">
        <v>1017</v>
      </c>
      <c r="AL1699">
        <v>1</v>
      </c>
      <c r="AM1699">
        <v>391</v>
      </c>
      <c r="AN1699">
        <v>531</v>
      </c>
      <c r="AO1699">
        <v>0</v>
      </c>
      <c r="AP1699">
        <v>0</v>
      </c>
      <c r="AQ1699">
        <v>0</v>
      </c>
      <c r="AR1699">
        <v>0</v>
      </c>
      <c r="AS1699">
        <v>0</v>
      </c>
      <c r="AT1699">
        <v>0</v>
      </c>
      <c r="AU1699">
        <v>0</v>
      </c>
      <c r="AV1699">
        <v>135070</v>
      </c>
      <c r="AW1699">
        <v>60445</v>
      </c>
      <c r="AX1699">
        <v>16394</v>
      </c>
      <c r="AY1699">
        <v>1985</v>
      </c>
      <c r="AZ1699">
        <v>1</v>
      </c>
      <c r="BA1699">
        <v>894.42</v>
      </c>
      <c r="BB1699">
        <v>4.4000000000000004</v>
      </c>
    </row>
    <row r="1700" spans="1:54" x14ac:dyDescent="0.3">
      <c r="A1700">
        <v>31031</v>
      </c>
      <c r="B1700" t="s">
        <v>1693</v>
      </c>
      <c r="C1700" t="s">
        <v>970</v>
      </c>
      <c r="D1700">
        <v>5762</v>
      </c>
      <c r="E1700">
        <v>5713</v>
      </c>
      <c r="F1700">
        <v>0.9</v>
      </c>
      <c r="G1700">
        <v>5713</v>
      </c>
      <c r="H1700">
        <v>5.4</v>
      </c>
      <c r="I1700">
        <v>21.9</v>
      </c>
      <c r="J1700">
        <v>21.4</v>
      </c>
      <c r="K1700">
        <v>50</v>
      </c>
      <c r="L1700">
        <v>90.9</v>
      </c>
      <c r="M1700">
        <v>0.4</v>
      </c>
      <c r="N1700">
        <v>5.6</v>
      </c>
      <c r="O1700">
        <v>0.3</v>
      </c>
      <c r="P1700">
        <v>0</v>
      </c>
      <c r="Q1700">
        <v>2.8</v>
      </c>
      <c r="R1700">
        <v>2.8</v>
      </c>
      <c r="S1700">
        <v>89.1</v>
      </c>
      <c r="T1700">
        <v>88.4</v>
      </c>
      <c r="U1700">
        <v>1.6</v>
      </c>
      <c r="V1700">
        <v>2.8</v>
      </c>
      <c r="W1700">
        <v>92.5</v>
      </c>
      <c r="X1700">
        <v>21.3</v>
      </c>
      <c r="Y1700">
        <v>524</v>
      </c>
      <c r="Z1700">
        <v>14.3</v>
      </c>
      <c r="AA1700">
        <v>3160</v>
      </c>
      <c r="AB1700">
        <v>67</v>
      </c>
      <c r="AC1700">
        <v>8.9</v>
      </c>
      <c r="AD1700">
        <v>95500</v>
      </c>
      <c r="AE1700">
        <v>2618</v>
      </c>
      <c r="AF1700">
        <v>2.15</v>
      </c>
      <c r="AG1700">
        <v>25213</v>
      </c>
      <c r="AH1700">
        <v>45464</v>
      </c>
      <c r="AI1700">
        <v>13</v>
      </c>
      <c r="AJ1700">
        <v>230</v>
      </c>
      <c r="AK1700">
        <v>1793</v>
      </c>
      <c r="AL1700">
        <v>2.2000000000000002</v>
      </c>
      <c r="AM1700">
        <v>574</v>
      </c>
      <c r="AN1700">
        <v>0</v>
      </c>
      <c r="AO1700">
        <v>0</v>
      </c>
      <c r="AP1700">
        <v>0</v>
      </c>
      <c r="AQ1700">
        <v>0</v>
      </c>
      <c r="AR1700">
        <v>0</v>
      </c>
      <c r="AS1700">
        <v>0</v>
      </c>
      <c r="AT1700">
        <v>0</v>
      </c>
      <c r="AU1700">
        <v>0</v>
      </c>
      <c r="AV1700">
        <v>0</v>
      </c>
      <c r="AW1700">
        <v>78284</v>
      </c>
      <c r="AX1700">
        <v>13802</v>
      </c>
      <c r="AY1700">
        <v>9671</v>
      </c>
      <c r="AZ1700">
        <v>29</v>
      </c>
      <c r="BA1700">
        <v>5960.42</v>
      </c>
      <c r="BB1700">
        <v>1</v>
      </c>
    </row>
    <row r="1701" spans="1:54" x14ac:dyDescent="0.3">
      <c r="A1701">
        <v>31033</v>
      </c>
      <c r="B1701" t="s">
        <v>234</v>
      </c>
      <c r="C1701" t="s">
        <v>970</v>
      </c>
      <c r="D1701">
        <v>10148</v>
      </c>
      <c r="E1701">
        <v>9998</v>
      </c>
      <c r="F1701">
        <v>1.5</v>
      </c>
      <c r="G1701">
        <v>9998</v>
      </c>
      <c r="H1701">
        <v>6.2</v>
      </c>
      <c r="I1701">
        <v>24.1</v>
      </c>
      <c r="J1701">
        <v>16.2</v>
      </c>
      <c r="K1701">
        <v>50.2</v>
      </c>
      <c r="L1701">
        <v>95.6</v>
      </c>
      <c r="M1701">
        <v>0.4</v>
      </c>
      <c r="N1701">
        <v>1</v>
      </c>
      <c r="O1701">
        <v>1.5</v>
      </c>
      <c r="P1701">
        <v>0.1</v>
      </c>
      <c r="Q1701">
        <v>1.4</v>
      </c>
      <c r="R1701">
        <v>6.6</v>
      </c>
      <c r="S1701">
        <v>89.9</v>
      </c>
      <c r="T1701">
        <v>80.3</v>
      </c>
      <c r="U1701">
        <v>2.7</v>
      </c>
      <c r="V1701">
        <v>5.0999999999999996</v>
      </c>
      <c r="W1701">
        <v>93.3</v>
      </c>
      <c r="X1701">
        <v>25.3</v>
      </c>
      <c r="Y1701">
        <v>869</v>
      </c>
      <c r="Z1701">
        <v>12.7</v>
      </c>
      <c r="AA1701">
        <v>4961</v>
      </c>
      <c r="AB1701">
        <v>66.7</v>
      </c>
      <c r="AC1701">
        <v>14.8</v>
      </c>
      <c r="AD1701">
        <v>104100</v>
      </c>
      <c r="AE1701">
        <v>4405</v>
      </c>
      <c r="AF1701">
        <v>2.25</v>
      </c>
      <c r="AG1701">
        <v>28296</v>
      </c>
      <c r="AH1701">
        <v>51529</v>
      </c>
      <c r="AI1701">
        <v>14</v>
      </c>
      <c r="AJ1701">
        <v>291</v>
      </c>
      <c r="AK1701">
        <v>4601</v>
      </c>
      <c r="AL1701">
        <v>-10.6</v>
      </c>
      <c r="AM1701">
        <v>657</v>
      </c>
      <c r="AN1701">
        <v>590</v>
      </c>
      <c r="AO1701">
        <v>0</v>
      </c>
      <c r="AP1701">
        <v>0</v>
      </c>
      <c r="AQ1701">
        <v>0</v>
      </c>
      <c r="AR1701">
        <v>0</v>
      </c>
      <c r="AS1701">
        <v>0</v>
      </c>
      <c r="AT1701">
        <v>36.6</v>
      </c>
      <c r="AU1701">
        <v>0</v>
      </c>
      <c r="AV1701">
        <v>97852</v>
      </c>
      <c r="AW1701">
        <v>0</v>
      </c>
      <c r="AX1701">
        <v>0</v>
      </c>
      <c r="AY1701">
        <v>21057</v>
      </c>
      <c r="AZ1701">
        <v>28</v>
      </c>
      <c r="BA1701">
        <v>1196.29</v>
      </c>
      <c r="BB1701">
        <v>8.4</v>
      </c>
    </row>
    <row r="1702" spans="1:54" x14ac:dyDescent="0.3">
      <c r="A1702">
        <v>31035</v>
      </c>
      <c r="B1702" t="s">
        <v>60</v>
      </c>
      <c r="C1702" t="s">
        <v>970</v>
      </c>
      <c r="D1702">
        <v>6315</v>
      </c>
      <c r="E1702">
        <v>6542</v>
      </c>
      <c r="F1702">
        <v>-3.5</v>
      </c>
      <c r="G1702">
        <v>6542</v>
      </c>
      <c r="H1702">
        <v>6.3</v>
      </c>
      <c r="I1702">
        <v>24.3</v>
      </c>
      <c r="J1702">
        <v>19.100000000000001</v>
      </c>
      <c r="K1702">
        <v>49.4</v>
      </c>
      <c r="L1702">
        <v>96.3</v>
      </c>
      <c r="M1702">
        <v>0.7</v>
      </c>
      <c r="N1702">
        <v>1.3</v>
      </c>
      <c r="O1702">
        <v>0.3</v>
      </c>
      <c r="P1702">
        <v>0.3</v>
      </c>
      <c r="Q1702">
        <v>1.1000000000000001</v>
      </c>
      <c r="R1702">
        <v>8.9</v>
      </c>
      <c r="S1702">
        <v>89.1</v>
      </c>
      <c r="T1702">
        <v>90</v>
      </c>
      <c r="U1702">
        <v>3.8</v>
      </c>
      <c r="V1702">
        <v>7.7</v>
      </c>
      <c r="W1702">
        <v>87.3</v>
      </c>
      <c r="X1702">
        <v>17.600000000000001</v>
      </c>
      <c r="Y1702">
        <v>500</v>
      </c>
      <c r="Z1702">
        <v>20</v>
      </c>
      <c r="AA1702">
        <v>2992</v>
      </c>
      <c r="AB1702">
        <v>77.8</v>
      </c>
      <c r="AC1702">
        <v>8.1</v>
      </c>
      <c r="AD1702">
        <v>76100</v>
      </c>
      <c r="AE1702">
        <v>2647</v>
      </c>
      <c r="AF1702">
        <v>2.41</v>
      </c>
      <c r="AG1702">
        <v>23876</v>
      </c>
      <c r="AH1702">
        <v>46784</v>
      </c>
      <c r="AI1702">
        <v>9</v>
      </c>
      <c r="AJ1702">
        <v>190</v>
      </c>
      <c r="AK1702">
        <v>1134</v>
      </c>
      <c r="AL1702">
        <v>1.3</v>
      </c>
      <c r="AM1702">
        <v>535</v>
      </c>
      <c r="AN1702">
        <v>876</v>
      </c>
      <c r="AO1702">
        <v>0</v>
      </c>
      <c r="AP1702">
        <v>0</v>
      </c>
      <c r="AQ1702">
        <v>0</v>
      </c>
      <c r="AR1702">
        <v>0</v>
      </c>
      <c r="AS1702">
        <v>0</v>
      </c>
      <c r="AT1702">
        <v>24.1</v>
      </c>
      <c r="AU1702">
        <v>0</v>
      </c>
      <c r="AV1702">
        <v>155623</v>
      </c>
      <c r="AW1702">
        <v>60659</v>
      </c>
      <c r="AX1702">
        <v>9604</v>
      </c>
      <c r="AY1702">
        <v>1388</v>
      </c>
      <c r="AZ1702">
        <v>10</v>
      </c>
      <c r="BA1702">
        <v>572.29</v>
      </c>
      <c r="BB1702">
        <v>11.4</v>
      </c>
    </row>
    <row r="1703" spans="1:54" x14ac:dyDescent="0.3">
      <c r="A1703">
        <v>31037</v>
      </c>
      <c r="B1703" t="s">
        <v>1694</v>
      </c>
      <c r="C1703" t="s">
        <v>970</v>
      </c>
      <c r="D1703">
        <v>10504</v>
      </c>
      <c r="E1703">
        <v>10515</v>
      </c>
      <c r="F1703">
        <v>-0.1</v>
      </c>
      <c r="G1703">
        <v>10515</v>
      </c>
      <c r="H1703">
        <v>8.1999999999999993</v>
      </c>
      <c r="I1703">
        <v>29.6</v>
      </c>
      <c r="J1703">
        <v>13.1</v>
      </c>
      <c r="K1703">
        <v>48.5</v>
      </c>
      <c r="L1703">
        <v>91.2</v>
      </c>
      <c r="M1703">
        <v>2.9</v>
      </c>
      <c r="N1703">
        <v>3.3</v>
      </c>
      <c r="O1703">
        <v>0.9</v>
      </c>
      <c r="P1703">
        <v>0.5</v>
      </c>
      <c r="Q1703">
        <v>1.1000000000000001</v>
      </c>
      <c r="R1703">
        <v>43.1</v>
      </c>
      <c r="S1703">
        <v>53.9</v>
      </c>
      <c r="T1703">
        <v>85.2</v>
      </c>
      <c r="U1703">
        <v>22.3</v>
      </c>
      <c r="V1703">
        <v>40.6</v>
      </c>
      <c r="W1703">
        <v>70.400000000000006</v>
      </c>
      <c r="X1703">
        <v>14.4</v>
      </c>
      <c r="Y1703">
        <v>633</v>
      </c>
      <c r="Z1703">
        <v>17.399999999999999</v>
      </c>
      <c r="AA1703">
        <v>4140</v>
      </c>
      <c r="AB1703">
        <v>74.400000000000006</v>
      </c>
      <c r="AC1703">
        <v>9.1999999999999993</v>
      </c>
      <c r="AD1703">
        <v>87900</v>
      </c>
      <c r="AE1703">
        <v>3686</v>
      </c>
      <c r="AF1703">
        <v>2.81</v>
      </c>
      <c r="AG1703">
        <v>23751</v>
      </c>
      <c r="AH1703">
        <v>51765</v>
      </c>
      <c r="AI1703">
        <v>15.5</v>
      </c>
      <c r="AJ1703">
        <v>253</v>
      </c>
      <c r="AK1703">
        <v>3542</v>
      </c>
      <c r="AL1703">
        <v>-2</v>
      </c>
      <c r="AM1703">
        <v>572</v>
      </c>
      <c r="AN1703">
        <v>606</v>
      </c>
      <c r="AO1703">
        <v>0</v>
      </c>
      <c r="AP1703">
        <v>0</v>
      </c>
      <c r="AQ1703">
        <v>0</v>
      </c>
      <c r="AR1703">
        <v>0</v>
      </c>
      <c r="AS1703">
        <v>0</v>
      </c>
      <c r="AT1703">
        <v>21</v>
      </c>
      <c r="AU1703">
        <v>0</v>
      </c>
      <c r="AV1703">
        <v>63564</v>
      </c>
      <c r="AW1703">
        <v>107576</v>
      </c>
      <c r="AX1703">
        <v>10802</v>
      </c>
      <c r="AY1703">
        <v>3530</v>
      </c>
      <c r="AZ1703">
        <v>18</v>
      </c>
      <c r="BA1703">
        <v>411.66</v>
      </c>
      <c r="BB1703">
        <v>25.5</v>
      </c>
    </row>
    <row r="1704" spans="1:54" x14ac:dyDescent="0.3">
      <c r="A1704">
        <v>31039</v>
      </c>
      <c r="B1704" t="s">
        <v>1695</v>
      </c>
      <c r="C1704" t="s">
        <v>970</v>
      </c>
      <c r="D1704">
        <v>9027</v>
      </c>
      <c r="E1704">
        <v>9139</v>
      </c>
      <c r="F1704">
        <v>-1.2</v>
      </c>
      <c r="G1704">
        <v>9139</v>
      </c>
      <c r="H1704">
        <v>5.5</v>
      </c>
      <c r="I1704">
        <v>24.5</v>
      </c>
      <c r="J1704">
        <v>21.5</v>
      </c>
      <c r="K1704">
        <v>49.9</v>
      </c>
      <c r="L1704">
        <v>97.5</v>
      </c>
      <c r="M1704">
        <v>0.3</v>
      </c>
      <c r="N1704">
        <v>0.6</v>
      </c>
      <c r="O1704">
        <v>0.4</v>
      </c>
      <c r="P1704">
        <v>0.1</v>
      </c>
      <c r="Q1704">
        <v>1.1000000000000001</v>
      </c>
      <c r="R1704">
        <v>9.6</v>
      </c>
      <c r="S1704">
        <v>88.8</v>
      </c>
      <c r="T1704">
        <v>88.9</v>
      </c>
      <c r="U1704">
        <v>4.5</v>
      </c>
      <c r="V1704">
        <v>8.6</v>
      </c>
      <c r="W1704">
        <v>88.7</v>
      </c>
      <c r="X1704">
        <v>17.5</v>
      </c>
      <c r="Y1704">
        <v>722</v>
      </c>
      <c r="Z1704">
        <v>16.100000000000001</v>
      </c>
      <c r="AA1704">
        <v>4211</v>
      </c>
      <c r="AB1704">
        <v>70.599999999999994</v>
      </c>
      <c r="AC1704">
        <v>9.6999999999999993</v>
      </c>
      <c r="AD1704">
        <v>88300</v>
      </c>
      <c r="AE1704">
        <v>3822</v>
      </c>
      <c r="AF1704">
        <v>2.34</v>
      </c>
      <c r="AG1704">
        <v>24496</v>
      </c>
      <c r="AH1704">
        <v>47500</v>
      </c>
      <c r="AI1704">
        <v>11.6</v>
      </c>
      <c r="AJ1704">
        <v>344</v>
      </c>
      <c r="AK1704">
        <v>2543</v>
      </c>
      <c r="AL1704">
        <v>-2.2999999999999998</v>
      </c>
      <c r="AM1704">
        <v>737</v>
      </c>
      <c r="AN1704">
        <v>851</v>
      </c>
      <c r="AO1704">
        <v>0</v>
      </c>
      <c r="AP1704">
        <v>0</v>
      </c>
      <c r="AQ1704">
        <v>0</v>
      </c>
      <c r="AR1704">
        <v>0</v>
      </c>
      <c r="AS1704">
        <v>0</v>
      </c>
      <c r="AT1704">
        <v>0</v>
      </c>
      <c r="AU1704">
        <v>0</v>
      </c>
      <c r="AV1704">
        <v>117391</v>
      </c>
      <c r="AW1704">
        <v>174641</v>
      </c>
      <c r="AX1704">
        <v>18835</v>
      </c>
      <c r="AY1704">
        <v>6520</v>
      </c>
      <c r="AZ1704">
        <v>14</v>
      </c>
      <c r="BA1704">
        <v>570.62</v>
      </c>
      <c r="BB1704">
        <v>16</v>
      </c>
    </row>
    <row r="1705" spans="1:54" x14ac:dyDescent="0.3">
      <c r="A1705">
        <v>31041</v>
      </c>
      <c r="B1705" t="s">
        <v>229</v>
      </c>
      <c r="C1705" t="s">
        <v>970</v>
      </c>
      <c r="D1705">
        <v>10728</v>
      </c>
      <c r="E1705">
        <v>10943</v>
      </c>
      <c r="F1705">
        <v>-2</v>
      </c>
      <c r="G1705">
        <v>10939</v>
      </c>
      <c r="H1705">
        <v>6.1</v>
      </c>
      <c r="I1705">
        <v>23.3</v>
      </c>
      <c r="J1705">
        <v>20.9</v>
      </c>
      <c r="K1705">
        <v>50.2</v>
      </c>
      <c r="L1705">
        <v>97.6</v>
      </c>
      <c r="M1705">
        <v>0.5</v>
      </c>
      <c r="N1705">
        <v>0.5</v>
      </c>
      <c r="O1705">
        <v>0.3</v>
      </c>
      <c r="P1705">
        <v>0</v>
      </c>
      <c r="Q1705">
        <v>1</v>
      </c>
      <c r="R1705">
        <v>2.6</v>
      </c>
      <c r="S1705">
        <v>95.3</v>
      </c>
      <c r="T1705">
        <v>87.7</v>
      </c>
      <c r="U1705">
        <v>0.7</v>
      </c>
      <c r="V1705">
        <v>2.2000000000000002</v>
      </c>
      <c r="W1705">
        <v>92.6</v>
      </c>
      <c r="X1705">
        <v>21</v>
      </c>
      <c r="Y1705">
        <v>926</v>
      </c>
      <c r="Z1705">
        <v>15.9</v>
      </c>
      <c r="AA1705">
        <v>5559</v>
      </c>
      <c r="AB1705">
        <v>75.5</v>
      </c>
      <c r="AC1705">
        <v>6.9</v>
      </c>
      <c r="AD1705">
        <v>81600</v>
      </c>
      <c r="AE1705">
        <v>4738</v>
      </c>
      <c r="AF1705">
        <v>2.2599999999999998</v>
      </c>
      <c r="AG1705">
        <v>24615</v>
      </c>
      <c r="AH1705">
        <v>44873</v>
      </c>
      <c r="AI1705">
        <v>9.6</v>
      </c>
      <c r="AJ1705">
        <v>382</v>
      </c>
      <c r="AK1705">
        <v>2833</v>
      </c>
      <c r="AL1705">
        <v>5.5</v>
      </c>
      <c r="AM1705">
        <v>1118</v>
      </c>
      <c r="AN1705">
        <v>1488</v>
      </c>
      <c r="AO1705">
        <v>0</v>
      </c>
      <c r="AP1705">
        <v>0</v>
      </c>
      <c r="AQ1705">
        <v>0</v>
      </c>
      <c r="AR1705">
        <v>0</v>
      </c>
      <c r="AS1705">
        <v>0</v>
      </c>
      <c r="AT1705">
        <v>20.2</v>
      </c>
      <c r="AU1705">
        <v>0</v>
      </c>
      <c r="AV1705">
        <v>52764</v>
      </c>
      <c r="AW1705">
        <v>118022</v>
      </c>
      <c r="AX1705">
        <v>10906</v>
      </c>
      <c r="AY1705">
        <v>8242</v>
      </c>
      <c r="AZ1705">
        <v>35</v>
      </c>
      <c r="BA1705">
        <v>2575.52</v>
      </c>
      <c r="BB1705">
        <v>4.2</v>
      </c>
    </row>
    <row r="1706" spans="1:54" x14ac:dyDescent="0.3">
      <c r="A1706">
        <v>31043</v>
      </c>
      <c r="B1706" t="s">
        <v>365</v>
      </c>
      <c r="C1706" t="s">
        <v>970</v>
      </c>
      <c r="D1706">
        <v>20850</v>
      </c>
      <c r="E1706">
        <v>21006</v>
      </c>
      <c r="F1706">
        <v>-0.7</v>
      </c>
      <c r="G1706">
        <v>21006</v>
      </c>
      <c r="H1706">
        <v>8</v>
      </c>
      <c r="I1706">
        <v>29</v>
      </c>
      <c r="J1706">
        <v>12.7</v>
      </c>
      <c r="K1706">
        <v>50</v>
      </c>
      <c r="L1706">
        <v>86.4</v>
      </c>
      <c r="M1706">
        <v>4.3</v>
      </c>
      <c r="N1706">
        <v>3.8</v>
      </c>
      <c r="O1706">
        <v>3.5</v>
      </c>
      <c r="P1706">
        <v>0.3</v>
      </c>
      <c r="Q1706">
        <v>1.6</v>
      </c>
      <c r="R1706">
        <v>37.4</v>
      </c>
      <c r="S1706">
        <v>51.8</v>
      </c>
      <c r="T1706">
        <v>85.7</v>
      </c>
      <c r="U1706">
        <v>20.3</v>
      </c>
      <c r="V1706">
        <v>36.4</v>
      </c>
      <c r="W1706">
        <v>72.8</v>
      </c>
      <c r="X1706">
        <v>11.1</v>
      </c>
      <c r="Y1706">
        <v>1167</v>
      </c>
      <c r="Z1706">
        <v>16.2</v>
      </c>
      <c r="AA1706">
        <v>7747</v>
      </c>
      <c r="AB1706">
        <v>64.400000000000006</v>
      </c>
      <c r="AC1706">
        <v>16.600000000000001</v>
      </c>
      <c r="AD1706">
        <v>103300</v>
      </c>
      <c r="AE1706">
        <v>7309</v>
      </c>
      <c r="AF1706">
        <v>2.82</v>
      </c>
      <c r="AG1706">
        <v>20179</v>
      </c>
      <c r="AH1706">
        <v>47069</v>
      </c>
      <c r="AI1706">
        <v>16.899999999999999</v>
      </c>
      <c r="AJ1706">
        <v>428</v>
      </c>
      <c r="AK1706">
        <v>10407</v>
      </c>
      <c r="AL1706">
        <v>-7</v>
      </c>
      <c r="AM1706">
        <v>1021</v>
      </c>
      <c r="AN1706">
        <v>1683</v>
      </c>
      <c r="AO1706">
        <v>0</v>
      </c>
      <c r="AP1706">
        <v>0</v>
      </c>
      <c r="AQ1706">
        <v>0</v>
      </c>
      <c r="AR1706">
        <v>0</v>
      </c>
      <c r="AS1706">
        <v>5.4</v>
      </c>
      <c r="AT1706">
        <v>0</v>
      </c>
      <c r="AU1706">
        <v>0</v>
      </c>
      <c r="AV1706">
        <v>0</v>
      </c>
      <c r="AW1706">
        <v>170315</v>
      </c>
      <c r="AX1706">
        <v>8368</v>
      </c>
      <c r="AY1706">
        <v>19223</v>
      </c>
      <c r="AZ1706">
        <v>27</v>
      </c>
      <c r="BA1706">
        <v>264.26</v>
      </c>
      <c r="BB1706">
        <v>79.5</v>
      </c>
    </row>
    <row r="1707" spans="1:54" x14ac:dyDescent="0.3">
      <c r="A1707">
        <v>31045</v>
      </c>
      <c r="B1707" t="s">
        <v>1696</v>
      </c>
      <c r="C1707" t="s">
        <v>970</v>
      </c>
      <c r="D1707">
        <v>9042</v>
      </c>
      <c r="E1707">
        <v>9182</v>
      </c>
      <c r="F1707">
        <v>-1.5</v>
      </c>
      <c r="G1707">
        <v>9182</v>
      </c>
      <c r="H1707">
        <v>5.0999999999999996</v>
      </c>
      <c r="I1707">
        <v>18.399999999999999</v>
      </c>
      <c r="J1707">
        <v>17.600000000000001</v>
      </c>
      <c r="K1707">
        <v>50.6</v>
      </c>
      <c r="L1707">
        <v>89.2</v>
      </c>
      <c r="M1707">
        <v>1.8</v>
      </c>
      <c r="N1707">
        <v>4.0999999999999996</v>
      </c>
      <c r="O1707">
        <v>1.5</v>
      </c>
      <c r="P1707">
        <v>0.6</v>
      </c>
      <c r="Q1707">
        <v>2.8</v>
      </c>
      <c r="R1707">
        <v>4.3</v>
      </c>
      <c r="S1707">
        <v>86.1</v>
      </c>
      <c r="T1707">
        <v>75.8</v>
      </c>
      <c r="U1707">
        <v>3.7</v>
      </c>
      <c r="V1707">
        <v>6</v>
      </c>
      <c r="W1707">
        <v>93.5</v>
      </c>
      <c r="X1707">
        <v>40.6</v>
      </c>
      <c r="Y1707">
        <v>777</v>
      </c>
      <c r="Z1707">
        <v>13.1</v>
      </c>
      <c r="AA1707">
        <v>4221</v>
      </c>
      <c r="AB1707">
        <v>64.8</v>
      </c>
      <c r="AC1707">
        <v>15.7</v>
      </c>
      <c r="AD1707">
        <v>100700</v>
      </c>
      <c r="AE1707">
        <v>3709</v>
      </c>
      <c r="AF1707">
        <v>2.15</v>
      </c>
      <c r="AG1707">
        <v>21137</v>
      </c>
      <c r="AH1707">
        <v>40359</v>
      </c>
      <c r="AI1707">
        <v>19.3</v>
      </c>
      <c r="AJ1707">
        <v>277</v>
      </c>
      <c r="AK1707">
        <v>2224</v>
      </c>
      <c r="AL1707">
        <v>0.7</v>
      </c>
      <c r="AM1707">
        <v>648</v>
      </c>
      <c r="AN1707">
        <v>1055</v>
      </c>
      <c r="AO1707">
        <v>0</v>
      </c>
      <c r="AP1707">
        <v>0</v>
      </c>
      <c r="AQ1707">
        <v>0</v>
      </c>
      <c r="AR1707">
        <v>0</v>
      </c>
      <c r="AS1707">
        <v>0</v>
      </c>
      <c r="AT1707">
        <v>0</v>
      </c>
      <c r="AU1707">
        <v>0</v>
      </c>
      <c r="AV1707">
        <v>10039</v>
      </c>
      <c r="AW1707">
        <v>164591</v>
      </c>
      <c r="AX1707">
        <v>18763</v>
      </c>
      <c r="AY1707">
        <v>13657</v>
      </c>
      <c r="AZ1707">
        <v>1</v>
      </c>
      <c r="BA1707">
        <v>1396.46</v>
      </c>
      <c r="BB1707">
        <v>6.6</v>
      </c>
    </row>
    <row r="1708" spans="1:54" x14ac:dyDescent="0.3">
      <c r="A1708">
        <v>31047</v>
      </c>
      <c r="B1708" t="s">
        <v>773</v>
      </c>
      <c r="C1708" t="s">
        <v>970</v>
      </c>
      <c r="D1708">
        <v>24096</v>
      </c>
      <c r="E1708">
        <v>24326</v>
      </c>
      <c r="F1708">
        <v>-0.9</v>
      </c>
      <c r="G1708">
        <v>24326</v>
      </c>
      <c r="H1708">
        <v>7.5</v>
      </c>
      <c r="I1708">
        <v>27.9</v>
      </c>
      <c r="J1708">
        <v>15</v>
      </c>
      <c r="K1708">
        <v>49.2</v>
      </c>
      <c r="L1708">
        <v>91.4</v>
      </c>
      <c r="M1708">
        <v>4.3</v>
      </c>
      <c r="N1708">
        <v>1.9</v>
      </c>
      <c r="O1708">
        <v>0.8</v>
      </c>
      <c r="P1708">
        <v>0.3</v>
      </c>
      <c r="Q1708">
        <v>1.2</v>
      </c>
      <c r="R1708">
        <v>33.200000000000003</v>
      </c>
      <c r="S1708">
        <v>61.1</v>
      </c>
      <c r="T1708">
        <v>84</v>
      </c>
      <c r="U1708">
        <v>18.100000000000001</v>
      </c>
      <c r="V1708">
        <v>32.5</v>
      </c>
      <c r="W1708">
        <v>75.8</v>
      </c>
      <c r="X1708">
        <v>16</v>
      </c>
      <c r="Y1708">
        <v>1364</v>
      </c>
      <c r="Z1708">
        <v>15.9</v>
      </c>
      <c r="AA1708">
        <v>10136</v>
      </c>
      <c r="AB1708">
        <v>68.3</v>
      </c>
      <c r="AC1708">
        <v>11.5</v>
      </c>
      <c r="AD1708">
        <v>88200</v>
      </c>
      <c r="AE1708">
        <v>8774</v>
      </c>
      <c r="AF1708">
        <v>2.73</v>
      </c>
      <c r="AG1708">
        <v>20142</v>
      </c>
      <c r="AH1708">
        <v>46078</v>
      </c>
      <c r="AI1708">
        <v>14.8</v>
      </c>
      <c r="AJ1708">
        <v>693</v>
      </c>
      <c r="AK1708">
        <v>9291</v>
      </c>
      <c r="AL1708">
        <v>-0.1</v>
      </c>
      <c r="AM1708">
        <v>1430</v>
      </c>
      <c r="AN1708">
        <v>1903</v>
      </c>
      <c r="AO1708">
        <v>0</v>
      </c>
      <c r="AP1708">
        <v>0</v>
      </c>
      <c r="AQ1708">
        <v>0</v>
      </c>
      <c r="AR1708">
        <v>0</v>
      </c>
      <c r="AS1708">
        <v>7</v>
      </c>
      <c r="AT1708">
        <v>24.4</v>
      </c>
      <c r="AU1708">
        <v>0</v>
      </c>
      <c r="AV1708">
        <v>424687</v>
      </c>
      <c r="AW1708">
        <v>345341</v>
      </c>
      <c r="AX1708">
        <v>13937</v>
      </c>
      <c r="AY1708">
        <v>24652</v>
      </c>
      <c r="AZ1708">
        <v>44</v>
      </c>
      <c r="BA1708">
        <v>1013.1</v>
      </c>
      <c r="BB1708">
        <v>24</v>
      </c>
    </row>
    <row r="1709" spans="1:54" x14ac:dyDescent="0.3">
      <c r="A1709">
        <v>31049</v>
      </c>
      <c r="B1709" t="s">
        <v>1697</v>
      </c>
      <c r="C1709" t="s">
        <v>970</v>
      </c>
      <c r="D1709">
        <v>1940</v>
      </c>
      <c r="E1709">
        <v>1941</v>
      </c>
      <c r="F1709">
        <v>-0.1</v>
      </c>
      <c r="G1709">
        <v>1941</v>
      </c>
      <c r="H1709">
        <v>5.2</v>
      </c>
      <c r="I1709">
        <v>21</v>
      </c>
      <c r="J1709">
        <v>23.5</v>
      </c>
      <c r="K1709">
        <v>50.2</v>
      </c>
      <c r="L1709">
        <v>96.9</v>
      </c>
      <c r="M1709">
        <v>0.3</v>
      </c>
      <c r="N1709">
        <v>1.3</v>
      </c>
      <c r="O1709">
        <v>0.4</v>
      </c>
      <c r="P1709">
        <v>0</v>
      </c>
      <c r="Q1709">
        <v>1.1000000000000001</v>
      </c>
      <c r="R1709">
        <v>5.5</v>
      </c>
      <c r="S1709">
        <v>92.2</v>
      </c>
      <c r="T1709">
        <v>87.1</v>
      </c>
      <c r="U1709">
        <v>1.8</v>
      </c>
      <c r="V1709">
        <v>4.8</v>
      </c>
      <c r="W1709">
        <v>92.6</v>
      </c>
      <c r="X1709">
        <v>21.8</v>
      </c>
      <c r="Y1709">
        <v>238</v>
      </c>
      <c r="Z1709">
        <v>23.8</v>
      </c>
      <c r="AA1709">
        <v>1033</v>
      </c>
      <c r="AB1709">
        <v>77.7</v>
      </c>
      <c r="AC1709">
        <v>1.7</v>
      </c>
      <c r="AD1709">
        <v>67400</v>
      </c>
      <c r="AE1709">
        <v>855</v>
      </c>
      <c r="AF1709">
        <v>2.2599999999999998</v>
      </c>
      <c r="AG1709">
        <v>27199</v>
      </c>
      <c r="AH1709">
        <v>44922</v>
      </c>
      <c r="AI1709">
        <v>13.5</v>
      </c>
      <c r="AJ1709">
        <v>58</v>
      </c>
      <c r="AK1709">
        <v>333</v>
      </c>
      <c r="AL1709">
        <v>-2.2999999999999998</v>
      </c>
      <c r="AM1709">
        <v>182</v>
      </c>
      <c r="AN1709">
        <v>0</v>
      </c>
      <c r="AO1709">
        <v>0</v>
      </c>
      <c r="AP1709">
        <v>0</v>
      </c>
      <c r="AQ1709">
        <v>0</v>
      </c>
      <c r="AR1709">
        <v>0</v>
      </c>
      <c r="AS1709">
        <v>0</v>
      </c>
      <c r="AT1709">
        <v>0</v>
      </c>
      <c r="AU1709">
        <v>0</v>
      </c>
      <c r="AV1709">
        <v>0</v>
      </c>
      <c r="AW1709">
        <v>102008</v>
      </c>
      <c r="AX1709">
        <v>54087</v>
      </c>
      <c r="AY1709">
        <v>4101</v>
      </c>
      <c r="AZ1709">
        <v>0</v>
      </c>
      <c r="BA1709">
        <v>439.85</v>
      </c>
      <c r="BB1709">
        <v>4.4000000000000004</v>
      </c>
    </row>
    <row r="1710" spans="1:54" x14ac:dyDescent="0.3">
      <c r="A1710">
        <v>31051</v>
      </c>
      <c r="B1710" t="s">
        <v>1698</v>
      </c>
      <c r="C1710" t="s">
        <v>970</v>
      </c>
      <c r="D1710">
        <v>5782</v>
      </c>
      <c r="E1710">
        <v>6000</v>
      </c>
      <c r="F1710">
        <v>-3.6</v>
      </c>
      <c r="G1710">
        <v>6000</v>
      </c>
      <c r="H1710">
        <v>5.8</v>
      </c>
      <c r="I1710">
        <v>24.8</v>
      </c>
      <c r="J1710">
        <v>19.7</v>
      </c>
      <c r="K1710">
        <v>49.7</v>
      </c>
      <c r="L1710">
        <v>97.2</v>
      </c>
      <c r="M1710">
        <v>0.6</v>
      </c>
      <c r="N1710">
        <v>0.7</v>
      </c>
      <c r="O1710">
        <v>0.2</v>
      </c>
      <c r="P1710">
        <v>0.1</v>
      </c>
      <c r="Q1710">
        <v>1.1000000000000001</v>
      </c>
      <c r="R1710">
        <v>12</v>
      </c>
      <c r="S1710">
        <v>86.2</v>
      </c>
      <c r="T1710">
        <v>91.6</v>
      </c>
      <c r="U1710">
        <v>5.4</v>
      </c>
      <c r="V1710">
        <v>8.5</v>
      </c>
      <c r="W1710">
        <v>86.1</v>
      </c>
      <c r="X1710">
        <v>16.5</v>
      </c>
      <c r="Y1710">
        <v>477</v>
      </c>
      <c r="Z1710">
        <v>21.2</v>
      </c>
      <c r="AA1710">
        <v>2700</v>
      </c>
      <c r="AB1710">
        <v>76.8</v>
      </c>
      <c r="AC1710">
        <v>7.9</v>
      </c>
      <c r="AD1710">
        <v>76300</v>
      </c>
      <c r="AE1710">
        <v>2348</v>
      </c>
      <c r="AF1710">
        <v>2.5</v>
      </c>
      <c r="AG1710">
        <v>23769</v>
      </c>
      <c r="AH1710">
        <v>47325</v>
      </c>
      <c r="AI1710">
        <v>11.2</v>
      </c>
      <c r="AJ1710">
        <v>105</v>
      </c>
      <c r="AK1710">
        <v>1242</v>
      </c>
      <c r="AL1710">
        <v>24.2</v>
      </c>
      <c r="AM1710">
        <v>459</v>
      </c>
      <c r="AN1710">
        <v>0</v>
      </c>
      <c r="AO1710">
        <v>0</v>
      </c>
      <c r="AP1710">
        <v>0</v>
      </c>
      <c r="AQ1710">
        <v>0</v>
      </c>
      <c r="AR1710">
        <v>0</v>
      </c>
      <c r="AS1710">
        <v>0</v>
      </c>
      <c r="AT1710">
        <v>0</v>
      </c>
      <c r="AU1710">
        <v>0</v>
      </c>
      <c r="AV1710">
        <v>0</v>
      </c>
      <c r="AW1710">
        <v>37054</v>
      </c>
      <c r="AX1710">
        <v>5948</v>
      </c>
      <c r="AY1710">
        <v>1897</v>
      </c>
      <c r="AZ1710">
        <v>4</v>
      </c>
      <c r="BA1710">
        <v>476.23</v>
      </c>
      <c r="BB1710">
        <v>12.6</v>
      </c>
    </row>
    <row r="1711" spans="1:54" x14ac:dyDescent="0.3">
      <c r="A1711">
        <v>31053</v>
      </c>
      <c r="B1711" t="s">
        <v>364</v>
      </c>
      <c r="C1711" t="s">
        <v>970</v>
      </c>
      <c r="D1711">
        <v>36744</v>
      </c>
      <c r="E1711">
        <v>36691</v>
      </c>
      <c r="F1711">
        <v>0.1</v>
      </c>
      <c r="G1711">
        <v>36691</v>
      </c>
      <c r="H1711">
        <v>6.4</v>
      </c>
      <c r="I1711">
        <v>23.5</v>
      </c>
      <c r="J1711">
        <v>19</v>
      </c>
      <c r="K1711">
        <v>50.7</v>
      </c>
      <c r="L1711">
        <v>95.5</v>
      </c>
      <c r="M1711">
        <v>1.1000000000000001</v>
      </c>
      <c r="N1711">
        <v>1.1000000000000001</v>
      </c>
      <c r="O1711">
        <v>0.6</v>
      </c>
      <c r="P1711">
        <v>0.4</v>
      </c>
      <c r="Q1711">
        <v>1.3</v>
      </c>
      <c r="R1711">
        <v>11.3</v>
      </c>
      <c r="S1711">
        <v>85.7</v>
      </c>
      <c r="T1711">
        <v>84.7</v>
      </c>
      <c r="U1711">
        <v>5.4</v>
      </c>
      <c r="V1711">
        <v>10.3</v>
      </c>
      <c r="W1711">
        <v>86</v>
      </c>
      <c r="X1711">
        <v>18.7</v>
      </c>
      <c r="Y1711">
        <v>2959</v>
      </c>
      <c r="Z1711">
        <v>18.3</v>
      </c>
      <c r="AA1711">
        <v>16631</v>
      </c>
      <c r="AB1711">
        <v>68</v>
      </c>
      <c r="AC1711">
        <v>14.4</v>
      </c>
      <c r="AD1711">
        <v>109200</v>
      </c>
      <c r="AE1711">
        <v>15221</v>
      </c>
      <c r="AF1711">
        <v>2.34</v>
      </c>
      <c r="AG1711">
        <v>24588</v>
      </c>
      <c r="AH1711">
        <v>48626</v>
      </c>
      <c r="AI1711">
        <v>10.7</v>
      </c>
      <c r="AJ1711">
        <v>1013</v>
      </c>
      <c r="AK1711">
        <v>15180</v>
      </c>
      <c r="AL1711">
        <v>1</v>
      </c>
      <c r="AM1711">
        <v>2266</v>
      </c>
      <c r="AN1711">
        <v>2795</v>
      </c>
      <c r="AO1711">
        <v>0</v>
      </c>
      <c r="AP1711">
        <v>0</v>
      </c>
      <c r="AQ1711">
        <v>1</v>
      </c>
      <c r="AR1711">
        <v>0</v>
      </c>
      <c r="AS1711">
        <v>0</v>
      </c>
      <c r="AT1711">
        <v>19.399999999999999</v>
      </c>
      <c r="AU1711">
        <v>1233777</v>
      </c>
      <c r="AV1711">
        <v>0</v>
      </c>
      <c r="AW1711">
        <v>665022</v>
      </c>
      <c r="AX1711">
        <v>18547</v>
      </c>
      <c r="AY1711">
        <v>53012</v>
      </c>
      <c r="AZ1711">
        <v>45</v>
      </c>
      <c r="BA1711">
        <v>528.71</v>
      </c>
      <c r="BB1711">
        <v>69.400000000000006</v>
      </c>
    </row>
    <row r="1712" spans="1:54" x14ac:dyDescent="0.3">
      <c r="A1712">
        <v>31055</v>
      </c>
      <c r="B1712" t="s">
        <v>225</v>
      </c>
      <c r="C1712" t="s">
        <v>970</v>
      </c>
      <c r="D1712">
        <v>543244</v>
      </c>
      <c r="E1712">
        <v>517110</v>
      </c>
      <c r="F1712">
        <v>5.0999999999999996</v>
      </c>
      <c r="G1712">
        <v>517110</v>
      </c>
      <c r="H1712">
        <v>7.6</v>
      </c>
      <c r="I1712">
        <v>25.8</v>
      </c>
      <c r="J1712">
        <v>11.5</v>
      </c>
      <c r="K1712">
        <v>50.7</v>
      </c>
      <c r="L1712">
        <v>81.3</v>
      </c>
      <c r="M1712">
        <v>11.6</v>
      </c>
      <c r="N1712">
        <v>1.2</v>
      </c>
      <c r="O1712">
        <v>3.3</v>
      </c>
      <c r="P1712">
        <v>0.1</v>
      </c>
      <c r="Q1712">
        <v>2.5</v>
      </c>
      <c r="R1712">
        <v>12</v>
      </c>
      <c r="S1712">
        <v>70.900000000000006</v>
      </c>
      <c r="T1712">
        <v>82.2</v>
      </c>
      <c r="U1712">
        <v>8.9</v>
      </c>
      <c r="V1712">
        <v>13.9</v>
      </c>
      <c r="W1712">
        <v>89.5</v>
      </c>
      <c r="X1712">
        <v>36.4</v>
      </c>
      <c r="Y1712">
        <v>34166</v>
      </c>
      <c r="Z1712">
        <v>18.899999999999999</v>
      </c>
      <c r="AA1712">
        <v>226919</v>
      </c>
      <c r="AB1712">
        <v>62.7</v>
      </c>
      <c r="AC1712">
        <v>27.4</v>
      </c>
      <c r="AD1712">
        <v>143300</v>
      </c>
      <c r="AE1712">
        <v>204226</v>
      </c>
      <c r="AF1712">
        <v>2.5099999999999998</v>
      </c>
      <c r="AG1712">
        <v>29180</v>
      </c>
      <c r="AH1712">
        <v>53325</v>
      </c>
      <c r="AI1712">
        <v>14.3</v>
      </c>
      <c r="AJ1712">
        <v>15069</v>
      </c>
      <c r="AK1712">
        <v>307365</v>
      </c>
      <c r="AL1712">
        <v>1</v>
      </c>
      <c r="AM1712">
        <v>34944</v>
      </c>
      <c r="AN1712">
        <v>43302</v>
      </c>
      <c r="AO1712">
        <v>4.4000000000000004</v>
      </c>
      <c r="AP1712">
        <v>0.5</v>
      </c>
      <c r="AQ1712">
        <v>1.9</v>
      </c>
      <c r="AR1712">
        <v>0.1</v>
      </c>
      <c r="AS1712">
        <v>2.1</v>
      </c>
      <c r="AT1712">
        <v>26.5</v>
      </c>
      <c r="AU1712">
        <v>10012827</v>
      </c>
      <c r="AV1712">
        <v>6079790</v>
      </c>
      <c r="AW1712">
        <v>8109038</v>
      </c>
      <c r="AX1712">
        <v>16306</v>
      </c>
      <c r="AY1712">
        <v>1118911</v>
      </c>
      <c r="AZ1712">
        <v>2572</v>
      </c>
      <c r="BA1712">
        <v>328.46</v>
      </c>
      <c r="BB1712">
        <v>1574.4</v>
      </c>
    </row>
    <row r="1713" spans="1:54" x14ac:dyDescent="0.3">
      <c r="A1713">
        <v>31057</v>
      </c>
      <c r="B1713" t="s">
        <v>1699</v>
      </c>
      <c r="C1713" t="s">
        <v>970</v>
      </c>
      <c r="D1713">
        <v>1886</v>
      </c>
      <c r="E1713">
        <v>2008</v>
      </c>
      <c r="F1713">
        <v>-6.1</v>
      </c>
      <c r="G1713">
        <v>2008</v>
      </c>
      <c r="H1713">
        <v>3.9</v>
      </c>
      <c r="I1713">
        <v>21.2</v>
      </c>
      <c r="J1713">
        <v>23.3</v>
      </c>
      <c r="K1713">
        <v>49.6</v>
      </c>
      <c r="L1713">
        <v>96.6</v>
      </c>
      <c r="M1713">
        <v>0.4</v>
      </c>
      <c r="N1713">
        <v>1.2</v>
      </c>
      <c r="O1713">
        <v>0.1</v>
      </c>
      <c r="P1713">
        <v>0.3</v>
      </c>
      <c r="Q1713">
        <v>1.4</v>
      </c>
      <c r="R1713">
        <v>6.5</v>
      </c>
      <c r="S1713">
        <v>91</v>
      </c>
      <c r="T1713">
        <v>83.2</v>
      </c>
      <c r="U1713">
        <v>3.5</v>
      </c>
      <c r="V1713">
        <v>6.7</v>
      </c>
      <c r="W1713">
        <v>93.7</v>
      </c>
      <c r="X1713">
        <v>22.2</v>
      </c>
      <c r="Y1713">
        <v>189</v>
      </c>
      <c r="Z1713">
        <v>11.8</v>
      </c>
      <c r="AA1713">
        <v>1115</v>
      </c>
      <c r="AB1713">
        <v>67.599999999999994</v>
      </c>
      <c r="AC1713">
        <v>6.8</v>
      </c>
      <c r="AD1713">
        <v>69100</v>
      </c>
      <c r="AE1713">
        <v>893</v>
      </c>
      <c r="AF1713">
        <v>2.1800000000000002</v>
      </c>
      <c r="AG1713">
        <v>28502</v>
      </c>
      <c r="AH1713">
        <v>47431</v>
      </c>
      <c r="AI1713">
        <v>8.1</v>
      </c>
      <c r="AJ1713">
        <v>66</v>
      </c>
      <c r="AK1713">
        <v>338</v>
      </c>
      <c r="AL1713">
        <v>-0.6</v>
      </c>
      <c r="AM1713">
        <v>159</v>
      </c>
      <c r="AN1713">
        <v>190</v>
      </c>
      <c r="AO1713">
        <v>0</v>
      </c>
      <c r="AP1713">
        <v>0</v>
      </c>
      <c r="AQ1713">
        <v>0</v>
      </c>
      <c r="AR1713">
        <v>0</v>
      </c>
      <c r="AS1713">
        <v>0</v>
      </c>
      <c r="AT1713">
        <v>43.2</v>
      </c>
      <c r="AU1713">
        <v>0</v>
      </c>
      <c r="AV1713">
        <v>0</v>
      </c>
      <c r="AW1713">
        <v>14035</v>
      </c>
      <c r="AX1713">
        <v>7074</v>
      </c>
      <c r="AY1713">
        <v>476</v>
      </c>
      <c r="AZ1713">
        <v>0</v>
      </c>
      <c r="BA1713">
        <v>919.68</v>
      </c>
      <c r="BB1713">
        <v>2.2000000000000002</v>
      </c>
    </row>
    <row r="1714" spans="1:54" x14ac:dyDescent="0.3">
      <c r="A1714">
        <v>31059</v>
      </c>
      <c r="B1714" t="s">
        <v>362</v>
      </c>
      <c r="C1714" t="s">
        <v>970</v>
      </c>
      <c r="D1714">
        <v>5661</v>
      </c>
      <c r="E1714">
        <v>5890</v>
      </c>
      <c r="F1714">
        <v>-3.9</v>
      </c>
      <c r="G1714">
        <v>5890</v>
      </c>
      <c r="H1714">
        <v>4.9000000000000004</v>
      </c>
      <c r="I1714">
        <v>20.5</v>
      </c>
      <c r="J1714">
        <v>22.9</v>
      </c>
      <c r="K1714">
        <v>50.2</v>
      </c>
      <c r="L1714">
        <v>97.3</v>
      </c>
      <c r="M1714">
        <v>0.7</v>
      </c>
      <c r="N1714">
        <v>0.6</v>
      </c>
      <c r="O1714">
        <v>0.7</v>
      </c>
      <c r="P1714">
        <v>0</v>
      </c>
      <c r="Q1714">
        <v>0.7</v>
      </c>
      <c r="R1714">
        <v>3.9</v>
      </c>
      <c r="S1714">
        <v>94</v>
      </c>
      <c r="T1714">
        <v>86.8</v>
      </c>
      <c r="U1714">
        <v>1</v>
      </c>
      <c r="V1714">
        <v>3.3</v>
      </c>
      <c r="W1714">
        <v>92.5</v>
      </c>
      <c r="X1714">
        <v>18.2</v>
      </c>
      <c r="Y1714">
        <v>502</v>
      </c>
      <c r="Z1714">
        <v>14.9</v>
      </c>
      <c r="AA1714">
        <v>2916</v>
      </c>
      <c r="AB1714">
        <v>77.3</v>
      </c>
      <c r="AC1714">
        <v>6.6</v>
      </c>
      <c r="AD1714">
        <v>73300</v>
      </c>
      <c r="AE1714">
        <v>2444</v>
      </c>
      <c r="AF1714">
        <v>2.2799999999999998</v>
      </c>
      <c r="AG1714">
        <v>25460</v>
      </c>
      <c r="AH1714">
        <v>48464</v>
      </c>
      <c r="AI1714">
        <v>8.8000000000000007</v>
      </c>
      <c r="AJ1714">
        <v>222</v>
      </c>
      <c r="AK1714">
        <v>1644</v>
      </c>
      <c r="AL1714">
        <v>2.2999999999999998</v>
      </c>
      <c r="AM1714">
        <v>471</v>
      </c>
      <c r="AN1714">
        <v>948</v>
      </c>
      <c r="AO1714">
        <v>0</v>
      </c>
      <c r="AP1714">
        <v>0</v>
      </c>
      <c r="AQ1714">
        <v>0</v>
      </c>
      <c r="AR1714">
        <v>0</v>
      </c>
      <c r="AS1714">
        <v>0</v>
      </c>
      <c r="AT1714">
        <v>0</v>
      </c>
      <c r="AU1714">
        <v>0</v>
      </c>
      <c r="AV1714">
        <v>113431</v>
      </c>
      <c r="AW1714">
        <v>39676</v>
      </c>
      <c r="AX1714">
        <v>6576</v>
      </c>
      <c r="AY1714">
        <v>3508</v>
      </c>
      <c r="AZ1714">
        <v>15</v>
      </c>
      <c r="BA1714">
        <v>575.37</v>
      </c>
      <c r="BB1714">
        <v>10.199999999999999</v>
      </c>
    </row>
    <row r="1715" spans="1:54" x14ac:dyDescent="0.3">
      <c r="A1715">
        <v>31061</v>
      </c>
      <c r="B1715" t="s">
        <v>45</v>
      </c>
      <c r="C1715" t="s">
        <v>970</v>
      </c>
      <c r="D1715">
        <v>3076</v>
      </c>
      <c r="E1715">
        <v>3225</v>
      </c>
      <c r="F1715">
        <v>-4.5999999999999996</v>
      </c>
      <c r="G1715">
        <v>3225</v>
      </c>
      <c r="H1715">
        <v>4.5</v>
      </c>
      <c r="I1715">
        <v>19.2</v>
      </c>
      <c r="J1715">
        <v>25.7</v>
      </c>
      <c r="K1715">
        <v>50</v>
      </c>
      <c r="L1715">
        <v>98.1</v>
      </c>
      <c r="M1715">
        <v>0.2</v>
      </c>
      <c r="N1715">
        <v>0.5</v>
      </c>
      <c r="O1715">
        <v>0.1</v>
      </c>
      <c r="P1715">
        <v>0</v>
      </c>
      <c r="Q1715">
        <v>1.1000000000000001</v>
      </c>
      <c r="R1715">
        <v>1.9</v>
      </c>
      <c r="S1715">
        <v>96.5</v>
      </c>
      <c r="T1715">
        <v>85.8</v>
      </c>
      <c r="U1715">
        <v>0.9</v>
      </c>
      <c r="V1715">
        <v>1.9</v>
      </c>
      <c r="W1715">
        <v>91.2</v>
      </c>
      <c r="X1715">
        <v>17.5</v>
      </c>
      <c r="Y1715">
        <v>367</v>
      </c>
      <c r="Z1715">
        <v>16.7</v>
      </c>
      <c r="AA1715">
        <v>1726</v>
      </c>
      <c r="AB1715">
        <v>82.2</v>
      </c>
      <c r="AC1715">
        <v>1.9</v>
      </c>
      <c r="AD1715">
        <v>56200</v>
      </c>
      <c r="AE1715">
        <v>1398</v>
      </c>
      <c r="AF1715">
        <v>2.21</v>
      </c>
      <c r="AG1715">
        <v>26095</v>
      </c>
      <c r="AH1715">
        <v>43011</v>
      </c>
      <c r="AI1715">
        <v>12.9</v>
      </c>
      <c r="AJ1715">
        <v>74</v>
      </c>
      <c r="AK1715">
        <v>439</v>
      </c>
      <c r="AL1715">
        <v>-4.8</v>
      </c>
      <c r="AM1715">
        <v>249</v>
      </c>
      <c r="AN1715">
        <v>240</v>
      </c>
      <c r="AO1715">
        <v>0</v>
      </c>
      <c r="AP1715">
        <v>0</v>
      </c>
      <c r="AQ1715">
        <v>0</v>
      </c>
      <c r="AR1715">
        <v>0</v>
      </c>
      <c r="AS1715">
        <v>0</v>
      </c>
      <c r="AT1715">
        <v>0</v>
      </c>
      <c r="AU1715">
        <v>0</v>
      </c>
      <c r="AV1715">
        <v>51176</v>
      </c>
      <c r="AW1715">
        <v>17262</v>
      </c>
      <c r="AX1715">
        <v>5522</v>
      </c>
      <c r="AY1715">
        <v>972</v>
      </c>
      <c r="AZ1715">
        <v>2</v>
      </c>
      <c r="BA1715">
        <v>575.82000000000005</v>
      </c>
      <c r="BB1715">
        <v>5.6</v>
      </c>
    </row>
    <row r="1716" spans="1:54" x14ac:dyDescent="0.3">
      <c r="A1716">
        <v>31063</v>
      </c>
      <c r="B1716" t="s">
        <v>1700</v>
      </c>
      <c r="C1716" t="s">
        <v>970</v>
      </c>
      <c r="D1716">
        <v>2705</v>
      </c>
      <c r="E1716">
        <v>2756</v>
      </c>
      <c r="F1716">
        <v>-1.9</v>
      </c>
      <c r="G1716">
        <v>2756</v>
      </c>
      <c r="H1716">
        <v>3.9</v>
      </c>
      <c r="I1716">
        <v>20.5</v>
      </c>
      <c r="J1716">
        <v>21.2</v>
      </c>
      <c r="K1716">
        <v>48.5</v>
      </c>
      <c r="L1716">
        <v>98.4</v>
      </c>
      <c r="M1716">
        <v>0.2</v>
      </c>
      <c r="N1716">
        <v>0.5</v>
      </c>
      <c r="O1716">
        <v>0.2</v>
      </c>
      <c r="P1716">
        <v>0</v>
      </c>
      <c r="Q1716">
        <v>0.8</v>
      </c>
      <c r="R1716">
        <v>2.2999999999999998</v>
      </c>
      <c r="S1716">
        <v>96.3</v>
      </c>
      <c r="T1716">
        <v>84.2</v>
      </c>
      <c r="U1716">
        <v>1</v>
      </c>
      <c r="V1716">
        <v>1.5</v>
      </c>
      <c r="W1716">
        <v>94.7</v>
      </c>
      <c r="X1716">
        <v>16.5</v>
      </c>
      <c r="Y1716">
        <v>259</v>
      </c>
      <c r="Z1716">
        <v>18.600000000000001</v>
      </c>
      <c r="AA1716">
        <v>1570</v>
      </c>
      <c r="AB1716">
        <v>74.5</v>
      </c>
      <c r="AC1716">
        <v>2.8</v>
      </c>
      <c r="AD1716">
        <v>74200</v>
      </c>
      <c r="AE1716">
        <v>1086</v>
      </c>
      <c r="AF1716">
        <v>2.23</v>
      </c>
      <c r="AG1716">
        <v>25262</v>
      </c>
      <c r="AH1716">
        <v>50227</v>
      </c>
      <c r="AI1716">
        <v>12</v>
      </c>
      <c r="AJ1716">
        <v>71</v>
      </c>
      <c r="AK1716">
        <v>458</v>
      </c>
      <c r="AL1716">
        <v>11.7</v>
      </c>
      <c r="AM1716">
        <v>235</v>
      </c>
      <c r="AN1716">
        <v>329</v>
      </c>
      <c r="AO1716">
        <v>0</v>
      </c>
      <c r="AP1716">
        <v>0</v>
      </c>
      <c r="AQ1716">
        <v>0</v>
      </c>
      <c r="AR1716">
        <v>0</v>
      </c>
      <c r="AS1716">
        <v>0</v>
      </c>
      <c r="AT1716">
        <v>46.2</v>
      </c>
      <c r="AU1716">
        <v>0</v>
      </c>
      <c r="AV1716">
        <v>0</v>
      </c>
      <c r="AW1716">
        <v>14785</v>
      </c>
      <c r="AX1716">
        <v>5567</v>
      </c>
      <c r="AY1716">
        <v>575</v>
      </c>
      <c r="AZ1716">
        <v>3</v>
      </c>
      <c r="BA1716">
        <v>974.59</v>
      </c>
      <c r="BB1716">
        <v>2.8</v>
      </c>
    </row>
    <row r="1717" spans="1:54" x14ac:dyDescent="0.3">
      <c r="A1717">
        <v>31065</v>
      </c>
      <c r="B1717" t="s">
        <v>1701</v>
      </c>
      <c r="C1717" t="s">
        <v>970</v>
      </c>
      <c r="D1717">
        <v>4888</v>
      </c>
      <c r="E1717">
        <v>4959</v>
      </c>
      <c r="F1717">
        <v>-1.4</v>
      </c>
      <c r="G1717">
        <v>4959</v>
      </c>
      <c r="H1717">
        <v>5.0999999999999996</v>
      </c>
      <c r="I1717">
        <v>22.5</v>
      </c>
      <c r="J1717">
        <v>22.7</v>
      </c>
      <c r="K1717">
        <v>50.3</v>
      </c>
      <c r="L1717">
        <v>97.6</v>
      </c>
      <c r="M1717">
        <v>0.4</v>
      </c>
      <c r="N1717">
        <v>0.6</v>
      </c>
      <c r="O1717">
        <v>0.2</v>
      </c>
      <c r="P1717">
        <v>0.1</v>
      </c>
      <c r="Q1717">
        <v>1.1000000000000001</v>
      </c>
      <c r="R1717">
        <v>3.2</v>
      </c>
      <c r="S1717">
        <v>94.8</v>
      </c>
      <c r="T1717">
        <v>85.5</v>
      </c>
      <c r="U1717">
        <v>0.7</v>
      </c>
      <c r="V1717">
        <v>2.1</v>
      </c>
      <c r="W1717">
        <v>88.9</v>
      </c>
      <c r="X1717">
        <v>16.8</v>
      </c>
      <c r="Y1717">
        <v>507</v>
      </c>
      <c r="Z1717">
        <v>17.7</v>
      </c>
      <c r="AA1717">
        <v>2711</v>
      </c>
      <c r="AB1717">
        <v>72.3</v>
      </c>
      <c r="AC1717">
        <v>10</v>
      </c>
      <c r="AD1717">
        <v>56400</v>
      </c>
      <c r="AE1717">
        <v>2215</v>
      </c>
      <c r="AF1717">
        <v>2.1800000000000002</v>
      </c>
      <c r="AG1717">
        <v>22068</v>
      </c>
      <c r="AH1717">
        <v>39603</v>
      </c>
      <c r="AI1717">
        <v>16.2</v>
      </c>
      <c r="AJ1717">
        <v>169</v>
      </c>
      <c r="AK1717">
        <v>1310</v>
      </c>
      <c r="AL1717">
        <v>-1.3</v>
      </c>
      <c r="AM1717">
        <v>442</v>
      </c>
      <c r="AN1717">
        <v>631</v>
      </c>
      <c r="AO1717">
        <v>0</v>
      </c>
      <c r="AP1717">
        <v>0</v>
      </c>
      <c r="AQ1717">
        <v>0</v>
      </c>
      <c r="AR1717">
        <v>0</v>
      </c>
      <c r="AS1717">
        <v>0</v>
      </c>
      <c r="AT1717">
        <v>38.5</v>
      </c>
      <c r="AU1717">
        <v>0</v>
      </c>
      <c r="AV1717">
        <v>88588</v>
      </c>
      <c r="AW1717">
        <v>50222</v>
      </c>
      <c r="AX1717">
        <v>10789</v>
      </c>
      <c r="AY1717">
        <v>0</v>
      </c>
      <c r="AZ1717">
        <v>5</v>
      </c>
      <c r="BA1717">
        <v>719.13</v>
      </c>
      <c r="BB1717">
        <v>6.9</v>
      </c>
    </row>
    <row r="1718" spans="1:54" x14ac:dyDescent="0.3">
      <c r="A1718">
        <v>31067</v>
      </c>
      <c r="B1718" t="s">
        <v>1702</v>
      </c>
      <c r="C1718" t="s">
        <v>970</v>
      </c>
      <c r="D1718">
        <v>21663</v>
      </c>
      <c r="E1718">
        <v>22311</v>
      </c>
      <c r="F1718">
        <v>-2.9</v>
      </c>
      <c r="G1718">
        <v>22311</v>
      </c>
      <c r="H1718">
        <v>5.7</v>
      </c>
      <c r="I1718">
        <v>22.1</v>
      </c>
      <c r="J1718">
        <v>20.399999999999999</v>
      </c>
      <c r="K1718">
        <v>50.5</v>
      </c>
      <c r="L1718">
        <v>96.8</v>
      </c>
      <c r="M1718">
        <v>0.6</v>
      </c>
      <c r="N1718">
        <v>0.7</v>
      </c>
      <c r="O1718">
        <v>0.5</v>
      </c>
      <c r="P1718">
        <v>0</v>
      </c>
      <c r="Q1718">
        <v>1.4</v>
      </c>
      <c r="R1718">
        <v>2.1</v>
      </c>
      <c r="S1718">
        <v>95</v>
      </c>
      <c r="T1718">
        <v>87.1</v>
      </c>
      <c r="U1718">
        <v>0.7</v>
      </c>
      <c r="V1718">
        <v>3.7</v>
      </c>
      <c r="W1718">
        <v>90.2</v>
      </c>
      <c r="X1718">
        <v>20</v>
      </c>
      <c r="Y1718">
        <v>1926</v>
      </c>
      <c r="Z1718">
        <v>21</v>
      </c>
      <c r="AA1718">
        <v>10420</v>
      </c>
      <c r="AB1718">
        <v>72.400000000000006</v>
      </c>
      <c r="AC1718">
        <v>13.7</v>
      </c>
      <c r="AD1718">
        <v>101600</v>
      </c>
      <c r="AE1718">
        <v>9133</v>
      </c>
      <c r="AF1718">
        <v>2.36</v>
      </c>
      <c r="AG1718">
        <v>24555</v>
      </c>
      <c r="AH1718">
        <v>47654</v>
      </c>
      <c r="AI1718">
        <v>11.7</v>
      </c>
      <c r="AJ1718">
        <v>673</v>
      </c>
      <c r="AK1718">
        <v>7241</v>
      </c>
      <c r="AL1718">
        <v>0.4</v>
      </c>
      <c r="AM1718">
        <v>1503</v>
      </c>
      <c r="AN1718">
        <v>2091</v>
      </c>
      <c r="AO1718">
        <v>0</v>
      </c>
      <c r="AP1718">
        <v>0</v>
      </c>
      <c r="AQ1718">
        <v>0</v>
      </c>
      <c r="AR1718">
        <v>0</v>
      </c>
      <c r="AS1718">
        <v>0</v>
      </c>
      <c r="AT1718">
        <v>0</v>
      </c>
      <c r="AU1718">
        <v>602634</v>
      </c>
      <c r="AV1718">
        <v>0</v>
      </c>
      <c r="AW1718">
        <v>238113</v>
      </c>
      <c r="AX1718">
        <v>10321</v>
      </c>
      <c r="AY1718">
        <v>23364</v>
      </c>
      <c r="AZ1718">
        <v>11</v>
      </c>
      <c r="BA1718">
        <v>851.49</v>
      </c>
      <c r="BB1718">
        <v>26.2</v>
      </c>
    </row>
    <row r="1719" spans="1:54" x14ac:dyDescent="0.3">
      <c r="A1719">
        <v>31069</v>
      </c>
      <c r="B1719" t="s">
        <v>1703</v>
      </c>
      <c r="C1719" t="s">
        <v>970</v>
      </c>
      <c r="D1719">
        <v>1911</v>
      </c>
      <c r="E1719">
        <v>2057</v>
      </c>
      <c r="F1719">
        <v>-7.1</v>
      </c>
      <c r="G1719">
        <v>2057</v>
      </c>
      <c r="H1719">
        <v>3.9</v>
      </c>
      <c r="I1719">
        <v>17.600000000000001</v>
      </c>
      <c r="J1719">
        <v>27.7</v>
      </c>
      <c r="K1719">
        <v>48.9</v>
      </c>
      <c r="L1719">
        <v>97.1</v>
      </c>
      <c r="M1719">
        <v>0.4</v>
      </c>
      <c r="N1719">
        <v>0.9</v>
      </c>
      <c r="O1719">
        <v>0</v>
      </c>
      <c r="P1719">
        <v>0</v>
      </c>
      <c r="Q1719">
        <v>1.6</v>
      </c>
      <c r="R1719">
        <v>4.5</v>
      </c>
      <c r="S1719">
        <v>93</v>
      </c>
      <c r="T1719">
        <v>88.5</v>
      </c>
      <c r="U1719">
        <v>1.5</v>
      </c>
      <c r="V1719">
        <v>1.9</v>
      </c>
      <c r="W1719">
        <v>93.4</v>
      </c>
      <c r="X1719">
        <v>20.8</v>
      </c>
      <c r="Y1719">
        <v>245</v>
      </c>
      <c r="Z1719">
        <v>18.7</v>
      </c>
      <c r="AA1719">
        <v>1301</v>
      </c>
      <c r="AB1719">
        <v>77.599999999999994</v>
      </c>
      <c r="AC1719">
        <v>2.5</v>
      </c>
      <c r="AD1719">
        <v>61800</v>
      </c>
      <c r="AE1719">
        <v>836</v>
      </c>
      <c r="AF1719">
        <v>2.29</v>
      </c>
      <c r="AG1719">
        <v>26715</v>
      </c>
      <c r="AH1719">
        <v>39400</v>
      </c>
      <c r="AI1719">
        <v>9.4</v>
      </c>
      <c r="AJ1719">
        <v>53</v>
      </c>
      <c r="AK1719">
        <v>410</v>
      </c>
      <c r="AL1719">
        <v>3.3</v>
      </c>
      <c r="AM1719">
        <v>197</v>
      </c>
      <c r="AN1719">
        <v>0</v>
      </c>
      <c r="AO1719">
        <v>0</v>
      </c>
      <c r="AP1719">
        <v>0</v>
      </c>
      <c r="AQ1719">
        <v>0</v>
      </c>
      <c r="AR1719">
        <v>0</v>
      </c>
      <c r="AS1719">
        <v>0</v>
      </c>
      <c r="AT1719">
        <v>0</v>
      </c>
      <c r="AU1719">
        <v>0</v>
      </c>
      <c r="AV1719">
        <v>0</v>
      </c>
      <c r="AW1719">
        <v>12385</v>
      </c>
      <c r="AX1719">
        <v>6720</v>
      </c>
      <c r="AY1719">
        <v>0</v>
      </c>
      <c r="AZ1719">
        <v>0</v>
      </c>
      <c r="BA1719">
        <v>1704.28</v>
      </c>
      <c r="BB1719">
        <v>1.2</v>
      </c>
    </row>
    <row r="1720" spans="1:54" x14ac:dyDescent="0.3">
      <c r="A1720">
        <v>31071</v>
      </c>
      <c r="B1720" t="s">
        <v>220</v>
      </c>
      <c r="C1720" t="s">
        <v>970</v>
      </c>
      <c r="D1720">
        <v>2003</v>
      </c>
      <c r="E1720">
        <v>2049</v>
      </c>
      <c r="F1720">
        <v>-2.2000000000000002</v>
      </c>
      <c r="G1720">
        <v>2049</v>
      </c>
      <c r="H1720">
        <v>3</v>
      </c>
      <c r="I1720">
        <v>19</v>
      </c>
      <c r="J1720">
        <v>26.9</v>
      </c>
      <c r="K1720">
        <v>50.1</v>
      </c>
      <c r="L1720">
        <v>99</v>
      </c>
      <c r="M1720">
        <v>0.3</v>
      </c>
      <c r="N1720">
        <v>0</v>
      </c>
      <c r="O1720">
        <v>0.1</v>
      </c>
      <c r="P1720">
        <v>0</v>
      </c>
      <c r="Q1720">
        <v>0.5</v>
      </c>
      <c r="R1720">
        <v>1.3</v>
      </c>
      <c r="S1720">
        <v>97.7</v>
      </c>
      <c r="T1720">
        <v>91.7</v>
      </c>
      <c r="U1720">
        <v>0.2</v>
      </c>
      <c r="V1720">
        <v>1.4</v>
      </c>
      <c r="W1720">
        <v>94</v>
      </c>
      <c r="X1720">
        <v>13.8</v>
      </c>
      <c r="Y1720">
        <v>182</v>
      </c>
      <c r="Z1720">
        <v>10.9</v>
      </c>
      <c r="AA1720">
        <v>1174</v>
      </c>
      <c r="AB1720">
        <v>74.2</v>
      </c>
      <c r="AC1720">
        <v>7.7</v>
      </c>
      <c r="AD1720">
        <v>86100</v>
      </c>
      <c r="AE1720">
        <v>864</v>
      </c>
      <c r="AF1720">
        <v>2.21</v>
      </c>
      <c r="AG1720">
        <v>22092</v>
      </c>
      <c r="AH1720">
        <v>41892</v>
      </c>
      <c r="AI1720">
        <v>13</v>
      </c>
      <c r="AJ1720">
        <v>94</v>
      </c>
      <c r="AK1720">
        <v>578</v>
      </c>
      <c r="AL1720">
        <v>0</v>
      </c>
      <c r="AM1720">
        <v>228</v>
      </c>
      <c r="AN1720">
        <v>0</v>
      </c>
      <c r="AO1720">
        <v>0</v>
      </c>
      <c r="AP1720">
        <v>0</v>
      </c>
      <c r="AQ1720">
        <v>0</v>
      </c>
      <c r="AR1720">
        <v>0</v>
      </c>
      <c r="AS1720">
        <v>0</v>
      </c>
      <c r="AT1720">
        <v>0</v>
      </c>
      <c r="AU1720">
        <v>0</v>
      </c>
      <c r="AV1720">
        <v>9224</v>
      </c>
      <c r="AW1720">
        <v>27142</v>
      </c>
      <c r="AX1720">
        <v>15744</v>
      </c>
      <c r="AY1720">
        <v>1325</v>
      </c>
      <c r="AZ1720">
        <v>8</v>
      </c>
      <c r="BA1720">
        <v>569.79</v>
      </c>
      <c r="BB1720">
        <v>3.6</v>
      </c>
    </row>
    <row r="1721" spans="1:54" x14ac:dyDescent="0.3">
      <c r="A1721">
        <v>31073</v>
      </c>
      <c r="B1721" t="s">
        <v>1704</v>
      </c>
      <c r="C1721" t="s">
        <v>970</v>
      </c>
      <c r="D1721">
        <v>1970</v>
      </c>
      <c r="E1721">
        <v>2044</v>
      </c>
      <c r="F1721">
        <v>-3.6</v>
      </c>
      <c r="G1721">
        <v>2044</v>
      </c>
      <c r="H1721">
        <v>5.9</v>
      </c>
      <c r="I1721">
        <v>23.6</v>
      </c>
      <c r="J1721">
        <v>20.9</v>
      </c>
      <c r="K1721">
        <v>48</v>
      </c>
      <c r="L1721">
        <v>97</v>
      </c>
      <c r="M1721">
        <v>0.7</v>
      </c>
      <c r="N1721">
        <v>0.4</v>
      </c>
      <c r="O1721">
        <v>0.4</v>
      </c>
      <c r="P1721">
        <v>0</v>
      </c>
      <c r="Q1721">
        <v>1.5</v>
      </c>
      <c r="R1721">
        <v>4.0999999999999996</v>
      </c>
      <c r="S1721">
        <v>93.1</v>
      </c>
      <c r="T1721">
        <v>92.1</v>
      </c>
      <c r="U1721">
        <v>0.1</v>
      </c>
      <c r="V1721">
        <v>2.1</v>
      </c>
      <c r="W1721">
        <v>94.3</v>
      </c>
      <c r="X1721">
        <v>18</v>
      </c>
      <c r="Y1721">
        <v>161</v>
      </c>
      <c r="Z1721">
        <v>18.2</v>
      </c>
      <c r="AA1721">
        <v>1279</v>
      </c>
      <c r="AB1721">
        <v>76.400000000000006</v>
      </c>
      <c r="AC1721">
        <v>4</v>
      </c>
      <c r="AD1721">
        <v>104100</v>
      </c>
      <c r="AE1721">
        <v>767</v>
      </c>
      <c r="AF1721">
        <v>2.57</v>
      </c>
      <c r="AG1721">
        <v>23266</v>
      </c>
      <c r="AH1721">
        <v>45893</v>
      </c>
      <c r="AI1721">
        <v>8</v>
      </c>
      <c r="AJ1721">
        <v>61</v>
      </c>
      <c r="AK1721">
        <v>270</v>
      </c>
      <c r="AL1721">
        <v>0</v>
      </c>
      <c r="AM1721">
        <v>187</v>
      </c>
      <c r="AN1721">
        <v>0</v>
      </c>
      <c r="AO1721">
        <v>0</v>
      </c>
      <c r="AP1721">
        <v>0</v>
      </c>
      <c r="AQ1721">
        <v>0</v>
      </c>
      <c r="AR1721">
        <v>0</v>
      </c>
      <c r="AS1721">
        <v>0</v>
      </c>
      <c r="AT1721">
        <v>0</v>
      </c>
      <c r="AU1721">
        <v>0</v>
      </c>
      <c r="AV1721">
        <v>0</v>
      </c>
      <c r="AW1721">
        <v>2343</v>
      </c>
      <c r="AX1721">
        <v>1195</v>
      </c>
      <c r="AY1721">
        <v>1749</v>
      </c>
      <c r="AZ1721">
        <v>6</v>
      </c>
      <c r="BA1721">
        <v>458.16</v>
      </c>
      <c r="BB1721">
        <v>4.5</v>
      </c>
    </row>
    <row r="1722" spans="1:54" x14ac:dyDescent="0.3">
      <c r="A1722">
        <v>31075</v>
      </c>
      <c r="B1722" t="s">
        <v>109</v>
      </c>
      <c r="C1722" t="s">
        <v>970</v>
      </c>
      <c r="D1722">
        <v>619</v>
      </c>
      <c r="E1722">
        <v>614</v>
      </c>
      <c r="F1722">
        <v>0.8</v>
      </c>
      <c r="G1722">
        <v>614</v>
      </c>
      <c r="H1722">
        <v>7.9</v>
      </c>
      <c r="I1722">
        <v>20.5</v>
      </c>
      <c r="J1722">
        <v>19.7</v>
      </c>
      <c r="K1722">
        <v>47</v>
      </c>
      <c r="L1722">
        <v>98.5</v>
      </c>
      <c r="M1722">
        <v>0.2</v>
      </c>
      <c r="N1722">
        <v>0.2</v>
      </c>
      <c r="O1722">
        <v>0.2</v>
      </c>
      <c r="P1722">
        <v>0</v>
      </c>
      <c r="Q1722">
        <v>1</v>
      </c>
      <c r="R1722">
        <v>1.5</v>
      </c>
      <c r="S1722">
        <v>97.1</v>
      </c>
      <c r="T1722">
        <v>89.4</v>
      </c>
      <c r="U1722">
        <v>0.7</v>
      </c>
      <c r="V1722">
        <v>0</v>
      </c>
      <c r="W1722">
        <v>93.6</v>
      </c>
      <c r="X1722">
        <v>17.7</v>
      </c>
      <c r="Y1722">
        <v>50</v>
      </c>
      <c r="Z1722">
        <v>22.8</v>
      </c>
      <c r="AA1722">
        <v>389</v>
      </c>
      <c r="AB1722">
        <v>66.3</v>
      </c>
      <c r="AC1722">
        <v>11</v>
      </c>
      <c r="AD1722">
        <v>45600</v>
      </c>
      <c r="AE1722">
        <v>246</v>
      </c>
      <c r="AF1722">
        <v>2.38</v>
      </c>
      <c r="AG1722">
        <v>19968</v>
      </c>
      <c r="AH1722">
        <v>44167</v>
      </c>
      <c r="AI1722">
        <v>18.8</v>
      </c>
      <c r="AJ1722">
        <v>30</v>
      </c>
      <c r="AK1722">
        <v>90</v>
      </c>
      <c r="AL1722">
        <v>0</v>
      </c>
      <c r="AM1722">
        <v>92</v>
      </c>
      <c r="AN1722">
        <v>0</v>
      </c>
      <c r="AO1722">
        <v>0</v>
      </c>
      <c r="AP1722">
        <v>0</v>
      </c>
      <c r="AQ1722">
        <v>0</v>
      </c>
      <c r="AR1722">
        <v>0</v>
      </c>
      <c r="AS1722">
        <v>0</v>
      </c>
      <c r="AT1722">
        <v>0</v>
      </c>
      <c r="AU1722">
        <v>0</v>
      </c>
      <c r="AV1722">
        <v>8344</v>
      </c>
      <c r="AW1722">
        <v>0</v>
      </c>
      <c r="AX1722">
        <v>0</v>
      </c>
      <c r="AY1722">
        <v>0</v>
      </c>
      <c r="AZ1722">
        <v>0</v>
      </c>
      <c r="BA1722">
        <v>776.22</v>
      </c>
      <c r="BB1722">
        <v>0.8</v>
      </c>
    </row>
    <row r="1723" spans="1:54" x14ac:dyDescent="0.3">
      <c r="A1723">
        <v>31077</v>
      </c>
      <c r="B1723" t="s">
        <v>1419</v>
      </c>
      <c r="C1723" t="s">
        <v>970</v>
      </c>
      <c r="D1723">
        <v>2482</v>
      </c>
      <c r="E1723">
        <v>2538</v>
      </c>
      <c r="F1723">
        <v>-2.2000000000000002</v>
      </c>
      <c r="G1723">
        <v>2538</v>
      </c>
      <c r="H1723">
        <v>5.2</v>
      </c>
      <c r="I1723">
        <v>24.2</v>
      </c>
      <c r="J1723">
        <v>23.7</v>
      </c>
      <c r="K1723">
        <v>49.3</v>
      </c>
      <c r="L1723">
        <v>98.1</v>
      </c>
      <c r="M1723">
        <v>0.7</v>
      </c>
      <c r="N1723">
        <v>0.2</v>
      </c>
      <c r="O1723">
        <v>0.2</v>
      </c>
      <c r="P1723">
        <v>0</v>
      </c>
      <c r="Q1723">
        <v>0.8</v>
      </c>
      <c r="R1723">
        <v>2.2000000000000002</v>
      </c>
      <c r="S1723">
        <v>96.1</v>
      </c>
      <c r="T1723">
        <v>88.8</v>
      </c>
      <c r="U1723">
        <v>0.7</v>
      </c>
      <c r="V1723">
        <v>0.7</v>
      </c>
      <c r="W1723">
        <v>92.8</v>
      </c>
      <c r="X1723">
        <v>15</v>
      </c>
      <c r="Y1723">
        <v>280</v>
      </c>
      <c r="Z1723">
        <v>21.1</v>
      </c>
      <c r="AA1723">
        <v>1299</v>
      </c>
      <c r="AB1723">
        <v>80.8</v>
      </c>
      <c r="AC1723">
        <v>4.5999999999999996</v>
      </c>
      <c r="AD1723">
        <v>57500</v>
      </c>
      <c r="AE1723">
        <v>1011</v>
      </c>
      <c r="AF1723">
        <v>2.44</v>
      </c>
      <c r="AG1723">
        <v>23833</v>
      </c>
      <c r="AH1723">
        <v>44950</v>
      </c>
      <c r="AI1723">
        <v>12.1</v>
      </c>
      <c r="AJ1723">
        <v>66</v>
      </c>
      <c r="AK1723">
        <v>337</v>
      </c>
      <c r="AL1723">
        <v>-2.2999999999999998</v>
      </c>
      <c r="AM1723">
        <v>237</v>
      </c>
      <c r="AN1723">
        <v>180</v>
      </c>
      <c r="AO1723">
        <v>0</v>
      </c>
      <c r="AP1723">
        <v>0</v>
      </c>
      <c r="AQ1723">
        <v>0</v>
      </c>
      <c r="AR1723">
        <v>0</v>
      </c>
      <c r="AS1723">
        <v>0</v>
      </c>
      <c r="AT1723">
        <v>0</v>
      </c>
      <c r="AU1723">
        <v>0</v>
      </c>
      <c r="AV1723">
        <v>23784</v>
      </c>
      <c r="AW1723">
        <v>25361</v>
      </c>
      <c r="AX1723">
        <v>10871</v>
      </c>
      <c r="AY1723">
        <v>398</v>
      </c>
      <c r="AZ1723">
        <v>0</v>
      </c>
      <c r="BA1723">
        <v>569.80999999999995</v>
      </c>
      <c r="BB1723">
        <v>4.5</v>
      </c>
    </row>
    <row r="1724" spans="1:54" x14ac:dyDescent="0.3">
      <c r="A1724">
        <v>31079</v>
      </c>
      <c r="B1724" t="s">
        <v>742</v>
      </c>
      <c r="C1724" t="s">
        <v>970</v>
      </c>
      <c r="D1724">
        <v>61492</v>
      </c>
      <c r="E1724">
        <v>58607</v>
      </c>
      <c r="F1724">
        <v>4.9000000000000004</v>
      </c>
      <c r="G1724">
        <v>58607</v>
      </c>
      <c r="H1724">
        <v>7.6</v>
      </c>
      <c r="I1724">
        <v>26.7</v>
      </c>
      <c r="J1724">
        <v>14.2</v>
      </c>
      <c r="K1724">
        <v>49.7</v>
      </c>
      <c r="L1724">
        <v>92.4</v>
      </c>
      <c r="M1724">
        <v>2.7</v>
      </c>
      <c r="N1724">
        <v>1.6</v>
      </c>
      <c r="O1724">
        <v>1.3</v>
      </c>
      <c r="P1724">
        <v>0.5</v>
      </c>
      <c r="Q1724">
        <v>1.5</v>
      </c>
      <c r="R1724">
        <v>25.9</v>
      </c>
      <c r="S1724">
        <v>69.400000000000006</v>
      </c>
      <c r="T1724">
        <v>81.900000000000006</v>
      </c>
      <c r="U1724">
        <v>13.3</v>
      </c>
      <c r="V1724">
        <v>19.600000000000001</v>
      </c>
      <c r="W1724">
        <v>81.900000000000006</v>
      </c>
      <c r="X1724">
        <v>17.100000000000001</v>
      </c>
      <c r="Y1724">
        <v>4151</v>
      </c>
      <c r="Z1724">
        <v>14.9</v>
      </c>
      <c r="AA1724">
        <v>24174</v>
      </c>
      <c r="AB1724">
        <v>65.3</v>
      </c>
      <c r="AC1724">
        <v>19.100000000000001</v>
      </c>
      <c r="AD1724">
        <v>113200</v>
      </c>
      <c r="AE1724">
        <v>22168</v>
      </c>
      <c r="AF1724">
        <v>2.64</v>
      </c>
      <c r="AG1724">
        <v>23380</v>
      </c>
      <c r="AH1724">
        <v>48712</v>
      </c>
      <c r="AI1724">
        <v>13.7</v>
      </c>
      <c r="AJ1724">
        <v>1812</v>
      </c>
      <c r="AK1724">
        <v>30339</v>
      </c>
      <c r="AL1724">
        <v>1.6</v>
      </c>
      <c r="AM1724">
        <v>3584</v>
      </c>
      <c r="AN1724">
        <v>5508</v>
      </c>
      <c r="AO1724">
        <v>0</v>
      </c>
      <c r="AP1724">
        <v>0</v>
      </c>
      <c r="AQ1724">
        <v>0</v>
      </c>
      <c r="AR1724">
        <v>0</v>
      </c>
      <c r="AS1724">
        <v>3.8</v>
      </c>
      <c r="AT1724">
        <v>22.7</v>
      </c>
      <c r="AU1724">
        <v>0</v>
      </c>
      <c r="AV1724">
        <v>707911</v>
      </c>
      <c r="AW1724">
        <v>1087733</v>
      </c>
      <c r="AX1724">
        <v>19639</v>
      </c>
      <c r="AY1724">
        <v>96898</v>
      </c>
      <c r="AZ1724">
        <v>216</v>
      </c>
      <c r="BA1724">
        <v>546.29</v>
      </c>
      <c r="BB1724">
        <v>107.3</v>
      </c>
    </row>
    <row r="1725" spans="1:54" x14ac:dyDescent="0.3">
      <c r="A1725">
        <v>31081</v>
      </c>
      <c r="B1725" t="s">
        <v>284</v>
      </c>
      <c r="C1725" t="s">
        <v>970</v>
      </c>
      <c r="D1725">
        <v>9135</v>
      </c>
      <c r="E1725">
        <v>9114</v>
      </c>
      <c r="F1725">
        <v>0.2</v>
      </c>
      <c r="G1725">
        <v>9124</v>
      </c>
      <c r="H1725">
        <v>5.8</v>
      </c>
      <c r="I1725">
        <v>24.5</v>
      </c>
      <c r="J1725">
        <v>17.8</v>
      </c>
      <c r="K1725">
        <v>49.7</v>
      </c>
      <c r="L1725">
        <v>98.1</v>
      </c>
      <c r="M1725">
        <v>0.4</v>
      </c>
      <c r="N1725">
        <v>0.3</v>
      </c>
      <c r="O1725">
        <v>0.3</v>
      </c>
      <c r="P1725">
        <v>0</v>
      </c>
      <c r="Q1725">
        <v>1</v>
      </c>
      <c r="R1725">
        <v>2.9</v>
      </c>
      <c r="S1725">
        <v>95.4</v>
      </c>
      <c r="T1725">
        <v>90.1</v>
      </c>
      <c r="U1725">
        <v>0.9</v>
      </c>
      <c r="V1725">
        <v>2.5</v>
      </c>
      <c r="W1725">
        <v>93.4</v>
      </c>
      <c r="X1725">
        <v>24.1</v>
      </c>
      <c r="Y1725">
        <v>805</v>
      </c>
      <c r="Z1725">
        <v>17.2</v>
      </c>
      <c r="AA1725">
        <v>4041</v>
      </c>
      <c r="AB1725">
        <v>77.599999999999994</v>
      </c>
      <c r="AC1725">
        <v>9.6</v>
      </c>
      <c r="AD1725">
        <v>113300</v>
      </c>
      <c r="AE1725">
        <v>3488</v>
      </c>
      <c r="AF1725">
        <v>2.56</v>
      </c>
      <c r="AG1725">
        <v>26715</v>
      </c>
      <c r="AH1725">
        <v>56065</v>
      </c>
      <c r="AI1725">
        <v>10.1</v>
      </c>
      <c r="AJ1725">
        <v>292</v>
      </c>
      <c r="AK1725">
        <v>2525</v>
      </c>
      <c r="AL1725">
        <v>3.6</v>
      </c>
      <c r="AM1725">
        <v>835</v>
      </c>
      <c r="AN1725">
        <v>1189</v>
      </c>
      <c r="AO1725">
        <v>0</v>
      </c>
      <c r="AP1725">
        <v>0</v>
      </c>
      <c r="AQ1725">
        <v>0</v>
      </c>
      <c r="AR1725">
        <v>0</v>
      </c>
      <c r="AS1725">
        <v>0</v>
      </c>
      <c r="AT1725">
        <v>25.1</v>
      </c>
      <c r="AU1725">
        <v>463376</v>
      </c>
      <c r="AV1725">
        <v>375475</v>
      </c>
      <c r="AW1725">
        <v>101126</v>
      </c>
      <c r="AX1725">
        <v>10863</v>
      </c>
      <c r="AY1725">
        <v>5074</v>
      </c>
      <c r="AZ1725">
        <v>36</v>
      </c>
      <c r="BA1725">
        <v>542.88</v>
      </c>
      <c r="BB1725">
        <v>16.8</v>
      </c>
    </row>
    <row r="1726" spans="1:54" x14ac:dyDescent="0.3">
      <c r="A1726">
        <v>31083</v>
      </c>
      <c r="B1726" t="s">
        <v>1470</v>
      </c>
      <c r="C1726" t="s">
        <v>970</v>
      </c>
      <c r="D1726">
        <v>3492</v>
      </c>
      <c r="E1726">
        <v>3423</v>
      </c>
      <c r="F1726">
        <v>2</v>
      </c>
      <c r="G1726">
        <v>3423</v>
      </c>
      <c r="H1726">
        <v>6.8</v>
      </c>
      <c r="I1726">
        <v>21.8</v>
      </c>
      <c r="J1726">
        <v>24.3</v>
      </c>
      <c r="K1726">
        <v>48.5</v>
      </c>
      <c r="L1726">
        <v>98.4</v>
      </c>
      <c r="M1726">
        <v>0.1</v>
      </c>
      <c r="N1726">
        <v>0.5</v>
      </c>
      <c r="O1726">
        <v>0.2</v>
      </c>
      <c r="P1726">
        <v>0</v>
      </c>
      <c r="Q1726">
        <v>0.8</v>
      </c>
      <c r="R1726">
        <v>2.1</v>
      </c>
      <c r="S1726">
        <v>96.5</v>
      </c>
      <c r="T1726">
        <v>90.3</v>
      </c>
      <c r="U1726">
        <v>0.6</v>
      </c>
      <c r="V1726">
        <v>2.7</v>
      </c>
      <c r="W1726">
        <v>92.1</v>
      </c>
      <c r="X1726">
        <v>15.3</v>
      </c>
      <c r="Y1726">
        <v>330</v>
      </c>
      <c r="Z1726">
        <v>20.2</v>
      </c>
      <c r="AA1726">
        <v>2365</v>
      </c>
      <c r="AB1726">
        <v>77.900000000000006</v>
      </c>
      <c r="AC1726">
        <v>4.2</v>
      </c>
      <c r="AD1726">
        <v>75100</v>
      </c>
      <c r="AE1726">
        <v>1573</v>
      </c>
      <c r="AF1726">
        <v>2.15</v>
      </c>
      <c r="AG1726">
        <v>25322</v>
      </c>
      <c r="AH1726">
        <v>45920</v>
      </c>
      <c r="AI1726">
        <v>12.1</v>
      </c>
      <c r="AJ1726">
        <v>103</v>
      </c>
      <c r="AK1726">
        <v>624</v>
      </c>
      <c r="AL1726">
        <v>-1.3</v>
      </c>
      <c r="AM1726">
        <v>324</v>
      </c>
      <c r="AN1726">
        <v>338</v>
      </c>
      <c r="AO1726">
        <v>0</v>
      </c>
      <c r="AP1726">
        <v>0</v>
      </c>
      <c r="AQ1726">
        <v>0</v>
      </c>
      <c r="AR1726">
        <v>0</v>
      </c>
      <c r="AS1726">
        <v>0</v>
      </c>
      <c r="AT1726">
        <v>0</v>
      </c>
      <c r="AU1726">
        <v>0</v>
      </c>
      <c r="AV1726">
        <v>55070</v>
      </c>
      <c r="AW1726">
        <v>25999</v>
      </c>
      <c r="AX1726">
        <v>7708</v>
      </c>
      <c r="AY1726">
        <v>2777</v>
      </c>
      <c r="AZ1726">
        <v>8</v>
      </c>
      <c r="BA1726">
        <v>553.47</v>
      </c>
      <c r="BB1726">
        <v>6.2</v>
      </c>
    </row>
    <row r="1727" spans="1:54" x14ac:dyDescent="0.3">
      <c r="A1727">
        <v>31085</v>
      </c>
      <c r="B1727" t="s">
        <v>1705</v>
      </c>
      <c r="C1727" t="s">
        <v>970</v>
      </c>
      <c r="D1727">
        <v>933</v>
      </c>
      <c r="E1727">
        <v>967</v>
      </c>
      <c r="F1727">
        <v>-3.5</v>
      </c>
      <c r="G1727">
        <v>967</v>
      </c>
      <c r="H1727">
        <v>4.7</v>
      </c>
      <c r="I1727">
        <v>19.8</v>
      </c>
      <c r="J1727">
        <v>24.8</v>
      </c>
      <c r="K1727">
        <v>48.2</v>
      </c>
      <c r="L1727">
        <v>98.5</v>
      </c>
      <c r="M1727">
        <v>0.5</v>
      </c>
      <c r="N1727">
        <v>0.3</v>
      </c>
      <c r="O1727">
        <v>0.2</v>
      </c>
      <c r="P1727">
        <v>0.1</v>
      </c>
      <c r="Q1727">
        <v>0.3</v>
      </c>
      <c r="R1727">
        <v>3.8</v>
      </c>
      <c r="S1727">
        <v>94.9</v>
      </c>
      <c r="T1727">
        <v>88.7</v>
      </c>
      <c r="U1727">
        <v>3.7</v>
      </c>
      <c r="V1727">
        <v>4.3</v>
      </c>
      <c r="W1727">
        <v>88.4</v>
      </c>
      <c r="X1727">
        <v>19.8</v>
      </c>
      <c r="Y1727">
        <v>133</v>
      </c>
      <c r="Z1727">
        <v>18.8</v>
      </c>
      <c r="AA1727">
        <v>509</v>
      </c>
      <c r="AB1727">
        <v>67.7</v>
      </c>
      <c r="AC1727">
        <v>2.4</v>
      </c>
      <c r="AD1727">
        <v>66100</v>
      </c>
      <c r="AE1727">
        <v>477</v>
      </c>
      <c r="AF1727">
        <v>2.39</v>
      </c>
      <c r="AG1727">
        <v>23749</v>
      </c>
      <c r="AH1727">
        <v>49125</v>
      </c>
      <c r="AI1727">
        <v>5.9</v>
      </c>
      <c r="AJ1727">
        <v>20</v>
      </c>
      <c r="AK1727">
        <v>67</v>
      </c>
      <c r="AL1727">
        <v>4.7</v>
      </c>
      <c r="AM1727">
        <v>85</v>
      </c>
      <c r="AN1727">
        <v>0</v>
      </c>
      <c r="AO1727">
        <v>0</v>
      </c>
      <c r="AP1727">
        <v>0</v>
      </c>
      <c r="AQ1727">
        <v>0</v>
      </c>
      <c r="AR1727">
        <v>0</v>
      </c>
      <c r="AS1727">
        <v>0</v>
      </c>
      <c r="AT1727">
        <v>0</v>
      </c>
      <c r="AU1727">
        <v>0</v>
      </c>
      <c r="AV1727">
        <v>0</v>
      </c>
      <c r="AW1727">
        <v>0</v>
      </c>
      <c r="AX1727">
        <v>0</v>
      </c>
      <c r="AY1727">
        <v>288</v>
      </c>
      <c r="AZ1727">
        <v>0</v>
      </c>
      <c r="BA1727">
        <v>713.06</v>
      </c>
      <c r="BB1727">
        <v>1.4</v>
      </c>
    </row>
    <row r="1728" spans="1:54" x14ac:dyDescent="0.3">
      <c r="A1728">
        <v>31087</v>
      </c>
      <c r="B1728" t="s">
        <v>1706</v>
      </c>
      <c r="C1728" t="s">
        <v>970</v>
      </c>
      <c r="D1728">
        <v>2901</v>
      </c>
      <c r="E1728">
        <v>2908</v>
      </c>
      <c r="F1728">
        <v>-0.2</v>
      </c>
      <c r="G1728">
        <v>2908</v>
      </c>
      <c r="H1728">
        <v>5.7</v>
      </c>
      <c r="I1728">
        <v>21.7</v>
      </c>
      <c r="J1728">
        <v>23.8</v>
      </c>
      <c r="K1728">
        <v>49.6</v>
      </c>
      <c r="L1728">
        <v>97.9</v>
      </c>
      <c r="M1728">
        <v>0.3</v>
      </c>
      <c r="N1728">
        <v>0.6</v>
      </c>
      <c r="O1728">
        <v>0.2</v>
      </c>
      <c r="P1728">
        <v>0</v>
      </c>
      <c r="Q1728">
        <v>1.1000000000000001</v>
      </c>
      <c r="R1728">
        <v>3.3</v>
      </c>
      <c r="S1728">
        <v>94.8</v>
      </c>
      <c r="T1728">
        <v>90.5</v>
      </c>
      <c r="U1728">
        <v>1.2</v>
      </c>
      <c r="V1728">
        <v>2.4</v>
      </c>
      <c r="W1728">
        <v>92.9</v>
      </c>
      <c r="X1728">
        <v>13.8</v>
      </c>
      <c r="Y1728">
        <v>310</v>
      </c>
      <c r="Z1728">
        <v>17.8</v>
      </c>
      <c r="AA1728">
        <v>1736</v>
      </c>
      <c r="AB1728">
        <v>73.3</v>
      </c>
      <c r="AC1728">
        <v>2.9</v>
      </c>
      <c r="AD1728">
        <v>62300</v>
      </c>
      <c r="AE1728">
        <v>1366</v>
      </c>
      <c r="AF1728">
        <v>2.0699999999999998</v>
      </c>
      <c r="AG1728">
        <v>23554</v>
      </c>
      <c r="AH1728">
        <v>39702</v>
      </c>
      <c r="AI1728">
        <v>15.5</v>
      </c>
      <c r="AJ1728">
        <v>67</v>
      </c>
      <c r="AK1728">
        <v>382</v>
      </c>
      <c r="AL1728">
        <v>-3</v>
      </c>
      <c r="AM1728">
        <v>236</v>
      </c>
      <c r="AN1728">
        <v>304</v>
      </c>
      <c r="AO1728">
        <v>0</v>
      </c>
      <c r="AP1728">
        <v>0</v>
      </c>
      <c r="AQ1728">
        <v>0</v>
      </c>
      <c r="AR1728">
        <v>0</v>
      </c>
      <c r="AS1728">
        <v>0</v>
      </c>
      <c r="AT1728">
        <v>15.1</v>
      </c>
      <c r="AU1728">
        <v>0</v>
      </c>
      <c r="AV1728">
        <v>18708</v>
      </c>
      <c r="AW1728">
        <v>0</v>
      </c>
      <c r="AX1728">
        <v>0</v>
      </c>
      <c r="AY1728">
        <v>1048</v>
      </c>
      <c r="AZ1728">
        <v>0</v>
      </c>
      <c r="BA1728">
        <v>709.94</v>
      </c>
      <c r="BB1728">
        <v>4.0999999999999996</v>
      </c>
    </row>
    <row r="1729" spans="1:54" x14ac:dyDescent="0.3">
      <c r="A1729">
        <v>31089</v>
      </c>
      <c r="B1729" t="s">
        <v>1631</v>
      </c>
      <c r="C1729" t="s">
        <v>970</v>
      </c>
      <c r="D1729">
        <v>10403</v>
      </c>
      <c r="E1729">
        <v>10435</v>
      </c>
      <c r="F1729">
        <v>-0.3</v>
      </c>
      <c r="G1729">
        <v>10435</v>
      </c>
      <c r="H1729">
        <v>7.1</v>
      </c>
      <c r="I1729">
        <v>24</v>
      </c>
      <c r="J1729">
        <v>20.8</v>
      </c>
      <c r="K1729">
        <v>50.6</v>
      </c>
      <c r="L1729">
        <v>98</v>
      </c>
      <c r="M1729">
        <v>0.3</v>
      </c>
      <c r="N1729">
        <v>0.6</v>
      </c>
      <c r="O1729">
        <v>0.4</v>
      </c>
      <c r="P1729">
        <v>0.1</v>
      </c>
      <c r="Q1729">
        <v>0.6</v>
      </c>
      <c r="R1729">
        <v>3.9</v>
      </c>
      <c r="S1729">
        <v>94.6</v>
      </c>
      <c r="T1729">
        <v>90.6</v>
      </c>
      <c r="U1729">
        <v>2</v>
      </c>
      <c r="V1729">
        <v>3.3</v>
      </c>
      <c r="W1729">
        <v>90.1</v>
      </c>
      <c r="X1729">
        <v>19</v>
      </c>
      <c r="Y1729">
        <v>821</v>
      </c>
      <c r="Z1729">
        <v>14.3</v>
      </c>
      <c r="AA1729">
        <v>5222</v>
      </c>
      <c r="AB1729">
        <v>74.5</v>
      </c>
      <c r="AC1729">
        <v>8.1999999999999993</v>
      </c>
      <c r="AD1729">
        <v>90500</v>
      </c>
      <c r="AE1729">
        <v>4469</v>
      </c>
      <c r="AF1729">
        <v>2.29</v>
      </c>
      <c r="AG1729">
        <v>24120</v>
      </c>
      <c r="AH1729">
        <v>44427</v>
      </c>
      <c r="AI1729">
        <v>10.199999999999999</v>
      </c>
      <c r="AJ1729">
        <v>419</v>
      </c>
      <c r="AK1729">
        <v>3466</v>
      </c>
      <c r="AL1729">
        <v>0.1</v>
      </c>
      <c r="AM1729">
        <v>1249</v>
      </c>
      <c r="AN1729">
        <v>1258</v>
      </c>
      <c r="AO1729">
        <v>0</v>
      </c>
      <c r="AP1729">
        <v>0</v>
      </c>
      <c r="AQ1729">
        <v>0</v>
      </c>
      <c r="AR1729">
        <v>0</v>
      </c>
      <c r="AS1729">
        <v>0</v>
      </c>
      <c r="AT1729">
        <v>20</v>
      </c>
      <c r="AU1729">
        <v>0</v>
      </c>
      <c r="AV1729">
        <v>149328</v>
      </c>
      <c r="AW1729">
        <v>143200</v>
      </c>
      <c r="AX1729">
        <v>13980</v>
      </c>
      <c r="AY1729">
        <v>10151</v>
      </c>
      <c r="AZ1729">
        <v>10</v>
      </c>
      <c r="BA1729">
        <v>2412.4</v>
      </c>
      <c r="BB1729">
        <v>4.3</v>
      </c>
    </row>
    <row r="1730" spans="1:54" x14ac:dyDescent="0.3">
      <c r="A1730">
        <v>31091</v>
      </c>
      <c r="B1730" t="s">
        <v>1707</v>
      </c>
      <c r="C1730" t="s">
        <v>970</v>
      </c>
      <c r="D1730">
        <v>728</v>
      </c>
      <c r="E1730">
        <v>736</v>
      </c>
      <c r="F1730">
        <v>-1.1000000000000001</v>
      </c>
      <c r="G1730">
        <v>736</v>
      </c>
      <c r="H1730">
        <v>6.2</v>
      </c>
      <c r="I1730">
        <v>20.3</v>
      </c>
      <c r="J1730">
        <v>29</v>
      </c>
      <c r="K1730">
        <v>51.6</v>
      </c>
      <c r="L1730">
        <v>97</v>
      </c>
      <c r="M1730">
        <v>0</v>
      </c>
      <c r="N1730">
        <v>2.1</v>
      </c>
      <c r="O1730">
        <v>0</v>
      </c>
      <c r="P1730">
        <v>0.1</v>
      </c>
      <c r="Q1730">
        <v>0.8</v>
      </c>
      <c r="R1730">
        <v>1.4</v>
      </c>
      <c r="S1730">
        <v>95.7</v>
      </c>
      <c r="T1730">
        <v>92.8</v>
      </c>
      <c r="U1730">
        <v>1.1000000000000001</v>
      </c>
      <c r="V1730">
        <v>1.6</v>
      </c>
      <c r="W1730">
        <v>95.1</v>
      </c>
      <c r="X1730">
        <v>24.7</v>
      </c>
      <c r="Y1730">
        <v>73</v>
      </c>
      <c r="Z1730">
        <v>18.3</v>
      </c>
      <c r="AA1730">
        <v>434</v>
      </c>
      <c r="AB1730">
        <v>85.4</v>
      </c>
      <c r="AC1730">
        <v>5.3</v>
      </c>
      <c r="AD1730">
        <v>63300</v>
      </c>
      <c r="AE1730">
        <v>295</v>
      </c>
      <c r="AF1730">
        <v>2.21</v>
      </c>
      <c r="AG1730">
        <v>20737</v>
      </c>
      <c r="AH1730">
        <v>39327</v>
      </c>
      <c r="AI1730">
        <v>12.8</v>
      </c>
      <c r="AJ1730">
        <v>32</v>
      </c>
      <c r="AK1730">
        <v>0</v>
      </c>
      <c r="AL1730">
        <v>0</v>
      </c>
      <c r="AM1730">
        <v>91</v>
      </c>
      <c r="AN1730">
        <v>100</v>
      </c>
      <c r="AO1730">
        <v>0</v>
      </c>
      <c r="AP1730">
        <v>0</v>
      </c>
      <c r="AQ1730">
        <v>0</v>
      </c>
      <c r="AR1730">
        <v>0</v>
      </c>
      <c r="AS1730">
        <v>0</v>
      </c>
      <c r="AT1730">
        <v>0</v>
      </c>
      <c r="AU1730">
        <v>0</v>
      </c>
      <c r="AV1730">
        <v>0</v>
      </c>
      <c r="AW1730">
        <v>0</v>
      </c>
      <c r="AX1730">
        <v>0</v>
      </c>
      <c r="AY1730">
        <v>0</v>
      </c>
      <c r="AZ1730">
        <v>3</v>
      </c>
      <c r="BA1730">
        <v>721.12</v>
      </c>
      <c r="BB1730">
        <v>1</v>
      </c>
    </row>
    <row r="1731" spans="1:54" x14ac:dyDescent="0.3">
      <c r="A1731">
        <v>31093</v>
      </c>
      <c r="B1731" t="s">
        <v>106</v>
      </c>
      <c r="C1731" t="s">
        <v>970</v>
      </c>
      <c r="D1731">
        <v>6362</v>
      </c>
      <c r="E1731">
        <v>6274</v>
      </c>
      <c r="F1731">
        <v>1.4</v>
      </c>
      <c r="G1731">
        <v>6274</v>
      </c>
      <c r="H1731">
        <v>5.9</v>
      </c>
      <c r="I1731">
        <v>23.8</v>
      </c>
      <c r="J1731">
        <v>20.2</v>
      </c>
      <c r="K1731">
        <v>49.2</v>
      </c>
      <c r="L1731">
        <v>97.8</v>
      </c>
      <c r="M1731">
        <v>0.4</v>
      </c>
      <c r="N1731">
        <v>0.5</v>
      </c>
      <c r="O1731">
        <v>0.3</v>
      </c>
      <c r="P1731">
        <v>0.1</v>
      </c>
      <c r="Q1731">
        <v>1.1000000000000001</v>
      </c>
      <c r="R1731">
        <v>2.4</v>
      </c>
      <c r="S1731">
        <v>95.8</v>
      </c>
      <c r="T1731">
        <v>89.5</v>
      </c>
      <c r="U1731">
        <v>0.7</v>
      </c>
      <c r="V1731">
        <v>2.2999999999999998</v>
      </c>
      <c r="W1731">
        <v>92.4</v>
      </c>
      <c r="X1731">
        <v>17.8</v>
      </c>
      <c r="Y1731">
        <v>608</v>
      </c>
      <c r="Z1731">
        <v>23.8</v>
      </c>
      <c r="AA1731">
        <v>3006</v>
      </c>
      <c r="AB1731">
        <v>79.400000000000006</v>
      </c>
      <c r="AC1731">
        <v>7.1</v>
      </c>
      <c r="AD1731">
        <v>101200</v>
      </c>
      <c r="AE1731">
        <v>2576</v>
      </c>
      <c r="AF1731">
        <v>2.4300000000000002</v>
      </c>
      <c r="AG1731">
        <v>26770</v>
      </c>
      <c r="AH1731">
        <v>49088</v>
      </c>
      <c r="AI1731">
        <v>10.3</v>
      </c>
      <c r="AJ1731">
        <v>150</v>
      </c>
      <c r="AK1731">
        <v>949</v>
      </c>
      <c r="AL1731">
        <v>-2.9</v>
      </c>
      <c r="AM1731">
        <v>538</v>
      </c>
      <c r="AN1731">
        <v>551</v>
      </c>
      <c r="AO1731">
        <v>0</v>
      </c>
      <c r="AP1731">
        <v>0</v>
      </c>
      <c r="AQ1731">
        <v>0</v>
      </c>
      <c r="AR1731">
        <v>0</v>
      </c>
      <c r="AS1731">
        <v>0</v>
      </c>
      <c r="AT1731">
        <v>0</v>
      </c>
      <c r="AU1731">
        <v>0</v>
      </c>
      <c r="AV1731">
        <v>38383</v>
      </c>
      <c r="AW1731">
        <v>48446</v>
      </c>
      <c r="AX1731">
        <v>7498</v>
      </c>
      <c r="AY1731">
        <v>2849</v>
      </c>
      <c r="AZ1731">
        <v>28</v>
      </c>
      <c r="BA1731">
        <v>569.34</v>
      </c>
      <c r="BB1731">
        <v>11</v>
      </c>
    </row>
    <row r="1732" spans="1:54" x14ac:dyDescent="0.3">
      <c r="A1732">
        <v>31095</v>
      </c>
      <c r="B1732" t="s">
        <v>38</v>
      </c>
      <c r="C1732" t="s">
        <v>970</v>
      </c>
      <c r="D1732">
        <v>7335</v>
      </c>
      <c r="E1732">
        <v>7547</v>
      </c>
      <c r="F1732">
        <v>-2.8</v>
      </c>
      <c r="G1732">
        <v>7547</v>
      </c>
      <c r="H1732">
        <v>5.6</v>
      </c>
      <c r="I1732">
        <v>22</v>
      </c>
      <c r="J1732">
        <v>22.5</v>
      </c>
      <c r="K1732">
        <v>50.3</v>
      </c>
      <c r="L1732">
        <v>97.3</v>
      </c>
      <c r="M1732">
        <v>0.5</v>
      </c>
      <c r="N1732">
        <v>0.5</v>
      </c>
      <c r="O1732">
        <v>0.3</v>
      </c>
      <c r="P1732">
        <v>0</v>
      </c>
      <c r="Q1732">
        <v>1.3</v>
      </c>
      <c r="R1732">
        <v>3.3</v>
      </c>
      <c r="S1732">
        <v>94.4</v>
      </c>
      <c r="T1732">
        <v>88.9</v>
      </c>
      <c r="U1732">
        <v>0.6</v>
      </c>
      <c r="V1732">
        <v>3.3</v>
      </c>
      <c r="W1732">
        <v>89.1</v>
      </c>
      <c r="X1732">
        <v>13.5</v>
      </c>
      <c r="Y1732">
        <v>641</v>
      </c>
      <c r="Z1732">
        <v>19.2</v>
      </c>
      <c r="AA1732">
        <v>3903</v>
      </c>
      <c r="AB1732">
        <v>78.2</v>
      </c>
      <c r="AC1732">
        <v>7.1</v>
      </c>
      <c r="AD1732">
        <v>70400</v>
      </c>
      <c r="AE1732">
        <v>3301</v>
      </c>
      <c r="AF1732">
        <v>2.25</v>
      </c>
      <c r="AG1732">
        <v>24777</v>
      </c>
      <c r="AH1732">
        <v>44843</v>
      </c>
      <c r="AI1732">
        <v>13.6</v>
      </c>
      <c r="AJ1732">
        <v>237</v>
      </c>
      <c r="AK1732">
        <v>2628</v>
      </c>
      <c r="AL1732">
        <v>-0.2</v>
      </c>
      <c r="AM1732">
        <v>458</v>
      </c>
      <c r="AN1732">
        <v>0</v>
      </c>
      <c r="AO1732">
        <v>0</v>
      </c>
      <c r="AP1732">
        <v>0</v>
      </c>
      <c r="AQ1732">
        <v>0</v>
      </c>
      <c r="AR1732">
        <v>0</v>
      </c>
      <c r="AS1732">
        <v>0</v>
      </c>
      <c r="AT1732">
        <v>0</v>
      </c>
      <c r="AU1732">
        <v>127852</v>
      </c>
      <c r="AV1732">
        <v>138991</v>
      </c>
      <c r="AW1732">
        <v>124811</v>
      </c>
      <c r="AX1732">
        <v>16744</v>
      </c>
      <c r="AY1732">
        <v>6353</v>
      </c>
      <c r="AZ1732">
        <v>8</v>
      </c>
      <c r="BA1732">
        <v>570.19000000000005</v>
      </c>
      <c r="BB1732">
        <v>13.2</v>
      </c>
    </row>
    <row r="1733" spans="1:54" x14ac:dyDescent="0.3">
      <c r="A1733">
        <v>31097</v>
      </c>
      <c r="B1733" t="s">
        <v>103</v>
      </c>
      <c r="C1733" t="s">
        <v>970</v>
      </c>
      <c r="D1733">
        <v>5185</v>
      </c>
      <c r="E1733">
        <v>5217</v>
      </c>
      <c r="F1733">
        <v>-0.6</v>
      </c>
      <c r="G1733">
        <v>5217</v>
      </c>
      <c r="H1733">
        <v>4.8</v>
      </c>
      <c r="I1733">
        <v>19.8</v>
      </c>
      <c r="J1733">
        <v>16.899999999999999</v>
      </c>
      <c r="K1733">
        <v>40.5</v>
      </c>
      <c r="L1733">
        <v>90.1</v>
      </c>
      <c r="M1733">
        <v>6.2</v>
      </c>
      <c r="N1733">
        <v>1.4</v>
      </c>
      <c r="O1733">
        <v>1.6</v>
      </c>
      <c r="P1733">
        <v>0</v>
      </c>
      <c r="Q1733">
        <v>0.7</v>
      </c>
      <c r="R1733">
        <v>10.5</v>
      </c>
      <c r="S1733">
        <v>80.3</v>
      </c>
      <c r="T1733">
        <v>86.1</v>
      </c>
      <c r="U1733">
        <v>5.3</v>
      </c>
      <c r="V1733">
        <v>9.1999999999999993</v>
      </c>
      <c r="W1733">
        <v>87.9</v>
      </c>
      <c r="X1733">
        <v>12.8</v>
      </c>
      <c r="Y1733">
        <v>462</v>
      </c>
      <c r="Z1733">
        <v>25.5</v>
      </c>
      <c r="AA1733">
        <v>2172</v>
      </c>
      <c r="AB1733">
        <v>74</v>
      </c>
      <c r="AC1733">
        <v>7.6</v>
      </c>
      <c r="AD1733">
        <v>75300</v>
      </c>
      <c r="AE1733">
        <v>1926</v>
      </c>
      <c r="AF1733">
        <v>2.17</v>
      </c>
      <c r="AG1733">
        <v>19435</v>
      </c>
      <c r="AH1733">
        <v>42364</v>
      </c>
      <c r="AI1733">
        <v>13.7</v>
      </c>
      <c r="AJ1733">
        <v>117</v>
      </c>
      <c r="AK1733">
        <v>937</v>
      </c>
      <c r="AL1733">
        <v>4</v>
      </c>
      <c r="AM1733">
        <v>281</v>
      </c>
      <c r="AN1733">
        <v>260</v>
      </c>
      <c r="AO1733">
        <v>0</v>
      </c>
      <c r="AP1733">
        <v>0</v>
      </c>
      <c r="AQ1733">
        <v>0</v>
      </c>
      <c r="AR1733">
        <v>0</v>
      </c>
      <c r="AS1733">
        <v>0</v>
      </c>
      <c r="AT1733">
        <v>0</v>
      </c>
      <c r="AU1733">
        <v>0</v>
      </c>
      <c r="AV1733">
        <v>0</v>
      </c>
      <c r="AW1733">
        <v>34432</v>
      </c>
      <c r="AX1733">
        <v>6828</v>
      </c>
      <c r="AY1733">
        <v>3089</v>
      </c>
      <c r="AZ1733">
        <v>3</v>
      </c>
      <c r="BA1733">
        <v>376.05</v>
      </c>
      <c r="BB1733">
        <v>13.9</v>
      </c>
    </row>
    <row r="1734" spans="1:54" x14ac:dyDescent="0.3">
      <c r="A1734">
        <v>31099</v>
      </c>
      <c r="B1734" t="s">
        <v>1708</v>
      </c>
      <c r="C1734" t="s">
        <v>970</v>
      </c>
      <c r="D1734">
        <v>6644</v>
      </c>
      <c r="E1734">
        <v>6489</v>
      </c>
      <c r="F1734">
        <v>2.4</v>
      </c>
      <c r="G1734">
        <v>6489</v>
      </c>
      <c r="H1734">
        <v>6.2</v>
      </c>
      <c r="I1734">
        <v>24.5</v>
      </c>
      <c r="J1734">
        <v>18.8</v>
      </c>
      <c r="K1734">
        <v>50.9</v>
      </c>
      <c r="L1734">
        <v>97.7</v>
      </c>
      <c r="M1734">
        <v>0.3</v>
      </c>
      <c r="N1734">
        <v>0.4</v>
      </c>
      <c r="O1734">
        <v>0.5</v>
      </c>
      <c r="P1734">
        <v>0</v>
      </c>
      <c r="Q1734">
        <v>1</v>
      </c>
      <c r="R1734">
        <v>5.4</v>
      </c>
      <c r="S1734">
        <v>92.9</v>
      </c>
      <c r="T1734">
        <v>83.6</v>
      </c>
      <c r="U1734">
        <v>2.4</v>
      </c>
      <c r="V1734">
        <v>4.8</v>
      </c>
      <c r="W1734">
        <v>91.4</v>
      </c>
      <c r="X1734">
        <v>26.4</v>
      </c>
      <c r="Y1734">
        <v>590</v>
      </c>
      <c r="Z1734">
        <v>19.2</v>
      </c>
      <c r="AA1734">
        <v>2928</v>
      </c>
      <c r="AB1734">
        <v>73.3</v>
      </c>
      <c r="AC1734">
        <v>7</v>
      </c>
      <c r="AD1734">
        <v>96400</v>
      </c>
      <c r="AE1734">
        <v>2621</v>
      </c>
      <c r="AF1734">
        <v>2.44</v>
      </c>
      <c r="AG1734">
        <v>27796</v>
      </c>
      <c r="AH1734">
        <v>56466</v>
      </c>
      <c r="AI1734">
        <v>4.9000000000000004</v>
      </c>
      <c r="AJ1734">
        <v>173</v>
      </c>
      <c r="AK1734">
        <v>1957</v>
      </c>
      <c r="AL1734">
        <v>0.1</v>
      </c>
      <c r="AM1734">
        <v>472</v>
      </c>
      <c r="AN1734">
        <v>463</v>
      </c>
      <c r="AO1734">
        <v>0</v>
      </c>
      <c r="AP1734">
        <v>0</v>
      </c>
      <c r="AQ1734">
        <v>0</v>
      </c>
      <c r="AR1734">
        <v>0</v>
      </c>
      <c r="AS1734">
        <v>0</v>
      </c>
      <c r="AT1734">
        <v>0</v>
      </c>
      <c r="AU1734">
        <v>0</v>
      </c>
      <c r="AV1734">
        <v>151673</v>
      </c>
      <c r="AW1734">
        <v>29729</v>
      </c>
      <c r="AX1734">
        <v>4523</v>
      </c>
      <c r="AY1734">
        <v>2798</v>
      </c>
      <c r="AZ1734">
        <v>13</v>
      </c>
      <c r="BA1734">
        <v>516.24</v>
      </c>
      <c r="BB1734">
        <v>12.6</v>
      </c>
    </row>
    <row r="1735" spans="1:54" x14ac:dyDescent="0.3">
      <c r="A1735">
        <v>31101</v>
      </c>
      <c r="B1735" t="s">
        <v>1709</v>
      </c>
      <c r="C1735" t="s">
        <v>970</v>
      </c>
      <c r="D1735">
        <v>8121</v>
      </c>
      <c r="E1735">
        <v>8368</v>
      </c>
      <c r="F1735">
        <v>-3</v>
      </c>
      <c r="G1735">
        <v>8368</v>
      </c>
      <c r="H1735">
        <v>4.5</v>
      </c>
      <c r="I1735">
        <v>20.6</v>
      </c>
      <c r="J1735">
        <v>23.2</v>
      </c>
      <c r="K1735">
        <v>50</v>
      </c>
      <c r="L1735">
        <v>96.7</v>
      </c>
      <c r="M1735">
        <v>0.6</v>
      </c>
      <c r="N1735">
        <v>0.8</v>
      </c>
      <c r="O1735">
        <v>0.5</v>
      </c>
      <c r="P1735">
        <v>0</v>
      </c>
      <c r="Q1735">
        <v>1.3</v>
      </c>
      <c r="R1735">
        <v>6.6</v>
      </c>
      <c r="S1735">
        <v>90.9</v>
      </c>
      <c r="T1735">
        <v>81.599999999999994</v>
      </c>
      <c r="U1735">
        <v>1.8</v>
      </c>
      <c r="V1735">
        <v>3.1</v>
      </c>
      <c r="W1735">
        <v>92</v>
      </c>
      <c r="X1735">
        <v>20.399999999999999</v>
      </c>
      <c r="Y1735">
        <v>738</v>
      </c>
      <c r="Z1735">
        <v>15.3</v>
      </c>
      <c r="AA1735">
        <v>5378</v>
      </c>
      <c r="AB1735">
        <v>70</v>
      </c>
      <c r="AC1735">
        <v>6.3</v>
      </c>
      <c r="AD1735">
        <v>91500</v>
      </c>
      <c r="AE1735">
        <v>3786</v>
      </c>
      <c r="AF1735">
        <v>2.15</v>
      </c>
      <c r="AG1735">
        <v>25097</v>
      </c>
      <c r="AH1735">
        <v>41970</v>
      </c>
      <c r="AI1735">
        <v>11.2</v>
      </c>
      <c r="AJ1735">
        <v>342</v>
      </c>
      <c r="AK1735">
        <v>2631</v>
      </c>
      <c r="AL1735">
        <v>-2.5</v>
      </c>
      <c r="AM1735">
        <v>762</v>
      </c>
      <c r="AN1735">
        <v>1053</v>
      </c>
      <c r="AO1735">
        <v>0</v>
      </c>
      <c r="AP1735">
        <v>0</v>
      </c>
      <c r="AQ1735">
        <v>0</v>
      </c>
      <c r="AR1735">
        <v>0</v>
      </c>
      <c r="AS1735">
        <v>0</v>
      </c>
      <c r="AT1735">
        <v>26.4</v>
      </c>
      <c r="AU1735">
        <v>0</v>
      </c>
      <c r="AV1735">
        <v>54687</v>
      </c>
      <c r="AW1735">
        <v>203776</v>
      </c>
      <c r="AX1735">
        <v>25472</v>
      </c>
      <c r="AY1735">
        <v>22762</v>
      </c>
      <c r="AZ1735">
        <v>10</v>
      </c>
      <c r="BA1735">
        <v>1061.5999999999999</v>
      </c>
      <c r="BB1735">
        <v>7.9</v>
      </c>
    </row>
    <row r="1736" spans="1:54" x14ac:dyDescent="0.3">
      <c r="A1736">
        <v>31103</v>
      </c>
      <c r="B1736" t="s">
        <v>1710</v>
      </c>
      <c r="C1736" t="s">
        <v>970</v>
      </c>
      <c r="D1736">
        <v>810</v>
      </c>
      <c r="E1736">
        <v>824</v>
      </c>
      <c r="F1736">
        <v>-1.7</v>
      </c>
      <c r="G1736">
        <v>824</v>
      </c>
      <c r="H1736">
        <v>5.8</v>
      </c>
      <c r="I1736">
        <v>20</v>
      </c>
      <c r="J1736">
        <v>28.3</v>
      </c>
      <c r="K1736">
        <v>51.1</v>
      </c>
      <c r="L1736">
        <v>98.3</v>
      </c>
      <c r="M1736">
        <v>0</v>
      </c>
      <c r="N1736">
        <v>0.4</v>
      </c>
      <c r="O1736">
        <v>0.6</v>
      </c>
      <c r="P1736">
        <v>0</v>
      </c>
      <c r="Q1736">
        <v>0.7</v>
      </c>
      <c r="R1736">
        <v>0.6</v>
      </c>
      <c r="S1736">
        <v>98</v>
      </c>
      <c r="T1736">
        <v>95.7</v>
      </c>
      <c r="U1736">
        <v>0.1</v>
      </c>
      <c r="V1736">
        <v>0.9</v>
      </c>
      <c r="W1736">
        <v>92</v>
      </c>
      <c r="X1736">
        <v>17.2</v>
      </c>
      <c r="Y1736">
        <v>58</v>
      </c>
      <c r="Z1736">
        <v>16.600000000000001</v>
      </c>
      <c r="AA1736">
        <v>544</v>
      </c>
      <c r="AB1736">
        <v>81.400000000000006</v>
      </c>
      <c r="AC1736">
        <v>2.7</v>
      </c>
      <c r="AD1736">
        <v>80000</v>
      </c>
      <c r="AE1736">
        <v>354</v>
      </c>
      <c r="AF1736">
        <v>1.97</v>
      </c>
      <c r="AG1736">
        <v>25251</v>
      </c>
      <c r="AH1736">
        <v>36923</v>
      </c>
      <c r="AI1736">
        <v>15.5</v>
      </c>
      <c r="AJ1736">
        <v>21</v>
      </c>
      <c r="AK1736">
        <v>0</v>
      </c>
      <c r="AL1736">
        <v>0</v>
      </c>
      <c r="AM1736">
        <v>118</v>
      </c>
      <c r="AN1736">
        <v>152</v>
      </c>
      <c r="AO1736">
        <v>0</v>
      </c>
      <c r="AP1736">
        <v>0</v>
      </c>
      <c r="AQ1736">
        <v>0</v>
      </c>
      <c r="AR1736">
        <v>0</v>
      </c>
      <c r="AS1736">
        <v>0</v>
      </c>
      <c r="AT1736">
        <v>0</v>
      </c>
      <c r="AU1736">
        <v>0</v>
      </c>
      <c r="AV1736">
        <v>0</v>
      </c>
      <c r="AW1736">
        <v>0</v>
      </c>
      <c r="AX1736">
        <v>0</v>
      </c>
      <c r="AY1736">
        <v>0</v>
      </c>
      <c r="AZ1736">
        <v>0</v>
      </c>
      <c r="BA1736">
        <v>773.07</v>
      </c>
      <c r="BB1736">
        <v>1.1000000000000001</v>
      </c>
    </row>
    <row r="1737" spans="1:54" x14ac:dyDescent="0.3">
      <c r="A1737">
        <v>31105</v>
      </c>
      <c r="B1737" t="s">
        <v>1711</v>
      </c>
      <c r="C1737" t="s">
        <v>970</v>
      </c>
      <c r="D1737">
        <v>3713</v>
      </c>
      <c r="E1737">
        <v>3821</v>
      </c>
      <c r="F1737">
        <v>-2.8</v>
      </c>
      <c r="G1737">
        <v>3821</v>
      </c>
      <c r="H1737">
        <v>5.8</v>
      </c>
      <c r="I1737">
        <v>22.1</v>
      </c>
      <c r="J1737">
        <v>22.7</v>
      </c>
      <c r="K1737">
        <v>49.3</v>
      </c>
      <c r="L1737">
        <v>94.9</v>
      </c>
      <c r="M1737">
        <v>0.3</v>
      </c>
      <c r="N1737">
        <v>2</v>
      </c>
      <c r="O1737">
        <v>0.9</v>
      </c>
      <c r="P1737">
        <v>0.1</v>
      </c>
      <c r="Q1737">
        <v>1.9</v>
      </c>
      <c r="R1737">
        <v>8.4</v>
      </c>
      <c r="S1737">
        <v>87.7</v>
      </c>
      <c r="T1737">
        <v>86.1</v>
      </c>
      <c r="U1737">
        <v>2.2000000000000002</v>
      </c>
      <c r="V1737">
        <v>6.2</v>
      </c>
      <c r="W1737">
        <v>84.8</v>
      </c>
      <c r="X1737">
        <v>16.399999999999999</v>
      </c>
      <c r="Y1737">
        <v>379</v>
      </c>
      <c r="Z1737">
        <v>16.600000000000001</v>
      </c>
      <c r="AA1737">
        <v>1942</v>
      </c>
      <c r="AB1737">
        <v>66.099999999999994</v>
      </c>
      <c r="AC1737">
        <v>10.6</v>
      </c>
      <c r="AD1737">
        <v>77900</v>
      </c>
      <c r="AE1737">
        <v>1641</v>
      </c>
      <c r="AF1737">
        <v>2.27</v>
      </c>
      <c r="AG1737">
        <v>24565</v>
      </c>
      <c r="AH1737">
        <v>42180</v>
      </c>
      <c r="AI1737">
        <v>13</v>
      </c>
      <c r="AJ1737">
        <v>129</v>
      </c>
      <c r="AK1737">
        <v>1017</v>
      </c>
      <c r="AL1737">
        <v>-8.5</v>
      </c>
      <c r="AM1737">
        <v>264</v>
      </c>
      <c r="AN1737">
        <v>464</v>
      </c>
      <c r="AO1737">
        <v>0</v>
      </c>
      <c r="AP1737">
        <v>0</v>
      </c>
      <c r="AQ1737">
        <v>0</v>
      </c>
      <c r="AR1737">
        <v>0</v>
      </c>
      <c r="AS1737">
        <v>0</v>
      </c>
      <c r="AT1737">
        <v>0</v>
      </c>
      <c r="AU1737">
        <v>0</v>
      </c>
      <c r="AV1737">
        <v>0</v>
      </c>
      <c r="AW1737">
        <v>49041</v>
      </c>
      <c r="AX1737">
        <v>13589</v>
      </c>
      <c r="AY1737">
        <v>3056</v>
      </c>
      <c r="AZ1737">
        <v>0</v>
      </c>
      <c r="BA1737">
        <v>951.85</v>
      </c>
      <c r="BB1737">
        <v>4</v>
      </c>
    </row>
    <row r="1738" spans="1:54" x14ac:dyDescent="0.3">
      <c r="A1738">
        <v>31107</v>
      </c>
      <c r="B1738" t="s">
        <v>601</v>
      </c>
      <c r="C1738" t="s">
        <v>970</v>
      </c>
      <c r="D1738">
        <v>8482</v>
      </c>
      <c r="E1738">
        <v>8701</v>
      </c>
      <c r="F1738">
        <v>-2.5</v>
      </c>
      <c r="G1738">
        <v>8701</v>
      </c>
      <c r="H1738">
        <v>6.1</v>
      </c>
      <c r="I1738">
        <v>24.1</v>
      </c>
      <c r="J1738">
        <v>23.8</v>
      </c>
      <c r="K1738">
        <v>51.1</v>
      </c>
      <c r="L1738">
        <v>87.9</v>
      </c>
      <c r="M1738">
        <v>0.2</v>
      </c>
      <c r="N1738">
        <v>9.8000000000000007</v>
      </c>
      <c r="O1738">
        <v>0.4</v>
      </c>
      <c r="P1738">
        <v>0.1</v>
      </c>
      <c r="Q1738">
        <v>1.6</v>
      </c>
      <c r="R1738">
        <v>2.6</v>
      </c>
      <c r="S1738">
        <v>86.5</v>
      </c>
      <c r="T1738">
        <v>88.7</v>
      </c>
      <c r="U1738">
        <v>0.6</v>
      </c>
      <c r="V1738">
        <v>3.5</v>
      </c>
      <c r="W1738">
        <v>89</v>
      </c>
      <c r="X1738">
        <v>17</v>
      </c>
      <c r="Y1738">
        <v>825</v>
      </c>
      <c r="Z1738">
        <v>16.600000000000001</v>
      </c>
      <c r="AA1738">
        <v>4869</v>
      </c>
      <c r="AB1738">
        <v>72.599999999999994</v>
      </c>
      <c r="AC1738">
        <v>6.4</v>
      </c>
      <c r="AD1738">
        <v>74000</v>
      </c>
      <c r="AE1738">
        <v>3776</v>
      </c>
      <c r="AF1738">
        <v>2.2200000000000002</v>
      </c>
      <c r="AG1738">
        <v>25214</v>
      </c>
      <c r="AH1738">
        <v>42230</v>
      </c>
      <c r="AI1738">
        <v>14</v>
      </c>
      <c r="AJ1738">
        <v>264</v>
      </c>
      <c r="AK1738">
        <v>1625</v>
      </c>
      <c r="AL1738">
        <v>-2.2000000000000002</v>
      </c>
      <c r="AM1738">
        <v>660</v>
      </c>
      <c r="AN1738">
        <v>885</v>
      </c>
      <c r="AO1738">
        <v>0</v>
      </c>
      <c r="AP1738">
        <v>0</v>
      </c>
      <c r="AQ1738">
        <v>0</v>
      </c>
      <c r="AR1738">
        <v>0</v>
      </c>
      <c r="AS1738">
        <v>0</v>
      </c>
      <c r="AT1738">
        <v>10.5</v>
      </c>
      <c r="AU1738">
        <v>0</v>
      </c>
      <c r="AV1738">
        <v>61784</v>
      </c>
      <c r="AW1738">
        <v>82386</v>
      </c>
      <c r="AX1738">
        <v>9544</v>
      </c>
      <c r="AY1738">
        <v>3311</v>
      </c>
      <c r="AZ1738">
        <v>36</v>
      </c>
      <c r="BA1738">
        <v>1108.3499999999999</v>
      </c>
      <c r="BB1738">
        <v>7.9</v>
      </c>
    </row>
    <row r="1739" spans="1:54" x14ac:dyDescent="0.3">
      <c r="A1739">
        <v>31109</v>
      </c>
      <c r="B1739" t="s">
        <v>552</v>
      </c>
      <c r="C1739" t="s">
        <v>970</v>
      </c>
      <c r="D1739">
        <v>301795</v>
      </c>
      <c r="E1739">
        <v>285407</v>
      </c>
      <c r="F1739">
        <v>5.7</v>
      </c>
      <c r="G1739">
        <v>285407</v>
      </c>
      <c r="H1739">
        <v>6.7</v>
      </c>
      <c r="I1739">
        <v>23.1</v>
      </c>
      <c r="J1739">
        <v>12.1</v>
      </c>
      <c r="K1739">
        <v>50</v>
      </c>
      <c r="L1739">
        <v>88.4</v>
      </c>
      <c r="M1739">
        <v>3.9</v>
      </c>
      <c r="N1739">
        <v>0.9</v>
      </c>
      <c r="O1739">
        <v>4.0999999999999996</v>
      </c>
      <c r="P1739">
        <v>0.1</v>
      </c>
      <c r="Q1739">
        <v>2.6</v>
      </c>
      <c r="R1739">
        <v>6.6</v>
      </c>
      <c r="S1739">
        <v>82.8</v>
      </c>
      <c r="T1739">
        <v>78.3</v>
      </c>
      <c r="U1739">
        <v>7</v>
      </c>
      <c r="V1739">
        <v>10.9</v>
      </c>
      <c r="W1739">
        <v>93.8</v>
      </c>
      <c r="X1739">
        <v>36.1</v>
      </c>
      <c r="Y1739">
        <v>19683</v>
      </c>
      <c r="Z1739">
        <v>18.2</v>
      </c>
      <c r="AA1739">
        <v>124817</v>
      </c>
      <c r="AB1739">
        <v>60.1</v>
      </c>
      <c r="AC1739">
        <v>29.6</v>
      </c>
      <c r="AD1739">
        <v>148600</v>
      </c>
      <c r="AE1739">
        <v>115237</v>
      </c>
      <c r="AF1739">
        <v>2.4</v>
      </c>
      <c r="AG1739">
        <v>27141</v>
      </c>
      <c r="AH1739">
        <v>51574</v>
      </c>
      <c r="AI1739">
        <v>15.2</v>
      </c>
      <c r="AJ1739">
        <v>8049</v>
      </c>
      <c r="AK1739">
        <v>127883</v>
      </c>
      <c r="AL1739">
        <v>-2.2999999999999998</v>
      </c>
      <c r="AM1739">
        <v>19668</v>
      </c>
      <c r="AN1739">
        <v>24564</v>
      </c>
      <c r="AO1739">
        <v>1.6</v>
      </c>
      <c r="AP1739">
        <v>0.4</v>
      </c>
      <c r="AQ1739">
        <v>2.4</v>
      </c>
      <c r="AR1739">
        <v>0</v>
      </c>
      <c r="AS1739">
        <v>2</v>
      </c>
      <c r="AT1739">
        <v>27.5</v>
      </c>
      <c r="AU1739">
        <v>0</v>
      </c>
      <c r="AV1739">
        <v>2729850</v>
      </c>
      <c r="AW1739">
        <v>3662691</v>
      </c>
      <c r="AX1739">
        <v>13351</v>
      </c>
      <c r="AY1739">
        <v>472514</v>
      </c>
      <c r="AZ1739">
        <v>1923</v>
      </c>
      <c r="BA1739">
        <v>837.55</v>
      </c>
      <c r="BB1739">
        <v>340.8</v>
      </c>
    </row>
    <row r="1740" spans="1:54" x14ac:dyDescent="0.3">
      <c r="A1740">
        <v>31111</v>
      </c>
      <c r="B1740" t="s">
        <v>101</v>
      </c>
      <c r="C1740" t="s">
        <v>970</v>
      </c>
      <c r="D1740">
        <v>35815</v>
      </c>
      <c r="E1740">
        <v>36288</v>
      </c>
      <c r="F1740">
        <v>-1.3</v>
      </c>
      <c r="G1740">
        <v>36288</v>
      </c>
      <c r="H1740">
        <v>6.3</v>
      </c>
      <c r="I1740">
        <v>24.4</v>
      </c>
      <c r="J1740">
        <v>17.100000000000001</v>
      </c>
      <c r="K1740">
        <v>50.5</v>
      </c>
      <c r="L1740">
        <v>95.7</v>
      </c>
      <c r="M1740">
        <v>1</v>
      </c>
      <c r="N1740">
        <v>0.9</v>
      </c>
      <c r="O1740">
        <v>0.9</v>
      </c>
      <c r="P1740">
        <v>0.1</v>
      </c>
      <c r="Q1740">
        <v>1.5</v>
      </c>
      <c r="R1740">
        <v>8.3000000000000007</v>
      </c>
      <c r="S1740">
        <v>88.4</v>
      </c>
      <c r="T1740">
        <v>87.7</v>
      </c>
      <c r="U1740">
        <v>1.9</v>
      </c>
      <c r="V1740">
        <v>3.7</v>
      </c>
      <c r="W1740">
        <v>91.5</v>
      </c>
      <c r="X1740">
        <v>19.399999999999999</v>
      </c>
      <c r="Y1740">
        <v>3307</v>
      </c>
      <c r="Z1740">
        <v>14.2</v>
      </c>
      <c r="AA1740">
        <v>16609</v>
      </c>
      <c r="AB1740">
        <v>68.599999999999994</v>
      </c>
      <c r="AC1740">
        <v>16.3</v>
      </c>
      <c r="AD1740">
        <v>112800</v>
      </c>
      <c r="AE1740">
        <v>15067</v>
      </c>
      <c r="AF1740">
        <v>2.34</v>
      </c>
      <c r="AG1740">
        <v>26188</v>
      </c>
      <c r="AH1740">
        <v>48158</v>
      </c>
      <c r="AI1740">
        <v>11.4</v>
      </c>
      <c r="AJ1740">
        <v>1049</v>
      </c>
      <c r="AK1740">
        <v>11311</v>
      </c>
      <c r="AL1740">
        <v>-0.4</v>
      </c>
      <c r="AM1740">
        <v>2199</v>
      </c>
      <c r="AN1740">
        <v>2811</v>
      </c>
      <c r="AO1740">
        <v>0</v>
      </c>
      <c r="AP1740">
        <v>0</v>
      </c>
      <c r="AQ1740">
        <v>0</v>
      </c>
      <c r="AR1740">
        <v>0</v>
      </c>
      <c r="AS1740">
        <v>1.3</v>
      </c>
      <c r="AT1740">
        <v>28.9</v>
      </c>
      <c r="AU1740">
        <v>0</v>
      </c>
      <c r="AV1740">
        <v>245387</v>
      </c>
      <c r="AW1740">
        <v>634917</v>
      </c>
      <c r="AX1740">
        <v>17911</v>
      </c>
      <c r="AY1740">
        <v>0</v>
      </c>
      <c r="AZ1740">
        <v>54</v>
      </c>
      <c r="BA1740">
        <v>2564.0700000000002</v>
      </c>
      <c r="BB1740">
        <v>14.2</v>
      </c>
    </row>
    <row r="1741" spans="1:54" x14ac:dyDescent="0.3">
      <c r="A1741">
        <v>31113</v>
      </c>
      <c r="B1741" t="s">
        <v>99</v>
      </c>
      <c r="C1741" t="s">
        <v>970</v>
      </c>
      <c r="D1741">
        <v>750</v>
      </c>
      <c r="E1741">
        <v>763</v>
      </c>
      <c r="F1741">
        <v>-1.7</v>
      </c>
      <c r="G1741">
        <v>763</v>
      </c>
      <c r="H1741">
        <v>6</v>
      </c>
      <c r="I1741">
        <v>24.1</v>
      </c>
      <c r="J1741">
        <v>18.399999999999999</v>
      </c>
      <c r="K1741">
        <v>50.3</v>
      </c>
      <c r="L1741">
        <v>97.6</v>
      </c>
      <c r="M1741">
        <v>0.1</v>
      </c>
      <c r="N1741">
        <v>1.5</v>
      </c>
      <c r="O1741">
        <v>0.1</v>
      </c>
      <c r="P1741">
        <v>0</v>
      </c>
      <c r="Q1741">
        <v>0.7</v>
      </c>
      <c r="R1741">
        <v>2.1</v>
      </c>
      <c r="S1741">
        <v>95.5</v>
      </c>
      <c r="T1741">
        <v>89.6</v>
      </c>
      <c r="U1741">
        <v>0</v>
      </c>
      <c r="V1741">
        <v>1.1000000000000001</v>
      </c>
      <c r="W1741">
        <v>93.1</v>
      </c>
      <c r="X1741">
        <v>19.899999999999999</v>
      </c>
      <c r="Y1741">
        <v>54</v>
      </c>
      <c r="Z1741">
        <v>27.3</v>
      </c>
      <c r="AA1741">
        <v>395</v>
      </c>
      <c r="AB1741">
        <v>72.5</v>
      </c>
      <c r="AC1741">
        <v>0</v>
      </c>
      <c r="AD1741">
        <v>101700</v>
      </c>
      <c r="AE1741">
        <v>345</v>
      </c>
      <c r="AF1741">
        <v>2.2799999999999998</v>
      </c>
      <c r="AG1741">
        <v>22799</v>
      </c>
      <c r="AH1741">
        <v>44417</v>
      </c>
      <c r="AI1741">
        <v>12.1</v>
      </c>
      <c r="AJ1741">
        <v>23</v>
      </c>
      <c r="AK1741">
        <v>77</v>
      </c>
      <c r="AL1741">
        <v>-4.9000000000000004</v>
      </c>
      <c r="AM1741">
        <v>74</v>
      </c>
      <c r="AN1741">
        <v>0</v>
      </c>
      <c r="AO1741">
        <v>0</v>
      </c>
      <c r="AP1741">
        <v>0</v>
      </c>
      <c r="AQ1741">
        <v>0</v>
      </c>
      <c r="AR1741">
        <v>0</v>
      </c>
      <c r="AS1741">
        <v>0</v>
      </c>
      <c r="AT1741">
        <v>0</v>
      </c>
      <c r="AU1741">
        <v>0</v>
      </c>
      <c r="AV1741">
        <v>0</v>
      </c>
      <c r="AW1741">
        <v>0</v>
      </c>
      <c r="AX1741">
        <v>0</v>
      </c>
      <c r="AY1741">
        <v>0</v>
      </c>
      <c r="AZ1741">
        <v>0</v>
      </c>
      <c r="BA1741">
        <v>570.66</v>
      </c>
      <c r="BB1741">
        <v>1.3</v>
      </c>
    </row>
    <row r="1742" spans="1:54" x14ac:dyDescent="0.3">
      <c r="A1742">
        <v>31115</v>
      </c>
      <c r="B1742" t="s">
        <v>1712</v>
      </c>
      <c r="C1742" t="s">
        <v>970</v>
      </c>
      <c r="D1742">
        <v>588</v>
      </c>
      <c r="E1742">
        <v>628</v>
      </c>
      <c r="F1742">
        <v>-6.4</v>
      </c>
      <c r="G1742">
        <v>632</v>
      </c>
      <c r="H1742">
        <v>4.0999999999999996</v>
      </c>
      <c r="I1742">
        <v>20.2</v>
      </c>
      <c r="J1742">
        <v>24.8</v>
      </c>
      <c r="K1742">
        <v>48.3</v>
      </c>
      <c r="L1742">
        <v>99.3</v>
      </c>
      <c r="M1742">
        <v>0.5</v>
      </c>
      <c r="N1742">
        <v>0.2</v>
      </c>
      <c r="O1742">
        <v>0</v>
      </c>
      <c r="P1742">
        <v>0</v>
      </c>
      <c r="Q1742">
        <v>0</v>
      </c>
      <c r="R1742">
        <v>2.2000000000000002</v>
      </c>
      <c r="S1742">
        <v>97.1</v>
      </c>
      <c r="T1742">
        <v>91</v>
      </c>
      <c r="U1742">
        <v>0.2</v>
      </c>
      <c r="V1742">
        <v>0.5</v>
      </c>
      <c r="W1742">
        <v>93</v>
      </c>
      <c r="X1742">
        <v>12.6</v>
      </c>
      <c r="Y1742">
        <v>67</v>
      </c>
      <c r="Z1742">
        <v>20.2</v>
      </c>
      <c r="AA1742">
        <v>436</v>
      </c>
      <c r="AB1742">
        <v>71.7</v>
      </c>
      <c r="AC1742">
        <v>0.7</v>
      </c>
      <c r="AD1742">
        <v>71100</v>
      </c>
      <c r="AE1742">
        <v>240</v>
      </c>
      <c r="AF1742">
        <v>2.42</v>
      </c>
      <c r="AG1742">
        <v>21499</v>
      </c>
      <c r="AH1742">
        <v>38125</v>
      </c>
      <c r="AI1742">
        <v>25.8</v>
      </c>
      <c r="AJ1742">
        <v>8</v>
      </c>
      <c r="AK1742">
        <v>0</v>
      </c>
      <c r="AL1742">
        <v>0</v>
      </c>
      <c r="AM1742">
        <v>82</v>
      </c>
      <c r="AN1742">
        <v>0</v>
      </c>
      <c r="AO1742">
        <v>0</v>
      </c>
      <c r="AP1742">
        <v>0</v>
      </c>
      <c r="AQ1742">
        <v>0</v>
      </c>
      <c r="AR1742">
        <v>0</v>
      </c>
      <c r="AS1742">
        <v>0</v>
      </c>
      <c r="AT1742">
        <v>0</v>
      </c>
      <c r="AU1742">
        <v>0</v>
      </c>
      <c r="AV1742">
        <v>0</v>
      </c>
      <c r="AW1742">
        <v>0</v>
      </c>
      <c r="AX1742">
        <v>0</v>
      </c>
      <c r="AY1742">
        <v>0</v>
      </c>
      <c r="AZ1742">
        <v>5</v>
      </c>
      <c r="BA1742">
        <v>568.29</v>
      </c>
      <c r="BB1742">
        <v>1.1000000000000001</v>
      </c>
    </row>
    <row r="1743" spans="1:54" x14ac:dyDescent="0.3">
      <c r="A1743">
        <v>31117</v>
      </c>
      <c r="B1743" t="s">
        <v>1428</v>
      </c>
      <c r="C1743" t="s">
        <v>970</v>
      </c>
      <c r="D1743">
        <v>498</v>
      </c>
      <c r="E1743">
        <v>539</v>
      </c>
      <c r="F1743">
        <v>-7.6</v>
      </c>
      <c r="G1743">
        <v>539</v>
      </c>
      <c r="H1743">
        <v>3.8</v>
      </c>
      <c r="I1743">
        <v>25.3</v>
      </c>
      <c r="J1743">
        <v>19.899999999999999</v>
      </c>
      <c r="K1743">
        <v>50</v>
      </c>
      <c r="L1743">
        <v>98.2</v>
      </c>
      <c r="M1743">
        <v>0.4</v>
      </c>
      <c r="N1743">
        <v>0</v>
      </c>
      <c r="O1743">
        <v>0</v>
      </c>
      <c r="P1743">
        <v>0</v>
      </c>
      <c r="Q1743">
        <v>1.4</v>
      </c>
      <c r="R1743">
        <v>1.6</v>
      </c>
      <c r="S1743">
        <v>96.6</v>
      </c>
      <c r="T1743">
        <v>94.4</v>
      </c>
      <c r="U1743">
        <v>0</v>
      </c>
      <c r="V1743">
        <v>1.7</v>
      </c>
      <c r="W1743">
        <v>94.4</v>
      </c>
      <c r="X1743">
        <v>26.3</v>
      </c>
      <c r="Y1743">
        <v>32</v>
      </c>
      <c r="Z1743">
        <v>27.7</v>
      </c>
      <c r="AA1743">
        <v>280</v>
      </c>
      <c r="AB1743">
        <v>69.2</v>
      </c>
      <c r="AC1743">
        <v>3.2</v>
      </c>
      <c r="AD1743">
        <v>142300</v>
      </c>
      <c r="AE1743">
        <v>169</v>
      </c>
      <c r="AF1743">
        <v>2.2400000000000002</v>
      </c>
      <c r="AG1743">
        <v>25339</v>
      </c>
      <c r="AH1743">
        <v>54926</v>
      </c>
      <c r="AI1743">
        <v>13.6</v>
      </c>
      <c r="AJ1743">
        <v>6</v>
      </c>
      <c r="AK1743">
        <v>0</v>
      </c>
      <c r="AL1743">
        <v>0</v>
      </c>
      <c r="AM1743">
        <v>33</v>
      </c>
      <c r="AN1743">
        <v>0</v>
      </c>
      <c r="AO1743">
        <v>0</v>
      </c>
      <c r="AP1743">
        <v>0</v>
      </c>
      <c r="AQ1743">
        <v>0</v>
      </c>
      <c r="AR1743">
        <v>0</v>
      </c>
      <c r="AS1743">
        <v>0</v>
      </c>
      <c r="AT1743">
        <v>0</v>
      </c>
      <c r="AU1743">
        <v>0</v>
      </c>
      <c r="AV1743">
        <v>0</v>
      </c>
      <c r="AW1743">
        <v>0</v>
      </c>
      <c r="AX1743">
        <v>0</v>
      </c>
      <c r="AY1743">
        <v>0</v>
      </c>
      <c r="AZ1743">
        <v>0</v>
      </c>
      <c r="BA1743">
        <v>858.98</v>
      </c>
      <c r="BB1743">
        <v>0.6</v>
      </c>
    </row>
    <row r="1744" spans="1:54" x14ac:dyDescent="0.3">
      <c r="A1744">
        <v>31119</v>
      </c>
      <c r="B1744" t="s">
        <v>30</v>
      </c>
      <c r="C1744" t="s">
        <v>970</v>
      </c>
      <c r="D1744">
        <v>35174</v>
      </c>
      <c r="E1744">
        <v>34876</v>
      </c>
      <c r="F1744">
        <v>0.9</v>
      </c>
      <c r="G1744">
        <v>34876</v>
      </c>
      <c r="H1744">
        <v>7.3</v>
      </c>
      <c r="I1744">
        <v>24.7</v>
      </c>
      <c r="J1744">
        <v>15.6</v>
      </c>
      <c r="K1744">
        <v>50.4</v>
      </c>
      <c r="L1744">
        <v>93.9</v>
      </c>
      <c r="M1744">
        <v>1.7</v>
      </c>
      <c r="N1744">
        <v>1.9</v>
      </c>
      <c r="O1744">
        <v>0.9</v>
      </c>
      <c r="P1744">
        <v>0.1</v>
      </c>
      <c r="Q1744">
        <v>1.6</v>
      </c>
      <c r="R1744">
        <v>14.2</v>
      </c>
      <c r="S1744">
        <v>81.3</v>
      </c>
      <c r="T1744">
        <v>83.6</v>
      </c>
      <c r="U1744">
        <v>6.9</v>
      </c>
      <c r="V1744">
        <v>12.3</v>
      </c>
      <c r="W1744">
        <v>87.2</v>
      </c>
      <c r="X1744">
        <v>20.8</v>
      </c>
      <c r="Y1744">
        <v>2387</v>
      </c>
      <c r="Z1744">
        <v>14.2</v>
      </c>
      <c r="AA1744">
        <v>15119</v>
      </c>
      <c r="AB1744">
        <v>66.099999999999994</v>
      </c>
      <c r="AC1744">
        <v>20.9</v>
      </c>
      <c r="AD1744">
        <v>109000</v>
      </c>
      <c r="AE1744">
        <v>13867</v>
      </c>
      <c r="AF1744">
        <v>2.44</v>
      </c>
      <c r="AG1744">
        <v>24593</v>
      </c>
      <c r="AH1744">
        <v>46566</v>
      </c>
      <c r="AI1744">
        <v>14.2</v>
      </c>
      <c r="AJ1744">
        <v>1320</v>
      </c>
      <c r="AK1744">
        <v>18047</v>
      </c>
      <c r="AL1744">
        <v>1.9</v>
      </c>
      <c r="AM1744">
        <v>2614</v>
      </c>
      <c r="AN1744">
        <v>3742</v>
      </c>
      <c r="AO1744">
        <v>0</v>
      </c>
      <c r="AP1744">
        <v>0</v>
      </c>
      <c r="AQ1744">
        <v>0</v>
      </c>
      <c r="AR1744">
        <v>0</v>
      </c>
      <c r="AS1744">
        <v>1.8</v>
      </c>
      <c r="AT1744">
        <v>22.8</v>
      </c>
      <c r="AU1744">
        <v>0</v>
      </c>
      <c r="AV1744">
        <v>1880219</v>
      </c>
      <c r="AW1744">
        <v>649732</v>
      </c>
      <c r="AX1744">
        <v>19020</v>
      </c>
      <c r="AY1744">
        <v>48522</v>
      </c>
      <c r="AZ1744">
        <v>61</v>
      </c>
      <c r="BA1744">
        <v>572.74</v>
      </c>
      <c r="BB1744">
        <v>60.9</v>
      </c>
    </row>
    <row r="1745" spans="1:54" x14ac:dyDescent="0.3">
      <c r="A1745">
        <v>31121</v>
      </c>
      <c r="B1745" t="s">
        <v>1713</v>
      </c>
      <c r="C1745" t="s">
        <v>970</v>
      </c>
      <c r="D1745">
        <v>7766</v>
      </c>
      <c r="E1745">
        <v>7855</v>
      </c>
      <c r="F1745">
        <v>-1.1000000000000001</v>
      </c>
      <c r="G1745">
        <v>7845</v>
      </c>
      <c r="H1745">
        <v>5.6</v>
      </c>
      <c r="I1745">
        <v>23.3</v>
      </c>
      <c r="J1745">
        <v>18.8</v>
      </c>
      <c r="K1745">
        <v>50.1</v>
      </c>
      <c r="L1745">
        <v>96.6</v>
      </c>
      <c r="M1745">
        <v>0.5</v>
      </c>
      <c r="N1745">
        <v>0.6</v>
      </c>
      <c r="O1745">
        <v>1</v>
      </c>
      <c r="P1745">
        <v>0.1</v>
      </c>
      <c r="Q1745">
        <v>1.2</v>
      </c>
      <c r="R1745">
        <v>4</v>
      </c>
      <c r="S1745">
        <v>93</v>
      </c>
      <c r="T1745">
        <v>87.5</v>
      </c>
      <c r="U1745">
        <v>1.3</v>
      </c>
      <c r="V1745">
        <v>3.1</v>
      </c>
      <c r="W1745">
        <v>90.7</v>
      </c>
      <c r="X1745">
        <v>17</v>
      </c>
      <c r="Y1745">
        <v>822</v>
      </c>
      <c r="Z1745">
        <v>19.2</v>
      </c>
      <c r="AA1745">
        <v>3758</v>
      </c>
      <c r="AB1745">
        <v>72.7</v>
      </c>
      <c r="AC1745">
        <v>6.5</v>
      </c>
      <c r="AD1745">
        <v>85300</v>
      </c>
      <c r="AE1745">
        <v>3316</v>
      </c>
      <c r="AF1745">
        <v>2.29</v>
      </c>
      <c r="AG1745">
        <v>24639</v>
      </c>
      <c r="AH1745">
        <v>50859</v>
      </c>
      <c r="AI1745">
        <v>12.6</v>
      </c>
      <c r="AJ1745">
        <v>244</v>
      </c>
      <c r="AK1745">
        <v>1699</v>
      </c>
      <c r="AL1745">
        <v>-7.8</v>
      </c>
      <c r="AM1745">
        <v>629</v>
      </c>
      <c r="AN1745">
        <v>855</v>
      </c>
      <c r="AO1745">
        <v>0</v>
      </c>
      <c r="AP1745">
        <v>0</v>
      </c>
      <c r="AQ1745">
        <v>0</v>
      </c>
      <c r="AR1745">
        <v>0</v>
      </c>
      <c r="AS1745">
        <v>0</v>
      </c>
      <c r="AT1745">
        <v>33.299999999999997</v>
      </c>
      <c r="AU1745">
        <v>0</v>
      </c>
      <c r="AV1745">
        <v>208701</v>
      </c>
      <c r="AW1745">
        <v>45568</v>
      </c>
      <c r="AX1745">
        <v>6009</v>
      </c>
      <c r="AY1745">
        <v>3850</v>
      </c>
      <c r="AZ1745">
        <v>24</v>
      </c>
      <c r="BA1745">
        <v>484.88</v>
      </c>
      <c r="BB1745">
        <v>16.2</v>
      </c>
    </row>
    <row r="1746" spans="1:54" x14ac:dyDescent="0.3">
      <c r="A1746">
        <v>31123</v>
      </c>
      <c r="B1746" t="s">
        <v>1714</v>
      </c>
      <c r="C1746" t="s">
        <v>970</v>
      </c>
      <c r="D1746">
        <v>4862</v>
      </c>
      <c r="E1746">
        <v>5042</v>
      </c>
      <c r="F1746">
        <v>-3.6</v>
      </c>
      <c r="G1746">
        <v>5042</v>
      </c>
      <c r="H1746">
        <v>5.4</v>
      </c>
      <c r="I1746">
        <v>24.4</v>
      </c>
      <c r="J1746">
        <v>18.2</v>
      </c>
      <c r="K1746">
        <v>49.3</v>
      </c>
      <c r="L1746">
        <v>95.9</v>
      </c>
      <c r="M1746">
        <v>0.3</v>
      </c>
      <c r="N1746">
        <v>1.7</v>
      </c>
      <c r="O1746">
        <v>0.6</v>
      </c>
      <c r="P1746">
        <v>0</v>
      </c>
      <c r="Q1746">
        <v>1.4</v>
      </c>
      <c r="R1746">
        <v>15</v>
      </c>
      <c r="S1746">
        <v>82.4</v>
      </c>
      <c r="T1746">
        <v>88.3</v>
      </c>
      <c r="U1746">
        <v>5</v>
      </c>
      <c r="V1746">
        <v>9.8000000000000007</v>
      </c>
      <c r="W1746">
        <v>87.2</v>
      </c>
      <c r="X1746">
        <v>18.3</v>
      </c>
      <c r="Y1746">
        <v>377</v>
      </c>
      <c r="Z1746">
        <v>17.899999999999999</v>
      </c>
      <c r="AA1746">
        <v>2425</v>
      </c>
      <c r="AB1746">
        <v>66.5</v>
      </c>
      <c r="AC1746">
        <v>3.9</v>
      </c>
      <c r="AD1746">
        <v>76300</v>
      </c>
      <c r="AE1746">
        <v>2037</v>
      </c>
      <c r="AF1746">
        <v>2.37</v>
      </c>
      <c r="AG1746">
        <v>22543</v>
      </c>
      <c r="AH1746">
        <v>43886</v>
      </c>
      <c r="AI1746">
        <v>13.8</v>
      </c>
      <c r="AJ1746">
        <v>118</v>
      </c>
      <c r="AK1746">
        <v>695</v>
      </c>
      <c r="AL1746">
        <v>-14.6</v>
      </c>
      <c r="AM1746">
        <v>398</v>
      </c>
      <c r="AN1746">
        <v>276</v>
      </c>
      <c r="AO1746">
        <v>0</v>
      </c>
      <c r="AP1746">
        <v>0</v>
      </c>
      <c r="AQ1746">
        <v>0</v>
      </c>
      <c r="AR1746">
        <v>0</v>
      </c>
      <c r="AS1746">
        <v>0</v>
      </c>
      <c r="AT1746">
        <v>21.4</v>
      </c>
      <c r="AU1746">
        <v>0</v>
      </c>
      <c r="AV1746">
        <v>48076</v>
      </c>
      <c r="AW1746">
        <v>46228</v>
      </c>
      <c r="AX1746">
        <v>9242</v>
      </c>
      <c r="AY1746">
        <v>3242</v>
      </c>
      <c r="AZ1746">
        <v>7</v>
      </c>
      <c r="BA1746">
        <v>1423.84</v>
      </c>
      <c r="BB1746">
        <v>3.5</v>
      </c>
    </row>
    <row r="1747" spans="1:54" x14ac:dyDescent="0.3">
      <c r="A1747">
        <v>31125</v>
      </c>
      <c r="B1747" t="s">
        <v>1715</v>
      </c>
      <c r="C1747" t="s">
        <v>970</v>
      </c>
      <c r="D1747">
        <v>3570</v>
      </c>
      <c r="E1747">
        <v>3735</v>
      </c>
      <c r="F1747">
        <v>-4.4000000000000004</v>
      </c>
      <c r="G1747">
        <v>3735</v>
      </c>
      <c r="H1747">
        <v>6.2</v>
      </c>
      <c r="I1747">
        <v>22.4</v>
      </c>
      <c r="J1747">
        <v>20.6</v>
      </c>
      <c r="K1747">
        <v>49.9</v>
      </c>
      <c r="L1747">
        <v>98.2</v>
      </c>
      <c r="M1747">
        <v>0.3</v>
      </c>
      <c r="N1747">
        <v>0.5</v>
      </c>
      <c r="O1747">
        <v>0.1</v>
      </c>
      <c r="P1747">
        <v>0</v>
      </c>
      <c r="Q1747">
        <v>0.9</v>
      </c>
      <c r="R1747">
        <v>2.2999999999999998</v>
      </c>
      <c r="S1747">
        <v>96.2</v>
      </c>
      <c r="T1747">
        <v>87.9</v>
      </c>
      <c r="U1747">
        <v>0.2</v>
      </c>
      <c r="V1747">
        <v>2</v>
      </c>
      <c r="W1747">
        <v>88.6</v>
      </c>
      <c r="X1747">
        <v>13.2</v>
      </c>
      <c r="Y1747">
        <v>237</v>
      </c>
      <c r="Z1747">
        <v>19.8</v>
      </c>
      <c r="AA1747">
        <v>1840</v>
      </c>
      <c r="AB1747">
        <v>75.400000000000006</v>
      </c>
      <c r="AC1747">
        <v>6.1</v>
      </c>
      <c r="AD1747">
        <v>67000</v>
      </c>
      <c r="AE1747">
        <v>1534</v>
      </c>
      <c r="AF1747">
        <v>2.33</v>
      </c>
      <c r="AG1747">
        <v>23684</v>
      </c>
      <c r="AH1747">
        <v>44286</v>
      </c>
      <c r="AI1747">
        <v>12.6</v>
      </c>
      <c r="AJ1747">
        <v>104</v>
      </c>
      <c r="AK1747">
        <v>570</v>
      </c>
      <c r="AL1747">
        <v>15.4</v>
      </c>
      <c r="AM1747">
        <v>257</v>
      </c>
      <c r="AN1747">
        <v>485</v>
      </c>
      <c r="AO1747">
        <v>0</v>
      </c>
      <c r="AP1747">
        <v>0</v>
      </c>
      <c r="AQ1747">
        <v>0</v>
      </c>
      <c r="AR1747">
        <v>0</v>
      </c>
      <c r="AS1747">
        <v>0</v>
      </c>
      <c r="AT1747">
        <v>0</v>
      </c>
      <c r="AU1747">
        <v>0</v>
      </c>
      <c r="AV1747">
        <v>35034</v>
      </c>
      <c r="AW1747">
        <v>22402</v>
      </c>
      <c r="AX1747">
        <v>6330</v>
      </c>
      <c r="AY1747">
        <v>782</v>
      </c>
      <c r="AZ1747">
        <v>20</v>
      </c>
      <c r="BA1747">
        <v>441.63</v>
      </c>
      <c r="BB1747">
        <v>8.5</v>
      </c>
    </row>
    <row r="1748" spans="1:54" x14ac:dyDescent="0.3">
      <c r="A1748">
        <v>31127</v>
      </c>
      <c r="B1748" t="s">
        <v>1431</v>
      </c>
      <c r="C1748" t="s">
        <v>970</v>
      </c>
      <c r="D1748">
        <v>7175</v>
      </c>
      <c r="E1748">
        <v>7248</v>
      </c>
      <c r="F1748">
        <v>-1</v>
      </c>
      <c r="G1748">
        <v>7248</v>
      </c>
      <c r="H1748">
        <v>6.1</v>
      </c>
      <c r="I1748">
        <v>21.2</v>
      </c>
      <c r="J1748">
        <v>18</v>
      </c>
      <c r="K1748">
        <v>50.7</v>
      </c>
      <c r="L1748">
        <v>96.4</v>
      </c>
      <c r="M1748">
        <v>1.1000000000000001</v>
      </c>
      <c r="N1748">
        <v>0.4</v>
      </c>
      <c r="O1748">
        <v>0.5</v>
      </c>
      <c r="P1748">
        <v>0</v>
      </c>
      <c r="Q1748">
        <v>1.5</v>
      </c>
      <c r="R1748">
        <v>2.5</v>
      </c>
      <c r="S1748">
        <v>94.4</v>
      </c>
      <c r="T1748">
        <v>82.4</v>
      </c>
      <c r="U1748">
        <v>1.4</v>
      </c>
      <c r="V1748">
        <v>2.8</v>
      </c>
      <c r="W1748">
        <v>92.2</v>
      </c>
      <c r="X1748">
        <v>24.9</v>
      </c>
      <c r="Y1748">
        <v>674</v>
      </c>
      <c r="Z1748">
        <v>16.7</v>
      </c>
      <c r="AA1748">
        <v>3499</v>
      </c>
      <c r="AB1748">
        <v>68.3</v>
      </c>
      <c r="AC1748">
        <v>17</v>
      </c>
      <c r="AD1748">
        <v>84400</v>
      </c>
      <c r="AE1748">
        <v>3001</v>
      </c>
      <c r="AF1748">
        <v>2.23</v>
      </c>
      <c r="AG1748">
        <v>25269</v>
      </c>
      <c r="AH1748">
        <v>42672</v>
      </c>
      <c r="AI1748">
        <v>10.4</v>
      </c>
      <c r="AJ1748">
        <v>191</v>
      </c>
      <c r="AK1748">
        <v>1455</v>
      </c>
      <c r="AL1748">
        <v>-0.9</v>
      </c>
      <c r="AM1748">
        <v>481</v>
      </c>
      <c r="AN1748">
        <v>757</v>
      </c>
      <c r="AO1748">
        <v>0</v>
      </c>
      <c r="AP1748">
        <v>0</v>
      </c>
      <c r="AQ1748">
        <v>0</v>
      </c>
      <c r="AR1748">
        <v>0</v>
      </c>
      <c r="AS1748">
        <v>0</v>
      </c>
      <c r="AT1748">
        <v>0</v>
      </c>
      <c r="AU1748">
        <v>0</v>
      </c>
      <c r="AV1748">
        <v>59941</v>
      </c>
      <c r="AW1748">
        <v>59321</v>
      </c>
      <c r="AX1748">
        <v>8542</v>
      </c>
      <c r="AY1748">
        <v>6975</v>
      </c>
      <c r="AZ1748">
        <v>4</v>
      </c>
      <c r="BA1748">
        <v>407.38</v>
      </c>
      <c r="BB1748">
        <v>17.8</v>
      </c>
    </row>
    <row r="1749" spans="1:54" x14ac:dyDescent="0.3">
      <c r="A1749">
        <v>31129</v>
      </c>
      <c r="B1749" t="s">
        <v>1716</v>
      </c>
      <c r="C1749" t="s">
        <v>970</v>
      </c>
      <c r="D1749">
        <v>4369</v>
      </c>
      <c r="E1749">
        <v>4500</v>
      </c>
      <c r="F1749">
        <v>-2.9</v>
      </c>
      <c r="G1749">
        <v>4500</v>
      </c>
      <c r="H1749">
        <v>4.3</v>
      </c>
      <c r="I1749">
        <v>20.7</v>
      </c>
      <c r="J1749">
        <v>26.2</v>
      </c>
      <c r="K1749">
        <v>50.3</v>
      </c>
      <c r="L1749">
        <v>98.1</v>
      </c>
      <c r="M1749">
        <v>0.2</v>
      </c>
      <c r="N1749">
        <v>0.4</v>
      </c>
      <c r="O1749">
        <v>0.2</v>
      </c>
      <c r="P1749">
        <v>0</v>
      </c>
      <c r="Q1749">
        <v>1.1000000000000001</v>
      </c>
      <c r="R1749">
        <v>2.5</v>
      </c>
      <c r="S1749">
        <v>95.8</v>
      </c>
      <c r="T1749">
        <v>87.7</v>
      </c>
      <c r="U1749">
        <v>0.9</v>
      </c>
      <c r="V1749">
        <v>3.1</v>
      </c>
      <c r="W1749">
        <v>93</v>
      </c>
      <c r="X1749">
        <v>13.7</v>
      </c>
      <c r="Y1749">
        <v>469</v>
      </c>
      <c r="Z1749">
        <v>18.5</v>
      </c>
      <c r="AA1749">
        <v>2450</v>
      </c>
      <c r="AB1749">
        <v>76.099999999999994</v>
      </c>
      <c r="AC1749">
        <v>6.6</v>
      </c>
      <c r="AD1749">
        <v>52300</v>
      </c>
      <c r="AE1749">
        <v>2119</v>
      </c>
      <c r="AF1749">
        <v>2.08</v>
      </c>
      <c r="AG1749">
        <v>22448</v>
      </c>
      <c r="AH1749">
        <v>37594</v>
      </c>
      <c r="AI1749">
        <v>11.1</v>
      </c>
      <c r="AJ1749">
        <v>170</v>
      </c>
      <c r="AK1749">
        <v>1123</v>
      </c>
      <c r="AL1749">
        <v>0.1</v>
      </c>
      <c r="AM1749">
        <v>363</v>
      </c>
      <c r="AN1749">
        <v>487</v>
      </c>
      <c r="AO1749">
        <v>0</v>
      </c>
      <c r="AP1749">
        <v>0</v>
      </c>
      <c r="AQ1749">
        <v>0</v>
      </c>
      <c r="AR1749">
        <v>0</v>
      </c>
      <c r="AS1749">
        <v>0</v>
      </c>
      <c r="AT1749">
        <v>0</v>
      </c>
      <c r="AU1749">
        <v>0</v>
      </c>
      <c r="AV1749">
        <v>147022</v>
      </c>
      <c r="AW1749">
        <v>53345</v>
      </c>
      <c r="AX1749">
        <v>11844</v>
      </c>
      <c r="AY1749">
        <v>2118</v>
      </c>
      <c r="AZ1749">
        <v>2</v>
      </c>
      <c r="BA1749">
        <v>575.16</v>
      </c>
      <c r="BB1749">
        <v>7.8</v>
      </c>
    </row>
    <row r="1750" spans="1:54" x14ac:dyDescent="0.3">
      <c r="A1750">
        <v>31131</v>
      </c>
      <c r="B1750" t="s">
        <v>1717</v>
      </c>
      <c r="C1750" t="s">
        <v>970</v>
      </c>
      <c r="D1750">
        <v>15797</v>
      </c>
      <c r="E1750">
        <v>15740</v>
      </c>
      <c r="F1750">
        <v>0.4</v>
      </c>
      <c r="G1750">
        <v>15740</v>
      </c>
      <c r="H1750">
        <v>6.1</v>
      </c>
      <c r="I1750">
        <v>23.4</v>
      </c>
      <c r="J1750">
        <v>19.899999999999999</v>
      </c>
      <c r="K1750">
        <v>50.8</v>
      </c>
      <c r="L1750">
        <v>96.7</v>
      </c>
      <c r="M1750">
        <v>0.6</v>
      </c>
      <c r="N1750">
        <v>0.5</v>
      </c>
      <c r="O1750">
        <v>0.6</v>
      </c>
      <c r="P1750">
        <v>0.2</v>
      </c>
      <c r="Q1750">
        <v>1.4</v>
      </c>
      <c r="R1750">
        <v>6.8</v>
      </c>
      <c r="S1750">
        <v>90.5</v>
      </c>
      <c r="T1750">
        <v>83.1</v>
      </c>
      <c r="U1750">
        <v>3</v>
      </c>
      <c r="V1750">
        <v>4.9000000000000004</v>
      </c>
      <c r="W1750">
        <v>91.9</v>
      </c>
      <c r="X1750">
        <v>23.2</v>
      </c>
      <c r="Y1750">
        <v>1209</v>
      </c>
      <c r="Z1750">
        <v>21.2</v>
      </c>
      <c r="AA1750">
        <v>7069</v>
      </c>
      <c r="AB1750">
        <v>73.099999999999994</v>
      </c>
      <c r="AC1750">
        <v>9.8000000000000007</v>
      </c>
      <c r="AD1750">
        <v>118000</v>
      </c>
      <c r="AE1750">
        <v>6438</v>
      </c>
      <c r="AF1750">
        <v>2.4</v>
      </c>
      <c r="AG1750">
        <v>25855</v>
      </c>
      <c r="AH1750">
        <v>50881</v>
      </c>
      <c r="AI1750">
        <v>10.5</v>
      </c>
      <c r="AJ1750">
        <v>467</v>
      </c>
      <c r="AK1750">
        <v>5127</v>
      </c>
      <c r="AL1750">
        <v>-4</v>
      </c>
      <c r="AM1750">
        <v>1182</v>
      </c>
      <c r="AN1750">
        <v>1647</v>
      </c>
      <c r="AO1750">
        <v>0</v>
      </c>
      <c r="AP1750">
        <v>0</v>
      </c>
      <c r="AQ1750">
        <v>0</v>
      </c>
      <c r="AR1750">
        <v>0</v>
      </c>
      <c r="AS1750">
        <v>0</v>
      </c>
      <c r="AT1750">
        <v>0</v>
      </c>
      <c r="AU1750">
        <v>405399</v>
      </c>
      <c r="AV1750">
        <v>238044</v>
      </c>
      <c r="AW1750">
        <v>146815</v>
      </c>
      <c r="AX1750">
        <v>9459</v>
      </c>
      <c r="AY1750">
        <v>16980</v>
      </c>
      <c r="AZ1750">
        <v>29</v>
      </c>
      <c r="BA1750">
        <v>615.63</v>
      </c>
      <c r="BB1750">
        <v>25.6</v>
      </c>
    </row>
    <row r="1751" spans="1:54" x14ac:dyDescent="0.3">
      <c r="A1751">
        <v>31133</v>
      </c>
      <c r="B1751" t="s">
        <v>497</v>
      </c>
      <c r="C1751" t="s">
        <v>970</v>
      </c>
      <c r="D1751">
        <v>2702</v>
      </c>
      <c r="E1751">
        <v>2773</v>
      </c>
      <c r="F1751">
        <v>-2.6</v>
      </c>
      <c r="G1751">
        <v>2773</v>
      </c>
      <c r="H1751">
        <v>5.4</v>
      </c>
      <c r="I1751">
        <v>22.1</v>
      </c>
      <c r="J1751">
        <v>25.6</v>
      </c>
      <c r="K1751">
        <v>50.1</v>
      </c>
      <c r="L1751">
        <v>97.4</v>
      </c>
      <c r="M1751">
        <v>0.4</v>
      </c>
      <c r="N1751">
        <v>0.1</v>
      </c>
      <c r="O1751">
        <v>0.3</v>
      </c>
      <c r="P1751">
        <v>0</v>
      </c>
      <c r="Q1751">
        <v>1.7</v>
      </c>
      <c r="R1751">
        <v>1.8</v>
      </c>
      <c r="S1751">
        <v>95.8</v>
      </c>
      <c r="T1751">
        <v>89.2</v>
      </c>
      <c r="U1751">
        <v>0.9</v>
      </c>
      <c r="V1751">
        <v>9.1999999999999993</v>
      </c>
      <c r="W1751">
        <v>87.1</v>
      </c>
      <c r="X1751">
        <v>11.6</v>
      </c>
      <c r="Y1751">
        <v>201</v>
      </c>
      <c r="Z1751">
        <v>18.3</v>
      </c>
      <c r="AA1751">
        <v>1603</v>
      </c>
      <c r="AB1751">
        <v>74.900000000000006</v>
      </c>
      <c r="AC1751">
        <v>6.3</v>
      </c>
      <c r="AD1751">
        <v>57200</v>
      </c>
      <c r="AE1751">
        <v>1314</v>
      </c>
      <c r="AF1751">
        <v>2.0699999999999998</v>
      </c>
      <c r="AG1751">
        <v>25426</v>
      </c>
      <c r="AH1751">
        <v>37321</v>
      </c>
      <c r="AI1751">
        <v>21.5</v>
      </c>
      <c r="AJ1751">
        <v>66</v>
      </c>
      <c r="AK1751">
        <v>519</v>
      </c>
      <c r="AL1751">
        <v>9.5</v>
      </c>
      <c r="AM1751">
        <v>244</v>
      </c>
      <c r="AN1751">
        <v>226</v>
      </c>
      <c r="AO1751">
        <v>0</v>
      </c>
      <c r="AP1751">
        <v>0</v>
      </c>
      <c r="AQ1751">
        <v>0</v>
      </c>
      <c r="AR1751">
        <v>0</v>
      </c>
      <c r="AS1751">
        <v>0</v>
      </c>
      <c r="AT1751">
        <v>0</v>
      </c>
      <c r="AU1751">
        <v>0</v>
      </c>
      <c r="AV1751">
        <v>0</v>
      </c>
      <c r="AW1751">
        <v>14362</v>
      </c>
      <c r="AX1751">
        <v>5347</v>
      </c>
      <c r="AY1751">
        <v>924</v>
      </c>
      <c r="AZ1751">
        <v>2</v>
      </c>
      <c r="BA1751">
        <v>431.08</v>
      </c>
      <c r="BB1751">
        <v>6.4</v>
      </c>
    </row>
    <row r="1752" spans="1:54" x14ac:dyDescent="0.3">
      <c r="A1752">
        <v>31135</v>
      </c>
      <c r="B1752" t="s">
        <v>1718</v>
      </c>
      <c r="C1752" t="s">
        <v>970</v>
      </c>
      <c r="D1752">
        <v>2891</v>
      </c>
      <c r="E1752">
        <v>2970</v>
      </c>
      <c r="F1752">
        <v>-2.7</v>
      </c>
      <c r="G1752">
        <v>2970</v>
      </c>
      <c r="H1752">
        <v>6.6</v>
      </c>
      <c r="I1752">
        <v>24.1</v>
      </c>
      <c r="J1752">
        <v>21.9</v>
      </c>
      <c r="K1752">
        <v>49.3</v>
      </c>
      <c r="L1752">
        <v>98.3</v>
      </c>
      <c r="M1752">
        <v>0.8</v>
      </c>
      <c r="N1752">
        <v>0.2</v>
      </c>
      <c r="O1752">
        <v>0.2</v>
      </c>
      <c r="P1752">
        <v>0</v>
      </c>
      <c r="Q1752">
        <v>0.3</v>
      </c>
      <c r="R1752">
        <v>3.7</v>
      </c>
      <c r="S1752">
        <v>95.1</v>
      </c>
      <c r="T1752">
        <v>87</v>
      </c>
      <c r="U1752">
        <v>0.7</v>
      </c>
      <c r="V1752">
        <v>3.4</v>
      </c>
      <c r="W1752">
        <v>91</v>
      </c>
      <c r="X1752">
        <v>22.3</v>
      </c>
      <c r="Y1752">
        <v>154</v>
      </c>
      <c r="Z1752">
        <v>17.3</v>
      </c>
      <c r="AA1752">
        <v>1442</v>
      </c>
      <c r="AB1752">
        <v>75.099999999999994</v>
      </c>
      <c r="AC1752">
        <v>4.5999999999999996</v>
      </c>
      <c r="AD1752">
        <v>88500</v>
      </c>
      <c r="AE1752">
        <v>1262</v>
      </c>
      <c r="AF1752">
        <v>2.2999999999999998</v>
      </c>
      <c r="AG1752">
        <v>27931</v>
      </c>
      <c r="AH1752">
        <v>58625</v>
      </c>
      <c r="AI1752">
        <v>5.8</v>
      </c>
      <c r="AJ1752">
        <v>127</v>
      </c>
      <c r="AK1752">
        <v>782</v>
      </c>
      <c r="AL1752">
        <v>-3</v>
      </c>
      <c r="AM1752">
        <v>273</v>
      </c>
      <c r="AN1752">
        <v>295</v>
      </c>
      <c r="AO1752">
        <v>0</v>
      </c>
      <c r="AP1752">
        <v>0</v>
      </c>
      <c r="AQ1752">
        <v>0</v>
      </c>
      <c r="AR1752">
        <v>0</v>
      </c>
      <c r="AS1752">
        <v>0</v>
      </c>
      <c r="AT1752">
        <v>14.2</v>
      </c>
      <c r="AU1752">
        <v>0</v>
      </c>
      <c r="AV1752">
        <v>128283</v>
      </c>
      <c r="AW1752">
        <v>44652</v>
      </c>
      <c r="AX1752">
        <v>15558</v>
      </c>
      <c r="AY1752">
        <v>778</v>
      </c>
      <c r="AZ1752">
        <v>0</v>
      </c>
      <c r="BA1752">
        <v>883.34</v>
      </c>
      <c r="BB1752">
        <v>3.4</v>
      </c>
    </row>
    <row r="1753" spans="1:54" x14ac:dyDescent="0.3">
      <c r="A1753">
        <v>31137</v>
      </c>
      <c r="B1753" t="s">
        <v>1642</v>
      </c>
      <c r="C1753" t="s">
        <v>970</v>
      </c>
      <c r="D1753">
        <v>9187</v>
      </c>
      <c r="E1753">
        <v>9188</v>
      </c>
      <c r="F1753">
        <v>0</v>
      </c>
      <c r="G1753">
        <v>9188</v>
      </c>
      <c r="H1753">
        <v>7</v>
      </c>
      <c r="I1753">
        <v>23.8</v>
      </c>
      <c r="J1753">
        <v>20.100000000000001</v>
      </c>
      <c r="K1753">
        <v>50.3</v>
      </c>
      <c r="L1753">
        <v>97.6</v>
      </c>
      <c r="M1753">
        <v>0.5</v>
      </c>
      <c r="N1753">
        <v>0.5</v>
      </c>
      <c r="O1753">
        <v>0.4</v>
      </c>
      <c r="P1753">
        <v>0</v>
      </c>
      <c r="Q1753">
        <v>0.9</v>
      </c>
      <c r="R1753">
        <v>5.3</v>
      </c>
      <c r="S1753">
        <v>92.7</v>
      </c>
      <c r="T1753">
        <v>87.1</v>
      </c>
      <c r="U1753">
        <v>1.9</v>
      </c>
      <c r="V1753">
        <v>3.4</v>
      </c>
      <c r="W1753">
        <v>94.2</v>
      </c>
      <c r="X1753">
        <v>21.7</v>
      </c>
      <c r="Y1753">
        <v>722</v>
      </c>
      <c r="Z1753">
        <v>14.1</v>
      </c>
      <c r="AA1753">
        <v>4208</v>
      </c>
      <c r="AB1753">
        <v>72.099999999999994</v>
      </c>
      <c r="AC1753">
        <v>10.7</v>
      </c>
      <c r="AD1753">
        <v>100700</v>
      </c>
      <c r="AE1753">
        <v>3808</v>
      </c>
      <c r="AF1753">
        <v>2.35</v>
      </c>
      <c r="AG1753">
        <v>26856</v>
      </c>
      <c r="AH1753">
        <v>50000</v>
      </c>
      <c r="AI1753">
        <v>9.1</v>
      </c>
      <c r="AJ1753">
        <v>330</v>
      </c>
      <c r="AK1753">
        <v>3908</v>
      </c>
      <c r="AL1753">
        <v>3</v>
      </c>
      <c r="AM1753">
        <v>848</v>
      </c>
      <c r="AN1753">
        <v>1198</v>
      </c>
      <c r="AO1753">
        <v>0</v>
      </c>
      <c r="AP1753">
        <v>0</v>
      </c>
      <c r="AQ1753">
        <v>0</v>
      </c>
      <c r="AR1753">
        <v>0</v>
      </c>
      <c r="AS1753">
        <v>0</v>
      </c>
      <c r="AT1753">
        <v>0</v>
      </c>
      <c r="AU1753">
        <v>0</v>
      </c>
      <c r="AV1753">
        <v>152000</v>
      </c>
      <c r="AW1753">
        <v>94533</v>
      </c>
      <c r="AX1753">
        <v>10350</v>
      </c>
      <c r="AY1753">
        <v>9077</v>
      </c>
      <c r="AZ1753">
        <v>14</v>
      </c>
      <c r="BA1753">
        <v>539.79</v>
      </c>
      <c r="BB1753">
        <v>17</v>
      </c>
    </row>
    <row r="1754" spans="1:54" x14ac:dyDescent="0.3">
      <c r="A1754">
        <v>31139</v>
      </c>
      <c r="B1754" t="s">
        <v>1278</v>
      </c>
      <c r="C1754" t="s">
        <v>970</v>
      </c>
      <c r="D1754">
        <v>7202</v>
      </c>
      <c r="E1754">
        <v>7266</v>
      </c>
      <c r="F1754">
        <v>-0.9</v>
      </c>
      <c r="G1754">
        <v>7266</v>
      </c>
      <c r="H1754">
        <v>6.1</v>
      </c>
      <c r="I1754">
        <v>24.9</v>
      </c>
      <c r="J1754">
        <v>18</v>
      </c>
      <c r="K1754">
        <v>49.5</v>
      </c>
      <c r="L1754">
        <v>98.4</v>
      </c>
      <c r="M1754">
        <v>0.4</v>
      </c>
      <c r="N1754">
        <v>0.3</v>
      </c>
      <c r="O1754">
        <v>0.2</v>
      </c>
      <c r="P1754">
        <v>0</v>
      </c>
      <c r="Q1754">
        <v>0.7</v>
      </c>
      <c r="R1754">
        <v>1.6</v>
      </c>
      <c r="S1754">
        <v>97</v>
      </c>
      <c r="T1754">
        <v>91.9</v>
      </c>
      <c r="U1754">
        <v>0.5</v>
      </c>
      <c r="V1754">
        <v>2.1</v>
      </c>
      <c r="W1754">
        <v>93.1</v>
      </c>
      <c r="X1754">
        <v>18.8</v>
      </c>
      <c r="Y1754">
        <v>709</v>
      </c>
      <c r="Z1754">
        <v>18.2</v>
      </c>
      <c r="AA1754">
        <v>3227</v>
      </c>
      <c r="AB1754">
        <v>80.2</v>
      </c>
      <c r="AC1754">
        <v>3.6</v>
      </c>
      <c r="AD1754">
        <v>97000</v>
      </c>
      <c r="AE1754">
        <v>2916</v>
      </c>
      <c r="AF1754">
        <v>2.42</v>
      </c>
      <c r="AG1754">
        <v>24830</v>
      </c>
      <c r="AH1754">
        <v>51924</v>
      </c>
      <c r="AI1754">
        <v>5.6</v>
      </c>
      <c r="AJ1754">
        <v>231</v>
      </c>
      <c r="AK1754">
        <v>1455</v>
      </c>
      <c r="AL1754">
        <v>-10.3</v>
      </c>
      <c r="AM1754">
        <v>623</v>
      </c>
      <c r="AN1754">
        <v>770</v>
      </c>
      <c r="AO1754">
        <v>0</v>
      </c>
      <c r="AP1754">
        <v>0</v>
      </c>
      <c r="AQ1754">
        <v>0</v>
      </c>
      <c r="AR1754">
        <v>0</v>
      </c>
      <c r="AS1754">
        <v>0</v>
      </c>
      <c r="AT1754">
        <v>0</v>
      </c>
      <c r="AU1754">
        <v>0</v>
      </c>
      <c r="AV1754">
        <v>77571</v>
      </c>
      <c r="AW1754">
        <v>41414</v>
      </c>
      <c r="AX1754">
        <v>5717</v>
      </c>
      <c r="AY1754">
        <v>1613</v>
      </c>
      <c r="AZ1754">
        <v>23</v>
      </c>
      <c r="BA1754">
        <v>573.25</v>
      </c>
      <c r="BB1754">
        <v>12.7</v>
      </c>
    </row>
    <row r="1755" spans="1:54" x14ac:dyDescent="0.3">
      <c r="A1755">
        <v>31141</v>
      </c>
      <c r="B1755" t="s">
        <v>1643</v>
      </c>
      <c r="C1755" t="s">
        <v>970</v>
      </c>
      <c r="D1755">
        <v>32666</v>
      </c>
      <c r="E1755">
        <v>32237</v>
      </c>
      <c r="F1755">
        <v>1.3</v>
      </c>
      <c r="G1755">
        <v>32237</v>
      </c>
      <c r="H1755">
        <v>7.4</v>
      </c>
      <c r="I1755">
        <v>26.1</v>
      </c>
      <c r="J1755">
        <v>15.7</v>
      </c>
      <c r="K1755">
        <v>49.4</v>
      </c>
      <c r="L1755">
        <v>96.1</v>
      </c>
      <c r="M1755">
        <v>0.7</v>
      </c>
      <c r="N1755">
        <v>1.2</v>
      </c>
      <c r="O1755">
        <v>0.7</v>
      </c>
      <c r="P1755">
        <v>0.2</v>
      </c>
      <c r="Q1755">
        <v>1</v>
      </c>
      <c r="R1755">
        <v>16.600000000000001</v>
      </c>
      <c r="S1755">
        <v>81.2</v>
      </c>
      <c r="T1755">
        <v>86.2</v>
      </c>
      <c r="U1755">
        <v>6.8</v>
      </c>
      <c r="V1755">
        <v>14.2</v>
      </c>
      <c r="W1755">
        <v>88.6</v>
      </c>
      <c r="X1755">
        <v>18.5</v>
      </c>
      <c r="Y1755">
        <v>2258</v>
      </c>
      <c r="Z1755">
        <v>15.5</v>
      </c>
      <c r="AA1755">
        <v>13604</v>
      </c>
      <c r="AB1755">
        <v>71.5</v>
      </c>
      <c r="AC1755">
        <v>17.7</v>
      </c>
      <c r="AD1755">
        <v>115400</v>
      </c>
      <c r="AE1755">
        <v>12477</v>
      </c>
      <c r="AF1755">
        <v>2.56</v>
      </c>
      <c r="AG1755">
        <v>24219</v>
      </c>
      <c r="AH1755">
        <v>51213</v>
      </c>
      <c r="AI1755">
        <v>10.7</v>
      </c>
      <c r="AJ1755">
        <v>1012</v>
      </c>
      <c r="AK1755">
        <v>15574</v>
      </c>
      <c r="AL1755">
        <v>-1.1000000000000001</v>
      </c>
      <c r="AM1755">
        <v>2112</v>
      </c>
      <c r="AN1755">
        <v>3495</v>
      </c>
      <c r="AO1755">
        <v>0</v>
      </c>
      <c r="AP1755">
        <v>0</v>
      </c>
      <c r="AQ1755">
        <v>0</v>
      </c>
      <c r="AR1755">
        <v>0</v>
      </c>
      <c r="AS1755">
        <v>2.2000000000000002</v>
      </c>
      <c r="AT1755">
        <v>0</v>
      </c>
      <c r="AU1755">
        <v>2353587</v>
      </c>
      <c r="AV1755">
        <v>517777</v>
      </c>
      <c r="AW1755">
        <v>494298</v>
      </c>
      <c r="AX1755">
        <v>15542</v>
      </c>
      <c r="AY1755">
        <v>39135</v>
      </c>
      <c r="AZ1755">
        <v>61</v>
      </c>
      <c r="BA1755">
        <v>674.06</v>
      </c>
      <c r="BB1755">
        <v>47.8</v>
      </c>
    </row>
    <row r="1756" spans="1:54" x14ac:dyDescent="0.3">
      <c r="A1756">
        <v>31143</v>
      </c>
      <c r="B1756" t="s">
        <v>90</v>
      </c>
      <c r="C1756" t="s">
        <v>970</v>
      </c>
      <c r="D1756">
        <v>5271</v>
      </c>
      <c r="E1756">
        <v>5406</v>
      </c>
      <c r="F1756">
        <v>-2.5</v>
      </c>
      <c r="G1756">
        <v>5406</v>
      </c>
      <c r="H1756">
        <v>5.7</v>
      </c>
      <c r="I1756">
        <v>23.5</v>
      </c>
      <c r="J1756">
        <v>20.2</v>
      </c>
      <c r="K1756">
        <v>50.2</v>
      </c>
      <c r="L1756">
        <v>98.1</v>
      </c>
      <c r="M1756">
        <v>0.2</v>
      </c>
      <c r="N1756">
        <v>0.3</v>
      </c>
      <c r="O1756">
        <v>0.2</v>
      </c>
      <c r="P1756">
        <v>0</v>
      </c>
      <c r="Q1756">
        <v>1</v>
      </c>
      <c r="R1756">
        <v>3.8</v>
      </c>
      <c r="S1756">
        <v>94.8</v>
      </c>
      <c r="T1756">
        <v>88.6</v>
      </c>
      <c r="U1756">
        <v>2.5</v>
      </c>
      <c r="V1756">
        <v>4.0999999999999996</v>
      </c>
      <c r="W1756">
        <v>93.6</v>
      </c>
      <c r="X1756">
        <v>20.3</v>
      </c>
      <c r="Y1756">
        <v>423</v>
      </c>
      <c r="Z1756">
        <v>18.899999999999999</v>
      </c>
      <c r="AA1756">
        <v>2716</v>
      </c>
      <c r="AB1756">
        <v>74.3</v>
      </c>
      <c r="AC1756">
        <v>6</v>
      </c>
      <c r="AD1756">
        <v>95200</v>
      </c>
      <c r="AE1756">
        <v>2232</v>
      </c>
      <c r="AF1756">
        <v>2.33</v>
      </c>
      <c r="AG1756">
        <v>27639</v>
      </c>
      <c r="AH1756">
        <v>52848</v>
      </c>
      <c r="AI1756">
        <v>8.3000000000000007</v>
      </c>
      <c r="AJ1756">
        <v>150</v>
      </c>
      <c r="AK1756">
        <v>906</v>
      </c>
      <c r="AL1756">
        <v>3.1</v>
      </c>
      <c r="AM1756">
        <v>426</v>
      </c>
      <c r="AN1756">
        <v>645</v>
      </c>
      <c r="AO1756">
        <v>0</v>
      </c>
      <c r="AP1756">
        <v>0</v>
      </c>
      <c r="AQ1756">
        <v>0</v>
      </c>
      <c r="AR1756">
        <v>0</v>
      </c>
      <c r="AS1756">
        <v>0</v>
      </c>
      <c r="AT1756">
        <v>10.199999999999999</v>
      </c>
      <c r="AU1756">
        <v>0</v>
      </c>
      <c r="AV1756">
        <v>103321</v>
      </c>
      <c r="AW1756">
        <v>35465</v>
      </c>
      <c r="AX1756">
        <v>6843</v>
      </c>
      <c r="AY1756">
        <v>1141</v>
      </c>
      <c r="AZ1756">
        <v>2</v>
      </c>
      <c r="BA1756">
        <v>438.35</v>
      </c>
      <c r="BB1756">
        <v>12.3</v>
      </c>
    </row>
    <row r="1757" spans="1:54" x14ac:dyDescent="0.3">
      <c r="A1757">
        <v>31145</v>
      </c>
      <c r="B1757" t="s">
        <v>1719</v>
      </c>
      <c r="C1757" t="s">
        <v>970</v>
      </c>
      <c r="D1757">
        <v>10867</v>
      </c>
      <c r="E1757">
        <v>11055</v>
      </c>
      <c r="F1757">
        <v>-1.7</v>
      </c>
      <c r="G1757">
        <v>11055</v>
      </c>
      <c r="H1757">
        <v>6.1</v>
      </c>
      <c r="I1757">
        <v>22.4</v>
      </c>
      <c r="J1757">
        <v>18.899999999999999</v>
      </c>
      <c r="K1757">
        <v>50</v>
      </c>
      <c r="L1757">
        <v>96.4</v>
      </c>
      <c r="M1757">
        <v>0.9</v>
      </c>
      <c r="N1757">
        <v>0.8</v>
      </c>
      <c r="O1757">
        <v>0.5</v>
      </c>
      <c r="P1757">
        <v>0</v>
      </c>
      <c r="Q1757">
        <v>1.4</v>
      </c>
      <c r="R1757">
        <v>5.0999999999999996</v>
      </c>
      <c r="S1757">
        <v>92</v>
      </c>
      <c r="T1757">
        <v>87.1</v>
      </c>
      <c r="U1757">
        <v>1.4</v>
      </c>
      <c r="V1757">
        <v>2.6</v>
      </c>
      <c r="W1757">
        <v>93.7</v>
      </c>
      <c r="X1757">
        <v>19.5</v>
      </c>
      <c r="Y1757">
        <v>890</v>
      </c>
      <c r="Z1757">
        <v>11.3</v>
      </c>
      <c r="AA1757">
        <v>5280</v>
      </c>
      <c r="AB1757">
        <v>71.400000000000006</v>
      </c>
      <c r="AC1757">
        <v>13</v>
      </c>
      <c r="AD1757">
        <v>84200</v>
      </c>
      <c r="AE1757">
        <v>4732</v>
      </c>
      <c r="AF1757">
        <v>2.25</v>
      </c>
      <c r="AG1757">
        <v>23320</v>
      </c>
      <c r="AH1757">
        <v>42345</v>
      </c>
      <c r="AI1757">
        <v>12.7</v>
      </c>
      <c r="AJ1757">
        <v>420</v>
      </c>
      <c r="AK1757">
        <v>3875</v>
      </c>
      <c r="AL1757">
        <v>-0.9</v>
      </c>
      <c r="AM1757">
        <v>874</v>
      </c>
      <c r="AN1757">
        <v>1202</v>
      </c>
      <c r="AO1757">
        <v>0</v>
      </c>
      <c r="AP1757">
        <v>0</v>
      </c>
      <c r="AQ1757">
        <v>0</v>
      </c>
      <c r="AR1757">
        <v>0</v>
      </c>
      <c r="AS1757">
        <v>0</v>
      </c>
      <c r="AT1757">
        <v>0</v>
      </c>
      <c r="AU1757">
        <v>0</v>
      </c>
      <c r="AV1757">
        <v>140941</v>
      </c>
      <c r="AW1757">
        <v>175905</v>
      </c>
      <c r="AX1757">
        <v>16520</v>
      </c>
      <c r="AY1757">
        <v>16396</v>
      </c>
      <c r="AZ1757">
        <v>5</v>
      </c>
      <c r="BA1757">
        <v>716.99</v>
      </c>
      <c r="BB1757">
        <v>15.4</v>
      </c>
    </row>
    <row r="1758" spans="1:54" x14ac:dyDescent="0.3">
      <c r="A1758">
        <v>31147</v>
      </c>
      <c r="B1758" t="s">
        <v>1720</v>
      </c>
      <c r="C1758" t="s">
        <v>970</v>
      </c>
      <c r="D1758">
        <v>8128</v>
      </c>
      <c r="E1758">
        <v>8363</v>
      </c>
      <c r="F1758">
        <v>-2.8</v>
      </c>
      <c r="G1758">
        <v>8363</v>
      </c>
      <c r="H1758">
        <v>5.2</v>
      </c>
      <c r="I1758">
        <v>20.8</v>
      </c>
      <c r="J1758">
        <v>23.8</v>
      </c>
      <c r="K1758">
        <v>50.4</v>
      </c>
      <c r="L1758">
        <v>93.8</v>
      </c>
      <c r="M1758">
        <v>0.3</v>
      </c>
      <c r="N1758">
        <v>3.3</v>
      </c>
      <c r="O1758">
        <v>0.4</v>
      </c>
      <c r="P1758">
        <v>0</v>
      </c>
      <c r="Q1758">
        <v>2.1</v>
      </c>
      <c r="R1758">
        <v>1.9</v>
      </c>
      <c r="S1758">
        <v>92.5</v>
      </c>
      <c r="T1758">
        <v>87.6</v>
      </c>
      <c r="U1758">
        <v>0.4</v>
      </c>
      <c r="V1758">
        <v>1.5</v>
      </c>
      <c r="W1758">
        <v>92.4</v>
      </c>
      <c r="X1758">
        <v>18.8</v>
      </c>
      <c r="Y1758">
        <v>825</v>
      </c>
      <c r="Z1758">
        <v>17.5</v>
      </c>
      <c r="AA1758">
        <v>4375</v>
      </c>
      <c r="AB1758">
        <v>77</v>
      </c>
      <c r="AC1758">
        <v>7.3</v>
      </c>
      <c r="AD1758">
        <v>62600</v>
      </c>
      <c r="AE1758">
        <v>3779</v>
      </c>
      <c r="AF1758">
        <v>2.14</v>
      </c>
      <c r="AG1758">
        <v>23566</v>
      </c>
      <c r="AH1758">
        <v>38582</v>
      </c>
      <c r="AI1758">
        <v>17.2</v>
      </c>
      <c r="AJ1758">
        <v>259</v>
      </c>
      <c r="AK1758">
        <v>1820</v>
      </c>
      <c r="AL1758">
        <v>0.5</v>
      </c>
      <c r="AM1758">
        <v>636</v>
      </c>
      <c r="AN1758">
        <v>1084</v>
      </c>
      <c r="AO1758">
        <v>0</v>
      </c>
      <c r="AP1758">
        <v>0</v>
      </c>
      <c r="AQ1758">
        <v>0</v>
      </c>
      <c r="AR1758">
        <v>0</v>
      </c>
      <c r="AS1758">
        <v>0</v>
      </c>
      <c r="AT1758">
        <v>16.100000000000001</v>
      </c>
      <c r="AU1758">
        <v>0</v>
      </c>
      <c r="AV1758">
        <v>186872</v>
      </c>
      <c r="AW1758">
        <v>70387</v>
      </c>
      <c r="AX1758">
        <v>8481</v>
      </c>
      <c r="AY1758">
        <v>4122</v>
      </c>
      <c r="AZ1758">
        <v>4</v>
      </c>
      <c r="BA1758">
        <v>551.84</v>
      </c>
      <c r="BB1758">
        <v>15.2</v>
      </c>
    </row>
    <row r="1759" spans="1:54" x14ac:dyDescent="0.3">
      <c r="A1759">
        <v>31149</v>
      </c>
      <c r="B1759" t="s">
        <v>327</v>
      </c>
      <c r="C1759" t="s">
        <v>970</v>
      </c>
      <c r="D1759">
        <v>1443</v>
      </c>
      <c r="E1759">
        <v>1528</v>
      </c>
      <c r="F1759">
        <v>-5.6</v>
      </c>
      <c r="G1759">
        <v>1526</v>
      </c>
      <c r="H1759">
        <v>4.8</v>
      </c>
      <c r="I1759">
        <v>21</v>
      </c>
      <c r="J1759">
        <v>21.8</v>
      </c>
      <c r="K1759">
        <v>49.8</v>
      </c>
      <c r="L1759">
        <v>98.1</v>
      </c>
      <c r="M1759">
        <v>0.1</v>
      </c>
      <c r="N1759">
        <v>0.9</v>
      </c>
      <c r="O1759">
        <v>0.5</v>
      </c>
      <c r="P1759">
        <v>0</v>
      </c>
      <c r="Q1759">
        <v>0.4</v>
      </c>
      <c r="R1759">
        <v>2.1</v>
      </c>
      <c r="S1759">
        <v>96.3</v>
      </c>
      <c r="T1759">
        <v>89.2</v>
      </c>
      <c r="U1759">
        <v>0.3</v>
      </c>
      <c r="V1759">
        <v>0</v>
      </c>
      <c r="W1759">
        <v>91.9</v>
      </c>
      <c r="X1759">
        <v>19.100000000000001</v>
      </c>
      <c r="Y1759">
        <v>124</v>
      </c>
      <c r="Z1759">
        <v>14.1</v>
      </c>
      <c r="AA1759">
        <v>909</v>
      </c>
      <c r="AB1759">
        <v>83</v>
      </c>
      <c r="AC1759">
        <v>2.9</v>
      </c>
      <c r="AD1759">
        <v>65200</v>
      </c>
      <c r="AE1759">
        <v>666</v>
      </c>
      <c r="AF1759">
        <v>2.08</v>
      </c>
      <c r="AG1759">
        <v>24501</v>
      </c>
      <c r="AH1759">
        <v>43500</v>
      </c>
      <c r="AI1759">
        <v>10</v>
      </c>
      <c r="AJ1759">
        <v>45</v>
      </c>
      <c r="AK1759">
        <v>342</v>
      </c>
      <c r="AL1759">
        <v>1.2</v>
      </c>
      <c r="AM1759">
        <v>224</v>
      </c>
      <c r="AN1759">
        <v>0</v>
      </c>
      <c r="AO1759">
        <v>0</v>
      </c>
      <c r="AP1759">
        <v>0</v>
      </c>
      <c r="AQ1759">
        <v>0</v>
      </c>
      <c r="AR1759">
        <v>0</v>
      </c>
      <c r="AS1759">
        <v>0</v>
      </c>
      <c r="AT1759">
        <v>0</v>
      </c>
      <c r="AU1759">
        <v>0</v>
      </c>
      <c r="AV1759">
        <v>23359</v>
      </c>
      <c r="AW1759">
        <v>0</v>
      </c>
      <c r="AX1759">
        <v>0</v>
      </c>
      <c r="AY1759">
        <v>323</v>
      </c>
      <c r="AZ1759">
        <v>2</v>
      </c>
      <c r="BA1759">
        <v>1008.32</v>
      </c>
      <c r="BB1759">
        <v>1.5</v>
      </c>
    </row>
    <row r="1760" spans="1:54" x14ac:dyDescent="0.3">
      <c r="A1760">
        <v>31151</v>
      </c>
      <c r="B1760" t="s">
        <v>86</v>
      </c>
      <c r="C1760" t="s">
        <v>970</v>
      </c>
      <c r="D1760">
        <v>14252</v>
      </c>
      <c r="E1760">
        <v>14200</v>
      </c>
      <c r="F1760">
        <v>0.4</v>
      </c>
      <c r="G1760">
        <v>14200</v>
      </c>
      <c r="H1760">
        <v>6.9</v>
      </c>
      <c r="I1760">
        <v>24.2</v>
      </c>
      <c r="J1760">
        <v>15</v>
      </c>
      <c r="K1760">
        <v>49.2</v>
      </c>
      <c r="L1760">
        <v>93.4</v>
      </c>
      <c r="M1760">
        <v>1.6</v>
      </c>
      <c r="N1760">
        <v>1.4</v>
      </c>
      <c r="O1760">
        <v>2.1</v>
      </c>
      <c r="P1760">
        <v>0.4</v>
      </c>
      <c r="Q1760">
        <v>1.1000000000000001</v>
      </c>
      <c r="R1760">
        <v>23</v>
      </c>
      <c r="S1760">
        <v>72.8</v>
      </c>
      <c r="T1760">
        <v>83.1</v>
      </c>
      <c r="U1760">
        <v>11.2</v>
      </c>
      <c r="V1760">
        <v>20.5</v>
      </c>
      <c r="W1760">
        <v>83.4</v>
      </c>
      <c r="X1760">
        <v>15.1</v>
      </c>
      <c r="Y1760">
        <v>912</v>
      </c>
      <c r="Z1760">
        <v>19.7</v>
      </c>
      <c r="AA1760">
        <v>5790</v>
      </c>
      <c r="AB1760">
        <v>65.599999999999994</v>
      </c>
      <c r="AC1760">
        <v>16.8</v>
      </c>
      <c r="AD1760">
        <v>94400</v>
      </c>
      <c r="AE1760">
        <v>5051</v>
      </c>
      <c r="AF1760">
        <v>2.63</v>
      </c>
      <c r="AG1760">
        <v>20407</v>
      </c>
      <c r="AH1760">
        <v>44109</v>
      </c>
      <c r="AI1760">
        <v>16.8</v>
      </c>
      <c r="AJ1760">
        <v>299</v>
      </c>
      <c r="AK1760">
        <v>5716</v>
      </c>
      <c r="AL1760">
        <v>3.6</v>
      </c>
      <c r="AM1760">
        <v>784</v>
      </c>
      <c r="AN1760">
        <v>603</v>
      </c>
      <c r="AO1760">
        <v>0</v>
      </c>
      <c r="AP1760">
        <v>0</v>
      </c>
      <c r="AQ1760">
        <v>0</v>
      </c>
      <c r="AR1760">
        <v>0</v>
      </c>
      <c r="AS1760">
        <v>0</v>
      </c>
      <c r="AT1760">
        <v>22.4</v>
      </c>
      <c r="AU1760">
        <v>951752</v>
      </c>
      <c r="AV1760">
        <v>157004</v>
      </c>
      <c r="AW1760">
        <v>102412</v>
      </c>
      <c r="AX1760">
        <v>7410</v>
      </c>
      <c r="AY1760">
        <v>11308</v>
      </c>
      <c r="AZ1760">
        <v>11</v>
      </c>
      <c r="BA1760">
        <v>574.02</v>
      </c>
      <c r="BB1760">
        <v>24.7</v>
      </c>
    </row>
    <row r="1761" spans="1:54" x14ac:dyDescent="0.3">
      <c r="A1761">
        <v>31153</v>
      </c>
      <c r="B1761" t="s">
        <v>1721</v>
      </c>
      <c r="C1761" t="s">
        <v>970</v>
      </c>
      <c r="D1761">
        <v>172193</v>
      </c>
      <c r="E1761">
        <v>158840</v>
      </c>
      <c r="F1761">
        <v>8.4</v>
      </c>
      <c r="G1761">
        <v>158840</v>
      </c>
      <c r="H1761">
        <v>7.8</v>
      </c>
      <c r="I1761">
        <v>28.2</v>
      </c>
      <c r="J1761">
        <v>10.199999999999999</v>
      </c>
      <c r="K1761">
        <v>49.9</v>
      </c>
      <c r="L1761">
        <v>89.5</v>
      </c>
      <c r="M1761">
        <v>4.5</v>
      </c>
      <c r="N1761">
        <v>0.6</v>
      </c>
      <c r="O1761">
        <v>2.4</v>
      </c>
      <c r="P1761">
        <v>0.1</v>
      </c>
      <c r="Q1761">
        <v>2.9</v>
      </c>
      <c r="R1761">
        <v>8.3000000000000007</v>
      </c>
      <c r="S1761">
        <v>82.3</v>
      </c>
      <c r="T1761">
        <v>84.2</v>
      </c>
      <c r="U1761">
        <v>5.4</v>
      </c>
      <c r="V1761">
        <v>8.1999999999999993</v>
      </c>
      <c r="W1761">
        <v>94.9</v>
      </c>
      <c r="X1761">
        <v>36.200000000000003</v>
      </c>
      <c r="Y1761">
        <v>18098</v>
      </c>
      <c r="Z1761">
        <v>20.3</v>
      </c>
      <c r="AA1761">
        <v>65910</v>
      </c>
      <c r="AB1761">
        <v>70.599999999999994</v>
      </c>
      <c r="AC1761">
        <v>18.899999999999999</v>
      </c>
      <c r="AD1761">
        <v>162400</v>
      </c>
      <c r="AE1761">
        <v>59606</v>
      </c>
      <c r="AF1761">
        <v>2.71</v>
      </c>
      <c r="AG1761">
        <v>30189</v>
      </c>
      <c r="AH1761">
        <v>69965</v>
      </c>
      <c r="AI1761">
        <v>6.6</v>
      </c>
      <c r="AJ1761">
        <v>3337</v>
      </c>
      <c r="AK1761">
        <v>44160</v>
      </c>
      <c r="AL1761">
        <v>5.4</v>
      </c>
      <c r="AM1761">
        <v>9443</v>
      </c>
      <c r="AN1761">
        <v>11983</v>
      </c>
      <c r="AO1761">
        <v>2.2999999999999998</v>
      </c>
      <c r="AP1761">
        <v>0</v>
      </c>
      <c r="AQ1761">
        <v>3.1</v>
      </c>
      <c r="AR1761">
        <v>0</v>
      </c>
      <c r="AS1761">
        <v>2</v>
      </c>
      <c r="AT1761">
        <v>28</v>
      </c>
      <c r="AU1761">
        <v>587723</v>
      </c>
      <c r="AV1761">
        <v>3005930</v>
      </c>
      <c r="AW1761">
        <v>2285801</v>
      </c>
      <c r="AX1761">
        <v>15630</v>
      </c>
      <c r="AY1761">
        <v>160273</v>
      </c>
      <c r="AZ1761">
        <v>1276</v>
      </c>
      <c r="BA1761">
        <v>238.99</v>
      </c>
      <c r="BB1761">
        <v>664.6</v>
      </c>
    </row>
    <row r="1762" spans="1:54" x14ac:dyDescent="0.3">
      <c r="A1762">
        <v>31155</v>
      </c>
      <c r="B1762" t="s">
        <v>1722</v>
      </c>
      <c r="C1762" t="s">
        <v>970</v>
      </c>
      <c r="D1762">
        <v>20919</v>
      </c>
      <c r="E1762">
        <v>20780</v>
      </c>
      <c r="F1762">
        <v>0.7</v>
      </c>
      <c r="G1762">
        <v>20780</v>
      </c>
      <c r="H1762">
        <v>6.2</v>
      </c>
      <c r="I1762">
        <v>24.9</v>
      </c>
      <c r="J1762">
        <v>17.399999999999999</v>
      </c>
      <c r="K1762">
        <v>49.4</v>
      </c>
      <c r="L1762">
        <v>97.6</v>
      </c>
      <c r="M1762">
        <v>0.5</v>
      </c>
      <c r="N1762">
        <v>0.4</v>
      </c>
      <c r="O1762">
        <v>0.4</v>
      </c>
      <c r="P1762">
        <v>0</v>
      </c>
      <c r="Q1762">
        <v>1</v>
      </c>
      <c r="R1762">
        <v>2.2000000000000002</v>
      </c>
      <c r="S1762">
        <v>95.7</v>
      </c>
      <c r="T1762">
        <v>89.6</v>
      </c>
      <c r="U1762">
        <v>1.3</v>
      </c>
      <c r="V1762">
        <v>4.4000000000000004</v>
      </c>
      <c r="W1762">
        <v>93.3</v>
      </c>
      <c r="X1762">
        <v>24.4</v>
      </c>
      <c r="Y1762">
        <v>1883</v>
      </c>
      <c r="Z1762">
        <v>26.8</v>
      </c>
      <c r="AA1762">
        <v>9418</v>
      </c>
      <c r="AB1762">
        <v>79.099999999999994</v>
      </c>
      <c r="AC1762">
        <v>8.9</v>
      </c>
      <c r="AD1762">
        <v>147600</v>
      </c>
      <c r="AE1762">
        <v>8142</v>
      </c>
      <c r="AF1762">
        <v>2.52</v>
      </c>
      <c r="AG1762">
        <v>30039</v>
      </c>
      <c r="AH1762">
        <v>59870</v>
      </c>
      <c r="AI1762">
        <v>8</v>
      </c>
      <c r="AJ1762">
        <v>524</v>
      </c>
      <c r="AK1762">
        <v>3681</v>
      </c>
      <c r="AL1762">
        <v>4.5</v>
      </c>
      <c r="AM1762">
        <v>1710</v>
      </c>
      <c r="AN1762">
        <v>1838</v>
      </c>
      <c r="AO1762">
        <v>0</v>
      </c>
      <c r="AP1762">
        <v>0</v>
      </c>
      <c r="AQ1762">
        <v>0</v>
      </c>
      <c r="AR1762">
        <v>0</v>
      </c>
      <c r="AS1762">
        <v>0</v>
      </c>
      <c r="AT1762">
        <v>14.7</v>
      </c>
      <c r="AU1762">
        <v>0</v>
      </c>
      <c r="AV1762">
        <v>147778</v>
      </c>
      <c r="AW1762">
        <v>148986</v>
      </c>
      <c r="AX1762">
        <v>7398</v>
      </c>
      <c r="AY1762">
        <v>9218</v>
      </c>
      <c r="AZ1762">
        <v>56</v>
      </c>
      <c r="BA1762">
        <v>750.23</v>
      </c>
      <c r="BB1762">
        <v>27.7</v>
      </c>
    </row>
    <row r="1763" spans="1:54" x14ac:dyDescent="0.3">
      <c r="A1763">
        <v>31157</v>
      </c>
      <c r="B1763" t="s">
        <v>1723</v>
      </c>
      <c r="C1763" t="s">
        <v>970</v>
      </c>
      <c r="D1763">
        <v>36465</v>
      </c>
      <c r="E1763">
        <v>36970</v>
      </c>
      <c r="F1763">
        <v>-1.4</v>
      </c>
      <c r="G1763">
        <v>36970</v>
      </c>
      <c r="H1763">
        <v>6.8</v>
      </c>
      <c r="I1763">
        <v>24.5</v>
      </c>
      <c r="J1763">
        <v>17.7</v>
      </c>
      <c r="K1763">
        <v>51.6</v>
      </c>
      <c r="L1763">
        <v>93.7</v>
      </c>
      <c r="M1763">
        <v>0.9</v>
      </c>
      <c r="N1763">
        <v>3</v>
      </c>
      <c r="O1763">
        <v>0.8</v>
      </c>
      <c r="P1763">
        <v>0.1</v>
      </c>
      <c r="Q1763">
        <v>1.4</v>
      </c>
      <c r="R1763">
        <v>22.7</v>
      </c>
      <c r="S1763">
        <v>73.599999999999994</v>
      </c>
      <c r="T1763">
        <v>84.3</v>
      </c>
      <c r="U1763">
        <v>4.3</v>
      </c>
      <c r="V1763">
        <v>12.5</v>
      </c>
      <c r="W1763">
        <v>87.1</v>
      </c>
      <c r="X1763">
        <v>20</v>
      </c>
      <c r="Y1763">
        <v>3008</v>
      </c>
      <c r="Z1763">
        <v>15.8</v>
      </c>
      <c r="AA1763">
        <v>16332</v>
      </c>
      <c r="AB1763">
        <v>67.7</v>
      </c>
      <c r="AC1763">
        <v>15.9</v>
      </c>
      <c r="AD1763">
        <v>102600</v>
      </c>
      <c r="AE1763">
        <v>14690</v>
      </c>
      <c r="AF1763">
        <v>2.4500000000000002</v>
      </c>
      <c r="AG1763">
        <v>23220</v>
      </c>
      <c r="AH1763">
        <v>43444</v>
      </c>
      <c r="AI1763">
        <v>13.7</v>
      </c>
      <c r="AJ1763">
        <v>1078</v>
      </c>
      <c r="AK1763">
        <v>12304</v>
      </c>
      <c r="AL1763">
        <v>-4.4000000000000004</v>
      </c>
      <c r="AM1763">
        <v>2456</v>
      </c>
      <c r="AN1763">
        <v>3676</v>
      </c>
      <c r="AO1763">
        <v>0</v>
      </c>
      <c r="AP1763">
        <v>0</v>
      </c>
      <c r="AQ1763">
        <v>0</v>
      </c>
      <c r="AR1763">
        <v>0</v>
      </c>
      <c r="AS1763">
        <v>0</v>
      </c>
      <c r="AT1763">
        <v>27.9</v>
      </c>
      <c r="AU1763">
        <v>177862</v>
      </c>
      <c r="AV1763">
        <v>0</v>
      </c>
      <c r="AW1763">
        <v>519759</v>
      </c>
      <c r="AX1763">
        <v>14283</v>
      </c>
      <c r="AY1763">
        <v>52919</v>
      </c>
      <c r="AZ1763">
        <v>29</v>
      </c>
      <c r="BA1763">
        <v>739.4</v>
      </c>
      <c r="BB1763">
        <v>50</v>
      </c>
    </row>
    <row r="1764" spans="1:54" x14ac:dyDescent="0.3">
      <c r="A1764">
        <v>31159</v>
      </c>
      <c r="B1764" t="s">
        <v>1442</v>
      </c>
      <c r="C1764" t="s">
        <v>970</v>
      </c>
      <c r="D1764">
        <v>17150</v>
      </c>
      <c r="E1764">
        <v>16750</v>
      </c>
      <c r="F1764">
        <v>2.4</v>
      </c>
      <c r="G1764">
        <v>16750</v>
      </c>
      <c r="H1764">
        <v>5.9</v>
      </c>
      <c r="I1764">
        <v>23.2</v>
      </c>
      <c r="J1764">
        <v>16.600000000000001</v>
      </c>
      <c r="K1764">
        <v>48.9</v>
      </c>
      <c r="L1764">
        <v>97.3</v>
      </c>
      <c r="M1764">
        <v>0.5</v>
      </c>
      <c r="N1764">
        <v>0.4</v>
      </c>
      <c r="O1764">
        <v>0.5</v>
      </c>
      <c r="P1764">
        <v>0</v>
      </c>
      <c r="Q1764">
        <v>1.2</v>
      </c>
      <c r="R1764">
        <v>2.2999999999999998</v>
      </c>
      <c r="S1764">
        <v>95.3</v>
      </c>
      <c r="T1764">
        <v>84.8</v>
      </c>
      <c r="U1764">
        <v>1.2</v>
      </c>
      <c r="V1764">
        <v>3</v>
      </c>
      <c r="W1764">
        <v>91.9</v>
      </c>
      <c r="X1764">
        <v>26.1</v>
      </c>
      <c r="Y1764">
        <v>1113</v>
      </c>
      <c r="Z1764">
        <v>20.6</v>
      </c>
      <c r="AA1764">
        <v>6997</v>
      </c>
      <c r="AB1764">
        <v>73.5</v>
      </c>
      <c r="AC1764">
        <v>12.3</v>
      </c>
      <c r="AD1764">
        <v>142600</v>
      </c>
      <c r="AE1764">
        <v>6165</v>
      </c>
      <c r="AF1764">
        <v>2.5099999999999998</v>
      </c>
      <c r="AG1764">
        <v>28359</v>
      </c>
      <c r="AH1764">
        <v>59435</v>
      </c>
      <c r="AI1764">
        <v>8.8000000000000007</v>
      </c>
      <c r="AJ1764">
        <v>439</v>
      </c>
      <c r="AK1764">
        <v>5441</v>
      </c>
      <c r="AL1764">
        <v>0.3</v>
      </c>
      <c r="AM1764">
        <v>1255</v>
      </c>
      <c r="AN1764">
        <v>1276</v>
      </c>
      <c r="AO1764">
        <v>0</v>
      </c>
      <c r="AP1764">
        <v>0</v>
      </c>
      <c r="AQ1764">
        <v>0</v>
      </c>
      <c r="AR1764">
        <v>0</v>
      </c>
      <c r="AS1764">
        <v>0</v>
      </c>
      <c r="AT1764">
        <v>27.8</v>
      </c>
      <c r="AU1764">
        <v>0</v>
      </c>
      <c r="AV1764">
        <v>127056</v>
      </c>
      <c r="AW1764">
        <v>109761</v>
      </c>
      <c r="AX1764">
        <v>6662</v>
      </c>
      <c r="AY1764">
        <v>13537</v>
      </c>
      <c r="AZ1764">
        <v>71</v>
      </c>
      <c r="BA1764">
        <v>571.42999999999995</v>
      </c>
      <c r="BB1764">
        <v>29.3</v>
      </c>
    </row>
    <row r="1765" spans="1:54" x14ac:dyDescent="0.3">
      <c r="A1765">
        <v>31161</v>
      </c>
      <c r="B1765" t="s">
        <v>1444</v>
      </c>
      <c r="C1765" t="s">
        <v>970</v>
      </c>
      <c r="D1765">
        <v>5259</v>
      </c>
      <c r="E1765">
        <v>5469</v>
      </c>
      <c r="F1765">
        <v>-3.8</v>
      </c>
      <c r="G1765">
        <v>5469</v>
      </c>
      <c r="H1765">
        <v>4.9000000000000004</v>
      </c>
      <c r="I1765">
        <v>22.6</v>
      </c>
      <c r="J1765">
        <v>23.4</v>
      </c>
      <c r="K1765">
        <v>51</v>
      </c>
      <c r="L1765">
        <v>85.5</v>
      </c>
      <c r="M1765">
        <v>0.4</v>
      </c>
      <c r="N1765">
        <v>10.3</v>
      </c>
      <c r="O1765">
        <v>0.3</v>
      </c>
      <c r="P1765">
        <v>0.2</v>
      </c>
      <c r="Q1765">
        <v>3.4</v>
      </c>
      <c r="R1765">
        <v>4.5999999999999996</v>
      </c>
      <c r="S1765">
        <v>82.7</v>
      </c>
      <c r="T1765">
        <v>91.8</v>
      </c>
      <c r="U1765">
        <v>1.4</v>
      </c>
      <c r="V1765">
        <v>3</v>
      </c>
      <c r="W1765">
        <v>89.8</v>
      </c>
      <c r="X1765">
        <v>22.6</v>
      </c>
      <c r="Y1765">
        <v>536</v>
      </c>
      <c r="Z1765">
        <v>16.100000000000001</v>
      </c>
      <c r="AA1765">
        <v>2905</v>
      </c>
      <c r="AB1765">
        <v>69.5</v>
      </c>
      <c r="AC1765">
        <v>6.8</v>
      </c>
      <c r="AD1765">
        <v>65800</v>
      </c>
      <c r="AE1765">
        <v>2380</v>
      </c>
      <c r="AF1765">
        <v>2.2200000000000002</v>
      </c>
      <c r="AG1765">
        <v>22551</v>
      </c>
      <c r="AH1765">
        <v>38548</v>
      </c>
      <c r="AI1765">
        <v>16</v>
      </c>
      <c r="AJ1765">
        <v>168</v>
      </c>
      <c r="AK1765">
        <v>1037</v>
      </c>
      <c r="AL1765">
        <v>1.1000000000000001</v>
      </c>
      <c r="AM1765">
        <v>458</v>
      </c>
      <c r="AN1765">
        <v>520</v>
      </c>
      <c r="AO1765">
        <v>0</v>
      </c>
      <c r="AP1765">
        <v>5.4</v>
      </c>
      <c r="AQ1765">
        <v>0</v>
      </c>
      <c r="AR1765">
        <v>0</v>
      </c>
      <c r="AS1765">
        <v>0</v>
      </c>
      <c r="AT1765">
        <v>0</v>
      </c>
      <c r="AU1765">
        <v>0</v>
      </c>
      <c r="AV1765">
        <v>64763</v>
      </c>
      <c r="AW1765">
        <v>50250</v>
      </c>
      <c r="AX1765">
        <v>9302</v>
      </c>
      <c r="AY1765">
        <v>2876</v>
      </c>
      <c r="AZ1765">
        <v>1</v>
      </c>
      <c r="BA1765">
        <v>2440.86</v>
      </c>
      <c r="BB1765">
        <v>2.2000000000000002</v>
      </c>
    </row>
    <row r="1766" spans="1:54" x14ac:dyDescent="0.3">
      <c r="A1766">
        <v>31163</v>
      </c>
      <c r="B1766" t="s">
        <v>656</v>
      </c>
      <c r="C1766" t="s">
        <v>970</v>
      </c>
      <c r="D1766">
        <v>3074</v>
      </c>
      <c r="E1766">
        <v>3152</v>
      </c>
      <c r="F1766">
        <v>-2.5</v>
      </c>
      <c r="G1766">
        <v>3152</v>
      </c>
      <c r="H1766">
        <v>5.0999999999999996</v>
      </c>
      <c r="I1766">
        <v>20.9</v>
      </c>
      <c r="J1766">
        <v>26.1</v>
      </c>
      <c r="K1766">
        <v>50.7</v>
      </c>
      <c r="L1766">
        <v>98.5</v>
      </c>
      <c r="M1766">
        <v>0.2</v>
      </c>
      <c r="N1766">
        <v>0.2</v>
      </c>
      <c r="O1766">
        <v>0.3</v>
      </c>
      <c r="P1766">
        <v>0</v>
      </c>
      <c r="Q1766">
        <v>0.8</v>
      </c>
      <c r="R1766">
        <v>1.9</v>
      </c>
      <c r="S1766">
        <v>96.6</v>
      </c>
      <c r="T1766">
        <v>93.8</v>
      </c>
      <c r="U1766">
        <v>0.4</v>
      </c>
      <c r="V1766">
        <v>2.5</v>
      </c>
      <c r="W1766">
        <v>90.1</v>
      </c>
      <c r="X1766">
        <v>17.7</v>
      </c>
      <c r="Y1766">
        <v>256</v>
      </c>
      <c r="Z1766">
        <v>26.1</v>
      </c>
      <c r="AA1766">
        <v>1939</v>
      </c>
      <c r="AB1766">
        <v>81.2</v>
      </c>
      <c r="AC1766">
        <v>3.4</v>
      </c>
      <c r="AD1766">
        <v>82000</v>
      </c>
      <c r="AE1766">
        <v>1369</v>
      </c>
      <c r="AF1766">
        <v>2.2400000000000002</v>
      </c>
      <c r="AG1766">
        <v>24837</v>
      </c>
      <c r="AH1766">
        <v>41835</v>
      </c>
      <c r="AI1766">
        <v>13.5</v>
      </c>
      <c r="AJ1766">
        <v>81</v>
      </c>
      <c r="AK1766">
        <v>510</v>
      </c>
      <c r="AL1766">
        <v>-19.3</v>
      </c>
      <c r="AM1766">
        <v>263</v>
      </c>
      <c r="AN1766">
        <v>0</v>
      </c>
      <c r="AO1766">
        <v>0</v>
      </c>
      <c r="AP1766">
        <v>0</v>
      </c>
      <c r="AQ1766">
        <v>0</v>
      </c>
      <c r="AR1766">
        <v>0</v>
      </c>
      <c r="AS1766">
        <v>0</v>
      </c>
      <c r="AT1766">
        <v>0</v>
      </c>
      <c r="AU1766">
        <v>0</v>
      </c>
      <c r="AV1766">
        <v>11258</v>
      </c>
      <c r="AW1766">
        <v>35456</v>
      </c>
      <c r="AX1766">
        <v>12043</v>
      </c>
      <c r="AY1766">
        <v>2145</v>
      </c>
      <c r="AZ1766">
        <v>3</v>
      </c>
      <c r="BA1766">
        <v>565.83000000000004</v>
      </c>
      <c r="BB1766">
        <v>5.6</v>
      </c>
    </row>
    <row r="1767" spans="1:54" x14ac:dyDescent="0.3">
      <c r="A1767">
        <v>31165</v>
      </c>
      <c r="B1767" t="s">
        <v>256</v>
      </c>
      <c r="C1767" t="s">
        <v>970</v>
      </c>
      <c r="D1767">
        <v>1303</v>
      </c>
      <c r="E1767">
        <v>1311</v>
      </c>
      <c r="F1767">
        <v>-0.6</v>
      </c>
      <c r="G1767">
        <v>1311</v>
      </c>
      <c r="H1767">
        <v>5.4</v>
      </c>
      <c r="I1767">
        <v>21.6</v>
      </c>
      <c r="J1767">
        <v>21.1</v>
      </c>
      <c r="K1767">
        <v>49.4</v>
      </c>
      <c r="L1767">
        <v>96.6</v>
      </c>
      <c r="M1767">
        <v>0.2</v>
      </c>
      <c r="N1767">
        <v>1.3</v>
      </c>
      <c r="O1767">
        <v>0.2</v>
      </c>
      <c r="P1767">
        <v>0</v>
      </c>
      <c r="Q1767">
        <v>1.8</v>
      </c>
      <c r="R1767">
        <v>4.8</v>
      </c>
      <c r="S1767">
        <v>92.5</v>
      </c>
      <c r="T1767">
        <v>96.4</v>
      </c>
      <c r="U1767">
        <v>2.6</v>
      </c>
      <c r="V1767">
        <v>0.9</v>
      </c>
      <c r="W1767">
        <v>91.2</v>
      </c>
      <c r="X1767">
        <v>27</v>
      </c>
      <c r="Y1767">
        <v>130</v>
      </c>
      <c r="Z1767">
        <v>20.2</v>
      </c>
      <c r="AA1767">
        <v>821</v>
      </c>
      <c r="AB1767">
        <v>77.400000000000006</v>
      </c>
      <c r="AC1767">
        <v>1.2</v>
      </c>
      <c r="AD1767">
        <v>86500</v>
      </c>
      <c r="AE1767">
        <v>553</v>
      </c>
      <c r="AF1767">
        <v>2.2200000000000002</v>
      </c>
      <c r="AG1767">
        <v>31517</v>
      </c>
      <c r="AH1767">
        <v>42014</v>
      </c>
      <c r="AI1767">
        <v>9.3000000000000007</v>
      </c>
      <c r="AJ1767">
        <v>13</v>
      </c>
      <c r="AK1767">
        <v>35</v>
      </c>
      <c r="AL1767">
        <v>-2.8</v>
      </c>
      <c r="AM1767">
        <v>114</v>
      </c>
      <c r="AN1767">
        <v>0</v>
      </c>
      <c r="AO1767">
        <v>0</v>
      </c>
      <c r="AP1767">
        <v>0</v>
      </c>
      <c r="AQ1767">
        <v>0</v>
      </c>
      <c r="AR1767">
        <v>0</v>
      </c>
      <c r="AS1767">
        <v>0</v>
      </c>
      <c r="AT1767">
        <v>0</v>
      </c>
      <c r="AU1767">
        <v>0</v>
      </c>
      <c r="AV1767">
        <v>0</v>
      </c>
      <c r="AW1767">
        <v>0</v>
      </c>
      <c r="AX1767">
        <v>0</v>
      </c>
      <c r="AY1767">
        <v>0</v>
      </c>
      <c r="AZ1767">
        <v>3</v>
      </c>
      <c r="BA1767">
        <v>2066.7399999999998</v>
      </c>
      <c r="BB1767">
        <v>0.6</v>
      </c>
    </row>
    <row r="1768" spans="1:54" x14ac:dyDescent="0.3">
      <c r="A1768">
        <v>31167</v>
      </c>
      <c r="B1768" t="s">
        <v>1445</v>
      </c>
      <c r="C1768" t="s">
        <v>970</v>
      </c>
      <c r="D1768">
        <v>6069</v>
      </c>
      <c r="E1768">
        <v>6129</v>
      </c>
      <c r="F1768">
        <v>-1</v>
      </c>
      <c r="G1768">
        <v>6129</v>
      </c>
      <c r="H1768">
        <v>6</v>
      </c>
      <c r="I1768">
        <v>25.9</v>
      </c>
      <c r="J1768">
        <v>15</v>
      </c>
      <c r="K1768">
        <v>49.6</v>
      </c>
      <c r="L1768">
        <v>97.1</v>
      </c>
      <c r="M1768">
        <v>0.9</v>
      </c>
      <c r="N1768">
        <v>0.7</v>
      </c>
      <c r="O1768">
        <v>0.1</v>
      </c>
      <c r="P1768">
        <v>0</v>
      </c>
      <c r="Q1768">
        <v>1.2</v>
      </c>
      <c r="R1768">
        <v>4.8</v>
      </c>
      <c r="S1768">
        <v>92.9</v>
      </c>
      <c r="T1768">
        <v>88.4</v>
      </c>
      <c r="U1768">
        <v>1.6</v>
      </c>
      <c r="V1768">
        <v>3.8</v>
      </c>
      <c r="W1768">
        <v>91.8</v>
      </c>
      <c r="X1768">
        <v>17.7</v>
      </c>
      <c r="Y1768">
        <v>317</v>
      </c>
      <c r="Z1768">
        <v>17.600000000000001</v>
      </c>
      <c r="AA1768">
        <v>2638</v>
      </c>
      <c r="AB1768">
        <v>81.7</v>
      </c>
      <c r="AC1768">
        <v>4.9000000000000004</v>
      </c>
      <c r="AD1768">
        <v>98900</v>
      </c>
      <c r="AE1768">
        <v>2336</v>
      </c>
      <c r="AF1768">
        <v>2.62</v>
      </c>
      <c r="AG1768">
        <v>23131</v>
      </c>
      <c r="AH1768">
        <v>51493</v>
      </c>
      <c r="AI1768">
        <v>8.5</v>
      </c>
      <c r="AJ1768">
        <v>108</v>
      </c>
      <c r="AK1768">
        <v>0</v>
      </c>
      <c r="AL1768">
        <v>0</v>
      </c>
      <c r="AM1768">
        <v>472</v>
      </c>
      <c r="AN1768">
        <v>596</v>
      </c>
      <c r="AO1768">
        <v>0</v>
      </c>
      <c r="AP1768">
        <v>0</v>
      </c>
      <c r="AQ1768">
        <v>0</v>
      </c>
      <c r="AR1768">
        <v>0</v>
      </c>
      <c r="AS1768">
        <v>0</v>
      </c>
      <c r="AT1768">
        <v>0</v>
      </c>
      <c r="AU1768">
        <v>0</v>
      </c>
      <c r="AV1768">
        <v>0</v>
      </c>
      <c r="AW1768">
        <v>33003</v>
      </c>
      <c r="AX1768">
        <v>5201</v>
      </c>
      <c r="AY1768">
        <v>1630</v>
      </c>
      <c r="AZ1768">
        <v>22</v>
      </c>
      <c r="BA1768">
        <v>427.95</v>
      </c>
      <c r="BB1768">
        <v>14.3</v>
      </c>
    </row>
    <row r="1769" spans="1:54" x14ac:dyDescent="0.3">
      <c r="A1769">
        <v>31169</v>
      </c>
      <c r="B1769" t="s">
        <v>1724</v>
      </c>
      <c r="C1769" t="s">
        <v>970</v>
      </c>
      <c r="D1769">
        <v>5230</v>
      </c>
      <c r="E1769">
        <v>5228</v>
      </c>
      <c r="F1769">
        <v>0</v>
      </c>
      <c r="G1769">
        <v>5228</v>
      </c>
      <c r="H1769">
        <v>5.2</v>
      </c>
      <c r="I1769">
        <v>21.9</v>
      </c>
      <c r="J1769">
        <v>24.7</v>
      </c>
      <c r="K1769">
        <v>51.1</v>
      </c>
      <c r="L1769">
        <v>97.8</v>
      </c>
      <c r="M1769">
        <v>0.4</v>
      </c>
      <c r="N1769">
        <v>0.2</v>
      </c>
      <c r="O1769">
        <v>0.3</v>
      </c>
      <c r="P1769">
        <v>0</v>
      </c>
      <c r="Q1769">
        <v>1.1000000000000001</v>
      </c>
      <c r="R1769">
        <v>2.2000000000000002</v>
      </c>
      <c r="S1769">
        <v>95.7</v>
      </c>
      <c r="T1769">
        <v>89.7</v>
      </c>
      <c r="U1769">
        <v>0.9</v>
      </c>
      <c r="V1769">
        <v>2</v>
      </c>
      <c r="W1769">
        <v>91.4</v>
      </c>
      <c r="X1769">
        <v>16.3</v>
      </c>
      <c r="Y1769">
        <v>477</v>
      </c>
      <c r="Z1769">
        <v>14.5</v>
      </c>
      <c r="AA1769">
        <v>2742</v>
      </c>
      <c r="AB1769">
        <v>79.599999999999994</v>
      </c>
      <c r="AC1769">
        <v>6.7</v>
      </c>
      <c r="AD1769">
        <v>61200</v>
      </c>
      <c r="AE1769">
        <v>2343</v>
      </c>
      <c r="AF1769">
        <v>2.15</v>
      </c>
      <c r="AG1769">
        <v>26965</v>
      </c>
      <c r="AH1769">
        <v>44422</v>
      </c>
      <c r="AI1769">
        <v>13.4</v>
      </c>
      <c r="AJ1769">
        <v>208</v>
      </c>
      <c r="AK1769">
        <v>1962</v>
      </c>
      <c r="AL1769">
        <v>8.6999999999999993</v>
      </c>
      <c r="AM1769">
        <v>419</v>
      </c>
      <c r="AN1769">
        <v>532</v>
      </c>
      <c r="AO1769">
        <v>0</v>
      </c>
      <c r="AP1769">
        <v>0</v>
      </c>
      <c r="AQ1769">
        <v>0</v>
      </c>
      <c r="AR1769">
        <v>0</v>
      </c>
      <c r="AS1769">
        <v>0</v>
      </c>
      <c r="AT1769">
        <v>0</v>
      </c>
      <c r="AU1769">
        <v>0</v>
      </c>
      <c r="AV1769">
        <v>98568</v>
      </c>
      <c r="AW1769">
        <v>54943</v>
      </c>
      <c r="AX1769">
        <v>10654</v>
      </c>
      <c r="AY1769">
        <v>1858</v>
      </c>
      <c r="AZ1769">
        <v>9</v>
      </c>
      <c r="BA1769">
        <v>573.80999999999995</v>
      </c>
      <c r="BB1769">
        <v>9.1</v>
      </c>
    </row>
    <row r="1770" spans="1:54" x14ac:dyDescent="0.3">
      <c r="A1770">
        <v>31171</v>
      </c>
      <c r="B1770" t="s">
        <v>1289</v>
      </c>
      <c r="C1770" t="s">
        <v>970</v>
      </c>
      <c r="D1770">
        <v>687</v>
      </c>
      <c r="E1770">
        <v>647</v>
      </c>
      <c r="F1770">
        <v>6.2</v>
      </c>
      <c r="G1770">
        <v>647</v>
      </c>
      <c r="H1770">
        <v>8.3000000000000007</v>
      </c>
      <c r="I1770">
        <v>23.3</v>
      </c>
      <c r="J1770">
        <v>19.8</v>
      </c>
      <c r="K1770">
        <v>47</v>
      </c>
      <c r="L1770">
        <v>98.5</v>
      </c>
      <c r="M1770">
        <v>0.1</v>
      </c>
      <c r="N1770">
        <v>0.4</v>
      </c>
      <c r="O1770">
        <v>0.3</v>
      </c>
      <c r="P1770">
        <v>0</v>
      </c>
      <c r="Q1770">
        <v>0.6</v>
      </c>
      <c r="R1770">
        <v>1.7</v>
      </c>
      <c r="S1770">
        <v>96.8</v>
      </c>
      <c r="T1770">
        <v>95</v>
      </c>
      <c r="U1770">
        <v>3.3</v>
      </c>
      <c r="V1770">
        <v>3</v>
      </c>
      <c r="W1770">
        <v>94.5</v>
      </c>
      <c r="X1770">
        <v>22.7</v>
      </c>
      <c r="Y1770">
        <v>73</v>
      </c>
      <c r="Z1770">
        <v>16.5</v>
      </c>
      <c r="AA1770">
        <v>401</v>
      </c>
      <c r="AB1770">
        <v>73.7</v>
      </c>
      <c r="AC1770">
        <v>1.4</v>
      </c>
      <c r="AD1770">
        <v>79200</v>
      </c>
      <c r="AE1770">
        <v>323</v>
      </c>
      <c r="AF1770">
        <v>2.27</v>
      </c>
      <c r="AG1770">
        <v>30116</v>
      </c>
      <c r="AH1770">
        <v>55089</v>
      </c>
      <c r="AI1770">
        <v>7.7</v>
      </c>
      <c r="AJ1770">
        <v>21</v>
      </c>
      <c r="AK1770">
        <v>143</v>
      </c>
      <c r="AL1770">
        <v>-9.5</v>
      </c>
      <c r="AM1770">
        <v>82</v>
      </c>
      <c r="AN1770">
        <v>0</v>
      </c>
      <c r="AO1770">
        <v>0</v>
      </c>
      <c r="AP1770">
        <v>0</v>
      </c>
      <c r="AQ1770">
        <v>0</v>
      </c>
      <c r="AR1770">
        <v>0</v>
      </c>
      <c r="AS1770">
        <v>0</v>
      </c>
      <c r="AT1770">
        <v>0</v>
      </c>
      <c r="AU1770">
        <v>0</v>
      </c>
      <c r="AV1770">
        <v>0</v>
      </c>
      <c r="AW1770">
        <v>0</v>
      </c>
      <c r="AX1770">
        <v>0</v>
      </c>
      <c r="AY1770">
        <v>987</v>
      </c>
      <c r="AZ1770">
        <v>0</v>
      </c>
      <c r="BA1770">
        <v>713.24</v>
      </c>
      <c r="BB1770">
        <v>0.9</v>
      </c>
    </row>
    <row r="1771" spans="1:54" x14ac:dyDescent="0.3">
      <c r="A1771">
        <v>31173</v>
      </c>
      <c r="B1771" t="s">
        <v>1725</v>
      </c>
      <c r="C1771" t="s">
        <v>970</v>
      </c>
      <c r="D1771">
        <v>6969</v>
      </c>
      <c r="E1771">
        <v>6940</v>
      </c>
      <c r="F1771">
        <v>0.4</v>
      </c>
      <c r="G1771">
        <v>6940</v>
      </c>
      <c r="H1771">
        <v>10.1</v>
      </c>
      <c r="I1771">
        <v>35.6</v>
      </c>
      <c r="J1771">
        <v>12.1</v>
      </c>
      <c r="K1771">
        <v>50.6</v>
      </c>
      <c r="L1771">
        <v>40.299999999999997</v>
      </c>
      <c r="M1771">
        <v>0.6</v>
      </c>
      <c r="N1771">
        <v>56.4</v>
      </c>
      <c r="O1771">
        <v>0.3</v>
      </c>
      <c r="P1771">
        <v>0</v>
      </c>
      <c r="Q1771">
        <v>2.2999999999999998</v>
      </c>
      <c r="R1771">
        <v>4.5</v>
      </c>
      <c r="S1771">
        <v>38.4</v>
      </c>
      <c r="T1771">
        <v>89.4</v>
      </c>
      <c r="U1771">
        <v>1</v>
      </c>
      <c r="V1771">
        <v>7.3</v>
      </c>
      <c r="W1771">
        <v>86.3</v>
      </c>
      <c r="X1771">
        <v>15.8</v>
      </c>
      <c r="Y1771">
        <v>400</v>
      </c>
      <c r="Z1771">
        <v>16.7</v>
      </c>
      <c r="AA1771">
        <v>2417</v>
      </c>
      <c r="AB1771">
        <v>67</v>
      </c>
      <c r="AC1771">
        <v>9.9</v>
      </c>
      <c r="AD1771">
        <v>68500</v>
      </c>
      <c r="AE1771">
        <v>2050</v>
      </c>
      <c r="AF1771">
        <v>3.33</v>
      </c>
      <c r="AG1771">
        <v>17106</v>
      </c>
      <c r="AH1771">
        <v>41400</v>
      </c>
      <c r="AI1771">
        <v>26.9</v>
      </c>
      <c r="AJ1771">
        <v>122</v>
      </c>
      <c r="AK1771">
        <v>1282</v>
      </c>
      <c r="AL1771">
        <v>-8.8000000000000007</v>
      </c>
      <c r="AM1771">
        <v>294</v>
      </c>
      <c r="AN1771">
        <v>302</v>
      </c>
      <c r="AO1771">
        <v>0</v>
      </c>
      <c r="AP1771">
        <v>0</v>
      </c>
      <c r="AQ1771">
        <v>0</v>
      </c>
      <c r="AR1771">
        <v>0</v>
      </c>
      <c r="AS1771">
        <v>0</v>
      </c>
      <c r="AT1771">
        <v>0</v>
      </c>
      <c r="AU1771">
        <v>0</v>
      </c>
      <c r="AV1771">
        <v>114984</v>
      </c>
      <c r="AW1771">
        <v>54072</v>
      </c>
      <c r="AX1771">
        <v>7443</v>
      </c>
      <c r="AY1771">
        <v>0</v>
      </c>
      <c r="AZ1771">
        <v>2</v>
      </c>
      <c r="BA1771">
        <v>393.58</v>
      </c>
      <c r="BB1771">
        <v>17.600000000000001</v>
      </c>
    </row>
    <row r="1772" spans="1:54" x14ac:dyDescent="0.3">
      <c r="A1772">
        <v>31175</v>
      </c>
      <c r="B1772" t="s">
        <v>1333</v>
      </c>
      <c r="C1772" t="s">
        <v>970</v>
      </c>
      <c r="D1772">
        <v>4204</v>
      </c>
      <c r="E1772">
        <v>4260</v>
      </c>
      <c r="F1772">
        <v>-1.3</v>
      </c>
      <c r="G1772">
        <v>4260</v>
      </c>
      <c r="H1772">
        <v>5.4</v>
      </c>
      <c r="I1772">
        <v>23</v>
      </c>
      <c r="J1772">
        <v>23.9</v>
      </c>
      <c r="K1772">
        <v>50.2</v>
      </c>
      <c r="L1772">
        <v>98.5</v>
      </c>
      <c r="M1772">
        <v>0.2</v>
      </c>
      <c r="N1772">
        <v>0.1</v>
      </c>
      <c r="O1772">
        <v>0.3</v>
      </c>
      <c r="P1772">
        <v>0</v>
      </c>
      <c r="Q1772">
        <v>0.9</v>
      </c>
      <c r="R1772">
        <v>2.2000000000000002</v>
      </c>
      <c r="S1772">
        <v>96.4</v>
      </c>
      <c r="T1772">
        <v>90</v>
      </c>
      <c r="U1772">
        <v>1.6</v>
      </c>
      <c r="V1772">
        <v>4.2</v>
      </c>
      <c r="W1772">
        <v>93.9</v>
      </c>
      <c r="X1772">
        <v>17.8</v>
      </c>
      <c r="Y1772">
        <v>383</v>
      </c>
      <c r="Z1772">
        <v>13.4</v>
      </c>
      <c r="AA1772">
        <v>2277</v>
      </c>
      <c r="AB1772">
        <v>74.7</v>
      </c>
      <c r="AC1772">
        <v>10.4</v>
      </c>
      <c r="AD1772">
        <v>78100</v>
      </c>
      <c r="AE1772">
        <v>1893</v>
      </c>
      <c r="AF1772">
        <v>2.21</v>
      </c>
      <c r="AG1772">
        <v>23227</v>
      </c>
      <c r="AH1772">
        <v>40445</v>
      </c>
      <c r="AI1772">
        <v>15.2</v>
      </c>
      <c r="AJ1772">
        <v>182</v>
      </c>
      <c r="AK1772">
        <v>1403</v>
      </c>
      <c r="AL1772">
        <v>7.9</v>
      </c>
      <c r="AM1772">
        <v>409</v>
      </c>
      <c r="AN1772">
        <v>439</v>
      </c>
      <c r="AO1772">
        <v>0</v>
      </c>
      <c r="AP1772">
        <v>0</v>
      </c>
      <c r="AQ1772">
        <v>0</v>
      </c>
      <c r="AR1772">
        <v>0</v>
      </c>
      <c r="AS1772">
        <v>0</v>
      </c>
      <c r="AT1772">
        <v>0</v>
      </c>
      <c r="AU1772">
        <v>0</v>
      </c>
      <c r="AV1772">
        <v>48396</v>
      </c>
      <c r="AW1772">
        <v>66843</v>
      </c>
      <c r="AX1772">
        <v>15780</v>
      </c>
      <c r="AY1772">
        <v>2656</v>
      </c>
      <c r="AZ1772">
        <v>11</v>
      </c>
      <c r="BA1772">
        <v>568.04999999999995</v>
      </c>
      <c r="BB1772">
        <v>7.5</v>
      </c>
    </row>
    <row r="1773" spans="1:54" x14ac:dyDescent="0.3">
      <c r="A1773">
        <v>31177</v>
      </c>
      <c r="B1773" t="s">
        <v>10</v>
      </c>
      <c r="C1773" t="s">
        <v>970</v>
      </c>
      <c r="D1773">
        <v>20258</v>
      </c>
      <c r="E1773">
        <v>20234</v>
      </c>
      <c r="F1773">
        <v>0.1</v>
      </c>
      <c r="G1773">
        <v>20234</v>
      </c>
      <c r="H1773">
        <v>5.4</v>
      </c>
      <c r="I1773">
        <v>23.8</v>
      </c>
      <c r="J1773">
        <v>16</v>
      </c>
      <c r="K1773">
        <v>50</v>
      </c>
      <c r="L1773">
        <v>97.4</v>
      </c>
      <c r="M1773">
        <v>0.8</v>
      </c>
      <c r="N1773">
        <v>0.3</v>
      </c>
      <c r="O1773">
        <v>0.3</v>
      </c>
      <c r="P1773">
        <v>0.1</v>
      </c>
      <c r="Q1773">
        <v>1.2</v>
      </c>
      <c r="R1773">
        <v>2.5</v>
      </c>
      <c r="S1773">
        <v>95.2</v>
      </c>
      <c r="T1773">
        <v>87.9</v>
      </c>
      <c r="U1773">
        <v>1</v>
      </c>
      <c r="V1773">
        <v>1.9</v>
      </c>
      <c r="W1773">
        <v>95</v>
      </c>
      <c r="X1773">
        <v>28.9</v>
      </c>
      <c r="Y1773">
        <v>1809</v>
      </c>
      <c r="Z1773">
        <v>22.4</v>
      </c>
      <c r="AA1773">
        <v>8408</v>
      </c>
      <c r="AB1773">
        <v>78.099999999999994</v>
      </c>
      <c r="AC1773">
        <v>13</v>
      </c>
      <c r="AD1773">
        <v>169700</v>
      </c>
      <c r="AE1773">
        <v>7647</v>
      </c>
      <c r="AF1773">
        <v>2.57</v>
      </c>
      <c r="AG1773">
        <v>29328</v>
      </c>
      <c r="AH1773">
        <v>65409</v>
      </c>
      <c r="AI1773">
        <v>7.7</v>
      </c>
      <c r="AJ1773">
        <v>559</v>
      </c>
      <c r="AK1773">
        <v>6263</v>
      </c>
      <c r="AL1773">
        <v>-4.9000000000000004</v>
      </c>
      <c r="AM1773">
        <v>1521</v>
      </c>
      <c r="AN1773">
        <v>2164</v>
      </c>
      <c r="AO1773">
        <v>0</v>
      </c>
      <c r="AP1773">
        <v>0</v>
      </c>
      <c r="AQ1773">
        <v>0</v>
      </c>
      <c r="AR1773">
        <v>0</v>
      </c>
      <c r="AS1773">
        <v>0</v>
      </c>
      <c r="AT1773">
        <v>22.1</v>
      </c>
      <c r="AU1773">
        <v>724196</v>
      </c>
      <c r="AV1773">
        <v>211443</v>
      </c>
      <c r="AW1773">
        <v>642646</v>
      </c>
      <c r="AX1773">
        <v>32377</v>
      </c>
      <c r="AY1773">
        <v>12507</v>
      </c>
      <c r="AZ1773">
        <v>71</v>
      </c>
      <c r="BA1773">
        <v>389.96</v>
      </c>
      <c r="BB1773">
        <v>51.9</v>
      </c>
    </row>
    <row r="1774" spans="1:54" x14ac:dyDescent="0.3">
      <c r="A1774">
        <v>31179</v>
      </c>
      <c r="B1774" t="s">
        <v>250</v>
      </c>
      <c r="C1774" t="s">
        <v>970</v>
      </c>
      <c r="D1774">
        <v>9431</v>
      </c>
      <c r="E1774">
        <v>9595</v>
      </c>
      <c r="F1774">
        <v>-1.7</v>
      </c>
      <c r="G1774">
        <v>9595</v>
      </c>
      <c r="H1774">
        <v>5.7</v>
      </c>
      <c r="I1774">
        <v>19.5</v>
      </c>
      <c r="J1774">
        <v>14.1</v>
      </c>
      <c r="K1774">
        <v>49.2</v>
      </c>
      <c r="L1774">
        <v>95.3</v>
      </c>
      <c r="M1774">
        <v>1.9</v>
      </c>
      <c r="N1774">
        <v>0.7</v>
      </c>
      <c r="O1774">
        <v>0.6</v>
      </c>
      <c r="P1774">
        <v>0.1</v>
      </c>
      <c r="Q1774">
        <v>1.3</v>
      </c>
      <c r="R1774">
        <v>5.6</v>
      </c>
      <c r="S1774">
        <v>90.4</v>
      </c>
      <c r="T1774">
        <v>77.3</v>
      </c>
      <c r="U1774">
        <v>3.5</v>
      </c>
      <c r="V1774">
        <v>5.5</v>
      </c>
      <c r="W1774">
        <v>94</v>
      </c>
      <c r="X1774">
        <v>33.1</v>
      </c>
      <c r="Y1774">
        <v>802</v>
      </c>
      <c r="Z1774">
        <v>14.7</v>
      </c>
      <c r="AA1774">
        <v>3841</v>
      </c>
      <c r="AB1774">
        <v>64.5</v>
      </c>
      <c r="AC1774">
        <v>18.8</v>
      </c>
      <c r="AD1774">
        <v>103200</v>
      </c>
      <c r="AE1774">
        <v>3401</v>
      </c>
      <c r="AF1774">
        <v>2.41</v>
      </c>
      <c r="AG1774">
        <v>24448</v>
      </c>
      <c r="AH1774">
        <v>52147</v>
      </c>
      <c r="AI1774">
        <v>15</v>
      </c>
      <c r="AJ1774">
        <v>252</v>
      </c>
      <c r="AK1774">
        <v>3178</v>
      </c>
      <c r="AL1774">
        <v>2.4</v>
      </c>
      <c r="AM1774">
        <v>587</v>
      </c>
      <c r="AN1774">
        <v>838</v>
      </c>
      <c r="AO1774">
        <v>0</v>
      </c>
      <c r="AP1774">
        <v>0</v>
      </c>
      <c r="AQ1774">
        <v>0</v>
      </c>
      <c r="AR1774">
        <v>0</v>
      </c>
      <c r="AS1774">
        <v>0</v>
      </c>
      <c r="AT1774">
        <v>0</v>
      </c>
      <c r="AU1774">
        <v>180043</v>
      </c>
      <c r="AV1774">
        <v>51935</v>
      </c>
      <c r="AW1774">
        <v>79455</v>
      </c>
      <c r="AX1774">
        <v>8580</v>
      </c>
      <c r="AY1774">
        <v>9314</v>
      </c>
      <c r="AZ1774">
        <v>35</v>
      </c>
      <c r="BA1774">
        <v>442.92</v>
      </c>
      <c r="BB1774">
        <v>21.7</v>
      </c>
    </row>
    <row r="1775" spans="1:54" x14ac:dyDescent="0.3">
      <c r="A1775">
        <v>31181</v>
      </c>
      <c r="B1775" t="s">
        <v>249</v>
      </c>
      <c r="C1775" t="s">
        <v>970</v>
      </c>
      <c r="D1775">
        <v>3658</v>
      </c>
      <c r="E1775">
        <v>3812</v>
      </c>
      <c r="F1775">
        <v>-4</v>
      </c>
      <c r="G1775">
        <v>3812</v>
      </c>
      <c r="H1775">
        <v>5.8</v>
      </c>
      <c r="I1775">
        <v>21.7</v>
      </c>
      <c r="J1775">
        <v>23</v>
      </c>
      <c r="K1775">
        <v>51.3</v>
      </c>
      <c r="L1775">
        <v>96.5</v>
      </c>
      <c r="M1775">
        <v>0.7</v>
      </c>
      <c r="N1775">
        <v>0.2</v>
      </c>
      <c r="O1775">
        <v>0.2</v>
      </c>
      <c r="P1775">
        <v>0.4</v>
      </c>
      <c r="Q1775">
        <v>2</v>
      </c>
      <c r="R1775">
        <v>4.5999999999999996</v>
      </c>
      <c r="S1775">
        <v>92.1</v>
      </c>
      <c r="T1775">
        <v>87.6</v>
      </c>
      <c r="U1775">
        <v>1.7</v>
      </c>
      <c r="V1775">
        <v>2.4</v>
      </c>
      <c r="W1775">
        <v>91.1</v>
      </c>
      <c r="X1775">
        <v>17.2</v>
      </c>
      <c r="Y1775">
        <v>330</v>
      </c>
      <c r="Z1775">
        <v>17.100000000000001</v>
      </c>
      <c r="AA1775">
        <v>1902</v>
      </c>
      <c r="AB1775">
        <v>79.2</v>
      </c>
      <c r="AC1775">
        <v>4</v>
      </c>
      <c r="AD1775">
        <v>67300</v>
      </c>
      <c r="AE1775">
        <v>1548</v>
      </c>
      <c r="AF1775">
        <v>2.34</v>
      </c>
      <c r="AG1775">
        <v>21423</v>
      </c>
      <c r="AH1775">
        <v>41045</v>
      </c>
      <c r="AI1775">
        <v>15.5</v>
      </c>
      <c r="AJ1775">
        <v>89</v>
      </c>
      <c r="AK1775">
        <v>657</v>
      </c>
      <c r="AL1775">
        <v>-1.1000000000000001</v>
      </c>
      <c r="AM1775">
        <v>294</v>
      </c>
      <c r="AN1775">
        <v>523</v>
      </c>
      <c r="AO1775">
        <v>0</v>
      </c>
      <c r="AP1775">
        <v>0</v>
      </c>
      <c r="AQ1775">
        <v>0</v>
      </c>
      <c r="AR1775">
        <v>0</v>
      </c>
      <c r="AS1775">
        <v>0</v>
      </c>
      <c r="AT1775">
        <v>0</v>
      </c>
      <c r="AU1775">
        <v>0</v>
      </c>
      <c r="AV1775">
        <v>58861</v>
      </c>
      <c r="AW1775">
        <v>23738</v>
      </c>
      <c r="AX1775">
        <v>6642</v>
      </c>
      <c r="AY1775">
        <v>0</v>
      </c>
      <c r="AZ1775">
        <v>4</v>
      </c>
      <c r="BA1775">
        <v>574.91</v>
      </c>
      <c r="BB1775">
        <v>6.6</v>
      </c>
    </row>
    <row r="1776" spans="1:54" x14ac:dyDescent="0.3">
      <c r="A1776">
        <v>31183</v>
      </c>
      <c r="B1776" t="s">
        <v>631</v>
      </c>
      <c r="C1776" t="s">
        <v>970</v>
      </c>
      <c r="D1776">
        <v>766</v>
      </c>
      <c r="E1776">
        <v>818</v>
      </c>
      <c r="F1776">
        <v>-6.4</v>
      </c>
      <c r="G1776">
        <v>818</v>
      </c>
      <c r="H1776">
        <v>6.4</v>
      </c>
      <c r="I1776">
        <v>20.100000000000001</v>
      </c>
      <c r="J1776">
        <v>21.9</v>
      </c>
      <c r="K1776">
        <v>49.3</v>
      </c>
      <c r="L1776">
        <v>98.8</v>
      </c>
      <c r="M1776">
        <v>0</v>
      </c>
      <c r="N1776">
        <v>0.1</v>
      </c>
      <c r="O1776">
        <v>0.5</v>
      </c>
      <c r="P1776">
        <v>0</v>
      </c>
      <c r="Q1776">
        <v>0.5</v>
      </c>
      <c r="R1776">
        <v>0.9</v>
      </c>
      <c r="S1776">
        <v>97.9</v>
      </c>
      <c r="T1776">
        <v>95.2</v>
      </c>
      <c r="U1776">
        <v>1.6</v>
      </c>
      <c r="V1776">
        <v>0</v>
      </c>
      <c r="W1776">
        <v>95.2</v>
      </c>
      <c r="X1776">
        <v>17.5</v>
      </c>
      <c r="Y1776">
        <v>71</v>
      </c>
      <c r="Z1776">
        <v>14</v>
      </c>
      <c r="AA1776">
        <v>576</v>
      </c>
      <c r="AB1776">
        <v>71.2</v>
      </c>
      <c r="AC1776">
        <v>1.4</v>
      </c>
      <c r="AD1776">
        <v>87100</v>
      </c>
      <c r="AE1776">
        <v>379</v>
      </c>
      <c r="AF1776">
        <v>2.29</v>
      </c>
      <c r="AG1776">
        <v>25898</v>
      </c>
      <c r="AH1776">
        <v>38807</v>
      </c>
      <c r="AI1776">
        <v>16</v>
      </c>
      <c r="AJ1776">
        <v>21</v>
      </c>
      <c r="AK1776">
        <v>100</v>
      </c>
      <c r="AL1776">
        <v>9.9</v>
      </c>
      <c r="AM1776">
        <v>96</v>
      </c>
      <c r="AN1776">
        <v>27</v>
      </c>
      <c r="AO1776">
        <v>0</v>
      </c>
      <c r="AP1776">
        <v>0</v>
      </c>
      <c r="AQ1776">
        <v>0</v>
      </c>
      <c r="AR1776">
        <v>0</v>
      </c>
      <c r="AS1776">
        <v>0</v>
      </c>
      <c r="AT1776">
        <v>0</v>
      </c>
      <c r="AU1776">
        <v>0</v>
      </c>
      <c r="AV1776">
        <v>0</v>
      </c>
      <c r="AW1776">
        <v>0</v>
      </c>
      <c r="AX1776">
        <v>0</v>
      </c>
      <c r="AY1776">
        <v>0</v>
      </c>
      <c r="AZ1776">
        <v>0</v>
      </c>
      <c r="BA1776">
        <v>575.17999999999995</v>
      </c>
      <c r="BB1776">
        <v>1.4</v>
      </c>
    </row>
    <row r="1777" spans="1:54" x14ac:dyDescent="0.3">
      <c r="A1777">
        <v>31185</v>
      </c>
      <c r="B1777" t="s">
        <v>1502</v>
      </c>
      <c r="C1777" t="s">
        <v>970</v>
      </c>
      <c r="D1777">
        <v>13917</v>
      </c>
      <c r="E1777">
        <v>13665</v>
      </c>
      <c r="F1777">
        <v>1.8</v>
      </c>
      <c r="G1777">
        <v>13665</v>
      </c>
      <c r="H1777">
        <v>6.6</v>
      </c>
      <c r="I1777">
        <v>22.6</v>
      </c>
      <c r="J1777">
        <v>18.5</v>
      </c>
      <c r="K1777">
        <v>51.3</v>
      </c>
      <c r="L1777">
        <v>95.7</v>
      </c>
      <c r="M1777">
        <v>1.6</v>
      </c>
      <c r="N1777">
        <v>0.7</v>
      </c>
      <c r="O1777">
        <v>0.6</v>
      </c>
      <c r="P1777">
        <v>0.1</v>
      </c>
      <c r="Q1777">
        <v>1.3</v>
      </c>
      <c r="R1777">
        <v>4.9000000000000004</v>
      </c>
      <c r="S1777">
        <v>91.3</v>
      </c>
      <c r="T1777">
        <v>81.599999999999994</v>
      </c>
      <c r="U1777">
        <v>1.6</v>
      </c>
      <c r="V1777">
        <v>5</v>
      </c>
      <c r="W1777">
        <v>94.2</v>
      </c>
      <c r="X1777">
        <v>24.9</v>
      </c>
      <c r="Y1777">
        <v>1185</v>
      </c>
      <c r="Z1777">
        <v>12.9</v>
      </c>
      <c r="AA1777">
        <v>6284</v>
      </c>
      <c r="AB1777">
        <v>69.3</v>
      </c>
      <c r="AC1777">
        <v>16.5</v>
      </c>
      <c r="AD1777">
        <v>108500</v>
      </c>
      <c r="AE1777">
        <v>5501</v>
      </c>
      <c r="AF1777">
        <v>2.36</v>
      </c>
      <c r="AG1777">
        <v>28207</v>
      </c>
      <c r="AH1777">
        <v>49633</v>
      </c>
      <c r="AI1777">
        <v>8.9</v>
      </c>
      <c r="AJ1777">
        <v>515</v>
      </c>
      <c r="AK1777">
        <v>5939</v>
      </c>
      <c r="AL1777">
        <v>-1.8</v>
      </c>
      <c r="AM1777">
        <v>1024</v>
      </c>
      <c r="AN1777">
        <v>1509</v>
      </c>
      <c r="AO1777">
        <v>0</v>
      </c>
      <c r="AP1777">
        <v>0</v>
      </c>
      <c r="AQ1777">
        <v>0</v>
      </c>
      <c r="AR1777">
        <v>0</v>
      </c>
      <c r="AS1777">
        <v>0</v>
      </c>
      <c r="AT1777">
        <v>25.6</v>
      </c>
      <c r="AU1777">
        <v>353197</v>
      </c>
      <c r="AV1777">
        <v>239094</v>
      </c>
      <c r="AW1777">
        <v>241319</v>
      </c>
      <c r="AX1777">
        <v>16968</v>
      </c>
      <c r="AY1777">
        <v>28903</v>
      </c>
      <c r="AZ1777">
        <v>16</v>
      </c>
      <c r="BA1777">
        <v>572.51</v>
      </c>
      <c r="BB1777">
        <v>23.9</v>
      </c>
    </row>
    <row r="1778" spans="1:54" x14ac:dyDescent="0.3">
      <c r="A1778">
        <v>32000</v>
      </c>
      <c r="B1778" t="s">
        <v>95</v>
      </c>
      <c r="D1778">
        <v>2839099</v>
      </c>
      <c r="E1778">
        <v>2700692</v>
      </c>
      <c r="F1778">
        <v>5.0999999999999996</v>
      </c>
      <c r="G1778">
        <v>2700551</v>
      </c>
      <c r="H1778">
        <v>6.2</v>
      </c>
      <c r="I1778">
        <v>23.4</v>
      </c>
      <c r="J1778">
        <v>14.2</v>
      </c>
      <c r="K1778">
        <v>49.7</v>
      </c>
      <c r="L1778">
        <v>76.2</v>
      </c>
      <c r="M1778">
        <v>9.1</v>
      </c>
      <c r="N1778">
        <v>1.6</v>
      </c>
      <c r="O1778">
        <v>8.3000000000000007</v>
      </c>
      <c r="P1778">
        <v>0.7</v>
      </c>
      <c r="Q1778">
        <v>4</v>
      </c>
      <c r="R1778">
        <v>27.8</v>
      </c>
      <c r="S1778">
        <v>51.5</v>
      </c>
      <c r="T1778">
        <v>77.7</v>
      </c>
      <c r="U1778">
        <v>19.100000000000001</v>
      </c>
      <c r="V1778">
        <v>29.3</v>
      </c>
      <c r="W1778">
        <v>84.6</v>
      </c>
      <c r="X1778">
        <v>22.4</v>
      </c>
      <c r="Y1778">
        <v>226555</v>
      </c>
      <c r="Z1778">
        <v>23.8</v>
      </c>
      <c r="AA1778">
        <v>1198907</v>
      </c>
      <c r="AB1778">
        <v>56.7</v>
      </c>
      <c r="AC1778">
        <v>30.1</v>
      </c>
      <c r="AD1778">
        <v>169100</v>
      </c>
      <c r="AE1778">
        <v>999016</v>
      </c>
      <c r="AF1778">
        <v>2.7</v>
      </c>
      <c r="AG1778">
        <v>26589</v>
      </c>
      <c r="AH1778">
        <v>52800</v>
      </c>
      <c r="AI1778">
        <v>15</v>
      </c>
      <c r="AJ1778">
        <v>60306</v>
      </c>
      <c r="AK1778">
        <v>1047657</v>
      </c>
      <c r="AL1778">
        <v>3.3</v>
      </c>
      <c r="AM1778">
        <v>192044</v>
      </c>
      <c r="AN1778">
        <v>221260</v>
      </c>
      <c r="AO1778">
        <v>3.9</v>
      </c>
      <c r="AP1778">
        <v>0.8</v>
      </c>
      <c r="AQ1778">
        <v>7.9</v>
      </c>
      <c r="AR1778">
        <v>0.3</v>
      </c>
      <c r="AS1778">
        <v>8.1</v>
      </c>
      <c r="AT1778">
        <v>28.6</v>
      </c>
      <c r="AU1778">
        <v>15735787</v>
      </c>
      <c r="AV1778">
        <v>19255893</v>
      </c>
      <c r="AW1778">
        <v>37433983</v>
      </c>
      <c r="AX1778">
        <v>14579</v>
      </c>
      <c r="AY1778">
        <v>28815533</v>
      </c>
      <c r="AZ1778">
        <v>13016</v>
      </c>
      <c r="BA1778">
        <v>109781.18</v>
      </c>
      <c r="BB1778">
        <v>24.6</v>
      </c>
    </row>
    <row r="1779" spans="1:54" x14ac:dyDescent="0.3">
      <c r="A1779">
        <v>32001</v>
      </c>
      <c r="B1779" t="s">
        <v>390</v>
      </c>
      <c r="C1779" t="s">
        <v>382</v>
      </c>
      <c r="D1779">
        <v>23989</v>
      </c>
      <c r="E1779">
        <v>24877</v>
      </c>
      <c r="F1779">
        <v>-3.6</v>
      </c>
      <c r="G1779">
        <v>24877</v>
      </c>
      <c r="H1779">
        <v>6.5</v>
      </c>
      <c r="I1779">
        <v>23.3</v>
      </c>
      <c r="J1779">
        <v>18</v>
      </c>
      <c r="K1779">
        <v>49.4</v>
      </c>
      <c r="L1779">
        <v>85.2</v>
      </c>
      <c r="M1779">
        <v>2.2000000000000002</v>
      </c>
      <c r="N1779">
        <v>5.2</v>
      </c>
      <c r="O1779">
        <v>3.1</v>
      </c>
      <c r="P1779">
        <v>0.3</v>
      </c>
      <c r="Q1779">
        <v>4.0999999999999996</v>
      </c>
      <c r="R1779">
        <v>13.3</v>
      </c>
      <c r="S1779">
        <v>74.3</v>
      </c>
      <c r="T1779">
        <v>78</v>
      </c>
      <c r="U1779">
        <v>5.9</v>
      </c>
      <c r="V1779">
        <v>11.4</v>
      </c>
      <c r="W1779">
        <v>89.2</v>
      </c>
      <c r="X1779">
        <v>16.8</v>
      </c>
      <c r="Y1779">
        <v>3528</v>
      </c>
      <c r="Z1779">
        <v>18.2</v>
      </c>
      <c r="AA1779">
        <v>10686</v>
      </c>
      <c r="AB1779">
        <v>61.9</v>
      </c>
      <c r="AC1779">
        <v>14</v>
      </c>
      <c r="AD1779">
        <v>153300</v>
      </c>
      <c r="AE1779">
        <v>9253</v>
      </c>
      <c r="AF1779">
        <v>2.61</v>
      </c>
      <c r="AG1779">
        <v>24716</v>
      </c>
      <c r="AH1779">
        <v>49830</v>
      </c>
      <c r="AI1779">
        <v>15</v>
      </c>
      <c r="AJ1779">
        <v>485</v>
      </c>
      <c r="AK1779">
        <v>5159</v>
      </c>
      <c r="AL1779">
        <v>5.9</v>
      </c>
      <c r="AM1779">
        <v>1130</v>
      </c>
      <c r="AN1779">
        <v>1601</v>
      </c>
      <c r="AO1779">
        <v>0</v>
      </c>
      <c r="AP1779">
        <v>4.0999999999999996</v>
      </c>
      <c r="AQ1779">
        <v>0</v>
      </c>
      <c r="AR1779">
        <v>0</v>
      </c>
      <c r="AS1779">
        <v>0</v>
      </c>
      <c r="AT1779">
        <v>26.4</v>
      </c>
      <c r="AU1779">
        <v>0</v>
      </c>
      <c r="AV1779">
        <v>33256</v>
      </c>
      <c r="AW1779">
        <v>265255</v>
      </c>
      <c r="AX1779">
        <v>10725</v>
      </c>
      <c r="AY1779">
        <v>33010</v>
      </c>
      <c r="AZ1779">
        <v>38</v>
      </c>
      <c r="BA1779">
        <v>4930.46</v>
      </c>
      <c r="BB1779">
        <v>5</v>
      </c>
    </row>
    <row r="1780" spans="1:54" x14ac:dyDescent="0.3">
      <c r="A1780">
        <v>32003</v>
      </c>
      <c r="B1780" t="s">
        <v>122</v>
      </c>
      <c r="C1780" t="s">
        <v>382</v>
      </c>
      <c r="D1780">
        <v>2069681</v>
      </c>
      <c r="E1780">
        <v>1951269</v>
      </c>
      <c r="F1780">
        <v>6.1</v>
      </c>
      <c r="G1780">
        <v>1951269</v>
      </c>
      <c r="H1780">
        <v>6.4</v>
      </c>
      <c r="I1780">
        <v>23.8</v>
      </c>
      <c r="J1780">
        <v>13.3</v>
      </c>
      <c r="K1780">
        <v>50</v>
      </c>
      <c r="L1780">
        <v>72.2</v>
      </c>
      <c r="M1780">
        <v>11.6</v>
      </c>
      <c r="N1780">
        <v>1.2</v>
      </c>
      <c r="O1780">
        <v>9.9</v>
      </c>
      <c r="P1780">
        <v>0.8</v>
      </c>
      <c r="Q1780">
        <v>4.3</v>
      </c>
      <c r="R1780">
        <v>30.3</v>
      </c>
      <c r="S1780">
        <v>45.3</v>
      </c>
      <c r="T1780">
        <v>76.8</v>
      </c>
      <c r="U1780">
        <v>21.8</v>
      </c>
      <c r="V1780">
        <v>33.4</v>
      </c>
      <c r="W1780">
        <v>83.9</v>
      </c>
      <c r="X1780">
        <v>22.1</v>
      </c>
      <c r="Y1780">
        <v>151360</v>
      </c>
      <c r="Z1780">
        <v>24.1</v>
      </c>
      <c r="AA1780">
        <v>863010</v>
      </c>
      <c r="AB1780">
        <v>54.4</v>
      </c>
      <c r="AC1780">
        <v>33.4</v>
      </c>
      <c r="AD1780">
        <v>165000</v>
      </c>
      <c r="AE1780">
        <v>710058</v>
      </c>
      <c r="AF1780">
        <v>2.75</v>
      </c>
      <c r="AG1780">
        <v>26217</v>
      </c>
      <c r="AH1780">
        <v>52873</v>
      </c>
      <c r="AI1780">
        <v>15.1</v>
      </c>
      <c r="AJ1780">
        <v>40969</v>
      </c>
      <c r="AK1780">
        <v>767816</v>
      </c>
      <c r="AL1780">
        <v>3.5</v>
      </c>
      <c r="AM1780">
        <v>141658</v>
      </c>
      <c r="AN1780">
        <v>152145</v>
      </c>
      <c r="AO1780">
        <v>5.2</v>
      </c>
      <c r="AP1780">
        <v>0.7</v>
      </c>
      <c r="AQ1780">
        <v>9.8000000000000007</v>
      </c>
      <c r="AR1780">
        <v>0.3</v>
      </c>
      <c r="AS1780">
        <v>9.4</v>
      </c>
      <c r="AT1780">
        <v>29.3</v>
      </c>
      <c r="AU1780">
        <v>7180673</v>
      </c>
      <c r="AV1780">
        <v>11493073</v>
      </c>
      <c r="AW1780">
        <v>26676633</v>
      </c>
      <c r="AX1780">
        <v>14509</v>
      </c>
      <c r="AY1780">
        <v>24857836</v>
      </c>
      <c r="AZ1780">
        <v>10036</v>
      </c>
      <c r="BA1780">
        <v>7891.43</v>
      </c>
      <c r="BB1780">
        <v>247.3</v>
      </c>
    </row>
    <row r="1781" spans="1:54" x14ac:dyDescent="0.3">
      <c r="A1781">
        <v>32005</v>
      </c>
      <c r="B1781" t="s">
        <v>225</v>
      </c>
      <c r="C1781" t="s">
        <v>382</v>
      </c>
      <c r="D1781">
        <v>47536</v>
      </c>
      <c r="E1781">
        <v>46997</v>
      </c>
      <c r="F1781">
        <v>1.1000000000000001</v>
      </c>
      <c r="G1781">
        <v>46997</v>
      </c>
      <c r="H1781">
        <v>4.0999999999999996</v>
      </c>
      <c r="I1781">
        <v>18.2</v>
      </c>
      <c r="J1781">
        <v>24.5</v>
      </c>
      <c r="K1781">
        <v>49.8</v>
      </c>
      <c r="L1781">
        <v>92</v>
      </c>
      <c r="M1781">
        <v>0.9</v>
      </c>
      <c r="N1781">
        <v>2.2999999999999998</v>
      </c>
      <c r="O1781">
        <v>1.7</v>
      </c>
      <c r="P1781">
        <v>0.2</v>
      </c>
      <c r="Q1781">
        <v>2.9</v>
      </c>
      <c r="R1781">
        <v>12.2</v>
      </c>
      <c r="S1781">
        <v>81.3</v>
      </c>
      <c r="T1781">
        <v>86</v>
      </c>
      <c r="U1781">
        <v>6.3</v>
      </c>
      <c r="V1781">
        <v>9</v>
      </c>
      <c r="W1781">
        <v>92.7</v>
      </c>
      <c r="X1781">
        <v>25.7</v>
      </c>
      <c r="Y1781">
        <v>5677</v>
      </c>
      <c r="Z1781">
        <v>24.6</v>
      </c>
      <c r="AA1781">
        <v>23776</v>
      </c>
      <c r="AB1781">
        <v>71.8</v>
      </c>
      <c r="AC1781">
        <v>12.5</v>
      </c>
      <c r="AD1781">
        <v>271400</v>
      </c>
      <c r="AE1781">
        <v>19455</v>
      </c>
      <c r="AF1781">
        <v>2.4</v>
      </c>
      <c r="AG1781">
        <v>34123</v>
      </c>
      <c r="AH1781">
        <v>60100</v>
      </c>
      <c r="AI1781">
        <v>10.199999999999999</v>
      </c>
      <c r="AJ1781">
        <v>1596</v>
      </c>
      <c r="AK1781">
        <v>15974</v>
      </c>
      <c r="AL1781">
        <v>3.9</v>
      </c>
      <c r="AM1781">
        <v>4996</v>
      </c>
      <c r="AN1781">
        <v>6722</v>
      </c>
      <c r="AO1781">
        <v>0</v>
      </c>
      <c r="AP1781">
        <v>0</v>
      </c>
      <c r="AQ1781">
        <v>2.6</v>
      </c>
      <c r="AR1781">
        <v>0</v>
      </c>
      <c r="AS1781">
        <v>3.2</v>
      </c>
      <c r="AT1781">
        <v>27.4</v>
      </c>
      <c r="AU1781">
        <v>751816</v>
      </c>
      <c r="AV1781">
        <v>0</v>
      </c>
      <c r="AW1781">
        <v>670386</v>
      </c>
      <c r="AX1781">
        <v>14645</v>
      </c>
      <c r="AY1781">
        <v>680439</v>
      </c>
      <c r="AZ1781">
        <v>156</v>
      </c>
      <c r="BA1781">
        <v>709.72</v>
      </c>
      <c r="BB1781">
        <v>66.2</v>
      </c>
    </row>
    <row r="1782" spans="1:54" x14ac:dyDescent="0.3">
      <c r="A1782">
        <v>32007</v>
      </c>
      <c r="B1782" t="s">
        <v>389</v>
      </c>
      <c r="C1782" t="s">
        <v>382</v>
      </c>
      <c r="D1782">
        <v>52766</v>
      </c>
      <c r="E1782">
        <v>48942</v>
      </c>
      <c r="F1782">
        <v>7.8</v>
      </c>
      <c r="G1782">
        <v>48818</v>
      </c>
      <c r="H1782">
        <v>7.2</v>
      </c>
      <c r="I1782">
        <v>28.1</v>
      </c>
      <c r="J1782">
        <v>9.1999999999999993</v>
      </c>
      <c r="K1782">
        <v>47.9</v>
      </c>
      <c r="L1782">
        <v>88.6</v>
      </c>
      <c r="M1782">
        <v>1.5</v>
      </c>
      <c r="N1782">
        <v>6.1</v>
      </c>
      <c r="O1782">
        <v>1.1000000000000001</v>
      </c>
      <c r="P1782">
        <v>0.3</v>
      </c>
      <c r="Q1782">
        <v>2.5</v>
      </c>
      <c r="R1782">
        <v>24.2</v>
      </c>
      <c r="S1782">
        <v>67.099999999999994</v>
      </c>
      <c r="T1782">
        <v>86</v>
      </c>
      <c r="U1782">
        <v>9.3000000000000007</v>
      </c>
      <c r="V1782">
        <v>16.2</v>
      </c>
      <c r="W1782">
        <v>83.2</v>
      </c>
      <c r="X1782">
        <v>16.399999999999999</v>
      </c>
      <c r="Y1782">
        <v>4038</v>
      </c>
      <c r="Z1782">
        <v>30.3</v>
      </c>
      <c r="AA1782">
        <v>20511</v>
      </c>
      <c r="AB1782">
        <v>70.099999999999994</v>
      </c>
      <c r="AC1782">
        <v>15.9</v>
      </c>
      <c r="AD1782">
        <v>184300</v>
      </c>
      <c r="AE1782">
        <v>17599</v>
      </c>
      <c r="AF1782">
        <v>2.8</v>
      </c>
      <c r="AG1782">
        <v>28358</v>
      </c>
      <c r="AH1782">
        <v>70238</v>
      </c>
      <c r="AI1782">
        <v>8.8000000000000007</v>
      </c>
      <c r="AJ1782">
        <v>1098</v>
      </c>
      <c r="AK1782">
        <v>20724</v>
      </c>
      <c r="AL1782">
        <v>-0.5</v>
      </c>
      <c r="AM1782">
        <v>2327</v>
      </c>
      <c r="AN1782">
        <v>2947</v>
      </c>
      <c r="AO1782">
        <v>1.4</v>
      </c>
      <c r="AP1782">
        <v>2</v>
      </c>
      <c r="AQ1782">
        <v>2.7</v>
      </c>
      <c r="AR1782">
        <v>0</v>
      </c>
      <c r="AS1782">
        <v>0</v>
      </c>
      <c r="AT1782">
        <v>28</v>
      </c>
      <c r="AU1782">
        <v>0</v>
      </c>
      <c r="AV1782">
        <v>0</v>
      </c>
      <c r="AW1782">
        <v>791435</v>
      </c>
      <c r="AX1782">
        <v>16842</v>
      </c>
      <c r="AY1782">
        <v>474078</v>
      </c>
      <c r="AZ1782">
        <v>350</v>
      </c>
      <c r="BA1782">
        <v>17169.830000000002</v>
      </c>
      <c r="BB1782">
        <v>2.8</v>
      </c>
    </row>
    <row r="1783" spans="1:54" x14ac:dyDescent="0.3">
      <c r="A1783">
        <v>32009</v>
      </c>
      <c r="B1783" t="s">
        <v>388</v>
      </c>
      <c r="C1783" t="s">
        <v>382</v>
      </c>
      <c r="D1783">
        <v>822</v>
      </c>
      <c r="E1783">
        <v>784</v>
      </c>
      <c r="F1783">
        <v>4.8</v>
      </c>
      <c r="G1783">
        <v>783</v>
      </c>
      <c r="H1783">
        <v>3.2</v>
      </c>
      <c r="I1783">
        <v>17</v>
      </c>
      <c r="J1783">
        <v>26</v>
      </c>
      <c r="K1783">
        <v>43.4</v>
      </c>
      <c r="L1783">
        <v>89.9</v>
      </c>
      <c r="M1783">
        <v>1.9</v>
      </c>
      <c r="N1783">
        <v>4.9000000000000004</v>
      </c>
      <c r="O1783">
        <v>0.5</v>
      </c>
      <c r="P1783">
        <v>0</v>
      </c>
      <c r="Q1783">
        <v>2.8</v>
      </c>
      <c r="R1783">
        <v>19.2</v>
      </c>
      <c r="S1783">
        <v>71.2</v>
      </c>
      <c r="T1783">
        <v>86.5</v>
      </c>
      <c r="U1783">
        <v>13.1</v>
      </c>
      <c r="V1783">
        <v>15.3</v>
      </c>
      <c r="W1783">
        <v>83.3</v>
      </c>
      <c r="X1783">
        <v>13.9</v>
      </c>
      <c r="Y1783">
        <v>108</v>
      </c>
      <c r="Z1783">
        <v>17.2</v>
      </c>
      <c r="AA1783">
        <v>829</v>
      </c>
      <c r="AB1783">
        <v>55.5</v>
      </c>
      <c r="AC1783">
        <v>14.9</v>
      </c>
      <c r="AD1783">
        <v>81400</v>
      </c>
      <c r="AE1783">
        <v>479</v>
      </c>
      <c r="AF1783">
        <v>2</v>
      </c>
      <c r="AG1783">
        <v>20862</v>
      </c>
      <c r="AH1783">
        <v>30284</v>
      </c>
      <c r="AI1783">
        <v>22.3</v>
      </c>
      <c r="AJ1783">
        <v>14</v>
      </c>
      <c r="AK1783">
        <v>0</v>
      </c>
      <c r="AL1783">
        <v>0</v>
      </c>
      <c r="AM1783">
        <v>59</v>
      </c>
      <c r="AN1783">
        <v>75</v>
      </c>
      <c r="AO1783">
        <v>0</v>
      </c>
      <c r="AP1783">
        <v>0</v>
      </c>
      <c r="AQ1783">
        <v>0</v>
      </c>
      <c r="AR1783">
        <v>0</v>
      </c>
      <c r="AS1783">
        <v>0</v>
      </c>
      <c r="AT1783">
        <v>0</v>
      </c>
      <c r="AU1783">
        <v>0</v>
      </c>
      <c r="AV1783">
        <v>0</v>
      </c>
      <c r="AW1783">
        <v>0</v>
      </c>
      <c r="AX1783">
        <v>0</v>
      </c>
      <c r="AY1783">
        <v>0</v>
      </c>
      <c r="AZ1783">
        <v>0</v>
      </c>
      <c r="BA1783">
        <v>3581.88</v>
      </c>
      <c r="BB1783">
        <v>0.2</v>
      </c>
    </row>
    <row r="1784" spans="1:54" x14ac:dyDescent="0.3">
      <c r="A1784">
        <v>32011</v>
      </c>
      <c r="B1784" t="s">
        <v>387</v>
      </c>
      <c r="C1784" t="s">
        <v>382</v>
      </c>
      <c r="D1784">
        <v>2018</v>
      </c>
      <c r="E1784">
        <v>1987</v>
      </c>
      <c r="F1784">
        <v>1.6</v>
      </c>
      <c r="G1784">
        <v>1987</v>
      </c>
      <c r="H1784">
        <v>6.9</v>
      </c>
      <c r="I1784">
        <v>23</v>
      </c>
      <c r="J1784">
        <v>15</v>
      </c>
      <c r="K1784">
        <v>46.5</v>
      </c>
      <c r="L1784">
        <v>92</v>
      </c>
      <c r="M1784">
        <v>1.2</v>
      </c>
      <c r="N1784">
        <v>2.9</v>
      </c>
      <c r="O1784">
        <v>1</v>
      </c>
      <c r="P1784">
        <v>0.1</v>
      </c>
      <c r="Q1784">
        <v>2.7</v>
      </c>
      <c r="R1784">
        <v>13.8</v>
      </c>
      <c r="S1784">
        <v>80.2</v>
      </c>
      <c r="T1784">
        <v>87.1</v>
      </c>
      <c r="U1784">
        <v>1.6</v>
      </c>
      <c r="V1784">
        <v>0.7</v>
      </c>
      <c r="W1784">
        <v>89.2</v>
      </c>
      <c r="X1784">
        <v>24.7</v>
      </c>
      <c r="Y1784">
        <v>193</v>
      </c>
      <c r="Z1784">
        <v>14.8</v>
      </c>
      <c r="AA1784">
        <v>1043</v>
      </c>
      <c r="AB1784">
        <v>65.8</v>
      </c>
      <c r="AC1784">
        <v>6.1</v>
      </c>
      <c r="AD1784">
        <v>117400</v>
      </c>
      <c r="AE1784">
        <v>733</v>
      </c>
      <c r="AF1784">
        <v>2.4300000000000002</v>
      </c>
      <c r="AG1784">
        <v>28056</v>
      </c>
      <c r="AH1784">
        <v>64632</v>
      </c>
      <c r="AI1784">
        <v>13.9</v>
      </c>
      <c r="AJ1784">
        <v>45</v>
      </c>
      <c r="AK1784">
        <v>1765</v>
      </c>
      <c r="AL1784">
        <v>11.4</v>
      </c>
      <c r="AM1784">
        <v>117</v>
      </c>
      <c r="AN1784">
        <v>78</v>
      </c>
      <c r="AO1784">
        <v>0</v>
      </c>
      <c r="AP1784">
        <v>0</v>
      </c>
      <c r="AQ1784">
        <v>0</v>
      </c>
      <c r="AR1784">
        <v>0</v>
      </c>
      <c r="AS1784">
        <v>0</v>
      </c>
      <c r="AT1784">
        <v>0</v>
      </c>
      <c r="AU1784">
        <v>0</v>
      </c>
      <c r="AV1784">
        <v>0</v>
      </c>
      <c r="AW1784">
        <v>16289</v>
      </c>
      <c r="AX1784">
        <v>10605</v>
      </c>
      <c r="AY1784">
        <v>2239</v>
      </c>
      <c r="AZ1784">
        <v>0</v>
      </c>
      <c r="BA1784">
        <v>4175.68</v>
      </c>
      <c r="BB1784">
        <v>0.5</v>
      </c>
    </row>
    <row r="1785" spans="1:54" x14ac:dyDescent="0.3">
      <c r="A1785">
        <v>32013</v>
      </c>
      <c r="B1785" t="s">
        <v>176</v>
      </c>
      <c r="C1785" t="s">
        <v>382</v>
      </c>
      <c r="D1785">
        <v>17279</v>
      </c>
      <c r="E1785">
        <v>16525</v>
      </c>
      <c r="F1785">
        <v>4.5999999999999996</v>
      </c>
      <c r="G1785">
        <v>16528</v>
      </c>
      <c r="H1785">
        <v>7.8</v>
      </c>
      <c r="I1785">
        <v>27.3</v>
      </c>
      <c r="J1785">
        <v>10.6</v>
      </c>
      <c r="K1785">
        <v>47.8</v>
      </c>
      <c r="L1785">
        <v>90</v>
      </c>
      <c r="M1785">
        <v>1.2</v>
      </c>
      <c r="N1785">
        <v>5</v>
      </c>
      <c r="O1785">
        <v>0.9</v>
      </c>
      <c r="P1785">
        <v>0.3</v>
      </c>
      <c r="Q1785">
        <v>2.6</v>
      </c>
      <c r="R1785">
        <v>26.1</v>
      </c>
      <c r="S1785">
        <v>66.5</v>
      </c>
      <c r="T1785">
        <v>82.3</v>
      </c>
      <c r="U1785">
        <v>12.6</v>
      </c>
      <c r="V1785">
        <v>19.2</v>
      </c>
      <c r="W1785">
        <v>82.9</v>
      </c>
      <c r="X1785">
        <v>12.6</v>
      </c>
      <c r="Y1785">
        <v>1334</v>
      </c>
      <c r="Z1785">
        <v>31.1</v>
      </c>
      <c r="AA1785">
        <v>7275</v>
      </c>
      <c r="AB1785">
        <v>70.7</v>
      </c>
      <c r="AC1785">
        <v>9.1999999999999993</v>
      </c>
      <c r="AD1785">
        <v>147400</v>
      </c>
      <c r="AE1785">
        <v>6314</v>
      </c>
      <c r="AF1785">
        <v>2.63</v>
      </c>
      <c r="AG1785">
        <v>26515</v>
      </c>
      <c r="AH1785">
        <v>59472</v>
      </c>
      <c r="AI1785">
        <v>12.3</v>
      </c>
      <c r="AJ1785">
        <v>406</v>
      </c>
      <c r="AK1785">
        <v>7123</v>
      </c>
      <c r="AL1785">
        <v>-1.5</v>
      </c>
      <c r="AM1785">
        <v>865</v>
      </c>
      <c r="AN1785">
        <v>1115</v>
      </c>
      <c r="AO1785">
        <v>0</v>
      </c>
      <c r="AP1785">
        <v>0</v>
      </c>
      <c r="AQ1785">
        <v>0</v>
      </c>
      <c r="AR1785">
        <v>0</v>
      </c>
      <c r="AS1785">
        <v>0</v>
      </c>
      <c r="AT1785">
        <v>23.6</v>
      </c>
      <c r="AU1785">
        <v>0</v>
      </c>
      <c r="AV1785">
        <v>71463</v>
      </c>
      <c r="AW1785">
        <v>333593</v>
      </c>
      <c r="AX1785">
        <v>18936</v>
      </c>
      <c r="AY1785">
        <v>52022</v>
      </c>
      <c r="AZ1785">
        <v>20</v>
      </c>
      <c r="BA1785">
        <v>9640.76</v>
      </c>
      <c r="BB1785">
        <v>1.7</v>
      </c>
    </row>
    <row r="1786" spans="1:54" x14ac:dyDescent="0.3">
      <c r="A1786">
        <v>32015</v>
      </c>
      <c r="B1786" t="s">
        <v>386</v>
      </c>
      <c r="C1786" t="s">
        <v>382</v>
      </c>
      <c r="D1786">
        <v>6009</v>
      </c>
      <c r="E1786">
        <v>5775</v>
      </c>
      <c r="F1786">
        <v>4.0999999999999996</v>
      </c>
      <c r="G1786">
        <v>5775</v>
      </c>
      <c r="H1786">
        <v>8.1</v>
      </c>
      <c r="I1786">
        <v>26.8</v>
      </c>
      <c r="J1786">
        <v>13.2</v>
      </c>
      <c r="K1786">
        <v>49</v>
      </c>
      <c r="L1786">
        <v>90.4</v>
      </c>
      <c r="M1786">
        <v>0.9</v>
      </c>
      <c r="N1786">
        <v>5.6</v>
      </c>
      <c r="O1786">
        <v>0.9</v>
      </c>
      <c r="P1786">
        <v>0</v>
      </c>
      <c r="Q1786">
        <v>2.1</v>
      </c>
      <c r="R1786">
        <v>23.9</v>
      </c>
      <c r="S1786">
        <v>69.5</v>
      </c>
      <c r="T1786">
        <v>81.2</v>
      </c>
      <c r="U1786">
        <v>11.2</v>
      </c>
      <c r="V1786">
        <v>19.600000000000001</v>
      </c>
      <c r="W1786">
        <v>81.099999999999994</v>
      </c>
      <c r="X1786">
        <v>12</v>
      </c>
      <c r="Y1786">
        <v>530</v>
      </c>
      <c r="Z1786">
        <v>28.1</v>
      </c>
      <c r="AA1786">
        <v>2628</v>
      </c>
      <c r="AB1786">
        <v>78.5</v>
      </c>
      <c r="AC1786">
        <v>2.7</v>
      </c>
      <c r="AD1786">
        <v>103300</v>
      </c>
      <c r="AE1786">
        <v>2010</v>
      </c>
      <c r="AF1786">
        <v>2.87</v>
      </c>
      <c r="AG1786">
        <v>29800</v>
      </c>
      <c r="AH1786">
        <v>72742</v>
      </c>
      <c r="AI1786">
        <v>9.3000000000000007</v>
      </c>
      <c r="AJ1786">
        <v>96</v>
      </c>
      <c r="AK1786">
        <v>1499</v>
      </c>
      <c r="AL1786">
        <v>-2</v>
      </c>
      <c r="AM1786">
        <v>257</v>
      </c>
      <c r="AN1786">
        <v>261</v>
      </c>
      <c r="AO1786">
        <v>0</v>
      </c>
      <c r="AP1786">
        <v>0</v>
      </c>
      <c r="AQ1786">
        <v>0</v>
      </c>
      <c r="AR1786">
        <v>0</v>
      </c>
      <c r="AS1786">
        <v>0</v>
      </c>
      <c r="AT1786">
        <v>19.5</v>
      </c>
      <c r="AU1786">
        <v>0</v>
      </c>
      <c r="AV1786">
        <v>0</v>
      </c>
      <c r="AW1786">
        <v>54981</v>
      </c>
      <c r="AX1786">
        <v>10812</v>
      </c>
      <c r="AY1786">
        <v>5362</v>
      </c>
      <c r="AZ1786">
        <v>7</v>
      </c>
      <c r="BA1786">
        <v>5490.11</v>
      </c>
      <c r="BB1786">
        <v>1.1000000000000001</v>
      </c>
    </row>
    <row r="1787" spans="1:54" x14ac:dyDescent="0.3">
      <c r="A1787">
        <v>32017</v>
      </c>
      <c r="B1787" t="s">
        <v>101</v>
      </c>
      <c r="C1787" t="s">
        <v>382</v>
      </c>
      <c r="D1787">
        <v>5184</v>
      </c>
      <c r="E1787">
        <v>5345</v>
      </c>
      <c r="F1787">
        <v>-3</v>
      </c>
      <c r="G1787">
        <v>5345</v>
      </c>
      <c r="H1787">
        <v>4</v>
      </c>
      <c r="I1787">
        <v>22.7</v>
      </c>
      <c r="J1787">
        <v>19.8</v>
      </c>
      <c r="K1787">
        <v>46</v>
      </c>
      <c r="L1787">
        <v>91.9</v>
      </c>
      <c r="M1787">
        <v>3.5</v>
      </c>
      <c r="N1787">
        <v>1.4</v>
      </c>
      <c r="O1787">
        <v>0.8</v>
      </c>
      <c r="P1787">
        <v>0.3</v>
      </c>
      <c r="Q1787">
        <v>2.2000000000000002</v>
      </c>
      <c r="R1787">
        <v>7.7</v>
      </c>
      <c r="S1787">
        <v>85</v>
      </c>
      <c r="T1787">
        <v>88.7</v>
      </c>
      <c r="U1787">
        <v>3</v>
      </c>
      <c r="V1787">
        <v>2.9</v>
      </c>
      <c r="W1787">
        <v>82.7</v>
      </c>
      <c r="X1787">
        <v>16.3</v>
      </c>
      <c r="Y1787">
        <v>591</v>
      </c>
      <c r="Z1787">
        <v>28.6</v>
      </c>
      <c r="AA1787">
        <v>2730</v>
      </c>
      <c r="AB1787">
        <v>62.9</v>
      </c>
      <c r="AC1787">
        <v>9.3000000000000007</v>
      </c>
      <c r="AD1787">
        <v>140600</v>
      </c>
      <c r="AE1787">
        <v>1969</v>
      </c>
      <c r="AF1787">
        <v>2.5099999999999998</v>
      </c>
      <c r="AG1787">
        <v>22879</v>
      </c>
      <c r="AH1787">
        <v>40143</v>
      </c>
      <c r="AI1787">
        <v>17.3</v>
      </c>
      <c r="AJ1787">
        <v>87</v>
      </c>
      <c r="AK1787">
        <v>611</v>
      </c>
      <c r="AL1787">
        <v>-8</v>
      </c>
      <c r="AM1787">
        <v>280</v>
      </c>
      <c r="AN1787">
        <v>409</v>
      </c>
      <c r="AO1787">
        <v>0</v>
      </c>
      <c r="AP1787">
        <v>0</v>
      </c>
      <c r="AQ1787">
        <v>0</v>
      </c>
      <c r="AR1787">
        <v>0</v>
      </c>
      <c r="AS1787">
        <v>0</v>
      </c>
      <c r="AT1787">
        <v>32.299999999999997</v>
      </c>
      <c r="AU1787">
        <v>0</v>
      </c>
      <c r="AV1787">
        <v>0</v>
      </c>
      <c r="AW1787">
        <v>31053</v>
      </c>
      <c r="AX1787">
        <v>6970</v>
      </c>
      <c r="AY1787">
        <v>0</v>
      </c>
      <c r="AZ1787">
        <v>12</v>
      </c>
      <c r="BA1787">
        <v>10633.2</v>
      </c>
      <c r="BB1787">
        <v>0.5</v>
      </c>
    </row>
    <row r="1788" spans="1:54" x14ac:dyDescent="0.3">
      <c r="A1788">
        <v>32019</v>
      </c>
      <c r="B1788" t="s">
        <v>271</v>
      </c>
      <c r="C1788" t="s">
        <v>382</v>
      </c>
      <c r="D1788">
        <v>51789</v>
      </c>
      <c r="E1788">
        <v>51980</v>
      </c>
      <c r="F1788">
        <v>-0.4</v>
      </c>
      <c r="G1788">
        <v>51980</v>
      </c>
      <c r="H1788">
        <v>5.3</v>
      </c>
      <c r="I1788">
        <v>22.4</v>
      </c>
      <c r="J1788">
        <v>19.7</v>
      </c>
      <c r="K1788">
        <v>49.4</v>
      </c>
      <c r="L1788">
        <v>90.1</v>
      </c>
      <c r="M1788">
        <v>1.3</v>
      </c>
      <c r="N1788">
        <v>3.2</v>
      </c>
      <c r="O1788">
        <v>1.7</v>
      </c>
      <c r="P1788">
        <v>0.3</v>
      </c>
      <c r="Q1788">
        <v>3.4</v>
      </c>
      <c r="R1788">
        <v>15.8</v>
      </c>
      <c r="S1788">
        <v>76.3</v>
      </c>
      <c r="T1788">
        <v>81.3</v>
      </c>
      <c r="U1788">
        <v>7.2</v>
      </c>
      <c r="V1788">
        <v>12.9</v>
      </c>
      <c r="W1788">
        <v>84.3</v>
      </c>
      <c r="X1788">
        <v>16.7</v>
      </c>
      <c r="Y1788">
        <v>6101</v>
      </c>
      <c r="Z1788">
        <v>30.8</v>
      </c>
      <c r="AA1788">
        <v>22399</v>
      </c>
      <c r="AB1788">
        <v>70.3</v>
      </c>
      <c r="AC1788">
        <v>8.1</v>
      </c>
      <c r="AD1788">
        <v>133400</v>
      </c>
      <c r="AE1788">
        <v>19278</v>
      </c>
      <c r="AF1788">
        <v>2.65</v>
      </c>
      <c r="AG1788">
        <v>21757</v>
      </c>
      <c r="AH1788">
        <v>46137</v>
      </c>
      <c r="AI1788">
        <v>15</v>
      </c>
      <c r="AJ1788">
        <v>771</v>
      </c>
      <c r="AK1788">
        <v>10812</v>
      </c>
      <c r="AL1788">
        <v>23.5</v>
      </c>
      <c r="AM1788">
        <v>2522</v>
      </c>
      <c r="AN1788">
        <v>3857</v>
      </c>
      <c r="AO1788">
        <v>1.6</v>
      </c>
      <c r="AP1788">
        <v>0</v>
      </c>
      <c r="AQ1788">
        <v>0</v>
      </c>
      <c r="AR1788">
        <v>0</v>
      </c>
      <c r="AS1788">
        <v>7.6</v>
      </c>
      <c r="AT1788">
        <v>29.1</v>
      </c>
      <c r="AU1788">
        <v>573568</v>
      </c>
      <c r="AV1788">
        <v>0</v>
      </c>
      <c r="AW1788">
        <v>371385</v>
      </c>
      <c r="AX1788">
        <v>7100</v>
      </c>
      <c r="AY1788">
        <v>35040</v>
      </c>
      <c r="AZ1788">
        <v>140</v>
      </c>
      <c r="BA1788">
        <v>2001.19</v>
      </c>
      <c r="BB1788">
        <v>26</v>
      </c>
    </row>
    <row r="1789" spans="1:54" x14ac:dyDescent="0.3">
      <c r="A1789">
        <v>32021</v>
      </c>
      <c r="B1789" t="s">
        <v>208</v>
      </c>
      <c r="C1789" t="s">
        <v>382</v>
      </c>
      <c r="D1789">
        <v>4500</v>
      </c>
      <c r="E1789">
        <v>4772</v>
      </c>
      <c r="F1789">
        <v>-5.7</v>
      </c>
      <c r="G1789">
        <v>4772</v>
      </c>
      <c r="H1789">
        <v>6.1</v>
      </c>
      <c r="I1789">
        <v>19.100000000000001</v>
      </c>
      <c r="J1789">
        <v>25.1</v>
      </c>
      <c r="K1789">
        <v>51.3</v>
      </c>
      <c r="L1789">
        <v>71.599999999999994</v>
      </c>
      <c r="M1789">
        <v>4.5999999999999996</v>
      </c>
      <c r="N1789">
        <v>16.899999999999999</v>
      </c>
      <c r="O1789">
        <v>2.5</v>
      </c>
      <c r="P1789">
        <v>0.2</v>
      </c>
      <c r="Q1789">
        <v>4.2</v>
      </c>
      <c r="R1789">
        <v>10.8</v>
      </c>
      <c r="S1789">
        <v>65.099999999999994</v>
      </c>
      <c r="T1789">
        <v>81.900000000000006</v>
      </c>
      <c r="U1789">
        <v>4.7</v>
      </c>
      <c r="V1789">
        <v>8</v>
      </c>
      <c r="W1789">
        <v>88.1</v>
      </c>
      <c r="X1789">
        <v>11</v>
      </c>
      <c r="Y1789">
        <v>813</v>
      </c>
      <c r="Z1789">
        <v>12.6</v>
      </c>
      <c r="AA1789">
        <v>2794</v>
      </c>
      <c r="AB1789">
        <v>71.7</v>
      </c>
      <c r="AC1789">
        <v>13.3</v>
      </c>
      <c r="AD1789">
        <v>95500</v>
      </c>
      <c r="AE1789">
        <v>2147</v>
      </c>
      <c r="AF1789">
        <v>2.13</v>
      </c>
      <c r="AG1789">
        <v>23146</v>
      </c>
      <c r="AH1789">
        <v>35017</v>
      </c>
      <c r="AI1789">
        <v>20.5</v>
      </c>
      <c r="AJ1789">
        <v>59</v>
      </c>
      <c r="AK1789">
        <v>1080</v>
      </c>
      <c r="AL1789">
        <v>-3.6</v>
      </c>
      <c r="AM1789">
        <v>174</v>
      </c>
      <c r="AN1789">
        <v>342</v>
      </c>
      <c r="AO1789">
        <v>0</v>
      </c>
      <c r="AP1789">
        <v>0</v>
      </c>
      <c r="AQ1789">
        <v>0</v>
      </c>
      <c r="AR1789">
        <v>0</v>
      </c>
      <c r="AS1789">
        <v>0</v>
      </c>
      <c r="AT1789">
        <v>32.5</v>
      </c>
      <c r="AU1789">
        <v>0</v>
      </c>
      <c r="AV1789">
        <v>0</v>
      </c>
      <c r="AW1789">
        <v>0</v>
      </c>
      <c r="AX1789">
        <v>0</v>
      </c>
      <c r="AY1789">
        <v>20183</v>
      </c>
      <c r="AZ1789">
        <v>1</v>
      </c>
      <c r="BA1789">
        <v>3752.84</v>
      </c>
      <c r="BB1789">
        <v>1.3</v>
      </c>
    </row>
    <row r="1790" spans="1:54" x14ac:dyDescent="0.3">
      <c r="A1790">
        <v>32023</v>
      </c>
      <c r="B1790" t="s">
        <v>385</v>
      </c>
      <c r="C1790" t="s">
        <v>382</v>
      </c>
      <c r="D1790">
        <v>42282</v>
      </c>
      <c r="E1790">
        <v>43945</v>
      </c>
      <c r="F1790">
        <v>-3.8</v>
      </c>
      <c r="G1790">
        <v>43946</v>
      </c>
      <c r="H1790">
        <v>4.3</v>
      </c>
      <c r="I1790">
        <v>18</v>
      </c>
      <c r="J1790">
        <v>27.9</v>
      </c>
      <c r="K1790">
        <v>49.5</v>
      </c>
      <c r="L1790">
        <v>90.1</v>
      </c>
      <c r="M1790">
        <v>2.7</v>
      </c>
      <c r="N1790">
        <v>2</v>
      </c>
      <c r="O1790">
        <v>1.8</v>
      </c>
      <c r="P1790">
        <v>0.5</v>
      </c>
      <c r="Q1790">
        <v>3</v>
      </c>
      <c r="R1790">
        <v>14.4</v>
      </c>
      <c r="S1790">
        <v>77.5</v>
      </c>
      <c r="T1790">
        <v>82.3</v>
      </c>
      <c r="U1790">
        <v>8</v>
      </c>
      <c r="V1790">
        <v>11.3</v>
      </c>
      <c r="W1790">
        <v>83.3</v>
      </c>
      <c r="X1790">
        <v>12.3</v>
      </c>
      <c r="Y1790">
        <v>7469</v>
      </c>
      <c r="Z1790">
        <v>26.5</v>
      </c>
      <c r="AA1790">
        <v>21783</v>
      </c>
      <c r="AB1790">
        <v>70.900000000000006</v>
      </c>
      <c r="AC1790">
        <v>6.7</v>
      </c>
      <c r="AD1790">
        <v>112600</v>
      </c>
      <c r="AE1790">
        <v>18046</v>
      </c>
      <c r="AF1790">
        <v>2.38</v>
      </c>
      <c r="AG1790">
        <v>21838</v>
      </c>
      <c r="AH1790">
        <v>39876</v>
      </c>
      <c r="AI1790">
        <v>18.899999999999999</v>
      </c>
      <c r="AJ1790">
        <v>643</v>
      </c>
      <c r="AK1790">
        <v>6647</v>
      </c>
      <c r="AL1790">
        <v>-7</v>
      </c>
      <c r="AM1790">
        <v>2187</v>
      </c>
      <c r="AN1790">
        <v>3179</v>
      </c>
      <c r="AO1790">
        <v>0</v>
      </c>
      <c r="AP1790">
        <v>0</v>
      </c>
      <c r="AQ1790">
        <v>3.8</v>
      </c>
      <c r="AR1790">
        <v>0</v>
      </c>
      <c r="AS1790">
        <v>0</v>
      </c>
      <c r="AT1790">
        <v>29.3</v>
      </c>
      <c r="AU1790">
        <v>0</v>
      </c>
      <c r="AV1790">
        <v>0</v>
      </c>
      <c r="AW1790">
        <v>396798</v>
      </c>
      <c r="AX1790">
        <v>9004</v>
      </c>
      <c r="AY1790">
        <v>88105</v>
      </c>
      <c r="AZ1790">
        <v>0</v>
      </c>
      <c r="BA1790">
        <v>18181.919999999998</v>
      </c>
      <c r="BB1790">
        <v>2.4</v>
      </c>
    </row>
    <row r="1791" spans="1:54" x14ac:dyDescent="0.3">
      <c r="A1791">
        <v>32027</v>
      </c>
      <c r="B1791" t="s">
        <v>384</v>
      </c>
      <c r="C1791" t="s">
        <v>382</v>
      </c>
      <c r="D1791">
        <v>6698</v>
      </c>
      <c r="E1791">
        <v>6753</v>
      </c>
      <c r="F1791">
        <v>-0.8</v>
      </c>
      <c r="G1791">
        <v>6753</v>
      </c>
      <c r="H1791">
        <v>4.5999999999999996</v>
      </c>
      <c r="I1791">
        <v>18.5</v>
      </c>
      <c r="J1791">
        <v>13.8</v>
      </c>
      <c r="K1791">
        <v>36.700000000000003</v>
      </c>
      <c r="L1791">
        <v>87.4</v>
      </c>
      <c r="M1791">
        <v>4.2</v>
      </c>
      <c r="N1791">
        <v>4.4000000000000004</v>
      </c>
      <c r="O1791">
        <v>1.2</v>
      </c>
      <c r="P1791">
        <v>0.3</v>
      </c>
      <c r="Q1791">
        <v>2.5</v>
      </c>
      <c r="R1791">
        <v>23.3</v>
      </c>
      <c r="S1791">
        <v>66.5</v>
      </c>
      <c r="T1791">
        <v>77.599999999999994</v>
      </c>
      <c r="U1791">
        <v>11.1</v>
      </c>
      <c r="V1791">
        <v>19.899999999999999</v>
      </c>
      <c r="W1791">
        <v>78.900000000000006</v>
      </c>
      <c r="X1791">
        <v>10.5</v>
      </c>
      <c r="Y1791">
        <v>725</v>
      </c>
      <c r="Z1791">
        <v>22.6</v>
      </c>
      <c r="AA1791">
        <v>2416</v>
      </c>
      <c r="AB1791">
        <v>66.3</v>
      </c>
      <c r="AC1791">
        <v>10.8</v>
      </c>
      <c r="AD1791">
        <v>138100</v>
      </c>
      <c r="AE1791">
        <v>2091</v>
      </c>
      <c r="AF1791">
        <v>2.34</v>
      </c>
      <c r="AG1791">
        <v>18203</v>
      </c>
      <c r="AH1791">
        <v>52101</v>
      </c>
      <c r="AI1791">
        <v>18</v>
      </c>
      <c r="AJ1791">
        <v>74</v>
      </c>
      <c r="AK1791">
        <v>1081</v>
      </c>
      <c r="AL1791">
        <v>7.6</v>
      </c>
      <c r="AM1791">
        <v>206</v>
      </c>
      <c r="AN1791">
        <v>223</v>
      </c>
      <c r="AO1791">
        <v>0</v>
      </c>
      <c r="AP1791">
        <v>0</v>
      </c>
      <c r="AQ1791">
        <v>0</v>
      </c>
      <c r="AR1791">
        <v>0</v>
      </c>
      <c r="AS1791">
        <v>0</v>
      </c>
      <c r="AT1791">
        <v>0</v>
      </c>
      <c r="AU1791">
        <v>0</v>
      </c>
      <c r="AV1791">
        <v>0</v>
      </c>
      <c r="AW1791">
        <v>43044</v>
      </c>
      <c r="AX1791">
        <v>6751</v>
      </c>
      <c r="AY1791">
        <v>9241</v>
      </c>
      <c r="AZ1791">
        <v>2</v>
      </c>
      <c r="BA1791">
        <v>6036.56</v>
      </c>
      <c r="BB1791">
        <v>1.1000000000000001</v>
      </c>
    </row>
    <row r="1792" spans="1:54" x14ac:dyDescent="0.3">
      <c r="A1792">
        <v>32029</v>
      </c>
      <c r="B1792" t="s">
        <v>383</v>
      </c>
      <c r="C1792" t="s">
        <v>382</v>
      </c>
      <c r="D1792">
        <v>3912</v>
      </c>
      <c r="E1792">
        <v>4010</v>
      </c>
      <c r="F1792">
        <v>-2.4</v>
      </c>
      <c r="G1792">
        <v>4010</v>
      </c>
      <c r="H1792">
        <v>2.2000000000000002</v>
      </c>
      <c r="I1792">
        <v>12.5</v>
      </c>
      <c r="J1792">
        <v>27.8</v>
      </c>
      <c r="K1792">
        <v>48</v>
      </c>
      <c r="L1792">
        <v>91.8</v>
      </c>
      <c r="M1792">
        <v>1.6</v>
      </c>
      <c r="N1792">
        <v>2</v>
      </c>
      <c r="O1792">
        <v>2.1</v>
      </c>
      <c r="P1792">
        <v>0.4</v>
      </c>
      <c r="Q1792">
        <v>1.9</v>
      </c>
      <c r="R1792">
        <v>7.8</v>
      </c>
      <c r="S1792">
        <v>84.6</v>
      </c>
      <c r="T1792">
        <v>89.7</v>
      </c>
      <c r="U1792">
        <v>3.9</v>
      </c>
      <c r="V1792">
        <v>5.5</v>
      </c>
      <c r="W1792">
        <v>93.9</v>
      </c>
      <c r="X1792">
        <v>21.5</v>
      </c>
      <c r="Y1792">
        <v>630</v>
      </c>
      <c r="Z1792">
        <v>26.6</v>
      </c>
      <c r="AA1792">
        <v>1985</v>
      </c>
      <c r="AB1792">
        <v>93.8</v>
      </c>
      <c r="AC1792">
        <v>2.6</v>
      </c>
      <c r="AD1792">
        <v>167700</v>
      </c>
      <c r="AE1792">
        <v>1843</v>
      </c>
      <c r="AF1792">
        <v>2.14</v>
      </c>
      <c r="AG1792">
        <v>33472</v>
      </c>
      <c r="AH1792">
        <v>61573</v>
      </c>
      <c r="AI1792">
        <v>11</v>
      </c>
      <c r="AJ1792">
        <v>81</v>
      </c>
      <c r="AK1792">
        <v>571</v>
      </c>
      <c r="AL1792">
        <v>0</v>
      </c>
      <c r="AM1792">
        <v>259</v>
      </c>
      <c r="AN1792">
        <v>0</v>
      </c>
      <c r="AO1792">
        <v>0</v>
      </c>
      <c r="AP1792">
        <v>0</v>
      </c>
      <c r="AQ1792">
        <v>0</v>
      </c>
      <c r="AR1792">
        <v>0</v>
      </c>
      <c r="AS1792">
        <v>0</v>
      </c>
      <c r="AT1792">
        <v>0</v>
      </c>
      <c r="AU1792">
        <v>0</v>
      </c>
      <c r="AV1792">
        <v>0</v>
      </c>
      <c r="AW1792">
        <v>6765</v>
      </c>
      <c r="AX1792">
        <v>1580</v>
      </c>
      <c r="AY1792">
        <v>4780</v>
      </c>
      <c r="AZ1792">
        <v>6</v>
      </c>
      <c r="BA1792">
        <v>262.92</v>
      </c>
      <c r="BB1792">
        <v>15.3</v>
      </c>
    </row>
    <row r="1793" spans="1:54" x14ac:dyDescent="0.3">
      <c r="A1793">
        <v>32031</v>
      </c>
      <c r="B1793" t="s">
        <v>381</v>
      </c>
      <c r="C1793" t="s">
        <v>382</v>
      </c>
      <c r="D1793">
        <v>440078</v>
      </c>
      <c r="E1793">
        <v>421427</v>
      </c>
      <c r="F1793">
        <v>4.4000000000000004</v>
      </c>
      <c r="G1793">
        <v>421407</v>
      </c>
      <c r="H1793">
        <v>6</v>
      </c>
      <c r="I1793">
        <v>22.4</v>
      </c>
      <c r="J1793">
        <v>14.6</v>
      </c>
      <c r="K1793">
        <v>49.7</v>
      </c>
      <c r="L1793">
        <v>85.3</v>
      </c>
      <c r="M1793">
        <v>2.6</v>
      </c>
      <c r="N1793">
        <v>2.1</v>
      </c>
      <c r="O1793">
        <v>5.8</v>
      </c>
      <c r="P1793">
        <v>0.7</v>
      </c>
      <c r="Q1793">
        <v>3.3</v>
      </c>
      <c r="R1793">
        <v>23.5</v>
      </c>
      <c r="S1793">
        <v>64.2</v>
      </c>
      <c r="T1793">
        <v>78.3</v>
      </c>
      <c r="U1793">
        <v>14.9</v>
      </c>
      <c r="V1793">
        <v>22.9</v>
      </c>
      <c r="W1793">
        <v>86.9</v>
      </c>
      <c r="X1793">
        <v>27.3</v>
      </c>
      <c r="Y1793">
        <v>36058</v>
      </c>
      <c r="Z1793">
        <v>21.5</v>
      </c>
      <c r="AA1793">
        <v>187142</v>
      </c>
      <c r="AB1793">
        <v>58</v>
      </c>
      <c r="AC1793">
        <v>28.5</v>
      </c>
      <c r="AD1793">
        <v>203300</v>
      </c>
      <c r="AE1793">
        <v>163198</v>
      </c>
      <c r="AF1793">
        <v>2.57</v>
      </c>
      <c r="AG1793">
        <v>28670</v>
      </c>
      <c r="AH1793">
        <v>53040</v>
      </c>
      <c r="AI1793">
        <v>15.1</v>
      </c>
      <c r="AJ1793">
        <v>11477</v>
      </c>
      <c r="AK1793">
        <v>167121</v>
      </c>
      <c r="AL1793">
        <v>2.2000000000000002</v>
      </c>
      <c r="AM1793">
        <v>29629</v>
      </c>
      <c r="AN1793">
        <v>40200</v>
      </c>
      <c r="AO1793">
        <v>1</v>
      </c>
      <c r="AP1793">
        <v>0.6</v>
      </c>
      <c r="AQ1793">
        <v>4.5999999999999996</v>
      </c>
      <c r="AR1793">
        <v>0</v>
      </c>
      <c r="AS1793">
        <v>5.2</v>
      </c>
      <c r="AT1793">
        <v>27.1</v>
      </c>
      <c r="AU1793">
        <v>0</v>
      </c>
      <c r="AV1793">
        <v>6317686</v>
      </c>
      <c r="AW1793">
        <v>6667427</v>
      </c>
      <c r="AX1793">
        <v>16409</v>
      </c>
      <c r="AY1793">
        <v>2399394</v>
      </c>
      <c r="AZ1793">
        <v>2210</v>
      </c>
      <c r="BA1793">
        <v>6302.37</v>
      </c>
      <c r="BB1793">
        <v>66.900000000000006</v>
      </c>
    </row>
    <row r="1794" spans="1:54" x14ac:dyDescent="0.3">
      <c r="A1794">
        <v>32033</v>
      </c>
      <c r="B1794" t="s">
        <v>1726</v>
      </c>
      <c r="C1794" t="s">
        <v>382</v>
      </c>
      <c r="D1794">
        <v>10034</v>
      </c>
      <c r="E1794">
        <v>10030</v>
      </c>
      <c r="F1794">
        <v>0</v>
      </c>
      <c r="G1794">
        <v>10030</v>
      </c>
      <c r="H1794">
        <v>6.3</v>
      </c>
      <c r="I1794">
        <v>21.5</v>
      </c>
      <c r="J1794">
        <v>15.1</v>
      </c>
      <c r="K1794">
        <v>42.7</v>
      </c>
      <c r="L1794">
        <v>86.8</v>
      </c>
      <c r="M1794">
        <v>4.8</v>
      </c>
      <c r="N1794">
        <v>4.7</v>
      </c>
      <c r="O1794">
        <v>1.1000000000000001</v>
      </c>
      <c r="P1794">
        <v>0.2</v>
      </c>
      <c r="Q1794">
        <v>2.5</v>
      </c>
      <c r="R1794">
        <v>14.9</v>
      </c>
      <c r="S1794">
        <v>73.5</v>
      </c>
      <c r="T1794">
        <v>83</v>
      </c>
      <c r="U1794">
        <v>2.4</v>
      </c>
      <c r="V1794">
        <v>5.9</v>
      </c>
      <c r="W1794">
        <v>86</v>
      </c>
      <c r="X1794">
        <v>13.8</v>
      </c>
      <c r="Y1794">
        <v>1168</v>
      </c>
      <c r="Z1794">
        <v>21.4</v>
      </c>
      <c r="AA1794">
        <v>4436</v>
      </c>
      <c r="AB1794">
        <v>70.900000000000006</v>
      </c>
      <c r="AC1794">
        <v>6.8</v>
      </c>
      <c r="AD1794">
        <v>113800</v>
      </c>
      <c r="AE1794">
        <v>3357</v>
      </c>
      <c r="AF1794">
        <v>2.74</v>
      </c>
      <c r="AG1794">
        <v>24435</v>
      </c>
      <c r="AH1794">
        <v>48586</v>
      </c>
      <c r="AI1794">
        <v>12.9</v>
      </c>
      <c r="AJ1794">
        <v>185</v>
      </c>
      <c r="AK1794">
        <v>2639</v>
      </c>
      <c r="AL1794">
        <v>-7.5</v>
      </c>
      <c r="AM1794">
        <v>500</v>
      </c>
      <c r="AN1794">
        <v>893</v>
      </c>
      <c r="AO1794">
        <v>0</v>
      </c>
      <c r="AP1794">
        <v>0</v>
      </c>
      <c r="AQ1794">
        <v>0</v>
      </c>
      <c r="AR1794">
        <v>0</v>
      </c>
      <c r="AS1794">
        <v>0</v>
      </c>
      <c r="AT1794">
        <v>0</v>
      </c>
      <c r="AU1794">
        <v>0</v>
      </c>
      <c r="AV1794">
        <v>0</v>
      </c>
      <c r="AW1794">
        <v>88805</v>
      </c>
      <c r="AX1794">
        <v>9748</v>
      </c>
      <c r="AY1794">
        <v>22035</v>
      </c>
      <c r="AZ1794">
        <v>3</v>
      </c>
      <c r="BA1794">
        <v>8875.65</v>
      </c>
      <c r="BB1794">
        <v>1.1000000000000001</v>
      </c>
    </row>
    <row r="1795" spans="1:54" x14ac:dyDescent="0.3">
      <c r="A1795">
        <v>32510</v>
      </c>
      <c r="B1795" t="s">
        <v>391</v>
      </c>
      <c r="C1795" t="s">
        <v>382</v>
      </c>
      <c r="D1795">
        <v>54522</v>
      </c>
      <c r="E1795">
        <v>55274</v>
      </c>
      <c r="F1795">
        <v>-1.4</v>
      </c>
      <c r="G1795">
        <v>55274</v>
      </c>
      <c r="H1795">
        <v>5.2</v>
      </c>
      <c r="I1795">
        <v>20.5</v>
      </c>
      <c r="J1795">
        <v>19.2</v>
      </c>
      <c r="K1795">
        <v>48.9</v>
      </c>
      <c r="L1795">
        <v>89.5</v>
      </c>
      <c r="M1795">
        <v>2.2000000000000002</v>
      </c>
      <c r="N1795">
        <v>2.7</v>
      </c>
      <c r="O1795">
        <v>2.2999999999999998</v>
      </c>
      <c r="P1795">
        <v>0.3</v>
      </c>
      <c r="Q1795">
        <v>2.9</v>
      </c>
      <c r="R1795">
        <v>22.8</v>
      </c>
      <c r="S1795">
        <v>68.8</v>
      </c>
      <c r="T1795">
        <v>79.099999999999994</v>
      </c>
      <c r="U1795">
        <v>11</v>
      </c>
      <c r="V1795">
        <v>19.399999999999999</v>
      </c>
      <c r="W1795">
        <v>86.4</v>
      </c>
      <c r="X1795">
        <v>20.100000000000001</v>
      </c>
      <c r="Y1795">
        <v>6232</v>
      </c>
      <c r="Z1795">
        <v>16.600000000000001</v>
      </c>
      <c r="AA1795">
        <v>23464</v>
      </c>
      <c r="AB1795">
        <v>58.1</v>
      </c>
      <c r="AC1795">
        <v>26.7</v>
      </c>
      <c r="AD1795">
        <v>198900</v>
      </c>
      <c r="AE1795">
        <v>21186</v>
      </c>
      <c r="AF1795">
        <v>2.5</v>
      </c>
      <c r="AG1795">
        <v>26264</v>
      </c>
      <c r="AH1795">
        <v>51957</v>
      </c>
      <c r="AI1795">
        <v>16.2</v>
      </c>
      <c r="AJ1795">
        <v>1935</v>
      </c>
      <c r="AK1795">
        <v>20226</v>
      </c>
      <c r="AL1795">
        <v>-5.9</v>
      </c>
      <c r="AM1795">
        <v>4878</v>
      </c>
      <c r="AN1795">
        <v>8470</v>
      </c>
      <c r="AO1795">
        <v>0.6</v>
      </c>
      <c r="AP1795">
        <v>0.6</v>
      </c>
      <c r="AQ1795">
        <v>3.1</v>
      </c>
      <c r="AR1795">
        <v>0</v>
      </c>
      <c r="AS1795">
        <v>5.2</v>
      </c>
      <c r="AT1795">
        <v>20</v>
      </c>
      <c r="AU1795">
        <v>621630</v>
      </c>
      <c r="AV1795">
        <v>0</v>
      </c>
      <c r="AW1795">
        <v>991506</v>
      </c>
      <c r="AX1795">
        <v>18025</v>
      </c>
      <c r="AY1795">
        <v>127696</v>
      </c>
      <c r="AZ1795">
        <v>35</v>
      </c>
      <c r="BA1795">
        <v>144.66</v>
      </c>
      <c r="BB1795">
        <v>382.1</v>
      </c>
    </row>
    <row r="1796" spans="1:54" x14ac:dyDescent="0.3">
      <c r="A1796">
        <v>33000</v>
      </c>
      <c r="B1796" t="s">
        <v>969</v>
      </c>
      <c r="D1796">
        <v>1326813</v>
      </c>
      <c r="E1796">
        <v>1316466</v>
      </c>
      <c r="F1796">
        <v>0.8</v>
      </c>
      <c r="G1796">
        <v>1316470</v>
      </c>
      <c r="H1796">
        <v>4.9000000000000004</v>
      </c>
      <c r="I1796">
        <v>20.100000000000001</v>
      </c>
      <c r="J1796">
        <v>15.9</v>
      </c>
      <c r="K1796">
        <v>50.6</v>
      </c>
      <c r="L1796">
        <v>94</v>
      </c>
      <c r="M1796">
        <v>1.5</v>
      </c>
      <c r="N1796">
        <v>0.3</v>
      </c>
      <c r="O1796">
        <v>2.5</v>
      </c>
      <c r="P1796">
        <v>0</v>
      </c>
      <c r="Q1796">
        <v>1.6</v>
      </c>
      <c r="R1796">
        <v>3.3</v>
      </c>
      <c r="S1796">
        <v>91.3</v>
      </c>
      <c r="T1796">
        <v>86.5</v>
      </c>
      <c r="U1796">
        <v>5.4</v>
      </c>
      <c r="V1796">
        <v>8</v>
      </c>
      <c r="W1796">
        <v>91.8</v>
      </c>
      <c r="X1796">
        <v>33.700000000000003</v>
      </c>
      <c r="Y1796">
        <v>112790</v>
      </c>
      <c r="Z1796">
        <v>26.3</v>
      </c>
      <c r="AA1796">
        <v>619856</v>
      </c>
      <c r="AB1796">
        <v>71.400000000000006</v>
      </c>
      <c r="AC1796">
        <v>25.6</v>
      </c>
      <c r="AD1796">
        <v>239900</v>
      </c>
      <c r="AE1796">
        <v>518245</v>
      </c>
      <c r="AF1796">
        <v>2.4700000000000002</v>
      </c>
      <c r="AG1796">
        <v>33134</v>
      </c>
      <c r="AH1796">
        <v>64916</v>
      </c>
      <c r="AI1796">
        <v>8.6999999999999993</v>
      </c>
      <c r="AJ1796">
        <v>37185</v>
      </c>
      <c r="AK1796">
        <v>551793</v>
      </c>
      <c r="AL1796">
        <v>0.5</v>
      </c>
      <c r="AM1796">
        <v>101795</v>
      </c>
      <c r="AN1796">
        <v>137815</v>
      </c>
      <c r="AO1796">
        <v>0.5</v>
      </c>
      <c r="AP1796">
        <v>0.4</v>
      </c>
      <c r="AQ1796">
        <v>1.6</v>
      </c>
      <c r="AR1796">
        <v>0</v>
      </c>
      <c r="AS1796">
        <v>1</v>
      </c>
      <c r="AT1796">
        <v>25.8</v>
      </c>
      <c r="AU1796">
        <v>18592406</v>
      </c>
      <c r="AV1796">
        <v>14564458</v>
      </c>
      <c r="AW1796">
        <v>25353874</v>
      </c>
      <c r="AX1796">
        <v>19246</v>
      </c>
      <c r="AY1796">
        <v>2630968</v>
      </c>
      <c r="AZ1796">
        <v>3403</v>
      </c>
      <c r="BA1796">
        <v>8952.65</v>
      </c>
      <c r="BB1796">
        <v>147</v>
      </c>
    </row>
    <row r="1797" spans="1:54" x14ac:dyDescent="0.3">
      <c r="A1797">
        <v>33001</v>
      </c>
      <c r="B1797" t="s">
        <v>393</v>
      </c>
      <c r="C1797" t="s">
        <v>394</v>
      </c>
      <c r="D1797">
        <v>60305</v>
      </c>
      <c r="E1797">
        <v>60092</v>
      </c>
      <c r="F1797">
        <v>0.4</v>
      </c>
      <c r="G1797">
        <v>60088</v>
      </c>
      <c r="H1797">
        <v>4.7</v>
      </c>
      <c r="I1797">
        <v>19.5</v>
      </c>
      <c r="J1797">
        <v>19.899999999999999</v>
      </c>
      <c r="K1797">
        <v>50.8</v>
      </c>
      <c r="L1797">
        <v>96.4</v>
      </c>
      <c r="M1797">
        <v>0.8</v>
      </c>
      <c r="N1797">
        <v>0.3</v>
      </c>
      <c r="O1797">
        <v>1.2</v>
      </c>
      <c r="P1797">
        <v>0</v>
      </c>
      <c r="Q1797">
        <v>1.4</v>
      </c>
      <c r="R1797">
        <v>1.6</v>
      </c>
      <c r="S1797">
        <v>95</v>
      </c>
      <c r="T1797">
        <v>89.3</v>
      </c>
      <c r="U1797">
        <v>3.2</v>
      </c>
      <c r="V1797">
        <v>3.9</v>
      </c>
      <c r="W1797">
        <v>90.6</v>
      </c>
      <c r="X1797">
        <v>28</v>
      </c>
      <c r="Y1797">
        <v>6380</v>
      </c>
      <c r="Z1797">
        <v>27.3</v>
      </c>
      <c r="AA1797">
        <v>37672</v>
      </c>
      <c r="AB1797">
        <v>75.099999999999994</v>
      </c>
      <c r="AC1797">
        <v>17.8</v>
      </c>
      <c r="AD1797">
        <v>219900</v>
      </c>
      <c r="AE1797">
        <v>25049</v>
      </c>
      <c r="AF1797">
        <v>2.37</v>
      </c>
      <c r="AG1797">
        <v>30518</v>
      </c>
      <c r="AH1797">
        <v>58654</v>
      </c>
      <c r="AI1797">
        <v>9.9</v>
      </c>
      <c r="AJ1797">
        <v>1763</v>
      </c>
      <c r="AK1797">
        <v>20289</v>
      </c>
      <c r="AL1797">
        <v>-0.3</v>
      </c>
      <c r="AM1797">
        <v>5524</v>
      </c>
      <c r="AN1797">
        <v>7187</v>
      </c>
      <c r="AO1797">
        <v>0</v>
      </c>
      <c r="AP1797">
        <v>0</v>
      </c>
      <c r="AQ1797">
        <v>0.8</v>
      </c>
      <c r="AR1797">
        <v>0</v>
      </c>
      <c r="AS1797">
        <v>0</v>
      </c>
      <c r="AT1797">
        <v>23.7</v>
      </c>
      <c r="AU1797">
        <v>687068</v>
      </c>
      <c r="AV1797">
        <v>0</v>
      </c>
      <c r="AW1797">
        <v>1348651</v>
      </c>
      <c r="AX1797">
        <v>22099</v>
      </c>
      <c r="AY1797">
        <v>151572</v>
      </c>
      <c r="AZ1797">
        <v>198</v>
      </c>
      <c r="BA1797">
        <v>400.23</v>
      </c>
      <c r="BB1797">
        <v>150.1</v>
      </c>
    </row>
    <row r="1798" spans="1:54" x14ac:dyDescent="0.3">
      <c r="A1798">
        <v>33003</v>
      </c>
      <c r="B1798" t="s">
        <v>124</v>
      </c>
      <c r="C1798" t="s">
        <v>394</v>
      </c>
      <c r="D1798">
        <v>47399</v>
      </c>
      <c r="E1798">
        <v>47820</v>
      </c>
      <c r="F1798">
        <v>-0.9</v>
      </c>
      <c r="G1798">
        <v>47818</v>
      </c>
      <c r="H1798">
        <v>3.8</v>
      </c>
      <c r="I1798">
        <v>16.8</v>
      </c>
      <c r="J1798">
        <v>24.5</v>
      </c>
      <c r="K1798">
        <v>50.4</v>
      </c>
      <c r="L1798">
        <v>97.3</v>
      </c>
      <c r="M1798">
        <v>0.5</v>
      </c>
      <c r="N1798">
        <v>0.3</v>
      </c>
      <c r="O1798">
        <v>0.7</v>
      </c>
      <c r="P1798">
        <v>0</v>
      </c>
      <c r="Q1798">
        <v>1.2</v>
      </c>
      <c r="R1798">
        <v>1.4</v>
      </c>
      <c r="S1798">
        <v>96.1</v>
      </c>
      <c r="T1798">
        <v>89.1</v>
      </c>
      <c r="U1798">
        <v>3</v>
      </c>
      <c r="V1798">
        <v>2.9</v>
      </c>
      <c r="W1798">
        <v>91.9</v>
      </c>
      <c r="X1798">
        <v>31.2</v>
      </c>
      <c r="Y1798">
        <v>5757</v>
      </c>
      <c r="Z1798">
        <v>25</v>
      </c>
      <c r="AA1798">
        <v>40232</v>
      </c>
      <c r="AB1798">
        <v>80.599999999999994</v>
      </c>
      <c r="AC1798">
        <v>15</v>
      </c>
      <c r="AD1798">
        <v>226200</v>
      </c>
      <c r="AE1798">
        <v>20922</v>
      </c>
      <c r="AF1798">
        <v>2.25</v>
      </c>
      <c r="AG1798">
        <v>31558</v>
      </c>
      <c r="AH1798">
        <v>50866</v>
      </c>
      <c r="AI1798">
        <v>10.1</v>
      </c>
      <c r="AJ1798">
        <v>1834</v>
      </c>
      <c r="AK1798">
        <v>16624</v>
      </c>
      <c r="AL1798">
        <v>-0.9</v>
      </c>
      <c r="AM1798">
        <v>5384</v>
      </c>
      <c r="AN1798">
        <v>7392</v>
      </c>
      <c r="AO1798">
        <v>0</v>
      </c>
      <c r="AP1798">
        <v>0</v>
      </c>
      <c r="AQ1798">
        <v>0.9</v>
      </c>
      <c r="AR1798">
        <v>0</v>
      </c>
      <c r="AS1798">
        <v>0.4</v>
      </c>
      <c r="AT1798">
        <v>19.600000000000001</v>
      </c>
      <c r="AU1798">
        <v>213380</v>
      </c>
      <c r="AV1798">
        <v>0</v>
      </c>
      <c r="AW1798">
        <v>889015</v>
      </c>
      <c r="AX1798">
        <v>18569</v>
      </c>
      <c r="AY1798">
        <v>214906</v>
      </c>
      <c r="AZ1798">
        <v>197</v>
      </c>
      <c r="BA1798">
        <v>931.06</v>
      </c>
      <c r="BB1798">
        <v>51.4</v>
      </c>
    </row>
    <row r="1799" spans="1:54" x14ac:dyDescent="0.3">
      <c r="A1799">
        <v>33005</v>
      </c>
      <c r="B1799" t="s">
        <v>396</v>
      </c>
      <c r="C1799" t="s">
        <v>394</v>
      </c>
      <c r="D1799">
        <v>76115</v>
      </c>
      <c r="E1799">
        <v>77117</v>
      </c>
      <c r="F1799">
        <v>-1.3</v>
      </c>
      <c r="G1799">
        <v>77117</v>
      </c>
      <c r="H1799">
        <v>4.7</v>
      </c>
      <c r="I1799">
        <v>18.600000000000001</v>
      </c>
      <c r="J1799">
        <v>17.3</v>
      </c>
      <c r="K1799">
        <v>51.1</v>
      </c>
      <c r="L1799">
        <v>95.9</v>
      </c>
      <c r="M1799">
        <v>0.8</v>
      </c>
      <c r="N1799">
        <v>0.3</v>
      </c>
      <c r="O1799">
        <v>1.4</v>
      </c>
      <c r="P1799">
        <v>0</v>
      </c>
      <c r="Q1799">
        <v>1.5</v>
      </c>
      <c r="R1799">
        <v>1.7</v>
      </c>
      <c r="S1799">
        <v>94.5</v>
      </c>
      <c r="T1799">
        <v>82.8</v>
      </c>
      <c r="U1799">
        <v>2.8</v>
      </c>
      <c r="V1799">
        <v>3.2</v>
      </c>
      <c r="W1799">
        <v>91.4</v>
      </c>
      <c r="X1799">
        <v>30.4</v>
      </c>
      <c r="Y1799">
        <v>7261</v>
      </c>
      <c r="Z1799">
        <v>21.7</v>
      </c>
      <c r="AA1799">
        <v>34813</v>
      </c>
      <c r="AB1799">
        <v>71.3</v>
      </c>
      <c r="AC1799">
        <v>23.5</v>
      </c>
      <c r="AD1799">
        <v>195400</v>
      </c>
      <c r="AE1799">
        <v>30458</v>
      </c>
      <c r="AF1799">
        <v>2.36</v>
      </c>
      <c r="AG1799">
        <v>27874</v>
      </c>
      <c r="AH1799">
        <v>55155</v>
      </c>
      <c r="AI1799">
        <v>11.4</v>
      </c>
      <c r="AJ1799">
        <v>1905</v>
      </c>
      <c r="AK1799">
        <v>27313</v>
      </c>
      <c r="AL1799">
        <v>-2.6</v>
      </c>
      <c r="AM1799">
        <v>5837</v>
      </c>
      <c r="AN1799">
        <v>8144</v>
      </c>
      <c r="AO1799">
        <v>0</v>
      </c>
      <c r="AP1799">
        <v>0</v>
      </c>
      <c r="AQ1799">
        <v>0</v>
      </c>
      <c r="AR1799">
        <v>0</v>
      </c>
      <c r="AS1799">
        <v>0.6</v>
      </c>
      <c r="AT1799">
        <v>22.6</v>
      </c>
      <c r="AU1799">
        <v>1095187</v>
      </c>
      <c r="AV1799">
        <v>0</v>
      </c>
      <c r="AW1799">
        <v>1649001</v>
      </c>
      <c r="AX1799">
        <v>21293</v>
      </c>
      <c r="AY1799">
        <v>110289</v>
      </c>
      <c r="AZ1799">
        <v>141</v>
      </c>
      <c r="BA1799">
        <v>706.66</v>
      </c>
      <c r="BB1799">
        <v>109.1</v>
      </c>
    </row>
    <row r="1800" spans="1:54" x14ac:dyDescent="0.3">
      <c r="A1800">
        <v>33007</v>
      </c>
      <c r="B1800" t="s">
        <v>1727</v>
      </c>
      <c r="C1800" t="s">
        <v>394</v>
      </c>
      <c r="D1800">
        <v>31653</v>
      </c>
      <c r="E1800">
        <v>33052</v>
      </c>
      <c r="F1800">
        <v>-4.2</v>
      </c>
      <c r="G1800">
        <v>33055</v>
      </c>
      <c r="H1800">
        <v>4.2</v>
      </c>
      <c r="I1800">
        <v>17.7</v>
      </c>
      <c r="J1800">
        <v>21.8</v>
      </c>
      <c r="K1800">
        <v>49</v>
      </c>
      <c r="L1800">
        <v>96.9</v>
      </c>
      <c r="M1800">
        <v>0.7</v>
      </c>
      <c r="N1800">
        <v>0.5</v>
      </c>
      <c r="O1800">
        <v>0.6</v>
      </c>
      <c r="P1800">
        <v>0</v>
      </c>
      <c r="Q1800">
        <v>1.4</v>
      </c>
      <c r="R1800">
        <v>1.7</v>
      </c>
      <c r="S1800">
        <v>95.4</v>
      </c>
      <c r="T1800">
        <v>86.6</v>
      </c>
      <c r="U1800">
        <v>3.2</v>
      </c>
      <c r="V1800">
        <v>12.9</v>
      </c>
      <c r="W1800">
        <v>85.5</v>
      </c>
      <c r="X1800">
        <v>17.3</v>
      </c>
      <c r="Y1800">
        <v>3650</v>
      </c>
      <c r="Z1800">
        <v>21.6</v>
      </c>
      <c r="AA1800">
        <v>21263</v>
      </c>
      <c r="AB1800">
        <v>71</v>
      </c>
      <c r="AC1800">
        <v>21</v>
      </c>
      <c r="AD1800">
        <v>128500</v>
      </c>
      <c r="AE1800">
        <v>14531</v>
      </c>
      <c r="AF1800">
        <v>2.15</v>
      </c>
      <c r="AG1800">
        <v>24367</v>
      </c>
      <c r="AH1800">
        <v>41985</v>
      </c>
      <c r="AI1800">
        <v>13.4</v>
      </c>
      <c r="AJ1800">
        <v>854</v>
      </c>
      <c r="AK1800">
        <v>9065</v>
      </c>
      <c r="AL1800">
        <v>-2.2000000000000002</v>
      </c>
      <c r="AM1800">
        <v>2227</v>
      </c>
      <c r="AN1800">
        <v>3470</v>
      </c>
      <c r="AO1800">
        <v>0</v>
      </c>
      <c r="AP1800">
        <v>0</v>
      </c>
      <c r="AQ1800">
        <v>0</v>
      </c>
      <c r="AR1800">
        <v>0</v>
      </c>
      <c r="AS1800">
        <v>0</v>
      </c>
      <c r="AT1800">
        <v>0</v>
      </c>
      <c r="AU1800">
        <v>295901</v>
      </c>
      <c r="AV1800">
        <v>0</v>
      </c>
      <c r="AW1800">
        <v>602906</v>
      </c>
      <c r="AX1800">
        <v>18656</v>
      </c>
      <c r="AY1800">
        <v>85674</v>
      </c>
      <c r="AZ1800">
        <v>56</v>
      </c>
      <c r="BA1800">
        <v>1794.69</v>
      </c>
      <c r="BB1800">
        <v>18.399999999999999</v>
      </c>
    </row>
    <row r="1801" spans="1:54" x14ac:dyDescent="0.3">
      <c r="A1801">
        <v>33009</v>
      </c>
      <c r="B1801" t="s">
        <v>397</v>
      </c>
      <c r="C1801" t="s">
        <v>394</v>
      </c>
      <c r="D1801">
        <v>89658</v>
      </c>
      <c r="E1801">
        <v>89114</v>
      </c>
      <c r="F1801">
        <v>0.6</v>
      </c>
      <c r="G1801">
        <v>89118</v>
      </c>
      <c r="H1801">
        <v>4.3</v>
      </c>
      <c r="I1801">
        <v>17.2</v>
      </c>
      <c r="J1801">
        <v>18</v>
      </c>
      <c r="K1801">
        <v>50.7</v>
      </c>
      <c r="L1801">
        <v>93.1</v>
      </c>
      <c r="M1801">
        <v>1.1000000000000001</v>
      </c>
      <c r="N1801">
        <v>0.4</v>
      </c>
      <c r="O1801">
        <v>3.5</v>
      </c>
      <c r="P1801">
        <v>0</v>
      </c>
      <c r="Q1801">
        <v>1.9</v>
      </c>
      <c r="R1801">
        <v>2.2000000000000002</v>
      </c>
      <c r="S1801">
        <v>91.2</v>
      </c>
      <c r="T1801">
        <v>84.2</v>
      </c>
      <c r="U1801">
        <v>5.8</v>
      </c>
      <c r="V1801">
        <v>7.1</v>
      </c>
      <c r="W1801">
        <v>91.6</v>
      </c>
      <c r="X1801">
        <v>37.700000000000003</v>
      </c>
      <c r="Y1801">
        <v>7786</v>
      </c>
      <c r="Z1801">
        <v>21.8</v>
      </c>
      <c r="AA1801">
        <v>51624</v>
      </c>
      <c r="AB1801">
        <v>69</v>
      </c>
      <c r="AC1801">
        <v>20.5</v>
      </c>
      <c r="AD1801">
        <v>212000</v>
      </c>
      <c r="AE1801">
        <v>35111</v>
      </c>
      <c r="AF1801">
        <v>2.35</v>
      </c>
      <c r="AG1801">
        <v>30738</v>
      </c>
      <c r="AH1801">
        <v>54912</v>
      </c>
      <c r="AI1801">
        <v>11.2</v>
      </c>
      <c r="AJ1801">
        <v>2867</v>
      </c>
      <c r="AK1801">
        <v>47625</v>
      </c>
      <c r="AL1801">
        <v>1.2</v>
      </c>
      <c r="AM1801">
        <v>7890</v>
      </c>
      <c r="AN1801">
        <v>11174</v>
      </c>
      <c r="AO1801">
        <v>0</v>
      </c>
      <c r="AP1801">
        <v>0</v>
      </c>
      <c r="AQ1801">
        <v>0</v>
      </c>
      <c r="AR1801">
        <v>0</v>
      </c>
      <c r="AS1801">
        <v>0.3</v>
      </c>
      <c r="AT1801">
        <v>24</v>
      </c>
      <c r="AU1801">
        <v>1314279</v>
      </c>
      <c r="AV1801">
        <v>0</v>
      </c>
      <c r="AW1801">
        <v>1961272</v>
      </c>
      <c r="AX1801">
        <v>22919</v>
      </c>
      <c r="AY1801">
        <v>272818</v>
      </c>
      <c r="AZ1801">
        <v>187</v>
      </c>
      <c r="BA1801">
        <v>1708.75</v>
      </c>
      <c r="BB1801">
        <v>52.2</v>
      </c>
    </row>
    <row r="1802" spans="1:54" x14ac:dyDescent="0.3">
      <c r="A1802">
        <v>33011</v>
      </c>
      <c r="B1802" t="s">
        <v>398</v>
      </c>
      <c r="C1802" t="s">
        <v>394</v>
      </c>
      <c r="D1802">
        <v>405184</v>
      </c>
      <c r="E1802">
        <v>400721</v>
      </c>
      <c r="F1802">
        <v>1.1000000000000001</v>
      </c>
      <c r="G1802">
        <v>400721</v>
      </c>
      <c r="H1802">
        <v>5.4</v>
      </c>
      <c r="I1802">
        <v>21.7</v>
      </c>
      <c r="J1802">
        <v>13.9</v>
      </c>
      <c r="K1802">
        <v>50.4</v>
      </c>
      <c r="L1802">
        <v>91.4</v>
      </c>
      <c r="M1802">
        <v>2.6</v>
      </c>
      <c r="N1802">
        <v>0.3</v>
      </c>
      <c r="O1802">
        <v>3.8</v>
      </c>
      <c r="P1802">
        <v>0.1</v>
      </c>
      <c r="Q1802">
        <v>1.8</v>
      </c>
      <c r="R1802">
        <v>6</v>
      </c>
      <c r="S1802">
        <v>86.4</v>
      </c>
      <c r="T1802">
        <v>86.6</v>
      </c>
      <c r="U1802">
        <v>8.5</v>
      </c>
      <c r="V1802">
        <v>12.9</v>
      </c>
      <c r="W1802">
        <v>90.8</v>
      </c>
      <c r="X1802">
        <v>35</v>
      </c>
      <c r="Y1802">
        <v>30692</v>
      </c>
      <c r="Z1802">
        <v>26.7</v>
      </c>
      <c r="AA1802">
        <v>167418</v>
      </c>
      <c r="AB1802">
        <v>67.400000000000006</v>
      </c>
      <c r="AC1802">
        <v>35.1</v>
      </c>
      <c r="AD1802">
        <v>249900</v>
      </c>
      <c r="AE1802">
        <v>154324</v>
      </c>
      <c r="AF1802">
        <v>2.5499999999999998</v>
      </c>
      <c r="AG1802">
        <v>34390</v>
      </c>
      <c r="AH1802">
        <v>69829</v>
      </c>
      <c r="AI1802">
        <v>8.6</v>
      </c>
      <c r="AJ1802">
        <v>10764</v>
      </c>
      <c r="AK1802">
        <v>173304</v>
      </c>
      <c r="AL1802">
        <v>1.7</v>
      </c>
      <c r="AM1802">
        <v>27576</v>
      </c>
      <c r="AN1802">
        <v>37748</v>
      </c>
      <c r="AO1802">
        <v>0.9</v>
      </c>
      <c r="AP1802">
        <v>0</v>
      </c>
      <c r="AQ1802">
        <v>2.7</v>
      </c>
      <c r="AR1802">
        <v>0.1</v>
      </c>
      <c r="AS1802">
        <v>2</v>
      </c>
      <c r="AT1802">
        <v>26.3</v>
      </c>
      <c r="AU1802">
        <v>7707601</v>
      </c>
      <c r="AV1802">
        <v>3873122</v>
      </c>
      <c r="AW1802">
        <v>7647259</v>
      </c>
      <c r="AX1802">
        <v>18989</v>
      </c>
      <c r="AY1802">
        <v>732310</v>
      </c>
      <c r="AZ1802">
        <v>968</v>
      </c>
      <c r="BA1802">
        <v>876.14</v>
      </c>
      <c r="BB1802">
        <v>457.4</v>
      </c>
    </row>
    <row r="1803" spans="1:54" x14ac:dyDescent="0.3">
      <c r="A1803">
        <v>33013</v>
      </c>
      <c r="B1803" t="s">
        <v>399</v>
      </c>
      <c r="C1803" t="s">
        <v>394</v>
      </c>
      <c r="D1803">
        <v>147171</v>
      </c>
      <c r="E1803">
        <v>146442</v>
      </c>
      <c r="F1803">
        <v>0.5</v>
      </c>
      <c r="G1803">
        <v>146445</v>
      </c>
      <c r="H1803">
        <v>4.8</v>
      </c>
      <c r="I1803">
        <v>19.899999999999999</v>
      </c>
      <c r="J1803">
        <v>16.100000000000001</v>
      </c>
      <c r="K1803">
        <v>50.7</v>
      </c>
      <c r="L1803">
        <v>95</v>
      </c>
      <c r="M1803">
        <v>1.4</v>
      </c>
      <c r="N1803">
        <v>0.3</v>
      </c>
      <c r="O1803">
        <v>1.9</v>
      </c>
      <c r="P1803">
        <v>0</v>
      </c>
      <c r="Q1803">
        <v>1.4</v>
      </c>
      <c r="R1803">
        <v>1.9</v>
      </c>
      <c r="S1803">
        <v>93.4</v>
      </c>
      <c r="T1803">
        <v>86.7</v>
      </c>
      <c r="U1803">
        <v>3.9</v>
      </c>
      <c r="V1803">
        <v>5.2</v>
      </c>
      <c r="W1803">
        <v>92.1</v>
      </c>
      <c r="X1803">
        <v>33.299999999999997</v>
      </c>
      <c r="Y1803">
        <v>12976</v>
      </c>
      <c r="Z1803">
        <v>25.7</v>
      </c>
      <c r="AA1803">
        <v>63643</v>
      </c>
      <c r="AB1803">
        <v>72.2</v>
      </c>
      <c r="AC1803">
        <v>24.4</v>
      </c>
      <c r="AD1803">
        <v>231000</v>
      </c>
      <c r="AE1803">
        <v>56812</v>
      </c>
      <c r="AF1803">
        <v>2.4700000000000002</v>
      </c>
      <c r="AG1803">
        <v>31310</v>
      </c>
      <c r="AH1803">
        <v>65353</v>
      </c>
      <c r="AI1803">
        <v>8.6999999999999993</v>
      </c>
      <c r="AJ1803">
        <v>4031</v>
      </c>
      <c r="AK1803">
        <v>60018</v>
      </c>
      <c r="AL1803">
        <v>-0.9</v>
      </c>
      <c r="AM1803">
        <v>10928</v>
      </c>
      <c r="AN1803">
        <v>15444</v>
      </c>
      <c r="AO1803">
        <v>0</v>
      </c>
      <c r="AP1803">
        <v>0</v>
      </c>
      <c r="AQ1803">
        <v>1.2</v>
      </c>
      <c r="AR1803">
        <v>0</v>
      </c>
      <c r="AS1803">
        <v>0.9</v>
      </c>
      <c r="AT1803">
        <v>24.6</v>
      </c>
      <c r="AU1803">
        <v>1539636</v>
      </c>
      <c r="AV1803">
        <v>2812352</v>
      </c>
      <c r="AW1803">
        <v>2605617</v>
      </c>
      <c r="AX1803">
        <v>17536</v>
      </c>
      <c r="AY1803">
        <v>223534</v>
      </c>
      <c r="AZ1803">
        <v>312</v>
      </c>
      <c r="BA1803">
        <v>934.12</v>
      </c>
      <c r="BB1803">
        <v>156.80000000000001</v>
      </c>
    </row>
    <row r="1804" spans="1:54" x14ac:dyDescent="0.3">
      <c r="A1804">
        <v>33015</v>
      </c>
      <c r="B1804" t="s">
        <v>400</v>
      </c>
      <c r="C1804" t="s">
        <v>394</v>
      </c>
      <c r="D1804">
        <v>300621</v>
      </c>
      <c r="E1804">
        <v>295220</v>
      </c>
      <c r="F1804">
        <v>1.8</v>
      </c>
      <c r="G1804">
        <v>295223</v>
      </c>
      <c r="H1804">
        <v>4.5999999999999996</v>
      </c>
      <c r="I1804">
        <v>20.6</v>
      </c>
      <c r="J1804">
        <v>15.2</v>
      </c>
      <c r="K1804">
        <v>50.5</v>
      </c>
      <c r="L1804">
        <v>95.5</v>
      </c>
      <c r="M1804">
        <v>0.9</v>
      </c>
      <c r="N1804">
        <v>0.2</v>
      </c>
      <c r="O1804">
        <v>1.9</v>
      </c>
      <c r="P1804">
        <v>0</v>
      </c>
      <c r="Q1804">
        <v>1.4</v>
      </c>
      <c r="R1804">
        <v>2.6</v>
      </c>
      <c r="S1804">
        <v>93.3</v>
      </c>
      <c r="T1804">
        <v>89.6</v>
      </c>
      <c r="U1804">
        <v>4.5</v>
      </c>
      <c r="V1804">
        <v>6.5</v>
      </c>
      <c r="W1804">
        <v>94.5</v>
      </c>
      <c r="X1804">
        <v>37.200000000000003</v>
      </c>
      <c r="Y1804">
        <v>23377</v>
      </c>
      <c r="Z1804">
        <v>29.1</v>
      </c>
      <c r="AA1804">
        <v>128444</v>
      </c>
      <c r="AB1804">
        <v>76.8</v>
      </c>
      <c r="AC1804">
        <v>21.7</v>
      </c>
      <c r="AD1804">
        <v>282100</v>
      </c>
      <c r="AE1804">
        <v>116262</v>
      </c>
      <c r="AF1804">
        <v>2.5299999999999998</v>
      </c>
      <c r="AG1804">
        <v>38399</v>
      </c>
      <c r="AH1804">
        <v>77348</v>
      </c>
      <c r="AI1804">
        <v>5.5</v>
      </c>
      <c r="AJ1804">
        <v>9422</v>
      </c>
      <c r="AK1804">
        <v>128330</v>
      </c>
      <c r="AL1804">
        <v>0.8</v>
      </c>
      <c r="AM1804">
        <v>25514</v>
      </c>
      <c r="AN1804">
        <v>34778</v>
      </c>
      <c r="AO1804">
        <v>0.5</v>
      </c>
      <c r="AP1804">
        <v>0</v>
      </c>
      <c r="AQ1804">
        <v>1.5</v>
      </c>
      <c r="AR1804">
        <v>0</v>
      </c>
      <c r="AS1804">
        <v>0.9</v>
      </c>
      <c r="AT1804">
        <v>27.8</v>
      </c>
      <c r="AU1804">
        <v>3912579</v>
      </c>
      <c r="AV1804">
        <v>5844817</v>
      </c>
      <c r="AW1804">
        <v>6414862</v>
      </c>
      <c r="AX1804">
        <v>21603</v>
      </c>
      <c r="AY1804">
        <v>660746</v>
      </c>
      <c r="AZ1804">
        <v>875</v>
      </c>
      <c r="BA1804">
        <v>694.72</v>
      </c>
      <c r="BB1804">
        <v>425</v>
      </c>
    </row>
    <row r="1805" spans="1:54" x14ac:dyDescent="0.3">
      <c r="A1805">
        <v>33017</v>
      </c>
      <c r="B1805" t="s">
        <v>401</v>
      </c>
      <c r="C1805" t="s">
        <v>394</v>
      </c>
      <c r="D1805">
        <v>125604</v>
      </c>
      <c r="E1805">
        <v>123146</v>
      </c>
      <c r="F1805">
        <v>2</v>
      </c>
      <c r="G1805">
        <v>123143</v>
      </c>
      <c r="H1805">
        <v>5</v>
      </c>
      <c r="I1805">
        <v>19.5</v>
      </c>
      <c r="J1805">
        <v>13.8</v>
      </c>
      <c r="K1805">
        <v>51.3</v>
      </c>
      <c r="L1805">
        <v>93.4</v>
      </c>
      <c r="M1805">
        <v>1.2</v>
      </c>
      <c r="N1805">
        <v>0.3</v>
      </c>
      <c r="O1805">
        <v>3.2</v>
      </c>
      <c r="P1805">
        <v>0.1</v>
      </c>
      <c r="Q1805">
        <v>1.9</v>
      </c>
      <c r="R1805">
        <v>2.2000000000000002</v>
      </c>
      <c r="S1805">
        <v>91.7</v>
      </c>
      <c r="T1805">
        <v>80.5</v>
      </c>
      <c r="U1805">
        <v>4.5999999999999996</v>
      </c>
      <c r="V1805">
        <v>7.3</v>
      </c>
      <c r="W1805">
        <v>91.6</v>
      </c>
      <c r="X1805">
        <v>31.8</v>
      </c>
      <c r="Y1805">
        <v>10446</v>
      </c>
      <c r="Z1805">
        <v>25.9</v>
      </c>
      <c r="AA1805">
        <v>52403</v>
      </c>
      <c r="AB1805">
        <v>65.599999999999994</v>
      </c>
      <c r="AC1805">
        <v>30.5</v>
      </c>
      <c r="AD1805">
        <v>220600</v>
      </c>
      <c r="AE1805">
        <v>46968</v>
      </c>
      <c r="AF1805">
        <v>2.4700000000000002</v>
      </c>
      <c r="AG1805">
        <v>29369</v>
      </c>
      <c r="AH1805">
        <v>58825</v>
      </c>
      <c r="AI1805">
        <v>10.5</v>
      </c>
      <c r="AJ1805">
        <v>2536</v>
      </c>
      <c r="AK1805">
        <v>35159</v>
      </c>
      <c r="AL1805">
        <v>-1.6</v>
      </c>
      <c r="AM1805">
        <v>7643</v>
      </c>
      <c r="AN1805">
        <v>10289</v>
      </c>
      <c r="AO1805">
        <v>0.7</v>
      </c>
      <c r="AP1805">
        <v>0</v>
      </c>
      <c r="AQ1805">
        <v>0</v>
      </c>
      <c r="AR1805">
        <v>0</v>
      </c>
      <c r="AS1805">
        <v>0.8</v>
      </c>
      <c r="AT1805">
        <v>26.8</v>
      </c>
      <c r="AU1805">
        <v>1185999</v>
      </c>
      <c r="AV1805">
        <v>351111</v>
      </c>
      <c r="AW1805">
        <v>1672899</v>
      </c>
      <c r="AX1805">
        <v>13701</v>
      </c>
      <c r="AY1805">
        <v>146812</v>
      </c>
      <c r="AZ1805">
        <v>416</v>
      </c>
      <c r="BA1805">
        <v>368.98</v>
      </c>
      <c r="BB1805">
        <v>333.7</v>
      </c>
    </row>
    <row r="1806" spans="1:54" x14ac:dyDescent="0.3">
      <c r="A1806">
        <v>33019</v>
      </c>
      <c r="B1806" t="s">
        <v>584</v>
      </c>
      <c r="C1806" t="s">
        <v>394</v>
      </c>
      <c r="D1806">
        <v>43103</v>
      </c>
      <c r="E1806">
        <v>43742</v>
      </c>
      <c r="F1806">
        <v>-1.5</v>
      </c>
      <c r="G1806">
        <v>43742</v>
      </c>
      <c r="H1806">
        <v>4.7</v>
      </c>
      <c r="I1806">
        <v>19.7</v>
      </c>
      <c r="J1806">
        <v>18.899999999999999</v>
      </c>
      <c r="K1806">
        <v>50.6</v>
      </c>
      <c r="L1806">
        <v>96.7</v>
      </c>
      <c r="M1806">
        <v>0.7</v>
      </c>
      <c r="N1806">
        <v>0.4</v>
      </c>
      <c r="O1806">
        <v>0.7</v>
      </c>
      <c r="P1806">
        <v>0</v>
      </c>
      <c r="Q1806">
        <v>1.5</v>
      </c>
      <c r="R1806">
        <v>1.5</v>
      </c>
      <c r="S1806">
        <v>95.5</v>
      </c>
      <c r="T1806">
        <v>86.5</v>
      </c>
      <c r="U1806">
        <v>2.6</v>
      </c>
      <c r="V1806">
        <v>3.4</v>
      </c>
      <c r="W1806">
        <v>90.1</v>
      </c>
      <c r="X1806">
        <v>25.6</v>
      </c>
      <c r="Y1806">
        <v>4465</v>
      </c>
      <c r="Z1806">
        <v>25</v>
      </c>
      <c r="AA1806">
        <v>22344</v>
      </c>
      <c r="AB1806">
        <v>74.099999999999994</v>
      </c>
      <c r="AC1806">
        <v>19.399999999999999</v>
      </c>
      <c r="AD1806">
        <v>171700</v>
      </c>
      <c r="AE1806">
        <v>17808</v>
      </c>
      <c r="AF1806">
        <v>2.4</v>
      </c>
      <c r="AG1806">
        <v>28582</v>
      </c>
      <c r="AH1806">
        <v>54463</v>
      </c>
      <c r="AI1806">
        <v>9.9</v>
      </c>
      <c r="AJ1806">
        <v>937</v>
      </c>
      <c r="AK1806">
        <v>11609</v>
      </c>
      <c r="AL1806">
        <v>5.4</v>
      </c>
      <c r="AM1806">
        <v>3272</v>
      </c>
      <c r="AN1806">
        <v>4103</v>
      </c>
      <c r="AO1806">
        <v>0</v>
      </c>
      <c r="AP1806">
        <v>0</v>
      </c>
      <c r="AQ1806">
        <v>0</v>
      </c>
      <c r="AR1806">
        <v>0</v>
      </c>
      <c r="AS1806">
        <v>0</v>
      </c>
      <c r="AT1806">
        <v>24.8</v>
      </c>
      <c r="AU1806">
        <v>640776</v>
      </c>
      <c r="AV1806">
        <v>0</v>
      </c>
      <c r="AW1806">
        <v>562392</v>
      </c>
      <c r="AX1806">
        <v>13154</v>
      </c>
      <c r="AY1806">
        <v>32307</v>
      </c>
      <c r="AZ1806">
        <v>53</v>
      </c>
      <c r="BA1806">
        <v>537.30999999999995</v>
      </c>
      <c r="BB1806">
        <v>81.400000000000006</v>
      </c>
    </row>
    <row r="1807" spans="1:54" x14ac:dyDescent="0.3">
      <c r="A1807">
        <v>34000</v>
      </c>
      <c r="B1807" t="s">
        <v>968</v>
      </c>
      <c r="D1807">
        <v>8938175</v>
      </c>
      <c r="E1807">
        <v>8791936</v>
      </c>
      <c r="F1807">
        <v>1.7</v>
      </c>
      <c r="G1807">
        <v>8791894</v>
      </c>
      <c r="H1807">
        <v>6</v>
      </c>
      <c r="I1807">
        <v>22.5</v>
      </c>
      <c r="J1807">
        <v>14.7</v>
      </c>
      <c r="K1807">
        <v>51.2</v>
      </c>
      <c r="L1807">
        <v>73</v>
      </c>
      <c r="M1807">
        <v>14.8</v>
      </c>
      <c r="N1807">
        <v>0.6</v>
      </c>
      <c r="O1807">
        <v>9.4</v>
      </c>
      <c r="P1807">
        <v>0.1</v>
      </c>
      <c r="Q1807">
        <v>2.1</v>
      </c>
      <c r="R1807">
        <v>19.3</v>
      </c>
      <c r="S1807">
        <v>56.8</v>
      </c>
      <c r="T1807">
        <v>90.1</v>
      </c>
      <c r="U1807">
        <v>21.2</v>
      </c>
      <c r="V1807">
        <v>30</v>
      </c>
      <c r="W1807">
        <v>88.1</v>
      </c>
      <c r="X1807">
        <v>35.799999999999997</v>
      </c>
      <c r="Y1807">
        <v>437652</v>
      </c>
      <c r="Z1807">
        <v>30.4</v>
      </c>
      <c r="AA1807">
        <v>3591588</v>
      </c>
      <c r="AB1807">
        <v>65.599999999999994</v>
      </c>
      <c r="AC1807">
        <v>36</v>
      </c>
      <c r="AD1807">
        <v>327100</v>
      </c>
      <c r="AE1807">
        <v>3186418</v>
      </c>
      <c r="AF1807">
        <v>2.71</v>
      </c>
      <c r="AG1807">
        <v>36027</v>
      </c>
      <c r="AH1807">
        <v>71629</v>
      </c>
      <c r="AI1807">
        <v>10.4</v>
      </c>
      <c r="AJ1807">
        <v>230281</v>
      </c>
      <c r="AK1807">
        <v>3492216</v>
      </c>
      <c r="AL1807">
        <v>1.5</v>
      </c>
      <c r="AM1807">
        <v>629395</v>
      </c>
      <c r="AN1807">
        <v>781622</v>
      </c>
      <c r="AO1807">
        <v>7.7</v>
      </c>
      <c r="AP1807">
        <v>0.4</v>
      </c>
      <c r="AQ1807">
        <v>8.6999999999999993</v>
      </c>
      <c r="AR1807">
        <v>0.1</v>
      </c>
      <c r="AS1807">
        <v>8.6999999999999993</v>
      </c>
      <c r="AT1807">
        <v>27.3</v>
      </c>
      <c r="AU1807">
        <v>116608094</v>
      </c>
      <c r="AV1807">
        <v>233413004</v>
      </c>
      <c r="AW1807">
        <v>124813580</v>
      </c>
      <c r="AX1807">
        <v>14453</v>
      </c>
      <c r="AY1807">
        <v>19993613</v>
      </c>
      <c r="AZ1807">
        <v>28155</v>
      </c>
      <c r="BA1807">
        <v>7354.22</v>
      </c>
      <c r="BB1807">
        <v>1195.5</v>
      </c>
    </row>
    <row r="1808" spans="1:54" x14ac:dyDescent="0.3">
      <c r="A1808">
        <v>34001</v>
      </c>
      <c r="B1808" t="s">
        <v>1728</v>
      </c>
      <c r="C1808" t="s">
        <v>967</v>
      </c>
      <c r="D1808">
        <v>275209</v>
      </c>
      <c r="E1808">
        <v>274549</v>
      </c>
      <c r="F1808">
        <v>0.2</v>
      </c>
      <c r="G1808">
        <v>274549</v>
      </c>
      <c r="H1808">
        <v>6.1</v>
      </c>
      <c r="I1808">
        <v>22.1</v>
      </c>
      <c r="J1808">
        <v>15.8</v>
      </c>
      <c r="K1808">
        <v>51.6</v>
      </c>
      <c r="L1808">
        <v>71.3</v>
      </c>
      <c r="M1808">
        <v>17.3</v>
      </c>
      <c r="N1808">
        <v>0.7</v>
      </c>
      <c r="O1808">
        <v>8.1999999999999993</v>
      </c>
      <c r="P1808">
        <v>0.1</v>
      </c>
      <c r="Q1808">
        <v>2.5</v>
      </c>
      <c r="R1808">
        <v>18.5</v>
      </c>
      <c r="S1808">
        <v>56.8</v>
      </c>
      <c r="T1808">
        <v>88.7</v>
      </c>
      <c r="U1808">
        <v>16.3</v>
      </c>
      <c r="V1808">
        <v>25.9</v>
      </c>
      <c r="W1808">
        <v>84.4</v>
      </c>
      <c r="X1808">
        <v>24.2</v>
      </c>
      <c r="Y1808">
        <v>16672</v>
      </c>
      <c r="Z1808">
        <v>23.9</v>
      </c>
      <c r="AA1808">
        <v>127375</v>
      </c>
      <c r="AB1808">
        <v>68.2</v>
      </c>
      <c r="AC1808">
        <v>31.9</v>
      </c>
      <c r="AD1808">
        <v>237400</v>
      </c>
      <c r="AE1808">
        <v>101091</v>
      </c>
      <c r="AF1808">
        <v>2.64</v>
      </c>
      <c r="AG1808">
        <v>27391</v>
      </c>
      <c r="AH1808">
        <v>54235</v>
      </c>
      <c r="AI1808">
        <v>14.4</v>
      </c>
      <c r="AJ1808">
        <v>6495</v>
      </c>
      <c r="AK1808">
        <v>114051</v>
      </c>
      <c r="AL1808">
        <v>-2.4</v>
      </c>
      <c r="AM1808">
        <v>15850</v>
      </c>
      <c r="AN1808">
        <v>21027</v>
      </c>
      <c r="AO1808">
        <v>7</v>
      </c>
      <c r="AP1808">
        <v>0</v>
      </c>
      <c r="AQ1808">
        <v>7.4</v>
      </c>
      <c r="AR1808">
        <v>0</v>
      </c>
      <c r="AS1808">
        <v>0</v>
      </c>
      <c r="AT1808">
        <v>27.8</v>
      </c>
      <c r="AU1808">
        <v>0</v>
      </c>
      <c r="AV1808">
        <v>1342162</v>
      </c>
      <c r="AW1808">
        <v>4429395</v>
      </c>
      <c r="AX1808">
        <v>16409</v>
      </c>
      <c r="AY1808">
        <v>6093042</v>
      </c>
      <c r="AZ1808">
        <v>722</v>
      </c>
      <c r="BA1808">
        <v>555.70000000000005</v>
      </c>
      <c r="BB1808">
        <v>494.1</v>
      </c>
    </row>
    <row r="1809" spans="1:54" x14ac:dyDescent="0.3">
      <c r="A1809">
        <v>34003</v>
      </c>
      <c r="B1809" t="s">
        <v>1729</v>
      </c>
      <c r="C1809" t="s">
        <v>967</v>
      </c>
      <c r="D1809">
        <v>933572</v>
      </c>
      <c r="E1809">
        <v>905117</v>
      </c>
      <c r="F1809">
        <v>3.1</v>
      </c>
      <c r="G1809">
        <v>905116</v>
      </c>
      <c r="H1809">
        <v>5.2</v>
      </c>
      <c r="I1809">
        <v>21.7</v>
      </c>
      <c r="J1809">
        <v>16</v>
      </c>
      <c r="K1809">
        <v>51.6</v>
      </c>
      <c r="L1809">
        <v>74.400000000000006</v>
      </c>
      <c r="M1809">
        <v>6.8</v>
      </c>
      <c r="N1809">
        <v>0.4</v>
      </c>
      <c r="O1809">
        <v>16.3</v>
      </c>
      <c r="P1809">
        <v>0.1</v>
      </c>
      <c r="Q1809">
        <v>1.9</v>
      </c>
      <c r="R1809">
        <v>18.5</v>
      </c>
      <c r="S1809">
        <v>58.6</v>
      </c>
      <c r="T1809">
        <v>92.4</v>
      </c>
      <c r="U1809">
        <v>29.6</v>
      </c>
      <c r="V1809">
        <v>38.700000000000003</v>
      </c>
      <c r="W1809">
        <v>91.3</v>
      </c>
      <c r="X1809">
        <v>45.9</v>
      </c>
      <c r="Y1809">
        <v>37238</v>
      </c>
      <c r="Z1809">
        <v>30.8</v>
      </c>
      <c r="AA1809">
        <v>356335</v>
      </c>
      <c r="AB1809">
        <v>65.599999999999994</v>
      </c>
      <c r="AC1809">
        <v>40.9</v>
      </c>
      <c r="AD1809">
        <v>451400</v>
      </c>
      <c r="AE1809">
        <v>335422</v>
      </c>
      <c r="AF1809">
        <v>2.69</v>
      </c>
      <c r="AG1809">
        <v>43347</v>
      </c>
      <c r="AH1809">
        <v>83794</v>
      </c>
      <c r="AI1809">
        <v>7.2</v>
      </c>
      <c r="AJ1809">
        <v>31524</v>
      </c>
      <c r="AK1809">
        <v>429410</v>
      </c>
      <c r="AL1809">
        <v>3</v>
      </c>
      <c r="AM1809">
        <v>86102</v>
      </c>
      <c r="AN1809">
        <v>106754</v>
      </c>
      <c r="AO1809">
        <v>4.5999999999999996</v>
      </c>
      <c r="AP1809">
        <v>0.3</v>
      </c>
      <c r="AQ1809">
        <v>13.3</v>
      </c>
      <c r="AR1809">
        <v>0</v>
      </c>
      <c r="AS1809">
        <v>8.4</v>
      </c>
      <c r="AT1809">
        <v>27.1</v>
      </c>
      <c r="AU1809">
        <v>11973822</v>
      </c>
      <c r="AV1809">
        <v>66117863</v>
      </c>
      <c r="AW1809">
        <v>16474977</v>
      </c>
      <c r="AX1809">
        <v>18602</v>
      </c>
      <c r="AY1809">
        <v>1848306</v>
      </c>
      <c r="AZ1809">
        <v>3408</v>
      </c>
      <c r="BA1809">
        <v>233.01</v>
      </c>
      <c r="BB1809">
        <v>3884.5</v>
      </c>
    </row>
    <row r="1810" spans="1:54" x14ac:dyDescent="0.3">
      <c r="A1810">
        <v>34005</v>
      </c>
      <c r="B1810" t="s">
        <v>1730</v>
      </c>
      <c r="C1810" t="s">
        <v>967</v>
      </c>
      <c r="D1810">
        <v>449722</v>
      </c>
      <c r="E1810">
        <v>448728</v>
      </c>
      <c r="F1810">
        <v>0.2</v>
      </c>
      <c r="G1810">
        <v>448734</v>
      </c>
      <c r="H1810">
        <v>5.2</v>
      </c>
      <c r="I1810">
        <v>21.7</v>
      </c>
      <c r="J1810">
        <v>15.6</v>
      </c>
      <c r="K1810">
        <v>50.9</v>
      </c>
      <c r="L1810">
        <v>74.400000000000006</v>
      </c>
      <c r="M1810">
        <v>17.5</v>
      </c>
      <c r="N1810">
        <v>0.3</v>
      </c>
      <c r="O1810">
        <v>5</v>
      </c>
      <c r="P1810">
        <v>0.1</v>
      </c>
      <c r="Q1810">
        <v>2.7</v>
      </c>
      <c r="R1810">
        <v>7.5</v>
      </c>
      <c r="S1810">
        <v>68.900000000000006</v>
      </c>
      <c r="T1810">
        <v>90.6</v>
      </c>
      <c r="U1810">
        <v>9.5</v>
      </c>
      <c r="V1810">
        <v>12.7</v>
      </c>
      <c r="W1810">
        <v>91.9</v>
      </c>
      <c r="X1810">
        <v>34.6</v>
      </c>
      <c r="Y1810">
        <v>36014</v>
      </c>
      <c r="Z1810">
        <v>28.5</v>
      </c>
      <c r="AA1810">
        <v>177647</v>
      </c>
      <c r="AB1810">
        <v>77.8</v>
      </c>
      <c r="AC1810">
        <v>18.8</v>
      </c>
      <c r="AD1810">
        <v>252500</v>
      </c>
      <c r="AE1810">
        <v>164979</v>
      </c>
      <c r="AF1810">
        <v>2.65</v>
      </c>
      <c r="AG1810">
        <v>36835</v>
      </c>
      <c r="AH1810">
        <v>78446</v>
      </c>
      <c r="AI1810">
        <v>5.5</v>
      </c>
      <c r="AJ1810">
        <v>10557</v>
      </c>
      <c r="AK1810">
        <v>179487</v>
      </c>
      <c r="AL1810">
        <v>1.7</v>
      </c>
      <c r="AM1810">
        <v>26321</v>
      </c>
      <c r="AN1810">
        <v>34702</v>
      </c>
      <c r="AO1810">
        <v>8.8000000000000007</v>
      </c>
      <c r="AP1810">
        <v>0.4</v>
      </c>
      <c r="AQ1810">
        <v>4.7</v>
      </c>
      <c r="AR1810">
        <v>0</v>
      </c>
      <c r="AS1810">
        <v>0</v>
      </c>
      <c r="AT1810">
        <v>27.7</v>
      </c>
      <c r="AU1810">
        <v>6072287</v>
      </c>
      <c r="AV1810">
        <v>15040891</v>
      </c>
      <c r="AW1810">
        <v>7005059</v>
      </c>
      <c r="AX1810">
        <v>15695</v>
      </c>
      <c r="AY1810">
        <v>656980</v>
      </c>
      <c r="AZ1810">
        <v>1000</v>
      </c>
      <c r="BA1810">
        <v>798.58</v>
      </c>
      <c r="BB1810">
        <v>561.9</v>
      </c>
    </row>
    <row r="1811" spans="1:54" x14ac:dyDescent="0.3">
      <c r="A1811">
        <v>34007</v>
      </c>
      <c r="B1811" t="s">
        <v>465</v>
      </c>
      <c r="C1811" t="s">
        <v>967</v>
      </c>
      <c r="D1811">
        <v>511038</v>
      </c>
      <c r="E1811">
        <v>513678</v>
      </c>
      <c r="F1811">
        <v>-0.5</v>
      </c>
      <c r="G1811">
        <v>513657</v>
      </c>
      <c r="H1811">
        <v>6.3</v>
      </c>
      <c r="I1811">
        <v>23.3</v>
      </c>
      <c r="J1811">
        <v>14.2</v>
      </c>
      <c r="K1811">
        <v>51.7</v>
      </c>
      <c r="L1811">
        <v>70.099999999999994</v>
      </c>
      <c r="M1811">
        <v>21.1</v>
      </c>
      <c r="N1811">
        <v>0.6</v>
      </c>
      <c r="O1811">
        <v>5.8</v>
      </c>
      <c r="P1811">
        <v>0.1</v>
      </c>
      <c r="Q1811">
        <v>2.2999999999999998</v>
      </c>
      <c r="R1811">
        <v>15.6</v>
      </c>
      <c r="S1811">
        <v>58.3</v>
      </c>
      <c r="T1811">
        <v>89</v>
      </c>
      <c r="U1811">
        <v>10.5</v>
      </c>
      <c r="V1811">
        <v>19.899999999999999</v>
      </c>
      <c r="W1811">
        <v>87.1</v>
      </c>
      <c r="X1811">
        <v>29.1</v>
      </c>
      <c r="Y1811">
        <v>29784</v>
      </c>
      <c r="Z1811">
        <v>28</v>
      </c>
      <c r="AA1811">
        <v>206622</v>
      </c>
      <c r="AB1811">
        <v>68.3</v>
      </c>
      <c r="AC1811">
        <v>26.3</v>
      </c>
      <c r="AD1811">
        <v>210700</v>
      </c>
      <c r="AE1811">
        <v>187941</v>
      </c>
      <c r="AF1811">
        <v>2.69</v>
      </c>
      <c r="AG1811">
        <v>30592</v>
      </c>
      <c r="AH1811">
        <v>61683</v>
      </c>
      <c r="AI1811">
        <v>13</v>
      </c>
      <c r="AJ1811">
        <v>11449</v>
      </c>
      <c r="AK1811">
        <v>171022</v>
      </c>
      <c r="AL1811">
        <v>1</v>
      </c>
      <c r="AM1811">
        <v>28223</v>
      </c>
      <c r="AN1811">
        <v>38807</v>
      </c>
      <c r="AO1811">
        <v>8.6</v>
      </c>
      <c r="AP1811">
        <v>0.4</v>
      </c>
      <c r="AQ1811">
        <v>7.2</v>
      </c>
      <c r="AR1811">
        <v>0</v>
      </c>
      <c r="AS1811">
        <v>0</v>
      </c>
      <c r="AT1811">
        <v>27.8</v>
      </c>
      <c r="AU1811">
        <v>4150100</v>
      </c>
      <c r="AV1811">
        <v>0</v>
      </c>
      <c r="AW1811">
        <v>5859348</v>
      </c>
      <c r="AX1811">
        <v>11321</v>
      </c>
      <c r="AY1811">
        <v>678828</v>
      </c>
      <c r="AZ1811">
        <v>1506</v>
      </c>
      <c r="BA1811">
        <v>221.26</v>
      </c>
      <c r="BB1811">
        <v>2321.5</v>
      </c>
    </row>
    <row r="1812" spans="1:54" x14ac:dyDescent="0.3">
      <c r="A1812">
        <v>34009</v>
      </c>
      <c r="B1812" t="s">
        <v>1731</v>
      </c>
      <c r="C1812" t="s">
        <v>967</v>
      </c>
      <c r="D1812">
        <v>95344</v>
      </c>
      <c r="E1812">
        <v>97265</v>
      </c>
      <c r="F1812">
        <v>-2</v>
      </c>
      <c r="G1812">
        <v>97265</v>
      </c>
      <c r="H1812">
        <v>4.9000000000000004</v>
      </c>
      <c r="I1812">
        <v>17.8</v>
      </c>
      <c r="J1812">
        <v>23.9</v>
      </c>
      <c r="K1812">
        <v>51.2</v>
      </c>
      <c r="L1812">
        <v>91.6</v>
      </c>
      <c r="M1812">
        <v>5</v>
      </c>
      <c r="N1812">
        <v>0.4</v>
      </c>
      <c r="O1812">
        <v>1</v>
      </c>
      <c r="P1812">
        <v>0.1</v>
      </c>
      <c r="Q1812">
        <v>1.9</v>
      </c>
      <c r="R1812">
        <v>7.3</v>
      </c>
      <c r="S1812">
        <v>85.7</v>
      </c>
      <c r="T1812">
        <v>89.7</v>
      </c>
      <c r="U1812">
        <v>5.4</v>
      </c>
      <c r="V1812">
        <v>9.6999999999999993</v>
      </c>
      <c r="W1812">
        <v>89.1</v>
      </c>
      <c r="X1812">
        <v>28.7</v>
      </c>
      <c r="Y1812">
        <v>8802</v>
      </c>
      <c r="Z1812">
        <v>21.8</v>
      </c>
      <c r="AA1812">
        <v>98922</v>
      </c>
      <c r="AB1812">
        <v>74.599999999999994</v>
      </c>
      <c r="AC1812">
        <v>30</v>
      </c>
      <c r="AD1812">
        <v>312800</v>
      </c>
      <c r="AE1812">
        <v>42312</v>
      </c>
      <c r="AF1812">
        <v>2.2200000000000002</v>
      </c>
      <c r="AG1812">
        <v>32948</v>
      </c>
      <c r="AH1812">
        <v>56494</v>
      </c>
      <c r="AI1812">
        <v>10.1</v>
      </c>
      <c r="AJ1812">
        <v>3806</v>
      </c>
      <c r="AK1812">
        <v>24732</v>
      </c>
      <c r="AL1812">
        <v>0.9</v>
      </c>
      <c r="AM1812">
        <v>7862</v>
      </c>
      <c r="AN1812">
        <v>11290</v>
      </c>
      <c r="AO1812">
        <v>1.3</v>
      </c>
      <c r="AP1812">
        <v>0</v>
      </c>
      <c r="AQ1812">
        <v>0</v>
      </c>
      <c r="AR1812">
        <v>0</v>
      </c>
      <c r="AS1812">
        <v>0</v>
      </c>
      <c r="AT1812">
        <v>27</v>
      </c>
      <c r="AU1812">
        <v>0</v>
      </c>
      <c r="AV1812">
        <v>276098</v>
      </c>
      <c r="AW1812">
        <v>1584880</v>
      </c>
      <c r="AX1812">
        <v>16390</v>
      </c>
      <c r="AY1812">
        <v>516973</v>
      </c>
      <c r="AZ1812">
        <v>638</v>
      </c>
      <c r="BA1812">
        <v>251.43</v>
      </c>
      <c r="BB1812">
        <v>386.9</v>
      </c>
    </row>
    <row r="1813" spans="1:54" x14ac:dyDescent="0.3">
      <c r="A1813">
        <v>34011</v>
      </c>
      <c r="B1813" t="s">
        <v>457</v>
      </c>
      <c r="C1813" t="s">
        <v>967</v>
      </c>
      <c r="D1813">
        <v>157389</v>
      </c>
      <c r="E1813">
        <v>156898</v>
      </c>
      <c r="F1813">
        <v>0.3</v>
      </c>
      <c r="G1813">
        <v>156898</v>
      </c>
      <c r="H1813">
        <v>6.8</v>
      </c>
      <c r="I1813">
        <v>23.8</v>
      </c>
      <c r="J1813">
        <v>13.6</v>
      </c>
      <c r="K1813">
        <v>48.4</v>
      </c>
      <c r="L1813">
        <v>72.099999999999994</v>
      </c>
      <c r="M1813">
        <v>21.9</v>
      </c>
      <c r="N1813">
        <v>1.6</v>
      </c>
      <c r="O1813">
        <v>1.4</v>
      </c>
      <c r="P1813">
        <v>0.1</v>
      </c>
      <c r="Q1813">
        <v>2.8</v>
      </c>
      <c r="R1813">
        <v>29.3</v>
      </c>
      <c r="S1813">
        <v>47.9</v>
      </c>
      <c r="T1813">
        <v>88</v>
      </c>
      <c r="U1813">
        <v>10.5</v>
      </c>
      <c r="V1813">
        <v>25.3</v>
      </c>
      <c r="W1813">
        <v>77</v>
      </c>
      <c r="X1813">
        <v>14.3</v>
      </c>
      <c r="Y1813">
        <v>8555</v>
      </c>
      <c r="Z1813">
        <v>23.3</v>
      </c>
      <c r="AA1813">
        <v>56348</v>
      </c>
      <c r="AB1813">
        <v>67.099999999999994</v>
      </c>
      <c r="AC1813">
        <v>20.2</v>
      </c>
      <c r="AD1813">
        <v>168900</v>
      </c>
      <c r="AE1813">
        <v>50676</v>
      </c>
      <c r="AF1813">
        <v>2.86</v>
      </c>
      <c r="AG1813">
        <v>22524</v>
      </c>
      <c r="AH1813">
        <v>50750</v>
      </c>
      <c r="AI1813">
        <v>17.5</v>
      </c>
      <c r="AJ1813">
        <v>2898</v>
      </c>
      <c r="AK1813">
        <v>43640</v>
      </c>
      <c r="AL1813">
        <v>-3.9</v>
      </c>
      <c r="AM1813">
        <v>6032</v>
      </c>
      <c r="AN1813">
        <v>8637</v>
      </c>
      <c r="AO1813">
        <v>9.5</v>
      </c>
      <c r="AP1813">
        <v>0</v>
      </c>
      <c r="AQ1813">
        <v>3.7</v>
      </c>
      <c r="AR1813">
        <v>0</v>
      </c>
      <c r="AS1813">
        <v>8.6</v>
      </c>
      <c r="AT1813">
        <v>21.4</v>
      </c>
      <c r="AU1813">
        <v>2591390</v>
      </c>
      <c r="AV1813">
        <v>0</v>
      </c>
      <c r="AW1813">
        <v>1952706</v>
      </c>
      <c r="AX1813">
        <v>12566</v>
      </c>
      <c r="AY1813">
        <v>155140</v>
      </c>
      <c r="AZ1813">
        <v>212</v>
      </c>
      <c r="BA1813">
        <v>483.7</v>
      </c>
      <c r="BB1813">
        <v>324.39999999999998</v>
      </c>
    </row>
    <row r="1814" spans="1:54" x14ac:dyDescent="0.3">
      <c r="A1814">
        <v>34013</v>
      </c>
      <c r="B1814" t="s">
        <v>881</v>
      </c>
      <c r="C1814" t="s">
        <v>967</v>
      </c>
      <c r="D1814">
        <v>795723</v>
      </c>
      <c r="E1814">
        <v>783987</v>
      </c>
      <c r="F1814">
        <v>1.5</v>
      </c>
      <c r="G1814">
        <v>783969</v>
      </c>
      <c r="H1814">
        <v>6.7</v>
      </c>
      <c r="I1814">
        <v>24.2</v>
      </c>
      <c r="J1814">
        <v>12.4</v>
      </c>
      <c r="K1814">
        <v>51.9</v>
      </c>
      <c r="L1814">
        <v>49.7</v>
      </c>
      <c r="M1814">
        <v>41.9</v>
      </c>
      <c r="N1814">
        <v>0.7</v>
      </c>
      <c r="O1814">
        <v>5.3</v>
      </c>
      <c r="P1814">
        <v>0.1</v>
      </c>
      <c r="Q1814">
        <v>2.2999999999999998</v>
      </c>
      <c r="R1814">
        <v>22.1</v>
      </c>
      <c r="S1814">
        <v>32.200000000000003</v>
      </c>
      <c r="T1814">
        <v>89.4</v>
      </c>
      <c r="U1814">
        <v>24.8</v>
      </c>
      <c r="V1814">
        <v>33.799999999999997</v>
      </c>
      <c r="W1814">
        <v>83.5</v>
      </c>
      <c r="X1814">
        <v>32</v>
      </c>
      <c r="Y1814">
        <v>27099</v>
      </c>
      <c r="Z1814">
        <v>32.4</v>
      </c>
      <c r="AA1814">
        <v>314515</v>
      </c>
      <c r="AB1814">
        <v>45.9</v>
      </c>
      <c r="AC1814">
        <v>60.1</v>
      </c>
      <c r="AD1814">
        <v>364800</v>
      </c>
      <c r="AE1814">
        <v>277302</v>
      </c>
      <c r="AF1814">
        <v>2.76</v>
      </c>
      <c r="AG1814">
        <v>32181</v>
      </c>
      <c r="AH1814">
        <v>55095</v>
      </c>
      <c r="AI1814">
        <v>16.600000000000001</v>
      </c>
      <c r="AJ1814">
        <v>18765</v>
      </c>
      <c r="AK1814">
        <v>287991</v>
      </c>
      <c r="AL1814">
        <v>-0.5</v>
      </c>
      <c r="AM1814">
        <v>60582</v>
      </c>
      <c r="AN1814">
        <v>67880</v>
      </c>
      <c r="AO1814">
        <v>21</v>
      </c>
      <c r="AP1814">
        <v>0.5</v>
      </c>
      <c r="AQ1814">
        <v>6.4</v>
      </c>
      <c r="AR1814">
        <v>0.1</v>
      </c>
      <c r="AS1814">
        <v>11.4</v>
      </c>
      <c r="AT1814">
        <v>30.9</v>
      </c>
      <c r="AU1814">
        <v>10422670</v>
      </c>
      <c r="AV1814">
        <v>12622517</v>
      </c>
      <c r="AW1814">
        <v>7750635</v>
      </c>
      <c r="AX1814">
        <v>10077</v>
      </c>
      <c r="AY1814">
        <v>1335840</v>
      </c>
      <c r="AZ1814">
        <v>2617</v>
      </c>
      <c r="BA1814">
        <v>126.21</v>
      </c>
      <c r="BB1814">
        <v>6211.5</v>
      </c>
    </row>
    <row r="1815" spans="1:54" x14ac:dyDescent="0.3">
      <c r="A1815">
        <v>34015</v>
      </c>
      <c r="B1815" t="s">
        <v>876</v>
      </c>
      <c r="C1815" t="s">
        <v>967</v>
      </c>
      <c r="D1815">
        <v>290951</v>
      </c>
      <c r="E1815">
        <v>288288</v>
      </c>
      <c r="F1815">
        <v>0.9</v>
      </c>
      <c r="G1815">
        <v>288288</v>
      </c>
      <c r="H1815">
        <v>5.5</v>
      </c>
      <c r="I1815">
        <v>22.9</v>
      </c>
      <c r="J1815">
        <v>14.1</v>
      </c>
      <c r="K1815">
        <v>51.4</v>
      </c>
      <c r="L1815">
        <v>83.9</v>
      </c>
      <c r="M1815">
        <v>10.8</v>
      </c>
      <c r="N1815">
        <v>0.2</v>
      </c>
      <c r="O1815">
        <v>3</v>
      </c>
      <c r="P1815">
        <v>0.1</v>
      </c>
      <c r="Q1815">
        <v>2</v>
      </c>
      <c r="R1815">
        <v>5.7</v>
      </c>
      <c r="S1815">
        <v>79.400000000000006</v>
      </c>
      <c r="T1815">
        <v>91.1</v>
      </c>
      <c r="U1815">
        <v>5.3</v>
      </c>
      <c r="V1815">
        <v>8.6</v>
      </c>
      <c r="W1815">
        <v>90.9</v>
      </c>
      <c r="X1815">
        <v>28.4</v>
      </c>
      <c r="Y1815">
        <v>19351</v>
      </c>
      <c r="Z1815">
        <v>28.2</v>
      </c>
      <c r="AA1815">
        <v>112268</v>
      </c>
      <c r="AB1815">
        <v>80.3</v>
      </c>
      <c r="AC1815">
        <v>16.899999999999999</v>
      </c>
      <c r="AD1815">
        <v>224700</v>
      </c>
      <c r="AE1815">
        <v>104145</v>
      </c>
      <c r="AF1815">
        <v>2.73</v>
      </c>
      <c r="AG1815">
        <v>32600</v>
      </c>
      <c r="AH1815">
        <v>74524</v>
      </c>
      <c r="AI1815">
        <v>8.1</v>
      </c>
      <c r="AJ1815">
        <v>5894</v>
      </c>
      <c r="AK1815">
        <v>87331</v>
      </c>
      <c r="AL1815">
        <v>1.9</v>
      </c>
      <c r="AM1815">
        <v>15030</v>
      </c>
      <c r="AN1815">
        <v>20252</v>
      </c>
      <c r="AO1815">
        <v>7.6</v>
      </c>
      <c r="AP1815">
        <v>0</v>
      </c>
      <c r="AQ1815">
        <v>3.1</v>
      </c>
      <c r="AR1815">
        <v>0</v>
      </c>
      <c r="AS1815">
        <v>2.2000000000000002</v>
      </c>
      <c r="AT1815">
        <v>27.5</v>
      </c>
      <c r="AU1815">
        <v>15679384</v>
      </c>
      <c r="AV1815">
        <v>8962489</v>
      </c>
      <c r="AW1815">
        <v>4352549</v>
      </c>
      <c r="AX1815">
        <v>15216</v>
      </c>
      <c r="AY1815">
        <v>379388</v>
      </c>
      <c r="AZ1815">
        <v>491</v>
      </c>
      <c r="BA1815">
        <v>322.01</v>
      </c>
      <c r="BB1815">
        <v>895.3</v>
      </c>
    </row>
    <row r="1816" spans="1:54" x14ac:dyDescent="0.3">
      <c r="A1816">
        <v>34017</v>
      </c>
      <c r="B1816" t="s">
        <v>1732</v>
      </c>
      <c r="C1816" t="s">
        <v>967</v>
      </c>
      <c r="D1816">
        <v>669115</v>
      </c>
      <c r="E1816">
        <v>634277</v>
      </c>
      <c r="F1816">
        <v>5.5</v>
      </c>
      <c r="G1816">
        <v>634266</v>
      </c>
      <c r="H1816">
        <v>7</v>
      </c>
      <c r="I1816">
        <v>20.3</v>
      </c>
      <c r="J1816">
        <v>10.8</v>
      </c>
      <c r="K1816">
        <v>50.2</v>
      </c>
      <c r="L1816">
        <v>65.8</v>
      </c>
      <c r="M1816">
        <v>15.1</v>
      </c>
      <c r="N1816">
        <v>1.2</v>
      </c>
      <c r="O1816">
        <v>15.2</v>
      </c>
      <c r="P1816">
        <v>0.2</v>
      </c>
      <c r="Q1816">
        <v>2.6</v>
      </c>
      <c r="R1816">
        <v>43.1</v>
      </c>
      <c r="S1816">
        <v>29.3</v>
      </c>
      <c r="T1816">
        <v>85.9</v>
      </c>
      <c r="U1816">
        <v>41.2</v>
      </c>
      <c r="V1816">
        <v>59.2</v>
      </c>
      <c r="W1816">
        <v>81.900000000000006</v>
      </c>
      <c r="X1816">
        <v>36.299999999999997</v>
      </c>
      <c r="Y1816">
        <v>16139</v>
      </c>
      <c r="Z1816">
        <v>34.200000000000003</v>
      </c>
      <c r="AA1816">
        <v>277166</v>
      </c>
      <c r="AB1816">
        <v>32.6</v>
      </c>
      <c r="AC1816">
        <v>83.5</v>
      </c>
      <c r="AD1816">
        <v>347200</v>
      </c>
      <c r="AE1816">
        <v>243875</v>
      </c>
      <c r="AF1816">
        <v>2.61</v>
      </c>
      <c r="AG1816">
        <v>32641</v>
      </c>
      <c r="AH1816">
        <v>58442</v>
      </c>
      <c r="AI1816">
        <v>16.8</v>
      </c>
      <c r="AJ1816">
        <v>12879</v>
      </c>
      <c r="AK1816">
        <v>211322</v>
      </c>
      <c r="AL1816">
        <v>0.4</v>
      </c>
      <c r="AM1816">
        <v>48782</v>
      </c>
      <c r="AN1816">
        <v>55520</v>
      </c>
      <c r="AO1816">
        <v>11.8</v>
      </c>
      <c r="AP1816">
        <v>0</v>
      </c>
      <c r="AQ1816">
        <v>12.6</v>
      </c>
      <c r="AR1816">
        <v>0</v>
      </c>
      <c r="AS1816">
        <v>25.5</v>
      </c>
      <c r="AT1816">
        <v>27.7</v>
      </c>
      <c r="AU1816">
        <v>2614244</v>
      </c>
      <c r="AV1816">
        <v>14524927</v>
      </c>
      <c r="AW1816">
        <v>6099871</v>
      </c>
      <c r="AX1816">
        <v>10350</v>
      </c>
      <c r="AY1816">
        <v>880714</v>
      </c>
      <c r="AZ1816">
        <v>4621</v>
      </c>
      <c r="BA1816">
        <v>46.19</v>
      </c>
      <c r="BB1816">
        <v>13731.4</v>
      </c>
    </row>
    <row r="1817" spans="1:54" x14ac:dyDescent="0.3">
      <c r="A1817">
        <v>34019</v>
      </c>
      <c r="B1817" t="s">
        <v>1733</v>
      </c>
      <c r="C1817" t="s">
        <v>967</v>
      </c>
      <c r="D1817">
        <v>126067</v>
      </c>
      <c r="E1817">
        <v>127351</v>
      </c>
      <c r="F1817">
        <v>-1</v>
      </c>
      <c r="G1817">
        <v>128349</v>
      </c>
      <c r="H1817">
        <v>3.9</v>
      </c>
      <c r="I1817">
        <v>21.2</v>
      </c>
      <c r="J1817">
        <v>15.7</v>
      </c>
      <c r="K1817">
        <v>50.6</v>
      </c>
      <c r="L1817">
        <v>92</v>
      </c>
      <c r="M1817">
        <v>2.7</v>
      </c>
      <c r="N1817">
        <v>0.2</v>
      </c>
      <c r="O1817">
        <v>3.7</v>
      </c>
      <c r="P1817">
        <v>0.1</v>
      </c>
      <c r="Q1817">
        <v>1.2</v>
      </c>
      <c r="R1817">
        <v>6.2</v>
      </c>
      <c r="S1817">
        <v>86.5</v>
      </c>
      <c r="T1817">
        <v>91.7</v>
      </c>
      <c r="U1817">
        <v>8.4</v>
      </c>
      <c r="V1817">
        <v>10.8</v>
      </c>
      <c r="W1817">
        <v>94.2</v>
      </c>
      <c r="X1817">
        <v>47.6</v>
      </c>
      <c r="Y1817">
        <v>7291</v>
      </c>
      <c r="Z1817">
        <v>33.6</v>
      </c>
      <c r="AA1817">
        <v>49705</v>
      </c>
      <c r="AB1817">
        <v>84.5</v>
      </c>
      <c r="AC1817">
        <v>14.9</v>
      </c>
      <c r="AD1817">
        <v>404300</v>
      </c>
      <c r="AE1817">
        <v>46816</v>
      </c>
      <c r="AF1817">
        <v>2.61</v>
      </c>
      <c r="AG1817">
        <v>50349</v>
      </c>
      <c r="AH1817">
        <v>106143</v>
      </c>
      <c r="AI1817">
        <v>4</v>
      </c>
      <c r="AJ1817">
        <v>3877</v>
      </c>
      <c r="AK1817">
        <v>45457</v>
      </c>
      <c r="AL1817">
        <v>1.5</v>
      </c>
      <c r="AM1817">
        <v>11463</v>
      </c>
      <c r="AN1817">
        <v>15120</v>
      </c>
      <c r="AO1817">
        <v>0</v>
      </c>
      <c r="AP1817">
        <v>0</v>
      </c>
      <c r="AQ1817">
        <v>3.4</v>
      </c>
      <c r="AR1817">
        <v>0</v>
      </c>
      <c r="AS1817">
        <v>0</v>
      </c>
      <c r="AT1817">
        <v>29.8</v>
      </c>
      <c r="AU1817">
        <v>0</v>
      </c>
      <c r="AV1817">
        <v>629452</v>
      </c>
      <c r="AW1817">
        <v>2186600</v>
      </c>
      <c r="AX1817">
        <v>16865</v>
      </c>
      <c r="AY1817">
        <v>175768</v>
      </c>
      <c r="AZ1817">
        <v>348</v>
      </c>
      <c r="BA1817">
        <v>427.82</v>
      </c>
      <c r="BB1817">
        <v>300</v>
      </c>
    </row>
    <row r="1818" spans="1:54" x14ac:dyDescent="0.3">
      <c r="A1818">
        <v>34021</v>
      </c>
      <c r="B1818" t="s">
        <v>1354</v>
      </c>
      <c r="C1818" t="s">
        <v>967</v>
      </c>
      <c r="D1818">
        <v>371537</v>
      </c>
      <c r="E1818">
        <v>367508</v>
      </c>
      <c r="F1818">
        <v>1.1000000000000001</v>
      </c>
      <c r="G1818">
        <v>366513</v>
      </c>
      <c r="H1818">
        <v>5.9</v>
      </c>
      <c r="I1818">
        <v>21.9</v>
      </c>
      <c r="J1818">
        <v>13.8</v>
      </c>
      <c r="K1818">
        <v>51</v>
      </c>
      <c r="L1818">
        <v>65.5</v>
      </c>
      <c r="M1818">
        <v>21.2</v>
      </c>
      <c r="N1818">
        <v>0.6</v>
      </c>
      <c r="O1818">
        <v>10.4</v>
      </c>
      <c r="P1818">
        <v>0.2</v>
      </c>
      <c r="Q1818">
        <v>2.2000000000000002</v>
      </c>
      <c r="R1818">
        <v>16.600000000000001</v>
      </c>
      <c r="S1818">
        <v>51.8</v>
      </c>
      <c r="T1818">
        <v>87.6</v>
      </c>
      <c r="U1818">
        <v>20.9</v>
      </c>
      <c r="V1818">
        <v>28.2</v>
      </c>
      <c r="W1818">
        <v>87.3</v>
      </c>
      <c r="X1818">
        <v>38.799999999999997</v>
      </c>
      <c r="Y1818">
        <v>17493</v>
      </c>
      <c r="Z1818">
        <v>27.2</v>
      </c>
      <c r="AA1818">
        <v>144991</v>
      </c>
      <c r="AB1818">
        <v>65.8</v>
      </c>
      <c r="AC1818">
        <v>30.1</v>
      </c>
      <c r="AD1818">
        <v>286900</v>
      </c>
      <c r="AE1818">
        <v>130754</v>
      </c>
      <c r="AF1818">
        <v>2.67</v>
      </c>
      <c r="AG1818">
        <v>37465</v>
      </c>
      <c r="AH1818">
        <v>73480</v>
      </c>
      <c r="AI1818">
        <v>11.2</v>
      </c>
      <c r="AJ1818">
        <v>9701</v>
      </c>
      <c r="AK1818">
        <v>185388</v>
      </c>
      <c r="AL1818">
        <v>2</v>
      </c>
      <c r="AM1818">
        <v>23100</v>
      </c>
      <c r="AN1818">
        <v>30067</v>
      </c>
      <c r="AO1818">
        <v>7.6</v>
      </c>
      <c r="AP1818">
        <v>0</v>
      </c>
      <c r="AQ1818">
        <v>10</v>
      </c>
      <c r="AR1818">
        <v>0</v>
      </c>
      <c r="AS1818">
        <v>4.8</v>
      </c>
      <c r="AT1818">
        <v>29.9</v>
      </c>
      <c r="AU1818">
        <v>0</v>
      </c>
      <c r="AV1818">
        <v>8420998</v>
      </c>
      <c r="AW1818">
        <v>5089133</v>
      </c>
      <c r="AX1818">
        <v>14004</v>
      </c>
      <c r="AY1818">
        <v>695848</v>
      </c>
      <c r="AZ1818">
        <v>368</v>
      </c>
      <c r="BA1818">
        <v>224.56</v>
      </c>
      <c r="BB1818">
        <v>1632.2</v>
      </c>
    </row>
    <row r="1819" spans="1:54" x14ac:dyDescent="0.3">
      <c r="A1819">
        <v>34023</v>
      </c>
      <c r="B1819" t="s">
        <v>862</v>
      </c>
      <c r="C1819" t="s">
        <v>967</v>
      </c>
      <c r="D1819">
        <v>836297</v>
      </c>
      <c r="E1819">
        <v>809860</v>
      </c>
      <c r="F1819">
        <v>3.3</v>
      </c>
      <c r="G1819">
        <v>809858</v>
      </c>
      <c r="H1819">
        <v>6</v>
      </c>
      <c r="I1819">
        <v>22</v>
      </c>
      <c r="J1819">
        <v>13.4</v>
      </c>
      <c r="K1819">
        <v>50.8</v>
      </c>
      <c r="L1819">
        <v>62.1</v>
      </c>
      <c r="M1819">
        <v>11.2</v>
      </c>
      <c r="N1819">
        <v>0.6</v>
      </c>
      <c r="O1819">
        <v>24</v>
      </c>
      <c r="P1819">
        <v>0.1</v>
      </c>
      <c r="Q1819">
        <v>2</v>
      </c>
      <c r="R1819">
        <v>19.899999999999999</v>
      </c>
      <c r="S1819">
        <v>45.4</v>
      </c>
      <c r="T1819">
        <v>89</v>
      </c>
      <c r="U1819">
        <v>31</v>
      </c>
      <c r="V1819">
        <v>41.8</v>
      </c>
      <c r="W1819">
        <v>88.8</v>
      </c>
      <c r="X1819">
        <v>40.1</v>
      </c>
      <c r="Y1819">
        <v>33164</v>
      </c>
      <c r="Z1819">
        <v>32.4</v>
      </c>
      <c r="AA1819">
        <v>299476</v>
      </c>
      <c r="AB1819">
        <v>66.2</v>
      </c>
      <c r="AC1819">
        <v>34.6</v>
      </c>
      <c r="AD1819">
        <v>330000</v>
      </c>
      <c r="AE1819">
        <v>280988</v>
      </c>
      <c r="AF1819">
        <v>2.82</v>
      </c>
      <c r="AG1819">
        <v>34345</v>
      </c>
      <c r="AH1819">
        <v>79596</v>
      </c>
      <c r="AI1819">
        <v>8.5</v>
      </c>
      <c r="AJ1819">
        <v>21535</v>
      </c>
      <c r="AK1819">
        <v>381947</v>
      </c>
      <c r="AL1819">
        <v>3.6</v>
      </c>
      <c r="AM1819">
        <v>51540</v>
      </c>
      <c r="AN1819">
        <v>67778</v>
      </c>
      <c r="AO1819">
        <v>0</v>
      </c>
      <c r="AP1819">
        <v>0.3</v>
      </c>
      <c r="AQ1819">
        <v>19.5</v>
      </c>
      <c r="AR1819">
        <v>0</v>
      </c>
      <c r="AS1819">
        <v>9.4</v>
      </c>
      <c r="AT1819">
        <v>26</v>
      </c>
      <c r="AU1819">
        <v>12207299</v>
      </c>
      <c r="AV1819">
        <v>32631795</v>
      </c>
      <c r="AW1819">
        <v>11131032</v>
      </c>
      <c r="AX1819">
        <v>14274</v>
      </c>
      <c r="AY1819">
        <v>1275068</v>
      </c>
      <c r="AZ1819">
        <v>1901</v>
      </c>
      <c r="BA1819">
        <v>308.91000000000003</v>
      </c>
      <c r="BB1819">
        <v>2621.6</v>
      </c>
    </row>
    <row r="1820" spans="1:54" x14ac:dyDescent="0.3">
      <c r="A1820">
        <v>34025</v>
      </c>
      <c r="B1820" t="s">
        <v>1734</v>
      </c>
      <c r="C1820" t="s">
        <v>967</v>
      </c>
      <c r="D1820">
        <v>629279</v>
      </c>
      <c r="E1820">
        <v>630378</v>
      </c>
      <c r="F1820">
        <v>-0.2</v>
      </c>
      <c r="G1820">
        <v>630380</v>
      </c>
      <c r="H1820">
        <v>5.2</v>
      </c>
      <c r="I1820">
        <v>22.3</v>
      </c>
      <c r="J1820">
        <v>15.6</v>
      </c>
      <c r="K1820">
        <v>51.4</v>
      </c>
      <c r="L1820">
        <v>84.7</v>
      </c>
      <c r="M1820">
        <v>7.7</v>
      </c>
      <c r="N1820">
        <v>0.3</v>
      </c>
      <c r="O1820">
        <v>5.5</v>
      </c>
      <c r="P1820">
        <v>0.1</v>
      </c>
      <c r="Q1820">
        <v>1.7</v>
      </c>
      <c r="R1820">
        <v>10.5</v>
      </c>
      <c r="S1820">
        <v>75.7</v>
      </c>
      <c r="T1820">
        <v>91.1</v>
      </c>
      <c r="U1820">
        <v>13.2</v>
      </c>
      <c r="V1820">
        <v>17.100000000000001</v>
      </c>
      <c r="W1820">
        <v>92.2</v>
      </c>
      <c r="X1820">
        <v>41.4</v>
      </c>
      <c r="Y1820">
        <v>35366</v>
      </c>
      <c r="Z1820">
        <v>33.4</v>
      </c>
      <c r="AA1820">
        <v>260744</v>
      </c>
      <c r="AB1820">
        <v>75.2</v>
      </c>
      <c r="AC1820">
        <v>24.8</v>
      </c>
      <c r="AD1820">
        <v>389900</v>
      </c>
      <c r="AE1820">
        <v>233909</v>
      </c>
      <c r="AF1820">
        <v>2.66</v>
      </c>
      <c r="AG1820">
        <v>42749</v>
      </c>
      <c r="AH1820">
        <v>84526</v>
      </c>
      <c r="AI1820">
        <v>7</v>
      </c>
      <c r="AJ1820">
        <v>18959</v>
      </c>
      <c r="AK1820">
        <v>224059</v>
      </c>
      <c r="AL1820">
        <v>1.4</v>
      </c>
      <c r="AM1820">
        <v>50713</v>
      </c>
      <c r="AN1820">
        <v>63391</v>
      </c>
      <c r="AO1820">
        <v>3.1</v>
      </c>
      <c r="AP1820">
        <v>0</v>
      </c>
      <c r="AQ1820">
        <v>5.9</v>
      </c>
      <c r="AR1820">
        <v>0</v>
      </c>
      <c r="AS1820">
        <v>3.8</v>
      </c>
      <c r="AT1820">
        <v>25.7</v>
      </c>
      <c r="AU1820">
        <v>3468419</v>
      </c>
      <c r="AV1820">
        <v>11058874</v>
      </c>
      <c r="AW1820">
        <v>11225081</v>
      </c>
      <c r="AX1820">
        <v>17511</v>
      </c>
      <c r="AY1820">
        <v>1153458</v>
      </c>
      <c r="AZ1820">
        <v>1484</v>
      </c>
      <c r="BA1820">
        <v>468.79</v>
      </c>
      <c r="BB1820">
        <v>1344.7</v>
      </c>
    </row>
    <row r="1821" spans="1:54" x14ac:dyDescent="0.3">
      <c r="A1821">
        <v>34027</v>
      </c>
      <c r="B1821" t="s">
        <v>690</v>
      </c>
      <c r="C1821" t="s">
        <v>967</v>
      </c>
      <c r="D1821">
        <v>499727</v>
      </c>
      <c r="E1821">
        <v>492279</v>
      </c>
      <c r="F1821">
        <v>1.5</v>
      </c>
      <c r="G1821">
        <v>492276</v>
      </c>
      <c r="H1821">
        <v>5.0999999999999996</v>
      </c>
      <c r="I1821">
        <v>22.3</v>
      </c>
      <c r="J1821">
        <v>15.4</v>
      </c>
      <c r="K1821">
        <v>51</v>
      </c>
      <c r="L1821">
        <v>84.2</v>
      </c>
      <c r="M1821">
        <v>3.6</v>
      </c>
      <c r="N1821">
        <v>0.3</v>
      </c>
      <c r="O1821">
        <v>10.1</v>
      </c>
      <c r="P1821">
        <v>0</v>
      </c>
      <c r="Q1821">
        <v>1.7</v>
      </c>
      <c r="R1821">
        <v>12.8</v>
      </c>
      <c r="S1821">
        <v>72.5</v>
      </c>
      <c r="T1821">
        <v>92.2</v>
      </c>
      <c r="U1821">
        <v>18.5</v>
      </c>
      <c r="V1821">
        <v>23.9</v>
      </c>
      <c r="W1821">
        <v>93.5</v>
      </c>
      <c r="X1821">
        <v>50</v>
      </c>
      <c r="Y1821">
        <v>23769</v>
      </c>
      <c r="Z1821">
        <v>30</v>
      </c>
      <c r="AA1821">
        <v>191473</v>
      </c>
      <c r="AB1821">
        <v>75.900000000000006</v>
      </c>
      <c r="AC1821">
        <v>25.4</v>
      </c>
      <c r="AD1821">
        <v>432400</v>
      </c>
      <c r="AE1821">
        <v>179665</v>
      </c>
      <c r="AF1821">
        <v>2.71</v>
      </c>
      <c r="AG1821">
        <v>48814</v>
      </c>
      <c r="AH1821">
        <v>98633</v>
      </c>
      <c r="AI1821">
        <v>4.4000000000000004</v>
      </c>
      <c r="AJ1821">
        <v>16761</v>
      </c>
      <c r="AK1821">
        <v>274566</v>
      </c>
      <c r="AL1821">
        <v>-1.4</v>
      </c>
      <c r="AM1821">
        <v>40290</v>
      </c>
      <c r="AN1821">
        <v>52546</v>
      </c>
      <c r="AO1821">
        <v>2.1</v>
      </c>
      <c r="AP1821">
        <v>0</v>
      </c>
      <c r="AQ1821">
        <v>7.2</v>
      </c>
      <c r="AR1821">
        <v>0</v>
      </c>
      <c r="AS1821">
        <v>5.2</v>
      </c>
      <c r="AT1821">
        <v>24.3</v>
      </c>
      <c r="AU1821">
        <v>7631668</v>
      </c>
      <c r="AV1821">
        <v>17440010</v>
      </c>
      <c r="AW1821">
        <v>8756311</v>
      </c>
      <c r="AX1821">
        <v>18032</v>
      </c>
      <c r="AY1821">
        <v>1129752</v>
      </c>
      <c r="AZ1821">
        <v>1591</v>
      </c>
      <c r="BA1821">
        <v>460.18</v>
      </c>
      <c r="BB1821">
        <v>1069.8</v>
      </c>
    </row>
    <row r="1822" spans="1:54" x14ac:dyDescent="0.3">
      <c r="A1822">
        <v>34029</v>
      </c>
      <c r="B1822" t="s">
        <v>1735</v>
      </c>
      <c r="C1822" t="s">
        <v>967</v>
      </c>
      <c r="D1822">
        <v>586301</v>
      </c>
      <c r="E1822">
        <v>576565</v>
      </c>
      <c r="F1822">
        <v>1.7</v>
      </c>
      <c r="G1822">
        <v>576567</v>
      </c>
      <c r="H1822">
        <v>6.8</v>
      </c>
      <c r="I1822">
        <v>23.5</v>
      </c>
      <c r="J1822">
        <v>21.9</v>
      </c>
      <c r="K1822">
        <v>51.9</v>
      </c>
      <c r="L1822">
        <v>92.9</v>
      </c>
      <c r="M1822">
        <v>3.5</v>
      </c>
      <c r="N1822">
        <v>0.3</v>
      </c>
      <c r="O1822">
        <v>2</v>
      </c>
      <c r="P1822">
        <v>0</v>
      </c>
      <c r="Q1822">
        <v>1.3</v>
      </c>
      <c r="R1822">
        <v>8.9</v>
      </c>
      <c r="S1822">
        <v>85</v>
      </c>
      <c r="T1822">
        <v>91</v>
      </c>
      <c r="U1822">
        <v>7.7</v>
      </c>
      <c r="V1822">
        <v>12.1</v>
      </c>
      <c r="W1822">
        <v>89.8</v>
      </c>
      <c r="X1822">
        <v>25.4</v>
      </c>
      <c r="Y1822">
        <v>48709</v>
      </c>
      <c r="Z1822">
        <v>30.7</v>
      </c>
      <c r="AA1822">
        <v>278639</v>
      </c>
      <c r="AB1822">
        <v>81.3</v>
      </c>
      <c r="AC1822">
        <v>13.2</v>
      </c>
      <c r="AD1822">
        <v>268100</v>
      </c>
      <c r="AE1822">
        <v>221774</v>
      </c>
      <c r="AF1822">
        <v>2.58</v>
      </c>
      <c r="AG1822">
        <v>30477</v>
      </c>
      <c r="AH1822">
        <v>61136</v>
      </c>
      <c r="AI1822">
        <v>10.4</v>
      </c>
      <c r="AJ1822">
        <v>12332</v>
      </c>
      <c r="AK1822">
        <v>131388</v>
      </c>
      <c r="AL1822">
        <v>4.5</v>
      </c>
      <c r="AM1822">
        <v>36987</v>
      </c>
      <c r="AN1822">
        <v>45546</v>
      </c>
      <c r="AO1822">
        <v>2.2000000000000002</v>
      </c>
      <c r="AP1822">
        <v>0.3</v>
      </c>
      <c r="AQ1822">
        <v>2.5</v>
      </c>
      <c r="AR1822">
        <v>0</v>
      </c>
      <c r="AS1822">
        <v>3.3</v>
      </c>
      <c r="AT1822">
        <v>25.6</v>
      </c>
      <c r="AU1822">
        <v>0</v>
      </c>
      <c r="AV1822">
        <v>0</v>
      </c>
      <c r="AW1822">
        <v>7307436</v>
      </c>
      <c r="AX1822">
        <v>12922</v>
      </c>
      <c r="AY1822">
        <v>703022</v>
      </c>
      <c r="AZ1822">
        <v>2937</v>
      </c>
      <c r="BA1822">
        <v>628.78</v>
      </c>
      <c r="BB1822">
        <v>917</v>
      </c>
    </row>
    <row r="1823" spans="1:54" x14ac:dyDescent="0.3">
      <c r="A1823">
        <v>34031</v>
      </c>
      <c r="B1823" t="s">
        <v>1736</v>
      </c>
      <c r="C1823" t="s">
        <v>967</v>
      </c>
      <c r="D1823">
        <v>508856</v>
      </c>
      <c r="E1823">
        <v>501624</v>
      </c>
      <c r="F1823">
        <v>1.4</v>
      </c>
      <c r="G1823">
        <v>501226</v>
      </c>
      <c r="H1823">
        <v>6.9</v>
      </c>
      <c r="I1823">
        <v>24.4</v>
      </c>
      <c r="J1823">
        <v>13.1</v>
      </c>
      <c r="K1823">
        <v>51.3</v>
      </c>
      <c r="L1823">
        <v>75.400000000000006</v>
      </c>
      <c r="M1823">
        <v>14.8</v>
      </c>
      <c r="N1823">
        <v>1.5</v>
      </c>
      <c r="O1823">
        <v>5.7</v>
      </c>
      <c r="P1823">
        <v>0.2</v>
      </c>
      <c r="Q1823">
        <v>2.4</v>
      </c>
      <c r="R1823">
        <v>39.6</v>
      </c>
      <c r="S1823">
        <v>42.9</v>
      </c>
      <c r="T1823">
        <v>92.4</v>
      </c>
      <c r="U1823">
        <v>28.4</v>
      </c>
      <c r="V1823">
        <v>47.7</v>
      </c>
      <c r="W1823">
        <v>81.900000000000006</v>
      </c>
      <c r="X1823">
        <v>25.6</v>
      </c>
      <c r="Y1823">
        <v>16098</v>
      </c>
      <c r="Z1823">
        <v>26.5</v>
      </c>
      <c r="AA1823">
        <v>176730</v>
      </c>
      <c r="AB1823">
        <v>54.3</v>
      </c>
      <c r="AC1823">
        <v>52.7</v>
      </c>
      <c r="AD1823">
        <v>351000</v>
      </c>
      <c r="AE1823">
        <v>162543</v>
      </c>
      <c r="AF1823">
        <v>3.03</v>
      </c>
      <c r="AG1823">
        <v>27152</v>
      </c>
      <c r="AH1823">
        <v>57654</v>
      </c>
      <c r="AI1823">
        <v>16.3</v>
      </c>
      <c r="AJ1823">
        <v>11866</v>
      </c>
      <c r="AK1823">
        <v>150775</v>
      </c>
      <c r="AL1823">
        <v>-0.3</v>
      </c>
      <c r="AM1823">
        <v>35521</v>
      </c>
      <c r="AN1823">
        <v>43366</v>
      </c>
      <c r="AO1823">
        <v>9.5</v>
      </c>
      <c r="AP1823">
        <v>0.5</v>
      </c>
      <c r="AQ1823">
        <v>6.2</v>
      </c>
      <c r="AR1823">
        <v>0</v>
      </c>
      <c r="AS1823">
        <v>17.899999999999999</v>
      </c>
      <c r="AT1823">
        <v>25.4</v>
      </c>
      <c r="AU1823">
        <v>5178299</v>
      </c>
      <c r="AV1823">
        <v>7021052</v>
      </c>
      <c r="AW1823">
        <v>6598022</v>
      </c>
      <c r="AX1823">
        <v>13546</v>
      </c>
      <c r="AY1823">
        <v>538657</v>
      </c>
      <c r="AZ1823">
        <v>518</v>
      </c>
      <c r="BA1823">
        <v>184.59</v>
      </c>
      <c r="BB1823">
        <v>2715.3</v>
      </c>
    </row>
    <row r="1824" spans="1:54" x14ac:dyDescent="0.3">
      <c r="A1824">
        <v>34033</v>
      </c>
      <c r="B1824" t="s">
        <v>1737</v>
      </c>
      <c r="C1824" t="s">
        <v>967</v>
      </c>
      <c r="D1824">
        <v>64715</v>
      </c>
      <c r="E1824">
        <v>66083</v>
      </c>
      <c r="F1824">
        <v>-2.1</v>
      </c>
      <c r="G1824">
        <v>66083</v>
      </c>
      <c r="H1824">
        <v>5.7</v>
      </c>
      <c r="I1824">
        <v>22.2</v>
      </c>
      <c r="J1824">
        <v>17.2</v>
      </c>
      <c r="K1824">
        <v>51.3</v>
      </c>
      <c r="L1824">
        <v>81.599999999999994</v>
      </c>
      <c r="M1824">
        <v>14.7</v>
      </c>
      <c r="N1824">
        <v>0.5</v>
      </c>
      <c r="O1824">
        <v>1</v>
      </c>
      <c r="P1824">
        <v>0</v>
      </c>
      <c r="Q1824">
        <v>2.1</v>
      </c>
      <c r="R1824">
        <v>8</v>
      </c>
      <c r="S1824">
        <v>75.400000000000006</v>
      </c>
      <c r="T1824">
        <v>89.6</v>
      </c>
      <c r="U1824">
        <v>4.5</v>
      </c>
      <c r="V1824">
        <v>7.2</v>
      </c>
      <c r="W1824">
        <v>86</v>
      </c>
      <c r="X1824">
        <v>20.399999999999999</v>
      </c>
      <c r="Y1824">
        <v>5548</v>
      </c>
      <c r="Z1824">
        <v>26.4</v>
      </c>
      <c r="AA1824">
        <v>27564</v>
      </c>
      <c r="AB1824">
        <v>71.7</v>
      </c>
      <c r="AC1824">
        <v>17.600000000000001</v>
      </c>
      <c r="AD1824">
        <v>190200</v>
      </c>
      <c r="AE1824">
        <v>25003</v>
      </c>
      <c r="AF1824">
        <v>2.58</v>
      </c>
      <c r="AG1824">
        <v>28772</v>
      </c>
      <c r="AH1824">
        <v>59718</v>
      </c>
      <c r="AI1824">
        <v>12.4</v>
      </c>
      <c r="AJ1824">
        <v>1169</v>
      </c>
      <c r="AK1824">
        <v>19049</v>
      </c>
      <c r="AL1824">
        <v>-6.9</v>
      </c>
      <c r="AM1824">
        <v>2853</v>
      </c>
      <c r="AN1824">
        <v>4585</v>
      </c>
      <c r="AO1824">
        <v>6.4</v>
      </c>
      <c r="AP1824">
        <v>0</v>
      </c>
      <c r="AQ1824">
        <v>0</v>
      </c>
      <c r="AR1824">
        <v>0</v>
      </c>
      <c r="AS1824">
        <v>2.2999999999999998</v>
      </c>
      <c r="AT1824">
        <v>25.6</v>
      </c>
      <c r="AU1824">
        <v>1440380</v>
      </c>
      <c r="AV1824">
        <v>0</v>
      </c>
      <c r="AW1824">
        <v>669436</v>
      </c>
      <c r="AX1824">
        <v>10146</v>
      </c>
      <c r="AY1824">
        <v>82295</v>
      </c>
      <c r="AZ1824">
        <v>51</v>
      </c>
      <c r="BA1824">
        <v>331.9</v>
      </c>
      <c r="BB1824">
        <v>199.1</v>
      </c>
    </row>
    <row r="1825" spans="1:54" x14ac:dyDescent="0.3">
      <c r="A1825">
        <v>34035</v>
      </c>
      <c r="B1825" t="s">
        <v>1500</v>
      </c>
      <c r="C1825" t="s">
        <v>967</v>
      </c>
      <c r="D1825">
        <v>332568</v>
      </c>
      <c r="E1825">
        <v>323441</v>
      </c>
      <c r="F1825">
        <v>2.8</v>
      </c>
      <c r="G1825">
        <v>323444</v>
      </c>
      <c r="H1825">
        <v>5.5</v>
      </c>
      <c r="I1825">
        <v>23.2</v>
      </c>
      <c r="J1825">
        <v>14.1</v>
      </c>
      <c r="K1825">
        <v>51.3</v>
      </c>
      <c r="L1825">
        <v>71.2</v>
      </c>
      <c r="M1825">
        <v>9.9</v>
      </c>
      <c r="N1825">
        <v>0.3</v>
      </c>
      <c r="O1825">
        <v>16.600000000000001</v>
      </c>
      <c r="P1825">
        <v>0.1</v>
      </c>
      <c r="Q1825">
        <v>1.9</v>
      </c>
      <c r="R1825">
        <v>14.2</v>
      </c>
      <c r="S1825">
        <v>58.7</v>
      </c>
      <c r="T1825">
        <v>92.2</v>
      </c>
      <c r="U1825">
        <v>23.3</v>
      </c>
      <c r="V1825">
        <v>29.6</v>
      </c>
      <c r="W1825">
        <v>93.2</v>
      </c>
      <c r="X1825">
        <v>51.1</v>
      </c>
      <c r="Y1825">
        <v>13757</v>
      </c>
      <c r="Z1825">
        <v>31.7</v>
      </c>
      <c r="AA1825">
        <v>126015</v>
      </c>
      <c r="AB1825">
        <v>78</v>
      </c>
      <c r="AC1825">
        <v>25.3</v>
      </c>
      <c r="AD1825">
        <v>398800</v>
      </c>
      <c r="AE1825">
        <v>115531</v>
      </c>
      <c r="AF1825">
        <v>2.79</v>
      </c>
      <c r="AG1825">
        <v>47803</v>
      </c>
      <c r="AH1825">
        <v>99020</v>
      </c>
      <c r="AI1825">
        <v>5</v>
      </c>
      <c r="AJ1825">
        <v>9925</v>
      </c>
      <c r="AK1825">
        <v>184467</v>
      </c>
      <c r="AL1825">
        <v>0.8</v>
      </c>
      <c r="AM1825">
        <v>25267</v>
      </c>
      <c r="AN1825">
        <v>32225</v>
      </c>
      <c r="AO1825">
        <v>5.7</v>
      </c>
      <c r="AP1825">
        <v>0</v>
      </c>
      <c r="AQ1825">
        <v>11.1</v>
      </c>
      <c r="AR1825">
        <v>0</v>
      </c>
      <c r="AS1825">
        <v>6.4</v>
      </c>
      <c r="AT1825">
        <v>27.5</v>
      </c>
      <c r="AU1825">
        <v>6401528</v>
      </c>
      <c r="AV1825">
        <v>14634500</v>
      </c>
      <c r="AW1825">
        <v>5755996</v>
      </c>
      <c r="AX1825">
        <v>17946</v>
      </c>
      <c r="AY1825">
        <v>656131</v>
      </c>
      <c r="AZ1825">
        <v>1310</v>
      </c>
      <c r="BA1825">
        <v>301.81</v>
      </c>
      <c r="BB1825">
        <v>1071.7</v>
      </c>
    </row>
    <row r="1826" spans="1:54" x14ac:dyDescent="0.3">
      <c r="A1826">
        <v>34037</v>
      </c>
      <c r="B1826" t="s">
        <v>843</v>
      </c>
      <c r="C1826" t="s">
        <v>967</v>
      </c>
      <c r="D1826">
        <v>144909</v>
      </c>
      <c r="E1826">
        <v>148869</v>
      </c>
      <c r="F1826">
        <v>-2.7</v>
      </c>
      <c r="G1826">
        <v>149265</v>
      </c>
      <c r="H1826">
        <v>4.5999999999999996</v>
      </c>
      <c r="I1826">
        <v>21.6</v>
      </c>
      <c r="J1826">
        <v>14.8</v>
      </c>
      <c r="K1826">
        <v>50.4</v>
      </c>
      <c r="L1826">
        <v>94.2</v>
      </c>
      <c r="M1826">
        <v>2.2000000000000002</v>
      </c>
      <c r="N1826">
        <v>0.2</v>
      </c>
      <c r="O1826">
        <v>2</v>
      </c>
      <c r="P1826">
        <v>0</v>
      </c>
      <c r="Q1826">
        <v>1.5</v>
      </c>
      <c r="R1826">
        <v>7.3</v>
      </c>
      <c r="S1826">
        <v>87.5</v>
      </c>
      <c r="T1826">
        <v>92.7</v>
      </c>
      <c r="U1826">
        <v>7.3</v>
      </c>
      <c r="V1826">
        <v>9.9</v>
      </c>
      <c r="W1826">
        <v>93.4</v>
      </c>
      <c r="X1826">
        <v>32.4</v>
      </c>
      <c r="Y1826">
        <v>9652</v>
      </c>
      <c r="Z1826">
        <v>37.700000000000003</v>
      </c>
      <c r="AA1826">
        <v>62204</v>
      </c>
      <c r="AB1826">
        <v>84.7</v>
      </c>
      <c r="AC1826">
        <v>13.4</v>
      </c>
      <c r="AD1826">
        <v>285800</v>
      </c>
      <c r="AE1826">
        <v>54746</v>
      </c>
      <c r="AF1826">
        <v>2.67</v>
      </c>
      <c r="AG1826">
        <v>37949</v>
      </c>
      <c r="AH1826">
        <v>87335</v>
      </c>
      <c r="AI1826">
        <v>5.7</v>
      </c>
      <c r="AJ1826">
        <v>3267</v>
      </c>
      <c r="AK1826">
        <v>31594</v>
      </c>
      <c r="AL1826">
        <v>-0.2</v>
      </c>
      <c r="AM1826">
        <v>10930</v>
      </c>
      <c r="AN1826">
        <v>14840</v>
      </c>
      <c r="AO1826">
        <v>0</v>
      </c>
      <c r="AP1826">
        <v>0</v>
      </c>
      <c r="AQ1826">
        <v>2.5</v>
      </c>
      <c r="AR1826">
        <v>0</v>
      </c>
      <c r="AS1826">
        <v>0</v>
      </c>
      <c r="AT1826">
        <v>25.8</v>
      </c>
      <c r="AU1826">
        <v>0</v>
      </c>
      <c r="AV1826">
        <v>0</v>
      </c>
      <c r="AW1826">
        <v>1722382</v>
      </c>
      <c r="AX1826">
        <v>11359</v>
      </c>
      <c r="AY1826">
        <v>172435</v>
      </c>
      <c r="AZ1826">
        <v>222</v>
      </c>
      <c r="BA1826">
        <v>519.01</v>
      </c>
      <c r="BB1826">
        <v>287.60000000000002</v>
      </c>
    </row>
    <row r="1827" spans="1:54" x14ac:dyDescent="0.3">
      <c r="A1827">
        <v>34039</v>
      </c>
      <c r="B1827" t="s">
        <v>78</v>
      </c>
      <c r="C1827" t="s">
        <v>967</v>
      </c>
      <c r="D1827">
        <v>552939</v>
      </c>
      <c r="E1827">
        <v>536499</v>
      </c>
      <c r="F1827">
        <v>3.1</v>
      </c>
      <c r="G1827">
        <v>536499</v>
      </c>
      <c r="H1827">
        <v>6.5</v>
      </c>
      <c r="I1827">
        <v>23.9</v>
      </c>
      <c r="J1827">
        <v>13</v>
      </c>
      <c r="K1827">
        <v>51.2</v>
      </c>
      <c r="L1827">
        <v>68.400000000000006</v>
      </c>
      <c r="M1827">
        <v>23.5</v>
      </c>
      <c r="N1827">
        <v>0.7</v>
      </c>
      <c r="O1827">
        <v>5.4</v>
      </c>
      <c r="P1827">
        <v>0.1</v>
      </c>
      <c r="Q1827">
        <v>1.9</v>
      </c>
      <c r="R1827">
        <v>30</v>
      </c>
      <c r="S1827">
        <v>42.3</v>
      </c>
      <c r="T1827">
        <v>89.3</v>
      </c>
      <c r="U1827">
        <v>29.2</v>
      </c>
      <c r="V1827">
        <v>41.9</v>
      </c>
      <c r="W1827">
        <v>85.3</v>
      </c>
      <c r="X1827">
        <v>31.8</v>
      </c>
      <c r="Y1827">
        <v>20109</v>
      </c>
      <c r="Z1827">
        <v>29.4</v>
      </c>
      <c r="AA1827">
        <v>201580</v>
      </c>
      <c r="AB1827">
        <v>60.4</v>
      </c>
      <c r="AC1827">
        <v>43.5</v>
      </c>
      <c r="AD1827">
        <v>362300</v>
      </c>
      <c r="AE1827">
        <v>185483</v>
      </c>
      <c r="AF1827">
        <v>2.88</v>
      </c>
      <c r="AG1827">
        <v>35089</v>
      </c>
      <c r="AH1827">
        <v>68507</v>
      </c>
      <c r="AI1827">
        <v>10.8</v>
      </c>
      <c r="AJ1827">
        <v>13669</v>
      </c>
      <c r="AK1827">
        <v>200810</v>
      </c>
      <c r="AL1827">
        <v>0.1</v>
      </c>
      <c r="AM1827">
        <v>39104</v>
      </c>
      <c r="AN1827">
        <v>48019</v>
      </c>
      <c r="AO1827">
        <v>13.1</v>
      </c>
      <c r="AP1827">
        <v>0.5</v>
      </c>
      <c r="AQ1827">
        <v>5.7</v>
      </c>
      <c r="AR1827">
        <v>0</v>
      </c>
      <c r="AS1827">
        <v>14.6</v>
      </c>
      <c r="AT1827">
        <v>25.9</v>
      </c>
      <c r="AU1827">
        <v>18574672</v>
      </c>
      <c r="AV1827">
        <v>12948687</v>
      </c>
      <c r="AW1827">
        <v>7312120</v>
      </c>
      <c r="AX1827">
        <v>14069</v>
      </c>
      <c r="AY1827">
        <v>748001</v>
      </c>
      <c r="AZ1827">
        <v>1966</v>
      </c>
      <c r="BA1827">
        <v>102.86</v>
      </c>
      <c r="BB1827">
        <v>5216.1000000000004</v>
      </c>
    </row>
    <row r="1828" spans="1:54" x14ac:dyDescent="0.3">
      <c r="A1828">
        <v>34041</v>
      </c>
      <c r="B1828" t="s">
        <v>251</v>
      </c>
      <c r="C1828" t="s">
        <v>967</v>
      </c>
      <c r="D1828">
        <v>106917</v>
      </c>
      <c r="E1828">
        <v>108692</v>
      </c>
      <c r="F1828">
        <v>-1.6</v>
      </c>
      <c r="G1828">
        <v>108692</v>
      </c>
      <c r="H1828">
        <v>4.5999999999999996</v>
      </c>
      <c r="I1828">
        <v>21.2</v>
      </c>
      <c r="J1828">
        <v>16</v>
      </c>
      <c r="K1828">
        <v>51.2</v>
      </c>
      <c r="L1828">
        <v>90.9</v>
      </c>
      <c r="M1828">
        <v>4.5</v>
      </c>
      <c r="N1828">
        <v>0.2</v>
      </c>
      <c r="O1828">
        <v>2.8</v>
      </c>
      <c r="P1828">
        <v>0.1</v>
      </c>
      <c r="Q1828">
        <v>1.5</v>
      </c>
      <c r="R1828">
        <v>8.4</v>
      </c>
      <c r="S1828">
        <v>83.5</v>
      </c>
      <c r="T1828">
        <v>90.7</v>
      </c>
      <c r="U1828">
        <v>9</v>
      </c>
      <c r="V1828">
        <v>11.6</v>
      </c>
      <c r="W1828">
        <v>89.7</v>
      </c>
      <c r="X1828">
        <v>29.6</v>
      </c>
      <c r="Y1828">
        <v>7042</v>
      </c>
      <c r="Z1828">
        <v>34.4</v>
      </c>
      <c r="AA1828">
        <v>45269</v>
      </c>
      <c r="AB1828">
        <v>74.099999999999994</v>
      </c>
      <c r="AC1828">
        <v>22</v>
      </c>
      <c r="AD1828">
        <v>271100</v>
      </c>
      <c r="AE1828">
        <v>41463</v>
      </c>
      <c r="AF1828">
        <v>2.56</v>
      </c>
      <c r="AG1828">
        <v>33555</v>
      </c>
      <c r="AH1828">
        <v>70912</v>
      </c>
      <c r="AI1828">
        <v>7.8</v>
      </c>
      <c r="AJ1828">
        <v>2487</v>
      </c>
      <c r="AK1828">
        <v>30169</v>
      </c>
      <c r="AL1828">
        <v>-1.9</v>
      </c>
      <c r="AM1828">
        <v>6843</v>
      </c>
      <c r="AN1828">
        <v>9552</v>
      </c>
      <c r="AO1828">
        <v>2.7</v>
      </c>
      <c r="AP1828">
        <v>0</v>
      </c>
      <c r="AQ1828">
        <v>2.8</v>
      </c>
      <c r="AR1828">
        <v>0</v>
      </c>
      <c r="AS1828">
        <v>4.5999999999999996</v>
      </c>
      <c r="AT1828">
        <v>25.8</v>
      </c>
      <c r="AU1828">
        <v>2212191</v>
      </c>
      <c r="AV1828">
        <v>0</v>
      </c>
      <c r="AW1828">
        <v>1550611</v>
      </c>
      <c r="AX1828">
        <v>14137</v>
      </c>
      <c r="AY1828">
        <v>117967</v>
      </c>
      <c r="AZ1828">
        <v>244</v>
      </c>
      <c r="BA1828">
        <v>356.92</v>
      </c>
      <c r="BB1828">
        <v>304.5</v>
      </c>
    </row>
    <row r="1829" spans="1:54" x14ac:dyDescent="0.3">
      <c r="A1829">
        <v>35000</v>
      </c>
      <c r="B1829" t="s">
        <v>966</v>
      </c>
      <c r="D1829">
        <v>2085572</v>
      </c>
      <c r="E1829">
        <v>2059192</v>
      </c>
      <c r="F1829">
        <v>1.3</v>
      </c>
      <c r="G1829">
        <v>2059179</v>
      </c>
      <c r="H1829">
        <v>6.6</v>
      </c>
      <c r="I1829">
        <v>24.1</v>
      </c>
      <c r="J1829">
        <v>15.3</v>
      </c>
      <c r="K1829">
        <v>50.5</v>
      </c>
      <c r="L1829">
        <v>82.8</v>
      </c>
      <c r="M1829">
        <v>2.5</v>
      </c>
      <c r="N1829">
        <v>10.4</v>
      </c>
      <c r="O1829">
        <v>1.7</v>
      </c>
      <c r="P1829">
        <v>0.2</v>
      </c>
      <c r="Q1829">
        <v>2.5</v>
      </c>
      <c r="R1829">
        <v>47.7</v>
      </c>
      <c r="S1829">
        <v>38.9</v>
      </c>
      <c r="T1829">
        <v>85.3</v>
      </c>
      <c r="U1829">
        <v>9.8000000000000007</v>
      </c>
      <c r="V1829">
        <v>36.1</v>
      </c>
      <c r="W1829">
        <v>83.6</v>
      </c>
      <c r="X1829">
        <v>25.8</v>
      </c>
      <c r="Y1829">
        <v>172717</v>
      </c>
      <c r="Z1829">
        <v>21.6</v>
      </c>
      <c r="AA1829">
        <v>912890</v>
      </c>
      <c r="AB1829">
        <v>68.7</v>
      </c>
      <c r="AC1829">
        <v>14.8</v>
      </c>
      <c r="AD1829">
        <v>160000</v>
      </c>
      <c r="AE1829">
        <v>761938</v>
      </c>
      <c r="AF1829">
        <v>2.66</v>
      </c>
      <c r="AG1829">
        <v>23763</v>
      </c>
      <c r="AH1829">
        <v>44927</v>
      </c>
      <c r="AI1829">
        <v>20.399999999999999</v>
      </c>
      <c r="AJ1829">
        <v>43737</v>
      </c>
      <c r="AK1829">
        <v>606002</v>
      </c>
      <c r="AL1829">
        <v>0.5</v>
      </c>
      <c r="AM1829">
        <v>119195</v>
      </c>
      <c r="AN1829">
        <v>157231</v>
      </c>
      <c r="AO1829">
        <v>1.2</v>
      </c>
      <c r="AP1829">
        <v>5.3</v>
      </c>
      <c r="AQ1829">
        <v>2.1</v>
      </c>
      <c r="AR1829">
        <v>0.1</v>
      </c>
      <c r="AS1829">
        <v>23.6</v>
      </c>
      <c r="AT1829">
        <v>31.7</v>
      </c>
      <c r="AU1829">
        <v>17122725</v>
      </c>
      <c r="AV1829">
        <v>10589286</v>
      </c>
      <c r="AW1829">
        <v>24469997</v>
      </c>
      <c r="AX1829">
        <v>12429</v>
      </c>
      <c r="AY1829">
        <v>3734300</v>
      </c>
      <c r="AZ1829">
        <v>4799</v>
      </c>
      <c r="BA1829">
        <v>121298.15</v>
      </c>
      <c r="BB1829">
        <v>17</v>
      </c>
    </row>
    <row r="1830" spans="1:54" x14ac:dyDescent="0.3">
      <c r="A1830">
        <v>35001</v>
      </c>
      <c r="B1830" t="s">
        <v>1738</v>
      </c>
      <c r="C1830" t="s">
        <v>965</v>
      </c>
      <c r="D1830">
        <v>675551</v>
      </c>
      <c r="E1830">
        <v>662555</v>
      </c>
      <c r="F1830">
        <v>2</v>
      </c>
      <c r="G1830">
        <v>662564</v>
      </c>
      <c r="H1830">
        <v>6.3</v>
      </c>
      <c r="I1830">
        <v>22.9</v>
      </c>
      <c r="J1830">
        <v>14.2</v>
      </c>
      <c r="K1830">
        <v>51</v>
      </c>
      <c r="L1830">
        <v>84.9</v>
      </c>
      <c r="M1830">
        <v>3.4</v>
      </c>
      <c r="N1830">
        <v>5.8</v>
      </c>
      <c r="O1830">
        <v>2.7</v>
      </c>
      <c r="P1830">
        <v>0.2</v>
      </c>
      <c r="Q1830">
        <v>3</v>
      </c>
      <c r="R1830">
        <v>49</v>
      </c>
      <c r="S1830">
        <v>40.200000000000003</v>
      </c>
      <c r="T1830">
        <v>83.8</v>
      </c>
      <c r="U1830">
        <v>10.9</v>
      </c>
      <c r="V1830">
        <v>31</v>
      </c>
      <c r="W1830">
        <v>87.4</v>
      </c>
      <c r="X1830">
        <v>32.1</v>
      </c>
      <c r="Y1830">
        <v>55419</v>
      </c>
      <c r="Z1830">
        <v>21.6</v>
      </c>
      <c r="AA1830">
        <v>288400</v>
      </c>
      <c r="AB1830">
        <v>63.2</v>
      </c>
      <c r="AC1830">
        <v>24.5</v>
      </c>
      <c r="AD1830">
        <v>186800</v>
      </c>
      <c r="AE1830">
        <v>263135</v>
      </c>
      <c r="AF1830">
        <v>2.5</v>
      </c>
      <c r="AG1830">
        <v>26814</v>
      </c>
      <c r="AH1830">
        <v>48801</v>
      </c>
      <c r="AI1830">
        <v>18</v>
      </c>
      <c r="AJ1830">
        <v>15800</v>
      </c>
      <c r="AK1830">
        <v>248438</v>
      </c>
      <c r="AL1830">
        <v>-0.3</v>
      </c>
      <c r="AM1830">
        <v>38835</v>
      </c>
      <c r="AN1830">
        <v>53235</v>
      </c>
      <c r="AO1830">
        <v>1.8</v>
      </c>
      <c r="AP1830">
        <v>2.6</v>
      </c>
      <c r="AQ1830">
        <v>3.6</v>
      </c>
      <c r="AR1830">
        <v>0.1</v>
      </c>
      <c r="AS1830">
        <v>24</v>
      </c>
      <c r="AT1830">
        <v>31.4</v>
      </c>
      <c r="AU1830">
        <v>0</v>
      </c>
      <c r="AV1830">
        <v>6134969</v>
      </c>
      <c r="AW1830">
        <v>9396128</v>
      </c>
      <c r="AX1830">
        <v>14942</v>
      </c>
      <c r="AY1830">
        <v>1398044</v>
      </c>
      <c r="AZ1830">
        <v>1525</v>
      </c>
      <c r="BA1830">
        <v>1160.83</v>
      </c>
      <c r="BB1830">
        <v>570.79999999999995</v>
      </c>
    </row>
    <row r="1831" spans="1:54" x14ac:dyDescent="0.3">
      <c r="A1831">
        <v>35003</v>
      </c>
      <c r="B1831" t="s">
        <v>1739</v>
      </c>
      <c r="C1831" t="s">
        <v>965</v>
      </c>
      <c r="D1831">
        <v>3556</v>
      </c>
      <c r="E1831">
        <v>3725</v>
      </c>
      <c r="F1831">
        <v>-4.5</v>
      </c>
      <c r="G1831">
        <v>3725</v>
      </c>
      <c r="H1831">
        <v>3.2</v>
      </c>
      <c r="I1831">
        <v>14</v>
      </c>
      <c r="J1831">
        <v>35</v>
      </c>
      <c r="K1831">
        <v>48</v>
      </c>
      <c r="L1831">
        <v>93</v>
      </c>
      <c r="M1831">
        <v>0.6</v>
      </c>
      <c r="N1831">
        <v>3.3</v>
      </c>
      <c r="O1831">
        <v>0.3</v>
      </c>
      <c r="P1831">
        <v>0</v>
      </c>
      <c r="Q1831">
        <v>2.8</v>
      </c>
      <c r="R1831">
        <v>19.8</v>
      </c>
      <c r="S1831">
        <v>74.900000000000006</v>
      </c>
      <c r="T1831">
        <v>88.5</v>
      </c>
      <c r="U1831">
        <v>1.6</v>
      </c>
      <c r="V1831">
        <v>19</v>
      </c>
      <c r="W1831">
        <v>88.1</v>
      </c>
      <c r="X1831">
        <v>18.5</v>
      </c>
      <c r="Y1831">
        <v>501</v>
      </c>
      <c r="Z1831">
        <v>20.6</v>
      </c>
      <c r="AA1831">
        <v>3280</v>
      </c>
      <c r="AB1831">
        <v>88.5</v>
      </c>
      <c r="AC1831">
        <v>0.2</v>
      </c>
      <c r="AD1831">
        <v>158900</v>
      </c>
      <c r="AE1831">
        <v>1581</v>
      </c>
      <c r="AF1831">
        <v>2.23</v>
      </c>
      <c r="AG1831">
        <v>20616</v>
      </c>
      <c r="AH1831">
        <v>39826</v>
      </c>
      <c r="AI1831">
        <v>19.7</v>
      </c>
      <c r="AJ1831">
        <v>58</v>
      </c>
      <c r="AK1831">
        <v>393</v>
      </c>
      <c r="AL1831">
        <v>-6.4</v>
      </c>
      <c r="AM1831">
        <v>357</v>
      </c>
      <c r="AN1831">
        <v>386</v>
      </c>
      <c r="AO1831">
        <v>0</v>
      </c>
      <c r="AP1831">
        <v>0</v>
      </c>
      <c r="AQ1831">
        <v>0</v>
      </c>
      <c r="AR1831">
        <v>0</v>
      </c>
      <c r="AS1831">
        <v>0</v>
      </c>
      <c r="AT1831">
        <v>0</v>
      </c>
      <c r="AU1831">
        <v>0</v>
      </c>
      <c r="AV1831">
        <v>0</v>
      </c>
      <c r="AW1831">
        <v>7206</v>
      </c>
      <c r="AX1831">
        <v>2084</v>
      </c>
      <c r="AY1831">
        <v>2638</v>
      </c>
      <c r="AZ1831">
        <v>0</v>
      </c>
      <c r="BA1831">
        <v>6923.69</v>
      </c>
      <c r="BB1831">
        <v>0.5</v>
      </c>
    </row>
    <row r="1832" spans="1:54" x14ac:dyDescent="0.3">
      <c r="A1832">
        <v>35005</v>
      </c>
      <c r="B1832" t="s">
        <v>1740</v>
      </c>
      <c r="C1832" t="s">
        <v>965</v>
      </c>
      <c r="D1832">
        <v>65878</v>
      </c>
      <c r="E1832">
        <v>65645</v>
      </c>
      <c r="F1832">
        <v>0.4</v>
      </c>
      <c r="G1832">
        <v>65645</v>
      </c>
      <c r="H1832">
        <v>7.3</v>
      </c>
      <c r="I1832">
        <v>27.2</v>
      </c>
      <c r="J1832">
        <v>14.8</v>
      </c>
      <c r="K1832">
        <v>50.2</v>
      </c>
      <c r="L1832">
        <v>92.1</v>
      </c>
      <c r="M1832">
        <v>2.5</v>
      </c>
      <c r="N1832">
        <v>2.2000000000000002</v>
      </c>
      <c r="O1832">
        <v>1</v>
      </c>
      <c r="P1832">
        <v>0.3</v>
      </c>
      <c r="Q1832">
        <v>1.8</v>
      </c>
      <c r="R1832">
        <v>54.9</v>
      </c>
      <c r="S1832">
        <v>40.799999999999997</v>
      </c>
      <c r="T1832">
        <v>82.2</v>
      </c>
      <c r="U1832">
        <v>14</v>
      </c>
      <c r="V1832">
        <v>38.6</v>
      </c>
      <c r="W1832">
        <v>77.7</v>
      </c>
      <c r="X1832">
        <v>18.399999999999999</v>
      </c>
      <c r="Y1832">
        <v>4801</v>
      </c>
      <c r="Z1832">
        <v>17.399999999999999</v>
      </c>
      <c r="AA1832">
        <v>26693</v>
      </c>
      <c r="AB1832">
        <v>66.5</v>
      </c>
      <c r="AC1832">
        <v>11.4</v>
      </c>
      <c r="AD1832">
        <v>96800</v>
      </c>
      <c r="AE1832">
        <v>23499</v>
      </c>
      <c r="AF1832">
        <v>2.7</v>
      </c>
      <c r="AG1832">
        <v>19492</v>
      </c>
      <c r="AH1832">
        <v>39131</v>
      </c>
      <c r="AI1832">
        <v>21.3</v>
      </c>
      <c r="AJ1832">
        <v>1443</v>
      </c>
      <c r="AK1832">
        <v>17301</v>
      </c>
      <c r="AL1832">
        <v>2</v>
      </c>
      <c r="AM1832">
        <v>3083</v>
      </c>
      <c r="AN1832">
        <v>4032</v>
      </c>
      <c r="AO1832">
        <v>0</v>
      </c>
      <c r="AP1832">
        <v>0</v>
      </c>
      <c r="AQ1832">
        <v>1.4</v>
      </c>
      <c r="AR1832">
        <v>0</v>
      </c>
      <c r="AS1832">
        <v>23</v>
      </c>
      <c r="AT1832">
        <v>26.3</v>
      </c>
      <c r="AU1832">
        <v>661458</v>
      </c>
      <c r="AV1832">
        <v>0</v>
      </c>
      <c r="AW1832">
        <v>836078</v>
      </c>
      <c r="AX1832">
        <v>13392</v>
      </c>
      <c r="AY1832">
        <v>92362</v>
      </c>
      <c r="AZ1832">
        <v>54</v>
      </c>
      <c r="BA1832">
        <v>6065.28</v>
      </c>
      <c r="BB1832">
        <v>10.8</v>
      </c>
    </row>
    <row r="1833" spans="1:54" x14ac:dyDescent="0.3">
      <c r="A1833">
        <v>35006</v>
      </c>
      <c r="B1833" t="s">
        <v>1741</v>
      </c>
      <c r="C1833" t="s">
        <v>965</v>
      </c>
      <c r="D1833">
        <v>27349</v>
      </c>
      <c r="E1833">
        <v>27213</v>
      </c>
      <c r="F1833">
        <v>0.5</v>
      </c>
      <c r="G1833">
        <v>27213</v>
      </c>
      <c r="H1833">
        <v>7.4</v>
      </c>
      <c r="I1833">
        <v>24.5</v>
      </c>
      <c r="J1833">
        <v>14.2</v>
      </c>
      <c r="K1833">
        <v>48.9</v>
      </c>
      <c r="L1833">
        <v>54</v>
      </c>
      <c r="M1833">
        <v>1.4</v>
      </c>
      <c r="N1833">
        <v>41.7</v>
      </c>
      <c r="O1833">
        <v>0.6</v>
      </c>
      <c r="P1833">
        <v>0.1</v>
      </c>
      <c r="Q1833">
        <v>2.1</v>
      </c>
      <c r="R1833">
        <v>37.799999999999997</v>
      </c>
      <c r="S1833">
        <v>20.8</v>
      </c>
      <c r="T1833">
        <v>88.2</v>
      </c>
      <c r="U1833">
        <v>5.2</v>
      </c>
      <c r="V1833">
        <v>44.3</v>
      </c>
      <c r="W1833">
        <v>79.900000000000006</v>
      </c>
      <c r="X1833">
        <v>10.4</v>
      </c>
      <c r="Y1833">
        <v>1858</v>
      </c>
      <c r="Z1833">
        <v>22.8</v>
      </c>
      <c r="AA1833">
        <v>11086</v>
      </c>
      <c r="AB1833">
        <v>72.400000000000006</v>
      </c>
      <c r="AC1833">
        <v>7.9</v>
      </c>
      <c r="AD1833">
        <v>83800</v>
      </c>
      <c r="AE1833">
        <v>8016</v>
      </c>
      <c r="AF1833">
        <v>3.15</v>
      </c>
      <c r="AG1833">
        <v>16129</v>
      </c>
      <c r="AH1833">
        <v>37237</v>
      </c>
      <c r="AI1833">
        <v>27.6</v>
      </c>
      <c r="AJ1833">
        <v>329</v>
      </c>
      <c r="AK1833">
        <v>5067</v>
      </c>
      <c r="AL1833">
        <v>-2.2000000000000002</v>
      </c>
      <c r="AM1833">
        <v>1008</v>
      </c>
      <c r="AN1833">
        <v>1513</v>
      </c>
      <c r="AO1833">
        <v>0</v>
      </c>
      <c r="AP1833">
        <v>14.4</v>
      </c>
      <c r="AQ1833">
        <v>1.7</v>
      </c>
      <c r="AR1833">
        <v>0</v>
      </c>
      <c r="AS1833">
        <v>22.1</v>
      </c>
      <c r="AT1833">
        <v>26.6</v>
      </c>
      <c r="AU1833">
        <v>0</v>
      </c>
      <c r="AV1833">
        <v>15859</v>
      </c>
      <c r="AW1833">
        <v>217448</v>
      </c>
      <c r="AX1833">
        <v>7992</v>
      </c>
      <c r="AY1833">
        <v>117318</v>
      </c>
      <c r="AZ1833">
        <v>0</v>
      </c>
      <c r="BA1833">
        <v>4539.4799999999996</v>
      </c>
      <c r="BB1833">
        <v>6</v>
      </c>
    </row>
    <row r="1834" spans="1:54" x14ac:dyDescent="0.3">
      <c r="A1834">
        <v>35007</v>
      </c>
      <c r="B1834" t="s">
        <v>1694</v>
      </c>
      <c r="C1834" t="s">
        <v>965</v>
      </c>
      <c r="D1834">
        <v>12680</v>
      </c>
      <c r="E1834">
        <v>13750</v>
      </c>
      <c r="F1834">
        <v>-7.8</v>
      </c>
      <c r="G1834">
        <v>13750</v>
      </c>
      <c r="H1834">
        <v>4.8</v>
      </c>
      <c r="I1834">
        <v>19</v>
      </c>
      <c r="J1834">
        <v>23.7</v>
      </c>
      <c r="K1834">
        <v>49.1</v>
      </c>
      <c r="L1834">
        <v>93.6</v>
      </c>
      <c r="M1834">
        <v>0.9</v>
      </c>
      <c r="N1834">
        <v>2.6</v>
      </c>
      <c r="O1834">
        <v>0.5</v>
      </c>
      <c r="P1834">
        <v>0.2</v>
      </c>
      <c r="Q1834">
        <v>2.1</v>
      </c>
      <c r="R1834">
        <v>49</v>
      </c>
      <c r="S1834">
        <v>47.5</v>
      </c>
      <c r="T1834">
        <v>84.9</v>
      </c>
      <c r="U1834">
        <v>4.4000000000000004</v>
      </c>
      <c r="V1834">
        <v>21.5</v>
      </c>
      <c r="W1834">
        <v>86.6</v>
      </c>
      <c r="X1834">
        <v>19.8</v>
      </c>
      <c r="Y1834">
        <v>1390</v>
      </c>
      <c r="Z1834">
        <v>14.5</v>
      </c>
      <c r="AA1834">
        <v>10062</v>
      </c>
      <c r="AB1834">
        <v>67.900000000000006</v>
      </c>
      <c r="AC1834">
        <v>12.4</v>
      </c>
      <c r="AD1834">
        <v>117100</v>
      </c>
      <c r="AE1834">
        <v>5574</v>
      </c>
      <c r="AF1834">
        <v>2.33</v>
      </c>
      <c r="AG1834">
        <v>21387</v>
      </c>
      <c r="AH1834">
        <v>37734</v>
      </c>
      <c r="AI1834">
        <v>17.7</v>
      </c>
      <c r="AJ1834">
        <v>420</v>
      </c>
      <c r="AK1834">
        <v>3225</v>
      </c>
      <c r="AL1834">
        <v>-4.7</v>
      </c>
      <c r="AM1834">
        <v>767</v>
      </c>
      <c r="AN1834">
        <v>1363</v>
      </c>
      <c r="AO1834">
        <v>0</v>
      </c>
      <c r="AP1834">
        <v>0</v>
      </c>
      <c r="AQ1834">
        <v>0</v>
      </c>
      <c r="AR1834">
        <v>0</v>
      </c>
      <c r="AS1834">
        <v>18.600000000000001</v>
      </c>
      <c r="AT1834">
        <v>21</v>
      </c>
      <c r="AU1834">
        <v>0</v>
      </c>
      <c r="AV1834">
        <v>45130</v>
      </c>
      <c r="AW1834">
        <v>158777</v>
      </c>
      <c r="AX1834">
        <v>12049</v>
      </c>
      <c r="AY1834">
        <v>56884</v>
      </c>
      <c r="AZ1834">
        <v>13</v>
      </c>
      <c r="BA1834">
        <v>3758.06</v>
      </c>
      <c r="BB1834">
        <v>3.7</v>
      </c>
    </row>
    <row r="1835" spans="1:54" x14ac:dyDescent="0.3">
      <c r="A1835">
        <v>35009</v>
      </c>
      <c r="B1835" t="s">
        <v>1742</v>
      </c>
      <c r="C1835" t="s">
        <v>965</v>
      </c>
      <c r="D1835">
        <v>50969</v>
      </c>
      <c r="E1835">
        <v>48376</v>
      </c>
      <c r="F1835">
        <v>5.4</v>
      </c>
      <c r="G1835">
        <v>48376</v>
      </c>
      <c r="H1835">
        <v>8.6</v>
      </c>
      <c r="I1835">
        <v>27</v>
      </c>
      <c r="J1835">
        <v>11.5</v>
      </c>
      <c r="K1835">
        <v>48.1</v>
      </c>
      <c r="L1835">
        <v>86.1</v>
      </c>
      <c r="M1835">
        <v>7</v>
      </c>
      <c r="N1835">
        <v>2.1</v>
      </c>
      <c r="O1835">
        <v>1.7</v>
      </c>
      <c r="P1835">
        <v>0.2</v>
      </c>
      <c r="Q1835">
        <v>2.9</v>
      </c>
      <c r="R1835">
        <v>39.700000000000003</v>
      </c>
      <c r="S1835">
        <v>50.3</v>
      </c>
      <c r="T1835">
        <v>79.2</v>
      </c>
      <c r="U1835">
        <v>8.1999999999999993</v>
      </c>
      <c r="V1835">
        <v>24.6</v>
      </c>
      <c r="W1835">
        <v>81.5</v>
      </c>
      <c r="X1835">
        <v>20.399999999999999</v>
      </c>
      <c r="Y1835">
        <v>5584</v>
      </c>
      <c r="Z1835">
        <v>15</v>
      </c>
      <c r="AA1835">
        <v>20788</v>
      </c>
      <c r="AB1835">
        <v>59.7</v>
      </c>
      <c r="AC1835">
        <v>14.1</v>
      </c>
      <c r="AD1835">
        <v>119600</v>
      </c>
      <c r="AE1835">
        <v>18027</v>
      </c>
      <c r="AF1835">
        <v>2.67</v>
      </c>
      <c r="AG1835">
        <v>21259</v>
      </c>
      <c r="AH1835">
        <v>39871</v>
      </c>
      <c r="AI1835">
        <v>18.899999999999999</v>
      </c>
      <c r="AJ1835">
        <v>1049</v>
      </c>
      <c r="AK1835">
        <v>12586</v>
      </c>
      <c r="AL1835">
        <v>-2.8</v>
      </c>
      <c r="AM1835">
        <v>1913</v>
      </c>
      <c r="AN1835">
        <v>2745</v>
      </c>
      <c r="AO1835">
        <v>1.8</v>
      </c>
      <c r="AP1835">
        <v>0</v>
      </c>
      <c r="AQ1835">
        <v>0</v>
      </c>
      <c r="AR1835">
        <v>0</v>
      </c>
      <c r="AS1835">
        <v>0</v>
      </c>
      <c r="AT1835">
        <v>26.4</v>
      </c>
      <c r="AU1835">
        <v>0</v>
      </c>
      <c r="AV1835">
        <v>171522</v>
      </c>
      <c r="AW1835">
        <v>591302</v>
      </c>
      <c r="AX1835">
        <v>13109</v>
      </c>
      <c r="AY1835">
        <v>68312</v>
      </c>
      <c r="AZ1835">
        <v>141</v>
      </c>
      <c r="BA1835">
        <v>1404.8</v>
      </c>
      <c r="BB1835">
        <v>34.4</v>
      </c>
    </row>
    <row r="1836" spans="1:54" x14ac:dyDescent="0.3">
      <c r="A1836">
        <v>35011</v>
      </c>
      <c r="B1836" t="s">
        <v>1743</v>
      </c>
      <c r="C1836" t="s">
        <v>965</v>
      </c>
      <c r="D1836">
        <v>1825</v>
      </c>
      <c r="E1836">
        <v>2022</v>
      </c>
      <c r="F1836">
        <v>-9.6999999999999993</v>
      </c>
      <c r="G1836">
        <v>2022</v>
      </c>
      <c r="H1836">
        <v>5.8</v>
      </c>
      <c r="I1836">
        <v>21.8</v>
      </c>
      <c r="J1836">
        <v>23.8</v>
      </c>
      <c r="K1836">
        <v>49.8</v>
      </c>
      <c r="L1836">
        <v>93.7</v>
      </c>
      <c r="M1836">
        <v>0.4</v>
      </c>
      <c r="N1836">
        <v>1.9</v>
      </c>
      <c r="O1836">
        <v>0.2</v>
      </c>
      <c r="P1836">
        <v>0</v>
      </c>
      <c r="Q1836">
        <v>3.8</v>
      </c>
      <c r="R1836">
        <v>40.799999999999997</v>
      </c>
      <c r="S1836">
        <v>55.6</v>
      </c>
      <c r="T1836">
        <v>89.5</v>
      </c>
      <c r="U1836">
        <v>4.5999999999999996</v>
      </c>
      <c r="V1836">
        <v>29.2</v>
      </c>
      <c r="W1836">
        <v>80.7</v>
      </c>
      <c r="X1836">
        <v>17.899999999999999</v>
      </c>
      <c r="Y1836">
        <v>153</v>
      </c>
      <c r="Z1836">
        <v>14.6</v>
      </c>
      <c r="AA1836">
        <v>1340</v>
      </c>
      <c r="AB1836">
        <v>79.7</v>
      </c>
      <c r="AC1836">
        <v>4.5999999999999996</v>
      </c>
      <c r="AD1836">
        <v>79200</v>
      </c>
      <c r="AE1836">
        <v>689</v>
      </c>
      <c r="AF1836">
        <v>2.83</v>
      </c>
      <c r="AG1836">
        <v>24879</v>
      </c>
      <c r="AH1836">
        <v>37660</v>
      </c>
      <c r="AI1836">
        <v>23.5</v>
      </c>
      <c r="AJ1836">
        <v>45</v>
      </c>
      <c r="AK1836">
        <v>246</v>
      </c>
      <c r="AL1836">
        <v>-5.4</v>
      </c>
      <c r="AM1836">
        <v>102</v>
      </c>
      <c r="AN1836">
        <v>179</v>
      </c>
      <c r="AO1836">
        <v>0</v>
      </c>
      <c r="AP1836">
        <v>0</v>
      </c>
      <c r="AQ1836">
        <v>0</v>
      </c>
      <c r="AR1836">
        <v>0</v>
      </c>
      <c r="AS1836">
        <v>0</v>
      </c>
      <c r="AT1836">
        <v>0</v>
      </c>
      <c r="AU1836">
        <v>0</v>
      </c>
      <c r="AV1836">
        <v>0</v>
      </c>
      <c r="AW1836">
        <v>12426</v>
      </c>
      <c r="AX1836">
        <v>6641</v>
      </c>
      <c r="AY1836">
        <v>0</v>
      </c>
      <c r="AZ1836">
        <v>0</v>
      </c>
      <c r="BA1836">
        <v>2322.62</v>
      </c>
      <c r="BB1836">
        <v>0.9</v>
      </c>
    </row>
    <row r="1837" spans="1:54" x14ac:dyDescent="0.3">
      <c r="A1837">
        <v>35013</v>
      </c>
      <c r="B1837" t="s">
        <v>1744</v>
      </c>
      <c r="C1837" t="s">
        <v>965</v>
      </c>
      <c r="D1837">
        <v>213676</v>
      </c>
      <c r="E1837">
        <v>209241</v>
      </c>
      <c r="F1837">
        <v>2.1</v>
      </c>
      <c r="G1837">
        <v>209233</v>
      </c>
      <c r="H1837">
        <v>7.2</v>
      </c>
      <c r="I1837">
        <v>25.4</v>
      </c>
      <c r="J1837">
        <v>14.2</v>
      </c>
      <c r="K1837">
        <v>50.8</v>
      </c>
      <c r="L1837">
        <v>92.1</v>
      </c>
      <c r="M1837">
        <v>2.2000000000000002</v>
      </c>
      <c r="N1837">
        <v>2.2999999999999998</v>
      </c>
      <c r="O1837">
        <v>1.3</v>
      </c>
      <c r="P1837">
        <v>0.2</v>
      </c>
      <c r="Q1837">
        <v>1.8</v>
      </c>
      <c r="R1837">
        <v>66.8</v>
      </c>
      <c r="S1837">
        <v>28.8</v>
      </c>
      <c r="T1837">
        <v>82.4</v>
      </c>
      <c r="U1837">
        <v>17.100000000000001</v>
      </c>
      <c r="V1837">
        <v>51</v>
      </c>
      <c r="W1837">
        <v>77.5</v>
      </c>
      <c r="X1837">
        <v>26.6</v>
      </c>
      <c r="Y1837">
        <v>16154</v>
      </c>
      <c r="Z1837">
        <v>19.8</v>
      </c>
      <c r="AA1837">
        <v>84221</v>
      </c>
      <c r="AB1837">
        <v>65.400000000000006</v>
      </c>
      <c r="AC1837">
        <v>17.2</v>
      </c>
      <c r="AD1837">
        <v>139100</v>
      </c>
      <c r="AE1837">
        <v>73797</v>
      </c>
      <c r="AF1837">
        <v>2.79</v>
      </c>
      <c r="AG1837">
        <v>19565</v>
      </c>
      <c r="AH1837">
        <v>37933</v>
      </c>
      <c r="AI1837">
        <v>27</v>
      </c>
      <c r="AJ1837">
        <v>3554</v>
      </c>
      <c r="AK1837">
        <v>49387</v>
      </c>
      <c r="AL1837">
        <v>-0.5</v>
      </c>
      <c r="AM1837">
        <v>12098</v>
      </c>
      <c r="AN1837">
        <v>15497</v>
      </c>
      <c r="AO1837">
        <v>0.8</v>
      </c>
      <c r="AP1837">
        <v>2.2000000000000002</v>
      </c>
      <c r="AQ1837">
        <v>0</v>
      </c>
      <c r="AR1837">
        <v>0</v>
      </c>
      <c r="AS1837">
        <v>42.1</v>
      </c>
      <c r="AT1837">
        <v>29</v>
      </c>
      <c r="AU1837">
        <v>931885</v>
      </c>
      <c r="AV1837">
        <v>448203</v>
      </c>
      <c r="AW1837">
        <v>1925550</v>
      </c>
      <c r="AX1837">
        <v>9715</v>
      </c>
      <c r="AY1837">
        <v>238748</v>
      </c>
      <c r="AZ1837">
        <v>617</v>
      </c>
      <c r="BA1837">
        <v>3807.51</v>
      </c>
      <c r="BB1837">
        <v>55</v>
      </c>
    </row>
    <row r="1838" spans="1:54" x14ac:dyDescent="0.3">
      <c r="A1838">
        <v>35015</v>
      </c>
      <c r="B1838" t="s">
        <v>1745</v>
      </c>
      <c r="C1838" t="s">
        <v>965</v>
      </c>
      <c r="D1838">
        <v>56395</v>
      </c>
      <c r="E1838">
        <v>53829</v>
      </c>
      <c r="F1838">
        <v>4.8</v>
      </c>
      <c r="G1838">
        <v>53829</v>
      </c>
      <c r="H1838">
        <v>7</v>
      </c>
      <c r="I1838">
        <v>26.3</v>
      </c>
      <c r="J1838">
        <v>13.9</v>
      </c>
      <c r="K1838">
        <v>49.5</v>
      </c>
      <c r="L1838">
        <v>93.1</v>
      </c>
      <c r="M1838">
        <v>1.9</v>
      </c>
      <c r="N1838">
        <v>2.4</v>
      </c>
      <c r="O1838">
        <v>0.8</v>
      </c>
      <c r="P1838">
        <v>0.1</v>
      </c>
      <c r="Q1838">
        <v>1.7</v>
      </c>
      <c r="R1838">
        <v>46.4</v>
      </c>
      <c r="S1838">
        <v>49.6</v>
      </c>
      <c r="T1838">
        <v>86</v>
      </c>
      <c r="U1838">
        <v>5</v>
      </c>
      <c r="V1838">
        <v>30.8</v>
      </c>
      <c r="W1838">
        <v>80.900000000000006</v>
      </c>
      <c r="X1838">
        <v>16.7</v>
      </c>
      <c r="Y1838">
        <v>4448</v>
      </c>
      <c r="Z1838">
        <v>17.8</v>
      </c>
      <c r="AA1838">
        <v>23407</v>
      </c>
      <c r="AB1838">
        <v>72.900000000000006</v>
      </c>
      <c r="AC1838">
        <v>8.1</v>
      </c>
      <c r="AD1838">
        <v>110400</v>
      </c>
      <c r="AE1838">
        <v>19866</v>
      </c>
      <c r="AF1838">
        <v>2.69</v>
      </c>
      <c r="AG1838">
        <v>28438</v>
      </c>
      <c r="AH1838">
        <v>49165</v>
      </c>
      <c r="AI1838">
        <v>12.5</v>
      </c>
      <c r="AJ1838">
        <v>1335</v>
      </c>
      <c r="AK1838">
        <v>21750</v>
      </c>
      <c r="AL1838">
        <v>5.0999999999999996</v>
      </c>
      <c r="AM1838">
        <v>2437</v>
      </c>
      <c r="AN1838">
        <v>3498</v>
      </c>
      <c r="AO1838">
        <v>1.2</v>
      </c>
      <c r="AP1838">
        <v>1.6</v>
      </c>
      <c r="AQ1838">
        <v>0.8</v>
      </c>
      <c r="AR1838">
        <v>0</v>
      </c>
      <c r="AS1838">
        <v>16.2</v>
      </c>
      <c r="AT1838">
        <v>28.4</v>
      </c>
      <c r="AU1838">
        <v>0</v>
      </c>
      <c r="AV1838">
        <v>0</v>
      </c>
      <c r="AW1838">
        <v>562792</v>
      </c>
      <c r="AX1838">
        <v>10980</v>
      </c>
      <c r="AY1838">
        <v>80485</v>
      </c>
      <c r="AZ1838">
        <v>336</v>
      </c>
      <c r="BA1838">
        <v>4175.7299999999996</v>
      </c>
      <c r="BB1838">
        <v>12.9</v>
      </c>
    </row>
    <row r="1839" spans="1:54" x14ac:dyDescent="0.3">
      <c r="A1839">
        <v>35017</v>
      </c>
      <c r="B1839" t="s">
        <v>109</v>
      </c>
      <c r="C1839" t="s">
        <v>965</v>
      </c>
      <c r="D1839">
        <v>29096</v>
      </c>
      <c r="E1839">
        <v>29514</v>
      </c>
      <c r="F1839">
        <v>-1.4</v>
      </c>
      <c r="G1839">
        <v>29514</v>
      </c>
      <c r="H1839">
        <v>5.5</v>
      </c>
      <c r="I1839">
        <v>20.8</v>
      </c>
      <c r="J1839">
        <v>24.1</v>
      </c>
      <c r="K1839">
        <v>50.5</v>
      </c>
      <c r="L1839">
        <v>93.4</v>
      </c>
      <c r="M1839">
        <v>1.2</v>
      </c>
      <c r="N1839">
        <v>2.2999999999999998</v>
      </c>
      <c r="O1839">
        <v>0.8</v>
      </c>
      <c r="P1839">
        <v>0.1</v>
      </c>
      <c r="Q1839">
        <v>2.2000000000000002</v>
      </c>
      <c r="R1839">
        <v>49.6</v>
      </c>
      <c r="S1839">
        <v>47</v>
      </c>
      <c r="T1839">
        <v>87</v>
      </c>
      <c r="U1839">
        <v>4.5</v>
      </c>
      <c r="V1839">
        <v>31.8</v>
      </c>
      <c r="W1839">
        <v>83.7</v>
      </c>
      <c r="X1839">
        <v>24.2</v>
      </c>
      <c r="Y1839">
        <v>3003</v>
      </c>
      <c r="Z1839">
        <v>19.899999999999999</v>
      </c>
      <c r="AA1839">
        <v>14651</v>
      </c>
      <c r="AB1839">
        <v>76.900000000000006</v>
      </c>
      <c r="AC1839">
        <v>6.2</v>
      </c>
      <c r="AD1839">
        <v>125300</v>
      </c>
      <c r="AE1839">
        <v>12216</v>
      </c>
      <c r="AF1839">
        <v>2.36</v>
      </c>
      <c r="AG1839">
        <v>22755</v>
      </c>
      <c r="AH1839">
        <v>37899</v>
      </c>
      <c r="AI1839">
        <v>20.2</v>
      </c>
      <c r="AJ1839">
        <v>619</v>
      </c>
      <c r="AK1839">
        <v>6921</v>
      </c>
      <c r="AL1839">
        <v>0.9</v>
      </c>
      <c r="AM1839">
        <v>1495</v>
      </c>
      <c r="AN1839">
        <v>2244</v>
      </c>
      <c r="AO1839">
        <v>0</v>
      </c>
      <c r="AP1839">
        <v>0</v>
      </c>
      <c r="AQ1839">
        <v>0</v>
      </c>
      <c r="AR1839">
        <v>0</v>
      </c>
      <c r="AS1839">
        <v>10.199999999999999</v>
      </c>
      <c r="AT1839">
        <v>25.4</v>
      </c>
      <c r="AU1839">
        <v>0</v>
      </c>
      <c r="AV1839">
        <v>0</v>
      </c>
      <c r="AW1839">
        <v>261444</v>
      </c>
      <c r="AX1839">
        <v>8747</v>
      </c>
      <c r="AY1839">
        <v>35488</v>
      </c>
      <c r="AZ1839">
        <v>4</v>
      </c>
      <c r="BA1839">
        <v>3961.63</v>
      </c>
      <c r="BB1839">
        <v>7.4</v>
      </c>
    </row>
    <row r="1840" spans="1:54" x14ac:dyDescent="0.3">
      <c r="A1840">
        <v>35019</v>
      </c>
      <c r="B1840" t="s">
        <v>743</v>
      </c>
      <c r="C1840" t="s">
        <v>965</v>
      </c>
      <c r="D1840">
        <v>4468</v>
      </c>
      <c r="E1840">
        <v>4687</v>
      </c>
      <c r="F1840">
        <v>-4.7</v>
      </c>
      <c r="G1840">
        <v>4687</v>
      </c>
      <c r="H1840">
        <v>4.9000000000000004</v>
      </c>
      <c r="I1840">
        <v>20.7</v>
      </c>
      <c r="J1840">
        <v>17.899999999999999</v>
      </c>
      <c r="K1840">
        <v>43.4</v>
      </c>
      <c r="L1840">
        <v>92.3</v>
      </c>
      <c r="M1840">
        <v>2.2000000000000002</v>
      </c>
      <c r="N1840">
        <v>2.8</v>
      </c>
      <c r="O1840">
        <v>1.1000000000000001</v>
      </c>
      <c r="P1840">
        <v>0</v>
      </c>
      <c r="Q1840">
        <v>1.6</v>
      </c>
      <c r="R1840">
        <v>79.400000000000006</v>
      </c>
      <c r="S1840">
        <v>16.3</v>
      </c>
      <c r="T1840">
        <v>87.5</v>
      </c>
      <c r="U1840">
        <v>3.4</v>
      </c>
      <c r="V1840">
        <v>53.3</v>
      </c>
      <c r="W1840">
        <v>79.400000000000006</v>
      </c>
      <c r="X1840">
        <v>11.3</v>
      </c>
      <c r="Y1840">
        <v>403</v>
      </c>
      <c r="Z1840">
        <v>17.8</v>
      </c>
      <c r="AA1840">
        <v>2387</v>
      </c>
      <c r="AB1840">
        <v>80.2</v>
      </c>
      <c r="AC1840">
        <v>8.4</v>
      </c>
      <c r="AD1840">
        <v>88400</v>
      </c>
      <c r="AE1840">
        <v>1260</v>
      </c>
      <c r="AF1840">
        <v>3.14</v>
      </c>
      <c r="AG1840">
        <v>14198</v>
      </c>
      <c r="AH1840">
        <v>29071</v>
      </c>
      <c r="AI1840">
        <v>17.5</v>
      </c>
      <c r="AJ1840">
        <v>98</v>
      </c>
      <c r="AK1840">
        <v>928</v>
      </c>
      <c r="AL1840">
        <v>-5.9</v>
      </c>
      <c r="AM1840">
        <v>156</v>
      </c>
      <c r="AN1840">
        <v>286</v>
      </c>
      <c r="AO1840">
        <v>0</v>
      </c>
      <c r="AP1840">
        <v>0</v>
      </c>
      <c r="AQ1840">
        <v>0</v>
      </c>
      <c r="AR1840">
        <v>0</v>
      </c>
      <c r="AS1840">
        <v>38.1</v>
      </c>
      <c r="AT1840">
        <v>0</v>
      </c>
      <c r="AU1840">
        <v>0</v>
      </c>
      <c r="AV1840">
        <v>0</v>
      </c>
      <c r="AW1840">
        <v>109941</v>
      </c>
      <c r="AX1840">
        <v>24941</v>
      </c>
      <c r="AY1840">
        <v>16673</v>
      </c>
      <c r="AZ1840">
        <v>0</v>
      </c>
      <c r="BA1840">
        <v>3030.48</v>
      </c>
      <c r="BB1840">
        <v>1.5</v>
      </c>
    </row>
    <row r="1841" spans="1:54" x14ac:dyDescent="0.3">
      <c r="A1841">
        <v>35021</v>
      </c>
      <c r="B1841" t="s">
        <v>1746</v>
      </c>
      <c r="C1841" t="s">
        <v>965</v>
      </c>
      <c r="D1841">
        <v>683</v>
      </c>
      <c r="E1841">
        <v>695</v>
      </c>
      <c r="F1841">
        <v>-1.7</v>
      </c>
      <c r="G1841">
        <v>695</v>
      </c>
      <c r="H1841">
        <v>4</v>
      </c>
      <c r="I1841">
        <v>14.8</v>
      </c>
      <c r="J1841">
        <v>30.7</v>
      </c>
      <c r="K1841">
        <v>47</v>
      </c>
      <c r="L1841">
        <v>95.9</v>
      </c>
      <c r="M1841">
        <v>0.7</v>
      </c>
      <c r="N1841">
        <v>1.5</v>
      </c>
      <c r="O1841">
        <v>0.7</v>
      </c>
      <c r="P1841">
        <v>0</v>
      </c>
      <c r="Q1841">
        <v>1.2</v>
      </c>
      <c r="R1841">
        <v>43</v>
      </c>
      <c r="S1841">
        <v>54.9</v>
      </c>
      <c r="T1841">
        <v>88.8</v>
      </c>
      <c r="U1841">
        <v>2</v>
      </c>
      <c r="V1841">
        <v>25.7</v>
      </c>
      <c r="W1841">
        <v>89.8</v>
      </c>
      <c r="X1841">
        <v>21.4</v>
      </c>
      <c r="Y1841">
        <v>103</v>
      </c>
      <c r="Z1841">
        <v>21.1</v>
      </c>
      <c r="AA1841">
        <v>526</v>
      </c>
      <c r="AB1841">
        <v>82.4</v>
      </c>
      <c r="AC1841">
        <v>1</v>
      </c>
      <c r="AD1841">
        <v>66300</v>
      </c>
      <c r="AE1841">
        <v>261</v>
      </c>
      <c r="AF1841">
        <v>2.63</v>
      </c>
      <c r="AG1841">
        <v>25686</v>
      </c>
      <c r="AH1841">
        <v>34063</v>
      </c>
      <c r="AI1841">
        <v>16.7</v>
      </c>
      <c r="AJ1841">
        <v>9</v>
      </c>
      <c r="AK1841">
        <v>22</v>
      </c>
      <c r="AL1841">
        <v>0</v>
      </c>
      <c r="AM1841">
        <v>52</v>
      </c>
      <c r="AN1841">
        <v>0</v>
      </c>
      <c r="AO1841">
        <v>0</v>
      </c>
      <c r="AP1841">
        <v>0</v>
      </c>
      <c r="AQ1841">
        <v>0</v>
      </c>
      <c r="AR1841">
        <v>0</v>
      </c>
      <c r="AS1841">
        <v>0</v>
      </c>
      <c r="AT1841">
        <v>0</v>
      </c>
      <c r="AU1841">
        <v>0</v>
      </c>
      <c r="AV1841">
        <v>0</v>
      </c>
      <c r="AW1841">
        <v>1270</v>
      </c>
      <c r="AX1841">
        <v>1789</v>
      </c>
      <c r="AY1841">
        <v>276</v>
      </c>
      <c r="AZ1841">
        <v>0</v>
      </c>
      <c r="BA1841">
        <v>2125.44</v>
      </c>
      <c r="BB1841">
        <v>0.3</v>
      </c>
    </row>
    <row r="1842" spans="1:54" x14ac:dyDescent="0.3">
      <c r="A1842">
        <v>35023</v>
      </c>
      <c r="B1842" t="s">
        <v>736</v>
      </c>
      <c r="C1842" t="s">
        <v>965</v>
      </c>
      <c r="D1842">
        <v>4560</v>
      </c>
      <c r="E1842">
        <v>4894</v>
      </c>
      <c r="F1842">
        <v>-6.8</v>
      </c>
      <c r="G1842">
        <v>4894</v>
      </c>
      <c r="H1842">
        <v>6.5</v>
      </c>
      <c r="I1842">
        <v>23.3</v>
      </c>
      <c r="J1842">
        <v>19.100000000000001</v>
      </c>
      <c r="K1842">
        <v>49.4</v>
      </c>
      <c r="L1842">
        <v>95.7</v>
      </c>
      <c r="M1842">
        <v>1.3</v>
      </c>
      <c r="N1842">
        <v>1.2</v>
      </c>
      <c r="O1842">
        <v>0.6</v>
      </c>
      <c r="P1842">
        <v>0.1</v>
      </c>
      <c r="Q1842">
        <v>1.1000000000000001</v>
      </c>
      <c r="R1842">
        <v>57.2</v>
      </c>
      <c r="S1842">
        <v>40.200000000000003</v>
      </c>
      <c r="T1842">
        <v>88.7</v>
      </c>
      <c r="U1842">
        <v>5.9</v>
      </c>
      <c r="V1842">
        <v>37.1</v>
      </c>
      <c r="W1842">
        <v>78</v>
      </c>
      <c r="X1842">
        <v>14.1</v>
      </c>
      <c r="Y1842">
        <v>338</v>
      </c>
      <c r="Z1842">
        <v>17.3</v>
      </c>
      <c r="AA1842">
        <v>2384</v>
      </c>
      <c r="AB1842">
        <v>66.400000000000006</v>
      </c>
      <c r="AC1842">
        <v>5.4</v>
      </c>
      <c r="AD1842">
        <v>76800</v>
      </c>
      <c r="AE1842">
        <v>1837</v>
      </c>
      <c r="AF1842">
        <v>2.57</v>
      </c>
      <c r="AG1842">
        <v>18392</v>
      </c>
      <c r="AH1842">
        <v>34080</v>
      </c>
      <c r="AI1842">
        <v>24.3</v>
      </c>
      <c r="AJ1842">
        <v>89</v>
      </c>
      <c r="AK1842">
        <v>791</v>
      </c>
      <c r="AL1842">
        <v>-1.7</v>
      </c>
      <c r="AM1842">
        <v>223</v>
      </c>
      <c r="AN1842">
        <v>310</v>
      </c>
      <c r="AO1842">
        <v>0</v>
      </c>
      <c r="AP1842">
        <v>0</v>
      </c>
      <c r="AQ1842">
        <v>0</v>
      </c>
      <c r="AR1842">
        <v>0</v>
      </c>
      <c r="AS1842">
        <v>28.4</v>
      </c>
      <c r="AT1842">
        <v>0</v>
      </c>
      <c r="AU1842">
        <v>0</v>
      </c>
      <c r="AV1842">
        <v>0</v>
      </c>
      <c r="AW1842">
        <v>113382</v>
      </c>
      <c r="AX1842">
        <v>22609</v>
      </c>
      <c r="AY1842">
        <v>9853</v>
      </c>
      <c r="AZ1842">
        <v>0</v>
      </c>
      <c r="BA1842">
        <v>3436.86</v>
      </c>
      <c r="BB1842">
        <v>1.4</v>
      </c>
    </row>
    <row r="1843" spans="1:54" x14ac:dyDescent="0.3">
      <c r="A1843">
        <v>35025</v>
      </c>
      <c r="B1843" t="s">
        <v>1747</v>
      </c>
      <c r="C1843" t="s">
        <v>965</v>
      </c>
      <c r="D1843">
        <v>69999</v>
      </c>
      <c r="E1843">
        <v>64727</v>
      </c>
      <c r="F1843">
        <v>8.1</v>
      </c>
      <c r="G1843">
        <v>64727</v>
      </c>
      <c r="H1843">
        <v>8.6</v>
      </c>
      <c r="I1843">
        <v>30.4</v>
      </c>
      <c r="J1843">
        <v>10.4</v>
      </c>
      <c r="K1843">
        <v>48.5</v>
      </c>
      <c r="L1843">
        <v>91.4</v>
      </c>
      <c r="M1843">
        <v>4.4000000000000004</v>
      </c>
      <c r="N1843">
        <v>1.9</v>
      </c>
      <c r="O1843">
        <v>0.6</v>
      </c>
      <c r="P1843">
        <v>0.1</v>
      </c>
      <c r="Q1843">
        <v>1.6</v>
      </c>
      <c r="R1843">
        <v>55.7</v>
      </c>
      <c r="S1843">
        <v>38.5</v>
      </c>
      <c r="T1843">
        <v>87.4</v>
      </c>
      <c r="U1843">
        <v>15.5</v>
      </c>
      <c r="V1843">
        <v>41.9</v>
      </c>
      <c r="W1843">
        <v>71.3</v>
      </c>
      <c r="X1843">
        <v>13.3</v>
      </c>
      <c r="Y1843">
        <v>3814</v>
      </c>
      <c r="Z1843">
        <v>17.899999999999999</v>
      </c>
      <c r="AA1843">
        <v>25084</v>
      </c>
      <c r="AB1843">
        <v>70</v>
      </c>
      <c r="AC1843">
        <v>11.1</v>
      </c>
      <c r="AD1843">
        <v>97200</v>
      </c>
      <c r="AE1843">
        <v>21126</v>
      </c>
      <c r="AF1843">
        <v>3.01</v>
      </c>
      <c r="AG1843">
        <v>22484</v>
      </c>
      <c r="AH1843">
        <v>50694</v>
      </c>
      <c r="AI1843">
        <v>15</v>
      </c>
      <c r="AJ1843">
        <v>1708</v>
      </c>
      <c r="AK1843">
        <v>25072</v>
      </c>
      <c r="AL1843">
        <v>6.7</v>
      </c>
      <c r="AM1843">
        <v>3071</v>
      </c>
      <c r="AN1843">
        <v>4313</v>
      </c>
      <c r="AO1843">
        <v>0.9</v>
      </c>
      <c r="AP1843">
        <v>1</v>
      </c>
      <c r="AQ1843">
        <v>0</v>
      </c>
      <c r="AR1843">
        <v>0</v>
      </c>
      <c r="AS1843">
        <v>0</v>
      </c>
      <c r="AT1843">
        <v>22.4</v>
      </c>
      <c r="AU1843">
        <v>280360</v>
      </c>
      <c r="AV1843">
        <v>376682</v>
      </c>
      <c r="AW1843">
        <v>765930</v>
      </c>
      <c r="AX1843">
        <v>13217</v>
      </c>
      <c r="AY1843">
        <v>85079</v>
      </c>
      <c r="AZ1843">
        <v>276</v>
      </c>
      <c r="BA1843">
        <v>4390.93</v>
      </c>
      <c r="BB1843">
        <v>14.7</v>
      </c>
    </row>
    <row r="1844" spans="1:54" x14ac:dyDescent="0.3">
      <c r="A1844">
        <v>35027</v>
      </c>
      <c r="B1844" t="s">
        <v>101</v>
      </c>
      <c r="C1844" t="s">
        <v>965</v>
      </c>
      <c r="D1844">
        <v>19706</v>
      </c>
      <c r="E1844">
        <v>20497</v>
      </c>
      <c r="F1844">
        <v>-3.9</v>
      </c>
      <c r="G1844">
        <v>20497</v>
      </c>
      <c r="H1844">
        <v>4.9000000000000004</v>
      </c>
      <c r="I1844">
        <v>18.600000000000001</v>
      </c>
      <c r="J1844">
        <v>26.3</v>
      </c>
      <c r="K1844">
        <v>50.3</v>
      </c>
      <c r="L1844">
        <v>93</v>
      </c>
      <c r="M1844">
        <v>1</v>
      </c>
      <c r="N1844">
        <v>3.8</v>
      </c>
      <c r="O1844">
        <v>0.5</v>
      </c>
      <c r="P1844">
        <v>0.2</v>
      </c>
      <c r="Q1844">
        <v>1.5</v>
      </c>
      <c r="R1844">
        <v>31.5</v>
      </c>
      <c r="S1844">
        <v>63.7</v>
      </c>
      <c r="T1844">
        <v>86.8</v>
      </c>
      <c r="U1844">
        <v>6.7</v>
      </c>
      <c r="V1844">
        <v>22.6</v>
      </c>
      <c r="W1844">
        <v>86</v>
      </c>
      <c r="X1844">
        <v>23.6</v>
      </c>
      <c r="Y1844">
        <v>2186</v>
      </c>
      <c r="Z1844">
        <v>19.3</v>
      </c>
      <c r="AA1844">
        <v>17674</v>
      </c>
      <c r="AB1844">
        <v>78.8</v>
      </c>
      <c r="AC1844">
        <v>9.4</v>
      </c>
      <c r="AD1844">
        <v>156300</v>
      </c>
      <c r="AE1844">
        <v>8685</v>
      </c>
      <c r="AF1844">
        <v>2.3199999999999998</v>
      </c>
      <c r="AG1844">
        <v>25449</v>
      </c>
      <c r="AH1844">
        <v>43014</v>
      </c>
      <c r="AI1844">
        <v>14.7</v>
      </c>
      <c r="AJ1844">
        <v>698</v>
      </c>
      <c r="AK1844">
        <v>5264</v>
      </c>
      <c r="AL1844">
        <v>0.3</v>
      </c>
      <c r="AM1844">
        <v>1914</v>
      </c>
      <c r="AN1844">
        <v>3100</v>
      </c>
      <c r="AO1844">
        <v>0</v>
      </c>
      <c r="AP1844">
        <v>0</v>
      </c>
      <c r="AQ1844">
        <v>0</v>
      </c>
      <c r="AR1844">
        <v>0</v>
      </c>
      <c r="AS1844">
        <v>16.8</v>
      </c>
      <c r="AT1844">
        <v>27.3</v>
      </c>
      <c r="AU1844">
        <v>0</v>
      </c>
      <c r="AV1844">
        <v>0</v>
      </c>
      <c r="AW1844">
        <v>245639</v>
      </c>
      <c r="AX1844">
        <v>11791</v>
      </c>
      <c r="AY1844">
        <v>60207</v>
      </c>
      <c r="AZ1844">
        <v>59</v>
      </c>
      <c r="BA1844">
        <v>4831.09</v>
      </c>
      <c r="BB1844">
        <v>4.2</v>
      </c>
    </row>
    <row r="1845" spans="1:54" x14ac:dyDescent="0.3">
      <c r="A1845">
        <v>35028</v>
      </c>
      <c r="B1845" t="s">
        <v>1748</v>
      </c>
      <c r="C1845" t="s">
        <v>965</v>
      </c>
      <c r="D1845">
        <v>17682</v>
      </c>
      <c r="E1845">
        <v>17950</v>
      </c>
      <c r="F1845">
        <v>-1.5</v>
      </c>
      <c r="G1845">
        <v>17950</v>
      </c>
      <c r="H1845">
        <v>5.5</v>
      </c>
      <c r="I1845">
        <v>23.3</v>
      </c>
      <c r="J1845">
        <v>16.600000000000001</v>
      </c>
      <c r="K1845">
        <v>49.2</v>
      </c>
      <c r="L1845">
        <v>89</v>
      </c>
      <c r="M1845">
        <v>0.7</v>
      </c>
      <c r="N1845">
        <v>1.3</v>
      </c>
      <c r="O1845">
        <v>6.4</v>
      </c>
      <c r="P1845">
        <v>0.1</v>
      </c>
      <c r="Q1845">
        <v>2.5</v>
      </c>
      <c r="R1845">
        <v>16.7</v>
      </c>
      <c r="S1845">
        <v>73.599999999999994</v>
      </c>
      <c r="T1845">
        <v>86.8</v>
      </c>
      <c r="U1845">
        <v>9.6999999999999993</v>
      </c>
      <c r="V1845">
        <v>16.399999999999999</v>
      </c>
      <c r="W1845">
        <v>97</v>
      </c>
      <c r="X1845">
        <v>63.4</v>
      </c>
      <c r="Y1845">
        <v>1809</v>
      </c>
      <c r="Z1845">
        <v>16</v>
      </c>
      <c r="AA1845">
        <v>8312</v>
      </c>
      <c r="AB1845">
        <v>75.400000000000006</v>
      </c>
      <c r="AC1845">
        <v>22.6</v>
      </c>
      <c r="AD1845">
        <v>284500</v>
      </c>
      <c r="AE1845">
        <v>7590</v>
      </c>
      <c r="AF1845">
        <v>2.35</v>
      </c>
      <c r="AG1845">
        <v>51044</v>
      </c>
      <c r="AH1845">
        <v>106686</v>
      </c>
      <c r="AI1845">
        <v>4.4000000000000004</v>
      </c>
      <c r="AJ1845">
        <v>377</v>
      </c>
      <c r="AK1845">
        <v>0</v>
      </c>
      <c r="AL1845">
        <v>0</v>
      </c>
      <c r="AM1845">
        <v>1044</v>
      </c>
      <c r="AN1845">
        <v>1496</v>
      </c>
      <c r="AO1845">
        <v>0</v>
      </c>
      <c r="AP1845">
        <v>0</v>
      </c>
      <c r="AQ1845">
        <v>2.7</v>
      </c>
      <c r="AR1845">
        <v>0</v>
      </c>
      <c r="AS1845">
        <v>6.1</v>
      </c>
      <c r="AT1845">
        <v>49.3</v>
      </c>
      <c r="AU1845">
        <v>0</v>
      </c>
      <c r="AV1845">
        <v>0</v>
      </c>
      <c r="AW1845">
        <v>97901</v>
      </c>
      <c r="AX1845">
        <v>5279</v>
      </c>
      <c r="AY1845">
        <v>17726</v>
      </c>
      <c r="AZ1845">
        <v>3</v>
      </c>
      <c r="BA1845">
        <v>109.17</v>
      </c>
      <c r="BB1845">
        <v>164.4</v>
      </c>
    </row>
    <row r="1846" spans="1:54" x14ac:dyDescent="0.3">
      <c r="A1846">
        <v>35029</v>
      </c>
      <c r="B1846" t="s">
        <v>1749</v>
      </c>
      <c r="C1846" t="s">
        <v>965</v>
      </c>
      <c r="D1846">
        <v>24673</v>
      </c>
      <c r="E1846">
        <v>25095</v>
      </c>
      <c r="F1846">
        <v>-1.7</v>
      </c>
      <c r="G1846">
        <v>25095</v>
      </c>
      <c r="H1846">
        <v>7.6</v>
      </c>
      <c r="I1846">
        <v>25.9</v>
      </c>
      <c r="J1846">
        <v>20.8</v>
      </c>
      <c r="K1846">
        <v>50</v>
      </c>
      <c r="L1846">
        <v>93.5</v>
      </c>
      <c r="M1846">
        <v>1.7</v>
      </c>
      <c r="N1846">
        <v>2.2999999999999998</v>
      </c>
      <c r="O1846">
        <v>0.8</v>
      </c>
      <c r="P1846">
        <v>0.2</v>
      </c>
      <c r="Q1846">
        <v>1.5</v>
      </c>
      <c r="R1846">
        <v>64.900000000000006</v>
      </c>
      <c r="S1846">
        <v>32</v>
      </c>
      <c r="T1846">
        <v>83.5</v>
      </c>
      <c r="U1846">
        <v>15.6</v>
      </c>
      <c r="V1846">
        <v>49.5</v>
      </c>
      <c r="W1846">
        <v>68.5</v>
      </c>
      <c r="X1846">
        <v>13.8</v>
      </c>
      <c r="Y1846">
        <v>2177</v>
      </c>
      <c r="Z1846">
        <v>20.8</v>
      </c>
      <c r="AA1846">
        <v>10960</v>
      </c>
      <c r="AB1846">
        <v>68.2</v>
      </c>
      <c r="AC1846">
        <v>10.199999999999999</v>
      </c>
      <c r="AD1846">
        <v>89800</v>
      </c>
      <c r="AE1846">
        <v>8862</v>
      </c>
      <c r="AF1846">
        <v>2.78</v>
      </c>
      <c r="AG1846">
        <v>16114</v>
      </c>
      <c r="AH1846">
        <v>29282</v>
      </c>
      <c r="AI1846">
        <v>29.7</v>
      </c>
      <c r="AJ1846">
        <v>387</v>
      </c>
      <c r="AK1846">
        <v>4194</v>
      </c>
      <c r="AL1846">
        <v>-6.3</v>
      </c>
      <c r="AM1846">
        <v>1006</v>
      </c>
      <c r="AN1846">
        <v>1320</v>
      </c>
      <c r="AO1846">
        <v>0</v>
      </c>
      <c r="AP1846">
        <v>3.7</v>
      </c>
      <c r="AQ1846">
        <v>0</v>
      </c>
      <c r="AR1846">
        <v>0</v>
      </c>
      <c r="AS1846">
        <v>36.700000000000003</v>
      </c>
      <c r="AT1846">
        <v>27.7</v>
      </c>
      <c r="AU1846">
        <v>0</v>
      </c>
      <c r="AV1846">
        <v>0</v>
      </c>
      <c r="AW1846">
        <v>236777</v>
      </c>
      <c r="AX1846">
        <v>8835</v>
      </c>
      <c r="AY1846">
        <v>36899</v>
      </c>
      <c r="AZ1846">
        <v>7</v>
      </c>
      <c r="BA1846">
        <v>2965.19</v>
      </c>
      <c r="BB1846">
        <v>8.5</v>
      </c>
    </row>
    <row r="1847" spans="1:54" x14ac:dyDescent="0.3">
      <c r="A1847">
        <v>35031</v>
      </c>
      <c r="B1847" t="s">
        <v>1750</v>
      </c>
      <c r="C1847" t="s">
        <v>965</v>
      </c>
      <c r="D1847">
        <v>74098</v>
      </c>
      <c r="E1847">
        <v>71491</v>
      </c>
      <c r="F1847">
        <v>3.6</v>
      </c>
      <c r="G1847">
        <v>71492</v>
      </c>
      <c r="H1847">
        <v>9</v>
      </c>
      <c r="I1847">
        <v>30.7</v>
      </c>
      <c r="J1847">
        <v>10.6</v>
      </c>
      <c r="K1847">
        <v>52</v>
      </c>
      <c r="L1847">
        <v>18.600000000000001</v>
      </c>
      <c r="M1847">
        <v>1</v>
      </c>
      <c r="N1847">
        <v>76.8</v>
      </c>
      <c r="O1847">
        <v>0.9</v>
      </c>
      <c r="P1847">
        <v>0.1</v>
      </c>
      <c r="Q1847">
        <v>2.5</v>
      </c>
      <c r="R1847">
        <v>14</v>
      </c>
      <c r="S1847">
        <v>9.8000000000000007</v>
      </c>
      <c r="T1847">
        <v>93</v>
      </c>
      <c r="U1847">
        <v>2.7</v>
      </c>
      <c r="V1847">
        <v>56.7</v>
      </c>
      <c r="W1847">
        <v>73</v>
      </c>
      <c r="X1847">
        <v>11.2</v>
      </c>
      <c r="Y1847">
        <v>3162</v>
      </c>
      <c r="Z1847">
        <v>22.9</v>
      </c>
      <c r="AA1847">
        <v>25771</v>
      </c>
      <c r="AB1847">
        <v>72.599999999999994</v>
      </c>
      <c r="AC1847">
        <v>7.4</v>
      </c>
      <c r="AD1847">
        <v>74900</v>
      </c>
      <c r="AE1847">
        <v>17427</v>
      </c>
      <c r="AF1847">
        <v>4.0999999999999996</v>
      </c>
      <c r="AG1847">
        <v>12679</v>
      </c>
      <c r="AH1847">
        <v>30458</v>
      </c>
      <c r="AI1847">
        <v>35</v>
      </c>
      <c r="AJ1847">
        <v>974</v>
      </c>
      <c r="AK1847">
        <v>15502</v>
      </c>
      <c r="AL1847">
        <v>-1.7</v>
      </c>
      <c r="AM1847">
        <v>4138</v>
      </c>
      <c r="AN1847">
        <v>5543</v>
      </c>
      <c r="AO1847">
        <v>0</v>
      </c>
      <c r="AP1847">
        <v>51.7</v>
      </c>
      <c r="AQ1847">
        <v>0</v>
      </c>
      <c r="AR1847">
        <v>0</v>
      </c>
      <c r="AS1847">
        <v>10.8</v>
      </c>
      <c r="AT1847">
        <v>43.2</v>
      </c>
      <c r="AU1847">
        <v>0</v>
      </c>
      <c r="AV1847">
        <v>0</v>
      </c>
      <c r="AW1847">
        <v>926423</v>
      </c>
      <c r="AX1847">
        <v>13254</v>
      </c>
      <c r="AY1847">
        <v>109149</v>
      </c>
      <c r="AZ1847">
        <v>4</v>
      </c>
      <c r="BA1847">
        <v>5449.81</v>
      </c>
      <c r="BB1847">
        <v>13.1</v>
      </c>
    </row>
    <row r="1848" spans="1:54" x14ac:dyDescent="0.3">
      <c r="A1848">
        <v>35033</v>
      </c>
      <c r="B1848" t="s">
        <v>1751</v>
      </c>
      <c r="C1848" t="s">
        <v>965</v>
      </c>
      <c r="D1848">
        <v>4592</v>
      </c>
      <c r="E1848">
        <v>4881</v>
      </c>
      <c r="F1848">
        <v>-5.9</v>
      </c>
      <c r="G1848">
        <v>4881</v>
      </c>
      <c r="H1848">
        <v>4.4000000000000004</v>
      </c>
      <c r="I1848">
        <v>19.2</v>
      </c>
      <c r="J1848">
        <v>22.7</v>
      </c>
      <c r="K1848">
        <v>48.3</v>
      </c>
      <c r="L1848">
        <v>93.7</v>
      </c>
      <c r="M1848">
        <v>1</v>
      </c>
      <c r="N1848">
        <v>3.3</v>
      </c>
      <c r="O1848">
        <v>0.5</v>
      </c>
      <c r="P1848">
        <v>0</v>
      </c>
      <c r="Q1848">
        <v>1.6</v>
      </c>
      <c r="R1848">
        <v>80.599999999999994</v>
      </c>
      <c r="S1848">
        <v>17.7</v>
      </c>
      <c r="T1848">
        <v>88.5</v>
      </c>
      <c r="U1848">
        <v>3.2</v>
      </c>
      <c r="V1848">
        <v>60.3</v>
      </c>
      <c r="W1848">
        <v>84.1</v>
      </c>
      <c r="X1848">
        <v>9.5</v>
      </c>
      <c r="Y1848">
        <v>398</v>
      </c>
      <c r="Z1848">
        <v>24.1</v>
      </c>
      <c r="AA1848">
        <v>3223</v>
      </c>
      <c r="AB1848">
        <v>86.9</v>
      </c>
      <c r="AC1848">
        <v>1.1000000000000001</v>
      </c>
      <c r="AD1848">
        <v>96200</v>
      </c>
      <c r="AE1848">
        <v>1532</v>
      </c>
      <c r="AF1848">
        <v>3.1</v>
      </c>
      <c r="AG1848">
        <v>20543</v>
      </c>
      <c r="AH1848">
        <v>28481</v>
      </c>
      <c r="AI1848">
        <v>19.7</v>
      </c>
      <c r="AJ1848">
        <v>47</v>
      </c>
      <c r="AK1848">
        <v>285</v>
      </c>
      <c r="AL1848">
        <v>-4</v>
      </c>
      <c r="AM1848">
        <v>306</v>
      </c>
      <c r="AN1848">
        <v>409</v>
      </c>
      <c r="AO1848">
        <v>0</v>
      </c>
      <c r="AP1848">
        <v>0</v>
      </c>
      <c r="AQ1848">
        <v>0</v>
      </c>
      <c r="AR1848">
        <v>0</v>
      </c>
      <c r="AS1848">
        <v>0</v>
      </c>
      <c r="AT1848">
        <v>0</v>
      </c>
      <c r="AU1848">
        <v>0</v>
      </c>
      <c r="AV1848">
        <v>0</v>
      </c>
      <c r="AW1848">
        <v>14120</v>
      </c>
      <c r="AX1848">
        <v>2799</v>
      </c>
      <c r="AY1848">
        <v>0</v>
      </c>
      <c r="AZ1848">
        <v>0</v>
      </c>
      <c r="BA1848">
        <v>1931.27</v>
      </c>
      <c r="BB1848">
        <v>2.5</v>
      </c>
    </row>
    <row r="1849" spans="1:54" x14ac:dyDescent="0.3">
      <c r="A1849">
        <v>35035</v>
      </c>
      <c r="B1849" t="s">
        <v>204</v>
      </c>
      <c r="C1849" t="s">
        <v>965</v>
      </c>
      <c r="D1849">
        <v>65082</v>
      </c>
      <c r="E1849">
        <v>63799</v>
      </c>
      <c r="F1849">
        <v>2</v>
      </c>
      <c r="G1849">
        <v>63797</v>
      </c>
      <c r="H1849">
        <v>7.6</v>
      </c>
      <c r="I1849">
        <v>24.2</v>
      </c>
      <c r="J1849">
        <v>16.399999999999999</v>
      </c>
      <c r="K1849">
        <v>49</v>
      </c>
      <c r="L1849">
        <v>83.9</v>
      </c>
      <c r="M1849">
        <v>4.2</v>
      </c>
      <c r="N1849">
        <v>7.3</v>
      </c>
      <c r="O1849">
        <v>1.5</v>
      </c>
      <c r="P1849">
        <v>0.3</v>
      </c>
      <c r="Q1849">
        <v>2.9</v>
      </c>
      <c r="R1849">
        <v>36.5</v>
      </c>
      <c r="S1849">
        <v>50.8</v>
      </c>
      <c r="T1849">
        <v>81.8</v>
      </c>
      <c r="U1849">
        <v>11.7</v>
      </c>
      <c r="V1849">
        <v>28.6</v>
      </c>
      <c r="W1849">
        <v>83.7</v>
      </c>
      <c r="X1849">
        <v>16.600000000000001</v>
      </c>
      <c r="Y1849">
        <v>8882</v>
      </c>
      <c r="Z1849">
        <v>20.399999999999999</v>
      </c>
      <c r="AA1849">
        <v>30965</v>
      </c>
      <c r="AB1849">
        <v>66.3</v>
      </c>
      <c r="AC1849">
        <v>7.1</v>
      </c>
      <c r="AD1849">
        <v>102400</v>
      </c>
      <c r="AE1849">
        <v>23945</v>
      </c>
      <c r="AF1849">
        <v>2.6</v>
      </c>
      <c r="AG1849">
        <v>19880</v>
      </c>
      <c r="AH1849">
        <v>39263</v>
      </c>
      <c r="AI1849">
        <v>21.8</v>
      </c>
      <c r="AJ1849">
        <v>960</v>
      </c>
      <c r="AK1849">
        <v>11709</v>
      </c>
      <c r="AL1849">
        <v>0.7</v>
      </c>
      <c r="AM1849">
        <v>3189</v>
      </c>
      <c r="AN1849">
        <v>3801</v>
      </c>
      <c r="AO1849">
        <v>0</v>
      </c>
      <c r="AP1849">
        <v>1.7</v>
      </c>
      <c r="AQ1849">
        <v>1.9</v>
      </c>
      <c r="AR1849">
        <v>0</v>
      </c>
      <c r="AS1849">
        <v>19.399999999999999</v>
      </c>
      <c r="AT1849">
        <v>32.9</v>
      </c>
      <c r="AU1849">
        <v>0</v>
      </c>
      <c r="AV1849">
        <v>0</v>
      </c>
      <c r="AW1849">
        <v>527819</v>
      </c>
      <c r="AX1849">
        <v>8338</v>
      </c>
      <c r="AY1849">
        <v>92381</v>
      </c>
      <c r="AZ1849">
        <v>0</v>
      </c>
      <c r="BA1849">
        <v>6613.21</v>
      </c>
      <c r="BB1849">
        <v>9.6</v>
      </c>
    </row>
    <row r="1850" spans="1:54" x14ac:dyDescent="0.3">
      <c r="A1850">
        <v>35037</v>
      </c>
      <c r="B1850" t="s">
        <v>1752</v>
      </c>
      <c r="C1850" t="s">
        <v>965</v>
      </c>
      <c r="D1850">
        <v>8501</v>
      </c>
      <c r="E1850">
        <v>9041</v>
      </c>
      <c r="F1850">
        <v>-6</v>
      </c>
      <c r="G1850">
        <v>9041</v>
      </c>
      <c r="H1850">
        <v>6.3</v>
      </c>
      <c r="I1850">
        <v>21.2</v>
      </c>
      <c r="J1850">
        <v>23.7</v>
      </c>
      <c r="K1850">
        <v>51.3</v>
      </c>
      <c r="L1850">
        <v>92</v>
      </c>
      <c r="M1850">
        <v>1.8</v>
      </c>
      <c r="N1850">
        <v>2.5</v>
      </c>
      <c r="O1850">
        <v>1.2</v>
      </c>
      <c r="P1850">
        <v>0.1</v>
      </c>
      <c r="Q1850">
        <v>2.2999999999999998</v>
      </c>
      <c r="R1850">
        <v>44.7</v>
      </c>
      <c r="S1850">
        <v>50.6</v>
      </c>
      <c r="T1850">
        <v>85</v>
      </c>
      <c r="U1850">
        <v>1</v>
      </c>
      <c r="V1850">
        <v>24.4</v>
      </c>
      <c r="W1850">
        <v>81.5</v>
      </c>
      <c r="X1850">
        <v>13.2</v>
      </c>
      <c r="Y1850">
        <v>880</v>
      </c>
      <c r="Z1850">
        <v>14.4</v>
      </c>
      <c r="AA1850">
        <v>5555</v>
      </c>
      <c r="AB1850">
        <v>79</v>
      </c>
      <c r="AC1850">
        <v>5.6</v>
      </c>
      <c r="AD1850">
        <v>68900</v>
      </c>
      <c r="AE1850">
        <v>3476</v>
      </c>
      <c r="AF1850">
        <v>2.5299999999999998</v>
      </c>
      <c r="AG1850">
        <v>17936</v>
      </c>
      <c r="AH1850">
        <v>30802</v>
      </c>
      <c r="AI1850">
        <v>21.4</v>
      </c>
      <c r="AJ1850">
        <v>235</v>
      </c>
      <c r="AK1850">
        <v>1944</v>
      </c>
      <c r="AL1850">
        <v>1</v>
      </c>
      <c r="AM1850">
        <v>353</v>
      </c>
      <c r="AN1850">
        <v>443</v>
      </c>
      <c r="AO1850">
        <v>0</v>
      </c>
      <c r="AP1850">
        <v>0</v>
      </c>
      <c r="AQ1850">
        <v>0</v>
      </c>
      <c r="AR1850">
        <v>0</v>
      </c>
      <c r="AS1850">
        <v>19.2</v>
      </c>
      <c r="AT1850">
        <v>16.3</v>
      </c>
      <c r="AU1850">
        <v>0</v>
      </c>
      <c r="AV1850">
        <v>1702</v>
      </c>
      <c r="AW1850">
        <v>143904</v>
      </c>
      <c r="AX1850">
        <v>16018</v>
      </c>
      <c r="AY1850">
        <v>17946</v>
      </c>
      <c r="AZ1850">
        <v>0</v>
      </c>
      <c r="BA1850">
        <v>2874.35</v>
      </c>
      <c r="BB1850">
        <v>3.1</v>
      </c>
    </row>
    <row r="1851" spans="1:54" x14ac:dyDescent="0.3">
      <c r="A1851">
        <v>35039</v>
      </c>
      <c r="B1851" t="s">
        <v>1753</v>
      </c>
      <c r="C1851" t="s">
        <v>965</v>
      </c>
      <c r="D1851">
        <v>39777</v>
      </c>
      <c r="E1851">
        <v>40247</v>
      </c>
      <c r="F1851">
        <v>-1.2</v>
      </c>
      <c r="G1851">
        <v>40246</v>
      </c>
      <c r="H1851">
        <v>7.1</v>
      </c>
      <c r="I1851">
        <v>24.3</v>
      </c>
      <c r="J1851">
        <v>16.5</v>
      </c>
      <c r="K1851">
        <v>50.8</v>
      </c>
      <c r="L1851">
        <v>78.400000000000006</v>
      </c>
      <c r="M1851">
        <v>0.9</v>
      </c>
      <c r="N1851">
        <v>18.100000000000001</v>
      </c>
      <c r="O1851">
        <v>0.7</v>
      </c>
      <c r="P1851">
        <v>0.2</v>
      </c>
      <c r="Q1851">
        <v>1.8</v>
      </c>
      <c r="R1851">
        <v>71.599999999999994</v>
      </c>
      <c r="S1851">
        <v>13.1</v>
      </c>
      <c r="T1851">
        <v>91.6</v>
      </c>
      <c r="U1851">
        <v>6</v>
      </c>
      <c r="V1851">
        <v>62.6</v>
      </c>
      <c r="W1851">
        <v>79.2</v>
      </c>
      <c r="X1851">
        <v>16.399999999999999</v>
      </c>
      <c r="Y1851">
        <v>2661</v>
      </c>
      <c r="Z1851">
        <v>26.3</v>
      </c>
      <c r="AA1851">
        <v>19544</v>
      </c>
      <c r="AB1851">
        <v>79.2</v>
      </c>
      <c r="AC1851">
        <v>3.1</v>
      </c>
      <c r="AD1851">
        <v>133300</v>
      </c>
      <c r="AE1851">
        <v>14783</v>
      </c>
      <c r="AF1851">
        <v>2.68</v>
      </c>
      <c r="AG1851">
        <v>20014</v>
      </c>
      <c r="AH1851">
        <v>40250</v>
      </c>
      <c r="AI1851">
        <v>21.2</v>
      </c>
      <c r="AJ1851">
        <v>554</v>
      </c>
      <c r="AK1851">
        <v>6249</v>
      </c>
      <c r="AL1851">
        <v>-0.6</v>
      </c>
      <c r="AM1851">
        <v>1899</v>
      </c>
      <c r="AN1851">
        <v>2628</v>
      </c>
      <c r="AO1851">
        <v>0</v>
      </c>
      <c r="AP1851">
        <v>7.4</v>
      </c>
      <c r="AQ1851">
        <v>0</v>
      </c>
      <c r="AR1851">
        <v>0</v>
      </c>
      <c r="AS1851">
        <v>37.1</v>
      </c>
      <c r="AT1851">
        <v>38.9</v>
      </c>
      <c r="AU1851">
        <v>0</v>
      </c>
      <c r="AV1851">
        <v>0</v>
      </c>
      <c r="AW1851">
        <v>313533</v>
      </c>
      <c r="AX1851">
        <v>7689</v>
      </c>
      <c r="AY1851">
        <v>66753</v>
      </c>
      <c r="AZ1851">
        <v>0</v>
      </c>
      <c r="BA1851">
        <v>5860.84</v>
      </c>
      <c r="BB1851">
        <v>6.9</v>
      </c>
    </row>
    <row r="1852" spans="1:54" x14ac:dyDescent="0.3">
      <c r="A1852">
        <v>35041</v>
      </c>
      <c r="B1852" t="s">
        <v>1677</v>
      </c>
      <c r="C1852" t="s">
        <v>965</v>
      </c>
      <c r="D1852">
        <v>19536</v>
      </c>
      <c r="E1852">
        <v>19846</v>
      </c>
      <c r="F1852">
        <v>-1.6</v>
      </c>
      <c r="G1852">
        <v>19846</v>
      </c>
      <c r="H1852">
        <v>7.6</v>
      </c>
      <c r="I1852">
        <v>24.7</v>
      </c>
      <c r="J1852">
        <v>12.6</v>
      </c>
      <c r="K1852">
        <v>50</v>
      </c>
      <c r="L1852">
        <v>91.2</v>
      </c>
      <c r="M1852">
        <v>2.5</v>
      </c>
      <c r="N1852">
        <v>2.2000000000000002</v>
      </c>
      <c r="O1852">
        <v>1.6</v>
      </c>
      <c r="P1852">
        <v>0.3</v>
      </c>
      <c r="Q1852">
        <v>2.2999999999999998</v>
      </c>
      <c r="R1852">
        <v>40</v>
      </c>
      <c r="S1852">
        <v>54</v>
      </c>
      <c r="T1852">
        <v>78.3</v>
      </c>
      <c r="U1852">
        <v>8.6</v>
      </c>
      <c r="V1852">
        <v>25.4</v>
      </c>
      <c r="W1852">
        <v>80.400000000000006</v>
      </c>
      <c r="X1852">
        <v>21.1</v>
      </c>
      <c r="Y1852">
        <v>1180</v>
      </c>
      <c r="Z1852">
        <v>15.2</v>
      </c>
      <c r="AA1852">
        <v>8317</v>
      </c>
      <c r="AB1852">
        <v>60.6</v>
      </c>
      <c r="AC1852">
        <v>12.1</v>
      </c>
      <c r="AD1852">
        <v>111300</v>
      </c>
      <c r="AE1852">
        <v>7043</v>
      </c>
      <c r="AF1852">
        <v>2.69</v>
      </c>
      <c r="AG1852">
        <v>17477</v>
      </c>
      <c r="AH1852">
        <v>38764</v>
      </c>
      <c r="AI1852">
        <v>25.4</v>
      </c>
      <c r="AJ1852">
        <v>342</v>
      </c>
      <c r="AK1852">
        <v>3728</v>
      </c>
      <c r="AL1852">
        <v>-2</v>
      </c>
      <c r="AM1852">
        <v>817</v>
      </c>
      <c r="AN1852">
        <v>1254</v>
      </c>
      <c r="AO1852">
        <v>0</v>
      </c>
      <c r="AP1852">
        <v>0</v>
      </c>
      <c r="AQ1852">
        <v>0</v>
      </c>
      <c r="AR1852">
        <v>0</v>
      </c>
      <c r="AS1852">
        <v>0</v>
      </c>
      <c r="AT1852">
        <v>37.299999999999997</v>
      </c>
      <c r="AU1852">
        <v>0</v>
      </c>
      <c r="AV1852">
        <v>0</v>
      </c>
      <c r="AW1852">
        <v>166682</v>
      </c>
      <c r="AX1852">
        <v>8752</v>
      </c>
      <c r="AY1852">
        <v>17635</v>
      </c>
      <c r="AZ1852">
        <v>20</v>
      </c>
      <c r="BA1852">
        <v>2447.4299999999998</v>
      </c>
      <c r="BB1852">
        <v>8.1</v>
      </c>
    </row>
    <row r="1853" spans="1:54" x14ac:dyDescent="0.3">
      <c r="A1853">
        <v>35043</v>
      </c>
      <c r="B1853" t="s">
        <v>1754</v>
      </c>
      <c r="C1853" t="s">
        <v>965</v>
      </c>
      <c r="D1853">
        <v>137608</v>
      </c>
      <c r="E1853">
        <v>131563</v>
      </c>
      <c r="F1853">
        <v>4.5999999999999996</v>
      </c>
      <c r="G1853">
        <v>131561</v>
      </c>
      <c r="H1853">
        <v>5.8</v>
      </c>
      <c r="I1853">
        <v>24.6</v>
      </c>
      <c r="J1853">
        <v>15.1</v>
      </c>
      <c r="K1853">
        <v>50.9</v>
      </c>
      <c r="L1853">
        <v>79.2</v>
      </c>
      <c r="M1853">
        <v>2.6</v>
      </c>
      <c r="N1853">
        <v>13.7</v>
      </c>
      <c r="O1853">
        <v>1.6</v>
      </c>
      <c r="P1853">
        <v>0.2</v>
      </c>
      <c r="Q1853">
        <v>2.8</v>
      </c>
      <c r="R1853">
        <v>37.4</v>
      </c>
      <c r="S1853">
        <v>45.3</v>
      </c>
      <c r="T1853">
        <v>88.9</v>
      </c>
      <c r="U1853">
        <v>5.5</v>
      </c>
      <c r="V1853">
        <v>28.9</v>
      </c>
      <c r="W1853">
        <v>90.8</v>
      </c>
      <c r="X1853">
        <v>28.3</v>
      </c>
      <c r="Y1853">
        <v>14229</v>
      </c>
      <c r="Z1853">
        <v>28.7</v>
      </c>
      <c r="AA1853">
        <v>54482</v>
      </c>
      <c r="AB1853">
        <v>80.8</v>
      </c>
      <c r="AC1853">
        <v>5.6</v>
      </c>
      <c r="AD1853">
        <v>180900</v>
      </c>
      <c r="AE1853">
        <v>47164</v>
      </c>
      <c r="AF1853">
        <v>2.82</v>
      </c>
      <c r="AG1853">
        <v>26924</v>
      </c>
      <c r="AH1853">
        <v>58017</v>
      </c>
      <c r="AI1853">
        <v>14.2</v>
      </c>
      <c r="AJ1853">
        <v>1654</v>
      </c>
      <c r="AK1853">
        <v>26762</v>
      </c>
      <c r="AL1853">
        <v>15.8</v>
      </c>
      <c r="AM1853">
        <v>7515</v>
      </c>
      <c r="AN1853">
        <v>8217</v>
      </c>
      <c r="AO1853">
        <v>1.6</v>
      </c>
      <c r="AP1853">
        <v>5.3</v>
      </c>
      <c r="AQ1853">
        <v>2.2999999999999998</v>
      </c>
      <c r="AR1853">
        <v>0</v>
      </c>
      <c r="AS1853">
        <v>22.5</v>
      </c>
      <c r="AT1853">
        <v>35.700000000000003</v>
      </c>
      <c r="AU1853">
        <v>0</v>
      </c>
      <c r="AV1853">
        <v>113082</v>
      </c>
      <c r="AW1853">
        <v>1117438</v>
      </c>
      <c r="AX1853">
        <v>9484</v>
      </c>
      <c r="AY1853">
        <v>150799</v>
      </c>
      <c r="AZ1853">
        <v>943</v>
      </c>
      <c r="BA1853">
        <v>3710.65</v>
      </c>
      <c r="BB1853">
        <v>35.5</v>
      </c>
    </row>
    <row r="1854" spans="1:54" x14ac:dyDescent="0.3">
      <c r="A1854">
        <v>35045</v>
      </c>
      <c r="B1854" t="s">
        <v>194</v>
      </c>
      <c r="C1854" t="s">
        <v>965</v>
      </c>
      <c r="D1854">
        <v>123785</v>
      </c>
      <c r="E1854">
        <v>130045</v>
      </c>
      <c r="F1854">
        <v>-4.8</v>
      </c>
      <c r="G1854">
        <v>130044</v>
      </c>
      <c r="H1854">
        <v>7.3</v>
      </c>
      <c r="I1854">
        <v>27.3</v>
      </c>
      <c r="J1854">
        <v>13.1</v>
      </c>
      <c r="K1854">
        <v>50.6</v>
      </c>
      <c r="L1854">
        <v>57</v>
      </c>
      <c r="M1854">
        <v>0.9</v>
      </c>
      <c r="N1854">
        <v>38.799999999999997</v>
      </c>
      <c r="O1854">
        <v>0.6</v>
      </c>
      <c r="P1854">
        <v>0.1</v>
      </c>
      <c r="Q1854">
        <v>2.7</v>
      </c>
      <c r="R1854">
        <v>19.5</v>
      </c>
      <c r="S1854">
        <v>40.6</v>
      </c>
      <c r="T1854">
        <v>88.1</v>
      </c>
      <c r="U1854">
        <v>3.6</v>
      </c>
      <c r="V1854">
        <v>33.5</v>
      </c>
      <c r="W1854">
        <v>81.599999999999994</v>
      </c>
      <c r="X1854">
        <v>15.2</v>
      </c>
      <c r="Y1854">
        <v>7752</v>
      </c>
      <c r="Z1854">
        <v>25</v>
      </c>
      <c r="AA1854">
        <v>49618</v>
      </c>
      <c r="AB1854">
        <v>74.3</v>
      </c>
      <c r="AC1854">
        <v>8.4</v>
      </c>
      <c r="AD1854">
        <v>148700</v>
      </c>
      <c r="AE1854">
        <v>40945</v>
      </c>
      <c r="AF1854">
        <v>3.1</v>
      </c>
      <c r="AG1854">
        <v>21260</v>
      </c>
      <c r="AH1854">
        <v>48196</v>
      </c>
      <c r="AI1854">
        <v>22.4</v>
      </c>
      <c r="AJ1854">
        <v>2806</v>
      </c>
      <c r="AK1854">
        <v>39476</v>
      </c>
      <c r="AL1854">
        <v>3.8</v>
      </c>
      <c r="AM1854">
        <v>5381</v>
      </c>
      <c r="AN1854">
        <v>7809</v>
      </c>
      <c r="AO1854">
        <v>1.2</v>
      </c>
      <c r="AP1854">
        <v>17.8</v>
      </c>
      <c r="AQ1854">
        <v>0.9</v>
      </c>
      <c r="AR1854">
        <v>0</v>
      </c>
      <c r="AS1854">
        <v>8.5</v>
      </c>
      <c r="AT1854">
        <v>29.1</v>
      </c>
      <c r="AU1854">
        <v>668723</v>
      </c>
      <c r="AV1854">
        <v>866414</v>
      </c>
      <c r="AW1854">
        <v>1742017</v>
      </c>
      <c r="AX1854">
        <v>14245</v>
      </c>
      <c r="AY1854">
        <v>173198</v>
      </c>
      <c r="AZ1854">
        <v>173</v>
      </c>
      <c r="BA1854">
        <v>5513.07</v>
      </c>
      <c r="BB1854">
        <v>23.6</v>
      </c>
    </row>
    <row r="1855" spans="1:54" x14ac:dyDescent="0.3">
      <c r="A1855">
        <v>35047</v>
      </c>
      <c r="B1855" t="s">
        <v>193</v>
      </c>
      <c r="C1855" t="s">
        <v>965</v>
      </c>
      <c r="D1855">
        <v>28239</v>
      </c>
      <c r="E1855">
        <v>29393</v>
      </c>
      <c r="F1855">
        <v>-3.9</v>
      </c>
      <c r="G1855">
        <v>29393</v>
      </c>
      <c r="H1855">
        <v>5.4</v>
      </c>
      <c r="I1855">
        <v>19.899999999999999</v>
      </c>
      <c r="J1855">
        <v>18.399999999999999</v>
      </c>
      <c r="K1855">
        <v>50.6</v>
      </c>
      <c r="L1855">
        <v>92</v>
      </c>
      <c r="M1855">
        <v>1.9</v>
      </c>
      <c r="N1855">
        <v>3.1</v>
      </c>
      <c r="O1855">
        <v>1.1000000000000001</v>
      </c>
      <c r="P1855">
        <v>0.2</v>
      </c>
      <c r="Q1855">
        <v>1.9</v>
      </c>
      <c r="R1855">
        <v>77.2</v>
      </c>
      <c r="S1855">
        <v>19</v>
      </c>
      <c r="T1855">
        <v>90</v>
      </c>
      <c r="U1855">
        <v>4</v>
      </c>
      <c r="V1855">
        <v>55.7</v>
      </c>
      <c r="W1855">
        <v>83.9</v>
      </c>
      <c r="X1855">
        <v>19.600000000000001</v>
      </c>
      <c r="Y1855">
        <v>2443</v>
      </c>
      <c r="Z1855">
        <v>20.3</v>
      </c>
      <c r="AA1855">
        <v>15540</v>
      </c>
      <c r="AB1855">
        <v>69.5</v>
      </c>
      <c r="AC1855">
        <v>7.8</v>
      </c>
      <c r="AD1855">
        <v>116700</v>
      </c>
      <c r="AE1855">
        <v>11435</v>
      </c>
      <c r="AF1855">
        <v>2.38</v>
      </c>
      <c r="AG1855">
        <v>17926</v>
      </c>
      <c r="AH1855">
        <v>28275</v>
      </c>
      <c r="AI1855">
        <v>29.4</v>
      </c>
      <c r="AJ1855">
        <v>441</v>
      </c>
      <c r="AK1855">
        <v>5828</v>
      </c>
      <c r="AL1855">
        <v>1.3</v>
      </c>
      <c r="AM1855">
        <v>1422</v>
      </c>
      <c r="AN1855">
        <v>1772</v>
      </c>
      <c r="AO1855">
        <v>0</v>
      </c>
      <c r="AP1855">
        <v>0</v>
      </c>
      <c r="AQ1855">
        <v>0</v>
      </c>
      <c r="AR1855">
        <v>0</v>
      </c>
      <c r="AS1855">
        <v>54.1</v>
      </c>
      <c r="AT1855">
        <v>29</v>
      </c>
      <c r="AU1855">
        <v>0</v>
      </c>
      <c r="AV1855">
        <v>0</v>
      </c>
      <c r="AW1855">
        <v>277210</v>
      </c>
      <c r="AX1855">
        <v>9725</v>
      </c>
      <c r="AY1855">
        <v>33145</v>
      </c>
      <c r="AZ1855">
        <v>0</v>
      </c>
      <c r="BA1855">
        <v>4715.82</v>
      </c>
      <c r="BB1855">
        <v>6.2</v>
      </c>
    </row>
    <row r="1856" spans="1:54" x14ac:dyDescent="0.3">
      <c r="A1856">
        <v>35049</v>
      </c>
      <c r="B1856" t="s">
        <v>1755</v>
      </c>
      <c r="C1856" t="s">
        <v>965</v>
      </c>
      <c r="D1856">
        <v>148164</v>
      </c>
      <c r="E1856">
        <v>144171</v>
      </c>
      <c r="F1856">
        <v>2.8</v>
      </c>
      <c r="G1856">
        <v>144170</v>
      </c>
      <c r="H1856">
        <v>4.8</v>
      </c>
      <c r="I1856">
        <v>19.5</v>
      </c>
      <c r="J1856">
        <v>19.600000000000001</v>
      </c>
      <c r="K1856">
        <v>51.3</v>
      </c>
      <c r="L1856">
        <v>91</v>
      </c>
      <c r="M1856">
        <v>1.2</v>
      </c>
      <c r="N1856">
        <v>4.0999999999999996</v>
      </c>
      <c r="O1856">
        <v>1.4</v>
      </c>
      <c r="P1856">
        <v>0.2</v>
      </c>
      <c r="Q1856">
        <v>2.1</v>
      </c>
      <c r="R1856">
        <v>51.3</v>
      </c>
      <c r="S1856">
        <v>43.1</v>
      </c>
      <c r="T1856">
        <v>85</v>
      </c>
      <c r="U1856">
        <v>13.5</v>
      </c>
      <c r="V1856">
        <v>36.1</v>
      </c>
      <c r="W1856">
        <v>87</v>
      </c>
      <c r="X1856">
        <v>39.700000000000003</v>
      </c>
      <c r="Y1856">
        <v>11185</v>
      </c>
      <c r="Z1856">
        <v>22.1</v>
      </c>
      <c r="AA1856">
        <v>71749</v>
      </c>
      <c r="AB1856">
        <v>69.599999999999994</v>
      </c>
      <c r="AC1856">
        <v>15.9</v>
      </c>
      <c r="AD1856">
        <v>278400</v>
      </c>
      <c r="AE1856">
        <v>61012</v>
      </c>
      <c r="AF1856">
        <v>2.33</v>
      </c>
      <c r="AG1856">
        <v>32298</v>
      </c>
      <c r="AH1856">
        <v>52917</v>
      </c>
      <c r="AI1856">
        <v>17</v>
      </c>
      <c r="AJ1856">
        <v>4714</v>
      </c>
      <c r="AK1856">
        <v>44633</v>
      </c>
      <c r="AL1856">
        <v>1.1000000000000001</v>
      </c>
      <c r="AM1856">
        <v>15652</v>
      </c>
      <c r="AN1856">
        <v>20479</v>
      </c>
      <c r="AO1856">
        <v>0.7</v>
      </c>
      <c r="AP1856">
        <v>2.5</v>
      </c>
      <c r="AQ1856">
        <v>1.1000000000000001</v>
      </c>
      <c r="AR1856">
        <v>0</v>
      </c>
      <c r="AS1856">
        <v>16.3</v>
      </c>
      <c r="AT1856">
        <v>33.700000000000003</v>
      </c>
      <c r="AU1856">
        <v>0</v>
      </c>
      <c r="AV1856">
        <v>0</v>
      </c>
      <c r="AW1856">
        <v>2426284</v>
      </c>
      <c r="AX1856">
        <v>16923</v>
      </c>
      <c r="AY1856">
        <v>540400</v>
      </c>
      <c r="AZ1856">
        <v>161</v>
      </c>
      <c r="BA1856">
        <v>1909.41</v>
      </c>
      <c r="BB1856">
        <v>75.5</v>
      </c>
    </row>
    <row r="1857" spans="1:54" x14ac:dyDescent="0.3">
      <c r="A1857">
        <v>35051</v>
      </c>
      <c r="B1857" t="s">
        <v>143</v>
      </c>
      <c r="C1857" t="s">
        <v>965</v>
      </c>
      <c r="D1857">
        <v>11325</v>
      </c>
      <c r="E1857">
        <v>11988</v>
      </c>
      <c r="F1857">
        <v>-5.5</v>
      </c>
      <c r="G1857">
        <v>11988</v>
      </c>
      <c r="H1857">
        <v>4</v>
      </c>
      <c r="I1857">
        <v>15.2</v>
      </c>
      <c r="J1857">
        <v>34</v>
      </c>
      <c r="K1857">
        <v>50.2</v>
      </c>
      <c r="L1857">
        <v>93.3</v>
      </c>
      <c r="M1857">
        <v>0.8</v>
      </c>
      <c r="N1857">
        <v>2.5</v>
      </c>
      <c r="O1857">
        <v>0.5</v>
      </c>
      <c r="P1857">
        <v>0</v>
      </c>
      <c r="Q1857">
        <v>2.9</v>
      </c>
      <c r="R1857">
        <v>29.4</v>
      </c>
      <c r="S1857">
        <v>66.5</v>
      </c>
      <c r="T1857">
        <v>90.2</v>
      </c>
      <c r="U1857">
        <v>4.9000000000000004</v>
      </c>
      <c r="V1857">
        <v>22.8</v>
      </c>
      <c r="W1857">
        <v>84</v>
      </c>
      <c r="X1857">
        <v>21.1</v>
      </c>
      <c r="Y1857">
        <v>1834</v>
      </c>
      <c r="Z1857">
        <v>13.2</v>
      </c>
      <c r="AA1857">
        <v>8284</v>
      </c>
      <c r="AB1857">
        <v>73.900000000000006</v>
      </c>
      <c r="AC1857">
        <v>8.6999999999999993</v>
      </c>
      <c r="AD1857">
        <v>93900</v>
      </c>
      <c r="AE1857">
        <v>4350</v>
      </c>
      <c r="AF1857">
        <v>2.68</v>
      </c>
      <c r="AG1857">
        <v>17752</v>
      </c>
      <c r="AH1857">
        <v>27430</v>
      </c>
      <c r="AI1857">
        <v>22.6</v>
      </c>
      <c r="AJ1857">
        <v>216</v>
      </c>
      <c r="AK1857">
        <v>2068</v>
      </c>
      <c r="AL1857">
        <v>-10.8</v>
      </c>
      <c r="AM1857">
        <v>694</v>
      </c>
      <c r="AN1857">
        <v>832</v>
      </c>
      <c r="AO1857">
        <v>0</v>
      </c>
      <c r="AP1857">
        <v>0</v>
      </c>
      <c r="AQ1857">
        <v>0</v>
      </c>
      <c r="AR1857">
        <v>0</v>
      </c>
      <c r="AS1857">
        <v>12.4</v>
      </c>
      <c r="AT1857">
        <v>0</v>
      </c>
      <c r="AU1857">
        <v>0</v>
      </c>
      <c r="AV1857">
        <v>0</v>
      </c>
      <c r="AW1857">
        <v>82782</v>
      </c>
      <c r="AX1857">
        <v>6634</v>
      </c>
      <c r="AY1857">
        <v>14920</v>
      </c>
      <c r="AZ1857">
        <v>0</v>
      </c>
      <c r="BA1857">
        <v>4178.96</v>
      </c>
      <c r="BB1857">
        <v>2.9</v>
      </c>
    </row>
    <row r="1858" spans="1:54" x14ac:dyDescent="0.3">
      <c r="A1858">
        <v>35053</v>
      </c>
      <c r="B1858" t="s">
        <v>1756</v>
      </c>
      <c r="C1858" t="s">
        <v>965</v>
      </c>
      <c r="D1858">
        <v>17310</v>
      </c>
      <c r="E1858">
        <v>17864</v>
      </c>
      <c r="F1858">
        <v>-3.1</v>
      </c>
      <c r="G1858">
        <v>17866</v>
      </c>
      <c r="H1858">
        <v>6.2</v>
      </c>
      <c r="I1858">
        <v>23.4</v>
      </c>
      <c r="J1858">
        <v>16.8</v>
      </c>
      <c r="K1858">
        <v>49.1</v>
      </c>
      <c r="L1858">
        <v>81.5</v>
      </c>
      <c r="M1858">
        <v>1.3</v>
      </c>
      <c r="N1858">
        <v>13.3</v>
      </c>
      <c r="O1858">
        <v>1.5</v>
      </c>
      <c r="P1858">
        <v>0.1</v>
      </c>
      <c r="Q1858">
        <v>2.4</v>
      </c>
      <c r="R1858">
        <v>49.3</v>
      </c>
      <c r="S1858">
        <v>35.799999999999997</v>
      </c>
      <c r="T1858">
        <v>93.5</v>
      </c>
      <c r="U1858">
        <v>5.6</v>
      </c>
      <c r="V1858">
        <v>44.8</v>
      </c>
      <c r="W1858">
        <v>78.7</v>
      </c>
      <c r="X1858">
        <v>19.399999999999999</v>
      </c>
      <c r="Y1858">
        <v>1295</v>
      </c>
      <c r="Z1858">
        <v>19.100000000000001</v>
      </c>
      <c r="AA1858">
        <v>7998</v>
      </c>
      <c r="AB1858">
        <v>71.900000000000006</v>
      </c>
      <c r="AC1858">
        <v>8.1999999999999993</v>
      </c>
      <c r="AD1858">
        <v>122800</v>
      </c>
      <c r="AE1858">
        <v>5329</v>
      </c>
      <c r="AF1858">
        <v>3.23</v>
      </c>
      <c r="AG1858">
        <v>18104</v>
      </c>
      <c r="AH1858">
        <v>34036</v>
      </c>
      <c r="AI1858">
        <v>25.1</v>
      </c>
      <c r="AJ1858">
        <v>228</v>
      </c>
      <c r="AK1858">
        <v>2940</v>
      </c>
      <c r="AL1858">
        <v>9.9</v>
      </c>
      <c r="AM1858">
        <v>796</v>
      </c>
      <c r="AN1858">
        <v>1035</v>
      </c>
      <c r="AO1858">
        <v>0</v>
      </c>
      <c r="AP1858">
        <v>0</v>
      </c>
      <c r="AQ1858">
        <v>0</v>
      </c>
      <c r="AR1858">
        <v>0</v>
      </c>
      <c r="AS1858">
        <v>30.1</v>
      </c>
      <c r="AT1858">
        <v>35.299999999999997</v>
      </c>
      <c r="AU1858">
        <v>0</v>
      </c>
      <c r="AV1858">
        <v>0</v>
      </c>
      <c r="AW1858">
        <v>126228</v>
      </c>
      <c r="AX1858">
        <v>6955</v>
      </c>
      <c r="AY1858">
        <v>24224</v>
      </c>
      <c r="AZ1858">
        <v>1</v>
      </c>
      <c r="BA1858">
        <v>6646.68</v>
      </c>
      <c r="BB1858">
        <v>2.7</v>
      </c>
    </row>
    <row r="1859" spans="1:54" x14ac:dyDescent="0.3">
      <c r="A1859">
        <v>35055</v>
      </c>
      <c r="B1859" t="s">
        <v>1757</v>
      </c>
      <c r="C1859" t="s">
        <v>965</v>
      </c>
      <c r="D1859">
        <v>33084</v>
      </c>
      <c r="E1859">
        <v>32940</v>
      </c>
      <c r="F1859">
        <v>0.4</v>
      </c>
      <c r="G1859">
        <v>32937</v>
      </c>
      <c r="H1859">
        <v>5.0999999999999996</v>
      </c>
      <c r="I1859">
        <v>19.100000000000001</v>
      </c>
      <c r="J1859">
        <v>22.3</v>
      </c>
      <c r="K1859">
        <v>51</v>
      </c>
      <c r="L1859">
        <v>88</v>
      </c>
      <c r="M1859">
        <v>0.8</v>
      </c>
      <c r="N1859">
        <v>7.4</v>
      </c>
      <c r="O1859">
        <v>1</v>
      </c>
      <c r="P1859">
        <v>0.2</v>
      </c>
      <c r="Q1859">
        <v>2.6</v>
      </c>
      <c r="R1859">
        <v>56.1</v>
      </c>
      <c r="S1859">
        <v>36.1</v>
      </c>
      <c r="T1859">
        <v>87.6</v>
      </c>
      <c r="U1859">
        <v>5</v>
      </c>
      <c r="V1859">
        <v>43.2</v>
      </c>
      <c r="W1859">
        <v>87.5</v>
      </c>
      <c r="X1859">
        <v>29.5</v>
      </c>
      <c r="Y1859">
        <v>3103</v>
      </c>
      <c r="Z1859">
        <v>20.7</v>
      </c>
      <c r="AA1859">
        <v>20354</v>
      </c>
      <c r="AB1859">
        <v>72.099999999999994</v>
      </c>
      <c r="AC1859">
        <v>11.5</v>
      </c>
      <c r="AD1859">
        <v>204800</v>
      </c>
      <c r="AE1859">
        <v>13338</v>
      </c>
      <c r="AF1859">
        <v>2.4300000000000002</v>
      </c>
      <c r="AG1859">
        <v>21333</v>
      </c>
      <c r="AH1859">
        <v>32637</v>
      </c>
      <c r="AI1859">
        <v>25.3</v>
      </c>
      <c r="AJ1859">
        <v>1083</v>
      </c>
      <c r="AK1859">
        <v>8521</v>
      </c>
      <c r="AL1859">
        <v>2</v>
      </c>
      <c r="AM1859">
        <v>3198</v>
      </c>
      <c r="AN1859">
        <v>4614</v>
      </c>
      <c r="AO1859">
        <v>0</v>
      </c>
      <c r="AP1859">
        <v>4.7</v>
      </c>
      <c r="AQ1859">
        <v>0</v>
      </c>
      <c r="AR1859">
        <v>0</v>
      </c>
      <c r="AS1859">
        <v>26.3</v>
      </c>
      <c r="AT1859">
        <v>33.299999999999997</v>
      </c>
      <c r="AU1859">
        <v>0</v>
      </c>
      <c r="AV1859">
        <v>0</v>
      </c>
      <c r="AW1859">
        <v>309212</v>
      </c>
      <c r="AX1859">
        <v>9781</v>
      </c>
      <c r="AY1859">
        <v>100133</v>
      </c>
      <c r="AZ1859">
        <v>80</v>
      </c>
      <c r="BA1859">
        <v>2203.11</v>
      </c>
      <c r="BB1859">
        <v>15</v>
      </c>
    </row>
    <row r="1860" spans="1:54" x14ac:dyDescent="0.3">
      <c r="A1860">
        <v>35057</v>
      </c>
      <c r="B1860" t="s">
        <v>1758</v>
      </c>
      <c r="C1860" t="s">
        <v>965</v>
      </c>
      <c r="D1860">
        <v>15611</v>
      </c>
      <c r="E1860">
        <v>16383</v>
      </c>
      <c r="F1860">
        <v>-4.7</v>
      </c>
      <c r="G1860">
        <v>16383</v>
      </c>
      <c r="H1860">
        <v>5.3</v>
      </c>
      <c r="I1860">
        <v>22.3</v>
      </c>
      <c r="J1860">
        <v>18</v>
      </c>
      <c r="K1860">
        <v>47.6</v>
      </c>
      <c r="L1860">
        <v>90.4</v>
      </c>
      <c r="M1860">
        <v>2.2000000000000002</v>
      </c>
      <c r="N1860">
        <v>4</v>
      </c>
      <c r="O1860">
        <v>0.5</v>
      </c>
      <c r="P1860">
        <v>0.3</v>
      </c>
      <c r="Q1860">
        <v>2.6</v>
      </c>
      <c r="R1860">
        <v>41.3</v>
      </c>
      <c r="S1860">
        <v>53.1</v>
      </c>
      <c r="T1860">
        <v>86.1</v>
      </c>
      <c r="U1860">
        <v>6.8</v>
      </c>
      <c r="V1860">
        <v>26.2</v>
      </c>
      <c r="W1860">
        <v>80.7</v>
      </c>
      <c r="X1860">
        <v>14.7</v>
      </c>
      <c r="Y1860">
        <v>1679</v>
      </c>
      <c r="Z1860">
        <v>30.7</v>
      </c>
      <c r="AA1860">
        <v>7753</v>
      </c>
      <c r="AB1860">
        <v>81.7</v>
      </c>
      <c r="AC1860">
        <v>1.6</v>
      </c>
      <c r="AD1860">
        <v>105200</v>
      </c>
      <c r="AE1860">
        <v>5638</v>
      </c>
      <c r="AF1860">
        <v>2.71</v>
      </c>
      <c r="AG1860">
        <v>18675</v>
      </c>
      <c r="AH1860">
        <v>31161</v>
      </c>
      <c r="AI1860">
        <v>28.6</v>
      </c>
      <c r="AJ1860">
        <v>231</v>
      </c>
      <c r="AK1860">
        <v>1854</v>
      </c>
      <c r="AL1860">
        <v>-0.2</v>
      </c>
      <c r="AM1860">
        <v>773</v>
      </c>
      <c r="AN1860">
        <v>1170</v>
      </c>
      <c r="AO1860">
        <v>0</v>
      </c>
      <c r="AP1860">
        <v>0</v>
      </c>
      <c r="AQ1860">
        <v>0</v>
      </c>
      <c r="AR1860">
        <v>0</v>
      </c>
      <c r="AS1860">
        <v>0</v>
      </c>
      <c r="AT1860">
        <v>27</v>
      </c>
      <c r="AU1860">
        <v>0</v>
      </c>
      <c r="AV1860">
        <v>13738</v>
      </c>
      <c r="AW1860">
        <v>157502</v>
      </c>
      <c r="AX1860">
        <v>9501</v>
      </c>
      <c r="AY1860">
        <v>12894</v>
      </c>
      <c r="AZ1860">
        <v>0</v>
      </c>
      <c r="BA1860">
        <v>3344.85</v>
      </c>
      <c r="BB1860">
        <v>4.9000000000000004</v>
      </c>
    </row>
    <row r="1861" spans="1:54" x14ac:dyDescent="0.3">
      <c r="A1861">
        <v>35059</v>
      </c>
      <c r="B1861" t="s">
        <v>78</v>
      </c>
      <c r="C1861" t="s">
        <v>965</v>
      </c>
      <c r="D1861">
        <v>4297</v>
      </c>
      <c r="E1861">
        <v>4551</v>
      </c>
      <c r="F1861">
        <v>-5.6</v>
      </c>
      <c r="G1861">
        <v>4549</v>
      </c>
      <c r="H1861">
        <v>4.9000000000000004</v>
      </c>
      <c r="I1861">
        <v>18.5</v>
      </c>
      <c r="J1861">
        <v>19.7</v>
      </c>
      <c r="K1861">
        <v>43.1</v>
      </c>
      <c r="L1861">
        <v>92.2</v>
      </c>
      <c r="M1861">
        <v>2</v>
      </c>
      <c r="N1861">
        <v>3</v>
      </c>
      <c r="O1861">
        <v>0.6</v>
      </c>
      <c r="P1861">
        <v>0</v>
      </c>
      <c r="Q1861">
        <v>2.2000000000000002</v>
      </c>
      <c r="R1861">
        <v>41</v>
      </c>
      <c r="S1861">
        <v>54</v>
      </c>
      <c r="T1861">
        <v>75.7</v>
      </c>
      <c r="U1861">
        <v>5</v>
      </c>
      <c r="V1861">
        <v>28.8</v>
      </c>
      <c r="W1861">
        <v>77.3</v>
      </c>
      <c r="X1861">
        <v>17</v>
      </c>
      <c r="Y1861">
        <v>345</v>
      </c>
      <c r="Z1861">
        <v>12.8</v>
      </c>
      <c r="AA1861">
        <v>2301</v>
      </c>
      <c r="AB1861">
        <v>64.400000000000006</v>
      </c>
      <c r="AC1861">
        <v>3.7</v>
      </c>
      <c r="AD1861">
        <v>86500</v>
      </c>
      <c r="AE1861">
        <v>1606</v>
      </c>
      <c r="AF1861">
        <v>2.4900000000000002</v>
      </c>
      <c r="AG1861">
        <v>18472</v>
      </c>
      <c r="AH1861">
        <v>38902</v>
      </c>
      <c r="AI1861">
        <v>11.9</v>
      </c>
      <c r="AJ1861">
        <v>106</v>
      </c>
      <c r="AK1861">
        <v>934</v>
      </c>
      <c r="AL1861">
        <v>-4.2</v>
      </c>
      <c r="AM1861">
        <v>268</v>
      </c>
      <c r="AN1861">
        <v>456</v>
      </c>
      <c r="AO1861">
        <v>0</v>
      </c>
      <c r="AP1861">
        <v>0</v>
      </c>
      <c r="AQ1861">
        <v>0</v>
      </c>
      <c r="AR1861">
        <v>0</v>
      </c>
      <c r="AS1861">
        <v>9</v>
      </c>
      <c r="AT1861">
        <v>16.899999999999999</v>
      </c>
      <c r="AU1861">
        <v>0</v>
      </c>
      <c r="AV1861">
        <v>0</v>
      </c>
      <c r="AW1861">
        <v>27509</v>
      </c>
      <c r="AX1861">
        <v>7399</v>
      </c>
      <c r="AY1861">
        <v>6557</v>
      </c>
      <c r="AZ1861">
        <v>0</v>
      </c>
      <c r="BA1861">
        <v>3823.74</v>
      </c>
      <c r="BB1861">
        <v>1.2</v>
      </c>
    </row>
    <row r="1862" spans="1:54" x14ac:dyDescent="0.3">
      <c r="A1862">
        <v>35061</v>
      </c>
      <c r="B1862" t="s">
        <v>1759</v>
      </c>
      <c r="C1862" t="s">
        <v>965</v>
      </c>
      <c r="D1862">
        <v>75817</v>
      </c>
      <c r="E1862">
        <v>76574</v>
      </c>
      <c r="F1862">
        <v>-1</v>
      </c>
      <c r="G1862">
        <v>76569</v>
      </c>
      <c r="H1862">
        <v>6.2</v>
      </c>
      <c r="I1862">
        <v>24.6</v>
      </c>
      <c r="J1862">
        <v>15.4</v>
      </c>
      <c r="K1862">
        <v>49.8</v>
      </c>
      <c r="L1862">
        <v>89.6</v>
      </c>
      <c r="M1862">
        <v>1.7</v>
      </c>
      <c r="N1862">
        <v>5.6</v>
      </c>
      <c r="O1862">
        <v>0.9</v>
      </c>
      <c r="P1862">
        <v>0.2</v>
      </c>
      <c r="Q1862">
        <v>2.2000000000000002</v>
      </c>
      <c r="R1862">
        <v>59.5</v>
      </c>
      <c r="S1862">
        <v>34.299999999999997</v>
      </c>
      <c r="T1862">
        <v>87.5</v>
      </c>
      <c r="U1862">
        <v>7.9</v>
      </c>
      <c r="V1862">
        <v>33.700000000000003</v>
      </c>
      <c r="W1862">
        <v>80.7</v>
      </c>
      <c r="X1862">
        <v>16.600000000000001</v>
      </c>
      <c r="Y1862">
        <v>7548</v>
      </c>
      <c r="Z1862">
        <v>29.1</v>
      </c>
      <c r="AA1862">
        <v>30181</v>
      </c>
      <c r="AB1862">
        <v>79.7</v>
      </c>
      <c r="AC1862">
        <v>4.5</v>
      </c>
      <c r="AD1862">
        <v>133600</v>
      </c>
      <c r="AE1862">
        <v>26894</v>
      </c>
      <c r="AF1862">
        <v>2.78</v>
      </c>
      <c r="AG1862">
        <v>19623</v>
      </c>
      <c r="AH1862">
        <v>42506</v>
      </c>
      <c r="AI1862">
        <v>23.6</v>
      </c>
      <c r="AJ1862">
        <v>893</v>
      </c>
      <c r="AK1862">
        <v>9904</v>
      </c>
      <c r="AL1862">
        <v>-7.3</v>
      </c>
      <c r="AM1862">
        <v>3233</v>
      </c>
      <c r="AN1862">
        <v>4183</v>
      </c>
      <c r="AO1862">
        <v>1.3</v>
      </c>
      <c r="AP1862">
        <v>3.9</v>
      </c>
      <c r="AQ1862">
        <v>0</v>
      </c>
      <c r="AR1862">
        <v>0</v>
      </c>
      <c r="AS1862">
        <v>36.299999999999997</v>
      </c>
      <c r="AT1862">
        <v>25.1</v>
      </c>
      <c r="AU1862">
        <v>0</v>
      </c>
      <c r="AV1862">
        <v>51565</v>
      </c>
      <c r="AW1862">
        <v>571343</v>
      </c>
      <c r="AX1862">
        <v>7995</v>
      </c>
      <c r="AY1862">
        <v>55675</v>
      </c>
      <c r="AZ1862">
        <v>75</v>
      </c>
      <c r="BA1862">
        <v>1066.18</v>
      </c>
      <c r="BB1862">
        <v>71.8</v>
      </c>
    </row>
    <row r="1863" spans="1:54" x14ac:dyDescent="0.3">
      <c r="A1863">
        <v>36000</v>
      </c>
      <c r="B1863" t="s">
        <v>964</v>
      </c>
      <c r="D1863">
        <v>19746227</v>
      </c>
      <c r="E1863">
        <v>19378112</v>
      </c>
      <c r="F1863">
        <v>1.9</v>
      </c>
      <c r="G1863">
        <v>19378102</v>
      </c>
      <c r="H1863">
        <v>6</v>
      </c>
      <c r="I1863">
        <v>21.4</v>
      </c>
      <c r="J1863">
        <v>14.7</v>
      </c>
      <c r="K1863">
        <v>51.5</v>
      </c>
      <c r="L1863">
        <v>70.400000000000006</v>
      </c>
      <c r="M1863">
        <v>17.600000000000001</v>
      </c>
      <c r="N1863">
        <v>1</v>
      </c>
      <c r="O1863">
        <v>8.5</v>
      </c>
      <c r="P1863">
        <v>0.1</v>
      </c>
      <c r="Q1863">
        <v>2.4</v>
      </c>
      <c r="R1863">
        <v>18.600000000000001</v>
      </c>
      <c r="S1863">
        <v>56.5</v>
      </c>
      <c r="T1863">
        <v>88.8</v>
      </c>
      <c r="U1863">
        <v>22.1</v>
      </c>
      <c r="V1863">
        <v>29.9</v>
      </c>
      <c r="W1863">
        <v>85.2</v>
      </c>
      <c r="X1863">
        <v>33.200000000000003</v>
      </c>
      <c r="Y1863">
        <v>912499</v>
      </c>
      <c r="Z1863">
        <v>31.6</v>
      </c>
      <c r="AA1863">
        <v>8191040</v>
      </c>
      <c r="AB1863">
        <v>54.2</v>
      </c>
      <c r="AC1863">
        <v>50.6</v>
      </c>
      <c r="AD1863">
        <v>288200</v>
      </c>
      <c r="AE1863">
        <v>7234743</v>
      </c>
      <c r="AF1863">
        <v>2.61</v>
      </c>
      <c r="AG1863">
        <v>32382</v>
      </c>
      <c r="AH1863">
        <v>58003</v>
      </c>
      <c r="AI1863">
        <v>15.3</v>
      </c>
      <c r="AJ1863">
        <v>532669</v>
      </c>
      <c r="AK1863">
        <v>7688492</v>
      </c>
      <c r="AL1863">
        <v>1.7</v>
      </c>
      <c r="AM1863">
        <v>1626367</v>
      </c>
      <c r="AN1863">
        <v>1956733</v>
      </c>
      <c r="AO1863">
        <v>10.4</v>
      </c>
      <c r="AP1863">
        <v>0.7</v>
      </c>
      <c r="AQ1863">
        <v>10.1</v>
      </c>
      <c r="AR1863">
        <v>0.1</v>
      </c>
      <c r="AS1863">
        <v>9.9</v>
      </c>
      <c r="AT1863">
        <v>30.4</v>
      </c>
      <c r="AU1863">
        <v>162720173</v>
      </c>
      <c r="AV1863">
        <v>313461904</v>
      </c>
      <c r="AW1863">
        <v>230718065</v>
      </c>
      <c r="AX1863">
        <v>11879</v>
      </c>
      <c r="AY1863">
        <v>39813499</v>
      </c>
      <c r="AZ1863">
        <v>36286</v>
      </c>
      <c r="BA1863">
        <v>47126.400000000001</v>
      </c>
      <c r="BB1863">
        <v>411.2</v>
      </c>
    </row>
    <row r="1864" spans="1:54" x14ac:dyDescent="0.3">
      <c r="A1864">
        <v>36001</v>
      </c>
      <c r="B1864" t="s">
        <v>1760</v>
      </c>
      <c r="C1864" t="s">
        <v>963</v>
      </c>
      <c r="D1864">
        <v>308171</v>
      </c>
      <c r="E1864">
        <v>304208</v>
      </c>
      <c r="F1864">
        <v>1.3</v>
      </c>
      <c r="G1864">
        <v>304204</v>
      </c>
      <c r="H1864">
        <v>5</v>
      </c>
      <c r="I1864">
        <v>18.899999999999999</v>
      </c>
      <c r="J1864">
        <v>15.3</v>
      </c>
      <c r="K1864">
        <v>51.7</v>
      </c>
      <c r="L1864">
        <v>77.599999999999994</v>
      </c>
      <c r="M1864">
        <v>13.7</v>
      </c>
      <c r="N1864">
        <v>0.3</v>
      </c>
      <c r="O1864">
        <v>5.8</v>
      </c>
      <c r="P1864">
        <v>0.1</v>
      </c>
      <c r="Q1864">
        <v>2.5</v>
      </c>
      <c r="R1864">
        <v>5.7</v>
      </c>
      <c r="S1864">
        <v>73.8</v>
      </c>
      <c r="T1864">
        <v>85.5</v>
      </c>
      <c r="U1864">
        <v>9.1</v>
      </c>
      <c r="V1864">
        <v>12.2</v>
      </c>
      <c r="W1864">
        <v>92.1</v>
      </c>
      <c r="X1864">
        <v>38.799999999999997</v>
      </c>
      <c r="Y1864">
        <v>18471</v>
      </c>
      <c r="Z1864">
        <v>20</v>
      </c>
      <c r="AA1864">
        <v>138253</v>
      </c>
      <c r="AB1864">
        <v>59.3</v>
      </c>
      <c r="AC1864">
        <v>43</v>
      </c>
      <c r="AD1864">
        <v>209300</v>
      </c>
      <c r="AE1864">
        <v>122700</v>
      </c>
      <c r="AF1864">
        <v>2.35</v>
      </c>
      <c r="AG1864">
        <v>32328</v>
      </c>
      <c r="AH1864">
        <v>59394</v>
      </c>
      <c r="AI1864">
        <v>13</v>
      </c>
      <c r="AJ1864">
        <v>9409</v>
      </c>
      <c r="AK1864">
        <v>172571</v>
      </c>
      <c r="AL1864">
        <v>1.3</v>
      </c>
      <c r="AM1864">
        <v>17594</v>
      </c>
      <c r="AN1864">
        <v>24798</v>
      </c>
      <c r="AO1864">
        <v>0</v>
      </c>
      <c r="AP1864">
        <v>0</v>
      </c>
      <c r="AQ1864">
        <v>0</v>
      </c>
      <c r="AR1864">
        <v>0</v>
      </c>
      <c r="AS1864">
        <v>2.2000000000000002</v>
      </c>
      <c r="AT1864">
        <v>29.9</v>
      </c>
      <c r="AU1864">
        <v>3351466</v>
      </c>
      <c r="AV1864">
        <v>3642573</v>
      </c>
      <c r="AW1864">
        <v>5404372</v>
      </c>
      <c r="AX1864">
        <v>18121</v>
      </c>
      <c r="AY1864">
        <v>738926</v>
      </c>
      <c r="AZ1864">
        <v>775</v>
      </c>
      <c r="BA1864">
        <v>522.79999999999995</v>
      </c>
      <c r="BB1864">
        <v>581.9</v>
      </c>
    </row>
    <row r="1865" spans="1:54" x14ac:dyDescent="0.3">
      <c r="A1865">
        <v>36003</v>
      </c>
      <c r="B1865" t="s">
        <v>1503</v>
      </c>
      <c r="C1865" t="s">
        <v>963</v>
      </c>
      <c r="D1865">
        <v>47736</v>
      </c>
      <c r="E1865">
        <v>48946</v>
      </c>
      <c r="F1865">
        <v>-2.5</v>
      </c>
      <c r="G1865">
        <v>48946</v>
      </c>
      <c r="H1865">
        <v>5.0999999999999996</v>
      </c>
      <c r="I1865">
        <v>20.7</v>
      </c>
      <c r="J1865">
        <v>17.100000000000001</v>
      </c>
      <c r="K1865">
        <v>49.4</v>
      </c>
      <c r="L1865">
        <v>95.8</v>
      </c>
      <c r="M1865">
        <v>1.3</v>
      </c>
      <c r="N1865">
        <v>0.3</v>
      </c>
      <c r="O1865">
        <v>1.3</v>
      </c>
      <c r="P1865">
        <v>0</v>
      </c>
      <c r="Q1865">
        <v>1.3</v>
      </c>
      <c r="R1865">
        <v>1.6</v>
      </c>
      <c r="S1865">
        <v>94.6</v>
      </c>
      <c r="T1865">
        <v>85.6</v>
      </c>
      <c r="U1865">
        <v>2.1</v>
      </c>
      <c r="V1865">
        <v>4.9000000000000004</v>
      </c>
      <c r="W1865">
        <v>88.3</v>
      </c>
      <c r="X1865">
        <v>18.899999999999999</v>
      </c>
      <c r="Y1865">
        <v>4359</v>
      </c>
      <c r="Z1865">
        <v>20.8</v>
      </c>
      <c r="AA1865">
        <v>26002</v>
      </c>
      <c r="AB1865">
        <v>73.3</v>
      </c>
      <c r="AC1865">
        <v>12</v>
      </c>
      <c r="AD1865">
        <v>69600</v>
      </c>
      <c r="AE1865">
        <v>18786</v>
      </c>
      <c r="AF1865">
        <v>2.3199999999999998</v>
      </c>
      <c r="AG1865">
        <v>20978</v>
      </c>
      <c r="AH1865">
        <v>42445</v>
      </c>
      <c r="AI1865">
        <v>16.5</v>
      </c>
      <c r="AJ1865">
        <v>812</v>
      </c>
      <c r="AK1865">
        <v>11455</v>
      </c>
      <c r="AL1865">
        <v>-4.8</v>
      </c>
      <c r="AM1865">
        <v>2534</v>
      </c>
      <c r="AN1865">
        <v>3326</v>
      </c>
      <c r="AO1865">
        <v>0</v>
      </c>
      <c r="AP1865">
        <v>0</v>
      </c>
      <c r="AQ1865">
        <v>0</v>
      </c>
      <c r="AR1865">
        <v>0</v>
      </c>
      <c r="AS1865">
        <v>0</v>
      </c>
      <c r="AT1865">
        <v>29.3</v>
      </c>
      <c r="AU1865">
        <v>965927</v>
      </c>
      <c r="AV1865">
        <v>51358</v>
      </c>
      <c r="AW1865">
        <v>276686</v>
      </c>
      <c r="AX1865">
        <v>5626</v>
      </c>
      <c r="AY1865">
        <v>40159</v>
      </c>
      <c r="AZ1865">
        <v>64</v>
      </c>
      <c r="BA1865">
        <v>1029.31</v>
      </c>
      <c r="BB1865">
        <v>47.6</v>
      </c>
    </row>
    <row r="1866" spans="1:54" x14ac:dyDescent="0.3">
      <c r="A1866">
        <v>36005</v>
      </c>
      <c r="B1866" t="s">
        <v>1761</v>
      </c>
      <c r="C1866" t="s">
        <v>963</v>
      </c>
      <c r="D1866">
        <v>1438159</v>
      </c>
      <c r="E1866">
        <v>1385108</v>
      </c>
      <c r="F1866">
        <v>3.8</v>
      </c>
      <c r="G1866">
        <v>1385108</v>
      </c>
      <c r="H1866">
        <v>7.6</v>
      </c>
      <c r="I1866">
        <v>25.5</v>
      </c>
      <c r="J1866">
        <v>11.2</v>
      </c>
      <c r="K1866">
        <v>52.8</v>
      </c>
      <c r="L1866">
        <v>45.5</v>
      </c>
      <c r="M1866">
        <v>43.5</v>
      </c>
      <c r="N1866">
        <v>2.9</v>
      </c>
      <c r="O1866">
        <v>4.4000000000000004</v>
      </c>
      <c r="P1866">
        <v>0.4</v>
      </c>
      <c r="Q1866">
        <v>3.3</v>
      </c>
      <c r="R1866">
        <v>54.8</v>
      </c>
      <c r="S1866">
        <v>10.199999999999999</v>
      </c>
      <c r="T1866">
        <v>87.8</v>
      </c>
      <c r="U1866">
        <v>33.700000000000003</v>
      </c>
      <c r="V1866">
        <v>57.1</v>
      </c>
      <c r="W1866">
        <v>69.900000000000006</v>
      </c>
      <c r="X1866">
        <v>18.100000000000001</v>
      </c>
      <c r="Y1866">
        <v>34498</v>
      </c>
      <c r="Z1866">
        <v>42.4</v>
      </c>
      <c r="AA1866">
        <v>522149</v>
      </c>
      <c r="AB1866">
        <v>19.399999999999999</v>
      </c>
      <c r="AC1866">
        <v>89.7</v>
      </c>
      <c r="AD1866">
        <v>374500</v>
      </c>
      <c r="AE1866">
        <v>474842</v>
      </c>
      <c r="AF1866">
        <v>2.85</v>
      </c>
      <c r="AG1866">
        <v>18171</v>
      </c>
      <c r="AH1866">
        <v>34388</v>
      </c>
      <c r="AI1866">
        <v>29.8</v>
      </c>
      <c r="AJ1866">
        <v>17090</v>
      </c>
      <c r="AK1866">
        <v>240666</v>
      </c>
      <c r="AL1866">
        <v>3.4</v>
      </c>
      <c r="AM1866">
        <v>112552</v>
      </c>
      <c r="AN1866">
        <v>111028</v>
      </c>
      <c r="AO1866">
        <v>34.9</v>
      </c>
      <c r="AP1866">
        <v>1.8</v>
      </c>
      <c r="AQ1866">
        <v>7.5</v>
      </c>
      <c r="AR1866">
        <v>0</v>
      </c>
      <c r="AS1866">
        <v>37.6</v>
      </c>
      <c r="AT1866">
        <v>40.5</v>
      </c>
      <c r="AU1866">
        <v>0</v>
      </c>
      <c r="AV1866">
        <v>8039810</v>
      </c>
      <c r="AW1866">
        <v>5539827</v>
      </c>
      <c r="AX1866">
        <v>4000</v>
      </c>
      <c r="AY1866">
        <v>743221</v>
      </c>
      <c r="AZ1866">
        <v>1885</v>
      </c>
      <c r="BA1866">
        <v>42.1</v>
      </c>
      <c r="BB1866">
        <v>32903.599999999999</v>
      </c>
    </row>
    <row r="1867" spans="1:54" x14ac:dyDescent="0.3">
      <c r="A1867">
        <v>36007</v>
      </c>
      <c r="B1867" t="s">
        <v>1762</v>
      </c>
      <c r="C1867" t="s">
        <v>963</v>
      </c>
      <c r="D1867">
        <v>197349</v>
      </c>
      <c r="E1867">
        <v>200600</v>
      </c>
      <c r="F1867">
        <v>-1.6</v>
      </c>
      <c r="G1867">
        <v>200600</v>
      </c>
      <c r="H1867">
        <v>5.0999999999999996</v>
      </c>
      <c r="I1867">
        <v>19.7</v>
      </c>
      <c r="J1867">
        <v>17.5</v>
      </c>
      <c r="K1867">
        <v>50.9</v>
      </c>
      <c r="L1867">
        <v>87.3</v>
      </c>
      <c r="M1867">
        <v>5.7</v>
      </c>
      <c r="N1867">
        <v>0.2</v>
      </c>
      <c r="O1867">
        <v>4.2</v>
      </c>
      <c r="P1867">
        <v>0.1</v>
      </c>
      <c r="Q1867">
        <v>2.6</v>
      </c>
      <c r="R1867">
        <v>3.9</v>
      </c>
      <c r="S1867">
        <v>84.5</v>
      </c>
      <c r="T1867">
        <v>86.4</v>
      </c>
      <c r="U1867">
        <v>6</v>
      </c>
      <c r="V1867">
        <v>8.9</v>
      </c>
      <c r="W1867">
        <v>89.6</v>
      </c>
      <c r="X1867">
        <v>26.1</v>
      </c>
      <c r="Y1867">
        <v>14650</v>
      </c>
      <c r="Z1867">
        <v>18.7</v>
      </c>
      <c r="AA1867">
        <v>89816</v>
      </c>
      <c r="AB1867">
        <v>66.5</v>
      </c>
      <c r="AC1867">
        <v>31.7</v>
      </c>
      <c r="AD1867">
        <v>107900</v>
      </c>
      <c r="AE1867">
        <v>79763</v>
      </c>
      <c r="AF1867">
        <v>2.37</v>
      </c>
      <c r="AG1867">
        <v>24835</v>
      </c>
      <c r="AH1867">
        <v>45958</v>
      </c>
      <c r="AI1867">
        <v>17.399999999999999</v>
      </c>
      <c r="AJ1867">
        <v>4299</v>
      </c>
      <c r="AK1867">
        <v>72516</v>
      </c>
      <c r="AL1867">
        <v>-0.4</v>
      </c>
      <c r="AM1867">
        <v>10051</v>
      </c>
      <c r="AN1867">
        <v>14023</v>
      </c>
      <c r="AO1867">
        <v>1.9</v>
      </c>
      <c r="AP1867">
        <v>1</v>
      </c>
      <c r="AQ1867">
        <v>0</v>
      </c>
      <c r="AR1867">
        <v>0</v>
      </c>
      <c r="AS1867">
        <v>0</v>
      </c>
      <c r="AT1867">
        <v>29</v>
      </c>
      <c r="AU1867">
        <v>2525374</v>
      </c>
      <c r="AV1867">
        <v>1958804</v>
      </c>
      <c r="AW1867">
        <v>2573019</v>
      </c>
      <c r="AX1867">
        <v>13196</v>
      </c>
      <c r="AY1867">
        <v>326420</v>
      </c>
      <c r="AZ1867">
        <v>53</v>
      </c>
      <c r="BA1867">
        <v>705.77</v>
      </c>
      <c r="BB1867">
        <v>284.2</v>
      </c>
    </row>
    <row r="1868" spans="1:54" x14ac:dyDescent="0.3">
      <c r="A1868">
        <v>36009</v>
      </c>
      <c r="B1868" t="s">
        <v>1763</v>
      </c>
      <c r="C1868" t="s">
        <v>963</v>
      </c>
      <c r="D1868">
        <v>78600</v>
      </c>
      <c r="E1868">
        <v>80317</v>
      </c>
      <c r="F1868">
        <v>-2.1</v>
      </c>
      <c r="G1868">
        <v>80317</v>
      </c>
      <c r="H1868">
        <v>5.8</v>
      </c>
      <c r="I1868">
        <v>22.7</v>
      </c>
      <c r="J1868">
        <v>17.100000000000001</v>
      </c>
      <c r="K1868">
        <v>50.5</v>
      </c>
      <c r="L1868">
        <v>92.4</v>
      </c>
      <c r="M1868">
        <v>1.5</v>
      </c>
      <c r="N1868">
        <v>3.3</v>
      </c>
      <c r="O1868">
        <v>0.8</v>
      </c>
      <c r="P1868">
        <v>0</v>
      </c>
      <c r="Q1868">
        <v>1.9</v>
      </c>
      <c r="R1868">
        <v>2</v>
      </c>
      <c r="S1868">
        <v>91</v>
      </c>
      <c r="T1868">
        <v>87.1</v>
      </c>
      <c r="U1868">
        <v>1.8</v>
      </c>
      <c r="V1868">
        <v>5.5</v>
      </c>
      <c r="W1868">
        <v>87.5</v>
      </c>
      <c r="X1868">
        <v>17.2</v>
      </c>
      <c r="Y1868">
        <v>7167</v>
      </c>
      <c r="Z1868">
        <v>21.6</v>
      </c>
      <c r="AA1868">
        <v>40971</v>
      </c>
      <c r="AB1868">
        <v>71.900000000000006</v>
      </c>
      <c r="AC1868">
        <v>16.399999999999999</v>
      </c>
      <c r="AD1868">
        <v>81100</v>
      </c>
      <c r="AE1868">
        <v>32246</v>
      </c>
      <c r="AF1868">
        <v>2.38</v>
      </c>
      <c r="AG1868">
        <v>22049</v>
      </c>
      <c r="AH1868">
        <v>42603</v>
      </c>
      <c r="AI1868">
        <v>17.899999999999999</v>
      </c>
      <c r="AJ1868">
        <v>1628</v>
      </c>
      <c r="AK1868">
        <v>23128</v>
      </c>
      <c r="AL1868">
        <v>-1.5</v>
      </c>
      <c r="AM1868">
        <v>3954</v>
      </c>
      <c r="AN1868">
        <v>5773</v>
      </c>
      <c r="AO1868">
        <v>0</v>
      </c>
      <c r="AP1868">
        <v>0.8</v>
      </c>
      <c r="AQ1868">
        <v>1.3</v>
      </c>
      <c r="AR1868">
        <v>0</v>
      </c>
      <c r="AS1868">
        <v>0</v>
      </c>
      <c r="AT1868">
        <v>25.9</v>
      </c>
      <c r="AU1868">
        <v>738657</v>
      </c>
      <c r="AV1868">
        <v>465695</v>
      </c>
      <c r="AW1868">
        <v>1008952</v>
      </c>
      <c r="AX1868">
        <v>12572</v>
      </c>
      <c r="AY1868">
        <v>264848</v>
      </c>
      <c r="AZ1868">
        <v>80</v>
      </c>
      <c r="BA1868">
        <v>1308.3499999999999</v>
      </c>
      <c r="BB1868">
        <v>61.4</v>
      </c>
    </row>
    <row r="1869" spans="1:54" x14ac:dyDescent="0.3">
      <c r="A1869">
        <v>36011</v>
      </c>
      <c r="B1869" t="s">
        <v>1764</v>
      </c>
      <c r="C1869" t="s">
        <v>963</v>
      </c>
      <c r="D1869">
        <v>78823</v>
      </c>
      <c r="E1869">
        <v>80025</v>
      </c>
      <c r="F1869">
        <v>-1.5</v>
      </c>
      <c r="G1869">
        <v>80026</v>
      </c>
      <c r="H1869">
        <v>5.2</v>
      </c>
      <c r="I1869">
        <v>20.399999999999999</v>
      </c>
      <c r="J1869">
        <v>17.100000000000001</v>
      </c>
      <c r="K1869">
        <v>48.9</v>
      </c>
      <c r="L1869">
        <v>92.7</v>
      </c>
      <c r="M1869">
        <v>4.3</v>
      </c>
      <c r="N1869">
        <v>0.4</v>
      </c>
      <c r="O1869">
        <v>0.7</v>
      </c>
      <c r="P1869">
        <v>0.1</v>
      </c>
      <c r="Q1869">
        <v>1.9</v>
      </c>
      <c r="R1869">
        <v>2.8</v>
      </c>
      <c r="S1869">
        <v>90.7</v>
      </c>
      <c r="T1869">
        <v>86.7</v>
      </c>
      <c r="U1869">
        <v>2.4</v>
      </c>
      <c r="V1869">
        <v>4.5</v>
      </c>
      <c r="W1869">
        <v>86.3</v>
      </c>
      <c r="X1869">
        <v>19.600000000000001</v>
      </c>
      <c r="Y1869">
        <v>6608</v>
      </c>
      <c r="Z1869">
        <v>21.4</v>
      </c>
      <c r="AA1869">
        <v>36392</v>
      </c>
      <c r="AB1869">
        <v>72</v>
      </c>
      <c r="AC1869">
        <v>20.2</v>
      </c>
      <c r="AD1869">
        <v>106600</v>
      </c>
      <c r="AE1869">
        <v>31311</v>
      </c>
      <c r="AF1869">
        <v>2.41</v>
      </c>
      <c r="AG1869">
        <v>24702</v>
      </c>
      <c r="AH1869">
        <v>51581</v>
      </c>
      <c r="AI1869">
        <v>12.7</v>
      </c>
      <c r="AJ1869">
        <v>1652</v>
      </c>
      <c r="AK1869">
        <v>19869</v>
      </c>
      <c r="AL1869">
        <v>-0.1</v>
      </c>
      <c r="AM1869">
        <v>4175</v>
      </c>
      <c r="AN1869">
        <v>5453</v>
      </c>
      <c r="AO1869">
        <v>0</v>
      </c>
      <c r="AP1869">
        <v>0</v>
      </c>
      <c r="AQ1869">
        <v>0</v>
      </c>
      <c r="AR1869">
        <v>0</v>
      </c>
      <c r="AS1869">
        <v>0</v>
      </c>
      <c r="AT1869">
        <v>20.5</v>
      </c>
      <c r="AU1869">
        <v>1109917</v>
      </c>
      <c r="AV1869">
        <v>0</v>
      </c>
      <c r="AW1869">
        <v>884034</v>
      </c>
      <c r="AX1869">
        <v>11060</v>
      </c>
      <c r="AY1869">
        <v>76380</v>
      </c>
      <c r="AZ1869">
        <v>171</v>
      </c>
      <c r="BA1869">
        <v>691.58</v>
      </c>
      <c r="BB1869">
        <v>115.7</v>
      </c>
    </row>
    <row r="1870" spans="1:54" x14ac:dyDescent="0.3">
      <c r="A1870">
        <v>36013</v>
      </c>
      <c r="B1870" t="s">
        <v>1409</v>
      </c>
      <c r="C1870" t="s">
        <v>963</v>
      </c>
      <c r="D1870">
        <v>132053</v>
      </c>
      <c r="E1870">
        <v>134905</v>
      </c>
      <c r="F1870">
        <v>-2.1</v>
      </c>
      <c r="G1870">
        <v>134905</v>
      </c>
      <c r="H1870">
        <v>5.3</v>
      </c>
      <c r="I1870">
        <v>20.9</v>
      </c>
      <c r="J1870">
        <v>18.100000000000001</v>
      </c>
      <c r="K1870">
        <v>50.5</v>
      </c>
      <c r="L1870">
        <v>93.9</v>
      </c>
      <c r="M1870">
        <v>2.7</v>
      </c>
      <c r="N1870">
        <v>0.7</v>
      </c>
      <c r="O1870">
        <v>0.7</v>
      </c>
      <c r="P1870">
        <v>0</v>
      </c>
      <c r="Q1870">
        <v>2</v>
      </c>
      <c r="R1870">
        <v>7</v>
      </c>
      <c r="S1870">
        <v>88</v>
      </c>
      <c r="T1870">
        <v>86</v>
      </c>
      <c r="U1870">
        <v>2</v>
      </c>
      <c r="V1870">
        <v>7.5</v>
      </c>
      <c r="W1870">
        <v>87.4</v>
      </c>
      <c r="X1870">
        <v>20.7</v>
      </c>
      <c r="Y1870">
        <v>11745</v>
      </c>
      <c r="Z1870">
        <v>18</v>
      </c>
      <c r="AA1870">
        <v>66659</v>
      </c>
      <c r="AB1870">
        <v>69.099999999999994</v>
      </c>
      <c r="AC1870">
        <v>23.9</v>
      </c>
      <c r="AD1870">
        <v>83500</v>
      </c>
      <c r="AE1870">
        <v>54863</v>
      </c>
      <c r="AF1870">
        <v>2.33</v>
      </c>
      <c r="AG1870">
        <v>22168</v>
      </c>
      <c r="AH1870">
        <v>42429</v>
      </c>
      <c r="AI1870">
        <v>19.100000000000001</v>
      </c>
      <c r="AJ1870">
        <v>2906</v>
      </c>
      <c r="AK1870">
        <v>41950</v>
      </c>
      <c r="AL1870">
        <v>0</v>
      </c>
      <c r="AM1870">
        <v>6994</v>
      </c>
      <c r="AN1870">
        <v>9844</v>
      </c>
      <c r="AO1870">
        <v>1.8</v>
      </c>
      <c r="AP1870">
        <v>0</v>
      </c>
      <c r="AQ1870">
        <v>0</v>
      </c>
      <c r="AR1870">
        <v>0</v>
      </c>
      <c r="AS1870">
        <v>0</v>
      </c>
      <c r="AT1870">
        <v>0</v>
      </c>
      <c r="AU1870">
        <v>4461927</v>
      </c>
      <c r="AV1870">
        <v>2621330</v>
      </c>
      <c r="AW1870">
        <v>1364052</v>
      </c>
      <c r="AX1870">
        <v>10178</v>
      </c>
      <c r="AY1870">
        <v>181164</v>
      </c>
      <c r="AZ1870">
        <v>212</v>
      </c>
      <c r="BA1870">
        <v>1060.23</v>
      </c>
      <c r="BB1870">
        <v>127.2</v>
      </c>
    </row>
    <row r="1871" spans="1:54" x14ac:dyDescent="0.3">
      <c r="A1871">
        <v>36015</v>
      </c>
      <c r="B1871" t="s">
        <v>1765</v>
      </c>
      <c r="C1871" t="s">
        <v>963</v>
      </c>
      <c r="D1871">
        <v>87770</v>
      </c>
      <c r="E1871">
        <v>88830</v>
      </c>
      <c r="F1871">
        <v>-1.2</v>
      </c>
      <c r="G1871">
        <v>88830</v>
      </c>
      <c r="H1871">
        <v>6</v>
      </c>
      <c r="I1871">
        <v>21.8</v>
      </c>
      <c r="J1871">
        <v>17</v>
      </c>
      <c r="K1871">
        <v>50.4</v>
      </c>
      <c r="L1871">
        <v>88.5</v>
      </c>
      <c r="M1871">
        <v>6.8</v>
      </c>
      <c r="N1871">
        <v>0.3</v>
      </c>
      <c r="O1871">
        <v>1.4</v>
      </c>
      <c r="P1871">
        <v>0</v>
      </c>
      <c r="Q1871">
        <v>2.9</v>
      </c>
      <c r="R1871">
        <v>2.9</v>
      </c>
      <c r="S1871">
        <v>86.5</v>
      </c>
      <c r="T1871">
        <v>85.4</v>
      </c>
      <c r="U1871">
        <v>2.6</v>
      </c>
      <c r="V1871">
        <v>3.7</v>
      </c>
      <c r="W1871">
        <v>88.8</v>
      </c>
      <c r="X1871">
        <v>21.5</v>
      </c>
      <c r="Y1871">
        <v>7742</v>
      </c>
      <c r="Z1871">
        <v>19</v>
      </c>
      <c r="AA1871">
        <v>38382</v>
      </c>
      <c r="AB1871">
        <v>67.400000000000006</v>
      </c>
      <c r="AC1871">
        <v>25.8</v>
      </c>
      <c r="AD1871">
        <v>94300</v>
      </c>
      <c r="AE1871">
        <v>35622</v>
      </c>
      <c r="AF1871">
        <v>2.34</v>
      </c>
      <c r="AG1871">
        <v>25329</v>
      </c>
      <c r="AH1871">
        <v>48804</v>
      </c>
      <c r="AI1871">
        <v>15.7</v>
      </c>
      <c r="AJ1871">
        <v>1816</v>
      </c>
      <c r="AK1871">
        <v>31960</v>
      </c>
      <c r="AL1871">
        <v>-1.8</v>
      </c>
      <c r="AM1871">
        <v>3832</v>
      </c>
      <c r="AN1871">
        <v>6041</v>
      </c>
      <c r="AO1871">
        <v>3.2</v>
      </c>
      <c r="AP1871">
        <v>0</v>
      </c>
      <c r="AQ1871">
        <v>0</v>
      </c>
      <c r="AR1871">
        <v>0</v>
      </c>
      <c r="AS1871">
        <v>0</v>
      </c>
      <c r="AT1871">
        <v>33.5</v>
      </c>
      <c r="AU1871">
        <v>1280767</v>
      </c>
      <c r="AV1871">
        <v>357907</v>
      </c>
      <c r="AW1871">
        <v>1207246</v>
      </c>
      <c r="AX1871">
        <v>13710</v>
      </c>
      <c r="AY1871">
        <v>123134</v>
      </c>
      <c r="AZ1871">
        <v>61</v>
      </c>
      <c r="BA1871">
        <v>407.35</v>
      </c>
      <c r="BB1871">
        <v>218.1</v>
      </c>
    </row>
    <row r="1872" spans="1:54" x14ac:dyDescent="0.3">
      <c r="A1872">
        <v>36017</v>
      </c>
      <c r="B1872" t="s">
        <v>1766</v>
      </c>
      <c r="C1872" t="s">
        <v>963</v>
      </c>
      <c r="D1872">
        <v>49426</v>
      </c>
      <c r="E1872">
        <v>50479</v>
      </c>
      <c r="F1872">
        <v>-2.1</v>
      </c>
      <c r="G1872">
        <v>50477</v>
      </c>
      <c r="H1872">
        <v>5.4</v>
      </c>
      <c r="I1872">
        <v>21.3</v>
      </c>
      <c r="J1872">
        <v>18.899999999999999</v>
      </c>
      <c r="K1872">
        <v>50</v>
      </c>
      <c r="L1872">
        <v>96.7</v>
      </c>
      <c r="M1872">
        <v>1</v>
      </c>
      <c r="N1872">
        <v>0.4</v>
      </c>
      <c r="O1872">
        <v>0.5</v>
      </c>
      <c r="P1872">
        <v>0</v>
      </c>
      <c r="Q1872">
        <v>1.4</v>
      </c>
      <c r="R1872">
        <v>2.1</v>
      </c>
      <c r="S1872">
        <v>94.8</v>
      </c>
      <c r="T1872">
        <v>90.3</v>
      </c>
      <c r="U1872">
        <v>1.9</v>
      </c>
      <c r="V1872">
        <v>3</v>
      </c>
      <c r="W1872">
        <v>86.7</v>
      </c>
      <c r="X1872">
        <v>17.100000000000001</v>
      </c>
      <c r="Y1872">
        <v>4096</v>
      </c>
      <c r="Z1872">
        <v>22.7</v>
      </c>
      <c r="AA1872">
        <v>24779</v>
      </c>
      <c r="AB1872">
        <v>75.599999999999994</v>
      </c>
      <c r="AC1872">
        <v>15.1</v>
      </c>
      <c r="AD1872">
        <v>90600</v>
      </c>
      <c r="AE1872">
        <v>19829</v>
      </c>
      <c r="AF1872">
        <v>2.4900000000000002</v>
      </c>
      <c r="AG1872">
        <v>22097</v>
      </c>
      <c r="AH1872">
        <v>43941</v>
      </c>
      <c r="AI1872">
        <v>15.5</v>
      </c>
      <c r="AJ1872">
        <v>922</v>
      </c>
      <c r="AK1872">
        <v>13383</v>
      </c>
      <c r="AL1872">
        <v>5.6</v>
      </c>
      <c r="AM1872">
        <v>2760</v>
      </c>
      <c r="AN1872">
        <v>4554</v>
      </c>
      <c r="AO1872">
        <v>0</v>
      </c>
      <c r="AP1872">
        <v>0</v>
      </c>
      <c r="AQ1872">
        <v>0</v>
      </c>
      <c r="AR1872">
        <v>0</v>
      </c>
      <c r="AS1872">
        <v>0</v>
      </c>
      <c r="AT1872">
        <v>25.4</v>
      </c>
      <c r="AU1872">
        <v>595598</v>
      </c>
      <c r="AV1872">
        <v>126341</v>
      </c>
      <c r="AW1872">
        <v>518164</v>
      </c>
      <c r="AX1872">
        <v>10134</v>
      </c>
      <c r="AY1872">
        <v>32162</v>
      </c>
      <c r="AZ1872">
        <v>204</v>
      </c>
      <c r="BA1872">
        <v>893.55</v>
      </c>
      <c r="BB1872">
        <v>56.5</v>
      </c>
    </row>
    <row r="1873" spans="1:54" x14ac:dyDescent="0.3">
      <c r="A1873">
        <v>36019</v>
      </c>
      <c r="B1873" t="s">
        <v>295</v>
      </c>
      <c r="C1873" t="s">
        <v>963</v>
      </c>
      <c r="D1873">
        <v>81632</v>
      </c>
      <c r="E1873">
        <v>82128</v>
      </c>
      <c r="F1873">
        <v>-0.6</v>
      </c>
      <c r="G1873">
        <v>82128</v>
      </c>
      <c r="H1873">
        <v>4.8</v>
      </c>
      <c r="I1873">
        <v>18.3</v>
      </c>
      <c r="J1873">
        <v>15.2</v>
      </c>
      <c r="K1873">
        <v>48.6</v>
      </c>
      <c r="L1873">
        <v>92.2</v>
      </c>
      <c r="M1873">
        <v>4.5</v>
      </c>
      <c r="N1873">
        <v>0.4</v>
      </c>
      <c r="O1873">
        <v>1.4</v>
      </c>
      <c r="P1873">
        <v>0</v>
      </c>
      <c r="Q1873">
        <v>1.5</v>
      </c>
      <c r="R1873">
        <v>2.8</v>
      </c>
      <c r="S1873">
        <v>90.1</v>
      </c>
      <c r="T1873">
        <v>84.1</v>
      </c>
      <c r="U1873">
        <v>4.8</v>
      </c>
      <c r="V1873">
        <v>6.1</v>
      </c>
      <c r="W1873">
        <v>84.6</v>
      </c>
      <c r="X1873">
        <v>22.1</v>
      </c>
      <c r="Y1873">
        <v>7457</v>
      </c>
      <c r="Z1873">
        <v>20.2</v>
      </c>
      <c r="AA1873">
        <v>35930</v>
      </c>
      <c r="AB1873">
        <v>67.7</v>
      </c>
      <c r="AC1873">
        <v>23.2</v>
      </c>
      <c r="AD1873">
        <v>122900</v>
      </c>
      <c r="AE1873">
        <v>31901</v>
      </c>
      <c r="AF1873">
        <v>2.3199999999999998</v>
      </c>
      <c r="AG1873">
        <v>24676</v>
      </c>
      <c r="AH1873">
        <v>50282</v>
      </c>
      <c r="AI1873">
        <v>14.5</v>
      </c>
      <c r="AJ1873">
        <v>1868</v>
      </c>
      <c r="AK1873">
        <v>25311</v>
      </c>
      <c r="AL1873">
        <v>1.2</v>
      </c>
      <c r="AM1873">
        <v>3920</v>
      </c>
      <c r="AN1873">
        <v>5287</v>
      </c>
      <c r="AO1873">
        <v>0</v>
      </c>
      <c r="AP1873">
        <v>0</v>
      </c>
      <c r="AQ1873">
        <v>0</v>
      </c>
      <c r="AR1873">
        <v>0</v>
      </c>
      <c r="AS1873">
        <v>0</v>
      </c>
      <c r="AT1873">
        <v>24</v>
      </c>
      <c r="AU1873">
        <v>1599821</v>
      </c>
      <c r="AV1873">
        <v>679389</v>
      </c>
      <c r="AW1873">
        <v>1195037</v>
      </c>
      <c r="AX1873">
        <v>14598</v>
      </c>
      <c r="AY1873">
        <v>126639</v>
      </c>
      <c r="AZ1873">
        <v>140</v>
      </c>
      <c r="BA1873">
        <v>1037.8499999999999</v>
      </c>
      <c r="BB1873">
        <v>79.099999999999994</v>
      </c>
    </row>
    <row r="1874" spans="1:54" x14ac:dyDescent="0.3">
      <c r="A1874">
        <v>36021</v>
      </c>
      <c r="B1874" t="s">
        <v>120</v>
      </c>
      <c r="C1874" t="s">
        <v>963</v>
      </c>
      <c r="D1874">
        <v>62122</v>
      </c>
      <c r="E1874">
        <v>63096</v>
      </c>
      <c r="F1874">
        <v>-1.5</v>
      </c>
      <c r="G1874">
        <v>63096</v>
      </c>
      <c r="H1874">
        <v>4.3</v>
      </c>
      <c r="I1874">
        <v>18.5</v>
      </c>
      <c r="J1874">
        <v>20.9</v>
      </c>
      <c r="K1874">
        <v>49.8</v>
      </c>
      <c r="L1874">
        <v>90.6</v>
      </c>
      <c r="M1874">
        <v>5.2</v>
      </c>
      <c r="N1874">
        <v>0.3</v>
      </c>
      <c r="O1874">
        <v>1.8</v>
      </c>
      <c r="P1874">
        <v>0.1</v>
      </c>
      <c r="Q1874">
        <v>2</v>
      </c>
      <c r="R1874">
        <v>4.5</v>
      </c>
      <c r="S1874">
        <v>87.1</v>
      </c>
      <c r="T1874">
        <v>90.6</v>
      </c>
      <c r="U1874">
        <v>5.7</v>
      </c>
      <c r="V1874">
        <v>6.9</v>
      </c>
      <c r="W1874">
        <v>87.2</v>
      </c>
      <c r="X1874">
        <v>28.2</v>
      </c>
      <c r="Y1874">
        <v>5317</v>
      </c>
      <c r="Z1874">
        <v>25.7</v>
      </c>
      <c r="AA1874">
        <v>32838</v>
      </c>
      <c r="AB1874">
        <v>72.400000000000006</v>
      </c>
      <c r="AC1874">
        <v>16.899999999999999</v>
      </c>
      <c r="AD1874">
        <v>221600</v>
      </c>
      <c r="AE1874">
        <v>25280</v>
      </c>
      <c r="AF1874">
        <v>2.38</v>
      </c>
      <c r="AG1874">
        <v>33613</v>
      </c>
      <c r="AH1874">
        <v>57336</v>
      </c>
      <c r="AI1874">
        <v>9.8000000000000007</v>
      </c>
      <c r="AJ1874">
        <v>1707</v>
      </c>
      <c r="AK1874">
        <v>15388</v>
      </c>
      <c r="AL1874">
        <v>2.1</v>
      </c>
      <c r="AM1874">
        <v>5809</v>
      </c>
      <c r="AN1874">
        <v>7644</v>
      </c>
      <c r="AO1874">
        <v>0</v>
      </c>
      <c r="AP1874">
        <v>0</v>
      </c>
      <c r="AQ1874">
        <v>0</v>
      </c>
      <c r="AR1874">
        <v>0</v>
      </c>
      <c r="AS1874">
        <v>0</v>
      </c>
      <c r="AT1874">
        <v>25.5</v>
      </c>
      <c r="AU1874">
        <v>619223</v>
      </c>
      <c r="AV1874">
        <v>0</v>
      </c>
      <c r="AW1874">
        <v>638351</v>
      </c>
      <c r="AX1874">
        <v>10249</v>
      </c>
      <c r="AY1874">
        <v>65122</v>
      </c>
      <c r="AZ1874">
        <v>97</v>
      </c>
      <c r="BA1874">
        <v>634.71</v>
      </c>
      <c r="BB1874">
        <v>99.4</v>
      </c>
    </row>
    <row r="1875" spans="1:54" x14ac:dyDescent="0.3">
      <c r="A1875">
        <v>36023</v>
      </c>
      <c r="B1875" t="s">
        <v>1767</v>
      </c>
      <c r="C1875" t="s">
        <v>963</v>
      </c>
      <c r="D1875">
        <v>49024</v>
      </c>
      <c r="E1875">
        <v>49303</v>
      </c>
      <c r="F1875">
        <v>-0.6</v>
      </c>
      <c r="G1875">
        <v>49336</v>
      </c>
      <c r="H1875">
        <v>4.8</v>
      </c>
      <c r="I1875">
        <v>19.600000000000001</v>
      </c>
      <c r="J1875">
        <v>15</v>
      </c>
      <c r="K1875">
        <v>51.2</v>
      </c>
      <c r="L1875">
        <v>94.8</v>
      </c>
      <c r="M1875">
        <v>1.9</v>
      </c>
      <c r="N1875">
        <v>0.3</v>
      </c>
      <c r="O1875">
        <v>1.1000000000000001</v>
      </c>
      <c r="P1875">
        <v>0</v>
      </c>
      <c r="Q1875">
        <v>1.8</v>
      </c>
      <c r="R1875">
        <v>2.6</v>
      </c>
      <c r="S1875">
        <v>92.7</v>
      </c>
      <c r="T1875">
        <v>84.7</v>
      </c>
      <c r="U1875">
        <v>2.1</v>
      </c>
      <c r="V1875">
        <v>4.4000000000000004</v>
      </c>
      <c r="W1875">
        <v>90.1</v>
      </c>
      <c r="X1875">
        <v>23.5</v>
      </c>
      <c r="Y1875">
        <v>3432</v>
      </c>
      <c r="Z1875">
        <v>20.9</v>
      </c>
      <c r="AA1875">
        <v>20515</v>
      </c>
      <c r="AB1875">
        <v>65.900000000000006</v>
      </c>
      <c r="AC1875">
        <v>28.9</v>
      </c>
      <c r="AD1875">
        <v>105700</v>
      </c>
      <c r="AE1875">
        <v>18069</v>
      </c>
      <c r="AF1875">
        <v>2.5299999999999998</v>
      </c>
      <c r="AG1875">
        <v>23179</v>
      </c>
      <c r="AH1875">
        <v>47151</v>
      </c>
      <c r="AI1875">
        <v>14.7</v>
      </c>
      <c r="AJ1875">
        <v>1035</v>
      </c>
      <c r="AK1875">
        <v>16389</v>
      </c>
      <c r="AL1875">
        <v>-0.3</v>
      </c>
      <c r="AM1875">
        <v>2342</v>
      </c>
      <c r="AN1875">
        <v>3190</v>
      </c>
      <c r="AO1875">
        <v>0</v>
      </c>
      <c r="AP1875">
        <v>0</v>
      </c>
      <c r="AQ1875">
        <v>0</v>
      </c>
      <c r="AR1875">
        <v>0</v>
      </c>
      <c r="AS1875">
        <v>0</v>
      </c>
      <c r="AT1875">
        <v>0</v>
      </c>
      <c r="AU1875">
        <v>603729</v>
      </c>
      <c r="AV1875">
        <v>0</v>
      </c>
      <c r="AW1875">
        <v>523122</v>
      </c>
      <c r="AX1875">
        <v>10828</v>
      </c>
      <c r="AY1875">
        <v>84612</v>
      </c>
      <c r="AZ1875">
        <v>42</v>
      </c>
      <c r="BA1875">
        <v>498.76</v>
      </c>
      <c r="BB1875">
        <v>98.9</v>
      </c>
    </row>
    <row r="1876" spans="1:54" x14ac:dyDescent="0.3">
      <c r="A1876">
        <v>36025</v>
      </c>
      <c r="B1876" t="s">
        <v>292</v>
      </c>
      <c r="C1876" t="s">
        <v>963</v>
      </c>
      <c r="D1876">
        <v>46581</v>
      </c>
      <c r="E1876">
        <v>47989</v>
      </c>
      <c r="F1876">
        <v>-2.9</v>
      </c>
      <c r="G1876">
        <v>47980</v>
      </c>
      <c r="H1876">
        <v>4.8</v>
      </c>
      <c r="I1876">
        <v>18.2</v>
      </c>
      <c r="J1876">
        <v>21.9</v>
      </c>
      <c r="K1876">
        <v>49.7</v>
      </c>
      <c r="L1876">
        <v>95.4</v>
      </c>
      <c r="M1876">
        <v>2</v>
      </c>
      <c r="N1876">
        <v>0.3</v>
      </c>
      <c r="O1876">
        <v>0.9</v>
      </c>
      <c r="P1876">
        <v>0</v>
      </c>
      <c r="Q1876">
        <v>1.3</v>
      </c>
      <c r="R1876">
        <v>3.7</v>
      </c>
      <c r="S1876">
        <v>92.4</v>
      </c>
      <c r="T1876">
        <v>86.8</v>
      </c>
      <c r="U1876">
        <v>3.6</v>
      </c>
      <c r="V1876">
        <v>5.4</v>
      </c>
      <c r="W1876">
        <v>86.7</v>
      </c>
      <c r="X1876">
        <v>19.8</v>
      </c>
      <c r="Y1876">
        <v>4079</v>
      </c>
      <c r="Z1876">
        <v>22.6</v>
      </c>
      <c r="AA1876">
        <v>31186</v>
      </c>
      <c r="AB1876">
        <v>74.599999999999994</v>
      </c>
      <c r="AC1876">
        <v>11.8</v>
      </c>
      <c r="AD1876">
        <v>133200</v>
      </c>
      <c r="AE1876">
        <v>19844</v>
      </c>
      <c r="AF1876">
        <v>2.2799999999999998</v>
      </c>
      <c r="AG1876">
        <v>23677</v>
      </c>
      <c r="AH1876">
        <v>44470</v>
      </c>
      <c r="AI1876">
        <v>14.2</v>
      </c>
      <c r="AJ1876">
        <v>1062</v>
      </c>
      <c r="AK1876">
        <v>10364</v>
      </c>
      <c r="AL1876">
        <v>-8</v>
      </c>
      <c r="AM1876">
        <v>3533</v>
      </c>
      <c r="AN1876">
        <v>3982</v>
      </c>
      <c r="AO1876">
        <v>0</v>
      </c>
      <c r="AP1876">
        <v>0</v>
      </c>
      <c r="AQ1876">
        <v>0</v>
      </c>
      <c r="AR1876">
        <v>0</v>
      </c>
      <c r="AS1876">
        <v>1.1000000000000001</v>
      </c>
      <c r="AT1876">
        <v>22.6</v>
      </c>
      <c r="AU1876">
        <v>1432929</v>
      </c>
      <c r="AV1876">
        <v>440978</v>
      </c>
      <c r="AW1876">
        <v>389577</v>
      </c>
      <c r="AX1876">
        <v>8417</v>
      </c>
      <c r="AY1876">
        <v>41246</v>
      </c>
      <c r="AZ1876">
        <v>77</v>
      </c>
      <c r="BA1876">
        <v>1442.44</v>
      </c>
      <c r="BB1876">
        <v>33.299999999999997</v>
      </c>
    </row>
    <row r="1877" spans="1:54" x14ac:dyDescent="0.3">
      <c r="A1877">
        <v>36027</v>
      </c>
      <c r="B1877" t="s">
        <v>1768</v>
      </c>
      <c r="C1877" t="s">
        <v>963</v>
      </c>
      <c r="D1877">
        <v>296579</v>
      </c>
      <c r="E1877">
        <v>297448</v>
      </c>
      <c r="F1877">
        <v>-0.3</v>
      </c>
      <c r="G1877">
        <v>297488</v>
      </c>
      <c r="H1877">
        <v>4.8</v>
      </c>
      <c r="I1877">
        <v>20.2</v>
      </c>
      <c r="J1877">
        <v>15.5</v>
      </c>
      <c r="K1877">
        <v>50.2</v>
      </c>
      <c r="L1877">
        <v>82.1</v>
      </c>
      <c r="M1877">
        <v>11.1</v>
      </c>
      <c r="N1877">
        <v>0.5</v>
      </c>
      <c r="O1877">
        <v>3.9</v>
      </c>
      <c r="P1877">
        <v>0.1</v>
      </c>
      <c r="Q1877">
        <v>2.2999999999999998</v>
      </c>
      <c r="R1877">
        <v>11.6</v>
      </c>
      <c r="S1877">
        <v>72.7</v>
      </c>
      <c r="T1877">
        <v>88</v>
      </c>
      <c r="U1877">
        <v>11.8</v>
      </c>
      <c r="V1877">
        <v>15.3</v>
      </c>
      <c r="W1877">
        <v>89.6</v>
      </c>
      <c r="X1877">
        <v>32.9</v>
      </c>
      <c r="Y1877">
        <v>18958</v>
      </c>
      <c r="Z1877">
        <v>31.2</v>
      </c>
      <c r="AA1877">
        <v>119119</v>
      </c>
      <c r="AB1877">
        <v>69.599999999999994</v>
      </c>
      <c r="AC1877">
        <v>28.5</v>
      </c>
      <c r="AD1877">
        <v>289400</v>
      </c>
      <c r="AE1877">
        <v>107830</v>
      </c>
      <c r="AF1877">
        <v>2.59</v>
      </c>
      <c r="AG1877">
        <v>33594</v>
      </c>
      <c r="AH1877">
        <v>72525</v>
      </c>
      <c r="AI1877">
        <v>9</v>
      </c>
      <c r="AJ1877">
        <v>7512</v>
      </c>
      <c r="AK1877">
        <v>92683</v>
      </c>
      <c r="AL1877">
        <v>1.4</v>
      </c>
      <c r="AM1877">
        <v>20656</v>
      </c>
      <c r="AN1877">
        <v>26974</v>
      </c>
      <c r="AO1877">
        <v>5.0999999999999996</v>
      </c>
      <c r="AP1877">
        <v>0</v>
      </c>
      <c r="AQ1877">
        <v>0</v>
      </c>
      <c r="AR1877">
        <v>0</v>
      </c>
      <c r="AS1877">
        <v>0</v>
      </c>
      <c r="AT1877">
        <v>32.299999999999997</v>
      </c>
      <c r="AU1877">
        <v>3823002</v>
      </c>
      <c r="AV1877">
        <v>982323</v>
      </c>
      <c r="AW1877">
        <v>3599202</v>
      </c>
      <c r="AX1877">
        <v>12334</v>
      </c>
      <c r="AY1877">
        <v>424664</v>
      </c>
      <c r="AZ1877">
        <v>358</v>
      </c>
      <c r="BA1877">
        <v>795.63</v>
      </c>
      <c r="BB1877">
        <v>373.9</v>
      </c>
    </row>
    <row r="1878" spans="1:54" x14ac:dyDescent="0.3">
      <c r="A1878">
        <v>36029</v>
      </c>
      <c r="B1878" t="s">
        <v>1769</v>
      </c>
      <c r="C1878" t="s">
        <v>963</v>
      </c>
      <c r="D1878">
        <v>922835</v>
      </c>
      <c r="E1878">
        <v>919064</v>
      </c>
      <c r="F1878">
        <v>0.4</v>
      </c>
      <c r="G1878">
        <v>919040</v>
      </c>
      <c r="H1878">
        <v>5.4</v>
      </c>
      <c r="I1878">
        <v>20.7</v>
      </c>
      <c r="J1878">
        <v>16.5</v>
      </c>
      <c r="K1878">
        <v>51.6</v>
      </c>
      <c r="L1878">
        <v>80.3</v>
      </c>
      <c r="M1878">
        <v>13.9</v>
      </c>
      <c r="N1878">
        <v>0.7</v>
      </c>
      <c r="O1878">
        <v>3.2</v>
      </c>
      <c r="P1878">
        <v>0</v>
      </c>
      <c r="Q1878">
        <v>1.9</v>
      </c>
      <c r="R1878">
        <v>5.0999999999999996</v>
      </c>
      <c r="S1878">
        <v>76.400000000000006</v>
      </c>
      <c r="T1878">
        <v>87.6</v>
      </c>
      <c r="U1878">
        <v>6.4</v>
      </c>
      <c r="V1878">
        <v>10</v>
      </c>
      <c r="W1878">
        <v>89.8</v>
      </c>
      <c r="X1878">
        <v>30.9</v>
      </c>
      <c r="Y1878">
        <v>64780</v>
      </c>
      <c r="Z1878">
        <v>20.9</v>
      </c>
      <c r="AA1878">
        <v>421127</v>
      </c>
      <c r="AB1878">
        <v>65.3</v>
      </c>
      <c r="AC1878">
        <v>37.9</v>
      </c>
      <c r="AD1878">
        <v>124300</v>
      </c>
      <c r="AE1878">
        <v>380152</v>
      </c>
      <c r="AF1878">
        <v>2.34</v>
      </c>
      <c r="AG1878">
        <v>27978</v>
      </c>
      <c r="AH1878">
        <v>50653</v>
      </c>
      <c r="AI1878">
        <v>14.6</v>
      </c>
      <c r="AJ1878">
        <v>22535</v>
      </c>
      <c r="AK1878">
        <v>413072</v>
      </c>
      <c r="AL1878">
        <v>0.2</v>
      </c>
      <c r="AM1878">
        <v>45745</v>
      </c>
      <c r="AN1878">
        <v>61402</v>
      </c>
      <c r="AO1878">
        <v>4.5</v>
      </c>
      <c r="AP1878">
        <v>0.2</v>
      </c>
      <c r="AQ1878">
        <v>2.9</v>
      </c>
      <c r="AR1878">
        <v>0</v>
      </c>
      <c r="AS1878">
        <v>1.3</v>
      </c>
      <c r="AT1878">
        <v>26.2</v>
      </c>
      <c r="AU1878">
        <v>15873786</v>
      </c>
      <c r="AV1878">
        <v>19416088</v>
      </c>
      <c r="AW1878">
        <v>11217146</v>
      </c>
      <c r="AX1878">
        <v>12302</v>
      </c>
      <c r="AY1878">
        <v>1462823</v>
      </c>
      <c r="AZ1878">
        <v>1682</v>
      </c>
      <c r="BA1878">
        <v>1042.69</v>
      </c>
      <c r="BB1878">
        <v>881.4</v>
      </c>
    </row>
    <row r="1879" spans="1:54" x14ac:dyDescent="0.3">
      <c r="A1879">
        <v>36031</v>
      </c>
      <c r="B1879" t="s">
        <v>881</v>
      </c>
      <c r="C1879" t="s">
        <v>963</v>
      </c>
      <c r="D1879">
        <v>38679</v>
      </c>
      <c r="E1879">
        <v>39372</v>
      </c>
      <c r="F1879">
        <v>-1.8</v>
      </c>
      <c r="G1879">
        <v>39370</v>
      </c>
      <c r="H1879">
        <v>4.2</v>
      </c>
      <c r="I1879">
        <v>17.3</v>
      </c>
      <c r="J1879">
        <v>21</v>
      </c>
      <c r="K1879">
        <v>47.9</v>
      </c>
      <c r="L1879">
        <v>94.3</v>
      </c>
      <c r="M1879">
        <v>3.2</v>
      </c>
      <c r="N1879">
        <v>0.5</v>
      </c>
      <c r="O1879">
        <v>0.7</v>
      </c>
      <c r="P1879">
        <v>0</v>
      </c>
      <c r="Q1879">
        <v>1.3</v>
      </c>
      <c r="R1879">
        <v>3.1</v>
      </c>
      <c r="S1879">
        <v>92</v>
      </c>
      <c r="T1879">
        <v>86.2</v>
      </c>
      <c r="U1879">
        <v>4.9000000000000004</v>
      </c>
      <c r="V1879">
        <v>6.8</v>
      </c>
      <c r="W1879">
        <v>87.5</v>
      </c>
      <c r="X1879">
        <v>23.3</v>
      </c>
      <c r="Y1879">
        <v>3694</v>
      </c>
      <c r="Z1879">
        <v>21.6</v>
      </c>
      <c r="AA1879">
        <v>25763</v>
      </c>
      <c r="AB1879">
        <v>72.400000000000006</v>
      </c>
      <c r="AC1879">
        <v>14.4</v>
      </c>
      <c r="AD1879">
        <v>146600</v>
      </c>
      <c r="AE1879">
        <v>15919</v>
      </c>
      <c r="AF1879">
        <v>2.2799999999999998</v>
      </c>
      <c r="AG1879">
        <v>26582</v>
      </c>
      <c r="AH1879">
        <v>47380</v>
      </c>
      <c r="AI1879">
        <v>11.9</v>
      </c>
      <c r="AJ1879">
        <v>1162</v>
      </c>
      <c r="AK1879">
        <v>10365</v>
      </c>
      <c r="AL1879">
        <v>-4.5</v>
      </c>
      <c r="AM1879">
        <v>3044</v>
      </c>
      <c r="AN1879">
        <v>4622</v>
      </c>
      <c r="AO1879">
        <v>0</v>
      </c>
      <c r="AP1879">
        <v>0</v>
      </c>
      <c r="AQ1879">
        <v>0</v>
      </c>
      <c r="AR1879">
        <v>0</v>
      </c>
      <c r="AS1879">
        <v>0</v>
      </c>
      <c r="AT1879">
        <v>29.4</v>
      </c>
      <c r="AU1879">
        <v>0</v>
      </c>
      <c r="AV1879">
        <v>17868</v>
      </c>
      <c r="AW1879">
        <v>429194</v>
      </c>
      <c r="AX1879">
        <v>11338</v>
      </c>
      <c r="AY1879">
        <v>125639</v>
      </c>
      <c r="AZ1879">
        <v>94</v>
      </c>
      <c r="BA1879">
        <v>1794.23</v>
      </c>
      <c r="BB1879">
        <v>21.9</v>
      </c>
    </row>
    <row r="1880" spans="1:54" x14ac:dyDescent="0.3">
      <c r="A1880">
        <v>36033</v>
      </c>
      <c r="B1880" t="s">
        <v>45</v>
      </c>
      <c r="C1880" t="s">
        <v>963</v>
      </c>
      <c r="D1880">
        <v>51262</v>
      </c>
      <c r="E1880">
        <v>51597</v>
      </c>
      <c r="F1880">
        <v>-0.6</v>
      </c>
      <c r="G1880">
        <v>51599</v>
      </c>
      <c r="H1880">
        <v>5.2</v>
      </c>
      <c r="I1880">
        <v>19.899999999999999</v>
      </c>
      <c r="J1880">
        <v>14.9</v>
      </c>
      <c r="K1880">
        <v>45.1</v>
      </c>
      <c r="L1880">
        <v>83.9</v>
      </c>
      <c r="M1880">
        <v>6.4</v>
      </c>
      <c r="N1880">
        <v>7.8</v>
      </c>
      <c r="O1880">
        <v>0.5</v>
      </c>
      <c r="P1880">
        <v>0</v>
      </c>
      <c r="Q1880">
        <v>1.4</v>
      </c>
      <c r="R1880">
        <v>3.3</v>
      </c>
      <c r="S1880">
        <v>81.599999999999994</v>
      </c>
      <c r="T1880">
        <v>82.1</v>
      </c>
      <c r="U1880">
        <v>4.3</v>
      </c>
      <c r="V1880">
        <v>7.7</v>
      </c>
      <c r="W1880">
        <v>83.6</v>
      </c>
      <c r="X1880">
        <v>16.5</v>
      </c>
      <c r="Y1880">
        <v>4002</v>
      </c>
      <c r="Z1880">
        <v>19.5</v>
      </c>
      <c r="AA1880">
        <v>25288</v>
      </c>
      <c r="AB1880">
        <v>72.3</v>
      </c>
      <c r="AC1880">
        <v>15.6</v>
      </c>
      <c r="AD1880">
        <v>97100</v>
      </c>
      <c r="AE1880">
        <v>19238</v>
      </c>
      <c r="AF1880">
        <v>2.35</v>
      </c>
      <c r="AG1880">
        <v>21575</v>
      </c>
      <c r="AH1880">
        <v>45667</v>
      </c>
      <c r="AI1880">
        <v>19.2</v>
      </c>
      <c r="AJ1880">
        <v>992</v>
      </c>
      <c r="AK1880">
        <v>10553</v>
      </c>
      <c r="AL1880">
        <v>1.2</v>
      </c>
      <c r="AM1880">
        <v>2775</v>
      </c>
      <c r="AN1880">
        <v>3513</v>
      </c>
      <c r="AO1880">
        <v>0</v>
      </c>
      <c r="AP1880">
        <v>1.3</v>
      </c>
      <c r="AQ1880">
        <v>0</v>
      </c>
      <c r="AR1880">
        <v>0</v>
      </c>
      <c r="AS1880">
        <v>0</v>
      </c>
      <c r="AT1880">
        <v>0</v>
      </c>
      <c r="AU1880">
        <v>0</v>
      </c>
      <c r="AV1880">
        <v>0</v>
      </c>
      <c r="AW1880">
        <v>476393</v>
      </c>
      <c r="AX1880">
        <v>9437</v>
      </c>
      <c r="AY1880">
        <v>42710</v>
      </c>
      <c r="AZ1880">
        <v>57</v>
      </c>
      <c r="BA1880">
        <v>1629.12</v>
      </c>
      <c r="BB1880">
        <v>31.7</v>
      </c>
    </row>
    <row r="1881" spans="1:54" x14ac:dyDescent="0.3">
      <c r="A1881">
        <v>36035</v>
      </c>
      <c r="B1881" t="s">
        <v>111</v>
      </c>
      <c r="C1881" t="s">
        <v>963</v>
      </c>
      <c r="D1881">
        <v>54105</v>
      </c>
      <c r="E1881">
        <v>55531</v>
      </c>
      <c r="F1881">
        <v>-2.6</v>
      </c>
      <c r="G1881">
        <v>55531</v>
      </c>
      <c r="H1881">
        <v>5</v>
      </c>
      <c r="I1881">
        <v>20.8</v>
      </c>
      <c r="J1881">
        <v>18.100000000000001</v>
      </c>
      <c r="K1881">
        <v>50.5</v>
      </c>
      <c r="L1881">
        <v>95.6</v>
      </c>
      <c r="M1881">
        <v>2</v>
      </c>
      <c r="N1881">
        <v>0.2</v>
      </c>
      <c r="O1881">
        <v>0.7</v>
      </c>
      <c r="P1881">
        <v>0</v>
      </c>
      <c r="Q1881">
        <v>1.5</v>
      </c>
      <c r="R1881">
        <v>2.8</v>
      </c>
      <c r="S1881">
        <v>93.3</v>
      </c>
      <c r="T1881">
        <v>86.3</v>
      </c>
      <c r="U1881">
        <v>2.2999999999999998</v>
      </c>
      <c r="V1881">
        <v>4.5</v>
      </c>
      <c r="W1881">
        <v>85.4</v>
      </c>
      <c r="X1881">
        <v>14.9</v>
      </c>
      <c r="Y1881">
        <v>4538</v>
      </c>
      <c r="Z1881">
        <v>23.3</v>
      </c>
      <c r="AA1881">
        <v>28676</v>
      </c>
      <c r="AB1881">
        <v>69</v>
      </c>
      <c r="AC1881">
        <v>24.6</v>
      </c>
      <c r="AD1881">
        <v>106000</v>
      </c>
      <c r="AE1881">
        <v>22611</v>
      </c>
      <c r="AF1881">
        <v>2.37</v>
      </c>
      <c r="AG1881">
        <v>23839</v>
      </c>
      <c r="AH1881">
        <v>44276</v>
      </c>
      <c r="AI1881">
        <v>16.100000000000001</v>
      </c>
      <c r="AJ1881">
        <v>1182</v>
      </c>
      <c r="AK1881">
        <v>13847</v>
      </c>
      <c r="AL1881">
        <v>-4.4000000000000004</v>
      </c>
      <c r="AM1881">
        <v>2808</v>
      </c>
      <c r="AN1881">
        <v>4272</v>
      </c>
      <c r="AO1881">
        <v>0</v>
      </c>
      <c r="AP1881">
        <v>0</v>
      </c>
      <c r="AQ1881">
        <v>0</v>
      </c>
      <c r="AR1881">
        <v>0</v>
      </c>
      <c r="AS1881">
        <v>0</v>
      </c>
      <c r="AT1881">
        <v>0</v>
      </c>
      <c r="AU1881">
        <v>520610</v>
      </c>
      <c r="AV1881">
        <v>0</v>
      </c>
      <c r="AW1881">
        <v>577056</v>
      </c>
      <c r="AX1881">
        <v>10478</v>
      </c>
      <c r="AY1881">
        <v>46555</v>
      </c>
      <c r="AZ1881">
        <v>72</v>
      </c>
      <c r="BA1881">
        <v>495.47</v>
      </c>
      <c r="BB1881">
        <v>112.1</v>
      </c>
    </row>
    <row r="1882" spans="1:54" x14ac:dyDescent="0.3">
      <c r="A1882">
        <v>36037</v>
      </c>
      <c r="B1882" t="s">
        <v>1539</v>
      </c>
      <c r="C1882" t="s">
        <v>963</v>
      </c>
      <c r="D1882">
        <v>59162</v>
      </c>
      <c r="E1882">
        <v>60050</v>
      </c>
      <c r="F1882">
        <v>-1.5</v>
      </c>
      <c r="G1882">
        <v>60079</v>
      </c>
      <c r="H1882">
        <v>5.2</v>
      </c>
      <c r="I1882">
        <v>20.7</v>
      </c>
      <c r="J1882">
        <v>17.2</v>
      </c>
      <c r="K1882">
        <v>50.1</v>
      </c>
      <c r="L1882">
        <v>93.1</v>
      </c>
      <c r="M1882">
        <v>3.2</v>
      </c>
      <c r="N1882">
        <v>1.2</v>
      </c>
      <c r="O1882">
        <v>0.7</v>
      </c>
      <c r="P1882">
        <v>0</v>
      </c>
      <c r="Q1882">
        <v>1.8</v>
      </c>
      <c r="R1882">
        <v>3</v>
      </c>
      <c r="S1882">
        <v>90.9</v>
      </c>
      <c r="T1882">
        <v>88.5</v>
      </c>
      <c r="U1882">
        <v>2.9</v>
      </c>
      <c r="V1882">
        <v>4</v>
      </c>
      <c r="W1882">
        <v>90.3</v>
      </c>
      <c r="X1882">
        <v>20.8</v>
      </c>
      <c r="Y1882">
        <v>4392</v>
      </c>
      <c r="Z1882">
        <v>21.7</v>
      </c>
      <c r="AA1882">
        <v>25617</v>
      </c>
      <c r="AB1882">
        <v>72.7</v>
      </c>
      <c r="AC1882">
        <v>21.4</v>
      </c>
      <c r="AD1882">
        <v>105000</v>
      </c>
      <c r="AE1882">
        <v>23884</v>
      </c>
      <c r="AF1882">
        <v>2.46</v>
      </c>
      <c r="AG1882">
        <v>25403</v>
      </c>
      <c r="AH1882">
        <v>49922</v>
      </c>
      <c r="AI1882">
        <v>12.6</v>
      </c>
      <c r="AJ1882">
        <v>1344</v>
      </c>
      <c r="AK1882">
        <v>16417</v>
      </c>
      <c r="AL1882">
        <v>-0.6</v>
      </c>
      <c r="AM1882">
        <v>2916</v>
      </c>
      <c r="AN1882">
        <v>4238</v>
      </c>
      <c r="AO1882">
        <v>0</v>
      </c>
      <c r="AP1882">
        <v>0</v>
      </c>
      <c r="AQ1882">
        <v>0</v>
      </c>
      <c r="AR1882">
        <v>0</v>
      </c>
      <c r="AS1882">
        <v>0</v>
      </c>
      <c r="AT1882">
        <v>29.8</v>
      </c>
      <c r="AU1882">
        <v>815469</v>
      </c>
      <c r="AV1882">
        <v>811657</v>
      </c>
      <c r="AW1882">
        <v>705717</v>
      </c>
      <c r="AX1882">
        <v>12134</v>
      </c>
      <c r="AY1882">
        <v>79495</v>
      </c>
      <c r="AZ1882">
        <v>41</v>
      </c>
      <c r="BA1882">
        <v>492.94</v>
      </c>
      <c r="BB1882">
        <v>121.9</v>
      </c>
    </row>
    <row r="1883" spans="1:54" x14ac:dyDescent="0.3">
      <c r="A1883">
        <v>36039</v>
      </c>
      <c r="B1883" t="s">
        <v>43</v>
      </c>
      <c r="C1883" t="s">
        <v>963</v>
      </c>
      <c r="D1883">
        <v>47967</v>
      </c>
      <c r="E1883">
        <v>49220</v>
      </c>
      <c r="F1883">
        <v>-2.5</v>
      </c>
      <c r="G1883">
        <v>49221</v>
      </c>
      <c r="H1883">
        <v>4.4000000000000004</v>
      </c>
      <c r="I1883">
        <v>17.2</v>
      </c>
      <c r="J1883">
        <v>20</v>
      </c>
      <c r="K1883">
        <v>47.9</v>
      </c>
      <c r="L1883">
        <v>90.4</v>
      </c>
      <c r="M1883">
        <v>6.5</v>
      </c>
      <c r="N1883">
        <v>0.4</v>
      </c>
      <c r="O1883">
        <v>0.9</v>
      </c>
      <c r="P1883">
        <v>0</v>
      </c>
      <c r="Q1883">
        <v>1.8</v>
      </c>
      <c r="R1883">
        <v>5.5</v>
      </c>
      <c r="S1883">
        <v>86</v>
      </c>
      <c r="T1883">
        <v>91.4</v>
      </c>
      <c r="U1883">
        <v>5.7</v>
      </c>
      <c r="V1883">
        <v>7.5</v>
      </c>
      <c r="W1883">
        <v>86.4</v>
      </c>
      <c r="X1883">
        <v>20.100000000000001</v>
      </c>
      <c r="Y1883">
        <v>4539</v>
      </c>
      <c r="Z1883">
        <v>26.3</v>
      </c>
      <c r="AA1883">
        <v>29278</v>
      </c>
      <c r="AB1883">
        <v>74.3</v>
      </c>
      <c r="AC1883">
        <v>14.5</v>
      </c>
      <c r="AD1883">
        <v>183300</v>
      </c>
      <c r="AE1883">
        <v>18365</v>
      </c>
      <c r="AF1883">
        <v>2.4700000000000002</v>
      </c>
      <c r="AG1883">
        <v>25700</v>
      </c>
      <c r="AH1883">
        <v>49655</v>
      </c>
      <c r="AI1883">
        <v>15.1</v>
      </c>
      <c r="AJ1883">
        <v>1164</v>
      </c>
      <c r="AK1883">
        <v>11282</v>
      </c>
      <c r="AL1883">
        <v>-7.5</v>
      </c>
      <c r="AM1883">
        <v>3374</v>
      </c>
      <c r="AN1883">
        <v>5192</v>
      </c>
      <c r="AO1883">
        <v>0</v>
      </c>
      <c r="AP1883">
        <v>0</v>
      </c>
      <c r="AQ1883">
        <v>0</v>
      </c>
      <c r="AR1883">
        <v>0</v>
      </c>
      <c r="AS1883">
        <v>1.4</v>
      </c>
      <c r="AT1883">
        <v>27.8</v>
      </c>
      <c r="AU1883">
        <v>591094</v>
      </c>
      <c r="AV1883">
        <v>232247</v>
      </c>
      <c r="AW1883">
        <v>622994</v>
      </c>
      <c r="AX1883">
        <v>12670</v>
      </c>
      <c r="AY1883">
        <v>90600</v>
      </c>
      <c r="AZ1883">
        <v>100</v>
      </c>
      <c r="BA1883">
        <v>647.16</v>
      </c>
      <c r="BB1883">
        <v>76.099999999999994</v>
      </c>
    </row>
    <row r="1884" spans="1:54" x14ac:dyDescent="0.3">
      <c r="A1884">
        <v>36041</v>
      </c>
      <c r="B1884" t="s">
        <v>284</v>
      </c>
      <c r="C1884" t="s">
        <v>963</v>
      </c>
      <c r="D1884">
        <v>4715</v>
      </c>
      <c r="E1884">
        <v>4836</v>
      </c>
      <c r="F1884">
        <v>-2.5</v>
      </c>
      <c r="G1884">
        <v>4836</v>
      </c>
      <c r="H1884">
        <v>3.4</v>
      </c>
      <c r="I1884">
        <v>15.1</v>
      </c>
      <c r="J1884">
        <v>26.8</v>
      </c>
      <c r="K1884">
        <v>49.3</v>
      </c>
      <c r="L1884">
        <v>96.8</v>
      </c>
      <c r="M1884">
        <v>1</v>
      </c>
      <c r="N1884">
        <v>0.3</v>
      </c>
      <c r="O1884">
        <v>0.5</v>
      </c>
      <c r="P1884">
        <v>0.1</v>
      </c>
      <c r="Q1884">
        <v>1.3</v>
      </c>
      <c r="R1884">
        <v>1.4</v>
      </c>
      <c r="S1884">
        <v>95.6</v>
      </c>
      <c r="T1884">
        <v>92.7</v>
      </c>
      <c r="U1884">
        <v>1.9</v>
      </c>
      <c r="V1884">
        <v>2.8</v>
      </c>
      <c r="W1884">
        <v>89.9</v>
      </c>
      <c r="X1884">
        <v>24.2</v>
      </c>
      <c r="Y1884">
        <v>626</v>
      </c>
      <c r="Z1884">
        <v>24.8</v>
      </c>
      <c r="AA1884">
        <v>8754</v>
      </c>
      <c r="AB1884">
        <v>83.9</v>
      </c>
      <c r="AC1884">
        <v>2.1</v>
      </c>
      <c r="AD1884">
        <v>164700</v>
      </c>
      <c r="AE1884">
        <v>1854</v>
      </c>
      <c r="AF1884">
        <v>2.54</v>
      </c>
      <c r="AG1884">
        <v>28265</v>
      </c>
      <c r="AH1884">
        <v>51522</v>
      </c>
      <c r="AI1884">
        <v>9.4</v>
      </c>
      <c r="AJ1884">
        <v>197</v>
      </c>
      <c r="AK1884">
        <v>855</v>
      </c>
      <c r="AL1884">
        <v>6.6</v>
      </c>
      <c r="AM1884">
        <v>498</v>
      </c>
      <c r="AN1884">
        <v>684</v>
      </c>
      <c r="AO1884">
        <v>0</v>
      </c>
      <c r="AP1884">
        <v>0</v>
      </c>
      <c r="AQ1884">
        <v>0</v>
      </c>
      <c r="AR1884">
        <v>0</v>
      </c>
      <c r="AS1884">
        <v>0</v>
      </c>
      <c r="AT1884">
        <v>0</v>
      </c>
      <c r="AU1884">
        <v>0</v>
      </c>
      <c r="AV1884">
        <v>0</v>
      </c>
      <c r="AW1884">
        <v>31894</v>
      </c>
      <c r="AX1884">
        <v>6358</v>
      </c>
      <c r="AY1884">
        <v>22572</v>
      </c>
      <c r="AZ1884">
        <v>42</v>
      </c>
      <c r="BA1884">
        <v>1717.37</v>
      </c>
      <c r="BB1884">
        <v>2.8</v>
      </c>
    </row>
    <row r="1885" spans="1:54" x14ac:dyDescent="0.3">
      <c r="A1885">
        <v>36043</v>
      </c>
      <c r="B1885" t="s">
        <v>1770</v>
      </c>
      <c r="C1885" t="s">
        <v>963</v>
      </c>
      <c r="D1885">
        <v>63744</v>
      </c>
      <c r="E1885">
        <v>64503</v>
      </c>
      <c r="F1885">
        <v>-1.2</v>
      </c>
      <c r="G1885">
        <v>64519</v>
      </c>
      <c r="H1885">
        <v>5.4</v>
      </c>
      <c r="I1885">
        <v>21.1</v>
      </c>
      <c r="J1885">
        <v>18.8</v>
      </c>
      <c r="K1885">
        <v>50.7</v>
      </c>
      <c r="L1885">
        <v>96.6</v>
      </c>
      <c r="M1885">
        <v>1.2</v>
      </c>
      <c r="N1885">
        <v>0.3</v>
      </c>
      <c r="O1885">
        <v>0.6</v>
      </c>
      <c r="P1885">
        <v>0</v>
      </c>
      <c r="Q1885">
        <v>1.3</v>
      </c>
      <c r="R1885">
        <v>2.1</v>
      </c>
      <c r="S1885">
        <v>94.9</v>
      </c>
      <c r="T1885">
        <v>87.7</v>
      </c>
      <c r="U1885">
        <v>3.7</v>
      </c>
      <c r="V1885">
        <v>6.1</v>
      </c>
      <c r="W1885">
        <v>88.7</v>
      </c>
      <c r="X1885">
        <v>20.5</v>
      </c>
      <c r="Y1885">
        <v>5622</v>
      </c>
      <c r="Z1885">
        <v>23</v>
      </c>
      <c r="AA1885">
        <v>33349</v>
      </c>
      <c r="AB1885">
        <v>70.5</v>
      </c>
      <c r="AC1885">
        <v>20.2</v>
      </c>
      <c r="AD1885">
        <v>92500</v>
      </c>
      <c r="AE1885">
        <v>26815</v>
      </c>
      <c r="AF1885">
        <v>2.35</v>
      </c>
      <c r="AG1885">
        <v>23418</v>
      </c>
      <c r="AH1885">
        <v>45047</v>
      </c>
      <c r="AI1885">
        <v>15</v>
      </c>
      <c r="AJ1885">
        <v>1125</v>
      </c>
      <c r="AK1885">
        <v>11736</v>
      </c>
      <c r="AL1885">
        <v>-1.2</v>
      </c>
      <c r="AM1885">
        <v>3316</v>
      </c>
      <c r="AN1885">
        <v>4193</v>
      </c>
      <c r="AO1885">
        <v>0</v>
      </c>
      <c r="AP1885">
        <v>0</v>
      </c>
      <c r="AQ1885">
        <v>0</v>
      </c>
      <c r="AR1885">
        <v>0</v>
      </c>
      <c r="AS1885">
        <v>0</v>
      </c>
      <c r="AT1885">
        <v>27</v>
      </c>
      <c r="AU1885">
        <v>546373</v>
      </c>
      <c r="AV1885">
        <v>186804</v>
      </c>
      <c r="AW1885">
        <v>503108</v>
      </c>
      <c r="AX1885">
        <v>8058</v>
      </c>
      <c r="AY1885">
        <v>54239</v>
      </c>
      <c r="AZ1885">
        <v>78</v>
      </c>
      <c r="BA1885">
        <v>1411.47</v>
      </c>
      <c r="BB1885">
        <v>45.7</v>
      </c>
    </row>
    <row r="1886" spans="1:54" x14ac:dyDescent="0.3">
      <c r="A1886">
        <v>36045</v>
      </c>
      <c r="B1886" t="s">
        <v>38</v>
      </c>
      <c r="C1886" t="s">
        <v>963</v>
      </c>
      <c r="D1886">
        <v>119103</v>
      </c>
      <c r="E1886">
        <v>116229</v>
      </c>
      <c r="F1886">
        <v>2.5</v>
      </c>
      <c r="G1886">
        <v>116229</v>
      </c>
      <c r="H1886">
        <v>8.6999999999999993</v>
      </c>
      <c r="I1886">
        <v>24.8</v>
      </c>
      <c r="J1886">
        <v>12.2</v>
      </c>
      <c r="K1886">
        <v>47.7</v>
      </c>
      <c r="L1886">
        <v>87.9</v>
      </c>
      <c r="M1886">
        <v>6.6</v>
      </c>
      <c r="N1886">
        <v>0.7</v>
      </c>
      <c r="O1886">
        <v>1.7</v>
      </c>
      <c r="P1886">
        <v>0.3</v>
      </c>
      <c r="Q1886">
        <v>2.8</v>
      </c>
      <c r="R1886">
        <v>7.3</v>
      </c>
      <c r="S1886">
        <v>82.2</v>
      </c>
      <c r="T1886">
        <v>74.900000000000006</v>
      </c>
      <c r="U1886">
        <v>4.3</v>
      </c>
      <c r="V1886">
        <v>8.1</v>
      </c>
      <c r="W1886">
        <v>88.1</v>
      </c>
      <c r="X1886">
        <v>20</v>
      </c>
      <c r="Y1886">
        <v>10847</v>
      </c>
      <c r="Z1886">
        <v>18.2</v>
      </c>
      <c r="AA1886">
        <v>58769</v>
      </c>
      <c r="AB1886">
        <v>56.1</v>
      </c>
      <c r="AC1886">
        <v>27.9</v>
      </c>
      <c r="AD1886">
        <v>131800</v>
      </c>
      <c r="AE1886">
        <v>45011</v>
      </c>
      <c r="AF1886">
        <v>2.5</v>
      </c>
      <c r="AG1886">
        <v>23078</v>
      </c>
      <c r="AH1886">
        <v>46484</v>
      </c>
      <c r="AI1886">
        <v>15.4</v>
      </c>
      <c r="AJ1886">
        <v>2453</v>
      </c>
      <c r="AK1886">
        <v>30639</v>
      </c>
      <c r="AL1886">
        <v>2</v>
      </c>
      <c r="AM1886">
        <v>5087</v>
      </c>
      <c r="AN1886">
        <v>7213</v>
      </c>
      <c r="AO1886">
        <v>0</v>
      </c>
      <c r="AP1886">
        <v>0</v>
      </c>
      <c r="AQ1886">
        <v>1.9</v>
      </c>
      <c r="AR1886">
        <v>0</v>
      </c>
      <c r="AS1886">
        <v>0</v>
      </c>
      <c r="AT1886">
        <v>31.8</v>
      </c>
      <c r="AU1886">
        <v>839928</v>
      </c>
      <c r="AV1886">
        <v>0</v>
      </c>
      <c r="AW1886">
        <v>1867704</v>
      </c>
      <c r="AX1886">
        <v>15834</v>
      </c>
      <c r="AY1886">
        <v>171973</v>
      </c>
      <c r="AZ1886">
        <v>519</v>
      </c>
      <c r="BA1886">
        <v>1268.5899999999999</v>
      </c>
      <c r="BB1886">
        <v>91.6</v>
      </c>
    </row>
    <row r="1887" spans="1:54" x14ac:dyDescent="0.3">
      <c r="A1887">
        <v>36047</v>
      </c>
      <c r="B1887" t="s">
        <v>172</v>
      </c>
      <c r="C1887" t="s">
        <v>963</v>
      </c>
      <c r="D1887">
        <v>2621793</v>
      </c>
      <c r="E1887">
        <v>2504709</v>
      </c>
      <c r="F1887">
        <v>4.7</v>
      </c>
      <c r="G1887">
        <v>2504700</v>
      </c>
      <c r="H1887">
        <v>7.6</v>
      </c>
      <c r="I1887">
        <v>23.3</v>
      </c>
      <c r="J1887">
        <v>12.1</v>
      </c>
      <c r="K1887">
        <v>52.6</v>
      </c>
      <c r="L1887">
        <v>49.3</v>
      </c>
      <c r="M1887">
        <v>35.200000000000003</v>
      </c>
      <c r="N1887">
        <v>1</v>
      </c>
      <c r="O1887">
        <v>12.1</v>
      </c>
      <c r="P1887">
        <v>0.1</v>
      </c>
      <c r="Q1887">
        <v>2.4</v>
      </c>
      <c r="R1887">
        <v>19.5</v>
      </c>
      <c r="S1887">
        <v>35.799999999999997</v>
      </c>
      <c r="T1887">
        <v>90.5</v>
      </c>
      <c r="U1887">
        <v>37.5</v>
      </c>
      <c r="V1887">
        <v>46.3</v>
      </c>
      <c r="W1887">
        <v>78.5</v>
      </c>
      <c r="X1887">
        <v>30.6</v>
      </c>
      <c r="Y1887">
        <v>50234</v>
      </c>
      <c r="Z1887">
        <v>41.1</v>
      </c>
      <c r="AA1887">
        <v>1022498</v>
      </c>
      <c r="AB1887">
        <v>29.8</v>
      </c>
      <c r="AC1887">
        <v>85.7</v>
      </c>
      <c r="AD1887">
        <v>557100</v>
      </c>
      <c r="AE1887">
        <v>916025</v>
      </c>
      <c r="AF1887">
        <v>2.73</v>
      </c>
      <c r="AG1887">
        <v>25289</v>
      </c>
      <c r="AH1887">
        <v>46085</v>
      </c>
      <c r="AI1887">
        <v>23.2</v>
      </c>
      <c r="AJ1887">
        <v>53226</v>
      </c>
      <c r="AK1887">
        <v>544525</v>
      </c>
      <c r="AL1887">
        <v>2.8</v>
      </c>
      <c r="AM1887">
        <v>249647</v>
      </c>
      <c r="AN1887">
        <v>253129</v>
      </c>
      <c r="AO1887">
        <v>20.8</v>
      </c>
      <c r="AP1887">
        <v>0.9</v>
      </c>
      <c r="AQ1887">
        <v>14.5</v>
      </c>
      <c r="AR1887">
        <v>0</v>
      </c>
      <c r="AS1887">
        <v>10.8</v>
      </c>
      <c r="AT1887">
        <v>33.6</v>
      </c>
      <c r="AU1887">
        <v>4555642</v>
      </c>
      <c r="AV1887">
        <v>13802231</v>
      </c>
      <c r="AW1887">
        <v>15431858</v>
      </c>
      <c r="AX1887">
        <v>6077</v>
      </c>
      <c r="AY1887">
        <v>1544409</v>
      </c>
      <c r="AZ1887">
        <v>7551</v>
      </c>
      <c r="BA1887">
        <v>70.819999999999993</v>
      </c>
      <c r="BB1887">
        <v>35369.1</v>
      </c>
    </row>
    <row r="1888" spans="1:54" x14ac:dyDescent="0.3">
      <c r="A1888">
        <v>36049</v>
      </c>
      <c r="B1888" t="s">
        <v>600</v>
      </c>
      <c r="C1888" t="s">
        <v>963</v>
      </c>
      <c r="D1888">
        <v>27220</v>
      </c>
      <c r="E1888">
        <v>27087</v>
      </c>
      <c r="F1888">
        <v>0.5</v>
      </c>
      <c r="G1888">
        <v>27087</v>
      </c>
      <c r="H1888">
        <v>6.3</v>
      </c>
      <c r="I1888">
        <v>23.6</v>
      </c>
      <c r="J1888">
        <v>16.600000000000001</v>
      </c>
      <c r="K1888">
        <v>49.4</v>
      </c>
      <c r="L1888">
        <v>97.2</v>
      </c>
      <c r="M1888">
        <v>0.9</v>
      </c>
      <c r="N1888">
        <v>0.3</v>
      </c>
      <c r="O1888">
        <v>0.4</v>
      </c>
      <c r="P1888">
        <v>0.1</v>
      </c>
      <c r="Q1888">
        <v>1.1000000000000001</v>
      </c>
      <c r="R1888">
        <v>1.7</v>
      </c>
      <c r="S1888">
        <v>95.8</v>
      </c>
      <c r="T1888">
        <v>92.4</v>
      </c>
      <c r="U1888">
        <v>1.7</v>
      </c>
      <c r="V1888">
        <v>2.8</v>
      </c>
      <c r="W1888">
        <v>87.6</v>
      </c>
      <c r="X1888">
        <v>13.6</v>
      </c>
      <c r="Y1888">
        <v>2332</v>
      </c>
      <c r="Z1888">
        <v>23.7</v>
      </c>
      <c r="AA1888">
        <v>15286</v>
      </c>
      <c r="AB1888">
        <v>77</v>
      </c>
      <c r="AC1888">
        <v>9.5</v>
      </c>
      <c r="AD1888">
        <v>107200</v>
      </c>
      <c r="AE1888">
        <v>10677</v>
      </c>
      <c r="AF1888">
        <v>2.5099999999999998</v>
      </c>
      <c r="AG1888">
        <v>22942</v>
      </c>
      <c r="AH1888">
        <v>46840</v>
      </c>
      <c r="AI1888">
        <v>13.5</v>
      </c>
      <c r="AJ1888">
        <v>529</v>
      </c>
      <c r="AK1888">
        <v>4737</v>
      </c>
      <c r="AL1888">
        <v>-2</v>
      </c>
      <c r="AM1888">
        <v>1737</v>
      </c>
      <c r="AN1888">
        <v>1965</v>
      </c>
      <c r="AO1888">
        <v>0</v>
      </c>
      <c r="AP1888">
        <v>0</v>
      </c>
      <c r="AQ1888">
        <v>0</v>
      </c>
      <c r="AR1888">
        <v>0</v>
      </c>
      <c r="AS1888">
        <v>0</v>
      </c>
      <c r="AT1888">
        <v>21.1</v>
      </c>
      <c r="AU1888">
        <v>511634</v>
      </c>
      <c r="AV1888">
        <v>33022</v>
      </c>
      <c r="AW1888">
        <v>175759</v>
      </c>
      <c r="AX1888">
        <v>6677</v>
      </c>
      <c r="AY1888">
        <v>17998</v>
      </c>
      <c r="AZ1888">
        <v>79</v>
      </c>
      <c r="BA1888">
        <v>1274.68</v>
      </c>
      <c r="BB1888">
        <v>21.3</v>
      </c>
    </row>
    <row r="1889" spans="1:54" x14ac:dyDescent="0.3">
      <c r="A1889">
        <v>36051</v>
      </c>
      <c r="B1889" t="s">
        <v>1348</v>
      </c>
      <c r="C1889" t="s">
        <v>963</v>
      </c>
      <c r="D1889">
        <v>64586</v>
      </c>
      <c r="E1889">
        <v>65250</v>
      </c>
      <c r="F1889">
        <v>-1</v>
      </c>
      <c r="G1889">
        <v>65393</v>
      </c>
      <c r="H1889">
        <v>4.3</v>
      </c>
      <c r="I1889">
        <v>18.7</v>
      </c>
      <c r="J1889">
        <v>15.8</v>
      </c>
      <c r="K1889">
        <v>49.9</v>
      </c>
      <c r="L1889">
        <v>93.7</v>
      </c>
      <c r="M1889">
        <v>3</v>
      </c>
      <c r="N1889">
        <v>0.4</v>
      </c>
      <c r="O1889">
        <v>1.4</v>
      </c>
      <c r="P1889">
        <v>0</v>
      </c>
      <c r="Q1889">
        <v>1.5</v>
      </c>
      <c r="R1889">
        <v>3.4</v>
      </c>
      <c r="S1889">
        <v>90.9</v>
      </c>
      <c r="T1889">
        <v>86.2</v>
      </c>
      <c r="U1889">
        <v>2.9</v>
      </c>
      <c r="V1889">
        <v>5.9</v>
      </c>
      <c r="W1889">
        <v>89.2</v>
      </c>
      <c r="X1889">
        <v>24.4</v>
      </c>
      <c r="Y1889">
        <v>4932</v>
      </c>
      <c r="Z1889">
        <v>24.6</v>
      </c>
      <c r="AA1889">
        <v>27315</v>
      </c>
      <c r="AB1889">
        <v>74.400000000000006</v>
      </c>
      <c r="AC1889">
        <v>17.8</v>
      </c>
      <c r="AD1889">
        <v>119300</v>
      </c>
      <c r="AE1889">
        <v>24092</v>
      </c>
      <c r="AF1889">
        <v>2.44</v>
      </c>
      <c r="AG1889">
        <v>23978</v>
      </c>
      <c r="AH1889">
        <v>53518</v>
      </c>
      <c r="AI1889">
        <v>13.4</v>
      </c>
      <c r="AJ1889">
        <v>1254</v>
      </c>
      <c r="AK1889">
        <v>13143</v>
      </c>
      <c r="AL1889">
        <v>0.9</v>
      </c>
      <c r="AM1889">
        <v>3494</v>
      </c>
      <c r="AN1889">
        <v>4308</v>
      </c>
      <c r="AO1889">
        <v>0</v>
      </c>
      <c r="AP1889">
        <v>0</v>
      </c>
      <c r="AQ1889">
        <v>0</v>
      </c>
      <c r="AR1889">
        <v>0</v>
      </c>
      <c r="AS1889">
        <v>0</v>
      </c>
      <c r="AT1889">
        <v>27.4</v>
      </c>
      <c r="AU1889">
        <v>463926</v>
      </c>
      <c r="AV1889">
        <v>219826</v>
      </c>
      <c r="AW1889">
        <v>586479</v>
      </c>
      <c r="AX1889">
        <v>9291</v>
      </c>
      <c r="AY1889">
        <v>70849</v>
      </c>
      <c r="AZ1889">
        <v>62</v>
      </c>
      <c r="BA1889">
        <v>631.76</v>
      </c>
      <c r="BB1889">
        <v>103.5</v>
      </c>
    </row>
    <row r="1890" spans="1:54" x14ac:dyDescent="0.3">
      <c r="A1890">
        <v>36053</v>
      </c>
      <c r="B1890" t="s">
        <v>30</v>
      </c>
      <c r="C1890" t="s">
        <v>963</v>
      </c>
      <c r="D1890">
        <v>72369</v>
      </c>
      <c r="E1890">
        <v>73440</v>
      </c>
      <c r="F1890">
        <v>-1.5</v>
      </c>
      <c r="G1890">
        <v>73442</v>
      </c>
      <c r="H1890">
        <v>4.7</v>
      </c>
      <c r="I1890">
        <v>20.3</v>
      </c>
      <c r="J1890">
        <v>15.9</v>
      </c>
      <c r="K1890">
        <v>50.8</v>
      </c>
      <c r="L1890">
        <v>95</v>
      </c>
      <c r="M1890">
        <v>2</v>
      </c>
      <c r="N1890">
        <v>0.7</v>
      </c>
      <c r="O1890">
        <v>0.9</v>
      </c>
      <c r="P1890">
        <v>0</v>
      </c>
      <c r="Q1890">
        <v>1.4</v>
      </c>
      <c r="R1890">
        <v>2</v>
      </c>
      <c r="S1890">
        <v>93.4</v>
      </c>
      <c r="T1890">
        <v>88.7</v>
      </c>
      <c r="U1890">
        <v>1.9</v>
      </c>
      <c r="V1890">
        <v>3.7</v>
      </c>
      <c r="W1890">
        <v>90.3</v>
      </c>
      <c r="X1890">
        <v>25.9</v>
      </c>
      <c r="Y1890">
        <v>5824</v>
      </c>
      <c r="Z1890">
        <v>23</v>
      </c>
      <c r="AA1890">
        <v>31763</v>
      </c>
      <c r="AB1890">
        <v>75.5</v>
      </c>
      <c r="AC1890">
        <v>17.600000000000001</v>
      </c>
      <c r="AD1890">
        <v>121100</v>
      </c>
      <c r="AE1890">
        <v>26565</v>
      </c>
      <c r="AF1890">
        <v>2.54</v>
      </c>
      <c r="AG1890">
        <v>25230</v>
      </c>
      <c r="AH1890">
        <v>53589</v>
      </c>
      <c r="AI1890">
        <v>11.3</v>
      </c>
      <c r="AJ1890">
        <v>1418</v>
      </c>
      <c r="AK1890">
        <v>17233</v>
      </c>
      <c r="AL1890">
        <v>-2.4</v>
      </c>
      <c r="AM1890">
        <v>4185</v>
      </c>
      <c r="AN1890">
        <v>5810</v>
      </c>
      <c r="AO1890">
        <v>0</v>
      </c>
      <c r="AP1890">
        <v>0</v>
      </c>
      <c r="AQ1890">
        <v>0</v>
      </c>
      <c r="AR1890">
        <v>0</v>
      </c>
      <c r="AS1890">
        <v>0</v>
      </c>
      <c r="AT1890">
        <v>23.6</v>
      </c>
      <c r="AU1890">
        <v>941392</v>
      </c>
      <c r="AV1890">
        <v>109468</v>
      </c>
      <c r="AW1890">
        <v>665908</v>
      </c>
      <c r="AX1890">
        <v>9506</v>
      </c>
      <c r="AY1890">
        <v>77560</v>
      </c>
      <c r="AZ1890">
        <v>82</v>
      </c>
      <c r="BA1890">
        <v>654.84</v>
      </c>
      <c r="BB1890">
        <v>112.2</v>
      </c>
    </row>
    <row r="1891" spans="1:54" x14ac:dyDescent="0.3">
      <c r="A1891">
        <v>36055</v>
      </c>
      <c r="B1891" t="s">
        <v>25</v>
      </c>
      <c r="C1891" t="s">
        <v>963</v>
      </c>
      <c r="D1891">
        <v>749857</v>
      </c>
      <c r="E1891">
        <v>744340</v>
      </c>
      <c r="F1891">
        <v>0.7</v>
      </c>
      <c r="G1891">
        <v>744344</v>
      </c>
      <c r="H1891">
        <v>5.6</v>
      </c>
      <c r="I1891">
        <v>21.5</v>
      </c>
      <c r="J1891">
        <v>15.5</v>
      </c>
      <c r="K1891">
        <v>51.7</v>
      </c>
      <c r="L1891">
        <v>77.3</v>
      </c>
      <c r="M1891">
        <v>16.100000000000001</v>
      </c>
      <c r="N1891">
        <v>0.4</v>
      </c>
      <c r="O1891">
        <v>3.6</v>
      </c>
      <c r="P1891">
        <v>0.1</v>
      </c>
      <c r="Q1891">
        <v>2.5</v>
      </c>
      <c r="R1891">
        <v>8.1</v>
      </c>
      <c r="S1891">
        <v>71.5</v>
      </c>
      <c r="T1891">
        <v>85.3</v>
      </c>
      <c r="U1891">
        <v>8.1999999999999993</v>
      </c>
      <c r="V1891">
        <v>12.6</v>
      </c>
      <c r="W1891">
        <v>89.6</v>
      </c>
      <c r="X1891">
        <v>35.799999999999997</v>
      </c>
      <c r="Y1891">
        <v>43341</v>
      </c>
      <c r="Z1891">
        <v>19.600000000000001</v>
      </c>
      <c r="AA1891">
        <v>323242</v>
      </c>
      <c r="AB1891">
        <v>65.099999999999994</v>
      </c>
      <c r="AC1891">
        <v>30.4</v>
      </c>
      <c r="AD1891">
        <v>136000</v>
      </c>
      <c r="AE1891">
        <v>297040</v>
      </c>
      <c r="AF1891">
        <v>2.42</v>
      </c>
      <c r="AG1891">
        <v>28732</v>
      </c>
      <c r="AH1891">
        <v>52394</v>
      </c>
      <c r="AI1891">
        <v>15</v>
      </c>
      <c r="AJ1891">
        <v>17458</v>
      </c>
      <c r="AK1891">
        <v>344253</v>
      </c>
      <c r="AL1891">
        <v>1.4</v>
      </c>
      <c r="AM1891">
        <v>44014</v>
      </c>
      <c r="AN1891">
        <v>54820</v>
      </c>
      <c r="AO1891">
        <v>6.3</v>
      </c>
      <c r="AP1891">
        <v>0</v>
      </c>
      <c r="AQ1891">
        <v>3.5</v>
      </c>
      <c r="AR1891">
        <v>0</v>
      </c>
      <c r="AS1891">
        <v>2.7</v>
      </c>
      <c r="AT1891">
        <v>31.2</v>
      </c>
      <c r="AU1891">
        <v>16615398</v>
      </c>
      <c r="AV1891">
        <v>6778275</v>
      </c>
      <c r="AW1891">
        <v>8496065</v>
      </c>
      <c r="AX1891">
        <v>11628</v>
      </c>
      <c r="AY1891">
        <v>1061299</v>
      </c>
      <c r="AZ1891">
        <v>1204</v>
      </c>
      <c r="BA1891">
        <v>657.21</v>
      </c>
      <c r="BB1891">
        <v>1132.5999999999999</v>
      </c>
    </row>
    <row r="1892" spans="1:54" x14ac:dyDescent="0.3">
      <c r="A1892">
        <v>36057</v>
      </c>
      <c r="B1892" t="s">
        <v>24</v>
      </c>
      <c r="C1892" t="s">
        <v>963</v>
      </c>
      <c r="D1892">
        <v>49779</v>
      </c>
      <c r="E1892">
        <v>50236</v>
      </c>
      <c r="F1892">
        <v>-0.9</v>
      </c>
      <c r="G1892">
        <v>50219</v>
      </c>
      <c r="H1892">
        <v>5.9</v>
      </c>
      <c r="I1892">
        <v>22.6</v>
      </c>
      <c r="J1892">
        <v>17.7</v>
      </c>
      <c r="K1892">
        <v>50.7</v>
      </c>
      <c r="L1892">
        <v>93.9</v>
      </c>
      <c r="M1892">
        <v>2.7</v>
      </c>
      <c r="N1892">
        <v>0.5</v>
      </c>
      <c r="O1892">
        <v>0.8</v>
      </c>
      <c r="P1892">
        <v>0.1</v>
      </c>
      <c r="Q1892">
        <v>1.9</v>
      </c>
      <c r="R1892">
        <v>12.6</v>
      </c>
      <c r="S1892">
        <v>83.2</v>
      </c>
      <c r="T1892">
        <v>86.1</v>
      </c>
      <c r="U1892">
        <v>3.5</v>
      </c>
      <c r="V1892">
        <v>13.7</v>
      </c>
      <c r="W1892">
        <v>83.3</v>
      </c>
      <c r="X1892">
        <v>16</v>
      </c>
      <c r="Y1892">
        <v>3739</v>
      </c>
      <c r="Z1892">
        <v>23.3</v>
      </c>
      <c r="AA1892">
        <v>23202</v>
      </c>
      <c r="AB1892">
        <v>67.599999999999994</v>
      </c>
      <c r="AC1892">
        <v>33</v>
      </c>
      <c r="AD1892">
        <v>101200</v>
      </c>
      <c r="AE1892">
        <v>19703</v>
      </c>
      <c r="AF1892">
        <v>2.4900000000000002</v>
      </c>
      <c r="AG1892">
        <v>23417</v>
      </c>
      <c r="AH1892">
        <v>44156</v>
      </c>
      <c r="AI1892">
        <v>18.7</v>
      </c>
      <c r="AJ1892">
        <v>1075</v>
      </c>
      <c r="AK1892">
        <v>15337</v>
      </c>
      <c r="AL1892">
        <v>0</v>
      </c>
      <c r="AM1892">
        <v>2478</v>
      </c>
      <c r="AN1892">
        <v>3642</v>
      </c>
      <c r="AO1892">
        <v>3</v>
      </c>
      <c r="AP1892">
        <v>0</v>
      </c>
      <c r="AQ1892">
        <v>0</v>
      </c>
      <c r="AR1892">
        <v>0</v>
      </c>
      <c r="AS1892">
        <v>0</v>
      </c>
      <c r="AT1892">
        <v>30.8</v>
      </c>
      <c r="AU1892">
        <v>719513</v>
      </c>
      <c r="AV1892">
        <v>0</v>
      </c>
      <c r="AW1892">
        <v>621786</v>
      </c>
      <c r="AX1892">
        <v>12792</v>
      </c>
      <c r="AY1892">
        <v>41969</v>
      </c>
      <c r="AZ1892">
        <v>46</v>
      </c>
      <c r="BA1892">
        <v>403.04</v>
      </c>
      <c r="BB1892">
        <v>124.6</v>
      </c>
    </row>
    <row r="1893" spans="1:54" x14ac:dyDescent="0.3">
      <c r="A1893">
        <v>36059</v>
      </c>
      <c r="B1893" t="s">
        <v>1214</v>
      </c>
      <c r="C1893" t="s">
        <v>963</v>
      </c>
      <c r="D1893">
        <v>1358627</v>
      </c>
      <c r="E1893">
        <v>1339710</v>
      </c>
      <c r="F1893">
        <v>1.4</v>
      </c>
      <c r="G1893">
        <v>1339532</v>
      </c>
      <c r="H1893">
        <v>5.4</v>
      </c>
      <c r="I1893">
        <v>22.1</v>
      </c>
      <c r="J1893">
        <v>16.399999999999999</v>
      </c>
      <c r="K1893">
        <v>51.5</v>
      </c>
      <c r="L1893">
        <v>76.099999999999994</v>
      </c>
      <c r="M1893">
        <v>12.6</v>
      </c>
      <c r="N1893">
        <v>0.5</v>
      </c>
      <c r="O1893">
        <v>9.1</v>
      </c>
      <c r="P1893">
        <v>0.1</v>
      </c>
      <c r="Q1893">
        <v>1.7</v>
      </c>
      <c r="R1893">
        <v>16.100000000000001</v>
      </c>
      <c r="S1893">
        <v>62.3</v>
      </c>
      <c r="T1893">
        <v>93.4</v>
      </c>
      <c r="U1893">
        <v>21.3</v>
      </c>
      <c r="V1893">
        <v>27.9</v>
      </c>
      <c r="W1893">
        <v>90.2</v>
      </c>
      <c r="X1893">
        <v>41.5</v>
      </c>
      <c r="Y1893">
        <v>61803</v>
      </c>
      <c r="Z1893">
        <v>34</v>
      </c>
      <c r="AA1893">
        <v>466928</v>
      </c>
      <c r="AB1893">
        <v>80.5</v>
      </c>
      <c r="AC1893">
        <v>21.3</v>
      </c>
      <c r="AD1893">
        <v>454500</v>
      </c>
      <c r="AE1893">
        <v>441955</v>
      </c>
      <c r="AF1893">
        <v>2.99</v>
      </c>
      <c r="AG1893">
        <v>42400</v>
      </c>
      <c r="AH1893">
        <v>97690</v>
      </c>
      <c r="AI1893">
        <v>6</v>
      </c>
      <c r="AJ1893">
        <v>47683</v>
      </c>
      <c r="AK1893">
        <v>532008</v>
      </c>
      <c r="AL1893">
        <v>1.7</v>
      </c>
      <c r="AM1893">
        <v>132134</v>
      </c>
      <c r="AN1893">
        <v>167931</v>
      </c>
      <c r="AO1893">
        <v>6.4</v>
      </c>
      <c r="AP1893">
        <v>0.4</v>
      </c>
      <c r="AQ1893">
        <v>8</v>
      </c>
      <c r="AR1893">
        <v>0</v>
      </c>
      <c r="AS1893">
        <v>7.1</v>
      </c>
      <c r="AT1893">
        <v>25.9</v>
      </c>
      <c r="AU1893">
        <v>0</v>
      </c>
      <c r="AV1893">
        <v>0</v>
      </c>
      <c r="AW1893">
        <v>24312618</v>
      </c>
      <c r="AX1893">
        <v>17969</v>
      </c>
      <c r="AY1893">
        <v>2439350</v>
      </c>
      <c r="AZ1893">
        <v>905</v>
      </c>
      <c r="BA1893">
        <v>284.72000000000003</v>
      </c>
      <c r="BB1893">
        <v>4704.8</v>
      </c>
    </row>
    <row r="1894" spans="1:54" x14ac:dyDescent="0.3">
      <c r="A1894">
        <v>36061</v>
      </c>
      <c r="B1894" t="s">
        <v>964</v>
      </c>
      <c r="C1894" t="s">
        <v>963</v>
      </c>
      <c r="D1894">
        <v>1636268</v>
      </c>
      <c r="E1894">
        <v>1585873</v>
      </c>
      <c r="F1894">
        <v>3.2</v>
      </c>
      <c r="G1894">
        <v>1585873</v>
      </c>
      <c r="H1894">
        <v>5.2</v>
      </c>
      <c r="I1894">
        <v>14.7</v>
      </c>
      <c r="J1894">
        <v>14.4</v>
      </c>
      <c r="K1894">
        <v>52.8</v>
      </c>
      <c r="L1894">
        <v>64.7</v>
      </c>
      <c r="M1894">
        <v>18.3</v>
      </c>
      <c r="N1894">
        <v>1.2</v>
      </c>
      <c r="O1894">
        <v>12.5</v>
      </c>
      <c r="P1894">
        <v>0.2</v>
      </c>
      <c r="Q1894">
        <v>3.2</v>
      </c>
      <c r="R1894">
        <v>25.9</v>
      </c>
      <c r="S1894">
        <v>47.1</v>
      </c>
      <c r="T1894">
        <v>83.7</v>
      </c>
      <c r="U1894">
        <v>28.5</v>
      </c>
      <c r="V1894">
        <v>40.4</v>
      </c>
      <c r="W1894">
        <v>86</v>
      </c>
      <c r="X1894">
        <v>58.9</v>
      </c>
      <c r="Y1894">
        <v>41775</v>
      </c>
      <c r="Z1894">
        <v>30.3</v>
      </c>
      <c r="AA1894">
        <v>867609</v>
      </c>
      <c r="AB1894">
        <v>22.8</v>
      </c>
      <c r="AC1894">
        <v>98.5</v>
      </c>
      <c r="AD1894">
        <v>828100</v>
      </c>
      <c r="AE1894">
        <v>736192</v>
      </c>
      <c r="AF1894">
        <v>2.1</v>
      </c>
      <c r="AG1894">
        <v>62498</v>
      </c>
      <c r="AH1894">
        <v>69659</v>
      </c>
      <c r="AI1894">
        <v>17.7</v>
      </c>
      <c r="AJ1894">
        <v>105439</v>
      </c>
      <c r="AK1894">
        <v>2116201</v>
      </c>
      <c r="AL1894">
        <v>2.6</v>
      </c>
      <c r="AM1894">
        <v>219326</v>
      </c>
      <c r="AN1894">
        <v>307128</v>
      </c>
      <c r="AO1894">
        <v>8.6999999999999993</v>
      </c>
      <c r="AP1894">
        <v>0.6</v>
      </c>
      <c r="AQ1894">
        <v>11.9</v>
      </c>
      <c r="AR1894">
        <v>0</v>
      </c>
      <c r="AS1894">
        <v>10.5</v>
      </c>
      <c r="AT1894">
        <v>30.6</v>
      </c>
      <c r="AU1894">
        <v>8315093</v>
      </c>
      <c r="AV1894">
        <v>108757422</v>
      </c>
      <c r="AW1894">
        <v>38797518</v>
      </c>
      <c r="AX1894">
        <v>23872</v>
      </c>
      <c r="AY1894">
        <v>17182554</v>
      </c>
      <c r="AZ1894">
        <v>5380</v>
      </c>
      <c r="BA1894">
        <v>22.83</v>
      </c>
      <c r="BB1894">
        <v>69467.5</v>
      </c>
    </row>
    <row r="1895" spans="1:54" x14ac:dyDescent="0.3">
      <c r="A1895">
        <v>36063</v>
      </c>
      <c r="B1895" t="s">
        <v>1771</v>
      </c>
      <c r="C1895" t="s">
        <v>963</v>
      </c>
      <c r="D1895">
        <v>213525</v>
      </c>
      <c r="E1895">
        <v>216477</v>
      </c>
      <c r="F1895">
        <v>-1.4</v>
      </c>
      <c r="G1895">
        <v>216469</v>
      </c>
      <c r="H1895">
        <v>5.2</v>
      </c>
      <c r="I1895">
        <v>20.3</v>
      </c>
      <c r="J1895">
        <v>17.399999999999999</v>
      </c>
      <c r="K1895">
        <v>51.3</v>
      </c>
      <c r="L1895">
        <v>88.3</v>
      </c>
      <c r="M1895">
        <v>7.1</v>
      </c>
      <c r="N1895">
        <v>1.1000000000000001</v>
      </c>
      <c r="O1895">
        <v>1.1000000000000001</v>
      </c>
      <c r="P1895">
        <v>0</v>
      </c>
      <c r="Q1895">
        <v>2.2999999999999998</v>
      </c>
      <c r="R1895">
        <v>2.6</v>
      </c>
      <c r="S1895">
        <v>86.3</v>
      </c>
      <c r="T1895">
        <v>90.3</v>
      </c>
      <c r="U1895">
        <v>3.8</v>
      </c>
      <c r="V1895">
        <v>4.5</v>
      </c>
      <c r="W1895">
        <v>89.9</v>
      </c>
      <c r="X1895">
        <v>22.2</v>
      </c>
      <c r="Y1895">
        <v>17481</v>
      </c>
      <c r="Z1895">
        <v>21.1</v>
      </c>
      <c r="AA1895">
        <v>99175</v>
      </c>
      <c r="AB1895">
        <v>70.400000000000006</v>
      </c>
      <c r="AC1895">
        <v>25.9</v>
      </c>
      <c r="AD1895">
        <v>105200</v>
      </c>
      <c r="AE1895">
        <v>88376</v>
      </c>
      <c r="AF1895">
        <v>2.39</v>
      </c>
      <c r="AG1895">
        <v>25991</v>
      </c>
      <c r="AH1895">
        <v>47955</v>
      </c>
      <c r="AI1895">
        <v>13.7</v>
      </c>
      <c r="AJ1895">
        <v>4451</v>
      </c>
      <c r="AK1895">
        <v>59262</v>
      </c>
      <c r="AL1895">
        <v>0.1</v>
      </c>
      <c r="AM1895">
        <v>9333</v>
      </c>
      <c r="AN1895">
        <v>12552</v>
      </c>
      <c r="AO1895">
        <v>0</v>
      </c>
      <c r="AP1895">
        <v>1.3</v>
      </c>
      <c r="AQ1895">
        <v>1.5</v>
      </c>
      <c r="AR1895">
        <v>0</v>
      </c>
      <c r="AS1895">
        <v>0</v>
      </c>
      <c r="AT1895">
        <v>27.8</v>
      </c>
      <c r="AU1895">
        <v>3433070</v>
      </c>
      <c r="AV1895">
        <v>1059307</v>
      </c>
      <c r="AW1895">
        <v>2075125</v>
      </c>
      <c r="AX1895">
        <v>9689</v>
      </c>
      <c r="AY1895">
        <v>662356</v>
      </c>
      <c r="AZ1895">
        <v>196</v>
      </c>
      <c r="BA1895">
        <v>522.36</v>
      </c>
      <c r="BB1895">
        <v>414.4</v>
      </c>
    </row>
    <row r="1896" spans="1:54" x14ac:dyDescent="0.3">
      <c r="A1896">
        <v>36065</v>
      </c>
      <c r="B1896" t="s">
        <v>1326</v>
      </c>
      <c r="C1896" t="s">
        <v>963</v>
      </c>
      <c r="D1896">
        <v>232871</v>
      </c>
      <c r="E1896">
        <v>234879</v>
      </c>
      <c r="F1896">
        <v>-0.9</v>
      </c>
      <c r="G1896">
        <v>234878</v>
      </c>
      <c r="H1896">
        <v>5.8</v>
      </c>
      <c r="I1896">
        <v>21.3</v>
      </c>
      <c r="J1896">
        <v>17.5</v>
      </c>
      <c r="K1896">
        <v>50.2</v>
      </c>
      <c r="L1896">
        <v>87</v>
      </c>
      <c r="M1896">
        <v>6.8</v>
      </c>
      <c r="N1896">
        <v>0.3</v>
      </c>
      <c r="O1896">
        <v>3.7</v>
      </c>
      <c r="P1896">
        <v>0.1</v>
      </c>
      <c r="Q1896">
        <v>2.1</v>
      </c>
      <c r="R1896">
        <v>5.3</v>
      </c>
      <c r="S1896">
        <v>83</v>
      </c>
      <c r="T1896">
        <v>85.8</v>
      </c>
      <c r="U1896">
        <v>7.4</v>
      </c>
      <c r="V1896">
        <v>11.9</v>
      </c>
      <c r="W1896">
        <v>86.6</v>
      </c>
      <c r="X1896">
        <v>22.4</v>
      </c>
      <c r="Y1896">
        <v>19680</v>
      </c>
      <c r="Z1896">
        <v>19.5</v>
      </c>
      <c r="AA1896">
        <v>103964</v>
      </c>
      <c r="AB1896">
        <v>67.2</v>
      </c>
      <c r="AC1896">
        <v>30.9</v>
      </c>
      <c r="AD1896">
        <v>110500</v>
      </c>
      <c r="AE1896">
        <v>91075</v>
      </c>
      <c r="AF1896">
        <v>2.42</v>
      </c>
      <c r="AG1896">
        <v>25103</v>
      </c>
      <c r="AH1896">
        <v>48729</v>
      </c>
      <c r="AI1896">
        <v>15.9</v>
      </c>
      <c r="AJ1896">
        <v>4859</v>
      </c>
      <c r="AK1896">
        <v>86672</v>
      </c>
      <c r="AL1896">
        <v>-0.2</v>
      </c>
      <c r="AM1896">
        <v>11696</v>
      </c>
      <c r="AN1896">
        <v>15302</v>
      </c>
      <c r="AO1896">
        <v>2.2999999999999998</v>
      </c>
      <c r="AP1896">
        <v>0</v>
      </c>
      <c r="AQ1896">
        <v>2.5</v>
      </c>
      <c r="AR1896">
        <v>0</v>
      </c>
      <c r="AS1896">
        <v>0</v>
      </c>
      <c r="AT1896">
        <v>26.2</v>
      </c>
      <c r="AU1896">
        <v>3251782</v>
      </c>
      <c r="AV1896">
        <v>939366</v>
      </c>
      <c r="AW1896">
        <v>2751013</v>
      </c>
      <c r="AX1896">
        <v>11912</v>
      </c>
      <c r="AY1896">
        <v>260498</v>
      </c>
      <c r="AZ1896">
        <v>158</v>
      </c>
      <c r="BA1896">
        <v>1212.43</v>
      </c>
      <c r="BB1896">
        <v>193.7</v>
      </c>
    </row>
    <row r="1897" spans="1:54" x14ac:dyDescent="0.3">
      <c r="A1897">
        <v>36067</v>
      </c>
      <c r="B1897" t="s">
        <v>1772</v>
      </c>
      <c r="C1897" t="s">
        <v>963</v>
      </c>
      <c r="D1897">
        <v>468196</v>
      </c>
      <c r="E1897">
        <v>467031</v>
      </c>
      <c r="F1897">
        <v>0.2</v>
      </c>
      <c r="G1897">
        <v>467026</v>
      </c>
      <c r="H1897">
        <v>5.8</v>
      </c>
      <c r="I1897">
        <v>21.9</v>
      </c>
      <c r="J1897">
        <v>15.3</v>
      </c>
      <c r="K1897">
        <v>51.7</v>
      </c>
      <c r="L1897">
        <v>80.900000000000006</v>
      </c>
      <c r="M1897">
        <v>11.7</v>
      </c>
      <c r="N1897">
        <v>0.9</v>
      </c>
      <c r="O1897">
        <v>3.6</v>
      </c>
      <c r="P1897">
        <v>0</v>
      </c>
      <c r="Q1897">
        <v>2.9</v>
      </c>
      <c r="R1897">
        <v>4.5999999999999996</v>
      </c>
      <c r="S1897">
        <v>77.8</v>
      </c>
      <c r="T1897">
        <v>84.9</v>
      </c>
      <c r="U1897">
        <v>7.1</v>
      </c>
      <c r="V1897">
        <v>10.199999999999999</v>
      </c>
      <c r="W1897">
        <v>89.9</v>
      </c>
      <c r="X1897">
        <v>33.1</v>
      </c>
      <c r="Y1897">
        <v>30551</v>
      </c>
      <c r="Z1897">
        <v>19.600000000000001</v>
      </c>
      <c r="AA1897">
        <v>204447</v>
      </c>
      <c r="AB1897">
        <v>65.400000000000006</v>
      </c>
      <c r="AC1897">
        <v>32.1</v>
      </c>
      <c r="AD1897">
        <v>132300</v>
      </c>
      <c r="AE1897">
        <v>184855</v>
      </c>
      <c r="AF1897">
        <v>2.4300000000000002</v>
      </c>
      <c r="AG1897">
        <v>28746</v>
      </c>
      <c r="AH1897">
        <v>54242</v>
      </c>
      <c r="AI1897">
        <v>14.8</v>
      </c>
      <c r="AJ1897">
        <v>11764</v>
      </c>
      <c r="AK1897">
        <v>215260</v>
      </c>
      <c r="AL1897">
        <v>-0.4</v>
      </c>
      <c r="AM1897">
        <v>26955</v>
      </c>
      <c r="AN1897">
        <v>36708</v>
      </c>
      <c r="AO1897">
        <v>4.0999999999999996</v>
      </c>
      <c r="AP1897">
        <v>0.6</v>
      </c>
      <c r="AQ1897">
        <v>3.3</v>
      </c>
      <c r="AR1897">
        <v>0</v>
      </c>
      <c r="AS1897">
        <v>2</v>
      </c>
      <c r="AT1897">
        <v>28.6</v>
      </c>
      <c r="AU1897">
        <v>7251514</v>
      </c>
      <c r="AV1897">
        <v>17121533</v>
      </c>
      <c r="AW1897">
        <v>6363051</v>
      </c>
      <c r="AX1897">
        <v>14048</v>
      </c>
      <c r="AY1897">
        <v>784291</v>
      </c>
      <c r="AZ1897">
        <v>956</v>
      </c>
      <c r="BA1897">
        <v>778.39</v>
      </c>
      <c r="BB1897">
        <v>600</v>
      </c>
    </row>
    <row r="1898" spans="1:54" x14ac:dyDescent="0.3">
      <c r="A1898">
        <v>36069</v>
      </c>
      <c r="B1898" t="s">
        <v>1773</v>
      </c>
      <c r="C1898" t="s">
        <v>963</v>
      </c>
      <c r="D1898">
        <v>109707</v>
      </c>
      <c r="E1898">
        <v>108105</v>
      </c>
      <c r="F1898">
        <v>1.5</v>
      </c>
      <c r="G1898">
        <v>107931</v>
      </c>
      <c r="H1898">
        <v>5</v>
      </c>
      <c r="I1898">
        <v>20.8</v>
      </c>
      <c r="J1898">
        <v>17.7</v>
      </c>
      <c r="K1898">
        <v>50.9</v>
      </c>
      <c r="L1898">
        <v>94</v>
      </c>
      <c r="M1898">
        <v>2.6</v>
      </c>
      <c r="N1898">
        <v>0.3</v>
      </c>
      <c r="O1898">
        <v>1.2</v>
      </c>
      <c r="P1898">
        <v>0</v>
      </c>
      <c r="Q1898">
        <v>1.8</v>
      </c>
      <c r="R1898">
        <v>4.3</v>
      </c>
      <c r="S1898">
        <v>90.6</v>
      </c>
      <c r="T1898">
        <v>85.4</v>
      </c>
      <c r="U1898">
        <v>3.6</v>
      </c>
      <c r="V1898">
        <v>6.4</v>
      </c>
      <c r="W1898">
        <v>91.8</v>
      </c>
      <c r="X1898">
        <v>31.7</v>
      </c>
      <c r="Y1898">
        <v>8978</v>
      </c>
      <c r="Z1898">
        <v>22.6</v>
      </c>
      <c r="AA1898">
        <v>49603</v>
      </c>
      <c r="AB1898">
        <v>73.7</v>
      </c>
      <c r="AC1898">
        <v>20.6</v>
      </c>
      <c r="AD1898">
        <v>138100</v>
      </c>
      <c r="AE1898">
        <v>43794</v>
      </c>
      <c r="AF1898">
        <v>2.39</v>
      </c>
      <c r="AG1898">
        <v>29904</v>
      </c>
      <c r="AH1898">
        <v>56479</v>
      </c>
      <c r="AI1898">
        <v>9.5</v>
      </c>
      <c r="AJ1898">
        <v>2844</v>
      </c>
      <c r="AK1898">
        <v>45004</v>
      </c>
      <c r="AL1898">
        <v>-0.8</v>
      </c>
      <c r="AM1898">
        <v>6739</v>
      </c>
      <c r="AN1898">
        <v>9275</v>
      </c>
      <c r="AO1898">
        <v>0</v>
      </c>
      <c r="AP1898">
        <v>0</v>
      </c>
      <c r="AQ1898">
        <v>2.2000000000000002</v>
      </c>
      <c r="AR1898">
        <v>0</v>
      </c>
      <c r="AS1898">
        <v>1.3</v>
      </c>
      <c r="AT1898">
        <v>28.9</v>
      </c>
      <c r="AU1898">
        <v>2097308</v>
      </c>
      <c r="AV1898">
        <v>536735</v>
      </c>
      <c r="AW1898">
        <v>1894245</v>
      </c>
      <c r="AX1898">
        <v>18243</v>
      </c>
      <c r="AY1898">
        <v>206314</v>
      </c>
      <c r="AZ1898">
        <v>323</v>
      </c>
      <c r="BA1898">
        <v>644.07000000000005</v>
      </c>
      <c r="BB1898">
        <v>167.6</v>
      </c>
    </row>
    <row r="1899" spans="1:54" x14ac:dyDescent="0.3">
      <c r="A1899">
        <v>36071</v>
      </c>
      <c r="B1899" t="s">
        <v>159</v>
      </c>
      <c r="C1899" t="s">
        <v>963</v>
      </c>
      <c r="D1899">
        <v>376099</v>
      </c>
      <c r="E1899">
        <v>372813</v>
      </c>
      <c r="F1899">
        <v>0.9</v>
      </c>
      <c r="G1899">
        <v>372813</v>
      </c>
      <c r="H1899">
        <v>6.5</v>
      </c>
      <c r="I1899">
        <v>26</v>
      </c>
      <c r="J1899">
        <v>12.6</v>
      </c>
      <c r="K1899">
        <v>50</v>
      </c>
      <c r="L1899">
        <v>81.8</v>
      </c>
      <c r="M1899">
        <v>11.8</v>
      </c>
      <c r="N1899">
        <v>0.8</v>
      </c>
      <c r="O1899">
        <v>2.8</v>
      </c>
      <c r="P1899">
        <v>0.1</v>
      </c>
      <c r="Q1899">
        <v>2.8</v>
      </c>
      <c r="R1899">
        <v>19.399999999999999</v>
      </c>
      <c r="S1899">
        <v>66.099999999999994</v>
      </c>
      <c r="T1899">
        <v>90.5</v>
      </c>
      <c r="U1899">
        <v>11.3</v>
      </c>
      <c r="V1899">
        <v>23.4</v>
      </c>
      <c r="W1899">
        <v>87.7</v>
      </c>
      <c r="X1899">
        <v>28.7</v>
      </c>
      <c r="Y1899">
        <v>22820</v>
      </c>
      <c r="Z1899">
        <v>33.299999999999997</v>
      </c>
      <c r="AA1899">
        <v>139669</v>
      </c>
      <c r="AB1899">
        <v>69.2</v>
      </c>
      <c r="AC1899">
        <v>29.1</v>
      </c>
      <c r="AD1899">
        <v>276900</v>
      </c>
      <c r="AE1899">
        <v>125317</v>
      </c>
      <c r="AF1899">
        <v>2.88</v>
      </c>
      <c r="AG1899">
        <v>30583</v>
      </c>
      <c r="AH1899">
        <v>70458</v>
      </c>
      <c r="AI1899">
        <v>12.4</v>
      </c>
      <c r="AJ1899">
        <v>9144</v>
      </c>
      <c r="AK1899">
        <v>110714</v>
      </c>
      <c r="AL1899">
        <v>2.1</v>
      </c>
      <c r="AM1899">
        <v>23743</v>
      </c>
      <c r="AN1899">
        <v>31562</v>
      </c>
      <c r="AO1899">
        <v>7.5</v>
      </c>
      <c r="AP1899">
        <v>0</v>
      </c>
      <c r="AQ1899">
        <v>3.6</v>
      </c>
      <c r="AR1899">
        <v>0</v>
      </c>
      <c r="AS1899">
        <v>7.2</v>
      </c>
      <c r="AT1899">
        <v>29.7</v>
      </c>
      <c r="AU1899">
        <v>2353505</v>
      </c>
      <c r="AV1899">
        <v>6859160</v>
      </c>
      <c r="AW1899">
        <v>5729216</v>
      </c>
      <c r="AX1899">
        <v>15228</v>
      </c>
      <c r="AY1899">
        <v>454721</v>
      </c>
      <c r="AZ1899">
        <v>916</v>
      </c>
      <c r="BA1899">
        <v>811.69</v>
      </c>
      <c r="BB1899">
        <v>459.3</v>
      </c>
    </row>
    <row r="1900" spans="1:54" x14ac:dyDescent="0.3">
      <c r="A1900">
        <v>36073</v>
      </c>
      <c r="B1900" t="s">
        <v>1774</v>
      </c>
      <c r="C1900" t="s">
        <v>963</v>
      </c>
      <c r="D1900">
        <v>41984</v>
      </c>
      <c r="E1900">
        <v>42883</v>
      </c>
      <c r="F1900">
        <v>-2.1</v>
      </c>
      <c r="G1900">
        <v>42883</v>
      </c>
      <c r="H1900">
        <v>4.9000000000000004</v>
      </c>
      <c r="I1900">
        <v>20.2</v>
      </c>
      <c r="J1900">
        <v>16.2</v>
      </c>
      <c r="K1900">
        <v>50.3</v>
      </c>
      <c r="L1900">
        <v>90</v>
      </c>
      <c r="M1900">
        <v>6.7</v>
      </c>
      <c r="N1900">
        <v>0.8</v>
      </c>
      <c r="O1900">
        <v>0.5</v>
      </c>
      <c r="P1900">
        <v>0</v>
      </c>
      <c r="Q1900">
        <v>1.9</v>
      </c>
      <c r="R1900">
        <v>4.7</v>
      </c>
      <c r="S1900">
        <v>86.4</v>
      </c>
      <c r="T1900">
        <v>85.3</v>
      </c>
      <c r="U1900">
        <v>3.5</v>
      </c>
      <c r="V1900">
        <v>6.8</v>
      </c>
      <c r="W1900">
        <v>85.5</v>
      </c>
      <c r="X1900">
        <v>16.399999999999999</v>
      </c>
      <c r="Y1900">
        <v>3376</v>
      </c>
      <c r="Z1900">
        <v>24.9</v>
      </c>
      <c r="AA1900">
        <v>18475</v>
      </c>
      <c r="AB1900">
        <v>77.400000000000006</v>
      </c>
      <c r="AC1900">
        <v>17.399999999999999</v>
      </c>
      <c r="AD1900">
        <v>91100</v>
      </c>
      <c r="AE1900">
        <v>15725</v>
      </c>
      <c r="AF1900">
        <v>2.5099999999999998</v>
      </c>
      <c r="AG1900">
        <v>22255</v>
      </c>
      <c r="AH1900">
        <v>48502</v>
      </c>
      <c r="AI1900">
        <v>13.4</v>
      </c>
      <c r="AJ1900">
        <v>646</v>
      </c>
      <c r="AK1900">
        <v>8024</v>
      </c>
      <c r="AL1900">
        <v>-7.2</v>
      </c>
      <c r="AM1900">
        <v>1802</v>
      </c>
      <c r="AN1900">
        <v>2965</v>
      </c>
      <c r="AO1900">
        <v>0</v>
      </c>
      <c r="AP1900">
        <v>0</v>
      </c>
      <c r="AQ1900">
        <v>0</v>
      </c>
      <c r="AR1900">
        <v>0</v>
      </c>
      <c r="AS1900">
        <v>0</v>
      </c>
      <c r="AT1900">
        <v>25.5</v>
      </c>
      <c r="AU1900">
        <v>465198</v>
      </c>
      <c r="AV1900">
        <v>88554</v>
      </c>
      <c r="AW1900">
        <v>262619</v>
      </c>
      <c r="AX1900">
        <v>6198</v>
      </c>
      <c r="AY1900">
        <v>21341</v>
      </c>
      <c r="AZ1900">
        <v>27</v>
      </c>
      <c r="BA1900">
        <v>391.26</v>
      </c>
      <c r="BB1900">
        <v>109.6</v>
      </c>
    </row>
    <row r="1901" spans="1:54" x14ac:dyDescent="0.3">
      <c r="A1901">
        <v>36075</v>
      </c>
      <c r="B1901" t="s">
        <v>1775</v>
      </c>
      <c r="C1901" t="s">
        <v>963</v>
      </c>
      <c r="D1901">
        <v>120913</v>
      </c>
      <c r="E1901">
        <v>122107</v>
      </c>
      <c r="F1901">
        <v>-1</v>
      </c>
      <c r="G1901">
        <v>122109</v>
      </c>
      <c r="H1901">
        <v>5.5</v>
      </c>
      <c r="I1901">
        <v>21.6</v>
      </c>
      <c r="J1901">
        <v>14.5</v>
      </c>
      <c r="K1901">
        <v>50</v>
      </c>
      <c r="L1901">
        <v>96.3</v>
      </c>
      <c r="M1901">
        <v>1.1000000000000001</v>
      </c>
      <c r="N1901">
        <v>0.5</v>
      </c>
      <c r="O1901">
        <v>0.7</v>
      </c>
      <c r="P1901">
        <v>0</v>
      </c>
      <c r="Q1901">
        <v>1.3</v>
      </c>
      <c r="R1901">
        <v>2.2999999999999998</v>
      </c>
      <c r="S1901">
        <v>94.4</v>
      </c>
      <c r="T1901">
        <v>85.8</v>
      </c>
      <c r="U1901">
        <v>2.1</v>
      </c>
      <c r="V1901">
        <v>4.2</v>
      </c>
      <c r="W1901">
        <v>86.4</v>
      </c>
      <c r="X1901">
        <v>17.2</v>
      </c>
      <c r="Y1901">
        <v>9170</v>
      </c>
      <c r="Z1901">
        <v>23.9</v>
      </c>
      <c r="AA1901">
        <v>53694</v>
      </c>
      <c r="AB1901">
        <v>72.400000000000006</v>
      </c>
      <c r="AC1901">
        <v>16.600000000000001</v>
      </c>
      <c r="AD1901">
        <v>93000</v>
      </c>
      <c r="AE1901">
        <v>45325</v>
      </c>
      <c r="AF1901">
        <v>2.57</v>
      </c>
      <c r="AG1901">
        <v>23126</v>
      </c>
      <c r="AH1901">
        <v>48051</v>
      </c>
      <c r="AI1901">
        <v>17.399999999999999</v>
      </c>
      <c r="AJ1901">
        <v>2112</v>
      </c>
      <c r="AK1901">
        <v>23568</v>
      </c>
      <c r="AL1901">
        <v>-1.8</v>
      </c>
      <c r="AM1901">
        <v>5428</v>
      </c>
      <c r="AN1901">
        <v>7192</v>
      </c>
      <c r="AO1901">
        <v>0</v>
      </c>
      <c r="AP1901">
        <v>0</v>
      </c>
      <c r="AQ1901">
        <v>0</v>
      </c>
      <c r="AR1901">
        <v>0</v>
      </c>
      <c r="AS1901">
        <v>0</v>
      </c>
      <c r="AT1901">
        <v>32.700000000000003</v>
      </c>
      <c r="AU1901">
        <v>2441281</v>
      </c>
      <c r="AV1901">
        <v>210796</v>
      </c>
      <c r="AW1901">
        <v>994135</v>
      </c>
      <c r="AX1901">
        <v>8186</v>
      </c>
      <c r="AY1901">
        <v>128074</v>
      </c>
      <c r="AZ1901">
        <v>125</v>
      </c>
      <c r="BA1901">
        <v>951.65</v>
      </c>
      <c r="BB1901">
        <v>128.30000000000001</v>
      </c>
    </row>
    <row r="1902" spans="1:54" x14ac:dyDescent="0.3">
      <c r="A1902">
        <v>36077</v>
      </c>
      <c r="B1902" t="s">
        <v>1574</v>
      </c>
      <c r="C1902" t="s">
        <v>963</v>
      </c>
      <c r="D1902">
        <v>61128</v>
      </c>
      <c r="E1902">
        <v>62253</v>
      </c>
      <c r="F1902">
        <v>-1.8</v>
      </c>
      <c r="G1902">
        <v>62259</v>
      </c>
      <c r="H1902">
        <v>4.0999999999999996</v>
      </c>
      <c r="I1902">
        <v>16.7</v>
      </c>
      <c r="J1902">
        <v>18.600000000000001</v>
      </c>
      <c r="K1902">
        <v>51.4</v>
      </c>
      <c r="L1902">
        <v>94.5</v>
      </c>
      <c r="M1902">
        <v>2.2000000000000002</v>
      </c>
      <c r="N1902">
        <v>0.2</v>
      </c>
      <c r="O1902">
        <v>1.4</v>
      </c>
      <c r="P1902">
        <v>0.1</v>
      </c>
      <c r="Q1902">
        <v>1.6</v>
      </c>
      <c r="R1902">
        <v>3.5</v>
      </c>
      <c r="S1902">
        <v>91.7</v>
      </c>
      <c r="T1902">
        <v>83.8</v>
      </c>
      <c r="U1902">
        <v>3.4</v>
      </c>
      <c r="V1902">
        <v>5.7</v>
      </c>
      <c r="W1902">
        <v>89.6</v>
      </c>
      <c r="X1902">
        <v>26.8</v>
      </c>
      <c r="Y1902">
        <v>5337</v>
      </c>
      <c r="Z1902">
        <v>21.7</v>
      </c>
      <c r="AA1902">
        <v>30613</v>
      </c>
      <c r="AB1902">
        <v>73.3</v>
      </c>
      <c r="AC1902">
        <v>16.2</v>
      </c>
      <c r="AD1902">
        <v>137900</v>
      </c>
      <c r="AE1902">
        <v>24078</v>
      </c>
      <c r="AF1902">
        <v>2.36</v>
      </c>
      <c r="AG1902">
        <v>24165</v>
      </c>
      <c r="AH1902">
        <v>47765</v>
      </c>
      <c r="AI1902">
        <v>15.5</v>
      </c>
      <c r="AJ1902">
        <v>1439</v>
      </c>
      <c r="AK1902">
        <v>19113</v>
      </c>
      <c r="AL1902">
        <v>-0.5</v>
      </c>
      <c r="AM1902">
        <v>4268</v>
      </c>
      <c r="AN1902">
        <v>5715</v>
      </c>
      <c r="AO1902">
        <v>0</v>
      </c>
      <c r="AP1902">
        <v>0</v>
      </c>
      <c r="AQ1902">
        <v>0</v>
      </c>
      <c r="AR1902">
        <v>0</v>
      </c>
      <c r="AS1902">
        <v>0</v>
      </c>
      <c r="AT1902">
        <v>27.2</v>
      </c>
      <c r="AU1902">
        <v>177758</v>
      </c>
      <c r="AV1902">
        <v>0</v>
      </c>
      <c r="AW1902">
        <v>932374</v>
      </c>
      <c r="AX1902">
        <v>14991</v>
      </c>
      <c r="AY1902">
        <v>121733</v>
      </c>
      <c r="AZ1902">
        <v>181</v>
      </c>
      <c r="BA1902">
        <v>1001.7</v>
      </c>
      <c r="BB1902">
        <v>62.2</v>
      </c>
    </row>
    <row r="1903" spans="1:54" x14ac:dyDescent="0.3">
      <c r="A1903">
        <v>36079</v>
      </c>
      <c r="B1903" t="s">
        <v>591</v>
      </c>
      <c r="C1903" t="s">
        <v>963</v>
      </c>
      <c r="D1903">
        <v>99487</v>
      </c>
      <c r="E1903">
        <v>99750</v>
      </c>
      <c r="F1903">
        <v>-0.3</v>
      </c>
      <c r="G1903">
        <v>99710</v>
      </c>
      <c r="H1903">
        <v>4.5</v>
      </c>
      <c r="I1903">
        <v>21.4</v>
      </c>
      <c r="J1903">
        <v>14.8</v>
      </c>
      <c r="K1903">
        <v>50.2</v>
      </c>
      <c r="L1903">
        <v>92.3</v>
      </c>
      <c r="M1903">
        <v>3.2</v>
      </c>
      <c r="N1903">
        <v>0.3</v>
      </c>
      <c r="O1903">
        <v>2.4</v>
      </c>
      <c r="P1903">
        <v>0.1</v>
      </c>
      <c r="Q1903">
        <v>1.8</v>
      </c>
      <c r="R1903">
        <v>13</v>
      </c>
      <c r="S1903">
        <v>80.8</v>
      </c>
      <c r="T1903">
        <v>93.5</v>
      </c>
      <c r="U1903">
        <v>12.3</v>
      </c>
      <c r="V1903">
        <v>18.5</v>
      </c>
      <c r="W1903">
        <v>92.2</v>
      </c>
      <c r="X1903">
        <v>38.4</v>
      </c>
      <c r="Y1903">
        <v>5047</v>
      </c>
      <c r="Z1903">
        <v>38.6</v>
      </c>
      <c r="AA1903">
        <v>38320</v>
      </c>
      <c r="AB1903">
        <v>83.1</v>
      </c>
      <c r="AC1903">
        <v>15.2</v>
      </c>
      <c r="AD1903">
        <v>372200</v>
      </c>
      <c r="AE1903">
        <v>34496</v>
      </c>
      <c r="AF1903">
        <v>2.82</v>
      </c>
      <c r="AG1903">
        <v>40309</v>
      </c>
      <c r="AH1903">
        <v>95117</v>
      </c>
      <c r="AI1903">
        <v>5.8</v>
      </c>
      <c r="AJ1903">
        <v>2824</v>
      </c>
      <c r="AK1903">
        <v>19914</v>
      </c>
      <c r="AL1903">
        <v>-2.9</v>
      </c>
      <c r="AM1903">
        <v>8809</v>
      </c>
      <c r="AN1903">
        <v>11542</v>
      </c>
      <c r="AO1903">
        <v>5.0999999999999996</v>
      </c>
      <c r="AP1903">
        <v>0</v>
      </c>
      <c r="AQ1903">
        <v>1.9</v>
      </c>
      <c r="AR1903">
        <v>0</v>
      </c>
      <c r="AS1903">
        <v>6.2</v>
      </c>
      <c r="AT1903">
        <v>27.6</v>
      </c>
      <c r="AU1903">
        <v>0</v>
      </c>
      <c r="AV1903">
        <v>504685</v>
      </c>
      <c r="AW1903">
        <v>922315</v>
      </c>
      <c r="AX1903">
        <v>9315</v>
      </c>
      <c r="AY1903">
        <v>94449</v>
      </c>
      <c r="AZ1903">
        <v>85</v>
      </c>
      <c r="BA1903">
        <v>230.31</v>
      </c>
      <c r="BB1903">
        <v>432.9</v>
      </c>
    </row>
    <row r="1904" spans="1:54" x14ac:dyDescent="0.3">
      <c r="A1904">
        <v>36081</v>
      </c>
      <c r="B1904" t="s">
        <v>1776</v>
      </c>
      <c r="C1904" t="s">
        <v>963</v>
      </c>
      <c r="D1904">
        <v>2321580</v>
      </c>
      <c r="E1904">
        <v>2230539</v>
      </c>
      <c r="F1904">
        <v>4.0999999999999996</v>
      </c>
      <c r="G1904">
        <v>2230722</v>
      </c>
      <c r="H1904">
        <v>6.3</v>
      </c>
      <c r="I1904">
        <v>20.399999999999999</v>
      </c>
      <c r="J1904">
        <v>13.6</v>
      </c>
      <c r="K1904">
        <v>51.5</v>
      </c>
      <c r="L1904">
        <v>49.1</v>
      </c>
      <c r="M1904">
        <v>20.8</v>
      </c>
      <c r="N1904">
        <v>1.3</v>
      </c>
      <c r="O1904">
        <v>25.8</v>
      </c>
      <c r="P1904">
        <v>0.2</v>
      </c>
      <c r="Q1904">
        <v>2.8</v>
      </c>
      <c r="R1904">
        <v>28</v>
      </c>
      <c r="S1904">
        <v>26.2</v>
      </c>
      <c r="T1904">
        <v>90.1</v>
      </c>
      <c r="U1904">
        <v>47.8</v>
      </c>
      <c r="V1904">
        <v>56.5</v>
      </c>
      <c r="W1904">
        <v>80.099999999999994</v>
      </c>
      <c r="X1904">
        <v>30</v>
      </c>
      <c r="Y1904">
        <v>56402</v>
      </c>
      <c r="Z1904">
        <v>41.9</v>
      </c>
      <c r="AA1904">
        <v>847706</v>
      </c>
      <c r="AB1904">
        <v>44.2</v>
      </c>
      <c r="AC1904">
        <v>71.599999999999994</v>
      </c>
      <c r="AD1904">
        <v>450900</v>
      </c>
      <c r="AE1904">
        <v>778630</v>
      </c>
      <c r="AF1904">
        <v>2.86</v>
      </c>
      <c r="AG1904">
        <v>26495</v>
      </c>
      <c r="AH1904">
        <v>57001</v>
      </c>
      <c r="AI1904">
        <v>15</v>
      </c>
      <c r="AJ1904">
        <v>46506</v>
      </c>
      <c r="AK1904">
        <v>517577</v>
      </c>
      <c r="AL1904">
        <v>2.2000000000000002</v>
      </c>
      <c r="AM1904">
        <v>229249</v>
      </c>
      <c r="AN1904">
        <v>236900</v>
      </c>
      <c r="AO1904">
        <v>14.4</v>
      </c>
      <c r="AP1904">
        <v>1</v>
      </c>
      <c r="AQ1904">
        <v>29</v>
      </c>
      <c r="AR1904">
        <v>0</v>
      </c>
      <c r="AS1904">
        <v>16.3</v>
      </c>
      <c r="AT1904">
        <v>29.6</v>
      </c>
      <c r="AU1904">
        <v>5654377</v>
      </c>
      <c r="AV1904">
        <v>15308450</v>
      </c>
      <c r="AW1904">
        <v>14587146</v>
      </c>
      <c r="AX1904">
        <v>6404</v>
      </c>
      <c r="AY1904">
        <v>2223352</v>
      </c>
      <c r="AZ1904">
        <v>4900</v>
      </c>
      <c r="BA1904">
        <v>108.53</v>
      </c>
      <c r="BB1904">
        <v>20553.599999999999</v>
      </c>
    </row>
    <row r="1905" spans="1:54" x14ac:dyDescent="0.3">
      <c r="A1905">
        <v>36083</v>
      </c>
      <c r="B1905" t="s">
        <v>1777</v>
      </c>
      <c r="C1905" t="s">
        <v>963</v>
      </c>
      <c r="D1905">
        <v>159774</v>
      </c>
      <c r="E1905">
        <v>159427</v>
      </c>
      <c r="F1905">
        <v>0.2</v>
      </c>
      <c r="G1905">
        <v>159429</v>
      </c>
      <c r="H1905">
        <v>5.3</v>
      </c>
      <c r="I1905">
        <v>20.2</v>
      </c>
      <c r="J1905">
        <v>15.2</v>
      </c>
      <c r="K1905">
        <v>50.6</v>
      </c>
      <c r="L1905">
        <v>87.5</v>
      </c>
      <c r="M1905">
        <v>7.3</v>
      </c>
      <c r="N1905">
        <v>0.3</v>
      </c>
      <c r="O1905">
        <v>2.5</v>
      </c>
      <c r="P1905">
        <v>0</v>
      </c>
      <c r="Q1905">
        <v>2.4</v>
      </c>
      <c r="R1905">
        <v>4.5</v>
      </c>
      <c r="S1905">
        <v>84.3</v>
      </c>
      <c r="T1905">
        <v>86.2</v>
      </c>
      <c r="U1905">
        <v>5.0999999999999996</v>
      </c>
      <c r="V1905">
        <v>6.7</v>
      </c>
      <c r="W1905">
        <v>90.3</v>
      </c>
      <c r="X1905">
        <v>28.6</v>
      </c>
      <c r="Y1905">
        <v>11424</v>
      </c>
      <c r="Z1905">
        <v>22.7</v>
      </c>
      <c r="AA1905">
        <v>71808</v>
      </c>
      <c r="AB1905">
        <v>65.7</v>
      </c>
      <c r="AC1905">
        <v>36</v>
      </c>
      <c r="AD1905">
        <v>178200</v>
      </c>
      <c r="AE1905">
        <v>64242</v>
      </c>
      <c r="AF1905">
        <v>2.39</v>
      </c>
      <c r="AG1905">
        <v>29987</v>
      </c>
      <c r="AH1905">
        <v>59432</v>
      </c>
      <c r="AI1905">
        <v>13.2</v>
      </c>
      <c r="AJ1905">
        <v>2985</v>
      </c>
      <c r="AK1905">
        <v>42626</v>
      </c>
      <c r="AL1905">
        <v>1.5</v>
      </c>
      <c r="AM1905">
        <v>8673</v>
      </c>
      <c r="AN1905">
        <v>10659</v>
      </c>
      <c r="AO1905">
        <v>2.7</v>
      </c>
      <c r="AP1905">
        <v>0</v>
      </c>
      <c r="AQ1905">
        <v>2.8</v>
      </c>
      <c r="AR1905">
        <v>0</v>
      </c>
      <c r="AS1905">
        <v>1.6</v>
      </c>
      <c r="AT1905">
        <v>30.5</v>
      </c>
      <c r="AU1905">
        <v>0</v>
      </c>
      <c r="AV1905">
        <v>1387692</v>
      </c>
      <c r="AW1905">
        <v>1384387</v>
      </c>
      <c r="AX1905">
        <v>8915</v>
      </c>
      <c r="AY1905">
        <v>171796</v>
      </c>
      <c r="AZ1905">
        <v>241</v>
      </c>
      <c r="BA1905">
        <v>652.42999999999995</v>
      </c>
      <c r="BB1905">
        <v>244.4</v>
      </c>
    </row>
    <row r="1906" spans="1:54" x14ac:dyDescent="0.3">
      <c r="A1906">
        <v>36085</v>
      </c>
      <c r="B1906" t="s">
        <v>420</v>
      </c>
      <c r="C1906" t="s">
        <v>963</v>
      </c>
      <c r="D1906">
        <v>473279</v>
      </c>
      <c r="E1906">
        <v>468730</v>
      </c>
      <c r="F1906">
        <v>1</v>
      </c>
      <c r="G1906">
        <v>468730</v>
      </c>
      <c r="H1906">
        <v>5.8</v>
      </c>
      <c r="I1906">
        <v>22.2</v>
      </c>
      <c r="J1906">
        <v>14.6</v>
      </c>
      <c r="K1906">
        <v>51.6</v>
      </c>
      <c r="L1906">
        <v>77.099999999999994</v>
      </c>
      <c r="M1906">
        <v>11.9</v>
      </c>
      <c r="N1906">
        <v>0.6</v>
      </c>
      <c r="O1906">
        <v>8.3000000000000007</v>
      </c>
      <c r="P1906">
        <v>0.1</v>
      </c>
      <c r="Q1906">
        <v>2</v>
      </c>
      <c r="R1906">
        <v>18.100000000000001</v>
      </c>
      <c r="S1906">
        <v>62.6</v>
      </c>
      <c r="T1906">
        <v>93.9</v>
      </c>
      <c r="U1906">
        <v>21.2</v>
      </c>
      <c r="V1906">
        <v>30.3</v>
      </c>
      <c r="W1906">
        <v>88</v>
      </c>
      <c r="X1906">
        <v>29.7</v>
      </c>
      <c r="Y1906">
        <v>19802</v>
      </c>
      <c r="Z1906">
        <v>41.7</v>
      </c>
      <c r="AA1906">
        <v>178570</v>
      </c>
      <c r="AB1906">
        <v>68.599999999999994</v>
      </c>
      <c r="AC1906">
        <v>41</v>
      </c>
      <c r="AD1906">
        <v>441000</v>
      </c>
      <c r="AE1906">
        <v>164609</v>
      </c>
      <c r="AF1906">
        <v>2.8</v>
      </c>
      <c r="AG1906">
        <v>31823</v>
      </c>
      <c r="AH1906">
        <v>72569</v>
      </c>
      <c r="AI1906">
        <v>11.9</v>
      </c>
      <c r="AJ1906">
        <v>8929</v>
      </c>
      <c r="AK1906">
        <v>94961</v>
      </c>
      <c r="AL1906">
        <v>2.5</v>
      </c>
      <c r="AM1906">
        <v>33359</v>
      </c>
      <c r="AN1906">
        <v>37844</v>
      </c>
      <c r="AO1906">
        <v>7.3</v>
      </c>
      <c r="AP1906">
        <v>0.4</v>
      </c>
      <c r="AQ1906">
        <v>0</v>
      </c>
      <c r="AR1906">
        <v>0</v>
      </c>
      <c r="AS1906">
        <v>0</v>
      </c>
      <c r="AT1906">
        <v>29</v>
      </c>
      <c r="AU1906">
        <v>0</v>
      </c>
      <c r="AV1906">
        <v>1320074</v>
      </c>
      <c r="AW1906">
        <v>3850133</v>
      </c>
      <c r="AX1906">
        <v>7974</v>
      </c>
      <c r="AY1906">
        <v>401558</v>
      </c>
      <c r="AZ1906">
        <v>712</v>
      </c>
      <c r="BA1906">
        <v>58.37</v>
      </c>
      <c r="BB1906">
        <v>8030.3</v>
      </c>
    </row>
    <row r="1907" spans="1:54" x14ac:dyDescent="0.3">
      <c r="A1907">
        <v>36087</v>
      </c>
      <c r="B1907" t="s">
        <v>1778</v>
      </c>
      <c r="C1907" t="s">
        <v>963</v>
      </c>
      <c r="D1907">
        <v>323866</v>
      </c>
      <c r="E1907">
        <v>311687</v>
      </c>
      <c r="F1907">
        <v>3.9</v>
      </c>
      <c r="G1907">
        <v>311687</v>
      </c>
      <c r="H1907">
        <v>7.5</v>
      </c>
      <c r="I1907">
        <v>27.7</v>
      </c>
      <c r="J1907">
        <v>14.8</v>
      </c>
      <c r="K1907">
        <v>51</v>
      </c>
      <c r="L1907">
        <v>77.7</v>
      </c>
      <c r="M1907">
        <v>13.1</v>
      </c>
      <c r="N1907">
        <v>0.5</v>
      </c>
      <c r="O1907">
        <v>6.7</v>
      </c>
      <c r="P1907">
        <v>0.1</v>
      </c>
      <c r="Q1907">
        <v>1.9</v>
      </c>
      <c r="R1907">
        <v>17.100000000000001</v>
      </c>
      <c r="S1907">
        <v>63.4</v>
      </c>
      <c r="T1907">
        <v>92.6</v>
      </c>
      <c r="U1907">
        <v>22</v>
      </c>
      <c r="V1907">
        <v>37.299999999999997</v>
      </c>
      <c r="W1907">
        <v>87.5</v>
      </c>
      <c r="X1907">
        <v>40.4</v>
      </c>
      <c r="Y1907">
        <v>11742</v>
      </c>
      <c r="Z1907">
        <v>30.2</v>
      </c>
      <c r="AA1907">
        <v>104525</v>
      </c>
      <c r="AB1907">
        <v>69.900000000000006</v>
      </c>
      <c r="AC1907">
        <v>32.6</v>
      </c>
      <c r="AD1907">
        <v>435300</v>
      </c>
      <c r="AE1907">
        <v>98326</v>
      </c>
      <c r="AF1907">
        <v>3.13</v>
      </c>
      <c r="AG1907">
        <v>34591</v>
      </c>
      <c r="AH1907">
        <v>84951</v>
      </c>
      <c r="AI1907">
        <v>13.6</v>
      </c>
      <c r="AJ1907">
        <v>9425</v>
      </c>
      <c r="AK1907">
        <v>103462</v>
      </c>
      <c r="AL1907">
        <v>2.8</v>
      </c>
      <c r="AM1907">
        <v>25962</v>
      </c>
      <c r="AN1907">
        <v>32878</v>
      </c>
      <c r="AO1907">
        <v>7.3</v>
      </c>
      <c r="AP1907">
        <v>0</v>
      </c>
      <c r="AQ1907">
        <v>6.5</v>
      </c>
      <c r="AR1907">
        <v>0</v>
      </c>
      <c r="AS1907">
        <v>6.8</v>
      </c>
      <c r="AT1907">
        <v>26.4</v>
      </c>
      <c r="AU1907">
        <v>13670426</v>
      </c>
      <c r="AV1907">
        <v>3228168</v>
      </c>
      <c r="AW1907">
        <v>3866839</v>
      </c>
      <c r="AX1907">
        <v>13019</v>
      </c>
      <c r="AY1907">
        <v>435305</v>
      </c>
      <c r="AZ1907">
        <v>483</v>
      </c>
      <c r="BA1907">
        <v>173.55</v>
      </c>
      <c r="BB1907">
        <v>1795.9</v>
      </c>
    </row>
    <row r="1908" spans="1:54" x14ac:dyDescent="0.3">
      <c r="A1908">
        <v>36089</v>
      </c>
      <c r="B1908" t="s">
        <v>1779</v>
      </c>
      <c r="C1908" t="s">
        <v>963</v>
      </c>
      <c r="D1908">
        <v>111400</v>
      </c>
      <c r="E1908">
        <v>111944</v>
      </c>
      <c r="F1908">
        <v>-0.5</v>
      </c>
      <c r="G1908">
        <v>111944</v>
      </c>
      <c r="H1908">
        <v>5.5</v>
      </c>
      <c r="I1908">
        <v>20.7</v>
      </c>
      <c r="J1908">
        <v>15.3</v>
      </c>
      <c r="K1908">
        <v>49.1</v>
      </c>
      <c r="L1908">
        <v>93.8</v>
      </c>
      <c r="M1908">
        <v>2.5</v>
      </c>
      <c r="N1908">
        <v>1</v>
      </c>
      <c r="O1908">
        <v>1.2</v>
      </c>
      <c r="P1908">
        <v>0.1</v>
      </c>
      <c r="Q1908">
        <v>1.4</v>
      </c>
      <c r="R1908">
        <v>2.2000000000000002</v>
      </c>
      <c r="S1908">
        <v>92.2</v>
      </c>
      <c r="T1908">
        <v>82.4</v>
      </c>
      <c r="U1908">
        <v>4</v>
      </c>
      <c r="V1908">
        <v>7.2</v>
      </c>
      <c r="W1908">
        <v>87.1</v>
      </c>
      <c r="X1908">
        <v>20.399999999999999</v>
      </c>
      <c r="Y1908">
        <v>8064</v>
      </c>
      <c r="Z1908">
        <v>20.2</v>
      </c>
      <c r="AA1908">
        <v>52229</v>
      </c>
      <c r="AB1908">
        <v>70.8</v>
      </c>
      <c r="AC1908">
        <v>17.2</v>
      </c>
      <c r="AD1908">
        <v>84400</v>
      </c>
      <c r="AE1908">
        <v>41839</v>
      </c>
      <c r="AF1908">
        <v>2.39</v>
      </c>
      <c r="AG1908">
        <v>22198</v>
      </c>
      <c r="AH1908">
        <v>43647</v>
      </c>
      <c r="AI1908">
        <v>19.600000000000001</v>
      </c>
      <c r="AJ1908">
        <v>1973</v>
      </c>
      <c r="AK1908">
        <v>26862</v>
      </c>
      <c r="AL1908">
        <v>1.6</v>
      </c>
      <c r="AM1908">
        <v>4951</v>
      </c>
      <c r="AN1908">
        <v>6957</v>
      </c>
      <c r="AO1908">
        <v>0</v>
      </c>
      <c r="AP1908">
        <v>0</v>
      </c>
      <c r="AQ1908">
        <v>0</v>
      </c>
      <c r="AR1908">
        <v>0</v>
      </c>
      <c r="AS1908">
        <v>0</v>
      </c>
      <c r="AT1908">
        <v>0</v>
      </c>
      <c r="AU1908">
        <v>2141635</v>
      </c>
      <c r="AV1908">
        <v>116095</v>
      </c>
      <c r="AW1908">
        <v>1238804</v>
      </c>
      <c r="AX1908">
        <v>11304</v>
      </c>
      <c r="AY1908">
        <v>116630</v>
      </c>
      <c r="AZ1908">
        <v>172</v>
      </c>
      <c r="BA1908">
        <v>2680.38</v>
      </c>
      <c r="BB1908">
        <v>41.8</v>
      </c>
    </row>
    <row r="1909" spans="1:54" x14ac:dyDescent="0.3">
      <c r="A1909">
        <v>36091</v>
      </c>
      <c r="B1909" t="s">
        <v>1780</v>
      </c>
      <c r="C1909" t="s">
        <v>963</v>
      </c>
      <c r="D1909">
        <v>224921</v>
      </c>
      <c r="E1909">
        <v>219613</v>
      </c>
      <c r="F1909">
        <v>2.4</v>
      </c>
      <c r="G1909">
        <v>219607</v>
      </c>
      <c r="H1909">
        <v>5.0999999999999996</v>
      </c>
      <c r="I1909">
        <v>21.1</v>
      </c>
      <c r="J1909">
        <v>15.9</v>
      </c>
      <c r="K1909">
        <v>50.6</v>
      </c>
      <c r="L1909">
        <v>93.9</v>
      </c>
      <c r="M1909">
        <v>1.8</v>
      </c>
      <c r="N1909">
        <v>0.2</v>
      </c>
      <c r="O1909">
        <v>2.4</v>
      </c>
      <c r="P1909">
        <v>0</v>
      </c>
      <c r="Q1909">
        <v>1.6</v>
      </c>
      <c r="R1909">
        <v>2.9</v>
      </c>
      <c r="S1909">
        <v>91.4</v>
      </c>
      <c r="T1909">
        <v>89</v>
      </c>
      <c r="U1909">
        <v>4.5999999999999996</v>
      </c>
      <c r="V1909">
        <v>6.3</v>
      </c>
      <c r="W1909">
        <v>93.4</v>
      </c>
      <c r="X1909">
        <v>37.1</v>
      </c>
      <c r="Y1909">
        <v>16746</v>
      </c>
      <c r="Z1909">
        <v>24.5</v>
      </c>
      <c r="AA1909">
        <v>101819</v>
      </c>
      <c r="AB1909">
        <v>71.900000000000006</v>
      </c>
      <c r="AC1909">
        <v>23.9</v>
      </c>
      <c r="AD1909">
        <v>230700</v>
      </c>
      <c r="AE1909">
        <v>88460</v>
      </c>
      <c r="AF1909">
        <v>2.4500000000000002</v>
      </c>
      <c r="AG1909">
        <v>35176</v>
      </c>
      <c r="AH1909">
        <v>69826</v>
      </c>
      <c r="AI1909">
        <v>6.5</v>
      </c>
      <c r="AJ1909">
        <v>5124</v>
      </c>
      <c r="AK1909">
        <v>65942</v>
      </c>
      <c r="AL1909">
        <v>4.3</v>
      </c>
      <c r="AM1909">
        <v>14938</v>
      </c>
      <c r="AN1909">
        <v>18851</v>
      </c>
      <c r="AO1909">
        <v>1</v>
      </c>
      <c r="AP1909">
        <v>0.2</v>
      </c>
      <c r="AQ1909">
        <v>0</v>
      </c>
      <c r="AR1909">
        <v>0</v>
      </c>
      <c r="AS1909">
        <v>0</v>
      </c>
      <c r="AT1909">
        <v>28.5</v>
      </c>
      <c r="AU1909">
        <v>1783567</v>
      </c>
      <c r="AV1909">
        <v>2239396</v>
      </c>
      <c r="AW1909">
        <v>4506435</v>
      </c>
      <c r="AX1909">
        <v>20838</v>
      </c>
      <c r="AY1909">
        <v>333539</v>
      </c>
      <c r="AZ1909">
        <v>969</v>
      </c>
      <c r="BA1909">
        <v>809.98</v>
      </c>
      <c r="BB1909">
        <v>271.10000000000002</v>
      </c>
    </row>
    <row r="1910" spans="1:54" x14ac:dyDescent="0.3">
      <c r="A1910">
        <v>36093</v>
      </c>
      <c r="B1910" t="s">
        <v>1781</v>
      </c>
      <c r="C1910" t="s">
        <v>963</v>
      </c>
      <c r="D1910">
        <v>155735</v>
      </c>
      <c r="E1910">
        <v>154725</v>
      </c>
      <c r="F1910">
        <v>0.7</v>
      </c>
      <c r="G1910">
        <v>154727</v>
      </c>
      <c r="H1910">
        <v>6</v>
      </c>
      <c r="I1910">
        <v>22.2</v>
      </c>
      <c r="J1910">
        <v>15.6</v>
      </c>
      <c r="K1910">
        <v>51.3</v>
      </c>
      <c r="L1910">
        <v>79.8</v>
      </c>
      <c r="M1910">
        <v>11.3</v>
      </c>
      <c r="N1910">
        <v>0.7</v>
      </c>
      <c r="O1910">
        <v>4.5</v>
      </c>
      <c r="P1910">
        <v>0.2</v>
      </c>
      <c r="Q1910">
        <v>3.5</v>
      </c>
      <c r="R1910">
        <v>6.6</v>
      </c>
      <c r="S1910">
        <v>75.400000000000006</v>
      </c>
      <c r="T1910">
        <v>90.3</v>
      </c>
      <c r="U1910">
        <v>8.6</v>
      </c>
      <c r="V1910">
        <v>9.9</v>
      </c>
      <c r="W1910">
        <v>90.4</v>
      </c>
      <c r="X1910">
        <v>29</v>
      </c>
      <c r="Y1910">
        <v>10946</v>
      </c>
      <c r="Z1910">
        <v>22.6</v>
      </c>
      <c r="AA1910">
        <v>68122</v>
      </c>
      <c r="AB1910">
        <v>67.2</v>
      </c>
      <c r="AC1910">
        <v>38</v>
      </c>
      <c r="AD1910">
        <v>166500</v>
      </c>
      <c r="AE1910">
        <v>58059</v>
      </c>
      <c r="AF1910">
        <v>2.59</v>
      </c>
      <c r="AG1910">
        <v>28319</v>
      </c>
      <c r="AH1910">
        <v>56061</v>
      </c>
      <c r="AI1910">
        <v>12.7</v>
      </c>
      <c r="AJ1910">
        <v>3071</v>
      </c>
      <c r="AK1910">
        <v>49046</v>
      </c>
      <c r="AL1910">
        <v>-0.4</v>
      </c>
      <c r="AM1910">
        <v>8489</v>
      </c>
      <c r="AN1910">
        <v>11967</v>
      </c>
      <c r="AO1910">
        <v>5</v>
      </c>
      <c r="AP1910">
        <v>0</v>
      </c>
      <c r="AQ1910">
        <v>0</v>
      </c>
      <c r="AR1910">
        <v>0</v>
      </c>
      <c r="AS1910">
        <v>3.2</v>
      </c>
      <c r="AT1910">
        <v>32.1</v>
      </c>
      <c r="AU1910">
        <v>1702485</v>
      </c>
      <c r="AV1910">
        <v>601638</v>
      </c>
      <c r="AW1910">
        <v>1664349</v>
      </c>
      <c r="AX1910">
        <v>11074</v>
      </c>
      <c r="AY1910">
        <v>151820</v>
      </c>
      <c r="AZ1910">
        <v>228</v>
      </c>
      <c r="BA1910">
        <v>204.52</v>
      </c>
      <c r="BB1910">
        <v>756.6</v>
      </c>
    </row>
    <row r="1911" spans="1:54" x14ac:dyDescent="0.3">
      <c r="A1911">
        <v>36095</v>
      </c>
      <c r="B1911" t="s">
        <v>1782</v>
      </c>
      <c r="C1911" t="s">
        <v>963</v>
      </c>
      <c r="D1911">
        <v>31566</v>
      </c>
      <c r="E1911">
        <v>32747</v>
      </c>
      <c r="F1911">
        <v>-3.6</v>
      </c>
      <c r="G1911">
        <v>32749</v>
      </c>
      <c r="H1911">
        <v>4.5999999999999996</v>
      </c>
      <c r="I1911">
        <v>18.8</v>
      </c>
      <c r="J1911">
        <v>18.7</v>
      </c>
      <c r="K1911">
        <v>50.2</v>
      </c>
      <c r="L1911">
        <v>96.1</v>
      </c>
      <c r="M1911">
        <v>1.5</v>
      </c>
      <c r="N1911">
        <v>0.3</v>
      </c>
      <c r="O1911">
        <v>0.8</v>
      </c>
      <c r="P1911">
        <v>0</v>
      </c>
      <c r="Q1911">
        <v>1.4</v>
      </c>
      <c r="R1911">
        <v>3.1</v>
      </c>
      <c r="S1911">
        <v>93.5</v>
      </c>
      <c r="T1911">
        <v>85.6</v>
      </c>
      <c r="U1911">
        <v>2.4</v>
      </c>
      <c r="V1911">
        <v>3.7</v>
      </c>
      <c r="W1911">
        <v>87.5</v>
      </c>
      <c r="X1911">
        <v>19.3</v>
      </c>
      <c r="Y1911">
        <v>2798</v>
      </c>
      <c r="Z1911">
        <v>29.3</v>
      </c>
      <c r="AA1911">
        <v>17229</v>
      </c>
      <c r="AB1911">
        <v>77.7</v>
      </c>
      <c r="AC1911">
        <v>14.1</v>
      </c>
      <c r="AD1911">
        <v>146000</v>
      </c>
      <c r="AE1911">
        <v>12820</v>
      </c>
      <c r="AF1911">
        <v>2.4</v>
      </c>
      <c r="AG1911">
        <v>26584</v>
      </c>
      <c r="AH1911">
        <v>53245</v>
      </c>
      <c r="AI1911">
        <v>11.5</v>
      </c>
      <c r="AJ1911">
        <v>560</v>
      </c>
      <c r="AK1911">
        <v>5305</v>
      </c>
      <c r="AL1911">
        <v>-2.5</v>
      </c>
      <c r="AM1911">
        <v>1844</v>
      </c>
      <c r="AN1911">
        <v>2307</v>
      </c>
      <c r="AO1911">
        <v>0</v>
      </c>
      <c r="AP1911">
        <v>0</v>
      </c>
      <c r="AQ1911">
        <v>0</v>
      </c>
      <c r="AR1911">
        <v>0</v>
      </c>
      <c r="AS1911">
        <v>0</v>
      </c>
      <c r="AT1911">
        <v>0</v>
      </c>
      <c r="AU1911">
        <v>0</v>
      </c>
      <c r="AV1911">
        <v>36031</v>
      </c>
      <c r="AW1911">
        <v>268923</v>
      </c>
      <c r="AX1911">
        <v>8422</v>
      </c>
      <c r="AY1911">
        <v>21552</v>
      </c>
      <c r="AZ1911">
        <v>18</v>
      </c>
      <c r="BA1911">
        <v>621.82000000000005</v>
      </c>
      <c r="BB1911">
        <v>52.7</v>
      </c>
    </row>
    <row r="1912" spans="1:54" x14ac:dyDescent="0.3">
      <c r="A1912">
        <v>36097</v>
      </c>
      <c r="B1912" t="s">
        <v>1361</v>
      </c>
      <c r="C1912" t="s">
        <v>963</v>
      </c>
      <c r="D1912">
        <v>18479</v>
      </c>
      <c r="E1912">
        <v>18344</v>
      </c>
      <c r="F1912">
        <v>0.7</v>
      </c>
      <c r="G1912">
        <v>18343</v>
      </c>
      <c r="H1912">
        <v>5.0999999999999996</v>
      </c>
      <c r="I1912">
        <v>19.7</v>
      </c>
      <c r="J1912">
        <v>19.2</v>
      </c>
      <c r="K1912">
        <v>49.6</v>
      </c>
      <c r="L1912">
        <v>96.7</v>
      </c>
      <c r="M1912">
        <v>1.2</v>
      </c>
      <c r="N1912">
        <v>0.3</v>
      </c>
      <c r="O1912">
        <v>0.4</v>
      </c>
      <c r="P1912">
        <v>0</v>
      </c>
      <c r="Q1912">
        <v>1.4</v>
      </c>
      <c r="R1912">
        <v>1.7</v>
      </c>
      <c r="S1912">
        <v>95.3</v>
      </c>
      <c r="T1912">
        <v>89.4</v>
      </c>
      <c r="U1912">
        <v>2</v>
      </c>
      <c r="V1912">
        <v>3.9</v>
      </c>
      <c r="W1912">
        <v>89.1</v>
      </c>
      <c r="X1912">
        <v>16.899999999999999</v>
      </c>
      <c r="Y1912">
        <v>1655</v>
      </c>
      <c r="Z1912">
        <v>25.5</v>
      </c>
      <c r="AA1912">
        <v>9576</v>
      </c>
      <c r="AB1912">
        <v>78.5</v>
      </c>
      <c r="AC1912">
        <v>9.9</v>
      </c>
      <c r="AD1912">
        <v>94400</v>
      </c>
      <c r="AE1912">
        <v>7684</v>
      </c>
      <c r="AF1912">
        <v>2.33</v>
      </c>
      <c r="AG1912">
        <v>24173</v>
      </c>
      <c r="AH1912">
        <v>46976</v>
      </c>
      <c r="AI1912">
        <v>11.5</v>
      </c>
      <c r="AJ1912">
        <v>387</v>
      </c>
      <c r="AK1912">
        <v>4275</v>
      </c>
      <c r="AL1912">
        <v>18.3</v>
      </c>
      <c r="AM1912">
        <v>1117</v>
      </c>
      <c r="AN1912">
        <v>1491</v>
      </c>
      <c r="AO1912">
        <v>0</v>
      </c>
      <c r="AP1912">
        <v>0</v>
      </c>
      <c r="AQ1912">
        <v>0</v>
      </c>
      <c r="AR1912">
        <v>0</v>
      </c>
      <c r="AS1912">
        <v>0</v>
      </c>
      <c r="AT1912">
        <v>30.4</v>
      </c>
      <c r="AU1912">
        <v>0</v>
      </c>
      <c r="AV1912">
        <v>0</v>
      </c>
      <c r="AW1912">
        <v>179850</v>
      </c>
      <c r="AX1912">
        <v>9504</v>
      </c>
      <c r="AY1912">
        <v>25487</v>
      </c>
      <c r="AZ1912">
        <v>31</v>
      </c>
      <c r="BA1912">
        <v>328.33</v>
      </c>
      <c r="BB1912">
        <v>55.9</v>
      </c>
    </row>
    <row r="1913" spans="1:54" x14ac:dyDescent="0.3">
      <c r="A1913">
        <v>36099</v>
      </c>
      <c r="B1913" t="s">
        <v>1783</v>
      </c>
      <c r="C1913" t="s">
        <v>963</v>
      </c>
      <c r="D1913">
        <v>34884</v>
      </c>
      <c r="E1913">
        <v>35244</v>
      </c>
      <c r="F1913">
        <v>-1</v>
      </c>
      <c r="G1913">
        <v>35251</v>
      </c>
      <c r="H1913">
        <v>5.0999999999999996</v>
      </c>
      <c r="I1913">
        <v>20.100000000000001</v>
      </c>
      <c r="J1913">
        <v>17.399999999999999</v>
      </c>
      <c r="K1913">
        <v>47.8</v>
      </c>
      <c r="L1913">
        <v>92</v>
      </c>
      <c r="M1913">
        <v>5.4</v>
      </c>
      <c r="N1913">
        <v>0.4</v>
      </c>
      <c r="O1913">
        <v>0.8</v>
      </c>
      <c r="P1913">
        <v>0</v>
      </c>
      <c r="Q1913">
        <v>1.5</v>
      </c>
      <c r="R1913">
        <v>3.1</v>
      </c>
      <c r="S1913">
        <v>89.5</v>
      </c>
      <c r="T1913">
        <v>85</v>
      </c>
      <c r="U1913">
        <v>2</v>
      </c>
      <c r="V1913">
        <v>6.5</v>
      </c>
      <c r="W1913">
        <v>84.8</v>
      </c>
      <c r="X1913">
        <v>19.2</v>
      </c>
      <c r="Y1913">
        <v>3008</v>
      </c>
      <c r="Z1913">
        <v>23.3</v>
      </c>
      <c r="AA1913">
        <v>16213</v>
      </c>
      <c r="AB1913">
        <v>74.5</v>
      </c>
      <c r="AC1913">
        <v>14.1</v>
      </c>
      <c r="AD1913">
        <v>94400</v>
      </c>
      <c r="AE1913">
        <v>13429</v>
      </c>
      <c r="AF1913">
        <v>2.4</v>
      </c>
      <c r="AG1913">
        <v>23115</v>
      </c>
      <c r="AH1913">
        <v>47618</v>
      </c>
      <c r="AI1913">
        <v>12.3</v>
      </c>
      <c r="AJ1913">
        <v>718</v>
      </c>
      <c r="AK1913">
        <v>9130</v>
      </c>
      <c r="AL1913">
        <v>3.9</v>
      </c>
      <c r="AM1913">
        <v>1823</v>
      </c>
      <c r="AN1913">
        <v>2312</v>
      </c>
      <c r="AO1913">
        <v>1.4</v>
      </c>
      <c r="AP1913">
        <v>0</v>
      </c>
      <c r="AQ1913">
        <v>1.4</v>
      </c>
      <c r="AR1913">
        <v>0</v>
      </c>
      <c r="AS1913">
        <v>0</v>
      </c>
      <c r="AT1913">
        <v>29.1</v>
      </c>
      <c r="AU1913">
        <v>428053</v>
      </c>
      <c r="AV1913">
        <v>0</v>
      </c>
      <c r="AW1913">
        <v>426239</v>
      </c>
      <c r="AX1913">
        <v>12435</v>
      </c>
      <c r="AY1913">
        <v>32950</v>
      </c>
      <c r="AZ1913">
        <v>28</v>
      </c>
      <c r="BA1913">
        <v>323.70999999999998</v>
      </c>
      <c r="BB1913">
        <v>108.9</v>
      </c>
    </row>
    <row r="1914" spans="1:54" x14ac:dyDescent="0.3">
      <c r="A1914">
        <v>36101</v>
      </c>
      <c r="B1914" t="s">
        <v>1394</v>
      </c>
      <c r="C1914" t="s">
        <v>963</v>
      </c>
      <c r="D1914">
        <v>98394</v>
      </c>
      <c r="E1914">
        <v>98988</v>
      </c>
      <c r="F1914">
        <v>-0.6</v>
      </c>
      <c r="G1914">
        <v>98990</v>
      </c>
      <c r="H1914">
        <v>5.7</v>
      </c>
      <c r="I1914">
        <v>22.3</v>
      </c>
      <c r="J1914">
        <v>17.399999999999999</v>
      </c>
      <c r="K1914">
        <v>50.4</v>
      </c>
      <c r="L1914">
        <v>95.1</v>
      </c>
      <c r="M1914">
        <v>1.6</v>
      </c>
      <c r="N1914">
        <v>0.3</v>
      </c>
      <c r="O1914">
        <v>1.5</v>
      </c>
      <c r="P1914">
        <v>0</v>
      </c>
      <c r="Q1914">
        <v>1.5</v>
      </c>
      <c r="R1914">
        <v>1.6</v>
      </c>
      <c r="S1914">
        <v>93.8</v>
      </c>
      <c r="T1914">
        <v>87.1</v>
      </c>
      <c r="U1914">
        <v>2.5</v>
      </c>
      <c r="V1914">
        <v>4.8</v>
      </c>
      <c r="W1914">
        <v>88.2</v>
      </c>
      <c r="X1914">
        <v>20.8</v>
      </c>
      <c r="Y1914">
        <v>9370</v>
      </c>
      <c r="Z1914">
        <v>21.8</v>
      </c>
      <c r="AA1914">
        <v>48828</v>
      </c>
      <c r="AB1914">
        <v>71.400000000000006</v>
      </c>
      <c r="AC1914">
        <v>17.2</v>
      </c>
      <c r="AD1914">
        <v>86800</v>
      </c>
      <c r="AE1914">
        <v>41503</v>
      </c>
      <c r="AF1914">
        <v>2.34</v>
      </c>
      <c r="AG1914">
        <v>25371</v>
      </c>
      <c r="AH1914">
        <v>47476</v>
      </c>
      <c r="AI1914">
        <v>15.5</v>
      </c>
      <c r="AJ1914">
        <v>1813</v>
      </c>
      <c r="AK1914">
        <v>25922</v>
      </c>
      <c r="AL1914">
        <v>-2.5</v>
      </c>
      <c r="AM1914">
        <v>5235</v>
      </c>
      <c r="AN1914">
        <v>6728</v>
      </c>
      <c r="AO1914">
        <v>0</v>
      </c>
      <c r="AP1914">
        <v>0</v>
      </c>
      <c r="AQ1914">
        <v>0.8</v>
      </c>
      <c r="AR1914">
        <v>0</v>
      </c>
      <c r="AS1914">
        <v>1.4</v>
      </c>
      <c r="AT1914">
        <v>33.1</v>
      </c>
      <c r="AU1914">
        <v>1821198</v>
      </c>
      <c r="AV1914">
        <v>0</v>
      </c>
      <c r="AW1914">
        <v>1076914</v>
      </c>
      <c r="AX1914">
        <v>11168</v>
      </c>
      <c r="AY1914">
        <v>103422</v>
      </c>
      <c r="AZ1914">
        <v>86</v>
      </c>
      <c r="BA1914">
        <v>1390.56</v>
      </c>
      <c r="BB1914">
        <v>71.2</v>
      </c>
    </row>
    <row r="1915" spans="1:54" x14ac:dyDescent="0.3">
      <c r="A1915">
        <v>36103</v>
      </c>
      <c r="B1915" t="s">
        <v>1524</v>
      </c>
      <c r="C1915" t="s">
        <v>963</v>
      </c>
      <c r="D1915">
        <v>1502968</v>
      </c>
      <c r="E1915">
        <v>1493346</v>
      </c>
      <c r="F1915">
        <v>0.6</v>
      </c>
      <c r="G1915">
        <v>1493350</v>
      </c>
      <c r="H1915">
        <v>5.4</v>
      </c>
      <c r="I1915">
        <v>22.2</v>
      </c>
      <c r="J1915">
        <v>15.2</v>
      </c>
      <c r="K1915">
        <v>50.7</v>
      </c>
      <c r="L1915">
        <v>85.2</v>
      </c>
      <c r="M1915">
        <v>8.3000000000000007</v>
      </c>
      <c r="N1915">
        <v>0.6</v>
      </c>
      <c r="O1915">
        <v>4</v>
      </c>
      <c r="P1915">
        <v>0.1</v>
      </c>
      <c r="Q1915">
        <v>1.8</v>
      </c>
      <c r="R1915">
        <v>18.2</v>
      </c>
      <c r="S1915">
        <v>69.3</v>
      </c>
      <c r="T1915">
        <v>93</v>
      </c>
      <c r="U1915">
        <v>14.5</v>
      </c>
      <c r="V1915">
        <v>20.8</v>
      </c>
      <c r="W1915">
        <v>89.9</v>
      </c>
      <c r="X1915">
        <v>32.9</v>
      </c>
      <c r="Y1915">
        <v>83254</v>
      </c>
      <c r="Z1915">
        <v>30.7</v>
      </c>
      <c r="AA1915">
        <v>570418</v>
      </c>
      <c r="AB1915">
        <v>80</v>
      </c>
      <c r="AC1915">
        <v>14.2</v>
      </c>
      <c r="AD1915">
        <v>383400</v>
      </c>
      <c r="AE1915">
        <v>497347</v>
      </c>
      <c r="AF1915">
        <v>2.95</v>
      </c>
      <c r="AG1915">
        <v>36945</v>
      </c>
      <c r="AH1915">
        <v>87763</v>
      </c>
      <c r="AI1915">
        <v>6.4</v>
      </c>
      <c r="AJ1915">
        <v>48689</v>
      </c>
      <c r="AK1915">
        <v>557995</v>
      </c>
      <c r="AL1915">
        <v>1.5</v>
      </c>
      <c r="AM1915">
        <v>123386</v>
      </c>
      <c r="AN1915">
        <v>159640</v>
      </c>
      <c r="AO1915">
        <v>4.5</v>
      </c>
      <c r="AP1915">
        <v>0.4</v>
      </c>
      <c r="AQ1915">
        <v>4.3</v>
      </c>
      <c r="AR1915">
        <v>0</v>
      </c>
      <c r="AS1915">
        <v>7.1</v>
      </c>
      <c r="AT1915">
        <v>27</v>
      </c>
      <c r="AU1915">
        <v>19089722</v>
      </c>
      <c r="AV1915">
        <v>38208940</v>
      </c>
      <c r="AW1915">
        <v>23319943</v>
      </c>
      <c r="AX1915">
        <v>15426</v>
      </c>
      <c r="AY1915">
        <v>2376382</v>
      </c>
      <c r="AZ1915">
        <v>1217</v>
      </c>
      <c r="BA1915">
        <v>912.05</v>
      </c>
      <c r="BB1915">
        <v>1637.4</v>
      </c>
    </row>
    <row r="1916" spans="1:54" x14ac:dyDescent="0.3">
      <c r="A1916">
        <v>36105</v>
      </c>
      <c r="B1916" t="s">
        <v>584</v>
      </c>
      <c r="C1916" t="s">
        <v>963</v>
      </c>
      <c r="D1916">
        <v>75943</v>
      </c>
      <c r="E1916">
        <v>77545</v>
      </c>
      <c r="F1916">
        <v>-2.1</v>
      </c>
      <c r="G1916">
        <v>77547</v>
      </c>
      <c r="H1916">
        <v>5.9</v>
      </c>
      <c r="I1916">
        <v>21.6</v>
      </c>
      <c r="J1916">
        <v>16.8</v>
      </c>
      <c r="K1916">
        <v>48.7</v>
      </c>
      <c r="L1916">
        <v>85.2</v>
      </c>
      <c r="M1916">
        <v>9.8000000000000007</v>
      </c>
      <c r="N1916">
        <v>0.7</v>
      </c>
      <c r="O1916">
        <v>1.7</v>
      </c>
      <c r="P1916">
        <v>0.1</v>
      </c>
      <c r="Q1916">
        <v>2.5</v>
      </c>
      <c r="R1916">
        <v>14.9</v>
      </c>
      <c r="S1916">
        <v>73.099999999999994</v>
      </c>
      <c r="T1916">
        <v>85</v>
      </c>
      <c r="U1916">
        <v>9.8000000000000007</v>
      </c>
      <c r="V1916">
        <v>15.1</v>
      </c>
      <c r="W1916">
        <v>84.5</v>
      </c>
      <c r="X1916">
        <v>20.9</v>
      </c>
      <c r="Y1916">
        <v>5849</v>
      </c>
      <c r="Z1916">
        <v>28.4</v>
      </c>
      <c r="AA1916">
        <v>49629</v>
      </c>
      <c r="AB1916">
        <v>65.3</v>
      </c>
      <c r="AC1916">
        <v>17.899999999999999</v>
      </c>
      <c r="AD1916">
        <v>172100</v>
      </c>
      <c r="AE1916">
        <v>29531</v>
      </c>
      <c r="AF1916">
        <v>2.46</v>
      </c>
      <c r="AG1916">
        <v>24963</v>
      </c>
      <c r="AH1916">
        <v>48089</v>
      </c>
      <c r="AI1916">
        <v>18.2</v>
      </c>
      <c r="AJ1916">
        <v>1939</v>
      </c>
      <c r="AK1916">
        <v>18129</v>
      </c>
      <c r="AL1916">
        <v>-1.6</v>
      </c>
      <c r="AM1916">
        <v>5518</v>
      </c>
      <c r="AN1916">
        <v>8500</v>
      </c>
      <c r="AO1916">
        <v>4.0999999999999996</v>
      </c>
      <c r="AP1916">
        <v>0</v>
      </c>
      <c r="AQ1916">
        <v>3.3</v>
      </c>
      <c r="AR1916">
        <v>0</v>
      </c>
      <c r="AS1916">
        <v>5.4</v>
      </c>
      <c r="AT1916">
        <v>0</v>
      </c>
      <c r="AU1916">
        <v>243754</v>
      </c>
      <c r="AV1916">
        <v>299093</v>
      </c>
      <c r="AW1916">
        <v>815240</v>
      </c>
      <c r="AX1916">
        <v>10670</v>
      </c>
      <c r="AY1916">
        <v>120652</v>
      </c>
      <c r="AZ1916">
        <v>238</v>
      </c>
      <c r="BA1916">
        <v>968.13</v>
      </c>
      <c r="BB1916">
        <v>80.099999999999994</v>
      </c>
    </row>
    <row r="1917" spans="1:54" x14ac:dyDescent="0.3">
      <c r="A1917">
        <v>36107</v>
      </c>
      <c r="B1917" t="s">
        <v>1784</v>
      </c>
      <c r="C1917" t="s">
        <v>963</v>
      </c>
      <c r="D1917">
        <v>49870</v>
      </c>
      <c r="E1917">
        <v>51125</v>
      </c>
      <c r="F1917">
        <v>-2.5</v>
      </c>
      <c r="G1917">
        <v>51125</v>
      </c>
      <c r="H1917">
        <v>5.2</v>
      </c>
      <c r="I1917">
        <v>21.9</v>
      </c>
      <c r="J1917">
        <v>17.899999999999999</v>
      </c>
      <c r="K1917">
        <v>50.3</v>
      </c>
      <c r="L1917">
        <v>96.8</v>
      </c>
      <c r="M1917">
        <v>0.9</v>
      </c>
      <c r="N1917">
        <v>0.2</v>
      </c>
      <c r="O1917">
        <v>0.7</v>
      </c>
      <c r="P1917">
        <v>0.1</v>
      </c>
      <c r="Q1917">
        <v>1.2</v>
      </c>
      <c r="R1917">
        <v>1.7</v>
      </c>
      <c r="S1917">
        <v>95.5</v>
      </c>
      <c r="T1917">
        <v>90.3</v>
      </c>
      <c r="U1917">
        <v>2.1</v>
      </c>
      <c r="V1917">
        <v>3.7</v>
      </c>
      <c r="W1917">
        <v>90.9</v>
      </c>
      <c r="X1917">
        <v>24.1</v>
      </c>
      <c r="Y1917">
        <v>4423</v>
      </c>
      <c r="Z1917">
        <v>23.5</v>
      </c>
      <c r="AA1917">
        <v>22195</v>
      </c>
      <c r="AB1917">
        <v>79.5</v>
      </c>
      <c r="AC1917">
        <v>14.1</v>
      </c>
      <c r="AD1917">
        <v>108400</v>
      </c>
      <c r="AE1917">
        <v>20202</v>
      </c>
      <c r="AF1917">
        <v>2.4900000000000002</v>
      </c>
      <c r="AG1917">
        <v>27230</v>
      </c>
      <c r="AH1917">
        <v>55726</v>
      </c>
      <c r="AI1917">
        <v>9.3000000000000007</v>
      </c>
      <c r="AJ1917">
        <v>821</v>
      </c>
      <c r="AK1917">
        <v>10840</v>
      </c>
      <c r="AL1917">
        <v>-3.2</v>
      </c>
      <c r="AM1917">
        <v>2782</v>
      </c>
      <c r="AN1917">
        <v>3629</v>
      </c>
      <c r="AO1917">
        <v>0</v>
      </c>
      <c r="AP1917">
        <v>0</v>
      </c>
      <c r="AQ1917">
        <v>0</v>
      </c>
      <c r="AR1917">
        <v>0</v>
      </c>
      <c r="AS1917">
        <v>0</v>
      </c>
      <c r="AT1917">
        <v>30.5</v>
      </c>
      <c r="AU1917">
        <v>535756</v>
      </c>
      <c r="AV1917">
        <v>0</v>
      </c>
      <c r="AW1917">
        <v>302210</v>
      </c>
      <c r="AX1917">
        <v>5996</v>
      </c>
      <c r="AY1917">
        <v>32746</v>
      </c>
      <c r="AZ1917">
        <v>32</v>
      </c>
      <c r="BA1917">
        <v>518.6</v>
      </c>
      <c r="BB1917">
        <v>98.6</v>
      </c>
    </row>
    <row r="1918" spans="1:54" x14ac:dyDescent="0.3">
      <c r="A1918">
        <v>36109</v>
      </c>
      <c r="B1918" t="s">
        <v>1785</v>
      </c>
      <c r="C1918" t="s">
        <v>963</v>
      </c>
      <c r="D1918">
        <v>104691</v>
      </c>
      <c r="E1918">
        <v>101595</v>
      </c>
      <c r="F1918">
        <v>3</v>
      </c>
      <c r="G1918">
        <v>101564</v>
      </c>
      <c r="H1918">
        <v>4.2</v>
      </c>
      <c r="I1918">
        <v>15.4</v>
      </c>
      <c r="J1918">
        <v>12.3</v>
      </c>
      <c r="K1918">
        <v>50.7</v>
      </c>
      <c r="L1918">
        <v>81.5</v>
      </c>
      <c r="M1918">
        <v>4.4000000000000004</v>
      </c>
      <c r="N1918">
        <v>0.4</v>
      </c>
      <c r="O1918">
        <v>10.4</v>
      </c>
      <c r="P1918">
        <v>0.1</v>
      </c>
      <c r="Q1918">
        <v>3.2</v>
      </c>
      <c r="R1918">
        <v>4.7</v>
      </c>
      <c r="S1918">
        <v>77.900000000000006</v>
      </c>
      <c r="T1918">
        <v>73.900000000000006</v>
      </c>
      <c r="U1918">
        <v>12.6</v>
      </c>
      <c r="V1918">
        <v>14.7</v>
      </c>
      <c r="W1918">
        <v>93.1</v>
      </c>
      <c r="X1918">
        <v>49.3</v>
      </c>
      <c r="Y1918">
        <v>4764</v>
      </c>
      <c r="Z1918">
        <v>19</v>
      </c>
      <c r="AA1918">
        <v>42080</v>
      </c>
      <c r="AB1918">
        <v>56.3</v>
      </c>
      <c r="AC1918">
        <v>36</v>
      </c>
      <c r="AD1918">
        <v>169200</v>
      </c>
      <c r="AE1918">
        <v>38409</v>
      </c>
      <c r="AF1918">
        <v>2.31</v>
      </c>
      <c r="AG1918">
        <v>27418</v>
      </c>
      <c r="AH1918">
        <v>51393</v>
      </c>
      <c r="AI1918">
        <v>20.5</v>
      </c>
      <c r="AJ1918">
        <v>2346</v>
      </c>
      <c r="AK1918">
        <v>46909</v>
      </c>
      <c r="AL1918">
        <v>0.8</v>
      </c>
      <c r="AM1918">
        <v>7170</v>
      </c>
      <c r="AN1918">
        <v>9665</v>
      </c>
      <c r="AO1918">
        <v>0.9</v>
      </c>
      <c r="AP1918">
        <v>0</v>
      </c>
      <c r="AQ1918">
        <v>5.3</v>
      </c>
      <c r="AR1918">
        <v>0</v>
      </c>
      <c r="AS1918">
        <v>0</v>
      </c>
      <c r="AT1918">
        <v>32.1</v>
      </c>
      <c r="AU1918">
        <v>742802</v>
      </c>
      <c r="AV1918">
        <v>189640</v>
      </c>
      <c r="AW1918">
        <v>1018298</v>
      </c>
      <c r="AX1918">
        <v>10141</v>
      </c>
      <c r="AY1918">
        <v>177718</v>
      </c>
      <c r="AZ1918">
        <v>301</v>
      </c>
      <c r="BA1918">
        <v>474.65</v>
      </c>
      <c r="BB1918">
        <v>214</v>
      </c>
    </row>
    <row r="1919" spans="1:54" x14ac:dyDescent="0.3">
      <c r="A1919">
        <v>36111</v>
      </c>
      <c r="B1919" t="s">
        <v>1786</v>
      </c>
      <c r="C1919" t="s">
        <v>963</v>
      </c>
      <c r="D1919">
        <v>180445</v>
      </c>
      <c r="E1919">
        <v>182494</v>
      </c>
      <c r="F1919">
        <v>-1.1000000000000001</v>
      </c>
      <c r="G1919">
        <v>182493</v>
      </c>
      <c r="H1919">
        <v>4.5</v>
      </c>
      <c r="I1919">
        <v>18.5</v>
      </c>
      <c r="J1919">
        <v>17.399999999999999</v>
      </c>
      <c r="K1919">
        <v>50.2</v>
      </c>
      <c r="L1919">
        <v>88.1</v>
      </c>
      <c r="M1919">
        <v>6.8</v>
      </c>
      <c r="N1919">
        <v>0.4</v>
      </c>
      <c r="O1919">
        <v>2</v>
      </c>
      <c r="P1919">
        <v>0</v>
      </c>
      <c r="Q1919">
        <v>2.6</v>
      </c>
      <c r="R1919">
        <v>9.8000000000000007</v>
      </c>
      <c r="S1919">
        <v>80.2</v>
      </c>
      <c r="T1919">
        <v>88.2</v>
      </c>
      <c r="U1919">
        <v>7.4</v>
      </c>
      <c r="V1919">
        <v>11.9</v>
      </c>
      <c r="W1919">
        <v>88.7</v>
      </c>
      <c r="X1919">
        <v>29.9</v>
      </c>
      <c r="Y1919">
        <v>11977</v>
      </c>
      <c r="Z1919">
        <v>27.3</v>
      </c>
      <c r="AA1919">
        <v>83710</v>
      </c>
      <c r="AB1919">
        <v>69.8</v>
      </c>
      <c r="AC1919">
        <v>21.8</v>
      </c>
      <c r="AD1919">
        <v>232400</v>
      </c>
      <c r="AE1919">
        <v>69862</v>
      </c>
      <c r="AF1919">
        <v>2.44</v>
      </c>
      <c r="AG1919">
        <v>30442</v>
      </c>
      <c r="AH1919">
        <v>58590</v>
      </c>
      <c r="AI1919">
        <v>12.5</v>
      </c>
      <c r="AJ1919">
        <v>4682</v>
      </c>
      <c r="AK1919">
        <v>44305</v>
      </c>
      <c r="AL1919">
        <v>-1.1000000000000001</v>
      </c>
      <c r="AM1919">
        <v>15868</v>
      </c>
      <c r="AN1919">
        <v>20802</v>
      </c>
      <c r="AO1919">
        <v>0</v>
      </c>
      <c r="AP1919">
        <v>0</v>
      </c>
      <c r="AQ1919">
        <v>2.2999999999999998</v>
      </c>
      <c r="AR1919">
        <v>0</v>
      </c>
      <c r="AS1919">
        <v>3.7</v>
      </c>
      <c r="AT1919">
        <v>32</v>
      </c>
      <c r="AU1919">
        <v>0</v>
      </c>
      <c r="AV1919">
        <v>946508</v>
      </c>
      <c r="AW1919">
        <v>2241099</v>
      </c>
      <c r="AX1919">
        <v>12346</v>
      </c>
      <c r="AY1919">
        <v>321410</v>
      </c>
      <c r="AZ1919">
        <v>289</v>
      </c>
      <c r="BA1919">
        <v>1124.24</v>
      </c>
      <c r="BB1919">
        <v>162.30000000000001</v>
      </c>
    </row>
    <row r="1920" spans="1:54" x14ac:dyDescent="0.3">
      <c r="A1920">
        <v>36113</v>
      </c>
      <c r="B1920" t="s">
        <v>251</v>
      </c>
      <c r="C1920" t="s">
        <v>963</v>
      </c>
      <c r="D1920">
        <v>64973</v>
      </c>
      <c r="E1920">
        <v>65705</v>
      </c>
      <c r="F1920">
        <v>-1.1000000000000001</v>
      </c>
      <c r="G1920">
        <v>65707</v>
      </c>
      <c r="H1920">
        <v>4.7</v>
      </c>
      <c r="I1920">
        <v>19</v>
      </c>
      <c r="J1920">
        <v>19.8</v>
      </c>
      <c r="K1920">
        <v>51.1</v>
      </c>
      <c r="L1920">
        <v>96.2</v>
      </c>
      <c r="M1920">
        <v>1.2</v>
      </c>
      <c r="N1920">
        <v>0.3</v>
      </c>
      <c r="O1920">
        <v>0.9</v>
      </c>
      <c r="P1920">
        <v>0</v>
      </c>
      <c r="Q1920">
        <v>1.5</v>
      </c>
      <c r="R1920">
        <v>2.2000000000000002</v>
      </c>
      <c r="S1920">
        <v>94.3</v>
      </c>
      <c r="T1920">
        <v>88.4</v>
      </c>
      <c r="U1920">
        <v>3</v>
      </c>
      <c r="V1920">
        <v>4.3</v>
      </c>
      <c r="W1920">
        <v>90.8</v>
      </c>
      <c r="X1920">
        <v>28</v>
      </c>
      <c r="Y1920">
        <v>5617</v>
      </c>
      <c r="Z1920">
        <v>22.3</v>
      </c>
      <c r="AA1920">
        <v>38993</v>
      </c>
      <c r="AB1920">
        <v>70.8</v>
      </c>
      <c r="AC1920">
        <v>20.399999999999999</v>
      </c>
      <c r="AD1920">
        <v>189400</v>
      </c>
      <c r="AE1920">
        <v>28081</v>
      </c>
      <c r="AF1920">
        <v>2.29</v>
      </c>
      <c r="AG1920">
        <v>30351</v>
      </c>
      <c r="AH1920">
        <v>55904</v>
      </c>
      <c r="AI1920">
        <v>10.9</v>
      </c>
      <c r="AJ1920">
        <v>2341</v>
      </c>
      <c r="AK1920">
        <v>30701</v>
      </c>
      <c r="AL1920">
        <v>-2.6</v>
      </c>
      <c r="AM1920">
        <v>4651</v>
      </c>
      <c r="AN1920">
        <v>7410</v>
      </c>
      <c r="AO1920">
        <v>0</v>
      </c>
      <c r="AP1920">
        <v>0</v>
      </c>
      <c r="AQ1920">
        <v>0</v>
      </c>
      <c r="AR1920">
        <v>0</v>
      </c>
      <c r="AS1920">
        <v>0</v>
      </c>
      <c r="AT1920">
        <v>26.7</v>
      </c>
      <c r="AU1920">
        <v>1130451</v>
      </c>
      <c r="AV1920">
        <v>341996</v>
      </c>
      <c r="AW1920">
        <v>1382215</v>
      </c>
      <c r="AX1920">
        <v>21005</v>
      </c>
      <c r="AY1920">
        <v>299993</v>
      </c>
      <c r="AZ1920">
        <v>278</v>
      </c>
      <c r="BA1920">
        <v>866.95</v>
      </c>
      <c r="BB1920">
        <v>75.8</v>
      </c>
    </row>
    <row r="1921" spans="1:54" x14ac:dyDescent="0.3">
      <c r="A1921">
        <v>36115</v>
      </c>
      <c r="B1921" t="s">
        <v>10</v>
      </c>
      <c r="C1921" t="s">
        <v>963</v>
      </c>
      <c r="D1921">
        <v>62372</v>
      </c>
      <c r="E1921">
        <v>63216</v>
      </c>
      <c r="F1921">
        <v>-1.3</v>
      </c>
      <c r="G1921">
        <v>63216</v>
      </c>
      <c r="H1921">
        <v>4.9000000000000004</v>
      </c>
      <c r="I1921">
        <v>19.8</v>
      </c>
      <c r="J1921">
        <v>17.3</v>
      </c>
      <c r="K1921">
        <v>48.2</v>
      </c>
      <c r="L1921">
        <v>94.6</v>
      </c>
      <c r="M1921">
        <v>3.4</v>
      </c>
      <c r="N1921">
        <v>0.3</v>
      </c>
      <c r="O1921">
        <v>0.5</v>
      </c>
      <c r="P1921">
        <v>0</v>
      </c>
      <c r="Q1921">
        <v>1.1000000000000001</v>
      </c>
      <c r="R1921">
        <v>2.5</v>
      </c>
      <c r="S1921">
        <v>92.7</v>
      </c>
      <c r="T1921">
        <v>85.6</v>
      </c>
      <c r="U1921">
        <v>2.2999999999999998</v>
      </c>
      <c r="V1921">
        <v>3.5</v>
      </c>
      <c r="W1921">
        <v>87.6</v>
      </c>
      <c r="X1921">
        <v>18.3</v>
      </c>
      <c r="Y1921">
        <v>5811</v>
      </c>
      <c r="Z1921">
        <v>26.2</v>
      </c>
      <c r="AA1921">
        <v>29018</v>
      </c>
      <c r="AB1921">
        <v>73.599999999999994</v>
      </c>
      <c r="AC1921">
        <v>17.2</v>
      </c>
      <c r="AD1921">
        <v>148300</v>
      </c>
      <c r="AE1921">
        <v>24499</v>
      </c>
      <c r="AF1921">
        <v>2.44</v>
      </c>
      <c r="AG1921">
        <v>24168</v>
      </c>
      <c r="AH1921">
        <v>52361</v>
      </c>
      <c r="AI1921">
        <v>13.2</v>
      </c>
      <c r="AJ1921">
        <v>1063</v>
      </c>
      <c r="AK1921">
        <v>10161</v>
      </c>
      <c r="AL1921">
        <v>1.2</v>
      </c>
      <c r="AM1921">
        <v>3710</v>
      </c>
      <c r="AN1921">
        <v>5205</v>
      </c>
      <c r="AO1921">
        <v>0</v>
      </c>
      <c r="AP1921">
        <v>0</v>
      </c>
      <c r="AQ1921">
        <v>0</v>
      </c>
      <c r="AR1921">
        <v>0</v>
      </c>
      <c r="AS1921">
        <v>0</v>
      </c>
      <c r="AT1921">
        <v>32.200000000000003</v>
      </c>
      <c r="AU1921">
        <v>832205</v>
      </c>
      <c r="AV1921">
        <v>85073</v>
      </c>
      <c r="AW1921">
        <v>485551</v>
      </c>
      <c r="AX1921">
        <v>7759</v>
      </c>
      <c r="AY1921">
        <v>25041</v>
      </c>
      <c r="AZ1921">
        <v>90</v>
      </c>
      <c r="BA1921">
        <v>831.18</v>
      </c>
      <c r="BB1921">
        <v>76.099999999999994</v>
      </c>
    </row>
    <row r="1922" spans="1:54" x14ac:dyDescent="0.3">
      <c r="A1922">
        <v>36117</v>
      </c>
      <c r="B1922" t="s">
        <v>250</v>
      </c>
      <c r="C1922" t="s">
        <v>963</v>
      </c>
      <c r="D1922">
        <v>92051</v>
      </c>
      <c r="E1922">
        <v>93762</v>
      </c>
      <c r="F1922">
        <v>-1.8</v>
      </c>
      <c r="G1922">
        <v>93772</v>
      </c>
      <c r="H1922">
        <v>5.4</v>
      </c>
      <c r="I1922">
        <v>22.1</v>
      </c>
      <c r="J1922">
        <v>16.5</v>
      </c>
      <c r="K1922">
        <v>50.5</v>
      </c>
      <c r="L1922">
        <v>93.7</v>
      </c>
      <c r="M1922">
        <v>3.3</v>
      </c>
      <c r="N1922">
        <v>0.4</v>
      </c>
      <c r="O1922">
        <v>0.7</v>
      </c>
      <c r="P1922">
        <v>0</v>
      </c>
      <c r="Q1922">
        <v>1.9</v>
      </c>
      <c r="R1922">
        <v>4</v>
      </c>
      <c r="S1922">
        <v>90.3</v>
      </c>
      <c r="T1922">
        <v>88</v>
      </c>
      <c r="U1922">
        <v>2.8</v>
      </c>
      <c r="V1922">
        <v>4.5</v>
      </c>
      <c r="W1922">
        <v>88.7</v>
      </c>
      <c r="X1922">
        <v>20.9</v>
      </c>
      <c r="Y1922">
        <v>6662</v>
      </c>
      <c r="Z1922">
        <v>24</v>
      </c>
      <c r="AA1922">
        <v>41338</v>
      </c>
      <c r="AB1922">
        <v>78.7</v>
      </c>
      <c r="AC1922">
        <v>16</v>
      </c>
      <c r="AD1922">
        <v>109300</v>
      </c>
      <c r="AE1922">
        <v>36399</v>
      </c>
      <c r="AF1922">
        <v>2.5099999999999998</v>
      </c>
      <c r="AG1922">
        <v>25327</v>
      </c>
      <c r="AH1922">
        <v>52601</v>
      </c>
      <c r="AI1922">
        <v>11.3</v>
      </c>
      <c r="AJ1922">
        <v>1718</v>
      </c>
      <c r="AK1922">
        <v>19188</v>
      </c>
      <c r="AL1922">
        <v>-3.9</v>
      </c>
      <c r="AM1922">
        <v>4717</v>
      </c>
      <c r="AN1922">
        <v>6834</v>
      </c>
      <c r="AO1922">
        <v>1</v>
      </c>
      <c r="AP1922">
        <v>0</v>
      </c>
      <c r="AQ1922">
        <v>0</v>
      </c>
      <c r="AR1922">
        <v>0</v>
      </c>
      <c r="AS1922">
        <v>2.7</v>
      </c>
      <c r="AT1922">
        <v>28.6</v>
      </c>
      <c r="AU1922">
        <v>1888986</v>
      </c>
      <c r="AV1922">
        <v>189350</v>
      </c>
      <c r="AW1922">
        <v>816657</v>
      </c>
      <c r="AX1922">
        <v>8922</v>
      </c>
      <c r="AY1922">
        <v>52348</v>
      </c>
      <c r="AZ1922">
        <v>105</v>
      </c>
      <c r="BA1922">
        <v>603.83000000000004</v>
      </c>
      <c r="BB1922">
        <v>155.30000000000001</v>
      </c>
    </row>
    <row r="1923" spans="1:54" x14ac:dyDescent="0.3">
      <c r="A1923">
        <v>36119</v>
      </c>
      <c r="B1923" t="s">
        <v>1787</v>
      </c>
      <c r="C1923" t="s">
        <v>963</v>
      </c>
      <c r="D1923">
        <v>972634</v>
      </c>
      <c r="E1923">
        <v>949114</v>
      </c>
      <c r="F1923">
        <v>2.5</v>
      </c>
      <c r="G1923">
        <v>949113</v>
      </c>
      <c r="H1923">
        <v>5.7</v>
      </c>
      <c r="I1923">
        <v>22.9</v>
      </c>
      <c r="J1923">
        <v>15.6</v>
      </c>
      <c r="K1923">
        <v>51.7</v>
      </c>
      <c r="L1923">
        <v>74.400000000000006</v>
      </c>
      <c r="M1923">
        <v>16.100000000000001</v>
      </c>
      <c r="N1923">
        <v>0.8</v>
      </c>
      <c r="O1923">
        <v>6.2</v>
      </c>
      <c r="P1923">
        <v>0.1</v>
      </c>
      <c r="Q1923">
        <v>2.2999999999999998</v>
      </c>
      <c r="R1923">
        <v>23.7</v>
      </c>
      <c r="S1923">
        <v>55</v>
      </c>
      <c r="T1923">
        <v>89.7</v>
      </c>
      <c r="U1923">
        <v>25</v>
      </c>
      <c r="V1923">
        <v>32.700000000000003</v>
      </c>
      <c r="W1923">
        <v>87.6</v>
      </c>
      <c r="X1923">
        <v>45.4</v>
      </c>
      <c r="Y1923">
        <v>38943</v>
      </c>
      <c r="Z1923">
        <v>32.1</v>
      </c>
      <c r="AA1923">
        <v>369864</v>
      </c>
      <c r="AB1923">
        <v>61.9</v>
      </c>
      <c r="AC1923">
        <v>49.1</v>
      </c>
      <c r="AD1923">
        <v>518400</v>
      </c>
      <c r="AE1923">
        <v>343561</v>
      </c>
      <c r="AF1923">
        <v>2.71</v>
      </c>
      <c r="AG1923">
        <v>47984</v>
      </c>
      <c r="AH1923">
        <v>81946</v>
      </c>
      <c r="AI1923">
        <v>9.5</v>
      </c>
      <c r="AJ1923">
        <v>31680</v>
      </c>
      <c r="AK1923">
        <v>377971</v>
      </c>
      <c r="AL1923">
        <v>-0.1</v>
      </c>
      <c r="AM1923">
        <v>92896</v>
      </c>
      <c r="AN1923">
        <v>120727</v>
      </c>
      <c r="AO1923">
        <v>8.9</v>
      </c>
      <c r="AP1923">
        <v>0</v>
      </c>
      <c r="AQ1923">
        <v>5.5</v>
      </c>
      <c r="AR1923">
        <v>0</v>
      </c>
      <c r="AS1923">
        <v>10</v>
      </c>
      <c r="AT1923">
        <v>29.6</v>
      </c>
      <c r="AU1923">
        <v>4122897</v>
      </c>
      <c r="AV1923">
        <v>20059559</v>
      </c>
      <c r="AW1923">
        <v>14205055</v>
      </c>
      <c r="AX1923">
        <v>15007</v>
      </c>
      <c r="AY1923">
        <v>1799292</v>
      </c>
      <c r="AZ1923">
        <v>584</v>
      </c>
      <c r="BA1923">
        <v>430.5</v>
      </c>
      <c r="BB1923">
        <v>2204.6999999999998</v>
      </c>
    </row>
    <row r="1924" spans="1:54" x14ac:dyDescent="0.3">
      <c r="A1924">
        <v>36121</v>
      </c>
      <c r="B1924" t="s">
        <v>900</v>
      </c>
      <c r="C1924" t="s">
        <v>963</v>
      </c>
      <c r="D1924">
        <v>41188</v>
      </c>
      <c r="E1924">
        <v>42143</v>
      </c>
      <c r="F1924">
        <v>-2.2999999999999998</v>
      </c>
      <c r="G1924">
        <v>42155</v>
      </c>
      <c r="H1924">
        <v>4.8</v>
      </c>
      <c r="I1924">
        <v>19.2</v>
      </c>
      <c r="J1924">
        <v>15.5</v>
      </c>
      <c r="K1924">
        <v>45.7</v>
      </c>
      <c r="L1924">
        <v>92</v>
      </c>
      <c r="M1924">
        <v>6.1</v>
      </c>
      <c r="N1924">
        <v>0.4</v>
      </c>
      <c r="O1924">
        <v>0.5</v>
      </c>
      <c r="P1924">
        <v>0</v>
      </c>
      <c r="Q1924">
        <v>1</v>
      </c>
      <c r="R1924">
        <v>3.2</v>
      </c>
      <c r="S1924">
        <v>89.7</v>
      </c>
      <c r="T1924">
        <v>88.3</v>
      </c>
      <c r="U1924">
        <v>2.1</v>
      </c>
      <c r="V1924">
        <v>4.8</v>
      </c>
      <c r="W1924">
        <v>86.3</v>
      </c>
      <c r="X1924">
        <v>14.6</v>
      </c>
      <c r="Y1924">
        <v>3188</v>
      </c>
      <c r="Z1924">
        <v>25.3</v>
      </c>
      <c r="AA1924">
        <v>18044</v>
      </c>
      <c r="AB1924">
        <v>75.400000000000006</v>
      </c>
      <c r="AC1924">
        <v>16.399999999999999</v>
      </c>
      <c r="AD1924">
        <v>100200</v>
      </c>
      <c r="AE1924">
        <v>15624</v>
      </c>
      <c r="AF1924">
        <v>2.4300000000000002</v>
      </c>
      <c r="AG1924">
        <v>22700</v>
      </c>
      <c r="AH1924">
        <v>51100</v>
      </c>
      <c r="AI1924">
        <v>10.5</v>
      </c>
      <c r="AJ1924">
        <v>787</v>
      </c>
      <c r="AK1924">
        <v>9408</v>
      </c>
      <c r="AL1924">
        <v>2.7</v>
      </c>
      <c r="AM1924">
        <v>2092</v>
      </c>
      <c r="AN1924">
        <v>2986</v>
      </c>
      <c r="AO1924">
        <v>0</v>
      </c>
      <c r="AP1924">
        <v>0</v>
      </c>
      <c r="AQ1924">
        <v>0</v>
      </c>
      <c r="AR1924">
        <v>0</v>
      </c>
      <c r="AS1924">
        <v>0</v>
      </c>
      <c r="AT1924">
        <v>29.9</v>
      </c>
      <c r="AU1924">
        <v>456964</v>
      </c>
      <c r="AV1924">
        <v>297204</v>
      </c>
      <c r="AW1924">
        <v>337990</v>
      </c>
      <c r="AX1924">
        <v>8078</v>
      </c>
      <c r="AY1924">
        <v>31074</v>
      </c>
      <c r="AZ1924">
        <v>34</v>
      </c>
      <c r="BA1924">
        <v>592.75</v>
      </c>
      <c r="BB1924">
        <v>71.099999999999994</v>
      </c>
    </row>
    <row r="1925" spans="1:54" x14ac:dyDescent="0.3">
      <c r="A1925">
        <v>36123</v>
      </c>
      <c r="B1925" t="s">
        <v>1788</v>
      </c>
      <c r="C1925" t="s">
        <v>963</v>
      </c>
      <c r="D1925">
        <v>25208</v>
      </c>
      <c r="E1925">
        <v>25352</v>
      </c>
      <c r="F1925">
        <v>-0.6</v>
      </c>
      <c r="G1925">
        <v>25348</v>
      </c>
      <c r="H1925">
        <v>6.4</v>
      </c>
      <c r="I1925">
        <v>23.3</v>
      </c>
      <c r="J1925">
        <v>18.399999999999999</v>
      </c>
      <c r="K1925">
        <v>51.3</v>
      </c>
      <c r="L1925">
        <v>97.2</v>
      </c>
      <c r="M1925">
        <v>1</v>
      </c>
      <c r="N1925">
        <v>0.3</v>
      </c>
      <c r="O1925">
        <v>0.5</v>
      </c>
      <c r="P1925">
        <v>0</v>
      </c>
      <c r="Q1925">
        <v>1</v>
      </c>
      <c r="R1925">
        <v>2.2000000000000002</v>
      </c>
      <c r="S1925">
        <v>95.3</v>
      </c>
      <c r="T1925">
        <v>88.8</v>
      </c>
      <c r="U1925">
        <v>1.7</v>
      </c>
      <c r="V1925">
        <v>11.1</v>
      </c>
      <c r="W1925">
        <v>85.6</v>
      </c>
      <c r="X1925">
        <v>23.2</v>
      </c>
      <c r="Y1925">
        <v>2015</v>
      </c>
      <c r="Z1925">
        <v>22.2</v>
      </c>
      <c r="AA1925">
        <v>13711</v>
      </c>
      <c r="AB1925">
        <v>76.599999999999994</v>
      </c>
      <c r="AC1925">
        <v>9.6</v>
      </c>
      <c r="AD1925">
        <v>118200</v>
      </c>
      <c r="AE1925">
        <v>9602</v>
      </c>
      <c r="AF1925">
        <v>2.5</v>
      </c>
      <c r="AG1925">
        <v>24457</v>
      </c>
      <c r="AH1925">
        <v>49335</v>
      </c>
      <c r="AI1925">
        <v>15.9</v>
      </c>
      <c r="AJ1925">
        <v>551</v>
      </c>
      <c r="AK1925">
        <v>5087</v>
      </c>
      <c r="AL1925">
        <v>1.2</v>
      </c>
      <c r="AM1925">
        <v>1880</v>
      </c>
      <c r="AN1925">
        <v>1797</v>
      </c>
      <c r="AO1925">
        <v>0</v>
      </c>
      <c r="AP1925">
        <v>0</v>
      </c>
      <c r="AQ1925">
        <v>0</v>
      </c>
      <c r="AR1925">
        <v>0</v>
      </c>
      <c r="AS1925">
        <v>0</v>
      </c>
      <c r="AT1925">
        <v>0</v>
      </c>
      <c r="AU1925">
        <v>0</v>
      </c>
      <c r="AV1925">
        <v>42683</v>
      </c>
      <c r="AW1925">
        <v>178857</v>
      </c>
      <c r="AX1925">
        <v>7290</v>
      </c>
      <c r="AY1925">
        <v>24364</v>
      </c>
      <c r="AZ1925">
        <v>70</v>
      </c>
      <c r="BA1925">
        <v>338.14</v>
      </c>
      <c r="BB1925">
        <v>75</v>
      </c>
    </row>
    <row r="1926" spans="1:54" x14ac:dyDescent="0.3">
      <c r="A1926">
        <v>37000</v>
      </c>
      <c r="B1926" t="s">
        <v>962</v>
      </c>
      <c r="D1926">
        <v>9943964</v>
      </c>
      <c r="E1926">
        <v>9535691</v>
      </c>
      <c r="F1926">
        <v>4.3</v>
      </c>
      <c r="G1926">
        <v>9535483</v>
      </c>
      <c r="H1926">
        <v>6.1</v>
      </c>
      <c r="I1926">
        <v>23</v>
      </c>
      <c r="J1926">
        <v>14.7</v>
      </c>
      <c r="K1926">
        <v>51.3</v>
      </c>
      <c r="L1926">
        <v>71.5</v>
      </c>
      <c r="M1926">
        <v>22.1</v>
      </c>
      <c r="N1926">
        <v>1.6</v>
      </c>
      <c r="O1926">
        <v>2.7</v>
      </c>
      <c r="P1926">
        <v>0.1</v>
      </c>
      <c r="Q1926">
        <v>2.1</v>
      </c>
      <c r="R1926">
        <v>9</v>
      </c>
      <c r="S1926">
        <v>64.099999999999994</v>
      </c>
      <c r="T1926">
        <v>84.7</v>
      </c>
      <c r="U1926">
        <v>7.6</v>
      </c>
      <c r="V1926">
        <v>10.9</v>
      </c>
      <c r="W1926">
        <v>84.9</v>
      </c>
      <c r="X1926">
        <v>27.3</v>
      </c>
      <c r="Y1926">
        <v>724295</v>
      </c>
      <c r="Z1926">
        <v>23.6</v>
      </c>
      <c r="AA1926">
        <v>4452334</v>
      </c>
      <c r="AB1926">
        <v>66.400000000000006</v>
      </c>
      <c r="AC1926">
        <v>17.2</v>
      </c>
      <c r="AD1926">
        <v>153600</v>
      </c>
      <c r="AE1926">
        <v>3715565</v>
      </c>
      <c r="AF1926">
        <v>2.5299999999999998</v>
      </c>
      <c r="AG1926">
        <v>25284</v>
      </c>
      <c r="AH1926">
        <v>46334</v>
      </c>
      <c r="AI1926">
        <v>17.5</v>
      </c>
      <c r="AJ1926">
        <v>218285</v>
      </c>
      <c r="AK1926">
        <v>3421195</v>
      </c>
      <c r="AL1926">
        <v>2.1</v>
      </c>
      <c r="AM1926">
        <v>679725</v>
      </c>
      <c r="AN1926">
        <v>798791</v>
      </c>
      <c r="AO1926">
        <v>10.5</v>
      </c>
      <c r="AP1926">
        <v>1</v>
      </c>
      <c r="AQ1926">
        <v>2.5</v>
      </c>
      <c r="AR1926">
        <v>0.1</v>
      </c>
      <c r="AS1926">
        <v>2.7</v>
      </c>
      <c r="AT1926">
        <v>28.2</v>
      </c>
      <c r="AU1926">
        <v>205867299</v>
      </c>
      <c r="AV1926">
        <v>88795885</v>
      </c>
      <c r="AW1926">
        <v>114578173</v>
      </c>
      <c r="AX1926">
        <v>12641</v>
      </c>
      <c r="AY1926">
        <v>16126939</v>
      </c>
      <c r="AZ1926">
        <v>49911</v>
      </c>
      <c r="BA1926">
        <v>48617.91</v>
      </c>
      <c r="BB1926">
        <v>196.1</v>
      </c>
    </row>
    <row r="1927" spans="1:54" x14ac:dyDescent="0.3">
      <c r="A1927">
        <v>37001</v>
      </c>
      <c r="B1927" t="s">
        <v>479</v>
      </c>
      <c r="C1927" t="s">
        <v>403</v>
      </c>
      <c r="D1927">
        <v>155792</v>
      </c>
      <c r="E1927">
        <v>151241</v>
      </c>
      <c r="F1927">
        <v>3</v>
      </c>
      <c r="G1927">
        <v>151131</v>
      </c>
      <c r="H1927">
        <v>5.8</v>
      </c>
      <c r="I1927">
        <v>22.9</v>
      </c>
      <c r="J1927">
        <v>16.100000000000001</v>
      </c>
      <c r="K1927">
        <v>52.3</v>
      </c>
      <c r="L1927">
        <v>75.5</v>
      </c>
      <c r="M1927">
        <v>19.5</v>
      </c>
      <c r="N1927">
        <v>1.4</v>
      </c>
      <c r="O1927">
        <v>1.6</v>
      </c>
      <c r="P1927">
        <v>0.1</v>
      </c>
      <c r="Q1927">
        <v>1.9</v>
      </c>
      <c r="R1927">
        <v>12.1</v>
      </c>
      <c r="S1927">
        <v>65.7</v>
      </c>
      <c r="T1927">
        <v>85.3</v>
      </c>
      <c r="U1927">
        <v>7.6</v>
      </c>
      <c r="V1927">
        <v>11.8</v>
      </c>
      <c r="W1927">
        <v>83</v>
      </c>
      <c r="X1927">
        <v>21.7</v>
      </c>
      <c r="Y1927">
        <v>10719</v>
      </c>
      <c r="Z1927">
        <v>23.3</v>
      </c>
      <c r="AA1927">
        <v>68102</v>
      </c>
      <c r="AB1927">
        <v>67.099999999999994</v>
      </c>
      <c r="AC1927">
        <v>17</v>
      </c>
      <c r="AD1927">
        <v>137000</v>
      </c>
      <c r="AE1927">
        <v>60139</v>
      </c>
      <c r="AF1927">
        <v>2.46</v>
      </c>
      <c r="AG1927">
        <v>23166</v>
      </c>
      <c r="AH1927">
        <v>43043</v>
      </c>
      <c r="AI1927">
        <v>18.3</v>
      </c>
      <c r="AJ1927">
        <v>3162</v>
      </c>
      <c r="AK1927">
        <v>50672</v>
      </c>
      <c r="AL1927">
        <v>0.2</v>
      </c>
      <c r="AM1927">
        <v>9280</v>
      </c>
      <c r="AN1927">
        <v>11125</v>
      </c>
      <c r="AO1927">
        <v>8.6999999999999993</v>
      </c>
      <c r="AP1927">
        <v>0</v>
      </c>
      <c r="AQ1927">
        <v>2.2999999999999998</v>
      </c>
      <c r="AR1927">
        <v>0</v>
      </c>
      <c r="AS1927">
        <v>0</v>
      </c>
      <c r="AT1927">
        <v>27.1</v>
      </c>
      <c r="AU1927">
        <v>3163071</v>
      </c>
      <c r="AV1927">
        <v>655841</v>
      </c>
      <c r="AW1927">
        <v>1968813</v>
      </c>
      <c r="AX1927">
        <v>13595</v>
      </c>
      <c r="AY1927">
        <v>219415</v>
      </c>
      <c r="AZ1927">
        <v>606</v>
      </c>
      <c r="BA1927">
        <v>423.94</v>
      </c>
      <c r="BB1927">
        <v>356.5</v>
      </c>
    </row>
    <row r="1928" spans="1:54" x14ac:dyDescent="0.3">
      <c r="A1928">
        <v>37003</v>
      </c>
      <c r="B1928" t="s">
        <v>478</v>
      </c>
      <c r="C1928" t="s">
        <v>403</v>
      </c>
      <c r="D1928">
        <v>37392</v>
      </c>
      <c r="E1928">
        <v>37193</v>
      </c>
      <c r="F1928">
        <v>0.5</v>
      </c>
      <c r="G1928">
        <v>37198</v>
      </c>
      <c r="H1928">
        <v>5</v>
      </c>
      <c r="I1928">
        <v>21</v>
      </c>
      <c r="J1928">
        <v>18.899999999999999</v>
      </c>
      <c r="K1928">
        <v>49.2</v>
      </c>
      <c r="L1928">
        <v>91.2</v>
      </c>
      <c r="M1928">
        <v>5.9</v>
      </c>
      <c r="N1928">
        <v>0.4</v>
      </c>
      <c r="O1928">
        <v>1.1000000000000001</v>
      </c>
      <c r="P1928">
        <v>0</v>
      </c>
      <c r="Q1928">
        <v>1.3</v>
      </c>
      <c r="R1928">
        <v>4.4000000000000004</v>
      </c>
      <c r="S1928">
        <v>87.3</v>
      </c>
      <c r="T1928">
        <v>91.2</v>
      </c>
      <c r="U1928">
        <v>2.6</v>
      </c>
      <c r="V1928">
        <v>5</v>
      </c>
      <c r="W1928">
        <v>79.3</v>
      </c>
      <c r="X1928">
        <v>11.7</v>
      </c>
      <c r="Y1928">
        <v>2507</v>
      </c>
      <c r="Z1928">
        <v>24.3</v>
      </c>
      <c r="AA1928">
        <v>16170</v>
      </c>
      <c r="AB1928">
        <v>77.5</v>
      </c>
      <c r="AC1928">
        <v>3.8</v>
      </c>
      <c r="AD1928">
        <v>121300</v>
      </c>
      <c r="AE1928">
        <v>14101</v>
      </c>
      <c r="AF1928">
        <v>2.57</v>
      </c>
      <c r="AG1928">
        <v>20440</v>
      </c>
      <c r="AH1928">
        <v>40637</v>
      </c>
      <c r="AI1928">
        <v>17.2</v>
      </c>
      <c r="AJ1928">
        <v>559</v>
      </c>
      <c r="AK1928">
        <v>6812</v>
      </c>
      <c r="AL1928">
        <v>-1.5</v>
      </c>
      <c r="AM1928">
        <v>2266</v>
      </c>
      <c r="AN1928">
        <v>3007</v>
      </c>
      <c r="AO1928">
        <v>0</v>
      </c>
      <c r="AP1928">
        <v>0</v>
      </c>
      <c r="AQ1928">
        <v>0</v>
      </c>
      <c r="AR1928">
        <v>0</v>
      </c>
      <c r="AS1928">
        <v>0</v>
      </c>
      <c r="AT1928">
        <v>21.4</v>
      </c>
      <c r="AU1928">
        <v>604762</v>
      </c>
      <c r="AV1928">
        <v>49756</v>
      </c>
      <c r="AW1928">
        <v>216769</v>
      </c>
      <c r="AX1928">
        <v>5957</v>
      </c>
      <c r="AY1928">
        <v>22587</v>
      </c>
      <c r="AZ1928">
        <v>53</v>
      </c>
      <c r="BA1928">
        <v>259.99</v>
      </c>
      <c r="BB1928">
        <v>143.1</v>
      </c>
    </row>
    <row r="1929" spans="1:54" x14ac:dyDescent="0.3">
      <c r="A1929">
        <v>37005</v>
      </c>
      <c r="B1929" t="s">
        <v>477</v>
      </c>
      <c r="C1929" t="s">
        <v>403</v>
      </c>
      <c r="D1929">
        <v>10879</v>
      </c>
      <c r="E1929">
        <v>11155</v>
      </c>
      <c r="F1929">
        <v>-2.5</v>
      </c>
      <c r="G1929">
        <v>11155</v>
      </c>
      <c r="H1929">
        <v>4.3</v>
      </c>
      <c r="I1929">
        <v>18.100000000000001</v>
      </c>
      <c r="J1929">
        <v>24.5</v>
      </c>
      <c r="K1929">
        <v>50.3</v>
      </c>
      <c r="L1929">
        <v>95.4</v>
      </c>
      <c r="M1929">
        <v>1.9</v>
      </c>
      <c r="N1929">
        <v>0.5</v>
      </c>
      <c r="O1929">
        <v>0.8</v>
      </c>
      <c r="P1929">
        <v>0</v>
      </c>
      <c r="Q1929">
        <v>1.4</v>
      </c>
      <c r="R1929">
        <v>9.5</v>
      </c>
      <c r="S1929">
        <v>87</v>
      </c>
      <c r="T1929">
        <v>94.6</v>
      </c>
      <c r="U1929">
        <v>6</v>
      </c>
      <c r="V1929">
        <v>8</v>
      </c>
      <c r="W1929">
        <v>79.400000000000006</v>
      </c>
      <c r="X1929">
        <v>18.3</v>
      </c>
      <c r="Y1929">
        <v>781</v>
      </c>
      <c r="Z1929">
        <v>27.3</v>
      </c>
      <c r="AA1929">
        <v>8139</v>
      </c>
      <c r="AB1929">
        <v>76.3</v>
      </c>
      <c r="AC1929">
        <v>4.5</v>
      </c>
      <c r="AD1929">
        <v>156100</v>
      </c>
      <c r="AE1929">
        <v>4793</v>
      </c>
      <c r="AF1929">
        <v>2.2599999999999998</v>
      </c>
      <c r="AG1929">
        <v>19510</v>
      </c>
      <c r="AH1929">
        <v>35170</v>
      </c>
      <c r="AI1929">
        <v>19.8</v>
      </c>
      <c r="AJ1929">
        <v>248</v>
      </c>
      <c r="AK1929">
        <v>2167</v>
      </c>
      <c r="AL1929">
        <v>5.9</v>
      </c>
      <c r="AM1929">
        <v>919</v>
      </c>
      <c r="AN1929">
        <v>1214</v>
      </c>
      <c r="AO1929">
        <v>0</v>
      </c>
      <c r="AP1929">
        <v>0</v>
      </c>
      <c r="AQ1929">
        <v>0</v>
      </c>
      <c r="AR1929">
        <v>0</v>
      </c>
      <c r="AS1929">
        <v>0</v>
      </c>
      <c r="AT1929">
        <v>31.1</v>
      </c>
      <c r="AU1929">
        <v>109160</v>
      </c>
      <c r="AV1929">
        <v>1549</v>
      </c>
      <c r="AW1929">
        <v>73665</v>
      </c>
      <c r="AX1929">
        <v>6719</v>
      </c>
      <c r="AY1929">
        <v>11251</v>
      </c>
      <c r="AZ1929">
        <v>17</v>
      </c>
      <c r="BA1929">
        <v>235.06</v>
      </c>
      <c r="BB1929">
        <v>47.5</v>
      </c>
    </row>
    <row r="1930" spans="1:54" x14ac:dyDescent="0.3">
      <c r="A1930">
        <v>37007</v>
      </c>
      <c r="B1930" t="s">
        <v>476</v>
      </c>
      <c r="C1930" t="s">
        <v>403</v>
      </c>
      <c r="D1930">
        <v>25765</v>
      </c>
      <c r="E1930">
        <v>26948</v>
      </c>
      <c r="F1930">
        <v>-4.4000000000000004</v>
      </c>
      <c r="G1930">
        <v>26948</v>
      </c>
      <c r="H1930">
        <v>4.9000000000000004</v>
      </c>
      <c r="I1930">
        <v>20.399999999999999</v>
      </c>
      <c r="J1930">
        <v>16.399999999999999</v>
      </c>
      <c r="K1930">
        <v>48.2</v>
      </c>
      <c r="L1930">
        <v>48.1</v>
      </c>
      <c r="M1930">
        <v>48.6</v>
      </c>
      <c r="N1930">
        <v>0.8</v>
      </c>
      <c r="O1930">
        <v>1.1000000000000001</v>
      </c>
      <c r="P1930">
        <v>0.1</v>
      </c>
      <c r="Q1930">
        <v>1.3</v>
      </c>
      <c r="R1930">
        <v>3.5</v>
      </c>
      <c r="S1930">
        <v>45.5</v>
      </c>
      <c r="T1930">
        <v>86</v>
      </c>
      <c r="U1930">
        <v>3</v>
      </c>
      <c r="V1930">
        <v>4.9000000000000004</v>
      </c>
      <c r="W1930">
        <v>76.3</v>
      </c>
      <c r="X1930">
        <v>10.199999999999999</v>
      </c>
      <c r="Y1930">
        <v>1993</v>
      </c>
      <c r="Z1930">
        <v>24.8</v>
      </c>
      <c r="AA1930">
        <v>11514</v>
      </c>
      <c r="AB1930">
        <v>68.599999999999994</v>
      </c>
      <c r="AC1930">
        <v>5.5</v>
      </c>
      <c r="AD1930">
        <v>79400</v>
      </c>
      <c r="AE1930">
        <v>9686</v>
      </c>
      <c r="AF1930">
        <v>2.52</v>
      </c>
      <c r="AG1930">
        <v>16752</v>
      </c>
      <c r="AH1930">
        <v>33870</v>
      </c>
      <c r="AI1930">
        <v>24.2</v>
      </c>
      <c r="AJ1930">
        <v>386</v>
      </c>
      <c r="AK1930">
        <v>5089</v>
      </c>
      <c r="AL1930">
        <v>2.7</v>
      </c>
      <c r="AM1930">
        <v>1278</v>
      </c>
      <c r="AN1930">
        <v>1409</v>
      </c>
      <c r="AO1930">
        <v>28</v>
      </c>
      <c r="AP1930">
        <v>0</v>
      </c>
      <c r="AQ1930">
        <v>0</v>
      </c>
      <c r="AR1930">
        <v>0</v>
      </c>
      <c r="AS1930">
        <v>0</v>
      </c>
      <c r="AT1930">
        <v>30.2</v>
      </c>
      <c r="AU1930">
        <v>0</v>
      </c>
      <c r="AV1930">
        <v>153485</v>
      </c>
      <c r="AW1930">
        <v>180010</v>
      </c>
      <c r="AX1930">
        <v>7145</v>
      </c>
      <c r="AY1930">
        <v>0</v>
      </c>
      <c r="AZ1930">
        <v>33</v>
      </c>
      <c r="BA1930">
        <v>531.45000000000005</v>
      </c>
      <c r="BB1930">
        <v>50.7</v>
      </c>
    </row>
    <row r="1931" spans="1:54" x14ac:dyDescent="0.3">
      <c r="A1931">
        <v>37009</v>
      </c>
      <c r="B1931" t="s">
        <v>475</v>
      </c>
      <c r="C1931" t="s">
        <v>403</v>
      </c>
      <c r="D1931">
        <v>27126</v>
      </c>
      <c r="E1931">
        <v>27281</v>
      </c>
      <c r="F1931">
        <v>-0.6</v>
      </c>
      <c r="G1931">
        <v>27281</v>
      </c>
      <c r="H1931">
        <v>4.7</v>
      </c>
      <c r="I1931">
        <v>18.600000000000001</v>
      </c>
      <c r="J1931">
        <v>23.6</v>
      </c>
      <c r="K1931">
        <v>50.4</v>
      </c>
      <c r="L1931">
        <v>97.2</v>
      </c>
      <c r="M1931">
        <v>1</v>
      </c>
      <c r="N1931">
        <v>0.3</v>
      </c>
      <c r="O1931">
        <v>0.5</v>
      </c>
      <c r="P1931">
        <v>0</v>
      </c>
      <c r="Q1931">
        <v>1</v>
      </c>
      <c r="R1931">
        <v>5.3</v>
      </c>
      <c r="S1931">
        <v>92.4</v>
      </c>
      <c r="T1931">
        <v>92.6</v>
      </c>
      <c r="U1931">
        <v>4.2</v>
      </c>
      <c r="V1931">
        <v>4.5999999999999996</v>
      </c>
      <c r="W1931">
        <v>81.400000000000006</v>
      </c>
      <c r="X1931">
        <v>19.5</v>
      </c>
      <c r="Y1931">
        <v>2320</v>
      </c>
      <c r="Z1931">
        <v>26.6</v>
      </c>
      <c r="AA1931">
        <v>17468</v>
      </c>
      <c r="AB1931">
        <v>76.900000000000006</v>
      </c>
      <c r="AC1931">
        <v>5.0999999999999996</v>
      </c>
      <c r="AD1931">
        <v>150900</v>
      </c>
      <c r="AE1931">
        <v>11839</v>
      </c>
      <c r="AF1931">
        <v>2.2599999999999998</v>
      </c>
      <c r="AG1931">
        <v>20838</v>
      </c>
      <c r="AH1931">
        <v>35951</v>
      </c>
      <c r="AI1931">
        <v>21.1</v>
      </c>
      <c r="AJ1931">
        <v>514</v>
      </c>
      <c r="AK1931">
        <v>5356</v>
      </c>
      <c r="AL1931">
        <v>-5.5</v>
      </c>
      <c r="AM1931">
        <v>2370</v>
      </c>
      <c r="AN1931">
        <v>3367</v>
      </c>
      <c r="AO1931">
        <v>0</v>
      </c>
      <c r="AP1931">
        <v>0</v>
      </c>
      <c r="AQ1931">
        <v>0</v>
      </c>
      <c r="AR1931">
        <v>0</v>
      </c>
      <c r="AS1931">
        <v>0</v>
      </c>
      <c r="AT1931">
        <v>0</v>
      </c>
      <c r="AU1931">
        <v>206294</v>
      </c>
      <c r="AV1931">
        <v>55866</v>
      </c>
      <c r="AW1931">
        <v>292410</v>
      </c>
      <c r="AX1931">
        <v>11474</v>
      </c>
      <c r="AY1931">
        <v>22621</v>
      </c>
      <c r="AZ1931">
        <v>75</v>
      </c>
      <c r="BA1931">
        <v>426.14</v>
      </c>
      <c r="BB1931">
        <v>64</v>
      </c>
    </row>
    <row r="1932" spans="1:54" x14ac:dyDescent="0.3">
      <c r="A1932">
        <v>37011</v>
      </c>
      <c r="B1932" t="s">
        <v>474</v>
      </c>
      <c r="C1932" t="s">
        <v>403</v>
      </c>
      <c r="D1932">
        <v>17773</v>
      </c>
      <c r="E1932">
        <v>17795</v>
      </c>
      <c r="F1932">
        <v>-0.1</v>
      </c>
      <c r="G1932">
        <v>17797</v>
      </c>
      <c r="H1932">
        <v>3.9</v>
      </c>
      <c r="I1932">
        <v>16.100000000000001</v>
      </c>
      <c r="J1932">
        <v>20.3</v>
      </c>
      <c r="K1932">
        <v>45.5</v>
      </c>
      <c r="L1932">
        <v>93.6</v>
      </c>
      <c r="M1932">
        <v>4.4000000000000004</v>
      </c>
      <c r="N1932">
        <v>0.5</v>
      </c>
      <c r="O1932">
        <v>0.6</v>
      </c>
      <c r="P1932">
        <v>0</v>
      </c>
      <c r="Q1932">
        <v>0.8</v>
      </c>
      <c r="R1932">
        <v>4.7</v>
      </c>
      <c r="S1932">
        <v>89.2</v>
      </c>
      <c r="T1932">
        <v>83.3</v>
      </c>
      <c r="U1932">
        <v>3.4</v>
      </c>
      <c r="V1932">
        <v>6</v>
      </c>
      <c r="W1932">
        <v>81.5</v>
      </c>
      <c r="X1932">
        <v>20.399999999999999</v>
      </c>
      <c r="Y1932">
        <v>1417</v>
      </c>
      <c r="Z1932">
        <v>22.1</v>
      </c>
      <c r="AA1932">
        <v>14027</v>
      </c>
      <c r="AB1932">
        <v>76.099999999999994</v>
      </c>
      <c r="AC1932">
        <v>16.5</v>
      </c>
      <c r="AD1932">
        <v>140800</v>
      </c>
      <c r="AE1932">
        <v>7122</v>
      </c>
      <c r="AF1932">
        <v>2.17</v>
      </c>
      <c r="AG1932">
        <v>21598</v>
      </c>
      <c r="AH1932">
        <v>36969</v>
      </c>
      <c r="AI1932">
        <v>18</v>
      </c>
      <c r="AJ1932">
        <v>503</v>
      </c>
      <c r="AK1932">
        <v>4410</v>
      </c>
      <c r="AL1932">
        <v>5.7</v>
      </c>
      <c r="AM1932">
        <v>1660</v>
      </c>
      <c r="AN1932">
        <v>2241</v>
      </c>
      <c r="AO1932">
        <v>0</v>
      </c>
      <c r="AP1932">
        <v>0</v>
      </c>
      <c r="AQ1932">
        <v>0</v>
      </c>
      <c r="AR1932">
        <v>0</v>
      </c>
      <c r="AS1932">
        <v>0</v>
      </c>
      <c r="AT1932">
        <v>18.5</v>
      </c>
      <c r="AU1932">
        <v>0</v>
      </c>
      <c r="AV1932">
        <v>41596</v>
      </c>
      <c r="AW1932">
        <v>197646</v>
      </c>
      <c r="AX1932">
        <v>11084</v>
      </c>
      <c r="AY1932">
        <v>33556</v>
      </c>
      <c r="AZ1932">
        <v>44</v>
      </c>
      <c r="BA1932">
        <v>247.09</v>
      </c>
      <c r="BB1932">
        <v>72</v>
      </c>
    </row>
    <row r="1933" spans="1:54" x14ac:dyDescent="0.3">
      <c r="A1933">
        <v>37013</v>
      </c>
      <c r="B1933" t="s">
        <v>473</v>
      </c>
      <c r="C1933" t="s">
        <v>403</v>
      </c>
      <c r="D1933">
        <v>47585</v>
      </c>
      <c r="E1933">
        <v>47773</v>
      </c>
      <c r="F1933">
        <v>-0.4</v>
      </c>
      <c r="G1933">
        <v>47759</v>
      </c>
      <c r="H1933">
        <v>5.4</v>
      </c>
      <c r="I1933">
        <v>21.2</v>
      </c>
      <c r="J1933">
        <v>21.6</v>
      </c>
      <c r="K1933">
        <v>51.9</v>
      </c>
      <c r="L1933">
        <v>71.8</v>
      </c>
      <c r="M1933">
        <v>25.3</v>
      </c>
      <c r="N1933">
        <v>0.9</v>
      </c>
      <c r="O1933">
        <v>0.6</v>
      </c>
      <c r="P1933">
        <v>0.1</v>
      </c>
      <c r="Q1933">
        <v>1.3</v>
      </c>
      <c r="R1933">
        <v>7.5</v>
      </c>
      <c r="S1933">
        <v>66</v>
      </c>
      <c r="T1933">
        <v>91.7</v>
      </c>
      <c r="U1933">
        <v>4.5999999999999996</v>
      </c>
      <c r="V1933">
        <v>6.2</v>
      </c>
      <c r="W1933">
        <v>81.7</v>
      </c>
      <c r="X1933">
        <v>18.3</v>
      </c>
      <c r="Y1933">
        <v>3994</v>
      </c>
      <c r="Z1933">
        <v>24.5</v>
      </c>
      <c r="AA1933">
        <v>25392</v>
      </c>
      <c r="AB1933">
        <v>70.099999999999994</v>
      </c>
      <c r="AC1933">
        <v>7.9</v>
      </c>
      <c r="AD1933">
        <v>117000</v>
      </c>
      <c r="AE1933">
        <v>19266</v>
      </c>
      <c r="AF1933">
        <v>2.44</v>
      </c>
      <c r="AG1933">
        <v>21636</v>
      </c>
      <c r="AH1933">
        <v>40429</v>
      </c>
      <c r="AI1933">
        <v>21</v>
      </c>
      <c r="AJ1933">
        <v>1085</v>
      </c>
      <c r="AK1933">
        <v>12898</v>
      </c>
      <c r="AL1933">
        <v>0.1</v>
      </c>
      <c r="AM1933">
        <v>3243</v>
      </c>
      <c r="AN1933">
        <v>4127</v>
      </c>
      <c r="AO1933">
        <v>0</v>
      </c>
      <c r="AP1933">
        <v>0</v>
      </c>
      <c r="AQ1933">
        <v>0</v>
      </c>
      <c r="AR1933">
        <v>0</v>
      </c>
      <c r="AS1933">
        <v>0</v>
      </c>
      <c r="AT1933">
        <v>31.1</v>
      </c>
      <c r="AU1933">
        <v>1215635</v>
      </c>
      <c r="AV1933">
        <v>285445</v>
      </c>
      <c r="AW1933">
        <v>573361</v>
      </c>
      <c r="AX1933">
        <v>12504</v>
      </c>
      <c r="AY1933">
        <v>49915</v>
      </c>
      <c r="AZ1933">
        <v>170</v>
      </c>
      <c r="BA1933">
        <v>827.19</v>
      </c>
      <c r="BB1933">
        <v>57.7</v>
      </c>
    </row>
    <row r="1934" spans="1:54" x14ac:dyDescent="0.3">
      <c r="A1934">
        <v>37015</v>
      </c>
      <c r="B1934" t="s">
        <v>472</v>
      </c>
      <c r="C1934" t="s">
        <v>403</v>
      </c>
      <c r="D1934">
        <v>20106</v>
      </c>
      <c r="E1934">
        <v>21293</v>
      </c>
      <c r="F1934">
        <v>-5.6</v>
      </c>
      <c r="G1934">
        <v>21282</v>
      </c>
      <c r="H1934">
        <v>4.4000000000000004</v>
      </c>
      <c r="I1934">
        <v>18.8</v>
      </c>
      <c r="J1934">
        <v>19.8</v>
      </c>
      <c r="K1934">
        <v>49.9</v>
      </c>
      <c r="L1934">
        <v>36.200000000000003</v>
      </c>
      <c r="M1934">
        <v>61.4</v>
      </c>
      <c r="N1934">
        <v>0.5</v>
      </c>
      <c r="O1934">
        <v>0.6</v>
      </c>
      <c r="P1934">
        <v>0.1</v>
      </c>
      <c r="Q1934">
        <v>1.1000000000000001</v>
      </c>
      <c r="R1934">
        <v>1.7</v>
      </c>
      <c r="S1934">
        <v>35.200000000000003</v>
      </c>
      <c r="T1934">
        <v>91.1</v>
      </c>
      <c r="U1934">
        <v>1</v>
      </c>
      <c r="V1934">
        <v>2.1</v>
      </c>
      <c r="W1934">
        <v>72.599999999999994</v>
      </c>
      <c r="X1934">
        <v>10.6</v>
      </c>
      <c r="Y1934">
        <v>1199</v>
      </c>
      <c r="Z1934">
        <v>26.2</v>
      </c>
      <c r="AA1934">
        <v>9745</v>
      </c>
      <c r="AB1934">
        <v>75.3</v>
      </c>
      <c r="AC1934">
        <v>2.7</v>
      </c>
      <c r="AD1934">
        <v>79100</v>
      </c>
      <c r="AE1934">
        <v>7629</v>
      </c>
      <c r="AF1934">
        <v>2.58</v>
      </c>
      <c r="AG1934">
        <v>17096</v>
      </c>
      <c r="AH1934">
        <v>30768</v>
      </c>
      <c r="AI1934">
        <v>23.4</v>
      </c>
      <c r="AJ1934">
        <v>320</v>
      </c>
      <c r="AK1934">
        <v>4511</v>
      </c>
      <c r="AL1934">
        <v>-3.1</v>
      </c>
      <c r="AM1934">
        <v>905</v>
      </c>
      <c r="AN1934">
        <v>1642</v>
      </c>
      <c r="AO1934">
        <v>23.6</v>
      </c>
      <c r="AP1934">
        <v>0</v>
      </c>
      <c r="AQ1934">
        <v>0</v>
      </c>
      <c r="AR1934">
        <v>0</v>
      </c>
      <c r="AS1934">
        <v>0</v>
      </c>
      <c r="AT1934">
        <v>0</v>
      </c>
      <c r="AU1934">
        <v>0</v>
      </c>
      <c r="AV1934">
        <v>51247</v>
      </c>
      <c r="AW1934">
        <v>93015</v>
      </c>
      <c r="AX1934">
        <v>4780</v>
      </c>
      <c r="AY1934">
        <v>5618</v>
      </c>
      <c r="AZ1934">
        <v>20</v>
      </c>
      <c r="BA1934">
        <v>699.27</v>
      </c>
      <c r="BB1934">
        <v>30.4</v>
      </c>
    </row>
    <row r="1935" spans="1:54" x14ac:dyDescent="0.3">
      <c r="A1935">
        <v>37017</v>
      </c>
      <c r="B1935" t="s">
        <v>471</v>
      </c>
      <c r="C1935" t="s">
        <v>403</v>
      </c>
      <c r="D1935">
        <v>34657</v>
      </c>
      <c r="E1935">
        <v>35190</v>
      </c>
      <c r="F1935">
        <v>-1.5</v>
      </c>
      <c r="G1935">
        <v>35190</v>
      </c>
      <c r="H1935">
        <v>5.0999999999999996</v>
      </c>
      <c r="I1935">
        <v>21.6</v>
      </c>
      <c r="J1935">
        <v>18.7</v>
      </c>
      <c r="K1935">
        <v>51.8</v>
      </c>
      <c r="L1935">
        <v>60.7</v>
      </c>
      <c r="M1935">
        <v>34.6</v>
      </c>
      <c r="N1935">
        <v>2.9</v>
      </c>
      <c r="O1935">
        <v>0.3</v>
      </c>
      <c r="P1935">
        <v>0</v>
      </c>
      <c r="Q1935">
        <v>1.5</v>
      </c>
      <c r="R1935">
        <v>7.7</v>
      </c>
      <c r="S1935">
        <v>54.6</v>
      </c>
      <c r="T1935">
        <v>92.4</v>
      </c>
      <c r="U1935">
        <v>4.5999999999999996</v>
      </c>
      <c r="V1935">
        <v>6.4</v>
      </c>
      <c r="W1935">
        <v>74.7</v>
      </c>
      <c r="X1935">
        <v>10.5</v>
      </c>
      <c r="Y1935">
        <v>2164</v>
      </c>
      <c r="Z1935">
        <v>25.5</v>
      </c>
      <c r="AA1935">
        <v>17622</v>
      </c>
      <c r="AB1935">
        <v>67.8</v>
      </c>
      <c r="AC1935">
        <v>5.4</v>
      </c>
      <c r="AD1935">
        <v>81800</v>
      </c>
      <c r="AE1935">
        <v>14256</v>
      </c>
      <c r="AF1935">
        <v>2.4</v>
      </c>
      <c r="AG1935">
        <v>19154</v>
      </c>
      <c r="AH1935">
        <v>30164</v>
      </c>
      <c r="AI1935">
        <v>25.8</v>
      </c>
      <c r="AJ1935">
        <v>507</v>
      </c>
      <c r="AK1935">
        <v>10469</v>
      </c>
      <c r="AL1935">
        <v>0.6</v>
      </c>
      <c r="AM1935">
        <v>1781</v>
      </c>
      <c r="AN1935">
        <v>1728</v>
      </c>
      <c r="AO1935">
        <v>0</v>
      </c>
      <c r="AP1935">
        <v>3.5</v>
      </c>
      <c r="AQ1935">
        <v>0</v>
      </c>
      <c r="AR1935">
        <v>0</v>
      </c>
      <c r="AS1935">
        <v>0</v>
      </c>
      <c r="AT1935">
        <v>38.299999999999997</v>
      </c>
      <c r="AU1935">
        <v>1530894</v>
      </c>
      <c r="AV1935">
        <v>174218</v>
      </c>
      <c r="AW1935">
        <v>196691</v>
      </c>
      <c r="AX1935">
        <v>6086</v>
      </c>
      <c r="AY1935">
        <v>23299</v>
      </c>
      <c r="AZ1935">
        <v>80</v>
      </c>
      <c r="BA1935">
        <v>874.33</v>
      </c>
      <c r="BB1935">
        <v>40.200000000000003</v>
      </c>
    </row>
    <row r="1936" spans="1:54" x14ac:dyDescent="0.3">
      <c r="A1936">
        <v>37019</v>
      </c>
      <c r="B1936" t="s">
        <v>470</v>
      </c>
      <c r="C1936" t="s">
        <v>403</v>
      </c>
      <c r="D1936">
        <v>118836</v>
      </c>
      <c r="E1936">
        <v>107431</v>
      </c>
      <c r="F1936">
        <v>10.6</v>
      </c>
      <c r="G1936">
        <v>107431</v>
      </c>
      <c r="H1936">
        <v>4.5</v>
      </c>
      <c r="I1936">
        <v>17.2</v>
      </c>
      <c r="J1936">
        <v>27</v>
      </c>
      <c r="K1936">
        <v>51.4</v>
      </c>
      <c r="L1936">
        <v>85.4</v>
      </c>
      <c r="M1936">
        <v>11.2</v>
      </c>
      <c r="N1936">
        <v>0.9</v>
      </c>
      <c r="O1936">
        <v>0.7</v>
      </c>
      <c r="P1936">
        <v>0.1</v>
      </c>
      <c r="Q1936">
        <v>1.7</v>
      </c>
      <c r="R1936">
        <v>4.8</v>
      </c>
      <c r="S1936">
        <v>81.400000000000006</v>
      </c>
      <c r="T1936">
        <v>86</v>
      </c>
      <c r="U1936">
        <v>4.2</v>
      </c>
      <c r="V1936">
        <v>6.3</v>
      </c>
      <c r="W1936">
        <v>86.3</v>
      </c>
      <c r="X1936">
        <v>25.1</v>
      </c>
      <c r="Y1936">
        <v>13400</v>
      </c>
      <c r="Z1936">
        <v>23.3</v>
      </c>
      <c r="AA1936">
        <v>81416</v>
      </c>
      <c r="AB1936">
        <v>76.400000000000006</v>
      </c>
      <c r="AC1936">
        <v>10.9</v>
      </c>
      <c r="AD1936">
        <v>186600</v>
      </c>
      <c r="AE1936">
        <v>47600</v>
      </c>
      <c r="AF1936">
        <v>2.2999999999999998</v>
      </c>
      <c r="AG1936">
        <v>26839</v>
      </c>
      <c r="AH1936">
        <v>46438</v>
      </c>
      <c r="AI1936">
        <v>16.600000000000001</v>
      </c>
      <c r="AJ1936">
        <v>2300</v>
      </c>
      <c r="AK1936">
        <v>23411</v>
      </c>
      <c r="AL1936">
        <v>3.7</v>
      </c>
      <c r="AM1936">
        <v>9436</v>
      </c>
      <c r="AN1936">
        <v>12223</v>
      </c>
      <c r="AO1936">
        <v>4.7</v>
      </c>
      <c r="AP1936">
        <v>0</v>
      </c>
      <c r="AQ1936">
        <v>1.1000000000000001</v>
      </c>
      <c r="AR1936">
        <v>0</v>
      </c>
      <c r="AS1936">
        <v>2.2000000000000002</v>
      </c>
      <c r="AT1936">
        <v>27.6</v>
      </c>
      <c r="AU1936">
        <v>0</v>
      </c>
      <c r="AV1936">
        <v>206726</v>
      </c>
      <c r="AW1936">
        <v>1004231</v>
      </c>
      <c r="AX1936">
        <v>10070</v>
      </c>
      <c r="AY1936">
        <v>150576</v>
      </c>
      <c r="AZ1936">
        <v>1973</v>
      </c>
      <c r="BA1936">
        <v>846.97</v>
      </c>
      <c r="BB1936">
        <v>126.8</v>
      </c>
    </row>
    <row r="1937" spans="1:54" x14ac:dyDescent="0.3">
      <c r="A1937">
        <v>37021</v>
      </c>
      <c r="B1937" t="s">
        <v>469</v>
      </c>
      <c r="C1937" t="s">
        <v>403</v>
      </c>
      <c r="D1937">
        <v>250539</v>
      </c>
      <c r="E1937">
        <v>238307</v>
      </c>
      <c r="F1937">
        <v>5.0999999999999996</v>
      </c>
      <c r="G1937">
        <v>238318</v>
      </c>
      <c r="H1937">
        <v>5.3</v>
      </c>
      <c r="I1937">
        <v>19.399999999999999</v>
      </c>
      <c r="J1937">
        <v>18.100000000000001</v>
      </c>
      <c r="K1937">
        <v>52</v>
      </c>
      <c r="L1937">
        <v>89.6</v>
      </c>
      <c r="M1937">
        <v>6.5</v>
      </c>
      <c r="N1937">
        <v>0.5</v>
      </c>
      <c r="O1937">
        <v>1.2</v>
      </c>
      <c r="P1937">
        <v>0.2</v>
      </c>
      <c r="Q1937">
        <v>2</v>
      </c>
      <c r="R1937">
        <v>6.5</v>
      </c>
      <c r="S1937">
        <v>83.7</v>
      </c>
      <c r="T1937">
        <v>83.9</v>
      </c>
      <c r="U1937">
        <v>5.7</v>
      </c>
      <c r="V1937">
        <v>7.4</v>
      </c>
      <c r="W1937">
        <v>89</v>
      </c>
      <c r="X1937">
        <v>33.799999999999997</v>
      </c>
      <c r="Y1937">
        <v>20486</v>
      </c>
      <c r="Z1937">
        <v>20.6</v>
      </c>
      <c r="AA1937">
        <v>115680</v>
      </c>
      <c r="AB1937">
        <v>64.5</v>
      </c>
      <c r="AC1937">
        <v>18.2</v>
      </c>
      <c r="AD1937">
        <v>191200</v>
      </c>
      <c r="AE1937">
        <v>100838</v>
      </c>
      <c r="AF1937">
        <v>2.33</v>
      </c>
      <c r="AG1937">
        <v>26159</v>
      </c>
      <c r="AH1937">
        <v>44713</v>
      </c>
      <c r="AI1937">
        <v>17.100000000000001</v>
      </c>
      <c r="AJ1937">
        <v>7399</v>
      </c>
      <c r="AK1937">
        <v>101093</v>
      </c>
      <c r="AL1937">
        <v>2.8</v>
      </c>
      <c r="AM1937">
        <v>23896</v>
      </c>
      <c r="AN1937">
        <v>29566</v>
      </c>
      <c r="AO1937">
        <v>1.7</v>
      </c>
      <c r="AP1937">
        <v>0</v>
      </c>
      <c r="AQ1937">
        <v>1.3</v>
      </c>
      <c r="AR1937">
        <v>0</v>
      </c>
      <c r="AS1937">
        <v>1.4</v>
      </c>
      <c r="AT1937">
        <v>27.9</v>
      </c>
      <c r="AU1937">
        <v>3211724</v>
      </c>
      <c r="AV1937">
        <v>1162902</v>
      </c>
      <c r="AW1937">
        <v>3597871</v>
      </c>
      <c r="AX1937">
        <v>15862</v>
      </c>
      <c r="AY1937">
        <v>684287</v>
      </c>
      <c r="AZ1937">
        <v>1312</v>
      </c>
      <c r="BA1937">
        <v>656.67</v>
      </c>
      <c r="BB1937">
        <v>362.9</v>
      </c>
    </row>
    <row r="1938" spans="1:54" x14ac:dyDescent="0.3">
      <c r="A1938">
        <v>37023</v>
      </c>
      <c r="B1938" t="s">
        <v>468</v>
      </c>
      <c r="C1938" t="s">
        <v>403</v>
      </c>
      <c r="D1938">
        <v>89486</v>
      </c>
      <c r="E1938">
        <v>90914</v>
      </c>
      <c r="F1938">
        <v>-1.6</v>
      </c>
      <c r="G1938">
        <v>90912</v>
      </c>
      <c r="H1938">
        <v>4.8</v>
      </c>
      <c r="I1938">
        <v>19.899999999999999</v>
      </c>
      <c r="J1938">
        <v>18.399999999999999</v>
      </c>
      <c r="K1938">
        <v>50.1</v>
      </c>
      <c r="L1938">
        <v>86.4</v>
      </c>
      <c r="M1938">
        <v>6.8</v>
      </c>
      <c r="N1938">
        <v>0.8</v>
      </c>
      <c r="O1938">
        <v>3.7</v>
      </c>
      <c r="P1938">
        <v>0.7</v>
      </c>
      <c r="Q1938">
        <v>1.6</v>
      </c>
      <c r="R1938">
        <v>5.8</v>
      </c>
      <c r="S1938">
        <v>82.1</v>
      </c>
      <c r="T1938">
        <v>87.7</v>
      </c>
      <c r="U1938">
        <v>5.0999999999999996</v>
      </c>
      <c r="V1938">
        <v>8.8000000000000007</v>
      </c>
      <c r="W1938">
        <v>76.7</v>
      </c>
      <c r="X1938">
        <v>16.600000000000001</v>
      </c>
      <c r="Y1938">
        <v>6383</v>
      </c>
      <c r="Z1938">
        <v>21.2</v>
      </c>
      <c r="AA1938">
        <v>40656</v>
      </c>
      <c r="AB1938">
        <v>71.8</v>
      </c>
      <c r="AC1938">
        <v>8.9</v>
      </c>
      <c r="AD1938">
        <v>110900</v>
      </c>
      <c r="AE1938">
        <v>34664</v>
      </c>
      <c r="AF1938">
        <v>2.5299999999999998</v>
      </c>
      <c r="AG1938">
        <v>19701</v>
      </c>
      <c r="AH1938">
        <v>37263</v>
      </c>
      <c r="AI1938">
        <v>20</v>
      </c>
      <c r="AJ1938">
        <v>1446</v>
      </c>
      <c r="AK1938">
        <v>21453</v>
      </c>
      <c r="AL1938">
        <v>-0.9</v>
      </c>
      <c r="AM1938">
        <v>5098</v>
      </c>
      <c r="AN1938">
        <v>6778</v>
      </c>
      <c r="AO1938">
        <v>4.3</v>
      </c>
      <c r="AP1938">
        <v>0</v>
      </c>
      <c r="AQ1938">
        <v>0</v>
      </c>
      <c r="AR1938">
        <v>0</v>
      </c>
      <c r="AS1938">
        <v>0</v>
      </c>
      <c r="AT1938">
        <v>23.8</v>
      </c>
      <c r="AU1938">
        <v>2271177</v>
      </c>
      <c r="AV1938">
        <v>289487</v>
      </c>
      <c r="AW1938">
        <v>661178</v>
      </c>
      <c r="AX1938">
        <v>7443</v>
      </c>
      <c r="AY1938">
        <v>107721</v>
      </c>
      <c r="AZ1938">
        <v>94</v>
      </c>
      <c r="BA1938">
        <v>507.1</v>
      </c>
      <c r="BB1938">
        <v>179.3</v>
      </c>
    </row>
    <row r="1939" spans="1:54" x14ac:dyDescent="0.3">
      <c r="A1939">
        <v>37025</v>
      </c>
      <c r="B1939" t="s">
        <v>467</v>
      </c>
      <c r="C1939" t="s">
        <v>403</v>
      </c>
      <c r="D1939">
        <v>192103</v>
      </c>
      <c r="E1939">
        <v>178182</v>
      </c>
      <c r="F1939">
        <v>7.8</v>
      </c>
      <c r="G1939">
        <v>178011</v>
      </c>
      <c r="H1939">
        <v>6.3</v>
      </c>
      <c r="I1939">
        <v>26.2</v>
      </c>
      <c r="J1939">
        <v>12.5</v>
      </c>
      <c r="K1939">
        <v>51.2</v>
      </c>
      <c r="L1939">
        <v>77.400000000000006</v>
      </c>
      <c r="M1939">
        <v>17.100000000000001</v>
      </c>
      <c r="N1939">
        <v>0.7</v>
      </c>
      <c r="O1939">
        <v>2.8</v>
      </c>
      <c r="P1939">
        <v>0.1</v>
      </c>
      <c r="Q1939">
        <v>2</v>
      </c>
      <c r="R1939">
        <v>10</v>
      </c>
      <c r="S1939">
        <v>69</v>
      </c>
      <c r="T1939">
        <v>87.9</v>
      </c>
      <c r="U1939">
        <v>7.6</v>
      </c>
      <c r="V1939">
        <v>10.6</v>
      </c>
      <c r="W1939">
        <v>86.4</v>
      </c>
      <c r="X1939">
        <v>25.1</v>
      </c>
      <c r="Y1939">
        <v>12361</v>
      </c>
      <c r="Z1939">
        <v>26.4</v>
      </c>
      <c r="AA1939">
        <v>75521</v>
      </c>
      <c r="AB1939">
        <v>73.099999999999994</v>
      </c>
      <c r="AC1939">
        <v>13.3</v>
      </c>
      <c r="AD1939">
        <v>167800</v>
      </c>
      <c r="AE1939">
        <v>64713</v>
      </c>
      <c r="AF1939">
        <v>2.78</v>
      </c>
      <c r="AG1939">
        <v>25247</v>
      </c>
      <c r="AH1939">
        <v>53551</v>
      </c>
      <c r="AI1939">
        <v>13.2</v>
      </c>
      <c r="AJ1939">
        <v>4020</v>
      </c>
      <c r="AK1939">
        <v>57722</v>
      </c>
      <c r="AL1939">
        <v>2</v>
      </c>
      <c r="AM1939">
        <v>13106</v>
      </c>
      <c r="AN1939">
        <v>14369</v>
      </c>
      <c r="AO1939">
        <v>6.8</v>
      </c>
      <c r="AP1939">
        <v>0</v>
      </c>
      <c r="AQ1939">
        <v>0</v>
      </c>
      <c r="AR1939">
        <v>0</v>
      </c>
      <c r="AS1939">
        <v>2.6</v>
      </c>
      <c r="AT1939">
        <v>24.9</v>
      </c>
      <c r="AU1939">
        <v>0</v>
      </c>
      <c r="AV1939">
        <v>1412323</v>
      </c>
      <c r="AW1939">
        <v>2807782</v>
      </c>
      <c r="AX1939">
        <v>17253</v>
      </c>
      <c r="AY1939">
        <v>321521</v>
      </c>
      <c r="AZ1939">
        <v>1554</v>
      </c>
      <c r="BA1939">
        <v>361.75</v>
      </c>
      <c r="BB1939">
        <v>492.1</v>
      </c>
    </row>
    <row r="1940" spans="1:54" x14ac:dyDescent="0.3">
      <c r="A1940">
        <v>37027</v>
      </c>
      <c r="B1940" t="s">
        <v>466</v>
      </c>
      <c r="C1940" t="s">
        <v>403</v>
      </c>
      <c r="D1940">
        <v>81484</v>
      </c>
      <c r="E1940">
        <v>83029</v>
      </c>
      <c r="F1940">
        <v>-1.9</v>
      </c>
      <c r="G1940">
        <v>83029</v>
      </c>
      <c r="H1940">
        <v>5.0999999999999996</v>
      </c>
      <c r="I1940">
        <v>21.1</v>
      </c>
      <c r="J1940">
        <v>17.8</v>
      </c>
      <c r="K1940">
        <v>50.6</v>
      </c>
      <c r="L1940">
        <v>92.1</v>
      </c>
      <c r="M1940">
        <v>5.0999999999999996</v>
      </c>
      <c r="N1940">
        <v>0.6</v>
      </c>
      <c r="O1940">
        <v>0.7</v>
      </c>
      <c r="P1940">
        <v>0.1</v>
      </c>
      <c r="Q1940">
        <v>1.4</v>
      </c>
      <c r="R1940">
        <v>5</v>
      </c>
      <c r="S1940">
        <v>88</v>
      </c>
      <c r="T1940">
        <v>87.4</v>
      </c>
      <c r="U1940">
        <v>2.7</v>
      </c>
      <c r="V1940">
        <v>4.7</v>
      </c>
      <c r="W1940">
        <v>75.7</v>
      </c>
      <c r="X1940">
        <v>12.5</v>
      </c>
      <c r="Y1940">
        <v>5602</v>
      </c>
      <c r="Z1940">
        <v>23.3</v>
      </c>
      <c r="AA1940">
        <v>37590</v>
      </c>
      <c r="AB1940">
        <v>71.900000000000006</v>
      </c>
      <c r="AC1940">
        <v>10</v>
      </c>
      <c r="AD1940">
        <v>105800</v>
      </c>
      <c r="AE1940">
        <v>31417</v>
      </c>
      <c r="AF1940">
        <v>2.59</v>
      </c>
      <c r="AG1940">
        <v>19228</v>
      </c>
      <c r="AH1940">
        <v>34357</v>
      </c>
      <c r="AI1940">
        <v>19.5</v>
      </c>
      <c r="AJ1940">
        <v>1337</v>
      </c>
      <c r="AK1940">
        <v>18142</v>
      </c>
      <c r="AL1940">
        <v>-0.3</v>
      </c>
      <c r="AM1940">
        <v>4847</v>
      </c>
      <c r="AN1940">
        <v>7021</v>
      </c>
      <c r="AO1940">
        <v>1.7</v>
      </c>
      <c r="AP1940">
        <v>0</v>
      </c>
      <c r="AQ1940">
        <v>0</v>
      </c>
      <c r="AR1940">
        <v>0</v>
      </c>
      <c r="AS1940">
        <v>0</v>
      </c>
      <c r="AT1940">
        <v>22.5</v>
      </c>
      <c r="AU1940">
        <v>1558433</v>
      </c>
      <c r="AV1940">
        <v>236848</v>
      </c>
      <c r="AW1940">
        <v>648606</v>
      </c>
      <c r="AX1940">
        <v>8173</v>
      </c>
      <c r="AY1940">
        <v>63694</v>
      </c>
      <c r="AZ1940">
        <v>164</v>
      </c>
      <c r="BA1940">
        <v>471.57</v>
      </c>
      <c r="BB1940">
        <v>176.1</v>
      </c>
    </row>
    <row r="1941" spans="1:54" x14ac:dyDescent="0.3">
      <c r="A1941">
        <v>37029</v>
      </c>
      <c r="B1941" t="s">
        <v>465</v>
      </c>
      <c r="C1941" t="s">
        <v>403</v>
      </c>
      <c r="D1941">
        <v>10331</v>
      </c>
      <c r="E1941">
        <v>9980</v>
      </c>
      <c r="F1941">
        <v>3.5</v>
      </c>
      <c r="G1941">
        <v>9980</v>
      </c>
      <c r="H1941">
        <v>4.5</v>
      </c>
      <c r="I1941">
        <v>23.9</v>
      </c>
      <c r="J1941">
        <v>14.9</v>
      </c>
      <c r="K1941">
        <v>49.9</v>
      </c>
      <c r="L1941">
        <v>82.2</v>
      </c>
      <c r="M1941">
        <v>12.6</v>
      </c>
      <c r="N1941">
        <v>0.5</v>
      </c>
      <c r="O1941">
        <v>2.5</v>
      </c>
      <c r="P1941">
        <v>0</v>
      </c>
      <c r="Q1941">
        <v>2.2000000000000002</v>
      </c>
      <c r="R1941">
        <v>2.6</v>
      </c>
      <c r="S1941">
        <v>80.099999999999994</v>
      </c>
      <c r="T1941">
        <v>86.4</v>
      </c>
      <c r="U1941">
        <v>3.1</v>
      </c>
      <c r="V1941">
        <v>4.4000000000000004</v>
      </c>
      <c r="W1941">
        <v>86.3</v>
      </c>
      <c r="X1941">
        <v>18.8</v>
      </c>
      <c r="Y1941">
        <v>1087</v>
      </c>
      <c r="Z1941">
        <v>34.700000000000003</v>
      </c>
      <c r="AA1941">
        <v>4146</v>
      </c>
      <c r="AB1941">
        <v>86.4</v>
      </c>
      <c r="AC1941">
        <v>2</v>
      </c>
      <c r="AD1941">
        <v>220200</v>
      </c>
      <c r="AE1941">
        <v>3580</v>
      </c>
      <c r="AF1941">
        <v>2.79</v>
      </c>
      <c r="AG1941">
        <v>25620</v>
      </c>
      <c r="AH1941">
        <v>56607</v>
      </c>
      <c r="AI1941">
        <v>6</v>
      </c>
      <c r="AJ1941">
        <v>110</v>
      </c>
      <c r="AK1941">
        <v>554</v>
      </c>
      <c r="AL1941">
        <v>-0.2</v>
      </c>
      <c r="AM1941">
        <v>631</v>
      </c>
      <c r="AN1941">
        <v>707</v>
      </c>
      <c r="AO1941">
        <v>0</v>
      </c>
      <c r="AP1941">
        <v>0</v>
      </c>
      <c r="AQ1941">
        <v>0</v>
      </c>
      <c r="AR1941">
        <v>0</v>
      </c>
      <c r="AS1941">
        <v>0</v>
      </c>
      <c r="AT1941">
        <v>0</v>
      </c>
      <c r="AU1941">
        <v>0</v>
      </c>
      <c r="AV1941">
        <v>9534</v>
      </c>
      <c r="AW1941">
        <v>26999</v>
      </c>
      <c r="AX1941">
        <v>2864</v>
      </c>
      <c r="AY1941">
        <v>1385</v>
      </c>
      <c r="AZ1941">
        <v>20</v>
      </c>
      <c r="BA1941">
        <v>240.56</v>
      </c>
      <c r="BB1941">
        <v>41.5</v>
      </c>
    </row>
    <row r="1942" spans="1:54" x14ac:dyDescent="0.3">
      <c r="A1942">
        <v>37031</v>
      </c>
      <c r="B1942" t="s">
        <v>464</v>
      </c>
      <c r="C1942" t="s">
        <v>403</v>
      </c>
      <c r="D1942">
        <v>68811</v>
      </c>
      <c r="E1942">
        <v>66469</v>
      </c>
      <c r="F1942">
        <v>3.5</v>
      </c>
      <c r="G1942">
        <v>66469</v>
      </c>
      <c r="H1942">
        <v>4.5</v>
      </c>
      <c r="I1942">
        <v>18.399999999999999</v>
      </c>
      <c r="J1942">
        <v>21.8</v>
      </c>
      <c r="K1942">
        <v>50.7</v>
      </c>
      <c r="L1942">
        <v>89.7</v>
      </c>
      <c r="M1942">
        <v>6.2</v>
      </c>
      <c r="N1942">
        <v>0.6</v>
      </c>
      <c r="O1942">
        <v>1.2</v>
      </c>
      <c r="P1942">
        <v>0.1</v>
      </c>
      <c r="Q1942">
        <v>2.1</v>
      </c>
      <c r="R1942">
        <v>4.3</v>
      </c>
      <c r="S1942">
        <v>86.2</v>
      </c>
      <c r="T1942">
        <v>84.2</v>
      </c>
      <c r="U1942">
        <v>3.4</v>
      </c>
      <c r="V1942">
        <v>4.7</v>
      </c>
      <c r="W1942">
        <v>88.3</v>
      </c>
      <c r="X1942">
        <v>23.9</v>
      </c>
      <c r="Y1942">
        <v>9062</v>
      </c>
      <c r="Z1942">
        <v>23.5</v>
      </c>
      <c r="AA1942">
        <v>48898</v>
      </c>
      <c r="AB1942">
        <v>70.2</v>
      </c>
      <c r="AC1942">
        <v>18.5</v>
      </c>
      <c r="AD1942">
        <v>199200</v>
      </c>
      <c r="AE1942">
        <v>29158</v>
      </c>
      <c r="AF1942">
        <v>2.27</v>
      </c>
      <c r="AG1942">
        <v>27496</v>
      </c>
      <c r="AH1942">
        <v>46534</v>
      </c>
      <c r="AI1942">
        <v>14.4</v>
      </c>
      <c r="AJ1942">
        <v>1915</v>
      </c>
      <c r="AK1942">
        <v>17456</v>
      </c>
      <c r="AL1942">
        <v>-1.1000000000000001</v>
      </c>
      <c r="AM1942">
        <v>6121</v>
      </c>
      <c r="AN1942">
        <v>9110</v>
      </c>
      <c r="AO1942">
        <v>0.9</v>
      </c>
      <c r="AP1942">
        <v>0</v>
      </c>
      <c r="AQ1942">
        <v>1.4</v>
      </c>
      <c r="AR1942">
        <v>0</v>
      </c>
      <c r="AS1942">
        <v>0</v>
      </c>
      <c r="AT1942">
        <v>19.100000000000001</v>
      </c>
      <c r="AU1942">
        <v>292219</v>
      </c>
      <c r="AV1942">
        <v>254299</v>
      </c>
      <c r="AW1942">
        <v>979612</v>
      </c>
      <c r="AX1942">
        <v>15467</v>
      </c>
      <c r="AY1942">
        <v>151047</v>
      </c>
      <c r="AZ1942">
        <v>230</v>
      </c>
      <c r="BA1942">
        <v>506.25</v>
      </c>
      <c r="BB1942">
        <v>131.30000000000001</v>
      </c>
    </row>
    <row r="1943" spans="1:54" x14ac:dyDescent="0.3">
      <c r="A1943">
        <v>37033</v>
      </c>
      <c r="B1943" t="s">
        <v>463</v>
      </c>
      <c r="C1943" t="s">
        <v>403</v>
      </c>
      <c r="D1943">
        <v>23082</v>
      </c>
      <c r="E1943">
        <v>23719</v>
      </c>
      <c r="F1943">
        <v>-2.7</v>
      </c>
      <c r="G1943">
        <v>23719</v>
      </c>
      <c r="H1943">
        <v>4.7</v>
      </c>
      <c r="I1943">
        <v>19</v>
      </c>
      <c r="J1943">
        <v>19.600000000000001</v>
      </c>
      <c r="K1943">
        <v>49.2</v>
      </c>
      <c r="L1943">
        <v>64</v>
      </c>
      <c r="M1943">
        <v>33.5</v>
      </c>
      <c r="N1943">
        <v>0.6</v>
      </c>
      <c r="O1943">
        <v>0.3</v>
      </c>
      <c r="P1943">
        <v>0</v>
      </c>
      <c r="Q1943">
        <v>1.6</v>
      </c>
      <c r="R1943">
        <v>3.6</v>
      </c>
      <c r="S1943">
        <v>61.2</v>
      </c>
      <c r="T1943">
        <v>85.2</v>
      </c>
      <c r="U1943">
        <v>1.7</v>
      </c>
      <c r="V1943">
        <v>3.2</v>
      </c>
      <c r="W1943">
        <v>73.2</v>
      </c>
      <c r="X1943">
        <v>9</v>
      </c>
      <c r="Y1943">
        <v>1441</v>
      </c>
      <c r="Z1943">
        <v>32.5</v>
      </c>
      <c r="AA1943">
        <v>10607</v>
      </c>
      <c r="AB1943">
        <v>71.8</v>
      </c>
      <c r="AC1943">
        <v>3</v>
      </c>
      <c r="AD1943">
        <v>98900</v>
      </c>
      <c r="AE1943">
        <v>8813</v>
      </c>
      <c r="AF1943">
        <v>2.5099999999999998</v>
      </c>
      <c r="AG1943">
        <v>17975</v>
      </c>
      <c r="AH1943">
        <v>35315</v>
      </c>
      <c r="AI1943">
        <v>22.6</v>
      </c>
      <c r="AJ1943">
        <v>238</v>
      </c>
      <c r="AK1943">
        <v>1592</v>
      </c>
      <c r="AL1943">
        <v>-6.9</v>
      </c>
      <c r="AM1943">
        <v>1093</v>
      </c>
      <c r="AN1943">
        <v>1647</v>
      </c>
      <c r="AO1943">
        <v>0</v>
      </c>
      <c r="AP1943">
        <v>0</v>
      </c>
      <c r="AQ1943">
        <v>0</v>
      </c>
      <c r="AR1943">
        <v>0</v>
      </c>
      <c r="AS1943">
        <v>0</v>
      </c>
      <c r="AT1943">
        <v>22.5</v>
      </c>
      <c r="AU1943">
        <v>0</v>
      </c>
      <c r="AV1943">
        <v>0</v>
      </c>
      <c r="AW1943">
        <v>52986</v>
      </c>
      <c r="AX1943">
        <v>2281</v>
      </c>
      <c r="AY1943">
        <v>5410</v>
      </c>
      <c r="AZ1943">
        <v>23</v>
      </c>
      <c r="BA1943">
        <v>424.92</v>
      </c>
      <c r="BB1943">
        <v>55.8</v>
      </c>
    </row>
    <row r="1944" spans="1:54" x14ac:dyDescent="0.3">
      <c r="A1944">
        <v>37035</v>
      </c>
      <c r="B1944" t="s">
        <v>462</v>
      </c>
      <c r="C1944" t="s">
        <v>403</v>
      </c>
      <c r="D1944">
        <v>154534</v>
      </c>
      <c r="E1944">
        <v>154356</v>
      </c>
      <c r="F1944">
        <v>0.1</v>
      </c>
      <c r="G1944">
        <v>154358</v>
      </c>
      <c r="H1944">
        <v>5.7</v>
      </c>
      <c r="I1944">
        <v>23</v>
      </c>
      <c r="J1944">
        <v>16.2</v>
      </c>
      <c r="K1944">
        <v>50.9</v>
      </c>
      <c r="L1944">
        <v>84.7</v>
      </c>
      <c r="M1944">
        <v>8.9</v>
      </c>
      <c r="N1944">
        <v>0.5</v>
      </c>
      <c r="O1944">
        <v>4.0999999999999996</v>
      </c>
      <c r="P1944">
        <v>0.1</v>
      </c>
      <c r="Q1944">
        <v>1.7</v>
      </c>
      <c r="R1944">
        <v>8.9</v>
      </c>
      <c r="S1944">
        <v>76.8</v>
      </c>
      <c r="T1944">
        <v>88.4</v>
      </c>
      <c r="U1944">
        <v>7.1</v>
      </c>
      <c r="V1944">
        <v>10.9</v>
      </c>
      <c r="W1944">
        <v>82.3</v>
      </c>
      <c r="X1944">
        <v>21</v>
      </c>
      <c r="Y1944">
        <v>11011</v>
      </c>
      <c r="Z1944">
        <v>22.4</v>
      </c>
      <c r="AA1944">
        <v>67762</v>
      </c>
      <c r="AB1944">
        <v>71.099999999999994</v>
      </c>
      <c r="AC1944">
        <v>15.7</v>
      </c>
      <c r="AD1944">
        <v>133000</v>
      </c>
      <c r="AE1944">
        <v>58533</v>
      </c>
      <c r="AF1944">
        <v>2.6</v>
      </c>
      <c r="AG1944">
        <v>23232</v>
      </c>
      <c r="AH1944">
        <v>44332</v>
      </c>
      <c r="AI1944">
        <v>15.2</v>
      </c>
      <c r="AJ1944">
        <v>4050</v>
      </c>
      <c r="AK1944">
        <v>75940</v>
      </c>
      <c r="AL1944">
        <v>-0.4</v>
      </c>
      <c r="AM1944">
        <v>10209</v>
      </c>
      <c r="AN1944">
        <v>14417</v>
      </c>
      <c r="AO1944">
        <v>0</v>
      </c>
      <c r="AP1944">
        <v>0.5</v>
      </c>
      <c r="AQ1944">
        <v>1.9</v>
      </c>
      <c r="AR1944">
        <v>0</v>
      </c>
      <c r="AS1944">
        <v>0</v>
      </c>
      <c r="AT1944">
        <v>26.3</v>
      </c>
      <c r="AU1944">
        <v>6291105</v>
      </c>
      <c r="AV1944">
        <v>4087319</v>
      </c>
      <c r="AW1944">
        <v>2683077</v>
      </c>
      <c r="AX1944">
        <v>17251</v>
      </c>
      <c r="AY1944">
        <v>272070</v>
      </c>
      <c r="AZ1944">
        <v>283</v>
      </c>
      <c r="BA1944">
        <v>398.72</v>
      </c>
      <c r="BB1944">
        <v>387.1</v>
      </c>
    </row>
    <row r="1945" spans="1:54" x14ac:dyDescent="0.3">
      <c r="A1945">
        <v>37037</v>
      </c>
      <c r="B1945" t="s">
        <v>461</v>
      </c>
      <c r="C1945" t="s">
        <v>403</v>
      </c>
      <c r="D1945">
        <v>68698</v>
      </c>
      <c r="E1945">
        <v>63494</v>
      </c>
      <c r="F1945">
        <v>8.1999999999999993</v>
      </c>
      <c r="G1945">
        <v>63505</v>
      </c>
      <c r="H1945">
        <v>4.8</v>
      </c>
      <c r="I1945">
        <v>20.3</v>
      </c>
      <c r="J1945">
        <v>23.6</v>
      </c>
      <c r="K1945">
        <v>52.1</v>
      </c>
      <c r="L1945">
        <v>82.2</v>
      </c>
      <c r="M1945">
        <v>13.1</v>
      </c>
      <c r="N1945">
        <v>1.2</v>
      </c>
      <c r="O1945">
        <v>1.8</v>
      </c>
      <c r="P1945">
        <v>0.1</v>
      </c>
      <c r="Q1945">
        <v>1.5</v>
      </c>
      <c r="R1945">
        <v>12.8</v>
      </c>
      <c r="S1945">
        <v>71.400000000000006</v>
      </c>
      <c r="T1945">
        <v>88.2</v>
      </c>
      <c r="U1945">
        <v>10</v>
      </c>
      <c r="V1945">
        <v>14.9</v>
      </c>
      <c r="W1945">
        <v>85.8</v>
      </c>
      <c r="X1945">
        <v>36.4</v>
      </c>
      <c r="Y1945">
        <v>5598</v>
      </c>
      <c r="Z1945">
        <v>26.6</v>
      </c>
      <c r="AA1945">
        <v>29976</v>
      </c>
      <c r="AB1945">
        <v>79.900000000000006</v>
      </c>
      <c r="AC1945">
        <v>6.3</v>
      </c>
      <c r="AD1945">
        <v>211400</v>
      </c>
      <c r="AE1945">
        <v>26017</v>
      </c>
      <c r="AF1945">
        <v>2.46</v>
      </c>
      <c r="AG1945">
        <v>31175</v>
      </c>
      <c r="AH1945">
        <v>57091</v>
      </c>
      <c r="AI1945">
        <v>12.4</v>
      </c>
      <c r="AJ1945">
        <v>1304</v>
      </c>
      <c r="AK1945">
        <v>12754</v>
      </c>
      <c r="AL1945">
        <v>2.6</v>
      </c>
      <c r="AM1945">
        <v>5496</v>
      </c>
      <c r="AN1945">
        <v>5813</v>
      </c>
      <c r="AO1945">
        <v>0</v>
      </c>
      <c r="AP1945">
        <v>0</v>
      </c>
      <c r="AQ1945">
        <v>0</v>
      </c>
      <c r="AR1945">
        <v>0</v>
      </c>
      <c r="AS1945">
        <v>0</v>
      </c>
      <c r="AT1945">
        <v>27.1</v>
      </c>
      <c r="AU1945">
        <v>1129694</v>
      </c>
      <c r="AV1945">
        <v>128681</v>
      </c>
      <c r="AW1945">
        <v>559438</v>
      </c>
      <c r="AX1945">
        <v>9113</v>
      </c>
      <c r="AY1945">
        <v>39556</v>
      </c>
      <c r="AZ1945">
        <v>587</v>
      </c>
      <c r="BA1945">
        <v>682.19</v>
      </c>
      <c r="BB1945">
        <v>93.1</v>
      </c>
    </row>
    <row r="1946" spans="1:54" x14ac:dyDescent="0.3">
      <c r="A1946">
        <v>37039</v>
      </c>
      <c r="B1946" t="s">
        <v>64</v>
      </c>
      <c r="C1946" t="s">
        <v>403</v>
      </c>
      <c r="D1946">
        <v>27141</v>
      </c>
      <c r="E1946">
        <v>27444</v>
      </c>
      <c r="F1946">
        <v>-1.1000000000000001</v>
      </c>
      <c r="G1946">
        <v>27444</v>
      </c>
      <c r="H1946">
        <v>4.4000000000000004</v>
      </c>
      <c r="I1946">
        <v>17.899999999999999</v>
      </c>
      <c r="J1946">
        <v>26.7</v>
      </c>
      <c r="K1946">
        <v>51.3</v>
      </c>
      <c r="L1946">
        <v>93.8</v>
      </c>
      <c r="M1946">
        <v>1.6</v>
      </c>
      <c r="N1946">
        <v>1.4</v>
      </c>
      <c r="O1946">
        <v>0.7</v>
      </c>
      <c r="P1946">
        <v>0.1</v>
      </c>
      <c r="Q1946">
        <v>2.4</v>
      </c>
      <c r="R1946">
        <v>2.8</v>
      </c>
      <c r="S1946">
        <v>91.6</v>
      </c>
      <c r="T1946">
        <v>90.2</v>
      </c>
      <c r="U1946">
        <v>2.7</v>
      </c>
      <c r="V1946">
        <v>4.2</v>
      </c>
      <c r="W1946">
        <v>81.900000000000006</v>
      </c>
      <c r="X1946">
        <v>16.7</v>
      </c>
      <c r="Y1946">
        <v>2740</v>
      </c>
      <c r="Z1946">
        <v>22.3</v>
      </c>
      <c r="AA1946">
        <v>17690</v>
      </c>
      <c r="AB1946">
        <v>82.1</v>
      </c>
      <c r="AC1946">
        <v>3.3</v>
      </c>
      <c r="AD1946">
        <v>145000</v>
      </c>
      <c r="AE1946">
        <v>10722</v>
      </c>
      <c r="AF1946">
        <v>2.5</v>
      </c>
      <c r="AG1946">
        <v>18340</v>
      </c>
      <c r="AH1946">
        <v>34432</v>
      </c>
      <c r="AI1946">
        <v>17.899999999999999</v>
      </c>
      <c r="AJ1946">
        <v>586</v>
      </c>
      <c r="AK1946">
        <v>5797</v>
      </c>
      <c r="AL1946">
        <v>-6.7</v>
      </c>
      <c r="AM1946">
        <v>2099</v>
      </c>
      <c r="AN1946">
        <v>2815</v>
      </c>
      <c r="AO1946">
        <v>1</v>
      </c>
      <c r="AP1946">
        <v>0</v>
      </c>
      <c r="AQ1946">
        <v>0</v>
      </c>
      <c r="AR1946">
        <v>0</v>
      </c>
      <c r="AS1946">
        <v>0</v>
      </c>
      <c r="AT1946">
        <v>28</v>
      </c>
      <c r="AU1946">
        <v>265366</v>
      </c>
      <c r="AV1946">
        <v>60509</v>
      </c>
      <c r="AW1946">
        <v>404019</v>
      </c>
      <c r="AX1946">
        <v>15242</v>
      </c>
      <c r="AY1946">
        <v>36834</v>
      </c>
      <c r="AZ1946">
        <v>94</v>
      </c>
      <c r="BA1946">
        <v>455.43</v>
      </c>
      <c r="BB1946">
        <v>60.3</v>
      </c>
    </row>
    <row r="1947" spans="1:54" x14ac:dyDescent="0.3">
      <c r="A1947">
        <v>37041</v>
      </c>
      <c r="B1947" t="s">
        <v>460</v>
      </c>
      <c r="C1947" t="s">
        <v>403</v>
      </c>
      <c r="D1947">
        <v>14572</v>
      </c>
      <c r="E1947">
        <v>14793</v>
      </c>
      <c r="F1947">
        <v>-1.5</v>
      </c>
      <c r="G1947">
        <v>14793</v>
      </c>
      <c r="H1947">
        <v>5.4</v>
      </c>
      <c r="I1947">
        <v>21.1</v>
      </c>
      <c r="J1947">
        <v>22.4</v>
      </c>
      <c r="K1947">
        <v>52.4</v>
      </c>
      <c r="L1947">
        <v>63.2</v>
      </c>
      <c r="M1947">
        <v>34.200000000000003</v>
      </c>
      <c r="N1947">
        <v>0.5</v>
      </c>
      <c r="O1947">
        <v>0.7</v>
      </c>
      <c r="P1947">
        <v>0.2</v>
      </c>
      <c r="Q1947">
        <v>1.2</v>
      </c>
      <c r="R1947">
        <v>3.2</v>
      </c>
      <c r="S1947">
        <v>60.8</v>
      </c>
      <c r="T1947">
        <v>84</v>
      </c>
      <c r="U1947">
        <v>4.4000000000000004</v>
      </c>
      <c r="V1947">
        <v>4.0999999999999996</v>
      </c>
      <c r="W1947">
        <v>79.7</v>
      </c>
      <c r="X1947">
        <v>20.100000000000001</v>
      </c>
      <c r="Y1947">
        <v>1221</v>
      </c>
      <c r="Z1947">
        <v>26.6</v>
      </c>
      <c r="AA1947">
        <v>7260</v>
      </c>
      <c r="AB1947">
        <v>66.400000000000006</v>
      </c>
      <c r="AC1947">
        <v>10.3</v>
      </c>
      <c r="AD1947">
        <v>129100</v>
      </c>
      <c r="AE1947">
        <v>5945</v>
      </c>
      <c r="AF1947">
        <v>2.42</v>
      </c>
      <c r="AG1947">
        <v>19240</v>
      </c>
      <c r="AH1947">
        <v>34420</v>
      </c>
      <c r="AI1947">
        <v>29</v>
      </c>
      <c r="AJ1947">
        <v>362</v>
      </c>
      <c r="AK1947">
        <v>3724</v>
      </c>
      <c r="AL1947">
        <v>-4.8</v>
      </c>
      <c r="AM1947">
        <v>936</v>
      </c>
      <c r="AN1947">
        <v>1519</v>
      </c>
      <c r="AO1947">
        <v>0</v>
      </c>
      <c r="AP1947">
        <v>0</v>
      </c>
      <c r="AQ1947">
        <v>0</v>
      </c>
      <c r="AR1947">
        <v>0</v>
      </c>
      <c r="AS1947">
        <v>0</v>
      </c>
      <c r="AT1947">
        <v>0</v>
      </c>
      <c r="AU1947">
        <v>341652</v>
      </c>
      <c r="AV1947">
        <v>38519</v>
      </c>
      <c r="AW1947">
        <v>136106</v>
      </c>
      <c r="AX1947">
        <v>9235</v>
      </c>
      <c r="AY1947">
        <v>19538</v>
      </c>
      <c r="AZ1947">
        <v>17</v>
      </c>
      <c r="BA1947">
        <v>172.47</v>
      </c>
      <c r="BB1947">
        <v>85.8</v>
      </c>
    </row>
    <row r="1948" spans="1:54" x14ac:dyDescent="0.3">
      <c r="A1948">
        <v>37043</v>
      </c>
      <c r="B1948" t="s">
        <v>60</v>
      </c>
      <c r="C1948" t="s">
        <v>403</v>
      </c>
      <c r="D1948">
        <v>10581</v>
      </c>
      <c r="E1948">
        <v>10587</v>
      </c>
      <c r="F1948">
        <v>-0.1</v>
      </c>
      <c r="G1948">
        <v>10587</v>
      </c>
      <c r="H1948">
        <v>4.3</v>
      </c>
      <c r="I1948">
        <v>17.8</v>
      </c>
      <c r="J1948">
        <v>28.2</v>
      </c>
      <c r="K1948">
        <v>50.8</v>
      </c>
      <c r="L1948">
        <v>96.8</v>
      </c>
      <c r="M1948">
        <v>1.1000000000000001</v>
      </c>
      <c r="N1948">
        <v>0.4</v>
      </c>
      <c r="O1948">
        <v>0.2</v>
      </c>
      <c r="P1948">
        <v>0</v>
      </c>
      <c r="Q1948">
        <v>1.4</v>
      </c>
      <c r="R1948">
        <v>3</v>
      </c>
      <c r="S1948">
        <v>94</v>
      </c>
      <c r="T1948">
        <v>90.5</v>
      </c>
      <c r="U1948">
        <v>3.4</v>
      </c>
      <c r="V1948">
        <v>2.5</v>
      </c>
      <c r="W1948">
        <v>86.9</v>
      </c>
      <c r="X1948">
        <v>20.6</v>
      </c>
      <c r="Y1948">
        <v>1365</v>
      </c>
      <c r="Z1948">
        <v>20.5</v>
      </c>
      <c r="AA1948">
        <v>7220</v>
      </c>
      <c r="AB1948">
        <v>80.7</v>
      </c>
      <c r="AC1948">
        <v>5.2</v>
      </c>
      <c r="AD1948">
        <v>154700</v>
      </c>
      <c r="AE1948">
        <v>4431</v>
      </c>
      <c r="AF1948">
        <v>2.37</v>
      </c>
      <c r="AG1948">
        <v>22081</v>
      </c>
      <c r="AH1948">
        <v>38828</v>
      </c>
      <c r="AI1948">
        <v>24.3</v>
      </c>
      <c r="AJ1948">
        <v>200</v>
      </c>
      <c r="AK1948">
        <v>1441</v>
      </c>
      <c r="AL1948">
        <v>-0.4</v>
      </c>
      <c r="AM1948">
        <v>1029</v>
      </c>
      <c r="AN1948">
        <v>1367</v>
      </c>
      <c r="AO1948">
        <v>0</v>
      </c>
      <c r="AP1948">
        <v>0</v>
      </c>
      <c r="AQ1948">
        <v>0</v>
      </c>
      <c r="AR1948">
        <v>0</v>
      </c>
      <c r="AS1948">
        <v>0</v>
      </c>
      <c r="AT1948">
        <v>0</v>
      </c>
      <c r="AU1948">
        <v>0</v>
      </c>
      <c r="AV1948">
        <v>0</v>
      </c>
      <c r="AW1948">
        <v>133702</v>
      </c>
      <c r="AX1948">
        <v>13167</v>
      </c>
      <c r="AY1948">
        <v>7417</v>
      </c>
      <c r="AZ1948">
        <v>43</v>
      </c>
      <c r="BA1948">
        <v>214.75</v>
      </c>
      <c r="BB1948">
        <v>49.3</v>
      </c>
    </row>
    <row r="1949" spans="1:54" x14ac:dyDescent="0.3">
      <c r="A1949">
        <v>37045</v>
      </c>
      <c r="B1949" t="s">
        <v>121</v>
      </c>
      <c r="C1949" t="s">
        <v>403</v>
      </c>
      <c r="D1949">
        <v>97076</v>
      </c>
      <c r="E1949">
        <v>98083</v>
      </c>
      <c r="F1949">
        <v>-1</v>
      </c>
      <c r="G1949">
        <v>98078</v>
      </c>
      <c r="H1949">
        <v>5.7</v>
      </c>
      <c r="I1949">
        <v>22.3</v>
      </c>
      <c r="J1949">
        <v>17.100000000000001</v>
      </c>
      <c r="K1949">
        <v>51.8</v>
      </c>
      <c r="L1949">
        <v>76.099999999999994</v>
      </c>
      <c r="M1949">
        <v>20.9</v>
      </c>
      <c r="N1949">
        <v>0.3</v>
      </c>
      <c r="O1949">
        <v>1</v>
      </c>
      <c r="P1949">
        <v>0</v>
      </c>
      <c r="Q1949">
        <v>1.6</v>
      </c>
      <c r="R1949">
        <v>3.1</v>
      </c>
      <c r="S1949">
        <v>73.5</v>
      </c>
      <c r="T1949">
        <v>88.2</v>
      </c>
      <c r="U1949">
        <v>2.4</v>
      </c>
      <c r="V1949">
        <v>4</v>
      </c>
      <c r="W1949">
        <v>82</v>
      </c>
      <c r="X1949">
        <v>16.3</v>
      </c>
      <c r="Y1949">
        <v>6802</v>
      </c>
      <c r="Z1949">
        <v>23.5</v>
      </c>
      <c r="AA1949">
        <v>43264</v>
      </c>
      <c r="AB1949">
        <v>68</v>
      </c>
      <c r="AC1949">
        <v>9.9</v>
      </c>
      <c r="AD1949">
        <v>106100</v>
      </c>
      <c r="AE1949">
        <v>37760</v>
      </c>
      <c r="AF1949">
        <v>2.5299999999999998</v>
      </c>
      <c r="AG1949">
        <v>20062</v>
      </c>
      <c r="AH1949">
        <v>38989</v>
      </c>
      <c r="AI1949">
        <v>19.3</v>
      </c>
      <c r="AJ1949">
        <v>1926</v>
      </c>
      <c r="AK1949">
        <v>28081</v>
      </c>
      <c r="AL1949">
        <v>1.4</v>
      </c>
      <c r="AM1949">
        <v>5366</v>
      </c>
      <c r="AN1949">
        <v>7891</v>
      </c>
      <c r="AO1949">
        <v>7.7</v>
      </c>
      <c r="AP1949">
        <v>0</v>
      </c>
      <c r="AQ1949">
        <v>1.4</v>
      </c>
      <c r="AR1949">
        <v>0</v>
      </c>
      <c r="AS1949">
        <v>2</v>
      </c>
      <c r="AT1949">
        <v>22.8</v>
      </c>
      <c r="AU1949">
        <v>2229759</v>
      </c>
      <c r="AV1949">
        <v>1247018</v>
      </c>
      <c r="AW1949">
        <v>928777</v>
      </c>
      <c r="AX1949">
        <v>9448</v>
      </c>
      <c r="AY1949">
        <v>96647</v>
      </c>
      <c r="AZ1949">
        <v>128</v>
      </c>
      <c r="BA1949">
        <v>464.25</v>
      </c>
      <c r="BB1949">
        <v>211.3</v>
      </c>
    </row>
    <row r="1950" spans="1:54" x14ac:dyDescent="0.3">
      <c r="A1950">
        <v>37047</v>
      </c>
      <c r="B1950" t="s">
        <v>459</v>
      </c>
      <c r="C1950" t="s">
        <v>403</v>
      </c>
      <c r="D1950">
        <v>56953</v>
      </c>
      <c r="E1950">
        <v>58098</v>
      </c>
      <c r="F1950">
        <v>-2</v>
      </c>
      <c r="G1950">
        <v>58098</v>
      </c>
      <c r="H1950">
        <v>5.5</v>
      </c>
      <c r="I1950">
        <v>22.3</v>
      </c>
      <c r="J1950">
        <v>17.7</v>
      </c>
      <c r="K1950">
        <v>50.7</v>
      </c>
      <c r="L1950">
        <v>63.9</v>
      </c>
      <c r="M1950">
        <v>30.5</v>
      </c>
      <c r="N1950">
        <v>3.5</v>
      </c>
      <c r="O1950">
        <v>0.4</v>
      </c>
      <c r="P1950">
        <v>0.1</v>
      </c>
      <c r="Q1950">
        <v>1.7</v>
      </c>
      <c r="R1950">
        <v>4.9000000000000004</v>
      </c>
      <c r="S1950">
        <v>60.3</v>
      </c>
      <c r="T1950">
        <v>88.5</v>
      </c>
      <c r="U1950">
        <v>3</v>
      </c>
      <c r="V1950">
        <v>5.8</v>
      </c>
      <c r="W1950">
        <v>79.2</v>
      </c>
      <c r="X1950">
        <v>12.2</v>
      </c>
      <c r="Y1950">
        <v>4042</v>
      </c>
      <c r="Z1950">
        <v>24</v>
      </c>
      <c r="AA1950">
        <v>25908</v>
      </c>
      <c r="AB1950">
        <v>71.5</v>
      </c>
      <c r="AC1950">
        <v>6.3</v>
      </c>
      <c r="AD1950">
        <v>84500</v>
      </c>
      <c r="AE1950">
        <v>21758</v>
      </c>
      <c r="AF1950">
        <v>2.52</v>
      </c>
      <c r="AG1950">
        <v>19275</v>
      </c>
      <c r="AH1950">
        <v>35761</v>
      </c>
      <c r="AI1950">
        <v>25</v>
      </c>
      <c r="AJ1950">
        <v>1011</v>
      </c>
      <c r="AK1950">
        <v>11496</v>
      </c>
      <c r="AL1950">
        <v>-2.2999999999999998</v>
      </c>
      <c r="AM1950">
        <v>3246</v>
      </c>
      <c r="AN1950">
        <v>4584</v>
      </c>
      <c r="AO1950">
        <v>0</v>
      </c>
      <c r="AP1950">
        <v>0</v>
      </c>
      <c r="AQ1950">
        <v>0</v>
      </c>
      <c r="AR1950">
        <v>0</v>
      </c>
      <c r="AS1950">
        <v>1.8</v>
      </c>
      <c r="AT1950">
        <v>26.7</v>
      </c>
      <c r="AU1950">
        <v>887699</v>
      </c>
      <c r="AV1950">
        <v>234208</v>
      </c>
      <c r="AW1950">
        <v>527600</v>
      </c>
      <c r="AX1950">
        <v>9769</v>
      </c>
      <c r="AY1950">
        <v>41129</v>
      </c>
      <c r="AZ1950">
        <v>35</v>
      </c>
      <c r="BA1950">
        <v>937.29</v>
      </c>
      <c r="BB1950">
        <v>62</v>
      </c>
    </row>
    <row r="1951" spans="1:54" x14ac:dyDescent="0.3">
      <c r="A1951">
        <v>37049</v>
      </c>
      <c r="B1951" t="s">
        <v>458</v>
      </c>
      <c r="C1951" t="s">
        <v>403</v>
      </c>
      <c r="D1951">
        <v>104510</v>
      </c>
      <c r="E1951">
        <v>103505</v>
      </c>
      <c r="F1951">
        <v>1</v>
      </c>
      <c r="G1951">
        <v>103505</v>
      </c>
      <c r="H1951">
        <v>7</v>
      </c>
      <c r="I1951">
        <v>22.5</v>
      </c>
      <c r="J1951">
        <v>17.100000000000001</v>
      </c>
      <c r="K1951">
        <v>49.2</v>
      </c>
      <c r="L1951">
        <v>72.2</v>
      </c>
      <c r="M1951">
        <v>21.7</v>
      </c>
      <c r="N1951">
        <v>0.6</v>
      </c>
      <c r="O1951">
        <v>2.6</v>
      </c>
      <c r="P1951">
        <v>0.2</v>
      </c>
      <c r="Q1951">
        <v>2.7</v>
      </c>
      <c r="R1951">
        <v>7.1</v>
      </c>
      <c r="S1951">
        <v>66.3</v>
      </c>
      <c r="T1951">
        <v>80.5</v>
      </c>
      <c r="U1951">
        <v>4.7</v>
      </c>
      <c r="V1951">
        <v>7.7</v>
      </c>
      <c r="W1951">
        <v>87.2</v>
      </c>
      <c r="X1951">
        <v>21</v>
      </c>
      <c r="Y1951">
        <v>13147</v>
      </c>
      <c r="Z1951">
        <v>21</v>
      </c>
      <c r="AA1951">
        <v>45922</v>
      </c>
      <c r="AB1951">
        <v>63.6</v>
      </c>
      <c r="AC1951">
        <v>13</v>
      </c>
      <c r="AD1951">
        <v>152400</v>
      </c>
      <c r="AE1951">
        <v>39931</v>
      </c>
      <c r="AF1951">
        <v>2.5099999999999998</v>
      </c>
      <c r="AG1951">
        <v>24260</v>
      </c>
      <c r="AH1951">
        <v>47141</v>
      </c>
      <c r="AI1951">
        <v>16.600000000000001</v>
      </c>
      <c r="AJ1951">
        <v>2144</v>
      </c>
      <c r="AK1951">
        <v>26984</v>
      </c>
      <c r="AL1951">
        <v>-3.6</v>
      </c>
      <c r="AM1951">
        <v>5704</v>
      </c>
      <c r="AN1951">
        <v>8734</v>
      </c>
      <c r="AO1951">
        <v>0</v>
      </c>
      <c r="AP1951">
        <v>0</v>
      </c>
      <c r="AQ1951">
        <v>2</v>
      </c>
      <c r="AR1951">
        <v>0.4</v>
      </c>
      <c r="AS1951">
        <v>2</v>
      </c>
      <c r="AT1951">
        <v>26.2</v>
      </c>
      <c r="AU1951">
        <v>0</v>
      </c>
      <c r="AV1951">
        <v>827702</v>
      </c>
      <c r="AW1951">
        <v>1111719</v>
      </c>
      <c r="AX1951">
        <v>11512</v>
      </c>
      <c r="AY1951">
        <v>142120</v>
      </c>
      <c r="AZ1951">
        <v>254</v>
      </c>
      <c r="BA1951">
        <v>708.96</v>
      </c>
      <c r="BB1951">
        <v>146</v>
      </c>
    </row>
    <row r="1952" spans="1:54" x14ac:dyDescent="0.3">
      <c r="A1952">
        <v>37051</v>
      </c>
      <c r="B1952" t="s">
        <v>457</v>
      </c>
      <c r="C1952" t="s">
        <v>403</v>
      </c>
      <c r="D1952">
        <v>326328</v>
      </c>
      <c r="E1952">
        <v>319431</v>
      </c>
      <c r="F1952">
        <v>2.2000000000000002</v>
      </c>
      <c r="G1952">
        <v>319431</v>
      </c>
      <c r="H1952">
        <v>8.1999999999999993</v>
      </c>
      <c r="I1952">
        <v>25.8</v>
      </c>
      <c r="J1952">
        <v>10.8</v>
      </c>
      <c r="K1952">
        <v>51</v>
      </c>
      <c r="L1952">
        <v>53.2</v>
      </c>
      <c r="M1952">
        <v>37.6</v>
      </c>
      <c r="N1952">
        <v>1.8</v>
      </c>
      <c r="O1952">
        <v>2.7</v>
      </c>
      <c r="P1952">
        <v>0.4</v>
      </c>
      <c r="Q1952">
        <v>4.3</v>
      </c>
      <c r="R1952">
        <v>11</v>
      </c>
      <c r="S1952">
        <v>45.2</v>
      </c>
      <c r="T1952">
        <v>76.900000000000006</v>
      </c>
      <c r="U1952">
        <v>5.6</v>
      </c>
      <c r="V1952">
        <v>11</v>
      </c>
      <c r="W1952">
        <v>89.2</v>
      </c>
      <c r="X1952">
        <v>22.7</v>
      </c>
      <c r="Y1952">
        <v>42332</v>
      </c>
      <c r="Z1952">
        <v>21.5</v>
      </c>
      <c r="AA1952">
        <v>143870</v>
      </c>
      <c r="AB1952">
        <v>54.8</v>
      </c>
      <c r="AC1952">
        <v>22.2</v>
      </c>
      <c r="AD1952">
        <v>128700</v>
      </c>
      <c r="AE1952">
        <v>121226</v>
      </c>
      <c r="AF1952">
        <v>2.5499999999999998</v>
      </c>
      <c r="AG1952">
        <v>23067</v>
      </c>
      <c r="AH1952">
        <v>45231</v>
      </c>
      <c r="AI1952">
        <v>17</v>
      </c>
      <c r="AJ1952">
        <v>5664</v>
      </c>
      <c r="AK1952">
        <v>93550</v>
      </c>
      <c r="AL1952">
        <v>-0.9</v>
      </c>
      <c r="AM1952">
        <v>16641</v>
      </c>
      <c r="AN1952">
        <v>19749</v>
      </c>
      <c r="AO1952">
        <v>23.7</v>
      </c>
      <c r="AP1952">
        <v>1.3</v>
      </c>
      <c r="AQ1952">
        <v>5.8</v>
      </c>
      <c r="AR1952">
        <v>0</v>
      </c>
      <c r="AS1952">
        <v>2.6</v>
      </c>
      <c r="AT1952">
        <v>32.9</v>
      </c>
      <c r="AU1952">
        <v>0</v>
      </c>
      <c r="AV1952">
        <v>920026</v>
      </c>
      <c r="AW1952">
        <v>3897360</v>
      </c>
      <c r="AX1952">
        <v>12624</v>
      </c>
      <c r="AY1952">
        <v>0</v>
      </c>
      <c r="AZ1952">
        <v>870</v>
      </c>
      <c r="BA1952">
        <v>652.32000000000005</v>
      </c>
      <c r="BB1952">
        <v>489.7</v>
      </c>
    </row>
    <row r="1953" spans="1:54" x14ac:dyDescent="0.3">
      <c r="A1953">
        <v>37053</v>
      </c>
      <c r="B1953" t="s">
        <v>456</v>
      </c>
      <c r="C1953" t="s">
        <v>403</v>
      </c>
      <c r="D1953">
        <v>24976</v>
      </c>
      <c r="E1953">
        <v>23547</v>
      </c>
      <c r="F1953">
        <v>6.1</v>
      </c>
      <c r="G1953">
        <v>23547</v>
      </c>
      <c r="H1953">
        <v>5.0999999999999996</v>
      </c>
      <c r="I1953">
        <v>22.1</v>
      </c>
      <c r="J1953">
        <v>14.9</v>
      </c>
      <c r="K1953">
        <v>50.3</v>
      </c>
      <c r="L1953">
        <v>90.4</v>
      </c>
      <c r="M1953">
        <v>6.1</v>
      </c>
      <c r="N1953">
        <v>0.6</v>
      </c>
      <c r="O1953">
        <v>0.8</v>
      </c>
      <c r="P1953">
        <v>0.1</v>
      </c>
      <c r="Q1953">
        <v>2.1</v>
      </c>
      <c r="R1953">
        <v>3.7</v>
      </c>
      <c r="S1953">
        <v>87.4</v>
      </c>
      <c r="T1953">
        <v>92.6</v>
      </c>
      <c r="U1953">
        <v>3.1</v>
      </c>
      <c r="V1953">
        <v>4</v>
      </c>
      <c r="W1953">
        <v>85</v>
      </c>
      <c r="X1953">
        <v>18.399999999999999</v>
      </c>
      <c r="Y1953">
        <v>2698</v>
      </c>
      <c r="Z1953">
        <v>33.9</v>
      </c>
      <c r="AA1953">
        <v>15017</v>
      </c>
      <c r="AB1953">
        <v>80.2</v>
      </c>
      <c r="AC1953">
        <v>2.2000000000000002</v>
      </c>
      <c r="AD1953">
        <v>223800</v>
      </c>
      <c r="AE1953">
        <v>9121</v>
      </c>
      <c r="AF1953">
        <v>2.6</v>
      </c>
      <c r="AG1953">
        <v>25854</v>
      </c>
      <c r="AH1953">
        <v>57159</v>
      </c>
      <c r="AI1953">
        <v>9.8000000000000007</v>
      </c>
      <c r="AJ1953">
        <v>601</v>
      </c>
      <c r="AK1953">
        <v>4554</v>
      </c>
      <c r="AL1953">
        <v>15.1</v>
      </c>
      <c r="AM1953">
        <v>1926</v>
      </c>
      <c r="AN1953">
        <v>2988</v>
      </c>
      <c r="AO1953">
        <v>0</v>
      </c>
      <c r="AP1953">
        <v>0</v>
      </c>
      <c r="AQ1953">
        <v>0</v>
      </c>
      <c r="AR1953">
        <v>0</v>
      </c>
      <c r="AS1953">
        <v>0</v>
      </c>
      <c r="AT1953">
        <v>23.2</v>
      </c>
      <c r="AU1953">
        <v>0</v>
      </c>
      <c r="AV1953">
        <v>0</v>
      </c>
      <c r="AW1953">
        <v>263948</v>
      </c>
      <c r="AX1953">
        <v>11058</v>
      </c>
      <c r="AY1953">
        <v>34534</v>
      </c>
      <c r="AZ1953">
        <v>241</v>
      </c>
      <c r="BA1953">
        <v>261.85000000000002</v>
      </c>
      <c r="BB1953">
        <v>89.9</v>
      </c>
    </row>
    <row r="1954" spans="1:54" x14ac:dyDescent="0.3">
      <c r="A1954">
        <v>37055</v>
      </c>
      <c r="B1954" t="s">
        <v>455</v>
      </c>
      <c r="C1954" t="s">
        <v>403</v>
      </c>
      <c r="D1954">
        <v>35104</v>
      </c>
      <c r="E1954">
        <v>33920</v>
      </c>
      <c r="F1954">
        <v>3.5</v>
      </c>
      <c r="G1954">
        <v>33920</v>
      </c>
      <c r="H1954">
        <v>5.3</v>
      </c>
      <c r="I1954">
        <v>19.600000000000001</v>
      </c>
      <c r="J1954">
        <v>18.7</v>
      </c>
      <c r="K1954">
        <v>50.6</v>
      </c>
      <c r="L1954">
        <v>94</v>
      </c>
      <c r="M1954">
        <v>3</v>
      </c>
      <c r="N1954">
        <v>0.6</v>
      </c>
      <c r="O1954">
        <v>0.6</v>
      </c>
      <c r="P1954">
        <v>0.1</v>
      </c>
      <c r="Q1954">
        <v>1.8</v>
      </c>
      <c r="R1954">
        <v>6.8</v>
      </c>
      <c r="S1954">
        <v>87.9</v>
      </c>
      <c r="T1954">
        <v>86.4</v>
      </c>
      <c r="U1954">
        <v>5.9</v>
      </c>
      <c r="V1954">
        <v>7.5</v>
      </c>
      <c r="W1954">
        <v>91.5</v>
      </c>
      <c r="X1954">
        <v>30.6</v>
      </c>
      <c r="Y1954">
        <v>3135</v>
      </c>
      <c r="Z1954">
        <v>19</v>
      </c>
      <c r="AA1954">
        <v>34004</v>
      </c>
      <c r="AB1954">
        <v>70.7</v>
      </c>
      <c r="AC1954">
        <v>11.6</v>
      </c>
      <c r="AD1954">
        <v>293900</v>
      </c>
      <c r="AE1954">
        <v>14624</v>
      </c>
      <c r="AF1954">
        <v>2.33</v>
      </c>
      <c r="AG1954">
        <v>30529</v>
      </c>
      <c r="AH1954">
        <v>55481</v>
      </c>
      <c r="AI1954">
        <v>8.8000000000000007</v>
      </c>
      <c r="AJ1954">
        <v>1897</v>
      </c>
      <c r="AK1954">
        <v>13601</v>
      </c>
      <c r="AL1954">
        <v>2.2999999999999998</v>
      </c>
      <c r="AM1954">
        <v>4925</v>
      </c>
      <c r="AN1954">
        <v>6997</v>
      </c>
      <c r="AO1954">
        <v>0</v>
      </c>
      <c r="AP1954">
        <v>0</v>
      </c>
      <c r="AQ1954">
        <v>0.7</v>
      </c>
      <c r="AR1954">
        <v>0</v>
      </c>
      <c r="AS1954">
        <v>0</v>
      </c>
      <c r="AT1954">
        <v>22.6</v>
      </c>
      <c r="AU1954">
        <v>98442</v>
      </c>
      <c r="AV1954">
        <v>0</v>
      </c>
      <c r="AW1954">
        <v>869102</v>
      </c>
      <c r="AX1954">
        <v>25548</v>
      </c>
      <c r="AY1954">
        <v>248321</v>
      </c>
      <c r="AZ1954">
        <v>234</v>
      </c>
      <c r="BA1954">
        <v>383.42</v>
      </c>
      <c r="BB1954">
        <v>88.5</v>
      </c>
    </row>
    <row r="1955" spans="1:54" x14ac:dyDescent="0.3">
      <c r="A1955">
        <v>37057</v>
      </c>
      <c r="B1955" t="s">
        <v>454</v>
      </c>
      <c r="C1955" t="s">
        <v>403</v>
      </c>
      <c r="D1955">
        <v>164072</v>
      </c>
      <c r="E1955">
        <v>162878</v>
      </c>
      <c r="F1955">
        <v>0.7</v>
      </c>
      <c r="G1955">
        <v>162878</v>
      </c>
      <c r="H1955">
        <v>5.3</v>
      </c>
      <c r="I1955">
        <v>22.7</v>
      </c>
      <c r="J1955">
        <v>16.8</v>
      </c>
      <c r="K1955">
        <v>51</v>
      </c>
      <c r="L1955">
        <v>86.9</v>
      </c>
      <c r="M1955">
        <v>9.4</v>
      </c>
      <c r="N1955">
        <v>0.8</v>
      </c>
      <c r="O1955">
        <v>1.4</v>
      </c>
      <c r="P1955">
        <v>0</v>
      </c>
      <c r="Q1955">
        <v>1.5</v>
      </c>
      <c r="R1955">
        <v>6.8</v>
      </c>
      <c r="S1955">
        <v>81</v>
      </c>
      <c r="T1955">
        <v>88.4</v>
      </c>
      <c r="U1955">
        <v>4.5999999999999996</v>
      </c>
      <c r="V1955">
        <v>7.6</v>
      </c>
      <c r="W1955">
        <v>80.400000000000006</v>
      </c>
      <c r="X1955">
        <v>17.600000000000001</v>
      </c>
      <c r="Y1955">
        <v>11671</v>
      </c>
      <c r="Z1955">
        <v>23.7</v>
      </c>
      <c r="AA1955">
        <v>73010</v>
      </c>
      <c r="AB1955">
        <v>73</v>
      </c>
      <c r="AC1955">
        <v>10.199999999999999</v>
      </c>
      <c r="AD1955">
        <v>134000</v>
      </c>
      <c r="AE1955">
        <v>64580</v>
      </c>
      <c r="AF1955">
        <v>2.4900000000000002</v>
      </c>
      <c r="AG1955">
        <v>22549</v>
      </c>
      <c r="AH1955">
        <v>43083</v>
      </c>
      <c r="AI1955">
        <v>16.3</v>
      </c>
      <c r="AJ1955">
        <v>2754</v>
      </c>
      <c r="AK1955">
        <v>44013</v>
      </c>
      <c r="AL1955">
        <v>-0.1</v>
      </c>
      <c r="AM1955">
        <v>10844</v>
      </c>
      <c r="AN1955">
        <v>12926</v>
      </c>
      <c r="AO1955">
        <v>3.3</v>
      </c>
      <c r="AP1955">
        <v>0</v>
      </c>
      <c r="AQ1955">
        <v>0</v>
      </c>
      <c r="AR1955">
        <v>0</v>
      </c>
      <c r="AS1955">
        <v>0</v>
      </c>
      <c r="AT1955">
        <v>26.4</v>
      </c>
      <c r="AU1955">
        <v>2696737</v>
      </c>
      <c r="AV1955">
        <v>0</v>
      </c>
      <c r="AW1955">
        <v>1264173</v>
      </c>
      <c r="AX1955">
        <v>8101</v>
      </c>
      <c r="AY1955">
        <v>131833</v>
      </c>
      <c r="AZ1955">
        <v>290</v>
      </c>
      <c r="BA1955">
        <v>552.67999999999995</v>
      </c>
      <c r="BB1955">
        <v>294.7</v>
      </c>
    </row>
    <row r="1956" spans="1:54" x14ac:dyDescent="0.3">
      <c r="A1956">
        <v>37059</v>
      </c>
      <c r="B1956" t="s">
        <v>453</v>
      </c>
      <c r="C1956" t="s">
        <v>403</v>
      </c>
      <c r="D1956">
        <v>41434</v>
      </c>
      <c r="E1956">
        <v>41222</v>
      </c>
      <c r="F1956">
        <v>0.5</v>
      </c>
      <c r="G1956">
        <v>41240</v>
      </c>
      <c r="H1956">
        <v>5.0999999999999996</v>
      </c>
      <c r="I1956">
        <v>21.9</v>
      </c>
      <c r="J1956">
        <v>19.3</v>
      </c>
      <c r="K1956">
        <v>51.1</v>
      </c>
      <c r="L1956">
        <v>90.4</v>
      </c>
      <c r="M1956">
        <v>6.5</v>
      </c>
      <c r="N1956">
        <v>0.6</v>
      </c>
      <c r="O1956">
        <v>0.8</v>
      </c>
      <c r="P1956">
        <v>0</v>
      </c>
      <c r="Q1956">
        <v>1.6</v>
      </c>
      <c r="R1956">
        <v>6.4</v>
      </c>
      <c r="S1956">
        <v>84.9</v>
      </c>
      <c r="T1956">
        <v>92.6</v>
      </c>
      <c r="U1956">
        <v>4.2</v>
      </c>
      <c r="V1956">
        <v>7.4</v>
      </c>
      <c r="W1956">
        <v>85.4</v>
      </c>
      <c r="X1956">
        <v>24.9</v>
      </c>
      <c r="Y1956">
        <v>3419</v>
      </c>
      <c r="Z1956">
        <v>25.9</v>
      </c>
      <c r="AA1956">
        <v>18197</v>
      </c>
      <c r="AB1956">
        <v>80.599999999999994</v>
      </c>
      <c r="AC1956">
        <v>5.2</v>
      </c>
      <c r="AD1956">
        <v>162100</v>
      </c>
      <c r="AE1956">
        <v>16234</v>
      </c>
      <c r="AF1956">
        <v>2.52</v>
      </c>
      <c r="AG1956">
        <v>26319</v>
      </c>
      <c r="AH1956">
        <v>50139</v>
      </c>
      <c r="AI1956">
        <v>13.4</v>
      </c>
      <c r="AJ1956">
        <v>782</v>
      </c>
      <c r="AK1956">
        <v>8145</v>
      </c>
      <c r="AL1956">
        <v>-1.7</v>
      </c>
      <c r="AM1956">
        <v>2888</v>
      </c>
      <c r="AN1956">
        <v>4018</v>
      </c>
      <c r="AO1956">
        <v>0</v>
      </c>
      <c r="AP1956">
        <v>0</v>
      </c>
      <c r="AQ1956">
        <v>0</v>
      </c>
      <c r="AR1956">
        <v>0</v>
      </c>
      <c r="AS1956">
        <v>0</v>
      </c>
      <c r="AT1956">
        <v>26.4</v>
      </c>
      <c r="AU1956">
        <v>1001617</v>
      </c>
      <c r="AV1956">
        <v>139129</v>
      </c>
      <c r="AW1956">
        <v>407832</v>
      </c>
      <c r="AX1956">
        <v>10066</v>
      </c>
      <c r="AY1956">
        <v>28967</v>
      </c>
      <c r="AZ1956">
        <v>82</v>
      </c>
      <c r="BA1956">
        <v>264.11</v>
      </c>
      <c r="BB1956">
        <v>156.19999999999999</v>
      </c>
    </row>
    <row r="1957" spans="1:54" x14ac:dyDescent="0.3">
      <c r="A1957">
        <v>37061</v>
      </c>
      <c r="B1957" t="s">
        <v>452</v>
      </c>
      <c r="C1957" t="s">
        <v>403</v>
      </c>
      <c r="D1957">
        <v>59882</v>
      </c>
      <c r="E1957">
        <v>58505</v>
      </c>
      <c r="F1957">
        <v>2.4</v>
      </c>
      <c r="G1957">
        <v>58505</v>
      </c>
      <c r="H1957">
        <v>6.6</v>
      </c>
      <c r="I1957">
        <v>24.9</v>
      </c>
      <c r="J1957">
        <v>15.8</v>
      </c>
      <c r="K1957">
        <v>50.8</v>
      </c>
      <c r="L1957">
        <v>70.2</v>
      </c>
      <c r="M1957">
        <v>26</v>
      </c>
      <c r="N1957">
        <v>1.4</v>
      </c>
      <c r="O1957">
        <v>0.6</v>
      </c>
      <c r="P1957">
        <v>0.4</v>
      </c>
      <c r="Q1957">
        <v>1.4</v>
      </c>
      <c r="R1957">
        <v>21.6</v>
      </c>
      <c r="S1957">
        <v>51.8</v>
      </c>
      <c r="T1957">
        <v>87.2</v>
      </c>
      <c r="U1957">
        <v>12.7</v>
      </c>
      <c r="V1957">
        <v>19</v>
      </c>
      <c r="W1957">
        <v>71.400000000000006</v>
      </c>
      <c r="X1957">
        <v>10.4</v>
      </c>
      <c r="Y1957">
        <v>4154</v>
      </c>
      <c r="Z1957">
        <v>23.8</v>
      </c>
      <c r="AA1957">
        <v>25521</v>
      </c>
      <c r="AB1957">
        <v>67.7</v>
      </c>
      <c r="AC1957">
        <v>5.6</v>
      </c>
      <c r="AD1957">
        <v>87600</v>
      </c>
      <c r="AE1957">
        <v>22052</v>
      </c>
      <c r="AF1957">
        <v>2.64</v>
      </c>
      <c r="AG1957">
        <v>17122</v>
      </c>
      <c r="AH1957">
        <v>34433</v>
      </c>
      <c r="AI1957">
        <v>26.3</v>
      </c>
      <c r="AJ1957">
        <v>838</v>
      </c>
      <c r="AK1957">
        <v>12340</v>
      </c>
      <c r="AL1957">
        <v>-1.1000000000000001</v>
      </c>
      <c r="AM1957">
        <v>3094</v>
      </c>
      <c r="AN1957">
        <v>3545</v>
      </c>
      <c r="AO1957">
        <v>12.8</v>
      </c>
      <c r="AP1957">
        <v>0</v>
      </c>
      <c r="AQ1957">
        <v>0</v>
      </c>
      <c r="AR1957">
        <v>0</v>
      </c>
      <c r="AS1957">
        <v>3.2</v>
      </c>
      <c r="AT1957">
        <v>29.7</v>
      </c>
      <c r="AU1957">
        <v>1621386</v>
      </c>
      <c r="AV1957">
        <v>350190</v>
      </c>
      <c r="AW1957">
        <v>412609</v>
      </c>
      <c r="AX1957">
        <v>7879</v>
      </c>
      <c r="AY1957">
        <v>42245</v>
      </c>
      <c r="AZ1957">
        <v>48</v>
      </c>
      <c r="BA1957">
        <v>816.22</v>
      </c>
      <c r="BB1957">
        <v>71.7</v>
      </c>
    </row>
    <row r="1958" spans="1:54" x14ac:dyDescent="0.3">
      <c r="A1958">
        <v>37063</v>
      </c>
      <c r="B1958" t="s">
        <v>451</v>
      </c>
      <c r="C1958" t="s">
        <v>403</v>
      </c>
      <c r="D1958">
        <v>294460</v>
      </c>
      <c r="E1958">
        <v>269974</v>
      </c>
      <c r="F1958">
        <v>9.1</v>
      </c>
      <c r="G1958">
        <v>267587</v>
      </c>
      <c r="H1958">
        <v>7</v>
      </c>
      <c r="I1958">
        <v>22</v>
      </c>
      <c r="J1958">
        <v>11.1</v>
      </c>
      <c r="K1958">
        <v>52.1</v>
      </c>
      <c r="L1958">
        <v>53</v>
      </c>
      <c r="M1958">
        <v>38.6</v>
      </c>
      <c r="N1958">
        <v>1</v>
      </c>
      <c r="O1958">
        <v>4.9000000000000004</v>
      </c>
      <c r="P1958">
        <v>0.1</v>
      </c>
      <c r="Q1958">
        <v>2.4</v>
      </c>
      <c r="R1958">
        <v>13.4</v>
      </c>
      <c r="S1958">
        <v>42.2</v>
      </c>
      <c r="T1958">
        <v>76.400000000000006</v>
      </c>
      <c r="U1958">
        <v>13.9</v>
      </c>
      <c r="V1958">
        <v>19.399999999999999</v>
      </c>
      <c r="W1958">
        <v>86.9</v>
      </c>
      <c r="X1958">
        <v>45.1</v>
      </c>
      <c r="Y1958">
        <v>15057</v>
      </c>
      <c r="Z1958">
        <v>21.5</v>
      </c>
      <c r="AA1958">
        <v>128817</v>
      </c>
      <c r="AB1958">
        <v>55</v>
      </c>
      <c r="AC1958">
        <v>34.5</v>
      </c>
      <c r="AD1958">
        <v>180600</v>
      </c>
      <c r="AE1958">
        <v>111276</v>
      </c>
      <c r="AF1958">
        <v>2.36</v>
      </c>
      <c r="AG1958">
        <v>29347</v>
      </c>
      <c r="AH1958">
        <v>51853</v>
      </c>
      <c r="AI1958">
        <v>18.5</v>
      </c>
      <c r="AJ1958">
        <v>6795</v>
      </c>
      <c r="AK1958">
        <v>166032</v>
      </c>
      <c r="AL1958">
        <v>1.8</v>
      </c>
      <c r="AM1958">
        <v>20690</v>
      </c>
      <c r="AN1958">
        <v>22104</v>
      </c>
      <c r="AO1958">
        <v>24.6</v>
      </c>
      <c r="AP1958">
        <v>0.3</v>
      </c>
      <c r="AQ1958">
        <v>4.0999999999999996</v>
      </c>
      <c r="AR1958">
        <v>0</v>
      </c>
      <c r="AS1958">
        <v>3.7</v>
      </c>
      <c r="AT1958">
        <v>34</v>
      </c>
      <c r="AU1958">
        <v>9359581</v>
      </c>
      <c r="AV1958">
        <v>7657298</v>
      </c>
      <c r="AW1958">
        <v>3135341</v>
      </c>
      <c r="AX1958">
        <v>12257</v>
      </c>
      <c r="AY1958">
        <v>729319</v>
      </c>
      <c r="AZ1958">
        <v>1591</v>
      </c>
      <c r="BA1958">
        <v>285.98</v>
      </c>
      <c r="BB1958">
        <v>935.7</v>
      </c>
    </row>
    <row r="1959" spans="1:54" x14ac:dyDescent="0.3">
      <c r="A1959">
        <v>37065</v>
      </c>
      <c r="B1959" t="s">
        <v>450</v>
      </c>
      <c r="C1959" t="s">
        <v>403</v>
      </c>
      <c r="D1959">
        <v>54933</v>
      </c>
      <c r="E1959">
        <v>56551</v>
      </c>
      <c r="F1959">
        <v>-2.9</v>
      </c>
      <c r="G1959">
        <v>56552</v>
      </c>
      <c r="H1959">
        <v>6.4</v>
      </c>
      <c r="I1959">
        <v>23.2</v>
      </c>
      <c r="J1959">
        <v>16.899999999999999</v>
      </c>
      <c r="K1959">
        <v>53.6</v>
      </c>
      <c r="L1959">
        <v>40.1</v>
      </c>
      <c r="M1959">
        <v>57.7</v>
      </c>
      <c r="N1959">
        <v>0.7</v>
      </c>
      <c r="O1959">
        <v>0.3</v>
      </c>
      <c r="P1959">
        <v>0.2</v>
      </c>
      <c r="Q1959">
        <v>1.1000000000000001</v>
      </c>
      <c r="R1959">
        <v>4.2</v>
      </c>
      <c r="S1959">
        <v>37</v>
      </c>
      <c r="T1959">
        <v>85.7</v>
      </c>
      <c r="U1959">
        <v>2.5</v>
      </c>
      <c r="V1959">
        <v>3.9</v>
      </c>
      <c r="W1959">
        <v>79.5</v>
      </c>
      <c r="X1959">
        <v>10.5</v>
      </c>
      <c r="Y1959">
        <v>3909</v>
      </c>
      <c r="Z1959">
        <v>21.6</v>
      </c>
      <c r="AA1959">
        <v>24673</v>
      </c>
      <c r="AB1959">
        <v>62.9</v>
      </c>
      <c r="AC1959">
        <v>14.4</v>
      </c>
      <c r="AD1959">
        <v>80600</v>
      </c>
      <c r="AE1959">
        <v>21021</v>
      </c>
      <c r="AF1959">
        <v>2.6</v>
      </c>
      <c r="AG1959">
        <v>16971</v>
      </c>
      <c r="AH1959">
        <v>33960</v>
      </c>
      <c r="AI1959">
        <v>25.2</v>
      </c>
      <c r="AJ1959">
        <v>749</v>
      </c>
      <c r="AK1959">
        <v>12364</v>
      </c>
      <c r="AL1959">
        <v>0.2</v>
      </c>
      <c r="AM1959">
        <v>2576</v>
      </c>
      <c r="AN1959">
        <v>3226</v>
      </c>
      <c r="AO1959">
        <v>31.3</v>
      </c>
      <c r="AP1959">
        <v>0</v>
      </c>
      <c r="AQ1959">
        <v>0</v>
      </c>
      <c r="AR1959">
        <v>0</v>
      </c>
      <c r="AS1959">
        <v>0</v>
      </c>
      <c r="AT1959">
        <v>36.5</v>
      </c>
      <c r="AU1959">
        <v>1226856</v>
      </c>
      <c r="AV1959">
        <v>0</v>
      </c>
      <c r="AW1959">
        <v>324723</v>
      </c>
      <c r="AX1959">
        <v>6204</v>
      </c>
      <c r="AY1959">
        <v>36390</v>
      </c>
      <c r="AZ1959">
        <v>31</v>
      </c>
      <c r="BA1959">
        <v>505.34</v>
      </c>
      <c r="BB1959">
        <v>111.9</v>
      </c>
    </row>
    <row r="1960" spans="1:54" x14ac:dyDescent="0.3">
      <c r="A1960">
        <v>37067</v>
      </c>
      <c r="B1960" t="s">
        <v>449</v>
      </c>
      <c r="C1960" t="s">
        <v>403</v>
      </c>
      <c r="D1960">
        <v>365298</v>
      </c>
      <c r="E1960">
        <v>350670</v>
      </c>
      <c r="F1960">
        <v>4.2</v>
      </c>
      <c r="G1960">
        <v>350670</v>
      </c>
      <c r="H1960">
        <v>6.3</v>
      </c>
      <c r="I1960">
        <v>23.7</v>
      </c>
      <c r="J1960">
        <v>14.4</v>
      </c>
      <c r="K1960">
        <v>52.5</v>
      </c>
      <c r="L1960">
        <v>67.5</v>
      </c>
      <c r="M1960">
        <v>27.1</v>
      </c>
      <c r="N1960">
        <v>0.8</v>
      </c>
      <c r="O1960">
        <v>2.2999999999999998</v>
      </c>
      <c r="P1960">
        <v>0.1</v>
      </c>
      <c r="Q1960">
        <v>2.1</v>
      </c>
      <c r="R1960">
        <v>12.6</v>
      </c>
      <c r="S1960">
        <v>57.7</v>
      </c>
      <c r="T1960">
        <v>85.2</v>
      </c>
      <c r="U1960">
        <v>9.1999999999999993</v>
      </c>
      <c r="V1960">
        <v>14.1</v>
      </c>
      <c r="W1960">
        <v>87</v>
      </c>
      <c r="X1960">
        <v>31.9</v>
      </c>
      <c r="Y1960">
        <v>25296</v>
      </c>
      <c r="Z1960">
        <v>20.6</v>
      </c>
      <c r="AA1960">
        <v>160645</v>
      </c>
      <c r="AB1960">
        <v>64</v>
      </c>
      <c r="AC1960">
        <v>25.2</v>
      </c>
      <c r="AD1960">
        <v>150600</v>
      </c>
      <c r="AE1960">
        <v>140439</v>
      </c>
      <c r="AF1960">
        <v>2.4500000000000002</v>
      </c>
      <c r="AG1960">
        <v>26541</v>
      </c>
      <c r="AH1960">
        <v>45724</v>
      </c>
      <c r="AI1960">
        <v>18.600000000000001</v>
      </c>
      <c r="AJ1960">
        <v>8233</v>
      </c>
      <c r="AK1960">
        <v>156291</v>
      </c>
      <c r="AL1960">
        <v>3.7</v>
      </c>
      <c r="AM1960">
        <v>24481</v>
      </c>
      <c r="AN1960">
        <v>29162</v>
      </c>
      <c r="AO1960">
        <v>13</v>
      </c>
      <c r="AP1960">
        <v>0</v>
      </c>
      <c r="AQ1960">
        <v>2</v>
      </c>
      <c r="AR1960">
        <v>0</v>
      </c>
      <c r="AS1960">
        <v>3</v>
      </c>
      <c r="AT1960">
        <v>26.3</v>
      </c>
      <c r="AU1960">
        <v>16881466</v>
      </c>
      <c r="AV1960">
        <v>4542005</v>
      </c>
      <c r="AW1960">
        <v>5202887</v>
      </c>
      <c r="AX1960">
        <v>14953</v>
      </c>
      <c r="AY1960">
        <v>646828</v>
      </c>
      <c r="AZ1960">
        <v>1542</v>
      </c>
      <c r="BA1960">
        <v>408.15</v>
      </c>
      <c r="BB1960">
        <v>859.2</v>
      </c>
    </row>
    <row r="1961" spans="1:54" x14ac:dyDescent="0.3">
      <c r="A1961">
        <v>37069</v>
      </c>
      <c r="B1961" t="s">
        <v>45</v>
      </c>
      <c r="C1961" t="s">
        <v>403</v>
      </c>
      <c r="D1961">
        <v>62860</v>
      </c>
      <c r="E1961">
        <v>60594</v>
      </c>
      <c r="F1961">
        <v>3.7</v>
      </c>
      <c r="G1961">
        <v>60619</v>
      </c>
      <c r="H1961">
        <v>5.6</v>
      </c>
      <c r="I1961">
        <v>23</v>
      </c>
      <c r="J1961">
        <v>15.2</v>
      </c>
      <c r="K1961">
        <v>50.4</v>
      </c>
      <c r="L1961">
        <v>69.8</v>
      </c>
      <c r="M1961">
        <v>26.8</v>
      </c>
      <c r="N1961">
        <v>0.9</v>
      </c>
      <c r="O1961">
        <v>0.6</v>
      </c>
      <c r="P1961">
        <v>0.1</v>
      </c>
      <c r="Q1961">
        <v>1.8</v>
      </c>
      <c r="R1961">
        <v>8</v>
      </c>
      <c r="S1961">
        <v>63.5</v>
      </c>
      <c r="T1961">
        <v>90.1</v>
      </c>
      <c r="U1961">
        <v>4.5999999999999996</v>
      </c>
      <c r="V1961">
        <v>7.9</v>
      </c>
      <c r="W1961">
        <v>81.2</v>
      </c>
      <c r="X1961">
        <v>17.100000000000001</v>
      </c>
      <c r="Y1961">
        <v>4275</v>
      </c>
      <c r="Z1961">
        <v>30.2</v>
      </c>
      <c r="AA1961">
        <v>26906</v>
      </c>
      <c r="AB1961">
        <v>76.5</v>
      </c>
      <c r="AC1961">
        <v>3.4</v>
      </c>
      <c r="AD1961">
        <v>123300</v>
      </c>
      <c r="AE1961">
        <v>23313</v>
      </c>
      <c r="AF1961">
        <v>2.5499999999999998</v>
      </c>
      <c r="AG1961">
        <v>21399</v>
      </c>
      <c r="AH1961">
        <v>41696</v>
      </c>
      <c r="AI1961">
        <v>16.100000000000001</v>
      </c>
      <c r="AJ1961">
        <v>926</v>
      </c>
      <c r="AK1961">
        <v>9309</v>
      </c>
      <c r="AL1961">
        <v>2</v>
      </c>
      <c r="AM1961">
        <v>3812</v>
      </c>
      <c r="AN1961">
        <v>4798</v>
      </c>
      <c r="AO1961">
        <v>10.6</v>
      </c>
      <c r="AP1961">
        <v>0</v>
      </c>
      <c r="AQ1961">
        <v>0</v>
      </c>
      <c r="AR1961">
        <v>0</v>
      </c>
      <c r="AS1961">
        <v>2.6</v>
      </c>
      <c r="AT1961">
        <v>26.6</v>
      </c>
      <c r="AU1961">
        <v>1034097</v>
      </c>
      <c r="AV1961">
        <v>178023</v>
      </c>
      <c r="AW1961">
        <v>371837</v>
      </c>
      <c r="AX1961">
        <v>6500</v>
      </c>
      <c r="AY1961">
        <v>21392</v>
      </c>
      <c r="AZ1961">
        <v>242</v>
      </c>
      <c r="BA1961">
        <v>491.68</v>
      </c>
      <c r="BB1961">
        <v>123.3</v>
      </c>
    </row>
    <row r="1962" spans="1:54" x14ac:dyDescent="0.3">
      <c r="A1962">
        <v>37071</v>
      </c>
      <c r="B1962" t="s">
        <v>448</v>
      </c>
      <c r="C1962" t="s">
        <v>403</v>
      </c>
      <c r="D1962">
        <v>211127</v>
      </c>
      <c r="E1962">
        <v>206083</v>
      </c>
      <c r="F1962">
        <v>2.4</v>
      </c>
      <c r="G1962">
        <v>206086</v>
      </c>
      <c r="H1962">
        <v>6.1</v>
      </c>
      <c r="I1962">
        <v>23.1</v>
      </c>
      <c r="J1962">
        <v>15.1</v>
      </c>
      <c r="K1962">
        <v>51.6</v>
      </c>
      <c r="L1962">
        <v>80.2</v>
      </c>
      <c r="M1962">
        <v>16.100000000000001</v>
      </c>
      <c r="N1962">
        <v>0.5</v>
      </c>
      <c r="O1962">
        <v>1.4</v>
      </c>
      <c r="P1962">
        <v>0.1</v>
      </c>
      <c r="Q1962">
        <v>1.8</v>
      </c>
      <c r="R1962">
        <v>6.4</v>
      </c>
      <c r="S1962">
        <v>74.599999999999994</v>
      </c>
      <c r="T1962">
        <v>86.9</v>
      </c>
      <c r="U1962">
        <v>5</v>
      </c>
      <c r="V1962">
        <v>7.4</v>
      </c>
      <c r="W1962">
        <v>81</v>
      </c>
      <c r="X1962">
        <v>18</v>
      </c>
      <c r="Y1962">
        <v>15458</v>
      </c>
      <c r="Z1962">
        <v>24.4</v>
      </c>
      <c r="AA1962">
        <v>89915</v>
      </c>
      <c r="AB1962">
        <v>66.8</v>
      </c>
      <c r="AC1962">
        <v>14</v>
      </c>
      <c r="AD1962">
        <v>123600</v>
      </c>
      <c r="AE1962">
        <v>79450</v>
      </c>
      <c r="AF1962">
        <v>2.57</v>
      </c>
      <c r="AG1962">
        <v>22658</v>
      </c>
      <c r="AH1962">
        <v>42017</v>
      </c>
      <c r="AI1962">
        <v>17.899999999999999</v>
      </c>
      <c r="AJ1962">
        <v>3900</v>
      </c>
      <c r="AK1962">
        <v>63311</v>
      </c>
      <c r="AL1962">
        <v>2</v>
      </c>
      <c r="AM1962">
        <v>12476</v>
      </c>
      <c r="AN1962">
        <v>15631</v>
      </c>
      <c r="AO1962">
        <v>0</v>
      </c>
      <c r="AP1962">
        <v>0</v>
      </c>
      <c r="AQ1962">
        <v>2.2000000000000002</v>
      </c>
      <c r="AR1962">
        <v>0</v>
      </c>
      <c r="AS1962">
        <v>0</v>
      </c>
      <c r="AT1962">
        <v>27.4</v>
      </c>
      <c r="AU1962">
        <v>4158572</v>
      </c>
      <c r="AV1962">
        <v>1178440</v>
      </c>
      <c r="AW1962">
        <v>2245345</v>
      </c>
      <c r="AX1962">
        <v>11096</v>
      </c>
      <c r="AY1962">
        <v>253421</v>
      </c>
      <c r="AZ1962">
        <v>687</v>
      </c>
      <c r="BA1962">
        <v>356.03</v>
      </c>
      <c r="BB1962">
        <v>578.79999999999995</v>
      </c>
    </row>
    <row r="1963" spans="1:54" x14ac:dyDescent="0.3">
      <c r="A1963">
        <v>37073</v>
      </c>
      <c r="B1963" t="s">
        <v>447</v>
      </c>
      <c r="C1963" t="s">
        <v>403</v>
      </c>
      <c r="D1963">
        <v>11567</v>
      </c>
      <c r="E1963">
        <v>12186</v>
      </c>
      <c r="F1963">
        <v>-5.0999999999999996</v>
      </c>
      <c r="G1963">
        <v>12197</v>
      </c>
      <c r="H1963">
        <v>5</v>
      </c>
      <c r="I1963">
        <v>21.6</v>
      </c>
      <c r="J1963">
        <v>17.8</v>
      </c>
      <c r="K1963">
        <v>51.2</v>
      </c>
      <c r="L1963">
        <v>63.7</v>
      </c>
      <c r="M1963">
        <v>33.200000000000003</v>
      </c>
      <c r="N1963">
        <v>0.6</v>
      </c>
      <c r="O1963">
        <v>0.2</v>
      </c>
      <c r="P1963">
        <v>0.1</v>
      </c>
      <c r="Q1963">
        <v>2.2000000000000002</v>
      </c>
      <c r="R1963">
        <v>2</v>
      </c>
      <c r="S1963">
        <v>62.3</v>
      </c>
      <c r="T1963">
        <v>94</v>
      </c>
      <c r="U1963">
        <v>1</v>
      </c>
      <c r="V1963">
        <v>1.5</v>
      </c>
      <c r="W1963">
        <v>83.3</v>
      </c>
      <c r="X1963">
        <v>11.6</v>
      </c>
      <c r="Y1963">
        <v>1129</v>
      </c>
      <c r="Z1963">
        <v>36.6</v>
      </c>
      <c r="AA1963">
        <v>5223</v>
      </c>
      <c r="AB1963">
        <v>79.599999999999994</v>
      </c>
      <c r="AC1963">
        <v>0.5</v>
      </c>
      <c r="AD1963">
        <v>150200</v>
      </c>
      <c r="AE1963">
        <v>4459</v>
      </c>
      <c r="AF1963">
        <v>2.67</v>
      </c>
      <c r="AG1963">
        <v>21187</v>
      </c>
      <c r="AH1963">
        <v>46592</v>
      </c>
      <c r="AI1963">
        <v>19.600000000000001</v>
      </c>
      <c r="AJ1963">
        <v>120</v>
      </c>
      <c r="AK1963">
        <v>762</v>
      </c>
      <c r="AL1963">
        <v>-5.7</v>
      </c>
      <c r="AM1963">
        <v>549</v>
      </c>
      <c r="AN1963">
        <v>712</v>
      </c>
      <c r="AO1963">
        <v>0</v>
      </c>
      <c r="AP1963">
        <v>0</v>
      </c>
      <c r="AQ1963">
        <v>0</v>
      </c>
      <c r="AR1963">
        <v>0</v>
      </c>
      <c r="AS1963">
        <v>0</v>
      </c>
      <c r="AT1963">
        <v>0</v>
      </c>
      <c r="AU1963">
        <v>0</v>
      </c>
      <c r="AV1963">
        <v>81130</v>
      </c>
      <c r="AW1963">
        <v>33978</v>
      </c>
      <c r="AX1963">
        <v>2895</v>
      </c>
      <c r="AY1963">
        <v>2348</v>
      </c>
      <c r="AZ1963">
        <v>20</v>
      </c>
      <c r="BA1963">
        <v>340.45</v>
      </c>
      <c r="BB1963">
        <v>35.799999999999997</v>
      </c>
    </row>
    <row r="1964" spans="1:54" x14ac:dyDescent="0.3">
      <c r="A1964">
        <v>37075</v>
      </c>
      <c r="B1964" t="s">
        <v>446</v>
      </c>
      <c r="C1964" t="s">
        <v>403</v>
      </c>
      <c r="D1964">
        <v>8644</v>
      </c>
      <c r="E1964">
        <v>8861</v>
      </c>
      <c r="F1964">
        <v>-2.4</v>
      </c>
      <c r="G1964">
        <v>8861</v>
      </c>
      <c r="H1964">
        <v>5.4</v>
      </c>
      <c r="I1964">
        <v>21.2</v>
      </c>
      <c r="J1964">
        <v>22.3</v>
      </c>
      <c r="K1964">
        <v>50.6</v>
      </c>
      <c r="L1964">
        <v>89.7</v>
      </c>
      <c r="M1964">
        <v>0.4</v>
      </c>
      <c r="N1964">
        <v>7.4</v>
      </c>
      <c r="O1964">
        <v>0.4</v>
      </c>
      <c r="P1964">
        <v>0.1</v>
      </c>
      <c r="Q1964">
        <v>2</v>
      </c>
      <c r="R1964">
        <v>3.2</v>
      </c>
      <c r="S1964">
        <v>87.5</v>
      </c>
      <c r="T1964">
        <v>92.5</v>
      </c>
      <c r="U1964">
        <v>1.8</v>
      </c>
      <c r="V1964">
        <v>4.0999999999999996</v>
      </c>
      <c r="W1964">
        <v>78.599999999999994</v>
      </c>
      <c r="X1964">
        <v>14.4</v>
      </c>
      <c r="Y1964">
        <v>639</v>
      </c>
      <c r="Z1964">
        <v>19.7</v>
      </c>
      <c r="AA1964">
        <v>5930</v>
      </c>
      <c r="AB1964">
        <v>81.900000000000006</v>
      </c>
      <c r="AC1964">
        <v>3.7</v>
      </c>
      <c r="AD1964">
        <v>125700</v>
      </c>
      <c r="AE1964">
        <v>3462</v>
      </c>
      <c r="AF1964">
        <v>2.4900000000000002</v>
      </c>
      <c r="AG1964">
        <v>19780</v>
      </c>
      <c r="AH1964">
        <v>33903</v>
      </c>
      <c r="AI1964">
        <v>21.1</v>
      </c>
      <c r="AJ1964">
        <v>169</v>
      </c>
      <c r="AK1964">
        <v>1810</v>
      </c>
      <c r="AL1964">
        <v>3.1</v>
      </c>
      <c r="AM1964">
        <v>679</v>
      </c>
      <c r="AN1964">
        <v>1238</v>
      </c>
      <c r="AO1964">
        <v>0</v>
      </c>
      <c r="AP1964">
        <v>0</v>
      </c>
      <c r="AQ1964">
        <v>0</v>
      </c>
      <c r="AR1964">
        <v>0</v>
      </c>
      <c r="AS1964">
        <v>0</v>
      </c>
      <c r="AT1964">
        <v>36.4</v>
      </c>
      <c r="AU1964">
        <v>0</v>
      </c>
      <c r="AV1964">
        <v>0</v>
      </c>
      <c r="AW1964">
        <v>46180</v>
      </c>
      <c r="AX1964">
        <v>5834</v>
      </c>
      <c r="AY1964">
        <v>15443</v>
      </c>
      <c r="AZ1964">
        <v>20</v>
      </c>
      <c r="BA1964">
        <v>292.08</v>
      </c>
      <c r="BB1964">
        <v>30.3</v>
      </c>
    </row>
    <row r="1965" spans="1:54" x14ac:dyDescent="0.3">
      <c r="A1965">
        <v>37077</v>
      </c>
      <c r="B1965" t="s">
        <v>445</v>
      </c>
      <c r="C1965" t="s">
        <v>403</v>
      </c>
      <c r="D1965">
        <v>58500</v>
      </c>
      <c r="E1965">
        <v>57532</v>
      </c>
      <c r="F1965">
        <v>1.7</v>
      </c>
      <c r="G1965">
        <v>59916</v>
      </c>
      <c r="H1965">
        <v>4.9000000000000004</v>
      </c>
      <c r="I1965">
        <v>21.3</v>
      </c>
      <c r="J1965">
        <v>15.3</v>
      </c>
      <c r="K1965">
        <v>49</v>
      </c>
      <c r="L1965">
        <v>64.7</v>
      </c>
      <c r="M1965">
        <v>32.1</v>
      </c>
      <c r="N1965">
        <v>0.8</v>
      </c>
      <c r="O1965">
        <v>0.7</v>
      </c>
      <c r="P1965">
        <v>0.1</v>
      </c>
      <c r="Q1965">
        <v>1.7</v>
      </c>
      <c r="R1965">
        <v>7.6</v>
      </c>
      <c r="S1965">
        <v>58.5</v>
      </c>
      <c r="T1965">
        <v>87.7</v>
      </c>
      <c r="U1965">
        <v>4</v>
      </c>
      <c r="V1965">
        <v>7.1</v>
      </c>
      <c r="W1965">
        <v>81.099999999999994</v>
      </c>
      <c r="X1965">
        <v>16.399999999999999</v>
      </c>
      <c r="Y1965">
        <v>4877</v>
      </c>
      <c r="Z1965">
        <v>27.6</v>
      </c>
      <c r="AA1965">
        <v>23231</v>
      </c>
      <c r="AB1965">
        <v>74.900000000000006</v>
      </c>
      <c r="AC1965">
        <v>7.9</v>
      </c>
      <c r="AD1965">
        <v>137100</v>
      </c>
      <c r="AE1965">
        <v>19953</v>
      </c>
      <c r="AF1965">
        <v>2.72</v>
      </c>
      <c r="AG1965">
        <v>22295</v>
      </c>
      <c r="AH1965">
        <v>49852</v>
      </c>
      <c r="AI1965">
        <v>15.4</v>
      </c>
      <c r="AJ1965">
        <v>835</v>
      </c>
      <c r="AK1965">
        <v>12578</v>
      </c>
      <c r="AL1965">
        <v>1.4</v>
      </c>
      <c r="AM1965">
        <v>2889</v>
      </c>
      <c r="AN1965">
        <v>3664</v>
      </c>
      <c r="AO1965">
        <v>18.899999999999999</v>
      </c>
      <c r="AP1965">
        <v>0</v>
      </c>
      <c r="AQ1965">
        <v>0</v>
      </c>
      <c r="AR1965">
        <v>0</v>
      </c>
      <c r="AS1965">
        <v>0</v>
      </c>
      <c r="AT1965">
        <v>27.4</v>
      </c>
      <c r="AU1965">
        <v>2252128</v>
      </c>
      <c r="AV1965">
        <v>125232</v>
      </c>
      <c r="AW1965">
        <v>323857</v>
      </c>
      <c r="AX1965">
        <v>5757</v>
      </c>
      <c r="AY1965">
        <v>48774</v>
      </c>
      <c r="AZ1965">
        <v>224</v>
      </c>
      <c r="BA1965">
        <v>531.57000000000005</v>
      </c>
      <c r="BB1965">
        <v>112.7</v>
      </c>
    </row>
    <row r="1966" spans="1:54" x14ac:dyDescent="0.3">
      <c r="A1966">
        <v>37079</v>
      </c>
      <c r="B1966" t="s">
        <v>43</v>
      </c>
      <c r="C1966" t="s">
        <v>403</v>
      </c>
      <c r="D1966">
        <v>21093</v>
      </c>
      <c r="E1966">
        <v>21362</v>
      </c>
      <c r="F1966">
        <v>-1.3</v>
      </c>
      <c r="G1966">
        <v>21362</v>
      </c>
      <c r="H1966">
        <v>5.8</v>
      </c>
      <c r="I1966">
        <v>21.5</v>
      </c>
      <c r="J1966">
        <v>14.8</v>
      </c>
      <c r="K1966">
        <v>45.8</v>
      </c>
      <c r="L1966">
        <v>59.2</v>
      </c>
      <c r="M1966">
        <v>36.6</v>
      </c>
      <c r="N1966">
        <v>2.2000000000000002</v>
      </c>
      <c r="O1966">
        <v>0.5</v>
      </c>
      <c r="P1966">
        <v>0.2</v>
      </c>
      <c r="Q1966">
        <v>1.2</v>
      </c>
      <c r="R1966">
        <v>14.7</v>
      </c>
      <c r="S1966">
        <v>47.7</v>
      </c>
      <c r="T1966">
        <v>85.7</v>
      </c>
      <c r="U1966">
        <v>8.1999999999999993</v>
      </c>
      <c r="V1966">
        <v>15.3</v>
      </c>
      <c r="W1966">
        <v>76</v>
      </c>
      <c r="X1966">
        <v>11.6</v>
      </c>
      <c r="Y1966">
        <v>1485</v>
      </c>
      <c r="Z1966">
        <v>23.5</v>
      </c>
      <c r="AA1966">
        <v>8125</v>
      </c>
      <c r="AB1966">
        <v>69.599999999999994</v>
      </c>
      <c r="AC1966">
        <v>4.2</v>
      </c>
      <c r="AD1966">
        <v>88500</v>
      </c>
      <c r="AE1966">
        <v>7104</v>
      </c>
      <c r="AF1966">
        <v>2.71</v>
      </c>
      <c r="AG1966">
        <v>18441</v>
      </c>
      <c r="AH1966">
        <v>40853</v>
      </c>
      <c r="AI1966">
        <v>23.3</v>
      </c>
      <c r="AJ1966">
        <v>245</v>
      </c>
      <c r="AK1966">
        <v>1958</v>
      </c>
      <c r="AL1966">
        <v>-3.9</v>
      </c>
      <c r="AM1966">
        <v>1012</v>
      </c>
      <c r="AN1966">
        <v>944</v>
      </c>
      <c r="AO1966">
        <v>0</v>
      </c>
      <c r="AP1966">
        <v>0</v>
      </c>
      <c r="AQ1966">
        <v>0</v>
      </c>
      <c r="AR1966">
        <v>0</v>
      </c>
      <c r="AS1966">
        <v>0</v>
      </c>
      <c r="AT1966">
        <v>0</v>
      </c>
      <c r="AU1966">
        <v>0</v>
      </c>
      <c r="AV1966">
        <v>15921</v>
      </c>
      <c r="AW1966">
        <v>97812</v>
      </c>
      <c r="AX1966">
        <v>4731</v>
      </c>
      <c r="AY1966">
        <v>6345</v>
      </c>
      <c r="AZ1966">
        <v>70</v>
      </c>
      <c r="BA1966">
        <v>265.93</v>
      </c>
      <c r="BB1966">
        <v>80.3</v>
      </c>
    </row>
    <row r="1967" spans="1:54" x14ac:dyDescent="0.3">
      <c r="A1967">
        <v>37081</v>
      </c>
      <c r="B1967" t="s">
        <v>444</v>
      </c>
      <c r="C1967" t="s">
        <v>403</v>
      </c>
      <c r="D1967">
        <v>512119</v>
      </c>
      <c r="E1967">
        <v>488406</v>
      </c>
      <c r="F1967">
        <v>4.9000000000000004</v>
      </c>
      <c r="G1967">
        <v>488406</v>
      </c>
      <c r="H1967">
        <v>6.1</v>
      </c>
      <c r="I1967">
        <v>22.8</v>
      </c>
      <c r="J1967">
        <v>13.8</v>
      </c>
      <c r="K1967">
        <v>52.5</v>
      </c>
      <c r="L1967">
        <v>58.4</v>
      </c>
      <c r="M1967">
        <v>34</v>
      </c>
      <c r="N1967">
        <v>0.7</v>
      </c>
      <c r="O1967">
        <v>4.5999999999999996</v>
      </c>
      <c r="P1967">
        <v>0.1</v>
      </c>
      <c r="Q1967">
        <v>2.2000000000000002</v>
      </c>
      <c r="R1967">
        <v>7.6</v>
      </c>
      <c r="S1967">
        <v>52.3</v>
      </c>
      <c r="T1967">
        <v>85.1</v>
      </c>
      <c r="U1967">
        <v>9.6999999999999993</v>
      </c>
      <c r="V1967">
        <v>12.5</v>
      </c>
      <c r="W1967">
        <v>87.9</v>
      </c>
      <c r="X1967">
        <v>33.200000000000003</v>
      </c>
      <c r="Y1967">
        <v>31377</v>
      </c>
      <c r="Z1967">
        <v>21.1</v>
      </c>
      <c r="AA1967">
        <v>223183</v>
      </c>
      <c r="AB1967">
        <v>61</v>
      </c>
      <c r="AC1967">
        <v>28</v>
      </c>
      <c r="AD1967">
        <v>156000</v>
      </c>
      <c r="AE1967">
        <v>196463</v>
      </c>
      <c r="AF1967">
        <v>2.44</v>
      </c>
      <c r="AG1967">
        <v>26461</v>
      </c>
      <c r="AH1967">
        <v>45431</v>
      </c>
      <c r="AI1967">
        <v>18.100000000000001</v>
      </c>
      <c r="AJ1967">
        <v>13194</v>
      </c>
      <c r="AK1967">
        <v>252208</v>
      </c>
      <c r="AL1967">
        <v>2</v>
      </c>
      <c r="AM1967">
        <v>37997</v>
      </c>
      <c r="AN1967">
        <v>45272</v>
      </c>
      <c r="AO1967">
        <v>16.7</v>
      </c>
      <c r="AP1967">
        <v>0.9</v>
      </c>
      <c r="AQ1967">
        <v>4.2</v>
      </c>
      <c r="AR1967">
        <v>0</v>
      </c>
      <c r="AS1967">
        <v>3</v>
      </c>
      <c r="AT1967">
        <v>29.2</v>
      </c>
      <c r="AU1967">
        <v>23940364</v>
      </c>
      <c r="AV1967">
        <v>11295364</v>
      </c>
      <c r="AW1967">
        <v>7252646</v>
      </c>
      <c r="AX1967">
        <v>15600</v>
      </c>
      <c r="AY1967">
        <v>1044546</v>
      </c>
      <c r="AZ1967">
        <v>2339</v>
      </c>
      <c r="BA1967">
        <v>645.70000000000005</v>
      </c>
      <c r="BB1967">
        <v>756.4</v>
      </c>
    </row>
    <row r="1968" spans="1:54" x14ac:dyDescent="0.3">
      <c r="A1968">
        <v>37083</v>
      </c>
      <c r="B1968" t="s">
        <v>443</v>
      </c>
      <c r="C1968" t="s">
        <v>403</v>
      </c>
      <c r="D1968">
        <v>52970</v>
      </c>
      <c r="E1968">
        <v>54691</v>
      </c>
      <c r="F1968">
        <v>-3.1</v>
      </c>
      <c r="G1968">
        <v>54691</v>
      </c>
      <c r="H1968">
        <v>5.5</v>
      </c>
      <c r="I1968">
        <v>21.9</v>
      </c>
      <c r="J1968">
        <v>18.3</v>
      </c>
      <c r="K1968">
        <v>52.2</v>
      </c>
      <c r="L1968">
        <v>40.799999999999997</v>
      </c>
      <c r="M1968">
        <v>53.2</v>
      </c>
      <c r="N1968">
        <v>4</v>
      </c>
      <c r="O1968">
        <v>0.8</v>
      </c>
      <c r="P1968">
        <v>0.1</v>
      </c>
      <c r="Q1968">
        <v>1.2</v>
      </c>
      <c r="R1968">
        <v>2.7</v>
      </c>
      <c r="S1968">
        <v>39.1</v>
      </c>
      <c r="T1968">
        <v>86.3</v>
      </c>
      <c r="U1968">
        <v>1.7</v>
      </c>
      <c r="V1968">
        <v>2.6</v>
      </c>
      <c r="W1968">
        <v>75.8</v>
      </c>
      <c r="X1968">
        <v>11.8</v>
      </c>
      <c r="Y1968">
        <v>3537</v>
      </c>
      <c r="Z1968">
        <v>21.9</v>
      </c>
      <c r="AA1968">
        <v>25705</v>
      </c>
      <c r="AB1968">
        <v>61.8</v>
      </c>
      <c r="AC1968">
        <v>9</v>
      </c>
      <c r="AD1968">
        <v>86100</v>
      </c>
      <c r="AE1968">
        <v>21550</v>
      </c>
      <c r="AF1968">
        <v>2.4500000000000002</v>
      </c>
      <c r="AG1968">
        <v>17937</v>
      </c>
      <c r="AH1968">
        <v>32329</v>
      </c>
      <c r="AI1968">
        <v>27.4</v>
      </c>
      <c r="AJ1968">
        <v>992</v>
      </c>
      <c r="AK1968">
        <v>12123</v>
      </c>
      <c r="AL1968">
        <v>-2.2999999999999998</v>
      </c>
      <c r="AM1968">
        <v>2489</v>
      </c>
      <c r="AN1968">
        <v>3036</v>
      </c>
      <c r="AO1968">
        <v>26.2</v>
      </c>
      <c r="AP1968">
        <v>0</v>
      </c>
      <c r="AQ1968">
        <v>0</v>
      </c>
      <c r="AR1968">
        <v>0</v>
      </c>
      <c r="AS1968">
        <v>0</v>
      </c>
      <c r="AT1968">
        <v>29.4</v>
      </c>
      <c r="AU1968">
        <v>0</v>
      </c>
      <c r="AV1968">
        <v>77112</v>
      </c>
      <c r="AW1968">
        <v>610319</v>
      </c>
      <c r="AX1968">
        <v>11061</v>
      </c>
      <c r="AY1968">
        <v>71947</v>
      </c>
      <c r="AZ1968">
        <v>54</v>
      </c>
      <c r="BA1968">
        <v>724.09</v>
      </c>
      <c r="BB1968">
        <v>75.5</v>
      </c>
    </row>
    <row r="1969" spans="1:54" x14ac:dyDescent="0.3">
      <c r="A1969">
        <v>37085</v>
      </c>
      <c r="B1969" t="s">
        <v>442</v>
      </c>
      <c r="C1969" t="s">
        <v>403</v>
      </c>
      <c r="D1969">
        <v>126666</v>
      </c>
      <c r="E1969">
        <v>114678</v>
      </c>
      <c r="F1969">
        <v>10.5</v>
      </c>
      <c r="G1969">
        <v>114678</v>
      </c>
      <c r="H1969">
        <v>7.5</v>
      </c>
      <c r="I1969">
        <v>27.2</v>
      </c>
      <c r="J1969">
        <v>11.2</v>
      </c>
      <c r="K1969">
        <v>50.5</v>
      </c>
      <c r="L1969">
        <v>72.099999999999994</v>
      </c>
      <c r="M1969">
        <v>21.5</v>
      </c>
      <c r="N1969">
        <v>1.7</v>
      </c>
      <c r="O1969">
        <v>1.3</v>
      </c>
      <c r="P1969">
        <v>0.2</v>
      </c>
      <c r="Q1969">
        <v>3.2</v>
      </c>
      <c r="R1969">
        <v>11.9</v>
      </c>
      <c r="S1969">
        <v>62.7</v>
      </c>
      <c r="T1969">
        <v>84.2</v>
      </c>
      <c r="U1969">
        <v>5.6</v>
      </c>
      <c r="V1969">
        <v>11</v>
      </c>
      <c r="W1969">
        <v>84.4</v>
      </c>
      <c r="X1969">
        <v>18.5</v>
      </c>
      <c r="Y1969">
        <v>11155</v>
      </c>
      <c r="Z1969">
        <v>28.3</v>
      </c>
      <c r="AA1969">
        <v>49319</v>
      </c>
      <c r="AB1969">
        <v>68.2</v>
      </c>
      <c r="AC1969">
        <v>7.2</v>
      </c>
      <c r="AD1969">
        <v>132600</v>
      </c>
      <c r="AE1969">
        <v>40677</v>
      </c>
      <c r="AF1969">
        <v>2.83</v>
      </c>
      <c r="AG1969">
        <v>20310</v>
      </c>
      <c r="AH1969">
        <v>44625</v>
      </c>
      <c r="AI1969">
        <v>17.2</v>
      </c>
      <c r="AJ1969">
        <v>1607</v>
      </c>
      <c r="AK1969">
        <v>19196</v>
      </c>
      <c r="AL1969">
        <v>3.8</v>
      </c>
      <c r="AM1969">
        <v>6172</v>
      </c>
      <c r="AN1969">
        <v>7497</v>
      </c>
      <c r="AO1969">
        <v>8.6999999999999993</v>
      </c>
      <c r="AP1969">
        <v>0</v>
      </c>
      <c r="AQ1969">
        <v>0</v>
      </c>
      <c r="AR1969">
        <v>0</v>
      </c>
      <c r="AS1969">
        <v>1.7</v>
      </c>
      <c r="AT1969">
        <v>26.1</v>
      </c>
      <c r="AU1969">
        <v>464691</v>
      </c>
      <c r="AV1969">
        <v>0</v>
      </c>
      <c r="AW1969">
        <v>872002</v>
      </c>
      <c r="AX1969">
        <v>8029</v>
      </c>
      <c r="AY1969">
        <v>0</v>
      </c>
      <c r="AZ1969">
        <v>612</v>
      </c>
      <c r="BA1969">
        <v>594.99</v>
      </c>
      <c r="BB1969">
        <v>192.7</v>
      </c>
    </row>
    <row r="1970" spans="1:54" x14ac:dyDescent="0.3">
      <c r="A1970">
        <v>37087</v>
      </c>
      <c r="B1970" t="s">
        <v>441</v>
      </c>
      <c r="C1970" t="s">
        <v>403</v>
      </c>
      <c r="D1970">
        <v>59471</v>
      </c>
      <c r="E1970">
        <v>59036</v>
      </c>
      <c r="F1970">
        <v>0.7</v>
      </c>
      <c r="G1970">
        <v>59036</v>
      </c>
      <c r="H1970">
        <v>4.4000000000000004</v>
      </c>
      <c r="I1970">
        <v>18.399999999999999</v>
      </c>
      <c r="J1970">
        <v>23.7</v>
      </c>
      <c r="K1970">
        <v>51.9</v>
      </c>
      <c r="L1970">
        <v>96.5</v>
      </c>
      <c r="M1970">
        <v>1.2</v>
      </c>
      <c r="N1970">
        <v>0.6</v>
      </c>
      <c r="O1970">
        <v>0.5</v>
      </c>
      <c r="P1970">
        <v>0</v>
      </c>
      <c r="Q1970">
        <v>1.1000000000000001</v>
      </c>
      <c r="R1970">
        <v>3.7</v>
      </c>
      <c r="S1970">
        <v>93.2</v>
      </c>
      <c r="T1970">
        <v>87</v>
      </c>
      <c r="U1970">
        <v>2.6</v>
      </c>
      <c r="V1970">
        <v>3.5</v>
      </c>
      <c r="W1970">
        <v>86.1</v>
      </c>
      <c r="X1970">
        <v>23.1</v>
      </c>
      <c r="Y1970">
        <v>6138</v>
      </c>
      <c r="Z1970">
        <v>22.9</v>
      </c>
      <c r="AA1970">
        <v>35087</v>
      </c>
      <c r="AB1970">
        <v>74.400000000000006</v>
      </c>
      <c r="AC1970">
        <v>7</v>
      </c>
      <c r="AD1970">
        <v>156900</v>
      </c>
      <c r="AE1970">
        <v>26608</v>
      </c>
      <c r="AF1970">
        <v>2.19</v>
      </c>
      <c r="AG1970">
        <v>24536</v>
      </c>
      <c r="AH1970">
        <v>41557</v>
      </c>
      <c r="AI1970">
        <v>16.600000000000001</v>
      </c>
      <c r="AJ1970">
        <v>1375</v>
      </c>
      <c r="AK1970">
        <v>13662</v>
      </c>
      <c r="AL1970">
        <v>1.9</v>
      </c>
      <c r="AM1970">
        <v>4603</v>
      </c>
      <c r="AN1970">
        <v>5740</v>
      </c>
      <c r="AO1970">
        <v>0</v>
      </c>
      <c r="AP1970">
        <v>0</v>
      </c>
      <c r="AQ1970">
        <v>0.9</v>
      </c>
      <c r="AR1970">
        <v>0</v>
      </c>
      <c r="AS1970">
        <v>0</v>
      </c>
      <c r="AT1970">
        <v>25.3</v>
      </c>
      <c r="AU1970">
        <v>0</v>
      </c>
      <c r="AV1970">
        <v>174370</v>
      </c>
      <c r="AW1970">
        <v>821787</v>
      </c>
      <c r="AX1970">
        <v>14501</v>
      </c>
      <c r="AY1970">
        <v>99102</v>
      </c>
      <c r="AZ1970">
        <v>122</v>
      </c>
      <c r="BA1970">
        <v>553.69000000000005</v>
      </c>
      <c r="BB1970">
        <v>106.6</v>
      </c>
    </row>
    <row r="1971" spans="1:54" x14ac:dyDescent="0.3">
      <c r="A1971">
        <v>37089</v>
      </c>
      <c r="B1971" t="s">
        <v>440</v>
      </c>
      <c r="C1971" t="s">
        <v>403</v>
      </c>
      <c r="D1971">
        <v>111149</v>
      </c>
      <c r="E1971">
        <v>106742</v>
      </c>
      <c r="F1971">
        <v>4.0999999999999996</v>
      </c>
      <c r="G1971">
        <v>106740</v>
      </c>
      <c r="H1971">
        <v>4.9000000000000004</v>
      </c>
      <c r="I1971">
        <v>19.7</v>
      </c>
      <c r="J1971">
        <v>24.5</v>
      </c>
      <c r="K1971">
        <v>51.7</v>
      </c>
      <c r="L1971">
        <v>93</v>
      </c>
      <c r="M1971">
        <v>3.4</v>
      </c>
      <c r="N1971">
        <v>0.7</v>
      </c>
      <c r="O1971">
        <v>1.1000000000000001</v>
      </c>
      <c r="P1971">
        <v>0.2</v>
      </c>
      <c r="Q1971">
        <v>1.7</v>
      </c>
      <c r="R1971">
        <v>9.9</v>
      </c>
      <c r="S1971">
        <v>83.9</v>
      </c>
      <c r="T1971">
        <v>87.1</v>
      </c>
      <c r="U1971">
        <v>7.7</v>
      </c>
      <c r="V1971">
        <v>10.6</v>
      </c>
      <c r="W1971">
        <v>87.5</v>
      </c>
      <c r="X1971">
        <v>27.7</v>
      </c>
      <c r="Y1971">
        <v>11432</v>
      </c>
      <c r="Z1971">
        <v>21.6</v>
      </c>
      <c r="AA1971">
        <v>55478</v>
      </c>
      <c r="AB1971">
        <v>74.3</v>
      </c>
      <c r="AC1971">
        <v>10</v>
      </c>
      <c r="AD1971">
        <v>185500</v>
      </c>
      <c r="AE1971">
        <v>45246</v>
      </c>
      <c r="AF1971">
        <v>2.34</v>
      </c>
      <c r="AG1971">
        <v>25670</v>
      </c>
      <c r="AH1971">
        <v>44815</v>
      </c>
      <c r="AI1971">
        <v>14.1</v>
      </c>
      <c r="AJ1971">
        <v>2520</v>
      </c>
      <c r="AK1971">
        <v>30280</v>
      </c>
      <c r="AL1971">
        <v>0.9</v>
      </c>
      <c r="AM1971">
        <v>8532</v>
      </c>
      <c r="AN1971">
        <v>10528</v>
      </c>
      <c r="AO1971">
        <v>1.7</v>
      </c>
      <c r="AP1971">
        <v>0</v>
      </c>
      <c r="AQ1971">
        <v>0</v>
      </c>
      <c r="AR1971">
        <v>0</v>
      </c>
      <c r="AS1971">
        <v>3.7</v>
      </c>
      <c r="AT1971">
        <v>25.4</v>
      </c>
      <c r="AU1971">
        <v>2129645</v>
      </c>
      <c r="AV1971">
        <v>709882</v>
      </c>
      <c r="AW1971">
        <v>1479207</v>
      </c>
      <c r="AX1971">
        <v>14699</v>
      </c>
      <c r="AY1971">
        <v>170539</v>
      </c>
      <c r="AZ1971">
        <v>339</v>
      </c>
      <c r="BA1971">
        <v>373.07</v>
      </c>
      <c r="BB1971">
        <v>286.10000000000002</v>
      </c>
    </row>
    <row r="1972" spans="1:54" x14ac:dyDescent="0.3">
      <c r="A1972">
        <v>37091</v>
      </c>
      <c r="B1972" t="s">
        <v>439</v>
      </c>
      <c r="C1972" t="s">
        <v>403</v>
      </c>
      <c r="D1972">
        <v>24308</v>
      </c>
      <c r="E1972">
        <v>24658</v>
      </c>
      <c r="F1972">
        <v>-1.4</v>
      </c>
      <c r="G1972">
        <v>24669</v>
      </c>
      <c r="H1972">
        <v>5.3</v>
      </c>
      <c r="I1972">
        <v>19.8</v>
      </c>
      <c r="J1972">
        <v>17.5</v>
      </c>
      <c r="K1972">
        <v>50.6</v>
      </c>
      <c r="L1972">
        <v>36.299999999999997</v>
      </c>
      <c r="M1972">
        <v>59.8</v>
      </c>
      <c r="N1972">
        <v>1.7</v>
      </c>
      <c r="O1972">
        <v>0.8</v>
      </c>
      <c r="P1972">
        <v>0</v>
      </c>
      <c r="Q1972">
        <v>1.4</v>
      </c>
      <c r="R1972">
        <v>3.8</v>
      </c>
      <c r="S1972">
        <v>33.9</v>
      </c>
      <c r="T1972">
        <v>83.2</v>
      </c>
      <c r="U1972">
        <v>4.2</v>
      </c>
      <c r="V1972">
        <v>5.7</v>
      </c>
      <c r="W1972">
        <v>77.5</v>
      </c>
      <c r="X1972">
        <v>15.4</v>
      </c>
      <c r="Y1972">
        <v>1718</v>
      </c>
      <c r="Z1972">
        <v>23.8</v>
      </c>
      <c r="AA1972">
        <v>10519</v>
      </c>
      <c r="AB1972">
        <v>63.1</v>
      </c>
      <c r="AC1972">
        <v>9.5</v>
      </c>
      <c r="AD1972">
        <v>84200</v>
      </c>
      <c r="AE1972">
        <v>8624</v>
      </c>
      <c r="AF1972">
        <v>2.5299999999999998</v>
      </c>
      <c r="AG1972">
        <v>17863</v>
      </c>
      <c r="AH1972">
        <v>33406</v>
      </c>
      <c r="AI1972">
        <v>26</v>
      </c>
      <c r="AJ1972">
        <v>498</v>
      </c>
      <c r="AK1972">
        <v>7269</v>
      </c>
      <c r="AL1972">
        <v>1</v>
      </c>
      <c r="AM1972">
        <v>971</v>
      </c>
      <c r="AN1972">
        <v>1371</v>
      </c>
      <c r="AO1972">
        <v>0</v>
      </c>
      <c r="AP1972">
        <v>0</v>
      </c>
      <c r="AQ1972">
        <v>0</v>
      </c>
      <c r="AR1972">
        <v>0</v>
      </c>
      <c r="AS1972">
        <v>0</v>
      </c>
      <c r="AT1972">
        <v>0</v>
      </c>
      <c r="AU1972">
        <v>0</v>
      </c>
      <c r="AV1972">
        <v>61155</v>
      </c>
      <c r="AW1972">
        <v>252048</v>
      </c>
      <c r="AX1972">
        <v>10828</v>
      </c>
      <c r="AY1972">
        <v>25422</v>
      </c>
      <c r="AZ1972">
        <v>20</v>
      </c>
      <c r="BA1972">
        <v>353.06</v>
      </c>
      <c r="BB1972">
        <v>69.900000000000006</v>
      </c>
    </row>
    <row r="1973" spans="1:54" x14ac:dyDescent="0.3">
      <c r="A1973">
        <v>37093</v>
      </c>
      <c r="B1973" t="s">
        <v>438</v>
      </c>
      <c r="C1973" t="s">
        <v>403</v>
      </c>
      <c r="D1973">
        <v>51611</v>
      </c>
      <c r="E1973">
        <v>46952</v>
      </c>
      <c r="F1973">
        <v>9.9</v>
      </c>
      <c r="G1973">
        <v>46952</v>
      </c>
      <c r="H1973">
        <v>9.3000000000000007</v>
      </c>
      <c r="I1973">
        <v>28.8</v>
      </c>
      <c r="J1973">
        <v>8.4</v>
      </c>
      <c r="K1973">
        <v>50.6</v>
      </c>
      <c r="L1973">
        <v>50.4</v>
      </c>
      <c r="M1973">
        <v>34.299999999999997</v>
      </c>
      <c r="N1973">
        <v>9.5</v>
      </c>
      <c r="O1973">
        <v>1.5</v>
      </c>
      <c r="P1973">
        <v>0.4</v>
      </c>
      <c r="Q1973">
        <v>4</v>
      </c>
      <c r="R1973">
        <v>12.5</v>
      </c>
      <c r="S1973">
        <v>41.2</v>
      </c>
      <c r="T1973">
        <v>81.2</v>
      </c>
      <c r="U1973">
        <v>5.7</v>
      </c>
      <c r="V1973">
        <v>12.7</v>
      </c>
      <c r="W1973">
        <v>84</v>
      </c>
      <c r="X1973">
        <v>17.2</v>
      </c>
      <c r="Y1973">
        <v>4632</v>
      </c>
      <c r="Z1973">
        <v>25.3</v>
      </c>
      <c r="AA1973">
        <v>20015</v>
      </c>
      <c r="AB1973">
        <v>67.900000000000006</v>
      </c>
      <c r="AC1973">
        <v>5.3</v>
      </c>
      <c r="AD1973">
        <v>141300</v>
      </c>
      <c r="AE1973">
        <v>16161</v>
      </c>
      <c r="AF1973">
        <v>2.96</v>
      </c>
      <c r="AG1973">
        <v>18761</v>
      </c>
      <c r="AH1973">
        <v>45489</v>
      </c>
      <c r="AI1973">
        <v>22.9</v>
      </c>
      <c r="AJ1973">
        <v>397</v>
      </c>
      <c r="AK1973">
        <v>5779</v>
      </c>
      <c r="AL1973">
        <v>7.4</v>
      </c>
      <c r="AM1973">
        <v>2177</v>
      </c>
      <c r="AN1973">
        <v>1889</v>
      </c>
      <c r="AO1973">
        <v>0</v>
      </c>
      <c r="AP1973">
        <v>7.3</v>
      </c>
      <c r="AQ1973">
        <v>2.1</v>
      </c>
      <c r="AR1973">
        <v>0</v>
      </c>
      <c r="AS1973">
        <v>3.3</v>
      </c>
      <c r="AT1973">
        <v>0</v>
      </c>
      <c r="AU1973">
        <v>0</v>
      </c>
      <c r="AV1973">
        <v>33060</v>
      </c>
      <c r="AW1973">
        <v>121696</v>
      </c>
      <c r="AX1973">
        <v>2877</v>
      </c>
      <c r="AY1973">
        <v>0</v>
      </c>
      <c r="AZ1973">
        <v>219</v>
      </c>
      <c r="BA1973">
        <v>390.74</v>
      </c>
      <c r="BB1973">
        <v>120.2</v>
      </c>
    </row>
    <row r="1974" spans="1:54" x14ac:dyDescent="0.3">
      <c r="A1974">
        <v>37095</v>
      </c>
      <c r="B1974" t="s">
        <v>437</v>
      </c>
      <c r="C1974" t="s">
        <v>403</v>
      </c>
      <c r="D1974">
        <v>5676</v>
      </c>
      <c r="E1974">
        <v>5810</v>
      </c>
      <c r="F1974">
        <v>-2.2999999999999998</v>
      </c>
      <c r="G1974">
        <v>5810</v>
      </c>
      <c r="H1974">
        <v>4.4000000000000004</v>
      </c>
      <c r="I1974">
        <v>18</v>
      </c>
      <c r="J1974">
        <v>17.7</v>
      </c>
      <c r="K1974">
        <v>44.5</v>
      </c>
      <c r="L1974">
        <v>68</v>
      </c>
      <c r="M1974">
        <v>29.6</v>
      </c>
      <c r="N1974">
        <v>0.7</v>
      </c>
      <c r="O1974">
        <v>0.5</v>
      </c>
      <c r="P1974">
        <v>0</v>
      </c>
      <c r="Q1974">
        <v>1.2</v>
      </c>
      <c r="R1974">
        <v>8</v>
      </c>
      <c r="S1974">
        <v>60.9</v>
      </c>
      <c r="T1974">
        <v>83.8</v>
      </c>
      <c r="U1974">
        <v>2.8</v>
      </c>
      <c r="V1974">
        <v>5.3</v>
      </c>
      <c r="W1974">
        <v>78.8</v>
      </c>
      <c r="X1974">
        <v>10.7</v>
      </c>
      <c r="Y1974">
        <v>271</v>
      </c>
      <c r="Z1974">
        <v>19.899999999999999</v>
      </c>
      <c r="AA1974">
        <v>3353</v>
      </c>
      <c r="AB1974">
        <v>77.599999999999994</v>
      </c>
      <c r="AC1974">
        <v>7.1</v>
      </c>
      <c r="AD1974">
        <v>76400</v>
      </c>
      <c r="AE1974">
        <v>2148</v>
      </c>
      <c r="AF1974">
        <v>2.34</v>
      </c>
      <c r="AG1974">
        <v>18408</v>
      </c>
      <c r="AH1974">
        <v>42279</v>
      </c>
      <c r="AI1974">
        <v>25.6</v>
      </c>
      <c r="AJ1974">
        <v>168</v>
      </c>
      <c r="AK1974">
        <v>914</v>
      </c>
      <c r="AL1974">
        <v>9.1</v>
      </c>
      <c r="AM1974">
        <v>566</v>
      </c>
      <c r="AN1974">
        <v>986</v>
      </c>
      <c r="AO1974">
        <v>0</v>
      </c>
      <c r="AP1974">
        <v>0</v>
      </c>
      <c r="AQ1974">
        <v>0</v>
      </c>
      <c r="AR1974">
        <v>0</v>
      </c>
      <c r="AS1974">
        <v>0</v>
      </c>
      <c r="AT1974">
        <v>0</v>
      </c>
      <c r="AU1974">
        <v>0</v>
      </c>
      <c r="AV1974">
        <v>23455</v>
      </c>
      <c r="AW1974">
        <v>26685</v>
      </c>
      <c r="AX1974">
        <v>5138</v>
      </c>
      <c r="AY1974">
        <v>16867</v>
      </c>
      <c r="AZ1974">
        <v>8</v>
      </c>
      <c r="BA1974">
        <v>612.70000000000005</v>
      </c>
      <c r="BB1974">
        <v>9.5</v>
      </c>
    </row>
    <row r="1975" spans="1:54" x14ac:dyDescent="0.3">
      <c r="A1975">
        <v>37097</v>
      </c>
      <c r="B1975" t="s">
        <v>436</v>
      </c>
      <c r="C1975" t="s">
        <v>403</v>
      </c>
      <c r="D1975">
        <v>166675</v>
      </c>
      <c r="E1975">
        <v>159440</v>
      </c>
      <c r="F1975">
        <v>4.5</v>
      </c>
      <c r="G1975">
        <v>159437</v>
      </c>
      <c r="H1975">
        <v>5.6</v>
      </c>
      <c r="I1975">
        <v>23.9</v>
      </c>
      <c r="J1975">
        <v>14.6</v>
      </c>
      <c r="K1975">
        <v>50.8</v>
      </c>
      <c r="L1975">
        <v>83.1</v>
      </c>
      <c r="M1975">
        <v>12.2</v>
      </c>
      <c r="N1975">
        <v>0.5</v>
      </c>
      <c r="O1975">
        <v>2.4</v>
      </c>
      <c r="P1975">
        <v>0.1</v>
      </c>
      <c r="Q1975">
        <v>1.8</v>
      </c>
      <c r="R1975">
        <v>7.3</v>
      </c>
      <c r="S1975">
        <v>76.8</v>
      </c>
      <c r="T1975">
        <v>87.7</v>
      </c>
      <c r="U1975">
        <v>5.7</v>
      </c>
      <c r="V1975">
        <v>8.6</v>
      </c>
      <c r="W1975">
        <v>85.9</v>
      </c>
      <c r="X1975">
        <v>23.9</v>
      </c>
      <c r="Y1975">
        <v>11179</v>
      </c>
      <c r="Z1975">
        <v>24.4</v>
      </c>
      <c r="AA1975">
        <v>70298</v>
      </c>
      <c r="AB1975">
        <v>74.099999999999994</v>
      </c>
      <c r="AC1975">
        <v>11</v>
      </c>
      <c r="AD1975">
        <v>166700</v>
      </c>
      <c r="AE1975">
        <v>59468</v>
      </c>
      <c r="AF1975">
        <v>2.69</v>
      </c>
      <c r="AG1975">
        <v>26467</v>
      </c>
      <c r="AH1975">
        <v>50329</v>
      </c>
      <c r="AI1975">
        <v>13.8</v>
      </c>
      <c r="AJ1975">
        <v>4356</v>
      </c>
      <c r="AK1975">
        <v>60162</v>
      </c>
      <c r="AL1975">
        <v>3.2</v>
      </c>
      <c r="AM1975">
        <v>12432</v>
      </c>
      <c r="AN1975">
        <v>15888</v>
      </c>
      <c r="AO1975">
        <v>4.8</v>
      </c>
      <c r="AP1975">
        <v>0</v>
      </c>
      <c r="AQ1975">
        <v>1.1000000000000001</v>
      </c>
      <c r="AR1975">
        <v>0</v>
      </c>
      <c r="AS1975">
        <v>0</v>
      </c>
      <c r="AT1975">
        <v>23.8</v>
      </c>
      <c r="AU1975">
        <v>3167081</v>
      </c>
      <c r="AV1975">
        <v>1275897</v>
      </c>
      <c r="AW1975">
        <v>2288865</v>
      </c>
      <c r="AX1975">
        <v>15114</v>
      </c>
      <c r="AY1975">
        <v>246678</v>
      </c>
      <c r="AZ1975">
        <v>798</v>
      </c>
      <c r="BA1975">
        <v>573.83000000000004</v>
      </c>
      <c r="BB1975">
        <v>277.8</v>
      </c>
    </row>
    <row r="1976" spans="1:54" x14ac:dyDescent="0.3">
      <c r="A1976">
        <v>37099</v>
      </c>
      <c r="B1976" t="s">
        <v>39</v>
      </c>
      <c r="C1976" t="s">
        <v>403</v>
      </c>
      <c r="D1976">
        <v>40981</v>
      </c>
      <c r="E1976">
        <v>40271</v>
      </c>
      <c r="F1976">
        <v>1.8</v>
      </c>
      <c r="G1976">
        <v>40271</v>
      </c>
      <c r="H1976">
        <v>4.7</v>
      </c>
      <c r="I1976">
        <v>17.100000000000001</v>
      </c>
      <c r="J1976">
        <v>17.7</v>
      </c>
      <c r="K1976">
        <v>50.9</v>
      </c>
      <c r="L1976">
        <v>85.2</v>
      </c>
      <c r="M1976">
        <v>2.2999999999999998</v>
      </c>
      <c r="N1976">
        <v>9.6</v>
      </c>
      <c r="O1976">
        <v>1</v>
      </c>
      <c r="P1976">
        <v>0.1</v>
      </c>
      <c r="Q1976">
        <v>1.9</v>
      </c>
      <c r="R1976">
        <v>5.0999999999999996</v>
      </c>
      <c r="S1976">
        <v>81.400000000000006</v>
      </c>
      <c r="T1976">
        <v>83.1</v>
      </c>
      <c r="U1976">
        <v>4.5999999999999996</v>
      </c>
      <c r="V1976">
        <v>8.4</v>
      </c>
      <c r="W1976">
        <v>85</v>
      </c>
      <c r="X1976">
        <v>27.9</v>
      </c>
      <c r="Y1976">
        <v>3137</v>
      </c>
      <c r="Z1976">
        <v>19.7</v>
      </c>
      <c r="AA1976">
        <v>26574</v>
      </c>
      <c r="AB1976">
        <v>67.8</v>
      </c>
      <c r="AC1976">
        <v>11.1</v>
      </c>
      <c r="AD1976">
        <v>172800</v>
      </c>
      <c r="AE1976">
        <v>15609</v>
      </c>
      <c r="AF1976">
        <v>2.36</v>
      </c>
      <c r="AG1976">
        <v>21014</v>
      </c>
      <c r="AH1976">
        <v>36951</v>
      </c>
      <c r="AI1976">
        <v>21.8</v>
      </c>
      <c r="AJ1976">
        <v>925</v>
      </c>
      <c r="AK1976">
        <v>10727</v>
      </c>
      <c r="AL1976">
        <v>7.5</v>
      </c>
      <c r="AM1976">
        <v>3003</v>
      </c>
      <c r="AN1976">
        <v>3866</v>
      </c>
      <c r="AO1976">
        <v>0</v>
      </c>
      <c r="AP1976">
        <v>0</v>
      </c>
      <c r="AQ1976">
        <v>0</v>
      </c>
      <c r="AR1976">
        <v>0</v>
      </c>
      <c r="AS1976">
        <v>0</v>
      </c>
      <c r="AT1976">
        <v>21</v>
      </c>
      <c r="AU1976">
        <v>0</v>
      </c>
      <c r="AV1976">
        <v>52919</v>
      </c>
      <c r="AW1976">
        <v>433723</v>
      </c>
      <c r="AX1976">
        <v>11900</v>
      </c>
      <c r="AY1976">
        <v>74029</v>
      </c>
      <c r="AZ1976">
        <v>211</v>
      </c>
      <c r="BA1976">
        <v>490.76</v>
      </c>
      <c r="BB1976">
        <v>82.1</v>
      </c>
    </row>
    <row r="1977" spans="1:54" x14ac:dyDescent="0.3">
      <c r="A1977">
        <v>37101</v>
      </c>
      <c r="B1977" t="s">
        <v>435</v>
      </c>
      <c r="C1977" t="s">
        <v>403</v>
      </c>
      <c r="D1977">
        <v>181423</v>
      </c>
      <c r="E1977">
        <v>168878</v>
      </c>
      <c r="F1977">
        <v>7.4</v>
      </c>
      <c r="G1977">
        <v>168878</v>
      </c>
      <c r="H1977">
        <v>6.5</v>
      </c>
      <c r="I1977">
        <v>26.4</v>
      </c>
      <c r="J1977">
        <v>12.3</v>
      </c>
      <c r="K1977">
        <v>50.9</v>
      </c>
      <c r="L1977">
        <v>80.400000000000006</v>
      </c>
      <c r="M1977">
        <v>16</v>
      </c>
      <c r="N1977">
        <v>0.9</v>
      </c>
      <c r="O1977">
        <v>0.8</v>
      </c>
      <c r="P1977">
        <v>0.1</v>
      </c>
      <c r="Q1977">
        <v>1.9</v>
      </c>
      <c r="R1977">
        <v>13.4</v>
      </c>
      <c r="S1977">
        <v>68.900000000000006</v>
      </c>
      <c r="T1977">
        <v>89.6</v>
      </c>
      <c r="U1977">
        <v>7.6</v>
      </c>
      <c r="V1977">
        <v>12.1</v>
      </c>
      <c r="W1977">
        <v>83.2</v>
      </c>
      <c r="X1977">
        <v>20.399999999999999</v>
      </c>
      <c r="Y1977">
        <v>12752</v>
      </c>
      <c r="Z1977">
        <v>28.7</v>
      </c>
      <c r="AA1977">
        <v>70082</v>
      </c>
      <c r="AB1977">
        <v>71.599999999999994</v>
      </c>
      <c r="AC1977">
        <v>7.2</v>
      </c>
      <c r="AD1977">
        <v>141200</v>
      </c>
      <c r="AE1977">
        <v>60759</v>
      </c>
      <c r="AF1977">
        <v>2.81</v>
      </c>
      <c r="AG1977">
        <v>22410</v>
      </c>
      <c r="AH1977">
        <v>49711</v>
      </c>
      <c r="AI1977">
        <v>17.2</v>
      </c>
      <c r="AJ1977">
        <v>3040</v>
      </c>
      <c r="AK1977">
        <v>38299</v>
      </c>
      <c r="AL1977">
        <v>6.1</v>
      </c>
      <c r="AM1977">
        <v>11251</v>
      </c>
      <c r="AN1977">
        <v>13283</v>
      </c>
      <c r="AO1977">
        <v>9.3000000000000007</v>
      </c>
      <c r="AP1977">
        <v>0</v>
      </c>
      <c r="AQ1977">
        <v>1.7</v>
      </c>
      <c r="AR1977">
        <v>0</v>
      </c>
      <c r="AS1977">
        <v>0</v>
      </c>
      <c r="AT1977">
        <v>28.7</v>
      </c>
      <c r="AU1977">
        <v>2418261</v>
      </c>
      <c r="AV1977">
        <v>820864</v>
      </c>
      <c r="AW1977">
        <v>1971715</v>
      </c>
      <c r="AX1977">
        <v>12565</v>
      </c>
      <c r="AY1977">
        <v>197202</v>
      </c>
      <c r="AZ1977">
        <v>1280</v>
      </c>
      <c r="BA1977">
        <v>791.3</v>
      </c>
      <c r="BB1977">
        <v>213.4</v>
      </c>
    </row>
    <row r="1978" spans="1:54" x14ac:dyDescent="0.3">
      <c r="A1978">
        <v>37103</v>
      </c>
      <c r="B1978" t="s">
        <v>277</v>
      </c>
      <c r="C1978" t="s">
        <v>403</v>
      </c>
      <c r="D1978">
        <v>10076</v>
      </c>
      <c r="E1978">
        <v>10153</v>
      </c>
      <c r="F1978">
        <v>-0.8</v>
      </c>
      <c r="G1978">
        <v>10153</v>
      </c>
      <c r="H1978">
        <v>4.5</v>
      </c>
      <c r="I1978">
        <v>19</v>
      </c>
      <c r="J1978">
        <v>21.7</v>
      </c>
      <c r="K1978">
        <v>51.3</v>
      </c>
      <c r="L1978">
        <v>65.900000000000006</v>
      </c>
      <c r="M1978">
        <v>31.1</v>
      </c>
      <c r="N1978">
        <v>0.7</v>
      </c>
      <c r="O1978">
        <v>0.5</v>
      </c>
      <c r="P1978">
        <v>0</v>
      </c>
      <c r="Q1978">
        <v>1.8</v>
      </c>
      <c r="R1978">
        <v>4.4000000000000004</v>
      </c>
      <c r="S1978">
        <v>62.1</v>
      </c>
      <c r="T1978">
        <v>87.2</v>
      </c>
      <c r="U1978">
        <v>4</v>
      </c>
      <c r="V1978">
        <v>5.0999999999999996</v>
      </c>
      <c r="W1978">
        <v>83.8</v>
      </c>
      <c r="X1978">
        <v>11.1</v>
      </c>
      <c r="Y1978">
        <v>1067</v>
      </c>
      <c r="Z1978">
        <v>26.8</v>
      </c>
      <c r="AA1978">
        <v>4860</v>
      </c>
      <c r="AB1978">
        <v>69.5</v>
      </c>
      <c r="AC1978">
        <v>3.7</v>
      </c>
      <c r="AD1978">
        <v>97600</v>
      </c>
      <c r="AE1978">
        <v>4151</v>
      </c>
      <c r="AF1978">
        <v>2.42</v>
      </c>
      <c r="AG1978">
        <v>20105</v>
      </c>
      <c r="AH1978">
        <v>36213</v>
      </c>
      <c r="AI1978">
        <v>16.7</v>
      </c>
      <c r="AJ1978">
        <v>136</v>
      </c>
      <c r="AK1978">
        <v>750</v>
      </c>
      <c r="AL1978">
        <v>-9.1999999999999993</v>
      </c>
      <c r="AM1978">
        <v>551</v>
      </c>
      <c r="AN1978">
        <v>850</v>
      </c>
      <c r="AO1978">
        <v>0</v>
      </c>
      <c r="AP1978">
        <v>0</v>
      </c>
      <c r="AQ1978">
        <v>0</v>
      </c>
      <c r="AR1978">
        <v>0</v>
      </c>
      <c r="AS1978">
        <v>0</v>
      </c>
      <c r="AT1978">
        <v>0</v>
      </c>
      <c r="AU1978">
        <v>0</v>
      </c>
      <c r="AV1978">
        <v>41227</v>
      </c>
      <c r="AW1978">
        <v>31806</v>
      </c>
      <c r="AX1978">
        <v>3171</v>
      </c>
      <c r="AY1978">
        <v>1192</v>
      </c>
      <c r="AZ1978">
        <v>10</v>
      </c>
      <c r="BA1978">
        <v>470.71</v>
      </c>
      <c r="BB1978">
        <v>21.6</v>
      </c>
    </row>
    <row r="1979" spans="1:54" x14ac:dyDescent="0.3">
      <c r="A1979">
        <v>37105</v>
      </c>
      <c r="B1979" t="s">
        <v>34</v>
      </c>
      <c r="C1979" t="s">
        <v>403</v>
      </c>
      <c r="D1979">
        <v>59662</v>
      </c>
      <c r="E1979">
        <v>57866</v>
      </c>
      <c r="F1979">
        <v>3.1</v>
      </c>
      <c r="G1979">
        <v>57866</v>
      </c>
      <c r="H1979">
        <v>7</v>
      </c>
      <c r="I1979">
        <v>25.3</v>
      </c>
      <c r="J1979">
        <v>15</v>
      </c>
      <c r="K1979">
        <v>50.8</v>
      </c>
      <c r="L1979">
        <v>75.2</v>
      </c>
      <c r="M1979">
        <v>20.100000000000001</v>
      </c>
      <c r="N1979">
        <v>1.4</v>
      </c>
      <c r="O1979">
        <v>1.1000000000000001</v>
      </c>
      <c r="P1979">
        <v>0.2</v>
      </c>
      <c r="Q1979">
        <v>2</v>
      </c>
      <c r="R1979">
        <v>19.5</v>
      </c>
      <c r="S1979">
        <v>58.3</v>
      </c>
      <c r="T1979">
        <v>85.5</v>
      </c>
      <c r="U1979">
        <v>11.3</v>
      </c>
      <c r="V1979">
        <v>18.3</v>
      </c>
      <c r="W1979">
        <v>80.2</v>
      </c>
      <c r="X1979">
        <v>20.2</v>
      </c>
      <c r="Y1979">
        <v>4728</v>
      </c>
      <c r="Z1979">
        <v>23.4</v>
      </c>
      <c r="AA1979">
        <v>24240</v>
      </c>
      <c r="AB1979">
        <v>69.099999999999994</v>
      </c>
      <c r="AC1979">
        <v>13.5</v>
      </c>
      <c r="AD1979">
        <v>131300</v>
      </c>
      <c r="AE1979">
        <v>21204</v>
      </c>
      <c r="AF1979">
        <v>2.72</v>
      </c>
      <c r="AG1979">
        <v>21449</v>
      </c>
      <c r="AH1979">
        <v>44819</v>
      </c>
      <c r="AI1979">
        <v>18.899999999999999</v>
      </c>
      <c r="AJ1979">
        <v>1273</v>
      </c>
      <c r="AK1979">
        <v>23080</v>
      </c>
      <c r="AL1979">
        <v>-1.8</v>
      </c>
      <c r="AM1979">
        <v>3368</v>
      </c>
      <c r="AN1979">
        <v>3987</v>
      </c>
      <c r="AO1979">
        <v>9.8000000000000007</v>
      </c>
      <c r="AP1979">
        <v>0</v>
      </c>
      <c r="AQ1979">
        <v>1.6</v>
      </c>
      <c r="AR1979">
        <v>0</v>
      </c>
      <c r="AS1979">
        <v>0</v>
      </c>
      <c r="AT1979">
        <v>27.3</v>
      </c>
      <c r="AU1979">
        <v>3521605</v>
      </c>
      <c r="AV1979">
        <v>672199</v>
      </c>
      <c r="AW1979">
        <v>764540</v>
      </c>
      <c r="AX1979">
        <v>13219</v>
      </c>
      <c r="AY1979">
        <v>67309</v>
      </c>
      <c r="AZ1979">
        <v>71</v>
      </c>
      <c r="BA1979">
        <v>254.96</v>
      </c>
      <c r="BB1979">
        <v>227</v>
      </c>
    </row>
    <row r="1980" spans="1:54" x14ac:dyDescent="0.3">
      <c r="A1980">
        <v>37107</v>
      </c>
      <c r="B1980" t="s">
        <v>434</v>
      </c>
      <c r="C1980" t="s">
        <v>403</v>
      </c>
      <c r="D1980">
        <v>58485</v>
      </c>
      <c r="E1980">
        <v>59495</v>
      </c>
      <c r="F1980">
        <v>-1.7</v>
      </c>
      <c r="G1980">
        <v>59495</v>
      </c>
      <c r="H1980">
        <v>5.9</v>
      </c>
      <c r="I1980">
        <v>22.9</v>
      </c>
      <c r="J1980">
        <v>17.899999999999999</v>
      </c>
      <c r="K1980">
        <v>52.2</v>
      </c>
      <c r="L1980">
        <v>56.3</v>
      </c>
      <c r="M1980">
        <v>41</v>
      </c>
      <c r="N1980">
        <v>0.6</v>
      </c>
      <c r="O1980">
        <v>0.7</v>
      </c>
      <c r="P1980">
        <v>0.2</v>
      </c>
      <c r="Q1980">
        <v>1.2</v>
      </c>
      <c r="R1980">
        <v>7.5</v>
      </c>
      <c r="S1980">
        <v>50.1</v>
      </c>
      <c r="T1980">
        <v>85.1</v>
      </c>
      <c r="U1980">
        <v>3.7</v>
      </c>
      <c r="V1980">
        <v>6.7</v>
      </c>
      <c r="W1980">
        <v>79</v>
      </c>
      <c r="X1980">
        <v>14</v>
      </c>
      <c r="Y1980">
        <v>4369</v>
      </c>
      <c r="Z1980">
        <v>22.1</v>
      </c>
      <c r="AA1980">
        <v>27242</v>
      </c>
      <c r="AB1980">
        <v>60.1</v>
      </c>
      <c r="AC1980">
        <v>14.7</v>
      </c>
      <c r="AD1980">
        <v>94200</v>
      </c>
      <c r="AE1980">
        <v>23569</v>
      </c>
      <c r="AF1980">
        <v>2.46</v>
      </c>
      <c r="AG1980">
        <v>19760</v>
      </c>
      <c r="AH1980">
        <v>35770</v>
      </c>
      <c r="AI1980">
        <v>23.7</v>
      </c>
      <c r="AJ1980">
        <v>1258</v>
      </c>
      <c r="AK1980">
        <v>21107</v>
      </c>
      <c r="AL1980">
        <v>1.7</v>
      </c>
      <c r="AM1980">
        <v>3177</v>
      </c>
      <c r="AN1980">
        <v>3889</v>
      </c>
      <c r="AO1980">
        <v>0</v>
      </c>
      <c r="AP1980">
        <v>0</v>
      </c>
      <c r="AQ1980">
        <v>0</v>
      </c>
      <c r="AR1980">
        <v>0</v>
      </c>
      <c r="AS1980">
        <v>0</v>
      </c>
      <c r="AT1980">
        <v>24.7</v>
      </c>
      <c r="AU1980">
        <v>1229080</v>
      </c>
      <c r="AV1980">
        <v>0</v>
      </c>
      <c r="AW1980">
        <v>842826</v>
      </c>
      <c r="AX1980">
        <v>14876</v>
      </c>
      <c r="AY1980">
        <v>69668</v>
      </c>
      <c r="AZ1980">
        <v>54</v>
      </c>
      <c r="BA1980">
        <v>400.59</v>
      </c>
      <c r="BB1980">
        <v>148.5</v>
      </c>
    </row>
    <row r="1981" spans="1:54" x14ac:dyDescent="0.3">
      <c r="A1981">
        <v>37109</v>
      </c>
      <c r="B1981" t="s">
        <v>101</v>
      </c>
      <c r="C1981" t="s">
        <v>403</v>
      </c>
      <c r="D1981">
        <v>79829</v>
      </c>
      <c r="E1981">
        <v>78265</v>
      </c>
      <c r="F1981">
        <v>2</v>
      </c>
      <c r="G1981">
        <v>78265</v>
      </c>
      <c r="H1981">
        <v>5</v>
      </c>
      <c r="I1981">
        <v>21.9</v>
      </c>
      <c r="J1981">
        <v>15.9</v>
      </c>
      <c r="K1981">
        <v>50.2</v>
      </c>
      <c r="L1981">
        <v>91.7</v>
      </c>
      <c r="M1981">
        <v>5.8</v>
      </c>
      <c r="N1981">
        <v>0.4</v>
      </c>
      <c r="O1981">
        <v>0.6</v>
      </c>
      <c r="P1981">
        <v>0</v>
      </c>
      <c r="Q1981">
        <v>1.3</v>
      </c>
      <c r="R1981">
        <v>7.2</v>
      </c>
      <c r="S1981">
        <v>85.2</v>
      </c>
      <c r="T1981">
        <v>89.6</v>
      </c>
      <c r="U1981">
        <v>5</v>
      </c>
      <c r="V1981">
        <v>7.6</v>
      </c>
      <c r="W1981">
        <v>83.6</v>
      </c>
      <c r="X1981">
        <v>19.399999999999999</v>
      </c>
      <c r="Y1981">
        <v>5983</v>
      </c>
      <c r="Z1981">
        <v>29.4</v>
      </c>
      <c r="AA1981">
        <v>33976</v>
      </c>
      <c r="AB1981">
        <v>77.099999999999994</v>
      </c>
      <c r="AC1981">
        <v>7.7</v>
      </c>
      <c r="AD1981">
        <v>154600</v>
      </c>
      <c r="AE1981">
        <v>29994</v>
      </c>
      <c r="AF1981">
        <v>2.6</v>
      </c>
      <c r="AG1981">
        <v>25550</v>
      </c>
      <c r="AH1981">
        <v>48940</v>
      </c>
      <c r="AI1981">
        <v>15.6</v>
      </c>
      <c r="AJ1981">
        <v>1514</v>
      </c>
      <c r="AK1981">
        <v>16970</v>
      </c>
      <c r="AL1981">
        <v>-0.5</v>
      </c>
      <c r="AM1981">
        <v>5231</v>
      </c>
      <c r="AN1981">
        <v>7595</v>
      </c>
      <c r="AO1981">
        <v>0</v>
      </c>
      <c r="AP1981">
        <v>0</v>
      </c>
      <c r="AQ1981">
        <v>0</v>
      </c>
      <c r="AR1981">
        <v>0</v>
      </c>
      <c r="AS1981">
        <v>4.4000000000000004</v>
      </c>
      <c r="AT1981">
        <v>23.2</v>
      </c>
      <c r="AU1981">
        <v>2106018</v>
      </c>
      <c r="AV1981">
        <v>436195</v>
      </c>
      <c r="AW1981">
        <v>713799</v>
      </c>
      <c r="AX1981">
        <v>9800</v>
      </c>
      <c r="AY1981">
        <v>65246</v>
      </c>
      <c r="AZ1981">
        <v>374</v>
      </c>
      <c r="BA1981">
        <v>297.94</v>
      </c>
      <c r="BB1981">
        <v>262.7</v>
      </c>
    </row>
    <row r="1982" spans="1:54" x14ac:dyDescent="0.3">
      <c r="A1982">
        <v>37111</v>
      </c>
      <c r="B1982" t="s">
        <v>433</v>
      </c>
      <c r="C1982" t="s">
        <v>403</v>
      </c>
      <c r="D1982">
        <v>44965</v>
      </c>
      <c r="E1982">
        <v>44996</v>
      </c>
      <c r="F1982">
        <v>-0.1</v>
      </c>
      <c r="G1982">
        <v>44996</v>
      </c>
      <c r="H1982">
        <v>5.2</v>
      </c>
      <c r="I1982">
        <v>20.7</v>
      </c>
      <c r="J1982">
        <v>18.5</v>
      </c>
      <c r="K1982">
        <v>49.8</v>
      </c>
      <c r="L1982">
        <v>92.8</v>
      </c>
      <c r="M1982">
        <v>4.0999999999999996</v>
      </c>
      <c r="N1982">
        <v>0.7</v>
      </c>
      <c r="O1982">
        <v>0.9</v>
      </c>
      <c r="P1982">
        <v>0.1</v>
      </c>
      <c r="Q1982">
        <v>1.4</v>
      </c>
      <c r="R1982">
        <v>5.5</v>
      </c>
      <c r="S1982">
        <v>88.4</v>
      </c>
      <c r="T1982">
        <v>89.8</v>
      </c>
      <c r="U1982">
        <v>3.4</v>
      </c>
      <c r="V1982">
        <v>6.2</v>
      </c>
      <c r="W1982">
        <v>80.8</v>
      </c>
      <c r="X1982">
        <v>13.9</v>
      </c>
      <c r="Y1982">
        <v>3620</v>
      </c>
      <c r="Z1982">
        <v>23.6</v>
      </c>
      <c r="AA1982">
        <v>20909</v>
      </c>
      <c r="AB1982">
        <v>71.5</v>
      </c>
      <c r="AC1982">
        <v>6.8</v>
      </c>
      <c r="AD1982">
        <v>101200</v>
      </c>
      <c r="AE1982">
        <v>17252</v>
      </c>
      <c r="AF1982">
        <v>2.54</v>
      </c>
      <c r="AG1982">
        <v>18932</v>
      </c>
      <c r="AH1982">
        <v>35297</v>
      </c>
      <c r="AI1982">
        <v>21.9</v>
      </c>
      <c r="AJ1982">
        <v>726</v>
      </c>
      <c r="AK1982">
        <v>12874</v>
      </c>
      <c r="AL1982">
        <v>2.8</v>
      </c>
      <c r="AM1982">
        <v>2433</v>
      </c>
      <c r="AN1982">
        <v>3517</v>
      </c>
      <c r="AO1982">
        <v>0</v>
      </c>
      <c r="AP1982">
        <v>0</v>
      </c>
      <c r="AQ1982">
        <v>1.4</v>
      </c>
      <c r="AR1982">
        <v>0</v>
      </c>
      <c r="AS1982">
        <v>0</v>
      </c>
      <c r="AT1982">
        <v>17.8</v>
      </c>
      <c r="AU1982">
        <v>1332457</v>
      </c>
      <c r="AV1982">
        <v>78152</v>
      </c>
      <c r="AW1982">
        <v>482389</v>
      </c>
      <c r="AX1982">
        <v>11066</v>
      </c>
      <c r="AY1982">
        <v>41953</v>
      </c>
      <c r="AZ1982">
        <v>106</v>
      </c>
      <c r="BA1982">
        <v>440.61</v>
      </c>
      <c r="BB1982">
        <v>102.1</v>
      </c>
    </row>
    <row r="1983" spans="1:54" x14ac:dyDescent="0.3">
      <c r="A1983">
        <v>37113</v>
      </c>
      <c r="B1983" t="s">
        <v>31</v>
      </c>
      <c r="C1983" t="s">
        <v>403</v>
      </c>
      <c r="D1983">
        <v>33875</v>
      </c>
      <c r="E1983">
        <v>33922</v>
      </c>
      <c r="F1983">
        <v>-0.1</v>
      </c>
      <c r="G1983">
        <v>33922</v>
      </c>
      <c r="H1983">
        <v>4.9000000000000004</v>
      </c>
      <c r="I1983">
        <v>18.899999999999999</v>
      </c>
      <c r="J1983">
        <v>26.4</v>
      </c>
      <c r="K1983">
        <v>51.4</v>
      </c>
      <c r="L1983">
        <v>95.6</v>
      </c>
      <c r="M1983">
        <v>1.8</v>
      </c>
      <c r="N1983">
        <v>0.7</v>
      </c>
      <c r="O1983">
        <v>0.8</v>
      </c>
      <c r="P1983">
        <v>0</v>
      </c>
      <c r="Q1983">
        <v>1.1000000000000001</v>
      </c>
      <c r="R1983">
        <v>6.6</v>
      </c>
      <c r="S1983">
        <v>89.7</v>
      </c>
      <c r="T1983">
        <v>89</v>
      </c>
      <c r="U1983">
        <v>5.0999999999999996</v>
      </c>
      <c r="V1983">
        <v>7</v>
      </c>
      <c r="W1983">
        <v>85.7</v>
      </c>
      <c r="X1983">
        <v>20.5</v>
      </c>
      <c r="Y1983">
        <v>4073</v>
      </c>
      <c r="Z1983">
        <v>21.8</v>
      </c>
      <c r="AA1983">
        <v>25331</v>
      </c>
      <c r="AB1983">
        <v>74</v>
      </c>
      <c r="AC1983">
        <v>7.8</v>
      </c>
      <c r="AD1983">
        <v>165400</v>
      </c>
      <c r="AE1983">
        <v>15340</v>
      </c>
      <c r="AF1983">
        <v>2.1800000000000002</v>
      </c>
      <c r="AG1983">
        <v>23213</v>
      </c>
      <c r="AH1983">
        <v>37892</v>
      </c>
      <c r="AI1983">
        <v>21.3</v>
      </c>
      <c r="AJ1983">
        <v>1071</v>
      </c>
      <c r="AK1983">
        <v>9047</v>
      </c>
      <c r="AL1983">
        <v>1.6</v>
      </c>
      <c r="AM1983">
        <v>3143</v>
      </c>
      <c r="AN1983">
        <v>4629</v>
      </c>
      <c r="AO1983">
        <v>0</v>
      </c>
      <c r="AP1983">
        <v>0</v>
      </c>
      <c r="AQ1983">
        <v>0</v>
      </c>
      <c r="AR1983">
        <v>0</v>
      </c>
      <c r="AS1983">
        <v>0.5</v>
      </c>
      <c r="AT1983">
        <v>25.1</v>
      </c>
      <c r="AU1983">
        <v>230487</v>
      </c>
      <c r="AV1983">
        <v>14787</v>
      </c>
      <c r="AW1983">
        <v>476264</v>
      </c>
      <c r="AX1983">
        <v>14571</v>
      </c>
      <c r="AY1983">
        <v>68205</v>
      </c>
      <c r="AZ1983">
        <v>107</v>
      </c>
      <c r="BA1983">
        <v>515.55999999999995</v>
      </c>
      <c r="BB1983">
        <v>65.8</v>
      </c>
    </row>
    <row r="1984" spans="1:54" x14ac:dyDescent="0.3">
      <c r="A1984">
        <v>37115</v>
      </c>
      <c r="B1984" t="s">
        <v>30</v>
      </c>
      <c r="C1984" t="s">
        <v>403</v>
      </c>
      <c r="D1984">
        <v>21157</v>
      </c>
      <c r="E1984">
        <v>20774</v>
      </c>
      <c r="F1984">
        <v>1.8</v>
      </c>
      <c r="G1984">
        <v>20764</v>
      </c>
      <c r="H1984">
        <v>4.9000000000000004</v>
      </c>
      <c r="I1984">
        <v>19.100000000000001</v>
      </c>
      <c r="J1984">
        <v>19.8</v>
      </c>
      <c r="K1984">
        <v>50.3</v>
      </c>
      <c r="L1984">
        <v>95.9</v>
      </c>
      <c r="M1984">
        <v>1.8</v>
      </c>
      <c r="N1984">
        <v>0.5</v>
      </c>
      <c r="O1984">
        <v>0.5</v>
      </c>
      <c r="P1984">
        <v>0</v>
      </c>
      <c r="Q1984">
        <v>1.3</v>
      </c>
      <c r="R1984">
        <v>2.7</v>
      </c>
      <c r="S1984">
        <v>93.6</v>
      </c>
      <c r="T1984">
        <v>88.8</v>
      </c>
      <c r="U1984">
        <v>2.5</v>
      </c>
      <c r="V1984">
        <v>3.1</v>
      </c>
      <c r="W1984">
        <v>80.8</v>
      </c>
      <c r="X1984">
        <v>18.600000000000001</v>
      </c>
      <c r="Y1984">
        <v>1502</v>
      </c>
      <c r="Z1984">
        <v>28.5</v>
      </c>
      <c r="AA1984">
        <v>10684</v>
      </c>
      <c r="AB1984">
        <v>74.8</v>
      </c>
      <c r="AC1984">
        <v>5.2</v>
      </c>
      <c r="AD1984">
        <v>161700</v>
      </c>
      <c r="AE1984">
        <v>8207</v>
      </c>
      <c r="AF1984">
        <v>2.41</v>
      </c>
      <c r="AG1984">
        <v>19902</v>
      </c>
      <c r="AH1984">
        <v>38598</v>
      </c>
      <c r="AI1984">
        <v>17.3</v>
      </c>
      <c r="AJ1984">
        <v>301</v>
      </c>
      <c r="AK1984">
        <v>3058</v>
      </c>
      <c r="AL1984">
        <v>1</v>
      </c>
      <c r="AM1984">
        <v>1729</v>
      </c>
      <c r="AN1984">
        <v>2214</v>
      </c>
      <c r="AO1984">
        <v>0</v>
      </c>
      <c r="AP1984">
        <v>0</v>
      </c>
      <c r="AQ1984">
        <v>0</v>
      </c>
      <c r="AR1984">
        <v>0</v>
      </c>
      <c r="AS1984">
        <v>0</v>
      </c>
      <c r="AT1984">
        <v>0</v>
      </c>
      <c r="AU1984">
        <v>0</v>
      </c>
      <c r="AV1984">
        <v>26489</v>
      </c>
      <c r="AW1984">
        <v>76045</v>
      </c>
      <c r="AX1984">
        <v>3757</v>
      </c>
      <c r="AY1984">
        <v>12110</v>
      </c>
      <c r="AZ1984">
        <v>59</v>
      </c>
      <c r="BA1984">
        <v>449.57</v>
      </c>
      <c r="BB1984">
        <v>46.2</v>
      </c>
    </row>
    <row r="1985" spans="1:54" x14ac:dyDescent="0.3">
      <c r="A1985">
        <v>37117</v>
      </c>
      <c r="B1985" t="s">
        <v>347</v>
      </c>
      <c r="C1985" t="s">
        <v>403</v>
      </c>
      <c r="D1985">
        <v>23454</v>
      </c>
      <c r="E1985">
        <v>24505</v>
      </c>
      <c r="F1985">
        <v>-4.3</v>
      </c>
      <c r="G1985">
        <v>24505</v>
      </c>
      <c r="H1985">
        <v>5.2</v>
      </c>
      <c r="I1985">
        <v>20.7</v>
      </c>
      <c r="J1985">
        <v>20.6</v>
      </c>
      <c r="K1985">
        <v>53</v>
      </c>
      <c r="L1985">
        <v>55</v>
      </c>
      <c r="M1985">
        <v>42.9</v>
      </c>
      <c r="N1985">
        <v>0.4</v>
      </c>
      <c r="O1985">
        <v>0.5</v>
      </c>
      <c r="P1985">
        <v>0.2</v>
      </c>
      <c r="Q1985">
        <v>1</v>
      </c>
      <c r="R1985">
        <v>3.6</v>
      </c>
      <c r="S1985">
        <v>52.2</v>
      </c>
      <c r="T1985">
        <v>91.9</v>
      </c>
      <c r="U1985">
        <v>2.2000000000000002</v>
      </c>
      <c r="V1985">
        <v>3.7</v>
      </c>
      <c r="W1985">
        <v>81.5</v>
      </c>
      <c r="X1985">
        <v>11.9</v>
      </c>
      <c r="Y1985">
        <v>1691</v>
      </c>
      <c r="Z1985">
        <v>23.8</v>
      </c>
      <c r="AA1985">
        <v>11558</v>
      </c>
      <c r="AB1985">
        <v>69.900000000000006</v>
      </c>
      <c r="AC1985">
        <v>8.8000000000000007</v>
      </c>
      <c r="AD1985">
        <v>84600</v>
      </c>
      <c r="AE1985">
        <v>9444</v>
      </c>
      <c r="AF1985">
        <v>2.54</v>
      </c>
      <c r="AG1985">
        <v>18783</v>
      </c>
      <c r="AH1985">
        <v>35111</v>
      </c>
      <c r="AI1985">
        <v>23.2</v>
      </c>
      <c r="AJ1985">
        <v>440</v>
      </c>
      <c r="AK1985">
        <v>5258</v>
      </c>
      <c r="AL1985">
        <v>-0.2</v>
      </c>
      <c r="AM1985">
        <v>1180</v>
      </c>
      <c r="AN1985">
        <v>1849</v>
      </c>
      <c r="AO1985">
        <v>22.9</v>
      </c>
      <c r="AP1985">
        <v>0</v>
      </c>
      <c r="AQ1985">
        <v>0</v>
      </c>
      <c r="AR1985">
        <v>0</v>
      </c>
      <c r="AS1985">
        <v>0</v>
      </c>
      <c r="AT1985">
        <v>31</v>
      </c>
      <c r="AU1985">
        <v>362578</v>
      </c>
      <c r="AV1985">
        <v>111733</v>
      </c>
      <c r="AW1985">
        <v>227775</v>
      </c>
      <c r="AX1985">
        <v>9640</v>
      </c>
      <c r="AY1985">
        <v>26378</v>
      </c>
      <c r="AZ1985">
        <v>0</v>
      </c>
      <c r="BA1985">
        <v>461.22</v>
      </c>
      <c r="BB1985">
        <v>53.1</v>
      </c>
    </row>
    <row r="1986" spans="1:54" x14ac:dyDescent="0.3">
      <c r="A1986">
        <v>37119</v>
      </c>
      <c r="B1986" t="s">
        <v>432</v>
      </c>
      <c r="C1986" t="s">
        <v>403</v>
      </c>
      <c r="D1986">
        <v>1012539</v>
      </c>
      <c r="E1986">
        <v>919666</v>
      </c>
      <c r="F1986">
        <v>10.1</v>
      </c>
      <c r="G1986">
        <v>919628</v>
      </c>
      <c r="H1986">
        <v>7</v>
      </c>
      <c r="I1986">
        <v>24.6</v>
      </c>
      <c r="J1986">
        <v>10</v>
      </c>
      <c r="K1986">
        <v>51.9</v>
      </c>
      <c r="L1986">
        <v>59.2</v>
      </c>
      <c r="M1986">
        <v>32.200000000000003</v>
      </c>
      <c r="N1986">
        <v>0.8</v>
      </c>
      <c r="O1986">
        <v>5.5</v>
      </c>
      <c r="P1986">
        <v>0.1</v>
      </c>
      <c r="Q1986">
        <v>2.2000000000000002</v>
      </c>
      <c r="R1986">
        <v>12.7</v>
      </c>
      <c r="S1986">
        <v>48.8</v>
      </c>
      <c r="T1986">
        <v>80.400000000000006</v>
      </c>
      <c r="U1986">
        <v>13.9</v>
      </c>
      <c r="V1986">
        <v>18.2</v>
      </c>
      <c r="W1986">
        <v>88.8</v>
      </c>
      <c r="X1986">
        <v>40.700000000000003</v>
      </c>
      <c r="Y1986">
        <v>52506</v>
      </c>
      <c r="Z1986">
        <v>24.7</v>
      </c>
      <c r="AA1986">
        <v>419118</v>
      </c>
      <c r="AB1986">
        <v>59.5</v>
      </c>
      <c r="AC1986">
        <v>31.2</v>
      </c>
      <c r="AD1986">
        <v>181900</v>
      </c>
      <c r="AE1986">
        <v>366689</v>
      </c>
      <c r="AF1986">
        <v>2.54</v>
      </c>
      <c r="AG1986">
        <v>32482</v>
      </c>
      <c r="AH1986">
        <v>55444</v>
      </c>
      <c r="AI1986">
        <v>15.4</v>
      </c>
      <c r="AJ1986">
        <v>28715</v>
      </c>
      <c r="AK1986">
        <v>558911</v>
      </c>
      <c r="AL1986">
        <v>4.0999999999999996</v>
      </c>
      <c r="AM1986">
        <v>83428</v>
      </c>
      <c r="AN1986">
        <v>89165</v>
      </c>
      <c r="AO1986">
        <v>15.6</v>
      </c>
      <c r="AP1986">
        <v>0.7</v>
      </c>
      <c r="AQ1986">
        <v>4.5</v>
      </c>
      <c r="AR1986">
        <v>0.1</v>
      </c>
      <c r="AS1986">
        <v>4.8</v>
      </c>
      <c r="AT1986">
        <v>30.8</v>
      </c>
      <c r="AU1986">
        <v>11201036</v>
      </c>
      <c r="AV1986">
        <v>17104781</v>
      </c>
      <c r="AW1986">
        <v>14114263</v>
      </c>
      <c r="AX1986">
        <v>16306</v>
      </c>
      <c r="AY1986">
        <v>2550518</v>
      </c>
      <c r="AZ1986">
        <v>9340</v>
      </c>
      <c r="BA1986">
        <v>523.84</v>
      </c>
      <c r="BB1986">
        <v>1755.5</v>
      </c>
    </row>
    <row r="1987" spans="1:54" x14ac:dyDescent="0.3">
      <c r="A1987">
        <v>37121</v>
      </c>
      <c r="B1987" t="s">
        <v>268</v>
      </c>
      <c r="C1987" t="s">
        <v>403</v>
      </c>
      <c r="D1987">
        <v>15311</v>
      </c>
      <c r="E1987">
        <v>15581</v>
      </c>
      <c r="F1987">
        <v>-1.7</v>
      </c>
      <c r="G1987">
        <v>15579</v>
      </c>
      <c r="H1987">
        <v>4.5999999999999996</v>
      </c>
      <c r="I1987">
        <v>18.600000000000001</v>
      </c>
      <c r="J1987">
        <v>23.4</v>
      </c>
      <c r="K1987">
        <v>50.5</v>
      </c>
      <c r="L1987">
        <v>96.7</v>
      </c>
      <c r="M1987">
        <v>0.7</v>
      </c>
      <c r="N1987">
        <v>0.9</v>
      </c>
      <c r="O1987">
        <v>0.5</v>
      </c>
      <c r="P1987">
        <v>0.1</v>
      </c>
      <c r="Q1987">
        <v>1.1000000000000001</v>
      </c>
      <c r="R1987">
        <v>4.5999999999999996</v>
      </c>
      <c r="S1987">
        <v>93.1</v>
      </c>
      <c r="T1987">
        <v>90.6</v>
      </c>
      <c r="U1987">
        <v>2.2999999999999998</v>
      </c>
      <c r="V1987">
        <v>5</v>
      </c>
      <c r="W1987">
        <v>81.3</v>
      </c>
      <c r="X1987">
        <v>16.899999999999999</v>
      </c>
      <c r="Y1987">
        <v>995</v>
      </c>
      <c r="Z1987">
        <v>23</v>
      </c>
      <c r="AA1987">
        <v>8737</v>
      </c>
      <c r="AB1987">
        <v>76.5</v>
      </c>
      <c r="AC1987">
        <v>6.4</v>
      </c>
      <c r="AD1987">
        <v>117300</v>
      </c>
      <c r="AE1987">
        <v>6455</v>
      </c>
      <c r="AF1987">
        <v>2.35</v>
      </c>
      <c r="AG1987">
        <v>21404</v>
      </c>
      <c r="AH1987">
        <v>37680</v>
      </c>
      <c r="AI1987">
        <v>18.3</v>
      </c>
      <c r="AJ1987">
        <v>376</v>
      </c>
      <c r="AK1987">
        <v>3986</v>
      </c>
      <c r="AL1987">
        <v>-1.5</v>
      </c>
      <c r="AM1987">
        <v>1135</v>
      </c>
      <c r="AN1987">
        <v>1883</v>
      </c>
      <c r="AO1987">
        <v>0</v>
      </c>
      <c r="AP1987">
        <v>0</v>
      </c>
      <c r="AQ1987">
        <v>0</v>
      </c>
      <c r="AR1987">
        <v>0</v>
      </c>
      <c r="AS1987">
        <v>0</v>
      </c>
      <c r="AT1987">
        <v>18.5</v>
      </c>
      <c r="AU1987">
        <v>71030</v>
      </c>
      <c r="AV1987">
        <v>32295</v>
      </c>
      <c r="AW1987">
        <v>171884</v>
      </c>
      <c r="AX1987">
        <v>10953</v>
      </c>
      <c r="AY1987">
        <v>12626</v>
      </c>
      <c r="AZ1987">
        <v>32</v>
      </c>
      <c r="BA1987">
        <v>221.43</v>
      </c>
      <c r="BB1987">
        <v>70.400000000000006</v>
      </c>
    </row>
    <row r="1988" spans="1:54" x14ac:dyDescent="0.3">
      <c r="A1988">
        <v>37123</v>
      </c>
      <c r="B1988" t="s">
        <v>24</v>
      </c>
      <c r="C1988" t="s">
        <v>403</v>
      </c>
      <c r="D1988">
        <v>27395</v>
      </c>
      <c r="E1988">
        <v>27798</v>
      </c>
      <c r="F1988">
        <v>-1.4</v>
      </c>
      <c r="G1988">
        <v>27798</v>
      </c>
      <c r="H1988">
        <v>6.1</v>
      </c>
      <c r="I1988">
        <v>23.2</v>
      </c>
      <c r="J1988">
        <v>18.5</v>
      </c>
      <c r="K1988">
        <v>51.4</v>
      </c>
      <c r="L1988">
        <v>77.099999999999994</v>
      </c>
      <c r="M1988">
        <v>19</v>
      </c>
      <c r="N1988">
        <v>1</v>
      </c>
      <c r="O1988">
        <v>1.5</v>
      </c>
      <c r="P1988">
        <v>0</v>
      </c>
      <c r="Q1988">
        <v>1.4</v>
      </c>
      <c r="R1988">
        <v>15.2</v>
      </c>
      <c r="S1988">
        <v>63.7</v>
      </c>
      <c r="T1988">
        <v>90.2</v>
      </c>
      <c r="U1988">
        <v>8.6</v>
      </c>
      <c r="V1988">
        <v>16</v>
      </c>
      <c r="W1988">
        <v>71.8</v>
      </c>
      <c r="X1988">
        <v>15.1</v>
      </c>
      <c r="Y1988">
        <v>1794</v>
      </c>
      <c r="Z1988">
        <v>25</v>
      </c>
      <c r="AA1988">
        <v>16056</v>
      </c>
      <c r="AB1988">
        <v>69.599999999999994</v>
      </c>
      <c r="AC1988">
        <v>4.2</v>
      </c>
      <c r="AD1988">
        <v>88900</v>
      </c>
      <c r="AE1988">
        <v>10610</v>
      </c>
      <c r="AF1988">
        <v>2.5099999999999998</v>
      </c>
      <c r="AG1988">
        <v>18865</v>
      </c>
      <c r="AH1988">
        <v>31830</v>
      </c>
      <c r="AI1988">
        <v>25.6</v>
      </c>
      <c r="AJ1988">
        <v>478</v>
      </c>
      <c r="AK1988">
        <v>6291</v>
      </c>
      <c r="AL1988">
        <v>-4.7</v>
      </c>
      <c r="AM1988">
        <v>1549</v>
      </c>
      <c r="AN1988">
        <v>2217</v>
      </c>
      <c r="AO1988">
        <v>0</v>
      </c>
      <c r="AP1988">
        <v>0</v>
      </c>
      <c r="AQ1988">
        <v>0</v>
      </c>
      <c r="AR1988">
        <v>0</v>
      </c>
      <c r="AS1988">
        <v>0</v>
      </c>
      <c r="AT1988">
        <v>23.2</v>
      </c>
      <c r="AU1988">
        <v>750829</v>
      </c>
      <c r="AV1988">
        <v>116594</v>
      </c>
      <c r="AW1988">
        <v>210239</v>
      </c>
      <c r="AX1988">
        <v>7655</v>
      </c>
      <c r="AY1988">
        <v>13401</v>
      </c>
      <c r="AZ1988">
        <v>41</v>
      </c>
      <c r="BA1988">
        <v>491.76</v>
      </c>
      <c r="BB1988">
        <v>56.5</v>
      </c>
    </row>
    <row r="1989" spans="1:54" x14ac:dyDescent="0.3">
      <c r="A1989">
        <v>37125</v>
      </c>
      <c r="B1989" t="s">
        <v>431</v>
      </c>
      <c r="C1989" t="s">
        <v>403</v>
      </c>
      <c r="D1989">
        <v>93077</v>
      </c>
      <c r="E1989">
        <v>88247</v>
      </c>
      <c r="F1989">
        <v>5.5</v>
      </c>
      <c r="G1989">
        <v>88247</v>
      </c>
      <c r="H1989">
        <v>5.4</v>
      </c>
      <c r="I1989">
        <v>21.2</v>
      </c>
      <c r="J1989">
        <v>23.8</v>
      </c>
      <c r="K1989">
        <v>52</v>
      </c>
      <c r="L1989">
        <v>82.8</v>
      </c>
      <c r="M1989">
        <v>13</v>
      </c>
      <c r="N1989">
        <v>1</v>
      </c>
      <c r="O1989">
        <v>1.2</v>
      </c>
      <c r="P1989">
        <v>0.2</v>
      </c>
      <c r="Q1989">
        <v>1.9</v>
      </c>
      <c r="R1989">
        <v>6.3</v>
      </c>
      <c r="S1989">
        <v>77.3</v>
      </c>
      <c r="T1989">
        <v>88.6</v>
      </c>
      <c r="U1989">
        <v>5.6</v>
      </c>
      <c r="V1989">
        <v>7.1</v>
      </c>
      <c r="W1989">
        <v>89.7</v>
      </c>
      <c r="X1989">
        <v>31.3</v>
      </c>
      <c r="Y1989">
        <v>10134</v>
      </c>
      <c r="Z1989">
        <v>23.9</v>
      </c>
      <c r="AA1989">
        <v>45228</v>
      </c>
      <c r="AB1989">
        <v>74.099999999999994</v>
      </c>
      <c r="AC1989">
        <v>10.8</v>
      </c>
      <c r="AD1989">
        <v>201600</v>
      </c>
      <c r="AE1989">
        <v>36997</v>
      </c>
      <c r="AF1989">
        <v>2.38</v>
      </c>
      <c r="AG1989">
        <v>28913</v>
      </c>
      <c r="AH1989">
        <v>49544</v>
      </c>
      <c r="AI1989">
        <v>15.6</v>
      </c>
      <c r="AJ1989">
        <v>2199</v>
      </c>
      <c r="AK1989">
        <v>28712</v>
      </c>
      <c r="AL1989">
        <v>0.2</v>
      </c>
      <c r="AM1989">
        <v>7058</v>
      </c>
      <c r="AN1989">
        <v>7997</v>
      </c>
      <c r="AO1989">
        <v>8.3000000000000007</v>
      </c>
      <c r="AP1989">
        <v>0</v>
      </c>
      <c r="AQ1989">
        <v>0</v>
      </c>
      <c r="AR1989">
        <v>0</v>
      </c>
      <c r="AS1989">
        <v>0.6</v>
      </c>
      <c r="AT1989">
        <v>24.6</v>
      </c>
      <c r="AU1989">
        <v>669618</v>
      </c>
      <c r="AV1989">
        <v>172397</v>
      </c>
      <c r="AW1989">
        <v>1001063</v>
      </c>
      <c r="AX1989">
        <v>11819</v>
      </c>
      <c r="AY1989">
        <v>227547</v>
      </c>
      <c r="AZ1989">
        <v>608</v>
      </c>
      <c r="BA1989">
        <v>697.84</v>
      </c>
      <c r="BB1989">
        <v>126.5</v>
      </c>
    </row>
    <row r="1990" spans="1:54" x14ac:dyDescent="0.3">
      <c r="A1990">
        <v>37127</v>
      </c>
      <c r="B1990" t="s">
        <v>430</v>
      </c>
      <c r="C1990" t="s">
        <v>403</v>
      </c>
      <c r="D1990">
        <v>94357</v>
      </c>
      <c r="E1990">
        <v>95837</v>
      </c>
      <c r="F1990">
        <v>-1.5</v>
      </c>
      <c r="G1990">
        <v>95840</v>
      </c>
      <c r="H1990">
        <v>5.8</v>
      </c>
      <c r="I1990">
        <v>22.9</v>
      </c>
      <c r="J1990">
        <v>16.399999999999999</v>
      </c>
      <c r="K1990">
        <v>51.9</v>
      </c>
      <c r="L1990">
        <v>56.8</v>
      </c>
      <c r="M1990">
        <v>39.4</v>
      </c>
      <c r="N1990">
        <v>0.9</v>
      </c>
      <c r="O1990">
        <v>1</v>
      </c>
      <c r="P1990">
        <v>0</v>
      </c>
      <c r="Q1990">
        <v>1.7</v>
      </c>
      <c r="R1990">
        <v>6.6</v>
      </c>
      <c r="S1990">
        <v>51.6</v>
      </c>
      <c r="T1990">
        <v>87.4</v>
      </c>
      <c r="U1990">
        <v>4.5</v>
      </c>
      <c r="V1990">
        <v>6.9</v>
      </c>
      <c r="W1990">
        <v>83.1</v>
      </c>
      <c r="X1990">
        <v>19.2</v>
      </c>
      <c r="Y1990">
        <v>6939</v>
      </c>
      <c r="Z1990">
        <v>21</v>
      </c>
      <c r="AA1990">
        <v>42394</v>
      </c>
      <c r="AB1990">
        <v>64.099999999999994</v>
      </c>
      <c r="AC1990">
        <v>13.8</v>
      </c>
      <c r="AD1990">
        <v>117300</v>
      </c>
      <c r="AE1990">
        <v>37726</v>
      </c>
      <c r="AF1990">
        <v>2.4700000000000002</v>
      </c>
      <c r="AG1990">
        <v>22880</v>
      </c>
      <c r="AH1990">
        <v>43084</v>
      </c>
      <c r="AI1990">
        <v>17</v>
      </c>
      <c r="AJ1990">
        <v>2053</v>
      </c>
      <c r="AK1990">
        <v>34010</v>
      </c>
      <c r="AL1990">
        <v>-5.0999999999999996</v>
      </c>
      <c r="AM1990">
        <v>5492</v>
      </c>
      <c r="AN1990">
        <v>6883</v>
      </c>
      <c r="AO1990">
        <v>17.399999999999999</v>
      </c>
      <c r="AP1990">
        <v>0</v>
      </c>
      <c r="AQ1990">
        <v>1.4</v>
      </c>
      <c r="AR1990">
        <v>0</v>
      </c>
      <c r="AS1990">
        <v>2</v>
      </c>
      <c r="AT1990">
        <v>26.9</v>
      </c>
      <c r="AU1990">
        <v>2956230</v>
      </c>
      <c r="AV1990">
        <v>0</v>
      </c>
      <c r="AW1990">
        <v>1271214</v>
      </c>
      <c r="AX1990">
        <v>13643</v>
      </c>
      <c r="AY1990">
        <v>163803</v>
      </c>
      <c r="AZ1990">
        <v>185</v>
      </c>
      <c r="BA1990">
        <v>540.41</v>
      </c>
      <c r="BB1990">
        <v>177.3</v>
      </c>
    </row>
    <row r="1991" spans="1:54" x14ac:dyDescent="0.3">
      <c r="A1991">
        <v>37129</v>
      </c>
      <c r="B1991" t="s">
        <v>429</v>
      </c>
      <c r="C1991" t="s">
        <v>403</v>
      </c>
      <c r="D1991">
        <v>216298</v>
      </c>
      <c r="E1991">
        <v>202683</v>
      </c>
      <c r="F1991">
        <v>6.7</v>
      </c>
      <c r="G1991">
        <v>202667</v>
      </c>
      <c r="H1991">
        <v>5.3</v>
      </c>
      <c r="I1991">
        <v>19.399999999999999</v>
      </c>
      <c r="J1991">
        <v>15.8</v>
      </c>
      <c r="K1991">
        <v>52</v>
      </c>
      <c r="L1991">
        <v>81.3</v>
      </c>
      <c r="M1991">
        <v>14.6</v>
      </c>
      <c r="N1991">
        <v>0.6</v>
      </c>
      <c r="O1991">
        <v>1.4</v>
      </c>
      <c r="P1991">
        <v>0.1</v>
      </c>
      <c r="Q1991">
        <v>2</v>
      </c>
      <c r="R1991">
        <v>5.4</v>
      </c>
      <c r="S1991">
        <v>76.900000000000006</v>
      </c>
      <c r="T1991">
        <v>80.2</v>
      </c>
      <c r="U1991">
        <v>5.6</v>
      </c>
      <c r="V1991">
        <v>7.6</v>
      </c>
      <c r="W1991">
        <v>90.6</v>
      </c>
      <c r="X1991">
        <v>36.6</v>
      </c>
      <c r="Y1991">
        <v>17387</v>
      </c>
      <c r="Z1991">
        <v>20.2</v>
      </c>
      <c r="AA1991">
        <v>105532</v>
      </c>
      <c r="AB1991">
        <v>58.9</v>
      </c>
      <c r="AC1991">
        <v>26.2</v>
      </c>
      <c r="AD1991">
        <v>215200</v>
      </c>
      <c r="AE1991">
        <v>86010</v>
      </c>
      <c r="AF1991">
        <v>2.33</v>
      </c>
      <c r="AG1991">
        <v>29679</v>
      </c>
      <c r="AH1991">
        <v>49835</v>
      </c>
      <c r="AI1991">
        <v>16.899999999999999</v>
      </c>
      <c r="AJ1991">
        <v>6806</v>
      </c>
      <c r="AK1991">
        <v>84705</v>
      </c>
      <c r="AL1991">
        <v>1.2</v>
      </c>
      <c r="AM1991">
        <v>18388</v>
      </c>
      <c r="AN1991">
        <v>22306</v>
      </c>
      <c r="AO1991">
        <v>5.9</v>
      </c>
      <c r="AP1991">
        <v>0.4</v>
      </c>
      <c r="AQ1991">
        <v>1.4</v>
      </c>
      <c r="AR1991">
        <v>0</v>
      </c>
      <c r="AS1991">
        <v>0</v>
      </c>
      <c r="AT1991">
        <v>26.6</v>
      </c>
      <c r="AU1991">
        <v>2883612</v>
      </c>
      <c r="AV1991">
        <v>1410140</v>
      </c>
      <c r="AW1991">
        <v>3825475</v>
      </c>
      <c r="AX1991">
        <v>20126</v>
      </c>
      <c r="AY1991">
        <v>525548</v>
      </c>
      <c r="AZ1991">
        <v>1749</v>
      </c>
      <c r="BA1991">
        <v>191.53</v>
      </c>
      <c r="BB1991">
        <v>1058.0999999999999</v>
      </c>
    </row>
    <row r="1992" spans="1:54" x14ac:dyDescent="0.3">
      <c r="A1992">
        <v>37131</v>
      </c>
      <c r="B1992" t="s">
        <v>428</v>
      </c>
      <c r="C1992" t="s">
        <v>403</v>
      </c>
      <c r="D1992">
        <v>20463</v>
      </c>
      <c r="E1992">
        <v>22098</v>
      </c>
      <c r="F1992">
        <v>-7.4</v>
      </c>
      <c r="G1992">
        <v>22099</v>
      </c>
      <c r="H1992">
        <v>5.0999999999999996</v>
      </c>
      <c r="I1992">
        <v>19</v>
      </c>
      <c r="J1992">
        <v>23</v>
      </c>
      <c r="K1992">
        <v>51.8</v>
      </c>
      <c r="L1992">
        <v>39.6</v>
      </c>
      <c r="M1992">
        <v>58.4</v>
      </c>
      <c r="N1992">
        <v>0.6</v>
      </c>
      <c r="O1992">
        <v>0.3</v>
      </c>
      <c r="P1992">
        <v>0</v>
      </c>
      <c r="Q1992">
        <v>1.1000000000000001</v>
      </c>
      <c r="R1992">
        <v>2</v>
      </c>
      <c r="S1992">
        <v>38.299999999999997</v>
      </c>
      <c r="T1992">
        <v>87.2</v>
      </c>
      <c r="U1992">
        <v>1.4</v>
      </c>
      <c r="V1992">
        <v>2.5</v>
      </c>
      <c r="W1992">
        <v>72.900000000000006</v>
      </c>
      <c r="X1992">
        <v>9.4</v>
      </c>
      <c r="Y1992">
        <v>1427</v>
      </c>
      <c r="Z1992">
        <v>24.9</v>
      </c>
      <c r="AA1992">
        <v>11539</v>
      </c>
      <c r="AB1992">
        <v>72.900000000000006</v>
      </c>
      <c r="AC1992">
        <v>4.2</v>
      </c>
      <c r="AD1992">
        <v>80000</v>
      </c>
      <c r="AE1992">
        <v>8604</v>
      </c>
      <c r="AF1992">
        <v>2.4300000000000002</v>
      </c>
      <c r="AG1992">
        <v>17919</v>
      </c>
      <c r="AH1992">
        <v>31433</v>
      </c>
      <c r="AI1992">
        <v>26.3</v>
      </c>
      <c r="AJ1992">
        <v>265</v>
      </c>
      <c r="AK1992">
        <v>4017</v>
      </c>
      <c r="AL1992">
        <v>6</v>
      </c>
      <c r="AM1992">
        <v>859</v>
      </c>
      <c r="AN1992">
        <v>1166</v>
      </c>
      <c r="AO1992">
        <v>31.9</v>
      </c>
      <c r="AP1992">
        <v>0</v>
      </c>
      <c r="AQ1992">
        <v>0</v>
      </c>
      <c r="AR1992">
        <v>0</v>
      </c>
      <c r="AS1992">
        <v>0</v>
      </c>
      <c r="AT1992">
        <v>42</v>
      </c>
      <c r="AU1992">
        <v>0</v>
      </c>
      <c r="AV1992">
        <v>256096</v>
      </c>
      <c r="AW1992">
        <v>101990</v>
      </c>
      <c r="AX1992">
        <v>4928</v>
      </c>
      <c r="AY1992">
        <v>5195</v>
      </c>
      <c r="AZ1992">
        <v>17</v>
      </c>
      <c r="BA1992">
        <v>536.59</v>
      </c>
      <c r="BB1992">
        <v>41.2</v>
      </c>
    </row>
    <row r="1993" spans="1:54" x14ac:dyDescent="0.3">
      <c r="A1993">
        <v>37133</v>
      </c>
      <c r="B1993" t="s">
        <v>427</v>
      </c>
      <c r="C1993" t="s">
        <v>403</v>
      </c>
      <c r="D1993">
        <v>187589</v>
      </c>
      <c r="E1993">
        <v>177772</v>
      </c>
      <c r="F1993">
        <v>5.5</v>
      </c>
      <c r="G1993">
        <v>177772</v>
      </c>
      <c r="H1993">
        <v>9.8000000000000007</v>
      </c>
      <c r="I1993">
        <v>25.4</v>
      </c>
      <c r="J1993">
        <v>8.4</v>
      </c>
      <c r="K1993">
        <v>45.4</v>
      </c>
      <c r="L1993">
        <v>76.599999999999994</v>
      </c>
      <c r="M1993">
        <v>15.8</v>
      </c>
      <c r="N1993">
        <v>0.9</v>
      </c>
      <c r="O1993">
        <v>2.2000000000000002</v>
      </c>
      <c r="P1993">
        <v>0.3</v>
      </c>
      <c r="Q1993">
        <v>4.2</v>
      </c>
      <c r="R1993">
        <v>12.1</v>
      </c>
      <c r="S1993">
        <v>66.900000000000006</v>
      </c>
      <c r="T1993">
        <v>73.5</v>
      </c>
      <c r="U1993">
        <v>4.2</v>
      </c>
      <c r="V1993">
        <v>8.8000000000000007</v>
      </c>
      <c r="W1993">
        <v>90.2</v>
      </c>
      <c r="X1993">
        <v>18</v>
      </c>
      <c r="Y1993">
        <v>22379</v>
      </c>
      <c r="Z1993">
        <v>24.3</v>
      </c>
      <c r="AA1993">
        <v>76054</v>
      </c>
      <c r="AB1993">
        <v>54.8</v>
      </c>
      <c r="AC1993">
        <v>13.9</v>
      </c>
      <c r="AD1993">
        <v>151700</v>
      </c>
      <c r="AE1993">
        <v>60071</v>
      </c>
      <c r="AF1993">
        <v>2.76</v>
      </c>
      <c r="AG1993">
        <v>21084</v>
      </c>
      <c r="AH1993">
        <v>45450</v>
      </c>
      <c r="AI1993">
        <v>15.2</v>
      </c>
      <c r="AJ1993">
        <v>2743</v>
      </c>
      <c r="AK1993">
        <v>34624</v>
      </c>
      <c r="AL1993">
        <v>0.4</v>
      </c>
      <c r="AM1993">
        <v>8433</v>
      </c>
      <c r="AN1993">
        <v>9995</v>
      </c>
      <c r="AO1993">
        <v>9.1</v>
      </c>
      <c r="AP1993">
        <v>1</v>
      </c>
      <c r="AQ1993">
        <v>2.7</v>
      </c>
      <c r="AR1993">
        <v>0</v>
      </c>
      <c r="AS1993">
        <v>0</v>
      </c>
      <c r="AT1993">
        <v>29</v>
      </c>
      <c r="AU1993">
        <v>253035</v>
      </c>
      <c r="AV1993">
        <v>96946</v>
      </c>
      <c r="AW1993">
        <v>1913882</v>
      </c>
      <c r="AX1993">
        <v>11698</v>
      </c>
      <c r="AY1993">
        <v>287943</v>
      </c>
      <c r="AZ1993">
        <v>1081</v>
      </c>
      <c r="BA1993">
        <v>762.74</v>
      </c>
      <c r="BB1993">
        <v>233.1</v>
      </c>
    </row>
    <row r="1994" spans="1:54" x14ac:dyDescent="0.3">
      <c r="A1994">
        <v>37135</v>
      </c>
      <c r="B1994" t="s">
        <v>159</v>
      </c>
      <c r="C1994" t="s">
        <v>403</v>
      </c>
      <c r="D1994">
        <v>140420</v>
      </c>
      <c r="E1994">
        <v>133702</v>
      </c>
      <c r="F1994">
        <v>5</v>
      </c>
      <c r="G1994">
        <v>133801</v>
      </c>
      <c r="H1994">
        <v>4.7</v>
      </c>
      <c r="I1994">
        <v>20.399999999999999</v>
      </c>
      <c r="J1994">
        <v>11.2</v>
      </c>
      <c r="K1994">
        <v>52.2</v>
      </c>
      <c r="L1994">
        <v>76.8</v>
      </c>
      <c r="M1994">
        <v>12.2</v>
      </c>
      <c r="N1994">
        <v>0.6</v>
      </c>
      <c r="O1994">
        <v>7.7</v>
      </c>
      <c r="P1994">
        <v>0.1</v>
      </c>
      <c r="Q1994">
        <v>2.5</v>
      </c>
      <c r="R1994">
        <v>8.4</v>
      </c>
      <c r="S1994">
        <v>69.599999999999994</v>
      </c>
      <c r="T1994">
        <v>76.5</v>
      </c>
      <c r="U1994">
        <v>12.8</v>
      </c>
      <c r="V1994">
        <v>15.9</v>
      </c>
      <c r="W1994">
        <v>91</v>
      </c>
      <c r="X1994">
        <v>55.8</v>
      </c>
      <c r="Y1994">
        <v>5892</v>
      </c>
      <c r="Z1994">
        <v>22</v>
      </c>
      <c r="AA1994">
        <v>56488</v>
      </c>
      <c r="AB1994">
        <v>60.5</v>
      </c>
      <c r="AC1994">
        <v>28.2</v>
      </c>
      <c r="AD1994">
        <v>272600</v>
      </c>
      <c r="AE1994">
        <v>51403</v>
      </c>
      <c r="AF1994">
        <v>2.4500000000000002</v>
      </c>
      <c r="AG1994">
        <v>34465</v>
      </c>
      <c r="AH1994">
        <v>55569</v>
      </c>
      <c r="AI1994">
        <v>17.8</v>
      </c>
      <c r="AJ1994">
        <v>3092</v>
      </c>
      <c r="AK1994">
        <v>38205</v>
      </c>
      <c r="AL1994">
        <v>1.6</v>
      </c>
      <c r="AM1994">
        <v>12185</v>
      </c>
      <c r="AN1994">
        <v>12898</v>
      </c>
      <c r="AO1994">
        <v>6.4</v>
      </c>
      <c r="AP1994">
        <v>0.9</v>
      </c>
      <c r="AQ1994">
        <v>2.8</v>
      </c>
      <c r="AR1994">
        <v>0</v>
      </c>
      <c r="AS1994">
        <v>0</v>
      </c>
      <c r="AT1994">
        <v>35.5</v>
      </c>
      <c r="AU1994">
        <v>0</v>
      </c>
      <c r="AV1994">
        <v>580501</v>
      </c>
      <c r="AW1994">
        <v>1195285</v>
      </c>
      <c r="AX1994">
        <v>9583</v>
      </c>
      <c r="AY1994">
        <v>275614</v>
      </c>
      <c r="AZ1994">
        <v>304</v>
      </c>
      <c r="BA1994">
        <v>397.96</v>
      </c>
      <c r="BB1994">
        <v>336.2</v>
      </c>
    </row>
    <row r="1995" spans="1:54" x14ac:dyDescent="0.3">
      <c r="A1995">
        <v>37137</v>
      </c>
      <c r="B1995" t="s">
        <v>426</v>
      </c>
      <c r="C1995" t="s">
        <v>403</v>
      </c>
      <c r="D1995">
        <v>12948</v>
      </c>
      <c r="E1995">
        <v>13144</v>
      </c>
      <c r="F1995">
        <v>-1.5</v>
      </c>
      <c r="G1995">
        <v>13144</v>
      </c>
      <c r="H1995">
        <v>3.8</v>
      </c>
      <c r="I1995">
        <v>16.5</v>
      </c>
      <c r="J1995">
        <v>26</v>
      </c>
      <c r="K1995">
        <v>48.7</v>
      </c>
      <c r="L1995">
        <v>77</v>
      </c>
      <c r="M1995">
        <v>20.100000000000001</v>
      </c>
      <c r="N1995">
        <v>0.7</v>
      </c>
      <c r="O1995">
        <v>0.6</v>
      </c>
      <c r="P1995">
        <v>0.1</v>
      </c>
      <c r="Q1995">
        <v>1.5</v>
      </c>
      <c r="R1995">
        <v>3.5</v>
      </c>
      <c r="S1995">
        <v>74.099999999999994</v>
      </c>
      <c r="T1995">
        <v>85.7</v>
      </c>
      <c r="U1995">
        <v>4.0999999999999996</v>
      </c>
      <c r="V1995">
        <v>6.1</v>
      </c>
      <c r="W1995">
        <v>85.7</v>
      </c>
      <c r="X1995">
        <v>18.7</v>
      </c>
      <c r="Y1995">
        <v>1459</v>
      </c>
      <c r="Z1995">
        <v>24.5</v>
      </c>
      <c r="AA1995">
        <v>7592</v>
      </c>
      <c r="AB1995">
        <v>81.599999999999994</v>
      </c>
      <c r="AC1995">
        <v>2.5</v>
      </c>
      <c r="AD1995">
        <v>157500</v>
      </c>
      <c r="AE1995">
        <v>5146</v>
      </c>
      <c r="AF1995">
        <v>2.42</v>
      </c>
      <c r="AG1995">
        <v>23724</v>
      </c>
      <c r="AH1995">
        <v>43853</v>
      </c>
      <c r="AI1995">
        <v>13.8</v>
      </c>
      <c r="AJ1995">
        <v>271</v>
      </c>
      <c r="AK1995">
        <v>2489</v>
      </c>
      <c r="AL1995">
        <v>0.6</v>
      </c>
      <c r="AM1995">
        <v>1001</v>
      </c>
      <c r="AN1995">
        <v>0</v>
      </c>
      <c r="AO1995">
        <v>0</v>
      </c>
      <c r="AP1995">
        <v>0</v>
      </c>
      <c r="AQ1995">
        <v>0</v>
      </c>
      <c r="AR1995">
        <v>0</v>
      </c>
      <c r="AS1995">
        <v>0</v>
      </c>
      <c r="AT1995">
        <v>0</v>
      </c>
      <c r="AU1995">
        <v>0</v>
      </c>
      <c r="AV1995">
        <v>20693</v>
      </c>
      <c r="AW1995">
        <v>68916</v>
      </c>
      <c r="AX1995">
        <v>5546</v>
      </c>
      <c r="AY1995">
        <v>23793</v>
      </c>
      <c r="AZ1995">
        <v>0</v>
      </c>
      <c r="BA1995">
        <v>336.54</v>
      </c>
      <c r="BB1995">
        <v>39.1</v>
      </c>
    </row>
    <row r="1996" spans="1:54" x14ac:dyDescent="0.3">
      <c r="A1996">
        <v>37139</v>
      </c>
      <c r="B1996" t="s">
        <v>425</v>
      </c>
      <c r="C1996" t="s">
        <v>403</v>
      </c>
      <c r="D1996">
        <v>39787</v>
      </c>
      <c r="E1996">
        <v>40661</v>
      </c>
      <c r="F1996">
        <v>-2.1</v>
      </c>
      <c r="G1996">
        <v>40661</v>
      </c>
      <c r="H1996">
        <v>6.1</v>
      </c>
      <c r="I1996">
        <v>21.6</v>
      </c>
      <c r="J1996">
        <v>15.5</v>
      </c>
      <c r="K1996">
        <v>50.8</v>
      </c>
      <c r="L1996">
        <v>58.5</v>
      </c>
      <c r="M1996">
        <v>37.299999999999997</v>
      </c>
      <c r="N1996">
        <v>0.5</v>
      </c>
      <c r="O1996">
        <v>1.5</v>
      </c>
      <c r="P1996">
        <v>0.1</v>
      </c>
      <c r="Q1996">
        <v>2.1</v>
      </c>
      <c r="R1996">
        <v>4.7</v>
      </c>
      <c r="S1996">
        <v>54.9</v>
      </c>
      <c r="T1996">
        <v>82.9</v>
      </c>
      <c r="U1996">
        <v>2.9</v>
      </c>
      <c r="V1996">
        <v>5.3</v>
      </c>
      <c r="W1996">
        <v>83.7</v>
      </c>
      <c r="X1996">
        <v>20.100000000000001</v>
      </c>
      <c r="Y1996">
        <v>3941</v>
      </c>
      <c r="Z1996">
        <v>24.1</v>
      </c>
      <c r="AA1996">
        <v>16900</v>
      </c>
      <c r="AB1996">
        <v>63.7</v>
      </c>
      <c r="AC1996">
        <v>16.3</v>
      </c>
      <c r="AD1996">
        <v>171600</v>
      </c>
      <c r="AE1996">
        <v>14399</v>
      </c>
      <c r="AF1996">
        <v>2.65</v>
      </c>
      <c r="AG1996">
        <v>22745</v>
      </c>
      <c r="AH1996">
        <v>46053</v>
      </c>
      <c r="AI1996">
        <v>18.399999999999999</v>
      </c>
      <c r="AJ1996">
        <v>911</v>
      </c>
      <c r="AK1996">
        <v>11236</v>
      </c>
      <c r="AL1996">
        <v>0.9</v>
      </c>
      <c r="AM1996">
        <v>2432</v>
      </c>
      <c r="AN1996">
        <v>2719</v>
      </c>
      <c r="AO1996">
        <v>14.3</v>
      </c>
      <c r="AP1996">
        <v>0</v>
      </c>
      <c r="AQ1996">
        <v>5.3</v>
      </c>
      <c r="AR1996">
        <v>0</v>
      </c>
      <c r="AS1996">
        <v>0</v>
      </c>
      <c r="AT1996">
        <v>27</v>
      </c>
      <c r="AU1996">
        <v>0</v>
      </c>
      <c r="AV1996">
        <v>148757</v>
      </c>
      <c r="AW1996">
        <v>694308</v>
      </c>
      <c r="AX1996">
        <v>17009</v>
      </c>
      <c r="AY1996">
        <v>64786</v>
      </c>
      <c r="AZ1996">
        <v>63</v>
      </c>
      <c r="BA1996">
        <v>226.88</v>
      </c>
      <c r="BB1996">
        <v>179.2</v>
      </c>
    </row>
    <row r="1997" spans="1:54" x14ac:dyDescent="0.3">
      <c r="A1997">
        <v>37141</v>
      </c>
      <c r="B1997" t="s">
        <v>424</v>
      </c>
      <c r="C1997" t="s">
        <v>403</v>
      </c>
      <c r="D1997">
        <v>56250</v>
      </c>
      <c r="E1997">
        <v>52201</v>
      </c>
      <c r="F1997">
        <v>7.8</v>
      </c>
      <c r="G1997">
        <v>52217</v>
      </c>
      <c r="H1997">
        <v>5.5</v>
      </c>
      <c r="I1997">
        <v>22.5</v>
      </c>
      <c r="J1997">
        <v>17.100000000000001</v>
      </c>
      <c r="K1997">
        <v>50</v>
      </c>
      <c r="L1997">
        <v>79.7</v>
      </c>
      <c r="M1997">
        <v>16.8</v>
      </c>
      <c r="N1997">
        <v>0.9</v>
      </c>
      <c r="O1997">
        <v>0.7</v>
      </c>
      <c r="P1997">
        <v>0.1</v>
      </c>
      <c r="Q1997">
        <v>1.9</v>
      </c>
      <c r="R1997">
        <v>6.4</v>
      </c>
      <c r="S1997">
        <v>74.400000000000006</v>
      </c>
      <c r="T1997">
        <v>87</v>
      </c>
      <c r="U1997">
        <v>3.9</v>
      </c>
      <c r="V1997">
        <v>5.7</v>
      </c>
      <c r="W1997">
        <v>86.7</v>
      </c>
      <c r="X1997">
        <v>21.7</v>
      </c>
      <c r="Y1997">
        <v>4856</v>
      </c>
      <c r="Z1997">
        <v>29.2</v>
      </c>
      <c r="AA1997">
        <v>27224</v>
      </c>
      <c r="AB1997">
        <v>77.3</v>
      </c>
      <c r="AC1997">
        <v>6.8</v>
      </c>
      <c r="AD1997">
        <v>155600</v>
      </c>
      <c r="AE1997">
        <v>20254</v>
      </c>
      <c r="AF1997">
        <v>2.57</v>
      </c>
      <c r="AG1997">
        <v>23526</v>
      </c>
      <c r="AH1997">
        <v>44524</v>
      </c>
      <c r="AI1997">
        <v>19.3</v>
      </c>
      <c r="AJ1997">
        <v>950</v>
      </c>
      <c r="AK1997">
        <v>7548</v>
      </c>
      <c r="AL1997">
        <v>1.8</v>
      </c>
      <c r="AM1997">
        <v>3911</v>
      </c>
      <c r="AN1997">
        <v>4892</v>
      </c>
      <c r="AO1997">
        <v>10.4</v>
      </c>
      <c r="AP1997">
        <v>0</v>
      </c>
      <c r="AQ1997">
        <v>0</v>
      </c>
      <c r="AR1997">
        <v>0</v>
      </c>
      <c r="AS1997">
        <v>0</v>
      </c>
      <c r="AT1997">
        <v>32.299999999999997</v>
      </c>
      <c r="AU1997">
        <v>0</v>
      </c>
      <c r="AV1997">
        <v>583880</v>
      </c>
      <c r="AW1997">
        <v>331801</v>
      </c>
      <c r="AX1997">
        <v>6674</v>
      </c>
      <c r="AY1997">
        <v>35467</v>
      </c>
      <c r="AZ1997">
        <v>459</v>
      </c>
      <c r="BA1997">
        <v>869.8</v>
      </c>
      <c r="BB1997">
        <v>60</v>
      </c>
    </row>
    <row r="1998" spans="1:54" x14ac:dyDescent="0.3">
      <c r="A1998">
        <v>37143</v>
      </c>
      <c r="B1998" t="s">
        <v>423</v>
      </c>
      <c r="C1998" t="s">
        <v>403</v>
      </c>
      <c r="D1998">
        <v>13466</v>
      </c>
      <c r="E1998">
        <v>13453</v>
      </c>
      <c r="F1998">
        <v>0.1</v>
      </c>
      <c r="G1998">
        <v>13453</v>
      </c>
      <c r="H1998">
        <v>4.7</v>
      </c>
      <c r="I1998">
        <v>20.3</v>
      </c>
      <c r="J1998">
        <v>24.3</v>
      </c>
      <c r="K1998">
        <v>51.9</v>
      </c>
      <c r="L1998">
        <v>73.2</v>
      </c>
      <c r="M1998">
        <v>24.4</v>
      </c>
      <c r="N1998">
        <v>0.4</v>
      </c>
      <c r="O1998">
        <v>0.5</v>
      </c>
      <c r="P1998">
        <v>0</v>
      </c>
      <c r="Q1998">
        <v>1.5</v>
      </c>
      <c r="R1998">
        <v>2.2999999999999998</v>
      </c>
      <c r="S1998">
        <v>71.400000000000006</v>
      </c>
      <c r="T1998">
        <v>91.2</v>
      </c>
      <c r="U1998">
        <v>2.1</v>
      </c>
      <c r="V1998">
        <v>3.3</v>
      </c>
      <c r="W1998">
        <v>83.7</v>
      </c>
      <c r="X1998">
        <v>18.399999999999999</v>
      </c>
      <c r="Y1998">
        <v>1595</v>
      </c>
      <c r="Z1998">
        <v>29.5</v>
      </c>
      <c r="AA1998">
        <v>7036</v>
      </c>
      <c r="AB1998">
        <v>77.2</v>
      </c>
      <c r="AC1998">
        <v>4.5999999999999996</v>
      </c>
      <c r="AD1998">
        <v>170700</v>
      </c>
      <c r="AE1998">
        <v>5437</v>
      </c>
      <c r="AF1998">
        <v>2.46</v>
      </c>
      <c r="AG1998">
        <v>23809</v>
      </c>
      <c r="AH1998">
        <v>43709</v>
      </c>
      <c r="AI1998">
        <v>20.2</v>
      </c>
      <c r="AJ1998">
        <v>201</v>
      </c>
      <c r="AK1998">
        <v>1362</v>
      </c>
      <c r="AL1998">
        <v>-3</v>
      </c>
      <c r="AM1998">
        <v>915</v>
      </c>
      <c r="AN1998">
        <v>936</v>
      </c>
      <c r="AO1998">
        <v>0</v>
      </c>
      <c r="AP1998">
        <v>0</v>
      </c>
      <c r="AQ1998">
        <v>0</v>
      </c>
      <c r="AR1998">
        <v>0</v>
      </c>
      <c r="AS1998">
        <v>0</v>
      </c>
      <c r="AT1998">
        <v>22.3</v>
      </c>
      <c r="AU1998">
        <v>0</v>
      </c>
      <c r="AV1998">
        <v>32358</v>
      </c>
      <c r="AW1998">
        <v>69022</v>
      </c>
      <c r="AX1998">
        <v>5546</v>
      </c>
      <c r="AY1998">
        <v>5776</v>
      </c>
      <c r="AZ1998">
        <v>26</v>
      </c>
      <c r="BA1998">
        <v>247.09</v>
      </c>
      <c r="BB1998">
        <v>54.4</v>
      </c>
    </row>
    <row r="1999" spans="1:54" x14ac:dyDescent="0.3">
      <c r="A1999">
        <v>37145</v>
      </c>
      <c r="B1999" t="s">
        <v>422</v>
      </c>
      <c r="C1999" t="s">
        <v>403</v>
      </c>
      <c r="D1999">
        <v>39132</v>
      </c>
      <c r="E1999">
        <v>39464</v>
      </c>
      <c r="F1999">
        <v>-0.8</v>
      </c>
      <c r="G1999">
        <v>39464</v>
      </c>
      <c r="H1999">
        <v>5.4</v>
      </c>
      <c r="I1999">
        <v>21.8</v>
      </c>
      <c r="J1999">
        <v>17.5</v>
      </c>
      <c r="K1999">
        <v>51.4</v>
      </c>
      <c r="L1999">
        <v>69.900000000000006</v>
      </c>
      <c r="M1999">
        <v>27.3</v>
      </c>
      <c r="N1999">
        <v>0.9</v>
      </c>
      <c r="O1999">
        <v>0.5</v>
      </c>
      <c r="P1999">
        <v>0</v>
      </c>
      <c r="Q1999">
        <v>1.5</v>
      </c>
      <c r="R1999">
        <v>4.2</v>
      </c>
      <c r="S1999">
        <v>66.400000000000006</v>
      </c>
      <c r="T1999">
        <v>89.6</v>
      </c>
      <c r="U1999">
        <v>2.6</v>
      </c>
      <c r="V1999">
        <v>4.4000000000000004</v>
      </c>
      <c r="W1999">
        <v>83</v>
      </c>
      <c r="X1999">
        <v>14.7</v>
      </c>
      <c r="Y1999">
        <v>2824</v>
      </c>
      <c r="Z1999">
        <v>30.1</v>
      </c>
      <c r="AA1999">
        <v>18173</v>
      </c>
      <c r="AB1999">
        <v>71.900000000000006</v>
      </c>
      <c r="AC1999">
        <v>6.9</v>
      </c>
      <c r="AD1999">
        <v>118800</v>
      </c>
      <c r="AE1999">
        <v>15320</v>
      </c>
      <c r="AF1999">
        <v>2.54</v>
      </c>
      <c r="AG1999">
        <v>21292</v>
      </c>
      <c r="AH1999">
        <v>42317</v>
      </c>
      <c r="AI1999">
        <v>18</v>
      </c>
      <c r="AJ1999">
        <v>669</v>
      </c>
      <c r="AK1999">
        <v>7987</v>
      </c>
      <c r="AL1999">
        <v>-2.4</v>
      </c>
      <c r="AM1999">
        <v>2040</v>
      </c>
      <c r="AN1999">
        <v>2627</v>
      </c>
      <c r="AO1999">
        <v>0</v>
      </c>
      <c r="AP1999">
        <v>0</v>
      </c>
      <c r="AQ1999">
        <v>0</v>
      </c>
      <c r="AR1999">
        <v>0</v>
      </c>
      <c r="AS1999">
        <v>1.6</v>
      </c>
      <c r="AT1999">
        <v>0</v>
      </c>
      <c r="AU1999">
        <v>0</v>
      </c>
      <c r="AV1999">
        <v>193278</v>
      </c>
      <c r="AW1999">
        <v>384238</v>
      </c>
      <c r="AX1999">
        <v>10302</v>
      </c>
      <c r="AY1999">
        <v>37380</v>
      </c>
      <c r="AZ1999">
        <v>105</v>
      </c>
      <c r="BA1999">
        <v>392.32</v>
      </c>
      <c r="BB1999">
        <v>100.6</v>
      </c>
    </row>
    <row r="2000" spans="1:54" x14ac:dyDescent="0.3">
      <c r="A2000">
        <v>37147</v>
      </c>
      <c r="B2000" t="s">
        <v>421</v>
      </c>
      <c r="C2000" t="s">
        <v>403</v>
      </c>
      <c r="D2000">
        <v>175354</v>
      </c>
      <c r="E2000">
        <v>168148</v>
      </c>
      <c r="F2000">
        <v>4.3</v>
      </c>
      <c r="G2000">
        <v>168148</v>
      </c>
      <c r="H2000">
        <v>6.1</v>
      </c>
      <c r="I2000">
        <v>21.9</v>
      </c>
      <c r="J2000">
        <v>11.3</v>
      </c>
      <c r="K2000">
        <v>52.8</v>
      </c>
      <c r="L2000">
        <v>60.7</v>
      </c>
      <c r="M2000">
        <v>34.799999999999997</v>
      </c>
      <c r="N2000">
        <v>0.5</v>
      </c>
      <c r="O2000">
        <v>1.9</v>
      </c>
      <c r="P2000">
        <v>0.1</v>
      </c>
      <c r="Q2000">
        <v>1.9</v>
      </c>
      <c r="R2000">
        <v>5.9</v>
      </c>
      <c r="S2000">
        <v>56.2</v>
      </c>
      <c r="T2000">
        <v>78</v>
      </c>
      <c r="U2000">
        <v>4.8</v>
      </c>
      <c r="V2000">
        <v>7.2</v>
      </c>
      <c r="W2000">
        <v>85.8</v>
      </c>
      <c r="X2000">
        <v>28.1</v>
      </c>
      <c r="Y2000">
        <v>9662</v>
      </c>
      <c r="Z2000">
        <v>19.5</v>
      </c>
      <c r="AA2000">
        <v>76619</v>
      </c>
      <c r="AB2000">
        <v>54.4</v>
      </c>
      <c r="AC2000">
        <v>33.5</v>
      </c>
      <c r="AD2000">
        <v>134900</v>
      </c>
      <c r="AE2000">
        <v>66026</v>
      </c>
      <c r="AF2000">
        <v>2.4900000000000002</v>
      </c>
      <c r="AG2000">
        <v>23029</v>
      </c>
      <c r="AH2000">
        <v>40718</v>
      </c>
      <c r="AI2000">
        <v>24.3</v>
      </c>
      <c r="AJ2000">
        <v>3526</v>
      </c>
      <c r="AK2000">
        <v>57690</v>
      </c>
      <c r="AL2000">
        <v>-0.1</v>
      </c>
      <c r="AM2000">
        <v>10067</v>
      </c>
      <c r="AN2000">
        <v>12182</v>
      </c>
      <c r="AO2000">
        <v>18.7</v>
      </c>
      <c r="AP2000">
        <v>0</v>
      </c>
      <c r="AQ2000">
        <v>0</v>
      </c>
      <c r="AR2000">
        <v>0</v>
      </c>
      <c r="AS2000">
        <v>1.7</v>
      </c>
      <c r="AT2000">
        <v>30.2</v>
      </c>
      <c r="AU2000">
        <v>0</v>
      </c>
      <c r="AV2000">
        <v>898885</v>
      </c>
      <c r="AW2000">
        <v>2176014</v>
      </c>
      <c r="AX2000">
        <v>14302</v>
      </c>
      <c r="AY2000">
        <v>293539</v>
      </c>
      <c r="AZ2000">
        <v>905</v>
      </c>
      <c r="BA2000">
        <v>651.98</v>
      </c>
      <c r="BB2000">
        <v>257.89999999999998</v>
      </c>
    </row>
    <row r="2001" spans="1:54" x14ac:dyDescent="0.3">
      <c r="A2001">
        <v>37149</v>
      </c>
      <c r="B2001" t="s">
        <v>90</v>
      </c>
      <c r="C2001" t="s">
        <v>403</v>
      </c>
      <c r="D2001">
        <v>20357</v>
      </c>
      <c r="E2001">
        <v>20510</v>
      </c>
      <c r="F2001">
        <v>-0.7</v>
      </c>
      <c r="G2001">
        <v>20510</v>
      </c>
      <c r="H2001">
        <v>3.6</v>
      </c>
      <c r="I2001">
        <v>17.3</v>
      </c>
      <c r="J2001">
        <v>27.5</v>
      </c>
      <c r="K2001">
        <v>52.2</v>
      </c>
      <c r="L2001">
        <v>92.9</v>
      </c>
      <c r="M2001">
        <v>4.5</v>
      </c>
      <c r="N2001">
        <v>0.6</v>
      </c>
      <c r="O2001">
        <v>0.6</v>
      </c>
      <c r="P2001">
        <v>0</v>
      </c>
      <c r="Q2001">
        <v>1.4</v>
      </c>
      <c r="R2001">
        <v>5.6</v>
      </c>
      <c r="S2001">
        <v>88.1</v>
      </c>
      <c r="T2001">
        <v>91.6</v>
      </c>
      <c r="U2001">
        <v>4.0999999999999996</v>
      </c>
      <c r="V2001">
        <v>5.2</v>
      </c>
      <c r="W2001">
        <v>87</v>
      </c>
      <c r="X2001">
        <v>26.9</v>
      </c>
      <c r="Y2001">
        <v>2006</v>
      </c>
      <c r="Z2001">
        <v>24.9</v>
      </c>
      <c r="AA2001">
        <v>11462</v>
      </c>
      <c r="AB2001">
        <v>74.2</v>
      </c>
      <c r="AC2001">
        <v>9.3000000000000007</v>
      </c>
      <c r="AD2001">
        <v>170200</v>
      </c>
      <c r="AE2001">
        <v>8788</v>
      </c>
      <c r="AF2001">
        <v>2.2799999999999998</v>
      </c>
      <c r="AG2001">
        <v>24611</v>
      </c>
      <c r="AH2001">
        <v>44745</v>
      </c>
      <c r="AI2001">
        <v>16.7</v>
      </c>
      <c r="AJ2001">
        <v>481</v>
      </c>
      <c r="AK2001">
        <v>3679</v>
      </c>
      <c r="AL2001">
        <v>0.7</v>
      </c>
      <c r="AM2001">
        <v>1828</v>
      </c>
      <c r="AN2001">
        <v>2705</v>
      </c>
      <c r="AO2001">
        <v>0</v>
      </c>
      <c r="AP2001">
        <v>0</v>
      </c>
      <c r="AQ2001">
        <v>0</v>
      </c>
      <c r="AR2001">
        <v>0</v>
      </c>
      <c r="AS2001">
        <v>0</v>
      </c>
      <c r="AT2001">
        <v>32.299999999999997</v>
      </c>
      <c r="AU2001">
        <v>153075</v>
      </c>
      <c r="AV2001">
        <v>64996</v>
      </c>
      <c r="AW2001">
        <v>110320</v>
      </c>
      <c r="AX2001">
        <v>5764</v>
      </c>
      <c r="AY2001">
        <v>15539</v>
      </c>
      <c r="AZ2001">
        <v>67</v>
      </c>
      <c r="BA2001">
        <v>237.79</v>
      </c>
      <c r="BB2001">
        <v>86.3</v>
      </c>
    </row>
    <row r="2002" spans="1:54" x14ac:dyDescent="0.3">
      <c r="A2002">
        <v>37151</v>
      </c>
      <c r="B2002" t="s">
        <v>19</v>
      </c>
      <c r="C2002" t="s">
        <v>403</v>
      </c>
      <c r="D2002">
        <v>142778</v>
      </c>
      <c r="E2002">
        <v>141752</v>
      </c>
      <c r="F2002">
        <v>0.7</v>
      </c>
      <c r="G2002">
        <v>141752</v>
      </c>
      <c r="H2002">
        <v>5.8</v>
      </c>
      <c r="I2002">
        <v>23.6</v>
      </c>
      <c r="J2002">
        <v>16.100000000000001</v>
      </c>
      <c r="K2002">
        <v>50.6</v>
      </c>
      <c r="L2002">
        <v>89.8</v>
      </c>
      <c r="M2002">
        <v>6.3</v>
      </c>
      <c r="N2002">
        <v>1</v>
      </c>
      <c r="O2002">
        <v>1.2</v>
      </c>
      <c r="P2002">
        <v>0.1</v>
      </c>
      <c r="Q2002">
        <v>1.5</v>
      </c>
      <c r="R2002">
        <v>11.1</v>
      </c>
      <c r="S2002">
        <v>80.099999999999994</v>
      </c>
      <c r="T2002">
        <v>89.8</v>
      </c>
      <c r="U2002">
        <v>6.8</v>
      </c>
      <c r="V2002">
        <v>10.6</v>
      </c>
      <c r="W2002">
        <v>78</v>
      </c>
      <c r="X2002">
        <v>13.8</v>
      </c>
      <c r="Y2002">
        <v>10305</v>
      </c>
      <c r="Z2002">
        <v>23.2</v>
      </c>
      <c r="AA2002">
        <v>61242</v>
      </c>
      <c r="AB2002">
        <v>73.8</v>
      </c>
      <c r="AC2002">
        <v>9.6999999999999993</v>
      </c>
      <c r="AD2002">
        <v>121900</v>
      </c>
      <c r="AE2002">
        <v>54350</v>
      </c>
      <c r="AF2002">
        <v>2.59</v>
      </c>
      <c r="AG2002">
        <v>20523</v>
      </c>
      <c r="AH2002">
        <v>41208</v>
      </c>
      <c r="AI2002">
        <v>17.8</v>
      </c>
      <c r="AJ2002">
        <v>2540</v>
      </c>
      <c r="AK2002">
        <v>38343</v>
      </c>
      <c r="AL2002">
        <v>-0.2</v>
      </c>
      <c r="AM2002">
        <v>9402</v>
      </c>
      <c r="AN2002">
        <v>11843</v>
      </c>
      <c r="AO2002">
        <v>0</v>
      </c>
      <c r="AP2002">
        <v>0</v>
      </c>
      <c r="AQ2002">
        <v>1.2</v>
      </c>
      <c r="AR2002">
        <v>0</v>
      </c>
      <c r="AS2002">
        <v>1.4</v>
      </c>
      <c r="AT2002">
        <v>27.3</v>
      </c>
      <c r="AU2002">
        <v>4397712</v>
      </c>
      <c r="AV2002">
        <v>746369</v>
      </c>
      <c r="AW2002">
        <v>1156737</v>
      </c>
      <c r="AX2002">
        <v>8303</v>
      </c>
      <c r="AY2002">
        <v>131315</v>
      </c>
      <c r="AZ2002">
        <v>184</v>
      </c>
      <c r="BA2002">
        <v>782.52</v>
      </c>
      <c r="BB2002">
        <v>181.1</v>
      </c>
    </row>
    <row r="2003" spans="1:54" x14ac:dyDescent="0.3">
      <c r="A2003">
        <v>37153</v>
      </c>
      <c r="B2003" t="s">
        <v>420</v>
      </c>
      <c r="C2003" t="s">
        <v>403</v>
      </c>
      <c r="D2003">
        <v>45733</v>
      </c>
      <c r="E2003">
        <v>46639</v>
      </c>
      <c r="F2003">
        <v>-1.9</v>
      </c>
      <c r="G2003">
        <v>46639</v>
      </c>
      <c r="H2003">
        <v>6.2</v>
      </c>
      <c r="I2003">
        <v>23.6</v>
      </c>
      <c r="J2003">
        <v>16.100000000000001</v>
      </c>
      <c r="K2003">
        <v>51.1</v>
      </c>
      <c r="L2003">
        <v>62.4</v>
      </c>
      <c r="M2003">
        <v>31.4</v>
      </c>
      <c r="N2003">
        <v>3.1</v>
      </c>
      <c r="O2003">
        <v>1</v>
      </c>
      <c r="P2003">
        <v>0.1</v>
      </c>
      <c r="Q2003">
        <v>2</v>
      </c>
      <c r="R2003">
        <v>6.4</v>
      </c>
      <c r="S2003">
        <v>57.6</v>
      </c>
      <c r="T2003">
        <v>86.7</v>
      </c>
      <c r="U2003">
        <v>4.2</v>
      </c>
      <c r="V2003">
        <v>6.8</v>
      </c>
      <c r="W2003">
        <v>80.099999999999994</v>
      </c>
      <c r="X2003">
        <v>12.4</v>
      </c>
      <c r="Y2003">
        <v>4027</v>
      </c>
      <c r="Z2003">
        <v>19.8</v>
      </c>
      <c r="AA2003">
        <v>20976</v>
      </c>
      <c r="AB2003">
        <v>64.400000000000006</v>
      </c>
      <c r="AC2003">
        <v>9.1999999999999993</v>
      </c>
      <c r="AD2003">
        <v>77500</v>
      </c>
      <c r="AE2003">
        <v>18254</v>
      </c>
      <c r="AF2003">
        <v>2.48</v>
      </c>
      <c r="AG2003">
        <v>17236</v>
      </c>
      <c r="AH2003">
        <v>32384</v>
      </c>
      <c r="AI2003">
        <v>25.9</v>
      </c>
      <c r="AJ2003">
        <v>842</v>
      </c>
      <c r="AK2003">
        <v>11192</v>
      </c>
      <c r="AL2003">
        <v>2.5</v>
      </c>
      <c r="AM2003">
        <v>2001</v>
      </c>
      <c r="AN2003">
        <v>2534</v>
      </c>
      <c r="AO2003">
        <v>0</v>
      </c>
      <c r="AP2003">
        <v>0</v>
      </c>
      <c r="AQ2003">
        <v>0</v>
      </c>
      <c r="AR2003">
        <v>0</v>
      </c>
      <c r="AS2003">
        <v>0</v>
      </c>
      <c r="AT2003">
        <v>26.1</v>
      </c>
      <c r="AU2003">
        <v>697349</v>
      </c>
      <c r="AV2003">
        <v>0</v>
      </c>
      <c r="AW2003">
        <v>424114</v>
      </c>
      <c r="AX2003">
        <v>9232</v>
      </c>
      <c r="AY2003">
        <v>37720</v>
      </c>
      <c r="AZ2003">
        <v>197</v>
      </c>
      <c r="BA2003">
        <v>473.82</v>
      </c>
      <c r="BB2003">
        <v>98.4</v>
      </c>
    </row>
    <row r="2004" spans="1:54" x14ac:dyDescent="0.3">
      <c r="A2004">
        <v>37155</v>
      </c>
      <c r="B2004" t="s">
        <v>419</v>
      </c>
      <c r="C2004" t="s">
        <v>403</v>
      </c>
      <c r="D2004">
        <v>134760</v>
      </c>
      <c r="E2004">
        <v>134168</v>
      </c>
      <c r="F2004">
        <v>0.4</v>
      </c>
      <c r="G2004">
        <v>134168</v>
      </c>
      <c r="H2004">
        <v>7.2</v>
      </c>
      <c r="I2004">
        <v>25.9</v>
      </c>
      <c r="J2004">
        <v>13</v>
      </c>
      <c r="K2004">
        <v>51.6</v>
      </c>
      <c r="L2004">
        <v>32.200000000000003</v>
      </c>
      <c r="M2004">
        <v>24.7</v>
      </c>
      <c r="N2004">
        <v>39.700000000000003</v>
      </c>
      <c r="O2004">
        <v>0.8</v>
      </c>
      <c r="P2004">
        <v>0.1</v>
      </c>
      <c r="Q2004">
        <v>2.6</v>
      </c>
      <c r="R2004">
        <v>8.1</v>
      </c>
      <c r="S2004">
        <v>26.6</v>
      </c>
      <c r="T2004">
        <v>88.4</v>
      </c>
      <c r="U2004">
        <v>5.6</v>
      </c>
      <c r="V2004">
        <v>8.8000000000000007</v>
      </c>
      <c r="W2004">
        <v>71.5</v>
      </c>
      <c r="X2004">
        <v>12.5</v>
      </c>
      <c r="Y2004">
        <v>7453</v>
      </c>
      <c r="Z2004">
        <v>23</v>
      </c>
      <c r="AA2004">
        <v>52299</v>
      </c>
      <c r="AB2004">
        <v>64.900000000000006</v>
      </c>
      <c r="AC2004">
        <v>8.8000000000000007</v>
      </c>
      <c r="AD2004">
        <v>66800</v>
      </c>
      <c r="AE2004">
        <v>45154</v>
      </c>
      <c r="AF2004">
        <v>2.9</v>
      </c>
      <c r="AG2004">
        <v>15343</v>
      </c>
      <c r="AH2004">
        <v>29806</v>
      </c>
      <c r="AI2004">
        <v>31.7</v>
      </c>
      <c r="AJ2004">
        <v>1800</v>
      </c>
      <c r="AK2004">
        <v>30207</v>
      </c>
      <c r="AL2004">
        <v>-4.4000000000000004</v>
      </c>
      <c r="AM2004">
        <v>7398</v>
      </c>
      <c r="AN2004">
        <v>8420</v>
      </c>
      <c r="AO2004">
        <v>14.7</v>
      </c>
      <c r="AP2004">
        <v>26.2</v>
      </c>
      <c r="AQ2004">
        <v>2</v>
      </c>
      <c r="AR2004">
        <v>0</v>
      </c>
      <c r="AS2004">
        <v>0</v>
      </c>
      <c r="AT2004">
        <v>31.7</v>
      </c>
      <c r="AU2004">
        <v>2792640</v>
      </c>
      <c r="AV2004">
        <v>627050</v>
      </c>
      <c r="AW2004">
        <v>1337907</v>
      </c>
      <c r="AX2004">
        <v>10470</v>
      </c>
      <c r="AY2004">
        <v>128842</v>
      </c>
      <c r="AZ2004">
        <v>140</v>
      </c>
      <c r="BA2004">
        <v>949.22</v>
      </c>
      <c r="BB2004">
        <v>141.30000000000001</v>
      </c>
    </row>
    <row r="2005" spans="1:54" x14ac:dyDescent="0.3">
      <c r="A2005">
        <v>37157</v>
      </c>
      <c r="B2005" t="s">
        <v>400</v>
      </c>
      <c r="C2005" t="s">
        <v>403</v>
      </c>
      <c r="D2005">
        <v>91696</v>
      </c>
      <c r="E2005">
        <v>93640</v>
      </c>
      <c r="F2005">
        <v>-2.1</v>
      </c>
      <c r="G2005">
        <v>93643</v>
      </c>
      <c r="H2005">
        <v>5.0999999999999996</v>
      </c>
      <c r="I2005">
        <v>21</v>
      </c>
      <c r="J2005">
        <v>18.399999999999999</v>
      </c>
      <c r="K2005">
        <v>51.7</v>
      </c>
      <c r="L2005">
        <v>78.099999999999994</v>
      </c>
      <c r="M2005">
        <v>19</v>
      </c>
      <c r="N2005">
        <v>0.5</v>
      </c>
      <c r="O2005">
        <v>0.6</v>
      </c>
      <c r="P2005">
        <v>0.1</v>
      </c>
      <c r="Q2005">
        <v>1.7</v>
      </c>
      <c r="R2005">
        <v>5.9</v>
      </c>
      <c r="S2005">
        <v>72.900000000000006</v>
      </c>
      <c r="T2005">
        <v>87.9</v>
      </c>
      <c r="U2005">
        <v>3.7</v>
      </c>
      <c r="V2005">
        <v>5.7</v>
      </c>
      <c r="W2005">
        <v>79</v>
      </c>
      <c r="X2005">
        <v>12.9</v>
      </c>
      <c r="Y2005">
        <v>6818</v>
      </c>
      <c r="Z2005">
        <v>26.4</v>
      </c>
      <c r="AA2005">
        <v>43590</v>
      </c>
      <c r="AB2005">
        <v>70.599999999999994</v>
      </c>
      <c r="AC2005">
        <v>9.4</v>
      </c>
      <c r="AD2005">
        <v>102900</v>
      </c>
      <c r="AE2005">
        <v>37693</v>
      </c>
      <c r="AF2005">
        <v>2.4300000000000002</v>
      </c>
      <c r="AG2005">
        <v>21102</v>
      </c>
      <c r="AH2005">
        <v>38567</v>
      </c>
      <c r="AI2005">
        <v>17.899999999999999</v>
      </c>
      <c r="AJ2005">
        <v>1667</v>
      </c>
      <c r="AK2005">
        <v>22553</v>
      </c>
      <c r="AL2005">
        <v>0.8</v>
      </c>
      <c r="AM2005">
        <v>4875</v>
      </c>
      <c r="AN2005">
        <v>6116</v>
      </c>
      <c r="AO2005">
        <v>9.1999999999999993</v>
      </c>
      <c r="AP2005">
        <v>0</v>
      </c>
      <c r="AQ2005">
        <v>0</v>
      </c>
      <c r="AR2005">
        <v>0</v>
      </c>
      <c r="AS2005">
        <v>1.2</v>
      </c>
      <c r="AT2005">
        <v>24.6</v>
      </c>
      <c r="AU2005">
        <v>3118411</v>
      </c>
      <c r="AV2005">
        <v>611498</v>
      </c>
      <c r="AW2005">
        <v>839555</v>
      </c>
      <c r="AX2005">
        <v>9121</v>
      </c>
      <c r="AY2005">
        <v>84590</v>
      </c>
      <c r="AZ2005">
        <v>109</v>
      </c>
      <c r="BA2005">
        <v>565.54999999999995</v>
      </c>
      <c r="BB2005">
        <v>165.6</v>
      </c>
    </row>
    <row r="2006" spans="1:54" x14ac:dyDescent="0.3">
      <c r="A2006">
        <v>37159</v>
      </c>
      <c r="B2006" t="s">
        <v>418</v>
      </c>
      <c r="C2006" t="s">
        <v>403</v>
      </c>
      <c r="D2006">
        <v>138630</v>
      </c>
      <c r="E2006">
        <v>138442</v>
      </c>
      <c r="F2006">
        <v>0.1</v>
      </c>
      <c r="G2006">
        <v>138428</v>
      </c>
      <c r="H2006">
        <v>5.6</v>
      </c>
      <c r="I2006">
        <v>22.8</v>
      </c>
      <c r="J2006">
        <v>16.3</v>
      </c>
      <c r="K2006">
        <v>50.7</v>
      </c>
      <c r="L2006">
        <v>80.099999999999994</v>
      </c>
      <c r="M2006">
        <v>16.600000000000001</v>
      </c>
      <c r="N2006">
        <v>0.6</v>
      </c>
      <c r="O2006">
        <v>1.1000000000000001</v>
      </c>
      <c r="P2006">
        <v>0.1</v>
      </c>
      <c r="Q2006">
        <v>1.5</v>
      </c>
      <c r="R2006">
        <v>8.1999999999999993</v>
      </c>
      <c r="S2006">
        <v>72.900000000000006</v>
      </c>
      <c r="T2006">
        <v>87.3</v>
      </c>
      <c r="U2006">
        <v>5.3</v>
      </c>
      <c r="V2006">
        <v>8.8000000000000007</v>
      </c>
      <c r="W2006">
        <v>81</v>
      </c>
      <c r="X2006">
        <v>17</v>
      </c>
      <c r="Y2006">
        <v>10374</v>
      </c>
      <c r="Z2006">
        <v>23.4</v>
      </c>
      <c r="AA2006">
        <v>60136</v>
      </c>
      <c r="AB2006">
        <v>68.8</v>
      </c>
      <c r="AC2006">
        <v>11.4</v>
      </c>
      <c r="AD2006">
        <v>130200</v>
      </c>
      <c r="AE2006">
        <v>52300</v>
      </c>
      <c r="AF2006">
        <v>2.5499999999999998</v>
      </c>
      <c r="AG2006">
        <v>20912</v>
      </c>
      <c r="AH2006">
        <v>41495</v>
      </c>
      <c r="AI2006">
        <v>18.8</v>
      </c>
      <c r="AJ2006">
        <v>2553</v>
      </c>
      <c r="AK2006">
        <v>41848</v>
      </c>
      <c r="AL2006">
        <v>5</v>
      </c>
      <c r="AM2006">
        <v>8794</v>
      </c>
      <c r="AN2006">
        <v>10867</v>
      </c>
      <c r="AO2006">
        <v>6.4</v>
      </c>
      <c r="AP2006">
        <v>0</v>
      </c>
      <c r="AQ2006">
        <v>1.9</v>
      </c>
      <c r="AR2006">
        <v>0</v>
      </c>
      <c r="AS2006">
        <v>3.1</v>
      </c>
      <c r="AT2006">
        <v>29.7</v>
      </c>
      <c r="AU2006">
        <v>3724283</v>
      </c>
      <c r="AV2006">
        <v>628616</v>
      </c>
      <c r="AW2006">
        <v>1163827</v>
      </c>
      <c r="AX2006">
        <v>8474</v>
      </c>
      <c r="AY2006">
        <v>132143</v>
      </c>
      <c r="AZ2006">
        <v>288</v>
      </c>
      <c r="BA2006">
        <v>511.37</v>
      </c>
      <c r="BB2006">
        <v>270.7</v>
      </c>
    </row>
    <row r="2007" spans="1:54" x14ac:dyDescent="0.3">
      <c r="A2007">
        <v>37161</v>
      </c>
      <c r="B2007" t="s">
        <v>417</v>
      </c>
      <c r="C2007" t="s">
        <v>403</v>
      </c>
      <c r="D2007">
        <v>66600</v>
      </c>
      <c r="E2007">
        <v>67809</v>
      </c>
      <c r="F2007">
        <v>-1.8</v>
      </c>
      <c r="G2007">
        <v>67810</v>
      </c>
      <c r="H2007">
        <v>5.3</v>
      </c>
      <c r="I2007">
        <v>21.4</v>
      </c>
      <c r="J2007">
        <v>19.5</v>
      </c>
      <c r="K2007">
        <v>51.6</v>
      </c>
      <c r="L2007">
        <v>87.3</v>
      </c>
      <c r="M2007">
        <v>9.9</v>
      </c>
      <c r="N2007">
        <v>0.4</v>
      </c>
      <c r="O2007">
        <v>0.6</v>
      </c>
      <c r="P2007">
        <v>0.1</v>
      </c>
      <c r="Q2007">
        <v>1.8</v>
      </c>
      <c r="R2007">
        <v>4.0999999999999996</v>
      </c>
      <c r="S2007">
        <v>83.8</v>
      </c>
      <c r="T2007">
        <v>88.9</v>
      </c>
      <c r="U2007">
        <v>2.8</v>
      </c>
      <c r="V2007">
        <v>4.0999999999999996</v>
      </c>
      <c r="W2007">
        <v>81.599999999999994</v>
      </c>
      <c r="X2007">
        <v>17</v>
      </c>
      <c r="Y2007">
        <v>5593</v>
      </c>
      <c r="Z2007">
        <v>23.1</v>
      </c>
      <c r="AA2007">
        <v>33884</v>
      </c>
      <c r="AB2007">
        <v>71.400000000000006</v>
      </c>
      <c r="AC2007">
        <v>6.9</v>
      </c>
      <c r="AD2007">
        <v>108600</v>
      </c>
      <c r="AE2007">
        <v>27214</v>
      </c>
      <c r="AF2007">
        <v>2.4300000000000002</v>
      </c>
      <c r="AG2007">
        <v>19551</v>
      </c>
      <c r="AH2007">
        <v>36334</v>
      </c>
      <c r="AI2007">
        <v>21.5</v>
      </c>
      <c r="AJ2007">
        <v>1254</v>
      </c>
      <c r="AK2007">
        <v>14864</v>
      </c>
      <c r="AL2007">
        <v>-6.4</v>
      </c>
      <c r="AM2007">
        <v>4037</v>
      </c>
      <c r="AN2007">
        <v>5264</v>
      </c>
      <c r="AO2007">
        <v>4.4000000000000004</v>
      </c>
      <c r="AP2007">
        <v>0</v>
      </c>
      <c r="AQ2007">
        <v>0</v>
      </c>
      <c r="AR2007">
        <v>0</v>
      </c>
      <c r="AS2007">
        <v>0</v>
      </c>
      <c r="AT2007">
        <v>21.2</v>
      </c>
      <c r="AU2007">
        <v>901929</v>
      </c>
      <c r="AV2007">
        <v>0</v>
      </c>
      <c r="AW2007">
        <v>640132</v>
      </c>
      <c r="AX2007">
        <v>10144</v>
      </c>
      <c r="AY2007">
        <v>60170</v>
      </c>
      <c r="AZ2007">
        <v>139</v>
      </c>
      <c r="BA2007">
        <v>564.15</v>
      </c>
      <c r="BB2007">
        <v>120.2</v>
      </c>
    </row>
    <row r="2008" spans="1:54" x14ac:dyDescent="0.3">
      <c r="A2008">
        <v>37163</v>
      </c>
      <c r="B2008" t="s">
        <v>416</v>
      </c>
      <c r="C2008" t="s">
        <v>403</v>
      </c>
      <c r="D2008">
        <v>64050</v>
      </c>
      <c r="E2008">
        <v>63431</v>
      </c>
      <c r="F2008">
        <v>1</v>
      </c>
      <c r="G2008">
        <v>63431</v>
      </c>
      <c r="H2008">
        <v>6.5</v>
      </c>
      <c r="I2008">
        <v>24.7</v>
      </c>
      <c r="J2008">
        <v>16</v>
      </c>
      <c r="K2008">
        <v>50.8</v>
      </c>
      <c r="L2008">
        <v>67.400000000000006</v>
      </c>
      <c r="M2008">
        <v>27</v>
      </c>
      <c r="N2008">
        <v>3.1</v>
      </c>
      <c r="O2008">
        <v>0.6</v>
      </c>
      <c r="P2008">
        <v>0.3</v>
      </c>
      <c r="Q2008">
        <v>1.8</v>
      </c>
      <c r="R2008">
        <v>18.399999999999999</v>
      </c>
      <c r="S2008">
        <v>52.2</v>
      </c>
      <c r="T2008">
        <v>87.2</v>
      </c>
      <c r="U2008">
        <v>9.1999999999999993</v>
      </c>
      <c r="V2008">
        <v>15.7</v>
      </c>
      <c r="W2008">
        <v>75</v>
      </c>
      <c r="X2008">
        <v>12.6</v>
      </c>
      <c r="Y2008">
        <v>4359</v>
      </c>
      <c r="Z2008">
        <v>25.1</v>
      </c>
      <c r="AA2008">
        <v>27097</v>
      </c>
      <c r="AB2008">
        <v>69.2</v>
      </c>
      <c r="AC2008">
        <v>5.0999999999999996</v>
      </c>
      <c r="AD2008">
        <v>89200</v>
      </c>
      <c r="AE2008">
        <v>23336</v>
      </c>
      <c r="AF2008">
        <v>2.69</v>
      </c>
      <c r="AG2008">
        <v>19479</v>
      </c>
      <c r="AH2008">
        <v>36496</v>
      </c>
      <c r="AI2008">
        <v>22.8</v>
      </c>
      <c r="AJ2008">
        <v>996</v>
      </c>
      <c r="AK2008">
        <v>13803</v>
      </c>
      <c r="AL2008">
        <v>1</v>
      </c>
      <c r="AM2008">
        <v>3251</v>
      </c>
      <c r="AN2008">
        <v>4353</v>
      </c>
      <c r="AO2008">
        <v>17.100000000000001</v>
      </c>
      <c r="AP2008">
        <v>0</v>
      </c>
      <c r="AQ2008">
        <v>0</v>
      </c>
      <c r="AR2008">
        <v>0</v>
      </c>
      <c r="AS2008">
        <v>0</v>
      </c>
      <c r="AT2008">
        <v>28.5</v>
      </c>
      <c r="AU2008">
        <v>917639</v>
      </c>
      <c r="AV2008">
        <v>381971</v>
      </c>
      <c r="AW2008">
        <v>575816</v>
      </c>
      <c r="AX2008">
        <v>9126</v>
      </c>
      <c r="AY2008">
        <v>38575</v>
      </c>
      <c r="AZ2008">
        <v>65</v>
      </c>
      <c r="BA2008">
        <v>944.74</v>
      </c>
      <c r="BB2008">
        <v>67.099999999999994</v>
      </c>
    </row>
    <row r="2009" spans="1:54" x14ac:dyDescent="0.3">
      <c r="A2009">
        <v>37165</v>
      </c>
      <c r="B2009" t="s">
        <v>415</v>
      </c>
      <c r="C2009" t="s">
        <v>403</v>
      </c>
      <c r="D2009">
        <v>35576</v>
      </c>
      <c r="E2009">
        <v>36157</v>
      </c>
      <c r="F2009">
        <v>-1.6</v>
      </c>
      <c r="G2009">
        <v>36157</v>
      </c>
      <c r="H2009">
        <v>6.5</v>
      </c>
      <c r="I2009">
        <v>23.5</v>
      </c>
      <c r="J2009">
        <v>16.100000000000001</v>
      </c>
      <c r="K2009">
        <v>50.8</v>
      </c>
      <c r="L2009">
        <v>46.4</v>
      </c>
      <c r="M2009">
        <v>39.200000000000003</v>
      </c>
      <c r="N2009">
        <v>11.4</v>
      </c>
      <c r="O2009">
        <v>0.8</v>
      </c>
      <c r="P2009">
        <v>0</v>
      </c>
      <c r="Q2009">
        <v>2.2000000000000002</v>
      </c>
      <c r="R2009">
        <v>2.9</v>
      </c>
      <c r="S2009">
        <v>44.6</v>
      </c>
      <c r="T2009">
        <v>87.7</v>
      </c>
      <c r="U2009">
        <v>2</v>
      </c>
      <c r="V2009">
        <v>3.2</v>
      </c>
      <c r="W2009">
        <v>77.599999999999994</v>
      </c>
      <c r="X2009">
        <v>14.3</v>
      </c>
      <c r="Y2009">
        <v>2648</v>
      </c>
      <c r="Z2009">
        <v>21.5</v>
      </c>
      <c r="AA2009">
        <v>15146</v>
      </c>
      <c r="AB2009">
        <v>63.6</v>
      </c>
      <c r="AC2009">
        <v>12.6</v>
      </c>
      <c r="AD2009">
        <v>77100</v>
      </c>
      <c r="AE2009">
        <v>13047</v>
      </c>
      <c r="AF2009">
        <v>2.63</v>
      </c>
      <c r="AG2009">
        <v>15679</v>
      </c>
      <c r="AH2009">
        <v>29592</v>
      </c>
      <c r="AI2009">
        <v>32.299999999999997</v>
      </c>
      <c r="AJ2009">
        <v>618</v>
      </c>
      <c r="AK2009">
        <v>9589</v>
      </c>
      <c r="AL2009">
        <v>-0.7</v>
      </c>
      <c r="AM2009">
        <v>1742</v>
      </c>
      <c r="AN2009">
        <v>2509</v>
      </c>
      <c r="AO2009">
        <v>0</v>
      </c>
      <c r="AP2009">
        <v>10.6</v>
      </c>
      <c r="AQ2009">
        <v>0</v>
      </c>
      <c r="AR2009">
        <v>0</v>
      </c>
      <c r="AS2009">
        <v>0</v>
      </c>
      <c r="AT2009">
        <v>24.5</v>
      </c>
      <c r="AU2009">
        <v>1061208</v>
      </c>
      <c r="AV2009">
        <v>0</v>
      </c>
      <c r="AW2009">
        <v>361658</v>
      </c>
      <c r="AX2009">
        <v>9928</v>
      </c>
      <c r="AY2009">
        <v>32743</v>
      </c>
      <c r="AZ2009">
        <v>32</v>
      </c>
      <c r="BA2009">
        <v>318.85000000000002</v>
      </c>
      <c r="BB2009">
        <v>113.4</v>
      </c>
    </row>
    <row r="2010" spans="1:54" x14ac:dyDescent="0.3">
      <c r="A2010">
        <v>37167</v>
      </c>
      <c r="B2010" t="s">
        <v>414</v>
      </c>
      <c r="C2010" t="s">
        <v>403</v>
      </c>
      <c r="D2010">
        <v>60600</v>
      </c>
      <c r="E2010">
        <v>60585</v>
      </c>
      <c r="F2010">
        <v>0</v>
      </c>
      <c r="G2010">
        <v>60585</v>
      </c>
      <c r="H2010">
        <v>5.5</v>
      </c>
      <c r="I2010">
        <v>21.7</v>
      </c>
      <c r="J2010">
        <v>17.600000000000001</v>
      </c>
      <c r="K2010">
        <v>50.2</v>
      </c>
      <c r="L2010">
        <v>84.7</v>
      </c>
      <c r="M2010">
        <v>11.3</v>
      </c>
      <c r="N2010">
        <v>0.4</v>
      </c>
      <c r="O2010">
        <v>2</v>
      </c>
      <c r="P2010">
        <v>0.3</v>
      </c>
      <c r="Q2010">
        <v>1.3</v>
      </c>
      <c r="R2010">
        <v>3.9</v>
      </c>
      <c r="S2010">
        <v>81.5</v>
      </c>
      <c r="T2010">
        <v>86.5</v>
      </c>
      <c r="U2010">
        <v>2.9</v>
      </c>
      <c r="V2010">
        <v>5.9</v>
      </c>
      <c r="W2010">
        <v>80.599999999999994</v>
      </c>
      <c r="X2010">
        <v>16</v>
      </c>
      <c r="Y2010">
        <v>4315</v>
      </c>
      <c r="Z2010">
        <v>25.7</v>
      </c>
      <c r="AA2010">
        <v>27247</v>
      </c>
      <c r="AB2010">
        <v>73.2</v>
      </c>
      <c r="AC2010">
        <v>7.5</v>
      </c>
      <c r="AD2010">
        <v>125100</v>
      </c>
      <c r="AE2010">
        <v>23108</v>
      </c>
      <c r="AF2010">
        <v>2.52</v>
      </c>
      <c r="AG2010">
        <v>20504</v>
      </c>
      <c r="AH2010">
        <v>42518</v>
      </c>
      <c r="AI2010">
        <v>16.100000000000001</v>
      </c>
      <c r="AJ2010">
        <v>1299</v>
      </c>
      <c r="AK2010">
        <v>15830</v>
      </c>
      <c r="AL2010">
        <v>3</v>
      </c>
      <c r="AM2010">
        <v>3811</v>
      </c>
      <c r="AN2010">
        <v>4490</v>
      </c>
      <c r="AO2010">
        <v>0</v>
      </c>
      <c r="AP2010">
        <v>0</v>
      </c>
      <c r="AQ2010">
        <v>0</v>
      </c>
      <c r="AR2010">
        <v>0</v>
      </c>
      <c r="AS2010">
        <v>0</v>
      </c>
      <c r="AT2010">
        <v>26.6</v>
      </c>
      <c r="AU2010">
        <v>925848</v>
      </c>
      <c r="AV2010">
        <v>0</v>
      </c>
      <c r="AW2010">
        <v>609966</v>
      </c>
      <c r="AX2010">
        <v>10306</v>
      </c>
      <c r="AY2010">
        <v>55742</v>
      </c>
      <c r="AZ2010">
        <v>92</v>
      </c>
      <c r="BA2010">
        <v>395.09</v>
      </c>
      <c r="BB2010">
        <v>153.30000000000001</v>
      </c>
    </row>
    <row r="2011" spans="1:54" x14ac:dyDescent="0.3">
      <c r="A2011">
        <v>37169</v>
      </c>
      <c r="B2011" t="s">
        <v>413</v>
      </c>
      <c r="C2011" t="s">
        <v>403</v>
      </c>
      <c r="D2011">
        <v>46419</v>
      </c>
      <c r="E2011">
        <v>47401</v>
      </c>
      <c r="F2011">
        <v>-2.1</v>
      </c>
      <c r="G2011">
        <v>47401</v>
      </c>
      <c r="H2011">
        <v>4.5</v>
      </c>
      <c r="I2011">
        <v>20</v>
      </c>
      <c r="J2011">
        <v>19.100000000000001</v>
      </c>
      <c r="K2011">
        <v>50.9</v>
      </c>
      <c r="L2011">
        <v>93.9</v>
      </c>
      <c r="M2011">
        <v>4.2</v>
      </c>
      <c r="N2011">
        <v>0.5</v>
      </c>
      <c r="O2011">
        <v>0.4</v>
      </c>
      <c r="P2011">
        <v>0</v>
      </c>
      <c r="Q2011">
        <v>1</v>
      </c>
      <c r="R2011">
        <v>2.9</v>
      </c>
      <c r="S2011">
        <v>91.4</v>
      </c>
      <c r="T2011">
        <v>91.4</v>
      </c>
      <c r="U2011">
        <v>1.5</v>
      </c>
      <c r="V2011">
        <v>3.2</v>
      </c>
      <c r="W2011">
        <v>81.099999999999994</v>
      </c>
      <c r="X2011">
        <v>13.4</v>
      </c>
      <c r="Y2011">
        <v>3175</v>
      </c>
      <c r="Z2011">
        <v>28</v>
      </c>
      <c r="AA2011">
        <v>21794</v>
      </c>
      <c r="AB2011">
        <v>80.400000000000006</v>
      </c>
      <c r="AC2011">
        <v>4.5999999999999996</v>
      </c>
      <c r="AD2011">
        <v>118100</v>
      </c>
      <c r="AE2011">
        <v>18969</v>
      </c>
      <c r="AF2011">
        <v>2.4500000000000002</v>
      </c>
      <c r="AG2011">
        <v>21311</v>
      </c>
      <c r="AH2011">
        <v>42703</v>
      </c>
      <c r="AI2011">
        <v>15.8</v>
      </c>
      <c r="AJ2011">
        <v>607</v>
      </c>
      <c r="AK2011">
        <v>5298</v>
      </c>
      <c r="AL2011">
        <v>-2.9</v>
      </c>
      <c r="AM2011">
        <v>2902</v>
      </c>
      <c r="AN2011">
        <v>3320</v>
      </c>
      <c r="AO2011">
        <v>0</v>
      </c>
      <c r="AP2011">
        <v>0</v>
      </c>
      <c r="AQ2011">
        <v>0</v>
      </c>
      <c r="AR2011">
        <v>0</v>
      </c>
      <c r="AS2011">
        <v>0</v>
      </c>
      <c r="AT2011">
        <v>19.899999999999999</v>
      </c>
      <c r="AU2011">
        <v>0</v>
      </c>
      <c r="AV2011">
        <v>11736</v>
      </c>
      <c r="AW2011">
        <v>226515</v>
      </c>
      <c r="AX2011">
        <v>4921</v>
      </c>
      <c r="AY2011">
        <v>28721</v>
      </c>
      <c r="AZ2011">
        <v>135</v>
      </c>
      <c r="BA2011">
        <v>448.86</v>
      </c>
      <c r="BB2011">
        <v>105.6</v>
      </c>
    </row>
    <row r="2012" spans="1:54" x14ac:dyDescent="0.3">
      <c r="A2012">
        <v>37171</v>
      </c>
      <c r="B2012" t="s">
        <v>412</v>
      </c>
      <c r="C2012" t="s">
        <v>403</v>
      </c>
      <c r="D2012">
        <v>72968</v>
      </c>
      <c r="E2012">
        <v>73673</v>
      </c>
      <c r="F2012">
        <v>-1</v>
      </c>
      <c r="G2012">
        <v>73673</v>
      </c>
      <c r="H2012">
        <v>5.3</v>
      </c>
      <c r="I2012">
        <v>22.2</v>
      </c>
      <c r="J2012">
        <v>18.899999999999999</v>
      </c>
      <c r="K2012">
        <v>51.1</v>
      </c>
      <c r="L2012">
        <v>93.4</v>
      </c>
      <c r="M2012">
        <v>4.0999999999999996</v>
      </c>
      <c r="N2012">
        <v>0.6</v>
      </c>
      <c r="O2012">
        <v>0.7</v>
      </c>
      <c r="P2012">
        <v>0.1</v>
      </c>
      <c r="Q2012">
        <v>1.1000000000000001</v>
      </c>
      <c r="R2012">
        <v>10.1</v>
      </c>
      <c r="S2012">
        <v>84.3</v>
      </c>
      <c r="T2012">
        <v>91.1</v>
      </c>
      <c r="U2012">
        <v>5.7</v>
      </c>
      <c r="V2012">
        <v>9.5</v>
      </c>
      <c r="W2012">
        <v>75.3</v>
      </c>
      <c r="X2012">
        <v>15</v>
      </c>
      <c r="Y2012">
        <v>4760</v>
      </c>
      <c r="Z2012">
        <v>25.3</v>
      </c>
      <c r="AA2012">
        <v>33556</v>
      </c>
      <c r="AB2012">
        <v>72.8</v>
      </c>
      <c r="AC2012">
        <v>6.9</v>
      </c>
      <c r="AD2012">
        <v>109900</v>
      </c>
      <c r="AE2012">
        <v>29967</v>
      </c>
      <c r="AF2012">
        <v>2.42</v>
      </c>
      <c r="AG2012">
        <v>20219</v>
      </c>
      <c r="AH2012">
        <v>35641</v>
      </c>
      <c r="AI2012">
        <v>19.899999999999999</v>
      </c>
      <c r="AJ2012">
        <v>1682</v>
      </c>
      <c r="AK2012">
        <v>26776</v>
      </c>
      <c r="AL2012">
        <v>3.2</v>
      </c>
      <c r="AM2012">
        <v>4977</v>
      </c>
      <c r="AN2012">
        <v>6398</v>
      </c>
      <c r="AO2012">
        <v>0</v>
      </c>
      <c r="AP2012">
        <v>0</v>
      </c>
      <c r="AQ2012">
        <v>0</v>
      </c>
      <c r="AR2012">
        <v>0</v>
      </c>
      <c r="AS2012">
        <v>3</v>
      </c>
      <c r="AT2012">
        <v>24.3</v>
      </c>
      <c r="AU2012">
        <v>1038042</v>
      </c>
      <c r="AV2012">
        <v>0</v>
      </c>
      <c r="AW2012">
        <v>1054073</v>
      </c>
      <c r="AX2012">
        <v>14614</v>
      </c>
      <c r="AY2012">
        <v>84911</v>
      </c>
      <c r="AZ2012">
        <v>73</v>
      </c>
      <c r="BA2012">
        <v>532.16999999999996</v>
      </c>
      <c r="BB2012">
        <v>138.4</v>
      </c>
    </row>
    <row r="2013" spans="1:54" x14ac:dyDescent="0.3">
      <c r="A2013">
        <v>37173</v>
      </c>
      <c r="B2013" t="s">
        <v>411</v>
      </c>
      <c r="C2013" t="s">
        <v>403</v>
      </c>
      <c r="D2013">
        <v>14274</v>
      </c>
      <c r="E2013">
        <v>13981</v>
      </c>
      <c r="F2013">
        <v>2.1</v>
      </c>
      <c r="G2013">
        <v>13981</v>
      </c>
      <c r="H2013">
        <v>6.3</v>
      </c>
      <c r="I2013">
        <v>22.7</v>
      </c>
      <c r="J2013">
        <v>18.5</v>
      </c>
      <c r="K2013">
        <v>51.7</v>
      </c>
      <c r="L2013">
        <v>65.7</v>
      </c>
      <c r="M2013">
        <v>1.3</v>
      </c>
      <c r="N2013">
        <v>27.9</v>
      </c>
      <c r="O2013">
        <v>0.6</v>
      </c>
      <c r="P2013">
        <v>0</v>
      </c>
      <c r="Q2013">
        <v>4.5</v>
      </c>
      <c r="R2013">
        <v>4.7</v>
      </c>
      <c r="S2013">
        <v>63.6</v>
      </c>
      <c r="T2013">
        <v>90.9</v>
      </c>
      <c r="U2013">
        <v>2</v>
      </c>
      <c r="V2013">
        <v>2.2999999999999998</v>
      </c>
      <c r="W2013">
        <v>82.1</v>
      </c>
      <c r="X2013">
        <v>16.3</v>
      </c>
      <c r="Y2013">
        <v>1096</v>
      </c>
      <c r="Z2013">
        <v>19.2</v>
      </c>
      <c r="AA2013">
        <v>8793</v>
      </c>
      <c r="AB2013">
        <v>74.900000000000006</v>
      </c>
      <c r="AC2013">
        <v>7.4</v>
      </c>
      <c r="AD2013">
        <v>132500</v>
      </c>
      <c r="AE2013">
        <v>5368</v>
      </c>
      <c r="AF2013">
        <v>2.56</v>
      </c>
      <c r="AG2013">
        <v>19626</v>
      </c>
      <c r="AH2013">
        <v>36094</v>
      </c>
      <c r="AI2013">
        <v>27.2</v>
      </c>
      <c r="AJ2013">
        <v>362</v>
      </c>
      <c r="AK2013">
        <v>3186</v>
      </c>
      <c r="AL2013">
        <v>-3.6</v>
      </c>
      <c r="AM2013">
        <v>1261</v>
      </c>
      <c r="AN2013">
        <v>1648</v>
      </c>
      <c r="AO2013">
        <v>0</v>
      </c>
      <c r="AP2013">
        <v>17.899999999999999</v>
      </c>
      <c r="AQ2013">
        <v>0</v>
      </c>
      <c r="AR2013">
        <v>0</v>
      </c>
      <c r="AS2013">
        <v>0</v>
      </c>
      <c r="AT2013">
        <v>34</v>
      </c>
      <c r="AU2013">
        <v>0</v>
      </c>
      <c r="AV2013">
        <v>2303</v>
      </c>
      <c r="AW2013">
        <v>112322</v>
      </c>
      <c r="AX2013">
        <v>8417</v>
      </c>
      <c r="AY2013">
        <v>561555</v>
      </c>
      <c r="AZ2013">
        <v>50</v>
      </c>
      <c r="BA2013">
        <v>528</v>
      </c>
      <c r="BB2013">
        <v>26.5</v>
      </c>
    </row>
    <row r="2014" spans="1:54" x14ac:dyDescent="0.3">
      <c r="A2014">
        <v>37175</v>
      </c>
      <c r="B2014" t="s">
        <v>410</v>
      </c>
      <c r="C2014" t="s">
        <v>403</v>
      </c>
      <c r="D2014">
        <v>33045</v>
      </c>
      <c r="E2014">
        <v>33090</v>
      </c>
      <c r="F2014">
        <v>-0.1</v>
      </c>
      <c r="G2014">
        <v>33090</v>
      </c>
      <c r="H2014">
        <v>3.9</v>
      </c>
      <c r="I2014">
        <v>16.399999999999999</v>
      </c>
      <c r="J2014">
        <v>28.5</v>
      </c>
      <c r="K2014">
        <v>51.6</v>
      </c>
      <c r="L2014">
        <v>93.2</v>
      </c>
      <c r="M2014">
        <v>4.0999999999999996</v>
      </c>
      <c r="N2014">
        <v>0.4</v>
      </c>
      <c r="O2014">
        <v>0.5</v>
      </c>
      <c r="P2014">
        <v>0</v>
      </c>
      <c r="Q2014">
        <v>1.7</v>
      </c>
      <c r="R2014">
        <v>3.2</v>
      </c>
      <c r="S2014">
        <v>90.3</v>
      </c>
      <c r="T2014">
        <v>86.5</v>
      </c>
      <c r="U2014">
        <v>3.1</v>
      </c>
      <c r="V2014">
        <v>4.2</v>
      </c>
      <c r="W2014">
        <v>88.4</v>
      </c>
      <c r="X2014">
        <v>27.6</v>
      </c>
      <c r="Y2014">
        <v>3710</v>
      </c>
      <c r="Z2014">
        <v>23.7</v>
      </c>
      <c r="AA2014">
        <v>19355</v>
      </c>
      <c r="AB2014">
        <v>76.3</v>
      </c>
      <c r="AC2014">
        <v>6.8</v>
      </c>
      <c r="AD2014">
        <v>171600</v>
      </c>
      <c r="AE2014">
        <v>13981</v>
      </c>
      <c r="AF2014">
        <v>2.2599999999999998</v>
      </c>
      <c r="AG2014">
        <v>23757</v>
      </c>
      <c r="AH2014">
        <v>41781</v>
      </c>
      <c r="AI2014">
        <v>14.3</v>
      </c>
      <c r="AJ2014">
        <v>790</v>
      </c>
      <c r="AK2014">
        <v>7049</v>
      </c>
      <c r="AL2014">
        <v>2.9</v>
      </c>
      <c r="AM2014">
        <v>2892</v>
      </c>
      <c r="AN2014">
        <v>3681</v>
      </c>
      <c r="AO2014">
        <v>0</v>
      </c>
      <c r="AP2014">
        <v>0</v>
      </c>
      <c r="AQ2014">
        <v>0</v>
      </c>
      <c r="AR2014">
        <v>0</v>
      </c>
      <c r="AS2014">
        <v>0</v>
      </c>
      <c r="AT2014">
        <v>17.3</v>
      </c>
      <c r="AU2014">
        <v>71860</v>
      </c>
      <c r="AV2014">
        <v>0</v>
      </c>
      <c r="AW2014">
        <v>266182</v>
      </c>
      <c r="AX2014">
        <v>8885</v>
      </c>
      <c r="AY2014">
        <v>62757</v>
      </c>
      <c r="AZ2014">
        <v>65</v>
      </c>
      <c r="BA2014">
        <v>378.53</v>
      </c>
      <c r="BB2014">
        <v>87.4</v>
      </c>
    </row>
    <row r="2015" spans="1:54" x14ac:dyDescent="0.3">
      <c r="A2015">
        <v>37177</v>
      </c>
      <c r="B2015" t="s">
        <v>409</v>
      </c>
      <c r="C2015" t="s">
        <v>403</v>
      </c>
      <c r="D2015">
        <v>4115</v>
      </c>
      <c r="E2015">
        <v>4407</v>
      </c>
      <c r="F2015">
        <v>-6.6</v>
      </c>
      <c r="G2015">
        <v>4407</v>
      </c>
      <c r="H2015">
        <v>5.4</v>
      </c>
      <c r="I2015">
        <v>18</v>
      </c>
      <c r="J2015">
        <v>19.399999999999999</v>
      </c>
      <c r="K2015">
        <v>46.3</v>
      </c>
      <c r="L2015">
        <v>58.9</v>
      </c>
      <c r="M2015">
        <v>36.299999999999997</v>
      </c>
      <c r="N2015">
        <v>0.8</v>
      </c>
      <c r="O2015">
        <v>2.4</v>
      </c>
      <c r="P2015">
        <v>0</v>
      </c>
      <c r="Q2015">
        <v>1.7</v>
      </c>
      <c r="R2015">
        <v>6.7</v>
      </c>
      <c r="S2015">
        <v>53.3</v>
      </c>
      <c r="T2015">
        <v>81.7</v>
      </c>
      <c r="U2015">
        <v>7.5</v>
      </c>
      <c r="V2015">
        <v>12</v>
      </c>
      <c r="W2015">
        <v>71.5</v>
      </c>
      <c r="X2015">
        <v>8.4</v>
      </c>
      <c r="Y2015">
        <v>337</v>
      </c>
      <c r="Z2015">
        <v>25.6</v>
      </c>
      <c r="AA2015">
        <v>2058</v>
      </c>
      <c r="AB2015">
        <v>75.400000000000006</v>
      </c>
      <c r="AC2015">
        <v>4.3</v>
      </c>
      <c r="AD2015">
        <v>107100</v>
      </c>
      <c r="AE2015">
        <v>1480</v>
      </c>
      <c r="AF2015">
        <v>2.48</v>
      </c>
      <c r="AG2015">
        <v>16658</v>
      </c>
      <c r="AH2015">
        <v>34216</v>
      </c>
      <c r="AI2015">
        <v>20.8</v>
      </c>
      <c r="AJ2015">
        <v>78</v>
      </c>
      <c r="AK2015">
        <v>432</v>
      </c>
      <c r="AL2015">
        <v>-5.3</v>
      </c>
      <c r="AM2015">
        <v>264</v>
      </c>
      <c r="AN2015">
        <v>0</v>
      </c>
      <c r="AO2015">
        <v>0</v>
      </c>
      <c r="AP2015">
        <v>0</v>
      </c>
      <c r="AQ2015">
        <v>0</v>
      </c>
      <c r="AR2015">
        <v>0</v>
      </c>
      <c r="AS2015">
        <v>0</v>
      </c>
      <c r="AT2015">
        <v>0</v>
      </c>
      <c r="AU2015">
        <v>0</v>
      </c>
      <c r="AV2015">
        <v>0</v>
      </c>
      <c r="AW2015">
        <v>30744</v>
      </c>
      <c r="AX2015">
        <v>7392</v>
      </c>
      <c r="AY2015">
        <v>0</v>
      </c>
      <c r="AZ2015">
        <v>1</v>
      </c>
      <c r="BA2015">
        <v>389.04</v>
      </c>
      <c r="BB2015">
        <v>11.3</v>
      </c>
    </row>
    <row r="2016" spans="1:54" x14ac:dyDescent="0.3">
      <c r="A2016">
        <v>37179</v>
      </c>
      <c r="B2016" t="s">
        <v>78</v>
      </c>
      <c r="C2016" t="s">
        <v>403</v>
      </c>
      <c r="D2016">
        <v>218568</v>
      </c>
      <c r="E2016">
        <v>201307</v>
      </c>
      <c r="F2016">
        <v>8.6</v>
      </c>
      <c r="G2016">
        <v>201292</v>
      </c>
      <c r="H2016">
        <v>6</v>
      </c>
      <c r="I2016">
        <v>28.6</v>
      </c>
      <c r="J2016">
        <v>11.3</v>
      </c>
      <c r="K2016">
        <v>50.6</v>
      </c>
      <c r="L2016">
        <v>83.2</v>
      </c>
      <c r="M2016">
        <v>12.1</v>
      </c>
      <c r="N2016">
        <v>0.6</v>
      </c>
      <c r="O2016">
        <v>2.2000000000000002</v>
      </c>
      <c r="P2016">
        <v>0.1</v>
      </c>
      <c r="Q2016">
        <v>1.8</v>
      </c>
      <c r="R2016">
        <v>11</v>
      </c>
      <c r="S2016">
        <v>73.5</v>
      </c>
      <c r="T2016">
        <v>88.1</v>
      </c>
      <c r="U2016">
        <v>9.1</v>
      </c>
      <c r="V2016">
        <v>13</v>
      </c>
      <c r="W2016">
        <v>87.8</v>
      </c>
      <c r="X2016">
        <v>31.8</v>
      </c>
      <c r="Y2016">
        <v>12132</v>
      </c>
      <c r="Z2016">
        <v>29.2</v>
      </c>
      <c r="AA2016">
        <v>76520</v>
      </c>
      <c r="AB2016">
        <v>82.1</v>
      </c>
      <c r="AC2016">
        <v>5.3</v>
      </c>
      <c r="AD2016">
        <v>194300</v>
      </c>
      <c r="AE2016">
        <v>68211</v>
      </c>
      <c r="AF2016">
        <v>2.98</v>
      </c>
      <c r="AG2016">
        <v>28894</v>
      </c>
      <c r="AH2016">
        <v>65892</v>
      </c>
      <c r="AI2016">
        <v>9.4</v>
      </c>
      <c r="AJ2016">
        <v>4097</v>
      </c>
      <c r="AK2016">
        <v>47496</v>
      </c>
      <c r="AL2016">
        <v>3.3</v>
      </c>
      <c r="AM2016">
        <v>15681</v>
      </c>
      <c r="AN2016">
        <v>18189</v>
      </c>
      <c r="AO2016">
        <v>4.9000000000000004</v>
      </c>
      <c r="AP2016">
        <v>0.2</v>
      </c>
      <c r="AQ2016">
        <v>1.8</v>
      </c>
      <c r="AR2016">
        <v>0</v>
      </c>
      <c r="AS2016">
        <v>2.9</v>
      </c>
      <c r="AT2016">
        <v>24.4</v>
      </c>
      <c r="AU2016">
        <v>0</v>
      </c>
      <c r="AV2016">
        <v>1232790</v>
      </c>
      <c r="AW2016">
        <v>1699810</v>
      </c>
      <c r="AX2016">
        <v>9214</v>
      </c>
      <c r="AY2016">
        <v>0</v>
      </c>
      <c r="AZ2016">
        <v>1425</v>
      </c>
      <c r="BA2016">
        <v>631.52</v>
      </c>
      <c r="BB2016">
        <v>318.7</v>
      </c>
    </row>
    <row r="2017" spans="1:54" x14ac:dyDescent="0.3">
      <c r="A2017">
        <v>37181</v>
      </c>
      <c r="B2017" t="s">
        <v>408</v>
      </c>
      <c r="C2017" t="s">
        <v>403</v>
      </c>
      <c r="D2017">
        <v>44614</v>
      </c>
      <c r="E2017">
        <v>45419</v>
      </c>
      <c r="F2017">
        <v>-1.8</v>
      </c>
      <c r="G2017">
        <v>45422</v>
      </c>
      <c r="H2017">
        <v>6.7</v>
      </c>
      <c r="I2017">
        <v>24.1</v>
      </c>
      <c r="J2017">
        <v>16.399999999999999</v>
      </c>
      <c r="K2017">
        <v>53.2</v>
      </c>
      <c r="L2017">
        <v>46.4</v>
      </c>
      <c r="M2017">
        <v>50.9</v>
      </c>
      <c r="N2017">
        <v>0.7</v>
      </c>
      <c r="O2017">
        <v>0.5</v>
      </c>
      <c r="P2017">
        <v>0</v>
      </c>
      <c r="Q2017">
        <v>1.4</v>
      </c>
      <c r="R2017">
        <v>7.2</v>
      </c>
      <c r="S2017">
        <v>40.9</v>
      </c>
      <c r="T2017">
        <v>89.2</v>
      </c>
      <c r="U2017">
        <v>3.9</v>
      </c>
      <c r="V2017">
        <v>5.5</v>
      </c>
      <c r="W2017">
        <v>75.599999999999994</v>
      </c>
      <c r="X2017">
        <v>11.4</v>
      </c>
      <c r="Y2017">
        <v>3202</v>
      </c>
      <c r="Z2017">
        <v>23</v>
      </c>
      <c r="AA2017">
        <v>19959</v>
      </c>
      <c r="AB2017">
        <v>62.5</v>
      </c>
      <c r="AC2017">
        <v>10.5</v>
      </c>
      <c r="AD2017">
        <v>99600</v>
      </c>
      <c r="AE2017">
        <v>16640</v>
      </c>
      <c r="AF2017">
        <v>2.66</v>
      </c>
      <c r="AG2017">
        <v>17905</v>
      </c>
      <c r="AH2017">
        <v>34987</v>
      </c>
      <c r="AI2017">
        <v>28</v>
      </c>
      <c r="AJ2017">
        <v>844</v>
      </c>
      <c r="AK2017">
        <v>12682</v>
      </c>
      <c r="AL2017">
        <v>3.5</v>
      </c>
      <c r="AM2017">
        <v>2346</v>
      </c>
      <c r="AN2017">
        <v>3089</v>
      </c>
      <c r="AO2017">
        <v>25.9</v>
      </c>
      <c r="AP2017">
        <v>0</v>
      </c>
      <c r="AQ2017">
        <v>0</v>
      </c>
      <c r="AR2017">
        <v>0</v>
      </c>
      <c r="AS2017">
        <v>0</v>
      </c>
      <c r="AT2017">
        <v>28.5</v>
      </c>
      <c r="AU2017">
        <v>639233</v>
      </c>
      <c r="AV2017">
        <v>0</v>
      </c>
      <c r="AW2017">
        <v>582116</v>
      </c>
      <c r="AX2017">
        <v>13553</v>
      </c>
      <c r="AY2017">
        <v>53898</v>
      </c>
      <c r="AZ2017">
        <v>26</v>
      </c>
      <c r="BA2017">
        <v>253.52</v>
      </c>
      <c r="BB2017">
        <v>179.2</v>
      </c>
    </row>
    <row r="2018" spans="1:54" x14ac:dyDescent="0.3">
      <c r="A2018">
        <v>37183</v>
      </c>
      <c r="B2018" t="s">
        <v>407</v>
      </c>
      <c r="C2018" t="s">
        <v>403</v>
      </c>
      <c r="D2018">
        <v>998691</v>
      </c>
      <c r="E2018">
        <v>901018</v>
      </c>
      <c r="F2018">
        <v>10.8</v>
      </c>
      <c r="G2018">
        <v>900993</v>
      </c>
      <c r="H2018">
        <v>6.5</v>
      </c>
      <c r="I2018">
        <v>25</v>
      </c>
      <c r="J2018">
        <v>10</v>
      </c>
      <c r="K2018">
        <v>51.3</v>
      </c>
      <c r="L2018">
        <v>69</v>
      </c>
      <c r="M2018">
        <v>21.3</v>
      </c>
      <c r="N2018">
        <v>0.8</v>
      </c>
      <c r="O2018">
        <v>6.4</v>
      </c>
      <c r="P2018">
        <v>0.1</v>
      </c>
      <c r="Q2018">
        <v>2.2999999999999998</v>
      </c>
      <c r="R2018">
        <v>10</v>
      </c>
      <c r="S2018">
        <v>61</v>
      </c>
      <c r="T2018">
        <v>83.3</v>
      </c>
      <c r="U2018">
        <v>12.8</v>
      </c>
      <c r="V2018">
        <v>16.600000000000001</v>
      </c>
      <c r="W2018">
        <v>91.6</v>
      </c>
      <c r="X2018">
        <v>48</v>
      </c>
      <c r="Y2018">
        <v>54713</v>
      </c>
      <c r="Z2018">
        <v>23.7</v>
      </c>
      <c r="AA2018">
        <v>402020</v>
      </c>
      <c r="AB2018">
        <v>65.2</v>
      </c>
      <c r="AC2018">
        <v>26.6</v>
      </c>
      <c r="AD2018">
        <v>229000</v>
      </c>
      <c r="AE2018">
        <v>348627</v>
      </c>
      <c r="AF2018">
        <v>2.6</v>
      </c>
      <c r="AG2018">
        <v>33166</v>
      </c>
      <c r="AH2018">
        <v>66006</v>
      </c>
      <c r="AI2018">
        <v>11</v>
      </c>
      <c r="AJ2018">
        <v>26040</v>
      </c>
      <c r="AK2018">
        <v>409573</v>
      </c>
      <c r="AL2018">
        <v>3.7</v>
      </c>
      <c r="AM2018">
        <v>76044</v>
      </c>
      <c r="AN2018">
        <v>82932</v>
      </c>
      <c r="AO2018">
        <v>12</v>
      </c>
      <c r="AP2018">
        <v>0.4</v>
      </c>
      <c r="AQ2018">
        <v>4.8</v>
      </c>
      <c r="AR2018">
        <v>0</v>
      </c>
      <c r="AS2018">
        <v>3.8</v>
      </c>
      <c r="AT2018">
        <v>28.6</v>
      </c>
      <c r="AU2018">
        <v>14091675</v>
      </c>
      <c r="AV2018">
        <v>11334335</v>
      </c>
      <c r="AW2018">
        <v>12598141</v>
      </c>
      <c r="AX2018">
        <v>15147</v>
      </c>
      <c r="AY2018">
        <v>1726633</v>
      </c>
      <c r="AZ2018">
        <v>10125</v>
      </c>
      <c r="BA2018">
        <v>835.22</v>
      </c>
      <c r="BB2018">
        <v>1078.8</v>
      </c>
    </row>
    <row r="2019" spans="1:54" x14ac:dyDescent="0.3">
      <c r="A2019">
        <v>37185</v>
      </c>
      <c r="B2019" t="s">
        <v>251</v>
      </c>
      <c r="C2019" t="s">
        <v>403</v>
      </c>
      <c r="D2019">
        <v>20231</v>
      </c>
      <c r="E2019">
        <v>20975</v>
      </c>
      <c r="F2019">
        <v>-3.5</v>
      </c>
      <c r="G2019">
        <v>20972</v>
      </c>
      <c r="H2019">
        <v>4.7</v>
      </c>
      <c r="I2019">
        <v>18.899999999999999</v>
      </c>
      <c r="J2019">
        <v>21.5</v>
      </c>
      <c r="K2019">
        <v>49.5</v>
      </c>
      <c r="L2019">
        <v>41</v>
      </c>
      <c r="M2019">
        <v>51.5</v>
      </c>
      <c r="N2019">
        <v>5.5</v>
      </c>
      <c r="O2019">
        <v>0.4</v>
      </c>
      <c r="P2019">
        <v>0</v>
      </c>
      <c r="Q2019">
        <v>1.6</v>
      </c>
      <c r="R2019">
        <v>4</v>
      </c>
      <c r="S2019">
        <v>38.4</v>
      </c>
      <c r="T2019">
        <v>90.9</v>
      </c>
      <c r="U2019">
        <v>2.4</v>
      </c>
      <c r="V2019">
        <v>3.6</v>
      </c>
      <c r="W2019">
        <v>76.5</v>
      </c>
      <c r="X2019">
        <v>13.5</v>
      </c>
      <c r="Y2019">
        <v>1915</v>
      </c>
      <c r="Z2019">
        <v>29.4</v>
      </c>
      <c r="AA2019">
        <v>11731</v>
      </c>
      <c r="AB2019">
        <v>70.599999999999994</v>
      </c>
      <c r="AC2019">
        <v>3.8</v>
      </c>
      <c r="AD2019">
        <v>98300</v>
      </c>
      <c r="AE2019">
        <v>7731</v>
      </c>
      <c r="AF2019">
        <v>2.59</v>
      </c>
      <c r="AG2019">
        <v>19052</v>
      </c>
      <c r="AH2019">
        <v>34285</v>
      </c>
      <c r="AI2019">
        <v>26.2</v>
      </c>
      <c r="AJ2019">
        <v>262</v>
      </c>
      <c r="AK2019">
        <v>2198</v>
      </c>
      <c r="AL2019">
        <v>12.7</v>
      </c>
      <c r="AM2019">
        <v>970</v>
      </c>
      <c r="AN2019">
        <v>1270</v>
      </c>
      <c r="AO2019">
        <v>36.1</v>
      </c>
      <c r="AP2019">
        <v>0</v>
      </c>
      <c r="AQ2019">
        <v>0</v>
      </c>
      <c r="AR2019">
        <v>0</v>
      </c>
      <c r="AS2019">
        <v>0</v>
      </c>
      <c r="AT2019">
        <v>23.1</v>
      </c>
      <c r="AU2019">
        <v>0</v>
      </c>
      <c r="AV2019">
        <v>17714</v>
      </c>
      <c r="AW2019">
        <v>62865</v>
      </c>
      <c r="AX2019">
        <v>3222</v>
      </c>
      <c r="AY2019">
        <v>5653</v>
      </c>
      <c r="AZ2019">
        <v>30</v>
      </c>
      <c r="BA2019">
        <v>428.46</v>
      </c>
      <c r="BB2019">
        <v>48.9</v>
      </c>
    </row>
    <row r="2020" spans="1:54" x14ac:dyDescent="0.3">
      <c r="A2020">
        <v>37187</v>
      </c>
      <c r="B2020" t="s">
        <v>10</v>
      </c>
      <c r="C2020" t="s">
        <v>403</v>
      </c>
      <c r="D2020">
        <v>12570</v>
      </c>
      <c r="E2020">
        <v>13218</v>
      </c>
      <c r="F2020">
        <v>-4.9000000000000004</v>
      </c>
      <c r="G2020">
        <v>13228</v>
      </c>
      <c r="H2020">
        <v>5.6</v>
      </c>
      <c r="I2020">
        <v>21.3</v>
      </c>
      <c r="J2020">
        <v>21.1</v>
      </c>
      <c r="K2020">
        <v>53</v>
      </c>
      <c r="L2020">
        <v>48.3</v>
      </c>
      <c r="M2020">
        <v>48.7</v>
      </c>
      <c r="N2020">
        <v>0.9</v>
      </c>
      <c r="O2020">
        <v>0.4</v>
      </c>
      <c r="P2020">
        <v>0</v>
      </c>
      <c r="Q2020">
        <v>1.7</v>
      </c>
      <c r="R2020">
        <v>4.8</v>
      </c>
      <c r="S2020">
        <v>45.3</v>
      </c>
      <c r="T2020">
        <v>88.5</v>
      </c>
      <c r="U2020">
        <v>2</v>
      </c>
      <c r="V2020">
        <v>2.4</v>
      </c>
      <c r="W2020">
        <v>79</v>
      </c>
      <c r="X2020">
        <v>11.7</v>
      </c>
      <c r="Y2020">
        <v>998</v>
      </c>
      <c r="Z2020">
        <v>25.3</v>
      </c>
      <c r="AA2020">
        <v>6426</v>
      </c>
      <c r="AB2020">
        <v>72.3</v>
      </c>
      <c r="AC2020">
        <v>8</v>
      </c>
      <c r="AD2020">
        <v>89000</v>
      </c>
      <c r="AE2020">
        <v>5056</v>
      </c>
      <c r="AF2020">
        <v>2.5299999999999998</v>
      </c>
      <c r="AG2020">
        <v>18779</v>
      </c>
      <c r="AH2020">
        <v>34936</v>
      </c>
      <c r="AI2020">
        <v>23.7</v>
      </c>
      <c r="AJ2020">
        <v>242</v>
      </c>
      <c r="AK2020">
        <v>2975</v>
      </c>
      <c r="AL2020">
        <v>0</v>
      </c>
      <c r="AM2020">
        <v>606</v>
      </c>
      <c r="AN2020">
        <v>921</v>
      </c>
      <c r="AO2020">
        <v>22.6</v>
      </c>
      <c r="AP2020">
        <v>0</v>
      </c>
      <c r="AQ2020">
        <v>0</v>
      </c>
      <c r="AR2020">
        <v>0</v>
      </c>
      <c r="AS2020">
        <v>0</v>
      </c>
      <c r="AT2020">
        <v>31.5</v>
      </c>
      <c r="AU2020">
        <v>727927</v>
      </c>
      <c r="AV2020">
        <v>83173</v>
      </c>
      <c r="AW2020">
        <v>107746</v>
      </c>
      <c r="AX2020">
        <v>8370</v>
      </c>
      <c r="AY2020">
        <v>13538</v>
      </c>
      <c r="AZ2020">
        <v>8</v>
      </c>
      <c r="BA2020">
        <v>348.14</v>
      </c>
      <c r="BB2020">
        <v>38</v>
      </c>
    </row>
    <row r="2021" spans="1:54" x14ac:dyDescent="0.3">
      <c r="A2021">
        <v>37189</v>
      </c>
      <c r="B2021" t="s">
        <v>406</v>
      </c>
      <c r="C2021" t="s">
        <v>403</v>
      </c>
      <c r="D2021">
        <v>52560</v>
      </c>
      <c r="E2021">
        <v>51079</v>
      </c>
      <c r="F2021">
        <v>2.9</v>
      </c>
      <c r="G2021">
        <v>51079</v>
      </c>
      <c r="H2021">
        <v>3.4</v>
      </c>
      <c r="I2021">
        <v>13.2</v>
      </c>
      <c r="J2021">
        <v>14.2</v>
      </c>
      <c r="K2021">
        <v>50</v>
      </c>
      <c r="L2021">
        <v>95.1</v>
      </c>
      <c r="M2021">
        <v>1.9</v>
      </c>
      <c r="N2021">
        <v>0.3</v>
      </c>
      <c r="O2021">
        <v>1.1000000000000001</v>
      </c>
      <c r="P2021">
        <v>0</v>
      </c>
      <c r="Q2021">
        <v>1.4</v>
      </c>
      <c r="R2021">
        <v>3.5</v>
      </c>
      <c r="S2021">
        <v>92.1</v>
      </c>
      <c r="T2021">
        <v>70.2</v>
      </c>
      <c r="U2021">
        <v>3.5</v>
      </c>
      <c r="V2021">
        <v>5.3</v>
      </c>
      <c r="W2021">
        <v>89</v>
      </c>
      <c r="X2021">
        <v>37.9</v>
      </c>
      <c r="Y2021">
        <v>3180</v>
      </c>
      <c r="Z2021">
        <v>18.5</v>
      </c>
      <c r="AA2021">
        <v>32957</v>
      </c>
      <c r="AB2021">
        <v>54.9</v>
      </c>
      <c r="AC2021">
        <v>25.2</v>
      </c>
      <c r="AD2021">
        <v>228700</v>
      </c>
      <c r="AE2021">
        <v>20909</v>
      </c>
      <c r="AF2021">
        <v>2.2000000000000002</v>
      </c>
      <c r="AG2021">
        <v>21854</v>
      </c>
      <c r="AH2021">
        <v>34293</v>
      </c>
      <c r="AI2021">
        <v>31.3</v>
      </c>
      <c r="AJ2021">
        <v>1562</v>
      </c>
      <c r="AK2021">
        <v>16384</v>
      </c>
      <c r="AL2021">
        <v>-0.3</v>
      </c>
      <c r="AM2021">
        <v>4596</v>
      </c>
      <c r="AN2021">
        <v>5893</v>
      </c>
      <c r="AO2021">
        <v>0</v>
      </c>
      <c r="AP2021">
        <v>0</v>
      </c>
      <c r="AQ2021">
        <v>0</v>
      </c>
      <c r="AR2021">
        <v>0</v>
      </c>
      <c r="AS2021">
        <v>0</v>
      </c>
      <c r="AT2021">
        <v>21.7</v>
      </c>
      <c r="AU2021">
        <v>129842</v>
      </c>
      <c r="AV2021">
        <v>169263</v>
      </c>
      <c r="AW2021">
        <v>795216</v>
      </c>
      <c r="AX2021">
        <v>17836</v>
      </c>
      <c r="AY2021">
        <v>131419</v>
      </c>
      <c r="AZ2021">
        <v>243</v>
      </c>
      <c r="BA2021">
        <v>312.56</v>
      </c>
      <c r="BB2021">
        <v>163.4</v>
      </c>
    </row>
    <row r="2022" spans="1:54" x14ac:dyDescent="0.3">
      <c r="A2022">
        <v>37191</v>
      </c>
      <c r="B2022" t="s">
        <v>250</v>
      </c>
      <c r="C2022" t="s">
        <v>403</v>
      </c>
      <c r="D2022">
        <v>124456</v>
      </c>
      <c r="E2022">
        <v>122623</v>
      </c>
      <c r="F2022">
        <v>1.5</v>
      </c>
      <c r="G2022">
        <v>122623</v>
      </c>
      <c r="H2022">
        <v>6.8</v>
      </c>
      <c r="I2022">
        <v>24.1</v>
      </c>
      <c r="J2022">
        <v>14.5</v>
      </c>
      <c r="K2022">
        <v>50.8</v>
      </c>
      <c r="L2022">
        <v>63.6</v>
      </c>
      <c r="M2022">
        <v>31.9</v>
      </c>
      <c r="N2022">
        <v>0.8</v>
      </c>
      <c r="O2022">
        <v>1.4</v>
      </c>
      <c r="P2022">
        <v>0.1</v>
      </c>
      <c r="Q2022">
        <v>2.2000000000000002</v>
      </c>
      <c r="R2022">
        <v>11.1</v>
      </c>
      <c r="S2022">
        <v>54.4</v>
      </c>
      <c r="T2022">
        <v>82.7</v>
      </c>
      <c r="U2022">
        <v>6.9</v>
      </c>
      <c r="V2022">
        <v>10.9</v>
      </c>
      <c r="W2022">
        <v>81.7</v>
      </c>
      <c r="X2022">
        <v>16.399999999999999</v>
      </c>
      <c r="Y2022">
        <v>11977</v>
      </c>
      <c r="Z2022">
        <v>21.9</v>
      </c>
      <c r="AA2022">
        <v>53213</v>
      </c>
      <c r="AB2022">
        <v>60.7</v>
      </c>
      <c r="AC2022">
        <v>13.7</v>
      </c>
      <c r="AD2022">
        <v>108600</v>
      </c>
      <c r="AE2022">
        <v>47330</v>
      </c>
      <c r="AF2022">
        <v>2.54</v>
      </c>
      <c r="AG2022">
        <v>21557</v>
      </c>
      <c r="AH2022">
        <v>41731</v>
      </c>
      <c r="AI2022">
        <v>22.1</v>
      </c>
      <c r="AJ2022">
        <v>2135</v>
      </c>
      <c r="AK2022">
        <v>33406</v>
      </c>
      <c r="AL2022">
        <v>-1.8</v>
      </c>
      <c r="AM2022">
        <v>5815</v>
      </c>
      <c r="AN2022">
        <v>7871</v>
      </c>
      <c r="AO2022">
        <v>15.5</v>
      </c>
      <c r="AP2022">
        <v>0</v>
      </c>
      <c r="AQ2022">
        <v>3.4</v>
      </c>
      <c r="AR2022">
        <v>0</v>
      </c>
      <c r="AS2022">
        <v>1.1000000000000001</v>
      </c>
      <c r="AT2022">
        <v>28</v>
      </c>
      <c r="AU2022">
        <v>1474760</v>
      </c>
      <c r="AV2022">
        <v>1094520</v>
      </c>
      <c r="AW2022">
        <v>1388030</v>
      </c>
      <c r="AX2022">
        <v>12251</v>
      </c>
      <c r="AY2022">
        <v>132100</v>
      </c>
      <c r="AZ2022">
        <v>257</v>
      </c>
      <c r="BA2022">
        <v>553.09</v>
      </c>
      <c r="BB2022">
        <v>221.7</v>
      </c>
    </row>
    <row r="2023" spans="1:54" x14ac:dyDescent="0.3">
      <c r="A2023">
        <v>37193</v>
      </c>
      <c r="B2023" t="s">
        <v>405</v>
      </c>
      <c r="C2023" t="s">
        <v>403</v>
      </c>
      <c r="D2023">
        <v>68838</v>
      </c>
      <c r="E2023">
        <v>69340</v>
      </c>
      <c r="F2023">
        <v>-0.7</v>
      </c>
      <c r="G2023">
        <v>69340</v>
      </c>
      <c r="H2023">
        <v>4.9000000000000004</v>
      </c>
      <c r="I2023">
        <v>21.2</v>
      </c>
      <c r="J2023">
        <v>19.899999999999999</v>
      </c>
      <c r="K2023">
        <v>50.7</v>
      </c>
      <c r="L2023">
        <v>93.3</v>
      </c>
      <c r="M2023">
        <v>4.5</v>
      </c>
      <c r="N2023">
        <v>0.4</v>
      </c>
      <c r="O2023">
        <v>0.5</v>
      </c>
      <c r="P2023">
        <v>0.1</v>
      </c>
      <c r="Q2023">
        <v>1.3</v>
      </c>
      <c r="R2023">
        <v>5.8</v>
      </c>
      <c r="S2023">
        <v>88.2</v>
      </c>
      <c r="T2023">
        <v>94.3</v>
      </c>
      <c r="U2023">
        <v>3.4</v>
      </c>
      <c r="V2023">
        <v>5</v>
      </c>
      <c r="W2023">
        <v>74.2</v>
      </c>
      <c r="X2023">
        <v>12.5</v>
      </c>
      <c r="Y2023">
        <v>4760</v>
      </c>
      <c r="Z2023">
        <v>24.3</v>
      </c>
      <c r="AA2023">
        <v>33038</v>
      </c>
      <c r="AB2023">
        <v>73.900000000000006</v>
      </c>
      <c r="AC2023">
        <v>7.3</v>
      </c>
      <c r="AD2023">
        <v>111700</v>
      </c>
      <c r="AE2023">
        <v>27512</v>
      </c>
      <c r="AF2023">
        <v>2.48</v>
      </c>
      <c r="AG2023">
        <v>19029</v>
      </c>
      <c r="AH2023">
        <v>33159</v>
      </c>
      <c r="AI2023">
        <v>22.7</v>
      </c>
      <c r="AJ2023">
        <v>1219</v>
      </c>
      <c r="AK2023">
        <v>17838</v>
      </c>
      <c r="AL2023">
        <v>-1.7</v>
      </c>
      <c r="AM2023">
        <v>4408</v>
      </c>
      <c r="AN2023">
        <v>5805</v>
      </c>
      <c r="AO2023">
        <v>0</v>
      </c>
      <c r="AP2023">
        <v>0</v>
      </c>
      <c r="AQ2023">
        <v>0</v>
      </c>
      <c r="AR2023">
        <v>0</v>
      </c>
      <c r="AS2023">
        <v>0</v>
      </c>
      <c r="AT2023">
        <v>22</v>
      </c>
      <c r="AU2023">
        <v>1503279</v>
      </c>
      <c r="AV2023">
        <v>260569</v>
      </c>
      <c r="AW2023">
        <v>759255</v>
      </c>
      <c r="AX2023">
        <v>11390</v>
      </c>
      <c r="AY2023">
        <v>62131</v>
      </c>
      <c r="AZ2023">
        <v>92</v>
      </c>
      <c r="BA2023">
        <v>754.28</v>
      </c>
      <c r="BB2023">
        <v>91.9</v>
      </c>
    </row>
    <row r="2024" spans="1:54" x14ac:dyDescent="0.3">
      <c r="A2024">
        <v>37195</v>
      </c>
      <c r="B2024" t="s">
        <v>404</v>
      </c>
      <c r="C2024" t="s">
        <v>403</v>
      </c>
      <c r="D2024">
        <v>81401</v>
      </c>
      <c r="E2024">
        <v>81234</v>
      </c>
      <c r="F2024">
        <v>0.2</v>
      </c>
      <c r="G2024">
        <v>81234</v>
      </c>
      <c r="H2024">
        <v>6.2</v>
      </c>
      <c r="I2024">
        <v>23.7</v>
      </c>
      <c r="J2024">
        <v>16.3</v>
      </c>
      <c r="K2024">
        <v>52.6</v>
      </c>
      <c r="L2024">
        <v>57</v>
      </c>
      <c r="M2024">
        <v>39.799999999999997</v>
      </c>
      <c r="N2024">
        <v>0.6</v>
      </c>
      <c r="O2024">
        <v>1.1000000000000001</v>
      </c>
      <c r="P2024">
        <v>0.1</v>
      </c>
      <c r="Q2024">
        <v>1.5</v>
      </c>
      <c r="R2024">
        <v>10.1</v>
      </c>
      <c r="S2024">
        <v>48.4</v>
      </c>
      <c r="T2024">
        <v>85.3</v>
      </c>
      <c r="U2024">
        <v>7</v>
      </c>
      <c r="V2024">
        <v>10.7</v>
      </c>
      <c r="W2024">
        <v>78.5</v>
      </c>
      <c r="X2024">
        <v>17.899999999999999</v>
      </c>
      <c r="Y2024">
        <v>6104</v>
      </c>
      <c r="Z2024">
        <v>19.7</v>
      </c>
      <c r="AA2024">
        <v>35669</v>
      </c>
      <c r="AB2024">
        <v>60.9</v>
      </c>
      <c r="AC2024">
        <v>20</v>
      </c>
      <c r="AD2024">
        <v>111500</v>
      </c>
      <c r="AE2024">
        <v>31690</v>
      </c>
      <c r="AF2024">
        <v>2.5099999999999998</v>
      </c>
      <c r="AG2024">
        <v>20972</v>
      </c>
      <c r="AH2024">
        <v>39204</v>
      </c>
      <c r="AI2024">
        <v>23.2</v>
      </c>
      <c r="AJ2024">
        <v>1737</v>
      </c>
      <c r="AK2024">
        <v>32323</v>
      </c>
      <c r="AL2024">
        <v>0.3</v>
      </c>
      <c r="AM2024">
        <v>4480</v>
      </c>
      <c r="AN2024">
        <v>6123</v>
      </c>
      <c r="AO2024">
        <v>16.600000000000001</v>
      </c>
      <c r="AP2024">
        <v>0</v>
      </c>
      <c r="AQ2024">
        <v>0</v>
      </c>
      <c r="AR2024">
        <v>0</v>
      </c>
      <c r="AS2024">
        <v>0</v>
      </c>
      <c r="AT2024">
        <v>27.7</v>
      </c>
      <c r="AU2024">
        <v>8357064</v>
      </c>
      <c r="AV2024">
        <v>728827</v>
      </c>
      <c r="AW2024">
        <v>1058605</v>
      </c>
      <c r="AX2024">
        <v>13816</v>
      </c>
      <c r="AY2024">
        <v>112816</v>
      </c>
      <c r="AZ2024">
        <v>182</v>
      </c>
      <c r="BA2024">
        <v>368.17</v>
      </c>
      <c r="BB2024">
        <v>220.6</v>
      </c>
    </row>
    <row r="2025" spans="1:54" x14ac:dyDescent="0.3">
      <c r="A2025">
        <v>37197</v>
      </c>
      <c r="B2025" t="s">
        <v>402</v>
      </c>
      <c r="C2025" t="s">
        <v>403</v>
      </c>
      <c r="D2025">
        <v>37792</v>
      </c>
      <c r="E2025">
        <v>38406</v>
      </c>
      <c r="F2025">
        <v>-1.6</v>
      </c>
      <c r="G2025">
        <v>38406</v>
      </c>
      <c r="H2025">
        <v>5.4</v>
      </c>
      <c r="I2025">
        <v>21.9</v>
      </c>
      <c r="J2025">
        <v>18.3</v>
      </c>
      <c r="K2025">
        <v>50.4</v>
      </c>
      <c r="L2025">
        <v>94.3</v>
      </c>
      <c r="M2025">
        <v>3.5</v>
      </c>
      <c r="N2025">
        <v>0.6</v>
      </c>
      <c r="O2025">
        <v>0.3</v>
      </c>
      <c r="P2025">
        <v>0.2</v>
      </c>
      <c r="Q2025">
        <v>1.1000000000000001</v>
      </c>
      <c r="R2025">
        <v>10.7</v>
      </c>
      <c r="S2025">
        <v>84.7</v>
      </c>
      <c r="T2025">
        <v>93.4</v>
      </c>
      <c r="U2025">
        <v>5.7</v>
      </c>
      <c r="V2025">
        <v>9.1999999999999993</v>
      </c>
      <c r="W2025">
        <v>78.8</v>
      </c>
      <c r="X2025">
        <v>13.1</v>
      </c>
      <c r="Y2025">
        <v>2514</v>
      </c>
      <c r="Z2025">
        <v>28</v>
      </c>
      <c r="AA2025">
        <v>17235</v>
      </c>
      <c r="AB2025">
        <v>77.599999999999994</v>
      </c>
      <c r="AC2025">
        <v>4.0999999999999996</v>
      </c>
      <c r="AD2025">
        <v>121100</v>
      </c>
      <c r="AE2025">
        <v>14926</v>
      </c>
      <c r="AF2025">
        <v>2.5299999999999998</v>
      </c>
      <c r="AG2025">
        <v>22726</v>
      </c>
      <c r="AH2025">
        <v>40371</v>
      </c>
      <c r="AI2025">
        <v>18.5</v>
      </c>
      <c r="AJ2025">
        <v>587</v>
      </c>
      <c r="AK2025">
        <v>8582</v>
      </c>
      <c r="AL2025">
        <v>1.1000000000000001</v>
      </c>
      <c r="AM2025">
        <v>2358</v>
      </c>
      <c r="AN2025">
        <v>2691</v>
      </c>
      <c r="AO2025">
        <v>0</v>
      </c>
      <c r="AP2025">
        <v>0</v>
      </c>
      <c r="AQ2025">
        <v>0</v>
      </c>
      <c r="AR2025">
        <v>0</v>
      </c>
      <c r="AS2025">
        <v>0</v>
      </c>
      <c r="AT2025">
        <v>0</v>
      </c>
      <c r="AU2025">
        <v>0</v>
      </c>
      <c r="AV2025">
        <v>101174</v>
      </c>
      <c r="AW2025">
        <v>238645</v>
      </c>
      <c r="AX2025">
        <v>6366</v>
      </c>
      <c r="AY2025">
        <v>33597</v>
      </c>
      <c r="AZ2025">
        <v>36</v>
      </c>
      <c r="BA2025">
        <v>334.83</v>
      </c>
      <c r="BB2025">
        <v>114.7</v>
      </c>
    </row>
    <row r="2026" spans="1:54" x14ac:dyDescent="0.3">
      <c r="A2026">
        <v>37199</v>
      </c>
      <c r="B2026" t="s">
        <v>1789</v>
      </c>
      <c r="C2026" t="s">
        <v>403</v>
      </c>
      <c r="D2026">
        <v>17614</v>
      </c>
      <c r="E2026">
        <v>17818</v>
      </c>
      <c r="F2026">
        <v>-1.1000000000000001</v>
      </c>
      <c r="G2026">
        <v>17818</v>
      </c>
      <c r="H2026">
        <v>4.9000000000000004</v>
      </c>
      <c r="I2026">
        <v>19.3</v>
      </c>
      <c r="J2026">
        <v>23.5</v>
      </c>
      <c r="K2026">
        <v>50.8</v>
      </c>
      <c r="L2026">
        <v>96.6</v>
      </c>
      <c r="M2026">
        <v>1.2</v>
      </c>
      <c r="N2026">
        <v>0.7</v>
      </c>
      <c r="O2026">
        <v>0.2</v>
      </c>
      <c r="P2026">
        <v>0.3</v>
      </c>
      <c r="Q2026">
        <v>1</v>
      </c>
      <c r="R2026">
        <v>4.9000000000000004</v>
      </c>
      <c r="S2026">
        <v>92.8</v>
      </c>
      <c r="T2026">
        <v>88.3</v>
      </c>
      <c r="U2026">
        <v>2.7</v>
      </c>
      <c r="V2026">
        <v>4.5999999999999996</v>
      </c>
      <c r="W2026">
        <v>83.2</v>
      </c>
      <c r="X2026">
        <v>17.899999999999999</v>
      </c>
      <c r="Y2026">
        <v>1297</v>
      </c>
      <c r="Z2026">
        <v>27.1</v>
      </c>
      <c r="AA2026">
        <v>11049</v>
      </c>
      <c r="AB2026">
        <v>76.900000000000006</v>
      </c>
      <c r="AC2026">
        <v>7.5</v>
      </c>
      <c r="AD2026">
        <v>135100</v>
      </c>
      <c r="AE2026">
        <v>7278</v>
      </c>
      <c r="AF2026">
        <v>2.41</v>
      </c>
      <c r="AG2026">
        <v>20257</v>
      </c>
      <c r="AH2026">
        <v>38579</v>
      </c>
      <c r="AI2026">
        <v>20.100000000000001</v>
      </c>
      <c r="AJ2026">
        <v>327</v>
      </c>
      <c r="AK2026">
        <v>3039</v>
      </c>
      <c r="AL2026">
        <v>-8.4</v>
      </c>
      <c r="AM2026">
        <v>1591</v>
      </c>
      <c r="AN2026">
        <v>1686</v>
      </c>
      <c r="AO2026">
        <v>0</v>
      </c>
      <c r="AP2026">
        <v>0</v>
      </c>
      <c r="AQ2026">
        <v>0</v>
      </c>
      <c r="AR2026">
        <v>0</v>
      </c>
      <c r="AS2026">
        <v>0</v>
      </c>
      <c r="AT2026">
        <v>26.2</v>
      </c>
      <c r="AU2026">
        <v>127399</v>
      </c>
      <c r="AV2026">
        <v>7082</v>
      </c>
      <c r="AW2026">
        <v>149078</v>
      </c>
      <c r="AX2026">
        <v>8103</v>
      </c>
      <c r="AY2026">
        <v>10518</v>
      </c>
      <c r="AZ2026">
        <v>51</v>
      </c>
      <c r="BA2026">
        <v>312.60000000000002</v>
      </c>
      <c r="BB2026">
        <v>57</v>
      </c>
    </row>
    <row r="2027" spans="1:54" x14ac:dyDescent="0.3">
      <c r="A2027">
        <v>38000</v>
      </c>
      <c r="B2027" t="s">
        <v>961</v>
      </c>
      <c r="D2027">
        <v>739482</v>
      </c>
      <c r="E2027">
        <v>672591</v>
      </c>
      <c r="F2027">
        <v>9.9</v>
      </c>
      <c r="G2027">
        <v>672591</v>
      </c>
      <c r="H2027">
        <v>6.9</v>
      </c>
      <c r="I2027">
        <v>22.8</v>
      </c>
      <c r="J2027">
        <v>14.2</v>
      </c>
      <c r="K2027">
        <v>48.7</v>
      </c>
      <c r="L2027">
        <v>89.1</v>
      </c>
      <c r="M2027">
        <v>2.1</v>
      </c>
      <c r="N2027">
        <v>5.4</v>
      </c>
      <c r="O2027">
        <v>1.3</v>
      </c>
      <c r="P2027">
        <v>0.1</v>
      </c>
      <c r="Q2027">
        <v>2</v>
      </c>
      <c r="R2027">
        <v>3.2</v>
      </c>
      <c r="S2027">
        <v>86.6</v>
      </c>
      <c r="T2027">
        <v>82.8</v>
      </c>
      <c r="U2027">
        <v>2.7</v>
      </c>
      <c r="V2027">
        <v>5.3</v>
      </c>
      <c r="W2027">
        <v>90.9</v>
      </c>
      <c r="X2027">
        <v>27.2</v>
      </c>
      <c r="Y2027">
        <v>53157</v>
      </c>
      <c r="Z2027">
        <v>16.899999999999999</v>
      </c>
      <c r="AA2027">
        <v>350560</v>
      </c>
      <c r="AB2027">
        <v>66.099999999999994</v>
      </c>
      <c r="AC2027">
        <v>25.5</v>
      </c>
      <c r="AD2027">
        <v>132400</v>
      </c>
      <c r="AE2027">
        <v>287270</v>
      </c>
      <c r="AF2027">
        <v>2.31</v>
      </c>
      <c r="AG2027">
        <v>29732</v>
      </c>
      <c r="AH2027">
        <v>53741</v>
      </c>
      <c r="AI2027">
        <v>11.9</v>
      </c>
      <c r="AJ2027">
        <v>24088</v>
      </c>
      <c r="AK2027">
        <v>342747</v>
      </c>
      <c r="AL2027">
        <v>3.5</v>
      </c>
      <c r="AM2027">
        <v>51879</v>
      </c>
      <c r="AN2027">
        <v>61546</v>
      </c>
      <c r="AO2027">
        <v>0.3</v>
      </c>
      <c r="AP2027">
        <v>1.6</v>
      </c>
      <c r="AQ2027">
        <v>0.7</v>
      </c>
      <c r="AR2027">
        <v>0</v>
      </c>
      <c r="AS2027">
        <v>0.5</v>
      </c>
      <c r="AT2027">
        <v>24.8</v>
      </c>
      <c r="AU2027">
        <v>11349799</v>
      </c>
      <c r="AV2027">
        <v>13099348</v>
      </c>
      <c r="AW2027">
        <v>10527300</v>
      </c>
      <c r="AX2027">
        <v>16495</v>
      </c>
      <c r="AY2027">
        <v>1214201</v>
      </c>
      <c r="AZ2027">
        <v>12178</v>
      </c>
      <c r="BA2027">
        <v>69000.800000000003</v>
      </c>
      <c r="BB2027">
        <v>9.6999999999999993</v>
      </c>
    </row>
    <row r="2028" spans="1:54" x14ac:dyDescent="0.3">
      <c r="A2028">
        <v>38001</v>
      </c>
      <c r="B2028" t="s">
        <v>243</v>
      </c>
      <c r="C2028" t="s">
        <v>960</v>
      </c>
      <c r="D2028">
        <v>2384</v>
      </c>
      <c r="E2028">
        <v>2343</v>
      </c>
      <c r="F2028">
        <v>1.7</v>
      </c>
      <c r="G2028">
        <v>2343</v>
      </c>
      <c r="H2028">
        <v>5.5</v>
      </c>
      <c r="I2028">
        <v>19.3</v>
      </c>
      <c r="J2028">
        <v>25.2</v>
      </c>
      <c r="K2028">
        <v>51.3</v>
      </c>
      <c r="L2028">
        <v>96.1</v>
      </c>
      <c r="M2028">
        <v>0.8</v>
      </c>
      <c r="N2028">
        <v>0.7</v>
      </c>
      <c r="O2028">
        <v>0.8</v>
      </c>
      <c r="P2028">
        <v>0</v>
      </c>
      <c r="Q2028">
        <v>1.6</v>
      </c>
      <c r="R2028">
        <v>1.2</v>
      </c>
      <c r="S2028">
        <v>94.9</v>
      </c>
      <c r="T2028">
        <v>86.6</v>
      </c>
      <c r="U2028">
        <v>1.4</v>
      </c>
      <c r="V2028">
        <v>4.5</v>
      </c>
      <c r="W2028">
        <v>93</v>
      </c>
      <c r="X2028">
        <v>23.2</v>
      </c>
      <c r="Y2028">
        <v>225</v>
      </c>
      <c r="Z2028">
        <v>18.5</v>
      </c>
      <c r="AA2028">
        <v>1385</v>
      </c>
      <c r="AB2028">
        <v>73.5</v>
      </c>
      <c r="AC2028">
        <v>18.3</v>
      </c>
      <c r="AD2028">
        <v>106300</v>
      </c>
      <c r="AE2028">
        <v>1101</v>
      </c>
      <c r="AF2028">
        <v>2.0499999999999998</v>
      </c>
      <c r="AG2028">
        <v>31502</v>
      </c>
      <c r="AH2028">
        <v>47798</v>
      </c>
      <c r="AI2028">
        <v>9.9</v>
      </c>
      <c r="AJ2028">
        <v>105</v>
      </c>
      <c r="AK2028">
        <v>774</v>
      </c>
      <c r="AL2028">
        <v>-5.4</v>
      </c>
      <c r="AM2028">
        <v>215</v>
      </c>
      <c r="AN2028">
        <v>0</v>
      </c>
      <c r="AO2028">
        <v>0</v>
      </c>
      <c r="AP2028">
        <v>0</v>
      </c>
      <c r="AQ2028">
        <v>0</v>
      </c>
      <c r="AR2028">
        <v>0</v>
      </c>
      <c r="AS2028">
        <v>0</v>
      </c>
      <c r="AT2028">
        <v>0</v>
      </c>
      <c r="AU2028">
        <v>0</v>
      </c>
      <c r="AV2028">
        <v>31015</v>
      </c>
      <c r="AW2028">
        <v>30739</v>
      </c>
      <c r="AX2028">
        <v>13406</v>
      </c>
      <c r="AY2028">
        <v>0</v>
      </c>
      <c r="AZ2028">
        <v>33</v>
      </c>
      <c r="BA2028">
        <v>987.62</v>
      </c>
      <c r="BB2028">
        <v>2.4</v>
      </c>
    </row>
    <row r="2029" spans="1:54" x14ac:dyDescent="0.3">
      <c r="A2029">
        <v>38003</v>
      </c>
      <c r="B2029" t="s">
        <v>1790</v>
      </c>
      <c r="C2029" t="s">
        <v>960</v>
      </c>
      <c r="D2029">
        <v>11144</v>
      </c>
      <c r="E2029">
        <v>11066</v>
      </c>
      <c r="F2029">
        <v>0.7</v>
      </c>
      <c r="G2029">
        <v>11066</v>
      </c>
      <c r="H2029">
        <v>5.4</v>
      </c>
      <c r="I2029">
        <v>20.399999999999999</v>
      </c>
      <c r="J2029">
        <v>20.2</v>
      </c>
      <c r="K2029">
        <v>50</v>
      </c>
      <c r="L2029">
        <v>94.6</v>
      </c>
      <c r="M2029">
        <v>1.5</v>
      </c>
      <c r="N2029">
        <v>1</v>
      </c>
      <c r="O2029">
        <v>1.2</v>
      </c>
      <c r="P2029">
        <v>0.1</v>
      </c>
      <c r="Q2029">
        <v>1.6</v>
      </c>
      <c r="R2029">
        <v>1.6</v>
      </c>
      <c r="S2029">
        <v>93.4</v>
      </c>
      <c r="T2029">
        <v>86.9</v>
      </c>
      <c r="U2029">
        <v>2.6</v>
      </c>
      <c r="V2029">
        <v>2.8</v>
      </c>
      <c r="W2029">
        <v>89.9</v>
      </c>
      <c r="X2029">
        <v>26.2</v>
      </c>
      <c r="Y2029">
        <v>967</v>
      </c>
      <c r="Z2029">
        <v>17.2</v>
      </c>
      <c r="AA2029">
        <v>5743</v>
      </c>
      <c r="AB2029">
        <v>70.099999999999994</v>
      </c>
      <c r="AC2029">
        <v>22.4</v>
      </c>
      <c r="AD2029">
        <v>87900</v>
      </c>
      <c r="AE2029">
        <v>4871</v>
      </c>
      <c r="AF2029">
        <v>2.15</v>
      </c>
      <c r="AG2029">
        <v>31721</v>
      </c>
      <c r="AH2029">
        <v>50274</v>
      </c>
      <c r="AI2029">
        <v>9.3000000000000007</v>
      </c>
      <c r="AJ2029">
        <v>372</v>
      </c>
      <c r="AK2029">
        <v>3973</v>
      </c>
      <c r="AL2029">
        <v>-0.5</v>
      </c>
      <c r="AM2029">
        <v>883</v>
      </c>
      <c r="AN2029">
        <v>1292</v>
      </c>
      <c r="AO2029">
        <v>0</v>
      </c>
      <c r="AP2029">
        <v>0</v>
      </c>
      <c r="AQ2029">
        <v>0</v>
      </c>
      <c r="AR2029">
        <v>0</v>
      </c>
      <c r="AS2029">
        <v>0</v>
      </c>
      <c r="AT2029">
        <v>9.1</v>
      </c>
      <c r="AU2029">
        <v>339829</v>
      </c>
      <c r="AV2029">
        <v>142557</v>
      </c>
      <c r="AW2029">
        <v>147846</v>
      </c>
      <c r="AX2029">
        <v>13681</v>
      </c>
      <c r="AY2029">
        <v>12098</v>
      </c>
      <c r="AZ2029">
        <v>76</v>
      </c>
      <c r="BA2029">
        <v>1491.55</v>
      </c>
      <c r="BB2029">
        <v>7.4</v>
      </c>
    </row>
    <row r="2030" spans="1:54" x14ac:dyDescent="0.3">
      <c r="A2030">
        <v>38005</v>
      </c>
      <c r="B2030" t="s">
        <v>1791</v>
      </c>
      <c r="C2030" t="s">
        <v>960</v>
      </c>
      <c r="D2030">
        <v>6833</v>
      </c>
      <c r="E2030">
        <v>6660</v>
      </c>
      <c r="F2030">
        <v>2.6</v>
      </c>
      <c r="G2030">
        <v>6660</v>
      </c>
      <c r="H2030">
        <v>10.199999999999999</v>
      </c>
      <c r="I2030">
        <v>34.200000000000003</v>
      </c>
      <c r="J2030">
        <v>12.2</v>
      </c>
      <c r="K2030">
        <v>48.5</v>
      </c>
      <c r="L2030">
        <v>43</v>
      </c>
      <c r="M2030">
        <v>0.1</v>
      </c>
      <c r="N2030">
        <v>54.4</v>
      </c>
      <c r="O2030">
        <v>0.4</v>
      </c>
      <c r="P2030">
        <v>0</v>
      </c>
      <c r="Q2030">
        <v>2.1</v>
      </c>
      <c r="R2030">
        <v>2.2000000000000002</v>
      </c>
      <c r="S2030">
        <v>42.1</v>
      </c>
      <c r="T2030">
        <v>92</v>
      </c>
      <c r="U2030">
        <v>0.8</v>
      </c>
      <c r="V2030">
        <v>2.1</v>
      </c>
      <c r="W2030">
        <v>83</v>
      </c>
      <c r="X2030">
        <v>11.6</v>
      </c>
      <c r="Y2030">
        <v>428</v>
      </c>
      <c r="Z2030">
        <v>17.399999999999999</v>
      </c>
      <c r="AA2030">
        <v>2995</v>
      </c>
      <c r="AB2030">
        <v>64.5</v>
      </c>
      <c r="AC2030">
        <v>12.2</v>
      </c>
      <c r="AD2030">
        <v>52800</v>
      </c>
      <c r="AE2030">
        <v>2291</v>
      </c>
      <c r="AF2030">
        <v>2.92</v>
      </c>
      <c r="AG2030">
        <v>18162</v>
      </c>
      <c r="AH2030">
        <v>36491</v>
      </c>
      <c r="AI2030">
        <v>35.799999999999997</v>
      </c>
      <c r="AJ2030">
        <v>99</v>
      </c>
      <c r="AK2030">
        <v>1132</v>
      </c>
      <c r="AL2030">
        <v>0.5</v>
      </c>
      <c r="AM2030">
        <v>321</v>
      </c>
      <c r="AN2030">
        <v>390</v>
      </c>
      <c r="AO2030">
        <v>0</v>
      </c>
      <c r="AP2030">
        <v>19.2</v>
      </c>
      <c r="AQ2030">
        <v>0</v>
      </c>
      <c r="AR2030">
        <v>0</v>
      </c>
      <c r="AS2030">
        <v>0</v>
      </c>
      <c r="AT2030">
        <v>28.2</v>
      </c>
      <c r="AU2030">
        <v>0</v>
      </c>
      <c r="AV2030">
        <v>125074</v>
      </c>
      <c r="AW2030">
        <v>20136</v>
      </c>
      <c r="AX2030">
        <v>2928</v>
      </c>
      <c r="AY2030">
        <v>2083</v>
      </c>
      <c r="AZ2030">
        <v>1</v>
      </c>
      <c r="BA2030">
        <v>1388.71</v>
      </c>
      <c r="BB2030">
        <v>4.8</v>
      </c>
    </row>
    <row r="2031" spans="1:54" x14ac:dyDescent="0.3">
      <c r="A2031">
        <v>38007</v>
      </c>
      <c r="B2031" t="s">
        <v>1792</v>
      </c>
      <c r="C2031" t="s">
        <v>960</v>
      </c>
      <c r="D2031">
        <v>901</v>
      </c>
      <c r="E2031">
        <v>783</v>
      </c>
      <c r="F2031">
        <v>15.1</v>
      </c>
      <c r="G2031">
        <v>783</v>
      </c>
      <c r="H2031">
        <v>5.8</v>
      </c>
      <c r="I2031">
        <v>19</v>
      </c>
      <c r="J2031">
        <v>17.8</v>
      </c>
      <c r="K2031">
        <v>44.6</v>
      </c>
      <c r="L2031">
        <v>95</v>
      </c>
      <c r="M2031">
        <v>0.6</v>
      </c>
      <c r="N2031">
        <v>0.4</v>
      </c>
      <c r="O2031">
        <v>3.7</v>
      </c>
      <c r="P2031">
        <v>0</v>
      </c>
      <c r="Q2031">
        <v>0.3</v>
      </c>
      <c r="R2031">
        <v>1.8</v>
      </c>
      <c r="S2031">
        <v>93.7</v>
      </c>
      <c r="T2031">
        <v>84.3</v>
      </c>
      <c r="U2031">
        <v>3.7</v>
      </c>
      <c r="V2031">
        <v>8.9</v>
      </c>
      <c r="W2031">
        <v>88.9</v>
      </c>
      <c r="X2031">
        <v>21.6</v>
      </c>
      <c r="Y2031">
        <v>72</v>
      </c>
      <c r="Z2031">
        <v>27.2</v>
      </c>
      <c r="AA2031">
        <v>534</v>
      </c>
      <c r="AB2031">
        <v>78</v>
      </c>
      <c r="AC2031">
        <v>11</v>
      </c>
      <c r="AD2031">
        <v>108900</v>
      </c>
      <c r="AE2031">
        <v>350</v>
      </c>
      <c r="AF2031">
        <v>2.38</v>
      </c>
      <c r="AG2031">
        <v>37972</v>
      </c>
      <c r="AH2031">
        <v>57083</v>
      </c>
      <c r="AI2031">
        <v>8.4</v>
      </c>
      <c r="AJ2031">
        <v>64</v>
      </c>
      <c r="AK2031">
        <v>0</v>
      </c>
      <c r="AL2031">
        <v>0</v>
      </c>
      <c r="AM2031">
        <v>103</v>
      </c>
      <c r="AN2031">
        <v>243</v>
      </c>
      <c r="AO2031">
        <v>0</v>
      </c>
      <c r="AP2031">
        <v>0</v>
      </c>
      <c r="AQ2031">
        <v>0</v>
      </c>
      <c r="AR2031">
        <v>0</v>
      </c>
      <c r="AS2031">
        <v>0</v>
      </c>
      <c r="AT2031">
        <v>12.8</v>
      </c>
      <c r="AU2031">
        <v>0</v>
      </c>
      <c r="AV2031">
        <v>0</v>
      </c>
      <c r="AW2031">
        <v>1185</v>
      </c>
      <c r="AX2031">
        <v>1510</v>
      </c>
      <c r="AY2031">
        <v>13494</v>
      </c>
      <c r="AZ2031">
        <v>12</v>
      </c>
      <c r="BA2031">
        <v>1148.8499999999999</v>
      </c>
      <c r="BB2031">
        <v>0.7</v>
      </c>
    </row>
    <row r="2032" spans="1:54" x14ac:dyDescent="0.3">
      <c r="A2032">
        <v>38009</v>
      </c>
      <c r="B2032" t="s">
        <v>1793</v>
      </c>
      <c r="C2032" t="s">
        <v>960</v>
      </c>
      <c r="D2032">
        <v>6650</v>
      </c>
      <c r="E2032">
        <v>6429</v>
      </c>
      <c r="F2032">
        <v>3.4</v>
      </c>
      <c r="G2032">
        <v>6429</v>
      </c>
      <c r="H2032">
        <v>6.3</v>
      </c>
      <c r="I2032">
        <v>21</v>
      </c>
      <c r="J2032">
        <v>21.3</v>
      </c>
      <c r="K2032">
        <v>47.8</v>
      </c>
      <c r="L2032">
        <v>94.3</v>
      </c>
      <c r="M2032">
        <v>0.7</v>
      </c>
      <c r="N2032">
        <v>2.5</v>
      </c>
      <c r="O2032">
        <v>0.5</v>
      </c>
      <c r="P2032">
        <v>0</v>
      </c>
      <c r="Q2032">
        <v>2</v>
      </c>
      <c r="R2032">
        <v>2</v>
      </c>
      <c r="S2032">
        <v>92.7</v>
      </c>
      <c r="T2032">
        <v>89.1</v>
      </c>
      <c r="U2032">
        <v>2.2000000000000002</v>
      </c>
      <c r="V2032">
        <v>3</v>
      </c>
      <c r="W2032">
        <v>88.1</v>
      </c>
      <c r="X2032">
        <v>20.9</v>
      </c>
      <c r="Y2032">
        <v>763</v>
      </c>
      <c r="Z2032">
        <v>22.8</v>
      </c>
      <c r="AA2032">
        <v>4423</v>
      </c>
      <c r="AB2032">
        <v>76.900000000000006</v>
      </c>
      <c r="AC2032">
        <v>6.3</v>
      </c>
      <c r="AD2032">
        <v>84200</v>
      </c>
      <c r="AE2032">
        <v>3028</v>
      </c>
      <c r="AF2032">
        <v>2.06</v>
      </c>
      <c r="AG2032">
        <v>31969</v>
      </c>
      <c r="AH2032">
        <v>51667</v>
      </c>
      <c r="AI2032">
        <v>11</v>
      </c>
      <c r="AJ2032">
        <v>278</v>
      </c>
      <c r="AK2032">
        <v>1878</v>
      </c>
      <c r="AL2032">
        <v>-2.4</v>
      </c>
      <c r="AM2032">
        <v>683</v>
      </c>
      <c r="AN2032">
        <v>794</v>
      </c>
      <c r="AO2032">
        <v>0</v>
      </c>
      <c r="AP2032">
        <v>0</v>
      </c>
      <c r="AQ2032">
        <v>0</v>
      </c>
      <c r="AR2032">
        <v>0</v>
      </c>
      <c r="AS2032">
        <v>0</v>
      </c>
      <c r="AT2032">
        <v>27.2</v>
      </c>
      <c r="AU2032">
        <v>0</v>
      </c>
      <c r="AV2032">
        <v>135017</v>
      </c>
      <c r="AW2032">
        <v>56982</v>
      </c>
      <c r="AX2032">
        <v>8936</v>
      </c>
      <c r="AY2032">
        <v>6913</v>
      </c>
      <c r="AZ2032">
        <v>3</v>
      </c>
      <c r="BA2032">
        <v>1668.42</v>
      </c>
      <c r="BB2032">
        <v>3.9</v>
      </c>
    </row>
    <row r="2033" spans="1:54" x14ac:dyDescent="0.3">
      <c r="A2033">
        <v>38011</v>
      </c>
      <c r="B2033" t="s">
        <v>1794</v>
      </c>
      <c r="C2033" t="s">
        <v>960</v>
      </c>
      <c r="D2033">
        <v>3247</v>
      </c>
      <c r="E2033">
        <v>3151</v>
      </c>
      <c r="F2033">
        <v>3</v>
      </c>
      <c r="G2033">
        <v>3151</v>
      </c>
      <c r="H2033">
        <v>6.5</v>
      </c>
      <c r="I2033">
        <v>24.2</v>
      </c>
      <c r="J2033">
        <v>19.5</v>
      </c>
      <c r="K2033">
        <v>48.3</v>
      </c>
      <c r="L2033">
        <v>95.8</v>
      </c>
      <c r="M2033">
        <v>0.3</v>
      </c>
      <c r="N2033">
        <v>2.5</v>
      </c>
      <c r="O2033">
        <v>0.2</v>
      </c>
      <c r="P2033">
        <v>0</v>
      </c>
      <c r="Q2033">
        <v>1.1000000000000001</v>
      </c>
      <c r="R2033">
        <v>4.7</v>
      </c>
      <c r="S2033">
        <v>92.7</v>
      </c>
      <c r="T2033">
        <v>90.1</v>
      </c>
      <c r="U2033">
        <v>0.5</v>
      </c>
      <c r="V2033">
        <v>3.2</v>
      </c>
      <c r="W2033">
        <v>89.1</v>
      </c>
      <c r="X2033">
        <v>20.7</v>
      </c>
      <c r="Y2033">
        <v>243</v>
      </c>
      <c r="Z2033">
        <v>14.2</v>
      </c>
      <c r="AA2033">
        <v>1739</v>
      </c>
      <c r="AB2033">
        <v>77.2</v>
      </c>
      <c r="AC2033">
        <v>7.3</v>
      </c>
      <c r="AD2033">
        <v>115100</v>
      </c>
      <c r="AE2033">
        <v>1354</v>
      </c>
      <c r="AF2033">
        <v>2.2799999999999998</v>
      </c>
      <c r="AG2033">
        <v>32045</v>
      </c>
      <c r="AH2033">
        <v>56964</v>
      </c>
      <c r="AI2033">
        <v>8.1999999999999993</v>
      </c>
      <c r="AJ2033">
        <v>157</v>
      </c>
      <c r="AK2033">
        <v>1171</v>
      </c>
      <c r="AL2033">
        <v>-7.7</v>
      </c>
      <c r="AM2033">
        <v>282</v>
      </c>
      <c r="AN2033">
        <v>484</v>
      </c>
      <c r="AO2033">
        <v>0</v>
      </c>
      <c r="AP2033">
        <v>0</v>
      </c>
      <c r="AQ2033">
        <v>0</v>
      </c>
      <c r="AR2033">
        <v>0</v>
      </c>
      <c r="AS2033">
        <v>0</v>
      </c>
      <c r="AT2033">
        <v>16.899999999999999</v>
      </c>
      <c r="AU2033">
        <v>0</v>
      </c>
      <c r="AV2033">
        <v>80739</v>
      </c>
      <c r="AW2033">
        <v>63487</v>
      </c>
      <c r="AX2033">
        <v>21609</v>
      </c>
      <c r="AY2033">
        <v>3889</v>
      </c>
      <c r="AZ2033">
        <v>7</v>
      </c>
      <c r="BA2033">
        <v>1161.81</v>
      </c>
      <c r="BB2033">
        <v>2.7</v>
      </c>
    </row>
    <row r="2034" spans="1:54" x14ac:dyDescent="0.3">
      <c r="A2034">
        <v>38013</v>
      </c>
      <c r="B2034" t="s">
        <v>468</v>
      </c>
      <c r="C2034" t="s">
        <v>960</v>
      </c>
      <c r="D2034">
        <v>2245</v>
      </c>
      <c r="E2034">
        <v>1968</v>
      </c>
      <c r="F2034">
        <v>14.1</v>
      </c>
      <c r="G2034">
        <v>1968</v>
      </c>
      <c r="H2034">
        <v>8</v>
      </c>
      <c r="I2034">
        <v>23.4</v>
      </c>
      <c r="J2034">
        <v>18</v>
      </c>
      <c r="K2034">
        <v>46.7</v>
      </c>
      <c r="L2034">
        <v>96.5</v>
      </c>
      <c r="M2034">
        <v>0.6</v>
      </c>
      <c r="N2034">
        <v>1</v>
      </c>
      <c r="O2034">
        <v>0.6</v>
      </c>
      <c r="P2034">
        <v>0</v>
      </c>
      <c r="Q2034">
        <v>1.3</v>
      </c>
      <c r="R2034">
        <v>2.1</v>
      </c>
      <c r="S2034">
        <v>94.5</v>
      </c>
      <c r="T2034">
        <v>84.2</v>
      </c>
      <c r="U2034">
        <v>3.8</v>
      </c>
      <c r="V2034">
        <v>4.9000000000000004</v>
      </c>
      <c r="W2034">
        <v>87.4</v>
      </c>
      <c r="X2034">
        <v>17.399999999999999</v>
      </c>
      <c r="Y2034">
        <v>161</v>
      </c>
      <c r="Z2034">
        <v>22.7</v>
      </c>
      <c r="AA2034">
        <v>1416</v>
      </c>
      <c r="AB2034">
        <v>67.599999999999994</v>
      </c>
      <c r="AC2034">
        <v>5.3</v>
      </c>
      <c r="AD2034">
        <v>77900</v>
      </c>
      <c r="AE2034">
        <v>1007</v>
      </c>
      <c r="AF2034">
        <v>2.0699999999999998</v>
      </c>
      <c r="AG2034">
        <v>32908</v>
      </c>
      <c r="AH2034">
        <v>53693</v>
      </c>
      <c r="AI2034">
        <v>12.4</v>
      </c>
      <c r="AJ2034">
        <v>97</v>
      </c>
      <c r="AK2034">
        <v>581</v>
      </c>
      <c r="AL2034">
        <v>12.4</v>
      </c>
      <c r="AM2034">
        <v>230</v>
      </c>
      <c r="AN2034">
        <v>191</v>
      </c>
      <c r="AO2034">
        <v>0</v>
      </c>
      <c r="AP2034">
        <v>0</v>
      </c>
      <c r="AQ2034">
        <v>0</v>
      </c>
      <c r="AR2034">
        <v>0</v>
      </c>
      <c r="AS2034">
        <v>0</v>
      </c>
      <c r="AT2034">
        <v>24.1</v>
      </c>
      <c r="AU2034">
        <v>0</v>
      </c>
      <c r="AV2034">
        <v>130965</v>
      </c>
      <c r="AW2034">
        <v>17871</v>
      </c>
      <c r="AX2034">
        <v>9718</v>
      </c>
      <c r="AY2034">
        <v>3347</v>
      </c>
      <c r="AZ2034">
        <v>5</v>
      </c>
      <c r="BA2034">
        <v>1103.57</v>
      </c>
      <c r="BB2034">
        <v>1.8</v>
      </c>
    </row>
    <row r="2035" spans="1:54" x14ac:dyDescent="0.3">
      <c r="A2035">
        <v>38015</v>
      </c>
      <c r="B2035" t="s">
        <v>1795</v>
      </c>
      <c r="C2035" t="s">
        <v>960</v>
      </c>
      <c r="D2035">
        <v>90503</v>
      </c>
      <c r="E2035">
        <v>81308</v>
      </c>
      <c r="F2035">
        <v>11.3</v>
      </c>
      <c r="G2035">
        <v>81308</v>
      </c>
      <c r="H2035">
        <v>6.6</v>
      </c>
      <c r="I2035">
        <v>22.7</v>
      </c>
      <c r="J2035">
        <v>14.5</v>
      </c>
      <c r="K2035">
        <v>50.2</v>
      </c>
      <c r="L2035">
        <v>92.3</v>
      </c>
      <c r="M2035">
        <v>1.2</v>
      </c>
      <c r="N2035">
        <v>4.0999999999999996</v>
      </c>
      <c r="O2035">
        <v>0.7</v>
      </c>
      <c r="P2035">
        <v>0.1</v>
      </c>
      <c r="Q2035">
        <v>1.7</v>
      </c>
      <c r="R2035">
        <v>1.9</v>
      </c>
      <c r="S2035">
        <v>90.8</v>
      </c>
      <c r="T2035">
        <v>84.2</v>
      </c>
      <c r="U2035">
        <v>1.4</v>
      </c>
      <c r="V2035">
        <v>4.8</v>
      </c>
      <c r="W2035">
        <v>93.4</v>
      </c>
      <c r="X2035">
        <v>33.200000000000003</v>
      </c>
      <c r="Y2035">
        <v>6430</v>
      </c>
      <c r="Z2035">
        <v>18.8</v>
      </c>
      <c r="AA2035">
        <v>39998</v>
      </c>
      <c r="AB2035">
        <v>71.2</v>
      </c>
      <c r="AC2035">
        <v>28.5</v>
      </c>
      <c r="AD2035">
        <v>172800</v>
      </c>
      <c r="AE2035">
        <v>34703</v>
      </c>
      <c r="AF2035">
        <v>2.34</v>
      </c>
      <c r="AG2035">
        <v>32876</v>
      </c>
      <c r="AH2035">
        <v>61811</v>
      </c>
      <c r="AI2035">
        <v>8.1999999999999993</v>
      </c>
      <c r="AJ2035">
        <v>2951</v>
      </c>
      <c r="AK2035">
        <v>46571</v>
      </c>
      <c r="AL2035">
        <v>4.0999999999999996</v>
      </c>
      <c r="AM2035">
        <v>6982</v>
      </c>
      <c r="AN2035">
        <v>7856</v>
      </c>
      <c r="AO2035">
        <v>0</v>
      </c>
      <c r="AP2035">
        <v>0.6</v>
      </c>
      <c r="AQ2035">
        <v>0</v>
      </c>
      <c r="AR2035">
        <v>0</v>
      </c>
      <c r="AS2035">
        <v>0</v>
      </c>
      <c r="AT2035">
        <v>23.9</v>
      </c>
      <c r="AU2035">
        <v>0</v>
      </c>
      <c r="AV2035">
        <v>889072</v>
      </c>
      <c r="AW2035">
        <v>1401007</v>
      </c>
      <c r="AX2035">
        <v>18153</v>
      </c>
      <c r="AY2035">
        <v>170107</v>
      </c>
      <c r="AZ2035">
        <v>1254</v>
      </c>
      <c r="BA2035">
        <v>1632.65</v>
      </c>
      <c r="BB2035">
        <v>49.8</v>
      </c>
    </row>
    <row r="2036" spans="1:54" x14ac:dyDescent="0.3">
      <c r="A2036">
        <v>38017</v>
      </c>
      <c r="B2036" t="s">
        <v>300</v>
      </c>
      <c r="C2036" t="s">
        <v>960</v>
      </c>
      <c r="D2036">
        <v>167005</v>
      </c>
      <c r="E2036">
        <v>149778</v>
      </c>
      <c r="F2036">
        <v>11.5</v>
      </c>
      <c r="G2036">
        <v>149778</v>
      </c>
      <c r="H2036">
        <v>6.9</v>
      </c>
      <c r="I2036">
        <v>22.1</v>
      </c>
      <c r="J2036">
        <v>10.8</v>
      </c>
      <c r="K2036">
        <v>49.3</v>
      </c>
      <c r="L2036">
        <v>90.5</v>
      </c>
      <c r="M2036">
        <v>3.7</v>
      </c>
      <c r="N2036">
        <v>1.3</v>
      </c>
      <c r="O2036">
        <v>2.6</v>
      </c>
      <c r="P2036">
        <v>0.1</v>
      </c>
      <c r="Q2036">
        <v>1.9</v>
      </c>
      <c r="R2036">
        <v>2.4</v>
      </c>
      <c r="S2036">
        <v>88.5</v>
      </c>
      <c r="T2036">
        <v>77.3</v>
      </c>
      <c r="U2036">
        <v>5.4</v>
      </c>
      <c r="V2036">
        <v>6.9</v>
      </c>
      <c r="W2036">
        <v>94.6</v>
      </c>
      <c r="X2036">
        <v>37.200000000000003</v>
      </c>
      <c r="Y2036">
        <v>10037</v>
      </c>
      <c r="Z2036">
        <v>16.399999999999999</v>
      </c>
      <c r="AA2036">
        <v>75125</v>
      </c>
      <c r="AB2036">
        <v>53.4</v>
      </c>
      <c r="AC2036">
        <v>43.4</v>
      </c>
      <c r="AD2036">
        <v>158900</v>
      </c>
      <c r="AE2036">
        <v>65816</v>
      </c>
      <c r="AF2036">
        <v>2.27</v>
      </c>
      <c r="AG2036">
        <v>30529</v>
      </c>
      <c r="AH2036">
        <v>52590</v>
      </c>
      <c r="AI2036">
        <v>13</v>
      </c>
      <c r="AJ2036">
        <v>5179</v>
      </c>
      <c r="AK2036">
        <v>97100</v>
      </c>
      <c r="AL2036">
        <v>1.9</v>
      </c>
      <c r="AM2036">
        <v>11239</v>
      </c>
      <c r="AN2036">
        <v>13937</v>
      </c>
      <c r="AO2036">
        <v>0.3</v>
      </c>
      <c r="AP2036">
        <v>0</v>
      </c>
      <c r="AQ2036">
        <v>1.4</v>
      </c>
      <c r="AR2036">
        <v>0</v>
      </c>
      <c r="AS2036">
        <v>0.4</v>
      </c>
      <c r="AT2036">
        <v>26.6</v>
      </c>
      <c r="AU2036">
        <v>2480094</v>
      </c>
      <c r="AV2036">
        <v>0</v>
      </c>
      <c r="AW2036">
        <v>2885559</v>
      </c>
      <c r="AX2036">
        <v>20953</v>
      </c>
      <c r="AY2036">
        <v>341193</v>
      </c>
      <c r="AZ2036">
        <v>3207</v>
      </c>
      <c r="BA2036">
        <v>1764.94</v>
      </c>
      <c r="BB2036">
        <v>84.9</v>
      </c>
    </row>
    <row r="2037" spans="1:54" x14ac:dyDescent="0.3">
      <c r="A2037">
        <v>38019</v>
      </c>
      <c r="B2037" t="s">
        <v>1796</v>
      </c>
      <c r="C2037" t="s">
        <v>960</v>
      </c>
      <c r="D2037">
        <v>3855</v>
      </c>
      <c r="E2037">
        <v>3993</v>
      </c>
      <c r="F2037">
        <v>-3.5</v>
      </c>
      <c r="G2037">
        <v>3993</v>
      </c>
      <c r="H2037">
        <v>5.2</v>
      </c>
      <c r="I2037">
        <v>19.7</v>
      </c>
      <c r="J2037">
        <v>26.6</v>
      </c>
      <c r="K2037">
        <v>49.3</v>
      </c>
      <c r="L2037">
        <v>97.1</v>
      </c>
      <c r="M2037">
        <v>0.3</v>
      </c>
      <c r="N2037">
        <v>1.4</v>
      </c>
      <c r="O2037">
        <v>0.3</v>
      </c>
      <c r="P2037">
        <v>0</v>
      </c>
      <c r="Q2037">
        <v>0.9</v>
      </c>
      <c r="R2037">
        <v>1.1000000000000001</v>
      </c>
      <c r="S2037">
        <v>96.2</v>
      </c>
      <c r="T2037">
        <v>89.3</v>
      </c>
      <c r="U2037">
        <v>2.1</v>
      </c>
      <c r="V2037">
        <v>2.5</v>
      </c>
      <c r="W2037">
        <v>87.8</v>
      </c>
      <c r="X2037">
        <v>16.399999999999999</v>
      </c>
      <c r="Y2037">
        <v>397</v>
      </c>
      <c r="Z2037">
        <v>12.8</v>
      </c>
      <c r="AA2037">
        <v>2330</v>
      </c>
      <c r="AB2037">
        <v>84.7</v>
      </c>
      <c r="AC2037">
        <v>9.4</v>
      </c>
      <c r="AD2037">
        <v>68700</v>
      </c>
      <c r="AE2037">
        <v>1754</v>
      </c>
      <c r="AF2037">
        <v>2.19</v>
      </c>
      <c r="AG2037">
        <v>32028</v>
      </c>
      <c r="AH2037">
        <v>55904</v>
      </c>
      <c r="AI2037">
        <v>4.9000000000000004</v>
      </c>
      <c r="AJ2037">
        <v>171</v>
      </c>
      <c r="AK2037">
        <v>1239</v>
      </c>
      <c r="AL2037">
        <v>-1.1000000000000001</v>
      </c>
      <c r="AM2037">
        <v>361</v>
      </c>
      <c r="AN2037">
        <v>400</v>
      </c>
      <c r="AO2037">
        <v>0</v>
      </c>
      <c r="AP2037">
        <v>0</v>
      </c>
      <c r="AQ2037">
        <v>0</v>
      </c>
      <c r="AR2037">
        <v>0</v>
      </c>
      <c r="AS2037">
        <v>0</v>
      </c>
      <c r="AT2037">
        <v>0</v>
      </c>
      <c r="AU2037">
        <v>0</v>
      </c>
      <c r="AV2037">
        <v>261486</v>
      </c>
      <c r="AW2037">
        <v>83207</v>
      </c>
      <c r="AX2037">
        <v>21680</v>
      </c>
      <c r="AY2037">
        <v>3086</v>
      </c>
      <c r="AZ2037">
        <v>11</v>
      </c>
      <c r="BA2037">
        <v>1488.75</v>
      </c>
      <c r="BB2037">
        <v>2.7</v>
      </c>
    </row>
    <row r="2038" spans="1:54" x14ac:dyDescent="0.3">
      <c r="A2038">
        <v>38021</v>
      </c>
      <c r="B2038" t="s">
        <v>1797</v>
      </c>
      <c r="C2038" t="s">
        <v>960</v>
      </c>
      <c r="D2038">
        <v>5150</v>
      </c>
      <c r="E2038">
        <v>5289</v>
      </c>
      <c r="F2038">
        <v>-2.6</v>
      </c>
      <c r="G2038">
        <v>5289</v>
      </c>
      <c r="H2038">
        <v>5.8</v>
      </c>
      <c r="I2038">
        <v>22.6</v>
      </c>
      <c r="J2038">
        <v>21.9</v>
      </c>
      <c r="K2038">
        <v>50.3</v>
      </c>
      <c r="L2038">
        <v>96.3</v>
      </c>
      <c r="M2038">
        <v>1</v>
      </c>
      <c r="N2038">
        <v>0.7</v>
      </c>
      <c r="O2038">
        <v>0.5</v>
      </c>
      <c r="P2038">
        <v>0</v>
      </c>
      <c r="Q2038">
        <v>1.6</v>
      </c>
      <c r="R2038">
        <v>3.4</v>
      </c>
      <c r="S2038">
        <v>93.4</v>
      </c>
      <c r="T2038">
        <v>87.8</v>
      </c>
      <c r="U2038">
        <v>0.6</v>
      </c>
      <c r="V2038">
        <v>5.0999999999999996</v>
      </c>
      <c r="W2038">
        <v>86.8</v>
      </c>
      <c r="X2038">
        <v>23.6</v>
      </c>
      <c r="Y2038">
        <v>396</v>
      </c>
      <c r="Z2038">
        <v>12.9</v>
      </c>
      <c r="AA2038">
        <v>2649</v>
      </c>
      <c r="AB2038">
        <v>72.5</v>
      </c>
      <c r="AC2038">
        <v>18.100000000000001</v>
      </c>
      <c r="AD2038">
        <v>76700</v>
      </c>
      <c r="AE2038">
        <v>2178</v>
      </c>
      <c r="AF2038">
        <v>2.27</v>
      </c>
      <c r="AG2038">
        <v>24644</v>
      </c>
      <c r="AH2038">
        <v>47359</v>
      </c>
      <c r="AI2038">
        <v>9.6999999999999993</v>
      </c>
      <c r="AJ2038">
        <v>223</v>
      </c>
      <c r="AK2038">
        <v>1816</v>
      </c>
      <c r="AL2038">
        <v>-1.5</v>
      </c>
      <c r="AM2038">
        <v>401</v>
      </c>
      <c r="AN2038">
        <v>518</v>
      </c>
      <c r="AO2038">
        <v>0</v>
      </c>
      <c r="AP2038">
        <v>0</v>
      </c>
      <c r="AQ2038">
        <v>0</v>
      </c>
      <c r="AR2038">
        <v>0</v>
      </c>
      <c r="AS2038">
        <v>0</v>
      </c>
      <c r="AT2038">
        <v>7.9</v>
      </c>
      <c r="AU2038">
        <v>0</v>
      </c>
      <c r="AV2038">
        <v>151702</v>
      </c>
      <c r="AW2038">
        <v>78086</v>
      </c>
      <c r="AX2038">
        <v>14514</v>
      </c>
      <c r="AY2038">
        <v>4844</v>
      </c>
      <c r="AZ2038">
        <v>3</v>
      </c>
      <c r="BA2038">
        <v>1131.47</v>
      </c>
      <c r="BB2038">
        <v>4.7</v>
      </c>
    </row>
    <row r="2039" spans="1:54" x14ac:dyDescent="0.3">
      <c r="A2039">
        <v>38023</v>
      </c>
      <c r="B2039" t="s">
        <v>1798</v>
      </c>
      <c r="C2039" t="s">
        <v>960</v>
      </c>
      <c r="D2039">
        <v>2432</v>
      </c>
      <c r="E2039">
        <v>2071</v>
      </c>
      <c r="F2039">
        <v>17.399999999999999</v>
      </c>
      <c r="G2039">
        <v>2071</v>
      </c>
      <c r="H2039">
        <v>5.8</v>
      </c>
      <c r="I2039">
        <v>20.9</v>
      </c>
      <c r="J2039">
        <v>23.1</v>
      </c>
      <c r="K2039">
        <v>48.3</v>
      </c>
      <c r="L2039">
        <v>96.6</v>
      </c>
      <c r="M2039">
        <v>0.7</v>
      </c>
      <c r="N2039">
        <v>0.7</v>
      </c>
      <c r="O2039">
        <v>0.7</v>
      </c>
      <c r="P2039">
        <v>0</v>
      </c>
      <c r="Q2039">
        <v>1.2</v>
      </c>
      <c r="R2039">
        <v>3.9</v>
      </c>
      <c r="S2039">
        <v>93</v>
      </c>
      <c r="T2039">
        <v>92</v>
      </c>
      <c r="U2039">
        <v>4.2</v>
      </c>
      <c r="V2039">
        <v>2.6</v>
      </c>
      <c r="W2039">
        <v>90.6</v>
      </c>
      <c r="X2039">
        <v>21.8</v>
      </c>
      <c r="Y2039">
        <v>189</v>
      </c>
      <c r="Z2039">
        <v>14.8</v>
      </c>
      <c r="AA2039">
        <v>1476</v>
      </c>
      <c r="AB2039">
        <v>85.2</v>
      </c>
      <c r="AC2039">
        <v>8.1</v>
      </c>
      <c r="AD2039">
        <v>72200</v>
      </c>
      <c r="AE2039">
        <v>1035</v>
      </c>
      <c r="AF2039">
        <v>2.02</v>
      </c>
      <c r="AG2039">
        <v>36303</v>
      </c>
      <c r="AH2039">
        <v>55057</v>
      </c>
      <c r="AI2039">
        <v>8.4</v>
      </c>
      <c r="AJ2039">
        <v>120</v>
      </c>
      <c r="AK2039">
        <v>872</v>
      </c>
      <c r="AL2039">
        <v>1.3</v>
      </c>
      <c r="AM2039">
        <v>230</v>
      </c>
      <c r="AN2039">
        <v>259</v>
      </c>
      <c r="AO2039">
        <v>0</v>
      </c>
      <c r="AP2039">
        <v>0</v>
      </c>
      <c r="AQ2039">
        <v>0</v>
      </c>
      <c r="AR2039">
        <v>0</v>
      </c>
      <c r="AS2039">
        <v>0</v>
      </c>
      <c r="AT2039">
        <v>12</v>
      </c>
      <c r="AU2039">
        <v>0</v>
      </c>
      <c r="AV2039">
        <v>21313</v>
      </c>
      <c r="AW2039">
        <v>11784</v>
      </c>
      <c r="AX2039">
        <v>5866</v>
      </c>
      <c r="AY2039">
        <v>0</v>
      </c>
      <c r="AZ2039">
        <v>24</v>
      </c>
      <c r="BA2039">
        <v>1260.79</v>
      </c>
      <c r="BB2039">
        <v>1.6</v>
      </c>
    </row>
    <row r="2040" spans="1:54" x14ac:dyDescent="0.3">
      <c r="A2040">
        <v>38025</v>
      </c>
      <c r="B2040" t="s">
        <v>1799</v>
      </c>
      <c r="C2040" t="s">
        <v>960</v>
      </c>
      <c r="D2040">
        <v>4399</v>
      </c>
      <c r="E2040">
        <v>3536</v>
      </c>
      <c r="F2040">
        <v>24.4</v>
      </c>
      <c r="G2040">
        <v>3536</v>
      </c>
      <c r="H2040">
        <v>6.7</v>
      </c>
      <c r="I2040">
        <v>22.7</v>
      </c>
      <c r="J2040">
        <v>14.3</v>
      </c>
      <c r="K2040">
        <v>46.5</v>
      </c>
      <c r="L2040">
        <v>85.9</v>
      </c>
      <c r="M2040">
        <v>0.6</v>
      </c>
      <c r="N2040">
        <v>9.6999999999999993</v>
      </c>
      <c r="O2040">
        <v>1.5</v>
      </c>
      <c r="P2040">
        <v>0</v>
      </c>
      <c r="Q2040">
        <v>2.2999999999999998</v>
      </c>
      <c r="R2040">
        <v>3.8</v>
      </c>
      <c r="S2040">
        <v>83</v>
      </c>
      <c r="T2040">
        <v>90.3</v>
      </c>
      <c r="U2040">
        <v>3.4</v>
      </c>
      <c r="V2040">
        <v>6.3</v>
      </c>
      <c r="W2040">
        <v>90.1</v>
      </c>
      <c r="X2040">
        <v>17.899999999999999</v>
      </c>
      <c r="Y2040">
        <v>290</v>
      </c>
      <c r="Z2040">
        <v>22.9</v>
      </c>
      <c r="AA2040">
        <v>2296</v>
      </c>
      <c r="AB2040">
        <v>82.3</v>
      </c>
      <c r="AC2040">
        <v>4</v>
      </c>
      <c r="AD2040">
        <v>104800</v>
      </c>
      <c r="AE2040">
        <v>1438</v>
      </c>
      <c r="AF2040">
        <v>2.5499999999999998</v>
      </c>
      <c r="AG2040">
        <v>33788</v>
      </c>
      <c r="AH2040">
        <v>60500</v>
      </c>
      <c r="AI2040">
        <v>10.1</v>
      </c>
      <c r="AJ2040">
        <v>192</v>
      </c>
      <c r="AK2040">
        <v>2319</v>
      </c>
      <c r="AL2040">
        <v>15.7</v>
      </c>
      <c r="AM2040">
        <v>317</v>
      </c>
      <c r="AN2040">
        <v>228</v>
      </c>
      <c r="AO2040">
        <v>0</v>
      </c>
      <c r="AP2040">
        <v>16.2</v>
      </c>
      <c r="AQ2040">
        <v>0</v>
      </c>
      <c r="AR2040">
        <v>0</v>
      </c>
      <c r="AS2040">
        <v>0</v>
      </c>
      <c r="AT2040">
        <v>0</v>
      </c>
      <c r="AU2040">
        <v>0</v>
      </c>
      <c r="AV2040">
        <v>6484</v>
      </c>
      <c r="AW2040">
        <v>39273</v>
      </c>
      <c r="AX2040">
        <v>11937</v>
      </c>
      <c r="AY2040">
        <v>0</v>
      </c>
      <c r="AZ2040">
        <v>113</v>
      </c>
      <c r="BA2040">
        <v>2008.46</v>
      </c>
      <c r="BB2040">
        <v>1.8</v>
      </c>
    </row>
    <row r="2041" spans="1:54" x14ac:dyDescent="0.3">
      <c r="A2041">
        <v>38027</v>
      </c>
      <c r="B2041" t="s">
        <v>1745</v>
      </c>
      <c r="C2041" t="s">
        <v>960</v>
      </c>
      <c r="D2041">
        <v>2377</v>
      </c>
      <c r="E2041">
        <v>2385</v>
      </c>
      <c r="F2041">
        <v>-0.3</v>
      </c>
      <c r="G2041">
        <v>2385</v>
      </c>
      <c r="H2041">
        <v>5.5</v>
      </c>
      <c r="I2041">
        <v>22.2</v>
      </c>
      <c r="J2041">
        <v>23.8</v>
      </c>
      <c r="K2041">
        <v>49.6</v>
      </c>
      <c r="L2041">
        <v>93</v>
      </c>
      <c r="M2041">
        <v>0.3</v>
      </c>
      <c r="N2041">
        <v>4.5</v>
      </c>
      <c r="O2041">
        <v>0.4</v>
      </c>
      <c r="P2041">
        <v>0.1</v>
      </c>
      <c r="Q2041">
        <v>1.9</v>
      </c>
      <c r="R2041">
        <v>3.1</v>
      </c>
      <c r="S2041">
        <v>90.5</v>
      </c>
      <c r="T2041">
        <v>87.3</v>
      </c>
      <c r="U2041">
        <v>0.7</v>
      </c>
      <c r="V2041">
        <v>2.6</v>
      </c>
      <c r="W2041">
        <v>88.1</v>
      </c>
      <c r="X2041">
        <v>20.100000000000001</v>
      </c>
      <c r="Y2041">
        <v>209</v>
      </c>
      <c r="Z2041">
        <v>18.899999999999999</v>
      </c>
      <c r="AA2041">
        <v>1338</v>
      </c>
      <c r="AB2041">
        <v>74.400000000000006</v>
      </c>
      <c r="AC2041">
        <v>13.8</v>
      </c>
      <c r="AD2041">
        <v>58800</v>
      </c>
      <c r="AE2041">
        <v>1104</v>
      </c>
      <c r="AF2041">
        <v>2.0699999999999998</v>
      </c>
      <c r="AG2041">
        <v>27323</v>
      </c>
      <c r="AH2041">
        <v>44250</v>
      </c>
      <c r="AI2041">
        <v>13.8</v>
      </c>
      <c r="AJ2041">
        <v>78</v>
      </c>
      <c r="AK2041">
        <v>473</v>
      </c>
      <c r="AL2041">
        <v>-1</v>
      </c>
      <c r="AM2041">
        <v>194</v>
      </c>
      <c r="AN2041">
        <v>368</v>
      </c>
      <c r="AO2041">
        <v>0</v>
      </c>
      <c r="AP2041">
        <v>0</v>
      </c>
      <c r="AQ2041">
        <v>0</v>
      </c>
      <c r="AR2041">
        <v>0</v>
      </c>
      <c r="AS2041">
        <v>0</v>
      </c>
      <c r="AT2041">
        <v>0</v>
      </c>
      <c r="AU2041">
        <v>0</v>
      </c>
      <c r="AV2041">
        <v>21041</v>
      </c>
      <c r="AW2041">
        <v>32470</v>
      </c>
      <c r="AX2041">
        <v>13423</v>
      </c>
      <c r="AY2041">
        <v>0</v>
      </c>
      <c r="AZ2041">
        <v>9</v>
      </c>
      <c r="BA2041">
        <v>630.16999999999996</v>
      </c>
      <c r="BB2041">
        <v>3.8</v>
      </c>
    </row>
    <row r="2042" spans="1:54" x14ac:dyDescent="0.3">
      <c r="A2042">
        <v>38029</v>
      </c>
      <c r="B2042" t="s">
        <v>1800</v>
      </c>
      <c r="C2042" t="s">
        <v>960</v>
      </c>
      <c r="D2042">
        <v>3422</v>
      </c>
      <c r="E2042">
        <v>3550</v>
      </c>
      <c r="F2042">
        <v>-3.6</v>
      </c>
      <c r="G2042">
        <v>3550</v>
      </c>
      <c r="H2042">
        <v>4.4000000000000004</v>
      </c>
      <c r="I2042">
        <v>20</v>
      </c>
      <c r="J2042">
        <v>27.6</v>
      </c>
      <c r="K2042">
        <v>48.7</v>
      </c>
      <c r="L2042">
        <v>98.1</v>
      </c>
      <c r="M2042">
        <v>0.1</v>
      </c>
      <c r="N2042">
        <v>0.7</v>
      </c>
      <c r="O2042">
        <v>0.1</v>
      </c>
      <c r="P2042">
        <v>0</v>
      </c>
      <c r="Q2042">
        <v>0.9</v>
      </c>
      <c r="R2042">
        <v>1.1000000000000001</v>
      </c>
      <c r="S2042">
        <v>97</v>
      </c>
      <c r="T2042">
        <v>91.7</v>
      </c>
      <c r="U2042">
        <v>0.5</v>
      </c>
      <c r="V2042">
        <v>8.3000000000000007</v>
      </c>
      <c r="W2042">
        <v>81.599999999999994</v>
      </c>
      <c r="X2042">
        <v>14.4</v>
      </c>
      <c r="Y2042">
        <v>348</v>
      </c>
      <c r="Z2042">
        <v>18.899999999999999</v>
      </c>
      <c r="AA2042">
        <v>2115</v>
      </c>
      <c r="AB2042">
        <v>80.900000000000006</v>
      </c>
      <c r="AC2042">
        <v>7.6</v>
      </c>
      <c r="AD2042">
        <v>70200</v>
      </c>
      <c r="AE2042">
        <v>1634</v>
      </c>
      <c r="AF2042">
        <v>2.11</v>
      </c>
      <c r="AG2042">
        <v>27690</v>
      </c>
      <c r="AH2042">
        <v>38477</v>
      </c>
      <c r="AI2042">
        <v>14.9</v>
      </c>
      <c r="AJ2042">
        <v>123</v>
      </c>
      <c r="AK2042">
        <v>784</v>
      </c>
      <c r="AL2042">
        <v>-2.9</v>
      </c>
      <c r="AM2042">
        <v>278</v>
      </c>
      <c r="AN2042">
        <v>363</v>
      </c>
      <c r="AO2042">
        <v>0</v>
      </c>
      <c r="AP2042">
        <v>0</v>
      </c>
      <c r="AQ2042">
        <v>0</v>
      </c>
      <c r="AR2042">
        <v>0</v>
      </c>
      <c r="AS2042">
        <v>0</v>
      </c>
      <c r="AT2042">
        <v>0</v>
      </c>
      <c r="AU2042">
        <v>0</v>
      </c>
      <c r="AV2042">
        <v>46807</v>
      </c>
      <c r="AW2042">
        <v>26808</v>
      </c>
      <c r="AX2042">
        <v>7640</v>
      </c>
      <c r="AY2042">
        <v>0</v>
      </c>
      <c r="AZ2042">
        <v>10</v>
      </c>
      <c r="BA2042">
        <v>1510.44</v>
      </c>
      <c r="BB2042">
        <v>2.4</v>
      </c>
    </row>
    <row r="2043" spans="1:54" x14ac:dyDescent="0.3">
      <c r="A2043">
        <v>38031</v>
      </c>
      <c r="B2043" t="s">
        <v>1801</v>
      </c>
      <c r="C2043" t="s">
        <v>960</v>
      </c>
      <c r="D2043">
        <v>3362</v>
      </c>
      <c r="E2043">
        <v>3343</v>
      </c>
      <c r="F2043">
        <v>0.6</v>
      </c>
      <c r="G2043">
        <v>3343</v>
      </c>
      <c r="H2043">
        <v>5.3</v>
      </c>
      <c r="I2043">
        <v>21.4</v>
      </c>
      <c r="J2043">
        <v>22</v>
      </c>
      <c r="K2043">
        <v>50.1</v>
      </c>
      <c r="L2043">
        <v>97.4</v>
      </c>
      <c r="M2043">
        <v>0.3</v>
      </c>
      <c r="N2043">
        <v>1</v>
      </c>
      <c r="O2043">
        <v>0.5</v>
      </c>
      <c r="P2043">
        <v>0</v>
      </c>
      <c r="Q2043">
        <v>0.9</v>
      </c>
      <c r="R2043">
        <v>1.2</v>
      </c>
      <c r="S2043">
        <v>96.3</v>
      </c>
      <c r="T2043">
        <v>88.2</v>
      </c>
      <c r="U2043">
        <v>1.9</v>
      </c>
      <c r="V2043">
        <v>4.5</v>
      </c>
      <c r="W2043">
        <v>86.4</v>
      </c>
      <c r="X2043">
        <v>19.600000000000001</v>
      </c>
      <c r="Y2043">
        <v>223</v>
      </c>
      <c r="Z2043">
        <v>14.3</v>
      </c>
      <c r="AA2043">
        <v>1814</v>
      </c>
      <c r="AB2043">
        <v>73.8</v>
      </c>
      <c r="AC2043">
        <v>15.7</v>
      </c>
      <c r="AD2043">
        <v>88700</v>
      </c>
      <c r="AE2043">
        <v>1555</v>
      </c>
      <c r="AF2043">
        <v>2.11</v>
      </c>
      <c r="AG2043">
        <v>33063</v>
      </c>
      <c r="AH2043">
        <v>50677</v>
      </c>
      <c r="AI2043">
        <v>11.1</v>
      </c>
      <c r="AJ2043">
        <v>140</v>
      </c>
      <c r="AK2043">
        <v>1388</v>
      </c>
      <c r="AL2043">
        <v>-5.8</v>
      </c>
      <c r="AM2043">
        <v>271</v>
      </c>
      <c r="AN2043">
        <v>422</v>
      </c>
      <c r="AO2043">
        <v>0</v>
      </c>
      <c r="AP2043">
        <v>0</v>
      </c>
      <c r="AQ2043">
        <v>0</v>
      </c>
      <c r="AR2043">
        <v>0</v>
      </c>
      <c r="AS2043">
        <v>0</v>
      </c>
      <c r="AT2043">
        <v>15.4</v>
      </c>
      <c r="AU2043">
        <v>0</v>
      </c>
      <c r="AV2043">
        <v>101726</v>
      </c>
      <c r="AW2043">
        <v>80669</v>
      </c>
      <c r="AX2043">
        <v>23423</v>
      </c>
      <c r="AY2043">
        <v>3701</v>
      </c>
      <c r="AZ2043">
        <v>4</v>
      </c>
      <c r="BA2043">
        <v>635.45000000000005</v>
      </c>
      <c r="BB2043">
        <v>5.3</v>
      </c>
    </row>
    <row r="2044" spans="1:54" x14ac:dyDescent="0.3">
      <c r="A2044">
        <v>38033</v>
      </c>
      <c r="B2044" t="s">
        <v>1665</v>
      </c>
      <c r="C2044" t="s">
        <v>960</v>
      </c>
      <c r="D2044">
        <v>1825</v>
      </c>
      <c r="E2044">
        <v>1680</v>
      </c>
      <c r="F2044">
        <v>8.6</v>
      </c>
      <c r="G2044">
        <v>1680</v>
      </c>
      <c r="H2044">
        <v>5.9</v>
      </c>
      <c r="I2044">
        <v>23.6</v>
      </c>
      <c r="J2044">
        <v>18.5</v>
      </c>
      <c r="K2044">
        <v>49.5</v>
      </c>
      <c r="L2044">
        <v>96.7</v>
      </c>
      <c r="M2044">
        <v>0.8</v>
      </c>
      <c r="N2044">
        <v>1.2</v>
      </c>
      <c r="O2044">
        <v>0.2</v>
      </c>
      <c r="P2044">
        <v>0.2</v>
      </c>
      <c r="Q2044">
        <v>0.9</v>
      </c>
      <c r="R2044">
        <v>2.7</v>
      </c>
      <c r="S2044">
        <v>94.2</v>
      </c>
      <c r="T2044">
        <v>89.2</v>
      </c>
      <c r="U2044">
        <v>0.1</v>
      </c>
      <c r="V2044">
        <v>2.1</v>
      </c>
      <c r="W2044">
        <v>91.2</v>
      </c>
      <c r="X2044">
        <v>18.3</v>
      </c>
      <c r="Y2044">
        <v>89</v>
      </c>
      <c r="Z2044">
        <v>13.7</v>
      </c>
      <c r="AA2044">
        <v>1005</v>
      </c>
      <c r="AB2044">
        <v>72.3</v>
      </c>
      <c r="AC2044">
        <v>13</v>
      </c>
      <c r="AD2044">
        <v>83800</v>
      </c>
      <c r="AE2044">
        <v>754</v>
      </c>
      <c r="AF2044">
        <v>2.16</v>
      </c>
      <c r="AG2044">
        <v>26113</v>
      </c>
      <c r="AH2044">
        <v>36100</v>
      </c>
      <c r="AI2044">
        <v>12.4</v>
      </c>
      <c r="AJ2044">
        <v>79</v>
      </c>
      <c r="AK2044">
        <v>478</v>
      </c>
      <c r="AL2044">
        <v>-4.5999999999999996</v>
      </c>
      <c r="AM2044">
        <v>180</v>
      </c>
      <c r="AN2044">
        <v>230</v>
      </c>
      <c r="AO2044">
        <v>0</v>
      </c>
      <c r="AP2044">
        <v>0</v>
      </c>
      <c r="AQ2044">
        <v>0</v>
      </c>
      <c r="AR2044">
        <v>0</v>
      </c>
      <c r="AS2044">
        <v>0</v>
      </c>
      <c r="AT2044">
        <v>22.6</v>
      </c>
      <c r="AU2044">
        <v>0</v>
      </c>
      <c r="AV2044">
        <v>89008</v>
      </c>
      <c r="AW2044">
        <v>49866</v>
      </c>
      <c r="AX2044">
        <v>30185</v>
      </c>
      <c r="AY2044">
        <v>972</v>
      </c>
      <c r="AZ2044">
        <v>23</v>
      </c>
      <c r="BA2044">
        <v>1000.79</v>
      </c>
      <c r="BB2044">
        <v>1.7</v>
      </c>
    </row>
    <row r="2045" spans="1:54" x14ac:dyDescent="0.3">
      <c r="A2045">
        <v>38035</v>
      </c>
      <c r="B2045" t="s">
        <v>1802</v>
      </c>
      <c r="C2045" t="s">
        <v>960</v>
      </c>
      <c r="D2045">
        <v>70138</v>
      </c>
      <c r="E2045">
        <v>66861</v>
      </c>
      <c r="F2045">
        <v>4.9000000000000004</v>
      </c>
      <c r="G2045">
        <v>66861</v>
      </c>
      <c r="H2045">
        <v>6.7</v>
      </c>
      <c r="I2045">
        <v>20.399999999999999</v>
      </c>
      <c r="J2045">
        <v>11.2</v>
      </c>
      <c r="K2045">
        <v>48.5</v>
      </c>
      <c r="L2045">
        <v>88.8</v>
      </c>
      <c r="M2045">
        <v>3.5</v>
      </c>
      <c r="N2045">
        <v>2.8</v>
      </c>
      <c r="O2045">
        <v>2.2999999999999998</v>
      </c>
      <c r="P2045">
        <v>0.1</v>
      </c>
      <c r="Q2045">
        <v>2.5</v>
      </c>
      <c r="R2045">
        <v>3.8</v>
      </c>
      <c r="S2045">
        <v>85.7</v>
      </c>
      <c r="T2045">
        <v>77.400000000000006</v>
      </c>
      <c r="U2045">
        <v>4.2</v>
      </c>
      <c r="V2045">
        <v>5.9</v>
      </c>
      <c r="W2045">
        <v>92.5</v>
      </c>
      <c r="X2045">
        <v>32.6</v>
      </c>
      <c r="Y2045">
        <v>5258</v>
      </c>
      <c r="Z2045">
        <v>13.7</v>
      </c>
      <c r="AA2045">
        <v>31341</v>
      </c>
      <c r="AB2045">
        <v>52.6</v>
      </c>
      <c r="AC2045">
        <v>39.799999999999997</v>
      </c>
      <c r="AD2045">
        <v>152100</v>
      </c>
      <c r="AE2045">
        <v>27465</v>
      </c>
      <c r="AF2045">
        <v>2.2799999999999998</v>
      </c>
      <c r="AG2045">
        <v>27026</v>
      </c>
      <c r="AH2045">
        <v>46745</v>
      </c>
      <c r="AI2045">
        <v>16</v>
      </c>
      <c r="AJ2045">
        <v>1900</v>
      </c>
      <c r="AK2045">
        <v>32196</v>
      </c>
      <c r="AL2045">
        <v>1.2</v>
      </c>
      <c r="AM2045">
        <v>3920</v>
      </c>
      <c r="AN2045">
        <v>5228</v>
      </c>
      <c r="AO2045">
        <v>0.6</v>
      </c>
      <c r="AP2045">
        <v>0.8</v>
      </c>
      <c r="AQ2045">
        <v>0.7</v>
      </c>
      <c r="AR2045">
        <v>0</v>
      </c>
      <c r="AS2045">
        <v>0.5</v>
      </c>
      <c r="AT2045">
        <v>27.6</v>
      </c>
      <c r="AU2045">
        <v>565274</v>
      </c>
      <c r="AV2045">
        <v>734260</v>
      </c>
      <c r="AW2045">
        <v>1238204</v>
      </c>
      <c r="AX2045">
        <v>18742</v>
      </c>
      <c r="AY2045">
        <v>141124</v>
      </c>
      <c r="AZ2045">
        <v>931</v>
      </c>
      <c r="BA2045">
        <v>1436.38</v>
      </c>
      <c r="BB2045">
        <v>46.5</v>
      </c>
    </row>
    <row r="2046" spans="1:54" x14ac:dyDescent="0.3">
      <c r="A2046">
        <v>38037</v>
      </c>
      <c r="B2046" t="s">
        <v>109</v>
      </c>
      <c r="C2046" t="s">
        <v>960</v>
      </c>
      <c r="D2046">
        <v>2361</v>
      </c>
      <c r="E2046">
        <v>2394</v>
      </c>
      <c r="F2046">
        <v>-1.4</v>
      </c>
      <c r="G2046">
        <v>2394</v>
      </c>
      <c r="H2046">
        <v>5.8</v>
      </c>
      <c r="I2046">
        <v>18.5</v>
      </c>
      <c r="J2046">
        <v>27.7</v>
      </c>
      <c r="K2046">
        <v>49.1</v>
      </c>
      <c r="L2046">
        <v>96.1</v>
      </c>
      <c r="M2046">
        <v>0</v>
      </c>
      <c r="N2046">
        <v>1.9</v>
      </c>
      <c r="O2046">
        <v>0.2</v>
      </c>
      <c r="P2046">
        <v>0</v>
      </c>
      <c r="Q2046">
        <v>1.8</v>
      </c>
      <c r="R2046">
        <v>1</v>
      </c>
      <c r="S2046">
        <v>95.3</v>
      </c>
      <c r="T2046">
        <v>90.2</v>
      </c>
      <c r="U2046">
        <v>0.8</v>
      </c>
      <c r="V2046">
        <v>7.8</v>
      </c>
      <c r="W2046">
        <v>86.5</v>
      </c>
      <c r="X2046">
        <v>16.399999999999999</v>
      </c>
      <c r="Y2046">
        <v>240</v>
      </c>
      <c r="Z2046">
        <v>20.9</v>
      </c>
      <c r="AA2046">
        <v>1708</v>
      </c>
      <c r="AB2046">
        <v>76.2</v>
      </c>
      <c r="AC2046">
        <v>6.7</v>
      </c>
      <c r="AD2046">
        <v>67200</v>
      </c>
      <c r="AE2046">
        <v>1113</v>
      </c>
      <c r="AF2046">
        <v>2.08</v>
      </c>
      <c r="AG2046">
        <v>28129</v>
      </c>
      <c r="AH2046">
        <v>41694</v>
      </c>
      <c r="AI2046">
        <v>14.2</v>
      </c>
      <c r="AJ2046">
        <v>73</v>
      </c>
      <c r="AK2046">
        <v>444</v>
      </c>
      <c r="AL2046">
        <v>4.5</v>
      </c>
      <c r="AM2046">
        <v>200</v>
      </c>
      <c r="AN2046">
        <v>128</v>
      </c>
      <c r="AO2046">
        <v>0</v>
      </c>
      <c r="AP2046">
        <v>0</v>
      </c>
      <c r="AQ2046">
        <v>0</v>
      </c>
      <c r="AR2046">
        <v>0</v>
      </c>
      <c r="AS2046">
        <v>0</v>
      </c>
      <c r="AT2046">
        <v>0</v>
      </c>
      <c r="AU2046">
        <v>0</v>
      </c>
      <c r="AV2046">
        <v>27339</v>
      </c>
      <c r="AW2046">
        <v>12383</v>
      </c>
      <c r="AX2046">
        <v>5088</v>
      </c>
      <c r="AY2046">
        <v>0</v>
      </c>
      <c r="AZ2046">
        <v>2</v>
      </c>
      <c r="BA2046">
        <v>1659.14</v>
      </c>
      <c r="BB2046">
        <v>1.4</v>
      </c>
    </row>
    <row r="2047" spans="1:54" x14ac:dyDescent="0.3">
      <c r="A2047">
        <v>38039</v>
      </c>
      <c r="B2047" t="s">
        <v>1803</v>
      </c>
      <c r="C2047" t="s">
        <v>960</v>
      </c>
      <c r="D2047">
        <v>2319</v>
      </c>
      <c r="E2047">
        <v>2420</v>
      </c>
      <c r="F2047">
        <v>-4.2</v>
      </c>
      <c r="G2047">
        <v>2420</v>
      </c>
      <c r="H2047">
        <v>4.5999999999999996</v>
      </c>
      <c r="I2047">
        <v>18.5</v>
      </c>
      <c r="J2047">
        <v>28.7</v>
      </c>
      <c r="K2047">
        <v>49</v>
      </c>
      <c r="L2047">
        <v>98.4</v>
      </c>
      <c r="M2047">
        <v>0.4</v>
      </c>
      <c r="N2047">
        <v>0.8</v>
      </c>
      <c r="O2047">
        <v>0.1</v>
      </c>
      <c r="P2047">
        <v>0</v>
      </c>
      <c r="Q2047">
        <v>0.3</v>
      </c>
      <c r="R2047">
        <v>0.8</v>
      </c>
      <c r="S2047">
        <v>97.8</v>
      </c>
      <c r="T2047">
        <v>87.1</v>
      </c>
      <c r="U2047">
        <v>0.9</v>
      </c>
      <c r="V2047">
        <v>2.2999999999999998</v>
      </c>
      <c r="W2047">
        <v>83.4</v>
      </c>
      <c r="X2047">
        <v>14.8</v>
      </c>
      <c r="Y2047">
        <v>285</v>
      </c>
      <c r="Z2047">
        <v>15.8</v>
      </c>
      <c r="AA2047">
        <v>1463</v>
      </c>
      <c r="AB2047">
        <v>76.3</v>
      </c>
      <c r="AC2047">
        <v>10.8</v>
      </c>
      <c r="AD2047">
        <v>61900</v>
      </c>
      <c r="AE2047">
        <v>1149</v>
      </c>
      <c r="AF2047">
        <v>2</v>
      </c>
      <c r="AG2047">
        <v>27197</v>
      </c>
      <c r="AH2047">
        <v>45542</v>
      </c>
      <c r="AI2047">
        <v>7</v>
      </c>
      <c r="AJ2047">
        <v>102</v>
      </c>
      <c r="AK2047">
        <v>709</v>
      </c>
      <c r="AL2047">
        <v>-6.1</v>
      </c>
      <c r="AM2047">
        <v>198</v>
      </c>
      <c r="AN2047">
        <v>282</v>
      </c>
      <c r="AO2047">
        <v>0</v>
      </c>
      <c r="AP2047">
        <v>0</v>
      </c>
      <c r="AQ2047">
        <v>0</v>
      </c>
      <c r="AR2047">
        <v>0</v>
      </c>
      <c r="AS2047">
        <v>0</v>
      </c>
      <c r="AT2047">
        <v>26.2</v>
      </c>
      <c r="AU2047">
        <v>0</v>
      </c>
      <c r="AV2047">
        <v>38029</v>
      </c>
      <c r="AW2047">
        <v>11169</v>
      </c>
      <c r="AX2047">
        <v>4707</v>
      </c>
      <c r="AY2047">
        <v>0</v>
      </c>
      <c r="AZ2047">
        <v>2</v>
      </c>
      <c r="BA2047">
        <v>708.82</v>
      </c>
      <c r="BB2047">
        <v>3.4</v>
      </c>
    </row>
    <row r="2048" spans="1:54" x14ac:dyDescent="0.3">
      <c r="A2048">
        <v>38041</v>
      </c>
      <c r="B2048" t="s">
        <v>1804</v>
      </c>
      <c r="C2048" t="s">
        <v>960</v>
      </c>
      <c r="D2048">
        <v>2660</v>
      </c>
      <c r="E2048">
        <v>2477</v>
      </c>
      <c r="F2048">
        <v>7.4</v>
      </c>
      <c r="G2048">
        <v>2477</v>
      </c>
      <c r="H2048">
        <v>6.4</v>
      </c>
      <c r="I2048">
        <v>22.7</v>
      </c>
      <c r="J2048">
        <v>22.9</v>
      </c>
      <c r="K2048">
        <v>51.5</v>
      </c>
      <c r="L2048">
        <v>94.5</v>
      </c>
      <c r="M2048">
        <v>0.6</v>
      </c>
      <c r="N2048">
        <v>2.9</v>
      </c>
      <c r="O2048">
        <v>0.2</v>
      </c>
      <c r="P2048">
        <v>0.1</v>
      </c>
      <c r="Q2048">
        <v>1.7</v>
      </c>
      <c r="R2048">
        <v>2.2999999999999998</v>
      </c>
      <c r="S2048">
        <v>92.6</v>
      </c>
      <c r="T2048">
        <v>86.5</v>
      </c>
      <c r="U2048">
        <v>0.3</v>
      </c>
      <c r="V2048">
        <v>4.3</v>
      </c>
      <c r="W2048">
        <v>87.2</v>
      </c>
      <c r="X2048">
        <v>17.3</v>
      </c>
      <c r="Y2048">
        <v>241</v>
      </c>
      <c r="Z2048">
        <v>17.2</v>
      </c>
      <c r="AA2048">
        <v>1429</v>
      </c>
      <c r="AB2048">
        <v>83.1</v>
      </c>
      <c r="AC2048">
        <v>9.3000000000000007</v>
      </c>
      <c r="AD2048">
        <v>74400</v>
      </c>
      <c r="AE2048">
        <v>1097</v>
      </c>
      <c r="AF2048">
        <v>2.2000000000000002</v>
      </c>
      <c r="AG2048">
        <v>27910</v>
      </c>
      <c r="AH2048">
        <v>47743</v>
      </c>
      <c r="AI2048">
        <v>10.7</v>
      </c>
      <c r="AJ2048">
        <v>97</v>
      </c>
      <c r="AK2048">
        <v>465</v>
      </c>
      <c r="AL2048">
        <v>4.7</v>
      </c>
      <c r="AM2048">
        <v>208</v>
      </c>
      <c r="AN2048">
        <v>380</v>
      </c>
      <c r="AO2048">
        <v>0</v>
      </c>
      <c r="AP2048">
        <v>0</v>
      </c>
      <c r="AQ2048">
        <v>0</v>
      </c>
      <c r="AR2048">
        <v>0</v>
      </c>
      <c r="AS2048">
        <v>0</v>
      </c>
      <c r="AT2048">
        <v>0</v>
      </c>
      <c r="AU2048">
        <v>0</v>
      </c>
      <c r="AV2048">
        <v>0</v>
      </c>
      <c r="AW2048">
        <v>46886</v>
      </c>
      <c r="AX2048">
        <v>19577</v>
      </c>
      <c r="AY2048">
        <v>1246</v>
      </c>
      <c r="AZ2048">
        <v>3</v>
      </c>
      <c r="BA2048">
        <v>1132.22</v>
      </c>
      <c r="BB2048">
        <v>2.2000000000000002</v>
      </c>
    </row>
    <row r="2049" spans="1:54" x14ac:dyDescent="0.3">
      <c r="A2049">
        <v>38043</v>
      </c>
      <c r="B2049" t="s">
        <v>1805</v>
      </c>
      <c r="C2049" t="s">
        <v>960</v>
      </c>
      <c r="D2049">
        <v>2424</v>
      </c>
      <c r="E2049">
        <v>2435</v>
      </c>
      <c r="F2049">
        <v>-0.5</v>
      </c>
      <c r="G2049">
        <v>2435</v>
      </c>
      <c r="H2049">
        <v>5.3</v>
      </c>
      <c r="I2049">
        <v>21.3</v>
      </c>
      <c r="J2049">
        <v>21</v>
      </c>
      <c r="K2049">
        <v>48.7</v>
      </c>
      <c r="L2049">
        <v>97.3</v>
      </c>
      <c r="M2049">
        <v>0.5</v>
      </c>
      <c r="N2049">
        <v>0.9</v>
      </c>
      <c r="O2049">
        <v>0.7</v>
      </c>
      <c r="P2049">
        <v>0</v>
      </c>
      <c r="Q2049">
        <v>0.7</v>
      </c>
      <c r="R2049">
        <v>3.8</v>
      </c>
      <c r="S2049">
        <v>94.4</v>
      </c>
      <c r="T2049">
        <v>92.8</v>
      </c>
      <c r="U2049">
        <v>2.1</v>
      </c>
      <c r="V2049">
        <v>5.4</v>
      </c>
      <c r="W2049">
        <v>84</v>
      </c>
      <c r="X2049">
        <v>19.399999999999999</v>
      </c>
      <c r="Y2049">
        <v>216</v>
      </c>
      <c r="Z2049">
        <v>23.6</v>
      </c>
      <c r="AA2049">
        <v>1690</v>
      </c>
      <c r="AB2049">
        <v>77</v>
      </c>
      <c r="AC2049">
        <v>5.6</v>
      </c>
      <c r="AD2049">
        <v>71500</v>
      </c>
      <c r="AE2049">
        <v>1146</v>
      </c>
      <c r="AF2049">
        <v>2.11</v>
      </c>
      <c r="AG2049">
        <v>28904</v>
      </c>
      <c r="AH2049">
        <v>50000</v>
      </c>
      <c r="AI2049">
        <v>10.4</v>
      </c>
      <c r="AJ2049">
        <v>66</v>
      </c>
      <c r="AK2049">
        <v>482</v>
      </c>
      <c r="AL2049">
        <v>3.2</v>
      </c>
      <c r="AM2049">
        <v>247</v>
      </c>
      <c r="AN2049">
        <v>248</v>
      </c>
      <c r="AO2049">
        <v>0</v>
      </c>
      <c r="AP2049">
        <v>0</v>
      </c>
      <c r="AQ2049">
        <v>0</v>
      </c>
      <c r="AR2049">
        <v>0</v>
      </c>
      <c r="AS2049">
        <v>0</v>
      </c>
      <c r="AT2049">
        <v>0</v>
      </c>
      <c r="AU2049">
        <v>0</v>
      </c>
      <c r="AV2049">
        <v>10451</v>
      </c>
      <c r="AW2049">
        <v>28001</v>
      </c>
      <c r="AX2049">
        <v>12090</v>
      </c>
      <c r="AY2049">
        <v>0</v>
      </c>
      <c r="AZ2049">
        <v>0</v>
      </c>
      <c r="BA2049">
        <v>1351.19</v>
      </c>
      <c r="BB2049">
        <v>1.8</v>
      </c>
    </row>
    <row r="2050" spans="1:54" x14ac:dyDescent="0.3">
      <c r="A2050">
        <v>38045</v>
      </c>
      <c r="B2050" t="s">
        <v>1806</v>
      </c>
      <c r="C2050" t="s">
        <v>960</v>
      </c>
      <c r="D2050">
        <v>4149</v>
      </c>
      <c r="E2050">
        <v>4139</v>
      </c>
      <c r="F2050">
        <v>0.2</v>
      </c>
      <c r="G2050">
        <v>4139</v>
      </c>
      <c r="H2050">
        <v>5.3</v>
      </c>
      <c r="I2050">
        <v>21</v>
      </c>
      <c r="J2050">
        <v>25.5</v>
      </c>
      <c r="K2050">
        <v>48.7</v>
      </c>
      <c r="L2050">
        <v>98.4</v>
      </c>
      <c r="M2050">
        <v>0.3</v>
      </c>
      <c r="N2050">
        <v>0.4</v>
      </c>
      <c r="O2050">
        <v>0.1</v>
      </c>
      <c r="P2050">
        <v>0</v>
      </c>
      <c r="Q2050">
        <v>0.8</v>
      </c>
      <c r="R2050">
        <v>1.1000000000000001</v>
      </c>
      <c r="S2050">
        <v>97.3</v>
      </c>
      <c r="T2050">
        <v>90.7</v>
      </c>
      <c r="U2050">
        <v>0.4</v>
      </c>
      <c r="V2050">
        <v>6.6</v>
      </c>
      <c r="W2050">
        <v>87.3</v>
      </c>
      <c r="X2050">
        <v>21.5</v>
      </c>
      <c r="Y2050">
        <v>287</v>
      </c>
      <c r="Z2050">
        <v>17.7</v>
      </c>
      <c r="AA2050">
        <v>2257</v>
      </c>
      <c r="AB2050">
        <v>80.2</v>
      </c>
      <c r="AC2050">
        <v>10.4</v>
      </c>
      <c r="AD2050">
        <v>76500</v>
      </c>
      <c r="AE2050">
        <v>1955</v>
      </c>
      <c r="AF2050">
        <v>2.08</v>
      </c>
      <c r="AG2050">
        <v>31989</v>
      </c>
      <c r="AH2050">
        <v>53691</v>
      </c>
      <c r="AI2050">
        <v>8.6999999999999993</v>
      </c>
      <c r="AJ2050">
        <v>154</v>
      </c>
      <c r="AK2050">
        <v>980</v>
      </c>
      <c r="AL2050">
        <v>-1.5</v>
      </c>
      <c r="AM2050">
        <v>354</v>
      </c>
      <c r="AN2050">
        <v>540</v>
      </c>
      <c r="AO2050">
        <v>0</v>
      </c>
      <c r="AP2050">
        <v>0</v>
      </c>
      <c r="AQ2050">
        <v>0</v>
      </c>
      <c r="AR2050">
        <v>0</v>
      </c>
      <c r="AS2050">
        <v>0</v>
      </c>
      <c r="AT2050">
        <v>8.1</v>
      </c>
      <c r="AU2050">
        <v>0</v>
      </c>
      <c r="AV2050">
        <v>137771</v>
      </c>
      <c r="AW2050">
        <v>37173</v>
      </c>
      <c r="AX2050">
        <v>9075</v>
      </c>
      <c r="AY2050">
        <v>2588</v>
      </c>
      <c r="AZ2050">
        <v>1</v>
      </c>
      <c r="BA2050">
        <v>1145.94</v>
      </c>
      <c r="BB2050">
        <v>3.6</v>
      </c>
    </row>
    <row r="2051" spans="1:54" x14ac:dyDescent="0.3">
      <c r="A2051">
        <v>38047</v>
      </c>
      <c r="B2051" t="s">
        <v>99</v>
      </c>
      <c r="C2051" t="s">
        <v>960</v>
      </c>
      <c r="D2051">
        <v>1944</v>
      </c>
      <c r="E2051">
        <v>1990</v>
      </c>
      <c r="F2051">
        <v>-2.2999999999999998</v>
      </c>
      <c r="G2051">
        <v>1990</v>
      </c>
      <c r="H2051">
        <v>5.4</v>
      </c>
      <c r="I2051">
        <v>21.3</v>
      </c>
      <c r="J2051">
        <v>27</v>
      </c>
      <c r="K2051">
        <v>49.2</v>
      </c>
      <c r="L2051">
        <v>97.9</v>
      </c>
      <c r="M2051">
        <v>0.3</v>
      </c>
      <c r="N2051">
        <v>0.5</v>
      </c>
      <c r="O2051">
        <v>0.3</v>
      </c>
      <c r="P2051">
        <v>0</v>
      </c>
      <c r="Q2051">
        <v>1</v>
      </c>
      <c r="R2051">
        <v>0.9</v>
      </c>
      <c r="S2051">
        <v>97.1</v>
      </c>
      <c r="T2051">
        <v>92.3</v>
      </c>
      <c r="U2051">
        <v>0.4</v>
      </c>
      <c r="V2051">
        <v>11.8</v>
      </c>
      <c r="W2051">
        <v>76.900000000000006</v>
      </c>
      <c r="X2051">
        <v>13</v>
      </c>
      <c r="Y2051">
        <v>178</v>
      </c>
      <c r="Z2051">
        <v>17.399999999999999</v>
      </c>
      <c r="AA2051">
        <v>1157</v>
      </c>
      <c r="AB2051">
        <v>84.2</v>
      </c>
      <c r="AC2051">
        <v>5.9</v>
      </c>
      <c r="AD2051">
        <v>58600</v>
      </c>
      <c r="AE2051">
        <v>827</v>
      </c>
      <c r="AF2051">
        <v>2.2799999999999998</v>
      </c>
      <c r="AG2051">
        <v>27887</v>
      </c>
      <c r="AH2051">
        <v>49076</v>
      </c>
      <c r="AI2051">
        <v>10.1</v>
      </c>
      <c r="AJ2051">
        <v>69</v>
      </c>
      <c r="AK2051">
        <v>451</v>
      </c>
      <c r="AL2051">
        <v>2.2999999999999998</v>
      </c>
      <c r="AM2051">
        <v>171</v>
      </c>
      <c r="AN2051">
        <v>168</v>
      </c>
      <c r="AO2051">
        <v>0</v>
      </c>
      <c r="AP2051">
        <v>0</v>
      </c>
      <c r="AQ2051">
        <v>0</v>
      </c>
      <c r="AR2051">
        <v>0</v>
      </c>
      <c r="AS2051">
        <v>0</v>
      </c>
      <c r="AT2051">
        <v>0</v>
      </c>
      <c r="AU2051">
        <v>0</v>
      </c>
      <c r="AV2051">
        <v>62378</v>
      </c>
      <c r="AW2051">
        <v>21532</v>
      </c>
      <c r="AX2051">
        <v>11031</v>
      </c>
      <c r="AY2051">
        <v>1138</v>
      </c>
      <c r="AZ2051">
        <v>2</v>
      </c>
      <c r="BA2051">
        <v>992.82</v>
      </c>
      <c r="BB2051">
        <v>2</v>
      </c>
    </row>
    <row r="2052" spans="1:54" x14ac:dyDescent="0.3">
      <c r="A2052">
        <v>38049</v>
      </c>
      <c r="B2052" t="s">
        <v>1350</v>
      </c>
      <c r="C2052" t="s">
        <v>960</v>
      </c>
      <c r="D2052">
        <v>5988</v>
      </c>
      <c r="E2052">
        <v>5395</v>
      </c>
      <c r="F2052">
        <v>11</v>
      </c>
      <c r="G2052">
        <v>5395</v>
      </c>
      <c r="H2052">
        <v>6.3</v>
      </c>
      <c r="I2052">
        <v>23.2</v>
      </c>
      <c r="J2052">
        <v>19</v>
      </c>
      <c r="K2052">
        <v>47.5</v>
      </c>
      <c r="L2052">
        <v>97.2</v>
      </c>
      <c r="M2052">
        <v>0.3</v>
      </c>
      <c r="N2052">
        <v>1.1000000000000001</v>
      </c>
      <c r="O2052">
        <v>0.4</v>
      </c>
      <c r="P2052">
        <v>0</v>
      </c>
      <c r="Q2052">
        <v>1</v>
      </c>
      <c r="R2052">
        <v>2.6</v>
      </c>
      <c r="S2052">
        <v>95</v>
      </c>
      <c r="T2052">
        <v>91.5</v>
      </c>
      <c r="U2052">
        <v>1.4</v>
      </c>
      <c r="V2052">
        <v>4</v>
      </c>
      <c r="W2052">
        <v>88.4</v>
      </c>
      <c r="X2052">
        <v>16.3</v>
      </c>
      <c r="Y2052">
        <v>537</v>
      </c>
      <c r="Z2052">
        <v>28.1</v>
      </c>
      <c r="AA2052">
        <v>3084</v>
      </c>
      <c r="AB2052">
        <v>77.5</v>
      </c>
      <c r="AC2052">
        <v>6.6</v>
      </c>
      <c r="AD2052">
        <v>77300</v>
      </c>
      <c r="AE2052">
        <v>2573</v>
      </c>
      <c r="AF2052">
        <v>2.14</v>
      </c>
      <c r="AG2052">
        <v>28331</v>
      </c>
      <c r="AH2052">
        <v>45343</v>
      </c>
      <c r="AI2052">
        <v>14.2</v>
      </c>
      <c r="AJ2052">
        <v>129</v>
      </c>
      <c r="AK2052">
        <v>734</v>
      </c>
      <c r="AL2052">
        <v>7.5</v>
      </c>
      <c r="AM2052">
        <v>399</v>
      </c>
      <c r="AN2052">
        <v>364</v>
      </c>
      <c r="AO2052">
        <v>0</v>
      </c>
      <c r="AP2052">
        <v>0</v>
      </c>
      <c r="AQ2052">
        <v>0</v>
      </c>
      <c r="AR2052">
        <v>0</v>
      </c>
      <c r="AS2052">
        <v>0</v>
      </c>
      <c r="AT2052">
        <v>0</v>
      </c>
      <c r="AU2052">
        <v>0</v>
      </c>
      <c r="AV2052">
        <v>0</v>
      </c>
      <c r="AW2052">
        <v>37146</v>
      </c>
      <c r="AX2052">
        <v>7124</v>
      </c>
      <c r="AY2052">
        <v>1040</v>
      </c>
      <c r="AZ2052">
        <v>27</v>
      </c>
      <c r="BA2052">
        <v>1873.95</v>
      </c>
      <c r="BB2052">
        <v>2.9</v>
      </c>
    </row>
    <row r="2053" spans="1:54" x14ac:dyDescent="0.3">
      <c r="A2053">
        <v>38051</v>
      </c>
      <c r="B2053" t="s">
        <v>506</v>
      </c>
      <c r="C2053" t="s">
        <v>960</v>
      </c>
      <c r="D2053">
        <v>2801</v>
      </c>
      <c r="E2053">
        <v>2809</v>
      </c>
      <c r="F2053">
        <v>-0.3</v>
      </c>
      <c r="G2053">
        <v>2809</v>
      </c>
      <c r="H2053">
        <v>5.5</v>
      </c>
      <c r="I2053">
        <v>19</v>
      </c>
      <c r="J2053">
        <v>31.3</v>
      </c>
      <c r="K2053">
        <v>51.2</v>
      </c>
      <c r="L2053">
        <v>97.7</v>
      </c>
      <c r="M2053">
        <v>0.3</v>
      </c>
      <c r="N2053">
        <v>0.6</v>
      </c>
      <c r="O2053">
        <v>0.6</v>
      </c>
      <c r="P2053">
        <v>0</v>
      </c>
      <c r="Q2053">
        <v>0.8</v>
      </c>
      <c r="R2053">
        <v>2.1</v>
      </c>
      <c r="S2053">
        <v>95.7</v>
      </c>
      <c r="T2053">
        <v>90.5</v>
      </c>
      <c r="U2053">
        <v>0.9</v>
      </c>
      <c r="V2053">
        <v>19.7</v>
      </c>
      <c r="W2053">
        <v>75.400000000000006</v>
      </c>
      <c r="X2053">
        <v>18.600000000000001</v>
      </c>
      <c r="Y2053">
        <v>238</v>
      </c>
      <c r="Z2053">
        <v>12</v>
      </c>
      <c r="AA2053">
        <v>1859</v>
      </c>
      <c r="AB2053">
        <v>83.7</v>
      </c>
      <c r="AC2053">
        <v>7.7</v>
      </c>
      <c r="AD2053">
        <v>55600</v>
      </c>
      <c r="AE2053">
        <v>1308</v>
      </c>
      <c r="AF2053">
        <v>2.04</v>
      </c>
      <c r="AG2053">
        <v>25427</v>
      </c>
      <c r="AH2053">
        <v>36066</v>
      </c>
      <c r="AI2053">
        <v>13.8</v>
      </c>
      <c r="AJ2053">
        <v>116</v>
      </c>
      <c r="AK2053">
        <v>871</v>
      </c>
      <c r="AL2053">
        <v>-3.4</v>
      </c>
      <c r="AM2053">
        <v>274</v>
      </c>
      <c r="AN2053">
        <v>0</v>
      </c>
      <c r="AO2053">
        <v>0</v>
      </c>
      <c r="AP2053">
        <v>0</v>
      </c>
      <c r="AQ2053">
        <v>0</v>
      </c>
      <c r="AR2053">
        <v>0</v>
      </c>
      <c r="AS2053">
        <v>0</v>
      </c>
      <c r="AT2053">
        <v>0</v>
      </c>
      <c r="AU2053">
        <v>0</v>
      </c>
      <c r="AV2053">
        <v>53277</v>
      </c>
      <c r="AW2053">
        <v>48499</v>
      </c>
      <c r="AX2053">
        <v>17811</v>
      </c>
      <c r="AY2053">
        <v>2067</v>
      </c>
      <c r="AZ2053">
        <v>1</v>
      </c>
      <c r="BA2053">
        <v>974.73</v>
      </c>
      <c r="BB2053">
        <v>2.9</v>
      </c>
    </row>
    <row r="2054" spans="1:54" x14ac:dyDescent="0.3">
      <c r="A2054">
        <v>38053</v>
      </c>
      <c r="B2054" t="s">
        <v>1807</v>
      </c>
      <c r="C2054" t="s">
        <v>960</v>
      </c>
      <c r="D2054">
        <v>10996</v>
      </c>
      <c r="E2054">
        <v>6360</v>
      </c>
      <c r="F2054">
        <v>72.900000000000006</v>
      </c>
      <c r="G2054">
        <v>6360</v>
      </c>
      <c r="H2054">
        <v>8</v>
      </c>
      <c r="I2054">
        <v>29.4</v>
      </c>
      <c r="J2054">
        <v>8.3000000000000007</v>
      </c>
      <c r="K2054">
        <v>46.6</v>
      </c>
      <c r="L2054">
        <v>81.7</v>
      </c>
      <c r="M2054">
        <v>1.2</v>
      </c>
      <c r="N2054">
        <v>14.1</v>
      </c>
      <c r="O2054">
        <v>0.7</v>
      </c>
      <c r="P2054">
        <v>0</v>
      </c>
      <c r="Q2054">
        <v>2.2999999999999998</v>
      </c>
      <c r="R2054">
        <v>6.8</v>
      </c>
      <c r="S2054">
        <v>76.5</v>
      </c>
      <c r="T2054">
        <v>87</v>
      </c>
      <c r="U2054">
        <v>0.5</v>
      </c>
      <c r="V2054">
        <v>4.9000000000000004</v>
      </c>
      <c r="W2054">
        <v>89.9</v>
      </c>
      <c r="X2054">
        <v>22.3</v>
      </c>
      <c r="Y2054">
        <v>534</v>
      </c>
      <c r="Z2054">
        <v>18.5</v>
      </c>
      <c r="AA2054">
        <v>3760</v>
      </c>
      <c r="AB2054">
        <v>67.099999999999994</v>
      </c>
      <c r="AC2054">
        <v>8.5</v>
      </c>
      <c r="AD2054">
        <v>123800</v>
      </c>
      <c r="AE2054">
        <v>2666</v>
      </c>
      <c r="AF2054">
        <v>2.71</v>
      </c>
      <c r="AG2054">
        <v>33078</v>
      </c>
      <c r="AH2054">
        <v>64866</v>
      </c>
      <c r="AI2054">
        <v>13.8</v>
      </c>
      <c r="AJ2054">
        <v>458</v>
      </c>
      <c r="AK2054">
        <v>4348</v>
      </c>
      <c r="AL2054">
        <v>16.600000000000001</v>
      </c>
      <c r="AM2054">
        <v>695</v>
      </c>
      <c r="AN2054">
        <v>631</v>
      </c>
      <c r="AO2054">
        <v>0</v>
      </c>
      <c r="AP2054">
        <v>0</v>
      </c>
      <c r="AQ2054">
        <v>0</v>
      </c>
      <c r="AR2054">
        <v>0</v>
      </c>
      <c r="AS2054">
        <v>0</v>
      </c>
      <c r="AT2054">
        <v>0</v>
      </c>
      <c r="AU2054">
        <v>0</v>
      </c>
      <c r="AV2054">
        <v>94945</v>
      </c>
      <c r="AW2054">
        <v>36840</v>
      </c>
      <c r="AX2054">
        <v>6650</v>
      </c>
      <c r="AY2054">
        <v>3514</v>
      </c>
      <c r="AZ2054">
        <v>1692</v>
      </c>
      <c r="BA2054">
        <v>2760.32</v>
      </c>
      <c r="BB2054">
        <v>2.2999999999999998</v>
      </c>
    </row>
    <row r="2055" spans="1:54" x14ac:dyDescent="0.3">
      <c r="A2055">
        <v>38055</v>
      </c>
      <c r="B2055" t="s">
        <v>1351</v>
      </c>
      <c r="C2055" t="s">
        <v>960</v>
      </c>
      <c r="D2055">
        <v>9578</v>
      </c>
      <c r="E2055">
        <v>8962</v>
      </c>
      <c r="F2055">
        <v>6.9</v>
      </c>
      <c r="G2055">
        <v>8962</v>
      </c>
      <c r="H2055">
        <v>5.9</v>
      </c>
      <c r="I2055">
        <v>22</v>
      </c>
      <c r="J2055">
        <v>21.5</v>
      </c>
      <c r="K2055">
        <v>48.9</v>
      </c>
      <c r="L2055">
        <v>90.6</v>
      </c>
      <c r="M2055">
        <v>0.3</v>
      </c>
      <c r="N2055">
        <v>7.2</v>
      </c>
      <c r="O2055">
        <v>0.1</v>
      </c>
      <c r="P2055">
        <v>0</v>
      </c>
      <c r="Q2055">
        <v>1.8</v>
      </c>
      <c r="R2055">
        <v>2.1</v>
      </c>
      <c r="S2055">
        <v>89.5</v>
      </c>
      <c r="T2055">
        <v>89.5</v>
      </c>
      <c r="U2055">
        <v>0.7</v>
      </c>
      <c r="V2055">
        <v>4.2</v>
      </c>
      <c r="W2055">
        <v>90.5</v>
      </c>
      <c r="X2055">
        <v>17.5</v>
      </c>
      <c r="Y2055">
        <v>875</v>
      </c>
      <c r="Z2055">
        <v>21.3</v>
      </c>
      <c r="AA2055">
        <v>5927</v>
      </c>
      <c r="AB2055">
        <v>77.5</v>
      </c>
      <c r="AC2055">
        <v>8.9</v>
      </c>
      <c r="AD2055">
        <v>117000</v>
      </c>
      <c r="AE2055">
        <v>4021</v>
      </c>
      <c r="AF2055">
        <v>2.23</v>
      </c>
      <c r="AG2055">
        <v>30992</v>
      </c>
      <c r="AH2055">
        <v>53565</v>
      </c>
      <c r="AI2055">
        <v>10.9</v>
      </c>
      <c r="AJ2055">
        <v>255</v>
      </c>
      <c r="AK2055">
        <v>2419</v>
      </c>
      <c r="AL2055">
        <v>0.5</v>
      </c>
      <c r="AM2055">
        <v>692</v>
      </c>
      <c r="AN2055">
        <v>1041</v>
      </c>
      <c r="AO2055">
        <v>0</v>
      </c>
      <c r="AP2055">
        <v>0</v>
      </c>
      <c r="AQ2055">
        <v>0</v>
      </c>
      <c r="AR2055">
        <v>0</v>
      </c>
      <c r="AS2055">
        <v>0</v>
      </c>
      <c r="AT2055">
        <v>21.2</v>
      </c>
      <c r="AU2055">
        <v>0</v>
      </c>
      <c r="AV2055">
        <v>207974</v>
      </c>
      <c r="AW2055">
        <v>52821</v>
      </c>
      <c r="AX2055">
        <v>6332</v>
      </c>
      <c r="AY2055">
        <v>7185</v>
      </c>
      <c r="AZ2055">
        <v>158</v>
      </c>
      <c r="BA2055">
        <v>2110.88</v>
      </c>
      <c r="BB2055">
        <v>4.2</v>
      </c>
    </row>
    <row r="2056" spans="1:54" x14ac:dyDescent="0.3">
      <c r="A2056">
        <v>38057</v>
      </c>
      <c r="B2056" t="s">
        <v>1354</v>
      </c>
      <c r="C2056" t="s">
        <v>960</v>
      </c>
      <c r="D2056">
        <v>8746</v>
      </c>
      <c r="E2056">
        <v>8424</v>
      </c>
      <c r="F2056">
        <v>3.8</v>
      </c>
      <c r="G2056">
        <v>8424</v>
      </c>
      <c r="H2056">
        <v>6.4</v>
      </c>
      <c r="I2056">
        <v>22.3</v>
      </c>
      <c r="J2056">
        <v>17</v>
      </c>
      <c r="K2056">
        <v>48.1</v>
      </c>
      <c r="L2056">
        <v>95.4</v>
      </c>
      <c r="M2056">
        <v>0.4</v>
      </c>
      <c r="N2056">
        <v>2.4</v>
      </c>
      <c r="O2056">
        <v>0.3</v>
      </c>
      <c r="P2056">
        <v>0.1</v>
      </c>
      <c r="Q2056">
        <v>1.4</v>
      </c>
      <c r="R2056">
        <v>2.5</v>
      </c>
      <c r="S2056">
        <v>93.6</v>
      </c>
      <c r="T2056">
        <v>86.5</v>
      </c>
      <c r="U2056">
        <v>0.6</v>
      </c>
      <c r="V2056">
        <v>7.3</v>
      </c>
      <c r="W2056">
        <v>88.8</v>
      </c>
      <c r="X2056">
        <v>20.5</v>
      </c>
      <c r="Y2056">
        <v>754</v>
      </c>
      <c r="Z2056">
        <v>17.7</v>
      </c>
      <c r="AA2056">
        <v>4672</v>
      </c>
      <c r="AB2056">
        <v>82.9</v>
      </c>
      <c r="AC2056">
        <v>10.9</v>
      </c>
      <c r="AD2056">
        <v>113600</v>
      </c>
      <c r="AE2056">
        <v>3650</v>
      </c>
      <c r="AF2056">
        <v>2.2799999999999998</v>
      </c>
      <c r="AG2056">
        <v>31767</v>
      </c>
      <c r="AH2056">
        <v>66534</v>
      </c>
      <c r="AI2056">
        <v>7.3</v>
      </c>
      <c r="AJ2056">
        <v>242</v>
      </c>
      <c r="AK2056">
        <v>0</v>
      </c>
      <c r="AL2056">
        <v>0</v>
      </c>
      <c r="AM2056">
        <v>607</v>
      </c>
      <c r="AN2056">
        <v>866</v>
      </c>
      <c r="AO2056">
        <v>0</v>
      </c>
      <c r="AP2056">
        <v>0</v>
      </c>
      <c r="AQ2056">
        <v>0</v>
      </c>
      <c r="AR2056">
        <v>0</v>
      </c>
      <c r="AS2056">
        <v>0</v>
      </c>
      <c r="AT2056">
        <v>36.299999999999997</v>
      </c>
      <c r="AU2056">
        <v>0</v>
      </c>
      <c r="AV2056">
        <v>0</v>
      </c>
      <c r="AW2056">
        <v>85749</v>
      </c>
      <c r="AX2056">
        <v>10763</v>
      </c>
      <c r="AY2056">
        <v>8162</v>
      </c>
      <c r="AZ2056">
        <v>14</v>
      </c>
      <c r="BA2056">
        <v>1042.96</v>
      </c>
      <c r="BB2056">
        <v>8.1</v>
      </c>
    </row>
    <row r="2057" spans="1:54" x14ac:dyDescent="0.3">
      <c r="A2057">
        <v>38059</v>
      </c>
      <c r="B2057" t="s">
        <v>1430</v>
      </c>
      <c r="C2057" t="s">
        <v>960</v>
      </c>
      <c r="D2057">
        <v>29822</v>
      </c>
      <c r="E2057">
        <v>27471</v>
      </c>
      <c r="F2057">
        <v>8.6</v>
      </c>
      <c r="G2057">
        <v>27471</v>
      </c>
      <c r="H2057">
        <v>6.8</v>
      </c>
      <c r="I2057">
        <v>23.3</v>
      </c>
      <c r="J2057">
        <v>14.9</v>
      </c>
      <c r="K2057">
        <v>49.4</v>
      </c>
      <c r="L2057">
        <v>92.6</v>
      </c>
      <c r="M2057">
        <v>0.9</v>
      </c>
      <c r="N2057">
        <v>3.9</v>
      </c>
      <c r="O2057">
        <v>0.4</v>
      </c>
      <c r="P2057">
        <v>0.1</v>
      </c>
      <c r="Q2057">
        <v>2</v>
      </c>
      <c r="R2057">
        <v>2.7</v>
      </c>
      <c r="S2057">
        <v>90.8</v>
      </c>
      <c r="T2057">
        <v>85.9</v>
      </c>
      <c r="U2057">
        <v>0.6</v>
      </c>
      <c r="V2057">
        <v>5.5</v>
      </c>
      <c r="W2057">
        <v>90.2</v>
      </c>
      <c r="X2057">
        <v>24.1</v>
      </c>
      <c r="Y2057">
        <v>2036</v>
      </c>
      <c r="Z2057">
        <v>19.5</v>
      </c>
      <c r="AA2057">
        <v>13875</v>
      </c>
      <c r="AB2057">
        <v>79.3</v>
      </c>
      <c r="AC2057">
        <v>15.3</v>
      </c>
      <c r="AD2057">
        <v>147900</v>
      </c>
      <c r="AE2057">
        <v>11416</v>
      </c>
      <c r="AF2057">
        <v>2.39</v>
      </c>
      <c r="AG2057">
        <v>29389</v>
      </c>
      <c r="AH2057">
        <v>60065</v>
      </c>
      <c r="AI2057">
        <v>8.5</v>
      </c>
      <c r="AJ2057">
        <v>823</v>
      </c>
      <c r="AK2057">
        <v>9475</v>
      </c>
      <c r="AL2057">
        <v>3.5</v>
      </c>
      <c r="AM2057">
        <v>2190</v>
      </c>
      <c r="AN2057">
        <v>2755</v>
      </c>
      <c r="AO2057">
        <v>0</v>
      </c>
      <c r="AP2057">
        <v>0</v>
      </c>
      <c r="AQ2057">
        <v>0</v>
      </c>
      <c r="AR2057">
        <v>0</v>
      </c>
      <c r="AS2057">
        <v>0</v>
      </c>
      <c r="AT2057">
        <v>24.6</v>
      </c>
      <c r="AU2057">
        <v>0</v>
      </c>
      <c r="AV2057">
        <v>238106</v>
      </c>
      <c r="AW2057">
        <v>342132</v>
      </c>
      <c r="AX2057">
        <v>13238</v>
      </c>
      <c r="AY2057">
        <v>26063</v>
      </c>
      <c r="AZ2057">
        <v>509</v>
      </c>
      <c r="BA2057">
        <v>1926.27</v>
      </c>
      <c r="BB2057">
        <v>14.3</v>
      </c>
    </row>
    <row r="2058" spans="1:54" x14ac:dyDescent="0.3">
      <c r="A2058">
        <v>38061</v>
      </c>
      <c r="B2058" t="s">
        <v>1808</v>
      </c>
      <c r="C2058" t="s">
        <v>960</v>
      </c>
      <c r="D2058">
        <v>9782</v>
      </c>
      <c r="E2058">
        <v>7673</v>
      </c>
      <c r="F2058">
        <v>27.5</v>
      </c>
      <c r="G2058">
        <v>7673</v>
      </c>
      <c r="H2058">
        <v>8.3000000000000007</v>
      </c>
      <c r="I2058">
        <v>25</v>
      </c>
      <c r="J2058">
        <v>10.8</v>
      </c>
      <c r="K2058">
        <v>44.8</v>
      </c>
      <c r="L2058">
        <v>68.7</v>
      </c>
      <c r="M2058">
        <v>0.9</v>
      </c>
      <c r="N2058">
        <v>27.2</v>
      </c>
      <c r="O2058">
        <v>0.3</v>
      </c>
      <c r="P2058">
        <v>0</v>
      </c>
      <c r="Q2058">
        <v>2.9</v>
      </c>
      <c r="R2058">
        <v>6.2</v>
      </c>
      <c r="S2058">
        <v>64.8</v>
      </c>
      <c r="T2058">
        <v>87.1</v>
      </c>
      <c r="U2058">
        <v>1.3</v>
      </c>
      <c r="V2058">
        <v>5.9</v>
      </c>
      <c r="W2058">
        <v>90.2</v>
      </c>
      <c r="X2058">
        <v>18.3</v>
      </c>
      <c r="Y2058">
        <v>754</v>
      </c>
      <c r="Z2058">
        <v>16.3</v>
      </c>
      <c r="AA2058">
        <v>4784</v>
      </c>
      <c r="AB2058">
        <v>72.2</v>
      </c>
      <c r="AC2058">
        <v>8.8000000000000007</v>
      </c>
      <c r="AD2058">
        <v>89400</v>
      </c>
      <c r="AE2058">
        <v>3069</v>
      </c>
      <c r="AF2058">
        <v>2.63</v>
      </c>
      <c r="AG2058">
        <v>33803</v>
      </c>
      <c r="AH2058">
        <v>68722</v>
      </c>
      <c r="AI2058">
        <v>12.3</v>
      </c>
      <c r="AJ2058">
        <v>361</v>
      </c>
      <c r="AK2058">
        <v>3764</v>
      </c>
      <c r="AL2058">
        <v>20.3</v>
      </c>
      <c r="AM2058">
        <v>692</v>
      </c>
      <c r="AN2058">
        <v>806</v>
      </c>
      <c r="AO2058">
        <v>0</v>
      </c>
      <c r="AP2058">
        <v>18.100000000000001</v>
      </c>
      <c r="AQ2058">
        <v>0</v>
      </c>
      <c r="AR2058">
        <v>0</v>
      </c>
      <c r="AS2058">
        <v>0</v>
      </c>
      <c r="AT2058">
        <v>37.6</v>
      </c>
      <c r="AU2058">
        <v>0</v>
      </c>
      <c r="AV2058">
        <v>110852</v>
      </c>
      <c r="AW2058">
        <v>118895</v>
      </c>
      <c r="AX2058">
        <v>18342</v>
      </c>
      <c r="AY2058">
        <v>4752</v>
      </c>
      <c r="AZ2058">
        <v>153</v>
      </c>
      <c r="BA2058">
        <v>1825.3</v>
      </c>
      <c r="BB2058">
        <v>4.2</v>
      </c>
    </row>
    <row r="2059" spans="1:54" x14ac:dyDescent="0.3">
      <c r="A2059">
        <v>38063</v>
      </c>
      <c r="B2059" t="s">
        <v>861</v>
      </c>
      <c r="C2059" t="s">
        <v>960</v>
      </c>
      <c r="D2059">
        <v>3045</v>
      </c>
      <c r="E2059">
        <v>3126</v>
      </c>
      <c r="F2059">
        <v>-2.6</v>
      </c>
      <c r="G2059">
        <v>3126</v>
      </c>
      <c r="H2059">
        <v>4.9000000000000004</v>
      </c>
      <c r="I2059">
        <v>18.7</v>
      </c>
      <c r="J2059">
        <v>27.9</v>
      </c>
      <c r="K2059">
        <v>49.2</v>
      </c>
      <c r="L2059">
        <v>95.8</v>
      </c>
      <c r="M2059">
        <v>0.6</v>
      </c>
      <c r="N2059">
        <v>1.7</v>
      </c>
      <c r="O2059">
        <v>0.3</v>
      </c>
      <c r="P2059">
        <v>0</v>
      </c>
      <c r="Q2059">
        <v>1.7</v>
      </c>
      <c r="R2059">
        <v>2</v>
      </c>
      <c r="S2059">
        <v>94.2</v>
      </c>
      <c r="T2059">
        <v>92.7</v>
      </c>
      <c r="U2059">
        <v>1.1000000000000001</v>
      </c>
      <c r="V2059">
        <v>1</v>
      </c>
      <c r="W2059">
        <v>89.3</v>
      </c>
      <c r="X2059">
        <v>21</v>
      </c>
      <c r="Y2059">
        <v>383</v>
      </c>
      <c r="Z2059">
        <v>21.7</v>
      </c>
      <c r="AA2059">
        <v>1944</v>
      </c>
      <c r="AB2059">
        <v>82.7</v>
      </c>
      <c r="AC2059">
        <v>9.8000000000000007</v>
      </c>
      <c r="AD2059">
        <v>54000</v>
      </c>
      <c r="AE2059">
        <v>1474</v>
      </c>
      <c r="AF2059">
        <v>2.0299999999999998</v>
      </c>
      <c r="AG2059">
        <v>30432</v>
      </c>
      <c r="AH2059">
        <v>49839</v>
      </c>
      <c r="AI2059">
        <v>7.7</v>
      </c>
      <c r="AJ2059">
        <v>127</v>
      </c>
      <c r="AK2059">
        <v>847</v>
      </c>
      <c r="AL2059">
        <v>5</v>
      </c>
      <c r="AM2059">
        <v>286</v>
      </c>
      <c r="AN2059">
        <v>558</v>
      </c>
      <c r="AO2059">
        <v>0</v>
      </c>
      <c r="AP2059">
        <v>0</v>
      </c>
      <c r="AQ2059">
        <v>0</v>
      </c>
      <c r="AR2059">
        <v>0</v>
      </c>
      <c r="AS2059">
        <v>0</v>
      </c>
      <c r="AT2059">
        <v>0</v>
      </c>
      <c r="AU2059">
        <v>0</v>
      </c>
      <c r="AV2059">
        <v>138226</v>
      </c>
      <c r="AW2059">
        <v>24384</v>
      </c>
      <c r="AX2059">
        <v>7563</v>
      </c>
      <c r="AY2059">
        <v>2030</v>
      </c>
      <c r="AZ2059">
        <v>3</v>
      </c>
      <c r="BA2059">
        <v>981.78</v>
      </c>
      <c r="BB2059">
        <v>3.2</v>
      </c>
    </row>
    <row r="2060" spans="1:54" x14ac:dyDescent="0.3">
      <c r="A2060">
        <v>38065</v>
      </c>
      <c r="B2060" t="s">
        <v>1809</v>
      </c>
      <c r="C2060" t="s">
        <v>960</v>
      </c>
      <c r="D2060">
        <v>1850</v>
      </c>
      <c r="E2060">
        <v>1846</v>
      </c>
      <c r="F2060">
        <v>0.2</v>
      </c>
      <c r="G2060">
        <v>1846</v>
      </c>
      <c r="H2060">
        <v>6.5</v>
      </c>
      <c r="I2060">
        <v>22.5</v>
      </c>
      <c r="J2060">
        <v>18.7</v>
      </c>
      <c r="K2060">
        <v>48.9</v>
      </c>
      <c r="L2060">
        <v>95.1</v>
      </c>
      <c r="M2060">
        <v>0.4</v>
      </c>
      <c r="N2060">
        <v>3.1</v>
      </c>
      <c r="O2060">
        <v>0.3</v>
      </c>
      <c r="P2060">
        <v>0</v>
      </c>
      <c r="Q2060">
        <v>1</v>
      </c>
      <c r="R2060">
        <v>2.5</v>
      </c>
      <c r="S2060">
        <v>93</v>
      </c>
      <c r="T2060">
        <v>95.5</v>
      </c>
      <c r="U2060">
        <v>0.1</v>
      </c>
      <c r="V2060">
        <v>3.9</v>
      </c>
      <c r="W2060">
        <v>87.5</v>
      </c>
      <c r="X2060">
        <v>16.399999999999999</v>
      </c>
      <c r="Y2060">
        <v>148</v>
      </c>
      <c r="Z2060">
        <v>23.7</v>
      </c>
      <c r="AA2060">
        <v>922</v>
      </c>
      <c r="AB2060">
        <v>86.3</v>
      </c>
      <c r="AC2060">
        <v>5.2</v>
      </c>
      <c r="AD2060">
        <v>98900</v>
      </c>
      <c r="AE2060">
        <v>753</v>
      </c>
      <c r="AF2060">
        <v>2.44</v>
      </c>
      <c r="AG2060">
        <v>32253</v>
      </c>
      <c r="AH2060">
        <v>71250</v>
      </c>
      <c r="AI2060">
        <v>7.4</v>
      </c>
      <c r="AJ2060">
        <v>48</v>
      </c>
      <c r="AK2060">
        <v>571</v>
      </c>
      <c r="AL2060">
        <v>0</v>
      </c>
      <c r="AM2060">
        <v>134</v>
      </c>
      <c r="AN2060">
        <v>200</v>
      </c>
      <c r="AO2060">
        <v>0</v>
      </c>
      <c r="AP2060">
        <v>0</v>
      </c>
      <c r="AQ2060">
        <v>0</v>
      </c>
      <c r="AR2060">
        <v>0</v>
      </c>
      <c r="AS2060">
        <v>0</v>
      </c>
      <c r="AT2060">
        <v>43</v>
      </c>
      <c r="AU2060">
        <v>0</v>
      </c>
      <c r="AV2060">
        <v>0</v>
      </c>
      <c r="AW2060">
        <v>9964</v>
      </c>
      <c r="AX2060">
        <v>5844</v>
      </c>
      <c r="AY2060">
        <v>0</v>
      </c>
      <c r="AZ2060">
        <v>8</v>
      </c>
      <c r="BA2060">
        <v>722.51</v>
      </c>
      <c r="BB2060">
        <v>2.6</v>
      </c>
    </row>
    <row r="2061" spans="1:54" x14ac:dyDescent="0.3">
      <c r="A2061">
        <v>38067</v>
      </c>
      <c r="B2061" t="s">
        <v>1810</v>
      </c>
      <c r="C2061" t="s">
        <v>960</v>
      </c>
      <c r="D2061">
        <v>7128</v>
      </c>
      <c r="E2061">
        <v>7413</v>
      </c>
      <c r="F2061">
        <v>-3.8</v>
      </c>
      <c r="G2061">
        <v>7413</v>
      </c>
      <c r="H2061">
        <v>5.2</v>
      </c>
      <c r="I2061">
        <v>20.7</v>
      </c>
      <c r="J2061">
        <v>21.6</v>
      </c>
      <c r="K2061">
        <v>48.6</v>
      </c>
      <c r="L2061">
        <v>95.6</v>
      </c>
      <c r="M2061">
        <v>0.5</v>
      </c>
      <c r="N2061">
        <v>2</v>
      </c>
      <c r="O2061">
        <v>0.4</v>
      </c>
      <c r="P2061">
        <v>0</v>
      </c>
      <c r="Q2061">
        <v>1.4</v>
      </c>
      <c r="R2061">
        <v>3.7</v>
      </c>
      <c r="S2061">
        <v>92.2</v>
      </c>
      <c r="T2061">
        <v>87.1</v>
      </c>
      <c r="U2061">
        <v>3.8</v>
      </c>
      <c r="V2061">
        <v>4.0999999999999996</v>
      </c>
      <c r="W2061">
        <v>89</v>
      </c>
      <c r="X2061">
        <v>19.2</v>
      </c>
      <c r="Y2061">
        <v>680</v>
      </c>
      <c r="Z2061">
        <v>16</v>
      </c>
      <c r="AA2061">
        <v>3879</v>
      </c>
      <c r="AB2061">
        <v>77.099999999999994</v>
      </c>
      <c r="AC2061">
        <v>12.7</v>
      </c>
      <c r="AD2061">
        <v>72200</v>
      </c>
      <c r="AE2061">
        <v>3328</v>
      </c>
      <c r="AF2061">
        <v>2.14</v>
      </c>
      <c r="AG2061">
        <v>27817</v>
      </c>
      <c r="AH2061">
        <v>49846</v>
      </c>
      <c r="AI2061">
        <v>8.6999999999999993</v>
      </c>
      <c r="AJ2061">
        <v>282</v>
      </c>
      <c r="AK2061">
        <v>2582</v>
      </c>
      <c r="AL2061">
        <v>-8.8000000000000007</v>
      </c>
      <c r="AM2061">
        <v>545</v>
      </c>
      <c r="AN2061">
        <v>653</v>
      </c>
      <c r="AO2061">
        <v>0</v>
      </c>
      <c r="AP2061">
        <v>6.3</v>
      </c>
      <c r="AQ2061">
        <v>0</v>
      </c>
      <c r="AR2061">
        <v>0</v>
      </c>
      <c r="AS2061">
        <v>0</v>
      </c>
      <c r="AT2061">
        <v>10.1</v>
      </c>
      <c r="AU2061">
        <v>486499</v>
      </c>
      <c r="AV2061">
        <v>367854</v>
      </c>
      <c r="AW2061">
        <v>89953</v>
      </c>
      <c r="AX2061">
        <v>11867</v>
      </c>
      <c r="AY2061">
        <v>5623</v>
      </c>
      <c r="AZ2061">
        <v>0</v>
      </c>
      <c r="BA2061">
        <v>1118.69</v>
      </c>
      <c r="BB2061">
        <v>6.6</v>
      </c>
    </row>
    <row r="2062" spans="1:54" x14ac:dyDescent="0.3">
      <c r="A2062">
        <v>38069</v>
      </c>
      <c r="B2062" t="s">
        <v>1278</v>
      </c>
      <c r="C2062" t="s">
        <v>960</v>
      </c>
      <c r="D2062">
        <v>4404</v>
      </c>
      <c r="E2062">
        <v>4357</v>
      </c>
      <c r="F2062">
        <v>1.1000000000000001</v>
      </c>
      <c r="G2062">
        <v>4357</v>
      </c>
      <c r="H2062">
        <v>6.3</v>
      </c>
      <c r="I2062">
        <v>22.1</v>
      </c>
      <c r="J2062">
        <v>22.8</v>
      </c>
      <c r="K2062">
        <v>49.3</v>
      </c>
      <c r="L2062">
        <v>93.9</v>
      </c>
      <c r="M2062">
        <v>0.6</v>
      </c>
      <c r="N2062">
        <v>4.5</v>
      </c>
      <c r="O2062">
        <v>0.1</v>
      </c>
      <c r="P2062">
        <v>0</v>
      </c>
      <c r="Q2062">
        <v>0.9</v>
      </c>
      <c r="R2062">
        <v>1.4</v>
      </c>
      <c r="S2062">
        <v>92.9</v>
      </c>
      <c r="T2062">
        <v>87.7</v>
      </c>
      <c r="U2062">
        <v>0.7</v>
      </c>
      <c r="V2062">
        <v>4.3</v>
      </c>
      <c r="W2062">
        <v>82.3</v>
      </c>
      <c r="X2062">
        <v>12.4</v>
      </c>
      <c r="Y2062">
        <v>347</v>
      </c>
      <c r="Z2062">
        <v>14.2</v>
      </c>
      <c r="AA2062">
        <v>2222</v>
      </c>
      <c r="AB2062">
        <v>72.3</v>
      </c>
      <c r="AC2062">
        <v>13.2</v>
      </c>
      <c r="AD2062">
        <v>83100</v>
      </c>
      <c r="AE2062">
        <v>1983</v>
      </c>
      <c r="AF2062">
        <v>2.08</v>
      </c>
      <c r="AG2062">
        <v>23491</v>
      </c>
      <c r="AH2062">
        <v>42975</v>
      </c>
      <c r="AI2062">
        <v>14.3</v>
      </c>
      <c r="AJ2062">
        <v>162</v>
      </c>
      <c r="AK2062">
        <v>1457</v>
      </c>
      <c r="AL2062">
        <v>1.7</v>
      </c>
      <c r="AM2062">
        <v>380</v>
      </c>
      <c r="AN2062">
        <v>482</v>
      </c>
      <c r="AO2062">
        <v>0</v>
      </c>
      <c r="AP2062">
        <v>0</v>
      </c>
      <c r="AQ2062">
        <v>0</v>
      </c>
      <c r="AR2062">
        <v>0</v>
      </c>
      <c r="AS2062">
        <v>0</v>
      </c>
      <c r="AT2062">
        <v>0</v>
      </c>
      <c r="AU2062">
        <v>0</v>
      </c>
      <c r="AV2062">
        <v>85856</v>
      </c>
      <c r="AW2062">
        <v>85697</v>
      </c>
      <c r="AX2062">
        <v>20927</v>
      </c>
      <c r="AY2062">
        <v>3020</v>
      </c>
      <c r="AZ2062">
        <v>4</v>
      </c>
      <c r="BA2062">
        <v>1018.6</v>
      </c>
      <c r="BB2062">
        <v>4.3</v>
      </c>
    </row>
    <row r="2063" spans="1:54" x14ac:dyDescent="0.3">
      <c r="A2063">
        <v>38071</v>
      </c>
      <c r="B2063" t="s">
        <v>332</v>
      </c>
      <c r="C2063" t="s">
        <v>960</v>
      </c>
      <c r="D2063">
        <v>11564</v>
      </c>
      <c r="E2063">
        <v>11451</v>
      </c>
      <c r="F2063">
        <v>1</v>
      </c>
      <c r="G2063">
        <v>11451</v>
      </c>
      <c r="H2063">
        <v>6.5</v>
      </c>
      <c r="I2063">
        <v>22.4</v>
      </c>
      <c r="J2063">
        <v>18.399999999999999</v>
      </c>
      <c r="K2063">
        <v>49.4</v>
      </c>
      <c r="L2063">
        <v>86.7</v>
      </c>
      <c r="M2063">
        <v>0.5</v>
      </c>
      <c r="N2063">
        <v>8.9</v>
      </c>
      <c r="O2063">
        <v>0.5</v>
      </c>
      <c r="P2063">
        <v>0.1</v>
      </c>
      <c r="Q2063">
        <v>3.2</v>
      </c>
      <c r="R2063">
        <v>2.5</v>
      </c>
      <c r="S2063">
        <v>85.2</v>
      </c>
      <c r="T2063">
        <v>89.6</v>
      </c>
      <c r="U2063">
        <v>0.8</v>
      </c>
      <c r="V2063">
        <v>3.1</v>
      </c>
      <c r="W2063">
        <v>88.2</v>
      </c>
      <c r="X2063">
        <v>21</v>
      </c>
      <c r="Y2063">
        <v>823</v>
      </c>
      <c r="Z2063">
        <v>12.1</v>
      </c>
      <c r="AA2063">
        <v>5777</v>
      </c>
      <c r="AB2063">
        <v>64.599999999999994</v>
      </c>
      <c r="AC2063">
        <v>26.4</v>
      </c>
      <c r="AD2063">
        <v>89600</v>
      </c>
      <c r="AE2063">
        <v>4826</v>
      </c>
      <c r="AF2063">
        <v>2.2799999999999998</v>
      </c>
      <c r="AG2063">
        <v>28081</v>
      </c>
      <c r="AH2063">
        <v>48604</v>
      </c>
      <c r="AI2063">
        <v>12.1</v>
      </c>
      <c r="AJ2063">
        <v>424</v>
      </c>
      <c r="AK2063">
        <v>4374</v>
      </c>
      <c r="AL2063">
        <v>2.2000000000000002</v>
      </c>
      <c r="AM2063">
        <v>897</v>
      </c>
      <c r="AN2063">
        <v>1132</v>
      </c>
      <c r="AO2063">
        <v>0</v>
      </c>
      <c r="AP2063">
        <v>0</v>
      </c>
      <c r="AQ2063">
        <v>0</v>
      </c>
      <c r="AR2063">
        <v>0</v>
      </c>
      <c r="AS2063">
        <v>0</v>
      </c>
      <c r="AT2063">
        <v>20.3</v>
      </c>
      <c r="AU2063">
        <v>0</v>
      </c>
      <c r="AV2063">
        <v>266343</v>
      </c>
      <c r="AW2063">
        <v>234254</v>
      </c>
      <c r="AX2063">
        <v>20873</v>
      </c>
      <c r="AY2063">
        <v>21714</v>
      </c>
      <c r="AZ2063">
        <v>31</v>
      </c>
      <c r="BA2063">
        <v>1186.8499999999999</v>
      </c>
      <c r="BB2063">
        <v>9.6</v>
      </c>
    </row>
    <row r="2064" spans="1:54" x14ac:dyDescent="0.3">
      <c r="A2064">
        <v>38073</v>
      </c>
      <c r="B2064" t="s">
        <v>1811</v>
      </c>
      <c r="C2064" t="s">
        <v>960</v>
      </c>
      <c r="D2064">
        <v>5446</v>
      </c>
      <c r="E2064">
        <v>5457</v>
      </c>
      <c r="F2064">
        <v>-0.2</v>
      </c>
      <c r="G2064">
        <v>5457</v>
      </c>
      <c r="H2064">
        <v>5.6</v>
      </c>
      <c r="I2064">
        <v>22.9</v>
      </c>
      <c r="J2064">
        <v>20.7</v>
      </c>
      <c r="K2064">
        <v>48.9</v>
      </c>
      <c r="L2064">
        <v>97</v>
      </c>
      <c r="M2064">
        <v>0.6</v>
      </c>
      <c r="N2064">
        <v>0.7</v>
      </c>
      <c r="O2064">
        <v>0.4</v>
      </c>
      <c r="P2064">
        <v>0</v>
      </c>
      <c r="Q2064">
        <v>1.3</v>
      </c>
      <c r="R2064">
        <v>1.9</v>
      </c>
      <c r="S2064">
        <v>95.4</v>
      </c>
      <c r="T2064">
        <v>89.4</v>
      </c>
      <c r="U2064">
        <v>0.6</v>
      </c>
      <c r="V2064">
        <v>3.5</v>
      </c>
      <c r="W2064">
        <v>87.9</v>
      </c>
      <c r="X2064">
        <v>16.5</v>
      </c>
      <c r="Y2064">
        <v>432</v>
      </c>
      <c r="Z2064">
        <v>16.600000000000001</v>
      </c>
      <c r="AA2064">
        <v>2674</v>
      </c>
      <c r="AB2064">
        <v>69.599999999999994</v>
      </c>
      <c r="AC2064">
        <v>14.1</v>
      </c>
      <c r="AD2064">
        <v>87400</v>
      </c>
      <c r="AE2064">
        <v>2283</v>
      </c>
      <c r="AF2064">
        <v>2.3199999999999998</v>
      </c>
      <c r="AG2064">
        <v>26137</v>
      </c>
      <c r="AH2064">
        <v>49788</v>
      </c>
      <c r="AI2064">
        <v>9.5</v>
      </c>
      <c r="AJ2064">
        <v>194</v>
      </c>
      <c r="AK2064">
        <v>1757</v>
      </c>
      <c r="AL2064">
        <v>3.5</v>
      </c>
      <c r="AM2064">
        <v>375</v>
      </c>
      <c r="AN2064">
        <v>344</v>
      </c>
      <c r="AO2064">
        <v>0</v>
      </c>
      <c r="AP2064">
        <v>0</v>
      </c>
      <c r="AQ2064">
        <v>0</v>
      </c>
      <c r="AR2064">
        <v>0</v>
      </c>
      <c r="AS2064">
        <v>0</v>
      </c>
      <c r="AT2064">
        <v>0</v>
      </c>
      <c r="AU2064">
        <v>0</v>
      </c>
      <c r="AV2064">
        <v>142458</v>
      </c>
      <c r="AW2064">
        <v>53907</v>
      </c>
      <c r="AX2064">
        <v>9383</v>
      </c>
      <c r="AY2064">
        <v>4256</v>
      </c>
      <c r="AZ2064">
        <v>5</v>
      </c>
      <c r="BA2064">
        <v>862.36</v>
      </c>
      <c r="BB2064">
        <v>6.3</v>
      </c>
    </row>
    <row r="2065" spans="1:54" x14ac:dyDescent="0.3">
      <c r="A2065">
        <v>38075</v>
      </c>
      <c r="B2065" t="s">
        <v>329</v>
      </c>
      <c r="C2065" t="s">
        <v>960</v>
      </c>
      <c r="D2065">
        <v>2587</v>
      </c>
      <c r="E2065">
        <v>2470</v>
      </c>
      <c r="F2065">
        <v>4.7</v>
      </c>
      <c r="G2065">
        <v>2470</v>
      </c>
      <c r="H2065">
        <v>6.6</v>
      </c>
      <c r="I2065">
        <v>22.4</v>
      </c>
      <c r="J2065">
        <v>18.899999999999999</v>
      </c>
      <c r="K2065">
        <v>47.4</v>
      </c>
      <c r="L2065">
        <v>96.8</v>
      </c>
      <c r="M2065">
        <v>0.7</v>
      </c>
      <c r="N2065">
        <v>0.5</v>
      </c>
      <c r="O2065">
        <v>0.5</v>
      </c>
      <c r="P2065">
        <v>0</v>
      </c>
      <c r="Q2065">
        <v>1.5</v>
      </c>
      <c r="R2065">
        <v>2.2999999999999998</v>
      </c>
      <c r="S2065">
        <v>94.9</v>
      </c>
      <c r="T2065">
        <v>89.1</v>
      </c>
      <c r="U2065">
        <v>2</v>
      </c>
      <c r="V2065">
        <v>2.2999999999999998</v>
      </c>
      <c r="W2065">
        <v>93.3</v>
      </c>
      <c r="X2065">
        <v>17.2</v>
      </c>
      <c r="Y2065">
        <v>268</v>
      </c>
      <c r="Z2065">
        <v>19.3</v>
      </c>
      <c r="AA2065">
        <v>1407</v>
      </c>
      <c r="AB2065">
        <v>78.900000000000006</v>
      </c>
      <c r="AC2065">
        <v>5.3</v>
      </c>
      <c r="AD2065">
        <v>95200</v>
      </c>
      <c r="AE2065">
        <v>1041</v>
      </c>
      <c r="AF2065">
        <v>2.36</v>
      </c>
      <c r="AG2065">
        <v>31178</v>
      </c>
      <c r="AH2065">
        <v>60847</v>
      </c>
      <c r="AI2065">
        <v>7</v>
      </c>
      <c r="AJ2065">
        <v>108</v>
      </c>
      <c r="AK2065">
        <v>754</v>
      </c>
      <c r="AL2065">
        <v>-1.3</v>
      </c>
      <c r="AM2065">
        <v>170</v>
      </c>
      <c r="AN2065">
        <v>201</v>
      </c>
      <c r="AO2065">
        <v>0</v>
      </c>
      <c r="AP2065">
        <v>0</v>
      </c>
      <c r="AQ2065">
        <v>0</v>
      </c>
      <c r="AR2065">
        <v>0</v>
      </c>
      <c r="AS2065">
        <v>0</v>
      </c>
      <c r="AT2065">
        <v>0</v>
      </c>
      <c r="AU2065">
        <v>0</v>
      </c>
      <c r="AV2065">
        <v>0</v>
      </c>
      <c r="AW2065">
        <v>23759</v>
      </c>
      <c r="AX2065">
        <v>10513</v>
      </c>
      <c r="AY2065">
        <v>969</v>
      </c>
      <c r="AZ2065">
        <v>8</v>
      </c>
      <c r="BA2065">
        <v>877.05</v>
      </c>
      <c r="BB2065">
        <v>2.8</v>
      </c>
    </row>
    <row r="2066" spans="1:54" x14ac:dyDescent="0.3">
      <c r="A2066">
        <v>38077</v>
      </c>
      <c r="B2066" t="s">
        <v>544</v>
      </c>
      <c r="C2066" t="s">
        <v>960</v>
      </c>
      <c r="D2066">
        <v>16432</v>
      </c>
      <c r="E2066">
        <v>16321</v>
      </c>
      <c r="F2066">
        <v>0.7</v>
      </c>
      <c r="G2066">
        <v>16321</v>
      </c>
      <c r="H2066">
        <v>5.4</v>
      </c>
      <c r="I2066">
        <v>21.4</v>
      </c>
      <c r="J2066">
        <v>15.8</v>
      </c>
      <c r="K2066">
        <v>48.4</v>
      </c>
      <c r="L2066">
        <v>94</v>
      </c>
      <c r="M2066">
        <v>0.8</v>
      </c>
      <c r="N2066">
        <v>2.7</v>
      </c>
      <c r="O2066">
        <v>0.7</v>
      </c>
      <c r="P2066">
        <v>0.1</v>
      </c>
      <c r="Q2066">
        <v>1.6</v>
      </c>
      <c r="R2066">
        <v>2.7</v>
      </c>
      <c r="S2066">
        <v>92</v>
      </c>
      <c r="T2066">
        <v>84.1</v>
      </c>
      <c r="U2066">
        <v>1.3</v>
      </c>
      <c r="V2066">
        <v>2.9</v>
      </c>
      <c r="W2066">
        <v>89.8</v>
      </c>
      <c r="X2066">
        <v>20.8</v>
      </c>
      <c r="Y2066">
        <v>1104</v>
      </c>
      <c r="Z2066">
        <v>18.3</v>
      </c>
      <c r="AA2066">
        <v>7653</v>
      </c>
      <c r="AB2066">
        <v>72.599999999999994</v>
      </c>
      <c r="AC2066">
        <v>22.9</v>
      </c>
      <c r="AD2066">
        <v>101800</v>
      </c>
      <c r="AE2066">
        <v>6614</v>
      </c>
      <c r="AF2066">
        <v>2.2799999999999998</v>
      </c>
      <c r="AG2066">
        <v>27713</v>
      </c>
      <c r="AH2066">
        <v>53759</v>
      </c>
      <c r="AI2066">
        <v>11.8</v>
      </c>
      <c r="AJ2066">
        <v>533</v>
      </c>
      <c r="AK2066">
        <v>6269</v>
      </c>
      <c r="AL2066">
        <v>4</v>
      </c>
      <c r="AM2066">
        <v>1107</v>
      </c>
      <c r="AN2066">
        <v>1565</v>
      </c>
      <c r="AO2066">
        <v>0</v>
      </c>
      <c r="AP2066">
        <v>2.7</v>
      </c>
      <c r="AQ2066">
        <v>0</v>
      </c>
      <c r="AR2066">
        <v>0</v>
      </c>
      <c r="AS2066">
        <v>0</v>
      </c>
      <c r="AT2066">
        <v>22.7</v>
      </c>
      <c r="AU2066">
        <v>941607</v>
      </c>
      <c r="AV2066">
        <v>0</v>
      </c>
      <c r="AW2066">
        <v>205012</v>
      </c>
      <c r="AX2066">
        <v>12424</v>
      </c>
      <c r="AY2066">
        <v>84638</v>
      </c>
      <c r="AZ2066">
        <v>25</v>
      </c>
      <c r="BA2066">
        <v>1435.78</v>
      </c>
      <c r="BB2066">
        <v>11.4</v>
      </c>
    </row>
    <row r="2067" spans="1:54" x14ac:dyDescent="0.3">
      <c r="A2067">
        <v>38079</v>
      </c>
      <c r="B2067" t="s">
        <v>1812</v>
      </c>
      <c r="C2067" t="s">
        <v>960</v>
      </c>
      <c r="D2067">
        <v>14616</v>
      </c>
      <c r="E2067">
        <v>13937</v>
      </c>
      <c r="F2067">
        <v>4.9000000000000004</v>
      </c>
      <c r="G2067">
        <v>13937</v>
      </c>
      <c r="H2067">
        <v>10.3</v>
      </c>
      <c r="I2067">
        <v>33.799999999999997</v>
      </c>
      <c r="J2067">
        <v>10.199999999999999</v>
      </c>
      <c r="K2067">
        <v>50.9</v>
      </c>
      <c r="L2067">
        <v>20.6</v>
      </c>
      <c r="M2067">
        <v>0.4</v>
      </c>
      <c r="N2067">
        <v>76.400000000000006</v>
      </c>
      <c r="O2067">
        <v>0.1</v>
      </c>
      <c r="P2067">
        <v>0</v>
      </c>
      <c r="Q2067">
        <v>2.5</v>
      </c>
      <c r="R2067">
        <v>1.6</v>
      </c>
      <c r="S2067">
        <v>20.2</v>
      </c>
      <c r="T2067">
        <v>94.7</v>
      </c>
      <c r="U2067">
        <v>0.3</v>
      </c>
      <c r="V2067">
        <v>1.1000000000000001</v>
      </c>
      <c r="W2067">
        <v>81.8</v>
      </c>
      <c r="X2067">
        <v>19.899999999999999</v>
      </c>
      <c r="Y2067">
        <v>667</v>
      </c>
      <c r="Z2067">
        <v>18.600000000000001</v>
      </c>
      <c r="AA2067">
        <v>5501</v>
      </c>
      <c r="AB2067">
        <v>70.2</v>
      </c>
      <c r="AC2067">
        <v>8.8000000000000007</v>
      </c>
      <c r="AD2067">
        <v>63400</v>
      </c>
      <c r="AE2067">
        <v>4750</v>
      </c>
      <c r="AF2067">
        <v>2.95</v>
      </c>
      <c r="AG2067">
        <v>15502</v>
      </c>
      <c r="AH2067">
        <v>31336</v>
      </c>
      <c r="AI2067">
        <v>36</v>
      </c>
      <c r="AJ2067">
        <v>208</v>
      </c>
      <c r="AK2067">
        <v>2466</v>
      </c>
      <c r="AL2067">
        <v>2.6</v>
      </c>
      <c r="AM2067">
        <v>655</v>
      </c>
      <c r="AN2067">
        <v>703</v>
      </c>
      <c r="AO2067">
        <v>0</v>
      </c>
      <c r="AP2067">
        <v>37.1</v>
      </c>
      <c r="AQ2067">
        <v>0</v>
      </c>
      <c r="AR2067">
        <v>0</v>
      </c>
      <c r="AS2067">
        <v>0</v>
      </c>
      <c r="AT2067">
        <v>44.4</v>
      </c>
      <c r="AU2067">
        <v>0</v>
      </c>
      <c r="AV2067">
        <v>85776</v>
      </c>
      <c r="AW2067">
        <v>107052</v>
      </c>
      <c r="AX2067">
        <v>7847</v>
      </c>
      <c r="AY2067">
        <v>36080</v>
      </c>
      <c r="AZ2067">
        <v>1</v>
      </c>
      <c r="BA2067">
        <v>903.08</v>
      </c>
      <c r="BB2067">
        <v>15.4</v>
      </c>
    </row>
    <row r="2068" spans="1:54" x14ac:dyDescent="0.3">
      <c r="A2068">
        <v>38081</v>
      </c>
      <c r="B2068" t="s">
        <v>1813</v>
      </c>
      <c r="C2068" t="s">
        <v>960</v>
      </c>
      <c r="D2068">
        <v>3931</v>
      </c>
      <c r="E2068">
        <v>3829</v>
      </c>
      <c r="F2068">
        <v>2.7</v>
      </c>
      <c r="G2068">
        <v>3829</v>
      </c>
      <c r="H2068">
        <v>5.4</v>
      </c>
      <c r="I2068">
        <v>21.1</v>
      </c>
      <c r="J2068">
        <v>19.8</v>
      </c>
      <c r="K2068">
        <v>47.4</v>
      </c>
      <c r="L2068">
        <v>96.6</v>
      </c>
      <c r="M2068">
        <v>0.7</v>
      </c>
      <c r="N2068">
        <v>1.1000000000000001</v>
      </c>
      <c r="O2068">
        <v>0.6</v>
      </c>
      <c r="P2068">
        <v>0.1</v>
      </c>
      <c r="Q2068">
        <v>0.9</v>
      </c>
      <c r="R2068">
        <v>2.9</v>
      </c>
      <c r="S2068">
        <v>94</v>
      </c>
      <c r="T2068">
        <v>89.1</v>
      </c>
      <c r="U2068">
        <v>1.5</v>
      </c>
      <c r="V2068">
        <v>2.4</v>
      </c>
      <c r="W2068">
        <v>88.5</v>
      </c>
      <c r="X2068">
        <v>17.899999999999999</v>
      </c>
      <c r="Y2068">
        <v>305</v>
      </c>
      <c r="Z2068">
        <v>15.9</v>
      </c>
      <c r="AA2068">
        <v>2060</v>
      </c>
      <c r="AB2068">
        <v>77.3</v>
      </c>
      <c r="AC2068">
        <v>11.2</v>
      </c>
      <c r="AD2068">
        <v>72500</v>
      </c>
      <c r="AE2068">
        <v>1741</v>
      </c>
      <c r="AF2068">
        <v>2.2000000000000002</v>
      </c>
      <c r="AG2068">
        <v>29950</v>
      </c>
      <c r="AH2068">
        <v>53381</v>
      </c>
      <c r="AI2068">
        <v>7.4</v>
      </c>
      <c r="AJ2068">
        <v>124</v>
      </c>
      <c r="AK2068">
        <v>2190</v>
      </c>
      <c r="AL2068">
        <v>2.1</v>
      </c>
      <c r="AM2068">
        <v>290</v>
      </c>
      <c r="AN2068">
        <v>369</v>
      </c>
      <c r="AO2068">
        <v>0</v>
      </c>
      <c r="AP2068">
        <v>0</v>
      </c>
      <c r="AQ2068">
        <v>0</v>
      </c>
      <c r="AR2068">
        <v>0</v>
      </c>
      <c r="AS2068">
        <v>0</v>
      </c>
      <c r="AT2068">
        <v>0</v>
      </c>
      <c r="AU2068">
        <v>0</v>
      </c>
      <c r="AV2068">
        <v>152934</v>
      </c>
      <c r="AW2068">
        <v>27627</v>
      </c>
      <c r="AX2068">
        <v>6773</v>
      </c>
      <c r="AY2068">
        <v>2173</v>
      </c>
      <c r="AZ2068">
        <v>22</v>
      </c>
      <c r="BA2068">
        <v>858.51</v>
      </c>
      <c r="BB2068">
        <v>4.5</v>
      </c>
    </row>
    <row r="2069" spans="1:54" x14ac:dyDescent="0.3">
      <c r="A2069">
        <v>38083</v>
      </c>
      <c r="B2069" t="s">
        <v>1444</v>
      </c>
      <c r="C2069" t="s">
        <v>960</v>
      </c>
      <c r="D2069">
        <v>1326</v>
      </c>
      <c r="E2069">
        <v>1321</v>
      </c>
      <c r="F2069">
        <v>0.4</v>
      </c>
      <c r="G2069">
        <v>1321</v>
      </c>
      <c r="H2069">
        <v>4</v>
      </c>
      <c r="I2069">
        <v>17.100000000000001</v>
      </c>
      <c r="J2069">
        <v>29</v>
      </c>
      <c r="K2069">
        <v>50.2</v>
      </c>
      <c r="L2069">
        <v>95.9</v>
      </c>
      <c r="M2069">
        <v>0.5</v>
      </c>
      <c r="N2069">
        <v>1.6</v>
      </c>
      <c r="O2069">
        <v>0.2</v>
      </c>
      <c r="P2069">
        <v>0.2</v>
      </c>
      <c r="Q2069">
        <v>1.5</v>
      </c>
      <c r="R2069">
        <v>1.3</v>
      </c>
      <c r="S2069">
        <v>95.1</v>
      </c>
      <c r="T2069">
        <v>94.8</v>
      </c>
      <c r="U2069">
        <v>0.3</v>
      </c>
      <c r="V2069">
        <v>4.0999999999999996</v>
      </c>
      <c r="W2069">
        <v>84.6</v>
      </c>
      <c r="X2069">
        <v>16</v>
      </c>
      <c r="Y2069">
        <v>109</v>
      </c>
      <c r="Z2069">
        <v>21.1</v>
      </c>
      <c r="AA2069">
        <v>898</v>
      </c>
      <c r="AB2069">
        <v>86.5</v>
      </c>
      <c r="AC2069">
        <v>5.4</v>
      </c>
      <c r="AD2069">
        <v>58300</v>
      </c>
      <c r="AE2069">
        <v>614</v>
      </c>
      <c r="AF2069">
        <v>2.14</v>
      </c>
      <c r="AG2069">
        <v>29219</v>
      </c>
      <c r="AH2069">
        <v>43250</v>
      </c>
      <c r="AI2069">
        <v>13.7</v>
      </c>
      <c r="AJ2069">
        <v>46</v>
      </c>
      <c r="AK2069">
        <v>170</v>
      </c>
      <c r="AL2069">
        <v>-5</v>
      </c>
      <c r="AM2069">
        <v>116</v>
      </c>
      <c r="AN2069">
        <v>128</v>
      </c>
      <c r="AO2069">
        <v>0</v>
      </c>
      <c r="AP2069">
        <v>0</v>
      </c>
      <c r="AQ2069">
        <v>0</v>
      </c>
      <c r="AR2069">
        <v>0</v>
      </c>
      <c r="AS2069">
        <v>0</v>
      </c>
      <c r="AT2069">
        <v>0</v>
      </c>
      <c r="AU2069">
        <v>0</v>
      </c>
      <c r="AV2069">
        <v>22861</v>
      </c>
      <c r="AW2069">
        <v>4345</v>
      </c>
      <c r="AX2069">
        <v>3317</v>
      </c>
      <c r="AY2069">
        <v>600</v>
      </c>
      <c r="AZ2069">
        <v>2</v>
      </c>
      <c r="BA2069">
        <v>972.38</v>
      </c>
      <c r="BB2069">
        <v>1.4</v>
      </c>
    </row>
    <row r="2070" spans="1:54" x14ac:dyDescent="0.3">
      <c r="A2070">
        <v>38085</v>
      </c>
      <c r="B2070" t="s">
        <v>256</v>
      </c>
      <c r="C2070" t="s">
        <v>960</v>
      </c>
      <c r="D2070">
        <v>4422</v>
      </c>
      <c r="E2070">
        <v>4153</v>
      </c>
      <c r="F2070">
        <v>6.5</v>
      </c>
      <c r="G2070">
        <v>4153</v>
      </c>
      <c r="H2070">
        <v>12.2</v>
      </c>
      <c r="I2070">
        <v>37.5</v>
      </c>
      <c r="J2070">
        <v>7.3</v>
      </c>
      <c r="K2070">
        <v>50</v>
      </c>
      <c r="L2070">
        <v>14.9</v>
      </c>
      <c r="M2070">
        <v>0.3</v>
      </c>
      <c r="N2070">
        <v>81.7</v>
      </c>
      <c r="O2070">
        <v>0.1</v>
      </c>
      <c r="P2070">
        <v>0</v>
      </c>
      <c r="Q2070">
        <v>3</v>
      </c>
      <c r="R2070">
        <v>3.8</v>
      </c>
      <c r="S2070">
        <v>14.4</v>
      </c>
      <c r="T2070">
        <v>90.9</v>
      </c>
      <c r="U2070">
        <v>0.5</v>
      </c>
      <c r="V2070">
        <v>11.3</v>
      </c>
      <c r="W2070">
        <v>83.3</v>
      </c>
      <c r="X2070">
        <v>17.7</v>
      </c>
      <c r="Y2070">
        <v>209</v>
      </c>
      <c r="Z2070">
        <v>16.899999999999999</v>
      </c>
      <c r="AA2070">
        <v>1330</v>
      </c>
      <c r="AB2070">
        <v>44.6</v>
      </c>
      <c r="AC2070">
        <v>12.5</v>
      </c>
      <c r="AD2070">
        <v>70700</v>
      </c>
      <c r="AE2070">
        <v>1116</v>
      </c>
      <c r="AF2070">
        <v>3.76</v>
      </c>
      <c r="AG2070">
        <v>15478</v>
      </c>
      <c r="AH2070">
        <v>36111</v>
      </c>
      <c r="AI2070">
        <v>40.5</v>
      </c>
      <c r="AJ2070">
        <v>28</v>
      </c>
      <c r="AK2070">
        <v>950</v>
      </c>
      <c r="AL2070">
        <v>0</v>
      </c>
      <c r="AM2070">
        <v>119</v>
      </c>
      <c r="AN2070">
        <v>123</v>
      </c>
      <c r="AO2070">
        <v>0</v>
      </c>
      <c r="AP2070">
        <v>66.7</v>
      </c>
      <c r="AQ2070">
        <v>0</v>
      </c>
      <c r="AR2070">
        <v>0</v>
      </c>
      <c r="AS2070">
        <v>0</v>
      </c>
      <c r="AT2070">
        <v>0</v>
      </c>
      <c r="AU2070">
        <v>0</v>
      </c>
      <c r="AV2070">
        <v>0</v>
      </c>
      <c r="AW2070">
        <v>13228</v>
      </c>
      <c r="AX2070">
        <v>3195</v>
      </c>
      <c r="AY2070">
        <v>0</v>
      </c>
      <c r="AZ2070">
        <v>0</v>
      </c>
      <c r="BA2070">
        <v>1094.0899999999999</v>
      </c>
      <c r="BB2070">
        <v>3.8</v>
      </c>
    </row>
    <row r="2071" spans="1:54" x14ac:dyDescent="0.3">
      <c r="A2071">
        <v>38087</v>
      </c>
      <c r="B2071" t="s">
        <v>1814</v>
      </c>
      <c r="C2071" t="s">
        <v>960</v>
      </c>
      <c r="D2071">
        <v>765</v>
      </c>
      <c r="E2071">
        <v>727</v>
      </c>
      <c r="F2071">
        <v>5.2</v>
      </c>
      <c r="G2071">
        <v>727</v>
      </c>
      <c r="H2071">
        <v>7.2</v>
      </c>
      <c r="I2071">
        <v>22.4</v>
      </c>
      <c r="J2071">
        <v>20.399999999999999</v>
      </c>
      <c r="K2071">
        <v>46</v>
      </c>
      <c r="L2071">
        <v>96.1</v>
      </c>
      <c r="M2071">
        <v>0.5</v>
      </c>
      <c r="N2071">
        <v>2.5</v>
      </c>
      <c r="O2071">
        <v>0</v>
      </c>
      <c r="P2071">
        <v>0</v>
      </c>
      <c r="Q2071">
        <v>0.9</v>
      </c>
      <c r="R2071">
        <v>3</v>
      </c>
      <c r="S2071">
        <v>94.5</v>
      </c>
      <c r="T2071">
        <v>95.8</v>
      </c>
      <c r="U2071">
        <v>0</v>
      </c>
      <c r="V2071">
        <v>1.7</v>
      </c>
      <c r="W2071">
        <v>85.7</v>
      </c>
      <c r="X2071">
        <v>22.5</v>
      </c>
      <c r="Y2071">
        <v>52</v>
      </c>
      <c r="Z2071">
        <v>20.3</v>
      </c>
      <c r="AA2071">
        <v>437</v>
      </c>
      <c r="AB2071">
        <v>86.8</v>
      </c>
      <c r="AC2071">
        <v>3.5</v>
      </c>
      <c r="AD2071">
        <v>61100</v>
      </c>
      <c r="AE2071">
        <v>296</v>
      </c>
      <c r="AF2071">
        <v>2.4900000000000002</v>
      </c>
      <c r="AG2071">
        <v>30586</v>
      </c>
      <c r="AH2071">
        <v>61667</v>
      </c>
      <c r="AI2071">
        <v>8.9</v>
      </c>
      <c r="AJ2071">
        <v>20</v>
      </c>
      <c r="AK2071">
        <v>110</v>
      </c>
      <c r="AL2071">
        <v>2.8</v>
      </c>
      <c r="AM2071">
        <v>58</v>
      </c>
      <c r="AN2071">
        <v>39</v>
      </c>
      <c r="AO2071">
        <v>0</v>
      </c>
      <c r="AP2071">
        <v>0</v>
      </c>
      <c r="AQ2071">
        <v>0</v>
      </c>
      <c r="AR2071">
        <v>0</v>
      </c>
      <c r="AS2071">
        <v>0</v>
      </c>
      <c r="AT2071">
        <v>0</v>
      </c>
      <c r="AU2071">
        <v>0</v>
      </c>
      <c r="AV2071">
        <v>0</v>
      </c>
      <c r="AW2071">
        <v>0</v>
      </c>
      <c r="AX2071">
        <v>0</v>
      </c>
      <c r="AY2071">
        <v>0</v>
      </c>
      <c r="AZ2071">
        <v>0</v>
      </c>
      <c r="BA2071">
        <v>1214.92</v>
      </c>
      <c r="BB2071">
        <v>0.6</v>
      </c>
    </row>
    <row r="2072" spans="1:54" x14ac:dyDescent="0.3">
      <c r="A2072">
        <v>38089</v>
      </c>
      <c r="B2072" t="s">
        <v>1362</v>
      </c>
      <c r="C2072" t="s">
        <v>960</v>
      </c>
      <c r="D2072">
        <v>30372</v>
      </c>
      <c r="E2072">
        <v>24199</v>
      </c>
      <c r="F2072">
        <v>25.5</v>
      </c>
      <c r="G2072">
        <v>24199</v>
      </c>
      <c r="H2072">
        <v>7.6</v>
      </c>
      <c r="I2072">
        <v>24.3</v>
      </c>
      <c r="J2072">
        <v>12.8</v>
      </c>
      <c r="K2072">
        <v>47.4</v>
      </c>
      <c r="L2072">
        <v>93.9</v>
      </c>
      <c r="M2072">
        <v>1.7</v>
      </c>
      <c r="N2072">
        <v>1.3</v>
      </c>
      <c r="O2072">
        <v>1.4</v>
      </c>
      <c r="P2072">
        <v>0</v>
      </c>
      <c r="Q2072">
        <v>1.6</v>
      </c>
      <c r="R2072">
        <v>4.9000000000000004</v>
      </c>
      <c r="S2072">
        <v>89.5</v>
      </c>
      <c r="T2072">
        <v>83</v>
      </c>
      <c r="U2072">
        <v>3.1</v>
      </c>
      <c r="V2072">
        <v>6</v>
      </c>
      <c r="W2072">
        <v>89.3</v>
      </c>
      <c r="X2072">
        <v>24.7</v>
      </c>
      <c r="Y2072">
        <v>1826</v>
      </c>
      <c r="Z2072">
        <v>16.399999999999999</v>
      </c>
      <c r="AA2072">
        <v>13745</v>
      </c>
      <c r="AB2072">
        <v>72.7</v>
      </c>
      <c r="AC2072">
        <v>21.2</v>
      </c>
      <c r="AD2072">
        <v>166200</v>
      </c>
      <c r="AE2072">
        <v>10439</v>
      </c>
      <c r="AF2072">
        <v>2.37</v>
      </c>
      <c r="AG2072">
        <v>31412</v>
      </c>
      <c r="AH2072">
        <v>62559</v>
      </c>
      <c r="AI2072">
        <v>7.6</v>
      </c>
      <c r="AJ2072">
        <v>1184</v>
      </c>
      <c r="AK2072">
        <v>16249</v>
      </c>
      <c r="AL2072">
        <v>5.0999999999999996</v>
      </c>
      <c r="AM2072">
        <v>2546</v>
      </c>
      <c r="AN2072">
        <v>2449</v>
      </c>
      <c r="AO2072">
        <v>0</v>
      </c>
      <c r="AP2072">
        <v>0</v>
      </c>
      <c r="AQ2072">
        <v>0</v>
      </c>
      <c r="AR2072">
        <v>0</v>
      </c>
      <c r="AS2072">
        <v>0</v>
      </c>
      <c r="AT2072">
        <v>23.3</v>
      </c>
      <c r="AU2072">
        <v>270564</v>
      </c>
      <c r="AV2072">
        <v>0</v>
      </c>
      <c r="AW2072">
        <v>403392</v>
      </c>
      <c r="AX2072">
        <v>18005</v>
      </c>
      <c r="AY2072">
        <v>40874</v>
      </c>
      <c r="AZ2072">
        <v>627</v>
      </c>
      <c r="BA2072">
        <v>1334.74</v>
      </c>
      <c r="BB2072">
        <v>18.100000000000001</v>
      </c>
    </row>
    <row r="2073" spans="1:54" x14ac:dyDescent="0.3">
      <c r="A2073">
        <v>38091</v>
      </c>
      <c r="B2073" t="s">
        <v>321</v>
      </c>
      <c r="C2073" t="s">
        <v>960</v>
      </c>
      <c r="D2073">
        <v>1955</v>
      </c>
      <c r="E2073">
        <v>1975</v>
      </c>
      <c r="F2073">
        <v>-1</v>
      </c>
      <c r="G2073">
        <v>1975</v>
      </c>
      <c r="H2073">
        <v>5.7</v>
      </c>
      <c r="I2073">
        <v>20.6</v>
      </c>
      <c r="J2073">
        <v>23.7</v>
      </c>
      <c r="K2073">
        <v>49.1</v>
      </c>
      <c r="L2073">
        <v>97.9</v>
      </c>
      <c r="M2073">
        <v>0.2</v>
      </c>
      <c r="N2073">
        <v>1.1000000000000001</v>
      </c>
      <c r="O2073">
        <v>0.2</v>
      </c>
      <c r="P2073">
        <v>0</v>
      </c>
      <c r="Q2073">
        <v>0.7</v>
      </c>
      <c r="R2073">
        <v>1.3</v>
      </c>
      <c r="S2073">
        <v>96.7</v>
      </c>
      <c r="T2073">
        <v>91.1</v>
      </c>
      <c r="U2073">
        <v>2.2000000000000002</v>
      </c>
      <c r="V2073">
        <v>4.2</v>
      </c>
      <c r="W2073">
        <v>92</v>
      </c>
      <c r="X2073">
        <v>20.3</v>
      </c>
      <c r="Y2073">
        <v>191</v>
      </c>
      <c r="Z2073">
        <v>18.100000000000001</v>
      </c>
      <c r="AA2073">
        <v>1189</v>
      </c>
      <c r="AB2073">
        <v>75.099999999999994</v>
      </c>
      <c r="AC2073">
        <v>8.1999999999999993</v>
      </c>
      <c r="AD2073">
        <v>73700</v>
      </c>
      <c r="AE2073">
        <v>890</v>
      </c>
      <c r="AF2073">
        <v>2.2200000000000002</v>
      </c>
      <c r="AG2073">
        <v>31455</v>
      </c>
      <c r="AH2073">
        <v>55735</v>
      </c>
      <c r="AI2073">
        <v>6.2</v>
      </c>
      <c r="AJ2073">
        <v>59</v>
      </c>
      <c r="AK2073">
        <v>507</v>
      </c>
      <c r="AL2073">
        <v>1.4</v>
      </c>
      <c r="AM2073">
        <v>130</v>
      </c>
      <c r="AN2073">
        <v>0</v>
      </c>
      <c r="AO2073">
        <v>0</v>
      </c>
      <c r="AP2073">
        <v>0</v>
      </c>
      <c r="AQ2073">
        <v>0</v>
      </c>
      <c r="AR2073">
        <v>0</v>
      </c>
      <c r="AS2073">
        <v>0</v>
      </c>
      <c r="AT2073">
        <v>0</v>
      </c>
      <c r="AU2073">
        <v>0</v>
      </c>
      <c r="AV2073">
        <v>159787</v>
      </c>
      <c r="AW2073">
        <v>25883</v>
      </c>
      <c r="AX2073">
        <v>14052</v>
      </c>
      <c r="AY2073">
        <v>588</v>
      </c>
      <c r="AZ2073">
        <v>6</v>
      </c>
      <c r="BA2073">
        <v>712.22</v>
      </c>
      <c r="BB2073">
        <v>2.8</v>
      </c>
    </row>
    <row r="2074" spans="1:54" x14ac:dyDescent="0.3">
      <c r="A2074">
        <v>38093</v>
      </c>
      <c r="B2074" t="s">
        <v>1815</v>
      </c>
      <c r="C2074" t="s">
        <v>960</v>
      </c>
      <c r="D2074">
        <v>21129</v>
      </c>
      <c r="E2074">
        <v>21100</v>
      </c>
      <c r="F2074">
        <v>0.1</v>
      </c>
      <c r="G2074">
        <v>21100</v>
      </c>
      <c r="H2074">
        <v>5.6</v>
      </c>
      <c r="I2074">
        <v>20.399999999999999</v>
      </c>
      <c r="J2074">
        <v>17.600000000000001</v>
      </c>
      <c r="K2074">
        <v>48.9</v>
      </c>
      <c r="L2074">
        <v>95.1</v>
      </c>
      <c r="M2074">
        <v>1.1000000000000001</v>
      </c>
      <c r="N2074">
        <v>1.6</v>
      </c>
      <c r="O2074">
        <v>0.7</v>
      </c>
      <c r="P2074">
        <v>0.1</v>
      </c>
      <c r="Q2074">
        <v>1.4</v>
      </c>
      <c r="R2074">
        <v>2.1</v>
      </c>
      <c r="S2074">
        <v>93.5</v>
      </c>
      <c r="T2074">
        <v>85.1</v>
      </c>
      <c r="U2074">
        <v>1</v>
      </c>
      <c r="V2074">
        <v>4.5999999999999996</v>
      </c>
      <c r="W2074">
        <v>87.3</v>
      </c>
      <c r="X2074">
        <v>23.7</v>
      </c>
      <c r="Y2074">
        <v>1632</v>
      </c>
      <c r="Z2074">
        <v>12.8</v>
      </c>
      <c r="AA2074">
        <v>10069</v>
      </c>
      <c r="AB2074">
        <v>69.8</v>
      </c>
      <c r="AC2074">
        <v>23.4</v>
      </c>
      <c r="AD2074">
        <v>98600</v>
      </c>
      <c r="AE2074">
        <v>8873</v>
      </c>
      <c r="AF2074">
        <v>2.1800000000000002</v>
      </c>
      <c r="AG2074">
        <v>27351</v>
      </c>
      <c r="AH2074">
        <v>50120</v>
      </c>
      <c r="AI2074">
        <v>12</v>
      </c>
      <c r="AJ2074">
        <v>664</v>
      </c>
      <c r="AK2074">
        <v>9258</v>
      </c>
      <c r="AL2074">
        <v>4.8</v>
      </c>
      <c r="AM2074">
        <v>1391</v>
      </c>
      <c r="AN2074">
        <v>2115</v>
      </c>
      <c r="AO2074">
        <v>0</v>
      </c>
      <c r="AP2074">
        <v>0</v>
      </c>
      <c r="AQ2074">
        <v>0</v>
      </c>
      <c r="AR2074">
        <v>0</v>
      </c>
      <c r="AS2074">
        <v>0</v>
      </c>
      <c r="AT2074">
        <v>30.7</v>
      </c>
      <c r="AU2074">
        <v>230404</v>
      </c>
      <c r="AV2074">
        <v>0</v>
      </c>
      <c r="AW2074">
        <v>309715</v>
      </c>
      <c r="AX2074">
        <v>15146</v>
      </c>
      <c r="AY2074">
        <v>30208</v>
      </c>
      <c r="AZ2074">
        <v>43</v>
      </c>
      <c r="BA2074">
        <v>2221.7199999999998</v>
      </c>
      <c r="BB2074">
        <v>9.5</v>
      </c>
    </row>
    <row r="2075" spans="1:54" x14ac:dyDescent="0.3">
      <c r="A2075">
        <v>38095</v>
      </c>
      <c r="B2075" t="s">
        <v>1816</v>
      </c>
      <c r="C2075" t="s">
        <v>960</v>
      </c>
      <c r="D2075">
        <v>2310</v>
      </c>
      <c r="E2075">
        <v>2246</v>
      </c>
      <c r="F2075">
        <v>2.8</v>
      </c>
      <c r="G2075">
        <v>2246</v>
      </c>
      <c r="H2075">
        <v>6.7</v>
      </c>
      <c r="I2075">
        <v>21.7</v>
      </c>
      <c r="J2075">
        <v>23.5</v>
      </c>
      <c r="K2075">
        <v>49.1</v>
      </c>
      <c r="L2075">
        <v>94.4</v>
      </c>
      <c r="M2075">
        <v>0.2</v>
      </c>
      <c r="N2075">
        <v>3.5</v>
      </c>
      <c r="O2075">
        <v>0.2</v>
      </c>
      <c r="P2075">
        <v>0</v>
      </c>
      <c r="Q2075">
        <v>1.6</v>
      </c>
      <c r="R2075">
        <v>0.8</v>
      </c>
      <c r="S2075">
        <v>93.7</v>
      </c>
      <c r="T2075">
        <v>86.1</v>
      </c>
      <c r="U2075">
        <v>0.4</v>
      </c>
      <c r="V2075">
        <v>1.1000000000000001</v>
      </c>
      <c r="W2075">
        <v>93.2</v>
      </c>
      <c r="X2075">
        <v>21.8</v>
      </c>
      <c r="Y2075">
        <v>164</v>
      </c>
      <c r="Z2075">
        <v>14.7</v>
      </c>
      <c r="AA2075">
        <v>1450</v>
      </c>
      <c r="AB2075">
        <v>80.7</v>
      </c>
      <c r="AC2075">
        <v>13.2</v>
      </c>
      <c r="AD2075">
        <v>60600</v>
      </c>
      <c r="AE2075">
        <v>1034</v>
      </c>
      <c r="AF2075">
        <v>2.17</v>
      </c>
      <c r="AG2075">
        <v>33357</v>
      </c>
      <c r="AH2075">
        <v>55521</v>
      </c>
      <c r="AI2075">
        <v>7.5</v>
      </c>
      <c r="AJ2075">
        <v>84</v>
      </c>
      <c r="AK2075">
        <v>467</v>
      </c>
      <c r="AL2075">
        <v>-7.9</v>
      </c>
      <c r="AM2075">
        <v>237</v>
      </c>
      <c r="AN2075">
        <v>0</v>
      </c>
      <c r="AO2075">
        <v>0</v>
      </c>
      <c r="AP2075">
        <v>0</v>
      </c>
      <c r="AQ2075">
        <v>0</v>
      </c>
      <c r="AR2075">
        <v>0</v>
      </c>
      <c r="AS2075">
        <v>0</v>
      </c>
      <c r="AT2075">
        <v>0</v>
      </c>
      <c r="AU2075">
        <v>0</v>
      </c>
      <c r="AV2075">
        <v>0</v>
      </c>
      <c r="AW2075">
        <v>7221</v>
      </c>
      <c r="AX2075">
        <v>3140</v>
      </c>
      <c r="AY2075">
        <v>0</v>
      </c>
      <c r="AZ2075">
        <v>0</v>
      </c>
      <c r="BA2075">
        <v>1024.56</v>
      </c>
      <c r="BB2075">
        <v>2.2000000000000002</v>
      </c>
    </row>
    <row r="2076" spans="1:54" x14ac:dyDescent="0.3">
      <c r="A2076">
        <v>38097</v>
      </c>
      <c r="B2076" t="s">
        <v>1817</v>
      </c>
      <c r="C2076" t="s">
        <v>960</v>
      </c>
      <c r="D2076">
        <v>8082</v>
      </c>
      <c r="E2076">
        <v>8121</v>
      </c>
      <c r="F2076">
        <v>-0.5</v>
      </c>
      <c r="G2076">
        <v>8121</v>
      </c>
      <c r="H2076">
        <v>6.4</v>
      </c>
      <c r="I2076">
        <v>22.3</v>
      </c>
      <c r="J2076">
        <v>19</v>
      </c>
      <c r="K2076">
        <v>49.1</v>
      </c>
      <c r="L2076">
        <v>96.1</v>
      </c>
      <c r="M2076">
        <v>0.8</v>
      </c>
      <c r="N2076">
        <v>1.2</v>
      </c>
      <c r="O2076">
        <v>0.4</v>
      </c>
      <c r="P2076">
        <v>0</v>
      </c>
      <c r="Q2076">
        <v>1.6</v>
      </c>
      <c r="R2076">
        <v>3.2</v>
      </c>
      <c r="S2076">
        <v>93.2</v>
      </c>
      <c r="T2076">
        <v>87.2</v>
      </c>
      <c r="U2076">
        <v>1.5</v>
      </c>
      <c r="V2076">
        <v>2.9</v>
      </c>
      <c r="W2076">
        <v>90.5</v>
      </c>
      <c r="X2076">
        <v>28.9</v>
      </c>
      <c r="Y2076">
        <v>746</v>
      </c>
      <c r="Z2076">
        <v>19.399999999999999</v>
      </c>
      <c r="AA2076">
        <v>3809</v>
      </c>
      <c r="AB2076">
        <v>74</v>
      </c>
      <c r="AC2076">
        <v>17.8</v>
      </c>
      <c r="AD2076">
        <v>94400</v>
      </c>
      <c r="AE2076">
        <v>3306</v>
      </c>
      <c r="AF2076">
        <v>2.35</v>
      </c>
      <c r="AG2076">
        <v>27098</v>
      </c>
      <c r="AH2076">
        <v>48767</v>
      </c>
      <c r="AI2076">
        <v>10.7</v>
      </c>
      <c r="AJ2076">
        <v>301</v>
      </c>
      <c r="AK2076">
        <v>2716</v>
      </c>
      <c r="AL2076">
        <v>3.3</v>
      </c>
      <c r="AM2076">
        <v>564</v>
      </c>
      <c r="AN2076">
        <v>919</v>
      </c>
      <c r="AO2076">
        <v>0</v>
      </c>
      <c r="AP2076">
        <v>0</v>
      </c>
      <c r="AQ2076">
        <v>0</v>
      </c>
      <c r="AR2076">
        <v>0</v>
      </c>
      <c r="AS2076">
        <v>0</v>
      </c>
      <c r="AT2076">
        <v>25.8</v>
      </c>
      <c r="AU2076">
        <v>0</v>
      </c>
      <c r="AV2076">
        <v>275657</v>
      </c>
      <c r="AW2076">
        <v>72545</v>
      </c>
      <c r="AX2076">
        <v>8988</v>
      </c>
      <c r="AY2076">
        <v>7008</v>
      </c>
      <c r="AZ2076">
        <v>11</v>
      </c>
      <c r="BA2076">
        <v>861.95</v>
      </c>
      <c r="BB2076">
        <v>9.4</v>
      </c>
    </row>
    <row r="2077" spans="1:54" x14ac:dyDescent="0.3">
      <c r="A2077">
        <v>38099</v>
      </c>
      <c r="B2077" t="s">
        <v>1818</v>
      </c>
      <c r="C2077" t="s">
        <v>960</v>
      </c>
      <c r="D2077">
        <v>10970</v>
      </c>
      <c r="E2077">
        <v>11119</v>
      </c>
      <c r="F2077">
        <v>-1.3</v>
      </c>
      <c r="G2077">
        <v>11119</v>
      </c>
      <c r="H2077">
        <v>6.4</v>
      </c>
      <c r="I2077">
        <v>22.6</v>
      </c>
      <c r="J2077">
        <v>21</v>
      </c>
      <c r="K2077">
        <v>49.3</v>
      </c>
      <c r="L2077">
        <v>95.6</v>
      </c>
      <c r="M2077">
        <v>0.4</v>
      </c>
      <c r="N2077">
        <v>2</v>
      </c>
      <c r="O2077">
        <v>0.5</v>
      </c>
      <c r="P2077">
        <v>0</v>
      </c>
      <c r="Q2077">
        <v>1.5</v>
      </c>
      <c r="R2077">
        <v>11.1</v>
      </c>
      <c r="S2077">
        <v>85.5</v>
      </c>
      <c r="T2077">
        <v>90.7</v>
      </c>
      <c r="U2077">
        <v>2.2999999999999998</v>
      </c>
      <c r="V2077">
        <v>9.1</v>
      </c>
      <c r="W2077">
        <v>83</v>
      </c>
      <c r="X2077">
        <v>18.3</v>
      </c>
      <c r="Y2077">
        <v>904</v>
      </c>
      <c r="Z2077">
        <v>16.5</v>
      </c>
      <c r="AA2077">
        <v>5579</v>
      </c>
      <c r="AB2077">
        <v>76.3</v>
      </c>
      <c r="AC2077">
        <v>12.8</v>
      </c>
      <c r="AD2077">
        <v>68100</v>
      </c>
      <c r="AE2077">
        <v>4948</v>
      </c>
      <c r="AF2077">
        <v>2.16</v>
      </c>
      <c r="AG2077">
        <v>29072</v>
      </c>
      <c r="AH2077">
        <v>48592</v>
      </c>
      <c r="AI2077">
        <v>10.6</v>
      </c>
      <c r="AJ2077">
        <v>405</v>
      </c>
      <c r="AK2077">
        <v>3609</v>
      </c>
      <c r="AL2077">
        <v>2.4</v>
      </c>
      <c r="AM2077">
        <v>765</v>
      </c>
      <c r="AN2077">
        <v>839</v>
      </c>
      <c r="AO2077">
        <v>0</v>
      </c>
      <c r="AP2077">
        <v>0</v>
      </c>
      <c r="AQ2077">
        <v>0</v>
      </c>
      <c r="AR2077">
        <v>0</v>
      </c>
      <c r="AS2077">
        <v>0</v>
      </c>
      <c r="AT2077">
        <v>31</v>
      </c>
      <c r="AU2077">
        <v>0</v>
      </c>
      <c r="AV2077">
        <v>296198</v>
      </c>
      <c r="AW2077">
        <v>98752</v>
      </c>
      <c r="AX2077">
        <v>8972</v>
      </c>
      <c r="AY2077">
        <v>9189</v>
      </c>
      <c r="AZ2077">
        <v>11</v>
      </c>
      <c r="BA2077">
        <v>1281.93</v>
      </c>
      <c r="BB2077">
        <v>8.6999999999999993</v>
      </c>
    </row>
    <row r="2078" spans="1:54" x14ac:dyDescent="0.3">
      <c r="A2078">
        <v>38101</v>
      </c>
      <c r="B2078" t="s">
        <v>634</v>
      </c>
      <c r="C2078" t="s">
        <v>960</v>
      </c>
      <c r="D2078">
        <v>69384</v>
      </c>
      <c r="E2078">
        <v>61675</v>
      </c>
      <c r="F2078">
        <v>12.5</v>
      </c>
      <c r="G2078">
        <v>61675</v>
      </c>
      <c r="H2078">
        <v>7.9</v>
      </c>
      <c r="I2078">
        <v>23.2</v>
      </c>
      <c r="J2078">
        <v>11.5</v>
      </c>
      <c r="K2078">
        <v>47.3</v>
      </c>
      <c r="L2078">
        <v>89.4</v>
      </c>
      <c r="M2078">
        <v>4</v>
      </c>
      <c r="N2078">
        <v>2.5</v>
      </c>
      <c r="O2078">
        <v>1.2</v>
      </c>
      <c r="P2078">
        <v>0.2</v>
      </c>
      <c r="Q2078">
        <v>2.7</v>
      </c>
      <c r="R2078">
        <v>5.0999999999999996</v>
      </c>
      <c r="S2078">
        <v>85.2</v>
      </c>
      <c r="T2078">
        <v>77.2</v>
      </c>
      <c r="U2078">
        <v>2.6</v>
      </c>
      <c r="V2078">
        <v>4.8</v>
      </c>
      <c r="W2078">
        <v>92.9</v>
      </c>
      <c r="X2078">
        <v>25.9</v>
      </c>
      <c r="Y2078">
        <v>6213</v>
      </c>
      <c r="Z2078">
        <v>16.7</v>
      </c>
      <c r="AA2078">
        <v>31717</v>
      </c>
      <c r="AB2078">
        <v>63.7</v>
      </c>
      <c r="AC2078">
        <v>24.5</v>
      </c>
      <c r="AD2078">
        <v>155800</v>
      </c>
      <c r="AE2078">
        <v>25173</v>
      </c>
      <c r="AF2078">
        <v>2.44</v>
      </c>
      <c r="AG2078">
        <v>28557</v>
      </c>
      <c r="AH2078">
        <v>56580</v>
      </c>
      <c r="AI2078">
        <v>9.1</v>
      </c>
      <c r="AJ2078">
        <v>2055</v>
      </c>
      <c r="AK2078">
        <v>28507</v>
      </c>
      <c r="AL2078">
        <v>1.7</v>
      </c>
      <c r="AM2078">
        <v>4266</v>
      </c>
      <c r="AN2078">
        <v>4720</v>
      </c>
      <c r="AO2078">
        <v>0</v>
      </c>
      <c r="AP2078">
        <v>0</v>
      </c>
      <c r="AQ2078">
        <v>0.7</v>
      </c>
      <c r="AR2078">
        <v>0</v>
      </c>
      <c r="AS2078">
        <v>0</v>
      </c>
      <c r="AT2078">
        <v>24.2</v>
      </c>
      <c r="AU2078">
        <v>0</v>
      </c>
      <c r="AV2078">
        <v>1379691</v>
      </c>
      <c r="AW2078">
        <v>1118967</v>
      </c>
      <c r="AX2078">
        <v>19949</v>
      </c>
      <c r="AY2078">
        <v>106720</v>
      </c>
      <c r="AZ2078">
        <v>854</v>
      </c>
      <c r="BA2078">
        <v>2013.28</v>
      </c>
      <c r="BB2078">
        <v>30.6</v>
      </c>
    </row>
    <row r="2079" spans="1:54" x14ac:dyDescent="0.3">
      <c r="A2079">
        <v>38103</v>
      </c>
      <c r="B2079" t="s">
        <v>1401</v>
      </c>
      <c r="C2079" t="s">
        <v>960</v>
      </c>
      <c r="D2079">
        <v>4192</v>
      </c>
      <c r="E2079">
        <v>4207</v>
      </c>
      <c r="F2079">
        <v>-0.4</v>
      </c>
      <c r="G2079">
        <v>4207</v>
      </c>
      <c r="H2079">
        <v>5.4</v>
      </c>
      <c r="I2079">
        <v>19.2</v>
      </c>
      <c r="J2079">
        <v>27.1</v>
      </c>
      <c r="K2079">
        <v>49.8</v>
      </c>
      <c r="L2079">
        <v>97.7</v>
      </c>
      <c r="M2079">
        <v>0.3</v>
      </c>
      <c r="N2079">
        <v>0.7</v>
      </c>
      <c r="O2079">
        <v>0.1</v>
      </c>
      <c r="P2079">
        <v>0</v>
      </c>
      <c r="Q2079">
        <v>1.1000000000000001</v>
      </c>
      <c r="R2079">
        <v>1.1000000000000001</v>
      </c>
      <c r="S2079">
        <v>96.8</v>
      </c>
      <c r="T2079">
        <v>90.7</v>
      </c>
      <c r="U2079">
        <v>0.6</v>
      </c>
      <c r="V2079">
        <v>2.5</v>
      </c>
      <c r="W2079">
        <v>85.7</v>
      </c>
      <c r="X2079">
        <v>19.3</v>
      </c>
      <c r="Y2079">
        <v>315</v>
      </c>
      <c r="Z2079">
        <v>13.5</v>
      </c>
      <c r="AA2079">
        <v>2500</v>
      </c>
      <c r="AB2079">
        <v>76.7</v>
      </c>
      <c r="AC2079">
        <v>10.9</v>
      </c>
      <c r="AD2079">
        <v>65700</v>
      </c>
      <c r="AE2079">
        <v>1949</v>
      </c>
      <c r="AF2079">
        <v>2.1</v>
      </c>
      <c r="AG2079">
        <v>29301</v>
      </c>
      <c r="AH2079">
        <v>44132</v>
      </c>
      <c r="AI2079">
        <v>8.9</v>
      </c>
      <c r="AJ2079">
        <v>189</v>
      </c>
      <c r="AK2079">
        <v>1430</v>
      </c>
      <c r="AL2079">
        <v>6.6</v>
      </c>
      <c r="AM2079">
        <v>364</v>
      </c>
      <c r="AN2079">
        <v>516</v>
      </c>
      <c r="AO2079">
        <v>0</v>
      </c>
      <c r="AP2079">
        <v>0</v>
      </c>
      <c r="AQ2079">
        <v>0</v>
      </c>
      <c r="AR2079">
        <v>0</v>
      </c>
      <c r="AS2079">
        <v>0</v>
      </c>
      <c r="AT2079">
        <v>17.100000000000001</v>
      </c>
      <c r="AU2079">
        <v>0</v>
      </c>
      <c r="AV2079">
        <v>184613</v>
      </c>
      <c r="AW2079">
        <v>63979</v>
      </c>
      <c r="AX2079">
        <v>15168</v>
      </c>
      <c r="AY2079">
        <v>2987</v>
      </c>
      <c r="AZ2079">
        <v>6</v>
      </c>
      <c r="BA2079">
        <v>1271.05</v>
      </c>
      <c r="BB2079">
        <v>3.3</v>
      </c>
    </row>
    <row r="2080" spans="1:54" x14ac:dyDescent="0.3">
      <c r="A2080">
        <v>38105</v>
      </c>
      <c r="B2080" t="s">
        <v>1819</v>
      </c>
      <c r="C2080" t="s">
        <v>960</v>
      </c>
      <c r="D2080">
        <v>32130</v>
      </c>
      <c r="E2080">
        <v>22398</v>
      </c>
      <c r="F2080">
        <v>43.5</v>
      </c>
      <c r="G2080">
        <v>22398</v>
      </c>
      <c r="H2080">
        <v>8.3000000000000007</v>
      </c>
      <c r="I2080">
        <v>25.5</v>
      </c>
      <c r="J2080">
        <v>9.4</v>
      </c>
      <c r="K2080">
        <v>45.7</v>
      </c>
      <c r="L2080">
        <v>90</v>
      </c>
      <c r="M2080">
        <v>2.4</v>
      </c>
      <c r="N2080">
        <v>3.9</v>
      </c>
      <c r="O2080">
        <v>0.8</v>
      </c>
      <c r="P2080">
        <v>0.1</v>
      </c>
      <c r="Q2080">
        <v>2.9</v>
      </c>
      <c r="R2080">
        <v>5.2</v>
      </c>
      <c r="S2080">
        <v>85.5</v>
      </c>
      <c r="T2080">
        <v>80.099999999999994</v>
      </c>
      <c r="U2080">
        <v>2</v>
      </c>
      <c r="V2080">
        <v>4</v>
      </c>
      <c r="W2080">
        <v>89.5</v>
      </c>
      <c r="X2080">
        <v>19.899999999999999</v>
      </c>
      <c r="Y2080">
        <v>1739</v>
      </c>
      <c r="Z2080">
        <v>17.5</v>
      </c>
      <c r="AA2080">
        <v>16411</v>
      </c>
      <c r="AB2080">
        <v>69.400000000000006</v>
      </c>
      <c r="AC2080">
        <v>21.4</v>
      </c>
      <c r="AD2080">
        <v>151400</v>
      </c>
      <c r="AE2080">
        <v>10411</v>
      </c>
      <c r="AF2080">
        <v>2.34</v>
      </c>
      <c r="AG2080">
        <v>38738</v>
      </c>
      <c r="AH2080">
        <v>76210</v>
      </c>
      <c r="AI2080">
        <v>8.6</v>
      </c>
      <c r="AJ2080">
        <v>1432</v>
      </c>
      <c r="AK2080">
        <v>22543</v>
      </c>
      <c r="AL2080">
        <v>12.6</v>
      </c>
      <c r="AM2080">
        <v>2467</v>
      </c>
      <c r="AN2080">
        <v>2497</v>
      </c>
      <c r="AO2080">
        <v>0</v>
      </c>
      <c r="AP2080">
        <v>1.2</v>
      </c>
      <c r="AQ2080">
        <v>0</v>
      </c>
      <c r="AR2080">
        <v>0</v>
      </c>
      <c r="AS2080">
        <v>0</v>
      </c>
      <c r="AT2080">
        <v>22</v>
      </c>
      <c r="AU2080">
        <v>0</v>
      </c>
      <c r="AV2080">
        <v>442648</v>
      </c>
      <c r="AW2080">
        <v>403259</v>
      </c>
      <c r="AX2080">
        <v>20610</v>
      </c>
      <c r="AY2080">
        <v>36595</v>
      </c>
      <c r="AZ2080">
        <v>2221</v>
      </c>
      <c r="BA2080">
        <v>2077.4</v>
      </c>
      <c r="BB2080">
        <v>10.8</v>
      </c>
    </row>
    <row r="2081" spans="1:54" x14ac:dyDescent="0.3">
      <c r="A2081">
        <v>39000</v>
      </c>
      <c r="B2081" t="s">
        <v>959</v>
      </c>
      <c r="D2081">
        <v>11594163</v>
      </c>
      <c r="E2081">
        <v>11536725</v>
      </c>
      <c r="F2081">
        <v>0.5</v>
      </c>
      <c r="G2081">
        <v>11536504</v>
      </c>
      <c r="H2081">
        <v>6</v>
      </c>
      <c r="I2081">
        <v>22.8</v>
      </c>
      <c r="J2081">
        <v>15.5</v>
      </c>
      <c r="K2081">
        <v>51.1</v>
      </c>
      <c r="L2081">
        <v>83</v>
      </c>
      <c r="M2081">
        <v>12.6</v>
      </c>
      <c r="N2081">
        <v>0.3</v>
      </c>
      <c r="O2081">
        <v>2</v>
      </c>
      <c r="P2081">
        <v>0.1</v>
      </c>
      <c r="Q2081">
        <v>2.1</v>
      </c>
      <c r="R2081">
        <v>3.5</v>
      </c>
      <c r="S2081">
        <v>80.099999999999994</v>
      </c>
      <c r="T2081">
        <v>85.5</v>
      </c>
      <c r="U2081">
        <v>4</v>
      </c>
      <c r="V2081">
        <v>6.6</v>
      </c>
      <c r="W2081">
        <v>88.5</v>
      </c>
      <c r="X2081">
        <v>25.2</v>
      </c>
      <c r="Y2081">
        <v>864923</v>
      </c>
      <c r="Z2081">
        <v>23</v>
      </c>
      <c r="AA2081">
        <v>5146933</v>
      </c>
      <c r="AB2081">
        <v>67.5</v>
      </c>
      <c r="AC2081">
        <v>22.9</v>
      </c>
      <c r="AD2081">
        <v>130800</v>
      </c>
      <c r="AE2081">
        <v>4557655</v>
      </c>
      <c r="AF2081">
        <v>2.4700000000000002</v>
      </c>
      <c r="AG2081">
        <v>26046</v>
      </c>
      <c r="AH2081">
        <v>48308</v>
      </c>
      <c r="AI2081">
        <v>15.8</v>
      </c>
      <c r="AJ2081">
        <v>250117</v>
      </c>
      <c r="AK2081">
        <v>4587136</v>
      </c>
      <c r="AL2081">
        <v>0.9</v>
      </c>
      <c r="AM2081">
        <v>745540</v>
      </c>
      <c r="AN2081">
        <v>897939</v>
      </c>
      <c r="AO2081">
        <v>5.8</v>
      </c>
      <c r="AP2081">
        <v>0.3</v>
      </c>
      <c r="AQ2081">
        <v>2</v>
      </c>
      <c r="AR2081">
        <v>0</v>
      </c>
      <c r="AS2081">
        <v>1.1000000000000001</v>
      </c>
      <c r="AT2081">
        <v>27.7</v>
      </c>
      <c r="AU2081">
        <v>295890890</v>
      </c>
      <c r="AV2081">
        <v>135575279</v>
      </c>
      <c r="AW2081">
        <v>138816008</v>
      </c>
      <c r="AX2081">
        <v>12049</v>
      </c>
      <c r="AY2081">
        <v>17779905</v>
      </c>
      <c r="AZ2081">
        <v>19872</v>
      </c>
      <c r="BA2081">
        <v>40860.69</v>
      </c>
      <c r="BB2081">
        <v>282.3</v>
      </c>
    </row>
    <row r="2082" spans="1:54" x14ac:dyDescent="0.3">
      <c r="A2082">
        <v>39001</v>
      </c>
      <c r="B2082" t="s">
        <v>243</v>
      </c>
      <c r="C2082" t="s">
        <v>958</v>
      </c>
      <c r="D2082">
        <v>28129</v>
      </c>
      <c r="E2082">
        <v>28550</v>
      </c>
      <c r="F2082">
        <v>-1.5</v>
      </c>
      <c r="G2082">
        <v>28550</v>
      </c>
      <c r="H2082">
        <v>6.1</v>
      </c>
      <c r="I2082">
        <v>24.5</v>
      </c>
      <c r="J2082">
        <v>16.600000000000001</v>
      </c>
      <c r="K2082">
        <v>50.7</v>
      </c>
      <c r="L2082">
        <v>97.4</v>
      </c>
      <c r="M2082">
        <v>0.6</v>
      </c>
      <c r="N2082">
        <v>0.5</v>
      </c>
      <c r="O2082">
        <v>0.2</v>
      </c>
      <c r="P2082">
        <v>0</v>
      </c>
      <c r="Q2082">
        <v>1.4</v>
      </c>
      <c r="R2082">
        <v>0.8</v>
      </c>
      <c r="S2082">
        <v>96.6</v>
      </c>
      <c r="T2082">
        <v>88.3</v>
      </c>
      <c r="U2082">
        <v>0.2</v>
      </c>
      <c r="V2082">
        <v>3.2</v>
      </c>
      <c r="W2082">
        <v>76.7</v>
      </c>
      <c r="X2082">
        <v>10.6</v>
      </c>
      <c r="Y2082">
        <v>1952</v>
      </c>
      <c r="Z2082">
        <v>32.299999999999997</v>
      </c>
      <c r="AA2082">
        <v>12818</v>
      </c>
      <c r="AB2082">
        <v>73.2</v>
      </c>
      <c r="AC2082">
        <v>4.9000000000000004</v>
      </c>
      <c r="AD2082">
        <v>92900</v>
      </c>
      <c r="AE2082">
        <v>10816</v>
      </c>
      <c r="AF2082">
        <v>2.59</v>
      </c>
      <c r="AG2082">
        <v>18235</v>
      </c>
      <c r="AH2082">
        <v>35678</v>
      </c>
      <c r="AI2082">
        <v>22.7</v>
      </c>
      <c r="AJ2082">
        <v>372</v>
      </c>
      <c r="AK2082">
        <v>4098</v>
      </c>
      <c r="AL2082">
        <v>1.6</v>
      </c>
      <c r="AM2082">
        <v>1982</v>
      </c>
      <c r="AN2082">
        <v>2650</v>
      </c>
      <c r="AO2082">
        <v>0</v>
      </c>
      <c r="AP2082">
        <v>0</v>
      </c>
      <c r="AQ2082">
        <v>0</v>
      </c>
      <c r="AR2082">
        <v>0</v>
      </c>
      <c r="AS2082">
        <v>0</v>
      </c>
      <c r="AT2082">
        <v>24.6</v>
      </c>
      <c r="AU2082">
        <v>133934</v>
      </c>
      <c r="AV2082">
        <v>21129</v>
      </c>
      <c r="AW2082">
        <v>210327</v>
      </c>
      <c r="AX2082">
        <v>7485</v>
      </c>
      <c r="AY2082">
        <v>19039</v>
      </c>
      <c r="AZ2082">
        <v>2</v>
      </c>
      <c r="BA2082">
        <v>583.87</v>
      </c>
      <c r="BB2082">
        <v>48.9</v>
      </c>
    </row>
    <row r="2083" spans="1:54" x14ac:dyDescent="0.3">
      <c r="A2083">
        <v>39003</v>
      </c>
      <c r="B2083" t="s">
        <v>1369</v>
      </c>
      <c r="C2083" t="s">
        <v>958</v>
      </c>
      <c r="D2083">
        <v>105040</v>
      </c>
      <c r="E2083">
        <v>106331</v>
      </c>
      <c r="F2083">
        <v>-1.2</v>
      </c>
      <c r="G2083">
        <v>106331</v>
      </c>
      <c r="H2083">
        <v>6.1</v>
      </c>
      <c r="I2083">
        <v>23.3</v>
      </c>
      <c r="J2083">
        <v>15.9</v>
      </c>
      <c r="K2083">
        <v>49.6</v>
      </c>
      <c r="L2083">
        <v>83.7</v>
      </c>
      <c r="M2083">
        <v>12.4</v>
      </c>
      <c r="N2083">
        <v>0.3</v>
      </c>
      <c r="O2083">
        <v>0.8</v>
      </c>
      <c r="P2083">
        <v>0</v>
      </c>
      <c r="Q2083">
        <v>2.8</v>
      </c>
      <c r="R2083">
        <v>2.8</v>
      </c>
      <c r="S2083">
        <v>81.5</v>
      </c>
      <c r="T2083">
        <v>83.3</v>
      </c>
      <c r="U2083">
        <v>1.6</v>
      </c>
      <c r="V2083">
        <v>3</v>
      </c>
      <c r="W2083">
        <v>88.4</v>
      </c>
      <c r="X2083">
        <v>17.2</v>
      </c>
      <c r="Y2083">
        <v>8285</v>
      </c>
      <c r="Z2083">
        <v>19.3</v>
      </c>
      <c r="AA2083">
        <v>44840</v>
      </c>
      <c r="AB2083">
        <v>68.599999999999994</v>
      </c>
      <c r="AC2083">
        <v>18.100000000000001</v>
      </c>
      <c r="AD2083">
        <v>105000</v>
      </c>
      <c r="AE2083">
        <v>40552</v>
      </c>
      <c r="AF2083">
        <v>2.5099999999999998</v>
      </c>
      <c r="AG2083">
        <v>22295</v>
      </c>
      <c r="AH2083">
        <v>42823</v>
      </c>
      <c r="AI2083">
        <v>18.600000000000001</v>
      </c>
      <c r="AJ2083">
        <v>2463</v>
      </c>
      <c r="AK2083">
        <v>46512</v>
      </c>
      <c r="AL2083">
        <v>-0.1</v>
      </c>
      <c r="AM2083">
        <v>5373</v>
      </c>
      <c r="AN2083">
        <v>7474</v>
      </c>
      <c r="AO2083">
        <v>4.9000000000000004</v>
      </c>
      <c r="AP2083">
        <v>0</v>
      </c>
      <c r="AQ2083">
        <v>0</v>
      </c>
      <c r="AR2083">
        <v>0</v>
      </c>
      <c r="AS2083">
        <v>0</v>
      </c>
      <c r="AT2083">
        <v>26.8</v>
      </c>
      <c r="AU2083">
        <v>10009041</v>
      </c>
      <c r="AV2083">
        <v>0</v>
      </c>
      <c r="AW2083">
        <v>1577528</v>
      </c>
      <c r="AX2083">
        <v>15039</v>
      </c>
      <c r="AY2083">
        <v>173208</v>
      </c>
      <c r="AZ2083">
        <v>61</v>
      </c>
      <c r="BA2083">
        <v>402.5</v>
      </c>
      <c r="BB2083">
        <v>264.2</v>
      </c>
    </row>
    <row r="2084" spans="1:54" x14ac:dyDescent="0.3">
      <c r="A2084">
        <v>39005</v>
      </c>
      <c r="B2084" t="s">
        <v>1820</v>
      </c>
      <c r="C2084" t="s">
        <v>958</v>
      </c>
      <c r="D2084">
        <v>53035</v>
      </c>
      <c r="E2084">
        <v>53139</v>
      </c>
      <c r="F2084">
        <v>-0.2</v>
      </c>
      <c r="G2084">
        <v>53139</v>
      </c>
      <c r="H2084">
        <v>6</v>
      </c>
      <c r="I2084">
        <v>23.2</v>
      </c>
      <c r="J2084">
        <v>17.3</v>
      </c>
      <c r="K2084">
        <v>51</v>
      </c>
      <c r="L2084">
        <v>97.1</v>
      </c>
      <c r="M2084">
        <v>0.9</v>
      </c>
      <c r="N2084">
        <v>0.2</v>
      </c>
      <c r="O2084">
        <v>0.6</v>
      </c>
      <c r="P2084">
        <v>0.1</v>
      </c>
      <c r="Q2084">
        <v>1.1000000000000001</v>
      </c>
      <c r="R2084">
        <v>1.2</v>
      </c>
      <c r="S2084">
        <v>96</v>
      </c>
      <c r="T2084">
        <v>85.8</v>
      </c>
      <c r="U2084">
        <v>2.2000000000000002</v>
      </c>
      <c r="V2084">
        <v>5.7</v>
      </c>
      <c r="W2084">
        <v>87.1</v>
      </c>
      <c r="X2084">
        <v>19.3</v>
      </c>
      <c r="Y2084">
        <v>4136</v>
      </c>
      <c r="Z2084">
        <v>22.8</v>
      </c>
      <c r="AA2084">
        <v>22085</v>
      </c>
      <c r="AB2084">
        <v>74.7</v>
      </c>
      <c r="AC2084">
        <v>13.7</v>
      </c>
      <c r="AD2084">
        <v>122100</v>
      </c>
      <c r="AE2084">
        <v>20207</v>
      </c>
      <c r="AF2084">
        <v>2.52</v>
      </c>
      <c r="AG2084">
        <v>21940</v>
      </c>
      <c r="AH2084">
        <v>46548</v>
      </c>
      <c r="AI2084">
        <v>16.3</v>
      </c>
      <c r="AJ2084">
        <v>1026</v>
      </c>
      <c r="AK2084">
        <v>15094</v>
      </c>
      <c r="AL2084">
        <v>-1</v>
      </c>
      <c r="AM2084">
        <v>3304</v>
      </c>
      <c r="AN2084">
        <v>3508</v>
      </c>
      <c r="AO2084">
        <v>0</v>
      </c>
      <c r="AP2084">
        <v>0</v>
      </c>
      <c r="AQ2084">
        <v>1</v>
      </c>
      <c r="AR2084">
        <v>0</v>
      </c>
      <c r="AS2084">
        <v>0</v>
      </c>
      <c r="AT2084">
        <v>19.899999999999999</v>
      </c>
      <c r="AU2084">
        <v>1017388</v>
      </c>
      <c r="AV2084">
        <v>206156</v>
      </c>
      <c r="AW2084">
        <v>418627</v>
      </c>
      <c r="AX2084">
        <v>7638</v>
      </c>
      <c r="AY2084">
        <v>55604</v>
      </c>
      <c r="AZ2084">
        <v>48</v>
      </c>
      <c r="BA2084">
        <v>422.95</v>
      </c>
      <c r="BB2084">
        <v>125.6</v>
      </c>
    </row>
    <row r="2085" spans="1:54" x14ac:dyDescent="0.3">
      <c r="A2085">
        <v>39007</v>
      </c>
      <c r="B2085" t="s">
        <v>1821</v>
      </c>
      <c r="C2085" t="s">
        <v>958</v>
      </c>
      <c r="D2085">
        <v>99175</v>
      </c>
      <c r="E2085">
        <v>101497</v>
      </c>
      <c r="F2085">
        <v>-2.2999999999999998</v>
      </c>
      <c r="G2085">
        <v>101497</v>
      </c>
      <c r="H2085">
        <v>5.7</v>
      </c>
      <c r="I2085">
        <v>22.6</v>
      </c>
      <c r="J2085">
        <v>17.399999999999999</v>
      </c>
      <c r="K2085">
        <v>49.7</v>
      </c>
      <c r="L2085">
        <v>93.4</v>
      </c>
      <c r="M2085">
        <v>3.8</v>
      </c>
      <c r="N2085">
        <v>0.3</v>
      </c>
      <c r="O2085">
        <v>0.5</v>
      </c>
      <c r="P2085">
        <v>0</v>
      </c>
      <c r="Q2085">
        <v>2</v>
      </c>
      <c r="R2085">
        <v>3.8</v>
      </c>
      <c r="S2085">
        <v>90.1</v>
      </c>
      <c r="T2085">
        <v>86.9</v>
      </c>
      <c r="U2085">
        <v>1.4</v>
      </c>
      <c r="V2085">
        <v>5.7</v>
      </c>
      <c r="W2085">
        <v>85.1</v>
      </c>
      <c r="X2085">
        <v>12.6</v>
      </c>
      <c r="Y2085">
        <v>9241</v>
      </c>
      <c r="Z2085">
        <v>25</v>
      </c>
      <c r="AA2085">
        <v>45853</v>
      </c>
      <c r="AB2085">
        <v>72.5</v>
      </c>
      <c r="AC2085">
        <v>15.2</v>
      </c>
      <c r="AD2085">
        <v>110800</v>
      </c>
      <c r="AE2085">
        <v>38952</v>
      </c>
      <c r="AF2085">
        <v>2.5</v>
      </c>
      <c r="AG2085">
        <v>20011</v>
      </c>
      <c r="AH2085">
        <v>40516</v>
      </c>
      <c r="AI2085">
        <v>18.7</v>
      </c>
      <c r="AJ2085">
        <v>1938</v>
      </c>
      <c r="AK2085">
        <v>24877</v>
      </c>
      <c r="AL2085">
        <v>-1.3</v>
      </c>
      <c r="AM2085">
        <v>6288</v>
      </c>
      <c r="AN2085">
        <v>8375</v>
      </c>
      <c r="AO2085">
        <v>0</v>
      </c>
      <c r="AP2085">
        <v>0</v>
      </c>
      <c r="AQ2085">
        <v>1.2</v>
      </c>
      <c r="AR2085">
        <v>0</v>
      </c>
      <c r="AS2085">
        <v>0</v>
      </c>
      <c r="AT2085">
        <v>24.3</v>
      </c>
      <c r="AU2085">
        <v>2201426</v>
      </c>
      <c r="AV2085">
        <v>0</v>
      </c>
      <c r="AW2085">
        <v>1077599</v>
      </c>
      <c r="AX2085">
        <v>10627</v>
      </c>
      <c r="AY2085">
        <v>110649</v>
      </c>
      <c r="AZ2085">
        <v>91</v>
      </c>
      <c r="BA2085">
        <v>701.93</v>
      </c>
      <c r="BB2085">
        <v>144.6</v>
      </c>
    </row>
    <row r="2086" spans="1:54" x14ac:dyDescent="0.3">
      <c r="A2086">
        <v>39009</v>
      </c>
      <c r="B2086" t="s">
        <v>1822</v>
      </c>
      <c r="C2086" t="s">
        <v>958</v>
      </c>
      <c r="D2086">
        <v>64713</v>
      </c>
      <c r="E2086">
        <v>64773</v>
      </c>
      <c r="F2086">
        <v>-0.1</v>
      </c>
      <c r="G2086">
        <v>64757</v>
      </c>
      <c r="H2086">
        <v>4.3</v>
      </c>
      <c r="I2086">
        <v>15.6</v>
      </c>
      <c r="J2086">
        <v>11.4</v>
      </c>
      <c r="K2086">
        <v>50.1</v>
      </c>
      <c r="L2086">
        <v>91.2</v>
      </c>
      <c r="M2086">
        <v>2.7</v>
      </c>
      <c r="N2086">
        <v>0.4</v>
      </c>
      <c r="O2086">
        <v>3.4</v>
      </c>
      <c r="P2086">
        <v>0</v>
      </c>
      <c r="Q2086">
        <v>2.2000000000000002</v>
      </c>
      <c r="R2086">
        <v>1.8</v>
      </c>
      <c r="S2086">
        <v>89.8</v>
      </c>
      <c r="T2086">
        <v>70.3</v>
      </c>
      <c r="U2086">
        <v>3.9</v>
      </c>
      <c r="V2086">
        <v>4.8</v>
      </c>
      <c r="W2086">
        <v>89.4</v>
      </c>
      <c r="X2086">
        <v>28.2</v>
      </c>
      <c r="Y2086">
        <v>3614</v>
      </c>
      <c r="Z2086">
        <v>20.7</v>
      </c>
      <c r="AA2086">
        <v>26188</v>
      </c>
      <c r="AB2086">
        <v>56.6</v>
      </c>
      <c r="AC2086">
        <v>26.1</v>
      </c>
      <c r="AD2086">
        <v>115500</v>
      </c>
      <c r="AE2086">
        <v>22181</v>
      </c>
      <c r="AF2086">
        <v>2.4900000000000002</v>
      </c>
      <c r="AG2086">
        <v>17019</v>
      </c>
      <c r="AH2086">
        <v>33823</v>
      </c>
      <c r="AI2086">
        <v>31.7</v>
      </c>
      <c r="AJ2086">
        <v>1045</v>
      </c>
      <c r="AK2086">
        <v>12743</v>
      </c>
      <c r="AL2086">
        <v>-1.8</v>
      </c>
      <c r="AM2086">
        <v>3238</v>
      </c>
      <c r="AN2086">
        <v>3769</v>
      </c>
      <c r="AO2086">
        <v>0</v>
      </c>
      <c r="AP2086">
        <v>0</v>
      </c>
      <c r="AQ2086">
        <v>0</v>
      </c>
      <c r="AR2086">
        <v>0</v>
      </c>
      <c r="AS2086">
        <v>1.8</v>
      </c>
      <c r="AT2086">
        <v>29.3</v>
      </c>
      <c r="AU2086">
        <v>0</v>
      </c>
      <c r="AV2086">
        <v>0</v>
      </c>
      <c r="AW2086">
        <v>563216</v>
      </c>
      <c r="AX2086">
        <v>8959</v>
      </c>
      <c r="AY2086">
        <v>80961</v>
      </c>
      <c r="AZ2086">
        <v>93</v>
      </c>
      <c r="BA2086">
        <v>503.6</v>
      </c>
      <c r="BB2086">
        <v>128.6</v>
      </c>
    </row>
    <row r="2087" spans="1:54" x14ac:dyDescent="0.3">
      <c r="A2087">
        <v>39011</v>
      </c>
      <c r="B2087" t="s">
        <v>1823</v>
      </c>
      <c r="C2087" t="s">
        <v>958</v>
      </c>
      <c r="D2087">
        <v>45841</v>
      </c>
      <c r="E2087">
        <v>45949</v>
      </c>
      <c r="F2087">
        <v>-0.2</v>
      </c>
      <c r="G2087">
        <v>45949</v>
      </c>
      <c r="H2087">
        <v>6.1</v>
      </c>
      <c r="I2087">
        <v>24.3</v>
      </c>
      <c r="J2087">
        <v>17</v>
      </c>
      <c r="K2087">
        <v>50.4</v>
      </c>
      <c r="L2087">
        <v>97.7</v>
      </c>
      <c r="M2087">
        <v>0.5</v>
      </c>
      <c r="N2087">
        <v>0.2</v>
      </c>
      <c r="O2087">
        <v>0.5</v>
      </c>
      <c r="P2087">
        <v>0</v>
      </c>
      <c r="Q2087">
        <v>1</v>
      </c>
      <c r="R2087">
        <v>1.5</v>
      </c>
      <c r="S2087">
        <v>96.4</v>
      </c>
      <c r="T2087">
        <v>88.5</v>
      </c>
      <c r="U2087">
        <v>1</v>
      </c>
      <c r="V2087">
        <v>2.5</v>
      </c>
      <c r="W2087">
        <v>91.4</v>
      </c>
      <c r="X2087">
        <v>17.100000000000001</v>
      </c>
      <c r="Y2087">
        <v>3550</v>
      </c>
      <c r="Z2087">
        <v>20.3</v>
      </c>
      <c r="AA2087">
        <v>19640</v>
      </c>
      <c r="AB2087">
        <v>74.599999999999994</v>
      </c>
      <c r="AC2087">
        <v>12.7</v>
      </c>
      <c r="AD2087">
        <v>129400</v>
      </c>
      <c r="AE2087">
        <v>18241</v>
      </c>
      <c r="AF2087">
        <v>2.4900000000000002</v>
      </c>
      <c r="AG2087">
        <v>25323</v>
      </c>
      <c r="AH2087">
        <v>52239</v>
      </c>
      <c r="AI2087">
        <v>8.8000000000000007</v>
      </c>
      <c r="AJ2087">
        <v>964</v>
      </c>
      <c r="AK2087">
        <v>18696</v>
      </c>
      <c r="AL2087">
        <v>3.3</v>
      </c>
      <c r="AM2087">
        <v>2700</v>
      </c>
      <c r="AN2087">
        <v>3629</v>
      </c>
      <c r="AO2087">
        <v>0</v>
      </c>
      <c r="AP2087">
        <v>0</v>
      </c>
      <c r="AQ2087">
        <v>0.9</v>
      </c>
      <c r="AR2087">
        <v>0</v>
      </c>
      <c r="AS2087">
        <v>0</v>
      </c>
      <c r="AT2087">
        <v>27.4</v>
      </c>
      <c r="AU2087">
        <v>2550625</v>
      </c>
      <c r="AV2087">
        <v>0</v>
      </c>
      <c r="AW2087">
        <v>493766</v>
      </c>
      <c r="AX2087">
        <v>10616</v>
      </c>
      <c r="AY2087">
        <v>42917</v>
      </c>
      <c r="AZ2087">
        <v>74</v>
      </c>
      <c r="BA2087">
        <v>401.39</v>
      </c>
      <c r="BB2087">
        <v>114.5</v>
      </c>
    </row>
    <row r="2088" spans="1:54" x14ac:dyDescent="0.3">
      <c r="A2088">
        <v>39013</v>
      </c>
      <c r="B2088" t="s">
        <v>1824</v>
      </c>
      <c r="C2088" t="s">
        <v>958</v>
      </c>
      <c r="D2088">
        <v>69461</v>
      </c>
      <c r="E2088">
        <v>70400</v>
      </c>
      <c r="F2088">
        <v>-1.3</v>
      </c>
      <c r="G2088">
        <v>70400</v>
      </c>
      <c r="H2088">
        <v>4.9000000000000004</v>
      </c>
      <c r="I2088">
        <v>19.100000000000001</v>
      </c>
      <c r="J2088">
        <v>18.899999999999999</v>
      </c>
      <c r="K2088">
        <v>49</v>
      </c>
      <c r="L2088">
        <v>93.8</v>
      </c>
      <c r="M2088">
        <v>4.2</v>
      </c>
      <c r="N2088">
        <v>0.2</v>
      </c>
      <c r="O2088">
        <v>0.4</v>
      </c>
      <c r="P2088">
        <v>0</v>
      </c>
      <c r="Q2088">
        <v>1.4</v>
      </c>
      <c r="R2088">
        <v>0.9</v>
      </c>
      <c r="S2088">
        <v>93</v>
      </c>
      <c r="T2088">
        <v>89.2</v>
      </c>
      <c r="U2088">
        <v>0.8</v>
      </c>
      <c r="V2088">
        <v>2.1</v>
      </c>
      <c r="W2088">
        <v>87.7</v>
      </c>
      <c r="X2088">
        <v>14.4</v>
      </c>
      <c r="Y2088">
        <v>6205</v>
      </c>
      <c r="Z2088">
        <v>23.7</v>
      </c>
      <c r="AA2088">
        <v>32155</v>
      </c>
      <c r="AB2088">
        <v>74.599999999999994</v>
      </c>
      <c r="AC2088">
        <v>15.1</v>
      </c>
      <c r="AD2088">
        <v>88500</v>
      </c>
      <c r="AE2088">
        <v>28329</v>
      </c>
      <c r="AF2088">
        <v>2.33</v>
      </c>
      <c r="AG2088">
        <v>22380</v>
      </c>
      <c r="AH2088">
        <v>41534</v>
      </c>
      <c r="AI2088">
        <v>14.6</v>
      </c>
      <c r="AJ2088">
        <v>1489</v>
      </c>
      <c r="AK2088">
        <v>19307</v>
      </c>
      <c r="AL2088">
        <v>1.1000000000000001</v>
      </c>
      <c r="AM2088">
        <v>3243</v>
      </c>
      <c r="AN2088">
        <v>4815</v>
      </c>
      <c r="AO2088">
        <v>0</v>
      </c>
      <c r="AP2088">
        <v>0</v>
      </c>
      <c r="AQ2088">
        <v>0</v>
      </c>
      <c r="AR2088">
        <v>0</v>
      </c>
      <c r="AS2088">
        <v>0</v>
      </c>
      <c r="AT2088">
        <v>25.2</v>
      </c>
      <c r="AU2088">
        <v>500855</v>
      </c>
      <c r="AV2088">
        <v>0</v>
      </c>
      <c r="AW2088">
        <v>888815</v>
      </c>
      <c r="AX2088">
        <v>12993</v>
      </c>
      <c r="AY2088">
        <v>91234</v>
      </c>
      <c r="AZ2088">
        <v>5</v>
      </c>
      <c r="BA2088">
        <v>532.13</v>
      </c>
      <c r="BB2088">
        <v>132.30000000000001</v>
      </c>
    </row>
    <row r="2089" spans="1:54" x14ac:dyDescent="0.3">
      <c r="A2089">
        <v>39015</v>
      </c>
      <c r="B2089" t="s">
        <v>374</v>
      </c>
      <c r="C2089" t="s">
        <v>958</v>
      </c>
      <c r="D2089">
        <v>44116</v>
      </c>
      <c r="E2089">
        <v>44846</v>
      </c>
      <c r="F2089">
        <v>-1.6</v>
      </c>
      <c r="G2089">
        <v>44846</v>
      </c>
      <c r="H2089">
        <v>5.8</v>
      </c>
      <c r="I2089">
        <v>23.5</v>
      </c>
      <c r="J2089">
        <v>16.7</v>
      </c>
      <c r="K2089">
        <v>50.4</v>
      </c>
      <c r="L2089">
        <v>97.3</v>
      </c>
      <c r="M2089">
        <v>1</v>
      </c>
      <c r="N2089">
        <v>0.2</v>
      </c>
      <c r="O2089">
        <v>0.3</v>
      </c>
      <c r="P2089">
        <v>0</v>
      </c>
      <c r="Q2089">
        <v>1.1000000000000001</v>
      </c>
      <c r="R2089">
        <v>0.8</v>
      </c>
      <c r="S2089">
        <v>96.6</v>
      </c>
      <c r="T2089">
        <v>90.8</v>
      </c>
      <c r="U2089">
        <v>0.5</v>
      </c>
      <c r="V2089">
        <v>1.2</v>
      </c>
      <c r="W2089">
        <v>81.5</v>
      </c>
      <c r="X2089">
        <v>11</v>
      </c>
      <c r="Y2089">
        <v>3683</v>
      </c>
      <c r="Z2089">
        <v>35.6</v>
      </c>
      <c r="AA2089">
        <v>19380</v>
      </c>
      <c r="AB2089">
        <v>77.599999999999994</v>
      </c>
      <c r="AC2089">
        <v>8.9</v>
      </c>
      <c r="AD2089">
        <v>116300</v>
      </c>
      <c r="AE2089">
        <v>16380</v>
      </c>
      <c r="AF2089">
        <v>2.69</v>
      </c>
      <c r="AG2089">
        <v>21206</v>
      </c>
      <c r="AH2089">
        <v>44341</v>
      </c>
      <c r="AI2089">
        <v>14.1</v>
      </c>
      <c r="AJ2089">
        <v>542</v>
      </c>
      <c r="AK2089">
        <v>6112</v>
      </c>
      <c r="AL2089">
        <v>1.2</v>
      </c>
      <c r="AM2089">
        <v>2774</v>
      </c>
      <c r="AN2089">
        <v>3344</v>
      </c>
      <c r="AO2089">
        <v>0</v>
      </c>
      <c r="AP2089">
        <v>0</v>
      </c>
      <c r="AQ2089">
        <v>0</v>
      </c>
      <c r="AR2089">
        <v>0</v>
      </c>
      <c r="AS2089">
        <v>0</v>
      </c>
      <c r="AT2089">
        <v>32.1</v>
      </c>
      <c r="AU2089">
        <v>74204</v>
      </c>
      <c r="AV2089">
        <v>54970</v>
      </c>
      <c r="AW2089">
        <v>262309</v>
      </c>
      <c r="AX2089">
        <v>5987</v>
      </c>
      <c r="AY2089">
        <v>29265</v>
      </c>
      <c r="AZ2089">
        <v>60</v>
      </c>
      <c r="BA2089">
        <v>490.02</v>
      </c>
      <c r="BB2089">
        <v>91.5</v>
      </c>
    </row>
    <row r="2090" spans="1:54" x14ac:dyDescent="0.3">
      <c r="A2090">
        <v>39017</v>
      </c>
      <c r="B2090" t="s">
        <v>67</v>
      </c>
      <c r="C2090" t="s">
        <v>958</v>
      </c>
      <c r="D2090">
        <v>374158</v>
      </c>
      <c r="E2090">
        <v>368130</v>
      </c>
      <c r="F2090">
        <v>1.6</v>
      </c>
      <c r="G2090">
        <v>368130</v>
      </c>
      <c r="H2090">
        <v>6.2</v>
      </c>
      <c r="I2090">
        <v>24.3</v>
      </c>
      <c r="J2090">
        <v>13.2</v>
      </c>
      <c r="K2090">
        <v>51</v>
      </c>
      <c r="L2090">
        <v>86.5</v>
      </c>
      <c r="M2090">
        <v>8.1</v>
      </c>
      <c r="N2090">
        <v>0.3</v>
      </c>
      <c r="O2090">
        <v>2.8</v>
      </c>
      <c r="P2090">
        <v>0.1</v>
      </c>
      <c r="Q2090">
        <v>2.2000000000000002</v>
      </c>
      <c r="R2090">
        <v>4.5</v>
      </c>
      <c r="S2090">
        <v>82.7</v>
      </c>
      <c r="T2090">
        <v>84.6</v>
      </c>
      <c r="U2090">
        <v>5.2</v>
      </c>
      <c r="V2090">
        <v>6.9</v>
      </c>
      <c r="W2090">
        <v>88.9</v>
      </c>
      <c r="X2090">
        <v>27.4</v>
      </c>
      <c r="Y2090">
        <v>25433</v>
      </c>
      <c r="Z2090">
        <v>23.5</v>
      </c>
      <c r="AA2090">
        <v>149270</v>
      </c>
      <c r="AB2090">
        <v>70.400000000000006</v>
      </c>
      <c r="AC2090">
        <v>21.2</v>
      </c>
      <c r="AD2090">
        <v>157400</v>
      </c>
      <c r="AE2090">
        <v>134612</v>
      </c>
      <c r="AF2090">
        <v>2.66</v>
      </c>
      <c r="AG2090">
        <v>26813</v>
      </c>
      <c r="AH2090">
        <v>56610</v>
      </c>
      <c r="AI2090">
        <v>13.6</v>
      </c>
      <c r="AJ2090">
        <v>6982</v>
      </c>
      <c r="AK2090">
        <v>123695</v>
      </c>
      <c r="AL2090">
        <v>2.4</v>
      </c>
      <c r="AM2090">
        <v>21401</v>
      </c>
      <c r="AN2090">
        <v>26226</v>
      </c>
      <c r="AO2090">
        <v>3.3</v>
      </c>
      <c r="AP2090">
        <v>0.3</v>
      </c>
      <c r="AQ2090">
        <v>2.6</v>
      </c>
      <c r="AR2090">
        <v>0</v>
      </c>
      <c r="AS2090">
        <v>1.4</v>
      </c>
      <c r="AT2090">
        <v>28.1</v>
      </c>
      <c r="AU2090">
        <v>11362034</v>
      </c>
      <c r="AV2090">
        <v>7336978</v>
      </c>
      <c r="AW2090">
        <v>4876153</v>
      </c>
      <c r="AX2090">
        <v>13616</v>
      </c>
      <c r="AY2090">
        <v>531073</v>
      </c>
      <c r="AZ2090">
        <v>866</v>
      </c>
      <c r="BA2090">
        <v>467.06</v>
      </c>
      <c r="BB2090">
        <v>788.2</v>
      </c>
    </row>
    <row r="2091" spans="1:54" x14ac:dyDescent="0.3">
      <c r="A2091">
        <v>39019</v>
      </c>
      <c r="B2091" t="s">
        <v>124</v>
      </c>
      <c r="C2091" t="s">
        <v>958</v>
      </c>
      <c r="D2091">
        <v>28187</v>
      </c>
      <c r="E2091">
        <v>28836</v>
      </c>
      <c r="F2091">
        <v>-2.2999999999999998</v>
      </c>
      <c r="G2091">
        <v>28836</v>
      </c>
      <c r="H2091">
        <v>4.8</v>
      </c>
      <c r="I2091">
        <v>21.5</v>
      </c>
      <c r="J2091">
        <v>19.3</v>
      </c>
      <c r="K2091">
        <v>49.8</v>
      </c>
      <c r="L2091">
        <v>97.6</v>
      </c>
      <c r="M2091">
        <v>0.6</v>
      </c>
      <c r="N2091">
        <v>0.3</v>
      </c>
      <c r="O2091">
        <v>0.3</v>
      </c>
      <c r="P2091">
        <v>0</v>
      </c>
      <c r="Q2091">
        <v>1.2</v>
      </c>
      <c r="R2091">
        <v>1.2</v>
      </c>
      <c r="S2091">
        <v>96.5</v>
      </c>
      <c r="T2091">
        <v>89.5</v>
      </c>
      <c r="U2091">
        <v>0.9</v>
      </c>
      <c r="V2091">
        <v>3.1</v>
      </c>
      <c r="W2091">
        <v>85.1</v>
      </c>
      <c r="X2091">
        <v>11</v>
      </c>
      <c r="Y2091">
        <v>2419</v>
      </c>
      <c r="Z2091">
        <v>31</v>
      </c>
      <c r="AA2091">
        <v>13592</v>
      </c>
      <c r="AB2091">
        <v>78.8</v>
      </c>
      <c r="AC2091">
        <v>5.2</v>
      </c>
      <c r="AD2091">
        <v>110400</v>
      </c>
      <c r="AE2091">
        <v>11107</v>
      </c>
      <c r="AF2091">
        <v>2.54</v>
      </c>
      <c r="AG2091">
        <v>21783</v>
      </c>
      <c r="AH2091">
        <v>43779</v>
      </c>
      <c r="AI2091">
        <v>15.5</v>
      </c>
      <c r="AJ2091">
        <v>468</v>
      </c>
      <c r="AK2091">
        <v>5394</v>
      </c>
      <c r="AL2091">
        <v>5.7</v>
      </c>
      <c r="AM2091">
        <v>1955</v>
      </c>
      <c r="AN2091">
        <v>2366</v>
      </c>
      <c r="AO2091">
        <v>0</v>
      </c>
      <c r="AP2091">
        <v>0</v>
      </c>
      <c r="AQ2091">
        <v>0</v>
      </c>
      <c r="AR2091">
        <v>0</v>
      </c>
      <c r="AS2091">
        <v>0</v>
      </c>
      <c r="AT2091">
        <v>0</v>
      </c>
      <c r="AU2091">
        <v>344597</v>
      </c>
      <c r="AV2091">
        <v>104193</v>
      </c>
      <c r="AW2091">
        <v>163596</v>
      </c>
      <c r="AX2091">
        <v>5687</v>
      </c>
      <c r="AY2091">
        <v>18879</v>
      </c>
      <c r="AZ2091">
        <v>1</v>
      </c>
      <c r="BA2091">
        <v>394.61</v>
      </c>
      <c r="BB2091">
        <v>73.099999999999994</v>
      </c>
    </row>
    <row r="2092" spans="1:54" x14ac:dyDescent="0.3">
      <c r="A2092">
        <v>39021</v>
      </c>
      <c r="B2092" t="s">
        <v>1336</v>
      </c>
      <c r="C2092" t="s">
        <v>958</v>
      </c>
      <c r="D2092">
        <v>39128</v>
      </c>
      <c r="E2092">
        <v>40097</v>
      </c>
      <c r="F2092">
        <v>-2.4</v>
      </c>
      <c r="G2092">
        <v>40097</v>
      </c>
      <c r="H2092">
        <v>5.9</v>
      </c>
      <c r="I2092">
        <v>23.4</v>
      </c>
      <c r="J2092">
        <v>16.600000000000001</v>
      </c>
      <c r="K2092">
        <v>50.2</v>
      </c>
      <c r="L2092">
        <v>94.8</v>
      </c>
      <c r="M2092">
        <v>2.2999999999999998</v>
      </c>
      <c r="N2092">
        <v>0.4</v>
      </c>
      <c r="O2092">
        <v>0.5</v>
      </c>
      <c r="P2092">
        <v>0</v>
      </c>
      <c r="Q2092">
        <v>2</v>
      </c>
      <c r="R2092">
        <v>1.5</v>
      </c>
      <c r="S2092">
        <v>93.5</v>
      </c>
      <c r="T2092">
        <v>84.8</v>
      </c>
      <c r="U2092">
        <v>1</v>
      </c>
      <c r="V2092">
        <v>2.1</v>
      </c>
      <c r="W2092">
        <v>87.4</v>
      </c>
      <c r="X2092">
        <v>17</v>
      </c>
      <c r="Y2092">
        <v>3404</v>
      </c>
      <c r="Z2092">
        <v>26.4</v>
      </c>
      <c r="AA2092">
        <v>16676</v>
      </c>
      <c r="AB2092">
        <v>74.3</v>
      </c>
      <c r="AC2092">
        <v>12.9</v>
      </c>
      <c r="AD2092">
        <v>124600</v>
      </c>
      <c r="AE2092">
        <v>15014</v>
      </c>
      <c r="AF2092">
        <v>2.6</v>
      </c>
      <c r="AG2092">
        <v>23358</v>
      </c>
      <c r="AH2092">
        <v>49157</v>
      </c>
      <c r="AI2092">
        <v>13.4</v>
      </c>
      <c r="AJ2092">
        <v>594</v>
      </c>
      <c r="AK2092">
        <v>9033</v>
      </c>
      <c r="AL2092">
        <v>-4.2</v>
      </c>
      <c r="AM2092">
        <v>2201</v>
      </c>
      <c r="AN2092">
        <v>2678</v>
      </c>
      <c r="AO2092">
        <v>0</v>
      </c>
      <c r="AP2092">
        <v>0</v>
      </c>
      <c r="AQ2092">
        <v>0</v>
      </c>
      <c r="AR2092">
        <v>0</v>
      </c>
      <c r="AS2092">
        <v>0</v>
      </c>
      <c r="AT2092">
        <v>31.4</v>
      </c>
      <c r="AU2092">
        <v>1050160</v>
      </c>
      <c r="AV2092">
        <v>146381</v>
      </c>
      <c r="AW2092">
        <v>287593</v>
      </c>
      <c r="AX2092">
        <v>7264</v>
      </c>
      <c r="AY2092">
        <v>25933</v>
      </c>
      <c r="AZ2092">
        <v>29</v>
      </c>
      <c r="BA2092">
        <v>428.67</v>
      </c>
      <c r="BB2092">
        <v>93.5</v>
      </c>
    </row>
    <row r="2093" spans="1:54" x14ac:dyDescent="0.3">
      <c r="A2093">
        <v>39023</v>
      </c>
      <c r="B2093" t="s">
        <v>122</v>
      </c>
      <c r="C2093" t="s">
        <v>958</v>
      </c>
      <c r="D2093">
        <v>136554</v>
      </c>
      <c r="E2093">
        <v>138333</v>
      </c>
      <c r="F2093">
        <v>-1.3</v>
      </c>
      <c r="G2093">
        <v>138333</v>
      </c>
      <c r="H2093">
        <v>5.9</v>
      </c>
      <c r="I2093">
        <v>22.8</v>
      </c>
      <c r="J2093">
        <v>17.899999999999999</v>
      </c>
      <c r="K2093">
        <v>51.5</v>
      </c>
      <c r="L2093">
        <v>87.1</v>
      </c>
      <c r="M2093">
        <v>9</v>
      </c>
      <c r="N2093">
        <v>0.3</v>
      </c>
      <c r="O2093">
        <v>0.7</v>
      </c>
      <c r="P2093">
        <v>0.1</v>
      </c>
      <c r="Q2093">
        <v>2.8</v>
      </c>
      <c r="R2093">
        <v>3.1</v>
      </c>
      <c r="S2093">
        <v>84.6</v>
      </c>
      <c r="T2093">
        <v>85.1</v>
      </c>
      <c r="U2093">
        <v>2.2000000000000002</v>
      </c>
      <c r="V2093">
        <v>3.9</v>
      </c>
      <c r="W2093">
        <v>86.1</v>
      </c>
      <c r="X2093">
        <v>17.600000000000001</v>
      </c>
      <c r="Y2093">
        <v>13743</v>
      </c>
      <c r="Z2093">
        <v>22.1</v>
      </c>
      <c r="AA2093">
        <v>61192</v>
      </c>
      <c r="AB2093">
        <v>67</v>
      </c>
      <c r="AC2093">
        <v>17.600000000000001</v>
      </c>
      <c r="AD2093">
        <v>106400</v>
      </c>
      <c r="AE2093">
        <v>54963</v>
      </c>
      <c r="AF2093">
        <v>2.4500000000000002</v>
      </c>
      <c r="AG2093">
        <v>22780</v>
      </c>
      <c r="AH2093">
        <v>43136</v>
      </c>
      <c r="AI2093">
        <v>18.600000000000001</v>
      </c>
      <c r="AJ2093">
        <v>2364</v>
      </c>
      <c r="AK2093">
        <v>43251</v>
      </c>
      <c r="AL2093">
        <v>1.7</v>
      </c>
      <c r="AM2093">
        <v>6735</v>
      </c>
      <c r="AN2093">
        <v>8821</v>
      </c>
      <c r="AO2093">
        <v>0</v>
      </c>
      <c r="AP2093">
        <v>0</v>
      </c>
      <c r="AQ2093">
        <v>1.3</v>
      </c>
      <c r="AR2093">
        <v>0</v>
      </c>
      <c r="AS2093">
        <v>0</v>
      </c>
      <c r="AT2093">
        <v>28.5</v>
      </c>
      <c r="AU2093">
        <v>2494342</v>
      </c>
      <c r="AV2093">
        <v>0</v>
      </c>
      <c r="AW2093">
        <v>1398675</v>
      </c>
      <c r="AX2093">
        <v>9977</v>
      </c>
      <c r="AY2093">
        <v>173143</v>
      </c>
      <c r="AZ2093">
        <v>53</v>
      </c>
      <c r="BA2093">
        <v>397.47</v>
      </c>
      <c r="BB2093">
        <v>348</v>
      </c>
    </row>
    <row r="2094" spans="1:54" x14ac:dyDescent="0.3">
      <c r="A2094">
        <v>39025</v>
      </c>
      <c r="B2094" t="s">
        <v>1825</v>
      </c>
      <c r="C2094" t="s">
        <v>958</v>
      </c>
      <c r="D2094">
        <v>201560</v>
      </c>
      <c r="E2094">
        <v>197363</v>
      </c>
      <c r="F2094">
        <v>2.1</v>
      </c>
      <c r="G2094">
        <v>197363</v>
      </c>
      <c r="H2094">
        <v>6</v>
      </c>
      <c r="I2094">
        <v>24.2</v>
      </c>
      <c r="J2094">
        <v>14</v>
      </c>
      <c r="K2094">
        <v>50.7</v>
      </c>
      <c r="L2094">
        <v>95.7</v>
      </c>
      <c r="M2094">
        <v>1.5</v>
      </c>
      <c r="N2094">
        <v>0.2</v>
      </c>
      <c r="O2094">
        <v>1.1000000000000001</v>
      </c>
      <c r="P2094">
        <v>0</v>
      </c>
      <c r="Q2094">
        <v>1.4</v>
      </c>
      <c r="R2094">
        <v>1.7</v>
      </c>
      <c r="S2094">
        <v>94.2</v>
      </c>
      <c r="T2094">
        <v>89.5</v>
      </c>
      <c r="U2094">
        <v>2.4</v>
      </c>
      <c r="V2094">
        <v>3.6</v>
      </c>
      <c r="W2094">
        <v>88.3</v>
      </c>
      <c r="X2094">
        <v>25.6</v>
      </c>
      <c r="Y2094">
        <v>14613</v>
      </c>
      <c r="Z2094">
        <v>27.5</v>
      </c>
      <c r="AA2094">
        <v>82030</v>
      </c>
      <c r="AB2094">
        <v>75.2</v>
      </c>
      <c r="AC2094">
        <v>18.399999999999999</v>
      </c>
      <c r="AD2094">
        <v>154500</v>
      </c>
      <c r="AE2094">
        <v>73728</v>
      </c>
      <c r="AF2094">
        <v>2.67</v>
      </c>
      <c r="AG2094">
        <v>28761</v>
      </c>
      <c r="AH2094">
        <v>60365</v>
      </c>
      <c r="AI2094">
        <v>10.199999999999999</v>
      </c>
      <c r="AJ2094">
        <v>3521</v>
      </c>
      <c r="AK2094">
        <v>46448</v>
      </c>
      <c r="AL2094">
        <v>-1.4</v>
      </c>
      <c r="AM2094">
        <v>12944</v>
      </c>
      <c r="AN2094">
        <v>16567</v>
      </c>
      <c r="AO2094">
        <v>0.4</v>
      </c>
      <c r="AP2094">
        <v>0</v>
      </c>
      <c r="AQ2094">
        <v>0</v>
      </c>
      <c r="AR2094">
        <v>0</v>
      </c>
      <c r="AS2094">
        <v>1</v>
      </c>
      <c r="AT2094">
        <v>28.2</v>
      </c>
      <c r="AU2094">
        <v>1250585</v>
      </c>
      <c r="AV2094">
        <v>1036030</v>
      </c>
      <c r="AW2094">
        <v>2439577</v>
      </c>
      <c r="AX2094">
        <v>12577</v>
      </c>
      <c r="AY2094">
        <v>239467</v>
      </c>
      <c r="AZ2094">
        <v>389</v>
      </c>
      <c r="BA2094">
        <v>452.1</v>
      </c>
      <c r="BB2094">
        <v>436.5</v>
      </c>
    </row>
    <row r="2095" spans="1:54" x14ac:dyDescent="0.3">
      <c r="A2095">
        <v>39027</v>
      </c>
      <c r="B2095" t="s">
        <v>295</v>
      </c>
      <c r="C2095" t="s">
        <v>958</v>
      </c>
      <c r="D2095">
        <v>41835</v>
      </c>
      <c r="E2095">
        <v>42037</v>
      </c>
      <c r="F2095">
        <v>-0.5</v>
      </c>
      <c r="G2095">
        <v>42040</v>
      </c>
      <c r="H2095">
        <v>6.4</v>
      </c>
      <c r="I2095">
        <v>24</v>
      </c>
      <c r="J2095">
        <v>15.2</v>
      </c>
      <c r="K2095">
        <v>50.6</v>
      </c>
      <c r="L2095">
        <v>94.9</v>
      </c>
      <c r="M2095">
        <v>2.2999999999999998</v>
      </c>
      <c r="N2095">
        <v>0.3</v>
      </c>
      <c r="O2095">
        <v>0.5</v>
      </c>
      <c r="P2095">
        <v>0.1</v>
      </c>
      <c r="Q2095">
        <v>2</v>
      </c>
      <c r="R2095">
        <v>1.6</v>
      </c>
      <c r="S2095">
        <v>93.5</v>
      </c>
      <c r="T2095">
        <v>86.1</v>
      </c>
      <c r="U2095">
        <v>1.3</v>
      </c>
      <c r="V2095">
        <v>1.6</v>
      </c>
      <c r="W2095">
        <v>87.7</v>
      </c>
      <c r="X2095">
        <v>14.5</v>
      </c>
      <c r="Y2095">
        <v>3883</v>
      </c>
      <c r="Z2095">
        <v>26.2</v>
      </c>
      <c r="AA2095">
        <v>18056</v>
      </c>
      <c r="AB2095">
        <v>66.8</v>
      </c>
      <c r="AC2095">
        <v>18.100000000000001</v>
      </c>
      <c r="AD2095">
        <v>118600</v>
      </c>
      <c r="AE2095">
        <v>15969</v>
      </c>
      <c r="AF2095">
        <v>2.56</v>
      </c>
      <c r="AG2095">
        <v>22026</v>
      </c>
      <c r="AH2095">
        <v>46048</v>
      </c>
      <c r="AI2095">
        <v>16.5</v>
      </c>
      <c r="AJ2095">
        <v>720</v>
      </c>
      <c r="AK2095">
        <v>13484</v>
      </c>
      <c r="AL2095">
        <v>6.8</v>
      </c>
      <c r="AM2095">
        <v>2728</v>
      </c>
      <c r="AN2095">
        <v>3210</v>
      </c>
      <c r="AO2095">
        <v>0</v>
      </c>
      <c r="AP2095">
        <v>0</v>
      </c>
      <c r="AQ2095">
        <v>0</v>
      </c>
      <c r="AR2095">
        <v>0</v>
      </c>
      <c r="AS2095">
        <v>0</v>
      </c>
      <c r="AT2095">
        <v>22.6</v>
      </c>
      <c r="AU2095">
        <v>1025387</v>
      </c>
      <c r="AV2095">
        <v>0</v>
      </c>
      <c r="AW2095">
        <v>450943</v>
      </c>
      <c r="AX2095">
        <v>10489</v>
      </c>
      <c r="AY2095">
        <v>62173</v>
      </c>
      <c r="AZ2095">
        <v>23</v>
      </c>
      <c r="BA2095">
        <v>408.68</v>
      </c>
      <c r="BB2095">
        <v>102.9</v>
      </c>
    </row>
    <row r="2096" spans="1:54" x14ac:dyDescent="0.3">
      <c r="A2096">
        <v>39029</v>
      </c>
      <c r="B2096" t="s">
        <v>1826</v>
      </c>
      <c r="C2096" t="s">
        <v>958</v>
      </c>
      <c r="D2096">
        <v>105686</v>
      </c>
      <c r="E2096">
        <v>107841</v>
      </c>
      <c r="F2096">
        <v>-2</v>
      </c>
      <c r="G2096">
        <v>107841</v>
      </c>
      <c r="H2096">
        <v>5.3</v>
      </c>
      <c r="I2096">
        <v>20.9</v>
      </c>
      <c r="J2096">
        <v>18.3</v>
      </c>
      <c r="K2096">
        <v>49.6</v>
      </c>
      <c r="L2096">
        <v>95.6</v>
      </c>
      <c r="M2096">
        <v>2.5</v>
      </c>
      <c r="N2096">
        <v>0.2</v>
      </c>
      <c r="O2096">
        <v>0.4</v>
      </c>
      <c r="P2096">
        <v>0</v>
      </c>
      <c r="Q2096">
        <v>1.4</v>
      </c>
      <c r="R2096">
        <v>1.5</v>
      </c>
      <c r="S2096">
        <v>94.4</v>
      </c>
      <c r="T2096">
        <v>86.7</v>
      </c>
      <c r="U2096">
        <v>1.2</v>
      </c>
      <c r="V2096">
        <v>2.5</v>
      </c>
      <c r="W2096">
        <v>86.5</v>
      </c>
      <c r="X2096">
        <v>12.6</v>
      </c>
      <c r="Y2096">
        <v>10047</v>
      </c>
      <c r="Z2096">
        <v>24.6</v>
      </c>
      <c r="AA2096">
        <v>46667</v>
      </c>
      <c r="AB2096">
        <v>72.599999999999994</v>
      </c>
      <c r="AC2096">
        <v>14</v>
      </c>
      <c r="AD2096">
        <v>96000</v>
      </c>
      <c r="AE2096">
        <v>42095</v>
      </c>
      <c r="AF2096">
        <v>2.4500000000000002</v>
      </c>
      <c r="AG2096">
        <v>21575</v>
      </c>
      <c r="AH2096">
        <v>42300</v>
      </c>
      <c r="AI2096">
        <v>16.899999999999999</v>
      </c>
      <c r="AJ2096">
        <v>2055</v>
      </c>
      <c r="AK2096">
        <v>26849</v>
      </c>
      <c r="AL2096">
        <v>2.8</v>
      </c>
      <c r="AM2096">
        <v>6000</v>
      </c>
      <c r="AN2096">
        <v>7891</v>
      </c>
      <c r="AO2096">
        <v>0</v>
      </c>
      <c r="AP2096">
        <v>0.9</v>
      </c>
      <c r="AQ2096">
        <v>0</v>
      </c>
      <c r="AR2096">
        <v>0</v>
      </c>
      <c r="AS2096">
        <v>0.8</v>
      </c>
      <c r="AT2096">
        <v>28.1</v>
      </c>
      <c r="AU2096">
        <v>1572135</v>
      </c>
      <c r="AV2096">
        <v>0</v>
      </c>
      <c r="AW2096">
        <v>1064159</v>
      </c>
      <c r="AX2096">
        <v>9782</v>
      </c>
      <c r="AY2096">
        <v>87515</v>
      </c>
      <c r="AZ2096">
        <v>16</v>
      </c>
      <c r="BA2096">
        <v>531.89</v>
      </c>
      <c r="BB2096">
        <v>202.7</v>
      </c>
    </row>
    <row r="2097" spans="1:54" x14ac:dyDescent="0.3">
      <c r="A2097">
        <v>39031</v>
      </c>
      <c r="B2097" t="s">
        <v>1827</v>
      </c>
      <c r="C2097" t="s">
        <v>958</v>
      </c>
      <c r="D2097">
        <v>36516</v>
      </c>
      <c r="E2097">
        <v>36901</v>
      </c>
      <c r="F2097">
        <v>-1</v>
      </c>
      <c r="G2097">
        <v>36901</v>
      </c>
      <c r="H2097">
        <v>6</v>
      </c>
      <c r="I2097">
        <v>23.5</v>
      </c>
      <c r="J2097">
        <v>17.899999999999999</v>
      </c>
      <c r="K2097">
        <v>50.5</v>
      </c>
      <c r="L2097">
        <v>96.9</v>
      </c>
      <c r="M2097">
        <v>1.2</v>
      </c>
      <c r="N2097">
        <v>0.3</v>
      </c>
      <c r="O2097">
        <v>0.3</v>
      </c>
      <c r="P2097">
        <v>0</v>
      </c>
      <c r="Q2097">
        <v>1.2</v>
      </c>
      <c r="R2097">
        <v>0.9</v>
      </c>
      <c r="S2097">
        <v>96.2</v>
      </c>
      <c r="T2097">
        <v>88.8</v>
      </c>
      <c r="U2097">
        <v>0.5</v>
      </c>
      <c r="V2097">
        <v>5.3</v>
      </c>
      <c r="W2097">
        <v>84.9</v>
      </c>
      <c r="X2097">
        <v>12.3</v>
      </c>
      <c r="Y2097">
        <v>3352</v>
      </c>
      <c r="Z2097">
        <v>23.9</v>
      </c>
      <c r="AA2097">
        <v>16356</v>
      </c>
      <c r="AB2097">
        <v>73.900000000000006</v>
      </c>
      <c r="AC2097">
        <v>10.5</v>
      </c>
      <c r="AD2097">
        <v>93300</v>
      </c>
      <c r="AE2097">
        <v>14495</v>
      </c>
      <c r="AF2097">
        <v>2.5099999999999998</v>
      </c>
      <c r="AG2097">
        <v>20526</v>
      </c>
      <c r="AH2097">
        <v>41274</v>
      </c>
      <c r="AI2097">
        <v>16.899999999999999</v>
      </c>
      <c r="AJ2097">
        <v>638</v>
      </c>
      <c r="AK2097">
        <v>9174</v>
      </c>
      <c r="AL2097">
        <v>1</v>
      </c>
      <c r="AM2097">
        <v>2261</v>
      </c>
      <c r="AN2097">
        <v>2709</v>
      </c>
      <c r="AO2097">
        <v>0</v>
      </c>
      <c r="AP2097">
        <v>0</v>
      </c>
      <c r="AQ2097">
        <v>0</v>
      </c>
      <c r="AR2097">
        <v>0</v>
      </c>
      <c r="AS2097">
        <v>0</v>
      </c>
      <c r="AT2097">
        <v>26.9</v>
      </c>
      <c r="AU2097">
        <v>1222877</v>
      </c>
      <c r="AV2097">
        <v>0</v>
      </c>
      <c r="AW2097">
        <v>259193</v>
      </c>
      <c r="AX2097">
        <v>7151</v>
      </c>
      <c r="AY2097">
        <v>22685</v>
      </c>
      <c r="AZ2097">
        <v>3</v>
      </c>
      <c r="BA2097">
        <v>563.91</v>
      </c>
      <c r="BB2097">
        <v>65.400000000000006</v>
      </c>
    </row>
    <row r="2098" spans="1:54" x14ac:dyDescent="0.3">
      <c r="A2098">
        <v>39033</v>
      </c>
      <c r="B2098" t="s">
        <v>117</v>
      </c>
      <c r="C2098" t="s">
        <v>958</v>
      </c>
      <c r="D2098">
        <v>42480</v>
      </c>
      <c r="E2098">
        <v>43784</v>
      </c>
      <c r="F2098">
        <v>-3</v>
      </c>
      <c r="G2098">
        <v>43784</v>
      </c>
      <c r="H2098">
        <v>5.5</v>
      </c>
      <c r="I2098">
        <v>22</v>
      </c>
      <c r="J2098">
        <v>19.5</v>
      </c>
      <c r="K2098">
        <v>51.3</v>
      </c>
      <c r="L2098">
        <v>97.1</v>
      </c>
      <c r="M2098">
        <v>1</v>
      </c>
      <c r="N2098">
        <v>0.2</v>
      </c>
      <c r="O2098">
        <v>0.5</v>
      </c>
      <c r="P2098">
        <v>0</v>
      </c>
      <c r="Q2098">
        <v>1.2</v>
      </c>
      <c r="R2098">
        <v>1.5</v>
      </c>
      <c r="S2098">
        <v>95.9</v>
      </c>
      <c r="T2098">
        <v>86</v>
      </c>
      <c r="U2098">
        <v>0.6</v>
      </c>
      <c r="V2098">
        <v>1.4</v>
      </c>
      <c r="W2098">
        <v>86.8</v>
      </c>
      <c r="X2098">
        <v>11.8</v>
      </c>
      <c r="Y2098">
        <v>3532</v>
      </c>
      <c r="Z2098">
        <v>21.8</v>
      </c>
      <c r="AA2098">
        <v>20002</v>
      </c>
      <c r="AB2098">
        <v>69.900000000000006</v>
      </c>
      <c r="AC2098">
        <v>15.3</v>
      </c>
      <c r="AD2098">
        <v>87300</v>
      </c>
      <c r="AE2098">
        <v>17655</v>
      </c>
      <c r="AF2098">
        <v>2.42</v>
      </c>
      <c r="AG2098">
        <v>21478</v>
      </c>
      <c r="AH2098">
        <v>40783</v>
      </c>
      <c r="AI2098">
        <v>16.600000000000001</v>
      </c>
      <c r="AJ2098">
        <v>847</v>
      </c>
      <c r="AK2098">
        <v>12326</v>
      </c>
      <c r="AL2098">
        <v>0.5</v>
      </c>
      <c r="AM2098">
        <v>2286</v>
      </c>
      <c r="AN2098">
        <v>2788</v>
      </c>
      <c r="AO2098">
        <v>0</v>
      </c>
      <c r="AP2098">
        <v>0</v>
      </c>
      <c r="AQ2098">
        <v>0</v>
      </c>
      <c r="AR2098">
        <v>0</v>
      </c>
      <c r="AS2098">
        <v>0</v>
      </c>
      <c r="AT2098">
        <v>23.8</v>
      </c>
      <c r="AU2098">
        <v>1470863</v>
      </c>
      <c r="AV2098">
        <v>0</v>
      </c>
      <c r="AW2098">
        <v>338651</v>
      </c>
      <c r="AX2098">
        <v>7671</v>
      </c>
      <c r="AY2098">
        <v>39099</v>
      </c>
      <c r="AZ2098">
        <v>11</v>
      </c>
      <c r="BA2098">
        <v>401.79</v>
      </c>
      <c r="BB2098">
        <v>109</v>
      </c>
    </row>
    <row r="2099" spans="1:54" x14ac:dyDescent="0.3">
      <c r="A2099">
        <v>39035</v>
      </c>
      <c r="B2099" t="s">
        <v>1828</v>
      </c>
      <c r="C2099" t="s">
        <v>958</v>
      </c>
      <c r="D2099">
        <v>1259828</v>
      </c>
      <c r="E2099">
        <v>1280109</v>
      </c>
      <c r="F2099">
        <v>-1.6</v>
      </c>
      <c r="G2099">
        <v>1280122</v>
      </c>
      <c r="H2099">
        <v>5.8</v>
      </c>
      <c r="I2099">
        <v>21.5</v>
      </c>
      <c r="J2099">
        <v>16.399999999999999</v>
      </c>
      <c r="K2099">
        <v>52.4</v>
      </c>
      <c r="L2099">
        <v>64.400000000000006</v>
      </c>
      <c r="M2099">
        <v>30.3</v>
      </c>
      <c r="N2099">
        <v>0.3</v>
      </c>
      <c r="O2099">
        <v>3</v>
      </c>
      <c r="P2099">
        <v>0</v>
      </c>
      <c r="Q2099">
        <v>2</v>
      </c>
      <c r="R2099">
        <v>5.4</v>
      </c>
      <c r="S2099">
        <v>60.2</v>
      </c>
      <c r="T2099">
        <v>85.1</v>
      </c>
      <c r="U2099">
        <v>7</v>
      </c>
      <c r="V2099">
        <v>11.3</v>
      </c>
      <c r="W2099">
        <v>87.5</v>
      </c>
      <c r="X2099">
        <v>29.7</v>
      </c>
      <c r="Y2099">
        <v>86580</v>
      </c>
      <c r="Z2099">
        <v>24.1</v>
      </c>
      <c r="AA2099">
        <v>618803</v>
      </c>
      <c r="AB2099">
        <v>60.9</v>
      </c>
      <c r="AC2099">
        <v>34.9</v>
      </c>
      <c r="AD2099">
        <v>125700</v>
      </c>
      <c r="AE2099">
        <v>534476</v>
      </c>
      <c r="AF2099">
        <v>2.33</v>
      </c>
      <c r="AG2099">
        <v>27423</v>
      </c>
      <c r="AH2099">
        <v>43804</v>
      </c>
      <c r="AI2099">
        <v>18.3</v>
      </c>
      <c r="AJ2099">
        <v>32989</v>
      </c>
      <c r="AK2099">
        <v>667847</v>
      </c>
      <c r="AL2099">
        <v>1.5</v>
      </c>
      <c r="AM2099">
        <v>88494</v>
      </c>
      <c r="AN2099">
        <v>106925</v>
      </c>
      <c r="AO2099">
        <v>13.6</v>
      </c>
      <c r="AP2099">
        <v>0.4</v>
      </c>
      <c r="AQ2099">
        <v>2.9</v>
      </c>
      <c r="AR2099">
        <v>0</v>
      </c>
      <c r="AS2099">
        <v>1.6</v>
      </c>
      <c r="AT2099">
        <v>28</v>
      </c>
      <c r="AU2099">
        <v>23131659</v>
      </c>
      <c r="AV2099">
        <v>18894407</v>
      </c>
      <c r="AW2099">
        <v>14478876</v>
      </c>
      <c r="AX2099">
        <v>11193</v>
      </c>
      <c r="AY2099">
        <v>2499199</v>
      </c>
      <c r="AZ2099">
        <v>719</v>
      </c>
      <c r="BA2099">
        <v>457.19</v>
      </c>
      <c r="BB2099">
        <v>2800</v>
      </c>
    </row>
    <row r="2100" spans="1:54" x14ac:dyDescent="0.3">
      <c r="A2100">
        <v>39037</v>
      </c>
      <c r="B2100" t="s">
        <v>1829</v>
      </c>
      <c r="C2100" t="s">
        <v>958</v>
      </c>
      <c r="D2100">
        <v>52196</v>
      </c>
      <c r="E2100">
        <v>52959</v>
      </c>
      <c r="F2100">
        <v>-1.4</v>
      </c>
      <c r="G2100">
        <v>52959</v>
      </c>
      <c r="H2100">
        <v>5.9</v>
      </c>
      <c r="I2100">
        <v>24.2</v>
      </c>
      <c r="J2100">
        <v>18.600000000000001</v>
      </c>
      <c r="K2100">
        <v>50.8</v>
      </c>
      <c r="L2100">
        <v>97.7</v>
      </c>
      <c r="M2100">
        <v>0.6</v>
      </c>
      <c r="N2100">
        <v>0.2</v>
      </c>
      <c r="O2100">
        <v>0.4</v>
      </c>
      <c r="P2100">
        <v>0</v>
      </c>
      <c r="Q2100">
        <v>1.1000000000000001</v>
      </c>
      <c r="R2100">
        <v>1.5</v>
      </c>
      <c r="S2100">
        <v>96.3</v>
      </c>
      <c r="T2100">
        <v>86.7</v>
      </c>
      <c r="U2100">
        <v>0.7</v>
      </c>
      <c r="V2100">
        <v>1.5</v>
      </c>
      <c r="W2100">
        <v>87</v>
      </c>
      <c r="X2100">
        <v>11.9</v>
      </c>
      <c r="Y2100">
        <v>3760</v>
      </c>
      <c r="Z2100">
        <v>22.5</v>
      </c>
      <c r="AA2100">
        <v>22700</v>
      </c>
      <c r="AB2100">
        <v>74.400000000000006</v>
      </c>
      <c r="AC2100">
        <v>11.2</v>
      </c>
      <c r="AD2100">
        <v>110600</v>
      </c>
      <c r="AE2100">
        <v>20776</v>
      </c>
      <c r="AF2100">
        <v>2.5</v>
      </c>
      <c r="AG2100">
        <v>22511</v>
      </c>
      <c r="AH2100">
        <v>43425</v>
      </c>
      <c r="AI2100">
        <v>13.7</v>
      </c>
      <c r="AJ2100">
        <v>1164</v>
      </c>
      <c r="AK2100">
        <v>15722</v>
      </c>
      <c r="AL2100">
        <v>3.7</v>
      </c>
      <c r="AM2100">
        <v>3482</v>
      </c>
      <c r="AN2100">
        <v>4590</v>
      </c>
      <c r="AO2100">
        <v>0</v>
      </c>
      <c r="AP2100">
        <v>0</v>
      </c>
      <c r="AQ2100">
        <v>0</v>
      </c>
      <c r="AR2100">
        <v>0</v>
      </c>
      <c r="AS2100">
        <v>0</v>
      </c>
      <c r="AT2100">
        <v>24.1</v>
      </c>
      <c r="AU2100">
        <v>1517055</v>
      </c>
      <c r="AV2100">
        <v>0</v>
      </c>
      <c r="AW2100">
        <v>447176</v>
      </c>
      <c r="AX2100">
        <v>8567</v>
      </c>
      <c r="AY2100">
        <v>43685</v>
      </c>
      <c r="AZ2100">
        <v>38</v>
      </c>
      <c r="BA2100">
        <v>598.1</v>
      </c>
      <c r="BB2100">
        <v>88.5</v>
      </c>
    </row>
    <row r="2101" spans="1:54" x14ac:dyDescent="0.3">
      <c r="A2101">
        <v>39039</v>
      </c>
      <c r="B2101" t="s">
        <v>1830</v>
      </c>
      <c r="C2101" t="s">
        <v>958</v>
      </c>
      <c r="D2101">
        <v>38510</v>
      </c>
      <c r="E2101">
        <v>39035</v>
      </c>
      <c r="F2101">
        <v>-1.3</v>
      </c>
      <c r="G2101">
        <v>39037</v>
      </c>
      <c r="H2101">
        <v>5.8</v>
      </c>
      <c r="I2101">
        <v>23.5</v>
      </c>
      <c r="J2101">
        <v>16.8</v>
      </c>
      <c r="K2101">
        <v>50.6</v>
      </c>
      <c r="L2101">
        <v>95.5</v>
      </c>
      <c r="M2101">
        <v>2.2000000000000002</v>
      </c>
      <c r="N2101">
        <v>0.4</v>
      </c>
      <c r="O2101">
        <v>0.4</v>
      </c>
      <c r="P2101">
        <v>0</v>
      </c>
      <c r="Q2101">
        <v>1.4</v>
      </c>
      <c r="R2101">
        <v>9.6</v>
      </c>
      <c r="S2101">
        <v>86.7</v>
      </c>
      <c r="T2101">
        <v>86.8</v>
      </c>
      <c r="U2101">
        <v>1.8</v>
      </c>
      <c r="V2101">
        <v>5.6</v>
      </c>
      <c r="W2101">
        <v>88.4</v>
      </c>
      <c r="X2101">
        <v>16.5</v>
      </c>
      <c r="Y2101">
        <v>3211</v>
      </c>
      <c r="Z2101">
        <v>19.8</v>
      </c>
      <c r="AA2101">
        <v>16711</v>
      </c>
      <c r="AB2101">
        <v>75.8</v>
      </c>
      <c r="AC2101">
        <v>11.5</v>
      </c>
      <c r="AD2101">
        <v>106100</v>
      </c>
      <c r="AE2101">
        <v>15203</v>
      </c>
      <c r="AF2101">
        <v>2.5099999999999998</v>
      </c>
      <c r="AG2101">
        <v>22739</v>
      </c>
      <c r="AH2101">
        <v>47593</v>
      </c>
      <c r="AI2101">
        <v>13.9</v>
      </c>
      <c r="AJ2101">
        <v>807</v>
      </c>
      <c r="AK2101">
        <v>13565</v>
      </c>
      <c r="AL2101">
        <v>-0.7</v>
      </c>
      <c r="AM2101">
        <v>2162</v>
      </c>
      <c r="AN2101">
        <v>3085</v>
      </c>
      <c r="AO2101">
        <v>0</v>
      </c>
      <c r="AP2101">
        <v>0</v>
      </c>
      <c r="AQ2101">
        <v>0</v>
      </c>
      <c r="AR2101">
        <v>0</v>
      </c>
      <c r="AS2101">
        <v>0</v>
      </c>
      <c r="AT2101">
        <v>28</v>
      </c>
      <c r="AU2101">
        <v>1048410</v>
      </c>
      <c r="AV2101">
        <v>0</v>
      </c>
      <c r="AW2101">
        <v>559458</v>
      </c>
      <c r="AX2101">
        <v>14543</v>
      </c>
      <c r="AY2101">
        <v>41264</v>
      </c>
      <c r="AZ2101">
        <v>22</v>
      </c>
      <c r="BA2101">
        <v>411.46</v>
      </c>
      <c r="BB2101">
        <v>94.9</v>
      </c>
    </row>
    <row r="2102" spans="1:54" x14ac:dyDescent="0.3">
      <c r="A2102">
        <v>39041</v>
      </c>
      <c r="B2102" t="s">
        <v>292</v>
      </c>
      <c r="C2102" t="s">
        <v>958</v>
      </c>
      <c r="D2102">
        <v>189113</v>
      </c>
      <c r="E2102">
        <v>174189</v>
      </c>
      <c r="F2102">
        <v>8.6</v>
      </c>
      <c r="G2102">
        <v>174214</v>
      </c>
      <c r="H2102">
        <v>6.1</v>
      </c>
      <c r="I2102">
        <v>27.6</v>
      </c>
      <c r="J2102">
        <v>11.5</v>
      </c>
      <c r="K2102">
        <v>50.4</v>
      </c>
      <c r="L2102">
        <v>89</v>
      </c>
      <c r="M2102">
        <v>3.5</v>
      </c>
      <c r="N2102">
        <v>0.2</v>
      </c>
      <c r="O2102">
        <v>5.4</v>
      </c>
      <c r="P2102">
        <v>0</v>
      </c>
      <c r="Q2102">
        <v>1.8</v>
      </c>
      <c r="R2102">
        <v>2.4</v>
      </c>
      <c r="S2102">
        <v>86.9</v>
      </c>
      <c r="T2102">
        <v>88.4</v>
      </c>
      <c r="U2102">
        <v>6.1</v>
      </c>
      <c r="V2102">
        <v>8.1</v>
      </c>
      <c r="W2102">
        <v>96</v>
      </c>
      <c r="X2102">
        <v>50.5</v>
      </c>
      <c r="Y2102">
        <v>10274</v>
      </c>
      <c r="Z2102">
        <v>25.3</v>
      </c>
      <c r="AA2102">
        <v>69650</v>
      </c>
      <c r="AB2102">
        <v>82.3</v>
      </c>
      <c r="AC2102">
        <v>13.4</v>
      </c>
      <c r="AD2102">
        <v>246300</v>
      </c>
      <c r="AE2102">
        <v>64208</v>
      </c>
      <c r="AF2102">
        <v>2.73</v>
      </c>
      <c r="AG2102">
        <v>40189</v>
      </c>
      <c r="AH2102">
        <v>89757</v>
      </c>
      <c r="AI2102">
        <v>4.9000000000000004</v>
      </c>
      <c r="AJ2102">
        <v>4144</v>
      </c>
      <c r="AK2102">
        <v>75839</v>
      </c>
      <c r="AL2102">
        <v>1.5</v>
      </c>
      <c r="AM2102">
        <v>15548</v>
      </c>
      <c r="AN2102">
        <v>16117</v>
      </c>
      <c r="AO2102">
        <v>2.1</v>
      </c>
      <c r="AP2102">
        <v>0</v>
      </c>
      <c r="AQ2102">
        <v>4.2</v>
      </c>
      <c r="AR2102">
        <v>0</v>
      </c>
      <c r="AS2102">
        <v>0</v>
      </c>
      <c r="AT2102">
        <v>28.9</v>
      </c>
      <c r="AU2102">
        <v>2314533</v>
      </c>
      <c r="AV2102">
        <v>998452</v>
      </c>
      <c r="AW2102">
        <v>2331404</v>
      </c>
      <c r="AX2102">
        <v>14508</v>
      </c>
      <c r="AY2102">
        <v>344178</v>
      </c>
      <c r="AZ2102">
        <v>914</v>
      </c>
      <c r="BA2102">
        <v>443.1</v>
      </c>
      <c r="BB2102">
        <v>393.2</v>
      </c>
    </row>
    <row r="2103" spans="1:54" x14ac:dyDescent="0.3">
      <c r="A2103">
        <v>39043</v>
      </c>
      <c r="B2103" t="s">
        <v>1769</v>
      </c>
      <c r="C2103" t="s">
        <v>958</v>
      </c>
      <c r="D2103">
        <v>75828</v>
      </c>
      <c r="E2103">
        <v>77079</v>
      </c>
      <c r="F2103">
        <v>-1.6</v>
      </c>
      <c r="G2103">
        <v>77079</v>
      </c>
      <c r="H2103">
        <v>5.2</v>
      </c>
      <c r="I2103">
        <v>21</v>
      </c>
      <c r="J2103">
        <v>19.7</v>
      </c>
      <c r="K2103">
        <v>51.2</v>
      </c>
      <c r="L2103">
        <v>87.3</v>
      </c>
      <c r="M2103">
        <v>8.8000000000000007</v>
      </c>
      <c r="N2103">
        <v>0.4</v>
      </c>
      <c r="O2103">
        <v>0.7</v>
      </c>
      <c r="P2103">
        <v>0</v>
      </c>
      <c r="Q2103">
        <v>2.9</v>
      </c>
      <c r="R2103">
        <v>4</v>
      </c>
      <c r="S2103">
        <v>84</v>
      </c>
      <c r="T2103">
        <v>87.4</v>
      </c>
      <c r="U2103">
        <v>1.7</v>
      </c>
      <c r="V2103">
        <v>3.3</v>
      </c>
      <c r="W2103">
        <v>89.3</v>
      </c>
      <c r="X2103">
        <v>21</v>
      </c>
      <c r="Y2103">
        <v>6908</v>
      </c>
      <c r="Z2103">
        <v>20.100000000000001</v>
      </c>
      <c r="AA2103">
        <v>37707</v>
      </c>
      <c r="AB2103">
        <v>69</v>
      </c>
      <c r="AC2103">
        <v>19.100000000000001</v>
      </c>
      <c r="AD2103">
        <v>135200</v>
      </c>
      <c r="AE2103">
        <v>31972</v>
      </c>
      <c r="AF2103">
        <v>2.35</v>
      </c>
      <c r="AG2103">
        <v>26135</v>
      </c>
      <c r="AH2103">
        <v>46498</v>
      </c>
      <c r="AI2103">
        <v>13.3</v>
      </c>
      <c r="AJ2103">
        <v>1859</v>
      </c>
      <c r="AK2103">
        <v>29932</v>
      </c>
      <c r="AL2103">
        <v>2.2000000000000002</v>
      </c>
      <c r="AM2103">
        <v>4687</v>
      </c>
      <c r="AN2103">
        <v>6198</v>
      </c>
      <c r="AO2103">
        <v>2.9</v>
      </c>
      <c r="AP2103">
        <v>0</v>
      </c>
      <c r="AQ2103">
        <v>0</v>
      </c>
      <c r="AR2103">
        <v>0</v>
      </c>
      <c r="AS2103">
        <v>0</v>
      </c>
      <c r="AT2103">
        <v>28</v>
      </c>
      <c r="AU2103">
        <v>2329903</v>
      </c>
      <c r="AV2103">
        <v>0</v>
      </c>
      <c r="AW2103">
        <v>1034935</v>
      </c>
      <c r="AX2103">
        <v>13377</v>
      </c>
      <c r="AY2103">
        <v>254704</v>
      </c>
      <c r="AZ2103">
        <v>57</v>
      </c>
      <c r="BA2103">
        <v>251.56</v>
      </c>
      <c r="BB2103">
        <v>306.39999999999998</v>
      </c>
    </row>
    <row r="2104" spans="1:54" x14ac:dyDescent="0.3">
      <c r="A2104">
        <v>39045</v>
      </c>
      <c r="B2104" t="s">
        <v>560</v>
      </c>
      <c r="C2104" t="s">
        <v>958</v>
      </c>
      <c r="D2104">
        <v>150381</v>
      </c>
      <c r="E2104">
        <v>146152</v>
      </c>
      <c r="F2104">
        <v>2.9</v>
      </c>
      <c r="G2104">
        <v>146156</v>
      </c>
      <c r="H2104">
        <v>5.6</v>
      </c>
      <c r="I2104">
        <v>24.5</v>
      </c>
      <c r="J2104">
        <v>14.4</v>
      </c>
      <c r="K2104">
        <v>50.2</v>
      </c>
      <c r="L2104">
        <v>89.3</v>
      </c>
      <c r="M2104">
        <v>7.1</v>
      </c>
      <c r="N2104">
        <v>0.2</v>
      </c>
      <c r="O2104">
        <v>1.3</v>
      </c>
      <c r="P2104">
        <v>0</v>
      </c>
      <c r="Q2104">
        <v>2</v>
      </c>
      <c r="R2104">
        <v>2.1</v>
      </c>
      <c r="S2104">
        <v>87.6</v>
      </c>
      <c r="T2104">
        <v>84.5</v>
      </c>
      <c r="U2104">
        <v>2.6</v>
      </c>
      <c r="V2104">
        <v>3.9</v>
      </c>
      <c r="W2104">
        <v>91.5</v>
      </c>
      <c r="X2104">
        <v>26</v>
      </c>
      <c r="Y2104">
        <v>11877</v>
      </c>
      <c r="Z2104">
        <v>26.4</v>
      </c>
      <c r="AA2104">
        <v>59693</v>
      </c>
      <c r="AB2104">
        <v>72.8</v>
      </c>
      <c r="AC2104">
        <v>16.399999999999999</v>
      </c>
      <c r="AD2104">
        <v>163700</v>
      </c>
      <c r="AE2104">
        <v>54309</v>
      </c>
      <c r="AF2104">
        <v>2.66</v>
      </c>
      <c r="AG2104">
        <v>27031</v>
      </c>
      <c r="AH2104">
        <v>58786</v>
      </c>
      <c r="AI2104">
        <v>11.9</v>
      </c>
      <c r="AJ2104">
        <v>2571</v>
      </c>
      <c r="AK2104">
        <v>33635</v>
      </c>
      <c r="AL2104">
        <v>2.4</v>
      </c>
      <c r="AM2104">
        <v>10180</v>
      </c>
      <c r="AN2104">
        <v>12401</v>
      </c>
      <c r="AO2104">
        <v>0</v>
      </c>
      <c r="AP2104">
        <v>0</v>
      </c>
      <c r="AQ2104">
        <v>0</v>
      </c>
      <c r="AR2104">
        <v>0</v>
      </c>
      <c r="AS2104">
        <v>1.3</v>
      </c>
      <c r="AT2104">
        <v>29.1</v>
      </c>
      <c r="AU2104">
        <v>1061624</v>
      </c>
      <c r="AV2104">
        <v>0</v>
      </c>
      <c r="AW2104">
        <v>1360639</v>
      </c>
      <c r="AX2104">
        <v>9634</v>
      </c>
      <c r="AY2104">
        <v>169513</v>
      </c>
      <c r="AZ2104">
        <v>349</v>
      </c>
      <c r="BA2104">
        <v>504.41</v>
      </c>
      <c r="BB2104">
        <v>289.8</v>
      </c>
    </row>
    <row r="2105" spans="1:54" x14ac:dyDescent="0.3">
      <c r="A2105">
        <v>39047</v>
      </c>
      <c r="B2105" t="s">
        <v>46</v>
      </c>
      <c r="C2105" t="s">
        <v>958</v>
      </c>
      <c r="D2105">
        <v>28800</v>
      </c>
      <c r="E2105">
        <v>29030</v>
      </c>
      <c r="F2105">
        <v>-0.8</v>
      </c>
      <c r="G2105">
        <v>29030</v>
      </c>
      <c r="H2105">
        <v>6.4</v>
      </c>
      <c r="I2105">
        <v>24</v>
      </c>
      <c r="J2105">
        <v>16.5</v>
      </c>
      <c r="K2105">
        <v>50.6</v>
      </c>
      <c r="L2105">
        <v>94.8</v>
      </c>
      <c r="M2105">
        <v>2.5</v>
      </c>
      <c r="N2105">
        <v>0.3</v>
      </c>
      <c r="O2105">
        <v>0.7</v>
      </c>
      <c r="P2105">
        <v>0</v>
      </c>
      <c r="Q2105">
        <v>1.7</v>
      </c>
      <c r="R2105">
        <v>1.9</v>
      </c>
      <c r="S2105">
        <v>93.2</v>
      </c>
      <c r="T2105">
        <v>84.1</v>
      </c>
      <c r="U2105">
        <v>1.3</v>
      </c>
      <c r="V2105">
        <v>2.7</v>
      </c>
      <c r="W2105">
        <v>83.4</v>
      </c>
      <c r="X2105">
        <v>13.7</v>
      </c>
      <c r="Y2105">
        <v>2187</v>
      </c>
      <c r="Z2105">
        <v>22.2</v>
      </c>
      <c r="AA2105">
        <v>12677</v>
      </c>
      <c r="AB2105">
        <v>62.4</v>
      </c>
      <c r="AC2105">
        <v>18</v>
      </c>
      <c r="AD2105">
        <v>107000</v>
      </c>
      <c r="AE2105">
        <v>11514</v>
      </c>
      <c r="AF2105">
        <v>2.46</v>
      </c>
      <c r="AG2105">
        <v>20603</v>
      </c>
      <c r="AH2105">
        <v>37619</v>
      </c>
      <c r="AI2105">
        <v>20.100000000000001</v>
      </c>
      <c r="AJ2105">
        <v>581</v>
      </c>
      <c r="AK2105">
        <v>9535</v>
      </c>
      <c r="AL2105">
        <v>1</v>
      </c>
      <c r="AM2105">
        <v>1508</v>
      </c>
      <c r="AN2105">
        <v>1761</v>
      </c>
      <c r="AO2105">
        <v>0</v>
      </c>
      <c r="AP2105">
        <v>0</v>
      </c>
      <c r="AQ2105">
        <v>0</v>
      </c>
      <c r="AR2105">
        <v>0</v>
      </c>
      <c r="AS2105">
        <v>0</v>
      </c>
      <c r="AT2105">
        <v>21.4</v>
      </c>
      <c r="AU2105">
        <v>975549</v>
      </c>
      <c r="AV2105">
        <v>0</v>
      </c>
      <c r="AW2105">
        <v>610736</v>
      </c>
      <c r="AX2105">
        <v>21602</v>
      </c>
      <c r="AY2105">
        <v>38947</v>
      </c>
      <c r="AZ2105">
        <v>22</v>
      </c>
      <c r="BA2105">
        <v>406.36</v>
      </c>
      <c r="BB2105">
        <v>71.400000000000006</v>
      </c>
    </row>
    <row r="2106" spans="1:54" x14ac:dyDescent="0.3">
      <c r="A2106">
        <v>39049</v>
      </c>
      <c r="B2106" t="s">
        <v>45</v>
      </c>
      <c r="C2106" t="s">
        <v>958</v>
      </c>
      <c r="D2106">
        <v>1231393</v>
      </c>
      <c r="E2106">
        <v>1163543</v>
      </c>
      <c r="F2106">
        <v>5.8</v>
      </c>
      <c r="G2106">
        <v>1163414</v>
      </c>
      <c r="H2106">
        <v>7.2</v>
      </c>
      <c r="I2106">
        <v>23.7</v>
      </c>
      <c r="J2106">
        <v>10.9</v>
      </c>
      <c r="K2106">
        <v>51.3</v>
      </c>
      <c r="L2106">
        <v>69.8</v>
      </c>
      <c r="M2106">
        <v>22.2</v>
      </c>
      <c r="N2106">
        <v>0.3</v>
      </c>
      <c r="O2106">
        <v>4.5999999999999996</v>
      </c>
      <c r="P2106">
        <v>0.1</v>
      </c>
      <c r="Q2106">
        <v>3</v>
      </c>
      <c r="R2106">
        <v>5.0999999999999996</v>
      </c>
      <c r="S2106">
        <v>65.7</v>
      </c>
      <c r="T2106">
        <v>80.400000000000006</v>
      </c>
      <c r="U2106">
        <v>9.4</v>
      </c>
      <c r="V2106">
        <v>12.1</v>
      </c>
      <c r="W2106">
        <v>89.7</v>
      </c>
      <c r="X2106">
        <v>36.4</v>
      </c>
      <c r="Y2106">
        <v>68862</v>
      </c>
      <c r="Z2106">
        <v>21.5</v>
      </c>
      <c r="AA2106">
        <v>541069</v>
      </c>
      <c r="AB2106">
        <v>55.1</v>
      </c>
      <c r="AC2106">
        <v>35.700000000000003</v>
      </c>
      <c r="AD2106">
        <v>150800</v>
      </c>
      <c r="AE2106">
        <v>468295</v>
      </c>
      <c r="AF2106">
        <v>2.4700000000000002</v>
      </c>
      <c r="AG2106">
        <v>28283</v>
      </c>
      <c r="AH2106">
        <v>50877</v>
      </c>
      <c r="AI2106">
        <v>18.100000000000001</v>
      </c>
      <c r="AJ2106">
        <v>27088</v>
      </c>
      <c r="AK2106">
        <v>599369</v>
      </c>
      <c r="AL2106">
        <v>1.5</v>
      </c>
      <c r="AM2106">
        <v>87914</v>
      </c>
      <c r="AN2106">
        <v>97456</v>
      </c>
      <c r="AO2106">
        <v>11.8</v>
      </c>
      <c r="AP2106">
        <v>0.4</v>
      </c>
      <c r="AQ2106">
        <v>3.8</v>
      </c>
      <c r="AR2106">
        <v>0</v>
      </c>
      <c r="AS2106">
        <v>1.8</v>
      </c>
      <c r="AT2106">
        <v>31.9</v>
      </c>
      <c r="AU2106">
        <v>14289424</v>
      </c>
      <c r="AV2106">
        <v>22138442</v>
      </c>
      <c r="AW2106">
        <v>19403588</v>
      </c>
      <c r="AX2106">
        <v>17288</v>
      </c>
      <c r="AY2106">
        <v>2596341</v>
      </c>
      <c r="AZ2106">
        <v>5058</v>
      </c>
      <c r="BA2106">
        <v>532.19000000000005</v>
      </c>
      <c r="BB2106">
        <v>2186.1</v>
      </c>
    </row>
    <row r="2107" spans="1:54" x14ac:dyDescent="0.3">
      <c r="A2107">
        <v>39051</v>
      </c>
      <c r="B2107" t="s">
        <v>111</v>
      </c>
      <c r="C2107" t="s">
        <v>958</v>
      </c>
      <c r="D2107">
        <v>42580</v>
      </c>
      <c r="E2107">
        <v>42698</v>
      </c>
      <c r="F2107">
        <v>-0.3</v>
      </c>
      <c r="G2107">
        <v>42698</v>
      </c>
      <c r="H2107">
        <v>5.9</v>
      </c>
      <c r="I2107">
        <v>24.2</v>
      </c>
      <c r="J2107">
        <v>16.2</v>
      </c>
      <c r="K2107">
        <v>50.6</v>
      </c>
      <c r="L2107">
        <v>97.3</v>
      </c>
      <c r="M2107">
        <v>0.7</v>
      </c>
      <c r="N2107">
        <v>0.4</v>
      </c>
      <c r="O2107">
        <v>0.4</v>
      </c>
      <c r="P2107">
        <v>0</v>
      </c>
      <c r="Q2107">
        <v>1.1000000000000001</v>
      </c>
      <c r="R2107">
        <v>8.1999999999999993</v>
      </c>
      <c r="S2107">
        <v>89.8</v>
      </c>
      <c r="T2107">
        <v>88.1</v>
      </c>
      <c r="U2107">
        <v>1.8</v>
      </c>
      <c r="V2107">
        <v>4.2</v>
      </c>
      <c r="W2107">
        <v>88.6</v>
      </c>
      <c r="X2107">
        <v>16.3</v>
      </c>
      <c r="Y2107">
        <v>2755</v>
      </c>
      <c r="Z2107">
        <v>23.3</v>
      </c>
      <c r="AA2107">
        <v>17365</v>
      </c>
      <c r="AB2107">
        <v>80.099999999999994</v>
      </c>
      <c r="AC2107">
        <v>11.7</v>
      </c>
      <c r="AD2107">
        <v>128900</v>
      </c>
      <c r="AE2107">
        <v>16285</v>
      </c>
      <c r="AF2107">
        <v>2.59</v>
      </c>
      <c r="AG2107">
        <v>24771</v>
      </c>
      <c r="AH2107">
        <v>52856</v>
      </c>
      <c r="AI2107">
        <v>11.4</v>
      </c>
      <c r="AJ2107">
        <v>939</v>
      </c>
      <c r="AK2107">
        <v>14806</v>
      </c>
      <c r="AL2107">
        <v>1.6</v>
      </c>
      <c r="AM2107">
        <v>2960</v>
      </c>
      <c r="AN2107">
        <v>3711</v>
      </c>
      <c r="AO2107">
        <v>0</v>
      </c>
      <c r="AP2107">
        <v>0</v>
      </c>
      <c r="AQ2107">
        <v>0</v>
      </c>
      <c r="AR2107">
        <v>0</v>
      </c>
      <c r="AS2107">
        <v>0</v>
      </c>
      <c r="AT2107">
        <v>22.3</v>
      </c>
      <c r="AU2107">
        <v>3330407</v>
      </c>
      <c r="AV2107">
        <v>238815</v>
      </c>
      <c r="AW2107">
        <v>405926</v>
      </c>
      <c r="AX2107">
        <v>9561</v>
      </c>
      <c r="AY2107">
        <v>34650</v>
      </c>
      <c r="AZ2107">
        <v>43</v>
      </c>
      <c r="BA2107">
        <v>405.44</v>
      </c>
      <c r="BB2107">
        <v>105.3</v>
      </c>
    </row>
    <row r="2108" spans="1:54" x14ac:dyDescent="0.3">
      <c r="A2108">
        <v>39053</v>
      </c>
      <c r="B2108" t="s">
        <v>1831</v>
      </c>
      <c r="C2108" t="s">
        <v>958</v>
      </c>
      <c r="D2108">
        <v>30397</v>
      </c>
      <c r="E2108">
        <v>30934</v>
      </c>
      <c r="F2108">
        <v>-1.7</v>
      </c>
      <c r="G2108">
        <v>30934</v>
      </c>
      <c r="H2108">
        <v>6.1</v>
      </c>
      <c r="I2108">
        <v>23</v>
      </c>
      <c r="J2108">
        <v>17.399999999999999</v>
      </c>
      <c r="K2108">
        <v>50.7</v>
      </c>
      <c r="L2108">
        <v>94.8</v>
      </c>
      <c r="M2108">
        <v>2.6</v>
      </c>
      <c r="N2108">
        <v>0.4</v>
      </c>
      <c r="O2108">
        <v>0.5</v>
      </c>
      <c r="P2108">
        <v>0</v>
      </c>
      <c r="Q2108">
        <v>1.7</v>
      </c>
      <c r="R2108">
        <v>1.2</v>
      </c>
      <c r="S2108">
        <v>93.9</v>
      </c>
      <c r="T2108">
        <v>87.4</v>
      </c>
      <c r="U2108">
        <v>1</v>
      </c>
      <c r="V2108">
        <v>2.6</v>
      </c>
      <c r="W2108">
        <v>81.3</v>
      </c>
      <c r="X2108">
        <v>15.2</v>
      </c>
      <c r="Y2108">
        <v>2339</v>
      </c>
      <c r="Z2108">
        <v>26.1</v>
      </c>
      <c r="AA2108">
        <v>13778</v>
      </c>
      <c r="AB2108">
        <v>76.3</v>
      </c>
      <c r="AC2108">
        <v>7.8</v>
      </c>
      <c r="AD2108">
        <v>95500</v>
      </c>
      <c r="AE2108">
        <v>11576</v>
      </c>
      <c r="AF2108">
        <v>2.59</v>
      </c>
      <c r="AG2108">
        <v>21168</v>
      </c>
      <c r="AH2108">
        <v>39226</v>
      </c>
      <c r="AI2108">
        <v>17.7</v>
      </c>
      <c r="AJ2108">
        <v>556</v>
      </c>
      <c r="AK2108">
        <v>8775</v>
      </c>
      <c r="AL2108">
        <v>-3.2</v>
      </c>
      <c r="AM2108">
        <v>1906</v>
      </c>
      <c r="AN2108">
        <v>2302</v>
      </c>
      <c r="AO2108">
        <v>0</v>
      </c>
      <c r="AP2108">
        <v>0</v>
      </c>
      <c r="AQ2108">
        <v>0</v>
      </c>
      <c r="AR2108">
        <v>0</v>
      </c>
      <c r="AS2108">
        <v>0</v>
      </c>
      <c r="AT2108">
        <v>23.2</v>
      </c>
      <c r="AU2108">
        <v>0</v>
      </c>
      <c r="AV2108">
        <v>0</v>
      </c>
      <c r="AW2108">
        <v>356037</v>
      </c>
      <c r="AX2108">
        <v>11534</v>
      </c>
      <c r="AY2108">
        <v>33335</v>
      </c>
      <c r="AZ2108">
        <v>3</v>
      </c>
      <c r="BA2108">
        <v>466.53</v>
      </c>
      <c r="BB2108">
        <v>66.3</v>
      </c>
    </row>
    <row r="2109" spans="1:54" x14ac:dyDescent="0.3">
      <c r="A2109">
        <v>39055</v>
      </c>
      <c r="B2109" t="s">
        <v>1832</v>
      </c>
      <c r="C2109" t="s">
        <v>958</v>
      </c>
      <c r="D2109">
        <v>94295</v>
      </c>
      <c r="E2109">
        <v>93410</v>
      </c>
      <c r="F2109">
        <v>0.9</v>
      </c>
      <c r="G2109">
        <v>93389</v>
      </c>
      <c r="H2109">
        <v>5.0999999999999996</v>
      </c>
      <c r="I2109">
        <v>24.1</v>
      </c>
      <c r="J2109">
        <v>18</v>
      </c>
      <c r="K2109">
        <v>50.6</v>
      </c>
      <c r="L2109">
        <v>96.9</v>
      </c>
      <c r="M2109">
        <v>1.3</v>
      </c>
      <c r="N2109">
        <v>0.1</v>
      </c>
      <c r="O2109">
        <v>0.7</v>
      </c>
      <c r="P2109">
        <v>0</v>
      </c>
      <c r="Q2109">
        <v>0.9</v>
      </c>
      <c r="R2109">
        <v>1.4</v>
      </c>
      <c r="S2109">
        <v>95.7</v>
      </c>
      <c r="T2109">
        <v>93.6</v>
      </c>
      <c r="U2109">
        <v>3</v>
      </c>
      <c r="V2109">
        <v>11.9</v>
      </c>
      <c r="W2109">
        <v>90.9</v>
      </c>
      <c r="X2109">
        <v>35.9</v>
      </c>
      <c r="Y2109">
        <v>6391</v>
      </c>
      <c r="Z2109">
        <v>27.6</v>
      </c>
      <c r="AA2109">
        <v>36747</v>
      </c>
      <c r="AB2109">
        <v>86.6</v>
      </c>
      <c r="AC2109">
        <v>7.4</v>
      </c>
      <c r="AD2109">
        <v>224700</v>
      </c>
      <c r="AE2109">
        <v>34621</v>
      </c>
      <c r="AF2109">
        <v>2.68</v>
      </c>
      <c r="AG2109">
        <v>34455</v>
      </c>
      <c r="AH2109">
        <v>67663</v>
      </c>
      <c r="AI2109">
        <v>8.1</v>
      </c>
      <c r="AJ2109">
        <v>2755</v>
      </c>
      <c r="AK2109">
        <v>27828</v>
      </c>
      <c r="AL2109">
        <v>0.6</v>
      </c>
      <c r="AM2109">
        <v>10614</v>
      </c>
      <c r="AN2109">
        <v>13656</v>
      </c>
      <c r="AO2109">
        <v>0</v>
      </c>
      <c r="AP2109">
        <v>0</v>
      </c>
      <c r="AQ2109">
        <v>0.3</v>
      </c>
      <c r="AR2109">
        <v>0</v>
      </c>
      <c r="AS2109">
        <v>0.4</v>
      </c>
      <c r="AT2109">
        <v>20.3</v>
      </c>
      <c r="AU2109">
        <v>2964442</v>
      </c>
      <c r="AV2109">
        <v>424626</v>
      </c>
      <c r="AW2109">
        <v>916653</v>
      </c>
      <c r="AX2109">
        <v>9332</v>
      </c>
      <c r="AY2109">
        <v>94053</v>
      </c>
      <c r="AZ2109">
        <v>154</v>
      </c>
      <c r="BA2109">
        <v>400.16</v>
      </c>
      <c r="BB2109">
        <v>233.4</v>
      </c>
    </row>
    <row r="2110" spans="1:54" x14ac:dyDescent="0.3">
      <c r="A2110">
        <v>39057</v>
      </c>
      <c r="B2110" t="s">
        <v>43</v>
      </c>
      <c r="C2110" t="s">
        <v>958</v>
      </c>
      <c r="D2110">
        <v>163820</v>
      </c>
      <c r="E2110">
        <v>161569</v>
      </c>
      <c r="F2110">
        <v>1.4</v>
      </c>
      <c r="G2110">
        <v>161573</v>
      </c>
      <c r="H2110">
        <v>5.5</v>
      </c>
      <c r="I2110">
        <v>20.7</v>
      </c>
      <c r="J2110">
        <v>15.6</v>
      </c>
      <c r="K2110">
        <v>50.8</v>
      </c>
      <c r="L2110">
        <v>86.6</v>
      </c>
      <c r="M2110">
        <v>7.3</v>
      </c>
      <c r="N2110">
        <v>0.3</v>
      </c>
      <c r="O2110">
        <v>3.1</v>
      </c>
      <c r="P2110">
        <v>0.1</v>
      </c>
      <c r="Q2110">
        <v>2.7</v>
      </c>
      <c r="R2110">
        <v>2.7</v>
      </c>
      <c r="S2110">
        <v>84.4</v>
      </c>
      <c r="T2110">
        <v>85</v>
      </c>
      <c r="U2110">
        <v>4.5</v>
      </c>
      <c r="V2110">
        <v>6.2</v>
      </c>
      <c r="W2110">
        <v>92.4</v>
      </c>
      <c r="X2110">
        <v>36</v>
      </c>
      <c r="Y2110">
        <v>17876</v>
      </c>
      <c r="Z2110">
        <v>20.2</v>
      </c>
      <c r="AA2110">
        <v>69161</v>
      </c>
      <c r="AB2110">
        <v>67.8</v>
      </c>
      <c r="AC2110">
        <v>21.2</v>
      </c>
      <c r="AD2110">
        <v>158000</v>
      </c>
      <c r="AE2110">
        <v>62836</v>
      </c>
      <c r="AF2110">
        <v>2.44</v>
      </c>
      <c r="AG2110">
        <v>30040</v>
      </c>
      <c r="AH2110">
        <v>58080</v>
      </c>
      <c r="AI2110">
        <v>13.9</v>
      </c>
      <c r="AJ2110">
        <v>3020</v>
      </c>
      <c r="AK2110">
        <v>48115</v>
      </c>
      <c r="AL2110">
        <v>-0.3</v>
      </c>
      <c r="AM2110">
        <v>9451</v>
      </c>
      <c r="AN2110">
        <v>12073</v>
      </c>
      <c r="AO2110">
        <v>0</v>
      </c>
      <c r="AP2110">
        <v>0</v>
      </c>
      <c r="AQ2110">
        <v>2.4</v>
      </c>
      <c r="AR2110">
        <v>0</v>
      </c>
      <c r="AS2110">
        <v>1.4</v>
      </c>
      <c r="AT2110">
        <v>30.1</v>
      </c>
      <c r="AU2110">
        <v>924130</v>
      </c>
      <c r="AV2110">
        <v>1275540</v>
      </c>
      <c r="AW2110">
        <v>2029318</v>
      </c>
      <c r="AX2110">
        <v>12776</v>
      </c>
      <c r="AY2110">
        <v>283253</v>
      </c>
      <c r="AZ2110">
        <v>250</v>
      </c>
      <c r="BA2110">
        <v>413.73</v>
      </c>
      <c r="BB2110">
        <v>390.5</v>
      </c>
    </row>
    <row r="2111" spans="1:54" x14ac:dyDescent="0.3">
      <c r="A2111">
        <v>39059</v>
      </c>
      <c r="B2111" t="s">
        <v>1833</v>
      </c>
      <c r="C2111" t="s">
        <v>958</v>
      </c>
      <c r="D2111">
        <v>39590</v>
      </c>
      <c r="E2111">
        <v>40087</v>
      </c>
      <c r="F2111">
        <v>-1.2</v>
      </c>
      <c r="G2111">
        <v>40087</v>
      </c>
      <c r="H2111">
        <v>5.9</v>
      </c>
      <c r="I2111">
        <v>22.8</v>
      </c>
      <c r="J2111">
        <v>17.5</v>
      </c>
      <c r="K2111">
        <v>50.7</v>
      </c>
      <c r="L2111">
        <v>95.8</v>
      </c>
      <c r="M2111">
        <v>1.6</v>
      </c>
      <c r="N2111">
        <v>0.3</v>
      </c>
      <c r="O2111">
        <v>0.3</v>
      </c>
      <c r="P2111">
        <v>0</v>
      </c>
      <c r="Q2111">
        <v>2</v>
      </c>
      <c r="R2111">
        <v>1</v>
      </c>
      <c r="S2111">
        <v>94.9</v>
      </c>
      <c r="T2111">
        <v>87.4</v>
      </c>
      <c r="U2111">
        <v>0.6</v>
      </c>
      <c r="V2111">
        <v>3.1</v>
      </c>
      <c r="W2111">
        <v>84.9</v>
      </c>
      <c r="X2111">
        <v>12.9</v>
      </c>
      <c r="Y2111">
        <v>3357</v>
      </c>
      <c r="Z2111">
        <v>23.3</v>
      </c>
      <c r="AA2111">
        <v>19091</v>
      </c>
      <c r="AB2111">
        <v>73.7</v>
      </c>
      <c r="AC2111">
        <v>10.1</v>
      </c>
      <c r="AD2111">
        <v>94000</v>
      </c>
      <c r="AE2111">
        <v>15690</v>
      </c>
      <c r="AF2111">
        <v>2.5099999999999998</v>
      </c>
      <c r="AG2111">
        <v>20537</v>
      </c>
      <c r="AH2111">
        <v>38841</v>
      </c>
      <c r="AI2111">
        <v>20.3</v>
      </c>
      <c r="AJ2111">
        <v>834</v>
      </c>
      <c r="AK2111">
        <v>12844</v>
      </c>
      <c r="AL2111">
        <v>6.7</v>
      </c>
      <c r="AM2111">
        <v>2387</v>
      </c>
      <c r="AN2111">
        <v>3112</v>
      </c>
      <c r="AO2111">
        <v>0</v>
      </c>
      <c r="AP2111">
        <v>0</v>
      </c>
      <c r="AQ2111">
        <v>0.9</v>
      </c>
      <c r="AR2111">
        <v>0</v>
      </c>
      <c r="AS2111">
        <v>0</v>
      </c>
      <c r="AT2111">
        <v>14.5</v>
      </c>
      <c r="AU2111">
        <v>1403152</v>
      </c>
      <c r="AV2111">
        <v>0</v>
      </c>
      <c r="AW2111">
        <v>468298</v>
      </c>
      <c r="AX2111">
        <v>11596</v>
      </c>
      <c r="AY2111">
        <v>67040</v>
      </c>
      <c r="AZ2111">
        <v>54</v>
      </c>
      <c r="BA2111">
        <v>522.25</v>
      </c>
      <c r="BB2111">
        <v>76.8</v>
      </c>
    </row>
    <row r="2112" spans="1:54" x14ac:dyDescent="0.3">
      <c r="A2112">
        <v>39061</v>
      </c>
      <c r="B2112" t="s">
        <v>284</v>
      </c>
      <c r="C2112" t="s">
        <v>958</v>
      </c>
      <c r="D2112">
        <v>806631</v>
      </c>
      <c r="E2112">
        <v>802374</v>
      </c>
      <c r="F2112">
        <v>0.5</v>
      </c>
      <c r="G2112">
        <v>802374</v>
      </c>
      <c r="H2112">
        <v>6.6</v>
      </c>
      <c r="I2112">
        <v>23.3</v>
      </c>
      <c r="J2112">
        <v>14.2</v>
      </c>
      <c r="K2112">
        <v>51.9</v>
      </c>
      <c r="L2112">
        <v>69</v>
      </c>
      <c r="M2112">
        <v>26.1</v>
      </c>
      <c r="N2112">
        <v>0.2</v>
      </c>
      <c r="O2112">
        <v>2.4</v>
      </c>
      <c r="P2112">
        <v>0.1</v>
      </c>
      <c r="Q2112">
        <v>2.2000000000000002</v>
      </c>
      <c r="R2112">
        <v>2.9</v>
      </c>
      <c r="S2112">
        <v>66.7</v>
      </c>
      <c r="T2112">
        <v>83.5</v>
      </c>
      <c r="U2112">
        <v>4.9000000000000004</v>
      </c>
      <c r="V2112">
        <v>6.9</v>
      </c>
      <c r="W2112">
        <v>88.6</v>
      </c>
      <c r="X2112">
        <v>33.700000000000003</v>
      </c>
      <c r="Y2112">
        <v>52374</v>
      </c>
      <c r="Z2112">
        <v>22.7</v>
      </c>
      <c r="AA2112">
        <v>376928</v>
      </c>
      <c r="AB2112">
        <v>59.5</v>
      </c>
      <c r="AC2112">
        <v>37</v>
      </c>
      <c r="AD2112">
        <v>144400</v>
      </c>
      <c r="AE2112">
        <v>327914</v>
      </c>
      <c r="AF2112">
        <v>2.39</v>
      </c>
      <c r="AG2112">
        <v>29681</v>
      </c>
      <c r="AH2112">
        <v>48593</v>
      </c>
      <c r="AI2112">
        <v>18</v>
      </c>
      <c r="AJ2112">
        <v>20884</v>
      </c>
      <c r="AK2112">
        <v>456696</v>
      </c>
      <c r="AL2112">
        <v>-2.1</v>
      </c>
      <c r="AM2112">
        <v>54764</v>
      </c>
      <c r="AN2112">
        <v>70352</v>
      </c>
      <c r="AO2112">
        <v>10.8</v>
      </c>
      <c r="AP2112">
        <v>0.6</v>
      </c>
      <c r="AQ2112">
        <v>2.2999999999999998</v>
      </c>
      <c r="AR2112">
        <v>0</v>
      </c>
      <c r="AS2112">
        <v>0.8</v>
      </c>
      <c r="AT2112">
        <v>28.4</v>
      </c>
      <c r="AU2112">
        <v>25048906</v>
      </c>
      <c r="AV2112">
        <v>13030260</v>
      </c>
      <c r="AW2112">
        <v>10629458</v>
      </c>
      <c r="AX2112">
        <v>12419</v>
      </c>
      <c r="AY2112">
        <v>1788350</v>
      </c>
      <c r="AZ2112">
        <v>1590</v>
      </c>
      <c r="BA2112">
        <v>405.91</v>
      </c>
      <c r="BB2112">
        <v>1976.7</v>
      </c>
    </row>
    <row r="2113" spans="1:54" x14ac:dyDescent="0.3">
      <c r="A2113">
        <v>39063</v>
      </c>
      <c r="B2113" t="s">
        <v>283</v>
      </c>
      <c r="C2113" t="s">
        <v>958</v>
      </c>
      <c r="D2113">
        <v>75337</v>
      </c>
      <c r="E2113">
        <v>74782</v>
      </c>
      <c r="F2113">
        <v>0.7</v>
      </c>
      <c r="G2113">
        <v>74782</v>
      </c>
      <c r="H2113">
        <v>6.1</v>
      </c>
      <c r="I2113">
        <v>22.7</v>
      </c>
      <c r="J2113">
        <v>16</v>
      </c>
      <c r="K2113">
        <v>51</v>
      </c>
      <c r="L2113">
        <v>94.4</v>
      </c>
      <c r="M2113">
        <v>1.8</v>
      </c>
      <c r="N2113">
        <v>0.3</v>
      </c>
      <c r="O2113">
        <v>1.8</v>
      </c>
      <c r="P2113">
        <v>0</v>
      </c>
      <c r="Q2113">
        <v>1.6</v>
      </c>
      <c r="R2113">
        <v>5</v>
      </c>
      <c r="S2113">
        <v>90</v>
      </c>
      <c r="T2113">
        <v>84.4</v>
      </c>
      <c r="U2113">
        <v>2.2999999999999998</v>
      </c>
      <c r="V2113">
        <v>4.3</v>
      </c>
      <c r="W2113">
        <v>91.7</v>
      </c>
      <c r="X2113">
        <v>25.7</v>
      </c>
      <c r="Y2113">
        <v>5445</v>
      </c>
      <c r="Z2113">
        <v>16.899999999999999</v>
      </c>
      <c r="AA2113">
        <v>33273</v>
      </c>
      <c r="AB2113">
        <v>70.7</v>
      </c>
      <c r="AC2113">
        <v>20.6</v>
      </c>
      <c r="AD2113">
        <v>127800</v>
      </c>
      <c r="AE2113">
        <v>30610</v>
      </c>
      <c r="AF2113">
        <v>2.4</v>
      </c>
      <c r="AG2113">
        <v>26139</v>
      </c>
      <c r="AH2113">
        <v>49589</v>
      </c>
      <c r="AI2113">
        <v>14</v>
      </c>
      <c r="AJ2113">
        <v>1706</v>
      </c>
      <c r="AK2113">
        <v>39791</v>
      </c>
      <c r="AL2113">
        <v>1.7</v>
      </c>
      <c r="AM2113">
        <v>4256</v>
      </c>
      <c r="AN2113">
        <v>6632</v>
      </c>
      <c r="AO2113">
        <v>0</v>
      </c>
      <c r="AP2113">
        <v>0</v>
      </c>
      <c r="AQ2113">
        <v>0</v>
      </c>
      <c r="AR2113">
        <v>0</v>
      </c>
      <c r="AS2113">
        <v>0</v>
      </c>
      <c r="AT2113">
        <v>24.6</v>
      </c>
      <c r="AU2113">
        <v>3757206</v>
      </c>
      <c r="AV2113">
        <v>0</v>
      </c>
      <c r="AW2113">
        <v>1092812</v>
      </c>
      <c r="AX2113">
        <v>14703</v>
      </c>
      <c r="AY2113">
        <v>130599</v>
      </c>
      <c r="AZ2113">
        <v>92</v>
      </c>
      <c r="BA2113">
        <v>531.36</v>
      </c>
      <c r="BB2113">
        <v>140.69999999999999</v>
      </c>
    </row>
    <row r="2114" spans="1:54" x14ac:dyDescent="0.3">
      <c r="A2114">
        <v>39065</v>
      </c>
      <c r="B2114" t="s">
        <v>282</v>
      </c>
      <c r="C2114" t="s">
        <v>958</v>
      </c>
      <c r="D2114">
        <v>31796</v>
      </c>
      <c r="E2114">
        <v>32058</v>
      </c>
      <c r="F2114">
        <v>-0.8</v>
      </c>
      <c r="G2114">
        <v>32058</v>
      </c>
      <c r="H2114">
        <v>5.9</v>
      </c>
      <c r="I2114">
        <v>23.3</v>
      </c>
      <c r="J2114">
        <v>14.7</v>
      </c>
      <c r="K2114">
        <v>50.5</v>
      </c>
      <c r="L2114">
        <v>96.6</v>
      </c>
      <c r="M2114">
        <v>1</v>
      </c>
      <c r="N2114">
        <v>0.2</v>
      </c>
      <c r="O2114">
        <v>0.7</v>
      </c>
      <c r="P2114">
        <v>0.1</v>
      </c>
      <c r="Q2114">
        <v>1.4</v>
      </c>
      <c r="R2114">
        <v>1.5</v>
      </c>
      <c r="S2114">
        <v>95.3</v>
      </c>
      <c r="T2114">
        <v>84.3</v>
      </c>
      <c r="U2114">
        <v>1.5</v>
      </c>
      <c r="V2114">
        <v>4.9000000000000004</v>
      </c>
      <c r="W2114">
        <v>86.8</v>
      </c>
      <c r="X2114">
        <v>13.4</v>
      </c>
      <c r="Y2114">
        <v>2290</v>
      </c>
      <c r="Z2114">
        <v>22.9</v>
      </c>
      <c r="AA2114">
        <v>13103</v>
      </c>
      <c r="AB2114">
        <v>70.099999999999994</v>
      </c>
      <c r="AC2114">
        <v>15.4</v>
      </c>
      <c r="AD2114">
        <v>95600</v>
      </c>
      <c r="AE2114">
        <v>11504</v>
      </c>
      <c r="AF2114">
        <v>2.57</v>
      </c>
      <c r="AG2114">
        <v>19626</v>
      </c>
      <c r="AH2114">
        <v>40415</v>
      </c>
      <c r="AI2114">
        <v>18.100000000000001</v>
      </c>
      <c r="AJ2114">
        <v>459</v>
      </c>
      <c r="AK2114">
        <v>6920</v>
      </c>
      <c r="AL2114">
        <v>-0.9</v>
      </c>
      <c r="AM2114">
        <v>1564</v>
      </c>
      <c r="AN2114">
        <v>1817</v>
      </c>
      <c r="AO2114">
        <v>0</v>
      </c>
      <c r="AP2114">
        <v>0</v>
      </c>
      <c r="AQ2114">
        <v>0</v>
      </c>
      <c r="AR2114">
        <v>0</v>
      </c>
      <c r="AS2114">
        <v>0</v>
      </c>
      <c r="AT2114">
        <v>26.1</v>
      </c>
      <c r="AU2114">
        <v>560511</v>
      </c>
      <c r="AV2114">
        <v>112704</v>
      </c>
      <c r="AW2114">
        <v>193012</v>
      </c>
      <c r="AX2114">
        <v>6075</v>
      </c>
      <c r="AY2114">
        <v>29488</v>
      </c>
      <c r="AZ2114">
        <v>17</v>
      </c>
      <c r="BA2114">
        <v>470.41</v>
      </c>
      <c r="BB2114">
        <v>68.099999999999994</v>
      </c>
    </row>
    <row r="2115" spans="1:54" x14ac:dyDescent="0.3">
      <c r="A2115">
        <v>39067</v>
      </c>
      <c r="B2115" t="s">
        <v>281</v>
      </c>
      <c r="C2115" t="s">
        <v>958</v>
      </c>
      <c r="D2115">
        <v>15543</v>
      </c>
      <c r="E2115">
        <v>15864</v>
      </c>
      <c r="F2115">
        <v>-2</v>
      </c>
      <c r="G2115">
        <v>15864</v>
      </c>
      <c r="H2115">
        <v>5.2</v>
      </c>
      <c r="I2115">
        <v>21</v>
      </c>
      <c r="J2115">
        <v>19.600000000000001</v>
      </c>
      <c r="K2115">
        <v>50.7</v>
      </c>
      <c r="L2115">
        <v>95.8</v>
      </c>
      <c r="M2115">
        <v>2.2000000000000002</v>
      </c>
      <c r="N2115">
        <v>0.2</v>
      </c>
      <c r="O2115">
        <v>0.2</v>
      </c>
      <c r="P2115">
        <v>0</v>
      </c>
      <c r="Q2115">
        <v>1.6</v>
      </c>
      <c r="R2115">
        <v>0.8</v>
      </c>
      <c r="S2115">
        <v>95.2</v>
      </c>
      <c r="T2115">
        <v>92.3</v>
      </c>
      <c r="U2115">
        <v>0.4</v>
      </c>
      <c r="V2115">
        <v>2.2999999999999998</v>
      </c>
      <c r="W2115">
        <v>85.7</v>
      </c>
      <c r="X2115">
        <v>9.1999999999999993</v>
      </c>
      <c r="Y2115">
        <v>1581</v>
      </c>
      <c r="Z2115">
        <v>29.1</v>
      </c>
      <c r="AA2115">
        <v>8084</v>
      </c>
      <c r="AB2115">
        <v>76.7</v>
      </c>
      <c r="AC2115">
        <v>6</v>
      </c>
      <c r="AD2115">
        <v>83500</v>
      </c>
      <c r="AE2115">
        <v>6395</v>
      </c>
      <c r="AF2115">
        <v>2.4300000000000002</v>
      </c>
      <c r="AG2115">
        <v>21029</v>
      </c>
      <c r="AH2115">
        <v>39002</v>
      </c>
      <c r="AI2115">
        <v>18.399999999999999</v>
      </c>
      <c r="AJ2115">
        <v>268</v>
      </c>
      <c r="AK2115">
        <v>2828</v>
      </c>
      <c r="AL2115">
        <v>19.2</v>
      </c>
      <c r="AM2115">
        <v>869</v>
      </c>
      <c r="AN2115">
        <v>1247</v>
      </c>
      <c r="AO2115">
        <v>0</v>
      </c>
      <c r="AP2115">
        <v>0</v>
      </c>
      <c r="AQ2115">
        <v>0</v>
      </c>
      <c r="AR2115">
        <v>0</v>
      </c>
      <c r="AS2115">
        <v>0</v>
      </c>
      <c r="AT2115">
        <v>24.8</v>
      </c>
      <c r="AU2115">
        <v>165163</v>
      </c>
      <c r="AV2115">
        <v>42754</v>
      </c>
      <c r="AW2115">
        <v>52855</v>
      </c>
      <c r="AX2115">
        <v>3418</v>
      </c>
      <c r="AY2115">
        <v>6577</v>
      </c>
      <c r="AZ2115">
        <v>0</v>
      </c>
      <c r="BA2115">
        <v>402.34</v>
      </c>
      <c r="BB2115">
        <v>39.4</v>
      </c>
    </row>
    <row r="2116" spans="1:54" x14ac:dyDescent="0.3">
      <c r="A2116">
        <v>39069</v>
      </c>
      <c r="B2116" t="s">
        <v>41</v>
      </c>
      <c r="C2116" t="s">
        <v>958</v>
      </c>
      <c r="D2116">
        <v>27937</v>
      </c>
      <c r="E2116">
        <v>28215</v>
      </c>
      <c r="F2116">
        <v>-1</v>
      </c>
      <c r="G2116">
        <v>28215</v>
      </c>
      <c r="H2116">
        <v>6.2</v>
      </c>
      <c r="I2116">
        <v>23.9</v>
      </c>
      <c r="J2116">
        <v>17.600000000000001</v>
      </c>
      <c r="K2116">
        <v>50.8</v>
      </c>
      <c r="L2116">
        <v>97.4</v>
      </c>
      <c r="M2116">
        <v>0.7</v>
      </c>
      <c r="N2116">
        <v>0.4</v>
      </c>
      <c r="O2116">
        <v>0.5</v>
      </c>
      <c r="P2116">
        <v>0</v>
      </c>
      <c r="Q2116">
        <v>1</v>
      </c>
      <c r="R2116">
        <v>7.3</v>
      </c>
      <c r="S2116">
        <v>90.6</v>
      </c>
      <c r="T2116">
        <v>90.5</v>
      </c>
      <c r="U2116">
        <v>1.6</v>
      </c>
      <c r="V2116">
        <v>3.6</v>
      </c>
      <c r="W2116">
        <v>90.4</v>
      </c>
      <c r="X2116">
        <v>13.8</v>
      </c>
      <c r="Y2116">
        <v>2404</v>
      </c>
      <c r="Z2116">
        <v>20.8</v>
      </c>
      <c r="AA2116">
        <v>11917</v>
      </c>
      <c r="AB2116">
        <v>79.400000000000006</v>
      </c>
      <c r="AC2116">
        <v>11.1</v>
      </c>
      <c r="AD2116">
        <v>114000</v>
      </c>
      <c r="AE2116">
        <v>11006</v>
      </c>
      <c r="AF2116">
        <v>2.5099999999999998</v>
      </c>
      <c r="AG2116">
        <v>23347</v>
      </c>
      <c r="AH2116">
        <v>49439</v>
      </c>
      <c r="AI2116">
        <v>13.5</v>
      </c>
      <c r="AJ2116">
        <v>566</v>
      </c>
      <c r="AK2116">
        <v>8234</v>
      </c>
      <c r="AL2116">
        <v>-0.8</v>
      </c>
      <c r="AM2116">
        <v>1627</v>
      </c>
      <c r="AN2116">
        <v>2048</v>
      </c>
      <c r="AO2116">
        <v>0</v>
      </c>
      <c r="AP2116">
        <v>0</v>
      </c>
      <c r="AQ2116">
        <v>0</v>
      </c>
      <c r="AR2116">
        <v>0</v>
      </c>
      <c r="AS2116">
        <v>0</v>
      </c>
      <c r="AT2116">
        <v>27.4</v>
      </c>
      <c r="AU2116">
        <v>2284343</v>
      </c>
      <c r="AV2116">
        <v>317933</v>
      </c>
      <c r="AW2116">
        <v>267979</v>
      </c>
      <c r="AX2116">
        <v>9260</v>
      </c>
      <c r="AY2116">
        <v>17831</v>
      </c>
      <c r="AZ2116">
        <v>20</v>
      </c>
      <c r="BA2116">
        <v>416.01</v>
      </c>
      <c r="BB2116">
        <v>67.8</v>
      </c>
    </row>
    <row r="2117" spans="1:54" x14ac:dyDescent="0.3">
      <c r="A2117">
        <v>39071</v>
      </c>
      <c r="B2117" t="s">
        <v>871</v>
      </c>
      <c r="C2117" t="s">
        <v>958</v>
      </c>
      <c r="D2117">
        <v>43045</v>
      </c>
      <c r="E2117">
        <v>43589</v>
      </c>
      <c r="F2117">
        <v>-1.2</v>
      </c>
      <c r="G2117">
        <v>43589</v>
      </c>
      <c r="H2117">
        <v>6</v>
      </c>
      <c r="I2117">
        <v>24.2</v>
      </c>
      <c r="J2117">
        <v>17.100000000000001</v>
      </c>
      <c r="K2117">
        <v>51.1</v>
      </c>
      <c r="L2117">
        <v>96.4</v>
      </c>
      <c r="M2117">
        <v>1.5</v>
      </c>
      <c r="N2117">
        <v>0.3</v>
      </c>
      <c r="O2117">
        <v>0.3</v>
      </c>
      <c r="P2117">
        <v>0</v>
      </c>
      <c r="Q2117">
        <v>1.5</v>
      </c>
      <c r="R2117">
        <v>0.9</v>
      </c>
      <c r="S2117">
        <v>95.6</v>
      </c>
      <c r="T2117">
        <v>86.1</v>
      </c>
      <c r="U2117">
        <v>0.6</v>
      </c>
      <c r="V2117">
        <v>2.1</v>
      </c>
      <c r="W2117">
        <v>82.2</v>
      </c>
      <c r="X2117">
        <v>11.4</v>
      </c>
      <c r="Y2117">
        <v>3578</v>
      </c>
      <c r="Z2117">
        <v>29.9</v>
      </c>
      <c r="AA2117">
        <v>19222</v>
      </c>
      <c r="AB2117">
        <v>70.900000000000006</v>
      </c>
      <c r="AC2117">
        <v>8.6999999999999993</v>
      </c>
      <c r="AD2117">
        <v>101800</v>
      </c>
      <c r="AE2117">
        <v>16918</v>
      </c>
      <c r="AF2117">
        <v>2.54</v>
      </c>
      <c r="AG2117">
        <v>19348</v>
      </c>
      <c r="AH2117">
        <v>39091</v>
      </c>
      <c r="AI2117">
        <v>19.5</v>
      </c>
      <c r="AJ2117">
        <v>674</v>
      </c>
      <c r="AK2117">
        <v>8156</v>
      </c>
      <c r="AL2117">
        <v>4.3</v>
      </c>
      <c r="AM2117">
        <v>2998</v>
      </c>
      <c r="AN2117">
        <v>3419</v>
      </c>
      <c r="AO2117">
        <v>0</v>
      </c>
      <c r="AP2117">
        <v>0</v>
      </c>
      <c r="AQ2117">
        <v>0</v>
      </c>
      <c r="AR2117">
        <v>0</v>
      </c>
      <c r="AS2117">
        <v>0</v>
      </c>
      <c r="AT2117">
        <v>0</v>
      </c>
      <c r="AU2117">
        <v>642974</v>
      </c>
      <c r="AV2117">
        <v>79847</v>
      </c>
      <c r="AW2117">
        <v>370494</v>
      </c>
      <c r="AX2117">
        <v>8679</v>
      </c>
      <c r="AY2117">
        <v>36108</v>
      </c>
      <c r="AZ2117">
        <v>8</v>
      </c>
      <c r="BA2117">
        <v>553.08000000000004</v>
      </c>
      <c r="BB2117">
        <v>78.8</v>
      </c>
    </row>
    <row r="2118" spans="1:54" x14ac:dyDescent="0.3">
      <c r="A2118">
        <v>39073</v>
      </c>
      <c r="B2118" t="s">
        <v>1834</v>
      </c>
      <c r="C2118" t="s">
        <v>958</v>
      </c>
      <c r="D2118">
        <v>28725</v>
      </c>
      <c r="E2118">
        <v>29375</v>
      </c>
      <c r="F2118">
        <v>-2.2000000000000002</v>
      </c>
      <c r="G2118">
        <v>29380</v>
      </c>
      <c r="H2118">
        <v>5.6</v>
      </c>
      <c r="I2118">
        <v>23.2</v>
      </c>
      <c r="J2118">
        <v>17.100000000000001</v>
      </c>
      <c r="K2118">
        <v>50.3</v>
      </c>
      <c r="L2118">
        <v>97.4</v>
      </c>
      <c r="M2118">
        <v>0.7</v>
      </c>
      <c r="N2118">
        <v>0.4</v>
      </c>
      <c r="O2118">
        <v>0.3</v>
      </c>
      <c r="P2118">
        <v>0</v>
      </c>
      <c r="Q2118">
        <v>1.2</v>
      </c>
      <c r="R2118">
        <v>0.9</v>
      </c>
      <c r="S2118">
        <v>96.7</v>
      </c>
      <c r="T2118">
        <v>88.8</v>
      </c>
      <c r="U2118">
        <v>0.9</v>
      </c>
      <c r="V2118">
        <v>1.4</v>
      </c>
      <c r="W2118">
        <v>86.7</v>
      </c>
      <c r="X2118">
        <v>12.7</v>
      </c>
      <c r="Y2118">
        <v>2873</v>
      </c>
      <c r="Z2118">
        <v>31.1</v>
      </c>
      <c r="AA2118">
        <v>13311</v>
      </c>
      <c r="AB2118">
        <v>76.2</v>
      </c>
      <c r="AC2118">
        <v>7.6</v>
      </c>
      <c r="AD2118">
        <v>109800</v>
      </c>
      <c r="AE2118">
        <v>11478</v>
      </c>
      <c r="AF2118">
        <v>2.4900000000000002</v>
      </c>
      <c r="AG2118">
        <v>21037</v>
      </c>
      <c r="AH2118">
        <v>42089</v>
      </c>
      <c r="AI2118">
        <v>15.9</v>
      </c>
      <c r="AJ2118">
        <v>467</v>
      </c>
      <c r="AK2118">
        <v>5003</v>
      </c>
      <c r="AL2118">
        <v>0</v>
      </c>
      <c r="AM2118">
        <v>1897</v>
      </c>
      <c r="AN2118">
        <v>2188</v>
      </c>
      <c r="AO2118">
        <v>0</v>
      </c>
      <c r="AP2118">
        <v>0</v>
      </c>
      <c r="AQ2118">
        <v>0</v>
      </c>
      <c r="AR2118">
        <v>0</v>
      </c>
      <c r="AS2118">
        <v>0</v>
      </c>
      <c r="AT2118">
        <v>21.1</v>
      </c>
      <c r="AU2118">
        <v>261521</v>
      </c>
      <c r="AV2118">
        <v>0</v>
      </c>
      <c r="AW2118">
        <v>218941</v>
      </c>
      <c r="AX2118">
        <v>7553</v>
      </c>
      <c r="AY2118">
        <v>40242</v>
      </c>
      <c r="AZ2118">
        <v>15</v>
      </c>
      <c r="BA2118">
        <v>421.32</v>
      </c>
      <c r="BB2118">
        <v>69.7</v>
      </c>
    </row>
    <row r="2119" spans="1:54" x14ac:dyDescent="0.3">
      <c r="A2119">
        <v>39075</v>
      </c>
      <c r="B2119" t="s">
        <v>1209</v>
      </c>
      <c r="C2119" t="s">
        <v>958</v>
      </c>
      <c r="D2119">
        <v>43898</v>
      </c>
      <c r="E2119">
        <v>42366</v>
      </c>
      <c r="F2119">
        <v>3.6</v>
      </c>
      <c r="G2119">
        <v>42366</v>
      </c>
      <c r="H2119">
        <v>9.1</v>
      </c>
      <c r="I2119">
        <v>33.200000000000003</v>
      </c>
      <c r="J2119">
        <v>12.5</v>
      </c>
      <c r="K2119">
        <v>50.1</v>
      </c>
      <c r="L2119">
        <v>98.7</v>
      </c>
      <c r="M2119">
        <v>0.5</v>
      </c>
      <c r="N2119">
        <v>0.1</v>
      </c>
      <c r="O2119">
        <v>0.1</v>
      </c>
      <c r="P2119">
        <v>0</v>
      </c>
      <c r="Q2119">
        <v>0.6</v>
      </c>
      <c r="R2119">
        <v>0.9</v>
      </c>
      <c r="S2119">
        <v>97.9</v>
      </c>
      <c r="T2119">
        <v>94.5</v>
      </c>
      <c r="U2119">
        <v>0.8</v>
      </c>
      <c r="V2119">
        <v>49.1</v>
      </c>
      <c r="W2119">
        <v>55.2</v>
      </c>
      <c r="X2119">
        <v>8.5</v>
      </c>
      <c r="Y2119">
        <v>1554</v>
      </c>
      <c r="Z2119">
        <v>22.7</v>
      </c>
      <c r="AA2119">
        <v>13598</v>
      </c>
      <c r="AB2119">
        <v>76</v>
      </c>
      <c r="AC2119">
        <v>6.5</v>
      </c>
      <c r="AD2119">
        <v>151400</v>
      </c>
      <c r="AE2119">
        <v>12467</v>
      </c>
      <c r="AF2119">
        <v>3.37</v>
      </c>
      <c r="AG2119">
        <v>17177</v>
      </c>
      <c r="AH2119">
        <v>45477</v>
      </c>
      <c r="AI2119">
        <v>15.8</v>
      </c>
      <c r="AJ2119">
        <v>1137</v>
      </c>
      <c r="AK2119">
        <v>17128</v>
      </c>
      <c r="AL2119">
        <v>4.3</v>
      </c>
      <c r="AM2119">
        <v>4966</v>
      </c>
      <c r="AN2119">
        <v>5012</v>
      </c>
      <c r="AO2119">
        <v>0</v>
      </c>
      <c r="AP2119">
        <v>0</v>
      </c>
      <c r="AQ2119">
        <v>0</v>
      </c>
      <c r="AR2119">
        <v>0</v>
      </c>
      <c r="AS2119">
        <v>0</v>
      </c>
      <c r="AT2119">
        <v>15.7</v>
      </c>
      <c r="AU2119">
        <v>1366416</v>
      </c>
      <c r="AV2119">
        <v>240920</v>
      </c>
      <c r="AW2119">
        <v>360343</v>
      </c>
      <c r="AX2119">
        <v>8719</v>
      </c>
      <c r="AY2119">
        <v>36371</v>
      </c>
      <c r="AZ2119">
        <v>4</v>
      </c>
      <c r="BA2119">
        <v>422.53</v>
      </c>
      <c r="BB2119">
        <v>100.3</v>
      </c>
    </row>
    <row r="2120" spans="1:54" x14ac:dyDescent="0.3">
      <c r="A2120">
        <v>39077</v>
      </c>
      <c r="B2120" t="s">
        <v>1546</v>
      </c>
      <c r="C2120" t="s">
        <v>958</v>
      </c>
      <c r="D2120">
        <v>58714</v>
      </c>
      <c r="E2120">
        <v>59626</v>
      </c>
      <c r="F2120">
        <v>-1.5</v>
      </c>
      <c r="G2120">
        <v>59626</v>
      </c>
      <c r="H2120">
        <v>6.1</v>
      </c>
      <c r="I2120">
        <v>24.7</v>
      </c>
      <c r="J2120">
        <v>15.5</v>
      </c>
      <c r="K2120">
        <v>50.8</v>
      </c>
      <c r="L2120">
        <v>96.4</v>
      </c>
      <c r="M2120">
        <v>1.4</v>
      </c>
      <c r="N2120">
        <v>0.3</v>
      </c>
      <c r="O2120">
        <v>0.4</v>
      </c>
      <c r="P2120">
        <v>0</v>
      </c>
      <c r="Q2120">
        <v>1.6</v>
      </c>
      <c r="R2120">
        <v>6.1</v>
      </c>
      <c r="S2120">
        <v>90.8</v>
      </c>
      <c r="T2120">
        <v>86.9</v>
      </c>
      <c r="U2120">
        <v>2.8</v>
      </c>
      <c r="V2120">
        <v>5.8</v>
      </c>
      <c r="W2120">
        <v>87.7</v>
      </c>
      <c r="X2120">
        <v>13.1</v>
      </c>
      <c r="Y2120">
        <v>4615</v>
      </c>
      <c r="Z2120">
        <v>21.5</v>
      </c>
      <c r="AA2120">
        <v>25133</v>
      </c>
      <c r="AB2120">
        <v>72.900000000000006</v>
      </c>
      <c r="AC2120">
        <v>17.5</v>
      </c>
      <c r="AD2120">
        <v>118800</v>
      </c>
      <c r="AE2120">
        <v>22361</v>
      </c>
      <c r="AF2120">
        <v>2.62</v>
      </c>
      <c r="AG2120">
        <v>22257</v>
      </c>
      <c r="AH2120">
        <v>49404</v>
      </c>
      <c r="AI2120">
        <v>13.5</v>
      </c>
      <c r="AJ2120">
        <v>1136</v>
      </c>
      <c r="AK2120">
        <v>16927</v>
      </c>
      <c r="AL2120">
        <v>-0.5</v>
      </c>
      <c r="AM2120">
        <v>3095</v>
      </c>
      <c r="AN2120">
        <v>4106</v>
      </c>
      <c r="AO2120">
        <v>0</v>
      </c>
      <c r="AP2120">
        <v>0</v>
      </c>
      <c r="AQ2120">
        <v>0</v>
      </c>
      <c r="AR2120">
        <v>0</v>
      </c>
      <c r="AS2120">
        <v>0</v>
      </c>
      <c r="AT2120">
        <v>30.5</v>
      </c>
      <c r="AU2120">
        <v>2375769</v>
      </c>
      <c r="AV2120">
        <v>0</v>
      </c>
      <c r="AW2120">
        <v>550255</v>
      </c>
      <c r="AX2120">
        <v>9166</v>
      </c>
      <c r="AY2120">
        <v>51687</v>
      </c>
      <c r="AZ2120">
        <v>40</v>
      </c>
      <c r="BA2120">
        <v>491.5</v>
      </c>
      <c r="BB2120">
        <v>121.3</v>
      </c>
    </row>
    <row r="2121" spans="1:54" x14ac:dyDescent="0.3">
      <c r="A2121">
        <v>39079</v>
      </c>
      <c r="B2121" t="s">
        <v>39</v>
      </c>
      <c r="C2121" t="s">
        <v>958</v>
      </c>
      <c r="D2121">
        <v>32748</v>
      </c>
      <c r="E2121">
        <v>33225</v>
      </c>
      <c r="F2121">
        <v>-1.4</v>
      </c>
      <c r="G2121">
        <v>33225</v>
      </c>
      <c r="H2121">
        <v>6.2</v>
      </c>
      <c r="I2121">
        <v>24.1</v>
      </c>
      <c r="J2121">
        <v>15.7</v>
      </c>
      <c r="K2121">
        <v>50.7</v>
      </c>
      <c r="L2121">
        <v>97</v>
      </c>
      <c r="M2121">
        <v>0.7</v>
      </c>
      <c r="N2121">
        <v>0.4</v>
      </c>
      <c r="O2121">
        <v>0.4</v>
      </c>
      <c r="P2121">
        <v>0</v>
      </c>
      <c r="Q2121">
        <v>1.5</v>
      </c>
      <c r="R2121">
        <v>1</v>
      </c>
      <c r="S2121">
        <v>96.2</v>
      </c>
      <c r="T2121">
        <v>85.6</v>
      </c>
      <c r="U2121">
        <v>0.5</v>
      </c>
      <c r="V2121">
        <v>4.3</v>
      </c>
      <c r="W2121">
        <v>81.400000000000006</v>
      </c>
      <c r="X2121">
        <v>15.2</v>
      </c>
      <c r="Y2121">
        <v>2941</v>
      </c>
      <c r="Z2121">
        <v>27.2</v>
      </c>
      <c r="AA2121">
        <v>14555</v>
      </c>
      <c r="AB2121">
        <v>67.2</v>
      </c>
      <c r="AC2121">
        <v>11.1</v>
      </c>
      <c r="AD2121">
        <v>89600</v>
      </c>
      <c r="AE2121">
        <v>13288</v>
      </c>
      <c r="AF2121">
        <v>2.46</v>
      </c>
      <c r="AG2121">
        <v>19405</v>
      </c>
      <c r="AH2121">
        <v>36356</v>
      </c>
      <c r="AI2121">
        <v>24.6</v>
      </c>
      <c r="AJ2121">
        <v>583</v>
      </c>
      <c r="AK2121">
        <v>8859</v>
      </c>
      <c r="AL2121">
        <v>-5.6</v>
      </c>
      <c r="AM2121">
        <v>1680</v>
      </c>
      <c r="AN2121">
        <v>2280</v>
      </c>
      <c r="AO2121">
        <v>0</v>
      </c>
      <c r="AP2121">
        <v>0</v>
      </c>
      <c r="AQ2121">
        <v>0</v>
      </c>
      <c r="AR2121">
        <v>0</v>
      </c>
      <c r="AS2121">
        <v>0</v>
      </c>
      <c r="AT2121">
        <v>23.8</v>
      </c>
      <c r="AU2121">
        <v>2083902</v>
      </c>
      <c r="AV2121">
        <v>50091</v>
      </c>
      <c r="AW2121">
        <v>336097</v>
      </c>
      <c r="AX2121">
        <v>10092</v>
      </c>
      <c r="AY2121">
        <v>35451</v>
      </c>
      <c r="AZ2121">
        <v>57</v>
      </c>
      <c r="BA2121">
        <v>420.3</v>
      </c>
      <c r="BB2121">
        <v>79</v>
      </c>
    </row>
    <row r="2122" spans="1:54" x14ac:dyDescent="0.3">
      <c r="A2122">
        <v>39081</v>
      </c>
      <c r="B2122" t="s">
        <v>38</v>
      </c>
      <c r="C2122" t="s">
        <v>958</v>
      </c>
      <c r="D2122">
        <v>67694</v>
      </c>
      <c r="E2122">
        <v>69709</v>
      </c>
      <c r="F2122">
        <v>-2.9</v>
      </c>
      <c r="G2122">
        <v>69709</v>
      </c>
      <c r="H2122">
        <v>4.8</v>
      </c>
      <c r="I2122">
        <v>19.5</v>
      </c>
      <c r="J2122">
        <v>19.5</v>
      </c>
      <c r="K2122">
        <v>51.5</v>
      </c>
      <c r="L2122">
        <v>91.9</v>
      </c>
      <c r="M2122">
        <v>5.5</v>
      </c>
      <c r="N2122">
        <v>0.2</v>
      </c>
      <c r="O2122">
        <v>0.4</v>
      </c>
      <c r="P2122">
        <v>0</v>
      </c>
      <c r="Q2122">
        <v>1.9</v>
      </c>
      <c r="R2122">
        <v>1.4</v>
      </c>
      <c r="S2122">
        <v>90.8</v>
      </c>
      <c r="T2122">
        <v>90</v>
      </c>
      <c r="U2122">
        <v>1.1000000000000001</v>
      </c>
      <c r="V2122">
        <v>2.6</v>
      </c>
      <c r="W2122">
        <v>89</v>
      </c>
      <c r="X2122">
        <v>14.7</v>
      </c>
      <c r="Y2122">
        <v>6720</v>
      </c>
      <c r="Z2122">
        <v>24.8</v>
      </c>
      <c r="AA2122">
        <v>32526</v>
      </c>
      <c r="AB2122">
        <v>73</v>
      </c>
      <c r="AC2122">
        <v>13.4</v>
      </c>
      <c r="AD2122">
        <v>86400</v>
      </c>
      <c r="AE2122">
        <v>28326</v>
      </c>
      <c r="AF2122">
        <v>2.35</v>
      </c>
      <c r="AG2122">
        <v>22324</v>
      </c>
      <c r="AH2122">
        <v>40577</v>
      </c>
      <c r="AI2122">
        <v>16.600000000000001</v>
      </c>
      <c r="AJ2122">
        <v>1281</v>
      </c>
      <c r="AK2122">
        <v>19193</v>
      </c>
      <c r="AL2122">
        <v>-3.7</v>
      </c>
      <c r="AM2122">
        <v>3002</v>
      </c>
      <c r="AN2122">
        <v>4189</v>
      </c>
      <c r="AO2122">
        <v>0</v>
      </c>
      <c r="AP2122">
        <v>0</v>
      </c>
      <c r="AQ2122">
        <v>1.5</v>
      </c>
      <c r="AR2122">
        <v>0</v>
      </c>
      <c r="AS2122">
        <v>0</v>
      </c>
      <c r="AT2122">
        <v>28.1</v>
      </c>
      <c r="AU2122">
        <v>0</v>
      </c>
      <c r="AV2122">
        <v>0</v>
      </c>
      <c r="AW2122">
        <v>721472</v>
      </c>
      <c r="AX2122">
        <v>10525</v>
      </c>
      <c r="AY2122">
        <v>66322</v>
      </c>
      <c r="AZ2122">
        <v>21</v>
      </c>
      <c r="BA2122">
        <v>408.33</v>
      </c>
      <c r="BB2122">
        <v>170.7</v>
      </c>
    </row>
    <row r="2123" spans="1:54" x14ac:dyDescent="0.3">
      <c r="A2123">
        <v>39083</v>
      </c>
      <c r="B2123" t="s">
        <v>601</v>
      </c>
      <c r="C2123" t="s">
        <v>958</v>
      </c>
      <c r="D2123">
        <v>61167</v>
      </c>
      <c r="E2123">
        <v>60930</v>
      </c>
      <c r="F2123">
        <v>0.4</v>
      </c>
      <c r="G2123">
        <v>60921</v>
      </c>
      <c r="H2123">
        <v>6.2</v>
      </c>
      <c r="I2123">
        <v>23.3</v>
      </c>
      <c r="J2123">
        <v>16.3</v>
      </c>
      <c r="K2123">
        <v>51</v>
      </c>
      <c r="L2123">
        <v>96.8</v>
      </c>
      <c r="M2123">
        <v>1</v>
      </c>
      <c r="N2123">
        <v>0.2</v>
      </c>
      <c r="O2123">
        <v>0.7</v>
      </c>
      <c r="P2123">
        <v>0</v>
      </c>
      <c r="Q2123">
        <v>1.3</v>
      </c>
      <c r="R2123">
        <v>1.4</v>
      </c>
      <c r="S2123">
        <v>95.5</v>
      </c>
      <c r="T2123">
        <v>84.5</v>
      </c>
      <c r="U2123">
        <v>1.6</v>
      </c>
      <c r="V2123">
        <v>5.7</v>
      </c>
      <c r="W2123">
        <v>88.1</v>
      </c>
      <c r="X2123">
        <v>21.2</v>
      </c>
      <c r="Y2123">
        <v>4489</v>
      </c>
      <c r="Z2123">
        <v>26.4</v>
      </c>
      <c r="AA2123">
        <v>25438</v>
      </c>
      <c r="AB2123">
        <v>71.400000000000006</v>
      </c>
      <c r="AC2123">
        <v>13.9</v>
      </c>
      <c r="AD2123">
        <v>133500</v>
      </c>
      <c r="AE2123">
        <v>22583</v>
      </c>
      <c r="AF2123">
        <v>2.54</v>
      </c>
      <c r="AG2123">
        <v>23878</v>
      </c>
      <c r="AH2123">
        <v>49750</v>
      </c>
      <c r="AI2123">
        <v>14.2</v>
      </c>
      <c r="AJ2123">
        <v>1063</v>
      </c>
      <c r="AK2123">
        <v>18844</v>
      </c>
      <c r="AL2123">
        <v>0.3</v>
      </c>
      <c r="AM2123">
        <v>4720</v>
      </c>
      <c r="AN2123">
        <v>5957</v>
      </c>
      <c r="AO2123">
        <v>0</v>
      </c>
      <c r="AP2123">
        <v>0</v>
      </c>
      <c r="AQ2123">
        <v>0</v>
      </c>
      <c r="AR2123">
        <v>0</v>
      </c>
      <c r="AS2123">
        <v>0</v>
      </c>
      <c r="AT2123">
        <v>20.2</v>
      </c>
      <c r="AU2123">
        <v>1913953</v>
      </c>
      <c r="AV2123">
        <v>130828</v>
      </c>
      <c r="AW2123">
        <v>541863</v>
      </c>
      <c r="AX2123">
        <v>9189</v>
      </c>
      <c r="AY2123">
        <v>53029</v>
      </c>
      <c r="AZ2123">
        <v>119</v>
      </c>
      <c r="BA2123">
        <v>525.49</v>
      </c>
      <c r="BB2123">
        <v>115.9</v>
      </c>
    </row>
    <row r="2124" spans="1:54" x14ac:dyDescent="0.3">
      <c r="A2124">
        <v>39085</v>
      </c>
      <c r="B2124" t="s">
        <v>171</v>
      </c>
      <c r="C2124" t="s">
        <v>958</v>
      </c>
      <c r="D2124">
        <v>229230</v>
      </c>
      <c r="E2124">
        <v>230038</v>
      </c>
      <c r="F2124">
        <v>-0.4</v>
      </c>
      <c r="G2124">
        <v>230041</v>
      </c>
      <c r="H2124">
        <v>5</v>
      </c>
      <c r="I2124">
        <v>20.9</v>
      </c>
      <c r="J2124">
        <v>18</v>
      </c>
      <c r="K2124">
        <v>51.2</v>
      </c>
      <c r="L2124">
        <v>93</v>
      </c>
      <c r="M2124">
        <v>3.9</v>
      </c>
      <c r="N2124">
        <v>0.2</v>
      </c>
      <c r="O2124">
        <v>1.4</v>
      </c>
      <c r="P2124">
        <v>0</v>
      </c>
      <c r="Q2124">
        <v>1.6</v>
      </c>
      <c r="R2124">
        <v>4</v>
      </c>
      <c r="S2124">
        <v>89.4</v>
      </c>
      <c r="T2124">
        <v>89.7</v>
      </c>
      <c r="U2124">
        <v>5.3</v>
      </c>
      <c r="V2124">
        <v>7.2</v>
      </c>
      <c r="W2124">
        <v>91.2</v>
      </c>
      <c r="X2124">
        <v>24.9</v>
      </c>
      <c r="Y2124">
        <v>18485</v>
      </c>
      <c r="Z2124">
        <v>23.3</v>
      </c>
      <c r="AA2124">
        <v>101712</v>
      </c>
      <c r="AB2124">
        <v>75</v>
      </c>
      <c r="AC2124">
        <v>18.2</v>
      </c>
      <c r="AD2124">
        <v>151300</v>
      </c>
      <c r="AE2124">
        <v>94048</v>
      </c>
      <c r="AF2124">
        <v>2.41</v>
      </c>
      <c r="AG2124">
        <v>29132</v>
      </c>
      <c r="AH2124">
        <v>56018</v>
      </c>
      <c r="AI2124">
        <v>9.1999999999999993</v>
      </c>
      <c r="AJ2124">
        <v>6083</v>
      </c>
      <c r="AK2124">
        <v>85433</v>
      </c>
      <c r="AL2124">
        <v>0.6</v>
      </c>
      <c r="AM2124">
        <v>14944</v>
      </c>
      <c r="AN2124">
        <v>20222</v>
      </c>
      <c r="AO2124">
        <v>1.1000000000000001</v>
      </c>
      <c r="AP2124">
        <v>0.2</v>
      </c>
      <c r="AQ2124">
        <v>1.7</v>
      </c>
      <c r="AR2124">
        <v>0</v>
      </c>
      <c r="AS2124">
        <v>0</v>
      </c>
      <c r="AT2124">
        <v>25.8</v>
      </c>
      <c r="AU2124">
        <v>5220926</v>
      </c>
      <c r="AV2124">
        <v>1867798</v>
      </c>
      <c r="AW2124">
        <v>3460873</v>
      </c>
      <c r="AX2124">
        <v>14759</v>
      </c>
      <c r="AY2124">
        <v>390752</v>
      </c>
      <c r="AZ2124">
        <v>567</v>
      </c>
      <c r="BA2124">
        <v>227.49</v>
      </c>
      <c r="BB2124">
        <v>1011.2</v>
      </c>
    </row>
    <row r="2125" spans="1:54" x14ac:dyDescent="0.3">
      <c r="A2125">
        <v>39087</v>
      </c>
      <c r="B2125" t="s">
        <v>35</v>
      </c>
      <c r="C2125" t="s">
        <v>958</v>
      </c>
      <c r="D2125">
        <v>61623</v>
      </c>
      <c r="E2125">
        <v>62450</v>
      </c>
      <c r="F2125">
        <v>-1.3</v>
      </c>
      <c r="G2125">
        <v>62450</v>
      </c>
      <c r="H2125">
        <v>5.6</v>
      </c>
      <c r="I2125">
        <v>22.4</v>
      </c>
      <c r="J2125">
        <v>17.100000000000001</v>
      </c>
      <c r="K2125">
        <v>51.1</v>
      </c>
      <c r="L2125">
        <v>95.7</v>
      </c>
      <c r="M2125">
        <v>2.2000000000000002</v>
      </c>
      <c r="N2125">
        <v>0.2</v>
      </c>
      <c r="O2125">
        <v>0.4</v>
      </c>
      <c r="P2125">
        <v>0</v>
      </c>
      <c r="Q2125">
        <v>1.4</v>
      </c>
      <c r="R2125">
        <v>0.9</v>
      </c>
      <c r="S2125">
        <v>95</v>
      </c>
      <c r="T2125">
        <v>87.7</v>
      </c>
      <c r="U2125">
        <v>0.4</v>
      </c>
      <c r="V2125">
        <v>1.3</v>
      </c>
      <c r="W2125">
        <v>85</v>
      </c>
      <c r="X2125">
        <v>14.9</v>
      </c>
      <c r="Y2125">
        <v>5615</v>
      </c>
      <c r="Z2125">
        <v>24.2</v>
      </c>
      <c r="AA2125">
        <v>27391</v>
      </c>
      <c r="AB2125">
        <v>73.3</v>
      </c>
      <c r="AC2125">
        <v>9.5</v>
      </c>
      <c r="AD2125">
        <v>97200</v>
      </c>
      <c r="AE2125">
        <v>24009</v>
      </c>
      <c r="AF2125">
        <v>2.57</v>
      </c>
      <c r="AG2125">
        <v>21365</v>
      </c>
      <c r="AH2125">
        <v>41552</v>
      </c>
      <c r="AI2125">
        <v>18.3</v>
      </c>
      <c r="AJ2125">
        <v>808</v>
      </c>
      <c r="AK2125">
        <v>10105</v>
      </c>
      <c r="AL2125">
        <v>-1.5</v>
      </c>
      <c r="AM2125">
        <v>2876</v>
      </c>
      <c r="AN2125">
        <v>3959</v>
      </c>
      <c r="AO2125">
        <v>0</v>
      </c>
      <c r="AP2125">
        <v>0</v>
      </c>
      <c r="AQ2125">
        <v>0</v>
      </c>
      <c r="AR2125">
        <v>0</v>
      </c>
      <c r="AS2125">
        <v>0</v>
      </c>
      <c r="AT2125">
        <v>0</v>
      </c>
      <c r="AU2125">
        <v>0</v>
      </c>
      <c r="AV2125">
        <v>0</v>
      </c>
      <c r="AW2125">
        <v>508772</v>
      </c>
      <c r="AX2125">
        <v>8107</v>
      </c>
      <c r="AY2125">
        <v>41188</v>
      </c>
      <c r="AZ2125">
        <v>6</v>
      </c>
      <c r="BA2125">
        <v>453.37</v>
      </c>
      <c r="BB2125">
        <v>137.69999999999999</v>
      </c>
    </row>
    <row r="2126" spans="1:54" x14ac:dyDescent="0.3">
      <c r="A2126">
        <v>39089</v>
      </c>
      <c r="B2126" t="s">
        <v>1835</v>
      </c>
      <c r="C2126" t="s">
        <v>958</v>
      </c>
      <c r="D2126">
        <v>169390</v>
      </c>
      <c r="E2126">
        <v>166482</v>
      </c>
      <c r="F2126">
        <v>1.7</v>
      </c>
      <c r="G2126">
        <v>166492</v>
      </c>
      <c r="H2126">
        <v>6</v>
      </c>
      <c r="I2126">
        <v>23.7</v>
      </c>
      <c r="J2126">
        <v>15.2</v>
      </c>
      <c r="K2126">
        <v>51</v>
      </c>
      <c r="L2126">
        <v>92.9</v>
      </c>
      <c r="M2126">
        <v>3.8</v>
      </c>
      <c r="N2126">
        <v>0.3</v>
      </c>
      <c r="O2126">
        <v>0.9</v>
      </c>
      <c r="P2126">
        <v>0</v>
      </c>
      <c r="Q2126">
        <v>2</v>
      </c>
      <c r="R2126">
        <v>1.7</v>
      </c>
      <c r="S2126">
        <v>91.5</v>
      </c>
      <c r="T2126">
        <v>86.7</v>
      </c>
      <c r="U2126">
        <v>1.7</v>
      </c>
      <c r="V2126">
        <v>3.1</v>
      </c>
      <c r="W2126">
        <v>89.2</v>
      </c>
      <c r="X2126">
        <v>21.9</v>
      </c>
      <c r="Y2126">
        <v>14646</v>
      </c>
      <c r="Z2126">
        <v>25.1</v>
      </c>
      <c r="AA2126">
        <v>69968</v>
      </c>
      <c r="AB2126">
        <v>72.900000000000006</v>
      </c>
      <c r="AC2126">
        <v>16.5</v>
      </c>
      <c r="AD2126">
        <v>149500</v>
      </c>
      <c r="AE2126">
        <v>64009</v>
      </c>
      <c r="AF2126">
        <v>2.5499999999999998</v>
      </c>
      <c r="AG2126">
        <v>26716</v>
      </c>
      <c r="AH2126">
        <v>55114</v>
      </c>
      <c r="AI2126">
        <v>12</v>
      </c>
      <c r="AJ2126">
        <v>2892</v>
      </c>
      <c r="AK2126">
        <v>46523</v>
      </c>
      <c r="AL2126">
        <v>0</v>
      </c>
      <c r="AM2126">
        <v>11470</v>
      </c>
      <c r="AN2126">
        <v>13656</v>
      </c>
      <c r="AO2126">
        <v>0</v>
      </c>
      <c r="AP2126">
        <v>0</v>
      </c>
      <c r="AQ2126">
        <v>0</v>
      </c>
      <c r="AR2126">
        <v>0</v>
      </c>
      <c r="AS2126">
        <v>0</v>
      </c>
      <c r="AT2126">
        <v>29.5</v>
      </c>
      <c r="AU2126">
        <v>3351769</v>
      </c>
      <c r="AV2126">
        <v>1141426</v>
      </c>
      <c r="AW2126">
        <v>1774673</v>
      </c>
      <c r="AX2126">
        <v>11324</v>
      </c>
      <c r="AY2126">
        <v>194174</v>
      </c>
      <c r="AZ2126">
        <v>248</v>
      </c>
      <c r="BA2126">
        <v>682.5</v>
      </c>
      <c r="BB2126">
        <v>243.9</v>
      </c>
    </row>
    <row r="2127" spans="1:54" x14ac:dyDescent="0.3">
      <c r="A2127">
        <v>39091</v>
      </c>
      <c r="B2127" t="s">
        <v>99</v>
      </c>
      <c r="C2127" t="s">
        <v>958</v>
      </c>
      <c r="D2127">
        <v>45507</v>
      </c>
      <c r="E2127">
        <v>45858</v>
      </c>
      <c r="F2127">
        <v>-0.8</v>
      </c>
      <c r="G2127">
        <v>45858</v>
      </c>
      <c r="H2127">
        <v>6</v>
      </c>
      <c r="I2127">
        <v>24</v>
      </c>
      <c r="J2127">
        <v>16.5</v>
      </c>
      <c r="K2127">
        <v>50.7</v>
      </c>
      <c r="L2127">
        <v>95.1</v>
      </c>
      <c r="M2127">
        <v>1.8</v>
      </c>
      <c r="N2127">
        <v>0.3</v>
      </c>
      <c r="O2127">
        <v>0.7</v>
      </c>
      <c r="P2127">
        <v>0</v>
      </c>
      <c r="Q2127">
        <v>2</v>
      </c>
      <c r="R2127">
        <v>1.4</v>
      </c>
      <c r="S2127">
        <v>93.9</v>
      </c>
      <c r="T2127">
        <v>85.8</v>
      </c>
      <c r="U2127">
        <v>1.2</v>
      </c>
      <c r="V2127">
        <v>3.8</v>
      </c>
      <c r="W2127">
        <v>86.1</v>
      </c>
      <c r="X2127">
        <v>14.8</v>
      </c>
      <c r="Y2127">
        <v>3460</v>
      </c>
      <c r="Z2127">
        <v>23.3</v>
      </c>
      <c r="AA2127">
        <v>23154</v>
      </c>
      <c r="AB2127">
        <v>74.099999999999994</v>
      </c>
      <c r="AC2127">
        <v>11.7</v>
      </c>
      <c r="AD2127">
        <v>118600</v>
      </c>
      <c r="AE2127">
        <v>18143</v>
      </c>
      <c r="AF2127">
        <v>2.4900000000000002</v>
      </c>
      <c r="AG2127">
        <v>22878</v>
      </c>
      <c r="AH2127">
        <v>47542</v>
      </c>
      <c r="AI2127">
        <v>15.9</v>
      </c>
      <c r="AJ2127">
        <v>860</v>
      </c>
      <c r="AK2127">
        <v>15705</v>
      </c>
      <c r="AL2127">
        <v>1.7</v>
      </c>
      <c r="AM2127">
        <v>2777</v>
      </c>
      <c r="AN2127">
        <v>3724</v>
      </c>
      <c r="AO2127">
        <v>0</v>
      </c>
      <c r="AP2127">
        <v>0</v>
      </c>
      <c r="AQ2127">
        <v>0</v>
      </c>
      <c r="AR2127">
        <v>0</v>
      </c>
      <c r="AS2127">
        <v>0</v>
      </c>
      <c r="AT2127">
        <v>27.3</v>
      </c>
      <c r="AU2127">
        <v>0</v>
      </c>
      <c r="AV2127">
        <v>399630</v>
      </c>
      <c r="AW2127">
        <v>420671</v>
      </c>
      <c r="AX2127">
        <v>9042</v>
      </c>
      <c r="AY2127">
        <v>55721</v>
      </c>
      <c r="AZ2127">
        <v>56</v>
      </c>
      <c r="BA2127">
        <v>458.43</v>
      </c>
      <c r="BB2127">
        <v>100</v>
      </c>
    </row>
    <row r="2128" spans="1:54" x14ac:dyDescent="0.3">
      <c r="A2128">
        <v>39093</v>
      </c>
      <c r="B2128" t="s">
        <v>1836</v>
      </c>
      <c r="C2128" t="s">
        <v>958</v>
      </c>
      <c r="D2128">
        <v>304216</v>
      </c>
      <c r="E2128">
        <v>301356</v>
      </c>
      <c r="F2128">
        <v>0.9</v>
      </c>
      <c r="G2128">
        <v>301356</v>
      </c>
      <c r="H2128">
        <v>5.6</v>
      </c>
      <c r="I2128">
        <v>22.8</v>
      </c>
      <c r="J2128">
        <v>16.3</v>
      </c>
      <c r="K2128">
        <v>50.7</v>
      </c>
      <c r="L2128">
        <v>86.8</v>
      </c>
      <c r="M2128">
        <v>8.9</v>
      </c>
      <c r="N2128">
        <v>0.4</v>
      </c>
      <c r="O2128">
        <v>1.2</v>
      </c>
      <c r="P2128">
        <v>0.1</v>
      </c>
      <c r="Q2128">
        <v>2.8</v>
      </c>
      <c r="R2128">
        <v>9.1999999999999993</v>
      </c>
      <c r="S2128">
        <v>79.2</v>
      </c>
      <c r="T2128">
        <v>86.6</v>
      </c>
      <c r="U2128">
        <v>2.9</v>
      </c>
      <c r="V2128">
        <v>7.7</v>
      </c>
      <c r="W2128">
        <v>88.8</v>
      </c>
      <c r="X2128">
        <v>22.2</v>
      </c>
      <c r="Y2128">
        <v>23691</v>
      </c>
      <c r="Z2128">
        <v>24.3</v>
      </c>
      <c r="AA2128">
        <v>128724</v>
      </c>
      <c r="AB2128">
        <v>71.599999999999994</v>
      </c>
      <c r="AC2128">
        <v>17.8</v>
      </c>
      <c r="AD2128">
        <v>140700</v>
      </c>
      <c r="AE2128">
        <v>116705</v>
      </c>
      <c r="AF2128">
        <v>2.5</v>
      </c>
      <c r="AG2128">
        <v>26030</v>
      </c>
      <c r="AH2128">
        <v>51816</v>
      </c>
      <c r="AI2128">
        <v>14.6</v>
      </c>
      <c r="AJ2128">
        <v>5533</v>
      </c>
      <c r="AK2128">
        <v>83106</v>
      </c>
      <c r="AL2128">
        <v>-0.6</v>
      </c>
      <c r="AM2128">
        <v>16810</v>
      </c>
      <c r="AN2128">
        <v>20283</v>
      </c>
      <c r="AO2128">
        <v>0</v>
      </c>
      <c r="AP2128">
        <v>0.5</v>
      </c>
      <c r="AQ2128">
        <v>1.9</v>
      </c>
      <c r="AR2128">
        <v>0</v>
      </c>
      <c r="AS2128">
        <v>1.9</v>
      </c>
      <c r="AT2128">
        <v>27.6</v>
      </c>
      <c r="AU2128">
        <v>8305281</v>
      </c>
      <c r="AV2128">
        <v>1822689</v>
      </c>
      <c r="AW2128">
        <v>3225508</v>
      </c>
      <c r="AX2128">
        <v>10646</v>
      </c>
      <c r="AY2128">
        <v>326569</v>
      </c>
      <c r="AZ2128">
        <v>824</v>
      </c>
      <c r="BA2128">
        <v>491.1</v>
      </c>
      <c r="BB2128">
        <v>613.6</v>
      </c>
    </row>
    <row r="2129" spans="1:54" x14ac:dyDescent="0.3">
      <c r="A2129">
        <v>39095</v>
      </c>
      <c r="B2129" t="s">
        <v>272</v>
      </c>
      <c r="C2129" t="s">
        <v>958</v>
      </c>
      <c r="D2129">
        <v>435286</v>
      </c>
      <c r="E2129">
        <v>441815</v>
      </c>
      <c r="F2129">
        <v>-1.5</v>
      </c>
      <c r="G2129">
        <v>441815</v>
      </c>
      <c r="H2129">
        <v>6.4</v>
      </c>
      <c r="I2129">
        <v>23.2</v>
      </c>
      <c r="J2129">
        <v>14.6</v>
      </c>
      <c r="K2129">
        <v>51.5</v>
      </c>
      <c r="L2129">
        <v>75.3</v>
      </c>
      <c r="M2129">
        <v>19.7</v>
      </c>
      <c r="N2129">
        <v>0.4</v>
      </c>
      <c r="O2129">
        <v>1.8</v>
      </c>
      <c r="P2129">
        <v>0.1</v>
      </c>
      <c r="Q2129">
        <v>2.8</v>
      </c>
      <c r="R2129">
        <v>6.7</v>
      </c>
      <c r="S2129">
        <v>69.900000000000006</v>
      </c>
      <c r="T2129">
        <v>83.8</v>
      </c>
      <c r="U2129">
        <v>3.4</v>
      </c>
      <c r="V2129">
        <v>6</v>
      </c>
      <c r="W2129">
        <v>87.8</v>
      </c>
      <c r="X2129">
        <v>23.4</v>
      </c>
      <c r="Y2129">
        <v>29051</v>
      </c>
      <c r="Z2129">
        <v>19.899999999999999</v>
      </c>
      <c r="AA2129">
        <v>202107</v>
      </c>
      <c r="AB2129">
        <v>62.2</v>
      </c>
      <c r="AC2129">
        <v>25.8</v>
      </c>
      <c r="AD2129">
        <v>108700</v>
      </c>
      <c r="AE2129">
        <v>178101</v>
      </c>
      <c r="AF2129">
        <v>2.41</v>
      </c>
      <c r="AG2129">
        <v>23885</v>
      </c>
      <c r="AH2129">
        <v>41556</v>
      </c>
      <c r="AI2129">
        <v>20.8</v>
      </c>
      <c r="AJ2129">
        <v>9599</v>
      </c>
      <c r="AK2129">
        <v>197276</v>
      </c>
      <c r="AL2129">
        <v>1.7</v>
      </c>
      <c r="AM2129">
        <v>24064</v>
      </c>
      <c r="AN2129">
        <v>30867</v>
      </c>
      <c r="AO2129">
        <v>7.1</v>
      </c>
      <c r="AP2129">
        <v>0.8</v>
      </c>
      <c r="AQ2129">
        <v>1.9</v>
      </c>
      <c r="AR2129">
        <v>0</v>
      </c>
      <c r="AS2129">
        <v>2.1</v>
      </c>
      <c r="AT2129">
        <v>26</v>
      </c>
      <c r="AU2129">
        <v>20075519</v>
      </c>
      <c r="AV2129">
        <v>4943587</v>
      </c>
      <c r="AW2129">
        <v>5829999</v>
      </c>
      <c r="AX2129">
        <v>12493</v>
      </c>
      <c r="AY2129">
        <v>728585</v>
      </c>
      <c r="AZ2129">
        <v>814</v>
      </c>
      <c r="BA2129">
        <v>340.86</v>
      </c>
      <c r="BB2129">
        <v>1296.2</v>
      </c>
    </row>
    <row r="2130" spans="1:54" x14ac:dyDescent="0.3">
      <c r="A2130">
        <v>39097</v>
      </c>
      <c r="B2130" t="s">
        <v>30</v>
      </c>
      <c r="C2130" t="s">
        <v>958</v>
      </c>
      <c r="D2130">
        <v>43918</v>
      </c>
      <c r="E2130">
        <v>43430</v>
      </c>
      <c r="F2130">
        <v>1.1000000000000001</v>
      </c>
      <c r="G2130">
        <v>43435</v>
      </c>
      <c r="H2130">
        <v>5.2</v>
      </c>
      <c r="I2130">
        <v>21.3</v>
      </c>
      <c r="J2130">
        <v>13.9</v>
      </c>
      <c r="K2130">
        <v>45.5</v>
      </c>
      <c r="L2130">
        <v>90.4</v>
      </c>
      <c r="M2130">
        <v>6.6</v>
      </c>
      <c r="N2130">
        <v>0.3</v>
      </c>
      <c r="O2130">
        <v>1</v>
      </c>
      <c r="P2130">
        <v>0</v>
      </c>
      <c r="Q2130">
        <v>1.6</v>
      </c>
      <c r="R2130">
        <v>1.7</v>
      </c>
      <c r="S2130">
        <v>89</v>
      </c>
      <c r="T2130">
        <v>85.2</v>
      </c>
      <c r="U2130">
        <v>1.7</v>
      </c>
      <c r="V2130">
        <v>3.2</v>
      </c>
      <c r="W2130">
        <v>85.7</v>
      </c>
      <c r="X2130">
        <v>17.600000000000001</v>
      </c>
      <c r="Y2130">
        <v>3432</v>
      </c>
      <c r="Z2130">
        <v>23.4</v>
      </c>
      <c r="AA2130">
        <v>15936</v>
      </c>
      <c r="AB2130">
        <v>71.400000000000006</v>
      </c>
      <c r="AC2130">
        <v>13.9</v>
      </c>
      <c r="AD2130">
        <v>144100</v>
      </c>
      <c r="AE2130">
        <v>14611</v>
      </c>
      <c r="AF2130">
        <v>2.59</v>
      </c>
      <c r="AG2130">
        <v>24014</v>
      </c>
      <c r="AH2130">
        <v>54956</v>
      </c>
      <c r="AI2130">
        <v>11</v>
      </c>
      <c r="AJ2130">
        <v>675</v>
      </c>
      <c r="AK2130">
        <v>11429</v>
      </c>
      <c r="AL2130">
        <v>7.9</v>
      </c>
      <c r="AM2130">
        <v>2698</v>
      </c>
      <c r="AN2130">
        <v>3019</v>
      </c>
      <c r="AO2130">
        <v>0</v>
      </c>
      <c r="AP2130">
        <v>0</v>
      </c>
      <c r="AQ2130">
        <v>0</v>
      </c>
      <c r="AR2130">
        <v>0</v>
      </c>
      <c r="AS2130">
        <v>0</v>
      </c>
      <c r="AT2130">
        <v>21.9</v>
      </c>
      <c r="AU2130">
        <v>994608</v>
      </c>
      <c r="AV2130">
        <v>0</v>
      </c>
      <c r="AW2130">
        <v>958649</v>
      </c>
      <c r="AX2130">
        <v>22988</v>
      </c>
      <c r="AY2130">
        <v>38403</v>
      </c>
      <c r="AZ2130">
        <v>44</v>
      </c>
      <c r="BA2130">
        <v>465.88</v>
      </c>
      <c r="BB2130">
        <v>93.2</v>
      </c>
    </row>
    <row r="2131" spans="1:54" x14ac:dyDescent="0.3">
      <c r="A2131">
        <v>39099</v>
      </c>
      <c r="B2131" t="s">
        <v>1837</v>
      </c>
      <c r="C2131" t="s">
        <v>958</v>
      </c>
      <c r="D2131">
        <v>233204</v>
      </c>
      <c r="E2131">
        <v>238823</v>
      </c>
      <c r="F2131">
        <v>-2.4</v>
      </c>
      <c r="G2131">
        <v>238823</v>
      </c>
      <c r="H2131">
        <v>5.0999999999999996</v>
      </c>
      <c r="I2131">
        <v>20.5</v>
      </c>
      <c r="J2131">
        <v>19.100000000000001</v>
      </c>
      <c r="K2131">
        <v>51.3</v>
      </c>
      <c r="L2131">
        <v>80.900000000000006</v>
      </c>
      <c r="M2131">
        <v>15.9</v>
      </c>
      <c r="N2131">
        <v>0.3</v>
      </c>
      <c r="O2131">
        <v>0.9</v>
      </c>
      <c r="P2131">
        <v>0</v>
      </c>
      <c r="Q2131">
        <v>2</v>
      </c>
      <c r="R2131">
        <v>5.4</v>
      </c>
      <c r="S2131">
        <v>76.8</v>
      </c>
      <c r="T2131">
        <v>88.6</v>
      </c>
      <c r="U2131">
        <v>3.2</v>
      </c>
      <c r="V2131">
        <v>6.7</v>
      </c>
      <c r="W2131">
        <v>88.6</v>
      </c>
      <c r="X2131">
        <v>20.8</v>
      </c>
      <c r="Y2131">
        <v>19811</v>
      </c>
      <c r="Z2131">
        <v>21.5</v>
      </c>
      <c r="AA2131">
        <v>111341</v>
      </c>
      <c r="AB2131">
        <v>69.8</v>
      </c>
      <c r="AC2131">
        <v>19</v>
      </c>
      <c r="AD2131">
        <v>95800</v>
      </c>
      <c r="AE2131">
        <v>98201</v>
      </c>
      <c r="AF2131">
        <v>2.34</v>
      </c>
      <c r="AG2131">
        <v>23975</v>
      </c>
      <c r="AH2131">
        <v>41058</v>
      </c>
      <c r="AI2131">
        <v>17.600000000000001</v>
      </c>
      <c r="AJ2131">
        <v>5572</v>
      </c>
      <c r="AK2131">
        <v>87382</v>
      </c>
      <c r="AL2131">
        <v>0.1</v>
      </c>
      <c r="AM2131">
        <v>15440</v>
      </c>
      <c r="AN2131">
        <v>20020</v>
      </c>
      <c r="AO2131">
        <v>0</v>
      </c>
      <c r="AP2131">
        <v>0</v>
      </c>
      <c r="AQ2131">
        <v>1.5</v>
      </c>
      <c r="AR2131">
        <v>0</v>
      </c>
      <c r="AS2131">
        <v>0</v>
      </c>
      <c r="AT2131">
        <v>28.2</v>
      </c>
      <c r="AU2131">
        <v>2475096</v>
      </c>
      <c r="AV2131">
        <v>1858765</v>
      </c>
      <c r="AW2131">
        <v>3025664</v>
      </c>
      <c r="AX2131">
        <v>12567</v>
      </c>
      <c r="AY2131">
        <v>340679</v>
      </c>
      <c r="AZ2131">
        <v>135</v>
      </c>
      <c r="BA2131">
        <v>411.62</v>
      </c>
      <c r="BB2131">
        <v>580.20000000000005</v>
      </c>
    </row>
    <row r="2132" spans="1:54" x14ac:dyDescent="0.3">
      <c r="A2132">
        <v>39101</v>
      </c>
      <c r="B2132" t="s">
        <v>28</v>
      </c>
      <c r="C2132" t="s">
        <v>958</v>
      </c>
      <c r="D2132">
        <v>65720</v>
      </c>
      <c r="E2132">
        <v>66501</v>
      </c>
      <c r="F2132">
        <v>-1.2</v>
      </c>
      <c r="G2132">
        <v>66501</v>
      </c>
      <c r="H2132">
        <v>5.8</v>
      </c>
      <c r="I2132">
        <v>21.2</v>
      </c>
      <c r="J2132">
        <v>15.9</v>
      </c>
      <c r="K2132">
        <v>46.9</v>
      </c>
      <c r="L2132">
        <v>91</v>
      </c>
      <c r="M2132">
        <v>6.4</v>
      </c>
      <c r="N2132">
        <v>0.2</v>
      </c>
      <c r="O2132">
        <v>0.6</v>
      </c>
      <c r="P2132">
        <v>0.1</v>
      </c>
      <c r="Q2132">
        <v>1.7</v>
      </c>
      <c r="R2132">
        <v>2.4</v>
      </c>
      <c r="S2132">
        <v>88.9</v>
      </c>
      <c r="T2132">
        <v>81.2</v>
      </c>
      <c r="U2132">
        <v>1.2</v>
      </c>
      <c r="V2132">
        <v>3.5</v>
      </c>
      <c r="W2132">
        <v>85.5</v>
      </c>
      <c r="X2132">
        <v>12.4</v>
      </c>
      <c r="Y2132">
        <v>5535</v>
      </c>
      <c r="Z2132">
        <v>22.1</v>
      </c>
      <c r="AA2132">
        <v>27773</v>
      </c>
      <c r="AB2132">
        <v>69.099999999999994</v>
      </c>
      <c r="AC2132">
        <v>16.8</v>
      </c>
      <c r="AD2132">
        <v>98600</v>
      </c>
      <c r="AE2132">
        <v>24578</v>
      </c>
      <c r="AF2132">
        <v>2.44</v>
      </c>
      <c r="AG2132">
        <v>20624</v>
      </c>
      <c r="AH2132">
        <v>42572</v>
      </c>
      <c r="AI2132">
        <v>18.5</v>
      </c>
      <c r="AJ2132">
        <v>1130</v>
      </c>
      <c r="AK2132">
        <v>21005</v>
      </c>
      <c r="AL2132">
        <v>1.3</v>
      </c>
      <c r="AM2132">
        <v>3133</v>
      </c>
      <c r="AN2132">
        <v>3844</v>
      </c>
      <c r="AO2132">
        <v>2</v>
      </c>
      <c r="AP2132">
        <v>0</v>
      </c>
      <c r="AQ2132">
        <v>0</v>
      </c>
      <c r="AR2132">
        <v>0</v>
      </c>
      <c r="AS2132">
        <v>0</v>
      </c>
      <c r="AT2132">
        <v>26.5</v>
      </c>
      <c r="AU2132">
        <v>3409213</v>
      </c>
      <c r="AV2132">
        <v>338058</v>
      </c>
      <c r="AW2132">
        <v>674758</v>
      </c>
      <c r="AX2132">
        <v>10301</v>
      </c>
      <c r="AY2132">
        <v>79053</v>
      </c>
      <c r="AZ2132">
        <v>94</v>
      </c>
      <c r="BA2132">
        <v>403.76</v>
      </c>
      <c r="BB2132">
        <v>164.7</v>
      </c>
    </row>
    <row r="2133" spans="1:54" x14ac:dyDescent="0.3">
      <c r="A2133">
        <v>39103</v>
      </c>
      <c r="B2133" t="s">
        <v>695</v>
      </c>
      <c r="C2133" t="s">
        <v>958</v>
      </c>
      <c r="D2133">
        <v>176029</v>
      </c>
      <c r="E2133">
        <v>172333</v>
      </c>
      <c r="F2133">
        <v>2.1</v>
      </c>
      <c r="G2133">
        <v>172332</v>
      </c>
      <c r="H2133">
        <v>5.3</v>
      </c>
      <c r="I2133">
        <v>23.5</v>
      </c>
      <c r="J2133">
        <v>15.5</v>
      </c>
      <c r="K2133">
        <v>50.6</v>
      </c>
      <c r="L2133">
        <v>95.9</v>
      </c>
      <c r="M2133">
        <v>1.4</v>
      </c>
      <c r="N2133">
        <v>0.2</v>
      </c>
      <c r="O2133">
        <v>1.2</v>
      </c>
      <c r="P2133">
        <v>0</v>
      </c>
      <c r="Q2133">
        <v>1.3</v>
      </c>
      <c r="R2133">
        <v>1.9</v>
      </c>
      <c r="S2133">
        <v>94.2</v>
      </c>
      <c r="T2133">
        <v>89.9</v>
      </c>
      <c r="U2133">
        <v>2.8</v>
      </c>
      <c r="V2133">
        <v>5.2</v>
      </c>
      <c r="W2133">
        <v>93.2</v>
      </c>
      <c r="X2133">
        <v>29.6</v>
      </c>
      <c r="Y2133">
        <v>13084</v>
      </c>
      <c r="Z2133">
        <v>28</v>
      </c>
      <c r="AA2133">
        <v>70606</v>
      </c>
      <c r="AB2133">
        <v>79.599999999999994</v>
      </c>
      <c r="AC2133">
        <v>13.9</v>
      </c>
      <c r="AD2133">
        <v>181000</v>
      </c>
      <c r="AE2133">
        <v>65499</v>
      </c>
      <c r="AF2133">
        <v>2.62</v>
      </c>
      <c r="AG2133">
        <v>30707</v>
      </c>
      <c r="AH2133">
        <v>65951</v>
      </c>
      <c r="AI2133">
        <v>7.4</v>
      </c>
      <c r="AJ2133">
        <v>3992</v>
      </c>
      <c r="AK2133">
        <v>50938</v>
      </c>
      <c r="AL2133">
        <v>-2.1</v>
      </c>
      <c r="AM2133">
        <v>12767</v>
      </c>
      <c r="AN2133">
        <v>15488</v>
      </c>
      <c r="AO2133">
        <v>0.5</v>
      </c>
      <c r="AP2133">
        <v>0</v>
      </c>
      <c r="AQ2133">
        <v>0</v>
      </c>
      <c r="AR2133">
        <v>0</v>
      </c>
      <c r="AS2133">
        <v>0</v>
      </c>
      <c r="AT2133">
        <v>25</v>
      </c>
      <c r="AU2133">
        <v>2558826</v>
      </c>
      <c r="AV2133">
        <v>1303378</v>
      </c>
      <c r="AW2133">
        <v>2113387</v>
      </c>
      <c r="AX2133">
        <v>12439</v>
      </c>
      <c r="AY2133">
        <v>186094</v>
      </c>
      <c r="AZ2133">
        <v>636</v>
      </c>
      <c r="BA2133">
        <v>421.36</v>
      </c>
      <c r="BB2133">
        <v>409</v>
      </c>
    </row>
    <row r="2134" spans="1:54" x14ac:dyDescent="0.3">
      <c r="A2134">
        <v>39105</v>
      </c>
      <c r="B2134" t="s">
        <v>595</v>
      </c>
      <c r="C2134" t="s">
        <v>958</v>
      </c>
      <c r="D2134">
        <v>23331</v>
      </c>
      <c r="E2134">
        <v>23771</v>
      </c>
      <c r="F2134">
        <v>-1.9</v>
      </c>
      <c r="G2134">
        <v>23770</v>
      </c>
      <c r="H2134">
        <v>5.4</v>
      </c>
      <c r="I2134">
        <v>21.7</v>
      </c>
      <c r="J2134">
        <v>18</v>
      </c>
      <c r="K2134">
        <v>50.9</v>
      </c>
      <c r="L2134">
        <v>97.4</v>
      </c>
      <c r="M2134">
        <v>0.9</v>
      </c>
      <c r="N2134">
        <v>0.3</v>
      </c>
      <c r="O2134">
        <v>0.2</v>
      </c>
      <c r="P2134">
        <v>0</v>
      </c>
      <c r="Q2134">
        <v>1.2</v>
      </c>
      <c r="R2134">
        <v>0.5</v>
      </c>
      <c r="S2134">
        <v>97</v>
      </c>
      <c r="T2134">
        <v>89.7</v>
      </c>
      <c r="U2134">
        <v>0.3</v>
      </c>
      <c r="V2134">
        <v>0.7</v>
      </c>
      <c r="W2134">
        <v>83.4</v>
      </c>
      <c r="X2134">
        <v>12.2</v>
      </c>
      <c r="Y2134">
        <v>2018</v>
      </c>
      <c r="Z2134">
        <v>28.3</v>
      </c>
      <c r="AA2134">
        <v>11025</v>
      </c>
      <c r="AB2134">
        <v>79.5</v>
      </c>
      <c r="AC2134">
        <v>5.6</v>
      </c>
      <c r="AD2134">
        <v>82600</v>
      </c>
      <c r="AE2134">
        <v>9560</v>
      </c>
      <c r="AF2134">
        <v>2.4500000000000002</v>
      </c>
      <c r="AG2134">
        <v>18816</v>
      </c>
      <c r="AH2134">
        <v>35469</v>
      </c>
      <c r="AI2134">
        <v>21.9</v>
      </c>
      <c r="AJ2134">
        <v>298</v>
      </c>
      <c r="AK2134">
        <v>2406</v>
      </c>
      <c r="AL2134">
        <v>-0.6</v>
      </c>
      <c r="AM2134">
        <v>1183</v>
      </c>
      <c r="AN2134">
        <v>1517</v>
      </c>
      <c r="AO2134">
        <v>0</v>
      </c>
      <c r="AP2134">
        <v>0</v>
      </c>
      <c r="AQ2134">
        <v>0</v>
      </c>
      <c r="AR2134">
        <v>0</v>
      </c>
      <c r="AS2134">
        <v>0</v>
      </c>
      <c r="AT2134">
        <v>0</v>
      </c>
      <c r="AU2134">
        <v>0</v>
      </c>
      <c r="AV2134">
        <v>11415</v>
      </c>
      <c r="AW2134">
        <v>124229</v>
      </c>
      <c r="AX2134">
        <v>5424</v>
      </c>
      <c r="AY2134">
        <v>15334</v>
      </c>
      <c r="AZ2134">
        <v>9</v>
      </c>
      <c r="BA2134">
        <v>430.1</v>
      </c>
      <c r="BB2134">
        <v>55.3</v>
      </c>
    </row>
    <row r="2135" spans="1:54" x14ac:dyDescent="0.3">
      <c r="A2135">
        <v>39107</v>
      </c>
      <c r="B2135" t="s">
        <v>1354</v>
      </c>
      <c r="C2135" t="s">
        <v>958</v>
      </c>
      <c r="D2135">
        <v>40831</v>
      </c>
      <c r="E2135">
        <v>40814</v>
      </c>
      <c r="F2135">
        <v>0</v>
      </c>
      <c r="G2135">
        <v>40814</v>
      </c>
      <c r="H2135">
        <v>6.5</v>
      </c>
      <c r="I2135">
        <v>25.4</v>
      </c>
      <c r="J2135">
        <v>16.8</v>
      </c>
      <c r="K2135">
        <v>49.8</v>
      </c>
      <c r="L2135">
        <v>97.6</v>
      </c>
      <c r="M2135">
        <v>0.4</v>
      </c>
      <c r="N2135">
        <v>0.3</v>
      </c>
      <c r="O2135">
        <v>0.5</v>
      </c>
      <c r="P2135">
        <v>0.2</v>
      </c>
      <c r="Q2135">
        <v>0.9</v>
      </c>
      <c r="R2135">
        <v>1.8</v>
      </c>
      <c r="S2135">
        <v>96.1</v>
      </c>
      <c r="T2135">
        <v>90.4</v>
      </c>
      <c r="U2135">
        <v>0.9</v>
      </c>
      <c r="V2135">
        <v>2.4</v>
      </c>
      <c r="W2135">
        <v>90.7</v>
      </c>
      <c r="X2135">
        <v>16.2</v>
      </c>
      <c r="Y2135">
        <v>3104</v>
      </c>
      <c r="Z2135">
        <v>18.399999999999999</v>
      </c>
      <c r="AA2135">
        <v>17666</v>
      </c>
      <c r="AB2135">
        <v>79.099999999999994</v>
      </c>
      <c r="AC2135">
        <v>11.4</v>
      </c>
      <c r="AD2135">
        <v>124200</v>
      </c>
      <c r="AE2135">
        <v>15851</v>
      </c>
      <c r="AF2135">
        <v>2.5499999999999998</v>
      </c>
      <c r="AG2135">
        <v>24157</v>
      </c>
      <c r="AH2135">
        <v>52535</v>
      </c>
      <c r="AI2135">
        <v>9.4</v>
      </c>
      <c r="AJ2135">
        <v>950</v>
      </c>
      <c r="AK2135">
        <v>15273</v>
      </c>
      <c r="AL2135">
        <v>3.8</v>
      </c>
      <c r="AM2135">
        <v>2675</v>
      </c>
      <c r="AN2135">
        <v>3227</v>
      </c>
      <c r="AO2135">
        <v>0</v>
      </c>
      <c r="AP2135">
        <v>0</v>
      </c>
      <c r="AQ2135">
        <v>0</v>
      </c>
      <c r="AR2135">
        <v>0</v>
      </c>
      <c r="AS2135">
        <v>0</v>
      </c>
      <c r="AT2135">
        <v>26.3</v>
      </c>
      <c r="AU2135">
        <v>927946</v>
      </c>
      <c r="AV2135">
        <v>655684</v>
      </c>
      <c r="AW2135">
        <v>394378</v>
      </c>
      <c r="AX2135">
        <v>9664</v>
      </c>
      <c r="AY2135">
        <v>39441</v>
      </c>
      <c r="AZ2135">
        <v>65</v>
      </c>
      <c r="BA2135">
        <v>462.45</v>
      </c>
      <c r="BB2135">
        <v>88.3</v>
      </c>
    </row>
    <row r="2136" spans="1:54" x14ac:dyDescent="0.3">
      <c r="A2136">
        <v>39109</v>
      </c>
      <c r="B2136" t="s">
        <v>1384</v>
      </c>
      <c r="C2136" t="s">
        <v>958</v>
      </c>
      <c r="D2136">
        <v>103900</v>
      </c>
      <c r="E2136">
        <v>102506</v>
      </c>
      <c r="F2136">
        <v>1.4</v>
      </c>
      <c r="G2136">
        <v>102506</v>
      </c>
      <c r="H2136">
        <v>5.7</v>
      </c>
      <c r="I2136">
        <v>23.2</v>
      </c>
      <c r="J2136">
        <v>17.3</v>
      </c>
      <c r="K2136">
        <v>50.6</v>
      </c>
      <c r="L2136">
        <v>94.3</v>
      </c>
      <c r="M2136">
        <v>2.2000000000000002</v>
      </c>
      <c r="N2136">
        <v>0.3</v>
      </c>
      <c r="O2136">
        <v>1.4</v>
      </c>
      <c r="P2136">
        <v>0</v>
      </c>
      <c r="Q2136">
        <v>1.8</v>
      </c>
      <c r="R2136">
        <v>1.5</v>
      </c>
      <c r="S2136">
        <v>93</v>
      </c>
      <c r="T2136">
        <v>85.9</v>
      </c>
      <c r="U2136">
        <v>1.7</v>
      </c>
      <c r="V2136">
        <v>2.7</v>
      </c>
      <c r="W2136">
        <v>88.4</v>
      </c>
      <c r="X2136">
        <v>19.7</v>
      </c>
      <c r="Y2136">
        <v>8546</v>
      </c>
      <c r="Z2136">
        <v>20.6</v>
      </c>
      <c r="AA2136">
        <v>44261</v>
      </c>
      <c r="AB2136">
        <v>71.2</v>
      </c>
      <c r="AC2136">
        <v>17.100000000000001</v>
      </c>
      <c r="AD2136">
        <v>133700</v>
      </c>
      <c r="AE2136">
        <v>41239</v>
      </c>
      <c r="AF2136">
        <v>2.4700000000000002</v>
      </c>
      <c r="AG2136">
        <v>25369</v>
      </c>
      <c r="AH2136">
        <v>52040</v>
      </c>
      <c r="AI2136">
        <v>13</v>
      </c>
      <c r="AJ2136">
        <v>2117</v>
      </c>
      <c r="AK2136">
        <v>36572</v>
      </c>
      <c r="AL2136">
        <v>2.1</v>
      </c>
      <c r="AM2136">
        <v>6579</v>
      </c>
      <c r="AN2136">
        <v>8537</v>
      </c>
      <c r="AO2136">
        <v>0</v>
      </c>
      <c r="AP2136">
        <v>0</v>
      </c>
      <c r="AQ2136">
        <v>1.9</v>
      </c>
      <c r="AR2136">
        <v>0</v>
      </c>
      <c r="AS2136">
        <v>0.8</v>
      </c>
      <c r="AT2136">
        <v>32.299999999999997</v>
      </c>
      <c r="AU2136">
        <v>2807319</v>
      </c>
      <c r="AV2136">
        <v>4168916</v>
      </c>
      <c r="AW2136">
        <v>1080491</v>
      </c>
      <c r="AX2136">
        <v>10704</v>
      </c>
      <c r="AY2136">
        <v>127602</v>
      </c>
      <c r="AZ2136">
        <v>148</v>
      </c>
      <c r="BA2136">
        <v>406.58</v>
      </c>
      <c r="BB2136">
        <v>252.1</v>
      </c>
    </row>
    <row r="2137" spans="1:54" x14ac:dyDescent="0.3">
      <c r="A2137">
        <v>39111</v>
      </c>
      <c r="B2137" t="s">
        <v>25</v>
      </c>
      <c r="C2137" t="s">
        <v>958</v>
      </c>
      <c r="D2137">
        <v>14465</v>
      </c>
      <c r="E2137">
        <v>14642</v>
      </c>
      <c r="F2137">
        <v>-1.2</v>
      </c>
      <c r="G2137">
        <v>14642</v>
      </c>
      <c r="H2137">
        <v>5.4</v>
      </c>
      <c r="I2137">
        <v>20.9</v>
      </c>
      <c r="J2137">
        <v>21.7</v>
      </c>
      <c r="K2137">
        <v>49.7</v>
      </c>
      <c r="L2137">
        <v>97.9</v>
      </c>
      <c r="M2137">
        <v>0.5</v>
      </c>
      <c r="N2137">
        <v>0.2</v>
      </c>
      <c r="O2137">
        <v>0.1</v>
      </c>
      <c r="P2137">
        <v>0</v>
      </c>
      <c r="Q2137">
        <v>1.2</v>
      </c>
      <c r="R2137">
        <v>0.5</v>
      </c>
      <c r="S2137">
        <v>97.5</v>
      </c>
      <c r="T2137">
        <v>93.2</v>
      </c>
      <c r="U2137">
        <v>0.2</v>
      </c>
      <c r="V2137">
        <v>3.2</v>
      </c>
      <c r="W2137">
        <v>86.4</v>
      </c>
      <c r="X2137">
        <v>10.4</v>
      </c>
      <c r="Y2137">
        <v>1440</v>
      </c>
      <c r="Z2137">
        <v>32.1</v>
      </c>
      <c r="AA2137">
        <v>7476</v>
      </c>
      <c r="AB2137">
        <v>79</v>
      </c>
      <c r="AC2137">
        <v>5.0999999999999996</v>
      </c>
      <c r="AD2137">
        <v>89100</v>
      </c>
      <c r="AE2137">
        <v>6111</v>
      </c>
      <c r="AF2137">
        <v>2.37</v>
      </c>
      <c r="AG2137">
        <v>21487</v>
      </c>
      <c r="AH2137">
        <v>40573</v>
      </c>
      <c r="AI2137">
        <v>19</v>
      </c>
      <c r="AJ2137">
        <v>254</v>
      </c>
      <c r="AK2137">
        <v>3379</v>
      </c>
      <c r="AL2137">
        <v>-0.4</v>
      </c>
      <c r="AM2137">
        <v>1035</v>
      </c>
      <c r="AN2137">
        <v>1187</v>
      </c>
      <c r="AO2137">
        <v>0</v>
      </c>
      <c r="AP2137">
        <v>0</v>
      </c>
      <c r="AQ2137">
        <v>0</v>
      </c>
      <c r="AR2137">
        <v>0</v>
      </c>
      <c r="AS2137">
        <v>0</v>
      </c>
      <c r="AT2137">
        <v>0</v>
      </c>
      <c r="AU2137">
        <v>0</v>
      </c>
      <c r="AV2137">
        <v>22787</v>
      </c>
      <c r="AW2137">
        <v>62611</v>
      </c>
      <c r="AX2137">
        <v>4401</v>
      </c>
      <c r="AY2137">
        <v>4292</v>
      </c>
      <c r="AZ2137">
        <v>0</v>
      </c>
      <c r="BA2137">
        <v>455.72</v>
      </c>
      <c r="BB2137">
        <v>32.1</v>
      </c>
    </row>
    <row r="2138" spans="1:54" x14ac:dyDescent="0.3">
      <c r="A2138">
        <v>39113</v>
      </c>
      <c r="B2138" t="s">
        <v>24</v>
      </c>
      <c r="C2138" t="s">
        <v>958</v>
      </c>
      <c r="D2138">
        <v>533116</v>
      </c>
      <c r="E2138">
        <v>535141</v>
      </c>
      <c r="F2138">
        <v>-0.4</v>
      </c>
      <c r="G2138">
        <v>535153</v>
      </c>
      <c r="H2138">
        <v>6.2</v>
      </c>
      <c r="I2138">
        <v>22.5</v>
      </c>
      <c r="J2138">
        <v>16.600000000000001</v>
      </c>
      <c r="K2138">
        <v>51.9</v>
      </c>
      <c r="L2138">
        <v>74</v>
      </c>
      <c r="M2138">
        <v>21.1</v>
      </c>
      <c r="N2138">
        <v>0.2</v>
      </c>
      <c r="O2138">
        <v>2.1</v>
      </c>
      <c r="P2138">
        <v>0</v>
      </c>
      <c r="Q2138">
        <v>2.5</v>
      </c>
      <c r="R2138">
        <v>2.6</v>
      </c>
      <c r="S2138">
        <v>71.900000000000006</v>
      </c>
      <c r="T2138">
        <v>81.8</v>
      </c>
      <c r="U2138">
        <v>3.7</v>
      </c>
      <c r="V2138">
        <v>5.5</v>
      </c>
      <c r="W2138">
        <v>88.2</v>
      </c>
      <c r="X2138">
        <v>24.6</v>
      </c>
      <c r="Y2138">
        <v>45106</v>
      </c>
      <c r="Z2138">
        <v>21.3</v>
      </c>
      <c r="AA2138">
        <v>254402</v>
      </c>
      <c r="AB2138">
        <v>62</v>
      </c>
      <c r="AC2138">
        <v>25.2</v>
      </c>
      <c r="AD2138">
        <v>112800</v>
      </c>
      <c r="AE2138">
        <v>222578</v>
      </c>
      <c r="AF2138">
        <v>2.3199999999999998</v>
      </c>
      <c r="AG2138">
        <v>24997</v>
      </c>
      <c r="AH2138">
        <v>43401</v>
      </c>
      <c r="AI2138">
        <v>17.7</v>
      </c>
      <c r="AJ2138">
        <v>11473</v>
      </c>
      <c r="AK2138">
        <v>224561</v>
      </c>
      <c r="AL2138">
        <v>0.7</v>
      </c>
      <c r="AM2138">
        <v>31748</v>
      </c>
      <c r="AN2138">
        <v>37894</v>
      </c>
      <c r="AO2138">
        <v>10.7</v>
      </c>
      <c r="AP2138">
        <v>0.3</v>
      </c>
      <c r="AQ2138">
        <v>2.6</v>
      </c>
      <c r="AR2138">
        <v>0</v>
      </c>
      <c r="AS2138">
        <v>0.9</v>
      </c>
      <c r="AT2138">
        <v>29.6</v>
      </c>
      <c r="AU2138">
        <v>14049197</v>
      </c>
      <c r="AV2138">
        <v>3766651</v>
      </c>
      <c r="AW2138">
        <v>6844551</v>
      </c>
      <c r="AX2138">
        <v>12719</v>
      </c>
      <c r="AY2138">
        <v>882692</v>
      </c>
      <c r="AZ2138">
        <v>381</v>
      </c>
      <c r="BA2138">
        <v>461.55</v>
      </c>
      <c r="BB2138">
        <v>1159.5</v>
      </c>
    </row>
    <row r="2139" spans="1:54" x14ac:dyDescent="0.3">
      <c r="A2139">
        <v>39115</v>
      </c>
      <c r="B2139" t="s">
        <v>23</v>
      </c>
      <c r="C2139" t="s">
        <v>958</v>
      </c>
      <c r="D2139">
        <v>14843</v>
      </c>
      <c r="E2139">
        <v>15048</v>
      </c>
      <c r="F2139">
        <v>-1.4</v>
      </c>
      <c r="G2139">
        <v>15054</v>
      </c>
      <c r="H2139">
        <v>5.0999999999999996</v>
      </c>
      <c r="I2139">
        <v>21.8</v>
      </c>
      <c r="J2139">
        <v>19.7</v>
      </c>
      <c r="K2139">
        <v>50.2</v>
      </c>
      <c r="L2139">
        <v>93.1</v>
      </c>
      <c r="M2139">
        <v>3</v>
      </c>
      <c r="N2139">
        <v>0.5</v>
      </c>
      <c r="O2139">
        <v>0.1</v>
      </c>
      <c r="P2139">
        <v>0</v>
      </c>
      <c r="Q2139">
        <v>3.3</v>
      </c>
      <c r="R2139">
        <v>0.8</v>
      </c>
      <c r="S2139">
        <v>92.5</v>
      </c>
      <c r="T2139">
        <v>91.3</v>
      </c>
      <c r="U2139">
        <v>0.4</v>
      </c>
      <c r="V2139">
        <v>1.8</v>
      </c>
      <c r="W2139">
        <v>85.6</v>
      </c>
      <c r="X2139">
        <v>10.5</v>
      </c>
      <c r="Y2139">
        <v>1319</v>
      </c>
      <c r="Z2139">
        <v>32.200000000000003</v>
      </c>
      <c r="AA2139">
        <v>7828</v>
      </c>
      <c r="AB2139">
        <v>77.3</v>
      </c>
      <c r="AC2139">
        <v>4.5999999999999996</v>
      </c>
      <c r="AD2139">
        <v>89000</v>
      </c>
      <c r="AE2139">
        <v>6204</v>
      </c>
      <c r="AF2139">
        <v>2.39</v>
      </c>
      <c r="AG2139">
        <v>21027</v>
      </c>
      <c r="AH2139">
        <v>37865</v>
      </c>
      <c r="AI2139">
        <v>20.2</v>
      </c>
      <c r="AJ2139">
        <v>164</v>
      </c>
      <c r="AK2139">
        <v>1879</v>
      </c>
      <c r="AL2139">
        <v>1.3</v>
      </c>
      <c r="AM2139">
        <v>864</v>
      </c>
      <c r="AN2139">
        <v>1049</v>
      </c>
      <c r="AO2139">
        <v>0</v>
      </c>
      <c r="AP2139">
        <v>0</v>
      </c>
      <c r="AQ2139">
        <v>0</v>
      </c>
      <c r="AR2139">
        <v>0</v>
      </c>
      <c r="AS2139">
        <v>0</v>
      </c>
      <c r="AT2139">
        <v>0</v>
      </c>
      <c r="AU2139">
        <v>0</v>
      </c>
      <c r="AV2139">
        <v>0</v>
      </c>
      <c r="AW2139">
        <v>52335</v>
      </c>
      <c r="AX2139">
        <v>3605</v>
      </c>
      <c r="AY2139">
        <v>5786</v>
      </c>
      <c r="AZ2139">
        <v>5</v>
      </c>
      <c r="BA2139">
        <v>416.42</v>
      </c>
      <c r="BB2139">
        <v>36.200000000000003</v>
      </c>
    </row>
    <row r="2140" spans="1:54" x14ac:dyDescent="0.3">
      <c r="A2140">
        <v>39117</v>
      </c>
      <c r="B2140" t="s">
        <v>1838</v>
      </c>
      <c r="C2140" t="s">
        <v>958</v>
      </c>
      <c r="D2140">
        <v>35152</v>
      </c>
      <c r="E2140">
        <v>34827</v>
      </c>
      <c r="F2140">
        <v>0.9</v>
      </c>
      <c r="G2140">
        <v>34827</v>
      </c>
      <c r="H2140">
        <v>5.8</v>
      </c>
      <c r="I2140">
        <v>24.2</v>
      </c>
      <c r="J2140">
        <v>15.8</v>
      </c>
      <c r="K2140">
        <v>49.7</v>
      </c>
      <c r="L2140">
        <v>97.3</v>
      </c>
      <c r="M2140">
        <v>0.6</v>
      </c>
      <c r="N2140">
        <v>0.2</v>
      </c>
      <c r="O2140">
        <v>0.4</v>
      </c>
      <c r="P2140">
        <v>0</v>
      </c>
      <c r="Q2140">
        <v>1.4</v>
      </c>
      <c r="R2140">
        <v>1.4</v>
      </c>
      <c r="S2140">
        <v>96.1</v>
      </c>
      <c r="T2140">
        <v>89.5</v>
      </c>
      <c r="U2140">
        <v>0.7</v>
      </c>
      <c r="V2140">
        <v>4</v>
      </c>
      <c r="W2140">
        <v>87.8</v>
      </c>
      <c r="X2140">
        <v>14.1</v>
      </c>
      <c r="Y2140">
        <v>2884</v>
      </c>
      <c r="Z2140">
        <v>30.3</v>
      </c>
      <c r="AA2140">
        <v>14104</v>
      </c>
      <c r="AB2140">
        <v>82.2</v>
      </c>
      <c r="AC2140">
        <v>6</v>
      </c>
      <c r="AD2140">
        <v>127400</v>
      </c>
      <c r="AE2140">
        <v>12940</v>
      </c>
      <c r="AF2140">
        <v>2.67</v>
      </c>
      <c r="AG2140">
        <v>22228</v>
      </c>
      <c r="AH2140">
        <v>51484</v>
      </c>
      <c r="AI2140">
        <v>13.6</v>
      </c>
      <c r="AJ2140">
        <v>383</v>
      </c>
      <c r="AK2140">
        <v>3655</v>
      </c>
      <c r="AL2140">
        <v>1.8</v>
      </c>
      <c r="AM2140">
        <v>2619</v>
      </c>
      <c r="AN2140">
        <v>2739</v>
      </c>
      <c r="AO2140">
        <v>0</v>
      </c>
      <c r="AP2140">
        <v>0</v>
      </c>
      <c r="AQ2140">
        <v>0</v>
      </c>
      <c r="AR2140">
        <v>0</v>
      </c>
      <c r="AS2140">
        <v>0</v>
      </c>
      <c r="AT2140">
        <v>21.5</v>
      </c>
      <c r="AU2140">
        <v>0</v>
      </c>
      <c r="AV2140">
        <v>0</v>
      </c>
      <c r="AW2140">
        <v>167878</v>
      </c>
      <c r="AX2140">
        <v>4847</v>
      </c>
      <c r="AY2140">
        <v>13979</v>
      </c>
      <c r="AZ2140">
        <v>27</v>
      </c>
      <c r="BA2140">
        <v>406.08</v>
      </c>
      <c r="BB2140">
        <v>85.8</v>
      </c>
    </row>
    <row r="2141" spans="1:54" x14ac:dyDescent="0.3">
      <c r="A2141">
        <v>39119</v>
      </c>
      <c r="B2141" t="s">
        <v>1839</v>
      </c>
      <c r="C2141" t="s">
        <v>958</v>
      </c>
      <c r="D2141">
        <v>85818</v>
      </c>
      <c r="E2141">
        <v>86074</v>
      </c>
      <c r="F2141">
        <v>-0.3</v>
      </c>
      <c r="G2141">
        <v>86074</v>
      </c>
      <c r="H2141">
        <v>6</v>
      </c>
      <c r="I2141">
        <v>23.3</v>
      </c>
      <c r="J2141">
        <v>16.7</v>
      </c>
      <c r="K2141">
        <v>51.6</v>
      </c>
      <c r="L2141">
        <v>92.6</v>
      </c>
      <c r="M2141">
        <v>4</v>
      </c>
      <c r="N2141">
        <v>0.2</v>
      </c>
      <c r="O2141">
        <v>0.4</v>
      </c>
      <c r="P2141">
        <v>0</v>
      </c>
      <c r="Q2141">
        <v>2.7</v>
      </c>
      <c r="R2141">
        <v>1</v>
      </c>
      <c r="S2141">
        <v>91.8</v>
      </c>
      <c r="T2141">
        <v>85.5</v>
      </c>
      <c r="U2141">
        <v>1</v>
      </c>
      <c r="V2141">
        <v>2.2999999999999998</v>
      </c>
      <c r="W2141">
        <v>87.1</v>
      </c>
      <c r="X2141">
        <v>14.2</v>
      </c>
      <c r="Y2141">
        <v>6554</v>
      </c>
      <c r="Z2141">
        <v>24.4</v>
      </c>
      <c r="AA2141">
        <v>37775</v>
      </c>
      <c r="AB2141">
        <v>68.3</v>
      </c>
      <c r="AC2141">
        <v>18.3</v>
      </c>
      <c r="AD2141">
        <v>108500</v>
      </c>
      <c r="AE2141">
        <v>33976</v>
      </c>
      <c r="AF2141">
        <v>2.4700000000000002</v>
      </c>
      <c r="AG2141">
        <v>20775</v>
      </c>
      <c r="AH2141">
        <v>40524</v>
      </c>
      <c r="AI2141">
        <v>18.100000000000001</v>
      </c>
      <c r="AJ2141">
        <v>1736</v>
      </c>
      <c r="AK2141">
        <v>27530</v>
      </c>
      <c r="AL2141">
        <v>2.8</v>
      </c>
      <c r="AM2141">
        <v>5150</v>
      </c>
      <c r="AN2141">
        <v>7200</v>
      </c>
      <c r="AO2141">
        <v>2</v>
      </c>
      <c r="AP2141">
        <v>0</v>
      </c>
      <c r="AQ2141">
        <v>0</v>
      </c>
      <c r="AR2141">
        <v>0</v>
      </c>
      <c r="AS2141">
        <v>0</v>
      </c>
      <c r="AT2141">
        <v>21.5</v>
      </c>
      <c r="AU2141">
        <v>1134193</v>
      </c>
      <c r="AV2141">
        <v>2222055</v>
      </c>
      <c r="AW2141">
        <v>1125701</v>
      </c>
      <c r="AX2141">
        <v>13214</v>
      </c>
      <c r="AY2141">
        <v>124028</v>
      </c>
      <c r="AZ2141">
        <v>50</v>
      </c>
      <c r="BA2141">
        <v>664.58</v>
      </c>
      <c r="BB2141">
        <v>129.5</v>
      </c>
    </row>
    <row r="2142" spans="1:54" x14ac:dyDescent="0.3">
      <c r="A2142">
        <v>39121</v>
      </c>
      <c r="B2142" t="s">
        <v>504</v>
      </c>
      <c r="C2142" t="s">
        <v>958</v>
      </c>
      <c r="D2142">
        <v>14363</v>
      </c>
      <c r="E2142">
        <v>14645</v>
      </c>
      <c r="F2142">
        <v>-1.9</v>
      </c>
      <c r="G2142">
        <v>14645</v>
      </c>
      <c r="H2142">
        <v>4.7</v>
      </c>
      <c r="I2142">
        <v>18.2</v>
      </c>
      <c r="J2142">
        <v>23.8</v>
      </c>
      <c r="K2142">
        <v>41.7</v>
      </c>
      <c r="L2142">
        <v>95.7</v>
      </c>
      <c r="M2142">
        <v>2.8</v>
      </c>
      <c r="N2142">
        <v>0.4</v>
      </c>
      <c r="O2142">
        <v>0.3</v>
      </c>
      <c r="P2142">
        <v>0</v>
      </c>
      <c r="Q2142">
        <v>0.8</v>
      </c>
      <c r="R2142">
        <v>0.6</v>
      </c>
      <c r="S2142">
        <v>95.2</v>
      </c>
      <c r="T2142">
        <v>86</v>
      </c>
      <c r="U2142">
        <v>0.6</v>
      </c>
      <c r="V2142">
        <v>2.6</v>
      </c>
      <c r="W2142">
        <v>80.099999999999994</v>
      </c>
      <c r="X2142">
        <v>9.6999999999999993</v>
      </c>
      <c r="Y2142">
        <v>1632</v>
      </c>
      <c r="Z2142">
        <v>28.7</v>
      </c>
      <c r="AA2142">
        <v>6037</v>
      </c>
      <c r="AB2142">
        <v>80.3</v>
      </c>
      <c r="AC2142">
        <v>5.3</v>
      </c>
      <c r="AD2142">
        <v>77300</v>
      </c>
      <c r="AE2142">
        <v>4883</v>
      </c>
      <c r="AF2142">
        <v>2.4700000000000002</v>
      </c>
      <c r="AG2142">
        <v>18853</v>
      </c>
      <c r="AH2142">
        <v>38290</v>
      </c>
      <c r="AI2142">
        <v>15.2</v>
      </c>
      <c r="AJ2142">
        <v>217</v>
      </c>
      <c r="AK2142">
        <v>1910</v>
      </c>
      <c r="AL2142">
        <v>-3.8</v>
      </c>
      <c r="AM2142">
        <v>812</v>
      </c>
      <c r="AN2142">
        <v>810</v>
      </c>
      <c r="AO2142">
        <v>0</v>
      </c>
      <c r="AP2142">
        <v>0</v>
      </c>
      <c r="AQ2142">
        <v>0</v>
      </c>
      <c r="AR2142">
        <v>0</v>
      </c>
      <c r="AS2142">
        <v>0</v>
      </c>
      <c r="AT2142">
        <v>39.5</v>
      </c>
      <c r="AU2142">
        <v>0</v>
      </c>
      <c r="AV2142">
        <v>6192</v>
      </c>
      <c r="AW2142">
        <v>103273</v>
      </c>
      <c r="AX2142">
        <v>7218</v>
      </c>
      <c r="AY2142">
        <v>7267</v>
      </c>
      <c r="AZ2142">
        <v>29</v>
      </c>
      <c r="BA2142">
        <v>398.01</v>
      </c>
      <c r="BB2142">
        <v>36.799999999999997</v>
      </c>
    </row>
    <row r="2143" spans="1:54" x14ac:dyDescent="0.3">
      <c r="A2143">
        <v>39123</v>
      </c>
      <c r="B2143" t="s">
        <v>498</v>
      </c>
      <c r="C2143" t="s">
        <v>958</v>
      </c>
      <c r="D2143">
        <v>41154</v>
      </c>
      <c r="E2143">
        <v>41434</v>
      </c>
      <c r="F2143">
        <v>-0.7</v>
      </c>
      <c r="G2143">
        <v>41428</v>
      </c>
      <c r="H2143">
        <v>4.4000000000000004</v>
      </c>
      <c r="I2143">
        <v>19.600000000000001</v>
      </c>
      <c r="J2143">
        <v>22.1</v>
      </c>
      <c r="K2143">
        <v>50.5</v>
      </c>
      <c r="L2143">
        <v>97.1</v>
      </c>
      <c r="M2143">
        <v>1</v>
      </c>
      <c r="N2143">
        <v>0.2</v>
      </c>
      <c r="O2143">
        <v>0.4</v>
      </c>
      <c r="P2143">
        <v>0</v>
      </c>
      <c r="Q2143">
        <v>1.2</v>
      </c>
      <c r="R2143">
        <v>4.9000000000000004</v>
      </c>
      <c r="S2143">
        <v>92.5</v>
      </c>
      <c r="T2143">
        <v>89.1</v>
      </c>
      <c r="U2143">
        <v>1.3</v>
      </c>
      <c r="V2143">
        <v>3.8</v>
      </c>
      <c r="W2143">
        <v>91.5</v>
      </c>
      <c r="X2143">
        <v>20.3</v>
      </c>
      <c r="Y2143">
        <v>3602</v>
      </c>
      <c r="Z2143">
        <v>23.4</v>
      </c>
      <c r="AA2143">
        <v>28014</v>
      </c>
      <c r="AB2143">
        <v>80.5</v>
      </c>
      <c r="AC2143">
        <v>12.9</v>
      </c>
      <c r="AD2143">
        <v>136000</v>
      </c>
      <c r="AE2143">
        <v>17614</v>
      </c>
      <c r="AF2143">
        <v>2.2999999999999998</v>
      </c>
      <c r="AG2143">
        <v>27979</v>
      </c>
      <c r="AH2143">
        <v>53202</v>
      </c>
      <c r="AI2143">
        <v>11</v>
      </c>
      <c r="AJ2143">
        <v>1019</v>
      </c>
      <c r="AK2143">
        <v>10444</v>
      </c>
      <c r="AL2143">
        <v>-2.5</v>
      </c>
      <c r="AM2143">
        <v>2905</v>
      </c>
      <c r="AN2143">
        <v>4723</v>
      </c>
      <c r="AO2143">
        <v>0</v>
      </c>
      <c r="AP2143">
        <v>0</v>
      </c>
      <c r="AQ2143">
        <v>0</v>
      </c>
      <c r="AR2143">
        <v>0</v>
      </c>
      <c r="AS2143">
        <v>0</v>
      </c>
      <c r="AT2143">
        <v>0</v>
      </c>
      <c r="AU2143">
        <v>762744</v>
      </c>
      <c r="AV2143">
        <v>71776</v>
      </c>
      <c r="AW2143">
        <v>461192</v>
      </c>
      <c r="AX2143">
        <v>11195</v>
      </c>
      <c r="AY2143">
        <v>101439</v>
      </c>
      <c r="AZ2143">
        <v>94</v>
      </c>
      <c r="BA2143">
        <v>254.92</v>
      </c>
      <c r="BB2143">
        <v>162.5</v>
      </c>
    </row>
    <row r="2144" spans="1:54" x14ac:dyDescent="0.3">
      <c r="A2144">
        <v>39125</v>
      </c>
      <c r="B2144" t="s">
        <v>1276</v>
      </c>
      <c r="C2144" t="s">
        <v>958</v>
      </c>
      <c r="D2144">
        <v>18989</v>
      </c>
      <c r="E2144">
        <v>19614</v>
      </c>
      <c r="F2144">
        <v>-3.2</v>
      </c>
      <c r="G2144">
        <v>19614</v>
      </c>
      <c r="H2144">
        <v>5.7</v>
      </c>
      <c r="I2144">
        <v>23.9</v>
      </c>
      <c r="J2144">
        <v>17</v>
      </c>
      <c r="K2144">
        <v>50.2</v>
      </c>
      <c r="L2144">
        <v>96.7</v>
      </c>
      <c r="M2144">
        <v>1.1000000000000001</v>
      </c>
      <c r="N2144">
        <v>0.4</v>
      </c>
      <c r="O2144">
        <v>0.3</v>
      </c>
      <c r="P2144">
        <v>0</v>
      </c>
      <c r="Q2144">
        <v>1.5</v>
      </c>
      <c r="R2144">
        <v>4.5</v>
      </c>
      <c r="S2144">
        <v>92.9</v>
      </c>
      <c r="T2144">
        <v>89.1</v>
      </c>
      <c r="U2144">
        <v>1.1000000000000001</v>
      </c>
      <c r="V2144">
        <v>3.8</v>
      </c>
      <c r="W2144">
        <v>88.6</v>
      </c>
      <c r="X2144">
        <v>12.1</v>
      </c>
      <c r="Y2144">
        <v>1511</v>
      </c>
      <c r="Z2144">
        <v>23.1</v>
      </c>
      <c r="AA2144">
        <v>8692</v>
      </c>
      <c r="AB2144">
        <v>78.099999999999994</v>
      </c>
      <c r="AC2144">
        <v>8.6999999999999993</v>
      </c>
      <c r="AD2144">
        <v>92300</v>
      </c>
      <c r="AE2144">
        <v>7730</v>
      </c>
      <c r="AF2144">
        <v>2.5</v>
      </c>
      <c r="AG2144">
        <v>22714</v>
      </c>
      <c r="AH2144">
        <v>44861</v>
      </c>
      <c r="AI2144">
        <v>13.7</v>
      </c>
      <c r="AJ2144">
        <v>299</v>
      </c>
      <c r="AK2144">
        <v>3729</v>
      </c>
      <c r="AL2144">
        <v>8.3000000000000007</v>
      </c>
      <c r="AM2144">
        <v>1096</v>
      </c>
      <c r="AN2144">
        <v>1612</v>
      </c>
      <c r="AO2144">
        <v>0</v>
      </c>
      <c r="AP2144">
        <v>0</v>
      </c>
      <c r="AQ2144">
        <v>0</v>
      </c>
      <c r="AR2144">
        <v>0</v>
      </c>
      <c r="AS2144">
        <v>0</v>
      </c>
      <c r="AT2144">
        <v>11.9</v>
      </c>
      <c r="AU2144">
        <v>388737</v>
      </c>
      <c r="AV2144">
        <v>115546</v>
      </c>
      <c r="AW2144">
        <v>97266</v>
      </c>
      <c r="AX2144">
        <v>5069</v>
      </c>
      <c r="AY2144">
        <v>7947</v>
      </c>
      <c r="AZ2144">
        <v>10</v>
      </c>
      <c r="BA2144">
        <v>416.44</v>
      </c>
      <c r="BB2144">
        <v>47.1</v>
      </c>
    </row>
    <row r="2145" spans="1:54" x14ac:dyDescent="0.3">
      <c r="A2145">
        <v>39127</v>
      </c>
      <c r="B2145" t="s">
        <v>22</v>
      </c>
      <c r="C2145" t="s">
        <v>958</v>
      </c>
      <c r="D2145">
        <v>35812</v>
      </c>
      <c r="E2145">
        <v>36052</v>
      </c>
      <c r="F2145">
        <v>-0.7</v>
      </c>
      <c r="G2145">
        <v>36058</v>
      </c>
      <c r="H2145">
        <v>5.9</v>
      </c>
      <c r="I2145">
        <v>24.2</v>
      </c>
      <c r="J2145">
        <v>15</v>
      </c>
      <c r="K2145">
        <v>50</v>
      </c>
      <c r="L2145">
        <v>97.6</v>
      </c>
      <c r="M2145">
        <v>0.5</v>
      </c>
      <c r="N2145">
        <v>0.3</v>
      </c>
      <c r="O2145">
        <v>0.1</v>
      </c>
      <c r="P2145">
        <v>0</v>
      </c>
      <c r="Q2145">
        <v>1.4</v>
      </c>
      <c r="R2145">
        <v>0.8</v>
      </c>
      <c r="S2145">
        <v>97</v>
      </c>
      <c r="T2145">
        <v>86</v>
      </c>
      <c r="U2145">
        <v>0.4</v>
      </c>
      <c r="V2145">
        <v>1.2</v>
      </c>
      <c r="W2145">
        <v>84.2</v>
      </c>
      <c r="X2145">
        <v>10.199999999999999</v>
      </c>
      <c r="Y2145">
        <v>2770</v>
      </c>
      <c r="Z2145">
        <v>34.700000000000003</v>
      </c>
      <c r="AA2145">
        <v>15126</v>
      </c>
      <c r="AB2145">
        <v>70.5</v>
      </c>
      <c r="AC2145">
        <v>9.1</v>
      </c>
      <c r="AD2145">
        <v>93100</v>
      </c>
      <c r="AE2145">
        <v>13793</v>
      </c>
      <c r="AF2145">
        <v>2.59</v>
      </c>
      <c r="AG2145">
        <v>19372</v>
      </c>
      <c r="AH2145">
        <v>41446</v>
      </c>
      <c r="AI2145">
        <v>19.600000000000001</v>
      </c>
      <c r="AJ2145">
        <v>424</v>
      </c>
      <c r="AK2145">
        <v>3786</v>
      </c>
      <c r="AL2145">
        <v>2</v>
      </c>
      <c r="AM2145">
        <v>2120</v>
      </c>
      <c r="AN2145">
        <v>2903</v>
      </c>
      <c r="AO2145">
        <v>0</v>
      </c>
      <c r="AP2145">
        <v>0</v>
      </c>
      <c r="AQ2145">
        <v>0</v>
      </c>
      <c r="AR2145">
        <v>0</v>
      </c>
      <c r="AS2145">
        <v>0</v>
      </c>
      <c r="AT2145">
        <v>34.799999999999997</v>
      </c>
      <c r="AU2145">
        <v>124516</v>
      </c>
      <c r="AV2145">
        <v>85426</v>
      </c>
      <c r="AW2145">
        <v>136103</v>
      </c>
      <c r="AX2145">
        <v>3894</v>
      </c>
      <c r="AY2145">
        <v>13814</v>
      </c>
      <c r="AZ2145">
        <v>28</v>
      </c>
      <c r="BA2145">
        <v>407.97</v>
      </c>
      <c r="BB2145">
        <v>88.4</v>
      </c>
    </row>
    <row r="2146" spans="1:54" x14ac:dyDescent="0.3">
      <c r="A2146">
        <v>39129</v>
      </c>
      <c r="B2146" t="s">
        <v>1840</v>
      </c>
      <c r="C2146" t="s">
        <v>958</v>
      </c>
      <c r="D2146">
        <v>56876</v>
      </c>
      <c r="E2146">
        <v>55698</v>
      </c>
      <c r="F2146">
        <v>2.1</v>
      </c>
      <c r="G2146">
        <v>55698</v>
      </c>
      <c r="H2146">
        <v>5.5</v>
      </c>
      <c r="I2146">
        <v>22.1</v>
      </c>
      <c r="J2146">
        <v>14.5</v>
      </c>
      <c r="K2146">
        <v>47.2</v>
      </c>
      <c r="L2146">
        <v>94.1</v>
      </c>
      <c r="M2146">
        <v>3.7</v>
      </c>
      <c r="N2146">
        <v>0.3</v>
      </c>
      <c r="O2146">
        <v>0.4</v>
      </c>
      <c r="P2146">
        <v>0</v>
      </c>
      <c r="Q2146">
        <v>1.4</v>
      </c>
      <c r="R2146">
        <v>1.3</v>
      </c>
      <c r="S2146">
        <v>93</v>
      </c>
      <c r="T2146">
        <v>84.6</v>
      </c>
      <c r="U2146">
        <v>0.6</v>
      </c>
      <c r="V2146">
        <v>1.6</v>
      </c>
      <c r="W2146">
        <v>84.9</v>
      </c>
      <c r="X2146">
        <v>16.100000000000001</v>
      </c>
      <c r="Y2146">
        <v>4346</v>
      </c>
      <c r="Z2146">
        <v>27.3</v>
      </c>
      <c r="AA2146">
        <v>21159</v>
      </c>
      <c r="AB2146">
        <v>74.599999999999994</v>
      </c>
      <c r="AC2146">
        <v>10.3</v>
      </c>
      <c r="AD2146">
        <v>149200</v>
      </c>
      <c r="AE2146">
        <v>19167</v>
      </c>
      <c r="AF2146">
        <v>2.69</v>
      </c>
      <c r="AG2146">
        <v>23851</v>
      </c>
      <c r="AH2146">
        <v>54003</v>
      </c>
      <c r="AI2146">
        <v>13.3</v>
      </c>
      <c r="AJ2146">
        <v>785</v>
      </c>
      <c r="AK2146">
        <v>11143</v>
      </c>
      <c r="AL2146">
        <v>1.3</v>
      </c>
      <c r="AM2146">
        <v>3263</v>
      </c>
      <c r="AN2146">
        <v>3415</v>
      </c>
      <c r="AO2146">
        <v>0</v>
      </c>
      <c r="AP2146">
        <v>0</v>
      </c>
      <c r="AQ2146">
        <v>0</v>
      </c>
      <c r="AR2146">
        <v>0</v>
      </c>
      <c r="AS2146">
        <v>0</v>
      </c>
      <c r="AT2146">
        <v>27.6</v>
      </c>
      <c r="AU2146">
        <v>0</v>
      </c>
      <c r="AV2146">
        <v>0</v>
      </c>
      <c r="AW2146">
        <v>416443</v>
      </c>
      <c r="AX2146">
        <v>7673</v>
      </c>
      <c r="AY2146">
        <v>40037</v>
      </c>
      <c r="AZ2146">
        <v>25</v>
      </c>
      <c r="BA2146">
        <v>501.32</v>
      </c>
      <c r="BB2146">
        <v>111.1</v>
      </c>
    </row>
    <row r="2147" spans="1:54" x14ac:dyDescent="0.3">
      <c r="A2147">
        <v>39131</v>
      </c>
      <c r="B2147" t="s">
        <v>20</v>
      </c>
      <c r="C2147" t="s">
        <v>958</v>
      </c>
      <c r="D2147">
        <v>28256</v>
      </c>
      <c r="E2147">
        <v>28709</v>
      </c>
      <c r="F2147">
        <v>-1.6</v>
      </c>
      <c r="G2147">
        <v>28709</v>
      </c>
      <c r="H2147">
        <v>5.9</v>
      </c>
      <c r="I2147">
        <v>23.9</v>
      </c>
      <c r="J2147">
        <v>16.2</v>
      </c>
      <c r="K2147">
        <v>50.2</v>
      </c>
      <c r="L2147">
        <v>96.2</v>
      </c>
      <c r="M2147">
        <v>1.1000000000000001</v>
      </c>
      <c r="N2147">
        <v>0.6</v>
      </c>
      <c r="O2147">
        <v>0.3</v>
      </c>
      <c r="P2147">
        <v>0.1</v>
      </c>
      <c r="Q2147">
        <v>1.8</v>
      </c>
      <c r="R2147">
        <v>0.9</v>
      </c>
      <c r="S2147">
        <v>95.5</v>
      </c>
      <c r="T2147">
        <v>83.8</v>
      </c>
      <c r="U2147">
        <v>0.6</v>
      </c>
      <c r="V2147">
        <v>2.8</v>
      </c>
      <c r="W2147">
        <v>77.599999999999994</v>
      </c>
      <c r="X2147">
        <v>12.2</v>
      </c>
      <c r="Y2147">
        <v>2244</v>
      </c>
      <c r="Z2147">
        <v>27.8</v>
      </c>
      <c r="AA2147">
        <v>12530</v>
      </c>
      <c r="AB2147">
        <v>71.900000000000006</v>
      </c>
      <c r="AC2147">
        <v>6.9</v>
      </c>
      <c r="AD2147">
        <v>96200</v>
      </c>
      <c r="AE2147">
        <v>10859</v>
      </c>
      <c r="AF2147">
        <v>2.59</v>
      </c>
      <c r="AG2147">
        <v>20071</v>
      </c>
      <c r="AH2147">
        <v>42165</v>
      </c>
      <c r="AI2147">
        <v>23.5</v>
      </c>
      <c r="AJ2147">
        <v>411</v>
      </c>
      <c r="AK2147">
        <v>8049</v>
      </c>
      <c r="AL2147">
        <v>0.7</v>
      </c>
      <c r="AM2147">
        <v>1446</v>
      </c>
      <c r="AN2147">
        <v>1487</v>
      </c>
      <c r="AO2147">
        <v>0</v>
      </c>
      <c r="AP2147">
        <v>0</v>
      </c>
      <c r="AQ2147">
        <v>0</v>
      </c>
      <c r="AR2147">
        <v>0</v>
      </c>
      <c r="AS2147">
        <v>0</v>
      </c>
      <c r="AT2147">
        <v>18.7</v>
      </c>
      <c r="AU2147">
        <v>620770</v>
      </c>
      <c r="AV2147">
        <v>30069</v>
      </c>
      <c r="AW2147">
        <v>197025</v>
      </c>
      <c r="AX2147">
        <v>7058</v>
      </c>
      <c r="AY2147">
        <v>31451</v>
      </c>
      <c r="AZ2147">
        <v>49</v>
      </c>
      <c r="BA2147">
        <v>440.28</v>
      </c>
      <c r="BB2147">
        <v>65.2</v>
      </c>
    </row>
    <row r="2148" spans="1:54" x14ac:dyDescent="0.3">
      <c r="A2148">
        <v>39133</v>
      </c>
      <c r="B2148" t="s">
        <v>1841</v>
      </c>
      <c r="C2148" t="s">
        <v>958</v>
      </c>
      <c r="D2148">
        <v>161882</v>
      </c>
      <c r="E2148">
        <v>161421</v>
      </c>
      <c r="F2148">
        <v>0.3</v>
      </c>
      <c r="G2148">
        <v>161419</v>
      </c>
      <c r="H2148">
        <v>4.4000000000000004</v>
      </c>
      <c r="I2148">
        <v>19.3</v>
      </c>
      <c r="J2148">
        <v>14.7</v>
      </c>
      <c r="K2148">
        <v>51</v>
      </c>
      <c r="L2148">
        <v>91.6</v>
      </c>
      <c r="M2148">
        <v>4.5</v>
      </c>
      <c r="N2148">
        <v>0.2</v>
      </c>
      <c r="O2148">
        <v>1.9</v>
      </c>
      <c r="P2148">
        <v>0</v>
      </c>
      <c r="Q2148">
        <v>1.8</v>
      </c>
      <c r="R2148">
        <v>1.6</v>
      </c>
      <c r="S2148">
        <v>90.2</v>
      </c>
      <c r="T2148">
        <v>82.9</v>
      </c>
      <c r="U2148">
        <v>3.1</v>
      </c>
      <c r="V2148">
        <v>4.3</v>
      </c>
      <c r="W2148">
        <v>91</v>
      </c>
      <c r="X2148">
        <v>25.1</v>
      </c>
      <c r="Y2148">
        <v>12212</v>
      </c>
      <c r="Z2148">
        <v>24.5</v>
      </c>
      <c r="AA2148">
        <v>68046</v>
      </c>
      <c r="AB2148">
        <v>68.2</v>
      </c>
      <c r="AC2148">
        <v>20.9</v>
      </c>
      <c r="AD2148">
        <v>150300</v>
      </c>
      <c r="AE2148">
        <v>60992</v>
      </c>
      <c r="AF2148">
        <v>2.57</v>
      </c>
      <c r="AG2148">
        <v>25332</v>
      </c>
      <c r="AH2148">
        <v>52697</v>
      </c>
      <c r="AI2148">
        <v>16.100000000000001</v>
      </c>
      <c r="AJ2148">
        <v>2969</v>
      </c>
      <c r="AK2148">
        <v>44275</v>
      </c>
      <c r="AL2148">
        <v>1.5</v>
      </c>
      <c r="AM2148">
        <v>9938</v>
      </c>
      <c r="AN2148">
        <v>12671</v>
      </c>
      <c r="AO2148">
        <v>1.1000000000000001</v>
      </c>
      <c r="AP2148">
        <v>0</v>
      </c>
      <c r="AQ2148">
        <v>1.4</v>
      </c>
      <c r="AR2148">
        <v>0</v>
      </c>
      <c r="AS2148">
        <v>0</v>
      </c>
      <c r="AT2148">
        <v>22.5</v>
      </c>
      <c r="AU2148">
        <v>2969628</v>
      </c>
      <c r="AV2148">
        <v>1875503</v>
      </c>
      <c r="AW2148">
        <v>1657377</v>
      </c>
      <c r="AX2148">
        <v>10630</v>
      </c>
      <c r="AY2148">
        <v>187682</v>
      </c>
      <c r="AZ2148">
        <v>292</v>
      </c>
      <c r="BA2148">
        <v>487.38</v>
      </c>
      <c r="BB2148">
        <v>331.2</v>
      </c>
    </row>
    <row r="2149" spans="1:54" x14ac:dyDescent="0.3">
      <c r="A2149">
        <v>39135</v>
      </c>
      <c r="B2149" t="s">
        <v>1842</v>
      </c>
      <c r="C2149" t="s">
        <v>958</v>
      </c>
      <c r="D2149">
        <v>41586</v>
      </c>
      <c r="E2149">
        <v>42270</v>
      </c>
      <c r="F2149">
        <v>-1.6</v>
      </c>
      <c r="G2149">
        <v>42270</v>
      </c>
      <c r="H2149">
        <v>5.5</v>
      </c>
      <c r="I2149">
        <v>23.4</v>
      </c>
      <c r="J2149">
        <v>17.2</v>
      </c>
      <c r="K2149">
        <v>50.4</v>
      </c>
      <c r="L2149">
        <v>97.3</v>
      </c>
      <c r="M2149">
        <v>0.6</v>
      </c>
      <c r="N2149">
        <v>0.3</v>
      </c>
      <c r="O2149">
        <v>0.7</v>
      </c>
      <c r="P2149">
        <v>0</v>
      </c>
      <c r="Q2149">
        <v>1.1000000000000001</v>
      </c>
      <c r="R2149">
        <v>0.7</v>
      </c>
      <c r="S2149">
        <v>96.6</v>
      </c>
      <c r="T2149">
        <v>87.5</v>
      </c>
      <c r="U2149">
        <v>1.1000000000000001</v>
      </c>
      <c r="V2149">
        <v>2.2000000000000002</v>
      </c>
      <c r="W2149">
        <v>87.8</v>
      </c>
      <c r="X2149">
        <v>11.3</v>
      </c>
      <c r="Y2149">
        <v>3780</v>
      </c>
      <c r="Z2149">
        <v>25.7</v>
      </c>
      <c r="AA2149">
        <v>17846</v>
      </c>
      <c r="AB2149">
        <v>77.7</v>
      </c>
      <c r="AC2149">
        <v>8.5</v>
      </c>
      <c r="AD2149">
        <v>116700</v>
      </c>
      <c r="AE2149">
        <v>16238</v>
      </c>
      <c r="AF2149">
        <v>2.56</v>
      </c>
      <c r="AG2149">
        <v>23374</v>
      </c>
      <c r="AH2149">
        <v>48405</v>
      </c>
      <c r="AI2149">
        <v>12.2</v>
      </c>
      <c r="AJ2149">
        <v>646</v>
      </c>
      <c r="AK2149">
        <v>8448</v>
      </c>
      <c r="AL2149">
        <v>1.3</v>
      </c>
      <c r="AM2149">
        <v>2448</v>
      </c>
      <c r="AN2149">
        <v>3217</v>
      </c>
      <c r="AO2149">
        <v>0</v>
      </c>
      <c r="AP2149">
        <v>0</v>
      </c>
      <c r="AQ2149">
        <v>0</v>
      </c>
      <c r="AR2149">
        <v>0</v>
      </c>
      <c r="AS2149">
        <v>0</v>
      </c>
      <c r="AT2149">
        <v>0</v>
      </c>
      <c r="AU2149">
        <v>1070310</v>
      </c>
      <c r="AV2149">
        <v>147477</v>
      </c>
      <c r="AW2149">
        <v>443064</v>
      </c>
      <c r="AX2149">
        <v>10638</v>
      </c>
      <c r="AY2149">
        <v>32240</v>
      </c>
      <c r="AZ2149">
        <v>27</v>
      </c>
      <c r="BA2149">
        <v>424.12</v>
      </c>
      <c r="BB2149">
        <v>99.7</v>
      </c>
    </row>
    <row r="2150" spans="1:54" x14ac:dyDescent="0.3">
      <c r="A2150">
        <v>39137</v>
      </c>
      <c r="B2150" t="s">
        <v>591</v>
      </c>
      <c r="C2150" t="s">
        <v>958</v>
      </c>
      <c r="D2150">
        <v>34171</v>
      </c>
      <c r="E2150">
        <v>34499</v>
      </c>
      <c r="F2150">
        <v>-1</v>
      </c>
      <c r="G2150">
        <v>34499</v>
      </c>
      <c r="H2150">
        <v>6.7</v>
      </c>
      <c r="I2150">
        <v>25.7</v>
      </c>
      <c r="J2150">
        <v>15.5</v>
      </c>
      <c r="K2150">
        <v>49.8</v>
      </c>
      <c r="L2150">
        <v>98.1</v>
      </c>
      <c r="M2150">
        <v>0.6</v>
      </c>
      <c r="N2150">
        <v>0.3</v>
      </c>
      <c r="O2150">
        <v>0.3</v>
      </c>
      <c r="P2150">
        <v>0</v>
      </c>
      <c r="Q2150">
        <v>0.7</v>
      </c>
      <c r="R2150">
        <v>5.9</v>
      </c>
      <c r="S2150">
        <v>92.7</v>
      </c>
      <c r="T2150">
        <v>91.8</v>
      </c>
      <c r="U2150">
        <v>1</v>
      </c>
      <c r="V2150">
        <v>3.4</v>
      </c>
      <c r="W2150">
        <v>91.9</v>
      </c>
      <c r="X2150">
        <v>19.899999999999999</v>
      </c>
      <c r="Y2150">
        <v>2015</v>
      </c>
      <c r="Z2150">
        <v>22.9</v>
      </c>
      <c r="AA2150">
        <v>13782</v>
      </c>
      <c r="AB2150">
        <v>84.1</v>
      </c>
      <c r="AC2150">
        <v>7.8</v>
      </c>
      <c r="AD2150">
        <v>133500</v>
      </c>
      <c r="AE2150">
        <v>13022</v>
      </c>
      <c r="AF2150">
        <v>2.61</v>
      </c>
      <c r="AG2150">
        <v>25481</v>
      </c>
      <c r="AH2150">
        <v>61192</v>
      </c>
      <c r="AI2150">
        <v>6.9</v>
      </c>
      <c r="AJ2150">
        <v>728</v>
      </c>
      <c r="AK2150">
        <v>9470</v>
      </c>
      <c r="AL2150">
        <v>0.6</v>
      </c>
      <c r="AM2150">
        <v>1975</v>
      </c>
      <c r="AN2150">
        <v>2716</v>
      </c>
      <c r="AO2150">
        <v>0</v>
      </c>
      <c r="AP2150">
        <v>0</v>
      </c>
      <c r="AQ2150">
        <v>0</v>
      </c>
      <c r="AR2150">
        <v>0</v>
      </c>
      <c r="AS2150">
        <v>0</v>
      </c>
      <c r="AT2150">
        <v>23.5</v>
      </c>
      <c r="AU2150">
        <v>1984952</v>
      </c>
      <c r="AV2150">
        <v>172256</v>
      </c>
      <c r="AW2150">
        <v>252285</v>
      </c>
      <c r="AX2150">
        <v>7300</v>
      </c>
      <c r="AY2150">
        <v>23206</v>
      </c>
      <c r="AZ2150">
        <v>47</v>
      </c>
      <c r="BA2150">
        <v>482.52</v>
      </c>
      <c r="BB2150">
        <v>71.5</v>
      </c>
    </row>
    <row r="2151" spans="1:54" x14ac:dyDescent="0.3">
      <c r="A2151">
        <v>39139</v>
      </c>
      <c r="B2151" t="s">
        <v>544</v>
      </c>
      <c r="C2151" t="s">
        <v>958</v>
      </c>
      <c r="D2151">
        <v>121942</v>
      </c>
      <c r="E2151">
        <v>124475</v>
      </c>
      <c r="F2151">
        <v>-2</v>
      </c>
      <c r="G2151">
        <v>124475</v>
      </c>
      <c r="H2151">
        <v>5.7</v>
      </c>
      <c r="I2151">
        <v>21.8</v>
      </c>
      <c r="J2151">
        <v>18.100000000000001</v>
      </c>
      <c r="K2151">
        <v>49.2</v>
      </c>
      <c r="L2151">
        <v>87.6</v>
      </c>
      <c r="M2151">
        <v>9.5</v>
      </c>
      <c r="N2151">
        <v>0.2</v>
      </c>
      <c r="O2151">
        <v>0.7</v>
      </c>
      <c r="P2151">
        <v>0</v>
      </c>
      <c r="Q2151">
        <v>2</v>
      </c>
      <c r="R2151">
        <v>1.7</v>
      </c>
      <c r="S2151">
        <v>86.2</v>
      </c>
      <c r="T2151">
        <v>85</v>
      </c>
      <c r="U2151">
        <v>1.5</v>
      </c>
      <c r="V2151">
        <v>3.4</v>
      </c>
      <c r="W2151">
        <v>86.2</v>
      </c>
      <c r="X2151">
        <v>14.9</v>
      </c>
      <c r="Y2151">
        <v>10676</v>
      </c>
      <c r="Z2151">
        <v>21.2</v>
      </c>
      <c r="AA2151">
        <v>54275</v>
      </c>
      <c r="AB2151">
        <v>69.2</v>
      </c>
      <c r="AC2151">
        <v>19</v>
      </c>
      <c r="AD2151">
        <v>103500</v>
      </c>
      <c r="AE2151">
        <v>48458</v>
      </c>
      <c r="AF2151">
        <v>2.4</v>
      </c>
      <c r="AG2151">
        <v>21932</v>
      </c>
      <c r="AH2151">
        <v>41835</v>
      </c>
      <c r="AI2151">
        <v>15.7</v>
      </c>
      <c r="AJ2151">
        <v>2639</v>
      </c>
      <c r="AK2151">
        <v>42940</v>
      </c>
      <c r="AL2151">
        <v>0.1</v>
      </c>
      <c r="AM2151">
        <v>6815</v>
      </c>
      <c r="AN2151">
        <v>9596</v>
      </c>
      <c r="AO2151">
        <v>2.2000000000000002</v>
      </c>
      <c r="AP2151">
        <v>0</v>
      </c>
      <c r="AQ2151">
        <v>2.2000000000000002</v>
      </c>
      <c r="AR2151">
        <v>0</v>
      </c>
      <c r="AS2151">
        <v>0</v>
      </c>
      <c r="AT2151">
        <v>25.2</v>
      </c>
      <c r="AU2151">
        <v>3563738</v>
      </c>
      <c r="AV2151">
        <v>1010587</v>
      </c>
      <c r="AW2151">
        <v>1489514</v>
      </c>
      <c r="AX2151">
        <v>11818</v>
      </c>
      <c r="AY2151">
        <v>178875</v>
      </c>
      <c r="AZ2151">
        <v>61</v>
      </c>
      <c r="BA2151">
        <v>495.27</v>
      </c>
      <c r="BB2151">
        <v>251.3</v>
      </c>
    </row>
    <row r="2152" spans="1:54" x14ac:dyDescent="0.3">
      <c r="A2152">
        <v>39141</v>
      </c>
      <c r="B2152" t="s">
        <v>1843</v>
      </c>
      <c r="C2152" t="s">
        <v>958</v>
      </c>
      <c r="D2152">
        <v>77159</v>
      </c>
      <c r="E2152">
        <v>78064</v>
      </c>
      <c r="F2152">
        <v>-1.2</v>
      </c>
      <c r="G2152">
        <v>78064</v>
      </c>
      <c r="H2152">
        <v>5.4</v>
      </c>
      <c r="I2152">
        <v>21.7</v>
      </c>
      <c r="J2152">
        <v>15.2</v>
      </c>
      <c r="K2152">
        <v>47.5</v>
      </c>
      <c r="L2152">
        <v>90.8</v>
      </c>
      <c r="M2152">
        <v>6.1</v>
      </c>
      <c r="N2152">
        <v>0.3</v>
      </c>
      <c r="O2152">
        <v>0.5</v>
      </c>
      <c r="P2152">
        <v>0</v>
      </c>
      <c r="Q2152">
        <v>2.2999999999999998</v>
      </c>
      <c r="R2152">
        <v>1.1000000000000001</v>
      </c>
      <c r="S2152">
        <v>89.9</v>
      </c>
      <c r="T2152">
        <v>86.3</v>
      </c>
      <c r="U2152">
        <v>0.7</v>
      </c>
      <c r="V2152">
        <v>3.1</v>
      </c>
      <c r="W2152">
        <v>84.1</v>
      </c>
      <c r="X2152">
        <v>13.7</v>
      </c>
      <c r="Y2152">
        <v>7168</v>
      </c>
      <c r="Z2152">
        <v>25.9</v>
      </c>
      <c r="AA2152">
        <v>31793</v>
      </c>
      <c r="AB2152">
        <v>72.5</v>
      </c>
      <c r="AC2152">
        <v>11.9</v>
      </c>
      <c r="AD2152">
        <v>111100</v>
      </c>
      <c r="AE2152">
        <v>28308</v>
      </c>
      <c r="AF2152">
        <v>2.5299999999999998</v>
      </c>
      <c r="AG2152">
        <v>21310</v>
      </c>
      <c r="AH2152">
        <v>43264</v>
      </c>
      <c r="AI2152">
        <v>19.7</v>
      </c>
      <c r="AJ2152">
        <v>1218</v>
      </c>
      <c r="AK2152">
        <v>22202</v>
      </c>
      <c r="AL2152">
        <v>-4.5999999999999996</v>
      </c>
      <c r="AM2152">
        <v>3887</v>
      </c>
      <c r="AN2152">
        <v>5162</v>
      </c>
      <c r="AO2152">
        <v>0</v>
      </c>
      <c r="AP2152">
        <v>0</v>
      </c>
      <c r="AQ2152">
        <v>0</v>
      </c>
      <c r="AR2152">
        <v>0</v>
      </c>
      <c r="AS2152">
        <v>0</v>
      </c>
      <c r="AT2152">
        <v>30.5</v>
      </c>
      <c r="AU2152">
        <v>2522193</v>
      </c>
      <c r="AV2152">
        <v>226559</v>
      </c>
      <c r="AW2152">
        <v>831195</v>
      </c>
      <c r="AX2152">
        <v>10947</v>
      </c>
      <c r="AY2152">
        <v>90194</v>
      </c>
      <c r="AZ2152">
        <v>55</v>
      </c>
      <c r="BA2152">
        <v>689.19</v>
      </c>
      <c r="BB2152">
        <v>113.3</v>
      </c>
    </row>
    <row r="2153" spans="1:54" x14ac:dyDescent="0.3">
      <c r="A2153">
        <v>39143</v>
      </c>
      <c r="B2153" t="s">
        <v>1844</v>
      </c>
      <c r="C2153" t="s">
        <v>958</v>
      </c>
      <c r="D2153">
        <v>60179</v>
      </c>
      <c r="E2153">
        <v>60944</v>
      </c>
      <c r="F2153">
        <v>-1.3</v>
      </c>
      <c r="G2153">
        <v>60944</v>
      </c>
      <c r="H2153">
        <v>5.9</v>
      </c>
      <c r="I2153">
        <v>23.3</v>
      </c>
      <c r="J2153">
        <v>16.899999999999999</v>
      </c>
      <c r="K2153">
        <v>50.8</v>
      </c>
      <c r="L2153">
        <v>93.8</v>
      </c>
      <c r="M2153">
        <v>3.2</v>
      </c>
      <c r="N2153">
        <v>0.3</v>
      </c>
      <c r="O2153">
        <v>0.5</v>
      </c>
      <c r="P2153">
        <v>0</v>
      </c>
      <c r="Q2153">
        <v>2.2000000000000002</v>
      </c>
      <c r="R2153">
        <v>9.5</v>
      </c>
      <c r="S2153">
        <v>85.1</v>
      </c>
      <c r="T2153">
        <v>88.2</v>
      </c>
      <c r="U2153">
        <v>1.8</v>
      </c>
      <c r="V2153">
        <v>5.2</v>
      </c>
      <c r="W2153">
        <v>88.6</v>
      </c>
      <c r="X2153">
        <v>13.7</v>
      </c>
      <c r="Y2153">
        <v>4708</v>
      </c>
      <c r="Z2153">
        <v>19.7</v>
      </c>
      <c r="AA2153">
        <v>26222</v>
      </c>
      <c r="AB2153">
        <v>75.8</v>
      </c>
      <c r="AC2153">
        <v>14.4</v>
      </c>
      <c r="AD2153">
        <v>110400</v>
      </c>
      <c r="AE2153">
        <v>23906</v>
      </c>
      <c r="AF2153">
        <v>2.46</v>
      </c>
      <c r="AG2153">
        <v>22799</v>
      </c>
      <c r="AH2153">
        <v>46140</v>
      </c>
      <c r="AI2153">
        <v>14.3</v>
      </c>
      <c r="AJ2153">
        <v>1305</v>
      </c>
      <c r="AK2153">
        <v>22149</v>
      </c>
      <c r="AL2153">
        <v>-0.9</v>
      </c>
      <c r="AM2153">
        <v>3178</v>
      </c>
      <c r="AN2153">
        <v>3871</v>
      </c>
      <c r="AO2153">
        <v>0.7</v>
      </c>
      <c r="AP2153">
        <v>0</v>
      </c>
      <c r="AQ2153">
        <v>0</v>
      </c>
      <c r="AR2153">
        <v>0</v>
      </c>
      <c r="AS2153">
        <v>3</v>
      </c>
      <c r="AT2153">
        <v>28.7</v>
      </c>
      <c r="AU2153">
        <v>3373132</v>
      </c>
      <c r="AV2153">
        <v>0</v>
      </c>
      <c r="AW2153">
        <v>597958</v>
      </c>
      <c r="AX2153">
        <v>9845</v>
      </c>
      <c r="AY2153">
        <v>76298</v>
      </c>
      <c r="AZ2153">
        <v>20</v>
      </c>
      <c r="BA2153">
        <v>408.45</v>
      </c>
      <c r="BB2153">
        <v>149.19999999999999</v>
      </c>
    </row>
    <row r="2154" spans="1:54" x14ac:dyDescent="0.3">
      <c r="A2154">
        <v>39145</v>
      </c>
      <c r="B2154" t="s">
        <v>1845</v>
      </c>
      <c r="C2154" t="s">
        <v>958</v>
      </c>
      <c r="D2154">
        <v>77258</v>
      </c>
      <c r="E2154">
        <v>79499</v>
      </c>
      <c r="F2154">
        <v>-2.8</v>
      </c>
      <c r="G2154">
        <v>79499</v>
      </c>
      <c r="H2154">
        <v>5.7</v>
      </c>
      <c r="I2154">
        <v>22</v>
      </c>
      <c r="J2154">
        <v>16.8</v>
      </c>
      <c r="K2154">
        <v>50.8</v>
      </c>
      <c r="L2154">
        <v>94.6</v>
      </c>
      <c r="M2154">
        <v>2.7</v>
      </c>
      <c r="N2154">
        <v>0.5</v>
      </c>
      <c r="O2154">
        <v>0.4</v>
      </c>
      <c r="P2154">
        <v>0</v>
      </c>
      <c r="Q2154">
        <v>1.7</v>
      </c>
      <c r="R2154">
        <v>1.2</v>
      </c>
      <c r="S2154">
        <v>93.6</v>
      </c>
      <c r="T2154">
        <v>87.1</v>
      </c>
      <c r="U2154">
        <v>1</v>
      </c>
      <c r="V2154">
        <v>2.2000000000000002</v>
      </c>
      <c r="W2154">
        <v>81.3</v>
      </c>
      <c r="X2154">
        <v>14.2</v>
      </c>
      <c r="Y2154">
        <v>6446</v>
      </c>
      <c r="Z2154">
        <v>24.6</v>
      </c>
      <c r="AA2154">
        <v>34086</v>
      </c>
      <c r="AB2154">
        <v>69.599999999999994</v>
      </c>
      <c r="AC2154">
        <v>11.8</v>
      </c>
      <c r="AD2154">
        <v>88200</v>
      </c>
      <c r="AE2154">
        <v>29452</v>
      </c>
      <c r="AF2154">
        <v>2.56</v>
      </c>
      <c r="AG2154">
        <v>19437</v>
      </c>
      <c r="AH2154">
        <v>35379</v>
      </c>
      <c r="AI2154">
        <v>23.3</v>
      </c>
      <c r="AJ2154">
        <v>1279</v>
      </c>
      <c r="AK2154">
        <v>17459</v>
      </c>
      <c r="AL2154">
        <v>-4.7</v>
      </c>
      <c r="AM2154">
        <v>3951</v>
      </c>
      <c r="AN2154">
        <v>5182</v>
      </c>
      <c r="AO2154">
        <v>0</v>
      </c>
      <c r="AP2154">
        <v>0</v>
      </c>
      <c r="AQ2154">
        <v>0</v>
      </c>
      <c r="AR2154">
        <v>0</v>
      </c>
      <c r="AS2154">
        <v>0</v>
      </c>
      <c r="AT2154">
        <v>31.6</v>
      </c>
      <c r="AU2154">
        <v>927058</v>
      </c>
      <c r="AV2154">
        <v>0</v>
      </c>
      <c r="AW2154">
        <v>700731</v>
      </c>
      <c r="AX2154">
        <v>9170</v>
      </c>
      <c r="AY2154">
        <v>84833</v>
      </c>
      <c r="AZ2154">
        <v>151</v>
      </c>
      <c r="BA2154">
        <v>610.21</v>
      </c>
      <c r="BB2154">
        <v>130.30000000000001</v>
      </c>
    </row>
    <row r="2155" spans="1:54" x14ac:dyDescent="0.3">
      <c r="A2155">
        <v>39147</v>
      </c>
      <c r="B2155" t="s">
        <v>1783</v>
      </c>
      <c r="C2155" t="s">
        <v>958</v>
      </c>
      <c r="D2155">
        <v>55669</v>
      </c>
      <c r="E2155">
        <v>56745</v>
      </c>
      <c r="F2155">
        <v>-1.9</v>
      </c>
      <c r="G2155">
        <v>56745</v>
      </c>
      <c r="H2155">
        <v>5.0999999999999996</v>
      </c>
      <c r="I2155">
        <v>22.3</v>
      </c>
      <c r="J2155">
        <v>16.3</v>
      </c>
      <c r="K2155">
        <v>50</v>
      </c>
      <c r="L2155">
        <v>94.6</v>
      </c>
      <c r="M2155">
        <v>2.6</v>
      </c>
      <c r="N2155">
        <v>0.3</v>
      </c>
      <c r="O2155">
        <v>0.7</v>
      </c>
      <c r="P2155">
        <v>0</v>
      </c>
      <c r="Q2155">
        <v>1.8</v>
      </c>
      <c r="R2155">
        <v>4.8</v>
      </c>
      <c r="S2155">
        <v>90.4</v>
      </c>
      <c r="T2155">
        <v>85.6</v>
      </c>
      <c r="U2155">
        <v>1.2</v>
      </c>
      <c r="V2155">
        <v>2.7</v>
      </c>
      <c r="W2155">
        <v>89.4</v>
      </c>
      <c r="X2155">
        <v>15.3</v>
      </c>
      <c r="Y2155">
        <v>4720</v>
      </c>
      <c r="Z2155">
        <v>20</v>
      </c>
      <c r="AA2155">
        <v>23932</v>
      </c>
      <c r="AB2155">
        <v>72.400000000000006</v>
      </c>
      <c r="AC2155">
        <v>14.2</v>
      </c>
      <c r="AD2155">
        <v>97900</v>
      </c>
      <c r="AE2155">
        <v>21651</v>
      </c>
      <c r="AF2155">
        <v>2.4700000000000002</v>
      </c>
      <c r="AG2155">
        <v>22075</v>
      </c>
      <c r="AH2155">
        <v>43764</v>
      </c>
      <c r="AI2155">
        <v>15.5</v>
      </c>
      <c r="AJ2155">
        <v>1140</v>
      </c>
      <c r="AK2155">
        <v>16520</v>
      </c>
      <c r="AL2155">
        <v>-4.5999999999999996</v>
      </c>
      <c r="AM2155">
        <v>2902</v>
      </c>
      <c r="AN2155">
        <v>3990</v>
      </c>
      <c r="AO2155">
        <v>0</v>
      </c>
      <c r="AP2155">
        <v>0</v>
      </c>
      <c r="AQ2155">
        <v>0</v>
      </c>
      <c r="AR2155">
        <v>0</v>
      </c>
      <c r="AS2155">
        <v>0</v>
      </c>
      <c r="AT2155">
        <v>27.8</v>
      </c>
      <c r="AU2155">
        <v>1408813</v>
      </c>
      <c r="AV2155">
        <v>0</v>
      </c>
      <c r="AW2155">
        <v>458832</v>
      </c>
      <c r="AX2155">
        <v>8087</v>
      </c>
      <c r="AY2155">
        <v>46502</v>
      </c>
      <c r="AZ2155">
        <v>27</v>
      </c>
      <c r="BA2155">
        <v>551.02</v>
      </c>
      <c r="BB2155">
        <v>103</v>
      </c>
    </row>
    <row r="2156" spans="1:54" x14ac:dyDescent="0.3">
      <c r="A2156">
        <v>39149</v>
      </c>
      <c r="B2156" t="s">
        <v>17</v>
      </c>
      <c r="C2156" t="s">
        <v>958</v>
      </c>
      <c r="D2156">
        <v>48951</v>
      </c>
      <c r="E2156">
        <v>49423</v>
      </c>
      <c r="F2156">
        <v>-1</v>
      </c>
      <c r="G2156">
        <v>49423</v>
      </c>
      <c r="H2156">
        <v>6.4</v>
      </c>
      <c r="I2156">
        <v>26</v>
      </c>
      <c r="J2156">
        <v>14.8</v>
      </c>
      <c r="K2156">
        <v>49.8</v>
      </c>
      <c r="L2156">
        <v>94.6</v>
      </c>
      <c r="M2156">
        <v>2.2000000000000002</v>
      </c>
      <c r="N2156">
        <v>0.2</v>
      </c>
      <c r="O2156">
        <v>1</v>
      </c>
      <c r="P2156">
        <v>0.1</v>
      </c>
      <c r="Q2156">
        <v>1.8</v>
      </c>
      <c r="R2156">
        <v>1.6</v>
      </c>
      <c r="S2156">
        <v>93.3</v>
      </c>
      <c r="T2156">
        <v>88.6</v>
      </c>
      <c r="U2156">
        <v>1.6</v>
      </c>
      <c r="V2156">
        <v>2.5</v>
      </c>
      <c r="W2156">
        <v>88.2</v>
      </c>
      <c r="X2156">
        <v>14.5</v>
      </c>
      <c r="Y2156">
        <v>3468</v>
      </c>
      <c r="Z2156">
        <v>18.7</v>
      </c>
      <c r="AA2156">
        <v>20190</v>
      </c>
      <c r="AB2156">
        <v>74.599999999999994</v>
      </c>
      <c r="AC2156">
        <v>16.399999999999999</v>
      </c>
      <c r="AD2156">
        <v>123400</v>
      </c>
      <c r="AE2156">
        <v>18311</v>
      </c>
      <c r="AF2156">
        <v>2.66</v>
      </c>
      <c r="AG2156">
        <v>24028</v>
      </c>
      <c r="AH2156">
        <v>50427</v>
      </c>
      <c r="AI2156">
        <v>11.4</v>
      </c>
      <c r="AJ2156">
        <v>982</v>
      </c>
      <c r="AK2156">
        <v>23185</v>
      </c>
      <c r="AL2156">
        <v>5.4</v>
      </c>
      <c r="AM2156">
        <v>2767</v>
      </c>
      <c r="AN2156">
        <v>3844</v>
      </c>
      <c r="AO2156">
        <v>0</v>
      </c>
      <c r="AP2156">
        <v>0</v>
      </c>
      <c r="AQ2156">
        <v>0</v>
      </c>
      <c r="AR2156">
        <v>0</v>
      </c>
      <c r="AS2156">
        <v>0.9</v>
      </c>
      <c r="AT2156">
        <v>0</v>
      </c>
      <c r="AU2156">
        <v>6238437</v>
      </c>
      <c r="AV2156">
        <v>0</v>
      </c>
      <c r="AW2156">
        <v>432544</v>
      </c>
      <c r="AX2156">
        <v>8884</v>
      </c>
      <c r="AY2156">
        <v>55185</v>
      </c>
      <c r="AZ2156">
        <v>41</v>
      </c>
      <c r="BA2156">
        <v>407.68</v>
      </c>
      <c r="BB2156">
        <v>121.2</v>
      </c>
    </row>
    <row r="2157" spans="1:54" x14ac:dyDescent="0.3">
      <c r="A2157">
        <v>39151</v>
      </c>
      <c r="B2157" t="s">
        <v>1362</v>
      </c>
      <c r="C2157" t="s">
        <v>958</v>
      </c>
      <c r="D2157">
        <v>375736</v>
      </c>
      <c r="E2157">
        <v>375584</v>
      </c>
      <c r="F2157">
        <v>0</v>
      </c>
      <c r="G2157">
        <v>375586</v>
      </c>
      <c r="H2157">
        <v>5.5</v>
      </c>
      <c r="I2157">
        <v>21.9</v>
      </c>
      <c r="J2157">
        <v>17.7</v>
      </c>
      <c r="K2157">
        <v>51.5</v>
      </c>
      <c r="L2157">
        <v>88.6</v>
      </c>
      <c r="M2157">
        <v>7.8</v>
      </c>
      <c r="N2157">
        <v>0.3</v>
      </c>
      <c r="O2157">
        <v>0.9</v>
      </c>
      <c r="P2157">
        <v>0</v>
      </c>
      <c r="Q2157">
        <v>2.2999999999999998</v>
      </c>
      <c r="R2157">
        <v>1.9</v>
      </c>
      <c r="S2157">
        <v>87.1</v>
      </c>
      <c r="T2157">
        <v>87.4</v>
      </c>
      <c r="U2157">
        <v>1.9</v>
      </c>
      <c r="V2157">
        <v>3.6</v>
      </c>
      <c r="W2157">
        <v>89.1</v>
      </c>
      <c r="X2157">
        <v>21.1</v>
      </c>
      <c r="Y2157">
        <v>31484</v>
      </c>
      <c r="Z2157">
        <v>21.4</v>
      </c>
      <c r="AA2157">
        <v>165555</v>
      </c>
      <c r="AB2157">
        <v>70</v>
      </c>
      <c r="AC2157">
        <v>18.899999999999999</v>
      </c>
      <c r="AD2157">
        <v>122400</v>
      </c>
      <c r="AE2157">
        <v>150003</v>
      </c>
      <c r="AF2157">
        <v>2.44</v>
      </c>
      <c r="AG2157">
        <v>24453</v>
      </c>
      <c r="AH2157">
        <v>45641</v>
      </c>
      <c r="AI2157">
        <v>15</v>
      </c>
      <c r="AJ2157">
        <v>8291</v>
      </c>
      <c r="AK2157">
        <v>139224</v>
      </c>
      <c r="AL2157">
        <v>0.6</v>
      </c>
      <c r="AM2157">
        <v>23301</v>
      </c>
      <c r="AN2157">
        <v>29479</v>
      </c>
      <c r="AO2157">
        <v>3.5</v>
      </c>
      <c r="AP2157">
        <v>0</v>
      </c>
      <c r="AQ2157">
        <v>1.2</v>
      </c>
      <c r="AR2157">
        <v>0</v>
      </c>
      <c r="AS2157">
        <v>0.5</v>
      </c>
      <c r="AT2157">
        <v>27.4</v>
      </c>
      <c r="AU2157">
        <v>10387443</v>
      </c>
      <c r="AV2157">
        <v>2630637</v>
      </c>
      <c r="AW2157">
        <v>4963666</v>
      </c>
      <c r="AX2157">
        <v>13068</v>
      </c>
      <c r="AY2157">
        <v>517952</v>
      </c>
      <c r="AZ2157">
        <v>550</v>
      </c>
      <c r="BA2157">
        <v>575.27</v>
      </c>
      <c r="BB2157">
        <v>652.9</v>
      </c>
    </row>
    <row r="2158" spans="1:54" x14ac:dyDescent="0.3">
      <c r="A2158">
        <v>39153</v>
      </c>
      <c r="B2158" t="s">
        <v>191</v>
      </c>
      <c r="C2158" t="s">
        <v>958</v>
      </c>
      <c r="D2158">
        <v>541943</v>
      </c>
      <c r="E2158">
        <v>541786</v>
      </c>
      <c r="F2158">
        <v>0</v>
      </c>
      <c r="G2158">
        <v>541781</v>
      </c>
      <c r="H2158">
        <v>5.7</v>
      </c>
      <c r="I2158">
        <v>21.7</v>
      </c>
      <c r="J2158">
        <v>16.2</v>
      </c>
      <c r="K2158">
        <v>51.5</v>
      </c>
      <c r="L2158">
        <v>79.900000000000006</v>
      </c>
      <c r="M2158">
        <v>14.8</v>
      </c>
      <c r="N2158">
        <v>0.2</v>
      </c>
      <c r="O2158">
        <v>2.8</v>
      </c>
      <c r="P2158">
        <v>0</v>
      </c>
      <c r="Q2158">
        <v>2.2999999999999998</v>
      </c>
      <c r="R2158">
        <v>1.9</v>
      </c>
      <c r="S2158">
        <v>78.400000000000006</v>
      </c>
      <c r="T2158">
        <v>88.8</v>
      </c>
      <c r="U2158">
        <v>4.5</v>
      </c>
      <c r="V2158">
        <v>5.9</v>
      </c>
      <c r="W2158">
        <v>90.3</v>
      </c>
      <c r="X2158">
        <v>29.6</v>
      </c>
      <c r="Y2158">
        <v>40983</v>
      </c>
      <c r="Z2158">
        <v>22.6</v>
      </c>
      <c r="AA2158">
        <v>245155</v>
      </c>
      <c r="AB2158">
        <v>67.900000000000006</v>
      </c>
      <c r="AC2158">
        <v>22.6</v>
      </c>
      <c r="AD2158">
        <v>135600</v>
      </c>
      <c r="AE2158">
        <v>220375</v>
      </c>
      <c r="AF2158">
        <v>2.42</v>
      </c>
      <c r="AG2158">
        <v>27818</v>
      </c>
      <c r="AH2158">
        <v>49669</v>
      </c>
      <c r="AI2158">
        <v>15.4</v>
      </c>
      <c r="AJ2158">
        <v>13388</v>
      </c>
      <c r="AK2158">
        <v>240741</v>
      </c>
      <c r="AL2158">
        <v>0.1</v>
      </c>
      <c r="AM2158">
        <v>37149</v>
      </c>
      <c r="AN2158">
        <v>46459</v>
      </c>
      <c r="AO2158">
        <v>6.4</v>
      </c>
      <c r="AP2158">
        <v>0.2</v>
      </c>
      <c r="AQ2158">
        <v>2</v>
      </c>
      <c r="AR2158">
        <v>0</v>
      </c>
      <c r="AS2158">
        <v>0.6</v>
      </c>
      <c r="AT2158">
        <v>25.4</v>
      </c>
      <c r="AU2158">
        <v>9275476</v>
      </c>
      <c r="AV2158">
        <v>7063487</v>
      </c>
      <c r="AW2158">
        <v>7384206</v>
      </c>
      <c r="AX2158">
        <v>13558</v>
      </c>
      <c r="AY2158">
        <v>885042</v>
      </c>
      <c r="AZ2158">
        <v>471</v>
      </c>
      <c r="BA2158">
        <v>412.75</v>
      </c>
      <c r="BB2158">
        <v>1312.6</v>
      </c>
    </row>
    <row r="2159" spans="1:54" x14ac:dyDescent="0.3">
      <c r="A2159">
        <v>39155</v>
      </c>
      <c r="B2159" t="s">
        <v>1846</v>
      </c>
      <c r="C2159" t="s">
        <v>958</v>
      </c>
      <c r="D2159">
        <v>205175</v>
      </c>
      <c r="E2159">
        <v>210307</v>
      </c>
      <c r="F2159">
        <v>-2.4</v>
      </c>
      <c r="G2159">
        <v>210312</v>
      </c>
      <c r="H2159">
        <v>5.2</v>
      </c>
      <c r="I2159">
        <v>21</v>
      </c>
      <c r="J2159">
        <v>19.399999999999999</v>
      </c>
      <c r="K2159">
        <v>51.2</v>
      </c>
      <c r="L2159">
        <v>88.8</v>
      </c>
      <c r="M2159">
        <v>8.6</v>
      </c>
      <c r="N2159">
        <v>0.2</v>
      </c>
      <c r="O2159">
        <v>0.5</v>
      </c>
      <c r="P2159">
        <v>0</v>
      </c>
      <c r="Q2159">
        <v>1.8</v>
      </c>
      <c r="R2159">
        <v>1.6</v>
      </c>
      <c r="S2159">
        <v>87.5</v>
      </c>
      <c r="T2159">
        <v>89.2</v>
      </c>
      <c r="U2159">
        <v>1.6</v>
      </c>
      <c r="V2159">
        <v>5</v>
      </c>
      <c r="W2159">
        <v>87.7</v>
      </c>
      <c r="X2159">
        <v>17</v>
      </c>
      <c r="Y2159">
        <v>18957</v>
      </c>
      <c r="Z2159">
        <v>22.3</v>
      </c>
      <c r="AA2159">
        <v>95471</v>
      </c>
      <c r="AB2159">
        <v>72.3</v>
      </c>
      <c r="AC2159">
        <v>16.5</v>
      </c>
      <c r="AD2159">
        <v>97400</v>
      </c>
      <c r="AE2159">
        <v>86246</v>
      </c>
      <c r="AF2159">
        <v>2.37</v>
      </c>
      <c r="AG2159">
        <v>22568</v>
      </c>
      <c r="AH2159">
        <v>42880</v>
      </c>
      <c r="AI2159">
        <v>17.399999999999999</v>
      </c>
      <c r="AJ2159">
        <v>4135</v>
      </c>
      <c r="AK2159">
        <v>67464</v>
      </c>
      <c r="AL2159">
        <v>-7.3</v>
      </c>
      <c r="AM2159">
        <v>12465</v>
      </c>
      <c r="AN2159">
        <v>16400</v>
      </c>
      <c r="AO2159">
        <v>3.2</v>
      </c>
      <c r="AP2159">
        <v>0</v>
      </c>
      <c r="AQ2159">
        <v>1.2</v>
      </c>
      <c r="AR2159">
        <v>0</v>
      </c>
      <c r="AS2159">
        <v>0</v>
      </c>
      <c r="AT2159">
        <v>22.9</v>
      </c>
      <c r="AU2159">
        <v>8840981</v>
      </c>
      <c r="AV2159">
        <v>0</v>
      </c>
      <c r="AW2159">
        <v>2318389</v>
      </c>
      <c r="AX2159">
        <v>10872</v>
      </c>
      <c r="AY2159">
        <v>245161</v>
      </c>
      <c r="AZ2159">
        <v>88</v>
      </c>
      <c r="BA2159">
        <v>618.29999999999995</v>
      </c>
      <c r="BB2159">
        <v>340.1</v>
      </c>
    </row>
    <row r="2160" spans="1:54" x14ac:dyDescent="0.3">
      <c r="A2160">
        <v>39157</v>
      </c>
      <c r="B2160" t="s">
        <v>1847</v>
      </c>
      <c r="C2160" t="s">
        <v>958</v>
      </c>
      <c r="D2160">
        <v>92788</v>
      </c>
      <c r="E2160">
        <v>92582</v>
      </c>
      <c r="F2160">
        <v>0.2</v>
      </c>
      <c r="G2160">
        <v>92582</v>
      </c>
      <c r="H2160">
        <v>5.9</v>
      </c>
      <c r="I2160">
        <v>22.9</v>
      </c>
      <c r="J2160">
        <v>17.899999999999999</v>
      </c>
      <c r="K2160">
        <v>50.6</v>
      </c>
      <c r="L2160">
        <v>96.9</v>
      </c>
      <c r="M2160">
        <v>0.9</v>
      </c>
      <c r="N2160">
        <v>0.4</v>
      </c>
      <c r="O2160">
        <v>0.3</v>
      </c>
      <c r="P2160">
        <v>0.3</v>
      </c>
      <c r="Q2160">
        <v>1.2</v>
      </c>
      <c r="R2160">
        <v>2.4</v>
      </c>
      <c r="S2160">
        <v>95.1</v>
      </c>
      <c r="T2160">
        <v>89.9</v>
      </c>
      <c r="U2160">
        <v>1.3</v>
      </c>
      <c r="V2160">
        <v>5.6</v>
      </c>
      <c r="W2160">
        <v>86.7</v>
      </c>
      <c r="X2160">
        <v>15.2</v>
      </c>
      <c r="Y2160">
        <v>7697</v>
      </c>
      <c r="Z2160">
        <v>20.7</v>
      </c>
      <c r="AA2160">
        <v>39981</v>
      </c>
      <c r="AB2160">
        <v>72.900000000000006</v>
      </c>
      <c r="AC2160">
        <v>14.1</v>
      </c>
      <c r="AD2160">
        <v>108700</v>
      </c>
      <c r="AE2160">
        <v>36149</v>
      </c>
      <c r="AF2160">
        <v>2.5299999999999998</v>
      </c>
      <c r="AG2160">
        <v>21966</v>
      </c>
      <c r="AH2160">
        <v>43739</v>
      </c>
      <c r="AI2160">
        <v>14.6</v>
      </c>
      <c r="AJ2160">
        <v>2143</v>
      </c>
      <c r="AK2160">
        <v>30197</v>
      </c>
      <c r="AL2160">
        <v>1.3</v>
      </c>
      <c r="AM2160">
        <v>5897</v>
      </c>
      <c r="AN2160">
        <v>7544</v>
      </c>
      <c r="AO2160">
        <v>0</v>
      </c>
      <c r="AP2160">
        <v>0</v>
      </c>
      <c r="AQ2160">
        <v>0</v>
      </c>
      <c r="AR2160">
        <v>0</v>
      </c>
      <c r="AS2160">
        <v>0</v>
      </c>
      <c r="AT2160">
        <v>20.2</v>
      </c>
      <c r="AU2160">
        <v>2206524</v>
      </c>
      <c r="AV2160">
        <v>251141</v>
      </c>
      <c r="AW2160">
        <v>1077428</v>
      </c>
      <c r="AX2160">
        <v>11800</v>
      </c>
      <c r="AY2160">
        <v>114445</v>
      </c>
      <c r="AZ2160">
        <v>59</v>
      </c>
      <c r="BA2160">
        <v>567.64</v>
      </c>
      <c r="BB2160">
        <v>163.1</v>
      </c>
    </row>
    <row r="2161" spans="1:54" x14ac:dyDescent="0.3">
      <c r="A2161">
        <v>39159</v>
      </c>
      <c r="B2161" t="s">
        <v>78</v>
      </c>
      <c r="C2161" t="s">
        <v>958</v>
      </c>
      <c r="D2161">
        <v>53776</v>
      </c>
      <c r="E2161">
        <v>52267</v>
      </c>
      <c r="F2161">
        <v>2.9</v>
      </c>
      <c r="G2161">
        <v>52300</v>
      </c>
      <c r="H2161">
        <v>5.8</v>
      </c>
      <c r="I2161">
        <v>25.4</v>
      </c>
      <c r="J2161">
        <v>11.3</v>
      </c>
      <c r="K2161">
        <v>52.5</v>
      </c>
      <c r="L2161">
        <v>92.4</v>
      </c>
      <c r="M2161">
        <v>2.7</v>
      </c>
      <c r="N2161">
        <v>0.2</v>
      </c>
      <c r="O2161">
        <v>3.2</v>
      </c>
      <c r="P2161">
        <v>0</v>
      </c>
      <c r="Q2161">
        <v>1.4</v>
      </c>
      <c r="R2161">
        <v>1.5</v>
      </c>
      <c r="S2161">
        <v>91.1</v>
      </c>
      <c r="T2161">
        <v>86</v>
      </c>
      <c r="U2161">
        <v>2.8</v>
      </c>
      <c r="V2161">
        <v>4.2</v>
      </c>
      <c r="W2161">
        <v>92.2</v>
      </c>
      <c r="X2161">
        <v>27</v>
      </c>
      <c r="Y2161">
        <v>3542</v>
      </c>
      <c r="Z2161">
        <v>23.5</v>
      </c>
      <c r="AA2161">
        <v>19975</v>
      </c>
      <c r="AB2161">
        <v>75.8</v>
      </c>
      <c r="AC2161">
        <v>14.1</v>
      </c>
      <c r="AD2161">
        <v>171800</v>
      </c>
      <c r="AE2161">
        <v>18216</v>
      </c>
      <c r="AF2161">
        <v>2.72</v>
      </c>
      <c r="AG2161">
        <v>28852</v>
      </c>
      <c r="AH2161">
        <v>65086</v>
      </c>
      <c r="AI2161">
        <v>7.8</v>
      </c>
      <c r="AJ2161">
        <v>1004</v>
      </c>
      <c r="AK2161">
        <v>31616</v>
      </c>
      <c r="AL2161">
        <v>2.6</v>
      </c>
      <c r="AM2161">
        <v>3430</v>
      </c>
      <c r="AN2161">
        <v>4617</v>
      </c>
      <c r="AO2161">
        <v>0</v>
      </c>
      <c r="AP2161">
        <v>0</v>
      </c>
      <c r="AQ2161">
        <v>0</v>
      </c>
      <c r="AR2161">
        <v>0</v>
      </c>
      <c r="AS2161">
        <v>0</v>
      </c>
      <c r="AT2161">
        <v>26.2</v>
      </c>
      <c r="AU2161">
        <v>0</v>
      </c>
      <c r="AV2161">
        <v>1881681</v>
      </c>
      <c r="AW2161">
        <v>479058</v>
      </c>
      <c r="AX2161">
        <v>10039</v>
      </c>
      <c r="AY2161">
        <v>51449</v>
      </c>
      <c r="AZ2161">
        <v>336</v>
      </c>
      <c r="BA2161">
        <v>431.73</v>
      </c>
      <c r="BB2161">
        <v>121.1</v>
      </c>
    </row>
    <row r="2162" spans="1:54" x14ac:dyDescent="0.3">
      <c r="A2162">
        <v>39161</v>
      </c>
      <c r="B2162" t="s">
        <v>1848</v>
      </c>
      <c r="C2162" t="s">
        <v>958</v>
      </c>
      <c r="D2162">
        <v>28462</v>
      </c>
      <c r="E2162">
        <v>28744</v>
      </c>
      <c r="F2162">
        <v>-1</v>
      </c>
      <c r="G2162">
        <v>28744</v>
      </c>
      <c r="H2162">
        <v>5.9</v>
      </c>
      <c r="I2162">
        <v>23.5</v>
      </c>
      <c r="J2162">
        <v>18</v>
      </c>
      <c r="K2162">
        <v>51.3</v>
      </c>
      <c r="L2162">
        <v>97</v>
      </c>
      <c r="M2162">
        <v>1</v>
      </c>
      <c r="N2162">
        <v>0.2</v>
      </c>
      <c r="O2162">
        <v>0.4</v>
      </c>
      <c r="P2162">
        <v>0</v>
      </c>
      <c r="Q2162">
        <v>1.3</v>
      </c>
      <c r="R2162">
        <v>2.8</v>
      </c>
      <c r="S2162">
        <v>94.6</v>
      </c>
      <c r="T2162">
        <v>88.1</v>
      </c>
      <c r="U2162">
        <v>0.8</v>
      </c>
      <c r="V2162">
        <v>2.1</v>
      </c>
      <c r="W2162">
        <v>90.8</v>
      </c>
      <c r="X2162">
        <v>15.4</v>
      </c>
      <c r="Y2162">
        <v>2146</v>
      </c>
      <c r="Z2162">
        <v>18.7</v>
      </c>
      <c r="AA2162">
        <v>12688</v>
      </c>
      <c r="AB2162">
        <v>79</v>
      </c>
      <c r="AC2162">
        <v>7.9</v>
      </c>
      <c r="AD2162">
        <v>88600</v>
      </c>
      <c r="AE2162">
        <v>11442</v>
      </c>
      <c r="AF2162">
        <v>2.4700000000000002</v>
      </c>
      <c r="AG2162">
        <v>22790</v>
      </c>
      <c r="AH2162">
        <v>45355</v>
      </c>
      <c r="AI2162">
        <v>12.5</v>
      </c>
      <c r="AJ2162">
        <v>545</v>
      </c>
      <c r="AK2162">
        <v>9398</v>
      </c>
      <c r="AL2162">
        <v>0.1</v>
      </c>
      <c r="AM2162">
        <v>1566</v>
      </c>
      <c r="AN2162">
        <v>2192</v>
      </c>
      <c r="AO2162">
        <v>0</v>
      </c>
      <c r="AP2162">
        <v>0</v>
      </c>
      <c r="AQ2162">
        <v>0</v>
      </c>
      <c r="AR2162">
        <v>0</v>
      </c>
      <c r="AS2162">
        <v>0</v>
      </c>
      <c r="AT2162">
        <v>30.2</v>
      </c>
      <c r="AU2162">
        <v>1072331</v>
      </c>
      <c r="AV2162">
        <v>127049</v>
      </c>
      <c r="AW2162">
        <v>242794</v>
      </c>
      <c r="AX2162">
        <v>8403</v>
      </c>
      <c r="AY2162">
        <v>25464</v>
      </c>
      <c r="AZ2162">
        <v>24</v>
      </c>
      <c r="BA2162">
        <v>409.16</v>
      </c>
      <c r="BB2162">
        <v>70.3</v>
      </c>
    </row>
    <row r="2163" spans="1:54" x14ac:dyDescent="0.3">
      <c r="A2163">
        <v>39163</v>
      </c>
      <c r="B2163" t="s">
        <v>1849</v>
      </c>
      <c r="C2163" t="s">
        <v>958</v>
      </c>
      <c r="D2163">
        <v>13234</v>
      </c>
      <c r="E2163">
        <v>13435</v>
      </c>
      <c r="F2163">
        <v>-1.5</v>
      </c>
      <c r="G2163">
        <v>13435</v>
      </c>
      <c r="H2163">
        <v>5.6</v>
      </c>
      <c r="I2163">
        <v>23.3</v>
      </c>
      <c r="J2163">
        <v>15.4</v>
      </c>
      <c r="K2163">
        <v>50.4</v>
      </c>
      <c r="L2163">
        <v>97.5</v>
      </c>
      <c r="M2163">
        <v>0.6</v>
      </c>
      <c r="N2163">
        <v>0.4</v>
      </c>
      <c r="O2163">
        <v>0.2</v>
      </c>
      <c r="P2163">
        <v>0</v>
      </c>
      <c r="Q2163">
        <v>1.2</v>
      </c>
      <c r="R2163">
        <v>0.7</v>
      </c>
      <c r="S2163">
        <v>96.9</v>
      </c>
      <c r="T2163">
        <v>91</v>
      </c>
      <c r="U2163">
        <v>0.2</v>
      </c>
      <c r="V2163">
        <v>1.8</v>
      </c>
      <c r="W2163">
        <v>80.400000000000006</v>
      </c>
      <c r="X2163">
        <v>8.5</v>
      </c>
      <c r="Y2163">
        <v>879</v>
      </c>
      <c r="Z2163">
        <v>29.3</v>
      </c>
      <c r="AA2163">
        <v>6197</v>
      </c>
      <c r="AB2163">
        <v>76.400000000000006</v>
      </c>
      <c r="AC2163">
        <v>3.7</v>
      </c>
      <c r="AD2163">
        <v>75700</v>
      </c>
      <c r="AE2163">
        <v>5191</v>
      </c>
      <c r="AF2163">
        <v>2.56</v>
      </c>
      <c r="AG2163">
        <v>18101</v>
      </c>
      <c r="AH2163">
        <v>36705</v>
      </c>
      <c r="AI2163">
        <v>20.6</v>
      </c>
      <c r="AJ2163">
        <v>137</v>
      </c>
      <c r="AK2163">
        <v>1601</v>
      </c>
      <c r="AL2163">
        <v>4.5</v>
      </c>
      <c r="AM2163">
        <v>697</v>
      </c>
      <c r="AN2163">
        <v>853</v>
      </c>
      <c r="AO2163">
        <v>0</v>
      </c>
      <c r="AP2163">
        <v>0</v>
      </c>
      <c r="AQ2163">
        <v>0</v>
      </c>
      <c r="AR2163">
        <v>0</v>
      </c>
      <c r="AS2163">
        <v>0</v>
      </c>
      <c r="AT2163">
        <v>23.6</v>
      </c>
      <c r="AU2163">
        <v>106494</v>
      </c>
      <c r="AV2163">
        <v>0</v>
      </c>
      <c r="AW2163">
        <v>43303</v>
      </c>
      <c r="AX2163">
        <v>3241</v>
      </c>
      <c r="AY2163">
        <v>2836</v>
      </c>
      <c r="AZ2163">
        <v>0</v>
      </c>
      <c r="BA2163">
        <v>412.36</v>
      </c>
      <c r="BB2163">
        <v>32.6</v>
      </c>
    </row>
    <row r="2164" spans="1:54" x14ac:dyDescent="0.3">
      <c r="A2164">
        <v>39165</v>
      </c>
      <c r="B2164" t="s">
        <v>251</v>
      </c>
      <c r="C2164" t="s">
        <v>958</v>
      </c>
      <c r="D2164">
        <v>221659</v>
      </c>
      <c r="E2164">
        <v>212868</v>
      </c>
      <c r="F2164">
        <v>4.0999999999999996</v>
      </c>
      <c r="G2164">
        <v>212693</v>
      </c>
      <c r="H2164">
        <v>5.9</v>
      </c>
      <c r="I2164">
        <v>25.9</v>
      </c>
      <c r="J2164">
        <v>13</v>
      </c>
      <c r="K2164">
        <v>49.8</v>
      </c>
      <c r="L2164">
        <v>90.1</v>
      </c>
      <c r="M2164">
        <v>3.5</v>
      </c>
      <c r="N2164">
        <v>0.2</v>
      </c>
      <c r="O2164">
        <v>4.7</v>
      </c>
      <c r="P2164">
        <v>0</v>
      </c>
      <c r="Q2164">
        <v>1.5</v>
      </c>
      <c r="R2164">
        <v>2.6</v>
      </c>
      <c r="S2164">
        <v>87.8</v>
      </c>
      <c r="T2164">
        <v>87.3</v>
      </c>
      <c r="U2164">
        <v>5.6</v>
      </c>
      <c r="V2164">
        <v>7.5</v>
      </c>
      <c r="W2164">
        <v>92</v>
      </c>
      <c r="X2164">
        <v>37.9</v>
      </c>
      <c r="Y2164">
        <v>15059</v>
      </c>
      <c r="Z2164">
        <v>24.4</v>
      </c>
      <c r="AA2164">
        <v>83583</v>
      </c>
      <c r="AB2164">
        <v>77.900000000000006</v>
      </c>
      <c r="AC2164">
        <v>15.4</v>
      </c>
      <c r="AD2164">
        <v>188500</v>
      </c>
      <c r="AE2164">
        <v>76546</v>
      </c>
      <c r="AF2164">
        <v>2.74</v>
      </c>
      <c r="AG2164">
        <v>33172</v>
      </c>
      <c r="AH2164">
        <v>72487</v>
      </c>
      <c r="AI2164">
        <v>6.3</v>
      </c>
      <c r="AJ2164">
        <v>3928</v>
      </c>
      <c r="AK2164">
        <v>73166</v>
      </c>
      <c r="AL2164">
        <v>1.2</v>
      </c>
      <c r="AM2164">
        <v>15102</v>
      </c>
      <c r="AN2164">
        <v>16738</v>
      </c>
      <c r="AO2164">
        <v>1.5</v>
      </c>
      <c r="AP2164">
        <v>0</v>
      </c>
      <c r="AQ2164">
        <v>0</v>
      </c>
      <c r="AR2164">
        <v>0</v>
      </c>
      <c r="AS2164">
        <v>1.8</v>
      </c>
      <c r="AT2164">
        <v>29</v>
      </c>
      <c r="AU2164">
        <v>4111235</v>
      </c>
      <c r="AV2164">
        <v>2006795</v>
      </c>
      <c r="AW2164">
        <v>1862643</v>
      </c>
      <c r="AX2164">
        <v>9129</v>
      </c>
      <c r="AY2164">
        <v>329812</v>
      </c>
      <c r="AZ2164">
        <v>1301</v>
      </c>
      <c r="BA2164">
        <v>401.31</v>
      </c>
      <c r="BB2164">
        <v>530</v>
      </c>
    </row>
    <row r="2165" spans="1:54" x14ac:dyDescent="0.3">
      <c r="A2165">
        <v>39167</v>
      </c>
      <c r="B2165" t="s">
        <v>10</v>
      </c>
      <c r="C2165" t="s">
        <v>958</v>
      </c>
      <c r="D2165">
        <v>61213</v>
      </c>
      <c r="E2165">
        <v>61778</v>
      </c>
      <c r="F2165">
        <v>-0.9</v>
      </c>
      <c r="G2165">
        <v>61778</v>
      </c>
      <c r="H2165">
        <v>5</v>
      </c>
      <c r="I2165">
        <v>20.100000000000001</v>
      </c>
      <c r="J2165">
        <v>19.3</v>
      </c>
      <c r="K2165">
        <v>50.9</v>
      </c>
      <c r="L2165">
        <v>96.2</v>
      </c>
      <c r="M2165">
        <v>1.2</v>
      </c>
      <c r="N2165">
        <v>0.3</v>
      </c>
      <c r="O2165">
        <v>0.7</v>
      </c>
      <c r="P2165">
        <v>0</v>
      </c>
      <c r="Q2165">
        <v>1.5</v>
      </c>
      <c r="R2165">
        <v>1.1000000000000001</v>
      </c>
      <c r="S2165">
        <v>95.3</v>
      </c>
      <c r="T2165">
        <v>87.7</v>
      </c>
      <c r="U2165">
        <v>1.2</v>
      </c>
      <c r="V2165">
        <v>2</v>
      </c>
      <c r="W2165">
        <v>88.8</v>
      </c>
      <c r="X2165">
        <v>16</v>
      </c>
      <c r="Y2165">
        <v>5383</v>
      </c>
      <c r="Z2165">
        <v>22.7</v>
      </c>
      <c r="AA2165">
        <v>28052</v>
      </c>
      <c r="AB2165">
        <v>75.3</v>
      </c>
      <c r="AC2165">
        <v>14.8</v>
      </c>
      <c r="AD2165">
        <v>108600</v>
      </c>
      <c r="AE2165">
        <v>25029</v>
      </c>
      <c r="AF2165">
        <v>2.39</v>
      </c>
      <c r="AG2165">
        <v>23496</v>
      </c>
      <c r="AH2165">
        <v>42834</v>
      </c>
      <c r="AI2165">
        <v>15.3</v>
      </c>
      <c r="AJ2165">
        <v>1414</v>
      </c>
      <c r="AK2165">
        <v>21494</v>
      </c>
      <c r="AL2165">
        <v>0</v>
      </c>
      <c r="AM2165">
        <v>3750</v>
      </c>
      <c r="AN2165">
        <v>4144</v>
      </c>
      <c r="AO2165">
        <v>0</v>
      </c>
      <c r="AP2165">
        <v>0</v>
      </c>
      <c r="AQ2165">
        <v>0</v>
      </c>
      <c r="AR2165">
        <v>0</v>
      </c>
      <c r="AS2165">
        <v>0</v>
      </c>
      <c r="AT2165">
        <v>0</v>
      </c>
      <c r="AU2165">
        <v>2563679</v>
      </c>
      <c r="AV2165">
        <v>0</v>
      </c>
      <c r="AW2165">
        <v>658444</v>
      </c>
      <c r="AX2165">
        <v>10715</v>
      </c>
      <c r="AY2165">
        <v>83684</v>
      </c>
      <c r="AZ2165">
        <v>40</v>
      </c>
      <c r="BA2165">
        <v>631.97</v>
      </c>
      <c r="BB2165">
        <v>97.8</v>
      </c>
    </row>
    <row r="2166" spans="1:54" x14ac:dyDescent="0.3">
      <c r="A2166">
        <v>39169</v>
      </c>
      <c r="B2166" t="s">
        <v>250</v>
      </c>
      <c r="C2166" t="s">
        <v>958</v>
      </c>
      <c r="D2166">
        <v>115537</v>
      </c>
      <c r="E2166">
        <v>114514</v>
      </c>
      <c r="F2166">
        <v>0.9</v>
      </c>
      <c r="G2166">
        <v>114520</v>
      </c>
      <c r="H2166">
        <v>6.5</v>
      </c>
      <c r="I2166">
        <v>24.6</v>
      </c>
      <c r="J2166">
        <v>16.2</v>
      </c>
      <c r="K2166">
        <v>50.5</v>
      </c>
      <c r="L2166">
        <v>95.7</v>
      </c>
      <c r="M2166">
        <v>1.7</v>
      </c>
      <c r="N2166">
        <v>0.2</v>
      </c>
      <c r="O2166">
        <v>0.9</v>
      </c>
      <c r="P2166">
        <v>0</v>
      </c>
      <c r="Q2166">
        <v>1.5</v>
      </c>
      <c r="R2166">
        <v>1.8</v>
      </c>
      <c r="S2166">
        <v>94.2</v>
      </c>
      <c r="T2166">
        <v>86.5</v>
      </c>
      <c r="U2166">
        <v>1.8</v>
      </c>
      <c r="V2166">
        <v>10.3</v>
      </c>
      <c r="W2166">
        <v>85.9</v>
      </c>
      <c r="X2166">
        <v>20</v>
      </c>
      <c r="Y2166">
        <v>8025</v>
      </c>
      <c r="Z2166">
        <v>20.3</v>
      </c>
      <c r="AA2166">
        <v>45998</v>
      </c>
      <c r="AB2166">
        <v>73.2</v>
      </c>
      <c r="AC2166">
        <v>16.5</v>
      </c>
      <c r="AD2166">
        <v>135300</v>
      </c>
      <c r="AE2166">
        <v>42487</v>
      </c>
      <c r="AF2166">
        <v>2.61</v>
      </c>
      <c r="AG2166">
        <v>23061</v>
      </c>
      <c r="AH2166">
        <v>49135</v>
      </c>
      <c r="AI2166">
        <v>12.4</v>
      </c>
      <c r="AJ2166">
        <v>2448</v>
      </c>
      <c r="AK2166">
        <v>37488</v>
      </c>
      <c r="AL2166">
        <v>0.9</v>
      </c>
      <c r="AM2166">
        <v>8752</v>
      </c>
      <c r="AN2166">
        <v>10069</v>
      </c>
      <c r="AO2166">
        <v>0.8</v>
      </c>
      <c r="AP2166">
        <v>0</v>
      </c>
      <c r="AQ2166">
        <v>1.2</v>
      </c>
      <c r="AR2166">
        <v>0</v>
      </c>
      <c r="AS2166">
        <v>0</v>
      </c>
      <c r="AT2166">
        <v>21.3</v>
      </c>
      <c r="AU2166">
        <v>2896455</v>
      </c>
      <c r="AV2166">
        <v>0</v>
      </c>
      <c r="AW2166">
        <v>1110221</v>
      </c>
      <c r="AX2166">
        <v>9760</v>
      </c>
      <c r="AY2166">
        <v>111046</v>
      </c>
      <c r="AZ2166">
        <v>184</v>
      </c>
      <c r="BA2166">
        <v>554.92999999999995</v>
      </c>
      <c r="BB2166">
        <v>206.4</v>
      </c>
    </row>
    <row r="2167" spans="1:54" x14ac:dyDescent="0.3">
      <c r="A2167">
        <v>39171</v>
      </c>
      <c r="B2167" t="s">
        <v>1819</v>
      </c>
      <c r="C2167" t="s">
        <v>958</v>
      </c>
      <c r="D2167">
        <v>37291</v>
      </c>
      <c r="E2167">
        <v>37642</v>
      </c>
      <c r="F2167">
        <v>-0.9</v>
      </c>
      <c r="G2167">
        <v>37642</v>
      </c>
      <c r="H2167">
        <v>5.8</v>
      </c>
      <c r="I2167">
        <v>23.1</v>
      </c>
      <c r="J2167">
        <v>17.399999999999999</v>
      </c>
      <c r="K2167">
        <v>50.3</v>
      </c>
      <c r="L2167">
        <v>96.8</v>
      </c>
      <c r="M2167">
        <v>1.2</v>
      </c>
      <c r="N2167">
        <v>0.3</v>
      </c>
      <c r="O2167">
        <v>0.6</v>
      </c>
      <c r="P2167">
        <v>0</v>
      </c>
      <c r="Q2167">
        <v>1.1000000000000001</v>
      </c>
      <c r="R2167">
        <v>4.0999999999999996</v>
      </c>
      <c r="S2167">
        <v>93.1</v>
      </c>
      <c r="T2167">
        <v>84.9</v>
      </c>
      <c r="U2167">
        <v>1.6</v>
      </c>
      <c r="V2167">
        <v>3.1</v>
      </c>
      <c r="W2167">
        <v>89.3</v>
      </c>
      <c r="X2167">
        <v>12.8</v>
      </c>
      <c r="Y2167">
        <v>3130</v>
      </c>
      <c r="Z2167">
        <v>19.2</v>
      </c>
      <c r="AA2167">
        <v>16545</v>
      </c>
      <c r="AB2167">
        <v>75.3</v>
      </c>
      <c r="AC2167">
        <v>13.2</v>
      </c>
      <c r="AD2167">
        <v>98600</v>
      </c>
      <c r="AE2167">
        <v>14947</v>
      </c>
      <c r="AF2167">
        <v>2.44</v>
      </c>
      <c r="AG2167">
        <v>21350</v>
      </c>
      <c r="AH2167">
        <v>43089</v>
      </c>
      <c r="AI2167">
        <v>13.7</v>
      </c>
      <c r="AJ2167">
        <v>801</v>
      </c>
      <c r="AK2167">
        <v>14180</v>
      </c>
      <c r="AL2167">
        <v>-1.3</v>
      </c>
      <c r="AM2167">
        <v>2198</v>
      </c>
      <c r="AN2167">
        <v>2567</v>
      </c>
      <c r="AO2167">
        <v>0</v>
      </c>
      <c r="AP2167">
        <v>0</v>
      </c>
      <c r="AQ2167">
        <v>1.9</v>
      </c>
      <c r="AR2167">
        <v>0</v>
      </c>
      <c r="AS2167">
        <v>1.3</v>
      </c>
      <c r="AT2167">
        <v>0</v>
      </c>
      <c r="AU2167">
        <v>3376848</v>
      </c>
      <c r="AV2167">
        <v>229173</v>
      </c>
      <c r="AW2167">
        <v>333850</v>
      </c>
      <c r="AX2167">
        <v>8708</v>
      </c>
      <c r="AY2167">
        <v>33732</v>
      </c>
      <c r="AZ2167">
        <v>29</v>
      </c>
      <c r="BA2167">
        <v>420.97</v>
      </c>
      <c r="BB2167">
        <v>89.4</v>
      </c>
    </row>
    <row r="2168" spans="1:54" x14ac:dyDescent="0.3">
      <c r="A2168">
        <v>39173</v>
      </c>
      <c r="B2168" t="s">
        <v>625</v>
      </c>
      <c r="C2168" t="s">
        <v>958</v>
      </c>
      <c r="D2168">
        <v>129590</v>
      </c>
      <c r="E2168">
        <v>125488</v>
      </c>
      <c r="F2168">
        <v>3.3</v>
      </c>
      <c r="G2168">
        <v>125488</v>
      </c>
      <c r="H2168">
        <v>5.4</v>
      </c>
      <c r="I2168">
        <v>20.7</v>
      </c>
      <c r="J2168">
        <v>13.9</v>
      </c>
      <c r="K2168">
        <v>50.7</v>
      </c>
      <c r="L2168">
        <v>93.5</v>
      </c>
      <c r="M2168">
        <v>2.8</v>
      </c>
      <c r="N2168">
        <v>0.3</v>
      </c>
      <c r="O2168">
        <v>1.8</v>
      </c>
      <c r="P2168">
        <v>0</v>
      </c>
      <c r="Q2168">
        <v>1.7</v>
      </c>
      <c r="R2168">
        <v>5.3</v>
      </c>
      <c r="S2168">
        <v>88.8</v>
      </c>
      <c r="T2168">
        <v>79.900000000000006</v>
      </c>
      <c r="U2168">
        <v>3.3</v>
      </c>
      <c r="V2168">
        <v>5.2</v>
      </c>
      <c r="W2168">
        <v>93.1</v>
      </c>
      <c r="X2168">
        <v>29.5</v>
      </c>
      <c r="Y2168">
        <v>8607</v>
      </c>
      <c r="Z2168">
        <v>19.899999999999999</v>
      </c>
      <c r="AA2168">
        <v>53840</v>
      </c>
      <c r="AB2168">
        <v>67.599999999999994</v>
      </c>
      <c r="AC2168">
        <v>24.2</v>
      </c>
      <c r="AD2168">
        <v>149500</v>
      </c>
      <c r="AE2168">
        <v>49086</v>
      </c>
      <c r="AF2168">
        <v>2.4500000000000002</v>
      </c>
      <c r="AG2168">
        <v>26326</v>
      </c>
      <c r="AH2168">
        <v>52069</v>
      </c>
      <c r="AI2168">
        <v>14.7</v>
      </c>
      <c r="AJ2168">
        <v>2722</v>
      </c>
      <c r="AK2168">
        <v>49483</v>
      </c>
      <c r="AL2168">
        <v>-0.2</v>
      </c>
      <c r="AM2168">
        <v>7401</v>
      </c>
      <c r="AN2168">
        <v>9478</v>
      </c>
      <c r="AO2168">
        <v>0</v>
      </c>
      <c r="AP2168">
        <v>0</v>
      </c>
      <c r="AQ2168">
        <v>1.2</v>
      </c>
      <c r="AR2168">
        <v>0</v>
      </c>
      <c r="AS2168">
        <v>1.9</v>
      </c>
      <c r="AT2168">
        <v>23</v>
      </c>
      <c r="AU2168">
        <v>4416437</v>
      </c>
      <c r="AV2168">
        <v>1505134</v>
      </c>
      <c r="AW2168">
        <v>1522477</v>
      </c>
      <c r="AX2168">
        <v>12175</v>
      </c>
      <c r="AY2168">
        <v>191076</v>
      </c>
      <c r="AZ2168">
        <v>218</v>
      </c>
      <c r="BA2168">
        <v>617.21</v>
      </c>
      <c r="BB2168">
        <v>203.3</v>
      </c>
    </row>
    <row r="2169" spans="1:54" x14ac:dyDescent="0.3">
      <c r="A2169">
        <v>39175</v>
      </c>
      <c r="B2169" t="s">
        <v>1850</v>
      </c>
      <c r="C2169" t="s">
        <v>958</v>
      </c>
      <c r="D2169">
        <v>22353</v>
      </c>
      <c r="E2169">
        <v>22615</v>
      </c>
      <c r="F2169">
        <v>-1.2</v>
      </c>
      <c r="G2169">
        <v>22615</v>
      </c>
      <c r="H2169">
        <v>6</v>
      </c>
      <c r="I2169">
        <v>23.4</v>
      </c>
      <c r="J2169">
        <v>17.899999999999999</v>
      </c>
      <c r="K2169">
        <v>50.7</v>
      </c>
      <c r="L2169">
        <v>97.6</v>
      </c>
      <c r="M2169">
        <v>0.4</v>
      </c>
      <c r="N2169">
        <v>0.3</v>
      </c>
      <c r="O2169">
        <v>0.7</v>
      </c>
      <c r="P2169">
        <v>0</v>
      </c>
      <c r="Q2169">
        <v>1.1000000000000001</v>
      </c>
      <c r="R2169">
        <v>2.7</v>
      </c>
      <c r="S2169">
        <v>95.2</v>
      </c>
      <c r="T2169">
        <v>86.5</v>
      </c>
      <c r="U2169">
        <v>0.9</v>
      </c>
      <c r="V2169">
        <v>3.5</v>
      </c>
      <c r="W2169">
        <v>89.6</v>
      </c>
      <c r="X2169">
        <v>12</v>
      </c>
      <c r="Y2169">
        <v>1619</v>
      </c>
      <c r="Z2169">
        <v>22.5</v>
      </c>
      <c r="AA2169">
        <v>9874</v>
      </c>
      <c r="AB2169">
        <v>71.2</v>
      </c>
      <c r="AC2169">
        <v>14.1</v>
      </c>
      <c r="AD2169">
        <v>103500</v>
      </c>
      <c r="AE2169">
        <v>9284</v>
      </c>
      <c r="AF2169">
        <v>2.39</v>
      </c>
      <c r="AG2169">
        <v>22382</v>
      </c>
      <c r="AH2169">
        <v>44448</v>
      </c>
      <c r="AI2169">
        <v>11.1</v>
      </c>
      <c r="AJ2169">
        <v>497</v>
      </c>
      <c r="AK2169">
        <v>7799</v>
      </c>
      <c r="AL2169">
        <v>6.6</v>
      </c>
      <c r="AM2169">
        <v>1353</v>
      </c>
      <c r="AN2169">
        <v>1763</v>
      </c>
      <c r="AO2169">
        <v>0</v>
      </c>
      <c r="AP2169">
        <v>0</v>
      </c>
      <c r="AQ2169">
        <v>0</v>
      </c>
      <c r="AR2169">
        <v>0</v>
      </c>
      <c r="AS2169">
        <v>0</v>
      </c>
      <c r="AT2169">
        <v>0</v>
      </c>
      <c r="AU2169">
        <v>791166</v>
      </c>
      <c r="AV2169">
        <v>210636</v>
      </c>
      <c r="AW2169">
        <v>190247</v>
      </c>
      <c r="AX2169">
        <v>8460</v>
      </c>
      <c r="AY2169">
        <v>21803</v>
      </c>
      <c r="AZ2169">
        <v>16</v>
      </c>
      <c r="BA2169">
        <v>406.87</v>
      </c>
      <c r="BB2169">
        <v>55.6</v>
      </c>
    </row>
    <row r="2170" spans="1:54" x14ac:dyDescent="0.3">
      <c r="A2170">
        <v>40000</v>
      </c>
      <c r="B2170" t="s">
        <v>501</v>
      </c>
      <c r="D2170">
        <v>3878051</v>
      </c>
      <c r="E2170">
        <v>3751616</v>
      </c>
      <c r="F2170">
        <v>3.4</v>
      </c>
      <c r="G2170">
        <v>3751351</v>
      </c>
      <c r="H2170">
        <v>6.8</v>
      </c>
      <c r="I2170">
        <v>24.6</v>
      </c>
      <c r="J2170">
        <v>14.5</v>
      </c>
      <c r="K2170">
        <v>50.5</v>
      </c>
      <c r="L2170">
        <v>75.099999999999994</v>
      </c>
      <c r="M2170">
        <v>7.7</v>
      </c>
      <c r="N2170">
        <v>9</v>
      </c>
      <c r="O2170">
        <v>2.1</v>
      </c>
      <c r="P2170">
        <v>0.2</v>
      </c>
      <c r="Q2170">
        <v>5.9</v>
      </c>
      <c r="R2170">
        <v>9.8000000000000007</v>
      </c>
      <c r="S2170">
        <v>67</v>
      </c>
      <c r="T2170">
        <v>82.5</v>
      </c>
      <c r="U2170">
        <v>5.5</v>
      </c>
      <c r="V2170">
        <v>9.4</v>
      </c>
      <c r="W2170">
        <v>86.4</v>
      </c>
      <c r="X2170">
        <v>23.5</v>
      </c>
      <c r="Y2170">
        <v>312492</v>
      </c>
      <c r="Z2170">
        <v>21</v>
      </c>
      <c r="AA2170">
        <v>1699438</v>
      </c>
      <c r="AB2170">
        <v>67.099999999999994</v>
      </c>
      <c r="AC2170">
        <v>15.2</v>
      </c>
      <c r="AD2170">
        <v>112800</v>
      </c>
      <c r="AE2170">
        <v>1444081</v>
      </c>
      <c r="AF2170">
        <v>2.5499999999999998</v>
      </c>
      <c r="AG2170">
        <v>24208</v>
      </c>
      <c r="AH2170">
        <v>45339</v>
      </c>
      <c r="AI2170">
        <v>16.899999999999999</v>
      </c>
      <c r="AJ2170">
        <v>91717</v>
      </c>
      <c r="AK2170">
        <v>1325927</v>
      </c>
      <c r="AL2170">
        <v>1.6</v>
      </c>
      <c r="AM2170">
        <v>266444</v>
      </c>
      <c r="AN2170">
        <v>333797</v>
      </c>
      <c r="AO2170">
        <v>3.1</v>
      </c>
      <c r="AP2170">
        <v>6.3</v>
      </c>
      <c r="AQ2170">
        <v>2</v>
      </c>
      <c r="AR2170">
        <v>0</v>
      </c>
      <c r="AS2170">
        <v>2.2999999999999998</v>
      </c>
      <c r="AT2170">
        <v>25.3</v>
      </c>
      <c r="AU2170">
        <v>60681358</v>
      </c>
      <c r="AV2170">
        <v>48074682</v>
      </c>
      <c r="AW2170">
        <v>43095353</v>
      </c>
      <c r="AX2170">
        <v>11931</v>
      </c>
      <c r="AY2170">
        <v>5106585</v>
      </c>
      <c r="AZ2170">
        <v>14179</v>
      </c>
      <c r="BA2170">
        <v>68594.92</v>
      </c>
      <c r="BB2170">
        <v>54.7</v>
      </c>
    </row>
    <row r="2171" spans="1:54" x14ac:dyDescent="0.3">
      <c r="A2171">
        <v>40001</v>
      </c>
      <c r="B2171" t="s">
        <v>308</v>
      </c>
      <c r="C2171" t="s">
        <v>481</v>
      </c>
      <c r="D2171">
        <v>22186</v>
      </c>
      <c r="E2171">
        <v>22683</v>
      </c>
      <c r="F2171">
        <v>-2.2000000000000002</v>
      </c>
      <c r="G2171">
        <v>22683</v>
      </c>
      <c r="H2171">
        <v>6.8</v>
      </c>
      <c r="I2171">
        <v>26.8</v>
      </c>
      <c r="J2171">
        <v>14.5</v>
      </c>
      <c r="K2171">
        <v>49.7</v>
      </c>
      <c r="L2171">
        <v>44.6</v>
      </c>
      <c r="M2171">
        <v>0.5</v>
      </c>
      <c r="N2171">
        <v>44</v>
      </c>
      <c r="O2171">
        <v>0.6</v>
      </c>
      <c r="P2171">
        <v>0</v>
      </c>
      <c r="Q2171">
        <v>10.3</v>
      </c>
      <c r="R2171">
        <v>6.1</v>
      </c>
      <c r="S2171">
        <v>41.9</v>
      </c>
      <c r="T2171">
        <v>93.2</v>
      </c>
      <c r="U2171">
        <v>2.5</v>
      </c>
      <c r="V2171">
        <v>8.8000000000000007</v>
      </c>
      <c r="W2171">
        <v>77.400000000000006</v>
      </c>
      <c r="X2171">
        <v>12.7</v>
      </c>
      <c r="Y2171">
        <v>1691</v>
      </c>
      <c r="Z2171">
        <v>23.5</v>
      </c>
      <c r="AA2171">
        <v>9219</v>
      </c>
      <c r="AB2171">
        <v>70.8</v>
      </c>
      <c r="AC2171">
        <v>6</v>
      </c>
      <c r="AD2171">
        <v>75300</v>
      </c>
      <c r="AE2171">
        <v>8046</v>
      </c>
      <c r="AF2171">
        <v>2.76</v>
      </c>
      <c r="AG2171">
        <v>15116</v>
      </c>
      <c r="AH2171">
        <v>32556</v>
      </c>
      <c r="AI2171">
        <v>26.4</v>
      </c>
      <c r="AJ2171">
        <v>219</v>
      </c>
      <c r="AK2171">
        <v>2960</v>
      </c>
      <c r="AL2171">
        <v>-3.8</v>
      </c>
      <c r="AM2171">
        <v>1378</v>
      </c>
      <c r="AN2171">
        <v>1533</v>
      </c>
      <c r="AO2171">
        <v>0</v>
      </c>
      <c r="AP2171">
        <v>26.4</v>
      </c>
      <c r="AQ2171">
        <v>0</v>
      </c>
      <c r="AR2171">
        <v>0</v>
      </c>
      <c r="AS2171">
        <v>0</v>
      </c>
      <c r="AT2171">
        <v>22</v>
      </c>
      <c r="AU2171">
        <v>414425</v>
      </c>
      <c r="AV2171">
        <v>0</v>
      </c>
      <c r="AW2171">
        <v>108389</v>
      </c>
      <c r="AX2171">
        <v>4941</v>
      </c>
      <c r="AY2171">
        <v>6082</v>
      </c>
      <c r="AZ2171">
        <v>25</v>
      </c>
      <c r="BA2171">
        <v>573.48</v>
      </c>
      <c r="BB2171">
        <v>39.6</v>
      </c>
    </row>
    <row r="2172" spans="1:54" x14ac:dyDescent="0.3">
      <c r="A2172">
        <v>40003</v>
      </c>
      <c r="B2172" t="s">
        <v>539</v>
      </c>
      <c r="C2172" t="s">
        <v>481</v>
      </c>
      <c r="D2172">
        <v>5790</v>
      </c>
      <c r="E2172">
        <v>5642</v>
      </c>
      <c r="F2172">
        <v>2.6</v>
      </c>
      <c r="G2172">
        <v>5642</v>
      </c>
      <c r="H2172">
        <v>5.4</v>
      </c>
      <c r="I2172">
        <v>19.600000000000001</v>
      </c>
      <c r="J2172">
        <v>17.8</v>
      </c>
      <c r="K2172">
        <v>39.9</v>
      </c>
      <c r="L2172">
        <v>88.8</v>
      </c>
      <c r="M2172">
        <v>4.3</v>
      </c>
      <c r="N2172">
        <v>4.0999999999999996</v>
      </c>
      <c r="O2172">
        <v>0.4</v>
      </c>
      <c r="P2172">
        <v>0.1</v>
      </c>
      <c r="Q2172">
        <v>2.4</v>
      </c>
      <c r="R2172">
        <v>5</v>
      </c>
      <c r="S2172">
        <v>84.7</v>
      </c>
      <c r="T2172">
        <v>81.2</v>
      </c>
      <c r="U2172">
        <v>1.6</v>
      </c>
      <c r="V2172">
        <v>5.5</v>
      </c>
      <c r="W2172">
        <v>86.1</v>
      </c>
      <c r="X2172">
        <v>21.4</v>
      </c>
      <c r="Y2172">
        <v>577</v>
      </c>
      <c r="Z2172">
        <v>17.899999999999999</v>
      </c>
      <c r="AA2172">
        <v>2746</v>
      </c>
      <c r="AB2172">
        <v>77.099999999999994</v>
      </c>
      <c r="AC2172">
        <v>2</v>
      </c>
      <c r="AD2172">
        <v>62600</v>
      </c>
      <c r="AE2172">
        <v>2031</v>
      </c>
      <c r="AF2172">
        <v>2.27</v>
      </c>
      <c r="AG2172">
        <v>22488</v>
      </c>
      <c r="AH2172">
        <v>44811</v>
      </c>
      <c r="AI2172">
        <v>12.8</v>
      </c>
      <c r="AJ2172">
        <v>130</v>
      </c>
      <c r="AK2172">
        <v>833</v>
      </c>
      <c r="AL2172">
        <v>1.6</v>
      </c>
      <c r="AM2172">
        <v>383</v>
      </c>
      <c r="AN2172">
        <v>525</v>
      </c>
      <c r="AO2172">
        <v>0</v>
      </c>
      <c r="AP2172">
        <v>0</v>
      </c>
      <c r="AQ2172">
        <v>0</v>
      </c>
      <c r="AR2172">
        <v>0</v>
      </c>
      <c r="AS2172">
        <v>0</v>
      </c>
      <c r="AT2172">
        <v>0</v>
      </c>
      <c r="AU2172">
        <v>0</v>
      </c>
      <c r="AV2172">
        <v>23261</v>
      </c>
      <c r="AW2172">
        <v>33329</v>
      </c>
      <c r="AX2172">
        <v>5983</v>
      </c>
      <c r="AY2172">
        <v>1215</v>
      </c>
      <c r="AZ2172">
        <v>0</v>
      </c>
      <c r="BA2172">
        <v>866.46</v>
      </c>
      <c r="BB2172">
        <v>6.5</v>
      </c>
    </row>
    <row r="2173" spans="1:54" x14ac:dyDescent="0.3">
      <c r="A2173">
        <v>40005</v>
      </c>
      <c r="B2173" t="s">
        <v>538</v>
      </c>
      <c r="C2173" t="s">
        <v>481</v>
      </c>
      <c r="D2173">
        <v>13796</v>
      </c>
      <c r="E2173">
        <v>14183</v>
      </c>
      <c r="F2173">
        <v>-2.7</v>
      </c>
      <c r="G2173">
        <v>14182</v>
      </c>
      <c r="H2173">
        <v>5.6</v>
      </c>
      <c r="I2173">
        <v>22.3</v>
      </c>
      <c r="J2173">
        <v>18</v>
      </c>
      <c r="K2173">
        <v>47.7</v>
      </c>
      <c r="L2173">
        <v>74.400000000000006</v>
      </c>
      <c r="M2173">
        <v>4</v>
      </c>
      <c r="N2173">
        <v>14.3</v>
      </c>
      <c r="O2173">
        <v>0.5</v>
      </c>
      <c r="P2173">
        <v>0.1</v>
      </c>
      <c r="Q2173">
        <v>6.8</v>
      </c>
      <c r="R2173">
        <v>3.6</v>
      </c>
      <c r="S2173">
        <v>72</v>
      </c>
      <c r="T2173">
        <v>81.7</v>
      </c>
      <c r="U2173">
        <v>1</v>
      </c>
      <c r="V2173">
        <v>2.9</v>
      </c>
      <c r="W2173">
        <v>83.1</v>
      </c>
      <c r="X2173">
        <v>14.2</v>
      </c>
      <c r="Y2173">
        <v>1145</v>
      </c>
      <c r="Z2173">
        <v>25.4</v>
      </c>
      <c r="AA2173">
        <v>6343</v>
      </c>
      <c r="AB2173">
        <v>75.099999999999994</v>
      </c>
      <c r="AC2173">
        <v>4.2</v>
      </c>
      <c r="AD2173">
        <v>79800</v>
      </c>
      <c r="AE2173">
        <v>5303</v>
      </c>
      <c r="AF2173">
        <v>2.4</v>
      </c>
      <c r="AG2173">
        <v>17842</v>
      </c>
      <c r="AH2173">
        <v>37012</v>
      </c>
      <c r="AI2173">
        <v>21.8</v>
      </c>
      <c r="AJ2173">
        <v>270</v>
      </c>
      <c r="AK2173">
        <v>2343</v>
      </c>
      <c r="AL2173">
        <v>3.6</v>
      </c>
      <c r="AM2173">
        <v>1059</v>
      </c>
      <c r="AN2173">
        <v>1366</v>
      </c>
      <c r="AO2173">
        <v>0</v>
      </c>
      <c r="AP2173">
        <v>5.6</v>
      </c>
      <c r="AQ2173">
        <v>0</v>
      </c>
      <c r="AR2173">
        <v>0</v>
      </c>
      <c r="AS2173">
        <v>0</v>
      </c>
      <c r="AT2173">
        <v>0</v>
      </c>
      <c r="AU2173">
        <v>0</v>
      </c>
      <c r="AV2173">
        <v>33137</v>
      </c>
      <c r="AW2173">
        <v>136897</v>
      </c>
      <c r="AX2173">
        <v>9472</v>
      </c>
      <c r="AY2173">
        <v>13934</v>
      </c>
      <c r="AZ2173">
        <v>2</v>
      </c>
      <c r="BA2173">
        <v>975.52</v>
      </c>
      <c r="BB2173">
        <v>14.5</v>
      </c>
    </row>
    <row r="2174" spans="1:54" x14ac:dyDescent="0.3">
      <c r="A2174">
        <v>40007</v>
      </c>
      <c r="B2174" t="s">
        <v>537</v>
      </c>
      <c r="C2174" t="s">
        <v>481</v>
      </c>
      <c r="D2174">
        <v>5486</v>
      </c>
      <c r="E2174">
        <v>5636</v>
      </c>
      <c r="F2174">
        <v>-2.7</v>
      </c>
      <c r="G2174">
        <v>5636</v>
      </c>
      <c r="H2174">
        <v>5.5</v>
      </c>
      <c r="I2174">
        <v>25.3</v>
      </c>
      <c r="J2174">
        <v>17.2</v>
      </c>
      <c r="K2174">
        <v>50</v>
      </c>
      <c r="L2174">
        <v>94.3</v>
      </c>
      <c r="M2174">
        <v>0.9</v>
      </c>
      <c r="N2174">
        <v>2.1</v>
      </c>
      <c r="O2174">
        <v>0.3</v>
      </c>
      <c r="P2174">
        <v>0</v>
      </c>
      <c r="Q2174">
        <v>2.4</v>
      </c>
      <c r="R2174">
        <v>22.8</v>
      </c>
      <c r="S2174">
        <v>73.3</v>
      </c>
      <c r="T2174">
        <v>85</v>
      </c>
      <c r="U2174">
        <v>11.3</v>
      </c>
      <c r="V2174">
        <v>17.8</v>
      </c>
      <c r="W2174">
        <v>83.8</v>
      </c>
      <c r="X2174">
        <v>17.899999999999999</v>
      </c>
      <c r="Y2174">
        <v>319</v>
      </c>
      <c r="Z2174">
        <v>18.5</v>
      </c>
      <c r="AA2174">
        <v>2661</v>
      </c>
      <c r="AB2174">
        <v>73.8</v>
      </c>
      <c r="AC2174">
        <v>3.1</v>
      </c>
      <c r="AD2174">
        <v>86200</v>
      </c>
      <c r="AE2174">
        <v>2108</v>
      </c>
      <c r="AF2174">
        <v>2.62</v>
      </c>
      <c r="AG2174">
        <v>26109</v>
      </c>
      <c r="AH2174">
        <v>51422</v>
      </c>
      <c r="AI2174">
        <v>9.9</v>
      </c>
      <c r="AJ2174">
        <v>167</v>
      </c>
      <c r="AK2174">
        <v>1375</v>
      </c>
      <c r="AL2174">
        <v>2.5</v>
      </c>
      <c r="AM2174">
        <v>481</v>
      </c>
      <c r="AN2174">
        <v>639</v>
      </c>
      <c r="AO2174">
        <v>0</v>
      </c>
      <c r="AP2174">
        <v>0</v>
      </c>
      <c r="AQ2174">
        <v>0</v>
      </c>
      <c r="AR2174">
        <v>0</v>
      </c>
      <c r="AS2174">
        <v>0</v>
      </c>
      <c r="AT2174">
        <v>30.8</v>
      </c>
      <c r="AU2174">
        <v>0</v>
      </c>
      <c r="AV2174">
        <v>9488</v>
      </c>
      <c r="AW2174">
        <v>21953</v>
      </c>
      <c r="AX2174">
        <v>4123</v>
      </c>
      <c r="AY2174">
        <v>1224</v>
      </c>
      <c r="AZ2174">
        <v>0</v>
      </c>
      <c r="BA2174">
        <v>1814.67</v>
      </c>
      <c r="BB2174">
        <v>3.1</v>
      </c>
    </row>
    <row r="2175" spans="1:54" x14ac:dyDescent="0.3">
      <c r="A2175">
        <v>40009</v>
      </c>
      <c r="B2175" t="s">
        <v>536</v>
      </c>
      <c r="C2175" t="s">
        <v>481</v>
      </c>
      <c r="D2175">
        <v>23691</v>
      </c>
      <c r="E2175">
        <v>22119</v>
      </c>
      <c r="F2175">
        <v>7.1</v>
      </c>
      <c r="G2175">
        <v>22119</v>
      </c>
      <c r="H2175">
        <v>8</v>
      </c>
      <c r="I2175">
        <v>25.4</v>
      </c>
      <c r="J2175">
        <v>12.3</v>
      </c>
      <c r="K2175">
        <v>46.5</v>
      </c>
      <c r="L2175">
        <v>88.4</v>
      </c>
      <c r="M2175">
        <v>4.5</v>
      </c>
      <c r="N2175">
        <v>3.4</v>
      </c>
      <c r="O2175">
        <v>1</v>
      </c>
      <c r="P2175">
        <v>0</v>
      </c>
      <c r="Q2175">
        <v>2.7</v>
      </c>
      <c r="R2175">
        <v>14.1</v>
      </c>
      <c r="S2175">
        <v>75.900000000000006</v>
      </c>
      <c r="T2175">
        <v>82.1</v>
      </c>
      <c r="U2175">
        <v>3.5</v>
      </c>
      <c r="V2175">
        <v>8.8000000000000007</v>
      </c>
      <c r="W2175">
        <v>82</v>
      </c>
      <c r="X2175">
        <v>16.399999999999999</v>
      </c>
      <c r="Y2175">
        <v>1350</v>
      </c>
      <c r="Z2175">
        <v>18.7</v>
      </c>
      <c r="AA2175">
        <v>10020</v>
      </c>
      <c r="AB2175">
        <v>60.9</v>
      </c>
      <c r="AC2175">
        <v>11.4</v>
      </c>
      <c r="AD2175">
        <v>103400</v>
      </c>
      <c r="AE2175">
        <v>7755</v>
      </c>
      <c r="AF2175">
        <v>2.68</v>
      </c>
      <c r="AG2175">
        <v>23959</v>
      </c>
      <c r="AH2175">
        <v>48989</v>
      </c>
      <c r="AI2175">
        <v>15.1</v>
      </c>
      <c r="AJ2175">
        <v>894</v>
      </c>
      <c r="AK2175">
        <v>11117</v>
      </c>
      <c r="AL2175">
        <v>2.1</v>
      </c>
      <c r="AM2175">
        <v>1857</v>
      </c>
      <c r="AN2175">
        <v>2613</v>
      </c>
      <c r="AO2175">
        <v>0</v>
      </c>
      <c r="AP2175">
        <v>6.5</v>
      </c>
      <c r="AQ2175">
        <v>0</v>
      </c>
      <c r="AR2175">
        <v>0</v>
      </c>
      <c r="AS2175">
        <v>3.3</v>
      </c>
      <c r="AT2175">
        <v>23.3</v>
      </c>
      <c r="AU2175">
        <v>0</v>
      </c>
      <c r="AV2175">
        <v>146699</v>
      </c>
      <c r="AW2175">
        <v>523567</v>
      </c>
      <c r="AX2175">
        <v>25187</v>
      </c>
      <c r="AY2175">
        <v>39226</v>
      </c>
      <c r="AZ2175">
        <v>29</v>
      </c>
      <c r="BA2175">
        <v>901.81</v>
      </c>
      <c r="BB2175">
        <v>24.5</v>
      </c>
    </row>
    <row r="2176" spans="1:54" x14ac:dyDescent="0.3">
      <c r="A2176">
        <v>40011</v>
      </c>
      <c r="B2176" t="s">
        <v>535</v>
      </c>
      <c r="C2176" t="s">
        <v>481</v>
      </c>
      <c r="D2176">
        <v>9917</v>
      </c>
      <c r="E2176">
        <v>11943</v>
      </c>
      <c r="F2176">
        <v>-17</v>
      </c>
      <c r="G2176">
        <v>11943</v>
      </c>
      <c r="H2176">
        <v>8.1999999999999993</v>
      </c>
      <c r="I2176">
        <v>26.4</v>
      </c>
      <c r="J2176">
        <v>17.8</v>
      </c>
      <c r="K2176">
        <v>50.2</v>
      </c>
      <c r="L2176">
        <v>81.099999999999994</v>
      </c>
      <c r="M2176">
        <v>3.5</v>
      </c>
      <c r="N2176">
        <v>10.3</v>
      </c>
      <c r="O2176">
        <v>0.4</v>
      </c>
      <c r="P2176">
        <v>0.1</v>
      </c>
      <c r="Q2176">
        <v>4.5999999999999996</v>
      </c>
      <c r="R2176">
        <v>9.1</v>
      </c>
      <c r="S2176">
        <v>74.2</v>
      </c>
      <c r="T2176">
        <v>83</v>
      </c>
      <c r="U2176">
        <v>6.8</v>
      </c>
      <c r="V2176">
        <v>10.8</v>
      </c>
      <c r="W2176">
        <v>82.7</v>
      </c>
      <c r="X2176">
        <v>17</v>
      </c>
      <c r="Y2176">
        <v>809</v>
      </c>
      <c r="Z2176">
        <v>16.7</v>
      </c>
      <c r="AA2176">
        <v>5179</v>
      </c>
      <c r="AB2176">
        <v>72.5</v>
      </c>
      <c r="AC2176">
        <v>5.8</v>
      </c>
      <c r="AD2176">
        <v>68000</v>
      </c>
      <c r="AE2176">
        <v>3815</v>
      </c>
      <c r="AF2176">
        <v>2.1800000000000002</v>
      </c>
      <c r="AG2176">
        <v>20242</v>
      </c>
      <c r="AH2176">
        <v>44206</v>
      </c>
      <c r="AI2176">
        <v>15</v>
      </c>
      <c r="AJ2176">
        <v>289</v>
      </c>
      <c r="AK2176">
        <v>2349</v>
      </c>
      <c r="AL2176">
        <v>0.4</v>
      </c>
      <c r="AM2176">
        <v>673</v>
      </c>
      <c r="AN2176">
        <v>1018</v>
      </c>
      <c r="AO2176">
        <v>0</v>
      </c>
      <c r="AP2176">
        <v>0</v>
      </c>
      <c r="AQ2176">
        <v>0</v>
      </c>
      <c r="AR2176">
        <v>0</v>
      </c>
      <c r="AS2176">
        <v>0</v>
      </c>
      <c r="AT2176">
        <v>0</v>
      </c>
      <c r="AU2176">
        <v>0</v>
      </c>
      <c r="AV2176">
        <v>135256</v>
      </c>
      <c r="AW2176">
        <v>74597</v>
      </c>
      <c r="AX2176">
        <v>5917</v>
      </c>
      <c r="AY2176">
        <v>8940</v>
      </c>
      <c r="AZ2176">
        <v>6</v>
      </c>
      <c r="BA2176">
        <v>928.42</v>
      </c>
      <c r="BB2176">
        <v>12.9</v>
      </c>
    </row>
    <row r="2177" spans="1:54" x14ac:dyDescent="0.3">
      <c r="A2177">
        <v>40013</v>
      </c>
      <c r="B2177" t="s">
        <v>534</v>
      </c>
      <c r="C2177" t="s">
        <v>481</v>
      </c>
      <c r="D2177">
        <v>44486</v>
      </c>
      <c r="E2177">
        <v>42416</v>
      </c>
      <c r="F2177">
        <v>4.9000000000000004</v>
      </c>
      <c r="G2177">
        <v>42416</v>
      </c>
      <c r="H2177">
        <v>6.8</v>
      </c>
      <c r="I2177">
        <v>23.7</v>
      </c>
      <c r="J2177">
        <v>16.899999999999999</v>
      </c>
      <c r="K2177">
        <v>51.3</v>
      </c>
      <c r="L2177">
        <v>76.599999999999994</v>
      </c>
      <c r="M2177">
        <v>1.9</v>
      </c>
      <c r="N2177">
        <v>13.5</v>
      </c>
      <c r="O2177">
        <v>0.7</v>
      </c>
      <c r="P2177">
        <v>0</v>
      </c>
      <c r="Q2177">
        <v>7.4</v>
      </c>
      <c r="R2177">
        <v>5.5</v>
      </c>
      <c r="S2177">
        <v>72.400000000000006</v>
      </c>
      <c r="T2177">
        <v>80.7</v>
      </c>
      <c r="U2177">
        <v>2.1</v>
      </c>
      <c r="V2177">
        <v>5.4</v>
      </c>
      <c r="W2177">
        <v>83</v>
      </c>
      <c r="X2177">
        <v>20.100000000000001</v>
      </c>
      <c r="Y2177">
        <v>3269</v>
      </c>
      <c r="Z2177">
        <v>21.1</v>
      </c>
      <c r="AA2177">
        <v>19913</v>
      </c>
      <c r="AB2177">
        <v>63.3</v>
      </c>
      <c r="AC2177">
        <v>11.7</v>
      </c>
      <c r="AD2177">
        <v>88900</v>
      </c>
      <c r="AE2177">
        <v>16575</v>
      </c>
      <c r="AF2177">
        <v>2.5299999999999998</v>
      </c>
      <c r="AG2177">
        <v>20524</v>
      </c>
      <c r="AH2177">
        <v>38897</v>
      </c>
      <c r="AI2177">
        <v>18.399999999999999</v>
      </c>
      <c r="AJ2177">
        <v>750</v>
      </c>
      <c r="AK2177">
        <v>10107</v>
      </c>
      <c r="AL2177">
        <v>4.7</v>
      </c>
      <c r="AM2177">
        <v>2834</v>
      </c>
      <c r="AN2177">
        <v>3788</v>
      </c>
      <c r="AO2177">
        <v>0</v>
      </c>
      <c r="AP2177">
        <v>10.7</v>
      </c>
      <c r="AQ2177">
        <v>1</v>
      </c>
      <c r="AR2177">
        <v>0</v>
      </c>
      <c r="AS2177">
        <v>0</v>
      </c>
      <c r="AT2177">
        <v>30.7</v>
      </c>
      <c r="AU2177">
        <v>238180</v>
      </c>
      <c r="AV2177">
        <v>0</v>
      </c>
      <c r="AW2177">
        <v>318757</v>
      </c>
      <c r="AX2177">
        <v>8075</v>
      </c>
      <c r="AY2177">
        <v>40395</v>
      </c>
      <c r="AZ2177">
        <v>87</v>
      </c>
      <c r="BA2177">
        <v>904.47</v>
      </c>
      <c r="BB2177">
        <v>46.9</v>
      </c>
    </row>
    <row r="2178" spans="1:54" x14ac:dyDescent="0.3">
      <c r="A2178">
        <v>40015</v>
      </c>
      <c r="B2178" t="s">
        <v>533</v>
      </c>
      <c r="C2178" t="s">
        <v>481</v>
      </c>
      <c r="D2178">
        <v>29317</v>
      </c>
      <c r="E2178">
        <v>29600</v>
      </c>
      <c r="F2178">
        <v>-1</v>
      </c>
      <c r="G2178">
        <v>29600</v>
      </c>
      <c r="H2178">
        <v>6.7</v>
      </c>
      <c r="I2178">
        <v>24.9</v>
      </c>
      <c r="J2178">
        <v>15.6</v>
      </c>
      <c r="K2178">
        <v>48.2</v>
      </c>
      <c r="L2178">
        <v>65</v>
      </c>
      <c r="M2178">
        <v>3</v>
      </c>
      <c r="N2178">
        <v>25.4</v>
      </c>
      <c r="O2178">
        <v>0.3</v>
      </c>
      <c r="P2178">
        <v>0.1</v>
      </c>
      <c r="Q2178">
        <v>6.2</v>
      </c>
      <c r="R2178">
        <v>11.3</v>
      </c>
      <c r="S2178">
        <v>58.3</v>
      </c>
      <c r="T2178">
        <v>81.900000000000006</v>
      </c>
      <c r="U2178">
        <v>3</v>
      </c>
      <c r="V2178">
        <v>7.9</v>
      </c>
      <c r="W2178">
        <v>83.2</v>
      </c>
      <c r="X2178">
        <v>13.7</v>
      </c>
      <c r="Y2178">
        <v>2704</v>
      </c>
      <c r="Z2178">
        <v>20.6</v>
      </c>
      <c r="AA2178">
        <v>13178</v>
      </c>
      <c r="AB2178">
        <v>70.8</v>
      </c>
      <c r="AC2178">
        <v>5.9</v>
      </c>
      <c r="AD2178">
        <v>74900</v>
      </c>
      <c r="AE2178">
        <v>10230</v>
      </c>
      <c r="AF2178">
        <v>2.71</v>
      </c>
      <c r="AG2178">
        <v>17858</v>
      </c>
      <c r="AH2178">
        <v>39267</v>
      </c>
      <c r="AI2178">
        <v>20.6</v>
      </c>
      <c r="AJ2178">
        <v>458</v>
      </c>
      <c r="AK2178">
        <v>4609</v>
      </c>
      <c r="AL2178">
        <v>7.7</v>
      </c>
      <c r="AM2178">
        <v>1532</v>
      </c>
      <c r="AN2178">
        <v>2256</v>
      </c>
      <c r="AO2178">
        <v>0</v>
      </c>
      <c r="AP2178">
        <v>0</v>
      </c>
      <c r="AQ2178">
        <v>0</v>
      </c>
      <c r="AR2178">
        <v>0</v>
      </c>
      <c r="AS2178">
        <v>0</v>
      </c>
      <c r="AT2178">
        <v>29.4</v>
      </c>
      <c r="AU2178">
        <v>0</v>
      </c>
      <c r="AV2178">
        <v>70113</v>
      </c>
      <c r="AW2178">
        <v>234420</v>
      </c>
      <c r="AX2178">
        <v>8231</v>
      </c>
      <c r="AY2178">
        <v>13104</v>
      </c>
      <c r="AZ2178">
        <v>12</v>
      </c>
      <c r="BA2178">
        <v>1278.29</v>
      </c>
      <c r="BB2178">
        <v>23.2</v>
      </c>
    </row>
    <row r="2179" spans="1:54" x14ac:dyDescent="0.3">
      <c r="A2179">
        <v>40017</v>
      </c>
      <c r="B2179" t="s">
        <v>532</v>
      </c>
      <c r="C2179" t="s">
        <v>481</v>
      </c>
      <c r="D2179">
        <v>129582</v>
      </c>
      <c r="E2179">
        <v>115541</v>
      </c>
      <c r="F2179">
        <v>12.2</v>
      </c>
      <c r="G2179">
        <v>115541</v>
      </c>
      <c r="H2179">
        <v>6.8</v>
      </c>
      <c r="I2179">
        <v>26.5</v>
      </c>
      <c r="J2179">
        <v>12</v>
      </c>
      <c r="K2179">
        <v>50.5</v>
      </c>
      <c r="L2179">
        <v>84.5</v>
      </c>
      <c r="M2179">
        <v>2.9</v>
      </c>
      <c r="N2179">
        <v>5</v>
      </c>
      <c r="O2179">
        <v>3.3</v>
      </c>
      <c r="P2179">
        <v>0.1</v>
      </c>
      <c r="Q2179">
        <v>4.3</v>
      </c>
      <c r="R2179">
        <v>8</v>
      </c>
      <c r="S2179">
        <v>77.7</v>
      </c>
      <c r="T2179">
        <v>84.8</v>
      </c>
      <c r="U2179">
        <v>4.8</v>
      </c>
      <c r="V2179">
        <v>8.1999999999999993</v>
      </c>
      <c r="W2179">
        <v>91.5</v>
      </c>
      <c r="X2179">
        <v>25.3</v>
      </c>
      <c r="Y2179">
        <v>9983</v>
      </c>
      <c r="Z2179">
        <v>23</v>
      </c>
      <c r="AA2179">
        <v>47130</v>
      </c>
      <c r="AB2179">
        <v>77.3</v>
      </c>
      <c r="AC2179">
        <v>10.9</v>
      </c>
      <c r="AD2179">
        <v>139200</v>
      </c>
      <c r="AE2179">
        <v>41876</v>
      </c>
      <c r="AF2179">
        <v>2.8</v>
      </c>
      <c r="AG2179">
        <v>27552</v>
      </c>
      <c r="AH2179">
        <v>63629</v>
      </c>
      <c r="AI2179">
        <v>7</v>
      </c>
      <c r="AJ2179">
        <v>2458</v>
      </c>
      <c r="AK2179">
        <v>25835</v>
      </c>
      <c r="AL2179">
        <v>3</v>
      </c>
      <c r="AM2179">
        <v>9333</v>
      </c>
      <c r="AN2179">
        <v>9733</v>
      </c>
      <c r="AO2179">
        <v>0</v>
      </c>
      <c r="AP2179">
        <v>2.8</v>
      </c>
      <c r="AQ2179">
        <v>2.2000000000000002</v>
      </c>
      <c r="AR2179">
        <v>0</v>
      </c>
      <c r="AS2179">
        <v>2.4</v>
      </c>
      <c r="AT2179">
        <v>27.2</v>
      </c>
      <c r="AU2179">
        <v>1192870</v>
      </c>
      <c r="AV2179">
        <v>0</v>
      </c>
      <c r="AW2179">
        <v>1110668</v>
      </c>
      <c r="AX2179">
        <v>10685</v>
      </c>
      <c r="AY2179">
        <v>102239</v>
      </c>
      <c r="AZ2179">
        <v>265</v>
      </c>
      <c r="BA2179">
        <v>896.63</v>
      </c>
      <c r="BB2179">
        <v>128.9</v>
      </c>
    </row>
    <row r="2180" spans="1:54" x14ac:dyDescent="0.3">
      <c r="A2180">
        <v>40019</v>
      </c>
      <c r="B2180" t="s">
        <v>531</v>
      </c>
      <c r="C2180" t="s">
        <v>481</v>
      </c>
      <c r="D2180">
        <v>48821</v>
      </c>
      <c r="E2180">
        <v>47726</v>
      </c>
      <c r="F2180">
        <v>2.2999999999999998</v>
      </c>
      <c r="G2180">
        <v>47557</v>
      </c>
      <c r="H2180">
        <v>6.9</v>
      </c>
      <c r="I2180">
        <v>25.5</v>
      </c>
      <c r="J2180">
        <v>15.6</v>
      </c>
      <c r="K2180">
        <v>51.3</v>
      </c>
      <c r="L2180">
        <v>75.8</v>
      </c>
      <c r="M2180">
        <v>7.1</v>
      </c>
      <c r="N2180">
        <v>9.5</v>
      </c>
      <c r="O2180">
        <v>1.1000000000000001</v>
      </c>
      <c r="P2180">
        <v>0.1</v>
      </c>
      <c r="Q2180">
        <v>6.4</v>
      </c>
      <c r="R2180">
        <v>6.7</v>
      </c>
      <c r="S2180">
        <v>71</v>
      </c>
      <c r="T2180">
        <v>88.7</v>
      </c>
      <c r="U2180">
        <v>2.5</v>
      </c>
      <c r="V2180">
        <v>5.4</v>
      </c>
      <c r="W2180">
        <v>85.7</v>
      </c>
      <c r="X2180">
        <v>17.100000000000001</v>
      </c>
      <c r="Y2180">
        <v>4039</v>
      </c>
      <c r="Z2180">
        <v>18.2</v>
      </c>
      <c r="AA2180">
        <v>21495</v>
      </c>
      <c r="AB2180">
        <v>69</v>
      </c>
      <c r="AC2180">
        <v>7</v>
      </c>
      <c r="AD2180">
        <v>90600</v>
      </c>
      <c r="AE2180">
        <v>17411</v>
      </c>
      <c r="AF2180">
        <v>2.7</v>
      </c>
      <c r="AG2180">
        <v>21476</v>
      </c>
      <c r="AH2180">
        <v>41401</v>
      </c>
      <c r="AI2180">
        <v>16.3</v>
      </c>
      <c r="AJ2180">
        <v>1560</v>
      </c>
      <c r="AK2180">
        <v>20531</v>
      </c>
      <c r="AL2180">
        <v>1.4</v>
      </c>
      <c r="AM2180">
        <v>3368</v>
      </c>
      <c r="AN2180">
        <v>4528</v>
      </c>
      <c r="AO2180">
        <v>0</v>
      </c>
      <c r="AP2180">
        <v>5.7</v>
      </c>
      <c r="AQ2180">
        <v>0.9</v>
      </c>
      <c r="AR2180">
        <v>0</v>
      </c>
      <c r="AS2180">
        <v>2</v>
      </c>
      <c r="AT2180">
        <v>0</v>
      </c>
      <c r="AU2180">
        <v>0</v>
      </c>
      <c r="AV2180">
        <v>590438</v>
      </c>
      <c r="AW2180">
        <v>686909</v>
      </c>
      <c r="AX2180">
        <v>14526</v>
      </c>
      <c r="AY2180">
        <v>68116</v>
      </c>
      <c r="AZ2180">
        <v>71</v>
      </c>
      <c r="BA2180">
        <v>822.18</v>
      </c>
      <c r="BB2180">
        <v>57.8</v>
      </c>
    </row>
    <row r="2181" spans="1:54" x14ac:dyDescent="0.3">
      <c r="A2181">
        <v>40021</v>
      </c>
      <c r="B2181" t="s">
        <v>64</v>
      </c>
      <c r="C2181" t="s">
        <v>481</v>
      </c>
      <c r="D2181">
        <v>48341</v>
      </c>
      <c r="E2181">
        <v>46985</v>
      </c>
      <c r="F2181">
        <v>2.9</v>
      </c>
      <c r="G2181">
        <v>46987</v>
      </c>
      <c r="H2181">
        <v>6.1</v>
      </c>
      <c r="I2181">
        <v>23.1</v>
      </c>
      <c r="J2181">
        <v>15.1</v>
      </c>
      <c r="K2181">
        <v>50.8</v>
      </c>
      <c r="L2181">
        <v>53.5</v>
      </c>
      <c r="M2181">
        <v>1.5</v>
      </c>
      <c r="N2181">
        <v>34.9</v>
      </c>
      <c r="O2181">
        <v>0.7</v>
      </c>
      <c r="P2181">
        <v>0.1</v>
      </c>
      <c r="Q2181">
        <v>9.3000000000000007</v>
      </c>
      <c r="R2181">
        <v>6.6</v>
      </c>
      <c r="S2181">
        <v>49.2</v>
      </c>
      <c r="T2181">
        <v>86.2</v>
      </c>
      <c r="U2181">
        <v>2.7</v>
      </c>
      <c r="V2181">
        <v>6</v>
      </c>
      <c r="W2181">
        <v>85.1</v>
      </c>
      <c r="X2181">
        <v>24.5</v>
      </c>
      <c r="Y2181">
        <v>3898</v>
      </c>
      <c r="Z2181">
        <v>23.5</v>
      </c>
      <c r="AA2181">
        <v>21692</v>
      </c>
      <c r="AB2181">
        <v>66.5</v>
      </c>
      <c r="AC2181">
        <v>13.7</v>
      </c>
      <c r="AD2181">
        <v>103900</v>
      </c>
      <c r="AE2181">
        <v>16875</v>
      </c>
      <c r="AF2181">
        <v>2.68</v>
      </c>
      <c r="AG2181">
        <v>18582</v>
      </c>
      <c r="AH2181">
        <v>37260</v>
      </c>
      <c r="AI2181">
        <v>22.8</v>
      </c>
      <c r="AJ2181">
        <v>728</v>
      </c>
      <c r="AK2181">
        <v>8857</v>
      </c>
      <c r="AL2181">
        <v>-3.9</v>
      </c>
      <c r="AM2181">
        <v>2716</v>
      </c>
      <c r="AN2181">
        <v>2981</v>
      </c>
      <c r="AO2181">
        <v>0</v>
      </c>
      <c r="AP2181">
        <v>23.1</v>
      </c>
      <c r="AQ2181">
        <v>0</v>
      </c>
      <c r="AR2181">
        <v>0</v>
      </c>
      <c r="AS2181">
        <v>0</v>
      </c>
      <c r="AT2181">
        <v>24.5</v>
      </c>
      <c r="AU2181">
        <v>0</v>
      </c>
      <c r="AV2181">
        <v>0</v>
      </c>
      <c r="AW2181">
        <v>332498</v>
      </c>
      <c r="AX2181">
        <v>7378</v>
      </c>
      <c r="AY2181">
        <v>42076</v>
      </c>
      <c r="AZ2181">
        <v>63</v>
      </c>
      <c r="BA2181">
        <v>749.41</v>
      </c>
      <c r="BB2181">
        <v>62.7</v>
      </c>
    </row>
    <row r="2182" spans="1:54" x14ac:dyDescent="0.3">
      <c r="A2182">
        <v>40023</v>
      </c>
      <c r="B2182" t="s">
        <v>62</v>
      </c>
      <c r="C2182" t="s">
        <v>481</v>
      </c>
      <c r="D2182">
        <v>15161</v>
      </c>
      <c r="E2182">
        <v>15205</v>
      </c>
      <c r="F2182">
        <v>-0.3</v>
      </c>
      <c r="G2182">
        <v>15205</v>
      </c>
      <c r="H2182">
        <v>6.2</v>
      </c>
      <c r="I2182">
        <v>24.5</v>
      </c>
      <c r="J2182">
        <v>19.399999999999999</v>
      </c>
      <c r="K2182">
        <v>51.4</v>
      </c>
      <c r="L2182">
        <v>64.400000000000006</v>
      </c>
      <c r="M2182">
        <v>11.2</v>
      </c>
      <c r="N2182">
        <v>17.100000000000001</v>
      </c>
      <c r="O2182">
        <v>0.4</v>
      </c>
      <c r="P2182">
        <v>0</v>
      </c>
      <c r="Q2182">
        <v>7</v>
      </c>
      <c r="R2182">
        <v>3.7</v>
      </c>
      <c r="S2182">
        <v>61.9</v>
      </c>
      <c r="T2182">
        <v>88.5</v>
      </c>
      <c r="U2182">
        <v>1.2</v>
      </c>
      <c r="V2182">
        <v>4</v>
      </c>
      <c r="W2182">
        <v>80.5</v>
      </c>
      <c r="X2182">
        <v>14</v>
      </c>
      <c r="Y2182">
        <v>1047</v>
      </c>
      <c r="Z2182">
        <v>21.3</v>
      </c>
      <c r="AA2182">
        <v>7522</v>
      </c>
      <c r="AB2182">
        <v>73.599999999999994</v>
      </c>
      <c r="AC2182">
        <v>7.3</v>
      </c>
      <c r="AD2182">
        <v>71600</v>
      </c>
      <c r="AE2182">
        <v>6043</v>
      </c>
      <c r="AF2182">
        <v>2.48</v>
      </c>
      <c r="AG2182">
        <v>17739</v>
      </c>
      <c r="AH2182">
        <v>30201</v>
      </c>
      <c r="AI2182">
        <v>27.1</v>
      </c>
      <c r="AJ2182">
        <v>261</v>
      </c>
      <c r="AK2182">
        <v>3157</v>
      </c>
      <c r="AL2182">
        <v>-12.2</v>
      </c>
      <c r="AM2182">
        <v>951</v>
      </c>
      <c r="AN2182">
        <v>1273</v>
      </c>
      <c r="AO2182">
        <v>0</v>
      </c>
      <c r="AP2182">
        <v>0</v>
      </c>
      <c r="AQ2182">
        <v>0</v>
      </c>
      <c r="AR2182">
        <v>0</v>
      </c>
      <c r="AS2182">
        <v>0</v>
      </c>
      <c r="AT2182">
        <v>14.8</v>
      </c>
      <c r="AU2182">
        <v>0</v>
      </c>
      <c r="AV2182">
        <v>15204</v>
      </c>
      <c r="AW2182">
        <v>118936</v>
      </c>
      <c r="AX2182">
        <v>7928</v>
      </c>
      <c r="AY2182">
        <v>10906</v>
      </c>
      <c r="AZ2182">
        <v>0</v>
      </c>
      <c r="BA2182">
        <v>770.36</v>
      </c>
      <c r="BB2182">
        <v>19.7</v>
      </c>
    </row>
    <row r="2183" spans="1:54" x14ac:dyDescent="0.3">
      <c r="A2183">
        <v>40025</v>
      </c>
      <c r="B2183" t="s">
        <v>530</v>
      </c>
      <c r="C2183" t="s">
        <v>481</v>
      </c>
      <c r="D2183">
        <v>2294</v>
      </c>
      <c r="E2183">
        <v>2475</v>
      </c>
      <c r="F2183">
        <v>-7.3</v>
      </c>
      <c r="G2183">
        <v>2475</v>
      </c>
      <c r="H2183">
        <v>5.9</v>
      </c>
      <c r="I2183">
        <v>24.1</v>
      </c>
      <c r="J2183">
        <v>22.4</v>
      </c>
      <c r="K2183">
        <v>50</v>
      </c>
      <c r="L2183">
        <v>95.8</v>
      </c>
      <c r="M2183">
        <v>0.5</v>
      </c>
      <c r="N2183">
        <v>1.6</v>
      </c>
      <c r="O2183">
        <v>0.3</v>
      </c>
      <c r="P2183">
        <v>0</v>
      </c>
      <c r="Q2183">
        <v>1.8</v>
      </c>
      <c r="R2183">
        <v>21.3</v>
      </c>
      <c r="S2183">
        <v>74.900000000000006</v>
      </c>
      <c r="T2183">
        <v>85.5</v>
      </c>
      <c r="U2183">
        <v>11.3</v>
      </c>
      <c r="V2183">
        <v>20.7</v>
      </c>
      <c r="W2183">
        <v>81.7</v>
      </c>
      <c r="X2183">
        <v>18.5</v>
      </c>
      <c r="Y2183">
        <v>152</v>
      </c>
      <c r="Z2183">
        <v>15</v>
      </c>
      <c r="AA2183">
        <v>1575</v>
      </c>
      <c r="AB2183">
        <v>71.8</v>
      </c>
      <c r="AC2183">
        <v>4</v>
      </c>
      <c r="AD2183">
        <v>64700</v>
      </c>
      <c r="AE2183">
        <v>1067</v>
      </c>
      <c r="AF2183">
        <v>2.25</v>
      </c>
      <c r="AG2183">
        <v>23514</v>
      </c>
      <c r="AH2183">
        <v>38301</v>
      </c>
      <c r="AI2183">
        <v>20</v>
      </c>
      <c r="AJ2183">
        <v>73</v>
      </c>
      <c r="AK2183">
        <v>369</v>
      </c>
      <c r="AL2183">
        <v>6.3</v>
      </c>
      <c r="AM2183">
        <v>213</v>
      </c>
      <c r="AN2183">
        <v>408</v>
      </c>
      <c r="AO2183">
        <v>0</v>
      </c>
      <c r="AP2183">
        <v>0</v>
      </c>
      <c r="AQ2183">
        <v>0</v>
      </c>
      <c r="AR2183">
        <v>0</v>
      </c>
      <c r="AS2183">
        <v>0</v>
      </c>
      <c r="AT2183">
        <v>0</v>
      </c>
      <c r="AU2183">
        <v>0</v>
      </c>
      <c r="AV2183">
        <v>24892</v>
      </c>
      <c r="AW2183">
        <v>33241</v>
      </c>
      <c r="AX2183">
        <v>12520</v>
      </c>
      <c r="AY2183">
        <v>3360</v>
      </c>
      <c r="AZ2183">
        <v>0</v>
      </c>
      <c r="BA2183">
        <v>1834.74</v>
      </c>
      <c r="BB2183">
        <v>1.3</v>
      </c>
    </row>
    <row r="2184" spans="1:54" x14ac:dyDescent="0.3">
      <c r="A2184">
        <v>40027</v>
      </c>
      <c r="B2184" t="s">
        <v>121</v>
      </c>
      <c r="C2184" t="s">
        <v>481</v>
      </c>
      <c r="D2184">
        <v>269908</v>
      </c>
      <c r="E2184">
        <v>255761</v>
      </c>
      <c r="F2184">
        <v>5.5</v>
      </c>
      <c r="G2184">
        <v>255755</v>
      </c>
      <c r="H2184">
        <v>5.9</v>
      </c>
      <c r="I2184">
        <v>22.3</v>
      </c>
      <c r="J2184">
        <v>11.9</v>
      </c>
      <c r="K2184">
        <v>50.1</v>
      </c>
      <c r="L2184">
        <v>80</v>
      </c>
      <c r="M2184">
        <v>4.9000000000000004</v>
      </c>
      <c r="N2184">
        <v>5.0999999999999996</v>
      </c>
      <c r="O2184">
        <v>4.4000000000000004</v>
      </c>
      <c r="P2184">
        <v>0.1</v>
      </c>
      <c r="Q2184">
        <v>5.5</v>
      </c>
      <c r="R2184">
        <v>7.9</v>
      </c>
      <c r="S2184">
        <v>73.400000000000006</v>
      </c>
      <c r="T2184">
        <v>79.5</v>
      </c>
      <c r="U2184">
        <v>5.9</v>
      </c>
      <c r="V2184">
        <v>9.4</v>
      </c>
      <c r="W2184">
        <v>90.9</v>
      </c>
      <c r="X2184">
        <v>31.4</v>
      </c>
      <c r="Y2184">
        <v>21755</v>
      </c>
      <c r="Z2184">
        <v>22.9</v>
      </c>
      <c r="AA2184">
        <v>110355</v>
      </c>
      <c r="AB2184">
        <v>67.400000000000006</v>
      </c>
      <c r="AC2184">
        <v>20</v>
      </c>
      <c r="AD2184">
        <v>141300</v>
      </c>
      <c r="AE2184">
        <v>96701</v>
      </c>
      <c r="AF2184">
        <v>2.58</v>
      </c>
      <c r="AG2184">
        <v>26920</v>
      </c>
      <c r="AH2184">
        <v>54989</v>
      </c>
      <c r="AI2184">
        <v>12.9</v>
      </c>
      <c r="AJ2184">
        <v>5529</v>
      </c>
      <c r="AK2184">
        <v>69588</v>
      </c>
      <c r="AL2184">
        <v>1.7</v>
      </c>
      <c r="AM2184">
        <v>19586</v>
      </c>
      <c r="AN2184">
        <v>24381</v>
      </c>
      <c r="AO2184">
        <v>1.6</v>
      </c>
      <c r="AP2184">
        <v>5.8</v>
      </c>
      <c r="AQ2184">
        <v>2.6</v>
      </c>
      <c r="AR2184">
        <v>0</v>
      </c>
      <c r="AS2184">
        <v>2.6</v>
      </c>
      <c r="AT2184">
        <v>26.8</v>
      </c>
      <c r="AU2184">
        <v>1223024</v>
      </c>
      <c r="AV2184">
        <v>671536</v>
      </c>
      <c r="AW2184">
        <v>2522273</v>
      </c>
      <c r="AX2184">
        <v>10692</v>
      </c>
      <c r="AY2184">
        <v>391825</v>
      </c>
      <c r="AZ2184">
        <v>1743</v>
      </c>
      <c r="BA2184">
        <v>538.77</v>
      </c>
      <c r="BB2184">
        <v>474.7</v>
      </c>
    </row>
    <row r="2185" spans="1:54" x14ac:dyDescent="0.3">
      <c r="A2185">
        <v>40029</v>
      </c>
      <c r="B2185" t="s">
        <v>529</v>
      </c>
      <c r="C2185" t="s">
        <v>481</v>
      </c>
      <c r="D2185">
        <v>5807</v>
      </c>
      <c r="E2185">
        <v>5925</v>
      </c>
      <c r="F2185">
        <v>-2</v>
      </c>
      <c r="G2185">
        <v>5925</v>
      </c>
      <c r="H2185">
        <v>5.7</v>
      </c>
      <c r="I2185">
        <v>23.9</v>
      </c>
      <c r="J2185">
        <v>20.399999999999999</v>
      </c>
      <c r="K2185">
        <v>51.1</v>
      </c>
      <c r="L2185">
        <v>73.099999999999994</v>
      </c>
      <c r="M2185">
        <v>0.7</v>
      </c>
      <c r="N2185">
        <v>17.600000000000001</v>
      </c>
      <c r="O2185">
        <v>0.2</v>
      </c>
      <c r="P2185">
        <v>0</v>
      </c>
      <c r="Q2185">
        <v>8.4</v>
      </c>
      <c r="R2185">
        <v>3.9</v>
      </c>
      <c r="S2185">
        <v>70.7</v>
      </c>
      <c r="T2185">
        <v>89.9</v>
      </c>
      <c r="U2185">
        <v>1</v>
      </c>
      <c r="V2185">
        <v>8</v>
      </c>
      <c r="W2185">
        <v>80.7</v>
      </c>
      <c r="X2185">
        <v>13.3</v>
      </c>
      <c r="Y2185">
        <v>511</v>
      </c>
      <c r="Z2185">
        <v>24.5</v>
      </c>
      <c r="AA2185">
        <v>2803</v>
      </c>
      <c r="AB2185">
        <v>72.900000000000006</v>
      </c>
      <c r="AC2185">
        <v>5.5</v>
      </c>
      <c r="AD2185">
        <v>68400</v>
      </c>
      <c r="AE2185">
        <v>2328</v>
      </c>
      <c r="AF2185">
        <v>2.5099999999999998</v>
      </c>
      <c r="AG2185">
        <v>19752</v>
      </c>
      <c r="AH2185">
        <v>34867</v>
      </c>
      <c r="AI2185">
        <v>21.6</v>
      </c>
      <c r="AJ2185">
        <v>84</v>
      </c>
      <c r="AK2185">
        <v>786</v>
      </c>
      <c r="AL2185">
        <v>0</v>
      </c>
      <c r="AM2185">
        <v>456</v>
      </c>
      <c r="AN2185">
        <v>863</v>
      </c>
      <c r="AO2185">
        <v>0</v>
      </c>
      <c r="AP2185">
        <v>0</v>
      </c>
      <c r="AQ2185">
        <v>0</v>
      </c>
      <c r="AR2185">
        <v>0</v>
      </c>
      <c r="AS2185">
        <v>0</v>
      </c>
      <c r="AT2185">
        <v>0</v>
      </c>
      <c r="AU2185">
        <v>0</v>
      </c>
      <c r="AV2185">
        <v>0</v>
      </c>
      <c r="AW2185">
        <v>38082</v>
      </c>
      <c r="AX2185">
        <v>6735</v>
      </c>
      <c r="AY2185">
        <v>2195</v>
      </c>
      <c r="AZ2185">
        <v>0</v>
      </c>
      <c r="BA2185">
        <v>516.67999999999995</v>
      </c>
      <c r="BB2185">
        <v>11.5</v>
      </c>
    </row>
    <row r="2186" spans="1:54" x14ac:dyDescent="0.3">
      <c r="A2186">
        <v>40031</v>
      </c>
      <c r="B2186" t="s">
        <v>528</v>
      </c>
      <c r="C2186" t="s">
        <v>481</v>
      </c>
      <c r="D2186">
        <v>125033</v>
      </c>
      <c r="E2186">
        <v>124098</v>
      </c>
      <c r="F2186">
        <v>0.8</v>
      </c>
      <c r="G2186">
        <v>124098</v>
      </c>
      <c r="H2186">
        <v>7.4</v>
      </c>
      <c r="I2186">
        <v>24.2</v>
      </c>
      <c r="J2186">
        <v>11</v>
      </c>
      <c r="K2186">
        <v>48</v>
      </c>
      <c r="L2186">
        <v>66.400000000000006</v>
      </c>
      <c r="M2186">
        <v>17.8</v>
      </c>
      <c r="N2186">
        <v>6.3</v>
      </c>
      <c r="O2186">
        <v>2.7</v>
      </c>
      <c r="P2186">
        <v>0.7</v>
      </c>
      <c r="Q2186">
        <v>6.2</v>
      </c>
      <c r="R2186">
        <v>12.6</v>
      </c>
      <c r="S2186">
        <v>57.2</v>
      </c>
      <c r="T2186">
        <v>71.3</v>
      </c>
      <c r="U2186">
        <v>5.8</v>
      </c>
      <c r="V2186">
        <v>11.5</v>
      </c>
      <c r="W2186">
        <v>89</v>
      </c>
      <c r="X2186">
        <v>19.899999999999999</v>
      </c>
      <c r="Y2186">
        <v>15672</v>
      </c>
      <c r="Z2186">
        <v>16.7</v>
      </c>
      <c r="AA2186">
        <v>51651</v>
      </c>
      <c r="AB2186">
        <v>56.6</v>
      </c>
      <c r="AC2186">
        <v>20.5</v>
      </c>
      <c r="AD2186">
        <v>111700</v>
      </c>
      <c r="AE2186">
        <v>44251</v>
      </c>
      <c r="AF2186">
        <v>2.59</v>
      </c>
      <c r="AG2186">
        <v>22363</v>
      </c>
      <c r="AH2186">
        <v>46036</v>
      </c>
      <c r="AI2186">
        <v>17.3</v>
      </c>
      <c r="AJ2186">
        <v>2180</v>
      </c>
      <c r="AK2186">
        <v>31596</v>
      </c>
      <c r="AL2186">
        <v>-1.7</v>
      </c>
      <c r="AM2186">
        <v>4610</v>
      </c>
      <c r="AN2186">
        <v>6799</v>
      </c>
      <c r="AO2186">
        <v>8.4</v>
      </c>
      <c r="AP2186">
        <v>2.5</v>
      </c>
      <c r="AQ2186">
        <v>4.4000000000000004</v>
      </c>
      <c r="AR2186">
        <v>0</v>
      </c>
      <c r="AS2186">
        <v>0</v>
      </c>
      <c r="AT2186">
        <v>26.6</v>
      </c>
      <c r="AU2186">
        <v>1232438</v>
      </c>
      <c r="AV2186">
        <v>0</v>
      </c>
      <c r="AW2186">
        <v>1206757</v>
      </c>
      <c r="AX2186">
        <v>10539</v>
      </c>
      <c r="AY2186">
        <v>154462</v>
      </c>
      <c r="AZ2186">
        <v>113</v>
      </c>
      <c r="BA2186">
        <v>1069.29</v>
      </c>
      <c r="BB2186">
        <v>116.1</v>
      </c>
    </row>
    <row r="2187" spans="1:54" x14ac:dyDescent="0.3">
      <c r="A2187">
        <v>40033</v>
      </c>
      <c r="B2187" t="s">
        <v>527</v>
      </c>
      <c r="C2187" t="s">
        <v>481</v>
      </c>
      <c r="D2187">
        <v>6150</v>
      </c>
      <c r="E2187">
        <v>6193</v>
      </c>
      <c r="F2187">
        <v>-0.7</v>
      </c>
      <c r="G2187">
        <v>6193</v>
      </c>
      <c r="H2187">
        <v>5.9</v>
      </c>
      <c r="I2187">
        <v>23.9</v>
      </c>
      <c r="J2187">
        <v>18.2</v>
      </c>
      <c r="K2187">
        <v>49.9</v>
      </c>
      <c r="L2187">
        <v>81.400000000000006</v>
      </c>
      <c r="M2187">
        <v>2.2999999999999998</v>
      </c>
      <c r="N2187">
        <v>10.6</v>
      </c>
      <c r="O2187">
        <v>0.2</v>
      </c>
      <c r="P2187">
        <v>0.2</v>
      </c>
      <c r="Q2187">
        <v>5.3</v>
      </c>
      <c r="R2187">
        <v>7.2</v>
      </c>
      <c r="S2187">
        <v>77.2</v>
      </c>
      <c r="T2187">
        <v>83.1</v>
      </c>
      <c r="U2187">
        <v>1.8</v>
      </c>
      <c r="V2187">
        <v>5.0999999999999996</v>
      </c>
      <c r="W2187">
        <v>85.8</v>
      </c>
      <c r="X2187">
        <v>14.7</v>
      </c>
      <c r="Y2187">
        <v>637</v>
      </c>
      <c r="Z2187">
        <v>22.8</v>
      </c>
      <c r="AA2187">
        <v>3010</v>
      </c>
      <c r="AB2187">
        <v>74.400000000000006</v>
      </c>
      <c r="AC2187">
        <v>3.2</v>
      </c>
      <c r="AD2187">
        <v>74600</v>
      </c>
      <c r="AE2187">
        <v>2345</v>
      </c>
      <c r="AF2187">
        <v>2.58</v>
      </c>
      <c r="AG2187">
        <v>21452</v>
      </c>
      <c r="AH2187">
        <v>46317</v>
      </c>
      <c r="AI2187">
        <v>14.7</v>
      </c>
      <c r="AJ2187">
        <v>75</v>
      </c>
      <c r="AK2187">
        <v>1042</v>
      </c>
      <c r="AL2187">
        <v>-5.4</v>
      </c>
      <c r="AM2187">
        <v>319</v>
      </c>
      <c r="AN2187">
        <v>0</v>
      </c>
      <c r="AO2187">
        <v>0</v>
      </c>
      <c r="AP2187">
        <v>0</v>
      </c>
      <c r="AQ2187">
        <v>0</v>
      </c>
      <c r="AR2187">
        <v>0</v>
      </c>
      <c r="AS2187">
        <v>0</v>
      </c>
      <c r="AT2187">
        <v>0</v>
      </c>
      <c r="AU2187">
        <v>0</v>
      </c>
      <c r="AV2187">
        <v>0</v>
      </c>
      <c r="AW2187">
        <v>33465</v>
      </c>
      <c r="AX2187">
        <v>5256</v>
      </c>
      <c r="AY2187">
        <v>0</v>
      </c>
      <c r="AZ2187">
        <v>1</v>
      </c>
      <c r="BA2187">
        <v>632.65</v>
      </c>
      <c r="BB2187">
        <v>9.8000000000000007</v>
      </c>
    </row>
    <row r="2188" spans="1:54" x14ac:dyDescent="0.3">
      <c r="A2188">
        <v>40035</v>
      </c>
      <c r="B2188" t="s">
        <v>526</v>
      </c>
      <c r="C2188" t="s">
        <v>481</v>
      </c>
      <c r="D2188">
        <v>14582</v>
      </c>
      <c r="E2188">
        <v>15025</v>
      </c>
      <c r="F2188">
        <v>-2.9</v>
      </c>
      <c r="G2188">
        <v>15029</v>
      </c>
      <c r="H2188">
        <v>5.4</v>
      </c>
      <c r="I2188">
        <v>21.9</v>
      </c>
      <c r="J2188">
        <v>18.7</v>
      </c>
      <c r="K2188">
        <v>48.7</v>
      </c>
      <c r="L2188">
        <v>66.7</v>
      </c>
      <c r="M2188">
        <v>3.3</v>
      </c>
      <c r="N2188">
        <v>20.100000000000001</v>
      </c>
      <c r="O2188">
        <v>0.6</v>
      </c>
      <c r="P2188">
        <v>0.1</v>
      </c>
      <c r="Q2188">
        <v>9.1999999999999993</v>
      </c>
      <c r="R2188">
        <v>3.2</v>
      </c>
      <c r="S2188">
        <v>64.599999999999994</v>
      </c>
      <c r="T2188">
        <v>84</v>
      </c>
      <c r="U2188">
        <v>2</v>
      </c>
      <c r="V2188">
        <v>2.7</v>
      </c>
      <c r="W2188">
        <v>83</v>
      </c>
      <c r="X2188">
        <v>12.5</v>
      </c>
      <c r="Y2188">
        <v>1412</v>
      </c>
      <c r="Z2188">
        <v>21.1</v>
      </c>
      <c r="AA2188">
        <v>6729</v>
      </c>
      <c r="AB2188">
        <v>78.8</v>
      </c>
      <c r="AC2188">
        <v>5.6</v>
      </c>
      <c r="AD2188">
        <v>86800</v>
      </c>
      <c r="AE2188">
        <v>5603</v>
      </c>
      <c r="AF2188">
        <v>2.46</v>
      </c>
      <c r="AG2188">
        <v>19820</v>
      </c>
      <c r="AH2188">
        <v>39236</v>
      </c>
      <c r="AI2188">
        <v>17.8</v>
      </c>
      <c r="AJ2188">
        <v>341</v>
      </c>
      <c r="AK2188">
        <v>4081</v>
      </c>
      <c r="AL2188">
        <v>-4</v>
      </c>
      <c r="AM2188">
        <v>937</v>
      </c>
      <c r="AN2188">
        <v>1449</v>
      </c>
      <c r="AO2188">
        <v>0</v>
      </c>
      <c r="AP2188">
        <v>8.1</v>
      </c>
      <c r="AQ2188">
        <v>0</v>
      </c>
      <c r="AR2188">
        <v>0</v>
      </c>
      <c r="AS2188">
        <v>0</v>
      </c>
      <c r="AT2188">
        <v>12.4</v>
      </c>
      <c r="AU2188">
        <v>139040</v>
      </c>
      <c r="AV2188">
        <v>87019</v>
      </c>
      <c r="AW2188">
        <v>191694</v>
      </c>
      <c r="AX2188">
        <v>12665</v>
      </c>
      <c r="AY2188">
        <v>14768</v>
      </c>
      <c r="AZ2188">
        <v>5</v>
      </c>
      <c r="BA2188">
        <v>761.35</v>
      </c>
      <c r="BB2188">
        <v>19.7</v>
      </c>
    </row>
    <row r="2189" spans="1:54" x14ac:dyDescent="0.3">
      <c r="A2189">
        <v>40037</v>
      </c>
      <c r="B2189" t="s">
        <v>525</v>
      </c>
      <c r="C2189" t="s">
        <v>481</v>
      </c>
      <c r="D2189">
        <v>70632</v>
      </c>
      <c r="E2189">
        <v>69967</v>
      </c>
      <c r="F2189">
        <v>1</v>
      </c>
      <c r="G2189">
        <v>69967</v>
      </c>
      <c r="H2189">
        <v>6.2</v>
      </c>
      <c r="I2189">
        <v>24.2</v>
      </c>
      <c r="J2189">
        <v>16.899999999999999</v>
      </c>
      <c r="K2189">
        <v>50.5</v>
      </c>
      <c r="L2189">
        <v>80</v>
      </c>
      <c r="M2189">
        <v>2.4</v>
      </c>
      <c r="N2189">
        <v>10.4</v>
      </c>
      <c r="O2189">
        <v>0.4</v>
      </c>
      <c r="P2189">
        <v>0.1</v>
      </c>
      <c r="Q2189">
        <v>6.7</v>
      </c>
      <c r="R2189">
        <v>3.7</v>
      </c>
      <c r="S2189">
        <v>77.3</v>
      </c>
      <c r="T2189">
        <v>88.9</v>
      </c>
      <c r="U2189">
        <v>1.6</v>
      </c>
      <c r="V2189">
        <v>3.1</v>
      </c>
      <c r="W2189">
        <v>84.8</v>
      </c>
      <c r="X2189">
        <v>15.3</v>
      </c>
      <c r="Y2189">
        <v>5750</v>
      </c>
      <c r="Z2189">
        <v>24.1</v>
      </c>
      <c r="AA2189">
        <v>30013</v>
      </c>
      <c r="AB2189">
        <v>74.8</v>
      </c>
      <c r="AC2189">
        <v>6.2</v>
      </c>
      <c r="AD2189">
        <v>105800</v>
      </c>
      <c r="AE2189">
        <v>26296</v>
      </c>
      <c r="AF2189">
        <v>2.64</v>
      </c>
      <c r="AG2189">
        <v>22327</v>
      </c>
      <c r="AH2189">
        <v>43026</v>
      </c>
      <c r="AI2189">
        <v>14.7</v>
      </c>
      <c r="AJ2189">
        <v>1382</v>
      </c>
      <c r="AK2189">
        <v>16456</v>
      </c>
      <c r="AL2189">
        <v>2.6</v>
      </c>
      <c r="AM2189">
        <v>4673</v>
      </c>
      <c r="AN2189">
        <v>5754</v>
      </c>
      <c r="AO2189">
        <v>0</v>
      </c>
      <c r="AP2189">
        <v>9.1999999999999993</v>
      </c>
      <c r="AQ2189">
        <v>0</v>
      </c>
      <c r="AR2189">
        <v>0</v>
      </c>
      <c r="AS2189">
        <v>2.1</v>
      </c>
      <c r="AT2189">
        <v>20.7</v>
      </c>
      <c r="AU2189">
        <v>1204448</v>
      </c>
      <c r="AV2189">
        <v>384519</v>
      </c>
      <c r="AW2189">
        <v>518275</v>
      </c>
      <c r="AX2189">
        <v>7529</v>
      </c>
      <c r="AY2189">
        <v>43437</v>
      </c>
      <c r="AZ2189">
        <v>108</v>
      </c>
      <c r="BA2189">
        <v>950.14</v>
      </c>
      <c r="BB2189">
        <v>73.599999999999994</v>
      </c>
    </row>
    <row r="2190" spans="1:54" x14ac:dyDescent="0.3">
      <c r="A2190">
        <v>40039</v>
      </c>
      <c r="B2190" t="s">
        <v>229</v>
      </c>
      <c r="C2190" t="s">
        <v>481</v>
      </c>
      <c r="D2190">
        <v>29500</v>
      </c>
      <c r="E2190">
        <v>27469</v>
      </c>
      <c r="F2190">
        <v>7.4</v>
      </c>
      <c r="G2190">
        <v>27469</v>
      </c>
      <c r="H2190">
        <v>7.6</v>
      </c>
      <c r="I2190">
        <v>24.6</v>
      </c>
      <c r="J2190">
        <v>13.1</v>
      </c>
      <c r="K2190">
        <v>50</v>
      </c>
      <c r="L2190">
        <v>84.1</v>
      </c>
      <c r="M2190">
        <v>3.4</v>
      </c>
      <c r="N2190">
        <v>7.2</v>
      </c>
      <c r="O2190">
        <v>1.5</v>
      </c>
      <c r="P2190">
        <v>0.1</v>
      </c>
      <c r="Q2190">
        <v>3.7</v>
      </c>
      <c r="R2190">
        <v>16.5</v>
      </c>
      <c r="S2190">
        <v>70.099999999999994</v>
      </c>
      <c r="T2190">
        <v>81</v>
      </c>
      <c r="U2190">
        <v>7</v>
      </c>
      <c r="V2190">
        <v>13.6</v>
      </c>
      <c r="W2190">
        <v>85</v>
      </c>
      <c r="X2190">
        <v>27.8</v>
      </c>
      <c r="Y2190">
        <v>1676</v>
      </c>
      <c r="Z2190">
        <v>18.399999999999999</v>
      </c>
      <c r="AA2190">
        <v>12466</v>
      </c>
      <c r="AB2190">
        <v>62.8</v>
      </c>
      <c r="AC2190">
        <v>15.5</v>
      </c>
      <c r="AD2190">
        <v>110600</v>
      </c>
      <c r="AE2190">
        <v>10562</v>
      </c>
      <c r="AF2190">
        <v>2.5099999999999998</v>
      </c>
      <c r="AG2190">
        <v>23261</v>
      </c>
      <c r="AH2190">
        <v>44972</v>
      </c>
      <c r="AI2190">
        <v>19.100000000000001</v>
      </c>
      <c r="AJ2190">
        <v>920</v>
      </c>
      <c r="AK2190">
        <v>10688</v>
      </c>
      <c r="AL2190">
        <v>-1.4</v>
      </c>
      <c r="AM2190">
        <v>2115</v>
      </c>
      <c r="AN2190">
        <v>2628</v>
      </c>
      <c r="AO2190">
        <v>0</v>
      </c>
      <c r="AP2190">
        <v>0</v>
      </c>
      <c r="AQ2190">
        <v>2.2000000000000002</v>
      </c>
      <c r="AR2190">
        <v>0</v>
      </c>
      <c r="AS2190">
        <v>2</v>
      </c>
      <c r="AT2190">
        <v>20.399999999999999</v>
      </c>
      <c r="AU2190">
        <v>533929</v>
      </c>
      <c r="AV2190">
        <v>270921</v>
      </c>
      <c r="AW2190">
        <v>407481</v>
      </c>
      <c r="AX2190">
        <v>15754</v>
      </c>
      <c r="AY2190">
        <v>41485</v>
      </c>
      <c r="AZ2190">
        <v>44</v>
      </c>
      <c r="BA2190">
        <v>988.82</v>
      </c>
      <c r="BB2190">
        <v>27.8</v>
      </c>
    </row>
    <row r="2191" spans="1:54" x14ac:dyDescent="0.3">
      <c r="A2191">
        <v>40041</v>
      </c>
      <c r="B2191" t="s">
        <v>292</v>
      </c>
      <c r="C2191" t="s">
        <v>481</v>
      </c>
      <c r="D2191">
        <v>41446</v>
      </c>
      <c r="E2191">
        <v>41489</v>
      </c>
      <c r="F2191">
        <v>-0.1</v>
      </c>
      <c r="G2191">
        <v>41487</v>
      </c>
      <c r="H2191">
        <v>4.8</v>
      </c>
      <c r="I2191">
        <v>21.3</v>
      </c>
      <c r="J2191">
        <v>23</v>
      </c>
      <c r="K2191">
        <v>50.9</v>
      </c>
      <c r="L2191">
        <v>67.099999999999994</v>
      </c>
      <c r="M2191">
        <v>0.5</v>
      </c>
      <c r="N2191">
        <v>23.3</v>
      </c>
      <c r="O2191">
        <v>1.2</v>
      </c>
      <c r="P2191">
        <v>0.1</v>
      </c>
      <c r="Q2191">
        <v>7.9</v>
      </c>
      <c r="R2191">
        <v>3.5</v>
      </c>
      <c r="S2191">
        <v>64.7</v>
      </c>
      <c r="T2191">
        <v>85.2</v>
      </c>
      <c r="U2191">
        <v>2.2999999999999998</v>
      </c>
      <c r="V2191">
        <v>5.8</v>
      </c>
      <c r="W2191">
        <v>84.7</v>
      </c>
      <c r="X2191">
        <v>16.100000000000001</v>
      </c>
      <c r="Y2191">
        <v>4321</v>
      </c>
      <c r="Z2191">
        <v>26.6</v>
      </c>
      <c r="AA2191">
        <v>24882</v>
      </c>
      <c r="AB2191">
        <v>77.8</v>
      </c>
      <c r="AC2191">
        <v>4.9000000000000004</v>
      </c>
      <c r="AD2191">
        <v>105200</v>
      </c>
      <c r="AE2191">
        <v>16589</v>
      </c>
      <c r="AF2191">
        <v>2.4700000000000002</v>
      </c>
      <c r="AG2191">
        <v>21109</v>
      </c>
      <c r="AH2191">
        <v>36588</v>
      </c>
      <c r="AI2191">
        <v>21.2</v>
      </c>
      <c r="AJ2191">
        <v>730</v>
      </c>
      <c r="AK2191">
        <v>7129</v>
      </c>
      <c r="AL2191">
        <v>-5.4</v>
      </c>
      <c r="AM2191">
        <v>2780</v>
      </c>
      <c r="AN2191">
        <v>2992</v>
      </c>
      <c r="AO2191">
        <v>0</v>
      </c>
      <c r="AP2191">
        <v>12.5</v>
      </c>
      <c r="AQ2191">
        <v>0</v>
      </c>
      <c r="AR2191">
        <v>0</v>
      </c>
      <c r="AS2191">
        <v>0</v>
      </c>
      <c r="AT2191">
        <v>20.2</v>
      </c>
      <c r="AU2191">
        <v>102172</v>
      </c>
      <c r="AV2191">
        <v>47081</v>
      </c>
      <c r="AW2191">
        <v>292628</v>
      </c>
      <c r="AX2191">
        <v>7223</v>
      </c>
      <c r="AY2191">
        <v>27083</v>
      </c>
      <c r="AZ2191">
        <v>36</v>
      </c>
      <c r="BA2191">
        <v>738.18</v>
      </c>
      <c r="BB2191">
        <v>56.2</v>
      </c>
    </row>
    <row r="2192" spans="1:54" x14ac:dyDescent="0.3">
      <c r="A2192">
        <v>40043</v>
      </c>
      <c r="B2192" t="s">
        <v>524</v>
      </c>
      <c r="C2192" t="s">
        <v>481</v>
      </c>
      <c r="D2192">
        <v>4914</v>
      </c>
      <c r="E2192">
        <v>4810</v>
      </c>
      <c r="F2192">
        <v>2.2000000000000002</v>
      </c>
      <c r="G2192">
        <v>4810</v>
      </c>
      <c r="H2192">
        <v>6.8</v>
      </c>
      <c r="I2192">
        <v>26.1</v>
      </c>
      <c r="J2192">
        <v>19.399999999999999</v>
      </c>
      <c r="K2192">
        <v>51</v>
      </c>
      <c r="L2192">
        <v>88.9</v>
      </c>
      <c r="M2192">
        <v>0.5</v>
      </c>
      <c r="N2192">
        <v>5.9</v>
      </c>
      <c r="O2192">
        <v>0.9</v>
      </c>
      <c r="P2192">
        <v>0</v>
      </c>
      <c r="Q2192">
        <v>3.8</v>
      </c>
      <c r="R2192">
        <v>6.1</v>
      </c>
      <c r="S2192">
        <v>84.1</v>
      </c>
      <c r="T2192">
        <v>87.3</v>
      </c>
      <c r="U2192">
        <v>1.6</v>
      </c>
      <c r="V2192">
        <v>3.6</v>
      </c>
      <c r="W2192">
        <v>87.5</v>
      </c>
      <c r="X2192">
        <v>19.5</v>
      </c>
      <c r="Y2192">
        <v>348</v>
      </c>
      <c r="Z2192">
        <v>24.1</v>
      </c>
      <c r="AA2192">
        <v>2439</v>
      </c>
      <c r="AB2192">
        <v>76.3</v>
      </c>
      <c r="AC2192">
        <v>2.2999999999999998</v>
      </c>
      <c r="AD2192">
        <v>77400</v>
      </c>
      <c r="AE2192">
        <v>1830</v>
      </c>
      <c r="AF2192">
        <v>2.57</v>
      </c>
      <c r="AG2192">
        <v>24860</v>
      </c>
      <c r="AH2192">
        <v>46488</v>
      </c>
      <c r="AI2192">
        <v>14.2</v>
      </c>
      <c r="AJ2192">
        <v>148</v>
      </c>
      <c r="AK2192">
        <v>890</v>
      </c>
      <c r="AL2192">
        <v>1.8</v>
      </c>
      <c r="AM2192">
        <v>505</v>
      </c>
      <c r="AN2192">
        <v>815</v>
      </c>
      <c r="AO2192">
        <v>0</v>
      </c>
      <c r="AP2192">
        <v>0</v>
      </c>
      <c r="AQ2192">
        <v>0</v>
      </c>
      <c r="AR2192">
        <v>0</v>
      </c>
      <c r="AS2192">
        <v>0</v>
      </c>
      <c r="AT2192">
        <v>0</v>
      </c>
      <c r="AU2192">
        <v>0</v>
      </c>
      <c r="AV2192">
        <v>20423</v>
      </c>
      <c r="AW2192">
        <v>43383</v>
      </c>
      <c r="AX2192">
        <v>9932</v>
      </c>
      <c r="AY2192">
        <v>1162</v>
      </c>
      <c r="AZ2192">
        <v>0</v>
      </c>
      <c r="BA2192">
        <v>999.48</v>
      </c>
      <c r="BB2192">
        <v>4.8</v>
      </c>
    </row>
    <row r="2193" spans="1:54" x14ac:dyDescent="0.3">
      <c r="A2193">
        <v>40045</v>
      </c>
      <c r="B2193" t="s">
        <v>523</v>
      </c>
      <c r="C2193" t="s">
        <v>481</v>
      </c>
      <c r="D2193">
        <v>4150</v>
      </c>
      <c r="E2193">
        <v>4151</v>
      </c>
      <c r="F2193">
        <v>0</v>
      </c>
      <c r="G2193">
        <v>4151</v>
      </c>
      <c r="H2193">
        <v>5.4</v>
      </c>
      <c r="I2193">
        <v>23.3</v>
      </c>
      <c r="J2193">
        <v>20.2</v>
      </c>
      <c r="K2193">
        <v>50.6</v>
      </c>
      <c r="L2193">
        <v>94.5</v>
      </c>
      <c r="M2193">
        <v>0.7</v>
      </c>
      <c r="N2193">
        <v>2.8</v>
      </c>
      <c r="O2193">
        <v>0.2</v>
      </c>
      <c r="P2193">
        <v>0</v>
      </c>
      <c r="Q2193">
        <v>1.7</v>
      </c>
      <c r="R2193">
        <v>7.5</v>
      </c>
      <c r="S2193">
        <v>87.6</v>
      </c>
      <c r="T2193">
        <v>89.3</v>
      </c>
      <c r="U2193">
        <v>1.9</v>
      </c>
      <c r="V2193">
        <v>4.4000000000000004</v>
      </c>
      <c r="W2193">
        <v>88.3</v>
      </c>
      <c r="X2193">
        <v>23.9</v>
      </c>
      <c r="Y2193">
        <v>322</v>
      </c>
      <c r="Z2193">
        <v>20.8</v>
      </c>
      <c r="AA2193">
        <v>2276</v>
      </c>
      <c r="AB2193">
        <v>77.7</v>
      </c>
      <c r="AC2193">
        <v>0.7</v>
      </c>
      <c r="AD2193">
        <v>75900</v>
      </c>
      <c r="AE2193">
        <v>1734</v>
      </c>
      <c r="AF2193">
        <v>2.3199999999999998</v>
      </c>
      <c r="AG2193">
        <v>27183</v>
      </c>
      <c r="AH2193">
        <v>47344</v>
      </c>
      <c r="AI2193">
        <v>16</v>
      </c>
      <c r="AJ2193">
        <v>103</v>
      </c>
      <c r="AK2193">
        <v>1130</v>
      </c>
      <c r="AL2193">
        <v>16</v>
      </c>
      <c r="AM2193">
        <v>356</v>
      </c>
      <c r="AN2193">
        <v>0</v>
      </c>
      <c r="AO2193">
        <v>0</v>
      </c>
      <c r="AP2193">
        <v>0</v>
      </c>
      <c r="AQ2193">
        <v>0</v>
      </c>
      <c r="AR2193">
        <v>0</v>
      </c>
      <c r="AS2193">
        <v>0</v>
      </c>
      <c r="AT2193">
        <v>0</v>
      </c>
      <c r="AU2193">
        <v>0</v>
      </c>
      <c r="AV2193">
        <v>0</v>
      </c>
      <c r="AW2193">
        <v>41218</v>
      </c>
      <c r="AX2193">
        <v>10745</v>
      </c>
      <c r="AY2193">
        <v>0</v>
      </c>
      <c r="AZ2193">
        <v>1</v>
      </c>
      <c r="BA2193">
        <v>1231.52</v>
      </c>
      <c r="BB2193">
        <v>3.4</v>
      </c>
    </row>
    <row r="2194" spans="1:54" x14ac:dyDescent="0.3">
      <c r="A2194">
        <v>40047</v>
      </c>
      <c r="B2194" t="s">
        <v>220</v>
      </c>
      <c r="C2194" t="s">
        <v>481</v>
      </c>
      <c r="D2194">
        <v>63091</v>
      </c>
      <c r="E2194">
        <v>60580</v>
      </c>
      <c r="F2194">
        <v>4.0999999999999996</v>
      </c>
      <c r="G2194">
        <v>60580</v>
      </c>
      <c r="H2194">
        <v>7.4</v>
      </c>
      <c r="I2194">
        <v>25.7</v>
      </c>
      <c r="J2194">
        <v>15.2</v>
      </c>
      <c r="K2194">
        <v>50.2</v>
      </c>
      <c r="L2194">
        <v>85.9</v>
      </c>
      <c r="M2194">
        <v>3.4</v>
      </c>
      <c r="N2194">
        <v>3.1</v>
      </c>
      <c r="O2194">
        <v>1.4</v>
      </c>
      <c r="P2194">
        <v>2.1</v>
      </c>
      <c r="Q2194">
        <v>4.2</v>
      </c>
      <c r="R2194">
        <v>11.4</v>
      </c>
      <c r="S2194">
        <v>76.3</v>
      </c>
      <c r="T2194">
        <v>79.7</v>
      </c>
      <c r="U2194">
        <v>6.6</v>
      </c>
      <c r="V2194">
        <v>10.7</v>
      </c>
      <c r="W2194">
        <v>85.7</v>
      </c>
      <c r="X2194">
        <v>21.7</v>
      </c>
      <c r="Y2194">
        <v>5419</v>
      </c>
      <c r="Z2194">
        <v>16.2</v>
      </c>
      <c r="AA2194">
        <v>26832</v>
      </c>
      <c r="AB2194">
        <v>66.900000000000006</v>
      </c>
      <c r="AC2194">
        <v>11.1</v>
      </c>
      <c r="AD2194">
        <v>89400</v>
      </c>
      <c r="AE2194">
        <v>23508</v>
      </c>
      <c r="AF2194">
        <v>2.52</v>
      </c>
      <c r="AG2194">
        <v>24177</v>
      </c>
      <c r="AH2194">
        <v>44530</v>
      </c>
      <c r="AI2194">
        <v>13.9</v>
      </c>
      <c r="AJ2194">
        <v>1710</v>
      </c>
      <c r="AK2194">
        <v>22698</v>
      </c>
      <c r="AL2194">
        <v>-27.4</v>
      </c>
      <c r="AM2194">
        <v>4191</v>
      </c>
      <c r="AN2194">
        <v>5925</v>
      </c>
      <c r="AO2194">
        <v>0</v>
      </c>
      <c r="AP2194">
        <v>1.2</v>
      </c>
      <c r="AQ2194">
        <v>1.9</v>
      </c>
      <c r="AR2194">
        <v>0</v>
      </c>
      <c r="AS2194">
        <v>0</v>
      </c>
      <c r="AT2194">
        <v>24.3</v>
      </c>
      <c r="AU2194">
        <v>1097738</v>
      </c>
      <c r="AV2194">
        <v>0</v>
      </c>
      <c r="AW2194">
        <v>737081</v>
      </c>
      <c r="AX2194">
        <v>12834</v>
      </c>
      <c r="AY2194">
        <v>74443</v>
      </c>
      <c r="AZ2194">
        <v>69</v>
      </c>
      <c r="BA2194">
        <v>1058.47</v>
      </c>
      <c r="BB2194">
        <v>57.2</v>
      </c>
    </row>
    <row r="2195" spans="1:54" x14ac:dyDescent="0.3">
      <c r="A2195">
        <v>40049</v>
      </c>
      <c r="B2195" t="s">
        <v>522</v>
      </c>
      <c r="C2195" t="s">
        <v>481</v>
      </c>
      <c r="D2195">
        <v>27561</v>
      </c>
      <c r="E2195">
        <v>27576</v>
      </c>
      <c r="F2195">
        <v>-0.1</v>
      </c>
      <c r="G2195">
        <v>27576</v>
      </c>
      <c r="H2195">
        <v>6.7</v>
      </c>
      <c r="I2195">
        <v>24.9</v>
      </c>
      <c r="J2195">
        <v>17.100000000000001</v>
      </c>
      <c r="K2195">
        <v>50.7</v>
      </c>
      <c r="L2195">
        <v>82.3</v>
      </c>
      <c r="M2195">
        <v>2.8</v>
      </c>
      <c r="N2195">
        <v>8.6</v>
      </c>
      <c r="O2195">
        <v>0.8</v>
      </c>
      <c r="P2195">
        <v>0.1</v>
      </c>
      <c r="Q2195">
        <v>5.4</v>
      </c>
      <c r="R2195">
        <v>7.6</v>
      </c>
      <c r="S2195">
        <v>76.3</v>
      </c>
      <c r="T2195">
        <v>91.5</v>
      </c>
      <c r="U2195">
        <v>2.9</v>
      </c>
      <c r="V2195">
        <v>5.5</v>
      </c>
      <c r="W2195">
        <v>83.3</v>
      </c>
      <c r="X2195">
        <v>15.4</v>
      </c>
      <c r="Y2195">
        <v>2123</v>
      </c>
      <c r="Z2195">
        <v>22.6</v>
      </c>
      <c r="AA2195">
        <v>12805</v>
      </c>
      <c r="AB2195">
        <v>73.5</v>
      </c>
      <c r="AC2195">
        <v>6.9</v>
      </c>
      <c r="AD2195">
        <v>83800</v>
      </c>
      <c r="AE2195">
        <v>10294</v>
      </c>
      <c r="AF2195">
        <v>2.62</v>
      </c>
      <c r="AG2195">
        <v>21285</v>
      </c>
      <c r="AH2195">
        <v>38245</v>
      </c>
      <c r="AI2195">
        <v>19.100000000000001</v>
      </c>
      <c r="AJ2195">
        <v>706</v>
      </c>
      <c r="AK2195">
        <v>7727</v>
      </c>
      <c r="AL2195">
        <v>0.1</v>
      </c>
      <c r="AM2195">
        <v>2093</v>
      </c>
      <c r="AN2195">
        <v>2536</v>
      </c>
      <c r="AO2195">
        <v>0</v>
      </c>
      <c r="AP2195">
        <v>10.7</v>
      </c>
      <c r="AQ2195">
        <v>0</v>
      </c>
      <c r="AR2195">
        <v>0</v>
      </c>
      <c r="AS2195">
        <v>0</v>
      </c>
      <c r="AT2195">
        <v>24</v>
      </c>
      <c r="AU2195">
        <v>0</v>
      </c>
      <c r="AV2195">
        <v>95832</v>
      </c>
      <c r="AW2195">
        <v>331592</v>
      </c>
      <c r="AX2195">
        <v>12248</v>
      </c>
      <c r="AY2195">
        <v>20314</v>
      </c>
      <c r="AZ2195">
        <v>33</v>
      </c>
      <c r="BA2195">
        <v>802.12</v>
      </c>
      <c r="BB2195">
        <v>34.4</v>
      </c>
    </row>
    <row r="2196" spans="1:54" x14ac:dyDescent="0.3">
      <c r="A2196">
        <v>40051</v>
      </c>
      <c r="B2196" t="s">
        <v>521</v>
      </c>
      <c r="C2196" t="s">
        <v>481</v>
      </c>
      <c r="D2196">
        <v>53854</v>
      </c>
      <c r="E2196">
        <v>52431</v>
      </c>
      <c r="F2196">
        <v>2.7</v>
      </c>
      <c r="G2196">
        <v>52431</v>
      </c>
      <c r="H2196">
        <v>6</v>
      </c>
      <c r="I2196">
        <v>24.4</v>
      </c>
      <c r="J2196">
        <v>14.9</v>
      </c>
      <c r="K2196">
        <v>50.3</v>
      </c>
      <c r="L2196">
        <v>86.3</v>
      </c>
      <c r="M2196">
        <v>2.6</v>
      </c>
      <c r="N2196">
        <v>6</v>
      </c>
      <c r="O2196">
        <v>0.5</v>
      </c>
      <c r="P2196">
        <v>0.1</v>
      </c>
      <c r="Q2196">
        <v>4.5</v>
      </c>
      <c r="R2196">
        <v>5.3</v>
      </c>
      <c r="S2196">
        <v>82.1</v>
      </c>
      <c r="T2196">
        <v>85.6</v>
      </c>
      <c r="U2196">
        <v>1.9</v>
      </c>
      <c r="V2196">
        <v>3.6</v>
      </c>
      <c r="W2196">
        <v>85.1</v>
      </c>
      <c r="X2196">
        <v>16.8</v>
      </c>
      <c r="Y2196">
        <v>4459</v>
      </c>
      <c r="Z2196">
        <v>25.8</v>
      </c>
      <c r="AA2196">
        <v>22492</v>
      </c>
      <c r="AB2196">
        <v>76.3</v>
      </c>
      <c r="AC2196">
        <v>6.2</v>
      </c>
      <c r="AD2196">
        <v>108400</v>
      </c>
      <c r="AE2196">
        <v>19762</v>
      </c>
      <c r="AF2196">
        <v>2.64</v>
      </c>
      <c r="AG2196">
        <v>23500</v>
      </c>
      <c r="AH2196">
        <v>49637</v>
      </c>
      <c r="AI2196">
        <v>13.9</v>
      </c>
      <c r="AJ2196">
        <v>1101</v>
      </c>
      <c r="AK2196">
        <v>11524</v>
      </c>
      <c r="AL2196">
        <v>2.1</v>
      </c>
      <c r="AM2196">
        <v>3520</v>
      </c>
      <c r="AN2196">
        <v>4627</v>
      </c>
      <c r="AO2196">
        <v>0</v>
      </c>
      <c r="AP2196">
        <v>0</v>
      </c>
      <c r="AQ2196">
        <v>0</v>
      </c>
      <c r="AR2196">
        <v>0</v>
      </c>
      <c r="AS2196">
        <v>1.6</v>
      </c>
      <c r="AT2196">
        <v>25.2</v>
      </c>
      <c r="AU2196">
        <v>419712</v>
      </c>
      <c r="AV2196">
        <v>198898</v>
      </c>
      <c r="AW2196">
        <v>440093</v>
      </c>
      <c r="AX2196">
        <v>8727</v>
      </c>
      <c r="AY2196">
        <v>38363</v>
      </c>
      <c r="AZ2196">
        <v>100</v>
      </c>
      <c r="BA2196">
        <v>1100.5</v>
      </c>
      <c r="BB2196">
        <v>47.6</v>
      </c>
    </row>
    <row r="2197" spans="1:54" x14ac:dyDescent="0.3">
      <c r="A2197">
        <v>40053</v>
      </c>
      <c r="B2197" t="s">
        <v>109</v>
      </c>
      <c r="C2197" t="s">
        <v>481</v>
      </c>
      <c r="D2197">
        <v>4501</v>
      </c>
      <c r="E2197">
        <v>4527</v>
      </c>
      <c r="F2197">
        <v>-0.6</v>
      </c>
      <c r="G2197">
        <v>4527</v>
      </c>
      <c r="H2197">
        <v>6.1</v>
      </c>
      <c r="I2197">
        <v>23.8</v>
      </c>
      <c r="J2197">
        <v>20.6</v>
      </c>
      <c r="K2197">
        <v>50.9</v>
      </c>
      <c r="L2197">
        <v>93.3</v>
      </c>
      <c r="M2197">
        <v>1.2</v>
      </c>
      <c r="N2197">
        <v>2.5</v>
      </c>
      <c r="O2197">
        <v>0.2</v>
      </c>
      <c r="P2197">
        <v>0</v>
      </c>
      <c r="Q2197">
        <v>2.8</v>
      </c>
      <c r="R2197">
        <v>4.3</v>
      </c>
      <c r="S2197">
        <v>89.7</v>
      </c>
      <c r="T2197">
        <v>87.4</v>
      </c>
      <c r="U2197">
        <v>0.9</v>
      </c>
      <c r="V2197">
        <v>2.4</v>
      </c>
      <c r="W2197">
        <v>90.1</v>
      </c>
      <c r="X2197">
        <v>22.1</v>
      </c>
      <c r="Y2197">
        <v>365</v>
      </c>
      <c r="Z2197">
        <v>20</v>
      </c>
      <c r="AA2197">
        <v>2480</v>
      </c>
      <c r="AB2197">
        <v>75.8</v>
      </c>
      <c r="AC2197">
        <v>1.8</v>
      </c>
      <c r="AD2197">
        <v>62800</v>
      </c>
      <c r="AE2197">
        <v>1951</v>
      </c>
      <c r="AF2197">
        <v>2.27</v>
      </c>
      <c r="AG2197">
        <v>27469</v>
      </c>
      <c r="AH2197">
        <v>46625</v>
      </c>
      <c r="AI2197">
        <v>8.8000000000000007</v>
      </c>
      <c r="AJ2197">
        <v>123</v>
      </c>
      <c r="AK2197">
        <v>1108</v>
      </c>
      <c r="AL2197">
        <v>21.2</v>
      </c>
      <c r="AM2197">
        <v>332</v>
      </c>
      <c r="AN2197">
        <v>324</v>
      </c>
      <c r="AO2197">
        <v>0</v>
      </c>
      <c r="AP2197">
        <v>0</v>
      </c>
      <c r="AQ2197">
        <v>0</v>
      </c>
      <c r="AR2197">
        <v>0</v>
      </c>
      <c r="AS2197">
        <v>0</v>
      </c>
      <c r="AT2197">
        <v>0</v>
      </c>
      <c r="AU2197">
        <v>0</v>
      </c>
      <c r="AV2197">
        <v>29599</v>
      </c>
      <c r="AW2197">
        <v>54664</v>
      </c>
      <c r="AX2197">
        <v>12196</v>
      </c>
      <c r="AY2197">
        <v>608</v>
      </c>
      <c r="AZ2197">
        <v>6</v>
      </c>
      <c r="BA2197">
        <v>1000.87</v>
      </c>
      <c r="BB2197">
        <v>4.5</v>
      </c>
    </row>
    <row r="2198" spans="1:54" x14ac:dyDescent="0.3">
      <c r="A2198">
        <v>40055</v>
      </c>
      <c r="B2198" t="s">
        <v>520</v>
      </c>
      <c r="C2198" t="s">
        <v>481</v>
      </c>
      <c r="D2198">
        <v>6151</v>
      </c>
      <c r="E2198">
        <v>6239</v>
      </c>
      <c r="F2198">
        <v>-1.4</v>
      </c>
      <c r="G2198">
        <v>6239</v>
      </c>
      <c r="H2198">
        <v>5.2</v>
      </c>
      <c r="I2198">
        <v>19.899999999999999</v>
      </c>
      <c r="J2198">
        <v>18.2</v>
      </c>
      <c r="K2198">
        <v>42.6</v>
      </c>
      <c r="L2198">
        <v>84.7</v>
      </c>
      <c r="M2198">
        <v>7.7</v>
      </c>
      <c r="N2198">
        <v>3.5</v>
      </c>
      <c r="O2198">
        <v>0.3</v>
      </c>
      <c r="P2198">
        <v>0.1</v>
      </c>
      <c r="Q2198">
        <v>3.7</v>
      </c>
      <c r="R2198">
        <v>11.3</v>
      </c>
      <c r="S2198">
        <v>75.599999999999994</v>
      </c>
      <c r="T2198">
        <v>81.3</v>
      </c>
      <c r="U2198">
        <v>1</v>
      </c>
      <c r="V2198">
        <v>7.4</v>
      </c>
      <c r="W2198">
        <v>79.599999999999994</v>
      </c>
      <c r="X2198">
        <v>14.4</v>
      </c>
      <c r="Y2198">
        <v>538</v>
      </c>
      <c r="Z2198">
        <v>22.1</v>
      </c>
      <c r="AA2198">
        <v>2734</v>
      </c>
      <c r="AB2198">
        <v>67</v>
      </c>
      <c r="AC2198">
        <v>4.2</v>
      </c>
      <c r="AD2198">
        <v>63000</v>
      </c>
      <c r="AE2198">
        <v>2246</v>
      </c>
      <c r="AF2198">
        <v>2.2400000000000002</v>
      </c>
      <c r="AG2198">
        <v>17969</v>
      </c>
      <c r="AH2198">
        <v>39900</v>
      </c>
      <c r="AI2198">
        <v>9.9</v>
      </c>
      <c r="AJ2198">
        <v>94</v>
      </c>
      <c r="AK2198">
        <v>703</v>
      </c>
      <c r="AL2198">
        <v>-15.9</v>
      </c>
      <c r="AM2198">
        <v>313</v>
      </c>
      <c r="AN2198">
        <v>469</v>
      </c>
      <c r="AO2198">
        <v>0</v>
      </c>
      <c r="AP2198">
        <v>0</v>
      </c>
      <c r="AQ2198">
        <v>0</v>
      </c>
      <c r="AR2198">
        <v>0</v>
      </c>
      <c r="AS2198">
        <v>0</v>
      </c>
      <c r="AT2198">
        <v>0</v>
      </c>
      <c r="AU2198">
        <v>0</v>
      </c>
      <c r="AV2198">
        <v>4033</v>
      </c>
      <c r="AW2198">
        <v>28053</v>
      </c>
      <c r="AX2198">
        <v>4834</v>
      </c>
      <c r="AY2198">
        <v>1675</v>
      </c>
      <c r="AZ2198">
        <v>1</v>
      </c>
      <c r="BA2198">
        <v>639.32000000000005</v>
      </c>
      <c r="BB2198">
        <v>9.8000000000000007</v>
      </c>
    </row>
    <row r="2199" spans="1:54" x14ac:dyDescent="0.3">
      <c r="A2199">
        <v>40057</v>
      </c>
      <c r="B2199" t="s">
        <v>519</v>
      </c>
      <c r="C2199" t="s">
        <v>481</v>
      </c>
      <c r="D2199">
        <v>2798</v>
      </c>
      <c r="E2199">
        <v>2922</v>
      </c>
      <c r="F2199">
        <v>-4.2</v>
      </c>
      <c r="G2199">
        <v>2922</v>
      </c>
      <c r="H2199">
        <v>7.5</v>
      </c>
      <c r="I2199">
        <v>24.8</v>
      </c>
      <c r="J2199">
        <v>19.399999999999999</v>
      </c>
      <c r="K2199">
        <v>51.8</v>
      </c>
      <c r="L2199">
        <v>84.6</v>
      </c>
      <c r="M2199">
        <v>8.4</v>
      </c>
      <c r="N2199">
        <v>2.5</v>
      </c>
      <c r="O2199">
        <v>0.5</v>
      </c>
      <c r="P2199">
        <v>0</v>
      </c>
      <c r="Q2199">
        <v>4.0999999999999996</v>
      </c>
      <c r="R2199">
        <v>27.4</v>
      </c>
      <c r="S2199">
        <v>60.1</v>
      </c>
      <c r="T2199">
        <v>85.5</v>
      </c>
      <c r="U2199">
        <v>3.2</v>
      </c>
      <c r="V2199">
        <v>21</v>
      </c>
      <c r="W2199">
        <v>75.3</v>
      </c>
      <c r="X2199">
        <v>17.8</v>
      </c>
      <c r="Y2199">
        <v>219</v>
      </c>
      <c r="Z2199">
        <v>15.7</v>
      </c>
      <c r="AA2199">
        <v>1544</v>
      </c>
      <c r="AB2199">
        <v>65</v>
      </c>
      <c r="AC2199">
        <v>3.4</v>
      </c>
      <c r="AD2199">
        <v>43400</v>
      </c>
      <c r="AE2199">
        <v>1106</v>
      </c>
      <c r="AF2199">
        <v>2.5</v>
      </c>
      <c r="AG2199">
        <v>18582</v>
      </c>
      <c r="AH2199">
        <v>26688</v>
      </c>
      <c r="AI2199">
        <v>28.8</v>
      </c>
      <c r="AJ2199">
        <v>52</v>
      </c>
      <c r="AK2199">
        <v>419</v>
      </c>
      <c r="AL2199">
        <v>-1.4</v>
      </c>
      <c r="AM2199">
        <v>159</v>
      </c>
      <c r="AN2199">
        <v>259</v>
      </c>
      <c r="AO2199">
        <v>0</v>
      </c>
      <c r="AP2199">
        <v>0</v>
      </c>
      <c r="AQ2199">
        <v>0</v>
      </c>
      <c r="AR2199">
        <v>0</v>
      </c>
      <c r="AS2199">
        <v>0</v>
      </c>
      <c r="AT2199">
        <v>0</v>
      </c>
      <c r="AU2199">
        <v>0</v>
      </c>
      <c r="AV2199">
        <v>0</v>
      </c>
      <c r="AW2199">
        <v>17679</v>
      </c>
      <c r="AX2199">
        <v>6240</v>
      </c>
      <c r="AY2199">
        <v>0</v>
      </c>
      <c r="AZ2199">
        <v>0</v>
      </c>
      <c r="BA2199">
        <v>537.19000000000005</v>
      </c>
      <c r="BB2199">
        <v>5.4</v>
      </c>
    </row>
    <row r="2200" spans="1:54" x14ac:dyDescent="0.3">
      <c r="A2200">
        <v>40059</v>
      </c>
      <c r="B2200" t="s">
        <v>518</v>
      </c>
      <c r="C2200" t="s">
        <v>481</v>
      </c>
      <c r="D2200">
        <v>3812</v>
      </c>
      <c r="E2200">
        <v>3685</v>
      </c>
      <c r="F2200">
        <v>3.4</v>
      </c>
      <c r="G2200">
        <v>3685</v>
      </c>
      <c r="H2200">
        <v>7.2</v>
      </c>
      <c r="I2200">
        <v>25.5</v>
      </c>
      <c r="J2200">
        <v>17.8</v>
      </c>
      <c r="K2200">
        <v>50.5</v>
      </c>
      <c r="L2200">
        <v>95.9</v>
      </c>
      <c r="M2200">
        <v>0.2</v>
      </c>
      <c r="N2200">
        <v>1.4</v>
      </c>
      <c r="O2200">
        <v>0.2</v>
      </c>
      <c r="P2200">
        <v>0.2</v>
      </c>
      <c r="Q2200">
        <v>2</v>
      </c>
      <c r="R2200">
        <v>20.2</v>
      </c>
      <c r="S2200">
        <v>77.099999999999994</v>
      </c>
      <c r="T2200">
        <v>93</v>
      </c>
      <c r="U2200">
        <v>13.2</v>
      </c>
      <c r="V2200">
        <v>17.2</v>
      </c>
      <c r="W2200">
        <v>85.4</v>
      </c>
      <c r="X2200">
        <v>16.100000000000001</v>
      </c>
      <c r="Y2200">
        <v>241</v>
      </c>
      <c r="Z2200">
        <v>14.3</v>
      </c>
      <c r="AA2200">
        <v>1893</v>
      </c>
      <c r="AB2200">
        <v>80.5</v>
      </c>
      <c r="AC2200">
        <v>4.2</v>
      </c>
      <c r="AD2200">
        <v>68500</v>
      </c>
      <c r="AE2200">
        <v>1492</v>
      </c>
      <c r="AF2200">
        <v>2.4500000000000002</v>
      </c>
      <c r="AG2200">
        <v>22675</v>
      </c>
      <c r="AH2200">
        <v>46117</v>
      </c>
      <c r="AI2200">
        <v>14.9</v>
      </c>
      <c r="AJ2200">
        <v>103</v>
      </c>
      <c r="AK2200">
        <v>673</v>
      </c>
      <c r="AL2200">
        <v>6.2</v>
      </c>
      <c r="AM2200">
        <v>319</v>
      </c>
      <c r="AN2200">
        <v>313</v>
      </c>
      <c r="AO2200">
        <v>0</v>
      </c>
      <c r="AP2200">
        <v>0</v>
      </c>
      <c r="AQ2200">
        <v>0</v>
      </c>
      <c r="AR2200">
        <v>0</v>
      </c>
      <c r="AS2200">
        <v>0</v>
      </c>
      <c r="AT2200">
        <v>0</v>
      </c>
      <c r="AU2200">
        <v>0</v>
      </c>
      <c r="AV2200">
        <v>0</v>
      </c>
      <c r="AW2200">
        <v>20983</v>
      </c>
      <c r="AX2200">
        <v>6355</v>
      </c>
      <c r="AY2200">
        <v>0</v>
      </c>
      <c r="AZ2200">
        <v>0</v>
      </c>
      <c r="BA2200">
        <v>1039.02</v>
      </c>
      <c r="BB2200">
        <v>3.5</v>
      </c>
    </row>
    <row r="2201" spans="1:54" x14ac:dyDescent="0.3">
      <c r="A2201">
        <v>40061</v>
      </c>
      <c r="B2201" t="s">
        <v>517</v>
      </c>
      <c r="C2201" t="s">
        <v>481</v>
      </c>
      <c r="D2201">
        <v>12896</v>
      </c>
      <c r="E2201">
        <v>12769</v>
      </c>
      <c r="F2201">
        <v>1</v>
      </c>
      <c r="G2201">
        <v>12769</v>
      </c>
      <c r="H2201">
        <v>6</v>
      </c>
      <c r="I2201">
        <v>24.2</v>
      </c>
      <c r="J2201">
        <v>19.8</v>
      </c>
      <c r="K2201">
        <v>49.8</v>
      </c>
      <c r="L2201">
        <v>75</v>
      </c>
      <c r="M2201">
        <v>0.7</v>
      </c>
      <c r="N2201">
        <v>16.399999999999999</v>
      </c>
      <c r="O2201">
        <v>0.7</v>
      </c>
      <c r="P2201">
        <v>0</v>
      </c>
      <c r="Q2201">
        <v>7.1</v>
      </c>
      <c r="R2201">
        <v>4</v>
      </c>
      <c r="S2201">
        <v>72.099999999999994</v>
      </c>
      <c r="T2201">
        <v>87.2</v>
      </c>
      <c r="U2201">
        <v>2</v>
      </c>
      <c r="V2201">
        <v>2.8</v>
      </c>
      <c r="W2201">
        <v>78</v>
      </c>
      <c r="X2201">
        <v>11.4</v>
      </c>
      <c r="Y2201">
        <v>1087</v>
      </c>
      <c r="Z2201">
        <v>27.6</v>
      </c>
      <c r="AA2201">
        <v>6042</v>
      </c>
      <c r="AB2201">
        <v>74.2</v>
      </c>
      <c r="AC2201">
        <v>3.5</v>
      </c>
      <c r="AD2201">
        <v>78000</v>
      </c>
      <c r="AE2201">
        <v>4713</v>
      </c>
      <c r="AF2201">
        <v>2.7</v>
      </c>
      <c r="AG2201">
        <v>18896</v>
      </c>
      <c r="AH2201">
        <v>35334</v>
      </c>
      <c r="AI2201">
        <v>17.399999999999999</v>
      </c>
      <c r="AJ2201">
        <v>225</v>
      </c>
      <c r="AK2201">
        <v>2614</v>
      </c>
      <c r="AL2201">
        <v>0.2</v>
      </c>
      <c r="AM2201">
        <v>1046</v>
      </c>
      <c r="AN2201">
        <v>1306</v>
      </c>
      <c r="AO2201">
        <v>0</v>
      </c>
      <c r="AP2201">
        <v>9.3000000000000007</v>
      </c>
      <c r="AQ2201">
        <v>0</v>
      </c>
      <c r="AR2201">
        <v>0</v>
      </c>
      <c r="AS2201">
        <v>0</v>
      </c>
      <c r="AT2201">
        <v>20.6</v>
      </c>
      <c r="AU2201">
        <v>0</v>
      </c>
      <c r="AV2201">
        <v>0</v>
      </c>
      <c r="AW2201">
        <v>131028</v>
      </c>
      <c r="AX2201">
        <v>10827</v>
      </c>
      <c r="AY2201">
        <v>5971</v>
      </c>
      <c r="AZ2201">
        <v>25</v>
      </c>
      <c r="BA2201">
        <v>576.52</v>
      </c>
      <c r="BB2201">
        <v>22.1</v>
      </c>
    </row>
    <row r="2202" spans="1:54" x14ac:dyDescent="0.3">
      <c r="A2202">
        <v>40063</v>
      </c>
      <c r="B2202" t="s">
        <v>516</v>
      </c>
      <c r="C2202" t="s">
        <v>481</v>
      </c>
      <c r="D2202">
        <v>13806</v>
      </c>
      <c r="E2202">
        <v>14003</v>
      </c>
      <c r="F2202">
        <v>-1.4</v>
      </c>
      <c r="G2202">
        <v>14003</v>
      </c>
      <c r="H2202">
        <v>4.9000000000000004</v>
      </c>
      <c r="I2202">
        <v>21.6</v>
      </c>
      <c r="J2202">
        <v>18.8</v>
      </c>
      <c r="K2202">
        <v>46.5</v>
      </c>
      <c r="L2202">
        <v>67.7</v>
      </c>
      <c r="M2202">
        <v>5.8</v>
      </c>
      <c r="N2202">
        <v>19.3</v>
      </c>
      <c r="O2202">
        <v>0.3</v>
      </c>
      <c r="P2202">
        <v>0.1</v>
      </c>
      <c r="Q2202">
        <v>6.9</v>
      </c>
      <c r="R2202">
        <v>4.7</v>
      </c>
      <c r="S2202">
        <v>64.5</v>
      </c>
      <c r="T2202">
        <v>88.3</v>
      </c>
      <c r="U2202">
        <v>1.6</v>
      </c>
      <c r="V2202">
        <v>6.2</v>
      </c>
      <c r="W2202">
        <v>77.3</v>
      </c>
      <c r="X2202">
        <v>10.9</v>
      </c>
      <c r="Y2202">
        <v>1016</v>
      </c>
      <c r="Z2202">
        <v>25.6</v>
      </c>
      <c r="AA2202">
        <v>6246</v>
      </c>
      <c r="AB2202">
        <v>76.900000000000006</v>
      </c>
      <c r="AC2202">
        <v>3.4</v>
      </c>
      <c r="AD2202">
        <v>66200</v>
      </c>
      <c r="AE2202">
        <v>4920</v>
      </c>
      <c r="AF2202">
        <v>2.4700000000000002</v>
      </c>
      <c r="AG2202">
        <v>18268</v>
      </c>
      <c r="AH2202">
        <v>34619</v>
      </c>
      <c r="AI2202">
        <v>21.1</v>
      </c>
      <c r="AJ2202">
        <v>226</v>
      </c>
      <c r="AK2202">
        <v>2421</v>
      </c>
      <c r="AL2202">
        <v>0.5</v>
      </c>
      <c r="AM2202">
        <v>740</v>
      </c>
      <c r="AN2202">
        <v>889</v>
      </c>
      <c r="AO2202">
        <v>0</v>
      </c>
      <c r="AP2202">
        <v>9.1</v>
      </c>
      <c r="AQ2202">
        <v>0</v>
      </c>
      <c r="AR2202">
        <v>0</v>
      </c>
      <c r="AS2202">
        <v>0</v>
      </c>
      <c r="AT2202">
        <v>21.6</v>
      </c>
      <c r="AU2202">
        <v>0</v>
      </c>
      <c r="AV2202">
        <v>7935</v>
      </c>
      <c r="AW2202">
        <v>87460</v>
      </c>
      <c r="AX2202">
        <v>6407</v>
      </c>
      <c r="AY2202">
        <v>9340</v>
      </c>
      <c r="AZ2202">
        <v>2</v>
      </c>
      <c r="BA2202">
        <v>804.65</v>
      </c>
      <c r="BB2202">
        <v>17.399999999999999</v>
      </c>
    </row>
    <row r="2203" spans="1:54" x14ac:dyDescent="0.3">
      <c r="A2203">
        <v>40065</v>
      </c>
      <c r="B2203" t="s">
        <v>39</v>
      </c>
      <c r="C2203" t="s">
        <v>481</v>
      </c>
      <c r="D2203">
        <v>25998</v>
      </c>
      <c r="E2203">
        <v>26446</v>
      </c>
      <c r="F2203">
        <v>-1.7</v>
      </c>
      <c r="G2203">
        <v>26446</v>
      </c>
      <c r="H2203">
        <v>8.3000000000000007</v>
      </c>
      <c r="I2203">
        <v>25.7</v>
      </c>
      <c r="J2203">
        <v>13.7</v>
      </c>
      <c r="K2203">
        <v>50.3</v>
      </c>
      <c r="L2203">
        <v>83.9</v>
      </c>
      <c r="M2203">
        <v>7.8</v>
      </c>
      <c r="N2203">
        <v>2.5</v>
      </c>
      <c r="O2203">
        <v>1.6</v>
      </c>
      <c r="P2203">
        <v>0.3</v>
      </c>
      <c r="Q2203">
        <v>3.9</v>
      </c>
      <c r="R2203">
        <v>22.6</v>
      </c>
      <c r="S2203">
        <v>64</v>
      </c>
      <c r="T2203">
        <v>81.400000000000006</v>
      </c>
      <c r="U2203">
        <v>5.9</v>
      </c>
      <c r="V2203">
        <v>15.5</v>
      </c>
      <c r="W2203">
        <v>84.2</v>
      </c>
      <c r="X2203">
        <v>20.100000000000001</v>
      </c>
      <c r="Y2203">
        <v>3400</v>
      </c>
      <c r="Z2203">
        <v>13.6</v>
      </c>
      <c r="AA2203">
        <v>12137</v>
      </c>
      <c r="AB2203">
        <v>61.8</v>
      </c>
      <c r="AC2203">
        <v>9.5</v>
      </c>
      <c r="AD2203">
        <v>87400</v>
      </c>
      <c r="AE2203">
        <v>10455</v>
      </c>
      <c r="AF2203">
        <v>2.44</v>
      </c>
      <c r="AG2203">
        <v>22925</v>
      </c>
      <c r="AH2203">
        <v>42824</v>
      </c>
      <c r="AI2203">
        <v>16.5</v>
      </c>
      <c r="AJ2203">
        <v>535</v>
      </c>
      <c r="AK2203">
        <v>7637</v>
      </c>
      <c r="AL2203">
        <v>19.899999999999999</v>
      </c>
      <c r="AM2203">
        <v>1369</v>
      </c>
      <c r="AN2203">
        <v>1775</v>
      </c>
      <c r="AO2203">
        <v>0</v>
      </c>
      <c r="AP2203">
        <v>0</v>
      </c>
      <c r="AQ2203">
        <v>0</v>
      </c>
      <c r="AR2203">
        <v>0</v>
      </c>
      <c r="AS2203">
        <v>0</v>
      </c>
      <c r="AT2203">
        <v>34.200000000000003</v>
      </c>
      <c r="AU2203">
        <v>357021</v>
      </c>
      <c r="AV2203">
        <v>0</v>
      </c>
      <c r="AW2203">
        <v>350157</v>
      </c>
      <c r="AX2203">
        <v>13604</v>
      </c>
      <c r="AY2203">
        <v>40970</v>
      </c>
      <c r="AZ2203">
        <v>27</v>
      </c>
      <c r="BA2203">
        <v>802.65</v>
      </c>
      <c r="BB2203">
        <v>32.9</v>
      </c>
    </row>
    <row r="2204" spans="1:54" x14ac:dyDescent="0.3">
      <c r="A2204">
        <v>40067</v>
      </c>
      <c r="B2204" t="s">
        <v>38</v>
      </c>
      <c r="C2204" t="s">
        <v>481</v>
      </c>
      <c r="D2204">
        <v>6292</v>
      </c>
      <c r="E2204">
        <v>6472</v>
      </c>
      <c r="F2204">
        <v>-2.8</v>
      </c>
      <c r="G2204">
        <v>6472</v>
      </c>
      <c r="H2204">
        <v>6.5</v>
      </c>
      <c r="I2204">
        <v>24.2</v>
      </c>
      <c r="J2204">
        <v>19.5</v>
      </c>
      <c r="K2204">
        <v>49.5</v>
      </c>
      <c r="L2204">
        <v>86.9</v>
      </c>
      <c r="M2204">
        <v>1.1000000000000001</v>
      </c>
      <c r="N2204">
        <v>7</v>
      </c>
      <c r="O2204">
        <v>0.4</v>
      </c>
      <c r="P2204">
        <v>0</v>
      </c>
      <c r="Q2204">
        <v>4.5999999999999996</v>
      </c>
      <c r="R2204">
        <v>9.6</v>
      </c>
      <c r="S2204">
        <v>78.400000000000006</v>
      </c>
      <c r="T2204">
        <v>82.6</v>
      </c>
      <c r="U2204">
        <v>2.6</v>
      </c>
      <c r="V2204">
        <v>6.2</v>
      </c>
      <c r="W2204">
        <v>81.5</v>
      </c>
      <c r="X2204">
        <v>11.2</v>
      </c>
      <c r="Y2204">
        <v>470</v>
      </c>
      <c r="Z2204">
        <v>25.1</v>
      </c>
      <c r="AA2204">
        <v>3390</v>
      </c>
      <c r="AB2204">
        <v>75.2</v>
      </c>
      <c r="AC2204">
        <v>6.9</v>
      </c>
      <c r="AD2204">
        <v>59500</v>
      </c>
      <c r="AE2204">
        <v>2456</v>
      </c>
      <c r="AF2204">
        <v>2.56</v>
      </c>
      <c r="AG2204">
        <v>19042</v>
      </c>
      <c r="AH2204">
        <v>34701</v>
      </c>
      <c r="AI2204">
        <v>20.7</v>
      </c>
      <c r="AJ2204">
        <v>105</v>
      </c>
      <c r="AK2204">
        <v>751</v>
      </c>
      <c r="AL2204">
        <v>1.8</v>
      </c>
      <c r="AM2204">
        <v>410</v>
      </c>
      <c r="AN2204">
        <v>534</v>
      </c>
      <c r="AO2204">
        <v>0</v>
      </c>
      <c r="AP2204">
        <v>0</v>
      </c>
      <c r="AQ2204">
        <v>0</v>
      </c>
      <c r="AR2204">
        <v>0</v>
      </c>
      <c r="AS2204">
        <v>0</v>
      </c>
      <c r="AT2204">
        <v>0</v>
      </c>
      <c r="AU2204">
        <v>0</v>
      </c>
      <c r="AV2204">
        <v>0</v>
      </c>
      <c r="AW2204">
        <v>34815</v>
      </c>
      <c r="AX2204">
        <v>5590</v>
      </c>
      <c r="AY2204">
        <v>0</v>
      </c>
      <c r="AZ2204">
        <v>8</v>
      </c>
      <c r="BA2204">
        <v>758.83</v>
      </c>
      <c r="BB2204">
        <v>8.5</v>
      </c>
    </row>
    <row r="2205" spans="1:54" x14ac:dyDescent="0.3">
      <c r="A2205">
        <v>40069</v>
      </c>
      <c r="B2205" t="s">
        <v>435</v>
      </c>
      <c r="C2205" t="s">
        <v>481</v>
      </c>
      <c r="D2205">
        <v>11103</v>
      </c>
      <c r="E2205">
        <v>10957</v>
      </c>
      <c r="F2205">
        <v>1.3</v>
      </c>
      <c r="G2205">
        <v>10957</v>
      </c>
      <c r="H2205">
        <v>6.2</v>
      </c>
      <c r="I2205">
        <v>23.5</v>
      </c>
      <c r="J2205">
        <v>17.8</v>
      </c>
      <c r="K2205">
        <v>51.1</v>
      </c>
      <c r="L2205">
        <v>73.5</v>
      </c>
      <c r="M2205">
        <v>2.1</v>
      </c>
      <c r="N2205">
        <v>15.9</v>
      </c>
      <c r="O2205">
        <v>0.8</v>
      </c>
      <c r="P2205">
        <v>0.1</v>
      </c>
      <c r="Q2205">
        <v>7.7</v>
      </c>
      <c r="R2205">
        <v>4.5999999999999996</v>
      </c>
      <c r="S2205">
        <v>70.400000000000006</v>
      </c>
      <c r="T2205">
        <v>84.4</v>
      </c>
      <c r="U2205">
        <v>2.1</v>
      </c>
      <c r="V2205">
        <v>4.5999999999999996</v>
      </c>
      <c r="W2205">
        <v>80.8</v>
      </c>
      <c r="X2205">
        <v>17.7</v>
      </c>
      <c r="Y2205">
        <v>936</v>
      </c>
      <c r="Z2205">
        <v>23.6</v>
      </c>
      <c r="AA2205">
        <v>5141</v>
      </c>
      <c r="AB2205">
        <v>71.8</v>
      </c>
      <c r="AC2205">
        <v>7.4</v>
      </c>
      <c r="AD2205">
        <v>77200</v>
      </c>
      <c r="AE2205">
        <v>4248</v>
      </c>
      <c r="AF2205">
        <v>2.5099999999999998</v>
      </c>
      <c r="AG2205">
        <v>19967</v>
      </c>
      <c r="AH2205">
        <v>36192</v>
      </c>
      <c r="AI2205">
        <v>22.1</v>
      </c>
      <c r="AJ2205">
        <v>180</v>
      </c>
      <c r="AK2205">
        <v>1755</v>
      </c>
      <c r="AL2205">
        <v>-3.1</v>
      </c>
      <c r="AM2205">
        <v>665</v>
      </c>
      <c r="AN2205">
        <v>908</v>
      </c>
      <c r="AO2205">
        <v>0</v>
      </c>
      <c r="AP2205">
        <v>0</v>
      </c>
      <c r="AQ2205">
        <v>0</v>
      </c>
      <c r="AR2205">
        <v>0</v>
      </c>
      <c r="AS2205">
        <v>0</v>
      </c>
      <c r="AT2205">
        <v>0</v>
      </c>
      <c r="AU2205">
        <v>0</v>
      </c>
      <c r="AV2205">
        <v>0</v>
      </c>
      <c r="AW2205">
        <v>74913</v>
      </c>
      <c r="AX2205">
        <v>7163</v>
      </c>
      <c r="AY2205">
        <v>3119</v>
      </c>
      <c r="AZ2205">
        <v>5</v>
      </c>
      <c r="BA2205">
        <v>642.94000000000005</v>
      </c>
      <c r="BB2205">
        <v>17</v>
      </c>
    </row>
    <row r="2206" spans="1:54" x14ac:dyDescent="0.3">
      <c r="A2206">
        <v>40071</v>
      </c>
      <c r="B2206" t="s">
        <v>515</v>
      </c>
      <c r="C2206" t="s">
        <v>481</v>
      </c>
      <c r="D2206">
        <v>45478</v>
      </c>
      <c r="E2206">
        <v>46562</v>
      </c>
      <c r="F2206">
        <v>-2.2999999999999998</v>
      </c>
      <c r="G2206">
        <v>46562</v>
      </c>
      <c r="H2206">
        <v>7.1</v>
      </c>
      <c r="I2206">
        <v>25.1</v>
      </c>
      <c r="J2206">
        <v>18.100000000000001</v>
      </c>
      <c r="K2206">
        <v>50.6</v>
      </c>
      <c r="L2206">
        <v>81.3</v>
      </c>
      <c r="M2206">
        <v>2.2999999999999998</v>
      </c>
      <c r="N2206">
        <v>10.4</v>
      </c>
      <c r="O2206">
        <v>0.6</v>
      </c>
      <c r="P2206">
        <v>0.2</v>
      </c>
      <c r="Q2206">
        <v>5.3</v>
      </c>
      <c r="R2206">
        <v>7.2</v>
      </c>
      <c r="S2206">
        <v>75.7</v>
      </c>
      <c r="T2206">
        <v>82.3</v>
      </c>
      <c r="U2206">
        <v>3.2</v>
      </c>
      <c r="V2206">
        <v>5.4</v>
      </c>
      <c r="W2206">
        <v>86.4</v>
      </c>
      <c r="X2206">
        <v>19.5</v>
      </c>
      <c r="Y2206">
        <v>3822</v>
      </c>
      <c r="Z2206">
        <v>16.399999999999999</v>
      </c>
      <c r="AA2206">
        <v>21592</v>
      </c>
      <c r="AB2206">
        <v>69.900000000000006</v>
      </c>
      <c r="AC2206">
        <v>10.199999999999999</v>
      </c>
      <c r="AD2206">
        <v>75700</v>
      </c>
      <c r="AE2206">
        <v>18357</v>
      </c>
      <c r="AF2206">
        <v>2.46</v>
      </c>
      <c r="AG2206">
        <v>22207</v>
      </c>
      <c r="AH2206">
        <v>41012</v>
      </c>
      <c r="AI2206">
        <v>18.2</v>
      </c>
      <c r="AJ2206">
        <v>1129</v>
      </c>
      <c r="AK2206">
        <v>15048</v>
      </c>
      <c r="AL2206">
        <v>0</v>
      </c>
      <c r="AM2206">
        <v>2592</v>
      </c>
      <c r="AN2206">
        <v>4271</v>
      </c>
      <c r="AO2206">
        <v>0</v>
      </c>
      <c r="AP2206">
        <v>0</v>
      </c>
      <c r="AQ2206">
        <v>0</v>
      </c>
      <c r="AR2206">
        <v>0</v>
      </c>
      <c r="AS2206">
        <v>0</v>
      </c>
      <c r="AT2206">
        <v>27.3</v>
      </c>
      <c r="AU2206">
        <v>0</v>
      </c>
      <c r="AV2206">
        <v>305106</v>
      </c>
      <c r="AW2206">
        <v>576407</v>
      </c>
      <c r="AX2206">
        <v>12543</v>
      </c>
      <c r="AY2206">
        <v>61454</v>
      </c>
      <c r="AZ2206">
        <v>71</v>
      </c>
      <c r="BA2206">
        <v>919.73</v>
      </c>
      <c r="BB2206">
        <v>50.6</v>
      </c>
    </row>
    <row r="2207" spans="1:54" x14ac:dyDescent="0.3">
      <c r="A2207">
        <v>40073</v>
      </c>
      <c r="B2207" t="s">
        <v>514</v>
      </c>
      <c r="C2207" t="s">
        <v>481</v>
      </c>
      <c r="D2207">
        <v>15532</v>
      </c>
      <c r="E2207">
        <v>15029</v>
      </c>
      <c r="F2207">
        <v>3.3</v>
      </c>
      <c r="G2207">
        <v>15034</v>
      </c>
      <c r="H2207">
        <v>7.4</v>
      </c>
      <c r="I2207">
        <v>27.1</v>
      </c>
      <c r="J2207">
        <v>15.1</v>
      </c>
      <c r="K2207">
        <v>50.2</v>
      </c>
      <c r="L2207">
        <v>91.2</v>
      </c>
      <c r="M2207">
        <v>1.6</v>
      </c>
      <c r="N2207">
        <v>4</v>
      </c>
      <c r="O2207">
        <v>0.4</v>
      </c>
      <c r="P2207">
        <v>0</v>
      </c>
      <c r="Q2207">
        <v>2.9</v>
      </c>
      <c r="R2207">
        <v>14.9</v>
      </c>
      <c r="S2207">
        <v>77.599999999999994</v>
      </c>
      <c r="T2207">
        <v>90.4</v>
      </c>
      <c r="U2207">
        <v>6.8</v>
      </c>
      <c r="V2207">
        <v>13</v>
      </c>
      <c r="W2207">
        <v>86.2</v>
      </c>
      <c r="X2207">
        <v>18.2</v>
      </c>
      <c r="Y2207">
        <v>874</v>
      </c>
      <c r="Z2207">
        <v>21.4</v>
      </c>
      <c r="AA2207">
        <v>6464</v>
      </c>
      <c r="AB2207">
        <v>77.2</v>
      </c>
      <c r="AC2207">
        <v>4.3</v>
      </c>
      <c r="AD2207">
        <v>115000</v>
      </c>
      <c r="AE2207">
        <v>5733</v>
      </c>
      <c r="AF2207">
        <v>2.59</v>
      </c>
      <c r="AG2207">
        <v>25773</v>
      </c>
      <c r="AH2207">
        <v>54666</v>
      </c>
      <c r="AI2207">
        <v>8.3000000000000007</v>
      </c>
      <c r="AJ2207">
        <v>476</v>
      </c>
      <c r="AK2207">
        <v>5564</v>
      </c>
      <c r="AL2207">
        <v>8.6999999999999993</v>
      </c>
      <c r="AM2207">
        <v>1516</v>
      </c>
      <c r="AN2207">
        <v>1620</v>
      </c>
      <c r="AO2207">
        <v>0</v>
      </c>
      <c r="AP2207">
        <v>0</v>
      </c>
      <c r="AQ2207">
        <v>0</v>
      </c>
      <c r="AR2207">
        <v>0</v>
      </c>
      <c r="AS2207">
        <v>0</v>
      </c>
      <c r="AT2207">
        <v>0</v>
      </c>
      <c r="AU2207">
        <v>0</v>
      </c>
      <c r="AV2207">
        <v>429239</v>
      </c>
      <c r="AW2207">
        <v>185164</v>
      </c>
      <c r="AX2207">
        <v>12968</v>
      </c>
      <c r="AY2207">
        <v>0</v>
      </c>
      <c r="AZ2207">
        <v>27</v>
      </c>
      <c r="BA2207">
        <v>898.16</v>
      </c>
      <c r="BB2207">
        <v>16.7</v>
      </c>
    </row>
    <row r="2208" spans="1:54" x14ac:dyDescent="0.3">
      <c r="A2208">
        <v>40075</v>
      </c>
      <c r="B2208" t="s">
        <v>214</v>
      </c>
      <c r="C2208" t="s">
        <v>481</v>
      </c>
      <c r="D2208">
        <v>9336</v>
      </c>
      <c r="E2208">
        <v>9446</v>
      </c>
      <c r="F2208">
        <v>-1.2</v>
      </c>
      <c r="G2208">
        <v>9446</v>
      </c>
      <c r="H2208">
        <v>6.5</v>
      </c>
      <c r="I2208">
        <v>23.9</v>
      </c>
      <c r="J2208">
        <v>18.899999999999999</v>
      </c>
      <c r="K2208">
        <v>50.8</v>
      </c>
      <c r="L2208">
        <v>83.2</v>
      </c>
      <c r="M2208">
        <v>4.8</v>
      </c>
      <c r="N2208">
        <v>7.4</v>
      </c>
      <c r="O2208">
        <v>0.4</v>
      </c>
      <c r="P2208">
        <v>0.1</v>
      </c>
      <c r="Q2208">
        <v>4.0999999999999996</v>
      </c>
      <c r="R2208">
        <v>10.7</v>
      </c>
      <c r="S2208">
        <v>74.900000000000006</v>
      </c>
      <c r="T2208">
        <v>81.7</v>
      </c>
      <c r="U2208">
        <v>1.7</v>
      </c>
      <c r="V2208">
        <v>6.3</v>
      </c>
      <c r="W2208">
        <v>86</v>
      </c>
      <c r="X2208">
        <v>17.2</v>
      </c>
      <c r="Y2208">
        <v>829</v>
      </c>
      <c r="Z2208">
        <v>21.1</v>
      </c>
      <c r="AA2208">
        <v>5179</v>
      </c>
      <c r="AB2208">
        <v>68</v>
      </c>
      <c r="AC2208">
        <v>7.5</v>
      </c>
      <c r="AD2208">
        <v>56600</v>
      </c>
      <c r="AE2208">
        <v>3886</v>
      </c>
      <c r="AF2208">
        <v>2.35</v>
      </c>
      <c r="AG2208">
        <v>23576</v>
      </c>
      <c r="AH2208">
        <v>36281</v>
      </c>
      <c r="AI2208">
        <v>22.6</v>
      </c>
      <c r="AJ2208">
        <v>193</v>
      </c>
      <c r="AK2208">
        <v>1701</v>
      </c>
      <c r="AL2208">
        <v>-5.0999999999999996</v>
      </c>
      <c r="AM2208">
        <v>627</v>
      </c>
      <c r="AN2208">
        <v>747</v>
      </c>
      <c r="AO2208">
        <v>0</v>
      </c>
      <c r="AP2208">
        <v>0</v>
      </c>
      <c r="AQ2208">
        <v>0</v>
      </c>
      <c r="AR2208">
        <v>0</v>
      </c>
      <c r="AS2208">
        <v>0</v>
      </c>
      <c r="AT2208">
        <v>14.3</v>
      </c>
      <c r="AU2208">
        <v>0</v>
      </c>
      <c r="AV2208">
        <v>56769</v>
      </c>
      <c r="AW2208">
        <v>55381</v>
      </c>
      <c r="AX2208">
        <v>5955</v>
      </c>
      <c r="AY2208">
        <v>6392</v>
      </c>
      <c r="AZ2208">
        <v>1</v>
      </c>
      <c r="BA2208">
        <v>1015.23</v>
      </c>
      <c r="BB2208">
        <v>9.3000000000000007</v>
      </c>
    </row>
    <row r="2209" spans="1:54" x14ac:dyDescent="0.3">
      <c r="A2209">
        <v>40077</v>
      </c>
      <c r="B2209" t="s">
        <v>513</v>
      </c>
      <c r="C2209" t="s">
        <v>481</v>
      </c>
      <c r="D2209">
        <v>10693</v>
      </c>
      <c r="E2209">
        <v>11154</v>
      </c>
      <c r="F2209">
        <v>-4.0999999999999996</v>
      </c>
      <c r="G2209">
        <v>11154</v>
      </c>
      <c r="H2209">
        <v>6.2</v>
      </c>
      <c r="I2209">
        <v>22.6</v>
      </c>
      <c r="J2209">
        <v>19.3</v>
      </c>
      <c r="K2209">
        <v>49.4</v>
      </c>
      <c r="L2209">
        <v>68.900000000000006</v>
      </c>
      <c r="M2209">
        <v>1.2</v>
      </c>
      <c r="N2209">
        <v>21.2</v>
      </c>
      <c r="O2209">
        <v>0.4</v>
      </c>
      <c r="P2209">
        <v>0</v>
      </c>
      <c r="Q2209">
        <v>8.1999999999999993</v>
      </c>
      <c r="R2209">
        <v>3.4</v>
      </c>
      <c r="S2209">
        <v>67.3</v>
      </c>
      <c r="T2209">
        <v>84.8</v>
      </c>
      <c r="U2209">
        <v>1</v>
      </c>
      <c r="V2209">
        <v>2.8</v>
      </c>
      <c r="W2209">
        <v>84</v>
      </c>
      <c r="X2209">
        <v>13.8</v>
      </c>
      <c r="Y2209">
        <v>934</v>
      </c>
      <c r="Z2209">
        <v>21.5</v>
      </c>
      <c r="AA2209">
        <v>4979</v>
      </c>
      <c r="AB2209">
        <v>69.3</v>
      </c>
      <c r="AC2209">
        <v>5.7</v>
      </c>
      <c r="AD2209">
        <v>71200</v>
      </c>
      <c r="AE2209">
        <v>4160</v>
      </c>
      <c r="AF2209">
        <v>2.5299999999999998</v>
      </c>
      <c r="AG2209">
        <v>22603</v>
      </c>
      <c r="AH2209">
        <v>40970</v>
      </c>
      <c r="AI2209">
        <v>16.8</v>
      </c>
      <c r="AJ2209">
        <v>166</v>
      </c>
      <c r="AK2209">
        <v>1871</v>
      </c>
      <c r="AL2209">
        <v>1.3</v>
      </c>
      <c r="AM2209">
        <v>746</v>
      </c>
      <c r="AN2209">
        <v>1110</v>
      </c>
      <c r="AO2209">
        <v>0</v>
      </c>
      <c r="AP2209">
        <v>17.600000000000001</v>
      </c>
      <c r="AQ2209">
        <v>0</v>
      </c>
      <c r="AR2209">
        <v>0</v>
      </c>
      <c r="AS2209">
        <v>0</v>
      </c>
      <c r="AT2209">
        <v>0</v>
      </c>
      <c r="AU2209">
        <v>0</v>
      </c>
      <c r="AV2209">
        <v>90300</v>
      </c>
      <c r="AW2209">
        <v>40497</v>
      </c>
      <c r="AX2209">
        <v>3878</v>
      </c>
      <c r="AY2209">
        <v>5113</v>
      </c>
      <c r="AZ2209">
        <v>1</v>
      </c>
      <c r="BA2209">
        <v>722.08</v>
      </c>
      <c r="BB2209">
        <v>15.4</v>
      </c>
    </row>
    <row r="2210" spans="1:54" x14ac:dyDescent="0.3">
      <c r="A2210">
        <v>40079</v>
      </c>
      <c r="B2210" t="s">
        <v>512</v>
      </c>
      <c r="C2210" t="s">
        <v>481</v>
      </c>
      <c r="D2210">
        <v>49761</v>
      </c>
      <c r="E2210">
        <v>50384</v>
      </c>
      <c r="F2210">
        <v>-1.2</v>
      </c>
      <c r="G2210">
        <v>50384</v>
      </c>
      <c r="H2210">
        <v>6.1</v>
      </c>
      <c r="I2210">
        <v>24</v>
      </c>
      <c r="J2210">
        <v>16.899999999999999</v>
      </c>
      <c r="K2210">
        <v>50</v>
      </c>
      <c r="L2210">
        <v>77.7</v>
      </c>
      <c r="M2210">
        <v>2.2999999999999998</v>
      </c>
      <c r="N2210">
        <v>13.3</v>
      </c>
      <c r="O2210">
        <v>0.6</v>
      </c>
      <c r="P2210">
        <v>0.1</v>
      </c>
      <c r="Q2210">
        <v>5.9</v>
      </c>
      <c r="R2210">
        <v>6.6</v>
      </c>
      <c r="S2210">
        <v>72.2</v>
      </c>
      <c r="T2210">
        <v>87.1</v>
      </c>
      <c r="U2210">
        <v>3.5</v>
      </c>
      <c r="V2210">
        <v>6</v>
      </c>
      <c r="W2210">
        <v>80.5</v>
      </c>
      <c r="X2210">
        <v>12.9</v>
      </c>
      <c r="Y2210">
        <v>3805</v>
      </c>
      <c r="Z2210">
        <v>20.9</v>
      </c>
      <c r="AA2210">
        <v>21690</v>
      </c>
      <c r="AB2210">
        <v>74.099999999999994</v>
      </c>
      <c r="AC2210">
        <v>5</v>
      </c>
      <c r="AD2210">
        <v>80100</v>
      </c>
      <c r="AE2210">
        <v>18412</v>
      </c>
      <c r="AF2210">
        <v>2.63</v>
      </c>
      <c r="AG2210">
        <v>18141</v>
      </c>
      <c r="AH2210">
        <v>36542</v>
      </c>
      <c r="AI2210">
        <v>22.2</v>
      </c>
      <c r="AJ2210">
        <v>806</v>
      </c>
      <c r="AK2210">
        <v>8408</v>
      </c>
      <c r="AL2210">
        <v>-2.4</v>
      </c>
      <c r="AM2210">
        <v>2974</v>
      </c>
      <c r="AN2210">
        <v>3798</v>
      </c>
      <c r="AO2210">
        <v>0</v>
      </c>
      <c r="AP2210">
        <v>7.4</v>
      </c>
      <c r="AQ2210">
        <v>0</v>
      </c>
      <c r="AR2210">
        <v>0</v>
      </c>
      <c r="AS2210">
        <v>0</v>
      </c>
      <c r="AT2210">
        <v>23.5</v>
      </c>
      <c r="AU2210">
        <v>147458</v>
      </c>
      <c r="AV2210">
        <v>0</v>
      </c>
      <c r="AW2210">
        <v>376331</v>
      </c>
      <c r="AX2210">
        <v>7583</v>
      </c>
      <c r="AY2210">
        <v>25819</v>
      </c>
      <c r="AZ2210">
        <v>77</v>
      </c>
      <c r="BA2210">
        <v>1589.21</v>
      </c>
      <c r="BB2210">
        <v>31.7</v>
      </c>
    </row>
    <row r="2211" spans="1:54" x14ac:dyDescent="0.3">
      <c r="A2211">
        <v>40081</v>
      </c>
      <c r="B2211" t="s">
        <v>101</v>
      </c>
      <c r="C2211" t="s">
        <v>481</v>
      </c>
      <c r="D2211">
        <v>34619</v>
      </c>
      <c r="E2211">
        <v>34273</v>
      </c>
      <c r="F2211">
        <v>1</v>
      </c>
      <c r="G2211">
        <v>34273</v>
      </c>
      <c r="H2211">
        <v>5.9</v>
      </c>
      <c r="I2211">
        <v>24.6</v>
      </c>
      <c r="J2211">
        <v>17</v>
      </c>
      <c r="K2211">
        <v>50.1</v>
      </c>
      <c r="L2211">
        <v>85.6</v>
      </c>
      <c r="M2211">
        <v>1.9</v>
      </c>
      <c r="N2211">
        <v>7</v>
      </c>
      <c r="O2211">
        <v>0.3</v>
      </c>
      <c r="P2211">
        <v>0</v>
      </c>
      <c r="Q2211">
        <v>5.2</v>
      </c>
      <c r="R2211">
        <v>3.1</v>
      </c>
      <c r="S2211">
        <v>83.2</v>
      </c>
      <c r="T2211">
        <v>89.4</v>
      </c>
      <c r="U2211">
        <v>0.7</v>
      </c>
      <c r="V2211">
        <v>1.9</v>
      </c>
      <c r="W2211">
        <v>85.2</v>
      </c>
      <c r="X2211">
        <v>12.5</v>
      </c>
      <c r="Y2211">
        <v>3373</v>
      </c>
      <c r="Z2211">
        <v>29</v>
      </c>
      <c r="AA2211">
        <v>15221</v>
      </c>
      <c r="AB2211">
        <v>76.599999999999994</v>
      </c>
      <c r="AC2211">
        <v>4</v>
      </c>
      <c r="AD2211">
        <v>92600</v>
      </c>
      <c r="AE2211">
        <v>13256</v>
      </c>
      <c r="AF2211">
        <v>2.5499999999999998</v>
      </c>
      <c r="AG2211">
        <v>21888</v>
      </c>
      <c r="AH2211">
        <v>42668</v>
      </c>
      <c r="AI2211">
        <v>15.9</v>
      </c>
      <c r="AJ2211">
        <v>571</v>
      </c>
      <c r="AK2211">
        <v>5510</v>
      </c>
      <c r="AL2211">
        <v>1.3</v>
      </c>
      <c r="AM2211">
        <v>2451</v>
      </c>
      <c r="AN2211">
        <v>2990</v>
      </c>
      <c r="AO2211">
        <v>0</v>
      </c>
      <c r="AP2211">
        <v>0</v>
      </c>
      <c r="AQ2211">
        <v>0</v>
      </c>
      <c r="AR2211">
        <v>0</v>
      </c>
      <c r="AS2211">
        <v>0</v>
      </c>
      <c r="AT2211">
        <v>23.7</v>
      </c>
      <c r="AU2211">
        <v>198229</v>
      </c>
      <c r="AV2211">
        <v>85491</v>
      </c>
      <c r="AW2211">
        <v>161886</v>
      </c>
      <c r="AX2211">
        <v>5025</v>
      </c>
      <c r="AY2211">
        <v>19605</v>
      </c>
      <c r="AZ2211">
        <v>14</v>
      </c>
      <c r="BA2211">
        <v>952.31</v>
      </c>
      <c r="BB2211">
        <v>36</v>
      </c>
    </row>
    <row r="2212" spans="1:54" x14ac:dyDescent="0.3">
      <c r="A2212">
        <v>40083</v>
      </c>
      <c r="B2212" t="s">
        <v>99</v>
      </c>
      <c r="C2212" t="s">
        <v>481</v>
      </c>
      <c r="D2212">
        <v>45276</v>
      </c>
      <c r="E2212">
        <v>41853</v>
      </c>
      <c r="F2212">
        <v>8.1999999999999993</v>
      </c>
      <c r="G2212">
        <v>41848</v>
      </c>
      <c r="H2212">
        <v>5.8</v>
      </c>
      <c r="I2212">
        <v>23.7</v>
      </c>
      <c r="J2212">
        <v>15</v>
      </c>
      <c r="K2212">
        <v>50.5</v>
      </c>
      <c r="L2212">
        <v>82.4</v>
      </c>
      <c r="M2212">
        <v>9</v>
      </c>
      <c r="N2212">
        <v>3.5</v>
      </c>
      <c r="O2212">
        <v>0.7</v>
      </c>
      <c r="P2212">
        <v>0.1</v>
      </c>
      <c r="Q2212">
        <v>4.4000000000000004</v>
      </c>
      <c r="R2212">
        <v>5.6</v>
      </c>
      <c r="S2212">
        <v>77.8</v>
      </c>
      <c r="T2212">
        <v>85.1</v>
      </c>
      <c r="U2212">
        <v>2.6</v>
      </c>
      <c r="V2212">
        <v>4.4000000000000004</v>
      </c>
      <c r="W2212">
        <v>89.4</v>
      </c>
      <c r="X2212">
        <v>24.5</v>
      </c>
      <c r="Y2212">
        <v>3592</v>
      </c>
      <c r="Z2212">
        <v>27.4</v>
      </c>
      <c r="AA2212">
        <v>17258</v>
      </c>
      <c r="AB2212">
        <v>78.599999999999994</v>
      </c>
      <c r="AC2212">
        <v>3.6</v>
      </c>
      <c r="AD2212">
        <v>135700</v>
      </c>
      <c r="AE2212">
        <v>14927</v>
      </c>
      <c r="AF2212">
        <v>2.75</v>
      </c>
      <c r="AG2212">
        <v>25620</v>
      </c>
      <c r="AH2212">
        <v>53591</v>
      </c>
      <c r="AI2212">
        <v>13.1</v>
      </c>
      <c r="AJ2212">
        <v>786</v>
      </c>
      <c r="AK2212">
        <v>6375</v>
      </c>
      <c r="AL2212">
        <v>2.6</v>
      </c>
      <c r="AM2212">
        <v>3620</v>
      </c>
      <c r="AN2212">
        <v>4438</v>
      </c>
      <c r="AO2212">
        <v>0</v>
      </c>
      <c r="AP2212">
        <v>0</v>
      </c>
      <c r="AQ2212">
        <v>0</v>
      </c>
      <c r="AR2212">
        <v>0</v>
      </c>
      <c r="AS2212">
        <v>0</v>
      </c>
      <c r="AT2212">
        <v>19.899999999999999</v>
      </c>
      <c r="AU2212">
        <v>0</v>
      </c>
      <c r="AV2212">
        <v>0</v>
      </c>
      <c r="AW2212">
        <v>275565</v>
      </c>
      <c r="AX2212">
        <v>7382</v>
      </c>
      <c r="AY2212">
        <v>27916</v>
      </c>
      <c r="AZ2212">
        <v>16</v>
      </c>
      <c r="BA2212">
        <v>743.83</v>
      </c>
      <c r="BB2212">
        <v>56.3</v>
      </c>
    </row>
    <row r="2213" spans="1:54" x14ac:dyDescent="0.3">
      <c r="A2213">
        <v>40085</v>
      </c>
      <c r="B2213" t="s">
        <v>511</v>
      </c>
      <c r="C2213" t="s">
        <v>481</v>
      </c>
      <c r="D2213">
        <v>9773</v>
      </c>
      <c r="E2213">
        <v>9421</v>
      </c>
      <c r="F2213">
        <v>3.7</v>
      </c>
      <c r="G2213">
        <v>9423</v>
      </c>
      <c r="H2213">
        <v>6.7</v>
      </c>
      <c r="I2213">
        <v>25.2</v>
      </c>
      <c r="J2213">
        <v>18.3</v>
      </c>
      <c r="K2213">
        <v>50.5</v>
      </c>
      <c r="L2213">
        <v>84.3</v>
      </c>
      <c r="M2213">
        <v>2.1</v>
      </c>
      <c r="N2213">
        <v>7.5</v>
      </c>
      <c r="O2213">
        <v>0.7</v>
      </c>
      <c r="P2213">
        <v>0</v>
      </c>
      <c r="Q2213">
        <v>5.3</v>
      </c>
      <c r="R2213">
        <v>14.6</v>
      </c>
      <c r="S2213">
        <v>72.3</v>
      </c>
      <c r="T2213">
        <v>89.9</v>
      </c>
      <c r="U2213">
        <v>6</v>
      </c>
      <c r="V2213">
        <v>9.8000000000000007</v>
      </c>
      <c r="W2213">
        <v>83.4</v>
      </c>
      <c r="X2213">
        <v>14.4</v>
      </c>
      <c r="Y2213">
        <v>645</v>
      </c>
      <c r="Z2213">
        <v>23</v>
      </c>
      <c r="AA2213">
        <v>4533</v>
      </c>
      <c r="AB2213">
        <v>75.8</v>
      </c>
      <c r="AC2213">
        <v>4.3</v>
      </c>
      <c r="AD2213">
        <v>80500</v>
      </c>
      <c r="AE2213">
        <v>3378</v>
      </c>
      <c r="AF2213">
        <v>2.78</v>
      </c>
      <c r="AG2213">
        <v>19910</v>
      </c>
      <c r="AH2213">
        <v>43260</v>
      </c>
      <c r="AI2213">
        <v>16.600000000000001</v>
      </c>
      <c r="AJ2213">
        <v>157</v>
      </c>
      <c r="AK2213">
        <v>4317</v>
      </c>
      <c r="AL2213">
        <v>3</v>
      </c>
      <c r="AM2213">
        <v>636</v>
      </c>
      <c r="AN2213">
        <v>539</v>
      </c>
      <c r="AO2213">
        <v>0</v>
      </c>
      <c r="AP2213">
        <v>0</v>
      </c>
      <c r="AQ2213">
        <v>0</v>
      </c>
      <c r="AR2213">
        <v>0</v>
      </c>
      <c r="AS2213">
        <v>0</v>
      </c>
      <c r="AT2213">
        <v>23.9</v>
      </c>
      <c r="AU2213">
        <v>0</v>
      </c>
      <c r="AV2213">
        <v>8916</v>
      </c>
      <c r="AW2213">
        <v>56379</v>
      </c>
      <c r="AX2213">
        <v>6221</v>
      </c>
      <c r="AY2213">
        <v>5264</v>
      </c>
      <c r="AZ2213">
        <v>0</v>
      </c>
      <c r="BA2213">
        <v>514</v>
      </c>
      <c r="BB2213">
        <v>18.3</v>
      </c>
    </row>
    <row r="2214" spans="1:54" x14ac:dyDescent="0.3">
      <c r="A2214">
        <v>40087</v>
      </c>
      <c r="B2214" t="s">
        <v>508</v>
      </c>
      <c r="C2214" t="s">
        <v>481</v>
      </c>
      <c r="D2214">
        <v>37313</v>
      </c>
      <c r="E2214">
        <v>34506</v>
      </c>
      <c r="F2214">
        <v>8.1</v>
      </c>
      <c r="G2214">
        <v>34506</v>
      </c>
      <c r="H2214">
        <v>6.3</v>
      </c>
      <c r="I2214">
        <v>25.8</v>
      </c>
      <c r="J2214">
        <v>14.7</v>
      </c>
      <c r="K2214">
        <v>50.4</v>
      </c>
      <c r="L2214">
        <v>86.4</v>
      </c>
      <c r="M2214">
        <v>0.9</v>
      </c>
      <c r="N2214">
        <v>6.7</v>
      </c>
      <c r="O2214">
        <v>0.5</v>
      </c>
      <c r="P2214">
        <v>0.2</v>
      </c>
      <c r="Q2214">
        <v>5.4</v>
      </c>
      <c r="R2214">
        <v>7.5</v>
      </c>
      <c r="S2214">
        <v>79.8</v>
      </c>
      <c r="T2214">
        <v>87.6</v>
      </c>
      <c r="U2214">
        <v>3.2</v>
      </c>
      <c r="V2214">
        <v>6.2</v>
      </c>
      <c r="W2214">
        <v>87.1</v>
      </c>
      <c r="X2214">
        <v>20.399999999999999</v>
      </c>
      <c r="Y2214">
        <v>2945</v>
      </c>
      <c r="Z2214">
        <v>27.5</v>
      </c>
      <c r="AA2214">
        <v>14771</v>
      </c>
      <c r="AB2214">
        <v>81.8</v>
      </c>
      <c r="AC2214">
        <v>3.5</v>
      </c>
      <c r="AD2214">
        <v>139300</v>
      </c>
      <c r="AE2214">
        <v>12749</v>
      </c>
      <c r="AF2214">
        <v>2.74</v>
      </c>
      <c r="AG2214">
        <v>25293</v>
      </c>
      <c r="AH2214">
        <v>54426</v>
      </c>
      <c r="AI2214">
        <v>11.6</v>
      </c>
      <c r="AJ2214">
        <v>803</v>
      </c>
      <c r="AK2214">
        <v>7322</v>
      </c>
      <c r="AL2214">
        <v>1.1000000000000001</v>
      </c>
      <c r="AM2214">
        <v>3199</v>
      </c>
      <c r="AN2214">
        <v>3554</v>
      </c>
      <c r="AO2214">
        <v>0</v>
      </c>
      <c r="AP2214">
        <v>4.5</v>
      </c>
      <c r="AQ2214">
        <v>0</v>
      </c>
      <c r="AR2214">
        <v>0</v>
      </c>
      <c r="AS2214">
        <v>0</v>
      </c>
      <c r="AT2214">
        <v>22.6</v>
      </c>
      <c r="AU2214">
        <v>0</v>
      </c>
      <c r="AV2214">
        <v>0</v>
      </c>
      <c r="AW2214">
        <v>412967</v>
      </c>
      <c r="AX2214">
        <v>12949</v>
      </c>
      <c r="AY2214">
        <v>30766</v>
      </c>
      <c r="AZ2214">
        <v>222</v>
      </c>
      <c r="BA2214">
        <v>570.70000000000005</v>
      </c>
      <c r="BB2214">
        <v>60.5</v>
      </c>
    </row>
    <row r="2215" spans="1:54" x14ac:dyDescent="0.3">
      <c r="A2215">
        <v>40089</v>
      </c>
      <c r="B2215" t="s">
        <v>507</v>
      </c>
      <c r="C2215" t="s">
        <v>481</v>
      </c>
      <c r="D2215">
        <v>33050</v>
      </c>
      <c r="E2215">
        <v>33154</v>
      </c>
      <c r="F2215">
        <v>-0.3</v>
      </c>
      <c r="G2215">
        <v>33151</v>
      </c>
      <c r="H2215">
        <v>7.3</v>
      </c>
      <c r="I2215">
        <v>25.7</v>
      </c>
      <c r="J2215">
        <v>17</v>
      </c>
      <c r="K2215">
        <v>51</v>
      </c>
      <c r="L2215">
        <v>67.2</v>
      </c>
      <c r="M2215">
        <v>8.6999999999999993</v>
      </c>
      <c r="N2215">
        <v>15.9</v>
      </c>
      <c r="O2215">
        <v>0.6</v>
      </c>
      <c r="P2215">
        <v>0.8</v>
      </c>
      <c r="Q2215">
        <v>6.8</v>
      </c>
      <c r="R2215">
        <v>5.5</v>
      </c>
      <c r="S2215">
        <v>63.5</v>
      </c>
      <c r="T2215">
        <v>87.8</v>
      </c>
      <c r="U2215">
        <v>1.5</v>
      </c>
      <c r="V2215">
        <v>4</v>
      </c>
      <c r="W2215">
        <v>80.8</v>
      </c>
      <c r="X2215">
        <v>13.9</v>
      </c>
      <c r="Y2215">
        <v>2605</v>
      </c>
      <c r="Z2215">
        <v>22.2</v>
      </c>
      <c r="AA2215">
        <v>15578</v>
      </c>
      <c r="AB2215">
        <v>68.099999999999994</v>
      </c>
      <c r="AC2215">
        <v>7.5</v>
      </c>
      <c r="AD2215">
        <v>71500</v>
      </c>
      <c r="AE2215">
        <v>13078</v>
      </c>
      <c r="AF2215">
        <v>2.4900000000000002</v>
      </c>
      <c r="AG2215">
        <v>17615</v>
      </c>
      <c r="AH2215">
        <v>31790</v>
      </c>
      <c r="AI2215">
        <v>26.1</v>
      </c>
      <c r="AJ2215">
        <v>573</v>
      </c>
      <c r="AK2215">
        <v>8434</v>
      </c>
      <c r="AL2215">
        <v>2.9</v>
      </c>
      <c r="AM2215">
        <v>2178</v>
      </c>
      <c r="AN2215">
        <v>2155</v>
      </c>
      <c r="AO2215">
        <v>0</v>
      </c>
      <c r="AP2215">
        <v>10.9</v>
      </c>
      <c r="AQ2215">
        <v>0</v>
      </c>
      <c r="AR2215">
        <v>0</v>
      </c>
      <c r="AS2215">
        <v>2.7</v>
      </c>
      <c r="AT2215">
        <v>17.600000000000001</v>
      </c>
      <c r="AU2215">
        <v>1361661</v>
      </c>
      <c r="AV2215">
        <v>95730</v>
      </c>
      <c r="AW2215">
        <v>261075</v>
      </c>
      <c r="AX2215">
        <v>7800</v>
      </c>
      <c r="AY2215">
        <v>21650</v>
      </c>
      <c r="AZ2215">
        <v>8</v>
      </c>
      <c r="BA2215">
        <v>1850.01</v>
      </c>
      <c r="BB2215">
        <v>17.899999999999999</v>
      </c>
    </row>
    <row r="2216" spans="1:54" x14ac:dyDescent="0.3">
      <c r="A2216">
        <v>40091</v>
      </c>
      <c r="B2216" t="s">
        <v>506</v>
      </c>
      <c r="C2216" t="s">
        <v>481</v>
      </c>
      <c r="D2216">
        <v>20088</v>
      </c>
      <c r="E2216">
        <v>20252</v>
      </c>
      <c r="F2216">
        <v>-0.8</v>
      </c>
      <c r="G2216">
        <v>20252</v>
      </c>
      <c r="H2216">
        <v>5</v>
      </c>
      <c r="I2216">
        <v>20.2</v>
      </c>
      <c r="J2216">
        <v>24.6</v>
      </c>
      <c r="K2216">
        <v>50.5</v>
      </c>
      <c r="L2216">
        <v>70.3</v>
      </c>
      <c r="M2216">
        <v>3.2</v>
      </c>
      <c r="N2216">
        <v>18.2</v>
      </c>
      <c r="O2216">
        <v>0.4</v>
      </c>
      <c r="P2216">
        <v>0</v>
      </c>
      <c r="Q2216">
        <v>7.7</v>
      </c>
      <c r="R2216">
        <v>2.5</v>
      </c>
      <c r="S2216">
        <v>68.599999999999994</v>
      </c>
      <c r="T2216">
        <v>90.3</v>
      </c>
      <c r="U2216">
        <v>0.5</v>
      </c>
      <c r="V2216">
        <v>1.6</v>
      </c>
      <c r="W2216">
        <v>81.400000000000006</v>
      </c>
      <c r="X2216">
        <v>13</v>
      </c>
      <c r="Y2216">
        <v>2165</v>
      </c>
      <c r="Z2216">
        <v>25.6</v>
      </c>
      <c r="AA2216">
        <v>13426</v>
      </c>
      <c r="AB2216">
        <v>79.8</v>
      </c>
      <c r="AC2216">
        <v>3.6</v>
      </c>
      <c r="AD2216">
        <v>79600</v>
      </c>
      <c r="AE2216">
        <v>8092</v>
      </c>
      <c r="AF2216">
        <v>2.48</v>
      </c>
      <c r="AG2216">
        <v>19100</v>
      </c>
      <c r="AH2216">
        <v>36096</v>
      </c>
      <c r="AI2216">
        <v>20.7</v>
      </c>
      <c r="AJ2216">
        <v>360</v>
      </c>
      <c r="AK2216">
        <v>3281</v>
      </c>
      <c r="AL2216">
        <v>2.7</v>
      </c>
      <c r="AM2216">
        <v>1370</v>
      </c>
      <c r="AN2216">
        <v>1598</v>
      </c>
      <c r="AO2216">
        <v>0</v>
      </c>
      <c r="AP2216">
        <v>0</v>
      </c>
      <c r="AQ2216">
        <v>0</v>
      </c>
      <c r="AR2216">
        <v>0</v>
      </c>
      <c r="AS2216">
        <v>0</v>
      </c>
      <c r="AT2216">
        <v>22.7</v>
      </c>
      <c r="AU2216">
        <v>0</v>
      </c>
      <c r="AV2216">
        <v>9642</v>
      </c>
      <c r="AW2216">
        <v>266418</v>
      </c>
      <c r="AX2216">
        <v>13552</v>
      </c>
      <c r="AY2216">
        <v>15494</v>
      </c>
      <c r="AZ2216">
        <v>35</v>
      </c>
      <c r="BA2216">
        <v>618.5</v>
      </c>
      <c r="BB2216">
        <v>32.700000000000003</v>
      </c>
    </row>
    <row r="2217" spans="1:54" x14ac:dyDescent="0.3">
      <c r="A2217">
        <v>40093</v>
      </c>
      <c r="B2217" t="s">
        <v>510</v>
      </c>
      <c r="C2217" t="s">
        <v>481</v>
      </c>
      <c r="D2217">
        <v>7750</v>
      </c>
      <c r="E2217">
        <v>7527</v>
      </c>
      <c r="F2217">
        <v>3</v>
      </c>
      <c r="G2217">
        <v>7527</v>
      </c>
      <c r="H2217">
        <v>7.4</v>
      </c>
      <c r="I2217">
        <v>25</v>
      </c>
      <c r="J2217">
        <v>18.7</v>
      </c>
      <c r="K2217">
        <v>50.9</v>
      </c>
      <c r="L2217">
        <v>92.9</v>
      </c>
      <c r="M2217">
        <v>0.9</v>
      </c>
      <c r="N2217">
        <v>3</v>
      </c>
      <c r="O2217">
        <v>0.4</v>
      </c>
      <c r="P2217">
        <v>0.1</v>
      </c>
      <c r="Q2217">
        <v>2.7</v>
      </c>
      <c r="R2217">
        <v>9.1</v>
      </c>
      <c r="S2217">
        <v>85.5</v>
      </c>
      <c r="T2217">
        <v>85.8</v>
      </c>
      <c r="U2217">
        <v>3.3</v>
      </c>
      <c r="V2217">
        <v>5.4</v>
      </c>
      <c r="W2217">
        <v>87.4</v>
      </c>
      <c r="X2217">
        <v>16.600000000000001</v>
      </c>
      <c r="Y2217">
        <v>617</v>
      </c>
      <c r="Z2217">
        <v>21.2</v>
      </c>
      <c r="AA2217">
        <v>3662</v>
      </c>
      <c r="AB2217">
        <v>75.599999999999994</v>
      </c>
      <c r="AC2217">
        <v>6.8</v>
      </c>
      <c r="AD2217">
        <v>85300</v>
      </c>
      <c r="AE2217">
        <v>3084</v>
      </c>
      <c r="AF2217">
        <v>2.4300000000000002</v>
      </c>
      <c r="AG2217">
        <v>27168</v>
      </c>
      <c r="AH2217">
        <v>49905</v>
      </c>
      <c r="AI2217">
        <v>12.6</v>
      </c>
      <c r="AJ2217">
        <v>260</v>
      </c>
      <c r="AK2217">
        <v>2297</v>
      </c>
      <c r="AL2217">
        <v>0.4</v>
      </c>
      <c r="AM2217">
        <v>693</v>
      </c>
      <c r="AN2217">
        <v>1237</v>
      </c>
      <c r="AO2217">
        <v>0</v>
      </c>
      <c r="AP2217">
        <v>0</v>
      </c>
      <c r="AQ2217">
        <v>0</v>
      </c>
      <c r="AR2217">
        <v>0</v>
      </c>
      <c r="AS2217">
        <v>0</v>
      </c>
      <c r="AT2217">
        <v>0</v>
      </c>
      <c r="AU2217">
        <v>0</v>
      </c>
      <c r="AV2217">
        <v>39534</v>
      </c>
      <c r="AW2217">
        <v>78779</v>
      </c>
      <c r="AX2217">
        <v>10966</v>
      </c>
      <c r="AY2217">
        <v>3597</v>
      </c>
      <c r="AZ2217">
        <v>4</v>
      </c>
      <c r="BA2217">
        <v>954.99</v>
      </c>
      <c r="BB2217">
        <v>7.9</v>
      </c>
    </row>
    <row r="2218" spans="1:54" x14ac:dyDescent="0.3">
      <c r="A2218">
        <v>40095</v>
      </c>
      <c r="B2218" t="s">
        <v>27</v>
      </c>
      <c r="C2218" t="s">
        <v>481</v>
      </c>
      <c r="D2218">
        <v>16182</v>
      </c>
      <c r="E2218">
        <v>15836</v>
      </c>
      <c r="F2218">
        <v>2.2000000000000002</v>
      </c>
      <c r="G2218">
        <v>15840</v>
      </c>
      <c r="H2218">
        <v>6.4</v>
      </c>
      <c r="I2218">
        <v>23.9</v>
      </c>
      <c r="J2218">
        <v>20.8</v>
      </c>
      <c r="K2218">
        <v>50.3</v>
      </c>
      <c r="L2218">
        <v>81.2</v>
      </c>
      <c r="M2218">
        <v>1.8</v>
      </c>
      <c r="N2218">
        <v>10.6</v>
      </c>
      <c r="O2218">
        <v>0.4</v>
      </c>
      <c r="P2218">
        <v>0</v>
      </c>
      <c r="Q2218">
        <v>6</v>
      </c>
      <c r="R2218">
        <v>16.2</v>
      </c>
      <c r="S2218">
        <v>66.8</v>
      </c>
      <c r="T2218">
        <v>85.8</v>
      </c>
      <c r="U2218">
        <v>6.2</v>
      </c>
      <c r="V2218">
        <v>11.9</v>
      </c>
      <c r="W2218">
        <v>79.3</v>
      </c>
      <c r="X2218">
        <v>14.4</v>
      </c>
      <c r="Y2218">
        <v>1475</v>
      </c>
      <c r="Z2218">
        <v>23.7</v>
      </c>
      <c r="AA2218">
        <v>10032</v>
      </c>
      <c r="AB2218">
        <v>79.3</v>
      </c>
      <c r="AC2218">
        <v>3.8</v>
      </c>
      <c r="AD2218">
        <v>83700</v>
      </c>
      <c r="AE2218">
        <v>5970</v>
      </c>
      <c r="AF2218">
        <v>2.62</v>
      </c>
      <c r="AG2218">
        <v>19583</v>
      </c>
      <c r="AH2218">
        <v>37319</v>
      </c>
      <c r="AI2218">
        <v>17.3</v>
      </c>
      <c r="AJ2218">
        <v>290</v>
      </c>
      <c r="AK2218">
        <v>3801</v>
      </c>
      <c r="AL2218">
        <v>0.7</v>
      </c>
      <c r="AM2218">
        <v>1064</v>
      </c>
      <c r="AN2218">
        <v>1273</v>
      </c>
      <c r="AO2218">
        <v>0</v>
      </c>
      <c r="AP2218">
        <v>0</v>
      </c>
      <c r="AQ2218">
        <v>0</v>
      </c>
      <c r="AR2218">
        <v>0</v>
      </c>
      <c r="AS2218">
        <v>0</v>
      </c>
      <c r="AT2218">
        <v>13.2</v>
      </c>
      <c r="AU2218">
        <v>207746</v>
      </c>
      <c r="AV2218">
        <v>0</v>
      </c>
      <c r="AW2218">
        <v>126842</v>
      </c>
      <c r="AX2218">
        <v>8529</v>
      </c>
      <c r="AY2218">
        <v>12222</v>
      </c>
      <c r="AZ2218">
        <v>6</v>
      </c>
      <c r="BA2218">
        <v>371.08</v>
      </c>
      <c r="BB2218">
        <v>42.7</v>
      </c>
    </row>
    <row r="2219" spans="1:54" x14ac:dyDescent="0.3">
      <c r="A2219">
        <v>40097</v>
      </c>
      <c r="B2219" t="s">
        <v>509</v>
      </c>
      <c r="C2219" t="s">
        <v>481</v>
      </c>
      <c r="D2219">
        <v>40816</v>
      </c>
      <c r="E2219">
        <v>41264</v>
      </c>
      <c r="F2219">
        <v>-1.1000000000000001</v>
      </c>
      <c r="G2219">
        <v>41259</v>
      </c>
      <c r="H2219">
        <v>6.4</v>
      </c>
      <c r="I2219">
        <v>24.3</v>
      </c>
      <c r="J2219">
        <v>17.100000000000001</v>
      </c>
      <c r="K2219">
        <v>50.3</v>
      </c>
      <c r="L2219">
        <v>67.900000000000006</v>
      </c>
      <c r="M2219">
        <v>0.6</v>
      </c>
      <c r="N2219">
        <v>21.7</v>
      </c>
      <c r="O2219">
        <v>0.4</v>
      </c>
      <c r="P2219">
        <v>0.1</v>
      </c>
      <c r="Q2219">
        <v>9.4</v>
      </c>
      <c r="R2219">
        <v>3.2</v>
      </c>
      <c r="S2219">
        <v>65.8</v>
      </c>
      <c r="T2219">
        <v>85.7</v>
      </c>
      <c r="U2219">
        <v>1</v>
      </c>
      <c r="V2219">
        <v>4</v>
      </c>
      <c r="W2219">
        <v>84.3</v>
      </c>
      <c r="X2219">
        <v>15.3</v>
      </c>
      <c r="Y2219">
        <v>3651</v>
      </c>
      <c r="Z2219">
        <v>24.5</v>
      </c>
      <c r="AA2219">
        <v>19245</v>
      </c>
      <c r="AB2219">
        <v>75.2</v>
      </c>
      <c r="AC2219">
        <v>7.3</v>
      </c>
      <c r="AD2219">
        <v>96200</v>
      </c>
      <c r="AE2219">
        <v>15896</v>
      </c>
      <c r="AF2219">
        <v>2.5499999999999998</v>
      </c>
      <c r="AG2219">
        <v>20585</v>
      </c>
      <c r="AH2219">
        <v>42751</v>
      </c>
      <c r="AI2219">
        <v>19.7</v>
      </c>
      <c r="AJ2219">
        <v>799</v>
      </c>
      <c r="AK2219">
        <v>9773</v>
      </c>
      <c r="AL2219">
        <v>5.2</v>
      </c>
      <c r="AM2219">
        <v>2569</v>
      </c>
      <c r="AN2219">
        <v>3012</v>
      </c>
      <c r="AO2219">
        <v>0</v>
      </c>
      <c r="AP2219">
        <v>11.5</v>
      </c>
      <c r="AQ2219">
        <v>0</v>
      </c>
      <c r="AR2219">
        <v>0</v>
      </c>
      <c r="AS2219">
        <v>0</v>
      </c>
      <c r="AT2219">
        <v>27.7</v>
      </c>
      <c r="AU2219">
        <v>944026</v>
      </c>
      <c r="AV2219">
        <v>301364</v>
      </c>
      <c r="AW2219">
        <v>414596</v>
      </c>
      <c r="AX2219">
        <v>10425</v>
      </c>
      <c r="AY2219">
        <v>36033</v>
      </c>
      <c r="AZ2219">
        <v>17</v>
      </c>
      <c r="BA2219">
        <v>655.39</v>
      </c>
      <c r="BB2219">
        <v>63</v>
      </c>
    </row>
    <row r="2220" spans="1:54" x14ac:dyDescent="0.3">
      <c r="A2220">
        <v>40099</v>
      </c>
      <c r="B2220" t="s">
        <v>341</v>
      </c>
      <c r="C2220" t="s">
        <v>481</v>
      </c>
      <c r="D2220">
        <v>13803</v>
      </c>
      <c r="E2220">
        <v>13488</v>
      </c>
      <c r="F2220">
        <v>2.2999999999999998</v>
      </c>
      <c r="G2220">
        <v>13488</v>
      </c>
      <c r="H2220">
        <v>5.8</v>
      </c>
      <c r="I2220">
        <v>23.5</v>
      </c>
      <c r="J2220">
        <v>19.100000000000001</v>
      </c>
      <c r="K2220">
        <v>50</v>
      </c>
      <c r="L2220">
        <v>78.099999999999994</v>
      </c>
      <c r="M2220">
        <v>1.7</v>
      </c>
      <c r="N2220">
        <v>13</v>
      </c>
      <c r="O2220">
        <v>0.4</v>
      </c>
      <c r="P2220">
        <v>0.1</v>
      </c>
      <c r="Q2220">
        <v>6.8</v>
      </c>
      <c r="R2220">
        <v>5.6</v>
      </c>
      <c r="S2220">
        <v>73.8</v>
      </c>
      <c r="T2220">
        <v>87.2</v>
      </c>
      <c r="U2220">
        <v>2.2000000000000002</v>
      </c>
      <c r="V2220">
        <v>4.4000000000000004</v>
      </c>
      <c r="W2220">
        <v>82.8</v>
      </c>
      <c r="X2220">
        <v>19</v>
      </c>
      <c r="Y2220">
        <v>1346</v>
      </c>
      <c r="Z2220">
        <v>22.4</v>
      </c>
      <c r="AA2220">
        <v>6776</v>
      </c>
      <c r="AB2220">
        <v>73.3</v>
      </c>
      <c r="AC2220">
        <v>4.9000000000000004</v>
      </c>
      <c r="AD2220">
        <v>82200</v>
      </c>
      <c r="AE2220">
        <v>5121</v>
      </c>
      <c r="AF2220">
        <v>2.58</v>
      </c>
      <c r="AG2220">
        <v>21870</v>
      </c>
      <c r="AH2220">
        <v>44151</v>
      </c>
      <c r="AI2220">
        <v>14.5</v>
      </c>
      <c r="AJ2220">
        <v>291</v>
      </c>
      <c r="AK2220">
        <v>2996</v>
      </c>
      <c r="AL2220">
        <v>-5.3</v>
      </c>
      <c r="AM2220">
        <v>853</v>
      </c>
      <c r="AN2220">
        <v>1719</v>
      </c>
      <c r="AO2220">
        <v>0</v>
      </c>
      <c r="AP2220">
        <v>6.7</v>
      </c>
      <c r="AQ2220">
        <v>0</v>
      </c>
      <c r="AR2220">
        <v>0</v>
      </c>
      <c r="AS2220">
        <v>0</v>
      </c>
      <c r="AT2220">
        <v>0</v>
      </c>
      <c r="AU2220">
        <v>0</v>
      </c>
      <c r="AV2220">
        <v>42243</v>
      </c>
      <c r="AW2220">
        <v>193639</v>
      </c>
      <c r="AX2220">
        <v>15312</v>
      </c>
      <c r="AY2220">
        <v>13962</v>
      </c>
      <c r="AZ2220">
        <v>12</v>
      </c>
      <c r="BA2220">
        <v>416.46</v>
      </c>
      <c r="BB2220">
        <v>32.4</v>
      </c>
    </row>
    <row r="2221" spans="1:54" x14ac:dyDescent="0.3">
      <c r="A2221">
        <v>40101</v>
      </c>
      <c r="B2221" t="s">
        <v>505</v>
      </c>
      <c r="C2221" t="s">
        <v>481</v>
      </c>
      <c r="D2221">
        <v>69966</v>
      </c>
      <c r="E2221">
        <v>70988</v>
      </c>
      <c r="F2221">
        <v>-1.4</v>
      </c>
      <c r="G2221">
        <v>70990</v>
      </c>
      <c r="H2221">
        <v>7</v>
      </c>
      <c r="I2221">
        <v>24.5</v>
      </c>
      <c r="J2221">
        <v>16</v>
      </c>
      <c r="K2221">
        <v>51.2</v>
      </c>
      <c r="L2221">
        <v>61.3</v>
      </c>
      <c r="M2221">
        <v>11</v>
      </c>
      <c r="N2221">
        <v>18.7</v>
      </c>
      <c r="O2221">
        <v>0.7</v>
      </c>
      <c r="P2221">
        <v>0.1</v>
      </c>
      <c r="Q2221">
        <v>8.1999999999999993</v>
      </c>
      <c r="R2221">
        <v>5.7</v>
      </c>
      <c r="S2221">
        <v>57.3</v>
      </c>
      <c r="T2221">
        <v>85.1</v>
      </c>
      <c r="U2221">
        <v>2.7</v>
      </c>
      <c r="V2221">
        <v>5.0999999999999996</v>
      </c>
      <c r="W2221">
        <v>84.9</v>
      </c>
      <c r="X2221">
        <v>17.899999999999999</v>
      </c>
      <c r="Y2221">
        <v>6266</v>
      </c>
      <c r="Z2221">
        <v>20.2</v>
      </c>
      <c r="AA2221">
        <v>30907</v>
      </c>
      <c r="AB2221">
        <v>67.400000000000006</v>
      </c>
      <c r="AC2221">
        <v>13.6</v>
      </c>
      <c r="AD2221">
        <v>92200</v>
      </c>
      <c r="AE2221">
        <v>26802</v>
      </c>
      <c r="AF2221">
        <v>2.5099999999999998</v>
      </c>
      <c r="AG2221">
        <v>19868</v>
      </c>
      <c r="AH2221">
        <v>38502</v>
      </c>
      <c r="AI2221">
        <v>22.9</v>
      </c>
      <c r="AJ2221">
        <v>1436</v>
      </c>
      <c r="AK2221">
        <v>22139</v>
      </c>
      <c r="AL2221">
        <v>-2.6</v>
      </c>
      <c r="AM2221">
        <v>3803</v>
      </c>
      <c r="AN2221">
        <v>5541</v>
      </c>
      <c r="AO2221">
        <v>4.2</v>
      </c>
      <c r="AP2221">
        <v>11.9</v>
      </c>
      <c r="AQ2221">
        <v>1.7</v>
      </c>
      <c r="AR2221">
        <v>0</v>
      </c>
      <c r="AS2221">
        <v>0</v>
      </c>
      <c r="AT2221">
        <v>19.399999999999999</v>
      </c>
      <c r="AU2221">
        <v>1167511</v>
      </c>
      <c r="AV2221">
        <v>580658</v>
      </c>
      <c r="AW2221">
        <v>904003</v>
      </c>
      <c r="AX2221">
        <v>12789</v>
      </c>
      <c r="AY2221">
        <v>88050</v>
      </c>
      <c r="AZ2221">
        <v>22</v>
      </c>
      <c r="BA2221">
        <v>810.45</v>
      </c>
      <c r="BB2221">
        <v>87.6</v>
      </c>
    </row>
    <row r="2222" spans="1:54" x14ac:dyDescent="0.3">
      <c r="A2222">
        <v>40103</v>
      </c>
      <c r="B2222" t="s">
        <v>504</v>
      </c>
      <c r="C2222" t="s">
        <v>481</v>
      </c>
      <c r="D2222">
        <v>11494</v>
      </c>
      <c r="E2222">
        <v>11561</v>
      </c>
      <c r="F2222">
        <v>-0.6</v>
      </c>
      <c r="G2222">
        <v>11561</v>
      </c>
      <c r="H2222">
        <v>5.6</v>
      </c>
      <c r="I2222">
        <v>24.2</v>
      </c>
      <c r="J2222">
        <v>17.600000000000001</v>
      </c>
      <c r="K2222">
        <v>50.6</v>
      </c>
      <c r="L2222">
        <v>84.3</v>
      </c>
      <c r="M2222">
        <v>1.8</v>
      </c>
      <c r="N2222">
        <v>9.1</v>
      </c>
      <c r="O2222">
        <v>0.5</v>
      </c>
      <c r="P2222">
        <v>0.1</v>
      </c>
      <c r="Q2222">
        <v>4.3</v>
      </c>
      <c r="R2222">
        <v>3.3</v>
      </c>
      <c r="S2222">
        <v>82.2</v>
      </c>
      <c r="T2222">
        <v>86.2</v>
      </c>
      <c r="U2222">
        <v>1.2</v>
      </c>
      <c r="V2222">
        <v>3</v>
      </c>
      <c r="W2222">
        <v>87.3</v>
      </c>
      <c r="X2222">
        <v>21.5</v>
      </c>
      <c r="Y2222">
        <v>988</v>
      </c>
      <c r="Z2222">
        <v>21.9</v>
      </c>
      <c r="AA2222">
        <v>5321</v>
      </c>
      <c r="AB2222">
        <v>72.8</v>
      </c>
      <c r="AC2222">
        <v>4.7</v>
      </c>
      <c r="AD2222">
        <v>85200</v>
      </c>
      <c r="AE2222">
        <v>4565</v>
      </c>
      <c r="AF2222">
        <v>2.4700000000000002</v>
      </c>
      <c r="AG2222">
        <v>21947</v>
      </c>
      <c r="AH2222">
        <v>44842</v>
      </c>
      <c r="AI2222">
        <v>14.1</v>
      </c>
      <c r="AJ2222">
        <v>216</v>
      </c>
      <c r="AK2222">
        <v>3748</v>
      </c>
      <c r="AL2222">
        <v>-0.8</v>
      </c>
      <c r="AM2222">
        <v>800</v>
      </c>
      <c r="AN2222">
        <v>1182</v>
      </c>
      <c r="AO2222">
        <v>0</v>
      </c>
      <c r="AP2222">
        <v>0</v>
      </c>
      <c r="AQ2222">
        <v>0</v>
      </c>
      <c r="AR2222">
        <v>0</v>
      </c>
      <c r="AS2222">
        <v>0</v>
      </c>
      <c r="AT2222">
        <v>0</v>
      </c>
      <c r="AU2222">
        <v>0</v>
      </c>
      <c r="AV2222">
        <v>27993</v>
      </c>
      <c r="AW2222">
        <v>86777</v>
      </c>
      <c r="AX2222">
        <v>7915</v>
      </c>
      <c r="AY2222">
        <v>7080</v>
      </c>
      <c r="AZ2222">
        <v>2</v>
      </c>
      <c r="BA2222">
        <v>731.9</v>
      </c>
      <c r="BB2222">
        <v>15.8</v>
      </c>
    </row>
    <row r="2223" spans="1:54" x14ac:dyDescent="0.3">
      <c r="A2223">
        <v>40105</v>
      </c>
      <c r="B2223" t="s">
        <v>503</v>
      </c>
      <c r="C2223" t="s">
        <v>481</v>
      </c>
      <c r="D2223">
        <v>10524</v>
      </c>
      <c r="E2223">
        <v>10536</v>
      </c>
      <c r="F2223">
        <v>-0.1</v>
      </c>
      <c r="G2223">
        <v>10536</v>
      </c>
      <c r="H2223">
        <v>5.9</v>
      </c>
      <c r="I2223">
        <v>23.4</v>
      </c>
      <c r="J2223">
        <v>18.899999999999999</v>
      </c>
      <c r="K2223">
        <v>50.8</v>
      </c>
      <c r="L2223">
        <v>69.2</v>
      </c>
      <c r="M2223">
        <v>2.2999999999999998</v>
      </c>
      <c r="N2223">
        <v>19.100000000000001</v>
      </c>
      <c r="O2223">
        <v>0.1</v>
      </c>
      <c r="P2223">
        <v>0</v>
      </c>
      <c r="Q2223">
        <v>9.3000000000000007</v>
      </c>
      <c r="R2223">
        <v>2.7</v>
      </c>
      <c r="S2223">
        <v>67.3</v>
      </c>
      <c r="T2223">
        <v>85.3</v>
      </c>
      <c r="U2223">
        <v>0.8</v>
      </c>
      <c r="V2223">
        <v>1.4</v>
      </c>
      <c r="W2223">
        <v>84.2</v>
      </c>
      <c r="X2223">
        <v>13.8</v>
      </c>
      <c r="Y2223">
        <v>928</v>
      </c>
      <c r="Z2223">
        <v>23.5</v>
      </c>
      <c r="AA2223">
        <v>4818</v>
      </c>
      <c r="AB2223">
        <v>81.2</v>
      </c>
      <c r="AC2223">
        <v>5.8</v>
      </c>
      <c r="AD2223">
        <v>74300</v>
      </c>
      <c r="AE2223">
        <v>4050</v>
      </c>
      <c r="AF2223">
        <v>2.56</v>
      </c>
      <c r="AG2223">
        <v>19256</v>
      </c>
      <c r="AH2223">
        <v>39430</v>
      </c>
      <c r="AI2223">
        <v>16.600000000000001</v>
      </c>
      <c r="AJ2223">
        <v>160</v>
      </c>
      <c r="AK2223">
        <v>1359</v>
      </c>
      <c r="AL2223">
        <v>3</v>
      </c>
      <c r="AM2223">
        <v>684</v>
      </c>
      <c r="AN2223">
        <v>1067</v>
      </c>
      <c r="AO2223">
        <v>0</v>
      </c>
      <c r="AP2223">
        <v>0</v>
      </c>
      <c r="AQ2223">
        <v>0</v>
      </c>
      <c r="AR2223">
        <v>0</v>
      </c>
      <c r="AS2223">
        <v>0</v>
      </c>
      <c r="AT2223">
        <v>0</v>
      </c>
      <c r="AU2223">
        <v>0</v>
      </c>
      <c r="AV2223">
        <v>16263</v>
      </c>
      <c r="AW2223">
        <v>24900</v>
      </c>
      <c r="AX2223">
        <v>2325</v>
      </c>
      <c r="AY2223">
        <v>3954</v>
      </c>
      <c r="AZ2223">
        <v>12</v>
      </c>
      <c r="BA2223">
        <v>565.78</v>
      </c>
      <c r="BB2223">
        <v>18.600000000000001</v>
      </c>
    </row>
    <row r="2224" spans="1:54" x14ac:dyDescent="0.3">
      <c r="A2224">
        <v>40107</v>
      </c>
      <c r="B2224" t="s">
        <v>502</v>
      </c>
      <c r="C2224" t="s">
        <v>481</v>
      </c>
      <c r="D2224">
        <v>12186</v>
      </c>
      <c r="E2224">
        <v>12191</v>
      </c>
      <c r="F2224">
        <v>0</v>
      </c>
      <c r="G2224">
        <v>12191</v>
      </c>
      <c r="H2224">
        <v>6.8</v>
      </c>
      <c r="I2224">
        <v>23.5</v>
      </c>
      <c r="J2224">
        <v>17</v>
      </c>
      <c r="K2224">
        <v>46.6</v>
      </c>
      <c r="L2224">
        <v>64.2</v>
      </c>
      <c r="M2224">
        <v>8</v>
      </c>
      <c r="N2224">
        <v>20.5</v>
      </c>
      <c r="O2224">
        <v>0.2</v>
      </c>
      <c r="P2224">
        <v>0.2</v>
      </c>
      <c r="Q2224">
        <v>6.9</v>
      </c>
      <c r="R2224">
        <v>4</v>
      </c>
      <c r="S2224">
        <v>61.8</v>
      </c>
      <c r="T2224">
        <v>86.3</v>
      </c>
      <c r="U2224">
        <v>1.3</v>
      </c>
      <c r="V2224">
        <v>6.2</v>
      </c>
      <c r="W2224">
        <v>80.099999999999994</v>
      </c>
      <c r="X2224">
        <v>11.1</v>
      </c>
      <c r="Y2224">
        <v>1127</v>
      </c>
      <c r="Z2224">
        <v>26.6</v>
      </c>
      <c r="AA2224">
        <v>5300</v>
      </c>
      <c r="AB2224">
        <v>73.599999999999994</v>
      </c>
      <c r="AC2224">
        <v>6.2</v>
      </c>
      <c r="AD2224">
        <v>69300</v>
      </c>
      <c r="AE2224">
        <v>4246</v>
      </c>
      <c r="AF2224">
        <v>2.59</v>
      </c>
      <c r="AG2224">
        <v>16528</v>
      </c>
      <c r="AH2224">
        <v>35170</v>
      </c>
      <c r="AI2224">
        <v>28.4</v>
      </c>
      <c r="AJ2224">
        <v>165</v>
      </c>
      <c r="AK2224">
        <v>2260</v>
      </c>
      <c r="AL2224">
        <v>33.200000000000003</v>
      </c>
      <c r="AM2224">
        <v>711</v>
      </c>
      <c r="AN2224">
        <v>634</v>
      </c>
      <c r="AO2224">
        <v>0</v>
      </c>
      <c r="AP2224">
        <v>26</v>
      </c>
      <c r="AQ2224">
        <v>0</v>
      </c>
      <c r="AR2224">
        <v>0</v>
      </c>
      <c r="AS2224">
        <v>0</v>
      </c>
      <c r="AT2224">
        <v>0</v>
      </c>
      <c r="AU2224">
        <v>0</v>
      </c>
      <c r="AV2224">
        <v>2778</v>
      </c>
      <c r="AW2224">
        <v>64583</v>
      </c>
      <c r="AX2224">
        <v>5774</v>
      </c>
      <c r="AY2224">
        <v>2273</v>
      </c>
      <c r="AZ2224">
        <v>0</v>
      </c>
      <c r="BA2224">
        <v>618.57000000000005</v>
      </c>
      <c r="BB2224">
        <v>19.7</v>
      </c>
    </row>
    <row r="2225" spans="1:54" x14ac:dyDescent="0.3">
      <c r="A2225">
        <v>40109</v>
      </c>
      <c r="B2225" t="s">
        <v>501</v>
      </c>
      <c r="C2225" t="s">
        <v>481</v>
      </c>
      <c r="D2225">
        <v>766215</v>
      </c>
      <c r="E2225">
        <v>718627</v>
      </c>
      <c r="F2225">
        <v>6.6</v>
      </c>
      <c r="G2225">
        <v>718633</v>
      </c>
      <c r="H2225">
        <v>7.8</v>
      </c>
      <c r="I2225">
        <v>25.6</v>
      </c>
      <c r="J2225">
        <v>12.5</v>
      </c>
      <c r="K2225">
        <v>51.1</v>
      </c>
      <c r="L2225">
        <v>71.400000000000006</v>
      </c>
      <c r="M2225">
        <v>15.7</v>
      </c>
      <c r="N2225">
        <v>4.2</v>
      </c>
      <c r="O2225">
        <v>3.4</v>
      </c>
      <c r="P2225">
        <v>0.1</v>
      </c>
      <c r="Q2225">
        <v>5.0999999999999996</v>
      </c>
      <c r="R2225">
        <v>16.2</v>
      </c>
      <c r="S2225">
        <v>57.7</v>
      </c>
      <c r="T2225">
        <v>79.7</v>
      </c>
      <c r="U2225">
        <v>10.4</v>
      </c>
      <c r="V2225">
        <v>16.2</v>
      </c>
      <c r="W2225">
        <v>85.8</v>
      </c>
      <c r="X2225">
        <v>29.6</v>
      </c>
      <c r="Y2225">
        <v>58256</v>
      </c>
      <c r="Z2225">
        <v>20.2</v>
      </c>
      <c r="AA2225">
        <v>330153</v>
      </c>
      <c r="AB2225">
        <v>59.9</v>
      </c>
      <c r="AC2225">
        <v>23.8</v>
      </c>
      <c r="AD2225">
        <v>126500</v>
      </c>
      <c r="AE2225">
        <v>285320</v>
      </c>
      <c r="AF2225">
        <v>2.52</v>
      </c>
      <c r="AG2225">
        <v>26561</v>
      </c>
      <c r="AH2225">
        <v>45215</v>
      </c>
      <c r="AI2225">
        <v>18.5</v>
      </c>
      <c r="AJ2225">
        <v>22949</v>
      </c>
      <c r="AK2225">
        <v>365176</v>
      </c>
      <c r="AL2225">
        <v>2.9</v>
      </c>
      <c r="AM2225">
        <v>58063</v>
      </c>
      <c r="AN2225">
        <v>72315</v>
      </c>
      <c r="AO2225">
        <v>6.5</v>
      </c>
      <c r="AP2225">
        <v>3.7</v>
      </c>
      <c r="AQ2225">
        <v>3.3</v>
      </c>
      <c r="AR2225">
        <v>0</v>
      </c>
      <c r="AS2225">
        <v>3.5</v>
      </c>
      <c r="AT2225">
        <v>27.8</v>
      </c>
      <c r="AU2225">
        <v>7039445</v>
      </c>
      <c r="AV2225">
        <v>27232349</v>
      </c>
      <c r="AW2225">
        <v>10759969</v>
      </c>
      <c r="AX2225">
        <v>15382</v>
      </c>
      <c r="AY2225">
        <v>1500945</v>
      </c>
      <c r="AZ2225">
        <v>5510</v>
      </c>
      <c r="BA2225">
        <v>708.82</v>
      </c>
      <c r="BB2225">
        <v>1013.8</v>
      </c>
    </row>
    <row r="2226" spans="1:54" x14ac:dyDescent="0.3">
      <c r="A2226">
        <v>40111</v>
      </c>
      <c r="B2226" t="s">
        <v>500</v>
      </c>
      <c r="C2226" t="s">
        <v>481</v>
      </c>
      <c r="D2226">
        <v>39095</v>
      </c>
      <c r="E2226">
        <v>40069</v>
      </c>
      <c r="F2226">
        <v>-2.4</v>
      </c>
      <c r="G2226">
        <v>40069</v>
      </c>
      <c r="H2226">
        <v>6.1</v>
      </c>
      <c r="I2226">
        <v>23.8</v>
      </c>
      <c r="J2226">
        <v>17.3</v>
      </c>
      <c r="K2226">
        <v>50.7</v>
      </c>
      <c r="L2226">
        <v>65.7</v>
      </c>
      <c r="M2226">
        <v>8.6</v>
      </c>
      <c r="N2226">
        <v>16.8</v>
      </c>
      <c r="O2226">
        <v>0.4</v>
      </c>
      <c r="P2226">
        <v>0</v>
      </c>
      <c r="Q2226">
        <v>8.5</v>
      </c>
      <c r="R2226">
        <v>3.7</v>
      </c>
      <c r="S2226">
        <v>63.5</v>
      </c>
      <c r="T2226">
        <v>83.7</v>
      </c>
      <c r="U2226">
        <v>0.8</v>
      </c>
      <c r="V2226">
        <v>3.1</v>
      </c>
      <c r="W2226">
        <v>85.4</v>
      </c>
      <c r="X2226">
        <v>13.9</v>
      </c>
      <c r="Y2226">
        <v>3379</v>
      </c>
      <c r="Z2226">
        <v>26.6</v>
      </c>
      <c r="AA2226">
        <v>17818</v>
      </c>
      <c r="AB2226">
        <v>69.7</v>
      </c>
      <c r="AC2226">
        <v>9</v>
      </c>
      <c r="AD2226">
        <v>77100</v>
      </c>
      <c r="AE2226">
        <v>15124</v>
      </c>
      <c r="AF2226">
        <v>2.5499999999999998</v>
      </c>
      <c r="AG2226">
        <v>19753</v>
      </c>
      <c r="AH2226">
        <v>39156</v>
      </c>
      <c r="AI2226">
        <v>19.5</v>
      </c>
      <c r="AJ2226">
        <v>679</v>
      </c>
      <c r="AK2226">
        <v>7669</v>
      </c>
      <c r="AL2226">
        <v>5</v>
      </c>
      <c r="AM2226">
        <v>2228</v>
      </c>
      <c r="AN2226">
        <v>2825</v>
      </c>
      <c r="AO2226">
        <v>0</v>
      </c>
      <c r="AP2226">
        <v>7.3</v>
      </c>
      <c r="AQ2226">
        <v>0</v>
      </c>
      <c r="AR2226">
        <v>0</v>
      </c>
      <c r="AS2226">
        <v>0</v>
      </c>
      <c r="AT2226">
        <v>21</v>
      </c>
      <c r="AU2226">
        <v>363172</v>
      </c>
      <c r="AV2226">
        <v>42087</v>
      </c>
      <c r="AW2226">
        <v>329490</v>
      </c>
      <c r="AX2226">
        <v>8391</v>
      </c>
      <c r="AY2226">
        <v>29542</v>
      </c>
      <c r="AZ2226">
        <v>1</v>
      </c>
      <c r="BA2226">
        <v>697.35</v>
      </c>
      <c r="BB2226">
        <v>57.5</v>
      </c>
    </row>
    <row r="2227" spans="1:54" x14ac:dyDescent="0.3">
      <c r="A2227">
        <v>40113</v>
      </c>
      <c r="B2227" t="s">
        <v>499</v>
      </c>
      <c r="C2227" t="s">
        <v>481</v>
      </c>
      <c r="D2227">
        <v>47981</v>
      </c>
      <c r="E2227">
        <v>47480</v>
      </c>
      <c r="F2227">
        <v>1.1000000000000001</v>
      </c>
      <c r="G2227">
        <v>47472</v>
      </c>
      <c r="H2227">
        <v>5.2</v>
      </c>
      <c r="I2227">
        <v>22.8</v>
      </c>
      <c r="J2227">
        <v>18.5</v>
      </c>
      <c r="K2227">
        <v>49.7</v>
      </c>
      <c r="L2227">
        <v>66.400000000000006</v>
      </c>
      <c r="M2227">
        <v>11.3</v>
      </c>
      <c r="N2227">
        <v>14.7</v>
      </c>
      <c r="O2227">
        <v>0.3</v>
      </c>
      <c r="P2227">
        <v>0</v>
      </c>
      <c r="Q2227">
        <v>7.3</v>
      </c>
      <c r="R2227">
        <v>3.3</v>
      </c>
      <c r="S2227">
        <v>64.2</v>
      </c>
      <c r="T2227">
        <v>89.2</v>
      </c>
      <c r="U2227">
        <v>1.2</v>
      </c>
      <c r="V2227">
        <v>3.4</v>
      </c>
      <c r="W2227">
        <v>87.6</v>
      </c>
      <c r="X2227">
        <v>16.100000000000001</v>
      </c>
      <c r="Y2227">
        <v>4085</v>
      </c>
      <c r="Z2227">
        <v>24</v>
      </c>
      <c r="AA2227">
        <v>21444</v>
      </c>
      <c r="AB2227">
        <v>79</v>
      </c>
      <c r="AC2227">
        <v>6.3</v>
      </c>
      <c r="AD2227">
        <v>93900</v>
      </c>
      <c r="AE2227">
        <v>18512</v>
      </c>
      <c r="AF2227">
        <v>2.5</v>
      </c>
      <c r="AG2227">
        <v>22353</v>
      </c>
      <c r="AH2227">
        <v>44195</v>
      </c>
      <c r="AI2227">
        <v>14.5</v>
      </c>
      <c r="AJ2227">
        <v>580</v>
      </c>
      <c r="AK2227">
        <v>6029</v>
      </c>
      <c r="AL2227">
        <v>0.8</v>
      </c>
      <c r="AM2227">
        <v>2927</v>
      </c>
      <c r="AN2227">
        <v>4157</v>
      </c>
      <c r="AO2227">
        <v>5.9</v>
      </c>
      <c r="AP2227">
        <v>12.1</v>
      </c>
      <c r="AQ2227">
        <v>0</v>
      </c>
      <c r="AR2227">
        <v>0</v>
      </c>
      <c r="AS2227">
        <v>0</v>
      </c>
      <c r="AT2227">
        <v>0</v>
      </c>
      <c r="AU2227">
        <v>0</v>
      </c>
      <c r="AV2227">
        <v>0</v>
      </c>
      <c r="AW2227">
        <v>172087</v>
      </c>
      <c r="AX2227">
        <v>3801</v>
      </c>
      <c r="AY2227">
        <v>18150</v>
      </c>
      <c r="AZ2227">
        <v>124</v>
      </c>
      <c r="BA2227">
        <v>2246.36</v>
      </c>
      <c r="BB2227">
        <v>21.1</v>
      </c>
    </row>
    <row r="2228" spans="1:54" x14ac:dyDescent="0.3">
      <c r="A2228">
        <v>40115</v>
      </c>
      <c r="B2228" t="s">
        <v>498</v>
      </c>
      <c r="C2228" t="s">
        <v>481</v>
      </c>
      <c r="D2228">
        <v>32105</v>
      </c>
      <c r="E2228">
        <v>31848</v>
      </c>
      <c r="F2228">
        <v>0.8</v>
      </c>
      <c r="G2228">
        <v>31848</v>
      </c>
      <c r="H2228">
        <v>6.9</v>
      </c>
      <c r="I2228">
        <v>24.9</v>
      </c>
      <c r="J2228">
        <v>18.100000000000001</v>
      </c>
      <c r="K2228">
        <v>51</v>
      </c>
      <c r="L2228">
        <v>69.7</v>
      </c>
      <c r="M2228">
        <v>1.2</v>
      </c>
      <c r="N2228">
        <v>19.5</v>
      </c>
      <c r="O2228">
        <v>0.7</v>
      </c>
      <c r="P2228">
        <v>1.1000000000000001</v>
      </c>
      <c r="Q2228">
        <v>7.7</v>
      </c>
      <c r="R2228">
        <v>5.3</v>
      </c>
      <c r="S2228">
        <v>66</v>
      </c>
      <c r="T2228">
        <v>85</v>
      </c>
      <c r="U2228">
        <v>2.2000000000000002</v>
      </c>
      <c r="V2228">
        <v>5.9</v>
      </c>
      <c r="W2228">
        <v>83.6</v>
      </c>
      <c r="X2228">
        <v>13.9</v>
      </c>
      <c r="Y2228">
        <v>2749</v>
      </c>
      <c r="Z2228">
        <v>20.3</v>
      </c>
      <c r="AA2228">
        <v>14053</v>
      </c>
      <c r="AB2228">
        <v>72.8</v>
      </c>
      <c r="AC2228">
        <v>7.9</v>
      </c>
      <c r="AD2228">
        <v>81000</v>
      </c>
      <c r="AE2228">
        <v>12134</v>
      </c>
      <c r="AF2228">
        <v>2.5499999999999998</v>
      </c>
      <c r="AG2228">
        <v>18331</v>
      </c>
      <c r="AH2228">
        <v>36473</v>
      </c>
      <c r="AI2228">
        <v>22</v>
      </c>
      <c r="AJ2228">
        <v>592</v>
      </c>
      <c r="AK2228">
        <v>8878</v>
      </c>
      <c r="AL2228">
        <v>2.6</v>
      </c>
      <c r="AM2228">
        <v>1833</v>
      </c>
      <c r="AN2228">
        <v>2274</v>
      </c>
      <c r="AO2228">
        <v>0</v>
      </c>
      <c r="AP2228">
        <v>0</v>
      </c>
      <c r="AQ2228">
        <v>0</v>
      </c>
      <c r="AR2228">
        <v>0</v>
      </c>
      <c r="AS2228">
        <v>0</v>
      </c>
      <c r="AT2228">
        <v>0</v>
      </c>
      <c r="AU2228">
        <v>379098</v>
      </c>
      <c r="AV2228">
        <v>0</v>
      </c>
      <c r="AW2228">
        <v>287559</v>
      </c>
      <c r="AX2228">
        <v>8921</v>
      </c>
      <c r="AY2228">
        <v>28022</v>
      </c>
      <c r="AZ2228">
        <v>8</v>
      </c>
      <c r="BA2228">
        <v>470.82</v>
      </c>
      <c r="BB2228">
        <v>67.599999999999994</v>
      </c>
    </row>
    <row r="2229" spans="1:54" x14ac:dyDescent="0.3">
      <c r="A2229">
        <v>40117</v>
      </c>
      <c r="B2229" t="s">
        <v>497</v>
      </c>
      <c r="C2229" t="s">
        <v>481</v>
      </c>
      <c r="D2229">
        <v>16401</v>
      </c>
      <c r="E2229">
        <v>16579</v>
      </c>
      <c r="F2229">
        <v>-1.1000000000000001</v>
      </c>
      <c r="G2229">
        <v>16577</v>
      </c>
      <c r="H2229">
        <v>6.2</v>
      </c>
      <c r="I2229">
        <v>24.2</v>
      </c>
      <c r="J2229">
        <v>18.100000000000001</v>
      </c>
      <c r="K2229">
        <v>50.1</v>
      </c>
      <c r="L2229">
        <v>79.3</v>
      </c>
      <c r="M2229">
        <v>0.9</v>
      </c>
      <c r="N2229">
        <v>13.3</v>
      </c>
      <c r="O2229">
        <v>0.4</v>
      </c>
      <c r="P2229">
        <v>0</v>
      </c>
      <c r="Q2229">
        <v>6</v>
      </c>
      <c r="R2229">
        <v>2.7</v>
      </c>
      <c r="S2229">
        <v>77.3</v>
      </c>
      <c r="T2229">
        <v>86.8</v>
      </c>
      <c r="U2229">
        <v>1.2</v>
      </c>
      <c r="V2229">
        <v>2.7</v>
      </c>
      <c r="W2229">
        <v>87.4</v>
      </c>
      <c r="X2229">
        <v>17</v>
      </c>
      <c r="Y2229">
        <v>1529</v>
      </c>
      <c r="Z2229">
        <v>28.1</v>
      </c>
      <c r="AA2229">
        <v>7726</v>
      </c>
      <c r="AB2229">
        <v>76.5</v>
      </c>
      <c r="AC2229">
        <v>3.2</v>
      </c>
      <c r="AD2229">
        <v>83500</v>
      </c>
      <c r="AE2229">
        <v>6341</v>
      </c>
      <c r="AF2229">
        <v>2.59</v>
      </c>
      <c r="AG2229">
        <v>21220</v>
      </c>
      <c r="AH2229">
        <v>44375</v>
      </c>
      <c r="AI2229">
        <v>14.1</v>
      </c>
      <c r="AJ2229">
        <v>268</v>
      </c>
      <c r="AK2229">
        <v>2528</v>
      </c>
      <c r="AL2229">
        <v>10.6</v>
      </c>
      <c r="AM2229">
        <v>975</v>
      </c>
      <c r="AN2229">
        <v>1164</v>
      </c>
      <c r="AO2229">
        <v>0</v>
      </c>
      <c r="AP2229">
        <v>0</v>
      </c>
      <c r="AQ2229">
        <v>0</v>
      </c>
      <c r="AR2229">
        <v>0</v>
      </c>
      <c r="AS2229">
        <v>0</v>
      </c>
      <c r="AT2229">
        <v>0</v>
      </c>
      <c r="AU2229">
        <v>0</v>
      </c>
      <c r="AV2229">
        <v>0</v>
      </c>
      <c r="AW2229">
        <v>82529</v>
      </c>
      <c r="AX2229">
        <v>5005</v>
      </c>
      <c r="AY2229">
        <v>10412</v>
      </c>
      <c r="AZ2229">
        <v>1</v>
      </c>
      <c r="BA2229">
        <v>567.96</v>
      </c>
      <c r="BB2229">
        <v>29.2</v>
      </c>
    </row>
    <row r="2230" spans="1:54" x14ac:dyDescent="0.3">
      <c r="A2230">
        <v>40119</v>
      </c>
      <c r="B2230" t="s">
        <v>496</v>
      </c>
      <c r="C2230" t="s">
        <v>481</v>
      </c>
      <c r="D2230">
        <v>80264</v>
      </c>
      <c r="E2230">
        <v>77350</v>
      </c>
      <c r="F2230">
        <v>3.8</v>
      </c>
      <c r="G2230">
        <v>77350</v>
      </c>
      <c r="H2230">
        <v>5.7</v>
      </c>
      <c r="I2230">
        <v>19.399999999999999</v>
      </c>
      <c r="J2230">
        <v>11.1</v>
      </c>
      <c r="K2230">
        <v>48.9</v>
      </c>
      <c r="L2230">
        <v>80.900000000000006</v>
      </c>
      <c r="M2230">
        <v>3.9</v>
      </c>
      <c r="N2230">
        <v>5.3</v>
      </c>
      <c r="O2230">
        <v>4.5</v>
      </c>
      <c r="P2230">
        <v>0.1</v>
      </c>
      <c r="Q2230">
        <v>5.4</v>
      </c>
      <c r="R2230">
        <v>4.5</v>
      </c>
      <c r="S2230">
        <v>77.3</v>
      </c>
      <c r="T2230">
        <v>70.900000000000006</v>
      </c>
      <c r="U2230">
        <v>5.6</v>
      </c>
      <c r="V2230">
        <v>7</v>
      </c>
      <c r="W2230">
        <v>90</v>
      </c>
      <c r="X2230">
        <v>35.9</v>
      </c>
      <c r="Y2230">
        <v>4701</v>
      </c>
      <c r="Z2230">
        <v>17.399999999999999</v>
      </c>
      <c r="AA2230">
        <v>35208</v>
      </c>
      <c r="AB2230">
        <v>50.9</v>
      </c>
      <c r="AC2230">
        <v>25.9</v>
      </c>
      <c r="AD2230">
        <v>130800</v>
      </c>
      <c r="AE2230">
        <v>30010</v>
      </c>
      <c r="AF2230">
        <v>2.33</v>
      </c>
      <c r="AG2230">
        <v>20868</v>
      </c>
      <c r="AH2230">
        <v>36812</v>
      </c>
      <c r="AI2230">
        <v>25.7</v>
      </c>
      <c r="AJ2230">
        <v>1761</v>
      </c>
      <c r="AK2230">
        <v>22120</v>
      </c>
      <c r="AL2230">
        <v>6</v>
      </c>
      <c r="AM2230">
        <v>4790</v>
      </c>
      <c r="AN2230">
        <v>6544</v>
      </c>
      <c r="AO2230">
        <v>0</v>
      </c>
      <c r="AP2230">
        <v>0</v>
      </c>
      <c r="AQ2230">
        <v>1.3</v>
      </c>
      <c r="AR2230">
        <v>0</v>
      </c>
      <c r="AS2230">
        <v>0</v>
      </c>
      <c r="AT2230">
        <v>21.3</v>
      </c>
      <c r="AU2230">
        <v>1065263</v>
      </c>
      <c r="AV2230">
        <v>0</v>
      </c>
      <c r="AW2230">
        <v>818401</v>
      </c>
      <c r="AX2230">
        <v>10449</v>
      </c>
      <c r="AY2230">
        <v>117802</v>
      </c>
      <c r="AZ2230">
        <v>303</v>
      </c>
      <c r="BA2230">
        <v>684.7</v>
      </c>
      <c r="BB2230">
        <v>113</v>
      </c>
    </row>
    <row r="2231" spans="1:54" x14ac:dyDescent="0.3">
      <c r="A2231">
        <v>40121</v>
      </c>
      <c r="B2231" t="s">
        <v>495</v>
      </c>
      <c r="C2231" t="s">
        <v>481</v>
      </c>
      <c r="D2231">
        <v>44626</v>
      </c>
      <c r="E2231">
        <v>45837</v>
      </c>
      <c r="F2231">
        <v>-2.6</v>
      </c>
      <c r="G2231">
        <v>45837</v>
      </c>
      <c r="H2231">
        <v>6.3</v>
      </c>
      <c r="I2231">
        <v>22.2</v>
      </c>
      <c r="J2231">
        <v>18.100000000000001</v>
      </c>
      <c r="K2231">
        <v>49.2</v>
      </c>
      <c r="L2231">
        <v>73.3</v>
      </c>
      <c r="M2231">
        <v>3.6</v>
      </c>
      <c r="N2231">
        <v>14.6</v>
      </c>
      <c r="O2231">
        <v>0.5</v>
      </c>
      <c r="P2231">
        <v>0.1</v>
      </c>
      <c r="Q2231">
        <v>7.8</v>
      </c>
      <c r="R2231">
        <v>4.5999999999999996</v>
      </c>
      <c r="S2231">
        <v>70.2</v>
      </c>
      <c r="T2231">
        <v>84.2</v>
      </c>
      <c r="U2231">
        <v>1.9</v>
      </c>
      <c r="V2231">
        <v>4</v>
      </c>
      <c r="W2231">
        <v>83.3</v>
      </c>
      <c r="X2231">
        <v>15.3</v>
      </c>
      <c r="Y2231">
        <v>4579</v>
      </c>
      <c r="Z2231">
        <v>20</v>
      </c>
      <c r="AA2231">
        <v>22876</v>
      </c>
      <c r="AB2231">
        <v>72</v>
      </c>
      <c r="AC2231">
        <v>7.1</v>
      </c>
      <c r="AD2231">
        <v>86800</v>
      </c>
      <c r="AE2231">
        <v>18456</v>
      </c>
      <c r="AF2231">
        <v>2.3199999999999998</v>
      </c>
      <c r="AG2231">
        <v>21966</v>
      </c>
      <c r="AH2231">
        <v>41252</v>
      </c>
      <c r="AI2231">
        <v>18.5</v>
      </c>
      <c r="AJ2231">
        <v>963</v>
      </c>
      <c r="AK2231">
        <v>11476</v>
      </c>
      <c r="AL2231">
        <v>-2.4</v>
      </c>
      <c r="AM2231">
        <v>2589</v>
      </c>
      <c r="AN2231">
        <v>3749</v>
      </c>
      <c r="AO2231">
        <v>0</v>
      </c>
      <c r="AP2231">
        <v>0</v>
      </c>
      <c r="AQ2231">
        <v>0</v>
      </c>
      <c r="AR2231">
        <v>0</v>
      </c>
      <c r="AS2231">
        <v>0</v>
      </c>
      <c r="AT2231">
        <v>27.6</v>
      </c>
      <c r="AU2231">
        <v>223810</v>
      </c>
      <c r="AV2231">
        <v>229958</v>
      </c>
      <c r="AW2231">
        <v>606867</v>
      </c>
      <c r="AX2231">
        <v>13661</v>
      </c>
      <c r="AY2231">
        <v>64461</v>
      </c>
      <c r="AZ2231">
        <v>73</v>
      </c>
      <c r="BA2231">
        <v>1305.46</v>
      </c>
      <c r="BB2231">
        <v>35.1</v>
      </c>
    </row>
    <row r="2232" spans="1:54" x14ac:dyDescent="0.3">
      <c r="A2232">
        <v>40123</v>
      </c>
      <c r="B2232" t="s">
        <v>494</v>
      </c>
      <c r="C2232" t="s">
        <v>481</v>
      </c>
      <c r="D2232">
        <v>38005</v>
      </c>
      <c r="E2232">
        <v>37492</v>
      </c>
      <c r="F2232">
        <v>1.4</v>
      </c>
      <c r="G2232">
        <v>37492</v>
      </c>
      <c r="H2232">
        <v>7</v>
      </c>
      <c r="I2232">
        <v>23.8</v>
      </c>
      <c r="J2232">
        <v>15.7</v>
      </c>
      <c r="K2232">
        <v>51.2</v>
      </c>
      <c r="L2232">
        <v>70.8</v>
      </c>
      <c r="M2232">
        <v>2.5</v>
      </c>
      <c r="N2232">
        <v>18.2</v>
      </c>
      <c r="O2232">
        <v>0.8</v>
      </c>
      <c r="P2232">
        <v>0</v>
      </c>
      <c r="Q2232">
        <v>7.6</v>
      </c>
      <c r="R2232">
        <v>4.8</v>
      </c>
      <c r="S2232">
        <v>67.400000000000006</v>
      </c>
      <c r="T2232">
        <v>80.7</v>
      </c>
      <c r="U2232">
        <v>1.8</v>
      </c>
      <c r="V2232">
        <v>4.0999999999999996</v>
      </c>
      <c r="W2232">
        <v>86.7</v>
      </c>
      <c r="X2232">
        <v>28</v>
      </c>
      <c r="Y2232">
        <v>2954</v>
      </c>
      <c r="Z2232">
        <v>17.600000000000001</v>
      </c>
      <c r="AA2232">
        <v>16684</v>
      </c>
      <c r="AB2232">
        <v>66.599999999999994</v>
      </c>
      <c r="AC2232">
        <v>11.6</v>
      </c>
      <c r="AD2232">
        <v>99100</v>
      </c>
      <c r="AE2232">
        <v>14793</v>
      </c>
      <c r="AF2232">
        <v>2.4700000000000002</v>
      </c>
      <c r="AG2232">
        <v>22381</v>
      </c>
      <c r="AH2232">
        <v>41881</v>
      </c>
      <c r="AI2232">
        <v>18.8</v>
      </c>
      <c r="AJ2232">
        <v>978</v>
      </c>
      <c r="AK2232">
        <v>12651</v>
      </c>
      <c r="AL2232">
        <v>-4.9000000000000004</v>
      </c>
      <c r="AM2232">
        <v>2809</v>
      </c>
      <c r="AN2232">
        <v>3686</v>
      </c>
      <c r="AO2232">
        <v>0</v>
      </c>
      <c r="AP2232">
        <v>10</v>
      </c>
      <c r="AQ2232">
        <v>0</v>
      </c>
      <c r="AR2232">
        <v>0</v>
      </c>
      <c r="AS2232">
        <v>0</v>
      </c>
      <c r="AT2232">
        <v>25.6</v>
      </c>
      <c r="AU2232">
        <v>501296</v>
      </c>
      <c r="AV2232">
        <v>0</v>
      </c>
      <c r="AW2232">
        <v>408979</v>
      </c>
      <c r="AX2232">
        <v>11232</v>
      </c>
      <c r="AY2232">
        <v>47134</v>
      </c>
      <c r="AZ2232">
        <v>106</v>
      </c>
      <c r="BA2232">
        <v>720.44</v>
      </c>
      <c r="BB2232">
        <v>52</v>
      </c>
    </row>
    <row r="2233" spans="1:54" x14ac:dyDescent="0.3">
      <c r="A2233">
        <v>40125</v>
      </c>
      <c r="B2233" t="s">
        <v>493</v>
      </c>
      <c r="C2233" t="s">
        <v>481</v>
      </c>
      <c r="D2233">
        <v>71811</v>
      </c>
      <c r="E2233">
        <v>69442</v>
      </c>
      <c r="F2233">
        <v>3.4</v>
      </c>
      <c r="G2233">
        <v>69442</v>
      </c>
      <c r="H2233">
        <v>6.7</v>
      </c>
      <c r="I2233">
        <v>24.3</v>
      </c>
      <c r="J2233">
        <v>15.6</v>
      </c>
      <c r="K2233">
        <v>52.3</v>
      </c>
      <c r="L2233">
        <v>76.3</v>
      </c>
      <c r="M2233">
        <v>3.2</v>
      </c>
      <c r="N2233">
        <v>13.2</v>
      </c>
      <c r="O2233">
        <v>0.7</v>
      </c>
      <c r="P2233">
        <v>0.1</v>
      </c>
      <c r="Q2233">
        <v>6.5</v>
      </c>
      <c r="R2233">
        <v>4.9000000000000004</v>
      </c>
      <c r="S2233">
        <v>73.2</v>
      </c>
      <c r="T2233">
        <v>85</v>
      </c>
      <c r="U2233">
        <v>1.5</v>
      </c>
      <c r="V2233">
        <v>3.6</v>
      </c>
      <c r="W2233">
        <v>86.1</v>
      </c>
      <c r="X2233">
        <v>17.600000000000001</v>
      </c>
      <c r="Y2233">
        <v>6223</v>
      </c>
      <c r="Z2233">
        <v>23.2</v>
      </c>
      <c r="AA2233">
        <v>29642</v>
      </c>
      <c r="AB2233">
        <v>71.900000000000006</v>
      </c>
      <c r="AC2233">
        <v>9.6</v>
      </c>
      <c r="AD2233">
        <v>96400</v>
      </c>
      <c r="AE2233">
        <v>25658</v>
      </c>
      <c r="AF2233">
        <v>2.6</v>
      </c>
      <c r="AG2233">
        <v>20937</v>
      </c>
      <c r="AH2233">
        <v>42764</v>
      </c>
      <c r="AI2233">
        <v>18.600000000000001</v>
      </c>
      <c r="AJ2233">
        <v>1312</v>
      </c>
      <c r="AK2233">
        <v>18571</v>
      </c>
      <c r="AL2233">
        <v>0</v>
      </c>
      <c r="AM2233">
        <v>4231</v>
      </c>
      <c r="AN2233">
        <v>4627</v>
      </c>
      <c r="AO2233">
        <v>1.4</v>
      </c>
      <c r="AP2233">
        <v>0</v>
      </c>
      <c r="AQ2233">
        <v>0</v>
      </c>
      <c r="AR2233">
        <v>0</v>
      </c>
      <c r="AS2233">
        <v>2</v>
      </c>
      <c r="AT2233">
        <v>21.9</v>
      </c>
      <c r="AU2233">
        <v>1024308</v>
      </c>
      <c r="AV2233">
        <v>0</v>
      </c>
      <c r="AW2233">
        <v>682296</v>
      </c>
      <c r="AX2233">
        <v>9864</v>
      </c>
      <c r="AY2233">
        <v>98896</v>
      </c>
      <c r="AZ2233">
        <v>83</v>
      </c>
      <c r="BA2233">
        <v>787.67</v>
      </c>
      <c r="BB2233">
        <v>88.2</v>
      </c>
    </row>
    <row r="2234" spans="1:54" x14ac:dyDescent="0.3">
      <c r="A2234">
        <v>40127</v>
      </c>
      <c r="B2234" t="s">
        <v>492</v>
      </c>
      <c r="C2234" t="s">
        <v>481</v>
      </c>
      <c r="D2234">
        <v>11125</v>
      </c>
      <c r="E2234">
        <v>11572</v>
      </c>
      <c r="F2234">
        <v>-3.9</v>
      </c>
      <c r="G2234">
        <v>11572</v>
      </c>
      <c r="H2234">
        <v>5.6</v>
      </c>
      <c r="I2234">
        <v>21.6</v>
      </c>
      <c r="J2234">
        <v>22.2</v>
      </c>
      <c r="K2234">
        <v>51</v>
      </c>
      <c r="L2234">
        <v>75.5</v>
      </c>
      <c r="M2234">
        <v>1</v>
      </c>
      <c r="N2234">
        <v>17.399999999999999</v>
      </c>
      <c r="O2234">
        <v>0.3</v>
      </c>
      <c r="P2234">
        <v>0</v>
      </c>
      <c r="Q2234">
        <v>5.7</v>
      </c>
      <c r="R2234">
        <v>3.2</v>
      </c>
      <c r="S2234">
        <v>73.2</v>
      </c>
      <c r="T2234">
        <v>83.3</v>
      </c>
      <c r="U2234">
        <v>1.1000000000000001</v>
      </c>
      <c r="V2234">
        <v>3.4</v>
      </c>
      <c r="W2234">
        <v>80.8</v>
      </c>
      <c r="X2234">
        <v>11.6</v>
      </c>
      <c r="Y2234">
        <v>1134</v>
      </c>
      <c r="Z2234">
        <v>23.4</v>
      </c>
      <c r="AA2234">
        <v>6113</v>
      </c>
      <c r="AB2234">
        <v>74.099999999999994</v>
      </c>
      <c r="AC2234">
        <v>5.0999999999999996</v>
      </c>
      <c r="AD2234">
        <v>71000</v>
      </c>
      <c r="AE2234">
        <v>4900</v>
      </c>
      <c r="AF2234">
        <v>2.2999999999999998</v>
      </c>
      <c r="AG2234">
        <v>18542</v>
      </c>
      <c r="AH2234">
        <v>29897</v>
      </c>
      <c r="AI2234">
        <v>26.5</v>
      </c>
      <c r="AJ2234">
        <v>190</v>
      </c>
      <c r="AK2234">
        <v>1909</v>
      </c>
      <c r="AL2234">
        <v>6.1</v>
      </c>
      <c r="AM2234">
        <v>765</v>
      </c>
      <c r="AN2234">
        <v>1301</v>
      </c>
      <c r="AO2234">
        <v>0</v>
      </c>
      <c r="AP2234">
        <v>0</v>
      </c>
      <c r="AQ2234">
        <v>0</v>
      </c>
      <c r="AR2234">
        <v>0</v>
      </c>
      <c r="AS2234">
        <v>0</v>
      </c>
      <c r="AT2234">
        <v>23.1</v>
      </c>
      <c r="AU2234">
        <v>0</v>
      </c>
      <c r="AV2234">
        <v>10725</v>
      </c>
      <c r="AW2234">
        <v>74766</v>
      </c>
      <c r="AX2234">
        <v>6432</v>
      </c>
      <c r="AY2234">
        <v>4732</v>
      </c>
      <c r="AZ2234">
        <v>0</v>
      </c>
      <c r="BA2234">
        <v>1395.84</v>
      </c>
      <c r="BB2234">
        <v>8.3000000000000007</v>
      </c>
    </row>
    <row r="2235" spans="1:54" x14ac:dyDescent="0.3">
      <c r="A2235">
        <v>40129</v>
      </c>
      <c r="B2235" t="s">
        <v>491</v>
      </c>
      <c r="C2235" t="s">
        <v>481</v>
      </c>
      <c r="D2235">
        <v>3761</v>
      </c>
      <c r="E2235">
        <v>3647</v>
      </c>
      <c r="F2235">
        <v>3.1</v>
      </c>
      <c r="G2235">
        <v>3647</v>
      </c>
      <c r="H2235">
        <v>6.6</v>
      </c>
      <c r="I2235">
        <v>25.7</v>
      </c>
      <c r="J2235">
        <v>18.3</v>
      </c>
      <c r="K2235">
        <v>49.5</v>
      </c>
      <c r="L2235">
        <v>89.9</v>
      </c>
      <c r="M2235">
        <v>0.6</v>
      </c>
      <c r="N2235">
        <v>6.6</v>
      </c>
      <c r="O2235">
        <v>0.5</v>
      </c>
      <c r="P2235">
        <v>0.1</v>
      </c>
      <c r="Q2235">
        <v>2.2999999999999998</v>
      </c>
      <c r="R2235">
        <v>6.9</v>
      </c>
      <c r="S2235">
        <v>84.4</v>
      </c>
      <c r="T2235">
        <v>93.3</v>
      </c>
      <c r="U2235">
        <v>2.2000000000000002</v>
      </c>
      <c r="V2235">
        <v>3.7</v>
      </c>
      <c r="W2235">
        <v>91.3</v>
      </c>
      <c r="X2235">
        <v>19.7</v>
      </c>
      <c r="Y2235">
        <v>258</v>
      </c>
      <c r="Z2235">
        <v>26.7</v>
      </c>
      <c r="AA2235">
        <v>1901</v>
      </c>
      <c r="AB2235">
        <v>78.8</v>
      </c>
      <c r="AC2235">
        <v>2</v>
      </c>
      <c r="AD2235">
        <v>81300</v>
      </c>
      <c r="AE2235">
        <v>1305</v>
      </c>
      <c r="AF2235">
        <v>2.82</v>
      </c>
      <c r="AG2235">
        <v>27326</v>
      </c>
      <c r="AH2235">
        <v>53885</v>
      </c>
      <c r="AI2235">
        <v>13.2</v>
      </c>
      <c r="AJ2235">
        <v>86</v>
      </c>
      <c r="AK2235">
        <v>545</v>
      </c>
      <c r="AL2235">
        <v>5.6</v>
      </c>
      <c r="AM2235">
        <v>379</v>
      </c>
      <c r="AN2235">
        <v>413</v>
      </c>
      <c r="AO2235">
        <v>0</v>
      </c>
      <c r="AP2235">
        <v>0</v>
      </c>
      <c r="AQ2235">
        <v>0</v>
      </c>
      <c r="AR2235">
        <v>0</v>
      </c>
      <c r="AS2235">
        <v>0</v>
      </c>
      <c r="AT2235">
        <v>15.7</v>
      </c>
      <c r="AU2235">
        <v>0</v>
      </c>
      <c r="AV2235">
        <v>0</v>
      </c>
      <c r="AW2235">
        <v>42803</v>
      </c>
      <c r="AX2235">
        <v>13078</v>
      </c>
      <c r="AY2235">
        <v>1900</v>
      </c>
      <c r="AZ2235">
        <v>1</v>
      </c>
      <c r="BA2235">
        <v>1141.1400000000001</v>
      </c>
      <c r="BB2235">
        <v>3.2</v>
      </c>
    </row>
    <row r="2236" spans="1:54" x14ac:dyDescent="0.3">
      <c r="A2236">
        <v>40131</v>
      </c>
      <c r="B2236" t="s">
        <v>490</v>
      </c>
      <c r="C2236" t="s">
        <v>481</v>
      </c>
      <c r="D2236">
        <v>89815</v>
      </c>
      <c r="E2236">
        <v>86904</v>
      </c>
      <c r="F2236">
        <v>3.3</v>
      </c>
      <c r="G2236">
        <v>86905</v>
      </c>
      <c r="H2236">
        <v>5.7</v>
      </c>
      <c r="I2236">
        <v>24.5</v>
      </c>
      <c r="J2236">
        <v>15.4</v>
      </c>
      <c r="K2236">
        <v>50.2</v>
      </c>
      <c r="L2236">
        <v>75.900000000000006</v>
      </c>
      <c r="M2236">
        <v>1.3</v>
      </c>
      <c r="N2236">
        <v>13.2</v>
      </c>
      <c r="O2236">
        <v>1.3</v>
      </c>
      <c r="P2236">
        <v>0.1</v>
      </c>
      <c r="Q2236">
        <v>8.1999999999999993</v>
      </c>
      <c r="R2236">
        <v>4.2</v>
      </c>
      <c r="S2236">
        <v>72.7</v>
      </c>
      <c r="T2236">
        <v>85.8</v>
      </c>
      <c r="U2236">
        <v>2.1</v>
      </c>
      <c r="V2236">
        <v>4</v>
      </c>
      <c r="W2236">
        <v>90.4</v>
      </c>
      <c r="X2236">
        <v>23</v>
      </c>
      <c r="Y2236">
        <v>8477</v>
      </c>
      <c r="Z2236">
        <v>24.6</v>
      </c>
      <c r="AA2236">
        <v>36370</v>
      </c>
      <c r="AB2236">
        <v>78.900000000000006</v>
      </c>
      <c r="AC2236">
        <v>6.8</v>
      </c>
      <c r="AD2236">
        <v>143600</v>
      </c>
      <c r="AE2236">
        <v>32693</v>
      </c>
      <c r="AF2236">
        <v>2.65</v>
      </c>
      <c r="AG2236">
        <v>27365</v>
      </c>
      <c r="AH2236">
        <v>58525</v>
      </c>
      <c r="AI2236">
        <v>9.3000000000000007</v>
      </c>
      <c r="AJ2236">
        <v>1702</v>
      </c>
      <c r="AK2236">
        <v>25729</v>
      </c>
      <c r="AL2236">
        <v>4.7</v>
      </c>
      <c r="AM2236">
        <v>6260</v>
      </c>
      <c r="AN2236">
        <v>8169</v>
      </c>
      <c r="AO2236">
        <v>0.6</v>
      </c>
      <c r="AP2236">
        <v>11.1</v>
      </c>
      <c r="AQ2236">
        <v>0</v>
      </c>
      <c r="AR2236">
        <v>0</v>
      </c>
      <c r="AS2236">
        <v>0</v>
      </c>
      <c r="AT2236">
        <v>24.3</v>
      </c>
      <c r="AU2236">
        <v>2856002</v>
      </c>
      <c r="AV2236">
        <v>921922</v>
      </c>
      <c r="AW2236">
        <v>663785</v>
      </c>
      <c r="AX2236">
        <v>7979</v>
      </c>
      <c r="AY2236">
        <v>62433</v>
      </c>
      <c r="AZ2236">
        <v>505</v>
      </c>
      <c r="BA2236">
        <v>675.63</v>
      </c>
      <c r="BB2236">
        <v>128.6</v>
      </c>
    </row>
    <row r="2237" spans="1:54" x14ac:dyDescent="0.3">
      <c r="A2237">
        <v>40133</v>
      </c>
      <c r="B2237" t="s">
        <v>489</v>
      </c>
      <c r="C2237" t="s">
        <v>481</v>
      </c>
      <c r="D2237">
        <v>25421</v>
      </c>
      <c r="E2237">
        <v>25482</v>
      </c>
      <c r="F2237">
        <v>-0.2</v>
      </c>
      <c r="G2237">
        <v>25482</v>
      </c>
      <c r="H2237">
        <v>6.5</v>
      </c>
      <c r="I2237">
        <v>25.5</v>
      </c>
      <c r="J2237">
        <v>17</v>
      </c>
      <c r="K2237">
        <v>50.9</v>
      </c>
      <c r="L2237">
        <v>68.3</v>
      </c>
      <c r="M2237">
        <v>4.5999999999999996</v>
      </c>
      <c r="N2237">
        <v>19.100000000000001</v>
      </c>
      <c r="O2237">
        <v>0.4</v>
      </c>
      <c r="P2237">
        <v>0.1</v>
      </c>
      <c r="Q2237">
        <v>7.5</v>
      </c>
      <c r="R2237">
        <v>4.5</v>
      </c>
      <c r="S2237">
        <v>65.599999999999994</v>
      </c>
      <c r="T2237">
        <v>86.8</v>
      </c>
      <c r="U2237">
        <v>1.3</v>
      </c>
      <c r="V2237">
        <v>4.9000000000000004</v>
      </c>
      <c r="W2237">
        <v>82.3</v>
      </c>
      <c r="X2237">
        <v>14.1</v>
      </c>
      <c r="Y2237">
        <v>1931</v>
      </c>
      <c r="Z2237">
        <v>22.1</v>
      </c>
      <c r="AA2237">
        <v>11661</v>
      </c>
      <c r="AB2237">
        <v>73.900000000000006</v>
      </c>
      <c r="AC2237">
        <v>8</v>
      </c>
      <c r="AD2237">
        <v>70500</v>
      </c>
      <c r="AE2237">
        <v>9327</v>
      </c>
      <c r="AF2237">
        <v>2.66</v>
      </c>
      <c r="AG2237">
        <v>18321</v>
      </c>
      <c r="AH2237">
        <v>33819</v>
      </c>
      <c r="AI2237">
        <v>22.9</v>
      </c>
      <c r="AJ2237">
        <v>469</v>
      </c>
      <c r="AK2237">
        <v>5783</v>
      </c>
      <c r="AL2237">
        <v>-5.9</v>
      </c>
      <c r="AM2237">
        <v>1434</v>
      </c>
      <c r="AN2237">
        <v>0</v>
      </c>
      <c r="AO2237">
        <v>0</v>
      </c>
      <c r="AP2237">
        <v>0</v>
      </c>
      <c r="AQ2237">
        <v>0</v>
      </c>
      <c r="AR2237">
        <v>0</v>
      </c>
      <c r="AS2237">
        <v>0</v>
      </c>
      <c r="AT2237">
        <v>0</v>
      </c>
      <c r="AU2237">
        <v>124712</v>
      </c>
      <c r="AV2237">
        <v>85075</v>
      </c>
      <c r="AW2237">
        <v>192627</v>
      </c>
      <c r="AX2237">
        <v>8018</v>
      </c>
      <c r="AY2237">
        <v>17655</v>
      </c>
      <c r="AZ2237">
        <v>5</v>
      </c>
      <c r="BA2237">
        <v>632.84</v>
      </c>
      <c r="BB2237">
        <v>40.299999999999997</v>
      </c>
    </row>
    <row r="2238" spans="1:54" x14ac:dyDescent="0.3">
      <c r="A2238">
        <v>40135</v>
      </c>
      <c r="B2238" t="s">
        <v>488</v>
      </c>
      <c r="C2238" t="s">
        <v>481</v>
      </c>
      <c r="D2238">
        <v>41358</v>
      </c>
      <c r="E2238">
        <v>42439</v>
      </c>
      <c r="F2238">
        <v>-2.5</v>
      </c>
      <c r="G2238">
        <v>42391</v>
      </c>
      <c r="H2238">
        <v>5.8</v>
      </c>
      <c r="I2238">
        <v>24.1</v>
      </c>
      <c r="J2238">
        <v>16.899999999999999</v>
      </c>
      <c r="K2238">
        <v>50.6</v>
      </c>
      <c r="L2238">
        <v>66.7</v>
      </c>
      <c r="M2238">
        <v>2</v>
      </c>
      <c r="N2238">
        <v>21.3</v>
      </c>
      <c r="O2238">
        <v>0.6</v>
      </c>
      <c r="P2238">
        <v>0.1</v>
      </c>
      <c r="Q2238">
        <v>9.4</v>
      </c>
      <c r="R2238">
        <v>3.8</v>
      </c>
      <c r="S2238">
        <v>64.2</v>
      </c>
      <c r="T2238">
        <v>83.6</v>
      </c>
      <c r="U2238">
        <v>1.5</v>
      </c>
      <c r="V2238">
        <v>4.0999999999999996</v>
      </c>
      <c r="W2238">
        <v>81.3</v>
      </c>
      <c r="X2238">
        <v>13.3</v>
      </c>
      <c r="Y2238">
        <v>3147</v>
      </c>
      <c r="Z2238">
        <v>23.8</v>
      </c>
      <c r="AA2238">
        <v>18844</v>
      </c>
      <c r="AB2238">
        <v>71.5</v>
      </c>
      <c r="AC2238">
        <v>8</v>
      </c>
      <c r="AD2238">
        <v>85800</v>
      </c>
      <c r="AE2238">
        <v>15624</v>
      </c>
      <c r="AF2238">
        <v>2.65</v>
      </c>
      <c r="AG2238">
        <v>18131</v>
      </c>
      <c r="AH2238">
        <v>35742</v>
      </c>
      <c r="AI2238">
        <v>21.4</v>
      </c>
      <c r="AJ2238">
        <v>572</v>
      </c>
      <c r="AK2238">
        <v>6972</v>
      </c>
      <c r="AL2238">
        <v>1.4</v>
      </c>
      <c r="AM2238">
        <v>2685</v>
      </c>
      <c r="AN2238">
        <v>3856</v>
      </c>
      <c r="AO2238">
        <v>0</v>
      </c>
      <c r="AP2238">
        <v>16.600000000000001</v>
      </c>
      <c r="AQ2238">
        <v>0</v>
      </c>
      <c r="AR2238">
        <v>0</v>
      </c>
      <c r="AS2238">
        <v>0</v>
      </c>
      <c r="AT2238">
        <v>23.5</v>
      </c>
      <c r="AU2238">
        <v>272324</v>
      </c>
      <c r="AV2238">
        <v>0</v>
      </c>
      <c r="AW2238">
        <v>362440</v>
      </c>
      <c r="AX2238">
        <v>8845</v>
      </c>
      <c r="AY2238">
        <v>34857</v>
      </c>
      <c r="AZ2238">
        <v>70</v>
      </c>
      <c r="BA2238">
        <v>673.27</v>
      </c>
      <c r="BB2238">
        <v>63</v>
      </c>
    </row>
    <row r="2239" spans="1:54" x14ac:dyDescent="0.3">
      <c r="A2239">
        <v>40137</v>
      </c>
      <c r="B2239" t="s">
        <v>487</v>
      </c>
      <c r="C2239" t="s">
        <v>481</v>
      </c>
      <c r="D2239">
        <v>44493</v>
      </c>
      <c r="E2239">
        <v>45048</v>
      </c>
      <c r="F2239">
        <v>-1.2</v>
      </c>
      <c r="G2239">
        <v>45048</v>
      </c>
      <c r="H2239">
        <v>6.4</v>
      </c>
      <c r="I2239">
        <v>23.8</v>
      </c>
      <c r="J2239">
        <v>18</v>
      </c>
      <c r="K2239">
        <v>51.3</v>
      </c>
      <c r="L2239">
        <v>86.7</v>
      </c>
      <c r="M2239">
        <v>2.1</v>
      </c>
      <c r="N2239">
        <v>5.6</v>
      </c>
      <c r="O2239">
        <v>0.6</v>
      </c>
      <c r="P2239">
        <v>0.1</v>
      </c>
      <c r="Q2239">
        <v>4.8</v>
      </c>
      <c r="R2239">
        <v>7.1</v>
      </c>
      <c r="S2239">
        <v>80.900000000000006</v>
      </c>
      <c r="T2239">
        <v>81</v>
      </c>
      <c r="U2239">
        <v>2.1</v>
      </c>
      <c r="V2239">
        <v>5.7</v>
      </c>
      <c r="W2239">
        <v>85.5</v>
      </c>
      <c r="X2239">
        <v>17.399999999999999</v>
      </c>
      <c r="Y2239">
        <v>4352</v>
      </c>
      <c r="Z2239">
        <v>20</v>
      </c>
      <c r="AA2239">
        <v>20689</v>
      </c>
      <c r="AB2239">
        <v>70.8</v>
      </c>
      <c r="AC2239">
        <v>7.6</v>
      </c>
      <c r="AD2239">
        <v>89300</v>
      </c>
      <c r="AE2239">
        <v>17690</v>
      </c>
      <c r="AF2239">
        <v>2.5099999999999998</v>
      </c>
      <c r="AG2239">
        <v>23038</v>
      </c>
      <c r="AH2239">
        <v>43885</v>
      </c>
      <c r="AI2239">
        <v>14.6</v>
      </c>
      <c r="AJ2239">
        <v>1080</v>
      </c>
      <c r="AK2239">
        <v>13229</v>
      </c>
      <c r="AL2239">
        <v>-1.1000000000000001</v>
      </c>
      <c r="AM2239">
        <v>3065</v>
      </c>
      <c r="AN2239">
        <v>3992</v>
      </c>
      <c r="AO2239">
        <v>0</v>
      </c>
      <c r="AP2239">
        <v>4</v>
      </c>
      <c r="AQ2239">
        <v>0</v>
      </c>
      <c r="AR2239">
        <v>0</v>
      </c>
      <c r="AS2239">
        <v>0</v>
      </c>
      <c r="AT2239">
        <v>25.6</v>
      </c>
      <c r="AU2239">
        <v>1084940</v>
      </c>
      <c r="AV2239">
        <v>0</v>
      </c>
      <c r="AW2239">
        <v>495092</v>
      </c>
      <c r="AX2239">
        <v>11474</v>
      </c>
      <c r="AY2239">
        <v>38788</v>
      </c>
      <c r="AZ2239">
        <v>36</v>
      </c>
      <c r="BA2239">
        <v>870.24</v>
      </c>
      <c r="BB2239">
        <v>51.8</v>
      </c>
    </row>
    <row r="2240" spans="1:54" x14ac:dyDescent="0.3">
      <c r="A2240">
        <v>40139</v>
      </c>
      <c r="B2240" t="s">
        <v>486</v>
      </c>
      <c r="C2240" t="s">
        <v>481</v>
      </c>
      <c r="D2240">
        <v>21853</v>
      </c>
      <c r="E2240">
        <v>20640</v>
      </c>
      <c r="F2240">
        <v>5.9</v>
      </c>
      <c r="G2240">
        <v>20640</v>
      </c>
      <c r="H2240">
        <v>8.1</v>
      </c>
      <c r="I2240">
        <v>27.6</v>
      </c>
      <c r="J2240">
        <v>10.5</v>
      </c>
      <c r="K2240">
        <v>46.8</v>
      </c>
      <c r="L2240">
        <v>89.2</v>
      </c>
      <c r="M2240">
        <v>3.6</v>
      </c>
      <c r="N2240">
        <v>1.9</v>
      </c>
      <c r="O2240">
        <v>3.2</v>
      </c>
      <c r="P2240">
        <v>0.4</v>
      </c>
      <c r="Q2240">
        <v>1.8</v>
      </c>
      <c r="R2240">
        <v>45.9</v>
      </c>
      <c r="S2240">
        <v>46.7</v>
      </c>
      <c r="T2240">
        <v>80.400000000000006</v>
      </c>
      <c r="U2240">
        <v>22.4</v>
      </c>
      <c r="V2240">
        <v>38.1</v>
      </c>
      <c r="W2240">
        <v>71</v>
      </c>
      <c r="X2240">
        <v>18.8</v>
      </c>
      <c r="Y2240">
        <v>835</v>
      </c>
      <c r="Z2240">
        <v>15.5</v>
      </c>
      <c r="AA2240">
        <v>8174</v>
      </c>
      <c r="AB2240">
        <v>64.599999999999994</v>
      </c>
      <c r="AC2240">
        <v>8.3000000000000007</v>
      </c>
      <c r="AD2240">
        <v>89000</v>
      </c>
      <c r="AE2240">
        <v>7180</v>
      </c>
      <c r="AF2240">
        <v>2.87</v>
      </c>
      <c r="AG2240">
        <v>22064</v>
      </c>
      <c r="AH2240">
        <v>49901</v>
      </c>
      <c r="AI2240">
        <v>12.8</v>
      </c>
      <c r="AJ2240">
        <v>488</v>
      </c>
      <c r="AK2240">
        <v>7660</v>
      </c>
      <c r="AL2240">
        <v>3.3</v>
      </c>
      <c r="AM2240">
        <v>1292</v>
      </c>
      <c r="AN2240">
        <v>1444</v>
      </c>
      <c r="AO2240">
        <v>0</v>
      </c>
      <c r="AP2240">
        <v>0</v>
      </c>
      <c r="AQ2240">
        <v>0</v>
      </c>
      <c r="AR2240">
        <v>0</v>
      </c>
      <c r="AS2240">
        <v>7.5</v>
      </c>
      <c r="AT2240">
        <v>13.4</v>
      </c>
      <c r="AU2240">
        <v>0</v>
      </c>
      <c r="AV2240">
        <v>0</v>
      </c>
      <c r="AW2240">
        <v>182625</v>
      </c>
      <c r="AX2240">
        <v>9063</v>
      </c>
      <c r="AY2240">
        <v>24433</v>
      </c>
      <c r="AZ2240">
        <v>9</v>
      </c>
      <c r="BA2240">
        <v>2041.26</v>
      </c>
      <c r="BB2240">
        <v>10.1</v>
      </c>
    </row>
    <row r="2241" spans="1:54" x14ac:dyDescent="0.3">
      <c r="A2241">
        <v>40141</v>
      </c>
      <c r="B2241" t="s">
        <v>485</v>
      </c>
      <c r="C2241" t="s">
        <v>481</v>
      </c>
      <c r="D2241">
        <v>7628</v>
      </c>
      <c r="E2241">
        <v>7992</v>
      </c>
      <c r="F2241">
        <v>-4.5999999999999996</v>
      </c>
      <c r="G2241">
        <v>7992</v>
      </c>
      <c r="H2241">
        <v>6.2</v>
      </c>
      <c r="I2241">
        <v>24.4</v>
      </c>
      <c r="J2241">
        <v>18.2</v>
      </c>
      <c r="K2241">
        <v>50.1</v>
      </c>
      <c r="L2241">
        <v>82.7</v>
      </c>
      <c r="M2241">
        <v>8.6999999999999993</v>
      </c>
      <c r="N2241">
        <v>4.0999999999999996</v>
      </c>
      <c r="O2241">
        <v>0.4</v>
      </c>
      <c r="P2241">
        <v>0.2</v>
      </c>
      <c r="Q2241">
        <v>3.9</v>
      </c>
      <c r="R2241">
        <v>25.4</v>
      </c>
      <c r="S2241">
        <v>60.8</v>
      </c>
      <c r="T2241">
        <v>81.3</v>
      </c>
      <c r="U2241">
        <v>4.4000000000000004</v>
      </c>
      <c r="V2241">
        <v>15.1</v>
      </c>
      <c r="W2241">
        <v>77.3</v>
      </c>
      <c r="X2241">
        <v>16</v>
      </c>
      <c r="Y2241">
        <v>655</v>
      </c>
      <c r="Z2241">
        <v>21.6</v>
      </c>
      <c r="AA2241">
        <v>4051</v>
      </c>
      <c r="AB2241">
        <v>73.5</v>
      </c>
      <c r="AC2241">
        <v>5.8</v>
      </c>
      <c r="AD2241">
        <v>52800</v>
      </c>
      <c r="AE2241">
        <v>3013</v>
      </c>
      <c r="AF2241">
        <v>2.5</v>
      </c>
      <c r="AG2241">
        <v>18035</v>
      </c>
      <c r="AH2241">
        <v>36354</v>
      </c>
      <c r="AI2241">
        <v>20.2</v>
      </c>
      <c r="AJ2241">
        <v>143</v>
      </c>
      <c r="AK2241">
        <v>1264</v>
      </c>
      <c r="AL2241">
        <v>-2.6</v>
      </c>
      <c r="AM2241">
        <v>448</v>
      </c>
      <c r="AN2241">
        <v>880</v>
      </c>
      <c r="AO2241">
        <v>0</v>
      </c>
      <c r="AP2241">
        <v>0</v>
      </c>
      <c r="AQ2241">
        <v>0</v>
      </c>
      <c r="AR2241">
        <v>0</v>
      </c>
      <c r="AS2241">
        <v>0</v>
      </c>
      <c r="AT2241">
        <v>0</v>
      </c>
      <c r="AU2241">
        <v>0</v>
      </c>
      <c r="AV2241">
        <v>56815</v>
      </c>
      <c r="AW2241">
        <v>35829</v>
      </c>
      <c r="AX2241">
        <v>4419</v>
      </c>
      <c r="AY2241">
        <v>2747</v>
      </c>
      <c r="AZ2241">
        <v>1</v>
      </c>
      <c r="BA2241">
        <v>871.13</v>
      </c>
      <c r="BB2241">
        <v>9.1999999999999993</v>
      </c>
    </row>
    <row r="2242" spans="1:54" x14ac:dyDescent="0.3">
      <c r="A2242">
        <v>40143</v>
      </c>
      <c r="B2242" t="s">
        <v>484</v>
      </c>
      <c r="C2242" t="s">
        <v>481</v>
      </c>
      <c r="D2242">
        <v>629598</v>
      </c>
      <c r="E2242">
        <v>603442</v>
      </c>
      <c r="F2242">
        <v>4.3</v>
      </c>
      <c r="G2242">
        <v>603403</v>
      </c>
      <c r="H2242">
        <v>7.4</v>
      </c>
      <c r="I2242">
        <v>25.6</v>
      </c>
      <c r="J2242">
        <v>13</v>
      </c>
      <c r="K2242">
        <v>51.3</v>
      </c>
      <c r="L2242">
        <v>73.7</v>
      </c>
      <c r="M2242">
        <v>10.8</v>
      </c>
      <c r="N2242">
        <v>6.7</v>
      </c>
      <c r="O2242">
        <v>2.8</v>
      </c>
      <c r="P2242">
        <v>0.1</v>
      </c>
      <c r="Q2242">
        <v>5.8</v>
      </c>
      <c r="R2242">
        <v>11.8</v>
      </c>
      <c r="S2242">
        <v>63.7</v>
      </c>
      <c r="T2242">
        <v>81.599999999999994</v>
      </c>
      <c r="U2242">
        <v>7.9</v>
      </c>
      <c r="V2242">
        <v>12.2</v>
      </c>
      <c r="W2242">
        <v>88.5</v>
      </c>
      <c r="X2242">
        <v>29.7</v>
      </c>
      <c r="Y2242">
        <v>43454</v>
      </c>
      <c r="Z2242">
        <v>19.3</v>
      </c>
      <c r="AA2242">
        <v>277004</v>
      </c>
      <c r="AB2242">
        <v>60.9</v>
      </c>
      <c r="AC2242">
        <v>25.3</v>
      </c>
      <c r="AD2242">
        <v>134100</v>
      </c>
      <c r="AE2242">
        <v>241915</v>
      </c>
      <c r="AF2242">
        <v>2.48</v>
      </c>
      <c r="AG2242">
        <v>27676</v>
      </c>
      <c r="AH2242">
        <v>48181</v>
      </c>
      <c r="AI2242">
        <v>15.9</v>
      </c>
      <c r="AJ2242">
        <v>18583</v>
      </c>
      <c r="AK2242">
        <v>322777</v>
      </c>
      <c r="AL2242">
        <v>1.5</v>
      </c>
      <c r="AM2242">
        <v>46906</v>
      </c>
      <c r="AN2242">
        <v>61112</v>
      </c>
      <c r="AO2242">
        <v>4.3</v>
      </c>
      <c r="AP2242">
        <v>5.4</v>
      </c>
      <c r="AQ2242">
        <v>2.7</v>
      </c>
      <c r="AR2242">
        <v>0</v>
      </c>
      <c r="AS2242">
        <v>2.2999999999999998</v>
      </c>
      <c r="AT2242">
        <v>25.9</v>
      </c>
      <c r="AU2242">
        <v>16400140</v>
      </c>
      <c r="AV2242">
        <v>10026188</v>
      </c>
      <c r="AW2242">
        <v>9580670</v>
      </c>
      <c r="AX2242">
        <v>16366</v>
      </c>
      <c r="AY2242">
        <v>1226453</v>
      </c>
      <c r="AZ2242">
        <v>3464</v>
      </c>
      <c r="BA2242">
        <v>570.25</v>
      </c>
      <c r="BB2242">
        <v>1058.0999999999999</v>
      </c>
    </row>
    <row r="2243" spans="1:54" x14ac:dyDescent="0.3">
      <c r="A2243">
        <v>40145</v>
      </c>
      <c r="B2243" t="s">
        <v>483</v>
      </c>
      <c r="C2243" t="s">
        <v>481</v>
      </c>
      <c r="D2243">
        <v>75702</v>
      </c>
      <c r="E2243">
        <v>73087</v>
      </c>
      <c r="F2243">
        <v>3.6</v>
      </c>
      <c r="G2243">
        <v>73085</v>
      </c>
      <c r="H2243">
        <v>6.2</v>
      </c>
      <c r="I2243">
        <v>25.1</v>
      </c>
      <c r="J2243">
        <v>14.9</v>
      </c>
      <c r="K2243">
        <v>50.5</v>
      </c>
      <c r="L2243">
        <v>76.900000000000006</v>
      </c>
      <c r="M2243">
        <v>3.9</v>
      </c>
      <c r="N2243">
        <v>10.3</v>
      </c>
      <c r="O2243">
        <v>1.6</v>
      </c>
      <c r="P2243">
        <v>0.1</v>
      </c>
      <c r="Q2243">
        <v>7.3</v>
      </c>
      <c r="R2243">
        <v>5.6</v>
      </c>
      <c r="S2243">
        <v>72.400000000000006</v>
      </c>
      <c r="T2243">
        <v>87.3</v>
      </c>
      <c r="U2243">
        <v>3.3</v>
      </c>
      <c r="V2243">
        <v>5.5</v>
      </c>
      <c r="W2243">
        <v>88.8</v>
      </c>
      <c r="X2243">
        <v>21.6</v>
      </c>
      <c r="Y2243">
        <v>6644</v>
      </c>
      <c r="Z2243">
        <v>24.6</v>
      </c>
      <c r="AA2243">
        <v>30773</v>
      </c>
      <c r="AB2243">
        <v>82.5</v>
      </c>
      <c r="AC2243">
        <v>5</v>
      </c>
      <c r="AD2243">
        <v>138400</v>
      </c>
      <c r="AE2243">
        <v>27016</v>
      </c>
      <c r="AF2243">
        <v>2.73</v>
      </c>
      <c r="AG2243">
        <v>24874</v>
      </c>
      <c r="AH2243">
        <v>55723</v>
      </c>
      <c r="AI2243">
        <v>11.2</v>
      </c>
      <c r="AJ2243">
        <v>919</v>
      </c>
      <c r="AK2243">
        <v>8705</v>
      </c>
      <c r="AL2243">
        <v>8.3000000000000007</v>
      </c>
      <c r="AM2243">
        <v>5077</v>
      </c>
      <c r="AN2243">
        <v>5689</v>
      </c>
      <c r="AO2243">
        <v>1.5</v>
      </c>
      <c r="AP2243">
        <v>8.6</v>
      </c>
      <c r="AQ2243">
        <v>0.9</v>
      </c>
      <c r="AR2243">
        <v>0</v>
      </c>
      <c r="AS2243">
        <v>0</v>
      </c>
      <c r="AT2243">
        <v>24.7</v>
      </c>
      <c r="AU2243">
        <v>561449</v>
      </c>
      <c r="AV2243">
        <v>107645</v>
      </c>
      <c r="AW2243">
        <v>276389</v>
      </c>
      <c r="AX2243">
        <v>4112</v>
      </c>
      <c r="AY2243">
        <v>30694</v>
      </c>
      <c r="AZ2243">
        <v>330</v>
      </c>
      <c r="BA2243">
        <v>561.55999999999995</v>
      </c>
      <c r="BB2243">
        <v>130.1</v>
      </c>
    </row>
    <row r="2244" spans="1:54" x14ac:dyDescent="0.3">
      <c r="A2244">
        <v>40147</v>
      </c>
      <c r="B2244" t="s">
        <v>10</v>
      </c>
      <c r="C2244" t="s">
        <v>481</v>
      </c>
      <c r="D2244">
        <v>51937</v>
      </c>
      <c r="E2244">
        <v>50977</v>
      </c>
      <c r="F2244">
        <v>1.9</v>
      </c>
      <c r="G2244">
        <v>50976</v>
      </c>
      <c r="H2244">
        <v>6.4</v>
      </c>
      <c r="I2244">
        <v>23.7</v>
      </c>
      <c r="J2244">
        <v>18.600000000000001</v>
      </c>
      <c r="K2244">
        <v>51.4</v>
      </c>
      <c r="L2244">
        <v>78.5</v>
      </c>
      <c r="M2244">
        <v>2.7</v>
      </c>
      <c r="N2244">
        <v>10.6</v>
      </c>
      <c r="O2244">
        <v>1.7</v>
      </c>
      <c r="P2244">
        <v>0</v>
      </c>
      <c r="Q2244">
        <v>6.4</v>
      </c>
      <c r="R2244">
        <v>5.7</v>
      </c>
      <c r="S2244">
        <v>74</v>
      </c>
      <c r="T2244">
        <v>83.4</v>
      </c>
      <c r="U2244">
        <v>3.1</v>
      </c>
      <c r="V2244">
        <v>5.5</v>
      </c>
      <c r="W2244">
        <v>89.4</v>
      </c>
      <c r="X2244">
        <v>25.2</v>
      </c>
      <c r="Y2244">
        <v>4494</v>
      </c>
      <c r="Z2244">
        <v>17.7</v>
      </c>
      <c r="AA2244">
        <v>23633</v>
      </c>
      <c r="AB2244">
        <v>72.900000000000006</v>
      </c>
      <c r="AC2244">
        <v>11.5</v>
      </c>
      <c r="AD2244">
        <v>111000</v>
      </c>
      <c r="AE2244">
        <v>21332</v>
      </c>
      <c r="AF2244">
        <v>2.37</v>
      </c>
      <c r="AG2244">
        <v>27053</v>
      </c>
      <c r="AH2244">
        <v>48687</v>
      </c>
      <c r="AI2244">
        <v>14.8</v>
      </c>
      <c r="AJ2244">
        <v>1192</v>
      </c>
      <c r="AK2244">
        <v>19631</v>
      </c>
      <c r="AL2244">
        <v>1.8</v>
      </c>
      <c r="AM2244">
        <v>3163</v>
      </c>
      <c r="AN2244">
        <v>4462</v>
      </c>
      <c r="AO2244">
        <v>0</v>
      </c>
      <c r="AP2244">
        <v>7.1</v>
      </c>
      <c r="AQ2244">
        <v>0.9</v>
      </c>
      <c r="AR2244">
        <v>0</v>
      </c>
      <c r="AS2244">
        <v>0</v>
      </c>
      <c r="AT2244">
        <v>21.6</v>
      </c>
      <c r="AU2244">
        <v>353507</v>
      </c>
      <c r="AV2244">
        <v>0</v>
      </c>
      <c r="AW2244">
        <v>626397</v>
      </c>
      <c r="AX2244">
        <v>12552</v>
      </c>
      <c r="AY2244">
        <v>72525</v>
      </c>
      <c r="AZ2244">
        <v>91</v>
      </c>
      <c r="BA2244">
        <v>415.45</v>
      </c>
      <c r="BB2244">
        <v>122.7</v>
      </c>
    </row>
    <row r="2245" spans="1:54" x14ac:dyDescent="0.3">
      <c r="A2245">
        <v>40149</v>
      </c>
      <c r="B2245" t="s">
        <v>482</v>
      </c>
      <c r="C2245" t="s">
        <v>481</v>
      </c>
      <c r="D2245">
        <v>11547</v>
      </c>
      <c r="E2245">
        <v>11629</v>
      </c>
      <c r="F2245">
        <v>-0.7</v>
      </c>
      <c r="G2245">
        <v>11629</v>
      </c>
      <c r="H2245">
        <v>6.7</v>
      </c>
      <c r="I2245">
        <v>25.8</v>
      </c>
      <c r="J2245">
        <v>16.5</v>
      </c>
      <c r="K2245">
        <v>49.8</v>
      </c>
      <c r="L2245">
        <v>91.5</v>
      </c>
      <c r="M2245">
        <v>1.2</v>
      </c>
      <c r="N2245">
        <v>3.9</v>
      </c>
      <c r="O2245">
        <v>0.3</v>
      </c>
      <c r="P2245">
        <v>0</v>
      </c>
      <c r="Q2245">
        <v>3</v>
      </c>
      <c r="R2245">
        <v>9.6</v>
      </c>
      <c r="S2245">
        <v>83.9</v>
      </c>
      <c r="T2245">
        <v>85.7</v>
      </c>
      <c r="U2245">
        <v>2.2999999999999998</v>
      </c>
      <c r="V2245">
        <v>6</v>
      </c>
      <c r="W2245">
        <v>85</v>
      </c>
      <c r="X2245">
        <v>18</v>
      </c>
      <c r="Y2245">
        <v>942</v>
      </c>
      <c r="Z2245">
        <v>22.8</v>
      </c>
      <c r="AA2245">
        <v>5461</v>
      </c>
      <c r="AB2245">
        <v>70.7</v>
      </c>
      <c r="AC2245">
        <v>3.8</v>
      </c>
      <c r="AD2245">
        <v>76500</v>
      </c>
      <c r="AE2245">
        <v>4630</v>
      </c>
      <c r="AF2245">
        <v>2.48</v>
      </c>
      <c r="AG2245">
        <v>23811</v>
      </c>
      <c r="AH2245">
        <v>46686</v>
      </c>
      <c r="AI2245">
        <v>16.3</v>
      </c>
      <c r="AJ2245">
        <v>238</v>
      </c>
      <c r="AK2245">
        <v>1580</v>
      </c>
      <c r="AL2245">
        <v>1.2</v>
      </c>
      <c r="AM2245">
        <v>843</v>
      </c>
      <c r="AN2245">
        <v>979</v>
      </c>
      <c r="AO2245">
        <v>0</v>
      </c>
      <c r="AP2245">
        <v>0</v>
      </c>
      <c r="AQ2245">
        <v>0</v>
      </c>
      <c r="AR2245">
        <v>0</v>
      </c>
      <c r="AS2245">
        <v>0</v>
      </c>
      <c r="AT2245">
        <v>21.3</v>
      </c>
      <c r="AU2245">
        <v>0</v>
      </c>
      <c r="AV2245">
        <v>38668</v>
      </c>
      <c r="AW2245">
        <v>76437</v>
      </c>
      <c r="AX2245">
        <v>6572</v>
      </c>
      <c r="AY2245">
        <v>3256</v>
      </c>
      <c r="AZ2245">
        <v>0</v>
      </c>
      <c r="BA2245">
        <v>1003.17</v>
      </c>
      <c r="BB2245">
        <v>11.6</v>
      </c>
    </row>
    <row r="2246" spans="1:54" x14ac:dyDescent="0.3">
      <c r="A2246">
        <v>40151</v>
      </c>
      <c r="B2246" t="s">
        <v>480</v>
      </c>
      <c r="C2246" t="s">
        <v>481</v>
      </c>
      <c r="D2246">
        <v>9288</v>
      </c>
      <c r="E2246">
        <v>8878</v>
      </c>
      <c r="F2246">
        <v>4.5999999999999996</v>
      </c>
      <c r="G2246">
        <v>8878</v>
      </c>
      <c r="H2246">
        <v>5.9</v>
      </c>
      <c r="I2246">
        <v>20.3</v>
      </c>
      <c r="J2246">
        <v>16.100000000000001</v>
      </c>
      <c r="K2246">
        <v>46.2</v>
      </c>
      <c r="L2246">
        <v>89.7</v>
      </c>
      <c r="M2246">
        <v>3.3</v>
      </c>
      <c r="N2246">
        <v>2.9</v>
      </c>
      <c r="O2246">
        <v>1.2</v>
      </c>
      <c r="P2246">
        <v>0.1</v>
      </c>
      <c r="Q2246">
        <v>2.8</v>
      </c>
      <c r="R2246">
        <v>6.4</v>
      </c>
      <c r="S2246">
        <v>84.2</v>
      </c>
      <c r="T2246">
        <v>79.599999999999994</v>
      </c>
      <c r="U2246">
        <v>1.1000000000000001</v>
      </c>
      <c r="V2246">
        <v>4.0999999999999996</v>
      </c>
      <c r="W2246">
        <v>88.8</v>
      </c>
      <c r="X2246">
        <v>27.1</v>
      </c>
      <c r="Y2246">
        <v>728</v>
      </c>
      <c r="Z2246">
        <v>15</v>
      </c>
      <c r="AA2246">
        <v>4448</v>
      </c>
      <c r="AB2246">
        <v>66.2</v>
      </c>
      <c r="AC2246">
        <v>10.3</v>
      </c>
      <c r="AD2246">
        <v>80700</v>
      </c>
      <c r="AE2246">
        <v>3439</v>
      </c>
      <c r="AF2246">
        <v>2.27</v>
      </c>
      <c r="AG2246">
        <v>26022</v>
      </c>
      <c r="AH2246">
        <v>51619</v>
      </c>
      <c r="AI2246">
        <v>15.4</v>
      </c>
      <c r="AJ2246">
        <v>284</v>
      </c>
      <c r="AK2246">
        <v>2796</v>
      </c>
      <c r="AL2246">
        <v>7.5</v>
      </c>
      <c r="AM2246">
        <v>792</v>
      </c>
      <c r="AN2246">
        <v>942</v>
      </c>
      <c r="AO2246">
        <v>0</v>
      </c>
      <c r="AP2246">
        <v>0</v>
      </c>
      <c r="AQ2246">
        <v>0</v>
      </c>
      <c r="AR2246">
        <v>0</v>
      </c>
      <c r="AS2246">
        <v>0</v>
      </c>
      <c r="AT2246">
        <v>19.5</v>
      </c>
      <c r="AU2246">
        <v>0</v>
      </c>
      <c r="AV2246">
        <v>69018</v>
      </c>
      <c r="AW2246">
        <v>99783</v>
      </c>
      <c r="AX2246">
        <v>11779</v>
      </c>
      <c r="AY2246">
        <v>10403</v>
      </c>
      <c r="AZ2246">
        <v>1</v>
      </c>
      <c r="BA2246">
        <v>1286.45</v>
      </c>
      <c r="BB2246">
        <v>6.9</v>
      </c>
    </row>
    <row r="2247" spans="1:54" x14ac:dyDescent="0.3">
      <c r="A2247">
        <v>40153</v>
      </c>
      <c r="B2247" t="s">
        <v>1851</v>
      </c>
      <c r="C2247" t="s">
        <v>481</v>
      </c>
      <c r="D2247">
        <v>21529</v>
      </c>
      <c r="E2247">
        <v>20081</v>
      </c>
      <c r="F2247">
        <v>7.2</v>
      </c>
      <c r="G2247">
        <v>20081</v>
      </c>
      <c r="H2247">
        <v>7.5</v>
      </c>
      <c r="I2247">
        <v>25.8</v>
      </c>
      <c r="J2247">
        <v>13.9</v>
      </c>
      <c r="K2247">
        <v>47</v>
      </c>
      <c r="L2247">
        <v>91.2</v>
      </c>
      <c r="M2247">
        <v>2.1</v>
      </c>
      <c r="N2247">
        <v>3.4</v>
      </c>
      <c r="O2247">
        <v>0.9</v>
      </c>
      <c r="P2247">
        <v>0.1</v>
      </c>
      <c r="Q2247">
        <v>2.5</v>
      </c>
      <c r="R2247">
        <v>12.1</v>
      </c>
      <c r="S2247">
        <v>80.7</v>
      </c>
      <c r="T2247">
        <v>86.1</v>
      </c>
      <c r="U2247">
        <v>3.8</v>
      </c>
      <c r="V2247">
        <v>6.1</v>
      </c>
      <c r="W2247">
        <v>85.3</v>
      </c>
      <c r="X2247">
        <v>17.8</v>
      </c>
      <c r="Y2247">
        <v>1339</v>
      </c>
      <c r="Z2247">
        <v>18.3</v>
      </c>
      <c r="AA2247">
        <v>8927</v>
      </c>
      <c r="AB2247">
        <v>71.8</v>
      </c>
      <c r="AC2247">
        <v>10.7</v>
      </c>
      <c r="AD2247">
        <v>104300</v>
      </c>
      <c r="AE2247">
        <v>7382</v>
      </c>
      <c r="AF2247">
        <v>2.63</v>
      </c>
      <c r="AG2247">
        <v>24922</v>
      </c>
      <c r="AH2247">
        <v>51867</v>
      </c>
      <c r="AI2247">
        <v>15.2</v>
      </c>
      <c r="AJ2247">
        <v>809</v>
      </c>
      <c r="AK2247">
        <v>8905</v>
      </c>
      <c r="AL2247">
        <v>2.6</v>
      </c>
      <c r="AM2247">
        <v>1532</v>
      </c>
      <c r="AN2247">
        <v>2119</v>
      </c>
      <c r="AO2247">
        <v>0</v>
      </c>
      <c r="AP2247">
        <v>0</v>
      </c>
      <c r="AQ2247">
        <v>0</v>
      </c>
      <c r="AR2247">
        <v>0</v>
      </c>
      <c r="AS2247">
        <v>0</v>
      </c>
      <c r="AT2247">
        <v>20.2</v>
      </c>
      <c r="AU2247">
        <v>0</v>
      </c>
      <c r="AV2247">
        <v>140638</v>
      </c>
      <c r="AW2247">
        <v>337409</v>
      </c>
      <c r="AX2247">
        <v>17219</v>
      </c>
      <c r="AY2247">
        <v>34204</v>
      </c>
      <c r="AZ2247">
        <v>23</v>
      </c>
      <c r="BA2247">
        <v>1242.4000000000001</v>
      </c>
      <c r="BB2247">
        <v>16.2</v>
      </c>
    </row>
    <row r="2248" spans="1:54" x14ac:dyDescent="0.3">
      <c r="A2248">
        <v>41000</v>
      </c>
      <c r="B2248" t="s">
        <v>957</v>
      </c>
      <c r="D2248">
        <v>3970239</v>
      </c>
      <c r="E2248">
        <v>3831073</v>
      </c>
      <c r="F2248">
        <v>3.6</v>
      </c>
      <c r="G2248">
        <v>3831074</v>
      </c>
      <c r="H2248">
        <v>5.8</v>
      </c>
      <c r="I2248">
        <v>21.6</v>
      </c>
      <c r="J2248">
        <v>16</v>
      </c>
      <c r="K2248">
        <v>50.5</v>
      </c>
      <c r="L2248">
        <v>87.9</v>
      </c>
      <c r="M2248">
        <v>2</v>
      </c>
      <c r="N2248">
        <v>1.8</v>
      </c>
      <c r="O2248">
        <v>4.3</v>
      </c>
      <c r="P2248">
        <v>0.4</v>
      </c>
      <c r="Q2248">
        <v>3.6</v>
      </c>
      <c r="R2248">
        <v>12.5</v>
      </c>
      <c r="S2248">
        <v>77</v>
      </c>
      <c r="T2248">
        <v>82</v>
      </c>
      <c r="U2248">
        <v>9.8000000000000007</v>
      </c>
      <c r="V2248">
        <v>14.8</v>
      </c>
      <c r="W2248">
        <v>89.4</v>
      </c>
      <c r="X2248">
        <v>29.7</v>
      </c>
      <c r="Y2248">
        <v>323205</v>
      </c>
      <c r="Z2248">
        <v>22.5</v>
      </c>
      <c r="AA2248">
        <v>1700549</v>
      </c>
      <c r="AB2248">
        <v>62</v>
      </c>
      <c r="AC2248">
        <v>23.2</v>
      </c>
      <c r="AD2248">
        <v>238000</v>
      </c>
      <c r="AE2248">
        <v>1516456</v>
      </c>
      <c r="AF2248">
        <v>2.4900000000000002</v>
      </c>
      <c r="AG2248">
        <v>26809</v>
      </c>
      <c r="AH2248">
        <v>50229</v>
      </c>
      <c r="AI2248">
        <v>16.2</v>
      </c>
      <c r="AJ2248">
        <v>108527</v>
      </c>
      <c r="AK2248">
        <v>1396563</v>
      </c>
      <c r="AL2248">
        <v>2.4</v>
      </c>
      <c r="AM2248">
        <v>260438</v>
      </c>
      <c r="AN2248">
        <v>348154</v>
      </c>
      <c r="AO2248">
        <v>1.2</v>
      </c>
      <c r="AP2248">
        <v>1.2</v>
      </c>
      <c r="AQ2248">
        <v>3.6</v>
      </c>
      <c r="AR2248">
        <v>0.2</v>
      </c>
      <c r="AS2248">
        <v>3.3</v>
      </c>
      <c r="AT2248">
        <v>29.8</v>
      </c>
      <c r="AU2248">
        <v>66880653</v>
      </c>
      <c r="AV2248">
        <v>51910777</v>
      </c>
      <c r="AW2248">
        <v>50370919</v>
      </c>
      <c r="AX2248">
        <v>13494</v>
      </c>
      <c r="AY2248">
        <v>7555764</v>
      </c>
      <c r="AZ2248">
        <v>16645</v>
      </c>
      <c r="BA2248">
        <v>95988.01</v>
      </c>
      <c r="BB2248">
        <v>39.9</v>
      </c>
    </row>
    <row r="2249" spans="1:54" x14ac:dyDescent="0.3">
      <c r="A2249">
        <v>41001</v>
      </c>
      <c r="B2249" t="s">
        <v>1191</v>
      </c>
      <c r="C2249" t="s">
        <v>956</v>
      </c>
      <c r="D2249">
        <v>16059</v>
      </c>
      <c r="E2249">
        <v>16138</v>
      </c>
      <c r="F2249">
        <v>-0.5</v>
      </c>
      <c r="G2249">
        <v>16134</v>
      </c>
      <c r="H2249">
        <v>5.2</v>
      </c>
      <c r="I2249">
        <v>19.399999999999999</v>
      </c>
      <c r="J2249">
        <v>24.7</v>
      </c>
      <c r="K2249">
        <v>49.5</v>
      </c>
      <c r="L2249">
        <v>95</v>
      </c>
      <c r="M2249">
        <v>0.6</v>
      </c>
      <c r="N2249">
        <v>1.3</v>
      </c>
      <c r="O2249">
        <v>0.6</v>
      </c>
      <c r="P2249">
        <v>0.1</v>
      </c>
      <c r="Q2249">
        <v>2.4</v>
      </c>
      <c r="R2249">
        <v>3.9</v>
      </c>
      <c r="S2249">
        <v>91.6</v>
      </c>
      <c r="T2249">
        <v>83.3</v>
      </c>
      <c r="U2249">
        <v>1.5</v>
      </c>
      <c r="V2249">
        <v>3.9</v>
      </c>
      <c r="W2249">
        <v>89.4</v>
      </c>
      <c r="X2249">
        <v>20.9</v>
      </c>
      <c r="Y2249">
        <v>2096</v>
      </c>
      <c r="Z2249">
        <v>15</v>
      </c>
      <c r="AA2249">
        <v>8821</v>
      </c>
      <c r="AB2249">
        <v>67</v>
      </c>
      <c r="AC2249">
        <v>12.1</v>
      </c>
      <c r="AD2249">
        <v>147700</v>
      </c>
      <c r="AE2249">
        <v>7120</v>
      </c>
      <c r="AF2249">
        <v>2.1800000000000002</v>
      </c>
      <c r="AG2249">
        <v>23234</v>
      </c>
      <c r="AH2249">
        <v>41500</v>
      </c>
      <c r="AI2249">
        <v>18</v>
      </c>
      <c r="AJ2249">
        <v>521</v>
      </c>
      <c r="AK2249">
        <v>3896</v>
      </c>
      <c r="AL2249">
        <v>-0.7</v>
      </c>
      <c r="AM2249">
        <v>1094</v>
      </c>
      <c r="AN2249">
        <v>1761</v>
      </c>
      <c r="AO2249">
        <v>0</v>
      </c>
      <c r="AP2249">
        <v>0</v>
      </c>
      <c r="AQ2249">
        <v>0</v>
      </c>
      <c r="AR2249">
        <v>0</v>
      </c>
      <c r="AS2249">
        <v>0</v>
      </c>
      <c r="AT2249">
        <v>0</v>
      </c>
      <c r="AU2249">
        <v>137989</v>
      </c>
      <c r="AV2249">
        <v>19141</v>
      </c>
      <c r="AW2249">
        <v>155456</v>
      </c>
      <c r="AX2249">
        <v>9710</v>
      </c>
      <c r="AY2249">
        <v>25659</v>
      </c>
      <c r="AZ2249">
        <v>18</v>
      </c>
      <c r="BA2249">
        <v>3068.36</v>
      </c>
      <c r="BB2249">
        <v>5.3</v>
      </c>
    </row>
    <row r="2250" spans="1:54" x14ac:dyDescent="0.3">
      <c r="A2250">
        <v>41003</v>
      </c>
      <c r="B2250" t="s">
        <v>127</v>
      </c>
      <c r="C2250" t="s">
        <v>956</v>
      </c>
      <c r="D2250">
        <v>86316</v>
      </c>
      <c r="E2250">
        <v>85581</v>
      </c>
      <c r="F2250">
        <v>0.9</v>
      </c>
      <c r="G2250">
        <v>85579</v>
      </c>
      <c r="H2250">
        <v>4.0999999999999996</v>
      </c>
      <c r="I2250">
        <v>16.899999999999999</v>
      </c>
      <c r="J2250">
        <v>14.3</v>
      </c>
      <c r="K2250">
        <v>49.9</v>
      </c>
      <c r="L2250">
        <v>88.2</v>
      </c>
      <c r="M2250">
        <v>1.1000000000000001</v>
      </c>
      <c r="N2250">
        <v>0.9</v>
      </c>
      <c r="O2250">
        <v>6</v>
      </c>
      <c r="P2250">
        <v>0.3</v>
      </c>
      <c r="Q2250">
        <v>3.6</v>
      </c>
      <c r="R2250">
        <v>7</v>
      </c>
      <c r="S2250">
        <v>82.1</v>
      </c>
      <c r="T2250">
        <v>78.5</v>
      </c>
      <c r="U2250">
        <v>8.8000000000000007</v>
      </c>
      <c r="V2250">
        <v>12</v>
      </c>
      <c r="W2250">
        <v>94.6</v>
      </c>
      <c r="X2250">
        <v>50</v>
      </c>
      <c r="Y2250">
        <v>5561</v>
      </c>
      <c r="Z2250">
        <v>18.899999999999999</v>
      </c>
      <c r="AA2250">
        <v>37107</v>
      </c>
      <c r="AB2250">
        <v>57.9</v>
      </c>
      <c r="AC2250">
        <v>29.3</v>
      </c>
      <c r="AD2250">
        <v>270500</v>
      </c>
      <c r="AE2250">
        <v>33384</v>
      </c>
      <c r="AF2250">
        <v>2.42</v>
      </c>
      <c r="AG2250">
        <v>26738</v>
      </c>
      <c r="AH2250">
        <v>48604</v>
      </c>
      <c r="AI2250">
        <v>22.5</v>
      </c>
      <c r="AJ2250">
        <v>2081</v>
      </c>
      <c r="AK2250">
        <v>25350</v>
      </c>
      <c r="AL2250">
        <v>1.5</v>
      </c>
      <c r="AM2250">
        <v>5510</v>
      </c>
      <c r="AN2250">
        <v>7157</v>
      </c>
      <c r="AO2250">
        <v>0</v>
      </c>
      <c r="AP2250">
        <v>0</v>
      </c>
      <c r="AQ2250">
        <v>3.4</v>
      </c>
      <c r="AR2250">
        <v>0</v>
      </c>
      <c r="AS2250">
        <v>0</v>
      </c>
      <c r="AT2250">
        <v>29.3</v>
      </c>
      <c r="AU2250">
        <v>590473</v>
      </c>
      <c r="AV2250">
        <v>387072</v>
      </c>
      <c r="AW2250">
        <v>685172</v>
      </c>
      <c r="AX2250">
        <v>8398</v>
      </c>
      <c r="AY2250">
        <v>134027</v>
      </c>
      <c r="AZ2250">
        <v>451</v>
      </c>
      <c r="BA2250">
        <v>675.94</v>
      </c>
      <c r="BB2250">
        <v>126.6</v>
      </c>
    </row>
    <row r="2251" spans="1:54" x14ac:dyDescent="0.3">
      <c r="A2251">
        <v>41005</v>
      </c>
      <c r="B2251" t="s">
        <v>1852</v>
      </c>
      <c r="C2251" t="s">
        <v>956</v>
      </c>
      <c r="D2251">
        <v>394972</v>
      </c>
      <c r="E2251">
        <v>375992</v>
      </c>
      <c r="F2251">
        <v>5</v>
      </c>
      <c r="G2251">
        <v>375992</v>
      </c>
      <c r="H2251">
        <v>5.3</v>
      </c>
      <c r="I2251">
        <v>22.2</v>
      </c>
      <c r="J2251">
        <v>16.2</v>
      </c>
      <c r="K2251">
        <v>50.8</v>
      </c>
      <c r="L2251">
        <v>90.2</v>
      </c>
      <c r="M2251">
        <v>1</v>
      </c>
      <c r="N2251">
        <v>1.1000000000000001</v>
      </c>
      <c r="O2251">
        <v>4.2</v>
      </c>
      <c r="P2251">
        <v>0.3</v>
      </c>
      <c r="Q2251">
        <v>3.2</v>
      </c>
      <c r="R2251">
        <v>8.4</v>
      </c>
      <c r="S2251">
        <v>83.1</v>
      </c>
      <c r="T2251">
        <v>85.3</v>
      </c>
      <c r="U2251">
        <v>8.3000000000000007</v>
      </c>
      <c r="V2251">
        <v>11.8</v>
      </c>
      <c r="W2251">
        <v>92.4</v>
      </c>
      <c r="X2251">
        <v>31.8</v>
      </c>
      <c r="Y2251">
        <v>30645</v>
      </c>
      <c r="Z2251">
        <v>26.9</v>
      </c>
      <c r="AA2251">
        <v>160781</v>
      </c>
      <c r="AB2251">
        <v>68.8</v>
      </c>
      <c r="AC2251">
        <v>20</v>
      </c>
      <c r="AD2251">
        <v>300600</v>
      </c>
      <c r="AE2251">
        <v>146527</v>
      </c>
      <c r="AF2251">
        <v>2.58</v>
      </c>
      <c r="AG2251">
        <v>32781</v>
      </c>
      <c r="AH2251">
        <v>64352</v>
      </c>
      <c r="AI2251">
        <v>9.8000000000000007</v>
      </c>
      <c r="AJ2251">
        <v>11118</v>
      </c>
      <c r="AK2251">
        <v>132173</v>
      </c>
      <c r="AL2251">
        <v>6.1</v>
      </c>
      <c r="AM2251">
        <v>28103</v>
      </c>
      <c r="AN2251">
        <v>36997</v>
      </c>
      <c r="AO2251">
        <v>0.6</v>
      </c>
      <c r="AP2251">
        <v>0.6</v>
      </c>
      <c r="AQ2251">
        <v>3.6</v>
      </c>
      <c r="AR2251">
        <v>0</v>
      </c>
      <c r="AS2251">
        <v>2.7</v>
      </c>
      <c r="AT2251">
        <v>28.9</v>
      </c>
      <c r="AU2251">
        <v>5668235</v>
      </c>
      <c r="AV2251">
        <v>5292449</v>
      </c>
      <c r="AW2251">
        <v>5095774</v>
      </c>
      <c r="AX2251">
        <v>13567</v>
      </c>
      <c r="AY2251">
        <v>607444</v>
      </c>
      <c r="AZ2251">
        <v>1480</v>
      </c>
      <c r="BA2251">
        <v>1870.32</v>
      </c>
      <c r="BB2251">
        <v>201</v>
      </c>
    </row>
    <row r="2252" spans="1:54" x14ac:dyDescent="0.3">
      <c r="A2252">
        <v>41007</v>
      </c>
      <c r="B2252" t="s">
        <v>1853</v>
      </c>
      <c r="C2252" t="s">
        <v>956</v>
      </c>
      <c r="D2252">
        <v>37474</v>
      </c>
      <c r="E2252">
        <v>37037</v>
      </c>
      <c r="F2252">
        <v>1.2</v>
      </c>
      <c r="G2252">
        <v>37039</v>
      </c>
      <c r="H2252">
        <v>5.3</v>
      </c>
      <c r="I2252">
        <v>19.600000000000001</v>
      </c>
      <c r="J2252">
        <v>19.3</v>
      </c>
      <c r="K2252">
        <v>50.6</v>
      </c>
      <c r="L2252">
        <v>93.1</v>
      </c>
      <c r="M2252">
        <v>0.9</v>
      </c>
      <c r="N2252">
        <v>1.3</v>
      </c>
      <c r="O2252">
        <v>1.6</v>
      </c>
      <c r="P2252">
        <v>0.3</v>
      </c>
      <c r="Q2252">
        <v>2.8</v>
      </c>
      <c r="R2252">
        <v>8.1</v>
      </c>
      <c r="S2252">
        <v>86.1</v>
      </c>
      <c r="T2252">
        <v>81.099999999999994</v>
      </c>
      <c r="U2252">
        <v>5.8</v>
      </c>
      <c r="V2252">
        <v>8.1999999999999993</v>
      </c>
      <c r="W2252">
        <v>91.5</v>
      </c>
      <c r="X2252">
        <v>23.2</v>
      </c>
      <c r="Y2252">
        <v>3979</v>
      </c>
      <c r="Z2252">
        <v>18.2</v>
      </c>
      <c r="AA2252">
        <v>21801</v>
      </c>
      <c r="AB2252">
        <v>62.7</v>
      </c>
      <c r="AC2252">
        <v>21.5</v>
      </c>
      <c r="AD2252">
        <v>256500</v>
      </c>
      <c r="AE2252">
        <v>15749</v>
      </c>
      <c r="AF2252">
        <v>2.2999999999999998</v>
      </c>
      <c r="AG2252">
        <v>25680</v>
      </c>
      <c r="AH2252">
        <v>44683</v>
      </c>
      <c r="AI2252">
        <v>16.5</v>
      </c>
      <c r="AJ2252">
        <v>1445</v>
      </c>
      <c r="AK2252">
        <v>13529</v>
      </c>
      <c r="AL2252">
        <v>0.8</v>
      </c>
      <c r="AM2252">
        <v>2684</v>
      </c>
      <c r="AN2252">
        <v>4221</v>
      </c>
      <c r="AO2252">
        <v>0</v>
      </c>
      <c r="AP2252">
        <v>0</v>
      </c>
      <c r="AQ2252">
        <v>2</v>
      </c>
      <c r="AR2252">
        <v>0</v>
      </c>
      <c r="AS2252">
        <v>0</v>
      </c>
      <c r="AT2252">
        <v>22.7</v>
      </c>
      <c r="AU2252">
        <v>683627</v>
      </c>
      <c r="AV2252">
        <v>75515</v>
      </c>
      <c r="AW2252">
        <v>604480</v>
      </c>
      <c r="AX2252">
        <v>16299</v>
      </c>
      <c r="AY2252">
        <v>160570</v>
      </c>
      <c r="AZ2252">
        <v>102</v>
      </c>
      <c r="BA2252">
        <v>829.05</v>
      </c>
      <c r="BB2252">
        <v>44.7</v>
      </c>
    </row>
    <row r="2253" spans="1:54" x14ac:dyDescent="0.3">
      <c r="A2253">
        <v>41009</v>
      </c>
      <c r="B2253" t="s">
        <v>120</v>
      </c>
      <c r="C2253" t="s">
        <v>956</v>
      </c>
      <c r="D2253">
        <v>49459</v>
      </c>
      <c r="E2253">
        <v>49353</v>
      </c>
      <c r="F2253">
        <v>0.2</v>
      </c>
      <c r="G2253">
        <v>49351</v>
      </c>
      <c r="H2253">
        <v>5.0999999999999996</v>
      </c>
      <c r="I2253">
        <v>22.4</v>
      </c>
      <c r="J2253">
        <v>17.100000000000001</v>
      </c>
      <c r="K2253">
        <v>50.3</v>
      </c>
      <c r="L2253">
        <v>93.1</v>
      </c>
      <c r="M2253">
        <v>0.6</v>
      </c>
      <c r="N2253">
        <v>1.4</v>
      </c>
      <c r="O2253">
        <v>1</v>
      </c>
      <c r="P2253">
        <v>0.2</v>
      </c>
      <c r="Q2253">
        <v>3.6</v>
      </c>
      <c r="R2253">
        <v>4.5999999999999996</v>
      </c>
      <c r="S2253">
        <v>89.3</v>
      </c>
      <c r="T2253">
        <v>86.3</v>
      </c>
      <c r="U2253">
        <v>3.7</v>
      </c>
      <c r="V2253">
        <v>4.9000000000000004</v>
      </c>
      <c r="W2253">
        <v>89.6</v>
      </c>
      <c r="X2253">
        <v>18.100000000000001</v>
      </c>
      <c r="Y2253">
        <v>5505</v>
      </c>
      <c r="Z2253">
        <v>31.9</v>
      </c>
      <c r="AA2253">
        <v>20664</v>
      </c>
      <c r="AB2253">
        <v>73.900000000000006</v>
      </c>
      <c r="AC2253">
        <v>11.9</v>
      </c>
      <c r="AD2253">
        <v>213200</v>
      </c>
      <c r="AE2253">
        <v>19069</v>
      </c>
      <c r="AF2253">
        <v>2.57</v>
      </c>
      <c r="AG2253">
        <v>26271</v>
      </c>
      <c r="AH2253">
        <v>54968</v>
      </c>
      <c r="AI2253">
        <v>13.6</v>
      </c>
      <c r="AJ2253">
        <v>905</v>
      </c>
      <c r="AK2253">
        <v>7705</v>
      </c>
      <c r="AL2253">
        <v>2.8</v>
      </c>
      <c r="AM2253">
        <v>2587</v>
      </c>
      <c r="AN2253">
        <v>4017</v>
      </c>
      <c r="AO2253">
        <v>0</v>
      </c>
      <c r="AP2253">
        <v>1.1000000000000001</v>
      </c>
      <c r="AQ2253">
        <v>0</v>
      </c>
      <c r="AR2253">
        <v>0</v>
      </c>
      <c r="AS2253">
        <v>0</v>
      </c>
      <c r="AT2253">
        <v>27.5</v>
      </c>
      <c r="AU2253">
        <v>826200</v>
      </c>
      <c r="AV2253">
        <v>96784</v>
      </c>
      <c r="AW2253">
        <v>357383</v>
      </c>
      <c r="AX2253">
        <v>7306</v>
      </c>
      <c r="AY2253">
        <v>44223</v>
      </c>
      <c r="AZ2253">
        <v>106</v>
      </c>
      <c r="BA2253">
        <v>657.36</v>
      </c>
      <c r="BB2253">
        <v>75.099999999999994</v>
      </c>
    </row>
    <row r="2254" spans="1:54" x14ac:dyDescent="0.3">
      <c r="A2254">
        <v>41011</v>
      </c>
      <c r="B2254" t="s">
        <v>1727</v>
      </c>
      <c r="C2254" t="s">
        <v>956</v>
      </c>
      <c r="D2254">
        <v>62475</v>
      </c>
      <c r="E2254">
        <v>63043</v>
      </c>
      <c r="F2254">
        <v>-0.9</v>
      </c>
      <c r="G2254">
        <v>63043</v>
      </c>
      <c r="H2254">
        <v>4.9000000000000004</v>
      </c>
      <c r="I2254">
        <v>18.5</v>
      </c>
      <c r="J2254">
        <v>24</v>
      </c>
      <c r="K2254">
        <v>50.7</v>
      </c>
      <c r="L2254">
        <v>90.9</v>
      </c>
      <c r="M2254">
        <v>0.6</v>
      </c>
      <c r="N2254">
        <v>2.9</v>
      </c>
      <c r="O2254">
        <v>1.2</v>
      </c>
      <c r="P2254">
        <v>0.2</v>
      </c>
      <c r="Q2254">
        <v>4.2</v>
      </c>
      <c r="R2254">
        <v>6</v>
      </c>
      <c r="S2254">
        <v>85.9</v>
      </c>
      <c r="T2254">
        <v>80.8</v>
      </c>
      <c r="U2254">
        <v>3.2</v>
      </c>
      <c r="V2254">
        <v>4.4000000000000004</v>
      </c>
      <c r="W2254">
        <v>88</v>
      </c>
      <c r="X2254">
        <v>18</v>
      </c>
      <c r="Y2254">
        <v>8013</v>
      </c>
      <c r="Z2254">
        <v>19.399999999999999</v>
      </c>
      <c r="AA2254">
        <v>30393</v>
      </c>
      <c r="AB2254">
        <v>66.099999999999994</v>
      </c>
      <c r="AC2254">
        <v>12</v>
      </c>
      <c r="AD2254">
        <v>177000</v>
      </c>
      <c r="AE2254">
        <v>26072</v>
      </c>
      <c r="AF2254">
        <v>2.36</v>
      </c>
      <c r="AG2254">
        <v>22239</v>
      </c>
      <c r="AH2254">
        <v>37940</v>
      </c>
      <c r="AI2254">
        <v>17.8</v>
      </c>
      <c r="AJ2254">
        <v>1569</v>
      </c>
      <c r="AK2254">
        <v>17480</v>
      </c>
      <c r="AL2254">
        <v>-0.7</v>
      </c>
      <c r="AM2254">
        <v>3520</v>
      </c>
      <c r="AN2254">
        <v>5034</v>
      </c>
      <c r="AO2254">
        <v>0</v>
      </c>
      <c r="AP2254">
        <v>0</v>
      </c>
      <c r="AQ2254">
        <v>0</v>
      </c>
      <c r="AR2254">
        <v>0</v>
      </c>
      <c r="AS2254">
        <v>0</v>
      </c>
      <c r="AT2254">
        <v>30.2</v>
      </c>
      <c r="AU2254">
        <v>279107</v>
      </c>
      <c r="AV2254">
        <v>260759</v>
      </c>
      <c r="AW2254">
        <v>716036</v>
      </c>
      <c r="AX2254">
        <v>11339</v>
      </c>
      <c r="AY2254">
        <v>83538</v>
      </c>
      <c r="AZ2254">
        <v>30</v>
      </c>
      <c r="BA2254">
        <v>1596.17</v>
      </c>
      <c r="BB2254">
        <v>39.5</v>
      </c>
    </row>
    <row r="2255" spans="1:54" x14ac:dyDescent="0.3">
      <c r="A2255">
        <v>41013</v>
      </c>
      <c r="B2255" t="s">
        <v>1854</v>
      </c>
      <c r="C2255" t="s">
        <v>956</v>
      </c>
      <c r="D2255">
        <v>20998</v>
      </c>
      <c r="E2255">
        <v>20978</v>
      </c>
      <c r="F2255">
        <v>0.1</v>
      </c>
      <c r="G2255">
        <v>20978</v>
      </c>
      <c r="H2255">
        <v>4.3</v>
      </c>
      <c r="I2255">
        <v>19.399999999999999</v>
      </c>
      <c r="J2255">
        <v>24.2</v>
      </c>
      <c r="K2255">
        <v>50.6</v>
      </c>
      <c r="L2255">
        <v>95.2</v>
      </c>
      <c r="M2255">
        <v>0.3</v>
      </c>
      <c r="N2255">
        <v>1.6</v>
      </c>
      <c r="O2255">
        <v>0.7</v>
      </c>
      <c r="P2255">
        <v>0.1</v>
      </c>
      <c r="Q2255">
        <v>2.1</v>
      </c>
      <c r="R2255">
        <v>7.4</v>
      </c>
      <c r="S2255">
        <v>88.6</v>
      </c>
      <c r="T2255">
        <v>80.7</v>
      </c>
      <c r="U2255">
        <v>3.1</v>
      </c>
      <c r="V2255">
        <v>5</v>
      </c>
      <c r="W2255">
        <v>84.9</v>
      </c>
      <c r="X2255">
        <v>14.5</v>
      </c>
      <c r="Y2255">
        <v>2788</v>
      </c>
      <c r="Z2255">
        <v>20</v>
      </c>
      <c r="AA2255">
        <v>10319</v>
      </c>
      <c r="AB2255">
        <v>70.5</v>
      </c>
      <c r="AC2255">
        <v>7.1</v>
      </c>
      <c r="AD2255">
        <v>173000</v>
      </c>
      <c r="AE2255">
        <v>8880</v>
      </c>
      <c r="AF2255">
        <v>2.33</v>
      </c>
      <c r="AG2255">
        <v>20883</v>
      </c>
      <c r="AH2255">
        <v>38795</v>
      </c>
      <c r="AI2255">
        <v>19.5</v>
      </c>
      <c r="AJ2255">
        <v>479</v>
      </c>
      <c r="AK2255">
        <v>3780</v>
      </c>
      <c r="AL2255">
        <v>-6.8</v>
      </c>
      <c r="AM2255">
        <v>1387</v>
      </c>
      <c r="AN2255">
        <v>2236</v>
      </c>
      <c r="AO2255">
        <v>0</v>
      </c>
      <c r="AP2255">
        <v>0</v>
      </c>
      <c r="AQ2255">
        <v>0</v>
      </c>
      <c r="AR2255">
        <v>0</v>
      </c>
      <c r="AS2255">
        <v>0</v>
      </c>
      <c r="AT2255">
        <v>29.2</v>
      </c>
      <c r="AU2255">
        <v>209877</v>
      </c>
      <c r="AV2255">
        <v>100505</v>
      </c>
      <c r="AW2255">
        <v>139916</v>
      </c>
      <c r="AX2255">
        <v>6147</v>
      </c>
      <c r="AY2255">
        <v>22704</v>
      </c>
      <c r="AZ2255">
        <v>85</v>
      </c>
      <c r="BA2255">
        <v>2979.09</v>
      </c>
      <c r="BB2255">
        <v>7</v>
      </c>
    </row>
    <row r="2256" spans="1:54" x14ac:dyDescent="0.3">
      <c r="A2256">
        <v>41015</v>
      </c>
      <c r="B2256" t="s">
        <v>1742</v>
      </c>
      <c r="C2256" t="s">
        <v>956</v>
      </c>
      <c r="D2256">
        <v>22335</v>
      </c>
      <c r="E2256">
        <v>22364</v>
      </c>
      <c r="F2256">
        <v>-0.1</v>
      </c>
      <c r="G2256">
        <v>22364</v>
      </c>
      <c r="H2256">
        <v>4.3</v>
      </c>
      <c r="I2256">
        <v>15.5</v>
      </c>
      <c r="J2256">
        <v>31.3</v>
      </c>
      <c r="K2256">
        <v>50.7</v>
      </c>
      <c r="L2256">
        <v>92.7</v>
      </c>
      <c r="M2256">
        <v>0.4</v>
      </c>
      <c r="N2256">
        <v>2.2999999999999998</v>
      </c>
      <c r="O2256">
        <v>1</v>
      </c>
      <c r="P2256">
        <v>0.1</v>
      </c>
      <c r="Q2256">
        <v>3.5</v>
      </c>
      <c r="R2256">
        <v>6.5</v>
      </c>
      <c r="S2256">
        <v>87.1</v>
      </c>
      <c r="T2256">
        <v>84.4</v>
      </c>
      <c r="U2256">
        <v>3.4</v>
      </c>
      <c r="V2256">
        <v>4.5999999999999996</v>
      </c>
      <c r="W2256">
        <v>91.3</v>
      </c>
      <c r="X2256">
        <v>20.7</v>
      </c>
      <c r="Y2256">
        <v>3554</v>
      </c>
      <c r="Z2256">
        <v>13</v>
      </c>
      <c r="AA2256">
        <v>12607</v>
      </c>
      <c r="AB2256">
        <v>67.8</v>
      </c>
      <c r="AC2256">
        <v>13</v>
      </c>
      <c r="AD2256">
        <v>230100</v>
      </c>
      <c r="AE2256">
        <v>10355</v>
      </c>
      <c r="AF2256">
        <v>2.13</v>
      </c>
      <c r="AG2256">
        <v>23972</v>
      </c>
      <c r="AH2256">
        <v>39516</v>
      </c>
      <c r="AI2256">
        <v>15</v>
      </c>
      <c r="AJ2256">
        <v>660</v>
      </c>
      <c r="AK2256">
        <v>5077</v>
      </c>
      <c r="AL2256">
        <v>9.3000000000000007</v>
      </c>
      <c r="AM2256">
        <v>1790</v>
      </c>
      <c r="AN2256">
        <v>2490</v>
      </c>
      <c r="AO2256">
        <v>0</v>
      </c>
      <c r="AP2256">
        <v>1.2</v>
      </c>
      <c r="AQ2256">
        <v>0</v>
      </c>
      <c r="AR2256">
        <v>0</v>
      </c>
      <c r="AS2256">
        <v>0</v>
      </c>
      <c r="AT2256">
        <v>26.4</v>
      </c>
      <c r="AU2256">
        <v>190654</v>
      </c>
      <c r="AV2256">
        <v>0</v>
      </c>
      <c r="AW2256">
        <v>227007</v>
      </c>
      <c r="AX2256">
        <v>10555</v>
      </c>
      <c r="AY2256">
        <v>56246</v>
      </c>
      <c r="AZ2256">
        <v>42</v>
      </c>
      <c r="BA2256">
        <v>1627.46</v>
      </c>
      <c r="BB2256">
        <v>13.7</v>
      </c>
    </row>
    <row r="2257" spans="1:54" x14ac:dyDescent="0.3">
      <c r="A2257">
        <v>41017</v>
      </c>
      <c r="B2257" t="s">
        <v>1855</v>
      </c>
      <c r="C2257" t="s">
        <v>956</v>
      </c>
      <c r="D2257">
        <v>170388</v>
      </c>
      <c r="E2257">
        <v>157733</v>
      </c>
      <c r="F2257">
        <v>8</v>
      </c>
      <c r="G2257">
        <v>157733</v>
      </c>
      <c r="H2257">
        <v>5.3</v>
      </c>
      <c r="I2257">
        <v>21.3</v>
      </c>
      <c r="J2257">
        <v>18.3</v>
      </c>
      <c r="K2257">
        <v>50.7</v>
      </c>
      <c r="L2257">
        <v>94.7</v>
      </c>
      <c r="M2257">
        <v>0.5</v>
      </c>
      <c r="N2257">
        <v>1.1000000000000001</v>
      </c>
      <c r="O2257">
        <v>1.1000000000000001</v>
      </c>
      <c r="P2257">
        <v>0.2</v>
      </c>
      <c r="Q2257">
        <v>2.4</v>
      </c>
      <c r="R2257">
        <v>7.8</v>
      </c>
      <c r="S2257">
        <v>87.9</v>
      </c>
      <c r="T2257">
        <v>82.2</v>
      </c>
      <c r="U2257">
        <v>4.4000000000000004</v>
      </c>
      <c r="V2257">
        <v>6.5</v>
      </c>
      <c r="W2257">
        <v>93.1</v>
      </c>
      <c r="X2257">
        <v>31</v>
      </c>
      <c r="Y2257">
        <v>15475</v>
      </c>
      <c r="Z2257">
        <v>18.600000000000001</v>
      </c>
      <c r="AA2257">
        <v>82414</v>
      </c>
      <c r="AB2257">
        <v>65.5</v>
      </c>
      <c r="AC2257">
        <v>15</v>
      </c>
      <c r="AD2257">
        <v>249500</v>
      </c>
      <c r="AE2257">
        <v>64568</v>
      </c>
      <c r="AF2257">
        <v>2.4700000000000002</v>
      </c>
      <c r="AG2257">
        <v>27524</v>
      </c>
      <c r="AH2257">
        <v>50209</v>
      </c>
      <c r="AI2257">
        <v>14.5</v>
      </c>
      <c r="AJ2257">
        <v>6078</v>
      </c>
      <c r="AK2257">
        <v>53397</v>
      </c>
      <c r="AL2257">
        <v>3.8</v>
      </c>
      <c r="AM2257">
        <v>15397</v>
      </c>
      <c r="AN2257">
        <v>21423</v>
      </c>
      <c r="AO2257">
        <v>0.3</v>
      </c>
      <c r="AP2257">
        <v>1</v>
      </c>
      <c r="AQ2257">
        <v>1.6</v>
      </c>
      <c r="AR2257">
        <v>0.1</v>
      </c>
      <c r="AS2257">
        <v>1.8</v>
      </c>
      <c r="AT2257">
        <v>26.2</v>
      </c>
      <c r="AU2257">
        <v>897387</v>
      </c>
      <c r="AV2257">
        <v>1222598</v>
      </c>
      <c r="AW2257">
        <v>2809059</v>
      </c>
      <c r="AX2257">
        <v>18311</v>
      </c>
      <c r="AY2257">
        <v>416425</v>
      </c>
      <c r="AZ2257">
        <v>1330</v>
      </c>
      <c r="BA2257">
        <v>3018.19</v>
      </c>
      <c r="BB2257">
        <v>52.3</v>
      </c>
    </row>
    <row r="2258" spans="1:54" x14ac:dyDescent="0.3">
      <c r="A2258">
        <v>41019</v>
      </c>
      <c r="B2258" t="s">
        <v>225</v>
      </c>
      <c r="C2258" t="s">
        <v>956</v>
      </c>
      <c r="D2258">
        <v>106972</v>
      </c>
      <c r="E2258">
        <v>107667</v>
      </c>
      <c r="F2258">
        <v>-0.6</v>
      </c>
      <c r="G2258">
        <v>107667</v>
      </c>
      <c r="H2258">
        <v>5.0999999999999996</v>
      </c>
      <c r="I2258">
        <v>19.5</v>
      </c>
      <c r="J2258">
        <v>23.6</v>
      </c>
      <c r="K2258">
        <v>50.7</v>
      </c>
      <c r="L2258">
        <v>93.1</v>
      </c>
      <c r="M2258">
        <v>0.4</v>
      </c>
      <c r="N2258">
        <v>2</v>
      </c>
      <c r="O2258">
        <v>1.1000000000000001</v>
      </c>
      <c r="P2258">
        <v>0.2</v>
      </c>
      <c r="Q2258">
        <v>3.2</v>
      </c>
      <c r="R2258">
        <v>5.2</v>
      </c>
      <c r="S2258">
        <v>88.7</v>
      </c>
      <c r="T2258">
        <v>82.7</v>
      </c>
      <c r="U2258">
        <v>2.9</v>
      </c>
      <c r="V2258">
        <v>4</v>
      </c>
      <c r="W2258">
        <v>87.7</v>
      </c>
      <c r="X2258">
        <v>16.100000000000001</v>
      </c>
      <c r="Y2258">
        <v>13624</v>
      </c>
      <c r="Z2258">
        <v>20.3</v>
      </c>
      <c r="AA2258">
        <v>48929</v>
      </c>
      <c r="AB2258">
        <v>68.8</v>
      </c>
      <c r="AC2258">
        <v>11.3</v>
      </c>
      <c r="AD2258">
        <v>171300</v>
      </c>
      <c r="AE2258">
        <v>43846</v>
      </c>
      <c r="AF2258">
        <v>2.41</v>
      </c>
      <c r="AG2258">
        <v>21870</v>
      </c>
      <c r="AH2258">
        <v>40524</v>
      </c>
      <c r="AI2258">
        <v>18.7</v>
      </c>
      <c r="AJ2258">
        <v>2411</v>
      </c>
      <c r="AK2258">
        <v>27741</v>
      </c>
      <c r="AL2258">
        <v>3.1</v>
      </c>
      <c r="AM2258">
        <v>5697</v>
      </c>
      <c r="AN2258">
        <v>9160</v>
      </c>
      <c r="AO2258">
        <v>0</v>
      </c>
      <c r="AP2258">
        <v>0</v>
      </c>
      <c r="AQ2258">
        <v>1.8</v>
      </c>
      <c r="AR2258">
        <v>0</v>
      </c>
      <c r="AS2258">
        <v>0</v>
      </c>
      <c r="AT2258">
        <v>23.6</v>
      </c>
      <c r="AU2258">
        <v>1506405</v>
      </c>
      <c r="AV2258">
        <v>0</v>
      </c>
      <c r="AW2258">
        <v>1169216</v>
      </c>
      <c r="AX2258">
        <v>11276</v>
      </c>
      <c r="AY2258">
        <v>228371</v>
      </c>
      <c r="AZ2258">
        <v>166</v>
      </c>
      <c r="BA2258">
        <v>5036.08</v>
      </c>
      <c r="BB2258">
        <v>21.4</v>
      </c>
    </row>
    <row r="2259" spans="1:54" x14ac:dyDescent="0.3">
      <c r="A2259">
        <v>41021</v>
      </c>
      <c r="B2259" t="s">
        <v>1856</v>
      </c>
      <c r="C2259" t="s">
        <v>956</v>
      </c>
      <c r="D2259">
        <v>1932</v>
      </c>
      <c r="E2259">
        <v>1871</v>
      </c>
      <c r="F2259">
        <v>3.3</v>
      </c>
      <c r="G2259">
        <v>1871</v>
      </c>
      <c r="H2259">
        <v>6.1</v>
      </c>
      <c r="I2259">
        <v>19.8</v>
      </c>
      <c r="J2259">
        <v>24.1</v>
      </c>
      <c r="K2259">
        <v>49.9</v>
      </c>
      <c r="L2259">
        <v>95.1</v>
      </c>
      <c r="M2259">
        <v>0.2</v>
      </c>
      <c r="N2259">
        <v>1.4</v>
      </c>
      <c r="O2259">
        <v>0.6</v>
      </c>
      <c r="P2259">
        <v>0.7</v>
      </c>
      <c r="Q2259">
        <v>2</v>
      </c>
      <c r="R2259">
        <v>6.5</v>
      </c>
      <c r="S2259">
        <v>89.1</v>
      </c>
      <c r="T2259">
        <v>83.3</v>
      </c>
      <c r="U2259">
        <v>3.1</v>
      </c>
      <c r="V2259">
        <v>6.9</v>
      </c>
      <c r="W2259">
        <v>91</v>
      </c>
      <c r="X2259">
        <v>14.7</v>
      </c>
      <c r="Y2259">
        <v>217</v>
      </c>
      <c r="Z2259">
        <v>13.1</v>
      </c>
      <c r="AA2259">
        <v>1147</v>
      </c>
      <c r="AB2259">
        <v>63.3</v>
      </c>
      <c r="AC2259">
        <v>4.8</v>
      </c>
      <c r="AD2259">
        <v>116400</v>
      </c>
      <c r="AE2259">
        <v>883</v>
      </c>
      <c r="AF2259">
        <v>2.15</v>
      </c>
      <c r="AG2259">
        <v>25320</v>
      </c>
      <c r="AH2259">
        <v>44743</v>
      </c>
      <c r="AI2259">
        <v>11.8</v>
      </c>
      <c r="AJ2259">
        <v>72</v>
      </c>
      <c r="AK2259">
        <v>755</v>
      </c>
      <c r="AL2259">
        <v>30.2</v>
      </c>
      <c r="AM2259">
        <v>100</v>
      </c>
      <c r="AN2259">
        <v>164</v>
      </c>
      <c r="AO2259">
        <v>0</v>
      </c>
      <c r="AP2259">
        <v>0</v>
      </c>
      <c r="AQ2259">
        <v>0</v>
      </c>
      <c r="AR2259">
        <v>0</v>
      </c>
      <c r="AS2259">
        <v>0</v>
      </c>
      <c r="AT2259">
        <v>0</v>
      </c>
      <c r="AU2259">
        <v>0</v>
      </c>
      <c r="AV2259">
        <v>31643</v>
      </c>
      <c r="AW2259">
        <v>13474</v>
      </c>
      <c r="AX2259">
        <v>8141</v>
      </c>
      <c r="AY2259">
        <v>1505</v>
      </c>
      <c r="AZ2259">
        <v>0</v>
      </c>
      <c r="BA2259">
        <v>1204.81</v>
      </c>
      <c r="BB2259">
        <v>1.6</v>
      </c>
    </row>
    <row r="2260" spans="1:54" x14ac:dyDescent="0.3">
      <c r="A2260">
        <v>41023</v>
      </c>
      <c r="B2260" t="s">
        <v>109</v>
      </c>
      <c r="C2260" t="s">
        <v>956</v>
      </c>
      <c r="D2260">
        <v>7180</v>
      </c>
      <c r="E2260">
        <v>7445</v>
      </c>
      <c r="F2260">
        <v>-3.6</v>
      </c>
      <c r="G2260">
        <v>7445</v>
      </c>
      <c r="H2260">
        <v>4.7</v>
      </c>
      <c r="I2260">
        <v>18.399999999999999</v>
      </c>
      <c r="J2260">
        <v>27.3</v>
      </c>
      <c r="K2260">
        <v>50.5</v>
      </c>
      <c r="L2260">
        <v>94.8</v>
      </c>
      <c r="M2260">
        <v>0.3</v>
      </c>
      <c r="N2260">
        <v>1.4</v>
      </c>
      <c r="O2260">
        <v>0.6</v>
      </c>
      <c r="P2260">
        <v>0.2</v>
      </c>
      <c r="Q2260">
        <v>2.7</v>
      </c>
      <c r="R2260">
        <v>3.4</v>
      </c>
      <c r="S2260">
        <v>92.1</v>
      </c>
      <c r="T2260">
        <v>85.8</v>
      </c>
      <c r="U2260">
        <v>1.3</v>
      </c>
      <c r="V2260">
        <v>2.1</v>
      </c>
      <c r="W2260">
        <v>89.5</v>
      </c>
      <c r="X2260">
        <v>20.5</v>
      </c>
      <c r="Y2260">
        <v>894</v>
      </c>
      <c r="Z2260">
        <v>18.399999999999999</v>
      </c>
      <c r="AA2260">
        <v>4304</v>
      </c>
      <c r="AB2260">
        <v>70.400000000000006</v>
      </c>
      <c r="AC2260">
        <v>6</v>
      </c>
      <c r="AD2260">
        <v>136400</v>
      </c>
      <c r="AE2260">
        <v>3319</v>
      </c>
      <c r="AF2260">
        <v>2.17</v>
      </c>
      <c r="AG2260">
        <v>23828</v>
      </c>
      <c r="AH2260">
        <v>35051</v>
      </c>
      <c r="AI2260">
        <v>17.3</v>
      </c>
      <c r="AJ2260">
        <v>236</v>
      </c>
      <c r="AK2260">
        <v>1379</v>
      </c>
      <c r="AL2260">
        <v>0.7</v>
      </c>
      <c r="AM2260">
        <v>492</v>
      </c>
      <c r="AN2260">
        <v>791</v>
      </c>
      <c r="AO2260">
        <v>0</v>
      </c>
      <c r="AP2260">
        <v>0</v>
      </c>
      <c r="AQ2260">
        <v>0</v>
      </c>
      <c r="AR2260">
        <v>0</v>
      </c>
      <c r="AS2260">
        <v>0</v>
      </c>
      <c r="AT2260">
        <v>0</v>
      </c>
      <c r="AU2260">
        <v>0</v>
      </c>
      <c r="AV2260">
        <v>0</v>
      </c>
      <c r="AW2260">
        <v>72523</v>
      </c>
      <c r="AX2260">
        <v>10560</v>
      </c>
      <c r="AY2260">
        <v>6583</v>
      </c>
      <c r="AZ2260">
        <v>0</v>
      </c>
      <c r="BA2260">
        <v>4528.54</v>
      </c>
      <c r="BB2260">
        <v>1.6</v>
      </c>
    </row>
    <row r="2261" spans="1:54" x14ac:dyDescent="0.3">
      <c r="A2261">
        <v>41025</v>
      </c>
      <c r="B2261" t="s">
        <v>1857</v>
      </c>
      <c r="C2261" t="s">
        <v>956</v>
      </c>
      <c r="D2261">
        <v>7126</v>
      </c>
      <c r="E2261">
        <v>7422</v>
      </c>
      <c r="F2261">
        <v>-4</v>
      </c>
      <c r="G2261">
        <v>7422</v>
      </c>
      <c r="H2261">
        <v>5.0999999999999996</v>
      </c>
      <c r="I2261">
        <v>20.3</v>
      </c>
      <c r="J2261">
        <v>22.5</v>
      </c>
      <c r="K2261">
        <v>49.4</v>
      </c>
      <c r="L2261">
        <v>92</v>
      </c>
      <c r="M2261">
        <v>0.5</v>
      </c>
      <c r="N2261">
        <v>3.9</v>
      </c>
      <c r="O2261">
        <v>0.4</v>
      </c>
      <c r="P2261">
        <v>0</v>
      </c>
      <c r="Q2261">
        <v>3.1</v>
      </c>
      <c r="R2261">
        <v>4.9000000000000004</v>
      </c>
      <c r="S2261">
        <v>87.8</v>
      </c>
      <c r="T2261">
        <v>84.7</v>
      </c>
      <c r="U2261">
        <v>1.8</v>
      </c>
      <c r="V2261">
        <v>3.2</v>
      </c>
      <c r="W2261">
        <v>87.9</v>
      </c>
      <c r="X2261">
        <v>15.6</v>
      </c>
      <c r="Y2261">
        <v>723</v>
      </c>
      <c r="Z2261">
        <v>13.8</v>
      </c>
      <c r="AA2261">
        <v>3795</v>
      </c>
      <c r="AB2261">
        <v>64.900000000000006</v>
      </c>
      <c r="AC2261">
        <v>8.1999999999999993</v>
      </c>
      <c r="AD2261">
        <v>112300</v>
      </c>
      <c r="AE2261">
        <v>3113</v>
      </c>
      <c r="AF2261">
        <v>2.29</v>
      </c>
      <c r="AG2261">
        <v>20865</v>
      </c>
      <c r="AH2261">
        <v>38113</v>
      </c>
      <c r="AI2261">
        <v>18.600000000000001</v>
      </c>
      <c r="AJ2261">
        <v>185</v>
      </c>
      <c r="AK2261">
        <v>1200</v>
      </c>
      <c r="AL2261">
        <v>-1.6</v>
      </c>
      <c r="AM2261">
        <v>531</v>
      </c>
      <c r="AN2261">
        <v>914</v>
      </c>
      <c r="AO2261">
        <v>0</v>
      </c>
      <c r="AP2261">
        <v>0</v>
      </c>
      <c r="AQ2261">
        <v>0</v>
      </c>
      <c r="AR2261">
        <v>0</v>
      </c>
      <c r="AS2261">
        <v>0</v>
      </c>
      <c r="AT2261">
        <v>30.2</v>
      </c>
      <c r="AU2261">
        <v>0</v>
      </c>
      <c r="AV2261">
        <v>3000</v>
      </c>
      <c r="AW2261">
        <v>87576</v>
      </c>
      <c r="AX2261">
        <v>12936</v>
      </c>
      <c r="AY2261">
        <v>11056</v>
      </c>
      <c r="AZ2261">
        <v>2</v>
      </c>
      <c r="BA2261">
        <v>10133.17</v>
      </c>
      <c r="BB2261">
        <v>0.7</v>
      </c>
    </row>
    <row r="2262" spans="1:54" x14ac:dyDescent="0.3">
      <c r="A2262">
        <v>41027</v>
      </c>
      <c r="B2262" t="s">
        <v>1858</v>
      </c>
      <c r="C2262" t="s">
        <v>956</v>
      </c>
      <c r="D2262">
        <v>22885</v>
      </c>
      <c r="E2262">
        <v>22346</v>
      </c>
      <c r="F2262">
        <v>2.4</v>
      </c>
      <c r="G2262">
        <v>22346</v>
      </c>
      <c r="H2262">
        <v>6.6</v>
      </c>
      <c r="I2262">
        <v>25</v>
      </c>
      <c r="J2262">
        <v>14.1</v>
      </c>
      <c r="K2262">
        <v>49.9</v>
      </c>
      <c r="L2262">
        <v>94.1</v>
      </c>
      <c r="M2262">
        <v>0.6</v>
      </c>
      <c r="N2262">
        <v>1.1000000000000001</v>
      </c>
      <c r="O2262">
        <v>1.5</v>
      </c>
      <c r="P2262">
        <v>0.2</v>
      </c>
      <c r="Q2262">
        <v>2.4</v>
      </c>
      <c r="R2262">
        <v>30.9</v>
      </c>
      <c r="S2262">
        <v>64.400000000000006</v>
      </c>
      <c r="T2262">
        <v>90.7</v>
      </c>
      <c r="U2262">
        <v>16.899999999999999</v>
      </c>
      <c r="V2262">
        <v>28.2</v>
      </c>
      <c r="W2262">
        <v>84.1</v>
      </c>
      <c r="X2262">
        <v>30.5</v>
      </c>
      <c r="Y2262">
        <v>1487</v>
      </c>
      <c r="Z2262">
        <v>17</v>
      </c>
      <c r="AA2262">
        <v>9506</v>
      </c>
      <c r="AB2262">
        <v>66.099999999999994</v>
      </c>
      <c r="AC2262">
        <v>15.8</v>
      </c>
      <c r="AD2262">
        <v>321700</v>
      </c>
      <c r="AE2262">
        <v>8144</v>
      </c>
      <c r="AF2262">
        <v>2.62</v>
      </c>
      <c r="AG2262">
        <v>25181</v>
      </c>
      <c r="AH2262">
        <v>56725</v>
      </c>
      <c r="AI2262">
        <v>11.6</v>
      </c>
      <c r="AJ2262">
        <v>975</v>
      </c>
      <c r="AK2262">
        <v>9506</v>
      </c>
      <c r="AL2262">
        <v>2.6</v>
      </c>
      <c r="AM2262">
        <v>1788</v>
      </c>
      <c r="AN2262">
        <v>2251</v>
      </c>
      <c r="AO2262">
        <v>1.7</v>
      </c>
      <c r="AP2262">
        <v>0</v>
      </c>
      <c r="AQ2262">
        <v>0</v>
      </c>
      <c r="AR2262">
        <v>0</v>
      </c>
      <c r="AS2262">
        <v>6</v>
      </c>
      <c r="AT2262">
        <v>23.2</v>
      </c>
      <c r="AU2262">
        <v>245734</v>
      </c>
      <c r="AV2262">
        <v>224366</v>
      </c>
      <c r="AW2262">
        <v>293665</v>
      </c>
      <c r="AX2262">
        <v>13872</v>
      </c>
      <c r="AY2262">
        <v>55651</v>
      </c>
      <c r="AZ2262">
        <v>88</v>
      </c>
      <c r="BA2262">
        <v>521.95000000000005</v>
      </c>
      <c r="BB2262">
        <v>42.8</v>
      </c>
    </row>
    <row r="2263" spans="1:54" x14ac:dyDescent="0.3">
      <c r="A2263">
        <v>41029</v>
      </c>
      <c r="B2263" t="s">
        <v>39</v>
      </c>
      <c r="C2263" t="s">
        <v>956</v>
      </c>
      <c r="D2263">
        <v>210287</v>
      </c>
      <c r="E2263">
        <v>203206</v>
      </c>
      <c r="F2263">
        <v>3.5</v>
      </c>
      <c r="G2263">
        <v>203206</v>
      </c>
      <c r="H2263">
        <v>5.7</v>
      </c>
      <c r="I2263">
        <v>21</v>
      </c>
      <c r="J2263">
        <v>20.2</v>
      </c>
      <c r="K2263">
        <v>51.4</v>
      </c>
      <c r="L2263">
        <v>92.6</v>
      </c>
      <c r="M2263">
        <v>0.8</v>
      </c>
      <c r="N2263">
        <v>1.5</v>
      </c>
      <c r="O2263">
        <v>1.4</v>
      </c>
      <c r="P2263">
        <v>0.3</v>
      </c>
      <c r="Q2263">
        <v>3.3</v>
      </c>
      <c r="R2263">
        <v>12</v>
      </c>
      <c r="S2263">
        <v>82.1</v>
      </c>
      <c r="T2263">
        <v>81</v>
      </c>
      <c r="U2263">
        <v>5.7</v>
      </c>
      <c r="V2263">
        <v>9.4</v>
      </c>
      <c r="W2263">
        <v>89.1</v>
      </c>
      <c r="X2263">
        <v>24.8</v>
      </c>
      <c r="Y2263">
        <v>22618</v>
      </c>
      <c r="Z2263">
        <v>19.399999999999999</v>
      </c>
      <c r="AA2263">
        <v>91919</v>
      </c>
      <c r="AB2263">
        <v>62.2</v>
      </c>
      <c r="AC2263">
        <v>17.2</v>
      </c>
      <c r="AD2263">
        <v>225100</v>
      </c>
      <c r="AE2263">
        <v>83140</v>
      </c>
      <c r="AF2263">
        <v>2.42</v>
      </c>
      <c r="AG2263">
        <v>24378</v>
      </c>
      <c r="AH2263">
        <v>44005</v>
      </c>
      <c r="AI2263">
        <v>17.2</v>
      </c>
      <c r="AJ2263">
        <v>5861</v>
      </c>
      <c r="AK2263">
        <v>66354</v>
      </c>
      <c r="AL2263">
        <v>5</v>
      </c>
      <c r="AM2263">
        <v>16219</v>
      </c>
      <c r="AN2263">
        <v>21865</v>
      </c>
      <c r="AO2263">
        <v>0</v>
      </c>
      <c r="AP2263">
        <v>1.4</v>
      </c>
      <c r="AQ2263">
        <v>1.1000000000000001</v>
      </c>
      <c r="AR2263">
        <v>0</v>
      </c>
      <c r="AS2263">
        <v>4.5999999999999996</v>
      </c>
      <c r="AT2263">
        <v>29</v>
      </c>
      <c r="AU2263">
        <v>2037469</v>
      </c>
      <c r="AV2263">
        <v>1047067</v>
      </c>
      <c r="AW2263">
        <v>3422363</v>
      </c>
      <c r="AX2263">
        <v>17255</v>
      </c>
      <c r="AY2263">
        <v>372936</v>
      </c>
      <c r="AZ2263">
        <v>747</v>
      </c>
      <c r="BA2263">
        <v>2783.55</v>
      </c>
      <c r="BB2263">
        <v>73</v>
      </c>
    </row>
    <row r="2264" spans="1:54" x14ac:dyDescent="0.3">
      <c r="A2264">
        <v>41031</v>
      </c>
      <c r="B2264" t="s">
        <v>38</v>
      </c>
      <c r="C2264" t="s">
        <v>956</v>
      </c>
      <c r="D2264">
        <v>22192</v>
      </c>
      <c r="E2264">
        <v>21720</v>
      </c>
      <c r="F2264">
        <v>2.2000000000000002</v>
      </c>
      <c r="G2264">
        <v>21720</v>
      </c>
      <c r="H2264">
        <v>6.7</v>
      </c>
      <c r="I2264">
        <v>24.1</v>
      </c>
      <c r="J2264">
        <v>18</v>
      </c>
      <c r="K2264">
        <v>48.1</v>
      </c>
      <c r="L2264">
        <v>75.5</v>
      </c>
      <c r="M2264">
        <v>1</v>
      </c>
      <c r="N2264">
        <v>19</v>
      </c>
      <c r="O2264">
        <v>0.9</v>
      </c>
      <c r="P2264">
        <v>0.3</v>
      </c>
      <c r="Q2264">
        <v>3.3</v>
      </c>
      <c r="R2264">
        <v>19.600000000000001</v>
      </c>
      <c r="S2264">
        <v>60.2</v>
      </c>
      <c r="T2264">
        <v>81.900000000000006</v>
      </c>
      <c r="U2264">
        <v>7.3</v>
      </c>
      <c r="V2264">
        <v>17.600000000000001</v>
      </c>
      <c r="W2264">
        <v>84.7</v>
      </c>
      <c r="X2264">
        <v>17.3</v>
      </c>
      <c r="Y2264">
        <v>2020</v>
      </c>
      <c r="Z2264">
        <v>21.3</v>
      </c>
      <c r="AA2264">
        <v>9767</v>
      </c>
      <c r="AB2264">
        <v>65.400000000000006</v>
      </c>
      <c r="AC2264">
        <v>11</v>
      </c>
      <c r="AD2264">
        <v>165900</v>
      </c>
      <c r="AE2264">
        <v>7882</v>
      </c>
      <c r="AF2264">
        <v>2.62</v>
      </c>
      <c r="AG2264">
        <v>21593</v>
      </c>
      <c r="AH2264">
        <v>43373</v>
      </c>
      <c r="AI2264">
        <v>19.8</v>
      </c>
      <c r="AJ2264">
        <v>358</v>
      </c>
      <c r="AK2264">
        <v>3581</v>
      </c>
      <c r="AL2264">
        <v>2.7</v>
      </c>
      <c r="AM2264">
        <v>974</v>
      </c>
      <c r="AN2264">
        <v>1466</v>
      </c>
      <c r="AO2264">
        <v>0</v>
      </c>
      <c r="AP2264">
        <v>5.6</v>
      </c>
      <c r="AQ2264">
        <v>0</v>
      </c>
      <c r="AR2264">
        <v>0</v>
      </c>
      <c r="AS2264">
        <v>0</v>
      </c>
      <c r="AT2264">
        <v>32.6</v>
      </c>
      <c r="AU2264">
        <v>242914</v>
      </c>
      <c r="AV2264">
        <v>192437</v>
      </c>
      <c r="AW2264">
        <v>165302</v>
      </c>
      <c r="AX2264">
        <v>8056</v>
      </c>
      <c r="AY2264">
        <v>45756</v>
      </c>
      <c r="AZ2264">
        <v>39</v>
      </c>
      <c r="BA2264">
        <v>1780.79</v>
      </c>
      <c r="BB2264">
        <v>12.2</v>
      </c>
    </row>
    <row r="2265" spans="1:54" x14ac:dyDescent="0.3">
      <c r="A2265">
        <v>41033</v>
      </c>
      <c r="B2265" t="s">
        <v>1859</v>
      </c>
      <c r="C2265" t="s">
        <v>956</v>
      </c>
      <c r="D2265">
        <v>83599</v>
      </c>
      <c r="E2265">
        <v>82713</v>
      </c>
      <c r="F2265">
        <v>1.1000000000000001</v>
      </c>
      <c r="G2265">
        <v>82713</v>
      </c>
      <c r="H2265">
        <v>4.9000000000000004</v>
      </c>
      <c r="I2265">
        <v>19.600000000000001</v>
      </c>
      <c r="J2265">
        <v>24.8</v>
      </c>
      <c r="K2265">
        <v>51.2</v>
      </c>
      <c r="L2265">
        <v>93.5</v>
      </c>
      <c r="M2265">
        <v>0.6</v>
      </c>
      <c r="N2265">
        <v>1.5</v>
      </c>
      <c r="O2265">
        <v>1</v>
      </c>
      <c r="P2265">
        <v>0.2</v>
      </c>
      <c r="Q2265">
        <v>3.2</v>
      </c>
      <c r="R2265">
        <v>7</v>
      </c>
      <c r="S2265">
        <v>87.6</v>
      </c>
      <c r="T2265">
        <v>86</v>
      </c>
      <c r="U2265">
        <v>2.8</v>
      </c>
      <c r="V2265">
        <v>4.4000000000000004</v>
      </c>
      <c r="W2265">
        <v>88.4</v>
      </c>
      <c r="X2265">
        <v>17</v>
      </c>
      <c r="Y2265">
        <v>10265</v>
      </c>
      <c r="Z2265">
        <v>19.399999999999999</v>
      </c>
      <c r="AA2265">
        <v>38022</v>
      </c>
      <c r="AB2265">
        <v>66.2</v>
      </c>
      <c r="AC2265">
        <v>12</v>
      </c>
      <c r="AD2265">
        <v>220900</v>
      </c>
      <c r="AE2265">
        <v>34390</v>
      </c>
      <c r="AF2265">
        <v>2.37</v>
      </c>
      <c r="AG2265">
        <v>21791</v>
      </c>
      <c r="AH2265">
        <v>37733</v>
      </c>
      <c r="AI2265">
        <v>20.2</v>
      </c>
      <c r="AJ2265">
        <v>1899</v>
      </c>
      <c r="AK2265">
        <v>20079</v>
      </c>
      <c r="AL2265">
        <v>1.2</v>
      </c>
      <c r="AM2265">
        <v>5578</v>
      </c>
      <c r="AN2265">
        <v>8002</v>
      </c>
      <c r="AO2265">
        <v>0</v>
      </c>
      <c r="AP2265">
        <v>1.8</v>
      </c>
      <c r="AQ2265">
        <v>0</v>
      </c>
      <c r="AR2265">
        <v>0</v>
      </c>
      <c r="AS2265">
        <v>0</v>
      </c>
      <c r="AT2265">
        <v>25.4</v>
      </c>
      <c r="AU2265">
        <v>471279</v>
      </c>
      <c r="AV2265">
        <v>0</v>
      </c>
      <c r="AW2265">
        <v>1024331</v>
      </c>
      <c r="AX2265">
        <v>12694</v>
      </c>
      <c r="AY2265">
        <v>108909</v>
      </c>
      <c r="AZ2265">
        <v>149</v>
      </c>
      <c r="BA2265">
        <v>1639.67</v>
      </c>
      <c r="BB2265">
        <v>50.4</v>
      </c>
    </row>
    <row r="2266" spans="1:54" x14ac:dyDescent="0.3">
      <c r="A2266">
        <v>41035</v>
      </c>
      <c r="B2266" t="s">
        <v>1860</v>
      </c>
      <c r="C2266" t="s">
        <v>956</v>
      </c>
      <c r="D2266">
        <v>65455</v>
      </c>
      <c r="E2266">
        <v>66380</v>
      </c>
      <c r="F2266">
        <v>-1.4</v>
      </c>
      <c r="G2266">
        <v>66380</v>
      </c>
      <c r="H2266">
        <v>6</v>
      </c>
      <c r="I2266">
        <v>21.5</v>
      </c>
      <c r="J2266">
        <v>19.2</v>
      </c>
      <c r="K2266">
        <v>50.1</v>
      </c>
      <c r="L2266">
        <v>89.3</v>
      </c>
      <c r="M2266">
        <v>0.9</v>
      </c>
      <c r="N2266">
        <v>4.7</v>
      </c>
      <c r="O2266">
        <v>1</v>
      </c>
      <c r="P2266">
        <v>0.2</v>
      </c>
      <c r="Q2266">
        <v>4</v>
      </c>
      <c r="R2266">
        <v>11.9</v>
      </c>
      <c r="S2266">
        <v>79.400000000000006</v>
      </c>
      <c r="T2266">
        <v>82.1</v>
      </c>
      <c r="U2266">
        <v>5.3</v>
      </c>
      <c r="V2266">
        <v>9</v>
      </c>
      <c r="W2266">
        <v>87.7</v>
      </c>
      <c r="X2266">
        <v>19.7</v>
      </c>
      <c r="Y2266">
        <v>7894</v>
      </c>
      <c r="Z2266">
        <v>17.899999999999999</v>
      </c>
      <c r="AA2266">
        <v>32763</v>
      </c>
      <c r="AB2266">
        <v>65.8</v>
      </c>
      <c r="AC2266">
        <v>11.8</v>
      </c>
      <c r="AD2266">
        <v>155000</v>
      </c>
      <c r="AE2266">
        <v>27378</v>
      </c>
      <c r="AF2266">
        <v>2.38</v>
      </c>
      <c r="AG2266">
        <v>21489</v>
      </c>
      <c r="AH2266">
        <v>39627</v>
      </c>
      <c r="AI2266">
        <v>18.899999999999999</v>
      </c>
      <c r="AJ2266">
        <v>1530</v>
      </c>
      <c r="AK2266">
        <v>16433</v>
      </c>
      <c r="AL2266">
        <v>1.2</v>
      </c>
      <c r="AM2266">
        <v>3353</v>
      </c>
      <c r="AN2266">
        <v>5675</v>
      </c>
      <c r="AO2266">
        <v>1.2</v>
      </c>
      <c r="AP2266">
        <v>3.6</v>
      </c>
      <c r="AQ2266">
        <v>1.1000000000000001</v>
      </c>
      <c r="AR2266">
        <v>0</v>
      </c>
      <c r="AS2266">
        <v>3.8</v>
      </c>
      <c r="AT2266">
        <v>26.8</v>
      </c>
      <c r="AU2266">
        <v>539664</v>
      </c>
      <c r="AV2266">
        <v>0</v>
      </c>
      <c r="AW2266">
        <v>788445</v>
      </c>
      <c r="AX2266">
        <v>11845</v>
      </c>
      <c r="AY2266">
        <v>103007</v>
      </c>
      <c r="AZ2266">
        <v>75</v>
      </c>
      <c r="BA2266">
        <v>5941.05</v>
      </c>
      <c r="BB2266">
        <v>11.2</v>
      </c>
    </row>
    <row r="2267" spans="1:54" x14ac:dyDescent="0.3">
      <c r="A2267">
        <v>41037</v>
      </c>
      <c r="B2267" t="s">
        <v>171</v>
      </c>
      <c r="C2267" t="s">
        <v>956</v>
      </c>
      <c r="D2267">
        <v>7838</v>
      </c>
      <c r="E2267">
        <v>7895</v>
      </c>
      <c r="F2267">
        <v>-0.7</v>
      </c>
      <c r="G2267">
        <v>7895</v>
      </c>
      <c r="H2267">
        <v>4.2</v>
      </c>
      <c r="I2267">
        <v>18.5</v>
      </c>
      <c r="J2267">
        <v>23</v>
      </c>
      <c r="K2267">
        <v>46.9</v>
      </c>
      <c r="L2267">
        <v>92.5</v>
      </c>
      <c r="M2267">
        <v>0.7</v>
      </c>
      <c r="N2267">
        <v>2.2000000000000002</v>
      </c>
      <c r="O2267">
        <v>1.1000000000000001</v>
      </c>
      <c r="P2267">
        <v>0.1</v>
      </c>
      <c r="Q2267">
        <v>3.4</v>
      </c>
      <c r="R2267">
        <v>7.8</v>
      </c>
      <c r="S2267">
        <v>85.7</v>
      </c>
      <c r="T2267">
        <v>77.8</v>
      </c>
      <c r="U2267">
        <v>4.0999999999999996</v>
      </c>
      <c r="V2267">
        <v>5.2</v>
      </c>
      <c r="W2267">
        <v>83.7</v>
      </c>
      <c r="X2267">
        <v>18.600000000000001</v>
      </c>
      <c r="Y2267">
        <v>951</v>
      </c>
      <c r="Z2267">
        <v>12.4</v>
      </c>
      <c r="AA2267">
        <v>4401</v>
      </c>
      <c r="AB2267">
        <v>66.2</v>
      </c>
      <c r="AC2267">
        <v>5.0999999999999996</v>
      </c>
      <c r="AD2267">
        <v>144100</v>
      </c>
      <c r="AE2267">
        <v>3566</v>
      </c>
      <c r="AF2267">
        <v>2.09</v>
      </c>
      <c r="AG2267">
        <v>22056</v>
      </c>
      <c r="AH2267">
        <v>33611</v>
      </c>
      <c r="AI2267">
        <v>20.100000000000001</v>
      </c>
      <c r="AJ2267">
        <v>191</v>
      </c>
      <c r="AK2267">
        <v>1163</v>
      </c>
      <c r="AL2267">
        <v>0.1</v>
      </c>
      <c r="AM2267">
        <v>478</v>
      </c>
      <c r="AN2267">
        <v>0</v>
      </c>
      <c r="AO2267">
        <v>0</v>
      </c>
      <c r="AP2267">
        <v>0</v>
      </c>
      <c r="AQ2267">
        <v>0</v>
      </c>
      <c r="AR2267">
        <v>0</v>
      </c>
      <c r="AS2267">
        <v>0</v>
      </c>
      <c r="AT2267">
        <v>0</v>
      </c>
      <c r="AU2267">
        <v>0</v>
      </c>
      <c r="AV2267">
        <v>40273</v>
      </c>
      <c r="AW2267">
        <v>52050</v>
      </c>
      <c r="AX2267">
        <v>7219</v>
      </c>
      <c r="AY2267">
        <v>7159</v>
      </c>
      <c r="AZ2267">
        <v>9</v>
      </c>
      <c r="BA2267">
        <v>8138.98</v>
      </c>
      <c r="BB2267">
        <v>1</v>
      </c>
    </row>
    <row r="2268" spans="1:54" x14ac:dyDescent="0.3">
      <c r="A2268">
        <v>41039</v>
      </c>
      <c r="B2268" t="s">
        <v>1426</v>
      </c>
      <c r="C2268" t="s">
        <v>956</v>
      </c>
      <c r="D2268">
        <v>358337</v>
      </c>
      <c r="E2268">
        <v>351715</v>
      </c>
      <c r="F2268">
        <v>1.9</v>
      </c>
      <c r="G2268">
        <v>351715</v>
      </c>
      <c r="H2268">
        <v>4.9000000000000004</v>
      </c>
      <c r="I2268">
        <v>19.100000000000001</v>
      </c>
      <c r="J2268">
        <v>17.399999999999999</v>
      </c>
      <c r="K2268">
        <v>50.9</v>
      </c>
      <c r="L2268">
        <v>90.1</v>
      </c>
      <c r="M2268">
        <v>1.1000000000000001</v>
      </c>
      <c r="N2268">
        <v>1.4</v>
      </c>
      <c r="O2268">
        <v>2.9</v>
      </c>
      <c r="P2268">
        <v>0.3</v>
      </c>
      <c r="Q2268">
        <v>4.3</v>
      </c>
      <c r="R2268">
        <v>8.3000000000000007</v>
      </c>
      <c r="S2268">
        <v>83.1</v>
      </c>
      <c r="T2268">
        <v>78</v>
      </c>
      <c r="U2268">
        <v>5.7</v>
      </c>
      <c r="V2268">
        <v>8.9</v>
      </c>
      <c r="W2268">
        <v>91.1</v>
      </c>
      <c r="X2268">
        <v>27.7</v>
      </c>
      <c r="Y2268">
        <v>31009</v>
      </c>
      <c r="Z2268">
        <v>19.600000000000001</v>
      </c>
      <c r="AA2268">
        <v>157899</v>
      </c>
      <c r="AB2268">
        <v>59.6</v>
      </c>
      <c r="AC2268">
        <v>22.3</v>
      </c>
      <c r="AD2268">
        <v>218900</v>
      </c>
      <c r="AE2268">
        <v>144912</v>
      </c>
      <c r="AF2268">
        <v>2.38</v>
      </c>
      <c r="AG2268">
        <v>24224</v>
      </c>
      <c r="AH2268">
        <v>42931</v>
      </c>
      <c r="AI2268">
        <v>20</v>
      </c>
      <c r="AJ2268">
        <v>9538</v>
      </c>
      <c r="AK2268">
        <v>117026</v>
      </c>
      <c r="AL2268">
        <v>3.5</v>
      </c>
      <c r="AM2268">
        <v>22051</v>
      </c>
      <c r="AN2268">
        <v>32627</v>
      </c>
      <c r="AO2268">
        <v>0.6</v>
      </c>
      <c r="AP2268">
        <v>1.4</v>
      </c>
      <c r="AQ2268">
        <v>2</v>
      </c>
      <c r="AR2268">
        <v>0</v>
      </c>
      <c r="AS2268">
        <v>2.1</v>
      </c>
      <c r="AT2268">
        <v>30.6</v>
      </c>
      <c r="AU2268">
        <v>6219861</v>
      </c>
      <c r="AV2268">
        <v>2889191</v>
      </c>
      <c r="AW2268">
        <v>4452231</v>
      </c>
      <c r="AX2268">
        <v>12912</v>
      </c>
      <c r="AY2268">
        <v>607721</v>
      </c>
      <c r="AZ2268">
        <v>1316</v>
      </c>
      <c r="BA2268">
        <v>4553.12</v>
      </c>
      <c r="BB2268">
        <v>77.2</v>
      </c>
    </row>
    <row r="2269" spans="1:54" x14ac:dyDescent="0.3">
      <c r="A2269">
        <v>41041</v>
      </c>
      <c r="B2269" t="s">
        <v>101</v>
      </c>
      <c r="C2269" t="s">
        <v>956</v>
      </c>
      <c r="D2269">
        <v>46406</v>
      </c>
      <c r="E2269">
        <v>46032</v>
      </c>
      <c r="F2269">
        <v>0.8</v>
      </c>
      <c r="G2269">
        <v>46034</v>
      </c>
      <c r="H2269">
        <v>5</v>
      </c>
      <c r="I2269">
        <v>17</v>
      </c>
      <c r="J2269">
        <v>24.9</v>
      </c>
      <c r="K2269">
        <v>51.4</v>
      </c>
      <c r="L2269">
        <v>90.1</v>
      </c>
      <c r="M2269">
        <v>0.7</v>
      </c>
      <c r="N2269">
        <v>4</v>
      </c>
      <c r="O2269">
        <v>1.3</v>
      </c>
      <c r="P2269">
        <v>0.2</v>
      </c>
      <c r="Q2269">
        <v>3.6</v>
      </c>
      <c r="R2269">
        <v>8.5</v>
      </c>
      <c r="S2269">
        <v>83.3</v>
      </c>
      <c r="T2269">
        <v>83.8</v>
      </c>
      <c r="U2269">
        <v>5.2</v>
      </c>
      <c r="V2269">
        <v>7</v>
      </c>
      <c r="W2269">
        <v>89.9</v>
      </c>
      <c r="X2269">
        <v>24.4</v>
      </c>
      <c r="Y2269">
        <v>5793</v>
      </c>
      <c r="Z2269">
        <v>19.2</v>
      </c>
      <c r="AA2269">
        <v>30700</v>
      </c>
      <c r="AB2269">
        <v>65.5</v>
      </c>
      <c r="AC2269">
        <v>15.2</v>
      </c>
      <c r="AD2269">
        <v>237200</v>
      </c>
      <c r="AE2269">
        <v>20913</v>
      </c>
      <c r="AF2269">
        <v>2.17</v>
      </c>
      <c r="AG2269">
        <v>25194</v>
      </c>
      <c r="AH2269">
        <v>42365</v>
      </c>
      <c r="AI2269">
        <v>16</v>
      </c>
      <c r="AJ2269">
        <v>1562</v>
      </c>
      <c r="AK2269">
        <v>13527</v>
      </c>
      <c r="AL2269">
        <v>1.8</v>
      </c>
      <c r="AM2269">
        <v>3278</v>
      </c>
      <c r="AN2269">
        <v>5268</v>
      </c>
      <c r="AO2269">
        <v>0</v>
      </c>
      <c r="AP2269">
        <v>0</v>
      </c>
      <c r="AQ2269">
        <v>1.7</v>
      </c>
      <c r="AR2269">
        <v>0</v>
      </c>
      <c r="AS2269">
        <v>0</v>
      </c>
      <c r="AT2269">
        <v>28.3</v>
      </c>
      <c r="AU2269">
        <v>582682</v>
      </c>
      <c r="AV2269">
        <v>48423</v>
      </c>
      <c r="AW2269">
        <v>559591</v>
      </c>
      <c r="AX2269">
        <v>12180</v>
      </c>
      <c r="AY2269">
        <v>205434</v>
      </c>
      <c r="AZ2269">
        <v>144</v>
      </c>
      <c r="BA2269">
        <v>979.77</v>
      </c>
      <c r="BB2269">
        <v>47</v>
      </c>
    </row>
    <row r="2270" spans="1:54" x14ac:dyDescent="0.3">
      <c r="A2270">
        <v>41043</v>
      </c>
      <c r="B2270" t="s">
        <v>274</v>
      </c>
      <c r="C2270" t="s">
        <v>956</v>
      </c>
      <c r="D2270">
        <v>119356</v>
      </c>
      <c r="E2270">
        <v>116672</v>
      </c>
      <c r="F2270">
        <v>2.2999999999999998</v>
      </c>
      <c r="G2270">
        <v>116672</v>
      </c>
      <c r="H2270">
        <v>6.2</v>
      </c>
      <c r="I2270">
        <v>23.2</v>
      </c>
      <c r="J2270">
        <v>17.3</v>
      </c>
      <c r="K2270">
        <v>50.5</v>
      </c>
      <c r="L2270">
        <v>93.4</v>
      </c>
      <c r="M2270">
        <v>0.7</v>
      </c>
      <c r="N2270">
        <v>1.5</v>
      </c>
      <c r="O2270">
        <v>1.1000000000000001</v>
      </c>
      <c r="P2270">
        <v>0.2</v>
      </c>
      <c r="Q2270">
        <v>3.1</v>
      </c>
      <c r="R2270">
        <v>8.4</v>
      </c>
      <c r="S2270">
        <v>86.2</v>
      </c>
      <c r="T2270">
        <v>84.2</v>
      </c>
      <c r="U2270">
        <v>4.4000000000000004</v>
      </c>
      <c r="V2270">
        <v>7.2</v>
      </c>
      <c r="W2270">
        <v>89.1</v>
      </c>
      <c r="X2270">
        <v>16.899999999999999</v>
      </c>
      <c r="Y2270">
        <v>11747</v>
      </c>
      <c r="Z2270">
        <v>22.4</v>
      </c>
      <c r="AA2270">
        <v>49300</v>
      </c>
      <c r="AB2270">
        <v>66.8</v>
      </c>
      <c r="AC2270">
        <v>17.2</v>
      </c>
      <c r="AD2270">
        <v>173600</v>
      </c>
      <c r="AE2270">
        <v>44722</v>
      </c>
      <c r="AF2270">
        <v>2.6</v>
      </c>
      <c r="AG2270">
        <v>21500</v>
      </c>
      <c r="AH2270">
        <v>46939</v>
      </c>
      <c r="AI2270">
        <v>17.8</v>
      </c>
      <c r="AJ2270">
        <v>2437</v>
      </c>
      <c r="AK2270">
        <v>32742</v>
      </c>
      <c r="AL2270">
        <v>0.8</v>
      </c>
      <c r="AM2270">
        <v>5715</v>
      </c>
      <c r="AN2270">
        <v>8697</v>
      </c>
      <c r="AO2270">
        <v>0</v>
      </c>
      <c r="AP2270">
        <v>0</v>
      </c>
      <c r="AQ2270">
        <v>1.7</v>
      </c>
      <c r="AR2270">
        <v>0</v>
      </c>
      <c r="AS2270">
        <v>2.8</v>
      </c>
      <c r="AT2270">
        <v>28</v>
      </c>
      <c r="AU2270">
        <v>2737558</v>
      </c>
      <c r="AV2270">
        <v>956880</v>
      </c>
      <c r="AW2270">
        <v>1158963</v>
      </c>
      <c r="AX2270">
        <v>10248</v>
      </c>
      <c r="AY2270">
        <v>125446</v>
      </c>
      <c r="AZ2270">
        <v>393</v>
      </c>
      <c r="BA2270">
        <v>2290.13</v>
      </c>
      <c r="BB2270">
        <v>50.9</v>
      </c>
    </row>
    <row r="2271" spans="1:54" x14ac:dyDescent="0.3">
      <c r="A2271">
        <v>41045</v>
      </c>
      <c r="B2271" t="s">
        <v>1861</v>
      </c>
      <c r="C2271" t="s">
        <v>956</v>
      </c>
      <c r="D2271">
        <v>30359</v>
      </c>
      <c r="E2271">
        <v>31312</v>
      </c>
      <c r="F2271">
        <v>-3</v>
      </c>
      <c r="G2271">
        <v>31313</v>
      </c>
      <c r="H2271">
        <v>7</v>
      </c>
      <c r="I2271">
        <v>25.2</v>
      </c>
      <c r="J2271">
        <v>15.8</v>
      </c>
      <c r="K2271">
        <v>45.5</v>
      </c>
      <c r="L2271">
        <v>92.2</v>
      </c>
      <c r="M2271">
        <v>1.5</v>
      </c>
      <c r="N2271">
        <v>2</v>
      </c>
      <c r="O2271">
        <v>1.8</v>
      </c>
      <c r="P2271">
        <v>0.2</v>
      </c>
      <c r="Q2271">
        <v>2.2999999999999998</v>
      </c>
      <c r="R2271">
        <v>33.1</v>
      </c>
      <c r="S2271">
        <v>61.7</v>
      </c>
      <c r="T2271">
        <v>84.7</v>
      </c>
      <c r="U2271">
        <v>10.6</v>
      </c>
      <c r="V2271">
        <v>24.5</v>
      </c>
      <c r="W2271">
        <v>80.400000000000006</v>
      </c>
      <c r="X2271">
        <v>13.1</v>
      </c>
      <c r="Y2271">
        <v>2347</v>
      </c>
      <c r="Z2271">
        <v>17.3</v>
      </c>
      <c r="AA2271">
        <v>11617</v>
      </c>
      <c r="AB2271">
        <v>61.6</v>
      </c>
      <c r="AC2271">
        <v>14.4</v>
      </c>
      <c r="AD2271">
        <v>132600</v>
      </c>
      <c r="AE2271">
        <v>10136</v>
      </c>
      <c r="AF2271">
        <v>2.69</v>
      </c>
      <c r="AG2271">
        <v>16352</v>
      </c>
      <c r="AH2271">
        <v>35578</v>
      </c>
      <c r="AI2271">
        <v>27.4</v>
      </c>
      <c r="AJ2271">
        <v>712</v>
      </c>
      <c r="AK2271">
        <v>8023</v>
      </c>
      <c r="AL2271">
        <v>-1.5</v>
      </c>
      <c r="AM2271">
        <v>1329</v>
      </c>
      <c r="AN2271">
        <v>1944</v>
      </c>
      <c r="AO2271">
        <v>0</v>
      </c>
      <c r="AP2271">
        <v>0</v>
      </c>
      <c r="AQ2271">
        <v>2</v>
      </c>
      <c r="AR2271">
        <v>0</v>
      </c>
      <c r="AS2271">
        <v>0</v>
      </c>
      <c r="AT2271">
        <v>0</v>
      </c>
      <c r="AU2271">
        <v>0</v>
      </c>
      <c r="AV2271">
        <v>0</v>
      </c>
      <c r="AW2271">
        <v>484644</v>
      </c>
      <c r="AX2271">
        <v>15637</v>
      </c>
      <c r="AY2271">
        <v>45264</v>
      </c>
      <c r="AZ2271">
        <v>29</v>
      </c>
      <c r="BA2271">
        <v>9887.5300000000007</v>
      </c>
      <c r="BB2271">
        <v>3.2</v>
      </c>
    </row>
    <row r="2272" spans="1:54" x14ac:dyDescent="0.3">
      <c r="A2272">
        <v>41047</v>
      </c>
      <c r="B2272" t="s">
        <v>28</v>
      </c>
      <c r="C2272" t="s">
        <v>956</v>
      </c>
      <c r="D2272">
        <v>326110</v>
      </c>
      <c r="E2272">
        <v>315335</v>
      </c>
      <c r="F2272">
        <v>3.4</v>
      </c>
      <c r="G2272">
        <v>315335</v>
      </c>
      <c r="H2272">
        <v>6.8</v>
      </c>
      <c r="I2272">
        <v>25.4</v>
      </c>
      <c r="J2272">
        <v>14.4</v>
      </c>
      <c r="K2272">
        <v>50.1</v>
      </c>
      <c r="L2272">
        <v>89.6</v>
      </c>
      <c r="M2272">
        <v>1.4</v>
      </c>
      <c r="N2272">
        <v>2.6</v>
      </c>
      <c r="O2272">
        <v>2.2999999999999998</v>
      </c>
      <c r="P2272">
        <v>0.9</v>
      </c>
      <c r="Q2272">
        <v>3.3</v>
      </c>
      <c r="R2272">
        <v>25.7</v>
      </c>
      <c r="S2272">
        <v>66.900000000000006</v>
      </c>
      <c r="T2272">
        <v>82.3</v>
      </c>
      <c r="U2272">
        <v>13.7</v>
      </c>
      <c r="V2272">
        <v>25.3</v>
      </c>
      <c r="W2272">
        <v>83.2</v>
      </c>
      <c r="X2272">
        <v>21.2</v>
      </c>
      <c r="Y2272">
        <v>25842</v>
      </c>
      <c r="Z2272">
        <v>21.8</v>
      </c>
      <c r="AA2272">
        <v>122449</v>
      </c>
      <c r="AB2272">
        <v>60.3</v>
      </c>
      <c r="AC2272">
        <v>23.6</v>
      </c>
      <c r="AD2272">
        <v>192200</v>
      </c>
      <c r="AE2272">
        <v>113285</v>
      </c>
      <c r="AF2272">
        <v>2.72</v>
      </c>
      <c r="AG2272">
        <v>22001</v>
      </c>
      <c r="AH2272">
        <v>46885</v>
      </c>
      <c r="AI2272">
        <v>18.600000000000001</v>
      </c>
      <c r="AJ2272">
        <v>7685</v>
      </c>
      <c r="AK2272">
        <v>95058</v>
      </c>
      <c r="AL2272">
        <v>3.6</v>
      </c>
      <c r="AM2272">
        <v>15789</v>
      </c>
      <c r="AN2272">
        <v>23677</v>
      </c>
      <c r="AO2272">
        <v>0.6</v>
      </c>
      <c r="AP2272">
        <v>0</v>
      </c>
      <c r="AQ2272">
        <v>3</v>
      </c>
      <c r="AR2272">
        <v>0.2</v>
      </c>
      <c r="AS2272">
        <v>6.6</v>
      </c>
      <c r="AT2272">
        <v>27.2</v>
      </c>
      <c r="AU2272">
        <v>2845369</v>
      </c>
      <c r="AV2272">
        <v>3461700</v>
      </c>
      <c r="AW2272">
        <v>4016561</v>
      </c>
      <c r="AX2272">
        <v>12950</v>
      </c>
      <c r="AY2272">
        <v>0</v>
      </c>
      <c r="AZ2272">
        <v>698</v>
      </c>
      <c r="BA2272">
        <v>1182.33</v>
      </c>
      <c r="BB2272">
        <v>266.7</v>
      </c>
    </row>
    <row r="2273" spans="1:54" x14ac:dyDescent="0.3">
      <c r="A2273">
        <v>41049</v>
      </c>
      <c r="B2273" t="s">
        <v>1838</v>
      </c>
      <c r="C2273" t="s">
        <v>956</v>
      </c>
      <c r="D2273">
        <v>11187</v>
      </c>
      <c r="E2273">
        <v>11173</v>
      </c>
      <c r="F2273">
        <v>0.1</v>
      </c>
      <c r="G2273">
        <v>11173</v>
      </c>
      <c r="H2273">
        <v>7</v>
      </c>
      <c r="I2273">
        <v>28</v>
      </c>
      <c r="J2273">
        <v>14.5</v>
      </c>
      <c r="K2273">
        <v>48.8</v>
      </c>
      <c r="L2273">
        <v>93.8</v>
      </c>
      <c r="M2273">
        <v>0.9</v>
      </c>
      <c r="N2273">
        <v>1.8</v>
      </c>
      <c r="O2273">
        <v>0.7</v>
      </c>
      <c r="P2273">
        <v>0.3</v>
      </c>
      <c r="Q2273">
        <v>2.4</v>
      </c>
      <c r="R2273">
        <v>35.1</v>
      </c>
      <c r="S2273">
        <v>60.6</v>
      </c>
      <c r="T2273">
        <v>83.1</v>
      </c>
      <c r="U2273">
        <v>17.399999999999999</v>
      </c>
      <c r="V2273">
        <v>29.3</v>
      </c>
      <c r="W2273">
        <v>75.5</v>
      </c>
      <c r="X2273">
        <v>9.6999999999999993</v>
      </c>
      <c r="Y2273">
        <v>1062</v>
      </c>
      <c r="Z2273">
        <v>19.399999999999999</v>
      </c>
      <c r="AA2273">
        <v>4447</v>
      </c>
      <c r="AB2273">
        <v>73.2</v>
      </c>
      <c r="AC2273">
        <v>10.3</v>
      </c>
      <c r="AD2273">
        <v>119800</v>
      </c>
      <c r="AE2273">
        <v>3741</v>
      </c>
      <c r="AF2273">
        <v>2.98</v>
      </c>
      <c r="AG2273">
        <v>20663</v>
      </c>
      <c r="AH2273">
        <v>49940</v>
      </c>
      <c r="AI2273">
        <v>18</v>
      </c>
      <c r="AJ2273">
        <v>179</v>
      </c>
      <c r="AK2273">
        <v>2725</v>
      </c>
      <c r="AL2273">
        <v>5.5</v>
      </c>
      <c r="AM2273">
        <v>506</v>
      </c>
      <c r="AN2273">
        <v>456</v>
      </c>
      <c r="AO2273">
        <v>0</v>
      </c>
      <c r="AP2273">
        <v>0</v>
      </c>
      <c r="AQ2273">
        <v>0</v>
      </c>
      <c r="AR2273">
        <v>0</v>
      </c>
      <c r="AS2273">
        <v>0</v>
      </c>
      <c r="AT2273">
        <v>0</v>
      </c>
      <c r="AU2273">
        <v>0</v>
      </c>
      <c r="AV2273">
        <v>49400</v>
      </c>
      <c r="AW2273">
        <v>17401</v>
      </c>
      <c r="AX2273">
        <v>1537</v>
      </c>
      <c r="AY2273">
        <v>7057</v>
      </c>
      <c r="AZ2273">
        <v>16</v>
      </c>
      <c r="BA2273">
        <v>2031.61</v>
      </c>
      <c r="BB2273">
        <v>5.5</v>
      </c>
    </row>
    <row r="2274" spans="1:54" x14ac:dyDescent="0.3">
      <c r="A2274">
        <v>41051</v>
      </c>
      <c r="B2274" t="s">
        <v>1862</v>
      </c>
      <c r="C2274" t="s">
        <v>956</v>
      </c>
      <c r="D2274">
        <v>776712</v>
      </c>
      <c r="E2274">
        <v>735332</v>
      </c>
      <c r="F2274">
        <v>5.6</v>
      </c>
      <c r="G2274">
        <v>735334</v>
      </c>
      <c r="H2274">
        <v>5.9</v>
      </c>
      <c r="I2274">
        <v>19.8</v>
      </c>
      <c r="J2274">
        <v>11.9</v>
      </c>
      <c r="K2274">
        <v>50.6</v>
      </c>
      <c r="L2274">
        <v>80.5</v>
      </c>
      <c r="M2274">
        <v>5.7</v>
      </c>
      <c r="N2274">
        <v>1.5</v>
      </c>
      <c r="O2274">
        <v>7.2</v>
      </c>
      <c r="P2274">
        <v>0.6</v>
      </c>
      <c r="Q2274">
        <v>4.4000000000000004</v>
      </c>
      <c r="R2274">
        <v>11.2</v>
      </c>
      <c r="S2274">
        <v>71.3</v>
      </c>
      <c r="T2274">
        <v>80</v>
      </c>
      <c r="U2274">
        <v>14.1</v>
      </c>
      <c r="V2274">
        <v>19.600000000000001</v>
      </c>
      <c r="W2274">
        <v>89.7</v>
      </c>
      <c r="X2274">
        <v>39.9</v>
      </c>
      <c r="Y2274">
        <v>44741</v>
      </c>
      <c r="Z2274">
        <v>24.8</v>
      </c>
      <c r="AA2274">
        <v>330768</v>
      </c>
      <c r="AB2274">
        <v>54.2</v>
      </c>
      <c r="AC2274">
        <v>37</v>
      </c>
      <c r="AD2274">
        <v>271600</v>
      </c>
      <c r="AE2274">
        <v>305939</v>
      </c>
      <c r="AF2274">
        <v>2.39</v>
      </c>
      <c r="AG2274">
        <v>30475</v>
      </c>
      <c r="AH2274">
        <v>52511</v>
      </c>
      <c r="AI2274">
        <v>17.8</v>
      </c>
      <c r="AJ2274">
        <v>25361</v>
      </c>
      <c r="AK2274">
        <v>390372</v>
      </c>
      <c r="AL2274">
        <v>1.8</v>
      </c>
      <c r="AM2274">
        <v>62224</v>
      </c>
      <c r="AN2274">
        <v>75230</v>
      </c>
      <c r="AO2274">
        <v>3</v>
      </c>
      <c r="AP2274">
        <v>0.8</v>
      </c>
      <c r="AQ2274">
        <v>6.2</v>
      </c>
      <c r="AR2274">
        <v>0.2</v>
      </c>
      <c r="AS2274">
        <v>3</v>
      </c>
      <c r="AT2274">
        <v>31.6</v>
      </c>
      <c r="AU2274">
        <v>10527633</v>
      </c>
      <c r="AV2274">
        <v>22043828</v>
      </c>
      <c r="AW2274">
        <v>9868453</v>
      </c>
      <c r="AX2274">
        <v>14157</v>
      </c>
      <c r="AY2274">
        <v>2048635</v>
      </c>
      <c r="AZ2274">
        <v>5090</v>
      </c>
      <c r="BA2274">
        <v>431.3</v>
      </c>
      <c r="BB2274">
        <v>1704.9</v>
      </c>
    </row>
    <row r="2275" spans="1:54" x14ac:dyDescent="0.3">
      <c r="A2275">
        <v>41053</v>
      </c>
      <c r="B2275" t="s">
        <v>90</v>
      </c>
      <c r="C2275" t="s">
        <v>956</v>
      </c>
      <c r="D2275">
        <v>77916</v>
      </c>
      <c r="E2275">
        <v>75403</v>
      </c>
      <c r="F2275">
        <v>3.3</v>
      </c>
      <c r="G2275">
        <v>75403</v>
      </c>
      <c r="H2275">
        <v>5.8</v>
      </c>
      <c r="I2275">
        <v>23.3</v>
      </c>
      <c r="J2275">
        <v>17.100000000000001</v>
      </c>
      <c r="K2275">
        <v>51.7</v>
      </c>
      <c r="L2275">
        <v>90.9</v>
      </c>
      <c r="M2275">
        <v>0.8</v>
      </c>
      <c r="N2275">
        <v>2.5</v>
      </c>
      <c r="O2275">
        <v>2</v>
      </c>
      <c r="P2275">
        <v>0.3</v>
      </c>
      <c r="Q2275">
        <v>3.4</v>
      </c>
      <c r="R2275">
        <v>13</v>
      </c>
      <c r="S2275">
        <v>79.5</v>
      </c>
      <c r="T2275">
        <v>82.3</v>
      </c>
      <c r="U2275">
        <v>7.3</v>
      </c>
      <c r="V2275">
        <v>12.8</v>
      </c>
      <c r="W2275">
        <v>89.8</v>
      </c>
      <c r="X2275">
        <v>29</v>
      </c>
      <c r="Y2275">
        <v>6818</v>
      </c>
      <c r="Z2275">
        <v>24.5</v>
      </c>
      <c r="AA2275">
        <v>30607</v>
      </c>
      <c r="AB2275">
        <v>65.400000000000006</v>
      </c>
      <c r="AC2275">
        <v>20.6</v>
      </c>
      <c r="AD2275">
        <v>217400</v>
      </c>
      <c r="AE2275">
        <v>28239</v>
      </c>
      <c r="AF2275">
        <v>2.62</v>
      </c>
      <c r="AG2275">
        <v>24426</v>
      </c>
      <c r="AH2275">
        <v>52808</v>
      </c>
      <c r="AI2275">
        <v>16.5</v>
      </c>
      <c r="AJ2275">
        <v>1336</v>
      </c>
      <c r="AK2275">
        <v>12758</v>
      </c>
      <c r="AL2275">
        <v>11.1</v>
      </c>
      <c r="AM2275">
        <v>3911</v>
      </c>
      <c r="AN2275">
        <v>5614</v>
      </c>
      <c r="AO2275">
        <v>0</v>
      </c>
      <c r="AP2275">
        <v>1.8</v>
      </c>
      <c r="AQ2275">
        <v>0</v>
      </c>
      <c r="AR2275">
        <v>0</v>
      </c>
      <c r="AS2275">
        <v>4.3</v>
      </c>
      <c r="AT2275">
        <v>28.8</v>
      </c>
      <c r="AU2275">
        <v>416672</v>
      </c>
      <c r="AV2275">
        <v>70305</v>
      </c>
      <c r="AW2275">
        <v>375062</v>
      </c>
      <c r="AX2275">
        <v>5007</v>
      </c>
      <c r="AY2275">
        <v>0</v>
      </c>
      <c r="AZ2275">
        <v>246</v>
      </c>
      <c r="BA2275">
        <v>740.79</v>
      </c>
      <c r="BB2275">
        <v>101.8</v>
      </c>
    </row>
    <row r="2276" spans="1:54" x14ac:dyDescent="0.3">
      <c r="A2276">
        <v>41055</v>
      </c>
      <c r="B2276" t="s">
        <v>656</v>
      </c>
      <c r="C2276" t="s">
        <v>956</v>
      </c>
      <c r="D2276">
        <v>1710</v>
      </c>
      <c r="E2276">
        <v>1765</v>
      </c>
      <c r="F2276">
        <v>-3.1</v>
      </c>
      <c r="G2276">
        <v>1765</v>
      </c>
      <c r="H2276">
        <v>3.6</v>
      </c>
      <c r="I2276">
        <v>18</v>
      </c>
      <c r="J2276">
        <v>24.8</v>
      </c>
      <c r="K2276">
        <v>50.4</v>
      </c>
      <c r="L2276">
        <v>94.9</v>
      </c>
      <c r="M2276">
        <v>0.6</v>
      </c>
      <c r="N2276">
        <v>2.2999999999999998</v>
      </c>
      <c r="O2276">
        <v>0.2</v>
      </c>
      <c r="P2276">
        <v>0.1</v>
      </c>
      <c r="Q2276">
        <v>1.8</v>
      </c>
      <c r="R2276">
        <v>6.8</v>
      </c>
      <c r="S2276">
        <v>89.4</v>
      </c>
      <c r="T2276">
        <v>86.1</v>
      </c>
      <c r="U2276">
        <v>2.4</v>
      </c>
      <c r="V2276">
        <v>2.6</v>
      </c>
      <c r="W2276">
        <v>92.4</v>
      </c>
      <c r="X2276">
        <v>16.5</v>
      </c>
      <c r="Y2276">
        <v>235</v>
      </c>
      <c r="Z2276">
        <v>20.5</v>
      </c>
      <c r="AA2276">
        <v>906</v>
      </c>
      <c r="AB2276">
        <v>64.900000000000006</v>
      </c>
      <c r="AC2276">
        <v>5.5</v>
      </c>
      <c r="AD2276">
        <v>135400</v>
      </c>
      <c r="AE2276">
        <v>827</v>
      </c>
      <c r="AF2276">
        <v>2.2400000000000002</v>
      </c>
      <c r="AG2276">
        <v>24314</v>
      </c>
      <c r="AH2276">
        <v>42639</v>
      </c>
      <c r="AI2276">
        <v>22.1</v>
      </c>
      <c r="AJ2276">
        <v>52</v>
      </c>
      <c r="AK2276">
        <v>426</v>
      </c>
      <c r="AL2276">
        <v>16.7</v>
      </c>
      <c r="AM2276">
        <v>108</v>
      </c>
      <c r="AN2276">
        <v>146</v>
      </c>
      <c r="AO2276">
        <v>0</v>
      </c>
      <c r="AP2276">
        <v>0</v>
      </c>
      <c r="AQ2276">
        <v>0</v>
      </c>
      <c r="AR2276">
        <v>0</v>
      </c>
      <c r="AS2276">
        <v>0</v>
      </c>
      <c r="AT2276">
        <v>0</v>
      </c>
      <c r="AU2276">
        <v>0</v>
      </c>
      <c r="AV2276">
        <v>12037</v>
      </c>
      <c r="AW2276">
        <v>56043</v>
      </c>
      <c r="AX2276">
        <v>33162</v>
      </c>
      <c r="AY2276">
        <v>5895</v>
      </c>
      <c r="AZ2276">
        <v>0</v>
      </c>
      <c r="BA2276">
        <v>823.69</v>
      </c>
      <c r="BB2276">
        <v>2.1</v>
      </c>
    </row>
    <row r="2277" spans="1:54" x14ac:dyDescent="0.3">
      <c r="A2277">
        <v>41057</v>
      </c>
      <c r="B2277" t="s">
        <v>1863</v>
      </c>
      <c r="C2277" t="s">
        <v>956</v>
      </c>
      <c r="D2277">
        <v>25342</v>
      </c>
      <c r="E2277">
        <v>25250</v>
      </c>
      <c r="F2277">
        <v>0.4</v>
      </c>
      <c r="G2277">
        <v>25250</v>
      </c>
      <c r="H2277">
        <v>5.4</v>
      </c>
      <c r="I2277">
        <v>19.100000000000001</v>
      </c>
      <c r="J2277">
        <v>23.4</v>
      </c>
      <c r="K2277">
        <v>49.6</v>
      </c>
      <c r="L2277">
        <v>94</v>
      </c>
      <c r="M2277">
        <v>0.5</v>
      </c>
      <c r="N2277">
        <v>1.6</v>
      </c>
      <c r="O2277">
        <v>1</v>
      </c>
      <c r="P2277">
        <v>0.3</v>
      </c>
      <c r="Q2277">
        <v>2.6</v>
      </c>
      <c r="R2277">
        <v>10.3</v>
      </c>
      <c r="S2277">
        <v>84.7</v>
      </c>
      <c r="T2277">
        <v>86.7</v>
      </c>
      <c r="U2277">
        <v>6.1</v>
      </c>
      <c r="V2277">
        <v>7.7</v>
      </c>
      <c r="W2277">
        <v>88.1</v>
      </c>
      <c r="X2277">
        <v>20.7</v>
      </c>
      <c r="Y2277">
        <v>2778</v>
      </c>
      <c r="Z2277">
        <v>19.100000000000001</v>
      </c>
      <c r="AA2277">
        <v>18463</v>
      </c>
      <c r="AB2277">
        <v>69.900000000000006</v>
      </c>
      <c r="AC2277">
        <v>8.5</v>
      </c>
      <c r="AD2277">
        <v>226500</v>
      </c>
      <c r="AE2277">
        <v>10236</v>
      </c>
      <c r="AF2277">
        <v>2.4</v>
      </c>
      <c r="AG2277">
        <v>22452</v>
      </c>
      <c r="AH2277">
        <v>43676</v>
      </c>
      <c r="AI2277">
        <v>16.100000000000001</v>
      </c>
      <c r="AJ2277">
        <v>704</v>
      </c>
      <c r="AK2277">
        <v>6371</v>
      </c>
      <c r="AL2277">
        <v>3.2</v>
      </c>
      <c r="AM2277">
        <v>1831</v>
      </c>
      <c r="AN2277">
        <v>2757</v>
      </c>
      <c r="AO2277">
        <v>0</v>
      </c>
      <c r="AP2277">
        <v>0</v>
      </c>
      <c r="AQ2277">
        <v>0</v>
      </c>
      <c r="AR2277">
        <v>0</v>
      </c>
      <c r="AS2277">
        <v>0</v>
      </c>
      <c r="AT2277">
        <v>32.9</v>
      </c>
      <c r="AU2277">
        <v>633806</v>
      </c>
      <c r="AV2277">
        <v>31040</v>
      </c>
      <c r="AW2277">
        <v>224903</v>
      </c>
      <c r="AX2277">
        <v>8988</v>
      </c>
      <c r="AY2277">
        <v>53673</v>
      </c>
      <c r="AZ2277">
        <v>82</v>
      </c>
      <c r="BA2277">
        <v>1102.58</v>
      </c>
      <c r="BB2277">
        <v>22.9</v>
      </c>
    </row>
    <row r="2278" spans="1:54" x14ac:dyDescent="0.3">
      <c r="A2278">
        <v>41059</v>
      </c>
      <c r="B2278" t="s">
        <v>1864</v>
      </c>
      <c r="C2278" t="s">
        <v>956</v>
      </c>
      <c r="D2278">
        <v>76705</v>
      </c>
      <c r="E2278">
        <v>75889</v>
      </c>
      <c r="F2278">
        <v>1.1000000000000001</v>
      </c>
      <c r="G2278">
        <v>75889</v>
      </c>
      <c r="H2278">
        <v>7.2</v>
      </c>
      <c r="I2278">
        <v>25.8</v>
      </c>
      <c r="J2278">
        <v>14.1</v>
      </c>
      <c r="K2278">
        <v>47.7</v>
      </c>
      <c r="L2278">
        <v>90.9</v>
      </c>
      <c r="M2278">
        <v>1.1000000000000001</v>
      </c>
      <c r="N2278">
        <v>4.3</v>
      </c>
      <c r="O2278">
        <v>1.1000000000000001</v>
      </c>
      <c r="P2278">
        <v>0.2</v>
      </c>
      <c r="Q2278">
        <v>2.4</v>
      </c>
      <c r="R2278">
        <v>25.7</v>
      </c>
      <c r="S2278">
        <v>67.3</v>
      </c>
      <c r="T2278">
        <v>82.4</v>
      </c>
      <c r="U2278">
        <v>10</v>
      </c>
      <c r="V2278">
        <v>20.8</v>
      </c>
      <c r="W2278">
        <v>81.900000000000006</v>
      </c>
      <c r="X2278">
        <v>15.5</v>
      </c>
      <c r="Y2278">
        <v>6356</v>
      </c>
      <c r="Z2278">
        <v>16.899999999999999</v>
      </c>
      <c r="AA2278">
        <v>29700</v>
      </c>
      <c r="AB2278">
        <v>63.8</v>
      </c>
      <c r="AC2278">
        <v>17.2</v>
      </c>
      <c r="AD2278">
        <v>142700</v>
      </c>
      <c r="AE2278">
        <v>26744</v>
      </c>
      <c r="AF2278">
        <v>2.7</v>
      </c>
      <c r="AG2278">
        <v>20836</v>
      </c>
      <c r="AH2278">
        <v>48389</v>
      </c>
      <c r="AI2278">
        <v>16.5</v>
      </c>
      <c r="AJ2278">
        <v>1533</v>
      </c>
      <c r="AK2278">
        <v>21299</v>
      </c>
      <c r="AL2278">
        <v>1.5</v>
      </c>
      <c r="AM2278">
        <v>3399</v>
      </c>
      <c r="AN2278">
        <v>4934</v>
      </c>
      <c r="AO2278">
        <v>0</v>
      </c>
      <c r="AP2278">
        <v>0</v>
      </c>
      <c r="AQ2278">
        <v>0</v>
      </c>
      <c r="AR2278">
        <v>0</v>
      </c>
      <c r="AS2278">
        <v>4.5999999999999996</v>
      </c>
      <c r="AT2278">
        <v>27.8</v>
      </c>
      <c r="AU2278">
        <v>0</v>
      </c>
      <c r="AV2278">
        <v>284500</v>
      </c>
      <c r="AW2278">
        <v>763606</v>
      </c>
      <c r="AX2278">
        <v>10482</v>
      </c>
      <c r="AY2278">
        <v>159389</v>
      </c>
      <c r="AZ2278">
        <v>93</v>
      </c>
      <c r="BA2278">
        <v>3215.51</v>
      </c>
      <c r="BB2278">
        <v>23.6</v>
      </c>
    </row>
    <row r="2279" spans="1:54" x14ac:dyDescent="0.3">
      <c r="A2279">
        <v>41061</v>
      </c>
      <c r="B2279" t="s">
        <v>78</v>
      </c>
      <c r="C2279" t="s">
        <v>956</v>
      </c>
      <c r="D2279">
        <v>25691</v>
      </c>
      <c r="E2279">
        <v>25744</v>
      </c>
      <c r="F2279">
        <v>-0.2</v>
      </c>
      <c r="G2279">
        <v>25748</v>
      </c>
      <c r="H2279">
        <v>6</v>
      </c>
      <c r="I2279">
        <v>22</v>
      </c>
      <c r="J2279">
        <v>18.600000000000001</v>
      </c>
      <c r="K2279">
        <v>50.9</v>
      </c>
      <c r="L2279">
        <v>93.3</v>
      </c>
      <c r="M2279">
        <v>0.6</v>
      </c>
      <c r="N2279">
        <v>1.2</v>
      </c>
      <c r="O2279">
        <v>1.1000000000000001</v>
      </c>
      <c r="P2279">
        <v>1.3</v>
      </c>
      <c r="Q2279">
        <v>2.5</v>
      </c>
      <c r="R2279">
        <v>4.5</v>
      </c>
      <c r="S2279">
        <v>89.5</v>
      </c>
      <c r="T2279">
        <v>82</v>
      </c>
      <c r="U2279">
        <v>3.9</v>
      </c>
      <c r="V2279">
        <v>5.2</v>
      </c>
      <c r="W2279">
        <v>90.6</v>
      </c>
      <c r="X2279">
        <v>22.5</v>
      </c>
      <c r="Y2279">
        <v>2286</v>
      </c>
      <c r="Z2279">
        <v>16.2</v>
      </c>
      <c r="AA2279">
        <v>11477</v>
      </c>
      <c r="AB2279">
        <v>63.4</v>
      </c>
      <c r="AC2279">
        <v>18.399999999999999</v>
      </c>
      <c r="AD2279">
        <v>156600</v>
      </c>
      <c r="AE2279">
        <v>10235</v>
      </c>
      <c r="AF2279">
        <v>2.4300000000000002</v>
      </c>
      <c r="AG2279">
        <v>22684</v>
      </c>
      <c r="AH2279">
        <v>42542</v>
      </c>
      <c r="AI2279">
        <v>18.600000000000001</v>
      </c>
      <c r="AJ2279">
        <v>750</v>
      </c>
      <c r="AK2279">
        <v>6991</v>
      </c>
      <c r="AL2279">
        <v>1</v>
      </c>
      <c r="AM2279">
        <v>1553</v>
      </c>
      <c r="AN2279">
        <v>2282</v>
      </c>
      <c r="AO2279">
        <v>0</v>
      </c>
      <c r="AP2279">
        <v>0</v>
      </c>
      <c r="AQ2279">
        <v>0</v>
      </c>
      <c r="AR2279">
        <v>0</v>
      </c>
      <c r="AS2279">
        <v>0</v>
      </c>
      <c r="AT2279">
        <v>23.7</v>
      </c>
      <c r="AU2279">
        <v>337099</v>
      </c>
      <c r="AV2279">
        <v>0</v>
      </c>
      <c r="AW2279">
        <v>333760</v>
      </c>
      <c r="AX2279">
        <v>13318</v>
      </c>
      <c r="AY2279">
        <v>32852</v>
      </c>
      <c r="AZ2279">
        <v>86</v>
      </c>
      <c r="BA2279">
        <v>2036.61</v>
      </c>
      <c r="BB2279">
        <v>12.6</v>
      </c>
    </row>
    <row r="2280" spans="1:54" x14ac:dyDescent="0.3">
      <c r="A2280">
        <v>41063</v>
      </c>
      <c r="B2280" t="s">
        <v>1865</v>
      </c>
      <c r="C2280" t="s">
        <v>956</v>
      </c>
      <c r="D2280">
        <v>6820</v>
      </c>
      <c r="E2280">
        <v>7008</v>
      </c>
      <c r="F2280">
        <v>-2.7</v>
      </c>
      <c r="G2280">
        <v>7008</v>
      </c>
      <c r="H2280">
        <v>5</v>
      </c>
      <c r="I2280">
        <v>18.3</v>
      </c>
      <c r="J2280">
        <v>26.7</v>
      </c>
      <c r="K2280">
        <v>51.1</v>
      </c>
      <c r="L2280">
        <v>95.8</v>
      </c>
      <c r="M2280">
        <v>0.5</v>
      </c>
      <c r="N2280">
        <v>0.9</v>
      </c>
      <c r="O2280">
        <v>0.5</v>
      </c>
      <c r="P2280">
        <v>0.1</v>
      </c>
      <c r="Q2280">
        <v>2.2000000000000002</v>
      </c>
      <c r="R2280">
        <v>2.8</v>
      </c>
      <c r="S2280">
        <v>93.5</v>
      </c>
      <c r="T2280">
        <v>86.3</v>
      </c>
      <c r="U2280">
        <v>1.4</v>
      </c>
      <c r="V2280">
        <v>2.7</v>
      </c>
      <c r="W2280">
        <v>93.5</v>
      </c>
      <c r="X2280">
        <v>24</v>
      </c>
      <c r="Y2280">
        <v>850</v>
      </c>
      <c r="Z2280">
        <v>18.899999999999999</v>
      </c>
      <c r="AA2280">
        <v>4075</v>
      </c>
      <c r="AB2280">
        <v>73.900000000000006</v>
      </c>
      <c r="AC2280">
        <v>8.1999999999999993</v>
      </c>
      <c r="AD2280">
        <v>199900</v>
      </c>
      <c r="AE2280">
        <v>2996</v>
      </c>
      <c r="AF2280">
        <v>2.27</v>
      </c>
      <c r="AG2280">
        <v>23131</v>
      </c>
      <c r="AH2280">
        <v>41994</v>
      </c>
      <c r="AI2280">
        <v>13.4</v>
      </c>
      <c r="AJ2280">
        <v>356</v>
      </c>
      <c r="AK2280">
        <v>1535</v>
      </c>
      <c r="AL2280">
        <v>-5.3</v>
      </c>
      <c r="AM2280">
        <v>758</v>
      </c>
      <c r="AN2280">
        <v>890</v>
      </c>
      <c r="AO2280">
        <v>0</v>
      </c>
      <c r="AP2280">
        <v>0</v>
      </c>
      <c r="AQ2280">
        <v>0</v>
      </c>
      <c r="AR2280">
        <v>0</v>
      </c>
      <c r="AS2280">
        <v>0</v>
      </c>
      <c r="AT2280">
        <v>0</v>
      </c>
      <c r="AU2280">
        <v>0</v>
      </c>
      <c r="AV2280">
        <v>0</v>
      </c>
      <c r="AW2280">
        <v>82730</v>
      </c>
      <c r="AX2280">
        <v>12127</v>
      </c>
      <c r="AY2280">
        <v>7350</v>
      </c>
      <c r="AZ2280">
        <v>23</v>
      </c>
      <c r="BA2280">
        <v>3146.19</v>
      </c>
      <c r="BB2280">
        <v>2.2000000000000002</v>
      </c>
    </row>
    <row r="2281" spans="1:54" x14ac:dyDescent="0.3">
      <c r="A2281">
        <v>41065</v>
      </c>
      <c r="B2281" t="s">
        <v>1866</v>
      </c>
      <c r="C2281" t="s">
        <v>956</v>
      </c>
      <c r="D2281">
        <v>25515</v>
      </c>
      <c r="E2281">
        <v>25213</v>
      </c>
      <c r="F2281">
        <v>1.2</v>
      </c>
      <c r="G2281">
        <v>25213</v>
      </c>
      <c r="H2281">
        <v>6.1</v>
      </c>
      <c r="I2281">
        <v>22.5</v>
      </c>
      <c r="J2281">
        <v>19.899999999999999</v>
      </c>
      <c r="K2281">
        <v>50.4</v>
      </c>
      <c r="L2281">
        <v>91.1</v>
      </c>
      <c r="M2281">
        <v>0.6</v>
      </c>
      <c r="N2281">
        <v>4.2</v>
      </c>
      <c r="O2281">
        <v>1</v>
      </c>
      <c r="P2281">
        <v>0.7</v>
      </c>
      <c r="Q2281">
        <v>2.2999999999999998</v>
      </c>
      <c r="R2281">
        <v>17</v>
      </c>
      <c r="S2281">
        <v>75.7</v>
      </c>
      <c r="T2281">
        <v>84</v>
      </c>
      <c r="U2281">
        <v>9.6</v>
      </c>
      <c r="V2281">
        <v>15.3</v>
      </c>
      <c r="W2281">
        <v>85.1</v>
      </c>
      <c r="X2281">
        <v>20.100000000000001</v>
      </c>
      <c r="Y2281">
        <v>2450</v>
      </c>
      <c r="Z2281">
        <v>16.100000000000001</v>
      </c>
      <c r="AA2281">
        <v>11390</v>
      </c>
      <c r="AB2281">
        <v>64.900000000000006</v>
      </c>
      <c r="AC2281">
        <v>15.8</v>
      </c>
      <c r="AD2281">
        <v>181600</v>
      </c>
      <c r="AE2281">
        <v>9612</v>
      </c>
      <c r="AF2281">
        <v>2.39</v>
      </c>
      <c r="AG2281">
        <v>22844</v>
      </c>
      <c r="AH2281">
        <v>43765</v>
      </c>
      <c r="AI2281">
        <v>18.2</v>
      </c>
      <c r="AJ2281">
        <v>704</v>
      </c>
      <c r="AK2281">
        <v>7080</v>
      </c>
      <c r="AL2281">
        <v>0.8</v>
      </c>
      <c r="AM2281">
        <v>1262</v>
      </c>
      <c r="AN2281">
        <v>1828</v>
      </c>
      <c r="AO2281">
        <v>0</v>
      </c>
      <c r="AP2281">
        <v>0</v>
      </c>
      <c r="AQ2281">
        <v>0</v>
      </c>
      <c r="AR2281">
        <v>0</v>
      </c>
      <c r="AS2281">
        <v>0</v>
      </c>
      <c r="AT2281">
        <v>22</v>
      </c>
      <c r="AU2281">
        <v>0</v>
      </c>
      <c r="AV2281">
        <v>0</v>
      </c>
      <c r="AW2281">
        <v>381866</v>
      </c>
      <c r="AX2281">
        <v>16089</v>
      </c>
      <c r="AY2281">
        <v>47598</v>
      </c>
      <c r="AZ2281">
        <v>0</v>
      </c>
      <c r="BA2281">
        <v>2381.52</v>
      </c>
      <c r="BB2281">
        <v>10.6</v>
      </c>
    </row>
    <row r="2282" spans="1:54" x14ac:dyDescent="0.3">
      <c r="A2282">
        <v>41067</v>
      </c>
      <c r="B2282" t="s">
        <v>10</v>
      </c>
      <c r="C2282" t="s">
        <v>956</v>
      </c>
      <c r="D2282">
        <v>562998</v>
      </c>
      <c r="E2282">
        <v>529712</v>
      </c>
      <c r="F2282">
        <v>6.3</v>
      </c>
      <c r="G2282">
        <v>529710</v>
      </c>
      <c r="H2282">
        <v>6.6</v>
      </c>
      <c r="I2282">
        <v>24.3</v>
      </c>
      <c r="J2282">
        <v>11.9</v>
      </c>
      <c r="K2282">
        <v>50.7</v>
      </c>
      <c r="L2282">
        <v>82.2</v>
      </c>
      <c r="M2282">
        <v>2.2000000000000002</v>
      </c>
      <c r="N2282">
        <v>1.1000000000000001</v>
      </c>
      <c r="O2282">
        <v>9.9</v>
      </c>
      <c r="P2282">
        <v>0.5</v>
      </c>
      <c r="Q2282">
        <v>4</v>
      </c>
      <c r="R2282">
        <v>16.3</v>
      </c>
      <c r="S2282">
        <v>67.8</v>
      </c>
      <c r="T2282">
        <v>82.6</v>
      </c>
      <c r="U2282">
        <v>16.7</v>
      </c>
      <c r="V2282">
        <v>23.3</v>
      </c>
      <c r="W2282">
        <v>90.8</v>
      </c>
      <c r="X2282">
        <v>39.4</v>
      </c>
      <c r="Y2282">
        <v>32864</v>
      </c>
      <c r="Z2282">
        <v>24.2</v>
      </c>
      <c r="AA2282">
        <v>218881</v>
      </c>
      <c r="AB2282">
        <v>61</v>
      </c>
      <c r="AC2282">
        <v>30.7</v>
      </c>
      <c r="AD2282">
        <v>282400</v>
      </c>
      <c r="AE2282">
        <v>201771</v>
      </c>
      <c r="AF2282">
        <v>2.64</v>
      </c>
      <c r="AG2282">
        <v>31078</v>
      </c>
      <c r="AH2282">
        <v>64180</v>
      </c>
      <c r="AI2282">
        <v>11.4</v>
      </c>
      <c r="AJ2282">
        <v>14380</v>
      </c>
      <c r="AK2282">
        <v>236283</v>
      </c>
      <c r="AL2282">
        <v>0.5</v>
      </c>
      <c r="AM2282">
        <v>33720</v>
      </c>
      <c r="AN2282">
        <v>43601</v>
      </c>
      <c r="AO2282">
        <v>0</v>
      </c>
      <c r="AP2282">
        <v>0</v>
      </c>
      <c r="AQ2282">
        <v>7.3</v>
      </c>
      <c r="AR2282">
        <v>0.2</v>
      </c>
      <c r="AS2282">
        <v>4.7</v>
      </c>
      <c r="AT2282">
        <v>32.9</v>
      </c>
      <c r="AU2282">
        <v>24048993</v>
      </c>
      <c r="AV2282">
        <v>11021762</v>
      </c>
      <c r="AW2282">
        <v>8754390</v>
      </c>
      <c r="AX2282">
        <v>16886</v>
      </c>
      <c r="AY2282">
        <v>849401</v>
      </c>
      <c r="AZ2282">
        <v>3030</v>
      </c>
      <c r="BA2282">
        <v>724.23</v>
      </c>
      <c r="BB2282">
        <v>731.4</v>
      </c>
    </row>
    <row r="2283" spans="1:54" x14ac:dyDescent="0.3">
      <c r="A2283">
        <v>41069</v>
      </c>
      <c r="B2283" t="s">
        <v>631</v>
      </c>
      <c r="C2283" t="s">
        <v>956</v>
      </c>
      <c r="D2283">
        <v>1375</v>
      </c>
      <c r="E2283">
        <v>1441</v>
      </c>
      <c r="F2283">
        <v>-4.5999999999999996</v>
      </c>
      <c r="G2283">
        <v>1441</v>
      </c>
      <c r="H2283">
        <v>4.0999999999999996</v>
      </c>
      <c r="I2283">
        <v>15.6</v>
      </c>
      <c r="J2283">
        <v>33.200000000000003</v>
      </c>
      <c r="K2283">
        <v>49.2</v>
      </c>
      <c r="L2283">
        <v>93.2</v>
      </c>
      <c r="M2283">
        <v>0.1</v>
      </c>
      <c r="N2283">
        <v>1.7</v>
      </c>
      <c r="O2283">
        <v>0.7</v>
      </c>
      <c r="P2283">
        <v>0.3</v>
      </c>
      <c r="Q2283">
        <v>4</v>
      </c>
      <c r="R2283">
        <v>5.2</v>
      </c>
      <c r="S2283">
        <v>88.7</v>
      </c>
      <c r="T2283">
        <v>90</v>
      </c>
      <c r="U2283">
        <v>0.8</v>
      </c>
      <c r="V2283">
        <v>2</v>
      </c>
      <c r="W2283">
        <v>88.6</v>
      </c>
      <c r="X2283">
        <v>16.8</v>
      </c>
      <c r="Y2283">
        <v>164</v>
      </c>
      <c r="Z2283">
        <v>22.4</v>
      </c>
      <c r="AA2283">
        <v>888</v>
      </c>
      <c r="AB2283">
        <v>72</v>
      </c>
      <c r="AC2283">
        <v>0.9</v>
      </c>
      <c r="AD2283">
        <v>123700</v>
      </c>
      <c r="AE2283">
        <v>625</v>
      </c>
      <c r="AF2283">
        <v>2</v>
      </c>
      <c r="AG2283">
        <v>24575</v>
      </c>
      <c r="AH2283">
        <v>37974</v>
      </c>
      <c r="AI2283">
        <v>15.6</v>
      </c>
      <c r="AJ2283">
        <v>29</v>
      </c>
      <c r="AK2283">
        <v>150</v>
      </c>
      <c r="AL2283">
        <v>-5.7</v>
      </c>
      <c r="AM2283">
        <v>141</v>
      </c>
      <c r="AN2283">
        <v>122</v>
      </c>
      <c r="AO2283">
        <v>0</v>
      </c>
      <c r="AP2283">
        <v>0</v>
      </c>
      <c r="AQ2283">
        <v>0</v>
      </c>
      <c r="AR2283">
        <v>0</v>
      </c>
      <c r="AS2283">
        <v>0</v>
      </c>
      <c r="AT2283">
        <v>0</v>
      </c>
      <c r="AU2283">
        <v>0</v>
      </c>
      <c r="AV2283">
        <v>0</v>
      </c>
      <c r="AW2283">
        <v>10357</v>
      </c>
      <c r="AX2283">
        <v>7419</v>
      </c>
      <c r="AY2283">
        <v>554</v>
      </c>
      <c r="AZ2283">
        <v>0</v>
      </c>
      <c r="BA2283">
        <v>1714.75</v>
      </c>
      <c r="BB2283">
        <v>0.8</v>
      </c>
    </row>
    <row r="2284" spans="1:54" x14ac:dyDescent="0.3">
      <c r="A2284">
        <v>41071</v>
      </c>
      <c r="B2284" t="s">
        <v>1867</v>
      </c>
      <c r="C2284" t="s">
        <v>956</v>
      </c>
      <c r="D2284">
        <v>101758</v>
      </c>
      <c r="E2284">
        <v>99193</v>
      </c>
      <c r="F2284">
        <v>2.6</v>
      </c>
      <c r="G2284">
        <v>99193</v>
      </c>
      <c r="H2284">
        <v>5.7</v>
      </c>
      <c r="I2284">
        <v>23.3</v>
      </c>
      <c r="J2284">
        <v>15.6</v>
      </c>
      <c r="K2284">
        <v>50.1</v>
      </c>
      <c r="L2284">
        <v>92</v>
      </c>
      <c r="M2284">
        <v>1.1000000000000001</v>
      </c>
      <c r="N2284">
        <v>2</v>
      </c>
      <c r="O2284">
        <v>1.8</v>
      </c>
      <c r="P2284">
        <v>0.2</v>
      </c>
      <c r="Q2284">
        <v>3</v>
      </c>
      <c r="R2284">
        <v>15.7</v>
      </c>
      <c r="S2284">
        <v>77.900000000000006</v>
      </c>
      <c r="T2284">
        <v>84</v>
      </c>
      <c r="U2284">
        <v>8.5</v>
      </c>
      <c r="V2284">
        <v>14</v>
      </c>
      <c r="W2284">
        <v>88</v>
      </c>
      <c r="X2284">
        <v>22.5</v>
      </c>
      <c r="Y2284">
        <v>7554</v>
      </c>
      <c r="Z2284">
        <v>23.4</v>
      </c>
      <c r="AA2284">
        <v>37522</v>
      </c>
      <c r="AB2284">
        <v>68.8</v>
      </c>
      <c r="AC2284">
        <v>16.3</v>
      </c>
      <c r="AD2284">
        <v>224900</v>
      </c>
      <c r="AE2284">
        <v>34138</v>
      </c>
      <c r="AF2284">
        <v>2.77</v>
      </c>
      <c r="AG2284">
        <v>24290</v>
      </c>
      <c r="AH2284">
        <v>54535</v>
      </c>
      <c r="AI2284">
        <v>14.6</v>
      </c>
      <c r="AJ2284">
        <v>2315</v>
      </c>
      <c r="AK2284">
        <v>25887</v>
      </c>
      <c r="AL2284">
        <v>-3.8</v>
      </c>
      <c r="AM2284">
        <v>5581</v>
      </c>
      <c r="AN2284">
        <v>7866</v>
      </c>
      <c r="AO2284">
        <v>0</v>
      </c>
      <c r="AP2284">
        <v>0</v>
      </c>
      <c r="AQ2284">
        <v>0</v>
      </c>
      <c r="AR2284">
        <v>0</v>
      </c>
      <c r="AS2284">
        <v>0</v>
      </c>
      <c r="AT2284">
        <v>25</v>
      </c>
      <c r="AU2284">
        <v>1885753</v>
      </c>
      <c r="AV2284">
        <v>396840</v>
      </c>
      <c r="AW2284">
        <v>951130</v>
      </c>
      <c r="AX2284">
        <v>9890</v>
      </c>
      <c r="AY2284">
        <v>98905</v>
      </c>
      <c r="AZ2284">
        <v>376</v>
      </c>
      <c r="BA2284">
        <v>715.86</v>
      </c>
      <c r="BB2284">
        <v>138.6</v>
      </c>
    </row>
    <row r="2285" spans="1:54" x14ac:dyDescent="0.3">
      <c r="A2285">
        <v>42000</v>
      </c>
      <c r="B2285" t="s">
        <v>955</v>
      </c>
      <c r="D2285">
        <v>12787209</v>
      </c>
      <c r="E2285">
        <v>12702884</v>
      </c>
      <c r="F2285">
        <v>0.7</v>
      </c>
      <c r="G2285">
        <v>12702379</v>
      </c>
      <c r="H2285">
        <v>5.6</v>
      </c>
      <c r="I2285">
        <v>21.1</v>
      </c>
      <c r="J2285">
        <v>16.7</v>
      </c>
      <c r="K2285">
        <v>51.1</v>
      </c>
      <c r="L2285">
        <v>82.9</v>
      </c>
      <c r="M2285">
        <v>11.6</v>
      </c>
      <c r="N2285">
        <v>0.3</v>
      </c>
      <c r="O2285">
        <v>3.3</v>
      </c>
      <c r="P2285">
        <v>0.1</v>
      </c>
      <c r="Q2285">
        <v>1.8</v>
      </c>
      <c r="R2285">
        <v>6.6</v>
      </c>
      <c r="S2285">
        <v>77.900000000000006</v>
      </c>
      <c r="T2285">
        <v>88</v>
      </c>
      <c r="U2285">
        <v>6</v>
      </c>
      <c r="V2285">
        <v>10.3</v>
      </c>
      <c r="W2285">
        <v>88.7</v>
      </c>
      <c r="X2285">
        <v>27.5</v>
      </c>
      <c r="Y2285">
        <v>943417</v>
      </c>
      <c r="Z2285">
        <v>25.9</v>
      </c>
      <c r="AA2285">
        <v>5590373</v>
      </c>
      <c r="AB2285">
        <v>69.8</v>
      </c>
      <c r="AC2285">
        <v>20.5</v>
      </c>
      <c r="AD2285">
        <v>164700</v>
      </c>
      <c r="AE2285">
        <v>4958427</v>
      </c>
      <c r="AF2285">
        <v>2.48</v>
      </c>
      <c r="AG2285">
        <v>28502</v>
      </c>
      <c r="AH2285">
        <v>52548</v>
      </c>
      <c r="AI2285">
        <v>13.3</v>
      </c>
      <c r="AJ2285">
        <v>297692</v>
      </c>
      <c r="AK2285">
        <v>5180805</v>
      </c>
      <c r="AL2285">
        <v>0.2</v>
      </c>
      <c r="AM2285">
        <v>778528</v>
      </c>
      <c r="AN2285">
        <v>981501</v>
      </c>
      <c r="AO2285">
        <v>4.5999999999999996</v>
      </c>
      <c r="AP2285">
        <v>0.3</v>
      </c>
      <c r="AQ2285">
        <v>3.2</v>
      </c>
      <c r="AR2285">
        <v>0</v>
      </c>
      <c r="AS2285">
        <v>2.2999999999999998</v>
      </c>
      <c r="AT2285">
        <v>27</v>
      </c>
      <c r="AU2285">
        <v>234840418</v>
      </c>
      <c r="AV2285">
        <v>142859202</v>
      </c>
      <c r="AW2285">
        <v>166842778</v>
      </c>
      <c r="AX2285">
        <v>13323</v>
      </c>
      <c r="AY2285">
        <v>19625449</v>
      </c>
      <c r="AZ2285">
        <v>25059</v>
      </c>
      <c r="BA2285">
        <v>44742.7</v>
      </c>
      <c r="BB2285">
        <v>283.89999999999998</v>
      </c>
    </row>
    <row r="2286" spans="1:54" x14ac:dyDescent="0.3">
      <c r="A2286">
        <v>42001</v>
      </c>
      <c r="B2286" t="s">
        <v>243</v>
      </c>
      <c r="C2286" t="s">
        <v>954</v>
      </c>
      <c r="D2286">
        <v>101714</v>
      </c>
      <c r="E2286">
        <v>101413</v>
      </c>
      <c r="F2286">
        <v>0.3</v>
      </c>
      <c r="G2286">
        <v>101407</v>
      </c>
      <c r="H2286">
        <v>5.0999999999999996</v>
      </c>
      <c r="I2286">
        <v>20.6</v>
      </c>
      <c r="J2286">
        <v>18.3</v>
      </c>
      <c r="K2286">
        <v>50.7</v>
      </c>
      <c r="L2286">
        <v>95.5</v>
      </c>
      <c r="M2286">
        <v>1.9</v>
      </c>
      <c r="N2286">
        <v>0.4</v>
      </c>
      <c r="O2286">
        <v>0.9</v>
      </c>
      <c r="P2286">
        <v>0</v>
      </c>
      <c r="Q2286">
        <v>1.3</v>
      </c>
      <c r="R2286">
        <v>6.6</v>
      </c>
      <c r="S2286">
        <v>89.7</v>
      </c>
      <c r="T2286">
        <v>86.8</v>
      </c>
      <c r="U2286">
        <v>4.0999999999999996</v>
      </c>
      <c r="V2286">
        <v>6.6</v>
      </c>
      <c r="W2286">
        <v>86</v>
      </c>
      <c r="X2286">
        <v>20.399999999999999</v>
      </c>
      <c r="Y2286">
        <v>8901</v>
      </c>
      <c r="Z2286">
        <v>27.7</v>
      </c>
      <c r="AA2286">
        <v>41281</v>
      </c>
      <c r="AB2286">
        <v>76.7</v>
      </c>
      <c r="AC2286">
        <v>10.1</v>
      </c>
      <c r="AD2286">
        <v>198200</v>
      </c>
      <c r="AE2286">
        <v>38141</v>
      </c>
      <c r="AF2286">
        <v>2.5499999999999998</v>
      </c>
      <c r="AG2286">
        <v>27284</v>
      </c>
      <c r="AH2286">
        <v>59492</v>
      </c>
      <c r="AI2286">
        <v>8.6999999999999993</v>
      </c>
      <c r="AJ2286">
        <v>1902</v>
      </c>
      <c r="AK2286">
        <v>27938</v>
      </c>
      <c r="AL2286">
        <v>2.9</v>
      </c>
      <c r="AM2286">
        <v>6356</v>
      </c>
      <c r="AN2286">
        <v>8687</v>
      </c>
      <c r="AO2286">
        <v>0</v>
      </c>
      <c r="AP2286">
        <v>0</v>
      </c>
      <c r="AQ2286">
        <v>0</v>
      </c>
      <c r="AR2286">
        <v>0</v>
      </c>
      <c r="AS2286">
        <v>0.6</v>
      </c>
      <c r="AT2286">
        <v>0</v>
      </c>
      <c r="AU2286">
        <v>2498302</v>
      </c>
      <c r="AV2286">
        <v>0</v>
      </c>
      <c r="AW2286">
        <v>832377</v>
      </c>
      <c r="AX2286">
        <v>8222</v>
      </c>
      <c r="AY2286">
        <v>160108</v>
      </c>
      <c r="AZ2286">
        <v>272</v>
      </c>
      <c r="BA2286">
        <v>518.66999999999996</v>
      </c>
      <c r="BB2286">
        <v>195.5</v>
      </c>
    </row>
    <row r="2287" spans="1:54" x14ac:dyDescent="0.3">
      <c r="A2287">
        <v>42003</v>
      </c>
      <c r="B2287" t="s">
        <v>1868</v>
      </c>
      <c r="C2287" t="s">
        <v>954</v>
      </c>
      <c r="D2287">
        <v>1231255</v>
      </c>
      <c r="E2287">
        <v>1223348</v>
      </c>
      <c r="F2287">
        <v>0.6</v>
      </c>
      <c r="G2287">
        <v>1223348</v>
      </c>
      <c r="H2287">
        <v>5.3</v>
      </c>
      <c r="I2287">
        <v>19</v>
      </c>
      <c r="J2287">
        <v>17.399999999999999</v>
      </c>
      <c r="K2287">
        <v>51.8</v>
      </c>
      <c r="L2287">
        <v>81</v>
      </c>
      <c r="M2287">
        <v>13.4</v>
      </c>
      <c r="N2287">
        <v>0.2</v>
      </c>
      <c r="O2287">
        <v>3.4</v>
      </c>
      <c r="P2287">
        <v>0</v>
      </c>
      <c r="Q2287">
        <v>2</v>
      </c>
      <c r="R2287">
        <v>1.9</v>
      </c>
      <c r="S2287">
        <v>79.599999999999994</v>
      </c>
      <c r="T2287">
        <v>87.1</v>
      </c>
      <c r="U2287">
        <v>5</v>
      </c>
      <c r="V2287">
        <v>6.9</v>
      </c>
      <c r="W2287">
        <v>92.9</v>
      </c>
      <c r="X2287">
        <v>35.9</v>
      </c>
      <c r="Y2287">
        <v>93347</v>
      </c>
      <c r="Z2287">
        <v>26</v>
      </c>
      <c r="AA2287">
        <v>589709</v>
      </c>
      <c r="AB2287">
        <v>65.5</v>
      </c>
      <c r="AC2287">
        <v>26.8</v>
      </c>
      <c r="AD2287">
        <v>122400</v>
      </c>
      <c r="AE2287">
        <v>526004</v>
      </c>
      <c r="AF2287">
        <v>2.2599999999999998</v>
      </c>
      <c r="AG2287">
        <v>31593</v>
      </c>
      <c r="AH2287">
        <v>51366</v>
      </c>
      <c r="AI2287">
        <v>12.9</v>
      </c>
      <c r="AJ2287">
        <v>33583</v>
      </c>
      <c r="AK2287">
        <v>696023</v>
      </c>
      <c r="AL2287">
        <v>0.5</v>
      </c>
      <c r="AM2287">
        <v>74402</v>
      </c>
      <c r="AN2287">
        <v>95698</v>
      </c>
      <c r="AO2287">
        <v>5.2</v>
      </c>
      <c r="AP2287">
        <v>0.2</v>
      </c>
      <c r="AQ2287">
        <v>3.1</v>
      </c>
      <c r="AR2287">
        <v>0</v>
      </c>
      <c r="AS2287">
        <v>1</v>
      </c>
      <c r="AT2287">
        <v>27.6</v>
      </c>
      <c r="AU2287">
        <v>15725247</v>
      </c>
      <c r="AV2287">
        <v>18141618</v>
      </c>
      <c r="AW2287">
        <v>20075411</v>
      </c>
      <c r="AX2287">
        <v>16456</v>
      </c>
      <c r="AY2287">
        <v>2540334</v>
      </c>
      <c r="AZ2287">
        <v>2343</v>
      </c>
      <c r="BA2287">
        <v>730.08</v>
      </c>
      <c r="BB2287">
        <v>1675.6</v>
      </c>
    </row>
    <row r="2288" spans="1:54" x14ac:dyDescent="0.3">
      <c r="A2288">
        <v>42005</v>
      </c>
      <c r="B2288" t="s">
        <v>815</v>
      </c>
      <c r="C2288" t="s">
        <v>954</v>
      </c>
      <c r="D2288">
        <v>67785</v>
      </c>
      <c r="E2288">
        <v>68940</v>
      </c>
      <c r="F2288">
        <v>-1.7</v>
      </c>
      <c r="G2288">
        <v>68941</v>
      </c>
      <c r="H2288">
        <v>5</v>
      </c>
      <c r="I2288">
        <v>19.7</v>
      </c>
      <c r="J2288">
        <v>20.100000000000001</v>
      </c>
      <c r="K2288">
        <v>50.4</v>
      </c>
      <c r="L2288">
        <v>97.9</v>
      </c>
      <c r="M2288">
        <v>0.9</v>
      </c>
      <c r="N2288">
        <v>0.1</v>
      </c>
      <c r="O2288">
        <v>0.3</v>
      </c>
      <c r="P2288">
        <v>0</v>
      </c>
      <c r="Q2288">
        <v>0.8</v>
      </c>
      <c r="R2288">
        <v>0.7</v>
      </c>
      <c r="S2288">
        <v>97.3</v>
      </c>
      <c r="T2288">
        <v>90.8</v>
      </c>
      <c r="U2288">
        <v>0.6</v>
      </c>
      <c r="V2288">
        <v>1.7</v>
      </c>
      <c r="W2288">
        <v>88.9</v>
      </c>
      <c r="X2288">
        <v>14.6</v>
      </c>
      <c r="Y2288">
        <v>6204</v>
      </c>
      <c r="Z2288">
        <v>27.9</v>
      </c>
      <c r="AA2288">
        <v>32384</v>
      </c>
      <c r="AB2288">
        <v>76.5</v>
      </c>
      <c r="AC2288">
        <v>10</v>
      </c>
      <c r="AD2288">
        <v>94100</v>
      </c>
      <c r="AE2288">
        <v>28525</v>
      </c>
      <c r="AF2288">
        <v>2.37</v>
      </c>
      <c r="AG2288">
        <v>23661</v>
      </c>
      <c r="AH2288">
        <v>45241</v>
      </c>
      <c r="AI2288">
        <v>13</v>
      </c>
      <c r="AJ2288">
        <v>1339</v>
      </c>
      <c r="AK2288">
        <v>14471</v>
      </c>
      <c r="AL2288">
        <v>0</v>
      </c>
      <c r="AM2288">
        <v>3490</v>
      </c>
      <c r="AN2288">
        <v>4908</v>
      </c>
      <c r="AO2288">
        <v>0</v>
      </c>
      <c r="AP2288">
        <v>0</v>
      </c>
      <c r="AQ2288">
        <v>0</v>
      </c>
      <c r="AR2288">
        <v>0</v>
      </c>
      <c r="AS2288">
        <v>0</v>
      </c>
      <c r="AT2288">
        <v>25.5</v>
      </c>
      <c r="AU2288">
        <v>370895</v>
      </c>
      <c r="AV2288">
        <v>0</v>
      </c>
      <c r="AW2288">
        <v>532139</v>
      </c>
      <c r="AX2288">
        <v>7734</v>
      </c>
      <c r="AY2288">
        <v>39542</v>
      </c>
      <c r="AZ2288">
        <v>45</v>
      </c>
      <c r="BA2288">
        <v>653.20000000000005</v>
      </c>
      <c r="BB2288">
        <v>105.5</v>
      </c>
    </row>
    <row r="2289" spans="1:54" x14ac:dyDescent="0.3">
      <c r="A2289">
        <v>42007</v>
      </c>
      <c r="B2289" t="s">
        <v>537</v>
      </c>
      <c r="C2289" t="s">
        <v>954</v>
      </c>
      <c r="D2289">
        <v>169392</v>
      </c>
      <c r="E2289">
        <v>170539</v>
      </c>
      <c r="F2289">
        <v>-0.7</v>
      </c>
      <c r="G2289">
        <v>170539</v>
      </c>
      <c r="H2289">
        <v>5.0999999999999996</v>
      </c>
      <c r="I2289">
        <v>19.7</v>
      </c>
      <c r="J2289">
        <v>19.7</v>
      </c>
      <c r="K2289">
        <v>51.6</v>
      </c>
      <c r="L2289">
        <v>91.1</v>
      </c>
      <c r="M2289">
        <v>6.4</v>
      </c>
      <c r="N2289">
        <v>0.1</v>
      </c>
      <c r="O2289">
        <v>0.5</v>
      </c>
      <c r="P2289">
        <v>0</v>
      </c>
      <c r="Q2289">
        <v>1.8</v>
      </c>
      <c r="R2289">
        <v>1.4</v>
      </c>
      <c r="S2289">
        <v>89.9</v>
      </c>
      <c r="T2289">
        <v>89.7</v>
      </c>
      <c r="U2289">
        <v>1.8</v>
      </c>
      <c r="V2289">
        <v>3.5</v>
      </c>
      <c r="W2289">
        <v>91</v>
      </c>
      <c r="X2289">
        <v>21.9</v>
      </c>
      <c r="Y2289">
        <v>15600</v>
      </c>
      <c r="Z2289">
        <v>25.1</v>
      </c>
      <c r="AA2289">
        <v>78381</v>
      </c>
      <c r="AB2289">
        <v>73.400000000000006</v>
      </c>
      <c r="AC2289">
        <v>17</v>
      </c>
      <c r="AD2289">
        <v>115400</v>
      </c>
      <c r="AE2289">
        <v>70867</v>
      </c>
      <c r="AF2289">
        <v>2.35</v>
      </c>
      <c r="AG2289">
        <v>26258</v>
      </c>
      <c r="AH2289">
        <v>49217</v>
      </c>
      <c r="AI2289">
        <v>12.2</v>
      </c>
      <c r="AJ2289">
        <v>3430</v>
      </c>
      <c r="AK2289">
        <v>49161</v>
      </c>
      <c r="AL2289">
        <v>-1.1000000000000001</v>
      </c>
      <c r="AM2289">
        <v>8495</v>
      </c>
      <c r="AN2289">
        <v>11685</v>
      </c>
      <c r="AO2289">
        <v>3</v>
      </c>
      <c r="AP2289">
        <v>0</v>
      </c>
      <c r="AQ2289">
        <v>0</v>
      </c>
      <c r="AR2289">
        <v>0</v>
      </c>
      <c r="AS2289">
        <v>0</v>
      </c>
      <c r="AT2289">
        <v>26.5</v>
      </c>
      <c r="AU2289">
        <v>4708830</v>
      </c>
      <c r="AV2289">
        <v>1180098</v>
      </c>
      <c r="AW2289">
        <v>1555258</v>
      </c>
      <c r="AX2289">
        <v>8989</v>
      </c>
      <c r="AY2289">
        <v>156309</v>
      </c>
      <c r="AZ2289">
        <v>141</v>
      </c>
      <c r="BA2289">
        <v>434.71</v>
      </c>
      <c r="BB2289">
        <v>392.3</v>
      </c>
    </row>
    <row r="2290" spans="1:54" x14ac:dyDescent="0.3">
      <c r="A2290">
        <v>42009</v>
      </c>
      <c r="B2290" t="s">
        <v>620</v>
      </c>
      <c r="C2290" t="s">
        <v>954</v>
      </c>
      <c r="D2290">
        <v>48946</v>
      </c>
      <c r="E2290">
        <v>49768</v>
      </c>
      <c r="F2290">
        <v>-1.7</v>
      </c>
      <c r="G2290">
        <v>49762</v>
      </c>
      <c r="H2290">
        <v>5</v>
      </c>
      <c r="I2290">
        <v>20.7</v>
      </c>
      <c r="J2290">
        <v>20.5</v>
      </c>
      <c r="K2290">
        <v>50.1</v>
      </c>
      <c r="L2290">
        <v>97.9</v>
      </c>
      <c r="M2290">
        <v>0.7</v>
      </c>
      <c r="N2290">
        <v>0.2</v>
      </c>
      <c r="O2290">
        <v>0.3</v>
      </c>
      <c r="P2290">
        <v>0</v>
      </c>
      <c r="Q2290">
        <v>1</v>
      </c>
      <c r="R2290">
        <v>1.1000000000000001</v>
      </c>
      <c r="S2290">
        <v>97</v>
      </c>
      <c r="T2290">
        <v>91.9</v>
      </c>
      <c r="U2290">
        <v>0.7</v>
      </c>
      <c r="V2290">
        <v>3</v>
      </c>
      <c r="W2290">
        <v>85.2</v>
      </c>
      <c r="X2290">
        <v>12.6</v>
      </c>
      <c r="Y2290">
        <v>4355</v>
      </c>
      <c r="Z2290">
        <v>28</v>
      </c>
      <c r="AA2290">
        <v>24013</v>
      </c>
      <c r="AB2290">
        <v>79.8</v>
      </c>
      <c r="AC2290">
        <v>7.6</v>
      </c>
      <c r="AD2290">
        <v>120200</v>
      </c>
      <c r="AE2290">
        <v>20198</v>
      </c>
      <c r="AF2290">
        <v>2.42</v>
      </c>
      <c r="AG2290">
        <v>22259</v>
      </c>
      <c r="AH2290">
        <v>43290</v>
      </c>
      <c r="AI2290">
        <v>12.6</v>
      </c>
      <c r="AJ2290">
        <v>1043</v>
      </c>
      <c r="AK2290">
        <v>13299</v>
      </c>
      <c r="AL2290">
        <v>1.1000000000000001</v>
      </c>
      <c r="AM2290">
        <v>3245</v>
      </c>
      <c r="AN2290">
        <v>4459</v>
      </c>
      <c r="AO2290">
        <v>0</v>
      </c>
      <c r="AP2290">
        <v>0</v>
      </c>
      <c r="AQ2290">
        <v>0</v>
      </c>
      <c r="AR2290">
        <v>0</v>
      </c>
      <c r="AS2290">
        <v>0</v>
      </c>
      <c r="AT2290">
        <v>0</v>
      </c>
      <c r="AU2290">
        <v>728654</v>
      </c>
      <c r="AV2290">
        <v>295488</v>
      </c>
      <c r="AW2290">
        <v>581577</v>
      </c>
      <c r="AX2290">
        <v>11712</v>
      </c>
      <c r="AY2290">
        <v>70289</v>
      </c>
      <c r="AZ2290">
        <v>66</v>
      </c>
      <c r="BA2290">
        <v>1012.3</v>
      </c>
      <c r="BB2290">
        <v>49.2</v>
      </c>
    </row>
    <row r="2291" spans="1:54" x14ac:dyDescent="0.3">
      <c r="A2291">
        <v>42011</v>
      </c>
      <c r="B2291" t="s">
        <v>1869</v>
      </c>
      <c r="C2291" t="s">
        <v>954</v>
      </c>
      <c r="D2291">
        <v>413691</v>
      </c>
      <c r="E2291">
        <v>411587</v>
      </c>
      <c r="F2291">
        <v>0.5</v>
      </c>
      <c r="G2291">
        <v>411442</v>
      </c>
      <c r="H2291">
        <v>5.9</v>
      </c>
      <c r="I2291">
        <v>22.9</v>
      </c>
      <c r="J2291">
        <v>15.9</v>
      </c>
      <c r="K2291">
        <v>50.8</v>
      </c>
      <c r="L2291">
        <v>88.7</v>
      </c>
      <c r="M2291">
        <v>6.7</v>
      </c>
      <c r="N2291">
        <v>0.8</v>
      </c>
      <c r="O2291">
        <v>1.6</v>
      </c>
      <c r="P2291">
        <v>0.1</v>
      </c>
      <c r="Q2291">
        <v>2.1</v>
      </c>
      <c r="R2291">
        <v>18.7</v>
      </c>
      <c r="S2291">
        <v>74.2</v>
      </c>
      <c r="T2291">
        <v>86.4</v>
      </c>
      <c r="U2291">
        <v>6.8</v>
      </c>
      <c r="V2291">
        <v>16.7</v>
      </c>
      <c r="W2291">
        <v>84.3</v>
      </c>
      <c r="X2291">
        <v>22.3</v>
      </c>
      <c r="Y2291">
        <v>29566</v>
      </c>
      <c r="Z2291">
        <v>24.5</v>
      </c>
      <c r="AA2291">
        <v>164822</v>
      </c>
      <c r="AB2291">
        <v>72</v>
      </c>
      <c r="AC2291">
        <v>18.3</v>
      </c>
      <c r="AD2291">
        <v>170600</v>
      </c>
      <c r="AE2291">
        <v>153897</v>
      </c>
      <c r="AF2291">
        <v>2.59</v>
      </c>
      <c r="AG2291">
        <v>26723</v>
      </c>
      <c r="AH2291">
        <v>55170</v>
      </c>
      <c r="AI2291">
        <v>13.9</v>
      </c>
      <c r="AJ2291">
        <v>8246</v>
      </c>
      <c r="AK2291">
        <v>148933</v>
      </c>
      <c r="AL2291">
        <v>0.3</v>
      </c>
      <c r="AM2291">
        <v>23771</v>
      </c>
      <c r="AN2291">
        <v>30325</v>
      </c>
      <c r="AO2291">
        <v>3.4</v>
      </c>
      <c r="AP2291">
        <v>0</v>
      </c>
      <c r="AQ2291">
        <v>1.7</v>
      </c>
      <c r="AR2291">
        <v>0</v>
      </c>
      <c r="AS2291">
        <v>5.5</v>
      </c>
      <c r="AT2291">
        <v>27.3</v>
      </c>
      <c r="AU2291">
        <v>8461848</v>
      </c>
      <c r="AV2291">
        <v>4417612</v>
      </c>
      <c r="AW2291">
        <v>4953210</v>
      </c>
      <c r="AX2291">
        <v>12307</v>
      </c>
      <c r="AY2291">
        <v>445993</v>
      </c>
      <c r="AZ2291">
        <v>458</v>
      </c>
      <c r="BA2291">
        <v>856.51</v>
      </c>
      <c r="BB2291">
        <v>480.4</v>
      </c>
    </row>
    <row r="2292" spans="1:54" x14ac:dyDescent="0.3">
      <c r="A2292">
        <v>42013</v>
      </c>
      <c r="B2292" t="s">
        <v>1870</v>
      </c>
      <c r="C2292" t="s">
        <v>954</v>
      </c>
      <c r="D2292">
        <v>125955</v>
      </c>
      <c r="E2292">
        <v>127078</v>
      </c>
      <c r="F2292">
        <v>-0.9</v>
      </c>
      <c r="G2292">
        <v>127089</v>
      </c>
      <c r="H2292">
        <v>5.5</v>
      </c>
      <c r="I2292">
        <v>20.6</v>
      </c>
      <c r="J2292">
        <v>19.3</v>
      </c>
      <c r="K2292">
        <v>51.2</v>
      </c>
      <c r="L2292">
        <v>95.9</v>
      </c>
      <c r="M2292">
        <v>1.9</v>
      </c>
      <c r="N2292">
        <v>0.1</v>
      </c>
      <c r="O2292">
        <v>0.7</v>
      </c>
      <c r="P2292">
        <v>0</v>
      </c>
      <c r="Q2292">
        <v>1.3</v>
      </c>
      <c r="R2292">
        <v>1.2</v>
      </c>
      <c r="S2292">
        <v>95</v>
      </c>
      <c r="T2292">
        <v>88.9</v>
      </c>
      <c r="U2292">
        <v>1.2</v>
      </c>
      <c r="V2292">
        <v>3</v>
      </c>
      <c r="W2292">
        <v>90.9</v>
      </c>
      <c r="X2292">
        <v>18.399999999999999</v>
      </c>
      <c r="Y2292">
        <v>12862</v>
      </c>
      <c r="Z2292">
        <v>19</v>
      </c>
      <c r="AA2292">
        <v>56064</v>
      </c>
      <c r="AB2292">
        <v>72.400000000000006</v>
      </c>
      <c r="AC2292">
        <v>18</v>
      </c>
      <c r="AD2292">
        <v>106500</v>
      </c>
      <c r="AE2292">
        <v>51433</v>
      </c>
      <c r="AF2292">
        <v>2.4</v>
      </c>
      <c r="AG2292">
        <v>23875</v>
      </c>
      <c r="AH2292">
        <v>42992</v>
      </c>
      <c r="AI2292">
        <v>14.1</v>
      </c>
      <c r="AJ2292">
        <v>3212</v>
      </c>
      <c r="AK2292">
        <v>52021</v>
      </c>
      <c r="AL2292">
        <v>2.8</v>
      </c>
      <c r="AM2292">
        <v>6055</v>
      </c>
      <c r="AN2292">
        <v>8728</v>
      </c>
      <c r="AO2292">
        <v>0</v>
      </c>
      <c r="AP2292">
        <v>0</v>
      </c>
      <c r="AQ2292">
        <v>0</v>
      </c>
      <c r="AR2292">
        <v>0</v>
      </c>
      <c r="AS2292">
        <v>0</v>
      </c>
      <c r="AT2292">
        <v>27.3</v>
      </c>
      <c r="AU2292">
        <v>1931222</v>
      </c>
      <c r="AV2292">
        <v>1511209</v>
      </c>
      <c r="AW2292">
        <v>2038719</v>
      </c>
      <c r="AX2292">
        <v>16182</v>
      </c>
      <c r="AY2292">
        <v>178855</v>
      </c>
      <c r="AZ2292">
        <v>100</v>
      </c>
      <c r="BA2292">
        <v>525.79999999999995</v>
      </c>
      <c r="BB2292">
        <v>241.7</v>
      </c>
    </row>
    <row r="2293" spans="1:54" x14ac:dyDescent="0.3">
      <c r="A2293">
        <v>42015</v>
      </c>
      <c r="B2293" t="s">
        <v>1193</v>
      </c>
      <c r="C2293" t="s">
        <v>954</v>
      </c>
      <c r="D2293">
        <v>61784</v>
      </c>
      <c r="E2293">
        <v>62622</v>
      </c>
      <c r="F2293">
        <v>-1.3</v>
      </c>
      <c r="G2293">
        <v>62622</v>
      </c>
      <c r="H2293">
        <v>6</v>
      </c>
      <c r="I2293">
        <v>22.1</v>
      </c>
      <c r="J2293">
        <v>19.600000000000001</v>
      </c>
      <c r="K2293">
        <v>50.5</v>
      </c>
      <c r="L2293">
        <v>97.4</v>
      </c>
      <c r="M2293">
        <v>0.6</v>
      </c>
      <c r="N2293">
        <v>0.3</v>
      </c>
      <c r="O2293">
        <v>0.6</v>
      </c>
      <c r="P2293">
        <v>0</v>
      </c>
      <c r="Q2293">
        <v>1</v>
      </c>
      <c r="R2293">
        <v>1.5</v>
      </c>
      <c r="S2293">
        <v>96.2</v>
      </c>
      <c r="T2293">
        <v>90.9</v>
      </c>
      <c r="U2293">
        <v>1.5</v>
      </c>
      <c r="V2293">
        <v>3.1</v>
      </c>
      <c r="W2293">
        <v>87.3</v>
      </c>
      <c r="X2293">
        <v>17.100000000000001</v>
      </c>
      <c r="Y2293">
        <v>5825</v>
      </c>
      <c r="Z2293">
        <v>22.5</v>
      </c>
      <c r="AA2293">
        <v>30129</v>
      </c>
      <c r="AB2293">
        <v>74.900000000000006</v>
      </c>
      <c r="AC2293">
        <v>12.1</v>
      </c>
      <c r="AD2293">
        <v>119900</v>
      </c>
      <c r="AE2293">
        <v>24213</v>
      </c>
      <c r="AF2293">
        <v>2.5499999999999998</v>
      </c>
      <c r="AG2293">
        <v>23667</v>
      </c>
      <c r="AH2293">
        <v>46963</v>
      </c>
      <c r="AI2293">
        <v>13.3</v>
      </c>
      <c r="AJ2293">
        <v>1394</v>
      </c>
      <c r="AK2293">
        <v>19556</v>
      </c>
      <c r="AL2293">
        <v>-5.3</v>
      </c>
      <c r="AM2293">
        <v>3580</v>
      </c>
      <c r="AN2293">
        <v>5145</v>
      </c>
      <c r="AO2293">
        <v>0</v>
      </c>
      <c r="AP2293">
        <v>0</v>
      </c>
      <c r="AQ2293">
        <v>0</v>
      </c>
      <c r="AR2293">
        <v>0</v>
      </c>
      <c r="AS2293">
        <v>0</v>
      </c>
      <c r="AT2293">
        <v>22.8</v>
      </c>
      <c r="AU2293">
        <v>1772445</v>
      </c>
      <c r="AV2293">
        <v>0</v>
      </c>
      <c r="AW2293">
        <v>727813</v>
      </c>
      <c r="AX2293">
        <v>11864</v>
      </c>
      <c r="AY2293">
        <v>48780</v>
      </c>
      <c r="AZ2293">
        <v>77</v>
      </c>
      <c r="BA2293">
        <v>1147.4000000000001</v>
      </c>
      <c r="BB2293">
        <v>54.6</v>
      </c>
    </row>
    <row r="2294" spans="1:54" x14ac:dyDescent="0.3">
      <c r="A2294">
        <v>42017</v>
      </c>
      <c r="B2294" t="s">
        <v>1871</v>
      </c>
      <c r="C2294" t="s">
        <v>954</v>
      </c>
      <c r="D2294">
        <v>626685</v>
      </c>
      <c r="E2294">
        <v>625255</v>
      </c>
      <c r="F2294">
        <v>0.2</v>
      </c>
      <c r="G2294">
        <v>625249</v>
      </c>
      <c r="H2294">
        <v>4.9000000000000004</v>
      </c>
      <c r="I2294">
        <v>21.4</v>
      </c>
      <c r="J2294">
        <v>16.7</v>
      </c>
      <c r="K2294">
        <v>51</v>
      </c>
      <c r="L2294">
        <v>89.4</v>
      </c>
      <c r="M2294">
        <v>4.0999999999999996</v>
      </c>
      <c r="N2294">
        <v>0.3</v>
      </c>
      <c r="O2294">
        <v>4.5999999999999996</v>
      </c>
      <c r="P2294">
        <v>0.1</v>
      </c>
      <c r="Q2294">
        <v>1.6</v>
      </c>
      <c r="R2294">
        <v>4.9000000000000004</v>
      </c>
      <c r="S2294">
        <v>85.3</v>
      </c>
      <c r="T2294">
        <v>92.8</v>
      </c>
      <c r="U2294">
        <v>8.1999999999999993</v>
      </c>
      <c r="V2294">
        <v>10.9</v>
      </c>
      <c r="W2294">
        <v>93.3</v>
      </c>
      <c r="X2294">
        <v>35.799999999999997</v>
      </c>
      <c r="Y2294">
        <v>40571</v>
      </c>
      <c r="Z2294">
        <v>28.3</v>
      </c>
      <c r="AA2294">
        <v>246842</v>
      </c>
      <c r="AB2294">
        <v>78</v>
      </c>
      <c r="AC2294">
        <v>19.3</v>
      </c>
      <c r="AD2294">
        <v>309900</v>
      </c>
      <c r="AE2294">
        <v>230366</v>
      </c>
      <c r="AF2294">
        <v>2.68</v>
      </c>
      <c r="AG2294">
        <v>37466</v>
      </c>
      <c r="AH2294">
        <v>76555</v>
      </c>
      <c r="AI2294">
        <v>5.4</v>
      </c>
      <c r="AJ2294">
        <v>18930</v>
      </c>
      <c r="AK2294">
        <v>245793</v>
      </c>
      <c r="AL2294">
        <v>-1.6</v>
      </c>
      <c r="AM2294">
        <v>49858</v>
      </c>
      <c r="AN2294">
        <v>65114</v>
      </c>
      <c r="AO2294">
        <v>1.5</v>
      </c>
      <c r="AP2294">
        <v>0</v>
      </c>
      <c r="AQ2294">
        <v>3.5</v>
      </c>
      <c r="AR2294">
        <v>0</v>
      </c>
      <c r="AS2294">
        <v>2</v>
      </c>
      <c r="AT2294">
        <v>24.9</v>
      </c>
      <c r="AU2294">
        <v>9316305</v>
      </c>
      <c r="AV2294">
        <v>9859583</v>
      </c>
      <c r="AW2294">
        <v>13089805</v>
      </c>
      <c r="AX2294">
        <v>21067</v>
      </c>
      <c r="AY2294">
        <v>970247</v>
      </c>
      <c r="AZ2294">
        <v>778</v>
      </c>
      <c r="BA2294">
        <v>604.30999999999995</v>
      </c>
      <c r="BB2294">
        <v>1034.7</v>
      </c>
    </row>
    <row r="2295" spans="1:54" x14ac:dyDescent="0.3">
      <c r="A2295">
        <v>42019</v>
      </c>
      <c r="B2295" t="s">
        <v>67</v>
      </c>
      <c r="C2295" t="s">
        <v>954</v>
      </c>
      <c r="D2295">
        <v>185943</v>
      </c>
      <c r="E2295">
        <v>183862</v>
      </c>
      <c r="F2295">
        <v>1.1000000000000001</v>
      </c>
      <c r="G2295">
        <v>183862</v>
      </c>
      <c r="H2295">
        <v>5</v>
      </c>
      <c r="I2295">
        <v>20.8</v>
      </c>
      <c r="J2295">
        <v>17</v>
      </c>
      <c r="K2295">
        <v>50.6</v>
      </c>
      <c r="L2295">
        <v>96.3</v>
      </c>
      <c r="M2295">
        <v>1.3</v>
      </c>
      <c r="N2295">
        <v>0.1</v>
      </c>
      <c r="O2295">
        <v>1.2</v>
      </c>
      <c r="P2295">
        <v>0</v>
      </c>
      <c r="Q2295">
        <v>1</v>
      </c>
      <c r="R2295">
        <v>1.3</v>
      </c>
      <c r="S2295">
        <v>95.2</v>
      </c>
      <c r="T2295">
        <v>88.3</v>
      </c>
      <c r="U2295">
        <v>1.8</v>
      </c>
      <c r="V2295">
        <v>3</v>
      </c>
      <c r="W2295">
        <v>92.7</v>
      </c>
      <c r="X2295">
        <v>30.5</v>
      </c>
      <c r="Y2295">
        <v>15172</v>
      </c>
      <c r="Z2295">
        <v>26.4</v>
      </c>
      <c r="AA2295">
        <v>80358</v>
      </c>
      <c r="AB2295">
        <v>76.8</v>
      </c>
      <c r="AC2295">
        <v>14</v>
      </c>
      <c r="AD2295">
        <v>169700</v>
      </c>
      <c r="AE2295">
        <v>73213</v>
      </c>
      <c r="AF2295">
        <v>2.4500000000000002</v>
      </c>
      <c r="AG2295">
        <v>30957</v>
      </c>
      <c r="AH2295">
        <v>58230</v>
      </c>
      <c r="AI2295">
        <v>9.3000000000000007</v>
      </c>
      <c r="AJ2295">
        <v>4766</v>
      </c>
      <c r="AK2295">
        <v>79977</v>
      </c>
      <c r="AL2295">
        <v>0.6</v>
      </c>
      <c r="AM2295">
        <v>11475</v>
      </c>
      <c r="AN2295">
        <v>15493</v>
      </c>
      <c r="AO2295">
        <v>0</v>
      </c>
      <c r="AP2295">
        <v>0</v>
      </c>
      <c r="AQ2295">
        <v>0</v>
      </c>
      <c r="AR2295">
        <v>0</v>
      </c>
      <c r="AS2295">
        <v>0.6</v>
      </c>
      <c r="AT2295">
        <v>27.3</v>
      </c>
      <c r="AU2295">
        <v>5361964</v>
      </c>
      <c r="AV2295">
        <v>2580221</v>
      </c>
      <c r="AW2295">
        <v>2527258</v>
      </c>
      <c r="AX2295">
        <v>13849</v>
      </c>
      <c r="AY2295">
        <v>269549</v>
      </c>
      <c r="AZ2295">
        <v>624</v>
      </c>
      <c r="BA2295">
        <v>788.6</v>
      </c>
      <c r="BB2295">
        <v>233.1</v>
      </c>
    </row>
    <row r="2296" spans="1:54" x14ac:dyDescent="0.3">
      <c r="A2296">
        <v>42021</v>
      </c>
      <c r="B2296" t="s">
        <v>1872</v>
      </c>
      <c r="C2296" t="s">
        <v>954</v>
      </c>
      <c r="D2296">
        <v>137732</v>
      </c>
      <c r="E2296">
        <v>143674</v>
      </c>
      <c r="F2296">
        <v>-4.0999999999999996</v>
      </c>
      <c r="G2296">
        <v>143679</v>
      </c>
      <c r="H2296">
        <v>4.9000000000000004</v>
      </c>
      <c r="I2296">
        <v>19.3</v>
      </c>
      <c r="J2296">
        <v>20.399999999999999</v>
      </c>
      <c r="K2296">
        <v>50.8</v>
      </c>
      <c r="L2296">
        <v>94.3</v>
      </c>
      <c r="M2296">
        <v>3.5</v>
      </c>
      <c r="N2296">
        <v>0.1</v>
      </c>
      <c r="O2296">
        <v>0.6</v>
      </c>
      <c r="P2296">
        <v>0</v>
      </c>
      <c r="Q2296">
        <v>1.4</v>
      </c>
      <c r="R2296">
        <v>1.5</v>
      </c>
      <c r="S2296">
        <v>93.1</v>
      </c>
      <c r="T2296">
        <v>89.3</v>
      </c>
      <c r="U2296">
        <v>1.2</v>
      </c>
      <c r="V2296">
        <v>3.2</v>
      </c>
      <c r="W2296">
        <v>88.8</v>
      </c>
      <c r="X2296">
        <v>18.3</v>
      </c>
      <c r="Y2296">
        <v>13695</v>
      </c>
      <c r="Z2296">
        <v>22.7</v>
      </c>
      <c r="AA2296">
        <v>65240</v>
      </c>
      <c r="AB2296">
        <v>73.900000000000006</v>
      </c>
      <c r="AC2296">
        <v>15.6</v>
      </c>
      <c r="AD2296">
        <v>87100</v>
      </c>
      <c r="AE2296">
        <v>58208</v>
      </c>
      <c r="AF2296">
        <v>2.31</v>
      </c>
      <c r="AG2296">
        <v>22659</v>
      </c>
      <c r="AH2296">
        <v>41730</v>
      </c>
      <c r="AI2296">
        <v>14.9</v>
      </c>
      <c r="AJ2296">
        <v>3337</v>
      </c>
      <c r="AK2296">
        <v>48133</v>
      </c>
      <c r="AL2296">
        <v>-2.4</v>
      </c>
      <c r="AM2296">
        <v>6190</v>
      </c>
      <c r="AN2296">
        <v>9667</v>
      </c>
      <c r="AO2296">
        <v>1</v>
      </c>
      <c r="AP2296">
        <v>0</v>
      </c>
      <c r="AQ2296">
        <v>1.5</v>
      </c>
      <c r="AR2296">
        <v>0</v>
      </c>
      <c r="AS2296">
        <v>0</v>
      </c>
      <c r="AT2296">
        <v>24</v>
      </c>
      <c r="AU2296">
        <v>1439815</v>
      </c>
      <c r="AV2296">
        <v>582513</v>
      </c>
      <c r="AW2296">
        <v>1626462</v>
      </c>
      <c r="AX2296">
        <v>11212</v>
      </c>
      <c r="AY2296">
        <v>155969</v>
      </c>
      <c r="AZ2296">
        <v>61</v>
      </c>
      <c r="BA2296">
        <v>688.35</v>
      </c>
      <c r="BB2296">
        <v>208.7</v>
      </c>
    </row>
    <row r="2297" spans="1:54" x14ac:dyDescent="0.3">
      <c r="A2297">
        <v>42023</v>
      </c>
      <c r="B2297" t="s">
        <v>793</v>
      </c>
      <c r="C2297" t="s">
        <v>954</v>
      </c>
      <c r="D2297">
        <v>4805</v>
      </c>
      <c r="E2297">
        <v>5085</v>
      </c>
      <c r="F2297">
        <v>-5.5</v>
      </c>
      <c r="G2297">
        <v>5085</v>
      </c>
      <c r="H2297">
        <v>4.5999999999999996</v>
      </c>
      <c r="I2297">
        <v>17.5</v>
      </c>
      <c r="J2297">
        <v>23.8</v>
      </c>
      <c r="K2297">
        <v>50.5</v>
      </c>
      <c r="L2297">
        <v>97.8</v>
      </c>
      <c r="M2297">
        <v>0.4</v>
      </c>
      <c r="N2297">
        <v>0.4</v>
      </c>
      <c r="O2297">
        <v>0.4</v>
      </c>
      <c r="P2297">
        <v>0</v>
      </c>
      <c r="Q2297">
        <v>1</v>
      </c>
      <c r="R2297">
        <v>0.7</v>
      </c>
      <c r="S2297">
        <v>97.2</v>
      </c>
      <c r="T2297">
        <v>91.4</v>
      </c>
      <c r="U2297">
        <v>1</v>
      </c>
      <c r="V2297">
        <v>1.2</v>
      </c>
      <c r="W2297">
        <v>86.4</v>
      </c>
      <c r="X2297">
        <v>14.2</v>
      </c>
      <c r="Y2297">
        <v>612</v>
      </c>
      <c r="Z2297">
        <v>15.2</v>
      </c>
      <c r="AA2297">
        <v>4400</v>
      </c>
      <c r="AB2297">
        <v>71.5</v>
      </c>
      <c r="AC2297">
        <v>9.6</v>
      </c>
      <c r="AD2297">
        <v>69500</v>
      </c>
      <c r="AE2297">
        <v>2144</v>
      </c>
      <c r="AF2297">
        <v>2.29</v>
      </c>
      <c r="AG2297">
        <v>22747</v>
      </c>
      <c r="AH2297">
        <v>41410</v>
      </c>
      <c r="AI2297">
        <v>13.1</v>
      </c>
      <c r="AJ2297">
        <v>113</v>
      </c>
      <c r="AK2297">
        <v>1579</v>
      </c>
      <c r="AL2297">
        <v>-4.8</v>
      </c>
      <c r="AM2297">
        <v>242</v>
      </c>
      <c r="AN2297">
        <v>513</v>
      </c>
      <c r="AO2297">
        <v>0</v>
      </c>
      <c r="AP2297">
        <v>0</v>
      </c>
      <c r="AQ2297">
        <v>0</v>
      </c>
      <c r="AR2297">
        <v>0</v>
      </c>
      <c r="AS2297">
        <v>0</v>
      </c>
      <c r="AT2297">
        <v>0</v>
      </c>
      <c r="AU2297">
        <v>213836</v>
      </c>
      <c r="AV2297">
        <v>0</v>
      </c>
      <c r="AW2297">
        <v>29606</v>
      </c>
      <c r="AX2297">
        <v>5534</v>
      </c>
      <c r="AY2297">
        <v>2764</v>
      </c>
      <c r="AZ2297">
        <v>0</v>
      </c>
      <c r="BA2297">
        <v>396.23</v>
      </c>
      <c r="BB2297">
        <v>12.8</v>
      </c>
    </row>
    <row r="2298" spans="1:54" x14ac:dyDescent="0.3">
      <c r="A2298">
        <v>42025</v>
      </c>
      <c r="B2298" t="s">
        <v>836</v>
      </c>
      <c r="C2298" t="s">
        <v>954</v>
      </c>
      <c r="D2298">
        <v>64441</v>
      </c>
      <c r="E2298">
        <v>65250</v>
      </c>
      <c r="F2298">
        <v>-1.2</v>
      </c>
      <c r="G2298">
        <v>65249</v>
      </c>
      <c r="H2298">
        <v>4.5999999999999996</v>
      </c>
      <c r="I2298">
        <v>19.7</v>
      </c>
      <c r="J2298">
        <v>19.7</v>
      </c>
      <c r="K2298">
        <v>50.5</v>
      </c>
      <c r="L2298">
        <v>96.1</v>
      </c>
      <c r="M2298">
        <v>1.9</v>
      </c>
      <c r="N2298">
        <v>0.3</v>
      </c>
      <c r="O2298">
        <v>0.5</v>
      </c>
      <c r="P2298">
        <v>0.1</v>
      </c>
      <c r="Q2298">
        <v>1.1000000000000001</v>
      </c>
      <c r="R2298">
        <v>4.0999999999999996</v>
      </c>
      <c r="S2298">
        <v>92.6</v>
      </c>
      <c r="T2298">
        <v>91.2</v>
      </c>
      <c r="U2298">
        <v>2.9</v>
      </c>
      <c r="V2298">
        <v>4.8</v>
      </c>
      <c r="W2298">
        <v>87.4</v>
      </c>
      <c r="X2298">
        <v>15.1</v>
      </c>
      <c r="Y2298">
        <v>6219</v>
      </c>
      <c r="Z2298">
        <v>30.5</v>
      </c>
      <c r="AA2298">
        <v>34398</v>
      </c>
      <c r="AB2298">
        <v>78.900000000000006</v>
      </c>
      <c r="AC2298">
        <v>8.1999999999999993</v>
      </c>
      <c r="AD2298">
        <v>146700</v>
      </c>
      <c r="AE2298">
        <v>25903</v>
      </c>
      <c r="AF2298">
        <v>2.48</v>
      </c>
      <c r="AG2298">
        <v>24861</v>
      </c>
      <c r="AH2298">
        <v>48900</v>
      </c>
      <c r="AI2298">
        <v>11.6</v>
      </c>
      <c r="AJ2298">
        <v>1134</v>
      </c>
      <c r="AK2298">
        <v>13291</v>
      </c>
      <c r="AL2298">
        <v>-3.3</v>
      </c>
      <c r="AM2298">
        <v>3280</v>
      </c>
      <c r="AN2298">
        <v>5149</v>
      </c>
      <c r="AO2298">
        <v>2</v>
      </c>
      <c r="AP2298">
        <v>0</v>
      </c>
      <c r="AQ2298">
        <v>0</v>
      </c>
      <c r="AR2298">
        <v>0</v>
      </c>
      <c r="AS2298">
        <v>0</v>
      </c>
      <c r="AT2298">
        <v>28.1</v>
      </c>
      <c r="AU2298">
        <v>514283</v>
      </c>
      <c r="AV2298">
        <v>35793</v>
      </c>
      <c r="AW2298">
        <v>483916</v>
      </c>
      <c r="AX2298">
        <v>7661</v>
      </c>
      <c r="AY2298">
        <v>104719</v>
      </c>
      <c r="AZ2298">
        <v>70</v>
      </c>
      <c r="BA2298">
        <v>381.46</v>
      </c>
      <c r="BB2298">
        <v>171.1</v>
      </c>
    </row>
    <row r="2299" spans="1:54" x14ac:dyDescent="0.3">
      <c r="A2299">
        <v>42027</v>
      </c>
      <c r="B2299" t="s">
        <v>1873</v>
      </c>
      <c r="C2299" t="s">
        <v>954</v>
      </c>
      <c r="D2299">
        <v>158742</v>
      </c>
      <c r="E2299">
        <v>153981</v>
      </c>
      <c r="F2299">
        <v>3.1</v>
      </c>
      <c r="G2299">
        <v>153990</v>
      </c>
      <c r="H2299">
        <v>4.0999999999999996</v>
      </c>
      <c r="I2299">
        <v>15.4</v>
      </c>
      <c r="J2299">
        <v>12.4</v>
      </c>
      <c r="K2299">
        <v>47.6</v>
      </c>
      <c r="L2299">
        <v>88.7</v>
      </c>
      <c r="M2299">
        <v>3.8</v>
      </c>
      <c r="N2299">
        <v>0.2</v>
      </c>
      <c r="O2299">
        <v>5.6</v>
      </c>
      <c r="P2299">
        <v>0.1</v>
      </c>
      <c r="Q2299">
        <v>1.6</v>
      </c>
      <c r="R2299">
        <v>2.9</v>
      </c>
      <c r="S2299">
        <v>86.4</v>
      </c>
      <c r="T2299">
        <v>72.400000000000006</v>
      </c>
      <c r="U2299">
        <v>7</v>
      </c>
      <c r="V2299">
        <v>9.6</v>
      </c>
      <c r="W2299">
        <v>92.7</v>
      </c>
      <c r="X2299">
        <v>40.4</v>
      </c>
      <c r="Y2299">
        <v>9420</v>
      </c>
      <c r="Z2299">
        <v>19.899999999999999</v>
      </c>
      <c r="AA2299">
        <v>65107</v>
      </c>
      <c r="AB2299">
        <v>59.6</v>
      </c>
      <c r="AC2299">
        <v>29.5</v>
      </c>
      <c r="AD2299">
        <v>192600</v>
      </c>
      <c r="AE2299">
        <v>57197</v>
      </c>
      <c r="AF2299">
        <v>2.4</v>
      </c>
      <c r="AG2299">
        <v>25545</v>
      </c>
      <c r="AH2299">
        <v>50336</v>
      </c>
      <c r="AI2299">
        <v>20.5</v>
      </c>
      <c r="AJ2299">
        <v>3252</v>
      </c>
      <c r="AK2299">
        <v>44783</v>
      </c>
      <c r="AL2299">
        <v>0.8</v>
      </c>
      <c r="AM2299">
        <v>9288</v>
      </c>
      <c r="AN2299">
        <v>11078</v>
      </c>
      <c r="AO2299">
        <v>0.8</v>
      </c>
      <c r="AP2299">
        <v>0</v>
      </c>
      <c r="AQ2299">
        <v>2</v>
      </c>
      <c r="AR2299">
        <v>0</v>
      </c>
      <c r="AS2299">
        <v>0.9</v>
      </c>
      <c r="AT2299">
        <v>25.5</v>
      </c>
      <c r="AU2299">
        <v>1216463</v>
      </c>
      <c r="AV2299">
        <v>572296</v>
      </c>
      <c r="AW2299">
        <v>1604290</v>
      </c>
      <c r="AX2299">
        <v>11134</v>
      </c>
      <c r="AY2299">
        <v>240050</v>
      </c>
      <c r="AZ2299">
        <v>511</v>
      </c>
      <c r="BA2299">
        <v>1109.92</v>
      </c>
      <c r="BB2299">
        <v>138.69999999999999</v>
      </c>
    </row>
    <row r="2300" spans="1:54" x14ac:dyDescent="0.3">
      <c r="A2300">
        <v>42029</v>
      </c>
      <c r="B2300" t="s">
        <v>568</v>
      </c>
      <c r="C2300" t="s">
        <v>954</v>
      </c>
      <c r="D2300">
        <v>512784</v>
      </c>
      <c r="E2300">
        <v>499146</v>
      </c>
      <c r="F2300">
        <v>2.7</v>
      </c>
      <c r="G2300">
        <v>498886</v>
      </c>
      <c r="H2300">
        <v>5.7</v>
      </c>
      <c r="I2300">
        <v>23.5</v>
      </c>
      <c r="J2300">
        <v>14.5</v>
      </c>
      <c r="K2300">
        <v>50.8</v>
      </c>
      <c r="L2300">
        <v>86.7</v>
      </c>
      <c r="M2300">
        <v>6.4</v>
      </c>
      <c r="N2300">
        <v>0.3</v>
      </c>
      <c r="O2300">
        <v>4.8</v>
      </c>
      <c r="P2300">
        <v>0.1</v>
      </c>
      <c r="Q2300">
        <v>1.7</v>
      </c>
      <c r="R2300">
        <v>7.1</v>
      </c>
      <c r="S2300">
        <v>80.599999999999994</v>
      </c>
      <c r="T2300">
        <v>89.8</v>
      </c>
      <c r="U2300">
        <v>9</v>
      </c>
      <c r="V2300">
        <v>11.8</v>
      </c>
      <c r="W2300">
        <v>92.8</v>
      </c>
      <c r="X2300">
        <v>48.5</v>
      </c>
      <c r="Y2300">
        <v>31143</v>
      </c>
      <c r="Z2300">
        <v>27.4</v>
      </c>
      <c r="AA2300">
        <v>195644</v>
      </c>
      <c r="AB2300">
        <v>75.7</v>
      </c>
      <c r="AC2300">
        <v>17.600000000000001</v>
      </c>
      <c r="AD2300">
        <v>325200</v>
      </c>
      <c r="AE2300">
        <v>184788</v>
      </c>
      <c r="AF2300">
        <v>2.64</v>
      </c>
      <c r="AG2300">
        <v>42210</v>
      </c>
      <c r="AH2300">
        <v>86050</v>
      </c>
      <c r="AI2300">
        <v>6.9</v>
      </c>
      <c r="AJ2300">
        <v>13950</v>
      </c>
      <c r="AK2300">
        <v>239228</v>
      </c>
      <c r="AL2300">
        <v>4.5</v>
      </c>
      <c r="AM2300">
        <v>39966</v>
      </c>
      <c r="AN2300">
        <v>49835</v>
      </c>
      <c r="AO2300">
        <v>2.2999999999999998</v>
      </c>
      <c r="AP2300">
        <v>0</v>
      </c>
      <c r="AQ2300">
        <v>2.8</v>
      </c>
      <c r="AR2300">
        <v>0</v>
      </c>
      <c r="AS2300">
        <v>1.4</v>
      </c>
      <c r="AT2300">
        <v>26.5</v>
      </c>
      <c r="AU2300">
        <v>6753001</v>
      </c>
      <c r="AV2300">
        <v>8571403</v>
      </c>
      <c r="AW2300">
        <v>11338422</v>
      </c>
      <c r="AX2300">
        <v>23255</v>
      </c>
      <c r="AY2300">
        <v>783220</v>
      </c>
      <c r="AZ2300">
        <v>1459</v>
      </c>
      <c r="BA2300">
        <v>750.51</v>
      </c>
      <c r="BB2300">
        <v>664.7</v>
      </c>
    </row>
    <row r="2301" spans="1:54" x14ac:dyDescent="0.3">
      <c r="A2301">
        <v>42031</v>
      </c>
      <c r="B2301" t="s">
        <v>1874</v>
      </c>
      <c r="C2301" t="s">
        <v>954</v>
      </c>
      <c r="D2301">
        <v>38821</v>
      </c>
      <c r="E2301">
        <v>39989</v>
      </c>
      <c r="F2301">
        <v>-2.9</v>
      </c>
      <c r="G2301">
        <v>39988</v>
      </c>
      <c r="H2301">
        <v>5</v>
      </c>
      <c r="I2301">
        <v>18.899999999999999</v>
      </c>
      <c r="J2301">
        <v>18</v>
      </c>
      <c r="K2301">
        <v>51.2</v>
      </c>
      <c r="L2301">
        <v>97</v>
      </c>
      <c r="M2301">
        <v>1.1000000000000001</v>
      </c>
      <c r="N2301">
        <v>0.2</v>
      </c>
      <c r="O2301">
        <v>0.7</v>
      </c>
      <c r="P2301">
        <v>0</v>
      </c>
      <c r="Q2301">
        <v>0.9</v>
      </c>
      <c r="R2301">
        <v>0.7</v>
      </c>
      <c r="S2301">
        <v>96.4</v>
      </c>
      <c r="T2301">
        <v>84.3</v>
      </c>
      <c r="U2301">
        <v>1</v>
      </c>
      <c r="V2301">
        <v>3.3</v>
      </c>
      <c r="W2301">
        <v>87.9</v>
      </c>
      <c r="X2301">
        <v>18.5</v>
      </c>
      <c r="Y2301">
        <v>3011</v>
      </c>
      <c r="Z2301">
        <v>22.8</v>
      </c>
      <c r="AA2301">
        <v>19879</v>
      </c>
      <c r="AB2301">
        <v>70.900000000000006</v>
      </c>
      <c r="AC2301">
        <v>14</v>
      </c>
      <c r="AD2301">
        <v>106200</v>
      </c>
      <c r="AE2301">
        <v>15776</v>
      </c>
      <c r="AF2301">
        <v>2.4</v>
      </c>
      <c r="AG2301">
        <v>21902</v>
      </c>
      <c r="AH2301">
        <v>42389</v>
      </c>
      <c r="AI2301">
        <v>18.3</v>
      </c>
      <c r="AJ2301">
        <v>937</v>
      </c>
      <c r="AK2301">
        <v>10918</v>
      </c>
      <c r="AL2301">
        <v>0.5</v>
      </c>
      <c r="AM2301">
        <v>2443</v>
      </c>
      <c r="AN2301">
        <v>3460</v>
      </c>
      <c r="AO2301">
        <v>0</v>
      </c>
      <c r="AP2301">
        <v>0</v>
      </c>
      <c r="AQ2301">
        <v>0</v>
      </c>
      <c r="AR2301">
        <v>0</v>
      </c>
      <c r="AS2301">
        <v>0</v>
      </c>
      <c r="AT2301">
        <v>0</v>
      </c>
      <c r="AU2301">
        <v>586557</v>
      </c>
      <c r="AV2301">
        <v>287384</v>
      </c>
      <c r="AW2301">
        <v>421097</v>
      </c>
      <c r="AX2301">
        <v>10563</v>
      </c>
      <c r="AY2301">
        <v>51159</v>
      </c>
      <c r="AZ2301">
        <v>422</v>
      </c>
      <c r="BA2301">
        <v>600.83000000000004</v>
      </c>
      <c r="BB2301">
        <v>66.599999999999994</v>
      </c>
    </row>
    <row r="2302" spans="1:54" x14ac:dyDescent="0.3">
      <c r="A2302">
        <v>42033</v>
      </c>
      <c r="B2302" t="s">
        <v>1875</v>
      </c>
      <c r="C2302" t="s">
        <v>954</v>
      </c>
      <c r="D2302">
        <v>81191</v>
      </c>
      <c r="E2302">
        <v>81644</v>
      </c>
      <c r="F2302">
        <v>-0.6</v>
      </c>
      <c r="G2302">
        <v>81642</v>
      </c>
      <c r="H2302">
        <v>4.7</v>
      </c>
      <c r="I2302">
        <v>18.600000000000001</v>
      </c>
      <c r="J2302">
        <v>18.899999999999999</v>
      </c>
      <c r="K2302">
        <v>47.7</v>
      </c>
      <c r="L2302">
        <v>95.3</v>
      </c>
      <c r="M2302">
        <v>3</v>
      </c>
      <c r="N2302">
        <v>0.2</v>
      </c>
      <c r="O2302">
        <v>0.7</v>
      </c>
      <c r="P2302">
        <v>0</v>
      </c>
      <c r="Q2302">
        <v>0.8</v>
      </c>
      <c r="R2302">
        <v>2.9</v>
      </c>
      <c r="S2302">
        <v>93</v>
      </c>
      <c r="T2302">
        <v>89</v>
      </c>
      <c r="U2302">
        <v>2</v>
      </c>
      <c r="V2302">
        <v>4</v>
      </c>
      <c r="W2302">
        <v>87</v>
      </c>
      <c r="X2302">
        <v>13.5</v>
      </c>
      <c r="Y2302">
        <v>7849</v>
      </c>
      <c r="Z2302">
        <v>25.1</v>
      </c>
      <c r="AA2302">
        <v>38565</v>
      </c>
      <c r="AB2302">
        <v>76.8</v>
      </c>
      <c r="AC2302">
        <v>10.8</v>
      </c>
      <c r="AD2302">
        <v>85100</v>
      </c>
      <c r="AE2302">
        <v>32192</v>
      </c>
      <c r="AF2302">
        <v>2.38</v>
      </c>
      <c r="AG2302">
        <v>21273</v>
      </c>
      <c r="AH2302">
        <v>41030</v>
      </c>
      <c r="AI2302">
        <v>14.5</v>
      </c>
      <c r="AJ2302">
        <v>2004</v>
      </c>
      <c r="AK2302">
        <v>26252</v>
      </c>
      <c r="AL2302">
        <v>-2</v>
      </c>
      <c r="AM2302">
        <v>4181</v>
      </c>
      <c r="AN2302">
        <v>5353</v>
      </c>
      <c r="AO2302">
        <v>0</v>
      </c>
      <c r="AP2302">
        <v>0</v>
      </c>
      <c r="AQ2302">
        <v>0</v>
      </c>
      <c r="AR2302">
        <v>0</v>
      </c>
      <c r="AS2302">
        <v>0</v>
      </c>
      <c r="AT2302">
        <v>26.1</v>
      </c>
      <c r="AU2302">
        <v>0</v>
      </c>
      <c r="AV2302">
        <v>0</v>
      </c>
      <c r="AW2302">
        <v>1150136</v>
      </c>
      <c r="AX2302">
        <v>13875</v>
      </c>
      <c r="AY2302">
        <v>88010</v>
      </c>
      <c r="AZ2302">
        <v>126</v>
      </c>
      <c r="BA2302">
        <v>1144.72</v>
      </c>
      <c r="BB2302">
        <v>71.3</v>
      </c>
    </row>
    <row r="2303" spans="1:54" x14ac:dyDescent="0.3">
      <c r="A2303">
        <v>42035</v>
      </c>
      <c r="B2303" t="s">
        <v>295</v>
      </c>
      <c r="C2303" t="s">
        <v>954</v>
      </c>
      <c r="D2303">
        <v>39745</v>
      </c>
      <c r="E2303">
        <v>39241</v>
      </c>
      <c r="F2303">
        <v>1.3</v>
      </c>
      <c r="G2303">
        <v>39238</v>
      </c>
      <c r="H2303">
        <v>5.5</v>
      </c>
      <c r="I2303">
        <v>20.3</v>
      </c>
      <c r="J2303">
        <v>17.2</v>
      </c>
      <c r="K2303">
        <v>51</v>
      </c>
      <c r="L2303">
        <v>96.5</v>
      </c>
      <c r="M2303">
        <v>1.8</v>
      </c>
      <c r="N2303">
        <v>0.1</v>
      </c>
      <c r="O2303">
        <v>0.6</v>
      </c>
      <c r="P2303">
        <v>0.1</v>
      </c>
      <c r="Q2303">
        <v>0.9</v>
      </c>
      <c r="R2303">
        <v>1.4</v>
      </c>
      <c r="S2303">
        <v>95.2</v>
      </c>
      <c r="T2303">
        <v>83.7</v>
      </c>
      <c r="U2303">
        <v>1.5</v>
      </c>
      <c r="V2303">
        <v>5.5</v>
      </c>
      <c r="W2303">
        <v>86.2</v>
      </c>
      <c r="X2303">
        <v>17</v>
      </c>
      <c r="Y2303">
        <v>3329</v>
      </c>
      <c r="Z2303">
        <v>23.3</v>
      </c>
      <c r="AA2303">
        <v>18993</v>
      </c>
      <c r="AB2303">
        <v>71.7</v>
      </c>
      <c r="AC2303">
        <v>16.899999999999999</v>
      </c>
      <c r="AD2303">
        <v>110900</v>
      </c>
      <c r="AE2303">
        <v>15067</v>
      </c>
      <c r="AF2303">
        <v>2.4500000000000002</v>
      </c>
      <c r="AG2303">
        <v>21875</v>
      </c>
      <c r="AH2303">
        <v>42184</v>
      </c>
      <c r="AI2303">
        <v>16.100000000000001</v>
      </c>
      <c r="AJ2303">
        <v>759</v>
      </c>
      <c r="AK2303">
        <v>10950</v>
      </c>
      <c r="AL2303">
        <v>-2.2999999999999998</v>
      </c>
      <c r="AM2303">
        <v>1859</v>
      </c>
      <c r="AN2303">
        <v>2479</v>
      </c>
      <c r="AO2303">
        <v>0</v>
      </c>
      <c r="AP2303">
        <v>0</v>
      </c>
      <c r="AQ2303">
        <v>0</v>
      </c>
      <c r="AR2303">
        <v>0</v>
      </c>
      <c r="AS2303">
        <v>0</v>
      </c>
      <c r="AT2303">
        <v>24.6</v>
      </c>
      <c r="AU2303">
        <v>1214979</v>
      </c>
      <c r="AV2303">
        <v>0</v>
      </c>
      <c r="AW2303">
        <v>520692</v>
      </c>
      <c r="AX2303">
        <v>14025</v>
      </c>
      <c r="AY2303">
        <v>43233</v>
      </c>
      <c r="AZ2303">
        <v>38</v>
      </c>
      <c r="BA2303">
        <v>887.98</v>
      </c>
      <c r="BB2303">
        <v>44.2</v>
      </c>
    </row>
    <row r="2304" spans="1:54" x14ac:dyDescent="0.3">
      <c r="A2304">
        <v>42037</v>
      </c>
      <c r="B2304" t="s">
        <v>120</v>
      </c>
      <c r="C2304" t="s">
        <v>954</v>
      </c>
      <c r="D2304">
        <v>67122</v>
      </c>
      <c r="E2304">
        <v>67296</v>
      </c>
      <c r="F2304">
        <v>-0.3</v>
      </c>
      <c r="G2304">
        <v>67295</v>
      </c>
      <c r="H2304">
        <v>4.5999999999999996</v>
      </c>
      <c r="I2304">
        <v>18</v>
      </c>
      <c r="J2304">
        <v>17.2</v>
      </c>
      <c r="K2304">
        <v>51.7</v>
      </c>
      <c r="L2304">
        <v>95.5</v>
      </c>
      <c r="M2304">
        <v>2.1</v>
      </c>
      <c r="N2304">
        <v>0.2</v>
      </c>
      <c r="O2304">
        <v>1.2</v>
      </c>
      <c r="P2304">
        <v>0</v>
      </c>
      <c r="Q2304">
        <v>1</v>
      </c>
      <c r="R2304">
        <v>2.6</v>
      </c>
      <c r="S2304">
        <v>93.4</v>
      </c>
      <c r="T2304">
        <v>87.3</v>
      </c>
      <c r="U2304">
        <v>2.4</v>
      </c>
      <c r="V2304">
        <v>3.5</v>
      </c>
      <c r="W2304">
        <v>88</v>
      </c>
      <c r="X2304">
        <v>20.7</v>
      </c>
      <c r="Y2304">
        <v>5124</v>
      </c>
      <c r="Z2304">
        <v>21.1</v>
      </c>
      <c r="AA2304">
        <v>29595</v>
      </c>
      <c r="AB2304">
        <v>69.599999999999994</v>
      </c>
      <c r="AC2304">
        <v>17</v>
      </c>
      <c r="AD2304">
        <v>135000</v>
      </c>
      <c r="AE2304">
        <v>26225</v>
      </c>
      <c r="AF2304">
        <v>2.4</v>
      </c>
      <c r="AG2304">
        <v>23681</v>
      </c>
      <c r="AH2304">
        <v>44807</v>
      </c>
      <c r="AI2304">
        <v>16.600000000000001</v>
      </c>
      <c r="AJ2304">
        <v>1373</v>
      </c>
      <c r="AK2304">
        <v>22851</v>
      </c>
      <c r="AL2304">
        <v>-0.5</v>
      </c>
      <c r="AM2304">
        <v>3181</v>
      </c>
      <c r="AN2304">
        <v>4929</v>
      </c>
      <c r="AO2304">
        <v>0</v>
      </c>
      <c r="AP2304">
        <v>0</v>
      </c>
      <c r="AQ2304">
        <v>0</v>
      </c>
      <c r="AR2304">
        <v>0</v>
      </c>
      <c r="AS2304">
        <v>0</v>
      </c>
      <c r="AT2304">
        <v>25.1</v>
      </c>
      <c r="AU2304">
        <v>0</v>
      </c>
      <c r="AV2304">
        <v>109948</v>
      </c>
      <c r="AW2304">
        <v>826209</v>
      </c>
      <c r="AX2304">
        <v>12752</v>
      </c>
      <c r="AY2304">
        <v>90614</v>
      </c>
      <c r="AZ2304">
        <v>79</v>
      </c>
      <c r="BA2304">
        <v>483.11</v>
      </c>
      <c r="BB2304">
        <v>139.30000000000001</v>
      </c>
    </row>
    <row r="2305" spans="1:54" x14ac:dyDescent="0.3">
      <c r="A2305">
        <v>42039</v>
      </c>
      <c r="B2305" t="s">
        <v>117</v>
      </c>
      <c r="C2305" t="s">
        <v>954</v>
      </c>
      <c r="D2305">
        <v>87175</v>
      </c>
      <c r="E2305">
        <v>88765</v>
      </c>
      <c r="F2305">
        <v>-1.8</v>
      </c>
      <c r="G2305">
        <v>88765</v>
      </c>
      <c r="H2305">
        <v>5.5</v>
      </c>
      <c r="I2305">
        <v>21.4</v>
      </c>
      <c r="J2305">
        <v>18.3</v>
      </c>
      <c r="K2305">
        <v>51.1</v>
      </c>
      <c r="L2305">
        <v>96</v>
      </c>
      <c r="M2305">
        <v>1.9</v>
      </c>
      <c r="N2305">
        <v>0.2</v>
      </c>
      <c r="O2305">
        <v>0.6</v>
      </c>
      <c r="P2305">
        <v>0</v>
      </c>
      <c r="Q2305">
        <v>1.2</v>
      </c>
      <c r="R2305">
        <v>1.2</v>
      </c>
      <c r="S2305">
        <v>95</v>
      </c>
      <c r="T2305">
        <v>88</v>
      </c>
      <c r="U2305">
        <v>1.1000000000000001</v>
      </c>
      <c r="V2305">
        <v>6.1</v>
      </c>
      <c r="W2305">
        <v>86.8</v>
      </c>
      <c r="X2305">
        <v>18.7</v>
      </c>
      <c r="Y2305">
        <v>7843</v>
      </c>
      <c r="Z2305">
        <v>22.4</v>
      </c>
      <c r="AA2305">
        <v>44373</v>
      </c>
      <c r="AB2305">
        <v>73.7</v>
      </c>
      <c r="AC2305">
        <v>12.8</v>
      </c>
      <c r="AD2305">
        <v>102700</v>
      </c>
      <c r="AE2305">
        <v>34831</v>
      </c>
      <c r="AF2305">
        <v>2.4300000000000002</v>
      </c>
      <c r="AG2305">
        <v>21741</v>
      </c>
      <c r="AH2305">
        <v>42504</v>
      </c>
      <c r="AI2305">
        <v>15.9</v>
      </c>
      <c r="AJ2305">
        <v>2031</v>
      </c>
      <c r="AK2305">
        <v>27581</v>
      </c>
      <c r="AL2305">
        <v>1.6</v>
      </c>
      <c r="AM2305">
        <v>5380</v>
      </c>
      <c r="AN2305">
        <v>6868</v>
      </c>
      <c r="AO2305">
        <v>0</v>
      </c>
      <c r="AP2305">
        <v>0</v>
      </c>
      <c r="AQ2305">
        <v>0</v>
      </c>
      <c r="AR2305">
        <v>0</v>
      </c>
      <c r="AS2305">
        <v>0</v>
      </c>
      <c r="AT2305">
        <v>21.5</v>
      </c>
      <c r="AU2305">
        <v>1632637</v>
      </c>
      <c r="AV2305">
        <v>146718</v>
      </c>
      <c r="AW2305">
        <v>877346</v>
      </c>
      <c r="AX2305">
        <v>9859</v>
      </c>
      <c r="AY2305">
        <v>90060</v>
      </c>
      <c r="AZ2305">
        <v>73</v>
      </c>
      <c r="BA2305">
        <v>1012.3</v>
      </c>
      <c r="BB2305">
        <v>87.7</v>
      </c>
    </row>
    <row r="2306" spans="1:54" x14ac:dyDescent="0.3">
      <c r="A2306">
        <v>42041</v>
      </c>
      <c r="B2306" t="s">
        <v>457</v>
      </c>
      <c r="C2306" t="s">
        <v>954</v>
      </c>
      <c r="D2306">
        <v>243762</v>
      </c>
      <c r="E2306">
        <v>235408</v>
      </c>
      <c r="F2306">
        <v>3.5</v>
      </c>
      <c r="G2306">
        <v>235406</v>
      </c>
      <c r="H2306">
        <v>5.3</v>
      </c>
      <c r="I2306">
        <v>20.3</v>
      </c>
      <c r="J2306">
        <v>17</v>
      </c>
      <c r="K2306">
        <v>50.6</v>
      </c>
      <c r="L2306">
        <v>90.2</v>
      </c>
      <c r="M2306">
        <v>3.8</v>
      </c>
      <c r="N2306">
        <v>0.2</v>
      </c>
      <c r="O2306">
        <v>3.8</v>
      </c>
      <c r="P2306">
        <v>0</v>
      </c>
      <c r="Q2306">
        <v>1.9</v>
      </c>
      <c r="R2306">
        <v>3.4</v>
      </c>
      <c r="S2306">
        <v>87.5</v>
      </c>
      <c r="T2306">
        <v>84.8</v>
      </c>
      <c r="U2306">
        <v>5.3</v>
      </c>
      <c r="V2306">
        <v>7.8</v>
      </c>
      <c r="W2306">
        <v>91.1</v>
      </c>
      <c r="X2306">
        <v>32.5</v>
      </c>
      <c r="Y2306">
        <v>20999</v>
      </c>
      <c r="Z2306">
        <v>21.2</v>
      </c>
      <c r="AA2306">
        <v>102907</v>
      </c>
      <c r="AB2306">
        <v>71.099999999999994</v>
      </c>
      <c r="AC2306">
        <v>19.399999999999999</v>
      </c>
      <c r="AD2306">
        <v>184500</v>
      </c>
      <c r="AE2306">
        <v>95286</v>
      </c>
      <c r="AF2306">
        <v>2.35</v>
      </c>
      <c r="AG2306">
        <v>31791</v>
      </c>
      <c r="AH2306">
        <v>60826</v>
      </c>
      <c r="AI2306">
        <v>8.3000000000000007</v>
      </c>
      <c r="AJ2306">
        <v>5733</v>
      </c>
      <c r="AK2306">
        <v>114225</v>
      </c>
      <c r="AL2306">
        <v>-1.1000000000000001</v>
      </c>
      <c r="AM2306">
        <v>14747</v>
      </c>
      <c r="AN2306">
        <v>19279</v>
      </c>
      <c r="AO2306">
        <v>1.5</v>
      </c>
      <c r="AP2306">
        <v>0</v>
      </c>
      <c r="AQ2306">
        <v>2.4</v>
      </c>
      <c r="AR2306">
        <v>0</v>
      </c>
      <c r="AS2306">
        <v>0</v>
      </c>
      <c r="AT2306">
        <v>22.5</v>
      </c>
      <c r="AU2306">
        <v>3472636</v>
      </c>
      <c r="AV2306">
        <v>3657759</v>
      </c>
      <c r="AW2306">
        <v>3684912</v>
      </c>
      <c r="AX2306">
        <v>16179</v>
      </c>
      <c r="AY2306">
        <v>402745</v>
      </c>
      <c r="AZ2306">
        <v>879</v>
      </c>
      <c r="BA2306">
        <v>545.46</v>
      </c>
      <c r="BB2306">
        <v>431.6</v>
      </c>
    </row>
    <row r="2307" spans="1:54" x14ac:dyDescent="0.3">
      <c r="A2307">
        <v>42043</v>
      </c>
      <c r="B2307" t="s">
        <v>1876</v>
      </c>
      <c r="C2307" t="s">
        <v>954</v>
      </c>
      <c r="D2307">
        <v>271453</v>
      </c>
      <c r="E2307">
        <v>268100</v>
      </c>
      <c r="F2307">
        <v>1.3</v>
      </c>
      <c r="G2307">
        <v>268100</v>
      </c>
      <c r="H2307">
        <v>6.2</v>
      </c>
      <c r="I2307">
        <v>22.5</v>
      </c>
      <c r="J2307">
        <v>15.3</v>
      </c>
      <c r="K2307">
        <v>51.6</v>
      </c>
      <c r="L2307">
        <v>74.099999999999994</v>
      </c>
      <c r="M2307">
        <v>18.7</v>
      </c>
      <c r="N2307">
        <v>0.4</v>
      </c>
      <c r="O2307">
        <v>3.7</v>
      </c>
      <c r="P2307">
        <v>0.1</v>
      </c>
      <c r="Q2307">
        <v>3</v>
      </c>
      <c r="R2307">
        <v>8.3000000000000007</v>
      </c>
      <c r="S2307">
        <v>68.2</v>
      </c>
      <c r="T2307">
        <v>85.1</v>
      </c>
      <c r="U2307">
        <v>6</v>
      </c>
      <c r="V2307">
        <v>10.5</v>
      </c>
      <c r="W2307">
        <v>89</v>
      </c>
      <c r="X2307">
        <v>28.5</v>
      </c>
      <c r="Y2307">
        <v>20825</v>
      </c>
      <c r="Z2307">
        <v>21.3</v>
      </c>
      <c r="AA2307">
        <v>121802</v>
      </c>
      <c r="AB2307">
        <v>64.400000000000006</v>
      </c>
      <c r="AC2307">
        <v>24.3</v>
      </c>
      <c r="AD2307">
        <v>158800</v>
      </c>
      <c r="AE2307">
        <v>108831</v>
      </c>
      <c r="AF2307">
        <v>2.41</v>
      </c>
      <c r="AG2307">
        <v>29234</v>
      </c>
      <c r="AH2307">
        <v>54066</v>
      </c>
      <c r="AI2307">
        <v>13.3</v>
      </c>
      <c r="AJ2307">
        <v>6728</v>
      </c>
      <c r="AK2307">
        <v>142209</v>
      </c>
      <c r="AL2307">
        <v>-0.2</v>
      </c>
      <c r="AM2307">
        <v>15201</v>
      </c>
      <c r="AN2307">
        <v>19512</v>
      </c>
      <c r="AO2307">
        <v>7.9</v>
      </c>
      <c r="AP2307">
        <v>0.4</v>
      </c>
      <c r="AQ2307">
        <v>3.9</v>
      </c>
      <c r="AR2307">
        <v>0</v>
      </c>
      <c r="AS2307">
        <v>0</v>
      </c>
      <c r="AT2307">
        <v>24.3</v>
      </c>
      <c r="AU2307">
        <v>0</v>
      </c>
      <c r="AV2307">
        <v>6456618</v>
      </c>
      <c r="AW2307">
        <v>3869515</v>
      </c>
      <c r="AX2307">
        <v>15064</v>
      </c>
      <c r="AY2307">
        <v>676791</v>
      </c>
      <c r="AZ2307">
        <v>651</v>
      </c>
      <c r="BA2307">
        <v>525.04999999999995</v>
      </c>
      <c r="BB2307">
        <v>510.6</v>
      </c>
    </row>
    <row r="2308" spans="1:54" x14ac:dyDescent="0.3">
      <c r="A2308">
        <v>42045</v>
      </c>
      <c r="B2308" t="s">
        <v>292</v>
      </c>
      <c r="C2308" t="s">
        <v>954</v>
      </c>
      <c r="D2308">
        <v>562960</v>
      </c>
      <c r="E2308">
        <v>558726</v>
      </c>
      <c r="F2308">
        <v>0.8</v>
      </c>
      <c r="G2308">
        <v>558979</v>
      </c>
      <c r="H2308">
        <v>6</v>
      </c>
      <c r="I2308">
        <v>22.4</v>
      </c>
      <c r="J2308">
        <v>15</v>
      </c>
      <c r="K2308">
        <v>52</v>
      </c>
      <c r="L2308">
        <v>71.099999999999994</v>
      </c>
      <c r="M2308">
        <v>21.2</v>
      </c>
      <c r="N2308">
        <v>0.2</v>
      </c>
      <c r="O2308">
        <v>5.4</v>
      </c>
      <c r="P2308">
        <v>0</v>
      </c>
      <c r="Q2308">
        <v>2</v>
      </c>
      <c r="R2308">
        <v>3.5</v>
      </c>
      <c r="S2308">
        <v>68.599999999999994</v>
      </c>
      <c r="T2308">
        <v>90</v>
      </c>
      <c r="U2308">
        <v>9.3000000000000007</v>
      </c>
      <c r="V2308">
        <v>11.6</v>
      </c>
      <c r="W2308">
        <v>91.8</v>
      </c>
      <c r="X2308">
        <v>35</v>
      </c>
      <c r="Y2308">
        <v>34153</v>
      </c>
      <c r="Z2308">
        <v>27.7</v>
      </c>
      <c r="AA2308">
        <v>221921</v>
      </c>
      <c r="AB2308">
        <v>70.599999999999994</v>
      </c>
      <c r="AC2308">
        <v>24.7</v>
      </c>
      <c r="AD2308">
        <v>234100</v>
      </c>
      <c r="AE2308">
        <v>204771</v>
      </c>
      <c r="AF2308">
        <v>2.62</v>
      </c>
      <c r="AG2308">
        <v>33179</v>
      </c>
      <c r="AH2308">
        <v>64041</v>
      </c>
      <c r="AI2308">
        <v>10.3</v>
      </c>
      <c r="AJ2308">
        <v>12628</v>
      </c>
      <c r="AK2308">
        <v>210571</v>
      </c>
      <c r="AL2308">
        <v>2</v>
      </c>
      <c r="AM2308">
        <v>38838</v>
      </c>
      <c r="AN2308">
        <v>47789</v>
      </c>
      <c r="AO2308">
        <v>8.4</v>
      </c>
      <c r="AP2308">
        <v>0</v>
      </c>
      <c r="AQ2308">
        <v>5.5</v>
      </c>
      <c r="AR2308">
        <v>0</v>
      </c>
      <c r="AS2308">
        <v>0</v>
      </c>
      <c r="AT2308">
        <v>28.4</v>
      </c>
      <c r="AU2308">
        <v>19060350</v>
      </c>
      <c r="AV2308">
        <v>4219965</v>
      </c>
      <c r="AW2308">
        <v>6358447</v>
      </c>
      <c r="AX2308">
        <v>11456</v>
      </c>
      <c r="AY2308">
        <v>779477</v>
      </c>
      <c r="AZ2308">
        <v>435</v>
      </c>
      <c r="BA2308">
        <v>183.84</v>
      </c>
      <c r="BB2308">
        <v>3040.5</v>
      </c>
    </row>
    <row r="2309" spans="1:54" x14ac:dyDescent="0.3">
      <c r="A2309">
        <v>42047</v>
      </c>
      <c r="B2309" t="s">
        <v>1414</v>
      </c>
      <c r="C2309" t="s">
        <v>954</v>
      </c>
      <c r="D2309">
        <v>31194</v>
      </c>
      <c r="E2309">
        <v>31946</v>
      </c>
      <c r="F2309">
        <v>-2.4</v>
      </c>
      <c r="G2309">
        <v>31946</v>
      </c>
      <c r="H2309">
        <v>4.9000000000000004</v>
      </c>
      <c r="I2309">
        <v>19.8</v>
      </c>
      <c r="J2309">
        <v>20.5</v>
      </c>
      <c r="K2309">
        <v>49.9</v>
      </c>
      <c r="L2309">
        <v>98.3</v>
      </c>
      <c r="M2309">
        <v>0.5</v>
      </c>
      <c r="N2309">
        <v>0.2</v>
      </c>
      <c r="O2309">
        <v>0.4</v>
      </c>
      <c r="P2309">
        <v>0</v>
      </c>
      <c r="Q2309">
        <v>0.7</v>
      </c>
      <c r="R2309">
        <v>0.8</v>
      </c>
      <c r="S2309">
        <v>97.6</v>
      </c>
      <c r="T2309">
        <v>93.2</v>
      </c>
      <c r="U2309">
        <v>1</v>
      </c>
      <c r="V2309">
        <v>1.9</v>
      </c>
      <c r="W2309">
        <v>90.5</v>
      </c>
      <c r="X2309">
        <v>14.9</v>
      </c>
      <c r="Y2309">
        <v>2887</v>
      </c>
      <c r="Z2309">
        <v>16.8</v>
      </c>
      <c r="AA2309">
        <v>17521</v>
      </c>
      <c r="AB2309">
        <v>80.3</v>
      </c>
      <c r="AC2309">
        <v>11.1</v>
      </c>
      <c r="AD2309">
        <v>92100</v>
      </c>
      <c r="AE2309">
        <v>13478</v>
      </c>
      <c r="AF2309">
        <v>2.33</v>
      </c>
      <c r="AG2309">
        <v>23738</v>
      </c>
      <c r="AH2309">
        <v>45767</v>
      </c>
      <c r="AI2309">
        <v>10.4</v>
      </c>
      <c r="AJ2309">
        <v>881</v>
      </c>
      <c r="AK2309">
        <v>13828</v>
      </c>
      <c r="AL2309">
        <v>-11</v>
      </c>
      <c r="AM2309">
        <v>1606</v>
      </c>
      <c r="AN2309">
        <v>2598</v>
      </c>
      <c r="AO2309">
        <v>0</v>
      </c>
      <c r="AP2309">
        <v>0</v>
      </c>
      <c r="AQ2309">
        <v>0</v>
      </c>
      <c r="AR2309">
        <v>0</v>
      </c>
      <c r="AS2309">
        <v>0</v>
      </c>
      <c r="AT2309">
        <v>0</v>
      </c>
      <c r="AU2309">
        <v>1616512</v>
      </c>
      <c r="AV2309">
        <v>69874</v>
      </c>
      <c r="AW2309">
        <v>291195</v>
      </c>
      <c r="AX2309">
        <v>8922</v>
      </c>
      <c r="AY2309">
        <v>24081</v>
      </c>
      <c r="AZ2309">
        <v>55</v>
      </c>
      <c r="BA2309">
        <v>827.36</v>
      </c>
      <c r="BB2309">
        <v>38.6</v>
      </c>
    </row>
    <row r="2310" spans="1:54" x14ac:dyDescent="0.3">
      <c r="A2310">
        <v>42049</v>
      </c>
      <c r="B2310" t="s">
        <v>1769</v>
      </c>
      <c r="C2310" t="s">
        <v>954</v>
      </c>
      <c r="D2310">
        <v>278443</v>
      </c>
      <c r="E2310">
        <v>280566</v>
      </c>
      <c r="F2310">
        <v>-0.8</v>
      </c>
      <c r="G2310">
        <v>280566</v>
      </c>
      <c r="H2310">
        <v>5.8</v>
      </c>
      <c r="I2310">
        <v>21.8</v>
      </c>
      <c r="J2310">
        <v>15.8</v>
      </c>
      <c r="K2310">
        <v>50.7</v>
      </c>
      <c r="L2310">
        <v>88.5</v>
      </c>
      <c r="M2310">
        <v>7.6</v>
      </c>
      <c r="N2310">
        <v>0.3</v>
      </c>
      <c r="O2310">
        <v>1.4</v>
      </c>
      <c r="P2310">
        <v>0</v>
      </c>
      <c r="Q2310">
        <v>2.2000000000000002</v>
      </c>
      <c r="R2310">
        <v>3.8</v>
      </c>
      <c r="S2310">
        <v>85.5</v>
      </c>
      <c r="T2310">
        <v>85.2</v>
      </c>
      <c r="U2310">
        <v>4</v>
      </c>
      <c r="V2310">
        <v>6.5</v>
      </c>
      <c r="W2310">
        <v>89.9</v>
      </c>
      <c r="X2310">
        <v>24.8</v>
      </c>
      <c r="Y2310">
        <v>21569</v>
      </c>
      <c r="Z2310">
        <v>18.600000000000001</v>
      </c>
      <c r="AA2310">
        <v>119816</v>
      </c>
      <c r="AB2310">
        <v>67.5</v>
      </c>
      <c r="AC2310">
        <v>24.6</v>
      </c>
      <c r="AD2310">
        <v>115100</v>
      </c>
      <c r="AE2310">
        <v>109675</v>
      </c>
      <c r="AF2310">
        <v>2.44</v>
      </c>
      <c r="AG2310">
        <v>24189</v>
      </c>
      <c r="AH2310">
        <v>45202</v>
      </c>
      <c r="AI2310">
        <v>16.899999999999999</v>
      </c>
      <c r="AJ2310">
        <v>6229</v>
      </c>
      <c r="AK2310">
        <v>113617</v>
      </c>
      <c r="AL2310">
        <v>-2</v>
      </c>
      <c r="AM2310">
        <v>13801</v>
      </c>
      <c r="AN2310">
        <v>19610</v>
      </c>
      <c r="AO2310">
        <v>3.2</v>
      </c>
      <c r="AP2310">
        <v>0.3</v>
      </c>
      <c r="AQ2310">
        <v>0</v>
      </c>
      <c r="AR2310">
        <v>0</v>
      </c>
      <c r="AS2310">
        <v>1.2</v>
      </c>
      <c r="AT2310">
        <v>23.5</v>
      </c>
      <c r="AU2310">
        <v>6890810</v>
      </c>
      <c r="AV2310">
        <v>1157206</v>
      </c>
      <c r="AW2310">
        <v>3428421</v>
      </c>
      <c r="AX2310">
        <v>12253</v>
      </c>
      <c r="AY2310">
        <v>428110</v>
      </c>
      <c r="AZ2310">
        <v>321</v>
      </c>
      <c r="BA2310">
        <v>799.15</v>
      </c>
      <c r="BB2310">
        <v>351.1</v>
      </c>
    </row>
    <row r="2311" spans="1:54" x14ac:dyDescent="0.3">
      <c r="A2311">
        <v>42051</v>
      </c>
      <c r="B2311" t="s">
        <v>46</v>
      </c>
      <c r="C2311" t="s">
        <v>954</v>
      </c>
      <c r="D2311">
        <v>134086</v>
      </c>
      <c r="E2311">
        <v>136607</v>
      </c>
      <c r="F2311">
        <v>-1.8</v>
      </c>
      <c r="G2311">
        <v>136606</v>
      </c>
      <c r="H2311">
        <v>5</v>
      </c>
      <c r="I2311">
        <v>19.5</v>
      </c>
      <c r="J2311">
        <v>19.399999999999999</v>
      </c>
      <c r="K2311">
        <v>50.7</v>
      </c>
      <c r="L2311">
        <v>93.1</v>
      </c>
      <c r="M2311">
        <v>4.8</v>
      </c>
      <c r="N2311">
        <v>0.2</v>
      </c>
      <c r="O2311">
        <v>0.4</v>
      </c>
      <c r="P2311">
        <v>0</v>
      </c>
      <c r="Q2311">
        <v>1.5</v>
      </c>
      <c r="R2311">
        <v>1.1000000000000001</v>
      </c>
      <c r="S2311">
        <v>92.3</v>
      </c>
      <c r="T2311">
        <v>90.9</v>
      </c>
      <c r="U2311">
        <v>0.9</v>
      </c>
      <c r="V2311">
        <v>2.6</v>
      </c>
      <c r="W2311">
        <v>85.4</v>
      </c>
      <c r="X2311">
        <v>14</v>
      </c>
      <c r="Y2311">
        <v>12097</v>
      </c>
      <c r="Z2311">
        <v>25.2</v>
      </c>
      <c r="AA2311">
        <v>62878</v>
      </c>
      <c r="AB2311">
        <v>72.8</v>
      </c>
      <c r="AC2311">
        <v>12.8</v>
      </c>
      <c r="AD2311">
        <v>84200</v>
      </c>
      <c r="AE2311">
        <v>54363</v>
      </c>
      <c r="AF2311">
        <v>2.42</v>
      </c>
      <c r="AG2311">
        <v>20884</v>
      </c>
      <c r="AH2311">
        <v>39115</v>
      </c>
      <c r="AI2311">
        <v>18.399999999999999</v>
      </c>
      <c r="AJ2311">
        <v>2679</v>
      </c>
      <c r="AK2311">
        <v>35252</v>
      </c>
      <c r="AL2311">
        <v>-2.8</v>
      </c>
      <c r="AM2311">
        <v>6146</v>
      </c>
      <c r="AN2311">
        <v>8796</v>
      </c>
      <c r="AO2311">
        <v>1.5</v>
      </c>
      <c r="AP2311">
        <v>0</v>
      </c>
      <c r="AQ2311">
        <v>0</v>
      </c>
      <c r="AR2311">
        <v>0</v>
      </c>
      <c r="AS2311">
        <v>0</v>
      </c>
      <c r="AT2311">
        <v>23.5</v>
      </c>
      <c r="AU2311">
        <v>1161382</v>
      </c>
      <c r="AV2311">
        <v>528140</v>
      </c>
      <c r="AW2311">
        <v>1535518</v>
      </c>
      <c r="AX2311">
        <v>10661</v>
      </c>
      <c r="AY2311">
        <v>246895</v>
      </c>
      <c r="AZ2311">
        <v>193</v>
      </c>
      <c r="BA2311">
        <v>790.34</v>
      </c>
      <c r="BB2311">
        <v>172.8</v>
      </c>
    </row>
    <row r="2312" spans="1:54" x14ac:dyDescent="0.3">
      <c r="A2312">
        <v>42053</v>
      </c>
      <c r="B2312" t="s">
        <v>1877</v>
      </c>
      <c r="C2312" t="s">
        <v>954</v>
      </c>
      <c r="D2312">
        <v>7518</v>
      </c>
      <c r="E2312">
        <v>7716</v>
      </c>
      <c r="F2312">
        <v>-2.6</v>
      </c>
      <c r="G2312">
        <v>7716</v>
      </c>
      <c r="H2312">
        <v>1.5</v>
      </c>
      <c r="I2312">
        <v>7.4</v>
      </c>
      <c r="J2312">
        <v>21.3</v>
      </c>
      <c r="K2312">
        <v>32.9</v>
      </c>
      <c r="L2312">
        <v>79.400000000000006</v>
      </c>
      <c r="M2312">
        <v>19</v>
      </c>
      <c r="N2312">
        <v>0.5</v>
      </c>
      <c r="O2312">
        <v>0.2</v>
      </c>
      <c r="P2312">
        <v>0</v>
      </c>
      <c r="Q2312">
        <v>0.9</v>
      </c>
      <c r="R2312">
        <v>5.9</v>
      </c>
      <c r="S2312">
        <v>74.599999999999994</v>
      </c>
      <c r="T2312">
        <v>85.8</v>
      </c>
      <c r="U2312">
        <v>1</v>
      </c>
      <c r="V2312">
        <v>5.9</v>
      </c>
      <c r="W2312">
        <v>81.599999999999994</v>
      </c>
      <c r="X2312">
        <v>7.8</v>
      </c>
      <c r="Y2312">
        <v>1008</v>
      </c>
      <c r="Z2312">
        <v>26.7</v>
      </c>
      <c r="AA2312">
        <v>8675</v>
      </c>
      <c r="AB2312">
        <v>83.1</v>
      </c>
      <c r="AC2312">
        <v>1.7</v>
      </c>
      <c r="AD2312">
        <v>83600</v>
      </c>
      <c r="AE2312">
        <v>2001</v>
      </c>
      <c r="AF2312">
        <v>2.37</v>
      </c>
      <c r="AG2312">
        <v>13646</v>
      </c>
      <c r="AH2312">
        <v>36556</v>
      </c>
      <c r="AI2312">
        <v>16.3</v>
      </c>
      <c r="AJ2312">
        <v>101</v>
      </c>
      <c r="AK2312">
        <v>1068</v>
      </c>
      <c r="AL2312">
        <v>-8.4</v>
      </c>
      <c r="AM2312">
        <v>310</v>
      </c>
      <c r="AN2312">
        <v>389</v>
      </c>
      <c r="AO2312">
        <v>0</v>
      </c>
      <c r="AP2312">
        <v>0</v>
      </c>
      <c r="AQ2312">
        <v>0</v>
      </c>
      <c r="AR2312">
        <v>0</v>
      </c>
      <c r="AS2312">
        <v>0</v>
      </c>
      <c r="AT2312">
        <v>0</v>
      </c>
      <c r="AU2312">
        <v>0</v>
      </c>
      <c r="AV2312">
        <v>0</v>
      </c>
      <c r="AW2312">
        <v>19250</v>
      </c>
      <c r="AX2312">
        <v>2779</v>
      </c>
      <c r="AY2312">
        <v>8362</v>
      </c>
      <c r="AZ2312">
        <v>4</v>
      </c>
      <c r="BA2312">
        <v>427.19</v>
      </c>
      <c r="BB2312">
        <v>18.100000000000001</v>
      </c>
    </row>
    <row r="2313" spans="1:54" x14ac:dyDescent="0.3">
      <c r="A2313">
        <v>42055</v>
      </c>
      <c r="B2313" t="s">
        <v>45</v>
      </c>
      <c r="C2313" t="s">
        <v>954</v>
      </c>
      <c r="D2313">
        <v>152892</v>
      </c>
      <c r="E2313">
        <v>149618</v>
      </c>
      <c r="F2313">
        <v>2.2000000000000002</v>
      </c>
      <c r="G2313">
        <v>149618</v>
      </c>
      <c r="H2313">
        <v>6.1</v>
      </c>
      <c r="I2313">
        <v>22.9</v>
      </c>
      <c r="J2313">
        <v>18.2</v>
      </c>
      <c r="K2313">
        <v>51</v>
      </c>
      <c r="L2313">
        <v>92.9</v>
      </c>
      <c r="M2313">
        <v>3.9</v>
      </c>
      <c r="N2313">
        <v>0.3</v>
      </c>
      <c r="O2313">
        <v>1.1000000000000001</v>
      </c>
      <c r="P2313">
        <v>0.1</v>
      </c>
      <c r="Q2313">
        <v>1.8</v>
      </c>
      <c r="R2313">
        <v>5</v>
      </c>
      <c r="S2313">
        <v>89</v>
      </c>
      <c r="T2313">
        <v>88.1</v>
      </c>
      <c r="U2313">
        <v>3.5</v>
      </c>
      <c r="V2313">
        <v>7.2</v>
      </c>
      <c r="W2313">
        <v>85.3</v>
      </c>
      <c r="X2313">
        <v>19.3</v>
      </c>
      <c r="Y2313">
        <v>13036</v>
      </c>
      <c r="Z2313">
        <v>23.2</v>
      </c>
      <c r="AA2313">
        <v>64125</v>
      </c>
      <c r="AB2313">
        <v>73</v>
      </c>
      <c r="AC2313">
        <v>15.7</v>
      </c>
      <c r="AD2313">
        <v>177500</v>
      </c>
      <c r="AE2313">
        <v>58273</v>
      </c>
      <c r="AF2313">
        <v>2.54</v>
      </c>
      <c r="AG2313">
        <v>25741</v>
      </c>
      <c r="AH2313">
        <v>52637</v>
      </c>
      <c r="AI2313">
        <v>11</v>
      </c>
      <c r="AJ2313">
        <v>3022</v>
      </c>
      <c r="AK2313">
        <v>47802</v>
      </c>
      <c r="AL2313">
        <v>3.5</v>
      </c>
      <c r="AM2313">
        <v>8745</v>
      </c>
      <c r="AN2313">
        <v>10759</v>
      </c>
      <c r="AO2313">
        <v>0</v>
      </c>
      <c r="AP2313">
        <v>0</v>
      </c>
      <c r="AQ2313">
        <v>0</v>
      </c>
      <c r="AR2313">
        <v>0</v>
      </c>
      <c r="AS2313">
        <v>1.1000000000000001</v>
      </c>
      <c r="AT2313">
        <v>27</v>
      </c>
      <c r="AU2313">
        <v>3244364</v>
      </c>
      <c r="AV2313">
        <v>0</v>
      </c>
      <c r="AW2313">
        <v>1749971</v>
      </c>
      <c r="AX2313">
        <v>12323</v>
      </c>
      <c r="AY2313">
        <v>164527</v>
      </c>
      <c r="AZ2313">
        <v>356</v>
      </c>
      <c r="BA2313">
        <v>772.22</v>
      </c>
      <c r="BB2313">
        <v>193.7</v>
      </c>
    </row>
    <row r="2314" spans="1:54" x14ac:dyDescent="0.3">
      <c r="A2314">
        <v>42057</v>
      </c>
      <c r="B2314" t="s">
        <v>111</v>
      </c>
      <c r="C2314" t="s">
        <v>954</v>
      </c>
      <c r="D2314">
        <v>14632</v>
      </c>
      <c r="E2314">
        <v>14844</v>
      </c>
      <c r="F2314">
        <v>-1.4</v>
      </c>
      <c r="G2314">
        <v>14845</v>
      </c>
      <c r="H2314">
        <v>5.2</v>
      </c>
      <c r="I2314">
        <v>21.5</v>
      </c>
      <c r="J2314">
        <v>19.7</v>
      </c>
      <c r="K2314">
        <v>49.6</v>
      </c>
      <c r="L2314">
        <v>97.4</v>
      </c>
      <c r="M2314">
        <v>1.2</v>
      </c>
      <c r="N2314">
        <v>0.2</v>
      </c>
      <c r="O2314">
        <v>0.1</v>
      </c>
      <c r="P2314">
        <v>0</v>
      </c>
      <c r="Q2314">
        <v>1.1000000000000001</v>
      </c>
      <c r="R2314">
        <v>1.2</v>
      </c>
      <c r="S2314">
        <v>96.4</v>
      </c>
      <c r="T2314">
        <v>91</v>
      </c>
      <c r="U2314">
        <v>0.6</v>
      </c>
      <c r="V2314">
        <v>1.5</v>
      </c>
      <c r="W2314">
        <v>84.9</v>
      </c>
      <c r="X2314">
        <v>11.8</v>
      </c>
      <c r="Y2314">
        <v>1269</v>
      </c>
      <c r="Z2314">
        <v>33</v>
      </c>
      <c r="AA2314">
        <v>7106</v>
      </c>
      <c r="AB2314">
        <v>77.400000000000006</v>
      </c>
      <c r="AC2314">
        <v>4.5999999999999996</v>
      </c>
      <c r="AD2314">
        <v>159300</v>
      </c>
      <c r="AE2314">
        <v>5965</v>
      </c>
      <c r="AF2314">
        <v>2.4700000000000002</v>
      </c>
      <c r="AG2314">
        <v>23201</v>
      </c>
      <c r="AH2314">
        <v>48461</v>
      </c>
      <c r="AI2314">
        <v>11.1</v>
      </c>
      <c r="AJ2314">
        <v>274</v>
      </c>
      <c r="AK2314">
        <v>0</v>
      </c>
      <c r="AL2314">
        <v>0</v>
      </c>
      <c r="AM2314">
        <v>950</v>
      </c>
      <c r="AN2314">
        <v>1238</v>
      </c>
      <c r="AO2314">
        <v>0</v>
      </c>
      <c r="AP2314">
        <v>0</v>
      </c>
      <c r="AQ2314">
        <v>0</v>
      </c>
      <c r="AR2314">
        <v>0</v>
      </c>
      <c r="AS2314">
        <v>0</v>
      </c>
      <c r="AT2314">
        <v>25.3</v>
      </c>
      <c r="AU2314">
        <v>0</v>
      </c>
      <c r="AV2314">
        <v>215272</v>
      </c>
      <c r="AW2314">
        <v>101400</v>
      </c>
      <c r="AX2314">
        <v>6789</v>
      </c>
      <c r="AY2314">
        <v>9922</v>
      </c>
      <c r="AZ2314">
        <v>26</v>
      </c>
      <c r="BA2314">
        <v>437.55</v>
      </c>
      <c r="BB2314">
        <v>33.9</v>
      </c>
    </row>
    <row r="2315" spans="1:54" x14ac:dyDescent="0.3">
      <c r="A2315">
        <v>42059</v>
      </c>
      <c r="B2315" t="s">
        <v>43</v>
      </c>
      <c r="C2315" t="s">
        <v>954</v>
      </c>
      <c r="D2315">
        <v>37843</v>
      </c>
      <c r="E2315">
        <v>38686</v>
      </c>
      <c r="F2315">
        <v>-2.2000000000000002</v>
      </c>
      <c r="G2315">
        <v>38686</v>
      </c>
      <c r="H2315">
        <v>4.9000000000000004</v>
      </c>
      <c r="I2315">
        <v>19.100000000000001</v>
      </c>
      <c r="J2315">
        <v>17.100000000000001</v>
      </c>
      <c r="K2315">
        <v>48.1</v>
      </c>
      <c r="L2315">
        <v>94.7</v>
      </c>
      <c r="M2315">
        <v>3.5</v>
      </c>
      <c r="N2315">
        <v>0.2</v>
      </c>
      <c r="O2315">
        <v>0.4</v>
      </c>
      <c r="P2315">
        <v>0</v>
      </c>
      <c r="Q2315">
        <v>1.2</v>
      </c>
      <c r="R2315">
        <v>1.4</v>
      </c>
      <c r="S2315">
        <v>93.5</v>
      </c>
      <c r="T2315">
        <v>85.2</v>
      </c>
      <c r="U2315">
        <v>0.6</v>
      </c>
      <c r="V2315">
        <v>3.5</v>
      </c>
      <c r="W2315">
        <v>85.1</v>
      </c>
      <c r="X2315">
        <v>15.5</v>
      </c>
      <c r="Y2315">
        <v>3657</v>
      </c>
      <c r="Z2315">
        <v>26.9</v>
      </c>
      <c r="AA2315">
        <v>16421</v>
      </c>
      <c r="AB2315">
        <v>73</v>
      </c>
      <c r="AC2315">
        <v>10.3</v>
      </c>
      <c r="AD2315">
        <v>89400</v>
      </c>
      <c r="AE2315">
        <v>14417</v>
      </c>
      <c r="AF2315">
        <v>2.36</v>
      </c>
      <c r="AG2315">
        <v>21819</v>
      </c>
      <c r="AH2315">
        <v>44388</v>
      </c>
      <c r="AI2315">
        <v>14.7</v>
      </c>
      <c r="AJ2315">
        <v>756</v>
      </c>
      <c r="AK2315">
        <v>14579</v>
      </c>
      <c r="AL2315">
        <v>-3.7</v>
      </c>
      <c r="AM2315">
        <v>1558</v>
      </c>
      <c r="AN2315">
        <v>2203</v>
      </c>
      <c r="AO2315">
        <v>0</v>
      </c>
      <c r="AP2315">
        <v>0</v>
      </c>
      <c r="AQ2315">
        <v>0</v>
      </c>
      <c r="AR2315">
        <v>0</v>
      </c>
      <c r="AS2315">
        <v>0</v>
      </c>
      <c r="AT2315">
        <v>24.7</v>
      </c>
      <c r="AU2315">
        <v>0</v>
      </c>
      <c r="AV2315">
        <v>191146</v>
      </c>
      <c r="AW2315">
        <v>432778</v>
      </c>
      <c r="AX2315">
        <v>10998</v>
      </c>
      <c r="AY2315">
        <v>36814</v>
      </c>
      <c r="AZ2315">
        <v>66</v>
      </c>
      <c r="BA2315">
        <v>575.95000000000005</v>
      </c>
      <c r="BB2315">
        <v>67.2</v>
      </c>
    </row>
    <row r="2316" spans="1:54" x14ac:dyDescent="0.3">
      <c r="A2316">
        <v>42061</v>
      </c>
      <c r="B2316" t="s">
        <v>1878</v>
      </c>
      <c r="C2316" t="s">
        <v>954</v>
      </c>
      <c r="D2316">
        <v>45750</v>
      </c>
      <c r="E2316">
        <v>46027</v>
      </c>
      <c r="F2316">
        <v>-0.6</v>
      </c>
      <c r="G2316">
        <v>45913</v>
      </c>
      <c r="H2316">
        <v>4.5</v>
      </c>
      <c r="I2316">
        <v>18.8</v>
      </c>
      <c r="J2316">
        <v>18.7</v>
      </c>
      <c r="K2316">
        <v>46.9</v>
      </c>
      <c r="L2316">
        <v>92.6</v>
      </c>
      <c r="M2316">
        <v>5.6</v>
      </c>
      <c r="N2316">
        <v>0.1</v>
      </c>
      <c r="O2316">
        <v>0.5</v>
      </c>
      <c r="P2316">
        <v>0</v>
      </c>
      <c r="Q2316">
        <v>1.1000000000000001</v>
      </c>
      <c r="R2316">
        <v>1.8</v>
      </c>
      <c r="S2316">
        <v>91.2</v>
      </c>
      <c r="T2316">
        <v>88.1</v>
      </c>
      <c r="U2316">
        <v>1.1000000000000001</v>
      </c>
      <c r="V2316">
        <v>3.2</v>
      </c>
      <c r="W2316">
        <v>87.7</v>
      </c>
      <c r="X2316">
        <v>13.5</v>
      </c>
      <c r="Y2316">
        <v>3902</v>
      </c>
      <c r="Z2316">
        <v>28.1</v>
      </c>
      <c r="AA2316">
        <v>22397</v>
      </c>
      <c r="AB2316">
        <v>76.5</v>
      </c>
      <c r="AC2316">
        <v>8.5</v>
      </c>
      <c r="AD2316">
        <v>115000</v>
      </c>
      <c r="AE2316">
        <v>17193</v>
      </c>
      <c r="AF2316">
        <v>2.37</v>
      </c>
      <c r="AG2316">
        <v>20739</v>
      </c>
      <c r="AH2316">
        <v>44183</v>
      </c>
      <c r="AI2316">
        <v>12.7</v>
      </c>
      <c r="AJ2316">
        <v>821</v>
      </c>
      <c r="AK2316">
        <v>9809</v>
      </c>
      <c r="AL2316">
        <v>-5.4</v>
      </c>
      <c r="AM2316">
        <v>2491</v>
      </c>
      <c r="AN2316">
        <v>3587</v>
      </c>
      <c r="AO2316">
        <v>0</v>
      </c>
      <c r="AP2316">
        <v>0</v>
      </c>
      <c r="AQ2316">
        <v>0</v>
      </c>
      <c r="AR2316">
        <v>0</v>
      </c>
      <c r="AS2316">
        <v>0</v>
      </c>
      <c r="AT2316">
        <v>24.6</v>
      </c>
      <c r="AU2316">
        <v>0</v>
      </c>
      <c r="AV2316">
        <v>0</v>
      </c>
      <c r="AW2316">
        <v>363191</v>
      </c>
      <c r="AX2316">
        <v>7977</v>
      </c>
      <c r="AY2316">
        <v>40380</v>
      </c>
      <c r="AZ2316">
        <v>65</v>
      </c>
      <c r="BA2316">
        <v>874.64</v>
      </c>
      <c r="BB2316">
        <v>52.5</v>
      </c>
    </row>
    <row r="2317" spans="1:54" x14ac:dyDescent="0.3">
      <c r="A2317">
        <v>42063</v>
      </c>
      <c r="B2317" t="s">
        <v>1059</v>
      </c>
      <c r="C2317" t="s">
        <v>954</v>
      </c>
      <c r="D2317">
        <v>87706</v>
      </c>
      <c r="E2317">
        <v>88891</v>
      </c>
      <c r="F2317">
        <v>-1.3</v>
      </c>
      <c r="G2317">
        <v>88880</v>
      </c>
      <c r="H2317">
        <v>5</v>
      </c>
      <c r="I2317">
        <v>18.3</v>
      </c>
      <c r="J2317">
        <v>17.100000000000001</v>
      </c>
      <c r="K2317">
        <v>49.9</v>
      </c>
      <c r="L2317">
        <v>94.7</v>
      </c>
      <c r="M2317">
        <v>2.9</v>
      </c>
      <c r="N2317">
        <v>0.2</v>
      </c>
      <c r="O2317">
        <v>1.2</v>
      </c>
      <c r="P2317">
        <v>0</v>
      </c>
      <c r="Q2317">
        <v>1</v>
      </c>
      <c r="R2317">
        <v>1.4</v>
      </c>
      <c r="S2317">
        <v>93.7</v>
      </c>
      <c r="T2317">
        <v>81.900000000000006</v>
      </c>
      <c r="U2317">
        <v>1.7</v>
      </c>
      <c r="V2317">
        <v>5.4</v>
      </c>
      <c r="W2317">
        <v>87.8</v>
      </c>
      <c r="X2317">
        <v>21.9</v>
      </c>
      <c r="Y2317">
        <v>7074</v>
      </c>
      <c r="Z2317">
        <v>22.8</v>
      </c>
      <c r="AA2317">
        <v>38618</v>
      </c>
      <c r="AB2317">
        <v>71.599999999999994</v>
      </c>
      <c r="AC2317">
        <v>17.8</v>
      </c>
      <c r="AD2317">
        <v>103000</v>
      </c>
      <c r="AE2317">
        <v>34310</v>
      </c>
      <c r="AF2317">
        <v>2.42</v>
      </c>
      <c r="AG2317">
        <v>22933</v>
      </c>
      <c r="AH2317">
        <v>43997</v>
      </c>
      <c r="AI2317">
        <v>17.7</v>
      </c>
      <c r="AJ2317">
        <v>1902</v>
      </c>
      <c r="AK2317">
        <v>25453</v>
      </c>
      <c r="AL2317">
        <v>-8.9</v>
      </c>
      <c r="AM2317">
        <v>4969</v>
      </c>
      <c r="AN2317">
        <v>6934</v>
      </c>
      <c r="AO2317">
        <v>0</v>
      </c>
      <c r="AP2317">
        <v>0</v>
      </c>
      <c r="AQ2317">
        <v>0</v>
      </c>
      <c r="AR2317">
        <v>0</v>
      </c>
      <c r="AS2317">
        <v>0</v>
      </c>
      <c r="AT2317">
        <v>20.2</v>
      </c>
      <c r="AU2317">
        <v>0</v>
      </c>
      <c r="AV2317">
        <v>492295</v>
      </c>
      <c r="AW2317">
        <v>1278987</v>
      </c>
      <c r="AX2317">
        <v>14627</v>
      </c>
      <c r="AY2317">
        <v>92360</v>
      </c>
      <c r="AZ2317">
        <v>54</v>
      </c>
      <c r="BA2317">
        <v>827.03</v>
      </c>
      <c r="BB2317">
        <v>107.5</v>
      </c>
    </row>
    <row r="2318" spans="1:54" x14ac:dyDescent="0.3">
      <c r="A2318">
        <v>42065</v>
      </c>
      <c r="B2318" t="s">
        <v>38</v>
      </c>
      <c r="C2318" t="s">
        <v>954</v>
      </c>
      <c r="D2318">
        <v>44638</v>
      </c>
      <c r="E2318">
        <v>45199</v>
      </c>
      <c r="F2318">
        <v>-1.2</v>
      </c>
      <c r="G2318">
        <v>45200</v>
      </c>
      <c r="H2318">
        <v>5.7</v>
      </c>
      <c r="I2318">
        <v>21.2</v>
      </c>
      <c r="J2318">
        <v>19.399999999999999</v>
      </c>
      <c r="K2318">
        <v>50.2</v>
      </c>
      <c r="L2318">
        <v>98</v>
      </c>
      <c r="M2318">
        <v>0.5</v>
      </c>
      <c r="N2318">
        <v>0.2</v>
      </c>
      <c r="O2318">
        <v>0.3</v>
      </c>
      <c r="P2318">
        <v>0</v>
      </c>
      <c r="Q2318">
        <v>0.9</v>
      </c>
      <c r="R2318">
        <v>0.8</v>
      </c>
      <c r="S2318">
        <v>97.4</v>
      </c>
      <c r="T2318">
        <v>88.9</v>
      </c>
      <c r="U2318">
        <v>0.6</v>
      </c>
      <c r="V2318">
        <v>3.5</v>
      </c>
      <c r="W2318">
        <v>87.6</v>
      </c>
      <c r="X2318">
        <v>13.2</v>
      </c>
      <c r="Y2318">
        <v>3802</v>
      </c>
      <c r="Z2318">
        <v>21.9</v>
      </c>
      <c r="AA2318">
        <v>22418</v>
      </c>
      <c r="AB2318">
        <v>74.5</v>
      </c>
      <c r="AC2318">
        <v>12.1</v>
      </c>
      <c r="AD2318">
        <v>86800</v>
      </c>
      <c r="AE2318">
        <v>18503</v>
      </c>
      <c r="AF2318">
        <v>2.39</v>
      </c>
      <c r="AG2318">
        <v>21300</v>
      </c>
      <c r="AH2318">
        <v>41262</v>
      </c>
      <c r="AI2318">
        <v>15.3</v>
      </c>
      <c r="AJ2318">
        <v>1159</v>
      </c>
      <c r="AK2318">
        <v>13465</v>
      </c>
      <c r="AL2318">
        <v>-0.9</v>
      </c>
      <c r="AM2318">
        <v>2961</v>
      </c>
      <c r="AN2318">
        <v>4071</v>
      </c>
      <c r="AO2318">
        <v>0</v>
      </c>
      <c r="AP2318">
        <v>0</v>
      </c>
      <c r="AQ2318">
        <v>0</v>
      </c>
      <c r="AR2318">
        <v>0</v>
      </c>
      <c r="AS2318">
        <v>0</v>
      </c>
      <c r="AT2318">
        <v>24.8</v>
      </c>
      <c r="AU2318">
        <v>953515</v>
      </c>
      <c r="AV2318">
        <v>235389</v>
      </c>
      <c r="AW2318">
        <v>477351</v>
      </c>
      <c r="AX2318">
        <v>10594</v>
      </c>
      <c r="AY2318">
        <v>32316</v>
      </c>
      <c r="AZ2318">
        <v>74</v>
      </c>
      <c r="BA2318">
        <v>652.42999999999995</v>
      </c>
      <c r="BB2318">
        <v>69.3</v>
      </c>
    </row>
    <row r="2319" spans="1:54" x14ac:dyDescent="0.3">
      <c r="A2319">
        <v>42067</v>
      </c>
      <c r="B2319" t="s">
        <v>1879</v>
      </c>
      <c r="C2319" t="s">
        <v>954</v>
      </c>
      <c r="D2319">
        <v>24796</v>
      </c>
      <c r="E2319">
        <v>24640</v>
      </c>
      <c r="F2319">
        <v>0.6</v>
      </c>
      <c r="G2319">
        <v>24636</v>
      </c>
      <c r="H2319">
        <v>5.5</v>
      </c>
      <c r="I2319">
        <v>22.6</v>
      </c>
      <c r="J2319">
        <v>19.8</v>
      </c>
      <c r="K2319">
        <v>50.1</v>
      </c>
      <c r="L2319">
        <v>97.5</v>
      </c>
      <c r="M2319">
        <v>0.8</v>
      </c>
      <c r="N2319">
        <v>0.3</v>
      </c>
      <c r="O2319">
        <v>0.5</v>
      </c>
      <c r="P2319">
        <v>0</v>
      </c>
      <c r="Q2319">
        <v>0.9</v>
      </c>
      <c r="R2319">
        <v>3.1</v>
      </c>
      <c r="S2319">
        <v>94.9</v>
      </c>
      <c r="T2319">
        <v>91.6</v>
      </c>
      <c r="U2319">
        <v>1.8</v>
      </c>
      <c r="V2319">
        <v>6.7</v>
      </c>
      <c r="W2319">
        <v>82.9</v>
      </c>
      <c r="X2319">
        <v>11.8</v>
      </c>
      <c r="Y2319">
        <v>1659</v>
      </c>
      <c r="Z2319">
        <v>29.3</v>
      </c>
      <c r="AA2319">
        <v>11005</v>
      </c>
      <c r="AB2319">
        <v>76.400000000000006</v>
      </c>
      <c r="AC2319">
        <v>7.4</v>
      </c>
      <c r="AD2319">
        <v>138200</v>
      </c>
      <c r="AE2319">
        <v>9248</v>
      </c>
      <c r="AF2319">
        <v>2.64</v>
      </c>
      <c r="AG2319">
        <v>21628</v>
      </c>
      <c r="AH2319">
        <v>46163</v>
      </c>
      <c r="AI2319">
        <v>11.8</v>
      </c>
      <c r="AJ2319">
        <v>460</v>
      </c>
      <c r="AK2319">
        <v>5385</v>
      </c>
      <c r="AL2319">
        <v>3.7</v>
      </c>
      <c r="AM2319">
        <v>1769</v>
      </c>
      <c r="AN2319">
        <v>1879</v>
      </c>
      <c r="AO2319">
        <v>0</v>
      </c>
      <c r="AP2319">
        <v>0</v>
      </c>
      <c r="AQ2319">
        <v>0</v>
      </c>
      <c r="AR2319">
        <v>0</v>
      </c>
      <c r="AS2319">
        <v>0</v>
      </c>
      <c r="AT2319">
        <v>28.8</v>
      </c>
      <c r="AU2319">
        <v>392018</v>
      </c>
      <c r="AV2319">
        <v>69810</v>
      </c>
      <c r="AW2319">
        <v>197576</v>
      </c>
      <c r="AX2319">
        <v>8560</v>
      </c>
      <c r="AY2319">
        <v>14597</v>
      </c>
      <c r="AZ2319">
        <v>34</v>
      </c>
      <c r="BA2319">
        <v>391.35</v>
      </c>
      <c r="BB2319">
        <v>63</v>
      </c>
    </row>
    <row r="2320" spans="1:54" x14ac:dyDescent="0.3">
      <c r="A2320">
        <v>42069</v>
      </c>
      <c r="B2320" t="s">
        <v>1880</v>
      </c>
      <c r="C2320" t="s">
        <v>954</v>
      </c>
      <c r="D2320">
        <v>212719</v>
      </c>
      <c r="E2320">
        <v>214436</v>
      </c>
      <c r="F2320">
        <v>-0.8</v>
      </c>
      <c r="G2320">
        <v>214437</v>
      </c>
      <c r="H2320">
        <v>5.2</v>
      </c>
      <c r="I2320">
        <v>20</v>
      </c>
      <c r="J2320">
        <v>18.8</v>
      </c>
      <c r="K2320">
        <v>51.7</v>
      </c>
      <c r="L2320">
        <v>92.6</v>
      </c>
      <c r="M2320">
        <v>3.3</v>
      </c>
      <c r="N2320">
        <v>0.3</v>
      </c>
      <c r="O2320">
        <v>2.2999999999999998</v>
      </c>
      <c r="P2320">
        <v>0.1</v>
      </c>
      <c r="Q2320">
        <v>1.6</v>
      </c>
      <c r="R2320">
        <v>6.2</v>
      </c>
      <c r="S2320">
        <v>87.5</v>
      </c>
      <c r="T2320">
        <v>88.2</v>
      </c>
      <c r="U2320">
        <v>4.9000000000000004</v>
      </c>
      <c r="V2320">
        <v>8.6999999999999993</v>
      </c>
      <c r="W2320">
        <v>88.9</v>
      </c>
      <c r="X2320">
        <v>25.7</v>
      </c>
      <c r="Y2320">
        <v>18091</v>
      </c>
      <c r="Z2320">
        <v>20</v>
      </c>
      <c r="AA2320">
        <v>96640</v>
      </c>
      <c r="AB2320">
        <v>66.8</v>
      </c>
      <c r="AC2320">
        <v>26.3</v>
      </c>
      <c r="AD2320">
        <v>144100</v>
      </c>
      <c r="AE2320">
        <v>85769</v>
      </c>
      <c r="AF2320">
        <v>2.4</v>
      </c>
      <c r="AG2320">
        <v>25594</v>
      </c>
      <c r="AH2320">
        <v>46044</v>
      </c>
      <c r="AI2320">
        <v>13.6</v>
      </c>
      <c r="AJ2320">
        <v>5402</v>
      </c>
      <c r="AK2320">
        <v>96226</v>
      </c>
      <c r="AL2320">
        <v>0.7</v>
      </c>
      <c r="AM2320">
        <v>11625</v>
      </c>
      <c r="AN2320">
        <v>15566</v>
      </c>
      <c r="AO2320">
        <v>0.7</v>
      </c>
      <c r="AP2320">
        <v>0</v>
      </c>
      <c r="AQ2320">
        <v>0</v>
      </c>
      <c r="AR2320">
        <v>0</v>
      </c>
      <c r="AS2320">
        <v>0</v>
      </c>
      <c r="AT2320">
        <v>23.5</v>
      </c>
      <c r="AU2320">
        <v>0</v>
      </c>
      <c r="AV2320">
        <v>3127587</v>
      </c>
      <c r="AW2320">
        <v>3178821</v>
      </c>
      <c r="AX2320">
        <v>15185</v>
      </c>
      <c r="AY2320">
        <v>360487</v>
      </c>
      <c r="AZ2320">
        <v>2009</v>
      </c>
      <c r="BA2320">
        <v>459.08</v>
      </c>
      <c r="BB2320">
        <v>467.1</v>
      </c>
    </row>
    <row r="2321" spans="1:54" x14ac:dyDescent="0.3">
      <c r="A2321">
        <v>42071</v>
      </c>
      <c r="B2321" t="s">
        <v>552</v>
      </c>
      <c r="C2321" t="s">
        <v>954</v>
      </c>
      <c r="D2321">
        <v>533320</v>
      </c>
      <c r="E2321">
        <v>519448</v>
      </c>
      <c r="F2321">
        <v>2.7</v>
      </c>
      <c r="G2321">
        <v>519445</v>
      </c>
      <c r="H2321">
        <v>6.6</v>
      </c>
      <c r="I2321">
        <v>24.1</v>
      </c>
      <c r="J2321">
        <v>16.399999999999999</v>
      </c>
      <c r="K2321">
        <v>51.1</v>
      </c>
      <c r="L2321">
        <v>90.7</v>
      </c>
      <c r="M2321">
        <v>4.8</v>
      </c>
      <c r="N2321">
        <v>0.4</v>
      </c>
      <c r="O2321">
        <v>2.2000000000000002</v>
      </c>
      <c r="P2321">
        <v>0.1</v>
      </c>
      <c r="Q2321">
        <v>1.9</v>
      </c>
      <c r="R2321">
        <v>9.8000000000000007</v>
      </c>
      <c r="S2321">
        <v>83.2</v>
      </c>
      <c r="T2321">
        <v>89.1</v>
      </c>
      <c r="U2321">
        <v>4.5</v>
      </c>
      <c r="V2321">
        <v>15.6</v>
      </c>
      <c r="W2321">
        <v>83.9</v>
      </c>
      <c r="X2321">
        <v>24.2</v>
      </c>
      <c r="Y2321">
        <v>34195</v>
      </c>
      <c r="Z2321">
        <v>22.5</v>
      </c>
      <c r="AA2321">
        <v>206404</v>
      </c>
      <c r="AB2321">
        <v>69.5</v>
      </c>
      <c r="AC2321">
        <v>19.8</v>
      </c>
      <c r="AD2321">
        <v>188200</v>
      </c>
      <c r="AE2321">
        <v>194082</v>
      </c>
      <c r="AF2321">
        <v>2.62</v>
      </c>
      <c r="AG2321">
        <v>26496</v>
      </c>
      <c r="AH2321">
        <v>56483</v>
      </c>
      <c r="AI2321">
        <v>10.5</v>
      </c>
      <c r="AJ2321">
        <v>12266</v>
      </c>
      <c r="AK2321">
        <v>213446</v>
      </c>
      <c r="AL2321">
        <v>-0.2</v>
      </c>
      <c r="AM2321">
        <v>39855</v>
      </c>
      <c r="AN2321">
        <v>46957</v>
      </c>
      <c r="AO2321">
        <v>1.6</v>
      </c>
      <c r="AP2321">
        <v>0</v>
      </c>
      <c r="AQ2321">
        <v>2.1</v>
      </c>
      <c r="AR2321">
        <v>0</v>
      </c>
      <c r="AS2321">
        <v>1.9</v>
      </c>
      <c r="AT2321">
        <v>25.4</v>
      </c>
      <c r="AU2321">
        <v>13269853</v>
      </c>
      <c r="AV2321">
        <v>6333643</v>
      </c>
      <c r="AW2321">
        <v>6542276</v>
      </c>
      <c r="AX2321">
        <v>13101</v>
      </c>
      <c r="AY2321">
        <v>763937</v>
      </c>
      <c r="AZ2321">
        <v>1109</v>
      </c>
      <c r="BA2321">
        <v>943.81</v>
      </c>
      <c r="BB2321">
        <v>550.4</v>
      </c>
    </row>
    <row r="2322" spans="1:54" x14ac:dyDescent="0.3">
      <c r="A2322">
        <v>42073</v>
      </c>
      <c r="B2322" t="s">
        <v>35</v>
      </c>
      <c r="C2322" t="s">
        <v>954</v>
      </c>
      <c r="D2322">
        <v>88771</v>
      </c>
      <c r="E2322">
        <v>91140</v>
      </c>
      <c r="F2322">
        <v>-2.6</v>
      </c>
      <c r="G2322">
        <v>91108</v>
      </c>
      <c r="H2322">
        <v>5.4</v>
      </c>
      <c r="I2322">
        <v>20.5</v>
      </c>
      <c r="J2322">
        <v>19.899999999999999</v>
      </c>
      <c r="K2322">
        <v>51.7</v>
      </c>
      <c r="L2322">
        <v>93.5</v>
      </c>
      <c r="M2322">
        <v>4.0999999999999996</v>
      </c>
      <c r="N2322">
        <v>0.1</v>
      </c>
      <c r="O2322">
        <v>0.5</v>
      </c>
      <c r="P2322">
        <v>0</v>
      </c>
      <c r="Q2322">
        <v>1.8</v>
      </c>
      <c r="R2322">
        <v>1.2</v>
      </c>
      <c r="S2322">
        <v>92.5</v>
      </c>
      <c r="T2322">
        <v>91.8</v>
      </c>
      <c r="U2322">
        <v>1.4</v>
      </c>
      <c r="V2322">
        <v>3.9</v>
      </c>
      <c r="W2322">
        <v>88.3</v>
      </c>
      <c r="X2322">
        <v>19.600000000000001</v>
      </c>
      <c r="Y2322">
        <v>7787</v>
      </c>
      <c r="Z2322">
        <v>22.4</v>
      </c>
      <c r="AA2322">
        <v>40745</v>
      </c>
      <c r="AB2322">
        <v>75.3</v>
      </c>
      <c r="AC2322">
        <v>13.6</v>
      </c>
      <c r="AD2322">
        <v>96700</v>
      </c>
      <c r="AE2322">
        <v>36823</v>
      </c>
      <c r="AF2322">
        <v>2.39</v>
      </c>
      <c r="AG2322">
        <v>22906</v>
      </c>
      <c r="AH2322">
        <v>43546</v>
      </c>
      <c r="AI2322">
        <v>14.4</v>
      </c>
      <c r="AJ2322">
        <v>1975</v>
      </c>
      <c r="AK2322">
        <v>26783</v>
      </c>
      <c r="AL2322">
        <v>-0.4</v>
      </c>
      <c r="AM2322">
        <v>4826</v>
      </c>
      <c r="AN2322">
        <v>6538</v>
      </c>
      <c r="AO2322">
        <v>0</v>
      </c>
      <c r="AP2322">
        <v>0</v>
      </c>
      <c r="AQ2322">
        <v>0</v>
      </c>
      <c r="AR2322">
        <v>0</v>
      </c>
      <c r="AS2322">
        <v>0</v>
      </c>
      <c r="AT2322">
        <v>27</v>
      </c>
      <c r="AU2322">
        <v>1745196</v>
      </c>
      <c r="AV2322">
        <v>0</v>
      </c>
      <c r="AW2322">
        <v>949636</v>
      </c>
      <c r="AX2322">
        <v>10447</v>
      </c>
      <c r="AY2322">
        <v>73373</v>
      </c>
      <c r="AZ2322">
        <v>41</v>
      </c>
      <c r="BA2322">
        <v>358.18</v>
      </c>
      <c r="BB2322">
        <v>254.4</v>
      </c>
    </row>
    <row r="2323" spans="1:54" x14ac:dyDescent="0.3">
      <c r="A2323">
        <v>42075</v>
      </c>
      <c r="B2323" t="s">
        <v>1881</v>
      </c>
      <c r="C2323" t="s">
        <v>954</v>
      </c>
      <c r="D2323">
        <v>136359</v>
      </c>
      <c r="E2323">
        <v>133573</v>
      </c>
      <c r="F2323">
        <v>2.1</v>
      </c>
      <c r="G2323">
        <v>133568</v>
      </c>
      <c r="H2323">
        <v>6.2</v>
      </c>
      <c r="I2323">
        <v>22.9</v>
      </c>
      <c r="J2323">
        <v>18.399999999999999</v>
      </c>
      <c r="K2323">
        <v>50.9</v>
      </c>
      <c r="L2323">
        <v>93.6</v>
      </c>
      <c r="M2323">
        <v>3.3</v>
      </c>
      <c r="N2323">
        <v>0.3</v>
      </c>
      <c r="O2323">
        <v>1.3</v>
      </c>
      <c r="P2323">
        <v>0</v>
      </c>
      <c r="Q2323">
        <v>1.4</v>
      </c>
      <c r="R2323">
        <v>11.4</v>
      </c>
      <c r="S2323">
        <v>84.3</v>
      </c>
      <c r="T2323">
        <v>87.4</v>
      </c>
      <c r="U2323">
        <v>3.6</v>
      </c>
      <c r="V2323">
        <v>9.6999999999999993</v>
      </c>
      <c r="W2323">
        <v>85.5</v>
      </c>
      <c r="X2323">
        <v>19.399999999999999</v>
      </c>
      <c r="Y2323">
        <v>10979</v>
      </c>
      <c r="Z2323">
        <v>22.9</v>
      </c>
      <c r="AA2323">
        <v>56209</v>
      </c>
      <c r="AB2323">
        <v>72</v>
      </c>
      <c r="AC2323">
        <v>17.100000000000001</v>
      </c>
      <c r="AD2323">
        <v>164300</v>
      </c>
      <c r="AE2323">
        <v>52023</v>
      </c>
      <c r="AF2323">
        <v>2.52</v>
      </c>
      <c r="AG2323">
        <v>27074</v>
      </c>
      <c r="AH2323">
        <v>54818</v>
      </c>
      <c r="AI2323">
        <v>10.7</v>
      </c>
      <c r="AJ2323">
        <v>2634</v>
      </c>
      <c r="AK2323">
        <v>43681</v>
      </c>
      <c r="AL2323">
        <v>-1.5</v>
      </c>
      <c r="AM2323">
        <v>7968</v>
      </c>
      <c r="AN2323">
        <v>10145</v>
      </c>
      <c r="AO2323">
        <v>0</v>
      </c>
      <c r="AP2323">
        <v>0</v>
      </c>
      <c r="AQ2323">
        <v>1.6</v>
      </c>
      <c r="AR2323">
        <v>0</v>
      </c>
      <c r="AS2323">
        <v>0</v>
      </c>
      <c r="AT2323">
        <v>23.4</v>
      </c>
      <c r="AU2323">
        <v>2393561</v>
      </c>
      <c r="AV2323">
        <v>2802572</v>
      </c>
      <c r="AW2323">
        <v>1488641</v>
      </c>
      <c r="AX2323">
        <v>11612</v>
      </c>
      <c r="AY2323">
        <v>125336</v>
      </c>
      <c r="AZ2323">
        <v>348</v>
      </c>
      <c r="BA2323">
        <v>361.83</v>
      </c>
      <c r="BB2323">
        <v>369.1</v>
      </c>
    </row>
    <row r="2324" spans="1:54" x14ac:dyDescent="0.3">
      <c r="A2324">
        <v>42077</v>
      </c>
      <c r="B2324" t="s">
        <v>1882</v>
      </c>
      <c r="C2324" t="s">
        <v>954</v>
      </c>
      <c r="D2324">
        <v>357823</v>
      </c>
      <c r="E2324">
        <v>349626</v>
      </c>
      <c r="F2324">
        <v>2.2999999999999998</v>
      </c>
      <c r="G2324">
        <v>349497</v>
      </c>
      <c r="H2324">
        <v>5.9</v>
      </c>
      <c r="I2324">
        <v>22.8</v>
      </c>
      <c r="J2324">
        <v>16</v>
      </c>
      <c r="K2324">
        <v>51.3</v>
      </c>
      <c r="L2324">
        <v>84.7</v>
      </c>
      <c r="M2324">
        <v>8.4</v>
      </c>
      <c r="N2324">
        <v>0.8</v>
      </c>
      <c r="O2324">
        <v>3.5</v>
      </c>
      <c r="P2324">
        <v>0.1</v>
      </c>
      <c r="Q2324">
        <v>2.4</v>
      </c>
      <c r="R2324">
        <v>21.5</v>
      </c>
      <c r="S2324">
        <v>68.099999999999994</v>
      </c>
      <c r="T2324">
        <v>85.4</v>
      </c>
      <c r="U2324">
        <v>9.8000000000000007</v>
      </c>
      <c r="V2324">
        <v>22.1</v>
      </c>
      <c r="W2324">
        <v>86.8</v>
      </c>
      <c r="X2324">
        <v>28.1</v>
      </c>
      <c r="Y2324">
        <v>23497</v>
      </c>
      <c r="Z2324">
        <v>24.2</v>
      </c>
      <c r="AA2324">
        <v>143377</v>
      </c>
      <c r="AB2324">
        <v>67.5</v>
      </c>
      <c r="AC2324">
        <v>23.9</v>
      </c>
      <c r="AD2324">
        <v>196600</v>
      </c>
      <c r="AE2324">
        <v>133289</v>
      </c>
      <c r="AF2324">
        <v>2.57</v>
      </c>
      <c r="AG2324">
        <v>27923</v>
      </c>
      <c r="AH2324">
        <v>54923</v>
      </c>
      <c r="AI2324">
        <v>13.7</v>
      </c>
      <c r="AJ2324">
        <v>8437</v>
      </c>
      <c r="AK2324">
        <v>165363</v>
      </c>
      <c r="AL2324">
        <v>-1.1000000000000001</v>
      </c>
      <c r="AM2324">
        <v>21126</v>
      </c>
      <c r="AN2324">
        <v>27183</v>
      </c>
      <c r="AO2324">
        <v>4.5999999999999996</v>
      </c>
      <c r="AP2324">
        <v>0</v>
      </c>
      <c r="AQ2324">
        <v>3.5</v>
      </c>
      <c r="AR2324">
        <v>0</v>
      </c>
      <c r="AS2324">
        <v>8.3000000000000007</v>
      </c>
      <c r="AT2324">
        <v>29.5</v>
      </c>
      <c r="AU2324">
        <v>7031570</v>
      </c>
      <c r="AV2324">
        <v>0</v>
      </c>
      <c r="AW2324">
        <v>5081208</v>
      </c>
      <c r="AX2324">
        <v>15047</v>
      </c>
      <c r="AY2324">
        <v>546275</v>
      </c>
      <c r="AZ2324">
        <v>773</v>
      </c>
      <c r="BA2324">
        <v>345.17</v>
      </c>
      <c r="BB2324">
        <v>1012.5</v>
      </c>
    </row>
    <row r="2325" spans="1:54" x14ac:dyDescent="0.3">
      <c r="A2325">
        <v>42079</v>
      </c>
      <c r="B2325" t="s">
        <v>1883</v>
      </c>
      <c r="C2325" t="s">
        <v>954</v>
      </c>
      <c r="D2325">
        <v>318829</v>
      </c>
      <c r="E2325">
        <v>320918</v>
      </c>
      <c r="F2325">
        <v>-0.7</v>
      </c>
      <c r="G2325">
        <v>320918</v>
      </c>
      <c r="H2325">
        <v>5</v>
      </c>
      <c r="I2325">
        <v>19.600000000000001</v>
      </c>
      <c r="J2325">
        <v>19</v>
      </c>
      <c r="K2325">
        <v>50.7</v>
      </c>
      <c r="L2325">
        <v>91.9</v>
      </c>
      <c r="M2325">
        <v>4.9000000000000004</v>
      </c>
      <c r="N2325">
        <v>0.4</v>
      </c>
      <c r="O2325">
        <v>1.2</v>
      </c>
      <c r="P2325">
        <v>0.1</v>
      </c>
      <c r="Q2325">
        <v>1.5</v>
      </c>
      <c r="R2325">
        <v>9.1</v>
      </c>
      <c r="S2325">
        <v>85.1</v>
      </c>
      <c r="T2325">
        <v>87.5</v>
      </c>
      <c r="U2325">
        <v>5.2</v>
      </c>
      <c r="V2325">
        <v>8.8000000000000007</v>
      </c>
      <c r="W2325">
        <v>88.3</v>
      </c>
      <c r="X2325">
        <v>21</v>
      </c>
      <c r="Y2325">
        <v>28639</v>
      </c>
      <c r="Z2325">
        <v>22.2</v>
      </c>
      <c r="AA2325">
        <v>148243</v>
      </c>
      <c r="AB2325">
        <v>67.8</v>
      </c>
      <c r="AC2325">
        <v>20.5</v>
      </c>
      <c r="AD2325">
        <v>121000</v>
      </c>
      <c r="AE2325">
        <v>130880</v>
      </c>
      <c r="AF2325">
        <v>2.36</v>
      </c>
      <c r="AG2325">
        <v>24793</v>
      </c>
      <c r="AH2325">
        <v>44402</v>
      </c>
      <c r="AI2325">
        <v>15.6</v>
      </c>
      <c r="AJ2325">
        <v>7175</v>
      </c>
      <c r="AK2325">
        <v>129227</v>
      </c>
      <c r="AL2325">
        <v>1.3</v>
      </c>
      <c r="AM2325">
        <v>16441</v>
      </c>
      <c r="AN2325">
        <v>22566</v>
      </c>
      <c r="AO2325">
        <v>1</v>
      </c>
      <c r="AP2325">
        <v>0</v>
      </c>
      <c r="AQ2325">
        <v>1.9</v>
      </c>
      <c r="AR2325">
        <v>0</v>
      </c>
      <c r="AS2325">
        <v>2.8</v>
      </c>
      <c r="AT2325">
        <v>23.6</v>
      </c>
      <c r="AU2325">
        <v>5708309</v>
      </c>
      <c r="AV2325">
        <v>2174732</v>
      </c>
      <c r="AW2325">
        <v>5223747</v>
      </c>
      <c r="AX2325">
        <v>16746</v>
      </c>
      <c r="AY2325">
        <v>442900</v>
      </c>
      <c r="AZ2325">
        <v>252</v>
      </c>
      <c r="BA2325">
        <v>890.33</v>
      </c>
      <c r="BB2325">
        <v>360.4</v>
      </c>
    </row>
    <row r="2326" spans="1:54" x14ac:dyDescent="0.3">
      <c r="A2326">
        <v>42081</v>
      </c>
      <c r="B2326" t="s">
        <v>1884</v>
      </c>
      <c r="C2326" t="s">
        <v>954</v>
      </c>
      <c r="D2326">
        <v>116508</v>
      </c>
      <c r="E2326">
        <v>116108</v>
      </c>
      <c r="F2326">
        <v>0.3</v>
      </c>
      <c r="G2326">
        <v>116111</v>
      </c>
      <c r="H2326">
        <v>5.6</v>
      </c>
      <c r="I2326">
        <v>20.8</v>
      </c>
      <c r="J2326">
        <v>17.5</v>
      </c>
      <c r="K2326">
        <v>50.8</v>
      </c>
      <c r="L2326">
        <v>92.5</v>
      </c>
      <c r="M2326">
        <v>4.7</v>
      </c>
      <c r="N2326">
        <v>0.2</v>
      </c>
      <c r="O2326">
        <v>0.6</v>
      </c>
      <c r="P2326">
        <v>0.1</v>
      </c>
      <c r="Q2326">
        <v>1.9</v>
      </c>
      <c r="R2326">
        <v>2</v>
      </c>
      <c r="S2326">
        <v>90.9</v>
      </c>
      <c r="T2326">
        <v>87.5</v>
      </c>
      <c r="U2326">
        <v>1.4</v>
      </c>
      <c r="V2326">
        <v>3.5</v>
      </c>
      <c r="W2326">
        <v>87.6</v>
      </c>
      <c r="X2326">
        <v>18.8</v>
      </c>
      <c r="Y2326">
        <v>10578</v>
      </c>
      <c r="Z2326">
        <v>19.8</v>
      </c>
      <c r="AA2326">
        <v>52598</v>
      </c>
      <c r="AB2326">
        <v>70</v>
      </c>
      <c r="AC2326">
        <v>18</v>
      </c>
      <c r="AD2326">
        <v>131000</v>
      </c>
      <c r="AE2326">
        <v>46046</v>
      </c>
      <c r="AF2326">
        <v>2.42</v>
      </c>
      <c r="AG2326">
        <v>22987</v>
      </c>
      <c r="AH2326">
        <v>45430</v>
      </c>
      <c r="AI2326">
        <v>14.2</v>
      </c>
      <c r="AJ2326">
        <v>2850</v>
      </c>
      <c r="AK2326">
        <v>46696</v>
      </c>
      <c r="AL2326">
        <v>-1.1000000000000001</v>
      </c>
      <c r="AM2326">
        <v>6204</v>
      </c>
      <c r="AN2326">
        <v>8851</v>
      </c>
      <c r="AO2326">
        <v>0</v>
      </c>
      <c r="AP2326">
        <v>0</v>
      </c>
      <c r="AQ2326">
        <v>1.6</v>
      </c>
      <c r="AR2326">
        <v>0</v>
      </c>
      <c r="AS2326">
        <v>1.1000000000000001</v>
      </c>
      <c r="AT2326">
        <v>28.3</v>
      </c>
      <c r="AU2326">
        <v>3358208</v>
      </c>
      <c r="AV2326">
        <v>701940</v>
      </c>
      <c r="AW2326">
        <v>1458361</v>
      </c>
      <c r="AX2326">
        <v>12482</v>
      </c>
      <c r="AY2326">
        <v>147871</v>
      </c>
      <c r="AZ2326">
        <v>214</v>
      </c>
      <c r="BA2326">
        <v>1228.5899999999999</v>
      </c>
      <c r="BB2326">
        <v>94.5</v>
      </c>
    </row>
    <row r="2327" spans="1:54" x14ac:dyDescent="0.3">
      <c r="A2327">
        <v>42083</v>
      </c>
      <c r="B2327" t="s">
        <v>1885</v>
      </c>
      <c r="C2327" t="s">
        <v>954</v>
      </c>
      <c r="D2327">
        <v>42554</v>
      </c>
      <c r="E2327">
        <v>43450</v>
      </c>
      <c r="F2327">
        <v>-2.1</v>
      </c>
      <c r="G2327">
        <v>43450</v>
      </c>
      <c r="H2327">
        <v>4.9000000000000004</v>
      </c>
      <c r="I2327">
        <v>20.100000000000001</v>
      </c>
      <c r="J2327">
        <v>18.2</v>
      </c>
      <c r="K2327">
        <v>48.8</v>
      </c>
      <c r="L2327">
        <v>95.5</v>
      </c>
      <c r="M2327">
        <v>2.6</v>
      </c>
      <c r="N2327">
        <v>0.3</v>
      </c>
      <c r="O2327">
        <v>0.6</v>
      </c>
      <c r="P2327">
        <v>0</v>
      </c>
      <c r="Q2327">
        <v>1</v>
      </c>
      <c r="R2327">
        <v>2.1</v>
      </c>
      <c r="S2327">
        <v>93.7</v>
      </c>
      <c r="T2327">
        <v>88</v>
      </c>
      <c r="U2327">
        <v>1.2</v>
      </c>
      <c r="V2327">
        <v>3.1</v>
      </c>
      <c r="W2327">
        <v>89.3</v>
      </c>
      <c r="X2327">
        <v>15.1</v>
      </c>
      <c r="Y2327">
        <v>4247</v>
      </c>
      <c r="Z2327">
        <v>20</v>
      </c>
      <c r="AA2327">
        <v>21042</v>
      </c>
      <c r="AB2327">
        <v>73.2</v>
      </c>
      <c r="AC2327">
        <v>10.9</v>
      </c>
      <c r="AD2327">
        <v>72700</v>
      </c>
      <c r="AE2327">
        <v>17450</v>
      </c>
      <c r="AF2327">
        <v>2.31</v>
      </c>
      <c r="AG2327">
        <v>22426</v>
      </c>
      <c r="AH2327">
        <v>41834</v>
      </c>
      <c r="AI2327">
        <v>16.600000000000001</v>
      </c>
      <c r="AJ2327">
        <v>1062</v>
      </c>
      <c r="AK2327">
        <v>14014</v>
      </c>
      <c r="AL2327">
        <v>1.7</v>
      </c>
      <c r="AM2327">
        <v>2130</v>
      </c>
      <c r="AN2327">
        <v>3083</v>
      </c>
      <c r="AO2327">
        <v>0</v>
      </c>
      <c r="AP2327">
        <v>0</v>
      </c>
      <c r="AQ2327">
        <v>0</v>
      </c>
      <c r="AR2327">
        <v>0</v>
      </c>
      <c r="AS2327">
        <v>0</v>
      </c>
      <c r="AT2327">
        <v>21.1</v>
      </c>
      <c r="AU2327">
        <v>1394433</v>
      </c>
      <c r="AV2327">
        <v>0</v>
      </c>
      <c r="AW2327">
        <v>422296</v>
      </c>
      <c r="AX2327">
        <v>9679</v>
      </c>
      <c r="AY2327">
        <v>40949</v>
      </c>
      <c r="AZ2327">
        <v>28</v>
      </c>
      <c r="BA2327">
        <v>979.2</v>
      </c>
      <c r="BB2327">
        <v>44.4</v>
      </c>
    </row>
    <row r="2328" spans="1:54" x14ac:dyDescent="0.3">
      <c r="A2328">
        <v>42085</v>
      </c>
      <c r="B2328" t="s">
        <v>1354</v>
      </c>
      <c r="C2328" t="s">
        <v>954</v>
      </c>
      <c r="D2328">
        <v>114884</v>
      </c>
      <c r="E2328">
        <v>116674</v>
      </c>
      <c r="F2328">
        <v>-1.5</v>
      </c>
      <c r="G2328">
        <v>116638</v>
      </c>
      <c r="H2328">
        <v>4.9000000000000004</v>
      </c>
      <c r="I2328">
        <v>20.3</v>
      </c>
      <c r="J2328">
        <v>19.8</v>
      </c>
      <c r="K2328">
        <v>50.8</v>
      </c>
      <c r="L2328">
        <v>91.6</v>
      </c>
      <c r="M2328">
        <v>5.9</v>
      </c>
      <c r="N2328">
        <v>0.2</v>
      </c>
      <c r="O2328">
        <v>0.7</v>
      </c>
      <c r="P2328">
        <v>0</v>
      </c>
      <c r="Q2328">
        <v>1.6</v>
      </c>
      <c r="R2328">
        <v>1.3</v>
      </c>
      <c r="S2328">
        <v>90.6</v>
      </c>
      <c r="T2328">
        <v>88.1</v>
      </c>
      <c r="U2328">
        <v>1.3</v>
      </c>
      <c r="V2328">
        <v>5</v>
      </c>
      <c r="W2328">
        <v>88.6</v>
      </c>
      <c r="X2328">
        <v>20.5</v>
      </c>
      <c r="Y2328">
        <v>10774</v>
      </c>
      <c r="Z2328">
        <v>21</v>
      </c>
      <c r="AA2328">
        <v>51615</v>
      </c>
      <c r="AB2328">
        <v>74.5</v>
      </c>
      <c r="AC2328">
        <v>15.1</v>
      </c>
      <c r="AD2328">
        <v>104600</v>
      </c>
      <c r="AE2328">
        <v>46187</v>
      </c>
      <c r="AF2328">
        <v>2.36</v>
      </c>
      <c r="AG2328">
        <v>22831</v>
      </c>
      <c r="AH2328">
        <v>44301</v>
      </c>
      <c r="AI2328">
        <v>13.5</v>
      </c>
      <c r="AJ2328">
        <v>2806</v>
      </c>
      <c r="AK2328">
        <v>45046</v>
      </c>
      <c r="AL2328">
        <v>0.9</v>
      </c>
      <c r="AM2328">
        <v>6338</v>
      </c>
      <c r="AN2328">
        <v>9694</v>
      </c>
      <c r="AO2328">
        <v>0</v>
      </c>
      <c r="AP2328">
        <v>0</v>
      </c>
      <c r="AQ2328">
        <v>0</v>
      </c>
      <c r="AR2328">
        <v>0</v>
      </c>
      <c r="AS2328">
        <v>0.5</v>
      </c>
      <c r="AT2328">
        <v>25.6</v>
      </c>
      <c r="AU2328">
        <v>3463612</v>
      </c>
      <c r="AV2328">
        <v>0</v>
      </c>
      <c r="AW2328">
        <v>1441622</v>
      </c>
      <c r="AX2328">
        <v>12308</v>
      </c>
      <c r="AY2328">
        <v>166752</v>
      </c>
      <c r="AZ2328">
        <v>90</v>
      </c>
      <c r="BA2328">
        <v>672.58</v>
      </c>
      <c r="BB2328">
        <v>173.4</v>
      </c>
    </row>
    <row r="2329" spans="1:54" x14ac:dyDescent="0.3">
      <c r="A2329">
        <v>42087</v>
      </c>
      <c r="B2329" t="s">
        <v>1886</v>
      </c>
      <c r="C2329" t="s">
        <v>954</v>
      </c>
      <c r="D2329">
        <v>46552</v>
      </c>
      <c r="E2329">
        <v>46683</v>
      </c>
      <c r="F2329">
        <v>-0.3</v>
      </c>
      <c r="G2329">
        <v>46682</v>
      </c>
      <c r="H2329">
        <v>6</v>
      </c>
      <c r="I2329">
        <v>22.6</v>
      </c>
      <c r="J2329">
        <v>20.3</v>
      </c>
      <c r="K2329">
        <v>50.9</v>
      </c>
      <c r="L2329">
        <v>97.5</v>
      </c>
      <c r="M2329">
        <v>0.8</v>
      </c>
      <c r="N2329">
        <v>0.1</v>
      </c>
      <c r="O2329">
        <v>0.5</v>
      </c>
      <c r="P2329">
        <v>0</v>
      </c>
      <c r="Q2329">
        <v>1</v>
      </c>
      <c r="R2329">
        <v>1.3</v>
      </c>
      <c r="S2329">
        <v>96.4</v>
      </c>
      <c r="T2329">
        <v>89.5</v>
      </c>
      <c r="U2329">
        <v>0.7</v>
      </c>
      <c r="V2329">
        <v>9.1999999999999993</v>
      </c>
      <c r="W2329">
        <v>81.5</v>
      </c>
      <c r="X2329">
        <v>11.5</v>
      </c>
      <c r="Y2329">
        <v>4045</v>
      </c>
      <c r="Z2329">
        <v>23</v>
      </c>
      <c r="AA2329">
        <v>21518</v>
      </c>
      <c r="AB2329">
        <v>73.599999999999994</v>
      </c>
      <c r="AC2329">
        <v>10.9</v>
      </c>
      <c r="AD2329">
        <v>95700</v>
      </c>
      <c r="AE2329">
        <v>18711</v>
      </c>
      <c r="AF2329">
        <v>2.46</v>
      </c>
      <c r="AG2329">
        <v>20794</v>
      </c>
      <c r="AH2329">
        <v>40384</v>
      </c>
      <c r="AI2329">
        <v>15.3</v>
      </c>
      <c r="AJ2329">
        <v>948</v>
      </c>
      <c r="AK2329">
        <v>13983</v>
      </c>
      <c r="AL2329">
        <v>4</v>
      </c>
      <c r="AM2329">
        <v>2609</v>
      </c>
      <c r="AN2329">
        <v>3349</v>
      </c>
      <c r="AO2329">
        <v>0</v>
      </c>
      <c r="AP2329">
        <v>0</v>
      </c>
      <c r="AQ2329">
        <v>0</v>
      </c>
      <c r="AR2329">
        <v>0</v>
      </c>
      <c r="AS2329">
        <v>0</v>
      </c>
      <c r="AT2329">
        <v>28.8</v>
      </c>
      <c r="AU2329">
        <v>950357</v>
      </c>
      <c r="AV2329">
        <v>0</v>
      </c>
      <c r="AW2329">
        <v>526069</v>
      </c>
      <c r="AX2329">
        <v>11435</v>
      </c>
      <c r="AY2329">
        <v>36095</v>
      </c>
      <c r="AZ2329">
        <v>56</v>
      </c>
      <c r="BA2329">
        <v>411.03</v>
      </c>
      <c r="BB2329">
        <v>113.6</v>
      </c>
    </row>
    <row r="2330" spans="1:54" x14ac:dyDescent="0.3">
      <c r="A2330">
        <v>42089</v>
      </c>
      <c r="B2330" t="s">
        <v>25</v>
      </c>
      <c r="C2330" t="s">
        <v>954</v>
      </c>
      <c r="D2330">
        <v>166314</v>
      </c>
      <c r="E2330">
        <v>169842</v>
      </c>
      <c r="F2330">
        <v>-2.1</v>
      </c>
      <c r="G2330">
        <v>169842</v>
      </c>
      <c r="H2330">
        <v>4.5</v>
      </c>
      <c r="I2330">
        <v>21.3</v>
      </c>
      <c r="J2330">
        <v>15.1</v>
      </c>
      <c r="K2330">
        <v>50.6</v>
      </c>
      <c r="L2330">
        <v>79.400000000000006</v>
      </c>
      <c r="M2330">
        <v>15.1</v>
      </c>
      <c r="N2330">
        <v>0.5</v>
      </c>
      <c r="O2330">
        <v>2.4</v>
      </c>
      <c r="P2330">
        <v>0.1</v>
      </c>
      <c r="Q2330">
        <v>2.5</v>
      </c>
      <c r="R2330">
        <v>14.6</v>
      </c>
      <c r="S2330">
        <v>68.2</v>
      </c>
      <c r="T2330">
        <v>89.9</v>
      </c>
      <c r="U2330">
        <v>10.199999999999999</v>
      </c>
      <c r="V2330">
        <v>14</v>
      </c>
      <c r="W2330">
        <v>89.6</v>
      </c>
      <c r="X2330">
        <v>23.8</v>
      </c>
      <c r="Y2330">
        <v>13411</v>
      </c>
      <c r="Z2330">
        <v>38.9</v>
      </c>
      <c r="AA2330">
        <v>80685</v>
      </c>
      <c r="AB2330">
        <v>80</v>
      </c>
      <c r="AC2330">
        <v>8.3000000000000007</v>
      </c>
      <c r="AD2330">
        <v>191800</v>
      </c>
      <c r="AE2330">
        <v>58875</v>
      </c>
      <c r="AF2330">
        <v>2.81</v>
      </c>
      <c r="AG2330">
        <v>25494</v>
      </c>
      <c r="AH2330">
        <v>57408</v>
      </c>
      <c r="AI2330">
        <v>12</v>
      </c>
      <c r="AJ2330">
        <v>3360</v>
      </c>
      <c r="AK2330">
        <v>44388</v>
      </c>
      <c r="AL2330">
        <v>1.3</v>
      </c>
      <c r="AM2330">
        <v>9813</v>
      </c>
      <c r="AN2330">
        <v>12976</v>
      </c>
      <c r="AO2330">
        <v>6.4</v>
      </c>
      <c r="AP2330">
        <v>0</v>
      </c>
      <c r="AQ2330">
        <v>3.6</v>
      </c>
      <c r="AR2330">
        <v>0</v>
      </c>
      <c r="AS2330">
        <v>0</v>
      </c>
      <c r="AT2330">
        <v>27.4</v>
      </c>
      <c r="AU2330">
        <v>2656512</v>
      </c>
      <c r="AV2330">
        <v>0</v>
      </c>
      <c r="AW2330">
        <v>2014874</v>
      </c>
      <c r="AX2330">
        <v>12236</v>
      </c>
      <c r="AY2330">
        <v>394427</v>
      </c>
      <c r="AZ2330">
        <v>153</v>
      </c>
      <c r="BA2330">
        <v>608.29</v>
      </c>
      <c r="BB2330">
        <v>279.2</v>
      </c>
    </row>
    <row r="2331" spans="1:54" x14ac:dyDescent="0.3">
      <c r="A2331">
        <v>42091</v>
      </c>
      <c r="B2331" t="s">
        <v>24</v>
      </c>
      <c r="C2331" t="s">
        <v>954</v>
      </c>
      <c r="D2331">
        <v>816857</v>
      </c>
      <c r="E2331">
        <v>799873</v>
      </c>
      <c r="F2331">
        <v>2.1</v>
      </c>
      <c r="G2331">
        <v>799874</v>
      </c>
      <c r="H2331">
        <v>5.6</v>
      </c>
      <c r="I2331">
        <v>22</v>
      </c>
      <c r="J2331">
        <v>16.399999999999999</v>
      </c>
      <c r="K2331">
        <v>51.4</v>
      </c>
      <c r="L2331">
        <v>81</v>
      </c>
      <c r="M2331">
        <v>9.4</v>
      </c>
      <c r="N2331">
        <v>0.2</v>
      </c>
      <c r="O2331">
        <v>7.4</v>
      </c>
      <c r="P2331">
        <v>0.1</v>
      </c>
      <c r="Q2331">
        <v>1.9</v>
      </c>
      <c r="R2331">
        <v>4.8</v>
      </c>
      <c r="S2331">
        <v>77.099999999999994</v>
      </c>
      <c r="T2331">
        <v>89.7</v>
      </c>
      <c r="U2331">
        <v>9.6999999999999993</v>
      </c>
      <c r="V2331">
        <v>12.5</v>
      </c>
      <c r="W2331">
        <v>93.5</v>
      </c>
      <c r="X2331">
        <v>45.5</v>
      </c>
      <c r="Y2331">
        <v>50355</v>
      </c>
      <c r="Z2331">
        <v>27.5</v>
      </c>
      <c r="AA2331">
        <v>327451</v>
      </c>
      <c r="AB2331">
        <v>73.2</v>
      </c>
      <c r="AC2331">
        <v>24.4</v>
      </c>
      <c r="AD2331">
        <v>292600</v>
      </c>
      <c r="AE2331">
        <v>307488</v>
      </c>
      <c r="AF2331">
        <v>2.5499999999999998</v>
      </c>
      <c r="AG2331">
        <v>41472</v>
      </c>
      <c r="AH2331">
        <v>79183</v>
      </c>
      <c r="AI2331">
        <v>6.1</v>
      </c>
      <c r="AJ2331">
        <v>25988</v>
      </c>
      <c r="AK2331">
        <v>480721</v>
      </c>
      <c r="AL2331">
        <v>1.4</v>
      </c>
      <c r="AM2331">
        <v>66225</v>
      </c>
      <c r="AN2331">
        <v>84682</v>
      </c>
      <c r="AO2331">
        <v>3.3</v>
      </c>
      <c r="AP2331">
        <v>0</v>
      </c>
      <c r="AQ2331">
        <v>4.5999999999999996</v>
      </c>
      <c r="AR2331">
        <v>0</v>
      </c>
      <c r="AS2331">
        <v>0</v>
      </c>
      <c r="AT2331">
        <v>25.9</v>
      </c>
      <c r="AU2331">
        <v>20398758</v>
      </c>
      <c r="AV2331">
        <v>12012437</v>
      </c>
      <c r="AW2331">
        <v>15151273</v>
      </c>
      <c r="AX2331">
        <v>19534</v>
      </c>
      <c r="AY2331">
        <v>1477987</v>
      </c>
      <c r="AZ2331">
        <v>1752</v>
      </c>
      <c r="BA2331">
        <v>483.04</v>
      </c>
      <c r="BB2331">
        <v>1655.9</v>
      </c>
    </row>
    <row r="2332" spans="1:54" x14ac:dyDescent="0.3">
      <c r="A2332">
        <v>42093</v>
      </c>
      <c r="B2332" t="s">
        <v>1887</v>
      </c>
      <c r="C2332" t="s">
        <v>954</v>
      </c>
      <c r="D2332">
        <v>18641</v>
      </c>
      <c r="E2332">
        <v>18267</v>
      </c>
      <c r="F2332">
        <v>2</v>
      </c>
      <c r="G2332">
        <v>18267</v>
      </c>
      <c r="H2332">
        <v>5.9</v>
      </c>
      <c r="I2332">
        <v>20.6</v>
      </c>
      <c r="J2332">
        <v>19.7</v>
      </c>
      <c r="K2332">
        <v>52.2</v>
      </c>
      <c r="L2332">
        <v>94.4</v>
      </c>
      <c r="M2332">
        <v>1.6</v>
      </c>
      <c r="N2332">
        <v>0.1</v>
      </c>
      <c r="O2332">
        <v>2.8</v>
      </c>
      <c r="P2332">
        <v>0</v>
      </c>
      <c r="Q2332">
        <v>0.9</v>
      </c>
      <c r="R2332">
        <v>2.4</v>
      </c>
      <c r="S2332">
        <v>92.4</v>
      </c>
      <c r="T2332">
        <v>90.8</v>
      </c>
      <c r="U2332">
        <v>3.6</v>
      </c>
      <c r="V2332">
        <v>7.3</v>
      </c>
      <c r="W2332">
        <v>89.5</v>
      </c>
      <c r="X2332">
        <v>26.8</v>
      </c>
      <c r="Y2332">
        <v>1523</v>
      </c>
      <c r="Z2332">
        <v>18.7</v>
      </c>
      <c r="AA2332">
        <v>8034</v>
      </c>
      <c r="AB2332">
        <v>73.8</v>
      </c>
      <c r="AC2332">
        <v>17.7</v>
      </c>
      <c r="AD2332">
        <v>153200</v>
      </c>
      <c r="AE2332">
        <v>7233</v>
      </c>
      <c r="AF2332">
        <v>2.44</v>
      </c>
      <c r="AG2332">
        <v>29600</v>
      </c>
      <c r="AH2332">
        <v>51482</v>
      </c>
      <c r="AI2332">
        <v>10</v>
      </c>
      <c r="AJ2332">
        <v>458</v>
      </c>
      <c r="AK2332">
        <v>14458</v>
      </c>
      <c r="AL2332">
        <v>4.8</v>
      </c>
      <c r="AM2332">
        <v>1047</v>
      </c>
      <c r="AN2332">
        <v>1353</v>
      </c>
      <c r="AO2332">
        <v>0</v>
      </c>
      <c r="AP2332">
        <v>0</v>
      </c>
      <c r="AQ2332">
        <v>0</v>
      </c>
      <c r="AR2332">
        <v>0</v>
      </c>
      <c r="AS2332">
        <v>0</v>
      </c>
      <c r="AT2332">
        <v>0</v>
      </c>
      <c r="AU2332">
        <v>0</v>
      </c>
      <c r="AV2332">
        <v>177295</v>
      </c>
      <c r="AW2332">
        <v>156857</v>
      </c>
      <c r="AX2332">
        <v>8835</v>
      </c>
      <c r="AY2332">
        <v>27509</v>
      </c>
      <c r="AZ2332">
        <v>34</v>
      </c>
      <c r="BA2332">
        <v>130.24</v>
      </c>
      <c r="BB2332">
        <v>140.30000000000001</v>
      </c>
    </row>
    <row r="2333" spans="1:54" x14ac:dyDescent="0.3">
      <c r="A2333">
        <v>42095</v>
      </c>
      <c r="B2333" t="s">
        <v>428</v>
      </c>
      <c r="C2333" t="s">
        <v>954</v>
      </c>
      <c r="D2333">
        <v>300654</v>
      </c>
      <c r="E2333">
        <v>297735</v>
      </c>
      <c r="F2333">
        <v>1</v>
      </c>
      <c r="G2333">
        <v>297735</v>
      </c>
      <c r="H2333">
        <v>5</v>
      </c>
      <c r="I2333">
        <v>20.7</v>
      </c>
      <c r="J2333">
        <v>17.399999999999999</v>
      </c>
      <c r="K2333">
        <v>50.9</v>
      </c>
      <c r="L2333">
        <v>88.3</v>
      </c>
      <c r="M2333">
        <v>6.3</v>
      </c>
      <c r="N2333">
        <v>0.4</v>
      </c>
      <c r="O2333">
        <v>2.9</v>
      </c>
      <c r="P2333">
        <v>0.1</v>
      </c>
      <c r="Q2333">
        <v>2</v>
      </c>
      <c r="R2333">
        <v>12</v>
      </c>
      <c r="S2333">
        <v>78.5</v>
      </c>
      <c r="T2333">
        <v>86.8</v>
      </c>
      <c r="U2333">
        <v>6.7</v>
      </c>
      <c r="V2333">
        <v>12.4</v>
      </c>
      <c r="W2333">
        <v>88.7</v>
      </c>
      <c r="X2333">
        <v>26.6</v>
      </c>
      <c r="Y2333">
        <v>22090</v>
      </c>
      <c r="Z2333">
        <v>27.3</v>
      </c>
      <c r="AA2333">
        <v>121143</v>
      </c>
      <c r="AB2333">
        <v>73.099999999999994</v>
      </c>
      <c r="AC2333">
        <v>18.2</v>
      </c>
      <c r="AD2333">
        <v>212100</v>
      </c>
      <c r="AE2333">
        <v>112189</v>
      </c>
      <c r="AF2333">
        <v>2.56</v>
      </c>
      <c r="AG2333">
        <v>29266</v>
      </c>
      <c r="AH2333">
        <v>60097</v>
      </c>
      <c r="AI2333">
        <v>9.6999999999999993</v>
      </c>
      <c r="AJ2333">
        <v>6208</v>
      </c>
      <c r="AK2333">
        <v>96900</v>
      </c>
      <c r="AL2333">
        <v>1.6</v>
      </c>
      <c r="AM2333">
        <v>17157</v>
      </c>
      <c r="AN2333">
        <v>21066</v>
      </c>
      <c r="AO2333">
        <v>3.2</v>
      </c>
      <c r="AP2333">
        <v>0</v>
      </c>
      <c r="AQ2333">
        <v>0</v>
      </c>
      <c r="AR2333">
        <v>0</v>
      </c>
      <c r="AS2333">
        <v>4.3</v>
      </c>
      <c r="AT2333">
        <v>28.3</v>
      </c>
      <c r="AU2333">
        <v>3923120</v>
      </c>
      <c r="AV2333">
        <v>9815918</v>
      </c>
      <c r="AW2333">
        <v>3405008</v>
      </c>
      <c r="AX2333">
        <v>11550</v>
      </c>
      <c r="AY2333">
        <v>384787</v>
      </c>
      <c r="AZ2333">
        <v>714</v>
      </c>
      <c r="BA2333">
        <v>369.67</v>
      </c>
      <c r="BB2333">
        <v>805.4</v>
      </c>
    </row>
    <row r="2334" spans="1:54" x14ac:dyDescent="0.3">
      <c r="A2334">
        <v>42097</v>
      </c>
      <c r="B2334" t="s">
        <v>859</v>
      </c>
      <c r="C2334" t="s">
        <v>954</v>
      </c>
      <c r="D2334">
        <v>93944</v>
      </c>
      <c r="E2334">
        <v>94517</v>
      </c>
      <c r="F2334">
        <v>-0.6</v>
      </c>
      <c r="G2334">
        <v>94528</v>
      </c>
      <c r="H2334">
        <v>5.3</v>
      </c>
      <c r="I2334">
        <v>19.899999999999999</v>
      </c>
      <c r="J2334">
        <v>19.7</v>
      </c>
      <c r="K2334">
        <v>49.8</v>
      </c>
      <c r="L2334">
        <v>95.5</v>
      </c>
      <c r="M2334">
        <v>2.6</v>
      </c>
      <c r="N2334">
        <v>0.2</v>
      </c>
      <c r="O2334">
        <v>0.5</v>
      </c>
      <c r="P2334">
        <v>0</v>
      </c>
      <c r="Q2334">
        <v>1.2</v>
      </c>
      <c r="R2334">
        <v>3.1</v>
      </c>
      <c r="S2334">
        <v>93.1</v>
      </c>
      <c r="T2334">
        <v>89.2</v>
      </c>
      <c r="U2334">
        <v>1.3</v>
      </c>
      <c r="V2334">
        <v>4</v>
      </c>
      <c r="W2334">
        <v>85.3</v>
      </c>
      <c r="X2334">
        <v>14</v>
      </c>
      <c r="Y2334">
        <v>9663</v>
      </c>
      <c r="Z2334">
        <v>23.5</v>
      </c>
      <c r="AA2334">
        <v>44937</v>
      </c>
      <c r="AB2334">
        <v>71.3</v>
      </c>
      <c r="AC2334">
        <v>14.8</v>
      </c>
      <c r="AD2334">
        <v>98200</v>
      </c>
      <c r="AE2334">
        <v>39348</v>
      </c>
      <c r="AF2334">
        <v>2.2799999999999998</v>
      </c>
      <c r="AG2334">
        <v>22478</v>
      </c>
      <c r="AH2334">
        <v>41208</v>
      </c>
      <c r="AI2334">
        <v>14.2</v>
      </c>
      <c r="AJ2334">
        <v>1657</v>
      </c>
      <c r="AK2334">
        <v>23134</v>
      </c>
      <c r="AL2334">
        <v>-0.9</v>
      </c>
      <c r="AM2334">
        <v>4462</v>
      </c>
      <c r="AN2334">
        <v>6016</v>
      </c>
      <c r="AO2334">
        <v>0</v>
      </c>
      <c r="AP2334">
        <v>0</v>
      </c>
      <c r="AQ2334">
        <v>1.3</v>
      </c>
      <c r="AR2334">
        <v>0</v>
      </c>
      <c r="AS2334">
        <v>0</v>
      </c>
      <c r="AT2334">
        <v>26.1</v>
      </c>
      <c r="AU2334">
        <v>1420453</v>
      </c>
      <c r="AV2334">
        <v>587508</v>
      </c>
      <c r="AW2334">
        <v>797025</v>
      </c>
      <c r="AX2334">
        <v>8744</v>
      </c>
      <c r="AY2334">
        <v>54514</v>
      </c>
      <c r="AZ2334">
        <v>68</v>
      </c>
      <c r="BA2334">
        <v>458.37</v>
      </c>
      <c r="BB2334">
        <v>206.2</v>
      </c>
    </row>
    <row r="2335" spans="1:54" x14ac:dyDescent="0.3">
      <c r="A2335">
        <v>42099</v>
      </c>
      <c r="B2335" t="s">
        <v>22</v>
      </c>
      <c r="C2335" t="s">
        <v>954</v>
      </c>
      <c r="D2335">
        <v>45634</v>
      </c>
      <c r="E2335">
        <v>45965</v>
      </c>
      <c r="F2335">
        <v>-0.7</v>
      </c>
      <c r="G2335">
        <v>45969</v>
      </c>
      <c r="H2335">
        <v>5.9</v>
      </c>
      <c r="I2335">
        <v>22.1</v>
      </c>
      <c r="J2335">
        <v>15.9</v>
      </c>
      <c r="K2335">
        <v>49.7</v>
      </c>
      <c r="L2335">
        <v>97.2</v>
      </c>
      <c r="M2335">
        <v>0.8</v>
      </c>
      <c r="N2335">
        <v>0.2</v>
      </c>
      <c r="O2335">
        <v>0.5</v>
      </c>
      <c r="P2335">
        <v>0.1</v>
      </c>
      <c r="Q2335">
        <v>1.2</v>
      </c>
      <c r="R2335">
        <v>1.7</v>
      </c>
      <c r="S2335">
        <v>95.9</v>
      </c>
      <c r="T2335">
        <v>88.9</v>
      </c>
      <c r="U2335">
        <v>1.2</v>
      </c>
      <c r="V2335">
        <v>4.2</v>
      </c>
      <c r="W2335">
        <v>86.7</v>
      </c>
      <c r="X2335">
        <v>15.5</v>
      </c>
      <c r="Y2335">
        <v>4083</v>
      </c>
      <c r="Z2335">
        <v>31.6</v>
      </c>
      <c r="AA2335">
        <v>20497</v>
      </c>
      <c r="AB2335">
        <v>79.5</v>
      </c>
      <c r="AC2335">
        <v>8.9</v>
      </c>
      <c r="AD2335">
        <v>158400</v>
      </c>
      <c r="AE2335">
        <v>18173</v>
      </c>
      <c r="AF2335">
        <v>2.4900000000000002</v>
      </c>
      <c r="AG2335">
        <v>26048</v>
      </c>
      <c r="AH2335">
        <v>57375</v>
      </c>
      <c r="AI2335">
        <v>9.6999999999999993</v>
      </c>
      <c r="AJ2335">
        <v>777</v>
      </c>
      <c r="AK2335">
        <v>6249</v>
      </c>
      <c r="AL2335">
        <v>0.3</v>
      </c>
      <c r="AM2335">
        <v>2822</v>
      </c>
      <c r="AN2335">
        <v>3477</v>
      </c>
      <c r="AO2335">
        <v>0</v>
      </c>
      <c r="AP2335">
        <v>0</v>
      </c>
      <c r="AQ2335">
        <v>0</v>
      </c>
      <c r="AR2335">
        <v>0</v>
      </c>
      <c r="AS2335">
        <v>0</v>
      </c>
      <c r="AT2335">
        <v>25.6</v>
      </c>
      <c r="AU2335">
        <v>0</v>
      </c>
      <c r="AV2335">
        <v>85090</v>
      </c>
      <c r="AW2335">
        <v>393394</v>
      </c>
      <c r="AX2335">
        <v>8712</v>
      </c>
      <c r="AY2335">
        <v>21735</v>
      </c>
      <c r="AZ2335">
        <v>72</v>
      </c>
      <c r="BA2335">
        <v>551.45000000000005</v>
      </c>
      <c r="BB2335">
        <v>83.4</v>
      </c>
    </row>
    <row r="2336" spans="1:54" x14ac:dyDescent="0.3">
      <c r="A2336">
        <v>42101</v>
      </c>
      <c r="B2336" t="s">
        <v>1888</v>
      </c>
      <c r="C2336" t="s">
        <v>954</v>
      </c>
      <c r="D2336">
        <v>1560297</v>
      </c>
      <c r="E2336">
        <v>1526006</v>
      </c>
      <c r="F2336">
        <v>2.2000000000000002</v>
      </c>
      <c r="G2336">
        <v>1526006</v>
      </c>
      <c r="H2336">
        <v>7.1</v>
      </c>
      <c r="I2336">
        <v>22.2</v>
      </c>
      <c r="J2336">
        <v>12.5</v>
      </c>
      <c r="K2336">
        <v>52.7</v>
      </c>
      <c r="L2336">
        <v>45.3</v>
      </c>
      <c r="M2336">
        <v>44.1</v>
      </c>
      <c r="N2336">
        <v>0.8</v>
      </c>
      <c r="O2336">
        <v>7.2</v>
      </c>
      <c r="P2336">
        <v>0.1</v>
      </c>
      <c r="Q2336">
        <v>2.5</v>
      </c>
      <c r="R2336">
        <v>13.6</v>
      </c>
      <c r="S2336">
        <v>35.799999999999997</v>
      </c>
      <c r="T2336">
        <v>85.8</v>
      </c>
      <c r="U2336">
        <v>12.2</v>
      </c>
      <c r="V2336">
        <v>21.5</v>
      </c>
      <c r="W2336">
        <v>81.2</v>
      </c>
      <c r="X2336">
        <v>23.9</v>
      </c>
      <c r="Y2336">
        <v>74487</v>
      </c>
      <c r="Z2336">
        <v>31.8</v>
      </c>
      <c r="AA2336">
        <v>670401</v>
      </c>
      <c r="AB2336">
        <v>53.3</v>
      </c>
      <c r="AC2336">
        <v>33.200000000000003</v>
      </c>
      <c r="AD2336">
        <v>142500</v>
      </c>
      <c r="AE2336">
        <v>580017</v>
      </c>
      <c r="AF2336">
        <v>2.56</v>
      </c>
      <c r="AG2336">
        <v>22279</v>
      </c>
      <c r="AH2336">
        <v>37192</v>
      </c>
      <c r="AI2336">
        <v>26.5</v>
      </c>
      <c r="AJ2336">
        <v>27239</v>
      </c>
      <c r="AK2336">
        <v>582474</v>
      </c>
      <c r="AL2336">
        <v>-2</v>
      </c>
      <c r="AM2336">
        <v>80370</v>
      </c>
      <c r="AN2336">
        <v>88140</v>
      </c>
      <c r="AO2336">
        <v>22.5</v>
      </c>
      <c r="AP2336">
        <v>0.6</v>
      </c>
      <c r="AQ2336">
        <v>9.6</v>
      </c>
      <c r="AR2336">
        <v>0.1</v>
      </c>
      <c r="AS2336">
        <v>7.8</v>
      </c>
      <c r="AT2336">
        <v>31.8</v>
      </c>
      <c r="AU2336">
        <v>18069415</v>
      </c>
      <c r="AV2336">
        <v>11566105</v>
      </c>
      <c r="AW2336">
        <v>11167787</v>
      </c>
      <c r="AX2336">
        <v>7299</v>
      </c>
      <c r="AY2336">
        <v>3051401</v>
      </c>
      <c r="AZ2336">
        <v>3973</v>
      </c>
      <c r="BA2336">
        <v>134.1</v>
      </c>
      <c r="BB2336">
        <v>11379.5</v>
      </c>
    </row>
    <row r="2337" spans="1:54" x14ac:dyDescent="0.3">
      <c r="A2337">
        <v>42103</v>
      </c>
      <c r="B2337" t="s">
        <v>20</v>
      </c>
      <c r="C2337" t="s">
        <v>954</v>
      </c>
      <c r="D2337">
        <v>56191</v>
      </c>
      <c r="E2337">
        <v>57366</v>
      </c>
      <c r="F2337">
        <v>-2</v>
      </c>
      <c r="G2337">
        <v>57369</v>
      </c>
      <c r="H2337">
        <v>3.8</v>
      </c>
      <c r="I2337">
        <v>19.8</v>
      </c>
      <c r="J2337">
        <v>20.3</v>
      </c>
      <c r="K2337">
        <v>49.8</v>
      </c>
      <c r="L2337">
        <v>90.3</v>
      </c>
      <c r="M2337">
        <v>6.3</v>
      </c>
      <c r="N2337">
        <v>0.5</v>
      </c>
      <c r="O2337">
        <v>1.2</v>
      </c>
      <c r="P2337">
        <v>0</v>
      </c>
      <c r="Q2337">
        <v>1.7</v>
      </c>
      <c r="R2337">
        <v>10.199999999999999</v>
      </c>
      <c r="S2337">
        <v>81.599999999999994</v>
      </c>
      <c r="T2337">
        <v>90.6</v>
      </c>
      <c r="U2337">
        <v>7.2</v>
      </c>
      <c r="V2337">
        <v>10.6</v>
      </c>
      <c r="W2337">
        <v>91.3</v>
      </c>
      <c r="X2337">
        <v>22.5</v>
      </c>
      <c r="Y2337">
        <v>5570</v>
      </c>
      <c r="Z2337">
        <v>41.5</v>
      </c>
      <c r="AA2337">
        <v>38538</v>
      </c>
      <c r="AB2337">
        <v>84.2</v>
      </c>
      <c r="AC2337">
        <v>3.3</v>
      </c>
      <c r="AD2337">
        <v>193100</v>
      </c>
      <c r="AE2337">
        <v>21581</v>
      </c>
      <c r="AF2337">
        <v>2.63</v>
      </c>
      <c r="AG2337">
        <v>27691</v>
      </c>
      <c r="AH2337">
        <v>59340</v>
      </c>
      <c r="AI2337">
        <v>9.1</v>
      </c>
      <c r="AJ2337">
        <v>888</v>
      </c>
      <c r="AK2337">
        <v>7756</v>
      </c>
      <c r="AL2337">
        <v>0.7</v>
      </c>
      <c r="AM2337">
        <v>3736</v>
      </c>
      <c r="AN2337">
        <v>4969</v>
      </c>
      <c r="AO2337">
        <v>4.5999999999999996</v>
      </c>
      <c r="AP2337">
        <v>0</v>
      </c>
      <c r="AQ2337">
        <v>0</v>
      </c>
      <c r="AR2337">
        <v>0</v>
      </c>
      <c r="AS2337">
        <v>2.9</v>
      </c>
      <c r="AT2337">
        <v>25.3</v>
      </c>
      <c r="AU2337">
        <v>0</v>
      </c>
      <c r="AV2337">
        <v>0</v>
      </c>
      <c r="AW2337">
        <v>401092</v>
      </c>
      <c r="AX2337">
        <v>6847</v>
      </c>
      <c r="AY2337">
        <v>75810</v>
      </c>
      <c r="AZ2337">
        <v>85</v>
      </c>
      <c r="BA2337">
        <v>544.96</v>
      </c>
      <c r="BB2337">
        <v>105.3</v>
      </c>
    </row>
    <row r="2338" spans="1:54" x14ac:dyDescent="0.3">
      <c r="A2338">
        <v>42105</v>
      </c>
      <c r="B2338" t="s">
        <v>677</v>
      </c>
      <c r="C2338" t="s">
        <v>954</v>
      </c>
      <c r="D2338">
        <v>17206</v>
      </c>
      <c r="E2338">
        <v>17458</v>
      </c>
      <c r="F2338">
        <v>-1.4</v>
      </c>
      <c r="G2338">
        <v>17457</v>
      </c>
      <c r="H2338">
        <v>5.6</v>
      </c>
      <c r="I2338">
        <v>21.2</v>
      </c>
      <c r="J2338">
        <v>21.8</v>
      </c>
      <c r="K2338">
        <v>50</v>
      </c>
      <c r="L2338">
        <v>97.9</v>
      </c>
      <c r="M2338">
        <v>0.5</v>
      </c>
      <c r="N2338">
        <v>0.4</v>
      </c>
      <c r="O2338">
        <v>0.3</v>
      </c>
      <c r="P2338">
        <v>0</v>
      </c>
      <c r="Q2338">
        <v>0.9</v>
      </c>
      <c r="R2338">
        <v>1.1000000000000001</v>
      </c>
      <c r="S2338">
        <v>97</v>
      </c>
      <c r="T2338">
        <v>91.4</v>
      </c>
      <c r="U2338">
        <v>1.1000000000000001</v>
      </c>
      <c r="V2338">
        <v>2.1</v>
      </c>
      <c r="W2338">
        <v>88.4</v>
      </c>
      <c r="X2338">
        <v>14.6</v>
      </c>
      <c r="Y2338">
        <v>1727</v>
      </c>
      <c r="Z2338">
        <v>21.9</v>
      </c>
      <c r="AA2338">
        <v>12843</v>
      </c>
      <c r="AB2338">
        <v>76.8</v>
      </c>
      <c r="AC2338">
        <v>5.9</v>
      </c>
      <c r="AD2338">
        <v>96500</v>
      </c>
      <c r="AE2338">
        <v>7077</v>
      </c>
      <c r="AF2338">
        <v>2.44</v>
      </c>
      <c r="AG2338">
        <v>22564</v>
      </c>
      <c r="AH2338">
        <v>41547</v>
      </c>
      <c r="AI2338">
        <v>15.1</v>
      </c>
      <c r="AJ2338">
        <v>349</v>
      </c>
      <c r="AK2338">
        <v>4212</v>
      </c>
      <c r="AL2338">
        <v>2</v>
      </c>
      <c r="AM2338">
        <v>1263</v>
      </c>
      <c r="AN2338">
        <v>1793</v>
      </c>
      <c r="AO2338">
        <v>0</v>
      </c>
      <c r="AP2338">
        <v>0</v>
      </c>
      <c r="AQ2338">
        <v>0</v>
      </c>
      <c r="AR2338">
        <v>0</v>
      </c>
      <c r="AS2338">
        <v>0</v>
      </c>
      <c r="AT2338">
        <v>26</v>
      </c>
      <c r="AU2338">
        <v>205919</v>
      </c>
      <c r="AV2338">
        <v>18979</v>
      </c>
      <c r="AW2338">
        <v>138427</v>
      </c>
      <c r="AX2338">
        <v>8080</v>
      </c>
      <c r="AY2338">
        <v>10576</v>
      </c>
      <c r="AZ2338">
        <v>10</v>
      </c>
      <c r="BA2338">
        <v>1081.32</v>
      </c>
      <c r="BB2338">
        <v>16.100000000000001</v>
      </c>
    </row>
    <row r="2339" spans="1:54" x14ac:dyDescent="0.3">
      <c r="A2339">
        <v>42107</v>
      </c>
      <c r="B2339" t="s">
        <v>1889</v>
      </c>
      <c r="C2339" t="s">
        <v>954</v>
      </c>
      <c r="D2339">
        <v>145797</v>
      </c>
      <c r="E2339">
        <v>148289</v>
      </c>
      <c r="F2339">
        <v>-1.7</v>
      </c>
      <c r="G2339">
        <v>148289</v>
      </c>
      <c r="H2339">
        <v>4.7</v>
      </c>
      <c r="I2339">
        <v>19.5</v>
      </c>
      <c r="J2339">
        <v>19.3</v>
      </c>
      <c r="K2339">
        <v>48.9</v>
      </c>
      <c r="L2339">
        <v>94.8</v>
      </c>
      <c r="M2339">
        <v>3.3</v>
      </c>
      <c r="N2339">
        <v>0.2</v>
      </c>
      <c r="O2339">
        <v>0.6</v>
      </c>
      <c r="P2339">
        <v>0</v>
      </c>
      <c r="Q2339">
        <v>1.1000000000000001</v>
      </c>
      <c r="R2339">
        <v>3.6</v>
      </c>
      <c r="S2339">
        <v>91.9</v>
      </c>
      <c r="T2339">
        <v>90</v>
      </c>
      <c r="U2339">
        <v>1.9</v>
      </c>
      <c r="V2339">
        <v>4.5</v>
      </c>
      <c r="W2339">
        <v>86.4</v>
      </c>
      <c r="X2339">
        <v>14.3</v>
      </c>
      <c r="Y2339">
        <v>13883</v>
      </c>
      <c r="Z2339">
        <v>25.6</v>
      </c>
      <c r="AA2339">
        <v>69072</v>
      </c>
      <c r="AB2339">
        <v>75.099999999999994</v>
      </c>
      <c r="AC2339">
        <v>13.6</v>
      </c>
      <c r="AD2339">
        <v>93500</v>
      </c>
      <c r="AE2339">
        <v>59658</v>
      </c>
      <c r="AF2339">
        <v>2.36</v>
      </c>
      <c r="AG2339">
        <v>23021</v>
      </c>
      <c r="AH2339">
        <v>45012</v>
      </c>
      <c r="AI2339">
        <v>12.8</v>
      </c>
      <c r="AJ2339">
        <v>2804</v>
      </c>
      <c r="AK2339">
        <v>40381</v>
      </c>
      <c r="AL2339">
        <v>-1</v>
      </c>
      <c r="AM2339">
        <v>6645</v>
      </c>
      <c r="AN2339">
        <v>8794</v>
      </c>
      <c r="AO2339">
        <v>0.6</v>
      </c>
      <c r="AP2339">
        <v>0</v>
      </c>
      <c r="AQ2339">
        <v>1.8</v>
      </c>
      <c r="AR2339">
        <v>0</v>
      </c>
      <c r="AS2339">
        <v>0.9</v>
      </c>
      <c r="AT2339">
        <v>27.7</v>
      </c>
      <c r="AU2339">
        <v>3043381</v>
      </c>
      <c r="AV2339">
        <v>1070243</v>
      </c>
      <c r="AW2339">
        <v>1317896</v>
      </c>
      <c r="AX2339">
        <v>8952</v>
      </c>
      <c r="AY2339">
        <v>135797</v>
      </c>
      <c r="AZ2339">
        <v>134</v>
      </c>
      <c r="BA2339">
        <v>778.63</v>
      </c>
      <c r="BB2339">
        <v>190.4</v>
      </c>
    </row>
    <row r="2340" spans="1:54" x14ac:dyDescent="0.3">
      <c r="A2340">
        <v>42109</v>
      </c>
      <c r="B2340" t="s">
        <v>1890</v>
      </c>
      <c r="C2340" t="s">
        <v>954</v>
      </c>
      <c r="D2340">
        <v>40323</v>
      </c>
      <c r="E2340">
        <v>39702</v>
      </c>
      <c r="F2340">
        <v>1.6</v>
      </c>
      <c r="G2340">
        <v>39702</v>
      </c>
      <c r="H2340">
        <v>5.6</v>
      </c>
      <c r="I2340">
        <v>21.9</v>
      </c>
      <c r="J2340">
        <v>16.600000000000001</v>
      </c>
      <c r="K2340">
        <v>50.6</v>
      </c>
      <c r="L2340">
        <v>97</v>
      </c>
      <c r="M2340">
        <v>1.2</v>
      </c>
      <c r="N2340">
        <v>0.2</v>
      </c>
      <c r="O2340">
        <v>0.7</v>
      </c>
      <c r="P2340">
        <v>0.1</v>
      </c>
      <c r="Q2340">
        <v>0.9</v>
      </c>
      <c r="R2340">
        <v>2.2000000000000002</v>
      </c>
      <c r="S2340">
        <v>95.2</v>
      </c>
      <c r="T2340">
        <v>89.7</v>
      </c>
      <c r="U2340">
        <v>1.1000000000000001</v>
      </c>
      <c r="V2340">
        <v>9.1</v>
      </c>
      <c r="W2340">
        <v>82.6</v>
      </c>
      <c r="X2340">
        <v>16.7</v>
      </c>
      <c r="Y2340">
        <v>2722</v>
      </c>
      <c r="Z2340">
        <v>23.1</v>
      </c>
      <c r="AA2340">
        <v>16127</v>
      </c>
      <c r="AB2340">
        <v>76.7</v>
      </c>
      <c r="AC2340">
        <v>9.8000000000000007</v>
      </c>
      <c r="AD2340">
        <v>133700</v>
      </c>
      <c r="AE2340">
        <v>14397</v>
      </c>
      <c r="AF2340">
        <v>2.6</v>
      </c>
      <c r="AG2340">
        <v>23088</v>
      </c>
      <c r="AH2340">
        <v>46513</v>
      </c>
      <c r="AI2340">
        <v>11.9</v>
      </c>
      <c r="AJ2340">
        <v>861</v>
      </c>
      <c r="AK2340">
        <v>14441</v>
      </c>
      <c r="AL2340">
        <v>2.9</v>
      </c>
      <c r="AM2340">
        <v>2887</v>
      </c>
      <c r="AN2340">
        <v>3706</v>
      </c>
      <c r="AO2340">
        <v>0</v>
      </c>
      <c r="AP2340">
        <v>0</v>
      </c>
      <c r="AQ2340">
        <v>1</v>
      </c>
      <c r="AR2340">
        <v>0</v>
      </c>
      <c r="AS2340">
        <v>0</v>
      </c>
      <c r="AT2340">
        <v>19.8</v>
      </c>
      <c r="AU2340">
        <v>0</v>
      </c>
      <c r="AV2340">
        <v>191154</v>
      </c>
      <c r="AW2340">
        <v>566335</v>
      </c>
      <c r="AX2340">
        <v>14756</v>
      </c>
      <c r="AY2340">
        <v>53993</v>
      </c>
      <c r="AZ2340">
        <v>51</v>
      </c>
      <c r="BA2340">
        <v>328.71</v>
      </c>
      <c r="BB2340">
        <v>120.8</v>
      </c>
    </row>
    <row r="2341" spans="1:54" x14ac:dyDescent="0.3">
      <c r="A2341">
        <v>42111</v>
      </c>
      <c r="B2341" t="s">
        <v>1500</v>
      </c>
      <c r="C2341" t="s">
        <v>954</v>
      </c>
      <c r="D2341">
        <v>76218</v>
      </c>
      <c r="E2341">
        <v>77748</v>
      </c>
      <c r="F2341">
        <v>-2</v>
      </c>
      <c r="G2341">
        <v>77742</v>
      </c>
      <c r="H2341">
        <v>4.4000000000000004</v>
      </c>
      <c r="I2341">
        <v>18.3</v>
      </c>
      <c r="J2341">
        <v>20.399999999999999</v>
      </c>
      <c r="K2341">
        <v>48.1</v>
      </c>
      <c r="L2341">
        <v>96</v>
      </c>
      <c r="M2341">
        <v>2.8</v>
      </c>
      <c r="N2341">
        <v>0.1</v>
      </c>
      <c r="O2341">
        <v>0.3</v>
      </c>
      <c r="P2341">
        <v>0</v>
      </c>
      <c r="Q2341">
        <v>0.7</v>
      </c>
      <c r="R2341">
        <v>1.4</v>
      </c>
      <c r="S2341">
        <v>94.8</v>
      </c>
      <c r="T2341">
        <v>91.5</v>
      </c>
      <c r="U2341">
        <v>0.7</v>
      </c>
      <c r="V2341">
        <v>3.9</v>
      </c>
      <c r="W2341">
        <v>85.6</v>
      </c>
      <c r="X2341">
        <v>14.5</v>
      </c>
      <c r="Y2341">
        <v>6814</v>
      </c>
      <c r="Z2341">
        <v>23.2</v>
      </c>
      <c r="AA2341">
        <v>37945</v>
      </c>
      <c r="AB2341">
        <v>78.900000000000006</v>
      </c>
      <c r="AC2341">
        <v>10.9</v>
      </c>
      <c r="AD2341">
        <v>98400</v>
      </c>
      <c r="AE2341">
        <v>29791</v>
      </c>
      <c r="AF2341">
        <v>2.4500000000000002</v>
      </c>
      <c r="AG2341">
        <v>22192</v>
      </c>
      <c r="AH2341">
        <v>43597</v>
      </c>
      <c r="AI2341">
        <v>12.4</v>
      </c>
      <c r="AJ2341">
        <v>1702</v>
      </c>
      <c r="AK2341">
        <v>18776</v>
      </c>
      <c r="AL2341">
        <v>-6.7</v>
      </c>
      <c r="AM2341">
        <v>4552</v>
      </c>
      <c r="AN2341">
        <v>6162</v>
      </c>
      <c r="AO2341">
        <v>0</v>
      </c>
      <c r="AP2341">
        <v>0</v>
      </c>
      <c r="AQ2341">
        <v>0</v>
      </c>
      <c r="AR2341">
        <v>0</v>
      </c>
      <c r="AS2341">
        <v>0</v>
      </c>
      <c r="AT2341">
        <v>27.1</v>
      </c>
      <c r="AU2341">
        <v>955546</v>
      </c>
      <c r="AV2341">
        <v>0</v>
      </c>
      <c r="AW2341">
        <v>764746</v>
      </c>
      <c r="AX2341">
        <v>9838</v>
      </c>
      <c r="AY2341">
        <v>81350</v>
      </c>
      <c r="AZ2341">
        <v>57</v>
      </c>
      <c r="BA2341">
        <v>1074.3699999999999</v>
      </c>
      <c r="BB2341">
        <v>72.400000000000006</v>
      </c>
    </row>
    <row r="2342" spans="1:54" x14ac:dyDescent="0.3">
      <c r="A2342">
        <v>42113</v>
      </c>
      <c r="B2342" t="s">
        <v>584</v>
      </c>
      <c r="C2342" t="s">
        <v>954</v>
      </c>
      <c r="D2342">
        <v>6339</v>
      </c>
      <c r="E2342">
        <v>6428</v>
      </c>
      <c r="F2342">
        <v>-1.4</v>
      </c>
      <c r="G2342">
        <v>6428</v>
      </c>
      <c r="H2342">
        <v>3.4</v>
      </c>
      <c r="I2342">
        <v>12.3</v>
      </c>
      <c r="J2342">
        <v>26.9</v>
      </c>
      <c r="K2342">
        <v>47.7</v>
      </c>
      <c r="L2342">
        <v>95.1</v>
      </c>
      <c r="M2342">
        <v>3.2</v>
      </c>
      <c r="N2342">
        <v>0.4</v>
      </c>
      <c r="O2342">
        <v>0.4</v>
      </c>
      <c r="P2342">
        <v>0</v>
      </c>
      <c r="Q2342">
        <v>0.9</v>
      </c>
      <c r="R2342">
        <v>1.8</v>
      </c>
      <c r="S2342">
        <v>93.5</v>
      </c>
      <c r="T2342">
        <v>91.9</v>
      </c>
      <c r="U2342">
        <v>1.7</v>
      </c>
      <c r="V2342">
        <v>2.8</v>
      </c>
      <c r="W2342">
        <v>87.3</v>
      </c>
      <c r="X2342">
        <v>14</v>
      </c>
      <c r="Y2342">
        <v>774</v>
      </c>
      <c r="Z2342">
        <v>26.5</v>
      </c>
      <c r="AA2342">
        <v>6300</v>
      </c>
      <c r="AB2342">
        <v>83.1</v>
      </c>
      <c r="AC2342">
        <v>4.8</v>
      </c>
      <c r="AD2342">
        <v>137000</v>
      </c>
      <c r="AE2342">
        <v>2402</v>
      </c>
      <c r="AF2342">
        <v>2.5</v>
      </c>
      <c r="AG2342">
        <v>22923</v>
      </c>
      <c r="AH2342">
        <v>40964</v>
      </c>
      <c r="AI2342">
        <v>13.9</v>
      </c>
      <c r="AJ2342">
        <v>160</v>
      </c>
      <c r="AK2342">
        <v>1233</v>
      </c>
      <c r="AL2342">
        <v>-1.8</v>
      </c>
      <c r="AM2342">
        <v>484</v>
      </c>
      <c r="AN2342">
        <v>0</v>
      </c>
      <c r="AO2342">
        <v>0</v>
      </c>
      <c r="AP2342">
        <v>0</v>
      </c>
      <c r="AQ2342">
        <v>0</v>
      </c>
      <c r="AR2342">
        <v>0</v>
      </c>
      <c r="AS2342">
        <v>0</v>
      </c>
      <c r="AT2342">
        <v>0</v>
      </c>
      <c r="AU2342">
        <v>0</v>
      </c>
      <c r="AV2342">
        <v>0</v>
      </c>
      <c r="AW2342">
        <v>44996</v>
      </c>
      <c r="AX2342">
        <v>7205</v>
      </c>
      <c r="AY2342">
        <v>6790</v>
      </c>
      <c r="AZ2342">
        <v>17</v>
      </c>
      <c r="BA2342">
        <v>449.94</v>
      </c>
      <c r="BB2342">
        <v>14.3</v>
      </c>
    </row>
    <row r="2343" spans="1:54" x14ac:dyDescent="0.3">
      <c r="A2343">
        <v>42115</v>
      </c>
      <c r="B2343" t="s">
        <v>1891</v>
      </c>
      <c r="C2343" t="s">
        <v>954</v>
      </c>
      <c r="D2343">
        <v>41920</v>
      </c>
      <c r="E2343">
        <v>43356</v>
      </c>
      <c r="F2343">
        <v>-3.3</v>
      </c>
      <c r="G2343">
        <v>43356</v>
      </c>
      <c r="H2343">
        <v>4.8</v>
      </c>
      <c r="I2343">
        <v>19.7</v>
      </c>
      <c r="J2343">
        <v>20</v>
      </c>
      <c r="K2343">
        <v>49.6</v>
      </c>
      <c r="L2343">
        <v>97.9</v>
      </c>
      <c r="M2343">
        <v>0.6</v>
      </c>
      <c r="N2343">
        <v>0.2</v>
      </c>
      <c r="O2343">
        <v>0.4</v>
      </c>
      <c r="P2343">
        <v>0.1</v>
      </c>
      <c r="Q2343">
        <v>0.9</v>
      </c>
      <c r="R2343">
        <v>1.8</v>
      </c>
      <c r="S2343">
        <v>96.4</v>
      </c>
      <c r="T2343">
        <v>90.6</v>
      </c>
      <c r="U2343">
        <v>1.4</v>
      </c>
      <c r="V2343">
        <v>2.4</v>
      </c>
      <c r="W2343">
        <v>89</v>
      </c>
      <c r="X2343">
        <v>16.5</v>
      </c>
      <c r="Y2343">
        <v>4032</v>
      </c>
      <c r="Z2343">
        <v>27</v>
      </c>
      <c r="AA2343">
        <v>23024</v>
      </c>
      <c r="AB2343">
        <v>78.2</v>
      </c>
      <c r="AC2343">
        <v>8.6</v>
      </c>
      <c r="AD2343">
        <v>139000</v>
      </c>
      <c r="AE2343">
        <v>17163</v>
      </c>
      <c r="AF2343">
        <v>2.48</v>
      </c>
      <c r="AG2343">
        <v>24477</v>
      </c>
      <c r="AH2343">
        <v>48231</v>
      </c>
      <c r="AI2343">
        <v>12.9</v>
      </c>
      <c r="AJ2343">
        <v>887</v>
      </c>
      <c r="AK2343">
        <v>7097</v>
      </c>
      <c r="AL2343">
        <v>2.7</v>
      </c>
      <c r="AM2343">
        <v>3180</v>
      </c>
      <c r="AN2343">
        <v>4827</v>
      </c>
      <c r="AO2343">
        <v>0</v>
      </c>
      <c r="AP2343">
        <v>0</v>
      </c>
      <c r="AQ2343">
        <v>0</v>
      </c>
      <c r="AR2343">
        <v>0</v>
      </c>
      <c r="AS2343">
        <v>0.9</v>
      </c>
      <c r="AT2343">
        <v>21.5</v>
      </c>
      <c r="AU2343">
        <v>115690</v>
      </c>
      <c r="AV2343">
        <v>215803</v>
      </c>
      <c r="AW2343">
        <v>403593</v>
      </c>
      <c r="AX2343">
        <v>9827</v>
      </c>
      <c r="AY2343">
        <v>32095</v>
      </c>
      <c r="AZ2343">
        <v>57</v>
      </c>
      <c r="BA2343">
        <v>823.44</v>
      </c>
      <c r="BB2343">
        <v>52.7</v>
      </c>
    </row>
    <row r="2344" spans="1:54" x14ac:dyDescent="0.3">
      <c r="A2344">
        <v>42117</v>
      </c>
      <c r="B2344" t="s">
        <v>1784</v>
      </c>
      <c r="C2344" t="s">
        <v>954</v>
      </c>
      <c r="D2344">
        <v>42274</v>
      </c>
      <c r="E2344">
        <v>41980</v>
      </c>
      <c r="F2344">
        <v>0.7</v>
      </c>
      <c r="G2344">
        <v>41981</v>
      </c>
      <c r="H2344">
        <v>5.8</v>
      </c>
      <c r="I2344">
        <v>19.899999999999999</v>
      </c>
      <c r="J2344">
        <v>19.600000000000001</v>
      </c>
      <c r="K2344">
        <v>50.5</v>
      </c>
      <c r="L2344">
        <v>97.2</v>
      </c>
      <c r="M2344">
        <v>0.9</v>
      </c>
      <c r="N2344">
        <v>0.3</v>
      </c>
      <c r="O2344">
        <v>0.5</v>
      </c>
      <c r="P2344">
        <v>0</v>
      </c>
      <c r="Q2344">
        <v>1.1000000000000001</v>
      </c>
      <c r="R2344">
        <v>1.3</v>
      </c>
      <c r="S2344">
        <v>96.1</v>
      </c>
      <c r="T2344">
        <v>88.1</v>
      </c>
      <c r="U2344">
        <v>1.1000000000000001</v>
      </c>
      <c r="V2344">
        <v>2.2999999999999998</v>
      </c>
      <c r="W2344">
        <v>88.4</v>
      </c>
      <c r="X2344">
        <v>19.100000000000001</v>
      </c>
      <c r="Y2344">
        <v>4129</v>
      </c>
      <c r="Z2344">
        <v>23.5</v>
      </c>
      <c r="AA2344">
        <v>21492</v>
      </c>
      <c r="AB2344">
        <v>74.3</v>
      </c>
      <c r="AC2344">
        <v>10</v>
      </c>
      <c r="AD2344">
        <v>116000</v>
      </c>
      <c r="AE2344">
        <v>17058</v>
      </c>
      <c r="AF2344">
        <v>2.37</v>
      </c>
      <c r="AG2344">
        <v>22621</v>
      </c>
      <c r="AH2344">
        <v>44187</v>
      </c>
      <c r="AI2344">
        <v>15.3</v>
      </c>
      <c r="AJ2344">
        <v>890</v>
      </c>
      <c r="AK2344">
        <v>11332</v>
      </c>
      <c r="AL2344">
        <v>-2.4</v>
      </c>
      <c r="AM2344">
        <v>2535</v>
      </c>
      <c r="AN2344">
        <v>3288</v>
      </c>
      <c r="AO2344">
        <v>0</v>
      </c>
      <c r="AP2344">
        <v>0</v>
      </c>
      <c r="AQ2344">
        <v>0</v>
      </c>
      <c r="AR2344">
        <v>0</v>
      </c>
      <c r="AS2344">
        <v>0</v>
      </c>
      <c r="AT2344">
        <v>22.5</v>
      </c>
      <c r="AU2344">
        <v>463131</v>
      </c>
      <c r="AV2344">
        <v>201818</v>
      </c>
      <c r="AW2344">
        <v>413451</v>
      </c>
      <c r="AX2344">
        <v>10162</v>
      </c>
      <c r="AY2344">
        <v>39984</v>
      </c>
      <c r="AZ2344">
        <v>79</v>
      </c>
      <c r="BA2344">
        <v>1133.79</v>
      </c>
      <c r="BB2344">
        <v>37</v>
      </c>
    </row>
    <row r="2345" spans="1:54" x14ac:dyDescent="0.3">
      <c r="A2345">
        <v>42119</v>
      </c>
      <c r="B2345" t="s">
        <v>78</v>
      </c>
      <c r="C2345" t="s">
        <v>954</v>
      </c>
      <c r="D2345">
        <v>44874</v>
      </c>
      <c r="E2345">
        <v>44949</v>
      </c>
      <c r="F2345">
        <v>-0.2</v>
      </c>
      <c r="G2345">
        <v>44947</v>
      </c>
      <c r="H2345">
        <v>4.4000000000000004</v>
      </c>
      <c r="I2345">
        <v>18.100000000000001</v>
      </c>
      <c r="J2345">
        <v>16.100000000000001</v>
      </c>
      <c r="K2345">
        <v>45</v>
      </c>
      <c r="L2345">
        <v>88.9</v>
      </c>
      <c r="M2345">
        <v>7.7</v>
      </c>
      <c r="N2345">
        <v>0.5</v>
      </c>
      <c r="O2345">
        <v>1.6</v>
      </c>
      <c r="P2345">
        <v>0.1</v>
      </c>
      <c r="Q2345">
        <v>1.3</v>
      </c>
      <c r="R2345">
        <v>5.7</v>
      </c>
      <c r="S2345">
        <v>84.6</v>
      </c>
      <c r="T2345">
        <v>83.6</v>
      </c>
      <c r="U2345">
        <v>3.9</v>
      </c>
      <c r="V2345">
        <v>9.9</v>
      </c>
      <c r="W2345">
        <v>84.8</v>
      </c>
      <c r="X2345">
        <v>21.2</v>
      </c>
      <c r="Y2345">
        <v>3467</v>
      </c>
      <c r="Z2345">
        <v>21.3</v>
      </c>
      <c r="AA2345">
        <v>17064</v>
      </c>
      <c r="AB2345">
        <v>73.3</v>
      </c>
      <c r="AC2345">
        <v>14.7</v>
      </c>
      <c r="AD2345">
        <v>154300</v>
      </c>
      <c r="AE2345">
        <v>15062</v>
      </c>
      <c r="AF2345">
        <v>2.37</v>
      </c>
      <c r="AG2345">
        <v>22259</v>
      </c>
      <c r="AH2345">
        <v>48528</v>
      </c>
      <c r="AI2345">
        <v>12.3</v>
      </c>
      <c r="AJ2345">
        <v>879</v>
      </c>
      <c r="AK2345">
        <v>14919</v>
      </c>
      <c r="AL2345">
        <v>-0.3</v>
      </c>
      <c r="AM2345">
        <v>2658</v>
      </c>
      <c r="AN2345">
        <v>3343</v>
      </c>
      <c r="AO2345">
        <v>0</v>
      </c>
      <c r="AP2345">
        <v>0</v>
      </c>
      <c r="AQ2345">
        <v>0</v>
      </c>
      <c r="AR2345">
        <v>0</v>
      </c>
      <c r="AS2345">
        <v>0</v>
      </c>
      <c r="AT2345">
        <v>24.2</v>
      </c>
      <c r="AU2345">
        <v>0</v>
      </c>
      <c r="AV2345">
        <v>0</v>
      </c>
      <c r="AW2345">
        <v>372075</v>
      </c>
      <c r="AX2345">
        <v>8536</v>
      </c>
      <c r="AY2345">
        <v>80214</v>
      </c>
      <c r="AZ2345">
        <v>57</v>
      </c>
      <c r="BA2345">
        <v>315.98</v>
      </c>
      <c r="BB2345">
        <v>142.19999999999999</v>
      </c>
    </row>
    <row r="2346" spans="1:54" x14ac:dyDescent="0.3">
      <c r="A2346">
        <v>42121</v>
      </c>
      <c r="B2346" t="s">
        <v>1892</v>
      </c>
      <c r="C2346" t="s">
        <v>954</v>
      </c>
      <c r="D2346">
        <v>53529</v>
      </c>
      <c r="E2346">
        <v>54983</v>
      </c>
      <c r="F2346">
        <v>-2.6</v>
      </c>
      <c r="G2346">
        <v>54984</v>
      </c>
      <c r="H2346">
        <v>5.3</v>
      </c>
      <c r="I2346">
        <v>20.3</v>
      </c>
      <c r="J2346">
        <v>19.899999999999999</v>
      </c>
      <c r="K2346">
        <v>50.8</v>
      </c>
      <c r="L2346">
        <v>97</v>
      </c>
      <c r="M2346">
        <v>1.2</v>
      </c>
      <c r="N2346">
        <v>0.2</v>
      </c>
      <c r="O2346">
        <v>0.4</v>
      </c>
      <c r="P2346">
        <v>0</v>
      </c>
      <c r="Q2346">
        <v>1.1000000000000001</v>
      </c>
      <c r="R2346">
        <v>1.1000000000000001</v>
      </c>
      <c r="S2346">
        <v>96.1</v>
      </c>
      <c r="T2346">
        <v>86.9</v>
      </c>
      <c r="U2346">
        <v>0.8</v>
      </c>
      <c r="V2346">
        <v>1.9</v>
      </c>
      <c r="W2346">
        <v>88.8</v>
      </c>
      <c r="X2346">
        <v>15.4</v>
      </c>
      <c r="Y2346">
        <v>5260</v>
      </c>
      <c r="Z2346">
        <v>21.6</v>
      </c>
      <c r="AA2346">
        <v>27269</v>
      </c>
      <c r="AB2346">
        <v>74.599999999999994</v>
      </c>
      <c r="AC2346">
        <v>11.8</v>
      </c>
      <c r="AD2346">
        <v>81000</v>
      </c>
      <c r="AE2346">
        <v>22547</v>
      </c>
      <c r="AF2346">
        <v>2.36</v>
      </c>
      <c r="AG2346">
        <v>22060</v>
      </c>
      <c r="AH2346">
        <v>41977</v>
      </c>
      <c r="AI2346">
        <v>16</v>
      </c>
      <c r="AJ2346">
        <v>1205</v>
      </c>
      <c r="AK2346">
        <v>16494</v>
      </c>
      <c r="AL2346">
        <v>-2.2999999999999998</v>
      </c>
      <c r="AM2346">
        <v>2905</v>
      </c>
      <c r="AN2346">
        <v>3755</v>
      </c>
      <c r="AO2346">
        <v>0</v>
      </c>
      <c r="AP2346">
        <v>0</v>
      </c>
      <c r="AQ2346">
        <v>0</v>
      </c>
      <c r="AR2346">
        <v>0</v>
      </c>
      <c r="AS2346">
        <v>0</v>
      </c>
      <c r="AT2346">
        <v>18</v>
      </c>
      <c r="AU2346">
        <v>1113025</v>
      </c>
      <c r="AV2346">
        <v>0</v>
      </c>
      <c r="AW2346">
        <v>594243</v>
      </c>
      <c r="AX2346">
        <v>10846</v>
      </c>
      <c r="AY2346">
        <v>44284</v>
      </c>
      <c r="AZ2346">
        <v>41</v>
      </c>
      <c r="BA2346">
        <v>674.28</v>
      </c>
      <c r="BB2346">
        <v>81.5</v>
      </c>
    </row>
    <row r="2347" spans="1:54" x14ac:dyDescent="0.3">
      <c r="A2347">
        <v>42123</v>
      </c>
      <c r="B2347" t="s">
        <v>251</v>
      </c>
      <c r="C2347" t="s">
        <v>954</v>
      </c>
      <c r="D2347">
        <v>40703</v>
      </c>
      <c r="E2347">
        <v>41815</v>
      </c>
      <c r="F2347">
        <v>-2.7</v>
      </c>
      <c r="G2347">
        <v>41815</v>
      </c>
      <c r="H2347">
        <v>4.9000000000000004</v>
      </c>
      <c r="I2347">
        <v>19.8</v>
      </c>
      <c r="J2347">
        <v>20.7</v>
      </c>
      <c r="K2347">
        <v>49.8</v>
      </c>
      <c r="L2347">
        <v>97.9</v>
      </c>
      <c r="M2347">
        <v>0.5</v>
      </c>
      <c r="N2347">
        <v>0.3</v>
      </c>
      <c r="O2347">
        <v>0.4</v>
      </c>
      <c r="P2347">
        <v>0</v>
      </c>
      <c r="Q2347">
        <v>0.9</v>
      </c>
      <c r="R2347">
        <v>0.9</v>
      </c>
      <c r="S2347">
        <v>97.1</v>
      </c>
      <c r="T2347">
        <v>90.4</v>
      </c>
      <c r="U2347">
        <v>1.3</v>
      </c>
      <c r="V2347">
        <v>3.2</v>
      </c>
      <c r="W2347">
        <v>89.6</v>
      </c>
      <c r="X2347">
        <v>17.899999999999999</v>
      </c>
      <c r="Y2347">
        <v>4187</v>
      </c>
      <c r="Z2347">
        <v>19.8</v>
      </c>
      <c r="AA2347">
        <v>23375</v>
      </c>
      <c r="AB2347">
        <v>77</v>
      </c>
      <c r="AC2347">
        <v>11.5</v>
      </c>
      <c r="AD2347">
        <v>88700</v>
      </c>
      <c r="AE2347">
        <v>17257</v>
      </c>
      <c r="AF2347">
        <v>2.35</v>
      </c>
      <c r="AG2347">
        <v>24179</v>
      </c>
      <c r="AH2347">
        <v>43764</v>
      </c>
      <c r="AI2347">
        <v>12.6</v>
      </c>
      <c r="AJ2347">
        <v>952</v>
      </c>
      <c r="AK2347">
        <v>13988</v>
      </c>
      <c r="AL2347">
        <v>-0.5</v>
      </c>
      <c r="AM2347">
        <v>2174</v>
      </c>
      <c r="AN2347">
        <v>2563</v>
      </c>
      <c r="AO2347">
        <v>0</v>
      </c>
      <c r="AP2347">
        <v>0</v>
      </c>
      <c r="AQ2347">
        <v>0</v>
      </c>
      <c r="AR2347">
        <v>0</v>
      </c>
      <c r="AS2347">
        <v>0</v>
      </c>
      <c r="AT2347">
        <v>25.3</v>
      </c>
      <c r="AU2347">
        <v>0</v>
      </c>
      <c r="AV2347">
        <v>0</v>
      </c>
      <c r="AW2347">
        <v>485347</v>
      </c>
      <c r="AX2347">
        <v>11837</v>
      </c>
      <c r="AY2347">
        <v>34962</v>
      </c>
      <c r="AZ2347">
        <v>19</v>
      </c>
      <c r="BA2347">
        <v>884.14</v>
      </c>
      <c r="BB2347">
        <v>47.3</v>
      </c>
    </row>
    <row r="2348" spans="1:54" x14ac:dyDescent="0.3">
      <c r="A2348">
        <v>42125</v>
      </c>
      <c r="B2348" t="s">
        <v>10</v>
      </c>
      <c r="C2348" t="s">
        <v>954</v>
      </c>
      <c r="D2348">
        <v>208187</v>
      </c>
      <c r="E2348">
        <v>207820</v>
      </c>
      <c r="F2348">
        <v>0.2</v>
      </c>
      <c r="G2348">
        <v>207820</v>
      </c>
      <c r="H2348">
        <v>5</v>
      </c>
      <c r="I2348">
        <v>19.7</v>
      </c>
      <c r="J2348">
        <v>18.899999999999999</v>
      </c>
      <c r="K2348">
        <v>51.1</v>
      </c>
      <c r="L2348">
        <v>94</v>
      </c>
      <c r="M2348">
        <v>3.2</v>
      </c>
      <c r="N2348">
        <v>0.1</v>
      </c>
      <c r="O2348">
        <v>0.9</v>
      </c>
      <c r="P2348">
        <v>0</v>
      </c>
      <c r="Q2348">
        <v>1.7</v>
      </c>
      <c r="R2348">
        <v>1.5</v>
      </c>
      <c r="S2348">
        <v>92.8</v>
      </c>
      <c r="T2348">
        <v>88</v>
      </c>
      <c r="U2348">
        <v>1.7</v>
      </c>
      <c r="V2348">
        <v>3.2</v>
      </c>
      <c r="W2348">
        <v>90.4</v>
      </c>
      <c r="X2348">
        <v>25.6</v>
      </c>
      <c r="Y2348">
        <v>18403</v>
      </c>
      <c r="Z2348">
        <v>26.2</v>
      </c>
      <c r="AA2348">
        <v>93912</v>
      </c>
      <c r="AB2348">
        <v>76.099999999999994</v>
      </c>
      <c r="AC2348">
        <v>14.3</v>
      </c>
      <c r="AD2348">
        <v>143600</v>
      </c>
      <c r="AE2348">
        <v>84098</v>
      </c>
      <c r="AF2348">
        <v>2.41</v>
      </c>
      <c r="AG2348">
        <v>28433</v>
      </c>
      <c r="AH2348">
        <v>53693</v>
      </c>
      <c r="AI2348">
        <v>10.5</v>
      </c>
      <c r="AJ2348">
        <v>5037</v>
      </c>
      <c r="AK2348">
        <v>82272</v>
      </c>
      <c r="AL2348">
        <v>-3.3</v>
      </c>
      <c r="AM2348">
        <v>12102</v>
      </c>
      <c r="AN2348">
        <v>16589</v>
      </c>
      <c r="AO2348">
        <v>0</v>
      </c>
      <c r="AP2348">
        <v>0</v>
      </c>
      <c r="AQ2348">
        <v>0.5</v>
      </c>
      <c r="AR2348">
        <v>0</v>
      </c>
      <c r="AS2348">
        <v>0.8</v>
      </c>
      <c r="AT2348">
        <v>23.2</v>
      </c>
      <c r="AU2348">
        <v>3672862</v>
      </c>
      <c r="AV2348">
        <v>2454714</v>
      </c>
      <c r="AW2348">
        <v>2283225</v>
      </c>
      <c r="AX2348">
        <v>11097</v>
      </c>
      <c r="AY2348">
        <v>233718</v>
      </c>
      <c r="AZ2348">
        <v>453</v>
      </c>
      <c r="BA2348">
        <v>856.99</v>
      </c>
      <c r="BB2348">
        <v>242.5</v>
      </c>
    </row>
    <row r="2349" spans="1:54" x14ac:dyDescent="0.3">
      <c r="A2349">
        <v>42127</v>
      </c>
      <c r="B2349" t="s">
        <v>250</v>
      </c>
      <c r="C2349" t="s">
        <v>954</v>
      </c>
      <c r="D2349">
        <v>51401</v>
      </c>
      <c r="E2349">
        <v>52825</v>
      </c>
      <c r="F2349">
        <v>-2.7</v>
      </c>
      <c r="G2349">
        <v>52822</v>
      </c>
      <c r="H2349">
        <v>4.0999999999999996</v>
      </c>
      <c r="I2349">
        <v>17.600000000000001</v>
      </c>
      <c r="J2349">
        <v>20.7</v>
      </c>
      <c r="K2349">
        <v>46.9</v>
      </c>
      <c r="L2349">
        <v>94.5</v>
      </c>
      <c r="M2349">
        <v>3.6</v>
      </c>
      <c r="N2349">
        <v>0.3</v>
      </c>
      <c r="O2349">
        <v>0.6</v>
      </c>
      <c r="P2349">
        <v>0</v>
      </c>
      <c r="Q2349">
        <v>1</v>
      </c>
      <c r="R2349">
        <v>4.2</v>
      </c>
      <c r="S2349">
        <v>90.9</v>
      </c>
      <c r="T2349">
        <v>88</v>
      </c>
      <c r="U2349">
        <v>3.5</v>
      </c>
      <c r="V2349">
        <v>6.2</v>
      </c>
      <c r="W2349">
        <v>87.7</v>
      </c>
      <c r="X2349">
        <v>19.2</v>
      </c>
      <c r="Y2349">
        <v>5172</v>
      </c>
      <c r="Z2349">
        <v>28.8</v>
      </c>
      <c r="AA2349">
        <v>31864</v>
      </c>
      <c r="AB2349">
        <v>79.7</v>
      </c>
      <c r="AC2349">
        <v>5.9</v>
      </c>
      <c r="AD2349">
        <v>179900</v>
      </c>
      <c r="AE2349">
        <v>19558</v>
      </c>
      <c r="AF2349">
        <v>2.48</v>
      </c>
      <c r="AG2349">
        <v>24005</v>
      </c>
      <c r="AH2349">
        <v>49313</v>
      </c>
      <c r="AI2349">
        <v>12.2</v>
      </c>
      <c r="AJ2349">
        <v>1311</v>
      </c>
      <c r="AK2349">
        <v>12236</v>
      </c>
      <c r="AL2349">
        <v>-0.3</v>
      </c>
      <c r="AM2349">
        <v>3840</v>
      </c>
      <c r="AN2349">
        <v>5809</v>
      </c>
      <c r="AO2349">
        <v>0</v>
      </c>
      <c r="AP2349">
        <v>0</v>
      </c>
      <c r="AQ2349">
        <v>0</v>
      </c>
      <c r="AR2349">
        <v>0</v>
      </c>
      <c r="AS2349">
        <v>0</v>
      </c>
      <c r="AT2349">
        <v>26.8</v>
      </c>
      <c r="AU2349">
        <v>115047</v>
      </c>
      <c r="AV2349">
        <v>111976</v>
      </c>
      <c r="AW2349">
        <v>692267</v>
      </c>
      <c r="AX2349">
        <v>13355</v>
      </c>
      <c r="AY2349">
        <v>187793</v>
      </c>
      <c r="AZ2349">
        <v>110</v>
      </c>
      <c r="BA2349">
        <v>725.6</v>
      </c>
      <c r="BB2349">
        <v>72.8</v>
      </c>
    </row>
    <row r="2350" spans="1:54" x14ac:dyDescent="0.3">
      <c r="A2350">
        <v>42129</v>
      </c>
      <c r="B2350" t="s">
        <v>841</v>
      </c>
      <c r="C2350" t="s">
        <v>954</v>
      </c>
      <c r="D2350">
        <v>359320</v>
      </c>
      <c r="E2350">
        <v>365169</v>
      </c>
      <c r="F2350">
        <v>-1.6</v>
      </c>
      <c r="G2350">
        <v>365169</v>
      </c>
      <c r="H2350">
        <v>4.5999999999999996</v>
      </c>
      <c r="I2350">
        <v>18.8</v>
      </c>
      <c r="J2350">
        <v>20.7</v>
      </c>
      <c r="K2350">
        <v>51.2</v>
      </c>
      <c r="L2350">
        <v>95.1</v>
      </c>
      <c r="M2350">
        <v>2.5</v>
      </c>
      <c r="N2350">
        <v>0.1</v>
      </c>
      <c r="O2350">
        <v>0.9</v>
      </c>
      <c r="P2350">
        <v>0</v>
      </c>
      <c r="Q2350">
        <v>1.4</v>
      </c>
      <c r="R2350">
        <v>1.1000000000000001</v>
      </c>
      <c r="S2350">
        <v>94.3</v>
      </c>
      <c r="T2350">
        <v>90.9</v>
      </c>
      <c r="U2350">
        <v>1.5</v>
      </c>
      <c r="V2350">
        <v>3.1</v>
      </c>
      <c r="W2350">
        <v>92.1</v>
      </c>
      <c r="X2350">
        <v>25.3</v>
      </c>
      <c r="Y2350">
        <v>33249</v>
      </c>
      <c r="Z2350">
        <v>26.4</v>
      </c>
      <c r="AA2350">
        <v>168255</v>
      </c>
      <c r="AB2350">
        <v>76.3</v>
      </c>
      <c r="AC2350">
        <v>14.2</v>
      </c>
      <c r="AD2350">
        <v>133600</v>
      </c>
      <c r="AE2350">
        <v>152109</v>
      </c>
      <c r="AF2350">
        <v>2.34</v>
      </c>
      <c r="AG2350">
        <v>28051</v>
      </c>
      <c r="AH2350">
        <v>50736</v>
      </c>
      <c r="AI2350">
        <v>10.199999999999999</v>
      </c>
      <c r="AJ2350">
        <v>8669</v>
      </c>
      <c r="AK2350">
        <v>123087</v>
      </c>
      <c r="AL2350">
        <v>0.3</v>
      </c>
      <c r="AM2350">
        <v>20906</v>
      </c>
      <c r="AN2350">
        <v>29746</v>
      </c>
      <c r="AO2350">
        <v>1.2</v>
      </c>
      <c r="AP2350">
        <v>0</v>
      </c>
      <c r="AQ2350">
        <v>1.3</v>
      </c>
      <c r="AR2350">
        <v>0</v>
      </c>
      <c r="AS2350">
        <v>0.3</v>
      </c>
      <c r="AT2350">
        <v>25.2</v>
      </c>
      <c r="AU2350">
        <v>7076972</v>
      </c>
      <c r="AV2350">
        <v>5390535</v>
      </c>
      <c r="AW2350">
        <v>4154689</v>
      </c>
      <c r="AX2350">
        <v>11441</v>
      </c>
      <c r="AY2350">
        <v>454326</v>
      </c>
      <c r="AZ2350">
        <v>391</v>
      </c>
      <c r="BA2350">
        <v>1027.55</v>
      </c>
      <c r="BB2350">
        <v>355.4</v>
      </c>
    </row>
    <row r="2351" spans="1:54" x14ac:dyDescent="0.3">
      <c r="A2351">
        <v>42131</v>
      </c>
      <c r="B2351" t="s">
        <v>900</v>
      </c>
      <c r="C2351" t="s">
        <v>954</v>
      </c>
      <c r="D2351">
        <v>28131</v>
      </c>
      <c r="E2351">
        <v>28276</v>
      </c>
      <c r="F2351">
        <v>-0.5</v>
      </c>
      <c r="G2351">
        <v>28276</v>
      </c>
      <c r="H2351">
        <v>5</v>
      </c>
      <c r="I2351">
        <v>20.5</v>
      </c>
      <c r="J2351">
        <v>18.399999999999999</v>
      </c>
      <c r="K2351">
        <v>49.6</v>
      </c>
      <c r="L2351">
        <v>97.2</v>
      </c>
      <c r="M2351">
        <v>0.9</v>
      </c>
      <c r="N2351">
        <v>0.2</v>
      </c>
      <c r="O2351">
        <v>0.5</v>
      </c>
      <c r="P2351">
        <v>0</v>
      </c>
      <c r="Q2351">
        <v>1</v>
      </c>
      <c r="R2351">
        <v>1.8</v>
      </c>
      <c r="S2351">
        <v>95.6</v>
      </c>
      <c r="T2351">
        <v>90.2</v>
      </c>
      <c r="U2351">
        <v>1.3</v>
      </c>
      <c r="V2351">
        <v>2.7</v>
      </c>
      <c r="W2351">
        <v>89.2</v>
      </c>
      <c r="X2351">
        <v>17.399999999999999</v>
      </c>
      <c r="Y2351">
        <v>2471</v>
      </c>
      <c r="Z2351">
        <v>26.2</v>
      </c>
      <c r="AA2351">
        <v>13314</v>
      </c>
      <c r="AB2351">
        <v>77.599999999999994</v>
      </c>
      <c r="AC2351">
        <v>10</v>
      </c>
      <c r="AD2351">
        <v>155100</v>
      </c>
      <c r="AE2351">
        <v>10992</v>
      </c>
      <c r="AF2351">
        <v>2.4900000000000002</v>
      </c>
      <c r="AG2351">
        <v>24195</v>
      </c>
      <c r="AH2351">
        <v>48482</v>
      </c>
      <c r="AI2351">
        <v>12.1</v>
      </c>
      <c r="AJ2351">
        <v>646</v>
      </c>
      <c r="AK2351">
        <v>11026</v>
      </c>
      <c r="AL2351">
        <v>1.6</v>
      </c>
      <c r="AM2351">
        <v>1819</v>
      </c>
      <c r="AN2351">
        <v>1865</v>
      </c>
      <c r="AO2351">
        <v>0</v>
      </c>
      <c r="AP2351">
        <v>0</v>
      </c>
      <c r="AQ2351">
        <v>0</v>
      </c>
      <c r="AR2351">
        <v>0</v>
      </c>
      <c r="AS2351">
        <v>0</v>
      </c>
      <c r="AT2351">
        <v>0</v>
      </c>
      <c r="AU2351">
        <v>0</v>
      </c>
      <c r="AV2351">
        <v>95247</v>
      </c>
      <c r="AW2351">
        <v>288579</v>
      </c>
      <c r="AX2351">
        <v>10329</v>
      </c>
      <c r="AY2351">
        <v>22304</v>
      </c>
      <c r="AZ2351">
        <v>40</v>
      </c>
      <c r="BA2351">
        <v>397.32</v>
      </c>
      <c r="BB2351">
        <v>71.2</v>
      </c>
    </row>
    <row r="2352" spans="1:54" x14ac:dyDescent="0.3">
      <c r="A2352">
        <v>42133</v>
      </c>
      <c r="B2352" t="s">
        <v>1502</v>
      </c>
      <c r="C2352" t="s">
        <v>954</v>
      </c>
      <c r="D2352">
        <v>440755</v>
      </c>
      <c r="E2352">
        <v>435002</v>
      </c>
      <c r="F2352">
        <v>1.3</v>
      </c>
      <c r="G2352">
        <v>434972</v>
      </c>
      <c r="H2352">
        <v>5.7</v>
      </c>
      <c r="I2352">
        <v>22.4</v>
      </c>
      <c r="J2352">
        <v>15.9</v>
      </c>
      <c r="K2352">
        <v>50.5</v>
      </c>
      <c r="L2352">
        <v>89.7</v>
      </c>
      <c r="M2352">
        <v>6.5</v>
      </c>
      <c r="N2352">
        <v>0.3</v>
      </c>
      <c r="O2352">
        <v>1.5</v>
      </c>
      <c r="P2352">
        <v>0.1</v>
      </c>
      <c r="Q2352">
        <v>2</v>
      </c>
      <c r="R2352">
        <v>6.5</v>
      </c>
      <c r="S2352">
        <v>84.8</v>
      </c>
      <c r="T2352">
        <v>87.7</v>
      </c>
      <c r="U2352">
        <v>3.4</v>
      </c>
      <c r="V2352">
        <v>6.6</v>
      </c>
      <c r="W2352">
        <v>88.1</v>
      </c>
      <c r="X2352">
        <v>22</v>
      </c>
      <c r="Y2352">
        <v>34528</v>
      </c>
      <c r="Z2352">
        <v>26.6</v>
      </c>
      <c r="AA2352">
        <v>180653</v>
      </c>
      <c r="AB2352">
        <v>75.099999999999994</v>
      </c>
      <c r="AC2352">
        <v>14.1</v>
      </c>
      <c r="AD2352">
        <v>174200</v>
      </c>
      <c r="AE2352">
        <v>167592</v>
      </c>
      <c r="AF2352">
        <v>2.5499999999999998</v>
      </c>
      <c r="AG2352">
        <v>28132</v>
      </c>
      <c r="AH2352">
        <v>58745</v>
      </c>
      <c r="AI2352">
        <v>10.1</v>
      </c>
      <c r="AJ2352">
        <v>8578</v>
      </c>
      <c r="AK2352">
        <v>159069</v>
      </c>
      <c r="AL2352">
        <v>-0.5</v>
      </c>
      <c r="AM2352">
        <v>24995</v>
      </c>
      <c r="AN2352">
        <v>33591</v>
      </c>
      <c r="AO2352">
        <v>0</v>
      </c>
      <c r="AP2352">
        <v>0</v>
      </c>
      <c r="AQ2352">
        <v>1.9</v>
      </c>
      <c r="AR2352">
        <v>0</v>
      </c>
      <c r="AS2352">
        <v>1.6</v>
      </c>
      <c r="AT2352">
        <v>29.1</v>
      </c>
      <c r="AU2352">
        <v>11957398</v>
      </c>
      <c r="AV2352">
        <v>3822893</v>
      </c>
      <c r="AW2352">
        <v>4942667</v>
      </c>
      <c r="AX2352">
        <v>11724</v>
      </c>
      <c r="AY2352">
        <v>527937</v>
      </c>
      <c r="AZ2352">
        <v>816</v>
      </c>
      <c r="BA2352">
        <v>904.18</v>
      </c>
      <c r="BB2352">
        <v>481.1</v>
      </c>
    </row>
    <row r="2353" spans="1:54" x14ac:dyDescent="0.3">
      <c r="A2353">
        <v>44000</v>
      </c>
      <c r="B2353" t="s">
        <v>953</v>
      </c>
      <c r="D2353">
        <v>1055173</v>
      </c>
      <c r="E2353">
        <v>1052931</v>
      </c>
      <c r="F2353">
        <v>0.2</v>
      </c>
      <c r="G2353">
        <v>1052567</v>
      </c>
      <c r="H2353">
        <v>5.2</v>
      </c>
      <c r="I2353">
        <v>20.2</v>
      </c>
      <c r="J2353">
        <v>15.7</v>
      </c>
      <c r="K2353">
        <v>51.5</v>
      </c>
      <c r="L2353">
        <v>85.1</v>
      </c>
      <c r="M2353">
        <v>7.7</v>
      </c>
      <c r="N2353">
        <v>0.9</v>
      </c>
      <c r="O2353">
        <v>3.5</v>
      </c>
      <c r="P2353">
        <v>0.2</v>
      </c>
      <c r="Q2353">
        <v>2.6</v>
      </c>
      <c r="R2353">
        <v>14</v>
      </c>
      <c r="S2353">
        <v>74.5</v>
      </c>
      <c r="T2353">
        <v>86.5</v>
      </c>
      <c r="U2353">
        <v>13.1</v>
      </c>
      <c r="V2353">
        <v>21.1</v>
      </c>
      <c r="W2353">
        <v>85.2</v>
      </c>
      <c r="X2353">
        <v>31.3</v>
      </c>
      <c r="Y2353">
        <v>70621</v>
      </c>
      <c r="Z2353">
        <v>23.6</v>
      </c>
      <c r="AA2353">
        <v>462625</v>
      </c>
      <c r="AB2353">
        <v>61.2</v>
      </c>
      <c r="AC2353">
        <v>40.299999999999997</v>
      </c>
      <c r="AD2353">
        <v>247400</v>
      </c>
      <c r="AE2353">
        <v>410058</v>
      </c>
      <c r="AF2353">
        <v>2.46</v>
      </c>
      <c r="AG2353">
        <v>30469</v>
      </c>
      <c r="AH2353">
        <v>56361</v>
      </c>
      <c r="AI2353">
        <v>13.6</v>
      </c>
      <c r="AJ2353">
        <v>28026</v>
      </c>
      <c r="AK2353">
        <v>408489</v>
      </c>
      <c r="AL2353">
        <v>1.4</v>
      </c>
      <c r="AM2353">
        <v>73758</v>
      </c>
      <c r="AN2353">
        <v>96822</v>
      </c>
      <c r="AO2353">
        <v>3.3</v>
      </c>
      <c r="AP2353">
        <v>0.4</v>
      </c>
      <c r="AQ2353">
        <v>2.1</v>
      </c>
      <c r="AR2353">
        <v>0</v>
      </c>
      <c r="AS2353">
        <v>6</v>
      </c>
      <c r="AT2353">
        <v>27.3</v>
      </c>
      <c r="AU2353">
        <v>12061517</v>
      </c>
      <c r="AV2353">
        <v>9182788</v>
      </c>
      <c r="AW2353">
        <v>12286485</v>
      </c>
      <c r="AX2353">
        <v>11646</v>
      </c>
      <c r="AY2353">
        <v>2148674</v>
      </c>
      <c r="AZ2353">
        <v>952</v>
      </c>
      <c r="BA2353">
        <v>1033.81</v>
      </c>
      <c r="BB2353">
        <v>1018.1</v>
      </c>
    </row>
    <row r="2354" spans="1:54" x14ac:dyDescent="0.3">
      <c r="A2354">
        <v>44001</v>
      </c>
      <c r="B2354" t="s">
        <v>1518</v>
      </c>
      <c r="C2354" t="s">
        <v>952</v>
      </c>
      <c r="D2354">
        <v>49060</v>
      </c>
      <c r="E2354">
        <v>49875</v>
      </c>
      <c r="F2354">
        <v>-1.6</v>
      </c>
      <c r="G2354">
        <v>49875</v>
      </c>
      <c r="H2354">
        <v>4</v>
      </c>
      <c r="I2354">
        <v>19.600000000000001</v>
      </c>
      <c r="J2354">
        <v>18.8</v>
      </c>
      <c r="K2354">
        <v>51.8</v>
      </c>
      <c r="L2354">
        <v>95.3</v>
      </c>
      <c r="M2354">
        <v>1.1000000000000001</v>
      </c>
      <c r="N2354">
        <v>0.2</v>
      </c>
      <c r="O2354">
        <v>1.8</v>
      </c>
      <c r="P2354">
        <v>0</v>
      </c>
      <c r="Q2354">
        <v>1.6</v>
      </c>
      <c r="R2354">
        <v>2.4</v>
      </c>
      <c r="S2354">
        <v>93.2</v>
      </c>
      <c r="T2354">
        <v>87.6</v>
      </c>
      <c r="U2354">
        <v>9</v>
      </c>
      <c r="V2354">
        <v>13.1</v>
      </c>
      <c r="W2354">
        <v>89.8</v>
      </c>
      <c r="X2354">
        <v>43.7</v>
      </c>
      <c r="Y2354">
        <v>3324</v>
      </c>
      <c r="Z2354">
        <v>25.8</v>
      </c>
      <c r="AA2354">
        <v>20803</v>
      </c>
      <c r="AB2354">
        <v>72.400000000000006</v>
      </c>
      <c r="AC2354">
        <v>29.3</v>
      </c>
      <c r="AD2354">
        <v>341000</v>
      </c>
      <c r="AE2354">
        <v>19174</v>
      </c>
      <c r="AF2354">
        <v>2.42</v>
      </c>
      <c r="AG2354">
        <v>38893</v>
      </c>
      <c r="AH2354">
        <v>71238</v>
      </c>
      <c r="AI2354">
        <v>6.4</v>
      </c>
      <c r="AJ2354">
        <v>1231</v>
      </c>
      <c r="AK2354">
        <v>12710</v>
      </c>
      <c r="AL2354">
        <v>3</v>
      </c>
      <c r="AM2354">
        <v>4166</v>
      </c>
      <c r="AN2354">
        <v>4937</v>
      </c>
      <c r="AO2354">
        <v>0</v>
      </c>
      <c r="AP2354">
        <v>0</v>
      </c>
      <c r="AQ2354">
        <v>1.1000000000000001</v>
      </c>
      <c r="AR2354">
        <v>0</v>
      </c>
      <c r="AS2354">
        <v>1.6</v>
      </c>
      <c r="AT2354">
        <v>33.9</v>
      </c>
      <c r="AU2354">
        <v>496520</v>
      </c>
      <c r="AV2354">
        <v>227408</v>
      </c>
      <c r="AW2354">
        <v>295711</v>
      </c>
      <c r="AX2354">
        <v>5917</v>
      </c>
      <c r="AY2354">
        <v>68287</v>
      </c>
      <c r="AZ2354">
        <v>30</v>
      </c>
      <c r="BA2354">
        <v>24.16</v>
      </c>
      <c r="BB2354">
        <v>2064</v>
      </c>
    </row>
    <row r="2355" spans="1:54" x14ac:dyDescent="0.3">
      <c r="A2355">
        <v>44003</v>
      </c>
      <c r="B2355" t="s">
        <v>719</v>
      </c>
      <c r="C2355" t="s">
        <v>952</v>
      </c>
      <c r="D2355">
        <v>165128</v>
      </c>
      <c r="E2355">
        <v>166158</v>
      </c>
      <c r="F2355">
        <v>-0.6</v>
      </c>
      <c r="G2355">
        <v>166158</v>
      </c>
      <c r="H2355">
        <v>4.9000000000000004</v>
      </c>
      <c r="I2355">
        <v>19.399999999999999</v>
      </c>
      <c r="J2355">
        <v>17.399999999999999</v>
      </c>
      <c r="K2355">
        <v>51.7</v>
      </c>
      <c r="L2355">
        <v>93.4</v>
      </c>
      <c r="M2355">
        <v>1.9</v>
      </c>
      <c r="N2355">
        <v>0.4</v>
      </c>
      <c r="O2355">
        <v>2.5</v>
      </c>
      <c r="P2355">
        <v>0.1</v>
      </c>
      <c r="Q2355">
        <v>1.8</v>
      </c>
      <c r="R2355">
        <v>4.2</v>
      </c>
      <c r="S2355">
        <v>90</v>
      </c>
      <c r="T2355">
        <v>90.1</v>
      </c>
      <c r="U2355">
        <v>5.9</v>
      </c>
      <c r="V2355">
        <v>8.4</v>
      </c>
      <c r="W2355">
        <v>90.4</v>
      </c>
      <c r="X2355">
        <v>30</v>
      </c>
      <c r="Y2355">
        <v>13771</v>
      </c>
      <c r="Z2355">
        <v>23.9</v>
      </c>
      <c r="AA2355">
        <v>73595</v>
      </c>
      <c r="AB2355">
        <v>71.400000000000006</v>
      </c>
      <c r="AC2355">
        <v>27.1</v>
      </c>
      <c r="AD2355">
        <v>220200</v>
      </c>
      <c r="AE2355">
        <v>68880</v>
      </c>
      <c r="AF2355">
        <v>2.38</v>
      </c>
      <c r="AG2355">
        <v>33814</v>
      </c>
      <c r="AH2355">
        <v>62279</v>
      </c>
      <c r="AI2355">
        <v>8.6999999999999993</v>
      </c>
      <c r="AJ2355">
        <v>4638</v>
      </c>
      <c r="AK2355">
        <v>68044</v>
      </c>
      <c r="AL2355">
        <v>1.4</v>
      </c>
      <c r="AM2355">
        <v>11127</v>
      </c>
      <c r="AN2355">
        <v>16759</v>
      </c>
      <c r="AO2355">
        <v>0.6</v>
      </c>
      <c r="AP2355">
        <v>0</v>
      </c>
      <c r="AQ2355">
        <v>2</v>
      </c>
      <c r="AR2355">
        <v>0</v>
      </c>
      <c r="AS2355">
        <v>1.7</v>
      </c>
      <c r="AT2355">
        <v>24.6</v>
      </c>
      <c r="AU2355">
        <v>3039063</v>
      </c>
      <c r="AV2355">
        <v>1381329</v>
      </c>
      <c r="AW2355">
        <v>3242897</v>
      </c>
      <c r="AX2355">
        <v>19228</v>
      </c>
      <c r="AY2355">
        <v>398643</v>
      </c>
      <c r="AZ2355">
        <v>144</v>
      </c>
      <c r="BA2355">
        <v>168.53</v>
      </c>
      <c r="BB2355">
        <v>985.9</v>
      </c>
    </row>
    <row r="2356" spans="1:54" x14ac:dyDescent="0.3">
      <c r="A2356">
        <v>44005</v>
      </c>
      <c r="B2356" t="s">
        <v>1893</v>
      </c>
      <c r="C2356" t="s">
        <v>952</v>
      </c>
      <c r="D2356">
        <v>82358</v>
      </c>
      <c r="E2356">
        <v>83141</v>
      </c>
      <c r="F2356">
        <v>-0.9</v>
      </c>
      <c r="G2356">
        <v>82888</v>
      </c>
      <c r="H2356">
        <v>4.4000000000000004</v>
      </c>
      <c r="I2356">
        <v>18.5</v>
      </c>
      <c r="J2356">
        <v>19.3</v>
      </c>
      <c r="K2356">
        <v>50.9</v>
      </c>
      <c r="L2356">
        <v>90.7</v>
      </c>
      <c r="M2356">
        <v>4.0999999999999996</v>
      </c>
      <c r="N2356">
        <v>0.5</v>
      </c>
      <c r="O2356">
        <v>1.8</v>
      </c>
      <c r="P2356">
        <v>0.1</v>
      </c>
      <c r="Q2356">
        <v>2.7</v>
      </c>
      <c r="R2356">
        <v>5.3</v>
      </c>
      <c r="S2356">
        <v>86.7</v>
      </c>
      <c r="T2356">
        <v>83.8</v>
      </c>
      <c r="U2356">
        <v>6.9</v>
      </c>
      <c r="V2356">
        <v>9.4</v>
      </c>
      <c r="W2356">
        <v>92.7</v>
      </c>
      <c r="X2356">
        <v>44.7</v>
      </c>
      <c r="Y2356">
        <v>8576</v>
      </c>
      <c r="Z2356">
        <v>22.1</v>
      </c>
      <c r="AA2356">
        <v>41861</v>
      </c>
      <c r="AB2356">
        <v>62.6</v>
      </c>
      <c r="AC2356">
        <v>29.3</v>
      </c>
      <c r="AD2356">
        <v>355800</v>
      </c>
      <c r="AE2356">
        <v>34774</v>
      </c>
      <c r="AF2356">
        <v>2.2799999999999998</v>
      </c>
      <c r="AG2356">
        <v>40293</v>
      </c>
      <c r="AH2356">
        <v>71713</v>
      </c>
      <c r="AI2356">
        <v>8.3000000000000007</v>
      </c>
      <c r="AJ2356">
        <v>2710</v>
      </c>
      <c r="AK2356">
        <v>29934</v>
      </c>
      <c r="AL2356">
        <v>-0.8</v>
      </c>
      <c r="AM2356">
        <v>7428</v>
      </c>
      <c r="AN2356">
        <v>9794</v>
      </c>
      <c r="AO2356">
        <v>1.7</v>
      </c>
      <c r="AP2356">
        <v>0</v>
      </c>
      <c r="AQ2356">
        <v>1.4</v>
      </c>
      <c r="AR2356">
        <v>0</v>
      </c>
      <c r="AS2356">
        <v>2.2000000000000002</v>
      </c>
      <c r="AT2356">
        <v>24.3</v>
      </c>
      <c r="AU2356">
        <v>346092</v>
      </c>
      <c r="AV2356">
        <v>263963</v>
      </c>
      <c r="AW2356">
        <v>1096241</v>
      </c>
      <c r="AX2356">
        <v>13483</v>
      </c>
      <c r="AY2356">
        <v>343003</v>
      </c>
      <c r="AZ2356">
        <v>185</v>
      </c>
      <c r="BA2356">
        <v>102.39</v>
      </c>
      <c r="BB2356">
        <v>809.6</v>
      </c>
    </row>
    <row r="2357" spans="1:54" x14ac:dyDescent="0.3">
      <c r="A2357">
        <v>44007</v>
      </c>
      <c r="B2357" t="s">
        <v>1894</v>
      </c>
      <c r="C2357" t="s">
        <v>952</v>
      </c>
      <c r="D2357">
        <v>631974</v>
      </c>
      <c r="E2357">
        <v>626663</v>
      </c>
      <c r="F2357">
        <v>0.8</v>
      </c>
      <c r="G2357">
        <v>626667</v>
      </c>
      <c r="H2357">
        <v>5.8</v>
      </c>
      <c r="I2357">
        <v>21.1</v>
      </c>
      <c r="J2357">
        <v>14.2</v>
      </c>
      <c r="K2357">
        <v>51.5</v>
      </c>
      <c r="L2357">
        <v>79.7</v>
      </c>
      <c r="M2357">
        <v>11.4</v>
      </c>
      <c r="N2357">
        <v>1.2</v>
      </c>
      <c r="O2357">
        <v>4.4000000000000004</v>
      </c>
      <c r="P2357">
        <v>0.2</v>
      </c>
      <c r="Q2357">
        <v>3</v>
      </c>
      <c r="R2357">
        <v>20.9</v>
      </c>
      <c r="S2357">
        <v>64.099999999999994</v>
      </c>
      <c r="T2357">
        <v>85.7</v>
      </c>
      <c r="U2357">
        <v>17.899999999999999</v>
      </c>
      <c r="V2357">
        <v>29.7</v>
      </c>
      <c r="W2357">
        <v>80.7</v>
      </c>
      <c r="X2357">
        <v>26.4</v>
      </c>
      <c r="Y2357">
        <v>35075</v>
      </c>
      <c r="Z2357">
        <v>23.1</v>
      </c>
      <c r="AA2357">
        <v>263473</v>
      </c>
      <c r="AB2357">
        <v>54.3</v>
      </c>
      <c r="AC2357">
        <v>51.7</v>
      </c>
      <c r="AD2357">
        <v>224100</v>
      </c>
      <c r="AE2357">
        <v>237800</v>
      </c>
      <c r="AF2357">
        <v>2.52</v>
      </c>
      <c r="AG2357">
        <v>26308</v>
      </c>
      <c r="AH2357">
        <v>49297</v>
      </c>
      <c r="AI2357">
        <v>17.100000000000001</v>
      </c>
      <c r="AJ2357">
        <v>15524</v>
      </c>
      <c r="AK2357">
        <v>254490</v>
      </c>
      <c r="AL2357">
        <v>1.2</v>
      </c>
      <c r="AM2357">
        <v>39945</v>
      </c>
      <c r="AN2357">
        <v>51806</v>
      </c>
      <c r="AO2357">
        <v>5.5</v>
      </c>
      <c r="AP2357">
        <v>0.5</v>
      </c>
      <c r="AQ2357">
        <v>2.6</v>
      </c>
      <c r="AR2357">
        <v>0</v>
      </c>
      <c r="AS2357">
        <v>9.6999999999999993</v>
      </c>
      <c r="AT2357">
        <v>28.1</v>
      </c>
      <c r="AU2357">
        <v>6422854</v>
      </c>
      <c r="AV2357">
        <v>5856937</v>
      </c>
      <c r="AW2357">
        <v>5924945</v>
      </c>
      <c r="AX2357">
        <v>9430</v>
      </c>
      <c r="AY2357">
        <v>1065946</v>
      </c>
      <c r="AZ2357">
        <v>342</v>
      </c>
      <c r="BA2357">
        <v>409.5</v>
      </c>
      <c r="BB2357">
        <v>1530.3</v>
      </c>
    </row>
    <row r="2358" spans="1:54" x14ac:dyDescent="0.3">
      <c r="A2358">
        <v>44009</v>
      </c>
      <c r="B2358" t="s">
        <v>10</v>
      </c>
      <c r="C2358" t="s">
        <v>952</v>
      </c>
      <c r="D2358">
        <v>126653</v>
      </c>
      <c r="E2358">
        <v>127094</v>
      </c>
      <c r="F2358">
        <v>-0.3</v>
      </c>
      <c r="G2358">
        <v>126979</v>
      </c>
      <c r="H2358">
        <v>3.8</v>
      </c>
      <c r="I2358">
        <v>18</v>
      </c>
      <c r="J2358">
        <v>17.899999999999999</v>
      </c>
      <c r="K2358">
        <v>51.7</v>
      </c>
      <c r="L2358">
        <v>93.7</v>
      </c>
      <c r="M2358">
        <v>1.4</v>
      </c>
      <c r="N2358">
        <v>0.9</v>
      </c>
      <c r="O2358">
        <v>2.1</v>
      </c>
      <c r="P2358">
        <v>0</v>
      </c>
      <c r="Q2358">
        <v>1.8</v>
      </c>
      <c r="R2358">
        <v>3</v>
      </c>
      <c r="S2358">
        <v>91.3</v>
      </c>
      <c r="T2358">
        <v>87</v>
      </c>
      <c r="U2358">
        <v>4.3</v>
      </c>
      <c r="V2358">
        <v>6.6</v>
      </c>
      <c r="W2358">
        <v>92.7</v>
      </c>
      <c r="X2358">
        <v>43.5</v>
      </c>
      <c r="Y2358">
        <v>9875</v>
      </c>
      <c r="Z2358">
        <v>25.9</v>
      </c>
      <c r="AA2358">
        <v>62893</v>
      </c>
      <c r="AB2358">
        <v>74.5</v>
      </c>
      <c r="AC2358">
        <v>18.3</v>
      </c>
      <c r="AD2358">
        <v>321900</v>
      </c>
      <c r="AE2358">
        <v>49430</v>
      </c>
      <c r="AF2358">
        <v>2.44</v>
      </c>
      <c r="AG2358">
        <v>37023</v>
      </c>
      <c r="AH2358">
        <v>72138</v>
      </c>
      <c r="AI2358">
        <v>8.9</v>
      </c>
      <c r="AJ2358">
        <v>3723</v>
      </c>
      <c r="AK2358">
        <v>40756</v>
      </c>
      <c r="AL2358">
        <v>2.6</v>
      </c>
      <c r="AM2358">
        <v>11092</v>
      </c>
      <c r="AN2358">
        <v>14253</v>
      </c>
      <c r="AO2358">
        <v>0.7</v>
      </c>
      <c r="AP2358">
        <v>0.4</v>
      </c>
      <c r="AQ2358">
        <v>1.1000000000000001</v>
      </c>
      <c r="AR2358">
        <v>0</v>
      </c>
      <c r="AS2358">
        <v>1</v>
      </c>
      <c r="AT2358">
        <v>26</v>
      </c>
      <c r="AU2358">
        <v>1756988</v>
      </c>
      <c r="AV2358">
        <v>1453151</v>
      </c>
      <c r="AW2358">
        <v>1726691</v>
      </c>
      <c r="AX2358">
        <v>13619</v>
      </c>
      <c r="AY2358">
        <v>272795</v>
      </c>
      <c r="AZ2358">
        <v>251</v>
      </c>
      <c r="BA2358">
        <v>329.24</v>
      </c>
      <c r="BB2358">
        <v>385.7</v>
      </c>
    </row>
    <row r="2359" spans="1:54" x14ac:dyDescent="0.3">
      <c r="A2359">
        <v>45000</v>
      </c>
      <c r="B2359" t="s">
        <v>951</v>
      </c>
      <c r="D2359">
        <v>4832482</v>
      </c>
      <c r="E2359">
        <v>4625401</v>
      </c>
      <c r="F2359">
        <v>4.5</v>
      </c>
      <c r="G2359">
        <v>4625364</v>
      </c>
      <c r="H2359">
        <v>6</v>
      </c>
      <c r="I2359">
        <v>22.4</v>
      </c>
      <c r="J2359">
        <v>15.8</v>
      </c>
      <c r="K2359">
        <v>51.4</v>
      </c>
      <c r="L2359">
        <v>68.3</v>
      </c>
      <c r="M2359">
        <v>27.8</v>
      </c>
      <c r="N2359">
        <v>0.5</v>
      </c>
      <c r="O2359">
        <v>1.5</v>
      </c>
      <c r="P2359">
        <v>0.1</v>
      </c>
      <c r="Q2359">
        <v>1.7</v>
      </c>
      <c r="R2359">
        <v>5.4</v>
      </c>
      <c r="S2359">
        <v>63.9</v>
      </c>
      <c r="T2359">
        <v>84.7</v>
      </c>
      <c r="U2359">
        <v>4.8</v>
      </c>
      <c r="V2359">
        <v>6.8</v>
      </c>
      <c r="W2359">
        <v>84.5</v>
      </c>
      <c r="X2359">
        <v>25.1</v>
      </c>
      <c r="Y2359">
        <v>391660</v>
      </c>
      <c r="Z2359">
        <v>23.5</v>
      </c>
      <c r="AA2359">
        <v>2188129</v>
      </c>
      <c r="AB2359">
        <v>69.099999999999994</v>
      </c>
      <c r="AC2359">
        <v>17.899999999999999</v>
      </c>
      <c r="AD2359">
        <v>137400</v>
      </c>
      <c r="AE2359">
        <v>1780251</v>
      </c>
      <c r="AF2359">
        <v>2.5499999999999998</v>
      </c>
      <c r="AG2359">
        <v>23943</v>
      </c>
      <c r="AH2359">
        <v>44779</v>
      </c>
      <c r="AI2359">
        <v>18.100000000000001</v>
      </c>
      <c r="AJ2359">
        <v>101545</v>
      </c>
      <c r="AK2359">
        <v>1583213</v>
      </c>
      <c r="AL2359">
        <v>2.2000000000000002</v>
      </c>
      <c r="AM2359">
        <v>308746</v>
      </c>
      <c r="AN2359">
        <v>360397</v>
      </c>
      <c r="AO2359">
        <v>12.1</v>
      </c>
      <c r="AP2359">
        <v>0.5</v>
      </c>
      <c r="AQ2359">
        <v>1.8</v>
      </c>
      <c r="AR2359">
        <v>0.1</v>
      </c>
      <c r="AS2359">
        <v>1.7</v>
      </c>
      <c r="AT2359">
        <v>27.6</v>
      </c>
      <c r="AU2359">
        <v>93977455</v>
      </c>
      <c r="AV2359">
        <v>40498047</v>
      </c>
      <c r="AW2359">
        <v>54298410</v>
      </c>
      <c r="AX2359">
        <v>12273</v>
      </c>
      <c r="AY2359">
        <v>8383463</v>
      </c>
      <c r="AZ2359">
        <v>27537</v>
      </c>
      <c r="BA2359">
        <v>30060.7</v>
      </c>
      <c r="BB2359">
        <v>153.9</v>
      </c>
    </row>
    <row r="2360" spans="1:54" x14ac:dyDescent="0.3">
      <c r="A2360">
        <v>45001</v>
      </c>
      <c r="B2360" t="s">
        <v>576</v>
      </c>
      <c r="C2360" t="s">
        <v>541</v>
      </c>
      <c r="D2360">
        <v>24965</v>
      </c>
      <c r="E2360">
        <v>25416</v>
      </c>
      <c r="F2360">
        <v>-1.8</v>
      </c>
      <c r="G2360">
        <v>25417</v>
      </c>
      <c r="H2360">
        <v>5.4</v>
      </c>
      <c r="I2360">
        <v>21.5</v>
      </c>
      <c r="J2360">
        <v>19.399999999999999</v>
      </c>
      <c r="K2360">
        <v>51.5</v>
      </c>
      <c r="L2360">
        <v>69.7</v>
      </c>
      <c r="M2360">
        <v>28.3</v>
      </c>
      <c r="N2360">
        <v>0.3</v>
      </c>
      <c r="O2360">
        <v>0.4</v>
      </c>
      <c r="P2360">
        <v>0</v>
      </c>
      <c r="Q2360">
        <v>1.2</v>
      </c>
      <c r="R2360">
        <v>1.2</v>
      </c>
      <c r="S2360">
        <v>68.8</v>
      </c>
      <c r="T2360">
        <v>89.6</v>
      </c>
      <c r="U2360">
        <v>1</v>
      </c>
      <c r="V2360">
        <v>2.2999999999999998</v>
      </c>
      <c r="W2360">
        <v>76.8</v>
      </c>
      <c r="X2360">
        <v>12.2</v>
      </c>
      <c r="Y2360">
        <v>1944</v>
      </c>
      <c r="Z2360">
        <v>27.1</v>
      </c>
      <c r="AA2360">
        <v>12002</v>
      </c>
      <c r="AB2360">
        <v>76.400000000000006</v>
      </c>
      <c r="AC2360">
        <v>6.2</v>
      </c>
      <c r="AD2360">
        <v>91200</v>
      </c>
      <c r="AE2360">
        <v>9809</v>
      </c>
      <c r="AF2360">
        <v>2.4900000000000002</v>
      </c>
      <c r="AG2360">
        <v>18134</v>
      </c>
      <c r="AH2360">
        <v>35947</v>
      </c>
      <c r="AI2360">
        <v>21.6</v>
      </c>
      <c r="AJ2360">
        <v>335</v>
      </c>
      <c r="AK2360">
        <v>4387</v>
      </c>
      <c r="AL2360">
        <v>2.7</v>
      </c>
      <c r="AM2360">
        <v>1393</v>
      </c>
      <c r="AN2360">
        <v>1385</v>
      </c>
      <c r="AO2360">
        <v>19.100000000000001</v>
      </c>
      <c r="AP2360">
        <v>0</v>
      </c>
      <c r="AQ2360">
        <v>0</v>
      </c>
      <c r="AR2360">
        <v>0</v>
      </c>
      <c r="AS2360">
        <v>0</v>
      </c>
      <c r="AT2360">
        <v>33.4</v>
      </c>
      <c r="AU2360">
        <v>657498</v>
      </c>
      <c r="AV2360">
        <v>0</v>
      </c>
      <c r="AW2360">
        <v>71936</v>
      </c>
      <c r="AX2360">
        <v>2841</v>
      </c>
      <c r="AY2360">
        <v>10963</v>
      </c>
      <c r="AZ2360">
        <v>41</v>
      </c>
      <c r="BA2360">
        <v>490.48</v>
      </c>
      <c r="BB2360">
        <v>51.8</v>
      </c>
    </row>
    <row r="2361" spans="1:54" x14ac:dyDescent="0.3">
      <c r="A2361">
        <v>45003</v>
      </c>
      <c r="B2361" t="s">
        <v>575</v>
      </c>
      <c r="C2361" t="s">
        <v>541</v>
      </c>
      <c r="D2361">
        <v>164753</v>
      </c>
      <c r="E2361">
        <v>160106</v>
      </c>
      <c r="F2361">
        <v>2.9</v>
      </c>
      <c r="G2361">
        <v>160099</v>
      </c>
      <c r="H2361">
        <v>5.7</v>
      </c>
      <c r="I2361">
        <v>22.1</v>
      </c>
      <c r="J2361">
        <v>17.5</v>
      </c>
      <c r="K2361">
        <v>51.5</v>
      </c>
      <c r="L2361">
        <v>71.400000000000006</v>
      </c>
      <c r="M2361">
        <v>25.1</v>
      </c>
      <c r="N2361">
        <v>0.5</v>
      </c>
      <c r="O2361">
        <v>0.9</v>
      </c>
      <c r="P2361">
        <v>0.1</v>
      </c>
      <c r="Q2361">
        <v>1.9</v>
      </c>
      <c r="R2361">
        <v>5.4</v>
      </c>
      <c r="S2361">
        <v>67</v>
      </c>
      <c r="T2361">
        <v>88</v>
      </c>
      <c r="U2361">
        <v>3.4</v>
      </c>
      <c r="V2361">
        <v>5.2</v>
      </c>
      <c r="W2361">
        <v>84.8</v>
      </c>
      <c r="X2361">
        <v>24</v>
      </c>
      <c r="Y2361">
        <v>14081</v>
      </c>
      <c r="Z2361">
        <v>25.2</v>
      </c>
      <c r="AA2361">
        <v>74032</v>
      </c>
      <c r="AB2361">
        <v>73.3</v>
      </c>
      <c r="AC2361">
        <v>9.4</v>
      </c>
      <c r="AD2361">
        <v>124600</v>
      </c>
      <c r="AE2361">
        <v>63388</v>
      </c>
      <c r="AF2361">
        <v>2.5</v>
      </c>
      <c r="AG2361">
        <v>24769</v>
      </c>
      <c r="AH2361">
        <v>44509</v>
      </c>
      <c r="AI2361">
        <v>18.899999999999999</v>
      </c>
      <c r="AJ2361">
        <v>2674</v>
      </c>
      <c r="AK2361">
        <v>47188</v>
      </c>
      <c r="AL2361">
        <v>-0.9</v>
      </c>
      <c r="AM2361">
        <v>9909</v>
      </c>
      <c r="AN2361">
        <v>11931</v>
      </c>
      <c r="AO2361">
        <v>11.2</v>
      </c>
      <c r="AP2361">
        <v>1</v>
      </c>
      <c r="AQ2361">
        <v>1.8</v>
      </c>
      <c r="AR2361">
        <v>0</v>
      </c>
      <c r="AS2361">
        <v>2.4</v>
      </c>
      <c r="AT2361">
        <v>31</v>
      </c>
      <c r="AU2361">
        <v>3959342</v>
      </c>
      <c r="AV2361">
        <v>0</v>
      </c>
      <c r="AW2361">
        <v>1599845</v>
      </c>
      <c r="AX2361">
        <v>10450</v>
      </c>
      <c r="AY2361">
        <v>172893</v>
      </c>
      <c r="AZ2361">
        <v>678</v>
      </c>
      <c r="BA2361">
        <v>1071.03</v>
      </c>
      <c r="BB2361">
        <v>149.5</v>
      </c>
    </row>
    <row r="2362" spans="1:54" x14ac:dyDescent="0.3">
      <c r="A2362">
        <v>45005</v>
      </c>
      <c r="B2362" t="s">
        <v>574</v>
      </c>
      <c r="C2362" t="s">
        <v>541</v>
      </c>
      <c r="D2362">
        <v>9695</v>
      </c>
      <c r="E2362">
        <v>10419</v>
      </c>
      <c r="F2362">
        <v>-6.9</v>
      </c>
      <c r="G2362">
        <v>10419</v>
      </c>
      <c r="H2362">
        <v>5.0999999999999996</v>
      </c>
      <c r="I2362">
        <v>19.5</v>
      </c>
      <c r="J2362">
        <v>16.3</v>
      </c>
      <c r="K2362">
        <v>46.1</v>
      </c>
      <c r="L2362">
        <v>25.4</v>
      </c>
      <c r="M2362">
        <v>72.900000000000006</v>
      </c>
      <c r="N2362">
        <v>0.3</v>
      </c>
      <c r="O2362">
        <v>0.6</v>
      </c>
      <c r="P2362">
        <v>0</v>
      </c>
      <c r="Q2362">
        <v>0.8</v>
      </c>
      <c r="R2362">
        <v>2.9</v>
      </c>
      <c r="S2362">
        <v>23.3</v>
      </c>
      <c r="T2362">
        <v>89.5</v>
      </c>
      <c r="U2362">
        <v>1.4</v>
      </c>
      <c r="V2362">
        <v>2.6</v>
      </c>
      <c r="W2362">
        <v>71.900000000000006</v>
      </c>
      <c r="X2362">
        <v>15</v>
      </c>
      <c r="Y2362">
        <v>622</v>
      </c>
      <c r="Z2362">
        <v>23.4</v>
      </c>
      <c r="AA2362">
        <v>4433</v>
      </c>
      <c r="AB2362">
        <v>63.5</v>
      </c>
      <c r="AC2362">
        <v>10.4</v>
      </c>
      <c r="AD2362">
        <v>65400</v>
      </c>
      <c r="AE2362">
        <v>3424</v>
      </c>
      <c r="AF2362">
        <v>2.63</v>
      </c>
      <c r="AG2362">
        <v>13334</v>
      </c>
      <c r="AH2362">
        <v>25252</v>
      </c>
      <c r="AI2362">
        <v>36</v>
      </c>
      <c r="AJ2362">
        <v>125</v>
      </c>
      <c r="AK2362">
        <v>1628</v>
      </c>
      <c r="AL2362">
        <v>7.6</v>
      </c>
      <c r="AM2362">
        <v>482</v>
      </c>
      <c r="AN2362">
        <v>410</v>
      </c>
      <c r="AO2362">
        <v>0</v>
      </c>
      <c r="AP2362">
        <v>0</v>
      </c>
      <c r="AQ2362">
        <v>0</v>
      </c>
      <c r="AR2362">
        <v>0</v>
      </c>
      <c r="AS2362">
        <v>0</v>
      </c>
      <c r="AT2362">
        <v>0</v>
      </c>
      <c r="AU2362">
        <v>385377</v>
      </c>
      <c r="AV2362">
        <v>0</v>
      </c>
      <c r="AW2362">
        <v>32596</v>
      </c>
      <c r="AX2362">
        <v>3129</v>
      </c>
      <c r="AY2362">
        <v>2949</v>
      </c>
      <c r="AZ2362">
        <v>27</v>
      </c>
      <c r="BA2362">
        <v>408.09</v>
      </c>
      <c r="BB2362">
        <v>25.5</v>
      </c>
    </row>
    <row r="2363" spans="1:54" x14ac:dyDescent="0.3">
      <c r="A2363">
        <v>45007</v>
      </c>
      <c r="B2363" t="s">
        <v>573</v>
      </c>
      <c r="C2363" t="s">
        <v>541</v>
      </c>
      <c r="D2363">
        <v>192810</v>
      </c>
      <c r="E2363">
        <v>187123</v>
      </c>
      <c r="F2363">
        <v>3</v>
      </c>
      <c r="G2363">
        <v>187126</v>
      </c>
      <c r="H2363">
        <v>6</v>
      </c>
      <c r="I2363">
        <v>23.3</v>
      </c>
      <c r="J2363">
        <v>17</v>
      </c>
      <c r="K2363">
        <v>51.7</v>
      </c>
      <c r="L2363">
        <v>80.599999999999994</v>
      </c>
      <c r="M2363">
        <v>16.600000000000001</v>
      </c>
      <c r="N2363">
        <v>0.3</v>
      </c>
      <c r="O2363">
        <v>0.9</v>
      </c>
      <c r="P2363">
        <v>0</v>
      </c>
      <c r="Q2363">
        <v>1.5</v>
      </c>
      <c r="R2363">
        <v>3.5</v>
      </c>
      <c r="S2363">
        <v>77.7</v>
      </c>
      <c r="T2363">
        <v>86.7</v>
      </c>
      <c r="U2363">
        <v>2.5</v>
      </c>
      <c r="V2363">
        <v>3.8</v>
      </c>
      <c r="W2363">
        <v>81.7</v>
      </c>
      <c r="X2363">
        <v>19.3</v>
      </c>
      <c r="Y2363">
        <v>14754</v>
      </c>
      <c r="Z2363">
        <v>23.4</v>
      </c>
      <c r="AA2363">
        <v>85449</v>
      </c>
      <c r="AB2363">
        <v>72.900000000000006</v>
      </c>
      <c r="AC2363">
        <v>11.9</v>
      </c>
      <c r="AD2363">
        <v>123400</v>
      </c>
      <c r="AE2363">
        <v>73296</v>
      </c>
      <c r="AF2363">
        <v>2.5299999999999998</v>
      </c>
      <c r="AG2363">
        <v>22081</v>
      </c>
      <c r="AH2363">
        <v>41579</v>
      </c>
      <c r="AI2363">
        <v>16.8</v>
      </c>
      <c r="AJ2363">
        <v>3650</v>
      </c>
      <c r="AK2363">
        <v>54617</v>
      </c>
      <c r="AL2363">
        <v>2</v>
      </c>
      <c r="AM2363">
        <v>11711</v>
      </c>
      <c r="AN2363">
        <v>13212</v>
      </c>
      <c r="AO2363">
        <v>5.7</v>
      </c>
      <c r="AP2363">
        <v>0.4</v>
      </c>
      <c r="AQ2363">
        <v>1.1000000000000001</v>
      </c>
      <c r="AR2363">
        <v>0</v>
      </c>
      <c r="AS2363">
        <v>0.8</v>
      </c>
      <c r="AT2363">
        <v>25.8</v>
      </c>
      <c r="AU2363">
        <v>4886331</v>
      </c>
      <c r="AV2363">
        <v>0</v>
      </c>
      <c r="AW2363">
        <v>2004732</v>
      </c>
      <c r="AX2363">
        <v>11128</v>
      </c>
      <c r="AY2363">
        <v>235779</v>
      </c>
      <c r="AZ2363">
        <v>863</v>
      </c>
      <c r="BA2363">
        <v>715.43</v>
      </c>
      <c r="BB2363">
        <v>261.60000000000002</v>
      </c>
    </row>
    <row r="2364" spans="1:54" x14ac:dyDescent="0.3">
      <c r="A2364">
        <v>45009</v>
      </c>
      <c r="B2364" t="s">
        <v>572</v>
      </c>
      <c r="C2364" t="s">
        <v>541</v>
      </c>
      <c r="D2364">
        <v>15182</v>
      </c>
      <c r="E2364">
        <v>15987</v>
      </c>
      <c r="F2364">
        <v>-5</v>
      </c>
      <c r="G2364">
        <v>15987</v>
      </c>
      <c r="H2364">
        <v>5.0999999999999996</v>
      </c>
      <c r="I2364">
        <v>20.100000000000001</v>
      </c>
      <c r="J2364">
        <v>18.3</v>
      </c>
      <c r="K2364">
        <v>51.8</v>
      </c>
      <c r="L2364">
        <v>37</v>
      </c>
      <c r="M2364">
        <v>61.1</v>
      </c>
      <c r="N2364">
        <v>0.4</v>
      </c>
      <c r="O2364">
        <v>0.5</v>
      </c>
      <c r="P2364">
        <v>0.1</v>
      </c>
      <c r="Q2364">
        <v>1</v>
      </c>
      <c r="R2364">
        <v>1.9</v>
      </c>
      <c r="S2364">
        <v>35.799999999999997</v>
      </c>
      <c r="T2364">
        <v>90</v>
      </c>
      <c r="U2364">
        <v>1.8</v>
      </c>
      <c r="V2364">
        <v>1.8</v>
      </c>
      <c r="W2364">
        <v>75.5</v>
      </c>
      <c r="X2364">
        <v>17.5</v>
      </c>
      <c r="Y2364">
        <v>1329</v>
      </c>
      <c r="Z2364">
        <v>23.6</v>
      </c>
      <c r="AA2364">
        <v>7621</v>
      </c>
      <c r="AB2364">
        <v>75.900000000000006</v>
      </c>
      <c r="AC2364">
        <v>5.8</v>
      </c>
      <c r="AD2364">
        <v>74700</v>
      </c>
      <c r="AE2364">
        <v>5883</v>
      </c>
      <c r="AF2364">
        <v>2.4700000000000002</v>
      </c>
      <c r="AG2364">
        <v>18902</v>
      </c>
      <c r="AH2364">
        <v>31483</v>
      </c>
      <c r="AI2364">
        <v>27.6</v>
      </c>
      <c r="AJ2364">
        <v>262</v>
      </c>
      <c r="AK2364">
        <v>3069</v>
      </c>
      <c r="AL2364">
        <v>-1.8</v>
      </c>
      <c r="AM2364">
        <v>762</v>
      </c>
      <c r="AN2364">
        <v>0</v>
      </c>
      <c r="AO2364">
        <v>0</v>
      </c>
      <c r="AP2364">
        <v>0</v>
      </c>
      <c r="AQ2364">
        <v>0</v>
      </c>
      <c r="AR2364">
        <v>0</v>
      </c>
      <c r="AS2364">
        <v>0</v>
      </c>
      <c r="AT2364">
        <v>0</v>
      </c>
      <c r="AU2364">
        <v>0</v>
      </c>
      <c r="AV2364">
        <v>0</v>
      </c>
      <c r="AW2364">
        <v>102813</v>
      </c>
      <c r="AX2364">
        <v>6679</v>
      </c>
      <c r="AY2364">
        <v>9368</v>
      </c>
      <c r="AZ2364">
        <v>10</v>
      </c>
      <c r="BA2364">
        <v>393.37</v>
      </c>
      <c r="BB2364">
        <v>40.6</v>
      </c>
    </row>
    <row r="2365" spans="1:54" x14ac:dyDescent="0.3">
      <c r="A2365">
        <v>45011</v>
      </c>
      <c r="B2365" t="s">
        <v>571</v>
      </c>
      <c r="C2365" t="s">
        <v>541</v>
      </c>
      <c r="D2365">
        <v>21959</v>
      </c>
      <c r="E2365">
        <v>22621</v>
      </c>
      <c r="F2365">
        <v>-2.9</v>
      </c>
      <c r="G2365">
        <v>22621</v>
      </c>
      <c r="H2365">
        <v>7</v>
      </c>
      <c r="I2365">
        <v>25.3</v>
      </c>
      <c r="J2365">
        <v>15.9</v>
      </c>
      <c r="K2365">
        <v>52.3</v>
      </c>
      <c r="L2365">
        <v>53.1</v>
      </c>
      <c r="M2365">
        <v>44.1</v>
      </c>
      <c r="N2365">
        <v>0.6</v>
      </c>
      <c r="O2365">
        <v>0.7</v>
      </c>
      <c r="P2365">
        <v>0</v>
      </c>
      <c r="Q2365">
        <v>1.5</v>
      </c>
      <c r="R2365">
        <v>2.5</v>
      </c>
      <c r="S2365">
        <v>51.2</v>
      </c>
      <c r="T2365">
        <v>91.6</v>
      </c>
      <c r="U2365">
        <v>1.3</v>
      </c>
      <c r="V2365">
        <v>2.5</v>
      </c>
      <c r="W2365">
        <v>79.7</v>
      </c>
      <c r="X2365">
        <v>11.2</v>
      </c>
      <c r="Y2365">
        <v>1535</v>
      </c>
      <c r="Z2365">
        <v>25.3</v>
      </c>
      <c r="AA2365">
        <v>10378</v>
      </c>
      <c r="AB2365">
        <v>74.599999999999994</v>
      </c>
      <c r="AC2365">
        <v>5.9</v>
      </c>
      <c r="AD2365">
        <v>72400</v>
      </c>
      <c r="AE2365">
        <v>8416</v>
      </c>
      <c r="AF2365">
        <v>2.63</v>
      </c>
      <c r="AG2365">
        <v>18862</v>
      </c>
      <c r="AH2365">
        <v>35231</v>
      </c>
      <c r="AI2365">
        <v>29.1</v>
      </c>
      <c r="AJ2365">
        <v>353</v>
      </c>
      <c r="AK2365">
        <v>4756</v>
      </c>
      <c r="AL2365">
        <v>0.4</v>
      </c>
      <c r="AM2365">
        <v>1389</v>
      </c>
      <c r="AN2365">
        <v>1450</v>
      </c>
      <c r="AO2365">
        <v>20.8</v>
      </c>
      <c r="AP2365">
        <v>0</v>
      </c>
      <c r="AQ2365">
        <v>0</v>
      </c>
      <c r="AR2365">
        <v>0</v>
      </c>
      <c r="AS2365">
        <v>0</v>
      </c>
      <c r="AT2365">
        <v>32.9</v>
      </c>
      <c r="AU2365">
        <v>681251</v>
      </c>
      <c r="AV2365">
        <v>0</v>
      </c>
      <c r="AW2365">
        <v>169135</v>
      </c>
      <c r="AX2365">
        <v>7361</v>
      </c>
      <c r="AY2365">
        <v>14706</v>
      </c>
      <c r="AZ2365">
        <v>37</v>
      </c>
      <c r="BA2365">
        <v>548.39</v>
      </c>
      <c r="BB2365">
        <v>41.2</v>
      </c>
    </row>
    <row r="2366" spans="1:54" x14ac:dyDescent="0.3">
      <c r="A2366">
        <v>45013</v>
      </c>
      <c r="B2366" t="s">
        <v>473</v>
      </c>
      <c r="C2366" t="s">
        <v>541</v>
      </c>
      <c r="D2366">
        <v>175852</v>
      </c>
      <c r="E2366">
        <v>162233</v>
      </c>
      <c r="F2366">
        <v>8.4</v>
      </c>
      <c r="G2366">
        <v>162233</v>
      </c>
      <c r="H2366">
        <v>5.8</v>
      </c>
      <c r="I2366">
        <v>19.899999999999999</v>
      </c>
      <c r="J2366">
        <v>24.1</v>
      </c>
      <c r="K2366">
        <v>50.9</v>
      </c>
      <c r="L2366">
        <v>77.099999999999994</v>
      </c>
      <c r="M2366">
        <v>19.100000000000001</v>
      </c>
      <c r="N2366">
        <v>0.4</v>
      </c>
      <c r="O2366">
        <v>1.4</v>
      </c>
      <c r="P2366">
        <v>0.1</v>
      </c>
      <c r="Q2366">
        <v>1.8</v>
      </c>
      <c r="R2366">
        <v>11.4</v>
      </c>
      <c r="S2366">
        <v>67.099999999999994</v>
      </c>
      <c r="T2366">
        <v>81.7</v>
      </c>
      <c r="U2366">
        <v>10.3</v>
      </c>
      <c r="V2366">
        <v>13.9</v>
      </c>
      <c r="W2366">
        <v>91.3</v>
      </c>
      <c r="X2366">
        <v>37.6</v>
      </c>
      <c r="Y2366">
        <v>18885</v>
      </c>
      <c r="Z2366">
        <v>20.9</v>
      </c>
      <c r="AA2366">
        <v>94287</v>
      </c>
      <c r="AB2366">
        <v>71.400000000000006</v>
      </c>
      <c r="AC2366">
        <v>24.4</v>
      </c>
      <c r="AD2366">
        <v>275500</v>
      </c>
      <c r="AE2366">
        <v>64417</v>
      </c>
      <c r="AF2366">
        <v>2.46</v>
      </c>
      <c r="AG2366">
        <v>32503</v>
      </c>
      <c r="AH2366">
        <v>57316</v>
      </c>
      <c r="AI2366">
        <v>12.5</v>
      </c>
      <c r="AJ2366">
        <v>4800</v>
      </c>
      <c r="AK2366">
        <v>49929</v>
      </c>
      <c r="AL2366">
        <v>0.8</v>
      </c>
      <c r="AM2366">
        <v>14067</v>
      </c>
      <c r="AN2366">
        <v>16367</v>
      </c>
      <c r="AO2366">
        <v>7.4</v>
      </c>
      <c r="AP2366">
        <v>0</v>
      </c>
      <c r="AQ2366">
        <v>1.7</v>
      </c>
      <c r="AR2366">
        <v>0</v>
      </c>
      <c r="AS2366">
        <v>2</v>
      </c>
      <c r="AT2366">
        <v>25.5</v>
      </c>
      <c r="AU2366">
        <v>223434</v>
      </c>
      <c r="AV2366">
        <v>298190</v>
      </c>
      <c r="AW2366">
        <v>2255071</v>
      </c>
      <c r="AX2366">
        <v>15240</v>
      </c>
      <c r="AY2366">
        <v>530485</v>
      </c>
      <c r="AZ2366">
        <v>1197</v>
      </c>
      <c r="BA2366">
        <v>576.28</v>
      </c>
      <c r="BB2366">
        <v>281.5</v>
      </c>
    </row>
    <row r="2367" spans="1:54" x14ac:dyDescent="0.3">
      <c r="A2367">
        <v>45015</v>
      </c>
      <c r="B2367" t="s">
        <v>570</v>
      </c>
      <c r="C2367" t="s">
        <v>541</v>
      </c>
      <c r="D2367">
        <v>198205</v>
      </c>
      <c r="E2367">
        <v>177850</v>
      </c>
      <c r="F2367">
        <v>11.4</v>
      </c>
      <c r="G2367">
        <v>177843</v>
      </c>
      <c r="H2367">
        <v>6.8</v>
      </c>
      <c r="I2367">
        <v>24.4</v>
      </c>
      <c r="J2367">
        <v>12.3</v>
      </c>
      <c r="K2367">
        <v>50.2</v>
      </c>
      <c r="L2367">
        <v>68.900000000000006</v>
      </c>
      <c r="M2367">
        <v>25.1</v>
      </c>
      <c r="N2367">
        <v>0.7</v>
      </c>
      <c r="O2367">
        <v>2.5</v>
      </c>
      <c r="P2367">
        <v>0.2</v>
      </c>
      <c r="Q2367">
        <v>2.7</v>
      </c>
      <c r="R2367">
        <v>6.1</v>
      </c>
      <c r="S2367">
        <v>63.9</v>
      </c>
      <c r="T2367">
        <v>82.9</v>
      </c>
      <c r="U2367">
        <v>5.8</v>
      </c>
      <c r="V2367">
        <v>7.8</v>
      </c>
      <c r="W2367">
        <v>86.7</v>
      </c>
      <c r="X2367">
        <v>21.3</v>
      </c>
      <c r="Y2367">
        <v>20705</v>
      </c>
      <c r="Z2367">
        <v>25.5</v>
      </c>
      <c r="AA2367">
        <v>77272</v>
      </c>
      <c r="AB2367">
        <v>70.3</v>
      </c>
      <c r="AC2367">
        <v>14.7</v>
      </c>
      <c r="AD2367">
        <v>150400</v>
      </c>
      <c r="AE2367">
        <v>65392</v>
      </c>
      <c r="AF2367">
        <v>2.77</v>
      </c>
      <c r="AG2367">
        <v>24165</v>
      </c>
      <c r="AH2367">
        <v>52427</v>
      </c>
      <c r="AI2367">
        <v>14.4</v>
      </c>
      <c r="AJ2367">
        <v>2722</v>
      </c>
      <c r="AK2367">
        <v>39368</v>
      </c>
      <c r="AL2367">
        <v>0.2</v>
      </c>
      <c r="AM2367">
        <v>11146</v>
      </c>
      <c r="AN2367">
        <v>12070</v>
      </c>
      <c r="AO2367">
        <v>13.4</v>
      </c>
      <c r="AP2367">
        <v>0.3</v>
      </c>
      <c r="AQ2367">
        <v>2.4</v>
      </c>
      <c r="AR2367">
        <v>0</v>
      </c>
      <c r="AS2367">
        <v>0</v>
      </c>
      <c r="AT2367">
        <v>28.3</v>
      </c>
      <c r="AU2367">
        <v>5527306</v>
      </c>
      <c r="AV2367">
        <v>1766505</v>
      </c>
      <c r="AW2367">
        <v>1552266</v>
      </c>
      <c r="AX2367">
        <v>9497</v>
      </c>
      <c r="AY2367">
        <v>161164</v>
      </c>
      <c r="AZ2367">
        <v>1977</v>
      </c>
      <c r="BA2367">
        <v>1098.8599999999999</v>
      </c>
      <c r="BB2367">
        <v>161.80000000000001</v>
      </c>
    </row>
    <row r="2368" spans="1:54" x14ac:dyDescent="0.3">
      <c r="A2368">
        <v>45017</v>
      </c>
      <c r="B2368" t="s">
        <v>66</v>
      </c>
      <c r="C2368" t="s">
        <v>541</v>
      </c>
      <c r="D2368">
        <v>14878</v>
      </c>
      <c r="E2368">
        <v>15176</v>
      </c>
      <c r="F2368">
        <v>-2</v>
      </c>
      <c r="G2368">
        <v>15175</v>
      </c>
      <c r="H2368">
        <v>5.2</v>
      </c>
      <c r="I2368">
        <v>20.399999999999999</v>
      </c>
      <c r="J2368">
        <v>19.7</v>
      </c>
      <c r="K2368">
        <v>51.3</v>
      </c>
      <c r="L2368">
        <v>55.8</v>
      </c>
      <c r="M2368">
        <v>41.9</v>
      </c>
      <c r="N2368">
        <v>0.6</v>
      </c>
      <c r="O2368">
        <v>0.3</v>
      </c>
      <c r="P2368">
        <v>0.1</v>
      </c>
      <c r="Q2368">
        <v>1.2</v>
      </c>
      <c r="R2368">
        <v>3.2</v>
      </c>
      <c r="S2368">
        <v>53.5</v>
      </c>
      <c r="T2368">
        <v>93.3</v>
      </c>
      <c r="U2368">
        <v>2</v>
      </c>
      <c r="V2368">
        <v>2.9</v>
      </c>
      <c r="W2368">
        <v>82.8</v>
      </c>
      <c r="X2368">
        <v>16.899999999999999</v>
      </c>
      <c r="Y2368">
        <v>1279</v>
      </c>
      <c r="Z2368">
        <v>27.1</v>
      </c>
      <c r="AA2368">
        <v>7298</v>
      </c>
      <c r="AB2368">
        <v>80.099999999999994</v>
      </c>
      <c r="AC2368">
        <v>4.5</v>
      </c>
      <c r="AD2368">
        <v>100600</v>
      </c>
      <c r="AE2368">
        <v>6163</v>
      </c>
      <c r="AF2368">
        <v>2.4300000000000002</v>
      </c>
      <c r="AG2368">
        <v>23023</v>
      </c>
      <c r="AH2368">
        <v>40704</v>
      </c>
      <c r="AI2368">
        <v>18.2</v>
      </c>
      <c r="AJ2368">
        <v>238</v>
      </c>
      <c r="AK2368">
        <v>3373</v>
      </c>
      <c r="AL2368">
        <v>3.1</v>
      </c>
      <c r="AM2368">
        <v>889</v>
      </c>
      <c r="AN2368">
        <v>1038</v>
      </c>
      <c r="AO2368">
        <v>0</v>
      </c>
      <c r="AP2368">
        <v>0</v>
      </c>
      <c r="AQ2368">
        <v>0</v>
      </c>
      <c r="AR2368">
        <v>0</v>
      </c>
      <c r="AS2368">
        <v>0</v>
      </c>
      <c r="AT2368">
        <v>0</v>
      </c>
      <c r="AU2368">
        <v>0</v>
      </c>
      <c r="AV2368">
        <v>144519</v>
      </c>
      <c r="AW2368">
        <v>66836</v>
      </c>
      <c r="AX2368">
        <v>4523</v>
      </c>
      <c r="AY2368">
        <v>4052</v>
      </c>
      <c r="AZ2368">
        <v>28</v>
      </c>
      <c r="BA2368">
        <v>381.15</v>
      </c>
      <c r="BB2368">
        <v>39.799999999999997</v>
      </c>
    </row>
    <row r="2369" spans="1:54" x14ac:dyDescent="0.3">
      <c r="A2369">
        <v>45019</v>
      </c>
      <c r="B2369" t="s">
        <v>569</v>
      </c>
      <c r="C2369" t="s">
        <v>541</v>
      </c>
      <c r="D2369">
        <v>381015</v>
      </c>
      <c r="E2369">
        <v>350204</v>
      </c>
      <c r="F2369">
        <v>8.8000000000000007</v>
      </c>
      <c r="G2369">
        <v>350209</v>
      </c>
      <c r="H2369">
        <v>6.1</v>
      </c>
      <c r="I2369">
        <v>20.2</v>
      </c>
      <c r="J2369">
        <v>14.5</v>
      </c>
      <c r="K2369">
        <v>51.6</v>
      </c>
      <c r="L2369">
        <v>67.7</v>
      </c>
      <c r="M2369">
        <v>28.6</v>
      </c>
      <c r="N2369">
        <v>0.4</v>
      </c>
      <c r="O2369">
        <v>1.6</v>
      </c>
      <c r="P2369">
        <v>0.1</v>
      </c>
      <c r="Q2369">
        <v>1.5</v>
      </c>
      <c r="R2369">
        <v>5.0999999999999996</v>
      </c>
      <c r="S2369">
        <v>63.4</v>
      </c>
      <c r="T2369">
        <v>80.400000000000006</v>
      </c>
      <c r="U2369">
        <v>5.4</v>
      </c>
      <c r="V2369">
        <v>7.2</v>
      </c>
      <c r="W2369">
        <v>88.3</v>
      </c>
      <c r="X2369">
        <v>39.4</v>
      </c>
      <c r="Y2369">
        <v>31268</v>
      </c>
      <c r="Z2369">
        <v>22.4</v>
      </c>
      <c r="AA2369">
        <v>178050</v>
      </c>
      <c r="AB2369">
        <v>60.6</v>
      </c>
      <c r="AC2369">
        <v>29.3</v>
      </c>
      <c r="AD2369">
        <v>236100</v>
      </c>
      <c r="AE2369">
        <v>143717</v>
      </c>
      <c r="AF2369">
        <v>2.41</v>
      </c>
      <c r="AG2369">
        <v>30158</v>
      </c>
      <c r="AH2369">
        <v>50792</v>
      </c>
      <c r="AI2369">
        <v>18.2</v>
      </c>
      <c r="AJ2369">
        <v>12138</v>
      </c>
      <c r="AK2369">
        <v>183068</v>
      </c>
      <c r="AL2369">
        <v>1.8</v>
      </c>
      <c r="AM2369">
        <v>33229</v>
      </c>
      <c r="AN2369">
        <v>38458</v>
      </c>
      <c r="AO2369">
        <v>9.9</v>
      </c>
      <c r="AP2369">
        <v>0.3</v>
      </c>
      <c r="AQ2369">
        <v>1.3</v>
      </c>
      <c r="AR2369">
        <v>0</v>
      </c>
      <c r="AS2369">
        <v>1.4</v>
      </c>
      <c r="AT2369">
        <v>27.3</v>
      </c>
      <c r="AU2369">
        <v>5338128</v>
      </c>
      <c r="AV2369">
        <v>3267396</v>
      </c>
      <c r="AW2369">
        <v>6320992</v>
      </c>
      <c r="AX2369">
        <v>18348</v>
      </c>
      <c r="AY2369">
        <v>1382702</v>
      </c>
      <c r="AZ2369">
        <v>3123</v>
      </c>
      <c r="BA2369">
        <v>916.09</v>
      </c>
      <c r="BB2369">
        <v>382.3</v>
      </c>
    </row>
    <row r="2370" spans="1:54" x14ac:dyDescent="0.3">
      <c r="A2370">
        <v>45021</v>
      </c>
      <c r="B2370" t="s">
        <v>64</v>
      </c>
      <c r="C2370" t="s">
        <v>541</v>
      </c>
      <c r="D2370">
        <v>56024</v>
      </c>
      <c r="E2370">
        <v>55467</v>
      </c>
      <c r="F2370">
        <v>1</v>
      </c>
      <c r="G2370">
        <v>55342</v>
      </c>
      <c r="H2370">
        <v>6.3</v>
      </c>
      <c r="I2370">
        <v>23.9</v>
      </c>
      <c r="J2370">
        <v>15.2</v>
      </c>
      <c r="K2370">
        <v>51.5</v>
      </c>
      <c r="L2370">
        <v>76.5</v>
      </c>
      <c r="M2370">
        <v>20.7</v>
      </c>
      <c r="N2370">
        <v>0.5</v>
      </c>
      <c r="O2370">
        <v>0.7</v>
      </c>
      <c r="P2370">
        <v>0.1</v>
      </c>
      <c r="Q2370">
        <v>1.5</v>
      </c>
      <c r="R2370">
        <v>4.0999999999999996</v>
      </c>
      <c r="S2370">
        <v>73.2</v>
      </c>
      <c r="T2370">
        <v>87.3</v>
      </c>
      <c r="U2370">
        <v>2.5</v>
      </c>
      <c r="V2370">
        <v>4.4000000000000004</v>
      </c>
      <c r="W2370">
        <v>75</v>
      </c>
      <c r="X2370">
        <v>14.3</v>
      </c>
      <c r="Y2370">
        <v>3620</v>
      </c>
      <c r="Z2370">
        <v>20.399999999999999</v>
      </c>
      <c r="AA2370">
        <v>23986</v>
      </c>
      <c r="AB2370">
        <v>66.900000000000006</v>
      </c>
      <c r="AC2370">
        <v>10.1</v>
      </c>
      <c r="AD2370">
        <v>83600</v>
      </c>
      <c r="AE2370">
        <v>20762</v>
      </c>
      <c r="AF2370">
        <v>2.63</v>
      </c>
      <c r="AG2370">
        <v>18240</v>
      </c>
      <c r="AH2370">
        <v>34202</v>
      </c>
      <c r="AI2370">
        <v>23</v>
      </c>
      <c r="AJ2370">
        <v>975</v>
      </c>
      <c r="AK2370">
        <v>16743</v>
      </c>
      <c r="AL2370">
        <v>1.4</v>
      </c>
      <c r="AM2370">
        <v>2444</v>
      </c>
      <c r="AN2370">
        <v>3432</v>
      </c>
      <c r="AO2370">
        <v>0</v>
      </c>
      <c r="AP2370">
        <v>0</v>
      </c>
      <c r="AQ2370">
        <v>1</v>
      </c>
      <c r="AR2370">
        <v>0</v>
      </c>
      <c r="AS2370">
        <v>0</v>
      </c>
      <c r="AT2370">
        <v>26.3</v>
      </c>
      <c r="AU2370">
        <v>2484926</v>
      </c>
      <c r="AV2370">
        <v>0</v>
      </c>
      <c r="AW2370">
        <v>718119</v>
      </c>
      <c r="AX2370">
        <v>13261</v>
      </c>
      <c r="AY2370">
        <v>68158</v>
      </c>
      <c r="AZ2370">
        <v>143</v>
      </c>
      <c r="BA2370">
        <v>392.66</v>
      </c>
      <c r="BB2370">
        <v>140.9</v>
      </c>
    </row>
    <row r="2371" spans="1:54" x14ac:dyDescent="0.3">
      <c r="A2371">
        <v>45023</v>
      </c>
      <c r="B2371" t="s">
        <v>568</v>
      </c>
      <c r="C2371" t="s">
        <v>541</v>
      </c>
      <c r="D2371">
        <v>32337</v>
      </c>
      <c r="E2371">
        <v>33140</v>
      </c>
      <c r="F2371">
        <v>-2.4</v>
      </c>
      <c r="G2371">
        <v>33140</v>
      </c>
      <c r="H2371">
        <v>6.3</v>
      </c>
      <c r="I2371">
        <v>23</v>
      </c>
      <c r="J2371">
        <v>16.7</v>
      </c>
      <c r="K2371">
        <v>51.5</v>
      </c>
      <c r="L2371">
        <v>60.5</v>
      </c>
      <c r="M2371">
        <v>37</v>
      </c>
      <c r="N2371">
        <v>0.5</v>
      </c>
      <c r="O2371">
        <v>0.5</v>
      </c>
      <c r="P2371">
        <v>0</v>
      </c>
      <c r="Q2371">
        <v>1.5</v>
      </c>
      <c r="R2371">
        <v>1.8</v>
      </c>
      <c r="S2371">
        <v>59</v>
      </c>
      <c r="T2371">
        <v>92.3</v>
      </c>
      <c r="U2371">
        <v>1</v>
      </c>
      <c r="V2371">
        <v>1.2</v>
      </c>
      <c r="W2371">
        <v>78</v>
      </c>
      <c r="X2371">
        <v>12.4</v>
      </c>
      <c r="Y2371">
        <v>2641</v>
      </c>
      <c r="Z2371">
        <v>31</v>
      </c>
      <c r="AA2371">
        <v>14603</v>
      </c>
      <c r="AB2371">
        <v>75.599999999999994</v>
      </c>
      <c r="AC2371">
        <v>6.8</v>
      </c>
      <c r="AD2371">
        <v>82500</v>
      </c>
      <c r="AE2371">
        <v>12368</v>
      </c>
      <c r="AF2371">
        <v>2.63</v>
      </c>
      <c r="AG2371">
        <v>18098</v>
      </c>
      <c r="AH2371">
        <v>33103</v>
      </c>
      <c r="AI2371">
        <v>24.5</v>
      </c>
      <c r="AJ2371">
        <v>527</v>
      </c>
      <c r="AK2371">
        <v>6709</v>
      </c>
      <c r="AL2371">
        <v>4.4000000000000004</v>
      </c>
      <c r="AM2371">
        <v>1545</v>
      </c>
      <c r="AN2371">
        <v>1724</v>
      </c>
      <c r="AO2371">
        <v>0</v>
      </c>
      <c r="AP2371">
        <v>0</v>
      </c>
      <c r="AQ2371">
        <v>0</v>
      </c>
      <c r="AR2371">
        <v>0</v>
      </c>
      <c r="AS2371">
        <v>0</v>
      </c>
      <c r="AT2371">
        <v>23</v>
      </c>
      <c r="AU2371">
        <v>1407542</v>
      </c>
      <c r="AV2371">
        <v>0</v>
      </c>
      <c r="AW2371">
        <v>210872</v>
      </c>
      <c r="AX2371">
        <v>6460</v>
      </c>
      <c r="AY2371">
        <v>25201</v>
      </c>
      <c r="AZ2371">
        <v>26</v>
      </c>
      <c r="BA2371">
        <v>580.66</v>
      </c>
      <c r="BB2371">
        <v>57.1</v>
      </c>
    </row>
    <row r="2372" spans="1:54" x14ac:dyDescent="0.3">
      <c r="A2372">
        <v>45025</v>
      </c>
      <c r="B2372" t="s">
        <v>567</v>
      </c>
      <c r="C2372" t="s">
        <v>541</v>
      </c>
      <c r="D2372">
        <v>46125</v>
      </c>
      <c r="E2372">
        <v>46738</v>
      </c>
      <c r="F2372">
        <v>-1.3</v>
      </c>
      <c r="G2372">
        <v>46734</v>
      </c>
      <c r="H2372">
        <v>5.8</v>
      </c>
      <c r="I2372">
        <v>23</v>
      </c>
      <c r="J2372">
        <v>16</v>
      </c>
      <c r="K2372">
        <v>51.3</v>
      </c>
      <c r="L2372">
        <v>64.5</v>
      </c>
      <c r="M2372">
        <v>32.5</v>
      </c>
      <c r="N2372">
        <v>0.7</v>
      </c>
      <c r="O2372">
        <v>0.6</v>
      </c>
      <c r="P2372">
        <v>0.1</v>
      </c>
      <c r="Q2372">
        <v>1.7</v>
      </c>
      <c r="R2372">
        <v>3.9</v>
      </c>
      <c r="S2372">
        <v>61.3</v>
      </c>
      <c r="T2372">
        <v>89.5</v>
      </c>
      <c r="U2372">
        <v>2.2999999999999998</v>
      </c>
      <c r="V2372">
        <v>3.5</v>
      </c>
      <c r="W2372">
        <v>74.900000000000006</v>
      </c>
      <c r="X2372">
        <v>12.6</v>
      </c>
      <c r="Y2372">
        <v>3177</v>
      </c>
      <c r="Z2372">
        <v>23.9</v>
      </c>
      <c r="AA2372">
        <v>21281</v>
      </c>
      <c r="AB2372">
        <v>69.8</v>
      </c>
      <c r="AC2372">
        <v>8.6</v>
      </c>
      <c r="AD2372">
        <v>79400</v>
      </c>
      <c r="AE2372">
        <v>17622</v>
      </c>
      <c r="AF2372">
        <v>2.6</v>
      </c>
      <c r="AG2372">
        <v>17140</v>
      </c>
      <c r="AH2372">
        <v>31252</v>
      </c>
      <c r="AI2372">
        <v>26.8</v>
      </c>
      <c r="AJ2372">
        <v>691</v>
      </c>
      <c r="AK2372">
        <v>12171</v>
      </c>
      <c r="AL2372">
        <v>4.7</v>
      </c>
      <c r="AM2372">
        <v>2260</v>
      </c>
      <c r="AN2372">
        <v>3159</v>
      </c>
      <c r="AO2372">
        <v>15.7</v>
      </c>
      <c r="AP2372">
        <v>0</v>
      </c>
      <c r="AQ2372">
        <v>0</v>
      </c>
      <c r="AR2372">
        <v>0</v>
      </c>
      <c r="AS2372">
        <v>0.8</v>
      </c>
      <c r="AT2372">
        <v>0</v>
      </c>
      <c r="AU2372">
        <v>1361004</v>
      </c>
      <c r="AV2372">
        <v>150305</v>
      </c>
      <c r="AW2372">
        <v>298054</v>
      </c>
      <c r="AX2372">
        <v>6947</v>
      </c>
      <c r="AY2372">
        <v>30532</v>
      </c>
      <c r="AZ2372">
        <v>50</v>
      </c>
      <c r="BA2372">
        <v>799.08</v>
      </c>
      <c r="BB2372">
        <v>58.5</v>
      </c>
    </row>
    <row r="2373" spans="1:54" x14ac:dyDescent="0.3">
      <c r="A2373">
        <v>45027</v>
      </c>
      <c r="B2373" t="s">
        <v>566</v>
      </c>
      <c r="C2373" t="s">
        <v>541</v>
      </c>
      <c r="D2373">
        <v>34113</v>
      </c>
      <c r="E2373">
        <v>34966</v>
      </c>
      <c r="F2373">
        <v>-2.4</v>
      </c>
      <c r="G2373">
        <v>34971</v>
      </c>
      <c r="H2373">
        <v>5.0999999999999996</v>
      </c>
      <c r="I2373">
        <v>20.399999999999999</v>
      </c>
      <c r="J2373">
        <v>19.8</v>
      </c>
      <c r="K2373">
        <v>50.7</v>
      </c>
      <c r="L2373">
        <v>49.4</v>
      </c>
      <c r="M2373">
        <v>48.7</v>
      </c>
      <c r="N2373">
        <v>0.3</v>
      </c>
      <c r="O2373">
        <v>0.6</v>
      </c>
      <c r="P2373">
        <v>0</v>
      </c>
      <c r="Q2373">
        <v>0.9</v>
      </c>
      <c r="R2373">
        <v>3</v>
      </c>
      <c r="S2373">
        <v>47.3</v>
      </c>
      <c r="T2373">
        <v>88.7</v>
      </c>
      <c r="U2373">
        <v>1.5</v>
      </c>
      <c r="V2373">
        <v>3.4</v>
      </c>
      <c r="W2373">
        <v>77.7</v>
      </c>
      <c r="X2373">
        <v>13</v>
      </c>
      <c r="Y2373">
        <v>2909</v>
      </c>
      <c r="Z2373">
        <v>28.3</v>
      </c>
      <c r="AA2373">
        <v>17387</v>
      </c>
      <c r="AB2373">
        <v>72.900000000000006</v>
      </c>
      <c r="AC2373">
        <v>5.7</v>
      </c>
      <c r="AD2373">
        <v>85900</v>
      </c>
      <c r="AE2373">
        <v>12690</v>
      </c>
      <c r="AF2373">
        <v>2.6</v>
      </c>
      <c r="AG2373">
        <v>17665</v>
      </c>
      <c r="AH2373">
        <v>31410</v>
      </c>
      <c r="AI2373">
        <v>24.9</v>
      </c>
      <c r="AJ2373">
        <v>477</v>
      </c>
      <c r="AK2373">
        <v>5454</v>
      </c>
      <c r="AL2373">
        <v>4</v>
      </c>
      <c r="AM2373">
        <v>2077</v>
      </c>
      <c r="AN2373">
        <v>2730</v>
      </c>
      <c r="AO2373">
        <v>30.1</v>
      </c>
      <c r="AP2373">
        <v>0</v>
      </c>
      <c r="AQ2373">
        <v>1.9</v>
      </c>
      <c r="AR2373">
        <v>0</v>
      </c>
      <c r="AS2373">
        <v>0</v>
      </c>
      <c r="AT2373">
        <v>35.4</v>
      </c>
      <c r="AU2373">
        <v>291386</v>
      </c>
      <c r="AV2373">
        <v>54836</v>
      </c>
      <c r="AW2373">
        <v>296362</v>
      </c>
      <c r="AX2373">
        <v>9062</v>
      </c>
      <c r="AY2373">
        <v>29787</v>
      </c>
      <c r="AZ2373">
        <v>97</v>
      </c>
      <c r="BA2373">
        <v>606.94000000000005</v>
      </c>
      <c r="BB2373">
        <v>57.6</v>
      </c>
    </row>
    <row r="2374" spans="1:54" x14ac:dyDescent="0.3">
      <c r="A2374">
        <v>45029</v>
      </c>
      <c r="B2374" t="s">
        <v>565</v>
      </c>
      <c r="C2374" t="s">
        <v>541</v>
      </c>
      <c r="D2374">
        <v>37771</v>
      </c>
      <c r="E2374">
        <v>38892</v>
      </c>
      <c r="F2374">
        <v>-2.9</v>
      </c>
      <c r="G2374">
        <v>38892</v>
      </c>
      <c r="H2374">
        <v>6</v>
      </c>
      <c r="I2374">
        <v>23</v>
      </c>
      <c r="J2374">
        <v>18.600000000000001</v>
      </c>
      <c r="K2374">
        <v>52.1</v>
      </c>
      <c r="L2374">
        <v>58.9</v>
      </c>
      <c r="M2374">
        <v>38.299999999999997</v>
      </c>
      <c r="N2374">
        <v>0.8</v>
      </c>
      <c r="O2374">
        <v>0.4</v>
      </c>
      <c r="P2374">
        <v>0</v>
      </c>
      <c r="Q2374">
        <v>1.6</v>
      </c>
      <c r="R2374">
        <v>3.1</v>
      </c>
      <c r="S2374">
        <v>56.5</v>
      </c>
      <c r="T2374">
        <v>93.2</v>
      </c>
      <c r="U2374">
        <v>1.9</v>
      </c>
      <c r="V2374">
        <v>3.3</v>
      </c>
      <c r="W2374">
        <v>78.8</v>
      </c>
      <c r="X2374">
        <v>14.7</v>
      </c>
      <c r="Y2374">
        <v>4023</v>
      </c>
      <c r="Z2374">
        <v>33.4</v>
      </c>
      <c r="AA2374">
        <v>19707</v>
      </c>
      <c r="AB2374">
        <v>74.400000000000006</v>
      </c>
      <c r="AC2374">
        <v>7.5</v>
      </c>
      <c r="AD2374">
        <v>89900</v>
      </c>
      <c r="AE2374">
        <v>14905</v>
      </c>
      <c r="AF2374">
        <v>2.5499999999999998</v>
      </c>
      <c r="AG2374">
        <v>18769</v>
      </c>
      <c r="AH2374">
        <v>33233</v>
      </c>
      <c r="AI2374">
        <v>20.6</v>
      </c>
      <c r="AJ2374">
        <v>730</v>
      </c>
      <c r="AK2374">
        <v>7380</v>
      </c>
      <c r="AL2374">
        <v>-4.3</v>
      </c>
      <c r="AM2374">
        <v>2824</v>
      </c>
      <c r="AN2374">
        <v>3261</v>
      </c>
      <c r="AO2374">
        <v>20.399999999999999</v>
      </c>
      <c r="AP2374">
        <v>0</v>
      </c>
      <c r="AQ2374">
        <v>0</v>
      </c>
      <c r="AR2374">
        <v>0</v>
      </c>
      <c r="AS2374">
        <v>0</v>
      </c>
      <c r="AT2374">
        <v>23.5</v>
      </c>
      <c r="AU2374">
        <v>245234</v>
      </c>
      <c r="AV2374">
        <v>0</v>
      </c>
      <c r="AW2374">
        <v>419700</v>
      </c>
      <c r="AX2374">
        <v>10721</v>
      </c>
      <c r="AY2374">
        <v>55994</v>
      </c>
      <c r="AZ2374">
        <v>37</v>
      </c>
      <c r="BA2374">
        <v>1056.49</v>
      </c>
      <c r="BB2374">
        <v>36.799999999999997</v>
      </c>
    </row>
    <row r="2375" spans="1:54" x14ac:dyDescent="0.3">
      <c r="A2375">
        <v>45031</v>
      </c>
      <c r="B2375" t="s">
        <v>564</v>
      </c>
      <c r="C2375" t="s">
        <v>541</v>
      </c>
      <c r="D2375">
        <v>67799</v>
      </c>
      <c r="E2375">
        <v>68683</v>
      </c>
      <c r="F2375">
        <v>-1.3</v>
      </c>
      <c r="G2375">
        <v>68681</v>
      </c>
      <c r="H2375">
        <v>5.8</v>
      </c>
      <c r="I2375">
        <v>23.1</v>
      </c>
      <c r="J2375">
        <v>16.5</v>
      </c>
      <c r="K2375">
        <v>52.8</v>
      </c>
      <c r="L2375">
        <v>56.7</v>
      </c>
      <c r="M2375">
        <v>41.2</v>
      </c>
      <c r="N2375">
        <v>0.4</v>
      </c>
      <c r="O2375">
        <v>0.5</v>
      </c>
      <c r="P2375">
        <v>0</v>
      </c>
      <c r="Q2375">
        <v>1.1000000000000001</v>
      </c>
      <c r="R2375">
        <v>2</v>
      </c>
      <c r="S2375">
        <v>55.3</v>
      </c>
      <c r="T2375">
        <v>88.4</v>
      </c>
      <c r="U2375">
        <v>1.9</v>
      </c>
      <c r="V2375">
        <v>2.6</v>
      </c>
      <c r="W2375">
        <v>79.2</v>
      </c>
      <c r="X2375">
        <v>17</v>
      </c>
      <c r="Y2375">
        <v>4771</v>
      </c>
      <c r="Z2375">
        <v>22.9</v>
      </c>
      <c r="AA2375">
        <v>30214</v>
      </c>
      <c r="AB2375">
        <v>69.7</v>
      </c>
      <c r="AC2375">
        <v>7.9</v>
      </c>
      <c r="AD2375">
        <v>87200</v>
      </c>
      <c r="AE2375">
        <v>26609</v>
      </c>
      <c r="AF2375">
        <v>2.52</v>
      </c>
      <c r="AG2375">
        <v>20105</v>
      </c>
      <c r="AH2375">
        <v>36323</v>
      </c>
      <c r="AI2375">
        <v>24</v>
      </c>
      <c r="AJ2375">
        <v>1101</v>
      </c>
      <c r="AK2375">
        <v>18394</v>
      </c>
      <c r="AL2375">
        <v>6.8</v>
      </c>
      <c r="AM2375">
        <v>3749</v>
      </c>
      <c r="AN2375">
        <v>4540</v>
      </c>
      <c r="AO2375">
        <v>0</v>
      </c>
      <c r="AP2375">
        <v>0</v>
      </c>
      <c r="AQ2375">
        <v>0</v>
      </c>
      <c r="AR2375">
        <v>0</v>
      </c>
      <c r="AS2375">
        <v>0</v>
      </c>
      <c r="AT2375">
        <v>29.7</v>
      </c>
      <c r="AU2375">
        <v>2433365</v>
      </c>
      <c r="AV2375">
        <v>226137</v>
      </c>
      <c r="AW2375">
        <v>527471</v>
      </c>
      <c r="AX2375">
        <v>7902</v>
      </c>
      <c r="AY2375">
        <v>53900</v>
      </c>
      <c r="AZ2375">
        <v>99</v>
      </c>
      <c r="BA2375">
        <v>561.15</v>
      </c>
      <c r="BB2375">
        <v>122.4</v>
      </c>
    </row>
    <row r="2376" spans="1:54" x14ac:dyDescent="0.3">
      <c r="A2376">
        <v>45033</v>
      </c>
      <c r="B2376" t="s">
        <v>563</v>
      </c>
      <c r="C2376" t="s">
        <v>541</v>
      </c>
      <c r="D2376">
        <v>31127</v>
      </c>
      <c r="E2376">
        <v>32062</v>
      </c>
      <c r="F2376">
        <v>-2.9</v>
      </c>
      <c r="G2376">
        <v>32062</v>
      </c>
      <c r="H2376">
        <v>7.1</v>
      </c>
      <c r="I2376">
        <v>25.7</v>
      </c>
      <c r="J2376">
        <v>15</v>
      </c>
      <c r="K2376">
        <v>52.7</v>
      </c>
      <c r="L2376">
        <v>48.4</v>
      </c>
      <c r="M2376">
        <v>46.6</v>
      </c>
      <c r="N2376">
        <v>2.8</v>
      </c>
      <c r="O2376">
        <v>0.3</v>
      </c>
      <c r="P2376">
        <v>0</v>
      </c>
      <c r="Q2376">
        <v>1.9</v>
      </c>
      <c r="R2376">
        <v>2.5</v>
      </c>
      <c r="S2376">
        <v>46.8</v>
      </c>
      <c r="T2376">
        <v>88.7</v>
      </c>
      <c r="U2376">
        <v>2.5</v>
      </c>
      <c r="V2376">
        <v>3.1</v>
      </c>
      <c r="W2376">
        <v>70.599999999999994</v>
      </c>
      <c r="X2376">
        <v>8.1999999999999993</v>
      </c>
      <c r="Y2376">
        <v>2045</v>
      </c>
      <c r="Z2376">
        <v>23</v>
      </c>
      <c r="AA2376">
        <v>13573</v>
      </c>
      <c r="AB2376">
        <v>63.7</v>
      </c>
      <c r="AC2376">
        <v>7.1</v>
      </c>
      <c r="AD2376">
        <v>64400</v>
      </c>
      <c r="AE2376">
        <v>11744</v>
      </c>
      <c r="AF2376">
        <v>2.66</v>
      </c>
      <c r="AG2376">
        <v>14988</v>
      </c>
      <c r="AH2376">
        <v>28817</v>
      </c>
      <c r="AI2376">
        <v>31.5</v>
      </c>
      <c r="AJ2376">
        <v>478</v>
      </c>
      <c r="AK2376">
        <v>8647</v>
      </c>
      <c r="AL2376">
        <v>0.2</v>
      </c>
      <c r="AM2376">
        <v>1531</v>
      </c>
      <c r="AN2376">
        <v>1647</v>
      </c>
      <c r="AO2376">
        <v>0</v>
      </c>
      <c r="AP2376">
        <v>0</v>
      </c>
      <c r="AQ2376">
        <v>0</v>
      </c>
      <c r="AR2376">
        <v>0</v>
      </c>
      <c r="AS2376">
        <v>0</v>
      </c>
      <c r="AT2376">
        <v>20.2</v>
      </c>
      <c r="AU2376">
        <v>432577</v>
      </c>
      <c r="AV2376">
        <v>300100</v>
      </c>
      <c r="AW2376">
        <v>381709</v>
      </c>
      <c r="AX2376">
        <v>12419</v>
      </c>
      <c r="AY2376">
        <v>31568</v>
      </c>
      <c r="AZ2376">
        <v>19</v>
      </c>
      <c r="BA2376">
        <v>404.87</v>
      </c>
      <c r="BB2376">
        <v>79.2</v>
      </c>
    </row>
    <row r="2377" spans="1:54" x14ac:dyDescent="0.3">
      <c r="A2377">
        <v>45035</v>
      </c>
      <c r="B2377" t="s">
        <v>562</v>
      </c>
      <c r="C2377" t="s">
        <v>541</v>
      </c>
      <c r="D2377">
        <v>148469</v>
      </c>
      <c r="E2377">
        <v>136589</v>
      </c>
      <c r="F2377">
        <v>8.6999999999999993</v>
      </c>
      <c r="G2377">
        <v>136555</v>
      </c>
      <c r="H2377">
        <v>6.5</v>
      </c>
      <c r="I2377">
        <v>25.5</v>
      </c>
      <c r="J2377">
        <v>11.7</v>
      </c>
      <c r="K2377">
        <v>51.2</v>
      </c>
      <c r="L2377">
        <v>68.8</v>
      </c>
      <c r="M2377">
        <v>25.9</v>
      </c>
      <c r="N2377">
        <v>0.7</v>
      </c>
      <c r="O2377">
        <v>1.8</v>
      </c>
      <c r="P2377">
        <v>0.1</v>
      </c>
      <c r="Q2377">
        <v>2.5</v>
      </c>
      <c r="R2377">
        <v>4.9000000000000004</v>
      </c>
      <c r="S2377">
        <v>64.900000000000006</v>
      </c>
      <c r="T2377">
        <v>84.1</v>
      </c>
      <c r="U2377">
        <v>4.3</v>
      </c>
      <c r="V2377">
        <v>6.2</v>
      </c>
      <c r="W2377">
        <v>89.4</v>
      </c>
      <c r="X2377">
        <v>24.5</v>
      </c>
      <c r="Y2377">
        <v>14715</v>
      </c>
      <c r="Z2377">
        <v>28.1</v>
      </c>
      <c r="AA2377">
        <v>57688</v>
      </c>
      <c r="AB2377">
        <v>70.7</v>
      </c>
      <c r="AC2377">
        <v>16.7</v>
      </c>
      <c r="AD2377">
        <v>167400</v>
      </c>
      <c r="AE2377">
        <v>50321</v>
      </c>
      <c r="AF2377">
        <v>2.74</v>
      </c>
      <c r="AG2377">
        <v>24495</v>
      </c>
      <c r="AH2377">
        <v>53857</v>
      </c>
      <c r="AI2377">
        <v>12.1</v>
      </c>
      <c r="AJ2377">
        <v>2113</v>
      </c>
      <c r="AK2377">
        <v>24523</v>
      </c>
      <c r="AL2377">
        <v>0.7</v>
      </c>
      <c r="AM2377">
        <v>8650</v>
      </c>
      <c r="AN2377">
        <v>9692</v>
      </c>
      <c r="AO2377">
        <v>15.6</v>
      </c>
      <c r="AP2377">
        <v>0.3</v>
      </c>
      <c r="AQ2377">
        <v>0</v>
      </c>
      <c r="AR2377">
        <v>0</v>
      </c>
      <c r="AS2377">
        <v>2</v>
      </c>
      <c r="AT2377">
        <v>29.6</v>
      </c>
      <c r="AU2377">
        <v>2361389</v>
      </c>
      <c r="AV2377">
        <v>170198</v>
      </c>
      <c r="AW2377">
        <v>879527</v>
      </c>
      <c r="AX2377">
        <v>7092</v>
      </c>
      <c r="AY2377">
        <v>104021</v>
      </c>
      <c r="AZ2377">
        <v>1055</v>
      </c>
      <c r="BA2377">
        <v>573.23</v>
      </c>
      <c r="BB2377">
        <v>238.2</v>
      </c>
    </row>
    <row r="2378" spans="1:54" x14ac:dyDescent="0.3">
      <c r="A2378">
        <v>45037</v>
      </c>
      <c r="B2378" t="s">
        <v>561</v>
      </c>
      <c r="C2378" t="s">
        <v>541</v>
      </c>
      <c r="D2378">
        <v>26553</v>
      </c>
      <c r="E2378">
        <v>26978</v>
      </c>
      <c r="F2378">
        <v>-1.6</v>
      </c>
      <c r="G2378">
        <v>26985</v>
      </c>
      <c r="H2378">
        <v>4.4000000000000004</v>
      </c>
      <c r="I2378">
        <v>19.399999999999999</v>
      </c>
      <c r="J2378">
        <v>15.9</v>
      </c>
      <c r="K2378">
        <v>45.9</v>
      </c>
      <c r="L2378">
        <v>60.9</v>
      </c>
      <c r="M2378">
        <v>36.9</v>
      </c>
      <c r="N2378">
        <v>0.3</v>
      </c>
      <c r="O2378">
        <v>0.4</v>
      </c>
      <c r="P2378">
        <v>0.1</v>
      </c>
      <c r="Q2378">
        <v>1.3</v>
      </c>
      <c r="R2378">
        <v>5.7</v>
      </c>
      <c r="S2378">
        <v>56.2</v>
      </c>
      <c r="T2378">
        <v>88.3</v>
      </c>
      <c r="U2378">
        <v>4.5999999999999996</v>
      </c>
      <c r="V2378">
        <v>5.9</v>
      </c>
      <c r="W2378">
        <v>81.3</v>
      </c>
      <c r="X2378">
        <v>17.2</v>
      </c>
      <c r="Y2378">
        <v>2160</v>
      </c>
      <c r="Z2378">
        <v>25.5</v>
      </c>
      <c r="AA2378">
        <v>10617</v>
      </c>
      <c r="AB2378">
        <v>78.2</v>
      </c>
      <c r="AC2378">
        <v>6.8</v>
      </c>
      <c r="AD2378">
        <v>109500</v>
      </c>
      <c r="AE2378">
        <v>9108</v>
      </c>
      <c r="AF2378">
        <v>2.62</v>
      </c>
      <c r="AG2378">
        <v>20753</v>
      </c>
      <c r="AH2378">
        <v>43861</v>
      </c>
      <c r="AI2378">
        <v>19.899999999999999</v>
      </c>
      <c r="AJ2378">
        <v>312</v>
      </c>
      <c r="AK2378">
        <v>4455</v>
      </c>
      <c r="AL2378">
        <v>-2.8</v>
      </c>
      <c r="AM2378">
        <v>1346</v>
      </c>
      <c r="AN2378">
        <v>1797</v>
      </c>
      <c r="AO2378">
        <v>0</v>
      </c>
      <c r="AP2378">
        <v>0</v>
      </c>
      <c r="AQ2378">
        <v>0</v>
      </c>
      <c r="AR2378">
        <v>0</v>
      </c>
      <c r="AS2378">
        <v>0</v>
      </c>
      <c r="AT2378">
        <v>0</v>
      </c>
      <c r="AU2378">
        <v>343876</v>
      </c>
      <c r="AV2378">
        <v>0</v>
      </c>
      <c r="AW2378">
        <v>120262</v>
      </c>
      <c r="AX2378">
        <v>4732</v>
      </c>
      <c r="AY2378">
        <v>7863</v>
      </c>
      <c r="AZ2378">
        <v>71</v>
      </c>
      <c r="BA2378">
        <v>500.41</v>
      </c>
      <c r="BB2378">
        <v>53.9</v>
      </c>
    </row>
    <row r="2379" spans="1:54" x14ac:dyDescent="0.3">
      <c r="A2379">
        <v>45039</v>
      </c>
      <c r="B2379" t="s">
        <v>560</v>
      </c>
      <c r="C2379" t="s">
        <v>541</v>
      </c>
      <c r="D2379">
        <v>22976</v>
      </c>
      <c r="E2379">
        <v>23956</v>
      </c>
      <c r="F2379">
        <v>-4.0999999999999996</v>
      </c>
      <c r="G2379">
        <v>23956</v>
      </c>
      <c r="H2379">
        <v>4.9000000000000004</v>
      </c>
      <c r="I2379">
        <v>20.5</v>
      </c>
      <c r="J2379">
        <v>18</v>
      </c>
      <c r="K2379">
        <v>52.2</v>
      </c>
      <c r="L2379">
        <v>39.200000000000003</v>
      </c>
      <c r="M2379">
        <v>58.8</v>
      </c>
      <c r="N2379">
        <v>0.3</v>
      </c>
      <c r="O2379">
        <v>0.3</v>
      </c>
      <c r="P2379">
        <v>0</v>
      </c>
      <c r="Q2379">
        <v>1.5</v>
      </c>
      <c r="R2379">
        <v>1.9</v>
      </c>
      <c r="S2379">
        <v>37.799999999999997</v>
      </c>
      <c r="T2379">
        <v>89.7</v>
      </c>
      <c r="U2379">
        <v>1.8</v>
      </c>
      <c r="V2379">
        <v>3.4</v>
      </c>
      <c r="W2379">
        <v>81.400000000000006</v>
      </c>
      <c r="X2379">
        <v>15.5</v>
      </c>
      <c r="Y2379">
        <v>2077</v>
      </c>
      <c r="Z2379">
        <v>28.2</v>
      </c>
      <c r="AA2379">
        <v>11646</v>
      </c>
      <c r="AB2379">
        <v>73.599999999999994</v>
      </c>
      <c r="AC2379">
        <v>8</v>
      </c>
      <c r="AD2379">
        <v>91900</v>
      </c>
      <c r="AE2379">
        <v>9408</v>
      </c>
      <c r="AF2379">
        <v>2.46</v>
      </c>
      <c r="AG2379">
        <v>20257</v>
      </c>
      <c r="AH2379">
        <v>36120</v>
      </c>
      <c r="AI2379">
        <v>22.7</v>
      </c>
      <c r="AJ2379">
        <v>290</v>
      </c>
      <c r="AK2379">
        <v>4676</v>
      </c>
      <c r="AL2379">
        <v>4</v>
      </c>
      <c r="AM2379">
        <v>1330</v>
      </c>
      <c r="AN2379">
        <v>1148</v>
      </c>
      <c r="AO2379">
        <v>32.6</v>
      </c>
      <c r="AP2379">
        <v>0</v>
      </c>
      <c r="AQ2379">
        <v>0</v>
      </c>
      <c r="AR2379">
        <v>0</v>
      </c>
      <c r="AS2379">
        <v>0</v>
      </c>
      <c r="AT2379">
        <v>34.1</v>
      </c>
      <c r="AU2379">
        <v>263153</v>
      </c>
      <c r="AV2379">
        <v>0</v>
      </c>
      <c r="AW2379">
        <v>216197</v>
      </c>
      <c r="AX2379">
        <v>9280</v>
      </c>
      <c r="AY2379">
        <v>8892</v>
      </c>
      <c r="AZ2379">
        <v>64</v>
      </c>
      <c r="BA2379">
        <v>686.28</v>
      </c>
      <c r="BB2379">
        <v>34.9</v>
      </c>
    </row>
    <row r="2380" spans="1:54" x14ac:dyDescent="0.3">
      <c r="A2380">
        <v>45041</v>
      </c>
      <c r="B2380" t="s">
        <v>559</v>
      </c>
      <c r="C2380" t="s">
        <v>541</v>
      </c>
      <c r="D2380">
        <v>139231</v>
      </c>
      <c r="E2380">
        <v>136888</v>
      </c>
      <c r="F2380">
        <v>1.7</v>
      </c>
      <c r="G2380">
        <v>136885</v>
      </c>
      <c r="H2380">
        <v>6.5</v>
      </c>
      <c r="I2380">
        <v>24.2</v>
      </c>
      <c r="J2380">
        <v>15</v>
      </c>
      <c r="K2380">
        <v>53.2</v>
      </c>
      <c r="L2380">
        <v>54.7</v>
      </c>
      <c r="M2380">
        <v>42.2</v>
      </c>
      <c r="N2380">
        <v>0.4</v>
      </c>
      <c r="O2380">
        <v>1.5</v>
      </c>
      <c r="P2380">
        <v>0</v>
      </c>
      <c r="Q2380">
        <v>1.2</v>
      </c>
      <c r="R2380">
        <v>2.4</v>
      </c>
      <c r="S2380">
        <v>52.9</v>
      </c>
      <c r="T2380">
        <v>85.6</v>
      </c>
      <c r="U2380">
        <v>2.6</v>
      </c>
      <c r="V2380">
        <v>3.7</v>
      </c>
      <c r="W2380">
        <v>82.6</v>
      </c>
      <c r="X2380">
        <v>21.3</v>
      </c>
      <c r="Y2380">
        <v>9328</v>
      </c>
      <c r="Z2380">
        <v>22.5</v>
      </c>
      <c r="AA2380">
        <v>59088</v>
      </c>
      <c r="AB2380">
        <v>65.8</v>
      </c>
      <c r="AC2380">
        <v>15.9</v>
      </c>
      <c r="AD2380">
        <v>114900</v>
      </c>
      <c r="AE2380">
        <v>51332</v>
      </c>
      <c r="AF2380">
        <v>2.61</v>
      </c>
      <c r="AG2380">
        <v>22432</v>
      </c>
      <c r="AH2380">
        <v>41910</v>
      </c>
      <c r="AI2380">
        <v>19.8</v>
      </c>
      <c r="AJ2380">
        <v>3051</v>
      </c>
      <c r="AK2380">
        <v>55467</v>
      </c>
      <c r="AL2380">
        <v>1.5</v>
      </c>
      <c r="AM2380">
        <v>8618</v>
      </c>
      <c r="AN2380">
        <v>10444</v>
      </c>
      <c r="AO2380">
        <v>19</v>
      </c>
      <c r="AP2380">
        <v>0</v>
      </c>
      <c r="AQ2380">
        <v>2.2000000000000002</v>
      </c>
      <c r="AR2380">
        <v>0</v>
      </c>
      <c r="AS2380">
        <v>1.1000000000000001</v>
      </c>
      <c r="AT2380">
        <v>28</v>
      </c>
      <c r="AU2380">
        <v>2885358</v>
      </c>
      <c r="AV2380">
        <v>1358686</v>
      </c>
      <c r="AW2380">
        <v>2237935</v>
      </c>
      <c r="AX2380">
        <v>16919</v>
      </c>
      <c r="AY2380">
        <v>250032</v>
      </c>
      <c r="AZ2380">
        <v>280</v>
      </c>
      <c r="BA2380">
        <v>799.96</v>
      </c>
      <c r="BB2380">
        <v>171.1</v>
      </c>
    </row>
    <row r="2381" spans="1:54" x14ac:dyDescent="0.3">
      <c r="A2381">
        <v>45043</v>
      </c>
      <c r="B2381" t="s">
        <v>558</v>
      </c>
      <c r="C2381" t="s">
        <v>541</v>
      </c>
      <c r="D2381">
        <v>60773</v>
      </c>
      <c r="E2381">
        <v>60158</v>
      </c>
      <c r="F2381">
        <v>1</v>
      </c>
      <c r="G2381">
        <v>60158</v>
      </c>
      <c r="H2381">
        <v>4.9000000000000004</v>
      </c>
      <c r="I2381">
        <v>20</v>
      </c>
      <c r="J2381">
        <v>24.1</v>
      </c>
      <c r="K2381">
        <v>52.4</v>
      </c>
      <c r="L2381">
        <v>65.5</v>
      </c>
      <c r="M2381">
        <v>32.6</v>
      </c>
      <c r="N2381">
        <v>0.3</v>
      </c>
      <c r="O2381">
        <v>0.5</v>
      </c>
      <c r="P2381">
        <v>0.1</v>
      </c>
      <c r="Q2381">
        <v>1.1000000000000001</v>
      </c>
      <c r="R2381">
        <v>3.2</v>
      </c>
      <c r="S2381">
        <v>63</v>
      </c>
      <c r="T2381">
        <v>88.2</v>
      </c>
      <c r="U2381">
        <v>3</v>
      </c>
      <c r="V2381">
        <v>3.7</v>
      </c>
      <c r="W2381">
        <v>84.5</v>
      </c>
      <c r="X2381">
        <v>22.7</v>
      </c>
      <c r="Y2381">
        <v>6091</v>
      </c>
      <c r="Z2381">
        <v>25.2</v>
      </c>
      <c r="AA2381">
        <v>34056</v>
      </c>
      <c r="AB2381">
        <v>77.8</v>
      </c>
      <c r="AC2381">
        <v>17.100000000000001</v>
      </c>
      <c r="AD2381">
        <v>158800</v>
      </c>
      <c r="AE2381">
        <v>23115</v>
      </c>
      <c r="AF2381">
        <v>2.58</v>
      </c>
      <c r="AG2381">
        <v>24437</v>
      </c>
      <c r="AH2381">
        <v>40131</v>
      </c>
      <c r="AI2381">
        <v>21.2</v>
      </c>
      <c r="AJ2381">
        <v>1762</v>
      </c>
      <c r="AK2381">
        <v>17817</v>
      </c>
      <c r="AL2381">
        <v>-0.4</v>
      </c>
      <c r="AM2381">
        <v>5087</v>
      </c>
      <c r="AN2381">
        <v>6934</v>
      </c>
      <c r="AO2381">
        <v>9.9</v>
      </c>
      <c r="AP2381">
        <v>0</v>
      </c>
      <c r="AQ2381">
        <v>0.4</v>
      </c>
      <c r="AR2381">
        <v>0</v>
      </c>
      <c r="AS2381">
        <v>0</v>
      </c>
      <c r="AT2381">
        <v>29.7</v>
      </c>
      <c r="AU2381">
        <v>1046220</v>
      </c>
      <c r="AV2381">
        <v>0</v>
      </c>
      <c r="AW2381">
        <v>702159</v>
      </c>
      <c r="AX2381">
        <v>11634</v>
      </c>
      <c r="AY2381">
        <v>136648</v>
      </c>
      <c r="AZ2381">
        <v>296</v>
      </c>
      <c r="BA2381">
        <v>813.55</v>
      </c>
      <c r="BB2381">
        <v>73.900000000000006</v>
      </c>
    </row>
    <row r="2382" spans="1:54" x14ac:dyDescent="0.3">
      <c r="A2382">
        <v>45045</v>
      </c>
      <c r="B2382" t="s">
        <v>557</v>
      </c>
      <c r="C2382" t="s">
        <v>541</v>
      </c>
      <c r="D2382">
        <v>482752</v>
      </c>
      <c r="E2382">
        <v>451219</v>
      </c>
      <c r="F2382">
        <v>7</v>
      </c>
      <c r="G2382">
        <v>451225</v>
      </c>
      <c r="H2382">
        <v>6.4</v>
      </c>
      <c r="I2382">
        <v>23.5</v>
      </c>
      <c r="J2382">
        <v>14.3</v>
      </c>
      <c r="K2382">
        <v>51.4</v>
      </c>
      <c r="L2382">
        <v>76.900000000000006</v>
      </c>
      <c r="M2382">
        <v>18.5</v>
      </c>
      <c r="N2382">
        <v>0.5</v>
      </c>
      <c r="O2382">
        <v>2.2000000000000002</v>
      </c>
      <c r="P2382">
        <v>0.1</v>
      </c>
      <c r="Q2382">
        <v>1.7</v>
      </c>
      <c r="R2382">
        <v>8.8000000000000007</v>
      </c>
      <c r="S2382">
        <v>69.3</v>
      </c>
      <c r="T2382">
        <v>84.6</v>
      </c>
      <c r="U2382">
        <v>8</v>
      </c>
      <c r="V2382">
        <v>11.4</v>
      </c>
      <c r="W2382">
        <v>85.7</v>
      </c>
      <c r="X2382">
        <v>31.2</v>
      </c>
      <c r="Y2382">
        <v>32427</v>
      </c>
      <c r="Z2382">
        <v>21.5</v>
      </c>
      <c r="AA2382">
        <v>200831</v>
      </c>
      <c r="AB2382">
        <v>67</v>
      </c>
      <c r="AC2382">
        <v>20.100000000000001</v>
      </c>
      <c r="AD2382">
        <v>153600</v>
      </c>
      <c r="AE2382">
        <v>175149</v>
      </c>
      <c r="AF2382">
        <v>2.56</v>
      </c>
      <c r="AG2382">
        <v>26643</v>
      </c>
      <c r="AH2382">
        <v>49022</v>
      </c>
      <c r="AI2382">
        <v>15.8</v>
      </c>
      <c r="AJ2382">
        <v>12255</v>
      </c>
      <c r="AK2382">
        <v>212945</v>
      </c>
      <c r="AL2382">
        <v>1.4</v>
      </c>
      <c r="AM2382">
        <v>33938</v>
      </c>
      <c r="AN2382">
        <v>42400</v>
      </c>
      <c r="AO2382">
        <v>7.8</v>
      </c>
      <c r="AP2382">
        <v>0.4</v>
      </c>
      <c r="AQ2382">
        <v>2.2000000000000002</v>
      </c>
      <c r="AR2382">
        <v>0</v>
      </c>
      <c r="AS2382">
        <v>3.1</v>
      </c>
      <c r="AT2382">
        <v>26.4</v>
      </c>
      <c r="AU2382">
        <v>10821412</v>
      </c>
      <c r="AV2382">
        <v>11581894</v>
      </c>
      <c r="AW2382">
        <v>6036638</v>
      </c>
      <c r="AX2382">
        <v>13999</v>
      </c>
      <c r="AY2382">
        <v>817772</v>
      </c>
      <c r="AZ2382">
        <v>3094</v>
      </c>
      <c r="BA2382">
        <v>785.12</v>
      </c>
      <c r="BB2382">
        <v>574.70000000000005</v>
      </c>
    </row>
    <row r="2383" spans="1:54" x14ac:dyDescent="0.3">
      <c r="A2383">
        <v>45047</v>
      </c>
      <c r="B2383" t="s">
        <v>556</v>
      </c>
      <c r="C2383" t="s">
        <v>541</v>
      </c>
      <c r="D2383">
        <v>69520</v>
      </c>
      <c r="E2383">
        <v>69661</v>
      </c>
      <c r="F2383">
        <v>-0.2</v>
      </c>
      <c r="G2383">
        <v>69661</v>
      </c>
      <c r="H2383">
        <v>6.3</v>
      </c>
      <c r="I2383">
        <v>23.1</v>
      </c>
      <c r="J2383">
        <v>17.100000000000001</v>
      </c>
      <c r="K2383">
        <v>53.2</v>
      </c>
      <c r="L2383">
        <v>65.099999999999994</v>
      </c>
      <c r="M2383">
        <v>32.1</v>
      </c>
      <c r="N2383">
        <v>0.5</v>
      </c>
      <c r="O2383">
        <v>1</v>
      </c>
      <c r="P2383">
        <v>0.1</v>
      </c>
      <c r="Q2383">
        <v>1.2</v>
      </c>
      <c r="R2383">
        <v>5.8</v>
      </c>
      <c r="S2383">
        <v>60.4</v>
      </c>
      <c r="T2383">
        <v>83.5</v>
      </c>
      <c r="U2383">
        <v>3.9</v>
      </c>
      <c r="V2383">
        <v>6.3</v>
      </c>
      <c r="W2383">
        <v>80.400000000000006</v>
      </c>
      <c r="X2383">
        <v>22.1</v>
      </c>
      <c r="Y2383">
        <v>4988</v>
      </c>
      <c r="Z2383">
        <v>21.2</v>
      </c>
      <c r="AA2383">
        <v>31125</v>
      </c>
      <c r="AB2383">
        <v>66</v>
      </c>
      <c r="AC2383">
        <v>17.7</v>
      </c>
      <c r="AD2383">
        <v>104900</v>
      </c>
      <c r="AE2383">
        <v>27004</v>
      </c>
      <c r="AF2383">
        <v>2.4900000000000002</v>
      </c>
      <c r="AG2383">
        <v>21053</v>
      </c>
      <c r="AH2383">
        <v>36540</v>
      </c>
      <c r="AI2383">
        <v>23.1</v>
      </c>
      <c r="AJ2383">
        <v>1350</v>
      </c>
      <c r="AK2383">
        <v>22463</v>
      </c>
      <c r="AL2383">
        <v>0.2</v>
      </c>
      <c r="AM2383">
        <v>3843</v>
      </c>
      <c r="AN2383">
        <v>5272</v>
      </c>
      <c r="AO2383">
        <v>13.3</v>
      </c>
      <c r="AP2383">
        <v>0</v>
      </c>
      <c r="AQ2383">
        <v>1.3</v>
      </c>
      <c r="AR2383">
        <v>0</v>
      </c>
      <c r="AS2383">
        <v>1.6</v>
      </c>
      <c r="AT2383">
        <v>25.7</v>
      </c>
      <c r="AU2383">
        <v>2821076</v>
      </c>
      <c r="AV2383">
        <v>271152</v>
      </c>
      <c r="AW2383">
        <v>774268</v>
      </c>
      <c r="AX2383">
        <v>11313</v>
      </c>
      <c r="AY2383">
        <v>86061</v>
      </c>
      <c r="AZ2383">
        <v>162</v>
      </c>
      <c r="BA2383">
        <v>454.73</v>
      </c>
      <c r="BB2383">
        <v>153.19999999999999</v>
      </c>
    </row>
    <row r="2384" spans="1:54" x14ac:dyDescent="0.3">
      <c r="A2384">
        <v>45049</v>
      </c>
      <c r="B2384" t="s">
        <v>555</v>
      </c>
      <c r="C2384" t="s">
        <v>541</v>
      </c>
      <c r="D2384">
        <v>20405</v>
      </c>
      <c r="E2384">
        <v>21090</v>
      </c>
      <c r="F2384">
        <v>-3.2</v>
      </c>
      <c r="G2384">
        <v>21090</v>
      </c>
      <c r="H2384">
        <v>5.7</v>
      </c>
      <c r="I2384">
        <v>22.5</v>
      </c>
      <c r="J2384">
        <v>15.8</v>
      </c>
      <c r="K2384">
        <v>48.4</v>
      </c>
      <c r="L2384">
        <v>43.9</v>
      </c>
      <c r="M2384">
        <v>53.9</v>
      </c>
      <c r="N2384">
        <v>0.4</v>
      </c>
      <c r="O2384">
        <v>0.6</v>
      </c>
      <c r="P2384">
        <v>0</v>
      </c>
      <c r="Q2384">
        <v>1.2</v>
      </c>
      <c r="R2384">
        <v>3.9</v>
      </c>
      <c r="S2384">
        <v>41.2</v>
      </c>
      <c r="T2384">
        <v>89.4</v>
      </c>
      <c r="U2384">
        <v>1.9</v>
      </c>
      <c r="V2384">
        <v>4.3</v>
      </c>
      <c r="W2384">
        <v>75.8</v>
      </c>
      <c r="X2384">
        <v>11.4</v>
      </c>
      <c r="Y2384">
        <v>1347</v>
      </c>
      <c r="Z2384">
        <v>28.9</v>
      </c>
      <c r="AA2384">
        <v>9031</v>
      </c>
      <c r="AB2384">
        <v>75.900000000000006</v>
      </c>
      <c r="AC2384">
        <v>5.5</v>
      </c>
      <c r="AD2384">
        <v>79400</v>
      </c>
      <c r="AE2384">
        <v>7470</v>
      </c>
      <c r="AF2384">
        <v>2.6</v>
      </c>
      <c r="AG2384">
        <v>19332</v>
      </c>
      <c r="AH2384">
        <v>34233</v>
      </c>
      <c r="AI2384">
        <v>25.2</v>
      </c>
      <c r="AJ2384">
        <v>340</v>
      </c>
      <c r="AK2384">
        <v>3405</v>
      </c>
      <c r="AL2384">
        <v>1.1000000000000001</v>
      </c>
      <c r="AM2384">
        <v>1139</v>
      </c>
      <c r="AN2384">
        <v>1787</v>
      </c>
      <c r="AO2384">
        <v>29.8</v>
      </c>
      <c r="AP2384">
        <v>0</v>
      </c>
      <c r="AQ2384">
        <v>0</v>
      </c>
      <c r="AR2384">
        <v>0</v>
      </c>
      <c r="AS2384">
        <v>0</v>
      </c>
      <c r="AT2384">
        <v>27.9</v>
      </c>
      <c r="AU2384">
        <v>280315</v>
      </c>
      <c r="AV2384">
        <v>91986</v>
      </c>
      <c r="AW2384">
        <v>150702</v>
      </c>
      <c r="AX2384">
        <v>7146</v>
      </c>
      <c r="AY2384">
        <v>17608</v>
      </c>
      <c r="AZ2384">
        <v>9</v>
      </c>
      <c r="BA2384">
        <v>559.9</v>
      </c>
      <c r="BB2384">
        <v>37.700000000000003</v>
      </c>
    </row>
    <row r="2385" spans="1:54" x14ac:dyDescent="0.3">
      <c r="A2385">
        <v>45051</v>
      </c>
      <c r="B2385" t="s">
        <v>554</v>
      </c>
      <c r="C2385" t="s">
        <v>541</v>
      </c>
      <c r="D2385">
        <v>298832</v>
      </c>
      <c r="E2385">
        <v>269291</v>
      </c>
      <c r="F2385">
        <v>11</v>
      </c>
      <c r="G2385">
        <v>269291</v>
      </c>
      <c r="H2385">
        <v>5.2</v>
      </c>
      <c r="I2385">
        <v>19.3</v>
      </c>
      <c r="J2385">
        <v>20.5</v>
      </c>
      <c r="K2385">
        <v>51.5</v>
      </c>
      <c r="L2385">
        <v>82.4</v>
      </c>
      <c r="M2385">
        <v>13.7</v>
      </c>
      <c r="N2385">
        <v>0.6</v>
      </c>
      <c r="O2385">
        <v>1.2</v>
      </c>
      <c r="P2385">
        <v>0.2</v>
      </c>
      <c r="Q2385">
        <v>1.9</v>
      </c>
      <c r="R2385">
        <v>6.1</v>
      </c>
      <c r="S2385">
        <v>77.2</v>
      </c>
      <c r="T2385">
        <v>83.1</v>
      </c>
      <c r="U2385">
        <v>6.7</v>
      </c>
      <c r="V2385">
        <v>8.3000000000000007</v>
      </c>
      <c r="W2385">
        <v>87.7</v>
      </c>
      <c r="X2385">
        <v>22.7</v>
      </c>
      <c r="Y2385">
        <v>27785</v>
      </c>
      <c r="Z2385">
        <v>21.2</v>
      </c>
      <c r="AA2385">
        <v>193090</v>
      </c>
      <c r="AB2385">
        <v>69.5</v>
      </c>
      <c r="AC2385">
        <v>36.700000000000003</v>
      </c>
      <c r="AD2385">
        <v>159600</v>
      </c>
      <c r="AE2385">
        <v>113490</v>
      </c>
      <c r="AF2385">
        <v>2.42</v>
      </c>
      <c r="AG2385">
        <v>24002</v>
      </c>
      <c r="AH2385">
        <v>42431</v>
      </c>
      <c r="AI2385">
        <v>18.600000000000001</v>
      </c>
      <c r="AJ2385">
        <v>8213</v>
      </c>
      <c r="AK2385">
        <v>98267</v>
      </c>
      <c r="AL2385">
        <v>3</v>
      </c>
      <c r="AM2385">
        <v>21976</v>
      </c>
      <c r="AN2385">
        <v>28117</v>
      </c>
      <c r="AO2385">
        <v>4.7</v>
      </c>
      <c r="AP2385">
        <v>0.5</v>
      </c>
      <c r="AQ2385">
        <v>1.9</v>
      </c>
      <c r="AR2385">
        <v>0</v>
      </c>
      <c r="AS2385">
        <v>1.5</v>
      </c>
      <c r="AT2385">
        <v>23.6</v>
      </c>
      <c r="AU2385">
        <v>894847</v>
      </c>
      <c r="AV2385">
        <v>907553</v>
      </c>
      <c r="AW2385">
        <v>4967238</v>
      </c>
      <c r="AX2385">
        <v>19797</v>
      </c>
      <c r="AY2385">
        <v>1483780</v>
      </c>
      <c r="AZ2385">
        <v>3473</v>
      </c>
      <c r="BA2385">
        <v>1133.9000000000001</v>
      </c>
      <c r="BB2385">
        <v>237.5</v>
      </c>
    </row>
    <row r="2386" spans="1:54" x14ac:dyDescent="0.3">
      <c r="A2386">
        <v>45053</v>
      </c>
      <c r="B2386" t="s">
        <v>278</v>
      </c>
      <c r="C2386" t="s">
        <v>541</v>
      </c>
      <c r="D2386">
        <v>27170</v>
      </c>
      <c r="E2386">
        <v>24777</v>
      </c>
      <c r="F2386">
        <v>9.6999999999999993</v>
      </c>
      <c r="G2386">
        <v>24777</v>
      </c>
      <c r="H2386">
        <v>6</v>
      </c>
      <c r="I2386">
        <v>21.4</v>
      </c>
      <c r="J2386">
        <v>15.4</v>
      </c>
      <c r="K2386">
        <v>48.4</v>
      </c>
      <c r="L2386">
        <v>53.1</v>
      </c>
      <c r="M2386">
        <v>44.1</v>
      </c>
      <c r="N2386">
        <v>0.7</v>
      </c>
      <c r="O2386">
        <v>0.8</v>
      </c>
      <c r="P2386">
        <v>0.1</v>
      </c>
      <c r="Q2386">
        <v>1.2</v>
      </c>
      <c r="R2386">
        <v>13.9</v>
      </c>
      <c r="S2386">
        <v>41</v>
      </c>
      <c r="T2386">
        <v>82.2</v>
      </c>
      <c r="U2386">
        <v>9.1</v>
      </c>
      <c r="V2386">
        <v>12.8</v>
      </c>
      <c r="W2386">
        <v>78.8</v>
      </c>
      <c r="X2386">
        <v>12.5</v>
      </c>
      <c r="Y2386">
        <v>1604</v>
      </c>
      <c r="Z2386">
        <v>27.6</v>
      </c>
      <c r="AA2386">
        <v>10890</v>
      </c>
      <c r="AB2386">
        <v>71</v>
      </c>
      <c r="AC2386">
        <v>9.8000000000000007</v>
      </c>
      <c r="AD2386">
        <v>90200</v>
      </c>
      <c r="AE2386">
        <v>8563</v>
      </c>
      <c r="AF2386">
        <v>2.86</v>
      </c>
      <c r="AG2386">
        <v>17350</v>
      </c>
      <c r="AH2386">
        <v>36413</v>
      </c>
      <c r="AI2386">
        <v>23.7</v>
      </c>
      <c r="AJ2386">
        <v>560</v>
      </c>
      <c r="AK2386">
        <v>5842</v>
      </c>
      <c r="AL2386">
        <v>12.8</v>
      </c>
      <c r="AM2386">
        <v>1451</v>
      </c>
      <c r="AN2386">
        <v>1375</v>
      </c>
      <c r="AO2386">
        <v>26.8</v>
      </c>
      <c r="AP2386">
        <v>0</v>
      </c>
      <c r="AQ2386">
        <v>0</v>
      </c>
      <c r="AR2386">
        <v>0</v>
      </c>
      <c r="AS2386">
        <v>0</v>
      </c>
      <c r="AT2386">
        <v>29.6</v>
      </c>
      <c r="AU2386">
        <v>76412</v>
      </c>
      <c r="AV2386">
        <v>145118</v>
      </c>
      <c r="AW2386">
        <v>400765</v>
      </c>
      <c r="AX2386">
        <v>18044</v>
      </c>
      <c r="AY2386">
        <v>32368</v>
      </c>
      <c r="AZ2386">
        <v>229</v>
      </c>
      <c r="BA2386">
        <v>655.32000000000005</v>
      </c>
      <c r="BB2386">
        <v>37.799999999999997</v>
      </c>
    </row>
    <row r="2387" spans="1:54" x14ac:dyDescent="0.3">
      <c r="A2387">
        <v>45055</v>
      </c>
      <c r="B2387" t="s">
        <v>553</v>
      </c>
      <c r="C2387" t="s">
        <v>541</v>
      </c>
      <c r="D2387">
        <v>63161</v>
      </c>
      <c r="E2387">
        <v>61570</v>
      </c>
      <c r="F2387">
        <v>2.6</v>
      </c>
      <c r="G2387">
        <v>61697</v>
      </c>
      <c r="H2387">
        <v>5.9</v>
      </c>
      <c r="I2387">
        <v>23.6</v>
      </c>
      <c r="J2387">
        <v>16.399999999999999</v>
      </c>
      <c r="K2387">
        <v>51.5</v>
      </c>
      <c r="L2387">
        <v>72.099999999999994</v>
      </c>
      <c r="M2387">
        <v>25.2</v>
      </c>
      <c r="N2387">
        <v>0.4</v>
      </c>
      <c r="O2387">
        <v>0.7</v>
      </c>
      <c r="P2387">
        <v>0.1</v>
      </c>
      <c r="Q2387">
        <v>1.6</v>
      </c>
      <c r="R2387">
        <v>4.2</v>
      </c>
      <c r="S2387">
        <v>68.7</v>
      </c>
      <c r="T2387">
        <v>86.1</v>
      </c>
      <c r="U2387">
        <v>2.9</v>
      </c>
      <c r="V2387">
        <v>4.5999999999999996</v>
      </c>
      <c r="W2387">
        <v>84.9</v>
      </c>
      <c r="X2387">
        <v>19.3</v>
      </c>
      <c r="Y2387">
        <v>5443</v>
      </c>
      <c r="Z2387">
        <v>27.8</v>
      </c>
      <c r="AA2387">
        <v>28012</v>
      </c>
      <c r="AB2387">
        <v>76.099999999999994</v>
      </c>
      <c r="AC2387">
        <v>5.9</v>
      </c>
      <c r="AD2387">
        <v>116000</v>
      </c>
      <c r="AE2387">
        <v>24084</v>
      </c>
      <c r="AF2387">
        <v>2.5499999999999998</v>
      </c>
      <c r="AG2387">
        <v>22638</v>
      </c>
      <c r="AH2387">
        <v>43765</v>
      </c>
      <c r="AI2387">
        <v>16.7</v>
      </c>
      <c r="AJ2387">
        <v>1082</v>
      </c>
      <c r="AK2387">
        <v>14796</v>
      </c>
      <c r="AL2387">
        <v>-1.1000000000000001</v>
      </c>
      <c r="AM2387">
        <v>3895</v>
      </c>
      <c r="AN2387">
        <v>4840</v>
      </c>
      <c r="AO2387">
        <v>0</v>
      </c>
      <c r="AP2387">
        <v>0</v>
      </c>
      <c r="AQ2387">
        <v>1.6</v>
      </c>
      <c r="AR2387">
        <v>0</v>
      </c>
      <c r="AS2387">
        <v>0</v>
      </c>
      <c r="AT2387">
        <v>28</v>
      </c>
      <c r="AU2387">
        <v>1419129</v>
      </c>
      <c r="AV2387">
        <v>0</v>
      </c>
      <c r="AW2387">
        <v>577695</v>
      </c>
      <c r="AX2387">
        <v>9883</v>
      </c>
      <c r="AY2387">
        <v>52193</v>
      </c>
      <c r="AZ2387">
        <v>262</v>
      </c>
      <c r="BA2387">
        <v>726.56</v>
      </c>
      <c r="BB2387">
        <v>84.9</v>
      </c>
    </row>
    <row r="2388" spans="1:54" x14ac:dyDescent="0.3">
      <c r="A2388">
        <v>45057</v>
      </c>
      <c r="B2388" t="s">
        <v>552</v>
      </c>
      <c r="C2388" t="s">
        <v>541</v>
      </c>
      <c r="D2388">
        <v>83160</v>
      </c>
      <c r="E2388">
        <v>76652</v>
      </c>
      <c r="F2388">
        <v>8.5</v>
      </c>
      <c r="G2388">
        <v>76652</v>
      </c>
      <c r="H2388">
        <v>5.7</v>
      </c>
      <c r="I2388">
        <v>21.9</v>
      </c>
      <c r="J2388">
        <v>18.8</v>
      </c>
      <c r="K2388">
        <v>50.9</v>
      </c>
      <c r="L2388">
        <v>74.599999999999994</v>
      </c>
      <c r="M2388">
        <v>22.7</v>
      </c>
      <c r="N2388">
        <v>0.4</v>
      </c>
      <c r="O2388">
        <v>0.9</v>
      </c>
      <c r="P2388">
        <v>0.1</v>
      </c>
      <c r="Q2388">
        <v>1.3</v>
      </c>
      <c r="R2388">
        <v>5</v>
      </c>
      <c r="S2388">
        <v>70.2</v>
      </c>
      <c r="T2388">
        <v>88.1</v>
      </c>
      <c r="U2388">
        <v>3.1</v>
      </c>
      <c r="V2388">
        <v>5.2</v>
      </c>
      <c r="W2388">
        <v>82.3</v>
      </c>
      <c r="X2388">
        <v>18.7</v>
      </c>
      <c r="Y2388">
        <v>6294</v>
      </c>
      <c r="Z2388">
        <v>27.5</v>
      </c>
      <c r="AA2388">
        <v>34103</v>
      </c>
      <c r="AB2388">
        <v>75</v>
      </c>
      <c r="AC2388">
        <v>8</v>
      </c>
      <c r="AD2388">
        <v>142200</v>
      </c>
      <c r="AE2388">
        <v>28956</v>
      </c>
      <c r="AF2388">
        <v>2.64</v>
      </c>
      <c r="AG2388">
        <v>21003</v>
      </c>
      <c r="AH2388">
        <v>42217</v>
      </c>
      <c r="AI2388">
        <v>21</v>
      </c>
      <c r="AJ2388">
        <v>1230</v>
      </c>
      <c r="AK2388">
        <v>16615</v>
      </c>
      <c r="AL2388">
        <v>9.5</v>
      </c>
      <c r="AM2388">
        <v>4893</v>
      </c>
      <c r="AN2388">
        <v>5111</v>
      </c>
      <c r="AO2388">
        <v>9.3000000000000007</v>
      </c>
      <c r="AP2388">
        <v>0</v>
      </c>
      <c r="AQ2388">
        <v>1.6</v>
      </c>
      <c r="AR2388">
        <v>0</v>
      </c>
      <c r="AS2388">
        <v>1.7</v>
      </c>
      <c r="AT2388">
        <v>23.4</v>
      </c>
      <c r="AU2388">
        <v>1247597</v>
      </c>
      <c r="AV2388">
        <v>0</v>
      </c>
      <c r="AW2388">
        <v>587872</v>
      </c>
      <c r="AX2388">
        <v>7998</v>
      </c>
      <c r="AY2388">
        <v>56293</v>
      </c>
      <c r="AZ2388">
        <v>1063</v>
      </c>
      <c r="BA2388">
        <v>549.16</v>
      </c>
      <c r="BB2388">
        <v>139.6</v>
      </c>
    </row>
    <row r="2389" spans="1:54" x14ac:dyDescent="0.3">
      <c r="A2389">
        <v>45059</v>
      </c>
      <c r="B2389" t="s">
        <v>551</v>
      </c>
      <c r="C2389" t="s">
        <v>541</v>
      </c>
      <c r="D2389">
        <v>66533</v>
      </c>
      <c r="E2389">
        <v>66539</v>
      </c>
      <c r="F2389">
        <v>0</v>
      </c>
      <c r="G2389">
        <v>66537</v>
      </c>
      <c r="H2389">
        <v>5.9</v>
      </c>
      <c r="I2389">
        <v>22.4</v>
      </c>
      <c r="J2389">
        <v>16.7</v>
      </c>
      <c r="K2389">
        <v>51.5</v>
      </c>
      <c r="L2389">
        <v>71.8</v>
      </c>
      <c r="M2389">
        <v>26</v>
      </c>
      <c r="N2389">
        <v>0.4</v>
      </c>
      <c r="O2389">
        <v>0.4</v>
      </c>
      <c r="P2389">
        <v>0.1</v>
      </c>
      <c r="Q2389">
        <v>1.3</v>
      </c>
      <c r="R2389">
        <v>4.4000000000000004</v>
      </c>
      <c r="S2389">
        <v>68.3</v>
      </c>
      <c r="T2389">
        <v>86.5</v>
      </c>
      <c r="U2389">
        <v>2.5</v>
      </c>
      <c r="V2389">
        <v>4.5999999999999996</v>
      </c>
      <c r="W2389">
        <v>78.2</v>
      </c>
      <c r="X2389">
        <v>14.5</v>
      </c>
      <c r="Y2389">
        <v>4965</v>
      </c>
      <c r="Z2389">
        <v>24.6</v>
      </c>
      <c r="AA2389">
        <v>30617</v>
      </c>
      <c r="AB2389">
        <v>71.7</v>
      </c>
      <c r="AC2389">
        <v>7</v>
      </c>
      <c r="AD2389">
        <v>81800</v>
      </c>
      <c r="AE2389">
        <v>25184</v>
      </c>
      <c r="AF2389">
        <v>2.54</v>
      </c>
      <c r="AG2389">
        <v>19153</v>
      </c>
      <c r="AH2389">
        <v>37383</v>
      </c>
      <c r="AI2389">
        <v>20.6</v>
      </c>
      <c r="AJ2389">
        <v>935</v>
      </c>
      <c r="AK2389">
        <v>16339</v>
      </c>
      <c r="AL2389">
        <v>-2.4</v>
      </c>
      <c r="AM2389">
        <v>3148</v>
      </c>
      <c r="AN2389">
        <v>3863</v>
      </c>
      <c r="AO2389">
        <v>12.1</v>
      </c>
      <c r="AP2389">
        <v>0</v>
      </c>
      <c r="AQ2389">
        <v>1.7</v>
      </c>
      <c r="AR2389">
        <v>0</v>
      </c>
      <c r="AS2389">
        <v>0</v>
      </c>
      <c r="AT2389">
        <v>29.3</v>
      </c>
      <c r="AU2389">
        <v>1562273</v>
      </c>
      <c r="AV2389">
        <v>66953</v>
      </c>
      <c r="AW2389">
        <v>370058</v>
      </c>
      <c r="AX2389">
        <v>5315</v>
      </c>
      <c r="AY2389">
        <v>53708</v>
      </c>
      <c r="AZ2389">
        <v>88</v>
      </c>
      <c r="BA2389">
        <v>713.8</v>
      </c>
      <c r="BB2389">
        <v>93.2</v>
      </c>
    </row>
    <row r="2390" spans="1:54" x14ac:dyDescent="0.3">
      <c r="A2390">
        <v>45061</v>
      </c>
      <c r="B2390" t="s">
        <v>34</v>
      </c>
      <c r="C2390" t="s">
        <v>541</v>
      </c>
      <c r="D2390">
        <v>18343</v>
      </c>
      <c r="E2390">
        <v>19222</v>
      </c>
      <c r="F2390">
        <v>-4.5999999999999996</v>
      </c>
      <c r="G2390">
        <v>19220</v>
      </c>
      <c r="H2390">
        <v>4.9000000000000004</v>
      </c>
      <c r="I2390">
        <v>20.7</v>
      </c>
      <c r="J2390">
        <v>16.100000000000001</v>
      </c>
      <c r="K2390">
        <v>47.8</v>
      </c>
      <c r="L2390">
        <v>34.700000000000003</v>
      </c>
      <c r="M2390">
        <v>63.4</v>
      </c>
      <c r="N2390">
        <v>0.4</v>
      </c>
      <c r="O2390">
        <v>0.4</v>
      </c>
      <c r="P2390">
        <v>0</v>
      </c>
      <c r="Q2390">
        <v>1</v>
      </c>
      <c r="R2390">
        <v>2.1</v>
      </c>
      <c r="S2390">
        <v>33.299999999999997</v>
      </c>
      <c r="T2390">
        <v>91.2</v>
      </c>
      <c r="U2390">
        <v>1.4</v>
      </c>
      <c r="V2390">
        <v>3.3</v>
      </c>
      <c r="W2390">
        <v>72.8</v>
      </c>
      <c r="X2390">
        <v>9.1</v>
      </c>
      <c r="Y2390">
        <v>1131</v>
      </c>
      <c r="Z2390">
        <v>28.9</v>
      </c>
      <c r="AA2390">
        <v>7678</v>
      </c>
      <c r="AB2390">
        <v>73.2</v>
      </c>
      <c r="AC2390">
        <v>5.0999999999999996</v>
      </c>
      <c r="AD2390">
        <v>65000</v>
      </c>
      <c r="AE2390">
        <v>6737</v>
      </c>
      <c r="AF2390">
        <v>2.54</v>
      </c>
      <c r="AG2390">
        <v>14740</v>
      </c>
      <c r="AH2390">
        <v>27373</v>
      </c>
      <c r="AI2390">
        <v>28</v>
      </c>
      <c r="AJ2390">
        <v>189</v>
      </c>
      <c r="AK2390">
        <v>1769</v>
      </c>
      <c r="AL2390">
        <v>-3.6</v>
      </c>
      <c r="AM2390">
        <v>871</v>
      </c>
      <c r="AN2390">
        <v>652</v>
      </c>
      <c r="AO2390">
        <v>0</v>
      </c>
      <c r="AP2390">
        <v>0</v>
      </c>
      <c r="AQ2390">
        <v>0</v>
      </c>
      <c r="AR2390">
        <v>0</v>
      </c>
      <c r="AS2390">
        <v>0</v>
      </c>
      <c r="AT2390">
        <v>17</v>
      </c>
      <c r="AU2390">
        <v>0</v>
      </c>
      <c r="AV2390">
        <v>49595</v>
      </c>
      <c r="AW2390">
        <v>154589</v>
      </c>
      <c r="AX2390">
        <v>7684</v>
      </c>
      <c r="AY2390">
        <v>10724</v>
      </c>
      <c r="AZ2390">
        <v>9</v>
      </c>
      <c r="BA2390">
        <v>410.18</v>
      </c>
      <c r="BB2390">
        <v>46.9</v>
      </c>
    </row>
    <row r="2391" spans="1:54" x14ac:dyDescent="0.3">
      <c r="A2391">
        <v>45063</v>
      </c>
      <c r="B2391" t="s">
        <v>550</v>
      </c>
      <c r="C2391" t="s">
        <v>541</v>
      </c>
      <c r="D2391">
        <v>277888</v>
      </c>
      <c r="E2391">
        <v>262396</v>
      </c>
      <c r="F2391">
        <v>5.9</v>
      </c>
      <c r="G2391">
        <v>262391</v>
      </c>
      <c r="H2391">
        <v>6.1</v>
      </c>
      <c r="I2391">
        <v>23.7</v>
      </c>
      <c r="J2391">
        <v>14.2</v>
      </c>
      <c r="K2391">
        <v>51.1</v>
      </c>
      <c r="L2391">
        <v>80.7</v>
      </c>
      <c r="M2391">
        <v>15.2</v>
      </c>
      <c r="N2391">
        <v>0.5</v>
      </c>
      <c r="O2391">
        <v>1.7</v>
      </c>
      <c r="P2391">
        <v>0.1</v>
      </c>
      <c r="Q2391">
        <v>1.8</v>
      </c>
      <c r="R2391">
        <v>5.8</v>
      </c>
      <c r="S2391">
        <v>75.7</v>
      </c>
      <c r="T2391">
        <v>85.3</v>
      </c>
      <c r="U2391">
        <v>4.9000000000000004</v>
      </c>
      <c r="V2391">
        <v>7</v>
      </c>
      <c r="W2391">
        <v>88.4</v>
      </c>
      <c r="X2391">
        <v>28.7</v>
      </c>
      <c r="Y2391">
        <v>23090</v>
      </c>
      <c r="Z2391">
        <v>25.2</v>
      </c>
      <c r="AA2391">
        <v>118642</v>
      </c>
      <c r="AB2391">
        <v>74.3</v>
      </c>
      <c r="AC2391">
        <v>12</v>
      </c>
      <c r="AD2391">
        <v>140100</v>
      </c>
      <c r="AE2391">
        <v>103742</v>
      </c>
      <c r="AF2391">
        <v>2.54</v>
      </c>
      <c r="AG2391">
        <v>26886</v>
      </c>
      <c r="AH2391">
        <v>54061</v>
      </c>
      <c r="AI2391">
        <v>13.2</v>
      </c>
      <c r="AJ2391">
        <v>6168</v>
      </c>
      <c r="AK2391">
        <v>92583</v>
      </c>
      <c r="AL2391">
        <v>4.7</v>
      </c>
      <c r="AM2391">
        <v>18292</v>
      </c>
      <c r="AN2391">
        <v>22886</v>
      </c>
      <c r="AO2391">
        <v>5.5</v>
      </c>
      <c r="AP2391">
        <v>0.4</v>
      </c>
      <c r="AQ2391">
        <v>1.9</v>
      </c>
      <c r="AR2391">
        <v>0</v>
      </c>
      <c r="AS2391">
        <v>1.5</v>
      </c>
      <c r="AT2391">
        <v>24.1</v>
      </c>
      <c r="AU2391">
        <v>3465738</v>
      </c>
      <c r="AV2391">
        <v>3588391</v>
      </c>
      <c r="AW2391">
        <v>3666090</v>
      </c>
      <c r="AX2391">
        <v>15027</v>
      </c>
      <c r="AY2391">
        <v>434490</v>
      </c>
      <c r="AZ2391">
        <v>1412</v>
      </c>
      <c r="BA2391">
        <v>698.91</v>
      </c>
      <c r="BB2391">
        <v>375.4</v>
      </c>
    </row>
    <row r="2392" spans="1:54" x14ac:dyDescent="0.3">
      <c r="A2392">
        <v>45065</v>
      </c>
      <c r="B2392" t="s">
        <v>548</v>
      </c>
      <c r="C2392" t="s">
        <v>541</v>
      </c>
      <c r="D2392">
        <v>9846</v>
      </c>
      <c r="E2392">
        <v>10233</v>
      </c>
      <c r="F2392">
        <v>-3.8</v>
      </c>
      <c r="G2392">
        <v>10233</v>
      </c>
      <c r="H2392">
        <v>3.2</v>
      </c>
      <c r="I2392">
        <v>12.8</v>
      </c>
      <c r="J2392">
        <v>29.8</v>
      </c>
      <c r="K2392">
        <v>44.9</v>
      </c>
      <c r="L2392">
        <v>49.6</v>
      </c>
      <c r="M2392">
        <v>48.6</v>
      </c>
      <c r="N2392">
        <v>0.2</v>
      </c>
      <c r="O2392">
        <v>0.5</v>
      </c>
      <c r="P2392">
        <v>0.1</v>
      </c>
      <c r="Q2392">
        <v>1.1000000000000001</v>
      </c>
      <c r="R2392">
        <v>1.2</v>
      </c>
      <c r="S2392">
        <v>48.7</v>
      </c>
      <c r="T2392">
        <v>89.2</v>
      </c>
      <c r="U2392">
        <v>1.5</v>
      </c>
      <c r="V2392">
        <v>2.9</v>
      </c>
      <c r="W2392">
        <v>78.8</v>
      </c>
      <c r="X2392">
        <v>18.2</v>
      </c>
      <c r="Y2392">
        <v>1155</v>
      </c>
      <c r="Z2392">
        <v>29.4</v>
      </c>
      <c r="AA2392">
        <v>5468</v>
      </c>
      <c r="AB2392">
        <v>79.3</v>
      </c>
      <c r="AC2392">
        <v>4.7</v>
      </c>
      <c r="AD2392">
        <v>112500</v>
      </c>
      <c r="AE2392">
        <v>4069</v>
      </c>
      <c r="AF2392">
        <v>2.15</v>
      </c>
      <c r="AG2392">
        <v>22150</v>
      </c>
      <c r="AH2392">
        <v>40028</v>
      </c>
      <c r="AI2392">
        <v>17.2</v>
      </c>
      <c r="AJ2392">
        <v>88</v>
      </c>
      <c r="AK2392">
        <v>960</v>
      </c>
      <c r="AL2392">
        <v>-4.0999999999999996</v>
      </c>
      <c r="AM2392">
        <v>511</v>
      </c>
      <c r="AN2392">
        <v>866</v>
      </c>
      <c r="AO2392">
        <v>28.7</v>
      </c>
      <c r="AP2392">
        <v>0</v>
      </c>
      <c r="AQ2392">
        <v>0</v>
      </c>
      <c r="AR2392">
        <v>0</v>
      </c>
      <c r="AS2392">
        <v>0</v>
      </c>
      <c r="AT2392">
        <v>0</v>
      </c>
      <c r="AU2392">
        <v>0</v>
      </c>
      <c r="AV2392">
        <v>0</v>
      </c>
      <c r="AW2392">
        <v>34750</v>
      </c>
      <c r="AX2392">
        <v>3449</v>
      </c>
      <c r="AY2392">
        <v>1954</v>
      </c>
      <c r="AZ2392">
        <v>24</v>
      </c>
      <c r="BA2392">
        <v>359.13</v>
      </c>
      <c r="BB2392">
        <v>28.5</v>
      </c>
    </row>
    <row r="2393" spans="1:54" x14ac:dyDescent="0.3">
      <c r="A2393">
        <v>45067</v>
      </c>
      <c r="B2393" t="s">
        <v>28</v>
      </c>
      <c r="C2393" t="s">
        <v>541</v>
      </c>
      <c r="D2393">
        <v>31933</v>
      </c>
      <c r="E2393">
        <v>33062</v>
      </c>
      <c r="F2393">
        <v>-3.4</v>
      </c>
      <c r="G2393">
        <v>33062</v>
      </c>
      <c r="H2393">
        <v>6.1</v>
      </c>
      <c r="I2393">
        <v>23.4</v>
      </c>
      <c r="J2393">
        <v>17.100000000000001</v>
      </c>
      <c r="K2393">
        <v>53.8</v>
      </c>
      <c r="L2393">
        <v>40.9</v>
      </c>
      <c r="M2393">
        <v>56.5</v>
      </c>
      <c r="N2393">
        <v>0.7</v>
      </c>
      <c r="O2393">
        <v>0.7</v>
      </c>
      <c r="P2393">
        <v>0</v>
      </c>
      <c r="Q2393">
        <v>1.1000000000000001</v>
      </c>
      <c r="R2393">
        <v>2.7</v>
      </c>
      <c r="S2393">
        <v>39.200000000000003</v>
      </c>
      <c r="T2393">
        <v>93</v>
      </c>
      <c r="U2393">
        <v>2.1</v>
      </c>
      <c r="V2393">
        <v>3.2</v>
      </c>
      <c r="W2393">
        <v>81.8</v>
      </c>
      <c r="X2393">
        <v>13.6</v>
      </c>
      <c r="Y2393">
        <v>2124</v>
      </c>
      <c r="Z2393">
        <v>26</v>
      </c>
      <c r="AA2393">
        <v>14794</v>
      </c>
      <c r="AB2393">
        <v>67.099999999999994</v>
      </c>
      <c r="AC2393">
        <v>9</v>
      </c>
      <c r="AD2393">
        <v>77800</v>
      </c>
      <c r="AE2393">
        <v>12049</v>
      </c>
      <c r="AF2393">
        <v>2.69</v>
      </c>
      <c r="AG2393">
        <v>16531</v>
      </c>
      <c r="AH2393">
        <v>29149</v>
      </c>
      <c r="AI2393">
        <v>27.4</v>
      </c>
      <c r="AJ2393">
        <v>506</v>
      </c>
      <c r="AK2393">
        <v>6965</v>
      </c>
      <c r="AL2393">
        <v>-5.4</v>
      </c>
      <c r="AM2393">
        <v>1604</v>
      </c>
      <c r="AN2393">
        <v>2155</v>
      </c>
      <c r="AO2393">
        <v>18.399999999999999</v>
      </c>
      <c r="AP2393">
        <v>0</v>
      </c>
      <c r="AQ2393">
        <v>1.9</v>
      </c>
      <c r="AR2393">
        <v>0</v>
      </c>
      <c r="AS2393">
        <v>0</v>
      </c>
      <c r="AT2393">
        <v>22.8</v>
      </c>
      <c r="AU2393">
        <v>367664</v>
      </c>
      <c r="AV2393">
        <v>104394</v>
      </c>
      <c r="AW2393">
        <v>269937</v>
      </c>
      <c r="AX2393">
        <v>7925</v>
      </c>
      <c r="AY2393">
        <v>31211</v>
      </c>
      <c r="AZ2393">
        <v>15</v>
      </c>
      <c r="BA2393">
        <v>489.23</v>
      </c>
      <c r="BB2393">
        <v>67.599999999999994</v>
      </c>
    </row>
    <row r="2394" spans="1:54" x14ac:dyDescent="0.3">
      <c r="A2394">
        <v>45069</v>
      </c>
      <c r="B2394" t="s">
        <v>549</v>
      </c>
      <c r="C2394" t="s">
        <v>541</v>
      </c>
      <c r="D2394">
        <v>27924</v>
      </c>
      <c r="E2394">
        <v>28933</v>
      </c>
      <c r="F2394">
        <v>-3.5</v>
      </c>
      <c r="G2394">
        <v>28933</v>
      </c>
      <c r="H2394">
        <v>5.4</v>
      </c>
      <c r="I2394">
        <v>20.7</v>
      </c>
      <c r="J2394">
        <v>15.2</v>
      </c>
      <c r="K2394">
        <v>46.8</v>
      </c>
      <c r="L2394">
        <v>42.1</v>
      </c>
      <c r="M2394">
        <v>51</v>
      </c>
      <c r="N2394">
        <v>4.7</v>
      </c>
      <c r="O2394">
        <v>0.4</v>
      </c>
      <c r="P2394">
        <v>0.1</v>
      </c>
      <c r="Q2394">
        <v>1.8</v>
      </c>
      <c r="R2394">
        <v>3.2</v>
      </c>
      <c r="S2394">
        <v>39.9</v>
      </c>
      <c r="T2394">
        <v>87.2</v>
      </c>
      <c r="U2394">
        <v>1.9</v>
      </c>
      <c r="V2394">
        <v>3</v>
      </c>
      <c r="W2394">
        <v>69.900000000000006</v>
      </c>
      <c r="X2394">
        <v>8.6999999999999993</v>
      </c>
      <c r="Y2394">
        <v>1873</v>
      </c>
      <c r="Z2394">
        <v>23.1</v>
      </c>
      <c r="AA2394">
        <v>11950</v>
      </c>
      <c r="AB2394">
        <v>66.099999999999994</v>
      </c>
      <c r="AC2394">
        <v>9.3000000000000007</v>
      </c>
      <c r="AD2394">
        <v>58200</v>
      </c>
      <c r="AE2394">
        <v>9779</v>
      </c>
      <c r="AF2394">
        <v>2.58</v>
      </c>
      <c r="AG2394">
        <v>14577</v>
      </c>
      <c r="AH2394">
        <v>28297</v>
      </c>
      <c r="AI2394">
        <v>30.7</v>
      </c>
      <c r="AJ2394">
        <v>328</v>
      </c>
      <c r="AK2394">
        <v>4791</v>
      </c>
      <c r="AL2394">
        <v>1.6</v>
      </c>
      <c r="AM2394">
        <v>934</v>
      </c>
      <c r="AN2394">
        <v>877</v>
      </c>
      <c r="AO2394">
        <v>0</v>
      </c>
      <c r="AP2394">
        <v>0</v>
      </c>
      <c r="AQ2394">
        <v>0</v>
      </c>
      <c r="AR2394">
        <v>0</v>
      </c>
      <c r="AS2394">
        <v>0</v>
      </c>
      <c r="AT2394">
        <v>15.8</v>
      </c>
      <c r="AU2394">
        <v>989848</v>
      </c>
      <c r="AV2394">
        <v>0</v>
      </c>
      <c r="AW2394">
        <v>158984</v>
      </c>
      <c r="AX2394">
        <v>5499</v>
      </c>
      <c r="AY2394">
        <v>13417</v>
      </c>
      <c r="AZ2394">
        <v>9</v>
      </c>
      <c r="BA2394">
        <v>479.67</v>
      </c>
      <c r="BB2394">
        <v>60.3</v>
      </c>
    </row>
    <row r="2395" spans="1:54" x14ac:dyDescent="0.3">
      <c r="A2395">
        <v>45071</v>
      </c>
      <c r="B2395" t="s">
        <v>547</v>
      </c>
      <c r="C2395" t="s">
        <v>541</v>
      </c>
      <c r="D2395">
        <v>37783</v>
      </c>
      <c r="E2395">
        <v>37508</v>
      </c>
      <c r="F2395">
        <v>0.7</v>
      </c>
      <c r="G2395">
        <v>37508</v>
      </c>
      <c r="H2395">
        <v>5.8</v>
      </c>
      <c r="I2395">
        <v>22</v>
      </c>
      <c r="J2395">
        <v>18</v>
      </c>
      <c r="K2395">
        <v>51.4</v>
      </c>
      <c r="L2395">
        <v>65.5</v>
      </c>
      <c r="M2395">
        <v>31.3</v>
      </c>
      <c r="N2395">
        <v>0.8</v>
      </c>
      <c r="O2395">
        <v>0.7</v>
      </c>
      <c r="P2395">
        <v>0.3</v>
      </c>
      <c r="Q2395">
        <v>1.3</v>
      </c>
      <c r="R2395">
        <v>7.5</v>
      </c>
      <c r="S2395">
        <v>60</v>
      </c>
      <c r="T2395">
        <v>86.1</v>
      </c>
      <c r="U2395">
        <v>5.4</v>
      </c>
      <c r="V2395">
        <v>7.7</v>
      </c>
      <c r="W2395">
        <v>76.900000000000006</v>
      </c>
      <c r="X2395">
        <v>18.899999999999999</v>
      </c>
      <c r="Y2395">
        <v>2679</v>
      </c>
      <c r="Z2395">
        <v>24.4</v>
      </c>
      <c r="AA2395">
        <v>17977</v>
      </c>
      <c r="AB2395">
        <v>71.5</v>
      </c>
      <c r="AC2395">
        <v>7.6</v>
      </c>
      <c r="AD2395">
        <v>107400</v>
      </c>
      <c r="AE2395">
        <v>14254</v>
      </c>
      <c r="AF2395">
        <v>2.5499999999999998</v>
      </c>
      <c r="AG2395">
        <v>21591</v>
      </c>
      <c r="AH2395">
        <v>41718</v>
      </c>
      <c r="AI2395">
        <v>17.2</v>
      </c>
      <c r="AJ2395">
        <v>710</v>
      </c>
      <c r="AK2395">
        <v>10824</v>
      </c>
      <c r="AL2395">
        <v>-2.4</v>
      </c>
      <c r="AM2395">
        <v>1805</v>
      </c>
      <c r="AN2395">
        <v>2650</v>
      </c>
      <c r="AO2395">
        <v>0</v>
      </c>
      <c r="AP2395">
        <v>0</v>
      </c>
      <c r="AQ2395">
        <v>0</v>
      </c>
      <c r="AR2395">
        <v>0</v>
      </c>
      <c r="AS2395">
        <v>0</v>
      </c>
      <c r="AT2395">
        <v>23.6</v>
      </c>
      <c r="AU2395">
        <v>1277465</v>
      </c>
      <c r="AV2395">
        <v>0</v>
      </c>
      <c r="AW2395">
        <v>369861</v>
      </c>
      <c r="AX2395">
        <v>9707</v>
      </c>
      <c r="AY2395">
        <v>30350</v>
      </c>
      <c r="AZ2395">
        <v>59</v>
      </c>
      <c r="BA2395">
        <v>630.04</v>
      </c>
      <c r="BB2395">
        <v>59.5</v>
      </c>
    </row>
    <row r="2396" spans="1:54" x14ac:dyDescent="0.3">
      <c r="A2396">
        <v>45073</v>
      </c>
      <c r="B2396" t="s">
        <v>546</v>
      </c>
      <c r="C2396" t="s">
        <v>541</v>
      </c>
      <c r="D2396">
        <v>75192</v>
      </c>
      <c r="E2396">
        <v>74275</v>
      </c>
      <c r="F2396">
        <v>1.2</v>
      </c>
      <c r="G2396">
        <v>74273</v>
      </c>
      <c r="H2396">
        <v>5.4</v>
      </c>
      <c r="I2396">
        <v>20.399999999999999</v>
      </c>
      <c r="J2396">
        <v>21.6</v>
      </c>
      <c r="K2396">
        <v>50.5</v>
      </c>
      <c r="L2396">
        <v>89.5</v>
      </c>
      <c r="M2396">
        <v>7.8</v>
      </c>
      <c r="N2396">
        <v>0.3</v>
      </c>
      <c r="O2396">
        <v>0.8</v>
      </c>
      <c r="P2396">
        <v>0</v>
      </c>
      <c r="Q2396">
        <v>1.6</v>
      </c>
      <c r="R2396">
        <v>4.8</v>
      </c>
      <c r="S2396">
        <v>85.2</v>
      </c>
      <c r="T2396">
        <v>84</v>
      </c>
      <c r="U2396">
        <v>3.2</v>
      </c>
      <c r="V2396">
        <v>4.7</v>
      </c>
      <c r="W2396">
        <v>83.1</v>
      </c>
      <c r="X2396">
        <v>21.7</v>
      </c>
      <c r="Y2396">
        <v>7307</v>
      </c>
      <c r="Z2396">
        <v>24.3</v>
      </c>
      <c r="AA2396">
        <v>39128</v>
      </c>
      <c r="AB2396">
        <v>75.2</v>
      </c>
      <c r="AC2396">
        <v>9</v>
      </c>
      <c r="AD2396">
        <v>136300</v>
      </c>
      <c r="AE2396">
        <v>30106</v>
      </c>
      <c r="AF2396">
        <v>2.4500000000000002</v>
      </c>
      <c r="AG2396">
        <v>23904</v>
      </c>
      <c r="AH2396">
        <v>41394</v>
      </c>
      <c r="AI2396">
        <v>19.100000000000001</v>
      </c>
      <c r="AJ2396">
        <v>1448</v>
      </c>
      <c r="AK2396">
        <v>19716</v>
      </c>
      <c r="AL2396">
        <v>-1.6</v>
      </c>
      <c r="AM2396">
        <v>4474</v>
      </c>
      <c r="AN2396">
        <v>6027</v>
      </c>
      <c r="AO2396">
        <v>2.6</v>
      </c>
      <c r="AP2396">
        <v>0</v>
      </c>
      <c r="AQ2396">
        <v>0</v>
      </c>
      <c r="AR2396">
        <v>0</v>
      </c>
      <c r="AS2396">
        <v>1.2</v>
      </c>
      <c r="AT2396">
        <v>27.6</v>
      </c>
      <c r="AU2396">
        <v>1546420</v>
      </c>
      <c r="AV2396">
        <v>0</v>
      </c>
      <c r="AW2396">
        <v>743455</v>
      </c>
      <c r="AX2396">
        <v>10518</v>
      </c>
      <c r="AY2396">
        <v>62807</v>
      </c>
      <c r="AZ2396">
        <v>243</v>
      </c>
      <c r="BA2396">
        <v>626.33000000000004</v>
      </c>
      <c r="BB2396">
        <v>118.6</v>
      </c>
    </row>
    <row r="2397" spans="1:54" x14ac:dyDescent="0.3">
      <c r="A2397">
        <v>45075</v>
      </c>
      <c r="B2397" t="s">
        <v>545</v>
      </c>
      <c r="C2397" t="s">
        <v>541</v>
      </c>
      <c r="D2397">
        <v>90090</v>
      </c>
      <c r="E2397">
        <v>92495</v>
      </c>
      <c r="F2397">
        <v>-2.6</v>
      </c>
      <c r="G2397">
        <v>92501</v>
      </c>
      <c r="H2397">
        <v>6.3</v>
      </c>
      <c r="I2397">
        <v>22.6</v>
      </c>
      <c r="J2397">
        <v>17.100000000000001</v>
      </c>
      <c r="K2397">
        <v>53.1</v>
      </c>
      <c r="L2397">
        <v>34.9</v>
      </c>
      <c r="M2397">
        <v>62.2</v>
      </c>
      <c r="N2397">
        <v>0.6</v>
      </c>
      <c r="O2397">
        <v>1</v>
      </c>
      <c r="P2397">
        <v>0</v>
      </c>
      <c r="Q2397">
        <v>1.3</v>
      </c>
      <c r="R2397">
        <v>2.1</v>
      </c>
      <c r="S2397">
        <v>33.6</v>
      </c>
      <c r="T2397">
        <v>90.1</v>
      </c>
      <c r="U2397">
        <v>2</v>
      </c>
      <c r="V2397">
        <v>3.3</v>
      </c>
      <c r="W2397">
        <v>79.3</v>
      </c>
      <c r="X2397">
        <v>18.600000000000001</v>
      </c>
      <c r="Y2397">
        <v>6482</v>
      </c>
      <c r="Z2397">
        <v>24.3</v>
      </c>
      <c r="AA2397">
        <v>42184</v>
      </c>
      <c r="AB2397">
        <v>68.2</v>
      </c>
      <c r="AC2397">
        <v>9.3000000000000007</v>
      </c>
      <c r="AD2397">
        <v>84700</v>
      </c>
      <c r="AE2397">
        <v>34180</v>
      </c>
      <c r="AF2397">
        <v>2.59</v>
      </c>
      <c r="AG2397">
        <v>17687</v>
      </c>
      <c r="AH2397">
        <v>34110</v>
      </c>
      <c r="AI2397">
        <v>23.7</v>
      </c>
      <c r="AJ2397">
        <v>1650</v>
      </c>
      <c r="AK2397">
        <v>25573</v>
      </c>
      <c r="AL2397">
        <v>1.2</v>
      </c>
      <c r="AM2397">
        <v>4912</v>
      </c>
      <c r="AN2397">
        <v>6302</v>
      </c>
      <c r="AO2397">
        <v>35.200000000000003</v>
      </c>
      <c r="AP2397">
        <v>0</v>
      </c>
      <c r="AQ2397">
        <v>1.3</v>
      </c>
      <c r="AR2397">
        <v>0</v>
      </c>
      <c r="AS2397">
        <v>0.5</v>
      </c>
      <c r="AT2397">
        <v>34.1</v>
      </c>
      <c r="AU2397">
        <v>2597882</v>
      </c>
      <c r="AV2397">
        <v>405655</v>
      </c>
      <c r="AW2397">
        <v>1007038</v>
      </c>
      <c r="AX2397">
        <v>11113</v>
      </c>
      <c r="AY2397">
        <v>152207</v>
      </c>
      <c r="AZ2397">
        <v>41</v>
      </c>
      <c r="BA2397">
        <v>1106.0999999999999</v>
      </c>
      <c r="BB2397">
        <v>83.6</v>
      </c>
    </row>
    <row r="2398" spans="1:54" x14ac:dyDescent="0.3">
      <c r="A2398">
        <v>45077</v>
      </c>
      <c r="B2398" t="s">
        <v>21</v>
      </c>
      <c r="C2398" t="s">
        <v>541</v>
      </c>
      <c r="D2398">
        <v>120368</v>
      </c>
      <c r="E2398">
        <v>119226</v>
      </c>
      <c r="F2398">
        <v>1</v>
      </c>
      <c r="G2398">
        <v>119224</v>
      </c>
      <c r="H2398">
        <v>4.9000000000000004</v>
      </c>
      <c r="I2398">
        <v>19.7</v>
      </c>
      <c r="J2398">
        <v>15.2</v>
      </c>
      <c r="K2398">
        <v>50.2</v>
      </c>
      <c r="L2398">
        <v>89.4</v>
      </c>
      <c r="M2398">
        <v>6.9</v>
      </c>
      <c r="N2398">
        <v>0.3</v>
      </c>
      <c r="O2398">
        <v>1.9</v>
      </c>
      <c r="P2398">
        <v>0</v>
      </c>
      <c r="Q2398">
        <v>1.5</v>
      </c>
      <c r="R2398">
        <v>3.4</v>
      </c>
      <c r="S2398">
        <v>86.4</v>
      </c>
      <c r="T2398">
        <v>80.400000000000006</v>
      </c>
      <c r="U2398">
        <v>4</v>
      </c>
      <c r="V2398">
        <v>5.0999999999999996</v>
      </c>
      <c r="W2398">
        <v>82.2</v>
      </c>
      <c r="X2398">
        <v>23</v>
      </c>
      <c r="Y2398">
        <v>8483</v>
      </c>
      <c r="Z2398">
        <v>23.2</v>
      </c>
      <c r="AA2398">
        <v>52121</v>
      </c>
      <c r="AB2398">
        <v>69.3</v>
      </c>
      <c r="AC2398">
        <v>16.600000000000001</v>
      </c>
      <c r="AD2398">
        <v>123900</v>
      </c>
      <c r="AE2398">
        <v>43971</v>
      </c>
      <c r="AF2398">
        <v>2.54</v>
      </c>
      <c r="AG2398">
        <v>21182</v>
      </c>
      <c r="AH2398">
        <v>41788</v>
      </c>
      <c r="AI2398">
        <v>18.899999999999999</v>
      </c>
      <c r="AJ2398">
        <v>2003</v>
      </c>
      <c r="AK2398">
        <v>26257</v>
      </c>
      <c r="AL2398">
        <v>4.4000000000000004</v>
      </c>
      <c r="AM2398">
        <v>7094</v>
      </c>
      <c r="AN2398">
        <v>8715</v>
      </c>
      <c r="AO2398">
        <v>4.9000000000000004</v>
      </c>
      <c r="AP2398">
        <v>0.8</v>
      </c>
      <c r="AQ2398">
        <v>1.8</v>
      </c>
      <c r="AR2398">
        <v>0</v>
      </c>
      <c r="AS2398">
        <v>0.8</v>
      </c>
      <c r="AT2398">
        <v>27.3</v>
      </c>
      <c r="AU2398">
        <v>1459950</v>
      </c>
      <c r="AV2398">
        <v>253217</v>
      </c>
      <c r="AW2398">
        <v>1153530</v>
      </c>
      <c r="AX2398">
        <v>9935</v>
      </c>
      <c r="AY2398">
        <v>142900</v>
      </c>
      <c r="AZ2398">
        <v>434</v>
      </c>
      <c r="BA2398">
        <v>496.41</v>
      </c>
      <c r="BB2398">
        <v>240.2</v>
      </c>
    </row>
    <row r="2399" spans="1:54" x14ac:dyDescent="0.3">
      <c r="A2399">
        <v>45079</v>
      </c>
      <c r="B2399" t="s">
        <v>544</v>
      </c>
      <c r="C2399" t="s">
        <v>541</v>
      </c>
      <c r="D2399">
        <v>401566</v>
      </c>
      <c r="E2399">
        <v>384507</v>
      </c>
      <c r="F2399">
        <v>4.4000000000000004</v>
      </c>
      <c r="G2399">
        <v>384504</v>
      </c>
      <c r="H2399">
        <v>5.9</v>
      </c>
      <c r="I2399">
        <v>22</v>
      </c>
      <c r="J2399">
        <v>11.3</v>
      </c>
      <c r="K2399">
        <v>51.5</v>
      </c>
      <c r="L2399">
        <v>47.8</v>
      </c>
      <c r="M2399">
        <v>46.9</v>
      </c>
      <c r="N2399">
        <v>0.4</v>
      </c>
      <c r="O2399">
        <v>2.7</v>
      </c>
      <c r="P2399">
        <v>0.2</v>
      </c>
      <c r="Q2399">
        <v>2.1</v>
      </c>
      <c r="R2399">
        <v>5.0999999999999996</v>
      </c>
      <c r="S2399">
        <v>44.1</v>
      </c>
      <c r="T2399">
        <v>77.900000000000006</v>
      </c>
      <c r="U2399">
        <v>5.2</v>
      </c>
      <c r="V2399">
        <v>7.7</v>
      </c>
      <c r="W2399">
        <v>89.7</v>
      </c>
      <c r="X2399">
        <v>36.1</v>
      </c>
      <c r="Y2399">
        <v>33288</v>
      </c>
      <c r="Z2399">
        <v>21</v>
      </c>
      <c r="AA2399">
        <v>166973</v>
      </c>
      <c r="AB2399">
        <v>60.7</v>
      </c>
      <c r="AC2399">
        <v>27.8</v>
      </c>
      <c r="AD2399">
        <v>149800</v>
      </c>
      <c r="AE2399">
        <v>143874</v>
      </c>
      <c r="AF2399">
        <v>2.5</v>
      </c>
      <c r="AG2399">
        <v>25763</v>
      </c>
      <c r="AH2399">
        <v>48359</v>
      </c>
      <c r="AI2399">
        <v>17.2</v>
      </c>
      <c r="AJ2399">
        <v>8660</v>
      </c>
      <c r="AK2399">
        <v>155345</v>
      </c>
      <c r="AL2399">
        <v>1.1000000000000001</v>
      </c>
      <c r="AM2399">
        <v>25311</v>
      </c>
      <c r="AN2399">
        <v>27370</v>
      </c>
      <c r="AO2399">
        <v>23.1</v>
      </c>
      <c r="AP2399">
        <v>0.6</v>
      </c>
      <c r="AQ2399">
        <v>2.7</v>
      </c>
      <c r="AR2399">
        <v>0</v>
      </c>
      <c r="AS2399">
        <v>1.2</v>
      </c>
      <c r="AT2399">
        <v>27.5</v>
      </c>
      <c r="AU2399">
        <v>6109796</v>
      </c>
      <c r="AV2399">
        <v>3150652</v>
      </c>
      <c r="AW2399">
        <v>4367658</v>
      </c>
      <c r="AX2399">
        <v>12127</v>
      </c>
      <c r="AY2399">
        <v>733609</v>
      </c>
      <c r="AZ2399">
        <v>2275</v>
      </c>
      <c r="BA2399">
        <v>757.07</v>
      </c>
      <c r="BB2399">
        <v>507.9</v>
      </c>
    </row>
    <row r="2400" spans="1:54" x14ac:dyDescent="0.3">
      <c r="A2400">
        <v>45081</v>
      </c>
      <c r="B2400" t="s">
        <v>543</v>
      </c>
      <c r="C2400" t="s">
        <v>541</v>
      </c>
      <c r="D2400">
        <v>20026</v>
      </c>
      <c r="E2400">
        <v>19872</v>
      </c>
      <c r="F2400">
        <v>0.8</v>
      </c>
      <c r="G2400">
        <v>19875</v>
      </c>
      <c r="H2400">
        <v>6.3</v>
      </c>
      <c r="I2400">
        <v>22</v>
      </c>
      <c r="J2400">
        <v>18.3</v>
      </c>
      <c r="K2400">
        <v>49.6</v>
      </c>
      <c r="L2400">
        <v>69.7</v>
      </c>
      <c r="M2400">
        <v>26.2</v>
      </c>
      <c r="N2400">
        <v>1.5</v>
      </c>
      <c r="O2400">
        <v>0.3</v>
      </c>
      <c r="P2400">
        <v>1</v>
      </c>
      <c r="Q2400">
        <v>1.3</v>
      </c>
      <c r="R2400">
        <v>14.9</v>
      </c>
      <c r="S2400">
        <v>58</v>
      </c>
      <c r="T2400">
        <v>90.4</v>
      </c>
      <c r="U2400">
        <v>9.4</v>
      </c>
      <c r="V2400">
        <v>13.4</v>
      </c>
      <c r="W2400">
        <v>76.8</v>
      </c>
      <c r="X2400">
        <v>12.4</v>
      </c>
      <c r="Y2400">
        <v>1446</v>
      </c>
      <c r="Z2400">
        <v>29</v>
      </c>
      <c r="AA2400">
        <v>9266</v>
      </c>
      <c r="AB2400">
        <v>72.8</v>
      </c>
      <c r="AC2400">
        <v>2.8</v>
      </c>
      <c r="AD2400">
        <v>90400</v>
      </c>
      <c r="AE2400">
        <v>7020</v>
      </c>
      <c r="AF2400">
        <v>2.79</v>
      </c>
      <c r="AG2400">
        <v>19725</v>
      </c>
      <c r="AH2400">
        <v>38514</v>
      </c>
      <c r="AI2400">
        <v>21.5</v>
      </c>
      <c r="AJ2400">
        <v>250</v>
      </c>
      <c r="AK2400">
        <v>3396</v>
      </c>
      <c r="AL2400">
        <v>-16.600000000000001</v>
      </c>
      <c r="AM2400">
        <v>899</v>
      </c>
      <c r="AN2400">
        <v>1186</v>
      </c>
      <c r="AO2400">
        <v>13.2</v>
      </c>
      <c r="AP2400">
        <v>0</v>
      </c>
      <c r="AQ2400">
        <v>0</v>
      </c>
      <c r="AR2400">
        <v>0</v>
      </c>
      <c r="AS2400">
        <v>0</v>
      </c>
      <c r="AT2400">
        <v>21.6</v>
      </c>
      <c r="AU2400">
        <v>0</v>
      </c>
      <c r="AV2400">
        <v>0</v>
      </c>
      <c r="AW2400">
        <v>73369</v>
      </c>
      <c r="AX2400">
        <v>3870</v>
      </c>
      <c r="AY2400">
        <v>4310</v>
      </c>
      <c r="AZ2400">
        <v>26</v>
      </c>
      <c r="BA2400">
        <v>452.78</v>
      </c>
      <c r="BB2400">
        <v>43.9</v>
      </c>
    </row>
    <row r="2401" spans="1:54" x14ac:dyDescent="0.3">
      <c r="A2401">
        <v>45083</v>
      </c>
      <c r="B2401" t="s">
        <v>542</v>
      </c>
      <c r="C2401" t="s">
        <v>541</v>
      </c>
      <c r="D2401">
        <v>293542</v>
      </c>
      <c r="E2401">
        <v>284305</v>
      </c>
      <c r="F2401">
        <v>3.2</v>
      </c>
      <c r="G2401">
        <v>284307</v>
      </c>
      <c r="H2401">
        <v>6.3</v>
      </c>
      <c r="I2401">
        <v>23.7</v>
      </c>
      <c r="J2401">
        <v>15.1</v>
      </c>
      <c r="K2401">
        <v>51.5</v>
      </c>
      <c r="L2401">
        <v>74.5</v>
      </c>
      <c r="M2401">
        <v>21</v>
      </c>
      <c r="N2401">
        <v>0.4</v>
      </c>
      <c r="O2401">
        <v>2.2999999999999998</v>
      </c>
      <c r="P2401">
        <v>0.1</v>
      </c>
      <c r="Q2401">
        <v>1.7</v>
      </c>
      <c r="R2401">
        <v>6.4</v>
      </c>
      <c r="S2401">
        <v>69</v>
      </c>
      <c r="T2401">
        <v>84.7</v>
      </c>
      <c r="U2401">
        <v>6.4</v>
      </c>
      <c r="V2401">
        <v>9.4</v>
      </c>
      <c r="W2401">
        <v>82.2</v>
      </c>
      <c r="X2401">
        <v>21.3</v>
      </c>
      <c r="Y2401">
        <v>20802</v>
      </c>
      <c r="Z2401">
        <v>21.9</v>
      </c>
      <c r="AA2401">
        <v>124505</v>
      </c>
      <c r="AB2401">
        <v>69.599999999999994</v>
      </c>
      <c r="AC2401">
        <v>14</v>
      </c>
      <c r="AD2401">
        <v>121300</v>
      </c>
      <c r="AE2401">
        <v>107350</v>
      </c>
      <c r="AF2401">
        <v>2.6</v>
      </c>
      <c r="AG2401">
        <v>21889</v>
      </c>
      <c r="AH2401">
        <v>42919</v>
      </c>
      <c r="AI2401">
        <v>17.899999999999999</v>
      </c>
      <c r="AJ2401">
        <v>6141</v>
      </c>
      <c r="AK2401">
        <v>118348</v>
      </c>
      <c r="AL2401">
        <v>2.8</v>
      </c>
      <c r="AM2401">
        <v>17533</v>
      </c>
      <c r="AN2401">
        <v>21534</v>
      </c>
      <c r="AO2401">
        <v>7.1</v>
      </c>
      <c r="AP2401">
        <v>0.6</v>
      </c>
      <c r="AQ2401">
        <v>2</v>
      </c>
      <c r="AR2401">
        <v>0</v>
      </c>
      <c r="AS2401">
        <v>2.2999999999999998</v>
      </c>
      <c r="AT2401">
        <v>25.6</v>
      </c>
      <c r="AU2401">
        <v>11731761</v>
      </c>
      <c r="AV2401">
        <v>5481960</v>
      </c>
      <c r="AW2401">
        <v>3638406</v>
      </c>
      <c r="AX2401">
        <v>13148</v>
      </c>
      <c r="AY2401">
        <v>411477</v>
      </c>
      <c r="AZ2401">
        <v>1090</v>
      </c>
      <c r="BA2401">
        <v>807.93</v>
      </c>
      <c r="BB2401">
        <v>351.9</v>
      </c>
    </row>
    <row r="2402" spans="1:54" x14ac:dyDescent="0.3">
      <c r="A2402">
        <v>45085</v>
      </c>
      <c r="B2402" t="s">
        <v>15</v>
      </c>
      <c r="C2402" t="s">
        <v>541</v>
      </c>
      <c r="D2402">
        <v>107919</v>
      </c>
      <c r="E2402">
        <v>107463</v>
      </c>
      <c r="F2402">
        <v>0.4</v>
      </c>
      <c r="G2402">
        <v>107456</v>
      </c>
      <c r="H2402">
        <v>7.1</v>
      </c>
      <c r="I2402">
        <v>24.6</v>
      </c>
      <c r="J2402">
        <v>14.5</v>
      </c>
      <c r="K2402">
        <v>51.8</v>
      </c>
      <c r="L2402">
        <v>49.2</v>
      </c>
      <c r="M2402">
        <v>47.1</v>
      </c>
      <c r="N2402">
        <v>0.5</v>
      </c>
      <c r="O2402">
        <v>1.3</v>
      </c>
      <c r="P2402">
        <v>0.1</v>
      </c>
      <c r="Q2402">
        <v>1.8</v>
      </c>
      <c r="R2402">
        <v>3.8</v>
      </c>
      <c r="S2402">
        <v>46.4</v>
      </c>
      <c r="T2402">
        <v>87.4</v>
      </c>
      <c r="U2402">
        <v>3.5</v>
      </c>
      <c r="V2402">
        <v>4.8</v>
      </c>
      <c r="W2402">
        <v>82.3</v>
      </c>
      <c r="X2402">
        <v>19.2</v>
      </c>
      <c r="Y2402">
        <v>11981</v>
      </c>
      <c r="Z2402">
        <v>21.9</v>
      </c>
      <c r="AA2402">
        <v>47029</v>
      </c>
      <c r="AB2402">
        <v>65.400000000000006</v>
      </c>
      <c r="AC2402">
        <v>13.7</v>
      </c>
      <c r="AD2402">
        <v>107300</v>
      </c>
      <c r="AE2402">
        <v>39373</v>
      </c>
      <c r="AF2402">
        <v>2.66</v>
      </c>
      <c r="AG2402">
        <v>20340</v>
      </c>
      <c r="AH2402">
        <v>41366</v>
      </c>
      <c r="AI2402">
        <v>17.899999999999999</v>
      </c>
      <c r="AJ2402">
        <v>1777</v>
      </c>
      <c r="AK2402">
        <v>29965</v>
      </c>
      <c r="AL2402">
        <v>2.4</v>
      </c>
      <c r="AM2402">
        <v>6023</v>
      </c>
      <c r="AN2402">
        <v>7092</v>
      </c>
      <c r="AO2402">
        <v>23.5</v>
      </c>
      <c r="AP2402">
        <v>0.4</v>
      </c>
      <c r="AQ2402">
        <v>3.2</v>
      </c>
      <c r="AR2402">
        <v>0</v>
      </c>
      <c r="AS2402">
        <v>1.9</v>
      </c>
      <c r="AT2402">
        <v>30.4</v>
      </c>
      <c r="AU2402">
        <v>1921957</v>
      </c>
      <c r="AV2402">
        <v>0</v>
      </c>
      <c r="AW2402">
        <v>1021525</v>
      </c>
      <c r="AX2402">
        <v>9801</v>
      </c>
      <c r="AY2402">
        <v>109382</v>
      </c>
      <c r="AZ2402">
        <v>289</v>
      </c>
      <c r="BA2402">
        <v>665.07</v>
      </c>
      <c r="BB2402">
        <v>161.6</v>
      </c>
    </row>
    <row r="2403" spans="1:54" x14ac:dyDescent="0.3">
      <c r="A2403">
        <v>45087</v>
      </c>
      <c r="B2403" t="s">
        <v>78</v>
      </c>
      <c r="C2403" t="s">
        <v>541</v>
      </c>
      <c r="D2403">
        <v>27876</v>
      </c>
      <c r="E2403">
        <v>28963</v>
      </c>
      <c r="F2403">
        <v>-3.8</v>
      </c>
      <c r="G2403">
        <v>28961</v>
      </c>
      <c r="H2403">
        <v>5.4</v>
      </c>
      <c r="I2403">
        <v>21.8</v>
      </c>
      <c r="J2403">
        <v>18.5</v>
      </c>
      <c r="K2403">
        <v>52.5</v>
      </c>
      <c r="L2403">
        <v>66.2</v>
      </c>
      <c r="M2403">
        <v>31.7</v>
      </c>
      <c r="N2403">
        <v>0.3</v>
      </c>
      <c r="O2403">
        <v>0.3</v>
      </c>
      <c r="P2403">
        <v>0.1</v>
      </c>
      <c r="Q2403">
        <v>1.5</v>
      </c>
      <c r="R2403">
        <v>1.2</v>
      </c>
      <c r="S2403">
        <v>65.400000000000006</v>
      </c>
      <c r="T2403">
        <v>88.8</v>
      </c>
      <c r="U2403">
        <v>0.7</v>
      </c>
      <c r="V2403">
        <v>1.7</v>
      </c>
      <c r="W2403">
        <v>78.099999999999994</v>
      </c>
      <c r="X2403">
        <v>12.9</v>
      </c>
      <c r="Y2403">
        <v>2062</v>
      </c>
      <c r="Z2403">
        <v>26.4</v>
      </c>
      <c r="AA2403">
        <v>14015</v>
      </c>
      <c r="AB2403">
        <v>73.099999999999994</v>
      </c>
      <c r="AC2403">
        <v>7.8</v>
      </c>
      <c r="AD2403">
        <v>74000</v>
      </c>
      <c r="AE2403">
        <v>11854</v>
      </c>
      <c r="AF2403">
        <v>2.37</v>
      </c>
      <c r="AG2403">
        <v>19037</v>
      </c>
      <c r="AH2403">
        <v>32556</v>
      </c>
      <c r="AI2403">
        <v>20.100000000000001</v>
      </c>
      <c r="AJ2403">
        <v>449</v>
      </c>
      <c r="AK2403">
        <v>5968</v>
      </c>
      <c r="AL2403">
        <v>-1.9</v>
      </c>
      <c r="AM2403">
        <v>1104</v>
      </c>
      <c r="AN2403">
        <v>1681</v>
      </c>
      <c r="AO2403">
        <v>17.7</v>
      </c>
      <c r="AP2403">
        <v>0</v>
      </c>
      <c r="AQ2403">
        <v>0</v>
      </c>
      <c r="AR2403">
        <v>0</v>
      </c>
      <c r="AS2403">
        <v>0</v>
      </c>
      <c r="AT2403">
        <v>31.1</v>
      </c>
      <c r="AU2403">
        <v>488385</v>
      </c>
      <c r="AV2403">
        <v>0</v>
      </c>
      <c r="AW2403">
        <v>192164</v>
      </c>
      <c r="AX2403">
        <v>6936</v>
      </c>
      <c r="AY2403">
        <v>18534</v>
      </c>
      <c r="AZ2403">
        <v>14</v>
      </c>
      <c r="BA2403">
        <v>514.16999999999996</v>
      </c>
      <c r="BB2403">
        <v>56.3</v>
      </c>
    </row>
    <row r="2404" spans="1:54" x14ac:dyDescent="0.3">
      <c r="A2404">
        <v>45089</v>
      </c>
      <c r="B2404" t="s">
        <v>540</v>
      </c>
      <c r="C2404" t="s">
        <v>541</v>
      </c>
      <c r="D2404">
        <v>32695</v>
      </c>
      <c r="E2404">
        <v>34419</v>
      </c>
      <c r="F2404">
        <v>-5</v>
      </c>
      <c r="G2404">
        <v>34423</v>
      </c>
      <c r="H2404">
        <v>5.3</v>
      </c>
      <c r="I2404">
        <v>21.7</v>
      </c>
      <c r="J2404">
        <v>17.899999999999999</v>
      </c>
      <c r="K2404">
        <v>51.5</v>
      </c>
      <c r="L2404">
        <v>33.1</v>
      </c>
      <c r="M2404">
        <v>65.099999999999994</v>
      </c>
      <c r="N2404">
        <v>0.4</v>
      </c>
      <c r="O2404">
        <v>0.4</v>
      </c>
      <c r="P2404">
        <v>0</v>
      </c>
      <c r="Q2404">
        <v>0.9</v>
      </c>
      <c r="R2404">
        <v>2.2999999999999998</v>
      </c>
      <c r="S2404">
        <v>31.5</v>
      </c>
      <c r="T2404">
        <v>92.5</v>
      </c>
      <c r="U2404">
        <v>1.4</v>
      </c>
      <c r="V2404">
        <v>2.6</v>
      </c>
      <c r="W2404">
        <v>77.599999999999994</v>
      </c>
      <c r="X2404">
        <v>12.2</v>
      </c>
      <c r="Y2404">
        <v>2053</v>
      </c>
      <c r="Z2404">
        <v>28.6</v>
      </c>
      <c r="AA2404">
        <v>15176</v>
      </c>
      <c r="AB2404">
        <v>74.3</v>
      </c>
      <c r="AC2404">
        <v>6.3</v>
      </c>
      <c r="AD2404">
        <v>67100</v>
      </c>
      <c r="AE2404">
        <v>11621</v>
      </c>
      <c r="AF2404">
        <v>2.76</v>
      </c>
      <c r="AG2404">
        <v>14845</v>
      </c>
      <c r="AH2404">
        <v>25849</v>
      </c>
      <c r="AI2404">
        <v>30.8</v>
      </c>
      <c r="AJ2404">
        <v>490</v>
      </c>
      <c r="AK2404">
        <v>6578</v>
      </c>
      <c r="AL2404">
        <v>0.9</v>
      </c>
      <c r="AM2404">
        <v>1714</v>
      </c>
      <c r="AN2404">
        <v>1921</v>
      </c>
      <c r="AO2404">
        <v>36.5</v>
      </c>
      <c r="AP2404">
        <v>0</v>
      </c>
      <c r="AQ2404">
        <v>0</v>
      </c>
      <c r="AR2404">
        <v>0</v>
      </c>
      <c r="AS2404">
        <v>0</v>
      </c>
      <c r="AT2404">
        <v>30.7</v>
      </c>
      <c r="AU2404">
        <v>1398099</v>
      </c>
      <c r="AV2404">
        <v>102507</v>
      </c>
      <c r="AW2404">
        <v>224573</v>
      </c>
      <c r="AX2404">
        <v>6367</v>
      </c>
      <c r="AY2404">
        <v>12820</v>
      </c>
      <c r="AZ2404">
        <v>17</v>
      </c>
      <c r="BA2404">
        <v>934.16</v>
      </c>
      <c r="BB2404">
        <v>36.799999999999997</v>
      </c>
    </row>
    <row r="2405" spans="1:54" x14ac:dyDescent="0.3">
      <c r="A2405">
        <v>45091</v>
      </c>
      <c r="B2405" t="s">
        <v>1502</v>
      </c>
      <c r="C2405" t="s">
        <v>541</v>
      </c>
      <c r="D2405">
        <v>245346</v>
      </c>
      <c r="E2405">
        <v>226071</v>
      </c>
      <c r="F2405">
        <v>8.5</v>
      </c>
      <c r="G2405">
        <v>226073</v>
      </c>
      <c r="H2405">
        <v>6.3</v>
      </c>
      <c r="I2405">
        <v>24.7</v>
      </c>
      <c r="J2405">
        <v>13.1</v>
      </c>
      <c r="K2405">
        <v>51.7</v>
      </c>
      <c r="L2405">
        <v>75.900000000000006</v>
      </c>
      <c r="M2405">
        <v>19.5</v>
      </c>
      <c r="N2405">
        <v>0.9</v>
      </c>
      <c r="O2405">
        <v>1.8</v>
      </c>
      <c r="P2405">
        <v>0.1</v>
      </c>
      <c r="Q2405">
        <v>1.9</v>
      </c>
      <c r="R2405">
        <v>5</v>
      </c>
      <c r="S2405">
        <v>71.599999999999994</v>
      </c>
      <c r="T2405">
        <v>85.3</v>
      </c>
      <c r="U2405">
        <v>4.5999999999999996</v>
      </c>
      <c r="V2405">
        <v>6.5</v>
      </c>
      <c r="W2405">
        <v>87.5</v>
      </c>
      <c r="X2405">
        <v>28.5</v>
      </c>
      <c r="Y2405">
        <v>16892</v>
      </c>
      <c r="Z2405">
        <v>25.1</v>
      </c>
      <c r="AA2405">
        <v>98856</v>
      </c>
      <c r="AB2405">
        <v>71.599999999999994</v>
      </c>
      <c r="AC2405">
        <v>16.5</v>
      </c>
      <c r="AD2405">
        <v>159300</v>
      </c>
      <c r="AE2405">
        <v>86483</v>
      </c>
      <c r="AF2405">
        <v>2.62</v>
      </c>
      <c r="AG2405">
        <v>26553</v>
      </c>
      <c r="AH2405">
        <v>53740</v>
      </c>
      <c r="AI2405">
        <v>13.4</v>
      </c>
      <c r="AJ2405">
        <v>4548</v>
      </c>
      <c r="AK2405">
        <v>68940</v>
      </c>
      <c r="AL2405">
        <v>1.9</v>
      </c>
      <c r="AM2405">
        <v>14944</v>
      </c>
      <c r="AN2405">
        <v>16798</v>
      </c>
      <c r="AO2405">
        <v>8.6999999999999993</v>
      </c>
      <c r="AP2405">
        <v>0</v>
      </c>
      <c r="AQ2405">
        <v>1.3</v>
      </c>
      <c r="AR2405">
        <v>0</v>
      </c>
      <c r="AS2405">
        <v>1.4</v>
      </c>
      <c r="AT2405">
        <v>29.2</v>
      </c>
      <c r="AU2405">
        <v>3621151</v>
      </c>
      <c r="AV2405">
        <v>2150074</v>
      </c>
      <c r="AW2405">
        <v>2172656</v>
      </c>
      <c r="AX2405">
        <v>10315</v>
      </c>
      <c r="AY2405">
        <v>285831</v>
      </c>
      <c r="AZ2405">
        <v>2982</v>
      </c>
      <c r="BA2405">
        <v>680.6</v>
      </c>
      <c r="BB2405">
        <v>332.2</v>
      </c>
    </row>
    <row r="2406" spans="1:54" x14ac:dyDescent="0.3">
      <c r="A2406">
        <v>46000</v>
      </c>
      <c r="B2406" t="s">
        <v>950</v>
      </c>
      <c r="D2406">
        <v>853175</v>
      </c>
      <c r="E2406">
        <v>814191</v>
      </c>
      <c r="F2406">
        <v>4.8</v>
      </c>
      <c r="G2406">
        <v>814180</v>
      </c>
      <c r="H2406">
        <v>7.1</v>
      </c>
      <c r="I2406">
        <v>24.7</v>
      </c>
      <c r="J2406">
        <v>15.3</v>
      </c>
      <c r="K2406">
        <v>49.7</v>
      </c>
      <c r="L2406">
        <v>85.7</v>
      </c>
      <c r="M2406">
        <v>1.9</v>
      </c>
      <c r="N2406">
        <v>8.9</v>
      </c>
      <c r="O2406">
        <v>1.3</v>
      </c>
      <c r="P2406">
        <v>0.1</v>
      </c>
      <c r="Q2406">
        <v>2.2000000000000002</v>
      </c>
      <c r="R2406">
        <v>3.6</v>
      </c>
      <c r="S2406">
        <v>83</v>
      </c>
      <c r="T2406">
        <v>83.6</v>
      </c>
      <c r="U2406">
        <v>2.8</v>
      </c>
      <c r="V2406">
        <v>6.8</v>
      </c>
      <c r="W2406">
        <v>90.4</v>
      </c>
      <c r="X2406">
        <v>26.2</v>
      </c>
      <c r="Y2406">
        <v>67886</v>
      </c>
      <c r="Z2406">
        <v>16.899999999999999</v>
      </c>
      <c r="AA2406">
        <v>376319</v>
      </c>
      <c r="AB2406">
        <v>68</v>
      </c>
      <c r="AC2406">
        <v>18.8</v>
      </c>
      <c r="AD2406">
        <v>132400</v>
      </c>
      <c r="AE2406">
        <v>323136</v>
      </c>
      <c r="AF2406">
        <v>2.4500000000000002</v>
      </c>
      <c r="AG2406">
        <v>25740</v>
      </c>
      <c r="AH2406">
        <v>49495</v>
      </c>
      <c r="AI2406">
        <v>14.1</v>
      </c>
      <c r="AJ2406">
        <v>26021</v>
      </c>
      <c r="AK2406">
        <v>340485</v>
      </c>
      <c r="AL2406">
        <v>1.2</v>
      </c>
      <c r="AM2406">
        <v>62414</v>
      </c>
      <c r="AN2406">
        <v>76997</v>
      </c>
      <c r="AO2406">
        <v>0.3</v>
      </c>
      <c r="AP2406">
        <v>2.2000000000000002</v>
      </c>
      <c r="AQ2406">
        <v>0.6</v>
      </c>
      <c r="AR2406">
        <v>0</v>
      </c>
      <c r="AS2406">
        <v>0.8</v>
      </c>
      <c r="AT2406">
        <v>22.2</v>
      </c>
      <c r="AU2406">
        <v>13051128</v>
      </c>
      <c r="AV2406">
        <v>11400476</v>
      </c>
      <c r="AW2406">
        <v>12266218</v>
      </c>
      <c r="AX2406">
        <v>15390</v>
      </c>
      <c r="AY2406">
        <v>1622751</v>
      </c>
      <c r="AZ2406">
        <v>4722</v>
      </c>
      <c r="BA2406">
        <v>75811</v>
      </c>
      <c r="BB2406">
        <v>10.7</v>
      </c>
    </row>
    <row r="2407" spans="1:54" x14ac:dyDescent="0.3">
      <c r="A2407">
        <v>46003</v>
      </c>
      <c r="B2407" t="s">
        <v>1895</v>
      </c>
      <c r="C2407" t="s">
        <v>949</v>
      </c>
      <c r="D2407">
        <v>2745</v>
      </c>
      <c r="E2407">
        <v>2710</v>
      </c>
      <c r="F2407">
        <v>1.3</v>
      </c>
      <c r="G2407">
        <v>2710</v>
      </c>
      <c r="H2407">
        <v>6.5</v>
      </c>
      <c r="I2407">
        <v>26.3</v>
      </c>
      <c r="J2407">
        <v>19.7</v>
      </c>
      <c r="K2407">
        <v>48.5</v>
      </c>
      <c r="L2407">
        <v>96</v>
      </c>
      <c r="M2407">
        <v>0.5</v>
      </c>
      <c r="N2407">
        <v>2</v>
      </c>
      <c r="O2407">
        <v>0.6</v>
      </c>
      <c r="P2407">
        <v>0</v>
      </c>
      <c r="Q2407">
        <v>0.9</v>
      </c>
      <c r="R2407">
        <v>4.4000000000000004</v>
      </c>
      <c r="S2407">
        <v>91.8</v>
      </c>
      <c r="T2407">
        <v>91.9</v>
      </c>
      <c r="U2407">
        <v>3.3</v>
      </c>
      <c r="V2407">
        <v>6.3</v>
      </c>
      <c r="W2407">
        <v>88.8</v>
      </c>
      <c r="X2407">
        <v>16.7</v>
      </c>
      <c r="Y2407">
        <v>224</v>
      </c>
      <c r="Z2407">
        <v>18</v>
      </c>
      <c r="AA2407">
        <v>1332</v>
      </c>
      <c r="AB2407">
        <v>80.599999999999994</v>
      </c>
      <c r="AC2407">
        <v>3.7</v>
      </c>
      <c r="AD2407">
        <v>68800</v>
      </c>
      <c r="AE2407">
        <v>1102</v>
      </c>
      <c r="AF2407">
        <v>2.36</v>
      </c>
      <c r="AG2407">
        <v>23504</v>
      </c>
      <c r="AH2407">
        <v>46667</v>
      </c>
      <c r="AI2407">
        <v>6.5</v>
      </c>
      <c r="AJ2407">
        <v>90</v>
      </c>
      <c r="AK2407">
        <v>613</v>
      </c>
      <c r="AL2407">
        <v>-32.299999999999997</v>
      </c>
      <c r="AM2407">
        <v>239</v>
      </c>
      <c r="AN2407">
        <v>273</v>
      </c>
      <c r="AO2407">
        <v>0</v>
      </c>
      <c r="AP2407">
        <v>0</v>
      </c>
      <c r="AQ2407">
        <v>0</v>
      </c>
      <c r="AR2407">
        <v>0</v>
      </c>
      <c r="AS2407">
        <v>0</v>
      </c>
      <c r="AT2407">
        <v>0</v>
      </c>
      <c r="AU2407">
        <v>0</v>
      </c>
      <c r="AV2407">
        <v>19196</v>
      </c>
      <c r="AW2407">
        <v>38083</v>
      </c>
      <c r="AX2407">
        <v>13292</v>
      </c>
      <c r="AY2407">
        <v>0</v>
      </c>
      <c r="AZ2407">
        <v>3</v>
      </c>
      <c r="BA2407">
        <v>708.43</v>
      </c>
      <c r="BB2407">
        <v>3.8</v>
      </c>
    </row>
    <row r="2408" spans="1:54" x14ac:dyDescent="0.3">
      <c r="A2408">
        <v>46005</v>
      </c>
      <c r="B2408" t="s">
        <v>1896</v>
      </c>
      <c r="C2408" t="s">
        <v>949</v>
      </c>
      <c r="D2408">
        <v>18169</v>
      </c>
      <c r="E2408">
        <v>17398</v>
      </c>
      <c r="F2408">
        <v>4.4000000000000004</v>
      </c>
      <c r="G2408">
        <v>17398</v>
      </c>
      <c r="H2408">
        <v>8.4</v>
      </c>
      <c r="I2408">
        <v>25.8</v>
      </c>
      <c r="J2408">
        <v>16.7</v>
      </c>
      <c r="K2408">
        <v>49.3</v>
      </c>
      <c r="L2408">
        <v>88.7</v>
      </c>
      <c r="M2408">
        <v>1.7</v>
      </c>
      <c r="N2408">
        <v>1.3</v>
      </c>
      <c r="O2408">
        <v>6.3</v>
      </c>
      <c r="P2408">
        <v>0.2</v>
      </c>
      <c r="Q2408">
        <v>1.8</v>
      </c>
      <c r="R2408">
        <v>9.6999999999999993</v>
      </c>
      <c r="S2408">
        <v>80.5</v>
      </c>
      <c r="T2408">
        <v>83.6</v>
      </c>
      <c r="U2408">
        <v>8.4</v>
      </c>
      <c r="V2408">
        <v>13.9</v>
      </c>
      <c r="W2408">
        <v>83.4</v>
      </c>
      <c r="X2408">
        <v>18.600000000000001</v>
      </c>
      <c r="Y2408">
        <v>1379</v>
      </c>
      <c r="Z2408">
        <v>13</v>
      </c>
      <c r="AA2408">
        <v>8386</v>
      </c>
      <c r="AB2408">
        <v>64.8</v>
      </c>
      <c r="AC2408">
        <v>22.9</v>
      </c>
      <c r="AD2408">
        <v>87500</v>
      </c>
      <c r="AE2408">
        <v>7343</v>
      </c>
      <c r="AF2408">
        <v>2.3199999999999998</v>
      </c>
      <c r="AG2408">
        <v>24025</v>
      </c>
      <c r="AH2408">
        <v>42196</v>
      </c>
      <c r="AI2408">
        <v>20.399999999999999</v>
      </c>
      <c r="AJ2408">
        <v>558</v>
      </c>
      <c r="AK2408">
        <v>7105</v>
      </c>
      <c r="AL2408">
        <v>-0.1</v>
      </c>
      <c r="AM2408">
        <v>1067</v>
      </c>
      <c r="AN2408">
        <v>1804</v>
      </c>
      <c r="AO2408">
        <v>0</v>
      </c>
      <c r="AP2408">
        <v>0</v>
      </c>
      <c r="AQ2408">
        <v>0</v>
      </c>
      <c r="AR2408">
        <v>0</v>
      </c>
      <c r="AS2408">
        <v>0</v>
      </c>
      <c r="AT2408">
        <v>0</v>
      </c>
      <c r="AU2408">
        <v>298554</v>
      </c>
      <c r="AV2408">
        <v>0</v>
      </c>
      <c r="AW2408">
        <v>245785</v>
      </c>
      <c r="AX2408">
        <v>15595</v>
      </c>
      <c r="AY2408">
        <v>20755</v>
      </c>
      <c r="AZ2408">
        <v>23</v>
      </c>
      <c r="BA2408">
        <v>1258.71</v>
      </c>
      <c r="BB2408">
        <v>13.8</v>
      </c>
    </row>
    <row r="2409" spans="1:54" x14ac:dyDescent="0.3">
      <c r="A2409">
        <v>46007</v>
      </c>
      <c r="B2409" t="s">
        <v>1897</v>
      </c>
      <c r="C2409" t="s">
        <v>949</v>
      </c>
      <c r="D2409">
        <v>3430</v>
      </c>
      <c r="E2409">
        <v>3431</v>
      </c>
      <c r="F2409">
        <v>0</v>
      </c>
      <c r="G2409">
        <v>3431</v>
      </c>
      <c r="H2409">
        <v>9.6</v>
      </c>
      <c r="I2409">
        <v>33.6</v>
      </c>
      <c r="J2409">
        <v>12.3</v>
      </c>
      <c r="K2409">
        <v>52.2</v>
      </c>
      <c r="L2409">
        <v>34.799999999999997</v>
      </c>
      <c r="M2409">
        <v>0.4</v>
      </c>
      <c r="N2409">
        <v>58.8</v>
      </c>
      <c r="O2409">
        <v>0.6</v>
      </c>
      <c r="P2409">
        <v>0</v>
      </c>
      <c r="Q2409">
        <v>5.4</v>
      </c>
      <c r="R2409">
        <v>3.4</v>
      </c>
      <c r="S2409">
        <v>33.6</v>
      </c>
      <c r="T2409">
        <v>86.7</v>
      </c>
      <c r="U2409">
        <v>0.6</v>
      </c>
      <c r="V2409">
        <v>19.100000000000001</v>
      </c>
      <c r="W2409">
        <v>76.8</v>
      </c>
      <c r="X2409">
        <v>15.9</v>
      </c>
      <c r="Y2409">
        <v>198</v>
      </c>
      <c r="Z2409">
        <v>16.5</v>
      </c>
      <c r="AA2409">
        <v>1257</v>
      </c>
      <c r="AB2409">
        <v>52.4</v>
      </c>
      <c r="AC2409">
        <v>10.3</v>
      </c>
      <c r="AD2409">
        <v>54300</v>
      </c>
      <c r="AE2409">
        <v>1059</v>
      </c>
      <c r="AF2409">
        <v>3.18</v>
      </c>
      <c r="AG2409">
        <v>16275</v>
      </c>
      <c r="AH2409">
        <v>37607</v>
      </c>
      <c r="AI2409">
        <v>39.299999999999997</v>
      </c>
      <c r="AJ2409">
        <v>63</v>
      </c>
      <c r="AK2409">
        <v>678</v>
      </c>
      <c r="AL2409">
        <v>-4.4000000000000004</v>
      </c>
      <c r="AM2409">
        <v>166</v>
      </c>
      <c r="AN2409">
        <v>253</v>
      </c>
      <c r="AO2409">
        <v>0</v>
      </c>
      <c r="AP2409">
        <v>10.7</v>
      </c>
      <c r="AQ2409">
        <v>0</v>
      </c>
      <c r="AR2409">
        <v>0</v>
      </c>
      <c r="AS2409">
        <v>0</v>
      </c>
      <c r="AT2409">
        <v>18.2</v>
      </c>
      <c r="AU2409">
        <v>0</v>
      </c>
      <c r="AV2409">
        <v>0</v>
      </c>
      <c r="AW2409">
        <v>23956</v>
      </c>
      <c r="AX2409">
        <v>7031</v>
      </c>
      <c r="AY2409">
        <v>1821</v>
      </c>
      <c r="AZ2409">
        <v>1</v>
      </c>
      <c r="BA2409">
        <v>1184.71</v>
      </c>
      <c r="BB2409">
        <v>2.9</v>
      </c>
    </row>
    <row r="2410" spans="1:54" x14ac:dyDescent="0.3">
      <c r="A2410">
        <v>46009</v>
      </c>
      <c r="B2410" t="s">
        <v>1898</v>
      </c>
      <c r="C2410" t="s">
        <v>949</v>
      </c>
      <c r="D2410">
        <v>7023</v>
      </c>
      <c r="E2410">
        <v>7067</v>
      </c>
      <c r="F2410">
        <v>-0.6</v>
      </c>
      <c r="G2410">
        <v>7070</v>
      </c>
      <c r="H2410">
        <v>4.5</v>
      </c>
      <c r="I2410">
        <v>19.399999999999999</v>
      </c>
      <c r="J2410">
        <v>20</v>
      </c>
      <c r="K2410">
        <v>42</v>
      </c>
      <c r="L2410">
        <v>89.7</v>
      </c>
      <c r="M2410">
        <v>1.3</v>
      </c>
      <c r="N2410">
        <v>7.4</v>
      </c>
      <c r="O2410">
        <v>0.2</v>
      </c>
      <c r="P2410">
        <v>0</v>
      </c>
      <c r="Q2410">
        <v>1.3</v>
      </c>
      <c r="R2410">
        <v>2.2000000000000002</v>
      </c>
      <c r="S2410">
        <v>88</v>
      </c>
      <c r="T2410">
        <v>82.8</v>
      </c>
      <c r="U2410">
        <v>1.1000000000000001</v>
      </c>
      <c r="V2410">
        <v>7.2</v>
      </c>
      <c r="W2410">
        <v>88.6</v>
      </c>
      <c r="X2410">
        <v>17.899999999999999</v>
      </c>
      <c r="Y2410">
        <v>671</v>
      </c>
      <c r="Z2410">
        <v>18.3</v>
      </c>
      <c r="AA2410">
        <v>2946</v>
      </c>
      <c r="AB2410">
        <v>77.599999999999994</v>
      </c>
      <c r="AC2410">
        <v>11.2</v>
      </c>
      <c r="AD2410">
        <v>69700</v>
      </c>
      <c r="AE2410">
        <v>2501</v>
      </c>
      <c r="AF2410">
        <v>2.29</v>
      </c>
      <c r="AG2410">
        <v>20941</v>
      </c>
      <c r="AH2410">
        <v>40980</v>
      </c>
      <c r="AI2410">
        <v>14.7</v>
      </c>
      <c r="AJ2410">
        <v>176</v>
      </c>
      <c r="AK2410">
        <v>1166</v>
      </c>
      <c r="AL2410">
        <v>-12.7</v>
      </c>
      <c r="AM2410">
        <v>478</v>
      </c>
      <c r="AN2410">
        <v>803</v>
      </c>
      <c r="AO2410">
        <v>0</v>
      </c>
      <c r="AP2410">
        <v>0</v>
      </c>
      <c r="AQ2410">
        <v>0</v>
      </c>
      <c r="AR2410">
        <v>0</v>
      </c>
      <c r="AS2410">
        <v>0</v>
      </c>
      <c r="AT2410">
        <v>0</v>
      </c>
      <c r="AU2410">
        <v>0</v>
      </c>
      <c r="AV2410">
        <v>43151</v>
      </c>
      <c r="AW2410">
        <v>40723</v>
      </c>
      <c r="AX2410">
        <v>5807</v>
      </c>
      <c r="AY2410">
        <v>2284</v>
      </c>
      <c r="AZ2410">
        <v>20</v>
      </c>
      <c r="BA2410">
        <v>563.70000000000005</v>
      </c>
      <c r="BB2410">
        <v>12.5</v>
      </c>
    </row>
    <row r="2411" spans="1:54" x14ac:dyDescent="0.3">
      <c r="A2411">
        <v>46011</v>
      </c>
      <c r="B2411" t="s">
        <v>1899</v>
      </c>
      <c r="C2411" t="s">
        <v>949</v>
      </c>
      <c r="D2411">
        <v>33314</v>
      </c>
      <c r="E2411">
        <v>31965</v>
      </c>
      <c r="F2411">
        <v>4.2</v>
      </c>
      <c r="G2411">
        <v>31965</v>
      </c>
      <c r="H2411">
        <v>6.1</v>
      </c>
      <c r="I2411">
        <v>19.7</v>
      </c>
      <c r="J2411">
        <v>10.5</v>
      </c>
      <c r="K2411">
        <v>49</v>
      </c>
      <c r="L2411">
        <v>93</v>
      </c>
      <c r="M2411">
        <v>1.5</v>
      </c>
      <c r="N2411">
        <v>1.3</v>
      </c>
      <c r="O2411">
        <v>2.8</v>
      </c>
      <c r="P2411">
        <v>0.1</v>
      </c>
      <c r="Q2411">
        <v>1.3</v>
      </c>
      <c r="R2411">
        <v>2.5</v>
      </c>
      <c r="S2411">
        <v>90.9</v>
      </c>
      <c r="T2411">
        <v>68</v>
      </c>
      <c r="U2411">
        <v>4.2</v>
      </c>
      <c r="V2411">
        <v>6.6</v>
      </c>
      <c r="W2411">
        <v>93.6</v>
      </c>
      <c r="X2411">
        <v>40.200000000000003</v>
      </c>
      <c r="Y2411">
        <v>2034</v>
      </c>
      <c r="Z2411">
        <v>14.4</v>
      </c>
      <c r="AA2411">
        <v>13823</v>
      </c>
      <c r="AB2411">
        <v>58</v>
      </c>
      <c r="AC2411">
        <v>30.3</v>
      </c>
      <c r="AD2411">
        <v>147400</v>
      </c>
      <c r="AE2411">
        <v>11979</v>
      </c>
      <c r="AF2411">
        <v>2.38</v>
      </c>
      <c r="AG2411">
        <v>23105</v>
      </c>
      <c r="AH2411">
        <v>46896</v>
      </c>
      <c r="AI2411">
        <v>17.8</v>
      </c>
      <c r="AJ2411">
        <v>869</v>
      </c>
      <c r="AK2411">
        <v>13353</v>
      </c>
      <c r="AL2411">
        <v>1.3</v>
      </c>
      <c r="AM2411">
        <v>1996</v>
      </c>
      <c r="AN2411">
        <v>2269</v>
      </c>
      <c r="AO2411">
        <v>0</v>
      </c>
      <c r="AP2411">
        <v>0</v>
      </c>
      <c r="AQ2411">
        <v>0</v>
      </c>
      <c r="AR2411">
        <v>0</v>
      </c>
      <c r="AS2411">
        <v>0</v>
      </c>
      <c r="AT2411">
        <v>26.2</v>
      </c>
      <c r="AU2411">
        <v>2265746</v>
      </c>
      <c r="AV2411">
        <v>0</v>
      </c>
      <c r="AW2411">
        <v>338220</v>
      </c>
      <c r="AX2411">
        <v>11458</v>
      </c>
      <c r="AY2411">
        <v>53179</v>
      </c>
      <c r="AZ2411">
        <v>205</v>
      </c>
      <c r="BA2411">
        <v>792.21</v>
      </c>
      <c r="BB2411">
        <v>40.299999999999997</v>
      </c>
    </row>
    <row r="2412" spans="1:54" x14ac:dyDescent="0.3">
      <c r="A2412">
        <v>46013</v>
      </c>
      <c r="B2412" t="s">
        <v>374</v>
      </c>
      <c r="C2412" t="s">
        <v>949</v>
      </c>
      <c r="D2412">
        <v>38408</v>
      </c>
      <c r="E2412">
        <v>36531</v>
      </c>
      <c r="F2412">
        <v>5.0999999999999996</v>
      </c>
      <c r="G2412">
        <v>36531</v>
      </c>
      <c r="H2412">
        <v>6.8</v>
      </c>
      <c r="I2412">
        <v>23.7</v>
      </c>
      <c r="J2412">
        <v>16</v>
      </c>
      <c r="K2412">
        <v>50.7</v>
      </c>
      <c r="L2412">
        <v>91.2</v>
      </c>
      <c r="M2412">
        <v>1.6</v>
      </c>
      <c r="N2412">
        <v>3.3</v>
      </c>
      <c r="O2412">
        <v>1.9</v>
      </c>
      <c r="P2412">
        <v>0.2</v>
      </c>
      <c r="Q2412">
        <v>1.8</v>
      </c>
      <c r="R2412">
        <v>2.5</v>
      </c>
      <c r="S2412">
        <v>89.2</v>
      </c>
      <c r="T2412">
        <v>84.1</v>
      </c>
      <c r="U2412">
        <v>2.6</v>
      </c>
      <c r="V2412">
        <v>5.2</v>
      </c>
      <c r="W2412">
        <v>92.1</v>
      </c>
      <c r="X2412">
        <v>26.9</v>
      </c>
      <c r="Y2412">
        <v>2556</v>
      </c>
      <c r="Z2412">
        <v>13.2</v>
      </c>
      <c r="AA2412">
        <v>17568</v>
      </c>
      <c r="AB2412">
        <v>70.2</v>
      </c>
      <c r="AC2412">
        <v>22.7</v>
      </c>
      <c r="AD2412">
        <v>133900</v>
      </c>
      <c r="AE2412">
        <v>15590</v>
      </c>
      <c r="AF2412">
        <v>2.27</v>
      </c>
      <c r="AG2412">
        <v>27138</v>
      </c>
      <c r="AH2412">
        <v>51398</v>
      </c>
      <c r="AI2412">
        <v>8.8000000000000007</v>
      </c>
      <c r="AJ2412">
        <v>1267</v>
      </c>
      <c r="AK2412">
        <v>18422</v>
      </c>
      <c r="AL2412">
        <v>3.5</v>
      </c>
      <c r="AM2412">
        <v>2759</v>
      </c>
      <c r="AN2412">
        <v>3130</v>
      </c>
      <c r="AO2412">
        <v>0</v>
      </c>
      <c r="AP2412">
        <v>0</v>
      </c>
      <c r="AQ2412">
        <v>0</v>
      </c>
      <c r="AR2412">
        <v>0</v>
      </c>
      <c r="AS2412">
        <v>0</v>
      </c>
      <c r="AT2412">
        <v>19</v>
      </c>
      <c r="AU2412">
        <v>0</v>
      </c>
      <c r="AV2412">
        <v>1471626</v>
      </c>
      <c r="AW2412">
        <v>692230</v>
      </c>
      <c r="AX2412">
        <v>19735</v>
      </c>
      <c r="AY2412">
        <v>74059</v>
      </c>
      <c r="AZ2412">
        <v>145</v>
      </c>
      <c r="BA2412">
        <v>1712.98</v>
      </c>
      <c r="BB2412">
        <v>21.3</v>
      </c>
    </row>
    <row r="2413" spans="1:54" x14ac:dyDescent="0.3">
      <c r="A2413">
        <v>46015</v>
      </c>
      <c r="B2413" t="s">
        <v>1900</v>
      </c>
      <c r="C2413" t="s">
        <v>949</v>
      </c>
      <c r="D2413">
        <v>5309</v>
      </c>
      <c r="E2413">
        <v>5255</v>
      </c>
      <c r="F2413">
        <v>1</v>
      </c>
      <c r="G2413">
        <v>5255</v>
      </c>
      <c r="H2413">
        <v>7</v>
      </c>
      <c r="I2413">
        <v>25.4</v>
      </c>
      <c r="J2413">
        <v>17.3</v>
      </c>
      <c r="K2413">
        <v>51.1</v>
      </c>
      <c r="L2413">
        <v>87</v>
      </c>
      <c r="M2413">
        <v>0.4</v>
      </c>
      <c r="N2413">
        <v>9.1999999999999993</v>
      </c>
      <c r="O2413">
        <v>0.3</v>
      </c>
      <c r="P2413">
        <v>0</v>
      </c>
      <c r="Q2413">
        <v>3.1</v>
      </c>
      <c r="R2413">
        <v>2.4</v>
      </c>
      <c r="S2413">
        <v>85.5</v>
      </c>
      <c r="T2413">
        <v>89.4</v>
      </c>
      <c r="U2413">
        <v>0</v>
      </c>
      <c r="V2413">
        <v>6.6</v>
      </c>
      <c r="W2413">
        <v>87.2</v>
      </c>
      <c r="X2413">
        <v>22.3</v>
      </c>
      <c r="Y2413">
        <v>477</v>
      </c>
      <c r="Z2413">
        <v>16.399999999999999</v>
      </c>
      <c r="AA2413">
        <v>2485</v>
      </c>
      <c r="AB2413">
        <v>70.099999999999994</v>
      </c>
      <c r="AC2413">
        <v>16.3</v>
      </c>
      <c r="AD2413">
        <v>92500</v>
      </c>
      <c r="AE2413">
        <v>2094</v>
      </c>
      <c r="AF2413">
        <v>2.3199999999999998</v>
      </c>
      <c r="AG2413">
        <v>21928</v>
      </c>
      <c r="AH2413">
        <v>45284</v>
      </c>
      <c r="AI2413">
        <v>13.2</v>
      </c>
      <c r="AJ2413">
        <v>225</v>
      </c>
      <c r="AK2413">
        <v>1799</v>
      </c>
      <c r="AL2413">
        <v>0.5</v>
      </c>
      <c r="AM2413">
        <v>475</v>
      </c>
      <c r="AN2413">
        <v>559</v>
      </c>
      <c r="AO2413">
        <v>0</v>
      </c>
      <c r="AP2413">
        <v>0</v>
      </c>
      <c r="AQ2413">
        <v>0</v>
      </c>
      <c r="AR2413">
        <v>0</v>
      </c>
      <c r="AS2413">
        <v>0</v>
      </c>
      <c r="AT2413">
        <v>29.9</v>
      </c>
      <c r="AU2413">
        <v>0</v>
      </c>
      <c r="AV2413">
        <v>46815</v>
      </c>
      <c r="AW2413">
        <v>78462</v>
      </c>
      <c r="AX2413">
        <v>15191</v>
      </c>
      <c r="AY2413">
        <v>9870</v>
      </c>
      <c r="AZ2413">
        <v>29</v>
      </c>
      <c r="BA2413">
        <v>817.24</v>
      </c>
      <c r="BB2413">
        <v>6.4</v>
      </c>
    </row>
    <row r="2414" spans="1:54" x14ac:dyDescent="0.3">
      <c r="A2414">
        <v>46017</v>
      </c>
      <c r="B2414" t="s">
        <v>1691</v>
      </c>
      <c r="C2414" t="s">
        <v>949</v>
      </c>
      <c r="D2414">
        <v>2077</v>
      </c>
      <c r="E2414">
        <v>1912</v>
      </c>
      <c r="F2414">
        <v>8.6</v>
      </c>
      <c r="G2414">
        <v>1912</v>
      </c>
      <c r="H2414">
        <v>13.3</v>
      </c>
      <c r="I2414">
        <v>40.5</v>
      </c>
      <c r="J2414">
        <v>7.2</v>
      </c>
      <c r="K2414">
        <v>50.2</v>
      </c>
      <c r="L2414">
        <v>18.399999999999999</v>
      </c>
      <c r="M2414">
        <v>0.6</v>
      </c>
      <c r="N2414">
        <v>78.7</v>
      </c>
      <c r="O2414">
        <v>0.1</v>
      </c>
      <c r="P2414">
        <v>0</v>
      </c>
      <c r="Q2414">
        <v>2.2000000000000002</v>
      </c>
      <c r="R2414">
        <v>3.5</v>
      </c>
      <c r="S2414">
        <v>17.899999999999999</v>
      </c>
      <c r="T2414">
        <v>93.5</v>
      </c>
      <c r="U2414">
        <v>0.4</v>
      </c>
      <c r="V2414">
        <v>4</v>
      </c>
      <c r="W2414">
        <v>78.2</v>
      </c>
      <c r="X2414">
        <v>9.1</v>
      </c>
      <c r="Y2414">
        <v>79</v>
      </c>
      <c r="Z2414">
        <v>16</v>
      </c>
      <c r="AA2414">
        <v>608</v>
      </c>
      <c r="AB2414">
        <v>37.299999999999997</v>
      </c>
      <c r="AC2414">
        <v>8.5</v>
      </c>
      <c r="AD2414">
        <v>38800</v>
      </c>
      <c r="AE2414">
        <v>542</v>
      </c>
      <c r="AF2414">
        <v>3.62</v>
      </c>
      <c r="AG2414">
        <v>11405</v>
      </c>
      <c r="AH2414">
        <v>30962</v>
      </c>
      <c r="AI2414">
        <v>35.6</v>
      </c>
      <c r="AJ2414">
        <v>11</v>
      </c>
      <c r="AK2414">
        <v>172</v>
      </c>
      <c r="AL2414">
        <v>9.6</v>
      </c>
      <c r="AM2414">
        <v>42</v>
      </c>
      <c r="AN2414">
        <v>91</v>
      </c>
      <c r="AO2414">
        <v>0</v>
      </c>
      <c r="AP2414">
        <v>0</v>
      </c>
      <c r="AQ2414">
        <v>0</v>
      </c>
      <c r="AR2414">
        <v>0</v>
      </c>
      <c r="AS2414">
        <v>0</v>
      </c>
      <c r="AT2414">
        <v>0</v>
      </c>
      <c r="AU2414">
        <v>0</v>
      </c>
      <c r="AV2414">
        <v>0</v>
      </c>
      <c r="AW2414">
        <v>0</v>
      </c>
      <c r="AX2414">
        <v>0</v>
      </c>
      <c r="AY2414">
        <v>0</v>
      </c>
      <c r="AZ2414">
        <v>0</v>
      </c>
      <c r="BA2414">
        <v>471.38</v>
      </c>
      <c r="BB2414">
        <v>4.0999999999999996</v>
      </c>
    </row>
    <row r="2415" spans="1:54" x14ac:dyDescent="0.3">
      <c r="A2415">
        <v>46019</v>
      </c>
      <c r="B2415" t="s">
        <v>184</v>
      </c>
      <c r="C2415" t="s">
        <v>949</v>
      </c>
      <c r="D2415">
        <v>10298</v>
      </c>
      <c r="E2415">
        <v>10110</v>
      </c>
      <c r="F2415">
        <v>1.9</v>
      </c>
      <c r="G2415">
        <v>10110</v>
      </c>
      <c r="H2415">
        <v>6.3</v>
      </c>
      <c r="I2415">
        <v>24.2</v>
      </c>
      <c r="J2415">
        <v>18.5</v>
      </c>
      <c r="K2415">
        <v>49.7</v>
      </c>
      <c r="L2415">
        <v>94.4</v>
      </c>
      <c r="M2415">
        <v>0.7</v>
      </c>
      <c r="N2415">
        <v>2</v>
      </c>
      <c r="O2415">
        <v>0.3</v>
      </c>
      <c r="P2415">
        <v>0.1</v>
      </c>
      <c r="Q2415">
        <v>2.4</v>
      </c>
      <c r="R2415">
        <v>3.7</v>
      </c>
      <c r="S2415">
        <v>91.5</v>
      </c>
      <c r="T2415">
        <v>81.7</v>
      </c>
      <c r="U2415">
        <v>0.5</v>
      </c>
      <c r="V2415">
        <v>2.6</v>
      </c>
      <c r="W2415">
        <v>87.1</v>
      </c>
      <c r="X2415">
        <v>16.899999999999999</v>
      </c>
      <c r="Y2415">
        <v>1049</v>
      </c>
      <c r="Z2415">
        <v>23.7</v>
      </c>
      <c r="AA2415">
        <v>4682</v>
      </c>
      <c r="AB2415">
        <v>72</v>
      </c>
      <c r="AC2415">
        <v>9.1</v>
      </c>
      <c r="AD2415">
        <v>111900</v>
      </c>
      <c r="AE2415">
        <v>4015</v>
      </c>
      <c r="AF2415">
        <v>2.5099999999999998</v>
      </c>
      <c r="AG2415">
        <v>21744</v>
      </c>
      <c r="AH2415">
        <v>41332</v>
      </c>
      <c r="AI2415">
        <v>10.199999999999999</v>
      </c>
      <c r="AJ2415">
        <v>312</v>
      </c>
      <c r="AK2415">
        <v>2259</v>
      </c>
      <c r="AL2415">
        <v>8</v>
      </c>
      <c r="AM2415">
        <v>887</v>
      </c>
      <c r="AN2415">
        <v>949</v>
      </c>
      <c r="AO2415">
        <v>0</v>
      </c>
      <c r="AP2415">
        <v>0</v>
      </c>
      <c r="AQ2415">
        <v>0</v>
      </c>
      <c r="AR2415">
        <v>0</v>
      </c>
      <c r="AS2415">
        <v>4.5999999999999996</v>
      </c>
      <c r="AT2415">
        <v>18</v>
      </c>
      <c r="AU2415">
        <v>0</v>
      </c>
      <c r="AV2415">
        <v>29091</v>
      </c>
      <c r="AW2415">
        <v>108937</v>
      </c>
      <c r="AX2415">
        <v>11491</v>
      </c>
      <c r="AY2415">
        <v>8544</v>
      </c>
      <c r="AZ2415">
        <v>22</v>
      </c>
      <c r="BA2415">
        <v>2249.9</v>
      </c>
      <c r="BB2415">
        <v>4.5</v>
      </c>
    </row>
    <row r="2416" spans="1:54" x14ac:dyDescent="0.3">
      <c r="A2416">
        <v>46021</v>
      </c>
      <c r="B2416" t="s">
        <v>618</v>
      </c>
      <c r="C2416" t="s">
        <v>949</v>
      </c>
      <c r="D2416">
        <v>1386</v>
      </c>
      <c r="E2416">
        <v>1466</v>
      </c>
      <c r="F2416">
        <v>-5.5</v>
      </c>
      <c r="G2416">
        <v>1466</v>
      </c>
      <c r="H2416">
        <v>3.8</v>
      </c>
      <c r="I2416">
        <v>16.600000000000001</v>
      </c>
      <c r="J2416">
        <v>24.7</v>
      </c>
      <c r="K2416">
        <v>48.5</v>
      </c>
      <c r="L2416">
        <v>97.1</v>
      </c>
      <c r="M2416">
        <v>0.3</v>
      </c>
      <c r="N2416">
        <v>0.8</v>
      </c>
      <c r="O2416">
        <v>0.5</v>
      </c>
      <c r="P2416">
        <v>0</v>
      </c>
      <c r="Q2416">
        <v>1.3</v>
      </c>
      <c r="R2416">
        <v>1.4</v>
      </c>
      <c r="S2416">
        <v>96.2</v>
      </c>
      <c r="T2416">
        <v>90.6</v>
      </c>
      <c r="U2416">
        <v>1.4</v>
      </c>
      <c r="V2416">
        <v>10</v>
      </c>
      <c r="W2416">
        <v>84.8</v>
      </c>
      <c r="X2416">
        <v>16.5</v>
      </c>
      <c r="Y2416">
        <v>126</v>
      </c>
      <c r="Z2416">
        <v>14</v>
      </c>
      <c r="AA2416">
        <v>977</v>
      </c>
      <c r="AB2416">
        <v>78.900000000000006</v>
      </c>
      <c r="AC2416">
        <v>5.0999999999999996</v>
      </c>
      <c r="AD2416">
        <v>52100</v>
      </c>
      <c r="AE2416">
        <v>679</v>
      </c>
      <c r="AF2416">
        <v>2.09</v>
      </c>
      <c r="AG2416">
        <v>24152</v>
      </c>
      <c r="AH2416">
        <v>35729</v>
      </c>
      <c r="AI2416">
        <v>14.2</v>
      </c>
      <c r="AJ2416">
        <v>56</v>
      </c>
      <c r="AK2416">
        <v>269</v>
      </c>
      <c r="AL2416">
        <v>2.2999999999999998</v>
      </c>
      <c r="AM2416">
        <v>136</v>
      </c>
      <c r="AN2416">
        <v>173</v>
      </c>
      <c r="AO2416">
        <v>0</v>
      </c>
      <c r="AP2416">
        <v>0</v>
      </c>
      <c r="AQ2416">
        <v>0</v>
      </c>
      <c r="AR2416">
        <v>0</v>
      </c>
      <c r="AS2416">
        <v>0</v>
      </c>
      <c r="AT2416">
        <v>0</v>
      </c>
      <c r="AU2416">
        <v>0</v>
      </c>
      <c r="AV2416">
        <v>0</v>
      </c>
      <c r="AW2416">
        <v>3906</v>
      </c>
      <c r="AX2416">
        <v>2810</v>
      </c>
      <c r="AY2416">
        <v>0</v>
      </c>
      <c r="AZ2416">
        <v>2</v>
      </c>
      <c r="BA2416">
        <v>733.68</v>
      </c>
      <c r="BB2416">
        <v>2</v>
      </c>
    </row>
    <row r="2417" spans="1:54" x14ac:dyDescent="0.3">
      <c r="A2417">
        <v>46023</v>
      </c>
      <c r="B2417" t="s">
        <v>1901</v>
      </c>
      <c r="C2417" t="s">
        <v>949</v>
      </c>
      <c r="D2417">
        <v>9287</v>
      </c>
      <c r="E2417">
        <v>9129</v>
      </c>
      <c r="F2417">
        <v>1.7</v>
      </c>
      <c r="G2417">
        <v>9129</v>
      </c>
      <c r="H2417">
        <v>8.6</v>
      </c>
      <c r="I2417">
        <v>29.5</v>
      </c>
      <c r="J2417">
        <v>17.899999999999999</v>
      </c>
      <c r="K2417">
        <v>50</v>
      </c>
      <c r="L2417">
        <v>64</v>
      </c>
      <c r="M2417">
        <v>0.4</v>
      </c>
      <c r="N2417">
        <v>32.4</v>
      </c>
      <c r="O2417">
        <v>0.2</v>
      </c>
      <c r="P2417">
        <v>0</v>
      </c>
      <c r="Q2417">
        <v>3</v>
      </c>
      <c r="R2417">
        <v>2.5</v>
      </c>
      <c r="S2417">
        <v>63.2</v>
      </c>
      <c r="T2417">
        <v>85.8</v>
      </c>
      <c r="U2417">
        <v>0.3</v>
      </c>
      <c r="V2417">
        <v>6.2</v>
      </c>
      <c r="W2417">
        <v>86.1</v>
      </c>
      <c r="X2417">
        <v>16.600000000000001</v>
      </c>
      <c r="Y2417">
        <v>686</v>
      </c>
      <c r="Z2417">
        <v>11.6</v>
      </c>
      <c r="AA2417">
        <v>3853</v>
      </c>
      <c r="AB2417">
        <v>70.8</v>
      </c>
      <c r="AC2417">
        <v>8.5</v>
      </c>
      <c r="AD2417">
        <v>74500</v>
      </c>
      <c r="AE2417">
        <v>3191</v>
      </c>
      <c r="AF2417">
        <v>2.74</v>
      </c>
      <c r="AG2417">
        <v>19030</v>
      </c>
      <c r="AH2417">
        <v>40102</v>
      </c>
      <c r="AI2417">
        <v>23.6</v>
      </c>
      <c r="AJ2417">
        <v>272</v>
      </c>
      <c r="AK2417">
        <v>2357</v>
      </c>
      <c r="AL2417">
        <v>-2.6</v>
      </c>
      <c r="AM2417">
        <v>671</v>
      </c>
      <c r="AN2417">
        <v>0</v>
      </c>
      <c r="AO2417">
        <v>0</v>
      </c>
      <c r="AP2417">
        <v>0</v>
      </c>
      <c r="AQ2417">
        <v>0</v>
      </c>
      <c r="AR2417">
        <v>0</v>
      </c>
      <c r="AS2417">
        <v>0</v>
      </c>
      <c r="AT2417">
        <v>0</v>
      </c>
      <c r="AU2417">
        <v>0</v>
      </c>
      <c r="AV2417">
        <v>73074</v>
      </c>
      <c r="AW2417">
        <v>82107</v>
      </c>
      <c r="AX2417">
        <v>9164</v>
      </c>
      <c r="AY2417">
        <v>18219</v>
      </c>
      <c r="AZ2417">
        <v>6</v>
      </c>
      <c r="BA2417">
        <v>1097.49</v>
      </c>
      <c r="BB2417">
        <v>8.3000000000000007</v>
      </c>
    </row>
    <row r="2418" spans="1:54" x14ac:dyDescent="0.3">
      <c r="A2418">
        <v>46025</v>
      </c>
      <c r="B2418" t="s">
        <v>122</v>
      </c>
      <c r="C2418" t="s">
        <v>949</v>
      </c>
      <c r="D2418">
        <v>3645</v>
      </c>
      <c r="E2418">
        <v>3691</v>
      </c>
      <c r="F2418">
        <v>-1.2</v>
      </c>
      <c r="G2418">
        <v>3691</v>
      </c>
      <c r="H2418">
        <v>8.3000000000000007</v>
      </c>
      <c r="I2418">
        <v>23.9</v>
      </c>
      <c r="J2418">
        <v>20.399999999999999</v>
      </c>
      <c r="K2418">
        <v>49.3</v>
      </c>
      <c r="L2418">
        <v>97.4</v>
      </c>
      <c r="M2418">
        <v>1.4</v>
      </c>
      <c r="N2418">
        <v>0.2</v>
      </c>
      <c r="O2418">
        <v>0.1</v>
      </c>
      <c r="P2418">
        <v>0</v>
      </c>
      <c r="Q2418">
        <v>0.9</v>
      </c>
      <c r="R2418">
        <v>2.8</v>
      </c>
      <c r="S2418">
        <v>94.9</v>
      </c>
      <c r="T2418">
        <v>87.2</v>
      </c>
      <c r="U2418">
        <v>4.2</v>
      </c>
      <c r="V2418">
        <v>5.6</v>
      </c>
      <c r="W2418">
        <v>88</v>
      </c>
      <c r="X2418">
        <v>18.7</v>
      </c>
      <c r="Y2418">
        <v>279</v>
      </c>
      <c r="Z2418">
        <v>17.7</v>
      </c>
      <c r="AA2418">
        <v>1811</v>
      </c>
      <c r="AB2418">
        <v>78.900000000000006</v>
      </c>
      <c r="AC2418">
        <v>9.5</v>
      </c>
      <c r="AD2418">
        <v>69000</v>
      </c>
      <c r="AE2418">
        <v>1431</v>
      </c>
      <c r="AF2418">
        <v>2.33</v>
      </c>
      <c r="AG2418">
        <v>27878</v>
      </c>
      <c r="AH2418">
        <v>49055</v>
      </c>
      <c r="AI2418">
        <v>14.9</v>
      </c>
      <c r="AJ2418">
        <v>114</v>
      </c>
      <c r="AK2418">
        <v>621</v>
      </c>
      <c r="AL2418">
        <v>7.8</v>
      </c>
      <c r="AM2418">
        <v>285</v>
      </c>
      <c r="AN2418">
        <v>345</v>
      </c>
      <c r="AO2418">
        <v>0</v>
      </c>
      <c r="AP2418">
        <v>0</v>
      </c>
      <c r="AQ2418">
        <v>0</v>
      </c>
      <c r="AR2418">
        <v>0</v>
      </c>
      <c r="AS2418">
        <v>0</v>
      </c>
      <c r="AT2418">
        <v>0</v>
      </c>
      <c r="AU2418">
        <v>0</v>
      </c>
      <c r="AV2418">
        <v>64319</v>
      </c>
      <c r="AW2418">
        <v>21034</v>
      </c>
      <c r="AX2418">
        <v>6006</v>
      </c>
      <c r="AY2418">
        <v>1599</v>
      </c>
      <c r="AZ2418">
        <v>13</v>
      </c>
      <c r="BA2418">
        <v>957.6</v>
      </c>
      <c r="BB2418">
        <v>3.9</v>
      </c>
    </row>
    <row r="2419" spans="1:54" x14ac:dyDescent="0.3">
      <c r="A2419">
        <v>46027</v>
      </c>
      <c r="B2419" t="s">
        <v>60</v>
      </c>
      <c r="C2419" t="s">
        <v>949</v>
      </c>
      <c r="D2419">
        <v>13932</v>
      </c>
      <c r="E2419">
        <v>13864</v>
      </c>
      <c r="F2419">
        <v>0.5</v>
      </c>
      <c r="G2419">
        <v>13864</v>
      </c>
      <c r="H2419">
        <v>5.7</v>
      </c>
      <c r="I2419">
        <v>18.100000000000001</v>
      </c>
      <c r="J2419">
        <v>11.2</v>
      </c>
      <c r="K2419">
        <v>50.7</v>
      </c>
      <c r="L2419">
        <v>90.9</v>
      </c>
      <c r="M2419">
        <v>1.6</v>
      </c>
      <c r="N2419">
        <v>3</v>
      </c>
      <c r="O2419">
        <v>2.1</v>
      </c>
      <c r="P2419">
        <v>0.1</v>
      </c>
      <c r="Q2419">
        <v>2.2000000000000002</v>
      </c>
      <c r="R2419">
        <v>2.8</v>
      </c>
      <c r="S2419">
        <v>88.8</v>
      </c>
      <c r="T2419">
        <v>65</v>
      </c>
      <c r="U2419">
        <v>2.8</v>
      </c>
      <c r="V2419">
        <v>4.9000000000000004</v>
      </c>
      <c r="W2419">
        <v>94.6</v>
      </c>
      <c r="X2419">
        <v>41.6</v>
      </c>
      <c r="Y2419">
        <v>943</v>
      </c>
      <c r="Z2419">
        <v>16.3</v>
      </c>
      <c r="AA2419">
        <v>5795</v>
      </c>
      <c r="AB2419">
        <v>55.8</v>
      </c>
      <c r="AC2419">
        <v>32.5</v>
      </c>
      <c r="AD2419">
        <v>133800</v>
      </c>
      <c r="AE2419">
        <v>5145</v>
      </c>
      <c r="AF2419">
        <v>2.25</v>
      </c>
      <c r="AG2419">
        <v>20595</v>
      </c>
      <c r="AH2419">
        <v>38173</v>
      </c>
      <c r="AI2419">
        <v>24.5</v>
      </c>
      <c r="AJ2419">
        <v>301</v>
      </c>
      <c r="AK2419">
        <v>3383</v>
      </c>
      <c r="AL2419">
        <v>-8</v>
      </c>
      <c r="AM2419">
        <v>796</v>
      </c>
      <c r="AN2419">
        <v>811</v>
      </c>
      <c r="AO2419">
        <v>0</v>
      </c>
      <c r="AP2419">
        <v>0</v>
      </c>
      <c r="AQ2419">
        <v>0</v>
      </c>
      <c r="AR2419">
        <v>0</v>
      </c>
      <c r="AS2419">
        <v>0</v>
      </c>
      <c r="AT2419">
        <v>0</v>
      </c>
      <c r="AU2419">
        <v>0</v>
      </c>
      <c r="AV2419">
        <v>0</v>
      </c>
      <c r="AW2419">
        <v>140095</v>
      </c>
      <c r="AX2419">
        <v>10410</v>
      </c>
      <c r="AY2419">
        <v>19325</v>
      </c>
      <c r="AZ2419">
        <v>48</v>
      </c>
      <c r="BA2419">
        <v>412.19</v>
      </c>
      <c r="BB2419">
        <v>33.6</v>
      </c>
    </row>
    <row r="2420" spans="1:54" x14ac:dyDescent="0.3">
      <c r="A2420">
        <v>46029</v>
      </c>
      <c r="B2420" t="s">
        <v>1902</v>
      </c>
      <c r="C2420" t="s">
        <v>949</v>
      </c>
      <c r="D2420">
        <v>27938</v>
      </c>
      <c r="E2420">
        <v>27227</v>
      </c>
      <c r="F2420">
        <v>2.6</v>
      </c>
      <c r="G2420">
        <v>27227</v>
      </c>
      <c r="H2420">
        <v>7</v>
      </c>
      <c r="I2420">
        <v>24.4</v>
      </c>
      <c r="J2420">
        <v>15.5</v>
      </c>
      <c r="K2420">
        <v>49.9</v>
      </c>
      <c r="L2420">
        <v>94.8</v>
      </c>
      <c r="M2420">
        <v>0.8</v>
      </c>
      <c r="N2420">
        <v>2.2999999999999998</v>
      </c>
      <c r="O2420">
        <v>0.8</v>
      </c>
      <c r="P2420">
        <v>0</v>
      </c>
      <c r="Q2420">
        <v>1.3</v>
      </c>
      <c r="R2420">
        <v>1.9</v>
      </c>
      <c r="S2420">
        <v>93.4</v>
      </c>
      <c r="T2420">
        <v>85.7</v>
      </c>
      <c r="U2420">
        <v>1</v>
      </c>
      <c r="V2420">
        <v>2.8</v>
      </c>
      <c r="W2420">
        <v>90.7</v>
      </c>
      <c r="X2420">
        <v>21.9</v>
      </c>
      <c r="Y2420">
        <v>2360</v>
      </c>
      <c r="Z2420">
        <v>15</v>
      </c>
      <c r="AA2420">
        <v>12723</v>
      </c>
      <c r="AB2420">
        <v>69.5</v>
      </c>
      <c r="AC2420">
        <v>18.2</v>
      </c>
      <c r="AD2420">
        <v>134800</v>
      </c>
      <c r="AE2420">
        <v>11566</v>
      </c>
      <c r="AF2420">
        <v>2.33</v>
      </c>
      <c r="AG2420">
        <v>25582</v>
      </c>
      <c r="AH2420">
        <v>47214</v>
      </c>
      <c r="AI2420">
        <v>11.1</v>
      </c>
      <c r="AJ2420">
        <v>1115</v>
      </c>
      <c r="AK2420">
        <v>14275</v>
      </c>
      <c r="AL2420">
        <v>1.4</v>
      </c>
      <c r="AM2420">
        <v>2116</v>
      </c>
      <c r="AN2420">
        <v>2952</v>
      </c>
      <c r="AO2420">
        <v>0</v>
      </c>
      <c r="AP2420">
        <v>0</v>
      </c>
      <c r="AQ2420">
        <v>0</v>
      </c>
      <c r="AR2420">
        <v>0</v>
      </c>
      <c r="AS2420">
        <v>0</v>
      </c>
      <c r="AT2420">
        <v>24.9</v>
      </c>
      <c r="AU2420">
        <v>0</v>
      </c>
      <c r="AV2420">
        <v>344014</v>
      </c>
      <c r="AW2420">
        <v>560668</v>
      </c>
      <c r="AX2420">
        <v>21311</v>
      </c>
      <c r="AY2420">
        <v>75569</v>
      </c>
      <c r="AZ2420">
        <v>149</v>
      </c>
      <c r="BA2420">
        <v>688.5</v>
      </c>
      <c r="BB2420">
        <v>39.5</v>
      </c>
    </row>
    <row r="2421" spans="1:54" x14ac:dyDescent="0.3">
      <c r="A2421">
        <v>46031</v>
      </c>
      <c r="B2421" t="s">
        <v>1903</v>
      </c>
      <c r="C2421" t="s">
        <v>949</v>
      </c>
      <c r="D2421">
        <v>4182</v>
      </c>
      <c r="E2421">
        <v>4050</v>
      </c>
      <c r="F2421">
        <v>3.3</v>
      </c>
      <c r="G2421">
        <v>4050</v>
      </c>
      <c r="H2421">
        <v>9.4</v>
      </c>
      <c r="I2421">
        <v>34.6</v>
      </c>
      <c r="J2421">
        <v>10.5</v>
      </c>
      <c r="K2421">
        <v>48.7</v>
      </c>
      <c r="L2421">
        <v>32.200000000000003</v>
      </c>
      <c r="M2421">
        <v>0.2</v>
      </c>
      <c r="N2421">
        <v>64</v>
      </c>
      <c r="O2421">
        <v>0.4</v>
      </c>
      <c r="P2421">
        <v>0.1</v>
      </c>
      <c r="Q2421">
        <v>3.1</v>
      </c>
      <c r="R2421">
        <v>3.9</v>
      </c>
      <c r="S2421">
        <v>31.5</v>
      </c>
      <c r="T2421">
        <v>89.2</v>
      </c>
      <c r="U2421">
        <v>0.5</v>
      </c>
      <c r="V2421">
        <v>17.2</v>
      </c>
      <c r="W2421">
        <v>83</v>
      </c>
      <c r="X2421">
        <v>13.8</v>
      </c>
      <c r="Y2421">
        <v>316</v>
      </c>
      <c r="Z2421">
        <v>20.2</v>
      </c>
      <c r="AA2421">
        <v>1534</v>
      </c>
      <c r="AB2421">
        <v>52.9</v>
      </c>
      <c r="AC2421">
        <v>8</v>
      </c>
      <c r="AD2421">
        <v>48900</v>
      </c>
      <c r="AE2421">
        <v>1185</v>
      </c>
      <c r="AF2421">
        <v>3.44</v>
      </c>
      <c r="AG2421">
        <v>14262</v>
      </c>
      <c r="AH2421">
        <v>30880</v>
      </c>
      <c r="AI2421">
        <v>44.2</v>
      </c>
      <c r="AJ2421">
        <v>34</v>
      </c>
      <c r="AK2421">
        <v>175</v>
      </c>
      <c r="AL2421">
        <v>3.6</v>
      </c>
      <c r="AM2421">
        <v>168</v>
      </c>
      <c r="AN2421">
        <v>0</v>
      </c>
      <c r="AO2421">
        <v>0</v>
      </c>
      <c r="AP2421">
        <v>0</v>
      </c>
      <c r="AQ2421">
        <v>0</v>
      </c>
      <c r="AR2421">
        <v>0</v>
      </c>
      <c r="AS2421">
        <v>0</v>
      </c>
      <c r="AT2421">
        <v>0</v>
      </c>
      <c r="AU2421">
        <v>0</v>
      </c>
      <c r="AV2421">
        <v>0</v>
      </c>
      <c r="AW2421">
        <v>10591</v>
      </c>
      <c r="AX2421">
        <v>2536</v>
      </c>
      <c r="AY2421">
        <v>94</v>
      </c>
      <c r="AZ2421">
        <v>0</v>
      </c>
      <c r="BA2421">
        <v>2469.69</v>
      </c>
      <c r="BB2421">
        <v>1.6</v>
      </c>
    </row>
    <row r="2422" spans="1:54" x14ac:dyDescent="0.3">
      <c r="A2422">
        <v>46033</v>
      </c>
      <c r="B2422" t="s">
        <v>229</v>
      </c>
      <c r="C2422" t="s">
        <v>949</v>
      </c>
      <c r="D2422">
        <v>8445</v>
      </c>
      <c r="E2422">
        <v>8216</v>
      </c>
      <c r="F2422">
        <v>2.8</v>
      </c>
      <c r="G2422">
        <v>8216</v>
      </c>
      <c r="H2422">
        <v>3.9</v>
      </c>
      <c r="I2422">
        <v>16.899999999999999</v>
      </c>
      <c r="J2422">
        <v>25.6</v>
      </c>
      <c r="K2422">
        <v>50.3</v>
      </c>
      <c r="L2422">
        <v>93.3</v>
      </c>
      <c r="M2422">
        <v>0.7</v>
      </c>
      <c r="N2422">
        <v>3.4</v>
      </c>
      <c r="O2422">
        <v>0.5</v>
      </c>
      <c r="P2422">
        <v>0</v>
      </c>
      <c r="Q2422">
        <v>2.1</v>
      </c>
      <c r="R2422">
        <v>3</v>
      </c>
      <c r="S2422">
        <v>90.8</v>
      </c>
      <c r="T2422">
        <v>87.8</v>
      </c>
      <c r="U2422">
        <v>1.1000000000000001</v>
      </c>
      <c r="V2422">
        <v>3.4</v>
      </c>
      <c r="W2422">
        <v>93.6</v>
      </c>
      <c r="X2422">
        <v>27.7</v>
      </c>
      <c r="Y2422">
        <v>1183</v>
      </c>
      <c r="Z2422">
        <v>28.4</v>
      </c>
      <c r="AA2422">
        <v>4870</v>
      </c>
      <c r="AB2422">
        <v>80</v>
      </c>
      <c r="AC2422">
        <v>5.4</v>
      </c>
      <c r="AD2422">
        <v>192000</v>
      </c>
      <c r="AE2422">
        <v>3731</v>
      </c>
      <c r="AF2422">
        <v>2.12</v>
      </c>
      <c r="AG2422">
        <v>28356</v>
      </c>
      <c r="AH2422">
        <v>50074</v>
      </c>
      <c r="AI2422">
        <v>10.3</v>
      </c>
      <c r="AJ2422">
        <v>274</v>
      </c>
      <c r="AK2422">
        <v>1314</v>
      </c>
      <c r="AL2422">
        <v>-4.2</v>
      </c>
      <c r="AM2422">
        <v>888</v>
      </c>
      <c r="AN2422">
        <v>1225</v>
      </c>
      <c r="AO2422">
        <v>0</v>
      </c>
      <c r="AP2422">
        <v>0</v>
      </c>
      <c r="AQ2422">
        <v>0</v>
      </c>
      <c r="AR2422">
        <v>0</v>
      </c>
      <c r="AS2422">
        <v>0</v>
      </c>
      <c r="AT2422">
        <v>0</v>
      </c>
      <c r="AU2422">
        <v>0</v>
      </c>
      <c r="AV2422">
        <v>0</v>
      </c>
      <c r="AW2422">
        <v>51478</v>
      </c>
      <c r="AX2422">
        <v>6529</v>
      </c>
      <c r="AY2422">
        <v>27837</v>
      </c>
      <c r="AZ2422">
        <v>86</v>
      </c>
      <c r="BA2422">
        <v>1557</v>
      </c>
      <c r="BB2422">
        <v>5.3</v>
      </c>
    </row>
    <row r="2423" spans="1:54" x14ac:dyDescent="0.3">
      <c r="A2423">
        <v>46035</v>
      </c>
      <c r="B2423" t="s">
        <v>1904</v>
      </c>
      <c r="C2423" t="s">
        <v>949</v>
      </c>
      <c r="D2423">
        <v>19885</v>
      </c>
      <c r="E2423">
        <v>19504</v>
      </c>
      <c r="F2423">
        <v>2</v>
      </c>
      <c r="G2423">
        <v>19504</v>
      </c>
      <c r="H2423">
        <v>6.3</v>
      </c>
      <c r="I2423">
        <v>23</v>
      </c>
      <c r="J2423">
        <v>17.399999999999999</v>
      </c>
      <c r="K2423">
        <v>50.1</v>
      </c>
      <c r="L2423">
        <v>94.1</v>
      </c>
      <c r="M2423">
        <v>1</v>
      </c>
      <c r="N2423">
        <v>2.8</v>
      </c>
      <c r="O2423">
        <v>0.5</v>
      </c>
      <c r="P2423">
        <v>0.1</v>
      </c>
      <c r="Q2423">
        <v>1.4</v>
      </c>
      <c r="R2423">
        <v>2.4</v>
      </c>
      <c r="S2423">
        <v>92.2</v>
      </c>
      <c r="T2423">
        <v>80.599999999999994</v>
      </c>
      <c r="U2423">
        <v>1.8</v>
      </c>
      <c r="V2423">
        <v>4</v>
      </c>
      <c r="W2423">
        <v>90.1</v>
      </c>
      <c r="X2423">
        <v>26.1</v>
      </c>
      <c r="Y2423">
        <v>1541</v>
      </c>
      <c r="Z2423">
        <v>14.5</v>
      </c>
      <c r="AA2423">
        <v>9248</v>
      </c>
      <c r="AB2423">
        <v>62.5</v>
      </c>
      <c r="AC2423">
        <v>23.7</v>
      </c>
      <c r="AD2423">
        <v>123300</v>
      </c>
      <c r="AE2423">
        <v>8471</v>
      </c>
      <c r="AF2423">
        <v>2.21</v>
      </c>
      <c r="AG2423">
        <v>24597</v>
      </c>
      <c r="AH2423">
        <v>48341</v>
      </c>
      <c r="AI2423">
        <v>12.2</v>
      </c>
      <c r="AJ2423">
        <v>733</v>
      </c>
      <c r="AK2423">
        <v>11383</v>
      </c>
      <c r="AL2423">
        <v>1.1000000000000001</v>
      </c>
      <c r="AM2423">
        <v>1362</v>
      </c>
      <c r="AN2423">
        <v>1854</v>
      </c>
      <c r="AO2423">
        <v>0</v>
      </c>
      <c r="AP2423">
        <v>0</v>
      </c>
      <c r="AQ2423">
        <v>0</v>
      </c>
      <c r="AR2423">
        <v>0</v>
      </c>
      <c r="AS2423">
        <v>0</v>
      </c>
      <c r="AT2423">
        <v>20.6</v>
      </c>
      <c r="AU2423">
        <v>0</v>
      </c>
      <c r="AV2423">
        <v>406961</v>
      </c>
      <c r="AW2423">
        <v>436178</v>
      </c>
      <c r="AX2423">
        <v>22997</v>
      </c>
      <c r="AY2423">
        <v>45636</v>
      </c>
      <c r="AZ2423">
        <v>33</v>
      </c>
      <c r="BA2423">
        <v>435.56</v>
      </c>
      <c r="BB2423">
        <v>44.8</v>
      </c>
    </row>
    <row r="2424" spans="1:54" x14ac:dyDescent="0.3">
      <c r="A2424">
        <v>46037</v>
      </c>
      <c r="B2424" t="s">
        <v>1905</v>
      </c>
      <c r="C2424" t="s">
        <v>949</v>
      </c>
      <c r="D2424">
        <v>5588</v>
      </c>
      <c r="E2424">
        <v>5710</v>
      </c>
      <c r="F2424">
        <v>-2.1</v>
      </c>
      <c r="G2424">
        <v>5710</v>
      </c>
      <c r="H2424">
        <v>5.7</v>
      </c>
      <c r="I2424">
        <v>22</v>
      </c>
      <c r="J2424">
        <v>24.4</v>
      </c>
      <c r="K2424">
        <v>49.2</v>
      </c>
      <c r="L2424">
        <v>88.2</v>
      </c>
      <c r="M2424">
        <v>0.6</v>
      </c>
      <c r="N2424">
        <v>8.8000000000000007</v>
      </c>
      <c r="O2424">
        <v>0.6</v>
      </c>
      <c r="P2424">
        <v>0</v>
      </c>
      <c r="Q2424">
        <v>1.8</v>
      </c>
      <c r="R2424">
        <v>2.1</v>
      </c>
      <c r="S2424">
        <v>86.7</v>
      </c>
      <c r="T2424">
        <v>84.4</v>
      </c>
      <c r="U2424">
        <v>0.9</v>
      </c>
      <c r="V2424">
        <v>4.5999999999999996</v>
      </c>
      <c r="W2424">
        <v>87.3</v>
      </c>
      <c r="X2424">
        <v>16.399999999999999</v>
      </c>
      <c r="Y2424">
        <v>572</v>
      </c>
      <c r="Z2424">
        <v>17.100000000000001</v>
      </c>
      <c r="AA2424">
        <v>3668</v>
      </c>
      <c r="AB2424">
        <v>70.5</v>
      </c>
      <c r="AC2424">
        <v>10.199999999999999</v>
      </c>
      <c r="AD2424">
        <v>76800</v>
      </c>
      <c r="AE2424">
        <v>2511</v>
      </c>
      <c r="AF2424">
        <v>2.19</v>
      </c>
      <c r="AG2424">
        <v>23126</v>
      </c>
      <c r="AH2424">
        <v>39761</v>
      </c>
      <c r="AI2424">
        <v>20.8</v>
      </c>
      <c r="AJ2424">
        <v>175</v>
      </c>
      <c r="AK2424">
        <v>1494</v>
      </c>
      <c r="AL2424">
        <v>-4.0999999999999996</v>
      </c>
      <c r="AM2424">
        <v>493</v>
      </c>
      <c r="AN2424">
        <v>600</v>
      </c>
      <c r="AO2424">
        <v>0</v>
      </c>
      <c r="AP2424">
        <v>0</v>
      </c>
      <c r="AQ2424">
        <v>0</v>
      </c>
      <c r="AR2424">
        <v>0</v>
      </c>
      <c r="AS2424">
        <v>0</v>
      </c>
      <c r="AT2424">
        <v>14.8</v>
      </c>
      <c r="AU2424">
        <v>0</v>
      </c>
      <c r="AV2424">
        <v>97126</v>
      </c>
      <c r="AW2424">
        <v>50954</v>
      </c>
      <c r="AX2424">
        <v>9023</v>
      </c>
      <c r="AY2424">
        <v>4297</v>
      </c>
      <c r="AZ2424">
        <v>44</v>
      </c>
      <c r="BA2424">
        <v>1027.8699999999999</v>
      </c>
      <c r="BB2424">
        <v>5.6</v>
      </c>
    </row>
    <row r="2425" spans="1:54" x14ac:dyDescent="0.3">
      <c r="A2425">
        <v>46039</v>
      </c>
      <c r="B2425" t="s">
        <v>1697</v>
      </c>
      <c r="C2425" t="s">
        <v>949</v>
      </c>
      <c r="D2425">
        <v>4312</v>
      </c>
      <c r="E2425">
        <v>4364</v>
      </c>
      <c r="F2425">
        <v>-1.2</v>
      </c>
      <c r="G2425">
        <v>4364</v>
      </c>
      <c r="H2425">
        <v>5.5</v>
      </c>
      <c r="I2425">
        <v>23</v>
      </c>
      <c r="J2425">
        <v>21</v>
      </c>
      <c r="K2425">
        <v>48.4</v>
      </c>
      <c r="L2425">
        <v>97.5</v>
      </c>
      <c r="M2425">
        <v>1</v>
      </c>
      <c r="N2425">
        <v>0.4</v>
      </c>
      <c r="O2425">
        <v>0.1</v>
      </c>
      <c r="P2425">
        <v>0</v>
      </c>
      <c r="Q2425">
        <v>1</v>
      </c>
      <c r="R2425">
        <v>3.1</v>
      </c>
      <c r="S2425">
        <v>94.7</v>
      </c>
      <c r="T2425">
        <v>90.5</v>
      </c>
      <c r="U2425">
        <v>1.8</v>
      </c>
      <c r="V2425">
        <v>3.5</v>
      </c>
      <c r="W2425">
        <v>87.8</v>
      </c>
      <c r="X2425">
        <v>20.100000000000001</v>
      </c>
      <c r="Y2425">
        <v>456</v>
      </c>
      <c r="Z2425">
        <v>19</v>
      </c>
      <c r="AA2425">
        <v>2215</v>
      </c>
      <c r="AB2425">
        <v>85</v>
      </c>
      <c r="AC2425">
        <v>9.6</v>
      </c>
      <c r="AD2425">
        <v>93700</v>
      </c>
      <c r="AE2425">
        <v>1789</v>
      </c>
      <c r="AF2425">
        <v>2.41</v>
      </c>
      <c r="AG2425">
        <v>27525</v>
      </c>
      <c r="AH2425">
        <v>51632</v>
      </c>
      <c r="AI2425">
        <v>4.7</v>
      </c>
      <c r="AJ2425">
        <v>138</v>
      </c>
      <c r="AK2425">
        <v>1768</v>
      </c>
      <c r="AL2425">
        <v>-10.7</v>
      </c>
      <c r="AM2425">
        <v>379</v>
      </c>
      <c r="AN2425">
        <v>598</v>
      </c>
      <c r="AO2425">
        <v>0</v>
      </c>
      <c r="AP2425">
        <v>0</v>
      </c>
      <c r="AQ2425">
        <v>0</v>
      </c>
      <c r="AR2425">
        <v>0</v>
      </c>
      <c r="AS2425">
        <v>0</v>
      </c>
      <c r="AT2425">
        <v>0</v>
      </c>
      <c r="AU2425">
        <v>0</v>
      </c>
      <c r="AV2425">
        <v>0</v>
      </c>
      <c r="AW2425">
        <v>36353</v>
      </c>
      <c r="AX2425">
        <v>8651</v>
      </c>
      <c r="AY2425">
        <v>2459</v>
      </c>
      <c r="AZ2425">
        <v>1</v>
      </c>
      <c r="BA2425">
        <v>622.69000000000005</v>
      </c>
      <c r="BB2425">
        <v>7</v>
      </c>
    </row>
    <row r="2426" spans="1:54" x14ac:dyDescent="0.3">
      <c r="A2426">
        <v>46041</v>
      </c>
      <c r="B2426" t="s">
        <v>524</v>
      </c>
      <c r="C2426" t="s">
        <v>949</v>
      </c>
      <c r="D2426">
        <v>5662</v>
      </c>
      <c r="E2426">
        <v>5301</v>
      </c>
      <c r="F2426">
        <v>6.8</v>
      </c>
      <c r="G2426">
        <v>5301</v>
      </c>
      <c r="H2426">
        <v>11.7</v>
      </c>
      <c r="I2426">
        <v>35.1</v>
      </c>
      <c r="J2426">
        <v>10</v>
      </c>
      <c r="K2426">
        <v>51.6</v>
      </c>
      <c r="L2426">
        <v>22.8</v>
      </c>
      <c r="M2426">
        <v>0.4</v>
      </c>
      <c r="N2426">
        <v>72.8</v>
      </c>
      <c r="O2426">
        <v>0.2</v>
      </c>
      <c r="P2426">
        <v>0</v>
      </c>
      <c r="Q2426">
        <v>3.9</v>
      </c>
      <c r="R2426">
        <v>3.5</v>
      </c>
      <c r="S2426">
        <v>22.1</v>
      </c>
      <c r="T2426">
        <v>89.2</v>
      </c>
      <c r="U2426">
        <v>0.3</v>
      </c>
      <c r="V2426">
        <v>13</v>
      </c>
      <c r="W2426">
        <v>82</v>
      </c>
      <c r="X2426">
        <v>14.8</v>
      </c>
      <c r="Y2426">
        <v>309</v>
      </c>
      <c r="Z2426">
        <v>12.7</v>
      </c>
      <c r="AA2426">
        <v>1998</v>
      </c>
      <c r="AB2426">
        <v>58.2</v>
      </c>
      <c r="AC2426">
        <v>7.6</v>
      </c>
      <c r="AD2426">
        <v>57500</v>
      </c>
      <c r="AE2426">
        <v>1687</v>
      </c>
      <c r="AF2426">
        <v>3.17</v>
      </c>
      <c r="AG2426">
        <v>15558</v>
      </c>
      <c r="AH2426">
        <v>30710</v>
      </c>
      <c r="AI2426">
        <v>33.299999999999997</v>
      </c>
      <c r="AJ2426">
        <v>84</v>
      </c>
      <c r="AK2426">
        <v>582</v>
      </c>
      <c r="AL2426">
        <v>-8.1</v>
      </c>
      <c r="AM2426">
        <v>256</v>
      </c>
      <c r="AN2426">
        <v>489</v>
      </c>
      <c r="AO2426">
        <v>0</v>
      </c>
      <c r="AP2426">
        <v>0</v>
      </c>
      <c r="AQ2426">
        <v>0</v>
      </c>
      <c r="AR2426">
        <v>0</v>
      </c>
      <c r="AS2426">
        <v>0</v>
      </c>
      <c r="AT2426">
        <v>0</v>
      </c>
      <c r="AU2426">
        <v>0</v>
      </c>
      <c r="AV2426">
        <v>12458</v>
      </c>
      <c r="AW2426">
        <v>23806</v>
      </c>
      <c r="AX2426">
        <v>3976</v>
      </c>
      <c r="AY2426">
        <v>0</v>
      </c>
      <c r="AZ2426">
        <v>2</v>
      </c>
      <c r="BA2426">
        <v>2302.4899999999998</v>
      </c>
      <c r="BB2426">
        <v>2.2999999999999998</v>
      </c>
    </row>
    <row r="2427" spans="1:54" x14ac:dyDescent="0.3">
      <c r="A2427">
        <v>46043</v>
      </c>
      <c r="B2427" t="s">
        <v>225</v>
      </c>
      <c r="C2427" t="s">
        <v>949</v>
      </c>
      <c r="D2427">
        <v>2973</v>
      </c>
      <c r="E2427">
        <v>3002</v>
      </c>
      <c r="F2427">
        <v>-1</v>
      </c>
      <c r="G2427">
        <v>3002</v>
      </c>
      <c r="H2427">
        <v>6.3</v>
      </c>
      <c r="I2427">
        <v>22.8</v>
      </c>
      <c r="J2427">
        <v>24.8</v>
      </c>
      <c r="K2427">
        <v>50.4</v>
      </c>
      <c r="L2427">
        <v>96.1</v>
      </c>
      <c r="M2427">
        <v>0.6</v>
      </c>
      <c r="N2427">
        <v>2.4</v>
      </c>
      <c r="O2427">
        <v>0.2</v>
      </c>
      <c r="P2427">
        <v>0</v>
      </c>
      <c r="Q2427">
        <v>0.7</v>
      </c>
      <c r="R2427">
        <v>1.3</v>
      </c>
      <c r="S2427">
        <v>95.1</v>
      </c>
      <c r="T2427">
        <v>89.4</v>
      </c>
      <c r="U2427">
        <v>0.6</v>
      </c>
      <c r="V2427">
        <v>6.3</v>
      </c>
      <c r="W2427">
        <v>80.7</v>
      </c>
      <c r="X2427">
        <v>16.7</v>
      </c>
      <c r="Y2427">
        <v>276</v>
      </c>
      <c r="Z2427">
        <v>13.7</v>
      </c>
      <c r="AA2427">
        <v>1439</v>
      </c>
      <c r="AB2427">
        <v>78.5</v>
      </c>
      <c r="AC2427">
        <v>7</v>
      </c>
      <c r="AD2427">
        <v>70900</v>
      </c>
      <c r="AE2427">
        <v>1258</v>
      </c>
      <c r="AF2427">
        <v>2.31</v>
      </c>
      <c r="AG2427">
        <v>28323</v>
      </c>
      <c r="AH2427">
        <v>49200</v>
      </c>
      <c r="AI2427">
        <v>12</v>
      </c>
      <c r="AJ2427">
        <v>104</v>
      </c>
      <c r="AK2427">
        <v>845</v>
      </c>
      <c r="AL2427">
        <v>-4.2</v>
      </c>
      <c r="AM2427">
        <v>254</v>
      </c>
      <c r="AN2427">
        <v>356</v>
      </c>
      <c r="AO2427">
        <v>0</v>
      </c>
      <c r="AP2427">
        <v>0</v>
      </c>
      <c r="AQ2427">
        <v>0</v>
      </c>
      <c r="AR2427">
        <v>0</v>
      </c>
      <c r="AS2427">
        <v>0</v>
      </c>
      <c r="AT2427">
        <v>0</v>
      </c>
      <c r="AU2427">
        <v>0</v>
      </c>
      <c r="AV2427">
        <v>0</v>
      </c>
      <c r="AW2427">
        <v>22468</v>
      </c>
      <c r="AX2427">
        <v>7384</v>
      </c>
      <c r="AY2427">
        <v>0</v>
      </c>
      <c r="AZ2427">
        <v>7</v>
      </c>
      <c r="BA2427">
        <v>431.8</v>
      </c>
      <c r="BB2427">
        <v>7</v>
      </c>
    </row>
    <row r="2428" spans="1:54" x14ac:dyDescent="0.3">
      <c r="A2428">
        <v>46045</v>
      </c>
      <c r="B2428" t="s">
        <v>1906</v>
      </c>
      <c r="C2428" t="s">
        <v>949</v>
      </c>
      <c r="D2428">
        <v>3983</v>
      </c>
      <c r="E2428">
        <v>4071</v>
      </c>
      <c r="F2428">
        <v>-2.2000000000000002</v>
      </c>
      <c r="G2428">
        <v>4071</v>
      </c>
      <c r="H2428">
        <v>5.5</v>
      </c>
      <c r="I2428">
        <v>22.7</v>
      </c>
      <c r="J2428">
        <v>21.4</v>
      </c>
      <c r="K2428">
        <v>49</v>
      </c>
      <c r="L2428">
        <v>98</v>
      </c>
      <c r="M2428">
        <v>0.2</v>
      </c>
      <c r="N2428">
        <v>0.6</v>
      </c>
      <c r="O2428">
        <v>0.2</v>
      </c>
      <c r="P2428">
        <v>0</v>
      </c>
      <c r="Q2428">
        <v>1.1000000000000001</v>
      </c>
      <c r="R2428">
        <v>1.6</v>
      </c>
      <c r="S2428">
        <v>96.6</v>
      </c>
      <c r="T2428">
        <v>90.2</v>
      </c>
      <c r="U2428">
        <v>0.7</v>
      </c>
      <c r="V2428">
        <v>7.8</v>
      </c>
      <c r="W2428">
        <v>87.7</v>
      </c>
      <c r="X2428">
        <v>22.2</v>
      </c>
      <c r="Y2428">
        <v>308</v>
      </c>
      <c r="Z2428">
        <v>17.899999999999999</v>
      </c>
      <c r="AA2428">
        <v>2012</v>
      </c>
      <c r="AB2428">
        <v>78.2</v>
      </c>
      <c r="AC2428">
        <v>7.2</v>
      </c>
      <c r="AD2428">
        <v>84000</v>
      </c>
      <c r="AE2428">
        <v>1589</v>
      </c>
      <c r="AF2428">
        <v>2.3199999999999998</v>
      </c>
      <c r="AG2428">
        <v>25775</v>
      </c>
      <c r="AH2428">
        <v>49831</v>
      </c>
      <c r="AI2428">
        <v>12.5</v>
      </c>
      <c r="AJ2428">
        <v>129</v>
      </c>
      <c r="AK2428">
        <v>872</v>
      </c>
      <c r="AL2428">
        <v>3.2</v>
      </c>
      <c r="AM2428">
        <v>379</v>
      </c>
      <c r="AN2428">
        <v>0</v>
      </c>
      <c r="AO2428">
        <v>0</v>
      </c>
      <c r="AP2428">
        <v>0</v>
      </c>
      <c r="AQ2428">
        <v>0</v>
      </c>
      <c r="AR2428">
        <v>0</v>
      </c>
      <c r="AS2428">
        <v>0</v>
      </c>
      <c r="AT2428">
        <v>0</v>
      </c>
      <c r="AU2428">
        <v>0</v>
      </c>
      <c r="AV2428">
        <v>196273</v>
      </c>
      <c r="AW2428">
        <v>39685</v>
      </c>
      <c r="AX2428">
        <v>10049</v>
      </c>
      <c r="AY2428">
        <v>1855</v>
      </c>
      <c r="AZ2428">
        <v>15</v>
      </c>
      <c r="BA2428">
        <v>1125.96</v>
      </c>
      <c r="BB2428">
        <v>3.6</v>
      </c>
    </row>
    <row r="2429" spans="1:54" x14ac:dyDescent="0.3">
      <c r="A2429">
        <v>46047</v>
      </c>
      <c r="B2429" t="s">
        <v>1907</v>
      </c>
      <c r="C2429" t="s">
        <v>949</v>
      </c>
      <c r="D2429">
        <v>6845</v>
      </c>
      <c r="E2429">
        <v>7094</v>
      </c>
      <c r="F2429">
        <v>-3.5</v>
      </c>
      <c r="G2429">
        <v>7094</v>
      </c>
      <c r="H2429">
        <v>3.3</v>
      </c>
      <c r="I2429">
        <v>17.899999999999999</v>
      </c>
      <c r="J2429">
        <v>26.1</v>
      </c>
      <c r="K2429">
        <v>49.3</v>
      </c>
      <c r="L2429">
        <v>87.7</v>
      </c>
      <c r="M2429">
        <v>1.1000000000000001</v>
      </c>
      <c r="N2429">
        <v>7</v>
      </c>
      <c r="O2429">
        <v>0.9</v>
      </c>
      <c r="P2429">
        <v>0.1</v>
      </c>
      <c r="Q2429">
        <v>3.2</v>
      </c>
      <c r="R2429">
        <v>3.7</v>
      </c>
      <c r="S2429">
        <v>85</v>
      </c>
      <c r="T2429">
        <v>82.9</v>
      </c>
      <c r="U2429">
        <v>1.9</v>
      </c>
      <c r="V2429">
        <v>2.2000000000000002</v>
      </c>
      <c r="W2429">
        <v>90.9</v>
      </c>
      <c r="X2429">
        <v>22.4</v>
      </c>
      <c r="Y2429">
        <v>1054</v>
      </c>
      <c r="Z2429">
        <v>15.6</v>
      </c>
      <c r="AA2429">
        <v>4169</v>
      </c>
      <c r="AB2429">
        <v>67.099999999999994</v>
      </c>
      <c r="AC2429">
        <v>15.7</v>
      </c>
      <c r="AD2429">
        <v>89700</v>
      </c>
      <c r="AE2429">
        <v>3138</v>
      </c>
      <c r="AF2429">
        <v>2.11</v>
      </c>
      <c r="AG2429">
        <v>23624</v>
      </c>
      <c r="AH2429">
        <v>37667</v>
      </c>
      <c r="AI2429">
        <v>17.399999999999999</v>
      </c>
      <c r="AJ2429">
        <v>205</v>
      </c>
      <c r="AK2429">
        <v>2491</v>
      </c>
      <c r="AL2429">
        <v>-1.3</v>
      </c>
      <c r="AM2429">
        <v>578</v>
      </c>
      <c r="AN2429">
        <v>824</v>
      </c>
      <c r="AO2429">
        <v>0</v>
      </c>
      <c r="AP2429">
        <v>0</v>
      </c>
      <c r="AQ2429">
        <v>0</v>
      </c>
      <c r="AR2429">
        <v>0</v>
      </c>
      <c r="AS2429">
        <v>0</v>
      </c>
      <c r="AT2429">
        <v>0</v>
      </c>
      <c r="AU2429">
        <v>0</v>
      </c>
      <c r="AV2429">
        <v>3625</v>
      </c>
      <c r="AW2429">
        <v>68727</v>
      </c>
      <c r="AX2429">
        <v>9531</v>
      </c>
      <c r="AY2429">
        <v>9964</v>
      </c>
      <c r="AZ2429">
        <v>3</v>
      </c>
      <c r="BA2429">
        <v>1739.92</v>
      </c>
      <c r="BB2429">
        <v>4.0999999999999996</v>
      </c>
    </row>
    <row r="2430" spans="1:54" x14ac:dyDescent="0.3">
      <c r="A2430">
        <v>46049</v>
      </c>
      <c r="B2430" t="s">
        <v>1908</v>
      </c>
      <c r="C2430" t="s">
        <v>949</v>
      </c>
      <c r="D2430">
        <v>2357</v>
      </c>
      <c r="E2430">
        <v>2364</v>
      </c>
      <c r="F2430">
        <v>-0.3</v>
      </c>
      <c r="G2430">
        <v>2364</v>
      </c>
      <c r="H2430">
        <v>6.1</v>
      </c>
      <c r="I2430">
        <v>22.4</v>
      </c>
      <c r="J2430">
        <v>23.4</v>
      </c>
      <c r="K2430">
        <v>49.5</v>
      </c>
      <c r="L2430">
        <v>98.3</v>
      </c>
      <c r="M2430">
        <v>0.4</v>
      </c>
      <c r="N2430">
        <v>0.2</v>
      </c>
      <c r="O2430">
        <v>0.2</v>
      </c>
      <c r="P2430">
        <v>0</v>
      </c>
      <c r="Q2430">
        <v>0.9</v>
      </c>
      <c r="R2430">
        <v>1.1000000000000001</v>
      </c>
      <c r="S2430">
        <v>97.4</v>
      </c>
      <c r="T2430">
        <v>87.3</v>
      </c>
      <c r="U2430">
        <v>0.8</v>
      </c>
      <c r="V2430">
        <v>3.9</v>
      </c>
      <c r="W2430">
        <v>90.3</v>
      </c>
      <c r="X2430">
        <v>18.399999999999999</v>
      </c>
      <c r="Y2430">
        <v>181</v>
      </c>
      <c r="Z2430">
        <v>15.2</v>
      </c>
      <c r="AA2430">
        <v>1153</v>
      </c>
      <c r="AB2430">
        <v>78.599999999999994</v>
      </c>
      <c r="AC2430">
        <v>10.6</v>
      </c>
      <c r="AD2430">
        <v>65200</v>
      </c>
      <c r="AE2430">
        <v>930</v>
      </c>
      <c r="AF2430">
        <v>2.2999999999999998</v>
      </c>
      <c r="AG2430">
        <v>23069</v>
      </c>
      <c r="AH2430">
        <v>41453</v>
      </c>
      <c r="AI2430">
        <v>13.3</v>
      </c>
      <c r="AJ2430">
        <v>72</v>
      </c>
      <c r="AK2430">
        <v>428</v>
      </c>
      <c r="AL2430">
        <v>-2.9</v>
      </c>
      <c r="AM2430">
        <v>201</v>
      </c>
      <c r="AN2430">
        <v>0</v>
      </c>
      <c r="AO2430">
        <v>0</v>
      </c>
      <c r="AP2430">
        <v>0</v>
      </c>
      <c r="AQ2430">
        <v>0</v>
      </c>
      <c r="AR2430">
        <v>0</v>
      </c>
      <c r="AS2430">
        <v>0</v>
      </c>
      <c r="AT2430">
        <v>0</v>
      </c>
      <c r="AU2430">
        <v>0</v>
      </c>
      <c r="AV2430">
        <v>72694</v>
      </c>
      <c r="AW2430">
        <v>20325</v>
      </c>
      <c r="AX2430">
        <v>8918</v>
      </c>
      <c r="AY2430">
        <v>0</v>
      </c>
      <c r="AZ2430">
        <v>5</v>
      </c>
      <c r="BA2430">
        <v>981.75</v>
      </c>
      <c r="BB2430">
        <v>2.4</v>
      </c>
    </row>
    <row r="2431" spans="1:54" x14ac:dyDescent="0.3">
      <c r="A2431">
        <v>46051</v>
      </c>
      <c r="B2431" t="s">
        <v>109</v>
      </c>
      <c r="C2431" t="s">
        <v>949</v>
      </c>
      <c r="D2431">
        <v>7241</v>
      </c>
      <c r="E2431">
        <v>7356</v>
      </c>
      <c r="F2431">
        <v>-1.6</v>
      </c>
      <c r="G2431">
        <v>7356</v>
      </c>
      <c r="H2431">
        <v>5.7</v>
      </c>
      <c r="I2431">
        <v>22.4</v>
      </c>
      <c r="J2431">
        <v>20</v>
      </c>
      <c r="K2431">
        <v>48.8</v>
      </c>
      <c r="L2431">
        <v>96.6</v>
      </c>
      <c r="M2431">
        <v>1</v>
      </c>
      <c r="N2431">
        <v>0.9</v>
      </c>
      <c r="O2431">
        <v>0.4</v>
      </c>
      <c r="P2431">
        <v>0</v>
      </c>
      <c r="Q2431">
        <v>1.1000000000000001</v>
      </c>
      <c r="R2431">
        <v>2.8</v>
      </c>
      <c r="S2431">
        <v>94.1</v>
      </c>
      <c r="T2431">
        <v>87.3</v>
      </c>
      <c r="U2431">
        <v>1.5</v>
      </c>
      <c r="V2431">
        <v>3.7</v>
      </c>
      <c r="W2431">
        <v>87.8</v>
      </c>
      <c r="X2431">
        <v>15.9</v>
      </c>
      <c r="Y2431">
        <v>586</v>
      </c>
      <c r="Z2431">
        <v>14.7</v>
      </c>
      <c r="AA2431">
        <v>3552</v>
      </c>
      <c r="AB2431">
        <v>76.599999999999994</v>
      </c>
      <c r="AC2431">
        <v>14.2</v>
      </c>
      <c r="AD2431">
        <v>100500</v>
      </c>
      <c r="AE2431">
        <v>3159</v>
      </c>
      <c r="AF2431">
        <v>2.2400000000000002</v>
      </c>
      <c r="AG2431">
        <v>24554</v>
      </c>
      <c r="AH2431">
        <v>48896</v>
      </c>
      <c r="AI2431">
        <v>11.4</v>
      </c>
      <c r="AJ2431">
        <v>279</v>
      </c>
      <c r="AK2431">
        <v>3044</v>
      </c>
      <c r="AL2431">
        <v>-3</v>
      </c>
      <c r="AM2431">
        <v>667</v>
      </c>
      <c r="AN2431">
        <v>687</v>
      </c>
      <c r="AO2431">
        <v>0</v>
      </c>
      <c r="AP2431">
        <v>0</v>
      </c>
      <c r="AQ2431">
        <v>0</v>
      </c>
      <c r="AR2431">
        <v>0</v>
      </c>
      <c r="AS2431">
        <v>0</v>
      </c>
      <c r="AT2431">
        <v>14.4</v>
      </c>
      <c r="AU2431">
        <v>634219</v>
      </c>
      <c r="AV2431">
        <v>122789</v>
      </c>
      <c r="AW2431">
        <v>99804</v>
      </c>
      <c r="AX2431">
        <v>13951</v>
      </c>
      <c r="AY2431">
        <v>9143</v>
      </c>
      <c r="AZ2431">
        <v>32</v>
      </c>
      <c r="BA2431">
        <v>681.46</v>
      </c>
      <c r="BB2431">
        <v>10.8</v>
      </c>
    </row>
    <row r="2432" spans="1:54" x14ac:dyDescent="0.3">
      <c r="A2432">
        <v>46053</v>
      </c>
      <c r="B2432" t="s">
        <v>1909</v>
      </c>
      <c r="C2432" t="s">
        <v>949</v>
      </c>
      <c r="D2432">
        <v>4217</v>
      </c>
      <c r="E2432">
        <v>4271</v>
      </c>
      <c r="F2432">
        <v>-1.3</v>
      </c>
      <c r="G2432">
        <v>4271</v>
      </c>
      <c r="H2432">
        <v>5.7</v>
      </c>
      <c r="I2432">
        <v>22.7</v>
      </c>
      <c r="J2432">
        <v>24.1</v>
      </c>
      <c r="K2432">
        <v>49.4</v>
      </c>
      <c r="L2432">
        <v>88.8</v>
      </c>
      <c r="M2432">
        <v>0.4</v>
      </c>
      <c r="N2432">
        <v>7.6</v>
      </c>
      <c r="O2432">
        <v>0.4</v>
      </c>
      <c r="P2432">
        <v>0.3</v>
      </c>
      <c r="Q2432">
        <v>2.4</v>
      </c>
      <c r="R2432">
        <v>1.4</v>
      </c>
      <c r="S2432">
        <v>88</v>
      </c>
      <c r="T2432">
        <v>86.8</v>
      </c>
      <c r="U2432">
        <v>0.6</v>
      </c>
      <c r="V2432">
        <v>4.0999999999999996</v>
      </c>
      <c r="W2432">
        <v>86.5</v>
      </c>
      <c r="X2432">
        <v>17</v>
      </c>
      <c r="Y2432">
        <v>427</v>
      </c>
      <c r="Z2432">
        <v>16.2</v>
      </c>
      <c r="AA2432">
        <v>2506</v>
      </c>
      <c r="AB2432">
        <v>71.2</v>
      </c>
      <c r="AC2432">
        <v>10</v>
      </c>
      <c r="AD2432">
        <v>58400</v>
      </c>
      <c r="AE2432">
        <v>1986</v>
      </c>
      <c r="AF2432">
        <v>2.11</v>
      </c>
      <c r="AG2432">
        <v>23041</v>
      </c>
      <c r="AH2432">
        <v>36719</v>
      </c>
      <c r="AI2432">
        <v>19.2</v>
      </c>
      <c r="AJ2432">
        <v>187</v>
      </c>
      <c r="AK2432">
        <v>1113</v>
      </c>
      <c r="AL2432">
        <v>-3.8</v>
      </c>
      <c r="AM2432">
        <v>462</v>
      </c>
      <c r="AN2432">
        <v>690</v>
      </c>
      <c r="AO2432">
        <v>0</v>
      </c>
      <c r="AP2432">
        <v>0</v>
      </c>
      <c r="AQ2432">
        <v>0</v>
      </c>
      <c r="AR2432">
        <v>0</v>
      </c>
      <c r="AS2432">
        <v>0</v>
      </c>
      <c r="AT2432">
        <v>0</v>
      </c>
      <c r="AU2432">
        <v>0</v>
      </c>
      <c r="AV2432">
        <v>27257</v>
      </c>
      <c r="AW2432">
        <v>52969</v>
      </c>
      <c r="AX2432">
        <v>13072</v>
      </c>
      <c r="AY2432">
        <v>2836</v>
      </c>
      <c r="AZ2432">
        <v>10</v>
      </c>
      <c r="BA2432">
        <v>1014.96</v>
      </c>
      <c r="BB2432">
        <v>4.2</v>
      </c>
    </row>
    <row r="2433" spans="1:54" x14ac:dyDescent="0.3">
      <c r="A2433">
        <v>46055</v>
      </c>
      <c r="B2433" t="s">
        <v>1910</v>
      </c>
      <c r="C2433" t="s">
        <v>949</v>
      </c>
      <c r="D2433">
        <v>1847</v>
      </c>
      <c r="E2433">
        <v>1937</v>
      </c>
      <c r="F2433">
        <v>-4.5999999999999996</v>
      </c>
      <c r="G2433">
        <v>1937</v>
      </c>
      <c r="H2433">
        <v>6.3</v>
      </c>
      <c r="I2433">
        <v>22.4</v>
      </c>
      <c r="J2433">
        <v>23.2</v>
      </c>
      <c r="K2433">
        <v>49.9</v>
      </c>
      <c r="L2433">
        <v>93.1</v>
      </c>
      <c r="M2433">
        <v>0.9</v>
      </c>
      <c r="N2433">
        <v>2.1</v>
      </c>
      <c r="O2433">
        <v>0.7</v>
      </c>
      <c r="P2433">
        <v>0.1</v>
      </c>
      <c r="Q2433">
        <v>3.2</v>
      </c>
      <c r="R2433">
        <v>1.5</v>
      </c>
      <c r="S2433">
        <v>91.9</v>
      </c>
      <c r="T2433">
        <v>93.5</v>
      </c>
      <c r="U2433">
        <v>0.2</v>
      </c>
      <c r="V2433">
        <v>4</v>
      </c>
      <c r="W2433">
        <v>93.6</v>
      </c>
      <c r="X2433">
        <v>20.2</v>
      </c>
      <c r="Y2433">
        <v>119</v>
      </c>
      <c r="Z2433">
        <v>11.9</v>
      </c>
      <c r="AA2433">
        <v>1009</v>
      </c>
      <c r="AB2433">
        <v>77.599999999999994</v>
      </c>
      <c r="AC2433">
        <v>5.0999999999999996</v>
      </c>
      <c r="AD2433">
        <v>74400</v>
      </c>
      <c r="AE2433">
        <v>807</v>
      </c>
      <c r="AF2433">
        <v>2.34</v>
      </c>
      <c r="AG2433">
        <v>25754</v>
      </c>
      <c r="AH2433">
        <v>47198</v>
      </c>
      <c r="AI2433">
        <v>14.9</v>
      </c>
      <c r="AJ2433">
        <v>79</v>
      </c>
      <c r="AK2433">
        <v>610</v>
      </c>
      <c r="AL2433">
        <v>-8.3000000000000007</v>
      </c>
      <c r="AM2433">
        <v>197</v>
      </c>
      <c r="AN2433">
        <v>347</v>
      </c>
      <c r="AO2433">
        <v>0</v>
      </c>
      <c r="AP2433">
        <v>0</v>
      </c>
      <c r="AQ2433">
        <v>0</v>
      </c>
      <c r="AR2433">
        <v>0</v>
      </c>
      <c r="AS2433">
        <v>0</v>
      </c>
      <c r="AT2433">
        <v>0</v>
      </c>
      <c r="AU2433">
        <v>0</v>
      </c>
      <c r="AV2433">
        <v>54565</v>
      </c>
      <c r="AW2433">
        <v>23945</v>
      </c>
      <c r="AX2433">
        <v>13207</v>
      </c>
      <c r="AY2433">
        <v>0</v>
      </c>
      <c r="AZ2433">
        <v>1</v>
      </c>
      <c r="BA2433">
        <v>1810.53</v>
      </c>
      <c r="BB2433">
        <v>1.1000000000000001</v>
      </c>
    </row>
    <row r="2434" spans="1:54" x14ac:dyDescent="0.3">
      <c r="A2434">
        <v>46057</v>
      </c>
      <c r="B2434" t="s">
        <v>1911</v>
      </c>
      <c r="C2434" t="s">
        <v>949</v>
      </c>
      <c r="D2434">
        <v>5989</v>
      </c>
      <c r="E2434">
        <v>5903</v>
      </c>
      <c r="F2434">
        <v>1.5</v>
      </c>
      <c r="G2434">
        <v>5903</v>
      </c>
      <c r="H2434">
        <v>9.5</v>
      </c>
      <c r="I2434">
        <v>31.3</v>
      </c>
      <c r="J2434">
        <v>17.5</v>
      </c>
      <c r="K2434">
        <v>49.8</v>
      </c>
      <c r="L2434">
        <v>97.9</v>
      </c>
      <c r="M2434">
        <v>0.5</v>
      </c>
      <c r="N2434">
        <v>0.5</v>
      </c>
      <c r="O2434">
        <v>0.3</v>
      </c>
      <c r="P2434">
        <v>0</v>
      </c>
      <c r="Q2434">
        <v>0.7</v>
      </c>
      <c r="R2434">
        <v>3.3</v>
      </c>
      <c r="S2434">
        <v>94.9</v>
      </c>
      <c r="T2434">
        <v>88.3</v>
      </c>
      <c r="U2434">
        <v>2</v>
      </c>
      <c r="V2434">
        <v>5</v>
      </c>
      <c r="W2434">
        <v>89.2</v>
      </c>
      <c r="X2434">
        <v>18.2</v>
      </c>
      <c r="Y2434">
        <v>421</v>
      </c>
      <c r="Z2434">
        <v>20.2</v>
      </c>
      <c r="AA2434">
        <v>2832</v>
      </c>
      <c r="AB2434">
        <v>77.7</v>
      </c>
      <c r="AC2434">
        <v>5.6</v>
      </c>
      <c r="AD2434">
        <v>108100</v>
      </c>
      <c r="AE2434">
        <v>2041</v>
      </c>
      <c r="AF2434">
        <v>2.79</v>
      </c>
      <c r="AG2434">
        <v>25233</v>
      </c>
      <c r="AH2434">
        <v>55563</v>
      </c>
      <c r="AI2434">
        <v>7.2</v>
      </c>
      <c r="AJ2434">
        <v>176</v>
      </c>
      <c r="AK2434">
        <v>1093</v>
      </c>
      <c r="AL2434">
        <v>5.2</v>
      </c>
      <c r="AM2434">
        <v>434</v>
      </c>
      <c r="AN2434">
        <v>319</v>
      </c>
      <c r="AO2434">
        <v>0</v>
      </c>
      <c r="AP2434">
        <v>0</v>
      </c>
      <c r="AQ2434">
        <v>0</v>
      </c>
      <c r="AR2434">
        <v>0</v>
      </c>
      <c r="AS2434">
        <v>0</v>
      </c>
      <c r="AT2434">
        <v>30.1</v>
      </c>
      <c r="AU2434">
        <v>0</v>
      </c>
      <c r="AV2434">
        <v>80702</v>
      </c>
      <c r="AW2434">
        <v>49099</v>
      </c>
      <c r="AX2434">
        <v>8750</v>
      </c>
      <c r="AY2434">
        <v>2329</v>
      </c>
      <c r="AZ2434">
        <v>26</v>
      </c>
      <c r="BA2434">
        <v>507.23</v>
      </c>
      <c r="BB2434">
        <v>11.6</v>
      </c>
    </row>
    <row r="2435" spans="1:54" x14ac:dyDescent="0.3">
      <c r="A2435">
        <v>46059</v>
      </c>
      <c r="B2435" t="s">
        <v>1912</v>
      </c>
      <c r="C2435" t="s">
        <v>949</v>
      </c>
      <c r="D2435">
        <v>3345</v>
      </c>
      <c r="E2435">
        <v>3431</v>
      </c>
      <c r="F2435">
        <v>-2.5</v>
      </c>
      <c r="G2435">
        <v>3431</v>
      </c>
      <c r="H2435">
        <v>5.2</v>
      </c>
      <c r="I2435">
        <v>21</v>
      </c>
      <c r="J2435">
        <v>24.5</v>
      </c>
      <c r="K2435">
        <v>49.5</v>
      </c>
      <c r="L2435">
        <v>98.3</v>
      </c>
      <c r="M2435">
        <v>0.1</v>
      </c>
      <c r="N2435">
        <v>0.4</v>
      </c>
      <c r="O2435">
        <v>0.4</v>
      </c>
      <c r="P2435">
        <v>0.1</v>
      </c>
      <c r="Q2435">
        <v>0.8</v>
      </c>
      <c r="R2435">
        <v>1.2</v>
      </c>
      <c r="S2435">
        <v>97.1</v>
      </c>
      <c r="T2435">
        <v>92.4</v>
      </c>
      <c r="U2435">
        <v>1.6</v>
      </c>
      <c r="V2435">
        <v>1.8</v>
      </c>
      <c r="W2435">
        <v>88.1</v>
      </c>
      <c r="X2435">
        <v>18.3</v>
      </c>
      <c r="Y2435">
        <v>282</v>
      </c>
      <c r="Z2435">
        <v>14.9</v>
      </c>
      <c r="AA2435">
        <v>1812</v>
      </c>
      <c r="AB2435">
        <v>73.5</v>
      </c>
      <c r="AC2435">
        <v>8.5</v>
      </c>
      <c r="AD2435">
        <v>86400</v>
      </c>
      <c r="AE2435">
        <v>1429</v>
      </c>
      <c r="AF2435">
        <v>2.36</v>
      </c>
      <c r="AG2435">
        <v>26027</v>
      </c>
      <c r="AH2435">
        <v>47679</v>
      </c>
      <c r="AI2435">
        <v>12.4</v>
      </c>
      <c r="AJ2435">
        <v>125</v>
      </c>
      <c r="AK2435">
        <v>1027</v>
      </c>
      <c r="AL2435">
        <v>-6.3</v>
      </c>
      <c r="AM2435">
        <v>306</v>
      </c>
      <c r="AN2435">
        <v>416</v>
      </c>
      <c r="AO2435">
        <v>0</v>
      </c>
      <c r="AP2435">
        <v>0</v>
      </c>
      <c r="AQ2435">
        <v>0</v>
      </c>
      <c r="AR2435">
        <v>0</v>
      </c>
      <c r="AS2435">
        <v>0</v>
      </c>
      <c r="AT2435">
        <v>0</v>
      </c>
      <c r="AU2435">
        <v>0</v>
      </c>
      <c r="AV2435">
        <v>76507</v>
      </c>
      <c r="AW2435">
        <v>30290</v>
      </c>
      <c r="AX2435">
        <v>9283</v>
      </c>
      <c r="AY2435">
        <v>2747</v>
      </c>
      <c r="AZ2435">
        <v>11</v>
      </c>
      <c r="BA2435">
        <v>1436.61</v>
      </c>
      <c r="BB2435">
        <v>2.4</v>
      </c>
    </row>
    <row r="2436" spans="1:54" x14ac:dyDescent="0.3">
      <c r="A2436">
        <v>46061</v>
      </c>
      <c r="B2436" t="s">
        <v>1913</v>
      </c>
      <c r="C2436" t="s">
        <v>949</v>
      </c>
      <c r="D2436">
        <v>3419</v>
      </c>
      <c r="E2436">
        <v>3331</v>
      </c>
      <c r="F2436">
        <v>2.6</v>
      </c>
      <c r="G2436">
        <v>3331</v>
      </c>
      <c r="H2436">
        <v>9.6999999999999993</v>
      </c>
      <c r="I2436">
        <v>33</v>
      </c>
      <c r="J2436">
        <v>13.6</v>
      </c>
      <c r="K2436">
        <v>48.6</v>
      </c>
      <c r="L2436">
        <v>98.4</v>
      </c>
      <c r="M2436">
        <v>0.2</v>
      </c>
      <c r="N2436">
        <v>0.4</v>
      </c>
      <c r="O2436">
        <v>0.4</v>
      </c>
      <c r="P2436">
        <v>0</v>
      </c>
      <c r="Q2436">
        <v>0.6</v>
      </c>
      <c r="R2436">
        <v>0.8</v>
      </c>
      <c r="S2436">
        <v>97.8</v>
      </c>
      <c r="T2436">
        <v>90.2</v>
      </c>
      <c r="U2436">
        <v>0.2</v>
      </c>
      <c r="V2436">
        <v>11.1</v>
      </c>
      <c r="W2436">
        <v>90</v>
      </c>
      <c r="X2436">
        <v>22.6</v>
      </c>
      <c r="Y2436">
        <v>251</v>
      </c>
      <c r="Z2436">
        <v>18.5</v>
      </c>
      <c r="AA2436">
        <v>1179</v>
      </c>
      <c r="AB2436">
        <v>83.5</v>
      </c>
      <c r="AC2436">
        <v>3.1</v>
      </c>
      <c r="AD2436">
        <v>102700</v>
      </c>
      <c r="AE2436">
        <v>1037</v>
      </c>
      <c r="AF2436">
        <v>3</v>
      </c>
      <c r="AG2436">
        <v>23197</v>
      </c>
      <c r="AH2436">
        <v>55815</v>
      </c>
      <c r="AI2436">
        <v>15.8</v>
      </c>
      <c r="AJ2436">
        <v>68</v>
      </c>
      <c r="AK2436">
        <v>307</v>
      </c>
      <c r="AL2436">
        <v>10</v>
      </c>
      <c r="AM2436">
        <v>305</v>
      </c>
      <c r="AN2436">
        <v>268</v>
      </c>
      <c r="AO2436">
        <v>0</v>
      </c>
      <c r="AP2436">
        <v>0</v>
      </c>
      <c r="AQ2436">
        <v>0</v>
      </c>
      <c r="AR2436">
        <v>0</v>
      </c>
      <c r="AS2436">
        <v>0</v>
      </c>
      <c r="AT2436">
        <v>23.5</v>
      </c>
      <c r="AU2436">
        <v>0</v>
      </c>
      <c r="AV2436">
        <v>0</v>
      </c>
      <c r="AW2436">
        <v>5967</v>
      </c>
      <c r="AX2436">
        <v>1665</v>
      </c>
      <c r="AY2436">
        <v>403</v>
      </c>
      <c r="AZ2436">
        <v>7</v>
      </c>
      <c r="BA2436">
        <v>434.51</v>
      </c>
      <c r="BB2436">
        <v>7.7</v>
      </c>
    </row>
    <row r="2437" spans="1:54" x14ac:dyDescent="0.3">
      <c r="A2437">
        <v>46063</v>
      </c>
      <c r="B2437" t="s">
        <v>1746</v>
      </c>
      <c r="C2437" t="s">
        <v>949</v>
      </c>
      <c r="D2437">
        <v>1250</v>
      </c>
      <c r="E2437">
        <v>1255</v>
      </c>
      <c r="F2437">
        <v>-0.4</v>
      </c>
      <c r="G2437">
        <v>1255</v>
      </c>
      <c r="H2437">
        <v>7.8</v>
      </c>
      <c r="I2437">
        <v>22.4</v>
      </c>
      <c r="J2437">
        <v>15.7</v>
      </c>
      <c r="K2437">
        <v>48.2</v>
      </c>
      <c r="L2437">
        <v>95.1</v>
      </c>
      <c r="M2437">
        <v>0.6</v>
      </c>
      <c r="N2437">
        <v>2.2000000000000002</v>
      </c>
      <c r="O2437">
        <v>0.2</v>
      </c>
      <c r="P2437">
        <v>0</v>
      </c>
      <c r="Q2437">
        <v>1.9</v>
      </c>
      <c r="R2437">
        <v>2.1</v>
      </c>
      <c r="S2437">
        <v>93.7</v>
      </c>
      <c r="T2437">
        <v>90.3</v>
      </c>
      <c r="U2437">
        <v>1.8</v>
      </c>
      <c r="V2437">
        <v>5.5</v>
      </c>
      <c r="W2437">
        <v>91.9</v>
      </c>
      <c r="X2437">
        <v>35.1</v>
      </c>
      <c r="Y2437">
        <v>69</v>
      </c>
      <c r="Z2437">
        <v>13.4</v>
      </c>
      <c r="AA2437">
        <v>733</v>
      </c>
      <c r="AB2437">
        <v>74.2</v>
      </c>
      <c r="AC2437">
        <v>1.3</v>
      </c>
      <c r="AD2437">
        <v>69400</v>
      </c>
      <c r="AE2437">
        <v>527</v>
      </c>
      <c r="AF2437">
        <v>2.39</v>
      </c>
      <c r="AG2437">
        <v>22247</v>
      </c>
      <c r="AH2437">
        <v>44353</v>
      </c>
      <c r="AI2437">
        <v>17.600000000000001</v>
      </c>
      <c r="AJ2437">
        <v>42</v>
      </c>
      <c r="AK2437">
        <v>373</v>
      </c>
      <c r="AL2437">
        <v>-7.2</v>
      </c>
      <c r="AM2437">
        <v>186</v>
      </c>
      <c r="AN2437">
        <v>318</v>
      </c>
      <c r="AO2437">
        <v>0</v>
      </c>
      <c r="AP2437">
        <v>0</v>
      </c>
      <c r="AQ2437">
        <v>0</v>
      </c>
      <c r="AR2437">
        <v>0</v>
      </c>
      <c r="AS2437">
        <v>0</v>
      </c>
      <c r="AT2437">
        <v>0</v>
      </c>
      <c r="AU2437">
        <v>0</v>
      </c>
      <c r="AV2437">
        <v>0</v>
      </c>
      <c r="AW2437">
        <v>8696</v>
      </c>
      <c r="AX2437">
        <v>7458</v>
      </c>
      <c r="AY2437">
        <v>868</v>
      </c>
      <c r="AZ2437">
        <v>6</v>
      </c>
      <c r="BA2437">
        <v>2671.38</v>
      </c>
      <c r="BB2437">
        <v>0.5</v>
      </c>
    </row>
    <row r="2438" spans="1:54" x14ac:dyDescent="0.3">
      <c r="A2438">
        <v>46065</v>
      </c>
      <c r="B2438" t="s">
        <v>516</v>
      </c>
      <c r="C2438" t="s">
        <v>949</v>
      </c>
      <c r="D2438">
        <v>17642</v>
      </c>
      <c r="E2438">
        <v>17022</v>
      </c>
      <c r="F2438">
        <v>3.6</v>
      </c>
      <c r="G2438">
        <v>17022</v>
      </c>
      <c r="H2438">
        <v>7</v>
      </c>
      <c r="I2438">
        <v>23.8</v>
      </c>
      <c r="J2438">
        <v>15.1</v>
      </c>
      <c r="K2438">
        <v>51</v>
      </c>
      <c r="L2438">
        <v>84.9</v>
      </c>
      <c r="M2438">
        <v>1</v>
      </c>
      <c r="N2438">
        <v>11</v>
      </c>
      <c r="O2438">
        <v>0.7</v>
      </c>
      <c r="P2438">
        <v>0</v>
      </c>
      <c r="Q2438">
        <v>2.4</v>
      </c>
      <c r="R2438">
        <v>2.8</v>
      </c>
      <c r="S2438">
        <v>83.3</v>
      </c>
      <c r="T2438">
        <v>80.3</v>
      </c>
      <c r="U2438">
        <v>1.1000000000000001</v>
      </c>
      <c r="V2438">
        <v>5.3</v>
      </c>
      <c r="W2438">
        <v>92.3</v>
      </c>
      <c r="X2438">
        <v>32</v>
      </c>
      <c r="Y2438">
        <v>1316</v>
      </c>
      <c r="Z2438">
        <v>10.4</v>
      </c>
      <c r="AA2438">
        <v>7791</v>
      </c>
      <c r="AB2438">
        <v>67.400000000000006</v>
      </c>
      <c r="AC2438">
        <v>23.4</v>
      </c>
      <c r="AD2438">
        <v>160900</v>
      </c>
      <c r="AE2438">
        <v>6992</v>
      </c>
      <c r="AF2438">
        <v>2.33</v>
      </c>
      <c r="AG2438">
        <v>30284</v>
      </c>
      <c r="AH2438">
        <v>59338</v>
      </c>
      <c r="AI2438">
        <v>11.4</v>
      </c>
      <c r="AJ2438">
        <v>654</v>
      </c>
      <c r="AK2438">
        <v>6408</v>
      </c>
      <c r="AL2438">
        <v>-0.9</v>
      </c>
      <c r="AM2438">
        <v>1510</v>
      </c>
      <c r="AN2438">
        <v>1919</v>
      </c>
      <c r="AO2438">
        <v>0</v>
      </c>
      <c r="AP2438">
        <v>0</v>
      </c>
      <c r="AQ2438">
        <v>0</v>
      </c>
      <c r="AR2438">
        <v>0</v>
      </c>
      <c r="AS2438">
        <v>0</v>
      </c>
      <c r="AT2438">
        <v>22.7</v>
      </c>
      <c r="AU2438">
        <v>0</v>
      </c>
      <c r="AV2438">
        <v>250062</v>
      </c>
      <c r="AW2438">
        <v>262349</v>
      </c>
      <c r="AX2438">
        <v>15487</v>
      </c>
      <c r="AY2438">
        <v>35077</v>
      </c>
      <c r="AZ2438">
        <v>118</v>
      </c>
      <c r="BA2438">
        <v>741.56</v>
      </c>
      <c r="BB2438">
        <v>23</v>
      </c>
    </row>
    <row r="2439" spans="1:54" x14ac:dyDescent="0.3">
      <c r="A2439">
        <v>46067</v>
      </c>
      <c r="B2439" t="s">
        <v>729</v>
      </c>
      <c r="C2439" t="s">
        <v>949</v>
      </c>
      <c r="D2439">
        <v>7200</v>
      </c>
      <c r="E2439">
        <v>7343</v>
      </c>
      <c r="F2439">
        <v>-1.9</v>
      </c>
      <c r="G2439">
        <v>7343</v>
      </c>
      <c r="H2439">
        <v>6.8</v>
      </c>
      <c r="I2439">
        <v>23.6</v>
      </c>
      <c r="J2439">
        <v>23.7</v>
      </c>
      <c r="K2439">
        <v>50.9</v>
      </c>
      <c r="L2439">
        <v>96.8</v>
      </c>
      <c r="M2439">
        <v>0.7</v>
      </c>
      <c r="N2439">
        <v>1.4</v>
      </c>
      <c r="O2439">
        <v>0.2</v>
      </c>
      <c r="P2439">
        <v>0</v>
      </c>
      <c r="Q2439">
        <v>0.9</v>
      </c>
      <c r="R2439">
        <v>2</v>
      </c>
      <c r="S2439">
        <v>95.1</v>
      </c>
      <c r="T2439">
        <v>89.9</v>
      </c>
      <c r="U2439">
        <v>1.3</v>
      </c>
      <c r="V2439">
        <v>8.8000000000000007</v>
      </c>
      <c r="W2439">
        <v>83.9</v>
      </c>
      <c r="X2439">
        <v>25.2</v>
      </c>
      <c r="Y2439">
        <v>500</v>
      </c>
      <c r="Z2439">
        <v>18</v>
      </c>
      <c r="AA2439">
        <v>3351</v>
      </c>
      <c r="AB2439">
        <v>77.2</v>
      </c>
      <c r="AC2439">
        <v>8.3000000000000007</v>
      </c>
      <c r="AD2439">
        <v>71000</v>
      </c>
      <c r="AE2439">
        <v>2937</v>
      </c>
      <c r="AF2439">
        <v>2.27</v>
      </c>
      <c r="AG2439">
        <v>26110</v>
      </c>
      <c r="AH2439">
        <v>42451</v>
      </c>
      <c r="AI2439">
        <v>13.2</v>
      </c>
      <c r="AJ2439">
        <v>243</v>
      </c>
      <c r="AK2439">
        <v>2157</v>
      </c>
      <c r="AL2439">
        <v>1.1000000000000001</v>
      </c>
      <c r="AM2439">
        <v>568</v>
      </c>
      <c r="AN2439">
        <v>935</v>
      </c>
      <c r="AO2439">
        <v>0</v>
      </c>
      <c r="AP2439">
        <v>0</v>
      </c>
      <c r="AQ2439">
        <v>0</v>
      </c>
      <c r="AR2439">
        <v>0</v>
      </c>
      <c r="AS2439">
        <v>0</v>
      </c>
      <c r="AT2439">
        <v>0</v>
      </c>
      <c r="AU2439">
        <v>0</v>
      </c>
      <c r="AV2439">
        <v>321451</v>
      </c>
      <c r="AW2439">
        <v>74049</v>
      </c>
      <c r="AX2439">
        <v>10158</v>
      </c>
      <c r="AY2439">
        <v>3903</v>
      </c>
      <c r="AZ2439">
        <v>22</v>
      </c>
      <c r="BA2439">
        <v>812.9</v>
      </c>
      <c r="BB2439">
        <v>9</v>
      </c>
    </row>
    <row r="2440" spans="1:54" x14ac:dyDescent="0.3">
      <c r="A2440">
        <v>46069</v>
      </c>
      <c r="B2440" t="s">
        <v>437</v>
      </c>
      <c r="C2440" t="s">
        <v>949</v>
      </c>
      <c r="D2440">
        <v>1396</v>
      </c>
      <c r="E2440">
        <v>1420</v>
      </c>
      <c r="F2440">
        <v>-1.7</v>
      </c>
      <c r="G2440">
        <v>1420</v>
      </c>
      <c r="H2440">
        <v>5</v>
      </c>
      <c r="I2440">
        <v>21.4</v>
      </c>
      <c r="J2440">
        <v>23.9</v>
      </c>
      <c r="K2440">
        <v>49.5</v>
      </c>
      <c r="L2440">
        <v>88.2</v>
      </c>
      <c r="M2440">
        <v>0.4</v>
      </c>
      <c r="N2440">
        <v>9.1999999999999993</v>
      </c>
      <c r="O2440">
        <v>0.3</v>
      </c>
      <c r="P2440">
        <v>0.1</v>
      </c>
      <c r="Q2440">
        <v>1.8</v>
      </c>
      <c r="R2440">
        <v>1.6</v>
      </c>
      <c r="S2440">
        <v>87.2</v>
      </c>
      <c r="T2440">
        <v>90.3</v>
      </c>
      <c r="U2440">
        <v>0.3</v>
      </c>
      <c r="V2440">
        <v>2</v>
      </c>
      <c r="W2440">
        <v>89.7</v>
      </c>
      <c r="X2440">
        <v>20.399999999999999</v>
      </c>
      <c r="Y2440">
        <v>120</v>
      </c>
      <c r="Z2440">
        <v>11.6</v>
      </c>
      <c r="AA2440">
        <v>703</v>
      </c>
      <c r="AB2440">
        <v>76.3</v>
      </c>
      <c r="AC2440">
        <v>4.8</v>
      </c>
      <c r="AD2440">
        <v>68700</v>
      </c>
      <c r="AE2440">
        <v>549</v>
      </c>
      <c r="AF2440">
        <v>2.46</v>
      </c>
      <c r="AG2440">
        <v>26195</v>
      </c>
      <c r="AH2440">
        <v>47813</v>
      </c>
      <c r="AI2440">
        <v>8.1</v>
      </c>
      <c r="AJ2440">
        <v>45</v>
      </c>
      <c r="AK2440">
        <v>497</v>
      </c>
      <c r="AL2440">
        <v>-3.9</v>
      </c>
      <c r="AM2440">
        <v>112</v>
      </c>
      <c r="AN2440">
        <v>117</v>
      </c>
      <c r="AO2440">
        <v>0</v>
      </c>
      <c r="AP2440">
        <v>0</v>
      </c>
      <c r="AQ2440">
        <v>0</v>
      </c>
      <c r="AR2440">
        <v>0</v>
      </c>
      <c r="AS2440">
        <v>0</v>
      </c>
      <c r="AT2440">
        <v>0</v>
      </c>
      <c r="AU2440">
        <v>0</v>
      </c>
      <c r="AV2440">
        <v>0</v>
      </c>
      <c r="AW2440">
        <v>37513</v>
      </c>
      <c r="AX2440">
        <v>26123</v>
      </c>
      <c r="AY2440">
        <v>0</v>
      </c>
      <c r="AZ2440">
        <v>0</v>
      </c>
      <c r="BA2440">
        <v>860.52</v>
      </c>
      <c r="BB2440">
        <v>1.7</v>
      </c>
    </row>
    <row r="2441" spans="1:54" x14ac:dyDescent="0.3">
      <c r="A2441">
        <v>46071</v>
      </c>
      <c r="B2441" t="s">
        <v>39</v>
      </c>
      <c r="C2441" t="s">
        <v>949</v>
      </c>
      <c r="D2441">
        <v>3274</v>
      </c>
      <c r="E2441">
        <v>3031</v>
      </c>
      <c r="F2441">
        <v>8</v>
      </c>
      <c r="G2441">
        <v>3031</v>
      </c>
      <c r="H2441">
        <v>10.9</v>
      </c>
      <c r="I2441">
        <v>34.1</v>
      </c>
      <c r="J2441">
        <v>13.3</v>
      </c>
      <c r="K2441">
        <v>49.8</v>
      </c>
      <c r="L2441">
        <v>42.5</v>
      </c>
      <c r="M2441">
        <v>0.6</v>
      </c>
      <c r="N2441">
        <v>51.9</v>
      </c>
      <c r="O2441">
        <v>0.1</v>
      </c>
      <c r="P2441">
        <v>0.1</v>
      </c>
      <c r="Q2441">
        <v>4.7</v>
      </c>
      <c r="R2441">
        <v>3.3</v>
      </c>
      <c r="S2441">
        <v>41.6</v>
      </c>
      <c r="T2441">
        <v>94</v>
      </c>
      <c r="U2441">
        <v>1.2</v>
      </c>
      <c r="V2441">
        <v>15.1</v>
      </c>
      <c r="W2441">
        <v>90.2</v>
      </c>
      <c r="X2441">
        <v>17.399999999999999</v>
      </c>
      <c r="Y2441">
        <v>210</v>
      </c>
      <c r="Z2441">
        <v>14.4</v>
      </c>
      <c r="AA2441">
        <v>1189</v>
      </c>
      <c r="AB2441">
        <v>62.7</v>
      </c>
      <c r="AC2441">
        <v>11.6</v>
      </c>
      <c r="AD2441">
        <v>52600</v>
      </c>
      <c r="AE2441">
        <v>1056</v>
      </c>
      <c r="AF2441">
        <v>2.89</v>
      </c>
      <c r="AG2441">
        <v>20319</v>
      </c>
      <c r="AH2441">
        <v>46224</v>
      </c>
      <c r="AI2441">
        <v>22.3</v>
      </c>
      <c r="AJ2441">
        <v>51</v>
      </c>
      <c r="AK2441">
        <v>249</v>
      </c>
      <c r="AL2441">
        <v>-0.4</v>
      </c>
      <c r="AM2441">
        <v>179</v>
      </c>
      <c r="AN2441">
        <v>460</v>
      </c>
      <c r="AO2441">
        <v>0</v>
      </c>
      <c r="AP2441">
        <v>0</v>
      </c>
      <c r="AQ2441">
        <v>0</v>
      </c>
      <c r="AR2441">
        <v>0</v>
      </c>
      <c r="AS2441">
        <v>0</v>
      </c>
      <c r="AT2441">
        <v>24.6</v>
      </c>
      <c r="AU2441">
        <v>0</v>
      </c>
      <c r="AV2441">
        <v>0</v>
      </c>
      <c r="AW2441">
        <v>29109</v>
      </c>
      <c r="AX2441">
        <v>10601</v>
      </c>
      <c r="AY2441">
        <v>1879</v>
      </c>
      <c r="AZ2441">
        <v>0</v>
      </c>
      <c r="BA2441">
        <v>1863.91</v>
      </c>
      <c r="BB2441">
        <v>1.6</v>
      </c>
    </row>
    <row r="2442" spans="1:54" x14ac:dyDescent="0.3">
      <c r="A2442">
        <v>46073</v>
      </c>
      <c r="B2442" t="s">
        <v>1914</v>
      </c>
      <c r="C2442" t="s">
        <v>949</v>
      </c>
      <c r="D2442">
        <v>2007</v>
      </c>
      <c r="E2442">
        <v>2071</v>
      </c>
      <c r="F2442">
        <v>-3.1</v>
      </c>
      <c r="G2442">
        <v>2071</v>
      </c>
      <c r="H2442">
        <v>6.7</v>
      </c>
      <c r="I2442">
        <v>23.2</v>
      </c>
      <c r="J2442">
        <v>24.9</v>
      </c>
      <c r="K2442">
        <v>49.7</v>
      </c>
      <c r="L2442">
        <v>98</v>
      </c>
      <c r="M2442">
        <v>0.2</v>
      </c>
      <c r="N2442">
        <v>0.5</v>
      </c>
      <c r="O2442">
        <v>0.2</v>
      </c>
      <c r="P2442">
        <v>0.1</v>
      </c>
      <c r="Q2442">
        <v>0.9</v>
      </c>
      <c r="R2442">
        <v>4.9000000000000004</v>
      </c>
      <c r="S2442">
        <v>93.3</v>
      </c>
      <c r="T2442">
        <v>85.8</v>
      </c>
      <c r="U2442">
        <v>2.7</v>
      </c>
      <c r="V2442">
        <v>4.8</v>
      </c>
      <c r="W2442">
        <v>84.8</v>
      </c>
      <c r="X2442">
        <v>15.4</v>
      </c>
      <c r="Y2442">
        <v>178</v>
      </c>
      <c r="Z2442">
        <v>13.6</v>
      </c>
      <c r="AA2442">
        <v>1070</v>
      </c>
      <c r="AB2442">
        <v>72.7</v>
      </c>
      <c r="AC2442">
        <v>5.3</v>
      </c>
      <c r="AD2442">
        <v>69900</v>
      </c>
      <c r="AE2442">
        <v>882</v>
      </c>
      <c r="AF2442">
        <v>2.2799999999999998</v>
      </c>
      <c r="AG2442">
        <v>26590</v>
      </c>
      <c r="AH2442">
        <v>46591</v>
      </c>
      <c r="AI2442">
        <v>12.2</v>
      </c>
      <c r="AJ2442">
        <v>81</v>
      </c>
      <c r="AK2442">
        <v>0</v>
      </c>
      <c r="AL2442">
        <v>0</v>
      </c>
      <c r="AM2442">
        <v>148</v>
      </c>
      <c r="AN2442">
        <v>166</v>
      </c>
      <c r="AO2442">
        <v>0</v>
      </c>
      <c r="AP2442">
        <v>0</v>
      </c>
      <c r="AQ2442">
        <v>0</v>
      </c>
      <c r="AR2442">
        <v>0</v>
      </c>
      <c r="AS2442">
        <v>0</v>
      </c>
      <c r="AT2442">
        <v>0</v>
      </c>
      <c r="AU2442">
        <v>0</v>
      </c>
      <c r="AV2442">
        <v>0</v>
      </c>
      <c r="AW2442">
        <v>20503</v>
      </c>
      <c r="AX2442">
        <v>10466</v>
      </c>
      <c r="AY2442">
        <v>0</v>
      </c>
      <c r="AZ2442">
        <v>1</v>
      </c>
      <c r="BA2442">
        <v>526.23</v>
      </c>
      <c r="BB2442">
        <v>3.9</v>
      </c>
    </row>
    <row r="2443" spans="1:54" x14ac:dyDescent="0.3">
      <c r="A2443">
        <v>46075</v>
      </c>
      <c r="B2443" t="s">
        <v>277</v>
      </c>
      <c r="C2443" t="s">
        <v>949</v>
      </c>
      <c r="D2443">
        <v>975</v>
      </c>
      <c r="E2443">
        <v>1006</v>
      </c>
      <c r="F2443">
        <v>-3.1</v>
      </c>
      <c r="G2443">
        <v>1006</v>
      </c>
      <c r="H2443">
        <v>5.0999999999999996</v>
      </c>
      <c r="I2443">
        <v>21.1</v>
      </c>
      <c r="J2443">
        <v>21.6</v>
      </c>
      <c r="K2443">
        <v>53.9</v>
      </c>
      <c r="L2443">
        <v>92.2</v>
      </c>
      <c r="M2443">
        <v>0.3</v>
      </c>
      <c r="N2443">
        <v>3.6</v>
      </c>
      <c r="O2443">
        <v>0.8</v>
      </c>
      <c r="P2443">
        <v>0.4</v>
      </c>
      <c r="Q2443">
        <v>2.7</v>
      </c>
      <c r="R2443">
        <v>2.2999999999999998</v>
      </c>
      <c r="S2443">
        <v>90.3</v>
      </c>
      <c r="T2443">
        <v>89</v>
      </c>
      <c r="U2443">
        <v>0.8</v>
      </c>
      <c r="V2443">
        <v>2.2000000000000002</v>
      </c>
      <c r="W2443">
        <v>92.3</v>
      </c>
      <c r="X2443">
        <v>15.8</v>
      </c>
      <c r="Y2443">
        <v>111</v>
      </c>
      <c r="Z2443">
        <v>12</v>
      </c>
      <c r="AA2443">
        <v>600</v>
      </c>
      <c r="AB2443">
        <v>75.099999999999994</v>
      </c>
      <c r="AC2443">
        <v>4.3</v>
      </c>
      <c r="AD2443">
        <v>67600</v>
      </c>
      <c r="AE2443">
        <v>438</v>
      </c>
      <c r="AF2443">
        <v>2.2400000000000002</v>
      </c>
      <c r="AG2443">
        <v>23377</v>
      </c>
      <c r="AH2443">
        <v>44808</v>
      </c>
      <c r="AI2443">
        <v>14.4</v>
      </c>
      <c r="AJ2443">
        <v>52</v>
      </c>
      <c r="AK2443">
        <v>274</v>
      </c>
      <c r="AL2443">
        <v>-2.8</v>
      </c>
      <c r="AM2443">
        <v>123</v>
      </c>
      <c r="AN2443">
        <v>0</v>
      </c>
      <c r="AO2443">
        <v>0</v>
      </c>
      <c r="AP2443">
        <v>0</v>
      </c>
      <c r="AQ2443">
        <v>0</v>
      </c>
      <c r="AR2443">
        <v>0</v>
      </c>
      <c r="AS2443">
        <v>0</v>
      </c>
      <c r="AT2443">
        <v>0</v>
      </c>
      <c r="AU2443">
        <v>0</v>
      </c>
      <c r="AV2443">
        <v>0</v>
      </c>
      <c r="AW2443">
        <v>23030</v>
      </c>
      <c r="AX2443">
        <v>22144</v>
      </c>
      <c r="AY2443">
        <v>3740</v>
      </c>
      <c r="AZ2443">
        <v>8</v>
      </c>
      <c r="BA2443">
        <v>969.68</v>
      </c>
      <c r="BB2443">
        <v>1</v>
      </c>
    </row>
    <row r="2444" spans="1:54" x14ac:dyDescent="0.3">
      <c r="A2444">
        <v>46077</v>
      </c>
      <c r="B2444" t="s">
        <v>1915</v>
      </c>
      <c r="C2444" t="s">
        <v>949</v>
      </c>
      <c r="D2444">
        <v>5075</v>
      </c>
      <c r="E2444">
        <v>5148</v>
      </c>
      <c r="F2444">
        <v>-1.4</v>
      </c>
      <c r="G2444">
        <v>5148</v>
      </c>
      <c r="H2444">
        <v>6.3</v>
      </c>
      <c r="I2444">
        <v>22.1</v>
      </c>
      <c r="J2444">
        <v>21.5</v>
      </c>
      <c r="K2444">
        <v>49.4</v>
      </c>
      <c r="L2444">
        <v>97.1</v>
      </c>
      <c r="M2444">
        <v>0.5</v>
      </c>
      <c r="N2444">
        <v>0.7</v>
      </c>
      <c r="O2444">
        <v>0.4</v>
      </c>
      <c r="P2444">
        <v>0</v>
      </c>
      <c r="Q2444">
        <v>1.2</v>
      </c>
      <c r="R2444">
        <v>2.2999999999999998</v>
      </c>
      <c r="S2444">
        <v>95</v>
      </c>
      <c r="T2444">
        <v>88.4</v>
      </c>
      <c r="U2444">
        <v>2.1</v>
      </c>
      <c r="V2444">
        <v>4.4000000000000004</v>
      </c>
      <c r="W2444">
        <v>91.6</v>
      </c>
      <c r="X2444">
        <v>21.3</v>
      </c>
      <c r="Y2444">
        <v>478</v>
      </c>
      <c r="Z2444">
        <v>20.6</v>
      </c>
      <c r="AA2444">
        <v>2730</v>
      </c>
      <c r="AB2444">
        <v>76.900000000000006</v>
      </c>
      <c r="AC2444">
        <v>11.6</v>
      </c>
      <c r="AD2444">
        <v>82000</v>
      </c>
      <c r="AE2444">
        <v>2311</v>
      </c>
      <c r="AF2444">
        <v>2.16</v>
      </c>
      <c r="AG2444">
        <v>27485</v>
      </c>
      <c r="AH2444">
        <v>51373</v>
      </c>
      <c r="AI2444">
        <v>9.1999999999999993</v>
      </c>
      <c r="AJ2444">
        <v>166</v>
      </c>
      <c r="AK2444">
        <v>1345</v>
      </c>
      <c r="AL2444">
        <v>1.1000000000000001</v>
      </c>
      <c r="AM2444">
        <v>495</v>
      </c>
      <c r="AN2444">
        <v>560</v>
      </c>
      <c r="AO2444">
        <v>0</v>
      </c>
      <c r="AP2444">
        <v>0</v>
      </c>
      <c r="AQ2444">
        <v>0</v>
      </c>
      <c r="AR2444">
        <v>0</v>
      </c>
      <c r="AS2444">
        <v>0</v>
      </c>
      <c r="AT2444">
        <v>0</v>
      </c>
      <c r="AU2444">
        <v>0</v>
      </c>
      <c r="AV2444">
        <v>103288</v>
      </c>
      <c r="AW2444">
        <v>34146</v>
      </c>
      <c r="AX2444">
        <v>6414</v>
      </c>
      <c r="AY2444">
        <v>3711</v>
      </c>
      <c r="AZ2444">
        <v>19</v>
      </c>
      <c r="BA2444">
        <v>832.24</v>
      </c>
      <c r="BB2444">
        <v>6.2</v>
      </c>
    </row>
    <row r="2445" spans="1:54" x14ac:dyDescent="0.3">
      <c r="A2445">
        <v>46079</v>
      </c>
      <c r="B2445" t="s">
        <v>171</v>
      </c>
      <c r="C2445" t="s">
        <v>949</v>
      </c>
      <c r="D2445">
        <v>12368</v>
      </c>
      <c r="E2445">
        <v>11200</v>
      </c>
      <c r="F2445">
        <v>10.4</v>
      </c>
      <c r="G2445">
        <v>11200</v>
      </c>
      <c r="H2445">
        <v>5.5</v>
      </c>
      <c r="I2445">
        <v>19.7</v>
      </c>
      <c r="J2445">
        <v>19.8</v>
      </c>
      <c r="K2445">
        <v>48.3</v>
      </c>
      <c r="L2445">
        <v>95.9</v>
      </c>
      <c r="M2445">
        <v>1</v>
      </c>
      <c r="N2445">
        <v>0.8</v>
      </c>
      <c r="O2445">
        <v>1</v>
      </c>
      <c r="P2445">
        <v>0</v>
      </c>
      <c r="Q2445">
        <v>1.3</v>
      </c>
      <c r="R2445">
        <v>2.4</v>
      </c>
      <c r="S2445">
        <v>93.9</v>
      </c>
      <c r="T2445">
        <v>84</v>
      </c>
      <c r="U2445">
        <v>1.6</v>
      </c>
      <c r="V2445">
        <v>3.1</v>
      </c>
      <c r="W2445">
        <v>93.3</v>
      </c>
      <c r="X2445">
        <v>27.7</v>
      </c>
      <c r="Y2445">
        <v>961</v>
      </c>
      <c r="Z2445">
        <v>16.5</v>
      </c>
      <c r="AA2445">
        <v>5659</v>
      </c>
      <c r="AB2445">
        <v>72.5</v>
      </c>
      <c r="AC2445">
        <v>13.4</v>
      </c>
      <c r="AD2445">
        <v>118500</v>
      </c>
      <c r="AE2445">
        <v>4655</v>
      </c>
      <c r="AF2445">
        <v>2.3199999999999998</v>
      </c>
      <c r="AG2445">
        <v>27015</v>
      </c>
      <c r="AH2445">
        <v>48936</v>
      </c>
      <c r="AI2445">
        <v>16.3</v>
      </c>
      <c r="AJ2445">
        <v>363</v>
      </c>
      <c r="AK2445">
        <v>3723</v>
      </c>
      <c r="AL2445">
        <v>3.1</v>
      </c>
      <c r="AM2445">
        <v>1002</v>
      </c>
      <c r="AN2445">
        <v>1086</v>
      </c>
      <c r="AO2445">
        <v>0</v>
      </c>
      <c r="AP2445">
        <v>0</v>
      </c>
      <c r="AQ2445">
        <v>0</v>
      </c>
      <c r="AR2445">
        <v>0</v>
      </c>
      <c r="AS2445">
        <v>0</v>
      </c>
      <c r="AT2445">
        <v>0</v>
      </c>
      <c r="AU2445">
        <v>342933</v>
      </c>
      <c r="AV2445">
        <v>225004</v>
      </c>
      <c r="AW2445">
        <v>134741</v>
      </c>
      <c r="AX2445">
        <v>11723</v>
      </c>
      <c r="AY2445">
        <v>14312</v>
      </c>
      <c r="AZ2445">
        <v>31</v>
      </c>
      <c r="BA2445">
        <v>563.28</v>
      </c>
      <c r="BB2445">
        <v>19.899999999999999</v>
      </c>
    </row>
    <row r="2446" spans="1:54" x14ac:dyDescent="0.3">
      <c r="A2446">
        <v>46081</v>
      </c>
      <c r="B2446" t="s">
        <v>35</v>
      </c>
      <c r="C2446" t="s">
        <v>949</v>
      </c>
      <c r="D2446">
        <v>24657</v>
      </c>
      <c r="E2446">
        <v>24097</v>
      </c>
      <c r="F2446">
        <v>2.2999999999999998</v>
      </c>
      <c r="G2446">
        <v>24097</v>
      </c>
      <c r="H2446">
        <v>4.7</v>
      </c>
      <c r="I2446">
        <v>18.3</v>
      </c>
      <c r="J2446">
        <v>18.5</v>
      </c>
      <c r="K2446">
        <v>50</v>
      </c>
      <c r="L2446">
        <v>93.9</v>
      </c>
      <c r="M2446">
        <v>1</v>
      </c>
      <c r="N2446">
        <v>2.2999999999999998</v>
      </c>
      <c r="O2446">
        <v>0.7</v>
      </c>
      <c r="P2446">
        <v>0.1</v>
      </c>
      <c r="Q2446">
        <v>2</v>
      </c>
      <c r="R2446">
        <v>3.2</v>
      </c>
      <c r="S2446">
        <v>91.3</v>
      </c>
      <c r="T2446">
        <v>82.1</v>
      </c>
      <c r="U2446">
        <v>2.2000000000000002</v>
      </c>
      <c r="V2446">
        <v>5.2</v>
      </c>
      <c r="W2446">
        <v>93.3</v>
      </c>
      <c r="X2446">
        <v>29.1</v>
      </c>
      <c r="Y2446">
        <v>2459</v>
      </c>
      <c r="Z2446">
        <v>19.600000000000001</v>
      </c>
      <c r="AA2446">
        <v>13347</v>
      </c>
      <c r="AB2446">
        <v>64.8</v>
      </c>
      <c r="AC2446">
        <v>21.2</v>
      </c>
      <c r="AD2446">
        <v>167100</v>
      </c>
      <c r="AE2446">
        <v>10597</v>
      </c>
      <c r="AF2446">
        <v>2.16</v>
      </c>
      <c r="AG2446">
        <v>27498</v>
      </c>
      <c r="AH2446">
        <v>43273</v>
      </c>
      <c r="AI2446">
        <v>14.4</v>
      </c>
      <c r="AJ2446">
        <v>1008</v>
      </c>
      <c r="AK2446">
        <v>9211</v>
      </c>
      <c r="AL2446">
        <v>0.1</v>
      </c>
      <c r="AM2446">
        <v>2366</v>
      </c>
      <c r="AN2446">
        <v>2633</v>
      </c>
      <c r="AO2446">
        <v>0</v>
      </c>
      <c r="AP2446">
        <v>1.6</v>
      </c>
      <c r="AQ2446">
        <v>0</v>
      </c>
      <c r="AR2446">
        <v>0</v>
      </c>
      <c r="AS2446">
        <v>0</v>
      </c>
      <c r="AT2446">
        <v>20.3</v>
      </c>
      <c r="AU2446">
        <v>0</v>
      </c>
      <c r="AV2446">
        <v>0</v>
      </c>
      <c r="AW2446">
        <v>435072</v>
      </c>
      <c r="AX2446">
        <v>18679</v>
      </c>
      <c r="AY2446">
        <v>221659</v>
      </c>
      <c r="AZ2446">
        <v>220</v>
      </c>
      <c r="BA2446">
        <v>800.04</v>
      </c>
      <c r="BB2446">
        <v>30.1</v>
      </c>
    </row>
    <row r="2447" spans="1:54" x14ac:dyDescent="0.3">
      <c r="A2447">
        <v>46083</v>
      </c>
      <c r="B2447" t="s">
        <v>101</v>
      </c>
      <c r="C2447" t="s">
        <v>949</v>
      </c>
      <c r="D2447">
        <v>51548</v>
      </c>
      <c r="E2447">
        <v>44828</v>
      </c>
      <c r="F2447">
        <v>15</v>
      </c>
      <c r="G2447">
        <v>44828</v>
      </c>
      <c r="H2447">
        <v>8.3000000000000007</v>
      </c>
      <c r="I2447">
        <v>29.2</v>
      </c>
      <c r="J2447">
        <v>10.4</v>
      </c>
      <c r="K2447">
        <v>50.4</v>
      </c>
      <c r="L2447">
        <v>95.4</v>
      </c>
      <c r="M2447">
        <v>1.3</v>
      </c>
      <c r="N2447">
        <v>0.5</v>
      </c>
      <c r="O2447">
        <v>1.3</v>
      </c>
      <c r="P2447">
        <v>0</v>
      </c>
      <c r="Q2447">
        <v>1.5</v>
      </c>
      <c r="R2447">
        <v>1.8</v>
      </c>
      <c r="S2447">
        <v>93.7</v>
      </c>
      <c r="T2447">
        <v>85.9</v>
      </c>
      <c r="U2447">
        <v>2.2999999999999998</v>
      </c>
      <c r="V2447">
        <v>3.7</v>
      </c>
      <c r="W2447">
        <v>95.6</v>
      </c>
      <c r="X2447">
        <v>39.4</v>
      </c>
      <c r="Y2447">
        <v>2947</v>
      </c>
      <c r="Z2447">
        <v>19.5</v>
      </c>
      <c r="AA2447">
        <v>19055</v>
      </c>
      <c r="AB2447">
        <v>77</v>
      </c>
      <c r="AC2447">
        <v>18.7</v>
      </c>
      <c r="AD2447">
        <v>184900</v>
      </c>
      <c r="AE2447">
        <v>17250</v>
      </c>
      <c r="AF2447">
        <v>2.68</v>
      </c>
      <c r="AG2447">
        <v>34839</v>
      </c>
      <c r="AH2447">
        <v>74751</v>
      </c>
      <c r="AI2447">
        <v>4.5</v>
      </c>
      <c r="AJ2447">
        <v>1294</v>
      </c>
      <c r="AK2447">
        <v>13719</v>
      </c>
      <c r="AL2447">
        <v>3.7</v>
      </c>
      <c r="AM2447">
        <v>4227</v>
      </c>
      <c r="AN2447">
        <v>4347</v>
      </c>
      <c r="AO2447">
        <v>0</v>
      </c>
      <c r="AP2447">
        <v>0</v>
      </c>
      <c r="AQ2447">
        <v>0</v>
      </c>
      <c r="AR2447">
        <v>0</v>
      </c>
      <c r="AS2447">
        <v>0</v>
      </c>
      <c r="AT2447">
        <v>24.1</v>
      </c>
      <c r="AU2447">
        <v>0</v>
      </c>
      <c r="AV2447">
        <v>337755</v>
      </c>
      <c r="AW2447">
        <v>444437</v>
      </c>
      <c r="AX2447">
        <v>11773</v>
      </c>
      <c r="AY2447">
        <v>27621</v>
      </c>
      <c r="AZ2447">
        <v>261</v>
      </c>
      <c r="BA2447">
        <v>577.28</v>
      </c>
      <c r="BB2447">
        <v>77.7</v>
      </c>
    </row>
    <row r="2448" spans="1:54" x14ac:dyDescent="0.3">
      <c r="A2448">
        <v>46085</v>
      </c>
      <c r="B2448" t="s">
        <v>1916</v>
      </c>
      <c r="C2448" t="s">
        <v>949</v>
      </c>
      <c r="D2448">
        <v>3877</v>
      </c>
      <c r="E2448">
        <v>3755</v>
      </c>
      <c r="F2448">
        <v>3.2</v>
      </c>
      <c r="G2448">
        <v>3755</v>
      </c>
      <c r="H2448">
        <v>8.3000000000000007</v>
      </c>
      <c r="I2448">
        <v>28.7</v>
      </c>
      <c r="J2448">
        <v>15.2</v>
      </c>
      <c r="K2448">
        <v>47.4</v>
      </c>
      <c r="L2448">
        <v>58.1</v>
      </c>
      <c r="M2448">
        <v>0.5</v>
      </c>
      <c r="N2448">
        <v>38.299999999999997</v>
      </c>
      <c r="O2448">
        <v>0.3</v>
      </c>
      <c r="P2448">
        <v>0</v>
      </c>
      <c r="Q2448">
        <v>2.8</v>
      </c>
      <c r="R2448">
        <v>2.2999999999999998</v>
      </c>
      <c r="S2448">
        <v>57.5</v>
      </c>
      <c r="T2448">
        <v>93</v>
      </c>
      <c r="U2448">
        <v>0.9</v>
      </c>
      <c r="V2448">
        <v>4.5999999999999996</v>
      </c>
      <c r="W2448">
        <v>88.5</v>
      </c>
      <c r="X2448">
        <v>19.399999999999999</v>
      </c>
      <c r="Y2448">
        <v>350</v>
      </c>
      <c r="Z2448">
        <v>14.4</v>
      </c>
      <c r="AA2448">
        <v>1720</v>
      </c>
      <c r="AB2448">
        <v>65.599999999999994</v>
      </c>
      <c r="AC2448">
        <v>6.1</v>
      </c>
      <c r="AD2448">
        <v>74200</v>
      </c>
      <c r="AE2448">
        <v>1423</v>
      </c>
      <c r="AF2448">
        <v>2.66</v>
      </c>
      <c r="AG2448">
        <v>20586</v>
      </c>
      <c r="AH2448">
        <v>47596</v>
      </c>
      <c r="AI2448">
        <v>17</v>
      </c>
      <c r="AJ2448">
        <v>78</v>
      </c>
      <c r="AK2448">
        <v>670</v>
      </c>
      <c r="AL2448">
        <v>2.1</v>
      </c>
      <c r="AM2448">
        <v>247</v>
      </c>
      <c r="AN2448">
        <v>579</v>
      </c>
      <c r="AO2448">
        <v>0</v>
      </c>
      <c r="AP2448">
        <v>0</v>
      </c>
      <c r="AQ2448">
        <v>0</v>
      </c>
      <c r="AR2448">
        <v>0</v>
      </c>
      <c r="AS2448">
        <v>0</v>
      </c>
      <c r="AT2448">
        <v>0</v>
      </c>
      <c r="AU2448">
        <v>0</v>
      </c>
      <c r="AV2448">
        <v>0</v>
      </c>
      <c r="AW2448">
        <v>69000</v>
      </c>
      <c r="AX2448">
        <v>17779</v>
      </c>
      <c r="AY2448">
        <v>15937</v>
      </c>
      <c r="AZ2448">
        <v>9</v>
      </c>
      <c r="BA2448">
        <v>1641.94</v>
      </c>
      <c r="BB2448">
        <v>2.2999999999999998</v>
      </c>
    </row>
    <row r="2449" spans="1:54" x14ac:dyDescent="0.3">
      <c r="A2449">
        <v>46087</v>
      </c>
      <c r="B2449" t="s">
        <v>1917</v>
      </c>
      <c r="C2449" t="s">
        <v>949</v>
      </c>
      <c r="D2449">
        <v>5649</v>
      </c>
      <c r="E2449">
        <v>5618</v>
      </c>
      <c r="F2449">
        <v>0.6</v>
      </c>
      <c r="G2449">
        <v>5618</v>
      </c>
      <c r="H2449">
        <v>7</v>
      </c>
      <c r="I2449">
        <v>26.2</v>
      </c>
      <c r="J2449">
        <v>19.5</v>
      </c>
      <c r="K2449">
        <v>49.7</v>
      </c>
      <c r="L2449">
        <v>97.9</v>
      </c>
      <c r="M2449">
        <v>0.4</v>
      </c>
      <c r="N2449">
        <v>0.7</v>
      </c>
      <c r="O2449">
        <v>0.2</v>
      </c>
      <c r="P2449">
        <v>0</v>
      </c>
      <c r="Q2449">
        <v>0.8</v>
      </c>
      <c r="R2449">
        <v>3</v>
      </c>
      <c r="S2449">
        <v>95.2</v>
      </c>
      <c r="T2449">
        <v>87.5</v>
      </c>
      <c r="U2449">
        <v>1.6</v>
      </c>
      <c r="V2449">
        <v>2</v>
      </c>
      <c r="W2449">
        <v>92.5</v>
      </c>
      <c r="X2449">
        <v>22.1</v>
      </c>
      <c r="Y2449">
        <v>471</v>
      </c>
      <c r="Z2449">
        <v>23</v>
      </c>
      <c r="AA2449">
        <v>2495</v>
      </c>
      <c r="AB2449">
        <v>80.099999999999994</v>
      </c>
      <c r="AC2449">
        <v>8.3000000000000007</v>
      </c>
      <c r="AD2449">
        <v>101100</v>
      </c>
      <c r="AE2449">
        <v>2186</v>
      </c>
      <c r="AF2449">
        <v>2.46</v>
      </c>
      <c r="AG2449">
        <v>26505</v>
      </c>
      <c r="AH2449">
        <v>52703</v>
      </c>
      <c r="AI2449">
        <v>7.8</v>
      </c>
      <c r="AJ2449">
        <v>181</v>
      </c>
      <c r="AK2449">
        <v>907</v>
      </c>
      <c r="AL2449">
        <v>-3.4</v>
      </c>
      <c r="AM2449">
        <v>462</v>
      </c>
      <c r="AN2449">
        <v>581</v>
      </c>
      <c r="AO2449">
        <v>0</v>
      </c>
      <c r="AP2449">
        <v>0</v>
      </c>
      <c r="AQ2449">
        <v>0</v>
      </c>
      <c r="AR2449">
        <v>0</v>
      </c>
      <c r="AS2449">
        <v>0</v>
      </c>
      <c r="AT2449">
        <v>0</v>
      </c>
      <c r="AU2449">
        <v>0</v>
      </c>
      <c r="AV2449">
        <v>41391</v>
      </c>
      <c r="AW2449">
        <v>43532</v>
      </c>
      <c r="AX2449">
        <v>7604</v>
      </c>
      <c r="AY2449">
        <v>3412</v>
      </c>
      <c r="AZ2449">
        <v>35</v>
      </c>
      <c r="BA2449">
        <v>574.20000000000005</v>
      </c>
      <c r="BB2449">
        <v>9.8000000000000007</v>
      </c>
    </row>
    <row r="2450" spans="1:54" x14ac:dyDescent="0.3">
      <c r="A2450">
        <v>46089</v>
      </c>
      <c r="B2450" t="s">
        <v>1428</v>
      </c>
      <c r="C2450" t="s">
        <v>949</v>
      </c>
      <c r="D2450">
        <v>2429</v>
      </c>
      <c r="E2450">
        <v>2459</v>
      </c>
      <c r="F2450">
        <v>-1.2</v>
      </c>
      <c r="G2450">
        <v>2459</v>
      </c>
      <c r="H2450">
        <v>5.7</v>
      </c>
      <c r="I2450">
        <v>22.2</v>
      </c>
      <c r="J2450">
        <v>28.2</v>
      </c>
      <c r="K2450">
        <v>51.4</v>
      </c>
      <c r="L2450">
        <v>98.2</v>
      </c>
      <c r="M2450">
        <v>0.4</v>
      </c>
      <c r="N2450">
        <v>0.4</v>
      </c>
      <c r="O2450">
        <v>0.2</v>
      </c>
      <c r="P2450">
        <v>0.1</v>
      </c>
      <c r="Q2450">
        <v>0.7</v>
      </c>
      <c r="R2450">
        <v>1.6</v>
      </c>
      <c r="S2450">
        <v>96.9</v>
      </c>
      <c r="T2450">
        <v>89.4</v>
      </c>
      <c r="U2450">
        <v>0.7</v>
      </c>
      <c r="V2450">
        <v>19.2</v>
      </c>
      <c r="W2450">
        <v>76.900000000000006</v>
      </c>
      <c r="X2450">
        <v>18.399999999999999</v>
      </c>
      <c r="Y2450">
        <v>224</v>
      </c>
      <c r="Z2450">
        <v>15.8</v>
      </c>
      <c r="AA2450">
        <v>1422</v>
      </c>
      <c r="AB2450">
        <v>74.7</v>
      </c>
      <c r="AC2450">
        <v>9.5</v>
      </c>
      <c r="AD2450">
        <v>55800</v>
      </c>
      <c r="AE2450">
        <v>1045</v>
      </c>
      <c r="AF2450">
        <v>2.0699999999999998</v>
      </c>
      <c r="AG2450">
        <v>22596</v>
      </c>
      <c r="AH2450">
        <v>37240</v>
      </c>
      <c r="AI2450">
        <v>19.899999999999999</v>
      </c>
      <c r="AJ2450">
        <v>77</v>
      </c>
      <c r="AK2450">
        <v>359</v>
      </c>
      <c r="AL2450">
        <v>3.2</v>
      </c>
      <c r="AM2450">
        <v>208</v>
      </c>
      <c r="AN2450">
        <v>362</v>
      </c>
      <c r="AO2450">
        <v>0</v>
      </c>
      <c r="AP2450">
        <v>0</v>
      </c>
      <c r="AQ2450">
        <v>0</v>
      </c>
      <c r="AR2450">
        <v>0</v>
      </c>
      <c r="AS2450">
        <v>0</v>
      </c>
      <c r="AT2450">
        <v>13.3</v>
      </c>
      <c r="AU2450">
        <v>0</v>
      </c>
      <c r="AV2450">
        <v>0</v>
      </c>
      <c r="AW2450">
        <v>15698</v>
      </c>
      <c r="AX2450">
        <v>6307</v>
      </c>
      <c r="AY2450">
        <v>0</v>
      </c>
      <c r="AZ2450">
        <v>2</v>
      </c>
      <c r="BA2450">
        <v>1136.6400000000001</v>
      </c>
      <c r="BB2450">
        <v>2.2000000000000002</v>
      </c>
    </row>
    <row r="2451" spans="1:54" x14ac:dyDescent="0.3">
      <c r="A2451">
        <v>46091</v>
      </c>
      <c r="B2451" t="s">
        <v>27</v>
      </c>
      <c r="C2451" t="s">
        <v>949</v>
      </c>
      <c r="D2451">
        <v>4683</v>
      </c>
      <c r="E2451">
        <v>4656</v>
      </c>
      <c r="F2451">
        <v>0.6</v>
      </c>
      <c r="G2451">
        <v>4656</v>
      </c>
      <c r="H2451">
        <v>6.2</v>
      </c>
      <c r="I2451">
        <v>21.4</v>
      </c>
      <c r="J2451">
        <v>19.8</v>
      </c>
      <c r="K2451">
        <v>45.4</v>
      </c>
      <c r="L2451">
        <v>87.8</v>
      </c>
      <c r="M2451">
        <v>1.2</v>
      </c>
      <c r="N2451">
        <v>9.3000000000000007</v>
      </c>
      <c r="O2451">
        <v>0.3</v>
      </c>
      <c r="P2451">
        <v>0</v>
      </c>
      <c r="Q2451">
        <v>1.4</v>
      </c>
      <c r="R2451">
        <v>7.3</v>
      </c>
      <c r="S2451">
        <v>83.3</v>
      </c>
      <c r="T2451">
        <v>91.2</v>
      </c>
      <c r="U2451">
        <v>2.4</v>
      </c>
      <c r="V2451">
        <v>3.5</v>
      </c>
      <c r="W2451">
        <v>89.6</v>
      </c>
      <c r="X2451">
        <v>19.600000000000001</v>
      </c>
      <c r="Y2451">
        <v>380</v>
      </c>
      <c r="Z2451">
        <v>17.399999999999999</v>
      </c>
      <c r="AA2451">
        <v>2570</v>
      </c>
      <c r="AB2451">
        <v>73</v>
      </c>
      <c r="AC2451">
        <v>7.2</v>
      </c>
      <c r="AD2451">
        <v>93200</v>
      </c>
      <c r="AE2451">
        <v>1683</v>
      </c>
      <c r="AF2451">
        <v>2.62</v>
      </c>
      <c r="AG2451">
        <v>24205</v>
      </c>
      <c r="AH2451">
        <v>46597</v>
      </c>
      <c r="AI2451">
        <v>18.600000000000001</v>
      </c>
      <c r="AJ2451">
        <v>150</v>
      </c>
      <c r="AK2451">
        <v>1186</v>
      </c>
      <c r="AL2451">
        <v>12.4</v>
      </c>
      <c r="AM2451">
        <v>339</v>
      </c>
      <c r="AN2451">
        <v>599</v>
      </c>
      <c r="AO2451">
        <v>0</v>
      </c>
      <c r="AP2451">
        <v>0</v>
      </c>
      <c r="AQ2451">
        <v>0</v>
      </c>
      <c r="AR2451">
        <v>0</v>
      </c>
      <c r="AS2451">
        <v>0</v>
      </c>
      <c r="AT2451">
        <v>0</v>
      </c>
      <c r="AU2451">
        <v>0</v>
      </c>
      <c r="AV2451">
        <v>38058</v>
      </c>
      <c r="AW2451">
        <v>48196</v>
      </c>
      <c r="AX2451">
        <v>11359</v>
      </c>
      <c r="AY2451">
        <v>4428</v>
      </c>
      <c r="AZ2451">
        <v>19</v>
      </c>
      <c r="BA2451">
        <v>838.07</v>
      </c>
      <c r="BB2451">
        <v>5.6</v>
      </c>
    </row>
    <row r="2452" spans="1:54" x14ac:dyDescent="0.3">
      <c r="A2452">
        <v>46093</v>
      </c>
      <c r="B2452" t="s">
        <v>1429</v>
      </c>
      <c r="C2452" t="s">
        <v>949</v>
      </c>
      <c r="D2452">
        <v>26951</v>
      </c>
      <c r="E2452">
        <v>25456</v>
      </c>
      <c r="F2452">
        <v>5.9</v>
      </c>
      <c r="G2452">
        <v>25434</v>
      </c>
      <c r="H2452">
        <v>6.3</v>
      </c>
      <c r="I2452">
        <v>24</v>
      </c>
      <c r="J2452">
        <v>13.7</v>
      </c>
      <c r="K2452">
        <v>47.7</v>
      </c>
      <c r="L2452">
        <v>91.4</v>
      </c>
      <c r="M2452">
        <v>1.9</v>
      </c>
      <c r="N2452">
        <v>2.8</v>
      </c>
      <c r="O2452">
        <v>0.9</v>
      </c>
      <c r="P2452">
        <v>0.1</v>
      </c>
      <c r="Q2452">
        <v>2.9</v>
      </c>
      <c r="R2452">
        <v>4.0999999999999996</v>
      </c>
      <c r="S2452">
        <v>88</v>
      </c>
      <c r="T2452">
        <v>81.8</v>
      </c>
      <c r="U2452">
        <v>1.5</v>
      </c>
      <c r="V2452">
        <v>2.5</v>
      </c>
      <c r="W2452">
        <v>93.2</v>
      </c>
      <c r="X2452">
        <v>19.600000000000001</v>
      </c>
      <c r="Y2452">
        <v>3276</v>
      </c>
      <c r="Z2452">
        <v>19</v>
      </c>
      <c r="AA2452">
        <v>11498</v>
      </c>
      <c r="AB2452">
        <v>72.2</v>
      </c>
      <c r="AC2452">
        <v>9.6</v>
      </c>
      <c r="AD2452">
        <v>157100</v>
      </c>
      <c r="AE2452">
        <v>10083</v>
      </c>
      <c r="AF2452">
        <v>2.4900000000000002</v>
      </c>
      <c r="AG2452">
        <v>25375</v>
      </c>
      <c r="AH2452">
        <v>49324</v>
      </c>
      <c r="AI2452">
        <v>11</v>
      </c>
      <c r="AJ2452">
        <v>703</v>
      </c>
      <c r="AK2452">
        <v>5090</v>
      </c>
      <c r="AL2452">
        <v>0.2</v>
      </c>
      <c r="AM2452">
        <v>2169</v>
      </c>
      <c r="AN2452">
        <v>2283</v>
      </c>
      <c r="AO2452">
        <v>0</v>
      </c>
      <c r="AP2452">
        <v>0</v>
      </c>
      <c r="AQ2452">
        <v>0</v>
      </c>
      <c r="AR2452">
        <v>0</v>
      </c>
      <c r="AS2452">
        <v>0</v>
      </c>
      <c r="AT2452">
        <v>0</v>
      </c>
      <c r="AU2452">
        <v>0</v>
      </c>
      <c r="AV2452">
        <v>39213</v>
      </c>
      <c r="AW2452">
        <v>194275</v>
      </c>
      <c r="AX2452">
        <v>8067</v>
      </c>
      <c r="AY2452">
        <v>33442</v>
      </c>
      <c r="AZ2452">
        <v>121</v>
      </c>
      <c r="BA2452">
        <v>3470.98</v>
      </c>
      <c r="BB2452">
        <v>7.3</v>
      </c>
    </row>
    <row r="2453" spans="1:54" x14ac:dyDescent="0.3">
      <c r="A2453">
        <v>46095</v>
      </c>
      <c r="B2453" t="s">
        <v>1918</v>
      </c>
      <c r="C2453" t="s">
        <v>949</v>
      </c>
      <c r="D2453">
        <v>2100</v>
      </c>
      <c r="E2453">
        <v>2048</v>
      </c>
      <c r="F2453">
        <v>2.5</v>
      </c>
      <c r="G2453">
        <v>2048</v>
      </c>
      <c r="H2453">
        <v>9.4</v>
      </c>
      <c r="I2453">
        <v>30.8</v>
      </c>
      <c r="J2453">
        <v>15.6</v>
      </c>
      <c r="K2453">
        <v>47.2</v>
      </c>
      <c r="L2453">
        <v>41.6</v>
      </c>
      <c r="M2453">
        <v>0.3</v>
      </c>
      <c r="N2453">
        <v>52.4</v>
      </c>
      <c r="O2453">
        <v>0.3</v>
      </c>
      <c r="P2453">
        <v>0</v>
      </c>
      <c r="Q2453">
        <v>5.4</v>
      </c>
      <c r="R2453">
        <v>3</v>
      </c>
      <c r="S2453">
        <v>40.299999999999997</v>
      </c>
      <c r="T2453">
        <v>90.9</v>
      </c>
      <c r="U2453">
        <v>0.5</v>
      </c>
      <c r="V2453">
        <v>13.2</v>
      </c>
      <c r="W2453">
        <v>86</v>
      </c>
      <c r="X2453">
        <v>16.8</v>
      </c>
      <c r="Y2453">
        <v>156</v>
      </c>
      <c r="Z2453">
        <v>21.6</v>
      </c>
      <c r="AA2453">
        <v>835</v>
      </c>
      <c r="AB2453">
        <v>66.8</v>
      </c>
      <c r="AC2453">
        <v>2.8</v>
      </c>
      <c r="AD2453">
        <v>54100</v>
      </c>
      <c r="AE2453">
        <v>698</v>
      </c>
      <c r="AF2453">
        <v>2.92</v>
      </c>
      <c r="AG2453">
        <v>15760</v>
      </c>
      <c r="AH2453">
        <v>35109</v>
      </c>
      <c r="AI2453">
        <v>36.6</v>
      </c>
      <c r="AJ2453">
        <v>23</v>
      </c>
      <c r="AK2453">
        <v>0</v>
      </c>
      <c r="AL2453">
        <v>0</v>
      </c>
      <c r="AM2453">
        <v>98</v>
      </c>
      <c r="AN2453">
        <v>0</v>
      </c>
      <c r="AO2453">
        <v>0</v>
      </c>
      <c r="AP2453">
        <v>0</v>
      </c>
      <c r="AQ2453">
        <v>0</v>
      </c>
      <c r="AR2453">
        <v>0</v>
      </c>
      <c r="AS2453">
        <v>0</v>
      </c>
      <c r="AT2453">
        <v>0</v>
      </c>
      <c r="AU2453">
        <v>0</v>
      </c>
      <c r="AV2453">
        <v>0</v>
      </c>
      <c r="AW2453">
        <v>9280</v>
      </c>
      <c r="AX2453">
        <v>4529</v>
      </c>
      <c r="AY2453">
        <v>0</v>
      </c>
      <c r="AZ2453">
        <v>2</v>
      </c>
      <c r="BA2453">
        <v>1307.31</v>
      </c>
      <c r="BB2453">
        <v>1.6</v>
      </c>
    </row>
    <row r="2454" spans="1:54" x14ac:dyDescent="0.3">
      <c r="A2454">
        <v>46097</v>
      </c>
      <c r="B2454" t="s">
        <v>1919</v>
      </c>
      <c r="C2454" t="s">
        <v>949</v>
      </c>
      <c r="D2454">
        <v>2316</v>
      </c>
      <c r="E2454">
        <v>2389</v>
      </c>
      <c r="F2454">
        <v>-3.1</v>
      </c>
      <c r="G2454">
        <v>2389</v>
      </c>
      <c r="H2454">
        <v>5.6</v>
      </c>
      <c r="I2454">
        <v>23.7</v>
      </c>
      <c r="J2454">
        <v>21.8</v>
      </c>
      <c r="K2454">
        <v>49.7</v>
      </c>
      <c r="L2454">
        <v>97.4</v>
      </c>
      <c r="M2454">
        <v>0.6</v>
      </c>
      <c r="N2454">
        <v>0.5</v>
      </c>
      <c r="O2454">
        <v>0.4</v>
      </c>
      <c r="P2454">
        <v>0</v>
      </c>
      <c r="Q2454">
        <v>1.1000000000000001</v>
      </c>
      <c r="R2454">
        <v>2.1</v>
      </c>
      <c r="S2454">
        <v>95.6</v>
      </c>
      <c r="T2454">
        <v>90.3</v>
      </c>
      <c r="U2454">
        <v>0.6</v>
      </c>
      <c r="V2454">
        <v>1.3</v>
      </c>
      <c r="W2454">
        <v>91.4</v>
      </c>
      <c r="X2454">
        <v>21.7</v>
      </c>
      <c r="Y2454">
        <v>185</v>
      </c>
      <c r="Z2454">
        <v>17.7</v>
      </c>
      <c r="AA2454">
        <v>1327</v>
      </c>
      <c r="AB2454">
        <v>76.599999999999994</v>
      </c>
      <c r="AC2454">
        <v>9.6999999999999993</v>
      </c>
      <c r="AD2454">
        <v>63000</v>
      </c>
      <c r="AE2454">
        <v>1053</v>
      </c>
      <c r="AF2454">
        <v>2.1800000000000002</v>
      </c>
      <c r="AG2454">
        <v>31288</v>
      </c>
      <c r="AH2454">
        <v>48477</v>
      </c>
      <c r="AI2454">
        <v>9.5</v>
      </c>
      <c r="AJ2454">
        <v>75</v>
      </c>
      <c r="AK2454">
        <v>495</v>
      </c>
      <c r="AL2454">
        <v>-4.0999999999999996</v>
      </c>
      <c r="AM2454">
        <v>201</v>
      </c>
      <c r="AN2454">
        <v>291</v>
      </c>
      <c r="AO2454">
        <v>0</v>
      </c>
      <c r="AP2454">
        <v>0</v>
      </c>
      <c r="AQ2454">
        <v>0</v>
      </c>
      <c r="AR2454">
        <v>0</v>
      </c>
      <c r="AS2454">
        <v>0</v>
      </c>
      <c r="AT2454">
        <v>0</v>
      </c>
      <c r="AU2454">
        <v>0</v>
      </c>
      <c r="AV2454">
        <v>0</v>
      </c>
      <c r="AW2454">
        <v>10679</v>
      </c>
      <c r="AX2454">
        <v>4389</v>
      </c>
      <c r="AY2454">
        <v>0</v>
      </c>
      <c r="AZ2454">
        <v>6</v>
      </c>
      <c r="BA2454">
        <v>570.30999999999995</v>
      </c>
      <c r="BB2454">
        <v>4.2</v>
      </c>
    </row>
    <row r="2455" spans="1:54" x14ac:dyDescent="0.3">
      <c r="A2455">
        <v>46099</v>
      </c>
      <c r="B2455" t="s">
        <v>1920</v>
      </c>
      <c r="C2455" t="s">
        <v>949</v>
      </c>
      <c r="D2455">
        <v>182882</v>
      </c>
      <c r="E2455">
        <v>169471</v>
      </c>
      <c r="F2455">
        <v>7.9</v>
      </c>
      <c r="G2455">
        <v>169468</v>
      </c>
      <c r="H2455">
        <v>7.7</v>
      </c>
      <c r="I2455">
        <v>25.1</v>
      </c>
      <c r="J2455">
        <v>12.2</v>
      </c>
      <c r="K2455">
        <v>49.8</v>
      </c>
      <c r="L2455">
        <v>88.3</v>
      </c>
      <c r="M2455">
        <v>4.5999999999999996</v>
      </c>
      <c r="N2455">
        <v>2.7</v>
      </c>
      <c r="O2455">
        <v>1.9</v>
      </c>
      <c r="P2455">
        <v>0.1</v>
      </c>
      <c r="Q2455">
        <v>2.2999999999999998</v>
      </c>
      <c r="R2455">
        <v>4.9000000000000004</v>
      </c>
      <c r="S2455">
        <v>84.2</v>
      </c>
      <c r="T2455">
        <v>83.4</v>
      </c>
      <c r="U2455">
        <v>6.1</v>
      </c>
      <c r="V2455">
        <v>9.9</v>
      </c>
      <c r="W2455">
        <v>90.7</v>
      </c>
      <c r="X2455">
        <v>29.2</v>
      </c>
      <c r="Y2455">
        <v>11855</v>
      </c>
      <c r="Z2455">
        <v>17.2</v>
      </c>
      <c r="AA2455">
        <v>76120</v>
      </c>
      <c r="AB2455">
        <v>64.400000000000006</v>
      </c>
      <c r="AC2455">
        <v>27.1</v>
      </c>
      <c r="AD2455">
        <v>149600</v>
      </c>
      <c r="AE2455">
        <v>67623</v>
      </c>
      <c r="AF2455">
        <v>2.48</v>
      </c>
      <c r="AG2455">
        <v>26380</v>
      </c>
      <c r="AH2455">
        <v>52345</v>
      </c>
      <c r="AI2455">
        <v>10.9</v>
      </c>
      <c r="AJ2455">
        <v>5516</v>
      </c>
      <c r="AK2455">
        <v>113513</v>
      </c>
      <c r="AL2455">
        <v>2.5</v>
      </c>
      <c r="AM2455">
        <v>12586</v>
      </c>
      <c r="AN2455">
        <v>17191</v>
      </c>
      <c r="AO2455">
        <v>0</v>
      </c>
      <c r="AP2455">
        <v>0.7</v>
      </c>
      <c r="AQ2455">
        <v>0.9</v>
      </c>
      <c r="AR2455">
        <v>0</v>
      </c>
      <c r="AS2455">
        <v>1</v>
      </c>
      <c r="AT2455">
        <v>22.1</v>
      </c>
      <c r="AU2455">
        <v>3518804</v>
      </c>
      <c r="AV2455">
        <v>3023482</v>
      </c>
      <c r="AW2455">
        <v>3823826</v>
      </c>
      <c r="AX2455">
        <v>21711</v>
      </c>
      <c r="AY2455">
        <v>389913</v>
      </c>
      <c r="AZ2455">
        <v>2019</v>
      </c>
      <c r="BA2455">
        <v>807.15</v>
      </c>
      <c r="BB2455">
        <v>210</v>
      </c>
    </row>
    <row r="2456" spans="1:54" x14ac:dyDescent="0.3">
      <c r="A2456">
        <v>46101</v>
      </c>
      <c r="B2456" t="s">
        <v>1921</v>
      </c>
      <c r="C2456" t="s">
        <v>949</v>
      </c>
      <c r="D2456">
        <v>6367</v>
      </c>
      <c r="E2456">
        <v>6486</v>
      </c>
      <c r="F2456">
        <v>-1.8</v>
      </c>
      <c r="G2456">
        <v>6486</v>
      </c>
      <c r="H2456">
        <v>7.5</v>
      </c>
      <c r="I2456">
        <v>25.5</v>
      </c>
      <c r="J2456">
        <v>17.100000000000001</v>
      </c>
      <c r="K2456">
        <v>49.7</v>
      </c>
      <c r="L2456">
        <v>81.5</v>
      </c>
      <c r="M2456">
        <v>0.9</v>
      </c>
      <c r="N2456">
        <v>13.4</v>
      </c>
      <c r="O2456">
        <v>1.3</v>
      </c>
      <c r="P2456">
        <v>0</v>
      </c>
      <c r="Q2456">
        <v>2.9</v>
      </c>
      <c r="R2456">
        <v>3.7</v>
      </c>
      <c r="S2456">
        <v>78.8</v>
      </c>
      <c r="T2456">
        <v>85.2</v>
      </c>
      <c r="U2456">
        <v>2.6</v>
      </c>
      <c r="V2456">
        <v>8.1</v>
      </c>
      <c r="W2456">
        <v>90.5</v>
      </c>
      <c r="X2456">
        <v>24.1</v>
      </c>
      <c r="Y2456">
        <v>548</v>
      </c>
      <c r="Z2456">
        <v>19.8</v>
      </c>
      <c r="AA2456">
        <v>2837</v>
      </c>
      <c r="AB2456">
        <v>70.7</v>
      </c>
      <c r="AC2456">
        <v>11.3</v>
      </c>
      <c r="AD2456">
        <v>101000</v>
      </c>
      <c r="AE2456">
        <v>2686</v>
      </c>
      <c r="AF2456">
        <v>2.34</v>
      </c>
      <c r="AG2456">
        <v>27682</v>
      </c>
      <c r="AH2456">
        <v>51791</v>
      </c>
      <c r="AI2456">
        <v>11.9</v>
      </c>
      <c r="AJ2456">
        <v>160</v>
      </c>
      <c r="AK2456">
        <v>1716</v>
      </c>
      <c r="AL2456">
        <v>2.8</v>
      </c>
      <c r="AM2456">
        <v>437</v>
      </c>
      <c r="AN2456">
        <v>524</v>
      </c>
      <c r="AO2456">
        <v>0</v>
      </c>
      <c r="AP2456">
        <v>0</v>
      </c>
      <c r="AQ2456">
        <v>0</v>
      </c>
      <c r="AR2456">
        <v>0</v>
      </c>
      <c r="AS2456">
        <v>0</v>
      </c>
      <c r="AT2456">
        <v>27.3</v>
      </c>
      <c r="AU2456">
        <v>0</v>
      </c>
      <c r="AV2456">
        <v>16512</v>
      </c>
      <c r="AW2456">
        <v>38279</v>
      </c>
      <c r="AX2456">
        <v>5878</v>
      </c>
      <c r="AY2456">
        <v>0</v>
      </c>
      <c r="AZ2456">
        <v>13</v>
      </c>
      <c r="BA2456">
        <v>519.39</v>
      </c>
      <c r="BB2456">
        <v>12.5</v>
      </c>
    </row>
    <row r="2457" spans="1:54" x14ac:dyDescent="0.3">
      <c r="A2457">
        <v>46103</v>
      </c>
      <c r="B2457" t="s">
        <v>335</v>
      </c>
      <c r="C2457" t="s">
        <v>949</v>
      </c>
      <c r="D2457">
        <v>108242</v>
      </c>
      <c r="E2457">
        <v>100937</v>
      </c>
      <c r="F2457">
        <v>7.2</v>
      </c>
      <c r="G2457">
        <v>100948</v>
      </c>
      <c r="H2457">
        <v>7</v>
      </c>
      <c r="I2457">
        <v>24</v>
      </c>
      <c r="J2457">
        <v>15.4</v>
      </c>
      <c r="K2457">
        <v>49.8</v>
      </c>
      <c r="L2457">
        <v>83.5</v>
      </c>
      <c r="M2457">
        <v>1.6</v>
      </c>
      <c r="N2457">
        <v>10</v>
      </c>
      <c r="O2457">
        <v>1.2</v>
      </c>
      <c r="P2457">
        <v>0.1</v>
      </c>
      <c r="Q2457">
        <v>3.6</v>
      </c>
      <c r="R2457">
        <v>4.9000000000000004</v>
      </c>
      <c r="S2457">
        <v>80.400000000000006</v>
      </c>
      <c r="T2457">
        <v>80.099999999999994</v>
      </c>
      <c r="U2457">
        <v>2</v>
      </c>
      <c r="V2457">
        <v>4.7</v>
      </c>
      <c r="W2457">
        <v>91.6</v>
      </c>
      <c r="X2457">
        <v>27.8</v>
      </c>
      <c r="Y2457">
        <v>11444</v>
      </c>
      <c r="Z2457">
        <v>17.7</v>
      </c>
      <c r="AA2457">
        <v>46804</v>
      </c>
      <c r="AB2457">
        <v>65.400000000000006</v>
      </c>
      <c r="AC2457">
        <v>22.2</v>
      </c>
      <c r="AD2457">
        <v>156100</v>
      </c>
      <c r="AE2457">
        <v>40723</v>
      </c>
      <c r="AF2457">
        <v>2.4500000000000002</v>
      </c>
      <c r="AG2457">
        <v>27000</v>
      </c>
      <c r="AH2457">
        <v>50833</v>
      </c>
      <c r="AI2457">
        <v>13.5</v>
      </c>
      <c r="AJ2457">
        <v>3654</v>
      </c>
      <c r="AK2457">
        <v>46130</v>
      </c>
      <c r="AL2457">
        <v>2.1</v>
      </c>
      <c r="AM2457">
        <v>7812</v>
      </c>
      <c r="AN2457">
        <v>9645</v>
      </c>
      <c r="AO2457">
        <v>0</v>
      </c>
      <c r="AP2457">
        <v>3.3</v>
      </c>
      <c r="AQ2457">
        <v>0.3</v>
      </c>
      <c r="AR2457">
        <v>0</v>
      </c>
      <c r="AS2457">
        <v>1</v>
      </c>
      <c r="AT2457">
        <v>23.1</v>
      </c>
      <c r="AU2457">
        <v>678329</v>
      </c>
      <c r="AV2457">
        <v>1007223</v>
      </c>
      <c r="AW2457">
        <v>1967791</v>
      </c>
      <c r="AX2457">
        <v>20388</v>
      </c>
      <c r="AY2457">
        <v>286549</v>
      </c>
      <c r="AZ2457">
        <v>464</v>
      </c>
      <c r="BA2457">
        <v>2776.55</v>
      </c>
      <c r="BB2457">
        <v>36.4</v>
      </c>
    </row>
    <row r="2458" spans="1:54" x14ac:dyDescent="0.3">
      <c r="A2458">
        <v>46105</v>
      </c>
      <c r="B2458" t="s">
        <v>1718</v>
      </c>
      <c r="C2458" t="s">
        <v>949</v>
      </c>
      <c r="D2458">
        <v>3033</v>
      </c>
      <c r="E2458">
        <v>2982</v>
      </c>
      <c r="F2458">
        <v>1.7</v>
      </c>
      <c r="G2458">
        <v>2982</v>
      </c>
      <c r="H2458">
        <v>5.2</v>
      </c>
      <c r="I2458">
        <v>21.5</v>
      </c>
      <c r="J2458">
        <v>23</v>
      </c>
      <c r="K2458">
        <v>49</v>
      </c>
      <c r="L2458">
        <v>96.8</v>
      </c>
      <c r="M2458">
        <v>0.3</v>
      </c>
      <c r="N2458">
        <v>1.7</v>
      </c>
      <c r="O2458">
        <v>0.3</v>
      </c>
      <c r="P2458">
        <v>0</v>
      </c>
      <c r="Q2458">
        <v>1</v>
      </c>
      <c r="R2458">
        <v>1.5</v>
      </c>
      <c r="S2458">
        <v>95.5</v>
      </c>
      <c r="T2458">
        <v>87.8</v>
      </c>
      <c r="U2458">
        <v>1.1000000000000001</v>
      </c>
      <c r="V2458">
        <v>2.1</v>
      </c>
      <c r="W2458">
        <v>86.2</v>
      </c>
      <c r="X2458">
        <v>17.899999999999999</v>
      </c>
      <c r="Y2458">
        <v>253</v>
      </c>
      <c r="Z2458">
        <v>12.7</v>
      </c>
      <c r="AA2458">
        <v>1731</v>
      </c>
      <c r="AB2458">
        <v>71.2</v>
      </c>
      <c r="AC2458">
        <v>11.2</v>
      </c>
      <c r="AD2458">
        <v>56700</v>
      </c>
      <c r="AE2458">
        <v>1364</v>
      </c>
      <c r="AF2458">
        <v>2.09</v>
      </c>
      <c r="AG2458">
        <v>25751</v>
      </c>
      <c r="AH2458">
        <v>38362</v>
      </c>
      <c r="AI2458">
        <v>14.1</v>
      </c>
      <c r="AJ2458">
        <v>128</v>
      </c>
      <c r="AK2458">
        <v>735</v>
      </c>
      <c r="AL2458">
        <v>1.7</v>
      </c>
      <c r="AM2458">
        <v>258</v>
      </c>
      <c r="AN2458">
        <v>479</v>
      </c>
      <c r="AO2458">
        <v>0</v>
      </c>
      <c r="AP2458">
        <v>0</v>
      </c>
      <c r="AQ2458">
        <v>0</v>
      </c>
      <c r="AR2458">
        <v>0</v>
      </c>
      <c r="AS2458">
        <v>0</v>
      </c>
      <c r="AT2458">
        <v>17.7</v>
      </c>
      <c r="AU2458">
        <v>0</v>
      </c>
      <c r="AV2458">
        <v>0</v>
      </c>
      <c r="AW2458">
        <v>28156</v>
      </c>
      <c r="AX2458">
        <v>9613</v>
      </c>
      <c r="AY2458">
        <v>0</v>
      </c>
      <c r="AZ2458">
        <v>0</v>
      </c>
      <c r="BA2458">
        <v>2870.48</v>
      </c>
      <c r="BB2458">
        <v>1</v>
      </c>
    </row>
    <row r="2459" spans="1:54" x14ac:dyDescent="0.3">
      <c r="A2459">
        <v>46107</v>
      </c>
      <c r="B2459" t="s">
        <v>677</v>
      </c>
      <c r="C2459" t="s">
        <v>949</v>
      </c>
      <c r="D2459">
        <v>2340</v>
      </c>
      <c r="E2459">
        <v>2329</v>
      </c>
      <c r="F2459">
        <v>0.5</v>
      </c>
      <c r="G2459">
        <v>2329</v>
      </c>
      <c r="H2459">
        <v>5.4</v>
      </c>
      <c r="I2459">
        <v>20.6</v>
      </c>
      <c r="J2459">
        <v>28.4</v>
      </c>
      <c r="K2459">
        <v>51.6</v>
      </c>
      <c r="L2459">
        <v>96.2</v>
      </c>
      <c r="M2459">
        <v>0.4</v>
      </c>
      <c r="N2459">
        <v>1.8</v>
      </c>
      <c r="O2459">
        <v>0.5</v>
      </c>
      <c r="P2459">
        <v>0</v>
      </c>
      <c r="Q2459">
        <v>1.1000000000000001</v>
      </c>
      <c r="R2459">
        <v>1.9</v>
      </c>
      <c r="S2459">
        <v>94.8</v>
      </c>
      <c r="T2459">
        <v>91.8</v>
      </c>
      <c r="U2459">
        <v>0.9</v>
      </c>
      <c r="V2459">
        <v>2.2000000000000002</v>
      </c>
      <c r="W2459">
        <v>88.3</v>
      </c>
      <c r="X2459">
        <v>18.5</v>
      </c>
      <c r="Y2459">
        <v>242</v>
      </c>
      <c r="Z2459">
        <v>12.1</v>
      </c>
      <c r="AA2459">
        <v>1497</v>
      </c>
      <c r="AB2459">
        <v>81.400000000000006</v>
      </c>
      <c r="AC2459">
        <v>6.5</v>
      </c>
      <c r="AD2459">
        <v>60000</v>
      </c>
      <c r="AE2459">
        <v>1051</v>
      </c>
      <c r="AF2459">
        <v>2.13</v>
      </c>
      <c r="AG2459">
        <v>26180</v>
      </c>
      <c r="AH2459">
        <v>44556</v>
      </c>
      <c r="AI2459">
        <v>13.1</v>
      </c>
      <c r="AJ2459">
        <v>108</v>
      </c>
      <c r="AK2459">
        <v>769</v>
      </c>
      <c r="AL2459">
        <v>-5.8</v>
      </c>
      <c r="AM2459">
        <v>259</v>
      </c>
      <c r="AN2459">
        <v>0</v>
      </c>
      <c r="AO2459">
        <v>0</v>
      </c>
      <c r="AP2459">
        <v>0</v>
      </c>
      <c r="AQ2459">
        <v>0</v>
      </c>
      <c r="AR2459">
        <v>0</v>
      </c>
      <c r="AS2459">
        <v>0</v>
      </c>
      <c r="AT2459">
        <v>0</v>
      </c>
      <c r="AU2459">
        <v>0</v>
      </c>
      <c r="AV2459">
        <v>51976</v>
      </c>
      <c r="AW2459">
        <v>26799</v>
      </c>
      <c r="AX2459">
        <v>12226</v>
      </c>
      <c r="AY2459">
        <v>4215</v>
      </c>
      <c r="AZ2459">
        <v>3</v>
      </c>
      <c r="BA2459">
        <v>861.14</v>
      </c>
      <c r="BB2459">
        <v>2.7</v>
      </c>
    </row>
    <row r="2460" spans="1:54" x14ac:dyDescent="0.3">
      <c r="A2460">
        <v>46109</v>
      </c>
      <c r="B2460" t="s">
        <v>668</v>
      </c>
      <c r="C2460" t="s">
        <v>949</v>
      </c>
      <c r="D2460">
        <v>10374</v>
      </c>
      <c r="E2460">
        <v>10149</v>
      </c>
      <c r="F2460">
        <v>2.2000000000000002</v>
      </c>
      <c r="G2460">
        <v>10149</v>
      </c>
      <c r="H2460">
        <v>8.6999999999999993</v>
      </c>
      <c r="I2460">
        <v>28.5</v>
      </c>
      <c r="J2460">
        <v>18.100000000000001</v>
      </c>
      <c r="K2460">
        <v>50</v>
      </c>
      <c r="L2460">
        <v>59.4</v>
      </c>
      <c r="M2460">
        <v>0.6</v>
      </c>
      <c r="N2460">
        <v>36.6</v>
      </c>
      <c r="O2460">
        <v>0.3</v>
      </c>
      <c r="P2460">
        <v>0</v>
      </c>
      <c r="Q2460">
        <v>3.1</v>
      </c>
      <c r="R2460">
        <v>2.4</v>
      </c>
      <c r="S2460">
        <v>58.3</v>
      </c>
      <c r="T2460">
        <v>89.5</v>
      </c>
      <c r="U2460">
        <v>0.7</v>
      </c>
      <c r="V2460">
        <v>5.0999999999999996</v>
      </c>
      <c r="W2460">
        <v>87.7</v>
      </c>
      <c r="X2460">
        <v>16.5</v>
      </c>
      <c r="Y2460">
        <v>790</v>
      </c>
      <c r="Z2460">
        <v>15.5</v>
      </c>
      <c r="AA2460">
        <v>4934</v>
      </c>
      <c r="AB2460">
        <v>69.8</v>
      </c>
      <c r="AC2460">
        <v>6.4</v>
      </c>
      <c r="AD2460">
        <v>83000</v>
      </c>
      <c r="AE2460">
        <v>3646</v>
      </c>
      <c r="AF2460">
        <v>2.71</v>
      </c>
      <c r="AG2460">
        <v>22670</v>
      </c>
      <c r="AH2460">
        <v>47191</v>
      </c>
      <c r="AI2460">
        <v>19.600000000000001</v>
      </c>
      <c r="AJ2460">
        <v>230</v>
      </c>
      <c r="AK2460">
        <v>2182</v>
      </c>
      <c r="AL2460">
        <v>1.2</v>
      </c>
      <c r="AM2460">
        <v>582</v>
      </c>
      <c r="AN2460">
        <v>713</v>
      </c>
      <c r="AO2460">
        <v>0</v>
      </c>
      <c r="AP2460">
        <v>0</v>
      </c>
      <c r="AQ2460">
        <v>0</v>
      </c>
      <c r="AR2460">
        <v>0</v>
      </c>
      <c r="AS2460">
        <v>0</v>
      </c>
      <c r="AT2460">
        <v>0</v>
      </c>
      <c r="AU2460">
        <v>0</v>
      </c>
      <c r="AV2460">
        <v>211062</v>
      </c>
      <c r="AW2460">
        <v>81013</v>
      </c>
      <c r="AX2460">
        <v>8149</v>
      </c>
      <c r="AY2460">
        <v>7226</v>
      </c>
      <c r="AZ2460">
        <v>28</v>
      </c>
      <c r="BA2460">
        <v>1101.04</v>
      </c>
      <c r="BB2460">
        <v>9.1999999999999993</v>
      </c>
    </row>
    <row r="2461" spans="1:54" x14ac:dyDescent="0.3">
      <c r="A2461">
        <v>46111</v>
      </c>
      <c r="B2461" t="s">
        <v>1922</v>
      </c>
      <c r="C2461" t="s">
        <v>949</v>
      </c>
      <c r="D2461">
        <v>2336</v>
      </c>
      <c r="E2461">
        <v>2355</v>
      </c>
      <c r="F2461">
        <v>-0.8</v>
      </c>
      <c r="G2461">
        <v>2355</v>
      </c>
      <c r="H2461">
        <v>6.4</v>
      </c>
      <c r="I2461">
        <v>22.2</v>
      </c>
      <c r="J2461">
        <v>18.899999999999999</v>
      </c>
      <c r="K2461">
        <v>48.1</v>
      </c>
      <c r="L2461">
        <v>97.6</v>
      </c>
      <c r="M2461">
        <v>0.1</v>
      </c>
      <c r="N2461">
        <v>0.4</v>
      </c>
      <c r="O2461">
        <v>0.2</v>
      </c>
      <c r="P2461">
        <v>0</v>
      </c>
      <c r="Q2461">
        <v>1.6</v>
      </c>
      <c r="R2461">
        <v>2.4</v>
      </c>
      <c r="S2461">
        <v>95.4</v>
      </c>
      <c r="T2461">
        <v>93</v>
      </c>
      <c r="U2461">
        <v>1.5</v>
      </c>
      <c r="V2461">
        <v>5.8</v>
      </c>
      <c r="W2461">
        <v>88.2</v>
      </c>
      <c r="X2461">
        <v>16.399999999999999</v>
      </c>
      <c r="Y2461">
        <v>275</v>
      </c>
      <c r="Z2461">
        <v>22</v>
      </c>
      <c r="AA2461">
        <v>1185</v>
      </c>
      <c r="AB2461">
        <v>73.7</v>
      </c>
      <c r="AC2461">
        <v>7.3</v>
      </c>
      <c r="AD2461">
        <v>68200</v>
      </c>
      <c r="AE2461">
        <v>1051</v>
      </c>
      <c r="AF2461">
        <v>2.15</v>
      </c>
      <c r="AG2461">
        <v>25823</v>
      </c>
      <c r="AH2461">
        <v>48384</v>
      </c>
      <c r="AI2461">
        <v>12</v>
      </c>
      <c r="AJ2461">
        <v>54</v>
      </c>
      <c r="AK2461">
        <v>452</v>
      </c>
      <c r="AL2461">
        <v>-0.2</v>
      </c>
      <c r="AM2461">
        <v>185</v>
      </c>
      <c r="AN2461">
        <v>332</v>
      </c>
      <c r="AO2461">
        <v>0</v>
      </c>
      <c r="AP2461">
        <v>0</v>
      </c>
      <c r="AQ2461">
        <v>0</v>
      </c>
      <c r="AR2461">
        <v>0</v>
      </c>
      <c r="AS2461">
        <v>0</v>
      </c>
      <c r="AT2461">
        <v>0</v>
      </c>
      <c r="AU2461">
        <v>0</v>
      </c>
      <c r="AV2461">
        <v>51042</v>
      </c>
      <c r="AW2461">
        <v>6731</v>
      </c>
      <c r="AX2461">
        <v>2744</v>
      </c>
      <c r="AY2461">
        <v>1090</v>
      </c>
      <c r="AZ2461">
        <v>8</v>
      </c>
      <c r="BA2461">
        <v>569.32000000000005</v>
      </c>
      <c r="BB2461">
        <v>4.0999999999999996</v>
      </c>
    </row>
    <row r="2462" spans="1:54" x14ac:dyDescent="0.3">
      <c r="A2462">
        <v>46113</v>
      </c>
      <c r="B2462" t="s">
        <v>1650</v>
      </c>
      <c r="C2462" t="s">
        <v>949</v>
      </c>
      <c r="D2462">
        <v>14218</v>
      </c>
      <c r="E2462">
        <v>13586</v>
      </c>
      <c r="F2462">
        <v>4.7</v>
      </c>
      <c r="G2462">
        <v>13586</v>
      </c>
      <c r="H2462">
        <v>11.7</v>
      </c>
      <c r="I2462">
        <v>38.1</v>
      </c>
      <c r="J2462">
        <v>6.8</v>
      </c>
      <c r="K2462">
        <v>51.6</v>
      </c>
      <c r="L2462">
        <v>5.9</v>
      </c>
      <c r="M2462">
        <v>0.2</v>
      </c>
      <c r="N2462">
        <v>92.2</v>
      </c>
      <c r="O2462">
        <v>0.1</v>
      </c>
      <c r="P2462">
        <v>0</v>
      </c>
      <c r="Q2462">
        <v>1.6</v>
      </c>
      <c r="R2462">
        <v>3.7</v>
      </c>
      <c r="S2462">
        <v>5.2</v>
      </c>
      <c r="T2462">
        <v>93.1</v>
      </c>
      <c r="U2462">
        <v>0</v>
      </c>
      <c r="V2462">
        <v>24.4</v>
      </c>
      <c r="W2462">
        <v>78.8</v>
      </c>
      <c r="X2462">
        <v>11.8</v>
      </c>
      <c r="Y2462">
        <v>679</v>
      </c>
      <c r="Z2462">
        <v>16.399999999999999</v>
      </c>
      <c r="AA2462">
        <v>3580</v>
      </c>
      <c r="AB2462">
        <v>52.5</v>
      </c>
      <c r="AC2462">
        <v>4.5</v>
      </c>
      <c r="AD2462">
        <v>19900</v>
      </c>
      <c r="AE2462">
        <v>2867</v>
      </c>
      <c r="AF2462">
        <v>4.7</v>
      </c>
      <c r="AG2462">
        <v>8768</v>
      </c>
      <c r="AH2462">
        <v>25648</v>
      </c>
      <c r="AI2462">
        <v>53.2</v>
      </c>
      <c r="AJ2462">
        <v>66</v>
      </c>
      <c r="AK2462">
        <v>1845</v>
      </c>
      <c r="AL2462">
        <v>1.2</v>
      </c>
      <c r="AM2462">
        <v>326</v>
      </c>
      <c r="AN2462">
        <v>349</v>
      </c>
      <c r="AO2462">
        <v>0</v>
      </c>
      <c r="AP2462">
        <v>48.7</v>
      </c>
      <c r="AQ2462">
        <v>0</v>
      </c>
      <c r="AR2462">
        <v>0</v>
      </c>
      <c r="AS2462">
        <v>0</v>
      </c>
      <c r="AT2462">
        <v>0</v>
      </c>
      <c r="AU2462">
        <v>0</v>
      </c>
      <c r="AV2462">
        <v>0</v>
      </c>
      <c r="AW2462">
        <v>39229</v>
      </c>
      <c r="AX2462">
        <v>2883</v>
      </c>
      <c r="AY2462">
        <v>18096</v>
      </c>
      <c r="AZ2462">
        <v>0</v>
      </c>
      <c r="BA2462">
        <v>2093.9</v>
      </c>
      <c r="BB2462">
        <v>6.5</v>
      </c>
    </row>
    <row r="2463" spans="1:54" x14ac:dyDescent="0.3">
      <c r="A2463">
        <v>46115</v>
      </c>
      <c r="B2463" t="s">
        <v>1923</v>
      </c>
      <c r="C2463" t="s">
        <v>949</v>
      </c>
      <c r="D2463">
        <v>6598</v>
      </c>
      <c r="E2463">
        <v>6415</v>
      </c>
      <c r="F2463">
        <v>2.9</v>
      </c>
      <c r="G2463">
        <v>6415</v>
      </c>
      <c r="H2463">
        <v>5.9</v>
      </c>
      <c r="I2463">
        <v>24</v>
      </c>
      <c r="J2463">
        <v>19.600000000000001</v>
      </c>
      <c r="K2463">
        <v>49.5</v>
      </c>
      <c r="L2463">
        <v>96.2</v>
      </c>
      <c r="M2463">
        <v>0.7</v>
      </c>
      <c r="N2463">
        <v>1.9</v>
      </c>
      <c r="O2463">
        <v>0.1</v>
      </c>
      <c r="P2463">
        <v>0</v>
      </c>
      <c r="Q2463">
        <v>1</v>
      </c>
      <c r="R2463">
        <v>2.2000000000000002</v>
      </c>
      <c r="S2463">
        <v>94.5</v>
      </c>
      <c r="T2463">
        <v>87.8</v>
      </c>
      <c r="U2463">
        <v>1.1000000000000001</v>
      </c>
      <c r="V2463">
        <v>6.2</v>
      </c>
      <c r="W2463">
        <v>87.8</v>
      </c>
      <c r="X2463">
        <v>19.7</v>
      </c>
      <c r="Y2463">
        <v>517</v>
      </c>
      <c r="Z2463">
        <v>15.8</v>
      </c>
      <c r="AA2463">
        <v>3167</v>
      </c>
      <c r="AB2463">
        <v>73.7</v>
      </c>
      <c r="AC2463">
        <v>12.8</v>
      </c>
      <c r="AD2463">
        <v>64000</v>
      </c>
      <c r="AE2463">
        <v>2624</v>
      </c>
      <c r="AF2463">
        <v>2.36</v>
      </c>
      <c r="AG2463">
        <v>27757</v>
      </c>
      <c r="AH2463">
        <v>48911</v>
      </c>
      <c r="AI2463">
        <v>13.2</v>
      </c>
      <c r="AJ2463">
        <v>188</v>
      </c>
      <c r="AK2463">
        <v>1290</v>
      </c>
      <c r="AL2463">
        <v>0.2</v>
      </c>
      <c r="AM2463">
        <v>501</v>
      </c>
      <c r="AN2463">
        <v>666</v>
      </c>
      <c r="AO2463">
        <v>0</v>
      </c>
      <c r="AP2463">
        <v>0</v>
      </c>
      <c r="AQ2463">
        <v>0</v>
      </c>
      <c r="AR2463">
        <v>0</v>
      </c>
      <c r="AS2463">
        <v>0</v>
      </c>
      <c r="AT2463">
        <v>0</v>
      </c>
      <c r="AU2463">
        <v>0</v>
      </c>
      <c r="AV2463">
        <v>248255</v>
      </c>
      <c r="AW2463">
        <v>41083</v>
      </c>
      <c r="AX2463">
        <v>6197</v>
      </c>
      <c r="AY2463">
        <v>4626</v>
      </c>
      <c r="AZ2463">
        <v>24</v>
      </c>
      <c r="BA2463">
        <v>1503.93</v>
      </c>
      <c r="BB2463">
        <v>4.3</v>
      </c>
    </row>
    <row r="2464" spans="1:54" x14ac:dyDescent="0.3">
      <c r="A2464">
        <v>46117</v>
      </c>
      <c r="B2464" t="s">
        <v>1924</v>
      </c>
      <c r="C2464" t="s">
        <v>949</v>
      </c>
      <c r="D2464">
        <v>2983</v>
      </c>
      <c r="E2464">
        <v>2966</v>
      </c>
      <c r="F2464">
        <v>0.6</v>
      </c>
      <c r="G2464">
        <v>2966</v>
      </c>
      <c r="H2464">
        <v>5.9</v>
      </c>
      <c r="I2464">
        <v>23.9</v>
      </c>
      <c r="J2464">
        <v>17.100000000000001</v>
      </c>
      <c r="K2464">
        <v>48.2</v>
      </c>
      <c r="L2464">
        <v>88.6</v>
      </c>
      <c r="M2464">
        <v>0.9</v>
      </c>
      <c r="N2464">
        <v>7.7</v>
      </c>
      <c r="O2464">
        <v>0.3</v>
      </c>
      <c r="P2464">
        <v>0</v>
      </c>
      <c r="Q2464">
        <v>2.5</v>
      </c>
      <c r="R2464">
        <v>1.4</v>
      </c>
      <c r="S2464">
        <v>87.3</v>
      </c>
      <c r="T2464">
        <v>84</v>
      </c>
      <c r="U2464">
        <v>0.4</v>
      </c>
      <c r="V2464">
        <v>2.7</v>
      </c>
      <c r="W2464">
        <v>89.9</v>
      </c>
      <c r="X2464">
        <v>27.4</v>
      </c>
      <c r="Y2464">
        <v>246</v>
      </c>
      <c r="Z2464">
        <v>13.7</v>
      </c>
      <c r="AA2464">
        <v>1449</v>
      </c>
      <c r="AB2464">
        <v>78.7</v>
      </c>
      <c r="AC2464">
        <v>9.4</v>
      </c>
      <c r="AD2464">
        <v>110900</v>
      </c>
      <c r="AE2464">
        <v>1273</v>
      </c>
      <c r="AF2464">
        <v>2.3199999999999998</v>
      </c>
      <c r="AG2464">
        <v>30933</v>
      </c>
      <c r="AH2464">
        <v>54620</v>
      </c>
      <c r="AI2464">
        <v>10.199999999999999</v>
      </c>
      <c r="AJ2464">
        <v>110</v>
      </c>
      <c r="AK2464">
        <v>1065</v>
      </c>
      <c r="AL2464">
        <v>-1.4</v>
      </c>
      <c r="AM2464">
        <v>315</v>
      </c>
      <c r="AN2464">
        <v>301</v>
      </c>
      <c r="AO2464">
        <v>0</v>
      </c>
      <c r="AP2464">
        <v>0</v>
      </c>
      <c r="AQ2464">
        <v>0</v>
      </c>
      <c r="AR2464">
        <v>0</v>
      </c>
      <c r="AS2464">
        <v>0</v>
      </c>
      <c r="AT2464">
        <v>0</v>
      </c>
      <c r="AU2464">
        <v>0</v>
      </c>
      <c r="AV2464">
        <v>0</v>
      </c>
      <c r="AW2464">
        <v>30697</v>
      </c>
      <c r="AX2464">
        <v>10975</v>
      </c>
      <c r="AY2464">
        <v>5356</v>
      </c>
      <c r="AZ2464">
        <v>18</v>
      </c>
      <c r="BA2464">
        <v>1444.43</v>
      </c>
      <c r="BB2464">
        <v>2.1</v>
      </c>
    </row>
    <row r="2465" spans="1:54" x14ac:dyDescent="0.3">
      <c r="A2465">
        <v>46119</v>
      </c>
      <c r="B2465" t="s">
        <v>1925</v>
      </c>
      <c r="C2465" t="s">
        <v>949</v>
      </c>
      <c r="D2465">
        <v>1438</v>
      </c>
      <c r="E2465">
        <v>1373</v>
      </c>
      <c r="F2465">
        <v>4.7</v>
      </c>
      <c r="G2465">
        <v>1373</v>
      </c>
      <c r="H2465">
        <v>4.9000000000000004</v>
      </c>
      <c r="I2465">
        <v>21.6</v>
      </c>
      <c r="J2465">
        <v>18.8</v>
      </c>
      <c r="K2465">
        <v>46</v>
      </c>
      <c r="L2465">
        <v>95.1</v>
      </c>
      <c r="M2465">
        <v>0.8</v>
      </c>
      <c r="N2465">
        <v>1.9</v>
      </c>
      <c r="O2465">
        <v>0.1</v>
      </c>
      <c r="P2465">
        <v>0</v>
      </c>
      <c r="Q2465">
        <v>2.1</v>
      </c>
      <c r="R2465">
        <v>2.4</v>
      </c>
      <c r="S2465">
        <v>93</v>
      </c>
      <c r="T2465">
        <v>87</v>
      </c>
      <c r="U2465">
        <v>1.1000000000000001</v>
      </c>
      <c r="V2465">
        <v>2.9</v>
      </c>
      <c r="W2465">
        <v>90.8</v>
      </c>
      <c r="X2465">
        <v>30.9</v>
      </c>
      <c r="Y2465">
        <v>102</v>
      </c>
      <c r="Z2465">
        <v>16.7</v>
      </c>
      <c r="AA2465">
        <v>868</v>
      </c>
      <c r="AB2465">
        <v>72.400000000000006</v>
      </c>
      <c r="AC2465">
        <v>6.3</v>
      </c>
      <c r="AD2465">
        <v>88200</v>
      </c>
      <c r="AE2465">
        <v>606</v>
      </c>
      <c r="AF2465">
        <v>2.33</v>
      </c>
      <c r="AG2465">
        <v>30218</v>
      </c>
      <c r="AH2465">
        <v>54524</v>
      </c>
      <c r="AI2465">
        <v>5.8</v>
      </c>
      <c r="AJ2465">
        <v>67</v>
      </c>
      <c r="AK2465">
        <v>329</v>
      </c>
      <c r="AL2465">
        <v>-4.4000000000000004</v>
      </c>
      <c r="AM2465">
        <v>166</v>
      </c>
      <c r="AN2465">
        <v>283</v>
      </c>
      <c r="AO2465">
        <v>0</v>
      </c>
      <c r="AP2465">
        <v>0</v>
      </c>
      <c r="AQ2465">
        <v>0</v>
      </c>
      <c r="AR2465">
        <v>0</v>
      </c>
      <c r="AS2465">
        <v>0</v>
      </c>
      <c r="AT2465">
        <v>0</v>
      </c>
      <c r="AU2465">
        <v>0</v>
      </c>
      <c r="AV2465">
        <v>0</v>
      </c>
      <c r="AW2465">
        <v>31341</v>
      </c>
      <c r="AX2465">
        <v>22180</v>
      </c>
      <c r="AY2465">
        <v>2027</v>
      </c>
      <c r="AZ2465">
        <v>9</v>
      </c>
      <c r="BA2465">
        <v>1006.82</v>
      </c>
      <c r="BB2465">
        <v>1.4</v>
      </c>
    </row>
    <row r="2466" spans="1:54" x14ac:dyDescent="0.3">
      <c r="A2466">
        <v>46121</v>
      </c>
      <c r="B2466" t="s">
        <v>318</v>
      </c>
      <c r="C2466" t="s">
        <v>949</v>
      </c>
      <c r="D2466">
        <v>9882</v>
      </c>
      <c r="E2466">
        <v>9612</v>
      </c>
      <c r="F2466">
        <v>2.8</v>
      </c>
      <c r="G2466">
        <v>9612</v>
      </c>
      <c r="H2466">
        <v>13</v>
      </c>
      <c r="I2466">
        <v>40.4</v>
      </c>
      <c r="J2466">
        <v>7.3</v>
      </c>
      <c r="K2466">
        <v>51.4</v>
      </c>
      <c r="L2466">
        <v>10.8</v>
      </c>
      <c r="M2466">
        <v>0.3</v>
      </c>
      <c r="N2466">
        <v>86.2</v>
      </c>
      <c r="O2466">
        <v>0.3</v>
      </c>
      <c r="P2466">
        <v>0</v>
      </c>
      <c r="Q2466">
        <v>2.4</v>
      </c>
      <c r="R2466">
        <v>3.7</v>
      </c>
      <c r="S2466">
        <v>10.4</v>
      </c>
      <c r="T2466">
        <v>86.5</v>
      </c>
      <c r="U2466">
        <v>0.7</v>
      </c>
      <c r="V2466">
        <v>22.3</v>
      </c>
      <c r="W2466">
        <v>77.599999999999994</v>
      </c>
      <c r="X2466">
        <v>12.4</v>
      </c>
      <c r="Y2466">
        <v>497</v>
      </c>
      <c r="Z2466">
        <v>17.3</v>
      </c>
      <c r="AA2466">
        <v>3132</v>
      </c>
      <c r="AB2466">
        <v>46.5</v>
      </c>
      <c r="AC2466">
        <v>16.899999999999999</v>
      </c>
      <c r="AD2466">
        <v>40200</v>
      </c>
      <c r="AE2466">
        <v>2680</v>
      </c>
      <c r="AF2466">
        <v>3.62</v>
      </c>
      <c r="AG2466">
        <v>10575</v>
      </c>
      <c r="AH2466">
        <v>31934</v>
      </c>
      <c r="AI2466">
        <v>44.6</v>
      </c>
      <c r="AJ2466">
        <v>55</v>
      </c>
      <c r="AK2466">
        <v>1192</v>
      </c>
      <c r="AL2466">
        <v>-29</v>
      </c>
      <c r="AM2466">
        <v>201</v>
      </c>
      <c r="AN2466">
        <v>382</v>
      </c>
      <c r="AO2466">
        <v>0</v>
      </c>
      <c r="AP2466">
        <v>55</v>
      </c>
      <c r="AQ2466">
        <v>0</v>
      </c>
      <c r="AR2466">
        <v>0</v>
      </c>
      <c r="AS2466">
        <v>0</v>
      </c>
      <c r="AT2466">
        <v>25.7</v>
      </c>
      <c r="AU2466">
        <v>0</v>
      </c>
      <c r="AV2466">
        <v>0</v>
      </c>
      <c r="AW2466">
        <v>39515</v>
      </c>
      <c r="AX2466">
        <v>3911</v>
      </c>
      <c r="AY2466">
        <v>1719</v>
      </c>
      <c r="AZ2466">
        <v>0</v>
      </c>
      <c r="BA2466">
        <v>1388.56</v>
      </c>
      <c r="BB2466">
        <v>6.9</v>
      </c>
    </row>
    <row r="2467" spans="1:54" x14ac:dyDescent="0.3">
      <c r="A2467">
        <v>46123</v>
      </c>
      <c r="B2467" t="s">
        <v>1926</v>
      </c>
      <c r="C2467" t="s">
        <v>949</v>
      </c>
      <c r="D2467">
        <v>5512</v>
      </c>
      <c r="E2467">
        <v>5644</v>
      </c>
      <c r="F2467">
        <v>-2.2999999999999998</v>
      </c>
      <c r="G2467">
        <v>5644</v>
      </c>
      <c r="H2467">
        <v>6.2</v>
      </c>
      <c r="I2467">
        <v>22.4</v>
      </c>
      <c r="J2467">
        <v>21.6</v>
      </c>
      <c r="K2467">
        <v>50.5</v>
      </c>
      <c r="L2467">
        <v>82.6</v>
      </c>
      <c r="M2467">
        <v>0.4</v>
      </c>
      <c r="N2467">
        <v>14</v>
      </c>
      <c r="O2467">
        <v>0.5</v>
      </c>
      <c r="P2467">
        <v>0</v>
      </c>
      <c r="Q2467">
        <v>2.4</v>
      </c>
      <c r="R2467">
        <v>1.7</v>
      </c>
      <c r="S2467">
        <v>81.8</v>
      </c>
      <c r="T2467">
        <v>89.3</v>
      </c>
      <c r="U2467">
        <v>0.8</v>
      </c>
      <c r="V2467">
        <v>3.9</v>
      </c>
      <c r="W2467">
        <v>86.2</v>
      </c>
      <c r="X2467">
        <v>21.2</v>
      </c>
      <c r="Y2467">
        <v>333</v>
      </c>
      <c r="Z2467">
        <v>15.6</v>
      </c>
      <c r="AA2467">
        <v>3068</v>
      </c>
      <c r="AB2467">
        <v>68.7</v>
      </c>
      <c r="AC2467">
        <v>11.8</v>
      </c>
      <c r="AD2467">
        <v>72200</v>
      </c>
      <c r="AE2467">
        <v>2530</v>
      </c>
      <c r="AF2467">
        <v>2.15</v>
      </c>
      <c r="AG2467">
        <v>23270</v>
      </c>
      <c r="AH2467">
        <v>39324</v>
      </c>
      <c r="AI2467">
        <v>20.6</v>
      </c>
      <c r="AJ2467">
        <v>211</v>
      </c>
      <c r="AK2467">
        <v>1565</v>
      </c>
      <c r="AL2467">
        <v>-7.1</v>
      </c>
      <c r="AM2467">
        <v>550</v>
      </c>
      <c r="AN2467">
        <v>771</v>
      </c>
      <c r="AO2467">
        <v>0</v>
      </c>
      <c r="AP2467">
        <v>5.4</v>
      </c>
      <c r="AQ2467">
        <v>0</v>
      </c>
      <c r="AR2467">
        <v>0</v>
      </c>
      <c r="AS2467">
        <v>0</v>
      </c>
      <c r="AT2467">
        <v>21.4</v>
      </c>
      <c r="AU2467">
        <v>0</v>
      </c>
      <c r="AV2467">
        <v>70436</v>
      </c>
      <c r="AW2467">
        <v>88362</v>
      </c>
      <c r="AX2467">
        <v>15407</v>
      </c>
      <c r="AY2467">
        <v>8116</v>
      </c>
      <c r="AZ2467">
        <v>6</v>
      </c>
      <c r="BA2467">
        <v>1612.45</v>
      </c>
      <c r="BB2467">
        <v>3.5</v>
      </c>
    </row>
    <row r="2468" spans="1:54" x14ac:dyDescent="0.3">
      <c r="A2468">
        <v>46125</v>
      </c>
      <c r="B2468" t="s">
        <v>1295</v>
      </c>
      <c r="C2468" t="s">
        <v>949</v>
      </c>
      <c r="D2468">
        <v>8272</v>
      </c>
      <c r="E2468">
        <v>8347</v>
      </c>
      <c r="F2468">
        <v>-0.9</v>
      </c>
      <c r="G2468">
        <v>8347</v>
      </c>
      <c r="H2468">
        <v>6</v>
      </c>
      <c r="I2468">
        <v>23.2</v>
      </c>
      <c r="J2468">
        <v>20.5</v>
      </c>
      <c r="K2468">
        <v>49.6</v>
      </c>
      <c r="L2468">
        <v>97.1</v>
      </c>
      <c r="M2468">
        <v>0.5</v>
      </c>
      <c r="N2468">
        <v>1</v>
      </c>
      <c r="O2468">
        <v>0.2</v>
      </c>
      <c r="P2468">
        <v>0</v>
      </c>
      <c r="Q2468">
        <v>1.1000000000000001</v>
      </c>
      <c r="R2468">
        <v>2.2000000000000002</v>
      </c>
      <c r="S2468">
        <v>95.5</v>
      </c>
      <c r="T2468">
        <v>90.9</v>
      </c>
      <c r="U2468">
        <v>0.4</v>
      </c>
      <c r="V2468">
        <v>2.4</v>
      </c>
      <c r="W2468">
        <v>90.2</v>
      </c>
      <c r="X2468">
        <v>19.399999999999999</v>
      </c>
      <c r="Y2468">
        <v>693</v>
      </c>
      <c r="Z2468">
        <v>27.4</v>
      </c>
      <c r="AA2468">
        <v>3991</v>
      </c>
      <c r="AB2468">
        <v>78.5</v>
      </c>
      <c r="AC2468">
        <v>8.6999999999999993</v>
      </c>
      <c r="AD2468">
        <v>93200</v>
      </c>
      <c r="AE2468">
        <v>3461</v>
      </c>
      <c r="AF2468">
        <v>2.36</v>
      </c>
      <c r="AG2468">
        <v>25406</v>
      </c>
      <c r="AH2468">
        <v>51925</v>
      </c>
      <c r="AI2468">
        <v>9.1</v>
      </c>
      <c r="AJ2468">
        <v>261</v>
      </c>
      <c r="AK2468">
        <v>1607</v>
      </c>
      <c r="AL2468">
        <v>2.2000000000000002</v>
      </c>
      <c r="AM2468">
        <v>759</v>
      </c>
      <c r="AN2468">
        <v>725</v>
      </c>
      <c r="AO2468">
        <v>0</v>
      </c>
      <c r="AP2468">
        <v>0</v>
      </c>
      <c r="AQ2468">
        <v>0</v>
      </c>
      <c r="AR2468">
        <v>0</v>
      </c>
      <c r="AS2468">
        <v>0</v>
      </c>
      <c r="AT2468">
        <v>0</v>
      </c>
      <c r="AU2468">
        <v>0</v>
      </c>
      <c r="AV2468">
        <v>166565</v>
      </c>
      <c r="AW2468">
        <v>52391</v>
      </c>
      <c r="AX2468">
        <v>6266</v>
      </c>
      <c r="AY2468">
        <v>2239</v>
      </c>
      <c r="AZ2468">
        <v>15</v>
      </c>
      <c r="BA2468">
        <v>617.05999999999995</v>
      </c>
      <c r="BB2468">
        <v>13.5</v>
      </c>
    </row>
    <row r="2469" spans="1:54" x14ac:dyDescent="0.3">
      <c r="A2469">
        <v>46127</v>
      </c>
      <c r="B2469" t="s">
        <v>78</v>
      </c>
      <c r="C2469" t="s">
        <v>949</v>
      </c>
      <c r="D2469">
        <v>15029</v>
      </c>
      <c r="E2469">
        <v>14399</v>
      </c>
      <c r="F2469">
        <v>4.4000000000000004</v>
      </c>
      <c r="G2469">
        <v>14399</v>
      </c>
      <c r="H2469">
        <v>6.1</v>
      </c>
      <c r="I2469">
        <v>25.4</v>
      </c>
      <c r="J2469">
        <v>15.5</v>
      </c>
      <c r="K2469">
        <v>49.4</v>
      </c>
      <c r="L2469">
        <v>95.6</v>
      </c>
      <c r="M2469">
        <v>1.1000000000000001</v>
      </c>
      <c r="N2469">
        <v>0.7</v>
      </c>
      <c r="O2469">
        <v>1.1000000000000001</v>
      </c>
      <c r="P2469">
        <v>0.1</v>
      </c>
      <c r="Q2469">
        <v>1.5</v>
      </c>
      <c r="R2469">
        <v>3.2</v>
      </c>
      <c r="S2469">
        <v>92.7</v>
      </c>
      <c r="T2469">
        <v>87.9</v>
      </c>
      <c r="U2469">
        <v>1.8</v>
      </c>
      <c r="V2469">
        <v>3.8</v>
      </c>
      <c r="W2469">
        <v>92.7</v>
      </c>
      <c r="X2469">
        <v>32.200000000000003</v>
      </c>
      <c r="Y2469">
        <v>1225</v>
      </c>
      <c r="Z2469">
        <v>18.3</v>
      </c>
      <c r="AA2469">
        <v>6658</v>
      </c>
      <c r="AB2469">
        <v>75.2</v>
      </c>
      <c r="AC2469">
        <v>17.899999999999999</v>
      </c>
      <c r="AD2469">
        <v>150300</v>
      </c>
      <c r="AE2469">
        <v>5758</v>
      </c>
      <c r="AF2469">
        <v>2.5099999999999998</v>
      </c>
      <c r="AG2469">
        <v>36167</v>
      </c>
      <c r="AH2469">
        <v>63468</v>
      </c>
      <c r="AI2469">
        <v>4.4000000000000004</v>
      </c>
      <c r="AJ2469">
        <v>497</v>
      </c>
      <c r="AK2469">
        <v>8302</v>
      </c>
      <c r="AL2469">
        <v>-0.5</v>
      </c>
      <c r="AM2469">
        <v>1301</v>
      </c>
      <c r="AN2469">
        <v>1142</v>
      </c>
      <c r="AO2469">
        <v>0</v>
      </c>
      <c r="AP2469">
        <v>0</v>
      </c>
      <c r="AQ2469">
        <v>0</v>
      </c>
      <c r="AR2469">
        <v>0</v>
      </c>
      <c r="AS2469">
        <v>0</v>
      </c>
      <c r="AT2469">
        <v>18.100000000000001</v>
      </c>
      <c r="AU2469">
        <v>0</v>
      </c>
      <c r="AV2469">
        <v>0</v>
      </c>
      <c r="AW2469">
        <v>304153</v>
      </c>
      <c r="AX2469">
        <v>21752</v>
      </c>
      <c r="AY2469">
        <v>19714</v>
      </c>
      <c r="AZ2469">
        <v>189</v>
      </c>
      <c r="BA2469">
        <v>460.54</v>
      </c>
      <c r="BB2469">
        <v>31.3</v>
      </c>
    </row>
    <row r="2470" spans="1:54" x14ac:dyDescent="0.3">
      <c r="A2470">
        <v>46129</v>
      </c>
      <c r="B2470" t="s">
        <v>1927</v>
      </c>
      <c r="C2470" t="s">
        <v>949</v>
      </c>
      <c r="D2470">
        <v>5511</v>
      </c>
      <c r="E2470">
        <v>5438</v>
      </c>
      <c r="F2470">
        <v>1.3</v>
      </c>
      <c r="G2470">
        <v>5438</v>
      </c>
      <c r="H2470">
        <v>6</v>
      </c>
      <c r="I2470">
        <v>22.6</v>
      </c>
      <c r="J2470">
        <v>24.3</v>
      </c>
      <c r="K2470">
        <v>51.1</v>
      </c>
      <c r="L2470">
        <v>82.3</v>
      </c>
      <c r="M2470">
        <v>0.5</v>
      </c>
      <c r="N2470">
        <v>13.6</v>
      </c>
      <c r="O2470">
        <v>0.4</v>
      </c>
      <c r="P2470">
        <v>0</v>
      </c>
      <c r="Q2470">
        <v>3.2</v>
      </c>
      <c r="R2470">
        <v>1.8</v>
      </c>
      <c r="S2470">
        <v>81.099999999999994</v>
      </c>
      <c r="T2470">
        <v>88.5</v>
      </c>
      <c r="U2470">
        <v>1.7</v>
      </c>
      <c r="V2470">
        <v>6.1</v>
      </c>
      <c r="W2470">
        <v>87.9</v>
      </c>
      <c r="X2470">
        <v>21.8</v>
      </c>
      <c r="Y2470">
        <v>617</v>
      </c>
      <c r="Z2470">
        <v>14.9</v>
      </c>
      <c r="AA2470">
        <v>2998</v>
      </c>
      <c r="AB2470">
        <v>64.2</v>
      </c>
      <c r="AC2470">
        <v>13.8</v>
      </c>
      <c r="AD2470">
        <v>73000</v>
      </c>
      <c r="AE2470">
        <v>2342</v>
      </c>
      <c r="AF2470">
        <v>2.2599999999999998</v>
      </c>
      <c r="AG2470">
        <v>25915</v>
      </c>
      <c r="AH2470">
        <v>41826</v>
      </c>
      <c r="AI2470">
        <v>10.9</v>
      </c>
      <c r="AJ2470">
        <v>215</v>
      </c>
      <c r="AK2470">
        <v>2017</v>
      </c>
      <c r="AL2470">
        <v>8.9</v>
      </c>
      <c r="AM2470">
        <v>478</v>
      </c>
      <c r="AN2470">
        <v>915</v>
      </c>
      <c r="AO2470">
        <v>0</v>
      </c>
      <c r="AP2470">
        <v>0</v>
      </c>
      <c r="AQ2470">
        <v>0</v>
      </c>
      <c r="AR2470">
        <v>0</v>
      </c>
      <c r="AS2470">
        <v>0</v>
      </c>
      <c r="AT2470">
        <v>15.2</v>
      </c>
      <c r="AU2470">
        <v>0</v>
      </c>
      <c r="AV2470">
        <v>107036</v>
      </c>
      <c r="AW2470">
        <v>74782</v>
      </c>
      <c r="AX2470">
        <v>14187</v>
      </c>
      <c r="AY2470">
        <v>19839</v>
      </c>
      <c r="AZ2470">
        <v>9</v>
      </c>
      <c r="BA2470">
        <v>708.63</v>
      </c>
      <c r="BB2470">
        <v>7.7</v>
      </c>
    </row>
    <row r="2471" spans="1:54" x14ac:dyDescent="0.3">
      <c r="A2471">
        <v>46135</v>
      </c>
      <c r="B2471" t="s">
        <v>1928</v>
      </c>
      <c r="C2471" t="s">
        <v>949</v>
      </c>
      <c r="D2471">
        <v>22684</v>
      </c>
      <c r="E2471">
        <v>22438</v>
      </c>
      <c r="F2471">
        <v>1.1000000000000001</v>
      </c>
      <c r="G2471">
        <v>22438</v>
      </c>
      <c r="H2471">
        <v>5.8</v>
      </c>
      <c r="I2471">
        <v>21.1</v>
      </c>
      <c r="J2471">
        <v>17.5</v>
      </c>
      <c r="K2471">
        <v>48.1</v>
      </c>
      <c r="L2471">
        <v>92.8</v>
      </c>
      <c r="M2471">
        <v>1.9</v>
      </c>
      <c r="N2471">
        <v>3</v>
      </c>
      <c r="O2471">
        <v>0.7</v>
      </c>
      <c r="P2471">
        <v>0</v>
      </c>
      <c r="Q2471">
        <v>1.5</v>
      </c>
      <c r="R2471">
        <v>3.3</v>
      </c>
      <c r="S2471">
        <v>90.1</v>
      </c>
      <c r="T2471">
        <v>84.3</v>
      </c>
      <c r="U2471">
        <v>1.9</v>
      </c>
      <c r="V2471">
        <v>6.9</v>
      </c>
      <c r="W2471">
        <v>91</v>
      </c>
      <c r="X2471">
        <v>26.4</v>
      </c>
      <c r="Y2471">
        <v>1706</v>
      </c>
      <c r="Z2471">
        <v>15.1</v>
      </c>
      <c r="AA2471">
        <v>9779</v>
      </c>
      <c r="AB2471">
        <v>71.8</v>
      </c>
      <c r="AC2471">
        <v>19.2</v>
      </c>
      <c r="AD2471">
        <v>126700</v>
      </c>
      <c r="AE2471">
        <v>8698</v>
      </c>
      <c r="AF2471">
        <v>2.34</v>
      </c>
      <c r="AG2471">
        <v>27268</v>
      </c>
      <c r="AH2471">
        <v>52578</v>
      </c>
      <c r="AI2471">
        <v>13.4</v>
      </c>
      <c r="AJ2471">
        <v>730</v>
      </c>
      <c r="AK2471">
        <v>10970</v>
      </c>
      <c r="AL2471">
        <v>1.2</v>
      </c>
      <c r="AM2471">
        <v>1562</v>
      </c>
      <c r="AN2471">
        <v>1962</v>
      </c>
      <c r="AO2471">
        <v>0</v>
      </c>
      <c r="AP2471">
        <v>0</v>
      </c>
      <c r="AQ2471">
        <v>0</v>
      </c>
      <c r="AR2471">
        <v>0</v>
      </c>
      <c r="AS2471">
        <v>0</v>
      </c>
      <c r="AT2471">
        <v>25.9</v>
      </c>
      <c r="AU2471">
        <v>635224</v>
      </c>
      <c r="AV2471">
        <v>0</v>
      </c>
      <c r="AW2471">
        <v>293043</v>
      </c>
      <c r="AX2471">
        <v>13498</v>
      </c>
      <c r="AY2471">
        <v>34531</v>
      </c>
      <c r="AZ2471">
        <v>88</v>
      </c>
      <c r="BA2471">
        <v>521.16</v>
      </c>
      <c r="BB2471">
        <v>43.1</v>
      </c>
    </row>
    <row r="2472" spans="1:54" x14ac:dyDescent="0.3">
      <c r="A2472">
        <v>46137</v>
      </c>
      <c r="B2472" t="s">
        <v>1929</v>
      </c>
      <c r="C2472" t="s">
        <v>949</v>
      </c>
      <c r="D2472">
        <v>2826</v>
      </c>
      <c r="E2472">
        <v>2801</v>
      </c>
      <c r="F2472">
        <v>0.9</v>
      </c>
      <c r="G2472">
        <v>2801</v>
      </c>
      <c r="H2472">
        <v>6.3</v>
      </c>
      <c r="I2472">
        <v>35.700000000000003</v>
      </c>
      <c r="J2472">
        <v>6.7</v>
      </c>
      <c r="K2472">
        <v>49</v>
      </c>
      <c r="L2472">
        <v>24.4</v>
      </c>
      <c r="M2472">
        <v>0.3</v>
      </c>
      <c r="N2472">
        <v>71.2</v>
      </c>
      <c r="O2472">
        <v>0.4</v>
      </c>
      <c r="P2472">
        <v>0</v>
      </c>
      <c r="Q2472">
        <v>3.7</v>
      </c>
      <c r="R2472">
        <v>3.7</v>
      </c>
      <c r="S2472">
        <v>24</v>
      </c>
      <c r="T2472">
        <v>87.9</v>
      </c>
      <c r="U2472">
        <v>0.9</v>
      </c>
      <c r="V2472">
        <v>23.4</v>
      </c>
      <c r="W2472">
        <v>82.5</v>
      </c>
      <c r="X2472">
        <v>14.7</v>
      </c>
      <c r="Y2472">
        <v>130</v>
      </c>
      <c r="Z2472">
        <v>20.3</v>
      </c>
      <c r="AA2472">
        <v>984</v>
      </c>
      <c r="AB2472">
        <v>51.7</v>
      </c>
      <c r="AC2472">
        <v>11.6</v>
      </c>
      <c r="AD2472">
        <v>70100</v>
      </c>
      <c r="AE2472">
        <v>803</v>
      </c>
      <c r="AF2472">
        <v>3.51</v>
      </c>
      <c r="AG2472">
        <v>12339</v>
      </c>
      <c r="AH2472">
        <v>32708</v>
      </c>
      <c r="AI2472">
        <v>42.3</v>
      </c>
      <c r="AJ2472">
        <v>43</v>
      </c>
      <c r="AK2472">
        <v>268</v>
      </c>
      <c r="AL2472">
        <v>24.7</v>
      </c>
      <c r="AM2472">
        <v>54</v>
      </c>
      <c r="AN2472">
        <v>37</v>
      </c>
      <c r="AO2472">
        <v>0</v>
      </c>
      <c r="AP2472">
        <v>0</v>
      </c>
      <c r="AQ2472">
        <v>0</v>
      </c>
      <c r="AR2472">
        <v>0</v>
      </c>
      <c r="AS2472">
        <v>0</v>
      </c>
      <c r="AT2472">
        <v>0</v>
      </c>
      <c r="AU2472">
        <v>0</v>
      </c>
      <c r="AV2472">
        <v>0</v>
      </c>
      <c r="AW2472">
        <v>0</v>
      </c>
      <c r="AX2472">
        <v>0</v>
      </c>
      <c r="AY2472">
        <v>0</v>
      </c>
      <c r="AZ2472">
        <v>0</v>
      </c>
      <c r="BA2472">
        <v>1961.27</v>
      </c>
      <c r="BB2472">
        <v>1.4</v>
      </c>
    </row>
    <row r="2473" spans="1:54" x14ac:dyDescent="0.3">
      <c r="A2473">
        <v>47000</v>
      </c>
      <c r="B2473" t="s">
        <v>948</v>
      </c>
      <c r="D2473">
        <v>6549352</v>
      </c>
      <c r="E2473">
        <v>6346275</v>
      </c>
      <c r="F2473">
        <v>3.2</v>
      </c>
      <c r="G2473">
        <v>6346105</v>
      </c>
      <c r="H2473">
        <v>6.1</v>
      </c>
      <c r="I2473">
        <v>22.8</v>
      </c>
      <c r="J2473">
        <v>15.1</v>
      </c>
      <c r="K2473">
        <v>51.3</v>
      </c>
      <c r="L2473">
        <v>78.900000000000006</v>
      </c>
      <c r="M2473">
        <v>17.100000000000001</v>
      </c>
      <c r="N2473">
        <v>0.4</v>
      </c>
      <c r="O2473">
        <v>1.7</v>
      </c>
      <c r="P2473">
        <v>0.1</v>
      </c>
      <c r="Q2473">
        <v>1.7</v>
      </c>
      <c r="R2473">
        <v>5</v>
      </c>
      <c r="S2473">
        <v>74.599999999999994</v>
      </c>
      <c r="T2473">
        <v>84.6</v>
      </c>
      <c r="U2473">
        <v>4.5999999999999996</v>
      </c>
      <c r="V2473">
        <v>6.6</v>
      </c>
      <c r="W2473">
        <v>84.4</v>
      </c>
      <c r="X2473">
        <v>23.8</v>
      </c>
      <c r="Y2473">
        <v>484901</v>
      </c>
      <c r="Z2473">
        <v>24.3</v>
      </c>
      <c r="AA2473">
        <v>2869323</v>
      </c>
      <c r="AB2473">
        <v>67.8</v>
      </c>
      <c r="AC2473">
        <v>18.3</v>
      </c>
      <c r="AD2473">
        <v>139200</v>
      </c>
      <c r="AE2473">
        <v>2475195</v>
      </c>
      <c r="AF2473">
        <v>2.52</v>
      </c>
      <c r="AG2473">
        <v>24409</v>
      </c>
      <c r="AH2473">
        <v>44298</v>
      </c>
      <c r="AI2473">
        <v>17.600000000000001</v>
      </c>
      <c r="AJ2473">
        <v>130819</v>
      </c>
      <c r="AK2473">
        <v>2394068</v>
      </c>
      <c r="AL2473">
        <v>2.1</v>
      </c>
      <c r="AM2473">
        <v>470330</v>
      </c>
      <c r="AN2473">
        <v>545348</v>
      </c>
      <c r="AO2473">
        <v>8.4</v>
      </c>
      <c r="AP2473">
        <v>0.5</v>
      </c>
      <c r="AQ2473">
        <v>2</v>
      </c>
      <c r="AR2473">
        <v>0.1</v>
      </c>
      <c r="AS2473">
        <v>1.6</v>
      </c>
      <c r="AT2473">
        <v>25.9</v>
      </c>
      <c r="AU2473">
        <v>140447760</v>
      </c>
      <c r="AV2473">
        <v>80116528</v>
      </c>
      <c r="AW2473">
        <v>77547291</v>
      </c>
      <c r="AX2473">
        <v>12563</v>
      </c>
      <c r="AY2473">
        <v>10626759</v>
      </c>
      <c r="AZ2473">
        <v>27632</v>
      </c>
      <c r="BA2473">
        <v>41234.9</v>
      </c>
      <c r="BB2473">
        <v>153.9</v>
      </c>
    </row>
    <row r="2474" spans="1:54" x14ac:dyDescent="0.3">
      <c r="A2474">
        <v>47001</v>
      </c>
      <c r="B2474" t="s">
        <v>573</v>
      </c>
      <c r="C2474" t="s">
        <v>578</v>
      </c>
      <c r="D2474">
        <v>75528</v>
      </c>
      <c r="E2474">
        <v>75126</v>
      </c>
      <c r="F2474">
        <v>0.5</v>
      </c>
      <c r="G2474">
        <v>75129</v>
      </c>
      <c r="H2474">
        <v>5.3</v>
      </c>
      <c r="I2474">
        <v>21</v>
      </c>
      <c r="J2474">
        <v>18.899999999999999</v>
      </c>
      <c r="K2474">
        <v>51.5</v>
      </c>
      <c r="L2474">
        <v>92.1</v>
      </c>
      <c r="M2474">
        <v>4.2</v>
      </c>
      <c r="N2474">
        <v>0.4</v>
      </c>
      <c r="O2474">
        <v>1.4</v>
      </c>
      <c r="P2474">
        <v>0</v>
      </c>
      <c r="Q2474">
        <v>1.9</v>
      </c>
      <c r="R2474">
        <v>2.5</v>
      </c>
      <c r="S2474">
        <v>89.9</v>
      </c>
      <c r="T2474">
        <v>85.9</v>
      </c>
      <c r="U2474">
        <v>3</v>
      </c>
      <c r="V2474">
        <v>3.8</v>
      </c>
      <c r="W2474">
        <v>83.8</v>
      </c>
      <c r="X2474">
        <v>23.5</v>
      </c>
      <c r="Y2474">
        <v>7105</v>
      </c>
      <c r="Z2474">
        <v>23</v>
      </c>
      <c r="AA2474">
        <v>34747</v>
      </c>
      <c r="AB2474">
        <v>68.5</v>
      </c>
      <c r="AC2474">
        <v>15.7</v>
      </c>
      <c r="AD2474">
        <v>127000</v>
      </c>
      <c r="AE2474">
        <v>30548</v>
      </c>
      <c r="AF2474">
        <v>2.4300000000000002</v>
      </c>
      <c r="AG2474">
        <v>24561</v>
      </c>
      <c r="AH2474">
        <v>43620</v>
      </c>
      <c r="AI2474">
        <v>18.2</v>
      </c>
      <c r="AJ2474">
        <v>1526</v>
      </c>
      <c r="AK2474">
        <v>39455</v>
      </c>
      <c r="AL2474">
        <v>-1.9</v>
      </c>
      <c r="AM2474">
        <v>4421</v>
      </c>
      <c r="AN2474">
        <v>5940</v>
      </c>
      <c r="AO2474">
        <v>0</v>
      </c>
      <c r="AP2474">
        <v>0</v>
      </c>
      <c r="AQ2474">
        <v>1.2</v>
      </c>
      <c r="AR2474">
        <v>0</v>
      </c>
      <c r="AS2474">
        <v>0.6</v>
      </c>
      <c r="AT2474">
        <v>20.9</v>
      </c>
      <c r="AU2474">
        <v>1911158</v>
      </c>
      <c r="AV2474">
        <v>208283</v>
      </c>
      <c r="AW2474">
        <v>907783</v>
      </c>
      <c r="AX2474">
        <v>12381</v>
      </c>
      <c r="AY2474">
        <v>126580</v>
      </c>
      <c r="AZ2474">
        <v>173</v>
      </c>
      <c r="BA2474">
        <v>337.16</v>
      </c>
      <c r="BB2474">
        <v>222.8</v>
      </c>
    </row>
    <row r="2475" spans="1:54" x14ac:dyDescent="0.3">
      <c r="A2475">
        <v>47003</v>
      </c>
      <c r="B2475" t="s">
        <v>620</v>
      </c>
      <c r="C2475" t="s">
        <v>578</v>
      </c>
      <c r="D2475">
        <v>46627</v>
      </c>
      <c r="E2475">
        <v>45058</v>
      </c>
      <c r="F2475">
        <v>3.5</v>
      </c>
      <c r="G2475">
        <v>45058</v>
      </c>
      <c r="H2475">
        <v>6.7</v>
      </c>
      <c r="I2475">
        <v>26.2</v>
      </c>
      <c r="J2475">
        <v>14.4</v>
      </c>
      <c r="K2475">
        <v>50.9</v>
      </c>
      <c r="L2475">
        <v>87.2</v>
      </c>
      <c r="M2475">
        <v>8.3000000000000007</v>
      </c>
      <c r="N2475">
        <v>1.2</v>
      </c>
      <c r="O2475">
        <v>1.3</v>
      </c>
      <c r="P2475">
        <v>0.2</v>
      </c>
      <c r="Q2475">
        <v>1.9</v>
      </c>
      <c r="R2475">
        <v>11.7</v>
      </c>
      <c r="S2475">
        <v>77.599999999999994</v>
      </c>
      <c r="T2475">
        <v>87.3</v>
      </c>
      <c r="U2475">
        <v>7.2</v>
      </c>
      <c r="V2475">
        <v>11.6</v>
      </c>
      <c r="W2475">
        <v>77.5</v>
      </c>
      <c r="X2475">
        <v>12.3</v>
      </c>
      <c r="Y2475">
        <v>3106</v>
      </c>
      <c r="Z2475">
        <v>26.6</v>
      </c>
      <c r="AA2475">
        <v>18547</v>
      </c>
      <c r="AB2475">
        <v>70</v>
      </c>
      <c r="AC2475">
        <v>10.1</v>
      </c>
      <c r="AD2475">
        <v>114600</v>
      </c>
      <c r="AE2475">
        <v>16402</v>
      </c>
      <c r="AF2475">
        <v>2.73</v>
      </c>
      <c r="AG2475">
        <v>19303</v>
      </c>
      <c r="AH2475">
        <v>40759</v>
      </c>
      <c r="AI2475">
        <v>20</v>
      </c>
      <c r="AJ2475">
        <v>765</v>
      </c>
      <c r="AK2475">
        <v>11876</v>
      </c>
      <c r="AL2475">
        <v>-1.2</v>
      </c>
      <c r="AM2475">
        <v>2856</v>
      </c>
      <c r="AN2475">
        <v>3958</v>
      </c>
      <c r="AO2475">
        <v>0</v>
      </c>
      <c r="AP2475">
        <v>0</v>
      </c>
      <c r="AQ2475">
        <v>0</v>
      </c>
      <c r="AR2475">
        <v>0</v>
      </c>
      <c r="AS2475">
        <v>2.7</v>
      </c>
      <c r="AT2475">
        <v>20.6</v>
      </c>
      <c r="AU2475">
        <v>1047294</v>
      </c>
      <c r="AV2475">
        <v>0</v>
      </c>
      <c r="AW2475">
        <v>340609</v>
      </c>
      <c r="AX2475">
        <v>7649</v>
      </c>
      <c r="AY2475">
        <v>35265</v>
      </c>
      <c r="AZ2475">
        <v>171</v>
      </c>
      <c r="BA2475">
        <v>473.64</v>
      </c>
      <c r="BB2475">
        <v>95.1</v>
      </c>
    </row>
    <row r="2476" spans="1:54" x14ac:dyDescent="0.3">
      <c r="A2476">
        <v>47005</v>
      </c>
      <c r="B2476" t="s">
        <v>127</v>
      </c>
      <c r="C2476" t="s">
        <v>578</v>
      </c>
      <c r="D2476">
        <v>16145</v>
      </c>
      <c r="E2476">
        <v>16489</v>
      </c>
      <c r="F2476">
        <v>-2.1</v>
      </c>
      <c r="G2476">
        <v>16489</v>
      </c>
      <c r="H2476">
        <v>5.0999999999999996</v>
      </c>
      <c r="I2476">
        <v>19.8</v>
      </c>
      <c r="J2476">
        <v>22.5</v>
      </c>
      <c r="K2476">
        <v>50.5</v>
      </c>
      <c r="L2476">
        <v>94.9</v>
      </c>
      <c r="M2476">
        <v>2.5</v>
      </c>
      <c r="N2476">
        <v>0.6</v>
      </c>
      <c r="O2476">
        <v>0.5</v>
      </c>
      <c r="P2476">
        <v>0</v>
      </c>
      <c r="Q2476">
        <v>1.4</v>
      </c>
      <c r="R2476">
        <v>2.2000000000000002</v>
      </c>
      <c r="S2476">
        <v>93</v>
      </c>
      <c r="T2476">
        <v>89</v>
      </c>
      <c r="U2476">
        <v>1.6</v>
      </c>
      <c r="V2476">
        <v>2.6</v>
      </c>
      <c r="W2476">
        <v>78.5</v>
      </c>
      <c r="X2476">
        <v>10.3</v>
      </c>
      <c r="Y2476">
        <v>1689</v>
      </c>
      <c r="Z2476">
        <v>23.6</v>
      </c>
      <c r="AA2476">
        <v>8977</v>
      </c>
      <c r="AB2476">
        <v>78.7</v>
      </c>
      <c r="AC2476">
        <v>3.9</v>
      </c>
      <c r="AD2476">
        <v>80100</v>
      </c>
      <c r="AE2476">
        <v>6892</v>
      </c>
      <c r="AF2476">
        <v>2.35</v>
      </c>
      <c r="AG2476">
        <v>18456</v>
      </c>
      <c r="AH2476">
        <v>33033</v>
      </c>
      <c r="AI2476">
        <v>22.1</v>
      </c>
      <c r="AJ2476">
        <v>308</v>
      </c>
      <c r="AK2476">
        <v>3253</v>
      </c>
      <c r="AL2476">
        <v>2.4</v>
      </c>
      <c r="AM2476">
        <v>1039</v>
      </c>
      <c r="AN2476">
        <v>1519</v>
      </c>
      <c r="AO2476">
        <v>0</v>
      </c>
      <c r="AP2476">
        <v>0</v>
      </c>
      <c r="AQ2476">
        <v>0</v>
      </c>
      <c r="AR2476">
        <v>0</v>
      </c>
      <c r="AS2476">
        <v>0</v>
      </c>
      <c r="AT2476">
        <v>0</v>
      </c>
      <c r="AU2476">
        <v>82258</v>
      </c>
      <c r="AV2476">
        <v>35221</v>
      </c>
      <c r="AW2476">
        <v>136843</v>
      </c>
      <c r="AX2476">
        <v>8472</v>
      </c>
      <c r="AY2476">
        <v>13340</v>
      </c>
      <c r="AZ2476">
        <v>0</v>
      </c>
      <c r="BA2476">
        <v>394.14</v>
      </c>
      <c r="BB2476">
        <v>41.8</v>
      </c>
    </row>
    <row r="2477" spans="1:54" x14ac:dyDescent="0.3">
      <c r="A2477">
        <v>47007</v>
      </c>
      <c r="B2477" t="s">
        <v>619</v>
      </c>
      <c r="C2477" t="s">
        <v>578</v>
      </c>
      <c r="D2477">
        <v>13931</v>
      </c>
      <c r="E2477">
        <v>12869</v>
      </c>
      <c r="F2477">
        <v>8.3000000000000007</v>
      </c>
      <c r="G2477">
        <v>12876</v>
      </c>
      <c r="H2477">
        <v>3.9</v>
      </c>
      <c r="I2477">
        <v>17.399999999999999</v>
      </c>
      <c r="J2477">
        <v>18.2</v>
      </c>
      <c r="K2477">
        <v>42.7</v>
      </c>
      <c r="L2477">
        <v>92.2</v>
      </c>
      <c r="M2477">
        <v>6</v>
      </c>
      <c r="N2477">
        <v>0.4</v>
      </c>
      <c r="O2477">
        <v>0.2</v>
      </c>
      <c r="P2477">
        <v>0</v>
      </c>
      <c r="Q2477">
        <v>1.2</v>
      </c>
      <c r="R2477">
        <v>2.2000000000000002</v>
      </c>
      <c r="S2477">
        <v>90.1</v>
      </c>
      <c r="T2477">
        <v>88</v>
      </c>
      <c r="U2477">
        <v>1.2</v>
      </c>
      <c r="V2477">
        <v>4.5</v>
      </c>
      <c r="W2477">
        <v>75.599999999999994</v>
      </c>
      <c r="X2477">
        <v>9.3000000000000007</v>
      </c>
      <c r="Y2477">
        <v>1076</v>
      </c>
      <c r="Z2477">
        <v>33.1</v>
      </c>
      <c r="AA2477">
        <v>5690</v>
      </c>
      <c r="AB2477">
        <v>79.8</v>
      </c>
      <c r="AC2477">
        <v>4.3</v>
      </c>
      <c r="AD2477">
        <v>106100</v>
      </c>
      <c r="AE2477">
        <v>4556</v>
      </c>
      <c r="AF2477">
        <v>2.5499999999999998</v>
      </c>
      <c r="AG2477">
        <v>15747</v>
      </c>
      <c r="AH2477">
        <v>33443</v>
      </c>
      <c r="AI2477">
        <v>22.4</v>
      </c>
      <c r="AJ2477">
        <v>98</v>
      </c>
      <c r="AK2477">
        <v>474</v>
      </c>
      <c r="AL2477">
        <v>-5.8</v>
      </c>
      <c r="AM2477">
        <v>793</v>
      </c>
      <c r="AN2477">
        <v>1082</v>
      </c>
      <c r="AO2477">
        <v>0</v>
      </c>
      <c r="AP2477">
        <v>0</v>
      </c>
      <c r="AQ2477">
        <v>0</v>
      </c>
      <c r="AR2477">
        <v>0</v>
      </c>
      <c r="AS2477">
        <v>0</v>
      </c>
      <c r="AT2477">
        <v>23.4</v>
      </c>
      <c r="AU2477">
        <v>0</v>
      </c>
      <c r="AV2477">
        <v>3384</v>
      </c>
      <c r="AW2477">
        <v>30486</v>
      </c>
      <c r="AX2477">
        <v>2335</v>
      </c>
      <c r="AY2477">
        <v>3483</v>
      </c>
      <c r="AZ2477">
        <v>0</v>
      </c>
      <c r="BA2477">
        <v>406.43</v>
      </c>
      <c r="BB2477">
        <v>31.7</v>
      </c>
    </row>
    <row r="2478" spans="1:54" x14ac:dyDescent="0.3">
      <c r="A2478">
        <v>47009</v>
      </c>
      <c r="B2478" t="s">
        <v>69</v>
      </c>
      <c r="C2478" t="s">
        <v>578</v>
      </c>
      <c r="D2478">
        <v>126339</v>
      </c>
      <c r="E2478">
        <v>123016</v>
      </c>
      <c r="F2478">
        <v>2.7</v>
      </c>
      <c r="G2478">
        <v>123010</v>
      </c>
      <c r="H2478">
        <v>5.0999999999999996</v>
      </c>
      <c r="I2478">
        <v>21.1</v>
      </c>
      <c r="J2478">
        <v>18.399999999999999</v>
      </c>
      <c r="K2478">
        <v>51.5</v>
      </c>
      <c r="L2478">
        <v>94.1</v>
      </c>
      <c r="M2478">
        <v>3</v>
      </c>
      <c r="N2478">
        <v>0.4</v>
      </c>
      <c r="O2478">
        <v>1</v>
      </c>
      <c r="P2478">
        <v>0</v>
      </c>
      <c r="Q2478">
        <v>1.5</v>
      </c>
      <c r="R2478">
        <v>3</v>
      </c>
      <c r="S2478">
        <v>91.5</v>
      </c>
      <c r="T2478">
        <v>85.1</v>
      </c>
      <c r="U2478">
        <v>2.7</v>
      </c>
      <c r="V2478">
        <v>3.9</v>
      </c>
      <c r="W2478">
        <v>86.7</v>
      </c>
      <c r="X2478">
        <v>20.8</v>
      </c>
      <c r="Y2478">
        <v>11723</v>
      </c>
      <c r="Z2478">
        <v>23.9</v>
      </c>
      <c r="AA2478">
        <v>55893</v>
      </c>
      <c r="AB2478">
        <v>73.3</v>
      </c>
      <c r="AC2478">
        <v>11.3</v>
      </c>
      <c r="AD2478">
        <v>163900</v>
      </c>
      <c r="AE2478">
        <v>48728</v>
      </c>
      <c r="AF2478">
        <v>2.5</v>
      </c>
      <c r="AG2478">
        <v>23788</v>
      </c>
      <c r="AH2478">
        <v>45991</v>
      </c>
      <c r="AI2478">
        <v>13.7</v>
      </c>
      <c r="AJ2478">
        <v>2263</v>
      </c>
      <c r="AK2478">
        <v>38321</v>
      </c>
      <c r="AL2478">
        <v>0.5</v>
      </c>
      <c r="AM2478">
        <v>8431</v>
      </c>
      <c r="AN2478">
        <v>10063</v>
      </c>
      <c r="AO2478">
        <v>0</v>
      </c>
      <c r="AP2478">
        <v>0.3</v>
      </c>
      <c r="AQ2478">
        <v>0.9</v>
      </c>
      <c r="AR2478">
        <v>0</v>
      </c>
      <c r="AS2478">
        <v>0</v>
      </c>
      <c r="AT2478">
        <v>25.7</v>
      </c>
      <c r="AU2478">
        <v>5312323</v>
      </c>
      <c r="AV2478">
        <v>898029</v>
      </c>
      <c r="AW2478">
        <v>1551134</v>
      </c>
      <c r="AX2478">
        <v>12945</v>
      </c>
      <c r="AY2478">
        <v>208506</v>
      </c>
      <c r="AZ2478">
        <v>608</v>
      </c>
      <c r="BA2478">
        <v>558.71</v>
      </c>
      <c r="BB2478">
        <v>220.2</v>
      </c>
    </row>
    <row r="2479" spans="1:54" x14ac:dyDescent="0.3">
      <c r="A2479">
        <v>47011</v>
      </c>
      <c r="B2479" t="s">
        <v>125</v>
      </c>
      <c r="C2479" t="s">
        <v>578</v>
      </c>
      <c r="D2479">
        <v>102975</v>
      </c>
      <c r="E2479">
        <v>98963</v>
      </c>
      <c r="F2479">
        <v>4.0999999999999996</v>
      </c>
      <c r="G2479">
        <v>98963</v>
      </c>
      <c r="H2479">
        <v>5.6</v>
      </c>
      <c r="I2479">
        <v>22.4</v>
      </c>
      <c r="J2479">
        <v>15.8</v>
      </c>
      <c r="K2479">
        <v>51.3</v>
      </c>
      <c r="L2479">
        <v>91.7</v>
      </c>
      <c r="M2479">
        <v>4.8</v>
      </c>
      <c r="N2479">
        <v>0.6</v>
      </c>
      <c r="O2479">
        <v>1.2</v>
      </c>
      <c r="P2479">
        <v>0.1</v>
      </c>
      <c r="Q2479">
        <v>1.7</v>
      </c>
      <c r="R2479">
        <v>5.5</v>
      </c>
      <c r="S2479">
        <v>87.1</v>
      </c>
      <c r="T2479">
        <v>83.5</v>
      </c>
      <c r="U2479">
        <v>4.0999999999999996</v>
      </c>
      <c r="V2479">
        <v>6.1</v>
      </c>
      <c r="W2479">
        <v>82.4</v>
      </c>
      <c r="X2479">
        <v>18.5</v>
      </c>
      <c r="Y2479">
        <v>7200</v>
      </c>
      <c r="Z2479">
        <v>21.6</v>
      </c>
      <c r="AA2479">
        <v>42414</v>
      </c>
      <c r="AB2479">
        <v>67</v>
      </c>
      <c r="AC2479">
        <v>17.600000000000001</v>
      </c>
      <c r="AD2479">
        <v>138900</v>
      </c>
      <c r="AE2479">
        <v>37603</v>
      </c>
      <c r="AF2479">
        <v>2.59</v>
      </c>
      <c r="AG2479">
        <v>21649</v>
      </c>
      <c r="AH2479">
        <v>41083</v>
      </c>
      <c r="AI2479">
        <v>19.8</v>
      </c>
      <c r="AJ2479">
        <v>1881</v>
      </c>
      <c r="AK2479">
        <v>37734</v>
      </c>
      <c r="AL2479">
        <v>0.5</v>
      </c>
      <c r="AM2479">
        <v>6689</v>
      </c>
      <c r="AN2479">
        <v>8469</v>
      </c>
      <c r="AO2479">
        <v>0</v>
      </c>
      <c r="AP2479">
        <v>0</v>
      </c>
      <c r="AQ2479">
        <v>1.3</v>
      </c>
      <c r="AR2479">
        <v>0</v>
      </c>
      <c r="AS2479">
        <v>1.9</v>
      </c>
      <c r="AT2479">
        <v>22.6</v>
      </c>
      <c r="AU2479">
        <v>0</v>
      </c>
      <c r="AV2479">
        <v>0</v>
      </c>
      <c r="AW2479">
        <v>1164641</v>
      </c>
      <c r="AX2479">
        <v>12196</v>
      </c>
      <c r="AY2479">
        <v>130465</v>
      </c>
      <c r="AZ2479">
        <v>547</v>
      </c>
      <c r="BA2479">
        <v>328.76</v>
      </c>
      <c r="BB2479">
        <v>301</v>
      </c>
    </row>
    <row r="2480" spans="1:54" x14ac:dyDescent="0.3">
      <c r="A2480">
        <v>47013</v>
      </c>
      <c r="B2480" t="s">
        <v>618</v>
      </c>
      <c r="C2480" t="s">
        <v>578</v>
      </c>
      <c r="D2480">
        <v>39918</v>
      </c>
      <c r="E2480">
        <v>40716</v>
      </c>
      <c r="F2480">
        <v>-2</v>
      </c>
      <c r="G2480">
        <v>40716</v>
      </c>
      <c r="H2480">
        <v>5.2</v>
      </c>
      <c r="I2480">
        <v>21</v>
      </c>
      <c r="J2480">
        <v>19.3</v>
      </c>
      <c r="K2480">
        <v>51.3</v>
      </c>
      <c r="L2480">
        <v>97.7</v>
      </c>
      <c r="M2480">
        <v>0.5</v>
      </c>
      <c r="N2480">
        <v>0.3</v>
      </c>
      <c r="O2480">
        <v>0.3</v>
      </c>
      <c r="P2480">
        <v>0.1</v>
      </c>
      <c r="Q2480">
        <v>1.1000000000000001</v>
      </c>
      <c r="R2480">
        <v>1.2</v>
      </c>
      <c r="S2480">
        <v>96.6</v>
      </c>
      <c r="T2480">
        <v>86.7</v>
      </c>
      <c r="U2480">
        <v>0.7</v>
      </c>
      <c r="V2480">
        <v>1.5</v>
      </c>
      <c r="W2480">
        <v>70.400000000000006</v>
      </c>
      <c r="X2480">
        <v>9.5</v>
      </c>
      <c r="Y2480">
        <v>2950</v>
      </c>
      <c r="Z2480">
        <v>25.6</v>
      </c>
      <c r="AA2480">
        <v>20331</v>
      </c>
      <c r="AB2480">
        <v>69.2</v>
      </c>
      <c r="AC2480">
        <v>11.4</v>
      </c>
      <c r="AD2480">
        <v>91500</v>
      </c>
      <c r="AE2480">
        <v>15959</v>
      </c>
      <c r="AF2480">
        <v>2.5099999999999998</v>
      </c>
      <c r="AG2480">
        <v>16812</v>
      </c>
      <c r="AH2480">
        <v>31943</v>
      </c>
      <c r="AI2480">
        <v>23.8</v>
      </c>
      <c r="AJ2480">
        <v>577</v>
      </c>
      <c r="AK2480">
        <v>7598</v>
      </c>
      <c r="AL2480">
        <v>3.6</v>
      </c>
      <c r="AM2480">
        <v>2393</v>
      </c>
      <c r="AN2480">
        <v>3224</v>
      </c>
      <c r="AO2480">
        <v>0</v>
      </c>
      <c r="AP2480">
        <v>0</v>
      </c>
      <c r="AQ2480">
        <v>0</v>
      </c>
      <c r="AR2480">
        <v>0</v>
      </c>
      <c r="AS2480">
        <v>0.8</v>
      </c>
      <c r="AT2480">
        <v>16.2</v>
      </c>
      <c r="AU2480">
        <v>333944</v>
      </c>
      <c r="AV2480">
        <v>134440</v>
      </c>
      <c r="AW2480">
        <v>361821</v>
      </c>
      <c r="AX2480">
        <v>8920</v>
      </c>
      <c r="AY2480">
        <v>35438</v>
      </c>
      <c r="AZ2480">
        <v>151</v>
      </c>
      <c r="BA2480">
        <v>480.19</v>
      </c>
      <c r="BB2480">
        <v>84.8</v>
      </c>
    </row>
    <row r="2481" spans="1:54" x14ac:dyDescent="0.3">
      <c r="A2481">
        <v>47015</v>
      </c>
      <c r="B2481" t="s">
        <v>617</v>
      </c>
      <c r="C2481" t="s">
        <v>578</v>
      </c>
      <c r="D2481">
        <v>13757</v>
      </c>
      <c r="E2481">
        <v>13801</v>
      </c>
      <c r="F2481">
        <v>-0.3</v>
      </c>
      <c r="G2481">
        <v>13801</v>
      </c>
      <c r="H2481">
        <v>5.4</v>
      </c>
      <c r="I2481">
        <v>21.2</v>
      </c>
      <c r="J2481">
        <v>18.100000000000001</v>
      </c>
      <c r="K2481">
        <v>50.2</v>
      </c>
      <c r="L2481">
        <v>96</v>
      </c>
      <c r="M2481">
        <v>1.7</v>
      </c>
      <c r="N2481">
        <v>0.3</v>
      </c>
      <c r="O2481">
        <v>0.4</v>
      </c>
      <c r="P2481">
        <v>0.1</v>
      </c>
      <c r="Q2481">
        <v>1.5</v>
      </c>
      <c r="R2481">
        <v>1.8</v>
      </c>
      <c r="S2481">
        <v>94.5</v>
      </c>
      <c r="T2481">
        <v>86</v>
      </c>
      <c r="U2481">
        <v>1.7</v>
      </c>
      <c r="V2481">
        <v>2.6</v>
      </c>
      <c r="W2481">
        <v>76.400000000000006</v>
      </c>
      <c r="X2481">
        <v>13</v>
      </c>
      <c r="Y2481">
        <v>1004</v>
      </c>
      <c r="Z2481">
        <v>34</v>
      </c>
      <c r="AA2481">
        <v>6053</v>
      </c>
      <c r="AB2481">
        <v>77.2</v>
      </c>
      <c r="AC2481">
        <v>4.5999999999999996</v>
      </c>
      <c r="AD2481">
        <v>116400</v>
      </c>
      <c r="AE2481">
        <v>5383</v>
      </c>
      <c r="AF2481">
        <v>2.5299999999999998</v>
      </c>
      <c r="AG2481">
        <v>20566</v>
      </c>
      <c r="AH2481">
        <v>40689</v>
      </c>
      <c r="AI2481">
        <v>17.8</v>
      </c>
      <c r="AJ2481">
        <v>172</v>
      </c>
      <c r="AK2481">
        <v>1474</v>
      </c>
      <c r="AL2481">
        <v>2.1</v>
      </c>
      <c r="AM2481">
        <v>944</v>
      </c>
      <c r="AN2481">
        <v>1264</v>
      </c>
      <c r="AO2481">
        <v>0</v>
      </c>
      <c r="AP2481">
        <v>0</v>
      </c>
      <c r="AQ2481">
        <v>0</v>
      </c>
      <c r="AR2481">
        <v>0</v>
      </c>
      <c r="AS2481">
        <v>0</v>
      </c>
      <c r="AT2481">
        <v>0</v>
      </c>
      <c r="AU2481">
        <v>0</v>
      </c>
      <c r="AV2481">
        <v>0</v>
      </c>
      <c r="AW2481">
        <v>53596</v>
      </c>
      <c r="AX2481">
        <v>3991</v>
      </c>
      <c r="AY2481">
        <v>7102</v>
      </c>
      <c r="AZ2481">
        <v>11</v>
      </c>
      <c r="BA2481">
        <v>265.64</v>
      </c>
      <c r="BB2481">
        <v>52</v>
      </c>
    </row>
    <row r="2482" spans="1:54" x14ac:dyDescent="0.3">
      <c r="A2482">
        <v>47017</v>
      </c>
      <c r="B2482" t="s">
        <v>124</v>
      </c>
      <c r="C2482" t="s">
        <v>578</v>
      </c>
      <c r="D2482">
        <v>28370</v>
      </c>
      <c r="E2482">
        <v>28505</v>
      </c>
      <c r="F2482">
        <v>-0.5</v>
      </c>
      <c r="G2482">
        <v>28522</v>
      </c>
      <c r="H2482">
        <v>6</v>
      </c>
      <c r="I2482">
        <v>21.6</v>
      </c>
      <c r="J2482">
        <v>19.7</v>
      </c>
      <c r="K2482">
        <v>51.4</v>
      </c>
      <c r="L2482">
        <v>87</v>
      </c>
      <c r="M2482">
        <v>10.3</v>
      </c>
      <c r="N2482">
        <v>0.5</v>
      </c>
      <c r="O2482">
        <v>0.3</v>
      </c>
      <c r="P2482">
        <v>0</v>
      </c>
      <c r="Q2482">
        <v>1.8</v>
      </c>
      <c r="R2482">
        <v>2.4</v>
      </c>
      <c r="S2482">
        <v>85</v>
      </c>
      <c r="T2482">
        <v>86.4</v>
      </c>
      <c r="U2482">
        <v>0.9</v>
      </c>
      <c r="V2482">
        <v>1.3</v>
      </c>
      <c r="W2482">
        <v>78.599999999999994</v>
      </c>
      <c r="X2482">
        <v>15.4</v>
      </c>
      <c r="Y2482">
        <v>2429</v>
      </c>
      <c r="Z2482">
        <v>26.2</v>
      </c>
      <c r="AA2482">
        <v>13181</v>
      </c>
      <c r="AB2482">
        <v>75.8</v>
      </c>
      <c r="AC2482">
        <v>8.1999999999999993</v>
      </c>
      <c r="AD2482">
        <v>80500</v>
      </c>
      <c r="AE2482">
        <v>11022</v>
      </c>
      <c r="AF2482">
        <v>2.5</v>
      </c>
      <c r="AG2482">
        <v>18330</v>
      </c>
      <c r="AH2482">
        <v>35049</v>
      </c>
      <c r="AI2482">
        <v>20.100000000000001</v>
      </c>
      <c r="AJ2482">
        <v>437</v>
      </c>
      <c r="AK2482">
        <v>6526</v>
      </c>
      <c r="AL2482">
        <v>3.9</v>
      </c>
      <c r="AM2482">
        <v>1573</v>
      </c>
      <c r="AN2482">
        <v>2521</v>
      </c>
      <c r="AO2482">
        <v>0</v>
      </c>
      <c r="AP2482">
        <v>0</v>
      </c>
      <c r="AQ2482">
        <v>0</v>
      </c>
      <c r="AR2482">
        <v>0</v>
      </c>
      <c r="AS2482">
        <v>0</v>
      </c>
      <c r="AT2482">
        <v>24.5</v>
      </c>
      <c r="AU2482">
        <v>767010</v>
      </c>
      <c r="AV2482">
        <v>71811</v>
      </c>
      <c r="AW2482">
        <v>188945</v>
      </c>
      <c r="AX2482">
        <v>6564</v>
      </c>
      <c r="AY2482">
        <v>15356</v>
      </c>
      <c r="AZ2482">
        <v>5</v>
      </c>
      <c r="BA2482">
        <v>599.25</v>
      </c>
      <c r="BB2482">
        <v>47.6</v>
      </c>
    </row>
    <row r="2483" spans="1:54" x14ac:dyDescent="0.3">
      <c r="A2483">
        <v>47019</v>
      </c>
      <c r="B2483" t="s">
        <v>531</v>
      </c>
      <c r="C2483" t="s">
        <v>578</v>
      </c>
      <c r="D2483">
        <v>56886</v>
      </c>
      <c r="E2483">
        <v>57424</v>
      </c>
      <c r="F2483">
        <v>-0.9</v>
      </c>
      <c r="G2483">
        <v>57424</v>
      </c>
      <c r="H2483">
        <v>4.9000000000000004</v>
      </c>
      <c r="I2483">
        <v>19.100000000000001</v>
      </c>
      <c r="J2483">
        <v>19.7</v>
      </c>
      <c r="K2483">
        <v>51</v>
      </c>
      <c r="L2483">
        <v>96.6</v>
      </c>
      <c r="M2483">
        <v>1.6</v>
      </c>
      <c r="N2483">
        <v>0.3</v>
      </c>
      <c r="O2483">
        <v>0.4</v>
      </c>
      <c r="P2483">
        <v>0</v>
      </c>
      <c r="Q2483">
        <v>1.2</v>
      </c>
      <c r="R2483">
        <v>1.7</v>
      </c>
      <c r="S2483">
        <v>95.1</v>
      </c>
      <c r="T2483">
        <v>87</v>
      </c>
      <c r="U2483">
        <v>1</v>
      </c>
      <c r="V2483">
        <v>2.1</v>
      </c>
      <c r="W2483">
        <v>79.8</v>
      </c>
      <c r="X2483">
        <v>15.8</v>
      </c>
      <c r="Y2483">
        <v>5144</v>
      </c>
      <c r="Z2483">
        <v>22.8</v>
      </c>
      <c r="AA2483">
        <v>27836</v>
      </c>
      <c r="AB2483">
        <v>72.3</v>
      </c>
      <c r="AC2483">
        <v>13.6</v>
      </c>
      <c r="AD2483">
        <v>101100</v>
      </c>
      <c r="AE2483">
        <v>24079</v>
      </c>
      <c r="AF2483">
        <v>2.3199999999999998</v>
      </c>
      <c r="AG2483">
        <v>19018</v>
      </c>
      <c r="AH2483">
        <v>31842</v>
      </c>
      <c r="AI2483">
        <v>22.9</v>
      </c>
      <c r="AJ2483">
        <v>686</v>
      </c>
      <c r="AK2483">
        <v>8547</v>
      </c>
      <c r="AL2483">
        <v>-2.6</v>
      </c>
      <c r="AM2483">
        <v>3246</v>
      </c>
      <c r="AN2483">
        <v>3938</v>
      </c>
      <c r="AO2483">
        <v>0</v>
      </c>
      <c r="AP2483">
        <v>0</v>
      </c>
      <c r="AQ2483">
        <v>0</v>
      </c>
      <c r="AR2483">
        <v>0</v>
      </c>
      <c r="AS2483">
        <v>0</v>
      </c>
      <c r="AT2483">
        <v>16.2</v>
      </c>
      <c r="AU2483">
        <v>296682</v>
      </c>
      <c r="AV2483">
        <v>34983</v>
      </c>
      <c r="AW2483">
        <v>461274</v>
      </c>
      <c r="AX2483">
        <v>7826</v>
      </c>
      <c r="AY2483">
        <v>41911</v>
      </c>
      <c r="AZ2483">
        <v>51</v>
      </c>
      <c r="BA2483">
        <v>341.2</v>
      </c>
      <c r="BB2483">
        <v>168.3</v>
      </c>
    </row>
    <row r="2484" spans="1:54" x14ac:dyDescent="0.3">
      <c r="A2484">
        <v>47021</v>
      </c>
      <c r="B2484" t="s">
        <v>616</v>
      </c>
      <c r="C2484" t="s">
        <v>578</v>
      </c>
      <c r="D2484">
        <v>39764</v>
      </c>
      <c r="E2484">
        <v>39107</v>
      </c>
      <c r="F2484">
        <v>1.7</v>
      </c>
      <c r="G2484">
        <v>39105</v>
      </c>
      <c r="H2484">
        <v>5.6</v>
      </c>
      <c r="I2484">
        <v>23.6</v>
      </c>
      <c r="J2484">
        <v>13.2</v>
      </c>
      <c r="K2484">
        <v>50.2</v>
      </c>
      <c r="L2484">
        <v>95.7</v>
      </c>
      <c r="M2484">
        <v>1.9</v>
      </c>
      <c r="N2484">
        <v>0.4</v>
      </c>
      <c r="O2484">
        <v>0.5</v>
      </c>
      <c r="P2484">
        <v>0.1</v>
      </c>
      <c r="Q2484">
        <v>1.4</v>
      </c>
      <c r="R2484">
        <v>2.7</v>
      </c>
      <c r="S2484">
        <v>93.3</v>
      </c>
      <c r="T2484">
        <v>89.4</v>
      </c>
      <c r="U2484">
        <v>1.7</v>
      </c>
      <c r="V2484">
        <v>2.7</v>
      </c>
      <c r="W2484">
        <v>83.2</v>
      </c>
      <c r="X2484">
        <v>18.899999999999999</v>
      </c>
      <c r="Y2484">
        <v>2762</v>
      </c>
      <c r="Z2484">
        <v>32.6</v>
      </c>
      <c r="AA2484">
        <v>15794</v>
      </c>
      <c r="AB2484">
        <v>81</v>
      </c>
      <c r="AC2484">
        <v>7.2</v>
      </c>
      <c r="AD2484">
        <v>152900</v>
      </c>
      <c r="AE2484">
        <v>14421</v>
      </c>
      <c r="AF2484">
        <v>2.7</v>
      </c>
      <c r="AG2484">
        <v>23459</v>
      </c>
      <c r="AH2484">
        <v>52446</v>
      </c>
      <c r="AI2484">
        <v>13.8</v>
      </c>
      <c r="AJ2484">
        <v>538</v>
      </c>
      <c r="AK2484">
        <v>5638</v>
      </c>
      <c r="AL2484">
        <v>-0.8</v>
      </c>
      <c r="AM2484">
        <v>3234</v>
      </c>
      <c r="AN2484">
        <v>3820</v>
      </c>
      <c r="AO2484">
        <v>1.1000000000000001</v>
      </c>
      <c r="AP2484">
        <v>1.9</v>
      </c>
      <c r="AQ2484">
        <v>0</v>
      </c>
      <c r="AR2484">
        <v>0</v>
      </c>
      <c r="AS2484">
        <v>0</v>
      </c>
      <c r="AT2484">
        <v>32.1</v>
      </c>
      <c r="AU2484">
        <v>754873</v>
      </c>
      <c r="AV2484">
        <v>33767</v>
      </c>
      <c r="AW2484">
        <v>238792</v>
      </c>
      <c r="AX2484">
        <v>6100</v>
      </c>
      <c r="AY2484">
        <v>23255</v>
      </c>
      <c r="AZ2484">
        <v>107</v>
      </c>
      <c r="BA2484">
        <v>302.44</v>
      </c>
      <c r="BB2484">
        <v>129.30000000000001</v>
      </c>
    </row>
    <row r="2485" spans="1:54" x14ac:dyDescent="0.3">
      <c r="A2485">
        <v>47023</v>
      </c>
      <c r="B2485" t="s">
        <v>568</v>
      </c>
      <c r="C2485" t="s">
        <v>578</v>
      </c>
      <c r="D2485">
        <v>17379</v>
      </c>
      <c r="E2485">
        <v>17131</v>
      </c>
      <c r="F2485">
        <v>1.4</v>
      </c>
      <c r="G2485">
        <v>17131</v>
      </c>
      <c r="H2485">
        <v>4.9000000000000004</v>
      </c>
      <c r="I2485">
        <v>21.9</v>
      </c>
      <c r="J2485">
        <v>16.7</v>
      </c>
      <c r="K2485">
        <v>52.1</v>
      </c>
      <c r="L2485">
        <v>87.7</v>
      </c>
      <c r="M2485">
        <v>9.5</v>
      </c>
      <c r="N2485">
        <v>0.5</v>
      </c>
      <c r="O2485">
        <v>0.5</v>
      </c>
      <c r="P2485">
        <v>0</v>
      </c>
      <c r="Q2485">
        <v>1.8</v>
      </c>
      <c r="R2485">
        <v>2.5</v>
      </c>
      <c r="S2485">
        <v>85.6</v>
      </c>
      <c r="T2485">
        <v>87.3</v>
      </c>
      <c r="U2485">
        <v>2</v>
      </c>
      <c r="V2485">
        <v>4.4000000000000004</v>
      </c>
      <c r="W2485">
        <v>81.2</v>
      </c>
      <c r="X2485">
        <v>15.5</v>
      </c>
      <c r="Y2485">
        <v>1126</v>
      </c>
      <c r="Z2485">
        <v>28.8</v>
      </c>
      <c r="AA2485">
        <v>7022</v>
      </c>
      <c r="AB2485">
        <v>72.599999999999994</v>
      </c>
      <c r="AC2485">
        <v>7.2</v>
      </c>
      <c r="AD2485">
        <v>102300</v>
      </c>
      <c r="AE2485">
        <v>5936</v>
      </c>
      <c r="AF2485">
        <v>2.68</v>
      </c>
      <c r="AG2485">
        <v>18817</v>
      </c>
      <c r="AH2485">
        <v>41875</v>
      </c>
      <c r="AI2485">
        <v>19.899999999999999</v>
      </c>
      <c r="AJ2485">
        <v>238</v>
      </c>
      <c r="AK2485">
        <v>3072</v>
      </c>
      <c r="AL2485">
        <v>0.8</v>
      </c>
      <c r="AM2485">
        <v>1016</v>
      </c>
      <c r="AN2485">
        <v>1253</v>
      </c>
      <c r="AO2485">
        <v>0</v>
      </c>
      <c r="AP2485">
        <v>0</v>
      </c>
      <c r="AQ2485">
        <v>0</v>
      </c>
      <c r="AR2485">
        <v>0</v>
      </c>
      <c r="AS2485">
        <v>0</v>
      </c>
      <c r="AT2485">
        <v>0</v>
      </c>
      <c r="AU2485">
        <v>0</v>
      </c>
      <c r="AV2485">
        <v>24445</v>
      </c>
      <c r="AW2485">
        <v>117681</v>
      </c>
      <c r="AX2485">
        <v>7319</v>
      </c>
      <c r="AY2485">
        <v>11578</v>
      </c>
      <c r="AZ2485">
        <v>8</v>
      </c>
      <c r="BA2485">
        <v>285.74</v>
      </c>
      <c r="BB2485">
        <v>60</v>
      </c>
    </row>
    <row r="2486" spans="1:54" x14ac:dyDescent="0.3">
      <c r="A2486">
        <v>47025</v>
      </c>
      <c r="B2486" t="s">
        <v>615</v>
      </c>
      <c r="C2486" t="s">
        <v>578</v>
      </c>
      <c r="D2486">
        <v>31592</v>
      </c>
      <c r="E2486">
        <v>32213</v>
      </c>
      <c r="F2486">
        <v>-1.9</v>
      </c>
      <c r="G2486">
        <v>32213</v>
      </c>
      <c r="H2486">
        <v>4.7</v>
      </c>
      <c r="I2486">
        <v>19.600000000000001</v>
      </c>
      <c r="J2486">
        <v>18.5</v>
      </c>
      <c r="K2486">
        <v>51.1</v>
      </c>
      <c r="L2486">
        <v>96.7</v>
      </c>
      <c r="M2486">
        <v>1.2</v>
      </c>
      <c r="N2486">
        <v>0.3</v>
      </c>
      <c r="O2486">
        <v>0.6</v>
      </c>
      <c r="P2486">
        <v>0</v>
      </c>
      <c r="Q2486">
        <v>1.2</v>
      </c>
      <c r="R2486">
        <v>1.1000000000000001</v>
      </c>
      <c r="S2486">
        <v>95.7</v>
      </c>
      <c r="T2486">
        <v>89.2</v>
      </c>
      <c r="U2486">
        <v>1</v>
      </c>
      <c r="V2486">
        <v>1.4</v>
      </c>
      <c r="W2486">
        <v>74.5</v>
      </c>
      <c r="X2486">
        <v>13.3</v>
      </c>
      <c r="Y2486">
        <v>2138</v>
      </c>
      <c r="Z2486">
        <v>25.8</v>
      </c>
      <c r="AA2486">
        <v>15009</v>
      </c>
      <c r="AB2486">
        <v>75</v>
      </c>
      <c r="AC2486">
        <v>7</v>
      </c>
      <c r="AD2486">
        <v>94900</v>
      </c>
      <c r="AE2486">
        <v>12553</v>
      </c>
      <c r="AF2486">
        <v>2.46</v>
      </c>
      <c r="AG2486">
        <v>18583</v>
      </c>
      <c r="AH2486">
        <v>33229</v>
      </c>
      <c r="AI2486">
        <v>22.9</v>
      </c>
      <c r="AJ2486">
        <v>416</v>
      </c>
      <c r="AK2486">
        <v>7026</v>
      </c>
      <c r="AL2486">
        <v>3</v>
      </c>
      <c r="AM2486">
        <v>1938</v>
      </c>
      <c r="AN2486">
        <v>2503</v>
      </c>
      <c r="AO2486">
        <v>0</v>
      </c>
      <c r="AP2486">
        <v>0</v>
      </c>
      <c r="AQ2486">
        <v>0</v>
      </c>
      <c r="AR2486">
        <v>0</v>
      </c>
      <c r="AS2486">
        <v>0</v>
      </c>
      <c r="AT2486">
        <v>0</v>
      </c>
      <c r="AU2486">
        <v>436150</v>
      </c>
      <c r="AV2486">
        <v>25974</v>
      </c>
      <c r="AW2486">
        <v>155854</v>
      </c>
      <c r="AX2486">
        <v>5011</v>
      </c>
      <c r="AY2486">
        <v>21624</v>
      </c>
      <c r="AZ2486">
        <v>125</v>
      </c>
      <c r="BA2486">
        <v>434.58</v>
      </c>
      <c r="BB2486">
        <v>74.099999999999994</v>
      </c>
    </row>
    <row r="2487" spans="1:54" x14ac:dyDescent="0.3">
      <c r="A2487">
        <v>47027</v>
      </c>
      <c r="B2487" t="s">
        <v>60</v>
      </c>
      <c r="C2487" t="s">
        <v>578</v>
      </c>
      <c r="D2487">
        <v>7765</v>
      </c>
      <c r="E2487">
        <v>7860</v>
      </c>
      <c r="F2487">
        <v>-1.2</v>
      </c>
      <c r="G2487">
        <v>7861</v>
      </c>
      <c r="H2487">
        <v>5.4</v>
      </c>
      <c r="I2487">
        <v>20.5</v>
      </c>
      <c r="J2487">
        <v>23.7</v>
      </c>
      <c r="K2487">
        <v>51.1</v>
      </c>
      <c r="L2487">
        <v>96.5</v>
      </c>
      <c r="M2487">
        <v>1.6</v>
      </c>
      <c r="N2487">
        <v>0.3</v>
      </c>
      <c r="O2487">
        <v>0.1</v>
      </c>
      <c r="P2487">
        <v>0.1</v>
      </c>
      <c r="Q2487">
        <v>1.3</v>
      </c>
      <c r="R2487">
        <v>1.9</v>
      </c>
      <c r="S2487">
        <v>94.9</v>
      </c>
      <c r="T2487">
        <v>90.3</v>
      </c>
      <c r="U2487">
        <v>1.5</v>
      </c>
      <c r="V2487">
        <v>2</v>
      </c>
      <c r="W2487">
        <v>72.3</v>
      </c>
      <c r="X2487">
        <v>12.9</v>
      </c>
      <c r="Y2487">
        <v>499</v>
      </c>
      <c r="Z2487">
        <v>27.1</v>
      </c>
      <c r="AA2487">
        <v>4253</v>
      </c>
      <c r="AB2487">
        <v>77.7</v>
      </c>
      <c r="AC2487">
        <v>4.2</v>
      </c>
      <c r="AD2487">
        <v>96400</v>
      </c>
      <c r="AE2487">
        <v>3281</v>
      </c>
      <c r="AF2487">
        <v>2.35</v>
      </c>
      <c r="AG2487">
        <v>16867</v>
      </c>
      <c r="AH2487">
        <v>29727</v>
      </c>
      <c r="AI2487">
        <v>20.6</v>
      </c>
      <c r="AJ2487">
        <v>100</v>
      </c>
      <c r="AK2487">
        <v>1148</v>
      </c>
      <c r="AL2487">
        <v>-5.9</v>
      </c>
      <c r="AM2487">
        <v>699</v>
      </c>
      <c r="AN2487">
        <v>0</v>
      </c>
      <c r="AO2487">
        <v>0</v>
      </c>
      <c r="AP2487">
        <v>0</v>
      </c>
      <c r="AQ2487">
        <v>0</v>
      </c>
      <c r="AR2487">
        <v>0</v>
      </c>
      <c r="AS2487">
        <v>0</v>
      </c>
      <c r="AT2487">
        <v>0</v>
      </c>
      <c r="AU2487">
        <v>0</v>
      </c>
      <c r="AV2487">
        <v>0</v>
      </c>
      <c r="AW2487">
        <v>37286</v>
      </c>
      <c r="AX2487">
        <v>4706</v>
      </c>
      <c r="AY2487">
        <v>4049</v>
      </c>
      <c r="AZ2487">
        <v>0</v>
      </c>
      <c r="BA2487">
        <v>236.54</v>
      </c>
      <c r="BB2487">
        <v>33.200000000000003</v>
      </c>
    </row>
    <row r="2488" spans="1:54" x14ac:dyDescent="0.3">
      <c r="A2488">
        <v>47029</v>
      </c>
      <c r="B2488" t="s">
        <v>614</v>
      </c>
      <c r="C2488" t="s">
        <v>578</v>
      </c>
      <c r="D2488">
        <v>35374</v>
      </c>
      <c r="E2488">
        <v>35662</v>
      </c>
      <c r="F2488">
        <v>-0.8</v>
      </c>
      <c r="G2488">
        <v>35662</v>
      </c>
      <c r="H2488">
        <v>5.2</v>
      </c>
      <c r="I2488">
        <v>20.9</v>
      </c>
      <c r="J2488">
        <v>19.2</v>
      </c>
      <c r="K2488">
        <v>51.6</v>
      </c>
      <c r="L2488">
        <v>95.3</v>
      </c>
      <c r="M2488">
        <v>2</v>
      </c>
      <c r="N2488">
        <v>0.5</v>
      </c>
      <c r="O2488">
        <v>0.4</v>
      </c>
      <c r="P2488">
        <v>0.1</v>
      </c>
      <c r="Q2488">
        <v>1.6</v>
      </c>
      <c r="R2488">
        <v>2.2000000000000002</v>
      </c>
      <c r="S2488">
        <v>93.6</v>
      </c>
      <c r="T2488">
        <v>86.1</v>
      </c>
      <c r="U2488">
        <v>1.6</v>
      </c>
      <c r="V2488">
        <v>2.5</v>
      </c>
      <c r="W2488">
        <v>76.7</v>
      </c>
      <c r="X2488">
        <v>9.5</v>
      </c>
      <c r="Y2488">
        <v>3385</v>
      </c>
      <c r="Z2488">
        <v>27.9</v>
      </c>
      <c r="AA2488">
        <v>17363</v>
      </c>
      <c r="AB2488">
        <v>70.5</v>
      </c>
      <c r="AC2488">
        <v>8.4</v>
      </c>
      <c r="AD2488">
        <v>99700</v>
      </c>
      <c r="AE2488">
        <v>14917</v>
      </c>
      <c r="AF2488">
        <v>2.36</v>
      </c>
      <c r="AG2488">
        <v>17476</v>
      </c>
      <c r="AH2488">
        <v>30573</v>
      </c>
      <c r="AI2488">
        <v>26.1</v>
      </c>
      <c r="AJ2488">
        <v>484</v>
      </c>
      <c r="AK2488">
        <v>6036</v>
      </c>
      <c r="AL2488">
        <v>1.8</v>
      </c>
      <c r="AM2488">
        <v>2185</v>
      </c>
      <c r="AN2488">
        <v>2791</v>
      </c>
      <c r="AO2488">
        <v>0</v>
      </c>
      <c r="AP2488">
        <v>0</v>
      </c>
      <c r="AQ2488">
        <v>0</v>
      </c>
      <c r="AR2488">
        <v>0</v>
      </c>
      <c r="AS2488">
        <v>0</v>
      </c>
      <c r="AT2488">
        <v>0</v>
      </c>
      <c r="AU2488">
        <v>601262</v>
      </c>
      <c r="AV2488">
        <v>0</v>
      </c>
      <c r="AW2488">
        <v>326897</v>
      </c>
      <c r="AX2488">
        <v>9236</v>
      </c>
      <c r="AY2488">
        <v>44255</v>
      </c>
      <c r="AZ2488">
        <v>1</v>
      </c>
      <c r="BA2488">
        <v>434.57</v>
      </c>
      <c r="BB2488">
        <v>82.1</v>
      </c>
    </row>
    <row r="2489" spans="1:54" x14ac:dyDescent="0.3">
      <c r="A2489">
        <v>47031</v>
      </c>
      <c r="B2489" t="s">
        <v>58</v>
      </c>
      <c r="C2489" t="s">
        <v>578</v>
      </c>
      <c r="D2489">
        <v>53623</v>
      </c>
      <c r="E2489">
        <v>52795</v>
      </c>
      <c r="F2489">
        <v>1.6</v>
      </c>
      <c r="G2489">
        <v>52796</v>
      </c>
      <c r="H2489">
        <v>6</v>
      </c>
      <c r="I2489">
        <v>23.9</v>
      </c>
      <c r="J2489">
        <v>16.899999999999999</v>
      </c>
      <c r="K2489">
        <v>51.2</v>
      </c>
      <c r="L2489">
        <v>92.7</v>
      </c>
      <c r="M2489">
        <v>3.8</v>
      </c>
      <c r="N2489">
        <v>0.4</v>
      </c>
      <c r="O2489">
        <v>1.1000000000000001</v>
      </c>
      <c r="P2489">
        <v>0.1</v>
      </c>
      <c r="Q2489">
        <v>2</v>
      </c>
      <c r="R2489">
        <v>4</v>
      </c>
      <c r="S2489">
        <v>89.2</v>
      </c>
      <c r="T2489">
        <v>85.1</v>
      </c>
      <c r="U2489">
        <v>3</v>
      </c>
      <c r="V2489">
        <v>4.9000000000000004</v>
      </c>
      <c r="W2489">
        <v>82.4</v>
      </c>
      <c r="X2489">
        <v>18</v>
      </c>
      <c r="Y2489">
        <v>4416</v>
      </c>
      <c r="Z2489">
        <v>22</v>
      </c>
      <c r="AA2489">
        <v>23565</v>
      </c>
      <c r="AB2489">
        <v>67.8</v>
      </c>
      <c r="AC2489">
        <v>13.5</v>
      </c>
      <c r="AD2489">
        <v>116900</v>
      </c>
      <c r="AE2489">
        <v>21019</v>
      </c>
      <c r="AF2489">
        <v>2.4900000000000002</v>
      </c>
      <c r="AG2489">
        <v>20357</v>
      </c>
      <c r="AH2489">
        <v>37618</v>
      </c>
      <c r="AI2489">
        <v>20.9</v>
      </c>
      <c r="AJ2489">
        <v>1210</v>
      </c>
      <c r="AK2489">
        <v>20471</v>
      </c>
      <c r="AL2489">
        <v>6</v>
      </c>
      <c r="AM2489">
        <v>3452</v>
      </c>
      <c r="AN2489">
        <v>5398</v>
      </c>
      <c r="AO2489">
        <v>1.8</v>
      </c>
      <c r="AP2489">
        <v>0</v>
      </c>
      <c r="AQ2489">
        <v>1.9</v>
      </c>
      <c r="AR2489">
        <v>0</v>
      </c>
      <c r="AS2489">
        <v>0</v>
      </c>
      <c r="AT2489">
        <v>0</v>
      </c>
      <c r="AU2489">
        <v>0</v>
      </c>
      <c r="AV2489">
        <v>196636</v>
      </c>
      <c r="AW2489">
        <v>790849</v>
      </c>
      <c r="AX2489">
        <v>15285</v>
      </c>
      <c r="AY2489">
        <v>79255</v>
      </c>
      <c r="AZ2489">
        <v>129</v>
      </c>
      <c r="BA2489">
        <v>428.96</v>
      </c>
      <c r="BB2489">
        <v>123.1</v>
      </c>
    </row>
    <row r="2490" spans="1:54" x14ac:dyDescent="0.3">
      <c r="A2490">
        <v>47033</v>
      </c>
      <c r="B2490" t="s">
        <v>613</v>
      </c>
      <c r="C2490" t="s">
        <v>578</v>
      </c>
      <c r="D2490">
        <v>14668</v>
      </c>
      <c r="E2490">
        <v>14584</v>
      </c>
      <c r="F2490">
        <v>0.6</v>
      </c>
      <c r="G2490">
        <v>14586</v>
      </c>
      <c r="H2490">
        <v>5.8</v>
      </c>
      <c r="I2490">
        <v>24.5</v>
      </c>
      <c r="J2490">
        <v>17.399999999999999</v>
      </c>
      <c r="K2490">
        <v>52.1</v>
      </c>
      <c r="L2490">
        <v>83.4</v>
      </c>
      <c r="M2490">
        <v>13.7</v>
      </c>
      <c r="N2490">
        <v>0.5</v>
      </c>
      <c r="O2490">
        <v>0.3</v>
      </c>
      <c r="P2490">
        <v>0</v>
      </c>
      <c r="Q2490">
        <v>2</v>
      </c>
      <c r="R2490">
        <v>9.6999999999999993</v>
      </c>
      <c r="S2490">
        <v>75.2</v>
      </c>
      <c r="T2490">
        <v>87.6</v>
      </c>
      <c r="U2490">
        <v>4.9000000000000004</v>
      </c>
      <c r="V2490">
        <v>9</v>
      </c>
      <c r="W2490">
        <v>76.099999999999994</v>
      </c>
      <c r="X2490">
        <v>11.9</v>
      </c>
      <c r="Y2490">
        <v>849</v>
      </c>
      <c r="Z2490">
        <v>22.1</v>
      </c>
      <c r="AA2490">
        <v>6399</v>
      </c>
      <c r="AB2490">
        <v>68.3</v>
      </c>
      <c r="AC2490">
        <v>6.6</v>
      </c>
      <c r="AD2490">
        <v>85700</v>
      </c>
      <c r="AE2490">
        <v>5619</v>
      </c>
      <c r="AF2490">
        <v>2.5499999999999998</v>
      </c>
      <c r="AG2490">
        <v>18664</v>
      </c>
      <c r="AH2490">
        <v>36066</v>
      </c>
      <c r="AI2490">
        <v>18.899999999999999</v>
      </c>
      <c r="AJ2490">
        <v>213</v>
      </c>
      <c r="AK2490">
        <v>1709</v>
      </c>
      <c r="AL2490">
        <v>-11.8</v>
      </c>
      <c r="AM2490">
        <v>932</v>
      </c>
      <c r="AN2490">
        <v>1472</v>
      </c>
      <c r="AO2490">
        <v>0</v>
      </c>
      <c r="AP2490">
        <v>0</v>
      </c>
      <c r="AQ2490">
        <v>0</v>
      </c>
      <c r="AR2490">
        <v>0</v>
      </c>
      <c r="AS2490">
        <v>0</v>
      </c>
      <c r="AT2490">
        <v>18.5</v>
      </c>
      <c r="AU2490">
        <v>0</v>
      </c>
      <c r="AV2490">
        <v>112094</v>
      </c>
      <c r="AW2490">
        <v>65024</v>
      </c>
      <c r="AX2490">
        <v>4515</v>
      </c>
      <c r="AY2490">
        <v>6995</v>
      </c>
      <c r="AZ2490">
        <v>2</v>
      </c>
      <c r="BA2490">
        <v>265.54000000000002</v>
      </c>
      <c r="BB2490">
        <v>54.9</v>
      </c>
    </row>
    <row r="2491" spans="1:54" x14ac:dyDescent="0.3">
      <c r="A2491">
        <v>47035</v>
      </c>
      <c r="B2491" t="s">
        <v>457</v>
      </c>
      <c r="C2491" t="s">
        <v>578</v>
      </c>
      <c r="D2491">
        <v>57985</v>
      </c>
      <c r="E2491">
        <v>56053</v>
      </c>
      <c r="F2491">
        <v>3.4</v>
      </c>
      <c r="G2491">
        <v>56053</v>
      </c>
      <c r="H2491">
        <v>5</v>
      </c>
      <c r="I2491">
        <v>18.3</v>
      </c>
      <c r="J2491">
        <v>28.9</v>
      </c>
      <c r="K2491">
        <v>51.3</v>
      </c>
      <c r="L2491">
        <v>97.2</v>
      </c>
      <c r="M2491">
        <v>0.7</v>
      </c>
      <c r="N2491">
        <v>0.4</v>
      </c>
      <c r="O2491">
        <v>0.5</v>
      </c>
      <c r="P2491">
        <v>0.1</v>
      </c>
      <c r="Q2491">
        <v>1</v>
      </c>
      <c r="R2491">
        <v>2.7</v>
      </c>
      <c r="S2491">
        <v>94.9</v>
      </c>
      <c r="T2491">
        <v>86.5</v>
      </c>
      <c r="U2491">
        <v>2.4</v>
      </c>
      <c r="V2491">
        <v>4</v>
      </c>
      <c r="W2491">
        <v>80.900000000000006</v>
      </c>
      <c r="X2491">
        <v>17.399999999999999</v>
      </c>
      <c r="Y2491">
        <v>6571</v>
      </c>
      <c r="Z2491">
        <v>23</v>
      </c>
      <c r="AA2491">
        <v>28639</v>
      </c>
      <c r="AB2491">
        <v>78.400000000000006</v>
      </c>
      <c r="AC2491">
        <v>10.1</v>
      </c>
      <c r="AD2491">
        <v>142200</v>
      </c>
      <c r="AE2491">
        <v>23764</v>
      </c>
      <c r="AF2491">
        <v>2.35</v>
      </c>
      <c r="AG2491">
        <v>21141</v>
      </c>
      <c r="AH2491">
        <v>37188</v>
      </c>
      <c r="AI2491">
        <v>17.600000000000001</v>
      </c>
      <c r="AJ2491">
        <v>1084</v>
      </c>
      <c r="AK2491">
        <v>14490</v>
      </c>
      <c r="AL2491">
        <v>1.5</v>
      </c>
      <c r="AM2491">
        <v>4398</v>
      </c>
      <c r="AN2491">
        <v>5512</v>
      </c>
      <c r="AO2491">
        <v>0</v>
      </c>
      <c r="AP2491">
        <v>0</v>
      </c>
      <c r="AQ2491">
        <v>0</v>
      </c>
      <c r="AR2491">
        <v>0</v>
      </c>
      <c r="AS2491">
        <v>0</v>
      </c>
      <c r="AT2491">
        <v>23.4</v>
      </c>
      <c r="AU2491">
        <v>468885</v>
      </c>
      <c r="AV2491">
        <v>0</v>
      </c>
      <c r="AW2491">
        <v>596983</v>
      </c>
      <c r="AX2491">
        <v>11208</v>
      </c>
      <c r="AY2491">
        <v>61652</v>
      </c>
      <c r="AZ2491">
        <v>246</v>
      </c>
      <c r="BA2491">
        <v>681.03</v>
      </c>
      <c r="BB2491">
        <v>82.3</v>
      </c>
    </row>
    <row r="2492" spans="1:54" x14ac:dyDescent="0.3">
      <c r="A2492">
        <v>47037</v>
      </c>
      <c r="B2492" t="s">
        <v>454</v>
      </c>
      <c r="C2492" t="s">
        <v>578</v>
      </c>
      <c r="D2492">
        <v>668347</v>
      </c>
      <c r="E2492">
        <v>626663</v>
      </c>
      <c r="F2492">
        <v>6.7</v>
      </c>
      <c r="G2492">
        <v>626681</v>
      </c>
      <c r="H2492">
        <v>7</v>
      </c>
      <c r="I2492">
        <v>21.5</v>
      </c>
      <c r="J2492">
        <v>11.1</v>
      </c>
      <c r="K2492">
        <v>51.8</v>
      </c>
      <c r="L2492">
        <v>65.599999999999994</v>
      </c>
      <c r="M2492">
        <v>28.1</v>
      </c>
      <c r="N2492">
        <v>0.5</v>
      </c>
      <c r="O2492">
        <v>3.4</v>
      </c>
      <c r="P2492">
        <v>0.1</v>
      </c>
      <c r="Q2492">
        <v>2.2999999999999998</v>
      </c>
      <c r="R2492">
        <v>9.9</v>
      </c>
      <c r="S2492">
        <v>56.9</v>
      </c>
      <c r="T2492">
        <v>79.2</v>
      </c>
      <c r="U2492">
        <v>11.7</v>
      </c>
      <c r="V2492">
        <v>15.5</v>
      </c>
      <c r="W2492">
        <v>86.4</v>
      </c>
      <c r="X2492">
        <v>35.9</v>
      </c>
      <c r="Y2492">
        <v>38947</v>
      </c>
      <c r="Z2492">
        <v>23.3</v>
      </c>
      <c r="AA2492">
        <v>292895</v>
      </c>
      <c r="AB2492">
        <v>54.7</v>
      </c>
      <c r="AC2492">
        <v>37.200000000000003</v>
      </c>
      <c r="AD2492">
        <v>167500</v>
      </c>
      <c r="AE2492">
        <v>256745</v>
      </c>
      <c r="AF2492">
        <v>2.39</v>
      </c>
      <c r="AG2492">
        <v>28467</v>
      </c>
      <c r="AH2492">
        <v>47335</v>
      </c>
      <c r="AI2492">
        <v>18.5</v>
      </c>
      <c r="AJ2492">
        <v>18333</v>
      </c>
      <c r="AK2492">
        <v>396610</v>
      </c>
      <c r="AL2492">
        <v>3.5</v>
      </c>
      <c r="AM2492">
        <v>60225</v>
      </c>
      <c r="AN2492">
        <v>64653</v>
      </c>
      <c r="AO2492">
        <v>11.1</v>
      </c>
      <c r="AP2492">
        <v>0.6</v>
      </c>
      <c r="AQ2492">
        <v>3.4</v>
      </c>
      <c r="AR2492">
        <v>0.1</v>
      </c>
      <c r="AS2492">
        <v>2.9</v>
      </c>
      <c r="AT2492">
        <v>26.8</v>
      </c>
      <c r="AU2492">
        <v>7347204</v>
      </c>
      <c r="AV2492">
        <v>11942568</v>
      </c>
      <c r="AW2492">
        <v>10581843</v>
      </c>
      <c r="AX2492">
        <v>17029</v>
      </c>
      <c r="AY2492">
        <v>2202982</v>
      </c>
      <c r="AZ2492">
        <v>6413</v>
      </c>
      <c r="BA2492">
        <v>504.03</v>
      </c>
      <c r="BB2492">
        <v>1243.3</v>
      </c>
    </row>
    <row r="2493" spans="1:54" x14ac:dyDescent="0.3">
      <c r="A2493">
        <v>47039</v>
      </c>
      <c r="B2493" t="s">
        <v>293</v>
      </c>
      <c r="C2493" t="s">
        <v>578</v>
      </c>
      <c r="D2493">
        <v>11666</v>
      </c>
      <c r="E2493">
        <v>11750</v>
      </c>
      <c r="F2493">
        <v>-0.7</v>
      </c>
      <c r="G2493">
        <v>11757</v>
      </c>
      <c r="H2493">
        <v>4.9000000000000004</v>
      </c>
      <c r="I2493">
        <v>20</v>
      </c>
      <c r="J2493">
        <v>22.7</v>
      </c>
      <c r="K2493">
        <v>50.9</v>
      </c>
      <c r="L2493">
        <v>94.8</v>
      </c>
      <c r="M2493">
        <v>3</v>
      </c>
      <c r="N2493">
        <v>0.3</v>
      </c>
      <c r="O2493">
        <v>0.6</v>
      </c>
      <c r="P2493">
        <v>0.1</v>
      </c>
      <c r="Q2493">
        <v>1.1000000000000001</v>
      </c>
      <c r="R2493">
        <v>2.9</v>
      </c>
      <c r="S2493">
        <v>92.1</v>
      </c>
      <c r="T2493">
        <v>87.4</v>
      </c>
      <c r="U2493">
        <v>1.6</v>
      </c>
      <c r="V2493">
        <v>1.9</v>
      </c>
      <c r="W2493">
        <v>78.8</v>
      </c>
      <c r="X2493">
        <v>14.2</v>
      </c>
      <c r="Y2493">
        <v>1001</v>
      </c>
      <c r="Z2493">
        <v>26.8</v>
      </c>
      <c r="AA2493">
        <v>6835</v>
      </c>
      <c r="AB2493">
        <v>77.2</v>
      </c>
      <c r="AC2493">
        <v>4.0999999999999996</v>
      </c>
      <c r="AD2493">
        <v>83100</v>
      </c>
      <c r="AE2493">
        <v>5066</v>
      </c>
      <c r="AF2493">
        <v>2.2599999999999998</v>
      </c>
      <c r="AG2493">
        <v>25368</v>
      </c>
      <c r="AH2493">
        <v>36258</v>
      </c>
      <c r="AI2493">
        <v>22.6</v>
      </c>
      <c r="AJ2493">
        <v>208</v>
      </c>
      <c r="AK2493">
        <v>2984</v>
      </c>
      <c r="AL2493">
        <v>-1.1000000000000001</v>
      </c>
      <c r="AM2493">
        <v>839</v>
      </c>
      <c r="AN2493">
        <v>980</v>
      </c>
      <c r="AO2493">
        <v>0</v>
      </c>
      <c r="AP2493">
        <v>0</v>
      </c>
      <c r="AQ2493">
        <v>0</v>
      </c>
      <c r="AR2493">
        <v>0</v>
      </c>
      <c r="AS2493">
        <v>0</v>
      </c>
      <c r="AT2493">
        <v>0</v>
      </c>
      <c r="AU2493">
        <v>0</v>
      </c>
      <c r="AV2493">
        <v>0</v>
      </c>
      <c r="AW2493">
        <v>98877</v>
      </c>
      <c r="AX2493">
        <v>8594</v>
      </c>
      <c r="AY2493">
        <v>6048</v>
      </c>
      <c r="AZ2493">
        <v>0</v>
      </c>
      <c r="BA2493">
        <v>333.85</v>
      </c>
      <c r="BB2493">
        <v>35.200000000000003</v>
      </c>
    </row>
    <row r="2494" spans="1:54" x14ac:dyDescent="0.3">
      <c r="A2494">
        <v>47041</v>
      </c>
      <c r="B2494" t="s">
        <v>1166</v>
      </c>
      <c r="C2494" t="s">
        <v>578</v>
      </c>
      <c r="D2494">
        <v>19268</v>
      </c>
      <c r="E2494">
        <v>18723</v>
      </c>
      <c r="F2494">
        <v>2.9</v>
      </c>
      <c r="G2494">
        <v>18723</v>
      </c>
      <c r="H2494">
        <v>5.8</v>
      </c>
      <c r="I2494">
        <v>22.6</v>
      </c>
      <c r="J2494">
        <v>17.5</v>
      </c>
      <c r="K2494">
        <v>50.4</v>
      </c>
      <c r="L2494">
        <v>95.9</v>
      </c>
      <c r="M2494">
        <v>2.1</v>
      </c>
      <c r="N2494">
        <v>0.3</v>
      </c>
      <c r="O2494">
        <v>0.4</v>
      </c>
      <c r="P2494">
        <v>0</v>
      </c>
      <c r="Q2494">
        <v>1.3</v>
      </c>
      <c r="R2494">
        <v>7.5</v>
      </c>
      <c r="S2494">
        <v>89.4</v>
      </c>
      <c r="T2494">
        <v>86.3</v>
      </c>
      <c r="U2494">
        <v>5.7</v>
      </c>
      <c r="V2494">
        <v>6.7</v>
      </c>
      <c r="W2494">
        <v>75.599999999999994</v>
      </c>
      <c r="X2494">
        <v>13.3</v>
      </c>
      <c r="Y2494">
        <v>1334</v>
      </c>
      <c r="Z2494">
        <v>23.6</v>
      </c>
      <c r="AA2494">
        <v>9434</v>
      </c>
      <c r="AB2494">
        <v>72.599999999999994</v>
      </c>
      <c r="AC2494">
        <v>7.8</v>
      </c>
      <c r="AD2494">
        <v>115100</v>
      </c>
      <c r="AE2494">
        <v>7037</v>
      </c>
      <c r="AF2494">
        <v>2.62</v>
      </c>
      <c r="AG2494">
        <v>21606</v>
      </c>
      <c r="AH2494">
        <v>37482</v>
      </c>
      <c r="AI2494">
        <v>19</v>
      </c>
      <c r="AJ2494">
        <v>292</v>
      </c>
      <c r="AK2494">
        <v>4137</v>
      </c>
      <c r="AL2494">
        <v>-13.1</v>
      </c>
      <c r="AM2494">
        <v>1283</v>
      </c>
      <c r="AN2494">
        <v>1726</v>
      </c>
      <c r="AO2494">
        <v>0</v>
      </c>
      <c r="AP2494">
        <v>0</v>
      </c>
      <c r="AQ2494">
        <v>0</v>
      </c>
      <c r="AR2494">
        <v>0</v>
      </c>
      <c r="AS2494">
        <v>0</v>
      </c>
      <c r="AT2494">
        <v>24.2</v>
      </c>
      <c r="AU2494">
        <v>743834</v>
      </c>
      <c r="AV2494">
        <v>8484</v>
      </c>
      <c r="AW2494">
        <v>119410</v>
      </c>
      <c r="AX2494">
        <v>6424</v>
      </c>
      <c r="AY2494">
        <v>12131</v>
      </c>
      <c r="AZ2494">
        <v>7</v>
      </c>
      <c r="BA2494">
        <v>304.35000000000002</v>
      </c>
      <c r="BB2494">
        <v>61.5</v>
      </c>
    </row>
    <row r="2495" spans="1:54" x14ac:dyDescent="0.3">
      <c r="A2495">
        <v>47043</v>
      </c>
      <c r="B2495" t="s">
        <v>612</v>
      </c>
      <c r="C2495" t="s">
        <v>578</v>
      </c>
      <c r="D2495">
        <v>50575</v>
      </c>
      <c r="E2495">
        <v>49654</v>
      </c>
      <c r="F2495">
        <v>1.9</v>
      </c>
      <c r="G2495">
        <v>49666</v>
      </c>
      <c r="H2495">
        <v>5.9</v>
      </c>
      <c r="I2495">
        <v>23.4</v>
      </c>
      <c r="J2495">
        <v>15.1</v>
      </c>
      <c r="K2495">
        <v>50.8</v>
      </c>
      <c r="L2495">
        <v>92.8</v>
      </c>
      <c r="M2495">
        <v>4.4000000000000004</v>
      </c>
      <c r="N2495">
        <v>0.5</v>
      </c>
      <c r="O2495">
        <v>0.6</v>
      </c>
      <c r="P2495">
        <v>0.1</v>
      </c>
      <c r="Q2495">
        <v>1.8</v>
      </c>
      <c r="R2495">
        <v>3.1</v>
      </c>
      <c r="S2495">
        <v>90.1</v>
      </c>
      <c r="T2495">
        <v>85.9</v>
      </c>
      <c r="U2495">
        <v>2.1</v>
      </c>
      <c r="V2495">
        <v>3.3</v>
      </c>
      <c r="W2495">
        <v>84.2</v>
      </c>
      <c r="X2495">
        <v>14.2</v>
      </c>
      <c r="Y2495">
        <v>3865</v>
      </c>
      <c r="Z2495">
        <v>30.5</v>
      </c>
      <c r="AA2495">
        <v>21076</v>
      </c>
      <c r="AB2495">
        <v>73.599999999999994</v>
      </c>
      <c r="AC2495">
        <v>10.6</v>
      </c>
      <c r="AD2495">
        <v>138500</v>
      </c>
      <c r="AE2495">
        <v>18647</v>
      </c>
      <c r="AF2495">
        <v>2.65</v>
      </c>
      <c r="AG2495">
        <v>21547</v>
      </c>
      <c r="AH2495">
        <v>44318</v>
      </c>
      <c r="AI2495">
        <v>15.4</v>
      </c>
      <c r="AJ2495">
        <v>897</v>
      </c>
      <c r="AK2495">
        <v>12790</v>
      </c>
      <c r="AL2495">
        <v>5.6</v>
      </c>
      <c r="AM2495">
        <v>3590</v>
      </c>
      <c r="AN2495">
        <v>5198</v>
      </c>
      <c r="AO2495">
        <v>2.4</v>
      </c>
      <c r="AP2495">
        <v>0</v>
      </c>
      <c r="AQ2495">
        <v>0</v>
      </c>
      <c r="AR2495">
        <v>0</v>
      </c>
      <c r="AS2495">
        <v>0.6</v>
      </c>
      <c r="AT2495">
        <v>20.6</v>
      </c>
      <c r="AU2495">
        <v>876604</v>
      </c>
      <c r="AV2495">
        <v>327900</v>
      </c>
      <c r="AW2495">
        <v>605859</v>
      </c>
      <c r="AX2495">
        <v>12779</v>
      </c>
      <c r="AY2495">
        <v>60508</v>
      </c>
      <c r="AZ2495">
        <v>202</v>
      </c>
      <c r="BA2495">
        <v>489.9</v>
      </c>
      <c r="BB2495">
        <v>101.4</v>
      </c>
    </row>
    <row r="2496" spans="1:54" x14ac:dyDescent="0.3">
      <c r="A2496">
        <v>47045</v>
      </c>
      <c r="B2496" t="s">
        <v>611</v>
      </c>
      <c r="C2496" t="s">
        <v>578</v>
      </c>
      <c r="D2496">
        <v>37935</v>
      </c>
      <c r="E2496">
        <v>38337</v>
      </c>
      <c r="F2496">
        <v>-1</v>
      </c>
      <c r="G2496">
        <v>38335</v>
      </c>
      <c r="H2496">
        <v>6.5</v>
      </c>
      <c r="I2496">
        <v>24.1</v>
      </c>
      <c r="J2496">
        <v>16.5</v>
      </c>
      <c r="K2496">
        <v>51.7</v>
      </c>
      <c r="L2496">
        <v>82.9</v>
      </c>
      <c r="M2496">
        <v>14.6</v>
      </c>
      <c r="N2496">
        <v>0.3</v>
      </c>
      <c r="O2496">
        <v>0.6</v>
      </c>
      <c r="P2496">
        <v>0</v>
      </c>
      <c r="Q2496">
        <v>1.6</v>
      </c>
      <c r="R2496">
        <v>3.1</v>
      </c>
      <c r="S2496">
        <v>80.3</v>
      </c>
      <c r="T2496">
        <v>81.5</v>
      </c>
      <c r="U2496">
        <v>1.8</v>
      </c>
      <c r="V2496">
        <v>2.9</v>
      </c>
      <c r="W2496">
        <v>83.6</v>
      </c>
      <c r="X2496">
        <v>18.100000000000001</v>
      </c>
      <c r="Y2496">
        <v>3083</v>
      </c>
      <c r="Z2496">
        <v>18.600000000000001</v>
      </c>
      <c r="AA2496">
        <v>16785</v>
      </c>
      <c r="AB2496">
        <v>63.5</v>
      </c>
      <c r="AC2496">
        <v>13</v>
      </c>
      <c r="AD2496">
        <v>99500</v>
      </c>
      <c r="AE2496">
        <v>15100</v>
      </c>
      <c r="AF2496">
        <v>2.4900000000000002</v>
      </c>
      <c r="AG2496">
        <v>21208</v>
      </c>
      <c r="AH2496">
        <v>38953</v>
      </c>
      <c r="AI2496">
        <v>17.8</v>
      </c>
      <c r="AJ2496">
        <v>792</v>
      </c>
      <c r="AK2496">
        <v>12300</v>
      </c>
      <c r="AL2496">
        <v>-4.8</v>
      </c>
      <c r="AM2496">
        <v>2385</v>
      </c>
      <c r="AN2496">
        <v>3139</v>
      </c>
      <c r="AO2496">
        <v>0</v>
      </c>
      <c r="AP2496">
        <v>0</v>
      </c>
      <c r="AQ2496">
        <v>0</v>
      </c>
      <c r="AR2496">
        <v>0</v>
      </c>
      <c r="AS2496">
        <v>0</v>
      </c>
      <c r="AT2496">
        <v>24.4</v>
      </c>
      <c r="AU2496">
        <v>1646993</v>
      </c>
      <c r="AV2496">
        <v>252485</v>
      </c>
      <c r="AW2496">
        <v>514056</v>
      </c>
      <c r="AX2496">
        <v>13643</v>
      </c>
      <c r="AY2496">
        <v>42802</v>
      </c>
      <c r="AZ2496">
        <v>56</v>
      </c>
      <c r="BA2496">
        <v>512.33000000000004</v>
      </c>
      <c r="BB2496">
        <v>74.8</v>
      </c>
    </row>
    <row r="2497" spans="1:54" x14ac:dyDescent="0.3">
      <c r="A2497">
        <v>47047</v>
      </c>
      <c r="B2497" t="s">
        <v>46</v>
      </c>
      <c r="C2497" t="s">
        <v>578</v>
      </c>
      <c r="D2497">
        <v>39011</v>
      </c>
      <c r="E2497">
        <v>38413</v>
      </c>
      <c r="F2497">
        <v>1.6</v>
      </c>
      <c r="G2497">
        <v>38413</v>
      </c>
      <c r="H2497">
        <v>5.4</v>
      </c>
      <c r="I2497">
        <v>20.9</v>
      </c>
      <c r="J2497">
        <v>18.7</v>
      </c>
      <c r="K2497">
        <v>50.5</v>
      </c>
      <c r="L2497">
        <v>70.599999999999994</v>
      </c>
      <c r="M2497">
        <v>27.5</v>
      </c>
      <c r="N2497">
        <v>0.3</v>
      </c>
      <c r="O2497">
        <v>0.6</v>
      </c>
      <c r="P2497">
        <v>0</v>
      </c>
      <c r="Q2497">
        <v>0.9</v>
      </c>
      <c r="R2497">
        <v>2.5</v>
      </c>
      <c r="S2497">
        <v>68.400000000000006</v>
      </c>
      <c r="T2497">
        <v>91.5</v>
      </c>
      <c r="U2497">
        <v>2.2000000000000002</v>
      </c>
      <c r="V2497">
        <v>3.3</v>
      </c>
      <c r="W2497">
        <v>85.7</v>
      </c>
      <c r="X2497">
        <v>21.5</v>
      </c>
      <c r="Y2497">
        <v>2956</v>
      </c>
      <c r="Z2497">
        <v>32.700000000000003</v>
      </c>
      <c r="AA2497">
        <v>16231</v>
      </c>
      <c r="AB2497">
        <v>80.8</v>
      </c>
      <c r="AC2497">
        <v>5.5</v>
      </c>
      <c r="AD2497">
        <v>175100</v>
      </c>
      <c r="AE2497">
        <v>14535</v>
      </c>
      <c r="AF2497">
        <v>2.62</v>
      </c>
      <c r="AG2497">
        <v>28201</v>
      </c>
      <c r="AH2497">
        <v>56618</v>
      </c>
      <c r="AI2497">
        <v>14</v>
      </c>
      <c r="AJ2497">
        <v>588</v>
      </c>
      <c r="AK2497">
        <v>6926</v>
      </c>
      <c r="AL2497">
        <v>6.4</v>
      </c>
      <c r="AM2497">
        <v>3202</v>
      </c>
      <c r="AN2497">
        <v>3779</v>
      </c>
      <c r="AO2497">
        <v>15.3</v>
      </c>
      <c r="AP2497">
        <v>0</v>
      </c>
      <c r="AQ2497">
        <v>0</v>
      </c>
      <c r="AR2497">
        <v>0</v>
      </c>
      <c r="AS2497">
        <v>0</v>
      </c>
      <c r="AT2497">
        <v>23</v>
      </c>
      <c r="AU2497">
        <v>889776</v>
      </c>
      <c r="AV2497">
        <v>74398</v>
      </c>
      <c r="AW2497">
        <v>126612</v>
      </c>
      <c r="AX2497">
        <v>3402</v>
      </c>
      <c r="AY2497">
        <v>12553</v>
      </c>
      <c r="AZ2497">
        <v>235</v>
      </c>
      <c r="BA2497">
        <v>704.79</v>
      </c>
      <c r="BB2497">
        <v>54.5</v>
      </c>
    </row>
    <row r="2498" spans="1:54" x14ac:dyDescent="0.3">
      <c r="A2498">
        <v>47049</v>
      </c>
      <c r="B2498" t="s">
        <v>610</v>
      </c>
      <c r="C2498" t="s">
        <v>578</v>
      </c>
      <c r="D2498">
        <v>17855</v>
      </c>
      <c r="E2498">
        <v>17959</v>
      </c>
      <c r="F2498">
        <v>-0.6</v>
      </c>
      <c r="G2498">
        <v>17959</v>
      </c>
      <c r="H2498">
        <v>5</v>
      </c>
      <c r="I2498">
        <v>21.9</v>
      </c>
      <c r="J2498">
        <v>20</v>
      </c>
      <c r="K2498">
        <v>51</v>
      </c>
      <c r="L2498">
        <v>98</v>
      </c>
      <c r="M2498">
        <v>0.4</v>
      </c>
      <c r="N2498">
        <v>0.3</v>
      </c>
      <c r="O2498">
        <v>0.3</v>
      </c>
      <c r="P2498">
        <v>0</v>
      </c>
      <c r="Q2498">
        <v>0.9</v>
      </c>
      <c r="R2498">
        <v>1.3</v>
      </c>
      <c r="S2498">
        <v>96.9</v>
      </c>
      <c r="T2498">
        <v>86.2</v>
      </c>
      <c r="U2498">
        <v>0.7</v>
      </c>
      <c r="V2498">
        <v>2</v>
      </c>
      <c r="W2498">
        <v>72.400000000000006</v>
      </c>
      <c r="X2498">
        <v>11.1</v>
      </c>
      <c r="Y2498">
        <v>1408</v>
      </c>
      <c r="Z2498">
        <v>23.7</v>
      </c>
      <c r="AA2498">
        <v>8931</v>
      </c>
      <c r="AB2498">
        <v>76.5</v>
      </c>
      <c r="AC2498">
        <v>5.5</v>
      </c>
      <c r="AD2498">
        <v>93300</v>
      </c>
      <c r="AE2498">
        <v>7348</v>
      </c>
      <c r="AF2498">
        <v>2.42</v>
      </c>
      <c r="AG2498">
        <v>16454</v>
      </c>
      <c r="AH2498">
        <v>29192</v>
      </c>
      <c r="AI2498">
        <v>25.7</v>
      </c>
      <c r="AJ2498">
        <v>239</v>
      </c>
      <c r="AK2498">
        <v>3474</v>
      </c>
      <c r="AL2498">
        <v>0.2</v>
      </c>
      <c r="AM2498">
        <v>1464</v>
      </c>
      <c r="AN2498">
        <v>2235</v>
      </c>
      <c r="AO2498">
        <v>0</v>
      </c>
      <c r="AP2498">
        <v>0</v>
      </c>
      <c r="AQ2498">
        <v>0</v>
      </c>
      <c r="AR2498">
        <v>0</v>
      </c>
      <c r="AS2498">
        <v>0</v>
      </c>
      <c r="AT2498">
        <v>20.3</v>
      </c>
      <c r="AU2498">
        <v>0</v>
      </c>
      <c r="AV2498">
        <v>0</v>
      </c>
      <c r="AW2498">
        <v>140548</v>
      </c>
      <c r="AX2498">
        <v>8075</v>
      </c>
      <c r="AY2498">
        <v>8176</v>
      </c>
      <c r="AZ2498">
        <v>0</v>
      </c>
      <c r="BA2498">
        <v>498.61</v>
      </c>
      <c r="BB2498">
        <v>36</v>
      </c>
    </row>
    <row r="2499" spans="1:54" x14ac:dyDescent="0.3">
      <c r="A2499">
        <v>47051</v>
      </c>
      <c r="B2499" t="s">
        <v>45</v>
      </c>
      <c r="C2499" t="s">
        <v>578</v>
      </c>
      <c r="D2499">
        <v>41402</v>
      </c>
      <c r="E2499">
        <v>41052</v>
      </c>
      <c r="F2499">
        <v>0.9</v>
      </c>
      <c r="G2499">
        <v>41052</v>
      </c>
      <c r="H2499">
        <v>4.9000000000000004</v>
      </c>
      <c r="I2499">
        <v>21</v>
      </c>
      <c r="J2499">
        <v>19</v>
      </c>
      <c r="K2499">
        <v>51.2</v>
      </c>
      <c r="L2499">
        <v>91.7</v>
      </c>
      <c r="M2499">
        <v>5.2</v>
      </c>
      <c r="N2499">
        <v>0.4</v>
      </c>
      <c r="O2499">
        <v>0.9</v>
      </c>
      <c r="P2499">
        <v>0.1</v>
      </c>
      <c r="Q2499">
        <v>1.8</v>
      </c>
      <c r="R2499">
        <v>2.8</v>
      </c>
      <c r="S2499">
        <v>89.2</v>
      </c>
      <c r="T2499">
        <v>85.7</v>
      </c>
      <c r="U2499">
        <v>1.6</v>
      </c>
      <c r="V2499">
        <v>2.9</v>
      </c>
      <c r="W2499">
        <v>80</v>
      </c>
      <c r="X2499">
        <v>18.399999999999999</v>
      </c>
      <c r="Y2499">
        <v>4372</v>
      </c>
      <c r="Z2499">
        <v>22.4</v>
      </c>
      <c r="AA2499">
        <v>18956</v>
      </c>
      <c r="AB2499">
        <v>76.599999999999994</v>
      </c>
      <c r="AC2499">
        <v>7.9</v>
      </c>
      <c r="AD2499">
        <v>104800</v>
      </c>
      <c r="AE2499">
        <v>16067</v>
      </c>
      <c r="AF2499">
        <v>2.42</v>
      </c>
      <c r="AG2499">
        <v>22398</v>
      </c>
      <c r="AH2499">
        <v>42904</v>
      </c>
      <c r="AI2499">
        <v>15.1</v>
      </c>
      <c r="AJ2499">
        <v>663</v>
      </c>
      <c r="AK2499">
        <v>10475</v>
      </c>
      <c r="AL2499">
        <v>7</v>
      </c>
      <c r="AM2499">
        <v>2565</v>
      </c>
      <c r="AN2499">
        <v>2967</v>
      </c>
      <c r="AO2499">
        <v>0</v>
      </c>
      <c r="AP2499">
        <v>0</v>
      </c>
      <c r="AQ2499">
        <v>0</v>
      </c>
      <c r="AR2499">
        <v>0</v>
      </c>
      <c r="AS2499">
        <v>0</v>
      </c>
      <c r="AT2499">
        <v>26.9</v>
      </c>
      <c r="AU2499">
        <v>3187056</v>
      </c>
      <c r="AV2499">
        <v>0</v>
      </c>
      <c r="AW2499">
        <v>343584</v>
      </c>
      <c r="AX2499">
        <v>8341</v>
      </c>
      <c r="AY2499">
        <v>28049</v>
      </c>
      <c r="AZ2499">
        <v>110</v>
      </c>
      <c r="BA2499">
        <v>554.54</v>
      </c>
      <c r="BB2499">
        <v>74</v>
      </c>
    </row>
    <row r="2500" spans="1:54" x14ac:dyDescent="0.3">
      <c r="A2500">
        <v>47053</v>
      </c>
      <c r="B2500" t="s">
        <v>609</v>
      </c>
      <c r="C2500" t="s">
        <v>578</v>
      </c>
      <c r="D2500">
        <v>49472</v>
      </c>
      <c r="E2500">
        <v>49683</v>
      </c>
      <c r="F2500">
        <v>-0.4</v>
      </c>
      <c r="G2500">
        <v>49683</v>
      </c>
      <c r="H2500">
        <v>6.4</v>
      </c>
      <c r="I2500">
        <v>24.3</v>
      </c>
      <c r="J2500">
        <v>17.600000000000001</v>
      </c>
      <c r="K2500">
        <v>52.3</v>
      </c>
      <c r="L2500">
        <v>79.5</v>
      </c>
      <c r="M2500">
        <v>18.600000000000001</v>
      </c>
      <c r="N2500">
        <v>0.3</v>
      </c>
      <c r="O2500">
        <v>0.3</v>
      </c>
      <c r="P2500">
        <v>0</v>
      </c>
      <c r="Q2500">
        <v>1.3</v>
      </c>
      <c r="R2500">
        <v>2.5</v>
      </c>
      <c r="S2500">
        <v>77.3</v>
      </c>
      <c r="T2500">
        <v>86.3</v>
      </c>
      <c r="U2500">
        <v>1</v>
      </c>
      <c r="V2500">
        <v>2.9</v>
      </c>
      <c r="W2500">
        <v>82.7</v>
      </c>
      <c r="X2500">
        <v>16.5</v>
      </c>
      <c r="Y2500">
        <v>3849</v>
      </c>
      <c r="Z2500">
        <v>24.4</v>
      </c>
      <c r="AA2500">
        <v>22379</v>
      </c>
      <c r="AB2500">
        <v>72.7</v>
      </c>
      <c r="AC2500">
        <v>10.3</v>
      </c>
      <c r="AD2500">
        <v>87700</v>
      </c>
      <c r="AE2500">
        <v>19205</v>
      </c>
      <c r="AF2500">
        <v>2.5299999999999998</v>
      </c>
      <c r="AG2500">
        <v>20402</v>
      </c>
      <c r="AH2500">
        <v>38343</v>
      </c>
      <c r="AI2500">
        <v>18.7</v>
      </c>
      <c r="AJ2500">
        <v>917</v>
      </c>
      <c r="AK2500">
        <v>10941</v>
      </c>
      <c r="AL2500">
        <v>-4.5</v>
      </c>
      <c r="AM2500">
        <v>2809</v>
      </c>
      <c r="AN2500">
        <v>3423</v>
      </c>
      <c r="AO2500">
        <v>0</v>
      </c>
      <c r="AP2500">
        <v>0</v>
      </c>
      <c r="AQ2500">
        <v>0</v>
      </c>
      <c r="AR2500">
        <v>0</v>
      </c>
      <c r="AS2500">
        <v>1.4</v>
      </c>
      <c r="AT2500">
        <v>24.4</v>
      </c>
      <c r="AU2500">
        <v>977402</v>
      </c>
      <c r="AV2500">
        <v>0</v>
      </c>
      <c r="AW2500">
        <v>438966</v>
      </c>
      <c r="AX2500">
        <v>9063</v>
      </c>
      <c r="AY2500">
        <v>30831</v>
      </c>
      <c r="AZ2500">
        <v>108</v>
      </c>
      <c r="BA2500">
        <v>602.74</v>
      </c>
      <c r="BB2500">
        <v>82.4</v>
      </c>
    </row>
    <row r="2501" spans="1:54" x14ac:dyDescent="0.3">
      <c r="A2501">
        <v>47055</v>
      </c>
      <c r="B2501" t="s">
        <v>608</v>
      </c>
      <c r="C2501" t="s">
        <v>578</v>
      </c>
      <c r="D2501">
        <v>28853</v>
      </c>
      <c r="E2501">
        <v>29485</v>
      </c>
      <c r="F2501">
        <v>-2.1</v>
      </c>
      <c r="G2501">
        <v>29485</v>
      </c>
      <c r="H2501">
        <v>5.3</v>
      </c>
      <c r="I2501">
        <v>21</v>
      </c>
      <c r="J2501">
        <v>18.899999999999999</v>
      </c>
      <c r="K2501">
        <v>51.4</v>
      </c>
      <c r="L2501">
        <v>86.5</v>
      </c>
      <c r="M2501">
        <v>10.4</v>
      </c>
      <c r="N2501">
        <v>0.4</v>
      </c>
      <c r="O2501">
        <v>0.5</v>
      </c>
      <c r="P2501">
        <v>0</v>
      </c>
      <c r="Q2501">
        <v>2.1</v>
      </c>
      <c r="R2501">
        <v>2.1</v>
      </c>
      <c r="S2501">
        <v>85</v>
      </c>
      <c r="T2501">
        <v>89.1</v>
      </c>
      <c r="U2501">
        <v>1.5</v>
      </c>
      <c r="V2501">
        <v>2.9</v>
      </c>
      <c r="W2501">
        <v>80.400000000000006</v>
      </c>
      <c r="X2501">
        <v>14.6</v>
      </c>
      <c r="Y2501">
        <v>2246</v>
      </c>
      <c r="Z2501">
        <v>27</v>
      </c>
      <c r="AA2501">
        <v>13836</v>
      </c>
      <c r="AB2501">
        <v>72.7</v>
      </c>
      <c r="AC2501">
        <v>10.7</v>
      </c>
      <c r="AD2501">
        <v>100000</v>
      </c>
      <c r="AE2501">
        <v>11766</v>
      </c>
      <c r="AF2501">
        <v>2.42</v>
      </c>
      <c r="AG2501">
        <v>19998</v>
      </c>
      <c r="AH2501">
        <v>38495</v>
      </c>
      <c r="AI2501">
        <v>19.5</v>
      </c>
      <c r="AJ2501">
        <v>543</v>
      </c>
      <c r="AK2501">
        <v>7280</v>
      </c>
      <c r="AL2501">
        <v>-3.3</v>
      </c>
      <c r="AM2501">
        <v>1742</v>
      </c>
      <c r="AN2501">
        <v>2649</v>
      </c>
      <c r="AO2501">
        <v>2.6</v>
      </c>
      <c r="AP2501">
        <v>0</v>
      </c>
      <c r="AQ2501">
        <v>0</v>
      </c>
      <c r="AR2501">
        <v>0</v>
      </c>
      <c r="AS2501">
        <v>0</v>
      </c>
      <c r="AT2501">
        <v>0</v>
      </c>
      <c r="AU2501">
        <v>1004159</v>
      </c>
      <c r="AV2501">
        <v>112932</v>
      </c>
      <c r="AW2501">
        <v>313287</v>
      </c>
      <c r="AX2501">
        <v>10799</v>
      </c>
      <c r="AY2501">
        <v>24871</v>
      </c>
      <c r="AZ2501">
        <v>5</v>
      </c>
      <c r="BA2501">
        <v>610.92999999999995</v>
      </c>
      <c r="BB2501">
        <v>48.3</v>
      </c>
    </row>
    <row r="2502" spans="1:54" x14ac:dyDescent="0.3">
      <c r="A2502">
        <v>47057</v>
      </c>
      <c r="B2502" t="s">
        <v>607</v>
      </c>
      <c r="C2502" t="s">
        <v>578</v>
      </c>
      <c r="D2502">
        <v>22864</v>
      </c>
      <c r="E2502">
        <v>22652</v>
      </c>
      <c r="F2502">
        <v>0.9</v>
      </c>
      <c r="G2502">
        <v>22657</v>
      </c>
      <c r="H2502">
        <v>4.9000000000000004</v>
      </c>
      <c r="I2502">
        <v>21.1</v>
      </c>
      <c r="J2502">
        <v>18.5</v>
      </c>
      <c r="K2502">
        <v>49.8</v>
      </c>
      <c r="L2502">
        <v>97.7</v>
      </c>
      <c r="M2502">
        <v>0.7</v>
      </c>
      <c r="N2502">
        <v>0.3</v>
      </c>
      <c r="O2502">
        <v>0.2</v>
      </c>
      <c r="P2502">
        <v>0</v>
      </c>
      <c r="Q2502">
        <v>1.1000000000000001</v>
      </c>
      <c r="R2502">
        <v>2.7</v>
      </c>
      <c r="S2502">
        <v>95.3</v>
      </c>
      <c r="T2502">
        <v>87.7</v>
      </c>
      <c r="U2502">
        <v>1.1000000000000001</v>
      </c>
      <c r="V2502">
        <v>2.2999999999999998</v>
      </c>
      <c r="W2502">
        <v>74.3</v>
      </c>
      <c r="X2502">
        <v>10.5</v>
      </c>
      <c r="Y2502">
        <v>1580</v>
      </c>
      <c r="Z2502">
        <v>33.4</v>
      </c>
      <c r="AA2502">
        <v>10854</v>
      </c>
      <c r="AB2502">
        <v>81</v>
      </c>
      <c r="AC2502">
        <v>2.8</v>
      </c>
      <c r="AD2502">
        <v>91400</v>
      </c>
      <c r="AE2502">
        <v>9003</v>
      </c>
      <c r="AF2502">
        <v>2.5</v>
      </c>
      <c r="AG2502">
        <v>17933</v>
      </c>
      <c r="AH2502">
        <v>32364</v>
      </c>
      <c r="AI2502">
        <v>20.399999999999999</v>
      </c>
      <c r="AJ2502">
        <v>220</v>
      </c>
      <c r="AK2502">
        <v>2403</v>
      </c>
      <c r="AL2502">
        <v>14.6</v>
      </c>
      <c r="AM2502">
        <v>1470</v>
      </c>
      <c r="AN2502">
        <v>1697</v>
      </c>
      <c r="AO2502">
        <v>0</v>
      </c>
      <c r="AP2502">
        <v>0</v>
      </c>
      <c r="AQ2502">
        <v>0</v>
      </c>
      <c r="AR2502">
        <v>0</v>
      </c>
      <c r="AS2502">
        <v>0</v>
      </c>
      <c r="AT2502">
        <v>0</v>
      </c>
      <c r="AU2502">
        <v>171296</v>
      </c>
      <c r="AV2502">
        <v>8638</v>
      </c>
      <c r="AW2502">
        <v>79483</v>
      </c>
      <c r="AX2502">
        <v>3515</v>
      </c>
      <c r="AY2502">
        <v>6097</v>
      </c>
      <c r="AZ2502">
        <v>2</v>
      </c>
      <c r="BA2502">
        <v>280.60000000000002</v>
      </c>
      <c r="BB2502">
        <v>80.7</v>
      </c>
    </row>
    <row r="2503" spans="1:54" x14ac:dyDescent="0.3">
      <c r="A2503">
        <v>47059</v>
      </c>
      <c r="B2503" t="s">
        <v>43</v>
      </c>
      <c r="C2503" t="s">
        <v>578</v>
      </c>
      <c r="D2503">
        <v>68335</v>
      </c>
      <c r="E2503">
        <v>68831</v>
      </c>
      <c r="F2503">
        <v>-0.7</v>
      </c>
      <c r="G2503">
        <v>68831</v>
      </c>
      <c r="H2503">
        <v>4.7</v>
      </c>
      <c r="I2503">
        <v>20</v>
      </c>
      <c r="J2503">
        <v>20</v>
      </c>
      <c r="K2503">
        <v>50.9</v>
      </c>
      <c r="L2503">
        <v>95.7</v>
      </c>
      <c r="M2503">
        <v>2.2000000000000002</v>
      </c>
      <c r="N2503">
        <v>0.3</v>
      </c>
      <c r="O2503">
        <v>0.5</v>
      </c>
      <c r="P2503">
        <v>0.1</v>
      </c>
      <c r="Q2503">
        <v>1.1000000000000001</v>
      </c>
      <c r="R2503">
        <v>2.8</v>
      </c>
      <c r="S2503">
        <v>93.2</v>
      </c>
      <c r="T2503">
        <v>87.7</v>
      </c>
      <c r="U2503">
        <v>1.9</v>
      </c>
      <c r="V2503">
        <v>3.2</v>
      </c>
      <c r="W2503">
        <v>80</v>
      </c>
      <c r="X2503">
        <v>15.5</v>
      </c>
      <c r="Y2503">
        <v>5888</v>
      </c>
      <c r="Z2503">
        <v>23.4</v>
      </c>
      <c r="AA2503">
        <v>32162</v>
      </c>
      <c r="AB2503">
        <v>72.7</v>
      </c>
      <c r="AC2503">
        <v>6.9</v>
      </c>
      <c r="AD2503">
        <v>110800</v>
      </c>
      <c r="AE2503">
        <v>28677</v>
      </c>
      <c r="AF2503">
        <v>2.33</v>
      </c>
      <c r="AG2503">
        <v>19801</v>
      </c>
      <c r="AH2503">
        <v>35545</v>
      </c>
      <c r="AI2503">
        <v>22</v>
      </c>
      <c r="AJ2503">
        <v>1096</v>
      </c>
      <c r="AK2503">
        <v>21597</v>
      </c>
      <c r="AL2503">
        <v>3.3</v>
      </c>
      <c r="AM2503">
        <v>4027</v>
      </c>
      <c r="AN2503">
        <v>5936</v>
      </c>
      <c r="AO2503">
        <v>0</v>
      </c>
      <c r="AP2503">
        <v>0</v>
      </c>
      <c r="AQ2503">
        <v>0.7</v>
      </c>
      <c r="AR2503">
        <v>0</v>
      </c>
      <c r="AS2503">
        <v>0.4</v>
      </c>
      <c r="AT2503">
        <v>23.4</v>
      </c>
      <c r="AU2503">
        <v>1813963</v>
      </c>
      <c r="AV2503">
        <v>0</v>
      </c>
      <c r="AW2503">
        <v>681959</v>
      </c>
      <c r="AX2503">
        <v>10355</v>
      </c>
      <c r="AY2503">
        <v>61990</v>
      </c>
      <c r="AZ2503">
        <v>94</v>
      </c>
      <c r="BA2503">
        <v>622.16999999999996</v>
      </c>
      <c r="BB2503">
        <v>110.6</v>
      </c>
    </row>
    <row r="2504" spans="1:54" x14ac:dyDescent="0.3">
      <c r="A2504">
        <v>47061</v>
      </c>
      <c r="B2504" t="s">
        <v>286</v>
      </c>
      <c r="C2504" t="s">
        <v>578</v>
      </c>
      <c r="D2504">
        <v>13425</v>
      </c>
      <c r="E2504">
        <v>13708</v>
      </c>
      <c r="F2504">
        <v>-2.1</v>
      </c>
      <c r="G2504">
        <v>13703</v>
      </c>
      <c r="H2504">
        <v>5.2</v>
      </c>
      <c r="I2504">
        <v>21.6</v>
      </c>
      <c r="J2504">
        <v>20.7</v>
      </c>
      <c r="K2504">
        <v>50.5</v>
      </c>
      <c r="L2504">
        <v>97.4</v>
      </c>
      <c r="M2504">
        <v>0.6</v>
      </c>
      <c r="N2504">
        <v>0.6</v>
      </c>
      <c r="O2504">
        <v>0.2</v>
      </c>
      <c r="P2504">
        <v>0</v>
      </c>
      <c r="Q2504">
        <v>1.1000000000000001</v>
      </c>
      <c r="R2504">
        <v>1.1000000000000001</v>
      </c>
      <c r="S2504">
        <v>96.4</v>
      </c>
      <c r="T2504">
        <v>95.3</v>
      </c>
      <c r="U2504">
        <v>0.7</v>
      </c>
      <c r="V2504">
        <v>1.1000000000000001</v>
      </c>
      <c r="W2504">
        <v>70.5</v>
      </c>
      <c r="X2504">
        <v>10</v>
      </c>
      <c r="Y2504">
        <v>1001</v>
      </c>
      <c r="Z2504">
        <v>27.7</v>
      </c>
      <c r="AA2504">
        <v>6372</v>
      </c>
      <c r="AB2504">
        <v>77.599999999999994</v>
      </c>
      <c r="AC2504">
        <v>6</v>
      </c>
      <c r="AD2504">
        <v>80100</v>
      </c>
      <c r="AE2504">
        <v>5359</v>
      </c>
      <c r="AF2504">
        <v>2.5099999999999998</v>
      </c>
      <c r="AG2504">
        <v>15683</v>
      </c>
      <c r="AH2504">
        <v>26814</v>
      </c>
      <c r="AI2504">
        <v>29.7</v>
      </c>
      <c r="AJ2504">
        <v>165</v>
      </c>
      <c r="AK2504">
        <v>1520</v>
      </c>
      <c r="AL2504">
        <v>3.4</v>
      </c>
      <c r="AM2504">
        <v>1193</v>
      </c>
      <c r="AN2504">
        <v>1211</v>
      </c>
      <c r="AO2504">
        <v>0</v>
      </c>
      <c r="AP2504">
        <v>0</v>
      </c>
      <c r="AQ2504">
        <v>0</v>
      </c>
      <c r="AR2504">
        <v>0</v>
      </c>
      <c r="AS2504">
        <v>0</v>
      </c>
      <c r="AT2504">
        <v>32.299999999999997</v>
      </c>
      <c r="AU2504">
        <v>0</v>
      </c>
      <c r="AV2504">
        <v>0</v>
      </c>
      <c r="AW2504">
        <v>67509</v>
      </c>
      <c r="AX2504">
        <v>4717</v>
      </c>
      <c r="AY2504">
        <v>9837</v>
      </c>
      <c r="AZ2504">
        <v>3</v>
      </c>
      <c r="BA2504">
        <v>360.53</v>
      </c>
      <c r="BB2504">
        <v>38</v>
      </c>
    </row>
    <row r="2505" spans="1:54" x14ac:dyDescent="0.3">
      <c r="A2505">
        <v>47063</v>
      </c>
      <c r="B2505" t="s">
        <v>606</v>
      </c>
      <c r="C2505" t="s">
        <v>578</v>
      </c>
      <c r="D2505">
        <v>63036</v>
      </c>
      <c r="E2505">
        <v>62541</v>
      </c>
      <c r="F2505">
        <v>0.8</v>
      </c>
      <c r="G2505">
        <v>62544</v>
      </c>
      <c r="H2505">
        <v>6.2</v>
      </c>
      <c r="I2505">
        <v>23.4</v>
      </c>
      <c r="J2505">
        <v>17.600000000000001</v>
      </c>
      <c r="K2505">
        <v>51.3</v>
      </c>
      <c r="L2505">
        <v>91.7</v>
      </c>
      <c r="M2505">
        <v>4.5</v>
      </c>
      <c r="N2505">
        <v>0.8</v>
      </c>
      <c r="O2505">
        <v>1</v>
      </c>
      <c r="P2505">
        <v>0.2</v>
      </c>
      <c r="Q2505">
        <v>1.8</v>
      </c>
      <c r="R2505">
        <v>10.9</v>
      </c>
      <c r="S2505">
        <v>82.4</v>
      </c>
      <c r="T2505">
        <v>86.9</v>
      </c>
      <c r="U2505">
        <v>7</v>
      </c>
      <c r="V2505">
        <v>10.4</v>
      </c>
      <c r="W2505">
        <v>80.400000000000006</v>
      </c>
      <c r="X2505">
        <v>16</v>
      </c>
      <c r="Y2505">
        <v>5244</v>
      </c>
      <c r="Z2505">
        <v>21.4</v>
      </c>
      <c r="AA2505">
        <v>27024</v>
      </c>
      <c r="AB2505">
        <v>69.599999999999994</v>
      </c>
      <c r="AC2505">
        <v>15.7</v>
      </c>
      <c r="AD2505">
        <v>125000</v>
      </c>
      <c r="AE2505">
        <v>24315</v>
      </c>
      <c r="AF2505">
        <v>2.5499999999999998</v>
      </c>
      <c r="AG2505">
        <v>21261</v>
      </c>
      <c r="AH2505">
        <v>39596</v>
      </c>
      <c r="AI2505">
        <v>19.2</v>
      </c>
      <c r="AJ2505">
        <v>1291</v>
      </c>
      <c r="AK2505">
        <v>25882</v>
      </c>
      <c r="AL2505">
        <v>1.3</v>
      </c>
      <c r="AM2505">
        <v>3564</v>
      </c>
      <c r="AN2505">
        <v>5080</v>
      </c>
      <c r="AO2505">
        <v>0</v>
      </c>
      <c r="AP2505">
        <v>0</v>
      </c>
      <c r="AQ2505">
        <v>0</v>
      </c>
      <c r="AR2505">
        <v>0</v>
      </c>
      <c r="AS2505">
        <v>1.1000000000000001</v>
      </c>
      <c r="AT2505">
        <v>21</v>
      </c>
      <c r="AU2505">
        <v>3214013</v>
      </c>
      <c r="AV2505">
        <v>591685</v>
      </c>
      <c r="AW2505">
        <v>1055016</v>
      </c>
      <c r="AX2505">
        <v>17030</v>
      </c>
      <c r="AY2505">
        <v>91273</v>
      </c>
      <c r="AZ2505">
        <v>53</v>
      </c>
      <c r="BA2505">
        <v>161.18</v>
      </c>
      <c r="BB2505">
        <v>388</v>
      </c>
    </row>
    <row r="2506" spans="1:54" x14ac:dyDescent="0.3">
      <c r="A2506">
        <v>47065</v>
      </c>
      <c r="B2506" t="s">
        <v>284</v>
      </c>
      <c r="C2506" t="s">
        <v>578</v>
      </c>
      <c r="D2506">
        <v>351220</v>
      </c>
      <c r="E2506">
        <v>336465</v>
      </c>
      <c r="F2506">
        <v>4.4000000000000004</v>
      </c>
      <c r="G2506">
        <v>336463</v>
      </c>
      <c r="H2506">
        <v>5.9</v>
      </c>
      <c r="I2506">
        <v>21.2</v>
      </c>
      <c r="J2506">
        <v>16</v>
      </c>
      <c r="K2506">
        <v>51.8</v>
      </c>
      <c r="L2506">
        <v>75.599999999999994</v>
      </c>
      <c r="M2506">
        <v>19.8</v>
      </c>
      <c r="N2506">
        <v>0.5</v>
      </c>
      <c r="O2506">
        <v>2.1</v>
      </c>
      <c r="P2506">
        <v>0.2</v>
      </c>
      <c r="Q2506">
        <v>1.7</v>
      </c>
      <c r="R2506">
        <v>5.0999999999999996</v>
      </c>
      <c r="S2506">
        <v>71.5</v>
      </c>
      <c r="T2506">
        <v>83.8</v>
      </c>
      <c r="U2506">
        <v>4.9000000000000004</v>
      </c>
      <c r="V2506">
        <v>6.7</v>
      </c>
      <c r="W2506">
        <v>86.3</v>
      </c>
      <c r="X2506">
        <v>27.2</v>
      </c>
      <c r="Y2506">
        <v>25822</v>
      </c>
      <c r="Z2506">
        <v>21.5</v>
      </c>
      <c r="AA2506">
        <v>154643</v>
      </c>
      <c r="AB2506">
        <v>64.900000000000006</v>
      </c>
      <c r="AC2506">
        <v>24.2</v>
      </c>
      <c r="AD2506">
        <v>154200</v>
      </c>
      <c r="AE2506">
        <v>135496</v>
      </c>
      <c r="AF2506">
        <v>2.4500000000000002</v>
      </c>
      <c r="AG2506">
        <v>27229</v>
      </c>
      <c r="AH2506">
        <v>46702</v>
      </c>
      <c r="AI2506">
        <v>16.600000000000001</v>
      </c>
      <c r="AJ2506">
        <v>8712</v>
      </c>
      <c r="AK2506">
        <v>178107</v>
      </c>
      <c r="AL2506">
        <v>-0.8</v>
      </c>
      <c r="AM2506">
        <v>23640</v>
      </c>
      <c r="AN2506">
        <v>31733</v>
      </c>
      <c r="AO2506">
        <v>9.3000000000000007</v>
      </c>
      <c r="AP2506">
        <v>0.3</v>
      </c>
      <c r="AQ2506">
        <v>2.8</v>
      </c>
      <c r="AR2506">
        <v>0</v>
      </c>
      <c r="AS2506">
        <v>1.4</v>
      </c>
      <c r="AT2506">
        <v>24.6</v>
      </c>
      <c r="AU2506">
        <v>8040623</v>
      </c>
      <c r="AV2506">
        <v>2958545</v>
      </c>
      <c r="AW2506">
        <v>4865677</v>
      </c>
      <c r="AX2506">
        <v>14695</v>
      </c>
      <c r="AY2506">
        <v>663283</v>
      </c>
      <c r="AZ2506">
        <v>2036</v>
      </c>
      <c r="BA2506">
        <v>542.42999999999995</v>
      </c>
      <c r="BB2506">
        <v>620.29999999999995</v>
      </c>
    </row>
    <row r="2507" spans="1:54" x14ac:dyDescent="0.3">
      <c r="A2507">
        <v>47067</v>
      </c>
      <c r="B2507" t="s">
        <v>283</v>
      </c>
      <c r="C2507" t="s">
        <v>578</v>
      </c>
      <c r="D2507">
        <v>6657</v>
      </c>
      <c r="E2507">
        <v>6819</v>
      </c>
      <c r="F2507">
        <v>-2.4</v>
      </c>
      <c r="G2507">
        <v>6819</v>
      </c>
      <c r="H2507">
        <v>5.6</v>
      </c>
      <c r="I2507">
        <v>21.2</v>
      </c>
      <c r="J2507">
        <v>18.5</v>
      </c>
      <c r="K2507">
        <v>50.5</v>
      </c>
      <c r="L2507">
        <v>97.7</v>
      </c>
      <c r="M2507">
        <v>0.4</v>
      </c>
      <c r="N2507">
        <v>0.4</v>
      </c>
      <c r="O2507">
        <v>0.2</v>
      </c>
      <c r="P2507">
        <v>0</v>
      </c>
      <c r="Q2507">
        <v>1.3</v>
      </c>
      <c r="R2507">
        <v>0.4</v>
      </c>
      <c r="S2507">
        <v>97.3</v>
      </c>
      <c r="T2507">
        <v>88.9</v>
      </c>
      <c r="U2507">
        <v>0.6</v>
      </c>
      <c r="V2507">
        <v>0.5</v>
      </c>
      <c r="W2507">
        <v>72.599999999999994</v>
      </c>
      <c r="X2507">
        <v>9</v>
      </c>
      <c r="Y2507">
        <v>489</v>
      </c>
      <c r="Z2507">
        <v>30.2</v>
      </c>
      <c r="AA2507">
        <v>3604</v>
      </c>
      <c r="AB2507">
        <v>74.7</v>
      </c>
      <c r="AC2507">
        <v>8.1</v>
      </c>
      <c r="AD2507">
        <v>75900</v>
      </c>
      <c r="AE2507">
        <v>2835</v>
      </c>
      <c r="AF2507">
        <v>2.3199999999999998</v>
      </c>
      <c r="AG2507">
        <v>14326</v>
      </c>
      <c r="AH2507">
        <v>23892</v>
      </c>
      <c r="AI2507">
        <v>30.8</v>
      </c>
      <c r="AJ2507">
        <v>47</v>
      </c>
      <c r="AK2507">
        <v>383</v>
      </c>
      <c r="AL2507">
        <v>-6.6</v>
      </c>
      <c r="AM2507">
        <v>438</v>
      </c>
      <c r="AN2507">
        <v>305</v>
      </c>
      <c r="AO2507">
        <v>0</v>
      </c>
      <c r="AP2507">
        <v>0</v>
      </c>
      <c r="AQ2507">
        <v>0</v>
      </c>
      <c r="AR2507">
        <v>0</v>
      </c>
      <c r="AS2507">
        <v>0</v>
      </c>
      <c r="AT2507">
        <v>0</v>
      </c>
      <c r="AU2507">
        <v>0</v>
      </c>
      <c r="AV2507">
        <v>0</v>
      </c>
      <c r="AW2507">
        <v>24369</v>
      </c>
      <c r="AX2507">
        <v>3649</v>
      </c>
      <c r="AY2507">
        <v>1382</v>
      </c>
      <c r="AZ2507">
        <v>0</v>
      </c>
      <c r="BA2507">
        <v>222.34</v>
      </c>
      <c r="BB2507">
        <v>30.7</v>
      </c>
    </row>
    <row r="2508" spans="1:54" x14ac:dyDescent="0.3">
      <c r="A2508">
        <v>47069</v>
      </c>
      <c r="B2508" t="s">
        <v>605</v>
      </c>
      <c r="C2508" t="s">
        <v>578</v>
      </c>
      <c r="D2508">
        <v>25965</v>
      </c>
      <c r="E2508">
        <v>27253</v>
      </c>
      <c r="F2508">
        <v>-4.7</v>
      </c>
      <c r="G2508">
        <v>27253</v>
      </c>
      <c r="H2508">
        <v>4.9000000000000004</v>
      </c>
      <c r="I2508">
        <v>20</v>
      </c>
      <c r="J2508">
        <v>16.3</v>
      </c>
      <c r="K2508">
        <v>45.6</v>
      </c>
      <c r="L2508">
        <v>56.2</v>
      </c>
      <c r="M2508">
        <v>41.6</v>
      </c>
      <c r="N2508">
        <v>0.3</v>
      </c>
      <c r="O2508">
        <v>0.7</v>
      </c>
      <c r="P2508">
        <v>0</v>
      </c>
      <c r="Q2508">
        <v>1.1000000000000001</v>
      </c>
      <c r="R2508">
        <v>1.6</v>
      </c>
      <c r="S2508">
        <v>55.1</v>
      </c>
      <c r="T2508">
        <v>91.3</v>
      </c>
      <c r="U2508">
        <v>1</v>
      </c>
      <c r="V2508">
        <v>3.4</v>
      </c>
      <c r="W2508">
        <v>74.900000000000006</v>
      </c>
      <c r="X2508">
        <v>9.8000000000000007</v>
      </c>
      <c r="Y2508">
        <v>1791</v>
      </c>
      <c r="Z2508">
        <v>29.3</v>
      </c>
      <c r="AA2508">
        <v>10853</v>
      </c>
      <c r="AB2508">
        <v>70.2</v>
      </c>
      <c r="AC2508">
        <v>6.3</v>
      </c>
      <c r="AD2508">
        <v>86300</v>
      </c>
      <c r="AE2508">
        <v>8690</v>
      </c>
      <c r="AF2508">
        <v>2.69</v>
      </c>
      <c r="AG2508">
        <v>14975</v>
      </c>
      <c r="AH2508">
        <v>30973</v>
      </c>
      <c r="AI2508">
        <v>24.6</v>
      </c>
      <c r="AJ2508">
        <v>367</v>
      </c>
      <c r="AK2508">
        <v>5316</v>
      </c>
      <c r="AL2508">
        <v>5</v>
      </c>
      <c r="AM2508">
        <v>1465</v>
      </c>
      <c r="AN2508">
        <v>1408</v>
      </c>
      <c r="AO2508">
        <v>0</v>
      </c>
      <c r="AP2508">
        <v>0</v>
      </c>
      <c r="AQ2508">
        <v>0</v>
      </c>
      <c r="AR2508">
        <v>0</v>
      </c>
      <c r="AS2508">
        <v>0</v>
      </c>
      <c r="AT2508">
        <v>26.8</v>
      </c>
      <c r="AU2508">
        <v>423749</v>
      </c>
      <c r="AV2508">
        <v>42125</v>
      </c>
      <c r="AW2508">
        <v>158797</v>
      </c>
      <c r="AX2508">
        <v>5711</v>
      </c>
      <c r="AY2508">
        <v>15636</v>
      </c>
      <c r="AZ2508">
        <v>23</v>
      </c>
      <c r="BA2508">
        <v>667.77</v>
      </c>
      <c r="BB2508">
        <v>40.799999999999997</v>
      </c>
    </row>
    <row r="2509" spans="1:54" x14ac:dyDescent="0.3">
      <c r="A2509">
        <v>47071</v>
      </c>
      <c r="B2509" t="s">
        <v>282</v>
      </c>
      <c r="C2509" t="s">
        <v>578</v>
      </c>
      <c r="D2509">
        <v>25870</v>
      </c>
      <c r="E2509">
        <v>26025</v>
      </c>
      <c r="F2509">
        <v>-0.6</v>
      </c>
      <c r="G2509">
        <v>26026</v>
      </c>
      <c r="H2509">
        <v>5.2</v>
      </c>
      <c r="I2509">
        <v>20.8</v>
      </c>
      <c r="J2509">
        <v>21</v>
      </c>
      <c r="K2509">
        <v>51.6</v>
      </c>
      <c r="L2509">
        <v>93.8</v>
      </c>
      <c r="M2509">
        <v>3.7</v>
      </c>
      <c r="N2509">
        <v>0.4</v>
      </c>
      <c r="O2509">
        <v>0.6</v>
      </c>
      <c r="P2509">
        <v>0</v>
      </c>
      <c r="Q2509">
        <v>1.5</v>
      </c>
      <c r="R2509">
        <v>2</v>
      </c>
      <c r="S2509">
        <v>92.1</v>
      </c>
      <c r="T2509">
        <v>88</v>
      </c>
      <c r="U2509">
        <v>0.7</v>
      </c>
      <c r="V2509">
        <v>1.8</v>
      </c>
      <c r="W2509">
        <v>76.400000000000006</v>
      </c>
      <c r="X2509">
        <v>11.2</v>
      </c>
      <c r="Y2509">
        <v>2196</v>
      </c>
      <c r="Z2509">
        <v>22.2</v>
      </c>
      <c r="AA2509">
        <v>13982</v>
      </c>
      <c r="AB2509">
        <v>77.900000000000006</v>
      </c>
      <c r="AC2509">
        <v>5.0999999999999996</v>
      </c>
      <c r="AD2509">
        <v>98000</v>
      </c>
      <c r="AE2509">
        <v>9934</v>
      </c>
      <c r="AF2509">
        <v>2.58</v>
      </c>
      <c r="AG2509">
        <v>20127</v>
      </c>
      <c r="AH2509">
        <v>33622</v>
      </c>
      <c r="AI2509">
        <v>22.6</v>
      </c>
      <c r="AJ2509">
        <v>500</v>
      </c>
      <c r="AK2509">
        <v>6873</v>
      </c>
      <c r="AL2509">
        <v>6</v>
      </c>
      <c r="AM2509">
        <v>1780</v>
      </c>
      <c r="AN2509">
        <v>2399</v>
      </c>
      <c r="AO2509">
        <v>0</v>
      </c>
      <c r="AP2509">
        <v>0</v>
      </c>
      <c r="AQ2509">
        <v>0</v>
      </c>
      <c r="AR2509">
        <v>0</v>
      </c>
      <c r="AS2509">
        <v>0</v>
      </c>
      <c r="AT2509">
        <v>26.8</v>
      </c>
      <c r="AU2509">
        <v>691797</v>
      </c>
      <c r="AV2509">
        <v>79735</v>
      </c>
      <c r="AW2509">
        <v>313661</v>
      </c>
      <c r="AX2509">
        <v>11995</v>
      </c>
      <c r="AY2509">
        <v>28737</v>
      </c>
      <c r="AZ2509">
        <v>8</v>
      </c>
      <c r="BA2509">
        <v>577.32000000000005</v>
      </c>
      <c r="BB2509">
        <v>45.1</v>
      </c>
    </row>
    <row r="2510" spans="1:54" x14ac:dyDescent="0.3">
      <c r="A2510">
        <v>47073</v>
      </c>
      <c r="B2510" t="s">
        <v>604</v>
      </c>
      <c r="C2510" t="s">
        <v>578</v>
      </c>
      <c r="D2510">
        <v>56735</v>
      </c>
      <c r="E2510">
        <v>56836</v>
      </c>
      <c r="F2510">
        <v>-0.2</v>
      </c>
      <c r="G2510">
        <v>56833</v>
      </c>
      <c r="H2510">
        <v>5.0999999999999996</v>
      </c>
      <c r="I2510">
        <v>21.1</v>
      </c>
      <c r="J2510">
        <v>19.2</v>
      </c>
      <c r="K2510">
        <v>50.9</v>
      </c>
      <c r="L2510">
        <v>96.5</v>
      </c>
      <c r="M2510">
        <v>1.5</v>
      </c>
      <c r="N2510">
        <v>0.3</v>
      </c>
      <c r="O2510">
        <v>0.5</v>
      </c>
      <c r="P2510">
        <v>0</v>
      </c>
      <c r="Q2510">
        <v>1.2</v>
      </c>
      <c r="R2510">
        <v>1.4</v>
      </c>
      <c r="S2510">
        <v>95.3</v>
      </c>
      <c r="T2510">
        <v>88.4</v>
      </c>
      <c r="U2510">
        <v>0.9</v>
      </c>
      <c r="V2510">
        <v>1.5</v>
      </c>
      <c r="W2510">
        <v>81.099999999999994</v>
      </c>
      <c r="X2510">
        <v>12.7</v>
      </c>
      <c r="Y2510">
        <v>5150</v>
      </c>
      <c r="Z2510">
        <v>24.7</v>
      </c>
      <c r="AA2510">
        <v>26839</v>
      </c>
      <c r="AB2510">
        <v>76.900000000000006</v>
      </c>
      <c r="AC2510">
        <v>9.1999999999999993</v>
      </c>
      <c r="AD2510">
        <v>108900</v>
      </c>
      <c r="AE2510">
        <v>23348</v>
      </c>
      <c r="AF2510">
        <v>2.41</v>
      </c>
      <c r="AG2510">
        <v>20662</v>
      </c>
      <c r="AH2510">
        <v>37357</v>
      </c>
      <c r="AI2510">
        <v>16.2</v>
      </c>
      <c r="AJ2510">
        <v>590</v>
      </c>
      <c r="AK2510">
        <v>9342</v>
      </c>
      <c r="AL2510">
        <v>3</v>
      </c>
      <c r="AM2510">
        <v>2956</v>
      </c>
      <c r="AN2510">
        <v>3486</v>
      </c>
      <c r="AO2510">
        <v>0</v>
      </c>
      <c r="AP2510">
        <v>0</v>
      </c>
      <c r="AQ2510">
        <v>0</v>
      </c>
      <c r="AR2510">
        <v>0</v>
      </c>
      <c r="AS2510">
        <v>0</v>
      </c>
      <c r="AT2510">
        <v>24.5</v>
      </c>
      <c r="AU2510">
        <v>1148701</v>
      </c>
      <c r="AV2510">
        <v>0</v>
      </c>
      <c r="AW2510">
        <v>286874</v>
      </c>
      <c r="AX2510">
        <v>5031</v>
      </c>
      <c r="AY2510">
        <v>31738</v>
      </c>
      <c r="AZ2510">
        <v>11</v>
      </c>
      <c r="BA2510">
        <v>486.98</v>
      </c>
      <c r="BB2510">
        <v>116.7</v>
      </c>
    </row>
    <row r="2511" spans="1:54" x14ac:dyDescent="0.3">
      <c r="A2511">
        <v>47075</v>
      </c>
      <c r="B2511" t="s">
        <v>441</v>
      </c>
      <c r="C2511" t="s">
        <v>578</v>
      </c>
      <c r="D2511">
        <v>18185</v>
      </c>
      <c r="E2511">
        <v>18787</v>
      </c>
      <c r="F2511">
        <v>-3.2</v>
      </c>
      <c r="G2511">
        <v>18787</v>
      </c>
      <c r="H2511">
        <v>5.8</v>
      </c>
      <c r="I2511">
        <v>23.7</v>
      </c>
      <c r="J2511">
        <v>16.100000000000001</v>
      </c>
      <c r="K2511">
        <v>53.5</v>
      </c>
      <c r="L2511">
        <v>48.6</v>
      </c>
      <c r="M2511">
        <v>49.9</v>
      </c>
      <c r="N2511">
        <v>0.4</v>
      </c>
      <c r="O2511">
        <v>0.2</v>
      </c>
      <c r="P2511">
        <v>0</v>
      </c>
      <c r="Q2511">
        <v>1</v>
      </c>
      <c r="R2511">
        <v>4.2</v>
      </c>
      <c r="S2511">
        <v>45.2</v>
      </c>
      <c r="T2511">
        <v>89.2</v>
      </c>
      <c r="U2511">
        <v>1.6</v>
      </c>
      <c r="V2511">
        <v>3.4</v>
      </c>
      <c r="W2511">
        <v>75.900000000000006</v>
      </c>
      <c r="X2511">
        <v>11.4</v>
      </c>
      <c r="Y2511">
        <v>1101</v>
      </c>
      <c r="Z2511">
        <v>22.3</v>
      </c>
      <c r="AA2511">
        <v>8407</v>
      </c>
      <c r="AB2511">
        <v>60.8</v>
      </c>
      <c r="AC2511">
        <v>13.2</v>
      </c>
      <c r="AD2511">
        <v>94500</v>
      </c>
      <c r="AE2511">
        <v>7099</v>
      </c>
      <c r="AF2511">
        <v>2.58</v>
      </c>
      <c r="AG2511">
        <v>18714</v>
      </c>
      <c r="AH2511">
        <v>34542</v>
      </c>
      <c r="AI2511">
        <v>21.1</v>
      </c>
      <c r="AJ2511">
        <v>307</v>
      </c>
      <c r="AK2511">
        <v>4764</v>
      </c>
      <c r="AL2511">
        <v>-3.2</v>
      </c>
      <c r="AM2511">
        <v>1095</v>
      </c>
      <c r="AN2511">
        <v>1268</v>
      </c>
      <c r="AO2511">
        <v>0</v>
      </c>
      <c r="AP2511">
        <v>0</v>
      </c>
      <c r="AQ2511">
        <v>0</v>
      </c>
      <c r="AR2511">
        <v>0</v>
      </c>
      <c r="AS2511">
        <v>0</v>
      </c>
      <c r="AT2511">
        <v>22.9</v>
      </c>
      <c r="AU2511">
        <v>631465</v>
      </c>
      <c r="AV2511">
        <v>74223</v>
      </c>
      <c r="AW2511">
        <v>180636</v>
      </c>
      <c r="AX2511">
        <v>9425</v>
      </c>
      <c r="AY2511">
        <v>13900</v>
      </c>
      <c r="AZ2511">
        <v>18</v>
      </c>
      <c r="BA2511">
        <v>533.11</v>
      </c>
      <c r="BB2511">
        <v>35.200000000000003</v>
      </c>
    </row>
    <row r="2512" spans="1:54" x14ac:dyDescent="0.3">
      <c r="A2512">
        <v>47077</v>
      </c>
      <c r="B2512" t="s">
        <v>440</v>
      </c>
      <c r="C2512" t="s">
        <v>578</v>
      </c>
      <c r="D2512">
        <v>28009</v>
      </c>
      <c r="E2512">
        <v>27793</v>
      </c>
      <c r="F2512">
        <v>0.8</v>
      </c>
      <c r="G2512">
        <v>27769</v>
      </c>
      <c r="H2512">
        <v>5.9</v>
      </c>
      <c r="I2512">
        <v>23.3</v>
      </c>
      <c r="J2512">
        <v>16.8</v>
      </c>
      <c r="K2512">
        <v>51.5</v>
      </c>
      <c r="L2512">
        <v>89.4</v>
      </c>
      <c r="M2512">
        <v>8.1</v>
      </c>
      <c r="N2512">
        <v>0.3</v>
      </c>
      <c r="O2512">
        <v>0.4</v>
      </c>
      <c r="P2512">
        <v>0</v>
      </c>
      <c r="Q2512">
        <v>1.8</v>
      </c>
      <c r="R2512">
        <v>2.2999999999999998</v>
      </c>
      <c r="S2512">
        <v>87.4</v>
      </c>
      <c r="T2512">
        <v>89.7</v>
      </c>
      <c r="U2512">
        <v>0.8</v>
      </c>
      <c r="V2512">
        <v>2.7</v>
      </c>
      <c r="W2512">
        <v>80.900000000000006</v>
      </c>
      <c r="X2512">
        <v>13.1</v>
      </c>
      <c r="Y2512">
        <v>2093</v>
      </c>
      <c r="Z2512">
        <v>23.6</v>
      </c>
      <c r="AA2512">
        <v>12817</v>
      </c>
      <c r="AB2512">
        <v>75.7</v>
      </c>
      <c r="AC2512">
        <v>6.8</v>
      </c>
      <c r="AD2512">
        <v>94400</v>
      </c>
      <c r="AE2512">
        <v>10930</v>
      </c>
      <c r="AF2512">
        <v>2.5299999999999998</v>
      </c>
      <c r="AG2512">
        <v>20449</v>
      </c>
      <c r="AH2512">
        <v>38280</v>
      </c>
      <c r="AI2512">
        <v>18.8</v>
      </c>
      <c r="AJ2512">
        <v>482</v>
      </c>
      <c r="AK2512">
        <v>6238</v>
      </c>
      <c r="AL2512">
        <v>-4.4000000000000004</v>
      </c>
      <c r="AM2512">
        <v>1806</v>
      </c>
      <c r="AN2512">
        <v>2451</v>
      </c>
      <c r="AO2512">
        <v>3.3</v>
      </c>
      <c r="AP2512">
        <v>0</v>
      </c>
      <c r="AQ2512">
        <v>0</v>
      </c>
      <c r="AR2512">
        <v>0</v>
      </c>
      <c r="AS2512">
        <v>0</v>
      </c>
      <c r="AT2512">
        <v>23.2</v>
      </c>
      <c r="AU2512">
        <v>566730</v>
      </c>
      <c r="AV2512">
        <v>31846</v>
      </c>
      <c r="AW2512">
        <v>279627</v>
      </c>
      <c r="AX2512">
        <v>10450</v>
      </c>
      <c r="AY2512">
        <v>20893</v>
      </c>
      <c r="AZ2512">
        <v>1</v>
      </c>
      <c r="BA2512">
        <v>520.07000000000005</v>
      </c>
      <c r="BB2512">
        <v>53.4</v>
      </c>
    </row>
    <row r="2513" spans="1:54" x14ac:dyDescent="0.3">
      <c r="A2513">
        <v>47079</v>
      </c>
      <c r="B2513" t="s">
        <v>41</v>
      </c>
      <c r="C2513" t="s">
        <v>578</v>
      </c>
      <c r="D2513">
        <v>32204</v>
      </c>
      <c r="E2513">
        <v>32330</v>
      </c>
      <c r="F2513">
        <v>-0.4</v>
      </c>
      <c r="G2513">
        <v>32330</v>
      </c>
      <c r="H2513">
        <v>5</v>
      </c>
      <c r="I2513">
        <v>21</v>
      </c>
      <c r="J2513">
        <v>21.6</v>
      </c>
      <c r="K2513">
        <v>51.5</v>
      </c>
      <c r="L2513">
        <v>89.3</v>
      </c>
      <c r="M2513">
        <v>8.1999999999999993</v>
      </c>
      <c r="N2513">
        <v>0.3</v>
      </c>
      <c r="O2513">
        <v>0.4</v>
      </c>
      <c r="P2513">
        <v>0</v>
      </c>
      <c r="Q2513">
        <v>1.7</v>
      </c>
      <c r="R2513">
        <v>2.2999999999999998</v>
      </c>
      <c r="S2513">
        <v>87.4</v>
      </c>
      <c r="T2513">
        <v>85.7</v>
      </c>
      <c r="U2513">
        <v>1.6</v>
      </c>
      <c r="V2513">
        <v>3.2</v>
      </c>
      <c r="W2513">
        <v>82.3</v>
      </c>
      <c r="X2513">
        <v>16</v>
      </c>
      <c r="Y2513">
        <v>3572</v>
      </c>
      <c r="Z2513">
        <v>21.9</v>
      </c>
      <c r="AA2513">
        <v>17003</v>
      </c>
      <c r="AB2513">
        <v>73.2</v>
      </c>
      <c r="AC2513">
        <v>7.9</v>
      </c>
      <c r="AD2513">
        <v>91300</v>
      </c>
      <c r="AE2513">
        <v>13473</v>
      </c>
      <c r="AF2513">
        <v>2.35</v>
      </c>
      <c r="AG2513">
        <v>22239</v>
      </c>
      <c r="AH2513">
        <v>36950</v>
      </c>
      <c r="AI2513">
        <v>19.2</v>
      </c>
      <c r="AJ2513">
        <v>700</v>
      </c>
      <c r="AK2513">
        <v>8602</v>
      </c>
      <c r="AL2513">
        <v>-1.3</v>
      </c>
      <c r="AM2513">
        <v>2177</v>
      </c>
      <c r="AN2513">
        <v>2520</v>
      </c>
      <c r="AO2513">
        <v>0</v>
      </c>
      <c r="AP2513">
        <v>0</v>
      </c>
      <c r="AQ2513">
        <v>0</v>
      </c>
      <c r="AR2513">
        <v>0</v>
      </c>
      <c r="AS2513">
        <v>0</v>
      </c>
      <c r="AT2513">
        <v>0</v>
      </c>
      <c r="AU2513">
        <v>0</v>
      </c>
      <c r="AV2513">
        <v>0</v>
      </c>
      <c r="AW2513">
        <v>404167</v>
      </c>
      <c r="AX2513">
        <v>12824</v>
      </c>
      <c r="AY2513">
        <v>29442</v>
      </c>
      <c r="AZ2513">
        <v>13</v>
      </c>
      <c r="BA2513">
        <v>562.1</v>
      </c>
      <c r="BB2513">
        <v>57.5</v>
      </c>
    </row>
    <row r="2514" spans="1:54" x14ac:dyDescent="0.3">
      <c r="A2514">
        <v>47081</v>
      </c>
      <c r="B2514" t="s">
        <v>603</v>
      </c>
      <c r="C2514" t="s">
        <v>578</v>
      </c>
      <c r="D2514">
        <v>24384</v>
      </c>
      <c r="E2514">
        <v>24699</v>
      </c>
      <c r="F2514">
        <v>-1.3</v>
      </c>
      <c r="G2514">
        <v>24690</v>
      </c>
      <c r="H2514">
        <v>5.5</v>
      </c>
      <c r="I2514">
        <v>21.8</v>
      </c>
      <c r="J2514">
        <v>15.6</v>
      </c>
      <c r="K2514">
        <v>47.5</v>
      </c>
      <c r="L2514">
        <v>92.6</v>
      </c>
      <c r="M2514">
        <v>5.0999999999999996</v>
      </c>
      <c r="N2514">
        <v>0.5</v>
      </c>
      <c r="O2514">
        <v>0.3</v>
      </c>
      <c r="P2514">
        <v>0</v>
      </c>
      <c r="Q2514">
        <v>1.5</v>
      </c>
      <c r="R2514">
        <v>2.1</v>
      </c>
      <c r="S2514">
        <v>90.8</v>
      </c>
      <c r="T2514">
        <v>86.5</v>
      </c>
      <c r="U2514">
        <v>1</v>
      </c>
      <c r="V2514">
        <v>2.1</v>
      </c>
      <c r="W2514">
        <v>75.5</v>
      </c>
      <c r="X2514">
        <v>12</v>
      </c>
      <c r="Y2514">
        <v>1897</v>
      </c>
      <c r="Z2514">
        <v>38.700000000000003</v>
      </c>
      <c r="AA2514">
        <v>10271</v>
      </c>
      <c r="AB2514">
        <v>77.900000000000006</v>
      </c>
      <c r="AC2514">
        <v>5.3</v>
      </c>
      <c r="AD2514">
        <v>100400</v>
      </c>
      <c r="AE2514">
        <v>8846</v>
      </c>
      <c r="AF2514">
        <v>2.59</v>
      </c>
      <c r="AG2514">
        <v>18383</v>
      </c>
      <c r="AH2514">
        <v>39581</v>
      </c>
      <c r="AI2514">
        <v>17.399999999999999</v>
      </c>
      <c r="AJ2514">
        <v>243</v>
      </c>
      <c r="AK2514">
        <v>2134</v>
      </c>
      <c r="AL2514">
        <v>-0.5</v>
      </c>
      <c r="AM2514">
        <v>1669</v>
      </c>
      <c r="AN2514">
        <v>1889</v>
      </c>
      <c r="AO2514">
        <v>0</v>
      </c>
      <c r="AP2514">
        <v>0</v>
      </c>
      <c r="AQ2514">
        <v>0</v>
      </c>
      <c r="AR2514">
        <v>0</v>
      </c>
      <c r="AS2514">
        <v>0</v>
      </c>
      <c r="AT2514">
        <v>25.5</v>
      </c>
      <c r="AU2514">
        <v>0</v>
      </c>
      <c r="AV2514">
        <v>0</v>
      </c>
      <c r="AW2514">
        <v>76884</v>
      </c>
      <c r="AX2514">
        <v>3233</v>
      </c>
      <c r="AY2514">
        <v>7097</v>
      </c>
      <c r="AZ2514">
        <v>3</v>
      </c>
      <c r="BA2514">
        <v>612.5</v>
      </c>
      <c r="BB2514">
        <v>40.299999999999997</v>
      </c>
    </row>
    <row r="2515" spans="1:54" x14ac:dyDescent="0.3">
      <c r="A2515">
        <v>47083</v>
      </c>
      <c r="B2515" t="s">
        <v>40</v>
      </c>
      <c r="C2515" t="s">
        <v>578</v>
      </c>
      <c r="D2515">
        <v>8267</v>
      </c>
      <c r="E2515">
        <v>8426</v>
      </c>
      <c r="F2515">
        <v>-1.9</v>
      </c>
      <c r="G2515">
        <v>8426</v>
      </c>
      <c r="H2515">
        <v>5</v>
      </c>
      <c r="I2515">
        <v>21.8</v>
      </c>
      <c r="J2515">
        <v>19.5</v>
      </c>
      <c r="K2515">
        <v>51.2</v>
      </c>
      <c r="L2515">
        <v>94</v>
      </c>
      <c r="M2515">
        <v>3.2</v>
      </c>
      <c r="N2515">
        <v>0.4</v>
      </c>
      <c r="O2515">
        <v>0.4</v>
      </c>
      <c r="P2515">
        <v>0.1</v>
      </c>
      <c r="Q2515">
        <v>1.9</v>
      </c>
      <c r="R2515">
        <v>2.2999999999999998</v>
      </c>
      <c r="S2515">
        <v>91.9</v>
      </c>
      <c r="T2515">
        <v>82.7</v>
      </c>
      <c r="U2515">
        <v>1.1000000000000001</v>
      </c>
      <c r="V2515">
        <v>1</v>
      </c>
      <c r="W2515">
        <v>80.400000000000006</v>
      </c>
      <c r="X2515">
        <v>9.6999999999999993</v>
      </c>
      <c r="Y2515">
        <v>764</v>
      </c>
      <c r="Z2515">
        <v>31.2</v>
      </c>
      <c r="AA2515">
        <v>4170</v>
      </c>
      <c r="AB2515">
        <v>70.099999999999994</v>
      </c>
      <c r="AC2515">
        <v>4.5</v>
      </c>
      <c r="AD2515">
        <v>87300</v>
      </c>
      <c r="AE2515">
        <v>3423</v>
      </c>
      <c r="AF2515">
        <v>2.39</v>
      </c>
      <c r="AG2515">
        <v>18539</v>
      </c>
      <c r="AH2515">
        <v>35271</v>
      </c>
      <c r="AI2515">
        <v>23.5</v>
      </c>
      <c r="AJ2515">
        <v>109</v>
      </c>
      <c r="AK2515">
        <v>1067</v>
      </c>
      <c r="AL2515">
        <v>-1.6</v>
      </c>
      <c r="AM2515">
        <v>510</v>
      </c>
      <c r="AN2515">
        <v>810</v>
      </c>
      <c r="AO2515">
        <v>0</v>
      </c>
      <c r="AP2515">
        <v>0</v>
      </c>
      <c r="AQ2515">
        <v>0</v>
      </c>
      <c r="AR2515">
        <v>0</v>
      </c>
      <c r="AS2515">
        <v>0</v>
      </c>
      <c r="AT2515">
        <v>17.8</v>
      </c>
      <c r="AU2515">
        <v>0</v>
      </c>
      <c r="AV2515">
        <v>0</v>
      </c>
      <c r="AW2515">
        <v>33434</v>
      </c>
      <c r="AX2515">
        <v>4152</v>
      </c>
      <c r="AY2515">
        <v>2725</v>
      </c>
      <c r="AZ2515">
        <v>1</v>
      </c>
      <c r="BA2515">
        <v>200.29</v>
      </c>
      <c r="BB2515">
        <v>42.1</v>
      </c>
    </row>
    <row r="2516" spans="1:54" x14ac:dyDescent="0.3">
      <c r="A2516">
        <v>47085</v>
      </c>
      <c r="B2516" t="s">
        <v>602</v>
      </c>
      <c r="C2516" t="s">
        <v>578</v>
      </c>
      <c r="D2516">
        <v>18135</v>
      </c>
      <c r="E2516">
        <v>18538</v>
      </c>
      <c r="F2516">
        <v>-2.2000000000000002</v>
      </c>
      <c r="G2516">
        <v>18538</v>
      </c>
      <c r="H2516">
        <v>5.9</v>
      </c>
      <c r="I2516">
        <v>22</v>
      </c>
      <c r="J2516">
        <v>19</v>
      </c>
      <c r="K2516">
        <v>50.4</v>
      </c>
      <c r="L2516">
        <v>94.8</v>
      </c>
      <c r="M2516">
        <v>2.7</v>
      </c>
      <c r="N2516">
        <v>0.6</v>
      </c>
      <c r="O2516">
        <v>0.3</v>
      </c>
      <c r="P2516">
        <v>0</v>
      </c>
      <c r="Q2516">
        <v>1.5</v>
      </c>
      <c r="R2516">
        <v>2</v>
      </c>
      <c r="S2516">
        <v>93.2</v>
      </c>
      <c r="T2516">
        <v>89</v>
      </c>
      <c r="U2516">
        <v>0.5</v>
      </c>
      <c r="V2516">
        <v>2</v>
      </c>
      <c r="W2516">
        <v>84.2</v>
      </c>
      <c r="X2516">
        <v>12.4</v>
      </c>
      <c r="Y2516">
        <v>1525</v>
      </c>
      <c r="Z2516">
        <v>25.5</v>
      </c>
      <c r="AA2516">
        <v>8875</v>
      </c>
      <c r="AB2516">
        <v>77.8</v>
      </c>
      <c r="AC2516">
        <v>5</v>
      </c>
      <c r="AD2516">
        <v>108000</v>
      </c>
      <c r="AE2516">
        <v>7396</v>
      </c>
      <c r="AF2516">
        <v>2.46</v>
      </c>
      <c r="AG2516">
        <v>22183</v>
      </c>
      <c r="AH2516">
        <v>42846</v>
      </c>
      <c r="AI2516">
        <v>13.9</v>
      </c>
      <c r="AJ2516">
        <v>337</v>
      </c>
      <c r="AK2516">
        <v>4170</v>
      </c>
      <c r="AL2516">
        <v>8.1</v>
      </c>
      <c r="AM2516">
        <v>1126</v>
      </c>
      <c r="AN2516">
        <v>1642</v>
      </c>
      <c r="AO2516">
        <v>0</v>
      </c>
      <c r="AP2516">
        <v>0</v>
      </c>
      <c r="AQ2516">
        <v>0</v>
      </c>
      <c r="AR2516">
        <v>0</v>
      </c>
      <c r="AS2516">
        <v>0</v>
      </c>
      <c r="AT2516">
        <v>0</v>
      </c>
      <c r="AU2516">
        <v>1052931</v>
      </c>
      <c r="AV2516">
        <v>57235</v>
      </c>
      <c r="AW2516">
        <v>181921</v>
      </c>
      <c r="AX2516">
        <v>9964</v>
      </c>
      <c r="AY2516">
        <v>17794</v>
      </c>
      <c r="AZ2516">
        <v>10</v>
      </c>
      <c r="BA2516">
        <v>530.98</v>
      </c>
      <c r="BB2516">
        <v>34.9</v>
      </c>
    </row>
    <row r="2517" spans="1:54" x14ac:dyDescent="0.3">
      <c r="A2517">
        <v>47087</v>
      </c>
      <c r="B2517" t="s">
        <v>39</v>
      </c>
      <c r="C2517" t="s">
        <v>578</v>
      </c>
      <c r="D2517">
        <v>11568</v>
      </c>
      <c r="E2517">
        <v>11638</v>
      </c>
      <c r="F2517">
        <v>-0.6</v>
      </c>
      <c r="G2517">
        <v>11638</v>
      </c>
      <c r="H2517">
        <v>4.9000000000000004</v>
      </c>
      <c r="I2517">
        <v>19.100000000000001</v>
      </c>
      <c r="J2517">
        <v>20.8</v>
      </c>
      <c r="K2517">
        <v>49.9</v>
      </c>
      <c r="L2517">
        <v>97.6</v>
      </c>
      <c r="M2517">
        <v>0.5</v>
      </c>
      <c r="N2517">
        <v>0.5</v>
      </c>
      <c r="O2517">
        <v>0.2</v>
      </c>
      <c r="P2517">
        <v>0</v>
      </c>
      <c r="Q2517">
        <v>1.2</v>
      </c>
      <c r="R2517">
        <v>1.9</v>
      </c>
      <c r="S2517">
        <v>95.8</v>
      </c>
      <c r="T2517">
        <v>92.5</v>
      </c>
      <c r="U2517">
        <v>0.7</v>
      </c>
      <c r="V2517">
        <v>0.9</v>
      </c>
      <c r="W2517">
        <v>74.7</v>
      </c>
      <c r="X2517">
        <v>9.9</v>
      </c>
      <c r="Y2517">
        <v>797</v>
      </c>
      <c r="Z2517">
        <v>31.4</v>
      </c>
      <c r="AA2517">
        <v>5822</v>
      </c>
      <c r="AB2517">
        <v>79.900000000000006</v>
      </c>
      <c r="AC2517">
        <v>5.2</v>
      </c>
      <c r="AD2517">
        <v>102900</v>
      </c>
      <c r="AE2517">
        <v>4493</v>
      </c>
      <c r="AF2517">
        <v>2.52</v>
      </c>
      <c r="AG2517">
        <v>18387</v>
      </c>
      <c r="AH2517">
        <v>33386</v>
      </c>
      <c r="AI2517">
        <v>22.1</v>
      </c>
      <c r="AJ2517">
        <v>90</v>
      </c>
      <c r="AK2517">
        <v>972</v>
      </c>
      <c r="AL2517">
        <v>8</v>
      </c>
      <c r="AM2517">
        <v>794</v>
      </c>
      <c r="AN2517">
        <v>1136</v>
      </c>
      <c r="AO2517">
        <v>0</v>
      </c>
      <c r="AP2517">
        <v>0</v>
      </c>
      <c r="AQ2517">
        <v>0</v>
      </c>
      <c r="AR2517">
        <v>0</v>
      </c>
      <c r="AS2517">
        <v>0</v>
      </c>
      <c r="AT2517">
        <v>22.4</v>
      </c>
      <c r="AU2517">
        <v>0</v>
      </c>
      <c r="AV2517">
        <v>7188</v>
      </c>
      <c r="AW2517">
        <v>27779</v>
      </c>
      <c r="AX2517">
        <v>2560</v>
      </c>
      <c r="AY2517">
        <v>2577</v>
      </c>
      <c r="AZ2517">
        <v>0</v>
      </c>
      <c r="BA2517">
        <v>308.32</v>
      </c>
      <c r="BB2517">
        <v>37.700000000000003</v>
      </c>
    </row>
    <row r="2518" spans="1:54" x14ac:dyDescent="0.3">
      <c r="A2518">
        <v>47089</v>
      </c>
      <c r="B2518" t="s">
        <v>38</v>
      </c>
      <c r="C2518" t="s">
        <v>578</v>
      </c>
      <c r="D2518">
        <v>52677</v>
      </c>
      <c r="E2518">
        <v>51570</v>
      </c>
      <c r="F2518">
        <v>2.1</v>
      </c>
      <c r="G2518">
        <v>51407</v>
      </c>
      <c r="H2518">
        <v>5.2</v>
      </c>
      <c r="I2518">
        <v>20.8</v>
      </c>
      <c r="J2518">
        <v>19.100000000000001</v>
      </c>
      <c r="K2518">
        <v>50.9</v>
      </c>
      <c r="L2518">
        <v>95.3</v>
      </c>
      <c r="M2518">
        <v>2.4</v>
      </c>
      <c r="N2518">
        <v>0.4</v>
      </c>
      <c r="O2518">
        <v>0.5</v>
      </c>
      <c r="P2518">
        <v>0</v>
      </c>
      <c r="Q2518">
        <v>1.3</v>
      </c>
      <c r="R2518">
        <v>3.5</v>
      </c>
      <c r="S2518">
        <v>92.2</v>
      </c>
      <c r="T2518">
        <v>85.6</v>
      </c>
      <c r="U2518">
        <v>1.8</v>
      </c>
      <c r="V2518">
        <v>3.1</v>
      </c>
      <c r="W2518">
        <v>80.400000000000006</v>
      </c>
      <c r="X2518">
        <v>13.6</v>
      </c>
      <c r="Y2518">
        <v>4980</v>
      </c>
      <c r="Z2518">
        <v>26</v>
      </c>
      <c r="AA2518">
        <v>23635</v>
      </c>
      <c r="AB2518">
        <v>74.5</v>
      </c>
      <c r="AC2518">
        <v>8.6999999999999993</v>
      </c>
      <c r="AD2518">
        <v>121800</v>
      </c>
      <c r="AE2518">
        <v>19797</v>
      </c>
      <c r="AF2518">
        <v>2.5299999999999998</v>
      </c>
      <c r="AG2518">
        <v>20619</v>
      </c>
      <c r="AH2518">
        <v>39745</v>
      </c>
      <c r="AI2518">
        <v>18.3</v>
      </c>
      <c r="AJ2518">
        <v>651</v>
      </c>
      <c r="AK2518">
        <v>10691</v>
      </c>
      <c r="AL2518">
        <v>5.5</v>
      </c>
      <c r="AM2518">
        <v>3051</v>
      </c>
      <c r="AN2518">
        <v>4060</v>
      </c>
      <c r="AO2518">
        <v>0</v>
      </c>
      <c r="AP2518">
        <v>0</v>
      </c>
      <c r="AQ2518">
        <v>0</v>
      </c>
      <c r="AR2518">
        <v>0</v>
      </c>
      <c r="AS2518">
        <v>0</v>
      </c>
      <c r="AT2518">
        <v>19.899999999999999</v>
      </c>
      <c r="AU2518">
        <v>862933</v>
      </c>
      <c r="AV2518">
        <v>35299</v>
      </c>
      <c r="AW2518">
        <v>554331</v>
      </c>
      <c r="AX2518">
        <v>10994</v>
      </c>
      <c r="AY2518">
        <v>48272</v>
      </c>
      <c r="AZ2518">
        <v>98</v>
      </c>
      <c r="BA2518">
        <v>274.08</v>
      </c>
      <c r="BB2518">
        <v>187.6</v>
      </c>
    </row>
    <row r="2519" spans="1:54" x14ac:dyDescent="0.3">
      <c r="A2519">
        <v>47091</v>
      </c>
      <c r="B2519" t="s">
        <v>103</v>
      </c>
      <c r="C2519" t="s">
        <v>578</v>
      </c>
      <c r="D2519">
        <v>17859</v>
      </c>
      <c r="E2519">
        <v>18244</v>
      </c>
      <c r="F2519">
        <v>-2.1</v>
      </c>
      <c r="G2519">
        <v>18244</v>
      </c>
      <c r="H2519">
        <v>4.3</v>
      </c>
      <c r="I2519">
        <v>17.5</v>
      </c>
      <c r="J2519">
        <v>20.5</v>
      </c>
      <c r="K2519">
        <v>46.5</v>
      </c>
      <c r="L2519">
        <v>96.1</v>
      </c>
      <c r="M2519">
        <v>2.2999999999999998</v>
      </c>
      <c r="N2519">
        <v>0.3</v>
      </c>
      <c r="O2519">
        <v>0.3</v>
      </c>
      <c r="P2519">
        <v>0</v>
      </c>
      <c r="Q2519">
        <v>1</v>
      </c>
      <c r="R2519">
        <v>1.8</v>
      </c>
      <c r="S2519">
        <v>94.4</v>
      </c>
      <c r="T2519">
        <v>88.1</v>
      </c>
      <c r="U2519">
        <v>1</v>
      </c>
      <c r="V2519">
        <v>2.1</v>
      </c>
      <c r="W2519">
        <v>72.7</v>
      </c>
      <c r="X2519">
        <v>9</v>
      </c>
      <c r="Y2519">
        <v>1503</v>
      </c>
      <c r="Z2519">
        <v>25.7</v>
      </c>
      <c r="AA2519">
        <v>8914</v>
      </c>
      <c r="AB2519">
        <v>75.900000000000006</v>
      </c>
      <c r="AC2519">
        <v>6</v>
      </c>
      <c r="AD2519">
        <v>101200</v>
      </c>
      <c r="AE2519">
        <v>6921</v>
      </c>
      <c r="AF2519">
        <v>2.36</v>
      </c>
      <c r="AG2519">
        <v>16470</v>
      </c>
      <c r="AH2519">
        <v>29609</v>
      </c>
      <c r="AI2519">
        <v>26.4</v>
      </c>
      <c r="AJ2519">
        <v>243</v>
      </c>
      <c r="AK2519">
        <v>2863</v>
      </c>
      <c r="AL2519">
        <v>2.7</v>
      </c>
      <c r="AM2519">
        <v>1060</v>
      </c>
      <c r="AN2519">
        <v>1364</v>
      </c>
      <c r="AO2519">
        <v>0</v>
      </c>
      <c r="AP2519">
        <v>0</v>
      </c>
      <c r="AQ2519">
        <v>0</v>
      </c>
      <c r="AR2519">
        <v>0</v>
      </c>
      <c r="AS2519">
        <v>0</v>
      </c>
      <c r="AT2519">
        <v>16.2</v>
      </c>
      <c r="AU2519">
        <v>118206</v>
      </c>
      <c r="AV2519">
        <v>0</v>
      </c>
      <c r="AW2519">
        <v>93196</v>
      </c>
      <c r="AX2519">
        <v>5156</v>
      </c>
      <c r="AY2519">
        <v>6610</v>
      </c>
      <c r="AZ2519">
        <v>1</v>
      </c>
      <c r="BA2519">
        <v>298.48</v>
      </c>
      <c r="BB2519">
        <v>61.1</v>
      </c>
    </row>
    <row r="2520" spans="1:54" x14ac:dyDescent="0.3">
      <c r="A2520">
        <v>47093</v>
      </c>
      <c r="B2520" t="s">
        <v>601</v>
      </c>
      <c r="C2520" t="s">
        <v>578</v>
      </c>
      <c r="D2520">
        <v>448644</v>
      </c>
      <c r="E2520">
        <v>432234</v>
      </c>
      <c r="F2520">
        <v>3.8</v>
      </c>
      <c r="G2520">
        <v>432226</v>
      </c>
      <c r="H2520">
        <v>5.8</v>
      </c>
      <c r="I2520">
        <v>21.5</v>
      </c>
      <c r="J2520">
        <v>14.5</v>
      </c>
      <c r="K2520">
        <v>51.4</v>
      </c>
      <c r="L2520">
        <v>86.3</v>
      </c>
      <c r="M2520">
        <v>9</v>
      </c>
      <c r="N2520">
        <v>0.4</v>
      </c>
      <c r="O2520">
        <v>2.2000000000000002</v>
      </c>
      <c r="P2520">
        <v>0.1</v>
      </c>
      <c r="Q2520">
        <v>2</v>
      </c>
      <c r="R2520">
        <v>3.9</v>
      </c>
      <c r="S2520">
        <v>83</v>
      </c>
      <c r="T2520">
        <v>86.8</v>
      </c>
      <c r="U2520">
        <v>4.7</v>
      </c>
      <c r="V2520">
        <v>6.3</v>
      </c>
      <c r="W2520">
        <v>90.2</v>
      </c>
      <c r="X2520">
        <v>34.299999999999997</v>
      </c>
      <c r="Y2520">
        <v>28744</v>
      </c>
      <c r="Z2520">
        <v>21.4</v>
      </c>
      <c r="AA2520">
        <v>198917</v>
      </c>
      <c r="AB2520">
        <v>65.2</v>
      </c>
      <c r="AC2520">
        <v>23.1</v>
      </c>
      <c r="AD2520">
        <v>157400</v>
      </c>
      <c r="AE2520">
        <v>181100</v>
      </c>
      <c r="AF2520">
        <v>2.35</v>
      </c>
      <c r="AG2520">
        <v>28136</v>
      </c>
      <c r="AH2520">
        <v>47694</v>
      </c>
      <c r="AI2520">
        <v>14.6</v>
      </c>
      <c r="AJ2520">
        <v>10971</v>
      </c>
      <c r="AK2520">
        <v>205667</v>
      </c>
      <c r="AL2520">
        <v>-0.1</v>
      </c>
      <c r="AM2520">
        <v>33182</v>
      </c>
      <c r="AN2520">
        <v>40476</v>
      </c>
      <c r="AO2520">
        <v>4.9000000000000004</v>
      </c>
      <c r="AP2520">
        <v>0.6</v>
      </c>
      <c r="AQ2520">
        <v>1.9</v>
      </c>
      <c r="AR2520">
        <v>0</v>
      </c>
      <c r="AS2520">
        <v>1.7</v>
      </c>
      <c r="AT2520">
        <v>25.6</v>
      </c>
      <c r="AU2520">
        <v>4470899</v>
      </c>
      <c r="AV2520">
        <v>7402469</v>
      </c>
      <c r="AW2520">
        <v>8209407</v>
      </c>
      <c r="AX2520">
        <v>19329</v>
      </c>
      <c r="AY2520">
        <v>919247</v>
      </c>
      <c r="AZ2520">
        <v>1912</v>
      </c>
      <c r="BA2520">
        <v>508.22</v>
      </c>
      <c r="BB2520">
        <v>850.5</v>
      </c>
    </row>
    <row r="2521" spans="1:54" x14ac:dyDescent="0.3">
      <c r="A2521">
        <v>47095</v>
      </c>
      <c r="B2521" t="s">
        <v>171</v>
      </c>
      <c r="C2521" t="s">
        <v>578</v>
      </c>
      <c r="D2521">
        <v>7631</v>
      </c>
      <c r="E2521">
        <v>7832</v>
      </c>
      <c r="F2521">
        <v>-2.6</v>
      </c>
      <c r="G2521">
        <v>7832</v>
      </c>
      <c r="H2521">
        <v>4.5</v>
      </c>
      <c r="I2521">
        <v>15.6</v>
      </c>
      <c r="J2521">
        <v>14.7</v>
      </c>
      <c r="K2521">
        <v>36.1</v>
      </c>
      <c r="L2521">
        <v>69.400000000000006</v>
      </c>
      <c r="M2521">
        <v>28.1</v>
      </c>
      <c r="N2521">
        <v>0.5</v>
      </c>
      <c r="O2521">
        <v>0.2</v>
      </c>
      <c r="P2521">
        <v>0</v>
      </c>
      <c r="Q2521">
        <v>1.8</v>
      </c>
      <c r="R2521">
        <v>2</v>
      </c>
      <c r="S2521">
        <v>67.8</v>
      </c>
      <c r="T2521">
        <v>78.7</v>
      </c>
      <c r="U2521">
        <v>2.2000000000000002</v>
      </c>
      <c r="V2521">
        <v>2.9</v>
      </c>
      <c r="W2521">
        <v>70.599999999999994</v>
      </c>
      <c r="X2521">
        <v>7</v>
      </c>
      <c r="Y2521">
        <v>563</v>
      </c>
      <c r="Z2521">
        <v>18.899999999999999</v>
      </c>
      <c r="AA2521">
        <v>2607</v>
      </c>
      <c r="AB2521">
        <v>55.4</v>
      </c>
      <c r="AC2521">
        <v>24.2</v>
      </c>
      <c r="AD2521">
        <v>72700</v>
      </c>
      <c r="AE2521">
        <v>2201</v>
      </c>
      <c r="AF2521">
        <v>2.41</v>
      </c>
      <c r="AG2521">
        <v>12042</v>
      </c>
      <c r="AH2521">
        <v>27115</v>
      </c>
      <c r="AI2521">
        <v>31.7</v>
      </c>
      <c r="AJ2521">
        <v>74</v>
      </c>
      <c r="AK2521">
        <v>637</v>
      </c>
      <c r="AL2521">
        <v>4.8</v>
      </c>
      <c r="AM2521">
        <v>351</v>
      </c>
      <c r="AN2521">
        <v>189</v>
      </c>
      <c r="AO2521">
        <v>0</v>
      </c>
      <c r="AP2521">
        <v>0</v>
      </c>
      <c r="AQ2521">
        <v>0</v>
      </c>
      <c r="AR2521">
        <v>0</v>
      </c>
      <c r="AS2521">
        <v>0</v>
      </c>
      <c r="AT2521">
        <v>13.2</v>
      </c>
      <c r="AU2521">
        <v>0</v>
      </c>
      <c r="AV2521">
        <v>0</v>
      </c>
      <c r="AW2521">
        <v>19529</v>
      </c>
      <c r="AX2521">
        <v>2635</v>
      </c>
      <c r="AY2521">
        <v>5859</v>
      </c>
      <c r="AZ2521">
        <v>6</v>
      </c>
      <c r="BA2521">
        <v>165.78</v>
      </c>
      <c r="BB2521">
        <v>47.2</v>
      </c>
    </row>
    <row r="2522" spans="1:54" x14ac:dyDescent="0.3">
      <c r="A2522">
        <v>47097</v>
      </c>
      <c r="B2522" t="s">
        <v>36</v>
      </c>
      <c r="C2522" t="s">
        <v>578</v>
      </c>
      <c r="D2522">
        <v>27382</v>
      </c>
      <c r="E2522">
        <v>27815</v>
      </c>
      <c r="F2522">
        <v>-1.6</v>
      </c>
      <c r="G2522">
        <v>27815</v>
      </c>
      <c r="H2522">
        <v>5.6</v>
      </c>
      <c r="I2522">
        <v>23.2</v>
      </c>
      <c r="J2522">
        <v>13.8</v>
      </c>
      <c r="K2522">
        <v>47.7</v>
      </c>
      <c r="L2522">
        <v>62.4</v>
      </c>
      <c r="M2522">
        <v>35.1</v>
      </c>
      <c r="N2522">
        <v>0.7</v>
      </c>
      <c r="O2522">
        <v>0.6</v>
      </c>
      <c r="P2522">
        <v>0</v>
      </c>
      <c r="Q2522">
        <v>1.3</v>
      </c>
      <c r="R2522">
        <v>2.2999999999999998</v>
      </c>
      <c r="S2522">
        <v>60.7</v>
      </c>
      <c r="T2522">
        <v>80.8</v>
      </c>
      <c r="U2522">
        <v>1</v>
      </c>
      <c r="V2522">
        <v>2.5</v>
      </c>
      <c r="W2522">
        <v>74.5</v>
      </c>
      <c r="X2522">
        <v>10.4</v>
      </c>
      <c r="Y2522">
        <v>1811</v>
      </c>
      <c r="Z2522">
        <v>22.9</v>
      </c>
      <c r="AA2522">
        <v>11286</v>
      </c>
      <c r="AB2522">
        <v>63.6</v>
      </c>
      <c r="AC2522">
        <v>13.4</v>
      </c>
      <c r="AD2522">
        <v>77600</v>
      </c>
      <c r="AE2522">
        <v>9686</v>
      </c>
      <c r="AF2522">
        <v>2.58</v>
      </c>
      <c r="AG2522">
        <v>15758</v>
      </c>
      <c r="AH2522">
        <v>32326</v>
      </c>
      <c r="AI2522">
        <v>26</v>
      </c>
      <c r="AJ2522">
        <v>307</v>
      </c>
      <c r="AK2522">
        <v>4708</v>
      </c>
      <c r="AL2522">
        <v>3.8</v>
      </c>
      <c r="AM2522">
        <v>1305</v>
      </c>
      <c r="AN2522">
        <v>1446</v>
      </c>
      <c r="AO2522">
        <v>6.2</v>
      </c>
      <c r="AP2522">
        <v>0</v>
      </c>
      <c r="AQ2522">
        <v>0</v>
      </c>
      <c r="AR2522">
        <v>0</v>
      </c>
      <c r="AS2522">
        <v>0</v>
      </c>
      <c r="AT2522">
        <v>28.9</v>
      </c>
      <c r="AU2522">
        <v>372934</v>
      </c>
      <c r="AV2522">
        <v>829714</v>
      </c>
      <c r="AW2522">
        <v>151836</v>
      </c>
      <c r="AX2522">
        <v>5708</v>
      </c>
      <c r="AY2522">
        <v>9726</v>
      </c>
      <c r="AZ2522">
        <v>14</v>
      </c>
      <c r="BA2522">
        <v>471.99</v>
      </c>
      <c r="BB2522">
        <v>58.9</v>
      </c>
    </row>
    <row r="2523" spans="1:54" x14ac:dyDescent="0.3">
      <c r="A2523">
        <v>47099</v>
      </c>
      <c r="B2523" t="s">
        <v>35</v>
      </c>
      <c r="C2523" t="s">
        <v>578</v>
      </c>
      <c r="D2523">
        <v>42274</v>
      </c>
      <c r="E2523">
        <v>41869</v>
      </c>
      <c r="F2523">
        <v>1</v>
      </c>
      <c r="G2523">
        <v>41869</v>
      </c>
      <c r="H2523">
        <v>6.8</v>
      </c>
      <c r="I2523">
        <v>24.9</v>
      </c>
      <c r="J2523">
        <v>17.5</v>
      </c>
      <c r="K2523">
        <v>51</v>
      </c>
      <c r="L2523">
        <v>95.8</v>
      </c>
      <c r="M2523">
        <v>1.8</v>
      </c>
      <c r="N2523">
        <v>0.4</v>
      </c>
      <c r="O2523">
        <v>0.5</v>
      </c>
      <c r="P2523">
        <v>0</v>
      </c>
      <c r="Q2523">
        <v>1.5</v>
      </c>
      <c r="R2523">
        <v>1.9</v>
      </c>
      <c r="S2523">
        <v>94.1</v>
      </c>
      <c r="T2523">
        <v>89.7</v>
      </c>
      <c r="U2523">
        <v>1.5</v>
      </c>
      <c r="V2523">
        <v>4.2</v>
      </c>
      <c r="W2523">
        <v>79</v>
      </c>
      <c r="X2523">
        <v>12</v>
      </c>
      <c r="Y2523">
        <v>3115</v>
      </c>
      <c r="Z2523">
        <v>25.5</v>
      </c>
      <c r="AA2523">
        <v>18145</v>
      </c>
      <c r="AB2523">
        <v>75.400000000000006</v>
      </c>
      <c r="AC2523">
        <v>7.2</v>
      </c>
      <c r="AD2523">
        <v>97900</v>
      </c>
      <c r="AE2523">
        <v>15862</v>
      </c>
      <c r="AF2523">
        <v>2.62</v>
      </c>
      <c r="AG2523">
        <v>19136</v>
      </c>
      <c r="AH2523">
        <v>37368</v>
      </c>
      <c r="AI2523">
        <v>18.100000000000001</v>
      </c>
      <c r="AJ2523">
        <v>702</v>
      </c>
      <c r="AK2523">
        <v>8374</v>
      </c>
      <c r="AL2523">
        <v>1</v>
      </c>
      <c r="AM2523">
        <v>2823</v>
      </c>
      <c r="AN2523">
        <v>3277</v>
      </c>
      <c r="AO2523">
        <v>0</v>
      </c>
      <c r="AP2523">
        <v>0</v>
      </c>
      <c r="AQ2523">
        <v>0</v>
      </c>
      <c r="AR2523">
        <v>0</v>
      </c>
      <c r="AS2523">
        <v>0</v>
      </c>
      <c r="AT2523">
        <v>22.2</v>
      </c>
      <c r="AU2523">
        <v>0</v>
      </c>
      <c r="AV2523">
        <v>0</v>
      </c>
      <c r="AW2523">
        <v>380971</v>
      </c>
      <c r="AX2523">
        <v>9318</v>
      </c>
      <c r="AY2523">
        <v>37439</v>
      </c>
      <c r="AZ2523">
        <v>10</v>
      </c>
      <c r="BA2523">
        <v>617.13</v>
      </c>
      <c r="BB2523">
        <v>67.8</v>
      </c>
    </row>
    <row r="2524" spans="1:54" x14ac:dyDescent="0.3">
      <c r="A2524">
        <v>47101</v>
      </c>
      <c r="B2524" t="s">
        <v>600</v>
      </c>
      <c r="C2524" t="s">
        <v>578</v>
      </c>
      <c r="D2524">
        <v>11906</v>
      </c>
      <c r="E2524">
        <v>12161</v>
      </c>
      <c r="F2524">
        <v>-2.1</v>
      </c>
      <c r="G2524">
        <v>12161</v>
      </c>
      <c r="H2524">
        <v>5.8</v>
      </c>
      <c r="I2524">
        <v>22.2</v>
      </c>
      <c r="J2524">
        <v>18.7</v>
      </c>
      <c r="K2524">
        <v>51.1</v>
      </c>
      <c r="L2524">
        <v>95.4</v>
      </c>
      <c r="M2524">
        <v>2.2000000000000002</v>
      </c>
      <c r="N2524">
        <v>0.4</v>
      </c>
      <c r="O2524">
        <v>0.6</v>
      </c>
      <c r="P2524">
        <v>0</v>
      </c>
      <c r="Q2524">
        <v>1.4</v>
      </c>
      <c r="R2524">
        <v>2.2000000000000002</v>
      </c>
      <c r="S2524">
        <v>93.3</v>
      </c>
      <c r="T2524">
        <v>88.7</v>
      </c>
      <c r="U2524">
        <v>2.8</v>
      </c>
      <c r="V2524">
        <v>3.2</v>
      </c>
      <c r="W2524">
        <v>77.7</v>
      </c>
      <c r="X2524">
        <v>11.7</v>
      </c>
      <c r="Y2524">
        <v>1255</v>
      </c>
      <c r="Z2524">
        <v>29.5</v>
      </c>
      <c r="AA2524">
        <v>5451</v>
      </c>
      <c r="AB2524">
        <v>74.400000000000006</v>
      </c>
      <c r="AC2524">
        <v>4.7</v>
      </c>
      <c r="AD2524">
        <v>94400</v>
      </c>
      <c r="AE2524">
        <v>4750</v>
      </c>
      <c r="AF2524">
        <v>2.4900000000000002</v>
      </c>
      <c r="AG2524">
        <v>17751</v>
      </c>
      <c r="AH2524">
        <v>34397</v>
      </c>
      <c r="AI2524">
        <v>19.899999999999999</v>
      </c>
      <c r="AJ2524">
        <v>194</v>
      </c>
      <c r="AK2524">
        <v>1861</v>
      </c>
      <c r="AL2524">
        <v>5.7</v>
      </c>
      <c r="AM2524">
        <v>893</v>
      </c>
      <c r="AN2524">
        <v>1141</v>
      </c>
      <c r="AO2524">
        <v>0</v>
      </c>
      <c r="AP2524">
        <v>0</v>
      </c>
      <c r="AQ2524">
        <v>0</v>
      </c>
      <c r="AR2524">
        <v>0</v>
      </c>
      <c r="AS2524">
        <v>0</v>
      </c>
      <c r="AT2524">
        <v>0</v>
      </c>
      <c r="AU2524">
        <v>0</v>
      </c>
      <c r="AV2524">
        <v>0</v>
      </c>
      <c r="AW2524">
        <v>132793</v>
      </c>
      <c r="AX2524">
        <v>11519</v>
      </c>
      <c r="AY2524">
        <v>7996</v>
      </c>
      <c r="AZ2524">
        <v>5</v>
      </c>
      <c r="BA2524">
        <v>282.08999999999997</v>
      </c>
      <c r="BB2524">
        <v>43.1</v>
      </c>
    </row>
    <row r="2525" spans="1:54" x14ac:dyDescent="0.3">
      <c r="A2525">
        <v>47103</v>
      </c>
      <c r="B2525" t="s">
        <v>101</v>
      </c>
      <c r="C2525" t="s">
        <v>578</v>
      </c>
      <c r="D2525">
        <v>33637</v>
      </c>
      <c r="E2525">
        <v>33361</v>
      </c>
      <c r="F2525">
        <v>0.8</v>
      </c>
      <c r="G2525">
        <v>33361</v>
      </c>
      <c r="H2525">
        <v>5.6</v>
      </c>
      <c r="I2525">
        <v>22.5</v>
      </c>
      <c r="J2525">
        <v>18.399999999999999</v>
      </c>
      <c r="K2525">
        <v>51.1</v>
      </c>
      <c r="L2525">
        <v>89.6</v>
      </c>
      <c r="M2525">
        <v>7.2</v>
      </c>
      <c r="N2525">
        <v>0.8</v>
      </c>
      <c r="O2525">
        <v>0.5</v>
      </c>
      <c r="P2525">
        <v>0.1</v>
      </c>
      <c r="Q2525">
        <v>1.8</v>
      </c>
      <c r="R2525">
        <v>3.1</v>
      </c>
      <c r="S2525">
        <v>87.2</v>
      </c>
      <c r="T2525">
        <v>87.3</v>
      </c>
      <c r="U2525">
        <v>1.3</v>
      </c>
      <c r="V2525">
        <v>2.2999999999999998</v>
      </c>
      <c r="W2525">
        <v>80.400000000000006</v>
      </c>
      <c r="X2525">
        <v>15.5</v>
      </c>
      <c r="Y2525">
        <v>2382</v>
      </c>
      <c r="Z2525">
        <v>27.2</v>
      </c>
      <c r="AA2525">
        <v>15346</v>
      </c>
      <c r="AB2525">
        <v>76.2</v>
      </c>
      <c r="AC2525">
        <v>7.6</v>
      </c>
      <c r="AD2525">
        <v>109400</v>
      </c>
      <c r="AE2525">
        <v>13438</v>
      </c>
      <c r="AF2525">
        <v>2.4500000000000002</v>
      </c>
      <c r="AG2525">
        <v>21811</v>
      </c>
      <c r="AH2525">
        <v>41571</v>
      </c>
      <c r="AI2525">
        <v>16.3</v>
      </c>
      <c r="AJ2525">
        <v>568</v>
      </c>
      <c r="AK2525">
        <v>7372</v>
      </c>
      <c r="AL2525">
        <v>9.8000000000000007</v>
      </c>
      <c r="AM2525">
        <v>2329</v>
      </c>
      <c r="AN2525">
        <v>2511</v>
      </c>
      <c r="AO2525">
        <v>0</v>
      </c>
      <c r="AP2525">
        <v>0</v>
      </c>
      <c r="AQ2525">
        <v>0</v>
      </c>
      <c r="AR2525">
        <v>0</v>
      </c>
      <c r="AS2525">
        <v>0</v>
      </c>
      <c r="AT2525">
        <v>0</v>
      </c>
      <c r="AU2525">
        <v>0</v>
      </c>
      <c r="AV2525">
        <v>147507</v>
      </c>
      <c r="AW2525">
        <v>366545</v>
      </c>
      <c r="AX2525">
        <v>11198</v>
      </c>
      <c r="AY2525">
        <v>26170</v>
      </c>
      <c r="AZ2525">
        <v>3</v>
      </c>
      <c r="BA2525">
        <v>570.34</v>
      </c>
      <c r="BB2525">
        <v>58.5</v>
      </c>
    </row>
    <row r="2526" spans="1:54" x14ac:dyDescent="0.3">
      <c r="A2526">
        <v>47105</v>
      </c>
      <c r="B2526" t="s">
        <v>599</v>
      </c>
      <c r="C2526" t="s">
        <v>578</v>
      </c>
      <c r="D2526">
        <v>50771</v>
      </c>
      <c r="E2526">
        <v>48559</v>
      </c>
      <c r="F2526">
        <v>4.5999999999999996</v>
      </c>
      <c r="G2526">
        <v>48556</v>
      </c>
      <c r="H2526">
        <v>5.3</v>
      </c>
      <c r="I2526">
        <v>19.8</v>
      </c>
      <c r="J2526">
        <v>24.5</v>
      </c>
      <c r="K2526">
        <v>51.1</v>
      </c>
      <c r="L2526">
        <v>95.7</v>
      </c>
      <c r="M2526">
        <v>1.6</v>
      </c>
      <c r="N2526">
        <v>0.5</v>
      </c>
      <c r="O2526">
        <v>0.8</v>
      </c>
      <c r="P2526">
        <v>0.2</v>
      </c>
      <c r="Q2526">
        <v>1.2</v>
      </c>
      <c r="R2526">
        <v>7.9</v>
      </c>
      <c r="S2526">
        <v>88.6</v>
      </c>
      <c r="T2526">
        <v>88.6</v>
      </c>
      <c r="U2526">
        <v>5.6</v>
      </c>
      <c r="V2526">
        <v>7.4</v>
      </c>
      <c r="W2526">
        <v>84.7</v>
      </c>
      <c r="X2526">
        <v>25.2</v>
      </c>
      <c r="Y2526">
        <v>5244</v>
      </c>
      <c r="Z2526">
        <v>25.7</v>
      </c>
      <c r="AA2526">
        <v>22245</v>
      </c>
      <c r="AB2526">
        <v>76.8</v>
      </c>
      <c r="AC2526">
        <v>8.4</v>
      </c>
      <c r="AD2526">
        <v>177600</v>
      </c>
      <c r="AE2526">
        <v>19543</v>
      </c>
      <c r="AF2526">
        <v>2.4900000000000002</v>
      </c>
      <c r="AG2526">
        <v>27045</v>
      </c>
      <c r="AH2526">
        <v>51074</v>
      </c>
      <c r="AI2526">
        <v>16.100000000000001</v>
      </c>
      <c r="AJ2526">
        <v>907</v>
      </c>
      <c r="AK2526">
        <v>12520</v>
      </c>
      <c r="AL2526">
        <v>-0.4</v>
      </c>
      <c r="AM2526">
        <v>3319</v>
      </c>
      <c r="AN2526">
        <v>4243</v>
      </c>
      <c r="AO2526">
        <v>0</v>
      </c>
      <c r="AP2526">
        <v>0</v>
      </c>
      <c r="AQ2526">
        <v>0</v>
      </c>
      <c r="AR2526">
        <v>0</v>
      </c>
      <c r="AS2526">
        <v>0</v>
      </c>
      <c r="AT2526">
        <v>23.5</v>
      </c>
      <c r="AU2526">
        <v>1502305</v>
      </c>
      <c r="AV2526">
        <v>360584</v>
      </c>
      <c r="AW2526">
        <v>435619</v>
      </c>
      <c r="AX2526">
        <v>9607</v>
      </c>
      <c r="AY2526">
        <v>50805</v>
      </c>
      <c r="AZ2526">
        <v>206</v>
      </c>
      <c r="BA2526">
        <v>229.22</v>
      </c>
      <c r="BB2526">
        <v>211.8</v>
      </c>
    </row>
    <row r="2527" spans="1:54" x14ac:dyDescent="0.3">
      <c r="A2527">
        <v>47107</v>
      </c>
      <c r="B2527" t="s">
        <v>597</v>
      </c>
      <c r="C2527" t="s">
        <v>578</v>
      </c>
      <c r="D2527">
        <v>52626</v>
      </c>
      <c r="E2527">
        <v>52266</v>
      </c>
      <c r="F2527">
        <v>0.7</v>
      </c>
      <c r="G2527">
        <v>52266</v>
      </c>
      <c r="H2527">
        <v>5.6</v>
      </c>
      <c r="I2527">
        <v>21.7</v>
      </c>
      <c r="J2527">
        <v>18.7</v>
      </c>
      <c r="K2527">
        <v>51.3</v>
      </c>
      <c r="L2527">
        <v>92.7</v>
      </c>
      <c r="M2527">
        <v>4.0999999999999996</v>
      </c>
      <c r="N2527">
        <v>0.5</v>
      </c>
      <c r="O2527">
        <v>0.8</v>
      </c>
      <c r="P2527">
        <v>0</v>
      </c>
      <c r="Q2527">
        <v>1.9</v>
      </c>
      <c r="R2527">
        <v>3.3</v>
      </c>
      <c r="S2527">
        <v>89.9</v>
      </c>
      <c r="T2527">
        <v>84.9</v>
      </c>
      <c r="U2527">
        <v>2.4</v>
      </c>
      <c r="V2527">
        <v>3.1</v>
      </c>
      <c r="W2527">
        <v>80.2</v>
      </c>
      <c r="X2527">
        <v>14.3</v>
      </c>
      <c r="Y2527">
        <v>4391</v>
      </c>
      <c r="Z2527">
        <v>22.4</v>
      </c>
      <c r="AA2527">
        <v>23249</v>
      </c>
      <c r="AB2527">
        <v>74.7</v>
      </c>
      <c r="AC2527">
        <v>10.7</v>
      </c>
      <c r="AD2527">
        <v>119000</v>
      </c>
      <c r="AE2527">
        <v>20313</v>
      </c>
      <c r="AF2527">
        <v>2.5299999999999998</v>
      </c>
      <c r="AG2527">
        <v>19744</v>
      </c>
      <c r="AH2527">
        <v>39410</v>
      </c>
      <c r="AI2527">
        <v>18.3</v>
      </c>
      <c r="AJ2527">
        <v>884</v>
      </c>
      <c r="AK2527">
        <v>13929</v>
      </c>
      <c r="AL2527">
        <v>-0.3</v>
      </c>
      <c r="AM2527">
        <v>2951</v>
      </c>
      <c r="AN2527">
        <v>3847</v>
      </c>
      <c r="AO2527">
        <v>1.8</v>
      </c>
      <c r="AP2527">
        <v>0</v>
      </c>
      <c r="AQ2527">
        <v>0</v>
      </c>
      <c r="AR2527">
        <v>0</v>
      </c>
      <c r="AS2527">
        <v>0</v>
      </c>
      <c r="AT2527">
        <v>20.5</v>
      </c>
      <c r="AU2527">
        <v>2381015</v>
      </c>
      <c r="AV2527">
        <v>0</v>
      </c>
      <c r="AW2527">
        <v>561286</v>
      </c>
      <c r="AX2527">
        <v>10770</v>
      </c>
      <c r="AY2527">
        <v>57476</v>
      </c>
      <c r="AZ2527">
        <v>24</v>
      </c>
      <c r="BA2527">
        <v>430.13</v>
      </c>
      <c r="BB2527">
        <v>121.5</v>
      </c>
    </row>
    <row r="2528" spans="1:54" x14ac:dyDescent="0.3">
      <c r="A2528">
        <v>47109</v>
      </c>
      <c r="B2528" t="s">
        <v>596</v>
      </c>
      <c r="C2528" t="s">
        <v>578</v>
      </c>
      <c r="D2528">
        <v>26267</v>
      </c>
      <c r="E2528">
        <v>26076</v>
      </c>
      <c r="F2528">
        <v>0.7</v>
      </c>
      <c r="G2528">
        <v>26075</v>
      </c>
      <c r="H2528">
        <v>5.9</v>
      </c>
      <c r="I2528">
        <v>22.7</v>
      </c>
      <c r="J2528">
        <v>19.399999999999999</v>
      </c>
      <c r="K2528">
        <v>50.9</v>
      </c>
      <c r="L2528">
        <v>91.9</v>
      </c>
      <c r="M2528">
        <v>6</v>
      </c>
      <c r="N2528">
        <v>0.3</v>
      </c>
      <c r="O2528">
        <v>0.3</v>
      </c>
      <c r="P2528">
        <v>0</v>
      </c>
      <c r="Q2528">
        <v>1.5</v>
      </c>
      <c r="R2528">
        <v>2</v>
      </c>
      <c r="S2528">
        <v>90.1</v>
      </c>
      <c r="T2528">
        <v>91.9</v>
      </c>
      <c r="U2528">
        <v>1.2</v>
      </c>
      <c r="V2528">
        <v>2.7</v>
      </c>
      <c r="W2528">
        <v>77.900000000000006</v>
      </c>
      <c r="X2528">
        <v>11.6</v>
      </c>
      <c r="Y2528">
        <v>2212</v>
      </c>
      <c r="Z2528">
        <v>24.8</v>
      </c>
      <c r="AA2528">
        <v>11982</v>
      </c>
      <c r="AB2528">
        <v>73.5</v>
      </c>
      <c r="AC2528">
        <v>4.5</v>
      </c>
      <c r="AD2528">
        <v>86100</v>
      </c>
      <c r="AE2528">
        <v>9736</v>
      </c>
      <c r="AF2528">
        <v>2.64</v>
      </c>
      <c r="AG2528">
        <v>18428</v>
      </c>
      <c r="AH2528">
        <v>33452</v>
      </c>
      <c r="AI2528">
        <v>22.6</v>
      </c>
      <c r="AJ2528">
        <v>396</v>
      </c>
      <c r="AK2528">
        <v>4557</v>
      </c>
      <c r="AL2528">
        <v>3.3</v>
      </c>
      <c r="AM2528">
        <v>1656</v>
      </c>
      <c r="AN2528">
        <v>1855</v>
      </c>
      <c r="AO2528">
        <v>0</v>
      </c>
      <c r="AP2528">
        <v>0</v>
      </c>
      <c r="AQ2528">
        <v>0</v>
      </c>
      <c r="AR2528">
        <v>0</v>
      </c>
      <c r="AS2528">
        <v>0</v>
      </c>
      <c r="AT2528">
        <v>34.700000000000003</v>
      </c>
      <c r="AU2528">
        <v>420885</v>
      </c>
      <c r="AV2528">
        <v>45711</v>
      </c>
      <c r="AW2528">
        <v>194653</v>
      </c>
      <c r="AX2528">
        <v>7664</v>
      </c>
      <c r="AY2528">
        <v>13145</v>
      </c>
      <c r="AZ2528">
        <v>11</v>
      </c>
      <c r="BA2528">
        <v>562.86</v>
      </c>
      <c r="BB2528">
        <v>46.3</v>
      </c>
    </row>
    <row r="2529" spans="1:54" x14ac:dyDescent="0.3">
      <c r="A2529">
        <v>47111</v>
      </c>
      <c r="B2529" t="s">
        <v>31</v>
      </c>
      <c r="C2529" t="s">
        <v>578</v>
      </c>
      <c r="D2529">
        <v>23003</v>
      </c>
      <c r="E2529">
        <v>22248</v>
      </c>
      <c r="F2529">
        <v>3.4</v>
      </c>
      <c r="G2529">
        <v>22248</v>
      </c>
      <c r="H2529">
        <v>7</v>
      </c>
      <c r="I2529">
        <v>24.6</v>
      </c>
      <c r="J2529">
        <v>15.5</v>
      </c>
      <c r="K2529">
        <v>51.3</v>
      </c>
      <c r="L2529">
        <v>96.7</v>
      </c>
      <c r="M2529">
        <v>0.8</v>
      </c>
      <c r="N2529">
        <v>0.7</v>
      </c>
      <c r="O2529">
        <v>0.7</v>
      </c>
      <c r="P2529">
        <v>0</v>
      </c>
      <c r="Q2529">
        <v>1</v>
      </c>
      <c r="R2529">
        <v>5</v>
      </c>
      <c r="S2529">
        <v>92.6</v>
      </c>
      <c r="T2529">
        <v>86.3</v>
      </c>
      <c r="U2529">
        <v>3.9</v>
      </c>
      <c r="V2529">
        <v>4.0999999999999996</v>
      </c>
      <c r="W2529">
        <v>76.3</v>
      </c>
      <c r="X2529">
        <v>8.4</v>
      </c>
      <c r="Y2529">
        <v>1280</v>
      </c>
      <c r="Z2529">
        <v>30.8</v>
      </c>
      <c r="AA2529">
        <v>9966</v>
      </c>
      <c r="AB2529">
        <v>73.099999999999994</v>
      </c>
      <c r="AC2529">
        <v>8.9</v>
      </c>
      <c r="AD2529">
        <v>97900</v>
      </c>
      <c r="AE2529">
        <v>8544</v>
      </c>
      <c r="AF2529">
        <v>2.59</v>
      </c>
      <c r="AG2529">
        <v>17009</v>
      </c>
      <c r="AH2529">
        <v>35306</v>
      </c>
      <c r="AI2529">
        <v>21.2</v>
      </c>
      <c r="AJ2529">
        <v>327</v>
      </c>
      <c r="AK2529">
        <v>3294</v>
      </c>
      <c r="AL2529">
        <v>2.2999999999999998</v>
      </c>
      <c r="AM2529">
        <v>1664</v>
      </c>
      <c r="AN2529">
        <v>0</v>
      </c>
      <c r="AO2529">
        <v>0</v>
      </c>
      <c r="AP2529">
        <v>0</v>
      </c>
      <c r="AQ2529">
        <v>0</v>
      </c>
      <c r="AR2529">
        <v>0</v>
      </c>
      <c r="AS2529">
        <v>0</v>
      </c>
      <c r="AT2529">
        <v>0</v>
      </c>
      <c r="AU2529">
        <v>0</v>
      </c>
      <c r="AV2529">
        <v>30350</v>
      </c>
      <c r="AW2529">
        <v>167327</v>
      </c>
      <c r="AX2529">
        <v>7713</v>
      </c>
      <c r="AY2529">
        <v>11896</v>
      </c>
      <c r="AZ2529">
        <v>6</v>
      </c>
      <c r="BA2529">
        <v>307.14</v>
      </c>
      <c r="BB2529">
        <v>72.400000000000006</v>
      </c>
    </row>
    <row r="2530" spans="1:54" x14ac:dyDescent="0.3">
      <c r="A2530">
        <v>47113</v>
      </c>
      <c r="B2530" t="s">
        <v>30</v>
      </c>
      <c r="C2530" t="s">
        <v>578</v>
      </c>
      <c r="D2530">
        <v>98178</v>
      </c>
      <c r="E2530">
        <v>98294</v>
      </c>
      <c r="F2530">
        <v>-0.1</v>
      </c>
      <c r="G2530">
        <v>98294</v>
      </c>
      <c r="H2530">
        <v>6.6</v>
      </c>
      <c r="I2530">
        <v>23</v>
      </c>
      <c r="J2530">
        <v>14.9</v>
      </c>
      <c r="K2530">
        <v>52.8</v>
      </c>
      <c r="L2530">
        <v>59.8</v>
      </c>
      <c r="M2530">
        <v>37.299999999999997</v>
      </c>
      <c r="N2530">
        <v>0.3</v>
      </c>
      <c r="O2530">
        <v>1.1000000000000001</v>
      </c>
      <c r="P2530">
        <v>0</v>
      </c>
      <c r="Q2530">
        <v>1.4</v>
      </c>
      <c r="R2530">
        <v>3.6</v>
      </c>
      <c r="S2530">
        <v>56.8</v>
      </c>
      <c r="T2530">
        <v>86.2</v>
      </c>
      <c r="U2530">
        <v>3.1</v>
      </c>
      <c r="V2530">
        <v>4.5</v>
      </c>
      <c r="W2530">
        <v>85.9</v>
      </c>
      <c r="X2530">
        <v>24.6</v>
      </c>
      <c r="Y2530">
        <v>6934</v>
      </c>
      <c r="Z2530">
        <v>18.7</v>
      </c>
      <c r="AA2530">
        <v>42685</v>
      </c>
      <c r="AB2530">
        <v>66.3</v>
      </c>
      <c r="AC2530">
        <v>19</v>
      </c>
      <c r="AD2530">
        <v>112700</v>
      </c>
      <c r="AE2530">
        <v>35713</v>
      </c>
      <c r="AF2530">
        <v>2.64</v>
      </c>
      <c r="AG2530">
        <v>23283</v>
      </c>
      <c r="AH2530">
        <v>41617</v>
      </c>
      <c r="AI2530">
        <v>20</v>
      </c>
      <c r="AJ2530">
        <v>2537</v>
      </c>
      <c r="AK2530">
        <v>50444</v>
      </c>
      <c r="AL2530">
        <v>0.2</v>
      </c>
      <c r="AM2530">
        <v>6474</v>
      </c>
      <c r="AN2530">
        <v>8412</v>
      </c>
      <c r="AO2530">
        <v>14.1</v>
      </c>
      <c r="AP2530">
        <v>0</v>
      </c>
      <c r="AQ2530">
        <v>1.9</v>
      </c>
      <c r="AR2530">
        <v>0</v>
      </c>
      <c r="AS2530">
        <v>0</v>
      </c>
      <c r="AT2530">
        <v>27.2</v>
      </c>
      <c r="AU2530">
        <v>0</v>
      </c>
      <c r="AV2530">
        <v>1160418</v>
      </c>
      <c r="AW2530">
        <v>1696459</v>
      </c>
      <c r="AX2530">
        <v>17559</v>
      </c>
      <c r="AY2530">
        <v>204863</v>
      </c>
      <c r="AZ2530">
        <v>195</v>
      </c>
      <c r="BA2530">
        <v>557.12</v>
      </c>
      <c r="BB2530">
        <v>176.4</v>
      </c>
    </row>
    <row r="2531" spans="1:54" x14ac:dyDescent="0.3">
      <c r="A2531">
        <v>47115</v>
      </c>
      <c r="B2531" t="s">
        <v>28</v>
      </c>
      <c r="C2531" t="s">
        <v>578</v>
      </c>
      <c r="D2531">
        <v>28407</v>
      </c>
      <c r="E2531">
        <v>28232</v>
      </c>
      <c r="F2531">
        <v>0.6</v>
      </c>
      <c r="G2531">
        <v>28237</v>
      </c>
      <c r="H2531">
        <v>5.0999999999999996</v>
      </c>
      <c r="I2531">
        <v>21.3</v>
      </c>
      <c r="J2531">
        <v>18.100000000000001</v>
      </c>
      <c r="K2531">
        <v>50.9</v>
      </c>
      <c r="L2531">
        <v>93.4</v>
      </c>
      <c r="M2531">
        <v>4.0999999999999996</v>
      </c>
      <c r="N2531">
        <v>0.5</v>
      </c>
      <c r="O2531">
        <v>0.5</v>
      </c>
      <c r="P2531">
        <v>0</v>
      </c>
      <c r="Q2531">
        <v>1.5</v>
      </c>
      <c r="R2531">
        <v>1.7</v>
      </c>
      <c r="S2531">
        <v>92</v>
      </c>
      <c r="T2531">
        <v>91.4</v>
      </c>
      <c r="U2531">
        <v>0.8</v>
      </c>
      <c r="V2531">
        <v>1.8</v>
      </c>
      <c r="W2531">
        <v>76.099999999999994</v>
      </c>
      <c r="X2531">
        <v>15.4</v>
      </c>
      <c r="Y2531">
        <v>2042</v>
      </c>
      <c r="Z2531">
        <v>28.4</v>
      </c>
      <c r="AA2531">
        <v>13039</v>
      </c>
      <c r="AB2531">
        <v>73.8</v>
      </c>
      <c r="AC2531">
        <v>4.9000000000000004</v>
      </c>
      <c r="AD2531">
        <v>118900</v>
      </c>
      <c r="AE2531">
        <v>11226</v>
      </c>
      <c r="AF2531">
        <v>2.4900000000000002</v>
      </c>
      <c r="AG2531">
        <v>21399</v>
      </c>
      <c r="AH2531">
        <v>41268</v>
      </c>
      <c r="AI2531">
        <v>18.2</v>
      </c>
      <c r="AJ2531">
        <v>414</v>
      </c>
      <c r="AK2531">
        <v>5303</v>
      </c>
      <c r="AL2531">
        <v>0.9</v>
      </c>
      <c r="AM2531">
        <v>1654</v>
      </c>
      <c r="AN2531">
        <v>1974</v>
      </c>
      <c r="AO2531">
        <v>0</v>
      </c>
      <c r="AP2531">
        <v>0</v>
      </c>
      <c r="AQ2531">
        <v>0</v>
      </c>
      <c r="AR2531">
        <v>0</v>
      </c>
      <c r="AS2531">
        <v>0</v>
      </c>
      <c r="AT2531">
        <v>28.1</v>
      </c>
      <c r="AU2531">
        <v>0</v>
      </c>
      <c r="AV2531">
        <v>0</v>
      </c>
      <c r="AW2531">
        <v>286563</v>
      </c>
      <c r="AX2531">
        <v>10227</v>
      </c>
      <c r="AY2531">
        <v>32734</v>
      </c>
      <c r="AZ2531">
        <v>74</v>
      </c>
      <c r="BA2531">
        <v>498.16</v>
      </c>
      <c r="BB2531">
        <v>56.7</v>
      </c>
    </row>
    <row r="2532" spans="1:54" x14ac:dyDescent="0.3">
      <c r="A2532">
        <v>47117</v>
      </c>
      <c r="B2532" t="s">
        <v>27</v>
      </c>
      <c r="C2532" t="s">
        <v>578</v>
      </c>
      <c r="D2532">
        <v>31269</v>
      </c>
      <c r="E2532">
        <v>30617</v>
      </c>
      <c r="F2532">
        <v>2.1</v>
      </c>
      <c r="G2532">
        <v>30617</v>
      </c>
      <c r="H2532">
        <v>5.7</v>
      </c>
      <c r="I2532">
        <v>23.8</v>
      </c>
      <c r="J2532">
        <v>15.1</v>
      </c>
      <c r="K2532">
        <v>50.9</v>
      </c>
      <c r="L2532">
        <v>90.3</v>
      </c>
      <c r="M2532">
        <v>6.9</v>
      </c>
      <c r="N2532">
        <v>0.4</v>
      </c>
      <c r="O2532">
        <v>0.6</v>
      </c>
      <c r="P2532">
        <v>0.1</v>
      </c>
      <c r="Q2532">
        <v>1.7</v>
      </c>
      <c r="R2532">
        <v>5</v>
      </c>
      <c r="S2532">
        <v>86</v>
      </c>
      <c r="T2532">
        <v>88.4</v>
      </c>
      <c r="U2532">
        <v>3.2</v>
      </c>
      <c r="V2532">
        <v>4.8</v>
      </c>
      <c r="W2532">
        <v>80.5</v>
      </c>
      <c r="X2532">
        <v>13.1</v>
      </c>
      <c r="Y2532">
        <v>2222</v>
      </c>
      <c r="Z2532">
        <v>28.4</v>
      </c>
      <c r="AA2532">
        <v>13276</v>
      </c>
      <c r="AB2532">
        <v>74.7</v>
      </c>
      <c r="AC2532">
        <v>9.4</v>
      </c>
      <c r="AD2532">
        <v>105900</v>
      </c>
      <c r="AE2532">
        <v>11578</v>
      </c>
      <c r="AF2532">
        <v>2.63</v>
      </c>
      <c r="AG2532">
        <v>20739</v>
      </c>
      <c r="AH2532">
        <v>42291</v>
      </c>
      <c r="AI2532">
        <v>16.2</v>
      </c>
      <c r="AJ2532">
        <v>477</v>
      </c>
      <c r="AK2532">
        <v>6872</v>
      </c>
      <c r="AL2532">
        <v>2.6</v>
      </c>
      <c r="AM2532">
        <v>1895</v>
      </c>
      <c r="AN2532">
        <v>2441</v>
      </c>
      <c r="AO2532">
        <v>0</v>
      </c>
      <c r="AP2532">
        <v>0</v>
      </c>
      <c r="AQ2532">
        <v>0</v>
      </c>
      <c r="AR2532">
        <v>0</v>
      </c>
      <c r="AS2532">
        <v>0</v>
      </c>
      <c r="AT2532">
        <v>25</v>
      </c>
      <c r="AU2532">
        <v>1490088</v>
      </c>
      <c r="AV2532">
        <v>0</v>
      </c>
      <c r="AW2532">
        <v>269685</v>
      </c>
      <c r="AX2532">
        <v>9179</v>
      </c>
      <c r="AY2532">
        <v>21090</v>
      </c>
      <c r="AZ2532">
        <v>102</v>
      </c>
      <c r="BA2532">
        <v>375.46</v>
      </c>
      <c r="BB2532">
        <v>81.5</v>
      </c>
    </row>
    <row r="2533" spans="1:54" x14ac:dyDescent="0.3">
      <c r="A2533">
        <v>47119</v>
      </c>
      <c r="B2533" t="s">
        <v>598</v>
      </c>
      <c r="C2533" t="s">
        <v>578</v>
      </c>
      <c r="D2533">
        <v>85515</v>
      </c>
      <c r="E2533">
        <v>80959</v>
      </c>
      <c r="F2533">
        <v>5.6</v>
      </c>
      <c r="G2533">
        <v>80956</v>
      </c>
      <c r="H2533">
        <v>6.5</v>
      </c>
      <c r="I2533">
        <v>23.6</v>
      </c>
      <c r="J2533">
        <v>14.9</v>
      </c>
      <c r="K2533">
        <v>51.6</v>
      </c>
      <c r="L2533">
        <v>84.7</v>
      </c>
      <c r="M2533">
        <v>12</v>
      </c>
      <c r="N2533">
        <v>0.5</v>
      </c>
      <c r="O2533">
        <v>0.8</v>
      </c>
      <c r="P2533">
        <v>0.1</v>
      </c>
      <c r="Q2533">
        <v>2</v>
      </c>
      <c r="R2533">
        <v>5.3</v>
      </c>
      <c r="S2533">
        <v>80</v>
      </c>
      <c r="T2533">
        <v>84.4</v>
      </c>
      <c r="U2533">
        <v>3.5</v>
      </c>
      <c r="V2533">
        <v>5.5</v>
      </c>
      <c r="W2533">
        <v>85.6</v>
      </c>
      <c r="X2533">
        <v>17.399999999999999</v>
      </c>
      <c r="Y2533">
        <v>5898</v>
      </c>
      <c r="Z2533">
        <v>28.7</v>
      </c>
      <c r="AA2533">
        <v>35945</v>
      </c>
      <c r="AB2533">
        <v>70.3</v>
      </c>
      <c r="AC2533">
        <v>14.3</v>
      </c>
      <c r="AD2533">
        <v>136300</v>
      </c>
      <c r="AE2533">
        <v>32144</v>
      </c>
      <c r="AF2533">
        <v>2.5099999999999998</v>
      </c>
      <c r="AG2533">
        <v>22766</v>
      </c>
      <c r="AH2533">
        <v>45336</v>
      </c>
      <c r="AI2533">
        <v>15.4</v>
      </c>
      <c r="AJ2533">
        <v>1665</v>
      </c>
      <c r="AK2533">
        <v>24671</v>
      </c>
      <c r="AL2533">
        <v>5.4</v>
      </c>
      <c r="AM2533">
        <v>5629</v>
      </c>
      <c r="AN2533">
        <v>6043</v>
      </c>
      <c r="AO2533">
        <v>6</v>
      </c>
      <c r="AP2533">
        <v>0</v>
      </c>
      <c r="AQ2533">
        <v>1.9</v>
      </c>
      <c r="AR2533">
        <v>0</v>
      </c>
      <c r="AS2533">
        <v>0</v>
      </c>
      <c r="AT2533">
        <v>22.8</v>
      </c>
      <c r="AU2533">
        <v>0</v>
      </c>
      <c r="AV2533">
        <v>245115</v>
      </c>
      <c r="AW2533">
        <v>898300</v>
      </c>
      <c r="AX2533">
        <v>11170</v>
      </c>
      <c r="AY2533">
        <v>97274</v>
      </c>
      <c r="AZ2533">
        <v>784</v>
      </c>
      <c r="BA2533">
        <v>613.14</v>
      </c>
      <c r="BB2533">
        <v>132</v>
      </c>
    </row>
    <row r="2534" spans="1:54" x14ac:dyDescent="0.3">
      <c r="A2534">
        <v>47121</v>
      </c>
      <c r="B2534" t="s">
        <v>595</v>
      </c>
      <c r="C2534" t="s">
        <v>578</v>
      </c>
      <c r="D2534">
        <v>11701</v>
      </c>
      <c r="E2534">
        <v>11753</v>
      </c>
      <c r="F2534">
        <v>-0.4</v>
      </c>
      <c r="G2534">
        <v>11753</v>
      </c>
      <c r="H2534">
        <v>4.8</v>
      </c>
      <c r="I2534">
        <v>20.5</v>
      </c>
      <c r="J2534">
        <v>19.8</v>
      </c>
      <c r="K2534">
        <v>49.9</v>
      </c>
      <c r="L2534">
        <v>95.9</v>
      </c>
      <c r="M2534">
        <v>1.6</v>
      </c>
      <c r="N2534">
        <v>0.8</v>
      </c>
      <c r="O2534">
        <v>0.4</v>
      </c>
      <c r="P2534">
        <v>0.1</v>
      </c>
      <c r="Q2534">
        <v>1.3</v>
      </c>
      <c r="R2534">
        <v>1.7</v>
      </c>
      <c r="S2534">
        <v>94.6</v>
      </c>
      <c r="T2534">
        <v>88.7</v>
      </c>
      <c r="U2534">
        <v>0.2</v>
      </c>
      <c r="V2534">
        <v>0.5</v>
      </c>
      <c r="W2534">
        <v>74.099999999999994</v>
      </c>
      <c r="X2534">
        <v>8.1999999999999993</v>
      </c>
      <c r="Y2534">
        <v>1024</v>
      </c>
      <c r="Z2534">
        <v>31.8</v>
      </c>
      <c r="AA2534">
        <v>5664</v>
      </c>
      <c r="AB2534">
        <v>80.099999999999994</v>
      </c>
      <c r="AC2534">
        <v>2.7</v>
      </c>
      <c r="AD2534">
        <v>101800</v>
      </c>
      <c r="AE2534">
        <v>4776</v>
      </c>
      <c r="AF2534">
        <v>2.42</v>
      </c>
      <c r="AG2534">
        <v>19403</v>
      </c>
      <c r="AH2534">
        <v>35150</v>
      </c>
      <c r="AI2534">
        <v>20.7</v>
      </c>
      <c r="AJ2534">
        <v>110</v>
      </c>
      <c r="AK2534">
        <v>1441</v>
      </c>
      <c r="AL2534">
        <v>5.8</v>
      </c>
      <c r="AM2534">
        <v>689</v>
      </c>
      <c r="AN2534">
        <v>1016</v>
      </c>
      <c r="AO2534">
        <v>0</v>
      </c>
      <c r="AP2534">
        <v>0</v>
      </c>
      <c r="AQ2534">
        <v>0</v>
      </c>
      <c r="AR2534">
        <v>0</v>
      </c>
      <c r="AS2534">
        <v>0</v>
      </c>
      <c r="AT2534">
        <v>0</v>
      </c>
      <c r="AU2534">
        <v>253005</v>
      </c>
      <c r="AV2534">
        <v>0</v>
      </c>
      <c r="AW2534">
        <v>29829</v>
      </c>
      <c r="AX2534">
        <v>2549</v>
      </c>
      <c r="AY2534">
        <v>2046</v>
      </c>
      <c r="AZ2534">
        <v>45</v>
      </c>
      <c r="BA2534">
        <v>195.12</v>
      </c>
      <c r="BB2534">
        <v>60.2</v>
      </c>
    </row>
    <row r="2535" spans="1:54" x14ac:dyDescent="0.3">
      <c r="A2535">
        <v>47123</v>
      </c>
      <c r="B2535" t="s">
        <v>25</v>
      </c>
      <c r="C2535" t="s">
        <v>578</v>
      </c>
      <c r="D2535">
        <v>45233</v>
      </c>
      <c r="E2535">
        <v>44517</v>
      </c>
      <c r="F2535">
        <v>1.6</v>
      </c>
      <c r="G2535">
        <v>44519</v>
      </c>
      <c r="H2535">
        <v>5.2</v>
      </c>
      <c r="I2535">
        <v>21.6</v>
      </c>
      <c r="J2535">
        <v>19.600000000000001</v>
      </c>
      <c r="K2535">
        <v>50.5</v>
      </c>
      <c r="L2535">
        <v>94.8</v>
      </c>
      <c r="M2535">
        <v>2.4</v>
      </c>
      <c r="N2535">
        <v>0.6</v>
      </c>
      <c r="O2535">
        <v>0.5</v>
      </c>
      <c r="P2535">
        <v>0.1</v>
      </c>
      <c r="Q2535">
        <v>1.6</v>
      </c>
      <c r="R2535">
        <v>3.9</v>
      </c>
      <c r="S2535">
        <v>91.4</v>
      </c>
      <c r="T2535">
        <v>83.2</v>
      </c>
      <c r="U2535">
        <v>2.2000000000000002</v>
      </c>
      <c r="V2535">
        <v>3.5</v>
      </c>
      <c r="W2535">
        <v>77.7</v>
      </c>
      <c r="X2535">
        <v>10.5</v>
      </c>
      <c r="Y2535">
        <v>3738</v>
      </c>
      <c r="Z2535">
        <v>27.2</v>
      </c>
      <c r="AA2535">
        <v>20845</v>
      </c>
      <c r="AB2535">
        <v>73.599999999999994</v>
      </c>
      <c r="AC2535">
        <v>7.1</v>
      </c>
      <c r="AD2535">
        <v>115300</v>
      </c>
      <c r="AE2535">
        <v>17523</v>
      </c>
      <c r="AF2535">
        <v>2.52</v>
      </c>
      <c r="AG2535">
        <v>19643</v>
      </c>
      <c r="AH2535">
        <v>37595</v>
      </c>
      <c r="AI2535">
        <v>19.600000000000001</v>
      </c>
      <c r="AJ2535">
        <v>702</v>
      </c>
      <c r="AK2535">
        <v>10694</v>
      </c>
      <c r="AL2535">
        <v>1.5</v>
      </c>
      <c r="AM2535">
        <v>2641</v>
      </c>
      <c r="AN2535">
        <v>3313</v>
      </c>
      <c r="AO2535">
        <v>0</v>
      </c>
      <c r="AP2535">
        <v>0</v>
      </c>
      <c r="AQ2535">
        <v>0</v>
      </c>
      <c r="AR2535">
        <v>0</v>
      </c>
      <c r="AS2535">
        <v>0</v>
      </c>
      <c r="AT2535">
        <v>0</v>
      </c>
      <c r="AU2535">
        <v>1386238</v>
      </c>
      <c r="AV2535">
        <v>173428</v>
      </c>
      <c r="AW2535">
        <v>453016</v>
      </c>
      <c r="AX2535">
        <v>10109</v>
      </c>
      <c r="AY2535">
        <v>40997</v>
      </c>
      <c r="AZ2535">
        <v>61</v>
      </c>
      <c r="BA2535">
        <v>635.57000000000005</v>
      </c>
      <c r="BB2535">
        <v>70</v>
      </c>
    </row>
    <row r="2536" spans="1:54" x14ac:dyDescent="0.3">
      <c r="A2536">
        <v>47125</v>
      </c>
      <c r="B2536" t="s">
        <v>24</v>
      </c>
      <c r="C2536" t="s">
        <v>578</v>
      </c>
      <c r="D2536">
        <v>189961</v>
      </c>
      <c r="E2536">
        <v>172337</v>
      </c>
      <c r="F2536">
        <v>10.199999999999999</v>
      </c>
      <c r="G2536">
        <v>172331</v>
      </c>
      <c r="H2536">
        <v>8.6999999999999993</v>
      </c>
      <c r="I2536">
        <v>27.2</v>
      </c>
      <c r="J2536">
        <v>8.6</v>
      </c>
      <c r="K2536">
        <v>50.1</v>
      </c>
      <c r="L2536">
        <v>72.400000000000006</v>
      </c>
      <c r="M2536">
        <v>19.7</v>
      </c>
      <c r="N2536">
        <v>0.7</v>
      </c>
      <c r="O2536">
        <v>2.5</v>
      </c>
      <c r="P2536">
        <v>0.5</v>
      </c>
      <c r="Q2536">
        <v>4.2</v>
      </c>
      <c r="R2536">
        <v>9.6</v>
      </c>
      <c r="S2536">
        <v>64.900000000000006</v>
      </c>
      <c r="T2536">
        <v>76.3</v>
      </c>
      <c r="U2536">
        <v>5.3</v>
      </c>
      <c r="V2536">
        <v>9.9</v>
      </c>
      <c r="W2536">
        <v>90.9</v>
      </c>
      <c r="X2536">
        <v>23.5</v>
      </c>
      <c r="Y2536">
        <v>24920</v>
      </c>
      <c r="Z2536">
        <v>23.8</v>
      </c>
      <c r="AA2536">
        <v>76987</v>
      </c>
      <c r="AB2536">
        <v>61.2</v>
      </c>
      <c r="AC2536">
        <v>20.7</v>
      </c>
      <c r="AD2536">
        <v>141800</v>
      </c>
      <c r="AE2536">
        <v>64026</v>
      </c>
      <c r="AF2536">
        <v>2.72</v>
      </c>
      <c r="AG2536">
        <v>22380</v>
      </c>
      <c r="AH2536">
        <v>49617</v>
      </c>
      <c r="AI2536">
        <v>16.399999999999999</v>
      </c>
      <c r="AJ2536">
        <v>2662</v>
      </c>
      <c r="AK2536">
        <v>40738</v>
      </c>
      <c r="AL2536">
        <v>-4.2</v>
      </c>
      <c r="AM2536">
        <v>9026</v>
      </c>
      <c r="AN2536">
        <v>9906</v>
      </c>
      <c r="AO2536">
        <v>8</v>
      </c>
      <c r="AP2536">
        <v>0.5</v>
      </c>
      <c r="AQ2536">
        <v>3.7</v>
      </c>
      <c r="AR2536">
        <v>0</v>
      </c>
      <c r="AS2536">
        <v>0</v>
      </c>
      <c r="AT2536">
        <v>29.5</v>
      </c>
      <c r="AU2536">
        <v>0</v>
      </c>
      <c r="AV2536">
        <v>345533</v>
      </c>
      <c r="AW2536">
        <v>1877647</v>
      </c>
      <c r="AX2536">
        <v>12125</v>
      </c>
      <c r="AY2536">
        <v>245217</v>
      </c>
      <c r="AZ2536">
        <v>1446</v>
      </c>
      <c r="BA2536">
        <v>539.17999999999995</v>
      </c>
      <c r="BB2536">
        <v>319.60000000000002</v>
      </c>
    </row>
    <row r="2537" spans="1:54" x14ac:dyDescent="0.3">
      <c r="A2537">
        <v>47127</v>
      </c>
      <c r="B2537" t="s">
        <v>431</v>
      </c>
      <c r="C2537" t="s">
        <v>578</v>
      </c>
      <c r="D2537">
        <v>6319</v>
      </c>
      <c r="E2537">
        <v>6362</v>
      </c>
      <c r="F2537">
        <v>-0.7</v>
      </c>
      <c r="G2537">
        <v>6362</v>
      </c>
      <c r="H2537">
        <v>3.8</v>
      </c>
      <c r="I2537">
        <v>20.100000000000001</v>
      </c>
      <c r="J2537">
        <v>20.8</v>
      </c>
      <c r="K2537">
        <v>50.8</v>
      </c>
      <c r="L2537">
        <v>95.4</v>
      </c>
      <c r="M2537">
        <v>2.2999999999999998</v>
      </c>
      <c r="N2537">
        <v>0.3</v>
      </c>
      <c r="O2537">
        <v>0.7</v>
      </c>
      <c r="P2537">
        <v>0</v>
      </c>
      <c r="Q2537">
        <v>1.3</v>
      </c>
      <c r="R2537">
        <v>1.9</v>
      </c>
      <c r="S2537">
        <v>93.7</v>
      </c>
      <c r="T2537">
        <v>85.9</v>
      </c>
      <c r="U2537">
        <v>0.9</v>
      </c>
      <c r="V2537">
        <v>0.9</v>
      </c>
      <c r="W2537">
        <v>83.1</v>
      </c>
      <c r="X2537">
        <v>14.6</v>
      </c>
      <c r="Y2537">
        <v>591</v>
      </c>
      <c r="Z2537">
        <v>24.2</v>
      </c>
      <c r="AA2537">
        <v>2967</v>
      </c>
      <c r="AB2537">
        <v>83.7</v>
      </c>
      <c r="AC2537">
        <v>4.5</v>
      </c>
      <c r="AD2537">
        <v>135200</v>
      </c>
      <c r="AE2537">
        <v>2416</v>
      </c>
      <c r="AF2537">
        <v>2.58</v>
      </c>
      <c r="AG2537">
        <v>23307</v>
      </c>
      <c r="AH2537">
        <v>46170</v>
      </c>
      <c r="AI2537">
        <v>13.2</v>
      </c>
      <c r="AJ2537">
        <v>64</v>
      </c>
      <c r="AK2537">
        <v>0</v>
      </c>
      <c r="AL2537">
        <v>0</v>
      </c>
      <c r="AM2537">
        <v>447</v>
      </c>
      <c r="AN2537">
        <v>685</v>
      </c>
      <c r="AO2537">
        <v>0</v>
      </c>
      <c r="AP2537">
        <v>0</v>
      </c>
      <c r="AQ2537">
        <v>0</v>
      </c>
      <c r="AR2537">
        <v>0</v>
      </c>
      <c r="AS2537">
        <v>0</v>
      </c>
      <c r="AT2537">
        <v>23.8</v>
      </c>
      <c r="AU2537">
        <v>0</v>
      </c>
      <c r="AV2537">
        <v>0</v>
      </c>
      <c r="AW2537">
        <v>16325</v>
      </c>
      <c r="AX2537">
        <v>2701</v>
      </c>
      <c r="AY2537">
        <v>1442</v>
      </c>
      <c r="AZ2537">
        <v>27</v>
      </c>
      <c r="BA2537">
        <v>129.22</v>
      </c>
      <c r="BB2537">
        <v>49.2</v>
      </c>
    </row>
    <row r="2538" spans="1:54" x14ac:dyDescent="0.3">
      <c r="A2538">
        <v>47129</v>
      </c>
      <c r="B2538" t="s">
        <v>23</v>
      </c>
      <c r="C2538" t="s">
        <v>578</v>
      </c>
      <c r="D2538">
        <v>21660</v>
      </c>
      <c r="E2538">
        <v>21987</v>
      </c>
      <c r="F2538">
        <v>-1.5</v>
      </c>
      <c r="G2538">
        <v>21987</v>
      </c>
      <c r="H2538">
        <v>4.2</v>
      </c>
      <c r="I2538">
        <v>19.7</v>
      </c>
      <c r="J2538">
        <v>16.100000000000001</v>
      </c>
      <c r="K2538">
        <v>45.2</v>
      </c>
      <c r="L2538">
        <v>94.2</v>
      </c>
      <c r="M2538">
        <v>3.7</v>
      </c>
      <c r="N2538">
        <v>0.4</v>
      </c>
      <c r="O2538">
        <v>0.2</v>
      </c>
      <c r="P2538">
        <v>0</v>
      </c>
      <c r="Q2538">
        <v>1.4</v>
      </c>
      <c r="R2538">
        <v>1.2</v>
      </c>
      <c r="S2538">
        <v>93.2</v>
      </c>
      <c r="T2538">
        <v>84.8</v>
      </c>
      <c r="U2538">
        <v>1</v>
      </c>
      <c r="V2538">
        <v>1.8</v>
      </c>
      <c r="W2538">
        <v>79.599999999999994</v>
      </c>
      <c r="X2538">
        <v>7.4</v>
      </c>
      <c r="Y2538">
        <v>1991</v>
      </c>
      <c r="Z2538">
        <v>31.2</v>
      </c>
      <c r="AA2538">
        <v>8889</v>
      </c>
      <c r="AB2538">
        <v>80.599999999999994</v>
      </c>
      <c r="AC2538">
        <v>2.7</v>
      </c>
      <c r="AD2538">
        <v>90700</v>
      </c>
      <c r="AE2538">
        <v>7455</v>
      </c>
      <c r="AF2538">
        <v>2.5499999999999998</v>
      </c>
      <c r="AG2538">
        <v>17747</v>
      </c>
      <c r="AH2538">
        <v>37631</v>
      </c>
      <c r="AI2538">
        <v>20.8</v>
      </c>
      <c r="AJ2538">
        <v>159</v>
      </c>
      <c r="AK2538">
        <v>1649</v>
      </c>
      <c r="AL2538">
        <v>8</v>
      </c>
      <c r="AM2538">
        <v>1173</v>
      </c>
      <c r="AN2538">
        <v>1127</v>
      </c>
      <c r="AO2538">
        <v>0</v>
      </c>
      <c r="AP2538">
        <v>0</v>
      </c>
      <c r="AQ2538">
        <v>0</v>
      </c>
      <c r="AR2538">
        <v>0</v>
      </c>
      <c r="AS2538">
        <v>0</v>
      </c>
      <c r="AT2538">
        <v>39.1</v>
      </c>
      <c r="AU2538">
        <v>0</v>
      </c>
      <c r="AV2538">
        <v>0</v>
      </c>
      <c r="AW2538">
        <v>58482</v>
      </c>
      <c r="AX2538">
        <v>2986</v>
      </c>
      <c r="AY2538">
        <v>3500</v>
      </c>
      <c r="AZ2538">
        <v>0</v>
      </c>
      <c r="BA2538">
        <v>522.17999999999995</v>
      </c>
      <c r="BB2538">
        <v>42.1</v>
      </c>
    </row>
    <row r="2539" spans="1:54" x14ac:dyDescent="0.3">
      <c r="A2539">
        <v>47131</v>
      </c>
      <c r="B2539" t="s">
        <v>594</v>
      </c>
      <c r="C2539" t="s">
        <v>578</v>
      </c>
      <c r="D2539">
        <v>30941</v>
      </c>
      <c r="E2539">
        <v>31807</v>
      </c>
      <c r="F2539">
        <v>-2.7</v>
      </c>
      <c r="G2539">
        <v>31807</v>
      </c>
      <c r="H2539">
        <v>5.8</v>
      </c>
      <c r="I2539">
        <v>22.2</v>
      </c>
      <c r="J2539">
        <v>18.899999999999999</v>
      </c>
      <c r="K2539">
        <v>51.6</v>
      </c>
      <c r="L2539">
        <v>87.1</v>
      </c>
      <c r="M2539">
        <v>10.8</v>
      </c>
      <c r="N2539">
        <v>0.2</v>
      </c>
      <c r="O2539">
        <v>0.4</v>
      </c>
      <c r="P2539">
        <v>0.1</v>
      </c>
      <c r="Q2539">
        <v>1.4</v>
      </c>
      <c r="R2539">
        <v>3.8</v>
      </c>
      <c r="S2539">
        <v>83.7</v>
      </c>
      <c r="T2539">
        <v>85.3</v>
      </c>
      <c r="U2539">
        <v>2.2999999999999998</v>
      </c>
      <c r="V2539">
        <v>4.3</v>
      </c>
      <c r="W2539">
        <v>79.599999999999994</v>
      </c>
      <c r="X2539">
        <v>14.2</v>
      </c>
      <c r="Y2539">
        <v>2553</v>
      </c>
      <c r="Z2539">
        <v>19</v>
      </c>
      <c r="AA2539">
        <v>14582</v>
      </c>
      <c r="AB2539">
        <v>68.400000000000006</v>
      </c>
      <c r="AC2539">
        <v>14.3</v>
      </c>
      <c r="AD2539">
        <v>89100</v>
      </c>
      <c r="AE2539">
        <v>12462</v>
      </c>
      <c r="AF2539">
        <v>2.4900000000000002</v>
      </c>
      <c r="AG2539">
        <v>20900</v>
      </c>
      <c r="AH2539">
        <v>39467</v>
      </c>
      <c r="AI2539">
        <v>17.899999999999999</v>
      </c>
      <c r="AJ2539">
        <v>642</v>
      </c>
      <c r="AK2539">
        <v>9456</v>
      </c>
      <c r="AL2539">
        <v>-6.4</v>
      </c>
      <c r="AM2539">
        <v>1879</v>
      </c>
      <c r="AN2539">
        <v>3133</v>
      </c>
      <c r="AO2539">
        <v>0</v>
      </c>
      <c r="AP2539">
        <v>0</v>
      </c>
      <c r="AQ2539">
        <v>0</v>
      </c>
      <c r="AR2539">
        <v>0</v>
      </c>
      <c r="AS2539">
        <v>0</v>
      </c>
      <c r="AT2539">
        <v>20.2</v>
      </c>
      <c r="AU2539">
        <v>0</v>
      </c>
      <c r="AV2539">
        <v>0</v>
      </c>
      <c r="AW2539">
        <v>403505</v>
      </c>
      <c r="AX2539">
        <v>12779</v>
      </c>
      <c r="AY2539">
        <v>0</v>
      </c>
      <c r="AZ2539">
        <v>11</v>
      </c>
      <c r="BA2539">
        <v>544.73</v>
      </c>
      <c r="BB2539">
        <v>58.4</v>
      </c>
    </row>
    <row r="2540" spans="1:54" x14ac:dyDescent="0.3">
      <c r="A2540">
        <v>47133</v>
      </c>
      <c r="B2540" t="s">
        <v>593</v>
      </c>
      <c r="C2540" t="s">
        <v>578</v>
      </c>
      <c r="D2540">
        <v>22028</v>
      </c>
      <c r="E2540">
        <v>22084</v>
      </c>
      <c r="F2540">
        <v>-0.3</v>
      </c>
      <c r="G2540">
        <v>22083</v>
      </c>
      <c r="H2540">
        <v>5.5</v>
      </c>
      <c r="I2540">
        <v>22.3</v>
      </c>
      <c r="J2540">
        <v>19.399999999999999</v>
      </c>
      <c r="K2540">
        <v>50.7</v>
      </c>
      <c r="L2540">
        <v>97.4</v>
      </c>
      <c r="M2540">
        <v>0.7</v>
      </c>
      <c r="N2540">
        <v>0.4</v>
      </c>
      <c r="O2540">
        <v>0.3</v>
      </c>
      <c r="P2540">
        <v>0</v>
      </c>
      <c r="Q2540">
        <v>1.2</v>
      </c>
      <c r="R2540">
        <v>1.3</v>
      </c>
      <c r="S2540">
        <v>96.2</v>
      </c>
      <c r="T2540">
        <v>91.1</v>
      </c>
      <c r="U2540">
        <v>0.5</v>
      </c>
      <c r="V2540">
        <v>1.7</v>
      </c>
      <c r="W2540">
        <v>75.599999999999994</v>
      </c>
      <c r="X2540">
        <v>12.6</v>
      </c>
      <c r="Y2540">
        <v>1360</v>
      </c>
      <c r="Z2540">
        <v>28.8</v>
      </c>
      <c r="AA2540">
        <v>10255</v>
      </c>
      <c r="AB2540">
        <v>79.900000000000006</v>
      </c>
      <c r="AC2540">
        <v>5.2</v>
      </c>
      <c r="AD2540">
        <v>91900</v>
      </c>
      <c r="AE2540">
        <v>8815</v>
      </c>
      <c r="AF2540">
        <v>2.48</v>
      </c>
      <c r="AG2540">
        <v>18347</v>
      </c>
      <c r="AH2540">
        <v>34604</v>
      </c>
      <c r="AI2540">
        <v>22.4</v>
      </c>
      <c r="AJ2540">
        <v>286</v>
      </c>
      <c r="AK2540">
        <v>3534</v>
      </c>
      <c r="AL2540">
        <v>-2.2000000000000002</v>
      </c>
      <c r="AM2540">
        <v>1755</v>
      </c>
      <c r="AN2540">
        <v>2174</v>
      </c>
      <c r="AO2540">
        <v>0</v>
      </c>
      <c r="AP2540">
        <v>0</v>
      </c>
      <c r="AQ2540">
        <v>0</v>
      </c>
      <c r="AR2540">
        <v>0</v>
      </c>
      <c r="AS2540">
        <v>0</v>
      </c>
      <c r="AT2540">
        <v>22.9</v>
      </c>
      <c r="AU2540">
        <v>0</v>
      </c>
      <c r="AV2540">
        <v>46653</v>
      </c>
      <c r="AW2540">
        <v>110652</v>
      </c>
      <c r="AX2540">
        <v>5283</v>
      </c>
      <c r="AY2540">
        <v>13319</v>
      </c>
      <c r="AZ2540">
        <v>3</v>
      </c>
      <c r="BA2540">
        <v>433.48</v>
      </c>
      <c r="BB2540">
        <v>50.9</v>
      </c>
    </row>
    <row r="2541" spans="1:54" x14ac:dyDescent="0.3">
      <c r="A2541">
        <v>47135</v>
      </c>
      <c r="B2541" t="s">
        <v>22</v>
      </c>
      <c r="C2541" t="s">
        <v>578</v>
      </c>
      <c r="D2541">
        <v>7822</v>
      </c>
      <c r="E2541">
        <v>7915</v>
      </c>
      <c r="F2541">
        <v>-1.2</v>
      </c>
      <c r="G2541">
        <v>7915</v>
      </c>
      <c r="H2541">
        <v>5.5</v>
      </c>
      <c r="I2541">
        <v>21.6</v>
      </c>
      <c r="J2541">
        <v>21</v>
      </c>
      <c r="K2541">
        <v>49.5</v>
      </c>
      <c r="L2541">
        <v>94.6</v>
      </c>
      <c r="M2541">
        <v>2.4</v>
      </c>
      <c r="N2541">
        <v>0.8</v>
      </c>
      <c r="O2541">
        <v>0.3</v>
      </c>
      <c r="P2541">
        <v>0</v>
      </c>
      <c r="Q2541">
        <v>1.9</v>
      </c>
      <c r="R2541">
        <v>2.2000000000000002</v>
      </c>
      <c r="S2541">
        <v>92.8</v>
      </c>
      <c r="T2541">
        <v>85.8</v>
      </c>
      <c r="U2541">
        <v>0.4</v>
      </c>
      <c r="V2541">
        <v>3.4</v>
      </c>
      <c r="W2541">
        <v>78.5</v>
      </c>
      <c r="X2541">
        <v>13.7</v>
      </c>
      <c r="Y2541">
        <v>673</v>
      </c>
      <c r="Z2541">
        <v>28.8</v>
      </c>
      <c r="AA2541">
        <v>4574</v>
      </c>
      <c r="AB2541">
        <v>74.599999999999994</v>
      </c>
      <c r="AC2541">
        <v>4</v>
      </c>
      <c r="AD2541">
        <v>86800</v>
      </c>
      <c r="AE2541">
        <v>3187</v>
      </c>
      <c r="AF2541">
        <v>2.42</v>
      </c>
      <c r="AG2541">
        <v>17214</v>
      </c>
      <c r="AH2541">
        <v>32845</v>
      </c>
      <c r="AI2541">
        <v>21.1</v>
      </c>
      <c r="AJ2541">
        <v>118</v>
      </c>
      <c r="AK2541">
        <v>1525</v>
      </c>
      <c r="AL2541">
        <v>7.5</v>
      </c>
      <c r="AM2541">
        <v>570</v>
      </c>
      <c r="AN2541">
        <v>669</v>
      </c>
      <c r="AO2541">
        <v>0</v>
      </c>
      <c r="AP2541">
        <v>0</v>
      </c>
      <c r="AQ2541">
        <v>0</v>
      </c>
      <c r="AR2541">
        <v>0</v>
      </c>
      <c r="AS2541">
        <v>0</v>
      </c>
      <c r="AT2541">
        <v>0</v>
      </c>
      <c r="AU2541">
        <v>169955</v>
      </c>
      <c r="AV2541">
        <v>0</v>
      </c>
      <c r="AW2541">
        <v>24286</v>
      </c>
      <c r="AX2541">
        <v>3163</v>
      </c>
      <c r="AY2541">
        <v>0</v>
      </c>
      <c r="AZ2541">
        <v>0</v>
      </c>
      <c r="BA2541">
        <v>414.73</v>
      </c>
      <c r="BB2541">
        <v>19.100000000000001</v>
      </c>
    </row>
    <row r="2542" spans="1:54" x14ac:dyDescent="0.3">
      <c r="A2542">
        <v>47137</v>
      </c>
      <c r="B2542" t="s">
        <v>592</v>
      </c>
      <c r="C2542" t="s">
        <v>578</v>
      </c>
      <c r="D2542">
        <v>5124</v>
      </c>
      <c r="E2542">
        <v>5077</v>
      </c>
      <c r="F2542">
        <v>0.9</v>
      </c>
      <c r="G2542">
        <v>5077</v>
      </c>
      <c r="H2542">
        <v>3.9</v>
      </c>
      <c r="I2542">
        <v>18.600000000000001</v>
      </c>
      <c r="J2542">
        <v>25.2</v>
      </c>
      <c r="K2542">
        <v>49.8</v>
      </c>
      <c r="L2542">
        <v>98.7</v>
      </c>
      <c r="M2542">
        <v>0.2</v>
      </c>
      <c r="N2542">
        <v>0.3</v>
      </c>
      <c r="O2542">
        <v>0.1</v>
      </c>
      <c r="P2542">
        <v>0.1</v>
      </c>
      <c r="Q2542">
        <v>0.7</v>
      </c>
      <c r="R2542">
        <v>1.5</v>
      </c>
      <c r="S2542">
        <v>97.3</v>
      </c>
      <c r="T2542">
        <v>92.8</v>
      </c>
      <c r="U2542">
        <v>1.4</v>
      </c>
      <c r="V2542">
        <v>2.5</v>
      </c>
      <c r="W2542">
        <v>78.900000000000006</v>
      </c>
      <c r="X2542">
        <v>13</v>
      </c>
      <c r="Y2542">
        <v>528</v>
      </c>
      <c r="Z2542">
        <v>27</v>
      </c>
      <c r="AA2542">
        <v>3455</v>
      </c>
      <c r="AB2542">
        <v>80.2</v>
      </c>
      <c r="AC2542">
        <v>5.6</v>
      </c>
      <c r="AD2542">
        <v>96300</v>
      </c>
      <c r="AE2542">
        <v>2388</v>
      </c>
      <c r="AF2542">
        <v>2.09</v>
      </c>
      <c r="AG2542">
        <v>21942</v>
      </c>
      <c r="AH2542">
        <v>35184</v>
      </c>
      <c r="AI2542">
        <v>19.2</v>
      </c>
      <c r="AJ2542">
        <v>82</v>
      </c>
      <c r="AK2542">
        <v>602</v>
      </c>
      <c r="AL2542">
        <v>-5.2</v>
      </c>
      <c r="AM2542">
        <v>471</v>
      </c>
      <c r="AN2542">
        <v>524</v>
      </c>
      <c r="AO2542">
        <v>0</v>
      </c>
      <c r="AP2542">
        <v>0</v>
      </c>
      <c r="AQ2542">
        <v>0</v>
      </c>
      <c r="AR2542">
        <v>0</v>
      </c>
      <c r="AS2542">
        <v>0</v>
      </c>
      <c r="AT2542">
        <v>41</v>
      </c>
      <c r="AU2542">
        <v>0</v>
      </c>
      <c r="AV2542">
        <v>0</v>
      </c>
      <c r="AW2542">
        <v>23632</v>
      </c>
      <c r="AX2542">
        <v>4933</v>
      </c>
      <c r="AY2542">
        <v>3141</v>
      </c>
      <c r="AZ2542">
        <v>0</v>
      </c>
      <c r="BA2542">
        <v>162.97999999999999</v>
      </c>
      <c r="BB2542">
        <v>31.2</v>
      </c>
    </row>
    <row r="2543" spans="1:54" x14ac:dyDescent="0.3">
      <c r="A2543">
        <v>47139</v>
      </c>
      <c r="B2543" t="s">
        <v>90</v>
      </c>
      <c r="C2543" t="s">
        <v>578</v>
      </c>
      <c r="D2543">
        <v>16730</v>
      </c>
      <c r="E2543">
        <v>16825</v>
      </c>
      <c r="F2543">
        <v>-0.6</v>
      </c>
      <c r="G2543">
        <v>16825</v>
      </c>
      <c r="H2543">
        <v>4.7</v>
      </c>
      <c r="I2543">
        <v>20.6</v>
      </c>
      <c r="J2543">
        <v>19.399999999999999</v>
      </c>
      <c r="K2543">
        <v>50.2</v>
      </c>
      <c r="L2543">
        <v>97</v>
      </c>
      <c r="M2543">
        <v>0.7</v>
      </c>
      <c r="N2543">
        <v>0.5</v>
      </c>
      <c r="O2543">
        <v>0.3</v>
      </c>
      <c r="P2543">
        <v>0.1</v>
      </c>
      <c r="Q2543">
        <v>1.4</v>
      </c>
      <c r="R2543">
        <v>1.7</v>
      </c>
      <c r="S2543">
        <v>95.7</v>
      </c>
      <c r="T2543">
        <v>89.6</v>
      </c>
      <c r="U2543">
        <v>1.3</v>
      </c>
      <c r="V2543">
        <v>3</v>
      </c>
      <c r="W2543">
        <v>77.400000000000006</v>
      </c>
      <c r="X2543">
        <v>11.1</v>
      </c>
      <c r="Y2543">
        <v>1165</v>
      </c>
      <c r="Z2543">
        <v>29</v>
      </c>
      <c r="AA2543">
        <v>8370</v>
      </c>
      <c r="AB2543">
        <v>79.400000000000006</v>
      </c>
      <c r="AC2543">
        <v>3.3</v>
      </c>
      <c r="AD2543">
        <v>109300</v>
      </c>
      <c r="AE2543">
        <v>6740</v>
      </c>
      <c r="AF2543">
        <v>2.44</v>
      </c>
      <c r="AG2543">
        <v>20274</v>
      </c>
      <c r="AH2543">
        <v>39074</v>
      </c>
      <c r="AI2543">
        <v>17.3</v>
      </c>
      <c r="AJ2543">
        <v>210</v>
      </c>
      <c r="AK2543">
        <v>1456</v>
      </c>
      <c r="AL2543">
        <v>4.2</v>
      </c>
      <c r="AM2543">
        <v>1045</v>
      </c>
      <c r="AN2543">
        <v>1579</v>
      </c>
      <c r="AO2543">
        <v>0</v>
      </c>
      <c r="AP2543">
        <v>0</v>
      </c>
      <c r="AQ2543">
        <v>0</v>
      </c>
      <c r="AR2543">
        <v>0</v>
      </c>
      <c r="AS2543">
        <v>0</v>
      </c>
      <c r="AT2543">
        <v>25.5</v>
      </c>
      <c r="AU2543">
        <v>0</v>
      </c>
      <c r="AV2543">
        <v>0</v>
      </c>
      <c r="AW2543">
        <v>67693</v>
      </c>
      <c r="AX2543">
        <v>4305</v>
      </c>
      <c r="AY2543">
        <v>8780</v>
      </c>
      <c r="AZ2543">
        <v>142</v>
      </c>
      <c r="BA2543">
        <v>434.68</v>
      </c>
      <c r="BB2543">
        <v>38.700000000000003</v>
      </c>
    </row>
    <row r="2544" spans="1:54" x14ac:dyDescent="0.3">
      <c r="A2544">
        <v>47141</v>
      </c>
      <c r="B2544" t="s">
        <v>591</v>
      </c>
      <c r="C2544" t="s">
        <v>578</v>
      </c>
      <c r="D2544">
        <v>74165</v>
      </c>
      <c r="E2544">
        <v>72328</v>
      </c>
      <c r="F2544">
        <v>2.5</v>
      </c>
      <c r="G2544">
        <v>72321</v>
      </c>
      <c r="H2544">
        <v>5.8</v>
      </c>
      <c r="I2544">
        <v>21.3</v>
      </c>
      <c r="J2544">
        <v>16.2</v>
      </c>
      <c r="K2544">
        <v>50.6</v>
      </c>
      <c r="L2544">
        <v>94</v>
      </c>
      <c r="M2544">
        <v>2.4</v>
      </c>
      <c r="N2544">
        <v>0.8</v>
      </c>
      <c r="O2544">
        <v>1.3</v>
      </c>
      <c r="P2544">
        <v>0.1</v>
      </c>
      <c r="Q2544">
        <v>1.4</v>
      </c>
      <c r="R2544">
        <v>5.8</v>
      </c>
      <c r="S2544">
        <v>89.1</v>
      </c>
      <c r="T2544">
        <v>85</v>
      </c>
      <c r="U2544">
        <v>5</v>
      </c>
      <c r="V2544">
        <v>6.1</v>
      </c>
      <c r="W2544">
        <v>83</v>
      </c>
      <c r="X2544">
        <v>22.9</v>
      </c>
      <c r="Y2544">
        <v>4297</v>
      </c>
      <c r="Z2544">
        <v>22.7</v>
      </c>
      <c r="AA2544">
        <v>32824</v>
      </c>
      <c r="AB2544">
        <v>63.1</v>
      </c>
      <c r="AC2544">
        <v>22.2</v>
      </c>
      <c r="AD2544">
        <v>135100</v>
      </c>
      <c r="AE2544">
        <v>28980</v>
      </c>
      <c r="AF2544">
        <v>2.4</v>
      </c>
      <c r="AG2544">
        <v>20517</v>
      </c>
      <c r="AH2544">
        <v>33709</v>
      </c>
      <c r="AI2544">
        <v>26.5</v>
      </c>
      <c r="AJ2544">
        <v>1734</v>
      </c>
      <c r="AK2544">
        <v>27314</v>
      </c>
      <c r="AL2544">
        <v>-0.6</v>
      </c>
      <c r="AM2544">
        <v>5733</v>
      </c>
      <c r="AN2544">
        <v>7332</v>
      </c>
      <c r="AO2544">
        <v>0</v>
      </c>
      <c r="AP2544">
        <v>0</v>
      </c>
      <c r="AQ2544">
        <v>0</v>
      </c>
      <c r="AR2544">
        <v>0</v>
      </c>
      <c r="AS2544">
        <v>1.6</v>
      </c>
      <c r="AT2544">
        <v>28.7</v>
      </c>
      <c r="AU2544">
        <v>1384046</v>
      </c>
      <c r="AV2544">
        <v>465728</v>
      </c>
      <c r="AW2544">
        <v>1193021</v>
      </c>
      <c r="AX2544">
        <v>17059</v>
      </c>
      <c r="AY2544">
        <v>138047</v>
      </c>
      <c r="AZ2544">
        <v>424</v>
      </c>
      <c r="BA2544">
        <v>401.1</v>
      </c>
      <c r="BB2544">
        <v>180.3</v>
      </c>
    </row>
    <row r="2545" spans="1:54" x14ac:dyDescent="0.3">
      <c r="A2545">
        <v>47143</v>
      </c>
      <c r="B2545" t="s">
        <v>590</v>
      </c>
      <c r="C2545" t="s">
        <v>578</v>
      </c>
      <c r="D2545">
        <v>32641</v>
      </c>
      <c r="E2545">
        <v>31809</v>
      </c>
      <c r="F2545">
        <v>2.6</v>
      </c>
      <c r="G2545">
        <v>31809</v>
      </c>
      <c r="H2545">
        <v>5.5</v>
      </c>
      <c r="I2545">
        <v>23.1</v>
      </c>
      <c r="J2545">
        <v>17.600000000000001</v>
      </c>
      <c r="K2545">
        <v>50.8</v>
      </c>
      <c r="L2545">
        <v>95</v>
      </c>
      <c r="M2545">
        <v>2.2000000000000002</v>
      </c>
      <c r="N2545">
        <v>0.6</v>
      </c>
      <c r="O2545">
        <v>0.5</v>
      </c>
      <c r="P2545">
        <v>0.1</v>
      </c>
      <c r="Q2545">
        <v>1.6</v>
      </c>
      <c r="R2545">
        <v>4.5</v>
      </c>
      <c r="S2545">
        <v>91</v>
      </c>
      <c r="T2545">
        <v>80.5</v>
      </c>
      <c r="U2545">
        <v>2</v>
      </c>
      <c r="V2545">
        <v>3.1</v>
      </c>
      <c r="W2545">
        <v>76.900000000000006</v>
      </c>
      <c r="X2545">
        <v>12.6</v>
      </c>
      <c r="Y2545">
        <v>2075</v>
      </c>
      <c r="Z2545">
        <v>25</v>
      </c>
      <c r="AA2545">
        <v>14431</v>
      </c>
      <c r="AB2545">
        <v>70.3</v>
      </c>
      <c r="AC2545">
        <v>8.8000000000000007</v>
      </c>
      <c r="AD2545">
        <v>104400</v>
      </c>
      <c r="AE2545">
        <v>12096</v>
      </c>
      <c r="AF2545">
        <v>2.58</v>
      </c>
      <c r="AG2545">
        <v>18952</v>
      </c>
      <c r="AH2545">
        <v>36741</v>
      </c>
      <c r="AI2545">
        <v>22.6</v>
      </c>
      <c r="AJ2545">
        <v>495</v>
      </c>
      <c r="AK2545">
        <v>8052</v>
      </c>
      <c r="AL2545">
        <v>-1.1000000000000001</v>
      </c>
      <c r="AM2545">
        <v>1646</v>
      </c>
      <c r="AN2545">
        <v>2196</v>
      </c>
      <c r="AO2545">
        <v>0</v>
      </c>
      <c r="AP2545">
        <v>0</v>
      </c>
      <c r="AQ2545">
        <v>0</v>
      </c>
      <c r="AR2545">
        <v>0</v>
      </c>
      <c r="AS2545">
        <v>0</v>
      </c>
      <c r="AT2545">
        <v>0</v>
      </c>
      <c r="AU2545">
        <v>894654</v>
      </c>
      <c r="AV2545">
        <v>17906</v>
      </c>
      <c r="AW2545">
        <v>250814</v>
      </c>
      <c r="AX2545">
        <v>8206</v>
      </c>
      <c r="AY2545">
        <v>26918</v>
      </c>
      <c r="AZ2545">
        <v>62</v>
      </c>
      <c r="BA2545">
        <v>315.38</v>
      </c>
      <c r="BB2545">
        <v>100.9</v>
      </c>
    </row>
    <row r="2546" spans="1:54" x14ac:dyDescent="0.3">
      <c r="A2546">
        <v>47145</v>
      </c>
      <c r="B2546" t="s">
        <v>589</v>
      </c>
      <c r="C2546" t="s">
        <v>578</v>
      </c>
      <c r="D2546">
        <v>52748</v>
      </c>
      <c r="E2546">
        <v>54180</v>
      </c>
      <c r="F2546">
        <v>-2.6</v>
      </c>
      <c r="G2546">
        <v>54181</v>
      </c>
      <c r="H2546">
        <v>4.5999999999999996</v>
      </c>
      <c r="I2546">
        <v>19.8</v>
      </c>
      <c r="J2546">
        <v>21.2</v>
      </c>
      <c r="K2546">
        <v>50.9</v>
      </c>
      <c r="L2546">
        <v>94.5</v>
      </c>
      <c r="M2546">
        <v>2.7</v>
      </c>
      <c r="N2546">
        <v>0.4</v>
      </c>
      <c r="O2546">
        <v>0.6</v>
      </c>
      <c r="P2546">
        <v>0</v>
      </c>
      <c r="Q2546">
        <v>1.7</v>
      </c>
      <c r="R2546">
        <v>1.7</v>
      </c>
      <c r="S2546">
        <v>93.1</v>
      </c>
      <c r="T2546">
        <v>89.4</v>
      </c>
      <c r="U2546">
        <v>1.9</v>
      </c>
      <c r="V2546">
        <v>1.9</v>
      </c>
      <c r="W2546">
        <v>83.7</v>
      </c>
      <c r="X2546">
        <v>17.3</v>
      </c>
      <c r="Y2546">
        <v>6179</v>
      </c>
      <c r="Z2546">
        <v>25.8</v>
      </c>
      <c r="AA2546">
        <v>25573</v>
      </c>
      <c r="AB2546">
        <v>74.400000000000006</v>
      </c>
      <c r="AC2546">
        <v>10.8</v>
      </c>
      <c r="AD2546">
        <v>120300</v>
      </c>
      <c r="AE2546">
        <v>22117</v>
      </c>
      <c r="AF2546">
        <v>2.4</v>
      </c>
      <c r="AG2546">
        <v>23936</v>
      </c>
      <c r="AH2546">
        <v>42223</v>
      </c>
      <c r="AI2546">
        <v>15</v>
      </c>
      <c r="AJ2546">
        <v>717</v>
      </c>
      <c r="AK2546">
        <v>8315</v>
      </c>
      <c r="AL2546">
        <v>-2.2000000000000002</v>
      </c>
      <c r="AM2546">
        <v>3085</v>
      </c>
      <c r="AN2546">
        <v>3683</v>
      </c>
      <c r="AO2546">
        <v>0</v>
      </c>
      <c r="AP2546">
        <v>0</v>
      </c>
      <c r="AQ2546">
        <v>0</v>
      </c>
      <c r="AR2546">
        <v>0</v>
      </c>
      <c r="AS2546">
        <v>0</v>
      </c>
      <c r="AT2546">
        <v>29.2</v>
      </c>
      <c r="AU2546">
        <v>369666</v>
      </c>
      <c r="AV2546">
        <v>0</v>
      </c>
      <c r="AW2546">
        <v>436400</v>
      </c>
      <c r="AX2546">
        <v>8186</v>
      </c>
      <c r="AY2546">
        <v>46029</v>
      </c>
      <c r="AZ2546">
        <v>7</v>
      </c>
      <c r="BA2546">
        <v>360.71</v>
      </c>
      <c r="BB2546">
        <v>150.19999999999999</v>
      </c>
    </row>
    <row r="2547" spans="1:54" x14ac:dyDescent="0.3">
      <c r="A2547">
        <v>47147</v>
      </c>
      <c r="B2547" t="s">
        <v>588</v>
      </c>
      <c r="C2547" t="s">
        <v>578</v>
      </c>
      <c r="D2547">
        <v>68079</v>
      </c>
      <c r="E2547">
        <v>66293</v>
      </c>
      <c r="F2547">
        <v>2.7</v>
      </c>
      <c r="G2547">
        <v>66283</v>
      </c>
      <c r="H2547">
        <v>6.7</v>
      </c>
      <c r="I2547">
        <v>25.1</v>
      </c>
      <c r="J2547">
        <v>13.5</v>
      </c>
      <c r="K2547">
        <v>50.9</v>
      </c>
      <c r="L2547">
        <v>89.5</v>
      </c>
      <c r="M2547">
        <v>7.8</v>
      </c>
      <c r="N2547">
        <v>0.5</v>
      </c>
      <c r="O2547">
        <v>0.7</v>
      </c>
      <c r="P2547">
        <v>0.1</v>
      </c>
      <c r="Q2547">
        <v>1.5</v>
      </c>
      <c r="R2547">
        <v>6.2</v>
      </c>
      <c r="S2547">
        <v>84.1</v>
      </c>
      <c r="T2547">
        <v>87.2</v>
      </c>
      <c r="U2547">
        <v>3.7</v>
      </c>
      <c r="V2547">
        <v>5.9</v>
      </c>
      <c r="W2547">
        <v>85.2</v>
      </c>
      <c r="X2547">
        <v>17.100000000000001</v>
      </c>
      <c r="Y2547">
        <v>4758</v>
      </c>
      <c r="Z2547">
        <v>29.9</v>
      </c>
      <c r="AA2547">
        <v>26450</v>
      </c>
      <c r="AB2547">
        <v>76.7</v>
      </c>
      <c r="AC2547">
        <v>8.6</v>
      </c>
      <c r="AD2547">
        <v>153100</v>
      </c>
      <c r="AE2547">
        <v>24136</v>
      </c>
      <c r="AF2547">
        <v>2.73</v>
      </c>
      <c r="AG2547">
        <v>23809</v>
      </c>
      <c r="AH2547">
        <v>52792</v>
      </c>
      <c r="AI2547">
        <v>13</v>
      </c>
      <c r="AJ2547">
        <v>1060</v>
      </c>
      <c r="AK2547">
        <v>16984</v>
      </c>
      <c r="AL2547">
        <v>0.7</v>
      </c>
      <c r="AM2547">
        <v>4804</v>
      </c>
      <c r="AN2547">
        <v>5745</v>
      </c>
      <c r="AO2547">
        <v>1.9</v>
      </c>
      <c r="AP2547">
        <v>0</v>
      </c>
      <c r="AQ2547">
        <v>0</v>
      </c>
      <c r="AR2547">
        <v>0</v>
      </c>
      <c r="AS2547">
        <v>2.2999999999999998</v>
      </c>
      <c r="AT2547">
        <v>26.3</v>
      </c>
      <c r="AU2547">
        <v>1667466</v>
      </c>
      <c r="AV2547">
        <v>779419</v>
      </c>
      <c r="AW2547">
        <v>627764</v>
      </c>
      <c r="AX2547">
        <v>9862</v>
      </c>
      <c r="AY2547">
        <v>60729</v>
      </c>
      <c r="AZ2547">
        <v>243</v>
      </c>
      <c r="BA2547">
        <v>476.29</v>
      </c>
      <c r="BB2547">
        <v>139.19999999999999</v>
      </c>
    </row>
    <row r="2548" spans="1:54" x14ac:dyDescent="0.3">
      <c r="A2548">
        <v>47149</v>
      </c>
      <c r="B2548" t="s">
        <v>417</v>
      </c>
      <c r="C2548" t="s">
        <v>578</v>
      </c>
      <c r="D2548">
        <v>288906</v>
      </c>
      <c r="E2548">
        <v>262604</v>
      </c>
      <c r="F2548">
        <v>10</v>
      </c>
      <c r="G2548">
        <v>262604</v>
      </c>
      <c r="H2548">
        <v>6.5</v>
      </c>
      <c r="I2548">
        <v>25</v>
      </c>
      <c r="J2548">
        <v>9.6</v>
      </c>
      <c r="K2548">
        <v>50.7</v>
      </c>
      <c r="L2548">
        <v>79.7</v>
      </c>
      <c r="M2548">
        <v>14</v>
      </c>
      <c r="N2548">
        <v>0.5</v>
      </c>
      <c r="O2548">
        <v>3.3</v>
      </c>
      <c r="P2548">
        <v>0.1</v>
      </c>
      <c r="Q2548">
        <v>2.2999999999999998</v>
      </c>
      <c r="R2548">
        <v>7.2</v>
      </c>
      <c r="S2548">
        <v>73.599999999999994</v>
      </c>
      <c r="T2548">
        <v>81.2</v>
      </c>
      <c r="U2548">
        <v>7</v>
      </c>
      <c r="V2548">
        <v>9.9</v>
      </c>
      <c r="W2548">
        <v>89.7</v>
      </c>
      <c r="X2548">
        <v>28.3</v>
      </c>
      <c r="Y2548">
        <v>19043</v>
      </c>
      <c r="Z2548">
        <v>26.9</v>
      </c>
      <c r="AA2548">
        <v>109535</v>
      </c>
      <c r="AB2548">
        <v>67.599999999999994</v>
      </c>
      <c r="AC2548">
        <v>20.6</v>
      </c>
      <c r="AD2548">
        <v>159100</v>
      </c>
      <c r="AE2548">
        <v>96731</v>
      </c>
      <c r="AF2548">
        <v>2.73</v>
      </c>
      <c r="AG2548">
        <v>25077</v>
      </c>
      <c r="AH2548">
        <v>55401</v>
      </c>
      <c r="AI2548">
        <v>13</v>
      </c>
      <c r="AJ2548">
        <v>4670</v>
      </c>
      <c r="AK2548">
        <v>96226</v>
      </c>
      <c r="AL2548">
        <v>11.6</v>
      </c>
      <c r="AM2548">
        <v>18296</v>
      </c>
      <c r="AN2548">
        <v>20939</v>
      </c>
      <c r="AO2548">
        <v>6.1</v>
      </c>
      <c r="AP2548">
        <v>0</v>
      </c>
      <c r="AQ2548">
        <v>2.6</v>
      </c>
      <c r="AR2548">
        <v>0</v>
      </c>
      <c r="AS2548">
        <v>2.7</v>
      </c>
      <c r="AT2548">
        <v>25.3</v>
      </c>
      <c r="AU2548">
        <v>11304846</v>
      </c>
      <c r="AV2548">
        <v>6226284</v>
      </c>
      <c r="AW2548">
        <v>2804294</v>
      </c>
      <c r="AX2548">
        <v>11588</v>
      </c>
      <c r="AY2548">
        <v>386963</v>
      </c>
      <c r="AZ2548">
        <v>2744</v>
      </c>
      <c r="BA2548">
        <v>619.36</v>
      </c>
      <c r="BB2548">
        <v>424</v>
      </c>
    </row>
    <row r="2549" spans="1:54" x14ac:dyDescent="0.3">
      <c r="A2549">
        <v>47151</v>
      </c>
      <c r="B2549" t="s">
        <v>85</v>
      </c>
      <c r="C2549" t="s">
        <v>578</v>
      </c>
      <c r="D2549">
        <v>21987</v>
      </c>
      <c r="E2549">
        <v>22228</v>
      </c>
      <c r="F2549">
        <v>-1.1000000000000001</v>
      </c>
      <c r="G2549">
        <v>22228</v>
      </c>
      <c r="H2549">
        <v>6.3</v>
      </c>
      <c r="I2549">
        <v>24.5</v>
      </c>
      <c r="J2549">
        <v>15.6</v>
      </c>
      <c r="K2549">
        <v>50.8</v>
      </c>
      <c r="L2549">
        <v>98.2</v>
      </c>
      <c r="M2549">
        <v>0.3</v>
      </c>
      <c r="N2549">
        <v>0.3</v>
      </c>
      <c r="O2549">
        <v>0.3</v>
      </c>
      <c r="P2549">
        <v>0</v>
      </c>
      <c r="Q2549">
        <v>1</v>
      </c>
      <c r="R2549">
        <v>0.7</v>
      </c>
      <c r="S2549">
        <v>97.5</v>
      </c>
      <c r="T2549">
        <v>88.4</v>
      </c>
      <c r="U2549">
        <v>0.4</v>
      </c>
      <c r="V2549">
        <v>0.8</v>
      </c>
      <c r="W2549">
        <v>75</v>
      </c>
      <c r="X2549">
        <v>10.3</v>
      </c>
      <c r="Y2549">
        <v>1172</v>
      </c>
      <c r="Z2549">
        <v>26.9</v>
      </c>
      <c r="AA2549">
        <v>9864</v>
      </c>
      <c r="AB2549">
        <v>77.5</v>
      </c>
      <c r="AC2549">
        <v>5.8</v>
      </c>
      <c r="AD2549">
        <v>81500</v>
      </c>
      <c r="AE2549">
        <v>8206</v>
      </c>
      <c r="AF2549">
        <v>2.67</v>
      </c>
      <c r="AG2549">
        <v>17121</v>
      </c>
      <c r="AH2549">
        <v>28401</v>
      </c>
      <c r="AI2549">
        <v>28.3</v>
      </c>
      <c r="AJ2549">
        <v>317</v>
      </c>
      <c r="AK2549">
        <v>3462</v>
      </c>
      <c r="AL2549">
        <v>5.0999999999999996</v>
      </c>
      <c r="AM2549">
        <v>1339</v>
      </c>
      <c r="AN2549">
        <v>1582</v>
      </c>
      <c r="AO2549">
        <v>0</v>
      </c>
      <c r="AP2549">
        <v>0</v>
      </c>
      <c r="AQ2549">
        <v>0</v>
      </c>
      <c r="AR2549">
        <v>0</v>
      </c>
      <c r="AS2549">
        <v>0</v>
      </c>
      <c r="AT2549">
        <v>27.5</v>
      </c>
      <c r="AU2549">
        <v>401688</v>
      </c>
      <c r="AV2549">
        <v>28362</v>
      </c>
      <c r="AW2549">
        <v>159566</v>
      </c>
      <c r="AX2549">
        <v>7270</v>
      </c>
      <c r="AY2549">
        <v>14628</v>
      </c>
      <c r="AZ2549">
        <v>3</v>
      </c>
      <c r="BA2549">
        <v>532.29999999999995</v>
      </c>
      <c r="BB2549">
        <v>41.8</v>
      </c>
    </row>
    <row r="2550" spans="1:54" x14ac:dyDescent="0.3">
      <c r="A2550">
        <v>47153</v>
      </c>
      <c r="B2550" t="s">
        <v>587</v>
      </c>
      <c r="C2550" t="s">
        <v>578</v>
      </c>
      <c r="D2550">
        <v>14704</v>
      </c>
      <c r="E2550">
        <v>14119</v>
      </c>
      <c r="F2550">
        <v>4.0999999999999996</v>
      </c>
      <c r="G2550">
        <v>14112</v>
      </c>
      <c r="H2550">
        <v>5.2</v>
      </c>
      <c r="I2550">
        <v>21.8</v>
      </c>
      <c r="J2550">
        <v>19.2</v>
      </c>
      <c r="K2550">
        <v>50.8</v>
      </c>
      <c r="L2550">
        <v>97.2</v>
      </c>
      <c r="M2550">
        <v>0.7</v>
      </c>
      <c r="N2550">
        <v>0.5</v>
      </c>
      <c r="O2550">
        <v>0.4</v>
      </c>
      <c r="P2550">
        <v>0.1</v>
      </c>
      <c r="Q2550">
        <v>1.2</v>
      </c>
      <c r="R2550">
        <v>3.4</v>
      </c>
      <c r="S2550">
        <v>94.3</v>
      </c>
      <c r="T2550">
        <v>91.3</v>
      </c>
      <c r="U2550">
        <v>1.4</v>
      </c>
      <c r="V2550">
        <v>1.8</v>
      </c>
      <c r="W2550">
        <v>80.5</v>
      </c>
      <c r="X2550">
        <v>13.5</v>
      </c>
      <c r="Y2550">
        <v>864</v>
      </c>
      <c r="Z2550">
        <v>32.5</v>
      </c>
      <c r="AA2550">
        <v>6386</v>
      </c>
      <c r="AB2550">
        <v>73.7</v>
      </c>
      <c r="AC2550">
        <v>7.9</v>
      </c>
      <c r="AD2550">
        <v>119300</v>
      </c>
      <c r="AE2550">
        <v>5616</v>
      </c>
      <c r="AF2550">
        <v>2.52</v>
      </c>
      <c r="AG2550">
        <v>20899</v>
      </c>
      <c r="AH2550">
        <v>36434</v>
      </c>
      <c r="AI2550">
        <v>17.399999999999999</v>
      </c>
      <c r="AJ2550">
        <v>179</v>
      </c>
      <c r="AK2550">
        <v>1850</v>
      </c>
      <c r="AL2550">
        <v>0.8</v>
      </c>
      <c r="AM2550">
        <v>990</v>
      </c>
      <c r="AN2550">
        <v>1322</v>
      </c>
      <c r="AO2550">
        <v>0</v>
      </c>
      <c r="AP2550">
        <v>0</v>
      </c>
      <c r="AQ2550">
        <v>0</v>
      </c>
      <c r="AR2550">
        <v>0</v>
      </c>
      <c r="AS2550">
        <v>0</v>
      </c>
      <c r="AT2550">
        <v>0</v>
      </c>
      <c r="AU2550">
        <v>0</v>
      </c>
      <c r="AV2550">
        <v>0</v>
      </c>
      <c r="AW2550">
        <v>105293</v>
      </c>
      <c r="AX2550">
        <v>7820</v>
      </c>
      <c r="AY2550">
        <v>9377</v>
      </c>
      <c r="AZ2550">
        <v>7</v>
      </c>
      <c r="BA2550">
        <v>265.86</v>
      </c>
      <c r="BB2550">
        <v>53.1</v>
      </c>
    </row>
    <row r="2551" spans="1:54" x14ac:dyDescent="0.3">
      <c r="A2551">
        <v>47155</v>
      </c>
      <c r="B2551" t="s">
        <v>82</v>
      </c>
      <c r="C2551" t="s">
        <v>578</v>
      </c>
      <c r="D2551">
        <v>95110</v>
      </c>
      <c r="E2551">
        <v>89876</v>
      </c>
      <c r="F2551">
        <v>5.8</v>
      </c>
      <c r="G2551">
        <v>89889</v>
      </c>
      <c r="H2551">
        <v>5.5</v>
      </c>
      <c r="I2551">
        <v>21.1</v>
      </c>
      <c r="J2551">
        <v>17.7</v>
      </c>
      <c r="K2551">
        <v>50.9</v>
      </c>
      <c r="L2551">
        <v>95.8</v>
      </c>
      <c r="M2551">
        <v>1.2</v>
      </c>
      <c r="N2551">
        <v>0.5</v>
      </c>
      <c r="O2551">
        <v>1.2</v>
      </c>
      <c r="P2551">
        <v>0</v>
      </c>
      <c r="Q2551">
        <v>1.2</v>
      </c>
      <c r="R2551">
        <v>5.6</v>
      </c>
      <c r="S2551">
        <v>90.8</v>
      </c>
      <c r="T2551">
        <v>83.9</v>
      </c>
      <c r="U2551">
        <v>5.2</v>
      </c>
      <c r="V2551">
        <v>6.8</v>
      </c>
      <c r="W2551">
        <v>82.3</v>
      </c>
      <c r="X2551">
        <v>15</v>
      </c>
      <c r="Y2551">
        <v>7284</v>
      </c>
      <c r="Z2551">
        <v>25.5</v>
      </c>
      <c r="AA2551">
        <v>56271</v>
      </c>
      <c r="AB2551">
        <v>66.8</v>
      </c>
      <c r="AC2551">
        <v>16.8</v>
      </c>
      <c r="AD2551">
        <v>159400</v>
      </c>
      <c r="AE2551">
        <v>36815</v>
      </c>
      <c r="AF2551">
        <v>2.4500000000000002</v>
      </c>
      <c r="AG2551">
        <v>22242</v>
      </c>
      <c r="AH2551">
        <v>43649</v>
      </c>
      <c r="AI2551">
        <v>14.5</v>
      </c>
      <c r="AJ2551">
        <v>2546</v>
      </c>
      <c r="AK2551">
        <v>34813</v>
      </c>
      <c r="AL2551">
        <v>5</v>
      </c>
      <c r="AM2551">
        <v>7588</v>
      </c>
      <c r="AN2551">
        <v>11287</v>
      </c>
      <c r="AO2551">
        <v>0</v>
      </c>
      <c r="AP2551">
        <v>0</v>
      </c>
      <c r="AQ2551">
        <v>2.6</v>
      </c>
      <c r="AR2551">
        <v>0</v>
      </c>
      <c r="AS2551">
        <v>0</v>
      </c>
      <c r="AT2551">
        <v>21.8</v>
      </c>
      <c r="AU2551">
        <v>341511</v>
      </c>
      <c r="AV2551">
        <v>0</v>
      </c>
      <c r="AW2551">
        <v>1641080</v>
      </c>
      <c r="AX2551">
        <v>19548</v>
      </c>
      <c r="AY2551">
        <v>611929</v>
      </c>
      <c r="AZ2551">
        <v>60</v>
      </c>
      <c r="BA2551">
        <v>592.5</v>
      </c>
      <c r="BB2551">
        <v>151.69999999999999</v>
      </c>
    </row>
    <row r="2552" spans="1:54" x14ac:dyDescent="0.3">
      <c r="A2552">
        <v>47157</v>
      </c>
      <c r="B2552" t="s">
        <v>17</v>
      </c>
      <c r="C2552" t="s">
        <v>578</v>
      </c>
      <c r="D2552">
        <v>938803</v>
      </c>
      <c r="E2552">
        <v>927640</v>
      </c>
      <c r="F2552">
        <v>1.2</v>
      </c>
      <c r="G2552">
        <v>927644</v>
      </c>
      <c r="H2552">
        <v>7.2</v>
      </c>
      <c r="I2552">
        <v>25.5</v>
      </c>
      <c r="J2552">
        <v>11.6</v>
      </c>
      <c r="K2552">
        <v>52.4</v>
      </c>
      <c r="L2552">
        <v>42.3</v>
      </c>
      <c r="M2552">
        <v>53.3</v>
      </c>
      <c r="N2552">
        <v>0.4</v>
      </c>
      <c r="O2552">
        <v>2.6</v>
      </c>
      <c r="P2552">
        <v>0.1</v>
      </c>
      <c r="Q2552">
        <v>1.4</v>
      </c>
      <c r="R2552">
        <v>6</v>
      </c>
      <c r="S2552">
        <v>37.200000000000003</v>
      </c>
      <c r="T2552">
        <v>82.8</v>
      </c>
      <c r="U2552">
        <v>6.2</v>
      </c>
      <c r="V2552">
        <v>8.9</v>
      </c>
      <c r="W2552">
        <v>86</v>
      </c>
      <c r="X2552">
        <v>29</v>
      </c>
      <c r="Y2552">
        <v>58540</v>
      </c>
      <c r="Z2552">
        <v>22.4</v>
      </c>
      <c r="AA2552">
        <v>403365</v>
      </c>
      <c r="AB2552">
        <v>59.2</v>
      </c>
      <c r="AC2552">
        <v>27.5</v>
      </c>
      <c r="AD2552">
        <v>132700</v>
      </c>
      <c r="AE2552">
        <v>343517</v>
      </c>
      <c r="AF2552">
        <v>2.66</v>
      </c>
      <c r="AG2552">
        <v>25549</v>
      </c>
      <c r="AH2552">
        <v>46250</v>
      </c>
      <c r="AI2552">
        <v>20.8</v>
      </c>
      <c r="AJ2552">
        <v>19417</v>
      </c>
      <c r="AK2552">
        <v>427802</v>
      </c>
      <c r="AL2552">
        <v>1.4</v>
      </c>
      <c r="AM2552">
        <v>77761</v>
      </c>
      <c r="AN2552">
        <v>76350</v>
      </c>
      <c r="AO2552">
        <v>30.9</v>
      </c>
      <c r="AP2552">
        <v>0.3</v>
      </c>
      <c r="AQ2552">
        <v>3.4</v>
      </c>
      <c r="AR2552">
        <v>0.1</v>
      </c>
      <c r="AS2552">
        <v>1.7</v>
      </c>
      <c r="AT2552">
        <v>30.8</v>
      </c>
      <c r="AU2552">
        <v>17969681</v>
      </c>
      <c r="AV2552">
        <v>29636012</v>
      </c>
      <c r="AW2552">
        <v>11932863</v>
      </c>
      <c r="AX2552">
        <v>12971</v>
      </c>
      <c r="AY2552">
        <v>1787964</v>
      </c>
      <c r="AZ2552">
        <v>1516</v>
      </c>
      <c r="BA2552">
        <v>763.17</v>
      </c>
      <c r="BB2552">
        <v>1215.5</v>
      </c>
    </row>
    <row r="2553" spans="1:54" x14ac:dyDescent="0.3">
      <c r="A2553">
        <v>47159</v>
      </c>
      <c r="B2553" t="s">
        <v>586</v>
      </c>
      <c r="C2553" t="s">
        <v>578</v>
      </c>
      <c r="D2553">
        <v>19009</v>
      </c>
      <c r="E2553">
        <v>19166</v>
      </c>
      <c r="F2553">
        <v>-0.8</v>
      </c>
      <c r="G2553">
        <v>19166</v>
      </c>
      <c r="H2553">
        <v>5.7</v>
      </c>
      <c r="I2553">
        <v>23.4</v>
      </c>
      <c r="J2553">
        <v>15.4</v>
      </c>
      <c r="K2553">
        <v>50.5</v>
      </c>
      <c r="L2553">
        <v>95.7</v>
      </c>
      <c r="M2553">
        <v>2.1</v>
      </c>
      <c r="N2553">
        <v>0.5</v>
      </c>
      <c r="O2553">
        <v>0.3</v>
      </c>
      <c r="P2553">
        <v>0</v>
      </c>
      <c r="Q2553">
        <v>1.4</v>
      </c>
      <c r="R2553">
        <v>2.6</v>
      </c>
      <c r="S2553">
        <v>93.4</v>
      </c>
      <c r="T2553">
        <v>88</v>
      </c>
      <c r="U2553">
        <v>0.8</v>
      </c>
      <c r="V2553">
        <v>2.1</v>
      </c>
      <c r="W2553">
        <v>78.900000000000006</v>
      </c>
      <c r="X2553">
        <v>11.1</v>
      </c>
      <c r="Y2553">
        <v>1171</v>
      </c>
      <c r="Z2553">
        <v>29.6</v>
      </c>
      <c r="AA2553">
        <v>8574</v>
      </c>
      <c r="AB2553">
        <v>73.599999999999994</v>
      </c>
      <c r="AC2553">
        <v>7.6</v>
      </c>
      <c r="AD2553">
        <v>113800</v>
      </c>
      <c r="AE2553">
        <v>7263</v>
      </c>
      <c r="AF2553">
        <v>2.61</v>
      </c>
      <c r="AG2553">
        <v>21153</v>
      </c>
      <c r="AH2553">
        <v>42383</v>
      </c>
      <c r="AI2553">
        <v>19.399999999999999</v>
      </c>
      <c r="AJ2553">
        <v>264</v>
      </c>
      <c r="AK2553">
        <v>3690</v>
      </c>
      <c r="AL2553">
        <v>0.9</v>
      </c>
      <c r="AM2553">
        <v>1303</v>
      </c>
      <c r="AN2553">
        <v>1641</v>
      </c>
      <c r="AO2553">
        <v>0</v>
      </c>
      <c r="AP2553">
        <v>0</v>
      </c>
      <c r="AQ2553">
        <v>0</v>
      </c>
      <c r="AR2553">
        <v>0</v>
      </c>
      <c r="AS2553">
        <v>0</v>
      </c>
      <c r="AT2553">
        <v>0</v>
      </c>
      <c r="AU2553">
        <v>0</v>
      </c>
      <c r="AV2553">
        <v>52470</v>
      </c>
      <c r="AW2553">
        <v>117776</v>
      </c>
      <c r="AX2553">
        <v>6246</v>
      </c>
      <c r="AY2553">
        <v>12379</v>
      </c>
      <c r="AZ2553">
        <v>66</v>
      </c>
      <c r="BA2553">
        <v>314.29000000000002</v>
      </c>
      <c r="BB2553">
        <v>61</v>
      </c>
    </row>
    <row r="2554" spans="1:54" x14ac:dyDescent="0.3">
      <c r="A2554">
        <v>47161</v>
      </c>
      <c r="B2554" t="s">
        <v>585</v>
      </c>
      <c r="C2554" t="s">
        <v>578</v>
      </c>
      <c r="D2554">
        <v>13279</v>
      </c>
      <c r="E2554">
        <v>13324</v>
      </c>
      <c r="F2554">
        <v>-0.3</v>
      </c>
      <c r="G2554">
        <v>13324</v>
      </c>
      <c r="H2554">
        <v>5.0999999999999996</v>
      </c>
      <c r="I2554">
        <v>21.5</v>
      </c>
      <c r="J2554">
        <v>18.899999999999999</v>
      </c>
      <c r="K2554">
        <v>49.7</v>
      </c>
      <c r="L2554">
        <v>94.4</v>
      </c>
      <c r="M2554">
        <v>1.9</v>
      </c>
      <c r="N2554">
        <v>0.8</v>
      </c>
      <c r="O2554">
        <v>1.1000000000000001</v>
      </c>
      <c r="P2554">
        <v>0</v>
      </c>
      <c r="Q2554">
        <v>1.8</v>
      </c>
      <c r="R2554">
        <v>2.5</v>
      </c>
      <c r="S2554">
        <v>92.2</v>
      </c>
      <c r="T2554">
        <v>91.7</v>
      </c>
      <c r="U2554">
        <v>1.5</v>
      </c>
      <c r="V2554">
        <v>2</v>
      </c>
      <c r="W2554">
        <v>84.4</v>
      </c>
      <c r="X2554">
        <v>11.7</v>
      </c>
      <c r="Y2554">
        <v>1650</v>
      </c>
      <c r="Z2554">
        <v>35.700000000000003</v>
      </c>
      <c r="AA2554">
        <v>6758</v>
      </c>
      <c r="AB2554">
        <v>78.7</v>
      </c>
      <c r="AC2554">
        <v>3.4</v>
      </c>
      <c r="AD2554">
        <v>118900</v>
      </c>
      <c r="AE2554">
        <v>5292</v>
      </c>
      <c r="AF2554">
        <v>2.4900000000000002</v>
      </c>
      <c r="AG2554">
        <v>21701</v>
      </c>
      <c r="AH2554">
        <v>39781</v>
      </c>
      <c r="AI2554">
        <v>20</v>
      </c>
      <c r="AJ2554">
        <v>147</v>
      </c>
      <c r="AK2554">
        <v>1354</v>
      </c>
      <c r="AL2554">
        <v>-3.9</v>
      </c>
      <c r="AM2554">
        <v>796</v>
      </c>
      <c r="AN2554">
        <v>1193</v>
      </c>
      <c r="AO2554">
        <v>0</v>
      </c>
      <c r="AP2554">
        <v>0</v>
      </c>
      <c r="AQ2554">
        <v>0</v>
      </c>
      <c r="AR2554">
        <v>0</v>
      </c>
      <c r="AS2554">
        <v>0</v>
      </c>
      <c r="AT2554">
        <v>0</v>
      </c>
      <c r="AU2554">
        <v>0</v>
      </c>
      <c r="AV2554">
        <v>0</v>
      </c>
      <c r="AW2554">
        <v>63737</v>
      </c>
      <c r="AX2554">
        <v>4889</v>
      </c>
      <c r="AY2554">
        <v>6112</v>
      </c>
      <c r="AZ2554">
        <v>18</v>
      </c>
      <c r="BA2554">
        <v>459.33</v>
      </c>
      <c r="BB2554">
        <v>29</v>
      </c>
    </row>
    <row r="2555" spans="1:54" x14ac:dyDescent="0.3">
      <c r="A2555">
        <v>47163</v>
      </c>
      <c r="B2555" t="s">
        <v>584</v>
      </c>
      <c r="C2555" t="s">
        <v>578</v>
      </c>
      <c r="D2555">
        <v>157047</v>
      </c>
      <c r="E2555">
        <v>156823</v>
      </c>
      <c r="F2555">
        <v>0.1</v>
      </c>
      <c r="G2555">
        <v>156823</v>
      </c>
      <c r="H2555">
        <v>5</v>
      </c>
      <c r="I2555">
        <v>19.899999999999999</v>
      </c>
      <c r="J2555">
        <v>20.3</v>
      </c>
      <c r="K2555">
        <v>51.6</v>
      </c>
      <c r="L2555">
        <v>95.1</v>
      </c>
      <c r="M2555">
        <v>2.4</v>
      </c>
      <c r="N2555">
        <v>0.4</v>
      </c>
      <c r="O2555">
        <v>0.7</v>
      </c>
      <c r="P2555">
        <v>0</v>
      </c>
      <c r="Q2555">
        <v>1.4</v>
      </c>
      <c r="R2555">
        <v>1.7</v>
      </c>
      <c r="S2555">
        <v>93.7</v>
      </c>
      <c r="T2555">
        <v>85.7</v>
      </c>
      <c r="U2555">
        <v>1.5</v>
      </c>
      <c r="V2555">
        <v>2.9</v>
      </c>
      <c r="W2555">
        <v>84.1</v>
      </c>
      <c r="X2555">
        <v>20.5</v>
      </c>
      <c r="Y2555">
        <v>14321</v>
      </c>
      <c r="Z2555">
        <v>21.7</v>
      </c>
      <c r="AA2555">
        <v>74115</v>
      </c>
      <c r="AB2555">
        <v>74.099999999999994</v>
      </c>
      <c r="AC2555">
        <v>14.1</v>
      </c>
      <c r="AD2555">
        <v>121700</v>
      </c>
      <c r="AE2555">
        <v>66239</v>
      </c>
      <c r="AF2555">
        <v>2.3199999999999998</v>
      </c>
      <c r="AG2555">
        <v>23850</v>
      </c>
      <c r="AH2555">
        <v>39479</v>
      </c>
      <c r="AI2555">
        <v>18.3</v>
      </c>
      <c r="AJ2555">
        <v>3298</v>
      </c>
      <c r="AK2555">
        <v>65497</v>
      </c>
      <c r="AL2555">
        <v>-0.2</v>
      </c>
      <c r="AM2555">
        <v>9395</v>
      </c>
      <c r="AN2555">
        <v>12859</v>
      </c>
      <c r="AO2555">
        <v>0</v>
      </c>
      <c r="AP2555">
        <v>0.3</v>
      </c>
      <c r="AQ2555">
        <v>0</v>
      </c>
      <c r="AR2555">
        <v>0</v>
      </c>
      <c r="AS2555">
        <v>0.8</v>
      </c>
      <c r="AT2555">
        <v>23</v>
      </c>
      <c r="AU2555">
        <v>5463624</v>
      </c>
      <c r="AV2555">
        <v>1055317</v>
      </c>
      <c r="AW2555">
        <v>2026276</v>
      </c>
      <c r="AX2555">
        <v>13200</v>
      </c>
      <c r="AY2555">
        <v>255074</v>
      </c>
      <c r="AZ2555">
        <v>249</v>
      </c>
      <c r="BA2555">
        <v>413.36</v>
      </c>
      <c r="BB2555">
        <v>379.4</v>
      </c>
    </row>
    <row r="2556" spans="1:54" x14ac:dyDescent="0.3">
      <c r="A2556">
        <v>47165</v>
      </c>
      <c r="B2556" t="s">
        <v>583</v>
      </c>
      <c r="C2556" t="s">
        <v>578</v>
      </c>
      <c r="D2556">
        <v>172706</v>
      </c>
      <c r="E2556">
        <v>160645</v>
      </c>
      <c r="F2556">
        <v>7.5</v>
      </c>
      <c r="G2556">
        <v>160645</v>
      </c>
      <c r="H2556">
        <v>6</v>
      </c>
      <c r="I2556">
        <v>24.3</v>
      </c>
      <c r="J2556">
        <v>14.6</v>
      </c>
      <c r="K2556">
        <v>51.2</v>
      </c>
      <c r="L2556">
        <v>89.5</v>
      </c>
      <c r="M2556">
        <v>7.1</v>
      </c>
      <c r="N2556">
        <v>0.4</v>
      </c>
      <c r="O2556">
        <v>1.4</v>
      </c>
      <c r="P2556">
        <v>0.1</v>
      </c>
      <c r="Q2556">
        <v>1.7</v>
      </c>
      <c r="R2556">
        <v>4.4000000000000004</v>
      </c>
      <c r="S2556">
        <v>85.7</v>
      </c>
      <c r="T2556">
        <v>84.3</v>
      </c>
      <c r="U2556">
        <v>3.7</v>
      </c>
      <c r="V2556">
        <v>5.8</v>
      </c>
      <c r="W2556">
        <v>87.1</v>
      </c>
      <c r="X2556">
        <v>23.7</v>
      </c>
      <c r="Y2556">
        <v>12953</v>
      </c>
      <c r="Z2556">
        <v>27.5</v>
      </c>
      <c r="AA2556">
        <v>68062</v>
      </c>
      <c r="AB2556">
        <v>72.900000000000006</v>
      </c>
      <c r="AC2556">
        <v>14.3</v>
      </c>
      <c r="AD2556">
        <v>176600</v>
      </c>
      <c r="AE2556">
        <v>60835</v>
      </c>
      <c r="AF2556">
        <v>2.67</v>
      </c>
      <c r="AG2556">
        <v>27795</v>
      </c>
      <c r="AH2556">
        <v>55509</v>
      </c>
      <c r="AI2556">
        <v>10.4</v>
      </c>
      <c r="AJ2556">
        <v>2935</v>
      </c>
      <c r="AK2556">
        <v>39769</v>
      </c>
      <c r="AL2556">
        <v>5.3</v>
      </c>
      <c r="AM2556">
        <v>13529</v>
      </c>
      <c r="AN2556">
        <v>15402</v>
      </c>
      <c r="AO2556">
        <v>3.2</v>
      </c>
      <c r="AP2556">
        <v>0</v>
      </c>
      <c r="AQ2556">
        <v>0</v>
      </c>
      <c r="AR2556">
        <v>0</v>
      </c>
      <c r="AS2556">
        <v>1.2</v>
      </c>
      <c r="AT2556">
        <v>24.2</v>
      </c>
      <c r="AU2556">
        <v>1741400</v>
      </c>
      <c r="AV2556">
        <v>1634893</v>
      </c>
      <c r="AW2556">
        <v>1300149</v>
      </c>
      <c r="AX2556">
        <v>8521</v>
      </c>
      <c r="AY2556">
        <v>155496</v>
      </c>
      <c r="AZ2556">
        <v>869</v>
      </c>
      <c r="BA2556">
        <v>529.45000000000005</v>
      </c>
      <c r="BB2556">
        <v>303.39999999999998</v>
      </c>
    </row>
    <row r="2557" spans="1:54" x14ac:dyDescent="0.3">
      <c r="A2557">
        <v>47167</v>
      </c>
      <c r="B2557" t="s">
        <v>582</v>
      </c>
      <c r="C2557" t="s">
        <v>578</v>
      </c>
      <c r="D2557">
        <v>61623</v>
      </c>
      <c r="E2557">
        <v>61081</v>
      </c>
      <c r="F2557">
        <v>0.9</v>
      </c>
      <c r="G2557">
        <v>61081</v>
      </c>
      <c r="H2557">
        <v>6.1</v>
      </c>
      <c r="I2557">
        <v>25.6</v>
      </c>
      <c r="J2557">
        <v>13.1</v>
      </c>
      <c r="K2557">
        <v>50.7</v>
      </c>
      <c r="L2557">
        <v>78.099999999999994</v>
      </c>
      <c r="M2557">
        <v>18.7</v>
      </c>
      <c r="N2557">
        <v>0.5</v>
      </c>
      <c r="O2557">
        <v>0.7</v>
      </c>
      <c r="P2557">
        <v>0.2</v>
      </c>
      <c r="Q2557">
        <v>1.9</v>
      </c>
      <c r="R2557">
        <v>2.5</v>
      </c>
      <c r="S2557">
        <v>76.099999999999994</v>
      </c>
      <c r="T2557">
        <v>85.7</v>
      </c>
      <c r="U2557">
        <v>1.7</v>
      </c>
      <c r="V2557">
        <v>2.8</v>
      </c>
      <c r="W2557">
        <v>85.1</v>
      </c>
      <c r="X2557">
        <v>15.1</v>
      </c>
      <c r="Y2557">
        <v>5189</v>
      </c>
      <c r="Z2557">
        <v>32.299999999999997</v>
      </c>
      <c r="AA2557">
        <v>23437</v>
      </c>
      <c r="AB2557">
        <v>74</v>
      </c>
      <c r="AC2557">
        <v>7.7</v>
      </c>
      <c r="AD2557">
        <v>139100</v>
      </c>
      <c r="AE2557">
        <v>21574</v>
      </c>
      <c r="AF2557">
        <v>2.8</v>
      </c>
      <c r="AG2557">
        <v>23054</v>
      </c>
      <c r="AH2557">
        <v>52423</v>
      </c>
      <c r="AI2557">
        <v>13.4</v>
      </c>
      <c r="AJ2557">
        <v>694</v>
      </c>
      <c r="AK2557">
        <v>8470</v>
      </c>
      <c r="AL2557">
        <v>2.6</v>
      </c>
      <c r="AM2557">
        <v>3876</v>
      </c>
      <c r="AN2557">
        <v>3817</v>
      </c>
      <c r="AO2557">
        <v>9.4</v>
      </c>
      <c r="AP2557">
        <v>0</v>
      </c>
      <c r="AQ2557">
        <v>0</v>
      </c>
      <c r="AR2557">
        <v>0</v>
      </c>
      <c r="AS2557">
        <v>0</v>
      </c>
      <c r="AT2557">
        <v>26.9</v>
      </c>
      <c r="AU2557">
        <v>774196</v>
      </c>
      <c r="AV2557">
        <v>241853</v>
      </c>
      <c r="AW2557">
        <v>404163</v>
      </c>
      <c r="AX2557">
        <v>7002</v>
      </c>
      <c r="AY2557">
        <v>29779</v>
      </c>
      <c r="AZ2557">
        <v>138</v>
      </c>
      <c r="BA2557">
        <v>458.37</v>
      </c>
      <c r="BB2557">
        <v>133.30000000000001</v>
      </c>
    </row>
    <row r="2558" spans="1:54" x14ac:dyDescent="0.3">
      <c r="A2558">
        <v>47169</v>
      </c>
      <c r="B2558" t="s">
        <v>581</v>
      </c>
      <c r="C2558" t="s">
        <v>578</v>
      </c>
      <c r="D2558">
        <v>8002</v>
      </c>
      <c r="E2558">
        <v>7870</v>
      </c>
      <c r="F2558">
        <v>1.7</v>
      </c>
      <c r="G2558">
        <v>7870</v>
      </c>
      <c r="H2558">
        <v>5.5</v>
      </c>
      <c r="I2558">
        <v>22.8</v>
      </c>
      <c r="J2558">
        <v>15.5</v>
      </c>
      <c r="K2558">
        <v>50.4</v>
      </c>
      <c r="L2558">
        <v>87.8</v>
      </c>
      <c r="M2558">
        <v>9.1</v>
      </c>
      <c r="N2558">
        <v>0.7</v>
      </c>
      <c r="O2558">
        <v>0.3</v>
      </c>
      <c r="P2558">
        <v>0</v>
      </c>
      <c r="Q2558">
        <v>2</v>
      </c>
      <c r="R2558">
        <v>3</v>
      </c>
      <c r="S2558">
        <v>85.3</v>
      </c>
      <c r="T2558">
        <v>87.9</v>
      </c>
      <c r="U2558">
        <v>1.4</v>
      </c>
      <c r="V2558">
        <v>1.3</v>
      </c>
      <c r="W2558">
        <v>78.5</v>
      </c>
      <c r="X2558">
        <v>12.9</v>
      </c>
      <c r="Y2558">
        <v>572</v>
      </c>
      <c r="Z2558">
        <v>31.8</v>
      </c>
      <c r="AA2558">
        <v>3409</v>
      </c>
      <c r="AB2558">
        <v>75.400000000000006</v>
      </c>
      <c r="AC2558">
        <v>10.4</v>
      </c>
      <c r="AD2558">
        <v>115500</v>
      </c>
      <c r="AE2558">
        <v>2899</v>
      </c>
      <c r="AF2558">
        <v>2.66</v>
      </c>
      <c r="AG2558">
        <v>20491</v>
      </c>
      <c r="AH2558">
        <v>43034</v>
      </c>
      <c r="AI2558">
        <v>13.6</v>
      </c>
      <c r="AJ2558">
        <v>119</v>
      </c>
      <c r="AK2558">
        <v>1056</v>
      </c>
      <c r="AL2558">
        <v>1</v>
      </c>
      <c r="AM2558">
        <v>574</v>
      </c>
      <c r="AN2558">
        <v>899</v>
      </c>
      <c r="AO2558">
        <v>0</v>
      </c>
      <c r="AP2558">
        <v>0</v>
      </c>
      <c r="AQ2558">
        <v>0</v>
      </c>
      <c r="AR2558">
        <v>0</v>
      </c>
      <c r="AS2558">
        <v>0</v>
      </c>
      <c r="AT2558">
        <v>29.3</v>
      </c>
      <c r="AU2558">
        <v>0</v>
      </c>
      <c r="AV2558">
        <v>0</v>
      </c>
      <c r="AW2558">
        <v>41695</v>
      </c>
      <c r="AX2558">
        <v>5409</v>
      </c>
      <c r="AY2558">
        <v>4556</v>
      </c>
      <c r="AZ2558">
        <v>45</v>
      </c>
      <c r="BA2558">
        <v>114.19</v>
      </c>
      <c r="BB2558">
        <v>68.900000000000006</v>
      </c>
    </row>
    <row r="2559" spans="1:54" x14ac:dyDescent="0.3">
      <c r="A2559">
        <v>47171</v>
      </c>
      <c r="B2559" t="s">
        <v>580</v>
      </c>
      <c r="C2559" t="s">
        <v>578</v>
      </c>
      <c r="D2559">
        <v>17963</v>
      </c>
      <c r="E2559">
        <v>18313</v>
      </c>
      <c r="F2559">
        <v>-1.9</v>
      </c>
      <c r="G2559">
        <v>18313</v>
      </c>
      <c r="H2559">
        <v>4.4000000000000004</v>
      </c>
      <c r="I2559">
        <v>19.399999999999999</v>
      </c>
      <c r="J2559">
        <v>21.8</v>
      </c>
      <c r="K2559">
        <v>50.8</v>
      </c>
      <c r="L2559">
        <v>98</v>
      </c>
      <c r="M2559">
        <v>0.5</v>
      </c>
      <c r="N2559">
        <v>0.3</v>
      </c>
      <c r="O2559">
        <v>0.2</v>
      </c>
      <c r="P2559">
        <v>0</v>
      </c>
      <c r="Q2559">
        <v>1</v>
      </c>
      <c r="R2559">
        <v>4.4000000000000004</v>
      </c>
      <c r="S2559">
        <v>93.8</v>
      </c>
      <c r="T2559">
        <v>87.5</v>
      </c>
      <c r="U2559">
        <v>3.4</v>
      </c>
      <c r="V2559">
        <v>5</v>
      </c>
      <c r="W2559">
        <v>76.099999999999994</v>
      </c>
      <c r="X2559">
        <v>12.9</v>
      </c>
      <c r="Y2559">
        <v>1449</v>
      </c>
      <c r="Z2559">
        <v>22</v>
      </c>
      <c r="AA2559">
        <v>8845</v>
      </c>
      <c r="AB2559">
        <v>75.099999999999994</v>
      </c>
      <c r="AC2559">
        <v>6.8</v>
      </c>
      <c r="AD2559">
        <v>115900</v>
      </c>
      <c r="AE2559">
        <v>7601</v>
      </c>
      <c r="AF2559">
        <v>2.33</v>
      </c>
      <c r="AG2559">
        <v>20152</v>
      </c>
      <c r="AH2559">
        <v>32292</v>
      </c>
      <c r="AI2559">
        <v>21.7</v>
      </c>
      <c r="AJ2559">
        <v>248</v>
      </c>
      <c r="AK2559">
        <v>4053</v>
      </c>
      <c r="AL2559">
        <v>0.6</v>
      </c>
      <c r="AM2559">
        <v>777</v>
      </c>
      <c r="AN2559">
        <v>1233</v>
      </c>
      <c r="AO2559">
        <v>0</v>
      </c>
      <c r="AP2559">
        <v>0</v>
      </c>
      <c r="AQ2559">
        <v>0</v>
      </c>
      <c r="AR2559">
        <v>0</v>
      </c>
      <c r="AS2559">
        <v>0</v>
      </c>
      <c r="AT2559">
        <v>0</v>
      </c>
      <c r="AU2559">
        <v>348551</v>
      </c>
      <c r="AV2559">
        <v>0</v>
      </c>
      <c r="AW2559">
        <v>119502</v>
      </c>
      <c r="AX2559">
        <v>6751</v>
      </c>
      <c r="AY2559">
        <v>13024</v>
      </c>
      <c r="AZ2559">
        <v>1</v>
      </c>
      <c r="BA2559">
        <v>186.17</v>
      </c>
      <c r="BB2559">
        <v>98.4</v>
      </c>
    </row>
    <row r="2560" spans="1:54" x14ac:dyDescent="0.3">
      <c r="A2560">
        <v>47173</v>
      </c>
      <c r="B2560" t="s">
        <v>78</v>
      </c>
      <c r="C2560" t="s">
        <v>578</v>
      </c>
      <c r="D2560">
        <v>19113</v>
      </c>
      <c r="E2560">
        <v>19109</v>
      </c>
      <c r="F2560">
        <v>0</v>
      </c>
      <c r="G2560">
        <v>19109</v>
      </c>
      <c r="H2560">
        <v>6.5</v>
      </c>
      <c r="I2560">
        <v>23.3</v>
      </c>
      <c r="J2560">
        <v>16.3</v>
      </c>
      <c r="K2560">
        <v>50.4</v>
      </c>
      <c r="L2560">
        <v>97.7</v>
      </c>
      <c r="M2560">
        <v>0.3</v>
      </c>
      <c r="N2560">
        <v>0.4</v>
      </c>
      <c r="O2560">
        <v>0.2</v>
      </c>
      <c r="P2560">
        <v>0.1</v>
      </c>
      <c r="Q2560">
        <v>1.3</v>
      </c>
      <c r="R2560">
        <v>1.5</v>
      </c>
      <c r="S2560">
        <v>96.5</v>
      </c>
      <c r="T2560">
        <v>90.7</v>
      </c>
      <c r="U2560">
        <v>0.5</v>
      </c>
      <c r="V2560">
        <v>1.3</v>
      </c>
      <c r="W2560">
        <v>73.099999999999994</v>
      </c>
      <c r="X2560">
        <v>8.1999999999999993</v>
      </c>
      <c r="Y2560">
        <v>998</v>
      </c>
      <c r="Z2560">
        <v>34.1</v>
      </c>
      <c r="AA2560">
        <v>9085</v>
      </c>
      <c r="AB2560">
        <v>81.7</v>
      </c>
      <c r="AC2560">
        <v>6</v>
      </c>
      <c r="AD2560">
        <v>95800</v>
      </c>
      <c r="AE2560">
        <v>7406</v>
      </c>
      <c r="AF2560">
        <v>2.57</v>
      </c>
      <c r="AG2560">
        <v>17426</v>
      </c>
      <c r="AH2560">
        <v>34399</v>
      </c>
      <c r="AI2560">
        <v>23.6</v>
      </c>
      <c r="AJ2560">
        <v>191</v>
      </c>
      <c r="AK2560">
        <v>1747</v>
      </c>
      <c r="AL2560">
        <v>1.2</v>
      </c>
      <c r="AM2560">
        <v>1234</v>
      </c>
      <c r="AN2560">
        <v>1489</v>
      </c>
      <c r="AO2560">
        <v>0</v>
      </c>
      <c r="AP2560">
        <v>0</v>
      </c>
      <c r="AQ2560">
        <v>0</v>
      </c>
      <c r="AR2560">
        <v>0</v>
      </c>
      <c r="AS2560">
        <v>0</v>
      </c>
      <c r="AT2560">
        <v>20.100000000000001</v>
      </c>
      <c r="AU2560">
        <v>125615</v>
      </c>
      <c r="AV2560">
        <v>6581</v>
      </c>
      <c r="AW2560">
        <v>60543</v>
      </c>
      <c r="AX2560">
        <v>3198</v>
      </c>
      <c r="AY2560">
        <v>5737</v>
      </c>
      <c r="AZ2560">
        <v>50</v>
      </c>
      <c r="BA2560">
        <v>223.55</v>
      </c>
      <c r="BB2560">
        <v>85.5</v>
      </c>
    </row>
    <row r="2561" spans="1:54" x14ac:dyDescent="0.3">
      <c r="A2561">
        <v>47175</v>
      </c>
      <c r="B2561" t="s">
        <v>77</v>
      </c>
      <c r="C2561" t="s">
        <v>578</v>
      </c>
      <c r="D2561">
        <v>5633</v>
      </c>
      <c r="E2561">
        <v>5548</v>
      </c>
      <c r="F2561">
        <v>1.5</v>
      </c>
      <c r="G2561">
        <v>5548</v>
      </c>
      <c r="H2561">
        <v>4.2</v>
      </c>
      <c r="I2561">
        <v>19</v>
      </c>
      <c r="J2561">
        <v>20.8</v>
      </c>
      <c r="K2561">
        <v>50.1</v>
      </c>
      <c r="L2561">
        <v>97.7</v>
      </c>
      <c r="M2561">
        <v>0.7</v>
      </c>
      <c r="N2561">
        <v>0.3</v>
      </c>
      <c r="O2561">
        <v>0.2</v>
      </c>
      <c r="P2561">
        <v>0</v>
      </c>
      <c r="Q2561">
        <v>1.2</v>
      </c>
      <c r="R2561">
        <v>1.3</v>
      </c>
      <c r="S2561">
        <v>96.5</v>
      </c>
      <c r="T2561">
        <v>92.4</v>
      </c>
      <c r="U2561">
        <v>1</v>
      </c>
      <c r="V2561">
        <v>2</v>
      </c>
      <c r="W2561">
        <v>79.5</v>
      </c>
      <c r="X2561">
        <v>10.4</v>
      </c>
      <c r="Y2561">
        <v>480</v>
      </c>
      <c r="Z2561">
        <v>26.6</v>
      </c>
      <c r="AA2561">
        <v>2650</v>
      </c>
      <c r="AB2561">
        <v>85.4</v>
      </c>
      <c r="AC2561">
        <v>3.4</v>
      </c>
      <c r="AD2561">
        <v>77400</v>
      </c>
      <c r="AE2561">
        <v>2097</v>
      </c>
      <c r="AF2561">
        <v>2.61</v>
      </c>
      <c r="AG2561">
        <v>19450</v>
      </c>
      <c r="AH2561">
        <v>33547</v>
      </c>
      <c r="AI2561">
        <v>22.5</v>
      </c>
      <c r="AJ2561">
        <v>40</v>
      </c>
      <c r="AK2561">
        <v>494</v>
      </c>
      <c r="AL2561">
        <v>3.3</v>
      </c>
      <c r="AM2561">
        <v>366</v>
      </c>
      <c r="AN2561">
        <v>528</v>
      </c>
      <c r="AO2561">
        <v>0</v>
      </c>
      <c r="AP2561">
        <v>0</v>
      </c>
      <c r="AQ2561">
        <v>0</v>
      </c>
      <c r="AR2561">
        <v>0</v>
      </c>
      <c r="AS2561">
        <v>0</v>
      </c>
      <c r="AT2561">
        <v>23.7</v>
      </c>
      <c r="AU2561">
        <v>0</v>
      </c>
      <c r="AV2561">
        <v>0</v>
      </c>
      <c r="AW2561">
        <v>9185</v>
      </c>
      <c r="AX2561">
        <v>1692</v>
      </c>
      <c r="AY2561">
        <v>0</v>
      </c>
      <c r="AZ2561">
        <v>0</v>
      </c>
      <c r="BA2561">
        <v>273.42</v>
      </c>
      <c r="BB2561">
        <v>20.3</v>
      </c>
    </row>
    <row r="2562" spans="1:54" x14ac:dyDescent="0.3">
      <c r="A2562">
        <v>47177</v>
      </c>
      <c r="B2562" t="s">
        <v>251</v>
      </c>
      <c r="C2562" t="s">
        <v>578</v>
      </c>
      <c r="D2562">
        <v>39969</v>
      </c>
      <c r="E2562">
        <v>39840</v>
      </c>
      <c r="F2562">
        <v>0.3</v>
      </c>
      <c r="G2562">
        <v>39839</v>
      </c>
      <c r="H2562">
        <v>5.9</v>
      </c>
      <c r="I2562">
        <v>23.6</v>
      </c>
      <c r="J2562">
        <v>16.8</v>
      </c>
      <c r="K2562">
        <v>50.6</v>
      </c>
      <c r="L2562">
        <v>93.7</v>
      </c>
      <c r="M2562">
        <v>3.6</v>
      </c>
      <c r="N2562">
        <v>0.4</v>
      </c>
      <c r="O2562">
        <v>0.7</v>
      </c>
      <c r="P2562">
        <v>0.1</v>
      </c>
      <c r="Q2562">
        <v>1.4</v>
      </c>
      <c r="R2562">
        <v>8.3000000000000007</v>
      </c>
      <c r="S2562">
        <v>86.4</v>
      </c>
      <c r="T2562">
        <v>89.8</v>
      </c>
      <c r="U2562">
        <v>5.2</v>
      </c>
      <c r="V2562">
        <v>7.9</v>
      </c>
      <c r="W2562">
        <v>76.5</v>
      </c>
      <c r="X2562">
        <v>12.1</v>
      </c>
      <c r="Y2562">
        <v>2709</v>
      </c>
      <c r="Z2562">
        <v>23.9</v>
      </c>
      <c r="AA2562">
        <v>17826</v>
      </c>
      <c r="AB2562">
        <v>69.900000000000006</v>
      </c>
      <c r="AC2562">
        <v>12.6</v>
      </c>
      <c r="AD2562">
        <v>92400</v>
      </c>
      <c r="AE2562">
        <v>15366</v>
      </c>
      <c r="AF2562">
        <v>2.5499999999999998</v>
      </c>
      <c r="AG2562">
        <v>19531</v>
      </c>
      <c r="AH2562">
        <v>34641</v>
      </c>
      <c r="AI2562">
        <v>21.5</v>
      </c>
      <c r="AJ2562">
        <v>712</v>
      </c>
      <c r="AK2562">
        <v>9911</v>
      </c>
      <c r="AL2562">
        <v>3.5</v>
      </c>
      <c r="AM2562">
        <v>2862</v>
      </c>
      <c r="AN2562">
        <v>3886</v>
      </c>
      <c r="AO2562">
        <v>1.1000000000000001</v>
      </c>
      <c r="AP2562">
        <v>0</v>
      </c>
      <c r="AQ2562">
        <v>0</v>
      </c>
      <c r="AR2562">
        <v>0</v>
      </c>
      <c r="AS2562">
        <v>0</v>
      </c>
      <c r="AT2562">
        <v>21.8</v>
      </c>
      <c r="AU2562">
        <v>852303</v>
      </c>
      <c r="AV2562">
        <v>0</v>
      </c>
      <c r="AW2562">
        <v>373696</v>
      </c>
      <c r="AX2562">
        <v>9363</v>
      </c>
      <c r="AY2562">
        <v>28791</v>
      </c>
      <c r="AZ2562">
        <v>52</v>
      </c>
      <c r="BA2562">
        <v>432.68</v>
      </c>
      <c r="BB2562">
        <v>92.1</v>
      </c>
    </row>
    <row r="2563" spans="1:54" x14ac:dyDescent="0.3">
      <c r="A2563">
        <v>47179</v>
      </c>
      <c r="B2563" t="s">
        <v>10</v>
      </c>
      <c r="C2563" t="s">
        <v>578</v>
      </c>
      <c r="D2563">
        <v>126242</v>
      </c>
      <c r="E2563">
        <v>122979</v>
      </c>
      <c r="F2563">
        <v>2.7</v>
      </c>
      <c r="G2563">
        <v>122979</v>
      </c>
      <c r="H2563">
        <v>5.2</v>
      </c>
      <c r="I2563">
        <v>19.8</v>
      </c>
      <c r="J2563">
        <v>16.899999999999999</v>
      </c>
      <c r="K2563">
        <v>51.1</v>
      </c>
      <c r="L2563">
        <v>92.1</v>
      </c>
      <c r="M2563">
        <v>4.3</v>
      </c>
      <c r="N2563">
        <v>0.4</v>
      </c>
      <c r="O2563">
        <v>1.4</v>
      </c>
      <c r="P2563">
        <v>0.1</v>
      </c>
      <c r="Q2563">
        <v>1.8</v>
      </c>
      <c r="R2563">
        <v>3.3</v>
      </c>
      <c r="S2563">
        <v>89.4</v>
      </c>
      <c r="T2563">
        <v>83.8</v>
      </c>
      <c r="U2563">
        <v>3.2</v>
      </c>
      <c r="V2563">
        <v>4.3</v>
      </c>
      <c r="W2563">
        <v>86.5</v>
      </c>
      <c r="X2563">
        <v>29.3</v>
      </c>
      <c r="Y2563">
        <v>11882</v>
      </c>
      <c r="Z2563">
        <v>20.9</v>
      </c>
      <c r="AA2563">
        <v>58889</v>
      </c>
      <c r="AB2563">
        <v>66.099999999999994</v>
      </c>
      <c r="AC2563">
        <v>23.2</v>
      </c>
      <c r="AD2563">
        <v>145300</v>
      </c>
      <c r="AE2563">
        <v>51771</v>
      </c>
      <c r="AF2563">
        <v>2.2999999999999998</v>
      </c>
      <c r="AG2563">
        <v>25355</v>
      </c>
      <c r="AH2563">
        <v>42075</v>
      </c>
      <c r="AI2563">
        <v>18.3</v>
      </c>
      <c r="AJ2563">
        <v>2783</v>
      </c>
      <c r="AK2563">
        <v>50828</v>
      </c>
      <c r="AL2563">
        <v>-0.4</v>
      </c>
      <c r="AM2563">
        <v>7661</v>
      </c>
      <c r="AN2563">
        <v>10153</v>
      </c>
      <c r="AO2563">
        <v>2</v>
      </c>
      <c r="AP2563">
        <v>0</v>
      </c>
      <c r="AQ2563">
        <v>0</v>
      </c>
      <c r="AR2563">
        <v>0</v>
      </c>
      <c r="AS2563">
        <v>1</v>
      </c>
      <c r="AT2563">
        <v>21.7</v>
      </c>
      <c r="AU2563">
        <v>1577657</v>
      </c>
      <c r="AV2563">
        <v>1090845</v>
      </c>
      <c r="AW2563">
        <v>1869147</v>
      </c>
      <c r="AX2563">
        <v>16014</v>
      </c>
      <c r="AY2563">
        <v>247065</v>
      </c>
      <c r="AZ2563">
        <v>654</v>
      </c>
      <c r="BA2563">
        <v>326.47000000000003</v>
      </c>
      <c r="BB2563">
        <v>376.7</v>
      </c>
    </row>
    <row r="2564" spans="1:54" x14ac:dyDescent="0.3">
      <c r="A2564">
        <v>47181</v>
      </c>
      <c r="B2564" t="s">
        <v>250</v>
      </c>
      <c r="C2564" t="s">
        <v>578</v>
      </c>
      <c r="D2564">
        <v>16913</v>
      </c>
      <c r="E2564">
        <v>17021</v>
      </c>
      <c r="F2564">
        <v>-0.6</v>
      </c>
      <c r="G2564">
        <v>17021</v>
      </c>
      <c r="H2564">
        <v>4.4000000000000004</v>
      </c>
      <c r="I2564">
        <v>18.5</v>
      </c>
      <c r="J2564">
        <v>18.3</v>
      </c>
      <c r="K2564">
        <v>44.9</v>
      </c>
      <c r="L2564">
        <v>92.1</v>
      </c>
      <c r="M2564">
        <v>6.1</v>
      </c>
      <c r="N2564">
        <v>0.4</v>
      </c>
      <c r="O2564">
        <v>0.2</v>
      </c>
      <c r="P2564">
        <v>0</v>
      </c>
      <c r="Q2564">
        <v>1.1000000000000001</v>
      </c>
      <c r="R2564">
        <v>1.8</v>
      </c>
      <c r="S2564">
        <v>90.5</v>
      </c>
      <c r="T2564">
        <v>88</v>
      </c>
      <c r="U2564">
        <v>1</v>
      </c>
      <c r="V2564">
        <v>2.1</v>
      </c>
      <c r="W2564">
        <v>75.7</v>
      </c>
      <c r="X2564">
        <v>7.9</v>
      </c>
      <c r="Y2564">
        <v>1299</v>
      </c>
      <c r="Z2564">
        <v>27.7</v>
      </c>
      <c r="AA2564">
        <v>7247</v>
      </c>
      <c r="AB2564">
        <v>82.6</v>
      </c>
      <c r="AC2564">
        <v>4.7</v>
      </c>
      <c r="AD2564">
        <v>74700</v>
      </c>
      <c r="AE2564">
        <v>6093</v>
      </c>
      <c r="AF2564">
        <v>2.4300000000000002</v>
      </c>
      <c r="AG2564">
        <v>17706</v>
      </c>
      <c r="AH2564">
        <v>33198</v>
      </c>
      <c r="AI2564">
        <v>20.2</v>
      </c>
      <c r="AJ2564">
        <v>199</v>
      </c>
      <c r="AK2564">
        <v>2440</v>
      </c>
      <c r="AL2564">
        <v>-0.1</v>
      </c>
      <c r="AM2564">
        <v>968</v>
      </c>
      <c r="AN2564">
        <v>1169</v>
      </c>
      <c r="AO2564">
        <v>0</v>
      </c>
      <c r="AP2564">
        <v>0</v>
      </c>
      <c r="AQ2564">
        <v>0</v>
      </c>
      <c r="AR2564">
        <v>0</v>
      </c>
      <c r="AS2564">
        <v>0</v>
      </c>
      <c r="AT2564">
        <v>23.8</v>
      </c>
      <c r="AU2564">
        <v>109872</v>
      </c>
      <c r="AV2564">
        <v>38046</v>
      </c>
      <c r="AW2564">
        <v>66626</v>
      </c>
      <c r="AX2564">
        <v>4020</v>
      </c>
      <c r="AY2564">
        <v>8470</v>
      </c>
      <c r="AZ2564">
        <v>1</v>
      </c>
      <c r="BA2564">
        <v>734.1</v>
      </c>
      <c r="BB2564">
        <v>23.2</v>
      </c>
    </row>
    <row r="2565" spans="1:54" x14ac:dyDescent="0.3">
      <c r="A2565">
        <v>47183</v>
      </c>
      <c r="B2565" t="s">
        <v>579</v>
      </c>
      <c r="C2565" t="s">
        <v>578</v>
      </c>
      <c r="D2565">
        <v>34373</v>
      </c>
      <c r="E2565">
        <v>35021</v>
      </c>
      <c r="F2565">
        <v>-1.9</v>
      </c>
      <c r="G2565">
        <v>35021</v>
      </c>
      <c r="H2565">
        <v>5.2</v>
      </c>
      <c r="I2565">
        <v>19.399999999999999</v>
      </c>
      <c r="J2565">
        <v>17</v>
      </c>
      <c r="K2565">
        <v>51.1</v>
      </c>
      <c r="L2565">
        <v>88.8</v>
      </c>
      <c r="M2565">
        <v>8.1999999999999993</v>
      </c>
      <c r="N2565">
        <v>0.3</v>
      </c>
      <c r="O2565">
        <v>1.2</v>
      </c>
      <c r="P2565">
        <v>0</v>
      </c>
      <c r="Q2565">
        <v>1.4</v>
      </c>
      <c r="R2565">
        <v>2.2999999999999998</v>
      </c>
      <c r="S2565">
        <v>86.9</v>
      </c>
      <c r="T2565">
        <v>79.3</v>
      </c>
      <c r="U2565">
        <v>1.6</v>
      </c>
      <c r="V2565">
        <v>2.9</v>
      </c>
      <c r="W2565">
        <v>83.8</v>
      </c>
      <c r="X2565">
        <v>20.100000000000001</v>
      </c>
      <c r="Y2565">
        <v>2653</v>
      </c>
      <c r="Z2565">
        <v>21.5</v>
      </c>
      <c r="AA2565">
        <v>15531</v>
      </c>
      <c r="AB2565">
        <v>65.599999999999994</v>
      </c>
      <c r="AC2565">
        <v>16.3</v>
      </c>
      <c r="AD2565">
        <v>88400</v>
      </c>
      <c r="AE2565">
        <v>13797</v>
      </c>
      <c r="AF2565">
        <v>2.34</v>
      </c>
      <c r="AG2565">
        <v>19547</v>
      </c>
      <c r="AH2565">
        <v>35273</v>
      </c>
      <c r="AI2565">
        <v>20.9</v>
      </c>
      <c r="AJ2565">
        <v>576</v>
      </c>
      <c r="AK2565">
        <v>7248</v>
      </c>
      <c r="AL2565">
        <v>5.6</v>
      </c>
      <c r="AM2565">
        <v>1672</v>
      </c>
      <c r="AN2565">
        <v>2080</v>
      </c>
      <c r="AO2565">
        <v>0</v>
      </c>
      <c r="AP2565">
        <v>0</v>
      </c>
      <c r="AQ2565">
        <v>2</v>
      </c>
      <c r="AR2565">
        <v>0</v>
      </c>
      <c r="AS2565">
        <v>0</v>
      </c>
      <c r="AT2565">
        <v>26.5</v>
      </c>
      <c r="AU2565">
        <v>0</v>
      </c>
      <c r="AV2565">
        <v>0</v>
      </c>
      <c r="AW2565">
        <v>265377</v>
      </c>
      <c r="AX2565">
        <v>7986</v>
      </c>
      <c r="AY2565">
        <v>0</v>
      </c>
      <c r="AZ2565">
        <v>33</v>
      </c>
      <c r="BA2565">
        <v>580.36</v>
      </c>
      <c r="BB2565">
        <v>60.3</v>
      </c>
    </row>
    <row r="2566" spans="1:54" x14ac:dyDescent="0.3">
      <c r="A2566">
        <v>47185</v>
      </c>
      <c r="B2566" t="s">
        <v>76</v>
      </c>
      <c r="C2566" t="s">
        <v>578</v>
      </c>
      <c r="D2566">
        <v>26301</v>
      </c>
      <c r="E2566">
        <v>25834</v>
      </c>
      <c r="F2566">
        <v>1.8</v>
      </c>
      <c r="G2566">
        <v>25841</v>
      </c>
      <c r="H2566">
        <v>5.9</v>
      </c>
      <c r="I2566">
        <v>22</v>
      </c>
      <c r="J2566">
        <v>19.2</v>
      </c>
      <c r="K2566">
        <v>51.2</v>
      </c>
      <c r="L2566">
        <v>95.5</v>
      </c>
      <c r="M2566">
        <v>2</v>
      </c>
      <c r="N2566">
        <v>0.5</v>
      </c>
      <c r="O2566">
        <v>0.3</v>
      </c>
      <c r="P2566">
        <v>0.1</v>
      </c>
      <c r="Q2566">
        <v>1.6</v>
      </c>
      <c r="R2566">
        <v>2.1</v>
      </c>
      <c r="S2566">
        <v>93.8</v>
      </c>
      <c r="T2566">
        <v>87.5</v>
      </c>
      <c r="U2566">
        <v>1</v>
      </c>
      <c r="V2566">
        <v>2.1</v>
      </c>
      <c r="W2566">
        <v>78.099999999999994</v>
      </c>
      <c r="X2566">
        <v>11</v>
      </c>
      <c r="Y2566">
        <v>2279</v>
      </c>
      <c r="Z2566">
        <v>23.9</v>
      </c>
      <c r="AA2566">
        <v>11592</v>
      </c>
      <c r="AB2566">
        <v>74.2</v>
      </c>
      <c r="AC2566">
        <v>5.9</v>
      </c>
      <c r="AD2566">
        <v>98000</v>
      </c>
      <c r="AE2566">
        <v>9729</v>
      </c>
      <c r="AF2566">
        <v>2.63</v>
      </c>
      <c r="AG2566">
        <v>18205</v>
      </c>
      <c r="AH2566">
        <v>34474</v>
      </c>
      <c r="AI2566">
        <v>19.899999999999999</v>
      </c>
      <c r="AJ2566">
        <v>366</v>
      </c>
      <c r="AK2566">
        <v>5128</v>
      </c>
      <c r="AL2566">
        <v>-0.3</v>
      </c>
      <c r="AM2566">
        <v>1923</v>
      </c>
      <c r="AN2566">
        <v>2516</v>
      </c>
      <c r="AO2566">
        <v>0</v>
      </c>
      <c r="AP2566">
        <v>0</v>
      </c>
      <c r="AQ2566">
        <v>0</v>
      </c>
      <c r="AR2566">
        <v>0</v>
      </c>
      <c r="AS2566">
        <v>1.9</v>
      </c>
      <c r="AT2566">
        <v>27.1</v>
      </c>
      <c r="AU2566">
        <v>552177</v>
      </c>
      <c r="AV2566">
        <v>28869</v>
      </c>
      <c r="AW2566">
        <v>195438</v>
      </c>
      <c r="AX2566">
        <v>7828</v>
      </c>
      <c r="AY2566">
        <v>16760</v>
      </c>
      <c r="AZ2566">
        <v>6</v>
      </c>
      <c r="BA2566">
        <v>376.67</v>
      </c>
      <c r="BB2566">
        <v>68.599999999999994</v>
      </c>
    </row>
    <row r="2567" spans="1:54" x14ac:dyDescent="0.3">
      <c r="A2567">
        <v>47187</v>
      </c>
      <c r="B2567" t="s">
        <v>577</v>
      </c>
      <c r="C2567" t="s">
        <v>578</v>
      </c>
      <c r="D2567">
        <v>205226</v>
      </c>
      <c r="E2567">
        <v>183180</v>
      </c>
      <c r="F2567">
        <v>12</v>
      </c>
      <c r="G2567">
        <v>183182</v>
      </c>
      <c r="H2567">
        <v>5.8</v>
      </c>
      <c r="I2567">
        <v>28.1</v>
      </c>
      <c r="J2567">
        <v>11.6</v>
      </c>
      <c r="K2567">
        <v>51.2</v>
      </c>
      <c r="L2567">
        <v>90</v>
      </c>
      <c r="M2567">
        <v>4.5</v>
      </c>
      <c r="N2567">
        <v>0.3</v>
      </c>
      <c r="O2567">
        <v>3.7</v>
      </c>
      <c r="P2567">
        <v>0.1</v>
      </c>
      <c r="Q2567">
        <v>1.4</v>
      </c>
      <c r="R2567">
        <v>4.7</v>
      </c>
      <c r="S2567">
        <v>85.6</v>
      </c>
      <c r="T2567">
        <v>87.3</v>
      </c>
      <c r="U2567">
        <v>5.9</v>
      </c>
      <c r="V2567">
        <v>7.5</v>
      </c>
      <c r="W2567">
        <v>94.6</v>
      </c>
      <c r="X2567">
        <v>52.8</v>
      </c>
      <c r="Y2567">
        <v>9342</v>
      </c>
      <c r="Z2567">
        <v>26.7</v>
      </c>
      <c r="AA2567">
        <v>73793</v>
      </c>
      <c r="AB2567">
        <v>81.3</v>
      </c>
      <c r="AC2567">
        <v>12.3</v>
      </c>
      <c r="AD2567">
        <v>334900</v>
      </c>
      <c r="AE2567">
        <v>66364</v>
      </c>
      <c r="AF2567">
        <v>2.84</v>
      </c>
      <c r="AG2567">
        <v>41292</v>
      </c>
      <c r="AH2567">
        <v>89779</v>
      </c>
      <c r="AI2567">
        <v>5.7</v>
      </c>
      <c r="AJ2567">
        <v>6227</v>
      </c>
      <c r="AK2567">
        <v>100666</v>
      </c>
      <c r="AL2567">
        <v>4.5</v>
      </c>
      <c r="AM2567">
        <v>22194</v>
      </c>
      <c r="AN2567">
        <v>25339</v>
      </c>
      <c r="AO2567">
        <v>2.2000000000000002</v>
      </c>
      <c r="AP2567">
        <v>0</v>
      </c>
      <c r="AQ2567">
        <v>1.4</v>
      </c>
      <c r="AR2567">
        <v>0</v>
      </c>
      <c r="AS2567">
        <v>1.4</v>
      </c>
      <c r="AT2567">
        <v>22.5</v>
      </c>
      <c r="AU2567">
        <v>1106825</v>
      </c>
      <c r="AV2567">
        <v>2755997</v>
      </c>
      <c r="AW2567">
        <v>3306994</v>
      </c>
      <c r="AX2567">
        <v>19834</v>
      </c>
      <c r="AY2567">
        <v>383468</v>
      </c>
      <c r="AZ2567">
        <v>1902</v>
      </c>
      <c r="BA2567">
        <v>582.6</v>
      </c>
      <c r="BB2567">
        <v>314.39999999999998</v>
      </c>
    </row>
    <row r="2568" spans="1:54" x14ac:dyDescent="0.3">
      <c r="A2568">
        <v>47189</v>
      </c>
      <c r="B2568" t="s">
        <v>404</v>
      </c>
      <c r="C2568" t="s">
        <v>578</v>
      </c>
      <c r="D2568">
        <v>125376</v>
      </c>
      <c r="E2568">
        <v>114011</v>
      </c>
      <c r="F2568">
        <v>10</v>
      </c>
      <c r="G2568">
        <v>113993</v>
      </c>
      <c r="H2568">
        <v>5.8</v>
      </c>
      <c r="I2568">
        <v>24.2</v>
      </c>
      <c r="J2568">
        <v>14.5</v>
      </c>
      <c r="K2568">
        <v>50.9</v>
      </c>
      <c r="L2568">
        <v>89.4</v>
      </c>
      <c r="M2568">
        <v>6.9</v>
      </c>
      <c r="N2568">
        <v>0.4</v>
      </c>
      <c r="O2568">
        <v>1.5</v>
      </c>
      <c r="P2568">
        <v>0.1</v>
      </c>
      <c r="Q2568">
        <v>1.7</v>
      </c>
      <c r="R2568">
        <v>3.7</v>
      </c>
      <c r="S2568">
        <v>86.2</v>
      </c>
      <c r="T2568">
        <v>86</v>
      </c>
      <c r="U2568">
        <v>4.0999999999999996</v>
      </c>
      <c r="V2568">
        <v>4.4000000000000004</v>
      </c>
      <c r="W2568">
        <v>88.7</v>
      </c>
      <c r="X2568">
        <v>26</v>
      </c>
      <c r="Y2568">
        <v>9480</v>
      </c>
      <c r="Z2568">
        <v>28.4</v>
      </c>
      <c r="AA2568">
        <v>48766</v>
      </c>
      <c r="AB2568">
        <v>79.2</v>
      </c>
      <c r="AC2568">
        <v>10.5</v>
      </c>
      <c r="AD2568">
        <v>190100</v>
      </c>
      <c r="AE2568">
        <v>42800</v>
      </c>
      <c r="AF2568">
        <v>2.7</v>
      </c>
      <c r="AG2568">
        <v>27864</v>
      </c>
      <c r="AH2568">
        <v>60390</v>
      </c>
      <c r="AI2568">
        <v>10.199999999999999</v>
      </c>
      <c r="AJ2568">
        <v>2399</v>
      </c>
      <c r="AK2568">
        <v>33048</v>
      </c>
      <c r="AL2568">
        <v>1.5</v>
      </c>
      <c r="AM2568">
        <v>9973</v>
      </c>
      <c r="AN2568">
        <v>12204</v>
      </c>
      <c r="AO2568">
        <v>3.7</v>
      </c>
      <c r="AP2568">
        <v>0.5</v>
      </c>
      <c r="AQ2568">
        <v>0</v>
      </c>
      <c r="AR2568">
        <v>0</v>
      </c>
      <c r="AS2568">
        <v>1.1000000000000001</v>
      </c>
      <c r="AT2568">
        <v>21</v>
      </c>
      <c r="AU2568">
        <v>0</v>
      </c>
      <c r="AV2568">
        <v>967872</v>
      </c>
      <c r="AW2568">
        <v>1164992</v>
      </c>
      <c r="AX2568">
        <v>10935</v>
      </c>
      <c r="AY2568">
        <v>147321</v>
      </c>
      <c r="AZ2568">
        <v>1549</v>
      </c>
      <c r="BA2568">
        <v>570.83000000000004</v>
      </c>
      <c r="BB2568">
        <v>199.7</v>
      </c>
    </row>
    <row r="2569" spans="1:54" x14ac:dyDescent="0.3">
      <c r="A2569">
        <v>48000</v>
      </c>
      <c r="B2569" t="s">
        <v>486</v>
      </c>
      <c r="D2569">
        <v>26956958</v>
      </c>
      <c r="E2569">
        <v>25146104</v>
      </c>
      <c r="F2569">
        <v>7.2</v>
      </c>
      <c r="G2569">
        <v>25145561</v>
      </c>
      <c r="H2569">
        <v>7.3</v>
      </c>
      <c r="I2569">
        <v>26.4</v>
      </c>
      <c r="J2569">
        <v>11.5</v>
      </c>
      <c r="K2569">
        <v>50.4</v>
      </c>
      <c r="L2569">
        <v>80</v>
      </c>
      <c r="M2569">
        <v>12.5</v>
      </c>
      <c r="N2569">
        <v>1</v>
      </c>
      <c r="O2569">
        <v>4.5</v>
      </c>
      <c r="P2569">
        <v>0.1</v>
      </c>
      <c r="Q2569">
        <v>1.8</v>
      </c>
      <c r="R2569">
        <v>38.6</v>
      </c>
      <c r="S2569">
        <v>43.5</v>
      </c>
      <c r="T2569">
        <v>82.8</v>
      </c>
      <c r="U2569">
        <v>16.3</v>
      </c>
      <c r="V2569">
        <v>34.700000000000003</v>
      </c>
      <c r="W2569">
        <v>81.2</v>
      </c>
      <c r="X2569">
        <v>26.7</v>
      </c>
      <c r="Y2569">
        <v>1583272</v>
      </c>
      <c r="Z2569">
        <v>25</v>
      </c>
      <c r="AA2569">
        <v>10426080</v>
      </c>
      <c r="AB2569">
        <v>63.3</v>
      </c>
      <c r="AC2569">
        <v>24.2</v>
      </c>
      <c r="AD2569">
        <v>128900</v>
      </c>
      <c r="AE2569">
        <v>8886471</v>
      </c>
      <c r="AF2569">
        <v>2.82</v>
      </c>
      <c r="AG2569">
        <v>26019</v>
      </c>
      <c r="AH2569">
        <v>51900</v>
      </c>
      <c r="AI2569">
        <v>17.600000000000001</v>
      </c>
      <c r="AJ2569">
        <v>547190</v>
      </c>
      <c r="AK2569">
        <v>9663567</v>
      </c>
      <c r="AL2569">
        <v>3.3</v>
      </c>
      <c r="AM2569">
        <v>2039732</v>
      </c>
      <c r="AN2569">
        <v>2164852</v>
      </c>
      <c r="AO2569">
        <v>7.1</v>
      </c>
      <c r="AP2569">
        <v>0.9</v>
      </c>
      <c r="AQ2569">
        <v>5.3</v>
      </c>
      <c r="AR2569">
        <v>0.1</v>
      </c>
      <c r="AS2569">
        <v>20.7</v>
      </c>
      <c r="AT2569">
        <v>28.2</v>
      </c>
      <c r="AU2569">
        <v>593541502</v>
      </c>
      <c r="AV2569">
        <v>424238194</v>
      </c>
      <c r="AW2569">
        <v>311334781</v>
      </c>
      <c r="AX2569">
        <v>13061</v>
      </c>
      <c r="AY2569">
        <v>42054592</v>
      </c>
      <c r="AZ2569">
        <v>166982</v>
      </c>
      <c r="BA2569">
        <v>261231.71</v>
      </c>
      <c r="BB2569">
        <v>96.3</v>
      </c>
    </row>
    <row r="2570" spans="1:54" x14ac:dyDescent="0.3">
      <c r="A2570">
        <v>48001</v>
      </c>
      <c r="B2570" t="s">
        <v>573</v>
      </c>
      <c r="C2570" t="s">
        <v>622</v>
      </c>
      <c r="D2570">
        <v>57627</v>
      </c>
      <c r="E2570">
        <v>58458</v>
      </c>
      <c r="F2570">
        <v>-1.4</v>
      </c>
      <c r="G2570">
        <v>58458</v>
      </c>
      <c r="H2570">
        <v>5.0999999999999996</v>
      </c>
      <c r="I2570">
        <v>19.2</v>
      </c>
      <c r="J2570">
        <v>13.8</v>
      </c>
      <c r="K2570">
        <v>39</v>
      </c>
      <c r="L2570">
        <v>75.2</v>
      </c>
      <c r="M2570">
        <v>21.7</v>
      </c>
      <c r="N2570">
        <v>0.7</v>
      </c>
      <c r="O2570">
        <v>0.8</v>
      </c>
      <c r="P2570">
        <v>0.1</v>
      </c>
      <c r="Q2570">
        <v>1.5</v>
      </c>
      <c r="R2570">
        <v>17</v>
      </c>
      <c r="S2570">
        <v>59.9</v>
      </c>
      <c r="T2570">
        <v>80.2</v>
      </c>
      <c r="U2570">
        <v>6.4</v>
      </c>
      <c r="V2570">
        <v>13.1</v>
      </c>
      <c r="W2570">
        <v>79</v>
      </c>
      <c r="X2570">
        <v>10.9</v>
      </c>
      <c r="Y2570">
        <v>4592</v>
      </c>
      <c r="Z2570">
        <v>22</v>
      </c>
      <c r="AA2570">
        <v>20137</v>
      </c>
      <c r="AB2570">
        <v>70.400000000000006</v>
      </c>
      <c r="AC2570">
        <v>8.3000000000000007</v>
      </c>
      <c r="AD2570">
        <v>82000</v>
      </c>
      <c r="AE2570">
        <v>16378</v>
      </c>
      <c r="AF2570">
        <v>2.86</v>
      </c>
      <c r="AG2570">
        <v>18495</v>
      </c>
      <c r="AH2570">
        <v>40653</v>
      </c>
      <c r="AI2570">
        <v>20.3</v>
      </c>
      <c r="AJ2570">
        <v>916</v>
      </c>
      <c r="AK2570">
        <v>11848</v>
      </c>
      <c r="AL2570">
        <v>-1.8</v>
      </c>
      <c r="AM2570">
        <v>2875</v>
      </c>
      <c r="AN2570">
        <v>3358</v>
      </c>
      <c r="AO2570">
        <v>0</v>
      </c>
      <c r="AP2570">
        <v>0</v>
      </c>
      <c r="AQ2570">
        <v>2.6</v>
      </c>
      <c r="AR2570">
        <v>0</v>
      </c>
      <c r="AS2570">
        <v>0</v>
      </c>
      <c r="AT2570">
        <v>0</v>
      </c>
      <c r="AU2570">
        <v>0</v>
      </c>
      <c r="AV2570">
        <v>365343</v>
      </c>
      <c r="AW2570">
        <v>495496</v>
      </c>
      <c r="AX2570">
        <v>8731</v>
      </c>
      <c r="AY2570">
        <v>48576</v>
      </c>
      <c r="AZ2570">
        <v>2</v>
      </c>
      <c r="BA2570">
        <v>1062.5999999999999</v>
      </c>
      <c r="BB2570">
        <v>55</v>
      </c>
    </row>
    <row r="2571" spans="1:54" x14ac:dyDescent="0.3">
      <c r="A2571">
        <v>48003</v>
      </c>
      <c r="B2571" t="s">
        <v>819</v>
      </c>
      <c r="C2571" t="s">
        <v>622</v>
      </c>
      <c r="D2571">
        <v>17477</v>
      </c>
      <c r="E2571">
        <v>14786</v>
      </c>
      <c r="F2571">
        <v>18.2</v>
      </c>
      <c r="G2571">
        <v>14786</v>
      </c>
      <c r="H2571">
        <v>9.3000000000000007</v>
      </c>
      <c r="I2571">
        <v>30.6</v>
      </c>
      <c r="J2571">
        <v>9.9</v>
      </c>
      <c r="K2571">
        <v>48.9</v>
      </c>
      <c r="L2571">
        <v>93.9</v>
      </c>
      <c r="M2571">
        <v>2.2000000000000002</v>
      </c>
      <c r="N2571">
        <v>1.5</v>
      </c>
      <c r="O2571">
        <v>0.9</v>
      </c>
      <c r="P2571">
        <v>0</v>
      </c>
      <c r="Q2571">
        <v>1.4</v>
      </c>
      <c r="R2571">
        <v>54.6</v>
      </c>
      <c r="S2571">
        <v>41.6</v>
      </c>
      <c r="T2571">
        <v>85.2</v>
      </c>
      <c r="U2571">
        <v>14.4</v>
      </c>
      <c r="V2571">
        <v>40.5</v>
      </c>
      <c r="W2571">
        <v>73.599999999999994</v>
      </c>
      <c r="X2571">
        <v>14.2</v>
      </c>
      <c r="Y2571">
        <v>972</v>
      </c>
      <c r="Z2571">
        <v>23.2</v>
      </c>
      <c r="AA2571">
        <v>6041</v>
      </c>
      <c r="AB2571">
        <v>78.099999999999994</v>
      </c>
      <c r="AC2571">
        <v>5.3</v>
      </c>
      <c r="AD2571">
        <v>88600</v>
      </c>
      <c r="AE2571">
        <v>5217</v>
      </c>
      <c r="AF2571">
        <v>2.97</v>
      </c>
      <c r="AG2571">
        <v>27429</v>
      </c>
      <c r="AH2571">
        <v>57825</v>
      </c>
      <c r="AI2571">
        <v>12.5</v>
      </c>
      <c r="AJ2571">
        <v>408</v>
      </c>
      <c r="AK2571">
        <v>5388</v>
      </c>
      <c r="AL2571">
        <v>2.6</v>
      </c>
      <c r="AM2571">
        <v>1149</v>
      </c>
      <c r="AN2571">
        <v>1214</v>
      </c>
      <c r="AO2571">
        <v>0</v>
      </c>
      <c r="AP2571">
        <v>0</v>
      </c>
      <c r="AQ2571">
        <v>0</v>
      </c>
      <c r="AR2571">
        <v>0</v>
      </c>
      <c r="AS2571">
        <v>14.7</v>
      </c>
      <c r="AT2571">
        <v>29.3</v>
      </c>
      <c r="AU2571">
        <v>0</v>
      </c>
      <c r="AV2571">
        <v>0</v>
      </c>
      <c r="AW2571">
        <v>98318</v>
      </c>
      <c r="AX2571">
        <v>7480</v>
      </c>
      <c r="AY2571">
        <v>14944</v>
      </c>
      <c r="AZ2571">
        <v>155</v>
      </c>
      <c r="BA2571">
        <v>1500.71</v>
      </c>
      <c r="BB2571">
        <v>9.9</v>
      </c>
    </row>
    <row r="2572" spans="1:54" x14ac:dyDescent="0.3">
      <c r="A2572">
        <v>48005</v>
      </c>
      <c r="B2572" t="s">
        <v>818</v>
      </c>
      <c r="C2572" t="s">
        <v>622</v>
      </c>
      <c r="D2572">
        <v>87750</v>
      </c>
      <c r="E2572">
        <v>86771</v>
      </c>
      <c r="F2572">
        <v>1.1000000000000001</v>
      </c>
      <c r="G2572">
        <v>86771</v>
      </c>
      <c r="H2572">
        <v>7</v>
      </c>
      <c r="I2572">
        <v>26.1</v>
      </c>
      <c r="J2572">
        <v>15</v>
      </c>
      <c r="K2572">
        <v>51.1</v>
      </c>
      <c r="L2572">
        <v>81.2</v>
      </c>
      <c r="M2572">
        <v>15.7</v>
      </c>
      <c r="N2572">
        <v>0.8</v>
      </c>
      <c r="O2572">
        <v>1.1000000000000001</v>
      </c>
      <c r="P2572">
        <v>0.1</v>
      </c>
      <c r="Q2572">
        <v>1.2</v>
      </c>
      <c r="R2572">
        <v>21.2</v>
      </c>
      <c r="S2572">
        <v>61.5</v>
      </c>
      <c r="T2572">
        <v>81.2</v>
      </c>
      <c r="U2572">
        <v>7.9</v>
      </c>
      <c r="V2572">
        <v>17.399999999999999</v>
      </c>
      <c r="W2572">
        <v>78.2</v>
      </c>
      <c r="X2572">
        <v>15</v>
      </c>
      <c r="Y2572">
        <v>6425</v>
      </c>
      <c r="Z2572">
        <v>19</v>
      </c>
      <c r="AA2572">
        <v>36202</v>
      </c>
      <c r="AB2572">
        <v>66.7</v>
      </c>
      <c r="AC2572">
        <v>11.4</v>
      </c>
      <c r="AD2572">
        <v>84800</v>
      </c>
      <c r="AE2572">
        <v>30668</v>
      </c>
      <c r="AF2572">
        <v>2.73</v>
      </c>
      <c r="AG2572">
        <v>20982</v>
      </c>
      <c r="AH2572">
        <v>41354</v>
      </c>
      <c r="AI2572">
        <v>19.3</v>
      </c>
      <c r="AJ2572">
        <v>1869</v>
      </c>
      <c r="AK2572">
        <v>30445</v>
      </c>
      <c r="AL2572">
        <v>1.1000000000000001</v>
      </c>
      <c r="AM2572">
        <v>5041</v>
      </c>
      <c r="AN2572">
        <v>6240</v>
      </c>
      <c r="AO2572">
        <v>0</v>
      </c>
      <c r="AP2572">
        <v>0</v>
      </c>
      <c r="AQ2572">
        <v>0</v>
      </c>
      <c r="AR2572">
        <v>0</v>
      </c>
      <c r="AS2572">
        <v>0</v>
      </c>
      <c r="AT2572">
        <v>23.8</v>
      </c>
      <c r="AU2572">
        <v>1291427</v>
      </c>
      <c r="AV2572">
        <v>0</v>
      </c>
      <c r="AW2572">
        <v>1174060</v>
      </c>
      <c r="AX2572">
        <v>14216</v>
      </c>
      <c r="AY2572">
        <v>112556</v>
      </c>
      <c r="AZ2572">
        <v>76</v>
      </c>
      <c r="BA2572">
        <v>797.78</v>
      </c>
      <c r="BB2572">
        <v>108.8</v>
      </c>
    </row>
    <row r="2573" spans="1:54" x14ac:dyDescent="0.3">
      <c r="A2573">
        <v>48007</v>
      </c>
      <c r="B2573" t="s">
        <v>817</v>
      </c>
      <c r="C2573" t="s">
        <v>622</v>
      </c>
      <c r="D2573">
        <v>24972</v>
      </c>
      <c r="E2573">
        <v>23158</v>
      </c>
      <c r="F2573">
        <v>7.8</v>
      </c>
      <c r="G2573">
        <v>23158</v>
      </c>
      <c r="H2573">
        <v>4.5999999999999996</v>
      </c>
      <c r="I2573">
        <v>18.600000000000001</v>
      </c>
      <c r="J2573">
        <v>26.6</v>
      </c>
      <c r="K2573">
        <v>50.5</v>
      </c>
      <c r="L2573">
        <v>92.8</v>
      </c>
      <c r="M2573">
        <v>2</v>
      </c>
      <c r="N2573">
        <v>1.2</v>
      </c>
      <c r="O2573">
        <v>2.1</v>
      </c>
      <c r="P2573">
        <v>0.1</v>
      </c>
      <c r="Q2573">
        <v>1.9</v>
      </c>
      <c r="R2573">
        <v>26.7</v>
      </c>
      <c r="S2573">
        <v>67.900000000000006</v>
      </c>
      <c r="T2573">
        <v>80.2</v>
      </c>
      <c r="U2573">
        <v>5.8</v>
      </c>
      <c r="V2573">
        <v>16.600000000000001</v>
      </c>
      <c r="W2573">
        <v>86</v>
      </c>
      <c r="X2573">
        <v>21.7</v>
      </c>
      <c r="Y2573">
        <v>2853</v>
      </c>
      <c r="Z2573">
        <v>22.3</v>
      </c>
      <c r="AA2573">
        <v>15677</v>
      </c>
      <c r="AB2573">
        <v>73.3</v>
      </c>
      <c r="AC2573">
        <v>11.3</v>
      </c>
      <c r="AD2573">
        <v>130900</v>
      </c>
      <c r="AE2573">
        <v>9834</v>
      </c>
      <c r="AF2573">
        <v>2.36</v>
      </c>
      <c r="AG2573">
        <v>26953</v>
      </c>
      <c r="AH2573">
        <v>42476</v>
      </c>
      <c r="AI2573">
        <v>19.600000000000001</v>
      </c>
      <c r="AJ2573">
        <v>507</v>
      </c>
      <c r="AK2573">
        <v>4091</v>
      </c>
      <c r="AL2573">
        <v>5.8</v>
      </c>
      <c r="AM2573">
        <v>2471</v>
      </c>
      <c r="AN2573">
        <v>2745</v>
      </c>
      <c r="AO2573">
        <v>0</v>
      </c>
      <c r="AP2573">
        <v>0</v>
      </c>
      <c r="AQ2573">
        <v>0</v>
      </c>
      <c r="AR2573">
        <v>0</v>
      </c>
      <c r="AS2573">
        <v>0</v>
      </c>
      <c r="AT2573">
        <v>0</v>
      </c>
      <c r="AU2573">
        <v>0</v>
      </c>
      <c r="AV2573">
        <v>13511</v>
      </c>
      <c r="AW2573">
        <v>241543</v>
      </c>
      <c r="AX2573">
        <v>9929</v>
      </c>
      <c r="AY2573">
        <v>48803</v>
      </c>
      <c r="AZ2573">
        <v>169</v>
      </c>
      <c r="BA2573">
        <v>252.07</v>
      </c>
      <c r="BB2573">
        <v>91.9</v>
      </c>
    </row>
    <row r="2574" spans="1:54" x14ac:dyDescent="0.3">
      <c r="A2574">
        <v>48009</v>
      </c>
      <c r="B2574" t="s">
        <v>816</v>
      </c>
      <c r="C2574" t="s">
        <v>622</v>
      </c>
      <c r="D2574">
        <v>8811</v>
      </c>
      <c r="E2574">
        <v>9055</v>
      </c>
      <c r="F2574">
        <v>-2.7</v>
      </c>
      <c r="G2574">
        <v>9054</v>
      </c>
      <c r="H2574">
        <v>3.5</v>
      </c>
      <c r="I2574">
        <v>21.7</v>
      </c>
      <c r="J2574">
        <v>18.100000000000001</v>
      </c>
      <c r="K2574">
        <v>49.9</v>
      </c>
      <c r="L2574">
        <v>95.7</v>
      </c>
      <c r="M2574">
        <v>1.1000000000000001</v>
      </c>
      <c r="N2574">
        <v>1.2</v>
      </c>
      <c r="O2574">
        <v>0.3</v>
      </c>
      <c r="P2574">
        <v>0.1</v>
      </c>
      <c r="Q2574">
        <v>1.6</v>
      </c>
      <c r="R2574">
        <v>8.1999999999999993</v>
      </c>
      <c r="S2574">
        <v>88.5</v>
      </c>
      <c r="T2574">
        <v>93.8</v>
      </c>
      <c r="U2574">
        <v>3.8</v>
      </c>
      <c r="V2574">
        <v>7.2</v>
      </c>
      <c r="W2574">
        <v>86.5</v>
      </c>
      <c r="X2574">
        <v>20</v>
      </c>
      <c r="Y2574">
        <v>863</v>
      </c>
      <c r="Z2574">
        <v>20.7</v>
      </c>
      <c r="AA2574">
        <v>4130</v>
      </c>
      <c r="AB2574">
        <v>80.599999999999994</v>
      </c>
      <c r="AC2574">
        <v>3.5</v>
      </c>
      <c r="AD2574">
        <v>100300</v>
      </c>
      <c r="AE2574">
        <v>3342</v>
      </c>
      <c r="AF2574">
        <v>2.62</v>
      </c>
      <c r="AG2574">
        <v>27800</v>
      </c>
      <c r="AH2574">
        <v>56452</v>
      </c>
      <c r="AI2574">
        <v>11.3</v>
      </c>
      <c r="AJ2574">
        <v>197</v>
      </c>
      <c r="AK2574">
        <v>1642</v>
      </c>
      <c r="AL2574">
        <v>7.3</v>
      </c>
      <c r="AM2574">
        <v>868</v>
      </c>
      <c r="AN2574">
        <v>1012</v>
      </c>
      <c r="AO2574">
        <v>0</v>
      </c>
      <c r="AP2574">
        <v>0</v>
      </c>
      <c r="AQ2574">
        <v>0</v>
      </c>
      <c r="AR2574">
        <v>0</v>
      </c>
      <c r="AS2574">
        <v>0</v>
      </c>
      <c r="AT2574">
        <v>0</v>
      </c>
      <c r="AU2574">
        <v>0</v>
      </c>
      <c r="AV2574">
        <v>43433</v>
      </c>
      <c r="AW2574">
        <v>39354</v>
      </c>
      <c r="AX2574">
        <v>4425</v>
      </c>
      <c r="AY2574">
        <v>1406</v>
      </c>
      <c r="AZ2574">
        <v>9</v>
      </c>
      <c r="BA2574">
        <v>903.11</v>
      </c>
      <c r="BB2574">
        <v>10</v>
      </c>
    </row>
    <row r="2575" spans="1:54" x14ac:dyDescent="0.3">
      <c r="A2575">
        <v>48011</v>
      </c>
      <c r="B2575" t="s">
        <v>815</v>
      </c>
      <c r="C2575" t="s">
        <v>622</v>
      </c>
      <c r="D2575">
        <v>1955</v>
      </c>
      <c r="E2575">
        <v>1901</v>
      </c>
      <c r="F2575">
        <v>2.8</v>
      </c>
      <c r="G2575">
        <v>1901</v>
      </c>
      <c r="H2575">
        <v>6.1</v>
      </c>
      <c r="I2575">
        <v>23.4</v>
      </c>
      <c r="J2575">
        <v>21.4</v>
      </c>
      <c r="K2575">
        <v>50.7</v>
      </c>
      <c r="L2575">
        <v>95.7</v>
      </c>
      <c r="M2575">
        <v>1.7</v>
      </c>
      <c r="N2575">
        <v>1.2</v>
      </c>
      <c r="O2575">
        <v>0.2</v>
      </c>
      <c r="P2575">
        <v>0</v>
      </c>
      <c r="Q2575">
        <v>1.3</v>
      </c>
      <c r="R2575">
        <v>8.4</v>
      </c>
      <c r="S2575">
        <v>87.8</v>
      </c>
      <c r="T2575">
        <v>90.4</v>
      </c>
      <c r="U2575">
        <v>3.9</v>
      </c>
      <c r="V2575">
        <v>8.5</v>
      </c>
      <c r="W2575">
        <v>88.8</v>
      </c>
      <c r="X2575">
        <v>24.7</v>
      </c>
      <c r="Y2575">
        <v>187</v>
      </c>
      <c r="Z2575">
        <v>25.8</v>
      </c>
      <c r="AA2575">
        <v>901</v>
      </c>
      <c r="AB2575">
        <v>78.400000000000006</v>
      </c>
      <c r="AC2575">
        <v>0.3</v>
      </c>
      <c r="AD2575">
        <v>94100</v>
      </c>
      <c r="AE2575">
        <v>647</v>
      </c>
      <c r="AF2575">
        <v>2.63</v>
      </c>
      <c r="AG2575">
        <v>26823</v>
      </c>
      <c r="AH2575">
        <v>61635</v>
      </c>
      <c r="AI2575">
        <v>11.1</v>
      </c>
      <c r="AJ2575">
        <v>34</v>
      </c>
      <c r="AK2575">
        <v>223</v>
      </c>
      <c r="AL2575">
        <v>-4.3</v>
      </c>
      <c r="AM2575">
        <v>157</v>
      </c>
      <c r="AN2575">
        <v>180</v>
      </c>
      <c r="AO2575">
        <v>0</v>
      </c>
      <c r="AP2575">
        <v>0</v>
      </c>
      <c r="AQ2575">
        <v>0</v>
      </c>
      <c r="AR2575">
        <v>0</v>
      </c>
      <c r="AS2575">
        <v>0</v>
      </c>
      <c r="AT2575">
        <v>0</v>
      </c>
      <c r="AU2575">
        <v>0</v>
      </c>
      <c r="AV2575">
        <v>0</v>
      </c>
      <c r="AW2575">
        <v>2361</v>
      </c>
      <c r="AX2575">
        <v>1147</v>
      </c>
      <c r="AY2575">
        <v>647</v>
      </c>
      <c r="AZ2575">
        <v>0</v>
      </c>
      <c r="BA2575">
        <v>909.11</v>
      </c>
      <c r="BB2575">
        <v>2.1</v>
      </c>
    </row>
    <row r="2576" spans="1:54" x14ac:dyDescent="0.3">
      <c r="A2576">
        <v>48013</v>
      </c>
      <c r="B2576" t="s">
        <v>814</v>
      </c>
      <c r="C2576" t="s">
        <v>622</v>
      </c>
      <c r="D2576">
        <v>47774</v>
      </c>
      <c r="E2576">
        <v>44911</v>
      </c>
      <c r="F2576">
        <v>6.4</v>
      </c>
      <c r="G2576">
        <v>44911</v>
      </c>
      <c r="H2576">
        <v>7.3</v>
      </c>
      <c r="I2576">
        <v>27.9</v>
      </c>
      <c r="J2576">
        <v>13.9</v>
      </c>
      <c r="K2576">
        <v>50.3</v>
      </c>
      <c r="L2576">
        <v>95.6</v>
      </c>
      <c r="M2576">
        <v>1.4</v>
      </c>
      <c r="N2576">
        <v>1.2</v>
      </c>
      <c r="O2576">
        <v>0.6</v>
      </c>
      <c r="P2576">
        <v>0.1</v>
      </c>
      <c r="Q2576">
        <v>1.2</v>
      </c>
      <c r="R2576">
        <v>62.6</v>
      </c>
      <c r="S2576">
        <v>35.1</v>
      </c>
      <c r="T2576">
        <v>87.9</v>
      </c>
      <c r="U2576">
        <v>6.5</v>
      </c>
      <c r="V2576">
        <v>40.1</v>
      </c>
      <c r="W2576">
        <v>73.599999999999994</v>
      </c>
      <c r="X2576">
        <v>14.1</v>
      </c>
      <c r="Y2576">
        <v>3302</v>
      </c>
      <c r="Z2576">
        <v>30.2</v>
      </c>
      <c r="AA2576">
        <v>17843</v>
      </c>
      <c r="AB2576">
        <v>74.3</v>
      </c>
      <c r="AC2576">
        <v>5.4</v>
      </c>
      <c r="AD2576">
        <v>82900</v>
      </c>
      <c r="AE2576">
        <v>15095</v>
      </c>
      <c r="AF2576">
        <v>3</v>
      </c>
      <c r="AG2576">
        <v>20193</v>
      </c>
      <c r="AH2576">
        <v>47543</v>
      </c>
      <c r="AI2576">
        <v>16.399999999999999</v>
      </c>
      <c r="AJ2576">
        <v>713</v>
      </c>
      <c r="AK2576">
        <v>10392</v>
      </c>
      <c r="AL2576">
        <v>15.4</v>
      </c>
      <c r="AM2576">
        <v>3149</v>
      </c>
      <c r="AN2576">
        <v>3733</v>
      </c>
      <c r="AO2576">
        <v>0</v>
      </c>
      <c r="AP2576">
        <v>1.3</v>
      </c>
      <c r="AQ2576">
        <v>0</v>
      </c>
      <c r="AR2576">
        <v>0</v>
      </c>
      <c r="AS2576">
        <v>36.299999999999997</v>
      </c>
      <c r="AT2576">
        <v>0</v>
      </c>
      <c r="AU2576">
        <v>0</v>
      </c>
      <c r="AV2576">
        <v>69408</v>
      </c>
      <c r="AW2576">
        <v>362861</v>
      </c>
      <c r="AX2576">
        <v>8324</v>
      </c>
      <c r="AY2576">
        <v>32151</v>
      </c>
      <c r="AZ2576">
        <v>69</v>
      </c>
      <c r="BA2576">
        <v>1219.54</v>
      </c>
      <c r="BB2576">
        <v>36.799999999999997</v>
      </c>
    </row>
    <row r="2577" spans="1:54" x14ac:dyDescent="0.3">
      <c r="A2577">
        <v>48015</v>
      </c>
      <c r="B2577" t="s">
        <v>813</v>
      </c>
      <c r="C2577" t="s">
        <v>622</v>
      </c>
      <c r="D2577">
        <v>29114</v>
      </c>
      <c r="E2577">
        <v>28411</v>
      </c>
      <c r="F2577">
        <v>2.5</v>
      </c>
      <c r="G2577">
        <v>28417</v>
      </c>
      <c r="H2577">
        <v>6.2</v>
      </c>
      <c r="I2577">
        <v>24.2</v>
      </c>
      <c r="J2577">
        <v>17.600000000000001</v>
      </c>
      <c r="K2577">
        <v>50.4</v>
      </c>
      <c r="L2577">
        <v>87.5</v>
      </c>
      <c r="M2577">
        <v>9.6</v>
      </c>
      <c r="N2577">
        <v>0.8</v>
      </c>
      <c r="O2577">
        <v>0.6</v>
      </c>
      <c r="P2577">
        <v>0</v>
      </c>
      <c r="Q2577">
        <v>1.5</v>
      </c>
      <c r="R2577">
        <v>25.9</v>
      </c>
      <c r="S2577">
        <v>63.3</v>
      </c>
      <c r="T2577">
        <v>87.2</v>
      </c>
      <c r="U2577">
        <v>9.8000000000000007</v>
      </c>
      <c r="V2577">
        <v>19.7</v>
      </c>
      <c r="W2577">
        <v>85.1</v>
      </c>
      <c r="X2577">
        <v>18.600000000000001</v>
      </c>
      <c r="Y2577">
        <v>1877</v>
      </c>
      <c r="Z2577">
        <v>28.1</v>
      </c>
      <c r="AA2577">
        <v>13002</v>
      </c>
      <c r="AB2577">
        <v>76.099999999999994</v>
      </c>
      <c r="AC2577">
        <v>7.1</v>
      </c>
      <c r="AD2577">
        <v>150000</v>
      </c>
      <c r="AE2577">
        <v>10615</v>
      </c>
      <c r="AF2577">
        <v>2.67</v>
      </c>
      <c r="AG2577">
        <v>25884</v>
      </c>
      <c r="AH2577">
        <v>53265</v>
      </c>
      <c r="AI2577">
        <v>10.1</v>
      </c>
      <c r="AJ2577">
        <v>604</v>
      </c>
      <c r="AK2577">
        <v>8114</v>
      </c>
      <c r="AL2577">
        <v>-3.2</v>
      </c>
      <c r="AM2577">
        <v>2573</v>
      </c>
      <c r="AN2577">
        <v>2683</v>
      </c>
      <c r="AO2577">
        <v>0</v>
      </c>
      <c r="AP2577">
        <v>0</v>
      </c>
      <c r="AQ2577">
        <v>0</v>
      </c>
      <c r="AR2577">
        <v>0</v>
      </c>
      <c r="AS2577">
        <v>0</v>
      </c>
      <c r="AT2577">
        <v>24</v>
      </c>
      <c r="AU2577">
        <v>0</v>
      </c>
      <c r="AV2577">
        <v>0</v>
      </c>
      <c r="AW2577">
        <v>234178</v>
      </c>
      <c r="AX2577">
        <v>8785</v>
      </c>
      <c r="AY2577">
        <v>24961</v>
      </c>
      <c r="AZ2577">
        <v>27</v>
      </c>
      <c r="BA2577">
        <v>646.51</v>
      </c>
      <c r="BB2577">
        <v>44</v>
      </c>
    </row>
    <row r="2578" spans="1:54" x14ac:dyDescent="0.3">
      <c r="A2578">
        <v>48017</v>
      </c>
      <c r="B2578" t="s">
        <v>812</v>
      </c>
      <c r="C2578" t="s">
        <v>622</v>
      </c>
      <c r="D2578">
        <v>6910</v>
      </c>
      <c r="E2578">
        <v>7165</v>
      </c>
      <c r="F2578">
        <v>-3.6</v>
      </c>
      <c r="G2578">
        <v>7165</v>
      </c>
      <c r="H2578">
        <v>9.4</v>
      </c>
      <c r="I2578">
        <v>30.3</v>
      </c>
      <c r="J2578">
        <v>15</v>
      </c>
      <c r="K2578">
        <v>49.3</v>
      </c>
      <c r="L2578">
        <v>93.7</v>
      </c>
      <c r="M2578">
        <v>1.7</v>
      </c>
      <c r="N2578">
        <v>2.7</v>
      </c>
      <c r="O2578">
        <v>0.7</v>
      </c>
      <c r="P2578">
        <v>0.2</v>
      </c>
      <c r="Q2578">
        <v>1</v>
      </c>
      <c r="R2578">
        <v>61.1</v>
      </c>
      <c r="S2578">
        <v>36.5</v>
      </c>
      <c r="T2578">
        <v>80.099999999999994</v>
      </c>
      <c r="U2578">
        <v>22.4</v>
      </c>
      <c r="V2578">
        <v>49.1</v>
      </c>
      <c r="W2578">
        <v>65.400000000000006</v>
      </c>
      <c r="X2578">
        <v>11.1</v>
      </c>
      <c r="Y2578">
        <v>425</v>
      </c>
      <c r="Z2578">
        <v>19.3</v>
      </c>
      <c r="AA2578">
        <v>2783</v>
      </c>
      <c r="AB2578">
        <v>65.2</v>
      </c>
      <c r="AC2578">
        <v>7.3</v>
      </c>
      <c r="AD2578">
        <v>56500</v>
      </c>
      <c r="AE2578">
        <v>2358</v>
      </c>
      <c r="AF2578">
        <v>2.98</v>
      </c>
      <c r="AG2578">
        <v>18676</v>
      </c>
      <c r="AH2578">
        <v>46139</v>
      </c>
      <c r="AI2578">
        <v>13</v>
      </c>
      <c r="AJ2578">
        <v>145</v>
      </c>
      <c r="AK2578">
        <v>1530</v>
      </c>
      <c r="AL2578">
        <v>4.3</v>
      </c>
      <c r="AM2578">
        <v>357</v>
      </c>
      <c r="AN2578">
        <v>591</v>
      </c>
      <c r="AO2578">
        <v>0</v>
      </c>
      <c r="AP2578">
        <v>0</v>
      </c>
      <c r="AQ2578">
        <v>0</v>
      </c>
      <c r="AR2578">
        <v>0</v>
      </c>
      <c r="AS2578">
        <v>0</v>
      </c>
      <c r="AT2578">
        <v>0</v>
      </c>
      <c r="AU2578">
        <v>0</v>
      </c>
      <c r="AV2578">
        <v>69906</v>
      </c>
      <c r="AW2578">
        <v>41726</v>
      </c>
      <c r="AX2578">
        <v>6642</v>
      </c>
      <c r="AY2578">
        <v>7036</v>
      </c>
      <c r="AZ2578">
        <v>0</v>
      </c>
      <c r="BA2578">
        <v>826.8</v>
      </c>
      <c r="BB2578">
        <v>8.6999999999999993</v>
      </c>
    </row>
    <row r="2579" spans="1:54" x14ac:dyDescent="0.3">
      <c r="A2579">
        <v>48019</v>
      </c>
      <c r="B2579" t="s">
        <v>811</v>
      </c>
      <c r="C2579" t="s">
        <v>622</v>
      </c>
      <c r="D2579">
        <v>20892</v>
      </c>
      <c r="E2579">
        <v>20485</v>
      </c>
      <c r="F2579">
        <v>2</v>
      </c>
      <c r="G2579">
        <v>20485</v>
      </c>
      <c r="H2579">
        <v>4.0999999999999996</v>
      </c>
      <c r="I2579">
        <v>17.399999999999999</v>
      </c>
      <c r="J2579">
        <v>24.6</v>
      </c>
      <c r="K2579">
        <v>50.5</v>
      </c>
      <c r="L2579">
        <v>96</v>
      </c>
      <c r="M2579">
        <v>0.9</v>
      </c>
      <c r="N2579">
        <v>1.1000000000000001</v>
      </c>
      <c r="O2579">
        <v>0.5</v>
      </c>
      <c r="P2579">
        <v>0</v>
      </c>
      <c r="Q2579">
        <v>1.4</v>
      </c>
      <c r="R2579">
        <v>17.899999999999999</v>
      </c>
      <c r="S2579">
        <v>79.099999999999994</v>
      </c>
      <c r="T2579">
        <v>89.8</v>
      </c>
      <c r="U2579">
        <v>3.7</v>
      </c>
      <c r="V2579">
        <v>10.8</v>
      </c>
      <c r="W2579">
        <v>86.6</v>
      </c>
      <c r="X2579">
        <v>21.9</v>
      </c>
      <c r="Y2579">
        <v>3116</v>
      </c>
      <c r="Z2579">
        <v>38.9</v>
      </c>
      <c r="AA2579">
        <v>11599</v>
      </c>
      <c r="AB2579">
        <v>80.3</v>
      </c>
      <c r="AC2579">
        <v>0.8</v>
      </c>
      <c r="AD2579">
        <v>143600</v>
      </c>
      <c r="AE2579">
        <v>8405</v>
      </c>
      <c r="AF2579">
        <v>2.4</v>
      </c>
      <c r="AG2579">
        <v>25364</v>
      </c>
      <c r="AH2579">
        <v>49215</v>
      </c>
      <c r="AI2579">
        <v>15.3</v>
      </c>
      <c r="AJ2579">
        <v>365</v>
      </c>
      <c r="AK2579">
        <v>2942</v>
      </c>
      <c r="AL2579">
        <v>4.5999999999999996</v>
      </c>
      <c r="AM2579">
        <v>2132</v>
      </c>
      <c r="AN2579">
        <v>2093</v>
      </c>
      <c r="AO2579">
        <v>0</v>
      </c>
      <c r="AP2579">
        <v>0</v>
      </c>
      <c r="AQ2579">
        <v>0</v>
      </c>
      <c r="AR2579">
        <v>0</v>
      </c>
      <c r="AS2579">
        <v>0</v>
      </c>
      <c r="AT2579">
        <v>0</v>
      </c>
      <c r="AU2579">
        <v>0</v>
      </c>
      <c r="AV2579">
        <v>1386</v>
      </c>
      <c r="AW2579">
        <v>76525</v>
      </c>
      <c r="AX2579">
        <v>3766</v>
      </c>
      <c r="AY2579">
        <v>23207</v>
      </c>
      <c r="AZ2579">
        <v>1</v>
      </c>
      <c r="BA2579">
        <v>790.96</v>
      </c>
      <c r="BB2579">
        <v>25.9</v>
      </c>
    </row>
    <row r="2580" spans="1:54" x14ac:dyDescent="0.3">
      <c r="A2580">
        <v>48021</v>
      </c>
      <c r="B2580" t="s">
        <v>810</v>
      </c>
      <c r="C2580" t="s">
        <v>622</v>
      </c>
      <c r="D2580">
        <v>78069</v>
      </c>
      <c r="E2580">
        <v>74169</v>
      </c>
      <c r="F2580">
        <v>5.3</v>
      </c>
      <c r="G2580">
        <v>74171</v>
      </c>
      <c r="H2580">
        <v>6.1</v>
      </c>
      <c r="I2580">
        <v>25.5</v>
      </c>
      <c r="J2580">
        <v>13.7</v>
      </c>
      <c r="K2580">
        <v>49.1</v>
      </c>
      <c r="L2580">
        <v>87.1</v>
      </c>
      <c r="M2580">
        <v>8</v>
      </c>
      <c r="N2580">
        <v>1.7</v>
      </c>
      <c r="O2580">
        <v>1</v>
      </c>
      <c r="P2580">
        <v>0.1</v>
      </c>
      <c r="Q2580">
        <v>2</v>
      </c>
      <c r="R2580">
        <v>35</v>
      </c>
      <c r="S2580">
        <v>55</v>
      </c>
      <c r="T2580">
        <v>87.2</v>
      </c>
      <c r="U2580">
        <v>11.2</v>
      </c>
      <c r="V2580">
        <v>26.6</v>
      </c>
      <c r="W2580">
        <v>80.400000000000006</v>
      </c>
      <c r="X2580">
        <v>16.3</v>
      </c>
      <c r="Y2580">
        <v>6672</v>
      </c>
      <c r="Z2580">
        <v>34.200000000000003</v>
      </c>
      <c r="AA2580">
        <v>29592</v>
      </c>
      <c r="AB2580">
        <v>78.2</v>
      </c>
      <c r="AC2580">
        <v>4.9000000000000004</v>
      </c>
      <c r="AD2580">
        <v>117700</v>
      </c>
      <c r="AE2580">
        <v>25432</v>
      </c>
      <c r="AF2580">
        <v>2.85</v>
      </c>
      <c r="AG2580">
        <v>23342</v>
      </c>
      <c r="AH2580">
        <v>51750</v>
      </c>
      <c r="AI2580">
        <v>16.5</v>
      </c>
      <c r="AJ2580">
        <v>1135</v>
      </c>
      <c r="AK2580">
        <v>12107</v>
      </c>
      <c r="AL2580">
        <v>2.2999999999999998</v>
      </c>
      <c r="AM2580">
        <v>5561</v>
      </c>
      <c r="AN2580">
        <v>5912</v>
      </c>
      <c r="AO2580">
        <v>0</v>
      </c>
      <c r="AP2580">
        <v>0</v>
      </c>
      <c r="AQ2580">
        <v>0</v>
      </c>
      <c r="AR2580">
        <v>0</v>
      </c>
      <c r="AS2580">
        <v>13.2</v>
      </c>
      <c r="AT2580">
        <v>23.6</v>
      </c>
      <c r="AU2580">
        <v>238609</v>
      </c>
      <c r="AV2580">
        <v>51614</v>
      </c>
      <c r="AW2580">
        <v>684655</v>
      </c>
      <c r="AX2580">
        <v>9485</v>
      </c>
      <c r="AY2580">
        <v>115125</v>
      </c>
      <c r="AZ2580">
        <v>167</v>
      </c>
      <c r="BA2580">
        <v>888.15</v>
      </c>
      <c r="BB2580">
        <v>83.5</v>
      </c>
    </row>
    <row r="2581" spans="1:54" x14ac:dyDescent="0.3">
      <c r="A2581">
        <v>48023</v>
      </c>
      <c r="B2581" t="s">
        <v>809</v>
      </c>
      <c r="C2581" t="s">
        <v>622</v>
      </c>
      <c r="D2581">
        <v>3592</v>
      </c>
      <c r="E2581">
        <v>3726</v>
      </c>
      <c r="F2581">
        <v>-3.6</v>
      </c>
      <c r="G2581">
        <v>3726</v>
      </c>
      <c r="H2581">
        <v>5.8</v>
      </c>
      <c r="I2581">
        <v>21.3</v>
      </c>
      <c r="J2581">
        <v>25.1</v>
      </c>
      <c r="K2581">
        <v>51.9</v>
      </c>
      <c r="L2581">
        <v>94.2</v>
      </c>
      <c r="M2581">
        <v>3.1</v>
      </c>
      <c r="N2581">
        <v>0.7</v>
      </c>
      <c r="O2581">
        <v>0.2</v>
      </c>
      <c r="P2581">
        <v>0.1</v>
      </c>
      <c r="Q2581">
        <v>1.8</v>
      </c>
      <c r="R2581">
        <v>12.4</v>
      </c>
      <c r="S2581">
        <v>82.9</v>
      </c>
      <c r="T2581">
        <v>84.1</v>
      </c>
      <c r="U2581">
        <v>2.4</v>
      </c>
      <c r="V2581">
        <v>6.3</v>
      </c>
      <c r="W2581">
        <v>83.7</v>
      </c>
      <c r="X2581">
        <v>24.1</v>
      </c>
      <c r="Y2581">
        <v>265</v>
      </c>
      <c r="Z2581">
        <v>13.5</v>
      </c>
      <c r="AA2581">
        <v>2653</v>
      </c>
      <c r="AB2581">
        <v>73</v>
      </c>
      <c r="AC2581">
        <v>7.6</v>
      </c>
      <c r="AD2581">
        <v>72800</v>
      </c>
      <c r="AE2581">
        <v>1798</v>
      </c>
      <c r="AF2581">
        <v>2.0099999999999998</v>
      </c>
      <c r="AG2581">
        <v>28021</v>
      </c>
      <c r="AH2581">
        <v>33445</v>
      </c>
      <c r="AI2581">
        <v>15.4</v>
      </c>
      <c r="AJ2581">
        <v>112</v>
      </c>
      <c r="AK2581">
        <v>909</v>
      </c>
      <c r="AL2581">
        <v>-5.9</v>
      </c>
      <c r="AM2581">
        <v>250</v>
      </c>
      <c r="AN2581">
        <v>0</v>
      </c>
      <c r="AO2581">
        <v>0</v>
      </c>
      <c r="AP2581">
        <v>0</v>
      </c>
      <c r="AQ2581">
        <v>0</v>
      </c>
      <c r="AR2581">
        <v>0</v>
      </c>
      <c r="AS2581">
        <v>0</v>
      </c>
      <c r="AT2581">
        <v>0</v>
      </c>
      <c r="AU2581">
        <v>0</v>
      </c>
      <c r="AV2581">
        <v>33840</v>
      </c>
      <c r="AW2581">
        <v>27120</v>
      </c>
      <c r="AX2581">
        <v>7026</v>
      </c>
      <c r="AY2581">
        <v>3162</v>
      </c>
      <c r="AZ2581">
        <v>0</v>
      </c>
      <c r="BA2581">
        <v>867.48</v>
      </c>
      <c r="BB2581">
        <v>4.3</v>
      </c>
    </row>
    <row r="2582" spans="1:54" x14ac:dyDescent="0.3">
      <c r="A2582">
        <v>48025</v>
      </c>
      <c r="B2582" t="s">
        <v>808</v>
      </c>
      <c r="C2582" t="s">
        <v>622</v>
      </c>
      <c r="D2582">
        <v>32863</v>
      </c>
      <c r="E2582">
        <v>31861</v>
      </c>
      <c r="F2582">
        <v>3.1</v>
      </c>
      <c r="G2582">
        <v>31861</v>
      </c>
      <c r="H2582">
        <v>5.9</v>
      </c>
      <c r="I2582">
        <v>21.3</v>
      </c>
      <c r="J2582">
        <v>11.4</v>
      </c>
      <c r="K2582">
        <v>40</v>
      </c>
      <c r="L2582">
        <v>88.6</v>
      </c>
      <c r="M2582">
        <v>8.6</v>
      </c>
      <c r="N2582">
        <v>0.8</v>
      </c>
      <c r="O2582">
        <v>0.7</v>
      </c>
      <c r="P2582">
        <v>0.1</v>
      </c>
      <c r="Q2582">
        <v>1.2</v>
      </c>
      <c r="R2582">
        <v>57.8</v>
      </c>
      <c r="S2582">
        <v>32.700000000000003</v>
      </c>
      <c r="T2582">
        <v>77.3</v>
      </c>
      <c r="U2582">
        <v>4.8</v>
      </c>
      <c r="V2582">
        <v>36.5</v>
      </c>
      <c r="W2582">
        <v>70.8</v>
      </c>
      <c r="X2582">
        <v>8.1999999999999993</v>
      </c>
      <c r="Y2582">
        <v>2453</v>
      </c>
      <c r="Z2582">
        <v>25.2</v>
      </c>
      <c r="AA2582">
        <v>10656</v>
      </c>
      <c r="AB2582">
        <v>65.400000000000006</v>
      </c>
      <c r="AC2582">
        <v>13.7</v>
      </c>
      <c r="AD2582">
        <v>73000</v>
      </c>
      <c r="AE2582">
        <v>8539</v>
      </c>
      <c r="AF2582">
        <v>2.86</v>
      </c>
      <c r="AG2582">
        <v>16848</v>
      </c>
      <c r="AH2582">
        <v>43690</v>
      </c>
      <c r="AI2582">
        <v>22.2</v>
      </c>
      <c r="AJ2582">
        <v>474</v>
      </c>
      <c r="AK2582">
        <v>5505</v>
      </c>
      <c r="AL2582">
        <v>3.4</v>
      </c>
      <c r="AM2582">
        <v>1524</v>
      </c>
      <c r="AN2582">
        <v>1972</v>
      </c>
      <c r="AO2582">
        <v>2.1</v>
      </c>
      <c r="AP2582">
        <v>0</v>
      </c>
      <c r="AQ2582">
        <v>0</v>
      </c>
      <c r="AR2582">
        <v>0</v>
      </c>
      <c r="AS2582">
        <v>0</v>
      </c>
      <c r="AT2582">
        <v>0</v>
      </c>
      <c r="AU2582">
        <v>0</v>
      </c>
      <c r="AV2582">
        <v>0</v>
      </c>
      <c r="AW2582">
        <v>247136</v>
      </c>
      <c r="AX2582">
        <v>7619</v>
      </c>
      <c r="AY2582">
        <v>25513</v>
      </c>
      <c r="AZ2582">
        <v>11</v>
      </c>
      <c r="BA2582">
        <v>880.24</v>
      </c>
      <c r="BB2582">
        <v>36.200000000000003</v>
      </c>
    </row>
    <row r="2583" spans="1:54" x14ac:dyDescent="0.3">
      <c r="A2583">
        <v>48027</v>
      </c>
      <c r="B2583" t="s">
        <v>807</v>
      </c>
      <c r="C2583" t="s">
        <v>622</v>
      </c>
      <c r="D2583">
        <v>329140</v>
      </c>
      <c r="E2583">
        <v>310233</v>
      </c>
      <c r="F2583">
        <v>6.1</v>
      </c>
      <c r="G2583">
        <v>310235</v>
      </c>
      <c r="H2583">
        <v>8.6999999999999993</v>
      </c>
      <c r="I2583">
        <v>27.7</v>
      </c>
      <c r="J2583">
        <v>9.9</v>
      </c>
      <c r="K2583">
        <v>50</v>
      </c>
      <c r="L2583">
        <v>67.7</v>
      </c>
      <c r="M2583">
        <v>22.7</v>
      </c>
      <c r="N2583">
        <v>1.1000000000000001</v>
      </c>
      <c r="O2583">
        <v>3.3</v>
      </c>
      <c r="P2583">
        <v>0.8</v>
      </c>
      <c r="Q2583">
        <v>4.4000000000000004</v>
      </c>
      <c r="R2583">
        <v>23.5</v>
      </c>
      <c r="S2583">
        <v>48.2</v>
      </c>
      <c r="T2583">
        <v>76.900000000000006</v>
      </c>
      <c r="U2583">
        <v>7.7</v>
      </c>
      <c r="V2583">
        <v>17.399999999999999</v>
      </c>
      <c r="W2583">
        <v>89.5</v>
      </c>
      <c r="X2583">
        <v>21.7</v>
      </c>
      <c r="Y2583">
        <v>43424</v>
      </c>
      <c r="Z2583">
        <v>18.899999999999999</v>
      </c>
      <c r="AA2583">
        <v>133786</v>
      </c>
      <c r="AB2583">
        <v>56.7</v>
      </c>
      <c r="AC2583">
        <v>25.9</v>
      </c>
      <c r="AD2583">
        <v>122600</v>
      </c>
      <c r="AE2583">
        <v>104049</v>
      </c>
      <c r="AF2583">
        <v>2.95</v>
      </c>
      <c r="AG2583">
        <v>22857</v>
      </c>
      <c r="AH2583">
        <v>50060</v>
      </c>
      <c r="AI2583">
        <v>15.3</v>
      </c>
      <c r="AJ2583">
        <v>4876</v>
      </c>
      <c r="AK2583">
        <v>85507</v>
      </c>
      <c r="AL2583">
        <v>2.8</v>
      </c>
      <c r="AM2583">
        <v>15232</v>
      </c>
      <c r="AN2583">
        <v>16333</v>
      </c>
      <c r="AO2583">
        <v>9.1</v>
      </c>
      <c r="AP2583">
        <v>1</v>
      </c>
      <c r="AQ2583">
        <v>0</v>
      </c>
      <c r="AR2583">
        <v>0</v>
      </c>
      <c r="AS2583">
        <v>8.6999999999999993</v>
      </c>
      <c r="AT2583">
        <v>0</v>
      </c>
      <c r="AU2583">
        <v>1924972</v>
      </c>
      <c r="AV2583">
        <v>4202739</v>
      </c>
      <c r="AW2583">
        <v>3349957</v>
      </c>
      <c r="AX2583">
        <v>12035</v>
      </c>
      <c r="AY2583">
        <v>401438</v>
      </c>
      <c r="AZ2583">
        <v>1989</v>
      </c>
      <c r="BA2583">
        <v>1051.02</v>
      </c>
      <c r="BB2583">
        <v>295.2</v>
      </c>
    </row>
    <row r="2584" spans="1:54" x14ac:dyDescent="0.3">
      <c r="A2584">
        <v>48029</v>
      </c>
      <c r="B2584" t="s">
        <v>806</v>
      </c>
      <c r="C2584" t="s">
        <v>622</v>
      </c>
      <c r="D2584">
        <v>1855866</v>
      </c>
      <c r="E2584">
        <v>1714774</v>
      </c>
      <c r="F2584">
        <v>8.1999999999999993</v>
      </c>
      <c r="G2584">
        <v>1714773</v>
      </c>
      <c r="H2584">
        <v>7.2</v>
      </c>
      <c r="I2584">
        <v>26.2</v>
      </c>
      <c r="J2584">
        <v>11.3</v>
      </c>
      <c r="K2584">
        <v>50.8</v>
      </c>
      <c r="L2584">
        <v>85.2</v>
      </c>
      <c r="M2584">
        <v>8.3000000000000007</v>
      </c>
      <c r="N2584">
        <v>1.2</v>
      </c>
      <c r="O2584">
        <v>2.9</v>
      </c>
      <c r="P2584">
        <v>0.2</v>
      </c>
      <c r="Q2584">
        <v>2.2000000000000002</v>
      </c>
      <c r="R2584">
        <v>59.3</v>
      </c>
      <c r="S2584">
        <v>29.2</v>
      </c>
      <c r="T2584">
        <v>80.900000000000006</v>
      </c>
      <c r="U2584">
        <v>13.1</v>
      </c>
      <c r="V2584">
        <v>42</v>
      </c>
      <c r="W2584">
        <v>82.6</v>
      </c>
      <c r="X2584">
        <v>26.3</v>
      </c>
      <c r="Y2584">
        <v>151376</v>
      </c>
      <c r="Z2584">
        <v>24.1</v>
      </c>
      <c r="AA2584">
        <v>678122</v>
      </c>
      <c r="AB2584">
        <v>59.7</v>
      </c>
      <c r="AC2584">
        <v>27.3</v>
      </c>
      <c r="AD2584">
        <v>123700</v>
      </c>
      <c r="AE2584">
        <v>604698</v>
      </c>
      <c r="AF2584">
        <v>2.84</v>
      </c>
      <c r="AG2584">
        <v>24253</v>
      </c>
      <c r="AH2584">
        <v>50112</v>
      </c>
      <c r="AI2584">
        <v>17.600000000000001</v>
      </c>
      <c r="AJ2584">
        <v>33910</v>
      </c>
      <c r="AK2584">
        <v>676165</v>
      </c>
      <c r="AL2584">
        <v>2.6</v>
      </c>
      <c r="AM2584">
        <v>120595</v>
      </c>
      <c r="AN2584">
        <v>132839</v>
      </c>
      <c r="AO2584">
        <v>3.8</v>
      </c>
      <c r="AP2584">
        <v>0</v>
      </c>
      <c r="AQ2584">
        <v>3.5</v>
      </c>
      <c r="AR2584">
        <v>0</v>
      </c>
      <c r="AS2584">
        <v>37.299999999999997</v>
      </c>
      <c r="AT2584">
        <v>28.4</v>
      </c>
      <c r="AU2584">
        <v>12305089</v>
      </c>
      <c r="AV2584">
        <v>12232098</v>
      </c>
      <c r="AW2584">
        <v>22815281</v>
      </c>
      <c r="AX2584">
        <v>14359</v>
      </c>
      <c r="AY2584">
        <v>3829048</v>
      </c>
      <c r="AZ2584">
        <v>6959</v>
      </c>
      <c r="BA2584">
        <v>1239.82</v>
      </c>
      <c r="BB2584">
        <v>1383.1</v>
      </c>
    </row>
    <row r="2585" spans="1:54" x14ac:dyDescent="0.3">
      <c r="A2585">
        <v>48031</v>
      </c>
      <c r="B2585" t="s">
        <v>805</v>
      </c>
      <c r="C2585" t="s">
        <v>622</v>
      </c>
      <c r="D2585">
        <v>10812</v>
      </c>
      <c r="E2585">
        <v>10491</v>
      </c>
      <c r="F2585">
        <v>3.1</v>
      </c>
      <c r="G2585">
        <v>10497</v>
      </c>
      <c r="H2585">
        <v>4</v>
      </c>
      <c r="I2585">
        <v>19.2</v>
      </c>
      <c r="J2585">
        <v>22.4</v>
      </c>
      <c r="K2585">
        <v>49.6</v>
      </c>
      <c r="L2585">
        <v>95.6</v>
      </c>
      <c r="M2585">
        <v>1.1000000000000001</v>
      </c>
      <c r="N2585">
        <v>1.4</v>
      </c>
      <c r="O2585">
        <v>0.5</v>
      </c>
      <c r="P2585">
        <v>0.1</v>
      </c>
      <c r="Q2585">
        <v>1.3</v>
      </c>
      <c r="R2585">
        <v>18.8</v>
      </c>
      <c r="S2585">
        <v>78.2</v>
      </c>
      <c r="T2585">
        <v>89.7</v>
      </c>
      <c r="U2585">
        <v>8.5</v>
      </c>
      <c r="V2585">
        <v>15.8</v>
      </c>
      <c r="W2585">
        <v>87</v>
      </c>
      <c r="X2585">
        <v>26.8</v>
      </c>
      <c r="Y2585">
        <v>1271</v>
      </c>
      <c r="Z2585">
        <v>27.3</v>
      </c>
      <c r="AA2585">
        <v>5678</v>
      </c>
      <c r="AB2585">
        <v>79.2</v>
      </c>
      <c r="AC2585">
        <v>4</v>
      </c>
      <c r="AD2585">
        <v>162500</v>
      </c>
      <c r="AE2585">
        <v>4036</v>
      </c>
      <c r="AF2585">
        <v>2.58</v>
      </c>
      <c r="AG2585">
        <v>26781</v>
      </c>
      <c r="AH2585">
        <v>49487</v>
      </c>
      <c r="AI2585">
        <v>9.3000000000000007</v>
      </c>
      <c r="AJ2585">
        <v>260</v>
      </c>
      <c r="AK2585">
        <v>1793</v>
      </c>
      <c r="AL2585">
        <v>3.9</v>
      </c>
      <c r="AM2585">
        <v>1239</v>
      </c>
      <c r="AN2585">
        <v>1604</v>
      </c>
      <c r="AO2585">
        <v>0</v>
      </c>
      <c r="AP2585">
        <v>0</v>
      </c>
      <c r="AQ2585">
        <v>0</v>
      </c>
      <c r="AR2585">
        <v>0</v>
      </c>
      <c r="AS2585">
        <v>0</v>
      </c>
      <c r="AT2585">
        <v>0</v>
      </c>
      <c r="AU2585">
        <v>0</v>
      </c>
      <c r="AV2585">
        <v>0</v>
      </c>
      <c r="AW2585">
        <v>50592</v>
      </c>
      <c r="AX2585">
        <v>5627</v>
      </c>
      <c r="AY2585">
        <v>9427</v>
      </c>
      <c r="AZ2585">
        <v>35</v>
      </c>
      <c r="BA2585">
        <v>709.25</v>
      </c>
      <c r="BB2585">
        <v>14.8</v>
      </c>
    </row>
    <row r="2586" spans="1:54" x14ac:dyDescent="0.3">
      <c r="A2586">
        <v>48033</v>
      </c>
      <c r="B2586" t="s">
        <v>804</v>
      </c>
      <c r="C2586" t="s">
        <v>622</v>
      </c>
      <c r="D2586">
        <v>652</v>
      </c>
      <c r="E2586">
        <v>641</v>
      </c>
      <c r="F2586">
        <v>1.7</v>
      </c>
      <c r="G2586">
        <v>641</v>
      </c>
      <c r="H2586">
        <v>5.4</v>
      </c>
      <c r="I2586">
        <v>21.6</v>
      </c>
      <c r="J2586">
        <v>20.6</v>
      </c>
      <c r="K2586">
        <v>46.5</v>
      </c>
      <c r="L2586">
        <v>95.7</v>
      </c>
      <c r="M2586">
        <v>0.6</v>
      </c>
      <c r="N2586">
        <v>0.9</v>
      </c>
      <c r="O2586">
        <v>0.2</v>
      </c>
      <c r="P2586">
        <v>0</v>
      </c>
      <c r="Q2586">
        <v>2.6</v>
      </c>
      <c r="R2586">
        <v>16.899999999999999</v>
      </c>
      <c r="S2586">
        <v>80.8</v>
      </c>
      <c r="T2586">
        <v>86.7</v>
      </c>
      <c r="U2586">
        <v>1.1000000000000001</v>
      </c>
      <c r="V2586">
        <v>5.7</v>
      </c>
      <c r="W2586">
        <v>92.1</v>
      </c>
      <c r="X2586">
        <v>32.1</v>
      </c>
      <c r="Y2586">
        <v>50</v>
      </c>
      <c r="Z2586">
        <v>24.7</v>
      </c>
      <c r="AA2586">
        <v>385</v>
      </c>
      <c r="AB2586">
        <v>66.7</v>
      </c>
      <c r="AC2586">
        <v>1.7</v>
      </c>
      <c r="AD2586">
        <v>100000</v>
      </c>
      <c r="AE2586">
        <v>225</v>
      </c>
      <c r="AF2586">
        <v>2.88</v>
      </c>
      <c r="AG2586">
        <v>50042</v>
      </c>
      <c r="AH2586">
        <v>71607</v>
      </c>
      <c r="AI2586">
        <v>0.9</v>
      </c>
      <c r="AJ2586">
        <v>6</v>
      </c>
      <c r="AK2586">
        <v>0</v>
      </c>
      <c r="AL2586">
        <v>0</v>
      </c>
      <c r="AM2586">
        <v>57</v>
      </c>
      <c r="AN2586">
        <v>0</v>
      </c>
      <c r="AO2586">
        <v>0</v>
      </c>
      <c r="AP2586">
        <v>0</v>
      </c>
      <c r="AQ2586">
        <v>0</v>
      </c>
      <c r="AR2586">
        <v>0</v>
      </c>
      <c r="AS2586">
        <v>0</v>
      </c>
      <c r="AT2586">
        <v>0</v>
      </c>
      <c r="AU2586">
        <v>0</v>
      </c>
      <c r="AV2586">
        <v>0</v>
      </c>
      <c r="AW2586">
        <v>0</v>
      </c>
      <c r="AX2586">
        <v>0</v>
      </c>
      <c r="AY2586">
        <v>0</v>
      </c>
      <c r="AZ2586">
        <v>0</v>
      </c>
      <c r="BA2586">
        <v>897.44</v>
      </c>
      <c r="BB2586">
        <v>0.7</v>
      </c>
    </row>
    <row r="2587" spans="1:54" x14ac:dyDescent="0.3">
      <c r="A2587">
        <v>48035</v>
      </c>
      <c r="B2587" t="s">
        <v>803</v>
      </c>
      <c r="C2587" t="s">
        <v>622</v>
      </c>
      <c r="D2587">
        <v>17780</v>
      </c>
      <c r="E2587">
        <v>18212</v>
      </c>
      <c r="F2587">
        <v>-2.4</v>
      </c>
      <c r="G2587">
        <v>18212</v>
      </c>
      <c r="H2587">
        <v>5.4</v>
      </c>
      <c r="I2587">
        <v>21.8</v>
      </c>
      <c r="J2587">
        <v>23.9</v>
      </c>
      <c r="K2587">
        <v>50.5</v>
      </c>
      <c r="L2587">
        <v>95</v>
      </c>
      <c r="M2587">
        <v>2</v>
      </c>
      <c r="N2587">
        <v>0.9</v>
      </c>
      <c r="O2587">
        <v>0.6</v>
      </c>
      <c r="P2587">
        <v>0</v>
      </c>
      <c r="Q2587">
        <v>1.6</v>
      </c>
      <c r="R2587">
        <v>17.100000000000001</v>
      </c>
      <c r="S2587">
        <v>79</v>
      </c>
      <c r="T2587">
        <v>85.4</v>
      </c>
      <c r="U2587">
        <v>6.2</v>
      </c>
      <c r="V2587">
        <v>13.5</v>
      </c>
      <c r="W2587">
        <v>82</v>
      </c>
      <c r="X2587">
        <v>15.4</v>
      </c>
      <c r="Y2587">
        <v>1892</v>
      </c>
      <c r="Z2587">
        <v>29</v>
      </c>
      <c r="AA2587">
        <v>9633</v>
      </c>
      <c r="AB2587">
        <v>76.900000000000006</v>
      </c>
      <c r="AC2587">
        <v>3.8</v>
      </c>
      <c r="AD2587">
        <v>90800</v>
      </c>
      <c r="AE2587">
        <v>7012</v>
      </c>
      <c r="AF2587">
        <v>2.5099999999999998</v>
      </c>
      <c r="AG2587">
        <v>23992</v>
      </c>
      <c r="AH2587">
        <v>44742</v>
      </c>
      <c r="AI2587">
        <v>14.7</v>
      </c>
      <c r="AJ2587">
        <v>298</v>
      </c>
      <c r="AK2587">
        <v>2525</v>
      </c>
      <c r="AL2587">
        <v>-1</v>
      </c>
      <c r="AM2587">
        <v>1401</v>
      </c>
      <c r="AN2587">
        <v>1746</v>
      </c>
      <c r="AO2587">
        <v>0</v>
      </c>
      <c r="AP2587">
        <v>0</v>
      </c>
      <c r="AQ2587">
        <v>0</v>
      </c>
      <c r="AR2587">
        <v>0</v>
      </c>
      <c r="AS2587">
        <v>0</v>
      </c>
      <c r="AT2587">
        <v>0</v>
      </c>
      <c r="AU2587">
        <v>0</v>
      </c>
      <c r="AV2587">
        <v>28383</v>
      </c>
      <c r="AW2587">
        <v>106512</v>
      </c>
      <c r="AX2587">
        <v>5989</v>
      </c>
      <c r="AY2587">
        <v>5331</v>
      </c>
      <c r="AZ2587">
        <v>3</v>
      </c>
      <c r="BA2587">
        <v>982.98</v>
      </c>
      <c r="BB2587">
        <v>18.5</v>
      </c>
    </row>
    <row r="2588" spans="1:54" x14ac:dyDescent="0.3">
      <c r="A2588">
        <v>48037</v>
      </c>
      <c r="B2588" t="s">
        <v>802</v>
      </c>
      <c r="C2588" t="s">
        <v>622</v>
      </c>
      <c r="D2588">
        <v>93275</v>
      </c>
      <c r="E2588">
        <v>92565</v>
      </c>
      <c r="F2588">
        <v>0.8</v>
      </c>
      <c r="G2588">
        <v>92565</v>
      </c>
      <c r="H2588">
        <v>6.5</v>
      </c>
      <c r="I2588">
        <v>23.8</v>
      </c>
      <c r="J2588">
        <v>15.5</v>
      </c>
      <c r="K2588">
        <v>49.5</v>
      </c>
      <c r="L2588">
        <v>71</v>
      </c>
      <c r="M2588">
        <v>24.7</v>
      </c>
      <c r="N2588">
        <v>1</v>
      </c>
      <c r="O2588">
        <v>1.1000000000000001</v>
      </c>
      <c r="P2588">
        <v>0.1</v>
      </c>
      <c r="Q2588">
        <v>2.2000000000000002</v>
      </c>
      <c r="R2588">
        <v>7.3</v>
      </c>
      <c r="S2588">
        <v>64.8</v>
      </c>
      <c r="T2588">
        <v>85.3</v>
      </c>
      <c r="U2588">
        <v>3.3</v>
      </c>
      <c r="V2588">
        <v>6.3</v>
      </c>
      <c r="W2588">
        <v>86.8</v>
      </c>
      <c r="X2588">
        <v>19</v>
      </c>
      <c r="Y2588">
        <v>8160</v>
      </c>
      <c r="Z2588">
        <v>17.100000000000001</v>
      </c>
      <c r="AA2588">
        <v>39137</v>
      </c>
      <c r="AB2588">
        <v>66.8</v>
      </c>
      <c r="AC2588">
        <v>14.4</v>
      </c>
      <c r="AD2588">
        <v>95100</v>
      </c>
      <c r="AE2588">
        <v>33808</v>
      </c>
      <c r="AF2588">
        <v>2.6</v>
      </c>
      <c r="AG2588">
        <v>22911</v>
      </c>
      <c r="AH2588">
        <v>42346</v>
      </c>
      <c r="AI2588">
        <v>19.7</v>
      </c>
      <c r="AJ2588">
        <v>2192</v>
      </c>
      <c r="AK2588">
        <v>31596</v>
      </c>
      <c r="AL2588">
        <v>1.8</v>
      </c>
      <c r="AM2588">
        <v>4969</v>
      </c>
      <c r="AN2588">
        <v>6735</v>
      </c>
      <c r="AO2588">
        <v>10.9</v>
      </c>
      <c r="AP2588">
        <v>0</v>
      </c>
      <c r="AQ2588">
        <v>0</v>
      </c>
      <c r="AR2588">
        <v>0</v>
      </c>
      <c r="AS2588">
        <v>0</v>
      </c>
      <c r="AT2588">
        <v>27.1</v>
      </c>
      <c r="AU2588">
        <v>1729195</v>
      </c>
      <c r="AV2588">
        <v>0</v>
      </c>
      <c r="AW2588">
        <v>1535383</v>
      </c>
      <c r="AX2588">
        <v>16768</v>
      </c>
      <c r="AY2588">
        <v>166546</v>
      </c>
      <c r="AZ2588">
        <v>95</v>
      </c>
      <c r="BA2588">
        <v>885.01</v>
      </c>
      <c r="BB2588">
        <v>104.6</v>
      </c>
    </row>
    <row r="2589" spans="1:54" x14ac:dyDescent="0.3">
      <c r="A2589">
        <v>48039</v>
      </c>
      <c r="B2589" t="s">
        <v>801</v>
      </c>
      <c r="C2589" t="s">
        <v>622</v>
      </c>
      <c r="D2589">
        <v>338124</v>
      </c>
      <c r="E2589">
        <v>313127</v>
      </c>
      <c r="F2589">
        <v>8</v>
      </c>
      <c r="G2589">
        <v>313166</v>
      </c>
      <c r="H2589">
        <v>7.1</v>
      </c>
      <c r="I2589">
        <v>26.8</v>
      </c>
      <c r="J2589">
        <v>10.9</v>
      </c>
      <c r="K2589">
        <v>49.3</v>
      </c>
      <c r="L2589">
        <v>77.5</v>
      </c>
      <c r="M2589">
        <v>13.5</v>
      </c>
      <c r="N2589">
        <v>0.8</v>
      </c>
      <c r="O2589">
        <v>6.3</v>
      </c>
      <c r="P2589">
        <v>0.1</v>
      </c>
      <c r="Q2589">
        <v>1.8</v>
      </c>
      <c r="R2589">
        <v>29.2</v>
      </c>
      <c r="S2589">
        <v>49.9</v>
      </c>
      <c r="T2589">
        <v>87.1</v>
      </c>
      <c r="U2589">
        <v>12.5</v>
      </c>
      <c r="V2589">
        <v>25.8</v>
      </c>
      <c r="W2589">
        <v>85.3</v>
      </c>
      <c r="X2589">
        <v>27.5</v>
      </c>
      <c r="Y2589">
        <v>20900</v>
      </c>
      <c r="Z2589">
        <v>28.8</v>
      </c>
      <c r="AA2589">
        <v>126268</v>
      </c>
      <c r="AB2589">
        <v>73.900000000000006</v>
      </c>
      <c r="AC2589">
        <v>15.8</v>
      </c>
      <c r="AD2589">
        <v>148000</v>
      </c>
      <c r="AE2589">
        <v>107717</v>
      </c>
      <c r="AF2589">
        <v>2.86</v>
      </c>
      <c r="AG2589">
        <v>29081</v>
      </c>
      <c r="AH2589">
        <v>67603</v>
      </c>
      <c r="AI2589">
        <v>11.2</v>
      </c>
      <c r="AJ2589">
        <v>5122</v>
      </c>
      <c r="AK2589">
        <v>80192</v>
      </c>
      <c r="AL2589">
        <v>5.6</v>
      </c>
      <c r="AM2589">
        <v>22189</v>
      </c>
      <c r="AN2589">
        <v>23071</v>
      </c>
      <c r="AO2589">
        <v>9.1999999999999993</v>
      </c>
      <c r="AP2589">
        <v>0</v>
      </c>
      <c r="AQ2589">
        <v>5.7</v>
      </c>
      <c r="AR2589">
        <v>0</v>
      </c>
      <c r="AS2589">
        <v>14.4</v>
      </c>
      <c r="AT2589">
        <v>28.2</v>
      </c>
      <c r="AU2589">
        <v>31048091</v>
      </c>
      <c r="AV2589">
        <v>841938</v>
      </c>
      <c r="AW2589">
        <v>2958757</v>
      </c>
      <c r="AX2589">
        <v>10094</v>
      </c>
      <c r="AY2589">
        <v>313474</v>
      </c>
      <c r="AZ2589">
        <v>3476</v>
      </c>
      <c r="BA2589">
        <v>1357.7</v>
      </c>
      <c r="BB2589">
        <v>230.7</v>
      </c>
    </row>
    <row r="2590" spans="1:54" x14ac:dyDescent="0.3">
      <c r="A2590">
        <v>48041</v>
      </c>
      <c r="B2590" t="s">
        <v>800</v>
      </c>
      <c r="C2590" t="s">
        <v>622</v>
      </c>
      <c r="D2590">
        <v>209152</v>
      </c>
      <c r="E2590">
        <v>194851</v>
      </c>
      <c r="F2590">
        <v>7.3</v>
      </c>
      <c r="G2590">
        <v>194851</v>
      </c>
      <c r="H2590">
        <v>6.2</v>
      </c>
      <c r="I2590">
        <v>20.5</v>
      </c>
      <c r="J2590">
        <v>8.3000000000000007</v>
      </c>
      <c r="K2590">
        <v>49.3</v>
      </c>
      <c r="L2590">
        <v>80.400000000000006</v>
      </c>
      <c r="M2590">
        <v>11.4</v>
      </c>
      <c r="N2590">
        <v>0.7</v>
      </c>
      <c r="O2590">
        <v>5.6</v>
      </c>
      <c r="P2590">
        <v>0.1</v>
      </c>
      <c r="Q2590">
        <v>1.8</v>
      </c>
      <c r="R2590">
        <v>24.8</v>
      </c>
      <c r="S2590">
        <v>57.2</v>
      </c>
      <c r="T2590">
        <v>68</v>
      </c>
      <c r="U2590">
        <v>13</v>
      </c>
      <c r="V2590">
        <v>23.1</v>
      </c>
      <c r="W2590">
        <v>85</v>
      </c>
      <c r="X2590">
        <v>38.799999999999997</v>
      </c>
      <c r="Y2590">
        <v>8937</v>
      </c>
      <c r="Z2590">
        <v>18</v>
      </c>
      <c r="AA2590">
        <v>83500</v>
      </c>
      <c r="AB2590">
        <v>46</v>
      </c>
      <c r="AC2590">
        <v>38.6</v>
      </c>
      <c r="AD2590">
        <v>151400</v>
      </c>
      <c r="AE2590">
        <v>70239</v>
      </c>
      <c r="AF2590">
        <v>2.61</v>
      </c>
      <c r="AG2590">
        <v>21720</v>
      </c>
      <c r="AH2590">
        <v>38310</v>
      </c>
      <c r="AI2590">
        <v>29.8</v>
      </c>
      <c r="AJ2590">
        <v>3991</v>
      </c>
      <c r="AK2590">
        <v>57295</v>
      </c>
      <c r="AL2590">
        <v>4</v>
      </c>
      <c r="AM2590">
        <v>11844</v>
      </c>
      <c r="AN2590">
        <v>13887</v>
      </c>
      <c r="AO2590">
        <v>5.8</v>
      </c>
      <c r="AP2590">
        <v>0.9</v>
      </c>
      <c r="AQ2590">
        <v>0</v>
      </c>
      <c r="AR2590">
        <v>0</v>
      </c>
      <c r="AS2590">
        <v>9.6999999999999993</v>
      </c>
      <c r="AT2590">
        <v>0</v>
      </c>
      <c r="AU2590">
        <v>979406</v>
      </c>
      <c r="AV2590">
        <v>779612</v>
      </c>
      <c r="AW2590">
        <v>2119149</v>
      </c>
      <c r="AX2590">
        <v>12425</v>
      </c>
      <c r="AY2590">
        <v>340272</v>
      </c>
      <c r="AZ2590">
        <v>1786</v>
      </c>
      <c r="BA2590">
        <v>585.45000000000005</v>
      </c>
      <c r="BB2590">
        <v>332.8</v>
      </c>
    </row>
    <row r="2591" spans="1:54" x14ac:dyDescent="0.3">
      <c r="A2591">
        <v>48043</v>
      </c>
      <c r="B2591" t="s">
        <v>799</v>
      </c>
      <c r="C2591" t="s">
        <v>622</v>
      </c>
      <c r="D2591">
        <v>9173</v>
      </c>
      <c r="E2591">
        <v>9232</v>
      </c>
      <c r="F2591">
        <v>-0.6</v>
      </c>
      <c r="G2591">
        <v>9232</v>
      </c>
      <c r="H2591">
        <v>6.3</v>
      </c>
      <c r="I2591">
        <v>19.600000000000001</v>
      </c>
      <c r="J2591">
        <v>19.399999999999999</v>
      </c>
      <c r="K2591">
        <v>50.1</v>
      </c>
      <c r="L2591">
        <v>93.6</v>
      </c>
      <c r="M2591">
        <v>1.4</v>
      </c>
      <c r="N2591">
        <v>1.7</v>
      </c>
      <c r="O2591">
        <v>1.2</v>
      </c>
      <c r="P2591">
        <v>0.1</v>
      </c>
      <c r="Q2591">
        <v>1.9</v>
      </c>
      <c r="R2591">
        <v>43.1</v>
      </c>
      <c r="S2591">
        <v>53</v>
      </c>
      <c r="T2591">
        <v>77.099999999999994</v>
      </c>
      <c r="U2591">
        <v>5.5</v>
      </c>
      <c r="V2591">
        <v>39</v>
      </c>
      <c r="W2591">
        <v>84.8</v>
      </c>
      <c r="X2591">
        <v>36.1</v>
      </c>
      <c r="Y2591">
        <v>696</v>
      </c>
      <c r="Z2591">
        <v>12.5</v>
      </c>
      <c r="AA2591">
        <v>5429</v>
      </c>
      <c r="AB2591">
        <v>60.7</v>
      </c>
      <c r="AC2591">
        <v>10.199999999999999</v>
      </c>
      <c r="AD2591">
        <v>111000</v>
      </c>
      <c r="AE2591">
        <v>4152</v>
      </c>
      <c r="AF2591">
        <v>2.1800000000000002</v>
      </c>
      <c r="AG2591">
        <v>27796</v>
      </c>
      <c r="AH2591">
        <v>40477</v>
      </c>
      <c r="AI2591">
        <v>12.4</v>
      </c>
      <c r="AJ2591">
        <v>270</v>
      </c>
      <c r="AK2591">
        <v>2436</v>
      </c>
      <c r="AL2591">
        <v>-9.8000000000000007</v>
      </c>
      <c r="AM2591">
        <v>939</v>
      </c>
      <c r="AN2591">
        <v>1354</v>
      </c>
      <c r="AO2591">
        <v>0</v>
      </c>
      <c r="AP2591">
        <v>0</v>
      </c>
      <c r="AQ2591">
        <v>0</v>
      </c>
      <c r="AR2591">
        <v>0</v>
      </c>
      <c r="AS2591">
        <v>0</v>
      </c>
      <c r="AT2591">
        <v>25.2</v>
      </c>
      <c r="AU2591">
        <v>0</v>
      </c>
      <c r="AV2591">
        <v>20346</v>
      </c>
      <c r="AW2591">
        <v>86813</v>
      </c>
      <c r="AX2591">
        <v>9461</v>
      </c>
      <c r="AY2591">
        <v>25405</v>
      </c>
      <c r="AZ2591">
        <v>11</v>
      </c>
      <c r="BA2591">
        <v>6183.73</v>
      </c>
      <c r="BB2591">
        <v>1.5</v>
      </c>
    </row>
    <row r="2592" spans="1:54" x14ac:dyDescent="0.3">
      <c r="A2592">
        <v>48045</v>
      </c>
      <c r="B2592" t="s">
        <v>798</v>
      </c>
      <c r="C2592" t="s">
        <v>622</v>
      </c>
      <c r="D2592">
        <v>1536</v>
      </c>
      <c r="E2592">
        <v>1637</v>
      </c>
      <c r="F2592">
        <v>-6.2</v>
      </c>
      <c r="G2592">
        <v>1637</v>
      </c>
      <c r="H2592">
        <v>5.5</v>
      </c>
      <c r="I2592">
        <v>21.8</v>
      </c>
      <c r="J2592">
        <v>23.9</v>
      </c>
      <c r="K2592">
        <v>50.5</v>
      </c>
      <c r="L2592">
        <v>94.5</v>
      </c>
      <c r="M2592">
        <v>2.9</v>
      </c>
      <c r="N2592">
        <v>0.6</v>
      </c>
      <c r="O2592">
        <v>0.1</v>
      </c>
      <c r="P2592">
        <v>0</v>
      </c>
      <c r="Q2592">
        <v>1.9</v>
      </c>
      <c r="R2592">
        <v>27.7</v>
      </c>
      <c r="S2592">
        <v>67.8</v>
      </c>
      <c r="T2592">
        <v>93.3</v>
      </c>
      <c r="U2592">
        <v>10.5</v>
      </c>
      <c r="V2592">
        <v>19.600000000000001</v>
      </c>
      <c r="W2592">
        <v>75.8</v>
      </c>
      <c r="X2592">
        <v>17.8</v>
      </c>
      <c r="Y2592">
        <v>93</v>
      </c>
      <c r="Z2592">
        <v>18.899999999999999</v>
      </c>
      <c r="AA2592">
        <v>953</v>
      </c>
      <c r="AB2592">
        <v>78.8</v>
      </c>
      <c r="AC2592">
        <v>3.8</v>
      </c>
      <c r="AD2592">
        <v>51600</v>
      </c>
      <c r="AE2592">
        <v>605</v>
      </c>
      <c r="AF2592">
        <v>2.67</v>
      </c>
      <c r="AG2592">
        <v>20697</v>
      </c>
      <c r="AH2592">
        <v>36250</v>
      </c>
      <c r="AI2592">
        <v>18.600000000000001</v>
      </c>
      <c r="AJ2592">
        <v>39</v>
      </c>
      <c r="AK2592">
        <v>129</v>
      </c>
      <c r="AL2592">
        <v>-4.4000000000000004</v>
      </c>
      <c r="AM2592">
        <v>137</v>
      </c>
      <c r="AN2592">
        <v>198</v>
      </c>
      <c r="AO2592">
        <v>0</v>
      </c>
      <c r="AP2592">
        <v>0</v>
      </c>
      <c r="AQ2592">
        <v>0</v>
      </c>
      <c r="AR2592">
        <v>0</v>
      </c>
      <c r="AS2592">
        <v>0</v>
      </c>
      <c r="AT2592">
        <v>0</v>
      </c>
      <c r="AU2592">
        <v>0</v>
      </c>
      <c r="AV2592">
        <v>5352</v>
      </c>
      <c r="AW2592">
        <v>6660</v>
      </c>
      <c r="AX2592">
        <v>4458</v>
      </c>
      <c r="AY2592">
        <v>338</v>
      </c>
      <c r="AZ2592">
        <v>0</v>
      </c>
      <c r="BA2592">
        <v>900</v>
      </c>
      <c r="BB2592">
        <v>1.8</v>
      </c>
    </row>
    <row r="2593" spans="1:54" x14ac:dyDescent="0.3">
      <c r="A2593">
        <v>48047</v>
      </c>
      <c r="B2593" t="s">
        <v>797</v>
      </c>
      <c r="C2593" t="s">
        <v>622</v>
      </c>
      <c r="D2593">
        <v>7194</v>
      </c>
      <c r="E2593">
        <v>7223</v>
      </c>
      <c r="F2593">
        <v>-0.4</v>
      </c>
      <c r="G2593">
        <v>7223</v>
      </c>
      <c r="H2593">
        <v>9.1999999999999993</v>
      </c>
      <c r="I2593">
        <v>28.1</v>
      </c>
      <c r="J2593">
        <v>18.2</v>
      </c>
      <c r="K2593">
        <v>50.4</v>
      </c>
      <c r="L2593">
        <v>96.4</v>
      </c>
      <c r="M2593">
        <v>1.1000000000000001</v>
      </c>
      <c r="N2593">
        <v>0.7</v>
      </c>
      <c r="O2593">
        <v>1.4</v>
      </c>
      <c r="P2593">
        <v>0</v>
      </c>
      <c r="Q2593">
        <v>0.5</v>
      </c>
      <c r="R2593">
        <v>89.6</v>
      </c>
      <c r="S2593">
        <v>8.3000000000000007</v>
      </c>
      <c r="T2593">
        <v>82.1</v>
      </c>
      <c r="U2593">
        <v>6.2</v>
      </c>
      <c r="V2593">
        <v>65.900000000000006</v>
      </c>
      <c r="W2593">
        <v>63.2</v>
      </c>
      <c r="X2593">
        <v>10.8</v>
      </c>
      <c r="Y2593">
        <v>415</v>
      </c>
      <c r="Z2593">
        <v>17.899999999999999</v>
      </c>
      <c r="AA2593">
        <v>3232</v>
      </c>
      <c r="AB2593">
        <v>69.3</v>
      </c>
      <c r="AC2593">
        <v>8.5</v>
      </c>
      <c r="AD2593">
        <v>47300</v>
      </c>
      <c r="AE2593">
        <v>2439</v>
      </c>
      <c r="AF2593">
        <v>2.89</v>
      </c>
      <c r="AG2593">
        <v>14345</v>
      </c>
      <c r="AH2593">
        <v>21865</v>
      </c>
      <c r="AI2593">
        <v>38.299999999999997</v>
      </c>
      <c r="AJ2593">
        <v>131</v>
      </c>
      <c r="AK2593">
        <v>1571</v>
      </c>
      <c r="AL2593">
        <v>-1.5</v>
      </c>
      <c r="AM2593">
        <v>534</v>
      </c>
      <c r="AN2593">
        <v>525</v>
      </c>
      <c r="AO2593">
        <v>0</v>
      </c>
      <c r="AP2593">
        <v>0</v>
      </c>
      <c r="AQ2593">
        <v>0</v>
      </c>
      <c r="AR2593">
        <v>0</v>
      </c>
      <c r="AS2593">
        <v>0</v>
      </c>
      <c r="AT2593">
        <v>0</v>
      </c>
      <c r="AU2593">
        <v>0</v>
      </c>
      <c r="AV2593">
        <v>0</v>
      </c>
      <c r="AW2593">
        <v>81552</v>
      </c>
      <c r="AX2593">
        <v>10914</v>
      </c>
      <c r="AY2593">
        <v>14217</v>
      </c>
      <c r="AZ2593">
        <v>0</v>
      </c>
      <c r="BA2593">
        <v>943.36</v>
      </c>
      <c r="BB2593">
        <v>7.7</v>
      </c>
    </row>
    <row r="2594" spans="1:54" x14ac:dyDescent="0.3">
      <c r="A2594">
        <v>48049</v>
      </c>
      <c r="B2594" t="s">
        <v>374</v>
      </c>
      <c r="C2594" t="s">
        <v>622</v>
      </c>
      <c r="D2594">
        <v>37653</v>
      </c>
      <c r="E2594">
        <v>38106</v>
      </c>
      <c r="F2594">
        <v>-1.2</v>
      </c>
      <c r="G2594">
        <v>38106</v>
      </c>
      <c r="H2594">
        <v>5.6</v>
      </c>
      <c r="I2594">
        <v>22.9</v>
      </c>
      <c r="J2594">
        <v>19.3</v>
      </c>
      <c r="K2594">
        <v>50.4</v>
      </c>
      <c r="L2594">
        <v>93.1</v>
      </c>
      <c r="M2594">
        <v>3.8</v>
      </c>
      <c r="N2594">
        <v>0.8</v>
      </c>
      <c r="O2594">
        <v>0.6</v>
      </c>
      <c r="P2594">
        <v>0.1</v>
      </c>
      <c r="Q2594">
        <v>1.7</v>
      </c>
      <c r="R2594">
        <v>20.9</v>
      </c>
      <c r="S2594">
        <v>73.2</v>
      </c>
      <c r="T2594">
        <v>89.9</v>
      </c>
      <c r="U2594">
        <v>4.0999999999999996</v>
      </c>
      <c r="V2594">
        <v>8.4</v>
      </c>
      <c r="W2594">
        <v>85.1</v>
      </c>
      <c r="X2594">
        <v>16</v>
      </c>
      <c r="Y2594">
        <v>3439</v>
      </c>
      <c r="Z2594">
        <v>18.2</v>
      </c>
      <c r="AA2594">
        <v>18468</v>
      </c>
      <c r="AB2594">
        <v>71.3</v>
      </c>
      <c r="AC2594">
        <v>11.4</v>
      </c>
      <c r="AD2594">
        <v>87600</v>
      </c>
      <c r="AE2594">
        <v>13405</v>
      </c>
      <c r="AF2594">
        <v>2.68</v>
      </c>
      <c r="AG2594">
        <v>21236</v>
      </c>
      <c r="AH2594">
        <v>39776</v>
      </c>
      <c r="AI2594">
        <v>18.399999999999999</v>
      </c>
      <c r="AJ2594">
        <v>925</v>
      </c>
      <c r="AK2594">
        <v>12964</v>
      </c>
      <c r="AL2594">
        <v>0.1</v>
      </c>
      <c r="AM2594">
        <v>2464</v>
      </c>
      <c r="AN2594">
        <v>3313</v>
      </c>
      <c r="AO2594">
        <v>0</v>
      </c>
      <c r="AP2594">
        <v>0</v>
      </c>
      <c r="AQ2594">
        <v>0</v>
      </c>
      <c r="AR2594">
        <v>0</v>
      </c>
      <c r="AS2594">
        <v>0</v>
      </c>
      <c r="AT2594">
        <v>22.3</v>
      </c>
      <c r="AU2594">
        <v>1249439</v>
      </c>
      <c r="AV2594">
        <v>170974</v>
      </c>
      <c r="AW2594">
        <v>512498</v>
      </c>
      <c r="AX2594">
        <v>13406</v>
      </c>
      <c r="AY2594">
        <v>49890</v>
      </c>
      <c r="AZ2594">
        <v>31</v>
      </c>
      <c r="BA2594">
        <v>944.43</v>
      </c>
      <c r="BB2594">
        <v>40.299999999999997</v>
      </c>
    </row>
    <row r="2595" spans="1:54" x14ac:dyDescent="0.3">
      <c r="A2595">
        <v>48051</v>
      </c>
      <c r="B2595" t="s">
        <v>796</v>
      </c>
      <c r="C2595" t="s">
        <v>622</v>
      </c>
      <c r="D2595">
        <v>17253</v>
      </c>
      <c r="E2595">
        <v>17187</v>
      </c>
      <c r="F2595">
        <v>0.4</v>
      </c>
      <c r="G2595">
        <v>17187</v>
      </c>
      <c r="H2595">
        <v>5.9</v>
      </c>
      <c r="I2595">
        <v>22.7</v>
      </c>
      <c r="J2595">
        <v>19.2</v>
      </c>
      <c r="K2595">
        <v>50.3</v>
      </c>
      <c r="L2595">
        <v>84</v>
      </c>
      <c r="M2595">
        <v>13.1</v>
      </c>
      <c r="N2595">
        <v>1.1000000000000001</v>
      </c>
      <c r="O2595">
        <v>0.3</v>
      </c>
      <c r="P2595">
        <v>0</v>
      </c>
      <c r="Q2595">
        <v>1.5</v>
      </c>
      <c r="R2595">
        <v>20.100000000000001</v>
      </c>
      <c r="S2595">
        <v>65.400000000000006</v>
      </c>
      <c r="T2595">
        <v>88.9</v>
      </c>
      <c r="U2595">
        <v>6.4</v>
      </c>
      <c r="V2595">
        <v>14.8</v>
      </c>
      <c r="W2595">
        <v>77.7</v>
      </c>
      <c r="X2595">
        <v>11.6</v>
      </c>
      <c r="Y2595">
        <v>1310</v>
      </c>
      <c r="Z2595">
        <v>28.3</v>
      </c>
      <c r="AA2595">
        <v>8904</v>
      </c>
      <c r="AB2595">
        <v>79.099999999999994</v>
      </c>
      <c r="AC2595">
        <v>3.4</v>
      </c>
      <c r="AD2595">
        <v>87800</v>
      </c>
      <c r="AE2595">
        <v>6258</v>
      </c>
      <c r="AF2595">
        <v>2.71</v>
      </c>
      <c r="AG2595">
        <v>21529</v>
      </c>
      <c r="AH2595">
        <v>45651</v>
      </c>
      <c r="AI2595">
        <v>15</v>
      </c>
      <c r="AJ2595">
        <v>328</v>
      </c>
      <c r="AK2595">
        <v>3199</v>
      </c>
      <c r="AL2595">
        <v>12.1</v>
      </c>
      <c r="AM2595">
        <v>1317</v>
      </c>
      <c r="AN2595">
        <v>1320</v>
      </c>
      <c r="AO2595">
        <v>0</v>
      </c>
      <c r="AP2595">
        <v>0</v>
      </c>
      <c r="AQ2595">
        <v>0</v>
      </c>
      <c r="AR2595">
        <v>0</v>
      </c>
      <c r="AS2595">
        <v>0</v>
      </c>
      <c r="AT2595">
        <v>29.6</v>
      </c>
      <c r="AU2595">
        <v>0</v>
      </c>
      <c r="AV2595">
        <v>0</v>
      </c>
      <c r="AW2595">
        <v>183826</v>
      </c>
      <c r="AX2595">
        <v>11101</v>
      </c>
      <c r="AY2595">
        <v>12843</v>
      </c>
      <c r="AZ2595">
        <v>8</v>
      </c>
      <c r="BA2595">
        <v>659.03</v>
      </c>
      <c r="BB2595">
        <v>26.1</v>
      </c>
    </row>
    <row r="2596" spans="1:54" x14ac:dyDescent="0.3">
      <c r="A2596">
        <v>48053</v>
      </c>
      <c r="B2596" t="s">
        <v>795</v>
      </c>
      <c r="C2596" t="s">
        <v>622</v>
      </c>
      <c r="D2596">
        <v>44943</v>
      </c>
      <c r="E2596">
        <v>42737</v>
      </c>
      <c r="F2596">
        <v>5.2</v>
      </c>
      <c r="G2596">
        <v>42750</v>
      </c>
      <c r="H2596">
        <v>5.3</v>
      </c>
      <c r="I2596">
        <v>21.6</v>
      </c>
      <c r="J2596">
        <v>21.1</v>
      </c>
      <c r="K2596">
        <v>51.1</v>
      </c>
      <c r="L2596">
        <v>94.4</v>
      </c>
      <c r="M2596">
        <v>2.4</v>
      </c>
      <c r="N2596">
        <v>1.1000000000000001</v>
      </c>
      <c r="O2596">
        <v>0.6</v>
      </c>
      <c r="P2596">
        <v>0.1</v>
      </c>
      <c r="Q2596">
        <v>1.4</v>
      </c>
      <c r="R2596">
        <v>21.9</v>
      </c>
      <c r="S2596">
        <v>73.8</v>
      </c>
      <c r="T2596">
        <v>85.6</v>
      </c>
      <c r="U2596">
        <v>6.5</v>
      </c>
      <c r="V2596">
        <v>14.4</v>
      </c>
      <c r="W2596">
        <v>84.2</v>
      </c>
      <c r="X2596">
        <v>21.9</v>
      </c>
      <c r="Y2596">
        <v>4296</v>
      </c>
      <c r="Z2596">
        <v>27.3</v>
      </c>
      <c r="AA2596">
        <v>21495</v>
      </c>
      <c r="AB2596">
        <v>73.2</v>
      </c>
      <c r="AC2596">
        <v>9.1999999999999993</v>
      </c>
      <c r="AD2596">
        <v>152600</v>
      </c>
      <c r="AE2596">
        <v>16588</v>
      </c>
      <c r="AF2596">
        <v>2.57</v>
      </c>
      <c r="AG2596">
        <v>24998</v>
      </c>
      <c r="AH2596">
        <v>48115</v>
      </c>
      <c r="AI2596">
        <v>16.3</v>
      </c>
      <c r="AJ2596">
        <v>1107</v>
      </c>
      <c r="AK2596">
        <v>10414</v>
      </c>
      <c r="AL2596">
        <v>4.8</v>
      </c>
      <c r="AM2596">
        <v>4662</v>
      </c>
      <c r="AN2596">
        <v>5725</v>
      </c>
      <c r="AO2596">
        <v>0</v>
      </c>
      <c r="AP2596">
        <v>0</v>
      </c>
      <c r="AQ2596">
        <v>0</v>
      </c>
      <c r="AR2596">
        <v>0</v>
      </c>
      <c r="AS2596">
        <v>0</v>
      </c>
      <c r="AT2596">
        <v>22.6</v>
      </c>
      <c r="AU2596">
        <v>0</v>
      </c>
      <c r="AV2596">
        <v>81879</v>
      </c>
      <c r="AW2596">
        <v>639540</v>
      </c>
      <c r="AX2596">
        <v>14609</v>
      </c>
      <c r="AY2596">
        <v>74443</v>
      </c>
      <c r="AZ2596">
        <v>261</v>
      </c>
      <c r="BA2596">
        <v>994.26</v>
      </c>
      <c r="BB2596">
        <v>43</v>
      </c>
    </row>
    <row r="2597" spans="1:54" x14ac:dyDescent="0.3">
      <c r="A2597">
        <v>48055</v>
      </c>
      <c r="B2597" t="s">
        <v>466</v>
      </c>
      <c r="C2597" t="s">
        <v>622</v>
      </c>
      <c r="D2597">
        <v>39810</v>
      </c>
      <c r="E2597">
        <v>38057</v>
      </c>
      <c r="F2597">
        <v>4.5999999999999996</v>
      </c>
      <c r="G2597">
        <v>38066</v>
      </c>
      <c r="H2597">
        <v>5.7</v>
      </c>
      <c r="I2597">
        <v>24.2</v>
      </c>
      <c r="J2597">
        <v>13.3</v>
      </c>
      <c r="K2597">
        <v>49.6</v>
      </c>
      <c r="L2597">
        <v>88.9</v>
      </c>
      <c r="M2597">
        <v>7</v>
      </c>
      <c r="N2597">
        <v>1.5</v>
      </c>
      <c r="O2597">
        <v>1</v>
      </c>
      <c r="P2597">
        <v>0.1</v>
      </c>
      <c r="Q2597">
        <v>1.5</v>
      </c>
      <c r="R2597">
        <v>49.8</v>
      </c>
      <c r="S2597">
        <v>42</v>
      </c>
      <c r="T2597">
        <v>81.5</v>
      </c>
      <c r="U2597">
        <v>5.4</v>
      </c>
      <c r="V2597">
        <v>29.3</v>
      </c>
      <c r="W2597">
        <v>79</v>
      </c>
      <c r="X2597">
        <v>15.7</v>
      </c>
      <c r="Y2597">
        <v>2646</v>
      </c>
      <c r="Z2597">
        <v>31.4</v>
      </c>
      <c r="AA2597">
        <v>13834</v>
      </c>
      <c r="AB2597">
        <v>66.599999999999994</v>
      </c>
      <c r="AC2597">
        <v>12.6</v>
      </c>
      <c r="AD2597">
        <v>104000</v>
      </c>
      <c r="AE2597">
        <v>11593</v>
      </c>
      <c r="AF2597">
        <v>3.02</v>
      </c>
      <c r="AG2597">
        <v>19673</v>
      </c>
      <c r="AH2597">
        <v>44152</v>
      </c>
      <c r="AI2597">
        <v>18.7</v>
      </c>
      <c r="AJ2597">
        <v>549</v>
      </c>
      <c r="AK2597">
        <v>6080</v>
      </c>
      <c r="AL2597">
        <v>5.8</v>
      </c>
      <c r="AM2597">
        <v>2489</v>
      </c>
      <c r="AN2597">
        <v>3111</v>
      </c>
      <c r="AO2597">
        <v>0</v>
      </c>
      <c r="AP2597">
        <v>0</v>
      </c>
      <c r="AQ2597">
        <v>0</v>
      </c>
      <c r="AR2597">
        <v>0</v>
      </c>
      <c r="AS2597">
        <v>18.7</v>
      </c>
      <c r="AT2597">
        <v>21.9</v>
      </c>
      <c r="AU2597">
        <v>89770</v>
      </c>
      <c r="AV2597">
        <v>26440</v>
      </c>
      <c r="AW2597">
        <v>298264</v>
      </c>
      <c r="AX2597">
        <v>8143</v>
      </c>
      <c r="AY2597">
        <v>28157</v>
      </c>
      <c r="AZ2597">
        <v>98</v>
      </c>
      <c r="BA2597">
        <v>545.26</v>
      </c>
      <c r="BB2597">
        <v>69.8</v>
      </c>
    </row>
    <row r="2598" spans="1:54" x14ac:dyDescent="0.3">
      <c r="A2598">
        <v>48057</v>
      </c>
      <c r="B2598" t="s">
        <v>66</v>
      </c>
      <c r="C2598" t="s">
        <v>622</v>
      </c>
      <c r="D2598">
        <v>21797</v>
      </c>
      <c r="E2598">
        <v>21381</v>
      </c>
      <c r="F2598">
        <v>1.9</v>
      </c>
      <c r="G2598">
        <v>21381</v>
      </c>
      <c r="H2598">
        <v>6.6</v>
      </c>
      <c r="I2598">
        <v>25.2</v>
      </c>
      <c r="J2598">
        <v>16</v>
      </c>
      <c r="K2598">
        <v>49</v>
      </c>
      <c r="L2598">
        <v>90.1</v>
      </c>
      <c r="M2598">
        <v>3.1</v>
      </c>
      <c r="N2598">
        <v>0.8</v>
      </c>
      <c r="O2598">
        <v>4.8</v>
      </c>
      <c r="P2598">
        <v>0.1</v>
      </c>
      <c r="Q2598">
        <v>1.1000000000000001</v>
      </c>
      <c r="R2598">
        <v>47.9</v>
      </c>
      <c r="S2598">
        <v>43.8</v>
      </c>
      <c r="T2598">
        <v>83.6</v>
      </c>
      <c r="U2598">
        <v>9.1</v>
      </c>
      <c r="V2598">
        <v>27.8</v>
      </c>
      <c r="W2598">
        <v>77.5</v>
      </c>
      <c r="X2598">
        <v>15.7</v>
      </c>
      <c r="Y2598">
        <v>1706</v>
      </c>
      <c r="Z2598">
        <v>21.6</v>
      </c>
      <c r="AA2598">
        <v>11737</v>
      </c>
      <c r="AB2598">
        <v>71</v>
      </c>
      <c r="AC2598">
        <v>8.4</v>
      </c>
      <c r="AD2598">
        <v>98100</v>
      </c>
      <c r="AE2598">
        <v>7870</v>
      </c>
      <c r="AF2598">
        <v>2.7</v>
      </c>
      <c r="AG2598">
        <v>23381</v>
      </c>
      <c r="AH2598">
        <v>47027</v>
      </c>
      <c r="AI2598">
        <v>17.600000000000001</v>
      </c>
      <c r="AJ2598">
        <v>430</v>
      </c>
      <c r="AK2598">
        <v>8029</v>
      </c>
      <c r="AL2598">
        <v>3.2</v>
      </c>
      <c r="AM2598">
        <v>1420</v>
      </c>
      <c r="AN2598">
        <v>1710</v>
      </c>
      <c r="AO2598">
        <v>0</v>
      </c>
      <c r="AP2598">
        <v>0</v>
      </c>
      <c r="AQ2598">
        <v>0</v>
      </c>
      <c r="AR2598">
        <v>0</v>
      </c>
      <c r="AS2598">
        <v>0</v>
      </c>
      <c r="AT2598">
        <v>26</v>
      </c>
      <c r="AU2598">
        <v>0</v>
      </c>
      <c r="AV2598">
        <v>0</v>
      </c>
      <c r="AW2598">
        <v>322244</v>
      </c>
      <c r="AX2598">
        <v>15877</v>
      </c>
      <c r="AY2598">
        <v>21053</v>
      </c>
      <c r="AZ2598">
        <v>81</v>
      </c>
      <c r="BA2598">
        <v>506.84</v>
      </c>
      <c r="BB2598">
        <v>42.2</v>
      </c>
    </row>
    <row r="2599" spans="1:54" x14ac:dyDescent="0.3">
      <c r="A2599">
        <v>48059</v>
      </c>
      <c r="B2599" t="s">
        <v>794</v>
      </c>
      <c r="C2599" t="s">
        <v>622</v>
      </c>
      <c r="D2599">
        <v>13513</v>
      </c>
      <c r="E2599">
        <v>13544</v>
      </c>
      <c r="F2599">
        <v>-0.2</v>
      </c>
      <c r="G2599">
        <v>13544</v>
      </c>
      <c r="H2599">
        <v>5.4</v>
      </c>
      <c r="I2599">
        <v>22.2</v>
      </c>
      <c r="J2599">
        <v>20.100000000000001</v>
      </c>
      <c r="K2599">
        <v>50.7</v>
      </c>
      <c r="L2599">
        <v>95.3</v>
      </c>
      <c r="M2599">
        <v>1.5</v>
      </c>
      <c r="N2599">
        <v>0.8</v>
      </c>
      <c r="O2599">
        <v>0.6</v>
      </c>
      <c r="P2599">
        <v>0.1</v>
      </c>
      <c r="Q2599">
        <v>1.7</v>
      </c>
      <c r="R2599">
        <v>9.4</v>
      </c>
      <c r="S2599">
        <v>86.7</v>
      </c>
      <c r="T2599">
        <v>90.3</v>
      </c>
      <c r="U2599">
        <v>2.2000000000000002</v>
      </c>
      <c r="V2599">
        <v>5.5</v>
      </c>
      <c r="W2599">
        <v>86.1</v>
      </c>
      <c r="X2599">
        <v>14.7</v>
      </c>
      <c r="Y2599">
        <v>1359</v>
      </c>
      <c r="Z2599">
        <v>22.5</v>
      </c>
      <c r="AA2599">
        <v>6586</v>
      </c>
      <c r="AB2599">
        <v>82.1</v>
      </c>
      <c r="AC2599">
        <v>2</v>
      </c>
      <c r="AD2599">
        <v>74300</v>
      </c>
      <c r="AE2599">
        <v>5201</v>
      </c>
      <c r="AF2599">
        <v>2.58</v>
      </c>
      <c r="AG2599">
        <v>22855</v>
      </c>
      <c r="AH2599">
        <v>44902</v>
      </c>
      <c r="AI2599">
        <v>15.2</v>
      </c>
      <c r="AJ2599">
        <v>207</v>
      </c>
      <c r="AK2599">
        <v>1414</v>
      </c>
      <c r="AL2599">
        <v>4.7</v>
      </c>
      <c r="AM2599">
        <v>1166</v>
      </c>
      <c r="AN2599">
        <v>1606</v>
      </c>
      <c r="AO2599">
        <v>0</v>
      </c>
      <c r="AP2599">
        <v>0</v>
      </c>
      <c r="AQ2599">
        <v>0</v>
      </c>
      <c r="AR2599">
        <v>0</v>
      </c>
      <c r="AS2599">
        <v>0</v>
      </c>
      <c r="AT2599">
        <v>0</v>
      </c>
      <c r="AU2599">
        <v>0</v>
      </c>
      <c r="AV2599">
        <v>20475</v>
      </c>
      <c r="AW2599">
        <v>118945</v>
      </c>
      <c r="AX2599">
        <v>8937</v>
      </c>
      <c r="AY2599">
        <v>7639</v>
      </c>
      <c r="AZ2599">
        <v>5</v>
      </c>
      <c r="BA2599">
        <v>899.37</v>
      </c>
      <c r="BB2599">
        <v>15.1</v>
      </c>
    </row>
    <row r="2600" spans="1:54" x14ac:dyDescent="0.3">
      <c r="A2600">
        <v>48061</v>
      </c>
      <c r="B2600" t="s">
        <v>793</v>
      </c>
      <c r="C2600" t="s">
        <v>622</v>
      </c>
      <c r="D2600">
        <v>420392</v>
      </c>
      <c r="E2600">
        <v>406220</v>
      </c>
      <c r="F2600">
        <v>3.5</v>
      </c>
      <c r="G2600">
        <v>406220</v>
      </c>
      <c r="H2600">
        <v>8.6999999999999993</v>
      </c>
      <c r="I2600">
        <v>31.6</v>
      </c>
      <c r="J2600">
        <v>12.4</v>
      </c>
      <c r="K2600">
        <v>51.7</v>
      </c>
      <c r="L2600">
        <v>97.2</v>
      </c>
      <c r="M2600">
        <v>0.9</v>
      </c>
      <c r="N2600">
        <v>0.6</v>
      </c>
      <c r="O2600">
        <v>0.8</v>
      </c>
      <c r="P2600">
        <v>0.1</v>
      </c>
      <c r="Q2600">
        <v>0.5</v>
      </c>
      <c r="R2600">
        <v>88.7</v>
      </c>
      <c r="S2600">
        <v>9.9</v>
      </c>
      <c r="T2600">
        <v>89.2</v>
      </c>
      <c r="U2600">
        <v>24.6</v>
      </c>
      <c r="V2600">
        <v>73.099999999999994</v>
      </c>
      <c r="W2600">
        <v>63.7</v>
      </c>
      <c r="X2600">
        <v>15.4</v>
      </c>
      <c r="Y2600">
        <v>16018</v>
      </c>
      <c r="Z2600">
        <v>20</v>
      </c>
      <c r="AA2600">
        <v>146182</v>
      </c>
      <c r="AB2600">
        <v>67.2</v>
      </c>
      <c r="AC2600">
        <v>21.7</v>
      </c>
      <c r="AD2600">
        <v>78300</v>
      </c>
      <c r="AE2600">
        <v>117836</v>
      </c>
      <c r="AF2600">
        <v>3.46</v>
      </c>
      <c r="AG2600">
        <v>14710</v>
      </c>
      <c r="AH2600">
        <v>33179</v>
      </c>
      <c r="AI2600">
        <v>34.799999999999997</v>
      </c>
      <c r="AJ2600">
        <v>6306</v>
      </c>
      <c r="AK2600">
        <v>99190</v>
      </c>
      <c r="AL2600">
        <v>-3.4</v>
      </c>
      <c r="AM2600">
        <v>29992</v>
      </c>
      <c r="AN2600">
        <v>30137</v>
      </c>
      <c r="AO2600">
        <v>1.1000000000000001</v>
      </c>
      <c r="AP2600">
        <v>0</v>
      </c>
      <c r="AQ2600">
        <v>1.7</v>
      </c>
      <c r="AR2600">
        <v>0</v>
      </c>
      <c r="AS2600">
        <v>61.9</v>
      </c>
      <c r="AT2600">
        <v>28.5</v>
      </c>
      <c r="AU2600">
        <v>0</v>
      </c>
      <c r="AV2600">
        <v>1516606</v>
      </c>
      <c r="AW2600">
        <v>3911719</v>
      </c>
      <c r="AX2600">
        <v>10221</v>
      </c>
      <c r="AY2600">
        <v>503079</v>
      </c>
      <c r="AZ2600">
        <v>1417</v>
      </c>
      <c r="BA2600">
        <v>890.92</v>
      </c>
      <c r="BB2600">
        <v>456</v>
      </c>
    </row>
    <row r="2601" spans="1:54" x14ac:dyDescent="0.3">
      <c r="A2601">
        <v>48063</v>
      </c>
      <c r="B2601" t="s">
        <v>792</v>
      </c>
      <c r="C2601" t="s">
        <v>622</v>
      </c>
      <c r="D2601">
        <v>12621</v>
      </c>
      <c r="E2601">
        <v>12401</v>
      </c>
      <c r="F2601">
        <v>1.8</v>
      </c>
      <c r="G2601">
        <v>12401</v>
      </c>
      <c r="H2601">
        <v>6.7</v>
      </c>
      <c r="I2601">
        <v>26.1</v>
      </c>
      <c r="J2601">
        <v>17.3</v>
      </c>
      <c r="K2601">
        <v>51.6</v>
      </c>
      <c r="L2601">
        <v>78.7</v>
      </c>
      <c r="M2601">
        <v>16.899999999999999</v>
      </c>
      <c r="N2601">
        <v>1.1000000000000001</v>
      </c>
      <c r="O2601">
        <v>0.9</v>
      </c>
      <c r="P2601">
        <v>0.2</v>
      </c>
      <c r="Q2601">
        <v>2.2999999999999998</v>
      </c>
      <c r="R2601">
        <v>23.4</v>
      </c>
      <c r="S2601">
        <v>57.3</v>
      </c>
      <c r="T2601">
        <v>87.6</v>
      </c>
      <c r="U2601">
        <v>12.5</v>
      </c>
      <c r="V2601">
        <v>21.2</v>
      </c>
      <c r="W2601">
        <v>76.2</v>
      </c>
      <c r="X2601">
        <v>15.2</v>
      </c>
      <c r="Y2601">
        <v>997</v>
      </c>
      <c r="Z2601">
        <v>20.3</v>
      </c>
      <c r="AA2601">
        <v>5671</v>
      </c>
      <c r="AB2601">
        <v>67</v>
      </c>
      <c r="AC2601">
        <v>7.3</v>
      </c>
      <c r="AD2601">
        <v>103100</v>
      </c>
      <c r="AE2601">
        <v>4475</v>
      </c>
      <c r="AF2601">
        <v>2.74</v>
      </c>
      <c r="AG2601">
        <v>19176</v>
      </c>
      <c r="AH2601">
        <v>37079</v>
      </c>
      <c r="AI2601">
        <v>21.8</v>
      </c>
      <c r="AJ2601">
        <v>215</v>
      </c>
      <c r="AK2601">
        <v>2201</v>
      </c>
      <c r="AL2601">
        <v>-12.9</v>
      </c>
      <c r="AM2601">
        <v>784</v>
      </c>
      <c r="AN2601">
        <v>1093</v>
      </c>
      <c r="AO2601">
        <v>0</v>
      </c>
      <c r="AP2601">
        <v>0</v>
      </c>
      <c r="AQ2601">
        <v>0</v>
      </c>
      <c r="AR2601">
        <v>0</v>
      </c>
      <c r="AS2601">
        <v>9.3000000000000007</v>
      </c>
      <c r="AT2601">
        <v>0</v>
      </c>
      <c r="AU2601">
        <v>0</v>
      </c>
      <c r="AV2601">
        <v>33518</v>
      </c>
      <c r="AW2601">
        <v>96866</v>
      </c>
      <c r="AX2601">
        <v>7738</v>
      </c>
      <c r="AY2601">
        <v>7480</v>
      </c>
      <c r="AZ2601">
        <v>10</v>
      </c>
      <c r="BA2601">
        <v>195.83</v>
      </c>
      <c r="BB2601">
        <v>63.3</v>
      </c>
    </row>
    <row r="2602" spans="1:54" x14ac:dyDescent="0.3">
      <c r="A2602">
        <v>48065</v>
      </c>
      <c r="B2602" t="s">
        <v>791</v>
      </c>
      <c r="C2602" t="s">
        <v>622</v>
      </c>
      <c r="D2602">
        <v>6013</v>
      </c>
      <c r="E2602">
        <v>6182</v>
      </c>
      <c r="F2602">
        <v>-2.7</v>
      </c>
      <c r="G2602">
        <v>6182</v>
      </c>
      <c r="H2602">
        <v>5.6</v>
      </c>
      <c r="I2602">
        <v>25.2</v>
      </c>
      <c r="J2602">
        <v>17.100000000000001</v>
      </c>
      <c r="K2602">
        <v>50.3</v>
      </c>
      <c r="L2602">
        <v>95.5</v>
      </c>
      <c r="M2602">
        <v>0.9</v>
      </c>
      <c r="N2602">
        <v>1.4</v>
      </c>
      <c r="O2602">
        <v>0.5</v>
      </c>
      <c r="P2602">
        <v>0.1</v>
      </c>
      <c r="Q2602">
        <v>1.7</v>
      </c>
      <c r="R2602">
        <v>10</v>
      </c>
      <c r="S2602">
        <v>86</v>
      </c>
      <c r="T2602">
        <v>87.2</v>
      </c>
      <c r="U2602">
        <v>2.6</v>
      </c>
      <c r="V2602">
        <v>8</v>
      </c>
      <c r="W2602">
        <v>87.6</v>
      </c>
      <c r="X2602">
        <v>21.5</v>
      </c>
      <c r="Y2602">
        <v>472</v>
      </c>
      <c r="Z2602">
        <v>19.8</v>
      </c>
      <c r="AA2602">
        <v>2771</v>
      </c>
      <c r="AB2602">
        <v>89.3</v>
      </c>
      <c r="AC2602">
        <v>1.7</v>
      </c>
      <c r="AD2602">
        <v>87700</v>
      </c>
      <c r="AE2602">
        <v>2337</v>
      </c>
      <c r="AF2602">
        <v>2.6</v>
      </c>
      <c r="AG2602">
        <v>26827</v>
      </c>
      <c r="AH2602">
        <v>65026</v>
      </c>
      <c r="AI2602">
        <v>7.2</v>
      </c>
      <c r="AJ2602">
        <v>116</v>
      </c>
      <c r="AK2602">
        <v>679</v>
      </c>
      <c r="AL2602">
        <v>0.1</v>
      </c>
      <c r="AM2602">
        <v>406</v>
      </c>
      <c r="AN2602">
        <v>357</v>
      </c>
      <c r="AO2602">
        <v>0</v>
      </c>
      <c r="AP2602">
        <v>0</v>
      </c>
      <c r="AQ2602">
        <v>0</v>
      </c>
      <c r="AR2602">
        <v>0</v>
      </c>
      <c r="AS2602">
        <v>0</v>
      </c>
      <c r="AT2602">
        <v>24.6</v>
      </c>
      <c r="AU2602">
        <v>0</v>
      </c>
      <c r="AV2602">
        <v>0</v>
      </c>
      <c r="AW2602">
        <v>49747</v>
      </c>
      <c r="AX2602">
        <v>7952</v>
      </c>
      <c r="AY2602">
        <v>1831</v>
      </c>
      <c r="AZ2602">
        <v>3</v>
      </c>
      <c r="BA2602">
        <v>920.22</v>
      </c>
      <c r="BB2602">
        <v>6.7</v>
      </c>
    </row>
    <row r="2603" spans="1:54" x14ac:dyDescent="0.3">
      <c r="A2603">
        <v>48067</v>
      </c>
      <c r="B2603" t="s">
        <v>300</v>
      </c>
      <c r="C2603" t="s">
        <v>622</v>
      </c>
      <c r="D2603">
        <v>30261</v>
      </c>
      <c r="E2603">
        <v>30464</v>
      </c>
      <c r="F2603">
        <v>-0.7</v>
      </c>
      <c r="G2603">
        <v>30464</v>
      </c>
      <c r="H2603">
        <v>5.9</v>
      </c>
      <c r="I2603">
        <v>22.5</v>
      </c>
      <c r="J2603">
        <v>21.2</v>
      </c>
      <c r="K2603">
        <v>51.6</v>
      </c>
      <c r="L2603">
        <v>80.2</v>
      </c>
      <c r="M2603">
        <v>17.100000000000001</v>
      </c>
      <c r="N2603">
        <v>0.7</v>
      </c>
      <c r="O2603">
        <v>0.4</v>
      </c>
      <c r="P2603">
        <v>0</v>
      </c>
      <c r="Q2603">
        <v>1.6</v>
      </c>
      <c r="R2603">
        <v>4.3</v>
      </c>
      <c r="S2603">
        <v>76.5</v>
      </c>
      <c r="T2603">
        <v>87.8</v>
      </c>
      <c r="U2603">
        <v>1.7</v>
      </c>
      <c r="V2603">
        <v>3.4</v>
      </c>
      <c r="W2603">
        <v>84.3</v>
      </c>
      <c r="X2603">
        <v>13</v>
      </c>
      <c r="Y2603">
        <v>2980</v>
      </c>
      <c r="Z2603">
        <v>27</v>
      </c>
      <c r="AA2603">
        <v>14407</v>
      </c>
      <c r="AB2603">
        <v>71.7</v>
      </c>
      <c r="AC2603">
        <v>8.3000000000000007</v>
      </c>
      <c r="AD2603">
        <v>77400</v>
      </c>
      <c r="AE2603">
        <v>11836</v>
      </c>
      <c r="AF2603">
        <v>2.52</v>
      </c>
      <c r="AG2603">
        <v>20104</v>
      </c>
      <c r="AH2603">
        <v>35598</v>
      </c>
      <c r="AI2603">
        <v>20.9</v>
      </c>
      <c r="AJ2603">
        <v>502</v>
      </c>
      <c r="AK2603">
        <v>5225</v>
      </c>
      <c r="AL2603">
        <v>-4.8</v>
      </c>
      <c r="AM2603">
        <v>1741</v>
      </c>
      <c r="AN2603">
        <v>2168</v>
      </c>
      <c r="AO2603">
        <v>0</v>
      </c>
      <c r="AP2603">
        <v>0</v>
      </c>
      <c r="AQ2603">
        <v>0</v>
      </c>
      <c r="AR2603">
        <v>0</v>
      </c>
      <c r="AS2603">
        <v>0</v>
      </c>
      <c r="AT2603">
        <v>26.8</v>
      </c>
      <c r="AU2603">
        <v>644710</v>
      </c>
      <c r="AV2603">
        <v>155015</v>
      </c>
      <c r="AW2603">
        <v>216849</v>
      </c>
      <c r="AX2603">
        <v>7388</v>
      </c>
      <c r="AY2603">
        <v>17538</v>
      </c>
      <c r="AZ2603">
        <v>11</v>
      </c>
      <c r="BA2603">
        <v>936.96</v>
      </c>
      <c r="BB2603">
        <v>32.5</v>
      </c>
    </row>
    <row r="2604" spans="1:54" x14ac:dyDescent="0.3">
      <c r="A2604">
        <v>48069</v>
      </c>
      <c r="B2604" t="s">
        <v>790</v>
      </c>
      <c r="C2604" t="s">
        <v>622</v>
      </c>
      <c r="D2604">
        <v>7781</v>
      </c>
      <c r="E2604">
        <v>8062</v>
      </c>
      <c r="F2604">
        <v>-3.5</v>
      </c>
      <c r="G2604">
        <v>8062</v>
      </c>
      <c r="H2604">
        <v>9</v>
      </c>
      <c r="I2604">
        <v>30.4</v>
      </c>
      <c r="J2604">
        <v>14</v>
      </c>
      <c r="K2604">
        <v>49</v>
      </c>
      <c r="L2604">
        <v>94.2</v>
      </c>
      <c r="M2604">
        <v>2.6</v>
      </c>
      <c r="N2604">
        <v>1.6</v>
      </c>
      <c r="O2604">
        <v>0.5</v>
      </c>
      <c r="P2604">
        <v>0</v>
      </c>
      <c r="Q2604">
        <v>1</v>
      </c>
      <c r="R2604">
        <v>62.7</v>
      </c>
      <c r="S2604">
        <v>34.1</v>
      </c>
      <c r="T2604">
        <v>87.9</v>
      </c>
      <c r="U2604">
        <v>19.600000000000001</v>
      </c>
      <c r="V2604">
        <v>47.8</v>
      </c>
      <c r="W2604">
        <v>68.2</v>
      </c>
      <c r="X2604">
        <v>12.8</v>
      </c>
      <c r="Y2604">
        <v>408</v>
      </c>
      <c r="Z2604">
        <v>15.4</v>
      </c>
      <c r="AA2604">
        <v>3184</v>
      </c>
      <c r="AB2604">
        <v>68.7</v>
      </c>
      <c r="AC2604">
        <v>6</v>
      </c>
      <c r="AD2604">
        <v>68500</v>
      </c>
      <c r="AE2604">
        <v>2588</v>
      </c>
      <c r="AF2604">
        <v>3.07</v>
      </c>
      <c r="AG2604">
        <v>19708</v>
      </c>
      <c r="AH2604">
        <v>36402</v>
      </c>
      <c r="AI2604">
        <v>24.1</v>
      </c>
      <c r="AJ2604">
        <v>177</v>
      </c>
      <c r="AK2604">
        <v>1088</v>
      </c>
      <c r="AL2604">
        <v>3.8</v>
      </c>
      <c r="AM2604">
        <v>431</v>
      </c>
      <c r="AN2604">
        <v>534</v>
      </c>
      <c r="AO2604">
        <v>0</v>
      </c>
      <c r="AP2604">
        <v>0</v>
      </c>
      <c r="AQ2604">
        <v>0</v>
      </c>
      <c r="AR2604">
        <v>0</v>
      </c>
      <c r="AS2604">
        <v>8.1</v>
      </c>
      <c r="AT2604">
        <v>0</v>
      </c>
      <c r="AU2604">
        <v>0</v>
      </c>
      <c r="AV2604">
        <v>154599</v>
      </c>
      <c r="AW2604">
        <v>40007</v>
      </c>
      <c r="AX2604">
        <v>5579</v>
      </c>
      <c r="AY2604">
        <v>2366</v>
      </c>
      <c r="AZ2604">
        <v>0</v>
      </c>
      <c r="BA2604">
        <v>894.43</v>
      </c>
      <c r="BB2604">
        <v>9</v>
      </c>
    </row>
    <row r="2605" spans="1:54" x14ac:dyDescent="0.3">
      <c r="A2605">
        <v>48071</v>
      </c>
      <c r="B2605" t="s">
        <v>65</v>
      </c>
      <c r="C2605" t="s">
        <v>622</v>
      </c>
      <c r="D2605">
        <v>38145</v>
      </c>
      <c r="E2605">
        <v>35096</v>
      </c>
      <c r="F2605">
        <v>8.6999999999999993</v>
      </c>
      <c r="G2605">
        <v>35096</v>
      </c>
      <c r="H2605">
        <v>6.7</v>
      </c>
      <c r="I2605">
        <v>27.7</v>
      </c>
      <c r="J2605">
        <v>10.8</v>
      </c>
      <c r="K2605">
        <v>49.7</v>
      </c>
      <c r="L2605">
        <v>87.3</v>
      </c>
      <c r="M2605">
        <v>9</v>
      </c>
      <c r="N2605">
        <v>1.1000000000000001</v>
      </c>
      <c r="O2605">
        <v>1.3</v>
      </c>
      <c r="P2605">
        <v>0.1</v>
      </c>
      <c r="Q2605">
        <v>1.3</v>
      </c>
      <c r="R2605">
        <v>21.3</v>
      </c>
      <c r="S2605">
        <v>67.8</v>
      </c>
      <c r="T2605">
        <v>86.9</v>
      </c>
      <c r="U2605">
        <v>8.5</v>
      </c>
      <c r="V2605">
        <v>17.8</v>
      </c>
      <c r="W2605">
        <v>85</v>
      </c>
      <c r="X2605">
        <v>18</v>
      </c>
      <c r="Y2605">
        <v>2277</v>
      </c>
      <c r="Z2605">
        <v>31.5</v>
      </c>
      <c r="AA2605">
        <v>14418</v>
      </c>
      <c r="AB2605">
        <v>82.9</v>
      </c>
      <c r="AC2605">
        <v>4.0999999999999996</v>
      </c>
      <c r="AD2605">
        <v>144900</v>
      </c>
      <c r="AE2605">
        <v>12147</v>
      </c>
      <c r="AF2605">
        <v>2.9</v>
      </c>
      <c r="AG2605">
        <v>30140</v>
      </c>
      <c r="AH2605">
        <v>72489</v>
      </c>
      <c r="AI2605">
        <v>9.6999999999999993</v>
      </c>
      <c r="AJ2605">
        <v>544</v>
      </c>
      <c r="AK2605">
        <v>10370</v>
      </c>
      <c r="AL2605">
        <v>7.1</v>
      </c>
      <c r="AM2605">
        <v>2499</v>
      </c>
      <c r="AN2605">
        <v>2899</v>
      </c>
      <c r="AO2605">
        <v>0</v>
      </c>
      <c r="AP2605">
        <v>0</v>
      </c>
      <c r="AQ2605">
        <v>0</v>
      </c>
      <c r="AR2605">
        <v>0</v>
      </c>
      <c r="AS2605">
        <v>0</v>
      </c>
      <c r="AT2605">
        <v>24.4</v>
      </c>
      <c r="AU2605">
        <v>0</v>
      </c>
      <c r="AV2605">
        <v>137217</v>
      </c>
      <c r="AW2605">
        <v>274916</v>
      </c>
      <c r="AX2605">
        <v>9540</v>
      </c>
      <c r="AY2605">
        <v>31404</v>
      </c>
      <c r="AZ2605">
        <v>377</v>
      </c>
      <c r="BA2605">
        <v>597.14</v>
      </c>
      <c r="BB2605">
        <v>58.8</v>
      </c>
    </row>
    <row r="2606" spans="1:54" x14ac:dyDescent="0.3">
      <c r="A2606">
        <v>48073</v>
      </c>
      <c r="B2606" t="s">
        <v>64</v>
      </c>
      <c r="C2606" t="s">
        <v>622</v>
      </c>
      <c r="D2606">
        <v>50902</v>
      </c>
      <c r="E2606">
        <v>50845</v>
      </c>
      <c r="F2606">
        <v>0.1</v>
      </c>
      <c r="G2606">
        <v>50845</v>
      </c>
      <c r="H2606">
        <v>6.9</v>
      </c>
      <c r="I2606">
        <v>25.6</v>
      </c>
      <c r="J2606">
        <v>16.100000000000001</v>
      </c>
      <c r="K2606">
        <v>48.9</v>
      </c>
      <c r="L2606">
        <v>80.900000000000006</v>
      </c>
      <c r="M2606">
        <v>15</v>
      </c>
      <c r="N2606">
        <v>1.6</v>
      </c>
      <c r="O2606">
        <v>0.6</v>
      </c>
      <c r="P2606">
        <v>0</v>
      </c>
      <c r="Q2606">
        <v>1.9</v>
      </c>
      <c r="R2606">
        <v>22</v>
      </c>
      <c r="S2606">
        <v>61.4</v>
      </c>
      <c r="T2606">
        <v>86.7</v>
      </c>
      <c r="U2606">
        <v>10.1</v>
      </c>
      <c r="V2606">
        <v>17.5</v>
      </c>
      <c r="W2606">
        <v>76.7</v>
      </c>
      <c r="X2606">
        <v>15.1</v>
      </c>
      <c r="Y2606">
        <v>3552</v>
      </c>
      <c r="Z2606">
        <v>23.8</v>
      </c>
      <c r="AA2606">
        <v>20977</v>
      </c>
      <c r="AB2606">
        <v>71.8</v>
      </c>
      <c r="AC2606">
        <v>5.9</v>
      </c>
      <c r="AD2606">
        <v>76300</v>
      </c>
      <c r="AE2606">
        <v>17422</v>
      </c>
      <c r="AF2606">
        <v>2.76</v>
      </c>
      <c r="AG2606">
        <v>18801</v>
      </c>
      <c r="AH2606">
        <v>38378</v>
      </c>
      <c r="AI2606">
        <v>24.5</v>
      </c>
      <c r="AJ2606">
        <v>777</v>
      </c>
      <c r="AK2606">
        <v>11106</v>
      </c>
      <c r="AL2606">
        <v>-0.7</v>
      </c>
      <c r="AM2606">
        <v>3077</v>
      </c>
      <c r="AN2606">
        <v>3609</v>
      </c>
      <c r="AO2606">
        <v>0</v>
      </c>
      <c r="AP2606">
        <v>0</v>
      </c>
      <c r="AQ2606">
        <v>0</v>
      </c>
      <c r="AR2606">
        <v>0</v>
      </c>
      <c r="AS2606">
        <v>0</v>
      </c>
      <c r="AT2606">
        <v>21.7</v>
      </c>
      <c r="AU2606">
        <v>552521</v>
      </c>
      <c r="AV2606">
        <v>0</v>
      </c>
      <c r="AW2606">
        <v>363156</v>
      </c>
      <c r="AX2606">
        <v>7547</v>
      </c>
      <c r="AY2606">
        <v>36459</v>
      </c>
      <c r="AZ2606">
        <v>6</v>
      </c>
      <c r="BA2606">
        <v>1052.9100000000001</v>
      </c>
      <c r="BB2606">
        <v>48.3</v>
      </c>
    </row>
    <row r="2607" spans="1:54" x14ac:dyDescent="0.3">
      <c r="A2607">
        <v>48075</v>
      </c>
      <c r="B2607" t="s">
        <v>789</v>
      </c>
      <c r="C2607" t="s">
        <v>622</v>
      </c>
      <c r="D2607">
        <v>7089</v>
      </c>
      <c r="E2607">
        <v>7041</v>
      </c>
      <c r="F2607">
        <v>0.7</v>
      </c>
      <c r="G2607">
        <v>7041</v>
      </c>
      <c r="H2607">
        <v>5.5</v>
      </c>
      <c r="I2607">
        <v>20.9</v>
      </c>
      <c r="J2607">
        <v>15.3</v>
      </c>
      <c r="K2607">
        <v>41</v>
      </c>
      <c r="L2607">
        <v>87</v>
      </c>
      <c r="M2607">
        <v>10.1</v>
      </c>
      <c r="N2607">
        <v>0.7</v>
      </c>
      <c r="O2607">
        <v>0.8</v>
      </c>
      <c r="P2607">
        <v>0</v>
      </c>
      <c r="Q2607">
        <v>1.4</v>
      </c>
      <c r="R2607">
        <v>29.5</v>
      </c>
      <c r="S2607">
        <v>58.5</v>
      </c>
      <c r="T2607">
        <v>79.900000000000006</v>
      </c>
      <c r="U2607">
        <v>4.2</v>
      </c>
      <c r="V2607">
        <v>15.3</v>
      </c>
      <c r="W2607">
        <v>88.4</v>
      </c>
      <c r="X2607">
        <v>18.600000000000001</v>
      </c>
      <c r="Y2607">
        <v>509</v>
      </c>
      <c r="Z2607">
        <v>12.6</v>
      </c>
      <c r="AA2607">
        <v>2865</v>
      </c>
      <c r="AB2607">
        <v>72.8</v>
      </c>
      <c r="AC2607">
        <v>11.3</v>
      </c>
      <c r="AD2607">
        <v>62700</v>
      </c>
      <c r="AE2607">
        <v>2374</v>
      </c>
      <c r="AF2607">
        <v>2.36</v>
      </c>
      <c r="AG2607">
        <v>20248</v>
      </c>
      <c r="AH2607">
        <v>47532</v>
      </c>
      <c r="AI2607">
        <v>15.9</v>
      </c>
      <c r="AJ2607">
        <v>160</v>
      </c>
      <c r="AK2607">
        <v>1512</v>
      </c>
      <c r="AL2607">
        <v>1.7</v>
      </c>
      <c r="AM2607">
        <v>339</v>
      </c>
      <c r="AN2607">
        <v>442</v>
      </c>
      <c r="AO2607">
        <v>0</v>
      </c>
      <c r="AP2607">
        <v>0</v>
      </c>
      <c r="AQ2607">
        <v>0</v>
      </c>
      <c r="AR2607">
        <v>0</v>
      </c>
      <c r="AS2607">
        <v>0</v>
      </c>
      <c r="AT2607">
        <v>0</v>
      </c>
      <c r="AU2607">
        <v>0</v>
      </c>
      <c r="AV2607">
        <v>31365</v>
      </c>
      <c r="AW2607">
        <v>75474</v>
      </c>
      <c r="AX2607">
        <v>10014</v>
      </c>
      <c r="AY2607">
        <v>11657</v>
      </c>
      <c r="AZ2607">
        <v>0</v>
      </c>
      <c r="BA2607">
        <v>696.41</v>
      </c>
      <c r="BB2607">
        <v>10.1</v>
      </c>
    </row>
    <row r="2608" spans="1:54" x14ac:dyDescent="0.3">
      <c r="A2608">
        <v>48077</v>
      </c>
      <c r="B2608" t="s">
        <v>60</v>
      </c>
      <c r="C2608" t="s">
        <v>622</v>
      </c>
      <c r="D2608">
        <v>10370</v>
      </c>
      <c r="E2608">
        <v>10752</v>
      </c>
      <c r="F2608">
        <v>-3.6</v>
      </c>
      <c r="G2608">
        <v>10752</v>
      </c>
      <c r="H2608">
        <v>4.9000000000000004</v>
      </c>
      <c r="I2608">
        <v>21.6</v>
      </c>
      <c r="J2608">
        <v>20.3</v>
      </c>
      <c r="K2608">
        <v>49.8</v>
      </c>
      <c r="L2608">
        <v>95.5</v>
      </c>
      <c r="M2608">
        <v>0.9</v>
      </c>
      <c r="N2608">
        <v>1.5</v>
      </c>
      <c r="O2608">
        <v>0.3</v>
      </c>
      <c r="P2608">
        <v>0</v>
      </c>
      <c r="Q2608">
        <v>1.9</v>
      </c>
      <c r="R2608">
        <v>5.4</v>
      </c>
      <c r="S2608">
        <v>90.9</v>
      </c>
      <c r="T2608">
        <v>89.8</v>
      </c>
      <c r="U2608">
        <v>1.6</v>
      </c>
      <c r="V2608">
        <v>3.9</v>
      </c>
      <c r="W2608">
        <v>88.5</v>
      </c>
      <c r="X2608">
        <v>18.2</v>
      </c>
      <c r="Y2608">
        <v>849</v>
      </c>
      <c r="Z2608">
        <v>25.1</v>
      </c>
      <c r="AA2608">
        <v>5149</v>
      </c>
      <c r="AB2608">
        <v>85.2</v>
      </c>
      <c r="AC2608">
        <v>2.2999999999999998</v>
      </c>
      <c r="AD2608">
        <v>81600</v>
      </c>
      <c r="AE2608">
        <v>4216</v>
      </c>
      <c r="AF2608">
        <v>2.5099999999999998</v>
      </c>
      <c r="AG2608">
        <v>25867</v>
      </c>
      <c r="AH2608">
        <v>53776</v>
      </c>
      <c r="AI2608">
        <v>10.3</v>
      </c>
      <c r="AJ2608">
        <v>124</v>
      </c>
      <c r="AK2608">
        <v>862</v>
      </c>
      <c r="AL2608">
        <v>-5.2</v>
      </c>
      <c r="AM2608">
        <v>773</v>
      </c>
      <c r="AN2608">
        <v>535</v>
      </c>
      <c r="AO2608">
        <v>0</v>
      </c>
      <c r="AP2608">
        <v>0</v>
      </c>
      <c r="AQ2608">
        <v>0</v>
      </c>
      <c r="AR2608">
        <v>0</v>
      </c>
      <c r="AS2608">
        <v>0</v>
      </c>
      <c r="AT2608">
        <v>0</v>
      </c>
      <c r="AU2608">
        <v>0</v>
      </c>
      <c r="AV2608">
        <v>5438</v>
      </c>
      <c r="AW2608">
        <v>77638</v>
      </c>
      <c r="AX2608">
        <v>6984</v>
      </c>
      <c r="AY2608">
        <v>2572</v>
      </c>
      <c r="AZ2608">
        <v>5</v>
      </c>
      <c r="BA2608">
        <v>1088.72</v>
      </c>
      <c r="BB2608">
        <v>9.9</v>
      </c>
    </row>
    <row r="2609" spans="1:54" x14ac:dyDescent="0.3">
      <c r="A2609">
        <v>48079</v>
      </c>
      <c r="B2609" t="s">
        <v>788</v>
      </c>
      <c r="C2609" t="s">
        <v>622</v>
      </c>
      <c r="D2609">
        <v>2935</v>
      </c>
      <c r="E2609">
        <v>3127</v>
      </c>
      <c r="F2609">
        <v>-6.1</v>
      </c>
      <c r="G2609">
        <v>3127</v>
      </c>
      <c r="H2609">
        <v>7.8</v>
      </c>
      <c r="I2609">
        <v>28.3</v>
      </c>
      <c r="J2609">
        <v>14.9</v>
      </c>
      <c r="K2609">
        <v>50.5</v>
      </c>
      <c r="L2609">
        <v>90.8</v>
      </c>
      <c r="M2609">
        <v>5.0999999999999996</v>
      </c>
      <c r="N2609">
        <v>2.5</v>
      </c>
      <c r="O2609">
        <v>0.3</v>
      </c>
      <c r="P2609">
        <v>0.2</v>
      </c>
      <c r="Q2609">
        <v>1</v>
      </c>
      <c r="R2609">
        <v>57</v>
      </c>
      <c r="S2609">
        <v>37.299999999999997</v>
      </c>
      <c r="T2609">
        <v>86.7</v>
      </c>
      <c r="U2609">
        <v>15</v>
      </c>
      <c r="V2609">
        <v>43.9</v>
      </c>
      <c r="W2609">
        <v>66.099999999999994</v>
      </c>
      <c r="X2609">
        <v>12.4</v>
      </c>
      <c r="Y2609">
        <v>141</v>
      </c>
      <c r="Z2609">
        <v>16.7</v>
      </c>
      <c r="AA2609">
        <v>1357</v>
      </c>
      <c r="AB2609">
        <v>79.400000000000006</v>
      </c>
      <c r="AC2609">
        <v>4.9000000000000004</v>
      </c>
      <c r="AD2609">
        <v>35500</v>
      </c>
      <c r="AE2609">
        <v>1039</v>
      </c>
      <c r="AF2609">
        <v>2.85</v>
      </c>
      <c r="AG2609">
        <v>17371</v>
      </c>
      <c r="AH2609">
        <v>38650</v>
      </c>
      <c r="AI2609">
        <v>15.1</v>
      </c>
      <c r="AJ2609">
        <v>52</v>
      </c>
      <c r="AK2609">
        <v>297</v>
      </c>
      <c r="AL2609">
        <v>-0.3</v>
      </c>
      <c r="AM2609">
        <v>176</v>
      </c>
      <c r="AN2609">
        <v>0</v>
      </c>
      <c r="AO2609">
        <v>0</v>
      </c>
      <c r="AP2609">
        <v>0</v>
      </c>
      <c r="AQ2609">
        <v>0</v>
      </c>
      <c r="AR2609">
        <v>0</v>
      </c>
      <c r="AS2609">
        <v>0</v>
      </c>
      <c r="AT2609">
        <v>0</v>
      </c>
      <c r="AU2609">
        <v>0</v>
      </c>
      <c r="AV2609">
        <v>11964</v>
      </c>
      <c r="AW2609">
        <v>26876</v>
      </c>
      <c r="AX2609">
        <v>8706</v>
      </c>
      <c r="AY2609">
        <v>299</v>
      </c>
      <c r="AZ2609">
        <v>1</v>
      </c>
      <c r="BA2609">
        <v>775.15</v>
      </c>
      <c r="BB2609">
        <v>4</v>
      </c>
    </row>
    <row r="2610" spans="1:54" x14ac:dyDescent="0.3">
      <c r="A2610">
        <v>48081</v>
      </c>
      <c r="B2610" t="s">
        <v>787</v>
      </c>
      <c r="C2610" t="s">
        <v>622</v>
      </c>
      <c r="D2610">
        <v>3254</v>
      </c>
      <c r="E2610">
        <v>3319</v>
      </c>
      <c r="F2610">
        <v>-2</v>
      </c>
      <c r="G2610">
        <v>3320</v>
      </c>
      <c r="H2610">
        <v>5.0999999999999996</v>
      </c>
      <c r="I2610">
        <v>19.7</v>
      </c>
      <c r="J2610">
        <v>26.9</v>
      </c>
      <c r="K2610">
        <v>51.3</v>
      </c>
      <c r="L2610">
        <v>95.3</v>
      </c>
      <c r="M2610">
        <v>1</v>
      </c>
      <c r="N2610">
        <v>2.1</v>
      </c>
      <c r="O2610">
        <v>0.3</v>
      </c>
      <c r="P2610">
        <v>0</v>
      </c>
      <c r="Q2610">
        <v>1.3</v>
      </c>
      <c r="R2610">
        <v>21.1</v>
      </c>
      <c r="S2610">
        <v>75.8</v>
      </c>
      <c r="T2610">
        <v>82.9</v>
      </c>
      <c r="U2610">
        <v>3.7</v>
      </c>
      <c r="V2610">
        <v>12.2</v>
      </c>
      <c r="W2610">
        <v>85.5</v>
      </c>
      <c r="X2610">
        <v>17.399999999999999</v>
      </c>
      <c r="Y2610">
        <v>301</v>
      </c>
      <c r="Z2610">
        <v>21.5</v>
      </c>
      <c r="AA2610">
        <v>2663</v>
      </c>
      <c r="AB2610">
        <v>73.2</v>
      </c>
      <c r="AC2610">
        <v>4</v>
      </c>
      <c r="AD2610">
        <v>70400</v>
      </c>
      <c r="AE2610">
        <v>1436</v>
      </c>
      <c r="AF2610">
        <v>2.16</v>
      </c>
      <c r="AG2610">
        <v>26407</v>
      </c>
      <c r="AH2610">
        <v>40795</v>
      </c>
      <c r="AI2610">
        <v>11</v>
      </c>
      <c r="AJ2610">
        <v>66</v>
      </c>
      <c r="AK2610">
        <v>241</v>
      </c>
      <c r="AL2610">
        <v>-23.2</v>
      </c>
      <c r="AM2610">
        <v>293</v>
      </c>
      <c r="AN2610">
        <v>0</v>
      </c>
      <c r="AO2610">
        <v>0</v>
      </c>
      <c r="AP2610">
        <v>0</v>
      </c>
      <c r="AQ2610">
        <v>0</v>
      </c>
      <c r="AR2610">
        <v>0</v>
      </c>
      <c r="AS2610">
        <v>0</v>
      </c>
      <c r="AT2610">
        <v>0</v>
      </c>
      <c r="AU2610">
        <v>0</v>
      </c>
      <c r="AV2610">
        <v>0</v>
      </c>
      <c r="AW2610">
        <v>24506</v>
      </c>
      <c r="AX2610">
        <v>7233</v>
      </c>
      <c r="AY2610">
        <v>0</v>
      </c>
      <c r="AZ2610">
        <v>0</v>
      </c>
      <c r="BA2610">
        <v>911.47</v>
      </c>
      <c r="BB2610">
        <v>3.6</v>
      </c>
    </row>
    <row r="2611" spans="1:54" x14ac:dyDescent="0.3">
      <c r="A2611">
        <v>48083</v>
      </c>
      <c r="B2611" t="s">
        <v>786</v>
      </c>
      <c r="C2611" t="s">
        <v>622</v>
      </c>
      <c r="D2611">
        <v>8430</v>
      </c>
      <c r="E2611">
        <v>8895</v>
      </c>
      <c r="F2611">
        <v>-5.2</v>
      </c>
      <c r="G2611">
        <v>8895</v>
      </c>
      <c r="H2611">
        <v>5.7</v>
      </c>
      <c r="I2611">
        <v>21.9</v>
      </c>
      <c r="J2611">
        <v>23.4</v>
      </c>
      <c r="K2611">
        <v>49.8</v>
      </c>
      <c r="L2611">
        <v>93.6</v>
      </c>
      <c r="M2611">
        <v>2.8</v>
      </c>
      <c r="N2611">
        <v>1.3</v>
      </c>
      <c r="O2611">
        <v>0.5</v>
      </c>
      <c r="P2611">
        <v>0</v>
      </c>
      <c r="Q2611">
        <v>1.7</v>
      </c>
      <c r="R2611">
        <v>17.7</v>
      </c>
      <c r="S2611">
        <v>77.5</v>
      </c>
      <c r="T2611">
        <v>94.1</v>
      </c>
      <c r="U2611">
        <v>0.7</v>
      </c>
      <c r="V2611">
        <v>4</v>
      </c>
      <c r="W2611">
        <v>82.3</v>
      </c>
      <c r="X2611">
        <v>15</v>
      </c>
      <c r="Y2611">
        <v>799</v>
      </c>
      <c r="Z2611">
        <v>23.3</v>
      </c>
      <c r="AA2611">
        <v>5527</v>
      </c>
      <c r="AB2611">
        <v>67.900000000000006</v>
      </c>
      <c r="AC2611">
        <v>9.9</v>
      </c>
      <c r="AD2611">
        <v>60900</v>
      </c>
      <c r="AE2611">
        <v>3478</v>
      </c>
      <c r="AF2611">
        <v>2.48</v>
      </c>
      <c r="AG2611">
        <v>18967</v>
      </c>
      <c r="AH2611">
        <v>31373</v>
      </c>
      <c r="AI2611">
        <v>27.6</v>
      </c>
      <c r="AJ2611">
        <v>218</v>
      </c>
      <c r="AK2611">
        <v>1444</v>
      </c>
      <c r="AL2611">
        <v>-7.7</v>
      </c>
      <c r="AM2611">
        <v>755</v>
      </c>
      <c r="AN2611">
        <v>1174</v>
      </c>
      <c r="AO2611">
        <v>0</v>
      </c>
      <c r="AP2611">
        <v>0</v>
      </c>
      <c r="AQ2611">
        <v>0</v>
      </c>
      <c r="AR2611">
        <v>0</v>
      </c>
      <c r="AS2611">
        <v>0</v>
      </c>
      <c r="AT2611">
        <v>26.3</v>
      </c>
      <c r="AU2611">
        <v>0</v>
      </c>
      <c r="AV2611">
        <v>16164</v>
      </c>
      <c r="AW2611">
        <v>47942</v>
      </c>
      <c r="AX2611">
        <v>5646</v>
      </c>
      <c r="AY2611">
        <v>5096</v>
      </c>
      <c r="AZ2611">
        <v>0</v>
      </c>
      <c r="BA2611">
        <v>1261.95</v>
      </c>
      <c r="BB2611">
        <v>7</v>
      </c>
    </row>
    <row r="2612" spans="1:54" x14ac:dyDescent="0.3">
      <c r="A2612">
        <v>48085</v>
      </c>
      <c r="B2612" t="s">
        <v>785</v>
      </c>
      <c r="C2612" t="s">
        <v>622</v>
      </c>
      <c r="D2612">
        <v>885241</v>
      </c>
      <c r="E2612">
        <v>782351</v>
      </c>
      <c r="F2612">
        <v>13.2</v>
      </c>
      <c r="G2612">
        <v>782341</v>
      </c>
      <c r="H2612">
        <v>6.5</v>
      </c>
      <c r="I2612">
        <v>27.2</v>
      </c>
      <c r="J2612">
        <v>9.6999999999999993</v>
      </c>
      <c r="K2612">
        <v>50.9</v>
      </c>
      <c r="L2612">
        <v>74.2</v>
      </c>
      <c r="M2612">
        <v>9.6</v>
      </c>
      <c r="N2612">
        <v>0.7</v>
      </c>
      <c r="O2612">
        <v>12.9</v>
      </c>
      <c r="P2612">
        <v>0.1</v>
      </c>
      <c r="Q2612">
        <v>2.5</v>
      </c>
      <c r="R2612">
        <v>15.1</v>
      </c>
      <c r="S2612">
        <v>60.4</v>
      </c>
      <c r="T2612">
        <v>85.5</v>
      </c>
      <c r="U2612">
        <v>17.600000000000001</v>
      </c>
      <c r="V2612">
        <v>24.8</v>
      </c>
      <c r="W2612">
        <v>93.4</v>
      </c>
      <c r="X2612">
        <v>49.3</v>
      </c>
      <c r="Y2612">
        <v>42843</v>
      </c>
      <c r="Z2612">
        <v>27.5</v>
      </c>
      <c r="AA2612">
        <v>327567</v>
      </c>
      <c r="AB2612">
        <v>68.2</v>
      </c>
      <c r="AC2612">
        <v>25.2</v>
      </c>
      <c r="AD2612">
        <v>206100</v>
      </c>
      <c r="AE2612">
        <v>289752</v>
      </c>
      <c r="AF2612">
        <v>2.79</v>
      </c>
      <c r="AG2612">
        <v>37839</v>
      </c>
      <c r="AH2612">
        <v>82762</v>
      </c>
      <c r="AI2612">
        <v>7.8</v>
      </c>
      <c r="AJ2612">
        <v>19906</v>
      </c>
      <c r="AK2612">
        <v>336461</v>
      </c>
      <c r="AL2612">
        <v>7.1</v>
      </c>
      <c r="AM2612">
        <v>75827</v>
      </c>
      <c r="AN2612">
        <v>78539</v>
      </c>
      <c r="AO2612">
        <v>4.5999999999999996</v>
      </c>
      <c r="AP2612">
        <v>0.9</v>
      </c>
      <c r="AQ2612">
        <v>10</v>
      </c>
      <c r="AR2612">
        <v>0</v>
      </c>
      <c r="AS2612">
        <v>7.2</v>
      </c>
      <c r="AT2612">
        <v>28</v>
      </c>
      <c r="AU2612">
        <v>7433796</v>
      </c>
      <c r="AV2612">
        <v>9374853</v>
      </c>
      <c r="AW2612">
        <v>12350753</v>
      </c>
      <c r="AX2612">
        <v>16850</v>
      </c>
      <c r="AY2612">
        <v>1380442</v>
      </c>
      <c r="AZ2612">
        <v>10635</v>
      </c>
      <c r="BA2612">
        <v>841.23</v>
      </c>
      <c r="BB2612">
        <v>930</v>
      </c>
    </row>
    <row r="2613" spans="1:54" x14ac:dyDescent="0.3">
      <c r="A2613">
        <v>48087</v>
      </c>
      <c r="B2613" t="s">
        <v>784</v>
      </c>
      <c r="C2613" t="s">
        <v>622</v>
      </c>
      <c r="D2613">
        <v>3017</v>
      </c>
      <c r="E2613">
        <v>3057</v>
      </c>
      <c r="F2613">
        <v>-1.3</v>
      </c>
      <c r="G2613">
        <v>3057</v>
      </c>
      <c r="H2613">
        <v>7.5</v>
      </c>
      <c r="I2613">
        <v>28.3</v>
      </c>
      <c r="J2613">
        <v>17.5</v>
      </c>
      <c r="K2613">
        <v>51.1</v>
      </c>
      <c r="L2613">
        <v>89</v>
      </c>
      <c r="M2613">
        <v>5.9</v>
      </c>
      <c r="N2613">
        <v>2.5</v>
      </c>
      <c r="O2613">
        <v>0.5</v>
      </c>
      <c r="P2613">
        <v>0</v>
      </c>
      <c r="Q2613">
        <v>2</v>
      </c>
      <c r="R2613">
        <v>32.4</v>
      </c>
      <c r="S2613">
        <v>59.8</v>
      </c>
      <c r="T2613">
        <v>85.9</v>
      </c>
      <c r="U2613">
        <v>12</v>
      </c>
      <c r="V2613">
        <v>23.8</v>
      </c>
      <c r="W2613">
        <v>79</v>
      </c>
      <c r="X2613">
        <v>18.899999999999999</v>
      </c>
      <c r="Y2613">
        <v>204</v>
      </c>
      <c r="Z2613">
        <v>19.3</v>
      </c>
      <c r="AA2613">
        <v>1609</v>
      </c>
      <c r="AB2613">
        <v>78.5</v>
      </c>
      <c r="AC2613">
        <v>7.4</v>
      </c>
      <c r="AD2613">
        <v>66400</v>
      </c>
      <c r="AE2613">
        <v>1174</v>
      </c>
      <c r="AF2613">
        <v>2.54</v>
      </c>
      <c r="AG2613">
        <v>22847</v>
      </c>
      <c r="AH2613">
        <v>41576</v>
      </c>
      <c r="AI2613">
        <v>20.399999999999999</v>
      </c>
      <c r="AJ2613">
        <v>60</v>
      </c>
      <c r="AK2613">
        <v>487</v>
      </c>
      <c r="AL2613">
        <v>-0.8</v>
      </c>
      <c r="AM2613">
        <v>200</v>
      </c>
      <c r="AN2613">
        <v>0</v>
      </c>
      <c r="AO2613">
        <v>0</v>
      </c>
      <c r="AP2613">
        <v>0</v>
      </c>
      <c r="AQ2613">
        <v>0</v>
      </c>
      <c r="AR2613">
        <v>0</v>
      </c>
      <c r="AS2613">
        <v>0</v>
      </c>
      <c r="AT2613">
        <v>0</v>
      </c>
      <c r="AU2613">
        <v>0</v>
      </c>
      <c r="AV2613">
        <v>0</v>
      </c>
      <c r="AW2613">
        <v>17184</v>
      </c>
      <c r="AX2613">
        <v>5788</v>
      </c>
      <c r="AY2613">
        <v>1390</v>
      </c>
      <c r="AZ2613">
        <v>0</v>
      </c>
      <c r="BA2613">
        <v>918.44</v>
      </c>
      <c r="BB2613">
        <v>3.3</v>
      </c>
    </row>
    <row r="2614" spans="1:54" x14ac:dyDescent="0.3">
      <c r="A2614">
        <v>48089</v>
      </c>
      <c r="B2614" t="s">
        <v>783</v>
      </c>
      <c r="C2614" t="s">
        <v>622</v>
      </c>
      <c r="D2614">
        <v>20719</v>
      </c>
      <c r="E2614">
        <v>20874</v>
      </c>
      <c r="F2614">
        <v>-0.7</v>
      </c>
      <c r="G2614">
        <v>20874</v>
      </c>
      <c r="H2614">
        <v>5.7</v>
      </c>
      <c r="I2614">
        <v>22.9</v>
      </c>
      <c r="J2614">
        <v>20.7</v>
      </c>
      <c r="K2614">
        <v>49.9</v>
      </c>
      <c r="L2614">
        <v>83.5</v>
      </c>
      <c r="M2614">
        <v>13.5</v>
      </c>
      <c r="N2614">
        <v>1</v>
      </c>
      <c r="O2614">
        <v>0.8</v>
      </c>
      <c r="P2614">
        <v>0.1</v>
      </c>
      <c r="Q2614">
        <v>1.2</v>
      </c>
      <c r="R2614">
        <v>28.3</v>
      </c>
      <c r="S2614">
        <v>57.7</v>
      </c>
      <c r="T2614">
        <v>93.3</v>
      </c>
      <c r="U2614">
        <v>8.4</v>
      </c>
      <c r="V2614">
        <v>21.6</v>
      </c>
      <c r="W2614">
        <v>82.2</v>
      </c>
      <c r="X2614">
        <v>16.899999999999999</v>
      </c>
      <c r="Y2614">
        <v>1689</v>
      </c>
      <c r="Z2614">
        <v>23.8</v>
      </c>
      <c r="AA2614">
        <v>10551</v>
      </c>
      <c r="AB2614">
        <v>77.3</v>
      </c>
      <c r="AC2614">
        <v>6.7</v>
      </c>
      <c r="AD2614">
        <v>109600</v>
      </c>
      <c r="AE2614">
        <v>8079</v>
      </c>
      <c r="AF2614">
        <v>2.52</v>
      </c>
      <c r="AG2614">
        <v>24348</v>
      </c>
      <c r="AH2614">
        <v>45146</v>
      </c>
      <c r="AI2614">
        <v>16.600000000000001</v>
      </c>
      <c r="AJ2614">
        <v>551</v>
      </c>
      <c r="AK2614">
        <v>6014</v>
      </c>
      <c r="AL2614">
        <v>-5.6</v>
      </c>
      <c r="AM2614">
        <v>1824</v>
      </c>
      <c r="AN2614">
        <v>1831</v>
      </c>
      <c r="AO2614">
        <v>0</v>
      </c>
      <c r="AP2614">
        <v>0</v>
      </c>
      <c r="AQ2614">
        <v>0</v>
      </c>
      <c r="AR2614">
        <v>0</v>
      </c>
      <c r="AS2614">
        <v>0</v>
      </c>
      <c r="AT2614">
        <v>29</v>
      </c>
      <c r="AU2614">
        <v>307342</v>
      </c>
      <c r="AV2614">
        <v>136810</v>
      </c>
      <c r="AW2614">
        <v>226783</v>
      </c>
      <c r="AX2614">
        <v>11050</v>
      </c>
      <c r="AY2614">
        <v>21717</v>
      </c>
      <c r="AZ2614">
        <v>10</v>
      </c>
      <c r="BA2614">
        <v>960.27</v>
      </c>
      <c r="BB2614">
        <v>21.7</v>
      </c>
    </row>
    <row r="2615" spans="1:54" x14ac:dyDescent="0.3">
      <c r="A2615">
        <v>48091</v>
      </c>
      <c r="B2615" t="s">
        <v>782</v>
      </c>
      <c r="C2615" t="s">
        <v>622</v>
      </c>
      <c r="D2615">
        <v>123694</v>
      </c>
      <c r="E2615">
        <v>108477</v>
      </c>
      <c r="F2615">
        <v>14</v>
      </c>
      <c r="G2615">
        <v>108472</v>
      </c>
      <c r="H2615">
        <v>5.7</v>
      </c>
      <c r="I2615">
        <v>23.1</v>
      </c>
      <c r="J2615">
        <v>17.399999999999999</v>
      </c>
      <c r="K2615">
        <v>50.7</v>
      </c>
      <c r="L2615">
        <v>94.1</v>
      </c>
      <c r="M2615">
        <v>2.2999999999999998</v>
      </c>
      <c r="N2615">
        <v>0.8</v>
      </c>
      <c r="O2615">
        <v>1</v>
      </c>
      <c r="P2615">
        <v>0.1</v>
      </c>
      <c r="Q2615">
        <v>1.7</v>
      </c>
      <c r="R2615">
        <v>26.6</v>
      </c>
      <c r="S2615">
        <v>69</v>
      </c>
      <c r="T2615">
        <v>84.7</v>
      </c>
      <c r="U2615">
        <v>6.2</v>
      </c>
      <c r="V2615">
        <v>17.100000000000001</v>
      </c>
      <c r="W2615">
        <v>89.4</v>
      </c>
      <c r="X2615">
        <v>33.299999999999997</v>
      </c>
      <c r="Y2615">
        <v>12595</v>
      </c>
      <c r="Z2615">
        <v>29.9</v>
      </c>
      <c r="AA2615">
        <v>51427</v>
      </c>
      <c r="AB2615">
        <v>76.099999999999994</v>
      </c>
      <c r="AC2615">
        <v>11</v>
      </c>
      <c r="AD2615">
        <v>205000</v>
      </c>
      <c r="AE2615">
        <v>41954</v>
      </c>
      <c r="AF2615">
        <v>2.64</v>
      </c>
      <c r="AG2615">
        <v>32980</v>
      </c>
      <c r="AH2615">
        <v>65839</v>
      </c>
      <c r="AI2615">
        <v>10.199999999999999</v>
      </c>
      <c r="AJ2615">
        <v>3093</v>
      </c>
      <c r="AK2615">
        <v>40920</v>
      </c>
      <c r="AL2615">
        <v>5.8</v>
      </c>
      <c r="AM2615">
        <v>11588</v>
      </c>
      <c r="AN2615">
        <v>12349</v>
      </c>
      <c r="AO2615">
        <v>0</v>
      </c>
      <c r="AP2615">
        <v>0</v>
      </c>
      <c r="AQ2615">
        <v>0</v>
      </c>
      <c r="AR2615">
        <v>0</v>
      </c>
      <c r="AS2615">
        <v>10.3</v>
      </c>
      <c r="AT2615">
        <v>25.8</v>
      </c>
      <c r="AU2615">
        <v>1093683</v>
      </c>
      <c r="AV2615">
        <v>960633</v>
      </c>
      <c r="AW2615">
        <v>1539740</v>
      </c>
      <c r="AX2615">
        <v>14632</v>
      </c>
      <c r="AY2615">
        <v>184420</v>
      </c>
      <c r="AZ2615">
        <v>2075</v>
      </c>
      <c r="BA2615">
        <v>559.48</v>
      </c>
      <c r="BB2615">
        <v>193.9</v>
      </c>
    </row>
    <row r="2616" spans="1:54" x14ac:dyDescent="0.3">
      <c r="A2616">
        <v>48093</v>
      </c>
      <c r="B2616" t="s">
        <v>528</v>
      </c>
      <c r="C2616" t="s">
        <v>622</v>
      </c>
      <c r="D2616">
        <v>13550</v>
      </c>
      <c r="E2616">
        <v>13974</v>
      </c>
      <c r="F2616">
        <v>-3</v>
      </c>
      <c r="G2616">
        <v>13974</v>
      </c>
      <c r="H2616">
        <v>6.1</v>
      </c>
      <c r="I2616">
        <v>23.1</v>
      </c>
      <c r="J2616">
        <v>22.9</v>
      </c>
      <c r="K2616">
        <v>50.9</v>
      </c>
      <c r="L2616">
        <v>96.4</v>
      </c>
      <c r="M2616">
        <v>1</v>
      </c>
      <c r="N2616">
        <v>1.2</v>
      </c>
      <c r="O2616">
        <v>0.3</v>
      </c>
      <c r="P2616">
        <v>0</v>
      </c>
      <c r="Q2616">
        <v>1.1000000000000001</v>
      </c>
      <c r="R2616">
        <v>27.3</v>
      </c>
      <c r="S2616">
        <v>70.599999999999994</v>
      </c>
      <c r="T2616">
        <v>90.2</v>
      </c>
      <c r="U2616">
        <v>6.9</v>
      </c>
      <c r="V2616">
        <v>21.4</v>
      </c>
      <c r="W2616">
        <v>76</v>
      </c>
      <c r="X2616">
        <v>18.899999999999999</v>
      </c>
      <c r="Y2616">
        <v>1176</v>
      </c>
      <c r="Z2616">
        <v>21.8</v>
      </c>
      <c r="AA2616">
        <v>7265</v>
      </c>
      <c r="AB2616">
        <v>77</v>
      </c>
      <c r="AC2616">
        <v>3.9</v>
      </c>
      <c r="AD2616">
        <v>73700</v>
      </c>
      <c r="AE2616">
        <v>5162</v>
      </c>
      <c r="AF2616">
        <v>2.64</v>
      </c>
      <c r="AG2616">
        <v>19268</v>
      </c>
      <c r="AH2616">
        <v>36020</v>
      </c>
      <c r="AI2616">
        <v>26.4</v>
      </c>
      <c r="AJ2616">
        <v>263</v>
      </c>
      <c r="AK2616">
        <v>2417</v>
      </c>
      <c r="AL2616">
        <v>1.6</v>
      </c>
      <c r="AM2616">
        <v>974</v>
      </c>
      <c r="AN2616">
        <v>0</v>
      </c>
      <c r="AO2616">
        <v>0</v>
      </c>
      <c r="AP2616">
        <v>0</v>
      </c>
      <c r="AQ2616">
        <v>0</v>
      </c>
      <c r="AR2616">
        <v>0</v>
      </c>
      <c r="AS2616">
        <v>0</v>
      </c>
      <c r="AT2616">
        <v>0</v>
      </c>
      <c r="AU2616">
        <v>0</v>
      </c>
      <c r="AV2616">
        <v>83103</v>
      </c>
      <c r="AW2616">
        <v>117792</v>
      </c>
      <c r="AX2616">
        <v>8744</v>
      </c>
      <c r="AY2616">
        <v>0</v>
      </c>
      <c r="AZ2616">
        <v>3</v>
      </c>
      <c r="BA2616">
        <v>937.75</v>
      </c>
      <c r="BB2616">
        <v>14.9</v>
      </c>
    </row>
    <row r="2617" spans="1:54" x14ac:dyDescent="0.3">
      <c r="A2617">
        <v>48095</v>
      </c>
      <c r="B2617" t="s">
        <v>781</v>
      </c>
      <c r="C2617" t="s">
        <v>622</v>
      </c>
      <c r="D2617">
        <v>4050</v>
      </c>
      <c r="E2617">
        <v>4087</v>
      </c>
      <c r="F2617">
        <v>-0.9</v>
      </c>
      <c r="G2617">
        <v>4087</v>
      </c>
      <c r="H2617">
        <v>3.4</v>
      </c>
      <c r="I2617">
        <v>12.9</v>
      </c>
      <c r="J2617">
        <v>15.7</v>
      </c>
      <c r="K2617">
        <v>30.1</v>
      </c>
      <c r="L2617">
        <v>94.9</v>
      </c>
      <c r="M2617">
        <v>2.6</v>
      </c>
      <c r="N2617">
        <v>0.6</v>
      </c>
      <c r="O2617">
        <v>0.4</v>
      </c>
      <c r="P2617">
        <v>0.1</v>
      </c>
      <c r="Q2617">
        <v>1.4</v>
      </c>
      <c r="R2617">
        <v>56.3</v>
      </c>
      <c r="S2617">
        <v>40.700000000000003</v>
      </c>
      <c r="T2617">
        <v>74</v>
      </c>
      <c r="U2617">
        <v>30.3</v>
      </c>
      <c r="V2617">
        <v>35.200000000000003</v>
      </c>
      <c r="W2617">
        <v>71.2</v>
      </c>
      <c r="X2617">
        <v>10.8</v>
      </c>
      <c r="Y2617">
        <v>267</v>
      </c>
      <c r="Z2617">
        <v>24.9</v>
      </c>
      <c r="AA2617">
        <v>1641</v>
      </c>
      <c r="AB2617">
        <v>79.099999999999994</v>
      </c>
      <c r="AC2617">
        <v>2.4</v>
      </c>
      <c r="AD2617">
        <v>76100</v>
      </c>
      <c r="AE2617">
        <v>857</v>
      </c>
      <c r="AF2617">
        <v>3.29</v>
      </c>
      <c r="AG2617">
        <v>19976</v>
      </c>
      <c r="AH2617">
        <v>51411</v>
      </c>
      <c r="AI2617">
        <v>16.5</v>
      </c>
      <c r="AJ2617">
        <v>46</v>
      </c>
      <c r="AK2617">
        <v>734</v>
      </c>
      <c r="AL2617">
        <v>4.9000000000000004</v>
      </c>
      <c r="AM2617">
        <v>218</v>
      </c>
      <c r="AN2617">
        <v>137</v>
      </c>
      <c r="AO2617">
        <v>0</v>
      </c>
      <c r="AP2617">
        <v>0</v>
      </c>
      <c r="AQ2617">
        <v>0</v>
      </c>
      <c r="AR2617">
        <v>0</v>
      </c>
      <c r="AS2617">
        <v>0</v>
      </c>
      <c r="AT2617">
        <v>0</v>
      </c>
      <c r="AU2617">
        <v>0</v>
      </c>
      <c r="AV2617">
        <v>0</v>
      </c>
      <c r="AW2617">
        <v>17668</v>
      </c>
      <c r="AX2617">
        <v>4930</v>
      </c>
      <c r="AY2617">
        <v>4346</v>
      </c>
      <c r="AZ2617">
        <v>0</v>
      </c>
      <c r="BA2617">
        <v>983.8</v>
      </c>
      <c r="BB2617">
        <v>4.2</v>
      </c>
    </row>
    <row r="2618" spans="1:54" x14ac:dyDescent="0.3">
      <c r="A2618">
        <v>48097</v>
      </c>
      <c r="B2618" t="s">
        <v>780</v>
      </c>
      <c r="C2618" t="s">
        <v>622</v>
      </c>
      <c r="D2618">
        <v>38761</v>
      </c>
      <c r="E2618">
        <v>38437</v>
      </c>
      <c r="F2618">
        <v>0.8</v>
      </c>
      <c r="G2618">
        <v>38437</v>
      </c>
      <c r="H2618">
        <v>6.5</v>
      </c>
      <c r="I2618">
        <v>24.2</v>
      </c>
      <c r="J2618">
        <v>17.399999999999999</v>
      </c>
      <c r="K2618">
        <v>50.4</v>
      </c>
      <c r="L2618">
        <v>92.6</v>
      </c>
      <c r="M2618">
        <v>3.2</v>
      </c>
      <c r="N2618">
        <v>1.4</v>
      </c>
      <c r="O2618">
        <v>1.1000000000000001</v>
      </c>
      <c r="P2618">
        <v>0.1</v>
      </c>
      <c r="Q2618">
        <v>1.7</v>
      </c>
      <c r="R2618">
        <v>17</v>
      </c>
      <c r="S2618">
        <v>76.8</v>
      </c>
      <c r="T2618">
        <v>82.7</v>
      </c>
      <c r="U2618">
        <v>7.9</v>
      </c>
      <c r="V2618">
        <v>14.7</v>
      </c>
      <c r="W2618">
        <v>83.8</v>
      </c>
      <c r="X2618">
        <v>19.5</v>
      </c>
      <c r="Y2618">
        <v>2935</v>
      </c>
      <c r="Z2618">
        <v>24.3</v>
      </c>
      <c r="AA2618">
        <v>16690</v>
      </c>
      <c r="AB2618">
        <v>69.5</v>
      </c>
      <c r="AC2618">
        <v>8.4</v>
      </c>
      <c r="AD2618">
        <v>117100</v>
      </c>
      <c r="AE2618">
        <v>14466</v>
      </c>
      <c r="AF2618">
        <v>2.61</v>
      </c>
      <c r="AG2618">
        <v>25186</v>
      </c>
      <c r="AH2618">
        <v>50067</v>
      </c>
      <c r="AI2618">
        <v>14.8</v>
      </c>
      <c r="AJ2618">
        <v>890</v>
      </c>
      <c r="AK2618">
        <v>13373</v>
      </c>
      <c r="AL2618">
        <v>3.3</v>
      </c>
      <c r="AM2618">
        <v>3333</v>
      </c>
      <c r="AN2618">
        <v>4564</v>
      </c>
      <c r="AO2618">
        <v>0</v>
      </c>
      <c r="AP2618">
        <v>0</v>
      </c>
      <c r="AQ2618">
        <v>0</v>
      </c>
      <c r="AR2618">
        <v>0</v>
      </c>
      <c r="AS2618">
        <v>4.9000000000000004</v>
      </c>
      <c r="AT2618">
        <v>0</v>
      </c>
      <c r="AU2618">
        <v>579742</v>
      </c>
      <c r="AV2618">
        <v>99848</v>
      </c>
      <c r="AW2618">
        <v>499700</v>
      </c>
      <c r="AX2618">
        <v>13006</v>
      </c>
      <c r="AY2618">
        <v>52556</v>
      </c>
      <c r="AZ2618">
        <v>25</v>
      </c>
      <c r="BA2618">
        <v>874.76</v>
      </c>
      <c r="BB2618">
        <v>43.9</v>
      </c>
    </row>
    <row r="2619" spans="1:54" x14ac:dyDescent="0.3">
      <c r="A2619">
        <v>48099</v>
      </c>
      <c r="B2619" t="s">
        <v>779</v>
      </c>
      <c r="C2619" t="s">
        <v>622</v>
      </c>
      <c r="D2619">
        <v>75562</v>
      </c>
      <c r="E2619">
        <v>75388</v>
      </c>
      <c r="F2619">
        <v>0.2</v>
      </c>
      <c r="G2619">
        <v>75388</v>
      </c>
      <c r="H2619">
        <v>7.3</v>
      </c>
      <c r="I2619">
        <v>24.8</v>
      </c>
      <c r="J2619">
        <v>9</v>
      </c>
      <c r="K2619">
        <v>50.4</v>
      </c>
      <c r="L2619">
        <v>74.400000000000006</v>
      </c>
      <c r="M2619">
        <v>17.399999999999999</v>
      </c>
      <c r="N2619">
        <v>1.2</v>
      </c>
      <c r="O2619">
        <v>2.2000000000000002</v>
      </c>
      <c r="P2619">
        <v>0.8</v>
      </c>
      <c r="Q2619">
        <v>4</v>
      </c>
      <c r="R2619">
        <v>17.899999999999999</v>
      </c>
      <c r="S2619">
        <v>59.4</v>
      </c>
      <c r="T2619">
        <v>79.099999999999994</v>
      </c>
      <c r="U2619">
        <v>5.5</v>
      </c>
      <c r="V2619">
        <v>14.6</v>
      </c>
      <c r="W2619">
        <v>87.5</v>
      </c>
      <c r="X2619">
        <v>15.1</v>
      </c>
      <c r="Y2619">
        <v>9150</v>
      </c>
      <c r="Z2619">
        <v>20.100000000000001</v>
      </c>
      <c r="AA2619">
        <v>26032</v>
      </c>
      <c r="AB2619">
        <v>57.3</v>
      </c>
      <c r="AC2619">
        <v>20.399999999999999</v>
      </c>
      <c r="AD2619">
        <v>97400</v>
      </c>
      <c r="AE2619">
        <v>20416</v>
      </c>
      <c r="AF2619">
        <v>3.17</v>
      </c>
      <c r="AG2619">
        <v>19357</v>
      </c>
      <c r="AH2619">
        <v>49819</v>
      </c>
      <c r="AI2619">
        <v>13.4</v>
      </c>
      <c r="AJ2619">
        <v>708</v>
      </c>
      <c r="AK2619">
        <v>9983</v>
      </c>
      <c r="AL2619">
        <v>4.0999999999999996</v>
      </c>
      <c r="AM2619">
        <v>2640</v>
      </c>
      <c r="AN2619">
        <v>3067</v>
      </c>
      <c r="AO2619">
        <v>4.8</v>
      </c>
      <c r="AP2619">
        <v>0</v>
      </c>
      <c r="AQ2619">
        <v>3.5</v>
      </c>
      <c r="AR2619">
        <v>0</v>
      </c>
      <c r="AS2619">
        <v>6.2</v>
      </c>
      <c r="AT2619">
        <v>25.7</v>
      </c>
      <c r="AU2619">
        <v>0</v>
      </c>
      <c r="AV2619">
        <v>34335</v>
      </c>
      <c r="AW2619">
        <v>442577</v>
      </c>
      <c r="AX2619">
        <v>6096</v>
      </c>
      <c r="AY2619">
        <v>45375</v>
      </c>
      <c r="AZ2619">
        <v>146</v>
      </c>
      <c r="BA2619">
        <v>1052.07</v>
      </c>
      <c r="BB2619">
        <v>71.7</v>
      </c>
    </row>
    <row r="2620" spans="1:54" x14ac:dyDescent="0.3">
      <c r="A2620">
        <v>48101</v>
      </c>
      <c r="B2620" t="s">
        <v>778</v>
      </c>
      <c r="C2620" t="s">
        <v>622</v>
      </c>
      <c r="D2620">
        <v>1415</v>
      </c>
      <c r="E2620">
        <v>1505</v>
      </c>
      <c r="F2620">
        <v>-6</v>
      </c>
      <c r="G2620">
        <v>1505</v>
      </c>
      <c r="H2620">
        <v>4</v>
      </c>
      <c r="I2620">
        <v>21.8</v>
      </c>
      <c r="J2620">
        <v>24.5</v>
      </c>
      <c r="K2620">
        <v>52.3</v>
      </c>
      <c r="L2620">
        <v>87.6</v>
      </c>
      <c r="M2620">
        <v>10.4</v>
      </c>
      <c r="N2620">
        <v>0.5</v>
      </c>
      <c r="O2620">
        <v>0.1</v>
      </c>
      <c r="P2620">
        <v>0.1</v>
      </c>
      <c r="Q2620">
        <v>1.3</v>
      </c>
      <c r="R2620">
        <v>24.3</v>
      </c>
      <c r="S2620">
        <v>64.5</v>
      </c>
      <c r="T2620">
        <v>84.2</v>
      </c>
      <c r="U2620">
        <v>4.3</v>
      </c>
      <c r="V2620">
        <v>13.8</v>
      </c>
      <c r="W2620">
        <v>76.2</v>
      </c>
      <c r="X2620">
        <v>16.100000000000001</v>
      </c>
      <c r="Y2620">
        <v>103</v>
      </c>
      <c r="Z2620">
        <v>17.399999999999999</v>
      </c>
      <c r="AA2620">
        <v>960</v>
      </c>
      <c r="AB2620">
        <v>72.400000000000006</v>
      </c>
      <c r="AC2620">
        <v>7.5</v>
      </c>
      <c r="AD2620">
        <v>41400</v>
      </c>
      <c r="AE2620">
        <v>709</v>
      </c>
      <c r="AF2620">
        <v>2.16</v>
      </c>
      <c r="AG2620">
        <v>21089</v>
      </c>
      <c r="AH2620">
        <v>34639</v>
      </c>
      <c r="AI2620">
        <v>15.4</v>
      </c>
      <c r="AJ2620">
        <v>27</v>
      </c>
      <c r="AK2620">
        <v>154</v>
      </c>
      <c r="AL2620">
        <v>-1.3</v>
      </c>
      <c r="AM2620">
        <v>132</v>
      </c>
      <c r="AN2620">
        <v>99</v>
      </c>
      <c r="AO2620">
        <v>0</v>
      </c>
      <c r="AP2620">
        <v>0</v>
      </c>
      <c r="AQ2620">
        <v>0</v>
      </c>
      <c r="AR2620">
        <v>0</v>
      </c>
      <c r="AS2620">
        <v>0</v>
      </c>
      <c r="AT2620">
        <v>0</v>
      </c>
      <c r="AU2620">
        <v>0</v>
      </c>
      <c r="AV2620">
        <v>0</v>
      </c>
      <c r="AW2620">
        <v>12673</v>
      </c>
      <c r="AX2620">
        <v>8219</v>
      </c>
      <c r="AY2620">
        <v>0</v>
      </c>
      <c r="AZ2620">
        <v>0</v>
      </c>
      <c r="BA2620">
        <v>900.56</v>
      </c>
      <c r="BB2620">
        <v>1.7</v>
      </c>
    </row>
    <row r="2621" spans="1:54" x14ac:dyDescent="0.3">
      <c r="A2621">
        <v>48103</v>
      </c>
      <c r="B2621" t="s">
        <v>777</v>
      </c>
      <c r="C2621" t="s">
        <v>622</v>
      </c>
      <c r="D2621">
        <v>4950</v>
      </c>
      <c r="E2621">
        <v>4375</v>
      </c>
      <c r="F2621">
        <v>13.1</v>
      </c>
      <c r="G2621">
        <v>4375</v>
      </c>
      <c r="H2621">
        <v>8.4</v>
      </c>
      <c r="I2621">
        <v>30</v>
      </c>
      <c r="J2621">
        <v>11.3</v>
      </c>
      <c r="K2621">
        <v>50.2</v>
      </c>
      <c r="L2621">
        <v>93.3</v>
      </c>
      <c r="M2621">
        <v>3</v>
      </c>
      <c r="N2621">
        <v>1.6</v>
      </c>
      <c r="O2621">
        <v>0.7</v>
      </c>
      <c r="P2621">
        <v>0.1</v>
      </c>
      <c r="Q2621">
        <v>1.3</v>
      </c>
      <c r="R2621">
        <v>61.9</v>
      </c>
      <c r="S2621">
        <v>34.1</v>
      </c>
      <c r="T2621">
        <v>82.6</v>
      </c>
      <c r="U2621">
        <v>16.5</v>
      </c>
      <c r="V2621">
        <v>48.4</v>
      </c>
      <c r="W2621">
        <v>68.900000000000006</v>
      </c>
      <c r="X2621">
        <v>13.6</v>
      </c>
      <c r="Y2621">
        <v>228</v>
      </c>
      <c r="Z2621">
        <v>24.5</v>
      </c>
      <c r="AA2621">
        <v>1662</v>
      </c>
      <c r="AB2621">
        <v>75.8</v>
      </c>
      <c r="AC2621">
        <v>2.1</v>
      </c>
      <c r="AD2621">
        <v>66800</v>
      </c>
      <c r="AE2621">
        <v>1571</v>
      </c>
      <c r="AF2621">
        <v>2.79</v>
      </c>
      <c r="AG2621">
        <v>22291</v>
      </c>
      <c r="AH2621">
        <v>50417</v>
      </c>
      <c r="AI2621">
        <v>13.8</v>
      </c>
      <c r="AJ2621">
        <v>92</v>
      </c>
      <c r="AK2621">
        <v>1186</v>
      </c>
      <c r="AL2621">
        <v>11.6</v>
      </c>
      <c r="AM2621">
        <v>288</v>
      </c>
      <c r="AN2621">
        <v>407</v>
      </c>
      <c r="AO2621">
        <v>0</v>
      </c>
      <c r="AP2621">
        <v>0</v>
      </c>
      <c r="AQ2621">
        <v>0</v>
      </c>
      <c r="AR2621">
        <v>0</v>
      </c>
      <c r="AS2621">
        <v>0</v>
      </c>
      <c r="AT2621">
        <v>39.6</v>
      </c>
      <c r="AU2621">
        <v>0</v>
      </c>
      <c r="AV2621">
        <v>23211</v>
      </c>
      <c r="AW2621">
        <v>47808</v>
      </c>
      <c r="AX2621">
        <v>12379</v>
      </c>
      <c r="AY2621">
        <v>1023</v>
      </c>
      <c r="AZ2621">
        <v>1</v>
      </c>
      <c r="BA2621">
        <v>785.07</v>
      </c>
      <c r="BB2621">
        <v>5.6</v>
      </c>
    </row>
    <row r="2622" spans="1:54" x14ac:dyDescent="0.3">
      <c r="A2622">
        <v>48105</v>
      </c>
      <c r="B2622" t="s">
        <v>613</v>
      </c>
      <c r="C2622" t="s">
        <v>622</v>
      </c>
      <c r="D2622">
        <v>3812</v>
      </c>
      <c r="E2622">
        <v>3719</v>
      </c>
      <c r="F2622">
        <v>2.5</v>
      </c>
      <c r="G2622">
        <v>3719</v>
      </c>
      <c r="H2622">
        <v>7.5</v>
      </c>
      <c r="I2622">
        <v>25.6</v>
      </c>
      <c r="J2622">
        <v>15.1</v>
      </c>
      <c r="K2622">
        <v>50.3</v>
      </c>
      <c r="L2622">
        <v>94.3</v>
      </c>
      <c r="M2622">
        <v>1.9</v>
      </c>
      <c r="N2622">
        <v>1.9</v>
      </c>
      <c r="O2622">
        <v>0.7</v>
      </c>
      <c r="P2622">
        <v>0.1</v>
      </c>
      <c r="Q2622">
        <v>1.1000000000000001</v>
      </c>
      <c r="R2622">
        <v>64</v>
      </c>
      <c r="S2622">
        <v>33.799999999999997</v>
      </c>
      <c r="T2622">
        <v>89.5</v>
      </c>
      <c r="U2622">
        <v>10.3</v>
      </c>
      <c r="V2622">
        <v>44.3</v>
      </c>
      <c r="W2622">
        <v>64.3</v>
      </c>
      <c r="X2622">
        <v>11.1</v>
      </c>
      <c r="Y2622">
        <v>209</v>
      </c>
      <c r="Z2622">
        <v>17.2</v>
      </c>
      <c r="AA2622">
        <v>1869</v>
      </c>
      <c r="AB2622">
        <v>69.2</v>
      </c>
      <c r="AC2622">
        <v>8.1999999999999993</v>
      </c>
      <c r="AD2622">
        <v>56200</v>
      </c>
      <c r="AE2622">
        <v>1375</v>
      </c>
      <c r="AF2622">
        <v>2.73</v>
      </c>
      <c r="AG2622">
        <v>23872</v>
      </c>
      <c r="AH2622">
        <v>50475</v>
      </c>
      <c r="AI2622">
        <v>16.7</v>
      </c>
      <c r="AJ2622">
        <v>126</v>
      </c>
      <c r="AK2622">
        <v>1337</v>
      </c>
      <c r="AL2622">
        <v>17.8</v>
      </c>
      <c r="AM2622">
        <v>320</v>
      </c>
      <c r="AN2622">
        <v>0</v>
      </c>
      <c r="AO2622">
        <v>0</v>
      </c>
      <c r="AP2622">
        <v>0</v>
      </c>
      <c r="AQ2622">
        <v>0</v>
      </c>
      <c r="AR2622">
        <v>0</v>
      </c>
      <c r="AS2622">
        <v>0</v>
      </c>
      <c r="AT2622">
        <v>0</v>
      </c>
      <c r="AU2622">
        <v>0</v>
      </c>
      <c r="AV2622">
        <v>0</v>
      </c>
      <c r="AW2622">
        <v>58893</v>
      </c>
      <c r="AX2622">
        <v>15572</v>
      </c>
      <c r="AY2622">
        <v>8295</v>
      </c>
      <c r="AZ2622">
        <v>0</v>
      </c>
      <c r="BA2622">
        <v>2807.33</v>
      </c>
      <c r="BB2622">
        <v>1.3</v>
      </c>
    </row>
    <row r="2623" spans="1:54" x14ac:dyDescent="0.3">
      <c r="A2623">
        <v>48107</v>
      </c>
      <c r="B2623" t="s">
        <v>776</v>
      </c>
      <c r="C2623" t="s">
        <v>622</v>
      </c>
      <c r="D2623">
        <v>5899</v>
      </c>
      <c r="E2623">
        <v>6059</v>
      </c>
      <c r="F2623">
        <v>-2.6</v>
      </c>
      <c r="G2623">
        <v>6059</v>
      </c>
      <c r="H2623">
        <v>7.1</v>
      </c>
      <c r="I2623">
        <v>26.8</v>
      </c>
      <c r="J2623">
        <v>18.899999999999999</v>
      </c>
      <c r="K2623">
        <v>50.7</v>
      </c>
      <c r="L2623">
        <v>92.8</v>
      </c>
      <c r="M2623">
        <v>4.4000000000000004</v>
      </c>
      <c r="N2623">
        <v>1.2</v>
      </c>
      <c r="O2623">
        <v>0.1</v>
      </c>
      <c r="P2623">
        <v>0.1</v>
      </c>
      <c r="Q2623">
        <v>1.5</v>
      </c>
      <c r="R2623">
        <v>54</v>
      </c>
      <c r="S2623">
        <v>41.1</v>
      </c>
      <c r="T2623">
        <v>76.900000000000006</v>
      </c>
      <c r="U2623">
        <v>5.2</v>
      </c>
      <c r="V2623">
        <v>32.9</v>
      </c>
      <c r="W2623">
        <v>69.5</v>
      </c>
      <c r="X2623">
        <v>13.8</v>
      </c>
      <c r="Y2623">
        <v>297</v>
      </c>
      <c r="Z2623">
        <v>19.7</v>
      </c>
      <c r="AA2623">
        <v>2910</v>
      </c>
      <c r="AB2623">
        <v>67.2</v>
      </c>
      <c r="AC2623">
        <v>7</v>
      </c>
      <c r="AD2623">
        <v>55400</v>
      </c>
      <c r="AE2623">
        <v>2164</v>
      </c>
      <c r="AF2623">
        <v>2.75</v>
      </c>
      <c r="AG2623">
        <v>18959</v>
      </c>
      <c r="AH2623">
        <v>38187</v>
      </c>
      <c r="AI2623">
        <v>26.5</v>
      </c>
      <c r="AJ2623">
        <v>98</v>
      </c>
      <c r="AK2623">
        <v>640</v>
      </c>
      <c r="AL2623">
        <v>-2</v>
      </c>
      <c r="AM2623">
        <v>362</v>
      </c>
      <c r="AN2623">
        <v>455</v>
      </c>
      <c r="AO2623">
        <v>0</v>
      </c>
      <c r="AP2623">
        <v>0</v>
      </c>
      <c r="AQ2623">
        <v>0</v>
      </c>
      <c r="AR2623">
        <v>0</v>
      </c>
      <c r="AS2623">
        <v>0</v>
      </c>
      <c r="AT2623">
        <v>31</v>
      </c>
      <c r="AU2623">
        <v>0</v>
      </c>
      <c r="AV2623">
        <v>119411</v>
      </c>
      <c r="AW2623">
        <v>23791</v>
      </c>
      <c r="AX2623">
        <v>3807</v>
      </c>
      <c r="AY2623">
        <v>0</v>
      </c>
      <c r="AZ2623">
        <v>5</v>
      </c>
      <c r="BA2623">
        <v>900.2</v>
      </c>
      <c r="BB2623">
        <v>6.7</v>
      </c>
    </row>
    <row r="2624" spans="1:54" x14ac:dyDescent="0.3">
      <c r="A2624">
        <v>48109</v>
      </c>
      <c r="B2624" t="s">
        <v>775</v>
      </c>
      <c r="C2624" t="s">
        <v>622</v>
      </c>
      <c r="D2624">
        <v>2266</v>
      </c>
      <c r="E2624">
        <v>2398</v>
      </c>
      <c r="F2624">
        <v>-5.5</v>
      </c>
      <c r="G2624">
        <v>2398</v>
      </c>
      <c r="H2624">
        <v>7.5</v>
      </c>
      <c r="I2624">
        <v>25.1</v>
      </c>
      <c r="J2624">
        <v>16.8</v>
      </c>
      <c r="K2624">
        <v>51.2</v>
      </c>
      <c r="L2624">
        <v>91</v>
      </c>
      <c r="M2624">
        <v>1.3</v>
      </c>
      <c r="N2624">
        <v>3.1</v>
      </c>
      <c r="O2624">
        <v>1.7</v>
      </c>
      <c r="P2624">
        <v>0</v>
      </c>
      <c r="Q2624">
        <v>2.8</v>
      </c>
      <c r="R2624">
        <v>73.5</v>
      </c>
      <c r="S2624">
        <v>21.3</v>
      </c>
      <c r="T2624">
        <v>92.4</v>
      </c>
      <c r="U2624">
        <v>13</v>
      </c>
      <c r="V2624">
        <v>64</v>
      </c>
      <c r="W2624">
        <v>70.2</v>
      </c>
      <c r="X2624">
        <v>16.5</v>
      </c>
      <c r="Y2624">
        <v>143</v>
      </c>
      <c r="Z2624">
        <v>10.9</v>
      </c>
      <c r="AA2624">
        <v>1153</v>
      </c>
      <c r="AB2624">
        <v>63.4</v>
      </c>
      <c r="AC2624">
        <v>5.6</v>
      </c>
      <c r="AD2624">
        <v>46600</v>
      </c>
      <c r="AE2624">
        <v>838</v>
      </c>
      <c r="AF2624">
        <v>2.75</v>
      </c>
      <c r="AG2624">
        <v>16227</v>
      </c>
      <c r="AH2624">
        <v>37105</v>
      </c>
      <c r="AI2624">
        <v>25.2</v>
      </c>
      <c r="AJ2624">
        <v>52</v>
      </c>
      <c r="AK2624">
        <v>570</v>
      </c>
      <c r="AL2624">
        <v>3.1</v>
      </c>
      <c r="AM2624">
        <v>187</v>
      </c>
      <c r="AN2624">
        <v>241</v>
      </c>
      <c r="AO2624">
        <v>0</v>
      </c>
      <c r="AP2624">
        <v>0</v>
      </c>
      <c r="AQ2624">
        <v>0</v>
      </c>
      <c r="AR2624">
        <v>0</v>
      </c>
      <c r="AS2624">
        <v>0</v>
      </c>
      <c r="AT2624">
        <v>0</v>
      </c>
      <c r="AU2624">
        <v>0</v>
      </c>
      <c r="AV2624">
        <v>0</v>
      </c>
      <c r="AW2624">
        <v>106249</v>
      </c>
      <c r="AX2624">
        <v>42653</v>
      </c>
      <c r="AY2624">
        <v>10313</v>
      </c>
      <c r="AZ2624">
        <v>1</v>
      </c>
      <c r="BA2624">
        <v>3812.8</v>
      </c>
      <c r="BB2624">
        <v>0.6</v>
      </c>
    </row>
    <row r="2625" spans="1:54" x14ac:dyDescent="0.3">
      <c r="A2625">
        <v>48111</v>
      </c>
      <c r="B2625" t="s">
        <v>774</v>
      </c>
      <c r="C2625" t="s">
        <v>622</v>
      </c>
      <c r="D2625">
        <v>7135</v>
      </c>
      <c r="E2625">
        <v>6703</v>
      </c>
      <c r="F2625">
        <v>6.4</v>
      </c>
      <c r="G2625">
        <v>6703</v>
      </c>
      <c r="H2625">
        <v>9.3000000000000007</v>
      </c>
      <c r="I2625">
        <v>32</v>
      </c>
      <c r="J2625">
        <v>8.6999999999999993</v>
      </c>
      <c r="K2625">
        <v>48.5</v>
      </c>
      <c r="L2625">
        <v>93.1</v>
      </c>
      <c r="M2625">
        <v>2</v>
      </c>
      <c r="N2625">
        <v>1.9</v>
      </c>
      <c r="O2625">
        <v>0.9</v>
      </c>
      <c r="P2625">
        <v>0.1</v>
      </c>
      <c r="Q2625">
        <v>1.9</v>
      </c>
      <c r="R2625">
        <v>42.9</v>
      </c>
      <c r="S2625">
        <v>52.6</v>
      </c>
      <c r="T2625">
        <v>80.3</v>
      </c>
      <c r="U2625">
        <v>17.3</v>
      </c>
      <c r="V2625">
        <v>33.6</v>
      </c>
      <c r="W2625">
        <v>72.3</v>
      </c>
      <c r="X2625">
        <v>10.4</v>
      </c>
      <c r="Y2625">
        <v>297</v>
      </c>
      <c r="Z2625">
        <v>14</v>
      </c>
      <c r="AA2625">
        <v>2896</v>
      </c>
      <c r="AB2625">
        <v>61.3</v>
      </c>
      <c r="AC2625">
        <v>6.9</v>
      </c>
      <c r="AD2625">
        <v>70700</v>
      </c>
      <c r="AE2625">
        <v>2375</v>
      </c>
      <c r="AF2625">
        <v>2.86</v>
      </c>
      <c r="AG2625">
        <v>19752</v>
      </c>
      <c r="AH2625">
        <v>40895</v>
      </c>
      <c r="AI2625">
        <v>18.100000000000001</v>
      </c>
      <c r="AJ2625">
        <v>208</v>
      </c>
      <c r="AK2625">
        <v>1653</v>
      </c>
      <c r="AL2625">
        <v>-0.2</v>
      </c>
      <c r="AM2625">
        <v>498</v>
      </c>
      <c r="AN2625">
        <v>675</v>
      </c>
      <c r="AO2625">
        <v>0</v>
      </c>
      <c r="AP2625">
        <v>0</v>
      </c>
      <c r="AQ2625">
        <v>0</v>
      </c>
      <c r="AR2625">
        <v>0</v>
      </c>
      <c r="AS2625">
        <v>0</v>
      </c>
      <c r="AT2625">
        <v>0</v>
      </c>
      <c r="AU2625">
        <v>0</v>
      </c>
      <c r="AV2625">
        <v>311073</v>
      </c>
      <c r="AW2625">
        <v>85370</v>
      </c>
      <c r="AX2625">
        <v>13911</v>
      </c>
      <c r="AY2625">
        <v>12548</v>
      </c>
      <c r="AZ2625">
        <v>20</v>
      </c>
      <c r="BA2625">
        <v>1503.26</v>
      </c>
      <c r="BB2625">
        <v>4.5</v>
      </c>
    </row>
    <row r="2626" spans="1:54" x14ac:dyDescent="0.3">
      <c r="A2626">
        <v>48113</v>
      </c>
      <c r="B2626" t="s">
        <v>50</v>
      </c>
      <c r="C2626" t="s">
        <v>622</v>
      </c>
      <c r="D2626">
        <v>2518638</v>
      </c>
      <c r="E2626">
        <v>2367636</v>
      </c>
      <c r="F2626">
        <v>6.4</v>
      </c>
      <c r="G2626">
        <v>2368139</v>
      </c>
      <c r="H2626">
        <v>7.7</v>
      </c>
      <c r="I2626">
        <v>26.9</v>
      </c>
      <c r="J2626">
        <v>9.6999999999999993</v>
      </c>
      <c r="K2626">
        <v>50.7</v>
      </c>
      <c r="L2626">
        <v>68</v>
      </c>
      <c r="M2626">
        <v>23.1</v>
      </c>
      <c r="N2626">
        <v>1.1000000000000001</v>
      </c>
      <c r="O2626">
        <v>5.9</v>
      </c>
      <c r="P2626">
        <v>0.1</v>
      </c>
      <c r="Q2626">
        <v>1.7</v>
      </c>
      <c r="R2626">
        <v>39.299999999999997</v>
      </c>
      <c r="S2626">
        <v>31.1</v>
      </c>
      <c r="T2626">
        <v>82.5</v>
      </c>
      <c r="U2626">
        <v>23.1</v>
      </c>
      <c r="V2626">
        <v>40.6</v>
      </c>
      <c r="W2626">
        <v>77.400000000000006</v>
      </c>
      <c r="X2626">
        <v>28.6</v>
      </c>
      <c r="Y2626">
        <v>106414</v>
      </c>
      <c r="Z2626">
        <v>26</v>
      </c>
      <c r="AA2626">
        <v>974457</v>
      </c>
      <c r="AB2626">
        <v>52.5</v>
      </c>
      <c r="AC2626">
        <v>38.9</v>
      </c>
      <c r="AD2626">
        <v>128300</v>
      </c>
      <c r="AE2626">
        <v>858332</v>
      </c>
      <c r="AF2626">
        <v>2.77</v>
      </c>
      <c r="AG2626">
        <v>26816</v>
      </c>
      <c r="AH2626">
        <v>49481</v>
      </c>
      <c r="AI2626">
        <v>19.100000000000001</v>
      </c>
      <c r="AJ2626">
        <v>62501</v>
      </c>
      <c r="AK2626">
        <v>1322022</v>
      </c>
      <c r="AL2626">
        <v>2.4</v>
      </c>
      <c r="AM2626">
        <v>210881</v>
      </c>
      <c r="AN2626">
        <v>228604</v>
      </c>
      <c r="AO2626">
        <v>13.6</v>
      </c>
      <c r="AP2626">
        <v>0.8</v>
      </c>
      <c r="AQ2626">
        <v>6.9</v>
      </c>
      <c r="AR2626">
        <v>0</v>
      </c>
      <c r="AS2626">
        <v>15.3</v>
      </c>
      <c r="AT2626">
        <v>28.1</v>
      </c>
      <c r="AU2626">
        <v>39047030</v>
      </c>
      <c r="AV2626">
        <v>58165146</v>
      </c>
      <c r="AW2626">
        <v>33177208</v>
      </c>
      <c r="AX2626">
        <v>13929</v>
      </c>
      <c r="AY2626">
        <v>5705137</v>
      </c>
      <c r="AZ2626">
        <v>14360</v>
      </c>
      <c r="BA2626">
        <v>871.28</v>
      </c>
      <c r="BB2626">
        <v>2718</v>
      </c>
    </row>
    <row r="2627" spans="1:54" x14ac:dyDescent="0.3">
      <c r="A2627">
        <v>48115</v>
      </c>
      <c r="B2627" t="s">
        <v>773</v>
      </c>
      <c r="C2627" t="s">
        <v>622</v>
      </c>
      <c r="D2627">
        <v>13372</v>
      </c>
      <c r="E2627">
        <v>13833</v>
      </c>
      <c r="F2627">
        <v>-3.3</v>
      </c>
      <c r="G2627">
        <v>13833</v>
      </c>
      <c r="H2627">
        <v>7.1</v>
      </c>
      <c r="I2627">
        <v>25</v>
      </c>
      <c r="J2627">
        <v>14.7</v>
      </c>
      <c r="K2627">
        <v>44.8</v>
      </c>
      <c r="L2627">
        <v>90.3</v>
      </c>
      <c r="M2627">
        <v>6.6</v>
      </c>
      <c r="N2627">
        <v>1.1000000000000001</v>
      </c>
      <c r="O2627">
        <v>0.6</v>
      </c>
      <c r="P2627">
        <v>0.1</v>
      </c>
      <c r="Q2627">
        <v>1.3</v>
      </c>
      <c r="R2627">
        <v>55.5</v>
      </c>
      <c r="S2627">
        <v>37.299999999999997</v>
      </c>
      <c r="T2627">
        <v>84.5</v>
      </c>
      <c r="U2627">
        <v>8.3000000000000007</v>
      </c>
      <c r="V2627">
        <v>36.1</v>
      </c>
      <c r="W2627">
        <v>68.5</v>
      </c>
      <c r="X2627">
        <v>9.4</v>
      </c>
      <c r="Y2627">
        <v>489</v>
      </c>
      <c r="Z2627">
        <v>14</v>
      </c>
      <c r="AA2627">
        <v>5202</v>
      </c>
      <c r="AB2627">
        <v>73.599999999999994</v>
      </c>
      <c r="AC2627">
        <v>4.7</v>
      </c>
      <c r="AD2627">
        <v>55700</v>
      </c>
      <c r="AE2627">
        <v>4414</v>
      </c>
      <c r="AF2627">
        <v>2.63</v>
      </c>
      <c r="AG2627">
        <v>17677</v>
      </c>
      <c r="AH2627">
        <v>39714</v>
      </c>
      <c r="AI2627">
        <v>21.9</v>
      </c>
      <c r="AJ2627">
        <v>277</v>
      </c>
      <c r="AK2627">
        <v>2818</v>
      </c>
      <c r="AL2627">
        <v>4.3</v>
      </c>
      <c r="AM2627">
        <v>678</v>
      </c>
      <c r="AN2627">
        <v>887</v>
      </c>
      <c r="AO2627">
        <v>0</v>
      </c>
      <c r="AP2627">
        <v>0</v>
      </c>
      <c r="AQ2627">
        <v>0</v>
      </c>
      <c r="AR2627">
        <v>0</v>
      </c>
      <c r="AS2627">
        <v>0</v>
      </c>
      <c r="AT2627">
        <v>0</v>
      </c>
      <c r="AU2627">
        <v>0</v>
      </c>
      <c r="AV2627">
        <v>91324</v>
      </c>
      <c r="AW2627">
        <v>148370</v>
      </c>
      <c r="AX2627">
        <v>10747</v>
      </c>
      <c r="AY2627">
        <v>12466</v>
      </c>
      <c r="AZ2627">
        <v>7</v>
      </c>
      <c r="BA2627">
        <v>900.31</v>
      </c>
      <c r="BB2627">
        <v>15.4</v>
      </c>
    </row>
    <row r="2628" spans="1:54" x14ac:dyDescent="0.3">
      <c r="A2628">
        <v>48117</v>
      </c>
      <c r="B2628" t="s">
        <v>771</v>
      </c>
      <c r="C2628" t="s">
        <v>622</v>
      </c>
      <c r="D2628">
        <v>19195</v>
      </c>
      <c r="E2628">
        <v>19372</v>
      </c>
      <c r="F2628">
        <v>-0.9</v>
      </c>
      <c r="G2628">
        <v>19372</v>
      </c>
      <c r="H2628">
        <v>9.1</v>
      </c>
      <c r="I2628">
        <v>31.9</v>
      </c>
      <c r="J2628">
        <v>11.9</v>
      </c>
      <c r="K2628">
        <v>50.4</v>
      </c>
      <c r="L2628">
        <v>94.7</v>
      </c>
      <c r="M2628">
        <v>2</v>
      </c>
      <c r="N2628">
        <v>1.7</v>
      </c>
      <c r="O2628">
        <v>0.6</v>
      </c>
      <c r="P2628">
        <v>0.1</v>
      </c>
      <c r="Q2628">
        <v>1</v>
      </c>
      <c r="R2628">
        <v>70.599999999999994</v>
      </c>
      <c r="S2628">
        <v>27</v>
      </c>
      <c r="T2628">
        <v>87.2</v>
      </c>
      <c r="U2628">
        <v>16.7</v>
      </c>
      <c r="V2628">
        <v>51.6</v>
      </c>
      <c r="W2628">
        <v>69.5</v>
      </c>
      <c r="X2628">
        <v>15.6</v>
      </c>
      <c r="Y2628">
        <v>690</v>
      </c>
      <c r="Z2628">
        <v>15.1</v>
      </c>
      <c r="AA2628">
        <v>7061</v>
      </c>
      <c r="AB2628">
        <v>65.3</v>
      </c>
      <c r="AC2628">
        <v>13.3</v>
      </c>
      <c r="AD2628">
        <v>80200</v>
      </c>
      <c r="AE2628">
        <v>6191</v>
      </c>
      <c r="AF2628">
        <v>3.07</v>
      </c>
      <c r="AG2628">
        <v>17532</v>
      </c>
      <c r="AH2628">
        <v>41444</v>
      </c>
      <c r="AI2628">
        <v>18.899999999999999</v>
      </c>
      <c r="AJ2628">
        <v>399</v>
      </c>
      <c r="AK2628">
        <v>5131</v>
      </c>
      <c r="AL2628">
        <v>-6.8</v>
      </c>
      <c r="AM2628">
        <v>1166</v>
      </c>
      <c r="AN2628">
        <v>1740</v>
      </c>
      <c r="AO2628">
        <v>0</v>
      </c>
      <c r="AP2628">
        <v>0</v>
      </c>
      <c r="AQ2628">
        <v>0</v>
      </c>
      <c r="AR2628">
        <v>0</v>
      </c>
      <c r="AS2628">
        <v>0</v>
      </c>
      <c r="AT2628">
        <v>22.1</v>
      </c>
      <c r="AU2628">
        <v>470796</v>
      </c>
      <c r="AV2628">
        <v>0</v>
      </c>
      <c r="AW2628">
        <v>224228</v>
      </c>
      <c r="AX2628">
        <v>12227</v>
      </c>
      <c r="AY2628">
        <v>17267</v>
      </c>
      <c r="AZ2628">
        <v>10</v>
      </c>
      <c r="BA2628">
        <v>1496.87</v>
      </c>
      <c r="BB2628">
        <v>12.9</v>
      </c>
    </row>
    <row r="2629" spans="1:54" x14ac:dyDescent="0.3">
      <c r="A2629">
        <v>48119</v>
      </c>
      <c r="B2629" t="s">
        <v>228</v>
      </c>
      <c r="C2629" t="s">
        <v>622</v>
      </c>
      <c r="D2629">
        <v>5238</v>
      </c>
      <c r="E2629">
        <v>5231</v>
      </c>
      <c r="F2629">
        <v>0.1</v>
      </c>
      <c r="G2629">
        <v>5231</v>
      </c>
      <c r="H2629">
        <v>5.3</v>
      </c>
      <c r="I2629">
        <v>22</v>
      </c>
      <c r="J2629">
        <v>22</v>
      </c>
      <c r="K2629">
        <v>50.5</v>
      </c>
      <c r="L2629">
        <v>86.5</v>
      </c>
      <c r="M2629">
        <v>8</v>
      </c>
      <c r="N2629">
        <v>1.9</v>
      </c>
      <c r="O2629">
        <v>0.6</v>
      </c>
      <c r="P2629">
        <v>0</v>
      </c>
      <c r="Q2629">
        <v>2.9</v>
      </c>
      <c r="R2629">
        <v>7.2</v>
      </c>
      <c r="S2629">
        <v>80.5</v>
      </c>
      <c r="T2629">
        <v>85.4</v>
      </c>
      <c r="U2629">
        <v>1</v>
      </c>
      <c r="V2629">
        <v>1.9</v>
      </c>
      <c r="W2629">
        <v>85.4</v>
      </c>
      <c r="X2629">
        <v>16.2</v>
      </c>
      <c r="Y2629">
        <v>548</v>
      </c>
      <c r="Z2629">
        <v>27.7</v>
      </c>
      <c r="AA2629">
        <v>2466</v>
      </c>
      <c r="AB2629">
        <v>83</v>
      </c>
      <c r="AC2629">
        <v>3.8</v>
      </c>
      <c r="AD2629">
        <v>71600</v>
      </c>
      <c r="AE2629">
        <v>1929</v>
      </c>
      <c r="AF2629">
        <v>2.67</v>
      </c>
      <c r="AG2629">
        <v>20150</v>
      </c>
      <c r="AH2629">
        <v>40375</v>
      </c>
      <c r="AI2629">
        <v>17.899999999999999</v>
      </c>
      <c r="AJ2629">
        <v>60</v>
      </c>
      <c r="AK2629">
        <v>528</v>
      </c>
      <c r="AL2629">
        <v>5.2</v>
      </c>
      <c r="AM2629">
        <v>355</v>
      </c>
      <c r="AN2629">
        <v>384</v>
      </c>
      <c r="AO2629">
        <v>0</v>
      </c>
      <c r="AP2629">
        <v>0</v>
      </c>
      <c r="AQ2629">
        <v>0</v>
      </c>
      <c r="AR2629">
        <v>0</v>
      </c>
      <c r="AS2629">
        <v>0</v>
      </c>
      <c r="AT2629">
        <v>0</v>
      </c>
      <c r="AU2629">
        <v>0</v>
      </c>
      <c r="AV2629">
        <v>0</v>
      </c>
      <c r="AW2629">
        <v>26426</v>
      </c>
      <c r="AX2629">
        <v>4920</v>
      </c>
      <c r="AY2629">
        <v>0</v>
      </c>
      <c r="AZ2629">
        <v>2</v>
      </c>
      <c r="BA2629">
        <v>256.83</v>
      </c>
      <c r="BB2629">
        <v>20.399999999999999</v>
      </c>
    </row>
    <row r="2630" spans="1:54" x14ac:dyDescent="0.3">
      <c r="A2630">
        <v>48121</v>
      </c>
      <c r="B2630" t="s">
        <v>770</v>
      </c>
      <c r="C2630" t="s">
        <v>622</v>
      </c>
      <c r="D2630">
        <v>753363</v>
      </c>
      <c r="E2630">
        <v>662604</v>
      </c>
      <c r="F2630">
        <v>13.7</v>
      </c>
      <c r="G2630">
        <v>662614</v>
      </c>
      <c r="H2630">
        <v>6.6</v>
      </c>
      <c r="I2630">
        <v>26.1</v>
      </c>
      <c r="J2630">
        <v>8.6999999999999993</v>
      </c>
      <c r="K2630">
        <v>50.8</v>
      </c>
      <c r="L2630">
        <v>79.3</v>
      </c>
      <c r="M2630">
        <v>9.6</v>
      </c>
      <c r="N2630">
        <v>0.9</v>
      </c>
      <c r="O2630">
        <v>7.7</v>
      </c>
      <c r="P2630">
        <v>0.1</v>
      </c>
      <c r="Q2630">
        <v>2.5</v>
      </c>
      <c r="R2630">
        <v>19</v>
      </c>
      <c r="S2630">
        <v>61.7</v>
      </c>
      <c r="T2630">
        <v>80.7</v>
      </c>
      <c r="U2630">
        <v>14.2</v>
      </c>
      <c r="V2630">
        <v>22</v>
      </c>
      <c r="W2630">
        <v>91.8</v>
      </c>
      <c r="X2630">
        <v>40.5</v>
      </c>
      <c r="Y2630">
        <v>39891</v>
      </c>
      <c r="Z2630">
        <v>27.4</v>
      </c>
      <c r="AA2630">
        <v>280409</v>
      </c>
      <c r="AB2630">
        <v>65.5</v>
      </c>
      <c r="AC2630">
        <v>26.3</v>
      </c>
      <c r="AD2630">
        <v>184100</v>
      </c>
      <c r="AE2630">
        <v>243394</v>
      </c>
      <c r="AF2630">
        <v>2.78</v>
      </c>
      <c r="AG2630">
        <v>33855</v>
      </c>
      <c r="AH2630">
        <v>74155</v>
      </c>
      <c r="AI2630">
        <v>8.6999999999999993</v>
      </c>
      <c r="AJ2630">
        <v>12517</v>
      </c>
      <c r="AK2630">
        <v>182916</v>
      </c>
      <c r="AL2630">
        <v>1.7</v>
      </c>
      <c r="AM2630">
        <v>59107</v>
      </c>
      <c r="AN2630">
        <v>58767</v>
      </c>
      <c r="AO2630">
        <v>5.3</v>
      </c>
      <c r="AP2630">
        <v>0.6</v>
      </c>
      <c r="AQ2630">
        <v>6.2</v>
      </c>
      <c r="AR2630">
        <v>0</v>
      </c>
      <c r="AS2630">
        <v>8.6</v>
      </c>
      <c r="AT2630">
        <v>30.1</v>
      </c>
      <c r="AU2630">
        <v>4008259</v>
      </c>
      <c r="AV2630">
        <v>12358953</v>
      </c>
      <c r="AW2630">
        <v>7668326</v>
      </c>
      <c r="AX2630">
        <v>12465</v>
      </c>
      <c r="AY2630">
        <v>797850</v>
      </c>
      <c r="AZ2630">
        <v>3565</v>
      </c>
      <c r="BA2630">
        <v>878.43</v>
      </c>
      <c r="BB2630">
        <v>754.3</v>
      </c>
    </row>
    <row r="2631" spans="1:54" x14ac:dyDescent="0.3">
      <c r="A2631">
        <v>48123</v>
      </c>
      <c r="B2631" t="s">
        <v>1930</v>
      </c>
      <c r="C2631" t="s">
        <v>622</v>
      </c>
      <c r="D2631">
        <v>20684</v>
      </c>
      <c r="E2631">
        <v>20097</v>
      </c>
      <c r="F2631">
        <v>2.9</v>
      </c>
      <c r="G2631">
        <v>20097</v>
      </c>
      <c r="H2631">
        <v>6.4</v>
      </c>
      <c r="I2631">
        <v>22.1</v>
      </c>
      <c r="J2631">
        <v>19.399999999999999</v>
      </c>
      <c r="K2631">
        <v>47.9</v>
      </c>
      <c r="L2631">
        <v>87.7</v>
      </c>
      <c r="M2631">
        <v>9.5</v>
      </c>
      <c r="N2631">
        <v>0.9</v>
      </c>
      <c r="O2631">
        <v>0.6</v>
      </c>
      <c r="P2631">
        <v>0</v>
      </c>
      <c r="Q2631">
        <v>1.3</v>
      </c>
      <c r="R2631">
        <v>33.9</v>
      </c>
      <c r="S2631">
        <v>56</v>
      </c>
      <c r="T2631">
        <v>85.3</v>
      </c>
      <c r="U2631">
        <v>2.6</v>
      </c>
      <c r="V2631">
        <v>18</v>
      </c>
      <c r="W2631">
        <v>76.8</v>
      </c>
      <c r="X2631">
        <v>12.4</v>
      </c>
      <c r="Y2631">
        <v>1742</v>
      </c>
      <c r="Z2631">
        <v>24.4</v>
      </c>
      <c r="AA2631">
        <v>9170</v>
      </c>
      <c r="AB2631">
        <v>78</v>
      </c>
      <c r="AC2631">
        <v>6</v>
      </c>
      <c r="AD2631">
        <v>80700</v>
      </c>
      <c r="AE2631">
        <v>6948</v>
      </c>
      <c r="AF2631">
        <v>2.66</v>
      </c>
      <c r="AG2631">
        <v>23720</v>
      </c>
      <c r="AH2631">
        <v>46454</v>
      </c>
      <c r="AI2631">
        <v>13.5</v>
      </c>
      <c r="AJ2631">
        <v>441</v>
      </c>
      <c r="AK2631">
        <v>5159</v>
      </c>
      <c r="AL2631">
        <v>1.2</v>
      </c>
      <c r="AM2631">
        <v>1520</v>
      </c>
      <c r="AN2631">
        <v>1509</v>
      </c>
      <c r="AO2631">
        <v>0</v>
      </c>
      <c r="AP2631">
        <v>0</v>
      </c>
      <c r="AQ2631">
        <v>0</v>
      </c>
      <c r="AR2631">
        <v>0</v>
      </c>
      <c r="AS2631">
        <v>0</v>
      </c>
      <c r="AT2631">
        <v>26.5</v>
      </c>
      <c r="AU2631">
        <v>110375</v>
      </c>
      <c r="AV2631">
        <v>30453</v>
      </c>
      <c r="AW2631">
        <v>159887</v>
      </c>
      <c r="AX2631">
        <v>8108</v>
      </c>
      <c r="AY2631">
        <v>14886</v>
      </c>
      <c r="AZ2631">
        <v>5</v>
      </c>
      <c r="BA2631">
        <v>908.98</v>
      </c>
      <c r="BB2631">
        <v>22.1</v>
      </c>
    </row>
    <row r="2632" spans="1:54" x14ac:dyDescent="0.3">
      <c r="A2632">
        <v>48125</v>
      </c>
      <c r="B2632" t="s">
        <v>769</v>
      </c>
      <c r="C2632" t="s">
        <v>622</v>
      </c>
      <c r="D2632">
        <v>2218</v>
      </c>
      <c r="E2632">
        <v>2444</v>
      </c>
      <c r="F2632">
        <v>-9.1999999999999993</v>
      </c>
      <c r="G2632">
        <v>2444</v>
      </c>
      <c r="H2632">
        <v>6.2</v>
      </c>
      <c r="I2632">
        <v>18.899999999999999</v>
      </c>
      <c r="J2632">
        <v>20.9</v>
      </c>
      <c r="K2632">
        <v>42.4</v>
      </c>
      <c r="L2632">
        <v>88.7</v>
      </c>
      <c r="M2632">
        <v>6</v>
      </c>
      <c r="N2632">
        <v>2.1</v>
      </c>
      <c r="O2632">
        <v>1.1000000000000001</v>
      </c>
      <c r="P2632">
        <v>0.1</v>
      </c>
      <c r="Q2632">
        <v>2</v>
      </c>
      <c r="R2632">
        <v>29.5</v>
      </c>
      <c r="S2632">
        <v>62.8</v>
      </c>
      <c r="T2632">
        <v>75.7</v>
      </c>
      <c r="U2632">
        <v>3.5</v>
      </c>
      <c r="V2632">
        <v>14.4</v>
      </c>
      <c r="W2632">
        <v>77.400000000000006</v>
      </c>
      <c r="X2632">
        <v>13.5</v>
      </c>
      <c r="Y2632">
        <v>220</v>
      </c>
      <c r="Z2632">
        <v>15.9</v>
      </c>
      <c r="AA2632">
        <v>1282</v>
      </c>
      <c r="AB2632">
        <v>76.8</v>
      </c>
      <c r="AC2632">
        <v>2.5</v>
      </c>
      <c r="AD2632">
        <v>48400</v>
      </c>
      <c r="AE2632">
        <v>913</v>
      </c>
      <c r="AF2632">
        <v>2.2799999999999998</v>
      </c>
      <c r="AG2632">
        <v>20578</v>
      </c>
      <c r="AH2632">
        <v>38401</v>
      </c>
      <c r="AI2632">
        <v>18.8</v>
      </c>
      <c r="AJ2632">
        <v>42</v>
      </c>
      <c r="AK2632">
        <v>250</v>
      </c>
      <c r="AL2632">
        <v>1.2</v>
      </c>
      <c r="AM2632">
        <v>170</v>
      </c>
      <c r="AN2632">
        <v>0</v>
      </c>
      <c r="AO2632">
        <v>0</v>
      </c>
      <c r="AP2632">
        <v>0</v>
      </c>
      <c r="AQ2632">
        <v>0</v>
      </c>
      <c r="AR2632">
        <v>0</v>
      </c>
      <c r="AS2632">
        <v>0</v>
      </c>
      <c r="AT2632">
        <v>0</v>
      </c>
      <c r="AU2632">
        <v>0</v>
      </c>
      <c r="AV2632">
        <v>0</v>
      </c>
      <c r="AW2632">
        <v>11311</v>
      </c>
      <c r="AX2632">
        <v>4577</v>
      </c>
      <c r="AY2632">
        <v>914</v>
      </c>
      <c r="AZ2632">
        <v>0</v>
      </c>
      <c r="BA2632">
        <v>901.72</v>
      </c>
      <c r="BB2632">
        <v>2.7</v>
      </c>
    </row>
    <row r="2633" spans="1:54" x14ac:dyDescent="0.3">
      <c r="A2633">
        <v>48127</v>
      </c>
      <c r="B2633" t="s">
        <v>768</v>
      </c>
      <c r="C2633" t="s">
        <v>622</v>
      </c>
      <c r="D2633">
        <v>11089</v>
      </c>
      <c r="E2633">
        <v>9996</v>
      </c>
      <c r="F2633">
        <v>10.9</v>
      </c>
      <c r="G2633">
        <v>9996</v>
      </c>
      <c r="H2633">
        <v>8.3000000000000007</v>
      </c>
      <c r="I2633">
        <v>30.4</v>
      </c>
      <c r="J2633">
        <v>14.3</v>
      </c>
      <c r="K2633">
        <v>50.9</v>
      </c>
      <c r="L2633">
        <v>96.2</v>
      </c>
      <c r="M2633">
        <v>1.7</v>
      </c>
      <c r="N2633">
        <v>0.8</v>
      </c>
      <c r="O2633">
        <v>0.6</v>
      </c>
      <c r="P2633">
        <v>0</v>
      </c>
      <c r="Q2633">
        <v>0.7</v>
      </c>
      <c r="R2633">
        <v>85.9</v>
      </c>
      <c r="S2633">
        <v>12.2</v>
      </c>
      <c r="T2633">
        <v>90.5</v>
      </c>
      <c r="U2633">
        <v>6.6</v>
      </c>
      <c r="V2633">
        <v>70.8</v>
      </c>
      <c r="W2633">
        <v>61.6</v>
      </c>
      <c r="X2633">
        <v>9.1999999999999993</v>
      </c>
      <c r="Y2633">
        <v>433</v>
      </c>
      <c r="Z2633">
        <v>15.5</v>
      </c>
      <c r="AA2633">
        <v>4357</v>
      </c>
      <c r="AB2633">
        <v>69.8</v>
      </c>
      <c r="AC2633">
        <v>7.6</v>
      </c>
      <c r="AD2633">
        <v>49900</v>
      </c>
      <c r="AE2633">
        <v>3542</v>
      </c>
      <c r="AF2633">
        <v>2.86</v>
      </c>
      <c r="AG2633">
        <v>17516</v>
      </c>
      <c r="AH2633">
        <v>36681</v>
      </c>
      <c r="AI2633">
        <v>26.5</v>
      </c>
      <c r="AJ2633">
        <v>234</v>
      </c>
      <c r="AK2633">
        <v>5806</v>
      </c>
      <c r="AL2633">
        <v>26.1</v>
      </c>
      <c r="AM2633">
        <v>737</v>
      </c>
      <c r="AN2633">
        <v>1017</v>
      </c>
      <c r="AO2633">
        <v>0</v>
      </c>
      <c r="AP2633">
        <v>0</v>
      </c>
      <c r="AQ2633">
        <v>0</v>
      </c>
      <c r="AR2633">
        <v>0</v>
      </c>
      <c r="AS2633">
        <v>0</v>
      </c>
      <c r="AT2633">
        <v>0</v>
      </c>
      <c r="AU2633">
        <v>0</v>
      </c>
      <c r="AV2633">
        <v>0</v>
      </c>
      <c r="AW2633">
        <v>74775</v>
      </c>
      <c r="AX2633">
        <v>7658</v>
      </c>
      <c r="AY2633">
        <v>8259</v>
      </c>
      <c r="AZ2633">
        <v>5</v>
      </c>
      <c r="BA2633">
        <v>1328.88</v>
      </c>
      <c r="BB2633">
        <v>7.5</v>
      </c>
    </row>
    <row r="2634" spans="1:54" x14ac:dyDescent="0.3">
      <c r="A2634">
        <v>48129</v>
      </c>
      <c r="B2634" t="s">
        <v>767</v>
      </c>
      <c r="C2634" t="s">
        <v>622</v>
      </c>
      <c r="D2634">
        <v>3543</v>
      </c>
      <c r="E2634">
        <v>3728</v>
      </c>
      <c r="F2634">
        <v>-5</v>
      </c>
      <c r="G2634">
        <v>3677</v>
      </c>
      <c r="H2634">
        <v>5.6</v>
      </c>
      <c r="I2634">
        <v>19.7</v>
      </c>
      <c r="J2634">
        <v>23.3</v>
      </c>
      <c r="K2634">
        <v>51.5</v>
      </c>
      <c r="L2634">
        <v>92.4</v>
      </c>
      <c r="M2634">
        <v>5.0999999999999996</v>
      </c>
      <c r="N2634">
        <v>0.7</v>
      </c>
      <c r="O2634">
        <v>0.4</v>
      </c>
      <c r="P2634">
        <v>0.1</v>
      </c>
      <c r="Q2634">
        <v>1.4</v>
      </c>
      <c r="R2634">
        <v>10.9</v>
      </c>
      <c r="S2634">
        <v>81.8</v>
      </c>
      <c r="T2634">
        <v>83.7</v>
      </c>
      <c r="U2634">
        <v>2.2000000000000002</v>
      </c>
      <c r="V2634">
        <v>8.6</v>
      </c>
      <c r="W2634">
        <v>85.9</v>
      </c>
      <c r="X2634">
        <v>16.7</v>
      </c>
      <c r="Y2634">
        <v>292</v>
      </c>
      <c r="Z2634">
        <v>20.399999999999999</v>
      </c>
      <c r="AA2634">
        <v>2135</v>
      </c>
      <c r="AB2634">
        <v>76.7</v>
      </c>
      <c r="AC2634">
        <v>7.1</v>
      </c>
      <c r="AD2634">
        <v>61100</v>
      </c>
      <c r="AE2634">
        <v>1280</v>
      </c>
      <c r="AF2634">
        <v>2.6</v>
      </c>
      <c r="AG2634">
        <v>21904</v>
      </c>
      <c r="AH2634">
        <v>42411</v>
      </c>
      <c r="AI2634">
        <v>16.7</v>
      </c>
      <c r="AJ2634">
        <v>85</v>
      </c>
      <c r="AK2634">
        <v>492</v>
      </c>
      <c r="AL2634">
        <v>2.9</v>
      </c>
      <c r="AM2634">
        <v>236</v>
      </c>
      <c r="AN2634">
        <v>0</v>
      </c>
      <c r="AO2634">
        <v>0</v>
      </c>
      <c r="AP2634">
        <v>0</v>
      </c>
      <c r="AQ2634">
        <v>0</v>
      </c>
      <c r="AR2634">
        <v>0</v>
      </c>
      <c r="AS2634">
        <v>0</v>
      </c>
      <c r="AT2634">
        <v>0</v>
      </c>
      <c r="AU2634">
        <v>0</v>
      </c>
      <c r="AV2634">
        <v>0</v>
      </c>
      <c r="AW2634">
        <v>29218</v>
      </c>
      <c r="AX2634">
        <v>7637</v>
      </c>
      <c r="AY2634">
        <v>3717</v>
      </c>
      <c r="AZ2634">
        <v>1</v>
      </c>
      <c r="BA2634">
        <v>926.89</v>
      </c>
      <c r="BB2634">
        <v>4</v>
      </c>
    </row>
    <row r="2635" spans="1:54" x14ac:dyDescent="0.3">
      <c r="A2635">
        <v>48131</v>
      </c>
      <c r="B2635" t="s">
        <v>766</v>
      </c>
      <c r="C2635" t="s">
        <v>622</v>
      </c>
      <c r="D2635">
        <v>11533</v>
      </c>
      <c r="E2635">
        <v>11782</v>
      </c>
      <c r="F2635">
        <v>-2.1</v>
      </c>
      <c r="G2635">
        <v>11782</v>
      </c>
      <c r="H2635">
        <v>7.2</v>
      </c>
      <c r="I2635">
        <v>25.7</v>
      </c>
      <c r="J2635">
        <v>17.2</v>
      </c>
      <c r="K2635">
        <v>48.4</v>
      </c>
      <c r="L2635">
        <v>96.9</v>
      </c>
      <c r="M2635">
        <v>1.4</v>
      </c>
      <c r="N2635">
        <v>0.8</v>
      </c>
      <c r="O2635">
        <v>0.3</v>
      </c>
      <c r="P2635">
        <v>0.1</v>
      </c>
      <c r="Q2635">
        <v>0.5</v>
      </c>
      <c r="R2635">
        <v>88.5</v>
      </c>
      <c r="S2635">
        <v>9.9</v>
      </c>
      <c r="T2635">
        <v>81.3</v>
      </c>
      <c r="U2635">
        <v>3.4</v>
      </c>
      <c r="V2635">
        <v>65.7</v>
      </c>
      <c r="W2635">
        <v>66</v>
      </c>
      <c r="X2635">
        <v>6.8</v>
      </c>
      <c r="Y2635">
        <v>650</v>
      </c>
      <c r="Z2635">
        <v>22.9</v>
      </c>
      <c r="AA2635">
        <v>5534</v>
      </c>
      <c r="AB2635">
        <v>72.5</v>
      </c>
      <c r="AC2635">
        <v>4.5</v>
      </c>
      <c r="AD2635">
        <v>52700</v>
      </c>
      <c r="AE2635">
        <v>3901</v>
      </c>
      <c r="AF2635">
        <v>2.84</v>
      </c>
      <c r="AG2635">
        <v>20181</v>
      </c>
      <c r="AH2635">
        <v>34131</v>
      </c>
      <c r="AI2635">
        <v>19.7</v>
      </c>
      <c r="AJ2635">
        <v>163</v>
      </c>
      <c r="AK2635">
        <v>2533</v>
      </c>
      <c r="AL2635">
        <v>14.2</v>
      </c>
      <c r="AM2635">
        <v>753</v>
      </c>
      <c r="AN2635">
        <v>1015</v>
      </c>
      <c r="AO2635">
        <v>0</v>
      </c>
      <c r="AP2635">
        <v>0</v>
      </c>
      <c r="AQ2635">
        <v>0</v>
      </c>
      <c r="AR2635">
        <v>0</v>
      </c>
      <c r="AS2635">
        <v>60.6</v>
      </c>
      <c r="AT2635">
        <v>21.8</v>
      </c>
      <c r="AU2635">
        <v>0</v>
      </c>
      <c r="AV2635">
        <v>17461</v>
      </c>
      <c r="AW2635">
        <v>49609</v>
      </c>
      <c r="AX2635">
        <v>4084</v>
      </c>
      <c r="AY2635">
        <v>3745</v>
      </c>
      <c r="AZ2635">
        <v>0</v>
      </c>
      <c r="BA2635">
        <v>1793.48</v>
      </c>
      <c r="BB2635">
        <v>6.6</v>
      </c>
    </row>
    <row r="2636" spans="1:54" x14ac:dyDescent="0.3">
      <c r="A2636">
        <v>48133</v>
      </c>
      <c r="B2636" t="s">
        <v>765</v>
      </c>
      <c r="C2636" t="s">
        <v>622</v>
      </c>
      <c r="D2636">
        <v>18176</v>
      </c>
      <c r="E2636">
        <v>18583</v>
      </c>
      <c r="F2636">
        <v>-2.2000000000000002</v>
      </c>
      <c r="G2636">
        <v>18583</v>
      </c>
      <c r="H2636">
        <v>5.5</v>
      </c>
      <c r="I2636">
        <v>21.4</v>
      </c>
      <c r="J2636">
        <v>21.1</v>
      </c>
      <c r="K2636">
        <v>50.8</v>
      </c>
      <c r="L2636">
        <v>94.6</v>
      </c>
      <c r="M2636">
        <v>2.5</v>
      </c>
      <c r="N2636">
        <v>1.1000000000000001</v>
      </c>
      <c r="O2636">
        <v>0.6</v>
      </c>
      <c r="P2636">
        <v>0.1</v>
      </c>
      <c r="Q2636">
        <v>1.2</v>
      </c>
      <c r="R2636">
        <v>16</v>
      </c>
      <c r="S2636">
        <v>79.599999999999994</v>
      </c>
      <c r="T2636">
        <v>87.8</v>
      </c>
      <c r="U2636">
        <v>4</v>
      </c>
      <c r="V2636">
        <v>10.7</v>
      </c>
      <c r="W2636">
        <v>82</v>
      </c>
      <c r="X2636">
        <v>16</v>
      </c>
      <c r="Y2636">
        <v>1657</v>
      </c>
      <c r="Z2636">
        <v>21.2</v>
      </c>
      <c r="AA2636">
        <v>10251</v>
      </c>
      <c r="AB2636">
        <v>75.099999999999994</v>
      </c>
      <c r="AC2636">
        <v>7.7</v>
      </c>
      <c r="AD2636">
        <v>61200</v>
      </c>
      <c r="AE2636">
        <v>6872</v>
      </c>
      <c r="AF2636">
        <v>2.5499999999999998</v>
      </c>
      <c r="AG2636">
        <v>21125</v>
      </c>
      <c r="AH2636">
        <v>34914</v>
      </c>
      <c r="AI2636">
        <v>19</v>
      </c>
      <c r="AJ2636">
        <v>472</v>
      </c>
      <c r="AK2636">
        <v>5395</v>
      </c>
      <c r="AL2636">
        <v>9.5</v>
      </c>
      <c r="AM2636">
        <v>1396</v>
      </c>
      <c r="AN2636">
        <v>1747</v>
      </c>
      <c r="AO2636">
        <v>0</v>
      </c>
      <c r="AP2636">
        <v>0</v>
      </c>
      <c r="AQ2636">
        <v>0</v>
      </c>
      <c r="AR2636">
        <v>0</v>
      </c>
      <c r="AS2636">
        <v>0</v>
      </c>
      <c r="AT2636">
        <v>23.4</v>
      </c>
      <c r="AU2636">
        <v>135464</v>
      </c>
      <c r="AV2636">
        <v>180763</v>
      </c>
      <c r="AW2636">
        <v>259667</v>
      </c>
      <c r="AX2636">
        <v>14170</v>
      </c>
      <c r="AY2636">
        <v>17694</v>
      </c>
      <c r="AZ2636">
        <v>0</v>
      </c>
      <c r="BA2636">
        <v>926.49</v>
      </c>
      <c r="BB2636">
        <v>20.100000000000001</v>
      </c>
    </row>
    <row r="2637" spans="1:54" x14ac:dyDescent="0.3">
      <c r="A2637">
        <v>48135</v>
      </c>
      <c r="B2637" t="s">
        <v>764</v>
      </c>
      <c r="C2637" t="s">
        <v>622</v>
      </c>
      <c r="D2637">
        <v>153904</v>
      </c>
      <c r="E2637">
        <v>137133</v>
      </c>
      <c r="F2637">
        <v>12.2</v>
      </c>
      <c r="G2637">
        <v>137130</v>
      </c>
      <c r="H2637">
        <v>9</v>
      </c>
      <c r="I2637">
        <v>29.8</v>
      </c>
      <c r="J2637">
        <v>9.6</v>
      </c>
      <c r="K2637">
        <v>49.6</v>
      </c>
      <c r="L2637">
        <v>91.1</v>
      </c>
      <c r="M2637">
        <v>4.9000000000000004</v>
      </c>
      <c r="N2637">
        <v>1.4</v>
      </c>
      <c r="O2637">
        <v>1.1000000000000001</v>
      </c>
      <c r="P2637">
        <v>0.2</v>
      </c>
      <c r="Q2637">
        <v>1.4</v>
      </c>
      <c r="R2637">
        <v>57.5</v>
      </c>
      <c r="S2637">
        <v>36</v>
      </c>
      <c r="T2637">
        <v>81.599999999999994</v>
      </c>
      <c r="U2637">
        <v>13.7</v>
      </c>
      <c r="V2637">
        <v>43.4</v>
      </c>
      <c r="W2637">
        <v>72.900000000000006</v>
      </c>
      <c r="X2637">
        <v>13.5</v>
      </c>
      <c r="Y2637">
        <v>7071</v>
      </c>
      <c r="Z2637">
        <v>20.399999999999999</v>
      </c>
      <c r="AA2637">
        <v>56500</v>
      </c>
      <c r="AB2637">
        <v>65.7</v>
      </c>
      <c r="AC2637">
        <v>19.899999999999999</v>
      </c>
      <c r="AD2637">
        <v>91200</v>
      </c>
      <c r="AE2637">
        <v>49962</v>
      </c>
      <c r="AF2637">
        <v>2.8</v>
      </c>
      <c r="AG2637">
        <v>24247</v>
      </c>
      <c r="AH2637">
        <v>51466</v>
      </c>
      <c r="AI2637">
        <v>15.9</v>
      </c>
      <c r="AJ2637">
        <v>3582</v>
      </c>
      <c r="AK2637">
        <v>62316</v>
      </c>
      <c r="AL2637">
        <v>8.4</v>
      </c>
      <c r="AM2637">
        <v>10328</v>
      </c>
      <c r="AN2637">
        <v>11745</v>
      </c>
      <c r="AO2637">
        <v>2</v>
      </c>
      <c r="AP2637">
        <v>1.6</v>
      </c>
      <c r="AQ2637">
        <v>1.6</v>
      </c>
      <c r="AR2637">
        <v>0</v>
      </c>
      <c r="AS2637">
        <v>30.5</v>
      </c>
      <c r="AT2637">
        <v>26.3</v>
      </c>
      <c r="AU2637">
        <v>2049699</v>
      </c>
      <c r="AV2637">
        <v>2004269</v>
      </c>
      <c r="AW2637">
        <v>2090614</v>
      </c>
      <c r="AX2637">
        <v>16222</v>
      </c>
      <c r="AY2637">
        <v>228555</v>
      </c>
      <c r="AZ2637">
        <v>556</v>
      </c>
      <c r="BA2637">
        <v>897.69</v>
      </c>
      <c r="BB2637">
        <v>152.80000000000001</v>
      </c>
    </row>
    <row r="2638" spans="1:54" x14ac:dyDescent="0.3">
      <c r="A2638">
        <v>48137</v>
      </c>
      <c r="B2638" t="s">
        <v>763</v>
      </c>
      <c r="C2638" t="s">
        <v>622</v>
      </c>
      <c r="D2638">
        <v>1879</v>
      </c>
      <c r="E2638">
        <v>2002</v>
      </c>
      <c r="F2638">
        <v>-6.1</v>
      </c>
      <c r="G2638">
        <v>2002</v>
      </c>
      <c r="H2638">
        <v>5.6</v>
      </c>
      <c r="I2638">
        <v>20.2</v>
      </c>
      <c r="J2638">
        <v>26</v>
      </c>
      <c r="K2638">
        <v>49.7</v>
      </c>
      <c r="L2638">
        <v>95.5</v>
      </c>
      <c r="M2638">
        <v>0.8</v>
      </c>
      <c r="N2638">
        <v>2.2000000000000002</v>
      </c>
      <c r="O2638">
        <v>0.7</v>
      </c>
      <c r="P2638">
        <v>0</v>
      </c>
      <c r="Q2638">
        <v>0.7</v>
      </c>
      <c r="R2638">
        <v>54.4</v>
      </c>
      <c r="S2638">
        <v>43.9</v>
      </c>
      <c r="T2638">
        <v>86.2</v>
      </c>
      <c r="U2638">
        <v>12.7</v>
      </c>
      <c r="V2638">
        <v>49.8</v>
      </c>
      <c r="W2638">
        <v>68.900000000000006</v>
      </c>
      <c r="X2638">
        <v>24.2</v>
      </c>
      <c r="Y2638">
        <v>156</v>
      </c>
      <c r="Z2638">
        <v>22.9</v>
      </c>
      <c r="AA2638">
        <v>1608</v>
      </c>
      <c r="AB2638">
        <v>91.6</v>
      </c>
      <c r="AC2638">
        <v>0.5</v>
      </c>
      <c r="AD2638">
        <v>70500</v>
      </c>
      <c r="AE2638">
        <v>838</v>
      </c>
      <c r="AF2638">
        <v>2.4500000000000002</v>
      </c>
      <c r="AG2638">
        <v>22015</v>
      </c>
      <c r="AH2638">
        <v>43839</v>
      </c>
      <c r="AI2638">
        <v>18.399999999999999</v>
      </c>
      <c r="AJ2638">
        <v>37</v>
      </c>
      <c r="AK2638">
        <v>182</v>
      </c>
      <c r="AL2638">
        <v>13</v>
      </c>
      <c r="AM2638">
        <v>187</v>
      </c>
      <c r="AN2638">
        <v>435</v>
      </c>
      <c r="AO2638">
        <v>0</v>
      </c>
      <c r="AP2638">
        <v>0</v>
      </c>
      <c r="AQ2638">
        <v>0</v>
      </c>
      <c r="AR2638">
        <v>0</v>
      </c>
      <c r="AS2638">
        <v>0</v>
      </c>
      <c r="AT2638">
        <v>0</v>
      </c>
      <c r="AU2638">
        <v>0</v>
      </c>
      <c r="AV2638">
        <v>0</v>
      </c>
      <c r="AW2638">
        <v>11690</v>
      </c>
      <c r="AX2638">
        <v>6063</v>
      </c>
      <c r="AY2638">
        <v>0</v>
      </c>
      <c r="AZ2638">
        <v>0</v>
      </c>
      <c r="BA2638">
        <v>2117.86</v>
      </c>
      <c r="BB2638">
        <v>0.9</v>
      </c>
    </row>
    <row r="2639" spans="1:54" x14ac:dyDescent="0.3">
      <c r="A2639">
        <v>48139</v>
      </c>
      <c r="B2639" t="s">
        <v>523</v>
      </c>
      <c r="C2639" t="s">
        <v>622</v>
      </c>
      <c r="D2639">
        <v>159317</v>
      </c>
      <c r="E2639">
        <v>149610</v>
      </c>
      <c r="F2639">
        <v>6.5</v>
      </c>
      <c r="G2639">
        <v>149610</v>
      </c>
      <c r="H2639">
        <v>6.4</v>
      </c>
      <c r="I2639">
        <v>27</v>
      </c>
      <c r="J2639">
        <v>11.9</v>
      </c>
      <c r="K2639">
        <v>50.6</v>
      </c>
      <c r="L2639">
        <v>87</v>
      </c>
      <c r="M2639">
        <v>9.6999999999999993</v>
      </c>
      <c r="N2639">
        <v>0.8</v>
      </c>
      <c r="O2639">
        <v>0.7</v>
      </c>
      <c r="P2639">
        <v>0.1</v>
      </c>
      <c r="Q2639">
        <v>1.7</v>
      </c>
      <c r="R2639">
        <v>25.1</v>
      </c>
      <c r="S2639">
        <v>63.4</v>
      </c>
      <c r="T2639">
        <v>85</v>
      </c>
      <c r="U2639">
        <v>7.8</v>
      </c>
      <c r="V2639">
        <v>18.899999999999999</v>
      </c>
      <c r="W2639">
        <v>83.6</v>
      </c>
      <c r="X2639">
        <v>20.7</v>
      </c>
      <c r="Y2639">
        <v>9986</v>
      </c>
      <c r="Z2639">
        <v>29</v>
      </c>
      <c r="AA2639">
        <v>57041</v>
      </c>
      <c r="AB2639">
        <v>74.599999999999994</v>
      </c>
      <c r="AC2639">
        <v>11.3</v>
      </c>
      <c r="AD2639">
        <v>137500</v>
      </c>
      <c r="AE2639">
        <v>51016</v>
      </c>
      <c r="AF2639">
        <v>2.95</v>
      </c>
      <c r="AG2639">
        <v>25662</v>
      </c>
      <c r="AH2639">
        <v>61952</v>
      </c>
      <c r="AI2639">
        <v>11.9</v>
      </c>
      <c r="AJ2639">
        <v>2614</v>
      </c>
      <c r="AK2639">
        <v>36269</v>
      </c>
      <c r="AL2639">
        <v>5.2</v>
      </c>
      <c r="AM2639">
        <v>12541</v>
      </c>
      <c r="AN2639">
        <v>14160</v>
      </c>
      <c r="AO2639">
        <v>0</v>
      </c>
      <c r="AP2639">
        <v>0</v>
      </c>
      <c r="AQ2639">
        <v>0</v>
      </c>
      <c r="AR2639">
        <v>0</v>
      </c>
      <c r="AS2639">
        <v>10.3</v>
      </c>
      <c r="AT2639">
        <v>26.6</v>
      </c>
      <c r="AU2639">
        <v>4080603</v>
      </c>
      <c r="AV2639">
        <v>279168</v>
      </c>
      <c r="AW2639">
        <v>1323106</v>
      </c>
      <c r="AX2639">
        <v>9265</v>
      </c>
      <c r="AY2639">
        <v>126593</v>
      </c>
      <c r="AZ2639">
        <v>1096</v>
      </c>
      <c r="BA2639">
        <v>935.49</v>
      </c>
      <c r="BB2639">
        <v>159.9</v>
      </c>
    </row>
    <row r="2640" spans="1:54" x14ac:dyDescent="0.3">
      <c r="A2640">
        <v>48141</v>
      </c>
      <c r="B2640" t="s">
        <v>223</v>
      </c>
      <c r="C2640" t="s">
        <v>622</v>
      </c>
      <c r="D2640">
        <v>833487</v>
      </c>
      <c r="E2640">
        <v>800647</v>
      </c>
      <c r="F2640">
        <v>4.0999999999999996</v>
      </c>
      <c r="G2640">
        <v>800647</v>
      </c>
      <c r="H2640">
        <v>8.1</v>
      </c>
      <c r="I2640">
        <v>28.3</v>
      </c>
      <c r="J2640">
        <v>11.3</v>
      </c>
      <c r="K2640">
        <v>51</v>
      </c>
      <c r="L2640">
        <v>92.1</v>
      </c>
      <c r="M2640">
        <v>4</v>
      </c>
      <c r="N2640">
        <v>1</v>
      </c>
      <c r="O2640">
        <v>1.3</v>
      </c>
      <c r="P2640">
        <v>0.2</v>
      </c>
      <c r="Q2640">
        <v>1.4</v>
      </c>
      <c r="R2640">
        <v>81.2</v>
      </c>
      <c r="S2640">
        <v>13.3</v>
      </c>
      <c r="T2640">
        <v>84.6</v>
      </c>
      <c r="U2640">
        <v>26</v>
      </c>
      <c r="V2640">
        <v>73</v>
      </c>
      <c r="W2640">
        <v>74</v>
      </c>
      <c r="X2640">
        <v>20.7</v>
      </c>
      <c r="Y2640">
        <v>49258</v>
      </c>
      <c r="Z2640">
        <v>23.2</v>
      </c>
      <c r="AA2640">
        <v>286659</v>
      </c>
      <c r="AB2640">
        <v>61.7</v>
      </c>
      <c r="AC2640">
        <v>23.4</v>
      </c>
      <c r="AD2640">
        <v>111800</v>
      </c>
      <c r="AE2640">
        <v>255573</v>
      </c>
      <c r="AF2640">
        <v>3.13</v>
      </c>
      <c r="AG2640">
        <v>18379</v>
      </c>
      <c r="AH2640">
        <v>40157</v>
      </c>
      <c r="AI2640">
        <v>23.3</v>
      </c>
      <c r="AJ2640">
        <v>13814</v>
      </c>
      <c r="AK2640">
        <v>221264</v>
      </c>
      <c r="AL2640">
        <v>0.6</v>
      </c>
      <c r="AM2640">
        <v>53783</v>
      </c>
      <c r="AN2640">
        <v>63143</v>
      </c>
      <c r="AO2640">
        <v>2.2000000000000002</v>
      </c>
      <c r="AP2640">
        <v>1.1000000000000001</v>
      </c>
      <c r="AQ2640">
        <v>2</v>
      </c>
      <c r="AR2640">
        <v>0</v>
      </c>
      <c r="AS2640">
        <v>61.4</v>
      </c>
      <c r="AT2640">
        <v>27.1</v>
      </c>
      <c r="AU2640">
        <v>14423498</v>
      </c>
      <c r="AV2640">
        <v>5002538</v>
      </c>
      <c r="AW2640">
        <v>8460929</v>
      </c>
      <c r="AX2640">
        <v>11625</v>
      </c>
      <c r="AY2640">
        <v>1031298</v>
      </c>
      <c r="AZ2640">
        <v>3043</v>
      </c>
      <c r="BA2640">
        <v>1012.69</v>
      </c>
      <c r="BB2640">
        <v>790.6</v>
      </c>
    </row>
    <row r="2641" spans="1:54" x14ac:dyDescent="0.3">
      <c r="A2641">
        <v>48143</v>
      </c>
      <c r="B2641" t="s">
        <v>762</v>
      </c>
      <c r="C2641" t="s">
        <v>622</v>
      </c>
      <c r="D2641">
        <v>40147</v>
      </c>
      <c r="E2641">
        <v>37890</v>
      </c>
      <c r="F2641">
        <v>6</v>
      </c>
      <c r="G2641">
        <v>37890</v>
      </c>
      <c r="H2641">
        <v>6</v>
      </c>
      <c r="I2641">
        <v>20.8</v>
      </c>
      <c r="J2641">
        <v>13.7</v>
      </c>
      <c r="K2641">
        <v>50.9</v>
      </c>
      <c r="L2641">
        <v>94.6</v>
      </c>
      <c r="M2641">
        <v>1.7</v>
      </c>
      <c r="N2641">
        <v>1.4</v>
      </c>
      <c r="O2641">
        <v>0.8</v>
      </c>
      <c r="P2641">
        <v>0.1</v>
      </c>
      <c r="Q2641">
        <v>1.4</v>
      </c>
      <c r="R2641">
        <v>20.100000000000001</v>
      </c>
      <c r="S2641">
        <v>76</v>
      </c>
      <c r="T2641">
        <v>80.5</v>
      </c>
      <c r="U2641">
        <v>8.5</v>
      </c>
      <c r="V2641">
        <v>18</v>
      </c>
      <c r="W2641">
        <v>82</v>
      </c>
      <c r="X2641">
        <v>24.3</v>
      </c>
      <c r="Y2641">
        <v>2299</v>
      </c>
      <c r="Z2641">
        <v>18.2</v>
      </c>
      <c r="AA2641">
        <v>17460</v>
      </c>
      <c r="AB2641">
        <v>59.9</v>
      </c>
      <c r="AC2641">
        <v>14.5</v>
      </c>
      <c r="AD2641">
        <v>111100</v>
      </c>
      <c r="AE2641">
        <v>14383</v>
      </c>
      <c r="AF2641">
        <v>2.57</v>
      </c>
      <c r="AG2641">
        <v>21670</v>
      </c>
      <c r="AH2641">
        <v>39586</v>
      </c>
      <c r="AI2641">
        <v>22.3</v>
      </c>
      <c r="AJ2641">
        <v>915</v>
      </c>
      <c r="AK2641">
        <v>11608</v>
      </c>
      <c r="AL2641">
        <v>-1</v>
      </c>
      <c r="AM2641">
        <v>2823</v>
      </c>
      <c r="AN2641">
        <v>3925</v>
      </c>
      <c r="AO2641">
        <v>0</v>
      </c>
      <c r="AP2641">
        <v>0</v>
      </c>
      <c r="AQ2641">
        <v>0</v>
      </c>
      <c r="AR2641">
        <v>0</v>
      </c>
      <c r="AS2641">
        <v>0</v>
      </c>
      <c r="AT2641">
        <v>0</v>
      </c>
      <c r="AU2641">
        <v>849331</v>
      </c>
      <c r="AV2641">
        <v>0</v>
      </c>
      <c r="AW2641">
        <v>445038</v>
      </c>
      <c r="AX2641">
        <v>12543</v>
      </c>
      <c r="AY2641">
        <v>55362</v>
      </c>
      <c r="AZ2641">
        <v>85</v>
      </c>
      <c r="BA2641">
        <v>1083.07</v>
      </c>
      <c r="BB2641">
        <v>35</v>
      </c>
    </row>
    <row r="2642" spans="1:54" x14ac:dyDescent="0.3">
      <c r="A2642">
        <v>48145</v>
      </c>
      <c r="B2642" t="s">
        <v>761</v>
      </c>
      <c r="C2642" t="s">
        <v>622</v>
      </c>
      <c r="D2642">
        <v>16989</v>
      </c>
      <c r="E2642">
        <v>17866</v>
      </c>
      <c r="F2642">
        <v>-4.9000000000000004</v>
      </c>
      <c r="G2642">
        <v>17866</v>
      </c>
      <c r="H2642">
        <v>6.3</v>
      </c>
      <c r="I2642">
        <v>21.2</v>
      </c>
      <c r="J2642">
        <v>17.3</v>
      </c>
      <c r="K2642">
        <v>52.3</v>
      </c>
      <c r="L2642">
        <v>71.8</v>
      </c>
      <c r="M2642">
        <v>24.8</v>
      </c>
      <c r="N2642">
        <v>1</v>
      </c>
      <c r="O2642">
        <v>0.5</v>
      </c>
      <c r="P2642">
        <v>0.2</v>
      </c>
      <c r="Q2642">
        <v>1.8</v>
      </c>
      <c r="R2642">
        <v>22.5</v>
      </c>
      <c r="S2642">
        <v>51.6</v>
      </c>
      <c r="T2642">
        <v>91</v>
      </c>
      <c r="U2642">
        <v>5.7</v>
      </c>
      <c r="V2642">
        <v>17</v>
      </c>
      <c r="W2642">
        <v>74.400000000000006</v>
      </c>
      <c r="X2642">
        <v>10.7</v>
      </c>
      <c r="Y2642">
        <v>1359</v>
      </c>
      <c r="Z2642">
        <v>27</v>
      </c>
      <c r="AA2642">
        <v>7723</v>
      </c>
      <c r="AB2642">
        <v>72</v>
      </c>
      <c r="AC2642">
        <v>10</v>
      </c>
      <c r="AD2642">
        <v>60800</v>
      </c>
      <c r="AE2642">
        <v>5600</v>
      </c>
      <c r="AF2642">
        <v>2.84</v>
      </c>
      <c r="AG2642">
        <v>16486</v>
      </c>
      <c r="AH2642">
        <v>32908</v>
      </c>
      <c r="AI2642">
        <v>20.9</v>
      </c>
      <c r="AJ2642">
        <v>223</v>
      </c>
      <c r="AK2642">
        <v>1771</v>
      </c>
      <c r="AL2642">
        <v>7.9</v>
      </c>
      <c r="AM2642">
        <v>907</v>
      </c>
      <c r="AN2642">
        <v>1121</v>
      </c>
      <c r="AO2642">
        <v>0</v>
      </c>
      <c r="AP2642">
        <v>0</v>
      </c>
      <c r="AQ2642">
        <v>0</v>
      </c>
      <c r="AR2642">
        <v>0</v>
      </c>
      <c r="AS2642">
        <v>0</v>
      </c>
      <c r="AT2642">
        <v>0</v>
      </c>
      <c r="AU2642">
        <v>0</v>
      </c>
      <c r="AV2642">
        <v>53128</v>
      </c>
      <c r="AW2642">
        <v>71633</v>
      </c>
      <c r="AX2642">
        <v>4249</v>
      </c>
      <c r="AY2642">
        <v>0</v>
      </c>
      <c r="AZ2642">
        <v>3</v>
      </c>
      <c r="BA2642">
        <v>765.48</v>
      </c>
      <c r="BB2642">
        <v>23.3</v>
      </c>
    </row>
    <row r="2643" spans="1:54" x14ac:dyDescent="0.3">
      <c r="A2643">
        <v>48147</v>
      </c>
      <c r="B2643" t="s">
        <v>760</v>
      </c>
      <c r="C2643" t="s">
        <v>622</v>
      </c>
      <c r="D2643">
        <v>33752</v>
      </c>
      <c r="E2643">
        <v>33915</v>
      </c>
      <c r="F2643">
        <v>-0.5</v>
      </c>
      <c r="G2643">
        <v>33915</v>
      </c>
      <c r="H2643">
        <v>5.3</v>
      </c>
      <c r="I2643">
        <v>21</v>
      </c>
      <c r="J2643">
        <v>18.8</v>
      </c>
      <c r="K2643">
        <v>47</v>
      </c>
      <c r="L2643">
        <v>89</v>
      </c>
      <c r="M2643">
        <v>7</v>
      </c>
      <c r="N2643">
        <v>1.2</v>
      </c>
      <c r="O2643">
        <v>0.5</v>
      </c>
      <c r="P2643">
        <v>0.1</v>
      </c>
      <c r="Q2643">
        <v>2.2000000000000002</v>
      </c>
      <c r="R2643">
        <v>10.5</v>
      </c>
      <c r="S2643">
        <v>79.400000000000006</v>
      </c>
      <c r="T2643">
        <v>82</v>
      </c>
      <c r="U2643">
        <v>4.5</v>
      </c>
      <c r="V2643">
        <v>8</v>
      </c>
      <c r="W2643">
        <v>82.4</v>
      </c>
      <c r="X2643">
        <v>15</v>
      </c>
      <c r="Y2643">
        <v>3299</v>
      </c>
      <c r="Z2643">
        <v>28.2</v>
      </c>
      <c r="AA2643">
        <v>14228</v>
      </c>
      <c r="AB2643">
        <v>74.599999999999994</v>
      </c>
      <c r="AC2643">
        <v>8.8000000000000007</v>
      </c>
      <c r="AD2643">
        <v>92600</v>
      </c>
      <c r="AE2643">
        <v>11814</v>
      </c>
      <c r="AF2643">
        <v>2.63</v>
      </c>
      <c r="AG2643">
        <v>20337</v>
      </c>
      <c r="AH2643">
        <v>44355</v>
      </c>
      <c r="AI2643">
        <v>17.2</v>
      </c>
      <c r="AJ2643">
        <v>454</v>
      </c>
      <c r="AK2643">
        <v>4708</v>
      </c>
      <c r="AL2643">
        <v>-0.8</v>
      </c>
      <c r="AM2643">
        <v>2251</v>
      </c>
      <c r="AN2643">
        <v>2254</v>
      </c>
      <c r="AO2643">
        <v>0</v>
      </c>
      <c r="AP2643">
        <v>0</v>
      </c>
      <c r="AQ2643">
        <v>0</v>
      </c>
      <c r="AR2643">
        <v>0</v>
      </c>
      <c r="AS2643">
        <v>0</v>
      </c>
      <c r="AT2643">
        <v>0</v>
      </c>
      <c r="AU2643">
        <v>135858</v>
      </c>
      <c r="AV2643">
        <v>0</v>
      </c>
      <c r="AW2643">
        <v>297301</v>
      </c>
      <c r="AX2643">
        <v>9044</v>
      </c>
      <c r="AY2643">
        <v>18458</v>
      </c>
      <c r="AZ2643">
        <v>27</v>
      </c>
      <c r="BA2643">
        <v>890.84</v>
      </c>
      <c r="BB2643">
        <v>38.1</v>
      </c>
    </row>
    <row r="2644" spans="1:54" x14ac:dyDescent="0.3">
      <c r="A2644">
        <v>48149</v>
      </c>
      <c r="B2644" t="s">
        <v>46</v>
      </c>
      <c r="C2644" t="s">
        <v>622</v>
      </c>
      <c r="D2644">
        <v>24833</v>
      </c>
      <c r="E2644">
        <v>24554</v>
      </c>
      <c r="F2644">
        <v>1.1000000000000001</v>
      </c>
      <c r="G2644">
        <v>24554</v>
      </c>
      <c r="H2644">
        <v>5</v>
      </c>
      <c r="I2644">
        <v>20.9</v>
      </c>
      <c r="J2644">
        <v>23.8</v>
      </c>
      <c r="K2644">
        <v>50.8</v>
      </c>
      <c r="L2644">
        <v>90.4</v>
      </c>
      <c r="M2644">
        <v>6.9</v>
      </c>
      <c r="N2644">
        <v>1.2</v>
      </c>
      <c r="O2644">
        <v>0.4</v>
      </c>
      <c r="P2644">
        <v>0.1</v>
      </c>
      <c r="Q2644">
        <v>1.1000000000000001</v>
      </c>
      <c r="R2644">
        <v>19.899999999999999</v>
      </c>
      <c r="S2644">
        <v>72.2</v>
      </c>
      <c r="T2644">
        <v>92.1</v>
      </c>
      <c r="U2644">
        <v>7.9</v>
      </c>
      <c r="V2644">
        <v>18.100000000000001</v>
      </c>
      <c r="W2644">
        <v>80.2</v>
      </c>
      <c r="X2644">
        <v>16.8</v>
      </c>
      <c r="Y2644">
        <v>2071</v>
      </c>
      <c r="Z2644">
        <v>23</v>
      </c>
      <c r="AA2644">
        <v>13869</v>
      </c>
      <c r="AB2644">
        <v>76.400000000000006</v>
      </c>
      <c r="AC2644">
        <v>5.6</v>
      </c>
      <c r="AD2644">
        <v>130300</v>
      </c>
      <c r="AE2644">
        <v>9999</v>
      </c>
      <c r="AF2644">
        <v>2.41</v>
      </c>
      <c r="AG2644">
        <v>27032</v>
      </c>
      <c r="AH2644">
        <v>48015</v>
      </c>
      <c r="AI2644">
        <v>11.6</v>
      </c>
      <c r="AJ2644">
        <v>734</v>
      </c>
      <c r="AK2644">
        <v>6827</v>
      </c>
      <c r="AL2644">
        <v>-0.1</v>
      </c>
      <c r="AM2644">
        <v>2365</v>
      </c>
      <c r="AN2644">
        <v>3232</v>
      </c>
      <c r="AO2644">
        <v>0</v>
      </c>
      <c r="AP2644">
        <v>0</v>
      </c>
      <c r="AQ2644">
        <v>0</v>
      </c>
      <c r="AR2644">
        <v>0</v>
      </c>
      <c r="AS2644">
        <v>0</v>
      </c>
      <c r="AT2644">
        <v>19.600000000000001</v>
      </c>
      <c r="AU2644">
        <v>277817</v>
      </c>
      <c r="AV2644">
        <v>158741</v>
      </c>
      <c r="AW2644">
        <v>262010</v>
      </c>
      <c r="AX2644">
        <v>11611</v>
      </c>
      <c r="AY2644">
        <v>31977</v>
      </c>
      <c r="AZ2644">
        <v>6</v>
      </c>
      <c r="BA2644">
        <v>950.01</v>
      </c>
      <c r="BB2644">
        <v>25.8</v>
      </c>
    </row>
    <row r="2645" spans="1:54" x14ac:dyDescent="0.3">
      <c r="A2645">
        <v>48151</v>
      </c>
      <c r="B2645" t="s">
        <v>759</v>
      </c>
      <c r="C2645" t="s">
        <v>622</v>
      </c>
      <c r="D2645">
        <v>3831</v>
      </c>
      <c r="E2645">
        <v>3974</v>
      </c>
      <c r="F2645">
        <v>-3.6</v>
      </c>
      <c r="G2645">
        <v>3974</v>
      </c>
      <c r="H2645">
        <v>4.4000000000000004</v>
      </c>
      <c r="I2645">
        <v>20.7</v>
      </c>
      <c r="J2645">
        <v>23.1</v>
      </c>
      <c r="K2645">
        <v>50.4</v>
      </c>
      <c r="L2645">
        <v>92.8</v>
      </c>
      <c r="M2645">
        <v>3.8</v>
      </c>
      <c r="N2645">
        <v>1</v>
      </c>
      <c r="O2645">
        <v>0.4</v>
      </c>
      <c r="P2645">
        <v>0</v>
      </c>
      <c r="Q2645">
        <v>1.8</v>
      </c>
      <c r="R2645">
        <v>27.9</v>
      </c>
      <c r="S2645">
        <v>67.099999999999994</v>
      </c>
      <c r="T2645">
        <v>90.6</v>
      </c>
      <c r="U2645">
        <v>2.1</v>
      </c>
      <c r="V2645">
        <v>17.8</v>
      </c>
      <c r="W2645">
        <v>80.8</v>
      </c>
      <c r="X2645">
        <v>15.2</v>
      </c>
      <c r="Y2645">
        <v>293</v>
      </c>
      <c r="Z2645">
        <v>20.9</v>
      </c>
      <c r="AA2645">
        <v>2205</v>
      </c>
      <c r="AB2645">
        <v>71.099999999999994</v>
      </c>
      <c r="AC2645">
        <v>6.2</v>
      </c>
      <c r="AD2645">
        <v>62200</v>
      </c>
      <c r="AE2645">
        <v>1518</v>
      </c>
      <c r="AF2645">
        <v>2.54</v>
      </c>
      <c r="AG2645">
        <v>22709</v>
      </c>
      <c r="AH2645">
        <v>42125</v>
      </c>
      <c r="AI2645">
        <v>17.100000000000001</v>
      </c>
      <c r="AJ2645">
        <v>70</v>
      </c>
      <c r="AK2645">
        <v>555</v>
      </c>
      <c r="AL2645">
        <v>8</v>
      </c>
      <c r="AM2645">
        <v>222</v>
      </c>
      <c r="AN2645">
        <v>379</v>
      </c>
      <c r="AO2645">
        <v>0</v>
      </c>
      <c r="AP2645">
        <v>0</v>
      </c>
      <c r="AQ2645">
        <v>0</v>
      </c>
      <c r="AR2645">
        <v>0</v>
      </c>
      <c r="AS2645">
        <v>0</v>
      </c>
      <c r="AT2645">
        <v>0</v>
      </c>
      <c r="AU2645">
        <v>0</v>
      </c>
      <c r="AV2645">
        <v>0</v>
      </c>
      <c r="AW2645">
        <v>12001</v>
      </c>
      <c r="AX2645">
        <v>3040</v>
      </c>
      <c r="AY2645">
        <v>0</v>
      </c>
      <c r="AZ2645">
        <v>0</v>
      </c>
      <c r="BA2645">
        <v>898.94</v>
      </c>
      <c r="BB2645">
        <v>4.4000000000000004</v>
      </c>
    </row>
    <row r="2646" spans="1:54" x14ac:dyDescent="0.3">
      <c r="A2646">
        <v>48153</v>
      </c>
      <c r="B2646" t="s">
        <v>287</v>
      </c>
      <c r="C2646" t="s">
        <v>622</v>
      </c>
      <c r="D2646">
        <v>5949</v>
      </c>
      <c r="E2646">
        <v>6446</v>
      </c>
      <c r="F2646">
        <v>-7.7</v>
      </c>
      <c r="G2646">
        <v>6446</v>
      </c>
      <c r="H2646">
        <v>7.7</v>
      </c>
      <c r="I2646">
        <v>27.2</v>
      </c>
      <c r="J2646">
        <v>18.7</v>
      </c>
      <c r="K2646">
        <v>50.3</v>
      </c>
      <c r="L2646">
        <v>93.2</v>
      </c>
      <c r="M2646">
        <v>4.2</v>
      </c>
      <c r="N2646">
        <v>1.3</v>
      </c>
      <c r="O2646">
        <v>0.4</v>
      </c>
      <c r="P2646">
        <v>0</v>
      </c>
      <c r="Q2646">
        <v>1</v>
      </c>
      <c r="R2646">
        <v>56.2</v>
      </c>
      <c r="S2646">
        <v>39.5</v>
      </c>
      <c r="T2646">
        <v>89.1</v>
      </c>
      <c r="U2646">
        <v>5.6</v>
      </c>
      <c r="V2646">
        <v>36.799999999999997</v>
      </c>
      <c r="W2646">
        <v>74.599999999999994</v>
      </c>
      <c r="X2646">
        <v>17.100000000000001</v>
      </c>
      <c r="Y2646">
        <v>312</v>
      </c>
      <c r="Z2646">
        <v>18.100000000000001</v>
      </c>
      <c r="AA2646">
        <v>2993</v>
      </c>
      <c r="AB2646">
        <v>69.3</v>
      </c>
      <c r="AC2646">
        <v>3.5</v>
      </c>
      <c r="AD2646">
        <v>61200</v>
      </c>
      <c r="AE2646">
        <v>2457</v>
      </c>
      <c r="AF2646">
        <v>2.5499999999999998</v>
      </c>
      <c r="AG2646">
        <v>21655</v>
      </c>
      <c r="AH2646">
        <v>42279</v>
      </c>
      <c r="AI2646">
        <v>20.3</v>
      </c>
      <c r="AJ2646">
        <v>157</v>
      </c>
      <c r="AK2646">
        <v>1017</v>
      </c>
      <c r="AL2646">
        <v>4.0999999999999996</v>
      </c>
      <c r="AM2646">
        <v>355</v>
      </c>
      <c r="AN2646">
        <v>619</v>
      </c>
      <c r="AO2646">
        <v>0</v>
      </c>
      <c r="AP2646">
        <v>0</v>
      </c>
      <c r="AQ2646">
        <v>0</v>
      </c>
      <c r="AR2646">
        <v>0</v>
      </c>
      <c r="AS2646">
        <v>0</v>
      </c>
      <c r="AT2646">
        <v>13.9</v>
      </c>
      <c r="AU2646">
        <v>0</v>
      </c>
      <c r="AV2646">
        <v>65577</v>
      </c>
      <c r="AW2646">
        <v>40010</v>
      </c>
      <c r="AX2646">
        <v>6026</v>
      </c>
      <c r="AY2646">
        <v>1805</v>
      </c>
      <c r="AZ2646">
        <v>6</v>
      </c>
      <c r="BA2646">
        <v>992.14</v>
      </c>
      <c r="BB2646">
        <v>6.5</v>
      </c>
    </row>
    <row r="2647" spans="1:54" x14ac:dyDescent="0.3">
      <c r="A2647">
        <v>48155</v>
      </c>
      <c r="B2647" t="s">
        <v>758</v>
      </c>
      <c r="C2647" t="s">
        <v>622</v>
      </c>
      <c r="D2647">
        <v>1275</v>
      </c>
      <c r="E2647">
        <v>1336</v>
      </c>
      <c r="F2647">
        <v>-4.5999999999999996</v>
      </c>
      <c r="G2647">
        <v>1336</v>
      </c>
      <c r="H2647">
        <v>4.8</v>
      </c>
      <c r="I2647">
        <v>21.4</v>
      </c>
      <c r="J2647">
        <v>24.9</v>
      </c>
      <c r="K2647">
        <v>51.4</v>
      </c>
      <c r="L2647">
        <v>92.2</v>
      </c>
      <c r="M2647">
        <v>5.3</v>
      </c>
      <c r="N2647">
        <v>0.4</v>
      </c>
      <c r="O2647">
        <v>0.8</v>
      </c>
      <c r="P2647">
        <v>0</v>
      </c>
      <c r="Q2647">
        <v>1.3</v>
      </c>
      <c r="R2647">
        <v>18.7</v>
      </c>
      <c r="S2647">
        <v>74.2</v>
      </c>
      <c r="T2647">
        <v>92.8</v>
      </c>
      <c r="U2647">
        <v>1.5</v>
      </c>
      <c r="V2647">
        <v>4.8</v>
      </c>
      <c r="W2647">
        <v>78</v>
      </c>
      <c r="X2647">
        <v>21.8</v>
      </c>
      <c r="Y2647">
        <v>93</v>
      </c>
      <c r="Z2647">
        <v>12.7</v>
      </c>
      <c r="AA2647">
        <v>789</v>
      </c>
      <c r="AB2647">
        <v>69.5</v>
      </c>
      <c r="AC2647">
        <v>6.2</v>
      </c>
      <c r="AD2647">
        <v>37500</v>
      </c>
      <c r="AE2647">
        <v>491</v>
      </c>
      <c r="AF2647">
        <v>2.23</v>
      </c>
      <c r="AG2647">
        <v>20202</v>
      </c>
      <c r="AH2647">
        <v>33750</v>
      </c>
      <c r="AI2647">
        <v>15.4</v>
      </c>
      <c r="AJ2647">
        <v>27</v>
      </c>
      <c r="AK2647">
        <v>156</v>
      </c>
      <c r="AL2647">
        <v>4</v>
      </c>
      <c r="AM2647">
        <v>114</v>
      </c>
      <c r="AN2647">
        <v>154</v>
      </c>
      <c r="AO2647">
        <v>0</v>
      </c>
      <c r="AP2647">
        <v>0</v>
      </c>
      <c r="AQ2647">
        <v>0</v>
      </c>
      <c r="AR2647">
        <v>0</v>
      </c>
      <c r="AS2647">
        <v>0</v>
      </c>
      <c r="AT2647">
        <v>0</v>
      </c>
      <c r="AU2647">
        <v>0</v>
      </c>
      <c r="AV2647">
        <v>0</v>
      </c>
      <c r="AW2647">
        <v>7042</v>
      </c>
      <c r="AX2647">
        <v>5037</v>
      </c>
      <c r="AY2647">
        <v>0</v>
      </c>
      <c r="AZ2647">
        <v>0</v>
      </c>
      <c r="BA2647">
        <v>704.4</v>
      </c>
      <c r="BB2647">
        <v>1.9</v>
      </c>
    </row>
    <row r="2648" spans="1:54" x14ac:dyDescent="0.3">
      <c r="A2648">
        <v>48157</v>
      </c>
      <c r="B2648" t="s">
        <v>757</v>
      </c>
      <c r="C2648" t="s">
        <v>622</v>
      </c>
      <c r="D2648">
        <v>685345</v>
      </c>
      <c r="E2648">
        <v>584897</v>
      </c>
      <c r="F2648">
        <v>17.2</v>
      </c>
      <c r="G2648">
        <v>585375</v>
      </c>
      <c r="H2648">
        <v>6.7</v>
      </c>
      <c r="I2648">
        <v>27.9</v>
      </c>
      <c r="J2648">
        <v>9.4</v>
      </c>
      <c r="K2648">
        <v>50.9</v>
      </c>
      <c r="L2648">
        <v>57.2</v>
      </c>
      <c r="M2648">
        <v>21.1</v>
      </c>
      <c r="N2648">
        <v>0.6</v>
      </c>
      <c r="O2648">
        <v>19</v>
      </c>
      <c r="P2648">
        <v>0.1</v>
      </c>
      <c r="Q2648">
        <v>2</v>
      </c>
      <c r="R2648">
        <v>24</v>
      </c>
      <c r="S2648">
        <v>35.1</v>
      </c>
      <c r="T2648">
        <v>89.2</v>
      </c>
      <c r="U2648">
        <v>25.9</v>
      </c>
      <c r="V2648">
        <v>37.9</v>
      </c>
      <c r="W2648">
        <v>88.5</v>
      </c>
      <c r="X2648">
        <v>41.4</v>
      </c>
      <c r="Y2648">
        <v>26189</v>
      </c>
      <c r="Z2648">
        <v>30.6</v>
      </c>
      <c r="AA2648">
        <v>223983</v>
      </c>
      <c r="AB2648">
        <v>78.7</v>
      </c>
      <c r="AC2648">
        <v>10.3</v>
      </c>
      <c r="AD2648">
        <v>183600</v>
      </c>
      <c r="AE2648">
        <v>191406</v>
      </c>
      <c r="AF2648">
        <v>3.15</v>
      </c>
      <c r="AG2648">
        <v>34084</v>
      </c>
      <c r="AH2648">
        <v>85297</v>
      </c>
      <c r="AI2648">
        <v>8.4</v>
      </c>
      <c r="AJ2648">
        <v>10791</v>
      </c>
      <c r="AK2648">
        <v>138739</v>
      </c>
      <c r="AL2648">
        <v>7.6</v>
      </c>
      <c r="AM2648">
        <v>57132</v>
      </c>
      <c r="AN2648">
        <v>50412</v>
      </c>
      <c r="AO2648">
        <v>16.5</v>
      </c>
      <c r="AP2648">
        <v>0</v>
      </c>
      <c r="AQ2648">
        <v>16.5</v>
      </c>
      <c r="AR2648">
        <v>0</v>
      </c>
      <c r="AS2648">
        <v>15.9</v>
      </c>
      <c r="AT2648">
        <v>32</v>
      </c>
      <c r="AU2648">
        <v>4986616</v>
      </c>
      <c r="AV2648">
        <v>6615255</v>
      </c>
      <c r="AW2648">
        <v>5306163</v>
      </c>
      <c r="AX2648">
        <v>10440</v>
      </c>
      <c r="AY2648">
        <v>583427</v>
      </c>
      <c r="AZ2648">
        <v>9268</v>
      </c>
      <c r="BA2648">
        <v>861.48</v>
      </c>
      <c r="BB2648">
        <v>679.5</v>
      </c>
    </row>
    <row r="2649" spans="1:54" x14ac:dyDescent="0.3">
      <c r="A2649">
        <v>48159</v>
      </c>
      <c r="B2649" t="s">
        <v>45</v>
      </c>
      <c r="C2649" t="s">
        <v>622</v>
      </c>
      <c r="D2649">
        <v>10600</v>
      </c>
      <c r="E2649">
        <v>10605</v>
      </c>
      <c r="F2649">
        <v>0</v>
      </c>
      <c r="G2649">
        <v>10605</v>
      </c>
      <c r="H2649">
        <v>5.9</v>
      </c>
      <c r="I2649">
        <v>24.2</v>
      </c>
      <c r="J2649">
        <v>20.3</v>
      </c>
      <c r="K2649">
        <v>51</v>
      </c>
      <c r="L2649">
        <v>91.9</v>
      </c>
      <c r="M2649">
        <v>4.5</v>
      </c>
      <c r="N2649">
        <v>1.1000000000000001</v>
      </c>
      <c r="O2649">
        <v>0.8</v>
      </c>
      <c r="P2649">
        <v>0</v>
      </c>
      <c r="Q2649">
        <v>1.7</v>
      </c>
      <c r="R2649">
        <v>13.7</v>
      </c>
      <c r="S2649">
        <v>79.3</v>
      </c>
      <c r="T2649">
        <v>89.1</v>
      </c>
      <c r="U2649">
        <v>6.9</v>
      </c>
      <c r="V2649">
        <v>13</v>
      </c>
      <c r="W2649">
        <v>83.5</v>
      </c>
      <c r="X2649">
        <v>20.3</v>
      </c>
      <c r="Y2649">
        <v>995</v>
      </c>
      <c r="Z2649">
        <v>22.4</v>
      </c>
      <c r="AA2649">
        <v>5784</v>
      </c>
      <c r="AB2649">
        <v>77</v>
      </c>
      <c r="AC2649">
        <v>4.9000000000000004</v>
      </c>
      <c r="AD2649">
        <v>92800</v>
      </c>
      <c r="AE2649">
        <v>4304</v>
      </c>
      <c r="AF2649">
        <v>2.4300000000000002</v>
      </c>
      <c r="AG2649">
        <v>28189</v>
      </c>
      <c r="AH2649">
        <v>45523</v>
      </c>
      <c r="AI2649">
        <v>14.4</v>
      </c>
      <c r="AJ2649">
        <v>168</v>
      </c>
      <c r="AK2649">
        <v>5741</v>
      </c>
      <c r="AL2649">
        <v>2</v>
      </c>
      <c r="AM2649">
        <v>774</v>
      </c>
      <c r="AN2649">
        <v>977</v>
      </c>
      <c r="AO2649">
        <v>0</v>
      </c>
      <c r="AP2649">
        <v>0</v>
      </c>
      <c r="AQ2649">
        <v>0</v>
      </c>
      <c r="AR2649">
        <v>0</v>
      </c>
      <c r="AS2649">
        <v>0</v>
      </c>
      <c r="AT2649">
        <v>0</v>
      </c>
      <c r="AU2649">
        <v>0</v>
      </c>
      <c r="AV2649">
        <v>4826</v>
      </c>
      <c r="AW2649">
        <v>87874</v>
      </c>
      <c r="AX2649">
        <v>7968</v>
      </c>
      <c r="AY2649">
        <v>6490</v>
      </c>
      <c r="AZ2649">
        <v>1</v>
      </c>
      <c r="BA2649">
        <v>284.39</v>
      </c>
      <c r="BB2649">
        <v>37.299999999999997</v>
      </c>
    </row>
    <row r="2650" spans="1:54" x14ac:dyDescent="0.3">
      <c r="A2650">
        <v>48161</v>
      </c>
      <c r="B2650" t="s">
        <v>756</v>
      </c>
      <c r="C2650" t="s">
        <v>622</v>
      </c>
      <c r="D2650">
        <v>19762</v>
      </c>
      <c r="E2650">
        <v>19817</v>
      </c>
      <c r="F2650">
        <v>-0.3</v>
      </c>
      <c r="G2650">
        <v>19816</v>
      </c>
      <c r="H2650">
        <v>5.9</v>
      </c>
      <c r="I2650">
        <v>23.1</v>
      </c>
      <c r="J2650">
        <v>18.2</v>
      </c>
      <c r="K2650">
        <v>48.2</v>
      </c>
      <c r="L2650">
        <v>79.7</v>
      </c>
      <c r="M2650">
        <v>16.5</v>
      </c>
      <c r="N2650">
        <v>1.4</v>
      </c>
      <c r="O2650">
        <v>0.8</v>
      </c>
      <c r="P2650">
        <v>0</v>
      </c>
      <c r="Q2650">
        <v>1.6</v>
      </c>
      <c r="R2650">
        <v>14.8</v>
      </c>
      <c r="S2650">
        <v>67.3</v>
      </c>
      <c r="T2650">
        <v>85.1</v>
      </c>
      <c r="U2650">
        <v>7.2</v>
      </c>
      <c r="V2650">
        <v>12.1</v>
      </c>
      <c r="W2650">
        <v>78.8</v>
      </c>
      <c r="X2650">
        <v>11.7</v>
      </c>
      <c r="Y2650">
        <v>1756</v>
      </c>
      <c r="Z2650">
        <v>24.3</v>
      </c>
      <c r="AA2650">
        <v>9290</v>
      </c>
      <c r="AB2650">
        <v>79.400000000000006</v>
      </c>
      <c r="AC2650">
        <v>4.2</v>
      </c>
      <c r="AD2650">
        <v>76900</v>
      </c>
      <c r="AE2650">
        <v>7251</v>
      </c>
      <c r="AF2650">
        <v>2.5099999999999998</v>
      </c>
      <c r="AG2650">
        <v>22876</v>
      </c>
      <c r="AH2650">
        <v>44502</v>
      </c>
      <c r="AI2650">
        <v>15.6</v>
      </c>
      <c r="AJ2650">
        <v>349</v>
      </c>
      <c r="AK2650">
        <v>3926</v>
      </c>
      <c r="AL2650">
        <v>1.9</v>
      </c>
      <c r="AM2650">
        <v>1202</v>
      </c>
      <c r="AN2650">
        <v>1590</v>
      </c>
      <c r="AO2650">
        <v>0</v>
      </c>
      <c r="AP2650">
        <v>0</v>
      </c>
      <c r="AQ2650">
        <v>0</v>
      </c>
      <c r="AR2650">
        <v>0</v>
      </c>
      <c r="AS2650">
        <v>0</v>
      </c>
      <c r="AT2650">
        <v>0</v>
      </c>
      <c r="AU2650">
        <v>0</v>
      </c>
      <c r="AV2650">
        <v>41614</v>
      </c>
      <c r="AW2650">
        <v>254298</v>
      </c>
      <c r="AX2650">
        <v>13512</v>
      </c>
      <c r="AY2650">
        <v>22549</v>
      </c>
      <c r="AZ2650">
        <v>7</v>
      </c>
      <c r="BA2650">
        <v>877.74</v>
      </c>
      <c r="BB2650">
        <v>22.6</v>
      </c>
    </row>
    <row r="2651" spans="1:54" x14ac:dyDescent="0.3">
      <c r="A2651">
        <v>48163</v>
      </c>
      <c r="B2651" t="s">
        <v>755</v>
      </c>
      <c r="C2651" t="s">
        <v>622</v>
      </c>
      <c r="D2651">
        <v>18531</v>
      </c>
      <c r="E2651">
        <v>17217</v>
      </c>
      <c r="F2651">
        <v>7.6</v>
      </c>
      <c r="G2651">
        <v>17217</v>
      </c>
      <c r="H2651">
        <v>7</v>
      </c>
      <c r="I2651">
        <v>24.4</v>
      </c>
      <c r="J2651">
        <v>11.6</v>
      </c>
      <c r="K2651">
        <v>41.3</v>
      </c>
      <c r="L2651">
        <v>92</v>
      </c>
      <c r="M2651">
        <v>3.9</v>
      </c>
      <c r="N2651">
        <v>0.9</v>
      </c>
      <c r="O2651">
        <v>2.2999999999999998</v>
      </c>
      <c r="P2651">
        <v>0</v>
      </c>
      <c r="Q2651">
        <v>0.9</v>
      </c>
      <c r="R2651">
        <v>77.8</v>
      </c>
      <c r="S2651">
        <v>16.2</v>
      </c>
      <c r="T2651">
        <v>84.2</v>
      </c>
      <c r="U2651">
        <v>9.6999999999999993</v>
      </c>
      <c r="V2651">
        <v>60.5</v>
      </c>
      <c r="W2651">
        <v>63.9</v>
      </c>
      <c r="X2651">
        <v>6.5</v>
      </c>
      <c r="Y2651">
        <v>935</v>
      </c>
      <c r="Z2651">
        <v>17.399999999999999</v>
      </c>
      <c r="AA2651">
        <v>5894</v>
      </c>
      <c r="AB2651">
        <v>65.8</v>
      </c>
      <c r="AC2651">
        <v>9.4</v>
      </c>
      <c r="AD2651">
        <v>62900</v>
      </c>
      <c r="AE2651">
        <v>4805</v>
      </c>
      <c r="AF2651">
        <v>3.09</v>
      </c>
      <c r="AG2651">
        <v>15863</v>
      </c>
      <c r="AH2651">
        <v>35849</v>
      </c>
      <c r="AI2651">
        <v>24</v>
      </c>
      <c r="AJ2651">
        <v>314</v>
      </c>
      <c r="AK2651">
        <v>5060</v>
      </c>
      <c r="AL2651">
        <v>2.9</v>
      </c>
      <c r="AM2651">
        <v>984</v>
      </c>
      <c r="AN2651">
        <v>1214</v>
      </c>
      <c r="AO2651">
        <v>0</v>
      </c>
      <c r="AP2651">
        <v>0</v>
      </c>
      <c r="AQ2651">
        <v>0</v>
      </c>
      <c r="AR2651">
        <v>0</v>
      </c>
      <c r="AS2651">
        <v>53.8</v>
      </c>
      <c r="AT2651">
        <v>31.7</v>
      </c>
      <c r="AU2651">
        <v>0</v>
      </c>
      <c r="AV2651">
        <v>31535</v>
      </c>
      <c r="AW2651">
        <v>107560</v>
      </c>
      <c r="AX2651">
        <v>6679</v>
      </c>
      <c r="AY2651">
        <v>7439</v>
      </c>
      <c r="AZ2651">
        <v>11</v>
      </c>
      <c r="BA2651">
        <v>1133.5</v>
      </c>
      <c r="BB2651">
        <v>15.2</v>
      </c>
    </row>
    <row r="2652" spans="1:54" x14ac:dyDescent="0.3">
      <c r="A2652">
        <v>48165</v>
      </c>
      <c r="B2652" t="s">
        <v>754</v>
      </c>
      <c r="C2652" t="s">
        <v>622</v>
      </c>
      <c r="D2652">
        <v>19425</v>
      </c>
      <c r="E2652">
        <v>17526</v>
      </c>
      <c r="F2652">
        <v>10.8</v>
      </c>
      <c r="G2652">
        <v>17526</v>
      </c>
      <c r="H2652">
        <v>9.9</v>
      </c>
      <c r="I2652">
        <v>35.1</v>
      </c>
      <c r="J2652">
        <v>9.3000000000000007</v>
      </c>
      <c r="K2652">
        <v>49.4</v>
      </c>
      <c r="L2652">
        <v>94.9</v>
      </c>
      <c r="M2652">
        <v>2.2000000000000002</v>
      </c>
      <c r="N2652">
        <v>1.1000000000000001</v>
      </c>
      <c r="O2652">
        <v>0.5</v>
      </c>
      <c r="P2652">
        <v>0</v>
      </c>
      <c r="Q2652">
        <v>1.3</v>
      </c>
      <c r="R2652">
        <v>39.5</v>
      </c>
      <c r="S2652">
        <v>57.4</v>
      </c>
      <c r="T2652">
        <v>85.2</v>
      </c>
      <c r="U2652">
        <v>19.2</v>
      </c>
      <c r="V2652">
        <v>49</v>
      </c>
      <c r="W2652">
        <v>59.3</v>
      </c>
      <c r="X2652">
        <v>11.9</v>
      </c>
      <c r="Y2652">
        <v>472</v>
      </c>
      <c r="Z2652">
        <v>16.7</v>
      </c>
      <c r="AA2652">
        <v>6356</v>
      </c>
      <c r="AB2652">
        <v>76.900000000000006</v>
      </c>
      <c r="AC2652">
        <v>5.2</v>
      </c>
      <c r="AD2652">
        <v>93000</v>
      </c>
      <c r="AE2652">
        <v>5437</v>
      </c>
      <c r="AF2652">
        <v>3.29</v>
      </c>
      <c r="AG2652">
        <v>21572</v>
      </c>
      <c r="AH2652">
        <v>52910</v>
      </c>
      <c r="AI2652">
        <v>16.8</v>
      </c>
      <c r="AJ2652">
        <v>391</v>
      </c>
      <c r="AK2652">
        <v>3803</v>
      </c>
      <c r="AL2652">
        <v>7.6</v>
      </c>
      <c r="AM2652">
        <v>1600</v>
      </c>
      <c r="AN2652">
        <v>1564</v>
      </c>
      <c r="AO2652">
        <v>0</v>
      </c>
      <c r="AP2652">
        <v>0</v>
      </c>
      <c r="AQ2652">
        <v>0</v>
      </c>
      <c r="AR2652">
        <v>0</v>
      </c>
      <c r="AS2652">
        <v>0</v>
      </c>
      <c r="AT2652">
        <v>18.3</v>
      </c>
      <c r="AU2652">
        <v>0</v>
      </c>
      <c r="AV2652">
        <v>169294</v>
      </c>
      <c r="AW2652">
        <v>82554</v>
      </c>
      <c r="AX2652">
        <v>5575</v>
      </c>
      <c r="AY2652">
        <v>9535</v>
      </c>
      <c r="AZ2652">
        <v>15</v>
      </c>
      <c r="BA2652">
        <v>1502.38</v>
      </c>
      <c r="BB2652">
        <v>11.7</v>
      </c>
    </row>
    <row r="2653" spans="1:54" x14ac:dyDescent="0.3">
      <c r="A2653">
        <v>48167</v>
      </c>
      <c r="B2653" t="s">
        <v>753</v>
      </c>
      <c r="C2653" t="s">
        <v>622</v>
      </c>
      <c r="D2653">
        <v>314198</v>
      </c>
      <c r="E2653">
        <v>291304</v>
      </c>
      <c r="F2653">
        <v>7.9</v>
      </c>
      <c r="G2653">
        <v>291309</v>
      </c>
      <c r="H2653">
        <v>6.4</v>
      </c>
      <c r="I2653">
        <v>24.7</v>
      </c>
      <c r="J2653">
        <v>12.8</v>
      </c>
      <c r="K2653">
        <v>50.6</v>
      </c>
      <c r="L2653">
        <v>80.099999999999994</v>
      </c>
      <c r="M2653">
        <v>13.6</v>
      </c>
      <c r="N2653">
        <v>0.8</v>
      </c>
      <c r="O2653">
        <v>3.4</v>
      </c>
      <c r="P2653">
        <v>0.1</v>
      </c>
      <c r="Q2653">
        <v>1.9</v>
      </c>
      <c r="R2653">
        <v>23.7</v>
      </c>
      <c r="S2653">
        <v>58.1</v>
      </c>
      <c r="T2653">
        <v>82.5</v>
      </c>
      <c r="U2653">
        <v>9.6999999999999993</v>
      </c>
      <c r="V2653">
        <v>19.3</v>
      </c>
      <c r="W2653">
        <v>87.1</v>
      </c>
      <c r="X2653">
        <v>28.5</v>
      </c>
      <c r="Y2653">
        <v>21663</v>
      </c>
      <c r="Z2653">
        <v>26.7</v>
      </c>
      <c r="AA2653">
        <v>139612</v>
      </c>
      <c r="AB2653">
        <v>68.7</v>
      </c>
      <c r="AC2653">
        <v>21.5</v>
      </c>
      <c r="AD2653">
        <v>148600</v>
      </c>
      <c r="AE2653">
        <v>110032</v>
      </c>
      <c r="AF2653">
        <v>2.65</v>
      </c>
      <c r="AG2653">
        <v>30926</v>
      </c>
      <c r="AH2653">
        <v>61877</v>
      </c>
      <c r="AI2653">
        <v>13.3</v>
      </c>
      <c r="AJ2653">
        <v>5378</v>
      </c>
      <c r="AK2653">
        <v>81745</v>
      </c>
      <c r="AL2653">
        <v>3</v>
      </c>
      <c r="AM2653">
        <v>21630</v>
      </c>
      <c r="AN2653">
        <v>22869</v>
      </c>
      <c r="AO2653">
        <v>7.6</v>
      </c>
      <c r="AP2653">
        <v>0</v>
      </c>
      <c r="AQ2653">
        <v>5.9</v>
      </c>
      <c r="AR2653">
        <v>0</v>
      </c>
      <c r="AS2653">
        <v>10.3</v>
      </c>
      <c r="AT2653">
        <v>30</v>
      </c>
      <c r="AU2653">
        <v>23480817</v>
      </c>
      <c r="AV2653">
        <v>1761558</v>
      </c>
      <c r="AW2653">
        <v>2750294</v>
      </c>
      <c r="AX2653">
        <v>9700</v>
      </c>
      <c r="AY2653">
        <v>590991</v>
      </c>
      <c r="AZ2653">
        <v>3006</v>
      </c>
      <c r="BA2653">
        <v>378.36</v>
      </c>
      <c r="BB2653">
        <v>769.9</v>
      </c>
    </row>
    <row r="2654" spans="1:54" x14ac:dyDescent="0.3">
      <c r="A2654">
        <v>48169</v>
      </c>
      <c r="B2654" t="s">
        <v>752</v>
      </c>
      <c r="C2654" t="s">
        <v>622</v>
      </c>
      <c r="D2654">
        <v>6435</v>
      </c>
      <c r="E2654">
        <v>6461</v>
      </c>
      <c r="F2654">
        <v>-0.4</v>
      </c>
      <c r="G2654">
        <v>6461</v>
      </c>
      <c r="H2654">
        <v>4.5999999999999996</v>
      </c>
      <c r="I2654">
        <v>18.399999999999999</v>
      </c>
      <c r="J2654">
        <v>11.4</v>
      </c>
      <c r="K2654">
        <v>35.4</v>
      </c>
      <c r="L2654">
        <v>90.2</v>
      </c>
      <c r="M2654">
        <v>7.4</v>
      </c>
      <c r="N2654">
        <v>0.8</v>
      </c>
      <c r="O2654">
        <v>0.7</v>
      </c>
      <c r="P2654">
        <v>0.1</v>
      </c>
      <c r="Q2654">
        <v>0.9</v>
      </c>
      <c r="R2654">
        <v>50</v>
      </c>
      <c r="S2654">
        <v>42.3</v>
      </c>
      <c r="T2654">
        <v>73.5</v>
      </c>
      <c r="U2654">
        <v>39.5</v>
      </c>
      <c r="V2654">
        <v>51.5</v>
      </c>
      <c r="W2654">
        <v>62.3</v>
      </c>
      <c r="X2654">
        <v>9.5</v>
      </c>
      <c r="Y2654">
        <v>268</v>
      </c>
      <c r="Z2654">
        <v>15</v>
      </c>
      <c r="AA2654">
        <v>2223</v>
      </c>
      <c r="AB2654">
        <v>75.900000000000006</v>
      </c>
      <c r="AC2654">
        <v>7.1</v>
      </c>
      <c r="AD2654">
        <v>72000</v>
      </c>
      <c r="AE2654">
        <v>1588</v>
      </c>
      <c r="AF2654">
        <v>2.54</v>
      </c>
      <c r="AG2654">
        <v>16175</v>
      </c>
      <c r="AH2654">
        <v>47540</v>
      </c>
      <c r="AI2654">
        <v>15.5</v>
      </c>
      <c r="AJ2654">
        <v>124</v>
      </c>
      <c r="AK2654">
        <v>1372</v>
      </c>
      <c r="AL2654">
        <v>6.1</v>
      </c>
      <c r="AM2654">
        <v>342</v>
      </c>
      <c r="AN2654">
        <v>0</v>
      </c>
      <c r="AO2654">
        <v>0</v>
      </c>
      <c r="AP2654">
        <v>0</v>
      </c>
      <c r="AQ2654">
        <v>0</v>
      </c>
      <c r="AR2654">
        <v>0</v>
      </c>
      <c r="AS2654">
        <v>0</v>
      </c>
      <c r="AT2654">
        <v>0</v>
      </c>
      <c r="AU2654">
        <v>0</v>
      </c>
      <c r="AV2654">
        <v>9988</v>
      </c>
      <c r="AW2654">
        <v>34963</v>
      </c>
      <c r="AX2654">
        <v>7370</v>
      </c>
      <c r="AY2654">
        <v>6171</v>
      </c>
      <c r="AZ2654">
        <v>0</v>
      </c>
      <c r="BA2654">
        <v>893.41</v>
      </c>
      <c r="BB2654">
        <v>7.2</v>
      </c>
    </row>
    <row r="2655" spans="1:54" x14ac:dyDescent="0.3">
      <c r="A2655">
        <v>48171</v>
      </c>
      <c r="B2655" t="s">
        <v>751</v>
      </c>
      <c r="C2655" t="s">
        <v>622</v>
      </c>
      <c r="D2655">
        <v>25520</v>
      </c>
      <c r="E2655">
        <v>24837</v>
      </c>
      <c r="F2655">
        <v>2.7</v>
      </c>
      <c r="G2655">
        <v>24837</v>
      </c>
      <c r="H2655">
        <v>5</v>
      </c>
      <c r="I2655">
        <v>19.399999999999999</v>
      </c>
      <c r="J2655">
        <v>28.5</v>
      </c>
      <c r="K2655">
        <v>51.5</v>
      </c>
      <c r="L2655">
        <v>96.7</v>
      </c>
      <c r="M2655">
        <v>0.6</v>
      </c>
      <c r="N2655">
        <v>1.2</v>
      </c>
      <c r="O2655">
        <v>0.4</v>
      </c>
      <c r="P2655">
        <v>0.1</v>
      </c>
      <c r="Q2655">
        <v>0.9</v>
      </c>
      <c r="R2655">
        <v>21.6</v>
      </c>
      <c r="S2655">
        <v>76.5</v>
      </c>
      <c r="T2655">
        <v>86.4</v>
      </c>
      <c r="U2655">
        <v>7.8</v>
      </c>
      <c r="V2655">
        <v>21.5</v>
      </c>
      <c r="W2655">
        <v>86.5</v>
      </c>
      <c r="X2655">
        <v>29.2</v>
      </c>
      <c r="Y2655">
        <v>2666</v>
      </c>
      <c r="Z2655">
        <v>19.2</v>
      </c>
      <c r="AA2655">
        <v>12911</v>
      </c>
      <c r="AB2655">
        <v>74.7</v>
      </c>
      <c r="AC2655">
        <v>8.4</v>
      </c>
      <c r="AD2655">
        <v>216600</v>
      </c>
      <c r="AE2655">
        <v>10655</v>
      </c>
      <c r="AF2655">
        <v>2.2999999999999998</v>
      </c>
      <c r="AG2655">
        <v>30117</v>
      </c>
      <c r="AH2655">
        <v>53668</v>
      </c>
      <c r="AI2655">
        <v>12</v>
      </c>
      <c r="AJ2655">
        <v>915</v>
      </c>
      <c r="AK2655">
        <v>8418</v>
      </c>
      <c r="AL2655">
        <v>4.5</v>
      </c>
      <c r="AM2655">
        <v>3320</v>
      </c>
      <c r="AN2655">
        <v>4379</v>
      </c>
      <c r="AO2655">
        <v>0</v>
      </c>
      <c r="AP2655">
        <v>0</v>
      </c>
      <c r="AQ2655">
        <v>0</v>
      </c>
      <c r="AR2655">
        <v>0</v>
      </c>
      <c r="AS2655">
        <v>0</v>
      </c>
      <c r="AT2655">
        <v>28.7</v>
      </c>
      <c r="AU2655">
        <v>88259</v>
      </c>
      <c r="AV2655">
        <v>100425</v>
      </c>
      <c r="AW2655">
        <v>311100</v>
      </c>
      <c r="AX2655">
        <v>13247</v>
      </c>
      <c r="AY2655">
        <v>52219</v>
      </c>
      <c r="AZ2655">
        <v>39</v>
      </c>
      <c r="BA2655">
        <v>1058.21</v>
      </c>
      <c r="BB2655">
        <v>23.5</v>
      </c>
    </row>
    <row r="2656" spans="1:54" x14ac:dyDescent="0.3">
      <c r="A2656">
        <v>48173</v>
      </c>
      <c r="B2656" t="s">
        <v>750</v>
      </c>
      <c r="C2656" t="s">
        <v>622</v>
      </c>
      <c r="D2656">
        <v>1291</v>
      </c>
      <c r="E2656">
        <v>1226</v>
      </c>
      <c r="F2656">
        <v>5.3</v>
      </c>
      <c r="G2656">
        <v>1226</v>
      </c>
      <c r="H2656">
        <v>6</v>
      </c>
      <c r="I2656">
        <v>25.9</v>
      </c>
      <c r="J2656">
        <v>14.4</v>
      </c>
      <c r="K2656">
        <v>45.8</v>
      </c>
      <c r="L2656">
        <v>96.4</v>
      </c>
      <c r="M2656">
        <v>1.7</v>
      </c>
      <c r="N2656">
        <v>0.9</v>
      </c>
      <c r="O2656">
        <v>0.1</v>
      </c>
      <c r="P2656">
        <v>0.2</v>
      </c>
      <c r="Q2656">
        <v>0.8</v>
      </c>
      <c r="R2656">
        <v>34.1</v>
      </c>
      <c r="S2656">
        <v>63.1</v>
      </c>
      <c r="T2656">
        <v>93</v>
      </c>
      <c r="U2656">
        <v>14</v>
      </c>
      <c r="V2656">
        <v>27</v>
      </c>
      <c r="W2656">
        <v>77.900000000000006</v>
      </c>
      <c r="X2656">
        <v>18.8</v>
      </c>
      <c r="Y2656">
        <v>39</v>
      </c>
      <c r="Z2656">
        <v>22</v>
      </c>
      <c r="AA2656">
        <v>581</v>
      </c>
      <c r="AB2656">
        <v>69.2</v>
      </c>
      <c r="AC2656">
        <v>0.7</v>
      </c>
      <c r="AD2656">
        <v>119100</v>
      </c>
      <c r="AE2656">
        <v>409</v>
      </c>
      <c r="AF2656">
        <v>2.84</v>
      </c>
      <c r="AG2656">
        <v>31135</v>
      </c>
      <c r="AH2656">
        <v>69107</v>
      </c>
      <c r="AI2656">
        <v>4.2</v>
      </c>
      <c r="AJ2656">
        <v>23</v>
      </c>
      <c r="AK2656">
        <v>236</v>
      </c>
      <c r="AL2656">
        <v>28.3</v>
      </c>
      <c r="AM2656">
        <v>125</v>
      </c>
      <c r="AN2656">
        <v>0</v>
      </c>
      <c r="AO2656">
        <v>0</v>
      </c>
      <c r="AP2656">
        <v>0</v>
      </c>
      <c r="AQ2656">
        <v>0</v>
      </c>
      <c r="AR2656">
        <v>0</v>
      </c>
      <c r="AS2656">
        <v>0</v>
      </c>
      <c r="AT2656">
        <v>0</v>
      </c>
      <c r="AU2656">
        <v>0</v>
      </c>
      <c r="AV2656">
        <v>0</v>
      </c>
      <c r="AW2656">
        <v>0</v>
      </c>
      <c r="AX2656">
        <v>0</v>
      </c>
      <c r="AY2656">
        <v>0</v>
      </c>
      <c r="AZ2656">
        <v>0</v>
      </c>
      <c r="BA2656">
        <v>900.22</v>
      </c>
      <c r="BB2656">
        <v>1.4</v>
      </c>
    </row>
    <row r="2657" spans="1:54" x14ac:dyDescent="0.3">
      <c r="A2657">
        <v>48175</v>
      </c>
      <c r="B2657" t="s">
        <v>749</v>
      </c>
      <c r="C2657" t="s">
        <v>622</v>
      </c>
      <c r="D2657">
        <v>7549</v>
      </c>
      <c r="E2657">
        <v>7210</v>
      </c>
      <c r="F2657">
        <v>4.7</v>
      </c>
      <c r="G2657">
        <v>7210</v>
      </c>
      <c r="H2657">
        <v>4.7</v>
      </c>
      <c r="I2657">
        <v>21.7</v>
      </c>
      <c r="J2657">
        <v>20.3</v>
      </c>
      <c r="K2657">
        <v>50.1</v>
      </c>
      <c r="L2657">
        <v>92.3</v>
      </c>
      <c r="M2657">
        <v>5.2</v>
      </c>
      <c r="N2657">
        <v>1</v>
      </c>
      <c r="O2657">
        <v>0.4</v>
      </c>
      <c r="P2657">
        <v>0</v>
      </c>
      <c r="Q2657">
        <v>1.1000000000000001</v>
      </c>
      <c r="R2657">
        <v>35.700000000000003</v>
      </c>
      <c r="S2657">
        <v>58.5</v>
      </c>
      <c r="T2657">
        <v>87.9</v>
      </c>
      <c r="U2657">
        <v>2.1</v>
      </c>
      <c r="V2657">
        <v>20.100000000000001</v>
      </c>
      <c r="W2657">
        <v>85.7</v>
      </c>
      <c r="X2657">
        <v>14.2</v>
      </c>
      <c r="Y2657">
        <v>704</v>
      </c>
      <c r="Z2657">
        <v>29.4</v>
      </c>
      <c r="AA2657">
        <v>3714</v>
      </c>
      <c r="AB2657">
        <v>81.099999999999994</v>
      </c>
      <c r="AC2657">
        <v>4.0999999999999996</v>
      </c>
      <c r="AD2657">
        <v>111600</v>
      </c>
      <c r="AE2657">
        <v>3028</v>
      </c>
      <c r="AF2657">
        <v>2.35</v>
      </c>
      <c r="AG2657">
        <v>30031</v>
      </c>
      <c r="AH2657">
        <v>50923</v>
      </c>
      <c r="AI2657">
        <v>14.7</v>
      </c>
      <c r="AJ2657">
        <v>115</v>
      </c>
      <c r="AK2657">
        <v>831</v>
      </c>
      <c r="AL2657">
        <v>-14.9</v>
      </c>
      <c r="AM2657">
        <v>558</v>
      </c>
      <c r="AN2657">
        <v>548</v>
      </c>
      <c r="AO2657">
        <v>0</v>
      </c>
      <c r="AP2657">
        <v>0</v>
      </c>
      <c r="AQ2657">
        <v>0</v>
      </c>
      <c r="AR2657">
        <v>0</v>
      </c>
      <c r="AS2657">
        <v>0</v>
      </c>
      <c r="AT2657">
        <v>29.2</v>
      </c>
      <c r="AU2657">
        <v>0</v>
      </c>
      <c r="AV2657">
        <v>0</v>
      </c>
      <c r="AW2657">
        <v>37331</v>
      </c>
      <c r="AX2657">
        <v>5332</v>
      </c>
      <c r="AY2657">
        <v>3895</v>
      </c>
      <c r="AZ2657">
        <v>0</v>
      </c>
      <c r="BA2657">
        <v>852.01</v>
      </c>
      <c r="BB2657">
        <v>8.5</v>
      </c>
    </row>
    <row r="2658" spans="1:54" x14ac:dyDescent="0.3">
      <c r="A2658">
        <v>48177</v>
      </c>
      <c r="B2658" t="s">
        <v>748</v>
      </c>
      <c r="C2658" t="s">
        <v>622</v>
      </c>
      <c r="D2658">
        <v>20462</v>
      </c>
      <c r="E2658">
        <v>19807</v>
      </c>
      <c r="F2658">
        <v>3.3</v>
      </c>
      <c r="G2658">
        <v>19807</v>
      </c>
      <c r="H2658">
        <v>7.1</v>
      </c>
      <c r="I2658">
        <v>26.5</v>
      </c>
      <c r="J2658">
        <v>16.100000000000001</v>
      </c>
      <c r="K2658">
        <v>49.5</v>
      </c>
      <c r="L2658">
        <v>89</v>
      </c>
      <c r="M2658">
        <v>7.6</v>
      </c>
      <c r="N2658">
        <v>1.7</v>
      </c>
      <c r="O2658">
        <v>0.5</v>
      </c>
      <c r="P2658">
        <v>0.1</v>
      </c>
      <c r="Q2658">
        <v>1.1000000000000001</v>
      </c>
      <c r="R2658">
        <v>49.4</v>
      </c>
      <c r="S2658">
        <v>42.9</v>
      </c>
      <c r="T2658">
        <v>87.9</v>
      </c>
      <c r="U2658">
        <v>13.2</v>
      </c>
      <c r="V2658">
        <v>38.799999999999997</v>
      </c>
      <c r="W2658">
        <v>69.3</v>
      </c>
      <c r="X2658">
        <v>14.5</v>
      </c>
      <c r="Y2658">
        <v>1083</v>
      </c>
      <c r="Z2658">
        <v>21.4</v>
      </c>
      <c r="AA2658">
        <v>8796</v>
      </c>
      <c r="AB2658">
        <v>69.5</v>
      </c>
      <c r="AC2658">
        <v>7.8</v>
      </c>
      <c r="AD2658">
        <v>77500</v>
      </c>
      <c r="AE2658">
        <v>6638</v>
      </c>
      <c r="AF2658">
        <v>2.95</v>
      </c>
      <c r="AG2658">
        <v>20288</v>
      </c>
      <c r="AH2658">
        <v>39248</v>
      </c>
      <c r="AI2658">
        <v>21.9</v>
      </c>
      <c r="AJ2658">
        <v>410</v>
      </c>
      <c r="AK2658">
        <v>4849</v>
      </c>
      <c r="AL2658">
        <v>0.4</v>
      </c>
      <c r="AM2658">
        <v>1222</v>
      </c>
      <c r="AN2658">
        <v>1554</v>
      </c>
      <c r="AO2658">
        <v>0</v>
      </c>
      <c r="AP2658">
        <v>0</v>
      </c>
      <c r="AQ2658">
        <v>0</v>
      </c>
      <c r="AR2658">
        <v>0</v>
      </c>
      <c r="AS2658">
        <v>0</v>
      </c>
      <c r="AT2658">
        <v>27.1</v>
      </c>
      <c r="AU2658">
        <v>444676</v>
      </c>
      <c r="AV2658">
        <v>90249</v>
      </c>
      <c r="AW2658">
        <v>179237</v>
      </c>
      <c r="AX2658">
        <v>9252</v>
      </c>
      <c r="AY2658">
        <v>17385</v>
      </c>
      <c r="AZ2658">
        <v>35</v>
      </c>
      <c r="BA2658">
        <v>1066.69</v>
      </c>
      <c r="BB2658">
        <v>18.600000000000001</v>
      </c>
    </row>
    <row r="2659" spans="1:54" x14ac:dyDescent="0.3">
      <c r="A2659">
        <v>48179</v>
      </c>
      <c r="B2659" t="s">
        <v>747</v>
      </c>
      <c r="C2659" t="s">
        <v>622</v>
      </c>
      <c r="D2659">
        <v>23044</v>
      </c>
      <c r="E2659">
        <v>22535</v>
      </c>
      <c r="F2659">
        <v>2.2999999999999998</v>
      </c>
      <c r="G2659">
        <v>22535</v>
      </c>
      <c r="H2659">
        <v>7.3</v>
      </c>
      <c r="I2659">
        <v>25.7</v>
      </c>
      <c r="J2659">
        <v>15.3</v>
      </c>
      <c r="K2659">
        <v>47.5</v>
      </c>
      <c r="L2659">
        <v>90.6</v>
      </c>
      <c r="M2659">
        <v>5.2</v>
      </c>
      <c r="N2659">
        <v>1.4</v>
      </c>
      <c r="O2659">
        <v>0.7</v>
      </c>
      <c r="P2659">
        <v>0</v>
      </c>
      <c r="Q2659">
        <v>2.1</v>
      </c>
      <c r="R2659">
        <v>27.1</v>
      </c>
      <c r="S2659">
        <v>65.400000000000006</v>
      </c>
      <c r="T2659">
        <v>82.4</v>
      </c>
      <c r="U2659">
        <v>7.3</v>
      </c>
      <c r="V2659">
        <v>19.100000000000001</v>
      </c>
      <c r="W2659">
        <v>80.2</v>
      </c>
      <c r="X2659">
        <v>13.5</v>
      </c>
      <c r="Y2659">
        <v>1467</v>
      </c>
      <c r="Z2659">
        <v>19.5</v>
      </c>
      <c r="AA2659">
        <v>10101</v>
      </c>
      <c r="AB2659">
        <v>74.400000000000006</v>
      </c>
      <c r="AC2659">
        <v>7.9</v>
      </c>
      <c r="AD2659">
        <v>68000</v>
      </c>
      <c r="AE2659">
        <v>8388</v>
      </c>
      <c r="AF2659">
        <v>2.5</v>
      </c>
      <c r="AG2659">
        <v>21738</v>
      </c>
      <c r="AH2659">
        <v>43504</v>
      </c>
      <c r="AI2659">
        <v>14.6</v>
      </c>
      <c r="AJ2659">
        <v>625</v>
      </c>
      <c r="AK2659">
        <v>7124</v>
      </c>
      <c r="AL2659">
        <v>-0.6</v>
      </c>
      <c r="AM2659">
        <v>1308</v>
      </c>
      <c r="AN2659">
        <v>1689</v>
      </c>
      <c r="AO2659">
        <v>0</v>
      </c>
      <c r="AP2659">
        <v>0</v>
      </c>
      <c r="AQ2659">
        <v>0</v>
      </c>
      <c r="AR2659">
        <v>0</v>
      </c>
      <c r="AS2659">
        <v>0</v>
      </c>
      <c r="AT2659">
        <v>0</v>
      </c>
      <c r="AU2659">
        <v>683688</v>
      </c>
      <c r="AV2659">
        <v>0</v>
      </c>
      <c r="AW2659">
        <v>0</v>
      </c>
      <c r="AX2659">
        <v>0</v>
      </c>
      <c r="AY2659">
        <v>0</v>
      </c>
      <c r="AZ2659">
        <v>3</v>
      </c>
      <c r="BA2659">
        <v>925.97</v>
      </c>
      <c r="BB2659">
        <v>24.3</v>
      </c>
    </row>
    <row r="2660" spans="1:54" x14ac:dyDescent="0.3">
      <c r="A2660">
        <v>48181</v>
      </c>
      <c r="B2660" t="s">
        <v>746</v>
      </c>
      <c r="C2660" t="s">
        <v>622</v>
      </c>
      <c r="D2660">
        <v>123534</v>
      </c>
      <c r="E2660">
        <v>120877</v>
      </c>
      <c r="F2660">
        <v>2.2000000000000002</v>
      </c>
      <c r="G2660">
        <v>120877</v>
      </c>
      <c r="H2660">
        <v>6.1</v>
      </c>
      <c r="I2660">
        <v>23.8</v>
      </c>
      <c r="J2660">
        <v>17</v>
      </c>
      <c r="K2660">
        <v>51.2</v>
      </c>
      <c r="L2660">
        <v>88.3</v>
      </c>
      <c r="M2660">
        <v>6.2</v>
      </c>
      <c r="N2660">
        <v>1.8</v>
      </c>
      <c r="O2660">
        <v>1.2</v>
      </c>
      <c r="P2660">
        <v>0.1</v>
      </c>
      <c r="Q2660">
        <v>2.5</v>
      </c>
      <c r="R2660">
        <v>12.6</v>
      </c>
      <c r="S2660">
        <v>76.8</v>
      </c>
      <c r="T2660">
        <v>81.400000000000006</v>
      </c>
      <c r="U2660">
        <v>5.7</v>
      </c>
      <c r="V2660">
        <v>9.5</v>
      </c>
      <c r="W2660">
        <v>86.3</v>
      </c>
      <c r="X2660">
        <v>19.600000000000001</v>
      </c>
      <c r="Y2660">
        <v>9787</v>
      </c>
      <c r="Z2660">
        <v>24.8</v>
      </c>
      <c r="AA2660">
        <v>54399</v>
      </c>
      <c r="AB2660">
        <v>67.400000000000006</v>
      </c>
      <c r="AC2660">
        <v>15.5</v>
      </c>
      <c r="AD2660">
        <v>104500</v>
      </c>
      <c r="AE2660">
        <v>46559</v>
      </c>
      <c r="AF2660">
        <v>2.5499999999999998</v>
      </c>
      <c r="AG2660">
        <v>24003</v>
      </c>
      <c r="AH2660">
        <v>46429</v>
      </c>
      <c r="AI2660">
        <v>15.7</v>
      </c>
      <c r="AJ2660">
        <v>2513</v>
      </c>
      <c r="AK2660">
        <v>39572</v>
      </c>
      <c r="AL2660">
        <v>2.5</v>
      </c>
      <c r="AM2660">
        <v>8927</v>
      </c>
      <c r="AN2660">
        <v>12376</v>
      </c>
      <c r="AO2660">
        <v>1.7</v>
      </c>
      <c r="AP2660">
        <v>1.6</v>
      </c>
      <c r="AQ2660">
        <v>1.4</v>
      </c>
      <c r="AR2660">
        <v>0</v>
      </c>
      <c r="AS2660">
        <v>0</v>
      </c>
      <c r="AT2660">
        <v>28.1</v>
      </c>
      <c r="AU2660">
        <v>2542832</v>
      </c>
      <c r="AV2660">
        <v>651716</v>
      </c>
      <c r="AW2660">
        <v>1594749</v>
      </c>
      <c r="AX2660">
        <v>13493</v>
      </c>
      <c r="AY2660">
        <v>167728</v>
      </c>
      <c r="AZ2660">
        <v>271</v>
      </c>
      <c r="BA2660">
        <v>932.8</v>
      </c>
      <c r="BB2660">
        <v>129.6</v>
      </c>
    </row>
    <row r="2661" spans="1:54" x14ac:dyDescent="0.3">
      <c r="A2661">
        <v>48183</v>
      </c>
      <c r="B2661" t="s">
        <v>745</v>
      </c>
      <c r="C2661" t="s">
        <v>622</v>
      </c>
      <c r="D2661">
        <v>123204</v>
      </c>
      <c r="E2661">
        <v>121724</v>
      </c>
      <c r="F2661">
        <v>1.2</v>
      </c>
      <c r="G2661">
        <v>121730</v>
      </c>
      <c r="H2661">
        <v>7.6</v>
      </c>
      <c r="I2661">
        <v>25.8</v>
      </c>
      <c r="J2661">
        <v>14.2</v>
      </c>
      <c r="K2661">
        <v>51</v>
      </c>
      <c r="L2661">
        <v>75.2</v>
      </c>
      <c r="M2661">
        <v>20.5</v>
      </c>
      <c r="N2661">
        <v>1</v>
      </c>
      <c r="O2661">
        <v>1.3</v>
      </c>
      <c r="P2661">
        <v>0.1</v>
      </c>
      <c r="Q2661">
        <v>1.9</v>
      </c>
      <c r="R2661">
        <v>18</v>
      </c>
      <c r="S2661">
        <v>58.8</v>
      </c>
      <c r="T2661">
        <v>80.2</v>
      </c>
      <c r="U2661">
        <v>9.1</v>
      </c>
      <c r="V2661">
        <v>15.9</v>
      </c>
      <c r="W2661">
        <v>82.5</v>
      </c>
      <c r="X2661">
        <v>19.899999999999999</v>
      </c>
      <c r="Y2661">
        <v>8642</v>
      </c>
      <c r="Z2661">
        <v>20.2</v>
      </c>
      <c r="AA2661">
        <v>51413</v>
      </c>
      <c r="AB2661">
        <v>62.4</v>
      </c>
      <c r="AC2661">
        <v>22.6</v>
      </c>
      <c r="AD2661">
        <v>121300</v>
      </c>
      <c r="AE2661">
        <v>45292</v>
      </c>
      <c r="AF2661">
        <v>2.61</v>
      </c>
      <c r="AG2661">
        <v>24064</v>
      </c>
      <c r="AH2661">
        <v>45525</v>
      </c>
      <c r="AI2661">
        <v>17.600000000000001</v>
      </c>
      <c r="AJ2661">
        <v>4097</v>
      </c>
      <c r="AK2661">
        <v>67669</v>
      </c>
      <c r="AL2661">
        <v>1.1000000000000001</v>
      </c>
      <c r="AM2661">
        <v>8933</v>
      </c>
      <c r="AN2661">
        <v>13320</v>
      </c>
      <c r="AO2661">
        <v>8.8000000000000007</v>
      </c>
      <c r="AP2661">
        <v>0.7</v>
      </c>
      <c r="AQ2661">
        <v>0</v>
      </c>
      <c r="AR2661">
        <v>0</v>
      </c>
      <c r="AS2661">
        <v>3.9</v>
      </c>
      <c r="AT2661">
        <v>25.3</v>
      </c>
      <c r="AU2661">
        <v>4233987</v>
      </c>
      <c r="AV2661">
        <v>1401503</v>
      </c>
      <c r="AW2661">
        <v>2405150</v>
      </c>
      <c r="AX2661">
        <v>20568</v>
      </c>
      <c r="AY2661">
        <v>246699</v>
      </c>
      <c r="AZ2661">
        <v>266</v>
      </c>
      <c r="BA2661">
        <v>273.3</v>
      </c>
      <c r="BB2661">
        <v>445.4</v>
      </c>
    </row>
    <row r="2662" spans="1:54" x14ac:dyDescent="0.3">
      <c r="A2662">
        <v>48185</v>
      </c>
      <c r="B2662" t="s">
        <v>744</v>
      </c>
      <c r="C2662" t="s">
        <v>622</v>
      </c>
      <c r="D2662">
        <v>27172</v>
      </c>
      <c r="E2662">
        <v>26568</v>
      </c>
      <c r="F2662">
        <v>2.2999999999999998</v>
      </c>
      <c r="G2662">
        <v>26604</v>
      </c>
      <c r="H2662">
        <v>5.6</v>
      </c>
      <c r="I2662">
        <v>22</v>
      </c>
      <c r="J2662">
        <v>16</v>
      </c>
      <c r="K2662">
        <v>45.5</v>
      </c>
      <c r="L2662">
        <v>80.400000000000006</v>
      </c>
      <c r="M2662">
        <v>16.5</v>
      </c>
      <c r="N2662">
        <v>0.9</v>
      </c>
      <c r="O2662">
        <v>0.7</v>
      </c>
      <c r="P2662">
        <v>0.1</v>
      </c>
      <c r="Q2662">
        <v>1.5</v>
      </c>
      <c r="R2662">
        <v>22.8</v>
      </c>
      <c r="S2662">
        <v>59.1</v>
      </c>
      <c r="T2662">
        <v>85</v>
      </c>
      <c r="U2662">
        <v>8.5</v>
      </c>
      <c r="V2662">
        <v>17.399999999999999</v>
      </c>
      <c r="W2662">
        <v>78.5</v>
      </c>
      <c r="X2662">
        <v>11.1</v>
      </c>
      <c r="Y2662">
        <v>2462</v>
      </c>
      <c r="Z2662">
        <v>33.799999999999997</v>
      </c>
      <c r="AA2662">
        <v>10980</v>
      </c>
      <c r="AB2662">
        <v>76.3</v>
      </c>
      <c r="AC2662">
        <v>5.0999999999999996</v>
      </c>
      <c r="AD2662">
        <v>92900</v>
      </c>
      <c r="AE2662">
        <v>8848</v>
      </c>
      <c r="AF2662">
        <v>2.65</v>
      </c>
      <c r="AG2662">
        <v>20307</v>
      </c>
      <c r="AH2662">
        <v>43994</v>
      </c>
      <c r="AI2662">
        <v>19.100000000000001</v>
      </c>
      <c r="AJ2662">
        <v>405</v>
      </c>
      <c r="AK2662">
        <v>6010</v>
      </c>
      <c r="AL2662">
        <v>-1.9</v>
      </c>
      <c r="AM2662">
        <v>1892</v>
      </c>
      <c r="AN2662">
        <v>1896</v>
      </c>
      <c r="AO2662">
        <v>0</v>
      </c>
      <c r="AP2662">
        <v>0</v>
      </c>
      <c r="AQ2662">
        <v>0</v>
      </c>
      <c r="AR2662">
        <v>0</v>
      </c>
      <c r="AS2662">
        <v>0</v>
      </c>
      <c r="AT2662">
        <v>0</v>
      </c>
      <c r="AU2662">
        <v>892610</v>
      </c>
      <c r="AV2662">
        <v>142455</v>
      </c>
      <c r="AW2662">
        <v>157336</v>
      </c>
      <c r="AX2662">
        <v>6110</v>
      </c>
      <c r="AY2662">
        <v>12524</v>
      </c>
      <c r="AZ2662">
        <v>15</v>
      </c>
      <c r="BA2662">
        <v>787.46</v>
      </c>
      <c r="BB2662">
        <v>33.799999999999997</v>
      </c>
    </row>
    <row r="2663" spans="1:54" x14ac:dyDescent="0.3">
      <c r="A2663">
        <v>48187</v>
      </c>
      <c r="B2663" t="s">
        <v>743</v>
      </c>
      <c r="C2663" t="s">
        <v>622</v>
      </c>
      <c r="D2663">
        <v>147250</v>
      </c>
      <c r="E2663">
        <v>131537</v>
      </c>
      <c r="F2663">
        <v>11.9</v>
      </c>
      <c r="G2663">
        <v>131533</v>
      </c>
      <c r="H2663">
        <v>6.3</v>
      </c>
      <c r="I2663">
        <v>26.2</v>
      </c>
      <c r="J2663">
        <v>13</v>
      </c>
      <c r="K2663">
        <v>50.6</v>
      </c>
      <c r="L2663">
        <v>86.8</v>
      </c>
      <c r="M2663">
        <v>7.9</v>
      </c>
      <c r="N2663">
        <v>1</v>
      </c>
      <c r="O2663">
        <v>1.7</v>
      </c>
      <c r="P2663">
        <v>0.2</v>
      </c>
      <c r="Q2663">
        <v>2.5</v>
      </c>
      <c r="R2663">
        <v>37</v>
      </c>
      <c r="S2663">
        <v>52.2</v>
      </c>
      <c r="T2663">
        <v>87</v>
      </c>
      <c r="U2663">
        <v>6.9</v>
      </c>
      <c r="V2663">
        <v>24.1</v>
      </c>
      <c r="W2663">
        <v>86</v>
      </c>
      <c r="X2663">
        <v>24.6</v>
      </c>
      <c r="Y2663">
        <v>15646</v>
      </c>
      <c r="Z2663">
        <v>25.4</v>
      </c>
      <c r="AA2663">
        <v>53973</v>
      </c>
      <c r="AB2663">
        <v>77.8</v>
      </c>
      <c r="AC2663">
        <v>7.2</v>
      </c>
      <c r="AD2663">
        <v>156000</v>
      </c>
      <c r="AE2663">
        <v>46409</v>
      </c>
      <c r="AF2663">
        <v>2.89</v>
      </c>
      <c r="AG2663">
        <v>26184</v>
      </c>
      <c r="AH2663">
        <v>61958</v>
      </c>
      <c r="AI2663">
        <v>9.6999999999999993</v>
      </c>
      <c r="AJ2663">
        <v>1880</v>
      </c>
      <c r="AK2663">
        <v>27160</v>
      </c>
      <c r="AL2663">
        <v>3.3</v>
      </c>
      <c r="AM2663">
        <v>8867</v>
      </c>
      <c r="AN2663">
        <v>9803</v>
      </c>
      <c r="AO2663">
        <v>0</v>
      </c>
      <c r="AP2663">
        <v>0</v>
      </c>
      <c r="AQ2663">
        <v>0</v>
      </c>
      <c r="AR2663">
        <v>0</v>
      </c>
      <c r="AS2663">
        <v>21.6</v>
      </c>
      <c r="AT2663">
        <v>29.5</v>
      </c>
      <c r="AU2663">
        <v>2154106</v>
      </c>
      <c r="AV2663">
        <v>822106</v>
      </c>
      <c r="AW2663">
        <v>1026147</v>
      </c>
      <c r="AX2663">
        <v>9115</v>
      </c>
      <c r="AY2663">
        <v>116490</v>
      </c>
      <c r="AZ2663">
        <v>765</v>
      </c>
      <c r="BA2663">
        <v>711.3</v>
      </c>
      <c r="BB2663">
        <v>184.9</v>
      </c>
    </row>
    <row r="2664" spans="1:54" x14ac:dyDescent="0.3">
      <c r="A2664">
        <v>48189</v>
      </c>
      <c r="B2664" t="s">
        <v>42</v>
      </c>
      <c r="C2664" t="s">
        <v>622</v>
      </c>
      <c r="D2664">
        <v>34720</v>
      </c>
      <c r="E2664">
        <v>36273</v>
      </c>
      <c r="F2664">
        <v>-4.3</v>
      </c>
      <c r="G2664">
        <v>36273</v>
      </c>
      <c r="H2664">
        <v>8</v>
      </c>
      <c r="I2664">
        <v>27.7</v>
      </c>
      <c r="J2664">
        <v>13</v>
      </c>
      <c r="K2664">
        <v>48.1</v>
      </c>
      <c r="L2664">
        <v>90.5</v>
      </c>
      <c r="M2664">
        <v>5.9</v>
      </c>
      <c r="N2664">
        <v>1.7</v>
      </c>
      <c r="O2664">
        <v>0.6</v>
      </c>
      <c r="P2664">
        <v>0.1</v>
      </c>
      <c r="Q2664">
        <v>1.2</v>
      </c>
      <c r="R2664">
        <v>58.2</v>
      </c>
      <c r="S2664">
        <v>35.200000000000003</v>
      </c>
      <c r="T2664">
        <v>78.400000000000006</v>
      </c>
      <c r="U2664">
        <v>9.5</v>
      </c>
      <c r="V2664">
        <v>37.5</v>
      </c>
      <c r="W2664">
        <v>70.2</v>
      </c>
      <c r="X2664">
        <v>13.2</v>
      </c>
      <c r="Y2664">
        <v>1884</v>
      </c>
      <c r="Z2664">
        <v>14.8</v>
      </c>
      <c r="AA2664">
        <v>13502</v>
      </c>
      <c r="AB2664">
        <v>63.9</v>
      </c>
      <c r="AC2664">
        <v>11.1</v>
      </c>
      <c r="AD2664">
        <v>70800</v>
      </c>
      <c r="AE2664">
        <v>11624</v>
      </c>
      <c r="AF2664">
        <v>2.84</v>
      </c>
      <c r="AG2664">
        <v>18004</v>
      </c>
      <c r="AH2664">
        <v>41191</v>
      </c>
      <c r="AI2664">
        <v>22.3</v>
      </c>
      <c r="AJ2664">
        <v>716</v>
      </c>
      <c r="AK2664">
        <v>9615</v>
      </c>
      <c r="AL2664">
        <v>-13.4</v>
      </c>
      <c r="AM2664">
        <v>1978</v>
      </c>
      <c r="AN2664">
        <v>2497</v>
      </c>
      <c r="AO2664">
        <v>0</v>
      </c>
      <c r="AP2664">
        <v>0</v>
      </c>
      <c r="AQ2664">
        <v>0</v>
      </c>
      <c r="AR2664">
        <v>0</v>
      </c>
      <c r="AS2664">
        <v>26.5</v>
      </c>
      <c r="AT2664">
        <v>14.3</v>
      </c>
      <c r="AU2664">
        <v>0</v>
      </c>
      <c r="AV2664">
        <v>0</v>
      </c>
      <c r="AW2664">
        <v>325074</v>
      </c>
      <c r="AX2664">
        <v>9120</v>
      </c>
      <c r="AY2664">
        <v>40263</v>
      </c>
      <c r="AZ2664">
        <v>8</v>
      </c>
      <c r="BA2664">
        <v>1004.68</v>
      </c>
      <c r="BB2664">
        <v>36.1</v>
      </c>
    </row>
    <row r="2665" spans="1:54" x14ac:dyDescent="0.3">
      <c r="A2665">
        <v>48191</v>
      </c>
      <c r="B2665" t="s">
        <v>742</v>
      </c>
      <c r="C2665" t="s">
        <v>622</v>
      </c>
      <c r="D2665">
        <v>3147</v>
      </c>
      <c r="E2665">
        <v>3353</v>
      </c>
      <c r="F2665">
        <v>-6.1</v>
      </c>
      <c r="G2665">
        <v>3353</v>
      </c>
      <c r="H2665">
        <v>5.4</v>
      </c>
      <c r="I2665">
        <v>23.6</v>
      </c>
      <c r="J2665">
        <v>23.6</v>
      </c>
      <c r="K2665">
        <v>51.2</v>
      </c>
      <c r="L2665">
        <v>89.4</v>
      </c>
      <c r="M2665">
        <v>7.5</v>
      </c>
      <c r="N2665">
        <v>1.5</v>
      </c>
      <c r="O2665">
        <v>0.4</v>
      </c>
      <c r="P2665">
        <v>0.1</v>
      </c>
      <c r="Q2665">
        <v>1.1000000000000001</v>
      </c>
      <c r="R2665">
        <v>34.4</v>
      </c>
      <c r="S2665">
        <v>57.5</v>
      </c>
      <c r="T2665">
        <v>89</v>
      </c>
      <c r="U2665">
        <v>12.4</v>
      </c>
      <c r="V2665">
        <v>21.6</v>
      </c>
      <c r="W2665">
        <v>71.8</v>
      </c>
      <c r="X2665">
        <v>14.1</v>
      </c>
      <c r="Y2665">
        <v>231</v>
      </c>
      <c r="Z2665">
        <v>15.7</v>
      </c>
      <c r="AA2665">
        <v>1936</v>
      </c>
      <c r="AB2665">
        <v>67.400000000000006</v>
      </c>
      <c r="AC2665">
        <v>5.5</v>
      </c>
      <c r="AD2665">
        <v>42700</v>
      </c>
      <c r="AE2665">
        <v>1177</v>
      </c>
      <c r="AF2665">
        <v>2.76</v>
      </c>
      <c r="AG2665">
        <v>19004</v>
      </c>
      <c r="AH2665">
        <v>33006</v>
      </c>
      <c r="AI2665">
        <v>23.8</v>
      </c>
      <c r="AJ2665">
        <v>74</v>
      </c>
      <c r="AK2665">
        <v>522</v>
      </c>
      <c r="AL2665">
        <v>9.6999999999999993</v>
      </c>
      <c r="AM2665">
        <v>192</v>
      </c>
      <c r="AN2665">
        <v>119</v>
      </c>
      <c r="AO2665">
        <v>0</v>
      </c>
      <c r="AP2665">
        <v>0</v>
      </c>
      <c r="AQ2665">
        <v>0</v>
      </c>
      <c r="AR2665">
        <v>0</v>
      </c>
      <c r="AS2665">
        <v>0</v>
      </c>
      <c r="AT2665">
        <v>0</v>
      </c>
      <c r="AU2665">
        <v>0</v>
      </c>
      <c r="AV2665">
        <v>0</v>
      </c>
      <c r="AW2665">
        <v>23247</v>
      </c>
      <c r="AX2665">
        <v>6817</v>
      </c>
      <c r="AY2665">
        <v>1845</v>
      </c>
      <c r="AZ2665">
        <v>0</v>
      </c>
      <c r="BA2665">
        <v>883.49</v>
      </c>
      <c r="BB2665">
        <v>3.8</v>
      </c>
    </row>
    <row r="2666" spans="1:54" x14ac:dyDescent="0.3">
      <c r="A2666">
        <v>48193</v>
      </c>
      <c r="B2666" t="s">
        <v>284</v>
      </c>
      <c r="C2666" t="s">
        <v>622</v>
      </c>
      <c r="D2666">
        <v>8199</v>
      </c>
      <c r="E2666">
        <v>8517</v>
      </c>
      <c r="F2666">
        <v>-3.7</v>
      </c>
      <c r="G2666">
        <v>8517</v>
      </c>
      <c r="H2666">
        <v>5.2</v>
      </c>
      <c r="I2666">
        <v>20.8</v>
      </c>
      <c r="J2666">
        <v>25.8</v>
      </c>
      <c r="K2666">
        <v>50.9</v>
      </c>
      <c r="L2666">
        <v>95.5</v>
      </c>
      <c r="M2666">
        <v>1</v>
      </c>
      <c r="N2666">
        <v>1.8</v>
      </c>
      <c r="O2666">
        <v>0.6</v>
      </c>
      <c r="P2666">
        <v>0.1</v>
      </c>
      <c r="Q2666">
        <v>1</v>
      </c>
      <c r="R2666">
        <v>11.3</v>
      </c>
      <c r="S2666">
        <v>86.1</v>
      </c>
      <c r="T2666">
        <v>84.6</v>
      </c>
      <c r="U2666">
        <v>3</v>
      </c>
      <c r="V2666">
        <v>7.6</v>
      </c>
      <c r="W2666">
        <v>81.7</v>
      </c>
      <c r="X2666">
        <v>17.8</v>
      </c>
      <c r="Y2666">
        <v>710</v>
      </c>
      <c r="Z2666">
        <v>21.5</v>
      </c>
      <c r="AA2666">
        <v>4561</v>
      </c>
      <c r="AB2666">
        <v>73.400000000000006</v>
      </c>
      <c r="AC2666">
        <v>6.7</v>
      </c>
      <c r="AD2666">
        <v>91500</v>
      </c>
      <c r="AE2666">
        <v>3029</v>
      </c>
      <c r="AF2666">
        <v>2.68</v>
      </c>
      <c r="AG2666">
        <v>23067</v>
      </c>
      <c r="AH2666">
        <v>40655</v>
      </c>
      <c r="AI2666">
        <v>12.6</v>
      </c>
      <c r="AJ2666">
        <v>209</v>
      </c>
      <c r="AK2666">
        <v>1936</v>
      </c>
      <c r="AL2666">
        <v>-7.4</v>
      </c>
      <c r="AM2666">
        <v>726</v>
      </c>
      <c r="AN2666">
        <v>1074</v>
      </c>
      <c r="AO2666">
        <v>0</v>
      </c>
      <c r="AP2666">
        <v>0</v>
      </c>
      <c r="AQ2666">
        <v>0</v>
      </c>
      <c r="AR2666">
        <v>0</v>
      </c>
      <c r="AS2666">
        <v>0</v>
      </c>
      <c r="AT2666">
        <v>0</v>
      </c>
      <c r="AU2666">
        <v>0</v>
      </c>
      <c r="AV2666">
        <v>44784</v>
      </c>
      <c r="AW2666">
        <v>78583</v>
      </c>
      <c r="AX2666">
        <v>9734</v>
      </c>
      <c r="AY2666">
        <v>6045</v>
      </c>
      <c r="AZ2666">
        <v>1</v>
      </c>
      <c r="BA2666">
        <v>835.91</v>
      </c>
      <c r="BB2666">
        <v>10.199999999999999</v>
      </c>
    </row>
    <row r="2667" spans="1:54" x14ac:dyDescent="0.3">
      <c r="A2667">
        <v>48195</v>
      </c>
      <c r="B2667" t="s">
        <v>741</v>
      </c>
      <c r="C2667" t="s">
        <v>622</v>
      </c>
      <c r="D2667">
        <v>5509</v>
      </c>
      <c r="E2667">
        <v>5613</v>
      </c>
      <c r="F2667">
        <v>-1.9</v>
      </c>
      <c r="G2667">
        <v>5613</v>
      </c>
      <c r="H2667">
        <v>6.9</v>
      </c>
      <c r="I2667">
        <v>29</v>
      </c>
      <c r="J2667">
        <v>14.5</v>
      </c>
      <c r="K2667">
        <v>49.3</v>
      </c>
      <c r="L2667">
        <v>96.1</v>
      </c>
      <c r="M2667">
        <v>1</v>
      </c>
      <c r="N2667">
        <v>1.7</v>
      </c>
      <c r="O2667">
        <v>0.3</v>
      </c>
      <c r="P2667">
        <v>0</v>
      </c>
      <c r="Q2667">
        <v>0.9</v>
      </c>
      <c r="R2667">
        <v>45.4</v>
      </c>
      <c r="S2667">
        <v>52.7</v>
      </c>
      <c r="T2667">
        <v>84.9</v>
      </c>
      <c r="U2667">
        <v>16.399999999999999</v>
      </c>
      <c r="V2667">
        <v>35.1</v>
      </c>
      <c r="W2667">
        <v>76.400000000000006</v>
      </c>
      <c r="X2667">
        <v>21.8</v>
      </c>
      <c r="Y2667">
        <v>268</v>
      </c>
      <c r="Z2667">
        <v>16.8</v>
      </c>
      <c r="AA2667">
        <v>2332</v>
      </c>
      <c r="AB2667">
        <v>76.7</v>
      </c>
      <c r="AC2667">
        <v>5.8</v>
      </c>
      <c r="AD2667">
        <v>72900</v>
      </c>
      <c r="AE2667">
        <v>1983</v>
      </c>
      <c r="AF2667">
        <v>2.77</v>
      </c>
      <c r="AG2667">
        <v>23969</v>
      </c>
      <c r="AH2667">
        <v>49150</v>
      </c>
      <c r="AI2667">
        <v>17</v>
      </c>
      <c r="AJ2667">
        <v>154</v>
      </c>
      <c r="AK2667">
        <v>1515</v>
      </c>
      <c r="AL2667">
        <v>25.5</v>
      </c>
      <c r="AM2667">
        <v>505</v>
      </c>
      <c r="AN2667">
        <v>0</v>
      </c>
      <c r="AO2667">
        <v>0</v>
      </c>
      <c r="AP2667">
        <v>0</v>
      </c>
      <c r="AQ2667">
        <v>0</v>
      </c>
      <c r="AR2667">
        <v>0</v>
      </c>
      <c r="AS2667">
        <v>0</v>
      </c>
      <c r="AT2667">
        <v>0</v>
      </c>
      <c r="AU2667">
        <v>0</v>
      </c>
      <c r="AV2667">
        <v>89259</v>
      </c>
      <c r="AW2667">
        <v>60072</v>
      </c>
      <c r="AX2667">
        <v>11548</v>
      </c>
      <c r="AY2667">
        <v>3102</v>
      </c>
      <c r="AZ2667">
        <v>17</v>
      </c>
      <c r="BA2667">
        <v>919.81</v>
      </c>
      <c r="BB2667">
        <v>6.1</v>
      </c>
    </row>
    <row r="2668" spans="1:54" x14ac:dyDescent="0.3">
      <c r="A2668">
        <v>48197</v>
      </c>
      <c r="B2668" t="s">
        <v>605</v>
      </c>
      <c r="C2668" t="s">
        <v>622</v>
      </c>
      <c r="D2668">
        <v>3928</v>
      </c>
      <c r="E2668">
        <v>4139</v>
      </c>
      <c r="F2668">
        <v>-5.0999999999999996</v>
      </c>
      <c r="G2668">
        <v>4139</v>
      </c>
      <c r="H2668">
        <v>6.3</v>
      </c>
      <c r="I2668">
        <v>23.6</v>
      </c>
      <c r="J2668">
        <v>19.8</v>
      </c>
      <c r="K2668">
        <v>49.1</v>
      </c>
      <c r="L2668">
        <v>89.9</v>
      </c>
      <c r="M2668">
        <v>6.1</v>
      </c>
      <c r="N2668">
        <v>1</v>
      </c>
      <c r="O2668">
        <v>0.7</v>
      </c>
      <c r="P2668">
        <v>0</v>
      </c>
      <c r="Q2668">
        <v>2.2999999999999998</v>
      </c>
      <c r="R2668">
        <v>22.8</v>
      </c>
      <c r="S2668">
        <v>68.900000000000006</v>
      </c>
      <c r="T2668">
        <v>83.3</v>
      </c>
      <c r="U2668">
        <v>3.6</v>
      </c>
      <c r="V2668">
        <v>11.3</v>
      </c>
      <c r="W2668">
        <v>80.2</v>
      </c>
      <c r="X2668">
        <v>18.600000000000001</v>
      </c>
      <c r="Y2668">
        <v>318</v>
      </c>
      <c r="Z2668">
        <v>15.1</v>
      </c>
      <c r="AA2668">
        <v>2404</v>
      </c>
      <c r="AB2668">
        <v>69.599999999999994</v>
      </c>
      <c r="AC2668">
        <v>9.6</v>
      </c>
      <c r="AD2668">
        <v>46800</v>
      </c>
      <c r="AE2668">
        <v>1745</v>
      </c>
      <c r="AF2668">
        <v>2.3199999999999998</v>
      </c>
      <c r="AG2668">
        <v>19829</v>
      </c>
      <c r="AH2668">
        <v>36377</v>
      </c>
      <c r="AI2668">
        <v>26.6</v>
      </c>
      <c r="AJ2668">
        <v>84</v>
      </c>
      <c r="AK2668">
        <v>718</v>
      </c>
      <c r="AL2668">
        <v>-3</v>
      </c>
      <c r="AM2668">
        <v>260</v>
      </c>
      <c r="AN2668">
        <v>228</v>
      </c>
      <c r="AO2668">
        <v>0</v>
      </c>
      <c r="AP2668">
        <v>0</v>
      </c>
      <c r="AQ2668">
        <v>0</v>
      </c>
      <c r="AR2668">
        <v>0</v>
      </c>
      <c r="AS2668">
        <v>0</v>
      </c>
      <c r="AT2668">
        <v>0</v>
      </c>
      <c r="AU2668">
        <v>0</v>
      </c>
      <c r="AV2668">
        <v>18629</v>
      </c>
      <c r="AW2668">
        <v>22226</v>
      </c>
      <c r="AX2668">
        <v>5387</v>
      </c>
      <c r="AY2668">
        <v>3359</v>
      </c>
      <c r="AZ2668">
        <v>0</v>
      </c>
      <c r="BA2668">
        <v>695.11</v>
      </c>
      <c r="BB2668">
        <v>6</v>
      </c>
    </row>
    <row r="2669" spans="1:54" x14ac:dyDescent="0.3">
      <c r="A2669">
        <v>48199</v>
      </c>
      <c r="B2669" t="s">
        <v>282</v>
      </c>
      <c r="C2669" t="s">
        <v>622</v>
      </c>
      <c r="D2669">
        <v>55621</v>
      </c>
      <c r="E2669">
        <v>54635</v>
      </c>
      <c r="F2669">
        <v>1.8</v>
      </c>
      <c r="G2669">
        <v>54635</v>
      </c>
      <c r="H2669">
        <v>6.4</v>
      </c>
      <c r="I2669">
        <v>24.8</v>
      </c>
      <c r="J2669">
        <v>15.2</v>
      </c>
      <c r="K2669">
        <v>50.6</v>
      </c>
      <c r="L2669">
        <v>91.9</v>
      </c>
      <c r="M2669">
        <v>5.7</v>
      </c>
      <c r="N2669">
        <v>0.5</v>
      </c>
      <c r="O2669">
        <v>0.7</v>
      </c>
      <c r="P2669">
        <v>0</v>
      </c>
      <c r="Q2669">
        <v>1.2</v>
      </c>
      <c r="R2669">
        <v>5.6</v>
      </c>
      <c r="S2669">
        <v>86.8</v>
      </c>
      <c r="T2669">
        <v>88.1</v>
      </c>
      <c r="U2669">
        <v>1.5</v>
      </c>
      <c r="V2669">
        <v>3.6</v>
      </c>
      <c r="W2669">
        <v>86.3</v>
      </c>
      <c r="X2669">
        <v>15.6</v>
      </c>
      <c r="Y2669">
        <v>4159</v>
      </c>
      <c r="Z2669">
        <v>27.8</v>
      </c>
      <c r="AA2669">
        <v>23480</v>
      </c>
      <c r="AB2669">
        <v>78.5</v>
      </c>
      <c r="AC2669">
        <v>5.9</v>
      </c>
      <c r="AD2669">
        <v>100400</v>
      </c>
      <c r="AE2669">
        <v>20633</v>
      </c>
      <c r="AF2669">
        <v>2.64</v>
      </c>
      <c r="AG2669">
        <v>25559</v>
      </c>
      <c r="AH2669">
        <v>53013</v>
      </c>
      <c r="AI2669">
        <v>10.9</v>
      </c>
      <c r="AJ2669">
        <v>806</v>
      </c>
      <c r="AK2669">
        <v>8945</v>
      </c>
      <c r="AL2669">
        <v>-1.9</v>
      </c>
      <c r="AM2669">
        <v>3523</v>
      </c>
      <c r="AN2669">
        <v>3909</v>
      </c>
      <c r="AO2669">
        <v>0</v>
      </c>
      <c r="AP2669">
        <v>0</v>
      </c>
      <c r="AQ2669">
        <v>0</v>
      </c>
      <c r="AR2669">
        <v>0</v>
      </c>
      <c r="AS2669">
        <v>0</v>
      </c>
      <c r="AT2669">
        <v>0</v>
      </c>
      <c r="AU2669">
        <v>0</v>
      </c>
      <c r="AV2669">
        <v>35903</v>
      </c>
      <c r="AW2669">
        <v>612350</v>
      </c>
      <c r="AX2669">
        <v>11835</v>
      </c>
      <c r="AY2669">
        <v>37231</v>
      </c>
      <c r="AZ2669">
        <v>117</v>
      </c>
      <c r="BA2669">
        <v>890.57</v>
      </c>
      <c r="BB2669">
        <v>61.3</v>
      </c>
    </row>
    <row r="2670" spans="1:54" x14ac:dyDescent="0.3">
      <c r="A2670">
        <v>48201</v>
      </c>
      <c r="B2670" t="s">
        <v>740</v>
      </c>
      <c r="C2670" t="s">
        <v>622</v>
      </c>
      <c r="D2670">
        <v>4441370</v>
      </c>
      <c r="E2670">
        <v>4093011</v>
      </c>
      <c r="F2670">
        <v>8.5</v>
      </c>
      <c r="G2670">
        <v>4092459</v>
      </c>
      <c r="H2670">
        <v>7.7</v>
      </c>
      <c r="I2670">
        <v>27.1</v>
      </c>
      <c r="J2670">
        <v>9.1999999999999993</v>
      </c>
      <c r="K2670">
        <v>50.2</v>
      </c>
      <c r="L2670">
        <v>70.5</v>
      </c>
      <c r="M2670">
        <v>19.5</v>
      </c>
      <c r="N2670">
        <v>1.1000000000000001</v>
      </c>
      <c r="O2670">
        <v>7</v>
      </c>
      <c r="P2670">
        <v>0.1</v>
      </c>
      <c r="Q2670">
        <v>1.7</v>
      </c>
      <c r="R2670">
        <v>41.8</v>
      </c>
      <c r="S2670">
        <v>31.4</v>
      </c>
      <c r="T2670">
        <v>82.1</v>
      </c>
      <c r="U2670">
        <v>25</v>
      </c>
      <c r="V2670">
        <v>42.5</v>
      </c>
      <c r="W2670">
        <v>78.7</v>
      </c>
      <c r="X2670">
        <v>28.4</v>
      </c>
      <c r="Y2670">
        <v>181514</v>
      </c>
      <c r="Z2670">
        <v>27.4</v>
      </c>
      <c r="AA2670">
        <v>1682870</v>
      </c>
      <c r="AB2670">
        <v>56.5</v>
      </c>
      <c r="AC2670">
        <v>35.799999999999997</v>
      </c>
      <c r="AD2670">
        <v>131400</v>
      </c>
      <c r="AE2670">
        <v>1434694</v>
      </c>
      <c r="AF2670">
        <v>2.89</v>
      </c>
      <c r="AG2670">
        <v>27899</v>
      </c>
      <c r="AH2670">
        <v>53137</v>
      </c>
      <c r="AI2670">
        <v>18.5</v>
      </c>
      <c r="AJ2670">
        <v>95376</v>
      </c>
      <c r="AK2670">
        <v>1971437</v>
      </c>
      <c r="AL2670">
        <v>4.7</v>
      </c>
      <c r="AM2670">
        <v>367449</v>
      </c>
      <c r="AN2670">
        <v>370841</v>
      </c>
      <c r="AO2670">
        <v>12.7</v>
      </c>
      <c r="AP2670">
        <v>0.9</v>
      </c>
      <c r="AQ2670">
        <v>9.9</v>
      </c>
      <c r="AR2670">
        <v>0.1</v>
      </c>
      <c r="AS2670">
        <v>23</v>
      </c>
      <c r="AT2670">
        <v>29.2</v>
      </c>
      <c r="AU2670">
        <v>169275136</v>
      </c>
      <c r="AV2670">
        <v>205478751</v>
      </c>
      <c r="AW2670">
        <v>51899053</v>
      </c>
      <c r="AX2670">
        <v>13276</v>
      </c>
      <c r="AY2670">
        <v>7874724</v>
      </c>
      <c r="AZ2670">
        <v>40060</v>
      </c>
      <c r="BA2670">
        <v>1703.48</v>
      </c>
      <c r="BB2670">
        <v>2402.4</v>
      </c>
    </row>
    <row r="2671" spans="1:54" x14ac:dyDescent="0.3">
      <c r="A2671">
        <v>48203</v>
      </c>
      <c r="B2671" t="s">
        <v>281</v>
      </c>
      <c r="C2671" t="s">
        <v>622</v>
      </c>
      <c r="D2671">
        <v>67336</v>
      </c>
      <c r="E2671">
        <v>65632</v>
      </c>
      <c r="F2671">
        <v>2.6</v>
      </c>
      <c r="G2671">
        <v>65631</v>
      </c>
      <c r="H2671">
        <v>6.6</v>
      </c>
      <c r="I2671">
        <v>24.9</v>
      </c>
      <c r="J2671">
        <v>14.9</v>
      </c>
      <c r="K2671">
        <v>51.1</v>
      </c>
      <c r="L2671">
        <v>73.900000000000006</v>
      </c>
      <c r="M2671">
        <v>22.5</v>
      </c>
      <c r="N2671">
        <v>1.2</v>
      </c>
      <c r="O2671">
        <v>0.7</v>
      </c>
      <c r="P2671">
        <v>0.1</v>
      </c>
      <c r="Q2671">
        <v>1.6</v>
      </c>
      <c r="R2671">
        <v>12.3</v>
      </c>
      <c r="S2671">
        <v>63.2</v>
      </c>
      <c r="T2671">
        <v>85.5</v>
      </c>
      <c r="U2671">
        <v>5.3</v>
      </c>
      <c r="V2671">
        <v>9.9</v>
      </c>
      <c r="W2671">
        <v>84.6</v>
      </c>
      <c r="X2671">
        <v>17.8</v>
      </c>
      <c r="Y2671">
        <v>4799</v>
      </c>
      <c r="Z2671">
        <v>22.4</v>
      </c>
      <c r="AA2671">
        <v>28021</v>
      </c>
      <c r="AB2671">
        <v>73.3</v>
      </c>
      <c r="AC2671">
        <v>7.4</v>
      </c>
      <c r="AD2671">
        <v>108700</v>
      </c>
      <c r="AE2671">
        <v>23415</v>
      </c>
      <c r="AF2671">
        <v>2.76</v>
      </c>
      <c r="AG2671">
        <v>23236</v>
      </c>
      <c r="AH2671">
        <v>45675</v>
      </c>
      <c r="AI2671">
        <v>16</v>
      </c>
      <c r="AJ2671">
        <v>1322</v>
      </c>
      <c r="AK2671">
        <v>20657</v>
      </c>
      <c r="AL2671">
        <v>-2.4</v>
      </c>
      <c r="AM2671">
        <v>4348</v>
      </c>
      <c r="AN2671">
        <v>6190</v>
      </c>
      <c r="AO2671">
        <v>8.6999999999999993</v>
      </c>
      <c r="AP2671">
        <v>0</v>
      </c>
      <c r="AQ2671">
        <v>1.2</v>
      </c>
      <c r="AR2671">
        <v>0</v>
      </c>
      <c r="AS2671">
        <v>0</v>
      </c>
      <c r="AT2671">
        <v>27.1</v>
      </c>
      <c r="AU2671">
        <v>1564301</v>
      </c>
      <c r="AV2671">
        <v>303576</v>
      </c>
      <c r="AW2671">
        <v>603936</v>
      </c>
      <c r="AX2671">
        <v>9541</v>
      </c>
      <c r="AY2671">
        <v>64027</v>
      </c>
      <c r="AZ2671">
        <v>79</v>
      </c>
      <c r="BA2671">
        <v>899.95</v>
      </c>
      <c r="BB2671">
        <v>72.900000000000006</v>
      </c>
    </row>
    <row r="2672" spans="1:54" x14ac:dyDescent="0.3">
      <c r="A2672">
        <v>48205</v>
      </c>
      <c r="B2672" t="s">
        <v>739</v>
      </c>
      <c r="C2672" t="s">
        <v>622</v>
      </c>
      <c r="D2672">
        <v>6089</v>
      </c>
      <c r="E2672">
        <v>6062</v>
      </c>
      <c r="F2672">
        <v>0.4</v>
      </c>
      <c r="G2672">
        <v>6062</v>
      </c>
      <c r="H2672">
        <v>5.3</v>
      </c>
      <c r="I2672">
        <v>21.1</v>
      </c>
      <c r="J2672">
        <v>14.6</v>
      </c>
      <c r="K2672">
        <v>38.299999999999997</v>
      </c>
      <c r="L2672">
        <v>90.1</v>
      </c>
      <c r="M2672">
        <v>7.5</v>
      </c>
      <c r="N2672">
        <v>0.7</v>
      </c>
      <c r="O2672">
        <v>0.7</v>
      </c>
      <c r="P2672">
        <v>0</v>
      </c>
      <c r="Q2672">
        <v>0.9</v>
      </c>
      <c r="R2672">
        <v>26.3</v>
      </c>
      <c r="S2672">
        <v>64.599999999999994</v>
      </c>
      <c r="T2672">
        <v>81.7</v>
      </c>
      <c r="U2672">
        <v>8.6</v>
      </c>
      <c r="V2672">
        <v>18.399999999999999</v>
      </c>
      <c r="W2672">
        <v>80.900000000000006</v>
      </c>
      <c r="X2672">
        <v>20.6</v>
      </c>
      <c r="Y2672">
        <v>472</v>
      </c>
      <c r="Z2672">
        <v>12.8</v>
      </c>
      <c r="AA2672">
        <v>1987</v>
      </c>
      <c r="AB2672">
        <v>66.099999999999994</v>
      </c>
      <c r="AC2672">
        <v>9.1999999999999993</v>
      </c>
      <c r="AD2672">
        <v>143700</v>
      </c>
      <c r="AE2672">
        <v>1748</v>
      </c>
      <c r="AF2672">
        <v>2.61</v>
      </c>
      <c r="AG2672">
        <v>24566</v>
      </c>
      <c r="AH2672">
        <v>65750</v>
      </c>
      <c r="AI2672">
        <v>8.6</v>
      </c>
      <c r="AJ2672">
        <v>119</v>
      </c>
      <c r="AK2672">
        <v>1209</v>
      </c>
      <c r="AL2672">
        <v>6.4</v>
      </c>
      <c r="AM2672">
        <v>336</v>
      </c>
      <c r="AN2672">
        <v>0</v>
      </c>
      <c r="AO2672">
        <v>0</v>
      </c>
      <c r="AP2672">
        <v>0</v>
      </c>
      <c r="AQ2672">
        <v>0</v>
      </c>
      <c r="AR2672">
        <v>0</v>
      </c>
      <c r="AS2672">
        <v>0</v>
      </c>
      <c r="AT2672">
        <v>0</v>
      </c>
      <c r="AU2672">
        <v>0</v>
      </c>
      <c r="AV2672">
        <v>41885</v>
      </c>
      <c r="AW2672">
        <v>34066</v>
      </c>
      <c r="AX2672">
        <v>6549</v>
      </c>
      <c r="AY2672">
        <v>1034</v>
      </c>
      <c r="AZ2672">
        <v>0</v>
      </c>
      <c r="BA2672">
        <v>1462.03</v>
      </c>
      <c r="BB2672">
        <v>4.0999999999999996</v>
      </c>
    </row>
    <row r="2673" spans="1:54" x14ac:dyDescent="0.3">
      <c r="A2673">
        <v>48207</v>
      </c>
      <c r="B2673" t="s">
        <v>517</v>
      </c>
      <c r="C2673" t="s">
        <v>622</v>
      </c>
      <c r="D2673">
        <v>5769</v>
      </c>
      <c r="E2673">
        <v>5899</v>
      </c>
      <c r="F2673">
        <v>-2.2000000000000002</v>
      </c>
      <c r="G2673">
        <v>5899</v>
      </c>
      <c r="H2673">
        <v>5.0999999999999996</v>
      </c>
      <c r="I2673">
        <v>20.100000000000001</v>
      </c>
      <c r="J2673">
        <v>21.7</v>
      </c>
      <c r="K2673">
        <v>47.1</v>
      </c>
      <c r="L2673">
        <v>91.8</v>
      </c>
      <c r="M2673">
        <v>4.5999999999999996</v>
      </c>
      <c r="N2673">
        <v>1</v>
      </c>
      <c r="O2673">
        <v>0.7</v>
      </c>
      <c r="P2673">
        <v>0</v>
      </c>
      <c r="Q2673">
        <v>2</v>
      </c>
      <c r="R2673">
        <v>25.5</v>
      </c>
      <c r="S2673">
        <v>68.3</v>
      </c>
      <c r="T2673">
        <v>80.2</v>
      </c>
      <c r="U2673">
        <v>10.1</v>
      </c>
      <c r="V2673">
        <v>18.899999999999999</v>
      </c>
      <c r="W2673">
        <v>74.3</v>
      </c>
      <c r="X2673">
        <v>12.2</v>
      </c>
      <c r="Y2673">
        <v>356</v>
      </c>
      <c r="Z2673">
        <v>15.1</v>
      </c>
      <c r="AA2673">
        <v>3440</v>
      </c>
      <c r="AB2673">
        <v>74</v>
      </c>
      <c r="AC2673">
        <v>5.3</v>
      </c>
      <c r="AD2673">
        <v>45200</v>
      </c>
      <c r="AE2673">
        <v>2425</v>
      </c>
      <c r="AF2673">
        <v>2.17</v>
      </c>
      <c r="AG2673">
        <v>22223</v>
      </c>
      <c r="AH2673">
        <v>36857</v>
      </c>
      <c r="AI2673">
        <v>18.899999999999999</v>
      </c>
      <c r="AJ2673">
        <v>146</v>
      </c>
      <c r="AK2673">
        <v>1124</v>
      </c>
      <c r="AL2673">
        <v>1.4</v>
      </c>
      <c r="AM2673">
        <v>437</v>
      </c>
      <c r="AN2673">
        <v>478</v>
      </c>
      <c r="AO2673">
        <v>0</v>
      </c>
      <c r="AP2673">
        <v>0</v>
      </c>
      <c r="AQ2673">
        <v>0</v>
      </c>
      <c r="AR2673">
        <v>0</v>
      </c>
      <c r="AS2673">
        <v>0</v>
      </c>
      <c r="AT2673">
        <v>0</v>
      </c>
      <c r="AU2673">
        <v>0</v>
      </c>
      <c r="AV2673">
        <v>0</v>
      </c>
      <c r="AW2673">
        <v>59213</v>
      </c>
      <c r="AX2673">
        <v>11504</v>
      </c>
      <c r="AY2673">
        <v>4662</v>
      </c>
      <c r="AZ2673">
        <v>2</v>
      </c>
      <c r="BA2673">
        <v>903.13</v>
      </c>
      <c r="BB2673">
        <v>6.5</v>
      </c>
    </row>
    <row r="2674" spans="1:54" x14ac:dyDescent="0.3">
      <c r="A2674">
        <v>48209</v>
      </c>
      <c r="B2674" t="s">
        <v>738</v>
      </c>
      <c r="C2674" t="s">
        <v>622</v>
      </c>
      <c r="D2674">
        <v>185025</v>
      </c>
      <c r="E2674">
        <v>157127</v>
      </c>
      <c r="F2674">
        <v>17.8</v>
      </c>
      <c r="G2674">
        <v>157107</v>
      </c>
      <c r="H2674">
        <v>6</v>
      </c>
      <c r="I2674">
        <v>23.6</v>
      </c>
      <c r="J2674">
        <v>10</v>
      </c>
      <c r="K2674">
        <v>50.2</v>
      </c>
      <c r="L2674">
        <v>90.9</v>
      </c>
      <c r="M2674">
        <v>4.0999999999999996</v>
      </c>
      <c r="N2674">
        <v>1.2</v>
      </c>
      <c r="O2674">
        <v>1.5</v>
      </c>
      <c r="P2674">
        <v>0.2</v>
      </c>
      <c r="Q2674">
        <v>2</v>
      </c>
      <c r="R2674">
        <v>37</v>
      </c>
      <c r="S2674">
        <v>56.2</v>
      </c>
      <c r="T2674">
        <v>78.3</v>
      </c>
      <c r="U2674">
        <v>7.3</v>
      </c>
      <c r="V2674">
        <v>23</v>
      </c>
      <c r="W2674">
        <v>89.3</v>
      </c>
      <c r="X2674">
        <v>36.700000000000003</v>
      </c>
      <c r="Y2674">
        <v>10834</v>
      </c>
      <c r="Z2674">
        <v>29.3</v>
      </c>
      <c r="AA2674">
        <v>70731</v>
      </c>
      <c r="AB2674">
        <v>66.8</v>
      </c>
      <c r="AC2674">
        <v>22.3</v>
      </c>
      <c r="AD2674">
        <v>175600</v>
      </c>
      <c r="AE2674">
        <v>56459</v>
      </c>
      <c r="AF2674">
        <v>2.77</v>
      </c>
      <c r="AG2674">
        <v>26873</v>
      </c>
      <c r="AH2674">
        <v>58651</v>
      </c>
      <c r="AI2674">
        <v>17</v>
      </c>
      <c r="AJ2674">
        <v>3545</v>
      </c>
      <c r="AK2674">
        <v>44874</v>
      </c>
      <c r="AL2674">
        <v>3.9</v>
      </c>
      <c r="AM2674">
        <v>13750</v>
      </c>
      <c r="AN2674">
        <v>14240</v>
      </c>
      <c r="AO2674">
        <v>1.8</v>
      </c>
      <c r="AP2674">
        <v>1.1000000000000001</v>
      </c>
      <c r="AQ2674">
        <v>0.9</v>
      </c>
      <c r="AR2674">
        <v>0</v>
      </c>
      <c r="AS2674">
        <v>18.100000000000001</v>
      </c>
      <c r="AT2674">
        <v>26.2</v>
      </c>
      <c r="AU2674">
        <v>1081843</v>
      </c>
      <c r="AV2674">
        <v>451199</v>
      </c>
      <c r="AW2674">
        <v>1954688</v>
      </c>
      <c r="AX2674">
        <v>13765</v>
      </c>
      <c r="AY2674">
        <v>235341</v>
      </c>
      <c r="AZ2674">
        <v>2305</v>
      </c>
      <c r="BA2674">
        <v>677.98</v>
      </c>
      <c r="BB2674">
        <v>231.7</v>
      </c>
    </row>
    <row r="2675" spans="1:54" x14ac:dyDescent="0.3">
      <c r="A2675">
        <v>48211</v>
      </c>
      <c r="B2675" t="s">
        <v>737</v>
      </c>
      <c r="C2675" t="s">
        <v>622</v>
      </c>
      <c r="D2675">
        <v>4180</v>
      </c>
      <c r="E2675">
        <v>3807</v>
      </c>
      <c r="F2675">
        <v>9.8000000000000007</v>
      </c>
      <c r="G2675">
        <v>3807</v>
      </c>
      <c r="H2675">
        <v>8.6999999999999993</v>
      </c>
      <c r="I2675">
        <v>31.6</v>
      </c>
      <c r="J2675">
        <v>12.5</v>
      </c>
      <c r="K2675">
        <v>49.2</v>
      </c>
      <c r="L2675">
        <v>96.3</v>
      </c>
      <c r="M2675">
        <v>0.7</v>
      </c>
      <c r="N2675">
        <v>1.2</v>
      </c>
      <c r="O2675">
        <v>0.8</v>
      </c>
      <c r="P2675">
        <v>0.1</v>
      </c>
      <c r="Q2675">
        <v>0.9</v>
      </c>
      <c r="R2675">
        <v>32.299999999999997</v>
      </c>
      <c r="S2675">
        <v>65</v>
      </c>
      <c r="T2675">
        <v>90</v>
      </c>
      <c r="U2675">
        <v>11.9</v>
      </c>
      <c r="V2675">
        <v>23.3</v>
      </c>
      <c r="W2675">
        <v>79.3</v>
      </c>
      <c r="X2675">
        <v>19.600000000000001</v>
      </c>
      <c r="Y2675">
        <v>213</v>
      </c>
      <c r="Z2675">
        <v>17.2</v>
      </c>
      <c r="AA2675">
        <v>1683</v>
      </c>
      <c r="AB2675">
        <v>74.7</v>
      </c>
      <c r="AC2675">
        <v>5.0999999999999996</v>
      </c>
      <c r="AD2675">
        <v>97800</v>
      </c>
      <c r="AE2675">
        <v>1440</v>
      </c>
      <c r="AF2675">
        <v>2.71</v>
      </c>
      <c r="AG2675">
        <v>29544</v>
      </c>
      <c r="AH2675">
        <v>56379</v>
      </c>
      <c r="AI2675">
        <v>11.7</v>
      </c>
      <c r="AJ2675">
        <v>172</v>
      </c>
      <c r="AK2675">
        <v>1710</v>
      </c>
      <c r="AL2675">
        <v>2.7</v>
      </c>
      <c r="AM2675">
        <v>380</v>
      </c>
      <c r="AN2675">
        <v>480</v>
      </c>
      <c r="AO2675">
        <v>0</v>
      </c>
      <c r="AP2675">
        <v>0</v>
      </c>
      <c r="AQ2675">
        <v>0</v>
      </c>
      <c r="AR2675">
        <v>0</v>
      </c>
      <c r="AS2675">
        <v>0</v>
      </c>
      <c r="AT2675">
        <v>0</v>
      </c>
      <c r="AU2675">
        <v>0</v>
      </c>
      <c r="AV2675">
        <v>63474</v>
      </c>
      <c r="AW2675">
        <v>39206</v>
      </c>
      <c r="AX2675">
        <v>11855</v>
      </c>
      <c r="AY2675">
        <v>4078</v>
      </c>
      <c r="AZ2675">
        <v>6</v>
      </c>
      <c r="BA2675">
        <v>906.29</v>
      </c>
      <c r="BB2675">
        <v>4.2</v>
      </c>
    </row>
    <row r="2676" spans="1:54" x14ac:dyDescent="0.3">
      <c r="A2676">
        <v>48213</v>
      </c>
      <c r="B2676" t="s">
        <v>440</v>
      </c>
      <c r="C2676" t="s">
        <v>622</v>
      </c>
      <c r="D2676">
        <v>79290</v>
      </c>
      <c r="E2676">
        <v>78536</v>
      </c>
      <c r="F2676">
        <v>1</v>
      </c>
      <c r="G2676">
        <v>78532</v>
      </c>
      <c r="H2676">
        <v>5.5</v>
      </c>
      <c r="I2676">
        <v>22</v>
      </c>
      <c r="J2676">
        <v>20.8</v>
      </c>
      <c r="K2676">
        <v>51.2</v>
      </c>
      <c r="L2676">
        <v>90.1</v>
      </c>
      <c r="M2676">
        <v>6.7</v>
      </c>
      <c r="N2676">
        <v>0.8</v>
      </c>
      <c r="O2676">
        <v>0.7</v>
      </c>
      <c r="P2676">
        <v>0.1</v>
      </c>
      <c r="Q2676">
        <v>1.7</v>
      </c>
      <c r="R2676">
        <v>12</v>
      </c>
      <c r="S2676">
        <v>79.099999999999994</v>
      </c>
      <c r="T2676">
        <v>84.6</v>
      </c>
      <c r="U2676">
        <v>5.8</v>
      </c>
      <c r="V2676">
        <v>8.8000000000000007</v>
      </c>
      <c r="W2676">
        <v>80.7</v>
      </c>
      <c r="X2676">
        <v>14.4</v>
      </c>
      <c r="Y2676">
        <v>7497</v>
      </c>
      <c r="Z2676">
        <v>29.2</v>
      </c>
      <c r="AA2676">
        <v>39973</v>
      </c>
      <c r="AB2676">
        <v>74.8</v>
      </c>
      <c r="AC2676">
        <v>6.6</v>
      </c>
      <c r="AD2676">
        <v>87800</v>
      </c>
      <c r="AE2676">
        <v>29732</v>
      </c>
      <c r="AF2676">
        <v>2.6</v>
      </c>
      <c r="AG2676">
        <v>21995</v>
      </c>
      <c r="AH2676">
        <v>40900</v>
      </c>
      <c r="AI2676">
        <v>18.899999999999999</v>
      </c>
      <c r="AJ2676">
        <v>1274</v>
      </c>
      <c r="AK2676">
        <v>12921</v>
      </c>
      <c r="AL2676">
        <v>1.6</v>
      </c>
      <c r="AM2676">
        <v>6009</v>
      </c>
      <c r="AN2676">
        <v>6660</v>
      </c>
      <c r="AO2676">
        <v>0</v>
      </c>
      <c r="AP2676">
        <v>0</v>
      </c>
      <c r="AQ2676">
        <v>0</v>
      </c>
      <c r="AR2676">
        <v>0</v>
      </c>
      <c r="AS2676">
        <v>0</v>
      </c>
      <c r="AT2676">
        <v>0</v>
      </c>
      <c r="AU2676">
        <v>201948</v>
      </c>
      <c r="AV2676">
        <v>0</v>
      </c>
      <c r="AW2676">
        <v>657384</v>
      </c>
      <c r="AX2676">
        <v>8341</v>
      </c>
      <c r="AY2676">
        <v>63108</v>
      </c>
      <c r="AZ2676">
        <v>68</v>
      </c>
      <c r="BA2676">
        <v>873.75</v>
      </c>
      <c r="BB2676">
        <v>89.9</v>
      </c>
    </row>
    <row r="2677" spans="1:54" x14ac:dyDescent="0.3">
      <c r="A2677">
        <v>48215</v>
      </c>
      <c r="B2677" t="s">
        <v>736</v>
      </c>
      <c r="C2677" t="s">
        <v>622</v>
      </c>
      <c r="D2677">
        <v>831073</v>
      </c>
      <c r="E2677">
        <v>774773</v>
      </c>
      <c r="F2677">
        <v>7.3</v>
      </c>
      <c r="G2677">
        <v>774769</v>
      </c>
      <c r="H2677">
        <v>9.6999999999999993</v>
      </c>
      <c r="I2677">
        <v>33.6</v>
      </c>
      <c r="J2677">
        <v>10.4</v>
      </c>
      <c r="K2677">
        <v>51.2</v>
      </c>
      <c r="L2677">
        <v>97</v>
      </c>
      <c r="M2677">
        <v>0.9</v>
      </c>
      <c r="N2677">
        <v>0.5</v>
      </c>
      <c r="O2677">
        <v>1.1000000000000001</v>
      </c>
      <c r="P2677">
        <v>0</v>
      </c>
      <c r="Q2677">
        <v>0.4</v>
      </c>
      <c r="R2677">
        <v>91.2</v>
      </c>
      <c r="S2677">
        <v>7.1</v>
      </c>
      <c r="T2677">
        <v>87.2</v>
      </c>
      <c r="U2677">
        <v>29.3</v>
      </c>
      <c r="V2677">
        <v>84.9</v>
      </c>
      <c r="W2677">
        <v>61.8</v>
      </c>
      <c r="X2677">
        <v>15.9</v>
      </c>
      <c r="Y2677">
        <v>23155</v>
      </c>
      <c r="Z2677">
        <v>21.6</v>
      </c>
      <c r="AA2677">
        <v>261184</v>
      </c>
      <c r="AB2677">
        <v>68.400000000000006</v>
      </c>
      <c r="AC2677">
        <v>16.3</v>
      </c>
      <c r="AD2677">
        <v>78100</v>
      </c>
      <c r="AE2677">
        <v>217691</v>
      </c>
      <c r="AF2677">
        <v>3.6</v>
      </c>
      <c r="AG2677">
        <v>14222</v>
      </c>
      <c r="AH2677">
        <v>34146</v>
      </c>
      <c r="AI2677">
        <v>34.799999999999997</v>
      </c>
      <c r="AJ2677">
        <v>11678</v>
      </c>
      <c r="AK2677">
        <v>178553</v>
      </c>
      <c r="AL2677">
        <v>1.9</v>
      </c>
      <c r="AM2677">
        <v>66167</v>
      </c>
      <c r="AN2677">
        <v>65497</v>
      </c>
      <c r="AO2677">
        <v>0</v>
      </c>
      <c r="AP2677">
        <v>1.1000000000000001</v>
      </c>
      <c r="AQ2677">
        <v>1.8</v>
      </c>
      <c r="AR2677">
        <v>0</v>
      </c>
      <c r="AS2677">
        <v>68.8</v>
      </c>
      <c r="AT2677">
        <v>30.6</v>
      </c>
      <c r="AU2677">
        <v>1503200</v>
      </c>
      <c r="AV2677">
        <v>4301122</v>
      </c>
      <c r="AW2677">
        <v>7898809</v>
      </c>
      <c r="AX2677">
        <v>11254</v>
      </c>
      <c r="AY2677">
        <v>757984</v>
      </c>
      <c r="AZ2677">
        <v>3473</v>
      </c>
      <c r="BA2677">
        <v>1570.87</v>
      </c>
      <c r="BB2677">
        <v>493.2</v>
      </c>
    </row>
    <row r="2678" spans="1:54" x14ac:dyDescent="0.3">
      <c r="A2678">
        <v>48217</v>
      </c>
      <c r="B2678" t="s">
        <v>735</v>
      </c>
      <c r="C2678" t="s">
        <v>622</v>
      </c>
      <c r="D2678">
        <v>34848</v>
      </c>
      <c r="E2678">
        <v>35089</v>
      </c>
      <c r="F2678">
        <v>-0.7</v>
      </c>
      <c r="G2678">
        <v>35089</v>
      </c>
      <c r="H2678">
        <v>6</v>
      </c>
      <c r="I2678">
        <v>23.9</v>
      </c>
      <c r="J2678">
        <v>20.100000000000001</v>
      </c>
      <c r="K2678">
        <v>50.9</v>
      </c>
      <c r="L2678">
        <v>90.1</v>
      </c>
      <c r="M2678">
        <v>6.9</v>
      </c>
      <c r="N2678">
        <v>0.9</v>
      </c>
      <c r="O2678">
        <v>0.5</v>
      </c>
      <c r="P2678">
        <v>0.1</v>
      </c>
      <c r="Q2678">
        <v>1.6</v>
      </c>
      <c r="R2678">
        <v>20.100000000000001</v>
      </c>
      <c r="S2678">
        <v>71.5</v>
      </c>
      <c r="T2678">
        <v>86.1</v>
      </c>
      <c r="U2678">
        <v>7.5</v>
      </c>
      <c r="V2678">
        <v>15.9</v>
      </c>
      <c r="W2678">
        <v>78.7</v>
      </c>
      <c r="X2678">
        <v>14.8</v>
      </c>
      <c r="Y2678">
        <v>2994</v>
      </c>
      <c r="Z2678">
        <v>29.5</v>
      </c>
      <c r="AA2678">
        <v>16132</v>
      </c>
      <c r="AB2678">
        <v>72.099999999999994</v>
      </c>
      <c r="AC2678">
        <v>6.6</v>
      </c>
      <c r="AD2678">
        <v>83400</v>
      </c>
      <c r="AE2678">
        <v>13395</v>
      </c>
      <c r="AF2678">
        <v>2.54</v>
      </c>
      <c r="AG2678">
        <v>21182</v>
      </c>
      <c r="AH2678">
        <v>40769</v>
      </c>
      <c r="AI2678">
        <v>17</v>
      </c>
      <c r="AJ2678">
        <v>626</v>
      </c>
      <c r="AK2678">
        <v>7148</v>
      </c>
      <c r="AL2678">
        <v>7</v>
      </c>
      <c r="AM2678">
        <v>2250</v>
      </c>
      <c r="AN2678">
        <v>2855</v>
      </c>
      <c r="AO2678">
        <v>0</v>
      </c>
      <c r="AP2678">
        <v>0</v>
      </c>
      <c r="AQ2678">
        <v>0</v>
      </c>
      <c r="AR2678">
        <v>0</v>
      </c>
      <c r="AS2678">
        <v>7.1</v>
      </c>
      <c r="AT2678">
        <v>26.3</v>
      </c>
      <c r="AU2678">
        <v>153569</v>
      </c>
      <c r="AV2678">
        <v>41616</v>
      </c>
      <c r="AW2678">
        <v>400271</v>
      </c>
      <c r="AX2678">
        <v>11364</v>
      </c>
      <c r="AY2678">
        <v>44297</v>
      </c>
      <c r="AZ2678">
        <v>6</v>
      </c>
      <c r="BA2678">
        <v>958.86</v>
      </c>
      <c r="BB2678">
        <v>36.6</v>
      </c>
    </row>
    <row r="2679" spans="1:54" x14ac:dyDescent="0.3">
      <c r="A2679">
        <v>48219</v>
      </c>
      <c r="B2679" t="s">
        <v>734</v>
      </c>
      <c r="C2679" t="s">
        <v>622</v>
      </c>
      <c r="D2679">
        <v>23577</v>
      </c>
      <c r="E2679">
        <v>22935</v>
      </c>
      <c r="F2679">
        <v>2.8</v>
      </c>
      <c r="G2679">
        <v>22935</v>
      </c>
      <c r="H2679">
        <v>7.4</v>
      </c>
      <c r="I2679">
        <v>26.9</v>
      </c>
      <c r="J2679">
        <v>13.5</v>
      </c>
      <c r="K2679">
        <v>50.6</v>
      </c>
      <c r="L2679">
        <v>92.3</v>
      </c>
      <c r="M2679">
        <v>4.4000000000000004</v>
      </c>
      <c r="N2679">
        <v>1.5</v>
      </c>
      <c r="O2679">
        <v>0.5</v>
      </c>
      <c r="P2679">
        <v>0</v>
      </c>
      <c r="Q2679">
        <v>1.3</v>
      </c>
      <c r="R2679">
        <v>46.7</v>
      </c>
      <c r="S2679">
        <v>48</v>
      </c>
      <c r="T2679">
        <v>80</v>
      </c>
      <c r="U2679">
        <v>7.4</v>
      </c>
      <c r="V2679">
        <v>31.4</v>
      </c>
      <c r="W2679">
        <v>77.3</v>
      </c>
      <c r="X2679">
        <v>17.399999999999999</v>
      </c>
      <c r="Y2679">
        <v>1163</v>
      </c>
      <c r="Z2679">
        <v>19.5</v>
      </c>
      <c r="AA2679">
        <v>9291</v>
      </c>
      <c r="AB2679">
        <v>69.7</v>
      </c>
      <c r="AC2679">
        <v>8.5</v>
      </c>
      <c r="AD2679">
        <v>79300</v>
      </c>
      <c r="AE2679">
        <v>7973</v>
      </c>
      <c r="AF2679">
        <v>2.81</v>
      </c>
      <c r="AG2679">
        <v>21984</v>
      </c>
      <c r="AH2679">
        <v>50565</v>
      </c>
      <c r="AI2679">
        <v>15.7</v>
      </c>
      <c r="AJ2679">
        <v>517</v>
      </c>
      <c r="AK2679">
        <v>7038</v>
      </c>
      <c r="AL2679">
        <v>3.7</v>
      </c>
      <c r="AM2679">
        <v>1297</v>
      </c>
      <c r="AN2679">
        <v>1930</v>
      </c>
      <c r="AO2679">
        <v>0</v>
      </c>
      <c r="AP2679">
        <v>0</v>
      </c>
      <c r="AQ2679">
        <v>0</v>
      </c>
      <c r="AR2679">
        <v>0</v>
      </c>
      <c r="AS2679">
        <v>0</v>
      </c>
      <c r="AT2679">
        <v>22</v>
      </c>
      <c r="AU2679">
        <v>0</v>
      </c>
      <c r="AV2679">
        <v>0</v>
      </c>
      <c r="AW2679">
        <v>201686</v>
      </c>
      <c r="AX2679">
        <v>9075</v>
      </c>
      <c r="AY2679">
        <v>19778</v>
      </c>
      <c r="AZ2679">
        <v>15</v>
      </c>
      <c r="BA2679">
        <v>908.39</v>
      </c>
      <c r="BB2679">
        <v>25.2</v>
      </c>
    </row>
    <row r="2680" spans="1:54" x14ac:dyDescent="0.3">
      <c r="A2680">
        <v>48221</v>
      </c>
      <c r="B2680" t="s">
        <v>733</v>
      </c>
      <c r="C2680" t="s">
        <v>622</v>
      </c>
      <c r="D2680">
        <v>53921</v>
      </c>
      <c r="E2680">
        <v>51173</v>
      </c>
      <c r="F2680">
        <v>5.4</v>
      </c>
      <c r="G2680">
        <v>51182</v>
      </c>
      <c r="H2680">
        <v>5.2</v>
      </c>
      <c r="I2680">
        <v>20.6</v>
      </c>
      <c r="J2680">
        <v>24.1</v>
      </c>
      <c r="K2680">
        <v>50.9</v>
      </c>
      <c r="L2680">
        <v>96.2</v>
      </c>
      <c r="M2680">
        <v>0.8</v>
      </c>
      <c r="N2680">
        <v>1</v>
      </c>
      <c r="O2680">
        <v>0.6</v>
      </c>
      <c r="P2680">
        <v>0.1</v>
      </c>
      <c r="Q2680">
        <v>1.3</v>
      </c>
      <c r="R2680">
        <v>11.5</v>
      </c>
      <c r="S2680">
        <v>85.4</v>
      </c>
      <c r="T2680">
        <v>85.1</v>
      </c>
      <c r="U2680">
        <v>5.4</v>
      </c>
      <c r="V2680">
        <v>9.6999999999999993</v>
      </c>
      <c r="W2680">
        <v>87.1</v>
      </c>
      <c r="X2680">
        <v>24.1</v>
      </c>
      <c r="Y2680">
        <v>6011</v>
      </c>
      <c r="Z2680">
        <v>32.700000000000003</v>
      </c>
      <c r="AA2680">
        <v>25506</v>
      </c>
      <c r="AB2680">
        <v>77.400000000000006</v>
      </c>
      <c r="AC2680">
        <v>8.1</v>
      </c>
      <c r="AD2680">
        <v>150900</v>
      </c>
      <c r="AE2680">
        <v>20758</v>
      </c>
      <c r="AF2680">
        <v>2.46</v>
      </c>
      <c r="AG2680">
        <v>30046</v>
      </c>
      <c r="AH2680">
        <v>55754</v>
      </c>
      <c r="AI2680">
        <v>12.1</v>
      </c>
      <c r="AJ2680">
        <v>1211</v>
      </c>
      <c r="AK2680">
        <v>12439</v>
      </c>
      <c r="AL2680">
        <v>1.7</v>
      </c>
      <c r="AM2680">
        <v>4968</v>
      </c>
      <c r="AN2680">
        <v>5655</v>
      </c>
      <c r="AO2680">
        <v>0</v>
      </c>
      <c r="AP2680">
        <v>0</v>
      </c>
      <c r="AQ2680">
        <v>0</v>
      </c>
      <c r="AR2680">
        <v>0</v>
      </c>
      <c r="AS2680">
        <v>0</v>
      </c>
      <c r="AT2680">
        <v>29.7</v>
      </c>
      <c r="AU2680">
        <v>0</v>
      </c>
      <c r="AV2680">
        <v>95542</v>
      </c>
      <c r="AW2680">
        <v>730014</v>
      </c>
      <c r="AX2680">
        <v>14785</v>
      </c>
      <c r="AY2680">
        <v>61900</v>
      </c>
      <c r="AZ2680">
        <v>121</v>
      </c>
      <c r="BA2680">
        <v>420.64</v>
      </c>
      <c r="BB2680">
        <v>121.7</v>
      </c>
    </row>
    <row r="2681" spans="1:54" x14ac:dyDescent="0.3">
      <c r="A2681">
        <v>48223</v>
      </c>
      <c r="B2681" t="s">
        <v>732</v>
      </c>
      <c r="C2681" t="s">
        <v>622</v>
      </c>
      <c r="D2681">
        <v>35921</v>
      </c>
      <c r="E2681">
        <v>35161</v>
      </c>
      <c r="F2681">
        <v>2.2000000000000002</v>
      </c>
      <c r="G2681">
        <v>35161</v>
      </c>
      <c r="H2681">
        <v>6.7</v>
      </c>
      <c r="I2681">
        <v>25.2</v>
      </c>
      <c r="J2681">
        <v>17.2</v>
      </c>
      <c r="K2681">
        <v>50.7</v>
      </c>
      <c r="L2681">
        <v>89</v>
      </c>
      <c r="M2681">
        <v>7.5</v>
      </c>
      <c r="N2681">
        <v>1</v>
      </c>
      <c r="O2681">
        <v>0.7</v>
      </c>
      <c r="P2681">
        <v>0.1</v>
      </c>
      <c r="Q2681">
        <v>1.8</v>
      </c>
      <c r="R2681">
        <v>16.2</v>
      </c>
      <c r="S2681">
        <v>74.2</v>
      </c>
      <c r="T2681">
        <v>85.5</v>
      </c>
      <c r="U2681">
        <v>8.3000000000000007</v>
      </c>
      <c r="V2681">
        <v>15.2</v>
      </c>
      <c r="W2681">
        <v>80.2</v>
      </c>
      <c r="X2681">
        <v>15.7</v>
      </c>
      <c r="Y2681">
        <v>2731</v>
      </c>
      <c r="Z2681">
        <v>21</v>
      </c>
      <c r="AA2681">
        <v>15221</v>
      </c>
      <c r="AB2681">
        <v>72.5</v>
      </c>
      <c r="AC2681">
        <v>9.6999999999999993</v>
      </c>
      <c r="AD2681">
        <v>94000</v>
      </c>
      <c r="AE2681">
        <v>13303</v>
      </c>
      <c r="AF2681">
        <v>2.6</v>
      </c>
      <c r="AG2681">
        <v>21606</v>
      </c>
      <c r="AH2681">
        <v>43657</v>
      </c>
      <c r="AI2681">
        <v>19.3</v>
      </c>
      <c r="AJ2681">
        <v>751</v>
      </c>
      <c r="AK2681">
        <v>10113</v>
      </c>
      <c r="AL2681">
        <v>-0.4</v>
      </c>
      <c r="AM2681">
        <v>2639</v>
      </c>
      <c r="AN2681">
        <v>3182</v>
      </c>
      <c r="AO2681">
        <v>0</v>
      </c>
      <c r="AP2681">
        <v>0</v>
      </c>
      <c r="AQ2681">
        <v>0</v>
      </c>
      <c r="AR2681">
        <v>0</v>
      </c>
      <c r="AS2681">
        <v>0</v>
      </c>
      <c r="AT2681">
        <v>20.9</v>
      </c>
      <c r="AU2681">
        <v>923111</v>
      </c>
      <c r="AV2681">
        <v>0</v>
      </c>
      <c r="AW2681">
        <v>447708</v>
      </c>
      <c r="AX2681">
        <v>13159</v>
      </c>
      <c r="AY2681">
        <v>29169</v>
      </c>
      <c r="AZ2681">
        <v>8</v>
      </c>
      <c r="BA2681">
        <v>767.17</v>
      </c>
      <c r="BB2681">
        <v>45.8</v>
      </c>
    </row>
    <row r="2682" spans="1:54" x14ac:dyDescent="0.3">
      <c r="A2682">
        <v>48225</v>
      </c>
      <c r="B2682" t="s">
        <v>40</v>
      </c>
      <c r="C2682" t="s">
        <v>622</v>
      </c>
      <c r="D2682">
        <v>22741</v>
      </c>
      <c r="E2682">
        <v>23732</v>
      </c>
      <c r="F2682">
        <v>-4.2</v>
      </c>
      <c r="G2682">
        <v>23732</v>
      </c>
      <c r="H2682">
        <v>5.0999999999999996</v>
      </c>
      <c r="I2682">
        <v>19.7</v>
      </c>
      <c r="J2682">
        <v>20.6</v>
      </c>
      <c r="K2682">
        <v>47.1</v>
      </c>
      <c r="L2682">
        <v>71.900000000000006</v>
      </c>
      <c r="M2682">
        <v>25.8</v>
      </c>
      <c r="N2682">
        <v>0.7</v>
      </c>
      <c r="O2682">
        <v>0.6</v>
      </c>
      <c r="P2682">
        <v>0</v>
      </c>
      <c r="Q2682">
        <v>1.1000000000000001</v>
      </c>
      <c r="R2682">
        <v>10.9</v>
      </c>
      <c r="S2682">
        <v>62</v>
      </c>
      <c r="T2682">
        <v>86.5</v>
      </c>
      <c r="U2682">
        <v>4</v>
      </c>
      <c r="V2682">
        <v>8.9</v>
      </c>
      <c r="W2682">
        <v>80.599999999999994</v>
      </c>
      <c r="X2682">
        <v>14.8</v>
      </c>
      <c r="Y2682">
        <v>2109</v>
      </c>
      <c r="Z2682">
        <v>24.9</v>
      </c>
      <c r="AA2682">
        <v>11548</v>
      </c>
      <c r="AB2682">
        <v>71.2</v>
      </c>
      <c r="AC2682">
        <v>7.5</v>
      </c>
      <c r="AD2682">
        <v>74300</v>
      </c>
      <c r="AE2682">
        <v>7889</v>
      </c>
      <c r="AF2682">
        <v>2.64</v>
      </c>
      <c r="AG2682">
        <v>19090</v>
      </c>
      <c r="AH2682">
        <v>33119</v>
      </c>
      <c r="AI2682">
        <v>19.7</v>
      </c>
      <c r="AJ2682">
        <v>354</v>
      </c>
      <c r="AK2682">
        <v>3538</v>
      </c>
      <c r="AL2682">
        <v>-2</v>
      </c>
      <c r="AM2682">
        <v>1329</v>
      </c>
      <c r="AN2682">
        <v>1597</v>
      </c>
      <c r="AO2682">
        <v>0</v>
      </c>
      <c r="AP2682">
        <v>0</v>
      </c>
      <c r="AQ2682">
        <v>0</v>
      </c>
      <c r="AR2682">
        <v>0</v>
      </c>
      <c r="AS2682">
        <v>0</v>
      </c>
      <c r="AT2682">
        <v>23.5</v>
      </c>
      <c r="AU2682">
        <v>265384</v>
      </c>
      <c r="AV2682">
        <v>39066</v>
      </c>
      <c r="AW2682">
        <v>159279</v>
      </c>
      <c r="AX2682">
        <v>7027</v>
      </c>
      <c r="AY2682">
        <v>18698</v>
      </c>
      <c r="AZ2682">
        <v>5</v>
      </c>
      <c r="BA2682">
        <v>1230.9100000000001</v>
      </c>
      <c r="BB2682">
        <v>19.3</v>
      </c>
    </row>
    <row r="2683" spans="1:54" x14ac:dyDescent="0.3">
      <c r="A2683">
        <v>48227</v>
      </c>
      <c r="B2683" t="s">
        <v>106</v>
      </c>
      <c r="C2683" t="s">
        <v>622</v>
      </c>
      <c r="D2683">
        <v>36651</v>
      </c>
      <c r="E2683">
        <v>35012</v>
      </c>
      <c r="F2683">
        <v>4.7</v>
      </c>
      <c r="G2683">
        <v>35012</v>
      </c>
      <c r="H2683">
        <v>6</v>
      </c>
      <c r="I2683">
        <v>21.9</v>
      </c>
      <c r="J2683">
        <v>12.3</v>
      </c>
      <c r="K2683">
        <v>43.1</v>
      </c>
      <c r="L2683">
        <v>88.5</v>
      </c>
      <c r="M2683">
        <v>7</v>
      </c>
      <c r="N2683">
        <v>1.6</v>
      </c>
      <c r="O2683">
        <v>1.2</v>
      </c>
      <c r="P2683">
        <v>0.1</v>
      </c>
      <c r="Q2683">
        <v>1.6</v>
      </c>
      <c r="R2683">
        <v>40.299999999999997</v>
      </c>
      <c r="S2683">
        <v>51</v>
      </c>
      <c r="T2683">
        <v>79.2</v>
      </c>
      <c r="U2683">
        <v>10.6</v>
      </c>
      <c r="V2683">
        <v>28.4</v>
      </c>
      <c r="W2683">
        <v>74.099999999999994</v>
      </c>
      <c r="X2683">
        <v>12.1</v>
      </c>
      <c r="Y2683">
        <v>2843</v>
      </c>
      <c r="Z2683">
        <v>16.2</v>
      </c>
      <c r="AA2683">
        <v>13117</v>
      </c>
      <c r="AB2683">
        <v>67.8</v>
      </c>
      <c r="AC2683">
        <v>13.2</v>
      </c>
      <c r="AD2683">
        <v>65900</v>
      </c>
      <c r="AE2683">
        <v>11010</v>
      </c>
      <c r="AF2683">
        <v>2.69</v>
      </c>
      <c r="AG2683">
        <v>19965</v>
      </c>
      <c r="AH2683">
        <v>45612</v>
      </c>
      <c r="AI2683">
        <v>15.3</v>
      </c>
      <c r="AJ2683">
        <v>697</v>
      </c>
      <c r="AK2683">
        <v>9370</v>
      </c>
      <c r="AL2683">
        <v>3.1</v>
      </c>
      <c r="AM2683">
        <v>1600</v>
      </c>
      <c r="AN2683">
        <v>2148</v>
      </c>
      <c r="AO2683">
        <v>0</v>
      </c>
      <c r="AP2683">
        <v>0</v>
      </c>
      <c r="AQ2683">
        <v>0</v>
      </c>
      <c r="AR2683">
        <v>0</v>
      </c>
      <c r="AS2683">
        <v>9</v>
      </c>
      <c r="AT2683">
        <v>25.2</v>
      </c>
      <c r="AU2683">
        <v>2449585</v>
      </c>
      <c r="AV2683">
        <v>88463</v>
      </c>
      <c r="AW2683">
        <v>341223</v>
      </c>
      <c r="AX2683">
        <v>10608</v>
      </c>
      <c r="AY2683">
        <v>42548</v>
      </c>
      <c r="AZ2683">
        <v>33</v>
      </c>
      <c r="BA2683">
        <v>900.79</v>
      </c>
      <c r="BB2683">
        <v>38.9</v>
      </c>
    </row>
    <row r="2684" spans="1:54" x14ac:dyDescent="0.3">
      <c r="A2684">
        <v>48229</v>
      </c>
      <c r="B2684" t="s">
        <v>731</v>
      </c>
      <c r="C2684" t="s">
        <v>622</v>
      </c>
      <c r="D2684">
        <v>3211</v>
      </c>
      <c r="E2684">
        <v>3476</v>
      </c>
      <c r="F2684">
        <v>-7.6</v>
      </c>
      <c r="G2684">
        <v>3476</v>
      </c>
      <c r="H2684">
        <v>6.4</v>
      </c>
      <c r="I2684">
        <v>24.5</v>
      </c>
      <c r="J2684">
        <v>17.2</v>
      </c>
      <c r="K2684">
        <v>49.3</v>
      </c>
      <c r="L2684">
        <v>94.4</v>
      </c>
      <c r="M2684">
        <v>1.8</v>
      </c>
      <c r="N2684">
        <v>1.4</v>
      </c>
      <c r="O2684">
        <v>1.1000000000000001</v>
      </c>
      <c r="P2684">
        <v>0</v>
      </c>
      <c r="Q2684">
        <v>1.3</v>
      </c>
      <c r="R2684">
        <v>78.2</v>
      </c>
      <c r="S2684">
        <v>19.100000000000001</v>
      </c>
      <c r="T2684">
        <v>87.9</v>
      </c>
      <c r="U2684">
        <v>33.4</v>
      </c>
      <c r="V2684">
        <v>78.900000000000006</v>
      </c>
      <c r="W2684">
        <v>54</v>
      </c>
      <c r="X2684">
        <v>10.1</v>
      </c>
      <c r="Y2684">
        <v>184</v>
      </c>
      <c r="Z2684">
        <v>25.3</v>
      </c>
      <c r="AA2684">
        <v>1529</v>
      </c>
      <c r="AB2684">
        <v>82.3</v>
      </c>
      <c r="AC2684">
        <v>3.1</v>
      </c>
      <c r="AD2684">
        <v>41400</v>
      </c>
      <c r="AE2684">
        <v>1096</v>
      </c>
      <c r="AF2684">
        <v>2.92</v>
      </c>
      <c r="AG2684">
        <v>14142</v>
      </c>
      <c r="AH2684">
        <v>22545</v>
      </c>
      <c r="AI2684">
        <v>44.1</v>
      </c>
      <c r="AJ2684">
        <v>33</v>
      </c>
      <c r="AK2684">
        <v>250</v>
      </c>
      <c r="AL2684">
        <v>-1.2</v>
      </c>
      <c r="AM2684">
        <v>238</v>
      </c>
      <c r="AN2684">
        <v>0</v>
      </c>
      <c r="AO2684">
        <v>0</v>
      </c>
      <c r="AP2684">
        <v>0</v>
      </c>
      <c r="AQ2684">
        <v>0</v>
      </c>
      <c r="AR2684">
        <v>0</v>
      </c>
      <c r="AS2684">
        <v>0</v>
      </c>
      <c r="AT2684">
        <v>0</v>
      </c>
      <c r="AU2684">
        <v>0</v>
      </c>
      <c r="AV2684">
        <v>0</v>
      </c>
      <c r="AW2684">
        <v>12480</v>
      </c>
      <c r="AX2684">
        <v>3898</v>
      </c>
      <c r="AY2684">
        <v>1994</v>
      </c>
      <c r="AZ2684">
        <v>0</v>
      </c>
      <c r="BA2684">
        <v>4570.9799999999996</v>
      </c>
      <c r="BB2684">
        <v>0.8</v>
      </c>
    </row>
    <row r="2685" spans="1:54" x14ac:dyDescent="0.3">
      <c r="A2685">
        <v>48231</v>
      </c>
      <c r="B2685" t="s">
        <v>730</v>
      </c>
      <c r="C2685" t="s">
        <v>622</v>
      </c>
      <c r="D2685">
        <v>88493</v>
      </c>
      <c r="E2685">
        <v>86129</v>
      </c>
      <c r="F2685">
        <v>2.7</v>
      </c>
      <c r="G2685">
        <v>86129</v>
      </c>
      <c r="H2685">
        <v>6.2</v>
      </c>
      <c r="I2685">
        <v>23.9</v>
      </c>
      <c r="J2685">
        <v>15.4</v>
      </c>
      <c r="K2685">
        <v>50.6</v>
      </c>
      <c r="L2685">
        <v>87</v>
      </c>
      <c r="M2685">
        <v>8.4</v>
      </c>
      <c r="N2685">
        <v>1.1000000000000001</v>
      </c>
      <c r="O2685">
        <v>1.4</v>
      </c>
      <c r="P2685">
        <v>0.2</v>
      </c>
      <c r="Q2685">
        <v>1.9</v>
      </c>
      <c r="R2685">
        <v>14.9</v>
      </c>
      <c r="S2685">
        <v>73.400000000000006</v>
      </c>
      <c r="T2685">
        <v>81.599999999999994</v>
      </c>
      <c r="U2685">
        <v>6.6</v>
      </c>
      <c r="V2685">
        <v>13.2</v>
      </c>
      <c r="W2685">
        <v>81.8</v>
      </c>
      <c r="X2685">
        <v>16.600000000000001</v>
      </c>
      <c r="Y2685">
        <v>8001</v>
      </c>
      <c r="Z2685">
        <v>28.8</v>
      </c>
      <c r="AA2685">
        <v>36909</v>
      </c>
      <c r="AB2685">
        <v>69.8</v>
      </c>
      <c r="AC2685">
        <v>16</v>
      </c>
      <c r="AD2685">
        <v>93500</v>
      </c>
      <c r="AE2685">
        <v>30756</v>
      </c>
      <c r="AF2685">
        <v>2.73</v>
      </c>
      <c r="AG2685">
        <v>22341</v>
      </c>
      <c r="AH2685">
        <v>44858</v>
      </c>
      <c r="AI2685">
        <v>19.899999999999999</v>
      </c>
      <c r="AJ2685">
        <v>1366</v>
      </c>
      <c r="AK2685">
        <v>21394</v>
      </c>
      <c r="AL2685">
        <v>0.4</v>
      </c>
      <c r="AM2685">
        <v>6037</v>
      </c>
      <c r="AN2685">
        <v>6300</v>
      </c>
      <c r="AO2685">
        <v>2.8</v>
      </c>
      <c r="AP2685">
        <v>0</v>
      </c>
      <c r="AQ2685">
        <v>0</v>
      </c>
      <c r="AR2685">
        <v>0</v>
      </c>
      <c r="AS2685">
        <v>0</v>
      </c>
      <c r="AT2685">
        <v>30.3</v>
      </c>
      <c r="AU2685">
        <v>3134435</v>
      </c>
      <c r="AV2685">
        <v>263413</v>
      </c>
      <c r="AW2685">
        <v>931267</v>
      </c>
      <c r="AX2685">
        <v>11302</v>
      </c>
      <c r="AY2685">
        <v>0</v>
      </c>
      <c r="AZ2685">
        <v>66</v>
      </c>
      <c r="BA2685">
        <v>840.32</v>
      </c>
      <c r="BB2685">
        <v>102.5</v>
      </c>
    </row>
    <row r="2686" spans="1:54" x14ac:dyDescent="0.3">
      <c r="A2686">
        <v>48233</v>
      </c>
      <c r="B2686" t="s">
        <v>729</v>
      </c>
      <c r="C2686" t="s">
        <v>622</v>
      </c>
      <c r="D2686">
        <v>21773</v>
      </c>
      <c r="E2686">
        <v>22249</v>
      </c>
      <c r="F2686">
        <v>-2.1</v>
      </c>
      <c r="G2686">
        <v>22150</v>
      </c>
      <c r="H2686">
        <v>7.3</v>
      </c>
      <c r="I2686">
        <v>26.4</v>
      </c>
      <c r="J2686">
        <v>14.7</v>
      </c>
      <c r="K2686">
        <v>50</v>
      </c>
      <c r="L2686">
        <v>92</v>
      </c>
      <c r="M2686">
        <v>3</v>
      </c>
      <c r="N2686">
        <v>2.1</v>
      </c>
      <c r="O2686">
        <v>0.6</v>
      </c>
      <c r="P2686">
        <v>0.1</v>
      </c>
      <c r="Q2686">
        <v>2.2000000000000002</v>
      </c>
      <c r="R2686">
        <v>22.3</v>
      </c>
      <c r="S2686">
        <v>71.400000000000006</v>
      </c>
      <c r="T2686">
        <v>87.7</v>
      </c>
      <c r="U2686">
        <v>6.2</v>
      </c>
      <c r="V2686">
        <v>15.6</v>
      </c>
      <c r="W2686">
        <v>83.4</v>
      </c>
      <c r="X2686">
        <v>13.5</v>
      </c>
      <c r="Y2686">
        <v>1901</v>
      </c>
      <c r="Z2686">
        <v>19.7</v>
      </c>
      <c r="AA2686">
        <v>10585</v>
      </c>
      <c r="AB2686">
        <v>78</v>
      </c>
      <c r="AC2686">
        <v>9.5</v>
      </c>
      <c r="AD2686">
        <v>63300</v>
      </c>
      <c r="AE2686">
        <v>8374</v>
      </c>
      <c r="AF2686">
        <v>2.59</v>
      </c>
      <c r="AG2686">
        <v>23383</v>
      </c>
      <c r="AH2686">
        <v>44731</v>
      </c>
      <c r="AI2686">
        <v>15.8</v>
      </c>
      <c r="AJ2686">
        <v>483</v>
      </c>
      <c r="AK2686">
        <v>6409</v>
      </c>
      <c r="AL2686">
        <v>-3.2</v>
      </c>
      <c r="AM2686">
        <v>1107</v>
      </c>
      <c r="AN2686">
        <v>1524</v>
      </c>
      <c r="AO2686">
        <v>0</v>
      </c>
      <c r="AP2686">
        <v>0</v>
      </c>
      <c r="AQ2686">
        <v>0</v>
      </c>
      <c r="AR2686">
        <v>0</v>
      </c>
      <c r="AS2686">
        <v>0</v>
      </c>
      <c r="AT2686">
        <v>0</v>
      </c>
      <c r="AU2686">
        <v>0</v>
      </c>
      <c r="AV2686">
        <v>0</v>
      </c>
      <c r="AW2686">
        <v>210806</v>
      </c>
      <c r="AX2686">
        <v>9707</v>
      </c>
      <c r="AY2686">
        <v>21100</v>
      </c>
      <c r="AZ2686">
        <v>0</v>
      </c>
      <c r="BA2686">
        <v>887.42</v>
      </c>
      <c r="BB2686">
        <v>25</v>
      </c>
    </row>
    <row r="2687" spans="1:54" x14ac:dyDescent="0.3">
      <c r="A2687">
        <v>48235</v>
      </c>
      <c r="B2687" t="s">
        <v>728</v>
      </c>
      <c r="C2687" t="s">
        <v>622</v>
      </c>
      <c r="D2687">
        <v>1574</v>
      </c>
      <c r="E2687">
        <v>1599</v>
      </c>
      <c r="F2687">
        <v>-1.6</v>
      </c>
      <c r="G2687">
        <v>1599</v>
      </c>
      <c r="H2687">
        <v>6.4</v>
      </c>
      <c r="I2687">
        <v>22.2</v>
      </c>
      <c r="J2687">
        <v>18.3</v>
      </c>
      <c r="K2687">
        <v>48.2</v>
      </c>
      <c r="L2687">
        <v>95</v>
      </c>
      <c r="M2687">
        <v>1.5</v>
      </c>
      <c r="N2687">
        <v>0.8</v>
      </c>
      <c r="O2687">
        <v>0.4</v>
      </c>
      <c r="P2687">
        <v>0</v>
      </c>
      <c r="Q2687">
        <v>2.2999999999999998</v>
      </c>
      <c r="R2687">
        <v>27.5</v>
      </c>
      <c r="S2687">
        <v>68.5</v>
      </c>
      <c r="T2687">
        <v>86.5</v>
      </c>
      <c r="U2687">
        <v>1.9</v>
      </c>
      <c r="V2687">
        <v>15.2</v>
      </c>
      <c r="W2687">
        <v>82.5</v>
      </c>
      <c r="X2687">
        <v>13</v>
      </c>
      <c r="Y2687">
        <v>187</v>
      </c>
      <c r="Z2687">
        <v>22.8</v>
      </c>
      <c r="AA2687">
        <v>856</v>
      </c>
      <c r="AB2687">
        <v>75.400000000000006</v>
      </c>
      <c r="AC2687">
        <v>0</v>
      </c>
      <c r="AD2687">
        <v>76100</v>
      </c>
      <c r="AE2687">
        <v>654</v>
      </c>
      <c r="AF2687">
        <v>2.4500000000000002</v>
      </c>
      <c r="AG2687">
        <v>28055</v>
      </c>
      <c r="AH2687">
        <v>50357</v>
      </c>
      <c r="AI2687">
        <v>8.6999999999999993</v>
      </c>
      <c r="AJ2687">
        <v>58</v>
      </c>
      <c r="AK2687">
        <v>616</v>
      </c>
      <c r="AL2687">
        <v>43.6</v>
      </c>
      <c r="AM2687">
        <v>199</v>
      </c>
      <c r="AN2687">
        <v>0</v>
      </c>
      <c r="AO2687">
        <v>0</v>
      </c>
      <c r="AP2687">
        <v>0</v>
      </c>
      <c r="AQ2687">
        <v>0</v>
      </c>
      <c r="AR2687">
        <v>0</v>
      </c>
      <c r="AS2687">
        <v>0</v>
      </c>
      <c r="AT2687">
        <v>0</v>
      </c>
      <c r="AU2687">
        <v>0</v>
      </c>
      <c r="AV2687">
        <v>0</v>
      </c>
      <c r="AW2687">
        <v>0</v>
      </c>
      <c r="AX2687">
        <v>0</v>
      </c>
      <c r="AY2687">
        <v>0</v>
      </c>
      <c r="AZ2687">
        <v>0</v>
      </c>
      <c r="BA2687">
        <v>1051.56</v>
      </c>
      <c r="BB2687">
        <v>1.5</v>
      </c>
    </row>
    <row r="2688" spans="1:54" x14ac:dyDescent="0.3">
      <c r="A2688">
        <v>48237</v>
      </c>
      <c r="B2688" t="s">
        <v>727</v>
      </c>
      <c r="C2688" t="s">
        <v>622</v>
      </c>
      <c r="D2688">
        <v>8855</v>
      </c>
      <c r="E2688">
        <v>9044</v>
      </c>
      <c r="F2688">
        <v>-2.1</v>
      </c>
      <c r="G2688">
        <v>9044</v>
      </c>
      <c r="H2688">
        <v>6</v>
      </c>
      <c r="I2688">
        <v>21.7</v>
      </c>
      <c r="J2688">
        <v>16.3</v>
      </c>
      <c r="K2688">
        <v>44.1</v>
      </c>
      <c r="L2688">
        <v>93.1</v>
      </c>
      <c r="M2688">
        <v>4.2</v>
      </c>
      <c r="N2688">
        <v>1</v>
      </c>
      <c r="O2688">
        <v>0.6</v>
      </c>
      <c r="P2688">
        <v>0.1</v>
      </c>
      <c r="Q2688">
        <v>0.9</v>
      </c>
      <c r="R2688">
        <v>16.3</v>
      </c>
      <c r="S2688">
        <v>77.900000000000006</v>
      </c>
      <c r="T2688">
        <v>78.5</v>
      </c>
      <c r="U2688">
        <v>5</v>
      </c>
      <c r="V2688">
        <v>11.9</v>
      </c>
      <c r="W2688">
        <v>81.599999999999994</v>
      </c>
      <c r="X2688">
        <v>10.7</v>
      </c>
      <c r="Y2688">
        <v>755</v>
      </c>
      <c r="Z2688">
        <v>27.7</v>
      </c>
      <c r="AA2688">
        <v>4109</v>
      </c>
      <c r="AB2688">
        <v>77.400000000000006</v>
      </c>
      <c r="AC2688">
        <v>5</v>
      </c>
      <c r="AD2688">
        <v>76700</v>
      </c>
      <c r="AE2688">
        <v>2972</v>
      </c>
      <c r="AF2688">
        <v>2.62</v>
      </c>
      <c r="AG2688">
        <v>24325</v>
      </c>
      <c r="AH2688">
        <v>49038</v>
      </c>
      <c r="AI2688">
        <v>16.7</v>
      </c>
      <c r="AJ2688">
        <v>227</v>
      </c>
      <c r="AK2688">
        <v>2284</v>
      </c>
      <c r="AL2688">
        <v>-11.6</v>
      </c>
      <c r="AM2688">
        <v>754</v>
      </c>
      <c r="AN2688">
        <v>1370</v>
      </c>
      <c r="AO2688">
        <v>0</v>
      </c>
      <c r="AP2688">
        <v>0</v>
      </c>
      <c r="AQ2688">
        <v>0</v>
      </c>
      <c r="AR2688">
        <v>0</v>
      </c>
      <c r="AS2688">
        <v>0</v>
      </c>
      <c r="AT2688">
        <v>0</v>
      </c>
      <c r="AU2688">
        <v>0</v>
      </c>
      <c r="AV2688">
        <v>112265</v>
      </c>
      <c r="AW2688">
        <v>34121</v>
      </c>
      <c r="AX2688">
        <v>3926</v>
      </c>
      <c r="AY2688">
        <v>6468</v>
      </c>
      <c r="AZ2688">
        <v>5</v>
      </c>
      <c r="BA2688">
        <v>910.66</v>
      </c>
      <c r="BB2688">
        <v>9.9</v>
      </c>
    </row>
    <row r="2689" spans="1:54" x14ac:dyDescent="0.3">
      <c r="A2689">
        <v>48239</v>
      </c>
      <c r="B2689" t="s">
        <v>39</v>
      </c>
      <c r="C2689" t="s">
        <v>622</v>
      </c>
      <c r="D2689">
        <v>14739</v>
      </c>
      <c r="E2689">
        <v>14075</v>
      </c>
      <c r="F2689">
        <v>4.7</v>
      </c>
      <c r="G2689">
        <v>14075</v>
      </c>
      <c r="H2689">
        <v>6.9</v>
      </c>
      <c r="I2689">
        <v>26.1</v>
      </c>
      <c r="J2689">
        <v>16.7</v>
      </c>
      <c r="K2689">
        <v>50.1</v>
      </c>
      <c r="L2689">
        <v>89.7</v>
      </c>
      <c r="M2689">
        <v>7.2</v>
      </c>
      <c r="N2689">
        <v>0.8</v>
      </c>
      <c r="O2689">
        <v>0.7</v>
      </c>
      <c r="P2689">
        <v>0</v>
      </c>
      <c r="Q2689">
        <v>1.5</v>
      </c>
      <c r="R2689">
        <v>31.4</v>
      </c>
      <c r="S2689">
        <v>60</v>
      </c>
      <c r="T2689">
        <v>88.6</v>
      </c>
      <c r="U2689">
        <v>6.2</v>
      </c>
      <c r="V2689">
        <v>20.9</v>
      </c>
      <c r="W2689">
        <v>80.599999999999994</v>
      </c>
      <c r="X2689">
        <v>17.899999999999999</v>
      </c>
      <c r="Y2689">
        <v>941</v>
      </c>
      <c r="Z2689">
        <v>23.7</v>
      </c>
      <c r="AA2689">
        <v>6591</v>
      </c>
      <c r="AB2689">
        <v>77.7</v>
      </c>
      <c r="AC2689">
        <v>8.1999999999999993</v>
      </c>
      <c r="AD2689">
        <v>84400</v>
      </c>
      <c r="AE2689">
        <v>5212</v>
      </c>
      <c r="AF2689">
        <v>2.69</v>
      </c>
      <c r="AG2689">
        <v>23418</v>
      </c>
      <c r="AH2689">
        <v>49528</v>
      </c>
      <c r="AI2689">
        <v>12.7</v>
      </c>
      <c r="AJ2689">
        <v>298</v>
      </c>
      <c r="AK2689">
        <v>4557</v>
      </c>
      <c r="AL2689">
        <v>9.4</v>
      </c>
      <c r="AM2689">
        <v>1005</v>
      </c>
      <c r="AN2689">
        <v>1310</v>
      </c>
      <c r="AO2689">
        <v>0</v>
      </c>
      <c r="AP2689">
        <v>0</v>
      </c>
      <c r="AQ2689">
        <v>0</v>
      </c>
      <c r="AR2689">
        <v>0</v>
      </c>
      <c r="AS2689">
        <v>0</v>
      </c>
      <c r="AT2689">
        <v>0</v>
      </c>
      <c r="AU2689">
        <v>0</v>
      </c>
      <c r="AV2689">
        <v>66985</v>
      </c>
      <c r="AW2689">
        <v>133487</v>
      </c>
      <c r="AX2689">
        <v>9533</v>
      </c>
      <c r="AY2689">
        <v>9870</v>
      </c>
      <c r="AZ2689">
        <v>18</v>
      </c>
      <c r="BA2689">
        <v>829.44</v>
      </c>
      <c r="BB2689">
        <v>17</v>
      </c>
    </row>
    <row r="2690" spans="1:54" x14ac:dyDescent="0.3">
      <c r="A2690">
        <v>48241</v>
      </c>
      <c r="B2690" t="s">
        <v>278</v>
      </c>
      <c r="C2690" t="s">
        <v>622</v>
      </c>
      <c r="D2690">
        <v>35552</v>
      </c>
      <c r="E2690">
        <v>35710</v>
      </c>
      <c r="F2690">
        <v>-0.4</v>
      </c>
      <c r="G2690">
        <v>35710</v>
      </c>
      <c r="H2690">
        <v>6.7</v>
      </c>
      <c r="I2690">
        <v>24.3</v>
      </c>
      <c r="J2690">
        <v>18.2</v>
      </c>
      <c r="K2690">
        <v>50.8</v>
      </c>
      <c r="L2690">
        <v>80.599999999999994</v>
      </c>
      <c r="M2690">
        <v>16.600000000000001</v>
      </c>
      <c r="N2690">
        <v>0.7</v>
      </c>
      <c r="O2690">
        <v>0.7</v>
      </c>
      <c r="P2690">
        <v>0.1</v>
      </c>
      <c r="Q2690">
        <v>1.4</v>
      </c>
      <c r="R2690">
        <v>6.6</v>
      </c>
      <c r="S2690">
        <v>74.599999999999994</v>
      </c>
      <c r="T2690">
        <v>88.3</v>
      </c>
      <c r="U2690">
        <v>3.3</v>
      </c>
      <c r="V2690">
        <v>7</v>
      </c>
      <c r="W2690">
        <v>83.3</v>
      </c>
      <c r="X2690">
        <v>11.2</v>
      </c>
      <c r="Y2690">
        <v>3311</v>
      </c>
      <c r="Z2690">
        <v>27.9</v>
      </c>
      <c r="AA2690">
        <v>16871</v>
      </c>
      <c r="AB2690">
        <v>78.400000000000006</v>
      </c>
      <c r="AC2690">
        <v>6.8</v>
      </c>
      <c r="AD2690">
        <v>82200</v>
      </c>
      <c r="AE2690">
        <v>13095</v>
      </c>
      <c r="AF2690">
        <v>2.66</v>
      </c>
      <c r="AG2690">
        <v>20254</v>
      </c>
      <c r="AH2690">
        <v>40417</v>
      </c>
      <c r="AI2690">
        <v>17.8</v>
      </c>
      <c r="AJ2690">
        <v>623</v>
      </c>
      <c r="AK2690">
        <v>9194</v>
      </c>
      <c r="AL2690">
        <v>5.7</v>
      </c>
      <c r="AM2690">
        <v>2448</v>
      </c>
      <c r="AN2690">
        <v>3387</v>
      </c>
      <c r="AO2690">
        <v>11.4</v>
      </c>
      <c r="AP2690">
        <v>0</v>
      </c>
      <c r="AQ2690">
        <v>0</v>
      </c>
      <c r="AR2690">
        <v>0</v>
      </c>
      <c r="AS2690">
        <v>3.2</v>
      </c>
      <c r="AT2690">
        <v>29.4</v>
      </c>
      <c r="AU2690">
        <v>725620</v>
      </c>
      <c r="AV2690">
        <v>123310</v>
      </c>
      <c r="AW2690">
        <v>371047</v>
      </c>
      <c r="AX2690">
        <v>10809</v>
      </c>
      <c r="AY2690">
        <v>32582</v>
      </c>
      <c r="AZ2690">
        <v>8</v>
      </c>
      <c r="BA2690">
        <v>938.85</v>
      </c>
      <c r="BB2690">
        <v>38</v>
      </c>
    </row>
    <row r="2691" spans="1:54" x14ac:dyDescent="0.3">
      <c r="A2691">
        <v>48243</v>
      </c>
      <c r="B2691" t="s">
        <v>726</v>
      </c>
      <c r="C2691" t="s">
        <v>622</v>
      </c>
      <c r="D2691">
        <v>2204</v>
      </c>
      <c r="E2691">
        <v>2342</v>
      </c>
      <c r="F2691">
        <v>-5.9</v>
      </c>
      <c r="G2691">
        <v>2342</v>
      </c>
      <c r="H2691">
        <v>1.9</v>
      </c>
      <c r="I2691">
        <v>12</v>
      </c>
      <c r="J2691">
        <v>29.9</v>
      </c>
      <c r="K2691">
        <v>49.7</v>
      </c>
      <c r="L2691">
        <v>94.5</v>
      </c>
      <c r="M2691">
        <v>1.9</v>
      </c>
      <c r="N2691">
        <v>1.2</v>
      </c>
      <c r="O2691">
        <v>0.4</v>
      </c>
      <c r="P2691">
        <v>0</v>
      </c>
      <c r="Q2691">
        <v>2</v>
      </c>
      <c r="R2691">
        <v>33.700000000000003</v>
      </c>
      <c r="S2691">
        <v>62.7</v>
      </c>
      <c r="T2691">
        <v>90.4</v>
      </c>
      <c r="U2691">
        <v>15.4</v>
      </c>
      <c r="V2691">
        <v>44.8</v>
      </c>
      <c r="W2691">
        <v>81.099999999999994</v>
      </c>
      <c r="X2691">
        <v>35.299999999999997</v>
      </c>
      <c r="Y2691">
        <v>259</v>
      </c>
      <c r="Z2691">
        <v>20.5</v>
      </c>
      <c r="AA2691">
        <v>1616</v>
      </c>
      <c r="AB2691">
        <v>74.7</v>
      </c>
      <c r="AC2691">
        <v>2.2999999999999998</v>
      </c>
      <c r="AD2691">
        <v>104300</v>
      </c>
      <c r="AE2691">
        <v>989</v>
      </c>
      <c r="AF2691">
        <v>2.27</v>
      </c>
      <c r="AG2691">
        <v>26958</v>
      </c>
      <c r="AH2691">
        <v>49056</v>
      </c>
      <c r="AI2691">
        <v>7.4</v>
      </c>
      <c r="AJ2691">
        <v>56</v>
      </c>
      <c r="AK2691">
        <v>382</v>
      </c>
      <c r="AL2691">
        <v>2.7</v>
      </c>
      <c r="AM2691">
        <v>249</v>
      </c>
      <c r="AN2691">
        <v>0</v>
      </c>
      <c r="AO2691">
        <v>0</v>
      </c>
      <c r="AP2691">
        <v>0</v>
      </c>
      <c r="AQ2691">
        <v>0</v>
      </c>
      <c r="AR2691">
        <v>0</v>
      </c>
      <c r="AS2691">
        <v>0</v>
      </c>
      <c r="AT2691">
        <v>0</v>
      </c>
      <c r="AU2691">
        <v>0</v>
      </c>
      <c r="AV2691">
        <v>0</v>
      </c>
      <c r="AW2691">
        <v>7132</v>
      </c>
      <c r="AX2691">
        <v>3227</v>
      </c>
      <c r="AY2691">
        <v>7053</v>
      </c>
      <c r="AZ2691">
        <v>0</v>
      </c>
      <c r="BA2691">
        <v>2264.56</v>
      </c>
      <c r="BB2691">
        <v>1</v>
      </c>
    </row>
    <row r="2692" spans="1:54" x14ac:dyDescent="0.3">
      <c r="A2692">
        <v>48245</v>
      </c>
      <c r="B2692" t="s">
        <v>38</v>
      </c>
      <c r="C2692" t="s">
        <v>622</v>
      </c>
      <c r="D2692">
        <v>252235</v>
      </c>
      <c r="E2692">
        <v>252273</v>
      </c>
      <c r="F2692">
        <v>0</v>
      </c>
      <c r="G2692">
        <v>252273</v>
      </c>
      <c r="H2692">
        <v>6.8</v>
      </c>
      <c r="I2692">
        <v>23.7</v>
      </c>
      <c r="J2692">
        <v>13.4</v>
      </c>
      <c r="K2692">
        <v>48.8</v>
      </c>
      <c r="L2692">
        <v>59.3</v>
      </c>
      <c r="M2692">
        <v>34.299999999999997</v>
      </c>
      <c r="N2692">
        <v>1</v>
      </c>
      <c r="O2692">
        <v>3.9</v>
      </c>
      <c r="P2692">
        <v>0.1</v>
      </c>
      <c r="Q2692">
        <v>1.5</v>
      </c>
      <c r="R2692">
        <v>18.899999999999999</v>
      </c>
      <c r="S2692">
        <v>42.5</v>
      </c>
      <c r="T2692">
        <v>84</v>
      </c>
      <c r="U2692">
        <v>10.7</v>
      </c>
      <c r="V2692">
        <v>20</v>
      </c>
      <c r="W2692">
        <v>82.4</v>
      </c>
      <c r="X2692">
        <v>17.8</v>
      </c>
      <c r="Y2692">
        <v>17635</v>
      </c>
      <c r="Z2692">
        <v>19</v>
      </c>
      <c r="AA2692">
        <v>107234</v>
      </c>
      <c r="AB2692">
        <v>64.099999999999994</v>
      </c>
      <c r="AC2692">
        <v>22.2</v>
      </c>
      <c r="AD2692">
        <v>96200</v>
      </c>
      <c r="AE2692">
        <v>92634</v>
      </c>
      <c r="AF2692">
        <v>2.5499999999999998</v>
      </c>
      <c r="AG2692">
        <v>23236</v>
      </c>
      <c r="AH2692">
        <v>42568</v>
      </c>
      <c r="AI2692">
        <v>21</v>
      </c>
      <c r="AJ2692">
        <v>5623</v>
      </c>
      <c r="AK2692">
        <v>100836</v>
      </c>
      <c r="AL2692">
        <v>-2.9</v>
      </c>
      <c r="AM2692">
        <v>14983</v>
      </c>
      <c r="AN2692">
        <v>17642</v>
      </c>
      <c r="AO2692">
        <v>19.8</v>
      </c>
      <c r="AP2692">
        <v>0.4</v>
      </c>
      <c r="AQ2692">
        <v>6.7</v>
      </c>
      <c r="AR2692">
        <v>0</v>
      </c>
      <c r="AS2692">
        <v>6.6</v>
      </c>
      <c r="AT2692">
        <v>28.8</v>
      </c>
      <c r="AU2692">
        <v>0</v>
      </c>
      <c r="AV2692">
        <v>2852515</v>
      </c>
      <c r="AW2692">
        <v>3973125</v>
      </c>
      <c r="AX2692">
        <v>16453</v>
      </c>
      <c r="AY2692">
        <v>387509</v>
      </c>
      <c r="AZ2692">
        <v>1061</v>
      </c>
      <c r="BA2692">
        <v>876.3</v>
      </c>
      <c r="BB2692">
        <v>287.89999999999998</v>
      </c>
    </row>
    <row r="2693" spans="1:54" x14ac:dyDescent="0.3">
      <c r="A2693">
        <v>48247</v>
      </c>
      <c r="B2693" t="s">
        <v>725</v>
      </c>
      <c r="C2693" t="s">
        <v>622</v>
      </c>
      <c r="D2693">
        <v>5255</v>
      </c>
      <c r="E2693">
        <v>5300</v>
      </c>
      <c r="F2693">
        <v>-0.8</v>
      </c>
      <c r="G2693">
        <v>5300</v>
      </c>
      <c r="H2693">
        <v>9</v>
      </c>
      <c r="I2693">
        <v>30</v>
      </c>
      <c r="J2693">
        <v>15.8</v>
      </c>
      <c r="K2693">
        <v>49.8</v>
      </c>
      <c r="L2693">
        <v>97.2</v>
      </c>
      <c r="M2693">
        <v>0.8</v>
      </c>
      <c r="N2693">
        <v>0.6</v>
      </c>
      <c r="O2693">
        <v>0.7</v>
      </c>
      <c r="P2693">
        <v>0</v>
      </c>
      <c r="Q2693">
        <v>0.7</v>
      </c>
      <c r="R2693">
        <v>91.6</v>
      </c>
      <c r="S2693">
        <v>6.7</v>
      </c>
      <c r="T2693">
        <v>86.8</v>
      </c>
      <c r="U2693">
        <v>11.7</v>
      </c>
      <c r="V2693">
        <v>81.900000000000006</v>
      </c>
      <c r="W2693">
        <v>66.099999999999994</v>
      </c>
      <c r="X2693">
        <v>10.9</v>
      </c>
      <c r="Y2693">
        <v>304</v>
      </c>
      <c r="Z2693">
        <v>27.9</v>
      </c>
      <c r="AA2693">
        <v>2445</v>
      </c>
      <c r="AB2693">
        <v>76.7</v>
      </c>
      <c r="AC2693">
        <v>8.5</v>
      </c>
      <c r="AD2693">
        <v>50700</v>
      </c>
      <c r="AE2693">
        <v>1805</v>
      </c>
      <c r="AF2693">
        <v>2.9</v>
      </c>
      <c r="AG2693">
        <v>19212</v>
      </c>
      <c r="AH2693">
        <v>36121</v>
      </c>
      <c r="AI2693">
        <v>14</v>
      </c>
      <c r="AJ2693">
        <v>95</v>
      </c>
      <c r="AK2693">
        <v>1369</v>
      </c>
      <c r="AL2693">
        <v>-1.2</v>
      </c>
      <c r="AM2693">
        <v>392</v>
      </c>
      <c r="AN2693">
        <v>0</v>
      </c>
      <c r="AO2693">
        <v>0</v>
      </c>
      <c r="AP2693">
        <v>0</v>
      </c>
      <c r="AQ2693">
        <v>0</v>
      </c>
      <c r="AR2693">
        <v>0</v>
      </c>
      <c r="AS2693">
        <v>0</v>
      </c>
      <c r="AT2693">
        <v>0</v>
      </c>
      <c r="AU2693">
        <v>0</v>
      </c>
      <c r="AV2693">
        <v>0</v>
      </c>
      <c r="AW2693">
        <v>61626</v>
      </c>
      <c r="AX2693">
        <v>12577</v>
      </c>
      <c r="AY2693">
        <v>3600</v>
      </c>
      <c r="AZ2693">
        <v>0</v>
      </c>
      <c r="BA2693">
        <v>1136.1400000000001</v>
      </c>
      <c r="BB2693">
        <v>4.7</v>
      </c>
    </row>
    <row r="2694" spans="1:54" x14ac:dyDescent="0.3">
      <c r="A2694">
        <v>48249</v>
      </c>
      <c r="B2694" t="s">
        <v>724</v>
      </c>
      <c r="C2694" t="s">
        <v>622</v>
      </c>
      <c r="D2694">
        <v>41353</v>
      </c>
      <c r="E2694">
        <v>40839</v>
      </c>
      <c r="F2694">
        <v>1.3</v>
      </c>
      <c r="G2694">
        <v>40838</v>
      </c>
      <c r="H2694">
        <v>8.1</v>
      </c>
      <c r="I2694">
        <v>28.2</v>
      </c>
      <c r="J2694">
        <v>14.1</v>
      </c>
      <c r="K2694">
        <v>50.6</v>
      </c>
      <c r="L2694">
        <v>96.5</v>
      </c>
      <c r="M2694">
        <v>1</v>
      </c>
      <c r="N2694">
        <v>1.1000000000000001</v>
      </c>
      <c r="O2694">
        <v>0.6</v>
      </c>
      <c r="P2694">
        <v>0.1</v>
      </c>
      <c r="Q2694">
        <v>0.8</v>
      </c>
      <c r="R2694">
        <v>79.7</v>
      </c>
      <c r="S2694">
        <v>18.7</v>
      </c>
      <c r="T2694">
        <v>86.1</v>
      </c>
      <c r="U2694">
        <v>4.5</v>
      </c>
      <c r="V2694">
        <v>50.2</v>
      </c>
      <c r="W2694">
        <v>70.5</v>
      </c>
      <c r="X2694">
        <v>11.1</v>
      </c>
      <c r="Y2694">
        <v>2183</v>
      </c>
      <c r="Z2694">
        <v>24.2</v>
      </c>
      <c r="AA2694">
        <v>16220</v>
      </c>
      <c r="AB2694">
        <v>72.7</v>
      </c>
      <c r="AC2694">
        <v>9</v>
      </c>
      <c r="AD2694">
        <v>69000</v>
      </c>
      <c r="AE2694">
        <v>13728</v>
      </c>
      <c r="AF2694">
        <v>2.96</v>
      </c>
      <c r="AG2694">
        <v>20452</v>
      </c>
      <c r="AH2694">
        <v>40585</v>
      </c>
      <c r="AI2694">
        <v>21.7</v>
      </c>
      <c r="AJ2694">
        <v>940</v>
      </c>
      <c r="AK2694">
        <v>16131</v>
      </c>
      <c r="AL2694">
        <v>-3</v>
      </c>
      <c r="AM2694">
        <v>2901</v>
      </c>
      <c r="AN2694">
        <v>3523</v>
      </c>
      <c r="AO2694">
        <v>0</v>
      </c>
      <c r="AP2694">
        <v>0</v>
      </c>
      <c r="AQ2694">
        <v>0</v>
      </c>
      <c r="AR2694">
        <v>0</v>
      </c>
      <c r="AS2694">
        <v>0</v>
      </c>
      <c r="AT2694">
        <v>23</v>
      </c>
      <c r="AU2694">
        <v>0</v>
      </c>
      <c r="AV2694">
        <v>193387</v>
      </c>
      <c r="AW2694">
        <v>462397</v>
      </c>
      <c r="AX2694">
        <v>11263</v>
      </c>
      <c r="AY2694">
        <v>46050</v>
      </c>
      <c r="AZ2694">
        <v>26</v>
      </c>
      <c r="BA2694">
        <v>864.97</v>
      </c>
      <c r="BB2694">
        <v>47.2</v>
      </c>
    </row>
    <row r="2695" spans="1:54" x14ac:dyDescent="0.3">
      <c r="A2695">
        <v>48251</v>
      </c>
      <c r="B2695" t="s">
        <v>103</v>
      </c>
      <c r="C2695" t="s">
        <v>622</v>
      </c>
      <c r="D2695">
        <v>157456</v>
      </c>
      <c r="E2695">
        <v>150943</v>
      </c>
      <c r="F2695">
        <v>4.3</v>
      </c>
      <c r="G2695">
        <v>150934</v>
      </c>
      <c r="H2695">
        <v>6.5</v>
      </c>
      <c r="I2695">
        <v>26.4</v>
      </c>
      <c r="J2695">
        <v>13.2</v>
      </c>
      <c r="K2695">
        <v>50</v>
      </c>
      <c r="L2695">
        <v>92.7</v>
      </c>
      <c r="M2695">
        <v>3.2</v>
      </c>
      <c r="N2695">
        <v>1</v>
      </c>
      <c r="O2695">
        <v>0.9</v>
      </c>
      <c r="P2695">
        <v>0.5</v>
      </c>
      <c r="Q2695">
        <v>1.7</v>
      </c>
      <c r="R2695">
        <v>20</v>
      </c>
      <c r="S2695">
        <v>74</v>
      </c>
      <c r="T2695">
        <v>86</v>
      </c>
      <c r="U2695">
        <v>7</v>
      </c>
      <c r="V2695">
        <v>14.9</v>
      </c>
      <c r="W2695">
        <v>83.1</v>
      </c>
      <c r="X2695">
        <v>16.7</v>
      </c>
      <c r="Y2695">
        <v>10784</v>
      </c>
      <c r="Z2695">
        <v>29.9</v>
      </c>
      <c r="AA2695">
        <v>59037</v>
      </c>
      <c r="AB2695">
        <v>75.400000000000006</v>
      </c>
      <c r="AC2695">
        <v>9.1999999999999993</v>
      </c>
      <c r="AD2695">
        <v>113900</v>
      </c>
      <c r="AE2695">
        <v>52044</v>
      </c>
      <c r="AF2695">
        <v>2.87</v>
      </c>
      <c r="AG2695">
        <v>24816</v>
      </c>
      <c r="AH2695">
        <v>57535</v>
      </c>
      <c r="AI2695">
        <v>12</v>
      </c>
      <c r="AJ2695">
        <v>2631</v>
      </c>
      <c r="AK2695">
        <v>35000</v>
      </c>
      <c r="AL2695">
        <v>1.2</v>
      </c>
      <c r="AM2695">
        <v>11416</v>
      </c>
      <c r="AN2695">
        <v>13199</v>
      </c>
      <c r="AO2695">
        <v>3</v>
      </c>
      <c r="AP2695">
        <v>0.6</v>
      </c>
      <c r="AQ2695">
        <v>0</v>
      </c>
      <c r="AR2695">
        <v>0</v>
      </c>
      <c r="AS2695">
        <v>6.9</v>
      </c>
      <c r="AT2695">
        <v>23.4</v>
      </c>
      <c r="AU2695">
        <v>1441386</v>
      </c>
      <c r="AV2695">
        <v>536239</v>
      </c>
      <c r="AW2695">
        <v>1269633</v>
      </c>
      <c r="AX2695">
        <v>8490</v>
      </c>
      <c r="AY2695">
        <v>126352</v>
      </c>
      <c r="AZ2695">
        <v>960</v>
      </c>
      <c r="BA2695">
        <v>724.69</v>
      </c>
      <c r="BB2695">
        <v>208.3</v>
      </c>
    </row>
    <row r="2696" spans="1:54" x14ac:dyDescent="0.3">
      <c r="A2696">
        <v>48253</v>
      </c>
      <c r="B2696" t="s">
        <v>277</v>
      </c>
      <c r="C2696" t="s">
        <v>622</v>
      </c>
      <c r="D2696">
        <v>19936</v>
      </c>
      <c r="E2696">
        <v>20198</v>
      </c>
      <c r="F2696">
        <v>-1.3</v>
      </c>
      <c r="G2696">
        <v>20202</v>
      </c>
      <c r="H2696">
        <v>4.8</v>
      </c>
      <c r="I2696">
        <v>17.8</v>
      </c>
      <c r="J2696">
        <v>14.4</v>
      </c>
      <c r="K2696">
        <v>37.1</v>
      </c>
      <c r="L2696">
        <v>83.2</v>
      </c>
      <c r="M2696">
        <v>13.4</v>
      </c>
      <c r="N2696">
        <v>1.3</v>
      </c>
      <c r="O2696">
        <v>0.7</v>
      </c>
      <c r="P2696">
        <v>0</v>
      </c>
      <c r="Q2696">
        <v>1.4</v>
      </c>
      <c r="R2696">
        <v>27.1</v>
      </c>
      <c r="S2696">
        <v>59</v>
      </c>
      <c r="T2696">
        <v>77.900000000000006</v>
      </c>
      <c r="U2696">
        <v>3.7</v>
      </c>
      <c r="V2696">
        <v>19.3</v>
      </c>
      <c r="W2696">
        <v>72.400000000000006</v>
      </c>
      <c r="X2696">
        <v>8.9</v>
      </c>
      <c r="Y2696">
        <v>1808</v>
      </c>
      <c r="Z2696">
        <v>23.4</v>
      </c>
      <c r="AA2696">
        <v>7402</v>
      </c>
      <c r="AB2696">
        <v>80.2</v>
      </c>
      <c r="AC2696">
        <v>3.6</v>
      </c>
      <c r="AD2696">
        <v>61500</v>
      </c>
      <c r="AE2696">
        <v>5641</v>
      </c>
      <c r="AF2696">
        <v>2.33</v>
      </c>
      <c r="AG2696">
        <v>14827</v>
      </c>
      <c r="AH2696">
        <v>41297</v>
      </c>
      <c r="AI2696">
        <v>18.5</v>
      </c>
      <c r="AJ2696">
        <v>279</v>
      </c>
      <c r="AK2696">
        <v>2571</v>
      </c>
      <c r="AL2696">
        <v>0.5</v>
      </c>
      <c r="AM2696">
        <v>1195</v>
      </c>
      <c r="AN2696">
        <v>1607</v>
      </c>
      <c r="AO2696">
        <v>0</v>
      </c>
      <c r="AP2696">
        <v>0</v>
      </c>
      <c r="AQ2696">
        <v>0</v>
      </c>
      <c r="AR2696">
        <v>0</v>
      </c>
      <c r="AS2696">
        <v>0</v>
      </c>
      <c r="AT2696">
        <v>17.600000000000001</v>
      </c>
      <c r="AU2696">
        <v>0</v>
      </c>
      <c r="AV2696">
        <v>378967</v>
      </c>
      <c r="AW2696">
        <v>163334</v>
      </c>
      <c r="AX2696">
        <v>8527</v>
      </c>
      <c r="AY2696">
        <v>4601</v>
      </c>
      <c r="AZ2696">
        <v>1</v>
      </c>
      <c r="BA2696">
        <v>928.55</v>
      </c>
      <c r="BB2696">
        <v>21.8</v>
      </c>
    </row>
    <row r="2697" spans="1:54" x14ac:dyDescent="0.3">
      <c r="A2697">
        <v>48255</v>
      </c>
      <c r="B2697" t="s">
        <v>723</v>
      </c>
      <c r="C2697" t="s">
        <v>622</v>
      </c>
      <c r="D2697">
        <v>14906</v>
      </c>
      <c r="E2697">
        <v>14824</v>
      </c>
      <c r="F2697">
        <v>0.6</v>
      </c>
      <c r="G2697">
        <v>14824</v>
      </c>
      <c r="H2697">
        <v>5.8</v>
      </c>
      <c r="I2697">
        <v>21.2</v>
      </c>
      <c r="J2697">
        <v>14.5</v>
      </c>
      <c r="K2697">
        <v>41.7</v>
      </c>
      <c r="L2697">
        <v>89</v>
      </c>
      <c r="M2697">
        <v>8.6999999999999993</v>
      </c>
      <c r="N2697">
        <v>1.1000000000000001</v>
      </c>
      <c r="O2697">
        <v>0.4</v>
      </c>
      <c r="P2697">
        <v>0</v>
      </c>
      <c r="Q2697">
        <v>0.8</v>
      </c>
      <c r="R2697">
        <v>52.5</v>
      </c>
      <c r="S2697">
        <v>38.5</v>
      </c>
      <c r="T2697">
        <v>83</v>
      </c>
      <c r="U2697">
        <v>5.7</v>
      </c>
      <c r="V2697">
        <v>34.700000000000003</v>
      </c>
      <c r="W2697">
        <v>70.8</v>
      </c>
      <c r="X2697">
        <v>11.2</v>
      </c>
      <c r="Y2697">
        <v>1196</v>
      </c>
      <c r="Z2697">
        <v>21.7</v>
      </c>
      <c r="AA2697">
        <v>5813</v>
      </c>
      <c r="AB2697">
        <v>72.3</v>
      </c>
      <c r="AC2697">
        <v>9.5</v>
      </c>
      <c r="AD2697">
        <v>75000</v>
      </c>
      <c r="AE2697">
        <v>4497</v>
      </c>
      <c r="AF2697">
        <v>2.54</v>
      </c>
      <c r="AG2697">
        <v>19899</v>
      </c>
      <c r="AH2697">
        <v>42862</v>
      </c>
      <c r="AI2697">
        <v>23.3</v>
      </c>
      <c r="AJ2697">
        <v>303</v>
      </c>
      <c r="AK2697">
        <v>3634</v>
      </c>
      <c r="AL2697">
        <v>17.899999999999999</v>
      </c>
      <c r="AM2697">
        <v>970</v>
      </c>
      <c r="AN2697">
        <v>1150</v>
      </c>
      <c r="AO2697">
        <v>0</v>
      </c>
      <c r="AP2697">
        <v>0</v>
      </c>
      <c r="AQ2697">
        <v>0</v>
      </c>
      <c r="AR2697">
        <v>0</v>
      </c>
      <c r="AS2697">
        <v>0</v>
      </c>
      <c r="AT2697">
        <v>0</v>
      </c>
      <c r="AU2697">
        <v>0</v>
      </c>
      <c r="AV2697">
        <v>40670</v>
      </c>
      <c r="AW2697">
        <v>101827</v>
      </c>
      <c r="AX2697">
        <v>6766</v>
      </c>
      <c r="AY2697">
        <v>8635</v>
      </c>
      <c r="AZ2697">
        <v>78</v>
      </c>
      <c r="BA2697">
        <v>747.56</v>
      </c>
      <c r="BB2697">
        <v>19.8</v>
      </c>
    </row>
    <row r="2698" spans="1:54" x14ac:dyDescent="0.3">
      <c r="A2698">
        <v>48257</v>
      </c>
      <c r="B2698" t="s">
        <v>722</v>
      </c>
      <c r="C2698" t="s">
        <v>622</v>
      </c>
      <c r="D2698">
        <v>111236</v>
      </c>
      <c r="E2698">
        <v>103346</v>
      </c>
      <c r="F2698">
        <v>7.6</v>
      </c>
      <c r="G2698">
        <v>103350</v>
      </c>
      <c r="H2698">
        <v>6.9</v>
      </c>
      <c r="I2698">
        <v>27.6</v>
      </c>
      <c r="J2698">
        <v>11.8</v>
      </c>
      <c r="K2698">
        <v>50.8</v>
      </c>
      <c r="L2698">
        <v>85.4</v>
      </c>
      <c r="M2698">
        <v>10.7</v>
      </c>
      <c r="N2698">
        <v>1</v>
      </c>
      <c r="O2698">
        <v>1</v>
      </c>
      <c r="P2698">
        <v>0.1</v>
      </c>
      <c r="Q2698">
        <v>1.8</v>
      </c>
      <c r="R2698">
        <v>19.399999999999999</v>
      </c>
      <c r="S2698">
        <v>67.5</v>
      </c>
      <c r="T2698">
        <v>83.7</v>
      </c>
      <c r="U2698">
        <v>7.3</v>
      </c>
      <c r="V2698">
        <v>15.5</v>
      </c>
      <c r="W2698">
        <v>82.5</v>
      </c>
      <c r="X2698">
        <v>17.600000000000001</v>
      </c>
      <c r="Y2698">
        <v>6981</v>
      </c>
      <c r="Z2698">
        <v>31.8</v>
      </c>
      <c r="AA2698">
        <v>39192</v>
      </c>
      <c r="AB2698">
        <v>77.8</v>
      </c>
      <c r="AC2698">
        <v>7.3</v>
      </c>
      <c r="AD2698">
        <v>129500</v>
      </c>
      <c r="AE2698">
        <v>34922</v>
      </c>
      <c r="AF2698">
        <v>2.97</v>
      </c>
      <c r="AG2698">
        <v>24954</v>
      </c>
      <c r="AH2698">
        <v>61194</v>
      </c>
      <c r="AI2698">
        <v>13.3</v>
      </c>
      <c r="AJ2698">
        <v>1703</v>
      </c>
      <c r="AK2698">
        <v>21734</v>
      </c>
      <c r="AL2698">
        <v>3.4</v>
      </c>
      <c r="AM2698">
        <v>9203</v>
      </c>
      <c r="AN2698">
        <v>10231</v>
      </c>
      <c r="AO2698">
        <v>0</v>
      </c>
      <c r="AP2698">
        <v>0.9</v>
      </c>
      <c r="AQ2698">
        <v>0</v>
      </c>
      <c r="AR2698">
        <v>0</v>
      </c>
      <c r="AS2698">
        <v>0</v>
      </c>
      <c r="AT2698">
        <v>27.2</v>
      </c>
      <c r="AU2698">
        <v>1172591</v>
      </c>
      <c r="AV2698">
        <v>443125</v>
      </c>
      <c r="AW2698">
        <v>943809</v>
      </c>
      <c r="AX2698">
        <v>9770</v>
      </c>
      <c r="AY2698">
        <v>93663</v>
      </c>
      <c r="AZ2698">
        <v>219</v>
      </c>
      <c r="BA2698">
        <v>780.7</v>
      </c>
      <c r="BB2698">
        <v>132.4</v>
      </c>
    </row>
    <row r="2699" spans="1:54" x14ac:dyDescent="0.3">
      <c r="A2699">
        <v>48259</v>
      </c>
      <c r="B2699" t="s">
        <v>721</v>
      </c>
      <c r="C2699" t="s">
        <v>622</v>
      </c>
      <c r="D2699">
        <v>38880</v>
      </c>
      <c r="E2699">
        <v>33415</v>
      </c>
      <c r="F2699">
        <v>16.399999999999999</v>
      </c>
      <c r="G2699">
        <v>33410</v>
      </c>
      <c r="H2699">
        <v>4.9000000000000004</v>
      </c>
      <c r="I2699">
        <v>23.4</v>
      </c>
      <c r="J2699">
        <v>19.100000000000001</v>
      </c>
      <c r="K2699">
        <v>51.2</v>
      </c>
      <c r="L2699">
        <v>95.7</v>
      </c>
      <c r="M2699">
        <v>1.1000000000000001</v>
      </c>
      <c r="N2699">
        <v>0.7</v>
      </c>
      <c r="O2699">
        <v>1</v>
      </c>
      <c r="P2699">
        <v>0.1</v>
      </c>
      <c r="Q2699">
        <v>1.5</v>
      </c>
      <c r="R2699">
        <v>22.4</v>
      </c>
      <c r="S2699">
        <v>74.400000000000006</v>
      </c>
      <c r="T2699">
        <v>84.8</v>
      </c>
      <c r="U2699">
        <v>8.3000000000000007</v>
      </c>
      <c r="V2699">
        <v>17.600000000000001</v>
      </c>
      <c r="W2699">
        <v>90</v>
      </c>
      <c r="X2699">
        <v>39.700000000000003</v>
      </c>
      <c r="Y2699">
        <v>3749</v>
      </c>
      <c r="Z2699">
        <v>26.7</v>
      </c>
      <c r="AA2699">
        <v>15011</v>
      </c>
      <c r="AB2699">
        <v>74.5</v>
      </c>
      <c r="AC2699">
        <v>11.5</v>
      </c>
      <c r="AD2699">
        <v>274400</v>
      </c>
      <c r="AE2699">
        <v>12760</v>
      </c>
      <c r="AF2699">
        <v>2.7</v>
      </c>
      <c r="AG2699">
        <v>35827</v>
      </c>
      <c r="AH2699">
        <v>73410</v>
      </c>
      <c r="AI2699">
        <v>9.3000000000000007</v>
      </c>
      <c r="AJ2699">
        <v>1112</v>
      </c>
      <c r="AK2699">
        <v>10932</v>
      </c>
      <c r="AL2699">
        <v>3.9</v>
      </c>
      <c r="AM2699">
        <v>4656</v>
      </c>
      <c r="AN2699">
        <v>5224</v>
      </c>
      <c r="AO2699">
        <v>1.1000000000000001</v>
      </c>
      <c r="AP2699">
        <v>0</v>
      </c>
      <c r="AQ2699">
        <v>0</v>
      </c>
      <c r="AR2699">
        <v>0</v>
      </c>
      <c r="AS2699">
        <v>7.8</v>
      </c>
      <c r="AT2699">
        <v>28</v>
      </c>
      <c r="AU2699">
        <v>180918</v>
      </c>
      <c r="AV2699">
        <v>285308</v>
      </c>
      <c r="AW2699">
        <v>808099</v>
      </c>
      <c r="AX2699">
        <v>25877</v>
      </c>
      <c r="AY2699">
        <v>55776</v>
      </c>
      <c r="AZ2699">
        <v>380</v>
      </c>
      <c r="BA2699">
        <v>662.45</v>
      </c>
      <c r="BB2699">
        <v>50.4</v>
      </c>
    </row>
    <row r="2700" spans="1:54" x14ac:dyDescent="0.3">
      <c r="A2700">
        <v>48261</v>
      </c>
      <c r="B2700" t="s">
        <v>720</v>
      </c>
      <c r="C2700" t="s">
        <v>622</v>
      </c>
      <c r="D2700">
        <v>400</v>
      </c>
      <c r="E2700">
        <v>416</v>
      </c>
      <c r="F2700">
        <v>-3.8</v>
      </c>
      <c r="G2700">
        <v>416</v>
      </c>
      <c r="H2700">
        <v>7.3</v>
      </c>
      <c r="I2700">
        <v>25.5</v>
      </c>
      <c r="J2700">
        <v>15.3</v>
      </c>
      <c r="K2700">
        <v>48.3</v>
      </c>
      <c r="L2700">
        <v>93.5</v>
      </c>
      <c r="M2700">
        <v>4.3</v>
      </c>
      <c r="N2700">
        <v>1.5</v>
      </c>
      <c r="O2700">
        <v>0.5</v>
      </c>
      <c r="P2700">
        <v>0</v>
      </c>
      <c r="Q2700">
        <v>0.3</v>
      </c>
      <c r="R2700">
        <v>74</v>
      </c>
      <c r="S2700">
        <v>21.3</v>
      </c>
      <c r="T2700">
        <v>99.8</v>
      </c>
      <c r="U2700">
        <v>17.399999999999999</v>
      </c>
      <c r="V2700">
        <v>30.5</v>
      </c>
      <c r="W2700">
        <v>65.3</v>
      </c>
      <c r="X2700">
        <v>10.6</v>
      </c>
      <c r="Y2700">
        <v>30</v>
      </c>
      <c r="Z2700">
        <v>17.7</v>
      </c>
      <c r="AA2700">
        <v>233</v>
      </c>
      <c r="AB2700">
        <v>28.9</v>
      </c>
      <c r="AC2700">
        <v>11</v>
      </c>
      <c r="AD2700">
        <v>56200</v>
      </c>
      <c r="AE2700">
        <v>159</v>
      </c>
      <c r="AF2700">
        <v>3.28</v>
      </c>
      <c r="AG2700">
        <v>15157</v>
      </c>
      <c r="AH2700">
        <v>43438</v>
      </c>
      <c r="AI2700">
        <v>32.799999999999997</v>
      </c>
      <c r="AJ2700">
        <v>13</v>
      </c>
      <c r="AK2700">
        <v>107</v>
      </c>
      <c r="AL2700">
        <v>1.9</v>
      </c>
      <c r="AM2700">
        <v>16</v>
      </c>
      <c r="AN2700">
        <v>0</v>
      </c>
      <c r="AO2700">
        <v>0</v>
      </c>
      <c r="AP2700">
        <v>0</v>
      </c>
      <c r="AQ2700">
        <v>0</v>
      </c>
      <c r="AR2700">
        <v>0</v>
      </c>
      <c r="AS2700">
        <v>0</v>
      </c>
      <c r="AT2700">
        <v>0</v>
      </c>
      <c r="AU2700">
        <v>0</v>
      </c>
      <c r="AV2700">
        <v>0</v>
      </c>
      <c r="AW2700">
        <v>0</v>
      </c>
      <c r="AX2700">
        <v>0</v>
      </c>
      <c r="AY2700">
        <v>0</v>
      </c>
      <c r="AZ2700">
        <v>0</v>
      </c>
      <c r="BA2700">
        <v>1458.33</v>
      </c>
      <c r="BB2700">
        <v>0.3</v>
      </c>
    </row>
    <row r="2701" spans="1:54" x14ac:dyDescent="0.3">
      <c r="A2701">
        <v>48263</v>
      </c>
      <c r="B2701" t="s">
        <v>719</v>
      </c>
      <c r="C2701" t="s">
        <v>622</v>
      </c>
      <c r="D2701">
        <v>785</v>
      </c>
      <c r="E2701">
        <v>808</v>
      </c>
      <c r="F2701">
        <v>-2.8</v>
      </c>
      <c r="G2701">
        <v>808</v>
      </c>
      <c r="H2701">
        <v>3.4</v>
      </c>
      <c r="I2701">
        <v>21.5</v>
      </c>
      <c r="J2701">
        <v>26.9</v>
      </c>
      <c r="K2701">
        <v>50.7</v>
      </c>
      <c r="L2701">
        <v>95.4</v>
      </c>
      <c r="M2701">
        <v>1.1000000000000001</v>
      </c>
      <c r="N2701">
        <v>1.3</v>
      </c>
      <c r="O2701">
        <v>0</v>
      </c>
      <c r="P2701">
        <v>0.1</v>
      </c>
      <c r="Q2701">
        <v>2</v>
      </c>
      <c r="R2701">
        <v>18.100000000000001</v>
      </c>
      <c r="S2701">
        <v>78.2</v>
      </c>
      <c r="T2701">
        <v>80.3</v>
      </c>
      <c r="U2701">
        <v>3.4</v>
      </c>
      <c r="V2701">
        <v>6.7</v>
      </c>
      <c r="W2701">
        <v>83.4</v>
      </c>
      <c r="X2701">
        <v>23.1</v>
      </c>
      <c r="Y2701">
        <v>60</v>
      </c>
      <c r="Z2701">
        <v>10.5</v>
      </c>
      <c r="AA2701">
        <v>552</v>
      </c>
      <c r="AB2701">
        <v>74.8</v>
      </c>
      <c r="AC2701">
        <v>0</v>
      </c>
      <c r="AD2701">
        <v>64300</v>
      </c>
      <c r="AE2701">
        <v>401</v>
      </c>
      <c r="AF2701">
        <v>2.15</v>
      </c>
      <c r="AG2701">
        <v>24839</v>
      </c>
      <c r="AH2701">
        <v>46875</v>
      </c>
      <c r="AI2701">
        <v>8.6</v>
      </c>
      <c r="AJ2701">
        <v>17</v>
      </c>
      <c r="AK2701">
        <v>0</v>
      </c>
      <c r="AL2701">
        <v>0</v>
      </c>
      <c r="AM2701">
        <v>64</v>
      </c>
      <c r="AN2701">
        <v>91</v>
      </c>
      <c r="AO2701">
        <v>0</v>
      </c>
      <c r="AP2701">
        <v>0</v>
      </c>
      <c r="AQ2701">
        <v>0</v>
      </c>
      <c r="AR2701">
        <v>0</v>
      </c>
      <c r="AS2701">
        <v>0</v>
      </c>
      <c r="AT2701">
        <v>0</v>
      </c>
      <c r="AU2701">
        <v>0</v>
      </c>
      <c r="AV2701">
        <v>0</v>
      </c>
      <c r="AW2701">
        <v>0</v>
      </c>
      <c r="AX2701">
        <v>0</v>
      </c>
      <c r="AY2701">
        <v>0</v>
      </c>
      <c r="AZ2701">
        <v>0</v>
      </c>
      <c r="BA2701">
        <v>902.51</v>
      </c>
      <c r="BB2701">
        <v>0.9</v>
      </c>
    </row>
    <row r="2702" spans="1:54" x14ac:dyDescent="0.3">
      <c r="A2702">
        <v>48265</v>
      </c>
      <c r="B2702" t="s">
        <v>718</v>
      </c>
      <c r="C2702" t="s">
        <v>622</v>
      </c>
      <c r="D2702">
        <v>50562</v>
      </c>
      <c r="E2702">
        <v>49625</v>
      </c>
      <c r="F2702">
        <v>1.9</v>
      </c>
      <c r="G2702">
        <v>49625</v>
      </c>
      <c r="H2702">
        <v>5.0999999999999996</v>
      </c>
      <c r="I2702">
        <v>19.399999999999999</v>
      </c>
      <c r="J2702">
        <v>26.8</v>
      </c>
      <c r="K2702">
        <v>51.8</v>
      </c>
      <c r="L2702">
        <v>94</v>
      </c>
      <c r="M2702">
        <v>2</v>
      </c>
      <c r="N2702">
        <v>1.1000000000000001</v>
      </c>
      <c r="O2702">
        <v>1</v>
      </c>
      <c r="P2702">
        <v>0.1</v>
      </c>
      <c r="Q2702">
        <v>1.7</v>
      </c>
      <c r="R2702">
        <v>25.6</v>
      </c>
      <c r="S2702">
        <v>70.2</v>
      </c>
      <c r="T2702">
        <v>81.900000000000006</v>
      </c>
      <c r="U2702">
        <v>6.3</v>
      </c>
      <c r="V2702">
        <v>17.899999999999999</v>
      </c>
      <c r="W2702">
        <v>87.4</v>
      </c>
      <c r="X2702">
        <v>28.2</v>
      </c>
      <c r="Y2702">
        <v>6283</v>
      </c>
      <c r="Z2702">
        <v>19.600000000000001</v>
      </c>
      <c r="AA2702">
        <v>24001</v>
      </c>
      <c r="AB2702">
        <v>68.8</v>
      </c>
      <c r="AC2702">
        <v>13.3</v>
      </c>
      <c r="AD2702">
        <v>150700</v>
      </c>
      <c r="AE2702">
        <v>20357</v>
      </c>
      <c r="AF2702">
        <v>2.35</v>
      </c>
      <c r="AG2702">
        <v>26334</v>
      </c>
      <c r="AH2702">
        <v>43601</v>
      </c>
      <c r="AI2702">
        <v>14.9</v>
      </c>
      <c r="AJ2702">
        <v>1383</v>
      </c>
      <c r="AK2702">
        <v>15135</v>
      </c>
      <c r="AL2702">
        <v>0.8</v>
      </c>
      <c r="AM2702">
        <v>5077</v>
      </c>
      <c r="AN2702">
        <v>6312</v>
      </c>
      <c r="AO2702">
        <v>0</v>
      </c>
      <c r="AP2702">
        <v>0</v>
      </c>
      <c r="AQ2702">
        <v>0</v>
      </c>
      <c r="AR2702">
        <v>0</v>
      </c>
      <c r="AS2702">
        <v>8.9</v>
      </c>
      <c r="AT2702">
        <v>23.2</v>
      </c>
      <c r="AU2702">
        <v>161752</v>
      </c>
      <c r="AV2702">
        <v>0</v>
      </c>
      <c r="AW2702">
        <v>719852</v>
      </c>
      <c r="AX2702">
        <v>15159</v>
      </c>
      <c r="AY2702">
        <v>97589</v>
      </c>
      <c r="AZ2702">
        <v>91</v>
      </c>
      <c r="BA2702">
        <v>1103.32</v>
      </c>
      <c r="BB2702">
        <v>45</v>
      </c>
    </row>
    <row r="2703" spans="1:54" x14ac:dyDescent="0.3">
      <c r="A2703">
        <v>48267</v>
      </c>
      <c r="B2703" t="s">
        <v>717</v>
      </c>
      <c r="C2703" t="s">
        <v>622</v>
      </c>
      <c r="D2703">
        <v>4438</v>
      </c>
      <c r="E2703">
        <v>4607</v>
      </c>
      <c r="F2703">
        <v>-3.7</v>
      </c>
      <c r="G2703">
        <v>4607</v>
      </c>
      <c r="H2703">
        <v>4.9000000000000004</v>
      </c>
      <c r="I2703">
        <v>19</v>
      </c>
      <c r="J2703">
        <v>26.5</v>
      </c>
      <c r="K2703">
        <v>50.7</v>
      </c>
      <c r="L2703">
        <v>96.8</v>
      </c>
      <c r="M2703">
        <v>0.5</v>
      </c>
      <c r="N2703">
        <v>1.1000000000000001</v>
      </c>
      <c r="O2703">
        <v>0.7</v>
      </c>
      <c r="P2703">
        <v>0.1</v>
      </c>
      <c r="Q2703">
        <v>0.8</v>
      </c>
      <c r="R2703">
        <v>25.5</v>
      </c>
      <c r="S2703">
        <v>72.3</v>
      </c>
      <c r="T2703">
        <v>86.5</v>
      </c>
      <c r="U2703">
        <v>7</v>
      </c>
      <c r="V2703">
        <v>21</v>
      </c>
      <c r="W2703">
        <v>79.099999999999994</v>
      </c>
      <c r="X2703">
        <v>17.600000000000001</v>
      </c>
      <c r="Y2703">
        <v>410</v>
      </c>
      <c r="Z2703">
        <v>16.5</v>
      </c>
      <c r="AA2703">
        <v>3369</v>
      </c>
      <c r="AB2703">
        <v>74.5</v>
      </c>
      <c r="AC2703">
        <v>5.6</v>
      </c>
      <c r="AD2703">
        <v>85100</v>
      </c>
      <c r="AE2703">
        <v>1895</v>
      </c>
      <c r="AF2703">
        <v>2.37</v>
      </c>
      <c r="AG2703">
        <v>27502</v>
      </c>
      <c r="AH2703">
        <v>43424</v>
      </c>
      <c r="AI2703">
        <v>19.5</v>
      </c>
      <c r="AJ2703">
        <v>134</v>
      </c>
      <c r="AK2703">
        <v>905</v>
      </c>
      <c r="AL2703">
        <v>8.3000000000000007</v>
      </c>
      <c r="AM2703">
        <v>590</v>
      </c>
      <c r="AN2703">
        <v>539</v>
      </c>
      <c r="AO2703">
        <v>0</v>
      </c>
      <c r="AP2703">
        <v>0</v>
      </c>
      <c r="AQ2703">
        <v>0</v>
      </c>
      <c r="AR2703">
        <v>0</v>
      </c>
      <c r="AS2703">
        <v>0</v>
      </c>
      <c r="AT2703">
        <v>26.9</v>
      </c>
      <c r="AU2703">
        <v>0</v>
      </c>
      <c r="AV2703">
        <v>125</v>
      </c>
      <c r="AW2703">
        <v>78662</v>
      </c>
      <c r="AX2703">
        <v>17777</v>
      </c>
      <c r="AY2703">
        <v>8162</v>
      </c>
      <c r="AZ2703">
        <v>5</v>
      </c>
      <c r="BA2703">
        <v>1250.99</v>
      </c>
      <c r="BB2703">
        <v>3.7</v>
      </c>
    </row>
    <row r="2704" spans="1:54" x14ac:dyDescent="0.3">
      <c r="A2704">
        <v>48269</v>
      </c>
      <c r="B2704" t="s">
        <v>716</v>
      </c>
      <c r="C2704" t="s">
        <v>622</v>
      </c>
      <c r="D2704">
        <v>262</v>
      </c>
      <c r="E2704">
        <v>286</v>
      </c>
      <c r="F2704">
        <v>-8.4</v>
      </c>
      <c r="G2704">
        <v>286</v>
      </c>
      <c r="H2704">
        <v>7.6</v>
      </c>
      <c r="I2704">
        <v>20.6</v>
      </c>
      <c r="J2704">
        <v>17.600000000000001</v>
      </c>
      <c r="K2704">
        <v>50.4</v>
      </c>
      <c r="L2704">
        <v>95.4</v>
      </c>
      <c r="M2704">
        <v>0</v>
      </c>
      <c r="N2704">
        <v>1.5</v>
      </c>
      <c r="O2704">
        <v>0</v>
      </c>
      <c r="P2704">
        <v>0</v>
      </c>
      <c r="Q2704">
        <v>3.1</v>
      </c>
      <c r="R2704">
        <v>17.2</v>
      </c>
      <c r="S2704">
        <v>79</v>
      </c>
      <c r="T2704">
        <v>90.6</v>
      </c>
      <c r="U2704">
        <v>17.100000000000001</v>
      </c>
      <c r="V2704">
        <v>23.6</v>
      </c>
      <c r="W2704">
        <v>81.7</v>
      </c>
      <c r="X2704">
        <v>20.5</v>
      </c>
      <c r="Y2704">
        <v>6</v>
      </c>
      <c r="Z2704">
        <v>11.2</v>
      </c>
      <c r="AA2704">
        <v>186</v>
      </c>
      <c r="AB2704">
        <v>42.1</v>
      </c>
      <c r="AC2704">
        <v>6.5</v>
      </c>
      <c r="AD2704">
        <v>91000</v>
      </c>
      <c r="AE2704">
        <v>126</v>
      </c>
      <c r="AF2704">
        <v>2.5299999999999998</v>
      </c>
      <c r="AG2704">
        <v>29836</v>
      </c>
      <c r="AH2704">
        <v>65000</v>
      </c>
      <c r="AI2704">
        <v>5.9</v>
      </c>
      <c r="AJ2704">
        <v>0</v>
      </c>
      <c r="AK2704">
        <v>0</v>
      </c>
      <c r="AL2704">
        <v>0</v>
      </c>
      <c r="AM2704">
        <v>0</v>
      </c>
      <c r="AN2704">
        <v>0</v>
      </c>
      <c r="AO2704">
        <v>0</v>
      </c>
      <c r="AP2704">
        <v>0</v>
      </c>
      <c r="AQ2704">
        <v>0</v>
      </c>
      <c r="AR2704">
        <v>0</v>
      </c>
      <c r="AS2704">
        <v>0</v>
      </c>
      <c r="AT2704">
        <v>0</v>
      </c>
      <c r="AU2704">
        <v>0</v>
      </c>
      <c r="AV2704">
        <v>0</v>
      </c>
      <c r="AW2704">
        <v>0</v>
      </c>
      <c r="AX2704">
        <v>0</v>
      </c>
      <c r="AY2704">
        <v>0</v>
      </c>
      <c r="AZ2704">
        <v>0</v>
      </c>
      <c r="BA2704">
        <v>910.87</v>
      </c>
      <c r="BB2704">
        <v>0.3</v>
      </c>
    </row>
    <row r="2705" spans="1:54" x14ac:dyDescent="0.3">
      <c r="A2705">
        <v>48271</v>
      </c>
      <c r="B2705" t="s">
        <v>715</v>
      </c>
      <c r="C2705" t="s">
        <v>622</v>
      </c>
      <c r="D2705">
        <v>3526</v>
      </c>
      <c r="E2705">
        <v>3598</v>
      </c>
      <c r="F2705">
        <v>-2</v>
      </c>
      <c r="G2705">
        <v>3598</v>
      </c>
      <c r="H2705">
        <v>4.5</v>
      </c>
      <c r="I2705">
        <v>19.100000000000001</v>
      </c>
      <c r="J2705">
        <v>25.3</v>
      </c>
      <c r="K2705">
        <v>43.9</v>
      </c>
      <c r="L2705">
        <v>94.4</v>
      </c>
      <c r="M2705">
        <v>1.8</v>
      </c>
      <c r="N2705">
        <v>1.2</v>
      </c>
      <c r="O2705">
        <v>0.6</v>
      </c>
      <c r="P2705">
        <v>0.2</v>
      </c>
      <c r="Q2705">
        <v>1.7</v>
      </c>
      <c r="R2705">
        <v>56.5</v>
      </c>
      <c r="S2705">
        <v>40.6</v>
      </c>
      <c r="T2705">
        <v>81.599999999999994</v>
      </c>
      <c r="U2705">
        <v>15.3</v>
      </c>
      <c r="V2705">
        <v>58.1</v>
      </c>
      <c r="W2705">
        <v>68.900000000000006</v>
      </c>
      <c r="X2705">
        <v>14.6</v>
      </c>
      <c r="Y2705">
        <v>497</v>
      </c>
      <c r="Z2705">
        <v>21.8</v>
      </c>
      <c r="AA2705">
        <v>1939</v>
      </c>
      <c r="AB2705">
        <v>82</v>
      </c>
      <c r="AC2705">
        <v>9.1999999999999993</v>
      </c>
      <c r="AD2705">
        <v>65800</v>
      </c>
      <c r="AE2705">
        <v>1195</v>
      </c>
      <c r="AF2705">
        <v>2.81</v>
      </c>
      <c r="AG2705">
        <v>16700</v>
      </c>
      <c r="AH2705">
        <v>33257</v>
      </c>
      <c r="AI2705">
        <v>25.7</v>
      </c>
      <c r="AJ2705">
        <v>38</v>
      </c>
      <c r="AK2705">
        <v>367</v>
      </c>
      <c r="AL2705">
        <v>6.4</v>
      </c>
      <c r="AM2705">
        <v>184</v>
      </c>
      <c r="AN2705">
        <v>217</v>
      </c>
      <c r="AO2705">
        <v>0</v>
      </c>
      <c r="AP2705">
        <v>0</v>
      </c>
      <c r="AQ2705">
        <v>0</v>
      </c>
      <c r="AR2705">
        <v>0</v>
      </c>
      <c r="AS2705">
        <v>0</v>
      </c>
      <c r="AT2705">
        <v>18.899999999999999</v>
      </c>
      <c r="AU2705">
        <v>0</v>
      </c>
      <c r="AV2705">
        <v>0</v>
      </c>
      <c r="AW2705">
        <v>8052</v>
      </c>
      <c r="AX2705">
        <v>2430</v>
      </c>
      <c r="AY2705">
        <v>1089</v>
      </c>
      <c r="AZ2705">
        <v>1</v>
      </c>
      <c r="BA2705">
        <v>1360.06</v>
      </c>
      <c r="BB2705">
        <v>2.6</v>
      </c>
    </row>
    <row r="2706" spans="1:54" x14ac:dyDescent="0.3">
      <c r="A2706">
        <v>48273</v>
      </c>
      <c r="B2706" t="s">
        <v>714</v>
      </c>
      <c r="C2706" t="s">
        <v>622</v>
      </c>
      <c r="D2706">
        <v>32190</v>
      </c>
      <c r="E2706">
        <v>32061</v>
      </c>
      <c r="F2706">
        <v>0.4</v>
      </c>
      <c r="G2706">
        <v>32061</v>
      </c>
      <c r="H2706">
        <v>7.3</v>
      </c>
      <c r="I2706">
        <v>24.5</v>
      </c>
      <c r="J2706">
        <v>12.4</v>
      </c>
      <c r="K2706">
        <v>48.8</v>
      </c>
      <c r="L2706">
        <v>90.8</v>
      </c>
      <c r="M2706">
        <v>4.4000000000000004</v>
      </c>
      <c r="N2706">
        <v>0.8</v>
      </c>
      <c r="O2706">
        <v>2.4</v>
      </c>
      <c r="P2706">
        <v>0.2</v>
      </c>
      <c r="Q2706">
        <v>1.5</v>
      </c>
      <c r="R2706">
        <v>71.7</v>
      </c>
      <c r="S2706">
        <v>21.6</v>
      </c>
      <c r="T2706">
        <v>80.3</v>
      </c>
      <c r="U2706">
        <v>7.4</v>
      </c>
      <c r="V2706">
        <v>49.5</v>
      </c>
      <c r="W2706">
        <v>74.099999999999994</v>
      </c>
      <c r="X2706">
        <v>23.6</v>
      </c>
      <c r="Y2706">
        <v>2247</v>
      </c>
      <c r="Z2706">
        <v>16.5</v>
      </c>
      <c r="AA2706">
        <v>13249</v>
      </c>
      <c r="AB2706">
        <v>57.1</v>
      </c>
      <c r="AC2706">
        <v>20.2</v>
      </c>
      <c r="AD2706">
        <v>74500</v>
      </c>
      <c r="AE2706">
        <v>11241</v>
      </c>
      <c r="AF2706">
        <v>2.68</v>
      </c>
      <c r="AG2706">
        <v>18918</v>
      </c>
      <c r="AH2706">
        <v>40566</v>
      </c>
      <c r="AI2706">
        <v>24.5</v>
      </c>
      <c r="AJ2706">
        <v>567</v>
      </c>
      <c r="AK2706">
        <v>7685</v>
      </c>
      <c r="AL2706">
        <v>7</v>
      </c>
      <c r="AM2706">
        <v>1517</v>
      </c>
      <c r="AN2706">
        <v>2053</v>
      </c>
      <c r="AO2706">
        <v>0</v>
      </c>
      <c r="AP2706">
        <v>0</v>
      </c>
      <c r="AQ2706">
        <v>0</v>
      </c>
      <c r="AR2706">
        <v>0</v>
      </c>
      <c r="AS2706">
        <v>45</v>
      </c>
      <c r="AT2706">
        <v>0</v>
      </c>
      <c r="AU2706">
        <v>0</v>
      </c>
      <c r="AV2706">
        <v>0</v>
      </c>
      <c r="AW2706">
        <v>657070</v>
      </c>
      <c r="AX2706">
        <v>21446</v>
      </c>
      <c r="AY2706">
        <v>43247</v>
      </c>
      <c r="AZ2706">
        <v>36</v>
      </c>
      <c r="BA2706">
        <v>881.31</v>
      </c>
      <c r="BB2706">
        <v>36.4</v>
      </c>
    </row>
    <row r="2707" spans="1:54" x14ac:dyDescent="0.3">
      <c r="A2707">
        <v>48275</v>
      </c>
      <c r="B2707" t="s">
        <v>601</v>
      </c>
      <c r="C2707" t="s">
        <v>622</v>
      </c>
      <c r="D2707">
        <v>3858</v>
      </c>
      <c r="E2707">
        <v>3719</v>
      </c>
      <c r="F2707">
        <v>3.7</v>
      </c>
      <c r="G2707">
        <v>3719</v>
      </c>
      <c r="H2707">
        <v>7.5</v>
      </c>
      <c r="I2707">
        <v>26.1</v>
      </c>
      <c r="J2707">
        <v>20.7</v>
      </c>
      <c r="K2707">
        <v>50.3</v>
      </c>
      <c r="L2707">
        <v>90.4</v>
      </c>
      <c r="M2707">
        <v>6.1</v>
      </c>
      <c r="N2707">
        <v>1.3</v>
      </c>
      <c r="O2707">
        <v>0.2</v>
      </c>
      <c r="P2707">
        <v>0.1</v>
      </c>
      <c r="Q2707">
        <v>2</v>
      </c>
      <c r="R2707">
        <v>33.6</v>
      </c>
      <c r="S2707">
        <v>59.3</v>
      </c>
      <c r="T2707">
        <v>84.9</v>
      </c>
      <c r="U2707">
        <v>7.9</v>
      </c>
      <c r="V2707">
        <v>21.6</v>
      </c>
      <c r="W2707">
        <v>78.599999999999994</v>
      </c>
      <c r="X2707">
        <v>12.5</v>
      </c>
      <c r="Y2707">
        <v>279</v>
      </c>
      <c r="Z2707">
        <v>14.6</v>
      </c>
      <c r="AA2707">
        <v>2044</v>
      </c>
      <c r="AB2707">
        <v>65.900000000000006</v>
      </c>
      <c r="AC2707">
        <v>8.6999999999999993</v>
      </c>
      <c r="AD2707">
        <v>40900</v>
      </c>
      <c r="AE2707">
        <v>1557</v>
      </c>
      <c r="AF2707">
        <v>2.31</v>
      </c>
      <c r="AG2707">
        <v>19396</v>
      </c>
      <c r="AH2707">
        <v>34295</v>
      </c>
      <c r="AI2707">
        <v>20.8</v>
      </c>
      <c r="AJ2707">
        <v>98</v>
      </c>
      <c r="AK2707">
        <v>707</v>
      </c>
      <c r="AL2707">
        <v>-4.3</v>
      </c>
      <c r="AM2707">
        <v>249</v>
      </c>
      <c r="AN2707">
        <v>368</v>
      </c>
      <c r="AO2707">
        <v>0</v>
      </c>
      <c r="AP2707">
        <v>0</v>
      </c>
      <c r="AQ2707">
        <v>0</v>
      </c>
      <c r="AR2707">
        <v>0</v>
      </c>
      <c r="AS2707">
        <v>0</v>
      </c>
      <c r="AT2707">
        <v>0</v>
      </c>
      <c r="AU2707">
        <v>0</v>
      </c>
      <c r="AV2707">
        <v>41626</v>
      </c>
      <c r="AW2707">
        <v>34309</v>
      </c>
      <c r="AX2707">
        <v>9896</v>
      </c>
      <c r="AY2707">
        <v>1406</v>
      </c>
      <c r="AZ2707">
        <v>0</v>
      </c>
      <c r="BA2707">
        <v>850.62</v>
      </c>
      <c r="BB2707">
        <v>4.4000000000000004</v>
      </c>
    </row>
    <row r="2708" spans="1:54" x14ac:dyDescent="0.3">
      <c r="A2708">
        <v>48277</v>
      </c>
      <c r="B2708" t="s">
        <v>37</v>
      </c>
      <c r="C2708" t="s">
        <v>622</v>
      </c>
      <c r="D2708">
        <v>49523</v>
      </c>
      <c r="E2708">
        <v>49789</v>
      </c>
      <c r="F2708">
        <v>-0.5</v>
      </c>
      <c r="G2708">
        <v>49793</v>
      </c>
      <c r="H2708">
        <v>6.5</v>
      </c>
      <c r="I2708">
        <v>23.7</v>
      </c>
      <c r="J2708">
        <v>18.399999999999999</v>
      </c>
      <c r="K2708">
        <v>51.7</v>
      </c>
      <c r="L2708">
        <v>81.400000000000006</v>
      </c>
      <c r="M2708">
        <v>13.5</v>
      </c>
      <c r="N2708">
        <v>1.7</v>
      </c>
      <c r="O2708">
        <v>0.7</v>
      </c>
      <c r="P2708">
        <v>0</v>
      </c>
      <c r="Q2708">
        <v>2.7</v>
      </c>
      <c r="R2708">
        <v>7.5</v>
      </c>
      <c r="S2708">
        <v>74.8</v>
      </c>
      <c r="T2708">
        <v>81.400000000000006</v>
      </c>
      <c r="U2708">
        <v>4.2</v>
      </c>
      <c r="V2708">
        <v>7.3</v>
      </c>
      <c r="W2708">
        <v>83.1</v>
      </c>
      <c r="X2708">
        <v>16.5</v>
      </c>
      <c r="Y2708">
        <v>3800</v>
      </c>
      <c r="Z2708">
        <v>19.899999999999999</v>
      </c>
      <c r="AA2708">
        <v>22582</v>
      </c>
      <c r="AB2708">
        <v>65.2</v>
      </c>
      <c r="AC2708">
        <v>14.4</v>
      </c>
      <c r="AD2708">
        <v>85300</v>
      </c>
      <c r="AE2708">
        <v>19416</v>
      </c>
      <c r="AF2708">
        <v>2.5</v>
      </c>
      <c r="AG2708">
        <v>21468</v>
      </c>
      <c r="AH2708">
        <v>40104</v>
      </c>
      <c r="AI2708">
        <v>19.100000000000001</v>
      </c>
      <c r="AJ2708">
        <v>1187</v>
      </c>
      <c r="AK2708">
        <v>15563</v>
      </c>
      <c r="AL2708">
        <v>-6.7</v>
      </c>
      <c r="AM2708">
        <v>3748</v>
      </c>
      <c r="AN2708">
        <v>5469</v>
      </c>
      <c r="AO2708">
        <v>0</v>
      </c>
      <c r="AP2708">
        <v>0</v>
      </c>
      <c r="AQ2708">
        <v>0</v>
      </c>
      <c r="AR2708">
        <v>0</v>
      </c>
      <c r="AS2708">
        <v>0</v>
      </c>
      <c r="AT2708">
        <v>31.5</v>
      </c>
      <c r="AU2708">
        <v>2411601</v>
      </c>
      <c r="AV2708">
        <v>0</v>
      </c>
      <c r="AW2708">
        <v>637577</v>
      </c>
      <c r="AX2708">
        <v>13019</v>
      </c>
      <c r="AY2708">
        <v>61073</v>
      </c>
      <c r="AZ2708">
        <v>43</v>
      </c>
      <c r="BA2708">
        <v>907.19</v>
      </c>
      <c r="BB2708">
        <v>54.9</v>
      </c>
    </row>
    <row r="2709" spans="1:54" x14ac:dyDescent="0.3">
      <c r="A2709">
        <v>48279</v>
      </c>
      <c r="B2709" t="s">
        <v>712</v>
      </c>
      <c r="C2709" t="s">
        <v>622</v>
      </c>
      <c r="D2709">
        <v>13574</v>
      </c>
      <c r="E2709">
        <v>13977</v>
      </c>
      <c r="F2709">
        <v>-2.9</v>
      </c>
      <c r="G2709">
        <v>13977</v>
      </c>
      <c r="H2709">
        <v>8.3000000000000007</v>
      </c>
      <c r="I2709">
        <v>28.3</v>
      </c>
      <c r="J2709">
        <v>16.3</v>
      </c>
      <c r="K2709">
        <v>50</v>
      </c>
      <c r="L2709">
        <v>91</v>
      </c>
      <c r="M2709">
        <v>5.0999999999999996</v>
      </c>
      <c r="N2709">
        <v>1.8</v>
      </c>
      <c r="O2709">
        <v>0.4</v>
      </c>
      <c r="P2709">
        <v>0.1</v>
      </c>
      <c r="Q2709">
        <v>1.7</v>
      </c>
      <c r="R2709">
        <v>54</v>
      </c>
      <c r="S2709">
        <v>40.299999999999997</v>
      </c>
      <c r="T2709">
        <v>83.1</v>
      </c>
      <c r="U2709">
        <v>9.8000000000000007</v>
      </c>
      <c r="V2709">
        <v>36.9</v>
      </c>
      <c r="W2709">
        <v>70.2</v>
      </c>
      <c r="X2709">
        <v>14</v>
      </c>
      <c r="Y2709">
        <v>597</v>
      </c>
      <c r="Z2709">
        <v>14.5</v>
      </c>
      <c r="AA2709">
        <v>6102</v>
      </c>
      <c r="AB2709">
        <v>71.400000000000006</v>
      </c>
      <c r="AC2709">
        <v>8</v>
      </c>
      <c r="AD2709">
        <v>56900</v>
      </c>
      <c r="AE2709">
        <v>4803</v>
      </c>
      <c r="AF2709">
        <v>2.85</v>
      </c>
      <c r="AG2709">
        <v>18744</v>
      </c>
      <c r="AH2709">
        <v>36727</v>
      </c>
      <c r="AI2709">
        <v>22.1</v>
      </c>
      <c r="AJ2709">
        <v>245</v>
      </c>
      <c r="AK2709">
        <v>2536</v>
      </c>
      <c r="AL2709">
        <v>-1.8</v>
      </c>
      <c r="AM2709">
        <v>716</v>
      </c>
      <c r="AN2709">
        <v>1038</v>
      </c>
      <c r="AO2709">
        <v>0</v>
      </c>
      <c r="AP2709">
        <v>0</v>
      </c>
      <c r="AQ2709">
        <v>0</v>
      </c>
      <c r="AR2709">
        <v>0</v>
      </c>
      <c r="AS2709">
        <v>0</v>
      </c>
      <c r="AT2709">
        <v>15.9</v>
      </c>
      <c r="AU2709">
        <v>0</v>
      </c>
      <c r="AV2709">
        <v>84216</v>
      </c>
      <c r="AW2709">
        <v>95775</v>
      </c>
      <c r="AX2709">
        <v>6933</v>
      </c>
      <c r="AY2709">
        <v>6963</v>
      </c>
      <c r="AZ2709">
        <v>7</v>
      </c>
      <c r="BA2709">
        <v>1016.18</v>
      </c>
      <c r="BB2709">
        <v>13.8</v>
      </c>
    </row>
    <row r="2710" spans="1:54" x14ac:dyDescent="0.3">
      <c r="A2710">
        <v>48281</v>
      </c>
      <c r="B2710" t="s">
        <v>711</v>
      </c>
      <c r="C2710" t="s">
        <v>622</v>
      </c>
      <c r="D2710">
        <v>20156</v>
      </c>
      <c r="E2710">
        <v>19677</v>
      </c>
      <c r="F2710">
        <v>2.4</v>
      </c>
      <c r="G2710">
        <v>19677</v>
      </c>
      <c r="H2710">
        <v>5.9</v>
      </c>
      <c r="I2710">
        <v>23.4</v>
      </c>
      <c r="J2710">
        <v>18</v>
      </c>
      <c r="K2710">
        <v>50.8</v>
      </c>
      <c r="L2710">
        <v>90.2</v>
      </c>
      <c r="M2710">
        <v>4.0999999999999996</v>
      </c>
      <c r="N2710">
        <v>1.2</v>
      </c>
      <c r="O2710">
        <v>1.3</v>
      </c>
      <c r="P2710">
        <v>0.3</v>
      </c>
      <c r="Q2710">
        <v>2.9</v>
      </c>
      <c r="R2710">
        <v>18.899999999999999</v>
      </c>
      <c r="S2710">
        <v>73.099999999999994</v>
      </c>
      <c r="T2710">
        <v>83.2</v>
      </c>
      <c r="U2710">
        <v>7.1</v>
      </c>
      <c r="V2710">
        <v>14.8</v>
      </c>
      <c r="W2710">
        <v>86</v>
      </c>
      <c r="X2710">
        <v>19.8</v>
      </c>
      <c r="Y2710">
        <v>3231</v>
      </c>
      <c r="Z2710">
        <v>28.4</v>
      </c>
      <c r="AA2710">
        <v>9001</v>
      </c>
      <c r="AB2710">
        <v>74.900000000000006</v>
      </c>
      <c r="AC2710">
        <v>6.3</v>
      </c>
      <c r="AD2710">
        <v>129100</v>
      </c>
      <c r="AE2710">
        <v>7289</v>
      </c>
      <c r="AF2710">
        <v>2.68</v>
      </c>
      <c r="AG2710">
        <v>23423</v>
      </c>
      <c r="AH2710">
        <v>49277</v>
      </c>
      <c r="AI2710">
        <v>16.899999999999999</v>
      </c>
      <c r="AJ2710">
        <v>386</v>
      </c>
      <c r="AK2710">
        <v>3613</v>
      </c>
      <c r="AL2710">
        <v>1.9</v>
      </c>
      <c r="AM2710">
        <v>1376</v>
      </c>
      <c r="AN2710">
        <v>1639</v>
      </c>
      <c r="AO2710">
        <v>0</v>
      </c>
      <c r="AP2710">
        <v>0</v>
      </c>
      <c r="AQ2710">
        <v>0</v>
      </c>
      <c r="AR2710">
        <v>0</v>
      </c>
      <c r="AS2710">
        <v>0</v>
      </c>
      <c r="AT2710">
        <v>29</v>
      </c>
      <c r="AU2710">
        <v>0</v>
      </c>
      <c r="AV2710">
        <v>11547</v>
      </c>
      <c r="AW2710">
        <v>207126</v>
      </c>
      <c r="AX2710">
        <v>10008</v>
      </c>
      <c r="AY2710">
        <v>16104</v>
      </c>
      <c r="AZ2710">
        <v>236</v>
      </c>
      <c r="BA2710">
        <v>712.84</v>
      </c>
      <c r="BB2710">
        <v>27.6</v>
      </c>
    </row>
    <row r="2711" spans="1:54" x14ac:dyDescent="0.3">
      <c r="A2711">
        <v>48283</v>
      </c>
      <c r="B2711" t="s">
        <v>713</v>
      </c>
      <c r="C2711" t="s">
        <v>622</v>
      </c>
      <c r="D2711">
        <v>7474</v>
      </c>
      <c r="E2711">
        <v>6886</v>
      </c>
      <c r="F2711">
        <v>8.5</v>
      </c>
      <c r="G2711">
        <v>6886</v>
      </c>
      <c r="H2711">
        <v>6.7</v>
      </c>
      <c r="I2711">
        <v>20.7</v>
      </c>
      <c r="J2711">
        <v>13.2</v>
      </c>
      <c r="K2711">
        <v>41.3</v>
      </c>
      <c r="L2711">
        <v>96.8</v>
      </c>
      <c r="M2711">
        <v>1.1000000000000001</v>
      </c>
      <c r="N2711">
        <v>0.8</v>
      </c>
      <c r="O2711">
        <v>0.5</v>
      </c>
      <c r="P2711">
        <v>0</v>
      </c>
      <c r="Q2711">
        <v>0.8</v>
      </c>
      <c r="R2711">
        <v>84.4</v>
      </c>
      <c r="S2711">
        <v>13.9</v>
      </c>
      <c r="T2711">
        <v>82.5</v>
      </c>
      <c r="U2711">
        <v>7.7</v>
      </c>
      <c r="V2711">
        <v>62.4</v>
      </c>
      <c r="W2711">
        <v>52.9</v>
      </c>
      <c r="X2711">
        <v>5.0999999999999996</v>
      </c>
      <c r="Y2711">
        <v>267</v>
      </c>
      <c r="Z2711">
        <v>27.6</v>
      </c>
      <c r="AA2711">
        <v>2878</v>
      </c>
      <c r="AB2711">
        <v>71.099999999999994</v>
      </c>
      <c r="AC2711">
        <v>13.6</v>
      </c>
      <c r="AD2711">
        <v>48200</v>
      </c>
      <c r="AE2711">
        <v>1864</v>
      </c>
      <c r="AF2711">
        <v>3.29</v>
      </c>
      <c r="AG2711">
        <v>13307</v>
      </c>
      <c r="AH2711">
        <v>26756</v>
      </c>
      <c r="AI2711">
        <v>21.7</v>
      </c>
      <c r="AJ2711">
        <v>125</v>
      </c>
      <c r="AK2711">
        <v>1856</v>
      </c>
      <c r="AL2711">
        <v>6.7</v>
      </c>
      <c r="AM2711">
        <v>592</v>
      </c>
      <c r="AN2711">
        <v>424</v>
      </c>
      <c r="AO2711">
        <v>0</v>
      </c>
      <c r="AP2711">
        <v>0</v>
      </c>
      <c r="AQ2711">
        <v>0</v>
      </c>
      <c r="AR2711">
        <v>0</v>
      </c>
      <c r="AS2711">
        <v>34.700000000000003</v>
      </c>
      <c r="AT2711">
        <v>30.2</v>
      </c>
      <c r="AU2711">
        <v>0</v>
      </c>
      <c r="AV2711">
        <v>0</v>
      </c>
      <c r="AW2711">
        <v>79867</v>
      </c>
      <c r="AX2711">
        <v>13480</v>
      </c>
      <c r="AY2711">
        <v>5336</v>
      </c>
      <c r="AZ2711">
        <v>24</v>
      </c>
      <c r="BA2711">
        <v>1486.69</v>
      </c>
      <c r="BB2711">
        <v>4.5999999999999996</v>
      </c>
    </row>
    <row r="2712" spans="1:54" x14ac:dyDescent="0.3">
      <c r="A2712">
        <v>48285</v>
      </c>
      <c r="B2712" t="s">
        <v>710</v>
      </c>
      <c r="C2712" t="s">
        <v>622</v>
      </c>
      <c r="D2712">
        <v>19721</v>
      </c>
      <c r="E2712">
        <v>19263</v>
      </c>
      <c r="F2712">
        <v>2.4</v>
      </c>
      <c r="G2712">
        <v>19263</v>
      </c>
      <c r="H2712">
        <v>6</v>
      </c>
      <c r="I2712">
        <v>23.6</v>
      </c>
      <c r="J2712">
        <v>21.9</v>
      </c>
      <c r="K2712">
        <v>51.3</v>
      </c>
      <c r="L2712">
        <v>90.7</v>
      </c>
      <c r="M2712">
        <v>7</v>
      </c>
      <c r="N2712">
        <v>0.6</v>
      </c>
      <c r="O2712">
        <v>0.4</v>
      </c>
      <c r="P2712">
        <v>0.1</v>
      </c>
      <c r="Q2712">
        <v>1.2</v>
      </c>
      <c r="R2712">
        <v>17.7</v>
      </c>
      <c r="S2712">
        <v>74.5</v>
      </c>
      <c r="T2712">
        <v>89.7</v>
      </c>
      <c r="U2712">
        <v>6</v>
      </c>
      <c r="V2712">
        <v>18.100000000000001</v>
      </c>
      <c r="W2712">
        <v>79.2</v>
      </c>
      <c r="X2712">
        <v>16.3</v>
      </c>
      <c r="Y2712">
        <v>1280</v>
      </c>
      <c r="Z2712">
        <v>27.2</v>
      </c>
      <c r="AA2712">
        <v>10362</v>
      </c>
      <c r="AB2712">
        <v>79.5</v>
      </c>
      <c r="AC2712">
        <v>4.0999999999999996</v>
      </c>
      <c r="AD2712">
        <v>92800</v>
      </c>
      <c r="AE2712">
        <v>7711</v>
      </c>
      <c r="AF2712">
        <v>2.4500000000000002</v>
      </c>
      <c r="AG2712">
        <v>24299</v>
      </c>
      <c r="AH2712">
        <v>44149</v>
      </c>
      <c r="AI2712">
        <v>8.3000000000000007</v>
      </c>
      <c r="AJ2712">
        <v>486</v>
      </c>
      <c r="AK2712">
        <v>5370</v>
      </c>
      <c r="AL2712">
        <v>-0.7</v>
      </c>
      <c r="AM2712">
        <v>1705</v>
      </c>
      <c r="AN2712">
        <v>1762</v>
      </c>
      <c r="AO2712">
        <v>0</v>
      </c>
      <c r="AP2712">
        <v>0</v>
      </c>
      <c r="AQ2712">
        <v>0</v>
      </c>
      <c r="AR2712">
        <v>0</v>
      </c>
      <c r="AS2712">
        <v>0</v>
      </c>
      <c r="AT2712">
        <v>27.7</v>
      </c>
      <c r="AU2712">
        <v>238235</v>
      </c>
      <c r="AV2712">
        <v>221171</v>
      </c>
      <c r="AW2712">
        <v>172013</v>
      </c>
      <c r="AX2712">
        <v>9224</v>
      </c>
      <c r="AY2712">
        <v>9065</v>
      </c>
      <c r="AZ2712">
        <v>11</v>
      </c>
      <c r="BA2712">
        <v>969.71</v>
      </c>
      <c r="BB2712">
        <v>19.899999999999999</v>
      </c>
    </row>
    <row r="2713" spans="1:54" x14ac:dyDescent="0.3">
      <c r="A2713">
        <v>48287</v>
      </c>
      <c r="B2713" t="s">
        <v>34</v>
      </c>
      <c r="C2713" t="s">
        <v>622</v>
      </c>
      <c r="D2713">
        <v>16742</v>
      </c>
      <c r="E2713">
        <v>16610</v>
      </c>
      <c r="F2713">
        <v>0.8</v>
      </c>
      <c r="G2713">
        <v>16612</v>
      </c>
      <c r="H2713">
        <v>5.7</v>
      </c>
      <c r="I2713">
        <v>22.6</v>
      </c>
      <c r="J2713">
        <v>17.7</v>
      </c>
      <c r="K2713">
        <v>49.7</v>
      </c>
      <c r="L2713">
        <v>85.5</v>
      </c>
      <c r="M2713">
        <v>11.3</v>
      </c>
      <c r="N2713">
        <v>1.1000000000000001</v>
      </c>
      <c r="O2713">
        <v>0.5</v>
      </c>
      <c r="P2713">
        <v>0.2</v>
      </c>
      <c r="Q2713">
        <v>1.4</v>
      </c>
      <c r="R2713">
        <v>22.9</v>
      </c>
      <c r="S2713">
        <v>64.2</v>
      </c>
      <c r="T2713">
        <v>84.2</v>
      </c>
      <c r="U2713">
        <v>7.2</v>
      </c>
      <c r="V2713">
        <v>18.399999999999999</v>
      </c>
      <c r="W2713">
        <v>81.599999999999994</v>
      </c>
      <c r="X2713">
        <v>15.7</v>
      </c>
      <c r="Y2713">
        <v>1392</v>
      </c>
      <c r="Z2713">
        <v>27.4</v>
      </c>
      <c r="AA2713">
        <v>7599</v>
      </c>
      <c r="AB2713">
        <v>76.7</v>
      </c>
      <c r="AC2713">
        <v>5.5</v>
      </c>
      <c r="AD2713">
        <v>118400</v>
      </c>
      <c r="AE2713">
        <v>6078</v>
      </c>
      <c r="AF2713">
        <v>2.63</v>
      </c>
      <c r="AG2713">
        <v>25123</v>
      </c>
      <c r="AH2713">
        <v>51534</v>
      </c>
      <c r="AI2713">
        <v>12.4</v>
      </c>
      <c r="AJ2713">
        <v>421</v>
      </c>
      <c r="AK2713">
        <v>5426</v>
      </c>
      <c r="AL2713">
        <v>15.4</v>
      </c>
      <c r="AM2713">
        <v>1296</v>
      </c>
      <c r="AN2713">
        <v>1826</v>
      </c>
      <c r="AO2713">
        <v>0</v>
      </c>
      <c r="AP2713">
        <v>0</v>
      </c>
      <c r="AQ2713">
        <v>0</v>
      </c>
      <c r="AR2713">
        <v>0</v>
      </c>
      <c r="AS2713">
        <v>0</v>
      </c>
      <c r="AT2713">
        <v>14</v>
      </c>
      <c r="AU2713">
        <v>128453</v>
      </c>
      <c r="AV2713">
        <v>58172</v>
      </c>
      <c r="AW2713">
        <v>162558</v>
      </c>
      <c r="AX2713">
        <v>10056</v>
      </c>
      <c r="AY2713">
        <v>13214</v>
      </c>
      <c r="AZ2713">
        <v>3</v>
      </c>
      <c r="BA2713">
        <v>629.02</v>
      </c>
      <c r="BB2713">
        <v>26.4</v>
      </c>
    </row>
    <row r="2714" spans="1:54" x14ac:dyDescent="0.3">
      <c r="A2714">
        <v>48289</v>
      </c>
      <c r="B2714" t="s">
        <v>709</v>
      </c>
      <c r="C2714" t="s">
        <v>622</v>
      </c>
      <c r="D2714">
        <v>16861</v>
      </c>
      <c r="E2714">
        <v>16801</v>
      </c>
      <c r="F2714">
        <v>0.4</v>
      </c>
      <c r="G2714">
        <v>16801</v>
      </c>
      <c r="H2714">
        <v>6.7</v>
      </c>
      <c r="I2714">
        <v>22.3</v>
      </c>
      <c r="J2714">
        <v>23.4</v>
      </c>
      <c r="K2714">
        <v>50.4</v>
      </c>
      <c r="L2714">
        <v>89.5</v>
      </c>
      <c r="M2714">
        <v>7.5</v>
      </c>
      <c r="N2714">
        <v>0.8</v>
      </c>
      <c r="O2714">
        <v>0.8</v>
      </c>
      <c r="P2714">
        <v>0</v>
      </c>
      <c r="Q2714">
        <v>1.4</v>
      </c>
      <c r="R2714">
        <v>14.2</v>
      </c>
      <c r="S2714">
        <v>76.3</v>
      </c>
      <c r="T2714">
        <v>90</v>
      </c>
      <c r="U2714">
        <v>5.6</v>
      </c>
      <c r="V2714">
        <v>10</v>
      </c>
      <c r="W2714">
        <v>82.9</v>
      </c>
      <c r="X2714">
        <v>14.8</v>
      </c>
      <c r="Y2714">
        <v>1862</v>
      </c>
      <c r="Z2714">
        <v>24.3</v>
      </c>
      <c r="AA2714">
        <v>9537</v>
      </c>
      <c r="AB2714">
        <v>83.9</v>
      </c>
      <c r="AC2714">
        <v>3.1</v>
      </c>
      <c r="AD2714">
        <v>90300</v>
      </c>
      <c r="AE2714">
        <v>6349</v>
      </c>
      <c r="AF2714">
        <v>2.63</v>
      </c>
      <c r="AG2714">
        <v>24170</v>
      </c>
      <c r="AH2714">
        <v>44452</v>
      </c>
      <c r="AI2714">
        <v>17.7</v>
      </c>
      <c r="AJ2714">
        <v>362</v>
      </c>
      <c r="AK2714">
        <v>4251</v>
      </c>
      <c r="AL2714">
        <v>-0.2</v>
      </c>
      <c r="AM2714">
        <v>1444</v>
      </c>
      <c r="AN2714">
        <v>1647</v>
      </c>
      <c r="AO2714">
        <v>0</v>
      </c>
      <c r="AP2714">
        <v>0</v>
      </c>
      <c r="AQ2714">
        <v>0</v>
      </c>
      <c r="AR2714">
        <v>0</v>
      </c>
      <c r="AS2714">
        <v>0</v>
      </c>
      <c r="AT2714">
        <v>0</v>
      </c>
      <c r="AU2714">
        <v>0</v>
      </c>
      <c r="AV2714">
        <v>92320</v>
      </c>
      <c r="AW2714">
        <v>159859</v>
      </c>
      <c r="AX2714">
        <v>9761</v>
      </c>
      <c r="AY2714">
        <v>13118</v>
      </c>
      <c r="AZ2714">
        <v>0</v>
      </c>
      <c r="BA2714">
        <v>1073.1500000000001</v>
      </c>
      <c r="BB2714">
        <v>15.7</v>
      </c>
    </row>
    <row r="2715" spans="1:54" x14ac:dyDescent="0.3">
      <c r="A2715">
        <v>48291</v>
      </c>
      <c r="B2715" t="s">
        <v>708</v>
      </c>
      <c r="C2715" t="s">
        <v>622</v>
      </c>
      <c r="D2715">
        <v>78117</v>
      </c>
      <c r="E2715">
        <v>75643</v>
      </c>
      <c r="F2715">
        <v>3.3</v>
      </c>
      <c r="G2715">
        <v>75643</v>
      </c>
      <c r="H2715">
        <v>6.8</v>
      </c>
      <c r="I2715">
        <v>25.1</v>
      </c>
      <c r="J2715">
        <v>12.7</v>
      </c>
      <c r="K2715">
        <v>50.8</v>
      </c>
      <c r="L2715">
        <v>85.7</v>
      </c>
      <c r="M2715">
        <v>10.9</v>
      </c>
      <c r="N2715">
        <v>1</v>
      </c>
      <c r="O2715">
        <v>0.7</v>
      </c>
      <c r="P2715">
        <v>0.1</v>
      </c>
      <c r="Q2715">
        <v>1.6</v>
      </c>
      <c r="R2715">
        <v>20.7</v>
      </c>
      <c r="S2715">
        <v>66.5</v>
      </c>
      <c r="T2715">
        <v>80.5</v>
      </c>
      <c r="U2715">
        <v>6.8</v>
      </c>
      <c r="V2715">
        <v>16.600000000000001</v>
      </c>
      <c r="W2715">
        <v>75.099999999999994</v>
      </c>
      <c r="X2715">
        <v>8.8000000000000007</v>
      </c>
      <c r="Y2715">
        <v>5416</v>
      </c>
      <c r="Z2715">
        <v>34.1</v>
      </c>
      <c r="AA2715">
        <v>29505</v>
      </c>
      <c r="AB2715">
        <v>78.099999999999994</v>
      </c>
      <c r="AC2715">
        <v>5.3</v>
      </c>
      <c r="AD2715">
        <v>84400</v>
      </c>
      <c r="AE2715">
        <v>24844</v>
      </c>
      <c r="AF2715">
        <v>2.82</v>
      </c>
      <c r="AG2715">
        <v>19740</v>
      </c>
      <c r="AH2715">
        <v>47228</v>
      </c>
      <c r="AI2715">
        <v>18.399999999999999</v>
      </c>
      <c r="AJ2715">
        <v>1031</v>
      </c>
      <c r="AK2715">
        <v>12382</v>
      </c>
      <c r="AL2715">
        <v>4.5</v>
      </c>
      <c r="AM2715">
        <v>4662</v>
      </c>
      <c r="AN2715">
        <v>5296</v>
      </c>
      <c r="AO2715">
        <v>0</v>
      </c>
      <c r="AP2715">
        <v>0</v>
      </c>
      <c r="AQ2715">
        <v>0</v>
      </c>
      <c r="AR2715">
        <v>0</v>
      </c>
      <c r="AS2715">
        <v>9</v>
      </c>
      <c r="AT2715">
        <v>0</v>
      </c>
      <c r="AU2715">
        <v>0</v>
      </c>
      <c r="AV2715">
        <v>151545</v>
      </c>
      <c r="AW2715">
        <v>653043</v>
      </c>
      <c r="AX2715">
        <v>8729</v>
      </c>
      <c r="AY2715">
        <v>48868</v>
      </c>
      <c r="AZ2715">
        <v>300</v>
      </c>
      <c r="BA2715">
        <v>1158.42</v>
      </c>
      <c r="BB2715">
        <v>65.3</v>
      </c>
    </row>
    <row r="2716" spans="1:54" x14ac:dyDescent="0.3">
      <c r="A2716">
        <v>48293</v>
      </c>
      <c r="B2716" t="s">
        <v>33</v>
      </c>
      <c r="C2716" t="s">
        <v>622</v>
      </c>
      <c r="D2716">
        <v>23524</v>
      </c>
      <c r="E2716">
        <v>23386</v>
      </c>
      <c r="F2716">
        <v>0.6</v>
      </c>
      <c r="G2716">
        <v>23384</v>
      </c>
      <c r="H2716">
        <v>6.3</v>
      </c>
      <c r="I2716">
        <v>23.1</v>
      </c>
      <c r="J2716">
        <v>17.5</v>
      </c>
      <c r="K2716">
        <v>48.1</v>
      </c>
      <c r="L2716">
        <v>78.5</v>
      </c>
      <c r="M2716">
        <v>18.100000000000001</v>
      </c>
      <c r="N2716">
        <v>1.1000000000000001</v>
      </c>
      <c r="O2716">
        <v>0.6</v>
      </c>
      <c r="P2716">
        <v>0.1</v>
      </c>
      <c r="Q2716">
        <v>1.6</v>
      </c>
      <c r="R2716">
        <v>20.8</v>
      </c>
      <c r="S2716">
        <v>59.6</v>
      </c>
      <c r="T2716">
        <v>85.4</v>
      </c>
      <c r="U2716">
        <v>9.5</v>
      </c>
      <c r="V2716">
        <v>17.5</v>
      </c>
      <c r="W2716">
        <v>79.3</v>
      </c>
      <c r="X2716">
        <v>12.4</v>
      </c>
      <c r="Y2716">
        <v>1809</v>
      </c>
      <c r="Z2716">
        <v>20.8</v>
      </c>
      <c r="AA2716">
        <v>10555</v>
      </c>
      <c r="AB2716">
        <v>75.2</v>
      </c>
      <c r="AC2716">
        <v>6.5</v>
      </c>
      <c r="AD2716">
        <v>83200</v>
      </c>
      <c r="AE2716">
        <v>7929</v>
      </c>
      <c r="AF2716">
        <v>2.72</v>
      </c>
      <c r="AG2716">
        <v>19352</v>
      </c>
      <c r="AH2716">
        <v>38823</v>
      </c>
      <c r="AI2716">
        <v>21.5</v>
      </c>
      <c r="AJ2716">
        <v>407</v>
      </c>
      <c r="AK2716">
        <v>5460</v>
      </c>
      <c r="AL2716">
        <v>4.0999999999999996</v>
      </c>
      <c r="AM2716">
        <v>1326</v>
      </c>
      <c r="AN2716">
        <v>1648</v>
      </c>
      <c r="AO2716">
        <v>0</v>
      </c>
      <c r="AP2716">
        <v>0</v>
      </c>
      <c r="AQ2716">
        <v>0</v>
      </c>
      <c r="AR2716">
        <v>0</v>
      </c>
      <c r="AS2716">
        <v>0</v>
      </c>
      <c r="AT2716">
        <v>39.5</v>
      </c>
      <c r="AU2716">
        <v>210827</v>
      </c>
      <c r="AV2716">
        <v>27428</v>
      </c>
      <c r="AW2716">
        <v>268348</v>
      </c>
      <c r="AX2716">
        <v>11976</v>
      </c>
      <c r="AY2716">
        <v>18247</v>
      </c>
      <c r="AZ2716">
        <v>4</v>
      </c>
      <c r="BA2716">
        <v>905.29</v>
      </c>
      <c r="BB2716">
        <v>25.8</v>
      </c>
    </row>
    <row r="2717" spans="1:54" x14ac:dyDescent="0.3">
      <c r="A2717">
        <v>48295</v>
      </c>
      <c r="B2717" t="s">
        <v>707</v>
      </c>
      <c r="C2717" t="s">
        <v>622</v>
      </c>
      <c r="D2717">
        <v>3553</v>
      </c>
      <c r="E2717">
        <v>3302</v>
      </c>
      <c r="F2717">
        <v>7.6</v>
      </c>
      <c r="G2717">
        <v>3302</v>
      </c>
      <c r="H2717">
        <v>6.2</v>
      </c>
      <c r="I2717">
        <v>26.7</v>
      </c>
      <c r="J2717">
        <v>14.4</v>
      </c>
      <c r="K2717">
        <v>48.8</v>
      </c>
      <c r="L2717">
        <v>93.2</v>
      </c>
      <c r="M2717">
        <v>1.8</v>
      </c>
      <c r="N2717">
        <v>2.1</v>
      </c>
      <c r="O2717">
        <v>0.5</v>
      </c>
      <c r="P2717">
        <v>0.2</v>
      </c>
      <c r="Q2717">
        <v>2.2999999999999998</v>
      </c>
      <c r="R2717">
        <v>31.6</v>
      </c>
      <c r="S2717">
        <v>64.5</v>
      </c>
      <c r="T2717">
        <v>84</v>
      </c>
      <c r="U2717">
        <v>12.9</v>
      </c>
      <c r="V2717">
        <v>23.7</v>
      </c>
      <c r="W2717">
        <v>81.599999999999994</v>
      </c>
      <c r="X2717">
        <v>21.5</v>
      </c>
      <c r="Y2717">
        <v>235</v>
      </c>
      <c r="Z2717">
        <v>19.399999999999999</v>
      </c>
      <c r="AA2717">
        <v>1510</v>
      </c>
      <c r="AB2717">
        <v>70.900000000000006</v>
      </c>
      <c r="AC2717">
        <v>7.1</v>
      </c>
      <c r="AD2717">
        <v>89400</v>
      </c>
      <c r="AE2717">
        <v>1115</v>
      </c>
      <c r="AF2717">
        <v>2.99</v>
      </c>
      <c r="AG2717">
        <v>29017</v>
      </c>
      <c r="AH2717">
        <v>57978</v>
      </c>
      <c r="AI2717">
        <v>10.9</v>
      </c>
      <c r="AJ2717">
        <v>95</v>
      </c>
      <c r="AK2717">
        <v>872</v>
      </c>
      <c r="AL2717">
        <v>-2.8</v>
      </c>
      <c r="AM2717">
        <v>318</v>
      </c>
      <c r="AN2717">
        <v>318</v>
      </c>
      <c r="AO2717">
        <v>0</v>
      </c>
      <c r="AP2717">
        <v>0</v>
      </c>
      <c r="AQ2717">
        <v>0</v>
      </c>
      <c r="AR2717">
        <v>0</v>
      </c>
      <c r="AS2717">
        <v>0</v>
      </c>
      <c r="AT2717">
        <v>0</v>
      </c>
      <c r="AU2717">
        <v>0</v>
      </c>
      <c r="AV2717">
        <v>47171</v>
      </c>
      <c r="AW2717">
        <v>24490</v>
      </c>
      <c r="AX2717">
        <v>8169</v>
      </c>
      <c r="AY2717">
        <v>0</v>
      </c>
      <c r="AZ2717">
        <v>6</v>
      </c>
      <c r="BA2717">
        <v>932.18</v>
      </c>
      <c r="BB2717">
        <v>3.5</v>
      </c>
    </row>
    <row r="2718" spans="1:54" x14ac:dyDescent="0.3">
      <c r="A2718">
        <v>48297</v>
      </c>
      <c r="B2718" t="s">
        <v>706</v>
      </c>
      <c r="C2718" t="s">
        <v>622</v>
      </c>
      <c r="D2718">
        <v>12091</v>
      </c>
      <c r="E2718">
        <v>11527</v>
      </c>
      <c r="F2718">
        <v>4.9000000000000004</v>
      </c>
      <c r="G2718">
        <v>11531</v>
      </c>
      <c r="H2718">
        <v>4.9000000000000004</v>
      </c>
      <c r="I2718">
        <v>20</v>
      </c>
      <c r="J2718">
        <v>19.8</v>
      </c>
      <c r="K2718">
        <v>46.2</v>
      </c>
      <c r="L2718">
        <v>92.3</v>
      </c>
      <c r="M2718">
        <v>4.9000000000000004</v>
      </c>
      <c r="N2718">
        <v>1.2</v>
      </c>
      <c r="O2718">
        <v>0.7</v>
      </c>
      <c r="P2718">
        <v>0</v>
      </c>
      <c r="Q2718">
        <v>0.9</v>
      </c>
      <c r="R2718">
        <v>37.5</v>
      </c>
      <c r="S2718">
        <v>56.3</v>
      </c>
      <c r="T2718">
        <v>88.4</v>
      </c>
      <c r="U2718">
        <v>5.0999999999999996</v>
      </c>
      <c r="V2718">
        <v>28.4</v>
      </c>
      <c r="W2718">
        <v>79.599999999999994</v>
      </c>
      <c r="X2718">
        <v>14.3</v>
      </c>
      <c r="Y2718">
        <v>1218</v>
      </c>
      <c r="Z2718">
        <v>27.3</v>
      </c>
      <c r="AA2718">
        <v>6106</v>
      </c>
      <c r="AB2718">
        <v>81.8</v>
      </c>
      <c r="AC2718">
        <v>2.9</v>
      </c>
      <c r="AD2718">
        <v>85500</v>
      </c>
      <c r="AE2718">
        <v>3882</v>
      </c>
      <c r="AF2718">
        <v>2.58</v>
      </c>
      <c r="AG2718">
        <v>21016</v>
      </c>
      <c r="AH2718">
        <v>42829</v>
      </c>
      <c r="AI2718">
        <v>17.100000000000001</v>
      </c>
      <c r="AJ2718">
        <v>283</v>
      </c>
      <c r="AK2718">
        <v>3996</v>
      </c>
      <c r="AL2718">
        <v>0</v>
      </c>
      <c r="AM2718">
        <v>1025</v>
      </c>
      <c r="AN2718">
        <v>1191</v>
      </c>
      <c r="AO2718">
        <v>0</v>
      </c>
      <c r="AP2718">
        <v>0</v>
      </c>
      <c r="AQ2718">
        <v>0</v>
      </c>
      <c r="AR2718">
        <v>0</v>
      </c>
      <c r="AS2718">
        <v>0</v>
      </c>
      <c r="AT2718">
        <v>0</v>
      </c>
      <c r="AU2718">
        <v>0</v>
      </c>
      <c r="AV2718">
        <v>25250</v>
      </c>
      <c r="AW2718">
        <v>112717</v>
      </c>
      <c r="AX2718">
        <v>9981</v>
      </c>
      <c r="AY2718">
        <v>11666</v>
      </c>
      <c r="AZ2718">
        <v>12</v>
      </c>
      <c r="BA2718">
        <v>1039.7</v>
      </c>
      <c r="BB2718">
        <v>11.1</v>
      </c>
    </row>
    <row r="2719" spans="1:54" x14ac:dyDescent="0.3">
      <c r="A2719">
        <v>48299</v>
      </c>
      <c r="B2719" t="s">
        <v>705</v>
      </c>
      <c r="C2719" t="s">
        <v>622</v>
      </c>
      <c r="D2719">
        <v>19510</v>
      </c>
      <c r="E2719">
        <v>19301</v>
      </c>
      <c r="F2719">
        <v>1.1000000000000001</v>
      </c>
      <c r="G2719">
        <v>19301</v>
      </c>
      <c r="H2719">
        <v>4.3</v>
      </c>
      <c r="I2719">
        <v>15.5</v>
      </c>
      <c r="J2719">
        <v>33.9</v>
      </c>
      <c r="K2719">
        <v>51.7</v>
      </c>
      <c r="L2719">
        <v>96</v>
      </c>
      <c r="M2719">
        <v>1.3</v>
      </c>
      <c r="N2719">
        <v>0.9</v>
      </c>
      <c r="O2719">
        <v>0.6</v>
      </c>
      <c r="P2719">
        <v>0</v>
      </c>
      <c r="Q2719">
        <v>1.2</v>
      </c>
      <c r="R2719">
        <v>9.8000000000000007</v>
      </c>
      <c r="S2719">
        <v>87.1</v>
      </c>
      <c r="T2719">
        <v>86.8</v>
      </c>
      <c r="U2719">
        <v>2.7</v>
      </c>
      <c r="V2719">
        <v>6.3</v>
      </c>
      <c r="W2719">
        <v>86.7</v>
      </c>
      <c r="X2719">
        <v>25.4</v>
      </c>
      <c r="Y2719">
        <v>2750</v>
      </c>
      <c r="Z2719">
        <v>23.7</v>
      </c>
      <c r="AA2719">
        <v>14734</v>
      </c>
      <c r="AB2719">
        <v>78</v>
      </c>
      <c r="AC2719">
        <v>14.1</v>
      </c>
      <c r="AD2719">
        <v>159000</v>
      </c>
      <c r="AE2719">
        <v>8519</v>
      </c>
      <c r="AF2719">
        <v>2.23</v>
      </c>
      <c r="AG2719">
        <v>33634</v>
      </c>
      <c r="AH2719">
        <v>44094</v>
      </c>
      <c r="AI2719">
        <v>14.1</v>
      </c>
      <c r="AJ2719">
        <v>434</v>
      </c>
      <c r="AK2719">
        <v>3529</v>
      </c>
      <c r="AL2719">
        <v>7.1</v>
      </c>
      <c r="AM2719">
        <v>2037</v>
      </c>
      <c r="AN2719">
        <v>2875</v>
      </c>
      <c r="AO2719">
        <v>0</v>
      </c>
      <c r="AP2719">
        <v>0</v>
      </c>
      <c r="AQ2719">
        <v>0</v>
      </c>
      <c r="AR2719">
        <v>0</v>
      </c>
      <c r="AS2719">
        <v>0</v>
      </c>
      <c r="AT2719">
        <v>0</v>
      </c>
      <c r="AU2719">
        <v>0</v>
      </c>
      <c r="AV2719">
        <v>94883</v>
      </c>
      <c r="AW2719">
        <v>113011</v>
      </c>
      <c r="AX2719">
        <v>6183</v>
      </c>
      <c r="AY2719">
        <v>61053</v>
      </c>
      <c r="AZ2719">
        <v>202</v>
      </c>
      <c r="BA2719">
        <v>934.03</v>
      </c>
      <c r="BB2719">
        <v>20.7</v>
      </c>
    </row>
    <row r="2720" spans="1:54" x14ac:dyDescent="0.3">
      <c r="A2720">
        <v>48301</v>
      </c>
      <c r="B2720" t="s">
        <v>704</v>
      </c>
      <c r="C2720" t="s">
        <v>622</v>
      </c>
      <c r="D2720">
        <v>86</v>
      </c>
      <c r="E2720">
        <v>82</v>
      </c>
      <c r="F2720">
        <v>4.9000000000000004</v>
      </c>
      <c r="G2720">
        <v>82</v>
      </c>
      <c r="H2720">
        <v>9.3000000000000007</v>
      </c>
      <c r="I2720">
        <v>30.2</v>
      </c>
      <c r="J2720">
        <v>15.1</v>
      </c>
      <c r="K2720">
        <v>41.9</v>
      </c>
      <c r="L2720">
        <v>96.5</v>
      </c>
      <c r="M2720">
        <v>0</v>
      </c>
      <c r="N2720">
        <v>3.5</v>
      </c>
      <c r="O2720">
        <v>0</v>
      </c>
      <c r="P2720">
        <v>0</v>
      </c>
      <c r="Q2720">
        <v>0</v>
      </c>
      <c r="R2720">
        <v>20.9</v>
      </c>
      <c r="S2720">
        <v>75.599999999999994</v>
      </c>
      <c r="T2720">
        <v>83.9</v>
      </c>
      <c r="U2720">
        <v>0</v>
      </c>
      <c r="V2720">
        <v>0</v>
      </c>
      <c r="W2720">
        <v>89.5</v>
      </c>
      <c r="X2720">
        <v>7.9</v>
      </c>
      <c r="Y2720">
        <v>2</v>
      </c>
      <c r="Z2720">
        <v>24.5</v>
      </c>
      <c r="AA2720">
        <v>50</v>
      </c>
      <c r="AB2720">
        <v>48.5</v>
      </c>
      <c r="AC2720">
        <v>4.8</v>
      </c>
      <c r="AD2720">
        <v>86000</v>
      </c>
      <c r="AE2720">
        <v>33</v>
      </c>
      <c r="AF2720">
        <v>2.64</v>
      </c>
      <c r="AG2720">
        <v>34068</v>
      </c>
      <c r="AH2720">
        <v>68750</v>
      </c>
      <c r="AI2720">
        <v>12</v>
      </c>
      <c r="AJ2720">
        <v>2</v>
      </c>
      <c r="AK2720">
        <v>0</v>
      </c>
      <c r="AL2720">
        <v>0</v>
      </c>
      <c r="AM2720">
        <v>12</v>
      </c>
      <c r="AN2720">
        <v>0</v>
      </c>
      <c r="AO2720">
        <v>0</v>
      </c>
      <c r="AP2720">
        <v>0</v>
      </c>
      <c r="AQ2720">
        <v>0</v>
      </c>
      <c r="AR2720">
        <v>0</v>
      </c>
      <c r="AS2720">
        <v>0</v>
      </c>
      <c r="AT2720">
        <v>0</v>
      </c>
      <c r="AU2720">
        <v>0</v>
      </c>
      <c r="AV2720">
        <v>0</v>
      </c>
      <c r="AW2720">
        <v>0</v>
      </c>
      <c r="AX2720">
        <v>0</v>
      </c>
      <c r="AY2720">
        <v>0</v>
      </c>
      <c r="AZ2720">
        <v>0</v>
      </c>
      <c r="BA2720">
        <v>668.93</v>
      </c>
      <c r="BB2720">
        <v>0.1</v>
      </c>
    </row>
    <row r="2721" spans="1:54" x14ac:dyDescent="0.3">
      <c r="A2721">
        <v>48303</v>
      </c>
      <c r="B2721" t="s">
        <v>703</v>
      </c>
      <c r="C2721" t="s">
        <v>622</v>
      </c>
      <c r="D2721">
        <v>293974</v>
      </c>
      <c r="E2721">
        <v>278831</v>
      </c>
      <c r="F2721">
        <v>5.4</v>
      </c>
      <c r="G2721">
        <v>278831</v>
      </c>
      <c r="H2721">
        <v>6.8</v>
      </c>
      <c r="I2721">
        <v>24.2</v>
      </c>
      <c r="J2721">
        <v>11.8</v>
      </c>
      <c r="K2721">
        <v>50.6</v>
      </c>
      <c r="L2721">
        <v>87</v>
      </c>
      <c r="M2721">
        <v>7.8</v>
      </c>
      <c r="N2721">
        <v>1.1000000000000001</v>
      </c>
      <c r="O2721">
        <v>2.2999999999999998</v>
      </c>
      <c r="P2721">
        <v>0.1</v>
      </c>
      <c r="Q2721">
        <v>1.7</v>
      </c>
      <c r="R2721">
        <v>34</v>
      </c>
      <c r="S2721">
        <v>55.2</v>
      </c>
      <c r="T2721">
        <v>75.099999999999994</v>
      </c>
      <c r="U2721">
        <v>5.6</v>
      </c>
      <c r="V2721">
        <v>21.8</v>
      </c>
      <c r="W2721">
        <v>84.4</v>
      </c>
      <c r="X2721">
        <v>27.9</v>
      </c>
      <c r="Y2721">
        <v>15832</v>
      </c>
      <c r="Z2721">
        <v>16</v>
      </c>
      <c r="AA2721">
        <v>121098</v>
      </c>
      <c r="AB2721">
        <v>58.5</v>
      </c>
      <c r="AC2721">
        <v>24.5</v>
      </c>
      <c r="AD2721">
        <v>108700</v>
      </c>
      <c r="AE2721">
        <v>105277</v>
      </c>
      <c r="AF2721">
        <v>2.57</v>
      </c>
      <c r="AG2721">
        <v>23773</v>
      </c>
      <c r="AH2721">
        <v>44397</v>
      </c>
      <c r="AI2721">
        <v>20.399999999999999</v>
      </c>
      <c r="AJ2721">
        <v>6918</v>
      </c>
      <c r="AK2721">
        <v>107329</v>
      </c>
      <c r="AL2721">
        <v>1.6</v>
      </c>
      <c r="AM2721">
        <v>19619</v>
      </c>
      <c r="AN2721">
        <v>23670</v>
      </c>
      <c r="AO2721">
        <v>2.1</v>
      </c>
      <c r="AP2721">
        <v>0.7</v>
      </c>
      <c r="AQ2721">
        <v>2</v>
      </c>
      <c r="AR2721">
        <v>0</v>
      </c>
      <c r="AS2721">
        <v>12.8</v>
      </c>
      <c r="AT2721">
        <v>23.1</v>
      </c>
      <c r="AU2721">
        <v>0</v>
      </c>
      <c r="AV2721">
        <v>3707401</v>
      </c>
      <c r="AW2721">
        <v>3924861</v>
      </c>
      <c r="AX2721">
        <v>14929</v>
      </c>
      <c r="AY2721">
        <v>0</v>
      </c>
      <c r="AZ2721">
        <v>2128</v>
      </c>
      <c r="BA2721">
        <v>895.6</v>
      </c>
      <c r="BB2721">
        <v>311.3</v>
      </c>
    </row>
    <row r="2722" spans="1:54" x14ac:dyDescent="0.3">
      <c r="A2722">
        <v>48305</v>
      </c>
      <c r="B2722" t="s">
        <v>702</v>
      </c>
      <c r="C2722" t="s">
        <v>622</v>
      </c>
      <c r="D2722">
        <v>5771</v>
      </c>
      <c r="E2722">
        <v>5915</v>
      </c>
      <c r="F2722">
        <v>-2.4</v>
      </c>
      <c r="G2722">
        <v>5915</v>
      </c>
      <c r="H2722">
        <v>7.1</v>
      </c>
      <c r="I2722">
        <v>27.3</v>
      </c>
      <c r="J2722">
        <v>15.8</v>
      </c>
      <c r="K2722">
        <v>49.6</v>
      </c>
      <c r="L2722">
        <v>93.4</v>
      </c>
      <c r="M2722">
        <v>2.5</v>
      </c>
      <c r="N2722">
        <v>1.9</v>
      </c>
      <c r="O2722">
        <v>0.3</v>
      </c>
      <c r="P2722">
        <v>0</v>
      </c>
      <c r="Q2722">
        <v>1.9</v>
      </c>
      <c r="R2722">
        <v>47.7</v>
      </c>
      <c r="S2722">
        <v>48.8</v>
      </c>
      <c r="T2722">
        <v>86.6</v>
      </c>
      <c r="U2722">
        <v>7.4</v>
      </c>
      <c r="V2722">
        <v>34.799999999999997</v>
      </c>
      <c r="W2722">
        <v>76.099999999999994</v>
      </c>
      <c r="X2722">
        <v>17.7</v>
      </c>
      <c r="Y2722">
        <v>260</v>
      </c>
      <c r="Z2722">
        <v>19.7</v>
      </c>
      <c r="AA2722">
        <v>2675</v>
      </c>
      <c r="AB2722">
        <v>71.400000000000006</v>
      </c>
      <c r="AC2722">
        <v>6.6</v>
      </c>
      <c r="AD2722">
        <v>70200</v>
      </c>
      <c r="AE2722">
        <v>2179</v>
      </c>
      <c r="AF2722">
        <v>2.63</v>
      </c>
      <c r="AG2722">
        <v>21639</v>
      </c>
      <c r="AH2722">
        <v>44375</v>
      </c>
      <c r="AI2722">
        <v>20.2</v>
      </c>
      <c r="AJ2722">
        <v>85</v>
      </c>
      <c r="AK2722">
        <v>632</v>
      </c>
      <c r="AL2722">
        <v>-1.6</v>
      </c>
      <c r="AM2722">
        <v>352</v>
      </c>
      <c r="AN2722">
        <v>0</v>
      </c>
      <c r="AO2722">
        <v>0</v>
      </c>
      <c r="AP2722">
        <v>0</v>
      </c>
      <c r="AQ2722">
        <v>0</v>
      </c>
      <c r="AR2722">
        <v>0</v>
      </c>
      <c r="AS2722">
        <v>0</v>
      </c>
      <c r="AT2722">
        <v>0</v>
      </c>
      <c r="AU2722">
        <v>0</v>
      </c>
      <c r="AV2722">
        <v>0</v>
      </c>
      <c r="AW2722">
        <v>19743</v>
      </c>
      <c r="AX2722">
        <v>3415</v>
      </c>
      <c r="AY2722">
        <v>795</v>
      </c>
      <c r="AZ2722">
        <v>3</v>
      </c>
      <c r="BA2722">
        <v>891.87</v>
      </c>
      <c r="BB2722">
        <v>6.6</v>
      </c>
    </row>
    <row r="2723" spans="1:54" x14ac:dyDescent="0.3">
      <c r="A2723">
        <v>48307</v>
      </c>
      <c r="B2723" t="s">
        <v>698</v>
      </c>
      <c r="C2723" t="s">
        <v>622</v>
      </c>
      <c r="D2723">
        <v>8199</v>
      </c>
      <c r="E2723">
        <v>8283</v>
      </c>
      <c r="F2723">
        <v>-1</v>
      </c>
      <c r="G2723">
        <v>8283</v>
      </c>
      <c r="H2723">
        <v>6.2</v>
      </c>
      <c r="I2723">
        <v>23.4</v>
      </c>
      <c r="J2723">
        <v>21.7</v>
      </c>
      <c r="K2723">
        <v>50.2</v>
      </c>
      <c r="L2723">
        <v>94.4</v>
      </c>
      <c r="M2723">
        <v>2.8</v>
      </c>
      <c r="N2723">
        <v>1</v>
      </c>
      <c r="O2723">
        <v>0.6</v>
      </c>
      <c r="P2723">
        <v>0</v>
      </c>
      <c r="Q2723">
        <v>1.2</v>
      </c>
      <c r="R2723">
        <v>31.1</v>
      </c>
      <c r="S2723">
        <v>65.2</v>
      </c>
      <c r="T2723">
        <v>84.7</v>
      </c>
      <c r="U2723">
        <v>6.2</v>
      </c>
      <c r="V2723">
        <v>19.3</v>
      </c>
      <c r="W2723">
        <v>77.099999999999994</v>
      </c>
      <c r="X2723">
        <v>15</v>
      </c>
      <c r="Y2723">
        <v>585</v>
      </c>
      <c r="Z2723">
        <v>17.5</v>
      </c>
      <c r="AA2723">
        <v>4282</v>
      </c>
      <c r="AB2723">
        <v>76.7</v>
      </c>
      <c r="AC2723">
        <v>7.8</v>
      </c>
      <c r="AD2723">
        <v>69300</v>
      </c>
      <c r="AE2723">
        <v>2967</v>
      </c>
      <c r="AF2723">
        <v>2.75</v>
      </c>
      <c r="AG2723">
        <v>20677</v>
      </c>
      <c r="AH2723">
        <v>39194</v>
      </c>
      <c r="AI2723">
        <v>16.600000000000001</v>
      </c>
      <c r="AJ2723">
        <v>217</v>
      </c>
      <c r="AK2723">
        <v>2489</v>
      </c>
      <c r="AL2723">
        <v>-1.1000000000000001</v>
      </c>
      <c r="AM2723">
        <v>713</v>
      </c>
      <c r="AN2723">
        <v>1150</v>
      </c>
      <c r="AO2723">
        <v>0</v>
      </c>
      <c r="AP2723">
        <v>0</v>
      </c>
      <c r="AQ2723">
        <v>0</v>
      </c>
      <c r="AR2723">
        <v>0</v>
      </c>
      <c r="AS2723">
        <v>0</v>
      </c>
      <c r="AT2723">
        <v>0</v>
      </c>
      <c r="AU2723">
        <v>0</v>
      </c>
      <c r="AV2723">
        <v>31149</v>
      </c>
      <c r="AW2723">
        <v>104265</v>
      </c>
      <c r="AX2723">
        <v>13357</v>
      </c>
      <c r="AY2723">
        <v>8752</v>
      </c>
      <c r="AZ2723">
        <v>0</v>
      </c>
      <c r="BA2723">
        <v>1065.5999999999999</v>
      </c>
      <c r="BB2723">
        <v>7.8</v>
      </c>
    </row>
    <row r="2724" spans="1:54" x14ac:dyDescent="0.3">
      <c r="A2724">
        <v>48309</v>
      </c>
      <c r="B2724" t="s">
        <v>697</v>
      </c>
      <c r="C2724" t="s">
        <v>622</v>
      </c>
      <c r="D2724">
        <v>243441</v>
      </c>
      <c r="E2724">
        <v>234906</v>
      </c>
      <c r="F2724">
        <v>3.6</v>
      </c>
      <c r="G2724">
        <v>234906</v>
      </c>
      <c r="H2724">
        <v>7.1</v>
      </c>
      <c r="I2724">
        <v>24.8</v>
      </c>
      <c r="J2724">
        <v>13.4</v>
      </c>
      <c r="K2724">
        <v>51.2</v>
      </c>
      <c r="L2724">
        <v>80.3</v>
      </c>
      <c r="M2724">
        <v>15.1</v>
      </c>
      <c r="N2724">
        <v>1.1000000000000001</v>
      </c>
      <c r="O2724">
        <v>1.6</v>
      </c>
      <c r="P2724">
        <v>0.1</v>
      </c>
      <c r="Q2724">
        <v>1.8</v>
      </c>
      <c r="R2724">
        <v>25.2</v>
      </c>
      <c r="S2724">
        <v>57.3</v>
      </c>
      <c r="T2724">
        <v>80.099999999999994</v>
      </c>
      <c r="U2724">
        <v>8.3000000000000007</v>
      </c>
      <c r="V2724">
        <v>19.3</v>
      </c>
      <c r="W2724">
        <v>82.3</v>
      </c>
      <c r="X2724">
        <v>21.7</v>
      </c>
      <c r="Y2724">
        <v>16215</v>
      </c>
      <c r="Z2724">
        <v>18.8</v>
      </c>
      <c r="AA2724">
        <v>97280</v>
      </c>
      <c r="AB2724">
        <v>59.6</v>
      </c>
      <c r="AC2724">
        <v>23.6</v>
      </c>
      <c r="AD2724">
        <v>108300</v>
      </c>
      <c r="AE2724">
        <v>84862</v>
      </c>
      <c r="AF2724">
        <v>2.69</v>
      </c>
      <c r="AG2724">
        <v>21660</v>
      </c>
      <c r="AH2724">
        <v>41922</v>
      </c>
      <c r="AI2724">
        <v>22</v>
      </c>
      <c r="AJ2724">
        <v>5022</v>
      </c>
      <c r="AK2724">
        <v>96751</v>
      </c>
      <c r="AL2724">
        <v>3.1</v>
      </c>
      <c r="AM2724">
        <v>13846</v>
      </c>
      <c r="AN2724">
        <v>16888</v>
      </c>
      <c r="AO2724">
        <v>5.0999999999999996</v>
      </c>
      <c r="AP2724">
        <v>0.7</v>
      </c>
      <c r="AQ2724">
        <v>1.6</v>
      </c>
      <c r="AR2724">
        <v>0</v>
      </c>
      <c r="AS2724">
        <v>8.9</v>
      </c>
      <c r="AT2724">
        <v>28.4</v>
      </c>
      <c r="AU2724">
        <v>5888916</v>
      </c>
      <c r="AV2724">
        <v>4606220</v>
      </c>
      <c r="AW2724">
        <v>2942576</v>
      </c>
      <c r="AX2724">
        <v>12892</v>
      </c>
      <c r="AY2724">
        <v>375262</v>
      </c>
      <c r="AZ2724">
        <v>1468</v>
      </c>
      <c r="BA2724">
        <v>1037.0999999999999</v>
      </c>
      <c r="BB2724">
        <v>226.5</v>
      </c>
    </row>
    <row r="2725" spans="1:54" x14ac:dyDescent="0.3">
      <c r="A2725">
        <v>48311</v>
      </c>
      <c r="B2725" t="s">
        <v>696</v>
      </c>
      <c r="C2725" t="s">
        <v>622</v>
      </c>
      <c r="D2725">
        <v>805</v>
      </c>
      <c r="E2725">
        <v>707</v>
      </c>
      <c r="F2725">
        <v>13.9</v>
      </c>
      <c r="G2725">
        <v>707</v>
      </c>
      <c r="H2725">
        <v>4.0999999999999996</v>
      </c>
      <c r="I2725">
        <v>20.5</v>
      </c>
      <c r="J2725">
        <v>22.9</v>
      </c>
      <c r="K2725">
        <v>48.8</v>
      </c>
      <c r="L2725">
        <v>95</v>
      </c>
      <c r="M2725">
        <v>1.4</v>
      </c>
      <c r="N2725">
        <v>0.5</v>
      </c>
      <c r="O2725">
        <v>0.5</v>
      </c>
      <c r="P2725">
        <v>0</v>
      </c>
      <c r="Q2725">
        <v>2.6</v>
      </c>
      <c r="R2725">
        <v>37.799999999999997</v>
      </c>
      <c r="S2725">
        <v>59.4</v>
      </c>
      <c r="T2725">
        <v>91.2</v>
      </c>
      <c r="U2725">
        <v>10.6</v>
      </c>
      <c r="V2725">
        <v>52.5</v>
      </c>
      <c r="W2725">
        <v>67</v>
      </c>
      <c r="X2725">
        <v>6.8</v>
      </c>
      <c r="Y2725">
        <v>47</v>
      </c>
      <c r="Z2725">
        <v>12.4</v>
      </c>
      <c r="AA2725">
        <v>486</v>
      </c>
      <c r="AB2725">
        <v>81.099999999999994</v>
      </c>
      <c r="AC2725">
        <v>1.3</v>
      </c>
      <c r="AD2725">
        <v>63200</v>
      </c>
      <c r="AE2725">
        <v>254</v>
      </c>
      <c r="AF2725">
        <v>2.4300000000000002</v>
      </c>
      <c r="AG2725">
        <v>27375</v>
      </c>
      <c r="AH2725">
        <v>39500</v>
      </c>
      <c r="AI2725">
        <v>19.2</v>
      </c>
      <c r="AJ2725">
        <v>36</v>
      </c>
      <c r="AK2725">
        <v>424</v>
      </c>
      <c r="AL2725">
        <v>35.5</v>
      </c>
      <c r="AM2725">
        <v>111</v>
      </c>
      <c r="AN2725">
        <v>87</v>
      </c>
      <c r="AO2725">
        <v>0</v>
      </c>
      <c r="AP2725">
        <v>0</v>
      </c>
      <c r="AQ2725">
        <v>0</v>
      </c>
      <c r="AR2725">
        <v>0</v>
      </c>
      <c r="AS2725">
        <v>0</v>
      </c>
      <c r="AT2725">
        <v>0</v>
      </c>
      <c r="AU2725">
        <v>0</v>
      </c>
      <c r="AV2725">
        <v>0</v>
      </c>
      <c r="AW2725">
        <v>0</v>
      </c>
      <c r="AX2725">
        <v>0</v>
      </c>
      <c r="AY2725">
        <v>0</v>
      </c>
      <c r="AZ2725">
        <v>0</v>
      </c>
      <c r="BA2725">
        <v>1139.43</v>
      </c>
      <c r="BB2725">
        <v>0.6</v>
      </c>
    </row>
    <row r="2726" spans="1:54" x14ac:dyDescent="0.3">
      <c r="A2726">
        <v>48313</v>
      </c>
      <c r="B2726" t="s">
        <v>30</v>
      </c>
      <c r="C2726" t="s">
        <v>622</v>
      </c>
      <c r="D2726">
        <v>13861</v>
      </c>
      <c r="E2726">
        <v>13667</v>
      </c>
      <c r="F2726">
        <v>1.4</v>
      </c>
      <c r="G2726">
        <v>13664</v>
      </c>
      <c r="H2726">
        <v>5.7</v>
      </c>
      <c r="I2726">
        <v>21.5</v>
      </c>
      <c r="J2726">
        <v>14.7</v>
      </c>
      <c r="K2726">
        <v>42</v>
      </c>
      <c r="L2726">
        <v>76</v>
      </c>
      <c r="M2726">
        <v>20.3</v>
      </c>
      <c r="N2726">
        <v>1.1000000000000001</v>
      </c>
      <c r="O2726">
        <v>0.8</v>
      </c>
      <c r="P2726">
        <v>0</v>
      </c>
      <c r="Q2726">
        <v>1.7</v>
      </c>
      <c r="R2726">
        <v>22.2</v>
      </c>
      <c r="S2726">
        <v>56</v>
      </c>
      <c r="T2726">
        <v>86.8</v>
      </c>
      <c r="U2726">
        <v>5.9</v>
      </c>
      <c r="V2726">
        <v>18.3</v>
      </c>
      <c r="W2726">
        <v>78.8</v>
      </c>
      <c r="X2726">
        <v>12.5</v>
      </c>
      <c r="Y2726">
        <v>874</v>
      </c>
      <c r="Z2726">
        <v>26.7</v>
      </c>
      <c r="AA2726">
        <v>5182</v>
      </c>
      <c r="AB2726">
        <v>71.7</v>
      </c>
      <c r="AC2726">
        <v>4.3</v>
      </c>
      <c r="AD2726">
        <v>94200</v>
      </c>
      <c r="AE2726">
        <v>3743</v>
      </c>
      <c r="AF2726">
        <v>2.72</v>
      </c>
      <c r="AG2726">
        <v>15131</v>
      </c>
      <c r="AH2726">
        <v>41732</v>
      </c>
      <c r="AI2726">
        <v>25.2</v>
      </c>
      <c r="AJ2726">
        <v>224</v>
      </c>
      <c r="AK2726">
        <v>2826</v>
      </c>
      <c r="AL2726">
        <v>17</v>
      </c>
      <c r="AM2726">
        <v>960</v>
      </c>
      <c r="AN2726">
        <v>0</v>
      </c>
      <c r="AO2726">
        <v>0</v>
      </c>
      <c r="AP2726">
        <v>0</v>
      </c>
      <c r="AQ2726">
        <v>0</v>
      </c>
      <c r="AR2726">
        <v>0</v>
      </c>
      <c r="AS2726">
        <v>0</v>
      </c>
      <c r="AT2726">
        <v>0</v>
      </c>
      <c r="AU2726">
        <v>0</v>
      </c>
      <c r="AV2726">
        <v>31907</v>
      </c>
      <c r="AW2726">
        <v>178851</v>
      </c>
      <c r="AX2726">
        <v>13503</v>
      </c>
      <c r="AY2726">
        <v>13114</v>
      </c>
      <c r="AZ2726">
        <v>4</v>
      </c>
      <c r="BA2726">
        <v>466.07</v>
      </c>
      <c r="BB2726">
        <v>29.3</v>
      </c>
    </row>
    <row r="2727" spans="1:54" x14ac:dyDescent="0.3">
      <c r="A2727">
        <v>48315</v>
      </c>
      <c r="B2727" t="s">
        <v>28</v>
      </c>
      <c r="C2727" t="s">
        <v>622</v>
      </c>
      <c r="D2727">
        <v>10149</v>
      </c>
      <c r="E2727">
        <v>10536</v>
      </c>
      <c r="F2727">
        <v>-3.7</v>
      </c>
      <c r="G2727">
        <v>10546</v>
      </c>
      <c r="H2727">
        <v>4.5</v>
      </c>
      <c r="I2727">
        <v>18.399999999999999</v>
      </c>
      <c r="J2727">
        <v>23.6</v>
      </c>
      <c r="K2727">
        <v>51.1</v>
      </c>
      <c r="L2727">
        <v>73.900000000000006</v>
      </c>
      <c r="M2727">
        <v>22.2</v>
      </c>
      <c r="N2727">
        <v>1.1000000000000001</v>
      </c>
      <c r="O2727">
        <v>0.7</v>
      </c>
      <c r="P2727">
        <v>0</v>
      </c>
      <c r="Q2727">
        <v>2</v>
      </c>
      <c r="R2727">
        <v>4.0999999999999996</v>
      </c>
      <c r="S2727">
        <v>70.7</v>
      </c>
      <c r="T2727">
        <v>89.4</v>
      </c>
      <c r="U2727">
        <v>1.4</v>
      </c>
      <c r="V2727">
        <v>4.8</v>
      </c>
      <c r="W2727">
        <v>81</v>
      </c>
      <c r="X2727">
        <v>12.2</v>
      </c>
      <c r="Y2727">
        <v>1205</v>
      </c>
      <c r="Z2727">
        <v>29.5</v>
      </c>
      <c r="AA2727">
        <v>6245</v>
      </c>
      <c r="AB2727">
        <v>74.900000000000006</v>
      </c>
      <c r="AC2727">
        <v>5</v>
      </c>
      <c r="AD2727">
        <v>72900</v>
      </c>
      <c r="AE2727">
        <v>4563</v>
      </c>
      <c r="AF2727">
        <v>2.2599999999999998</v>
      </c>
      <c r="AG2727">
        <v>20337</v>
      </c>
      <c r="AH2727">
        <v>31967</v>
      </c>
      <c r="AI2727">
        <v>23.2</v>
      </c>
      <c r="AJ2727">
        <v>154</v>
      </c>
      <c r="AK2727">
        <v>1357</v>
      </c>
      <c r="AL2727">
        <v>7.1</v>
      </c>
      <c r="AM2727">
        <v>715</v>
      </c>
      <c r="AN2727">
        <v>824</v>
      </c>
      <c r="AO2727">
        <v>0</v>
      </c>
      <c r="AP2727">
        <v>0</v>
      </c>
      <c r="AQ2727">
        <v>0</v>
      </c>
      <c r="AR2727">
        <v>0</v>
      </c>
      <c r="AS2727">
        <v>0</v>
      </c>
      <c r="AT2727">
        <v>0</v>
      </c>
      <c r="AU2727">
        <v>0</v>
      </c>
      <c r="AV2727">
        <v>5546</v>
      </c>
      <c r="AW2727">
        <v>66344</v>
      </c>
      <c r="AX2727">
        <v>6230</v>
      </c>
      <c r="AY2727">
        <v>5753</v>
      </c>
      <c r="AZ2727">
        <v>2</v>
      </c>
      <c r="BA2727">
        <v>380.88</v>
      </c>
      <c r="BB2727">
        <v>27.7</v>
      </c>
    </row>
    <row r="2728" spans="1:54" x14ac:dyDescent="0.3">
      <c r="A2728">
        <v>48317</v>
      </c>
      <c r="B2728" t="s">
        <v>347</v>
      </c>
      <c r="C2728" t="s">
        <v>622</v>
      </c>
      <c r="D2728">
        <v>5460</v>
      </c>
      <c r="E2728">
        <v>4799</v>
      </c>
      <c r="F2728">
        <v>13.8</v>
      </c>
      <c r="G2728">
        <v>4799</v>
      </c>
      <c r="H2728">
        <v>8.9</v>
      </c>
      <c r="I2728">
        <v>30.2</v>
      </c>
      <c r="J2728">
        <v>12.2</v>
      </c>
      <c r="K2728">
        <v>50.2</v>
      </c>
      <c r="L2728">
        <v>94.7</v>
      </c>
      <c r="M2728">
        <v>2.2999999999999998</v>
      </c>
      <c r="N2728">
        <v>1.3</v>
      </c>
      <c r="O2728">
        <v>0.3</v>
      </c>
      <c r="P2728">
        <v>0.1</v>
      </c>
      <c r="Q2728">
        <v>1.2</v>
      </c>
      <c r="R2728">
        <v>45.6</v>
      </c>
      <c r="S2728">
        <v>51.1</v>
      </c>
      <c r="T2728">
        <v>85.2</v>
      </c>
      <c r="U2728">
        <v>11.8</v>
      </c>
      <c r="V2728">
        <v>29.4</v>
      </c>
      <c r="W2728">
        <v>70.099999999999994</v>
      </c>
      <c r="X2728">
        <v>10.9</v>
      </c>
      <c r="Y2728">
        <v>236</v>
      </c>
      <c r="Z2728">
        <v>18.2</v>
      </c>
      <c r="AA2728">
        <v>1863</v>
      </c>
      <c r="AB2728">
        <v>74.8</v>
      </c>
      <c r="AC2728">
        <v>4.5</v>
      </c>
      <c r="AD2728">
        <v>72200</v>
      </c>
      <c r="AE2728">
        <v>1555</v>
      </c>
      <c r="AF2728">
        <v>3.13</v>
      </c>
      <c r="AG2728">
        <v>20859</v>
      </c>
      <c r="AH2728">
        <v>42607</v>
      </c>
      <c r="AI2728">
        <v>15.8</v>
      </c>
      <c r="AJ2728">
        <v>99</v>
      </c>
      <c r="AK2728">
        <v>1104</v>
      </c>
      <c r="AL2728">
        <v>9.9</v>
      </c>
      <c r="AM2728">
        <v>383</v>
      </c>
      <c r="AN2728">
        <v>0</v>
      </c>
      <c r="AO2728">
        <v>0</v>
      </c>
      <c r="AP2728">
        <v>0</v>
      </c>
      <c r="AQ2728">
        <v>0</v>
      </c>
      <c r="AR2728">
        <v>0</v>
      </c>
      <c r="AS2728">
        <v>0</v>
      </c>
      <c r="AT2728">
        <v>0</v>
      </c>
      <c r="AU2728">
        <v>0</v>
      </c>
      <c r="AV2728">
        <v>24422</v>
      </c>
      <c r="AW2728">
        <v>45368</v>
      </c>
      <c r="AX2728">
        <v>10274</v>
      </c>
      <c r="AY2728">
        <v>0</v>
      </c>
      <c r="AZ2728">
        <v>3</v>
      </c>
      <c r="BA2728">
        <v>914.94</v>
      </c>
      <c r="BB2728">
        <v>5.2</v>
      </c>
    </row>
    <row r="2729" spans="1:54" x14ac:dyDescent="0.3">
      <c r="A2729">
        <v>48319</v>
      </c>
      <c r="B2729" t="s">
        <v>701</v>
      </c>
      <c r="C2729" t="s">
        <v>622</v>
      </c>
      <c r="D2729">
        <v>4071</v>
      </c>
      <c r="E2729">
        <v>4012</v>
      </c>
      <c r="F2729">
        <v>1.5</v>
      </c>
      <c r="G2729">
        <v>4012</v>
      </c>
      <c r="H2729">
        <v>4.0999999999999996</v>
      </c>
      <c r="I2729">
        <v>20.100000000000001</v>
      </c>
      <c r="J2729">
        <v>27.4</v>
      </c>
      <c r="K2729">
        <v>50.3</v>
      </c>
      <c r="L2729">
        <v>96.9</v>
      </c>
      <c r="M2729">
        <v>1</v>
      </c>
      <c r="N2729">
        <v>0.6</v>
      </c>
      <c r="O2729">
        <v>0.2</v>
      </c>
      <c r="P2729">
        <v>0.2</v>
      </c>
      <c r="Q2729">
        <v>0.9</v>
      </c>
      <c r="R2729">
        <v>23.8</v>
      </c>
      <c r="S2729">
        <v>74.3</v>
      </c>
      <c r="T2729">
        <v>90.1</v>
      </c>
      <c r="U2729">
        <v>8.3000000000000007</v>
      </c>
      <c r="V2729">
        <v>17</v>
      </c>
      <c r="W2729">
        <v>82</v>
      </c>
      <c r="X2729">
        <v>26.5</v>
      </c>
      <c r="Y2729">
        <v>414</v>
      </c>
      <c r="Z2729">
        <v>17.899999999999999</v>
      </c>
      <c r="AA2729">
        <v>2747</v>
      </c>
      <c r="AB2729">
        <v>83</v>
      </c>
      <c r="AC2729">
        <v>2.8</v>
      </c>
      <c r="AD2729">
        <v>170100</v>
      </c>
      <c r="AE2729">
        <v>1699</v>
      </c>
      <c r="AF2729">
        <v>2.37</v>
      </c>
      <c r="AG2729">
        <v>27504</v>
      </c>
      <c r="AH2729">
        <v>46865</v>
      </c>
      <c r="AI2729">
        <v>13.6</v>
      </c>
      <c r="AJ2729">
        <v>134</v>
      </c>
      <c r="AK2729">
        <v>828</v>
      </c>
      <c r="AL2729">
        <v>0.2</v>
      </c>
      <c r="AM2729">
        <v>566</v>
      </c>
      <c r="AN2729">
        <v>827</v>
      </c>
      <c r="AO2729">
        <v>0</v>
      </c>
      <c r="AP2729">
        <v>0</v>
      </c>
      <c r="AQ2729">
        <v>0</v>
      </c>
      <c r="AR2729">
        <v>0</v>
      </c>
      <c r="AS2729">
        <v>0</v>
      </c>
      <c r="AT2729">
        <v>0</v>
      </c>
      <c r="AU2729">
        <v>0</v>
      </c>
      <c r="AV2729">
        <v>41336</v>
      </c>
      <c r="AW2729">
        <v>28978</v>
      </c>
      <c r="AX2729">
        <v>7426</v>
      </c>
      <c r="AY2729">
        <v>3659</v>
      </c>
      <c r="AZ2729">
        <v>4</v>
      </c>
      <c r="BA2729">
        <v>928.8</v>
      </c>
      <c r="BB2729">
        <v>4.3</v>
      </c>
    </row>
    <row r="2730" spans="1:54" x14ac:dyDescent="0.3">
      <c r="A2730">
        <v>48321</v>
      </c>
      <c r="B2730" t="s">
        <v>700</v>
      </c>
      <c r="C2730" t="s">
        <v>622</v>
      </c>
      <c r="D2730">
        <v>36519</v>
      </c>
      <c r="E2730">
        <v>36702</v>
      </c>
      <c r="F2730">
        <v>-0.5</v>
      </c>
      <c r="G2730">
        <v>36702</v>
      </c>
      <c r="H2730">
        <v>7.1</v>
      </c>
      <c r="I2730">
        <v>25.5</v>
      </c>
      <c r="J2730">
        <v>15.8</v>
      </c>
      <c r="K2730">
        <v>50.2</v>
      </c>
      <c r="L2730">
        <v>83.5</v>
      </c>
      <c r="M2730">
        <v>11.5</v>
      </c>
      <c r="N2730">
        <v>1.3</v>
      </c>
      <c r="O2730">
        <v>2.2000000000000002</v>
      </c>
      <c r="P2730">
        <v>0.1</v>
      </c>
      <c r="Q2730">
        <v>1.4</v>
      </c>
      <c r="R2730">
        <v>40.4</v>
      </c>
      <c r="S2730">
        <v>45.7</v>
      </c>
      <c r="T2730">
        <v>90.7</v>
      </c>
      <c r="U2730">
        <v>10.7</v>
      </c>
      <c r="V2730">
        <v>28</v>
      </c>
      <c r="W2730">
        <v>78.099999999999994</v>
      </c>
      <c r="X2730">
        <v>14.5</v>
      </c>
      <c r="Y2730">
        <v>2636</v>
      </c>
      <c r="Z2730">
        <v>22.7</v>
      </c>
      <c r="AA2730">
        <v>19013</v>
      </c>
      <c r="AB2730">
        <v>70.2</v>
      </c>
      <c r="AC2730">
        <v>13.7</v>
      </c>
      <c r="AD2730">
        <v>92000</v>
      </c>
      <c r="AE2730">
        <v>13260</v>
      </c>
      <c r="AF2730">
        <v>2.72</v>
      </c>
      <c r="AG2730">
        <v>23389</v>
      </c>
      <c r="AH2730">
        <v>43096</v>
      </c>
      <c r="AI2730">
        <v>21.1</v>
      </c>
      <c r="AJ2730">
        <v>730</v>
      </c>
      <c r="AK2730">
        <v>7902</v>
      </c>
      <c r="AL2730">
        <v>-6.4</v>
      </c>
      <c r="AM2730">
        <v>2561</v>
      </c>
      <c r="AN2730">
        <v>2943</v>
      </c>
      <c r="AO2730">
        <v>0</v>
      </c>
      <c r="AP2730">
        <v>0</v>
      </c>
      <c r="AQ2730">
        <v>0</v>
      </c>
      <c r="AR2730">
        <v>0</v>
      </c>
      <c r="AS2730">
        <v>0</v>
      </c>
      <c r="AT2730">
        <v>23</v>
      </c>
      <c r="AU2730">
        <v>0</v>
      </c>
      <c r="AV2730">
        <v>0</v>
      </c>
      <c r="AW2730">
        <v>313945</v>
      </c>
      <c r="AX2730">
        <v>8547</v>
      </c>
      <c r="AY2730">
        <v>38800</v>
      </c>
      <c r="AZ2730">
        <v>222</v>
      </c>
      <c r="BA2730">
        <v>1100.28</v>
      </c>
      <c r="BB2730">
        <v>33.4</v>
      </c>
    </row>
    <row r="2731" spans="1:54" x14ac:dyDescent="0.3">
      <c r="A2731">
        <v>48323</v>
      </c>
      <c r="B2731" t="s">
        <v>699</v>
      </c>
      <c r="C2731" t="s">
        <v>622</v>
      </c>
      <c r="D2731">
        <v>57023</v>
      </c>
      <c r="E2731">
        <v>54258</v>
      </c>
      <c r="F2731">
        <v>5.0999999999999996</v>
      </c>
      <c r="G2731">
        <v>54258</v>
      </c>
      <c r="H2731">
        <v>9</v>
      </c>
      <c r="I2731">
        <v>31.9</v>
      </c>
      <c r="J2731">
        <v>11.4</v>
      </c>
      <c r="K2731">
        <v>50.6</v>
      </c>
      <c r="L2731">
        <v>96.9</v>
      </c>
      <c r="M2731">
        <v>0.6</v>
      </c>
      <c r="N2731">
        <v>1.5</v>
      </c>
      <c r="O2731">
        <v>0.5</v>
      </c>
      <c r="P2731">
        <v>0</v>
      </c>
      <c r="Q2731">
        <v>0.4</v>
      </c>
      <c r="R2731">
        <v>95.1</v>
      </c>
      <c r="S2731">
        <v>3.1</v>
      </c>
      <c r="T2731">
        <v>89.2</v>
      </c>
      <c r="U2731">
        <v>34.9</v>
      </c>
      <c r="V2731">
        <v>94.2</v>
      </c>
      <c r="W2731">
        <v>56.6</v>
      </c>
      <c r="X2731">
        <v>12.2</v>
      </c>
      <c r="Y2731">
        <v>1159</v>
      </c>
      <c r="Z2731">
        <v>20.3</v>
      </c>
      <c r="AA2731">
        <v>18034</v>
      </c>
      <c r="AB2731">
        <v>71.099999999999994</v>
      </c>
      <c r="AC2731">
        <v>15.7</v>
      </c>
      <c r="AD2731">
        <v>86300</v>
      </c>
      <c r="AE2731">
        <v>15714</v>
      </c>
      <c r="AF2731">
        <v>3.45</v>
      </c>
      <c r="AG2731">
        <v>13668</v>
      </c>
      <c r="AH2731">
        <v>31395</v>
      </c>
      <c r="AI2731">
        <v>30.5</v>
      </c>
      <c r="AJ2731">
        <v>771</v>
      </c>
      <c r="AK2731">
        <v>11360</v>
      </c>
      <c r="AL2731">
        <v>-0.3</v>
      </c>
      <c r="AM2731">
        <v>4427</v>
      </c>
      <c r="AN2731">
        <v>4417</v>
      </c>
      <c r="AO2731">
        <v>0</v>
      </c>
      <c r="AP2731">
        <v>0</v>
      </c>
      <c r="AQ2731">
        <v>0</v>
      </c>
      <c r="AR2731">
        <v>0</v>
      </c>
      <c r="AS2731">
        <v>78</v>
      </c>
      <c r="AT2731">
        <v>0</v>
      </c>
      <c r="AU2731">
        <v>0</v>
      </c>
      <c r="AV2731">
        <v>0</v>
      </c>
      <c r="AW2731">
        <v>504755</v>
      </c>
      <c r="AX2731">
        <v>9897</v>
      </c>
      <c r="AY2731">
        <v>48530</v>
      </c>
      <c r="AZ2731">
        <v>99</v>
      </c>
      <c r="BA2731">
        <v>1279.26</v>
      </c>
      <c r="BB2731">
        <v>42.4</v>
      </c>
    </row>
    <row r="2732" spans="1:54" x14ac:dyDescent="0.3">
      <c r="A2732">
        <v>48325</v>
      </c>
      <c r="B2732" t="s">
        <v>695</v>
      </c>
      <c r="C2732" t="s">
        <v>622</v>
      </c>
      <c r="D2732">
        <v>47894</v>
      </c>
      <c r="E2732">
        <v>46006</v>
      </c>
      <c r="F2732">
        <v>4.0999999999999996</v>
      </c>
      <c r="G2732">
        <v>46006</v>
      </c>
      <c r="H2732">
        <v>5.5</v>
      </c>
      <c r="I2732">
        <v>23.9</v>
      </c>
      <c r="J2732">
        <v>15.5</v>
      </c>
      <c r="K2732">
        <v>48.4</v>
      </c>
      <c r="L2732">
        <v>93.9</v>
      </c>
      <c r="M2732">
        <v>2.8</v>
      </c>
      <c r="N2732">
        <v>1</v>
      </c>
      <c r="O2732">
        <v>0.9</v>
      </c>
      <c r="P2732">
        <v>0.1</v>
      </c>
      <c r="Q2732">
        <v>1.2</v>
      </c>
      <c r="R2732">
        <v>50.9</v>
      </c>
      <c r="S2732">
        <v>44.9</v>
      </c>
      <c r="T2732">
        <v>89.4</v>
      </c>
      <c r="U2732">
        <v>5.5</v>
      </c>
      <c r="V2732">
        <v>34</v>
      </c>
      <c r="W2732">
        <v>80.5</v>
      </c>
      <c r="X2732">
        <v>20</v>
      </c>
      <c r="Y2732">
        <v>4392</v>
      </c>
      <c r="Z2732">
        <v>29.7</v>
      </c>
      <c r="AA2732">
        <v>18080</v>
      </c>
      <c r="AB2732">
        <v>78.099999999999994</v>
      </c>
      <c r="AC2732">
        <v>5.6</v>
      </c>
      <c r="AD2732">
        <v>112900</v>
      </c>
      <c r="AE2732">
        <v>15284</v>
      </c>
      <c r="AF2732">
        <v>2.86</v>
      </c>
      <c r="AG2732">
        <v>22413</v>
      </c>
      <c r="AH2732">
        <v>55326</v>
      </c>
      <c r="AI2732">
        <v>17.7</v>
      </c>
      <c r="AJ2732">
        <v>687</v>
      </c>
      <c r="AK2732">
        <v>6548</v>
      </c>
      <c r="AL2732">
        <v>6.9</v>
      </c>
      <c r="AM2732">
        <v>3142</v>
      </c>
      <c r="AN2732">
        <v>3877</v>
      </c>
      <c r="AO2732">
        <v>0</v>
      </c>
      <c r="AP2732">
        <v>0</v>
      </c>
      <c r="AQ2732">
        <v>0</v>
      </c>
      <c r="AR2732">
        <v>0</v>
      </c>
      <c r="AS2732">
        <v>28.6</v>
      </c>
      <c r="AT2732">
        <v>0</v>
      </c>
      <c r="AU2732">
        <v>75313</v>
      </c>
      <c r="AV2732">
        <v>189912</v>
      </c>
      <c r="AW2732">
        <v>360081</v>
      </c>
      <c r="AX2732">
        <v>8231</v>
      </c>
      <c r="AY2732">
        <v>29785</v>
      </c>
      <c r="AZ2732">
        <v>49</v>
      </c>
      <c r="BA2732">
        <v>1325.36</v>
      </c>
      <c r="BB2732">
        <v>34.700000000000003</v>
      </c>
    </row>
    <row r="2733" spans="1:54" x14ac:dyDescent="0.3">
      <c r="A2733">
        <v>48327</v>
      </c>
      <c r="B2733" t="s">
        <v>694</v>
      </c>
      <c r="C2733" t="s">
        <v>622</v>
      </c>
      <c r="D2733">
        <v>2147</v>
      </c>
      <c r="E2733">
        <v>2242</v>
      </c>
      <c r="F2733">
        <v>-4.2</v>
      </c>
      <c r="G2733">
        <v>2242</v>
      </c>
      <c r="H2733">
        <v>4.8</v>
      </c>
      <c r="I2733">
        <v>17.600000000000001</v>
      </c>
      <c r="J2733">
        <v>30.1</v>
      </c>
      <c r="K2733">
        <v>50</v>
      </c>
      <c r="L2733">
        <v>95.9</v>
      </c>
      <c r="M2733">
        <v>1.7</v>
      </c>
      <c r="N2733">
        <v>1.4</v>
      </c>
      <c r="O2733">
        <v>0.3</v>
      </c>
      <c r="P2733">
        <v>0.1</v>
      </c>
      <c r="Q2733">
        <v>0.6</v>
      </c>
      <c r="R2733">
        <v>35.4</v>
      </c>
      <c r="S2733">
        <v>62.2</v>
      </c>
      <c r="T2733">
        <v>81.3</v>
      </c>
      <c r="U2733">
        <v>4.9000000000000004</v>
      </c>
      <c r="V2733">
        <v>27.6</v>
      </c>
      <c r="W2733">
        <v>75.3</v>
      </c>
      <c r="X2733">
        <v>18.8</v>
      </c>
      <c r="Y2733">
        <v>277</v>
      </c>
      <c r="Z2733">
        <v>20.6</v>
      </c>
      <c r="AA2733">
        <v>1702</v>
      </c>
      <c r="AB2733">
        <v>72.099999999999994</v>
      </c>
      <c r="AC2733">
        <v>2.7</v>
      </c>
      <c r="AD2733">
        <v>56400</v>
      </c>
      <c r="AE2733">
        <v>871</v>
      </c>
      <c r="AF2733">
        <v>2.4900000000000002</v>
      </c>
      <c r="AG2733">
        <v>18253</v>
      </c>
      <c r="AH2733">
        <v>31215</v>
      </c>
      <c r="AI2733">
        <v>23.5</v>
      </c>
      <c r="AJ2733">
        <v>39</v>
      </c>
      <c r="AK2733">
        <v>0</v>
      </c>
      <c r="AL2733">
        <v>0</v>
      </c>
      <c r="AM2733">
        <v>263</v>
      </c>
      <c r="AN2733">
        <v>0</v>
      </c>
      <c r="AO2733">
        <v>0</v>
      </c>
      <c r="AP2733">
        <v>0</v>
      </c>
      <c r="AQ2733">
        <v>0</v>
      </c>
      <c r="AR2733">
        <v>0</v>
      </c>
      <c r="AS2733">
        <v>0</v>
      </c>
      <c r="AT2733">
        <v>0</v>
      </c>
      <c r="AU2733">
        <v>0</v>
      </c>
      <c r="AV2733">
        <v>6667</v>
      </c>
      <c r="AW2733">
        <v>16323</v>
      </c>
      <c r="AX2733">
        <v>7758</v>
      </c>
      <c r="AY2733">
        <v>0</v>
      </c>
      <c r="AZ2733">
        <v>0</v>
      </c>
      <c r="BA2733">
        <v>902.03</v>
      </c>
      <c r="BB2733">
        <v>2.5</v>
      </c>
    </row>
    <row r="2734" spans="1:54" x14ac:dyDescent="0.3">
      <c r="A2734">
        <v>48329</v>
      </c>
      <c r="B2734" t="s">
        <v>693</v>
      </c>
      <c r="C2734" t="s">
        <v>622</v>
      </c>
      <c r="D2734">
        <v>155830</v>
      </c>
      <c r="E2734">
        <v>136875</v>
      </c>
      <c r="F2734">
        <v>13.8</v>
      </c>
      <c r="G2734">
        <v>136872</v>
      </c>
      <c r="H2734">
        <v>8.4</v>
      </c>
      <c r="I2734">
        <v>27.6</v>
      </c>
      <c r="J2734">
        <v>10.199999999999999</v>
      </c>
      <c r="K2734">
        <v>49.8</v>
      </c>
      <c r="L2734">
        <v>88.9</v>
      </c>
      <c r="M2734">
        <v>6.8</v>
      </c>
      <c r="N2734">
        <v>1.1000000000000001</v>
      </c>
      <c r="O2734">
        <v>1.6</v>
      </c>
      <c r="P2734">
        <v>0.1</v>
      </c>
      <c r="Q2734">
        <v>1.5</v>
      </c>
      <c r="R2734">
        <v>42.4</v>
      </c>
      <c r="S2734">
        <v>48.6</v>
      </c>
      <c r="T2734">
        <v>81.5</v>
      </c>
      <c r="U2734">
        <v>8.6999999999999993</v>
      </c>
      <c r="V2734">
        <v>30</v>
      </c>
      <c r="W2734">
        <v>81.8</v>
      </c>
      <c r="X2734">
        <v>24.4</v>
      </c>
      <c r="Y2734">
        <v>8820</v>
      </c>
      <c r="Z2734">
        <v>18.8</v>
      </c>
      <c r="AA2734">
        <v>57999</v>
      </c>
      <c r="AB2734">
        <v>67.7</v>
      </c>
      <c r="AC2734">
        <v>23.1</v>
      </c>
      <c r="AD2734">
        <v>148600</v>
      </c>
      <c r="AE2734">
        <v>50644</v>
      </c>
      <c r="AF2734">
        <v>2.78</v>
      </c>
      <c r="AG2734">
        <v>33672</v>
      </c>
      <c r="AH2734">
        <v>62993</v>
      </c>
      <c r="AI2734">
        <v>10.4</v>
      </c>
      <c r="AJ2734">
        <v>4977</v>
      </c>
      <c r="AK2734">
        <v>79755</v>
      </c>
      <c r="AL2734">
        <v>8.5</v>
      </c>
      <c r="AM2734">
        <v>14947</v>
      </c>
      <c r="AN2734">
        <v>16151</v>
      </c>
      <c r="AO2734">
        <v>2.5</v>
      </c>
      <c r="AP2734">
        <v>0</v>
      </c>
      <c r="AQ2734">
        <v>3.1</v>
      </c>
      <c r="AR2734">
        <v>0</v>
      </c>
      <c r="AS2734">
        <v>16</v>
      </c>
      <c r="AT2734">
        <v>24</v>
      </c>
      <c r="AU2734">
        <v>533829</v>
      </c>
      <c r="AV2734">
        <v>2411656</v>
      </c>
      <c r="AW2734">
        <v>2276743</v>
      </c>
      <c r="AX2734">
        <v>18058</v>
      </c>
      <c r="AY2734">
        <v>259193</v>
      </c>
      <c r="AZ2734">
        <v>1553</v>
      </c>
      <c r="BA2734">
        <v>900.3</v>
      </c>
      <c r="BB2734">
        <v>152</v>
      </c>
    </row>
    <row r="2735" spans="1:54" x14ac:dyDescent="0.3">
      <c r="A2735">
        <v>48331</v>
      </c>
      <c r="B2735" t="s">
        <v>692</v>
      </c>
      <c r="C2735" t="s">
        <v>622</v>
      </c>
      <c r="D2735">
        <v>24256</v>
      </c>
      <c r="E2735">
        <v>24758</v>
      </c>
      <c r="F2735">
        <v>-2</v>
      </c>
      <c r="G2735">
        <v>24757</v>
      </c>
      <c r="H2735">
        <v>6.3</v>
      </c>
      <c r="I2735">
        <v>24.8</v>
      </c>
      <c r="J2735">
        <v>19.399999999999999</v>
      </c>
      <c r="K2735">
        <v>50.3</v>
      </c>
      <c r="L2735">
        <v>86.7</v>
      </c>
      <c r="M2735">
        <v>10</v>
      </c>
      <c r="N2735">
        <v>1.2</v>
      </c>
      <c r="O2735">
        <v>0.7</v>
      </c>
      <c r="P2735">
        <v>0</v>
      </c>
      <c r="Q2735">
        <v>1.3</v>
      </c>
      <c r="R2735">
        <v>25.5</v>
      </c>
      <c r="S2735">
        <v>63.2</v>
      </c>
      <c r="T2735">
        <v>85.9</v>
      </c>
      <c r="U2735">
        <v>4.5999999999999996</v>
      </c>
      <c r="V2735">
        <v>15.1</v>
      </c>
      <c r="W2735">
        <v>81.2</v>
      </c>
      <c r="X2735">
        <v>14.4</v>
      </c>
      <c r="Y2735">
        <v>1921</v>
      </c>
      <c r="Z2735">
        <v>25.8</v>
      </c>
      <c r="AA2735">
        <v>11374</v>
      </c>
      <c r="AB2735">
        <v>68.400000000000006</v>
      </c>
      <c r="AC2735">
        <v>7</v>
      </c>
      <c r="AD2735">
        <v>78400</v>
      </c>
      <c r="AE2735">
        <v>9330</v>
      </c>
      <c r="AF2735">
        <v>2.58</v>
      </c>
      <c r="AG2735">
        <v>21248</v>
      </c>
      <c r="AH2735">
        <v>37391</v>
      </c>
      <c r="AI2735">
        <v>19.2</v>
      </c>
      <c r="AJ2735">
        <v>398</v>
      </c>
      <c r="AK2735">
        <v>4168</v>
      </c>
      <c r="AL2735">
        <v>-0.6</v>
      </c>
      <c r="AM2735">
        <v>1568</v>
      </c>
      <c r="AN2735">
        <v>1834</v>
      </c>
      <c r="AO2735">
        <v>0</v>
      </c>
      <c r="AP2735">
        <v>0</v>
      </c>
      <c r="AQ2735">
        <v>0</v>
      </c>
      <c r="AR2735">
        <v>0</v>
      </c>
      <c r="AS2735">
        <v>0</v>
      </c>
      <c r="AT2735">
        <v>26.9</v>
      </c>
      <c r="AU2735">
        <v>0</v>
      </c>
      <c r="AV2735">
        <v>87312</v>
      </c>
      <c r="AW2735">
        <v>181361</v>
      </c>
      <c r="AX2735">
        <v>7334</v>
      </c>
      <c r="AY2735">
        <v>17678</v>
      </c>
      <c r="AZ2735">
        <v>10</v>
      </c>
      <c r="BA2735">
        <v>1016.93</v>
      </c>
      <c r="BB2735">
        <v>24.3</v>
      </c>
    </row>
    <row r="2736" spans="1:54" x14ac:dyDescent="0.3">
      <c r="A2736">
        <v>48333</v>
      </c>
      <c r="B2736" t="s">
        <v>269</v>
      </c>
      <c r="C2736" t="s">
        <v>622</v>
      </c>
      <c r="D2736">
        <v>4870</v>
      </c>
      <c r="E2736">
        <v>4936</v>
      </c>
      <c r="F2736">
        <v>-1.3</v>
      </c>
      <c r="G2736">
        <v>4936</v>
      </c>
      <c r="H2736">
        <v>4.9000000000000004</v>
      </c>
      <c r="I2736">
        <v>22.4</v>
      </c>
      <c r="J2736">
        <v>25.2</v>
      </c>
      <c r="K2736">
        <v>51</v>
      </c>
      <c r="L2736">
        <v>96.5</v>
      </c>
      <c r="M2736">
        <v>1.1000000000000001</v>
      </c>
      <c r="N2736">
        <v>0.9</v>
      </c>
      <c r="O2736">
        <v>0.2</v>
      </c>
      <c r="P2736">
        <v>0</v>
      </c>
      <c r="Q2736">
        <v>1.2</v>
      </c>
      <c r="R2736">
        <v>17.3</v>
      </c>
      <c r="S2736">
        <v>80.3</v>
      </c>
      <c r="T2736">
        <v>94.4</v>
      </c>
      <c r="U2736">
        <v>7.3</v>
      </c>
      <c r="V2736">
        <v>11.5</v>
      </c>
      <c r="W2736">
        <v>81.5</v>
      </c>
      <c r="X2736">
        <v>21.9</v>
      </c>
      <c r="Y2736">
        <v>411</v>
      </c>
      <c r="Z2736">
        <v>17.5</v>
      </c>
      <c r="AA2736">
        <v>2849</v>
      </c>
      <c r="AB2736">
        <v>80.099999999999994</v>
      </c>
      <c r="AC2736">
        <v>2.7</v>
      </c>
      <c r="AD2736">
        <v>104100</v>
      </c>
      <c r="AE2736">
        <v>1817</v>
      </c>
      <c r="AF2736">
        <v>2.59</v>
      </c>
      <c r="AG2736">
        <v>22651</v>
      </c>
      <c r="AH2736">
        <v>44213</v>
      </c>
      <c r="AI2736">
        <v>13.1</v>
      </c>
      <c r="AJ2736">
        <v>109</v>
      </c>
      <c r="AK2736">
        <v>876</v>
      </c>
      <c r="AL2736">
        <v>3.5</v>
      </c>
      <c r="AM2736">
        <v>426</v>
      </c>
      <c r="AN2736">
        <v>661</v>
      </c>
      <c r="AO2736">
        <v>0</v>
      </c>
      <c r="AP2736">
        <v>0</v>
      </c>
      <c r="AQ2736">
        <v>0</v>
      </c>
      <c r="AR2736">
        <v>0</v>
      </c>
      <c r="AS2736">
        <v>0</v>
      </c>
      <c r="AT2736">
        <v>0</v>
      </c>
      <c r="AU2736">
        <v>0</v>
      </c>
      <c r="AV2736">
        <v>0</v>
      </c>
      <c r="AW2736">
        <v>70373</v>
      </c>
      <c r="AX2736">
        <v>14123</v>
      </c>
      <c r="AY2736">
        <v>2080</v>
      </c>
      <c r="AZ2736">
        <v>0</v>
      </c>
      <c r="BA2736">
        <v>748.26</v>
      </c>
      <c r="BB2736">
        <v>6.6</v>
      </c>
    </row>
    <row r="2737" spans="1:54" x14ac:dyDescent="0.3">
      <c r="A2737">
        <v>48335</v>
      </c>
      <c r="B2737" t="s">
        <v>268</v>
      </c>
      <c r="C2737" t="s">
        <v>622</v>
      </c>
      <c r="D2737">
        <v>9076</v>
      </c>
      <c r="E2737">
        <v>9403</v>
      </c>
      <c r="F2737">
        <v>-3.5</v>
      </c>
      <c r="G2737">
        <v>9403</v>
      </c>
      <c r="H2737">
        <v>5.3</v>
      </c>
      <c r="I2737">
        <v>20</v>
      </c>
      <c r="J2737">
        <v>13.8</v>
      </c>
      <c r="K2737">
        <v>39.9</v>
      </c>
      <c r="L2737">
        <v>84.1</v>
      </c>
      <c r="M2737">
        <v>11.9</v>
      </c>
      <c r="N2737">
        <v>1.5</v>
      </c>
      <c r="O2737">
        <v>0.7</v>
      </c>
      <c r="P2737">
        <v>0.1</v>
      </c>
      <c r="Q2737">
        <v>1.7</v>
      </c>
      <c r="R2737">
        <v>39.200000000000003</v>
      </c>
      <c r="S2737">
        <v>48.5</v>
      </c>
      <c r="T2737">
        <v>74.599999999999994</v>
      </c>
      <c r="U2737">
        <v>6.4</v>
      </c>
      <c r="V2737">
        <v>26.6</v>
      </c>
      <c r="W2737">
        <v>75.3</v>
      </c>
      <c r="X2737">
        <v>8.3000000000000007</v>
      </c>
      <c r="Y2737">
        <v>625</v>
      </c>
      <c r="Z2737">
        <v>22.5</v>
      </c>
      <c r="AA2737">
        <v>4049</v>
      </c>
      <c r="AB2737">
        <v>74.599999999999994</v>
      </c>
      <c r="AC2737">
        <v>5.7</v>
      </c>
      <c r="AD2737">
        <v>45800</v>
      </c>
      <c r="AE2737">
        <v>2748</v>
      </c>
      <c r="AF2737">
        <v>2.5299999999999998</v>
      </c>
      <c r="AG2737">
        <v>15936</v>
      </c>
      <c r="AH2737">
        <v>42045</v>
      </c>
      <c r="AI2737">
        <v>11.7</v>
      </c>
      <c r="AJ2737">
        <v>143</v>
      </c>
      <c r="AK2737">
        <v>1601</v>
      </c>
      <c r="AL2737">
        <v>5.7</v>
      </c>
      <c r="AM2737">
        <v>458</v>
      </c>
      <c r="AN2737">
        <v>0</v>
      </c>
      <c r="AO2737">
        <v>0</v>
      </c>
      <c r="AP2737">
        <v>0</v>
      </c>
      <c r="AQ2737">
        <v>0</v>
      </c>
      <c r="AR2737">
        <v>0</v>
      </c>
      <c r="AS2737">
        <v>0</v>
      </c>
      <c r="AT2737">
        <v>0</v>
      </c>
      <c r="AU2737">
        <v>0</v>
      </c>
      <c r="AV2737">
        <v>3384</v>
      </c>
      <c r="AW2737">
        <v>55754</v>
      </c>
      <c r="AX2737">
        <v>6003</v>
      </c>
      <c r="AY2737">
        <v>3667</v>
      </c>
      <c r="AZ2737">
        <v>5</v>
      </c>
      <c r="BA2737">
        <v>911.09</v>
      </c>
      <c r="BB2737">
        <v>10.3</v>
      </c>
    </row>
    <row r="2738" spans="1:54" x14ac:dyDescent="0.3">
      <c r="A2738">
        <v>48337</v>
      </c>
      <c r="B2738" t="s">
        <v>691</v>
      </c>
      <c r="C2738" t="s">
        <v>622</v>
      </c>
      <c r="D2738">
        <v>19416</v>
      </c>
      <c r="E2738">
        <v>19720</v>
      </c>
      <c r="F2738">
        <v>-1.5</v>
      </c>
      <c r="G2738">
        <v>19719</v>
      </c>
      <c r="H2738">
        <v>6</v>
      </c>
      <c r="I2738">
        <v>23</v>
      </c>
      <c r="J2738">
        <v>21.5</v>
      </c>
      <c r="K2738">
        <v>50.8</v>
      </c>
      <c r="L2738">
        <v>96</v>
      </c>
      <c r="M2738">
        <v>0.8</v>
      </c>
      <c r="N2738">
        <v>1.4</v>
      </c>
      <c r="O2738">
        <v>0.4</v>
      </c>
      <c r="P2738">
        <v>0</v>
      </c>
      <c r="Q2738">
        <v>1.4</v>
      </c>
      <c r="R2738">
        <v>10.5</v>
      </c>
      <c r="S2738">
        <v>86.5</v>
      </c>
      <c r="T2738">
        <v>85.2</v>
      </c>
      <c r="U2738">
        <v>4.5999999999999996</v>
      </c>
      <c r="V2738">
        <v>9.1</v>
      </c>
      <c r="W2738">
        <v>82</v>
      </c>
      <c r="X2738">
        <v>16.600000000000001</v>
      </c>
      <c r="Y2738">
        <v>1847</v>
      </c>
      <c r="Z2738">
        <v>25.5</v>
      </c>
      <c r="AA2738">
        <v>10154</v>
      </c>
      <c r="AB2738">
        <v>75.599999999999994</v>
      </c>
      <c r="AC2738">
        <v>9</v>
      </c>
      <c r="AD2738">
        <v>86000</v>
      </c>
      <c r="AE2738">
        <v>8038</v>
      </c>
      <c r="AF2738">
        <v>2.41</v>
      </c>
      <c r="AG2738">
        <v>24699</v>
      </c>
      <c r="AH2738">
        <v>44231</v>
      </c>
      <c r="AI2738">
        <v>15.6</v>
      </c>
      <c r="AJ2738">
        <v>420</v>
      </c>
      <c r="AK2738">
        <v>4722</v>
      </c>
      <c r="AL2738">
        <v>4.3</v>
      </c>
      <c r="AM2738">
        <v>1886</v>
      </c>
      <c r="AN2738">
        <v>2204</v>
      </c>
      <c r="AO2738">
        <v>0</v>
      </c>
      <c r="AP2738">
        <v>0</v>
      </c>
      <c r="AQ2738">
        <v>0</v>
      </c>
      <c r="AR2738">
        <v>0</v>
      </c>
      <c r="AS2738">
        <v>0</v>
      </c>
      <c r="AT2738">
        <v>31.5</v>
      </c>
      <c r="AU2738">
        <v>0</v>
      </c>
      <c r="AV2738">
        <v>38556</v>
      </c>
      <c r="AW2738">
        <v>213681</v>
      </c>
      <c r="AX2738">
        <v>10894</v>
      </c>
      <c r="AY2738">
        <v>10935</v>
      </c>
      <c r="AZ2738">
        <v>0</v>
      </c>
      <c r="BA2738">
        <v>930.91</v>
      </c>
      <c r="BB2738">
        <v>21.2</v>
      </c>
    </row>
    <row r="2739" spans="1:54" x14ac:dyDescent="0.3">
      <c r="A2739">
        <v>48339</v>
      </c>
      <c r="B2739" t="s">
        <v>24</v>
      </c>
      <c r="C2739" t="s">
        <v>622</v>
      </c>
      <c r="D2739">
        <v>518947</v>
      </c>
      <c r="E2739">
        <v>455764</v>
      </c>
      <c r="F2739">
        <v>13.9</v>
      </c>
      <c r="G2739">
        <v>455746</v>
      </c>
      <c r="H2739">
        <v>6.8</v>
      </c>
      <c r="I2739">
        <v>26.8</v>
      </c>
      <c r="J2739">
        <v>12</v>
      </c>
      <c r="K2739">
        <v>50.5</v>
      </c>
      <c r="L2739">
        <v>89.6</v>
      </c>
      <c r="M2739">
        <v>4.9000000000000004</v>
      </c>
      <c r="N2739">
        <v>1</v>
      </c>
      <c r="O2739">
        <v>2.7</v>
      </c>
      <c r="P2739">
        <v>0.1</v>
      </c>
      <c r="Q2739">
        <v>1.7</v>
      </c>
      <c r="R2739">
        <v>22.5</v>
      </c>
      <c r="S2739">
        <v>68.599999999999994</v>
      </c>
      <c r="T2739">
        <v>83.5</v>
      </c>
      <c r="U2739">
        <v>12.9</v>
      </c>
      <c r="V2739">
        <v>19.2</v>
      </c>
      <c r="W2739">
        <v>86.3</v>
      </c>
      <c r="X2739">
        <v>30.7</v>
      </c>
      <c r="Y2739">
        <v>32099</v>
      </c>
      <c r="Z2739">
        <v>31.7</v>
      </c>
      <c r="AA2739">
        <v>195381</v>
      </c>
      <c r="AB2739">
        <v>72.900000000000006</v>
      </c>
      <c r="AC2739">
        <v>15.5</v>
      </c>
      <c r="AD2739">
        <v>166200</v>
      </c>
      <c r="AE2739">
        <v>163462</v>
      </c>
      <c r="AF2739">
        <v>2.87</v>
      </c>
      <c r="AG2739">
        <v>32911</v>
      </c>
      <c r="AH2739">
        <v>67766</v>
      </c>
      <c r="AI2739">
        <v>12.4</v>
      </c>
      <c r="AJ2739">
        <v>9945</v>
      </c>
      <c r="AK2739">
        <v>136265</v>
      </c>
      <c r="AL2739">
        <v>6.3</v>
      </c>
      <c r="AM2739">
        <v>41229</v>
      </c>
      <c r="AN2739">
        <v>40269</v>
      </c>
      <c r="AO2739">
        <v>0</v>
      </c>
      <c r="AP2739">
        <v>0</v>
      </c>
      <c r="AQ2739">
        <v>2.1</v>
      </c>
      <c r="AR2739">
        <v>0</v>
      </c>
      <c r="AS2739">
        <v>9.6999999999999993</v>
      </c>
      <c r="AT2739">
        <v>25.9</v>
      </c>
      <c r="AU2739">
        <v>3667010</v>
      </c>
      <c r="AV2739">
        <v>6399326</v>
      </c>
      <c r="AW2739">
        <v>5260066</v>
      </c>
      <c r="AX2739">
        <v>12748</v>
      </c>
      <c r="AY2739">
        <v>728582</v>
      </c>
      <c r="AZ2739">
        <v>7145</v>
      </c>
      <c r="BA2739">
        <v>1041.74</v>
      </c>
      <c r="BB2739">
        <v>437.5</v>
      </c>
    </row>
    <row r="2740" spans="1:54" x14ac:dyDescent="0.3">
      <c r="A2740">
        <v>48341</v>
      </c>
      <c r="B2740" t="s">
        <v>431</v>
      </c>
      <c r="C2740" t="s">
        <v>622</v>
      </c>
      <c r="D2740">
        <v>22148</v>
      </c>
      <c r="E2740">
        <v>21904</v>
      </c>
      <c r="F2740">
        <v>1.1000000000000001</v>
      </c>
      <c r="G2740">
        <v>21904</v>
      </c>
      <c r="H2740">
        <v>9.5</v>
      </c>
      <c r="I2740">
        <v>31.3</v>
      </c>
      <c r="J2740">
        <v>10.199999999999999</v>
      </c>
      <c r="K2740">
        <v>47.9</v>
      </c>
      <c r="L2740">
        <v>85.5</v>
      </c>
      <c r="M2740">
        <v>3</v>
      </c>
      <c r="N2740">
        <v>1.5</v>
      </c>
      <c r="O2740">
        <v>8.6</v>
      </c>
      <c r="P2740">
        <v>0.2</v>
      </c>
      <c r="Q2740">
        <v>1.2</v>
      </c>
      <c r="R2740">
        <v>52.8</v>
      </c>
      <c r="S2740">
        <v>34.9</v>
      </c>
      <c r="T2740">
        <v>80.599999999999994</v>
      </c>
      <c r="U2740">
        <v>28.3</v>
      </c>
      <c r="V2740">
        <v>54.1</v>
      </c>
      <c r="W2740">
        <v>67.5</v>
      </c>
      <c r="X2740">
        <v>13.2</v>
      </c>
      <c r="Y2740">
        <v>582</v>
      </c>
      <c r="Z2740">
        <v>16.399999999999999</v>
      </c>
      <c r="AA2740">
        <v>7983</v>
      </c>
      <c r="AB2740">
        <v>72.8</v>
      </c>
      <c r="AC2740">
        <v>12.6</v>
      </c>
      <c r="AD2740">
        <v>85600</v>
      </c>
      <c r="AE2740">
        <v>6820</v>
      </c>
      <c r="AF2740">
        <v>3.2</v>
      </c>
      <c r="AG2740">
        <v>19770</v>
      </c>
      <c r="AH2740">
        <v>51181</v>
      </c>
      <c r="AI2740">
        <v>15.4</v>
      </c>
      <c r="AJ2740">
        <v>460</v>
      </c>
      <c r="AK2740">
        <v>8332</v>
      </c>
      <c r="AL2740">
        <v>0.7</v>
      </c>
      <c r="AM2740">
        <v>1013</v>
      </c>
      <c r="AN2740">
        <v>1437</v>
      </c>
      <c r="AO2740">
        <v>0</v>
      </c>
      <c r="AP2740">
        <v>0</v>
      </c>
      <c r="AQ2740">
        <v>0</v>
      </c>
      <c r="AR2740">
        <v>0</v>
      </c>
      <c r="AS2740">
        <v>26</v>
      </c>
      <c r="AT2740">
        <v>0</v>
      </c>
      <c r="AU2740">
        <v>0</v>
      </c>
      <c r="AV2740">
        <v>0</v>
      </c>
      <c r="AW2740">
        <v>217873</v>
      </c>
      <c r="AX2740">
        <v>10995</v>
      </c>
      <c r="AY2740">
        <v>22995</v>
      </c>
      <c r="AZ2740">
        <v>16</v>
      </c>
      <c r="BA2740">
        <v>899.69</v>
      </c>
      <c r="BB2740">
        <v>24.3</v>
      </c>
    </row>
    <row r="2741" spans="1:54" x14ac:dyDescent="0.3">
      <c r="A2741">
        <v>48343</v>
      </c>
      <c r="B2741" t="s">
        <v>690</v>
      </c>
      <c r="C2741" t="s">
        <v>622</v>
      </c>
      <c r="D2741">
        <v>12743</v>
      </c>
      <c r="E2741">
        <v>12934</v>
      </c>
      <c r="F2741">
        <v>-1.5</v>
      </c>
      <c r="G2741">
        <v>12934</v>
      </c>
      <c r="H2741">
        <v>6.3</v>
      </c>
      <c r="I2741">
        <v>22.9</v>
      </c>
      <c r="J2741">
        <v>21</v>
      </c>
      <c r="K2741">
        <v>52</v>
      </c>
      <c r="L2741">
        <v>73.099999999999994</v>
      </c>
      <c r="M2741">
        <v>23</v>
      </c>
      <c r="N2741">
        <v>1.2</v>
      </c>
      <c r="O2741">
        <v>0.5</v>
      </c>
      <c r="P2741">
        <v>0.1</v>
      </c>
      <c r="Q2741">
        <v>2</v>
      </c>
      <c r="R2741">
        <v>9.1</v>
      </c>
      <c r="S2741">
        <v>65.099999999999994</v>
      </c>
      <c r="T2741">
        <v>84.4</v>
      </c>
      <c r="U2741">
        <v>4.3</v>
      </c>
      <c r="V2741">
        <v>7.6</v>
      </c>
      <c r="W2741">
        <v>82</v>
      </c>
      <c r="X2741">
        <v>13.1</v>
      </c>
      <c r="Y2741">
        <v>1204</v>
      </c>
      <c r="Z2741">
        <v>23.1</v>
      </c>
      <c r="AA2741">
        <v>6020</v>
      </c>
      <c r="AB2741">
        <v>74.2</v>
      </c>
      <c r="AC2741">
        <v>7.3</v>
      </c>
      <c r="AD2741">
        <v>69900</v>
      </c>
      <c r="AE2741">
        <v>4949</v>
      </c>
      <c r="AF2741">
        <v>2.56</v>
      </c>
      <c r="AG2741">
        <v>20045</v>
      </c>
      <c r="AH2741">
        <v>37849</v>
      </c>
      <c r="AI2741">
        <v>20.6</v>
      </c>
      <c r="AJ2741">
        <v>235</v>
      </c>
      <c r="AK2741">
        <v>4183</v>
      </c>
      <c r="AL2741">
        <v>-3.8</v>
      </c>
      <c r="AM2741">
        <v>797</v>
      </c>
      <c r="AN2741">
        <v>1102</v>
      </c>
      <c r="AO2741">
        <v>7.4</v>
      </c>
      <c r="AP2741">
        <v>3.6</v>
      </c>
      <c r="AQ2741">
        <v>0</v>
      </c>
      <c r="AR2741">
        <v>0</v>
      </c>
      <c r="AS2741">
        <v>0</v>
      </c>
      <c r="AT2741">
        <v>36.9</v>
      </c>
      <c r="AU2741">
        <v>1140439</v>
      </c>
      <c r="AV2741">
        <v>138930</v>
      </c>
      <c r="AW2741">
        <v>70300</v>
      </c>
      <c r="AX2741">
        <v>5402</v>
      </c>
      <c r="AY2741">
        <v>8814</v>
      </c>
      <c r="AZ2741">
        <v>1</v>
      </c>
      <c r="BA2741">
        <v>251.99</v>
      </c>
      <c r="BB2741">
        <v>51.3</v>
      </c>
    </row>
    <row r="2742" spans="1:54" x14ac:dyDescent="0.3">
      <c r="A2742">
        <v>48345</v>
      </c>
      <c r="B2742" t="s">
        <v>689</v>
      </c>
      <c r="C2742" t="s">
        <v>622</v>
      </c>
      <c r="D2742">
        <v>1153</v>
      </c>
      <c r="E2742">
        <v>1210</v>
      </c>
      <c r="F2742">
        <v>-4.7</v>
      </c>
      <c r="G2742">
        <v>1210</v>
      </c>
      <c r="H2742">
        <v>3.7</v>
      </c>
      <c r="I2742">
        <v>19.899999999999999</v>
      </c>
      <c r="J2742">
        <v>28.4</v>
      </c>
      <c r="K2742">
        <v>48.4</v>
      </c>
      <c r="L2742">
        <v>95.1</v>
      </c>
      <c r="M2742">
        <v>2.1</v>
      </c>
      <c r="N2742">
        <v>1.7</v>
      </c>
      <c r="O2742">
        <v>0.9</v>
      </c>
      <c r="P2742">
        <v>0</v>
      </c>
      <c r="Q2742">
        <v>0.2</v>
      </c>
      <c r="R2742">
        <v>16.5</v>
      </c>
      <c r="S2742">
        <v>79.900000000000006</v>
      </c>
      <c r="T2742">
        <v>83.5</v>
      </c>
      <c r="U2742">
        <v>2.5</v>
      </c>
      <c r="V2742">
        <v>10.5</v>
      </c>
      <c r="W2742">
        <v>86.8</v>
      </c>
      <c r="X2742">
        <v>18.100000000000001</v>
      </c>
      <c r="Y2742">
        <v>74</v>
      </c>
      <c r="Z2742">
        <v>17.8</v>
      </c>
      <c r="AA2742">
        <v>779</v>
      </c>
      <c r="AB2742">
        <v>66.3</v>
      </c>
      <c r="AC2742">
        <v>3</v>
      </c>
      <c r="AD2742">
        <v>59800</v>
      </c>
      <c r="AE2742">
        <v>433</v>
      </c>
      <c r="AF2742">
        <v>2.73</v>
      </c>
      <c r="AG2742">
        <v>18828</v>
      </c>
      <c r="AH2742">
        <v>35845</v>
      </c>
      <c r="AI2742">
        <v>25.5</v>
      </c>
      <c r="AJ2742">
        <v>27</v>
      </c>
      <c r="AK2742">
        <v>130</v>
      </c>
      <c r="AL2742">
        <v>0</v>
      </c>
      <c r="AM2742">
        <v>124</v>
      </c>
      <c r="AN2742">
        <v>257</v>
      </c>
      <c r="AO2742">
        <v>0</v>
      </c>
      <c r="AP2742">
        <v>0</v>
      </c>
      <c r="AQ2742">
        <v>0</v>
      </c>
      <c r="AR2742">
        <v>0</v>
      </c>
      <c r="AS2742">
        <v>0</v>
      </c>
      <c r="AT2742">
        <v>0</v>
      </c>
      <c r="AU2742">
        <v>0</v>
      </c>
      <c r="AV2742">
        <v>0</v>
      </c>
      <c r="AW2742">
        <v>5220</v>
      </c>
      <c r="AX2742">
        <v>4085</v>
      </c>
      <c r="AY2742">
        <v>310</v>
      </c>
      <c r="AZ2742">
        <v>0</v>
      </c>
      <c r="BA2742">
        <v>989.56</v>
      </c>
      <c r="BB2742">
        <v>1.2</v>
      </c>
    </row>
    <row r="2743" spans="1:54" x14ac:dyDescent="0.3">
      <c r="A2743">
        <v>48347</v>
      </c>
      <c r="B2743" t="s">
        <v>688</v>
      </c>
      <c r="C2743" t="s">
        <v>622</v>
      </c>
      <c r="D2743">
        <v>65301</v>
      </c>
      <c r="E2743">
        <v>64524</v>
      </c>
      <c r="F2743">
        <v>1.2</v>
      </c>
      <c r="G2743">
        <v>64524</v>
      </c>
      <c r="H2743">
        <v>7.2</v>
      </c>
      <c r="I2743">
        <v>23.5</v>
      </c>
      <c r="J2743">
        <v>13.1</v>
      </c>
      <c r="K2743">
        <v>52.3</v>
      </c>
      <c r="L2743">
        <v>77.3</v>
      </c>
      <c r="M2743">
        <v>18.3</v>
      </c>
      <c r="N2743">
        <v>0.9</v>
      </c>
      <c r="O2743">
        <v>1.7</v>
      </c>
      <c r="P2743">
        <v>0.1</v>
      </c>
      <c r="Q2743">
        <v>1.7</v>
      </c>
      <c r="R2743">
        <v>18.5</v>
      </c>
      <c r="S2743">
        <v>60.3</v>
      </c>
      <c r="T2743">
        <v>77.3</v>
      </c>
      <c r="U2743">
        <v>9.1999999999999993</v>
      </c>
      <c r="V2743">
        <v>16.2</v>
      </c>
      <c r="W2743">
        <v>80.5</v>
      </c>
      <c r="X2743">
        <v>24.3</v>
      </c>
      <c r="Y2743">
        <v>3412</v>
      </c>
      <c r="Z2743">
        <v>18.7</v>
      </c>
      <c r="AA2743">
        <v>27960</v>
      </c>
      <c r="AB2743">
        <v>58.1</v>
      </c>
      <c r="AC2743">
        <v>20.100000000000001</v>
      </c>
      <c r="AD2743">
        <v>101700</v>
      </c>
      <c r="AE2743">
        <v>23586</v>
      </c>
      <c r="AF2743">
        <v>2.52</v>
      </c>
      <c r="AG2743">
        <v>20362</v>
      </c>
      <c r="AH2743">
        <v>36777</v>
      </c>
      <c r="AI2743">
        <v>25.7</v>
      </c>
      <c r="AJ2743">
        <v>1301</v>
      </c>
      <c r="AK2743">
        <v>17763</v>
      </c>
      <c r="AL2743">
        <v>2.9</v>
      </c>
      <c r="AM2743">
        <v>3830</v>
      </c>
      <c r="AN2743">
        <v>4826</v>
      </c>
      <c r="AO2743">
        <v>8.1</v>
      </c>
      <c r="AP2743">
        <v>0</v>
      </c>
      <c r="AQ2743">
        <v>0</v>
      </c>
      <c r="AR2743">
        <v>0</v>
      </c>
      <c r="AS2743">
        <v>3.4</v>
      </c>
      <c r="AT2743">
        <v>19.100000000000001</v>
      </c>
      <c r="AU2743">
        <v>1418896</v>
      </c>
      <c r="AV2743">
        <v>0</v>
      </c>
      <c r="AW2743">
        <v>691236</v>
      </c>
      <c r="AX2743">
        <v>11048</v>
      </c>
      <c r="AY2743">
        <v>87801</v>
      </c>
      <c r="AZ2743">
        <v>68</v>
      </c>
      <c r="BA2743">
        <v>946.54</v>
      </c>
      <c r="BB2743">
        <v>68.2</v>
      </c>
    </row>
    <row r="2744" spans="1:54" x14ac:dyDescent="0.3">
      <c r="A2744">
        <v>48349</v>
      </c>
      <c r="B2744" t="s">
        <v>687</v>
      </c>
      <c r="C2744" t="s">
        <v>622</v>
      </c>
      <c r="D2744">
        <v>48195</v>
      </c>
      <c r="E2744">
        <v>47831</v>
      </c>
      <c r="F2744">
        <v>0.8</v>
      </c>
      <c r="G2744">
        <v>47735</v>
      </c>
      <c r="H2744">
        <v>7.3</v>
      </c>
      <c r="I2744">
        <v>26.2</v>
      </c>
      <c r="J2744">
        <v>16.2</v>
      </c>
      <c r="K2744">
        <v>50.5</v>
      </c>
      <c r="L2744">
        <v>81.5</v>
      </c>
      <c r="M2744">
        <v>14</v>
      </c>
      <c r="N2744">
        <v>1.1000000000000001</v>
      </c>
      <c r="O2744">
        <v>0.8</v>
      </c>
      <c r="P2744">
        <v>0.9</v>
      </c>
      <c r="Q2744">
        <v>1.7</v>
      </c>
      <c r="R2744">
        <v>25.6</v>
      </c>
      <c r="S2744">
        <v>58</v>
      </c>
      <c r="T2744">
        <v>85.1</v>
      </c>
      <c r="U2744">
        <v>11.3</v>
      </c>
      <c r="V2744">
        <v>20.5</v>
      </c>
      <c r="W2744">
        <v>78.599999999999994</v>
      </c>
      <c r="X2744">
        <v>16.5</v>
      </c>
      <c r="Y2744">
        <v>3124</v>
      </c>
      <c r="Z2744">
        <v>24.2</v>
      </c>
      <c r="AA2744">
        <v>20459</v>
      </c>
      <c r="AB2744">
        <v>67.8</v>
      </c>
      <c r="AC2744">
        <v>11.1</v>
      </c>
      <c r="AD2744">
        <v>79500</v>
      </c>
      <c r="AE2744">
        <v>17466</v>
      </c>
      <c r="AF2744">
        <v>2.68</v>
      </c>
      <c r="AG2744">
        <v>20327</v>
      </c>
      <c r="AH2744">
        <v>40795</v>
      </c>
      <c r="AI2744">
        <v>21.1</v>
      </c>
      <c r="AJ2744">
        <v>940</v>
      </c>
      <c r="AK2744">
        <v>13346</v>
      </c>
      <c r="AL2744">
        <v>4.8</v>
      </c>
      <c r="AM2744">
        <v>3141</v>
      </c>
      <c r="AN2744">
        <v>3311</v>
      </c>
      <c r="AO2744">
        <v>3.1</v>
      </c>
      <c r="AP2744">
        <v>0</v>
      </c>
      <c r="AQ2744">
        <v>0.8</v>
      </c>
      <c r="AR2744">
        <v>0</v>
      </c>
      <c r="AS2744">
        <v>0</v>
      </c>
      <c r="AT2744">
        <v>32.200000000000003</v>
      </c>
      <c r="AU2744">
        <v>758537</v>
      </c>
      <c r="AV2744">
        <v>285724</v>
      </c>
      <c r="AW2744">
        <v>471758</v>
      </c>
      <c r="AX2744">
        <v>9664</v>
      </c>
      <c r="AY2744">
        <v>42653</v>
      </c>
      <c r="AZ2744">
        <v>23</v>
      </c>
      <c r="BA2744">
        <v>1009.63</v>
      </c>
      <c r="BB2744">
        <v>47.3</v>
      </c>
    </row>
    <row r="2745" spans="1:54" x14ac:dyDescent="0.3">
      <c r="A2745">
        <v>48351</v>
      </c>
      <c r="B2745" t="s">
        <v>94</v>
      </c>
      <c r="C2745" t="s">
        <v>622</v>
      </c>
      <c r="D2745">
        <v>14138</v>
      </c>
      <c r="E2745">
        <v>14445</v>
      </c>
      <c r="F2745">
        <v>-2.1</v>
      </c>
      <c r="G2745">
        <v>14445</v>
      </c>
      <c r="H2745">
        <v>5.6</v>
      </c>
      <c r="I2745">
        <v>21.7</v>
      </c>
      <c r="J2745">
        <v>17.7</v>
      </c>
      <c r="K2745">
        <v>48.4</v>
      </c>
      <c r="L2745">
        <v>76.900000000000006</v>
      </c>
      <c r="M2745">
        <v>20.100000000000001</v>
      </c>
      <c r="N2745">
        <v>0.8</v>
      </c>
      <c r="O2745">
        <v>0.7</v>
      </c>
      <c r="P2745">
        <v>0</v>
      </c>
      <c r="Q2745">
        <v>1.5</v>
      </c>
      <c r="R2745">
        <v>3.6</v>
      </c>
      <c r="S2745">
        <v>73.8</v>
      </c>
      <c r="T2745">
        <v>89.2</v>
      </c>
      <c r="U2745">
        <v>2.2999999999999998</v>
      </c>
      <c r="V2745">
        <v>3.8</v>
      </c>
      <c r="W2745">
        <v>85.1</v>
      </c>
      <c r="X2745">
        <v>7.5</v>
      </c>
      <c r="Y2745">
        <v>1518</v>
      </c>
      <c r="Z2745">
        <v>33.700000000000003</v>
      </c>
      <c r="AA2745">
        <v>7157</v>
      </c>
      <c r="AB2745">
        <v>76.8</v>
      </c>
      <c r="AC2745">
        <v>2.4</v>
      </c>
      <c r="AD2745">
        <v>77500</v>
      </c>
      <c r="AE2745">
        <v>4865</v>
      </c>
      <c r="AF2745">
        <v>2.87</v>
      </c>
      <c r="AG2745">
        <v>20431</v>
      </c>
      <c r="AH2745">
        <v>37246</v>
      </c>
      <c r="AI2745">
        <v>16.100000000000001</v>
      </c>
      <c r="AJ2745">
        <v>130</v>
      </c>
      <c r="AK2745">
        <v>1115</v>
      </c>
      <c r="AL2745">
        <v>-2</v>
      </c>
      <c r="AM2745">
        <v>626</v>
      </c>
      <c r="AN2745">
        <v>842</v>
      </c>
      <c r="AO2745">
        <v>0</v>
      </c>
      <c r="AP2745">
        <v>0</v>
      </c>
      <c r="AQ2745">
        <v>0</v>
      </c>
      <c r="AR2745">
        <v>0</v>
      </c>
      <c r="AS2745">
        <v>0</v>
      </c>
      <c r="AT2745">
        <v>0</v>
      </c>
      <c r="AU2745">
        <v>0</v>
      </c>
      <c r="AV2745">
        <v>9995</v>
      </c>
      <c r="AW2745">
        <v>50925</v>
      </c>
      <c r="AX2745">
        <v>3704</v>
      </c>
      <c r="AY2745">
        <v>1860</v>
      </c>
      <c r="AZ2745">
        <v>0</v>
      </c>
      <c r="BA2745">
        <v>933.68</v>
      </c>
      <c r="BB2745">
        <v>15.5</v>
      </c>
    </row>
    <row r="2746" spans="1:54" x14ac:dyDescent="0.3">
      <c r="A2746">
        <v>48353</v>
      </c>
      <c r="B2746" t="s">
        <v>686</v>
      </c>
      <c r="C2746" t="s">
        <v>622</v>
      </c>
      <c r="D2746">
        <v>15093</v>
      </c>
      <c r="E2746">
        <v>15217</v>
      </c>
      <c r="F2746">
        <v>-0.8</v>
      </c>
      <c r="G2746">
        <v>15216</v>
      </c>
      <c r="H2746">
        <v>6.6</v>
      </c>
      <c r="I2746">
        <v>25.8</v>
      </c>
      <c r="J2746">
        <v>16.899999999999999</v>
      </c>
      <c r="K2746">
        <v>49.7</v>
      </c>
      <c r="L2746">
        <v>91.6</v>
      </c>
      <c r="M2746">
        <v>5.2</v>
      </c>
      <c r="N2746">
        <v>1</v>
      </c>
      <c r="O2746">
        <v>0.7</v>
      </c>
      <c r="P2746">
        <v>0</v>
      </c>
      <c r="Q2746">
        <v>1.5</v>
      </c>
      <c r="R2746">
        <v>36</v>
      </c>
      <c r="S2746">
        <v>57.7</v>
      </c>
      <c r="T2746">
        <v>84.4</v>
      </c>
      <c r="U2746">
        <v>4.5</v>
      </c>
      <c r="V2746">
        <v>22.1</v>
      </c>
      <c r="W2746">
        <v>78.7</v>
      </c>
      <c r="X2746">
        <v>12.5</v>
      </c>
      <c r="Y2746">
        <v>1008</v>
      </c>
      <c r="Z2746">
        <v>17</v>
      </c>
      <c r="AA2746">
        <v>7112</v>
      </c>
      <c r="AB2746">
        <v>69.7</v>
      </c>
      <c r="AC2746">
        <v>12.1</v>
      </c>
      <c r="AD2746">
        <v>52200</v>
      </c>
      <c r="AE2746">
        <v>5527</v>
      </c>
      <c r="AF2746">
        <v>2.65</v>
      </c>
      <c r="AG2746">
        <v>19002</v>
      </c>
      <c r="AH2746">
        <v>36806</v>
      </c>
      <c r="AI2746">
        <v>18.5</v>
      </c>
      <c r="AJ2746">
        <v>339</v>
      </c>
      <c r="AK2746">
        <v>4277</v>
      </c>
      <c r="AL2746">
        <v>1</v>
      </c>
      <c r="AM2746">
        <v>985</v>
      </c>
      <c r="AN2746">
        <v>940</v>
      </c>
      <c r="AO2746">
        <v>0</v>
      </c>
      <c r="AP2746">
        <v>0</v>
      </c>
      <c r="AQ2746">
        <v>0</v>
      </c>
      <c r="AR2746">
        <v>0</v>
      </c>
      <c r="AS2746">
        <v>0</v>
      </c>
      <c r="AT2746">
        <v>0</v>
      </c>
      <c r="AU2746">
        <v>224883</v>
      </c>
      <c r="AV2746">
        <v>0</v>
      </c>
      <c r="AW2746">
        <v>179695</v>
      </c>
      <c r="AX2746">
        <v>12325</v>
      </c>
      <c r="AY2746">
        <v>16810</v>
      </c>
      <c r="AZ2746">
        <v>0</v>
      </c>
      <c r="BA2746">
        <v>912</v>
      </c>
      <c r="BB2746">
        <v>16.7</v>
      </c>
    </row>
    <row r="2747" spans="1:54" x14ac:dyDescent="0.3">
      <c r="A2747">
        <v>48355</v>
      </c>
      <c r="B2747" t="s">
        <v>685</v>
      </c>
      <c r="C2747" t="s">
        <v>622</v>
      </c>
      <c r="D2747">
        <v>356221</v>
      </c>
      <c r="E2747">
        <v>340223</v>
      </c>
      <c r="F2747">
        <v>4.7</v>
      </c>
      <c r="G2747">
        <v>340223</v>
      </c>
      <c r="H2747">
        <v>6.8</v>
      </c>
      <c r="I2747">
        <v>25.3</v>
      </c>
      <c r="J2747">
        <v>13</v>
      </c>
      <c r="K2747">
        <v>50.7</v>
      </c>
      <c r="L2747">
        <v>91.2</v>
      </c>
      <c r="M2747">
        <v>4.4000000000000004</v>
      </c>
      <c r="N2747">
        <v>0.8</v>
      </c>
      <c r="O2747">
        <v>2</v>
      </c>
      <c r="P2747">
        <v>0.1</v>
      </c>
      <c r="Q2747">
        <v>1.4</v>
      </c>
      <c r="R2747">
        <v>62.4</v>
      </c>
      <c r="S2747">
        <v>30.9</v>
      </c>
      <c r="T2747">
        <v>80.099999999999994</v>
      </c>
      <c r="U2747">
        <v>7.7</v>
      </c>
      <c r="V2747">
        <v>40.200000000000003</v>
      </c>
      <c r="W2747">
        <v>79.8</v>
      </c>
      <c r="X2747">
        <v>20</v>
      </c>
      <c r="Y2747">
        <v>28867</v>
      </c>
      <c r="Z2747">
        <v>19.7</v>
      </c>
      <c r="AA2747">
        <v>145670</v>
      </c>
      <c r="AB2747">
        <v>58.6</v>
      </c>
      <c r="AC2747">
        <v>27.5</v>
      </c>
      <c r="AD2747">
        <v>110300</v>
      </c>
      <c r="AE2747">
        <v>123915</v>
      </c>
      <c r="AF2747">
        <v>2.72</v>
      </c>
      <c r="AG2747">
        <v>23671</v>
      </c>
      <c r="AH2747">
        <v>47057</v>
      </c>
      <c r="AI2747">
        <v>18.399999999999999</v>
      </c>
      <c r="AJ2747">
        <v>7868</v>
      </c>
      <c r="AK2747">
        <v>133037</v>
      </c>
      <c r="AL2747">
        <v>0.6</v>
      </c>
      <c r="AM2747">
        <v>22777</v>
      </c>
      <c r="AN2747">
        <v>29355</v>
      </c>
      <c r="AO2747">
        <v>2.4</v>
      </c>
      <c r="AP2747">
        <v>0.8</v>
      </c>
      <c r="AQ2747">
        <v>1.9</v>
      </c>
      <c r="AR2747">
        <v>0</v>
      </c>
      <c r="AS2747">
        <v>35</v>
      </c>
      <c r="AT2747">
        <v>25.3</v>
      </c>
      <c r="AU2747">
        <v>0</v>
      </c>
      <c r="AV2747">
        <v>2978505</v>
      </c>
      <c r="AW2747">
        <v>4314450</v>
      </c>
      <c r="AX2747">
        <v>13529</v>
      </c>
      <c r="AY2747">
        <v>661990</v>
      </c>
      <c r="AZ2747">
        <v>2452</v>
      </c>
      <c r="BA2747">
        <v>838.48</v>
      </c>
      <c r="BB2747">
        <v>405.8</v>
      </c>
    </row>
    <row r="2748" spans="1:54" x14ac:dyDescent="0.3">
      <c r="A2748">
        <v>48357</v>
      </c>
      <c r="B2748" t="s">
        <v>684</v>
      </c>
      <c r="C2748" t="s">
        <v>622</v>
      </c>
      <c r="D2748">
        <v>10758</v>
      </c>
      <c r="E2748">
        <v>10223</v>
      </c>
      <c r="F2748">
        <v>5.2</v>
      </c>
      <c r="G2748">
        <v>10223</v>
      </c>
      <c r="H2748">
        <v>8.9</v>
      </c>
      <c r="I2748">
        <v>31.5</v>
      </c>
      <c r="J2748">
        <v>10.3</v>
      </c>
      <c r="K2748">
        <v>49.1</v>
      </c>
      <c r="L2748">
        <v>95.4</v>
      </c>
      <c r="M2748">
        <v>1</v>
      </c>
      <c r="N2748">
        <v>1.4</v>
      </c>
      <c r="O2748">
        <v>0.8</v>
      </c>
      <c r="P2748">
        <v>0</v>
      </c>
      <c r="Q2748">
        <v>1.3</v>
      </c>
      <c r="R2748">
        <v>51.5</v>
      </c>
      <c r="S2748">
        <v>45.8</v>
      </c>
      <c r="T2748">
        <v>83.6</v>
      </c>
      <c r="U2748">
        <v>21.8</v>
      </c>
      <c r="V2748">
        <v>42.7</v>
      </c>
      <c r="W2748">
        <v>69.5</v>
      </c>
      <c r="X2748">
        <v>15.3</v>
      </c>
      <c r="Y2748">
        <v>500</v>
      </c>
      <c r="Z2748">
        <v>17.8</v>
      </c>
      <c r="AA2748">
        <v>4057</v>
      </c>
      <c r="AB2748">
        <v>70</v>
      </c>
      <c r="AC2748">
        <v>9.8000000000000007</v>
      </c>
      <c r="AD2748">
        <v>80100</v>
      </c>
      <c r="AE2748">
        <v>3736</v>
      </c>
      <c r="AF2748">
        <v>2.78</v>
      </c>
      <c r="AG2748">
        <v>23382</v>
      </c>
      <c r="AH2748">
        <v>49964</v>
      </c>
      <c r="AI2748">
        <v>17.3</v>
      </c>
      <c r="AJ2748">
        <v>374</v>
      </c>
      <c r="AK2748">
        <v>4176</v>
      </c>
      <c r="AL2748">
        <v>0.7</v>
      </c>
      <c r="AM2748">
        <v>785</v>
      </c>
      <c r="AN2748">
        <v>1073</v>
      </c>
      <c r="AO2748">
        <v>0</v>
      </c>
      <c r="AP2748">
        <v>0</v>
      </c>
      <c r="AQ2748">
        <v>0</v>
      </c>
      <c r="AR2748">
        <v>0</v>
      </c>
      <c r="AS2748">
        <v>0</v>
      </c>
      <c r="AT2748">
        <v>0</v>
      </c>
      <c r="AU2748">
        <v>0</v>
      </c>
      <c r="AV2748">
        <v>139177</v>
      </c>
      <c r="AW2748">
        <v>97444</v>
      </c>
      <c r="AX2748">
        <v>10288</v>
      </c>
      <c r="AY2748">
        <v>9184</v>
      </c>
      <c r="AZ2748">
        <v>7</v>
      </c>
      <c r="BA2748">
        <v>917.63</v>
      </c>
      <c r="BB2748">
        <v>11.1</v>
      </c>
    </row>
    <row r="2749" spans="1:54" x14ac:dyDescent="0.3">
      <c r="A2749">
        <v>48359</v>
      </c>
      <c r="B2749" t="s">
        <v>683</v>
      </c>
      <c r="C2749" t="s">
        <v>622</v>
      </c>
      <c r="D2749">
        <v>2070</v>
      </c>
      <c r="E2749">
        <v>2052</v>
      </c>
      <c r="F2749">
        <v>0.9</v>
      </c>
      <c r="G2749">
        <v>2052</v>
      </c>
      <c r="H2749">
        <v>4</v>
      </c>
      <c r="I2749">
        <v>28.1</v>
      </c>
      <c r="J2749">
        <v>13.9</v>
      </c>
      <c r="K2749">
        <v>48.9</v>
      </c>
      <c r="L2749">
        <v>92.3</v>
      </c>
      <c r="M2749">
        <v>3.6</v>
      </c>
      <c r="N2749">
        <v>1.1000000000000001</v>
      </c>
      <c r="O2749">
        <v>1.2</v>
      </c>
      <c r="P2749">
        <v>0</v>
      </c>
      <c r="Q2749">
        <v>1.8</v>
      </c>
      <c r="R2749">
        <v>14.6</v>
      </c>
      <c r="S2749">
        <v>78.599999999999994</v>
      </c>
      <c r="T2749">
        <v>88.2</v>
      </c>
      <c r="U2749">
        <v>3.5</v>
      </c>
      <c r="V2749">
        <v>10.4</v>
      </c>
      <c r="W2749">
        <v>87.3</v>
      </c>
      <c r="X2749">
        <v>31.3</v>
      </c>
      <c r="Y2749">
        <v>83</v>
      </c>
      <c r="Z2749">
        <v>17.600000000000001</v>
      </c>
      <c r="AA2749">
        <v>846</v>
      </c>
      <c r="AB2749">
        <v>72.599999999999994</v>
      </c>
      <c r="AC2749">
        <v>4.9000000000000004</v>
      </c>
      <c r="AD2749">
        <v>83700</v>
      </c>
      <c r="AE2749">
        <v>748</v>
      </c>
      <c r="AF2749">
        <v>2.35</v>
      </c>
      <c r="AG2749">
        <v>22519</v>
      </c>
      <c r="AH2749">
        <v>48929</v>
      </c>
      <c r="AI2749">
        <v>14.2</v>
      </c>
      <c r="AJ2749">
        <v>38</v>
      </c>
      <c r="AK2749">
        <v>505</v>
      </c>
      <c r="AL2749">
        <v>-6.3</v>
      </c>
      <c r="AM2749">
        <v>169</v>
      </c>
      <c r="AN2749">
        <v>114</v>
      </c>
      <c r="AO2749">
        <v>0</v>
      </c>
      <c r="AP2749">
        <v>0</v>
      </c>
      <c r="AQ2749">
        <v>0</v>
      </c>
      <c r="AR2749">
        <v>0</v>
      </c>
      <c r="AS2749">
        <v>0</v>
      </c>
      <c r="AT2749">
        <v>0</v>
      </c>
      <c r="AU2749">
        <v>0</v>
      </c>
      <c r="AV2749">
        <v>0</v>
      </c>
      <c r="AW2749">
        <v>16797</v>
      </c>
      <c r="AX2749">
        <v>8118</v>
      </c>
      <c r="AY2749">
        <v>2919</v>
      </c>
      <c r="AZ2749">
        <v>0</v>
      </c>
      <c r="BA2749">
        <v>1500.53</v>
      </c>
      <c r="BB2749">
        <v>1.4</v>
      </c>
    </row>
    <row r="2750" spans="1:54" x14ac:dyDescent="0.3">
      <c r="A2750">
        <v>48361</v>
      </c>
      <c r="B2750" t="s">
        <v>159</v>
      </c>
      <c r="C2750" t="s">
        <v>622</v>
      </c>
      <c r="D2750">
        <v>83433</v>
      </c>
      <c r="E2750">
        <v>81837</v>
      </c>
      <c r="F2750">
        <v>2</v>
      </c>
      <c r="G2750">
        <v>81837</v>
      </c>
      <c r="H2750">
        <v>6.7</v>
      </c>
      <c r="I2750">
        <v>24.7</v>
      </c>
      <c r="J2750">
        <v>15.1</v>
      </c>
      <c r="K2750">
        <v>50.5</v>
      </c>
      <c r="L2750">
        <v>87.8</v>
      </c>
      <c r="M2750">
        <v>8.8000000000000007</v>
      </c>
      <c r="N2750">
        <v>0.7</v>
      </c>
      <c r="O2750">
        <v>1.1000000000000001</v>
      </c>
      <c r="P2750">
        <v>0.1</v>
      </c>
      <c r="Q2750">
        <v>1.5</v>
      </c>
      <c r="R2750">
        <v>6.9</v>
      </c>
      <c r="S2750">
        <v>81.599999999999994</v>
      </c>
      <c r="T2750">
        <v>85.8</v>
      </c>
      <c r="U2750">
        <v>2.2000000000000002</v>
      </c>
      <c r="V2750">
        <v>5.3</v>
      </c>
      <c r="W2750">
        <v>86.2</v>
      </c>
      <c r="X2750">
        <v>13</v>
      </c>
      <c r="Y2750">
        <v>6481</v>
      </c>
      <c r="Z2750">
        <v>22.9</v>
      </c>
      <c r="AA2750">
        <v>36080</v>
      </c>
      <c r="AB2750">
        <v>76</v>
      </c>
      <c r="AC2750">
        <v>9.1</v>
      </c>
      <c r="AD2750">
        <v>91900</v>
      </c>
      <c r="AE2750">
        <v>31162</v>
      </c>
      <c r="AF2750">
        <v>2.62</v>
      </c>
      <c r="AG2750">
        <v>24736</v>
      </c>
      <c r="AH2750">
        <v>49507</v>
      </c>
      <c r="AI2750">
        <v>14.4</v>
      </c>
      <c r="AJ2750">
        <v>1361</v>
      </c>
      <c r="AK2750">
        <v>19530</v>
      </c>
      <c r="AL2750">
        <v>1.8</v>
      </c>
      <c r="AM2750">
        <v>4665</v>
      </c>
      <c r="AN2750">
        <v>6682</v>
      </c>
      <c r="AO2750">
        <v>6.1</v>
      </c>
      <c r="AP2750">
        <v>0</v>
      </c>
      <c r="AQ2750">
        <v>0</v>
      </c>
      <c r="AR2750">
        <v>0</v>
      </c>
      <c r="AS2750">
        <v>0</v>
      </c>
      <c r="AT2750">
        <v>26.8</v>
      </c>
      <c r="AU2750">
        <v>0</v>
      </c>
      <c r="AV2750">
        <v>114354</v>
      </c>
      <c r="AW2750">
        <v>851995</v>
      </c>
      <c r="AX2750">
        <v>10328</v>
      </c>
      <c r="AY2750">
        <v>85256</v>
      </c>
      <c r="AZ2750">
        <v>428</v>
      </c>
      <c r="BA2750">
        <v>333.67</v>
      </c>
      <c r="BB2750">
        <v>245.3</v>
      </c>
    </row>
    <row r="2751" spans="1:54" x14ac:dyDescent="0.3">
      <c r="A2751">
        <v>48363</v>
      </c>
      <c r="B2751" t="s">
        <v>682</v>
      </c>
      <c r="C2751" t="s">
        <v>622</v>
      </c>
      <c r="D2751">
        <v>28096</v>
      </c>
      <c r="E2751">
        <v>28111</v>
      </c>
      <c r="F2751">
        <v>-0.1</v>
      </c>
      <c r="G2751">
        <v>28111</v>
      </c>
      <c r="H2751">
        <v>6.6</v>
      </c>
      <c r="I2751">
        <v>24.2</v>
      </c>
      <c r="J2751">
        <v>18.2</v>
      </c>
      <c r="K2751">
        <v>50.9</v>
      </c>
      <c r="L2751">
        <v>94.2</v>
      </c>
      <c r="M2751">
        <v>2.5</v>
      </c>
      <c r="N2751">
        <v>1</v>
      </c>
      <c r="O2751">
        <v>0.7</v>
      </c>
      <c r="P2751">
        <v>0.1</v>
      </c>
      <c r="Q2751">
        <v>1.5</v>
      </c>
      <c r="R2751">
        <v>19.8</v>
      </c>
      <c r="S2751">
        <v>75.5</v>
      </c>
      <c r="T2751">
        <v>85.9</v>
      </c>
      <c r="U2751">
        <v>6.2</v>
      </c>
      <c r="V2751">
        <v>12.9</v>
      </c>
      <c r="W2751">
        <v>79.400000000000006</v>
      </c>
      <c r="X2751">
        <v>15.1</v>
      </c>
      <c r="Y2751">
        <v>2430</v>
      </c>
      <c r="Z2751">
        <v>23.7</v>
      </c>
      <c r="AA2751">
        <v>15311</v>
      </c>
      <c r="AB2751">
        <v>71.599999999999994</v>
      </c>
      <c r="AC2751">
        <v>10.5</v>
      </c>
      <c r="AD2751">
        <v>85200</v>
      </c>
      <c r="AE2751">
        <v>10491</v>
      </c>
      <c r="AF2751">
        <v>2.64</v>
      </c>
      <c r="AG2751">
        <v>23655</v>
      </c>
      <c r="AH2751">
        <v>41670</v>
      </c>
      <c r="AI2751">
        <v>18.5</v>
      </c>
      <c r="AJ2751">
        <v>627</v>
      </c>
      <c r="AK2751">
        <v>6702</v>
      </c>
      <c r="AL2751">
        <v>3.3</v>
      </c>
      <c r="AM2751">
        <v>2076</v>
      </c>
      <c r="AN2751">
        <v>2948</v>
      </c>
      <c r="AO2751">
        <v>0</v>
      </c>
      <c r="AP2751">
        <v>0</v>
      </c>
      <c r="AQ2751">
        <v>0</v>
      </c>
      <c r="AR2751">
        <v>0</v>
      </c>
      <c r="AS2751">
        <v>0</v>
      </c>
      <c r="AT2751">
        <v>0</v>
      </c>
      <c r="AU2751">
        <v>307163</v>
      </c>
      <c r="AV2751">
        <v>0</v>
      </c>
      <c r="AW2751">
        <v>272673</v>
      </c>
      <c r="AX2751">
        <v>9972</v>
      </c>
      <c r="AY2751">
        <v>44899</v>
      </c>
      <c r="AZ2751">
        <v>5</v>
      </c>
      <c r="BA2751">
        <v>951.79</v>
      </c>
      <c r="BB2751">
        <v>29.5</v>
      </c>
    </row>
    <row r="2752" spans="1:54" x14ac:dyDescent="0.3">
      <c r="A2752">
        <v>48365</v>
      </c>
      <c r="B2752" t="s">
        <v>681</v>
      </c>
      <c r="C2752" t="s">
        <v>622</v>
      </c>
      <c r="D2752">
        <v>23769</v>
      </c>
      <c r="E2752">
        <v>23796</v>
      </c>
      <c r="F2752">
        <v>-0.1</v>
      </c>
      <c r="G2752">
        <v>23796</v>
      </c>
      <c r="H2752">
        <v>6.4</v>
      </c>
      <c r="I2752">
        <v>24.2</v>
      </c>
      <c r="J2752">
        <v>16.899999999999999</v>
      </c>
      <c r="K2752">
        <v>50.5</v>
      </c>
      <c r="L2752">
        <v>81</v>
      </c>
      <c r="M2752">
        <v>16</v>
      </c>
      <c r="N2752">
        <v>0.6</v>
      </c>
      <c r="O2752">
        <v>0.5</v>
      </c>
      <c r="P2752">
        <v>0.1</v>
      </c>
      <c r="Q2752">
        <v>1.7</v>
      </c>
      <c r="R2752">
        <v>9.1</v>
      </c>
      <c r="S2752">
        <v>73.099999999999994</v>
      </c>
      <c r="T2752">
        <v>87.4</v>
      </c>
      <c r="U2752">
        <v>4.0999999999999996</v>
      </c>
      <c r="V2752">
        <v>6.7</v>
      </c>
      <c r="W2752">
        <v>83.5</v>
      </c>
      <c r="X2752">
        <v>11.8</v>
      </c>
      <c r="Y2752">
        <v>1737</v>
      </c>
      <c r="Z2752">
        <v>24.8</v>
      </c>
      <c r="AA2752">
        <v>10972</v>
      </c>
      <c r="AB2752">
        <v>81.400000000000006</v>
      </c>
      <c r="AC2752">
        <v>2.6</v>
      </c>
      <c r="AD2752">
        <v>83900</v>
      </c>
      <c r="AE2752">
        <v>8873</v>
      </c>
      <c r="AF2752">
        <v>2.63</v>
      </c>
      <c r="AG2752">
        <v>26525</v>
      </c>
      <c r="AH2752">
        <v>52453</v>
      </c>
      <c r="AI2752">
        <v>12.7</v>
      </c>
      <c r="AJ2752">
        <v>487</v>
      </c>
      <c r="AK2752">
        <v>7664</v>
      </c>
      <c r="AL2752">
        <v>-12</v>
      </c>
      <c r="AM2752">
        <v>1537</v>
      </c>
      <c r="AN2752">
        <v>1651</v>
      </c>
      <c r="AO2752">
        <v>0</v>
      </c>
      <c r="AP2752">
        <v>0</v>
      </c>
      <c r="AQ2752">
        <v>0</v>
      </c>
      <c r="AR2752">
        <v>0</v>
      </c>
      <c r="AS2752">
        <v>0</v>
      </c>
      <c r="AT2752">
        <v>26.8</v>
      </c>
      <c r="AU2752">
        <v>264006</v>
      </c>
      <c r="AV2752">
        <v>80032</v>
      </c>
      <c r="AW2752">
        <v>221953</v>
      </c>
      <c r="AX2752">
        <v>9638</v>
      </c>
      <c r="AY2752">
        <v>18337</v>
      </c>
      <c r="AZ2752">
        <v>14</v>
      </c>
      <c r="BA2752">
        <v>801.75</v>
      </c>
      <c r="BB2752">
        <v>29.7</v>
      </c>
    </row>
    <row r="2753" spans="1:54" x14ac:dyDescent="0.3">
      <c r="A2753">
        <v>48367</v>
      </c>
      <c r="B2753" t="s">
        <v>680</v>
      </c>
      <c r="C2753" t="s">
        <v>622</v>
      </c>
      <c r="D2753">
        <v>123164</v>
      </c>
      <c r="E2753">
        <v>116927</v>
      </c>
      <c r="F2753">
        <v>5.3</v>
      </c>
      <c r="G2753">
        <v>116927</v>
      </c>
      <c r="H2753">
        <v>5.7</v>
      </c>
      <c r="I2753">
        <v>24.4</v>
      </c>
      <c r="J2753">
        <v>14.8</v>
      </c>
      <c r="K2753">
        <v>50</v>
      </c>
      <c r="L2753">
        <v>95.1</v>
      </c>
      <c r="M2753">
        <v>1.7</v>
      </c>
      <c r="N2753">
        <v>0.9</v>
      </c>
      <c r="O2753">
        <v>0.7</v>
      </c>
      <c r="P2753">
        <v>0.1</v>
      </c>
      <c r="Q2753">
        <v>1.6</v>
      </c>
      <c r="R2753">
        <v>11.4</v>
      </c>
      <c r="S2753">
        <v>84.4</v>
      </c>
      <c r="T2753">
        <v>86.2</v>
      </c>
      <c r="U2753">
        <v>4.0999999999999996</v>
      </c>
      <c r="V2753">
        <v>8.5</v>
      </c>
      <c r="W2753">
        <v>88.1</v>
      </c>
      <c r="X2753">
        <v>25</v>
      </c>
      <c r="Y2753">
        <v>10653</v>
      </c>
      <c r="Z2753">
        <v>31</v>
      </c>
      <c r="AA2753">
        <v>47807</v>
      </c>
      <c r="AB2753">
        <v>79.2</v>
      </c>
      <c r="AC2753">
        <v>6.7</v>
      </c>
      <c r="AD2753">
        <v>152900</v>
      </c>
      <c r="AE2753">
        <v>42322</v>
      </c>
      <c r="AF2753">
        <v>2.72</v>
      </c>
      <c r="AG2753">
        <v>30692</v>
      </c>
      <c r="AH2753">
        <v>64515</v>
      </c>
      <c r="AI2753">
        <v>10.9</v>
      </c>
      <c r="AJ2753">
        <v>2379</v>
      </c>
      <c r="AK2753">
        <v>26889</v>
      </c>
      <c r="AL2753">
        <v>3.4</v>
      </c>
      <c r="AM2753">
        <v>11363</v>
      </c>
      <c r="AN2753">
        <v>12395</v>
      </c>
      <c r="AO2753">
        <v>0</v>
      </c>
      <c r="AP2753">
        <v>0</v>
      </c>
      <c r="AQ2753">
        <v>0</v>
      </c>
      <c r="AR2753">
        <v>0</v>
      </c>
      <c r="AS2753">
        <v>4.5</v>
      </c>
      <c r="AT2753">
        <v>24</v>
      </c>
      <c r="AU2753">
        <v>550365</v>
      </c>
      <c r="AV2753">
        <v>524204</v>
      </c>
      <c r="AW2753">
        <v>1517829</v>
      </c>
      <c r="AX2753">
        <v>13971</v>
      </c>
      <c r="AY2753">
        <v>110365</v>
      </c>
      <c r="AZ2753">
        <v>382</v>
      </c>
      <c r="BA2753">
        <v>903.48</v>
      </c>
      <c r="BB2753">
        <v>129.4</v>
      </c>
    </row>
    <row r="2754" spans="1:54" x14ac:dyDescent="0.3">
      <c r="A2754">
        <v>48369</v>
      </c>
      <c r="B2754" t="s">
        <v>679</v>
      </c>
      <c r="C2754" t="s">
        <v>622</v>
      </c>
      <c r="D2754">
        <v>9908</v>
      </c>
      <c r="E2754">
        <v>10269</v>
      </c>
      <c r="F2754">
        <v>-3.5</v>
      </c>
      <c r="G2754">
        <v>10269</v>
      </c>
      <c r="H2754">
        <v>8.1999999999999993</v>
      </c>
      <c r="I2754">
        <v>29.1</v>
      </c>
      <c r="J2754">
        <v>12.7</v>
      </c>
      <c r="K2754">
        <v>48.3</v>
      </c>
      <c r="L2754">
        <v>94.4</v>
      </c>
      <c r="M2754">
        <v>1.7</v>
      </c>
      <c r="N2754">
        <v>2</v>
      </c>
      <c r="O2754">
        <v>0.5</v>
      </c>
      <c r="P2754">
        <v>0.3</v>
      </c>
      <c r="Q2754">
        <v>1</v>
      </c>
      <c r="R2754">
        <v>62.1</v>
      </c>
      <c r="S2754">
        <v>35.9</v>
      </c>
      <c r="T2754">
        <v>83.4</v>
      </c>
      <c r="U2754">
        <v>17.7</v>
      </c>
      <c r="V2754">
        <v>49.4</v>
      </c>
      <c r="W2754">
        <v>62.5</v>
      </c>
      <c r="X2754">
        <v>16.2</v>
      </c>
      <c r="Y2754">
        <v>367</v>
      </c>
      <c r="Z2754">
        <v>15</v>
      </c>
      <c r="AA2754">
        <v>3785</v>
      </c>
      <c r="AB2754">
        <v>71.2</v>
      </c>
      <c r="AC2754">
        <v>4.7</v>
      </c>
      <c r="AD2754">
        <v>86400</v>
      </c>
      <c r="AE2754">
        <v>3215</v>
      </c>
      <c r="AF2754">
        <v>3.12</v>
      </c>
      <c r="AG2754">
        <v>19304</v>
      </c>
      <c r="AH2754">
        <v>44943</v>
      </c>
      <c r="AI2754">
        <v>21.3</v>
      </c>
      <c r="AJ2754">
        <v>207</v>
      </c>
      <c r="AK2754">
        <v>3383</v>
      </c>
      <c r="AL2754">
        <v>11.2</v>
      </c>
      <c r="AM2754">
        <v>480</v>
      </c>
      <c r="AN2754">
        <v>718</v>
      </c>
      <c r="AO2754">
        <v>0</v>
      </c>
      <c r="AP2754">
        <v>0</v>
      </c>
      <c r="AQ2754">
        <v>0</v>
      </c>
      <c r="AR2754">
        <v>0</v>
      </c>
      <c r="AS2754">
        <v>0</v>
      </c>
      <c r="AT2754">
        <v>0</v>
      </c>
      <c r="AU2754">
        <v>0</v>
      </c>
      <c r="AV2754">
        <v>224947</v>
      </c>
      <c r="AW2754">
        <v>39479</v>
      </c>
      <c r="AX2754">
        <v>4199</v>
      </c>
      <c r="AY2754">
        <v>1827</v>
      </c>
      <c r="AZ2754">
        <v>13</v>
      </c>
      <c r="BA2754">
        <v>880.78</v>
      </c>
      <c r="BB2754">
        <v>11.7</v>
      </c>
    </row>
    <row r="2755" spans="1:54" x14ac:dyDescent="0.3">
      <c r="A2755">
        <v>48371</v>
      </c>
      <c r="B2755" t="s">
        <v>678</v>
      </c>
      <c r="C2755" t="s">
        <v>622</v>
      </c>
      <c r="D2755">
        <v>15893</v>
      </c>
      <c r="E2755">
        <v>15507</v>
      </c>
      <c r="F2755">
        <v>2.5</v>
      </c>
      <c r="G2755">
        <v>15507</v>
      </c>
      <c r="H2755">
        <v>7.6</v>
      </c>
      <c r="I2755">
        <v>24.5</v>
      </c>
      <c r="J2755">
        <v>12.4</v>
      </c>
      <c r="K2755">
        <v>43.3</v>
      </c>
      <c r="L2755">
        <v>92.2</v>
      </c>
      <c r="M2755">
        <v>4.4000000000000004</v>
      </c>
      <c r="N2755">
        <v>1.1000000000000001</v>
      </c>
      <c r="O2755">
        <v>1.2</v>
      </c>
      <c r="P2755">
        <v>0.1</v>
      </c>
      <c r="Q2755">
        <v>1</v>
      </c>
      <c r="R2755">
        <v>67.599999999999994</v>
      </c>
      <c r="S2755">
        <v>26.5</v>
      </c>
      <c r="T2755">
        <v>81.8</v>
      </c>
      <c r="U2755">
        <v>14.3</v>
      </c>
      <c r="V2755">
        <v>52.2</v>
      </c>
      <c r="W2755">
        <v>68.7</v>
      </c>
      <c r="X2755">
        <v>12.7</v>
      </c>
      <c r="Y2755">
        <v>825</v>
      </c>
      <c r="Z2755">
        <v>17</v>
      </c>
      <c r="AA2755">
        <v>5596</v>
      </c>
      <c r="AB2755">
        <v>65.400000000000006</v>
      </c>
      <c r="AC2755">
        <v>13.1</v>
      </c>
      <c r="AD2755">
        <v>64300</v>
      </c>
      <c r="AE2755">
        <v>4588</v>
      </c>
      <c r="AF2755">
        <v>2.89</v>
      </c>
      <c r="AG2755">
        <v>20245</v>
      </c>
      <c r="AH2755">
        <v>47019</v>
      </c>
      <c r="AI2755">
        <v>16.7</v>
      </c>
      <c r="AJ2755">
        <v>337</v>
      </c>
      <c r="AK2755">
        <v>4625</v>
      </c>
      <c r="AL2755">
        <v>3</v>
      </c>
      <c r="AM2755">
        <v>898</v>
      </c>
      <c r="AN2755">
        <v>1211</v>
      </c>
      <c r="AO2755">
        <v>0</v>
      </c>
      <c r="AP2755">
        <v>0</v>
      </c>
      <c r="AQ2755">
        <v>0</v>
      </c>
      <c r="AR2755">
        <v>0</v>
      </c>
      <c r="AS2755">
        <v>0</v>
      </c>
      <c r="AT2755">
        <v>15</v>
      </c>
      <c r="AU2755">
        <v>0</v>
      </c>
      <c r="AV2755">
        <v>117045</v>
      </c>
      <c r="AW2755">
        <v>153994</v>
      </c>
      <c r="AX2755">
        <v>9730</v>
      </c>
      <c r="AY2755">
        <v>24316</v>
      </c>
      <c r="AZ2755">
        <v>7</v>
      </c>
      <c r="BA2755">
        <v>4763.8500000000004</v>
      </c>
      <c r="BB2755">
        <v>3.3</v>
      </c>
    </row>
    <row r="2756" spans="1:54" x14ac:dyDescent="0.3">
      <c r="A2756">
        <v>48373</v>
      </c>
      <c r="B2756" t="s">
        <v>90</v>
      </c>
      <c r="C2756" t="s">
        <v>622</v>
      </c>
      <c r="D2756">
        <v>46079</v>
      </c>
      <c r="E2756">
        <v>45413</v>
      </c>
      <c r="F2756">
        <v>1.5</v>
      </c>
      <c r="G2756">
        <v>45413</v>
      </c>
      <c r="H2756">
        <v>5.6</v>
      </c>
      <c r="I2756">
        <v>20.5</v>
      </c>
      <c r="J2756">
        <v>19.899999999999999</v>
      </c>
      <c r="K2756">
        <v>46.4</v>
      </c>
      <c r="L2756">
        <v>84.1</v>
      </c>
      <c r="M2756">
        <v>11.4</v>
      </c>
      <c r="N2756">
        <v>2.2000000000000002</v>
      </c>
      <c r="O2756">
        <v>0.7</v>
      </c>
      <c r="P2756">
        <v>0.1</v>
      </c>
      <c r="Q2756">
        <v>1.4</v>
      </c>
      <c r="R2756">
        <v>14.4</v>
      </c>
      <c r="S2756">
        <v>71</v>
      </c>
      <c r="T2756">
        <v>85.5</v>
      </c>
      <c r="U2756">
        <v>6.4</v>
      </c>
      <c r="V2756">
        <v>13.3</v>
      </c>
      <c r="W2756">
        <v>76.900000000000006</v>
      </c>
      <c r="X2756">
        <v>11.3</v>
      </c>
      <c r="Y2756">
        <v>4558</v>
      </c>
      <c r="Z2756">
        <v>26.1</v>
      </c>
      <c r="AA2756">
        <v>23934</v>
      </c>
      <c r="AB2756">
        <v>79.599999999999994</v>
      </c>
      <c r="AC2756">
        <v>3.1</v>
      </c>
      <c r="AD2756">
        <v>78600</v>
      </c>
      <c r="AE2756">
        <v>16980</v>
      </c>
      <c r="AF2756">
        <v>2.44</v>
      </c>
      <c r="AG2756">
        <v>19498</v>
      </c>
      <c r="AH2756">
        <v>37855</v>
      </c>
      <c r="AI2756">
        <v>20.2</v>
      </c>
      <c r="AJ2756">
        <v>712</v>
      </c>
      <c r="AK2756">
        <v>8333</v>
      </c>
      <c r="AL2756">
        <v>-1.6</v>
      </c>
      <c r="AM2756">
        <v>3507</v>
      </c>
      <c r="AN2756">
        <v>4518</v>
      </c>
      <c r="AO2756">
        <v>0</v>
      </c>
      <c r="AP2756">
        <v>0</v>
      </c>
      <c r="AQ2756">
        <v>0</v>
      </c>
      <c r="AR2756">
        <v>0</v>
      </c>
      <c r="AS2756">
        <v>0</v>
      </c>
      <c r="AT2756">
        <v>28.3</v>
      </c>
      <c r="AU2756">
        <v>98527</v>
      </c>
      <c r="AV2756">
        <v>51110</v>
      </c>
      <c r="AW2756">
        <v>445440</v>
      </c>
      <c r="AX2756">
        <v>9587</v>
      </c>
      <c r="AY2756">
        <v>33372</v>
      </c>
      <c r="AZ2756">
        <v>469</v>
      </c>
      <c r="BA2756">
        <v>1057.0899999999999</v>
      </c>
      <c r="BB2756">
        <v>43</v>
      </c>
    </row>
    <row r="2757" spans="1:54" x14ac:dyDescent="0.3">
      <c r="A2757">
        <v>48375</v>
      </c>
      <c r="B2757" t="s">
        <v>677</v>
      </c>
      <c r="C2757" t="s">
        <v>622</v>
      </c>
      <c r="D2757">
        <v>121627</v>
      </c>
      <c r="E2757">
        <v>121073</v>
      </c>
      <c r="F2757">
        <v>0.5</v>
      </c>
      <c r="G2757">
        <v>121073</v>
      </c>
      <c r="H2757">
        <v>8.3000000000000007</v>
      </c>
      <c r="I2757">
        <v>27.6</v>
      </c>
      <c r="J2757">
        <v>11.6</v>
      </c>
      <c r="K2757">
        <v>48.7</v>
      </c>
      <c r="L2757">
        <v>81.099999999999994</v>
      </c>
      <c r="M2757">
        <v>10.6</v>
      </c>
      <c r="N2757">
        <v>1.3</v>
      </c>
      <c r="O2757">
        <v>4.8</v>
      </c>
      <c r="P2757">
        <v>0.1</v>
      </c>
      <c r="Q2757">
        <v>2</v>
      </c>
      <c r="R2757">
        <v>37.4</v>
      </c>
      <c r="S2757">
        <v>46.3</v>
      </c>
      <c r="T2757">
        <v>78.900000000000006</v>
      </c>
      <c r="U2757">
        <v>13.9</v>
      </c>
      <c r="V2757">
        <v>30.6</v>
      </c>
      <c r="W2757">
        <v>75.7</v>
      </c>
      <c r="X2757">
        <v>15.6</v>
      </c>
      <c r="Y2757">
        <v>7520</v>
      </c>
      <c r="Z2757">
        <v>18.3</v>
      </c>
      <c r="AA2757">
        <v>49045</v>
      </c>
      <c r="AB2757">
        <v>58.5</v>
      </c>
      <c r="AC2757">
        <v>21</v>
      </c>
      <c r="AD2757">
        <v>85900</v>
      </c>
      <c r="AE2757">
        <v>42751</v>
      </c>
      <c r="AF2757">
        <v>2.72</v>
      </c>
      <c r="AG2757">
        <v>19861</v>
      </c>
      <c r="AH2757">
        <v>37951</v>
      </c>
      <c r="AI2757">
        <v>23.1</v>
      </c>
      <c r="AJ2757">
        <v>3630</v>
      </c>
      <c r="AK2757">
        <v>60849</v>
      </c>
      <c r="AL2757">
        <v>1.3</v>
      </c>
      <c r="AM2757">
        <v>7985</v>
      </c>
      <c r="AN2757">
        <v>10506</v>
      </c>
      <c r="AO2757">
        <v>0</v>
      </c>
      <c r="AP2757">
        <v>1.8</v>
      </c>
      <c r="AQ2757">
        <v>0</v>
      </c>
      <c r="AR2757">
        <v>0</v>
      </c>
      <c r="AS2757">
        <v>17</v>
      </c>
      <c r="AT2757">
        <v>28</v>
      </c>
      <c r="AU2757">
        <v>0</v>
      </c>
      <c r="AV2757">
        <v>2064050</v>
      </c>
      <c r="AW2757">
        <v>2489973</v>
      </c>
      <c r="AX2757">
        <v>20620</v>
      </c>
      <c r="AY2757">
        <v>326019</v>
      </c>
      <c r="AZ2757">
        <v>853</v>
      </c>
      <c r="BA2757">
        <v>908.37</v>
      </c>
      <c r="BB2757">
        <v>133.30000000000001</v>
      </c>
    </row>
    <row r="2758" spans="1:54" x14ac:dyDescent="0.3">
      <c r="A2758">
        <v>48377</v>
      </c>
      <c r="B2758" t="s">
        <v>676</v>
      </c>
      <c r="C2758" t="s">
        <v>622</v>
      </c>
      <c r="D2758">
        <v>6976</v>
      </c>
      <c r="E2758">
        <v>7817</v>
      </c>
      <c r="F2758">
        <v>-10.8</v>
      </c>
      <c r="G2758">
        <v>7818</v>
      </c>
      <c r="H2758">
        <v>7.1</v>
      </c>
      <c r="I2758">
        <v>26</v>
      </c>
      <c r="J2758">
        <v>21</v>
      </c>
      <c r="K2758">
        <v>50.1</v>
      </c>
      <c r="L2758">
        <v>94.3</v>
      </c>
      <c r="M2758">
        <v>1.5</v>
      </c>
      <c r="N2758">
        <v>1.6</v>
      </c>
      <c r="O2758">
        <v>1.6</v>
      </c>
      <c r="P2758">
        <v>0</v>
      </c>
      <c r="Q2758">
        <v>0.9</v>
      </c>
      <c r="R2758">
        <v>82.7</v>
      </c>
      <c r="S2758">
        <v>14</v>
      </c>
      <c r="T2758">
        <v>87.6</v>
      </c>
      <c r="U2758">
        <v>30.9</v>
      </c>
      <c r="V2758">
        <v>87.1</v>
      </c>
      <c r="W2758">
        <v>54.7</v>
      </c>
      <c r="X2758">
        <v>23.6</v>
      </c>
      <c r="Y2758">
        <v>374</v>
      </c>
      <c r="Z2758">
        <v>15.7</v>
      </c>
      <c r="AA2758">
        <v>3824</v>
      </c>
      <c r="AB2758">
        <v>71.900000000000006</v>
      </c>
      <c r="AC2758">
        <v>11.2</v>
      </c>
      <c r="AD2758">
        <v>48500</v>
      </c>
      <c r="AE2758">
        <v>2616</v>
      </c>
      <c r="AF2758">
        <v>2.88</v>
      </c>
      <c r="AG2758">
        <v>16175</v>
      </c>
      <c r="AH2758">
        <v>29634</v>
      </c>
      <c r="AI2758">
        <v>24.8</v>
      </c>
      <c r="AJ2758">
        <v>130</v>
      </c>
      <c r="AK2758">
        <v>1000</v>
      </c>
      <c r="AL2758">
        <v>8.1</v>
      </c>
      <c r="AM2758">
        <v>746</v>
      </c>
      <c r="AN2758">
        <v>0</v>
      </c>
      <c r="AO2758">
        <v>0</v>
      </c>
      <c r="AP2758">
        <v>0</v>
      </c>
      <c r="AQ2758">
        <v>0</v>
      </c>
      <c r="AR2758">
        <v>0</v>
      </c>
      <c r="AS2758">
        <v>0</v>
      </c>
      <c r="AT2758">
        <v>0</v>
      </c>
      <c r="AU2758">
        <v>0</v>
      </c>
      <c r="AV2758">
        <v>3170</v>
      </c>
      <c r="AW2758">
        <v>42509</v>
      </c>
      <c r="AX2758">
        <v>5616</v>
      </c>
      <c r="AY2758">
        <v>5009</v>
      </c>
      <c r="AZ2758">
        <v>9</v>
      </c>
      <c r="BA2758">
        <v>3855.24</v>
      </c>
      <c r="BB2758">
        <v>2</v>
      </c>
    </row>
    <row r="2759" spans="1:54" x14ac:dyDescent="0.3">
      <c r="A2759">
        <v>48379</v>
      </c>
      <c r="B2759" t="s">
        <v>675</v>
      </c>
      <c r="C2759" t="s">
        <v>622</v>
      </c>
      <c r="D2759">
        <v>11032</v>
      </c>
      <c r="E2759">
        <v>10914</v>
      </c>
      <c r="F2759">
        <v>1.1000000000000001</v>
      </c>
      <c r="G2759">
        <v>10914</v>
      </c>
      <c r="H2759">
        <v>5</v>
      </c>
      <c r="I2759">
        <v>20.2</v>
      </c>
      <c r="J2759">
        <v>23.6</v>
      </c>
      <c r="K2759">
        <v>50</v>
      </c>
      <c r="L2759">
        <v>93.6</v>
      </c>
      <c r="M2759">
        <v>2.9</v>
      </c>
      <c r="N2759">
        <v>1.1000000000000001</v>
      </c>
      <c r="O2759">
        <v>0.8</v>
      </c>
      <c r="P2759">
        <v>0</v>
      </c>
      <c r="Q2759">
        <v>1.5</v>
      </c>
      <c r="R2759">
        <v>8.1999999999999993</v>
      </c>
      <c r="S2759">
        <v>86.2</v>
      </c>
      <c r="T2759">
        <v>86.5</v>
      </c>
      <c r="U2759">
        <v>4.0999999999999996</v>
      </c>
      <c r="V2759">
        <v>7.2</v>
      </c>
      <c r="W2759">
        <v>82.2</v>
      </c>
      <c r="X2759">
        <v>11</v>
      </c>
      <c r="Y2759">
        <v>1375</v>
      </c>
      <c r="Z2759">
        <v>32.6</v>
      </c>
      <c r="AA2759">
        <v>5285</v>
      </c>
      <c r="AB2759">
        <v>81.400000000000006</v>
      </c>
      <c r="AC2759">
        <v>4.7</v>
      </c>
      <c r="AD2759">
        <v>96300</v>
      </c>
      <c r="AE2759">
        <v>4232</v>
      </c>
      <c r="AF2759">
        <v>2.57</v>
      </c>
      <c r="AG2759">
        <v>21946</v>
      </c>
      <c r="AH2759">
        <v>44478</v>
      </c>
      <c r="AI2759">
        <v>13.6</v>
      </c>
      <c r="AJ2759">
        <v>158</v>
      </c>
      <c r="AK2759">
        <v>1310</v>
      </c>
      <c r="AL2759">
        <v>4.5</v>
      </c>
      <c r="AM2759">
        <v>816</v>
      </c>
      <c r="AN2759">
        <v>0</v>
      </c>
      <c r="AO2759">
        <v>0</v>
      </c>
      <c r="AP2759">
        <v>0</v>
      </c>
      <c r="AQ2759">
        <v>0</v>
      </c>
      <c r="AR2759">
        <v>0</v>
      </c>
      <c r="AS2759">
        <v>0</v>
      </c>
      <c r="AT2759">
        <v>0</v>
      </c>
      <c r="AU2759">
        <v>0</v>
      </c>
      <c r="AV2759">
        <v>0</v>
      </c>
      <c r="AW2759">
        <v>93947</v>
      </c>
      <c r="AX2759">
        <v>8372</v>
      </c>
      <c r="AY2759">
        <v>6194</v>
      </c>
      <c r="AZ2759">
        <v>5</v>
      </c>
      <c r="BA2759">
        <v>229.45</v>
      </c>
      <c r="BB2759">
        <v>47.6</v>
      </c>
    </row>
    <row r="2760" spans="1:54" x14ac:dyDescent="0.3">
      <c r="A2760">
        <v>48381</v>
      </c>
      <c r="B2760" t="s">
        <v>674</v>
      </c>
      <c r="C2760" t="s">
        <v>622</v>
      </c>
      <c r="D2760">
        <v>128220</v>
      </c>
      <c r="E2760">
        <v>120725</v>
      </c>
      <c r="F2760">
        <v>6.2</v>
      </c>
      <c r="G2760">
        <v>120725</v>
      </c>
      <c r="H2760">
        <v>6.6</v>
      </c>
      <c r="I2760">
        <v>24.3</v>
      </c>
      <c r="J2760">
        <v>13.6</v>
      </c>
      <c r="K2760">
        <v>50.8</v>
      </c>
      <c r="L2760">
        <v>92.5</v>
      </c>
      <c r="M2760">
        <v>3.2</v>
      </c>
      <c r="N2760">
        <v>0.9</v>
      </c>
      <c r="O2760">
        <v>1.7</v>
      </c>
      <c r="P2760">
        <v>0.1</v>
      </c>
      <c r="Q2760">
        <v>1.7</v>
      </c>
      <c r="R2760">
        <v>19.5</v>
      </c>
      <c r="S2760">
        <v>74.3</v>
      </c>
      <c r="T2760">
        <v>83.8</v>
      </c>
      <c r="U2760">
        <v>4.4000000000000004</v>
      </c>
      <c r="V2760">
        <v>10.8</v>
      </c>
      <c r="W2760">
        <v>91.1</v>
      </c>
      <c r="X2760">
        <v>30.2</v>
      </c>
      <c r="Y2760">
        <v>9293</v>
      </c>
      <c r="Z2760">
        <v>19.2</v>
      </c>
      <c r="AA2760">
        <v>53497</v>
      </c>
      <c r="AB2760">
        <v>69.099999999999994</v>
      </c>
      <c r="AC2760">
        <v>18.3</v>
      </c>
      <c r="AD2760">
        <v>141900</v>
      </c>
      <c r="AE2760">
        <v>48080</v>
      </c>
      <c r="AF2760">
        <v>2.52</v>
      </c>
      <c r="AG2760">
        <v>29124</v>
      </c>
      <c r="AH2760">
        <v>58529</v>
      </c>
      <c r="AI2760">
        <v>10.3</v>
      </c>
      <c r="AJ2760">
        <v>2397</v>
      </c>
      <c r="AK2760">
        <v>32194</v>
      </c>
      <c r="AL2760">
        <v>-0.7</v>
      </c>
      <c r="AM2760">
        <v>9873</v>
      </c>
      <c r="AN2760">
        <v>11877</v>
      </c>
      <c r="AO2760">
        <v>0</v>
      </c>
      <c r="AP2760">
        <v>0.3</v>
      </c>
      <c r="AQ2760">
        <v>0</v>
      </c>
      <c r="AR2760">
        <v>0</v>
      </c>
      <c r="AS2760">
        <v>5.6</v>
      </c>
      <c r="AT2760">
        <v>26.7</v>
      </c>
      <c r="AU2760">
        <v>0</v>
      </c>
      <c r="AV2760">
        <v>0</v>
      </c>
      <c r="AW2760">
        <v>1465538</v>
      </c>
      <c r="AX2760">
        <v>12995</v>
      </c>
      <c r="AY2760">
        <v>131874</v>
      </c>
      <c r="AZ2760">
        <v>62</v>
      </c>
      <c r="BA2760">
        <v>911.54</v>
      </c>
      <c r="BB2760">
        <v>132.4</v>
      </c>
    </row>
    <row r="2761" spans="1:54" x14ac:dyDescent="0.3">
      <c r="A2761">
        <v>48383</v>
      </c>
      <c r="B2761" t="s">
        <v>673</v>
      </c>
      <c r="C2761" t="s">
        <v>622</v>
      </c>
      <c r="D2761">
        <v>3755</v>
      </c>
      <c r="E2761">
        <v>3367</v>
      </c>
      <c r="F2761">
        <v>11.5</v>
      </c>
      <c r="G2761">
        <v>3367</v>
      </c>
      <c r="H2761">
        <v>8.4</v>
      </c>
      <c r="I2761">
        <v>30.3</v>
      </c>
      <c r="J2761">
        <v>10.3</v>
      </c>
      <c r="K2761">
        <v>47.7</v>
      </c>
      <c r="L2761">
        <v>92.1</v>
      </c>
      <c r="M2761">
        <v>3.9</v>
      </c>
      <c r="N2761">
        <v>1.1000000000000001</v>
      </c>
      <c r="O2761">
        <v>0.7</v>
      </c>
      <c r="P2761">
        <v>0</v>
      </c>
      <c r="Q2761">
        <v>2.2000000000000002</v>
      </c>
      <c r="R2761">
        <v>65.900000000000006</v>
      </c>
      <c r="S2761">
        <v>30.2</v>
      </c>
      <c r="T2761">
        <v>86.6</v>
      </c>
      <c r="U2761">
        <v>22.4</v>
      </c>
      <c r="V2761">
        <v>50.8</v>
      </c>
      <c r="W2761">
        <v>61.2</v>
      </c>
      <c r="X2761">
        <v>10.6</v>
      </c>
      <c r="Y2761">
        <v>93</v>
      </c>
      <c r="Z2761">
        <v>17.7</v>
      </c>
      <c r="AA2761">
        <v>1379</v>
      </c>
      <c r="AB2761">
        <v>72.5</v>
      </c>
      <c r="AC2761">
        <v>3</v>
      </c>
      <c r="AD2761">
        <v>66200</v>
      </c>
      <c r="AE2761">
        <v>1178</v>
      </c>
      <c r="AF2761">
        <v>2.87</v>
      </c>
      <c r="AG2761">
        <v>26633</v>
      </c>
      <c r="AH2761">
        <v>61250</v>
      </c>
      <c r="AI2761">
        <v>9.5</v>
      </c>
      <c r="AJ2761">
        <v>115</v>
      </c>
      <c r="AK2761">
        <v>1313</v>
      </c>
      <c r="AL2761">
        <v>18.3</v>
      </c>
      <c r="AM2761">
        <v>346</v>
      </c>
      <c r="AN2761">
        <v>0</v>
      </c>
      <c r="AO2761">
        <v>0</v>
      </c>
      <c r="AP2761">
        <v>0</v>
      </c>
      <c r="AQ2761">
        <v>0</v>
      </c>
      <c r="AR2761">
        <v>0</v>
      </c>
      <c r="AS2761">
        <v>0</v>
      </c>
      <c r="AT2761">
        <v>0</v>
      </c>
      <c r="AU2761">
        <v>0</v>
      </c>
      <c r="AV2761">
        <v>4392</v>
      </c>
      <c r="AW2761">
        <v>23721</v>
      </c>
      <c r="AX2761">
        <v>7936</v>
      </c>
      <c r="AY2761">
        <v>2216</v>
      </c>
      <c r="AZ2761">
        <v>19</v>
      </c>
      <c r="BA2761">
        <v>1175.3</v>
      </c>
      <c r="BB2761">
        <v>2.9</v>
      </c>
    </row>
    <row r="2762" spans="1:54" x14ac:dyDescent="0.3">
      <c r="A2762">
        <v>48385</v>
      </c>
      <c r="B2762" t="s">
        <v>672</v>
      </c>
      <c r="C2762" t="s">
        <v>622</v>
      </c>
      <c r="D2762">
        <v>3371</v>
      </c>
      <c r="E2762">
        <v>3309</v>
      </c>
      <c r="F2762">
        <v>1.9</v>
      </c>
      <c r="G2762">
        <v>3309</v>
      </c>
      <c r="H2762">
        <v>5.2</v>
      </c>
      <c r="I2762">
        <v>17.3</v>
      </c>
      <c r="J2762">
        <v>28.5</v>
      </c>
      <c r="K2762">
        <v>50.6</v>
      </c>
      <c r="L2762">
        <v>94.7</v>
      </c>
      <c r="M2762">
        <v>0.9</v>
      </c>
      <c r="N2762">
        <v>1.9</v>
      </c>
      <c r="O2762">
        <v>0.3</v>
      </c>
      <c r="P2762">
        <v>0.4</v>
      </c>
      <c r="Q2762">
        <v>1.8</v>
      </c>
      <c r="R2762">
        <v>26.7</v>
      </c>
      <c r="S2762">
        <v>69.599999999999994</v>
      </c>
      <c r="T2762">
        <v>82.1</v>
      </c>
      <c r="U2762">
        <v>2.7</v>
      </c>
      <c r="V2762">
        <v>13.2</v>
      </c>
      <c r="W2762">
        <v>76.599999999999994</v>
      </c>
      <c r="X2762">
        <v>19.5</v>
      </c>
      <c r="Y2762">
        <v>392</v>
      </c>
      <c r="Z2762">
        <v>20.7</v>
      </c>
      <c r="AA2762">
        <v>2597</v>
      </c>
      <c r="AB2762">
        <v>76.8</v>
      </c>
      <c r="AC2762">
        <v>0.2</v>
      </c>
      <c r="AD2762">
        <v>102200</v>
      </c>
      <c r="AE2762">
        <v>1127</v>
      </c>
      <c r="AF2762">
        <v>2.89</v>
      </c>
      <c r="AG2762">
        <v>17931</v>
      </c>
      <c r="AH2762">
        <v>33885</v>
      </c>
      <c r="AI2762">
        <v>20.2</v>
      </c>
      <c r="AJ2762">
        <v>78</v>
      </c>
      <c r="AK2762">
        <v>541</v>
      </c>
      <c r="AL2762">
        <v>-1.1000000000000001</v>
      </c>
      <c r="AM2762">
        <v>440</v>
      </c>
      <c r="AN2762">
        <v>0</v>
      </c>
      <c r="AO2762">
        <v>0</v>
      </c>
      <c r="AP2762">
        <v>0</v>
      </c>
      <c r="AQ2762">
        <v>0</v>
      </c>
      <c r="AR2762">
        <v>0</v>
      </c>
      <c r="AS2762">
        <v>0</v>
      </c>
      <c r="AT2762">
        <v>0</v>
      </c>
      <c r="AU2762">
        <v>0</v>
      </c>
      <c r="AV2762">
        <v>0</v>
      </c>
      <c r="AW2762">
        <v>9440</v>
      </c>
      <c r="AX2762">
        <v>3128</v>
      </c>
      <c r="AY2762">
        <v>3662</v>
      </c>
      <c r="AZ2762">
        <v>0</v>
      </c>
      <c r="BA2762">
        <v>699.2</v>
      </c>
      <c r="BB2762">
        <v>4.7</v>
      </c>
    </row>
    <row r="2763" spans="1:54" x14ac:dyDescent="0.3">
      <c r="A2763">
        <v>48387</v>
      </c>
      <c r="B2763" t="s">
        <v>671</v>
      </c>
      <c r="C2763" t="s">
        <v>622</v>
      </c>
      <c r="D2763">
        <v>12446</v>
      </c>
      <c r="E2763">
        <v>12864</v>
      </c>
      <c r="F2763">
        <v>-3.2</v>
      </c>
      <c r="G2763">
        <v>12860</v>
      </c>
      <c r="H2763">
        <v>5.2</v>
      </c>
      <c r="I2763">
        <v>20.2</v>
      </c>
      <c r="J2763">
        <v>22.8</v>
      </c>
      <c r="K2763">
        <v>51.7</v>
      </c>
      <c r="L2763">
        <v>79</v>
      </c>
      <c r="M2763">
        <v>17.399999999999999</v>
      </c>
      <c r="N2763">
        <v>1.5</v>
      </c>
      <c r="O2763">
        <v>0.3</v>
      </c>
      <c r="P2763">
        <v>0</v>
      </c>
      <c r="Q2763">
        <v>1.7</v>
      </c>
      <c r="R2763">
        <v>7.2</v>
      </c>
      <c r="S2763">
        <v>73.099999999999994</v>
      </c>
      <c r="T2763">
        <v>84.9</v>
      </c>
      <c r="U2763">
        <v>3</v>
      </c>
      <c r="V2763">
        <v>5.5</v>
      </c>
      <c r="W2763">
        <v>76.7</v>
      </c>
      <c r="X2763">
        <v>14.5</v>
      </c>
      <c r="Y2763">
        <v>1059</v>
      </c>
      <c r="Z2763">
        <v>26.6</v>
      </c>
      <c r="AA2763">
        <v>6855</v>
      </c>
      <c r="AB2763">
        <v>70.8</v>
      </c>
      <c r="AC2763">
        <v>7.7</v>
      </c>
      <c r="AD2763">
        <v>69200</v>
      </c>
      <c r="AE2763">
        <v>5052</v>
      </c>
      <c r="AF2763">
        <v>2.4700000000000002</v>
      </c>
      <c r="AG2763">
        <v>19014</v>
      </c>
      <c r="AH2763">
        <v>31712</v>
      </c>
      <c r="AI2763">
        <v>16.100000000000001</v>
      </c>
      <c r="AJ2763">
        <v>169</v>
      </c>
      <c r="AK2763">
        <v>1375</v>
      </c>
      <c r="AL2763">
        <v>-6.1</v>
      </c>
      <c r="AM2763">
        <v>862</v>
      </c>
      <c r="AN2763">
        <v>1116</v>
      </c>
      <c r="AO2763">
        <v>0</v>
      </c>
      <c r="AP2763">
        <v>0</v>
      </c>
      <c r="AQ2763">
        <v>0</v>
      </c>
      <c r="AR2763">
        <v>0</v>
      </c>
      <c r="AS2763">
        <v>0</v>
      </c>
      <c r="AT2763">
        <v>0</v>
      </c>
      <c r="AU2763">
        <v>101783</v>
      </c>
      <c r="AV2763">
        <v>15100</v>
      </c>
      <c r="AW2763">
        <v>61221</v>
      </c>
      <c r="AX2763">
        <v>4687</v>
      </c>
      <c r="AY2763">
        <v>0</v>
      </c>
      <c r="AZ2763">
        <v>8</v>
      </c>
      <c r="BA2763">
        <v>1036.58</v>
      </c>
      <c r="BB2763">
        <v>12.4</v>
      </c>
    </row>
    <row r="2764" spans="1:54" x14ac:dyDescent="0.3">
      <c r="A2764">
        <v>48389</v>
      </c>
      <c r="B2764" t="s">
        <v>670</v>
      </c>
      <c r="C2764" t="s">
        <v>622</v>
      </c>
      <c r="D2764">
        <v>14349</v>
      </c>
      <c r="E2764">
        <v>13783</v>
      </c>
      <c r="F2764">
        <v>4.0999999999999996</v>
      </c>
      <c r="G2764">
        <v>13783</v>
      </c>
      <c r="H2764">
        <v>6</v>
      </c>
      <c r="I2764">
        <v>22.5</v>
      </c>
      <c r="J2764">
        <v>12</v>
      </c>
      <c r="K2764">
        <v>39.9</v>
      </c>
      <c r="L2764">
        <v>91.6</v>
      </c>
      <c r="M2764">
        <v>5.5</v>
      </c>
      <c r="N2764">
        <v>0.9</v>
      </c>
      <c r="O2764">
        <v>1.1000000000000001</v>
      </c>
      <c r="P2764">
        <v>0.1</v>
      </c>
      <c r="Q2764">
        <v>0.8</v>
      </c>
      <c r="R2764">
        <v>74.400000000000006</v>
      </c>
      <c r="S2764">
        <v>19.100000000000001</v>
      </c>
      <c r="T2764">
        <v>83.3</v>
      </c>
      <c r="U2764">
        <v>17.2</v>
      </c>
      <c r="V2764">
        <v>62.1</v>
      </c>
      <c r="W2764">
        <v>63.2</v>
      </c>
      <c r="X2764">
        <v>10.5</v>
      </c>
      <c r="Y2764">
        <v>603</v>
      </c>
      <c r="Z2764">
        <v>16.8</v>
      </c>
      <c r="AA2764">
        <v>4624</v>
      </c>
      <c r="AB2764">
        <v>75</v>
      </c>
      <c r="AC2764">
        <v>9.6999999999999993</v>
      </c>
      <c r="AD2764">
        <v>40100</v>
      </c>
      <c r="AE2764">
        <v>3542</v>
      </c>
      <c r="AF2764">
        <v>3.31</v>
      </c>
      <c r="AG2764">
        <v>15467</v>
      </c>
      <c r="AH2764">
        <v>40571</v>
      </c>
      <c r="AI2764">
        <v>21.9</v>
      </c>
      <c r="AJ2764">
        <v>214</v>
      </c>
      <c r="AK2764">
        <v>2337</v>
      </c>
      <c r="AL2764">
        <v>1.4</v>
      </c>
      <c r="AM2764">
        <v>564</v>
      </c>
      <c r="AN2764">
        <v>529</v>
      </c>
      <c r="AO2764">
        <v>0</v>
      </c>
      <c r="AP2764">
        <v>0</v>
      </c>
      <c r="AQ2764">
        <v>0</v>
      </c>
      <c r="AR2764">
        <v>0</v>
      </c>
      <c r="AS2764">
        <v>44.8</v>
      </c>
      <c r="AT2764">
        <v>18</v>
      </c>
      <c r="AU2764">
        <v>0</v>
      </c>
      <c r="AV2764">
        <v>0</v>
      </c>
      <c r="AW2764">
        <v>113223</v>
      </c>
      <c r="AX2764">
        <v>10197</v>
      </c>
      <c r="AY2764">
        <v>12449</v>
      </c>
      <c r="AZ2764">
        <v>3</v>
      </c>
      <c r="BA2764">
        <v>2635.38</v>
      </c>
      <c r="BB2764">
        <v>5.2</v>
      </c>
    </row>
    <row r="2765" spans="1:54" x14ac:dyDescent="0.3">
      <c r="A2765">
        <v>48391</v>
      </c>
      <c r="B2765" t="s">
        <v>669</v>
      </c>
      <c r="C2765" t="s">
        <v>622</v>
      </c>
      <c r="D2765">
        <v>7302</v>
      </c>
      <c r="E2765">
        <v>7383</v>
      </c>
      <c r="F2765">
        <v>-1.1000000000000001</v>
      </c>
      <c r="G2765">
        <v>7383</v>
      </c>
      <c r="H2765">
        <v>6</v>
      </c>
      <c r="I2765">
        <v>23.1</v>
      </c>
      <c r="J2765">
        <v>20.7</v>
      </c>
      <c r="K2765">
        <v>50.5</v>
      </c>
      <c r="L2765">
        <v>90</v>
      </c>
      <c r="M2765">
        <v>6.7</v>
      </c>
      <c r="N2765">
        <v>1</v>
      </c>
      <c r="O2765">
        <v>0.8</v>
      </c>
      <c r="P2765">
        <v>0</v>
      </c>
      <c r="Q2765">
        <v>1.5</v>
      </c>
      <c r="R2765">
        <v>49.8</v>
      </c>
      <c r="S2765">
        <v>42.5</v>
      </c>
      <c r="T2765">
        <v>84</v>
      </c>
      <c r="U2765">
        <v>3.8</v>
      </c>
      <c r="V2765">
        <v>27.5</v>
      </c>
      <c r="W2765">
        <v>78.599999999999994</v>
      </c>
      <c r="X2765">
        <v>11.2</v>
      </c>
      <c r="Y2765">
        <v>601</v>
      </c>
      <c r="Z2765">
        <v>22.4</v>
      </c>
      <c r="AA2765">
        <v>3718</v>
      </c>
      <c r="AB2765">
        <v>77.599999999999994</v>
      </c>
      <c r="AC2765">
        <v>4</v>
      </c>
      <c r="AD2765">
        <v>66300</v>
      </c>
      <c r="AE2765">
        <v>2818</v>
      </c>
      <c r="AF2765">
        <v>2.5</v>
      </c>
      <c r="AG2765">
        <v>23174</v>
      </c>
      <c r="AH2765">
        <v>44548</v>
      </c>
      <c r="AI2765">
        <v>16.2</v>
      </c>
      <c r="AJ2765">
        <v>150</v>
      </c>
      <c r="AK2765">
        <v>1744</v>
      </c>
      <c r="AL2765">
        <v>5.3</v>
      </c>
      <c r="AM2765">
        <v>498</v>
      </c>
      <c r="AN2765">
        <v>802</v>
      </c>
      <c r="AO2765">
        <v>0</v>
      </c>
      <c r="AP2765">
        <v>0</v>
      </c>
      <c r="AQ2765">
        <v>0</v>
      </c>
      <c r="AR2765">
        <v>0</v>
      </c>
      <c r="AS2765">
        <v>0</v>
      </c>
      <c r="AT2765">
        <v>0</v>
      </c>
      <c r="AU2765">
        <v>0</v>
      </c>
      <c r="AV2765">
        <v>17991</v>
      </c>
      <c r="AW2765">
        <v>61964</v>
      </c>
      <c r="AX2765">
        <v>8465</v>
      </c>
      <c r="AY2765">
        <v>0</v>
      </c>
      <c r="AZ2765">
        <v>22</v>
      </c>
      <c r="BA2765">
        <v>770.44</v>
      </c>
      <c r="BB2765">
        <v>9.6</v>
      </c>
    </row>
    <row r="2766" spans="1:54" x14ac:dyDescent="0.3">
      <c r="A2766">
        <v>48393</v>
      </c>
      <c r="B2766" t="s">
        <v>668</v>
      </c>
      <c r="C2766" t="s">
        <v>622</v>
      </c>
      <c r="D2766">
        <v>928</v>
      </c>
      <c r="E2766">
        <v>929</v>
      </c>
      <c r="F2766">
        <v>-0.1</v>
      </c>
      <c r="G2766">
        <v>929</v>
      </c>
      <c r="H2766">
        <v>4.2</v>
      </c>
      <c r="I2766">
        <v>24.7</v>
      </c>
      <c r="J2766">
        <v>18.600000000000001</v>
      </c>
      <c r="K2766">
        <v>50.8</v>
      </c>
      <c r="L2766">
        <v>96.6</v>
      </c>
      <c r="M2766">
        <v>0.5</v>
      </c>
      <c r="N2766">
        <v>0.3</v>
      </c>
      <c r="O2766">
        <v>0.2</v>
      </c>
      <c r="P2766">
        <v>0</v>
      </c>
      <c r="Q2766">
        <v>2.4</v>
      </c>
      <c r="R2766">
        <v>10.9</v>
      </c>
      <c r="S2766">
        <v>86.4</v>
      </c>
      <c r="T2766">
        <v>87.1</v>
      </c>
      <c r="U2766">
        <v>1.4</v>
      </c>
      <c r="V2766">
        <v>3.3</v>
      </c>
      <c r="W2766">
        <v>92.6</v>
      </c>
      <c r="X2766">
        <v>33.200000000000003</v>
      </c>
      <c r="Y2766">
        <v>35</v>
      </c>
      <c r="Z2766">
        <v>15.6</v>
      </c>
      <c r="AA2766">
        <v>439</v>
      </c>
      <c r="AB2766">
        <v>90.1</v>
      </c>
      <c r="AC2766">
        <v>0</v>
      </c>
      <c r="AD2766">
        <v>104600</v>
      </c>
      <c r="AE2766">
        <v>374</v>
      </c>
      <c r="AF2766">
        <v>2.75</v>
      </c>
      <c r="AG2766">
        <v>36172</v>
      </c>
      <c r="AH2766">
        <v>67321</v>
      </c>
      <c r="AI2766">
        <v>3</v>
      </c>
      <c r="AJ2766">
        <v>14</v>
      </c>
      <c r="AK2766">
        <v>0</v>
      </c>
      <c r="AL2766">
        <v>0</v>
      </c>
      <c r="AM2766">
        <v>76</v>
      </c>
      <c r="AN2766">
        <v>0</v>
      </c>
      <c r="AO2766">
        <v>0</v>
      </c>
      <c r="AP2766">
        <v>0</v>
      </c>
      <c r="AQ2766">
        <v>0</v>
      </c>
      <c r="AR2766">
        <v>0</v>
      </c>
      <c r="AS2766">
        <v>0</v>
      </c>
      <c r="AT2766">
        <v>0</v>
      </c>
      <c r="AU2766">
        <v>0</v>
      </c>
      <c r="AV2766">
        <v>0</v>
      </c>
      <c r="AW2766">
        <v>0</v>
      </c>
      <c r="AX2766">
        <v>0</v>
      </c>
      <c r="AY2766">
        <v>0</v>
      </c>
      <c r="AZ2766">
        <v>0</v>
      </c>
      <c r="BA2766">
        <v>924.06</v>
      </c>
      <c r="BB2766">
        <v>1</v>
      </c>
    </row>
    <row r="2767" spans="1:54" x14ac:dyDescent="0.3">
      <c r="A2767">
        <v>48395</v>
      </c>
      <c r="B2767" t="s">
        <v>588</v>
      </c>
      <c r="C2767" t="s">
        <v>622</v>
      </c>
      <c r="D2767">
        <v>16500</v>
      </c>
      <c r="E2767">
        <v>16622</v>
      </c>
      <c r="F2767">
        <v>-0.7</v>
      </c>
      <c r="G2767">
        <v>16622</v>
      </c>
      <c r="H2767">
        <v>6.7</v>
      </c>
      <c r="I2767">
        <v>24.4</v>
      </c>
      <c r="J2767">
        <v>18.5</v>
      </c>
      <c r="K2767">
        <v>50.5</v>
      </c>
      <c r="L2767">
        <v>76</v>
      </c>
      <c r="M2767">
        <v>20.6</v>
      </c>
      <c r="N2767">
        <v>0.9</v>
      </c>
      <c r="O2767">
        <v>0.8</v>
      </c>
      <c r="P2767">
        <v>0.1</v>
      </c>
      <c r="Q2767">
        <v>1.6</v>
      </c>
      <c r="R2767">
        <v>19.7</v>
      </c>
      <c r="S2767">
        <v>58.3</v>
      </c>
      <c r="T2767">
        <v>91.1</v>
      </c>
      <c r="U2767">
        <v>5.4</v>
      </c>
      <c r="V2767">
        <v>15.3</v>
      </c>
      <c r="W2767">
        <v>76.3</v>
      </c>
      <c r="X2767">
        <v>15.8</v>
      </c>
      <c r="Y2767">
        <v>956</v>
      </c>
      <c r="Z2767">
        <v>26.5</v>
      </c>
      <c r="AA2767">
        <v>8541</v>
      </c>
      <c r="AB2767">
        <v>71.2</v>
      </c>
      <c r="AC2767">
        <v>8.8000000000000007</v>
      </c>
      <c r="AD2767">
        <v>77400</v>
      </c>
      <c r="AE2767">
        <v>5851</v>
      </c>
      <c r="AF2767">
        <v>2.79</v>
      </c>
      <c r="AG2767">
        <v>21709</v>
      </c>
      <c r="AH2767">
        <v>40601</v>
      </c>
      <c r="AI2767">
        <v>20.7</v>
      </c>
      <c r="AJ2767">
        <v>278</v>
      </c>
      <c r="AK2767">
        <v>2740</v>
      </c>
      <c r="AL2767">
        <v>8.6999999999999993</v>
      </c>
      <c r="AM2767">
        <v>1209</v>
      </c>
      <c r="AN2767">
        <v>1000</v>
      </c>
      <c r="AO2767">
        <v>0</v>
      </c>
      <c r="AP2767">
        <v>0</v>
      </c>
      <c r="AQ2767">
        <v>0</v>
      </c>
      <c r="AR2767">
        <v>0</v>
      </c>
      <c r="AS2767">
        <v>0</v>
      </c>
      <c r="AT2767">
        <v>29.7</v>
      </c>
      <c r="AU2767">
        <v>0</v>
      </c>
      <c r="AV2767">
        <v>0</v>
      </c>
      <c r="AW2767">
        <v>115236</v>
      </c>
      <c r="AX2767">
        <v>7285</v>
      </c>
      <c r="AY2767">
        <v>15197</v>
      </c>
      <c r="AZ2767">
        <v>9</v>
      </c>
      <c r="BA2767">
        <v>855.68</v>
      </c>
      <c r="BB2767">
        <v>19.399999999999999</v>
      </c>
    </row>
    <row r="2768" spans="1:54" x14ac:dyDescent="0.3">
      <c r="A2768">
        <v>48397</v>
      </c>
      <c r="B2768" t="s">
        <v>667</v>
      </c>
      <c r="C2768" t="s">
        <v>622</v>
      </c>
      <c r="D2768">
        <v>87809</v>
      </c>
      <c r="E2768">
        <v>78337</v>
      </c>
      <c r="F2768">
        <v>12.1</v>
      </c>
      <c r="G2768">
        <v>78337</v>
      </c>
      <c r="H2768">
        <v>6.1</v>
      </c>
      <c r="I2768">
        <v>27.7</v>
      </c>
      <c r="J2768">
        <v>11.8</v>
      </c>
      <c r="K2768">
        <v>51</v>
      </c>
      <c r="L2768">
        <v>88.4</v>
      </c>
      <c r="M2768">
        <v>6.1</v>
      </c>
      <c r="N2768">
        <v>0.8</v>
      </c>
      <c r="O2768">
        <v>2.8</v>
      </c>
      <c r="P2768">
        <v>0.1</v>
      </c>
      <c r="Q2768">
        <v>1.8</v>
      </c>
      <c r="R2768">
        <v>17</v>
      </c>
      <c r="S2768">
        <v>72.599999999999994</v>
      </c>
      <c r="T2768">
        <v>89.3</v>
      </c>
      <c r="U2768">
        <v>9.5</v>
      </c>
      <c r="V2768">
        <v>15.7</v>
      </c>
      <c r="W2768">
        <v>91.2</v>
      </c>
      <c r="X2768">
        <v>36.5</v>
      </c>
      <c r="Y2768">
        <v>5062</v>
      </c>
      <c r="Z2768">
        <v>30.8</v>
      </c>
      <c r="AA2768">
        <v>30626</v>
      </c>
      <c r="AB2768">
        <v>83.6</v>
      </c>
      <c r="AC2768">
        <v>7.6</v>
      </c>
      <c r="AD2768">
        <v>187800</v>
      </c>
      <c r="AE2768">
        <v>26820</v>
      </c>
      <c r="AF2768">
        <v>2.99</v>
      </c>
      <c r="AG2768">
        <v>34617</v>
      </c>
      <c r="AH2768">
        <v>86119</v>
      </c>
      <c r="AI2768">
        <v>5.9</v>
      </c>
      <c r="AJ2768">
        <v>1885</v>
      </c>
      <c r="AK2768">
        <v>20809</v>
      </c>
      <c r="AL2768">
        <v>0.6</v>
      </c>
      <c r="AM2768">
        <v>8134</v>
      </c>
      <c r="AN2768">
        <v>8194</v>
      </c>
      <c r="AO2768">
        <v>3.8</v>
      </c>
      <c r="AP2768">
        <v>0</v>
      </c>
      <c r="AQ2768">
        <v>0</v>
      </c>
      <c r="AR2768">
        <v>0</v>
      </c>
      <c r="AS2768">
        <v>5.9</v>
      </c>
      <c r="AT2768">
        <v>29.8</v>
      </c>
      <c r="AU2768">
        <v>301261</v>
      </c>
      <c r="AV2768">
        <v>0</v>
      </c>
      <c r="AW2768">
        <v>946288</v>
      </c>
      <c r="AX2768">
        <v>12797</v>
      </c>
      <c r="AY2768">
        <v>105900</v>
      </c>
      <c r="AZ2768">
        <v>965</v>
      </c>
      <c r="BA2768">
        <v>127.04</v>
      </c>
      <c r="BB2768">
        <v>616.70000000000005</v>
      </c>
    </row>
    <row r="2769" spans="1:54" x14ac:dyDescent="0.3">
      <c r="A2769">
        <v>48399</v>
      </c>
      <c r="B2769" t="s">
        <v>666</v>
      </c>
      <c r="C2769" t="s">
        <v>622</v>
      </c>
      <c r="D2769">
        <v>10416</v>
      </c>
      <c r="E2769">
        <v>10501</v>
      </c>
      <c r="F2769">
        <v>-0.8</v>
      </c>
      <c r="G2769">
        <v>10501</v>
      </c>
      <c r="H2769">
        <v>5.5</v>
      </c>
      <c r="I2769">
        <v>24</v>
      </c>
      <c r="J2769">
        <v>20.6</v>
      </c>
      <c r="K2769">
        <v>50</v>
      </c>
      <c r="L2769">
        <v>93.8</v>
      </c>
      <c r="M2769">
        <v>2.6</v>
      </c>
      <c r="N2769">
        <v>1.6</v>
      </c>
      <c r="O2769">
        <v>0.7</v>
      </c>
      <c r="P2769">
        <v>0.1</v>
      </c>
      <c r="Q2769">
        <v>1.1000000000000001</v>
      </c>
      <c r="R2769">
        <v>33.9</v>
      </c>
      <c r="S2769">
        <v>62.3</v>
      </c>
      <c r="T2769">
        <v>94</v>
      </c>
      <c r="U2769">
        <v>5.5</v>
      </c>
      <c r="V2769">
        <v>13.1</v>
      </c>
      <c r="W2769">
        <v>77.599999999999994</v>
      </c>
      <c r="X2769">
        <v>14.9</v>
      </c>
      <c r="Y2769">
        <v>877</v>
      </c>
      <c r="Z2769">
        <v>18.100000000000001</v>
      </c>
      <c r="AA2769">
        <v>5272</v>
      </c>
      <c r="AB2769">
        <v>73.3</v>
      </c>
      <c r="AC2769">
        <v>5.0999999999999996</v>
      </c>
      <c r="AD2769">
        <v>59100</v>
      </c>
      <c r="AE2769">
        <v>3818</v>
      </c>
      <c r="AF2769">
        <v>2.67</v>
      </c>
      <c r="AG2769">
        <v>20235</v>
      </c>
      <c r="AH2769">
        <v>37667</v>
      </c>
      <c r="AI2769">
        <v>21.9</v>
      </c>
      <c r="AJ2769">
        <v>231</v>
      </c>
      <c r="AK2769">
        <v>2355</v>
      </c>
      <c r="AL2769">
        <v>2.6</v>
      </c>
      <c r="AM2769">
        <v>821</v>
      </c>
      <c r="AN2769">
        <v>1245</v>
      </c>
      <c r="AO2769">
        <v>0</v>
      </c>
      <c r="AP2769">
        <v>0</v>
      </c>
      <c r="AQ2769">
        <v>0</v>
      </c>
      <c r="AR2769">
        <v>0</v>
      </c>
      <c r="AS2769">
        <v>0</v>
      </c>
      <c r="AT2769">
        <v>0</v>
      </c>
      <c r="AU2769">
        <v>206973</v>
      </c>
      <c r="AV2769">
        <v>24642</v>
      </c>
      <c r="AW2769">
        <v>128394</v>
      </c>
      <c r="AX2769">
        <v>12439</v>
      </c>
      <c r="AY2769">
        <v>5612</v>
      </c>
      <c r="AZ2769">
        <v>4</v>
      </c>
      <c r="BA2769">
        <v>1050.95</v>
      </c>
      <c r="BB2769">
        <v>10</v>
      </c>
    </row>
    <row r="2770" spans="1:54" x14ac:dyDescent="0.3">
      <c r="A2770">
        <v>48401</v>
      </c>
      <c r="B2770" t="s">
        <v>665</v>
      </c>
      <c r="C2770" t="s">
        <v>622</v>
      </c>
      <c r="D2770">
        <v>53923</v>
      </c>
      <c r="E2770">
        <v>53336</v>
      </c>
      <c r="F2770">
        <v>1.1000000000000001</v>
      </c>
      <c r="G2770">
        <v>53330</v>
      </c>
      <c r="H2770">
        <v>6.5</v>
      </c>
      <c r="I2770">
        <v>23.2</v>
      </c>
      <c r="J2770">
        <v>15.1</v>
      </c>
      <c r="K2770">
        <v>47.1</v>
      </c>
      <c r="L2770">
        <v>78.900000000000006</v>
      </c>
      <c r="M2770">
        <v>17.7</v>
      </c>
      <c r="N2770">
        <v>1</v>
      </c>
      <c r="O2770">
        <v>0.7</v>
      </c>
      <c r="P2770">
        <v>0.1</v>
      </c>
      <c r="Q2770">
        <v>1.6</v>
      </c>
      <c r="R2770">
        <v>16.100000000000001</v>
      </c>
      <c r="S2770">
        <v>64.3</v>
      </c>
      <c r="T2770">
        <v>81.8</v>
      </c>
      <c r="U2770">
        <v>6.4</v>
      </c>
      <c r="V2770">
        <v>13.2</v>
      </c>
      <c r="W2770">
        <v>79.8</v>
      </c>
      <c r="X2770">
        <v>13.8</v>
      </c>
      <c r="Y2770">
        <v>4364</v>
      </c>
      <c r="Z2770">
        <v>24.1</v>
      </c>
      <c r="AA2770">
        <v>21366</v>
      </c>
      <c r="AB2770">
        <v>76</v>
      </c>
      <c r="AC2770">
        <v>6</v>
      </c>
      <c r="AD2770">
        <v>93000</v>
      </c>
      <c r="AE2770">
        <v>17772</v>
      </c>
      <c r="AF2770">
        <v>2.73</v>
      </c>
      <c r="AG2770">
        <v>21640</v>
      </c>
      <c r="AH2770">
        <v>45752</v>
      </c>
      <c r="AI2770">
        <v>17.8</v>
      </c>
      <c r="AJ2770">
        <v>834</v>
      </c>
      <c r="AK2770">
        <v>12017</v>
      </c>
      <c r="AL2770">
        <v>1</v>
      </c>
      <c r="AM2770">
        <v>3057</v>
      </c>
      <c r="AN2770">
        <v>3256</v>
      </c>
      <c r="AO2770">
        <v>0</v>
      </c>
      <c r="AP2770">
        <v>0</v>
      </c>
      <c r="AQ2770">
        <v>0</v>
      </c>
      <c r="AR2770">
        <v>0</v>
      </c>
      <c r="AS2770">
        <v>0</v>
      </c>
      <c r="AT2770">
        <v>0</v>
      </c>
      <c r="AU2770">
        <v>0</v>
      </c>
      <c r="AV2770">
        <v>99785</v>
      </c>
      <c r="AW2770">
        <v>354320</v>
      </c>
      <c r="AX2770">
        <v>7313</v>
      </c>
      <c r="AY2770">
        <v>29742</v>
      </c>
      <c r="AZ2770">
        <v>3</v>
      </c>
      <c r="BA2770">
        <v>924.03</v>
      </c>
      <c r="BB2770">
        <v>57.7</v>
      </c>
    </row>
    <row r="2771" spans="1:54" x14ac:dyDescent="0.3">
      <c r="A2771">
        <v>48403</v>
      </c>
      <c r="B2771" t="s">
        <v>664</v>
      </c>
      <c r="C2771" t="s">
        <v>622</v>
      </c>
      <c r="D2771">
        <v>10350</v>
      </c>
      <c r="E2771">
        <v>10835</v>
      </c>
      <c r="F2771">
        <v>-4.5</v>
      </c>
      <c r="G2771">
        <v>10834</v>
      </c>
      <c r="H2771">
        <v>4.3</v>
      </c>
      <c r="I2771">
        <v>18.600000000000001</v>
      </c>
      <c r="J2771">
        <v>28.6</v>
      </c>
      <c r="K2771">
        <v>50.7</v>
      </c>
      <c r="L2771">
        <v>89.8</v>
      </c>
      <c r="M2771">
        <v>7.5</v>
      </c>
      <c r="N2771">
        <v>0.8</v>
      </c>
      <c r="O2771">
        <v>0.4</v>
      </c>
      <c r="P2771">
        <v>0</v>
      </c>
      <c r="Q2771">
        <v>1.5</v>
      </c>
      <c r="R2771">
        <v>4.3</v>
      </c>
      <c r="S2771">
        <v>86.1</v>
      </c>
      <c r="T2771">
        <v>90.8</v>
      </c>
      <c r="U2771">
        <v>1.7</v>
      </c>
      <c r="V2771">
        <v>5</v>
      </c>
      <c r="W2771">
        <v>80.3</v>
      </c>
      <c r="X2771">
        <v>13.4</v>
      </c>
      <c r="Y2771">
        <v>1488</v>
      </c>
      <c r="Z2771">
        <v>28.8</v>
      </c>
      <c r="AA2771">
        <v>8009</v>
      </c>
      <c r="AB2771">
        <v>87.2</v>
      </c>
      <c r="AC2771">
        <v>1.5</v>
      </c>
      <c r="AD2771">
        <v>69300</v>
      </c>
      <c r="AE2771">
        <v>4161</v>
      </c>
      <c r="AF2771">
        <v>2.52</v>
      </c>
      <c r="AG2771">
        <v>18762</v>
      </c>
      <c r="AH2771">
        <v>32963</v>
      </c>
      <c r="AI2771">
        <v>25.8</v>
      </c>
      <c r="AJ2771">
        <v>171</v>
      </c>
      <c r="AK2771">
        <v>1310</v>
      </c>
      <c r="AL2771">
        <v>-7.8</v>
      </c>
      <c r="AM2771">
        <v>711</v>
      </c>
      <c r="AN2771">
        <v>599</v>
      </c>
      <c r="AO2771">
        <v>0</v>
      </c>
      <c r="AP2771">
        <v>0</v>
      </c>
      <c r="AQ2771">
        <v>0</v>
      </c>
      <c r="AR2771">
        <v>0</v>
      </c>
      <c r="AS2771">
        <v>0</v>
      </c>
      <c r="AT2771">
        <v>0</v>
      </c>
      <c r="AU2771">
        <v>0</v>
      </c>
      <c r="AV2771">
        <v>0</v>
      </c>
      <c r="AW2771">
        <v>51907</v>
      </c>
      <c r="AX2771">
        <v>5116</v>
      </c>
      <c r="AY2771">
        <v>3346</v>
      </c>
      <c r="AZ2771">
        <v>0</v>
      </c>
      <c r="BA2771">
        <v>491.39</v>
      </c>
      <c r="BB2771">
        <v>22</v>
      </c>
    </row>
    <row r="2772" spans="1:54" x14ac:dyDescent="0.3">
      <c r="A2772">
        <v>48405</v>
      </c>
      <c r="B2772" t="s">
        <v>663</v>
      </c>
      <c r="C2772" t="s">
        <v>622</v>
      </c>
      <c r="D2772">
        <v>8610</v>
      </c>
      <c r="E2772">
        <v>8864</v>
      </c>
      <c r="F2772">
        <v>-2.9</v>
      </c>
      <c r="G2772">
        <v>8865</v>
      </c>
      <c r="H2772">
        <v>6</v>
      </c>
      <c r="I2772">
        <v>20.399999999999999</v>
      </c>
      <c r="J2772">
        <v>25.3</v>
      </c>
      <c r="K2772">
        <v>51.3</v>
      </c>
      <c r="L2772">
        <v>74.7</v>
      </c>
      <c r="M2772">
        <v>22.8</v>
      </c>
      <c r="N2772">
        <v>0.6</v>
      </c>
      <c r="O2772">
        <v>0.5</v>
      </c>
      <c r="P2772">
        <v>0</v>
      </c>
      <c r="Q2772">
        <v>1.5</v>
      </c>
      <c r="R2772">
        <v>7.4</v>
      </c>
      <c r="S2772">
        <v>68.3</v>
      </c>
      <c r="T2772">
        <v>90.6</v>
      </c>
      <c r="U2772">
        <v>1.7</v>
      </c>
      <c r="V2772">
        <v>4.5</v>
      </c>
      <c r="W2772">
        <v>77.2</v>
      </c>
      <c r="X2772">
        <v>12.4</v>
      </c>
      <c r="Y2772">
        <v>901</v>
      </c>
      <c r="Z2772">
        <v>26.5</v>
      </c>
      <c r="AA2772">
        <v>5348</v>
      </c>
      <c r="AB2772">
        <v>77.7</v>
      </c>
      <c r="AC2772">
        <v>4.2</v>
      </c>
      <c r="AD2772">
        <v>68100</v>
      </c>
      <c r="AE2772">
        <v>3275</v>
      </c>
      <c r="AF2772">
        <v>2.63</v>
      </c>
      <c r="AG2772">
        <v>18695</v>
      </c>
      <c r="AH2772">
        <v>28390</v>
      </c>
      <c r="AI2772">
        <v>26.4</v>
      </c>
      <c r="AJ2772">
        <v>129</v>
      </c>
      <c r="AK2772">
        <v>1165</v>
      </c>
      <c r="AL2772">
        <v>0.3</v>
      </c>
      <c r="AM2772">
        <v>516</v>
      </c>
      <c r="AN2772">
        <v>494</v>
      </c>
      <c r="AO2772">
        <v>0</v>
      </c>
      <c r="AP2772">
        <v>0</v>
      </c>
      <c r="AQ2772">
        <v>0</v>
      </c>
      <c r="AR2772">
        <v>0</v>
      </c>
      <c r="AS2772">
        <v>0</v>
      </c>
      <c r="AT2772">
        <v>0</v>
      </c>
      <c r="AU2772">
        <v>0</v>
      </c>
      <c r="AV2772">
        <v>6382</v>
      </c>
      <c r="AW2772">
        <v>70092</v>
      </c>
      <c r="AX2772">
        <v>8070</v>
      </c>
      <c r="AY2772">
        <v>1381</v>
      </c>
      <c r="AZ2772">
        <v>0</v>
      </c>
      <c r="BA2772">
        <v>530.66</v>
      </c>
      <c r="BB2772">
        <v>16.7</v>
      </c>
    </row>
    <row r="2773" spans="1:54" x14ac:dyDescent="0.3">
      <c r="A2773">
        <v>48407</v>
      </c>
      <c r="B2773" t="s">
        <v>662</v>
      </c>
      <c r="C2773" t="s">
        <v>622</v>
      </c>
      <c r="D2773">
        <v>27099</v>
      </c>
      <c r="E2773">
        <v>26381</v>
      </c>
      <c r="F2773">
        <v>2.7</v>
      </c>
      <c r="G2773">
        <v>26384</v>
      </c>
      <c r="H2773">
        <v>5.5</v>
      </c>
      <c r="I2773">
        <v>22.4</v>
      </c>
      <c r="J2773">
        <v>20</v>
      </c>
      <c r="K2773">
        <v>49.6</v>
      </c>
      <c r="L2773">
        <v>86.2</v>
      </c>
      <c r="M2773">
        <v>10.3</v>
      </c>
      <c r="N2773">
        <v>0.9</v>
      </c>
      <c r="O2773">
        <v>0.5</v>
      </c>
      <c r="P2773">
        <v>0</v>
      </c>
      <c r="Q2773">
        <v>1.9</v>
      </c>
      <c r="R2773">
        <v>12.7</v>
      </c>
      <c r="S2773">
        <v>74.900000000000006</v>
      </c>
      <c r="T2773">
        <v>87.2</v>
      </c>
      <c r="U2773">
        <v>3.2</v>
      </c>
      <c r="V2773">
        <v>8.5</v>
      </c>
      <c r="W2773">
        <v>78.900000000000006</v>
      </c>
      <c r="X2773">
        <v>12</v>
      </c>
      <c r="Y2773">
        <v>2308</v>
      </c>
      <c r="Z2773">
        <v>40.4</v>
      </c>
      <c r="AA2773">
        <v>13138</v>
      </c>
      <c r="AB2773">
        <v>83</v>
      </c>
      <c r="AC2773">
        <v>2.6</v>
      </c>
      <c r="AD2773">
        <v>88200</v>
      </c>
      <c r="AE2773">
        <v>9425</v>
      </c>
      <c r="AF2773">
        <v>2.81</v>
      </c>
      <c r="AG2773">
        <v>24733</v>
      </c>
      <c r="AH2773">
        <v>46107</v>
      </c>
      <c r="AI2773">
        <v>20.100000000000001</v>
      </c>
      <c r="AJ2773">
        <v>196</v>
      </c>
      <c r="AK2773">
        <v>1014</v>
      </c>
      <c r="AL2773">
        <v>1.6</v>
      </c>
      <c r="AM2773">
        <v>1744</v>
      </c>
      <c r="AN2773">
        <v>1894</v>
      </c>
      <c r="AO2773">
        <v>0</v>
      </c>
      <c r="AP2773">
        <v>0</v>
      </c>
      <c r="AQ2773">
        <v>0</v>
      </c>
      <c r="AR2773">
        <v>0</v>
      </c>
      <c r="AS2773">
        <v>0</v>
      </c>
      <c r="AT2773">
        <v>0</v>
      </c>
      <c r="AU2773">
        <v>0</v>
      </c>
      <c r="AV2773">
        <v>0</v>
      </c>
      <c r="AW2773">
        <v>54707</v>
      </c>
      <c r="AX2773">
        <v>2207</v>
      </c>
      <c r="AY2773">
        <v>3968</v>
      </c>
      <c r="AZ2773">
        <v>2</v>
      </c>
      <c r="BA2773">
        <v>569.24</v>
      </c>
      <c r="BB2773">
        <v>46.3</v>
      </c>
    </row>
    <row r="2774" spans="1:54" x14ac:dyDescent="0.3">
      <c r="A2774">
        <v>48409</v>
      </c>
      <c r="B2774" t="s">
        <v>661</v>
      </c>
      <c r="C2774" t="s">
        <v>622</v>
      </c>
      <c r="D2774">
        <v>66915</v>
      </c>
      <c r="E2774">
        <v>64807</v>
      </c>
      <c r="F2774">
        <v>3.3</v>
      </c>
      <c r="G2774">
        <v>64804</v>
      </c>
      <c r="H2774">
        <v>7.1</v>
      </c>
      <c r="I2774">
        <v>27.3</v>
      </c>
      <c r="J2774">
        <v>14.2</v>
      </c>
      <c r="K2774">
        <v>49.8</v>
      </c>
      <c r="L2774">
        <v>94.2</v>
      </c>
      <c r="M2774">
        <v>2.2000000000000002</v>
      </c>
      <c r="N2774">
        <v>0.9</v>
      </c>
      <c r="O2774">
        <v>1.1000000000000001</v>
      </c>
      <c r="P2774">
        <v>0.1</v>
      </c>
      <c r="Q2774">
        <v>1.4</v>
      </c>
      <c r="R2774">
        <v>56</v>
      </c>
      <c r="S2774">
        <v>40.200000000000003</v>
      </c>
      <c r="T2774">
        <v>83.4</v>
      </c>
      <c r="U2774">
        <v>4.8</v>
      </c>
      <c r="V2774">
        <v>35.799999999999997</v>
      </c>
      <c r="W2774">
        <v>77</v>
      </c>
      <c r="X2774">
        <v>14.7</v>
      </c>
      <c r="Y2774">
        <v>5350</v>
      </c>
      <c r="Z2774">
        <v>22.3</v>
      </c>
      <c r="AA2774">
        <v>27016</v>
      </c>
      <c r="AB2774">
        <v>68.599999999999994</v>
      </c>
      <c r="AC2774">
        <v>15.2</v>
      </c>
      <c r="AD2774">
        <v>89800</v>
      </c>
      <c r="AE2774">
        <v>22147</v>
      </c>
      <c r="AF2774">
        <v>2.91</v>
      </c>
      <c r="AG2774">
        <v>23373</v>
      </c>
      <c r="AH2774">
        <v>50657</v>
      </c>
      <c r="AI2774">
        <v>17</v>
      </c>
      <c r="AJ2774">
        <v>1044</v>
      </c>
      <c r="AK2774">
        <v>15936</v>
      </c>
      <c r="AL2774">
        <v>5</v>
      </c>
      <c r="AM2774">
        <v>4259</v>
      </c>
      <c r="AN2774">
        <v>5226</v>
      </c>
      <c r="AO2774">
        <v>0</v>
      </c>
      <c r="AP2774">
        <v>0</v>
      </c>
      <c r="AQ2774">
        <v>0</v>
      </c>
      <c r="AR2774">
        <v>0</v>
      </c>
      <c r="AS2774">
        <v>27.2</v>
      </c>
      <c r="AT2774">
        <v>27.6</v>
      </c>
      <c r="AU2774">
        <v>0</v>
      </c>
      <c r="AV2774">
        <v>135182</v>
      </c>
      <c r="AW2774">
        <v>621585</v>
      </c>
      <c r="AX2774">
        <v>9101</v>
      </c>
      <c r="AY2774">
        <v>77569</v>
      </c>
      <c r="AZ2774">
        <v>243</v>
      </c>
      <c r="BA2774">
        <v>693.45</v>
      </c>
      <c r="BB2774">
        <v>93.5</v>
      </c>
    </row>
    <row r="2775" spans="1:54" x14ac:dyDescent="0.3">
      <c r="A2775">
        <v>48411</v>
      </c>
      <c r="B2775" t="s">
        <v>660</v>
      </c>
      <c r="C2775" t="s">
        <v>622</v>
      </c>
      <c r="D2775">
        <v>5622</v>
      </c>
      <c r="E2775">
        <v>6131</v>
      </c>
      <c r="F2775">
        <v>-8.3000000000000007</v>
      </c>
      <c r="G2775">
        <v>6131</v>
      </c>
      <c r="H2775">
        <v>5.8</v>
      </c>
      <c r="I2775">
        <v>20.8</v>
      </c>
      <c r="J2775">
        <v>22.8</v>
      </c>
      <c r="K2775">
        <v>47.7</v>
      </c>
      <c r="L2775">
        <v>94.4</v>
      </c>
      <c r="M2775">
        <v>2.5</v>
      </c>
      <c r="N2775">
        <v>1.3</v>
      </c>
      <c r="O2775">
        <v>0.3</v>
      </c>
      <c r="P2775">
        <v>0</v>
      </c>
      <c r="Q2775">
        <v>1.6</v>
      </c>
      <c r="R2775">
        <v>29.1</v>
      </c>
      <c r="S2775">
        <v>67.099999999999994</v>
      </c>
      <c r="T2775">
        <v>87.7</v>
      </c>
      <c r="U2775">
        <v>7.4</v>
      </c>
      <c r="V2775">
        <v>21.6</v>
      </c>
      <c r="W2775">
        <v>81</v>
      </c>
      <c r="X2775">
        <v>13.1</v>
      </c>
      <c r="Y2775">
        <v>457</v>
      </c>
      <c r="Z2775">
        <v>18.8</v>
      </c>
      <c r="AA2775">
        <v>3168</v>
      </c>
      <c r="AB2775">
        <v>79.400000000000006</v>
      </c>
      <c r="AC2775">
        <v>3.9</v>
      </c>
      <c r="AD2775">
        <v>71300</v>
      </c>
      <c r="AE2775">
        <v>2035</v>
      </c>
      <c r="AF2775">
        <v>2.67</v>
      </c>
      <c r="AG2775">
        <v>18009</v>
      </c>
      <c r="AH2775">
        <v>37743</v>
      </c>
      <c r="AI2775">
        <v>15.2</v>
      </c>
      <c r="AJ2775">
        <v>147</v>
      </c>
      <c r="AK2775">
        <v>804</v>
      </c>
      <c r="AL2775">
        <v>-1.7</v>
      </c>
      <c r="AM2775">
        <v>591</v>
      </c>
      <c r="AN2775">
        <v>0</v>
      </c>
      <c r="AO2775">
        <v>0</v>
      </c>
      <c r="AP2775">
        <v>0</v>
      </c>
      <c r="AQ2775">
        <v>0</v>
      </c>
      <c r="AR2775">
        <v>0</v>
      </c>
      <c r="AS2775">
        <v>0</v>
      </c>
      <c r="AT2775">
        <v>0</v>
      </c>
      <c r="AU2775">
        <v>0</v>
      </c>
      <c r="AV2775">
        <v>18078</v>
      </c>
      <c r="AW2775">
        <v>60473</v>
      </c>
      <c r="AX2775">
        <v>10246</v>
      </c>
      <c r="AY2775">
        <v>4105</v>
      </c>
      <c r="AZ2775">
        <v>0</v>
      </c>
      <c r="BA2775">
        <v>1135.3</v>
      </c>
      <c r="BB2775">
        <v>5.4</v>
      </c>
    </row>
    <row r="2776" spans="1:54" x14ac:dyDescent="0.3">
      <c r="A2776">
        <v>48413</v>
      </c>
      <c r="B2776" t="s">
        <v>659</v>
      </c>
      <c r="C2776" t="s">
        <v>622</v>
      </c>
      <c r="D2776">
        <v>3162</v>
      </c>
      <c r="E2776">
        <v>3461</v>
      </c>
      <c r="F2776">
        <v>-8.6</v>
      </c>
      <c r="G2776">
        <v>3461</v>
      </c>
      <c r="H2776">
        <v>5.8</v>
      </c>
      <c r="I2776">
        <v>29.2</v>
      </c>
      <c r="J2776">
        <v>15.1</v>
      </c>
      <c r="K2776">
        <v>48.9</v>
      </c>
      <c r="L2776">
        <v>95.4</v>
      </c>
      <c r="M2776">
        <v>1.8</v>
      </c>
      <c r="N2776">
        <v>0.6</v>
      </c>
      <c r="O2776">
        <v>0.5</v>
      </c>
      <c r="P2776">
        <v>0</v>
      </c>
      <c r="Q2776">
        <v>1.7</v>
      </c>
      <c r="R2776">
        <v>52.2</v>
      </c>
      <c r="S2776">
        <v>45.4</v>
      </c>
      <c r="T2776">
        <v>88.1</v>
      </c>
      <c r="U2776">
        <v>13</v>
      </c>
      <c r="V2776">
        <v>34.200000000000003</v>
      </c>
      <c r="W2776">
        <v>76.3</v>
      </c>
      <c r="X2776">
        <v>21.9</v>
      </c>
      <c r="Y2776">
        <v>169</v>
      </c>
      <c r="Z2776">
        <v>23.8</v>
      </c>
      <c r="AA2776">
        <v>1492</v>
      </c>
      <c r="AB2776">
        <v>73.8</v>
      </c>
      <c r="AC2776">
        <v>8.1</v>
      </c>
      <c r="AD2776">
        <v>86400</v>
      </c>
      <c r="AE2776">
        <v>1078</v>
      </c>
      <c r="AF2776">
        <v>3.05</v>
      </c>
      <c r="AG2776">
        <v>24787</v>
      </c>
      <c r="AH2776">
        <v>50648</v>
      </c>
      <c r="AI2776">
        <v>22.8</v>
      </c>
      <c r="AJ2776">
        <v>54</v>
      </c>
      <c r="AK2776">
        <v>508</v>
      </c>
      <c r="AL2776">
        <v>12.1</v>
      </c>
      <c r="AM2776">
        <v>273</v>
      </c>
      <c r="AN2776">
        <v>0</v>
      </c>
      <c r="AO2776">
        <v>0</v>
      </c>
      <c r="AP2776">
        <v>0</v>
      </c>
      <c r="AQ2776">
        <v>0</v>
      </c>
      <c r="AR2776">
        <v>0</v>
      </c>
      <c r="AS2776">
        <v>0</v>
      </c>
      <c r="AT2776">
        <v>0</v>
      </c>
      <c r="AU2776">
        <v>0</v>
      </c>
      <c r="AV2776">
        <v>13063</v>
      </c>
      <c r="AW2776">
        <v>10353</v>
      </c>
      <c r="AX2776">
        <v>3770</v>
      </c>
      <c r="AY2776">
        <v>333</v>
      </c>
      <c r="AZ2776">
        <v>1</v>
      </c>
      <c r="BA2776">
        <v>1310.6300000000001</v>
      </c>
      <c r="BB2776">
        <v>2.6</v>
      </c>
    </row>
    <row r="2777" spans="1:54" x14ac:dyDescent="0.3">
      <c r="A2777">
        <v>48415</v>
      </c>
      <c r="B2777" t="s">
        <v>658</v>
      </c>
      <c r="C2777" t="s">
        <v>622</v>
      </c>
      <c r="D2777">
        <v>17328</v>
      </c>
      <c r="E2777">
        <v>16921</v>
      </c>
      <c r="F2777">
        <v>2.4</v>
      </c>
      <c r="G2777">
        <v>16921</v>
      </c>
      <c r="H2777">
        <v>7.5</v>
      </c>
      <c r="I2777">
        <v>25.5</v>
      </c>
      <c r="J2777">
        <v>13.7</v>
      </c>
      <c r="K2777">
        <v>46</v>
      </c>
      <c r="L2777">
        <v>91.4</v>
      </c>
      <c r="M2777">
        <v>5.0999999999999996</v>
      </c>
      <c r="N2777">
        <v>1.2</v>
      </c>
      <c r="O2777">
        <v>0.8</v>
      </c>
      <c r="P2777">
        <v>0.1</v>
      </c>
      <c r="Q2777">
        <v>1.4</v>
      </c>
      <c r="R2777">
        <v>39.299999999999997</v>
      </c>
      <c r="S2777">
        <v>54.5</v>
      </c>
      <c r="T2777">
        <v>81.7</v>
      </c>
      <c r="U2777">
        <v>6.7</v>
      </c>
      <c r="V2777">
        <v>28.7</v>
      </c>
      <c r="W2777">
        <v>76.099999999999994</v>
      </c>
      <c r="X2777">
        <v>14.4</v>
      </c>
      <c r="Y2777">
        <v>1065</v>
      </c>
      <c r="Z2777">
        <v>16</v>
      </c>
      <c r="AA2777">
        <v>7199</v>
      </c>
      <c r="AB2777">
        <v>71.900000000000006</v>
      </c>
      <c r="AC2777">
        <v>9.4</v>
      </c>
      <c r="AD2777">
        <v>87200</v>
      </c>
      <c r="AE2777">
        <v>5846</v>
      </c>
      <c r="AF2777">
        <v>2.6</v>
      </c>
      <c r="AG2777">
        <v>22860</v>
      </c>
      <c r="AH2777">
        <v>47513</v>
      </c>
      <c r="AI2777">
        <v>15.7</v>
      </c>
      <c r="AJ2777">
        <v>434</v>
      </c>
      <c r="AK2777">
        <v>5743</v>
      </c>
      <c r="AL2777">
        <v>6</v>
      </c>
      <c r="AM2777">
        <v>1105</v>
      </c>
      <c r="AN2777">
        <v>1408</v>
      </c>
      <c r="AO2777">
        <v>0</v>
      </c>
      <c r="AP2777">
        <v>3.6</v>
      </c>
      <c r="AQ2777">
        <v>0</v>
      </c>
      <c r="AR2777">
        <v>0</v>
      </c>
      <c r="AS2777">
        <v>12.7</v>
      </c>
      <c r="AT2777">
        <v>18.399999999999999</v>
      </c>
      <c r="AU2777">
        <v>0</v>
      </c>
      <c r="AV2777">
        <v>0</v>
      </c>
      <c r="AW2777">
        <v>199581</v>
      </c>
      <c r="AX2777">
        <v>12443</v>
      </c>
      <c r="AY2777">
        <v>20636</v>
      </c>
      <c r="AZ2777">
        <v>8</v>
      </c>
      <c r="BA2777">
        <v>905.44</v>
      </c>
      <c r="BB2777">
        <v>18.7</v>
      </c>
    </row>
    <row r="2778" spans="1:54" x14ac:dyDescent="0.3">
      <c r="A2778">
        <v>48417</v>
      </c>
      <c r="B2778" t="s">
        <v>657</v>
      </c>
      <c r="C2778" t="s">
        <v>622</v>
      </c>
      <c r="D2778">
        <v>3343</v>
      </c>
      <c r="E2778">
        <v>3378</v>
      </c>
      <c r="F2778">
        <v>-1</v>
      </c>
      <c r="G2778">
        <v>3378</v>
      </c>
      <c r="H2778">
        <v>5.7</v>
      </c>
      <c r="I2778">
        <v>23.5</v>
      </c>
      <c r="J2778">
        <v>18.5</v>
      </c>
      <c r="K2778">
        <v>51.2</v>
      </c>
      <c r="L2778">
        <v>95.9</v>
      </c>
      <c r="M2778">
        <v>1.4</v>
      </c>
      <c r="N2778">
        <v>0.6</v>
      </c>
      <c r="O2778">
        <v>0.4</v>
      </c>
      <c r="P2778">
        <v>0.1</v>
      </c>
      <c r="Q2778">
        <v>1.6</v>
      </c>
      <c r="R2778">
        <v>11.5</v>
      </c>
      <c r="S2778">
        <v>85.5</v>
      </c>
      <c r="T2778">
        <v>91.6</v>
      </c>
      <c r="U2778">
        <v>4.7</v>
      </c>
      <c r="V2778">
        <v>8.4</v>
      </c>
      <c r="W2778">
        <v>87.1</v>
      </c>
      <c r="X2778">
        <v>25.4</v>
      </c>
      <c r="Y2778">
        <v>200</v>
      </c>
      <c r="Z2778">
        <v>18.7</v>
      </c>
      <c r="AA2778">
        <v>1755</v>
      </c>
      <c r="AB2778">
        <v>75.099999999999994</v>
      </c>
      <c r="AC2778">
        <v>7.1</v>
      </c>
      <c r="AD2778">
        <v>66200</v>
      </c>
      <c r="AE2778">
        <v>1445</v>
      </c>
      <c r="AF2778">
        <v>2.29</v>
      </c>
      <c r="AG2778">
        <v>25436</v>
      </c>
      <c r="AH2778">
        <v>47277</v>
      </c>
      <c r="AI2778">
        <v>16.100000000000001</v>
      </c>
      <c r="AJ2778">
        <v>129</v>
      </c>
      <c r="AK2778">
        <v>1445</v>
      </c>
      <c r="AL2778">
        <v>11.1</v>
      </c>
      <c r="AM2778">
        <v>469</v>
      </c>
      <c r="AN2778">
        <v>584</v>
      </c>
      <c r="AO2778">
        <v>0</v>
      </c>
      <c r="AP2778">
        <v>0</v>
      </c>
      <c r="AQ2778">
        <v>0</v>
      </c>
      <c r="AR2778">
        <v>0</v>
      </c>
      <c r="AS2778">
        <v>0</v>
      </c>
      <c r="AT2778">
        <v>0</v>
      </c>
      <c r="AU2778">
        <v>0</v>
      </c>
      <c r="AV2778">
        <v>4120</v>
      </c>
      <c r="AW2778">
        <v>14844</v>
      </c>
      <c r="AX2778">
        <v>4764</v>
      </c>
      <c r="AY2778">
        <v>1905</v>
      </c>
      <c r="AZ2778">
        <v>0</v>
      </c>
      <c r="BA2778">
        <v>914.29</v>
      </c>
      <c r="BB2778">
        <v>3.7</v>
      </c>
    </row>
    <row r="2779" spans="1:54" x14ac:dyDescent="0.3">
      <c r="A2779">
        <v>48419</v>
      </c>
      <c r="B2779" t="s">
        <v>17</v>
      </c>
      <c r="C2779" t="s">
        <v>622</v>
      </c>
      <c r="D2779">
        <v>25515</v>
      </c>
      <c r="E2779">
        <v>25448</v>
      </c>
      <c r="F2779">
        <v>0.3</v>
      </c>
      <c r="G2779">
        <v>25448</v>
      </c>
      <c r="H2779">
        <v>7.2</v>
      </c>
      <c r="I2779">
        <v>26.4</v>
      </c>
      <c r="J2779">
        <v>16.100000000000001</v>
      </c>
      <c r="K2779">
        <v>50.5</v>
      </c>
      <c r="L2779">
        <v>79.2</v>
      </c>
      <c r="M2779">
        <v>17.600000000000001</v>
      </c>
      <c r="N2779">
        <v>0.9</v>
      </c>
      <c r="O2779">
        <v>1</v>
      </c>
      <c r="P2779">
        <v>0</v>
      </c>
      <c r="Q2779">
        <v>1.2</v>
      </c>
      <c r="R2779">
        <v>18</v>
      </c>
      <c r="S2779">
        <v>62.8</v>
      </c>
      <c r="T2779">
        <v>89.9</v>
      </c>
      <c r="U2779">
        <v>9.8000000000000007</v>
      </c>
      <c r="V2779">
        <v>15.4</v>
      </c>
      <c r="W2779">
        <v>77.5</v>
      </c>
      <c r="X2779">
        <v>13.7</v>
      </c>
      <c r="Y2779">
        <v>1826</v>
      </c>
      <c r="Z2779">
        <v>23.1</v>
      </c>
      <c r="AA2779">
        <v>11924</v>
      </c>
      <c r="AB2779">
        <v>71.7</v>
      </c>
      <c r="AC2779">
        <v>5.3</v>
      </c>
      <c r="AD2779">
        <v>72000</v>
      </c>
      <c r="AE2779">
        <v>9781</v>
      </c>
      <c r="AF2779">
        <v>2.59</v>
      </c>
      <c r="AG2779">
        <v>21126</v>
      </c>
      <c r="AH2779">
        <v>37081</v>
      </c>
      <c r="AI2779">
        <v>22.1</v>
      </c>
      <c r="AJ2779">
        <v>523</v>
      </c>
      <c r="AK2779">
        <v>7005</v>
      </c>
      <c r="AL2779">
        <v>-2.6</v>
      </c>
      <c r="AM2779">
        <v>1669</v>
      </c>
      <c r="AN2779">
        <v>1960</v>
      </c>
      <c r="AO2779">
        <v>0</v>
      </c>
      <c r="AP2779">
        <v>0</v>
      </c>
      <c r="AQ2779">
        <v>0</v>
      </c>
      <c r="AR2779">
        <v>0</v>
      </c>
      <c r="AS2779">
        <v>0</v>
      </c>
      <c r="AT2779">
        <v>25.6</v>
      </c>
      <c r="AU2779">
        <v>552023</v>
      </c>
      <c r="AV2779">
        <v>97607</v>
      </c>
      <c r="AW2779">
        <v>246528</v>
      </c>
      <c r="AX2779">
        <v>9345</v>
      </c>
      <c r="AY2779">
        <v>14912</v>
      </c>
      <c r="AZ2779">
        <v>15</v>
      </c>
      <c r="BA2779">
        <v>795.58</v>
      </c>
      <c r="BB2779">
        <v>32</v>
      </c>
    </row>
    <row r="2780" spans="1:54" x14ac:dyDescent="0.3">
      <c r="A2780">
        <v>48421</v>
      </c>
      <c r="B2780" t="s">
        <v>656</v>
      </c>
      <c r="C2780" t="s">
        <v>622</v>
      </c>
      <c r="D2780">
        <v>3084</v>
      </c>
      <c r="E2780">
        <v>3034</v>
      </c>
      <c r="F2780">
        <v>1.6</v>
      </c>
      <c r="G2780">
        <v>3034</v>
      </c>
      <c r="H2780">
        <v>7</v>
      </c>
      <c r="I2780">
        <v>27.8</v>
      </c>
      <c r="J2780">
        <v>14</v>
      </c>
      <c r="K2780">
        <v>47.7</v>
      </c>
      <c r="L2780">
        <v>95.4</v>
      </c>
      <c r="M2780">
        <v>1.2</v>
      </c>
      <c r="N2780">
        <v>1.6</v>
      </c>
      <c r="O2780">
        <v>0.6</v>
      </c>
      <c r="P2780">
        <v>0</v>
      </c>
      <c r="Q2780">
        <v>1.2</v>
      </c>
      <c r="R2780">
        <v>42.2</v>
      </c>
      <c r="S2780">
        <v>55.3</v>
      </c>
      <c r="T2780">
        <v>83.1</v>
      </c>
      <c r="U2780">
        <v>17.8</v>
      </c>
      <c r="V2780">
        <v>33.9</v>
      </c>
      <c r="W2780">
        <v>77</v>
      </c>
      <c r="X2780">
        <v>20</v>
      </c>
      <c r="Y2780">
        <v>180</v>
      </c>
      <c r="Z2780">
        <v>13.7</v>
      </c>
      <c r="AA2780">
        <v>1282</v>
      </c>
      <c r="AB2780">
        <v>80.2</v>
      </c>
      <c r="AC2780">
        <v>3.4</v>
      </c>
      <c r="AD2780">
        <v>81900</v>
      </c>
      <c r="AE2780">
        <v>949</v>
      </c>
      <c r="AF2780">
        <v>3.15</v>
      </c>
      <c r="AG2780">
        <v>21936</v>
      </c>
      <c r="AH2780">
        <v>48185</v>
      </c>
      <c r="AI2780">
        <v>13.7</v>
      </c>
      <c r="AJ2780">
        <v>61</v>
      </c>
      <c r="AK2780">
        <v>449</v>
      </c>
      <c r="AL2780">
        <v>11.1</v>
      </c>
      <c r="AM2780">
        <v>229</v>
      </c>
      <c r="AN2780">
        <v>138</v>
      </c>
      <c r="AO2780">
        <v>0</v>
      </c>
      <c r="AP2780">
        <v>0</v>
      </c>
      <c r="AQ2780">
        <v>0</v>
      </c>
      <c r="AR2780">
        <v>0</v>
      </c>
      <c r="AS2780">
        <v>0</v>
      </c>
      <c r="AT2780">
        <v>0</v>
      </c>
      <c r="AU2780">
        <v>0</v>
      </c>
      <c r="AV2780">
        <v>0</v>
      </c>
      <c r="AW2780">
        <v>10079</v>
      </c>
      <c r="AX2780">
        <v>3486</v>
      </c>
      <c r="AY2780">
        <v>0</v>
      </c>
      <c r="AZ2780">
        <v>10</v>
      </c>
      <c r="BA2780">
        <v>923.04</v>
      </c>
      <c r="BB2780">
        <v>3.3</v>
      </c>
    </row>
    <row r="2781" spans="1:54" x14ac:dyDescent="0.3">
      <c r="A2781">
        <v>48423</v>
      </c>
      <c r="B2781" t="s">
        <v>586</v>
      </c>
      <c r="C2781" t="s">
        <v>622</v>
      </c>
      <c r="D2781">
        <v>218842</v>
      </c>
      <c r="E2781">
        <v>209714</v>
      </c>
      <c r="F2781">
        <v>4.4000000000000004</v>
      </c>
      <c r="G2781">
        <v>209714</v>
      </c>
      <c r="H2781">
        <v>7</v>
      </c>
      <c r="I2781">
        <v>24.9</v>
      </c>
      <c r="J2781">
        <v>15.5</v>
      </c>
      <c r="K2781">
        <v>51.7</v>
      </c>
      <c r="L2781">
        <v>78.099999999999994</v>
      </c>
      <c r="M2781">
        <v>17.899999999999999</v>
      </c>
      <c r="N2781">
        <v>0.8</v>
      </c>
      <c r="O2781">
        <v>1.5</v>
      </c>
      <c r="P2781">
        <v>0.1</v>
      </c>
      <c r="Q2781">
        <v>1.6</v>
      </c>
      <c r="R2781">
        <v>18.7</v>
      </c>
      <c r="S2781">
        <v>60.7</v>
      </c>
      <c r="T2781">
        <v>81.2</v>
      </c>
      <c r="U2781">
        <v>9.1</v>
      </c>
      <c r="V2781">
        <v>16.899999999999999</v>
      </c>
      <c r="W2781">
        <v>85.2</v>
      </c>
      <c r="X2781">
        <v>24.5</v>
      </c>
      <c r="Y2781">
        <v>15549</v>
      </c>
      <c r="Z2781">
        <v>22.1</v>
      </c>
      <c r="AA2781">
        <v>88440</v>
      </c>
      <c r="AB2781">
        <v>67</v>
      </c>
      <c r="AC2781">
        <v>17.100000000000001</v>
      </c>
      <c r="AD2781">
        <v>120800</v>
      </c>
      <c r="AE2781">
        <v>78459</v>
      </c>
      <c r="AF2781">
        <v>2.64</v>
      </c>
      <c r="AG2781">
        <v>25626</v>
      </c>
      <c r="AH2781">
        <v>47432</v>
      </c>
      <c r="AI2781">
        <v>16.7</v>
      </c>
      <c r="AJ2781">
        <v>5668</v>
      </c>
      <c r="AK2781">
        <v>89369</v>
      </c>
      <c r="AL2781">
        <v>3.7</v>
      </c>
      <c r="AM2781">
        <v>17017</v>
      </c>
      <c r="AN2781">
        <v>21265</v>
      </c>
      <c r="AO2781">
        <v>7.2</v>
      </c>
      <c r="AP2781">
        <v>0</v>
      </c>
      <c r="AQ2781">
        <v>0</v>
      </c>
      <c r="AR2781">
        <v>0</v>
      </c>
      <c r="AS2781">
        <v>6.9</v>
      </c>
      <c r="AT2781">
        <v>22.2</v>
      </c>
      <c r="AU2781">
        <v>5423538</v>
      </c>
      <c r="AV2781">
        <v>922104</v>
      </c>
      <c r="AW2781">
        <v>3110146</v>
      </c>
      <c r="AX2781">
        <v>15706</v>
      </c>
      <c r="AY2781">
        <v>337268</v>
      </c>
      <c r="AZ2781">
        <v>389</v>
      </c>
      <c r="BA2781">
        <v>921.45</v>
      </c>
      <c r="BB2781">
        <v>227.6</v>
      </c>
    </row>
    <row r="2782" spans="1:54" x14ac:dyDescent="0.3">
      <c r="A2782">
        <v>48425</v>
      </c>
      <c r="B2782" t="s">
        <v>655</v>
      </c>
      <c r="C2782" t="s">
        <v>622</v>
      </c>
      <c r="D2782">
        <v>8694</v>
      </c>
      <c r="E2782">
        <v>8490</v>
      </c>
      <c r="F2782">
        <v>2.4</v>
      </c>
      <c r="G2782">
        <v>8490</v>
      </c>
      <c r="H2782">
        <v>5.0999999999999996</v>
      </c>
      <c r="I2782">
        <v>23.5</v>
      </c>
      <c r="J2782">
        <v>18.100000000000001</v>
      </c>
      <c r="K2782">
        <v>50.7</v>
      </c>
      <c r="L2782">
        <v>94.2</v>
      </c>
      <c r="M2782">
        <v>1.2</v>
      </c>
      <c r="N2782">
        <v>1.3</v>
      </c>
      <c r="O2782">
        <v>1</v>
      </c>
      <c r="P2782">
        <v>0</v>
      </c>
      <c r="Q2782">
        <v>2.2999999999999998</v>
      </c>
      <c r="R2782">
        <v>19.399999999999999</v>
      </c>
      <c r="S2782">
        <v>76.8</v>
      </c>
      <c r="T2782">
        <v>82</v>
      </c>
      <c r="U2782">
        <v>7.4</v>
      </c>
      <c r="V2782">
        <v>16.399999999999999</v>
      </c>
      <c r="W2782">
        <v>84.4</v>
      </c>
      <c r="X2782">
        <v>29</v>
      </c>
      <c r="Y2782">
        <v>774</v>
      </c>
      <c r="Z2782">
        <v>26.4</v>
      </c>
      <c r="AA2782">
        <v>3714</v>
      </c>
      <c r="AB2782">
        <v>73.8</v>
      </c>
      <c r="AC2782">
        <v>5.4</v>
      </c>
      <c r="AD2782">
        <v>139900</v>
      </c>
      <c r="AE2782">
        <v>3193</v>
      </c>
      <c r="AF2782">
        <v>2.58</v>
      </c>
      <c r="AG2782">
        <v>28134</v>
      </c>
      <c r="AH2782">
        <v>55269</v>
      </c>
      <c r="AI2782">
        <v>9.3000000000000007</v>
      </c>
      <c r="AJ2782">
        <v>195</v>
      </c>
      <c r="AK2782">
        <v>3482</v>
      </c>
      <c r="AL2782">
        <v>5.9</v>
      </c>
      <c r="AM2782">
        <v>707</v>
      </c>
      <c r="AN2782">
        <v>810</v>
      </c>
      <c r="AO2782">
        <v>0</v>
      </c>
      <c r="AP2782">
        <v>0</v>
      </c>
      <c r="AQ2782">
        <v>0</v>
      </c>
      <c r="AR2782">
        <v>0</v>
      </c>
      <c r="AS2782">
        <v>0</v>
      </c>
      <c r="AT2782">
        <v>18</v>
      </c>
      <c r="AU2782">
        <v>0</v>
      </c>
      <c r="AV2782">
        <v>14819</v>
      </c>
      <c r="AW2782">
        <v>55179</v>
      </c>
      <c r="AX2782">
        <v>7164</v>
      </c>
      <c r="AY2782">
        <v>23122</v>
      </c>
      <c r="AZ2782">
        <v>18</v>
      </c>
      <c r="BA2782">
        <v>186.46</v>
      </c>
      <c r="BB2782">
        <v>45.5</v>
      </c>
    </row>
    <row r="2783" spans="1:54" x14ac:dyDescent="0.3">
      <c r="A2783">
        <v>48427</v>
      </c>
      <c r="B2783" t="s">
        <v>654</v>
      </c>
      <c r="C2783" t="s">
        <v>622</v>
      </c>
      <c r="D2783">
        <v>62955</v>
      </c>
      <c r="E2783">
        <v>60968</v>
      </c>
      <c r="F2783">
        <v>3.3</v>
      </c>
      <c r="G2783">
        <v>60968</v>
      </c>
      <c r="H2783">
        <v>10.4</v>
      </c>
      <c r="I2783">
        <v>33</v>
      </c>
      <c r="J2783">
        <v>11.3</v>
      </c>
      <c r="K2783">
        <v>51.4</v>
      </c>
      <c r="L2783">
        <v>98.8</v>
      </c>
      <c r="M2783">
        <v>0.4</v>
      </c>
      <c r="N2783">
        <v>0.3</v>
      </c>
      <c r="O2783">
        <v>0.3</v>
      </c>
      <c r="P2783">
        <v>0</v>
      </c>
      <c r="Q2783">
        <v>0.2</v>
      </c>
      <c r="R2783">
        <v>95.8</v>
      </c>
      <c r="S2783">
        <v>3.8</v>
      </c>
      <c r="T2783">
        <v>91</v>
      </c>
      <c r="U2783">
        <v>31.3</v>
      </c>
      <c r="V2783">
        <v>95.6</v>
      </c>
      <c r="W2783">
        <v>45</v>
      </c>
      <c r="X2783">
        <v>8.6</v>
      </c>
      <c r="Y2783">
        <v>1007</v>
      </c>
      <c r="Z2783">
        <v>21.2</v>
      </c>
      <c r="AA2783">
        <v>19625</v>
      </c>
      <c r="AB2783">
        <v>78.3</v>
      </c>
      <c r="AC2783">
        <v>7.3</v>
      </c>
      <c r="AD2783">
        <v>62900</v>
      </c>
      <c r="AE2783">
        <v>15949</v>
      </c>
      <c r="AF2783">
        <v>3.81</v>
      </c>
      <c r="AG2783">
        <v>11584</v>
      </c>
      <c r="AH2783">
        <v>24927</v>
      </c>
      <c r="AI2783">
        <v>39.200000000000003</v>
      </c>
      <c r="AJ2783">
        <v>557</v>
      </c>
      <c r="AK2783">
        <v>9955</v>
      </c>
      <c r="AL2783">
        <v>0.8</v>
      </c>
      <c r="AM2783">
        <v>6579</v>
      </c>
      <c r="AN2783">
        <v>6656</v>
      </c>
      <c r="AO2783">
        <v>0</v>
      </c>
      <c r="AP2783">
        <v>0</v>
      </c>
      <c r="AQ2783">
        <v>1.9</v>
      </c>
      <c r="AR2783">
        <v>0</v>
      </c>
      <c r="AS2783">
        <v>73.2</v>
      </c>
      <c r="AT2783">
        <v>26.1</v>
      </c>
      <c r="AU2783">
        <v>0</v>
      </c>
      <c r="AV2783">
        <v>0</v>
      </c>
      <c r="AW2783">
        <v>445281</v>
      </c>
      <c r="AX2783">
        <v>7306</v>
      </c>
      <c r="AY2783">
        <v>26162</v>
      </c>
      <c r="AZ2783">
        <v>0</v>
      </c>
      <c r="BA2783">
        <v>1223.18</v>
      </c>
      <c r="BB2783">
        <v>49.8</v>
      </c>
    </row>
    <row r="2784" spans="1:54" x14ac:dyDescent="0.3">
      <c r="A2784">
        <v>48429</v>
      </c>
      <c r="B2784" t="s">
        <v>487</v>
      </c>
      <c r="C2784" t="s">
        <v>622</v>
      </c>
      <c r="D2784">
        <v>9405</v>
      </c>
      <c r="E2784">
        <v>9630</v>
      </c>
      <c r="F2784">
        <v>-2.2999999999999998</v>
      </c>
      <c r="G2784">
        <v>9630</v>
      </c>
      <c r="H2784">
        <v>5.4</v>
      </c>
      <c r="I2784">
        <v>22.3</v>
      </c>
      <c r="J2784">
        <v>19.100000000000001</v>
      </c>
      <c r="K2784">
        <v>47.7</v>
      </c>
      <c r="L2784">
        <v>94.7</v>
      </c>
      <c r="M2784">
        <v>2.6</v>
      </c>
      <c r="N2784">
        <v>1.1000000000000001</v>
      </c>
      <c r="O2784">
        <v>0.5</v>
      </c>
      <c r="P2784">
        <v>0</v>
      </c>
      <c r="Q2784">
        <v>1</v>
      </c>
      <c r="R2784">
        <v>22.9</v>
      </c>
      <c r="S2784">
        <v>73</v>
      </c>
      <c r="T2784">
        <v>80.599999999999994</v>
      </c>
      <c r="U2784">
        <v>5.9</v>
      </c>
      <c r="V2784">
        <v>15.6</v>
      </c>
      <c r="W2784">
        <v>80.599999999999994</v>
      </c>
      <c r="X2784">
        <v>15.6</v>
      </c>
      <c r="Y2784">
        <v>624</v>
      </c>
      <c r="Z2784">
        <v>17.399999999999999</v>
      </c>
      <c r="AA2784">
        <v>4926</v>
      </c>
      <c r="AB2784">
        <v>75.099999999999994</v>
      </c>
      <c r="AC2784">
        <v>7.8</v>
      </c>
      <c r="AD2784">
        <v>72400</v>
      </c>
      <c r="AE2784">
        <v>3509</v>
      </c>
      <c r="AF2784">
        <v>2.5</v>
      </c>
      <c r="AG2784">
        <v>20535</v>
      </c>
      <c r="AH2784">
        <v>41728</v>
      </c>
      <c r="AI2784">
        <v>18.8</v>
      </c>
      <c r="AJ2784">
        <v>255</v>
      </c>
      <c r="AK2784">
        <v>2276</v>
      </c>
      <c r="AL2784">
        <v>-4</v>
      </c>
      <c r="AM2784">
        <v>850</v>
      </c>
      <c r="AN2784">
        <v>0</v>
      </c>
      <c r="AO2784">
        <v>0</v>
      </c>
      <c r="AP2784">
        <v>0</v>
      </c>
      <c r="AQ2784">
        <v>0</v>
      </c>
      <c r="AR2784">
        <v>0</v>
      </c>
      <c r="AS2784">
        <v>0</v>
      </c>
      <c r="AT2784">
        <v>0</v>
      </c>
      <c r="AU2784">
        <v>0</v>
      </c>
      <c r="AV2784">
        <v>21378</v>
      </c>
      <c r="AW2784">
        <v>78824</v>
      </c>
      <c r="AX2784">
        <v>8334</v>
      </c>
      <c r="AY2784">
        <v>6240</v>
      </c>
      <c r="AZ2784">
        <v>0</v>
      </c>
      <c r="BA2784">
        <v>896.72</v>
      </c>
      <c r="BB2784">
        <v>10.7</v>
      </c>
    </row>
    <row r="2785" spans="1:54" x14ac:dyDescent="0.3">
      <c r="A2785">
        <v>48431</v>
      </c>
      <c r="B2785" t="s">
        <v>653</v>
      </c>
      <c r="C2785" t="s">
        <v>622</v>
      </c>
      <c r="D2785">
        <v>1339</v>
      </c>
      <c r="E2785">
        <v>1143</v>
      </c>
      <c r="F2785">
        <v>17.100000000000001</v>
      </c>
      <c r="G2785">
        <v>1143</v>
      </c>
      <c r="H2785">
        <v>5.5</v>
      </c>
      <c r="I2785">
        <v>26.7</v>
      </c>
      <c r="J2785">
        <v>16.7</v>
      </c>
      <c r="K2785">
        <v>47.8</v>
      </c>
      <c r="L2785">
        <v>94.3</v>
      </c>
      <c r="M2785">
        <v>1.3</v>
      </c>
      <c r="N2785">
        <v>1.8</v>
      </c>
      <c r="O2785">
        <v>0.1</v>
      </c>
      <c r="P2785">
        <v>0.1</v>
      </c>
      <c r="Q2785">
        <v>2.2999999999999998</v>
      </c>
      <c r="R2785">
        <v>38</v>
      </c>
      <c r="S2785">
        <v>57.8</v>
      </c>
      <c r="T2785">
        <v>89.5</v>
      </c>
      <c r="U2785">
        <v>11.6</v>
      </c>
      <c r="V2785">
        <v>27.5</v>
      </c>
      <c r="W2785">
        <v>76.900000000000006</v>
      </c>
      <c r="X2785">
        <v>22.3</v>
      </c>
      <c r="Y2785">
        <v>23</v>
      </c>
      <c r="Z2785">
        <v>20.100000000000001</v>
      </c>
      <c r="AA2785">
        <v>615</v>
      </c>
      <c r="AB2785">
        <v>66.2</v>
      </c>
      <c r="AC2785">
        <v>1.8</v>
      </c>
      <c r="AD2785">
        <v>71900</v>
      </c>
      <c r="AE2785">
        <v>458</v>
      </c>
      <c r="AF2785">
        <v>2.88</v>
      </c>
      <c r="AG2785">
        <v>20157</v>
      </c>
      <c r="AH2785">
        <v>50543</v>
      </c>
      <c r="AI2785">
        <v>15.1</v>
      </c>
      <c r="AJ2785">
        <v>46</v>
      </c>
      <c r="AK2785">
        <v>406</v>
      </c>
      <c r="AL2785">
        <v>17</v>
      </c>
      <c r="AM2785">
        <v>186</v>
      </c>
      <c r="AN2785">
        <v>186</v>
      </c>
      <c r="AO2785">
        <v>0</v>
      </c>
      <c r="AP2785">
        <v>0</v>
      </c>
      <c r="AQ2785">
        <v>0</v>
      </c>
      <c r="AR2785">
        <v>0</v>
      </c>
      <c r="AS2785">
        <v>0</v>
      </c>
      <c r="AT2785">
        <v>0</v>
      </c>
      <c r="AU2785">
        <v>0</v>
      </c>
      <c r="AV2785">
        <v>0</v>
      </c>
      <c r="AW2785">
        <v>0</v>
      </c>
      <c r="AX2785">
        <v>0</v>
      </c>
      <c r="AY2785">
        <v>0</v>
      </c>
      <c r="AZ2785">
        <v>0</v>
      </c>
      <c r="BA2785">
        <v>923.45</v>
      </c>
      <c r="BB2785">
        <v>1.2</v>
      </c>
    </row>
    <row r="2786" spans="1:54" x14ac:dyDescent="0.3">
      <c r="A2786">
        <v>48433</v>
      </c>
      <c r="B2786" t="s">
        <v>652</v>
      </c>
      <c r="C2786" t="s">
        <v>622</v>
      </c>
      <c r="D2786">
        <v>1403</v>
      </c>
      <c r="E2786">
        <v>1490</v>
      </c>
      <c r="F2786">
        <v>-5.8</v>
      </c>
      <c r="G2786">
        <v>1490</v>
      </c>
      <c r="H2786">
        <v>5.5</v>
      </c>
      <c r="I2786">
        <v>22.4</v>
      </c>
      <c r="J2786">
        <v>25.8</v>
      </c>
      <c r="K2786">
        <v>51.9</v>
      </c>
      <c r="L2786">
        <v>92.4</v>
      </c>
      <c r="M2786">
        <v>3.8</v>
      </c>
      <c r="N2786">
        <v>1.4</v>
      </c>
      <c r="O2786">
        <v>0.9</v>
      </c>
      <c r="P2786">
        <v>0</v>
      </c>
      <c r="Q2786">
        <v>1.5</v>
      </c>
      <c r="R2786">
        <v>15.6</v>
      </c>
      <c r="S2786">
        <v>78.5</v>
      </c>
      <c r="T2786">
        <v>95.6</v>
      </c>
      <c r="U2786">
        <v>2.4</v>
      </c>
      <c r="V2786">
        <v>10.4</v>
      </c>
      <c r="W2786">
        <v>74.599999999999994</v>
      </c>
      <c r="X2786">
        <v>20.2</v>
      </c>
      <c r="Y2786">
        <v>122</v>
      </c>
      <c r="Z2786">
        <v>18</v>
      </c>
      <c r="AA2786">
        <v>928</v>
      </c>
      <c r="AB2786">
        <v>78.7</v>
      </c>
      <c r="AC2786">
        <v>3.2</v>
      </c>
      <c r="AD2786">
        <v>49900</v>
      </c>
      <c r="AE2786">
        <v>578</v>
      </c>
      <c r="AF2786">
        <v>2.27</v>
      </c>
      <c r="AG2786">
        <v>24063</v>
      </c>
      <c r="AH2786">
        <v>42429</v>
      </c>
      <c r="AI2786">
        <v>16.600000000000001</v>
      </c>
      <c r="AJ2786">
        <v>48</v>
      </c>
      <c r="AK2786">
        <v>426</v>
      </c>
      <c r="AL2786">
        <v>13.6</v>
      </c>
      <c r="AM2786">
        <v>152</v>
      </c>
      <c r="AN2786">
        <v>205</v>
      </c>
      <c r="AO2786">
        <v>0</v>
      </c>
      <c r="AP2786">
        <v>0</v>
      </c>
      <c r="AQ2786">
        <v>0</v>
      </c>
      <c r="AR2786">
        <v>0</v>
      </c>
      <c r="AS2786">
        <v>0</v>
      </c>
      <c r="AT2786">
        <v>0</v>
      </c>
      <c r="AU2786">
        <v>0</v>
      </c>
      <c r="AV2786">
        <v>0</v>
      </c>
      <c r="AW2786">
        <v>8605</v>
      </c>
      <c r="AX2786">
        <v>6254</v>
      </c>
      <c r="AY2786">
        <v>0</v>
      </c>
      <c r="AZ2786">
        <v>0</v>
      </c>
      <c r="BA2786">
        <v>916.31</v>
      </c>
      <c r="BB2786">
        <v>1.6</v>
      </c>
    </row>
    <row r="2787" spans="1:54" x14ac:dyDescent="0.3">
      <c r="A2787">
        <v>48435</v>
      </c>
      <c r="B2787" t="s">
        <v>651</v>
      </c>
      <c r="C2787" t="s">
        <v>622</v>
      </c>
      <c r="D2787">
        <v>3972</v>
      </c>
      <c r="E2787">
        <v>4128</v>
      </c>
      <c r="F2787">
        <v>-3.8</v>
      </c>
      <c r="G2787">
        <v>4128</v>
      </c>
      <c r="H2787">
        <v>7.8</v>
      </c>
      <c r="I2787">
        <v>25.5</v>
      </c>
      <c r="J2787">
        <v>16.100000000000001</v>
      </c>
      <c r="K2787">
        <v>49.7</v>
      </c>
      <c r="L2787">
        <v>96.8</v>
      </c>
      <c r="M2787">
        <v>0.9</v>
      </c>
      <c r="N2787">
        <v>1</v>
      </c>
      <c r="O2787">
        <v>0.4</v>
      </c>
      <c r="P2787">
        <v>0</v>
      </c>
      <c r="Q2787">
        <v>0.8</v>
      </c>
      <c r="R2787">
        <v>60.8</v>
      </c>
      <c r="S2787">
        <v>38.1</v>
      </c>
      <c r="T2787">
        <v>90.6</v>
      </c>
      <c r="U2787">
        <v>9.4</v>
      </c>
      <c r="V2787">
        <v>47.3</v>
      </c>
      <c r="W2787">
        <v>76.900000000000006</v>
      </c>
      <c r="X2787">
        <v>17.899999999999999</v>
      </c>
      <c r="Y2787">
        <v>188</v>
      </c>
      <c r="Z2787">
        <v>14.8</v>
      </c>
      <c r="AA2787">
        <v>2023</v>
      </c>
      <c r="AB2787">
        <v>65.099999999999994</v>
      </c>
      <c r="AC2787">
        <v>8.4</v>
      </c>
      <c r="AD2787">
        <v>80700</v>
      </c>
      <c r="AE2787">
        <v>1445</v>
      </c>
      <c r="AF2787">
        <v>2.79</v>
      </c>
      <c r="AG2787">
        <v>27721</v>
      </c>
      <c r="AH2787">
        <v>53806</v>
      </c>
      <c r="AI2787">
        <v>7.3</v>
      </c>
      <c r="AJ2787">
        <v>139</v>
      </c>
      <c r="AK2787">
        <v>1268</v>
      </c>
      <c r="AL2787">
        <v>-4.4000000000000004</v>
      </c>
      <c r="AM2787">
        <v>402</v>
      </c>
      <c r="AN2787">
        <v>0</v>
      </c>
      <c r="AO2787">
        <v>0</v>
      </c>
      <c r="AP2787">
        <v>0</v>
      </c>
      <c r="AQ2787">
        <v>0</v>
      </c>
      <c r="AR2787">
        <v>0</v>
      </c>
      <c r="AS2787">
        <v>0</v>
      </c>
      <c r="AT2787">
        <v>0</v>
      </c>
      <c r="AU2787">
        <v>0</v>
      </c>
      <c r="AV2787">
        <v>29253</v>
      </c>
      <c r="AW2787">
        <v>41916</v>
      </c>
      <c r="AX2787">
        <v>9762</v>
      </c>
      <c r="AY2787">
        <v>9712</v>
      </c>
      <c r="AZ2787">
        <v>0</v>
      </c>
      <c r="BA2787">
        <v>1453.93</v>
      </c>
      <c r="BB2787">
        <v>2.8</v>
      </c>
    </row>
    <row r="2788" spans="1:54" x14ac:dyDescent="0.3">
      <c r="A2788">
        <v>48437</v>
      </c>
      <c r="B2788" t="s">
        <v>650</v>
      </c>
      <c r="C2788" t="s">
        <v>622</v>
      </c>
      <c r="D2788">
        <v>7581</v>
      </c>
      <c r="E2788">
        <v>7854</v>
      </c>
      <c r="F2788">
        <v>-3.5</v>
      </c>
      <c r="G2788">
        <v>7854</v>
      </c>
      <c r="H2788">
        <v>6.8</v>
      </c>
      <c r="I2788">
        <v>25.4</v>
      </c>
      <c r="J2788">
        <v>18.100000000000001</v>
      </c>
      <c r="K2788">
        <v>47.7</v>
      </c>
      <c r="L2788">
        <v>88.4</v>
      </c>
      <c r="M2788">
        <v>8.3000000000000007</v>
      </c>
      <c r="N2788">
        <v>1.4</v>
      </c>
      <c r="O2788">
        <v>0.4</v>
      </c>
      <c r="P2788">
        <v>0.1</v>
      </c>
      <c r="Q2788">
        <v>1.4</v>
      </c>
      <c r="R2788">
        <v>42.1</v>
      </c>
      <c r="S2788">
        <v>48.8</v>
      </c>
      <c r="T2788">
        <v>78.5</v>
      </c>
      <c r="U2788">
        <v>5.5</v>
      </c>
      <c r="V2788">
        <v>25.2</v>
      </c>
      <c r="W2788">
        <v>78.3</v>
      </c>
      <c r="X2788">
        <v>16.3</v>
      </c>
      <c r="Y2788">
        <v>616</v>
      </c>
      <c r="Z2788">
        <v>16.7</v>
      </c>
      <c r="AA2788">
        <v>3207</v>
      </c>
      <c r="AB2788">
        <v>73.099999999999994</v>
      </c>
      <c r="AC2788">
        <v>7.8</v>
      </c>
      <c r="AD2788">
        <v>62600</v>
      </c>
      <c r="AE2788">
        <v>2604</v>
      </c>
      <c r="AF2788">
        <v>2.75</v>
      </c>
      <c r="AG2788">
        <v>17880</v>
      </c>
      <c r="AH2788">
        <v>36753</v>
      </c>
      <c r="AI2788">
        <v>23.1</v>
      </c>
      <c r="AJ2788">
        <v>148</v>
      </c>
      <c r="AK2788">
        <v>1043</v>
      </c>
      <c r="AL2788">
        <v>0.1</v>
      </c>
      <c r="AM2788">
        <v>465</v>
      </c>
      <c r="AN2788">
        <v>582</v>
      </c>
      <c r="AO2788">
        <v>0</v>
      </c>
      <c r="AP2788">
        <v>0</v>
      </c>
      <c r="AQ2788">
        <v>0</v>
      </c>
      <c r="AR2788">
        <v>0</v>
      </c>
      <c r="AS2788">
        <v>10.7</v>
      </c>
      <c r="AT2788">
        <v>29.6</v>
      </c>
      <c r="AU2788">
        <v>0</v>
      </c>
      <c r="AV2788">
        <v>42385</v>
      </c>
      <c r="AW2788">
        <v>35247</v>
      </c>
      <c r="AX2788">
        <v>4619</v>
      </c>
      <c r="AY2788">
        <v>4002</v>
      </c>
      <c r="AZ2788">
        <v>0</v>
      </c>
      <c r="BA2788">
        <v>890.16</v>
      </c>
      <c r="BB2788">
        <v>8.8000000000000007</v>
      </c>
    </row>
    <row r="2789" spans="1:54" x14ac:dyDescent="0.3">
      <c r="A2789">
        <v>48439</v>
      </c>
      <c r="B2789" t="s">
        <v>649</v>
      </c>
      <c r="C2789" t="s">
        <v>622</v>
      </c>
      <c r="D2789">
        <v>1945360</v>
      </c>
      <c r="E2789">
        <v>1809537</v>
      </c>
      <c r="F2789">
        <v>7.5</v>
      </c>
      <c r="G2789">
        <v>1809034</v>
      </c>
      <c r="H2789">
        <v>7.3</v>
      </c>
      <c r="I2789">
        <v>27.1</v>
      </c>
      <c r="J2789">
        <v>10.199999999999999</v>
      </c>
      <c r="K2789">
        <v>51.1</v>
      </c>
      <c r="L2789">
        <v>75.2</v>
      </c>
      <c r="M2789">
        <v>16.2</v>
      </c>
      <c r="N2789">
        <v>0.9</v>
      </c>
      <c r="O2789">
        <v>5.3</v>
      </c>
      <c r="P2789">
        <v>0.2</v>
      </c>
      <c r="Q2789">
        <v>2.2999999999999998</v>
      </c>
      <c r="R2789">
        <v>27.8</v>
      </c>
      <c r="S2789">
        <v>49.3</v>
      </c>
      <c r="T2789">
        <v>82.4</v>
      </c>
      <c r="U2789">
        <v>15.6</v>
      </c>
      <c r="V2789">
        <v>27.7</v>
      </c>
      <c r="W2789">
        <v>84.5</v>
      </c>
      <c r="X2789">
        <v>29.5</v>
      </c>
      <c r="Y2789">
        <v>118263</v>
      </c>
      <c r="Z2789">
        <v>26</v>
      </c>
      <c r="AA2789">
        <v>739329</v>
      </c>
      <c r="AB2789">
        <v>61.7</v>
      </c>
      <c r="AC2789">
        <v>27.7</v>
      </c>
      <c r="AD2789">
        <v>136400</v>
      </c>
      <c r="AE2789">
        <v>659736</v>
      </c>
      <c r="AF2789">
        <v>2.77</v>
      </c>
      <c r="AG2789">
        <v>28266</v>
      </c>
      <c r="AH2789">
        <v>56853</v>
      </c>
      <c r="AI2789">
        <v>15.2</v>
      </c>
      <c r="AJ2789">
        <v>38782</v>
      </c>
      <c r="AK2789">
        <v>729252</v>
      </c>
      <c r="AL2789">
        <v>3.5</v>
      </c>
      <c r="AM2789">
        <v>151025</v>
      </c>
      <c r="AN2789">
        <v>158104</v>
      </c>
      <c r="AO2789">
        <v>10.3</v>
      </c>
      <c r="AP2789">
        <v>0.7</v>
      </c>
      <c r="AQ2789">
        <v>6.1</v>
      </c>
      <c r="AR2789">
        <v>0</v>
      </c>
      <c r="AS2789">
        <v>11.8</v>
      </c>
      <c r="AT2789">
        <v>30</v>
      </c>
      <c r="AU2789">
        <v>43337529</v>
      </c>
      <c r="AV2789">
        <v>25801512</v>
      </c>
      <c r="AW2789">
        <v>24931407</v>
      </c>
      <c r="AX2789">
        <v>14582</v>
      </c>
      <c r="AY2789">
        <v>3763516</v>
      </c>
      <c r="AZ2789">
        <v>8985</v>
      </c>
      <c r="BA2789">
        <v>863.61</v>
      </c>
      <c r="BB2789">
        <v>2094.6999999999998</v>
      </c>
    </row>
    <row r="2790" spans="1:54" x14ac:dyDescent="0.3">
      <c r="A2790">
        <v>48441</v>
      </c>
      <c r="B2790" t="s">
        <v>253</v>
      </c>
      <c r="C2790" t="s">
        <v>622</v>
      </c>
      <c r="D2790">
        <v>135143</v>
      </c>
      <c r="E2790">
        <v>131510</v>
      </c>
      <c r="F2790">
        <v>2.8</v>
      </c>
      <c r="G2790">
        <v>131506</v>
      </c>
      <c r="H2790">
        <v>7.3</v>
      </c>
      <c r="I2790">
        <v>24.6</v>
      </c>
      <c r="J2790">
        <v>13.9</v>
      </c>
      <c r="K2790">
        <v>51.1</v>
      </c>
      <c r="L2790">
        <v>86.6</v>
      </c>
      <c r="M2790">
        <v>7.8</v>
      </c>
      <c r="N2790">
        <v>1</v>
      </c>
      <c r="O2790">
        <v>1.9</v>
      </c>
      <c r="P2790">
        <v>0.1</v>
      </c>
      <c r="Q2790">
        <v>2.6</v>
      </c>
      <c r="R2790">
        <v>23.6</v>
      </c>
      <c r="S2790">
        <v>65.2</v>
      </c>
      <c r="T2790">
        <v>76.900000000000006</v>
      </c>
      <c r="U2790">
        <v>5.7</v>
      </c>
      <c r="V2790">
        <v>15</v>
      </c>
      <c r="W2790">
        <v>85.4</v>
      </c>
      <c r="X2790">
        <v>24.4</v>
      </c>
      <c r="Y2790">
        <v>12003</v>
      </c>
      <c r="Z2790">
        <v>16</v>
      </c>
      <c r="AA2790">
        <v>56716</v>
      </c>
      <c r="AB2790">
        <v>60.8</v>
      </c>
      <c r="AC2790">
        <v>19.5</v>
      </c>
      <c r="AD2790">
        <v>95800</v>
      </c>
      <c r="AE2790">
        <v>49304</v>
      </c>
      <c r="AF2790">
        <v>2.56</v>
      </c>
      <c r="AG2790">
        <v>23141</v>
      </c>
      <c r="AH2790">
        <v>44891</v>
      </c>
      <c r="AI2790">
        <v>17.399999999999999</v>
      </c>
      <c r="AJ2790">
        <v>3379</v>
      </c>
      <c r="AK2790">
        <v>53910</v>
      </c>
      <c r="AL2790">
        <v>0.6</v>
      </c>
      <c r="AM2790">
        <v>9461</v>
      </c>
      <c r="AN2790">
        <v>12030</v>
      </c>
      <c r="AO2790">
        <v>0</v>
      </c>
      <c r="AP2790">
        <v>0</v>
      </c>
      <c r="AQ2790">
        <v>0</v>
      </c>
      <c r="AR2790">
        <v>0</v>
      </c>
      <c r="AS2790">
        <v>0</v>
      </c>
      <c r="AT2790">
        <v>22.1</v>
      </c>
      <c r="AU2790">
        <v>0</v>
      </c>
      <c r="AV2790">
        <v>1079748</v>
      </c>
      <c r="AW2790">
        <v>2063290</v>
      </c>
      <c r="AX2790">
        <v>16305</v>
      </c>
      <c r="AY2790">
        <v>246182</v>
      </c>
      <c r="AZ2790">
        <v>278</v>
      </c>
      <c r="BA2790">
        <v>915.55</v>
      </c>
      <c r="BB2790">
        <v>143.6</v>
      </c>
    </row>
    <row r="2791" spans="1:54" x14ac:dyDescent="0.3">
      <c r="A2791">
        <v>48443</v>
      </c>
      <c r="B2791" t="s">
        <v>648</v>
      </c>
      <c r="C2791" t="s">
        <v>622</v>
      </c>
      <c r="D2791">
        <v>927</v>
      </c>
      <c r="E2791">
        <v>984</v>
      </c>
      <c r="F2791">
        <v>-5.8</v>
      </c>
      <c r="G2791">
        <v>984</v>
      </c>
      <c r="H2791">
        <v>5.8</v>
      </c>
      <c r="I2791">
        <v>20.100000000000001</v>
      </c>
      <c r="J2791">
        <v>23</v>
      </c>
      <c r="K2791">
        <v>46.8</v>
      </c>
      <c r="L2791">
        <v>91.8</v>
      </c>
      <c r="M2791">
        <v>1.9</v>
      </c>
      <c r="N2791">
        <v>2.8</v>
      </c>
      <c r="O2791">
        <v>2.4</v>
      </c>
      <c r="P2791">
        <v>0</v>
      </c>
      <c r="Q2791">
        <v>1.1000000000000001</v>
      </c>
      <c r="R2791">
        <v>48.9</v>
      </c>
      <c r="S2791">
        <v>46</v>
      </c>
      <c r="T2791">
        <v>85.8</v>
      </c>
      <c r="U2791">
        <v>9.9</v>
      </c>
      <c r="V2791">
        <v>49.3</v>
      </c>
      <c r="W2791">
        <v>74.5</v>
      </c>
      <c r="X2791">
        <v>17.399999999999999</v>
      </c>
      <c r="Y2791">
        <v>62</v>
      </c>
      <c r="Z2791">
        <v>16.100000000000001</v>
      </c>
      <c r="AA2791">
        <v>700</v>
      </c>
      <c r="AB2791">
        <v>72.2</v>
      </c>
      <c r="AC2791">
        <v>1</v>
      </c>
      <c r="AD2791">
        <v>57000</v>
      </c>
      <c r="AE2791">
        <v>403</v>
      </c>
      <c r="AF2791">
        <v>2.08</v>
      </c>
      <c r="AG2791">
        <v>31578</v>
      </c>
      <c r="AH2791">
        <v>39479</v>
      </c>
      <c r="AI2791">
        <v>10</v>
      </c>
      <c r="AJ2791">
        <v>16</v>
      </c>
      <c r="AK2791">
        <v>74</v>
      </c>
      <c r="AL2791">
        <v>-17.8</v>
      </c>
      <c r="AM2791">
        <v>84</v>
      </c>
      <c r="AN2791">
        <v>0</v>
      </c>
      <c r="AO2791">
        <v>0</v>
      </c>
      <c r="AP2791">
        <v>0</v>
      </c>
      <c r="AQ2791">
        <v>0</v>
      </c>
      <c r="AR2791">
        <v>0</v>
      </c>
      <c r="AS2791">
        <v>0</v>
      </c>
      <c r="AT2791">
        <v>0</v>
      </c>
      <c r="AU2791">
        <v>0</v>
      </c>
      <c r="AV2791">
        <v>0</v>
      </c>
      <c r="AW2791">
        <v>3875</v>
      </c>
      <c r="AX2791">
        <v>4226</v>
      </c>
      <c r="AY2791">
        <v>0</v>
      </c>
      <c r="AZ2791">
        <v>0</v>
      </c>
      <c r="BA2791">
        <v>2358.0300000000002</v>
      </c>
      <c r="BB2791">
        <v>0.4</v>
      </c>
    </row>
    <row r="2792" spans="1:54" x14ac:dyDescent="0.3">
      <c r="A2792">
        <v>48445</v>
      </c>
      <c r="B2792" t="s">
        <v>647</v>
      </c>
      <c r="C2792" t="s">
        <v>622</v>
      </c>
      <c r="D2792">
        <v>12739</v>
      </c>
      <c r="E2792">
        <v>12651</v>
      </c>
      <c r="F2792">
        <v>0.7</v>
      </c>
      <c r="G2792">
        <v>12651</v>
      </c>
      <c r="H2792">
        <v>7.9</v>
      </c>
      <c r="I2792">
        <v>26.9</v>
      </c>
      <c r="J2792">
        <v>14.6</v>
      </c>
      <c r="K2792">
        <v>47.2</v>
      </c>
      <c r="L2792">
        <v>91.9</v>
      </c>
      <c r="M2792">
        <v>5.2</v>
      </c>
      <c r="N2792">
        <v>1.1000000000000001</v>
      </c>
      <c r="O2792">
        <v>0.6</v>
      </c>
      <c r="P2792">
        <v>0</v>
      </c>
      <c r="Q2792">
        <v>1.2</v>
      </c>
      <c r="R2792">
        <v>53.2</v>
      </c>
      <c r="S2792">
        <v>41.3</v>
      </c>
      <c r="T2792">
        <v>79.7</v>
      </c>
      <c r="U2792">
        <v>9.8000000000000007</v>
      </c>
      <c r="V2792">
        <v>35.9</v>
      </c>
      <c r="W2792">
        <v>69.099999999999994</v>
      </c>
      <c r="X2792">
        <v>15.5</v>
      </c>
      <c r="Y2792">
        <v>490</v>
      </c>
      <c r="Z2792">
        <v>20</v>
      </c>
      <c r="AA2792">
        <v>4860</v>
      </c>
      <c r="AB2792">
        <v>72.2</v>
      </c>
      <c r="AC2792">
        <v>7.2</v>
      </c>
      <c r="AD2792">
        <v>64900</v>
      </c>
      <c r="AE2792">
        <v>4067</v>
      </c>
      <c r="AF2792">
        <v>2.83</v>
      </c>
      <c r="AG2792">
        <v>21201</v>
      </c>
      <c r="AH2792">
        <v>37679</v>
      </c>
      <c r="AI2792">
        <v>14</v>
      </c>
      <c r="AJ2792">
        <v>235</v>
      </c>
      <c r="AK2792">
        <v>2423</v>
      </c>
      <c r="AL2792">
        <v>-0.3</v>
      </c>
      <c r="AM2792">
        <v>606</v>
      </c>
      <c r="AN2792">
        <v>703</v>
      </c>
      <c r="AO2792">
        <v>0</v>
      </c>
      <c r="AP2792">
        <v>0</v>
      </c>
      <c r="AQ2792">
        <v>0</v>
      </c>
      <c r="AR2792">
        <v>0</v>
      </c>
      <c r="AS2792">
        <v>0</v>
      </c>
      <c r="AT2792">
        <v>20.7</v>
      </c>
      <c r="AU2792">
        <v>0</v>
      </c>
      <c r="AV2792">
        <v>87341</v>
      </c>
      <c r="AW2792">
        <v>133700</v>
      </c>
      <c r="AX2792">
        <v>11012</v>
      </c>
      <c r="AY2792">
        <v>9946</v>
      </c>
      <c r="AZ2792">
        <v>3</v>
      </c>
      <c r="BA2792">
        <v>888.84</v>
      </c>
      <c r="BB2792">
        <v>14.2</v>
      </c>
    </row>
    <row r="2793" spans="1:54" x14ac:dyDescent="0.3">
      <c r="A2793">
        <v>48447</v>
      </c>
      <c r="B2793" t="s">
        <v>646</v>
      </c>
      <c r="C2793" t="s">
        <v>622</v>
      </c>
      <c r="D2793">
        <v>1608</v>
      </c>
      <c r="E2793">
        <v>1641</v>
      </c>
      <c r="F2793">
        <v>-2</v>
      </c>
      <c r="G2793">
        <v>1641</v>
      </c>
      <c r="H2793">
        <v>4.7</v>
      </c>
      <c r="I2793">
        <v>21.5</v>
      </c>
      <c r="J2793">
        <v>25.3</v>
      </c>
      <c r="K2793">
        <v>51</v>
      </c>
      <c r="L2793">
        <v>96.5</v>
      </c>
      <c r="M2793">
        <v>1.1000000000000001</v>
      </c>
      <c r="N2793">
        <v>0.9</v>
      </c>
      <c r="O2793">
        <v>0.4</v>
      </c>
      <c r="P2793">
        <v>0</v>
      </c>
      <c r="Q2793">
        <v>1.1000000000000001</v>
      </c>
      <c r="R2793">
        <v>11.9</v>
      </c>
      <c r="S2793">
        <v>85.3</v>
      </c>
      <c r="T2793">
        <v>94.9</v>
      </c>
      <c r="U2793">
        <v>4.3</v>
      </c>
      <c r="V2793">
        <v>7</v>
      </c>
      <c r="W2793">
        <v>80.099999999999994</v>
      </c>
      <c r="X2793">
        <v>19.8</v>
      </c>
      <c r="Y2793">
        <v>137</v>
      </c>
      <c r="Z2793">
        <v>23.4</v>
      </c>
      <c r="AA2793">
        <v>1079</v>
      </c>
      <c r="AB2793">
        <v>72.7</v>
      </c>
      <c r="AC2793">
        <v>3.8</v>
      </c>
      <c r="AD2793">
        <v>57500</v>
      </c>
      <c r="AE2793">
        <v>758</v>
      </c>
      <c r="AF2793">
        <v>2.11</v>
      </c>
      <c r="AG2793">
        <v>24086</v>
      </c>
      <c r="AH2793">
        <v>39286</v>
      </c>
      <c r="AI2793">
        <v>13.7</v>
      </c>
      <c r="AJ2793">
        <v>49</v>
      </c>
      <c r="AK2793">
        <v>270</v>
      </c>
      <c r="AL2793">
        <v>12</v>
      </c>
      <c r="AM2793">
        <v>204</v>
      </c>
      <c r="AN2793">
        <v>0</v>
      </c>
      <c r="AO2793">
        <v>0</v>
      </c>
      <c r="AP2793">
        <v>0</v>
      </c>
      <c r="AQ2793">
        <v>0</v>
      </c>
      <c r="AR2793">
        <v>0</v>
      </c>
      <c r="AS2793">
        <v>0</v>
      </c>
      <c r="AT2793">
        <v>0</v>
      </c>
      <c r="AU2793">
        <v>0</v>
      </c>
      <c r="AV2793">
        <v>3416</v>
      </c>
      <c r="AW2793">
        <v>6813</v>
      </c>
      <c r="AX2793">
        <v>4195</v>
      </c>
      <c r="AY2793">
        <v>0</v>
      </c>
      <c r="AZ2793">
        <v>0</v>
      </c>
      <c r="BA2793">
        <v>912.55</v>
      </c>
      <c r="BB2793">
        <v>1.8</v>
      </c>
    </row>
    <row r="2794" spans="1:54" x14ac:dyDescent="0.3">
      <c r="A2794">
        <v>48449</v>
      </c>
      <c r="B2794" t="s">
        <v>645</v>
      </c>
      <c r="C2794" t="s">
        <v>622</v>
      </c>
      <c r="D2794">
        <v>32506</v>
      </c>
      <c r="E2794">
        <v>32334</v>
      </c>
      <c r="F2794">
        <v>0.5</v>
      </c>
      <c r="G2794">
        <v>32334</v>
      </c>
      <c r="H2794">
        <v>8</v>
      </c>
      <c r="I2794">
        <v>29.2</v>
      </c>
      <c r="J2794">
        <v>13.2</v>
      </c>
      <c r="K2794">
        <v>50.5</v>
      </c>
      <c r="L2794">
        <v>84.8</v>
      </c>
      <c r="M2794">
        <v>10.3</v>
      </c>
      <c r="N2794">
        <v>2.4</v>
      </c>
      <c r="O2794">
        <v>1</v>
      </c>
      <c r="P2794">
        <v>0.2</v>
      </c>
      <c r="Q2794">
        <v>1.3</v>
      </c>
      <c r="R2794">
        <v>41.5</v>
      </c>
      <c r="S2794">
        <v>46.8</v>
      </c>
      <c r="T2794">
        <v>86.7</v>
      </c>
      <c r="U2794">
        <v>19.3</v>
      </c>
      <c r="V2794">
        <v>36.200000000000003</v>
      </c>
      <c r="W2794">
        <v>72.099999999999994</v>
      </c>
      <c r="X2794">
        <v>13.8</v>
      </c>
      <c r="Y2794">
        <v>1752</v>
      </c>
      <c r="Z2794">
        <v>18.2</v>
      </c>
      <c r="AA2794">
        <v>12071</v>
      </c>
      <c r="AB2794">
        <v>71.8</v>
      </c>
      <c r="AC2794">
        <v>10.7</v>
      </c>
      <c r="AD2794">
        <v>91600</v>
      </c>
      <c r="AE2794">
        <v>10725</v>
      </c>
      <c r="AF2794">
        <v>2.98</v>
      </c>
      <c r="AG2794">
        <v>19356</v>
      </c>
      <c r="AH2794">
        <v>42939</v>
      </c>
      <c r="AI2794">
        <v>22</v>
      </c>
      <c r="AJ2794">
        <v>634</v>
      </c>
      <c r="AK2794">
        <v>13703</v>
      </c>
      <c r="AL2794">
        <v>-3.4</v>
      </c>
      <c r="AM2794">
        <v>1636</v>
      </c>
      <c r="AN2794">
        <v>2249</v>
      </c>
      <c r="AO2794">
        <v>0</v>
      </c>
      <c r="AP2794">
        <v>0</v>
      </c>
      <c r="AQ2794">
        <v>0</v>
      </c>
      <c r="AR2794">
        <v>0</v>
      </c>
      <c r="AS2794">
        <v>0</v>
      </c>
      <c r="AT2794">
        <v>0</v>
      </c>
      <c r="AU2794">
        <v>1291453</v>
      </c>
      <c r="AV2794">
        <v>0</v>
      </c>
      <c r="AW2794">
        <v>425109</v>
      </c>
      <c r="AX2794">
        <v>14594</v>
      </c>
      <c r="AY2794">
        <v>40665</v>
      </c>
      <c r="AZ2794">
        <v>22</v>
      </c>
      <c r="BA2794">
        <v>406.05</v>
      </c>
      <c r="BB2794">
        <v>79.599999999999994</v>
      </c>
    </row>
    <row r="2795" spans="1:54" x14ac:dyDescent="0.3">
      <c r="A2795">
        <v>48451</v>
      </c>
      <c r="B2795" t="s">
        <v>644</v>
      </c>
      <c r="C2795" t="s">
        <v>622</v>
      </c>
      <c r="D2795">
        <v>116608</v>
      </c>
      <c r="E2795">
        <v>110224</v>
      </c>
      <c r="F2795">
        <v>5.8</v>
      </c>
      <c r="G2795">
        <v>110224</v>
      </c>
      <c r="H2795">
        <v>6.8</v>
      </c>
      <c r="I2795">
        <v>23.6</v>
      </c>
      <c r="J2795">
        <v>14.5</v>
      </c>
      <c r="K2795">
        <v>50.3</v>
      </c>
      <c r="L2795">
        <v>90.8</v>
      </c>
      <c r="M2795">
        <v>4.5999999999999996</v>
      </c>
      <c r="N2795">
        <v>1.1000000000000001</v>
      </c>
      <c r="O2795">
        <v>1.3</v>
      </c>
      <c r="P2795">
        <v>0.1</v>
      </c>
      <c r="Q2795">
        <v>2</v>
      </c>
      <c r="R2795">
        <v>38.1</v>
      </c>
      <c r="S2795">
        <v>55.1</v>
      </c>
      <c r="T2795">
        <v>74.900000000000006</v>
      </c>
      <c r="U2795">
        <v>6.9</v>
      </c>
      <c r="V2795">
        <v>24</v>
      </c>
      <c r="W2795">
        <v>82.6</v>
      </c>
      <c r="X2795">
        <v>21.6</v>
      </c>
      <c r="Y2795">
        <v>8975</v>
      </c>
      <c r="Z2795">
        <v>16.899999999999999</v>
      </c>
      <c r="AA2795">
        <v>47698</v>
      </c>
      <c r="AB2795">
        <v>64.2</v>
      </c>
      <c r="AC2795">
        <v>18.8</v>
      </c>
      <c r="AD2795">
        <v>99000</v>
      </c>
      <c r="AE2795">
        <v>42286</v>
      </c>
      <c r="AF2795">
        <v>2.5</v>
      </c>
      <c r="AG2795">
        <v>23712</v>
      </c>
      <c r="AH2795">
        <v>44545</v>
      </c>
      <c r="AI2795">
        <v>16.2</v>
      </c>
      <c r="AJ2795">
        <v>2738</v>
      </c>
      <c r="AK2795">
        <v>39341</v>
      </c>
      <c r="AL2795">
        <v>6.2</v>
      </c>
      <c r="AM2795">
        <v>7901</v>
      </c>
      <c r="AN2795">
        <v>10356</v>
      </c>
      <c r="AO2795">
        <v>0</v>
      </c>
      <c r="AP2795">
        <v>1.2</v>
      </c>
      <c r="AQ2795">
        <v>0</v>
      </c>
      <c r="AR2795">
        <v>0</v>
      </c>
      <c r="AS2795">
        <v>0</v>
      </c>
      <c r="AT2795">
        <v>24.3</v>
      </c>
      <c r="AU2795">
        <v>0</v>
      </c>
      <c r="AV2795">
        <v>0</v>
      </c>
      <c r="AW2795">
        <v>0</v>
      </c>
      <c r="AX2795">
        <v>0</v>
      </c>
      <c r="AY2795">
        <v>0</v>
      </c>
      <c r="AZ2795">
        <v>629</v>
      </c>
      <c r="BA2795">
        <v>1521.97</v>
      </c>
      <c r="BB2795">
        <v>72.400000000000006</v>
      </c>
    </row>
    <row r="2796" spans="1:54" x14ac:dyDescent="0.3">
      <c r="A2796">
        <v>48453</v>
      </c>
      <c r="B2796" t="s">
        <v>643</v>
      </c>
      <c r="C2796" t="s">
        <v>622</v>
      </c>
      <c r="D2796">
        <v>1151145</v>
      </c>
      <c r="E2796">
        <v>1024301</v>
      </c>
      <c r="F2796">
        <v>12.4</v>
      </c>
      <c r="G2796">
        <v>1024266</v>
      </c>
      <c r="H2796">
        <v>6.9</v>
      </c>
      <c r="I2796">
        <v>23</v>
      </c>
      <c r="J2796">
        <v>8.4</v>
      </c>
      <c r="K2796">
        <v>49.6</v>
      </c>
      <c r="L2796">
        <v>80.7</v>
      </c>
      <c r="M2796">
        <v>8.9</v>
      </c>
      <c r="N2796">
        <v>1.3</v>
      </c>
      <c r="O2796">
        <v>6.5</v>
      </c>
      <c r="P2796">
        <v>0.1</v>
      </c>
      <c r="Q2796">
        <v>2.4</v>
      </c>
      <c r="R2796">
        <v>33.9</v>
      </c>
      <c r="S2796">
        <v>49.7</v>
      </c>
      <c r="T2796">
        <v>76.5</v>
      </c>
      <c r="U2796">
        <v>17.8</v>
      </c>
      <c r="V2796">
        <v>31.3</v>
      </c>
      <c r="W2796">
        <v>87</v>
      </c>
      <c r="X2796">
        <v>44.9</v>
      </c>
      <c r="Y2796">
        <v>53933</v>
      </c>
      <c r="Z2796">
        <v>24.1</v>
      </c>
      <c r="AA2796">
        <v>474929</v>
      </c>
      <c r="AB2796">
        <v>51.8</v>
      </c>
      <c r="AC2796">
        <v>39.799999999999997</v>
      </c>
      <c r="AD2796">
        <v>219200</v>
      </c>
      <c r="AE2796">
        <v>411876</v>
      </c>
      <c r="AF2796">
        <v>2.5299999999999998</v>
      </c>
      <c r="AG2796">
        <v>33206</v>
      </c>
      <c r="AH2796">
        <v>58025</v>
      </c>
      <c r="AI2796">
        <v>17.399999999999999</v>
      </c>
      <c r="AJ2796">
        <v>31086</v>
      </c>
      <c r="AK2796">
        <v>514749</v>
      </c>
      <c r="AL2796">
        <v>4.9000000000000004</v>
      </c>
      <c r="AM2796">
        <v>101952</v>
      </c>
      <c r="AN2796">
        <v>103385</v>
      </c>
      <c r="AO2796">
        <v>3.9</v>
      </c>
      <c r="AP2796">
        <v>0.9</v>
      </c>
      <c r="AQ2796">
        <v>5</v>
      </c>
      <c r="AR2796">
        <v>0</v>
      </c>
      <c r="AS2796">
        <v>13.2</v>
      </c>
      <c r="AT2796">
        <v>28.2</v>
      </c>
      <c r="AU2796">
        <v>28294664</v>
      </c>
      <c r="AV2796">
        <v>14119812</v>
      </c>
      <c r="AW2796">
        <v>13879471</v>
      </c>
      <c r="AX2796">
        <v>14302</v>
      </c>
      <c r="AY2796">
        <v>2833744</v>
      </c>
      <c r="AZ2796">
        <v>12673</v>
      </c>
      <c r="BA2796">
        <v>990.2</v>
      </c>
      <c r="BB2796">
        <v>1034.4000000000001</v>
      </c>
    </row>
    <row r="2797" spans="1:54" x14ac:dyDescent="0.3">
      <c r="A2797">
        <v>48455</v>
      </c>
      <c r="B2797" t="s">
        <v>136</v>
      </c>
      <c r="C2797" t="s">
        <v>622</v>
      </c>
      <c r="D2797">
        <v>14224</v>
      </c>
      <c r="E2797">
        <v>14675</v>
      </c>
      <c r="F2797">
        <v>-3.1</v>
      </c>
      <c r="G2797">
        <v>14585</v>
      </c>
      <c r="H2797">
        <v>4.7</v>
      </c>
      <c r="I2797">
        <v>19.600000000000001</v>
      </c>
      <c r="J2797">
        <v>25.3</v>
      </c>
      <c r="K2797">
        <v>51.8</v>
      </c>
      <c r="L2797">
        <v>87.3</v>
      </c>
      <c r="M2797">
        <v>9.8000000000000007</v>
      </c>
      <c r="N2797">
        <v>0.8</v>
      </c>
      <c r="O2797">
        <v>0.4</v>
      </c>
      <c r="P2797">
        <v>0</v>
      </c>
      <c r="Q2797">
        <v>1.6</v>
      </c>
      <c r="R2797">
        <v>9.1999999999999993</v>
      </c>
      <c r="S2797">
        <v>78.7</v>
      </c>
      <c r="T2797">
        <v>92.6</v>
      </c>
      <c r="U2797">
        <v>4.2</v>
      </c>
      <c r="V2797">
        <v>6.7</v>
      </c>
      <c r="W2797">
        <v>81.3</v>
      </c>
      <c r="X2797">
        <v>9.9</v>
      </c>
      <c r="Y2797">
        <v>1421</v>
      </c>
      <c r="Z2797">
        <v>32.5</v>
      </c>
      <c r="AA2797">
        <v>8747</v>
      </c>
      <c r="AB2797">
        <v>81.400000000000006</v>
      </c>
      <c r="AC2797">
        <v>3.7</v>
      </c>
      <c r="AD2797">
        <v>80100</v>
      </c>
      <c r="AE2797">
        <v>5091</v>
      </c>
      <c r="AF2797">
        <v>2.81</v>
      </c>
      <c r="AG2797">
        <v>18730</v>
      </c>
      <c r="AH2797">
        <v>34555</v>
      </c>
      <c r="AI2797">
        <v>16.100000000000001</v>
      </c>
      <c r="AJ2797">
        <v>182</v>
      </c>
      <c r="AK2797">
        <v>1766</v>
      </c>
      <c r="AL2797">
        <v>6.3</v>
      </c>
      <c r="AM2797">
        <v>893</v>
      </c>
      <c r="AN2797">
        <v>845</v>
      </c>
      <c r="AO2797">
        <v>0</v>
      </c>
      <c r="AP2797">
        <v>0</v>
      </c>
      <c r="AQ2797">
        <v>0</v>
      </c>
      <c r="AR2797">
        <v>0</v>
      </c>
      <c r="AS2797">
        <v>0</v>
      </c>
      <c r="AT2797">
        <v>0</v>
      </c>
      <c r="AU2797">
        <v>0</v>
      </c>
      <c r="AV2797">
        <v>34025</v>
      </c>
      <c r="AW2797">
        <v>57024</v>
      </c>
      <c r="AX2797">
        <v>4067</v>
      </c>
      <c r="AY2797">
        <v>11928</v>
      </c>
      <c r="AZ2797">
        <v>6</v>
      </c>
      <c r="BA2797">
        <v>693.61</v>
      </c>
      <c r="BB2797">
        <v>21</v>
      </c>
    </row>
    <row r="2798" spans="1:54" x14ac:dyDescent="0.3">
      <c r="A2798">
        <v>48457</v>
      </c>
      <c r="B2798" t="s">
        <v>642</v>
      </c>
      <c r="C2798" t="s">
        <v>622</v>
      </c>
      <c r="D2798">
        <v>21418</v>
      </c>
      <c r="E2798">
        <v>21766</v>
      </c>
      <c r="F2798">
        <v>-1.6</v>
      </c>
      <c r="G2798">
        <v>21766</v>
      </c>
      <c r="H2798">
        <v>5.3</v>
      </c>
      <c r="I2798">
        <v>19.399999999999999</v>
      </c>
      <c r="J2798">
        <v>20.6</v>
      </c>
      <c r="K2798">
        <v>45.9</v>
      </c>
      <c r="L2798">
        <v>86.1</v>
      </c>
      <c r="M2798">
        <v>11.5</v>
      </c>
      <c r="N2798">
        <v>0.8</v>
      </c>
      <c r="O2798">
        <v>0.4</v>
      </c>
      <c r="P2798">
        <v>0</v>
      </c>
      <c r="Q2798">
        <v>1.3</v>
      </c>
      <c r="R2798">
        <v>7.7</v>
      </c>
      <c r="S2798">
        <v>79.2</v>
      </c>
      <c r="T2798">
        <v>88.5</v>
      </c>
      <c r="U2798">
        <v>1.8</v>
      </c>
      <c r="V2798">
        <v>6.9</v>
      </c>
      <c r="W2798">
        <v>82.8</v>
      </c>
      <c r="X2798">
        <v>11.8</v>
      </c>
      <c r="Y2798">
        <v>1909</v>
      </c>
      <c r="Z2798">
        <v>32.700000000000003</v>
      </c>
      <c r="AA2798">
        <v>10604</v>
      </c>
      <c r="AB2798">
        <v>82.6</v>
      </c>
      <c r="AC2798">
        <v>2.9</v>
      </c>
      <c r="AD2798">
        <v>75100</v>
      </c>
      <c r="AE2798">
        <v>8224</v>
      </c>
      <c r="AF2798">
        <v>2.37</v>
      </c>
      <c r="AG2798">
        <v>19612</v>
      </c>
      <c r="AH2798">
        <v>39940</v>
      </c>
      <c r="AI2798">
        <v>17.399999999999999</v>
      </c>
      <c r="AJ2798">
        <v>258</v>
      </c>
      <c r="AK2798">
        <v>2384</v>
      </c>
      <c r="AL2798">
        <v>17</v>
      </c>
      <c r="AM2798">
        <v>1092</v>
      </c>
      <c r="AN2798">
        <v>1339</v>
      </c>
      <c r="AO2798">
        <v>0</v>
      </c>
      <c r="AP2798">
        <v>0</v>
      </c>
      <c r="AQ2798">
        <v>0</v>
      </c>
      <c r="AR2798">
        <v>0</v>
      </c>
      <c r="AS2798">
        <v>0</v>
      </c>
      <c r="AT2798">
        <v>0</v>
      </c>
      <c r="AU2798">
        <v>0</v>
      </c>
      <c r="AV2798">
        <v>70499</v>
      </c>
      <c r="AW2798">
        <v>114973</v>
      </c>
      <c r="AX2798">
        <v>5665</v>
      </c>
      <c r="AY2798">
        <v>9783</v>
      </c>
      <c r="AZ2798">
        <v>1</v>
      </c>
      <c r="BA2798">
        <v>924.5</v>
      </c>
      <c r="BB2798">
        <v>23.5</v>
      </c>
    </row>
    <row r="2799" spans="1:54" x14ac:dyDescent="0.3">
      <c r="A2799">
        <v>48459</v>
      </c>
      <c r="B2799" t="s">
        <v>641</v>
      </c>
      <c r="C2799" t="s">
        <v>622</v>
      </c>
      <c r="D2799">
        <v>40354</v>
      </c>
      <c r="E2799">
        <v>39318</v>
      </c>
      <c r="F2799">
        <v>2.6</v>
      </c>
      <c r="G2799">
        <v>39309</v>
      </c>
      <c r="H2799">
        <v>6.3</v>
      </c>
      <c r="I2799">
        <v>24</v>
      </c>
      <c r="J2799">
        <v>17.100000000000001</v>
      </c>
      <c r="K2799">
        <v>50.5</v>
      </c>
      <c r="L2799">
        <v>87.8</v>
      </c>
      <c r="M2799">
        <v>8.5</v>
      </c>
      <c r="N2799">
        <v>1.1000000000000001</v>
      </c>
      <c r="O2799">
        <v>0.5</v>
      </c>
      <c r="P2799">
        <v>0</v>
      </c>
      <c r="Q2799">
        <v>2</v>
      </c>
      <c r="R2799">
        <v>7.9</v>
      </c>
      <c r="S2799">
        <v>80.8</v>
      </c>
      <c r="T2799">
        <v>87.2</v>
      </c>
      <c r="U2799">
        <v>3.3</v>
      </c>
      <c r="V2799">
        <v>5.8</v>
      </c>
      <c r="W2799">
        <v>82.5</v>
      </c>
      <c r="X2799">
        <v>13.3</v>
      </c>
      <c r="Y2799">
        <v>3528</v>
      </c>
      <c r="Z2799">
        <v>27.6</v>
      </c>
      <c r="AA2799">
        <v>16750</v>
      </c>
      <c r="AB2799">
        <v>78.3</v>
      </c>
      <c r="AC2799">
        <v>7.1</v>
      </c>
      <c r="AD2799">
        <v>89400</v>
      </c>
      <c r="AE2799">
        <v>14286</v>
      </c>
      <c r="AF2799">
        <v>2.73</v>
      </c>
      <c r="AG2799">
        <v>22483</v>
      </c>
      <c r="AH2799">
        <v>46600</v>
      </c>
      <c r="AI2799">
        <v>15.8</v>
      </c>
      <c r="AJ2799">
        <v>464</v>
      </c>
      <c r="AK2799">
        <v>4409</v>
      </c>
      <c r="AL2799">
        <v>-4</v>
      </c>
      <c r="AM2799">
        <v>2725</v>
      </c>
      <c r="AN2799">
        <v>3201</v>
      </c>
      <c r="AO2799">
        <v>0</v>
      </c>
      <c r="AP2799">
        <v>0</v>
      </c>
      <c r="AQ2799">
        <v>0</v>
      </c>
      <c r="AR2799">
        <v>0</v>
      </c>
      <c r="AS2799">
        <v>0</v>
      </c>
      <c r="AT2799">
        <v>0</v>
      </c>
      <c r="AU2799">
        <v>0</v>
      </c>
      <c r="AV2799">
        <v>58405</v>
      </c>
      <c r="AW2799">
        <v>216729</v>
      </c>
      <c r="AX2799">
        <v>5777</v>
      </c>
      <c r="AY2799">
        <v>20243</v>
      </c>
      <c r="AZ2799">
        <v>21</v>
      </c>
      <c r="BA2799">
        <v>582.95000000000005</v>
      </c>
      <c r="BB2799">
        <v>67.400000000000006</v>
      </c>
    </row>
    <row r="2800" spans="1:54" x14ac:dyDescent="0.3">
      <c r="A2800">
        <v>48461</v>
      </c>
      <c r="B2800" t="s">
        <v>640</v>
      </c>
      <c r="C2800" t="s">
        <v>622</v>
      </c>
      <c r="D2800">
        <v>3454</v>
      </c>
      <c r="E2800">
        <v>3349</v>
      </c>
      <c r="F2800">
        <v>3.1</v>
      </c>
      <c r="G2800">
        <v>3355</v>
      </c>
      <c r="H2800">
        <v>8.1999999999999993</v>
      </c>
      <c r="I2800">
        <v>28.5</v>
      </c>
      <c r="J2800">
        <v>13.8</v>
      </c>
      <c r="K2800">
        <v>49</v>
      </c>
      <c r="L2800">
        <v>92.4</v>
      </c>
      <c r="M2800">
        <v>2.7</v>
      </c>
      <c r="N2800">
        <v>2.9</v>
      </c>
      <c r="O2800">
        <v>0.4</v>
      </c>
      <c r="P2800">
        <v>0</v>
      </c>
      <c r="Q2800">
        <v>1.7</v>
      </c>
      <c r="R2800">
        <v>52.8</v>
      </c>
      <c r="S2800">
        <v>43.3</v>
      </c>
      <c r="T2800">
        <v>83</v>
      </c>
      <c r="U2800">
        <v>12.5</v>
      </c>
      <c r="V2800">
        <v>41</v>
      </c>
      <c r="W2800">
        <v>73.900000000000006</v>
      </c>
      <c r="X2800">
        <v>11.5</v>
      </c>
      <c r="Y2800">
        <v>158</v>
      </c>
      <c r="Z2800">
        <v>18.5</v>
      </c>
      <c r="AA2800">
        <v>1549</v>
      </c>
      <c r="AB2800">
        <v>73.900000000000006</v>
      </c>
      <c r="AC2800">
        <v>2.1</v>
      </c>
      <c r="AD2800">
        <v>48500</v>
      </c>
      <c r="AE2800">
        <v>1218</v>
      </c>
      <c r="AF2800">
        <v>2.67</v>
      </c>
      <c r="AG2800">
        <v>22953</v>
      </c>
      <c r="AH2800">
        <v>51750</v>
      </c>
      <c r="AI2800">
        <v>17.100000000000001</v>
      </c>
      <c r="AJ2800">
        <v>86</v>
      </c>
      <c r="AK2800">
        <v>1127</v>
      </c>
      <c r="AL2800">
        <v>9.8000000000000007</v>
      </c>
      <c r="AM2800">
        <v>283</v>
      </c>
      <c r="AN2800">
        <v>157</v>
      </c>
      <c r="AO2800">
        <v>0</v>
      </c>
      <c r="AP2800">
        <v>0</v>
      </c>
      <c r="AQ2800">
        <v>0</v>
      </c>
      <c r="AR2800">
        <v>0</v>
      </c>
      <c r="AS2800">
        <v>0</v>
      </c>
      <c r="AT2800">
        <v>0</v>
      </c>
      <c r="AU2800">
        <v>0</v>
      </c>
      <c r="AV2800">
        <v>21753</v>
      </c>
      <c r="AW2800">
        <v>16720</v>
      </c>
      <c r="AX2800">
        <v>5618</v>
      </c>
      <c r="AY2800">
        <v>0</v>
      </c>
      <c r="AZ2800">
        <v>1</v>
      </c>
      <c r="BA2800">
        <v>1241.32</v>
      </c>
      <c r="BB2800">
        <v>2.7</v>
      </c>
    </row>
    <row r="2801" spans="1:54" x14ac:dyDescent="0.3">
      <c r="A2801">
        <v>48463</v>
      </c>
      <c r="B2801" t="s">
        <v>639</v>
      </c>
      <c r="C2801" t="s">
        <v>622</v>
      </c>
      <c r="D2801">
        <v>27117</v>
      </c>
      <c r="E2801">
        <v>26405</v>
      </c>
      <c r="F2801">
        <v>2.7</v>
      </c>
      <c r="G2801">
        <v>26405</v>
      </c>
      <c r="H2801">
        <v>7.6</v>
      </c>
      <c r="I2801">
        <v>27.8</v>
      </c>
      <c r="J2801">
        <v>16</v>
      </c>
      <c r="K2801">
        <v>50.7</v>
      </c>
      <c r="L2801">
        <v>96</v>
      </c>
      <c r="M2801">
        <v>1.2</v>
      </c>
      <c r="N2801">
        <v>1.1000000000000001</v>
      </c>
      <c r="O2801">
        <v>0.7</v>
      </c>
      <c r="P2801">
        <v>0.1</v>
      </c>
      <c r="Q2801">
        <v>0.9</v>
      </c>
      <c r="R2801">
        <v>70.2</v>
      </c>
      <c r="S2801">
        <v>27.9</v>
      </c>
      <c r="T2801">
        <v>87.8</v>
      </c>
      <c r="U2801">
        <v>9.6999999999999993</v>
      </c>
      <c r="V2801">
        <v>53.4</v>
      </c>
      <c r="W2801">
        <v>69.099999999999994</v>
      </c>
      <c r="X2801">
        <v>14.5</v>
      </c>
      <c r="Y2801">
        <v>1426</v>
      </c>
      <c r="Z2801">
        <v>17.7</v>
      </c>
      <c r="AA2801">
        <v>11017</v>
      </c>
      <c r="AB2801">
        <v>71.099999999999994</v>
      </c>
      <c r="AC2801">
        <v>7</v>
      </c>
      <c r="AD2801">
        <v>68600</v>
      </c>
      <c r="AE2801">
        <v>8619</v>
      </c>
      <c r="AF2801">
        <v>3.01</v>
      </c>
      <c r="AG2801">
        <v>17479</v>
      </c>
      <c r="AH2801">
        <v>34902</v>
      </c>
      <c r="AI2801">
        <v>26.5</v>
      </c>
      <c r="AJ2801">
        <v>622</v>
      </c>
      <c r="AK2801">
        <v>6964</v>
      </c>
      <c r="AL2801">
        <v>1.3</v>
      </c>
      <c r="AM2801">
        <v>2554</v>
      </c>
      <c r="AN2801">
        <v>2692</v>
      </c>
      <c r="AO2801">
        <v>0</v>
      </c>
      <c r="AP2801">
        <v>0</v>
      </c>
      <c r="AQ2801">
        <v>0</v>
      </c>
      <c r="AR2801">
        <v>0</v>
      </c>
      <c r="AS2801">
        <v>47.8</v>
      </c>
      <c r="AT2801">
        <v>0</v>
      </c>
      <c r="AU2801">
        <v>203651</v>
      </c>
      <c r="AV2801">
        <v>120737</v>
      </c>
      <c r="AW2801">
        <v>322212</v>
      </c>
      <c r="AX2801">
        <v>12137</v>
      </c>
      <c r="AY2801">
        <v>39907</v>
      </c>
      <c r="AZ2801">
        <v>13</v>
      </c>
      <c r="BA2801">
        <v>1551.95</v>
      </c>
      <c r="BB2801">
        <v>17</v>
      </c>
    </row>
    <row r="2802" spans="1:54" x14ac:dyDescent="0.3">
      <c r="A2802">
        <v>48465</v>
      </c>
      <c r="B2802" t="s">
        <v>638</v>
      </c>
      <c r="C2802" t="s">
        <v>622</v>
      </c>
      <c r="D2802">
        <v>48974</v>
      </c>
      <c r="E2802">
        <v>48879</v>
      </c>
      <c r="F2802">
        <v>0.2</v>
      </c>
      <c r="G2802">
        <v>48879</v>
      </c>
      <c r="H2802">
        <v>8.3000000000000007</v>
      </c>
      <c r="I2802">
        <v>28.9</v>
      </c>
      <c r="J2802">
        <v>13.8</v>
      </c>
      <c r="K2802">
        <v>49.2</v>
      </c>
      <c r="L2802">
        <v>95.2</v>
      </c>
      <c r="M2802">
        <v>2</v>
      </c>
      <c r="N2802">
        <v>0.9</v>
      </c>
      <c r="O2802">
        <v>0.8</v>
      </c>
      <c r="P2802">
        <v>0.2</v>
      </c>
      <c r="Q2802">
        <v>1</v>
      </c>
      <c r="R2802">
        <v>80.400000000000006</v>
      </c>
      <c r="S2802">
        <v>16.8</v>
      </c>
      <c r="T2802">
        <v>85.3</v>
      </c>
      <c r="U2802">
        <v>23.3</v>
      </c>
      <c r="V2802">
        <v>72.2</v>
      </c>
      <c r="W2802">
        <v>67</v>
      </c>
      <c r="X2802">
        <v>15.3</v>
      </c>
      <c r="Y2802">
        <v>2980</v>
      </c>
      <c r="Z2802">
        <v>18.8</v>
      </c>
      <c r="AA2802">
        <v>18803</v>
      </c>
      <c r="AB2802">
        <v>66.7</v>
      </c>
      <c r="AC2802">
        <v>15.9</v>
      </c>
      <c r="AD2802">
        <v>91900</v>
      </c>
      <c r="AE2802">
        <v>15082</v>
      </c>
      <c r="AF2802">
        <v>3.14</v>
      </c>
      <c r="AG2802">
        <v>17867</v>
      </c>
      <c r="AH2802">
        <v>40450</v>
      </c>
      <c r="AI2802">
        <v>22.1</v>
      </c>
      <c r="AJ2802">
        <v>765</v>
      </c>
      <c r="AK2802">
        <v>10352</v>
      </c>
      <c r="AL2802">
        <v>0.4</v>
      </c>
      <c r="AM2802">
        <v>2735</v>
      </c>
      <c r="AN2802">
        <v>3687</v>
      </c>
      <c r="AO2802">
        <v>0</v>
      </c>
      <c r="AP2802">
        <v>0</v>
      </c>
      <c r="AQ2802">
        <v>0</v>
      </c>
      <c r="AR2802">
        <v>0</v>
      </c>
      <c r="AS2802">
        <v>61.5</v>
      </c>
      <c r="AT2802">
        <v>0</v>
      </c>
      <c r="AU2802">
        <v>0</v>
      </c>
      <c r="AV2802">
        <v>39272</v>
      </c>
      <c r="AW2802">
        <v>524418</v>
      </c>
      <c r="AX2802">
        <v>11036</v>
      </c>
      <c r="AY2802">
        <v>58971</v>
      </c>
      <c r="AZ2802">
        <v>63</v>
      </c>
      <c r="BA2802">
        <v>3144.75</v>
      </c>
      <c r="BB2802">
        <v>15.5</v>
      </c>
    </row>
    <row r="2803" spans="1:54" x14ac:dyDescent="0.3">
      <c r="A2803">
        <v>48467</v>
      </c>
      <c r="B2803" t="s">
        <v>637</v>
      </c>
      <c r="C2803" t="s">
        <v>622</v>
      </c>
      <c r="D2803">
        <v>52910</v>
      </c>
      <c r="E2803">
        <v>52582</v>
      </c>
      <c r="F2803">
        <v>0.6</v>
      </c>
      <c r="G2803">
        <v>52579</v>
      </c>
      <c r="H2803">
        <v>5.6</v>
      </c>
      <c r="I2803">
        <v>23.5</v>
      </c>
      <c r="J2803">
        <v>19.8</v>
      </c>
      <c r="K2803">
        <v>50.9</v>
      </c>
      <c r="L2803">
        <v>93.8</v>
      </c>
      <c r="M2803">
        <v>3.1</v>
      </c>
      <c r="N2803">
        <v>1</v>
      </c>
      <c r="O2803">
        <v>0.5</v>
      </c>
      <c r="P2803">
        <v>0.1</v>
      </c>
      <c r="Q2803">
        <v>1.6</v>
      </c>
      <c r="R2803">
        <v>10.199999999999999</v>
      </c>
      <c r="S2803">
        <v>84.4</v>
      </c>
      <c r="T2803">
        <v>89.5</v>
      </c>
      <c r="U2803">
        <v>4.4000000000000004</v>
      </c>
      <c r="V2803">
        <v>8</v>
      </c>
      <c r="W2803">
        <v>81.2</v>
      </c>
      <c r="X2803">
        <v>13.5</v>
      </c>
      <c r="Y2803">
        <v>4789</v>
      </c>
      <c r="Z2803">
        <v>33.200000000000003</v>
      </c>
      <c r="AA2803">
        <v>22876</v>
      </c>
      <c r="AB2803">
        <v>77.900000000000006</v>
      </c>
      <c r="AC2803">
        <v>4.5</v>
      </c>
      <c r="AD2803">
        <v>96900</v>
      </c>
      <c r="AE2803">
        <v>19064</v>
      </c>
      <c r="AF2803">
        <v>2.71</v>
      </c>
      <c r="AG2803">
        <v>21920</v>
      </c>
      <c r="AH2803">
        <v>43439</v>
      </c>
      <c r="AI2803">
        <v>16.399999999999999</v>
      </c>
      <c r="AJ2803">
        <v>836</v>
      </c>
      <c r="AK2803">
        <v>7950</v>
      </c>
      <c r="AL2803">
        <v>-0.7</v>
      </c>
      <c r="AM2803">
        <v>4076</v>
      </c>
      <c r="AN2803">
        <v>4434</v>
      </c>
      <c r="AO2803">
        <v>0</v>
      </c>
      <c r="AP2803">
        <v>0</v>
      </c>
      <c r="AQ2803">
        <v>0</v>
      </c>
      <c r="AR2803">
        <v>0</v>
      </c>
      <c r="AS2803">
        <v>0</v>
      </c>
      <c r="AT2803">
        <v>24.8</v>
      </c>
      <c r="AU2803">
        <v>119886</v>
      </c>
      <c r="AV2803">
        <v>50115</v>
      </c>
      <c r="AW2803">
        <v>410538</v>
      </c>
      <c r="AX2803">
        <v>7915</v>
      </c>
      <c r="AY2803">
        <v>32941</v>
      </c>
      <c r="AZ2803">
        <v>89</v>
      </c>
      <c r="BA2803">
        <v>842.56</v>
      </c>
      <c r="BB2803">
        <v>62.4</v>
      </c>
    </row>
    <row r="2804" spans="1:54" x14ac:dyDescent="0.3">
      <c r="A2804">
        <v>48469</v>
      </c>
      <c r="B2804" t="s">
        <v>636</v>
      </c>
      <c r="C2804" t="s">
        <v>622</v>
      </c>
      <c r="D2804">
        <v>91081</v>
      </c>
      <c r="E2804">
        <v>86793</v>
      </c>
      <c r="F2804">
        <v>4.9000000000000004</v>
      </c>
      <c r="G2804">
        <v>86793</v>
      </c>
      <c r="H2804">
        <v>7.2</v>
      </c>
      <c r="I2804">
        <v>25.8</v>
      </c>
      <c r="J2804">
        <v>14.6</v>
      </c>
      <c r="K2804">
        <v>50.9</v>
      </c>
      <c r="L2804">
        <v>89.4</v>
      </c>
      <c r="M2804">
        <v>6.9</v>
      </c>
      <c r="N2804">
        <v>0.9</v>
      </c>
      <c r="O2804">
        <v>1.4</v>
      </c>
      <c r="P2804">
        <v>0.1</v>
      </c>
      <c r="Q2804">
        <v>1.4</v>
      </c>
      <c r="R2804">
        <v>45.3</v>
      </c>
      <c r="S2804">
        <v>46.2</v>
      </c>
      <c r="T2804">
        <v>80.599999999999994</v>
      </c>
      <c r="U2804">
        <v>5.6</v>
      </c>
      <c r="V2804">
        <v>24.8</v>
      </c>
      <c r="W2804">
        <v>81.8</v>
      </c>
      <c r="X2804">
        <v>16.3</v>
      </c>
      <c r="Y2804">
        <v>6105</v>
      </c>
      <c r="Z2804">
        <v>20.3</v>
      </c>
      <c r="AA2804">
        <v>36032</v>
      </c>
      <c r="AB2804">
        <v>65.400000000000006</v>
      </c>
      <c r="AC2804">
        <v>19.3</v>
      </c>
      <c r="AD2804">
        <v>110200</v>
      </c>
      <c r="AE2804">
        <v>32072</v>
      </c>
      <c r="AF2804">
        <v>2.71</v>
      </c>
      <c r="AG2804">
        <v>24700</v>
      </c>
      <c r="AH2804">
        <v>50364</v>
      </c>
      <c r="AI2804">
        <v>16.899999999999999</v>
      </c>
      <c r="AJ2804">
        <v>2373</v>
      </c>
      <c r="AK2804">
        <v>34376</v>
      </c>
      <c r="AL2804">
        <v>9</v>
      </c>
      <c r="AM2804">
        <v>5993</v>
      </c>
      <c r="AN2804">
        <v>8164</v>
      </c>
      <c r="AO2804">
        <v>0</v>
      </c>
      <c r="AP2804">
        <v>0</v>
      </c>
      <c r="AQ2804">
        <v>3.5</v>
      </c>
      <c r="AR2804">
        <v>0</v>
      </c>
      <c r="AS2804">
        <v>22.1</v>
      </c>
      <c r="AT2804">
        <v>23.2</v>
      </c>
      <c r="AU2804">
        <v>0</v>
      </c>
      <c r="AV2804">
        <v>651068</v>
      </c>
      <c r="AW2804">
        <v>1434272</v>
      </c>
      <c r="AX2804">
        <v>16648</v>
      </c>
      <c r="AY2804">
        <v>130821</v>
      </c>
      <c r="AZ2804">
        <v>835</v>
      </c>
      <c r="BA2804">
        <v>882.14</v>
      </c>
      <c r="BB2804">
        <v>98.4</v>
      </c>
    </row>
    <row r="2805" spans="1:54" x14ac:dyDescent="0.3">
      <c r="A2805">
        <v>48471</v>
      </c>
      <c r="B2805" t="s">
        <v>11</v>
      </c>
      <c r="C2805" t="s">
        <v>622</v>
      </c>
      <c r="D2805">
        <v>69789</v>
      </c>
      <c r="E2805">
        <v>67861</v>
      </c>
      <c r="F2805">
        <v>2.8</v>
      </c>
      <c r="G2805">
        <v>67861</v>
      </c>
      <c r="H2805">
        <v>4.2</v>
      </c>
      <c r="I2805">
        <v>15.6</v>
      </c>
      <c r="J2805">
        <v>11.4</v>
      </c>
      <c r="K2805">
        <v>41.2</v>
      </c>
      <c r="L2805">
        <v>73.400000000000006</v>
      </c>
      <c r="M2805">
        <v>23.1</v>
      </c>
      <c r="N2805">
        <v>0.8</v>
      </c>
      <c r="O2805">
        <v>1.2</v>
      </c>
      <c r="P2805">
        <v>0.1</v>
      </c>
      <c r="Q2805">
        <v>1.4</v>
      </c>
      <c r="R2805">
        <v>17.8</v>
      </c>
      <c r="S2805">
        <v>57.1</v>
      </c>
      <c r="T2805">
        <v>80.900000000000006</v>
      </c>
      <c r="U2805">
        <v>7.3</v>
      </c>
      <c r="V2805">
        <v>15.7</v>
      </c>
      <c r="W2805">
        <v>81.7</v>
      </c>
      <c r="X2805">
        <v>17.899999999999999</v>
      </c>
      <c r="Y2805">
        <v>5028</v>
      </c>
      <c r="Z2805">
        <v>24</v>
      </c>
      <c r="AA2805">
        <v>24937</v>
      </c>
      <c r="AB2805">
        <v>57</v>
      </c>
      <c r="AC2805">
        <v>26</v>
      </c>
      <c r="AD2805">
        <v>109900</v>
      </c>
      <c r="AE2805">
        <v>20558</v>
      </c>
      <c r="AF2805">
        <v>2.2599999999999998</v>
      </c>
      <c r="AG2805">
        <v>16330</v>
      </c>
      <c r="AH2805">
        <v>37617</v>
      </c>
      <c r="AI2805">
        <v>26</v>
      </c>
      <c r="AJ2805">
        <v>946</v>
      </c>
      <c r="AK2805">
        <v>11331</v>
      </c>
      <c r="AL2805">
        <v>0.9</v>
      </c>
      <c r="AM2805">
        <v>3745</v>
      </c>
      <c r="AN2805">
        <v>4125</v>
      </c>
      <c r="AO2805">
        <v>0</v>
      </c>
      <c r="AP2805">
        <v>0</v>
      </c>
      <c r="AQ2805">
        <v>0</v>
      </c>
      <c r="AR2805">
        <v>0</v>
      </c>
      <c r="AS2805">
        <v>7.5</v>
      </c>
      <c r="AT2805">
        <v>29</v>
      </c>
      <c r="AU2805">
        <v>0</v>
      </c>
      <c r="AV2805">
        <v>0</v>
      </c>
      <c r="AW2805">
        <v>626334</v>
      </c>
      <c r="AX2805">
        <v>9835</v>
      </c>
      <c r="AY2805">
        <v>73827</v>
      </c>
      <c r="AZ2805">
        <v>222</v>
      </c>
      <c r="BA2805">
        <v>784.17</v>
      </c>
      <c r="BB2805">
        <v>86.5</v>
      </c>
    </row>
    <row r="2806" spans="1:54" x14ac:dyDescent="0.3">
      <c r="A2806">
        <v>48473</v>
      </c>
      <c r="B2806" t="s">
        <v>635</v>
      </c>
      <c r="C2806" t="s">
        <v>622</v>
      </c>
      <c r="D2806">
        <v>46820</v>
      </c>
      <c r="E2806">
        <v>43237</v>
      </c>
      <c r="F2806">
        <v>8.3000000000000007</v>
      </c>
      <c r="G2806">
        <v>43205</v>
      </c>
      <c r="H2806">
        <v>6.3</v>
      </c>
      <c r="I2806">
        <v>24</v>
      </c>
      <c r="J2806">
        <v>11.5</v>
      </c>
      <c r="K2806">
        <v>50.2</v>
      </c>
      <c r="L2806">
        <v>70.5</v>
      </c>
      <c r="M2806">
        <v>25.6</v>
      </c>
      <c r="N2806">
        <v>1.6</v>
      </c>
      <c r="O2806">
        <v>0.8</v>
      </c>
      <c r="P2806">
        <v>0.1</v>
      </c>
      <c r="Q2806">
        <v>1.4</v>
      </c>
      <c r="R2806">
        <v>29.8</v>
      </c>
      <c r="S2806">
        <v>43.3</v>
      </c>
      <c r="T2806">
        <v>85.5</v>
      </c>
      <c r="U2806">
        <v>12.9</v>
      </c>
      <c r="V2806">
        <v>23.7</v>
      </c>
      <c r="W2806">
        <v>80.900000000000006</v>
      </c>
      <c r="X2806">
        <v>19</v>
      </c>
      <c r="Y2806">
        <v>2256</v>
      </c>
      <c r="Z2806">
        <v>31</v>
      </c>
      <c r="AA2806">
        <v>16122</v>
      </c>
      <c r="AB2806">
        <v>67.900000000000006</v>
      </c>
      <c r="AC2806">
        <v>12.2</v>
      </c>
      <c r="AD2806">
        <v>133400</v>
      </c>
      <c r="AE2806">
        <v>13601</v>
      </c>
      <c r="AF2806">
        <v>2.97</v>
      </c>
      <c r="AG2806">
        <v>22412</v>
      </c>
      <c r="AH2806">
        <v>50097</v>
      </c>
      <c r="AI2806">
        <v>20.399999999999999</v>
      </c>
      <c r="AJ2806">
        <v>699</v>
      </c>
      <c r="AK2806">
        <v>10266</v>
      </c>
      <c r="AL2806">
        <v>4.5999999999999996</v>
      </c>
      <c r="AM2806">
        <v>3205</v>
      </c>
      <c r="AN2806">
        <v>3430</v>
      </c>
      <c r="AO2806">
        <v>5.6</v>
      </c>
      <c r="AP2806">
        <v>0</v>
      </c>
      <c r="AQ2806">
        <v>0</v>
      </c>
      <c r="AR2806">
        <v>0</v>
      </c>
      <c r="AS2806">
        <v>0</v>
      </c>
      <c r="AT2806">
        <v>22.8</v>
      </c>
      <c r="AU2806">
        <v>0</v>
      </c>
      <c r="AV2806">
        <v>451592</v>
      </c>
      <c r="AW2806">
        <v>593065</v>
      </c>
      <c r="AX2806">
        <v>16554</v>
      </c>
      <c r="AY2806">
        <v>24703</v>
      </c>
      <c r="AZ2806">
        <v>82</v>
      </c>
      <c r="BA2806">
        <v>513.42999999999995</v>
      </c>
      <c r="BB2806">
        <v>84.1</v>
      </c>
    </row>
    <row r="2807" spans="1:54" x14ac:dyDescent="0.3">
      <c r="A2807">
        <v>48475</v>
      </c>
      <c r="B2807" t="s">
        <v>634</v>
      </c>
      <c r="C2807" t="s">
        <v>622</v>
      </c>
      <c r="D2807">
        <v>11625</v>
      </c>
      <c r="E2807">
        <v>10658</v>
      </c>
      <c r="F2807">
        <v>9.1</v>
      </c>
      <c r="G2807">
        <v>10658</v>
      </c>
      <c r="H2807">
        <v>8</v>
      </c>
      <c r="I2807">
        <v>28</v>
      </c>
      <c r="J2807">
        <v>14.1</v>
      </c>
      <c r="K2807">
        <v>50.3</v>
      </c>
      <c r="L2807">
        <v>90.8</v>
      </c>
      <c r="M2807">
        <v>4.9000000000000004</v>
      </c>
      <c r="N2807">
        <v>1.7</v>
      </c>
      <c r="O2807">
        <v>0.7</v>
      </c>
      <c r="P2807">
        <v>0.1</v>
      </c>
      <c r="Q2807">
        <v>1.8</v>
      </c>
      <c r="R2807">
        <v>51.5</v>
      </c>
      <c r="S2807">
        <v>42.2</v>
      </c>
      <c r="T2807">
        <v>86.4</v>
      </c>
      <c r="U2807">
        <v>7.3</v>
      </c>
      <c r="V2807">
        <v>35.4</v>
      </c>
      <c r="W2807">
        <v>71.900000000000006</v>
      </c>
      <c r="X2807">
        <v>12.5</v>
      </c>
      <c r="Y2807">
        <v>854</v>
      </c>
      <c r="Z2807">
        <v>18.5</v>
      </c>
      <c r="AA2807">
        <v>4734</v>
      </c>
      <c r="AB2807">
        <v>72.2</v>
      </c>
      <c r="AC2807">
        <v>10.6</v>
      </c>
      <c r="AD2807">
        <v>57300</v>
      </c>
      <c r="AE2807">
        <v>3938</v>
      </c>
      <c r="AF2807">
        <v>2.69</v>
      </c>
      <c r="AG2807">
        <v>22278</v>
      </c>
      <c r="AH2807">
        <v>42568</v>
      </c>
      <c r="AI2807">
        <v>20.399999999999999</v>
      </c>
      <c r="AJ2807">
        <v>299</v>
      </c>
      <c r="AK2807">
        <v>3748</v>
      </c>
      <c r="AL2807">
        <v>8.6</v>
      </c>
      <c r="AM2807">
        <v>681</v>
      </c>
      <c r="AN2807">
        <v>980</v>
      </c>
      <c r="AO2807">
        <v>0</v>
      </c>
      <c r="AP2807">
        <v>0</v>
      </c>
      <c r="AQ2807">
        <v>0</v>
      </c>
      <c r="AR2807">
        <v>0</v>
      </c>
      <c r="AS2807">
        <v>0</v>
      </c>
      <c r="AT2807">
        <v>0</v>
      </c>
      <c r="AU2807">
        <v>0</v>
      </c>
      <c r="AV2807">
        <v>52031</v>
      </c>
      <c r="AW2807">
        <v>94619</v>
      </c>
      <c r="AX2807">
        <v>9327</v>
      </c>
      <c r="AY2807">
        <v>8862</v>
      </c>
      <c r="AZ2807">
        <v>19</v>
      </c>
      <c r="BA2807">
        <v>835.6</v>
      </c>
      <c r="BB2807">
        <v>12.8</v>
      </c>
    </row>
    <row r="2808" spans="1:54" x14ac:dyDescent="0.3">
      <c r="A2808">
        <v>48477</v>
      </c>
      <c r="B2808" t="s">
        <v>10</v>
      </c>
      <c r="C2808" t="s">
        <v>622</v>
      </c>
      <c r="D2808">
        <v>34438</v>
      </c>
      <c r="E2808">
        <v>33708</v>
      </c>
      <c r="F2808">
        <v>2.2000000000000002</v>
      </c>
      <c r="G2808">
        <v>33718</v>
      </c>
      <c r="H2808">
        <v>5.9</v>
      </c>
      <c r="I2808">
        <v>21.6</v>
      </c>
      <c r="J2808">
        <v>19.8</v>
      </c>
      <c r="K2808">
        <v>50.7</v>
      </c>
      <c r="L2808">
        <v>78.5</v>
      </c>
      <c r="M2808">
        <v>18</v>
      </c>
      <c r="N2808">
        <v>0.5</v>
      </c>
      <c r="O2808">
        <v>1.8</v>
      </c>
      <c r="P2808">
        <v>0</v>
      </c>
      <c r="Q2808">
        <v>1.1000000000000001</v>
      </c>
      <c r="R2808">
        <v>15.1</v>
      </c>
      <c r="S2808">
        <v>64.8</v>
      </c>
      <c r="T2808">
        <v>87.9</v>
      </c>
      <c r="U2808">
        <v>6.9</v>
      </c>
      <c r="V2808">
        <v>13.9</v>
      </c>
      <c r="W2808">
        <v>80.900000000000006</v>
      </c>
      <c r="X2808">
        <v>23.5</v>
      </c>
      <c r="Y2808">
        <v>2401</v>
      </c>
      <c r="Z2808">
        <v>19.8</v>
      </c>
      <c r="AA2808">
        <v>15702</v>
      </c>
      <c r="AB2808">
        <v>69.2</v>
      </c>
      <c r="AC2808">
        <v>12</v>
      </c>
      <c r="AD2808">
        <v>147800</v>
      </c>
      <c r="AE2808">
        <v>12244</v>
      </c>
      <c r="AF2808">
        <v>2.61</v>
      </c>
      <c r="AG2808">
        <v>23070</v>
      </c>
      <c r="AH2808">
        <v>44858</v>
      </c>
      <c r="AI2808">
        <v>14.9</v>
      </c>
      <c r="AJ2808">
        <v>882</v>
      </c>
      <c r="AK2808">
        <v>12488</v>
      </c>
      <c r="AL2808">
        <v>0.2</v>
      </c>
      <c r="AM2808">
        <v>2870</v>
      </c>
      <c r="AN2808">
        <v>3393</v>
      </c>
      <c r="AO2808">
        <v>0</v>
      </c>
      <c r="AP2808">
        <v>0</v>
      </c>
      <c r="AQ2808">
        <v>0</v>
      </c>
      <c r="AR2808">
        <v>0</v>
      </c>
      <c r="AS2808">
        <v>4.2</v>
      </c>
      <c r="AT2808">
        <v>29.9</v>
      </c>
      <c r="AU2808">
        <v>762771</v>
      </c>
      <c r="AV2808">
        <v>0</v>
      </c>
      <c r="AW2808">
        <v>509916</v>
      </c>
      <c r="AX2808">
        <v>15900</v>
      </c>
      <c r="AY2808">
        <v>41272</v>
      </c>
      <c r="AZ2808">
        <v>85</v>
      </c>
      <c r="BA2808">
        <v>603.95000000000005</v>
      </c>
      <c r="BB2808">
        <v>55.8</v>
      </c>
    </row>
    <row r="2809" spans="1:54" x14ac:dyDescent="0.3">
      <c r="A2809">
        <v>48479</v>
      </c>
      <c r="B2809" t="s">
        <v>633</v>
      </c>
      <c r="C2809" t="s">
        <v>622</v>
      </c>
      <c r="D2809">
        <v>266673</v>
      </c>
      <c r="E2809">
        <v>250304</v>
      </c>
      <c r="F2809">
        <v>6.5</v>
      </c>
      <c r="G2809">
        <v>250304</v>
      </c>
      <c r="H2809">
        <v>10</v>
      </c>
      <c r="I2809">
        <v>34</v>
      </c>
      <c r="J2809">
        <v>8.6999999999999993</v>
      </c>
      <c r="K2809">
        <v>51.2</v>
      </c>
      <c r="L2809">
        <v>97.6</v>
      </c>
      <c r="M2809">
        <v>0.7</v>
      </c>
      <c r="N2809">
        <v>0.6</v>
      </c>
      <c r="O2809">
        <v>0.7</v>
      </c>
      <c r="P2809">
        <v>0</v>
      </c>
      <c r="Q2809">
        <v>0.4</v>
      </c>
      <c r="R2809">
        <v>95.2</v>
      </c>
      <c r="S2809">
        <v>3.7</v>
      </c>
      <c r="T2809">
        <v>84.8</v>
      </c>
      <c r="U2809">
        <v>27.6</v>
      </c>
      <c r="V2809">
        <v>91.3</v>
      </c>
      <c r="W2809">
        <v>64.2</v>
      </c>
      <c r="X2809">
        <v>17.2</v>
      </c>
      <c r="Y2809">
        <v>5997</v>
      </c>
      <c r="Z2809">
        <v>21.7</v>
      </c>
      <c r="AA2809">
        <v>78048</v>
      </c>
      <c r="AB2809">
        <v>64</v>
      </c>
      <c r="AC2809">
        <v>20.7</v>
      </c>
      <c r="AD2809">
        <v>108800</v>
      </c>
      <c r="AE2809">
        <v>67372</v>
      </c>
      <c r="AF2809">
        <v>3.74</v>
      </c>
      <c r="AG2809">
        <v>14553</v>
      </c>
      <c r="AH2809">
        <v>39449</v>
      </c>
      <c r="AI2809">
        <v>31.4</v>
      </c>
      <c r="AJ2809">
        <v>5091</v>
      </c>
      <c r="AK2809">
        <v>71445</v>
      </c>
      <c r="AL2809">
        <v>2</v>
      </c>
      <c r="AM2809">
        <v>22688</v>
      </c>
      <c r="AN2809">
        <v>21217</v>
      </c>
      <c r="AO2809">
        <v>0</v>
      </c>
      <c r="AP2809">
        <v>0.9</v>
      </c>
      <c r="AQ2809">
        <v>2.1</v>
      </c>
      <c r="AR2809">
        <v>0</v>
      </c>
      <c r="AS2809">
        <v>69.400000000000006</v>
      </c>
      <c r="AT2809">
        <v>25.8</v>
      </c>
      <c r="AU2809">
        <v>242392</v>
      </c>
      <c r="AV2809">
        <v>1472069</v>
      </c>
      <c r="AW2809">
        <v>2913533</v>
      </c>
      <c r="AX2809">
        <v>12621</v>
      </c>
      <c r="AY2809">
        <v>317331</v>
      </c>
      <c r="AZ2809">
        <v>1719</v>
      </c>
      <c r="BA2809">
        <v>3361.48</v>
      </c>
      <c r="BB2809">
        <v>74.5</v>
      </c>
    </row>
    <row r="2810" spans="1:54" x14ac:dyDescent="0.3">
      <c r="A2810">
        <v>48481</v>
      </c>
      <c r="B2810" t="s">
        <v>632</v>
      </c>
      <c r="C2810" t="s">
        <v>622</v>
      </c>
      <c r="D2810">
        <v>41168</v>
      </c>
      <c r="E2810">
        <v>41280</v>
      </c>
      <c r="F2810">
        <v>-0.3</v>
      </c>
      <c r="G2810">
        <v>41280</v>
      </c>
      <c r="H2810">
        <v>6.7</v>
      </c>
      <c r="I2810">
        <v>25.9</v>
      </c>
      <c r="J2810">
        <v>15.8</v>
      </c>
      <c r="K2810">
        <v>50.7</v>
      </c>
      <c r="L2810">
        <v>83.6</v>
      </c>
      <c r="M2810">
        <v>14.1</v>
      </c>
      <c r="N2810">
        <v>0.7</v>
      </c>
      <c r="O2810">
        <v>0.6</v>
      </c>
      <c r="P2810">
        <v>0.1</v>
      </c>
      <c r="Q2810">
        <v>0.9</v>
      </c>
      <c r="R2810">
        <v>39.700000000000003</v>
      </c>
      <c r="S2810">
        <v>45.8</v>
      </c>
      <c r="T2810">
        <v>92.3</v>
      </c>
      <c r="U2810">
        <v>8.4</v>
      </c>
      <c r="V2810">
        <v>26.6</v>
      </c>
      <c r="W2810">
        <v>74.7</v>
      </c>
      <c r="X2810">
        <v>14.6</v>
      </c>
      <c r="Y2810">
        <v>2001</v>
      </c>
      <c r="Z2810">
        <v>22.9</v>
      </c>
      <c r="AA2810">
        <v>17371</v>
      </c>
      <c r="AB2810">
        <v>68</v>
      </c>
      <c r="AC2810">
        <v>12.7</v>
      </c>
      <c r="AD2810">
        <v>95600</v>
      </c>
      <c r="AE2810">
        <v>14517</v>
      </c>
      <c r="AF2810">
        <v>2.8</v>
      </c>
      <c r="AG2810">
        <v>20310</v>
      </c>
      <c r="AH2810">
        <v>40411</v>
      </c>
      <c r="AI2810">
        <v>18.8</v>
      </c>
      <c r="AJ2810">
        <v>982</v>
      </c>
      <c r="AK2810">
        <v>11541</v>
      </c>
      <c r="AL2810">
        <v>-2.2999999999999998</v>
      </c>
      <c r="AM2810">
        <v>3039</v>
      </c>
      <c r="AN2810">
        <v>3574</v>
      </c>
      <c r="AO2810">
        <v>0</v>
      </c>
      <c r="AP2810">
        <v>0</v>
      </c>
      <c r="AQ2810">
        <v>0</v>
      </c>
      <c r="AR2810">
        <v>0</v>
      </c>
      <c r="AS2810">
        <v>0</v>
      </c>
      <c r="AT2810">
        <v>30.1</v>
      </c>
      <c r="AU2810">
        <v>463995</v>
      </c>
      <c r="AV2810">
        <v>541129</v>
      </c>
      <c r="AW2810">
        <v>466705</v>
      </c>
      <c r="AX2810">
        <v>11439</v>
      </c>
      <c r="AY2810">
        <v>45912</v>
      </c>
      <c r="AZ2810">
        <v>19</v>
      </c>
      <c r="BA2810">
        <v>1086.1500000000001</v>
      </c>
      <c r="BB2810">
        <v>38</v>
      </c>
    </row>
    <row r="2811" spans="1:54" x14ac:dyDescent="0.3">
      <c r="A2811">
        <v>48483</v>
      </c>
      <c r="B2811" t="s">
        <v>631</v>
      </c>
      <c r="C2811" t="s">
        <v>622</v>
      </c>
      <c r="D2811">
        <v>5714</v>
      </c>
      <c r="E2811">
        <v>5410</v>
      </c>
      <c r="F2811">
        <v>5.6</v>
      </c>
      <c r="G2811">
        <v>5410</v>
      </c>
      <c r="H2811">
        <v>6.9</v>
      </c>
      <c r="I2811">
        <v>26.4</v>
      </c>
      <c r="J2811">
        <v>17.2</v>
      </c>
      <c r="K2811">
        <v>48.9</v>
      </c>
      <c r="L2811">
        <v>93.2</v>
      </c>
      <c r="M2811">
        <v>2.8</v>
      </c>
      <c r="N2811">
        <v>1.5</v>
      </c>
      <c r="O2811">
        <v>0.7</v>
      </c>
      <c r="P2811">
        <v>0</v>
      </c>
      <c r="Q2811">
        <v>1.7</v>
      </c>
      <c r="R2811">
        <v>27.3</v>
      </c>
      <c r="S2811">
        <v>67.900000000000006</v>
      </c>
      <c r="T2811">
        <v>83.5</v>
      </c>
      <c r="U2811">
        <v>11.2</v>
      </c>
      <c r="V2811">
        <v>19.3</v>
      </c>
      <c r="W2811">
        <v>80.5</v>
      </c>
      <c r="X2811">
        <v>18.399999999999999</v>
      </c>
      <c r="Y2811">
        <v>319</v>
      </c>
      <c r="Z2811">
        <v>18.399999999999999</v>
      </c>
      <c r="AA2811">
        <v>2715</v>
      </c>
      <c r="AB2811">
        <v>72.5</v>
      </c>
      <c r="AC2811">
        <v>2.2000000000000002</v>
      </c>
      <c r="AD2811">
        <v>76600</v>
      </c>
      <c r="AE2811">
        <v>2319</v>
      </c>
      <c r="AF2811">
        <v>2.35</v>
      </c>
      <c r="AG2811">
        <v>30097</v>
      </c>
      <c r="AH2811">
        <v>51766</v>
      </c>
      <c r="AI2811">
        <v>14.3</v>
      </c>
      <c r="AJ2811">
        <v>200</v>
      </c>
      <c r="AK2811">
        <v>1764</v>
      </c>
      <c r="AL2811">
        <v>-30.3</v>
      </c>
      <c r="AM2811">
        <v>508</v>
      </c>
      <c r="AN2811">
        <v>626</v>
      </c>
      <c r="AO2811">
        <v>0</v>
      </c>
      <c r="AP2811">
        <v>0</v>
      </c>
      <c r="AQ2811">
        <v>0</v>
      </c>
      <c r="AR2811">
        <v>0</v>
      </c>
      <c r="AS2811">
        <v>0</v>
      </c>
      <c r="AT2811">
        <v>0</v>
      </c>
      <c r="AU2811">
        <v>0</v>
      </c>
      <c r="AV2811">
        <v>25835</v>
      </c>
      <c r="AW2811">
        <v>46067</v>
      </c>
      <c r="AX2811">
        <v>9676</v>
      </c>
      <c r="AY2811">
        <v>9333</v>
      </c>
      <c r="AZ2811">
        <v>0</v>
      </c>
      <c r="BA2811">
        <v>914.52</v>
      </c>
      <c r="BB2811">
        <v>5.9</v>
      </c>
    </row>
    <row r="2812" spans="1:54" x14ac:dyDescent="0.3">
      <c r="A2812">
        <v>48485</v>
      </c>
      <c r="B2812" t="s">
        <v>630</v>
      </c>
      <c r="C2812" t="s">
        <v>622</v>
      </c>
      <c r="D2812">
        <v>132355</v>
      </c>
      <c r="E2812">
        <v>131669</v>
      </c>
      <c r="F2812">
        <v>0.5</v>
      </c>
      <c r="G2812">
        <v>131500</v>
      </c>
      <c r="H2812">
        <v>6.6</v>
      </c>
      <c r="I2812">
        <v>22.8</v>
      </c>
      <c r="J2812">
        <v>13.8</v>
      </c>
      <c r="K2812">
        <v>48.4</v>
      </c>
      <c r="L2812">
        <v>83</v>
      </c>
      <c r="M2812">
        <v>10.9</v>
      </c>
      <c r="N2812">
        <v>1.3</v>
      </c>
      <c r="O2812">
        <v>2.2000000000000002</v>
      </c>
      <c r="P2812">
        <v>0.1</v>
      </c>
      <c r="Q2812">
        <v>2.5</v>
      </c>
      <c r="R2812">
        <v>18.3</v>
      </c>
      <c r="S2812">
        <v>66.599999999999994</v>
      </c>
      <c r="T2812">
        <v>79.5</v>
      </c>
      <c r="U2812">
        <v>6.8</v>
      </c>
      <c r="V2812">
        <v>12.9</v>
      </c>
      <c r="W2812">
        <v>85.2</v>
      </c>
      <c r="X2812">
        <v>20.100000000000001</v>
      </c>
      <c r="Y2812">
        <v>11953</v>
      </c>
      <c r="Z2812">
        <v>15.5</v>
      </c>
      <c r="AA2812">
        <v>56040</v>
      </c>
      <c r="AB2812">
        <v>62.4</v>
      </c>
      <c r="AC2812">
        <v>20.3</v>
      </c>
      <c r="AD2812">
        <v>89800</v>
      </c>
      <c r="AE2812">
        <v>48305</v>
      </c>
      <c r="AF2812">
        <v>2.4500000000000002</v>
      </c>
      <c r="AG2812">
        <v>22905</v>
      </c>
      <c r="AH2812">
        <v>45086</v>
      </c>
      <c r="AI2812">
        <v>15.6</v>
      </c>
      <c r="AJ2812">
        <v>3150</v>
      </c>
      <c r="AK2812">
        <v>45010</v>
      </c>
      <c r="AL2812">
        <v>-2.2999999999999998</v>
      </c>
      <c r="AM2812">
        <v>7730</v>
      </c>
      <c r="AN2812">
        <v>10873</v>
      </c>
      <c r="AO2812">
        <v>0</v>
      </c>
      <c r="AP2812">
        <v>0</v>
      </c>
      <c r="AQ2812">
        <v>3.1</v>
      </c>
      <c r="AR2812">
        <v>0</v>
      </c>
      <c r="AS2812">
        <v>6.7</v>
      </c>
      <c r="AT2812">
        <v>26.1</v>
      </c>
      <c r="AU2812">
        <v>1492453</v>
      </c>
      <c r="AV2812">
        <v>548021</v>
      </c>
      <c r="AW2812">
        <v>1715924</v>
      </c>
      <c r="AX2812">
        <v>13382</v>
      </c>
      <c r="AY2812">
        <v>254849</v>
      </c>
      <c r="AZ2812">
        <v>143</v>
      </c>
      <c r="BA2812">
        <v>627.78</v>
      </c>
      <c r="BB2812">
        <v>209.5</v>
      </c>
    </row>
    <row r="2813" spans="1:54" x14ac:dyDescent="0.3">
      <c r="A2813">
        <v>48487</v>
      </c>
      <c r="B2813" t="s">
        <v>629</v>
      </c>
      <c r="C2813" t="s">
        <v>622</v>
      </c>
      <c r="D2813">
        <v>12973</v>
      </c>
      <c r="E2813">
        <v>13535</v>
      </c>
      <c r="F2813">
        <v>-4.2</v>
      </c>
      <c r="G2813">
        <v>13535</v>
      </c>
      <c r="H2813">
        <v>6.7</v>
      </c>
      <c r="I2813">
        <v>23.6</v>
      </c>
      <c r="J2813">
        <v>16.899999999999999</v>
      </c>
      <c r="K2813">
        <v>51</v>
      </c>
      <c r="L2813">
        <v>86.6</v>
      </c>
      <c r="M2813">
        <v>8.6999999999999993</v>
      </c>
      <c r="N2813">
        <v>1.5</v>
      </c>
      <c r="O2813">
        <v>1</v>
      </c>
      <c r="P2813">
        <v>0.1</v>
      </c>
      <c r="Q2813">
        <v>2</v>
      </c>
      <c r="R2813">
        <v>28.7</v>
      </c>
      <c r="S2813">
        <v>59.9</v>
      </c>
      <c r="T2813">
        <v>85.2</v>
      </c>
      <c r="U2813">
        <v>4.3</v>
      </c>
      <c r="V2813">
        <v>14.7</v>
      </c>
      <c r="W2813">
        <v>79</v>
      </c>
      <c r="X2813">
        <v>16.5</v>
      </c>
      <c r="Y2813">
        <v>896</v>
      </c>
      <c r="Z2813">
        <v>13.1</v>
      </c>
      <c r="AA2813">
        <v>6275</v>
      </c>
      <c r="AB2813">
        <v>68.3</v>
      </c>
      <c r="AC2813">
        <v>13.8</v>
      </c>
      <c r="AD2813">
        <v>62000</v>
      </c>
      <c r="AE2813">
        <v>5161</v>
      </c>
      <c r="AF2813">
        <v>2.44</v>
      </c>
      <c r="AG2813">
        <v>20373</v>
      </c>
      <c r="AH2813">
        <v>41658</v>
      </c>
      <c r="AI2813">
        <v>20.7</v>
      </c>
      <c r="AJ2813">
        <v>297</v>
      </c>
      <c r="AK2813">
        <v>3632</v>
      </c>
      <c r="AL2813">
        <v>-2.5</v>
      </c>
      <c r="AM2813">
        <v>707</v>
      </c>
      <c r="AN2813">
        <v>933</v>
      </c>
      <c r="AO2813">
        <v>0</v>
      </c>
      <c r="AP2813">
        <v>0</v>
      </c>
      <c r="AQ2813">
        <v>3.2</v>
      </c>
      <c r="AR2813">
        <v>0</v>
      </c>
      <c r="AS2813">
        <v>0</v>
      </c>
      <c r="AT2813">
        <v>0</v>
      </c>
      <c r="AU2813">
        <v>0</v>
      </c>
      <c r="AV2813">
        <v>0</v>
      </c>
      <c r="AW2813">
        <v>170215</v>
      </c>
      <c r="AX2813">
        <v>12382</v>
      </c>
      <c r="AY2813">
        <v>16052</v>
      </c>
      <c r="AZ2813">
        <v>2</v>
      </c>
      <c r="BA2813">
        <v>970.84</v>
      </c>
      <c r="BB2813">
        <v>13.9</v>
      </c>
    </row>
    <row r="2814" spans="1:54" x14ac:dyDescent="0.3">
      <c r="A2814">
        <v>48489</v>
      </c>
      <c r="B2814" t="s">
        <v>628</v>
      </c>
      <c r="C2814" t="s">
        <v>622</v>
      </c>
      <c r="D2814">
        <v>21903</v>
      </c>
      <c r="E2814">
        <v>22134</v>
      </c>
      <c r="F2814">
        <v>-1</v>
      </c>
      <c r="G2814">
        <v>22134</v>
      </c>
      <c r="H2814">
        <v>6.5</v>
      </c>
      <c r="I2814">
        <v>25.3</v>
      </c>
      <c r="J2814">
        <v>12.6</v>
      </c>
      <c r="K2814">
        <v>45.4</v>
      </c>
      <c r="L2814">
        <v>95.3</v>
      </c>
      <c r="M2814">
        <v>2.7</v>
      </c>
      <c r="N2814">
        <v>0.7</v>
      </c>
      <c r="O2814">
        <v>0.8</v>
      </c>
      <c r="P2814">
        <v>0.1</v>
      </c>
      <c r="Q2814">
        <v>0.5</v>
      </c>
      <c r="R2814">
        <v>87.7</v>
      </c>
      <c r="S2814">
        <v>9.4</v>
      </c>
      <c r="T2814">
        <v>90.4</v>
      </c>
      <c r="U2814">
        <v>15.7</v>
      </c>
      <c r="V2814">
        <v>45.4</v>
      </c>
      <c r="W2814">
        <v>62.2</v>
      </c>
      <c r="X2814">
        <v>8.8000000000000007</v>
      </c>
      <c r="Y2814">
        <v>1081</v>
      </c>
      <c r="Z2814">
        <v>18</v>
      </c>
      <c r="AA2814">
        <v>7118</v>
      </c>
      <c r="AB2814">
        <v>77.900000000000006</v>
      </c>
      <c r="AC2814">
        <v>8.3000000000000007</v>
      </c>
      <c r="AD2814">
        <v>48800</v>
      </c>
      <c r="AE2814">
        <v>5499</v>
      </c>
      <c r="AF2814">
        <v>3.59</v>
      </c>
      <c r="AG2814">
        <v>11313</v>
      </c>
      <c r="AH2814">
        <v>25886</v>
      </c>
      <c r="AI2814">
        <v>40</v>
      </c>
      <c r="AJ2814">
        <v>191</v>
      </c>
      <c r="AK2814">
        <v>2331</v>
      </c>
      <c r="AL2814">
        <v>-11.4</v>
      </c>
      <c r="AM2814">
        <v>1327</v>
      </c>
      <c r="AN2814">
        <v>1439</v>
      </c>
      <c r="AO2814">
        <v>0</v>
      </c>
      <c r="AP2814">
        <v>0</v>
      </c>
      <c r="AQ2814">
        <v>0</v>
      </c>
      <c r="AR2814">
        <v>0</v>
      </c>
      <c r="AS2814">
        <v>56.8</v>
      </c>
      <c r="AT2814">
        <v>30</v>
      </c>
      <c r="AU2814">
        <v>0</v>
      </c>
      <c r="AV2814">
        <v>0</v>
      </c>
      <c r="AW2814">
        <v>122890</v>
      </c>
      <c r="AX2814">
        <v>6040</v>
      </c>
      <c r="AY2814">
        <v>13211</v>
      </c>
      <c r="AZ2814">
        <v>98</v>
      </c>
      <c r="BA2814">
        <v>590.54999999999995</v>
      </c>
      <c r="BB2814">
        <v>37.5</v>
      </c>
    </row>
    <row r="2815" spans="1:54" x14ac:dyDescent="0.3">
      <c r="A2815">
        <v>48491</v>
      </c>
      <c r="B2815" t="s">
        <v>577</v>
      </c>
      <c r="C2815" t="s">
        <v>622</v>
      </c>
      <c r="D2815">
        <v>489250</v>
      </c>
      <c r="E2815">
        <v>422649</v>
      </c>
      <c r="F2815">
        <v>15.8</v>
      </c>
      <c r="G2815">
        <v>422679</v>
      </c>
      <c r="H2815">
        <v>6.8</v>
      </c>
      <c r="I2815">
        <v>27.1</v>
      </c>
      <c r="J2815">
        <v>10.9</v>
      </c>
      <c r="K2815">
        <v>50.9</v>
      </c>
      <c r="L2815">
        <v>83.6</v>
      </c>
      <c r="M2815">
        <v>6.8</v>
      </c>
      <c r="N2815">
        <v>0.9</v>
      </c>
      <c r="O2815">
        <v>6</v>
      </c>
      <c r="P2815">
        <v>0.1</v>
      </c>
      <c r="Q2815">
        <v>2.6</v>
      </c>
      <c r="R2815">
        <v>23.9</v>
      </c>
      <c r="S2815">
        <v>61.7</v>
      </c>
      <c r="T2815">
        <v>81.3</v>
      </c>
      <c r="U2815">
        <v>10.9</v>
      </c>
      <c r="V2815">
        <v>20.7</v>
      </c>
      <c r="W2815">
        <v>92</v>
      </c>
      <c r="X2815">
        <v>38</v>
      </c>
      <c r="Y2815">
        <v>33319</v>
      </c>
      <c r="Z2815">
        <v>26</v>
      </c>
      <c r="AA2815">
        <v>175677</v>
      </c>
      <c r="AB2815">
        <v>68.599999999999994</v>
      </c>
      <c r="AC2815">
        <v>20.3</v>
      </c>
      <c r="AD2815">
        <v>178900</v>
      </c>
      <c r="AE2815">
        <v>154948</v>
      </c>
      <c r="AF2815">
        <v>2.82</v>
      </c>
      <c r="AG2815">
        <v>31070</v>
      </c>
      <c r="AH2815">
        <v>71803</v>
      </c>
      <c r="AI2815">
        <v>7</v>
      </c>
      <c r="AJ2815">
        <v>8908</v>
      </c>
      <c r="AK2815">
        <v>137138</v>
      </c>
      <c r="AL2815">
        <v>7.5</v>
      </c>
      <c r="AM2815">
        <v>34913</v>
      </c>
      <c r="AN2815">
        <v>33853</v>
      </c>
      <c r="AO2815">
        <v>4</v>
      </c>
      <c r="AP2815">
        <v>0</v>
      </c>
      <c r="AQ2815">
        <v>5.9</v>
      </c>
      <c r="AR2815">
        <v>0</v>
      </c>
      <c r="AS2815">
        <v>10.8</v>
      </c>
      <c r="AT2815">
        <v>30.5</v>
      </c>
      <c r="AU2815">
        <v>1647635</v>
      </c>
      <c r="AV2815">
        <v>1525162</v>
      </c>
      <c r="AW2815">
        <v>9918009</v>
      </c>
      <c r="AX2815">
        <v>26573</v>
      </c>
      <c r="AY2815">
        <v>583644</v>
      </c>
      <c r="AZ2815">
        <v>4706</v>
      </c>
      <c r="BA2815">
        <v>1118.3</v>
      </c>
      <c r="BB2815">
        <v>378</v>
      </c>
    </row>
    <row r="2816" spans="1:54" x14ac:dyDescent="0.3">
      <c r="A2816">
        <v>48493</v>
      </c>
      <c r="B2816" t="s">
        <v>404</v>
      </c>
      <c r="C2816" t="s">
        <v>622</v>
      </c>
      <c r="D2816">
        <v>46402</v>
      </c>
      <c r="E2816">
        <v>42913</v>
      </c>
      <c r="F2816">
        <v>8.1</v>
      </c>
      <c r="G2816">
        <v>42918</v>
      </c>
      <c r="H2816">
        <v>5.7</v>
      </c>
      <c r="I2816">
        <v>24.8</v>
      </c>
      <c r="J2816">
        <v>14.9</v>
      </c>
      <c r="K2816">
        <v>49.9</v>
      </c>
      <c r="L2816">
        <v>95.4</v>
      </c>
      <c r="M2816">
        <v>1.7</v>
      </c>
      <c r="N2816">
        <v>0.9</v>
      </c>
      <c r="O2816">
        <v>0.5</v>
      </c>
      <c r="P2816">
        <v>0</v>
      </c>
      <c r="Q2816">
        <v>1.4</v>
      </c>
      <c r="R2816">
        <v>38.6</v>
      </c>
      <c r="S2816">
        <v>58.2</v>
      </c>
      <c r="T2816">
        <v>89.7</v>
      </c>
      <c r="U2816">
        <v>4.5999999999999996</v>
      </c>
      <c r="V2816">
        <v>23.4</v>
      </c>
      <c r="W2816">
        <v>84.6</v>
      </c>
      <c r="X2816">
        <v>18</v>
      </c>
      <c r="Y2816">
        <v>4636</v>
      </c>
      <c r="Z2816">
        <v>32.700000000000003</v>
      </c>
      <c r="AA2816">
        <v>16991</v>
      </c>
      <c r="AB2816">
        <v>84.9</v>
      </c>
      <c r="AC2816">
        <v>3.1</v>
      </c>
      <c r="AD2816">
        <v>143500</v>
      </c>
      <c r="AE2816">
        <v>15157</v>
      </c>
      <c r="AF2816">
        <v>2.85</v>
      </c>
      <c r="AG2816">
        <v>27238</v>
      </c>
      <c r="AH2816">
        <v>64571</v>
      </c>
      <c r="AI2816">
        <v>11.5</v>
      </c>
      <c r="AJ2816">
        <v>601</v>
      </c>
      <c r="AK2816">
        <v>5631</v>
      </c>
      <c r="AL2816">
        <v>7.2</v>
      </c>
      <c r="AM2816">
        <v>3248</v>
      </c>
      <c r="AN2816">
        <v>3222</v>
      </c>
      <c r="AO2816">
        <v>0</v>
      </c>
      <c r="AP2816">
        <v>0</v>
      </c>
      <c r="AQ2816">
        <v>0</v>
      </c>
      <c r="AR2816">
        <v>0</v>
      </c>
      <c r="AS2816">
        <v>22.6</v>
      </c>
      <c r="AT2816">
        <v>0</v>
      </c>
      <c r="AU2816">
        <v>0</v>
      </c>
      <c r="AV2816">
        <v>48987</v>
      </c>
      <c r="AW2816">
        <v>180452</v>
      </c>
      <c r="AX2816">
        <v>4609</v>
      </c>
      <c r="AY2816">
        <v>20847</v>
      </c>
      <c r="AZ2816">
        <v>34</v>
      </c>
      <c r="BA2816">
        <v>803.73</v>
      </c>
      <c r="BB2816">
        <v>53.4</v>
      </c>
    </row>
    <row r="2817" spans="1:54" x14ac:dyDescent="0.3">
      <c r="A2817">
        <v>48495</v>
      </c>
      <c r="B2817" t="s">
        <v>627</v>
      </c>
      <c r="C2817" t="s">
        <v>622</v>
      </c>
      <c r="D2817">
        <v>7821</v>
      </c>
      <c r="E2817">
        <v>7110</v>
      </c>
      <c r="F2817">
        <v>10</v>
      </c>
      <c r="G2817">
        <v>7110</v>
      </c>
      <c r="H2817">
        <v>8.1</v>
      </c>
      <c r="I2817">
        <v>30.4</v>
      </c>
      <c r="J2817">
        <v>10.9</v>
      </c>
      <c r="K2817">
        <v>48.7</v>
      </c>
      <c r="L2817">
        <v>93.7</v>
      </c>
      <c r="M2817">
        <v>3</v>
      </c>
      <c r="N2817">
        <v>1.8</v>
      </c>
      <c r="O2817">
        <v>0.6</v>
      </c>
      <c r="P2817">
        <v>0</v>
      </c>
      <c r="Q2817">
        <v>0.9</v>
      </c>
      <c r="R2817">
        <v>58.2</v>
      </c>
      <c r="S2817">
        <v>38.200000000000003</v>
      </c>
      <c r="T2817">
        <v>84</v>
      </c>
      <c r="U2817">
        <v>12.8</v>
      </c>
      <c r="V2817">
        <v>43</v>
      </c>
      <c r="W2817">
        <v>70.099999999999994</v>
      </c>
      <c r="X2817">
        <v>9.6</v>
      </c>
      <c r="Y2817">
        <v>289</v>
      </c>
      <c r="Z2817">
        <v>23.3</v>
      </c>
      <c r="AA2817">
        <v>3010</v>
      </c>
      <c r="AB2817">
        <v>80.400000000000006</v>
      </c>
      <c r="AC2817">
        <v>4.9000000000000004</v>
      </c>
      <c r="AD2817">
        <v>45100</v>
      </c>
      <c r="AE2817">
        <v>2709</v>
      </c>
      <c r="AF2817">
        <v>2.63</v>
      </c>
      <c r="AG2817">
        <v>23629</v>
      </c>
      <c r="AH2817">
        <v>48992</v>
      </c>
      <c r="AI2817">
        <v>12.8</v>
      </c>
      <c r="AJ2817">
        <v>170</v>
      </c>
      <c r="AK2817">
        <v>1540</v>
      </c>
      <c r="AL2817">
        <v>9.5</v>
      </c>
      <c r="AM2817">
        <v>503</v>
      </c>
      <c r="AN2817">
        <v>634</v>
      </c>
      <c r="AO2817">
        <v>0</v>
      </c>
      <c r="AP2817">
        <v>0</v>
      </c>
      <c r="AQ2817">
        <v>0</v>
      </c>
      <c r="AR2817">
        <v>0</v>
      </c>
      <c r="AS2817">
        <v>0</v>
      </c>
      <c r="AT2817">
        <v>0</v>
      </c>
      <c r="AU2817">
        <v>0</v>
      </c>
      <c r="AV2817">
        <v>29121</v>
      </c>
      <c r="AW2817">
        <v>40330</v>
      </c>
      <c r="AX2817">
        <v>6169</v>
      </c>
      <c r="AY2817">
        <v>4671</v>
      </c>
      <c r="AZ2817">
        <v>0</v>
      </c>
      <c r="BA2817">
        <v>841.11</v>
      </c>
      <c r="BB2817">
        <v>8.5</v>
      </c>
    </row>
    <row r="2818" spans="1:54" x14ac:dyDescent="0.3">
      <c r="A2818">
        <v>48497</v>
      </c>
      <c r="B2818" t="s">
        <v>626</v>
      </c>
      <c r="C2818" t="s">
        <v>622</v>
      </c>
      <c r="D2818">
        <v>61638</v>
      </c>
      <c r="E2818">
        <v>59127</v>
      </c>
      <c r="F2818">
        <v>4.2</v>
      </c>
      <c r="G2818">
        <v>59127</v>
      </c>
      <c r="H2818">
        <v>6.5</v>
      </c>
      <c r="I2818">
        <v>25.1</v>
      </c>
      <c r="J2818">
        <v>14.4</v>
      </c>
      <c r="K2818">
        <v>49.6</v>
      </c>
      <c r="L2818">
        <v>95.3</v>
      </c>
      <c r="M2818">
        <v>1.6</v>
      </c>
      <c r="N2818">
        <v>1</v>
      </c>
      <c r="O2818">
        <v>0.5</v>
      </c>
      <c r="P2818">
        <v>0.1</v>
      </c>
      <c r="Q2818">
        <v>1.5</v>
      </c>
      <c r="R2818">
        <v>18.399999999999999</v>
      </c>
      <c r="S2818">
        <v>77.900000000000006</v>
      </c>
      <c r="T2818">
        <v>86.3</v>
      </c>
      <c r="U2818">
        <v>6.3</v>
      </c>
      <c r="V2818">
        <v>13.5</v>
      </c>
      <c r="W2818">
        <v>83.8</v>
      </c>
      <c r="X2818">
        <v>16.100000000000001</v>
      </c>
      <c r="Y2818">
        <v>4581</v>
      </c>
      <c r="Z2818">
        <v>30.9</v>
      </c>
      <c r="AA2818">
        <v>23946</v>
      </c>
      <c r="AB2818">
        <v>80.599999999999994</v>
      </c>
      <c r="AC2818">
        <v>5</v>
      </c>
      <c r="AD2818">
        <v>121900</v>
      </c>
      <c r="AE2818">
        <v>20487</v>
      </c>
      <c r="AF2818">
        <v>2.88</v>
      </c>
      <c r="AG2818">
        <v>25663</v>
      </c>
      <c r="AH2818">
        <v>56005</v>
      </c>
      <c r="AI2818">
        <v>10.8</v>
      </c>
      <c r="AJ2818">
        <v>1269</v>
      </c>
      <c r="AK2818">
        <v>18868</v>
      </c>
      <c r="AL2818">
        <v>3.1</v>
      </c>
      <c r="AM2818">
        <v>4858</v>
      </c>
      <c r="AN2818">
        <v>6538</v>
      </c>
      <c r="AO2818">
        <v>0</v>
      </c>
      <c r="AP2818">
        <v>0</v>
      </c>
      <c r="AQ2818">
        <v>2.4</v>
      </c>
      <c r="AR2818">
        <v>0</v>
      </c>
      <c r="AS2818">
        <v>5.0999999999999996</v>
      </c>
      <c r="AT2818">
        <v>23.4</v>
      </c>
      <c r="AU2818">
        <v>376535</v>
      </c>
      <c r="AV2818">
        <v>418384</v>
      </c>
      <c r="AW2818">
        <v>565279</v>
      </c>
      <c r="AX2818">
        <v>9819</v>
      </c>
      <c r="AY2818">
        <v>59273</v>
      </c>
      <c r="AZ2818">
        <v>46</v>
      </c>
      <c r="BA2818">
        <v>904.42</v>
      </c>
      <c r="BB2818">
        <v>65.400000000000006</v>
      </c>
    </row>
    <row r="2819" spans="1:54" x14ac:dyDescent="0.3">
      <c r="A2819">
        <v>48499</v>
      </c>
      <c r="B2819" t="s">
        <v>625</v>
      </c>
      <c r="C2819" t="s">
        <v>622</v>
      </c>
      <c r="D2819">
        <v>42852</v>
      </c>
      <c r="E2819">
        <v>41961</v>
      </c>
      <c r="F2819">
        <v>2.1</v>
      </c>
      <c r="G2819">
        <v>41964</v>
      </c>
      <c r="H2819">
        <v>4.9000000000000004</v>
      </c>
      <c r="I2819">
        <v>19.7</v>
      </c>
      <c r="J2819">
        <v>26.5</v>
      </c>
      <c r="K2819">
        <v>50.6</v>
      </c>
      <c r="L2819">
        <v>91.9</v>
      </c>
      <c r="M2819">
        <v>5</v>
      </c>
      <c r="N2819">
        <v>1</v>
      </c>
      <c r="O2819">
        <v>0.6</v>
      </c>
      <c r="P2819">
        <v>0.1</v>
      </c>
      <c r="Q2819">
        <v>1.4</v>
      </c>
      <c r="R2819">
        <v>9.6</v>
      </c>
      <c r="S2819">
        <v>83.3</v>
      </c>
      <c r="T2819">
        <v>87.2</v>
      </c>
      <c r="U2819">
        <v>3.5</v>
      </c>
      <c r="V2819">
        <v>7</v>
      </c>
      <c r="W2819">
        <v>83.4</v>
      </c>
      <c r="X2819">
        <v>17</v>
      </c>
      <c r="Y2819">
        <v>4876</v>
      </c>
      <c r="Z2819">
        <v>27.5</v>
      </c>
      <c r="AA2819">
        <v>20941</v>
      </c>
      <c r="AB2819">
        <v>81.099999999999994</v>
      </c>
      <c r="AC2819">
        <v>4.7</v>
      </c>
      <c r="AD2819">
        <v>99900</v>
      </c>
      <c r="AE2819">
        <v>15800</v>
      </c>
      <c r="AF2819">
        <v>2.56</v>
      </c>
      <c r="AG2819">
        <v>23129</v>
      </c>
      <c r="AH2819">
        <v>43649</v>
      </c>
      <c r="AI2819">
        <v>14.6</v>
      </c>
      <c r="AJ2819">
        <v>800</v>
      </c>
      <c r="AK2819">
        <v>8057</v>
      </c>
      <c r="AL2819">
        <v>-0.6</v>
      </c>
      <c r="AM2819">
        <v>3430</v>
      </c>
      <c r="AN2819">
        <v>4616</v>
      </c>
      <c r="AO2819">
        <v>0</v>
      </c>
      <c r="AP2819">
        <v>2.9</v>
      </c>
      <c r="AQ2819">
        <v>0</v>
      </c>
      <c r="AR2819">
        <v>0</v>
      </c>
      <c r="AS2819">
        <v>0</v>
      </c>
      <c r="AT2819">
        <v>25.3</v>
      </c>
      <c r="AU2819">
        <v>708014</v>
      </c>
      <c r="AV2819">
        <v>137003</v>
      </c>
      <c r="AW2819">
        <v>383490</v>
      </c>
      <c r="AX2819">
        <v>9072</v>
      </c>
      <c r="AY2819">
        <v>30363</v>
      </c>
      <c r="AZ2819">
        <v>19</v>
      </c>
      <c r="BA2819">
        <v>645.23</v>
      </c>
      <c r="BB2819">
        <v>65</v>
      </c>
    </row>
    <row r="2820" spans="1:54" x14ac:dyDescent="0.3">
      <c r="A2820">
        <v>48501</v>
      </c>
      <c r="B2820" t="s">
        <v>624</v>
      </c>
      <c r="C2820" t="s">
        <v>622</v>
      </c>
      <c r="D2820">
        <v>8286</v>
      </c>
      <c r="E2820">
        <v>7879</v>
      </c>
      <c r="F2820">
        <v>5.2</v>
      </c>
      <c r="G2820">
        <v>7879</v>
      </c>
      <c r="H2820">
        <v>9.5</v>
      </c>
      <c r="I2820">
        <v>32.299999999999997</v>
      </c>
      <c r="J2820">
        <v>11.9</v>
      </c>
      <c r="K2820">
        <v>50.6</v>
      </c>
      <c r="L2820">
        <v>95</v>
      </c>
      <c r="M2820">
        <v>1.6</v>
      </c>
      <c r="N2820">
        <v>1.7</v>
      </c>
      <c r="O2820">
        <v>0.5</v>
      </c>
      <c r="P2820">
        <v>0</v>
      </c>
      <c r="Q2820">
        <v>1.2</v>
      </c>
      <c r="R2820">
        <v>63.1</v>
      </c>
      <c r="S2820">
        <v>34.4</v>
      </c>
      <c r="T2820">
        <v>86</v>
      </c>
      <c r="U2820">
        <v>22.7</v>
      </c>
      <c r="V2820">
        <v>51.3</v>
      </c>
      <c r="W2820">
        <v>70.3</v>
      </c>
      <c r="X2820">
        <v>15</v>
      </c>
      <c r="Y2820">
        <v>361</v>
      </c>
      <c r="Z2820">
        <v>17.8</v>
      </c>
      <c r="AA2820">
        <v>3000</v>
      </c>
      <c r="AB2820">
        <v>80</v>
      </c>
      <c r="AC2820">
        <v>2.5</v>
      </c>
      <c r="AD2820">
        <v>71100</v>
      </c>
      <c r="AE2820">
        <v>2654</v>
      </c>
      <c r="AF2820">
        <v>3</v>
      </c>
      <c r="AG2820">
        <v>21389</v>
      </c>
      <c r="AH2820">
        <v>49340</v>
      </c>
      <c r="AI2820">
        <v>11.7</v>
      </c>
      <c r="AJ2820">
        <v>184</v>
      </c>
      <c r="AK2820">
        <v>2548</v>
      </c>
      <c r="AL2820">
        <v>3.2</v>
      </c>
      <c r="AM2820">
        <v>464</v>
      </c>
      <c r="AN2820">
        <v>0</v>
      </c>
      <c r="AO2820">
        <v>0</v>
      </c>
      <c r="AP2820">
        <v>0</v>
      </c>
      <c r="AQ2820">
        <v>0</v>
      </c>
      <c r="AR2820">
        <v>0</v>
      </c>
      <c r="AS2820">
        <v>0</v>
      </c>
      <c r="AT2820">
        <v>0</v>
      </c>
      <c r="AU2820">
        <v>0</v>
      </c>
      <c r="AV2820">
        <v>51155</v>
      </c>
      <c r="AW2820">
        <v>36959</v>
      </c>
      <c r="AX2820">
        <v>4976</v>
      </c>
      <c r="AY2820">
        <v>6025</v>
      </c>
      <c r="AZ2820">
        <v>14</v>
      </c>
      <c r="BA2820">
        <v>799.71</v>
      </c>
      <c r="BB2820">
        <v>9.9</v>
      </c>
    </row>
    <row r="2821" spans="1:54" x14ac:dyDescent="0.3">
      <c r="A2821">
        <v>48503</v>
      </c>
      <c r="B2821" t="s">
        <v>623</v>
      </c>
      <c r="C2821" t="s">
        <v>622</v>
      </c>
      <c r="D2821">
        <v>18350</v>
      </c>
      <c r="E2821">
        <v>18550</v>
      </c>
      <c r="F2821">
        <v>-1.1000000000000001</v>
      </c>
      <c r="G2821">
        <v>18550</v>
      </c>
      <c r="H2821">
        <v>6.7</v>
      </c>
      <c r="I2821">
        <v>24</v>
      </c>
      <c r="J2821">
        <v>19.399999999999999</v>
      </c>
      <c r="K2821">
        <v>50.6</v>
      </c>
      <c r="L2821">
        <v>95</v>
      </c>
      <c r="M2821">
        <v>1.6</v>
      </c>
      <c r="N2821">
        <v>1.3</v>
      </c>
      <c r="O2821">
        <v>0.6</v>
      </c>
      <c r="P2821">
        <v>0.1</v>
      </c>
      <c r="Q2821">
        <v>1.4</v>
      </c>
      <c r="R2821">
        <v>17.899999999999999</v>
      </c>
      <c r="S2821">
        <v>78.7</v>
      </c>
      <c r="T2821">
        <v>87</v>
      </c>
      <c r="U2821">
        <v>5.7</v>
      </c>
      <c r="V2821">
        <v>13.3</v>
      </c>
      <c r="W2821">
        <v>78.599999999999994</v>
      </c>
      <c r="X2821">
        <v>16.7</v>
      </c>
      <c r="Y2821">
        <v>1345</v>
      </c>
      <c r="Z2821">
        <v>16.3</v>
      </c>
      <c r="AA2821">
        <v>8657</v>
      </c>
      <c r="AB2821">
        <v>71.8</v>
      </c>
      <c r="AC2821">
        <v>10.199999999999999</v>
      </c>
      <c r="AD2821">
        <v>84300</v>
      </c>
      <c r="AE2821">
        <v>7186</v>
      </c>
      <c r="AF2821">
        <v>2.52</v>
      </c>
      <c r="AG2821">
        <v>26979</v>
      </c>
      <c r="AH2821">
        <v>44429</v>
      </c>
      <c r="AI2821">
        <v>16</v>
      </c>
      <c r="AJ2821">
        <v>589</v>
      </c>
      <c r="AK2821">
        <v>5955</v>
      </c>
      <c r="AL2821">
        <v>4.7</v>
      </c>
      <c r="AM2821">
        <v>1999</v>
      </c>
      <c r="AN2821">
        <v>2370</v>
      </c>
      <c r="AO2821">
        <v>0</v>
      </c>
      <c r="AP2821">
        <v>1.6</v>
      </c>
      <c r="AQ2821">
        <v>0</v>
      </c>
      <c r="AR2821">
        <v>0</v>
      </c>
      <c r="AS2821">
        <v>0</v>
      </c>
      <c r="AT2821">
        <v>17</v>
      </c>
      <c r="AU2821">
        <v>301414</v>
      </c>
      <c r="AV2821">
        <v>86167</v>
      </c>
      <c r="AW2821">
        <v>185157</v>
      </c>
      <c r="AX2821">
        <v>10447</v>
      </c>
      <c r="AY2821">
        <v>17730</v>
      </c>
      <c r="AZ2821">
        <v>35</v>
      </c>
      <c r="BA2821">
        <v>914.47</v>
      </c>
      <c r="BB2821">
        <v>20.3</v>
      </c>
    </row>
    <row r="2822" spans="1:54" x14ac:dyDescent="0.3">
      <c r="A2822">
        <v>48505</v>
      </c>
      <c r="B2822" t="s">
        <v>621</v>
      </c>
      <c r="C2822" t="s">
        <v>622</v>
      </c>
      <c r="D2822">
        <v>14319</v>
      </c>
      <c r="E2822">
        <v>14018</v>
      </c>
      <c r="F2822">
        <v>2.1</v>
      </c>
      <c r="G2822">
        <v>14018</v>
      </c>
      <c r="H2822">
        <v>10.1</v>
      </c>
      <c r="I2822">
        <v>33.4</v>
      </c>
      <c r="J2822">
        <v>11.6</v>
      </c>
      <c r="K2822">
        <v>49.6</v>
      </c>
      <c r="L2822">
        <v>98.7</v>
      </c>
      <c r="M2822">
        <v>0.4</v>
      </c>
      <c r="N2822">
        <v>0.5</v>
      </c>
      <c r="O2822">
        <v>0.2</v>
      </c>
      <c r="P2822">
        <v>0</v>
      </c>
      <c r="Q2822">
        <v>0.2</v>
      </c>
      <c r="R2822">
        <v>93.9</v>
      </c>
      <c r="S2822">
        <v>5.5</v>
      </c>
      <c r="T2822">
        <v>87.1</v>
      </c>
      <c r="U2822">
        <v>24.5</v>
      </c>
      <c r="V2822">
        <v>87.2</v>
      </c>
      <c r="W2822">
        <v>54.8</v>
      </c>
      <c r="X2822">
        <v>8.5</v>
      </c>
      <c r="Y2822">
        <v>478</v>
      </c>
      <c r="Z2822">
        <v>17.7</v>
      </c>
      <c r="AA2822">
        <v>6226</v>
      </c>
      <c r="AB2822">
        <v>79.099999999999994</v>
      </c>
      <c r="AC2822">
        <v>2.9</v>
      </c>
      <c r="AD2822">
        <v>55700</v>
      </c>
      <c r="AE2822">
        <v>4460</v>
      </c>
      <c r="AF2822">
        <v>3.17</v>
      </c>
      <c r="AG2822">
        <v>16671</v>
      </c>
      <c r="AH2822">
        <v>31109</v>
      </c>
      <c r="AI2822">
        <v>34.700000000000003</v>
      </c>
      <c r="AJ2822">
        <v>163</v>
      </c>
      <c r="AK2822">
        <v>2218</v>
      </c>
      <c r="AL2822">
        <v>-13.6</v>
      </c>
      <c r="AM2822">
        <v>1405</v>
      </c>
      <c r="AN2822">
        <v>1177</v>
      </c>
      <c r="AO2822">
        <v>0</v>
      </c>
      <c r="AP2822">
        <v>0</v>
      </c>
      <c r="AQ2822">
        <v>0</v>
      </c>
      <c r="AR2822">
        <v>0</v>
      </c>
      <c r="AS2822">
        <v>65.7</v>
      </c>
      <c r="AT2822">
        <v>26.9</v>
      </c>
      <c r="AU2822">
        <v>0</v>
      </c>
      <c r="AV2822">
        <v>0</v>
      </c>
      <c r="AW2822">
        <v>62126</v>
      </c>
      <c r="AX2822">
        <v>4586</v>
      </c>
      <c r="AY2822">
        <v>9403</v>
      </c>
      <c r="AZ2822">
        <v>0</v>
      </c>
      <c r="BA2822">
        <v>998.41</v>
      </c>
      <c r="BB2822">
        <v>14</v>
      </c>
    </row>
    <row r="2823" spans="1:54" x14ac:dyDescent="0.3">
      <c r="A2823">
        <v>48507</v>
      </c>
      <c r="B2823" t="s">
        <v>1931</v>
      </c>
      <c r="C2823" t="s">
        <v>622</v>
      </c>
      <c r="D2823">
        <v>12267</v>
      </c>
      <c r="E2823">
        <v>11677</v>
      </c>
      <c r="F2823">
        <v>5.0999999999999996</v>
      </c>
      <c r="G2823">
        <v>11677</v>
      </c>
      <c r="H2823">
        <v>8.9</v>
      </c>
      <c r="I2823">
        <v>30.6</v>
      </c>
      <c r="J2823">
        <v>12.5</v>
      </c>
      <c r="K2823">
        <v>49.9</v>
      </c>
      <c r="L2823">
        <v>96.6</v>
      </c>
      <c r="M2823">
        <v>1.3</v>
      </c>
      <c r="N2823">
        <v>1</v>
      </c>
      <c r="O2823">
        <v>0.2</v>
      </c>
      <c r="P2823">
        <v>0.2</v>
      </c>
      <c r="Q2823">
        <v>0.8</v>
      </c>
      <c r="R2823">
        <v>93</v>
      </c>
      <c r="S2823">
        <v>6.2</v>
      </c>
      <c r="T2823">
        <v>90.3</v>
      </c>
      <c r="U2823">
        <v>11.2</v>
      </c>
      <c r="V2823">
        <v>79.3</v>
      </c>
      <c r="W2823">
        <v>60.3</v>
      </c>
      <c r="X2823">
        <v>9.4</v>
      </c>
      <c r="Y2823">
        <v>422</v>
      </c>
      <c r="Z2823">
        <v>17.3</v>
      </c>
      <c r="AA2823">
        <v>4304</v>
      </c>
      <c r="AB2823">
        <v>68.599999999999994</v>
      </c>
      <c r="AC2823">
        <v>13.5</v>
      </c>
      <c r="AD2823">
        <v>39900</v>
      </c>
      <c r="AE2823">
        <v>3654</v>
      </c>
      <c r="AF2823">
        <v>3.15</v>
      </c>
      <c r="AG2823">
        <v>12828</v>
      </c>
      <c r="AH2823">
        <v>25625</v>
      </c>
      <c r="AI2823">
        <v>35</v>
      </c>
      <c r="AJ2823">
        <v>109</v>
      </c>
      <c r="AK2823">
        <v>1880</v>
      </c>
      <c r="AL2823">
        <v>2.2000000000000002</v>
      </c>
      <c r="AM2823">
        <v>909</v>
      </c>
      <c r="AN2823">
        <v>1099</v>
      </c>
      <c r="AO2823">
        <v>0</v>
      </c>
      <c r="AP2823">
        <v>0</v>
      </c>
      <c r="AQ2823">
        <v>0</v>
      </c>
      <c r="AR2823">
        <v>0</v>
      </c>
      <c r="AS2823">
        <v>75.3</v>
      </c>
      <c r="AT2823">
        <v>34.799999999999997</v>
      </c>
      <c r="AU2823">
        <v>0</v>
      </c>
      <c r="AV2823">
        <v>0</v>
      </c>
      <c r="AW2823">
        <v>33290</v>
      </c>
      <c r="AX2823">
        <v>2860</v>
      </c>
      <c r="AY2823">
        <v>4638</v>
      </c>
      <c r="AZ2823">
        <v>11</v>
      </c>
      <c r="BA2823">
        <v>1297.4100000000001</v>
      </c>
      <c r="BB2823">
        <v>9</v>
      </c>
    </row>
    <row r="2824" spans="1:54" x14ac:dyDescent="0.3">
      <c r="A2824">
        <v>49000</v>
      </c>
      <c r="B2824" t="s">
        <v>822</v>
      </c>
      <c r="D2824">
        <v>2942902</v>
      </c>
      <c r="E2824">
        <v>2763885</v>
      </c>
      <c r="F2824">
        <v>6.5</v>
      </c>
      <c r="G2824">
        <v>2763885</v>
      </c>
      <c r="H2824">
        <v>8.6</v>
      </c>
      <c r="I2824">
        <v>30.7</v>
      </c>
      <c r="J2824">
        <v>10</v>
      </c>
      <c r="K2824">
        <v>49.7</v>
      </c>
      <c r="L2824">
        <v>91.4</v>
      </c>
      <c r="M2824">
        <v>1.3</v>
      </c>
      <c r="N2824">
        <v>1.5</v>
      </c>
      <c r="O2824">
        <v>2.4</v>
      </c>
      <c r="P2824">
        <v>1</v>
      </c>
      <c r="Q2824">
        <v>2.4</v>
      </c>
      <c r="R2824">
        <v>13.5</v>
      </c>
      <c r="S2824">
        <v>79.3</v>
      </c>
      <c r="T2824">
        <v>82.8</v>
      </c>
      <c r="U2824">
        <v>8.1999999999999993</v>
      </c>
      <c r="V2824">
        <v>14.3</v>
      </c>
      <c r="W2824">
        <v>90.9</v>
      </c>
      <c r="X2824">
        <v>30.3</v>
      </c>
      <c r="Y2824">
        <v>143771</v>
      </c>
      <c r="Z2824">
        <v>21.4</v>
      </c>
      <c r="AA2824">
        <v>1022537</v>
      </c>
      <c r="AB2824">
        <v>70.099999999999994</v>
      </c>
      <c r="AC2824">
        <v>21.4</v>
      </c>
      <c r="AD2824">
        <v>212800</v>
      </c>
      <c r="AE2824">
        <v>886770</v>
      </c>
      <c r="AF2824">
        <v>3.12</v>
      </c>
      <c r="AG2824">
        <v>23873</v>
      </c>
      <c r="AH2824">
        <v>58821</v>
      </c>
      <c r="AI2824">
        <v>12.7</v>
      </c>
      <c r="AJ2824">
        <v>71887</v>
      </c>
      <c r="AK2824">
        <v>1101557</v>
      </c>
      <c r="AL2824">
        <v>2.9</v>
      </c>
      <c r="AM2824">
        <v>201838</v>
      </c>
      <c r="AN2824">
        <v>246393</v>
      </c>
      <c r="AO2824">
        <v>0.5</v>
      </c>
      <c r="AP2824">
        <v>0.6</v>
      </c>
      <c r="AQ2824">
        <v>1.9</v>
      </c>
      <c r="AR2824">
        <v>0.3</v>
      </c>
      <c r="AS2824">
        <v>3.7</v>
      </c>
      <c r="AT2824">
        <v>24.9</v>
      </c>
      <c r="AU2824">
        <v>42431657</v>
      </c>
      <c r="AV2824">
        <v>25417368</v>
      </c>
      <c r="AW2824">
        <v>36574240</v>
      </c>
      <c r="AX2824">
        <v>13730</v>
      </c>
      <c r="AY2824">
        <v>3980570</v>
      </c>
      <c r="AZ2824">
        <v>17510</v>
      </c>
      <c r="BA2824">
        <v>82169.62</v>
      </c>
      <c r="BB2824">
        <v>33.6</v>
      </c>
    </row>
    <row r="2825" spans="1:54" x14ac:dyDescent="0.3">
      <c r="A2825">
        <v>49001</v>
      </c>
      <c r="B2825" t="s">
        <v>537</v>
      </c>
      <c r="C2825" t="s">
        <v>820</v>
      </c>
      <c r="D2825">
        <v>6461</v>
      </c>
      <c r="E2825">
        <v>6629</v>
      </c>
      <c r="F2825">
        <v>-2.5</v>
      </c>
      <c r="G2825">
        <v>6629</v>
      </c>
      <c r="H2825">
        <v>8.1999999999999993</v>
      </c>
      <c r="I2825">
        <v>32.299999999999997</v>
      </c>
      <c r="J2825">
        <v>13.7</v>
      </c>
      <c r="K2825">
        <v>48.7</v>
      </c>
      <c r="L2825">
        <v>94.2</v>
      </c>
      <c r="M2825">
        <v>0.4</v>
      </c>
      <c r="N2825">
        <v>2</v>
      </c>
      <c r="O2825">
        <v>1.3</v>
      </c>
      <c r="P2825">
        <v>0.5</v>
      </c>
      <c r="Q2825">
        <v>1.6</v>
      </c>
      <c r="R2825">
        <v>10.9</v>
      </c>
      <c r="S2825">
        <v>85.3</v>
      </c>
      <c r="T2825">
        <v>87.3</v>
      </c>
      <c r="U2825">
        <v>6.8</v>
      </c>
      <c r="V2825">
        <v>6.5</v>
      </c>
      <c r="W2825">
        <v>90.9</v>
      </c>
      <c r="X2825">
        <v>17</v>
      </c>
      <c r="Y2825">
        <v>383</v>
      </c>
      <c r="Z2825">
        <v>16.899999999999999</v>
      </c>
      <c r="AA2825">
        <v>2927</v>
      </c>
      <c r="AB2825">
        <v>77.7</v>
      </c>
      <c r="AC2825">
        <v>8.6</v>
      </c>
      <c r="AD2825">
        <v>144800</v>
      </c>
      <c r="AE2825">
        <v>2112</v>
      </c>
      <c r="AF2825">
        <v>2.98</v>
      </c>
      <c r="AG2825">
        <v>19415</v>
      </c>
      <c r="AH2825">
        <v>46660</v>
      </c>
      <c r="AI2825">
        <v>14.1</v>
      </c>
      <c r="AJ2825">
        <v>159</v>
      </c>
      <c r="AK2825">
        <v>1595</v>
      </c>
      <c r="AL2825">
        <v>6.6</v>
      </c>
      <c r="AM2825">
        <v>470</v>
      </c>
      <c r="AN2825">
        <v>710</v>
      </c>
      <c r="AO2825">
        <v>0</v>
      </c>
      <c r="AP2825">
        <v>0</v>
      </c>
      <c r="AQ2825">
        <v>0</v>
      </c>
      <c r="AR2825">
        <v>0</v>
      </c>
      <c r="AS2825">
        <v>0</v>
      </c>
      <c r="AT2825">
        <v>0</v>
      </c>
      <c r="AU2825">
        <v>0</v>
      </c>
      <c r="AV2825">
        <v>0</v>
      </c>
      <c r="AW2825">
        <v>89663</v>
      </c>
      <c r="AX2825">
        <v>14776</v>
      </c>
      <c r="AY2825">
        <v>12753</v>
      </c>
      <c r="AZ2825">
        <v>16</v>
      </c>
      <c r="BA2825">
        <v>2589.88</v>
      </c>
      <c r="BB2825">
        <v>2.6</v>
      </c>
    </row>
    <row r="2826" spans="1:54" x14ac:dyDescent="0.3">
      <c r="A2826">
        <v>49003</v>
      </c>
      <c r="B2826" t="s">
        <v>838</v>
      </c>
      <c r="C2826" t="s">
        <v>820</v>
      </c>
      <c r="D2826">
        <v>51518</v>
      </c>
      <c r="E2826">
        <v>49975</v>
      </c>
      <c r="F2826">
        <v>3.1</v>
      </c>
      <c r="G2826">
        <v>49975</v>
      </c>
      <c r="H2826">
        <v>8.6</v>
      </c>
      <c r="I2826">
        <v>32.799999999999997</v>
      </c>
      <c r="J2826">
        <v>12.2</v>
      </c>
      <c r="K2826">
        <v>49.4</v>
      </c>
      <c r="L2826">
        <v>95.2</v>
      </c>
      <c r="M2826">
        <v>0.5</v>
      </c>
      <c r="N2826">
        <v>1.2</v>
      </c>
      <c r="O2826">
        <v>1</v>
      </c>
      <c r="P2826">
        <v>0.2</v>
      </c>
      <c r="Q2826">
        <v>1.8</v>
      </c>
      <c r="R2826">
        <v>9.1</v>
      </c>
      <c r="S2826">
        <v>87.2</v>
      </c>
      <c r="T2826">
        <v>88.1</v>
      </c>
      <c r="U2826">
        <v>3.1</v>
      </c>
      <c r="V2826">
        <v>7.2</v>
      </c>
      <c r="W2826">
        <v>91.7</v>
      </c>
      <c r="X2826">
        <v>21.2</v>
      </c>
      <c r="Y2826">
        <v>2724</v>
      </c>
      <c r="Z2826">
        <v>22.6</v>
      </c>
      <c r="AA2826">
        <v>18097</v>
      </c>
      <c r="AB2826">
        <v>79.3</v>
      </c>
      <c r="AC2826">
        <v>11.8</v>
      </c>
      <c r="AD2826">
        <v>166100</v>
      </c>
      <c r="AE2826">
        <v>16207</v>
      </c>
      <c r="AF2826">
        <v>3.07</v>
      </c>
      <c r="AG2826">
        <v>21720</v>
      </c>
      <c r="AH2826">
        <v>57292</v>
      </c>
      <c r="AI2826">
        <v>8.8000000000000007</v>
      </c>
      <c r="AJ2826">
        <v>982</v>
      </c>
      <c r="AK2826">
        <v>16393</v>
      </c>
      <c r="AL2826">
        <v>5.9</v>
      </c>
      <c r="AM2826">
        <v>2975</v>
      </c>
      <c r="AN2826">
        <v>3818</v>
      </c>
      <c r="AO2826">
        <v>0</v>
      </c>
      <c r="AP2826">
        <v>0</v>
      </c>
      <c r="AQ2826">
        <v>1.4</v>
      </c>
      <c r="AR2826">
        <v>0</v>
      </c>
      <c r="AS2826">
        <v>1.4</v>
      </c>
      <c r="AT2826">
        <v>20.7</v>
      </c>
      <c r="AU2826">
        <v>3150909</v>
      </c>
      <c r="AV2826">
        <v>0</v>
      </c>
      <c r="AW2826">
        <v>447418</v>
      </c>
      <c r="AX2826">
        <v>9348</v>
      </c>
      <c r="AY2826">
        <v>36827</v>
      </c>
      <c r="AZ2826">
        <v>164</v>
      </c>
      <c r="BA2826">
        <v>5745.55</v>
      </c>
      <c r="BB2826">
        <v>8.6999999999999993</v>
      </c>
    </row>
    <row r="2827" spans="1:54" x14ac:dyDescent="0.3">
      <c r="A2827">
        <v>49005</v>
      </c>
      <c r="B2827" t="s">
        <v>837</v>
      </c>
      <c r="C2827" t="s">
        <v>820</v>
      </c>
      <c r="D2827">
        <v>118343</v>
      </c>
      <c r="E2827">
        <v>112656</v>
      </c>
      <c r="F2827">
        <v>5</v>
      </c>
      <c r="G2827">
        <v>112656</v>
      </c>
      <c r="H2827">
        <v>9.3000000000000007</v>
      </c>
      <c r="I2827">
        <v>31.1</v>
      </c>
      <c r="J2827">
        <v>8.6</v>
      </c>
      <c r="K2827">
        <v>50.1</v>
      </c>
      <c r="L2827">
        <v>93.2</v>
      </c>
      <c r="M2827">
        <v>0.8</v>
      </c>
      <c r="N2827">
        <v>1</v>
      </c>
      <c r="O2827">
        <v>2.6</v>
      </c>
      <c r="P2827">
        <v>0.5</v>
      </c>
      <c r="Q2827">
        <v>1.9</v>
      </c>
      <c r="R2827">
        <v>10.5</v>
      </c>
      <c r="S2827">
        <v>84.2</v>
      </c>
      <c r="T2827">
        <v>78.3</v>
      </c>
      <c r="U2827">
        <v>6.9</v>
      </c>
      <c r="V2827">
        <v>13.8</v>
      </c>
      <c r="W2827">
        <v>92.5</v>
      </c>
      <c r="X2827">
        <v>36.9</v>
      </c>
      <c r="Y2827">
        <v>4258</v>
      </c>
      <c r="Z2827">
        <v>16.600000000000001</v>
      </c>
      <c r="AA2827">
        <v>39368</v>
      </c>
      <c r="AB2827">
        <v>64.5</v>
      </c>
      <c r="AC2827">
        <v>23.2</v>
      </c>
      <c r="AD2827">
        <v>189100</v>
      </c>
      <c r="AE2827">
        <v>35375</v>
      </c>
      <c r="AF2827">
        <v>3.12</v>
      </c>
      <c r="AG2827">
        <v>20074</v>
      </c>
      <c r="AH2827">
        <v>49506</v>
      </c>
      <c r="AI2827">
        <v>16.600000000000001</v>
      </c>
      <c r="AJ2827">
        <v>3041</v>
      </c>
      <c r="AK2827">
        <v>38782</v>
      </c>
      <c r="AL2827">
        <v>0.7</v>
      </c>
      <c r="AM2827">
        <v>7934</v>
      </c>
      <c r="AN2827">
        <v>10332</v>
      </c>
      <c r="AO2827">
        <v>0</v>
      </c>
      <c r="AP2827">
        <v>0</v>
      </c>
      <c r="AQ2827">
        <v>1</v>
      </c>
      <c r="AR2827">
        <v>0</v>
      </c>
      <c r="AS2827">
        <v>2.6</v>
      </c>
      <c r="AT2827">
        <v>22.2</v>
      </c>
      <c r="AU2827">
        <v>0</v>
      </c>
      <c r="AV2827">
        <v>361610</v>
      </c>
      <c r="AW2827">
        <v>1095090</v>
      </c>
      <c r="AX2827">
        <v>10079</v>
      </c>
      <c r="AY2827">
        <v>95153</v>
      </c>
      <c r="AZ2827">
        <v>749</v>
      </c>
      <c r="BA2827">
        <v>1164.81</v>
      </c>
      <c r="BB2827">
        <v>96.7</v>
      </c>
    </row>
    <row r="2828" spans="1:54" x14ac:dyDescent="0.3">
      <c r="A2828">
        <v>49007</v>
      </c>
      <c r="B2828" t="s">
        <v>836</v>
      </c>
      <c r="C2828" t="s">
        <v>820</v>
      </c>
      <c r="D2828">
        <v>20660</v>
      </c>
      <c r="E2828">
        <v>21403</v>
      </c>
      <c r="F2828">
        <v>-3.5</v>
      </c>
      <c r="G2828">
        <v>21403</v>
      </c>
      <c r="H2828">
        <v>7.7</v>
      </c>
      <c r="I2828">
        <v>26.9</v>
      </c>
      <c r="J2828">
        <v>15.3</v>
      </c>
      <c r="K2828">
        <v>50.3</v>
      </c>
      <c r="L2828">
        <v>95</v>
      </c>
      <c r="M2828">
        <v>0.8</v>
      </c>
      <c r="N2828">
        <v>1.6</v>
      </c>
      <c r="O2828">
        <v>0.7</v>
      </c>
      <c r="P2828">
        <v>0.2</v>
      </c>
      <c r="Q2828">
        <v>1.8</v>
      </c>
      <c r="R2828">
        <v>13.1</v>
      </c>
      <c r="S2828">
        <v>83.2</v>
      </c>
      <c r="T2828">
        <v>83.8</v>
      </c>
      <c r="U2828">
        <v>2.9</v>
      </c>
      <c r="V2828">
        <v>7.2</v>
      </c>
      <c r="W2828">
        <v>86</v>
      </c>
      <c r="X2828">
        <v>12.6</v>
      </c>
      <c r="Y2828">
        <v>1316</v>
      </c>
      <c r="Z2828">
        <v>15.9</v>
      </c>
      <c r="AA2828">
        <v>9617</v>
      </c>
      <c r="AB2828">
        <v>69.5</v>
      </c>
      <c r="AC2828">
        <v>12.1</v>
      </c>
      <c r="AD2828">
        <v>122700</v>
      </c>
      <c r="AE2828">
        <v>7764</v>
      </c>
      <c r="AF2828">
        <v>2.64</v>
      </c>
      <c r="AG2828">
        <v>20155</v>
      </c>
      <c r="AH2828">
        <v>44724</v>
      </c>
      <c r="AI2828">
        <v>15.1</v>
      </c>
      <c r="AJ2828">
        <v>513</v>
      </c>
      <c r="AK2828">
        <v>6338</v>
      </c>
      <c r="AL2828">
        <v>-3.2</v>
      </c>
      <c r="AM2828">
        <v>1047</v>
      </c>
      <c r="AN2828">
        <v>1549</v>
      </c>
      <c r="AO2828">
        <v>0</v>
      </c>
      <c r="AP2828">
        <v>0</v>
      </c>
      <c r="AQ2828">
        <v>0</v>
      </c>
      <c r="AR2828">
        <v>0</v>
      </c>
      <c r="AS2828">
        <v>0</v>
      </c>
      <c r="AT2828">
        <v>0</v>
      </c>
      <c r="AU2828">
        <v>0</v>
      </c>
      <c r="AV2828">
        <v>0</v>
      </c>
      <c r="AW2828">
        <v>298872</v>
      </c>
      <c r="AX2828">
        <v>15197</v>
      </c>
      <c r="AY2828">
        <v>26154</v>
      </c>
      <c r="AZ2828">
        <v>66</v>
      </c>
      <c r="BA2828">
        <v>1478.49</v>
      </c>
      <c r="BB2828">
        <v>14.5</v>
      </c>
    </row>
    <row r="2829" spans="1:54" x14ac:dyDescent="0.3">
      <c r="A2829">
        <v>49009</v>
      </c>
      <c r="B2829" t="s">
        <v>835</v>
      </c>
      <c r="C2829" t="s">
        <v>820</v>
      </c>
      <c r="D2829">
        <v>1117</v>
      </c>
      <c r="E2829">
        <v>1061</v>
      </c>
      <c r="F2829">
        <v>5.3</v>
      </c>
      <c r="G2829">
        <v>1059</v>
      </c>
      <c r="H2829">
        <v>5.2</v>
      </c>
      <c r="I2829">
        <v>23</v>
      </c>
      <c r="J2829">
        <v>21.2</v>
      </c>
      <c r="K2829">
        <v>44.1</v>
      </c>
      <c r="L2829">
        <v>96</v>
      </c>
      <c r="M2829">
        <v>0.4</v>
      </c>
      <c r="N2829">
        <v>1.4</v>
      </c>
      <c r="O2829">
        <v>0.5</v>
      </c>
      <c r="P2829">
        <v>0.1</v>
      </c>
      <c r="Q2829">
        <v>1.6</v>
      </c>
      <c r="R2829">
        <v>4.2</v>
      </c>
      <c r="S2829">
        <v>93</v>
      </c>
      <c r="T2829">
        <v>85.1</v>
      </c>
      <c r="U2829">
        <v>1.8</v>
      </c>
      <c r="V2829">
        <v>1.8</v>
      </c>
      <c r="W2829">
        <v>86</v>
      </c>
      <c r="X2829">
        <v>18.8</v>
      </c>
      <c r="Y2829">
        <v>108</v>
      </c>
      <c r="Z2829">
        <v>15</v>
      </c>
      <c r="AA2829">
        <v>1154</v>
      </c>
      <c r="AB2829">
        <v>74.099999999999994</v>
      </c>
      <c r="AC2829">
        <v>1.8</v>
      </c>
      <c r="AD2829">
        <v>162500</v>
      </c>
      <c r="AE2829">
        <v>305</v>
      </c>
      <c r="AF2829">
        <v>2.37</v>
      </c>
      <c r="AG2829">
        <v>22811</v>
      </c>
      <c r="AH2829">
        <v>46917</v>
      </c>
      <c r="AI2829">
        <v>8.6</v>
      </c>
      <c r="AJ2829">
        <v>23</v>
      </c>
      <c r="AK2829">
        <v>74</v>
      </c>
      <c r="AL2829">
        <v>0</v>
      </c>
      <c r="AM2829">
        <v>77</v>
      </c>
      <c r="AN2829">
        <v>0</v>
      </c>
      <c r="AO2829">
        <v>0</v>
      </c>
      <c r="AP2829">
        <v>0</v>
      </c>
      <c r="AQ2829">
        <v>0</v>
      </c>
      <c r="AR2829">
        <v>0</v>
      </c>
      <c r="AS2829">
        <v>0</v>
      </c>
      <c r="AT2829">
        <v>0</v>
      </c>
      <c r="AU2829">
        <v>0</v>
      </c>
      <c r="AV2829">
        <v>0</v>
      </c>
      <c r="AW2829">
        <v>0</v>
      </c>
      <c r="AX2829">
        <v>0</v>
      </c>
      <c r="AY2829">
        <v>6358</v>
      </c>
      <c r="AZ2829">
        <v>7</v>
      </c>
      <c r="BA2829">
        <v>696.98</v>
      </c>
      <c r="BB2829">
        <v>1.5</v>
      </c>
    </row>
    <row r="2830" spans="1:54" x14ac:dyDescent="0.3">
      <c r="A2830">
        <v>49011</v>
      </c>
      <c r="B2830" t="s">
        <v>294</v>
      </c>
      <c r="C2830" t="s">
        <v>820</v>
      </c>
      <c r="D2830">
        <v>329692</v>
      </c>
      <c r="E2830">
        <v>306479</v>
      </c>
      <c r="F2830">
        <v>7.6</v>
      </c>
      <c r="G2830">
        <v>306479</v>
      </c>
      <c r="H2830">
        <v>8.9</v>
      </c>
      <c r="I2830">
        <v>33.299999999999997</v>
      </c>
      <c r="J2830">
        <v>9.1</v>
      </c>
      <c r="K2830">
        <v>49.6</v>
      </c>
      <c r="L2830">
        <v>92.7</v>
      </c>
      <c r="M2830">
        <v>1.4</v>
      </c>
      <c r="N2830">
        <v>0.7</v>
      </c>
      <c r="O2830">
        <v>2</v>
      </c>
      <c r="P2830">
        <v>0.7</v>
      </c>
      <c r="Q2830">
        <v>2.5</v>
      </c>
      <c r="R2830">
        <v>9.1</v>
      </c>
      <c r="S2830">
        <v>84.7</v>
      </c>
      <c r="T2830">
        <v>86.1</v>
      </c>
      <c r="U2830">
        <v>4.7</v>
      </c>
      <c r="V2830">
        <v>8.8000000000000007</v>
      </c>
      <c r="W2830">
        <v>95.4</v>
      </c>
      <c r="X2830">
        <v>34.1</v>
      </c>
      <c r="Y2830">
        <v>20019</v>
      </c>
      <c r="Z2830">
        <v>22.3</v>
      </c>
      <c r="AA2830">
        <v>103628</v>
      </c>
      <c r="AB2830">
        <v>77.7</v>
      </c>
      <c r="AC2830">
        <v>15.7</v>
      </c>
      <c r="AD2830">
        <v>222600</v>
      </c>
      <c r="AE2830">
        <v>95238</v>
      </c>
      <c r="AF2830">
        <v>3.25</v>
      </c>
      <c r="AG2830">
        <v>26035</v>
      </c>
      <c r="AH2830">
        <v>69707</v>
      </c>
      <c r="AI2830">
        <v>7.9</v>
      </c>
      <c r="AJ2830">
        <v>6499</v>
      </c>
      <c r="AK2830">
        <v>75584</v>
      </c>
      <c r="AL2830">
        <v>0.2</v>
      </c>
      <c r="AM2830">
        <v>21103</v>
      </c>
      <c r="AN2830">
        <v>25119</v>
      </c>
      <c r="AO2830">
        <v>0.4</v>
      </c>
      <c r="AP2830">
        <v>0.2</v>
      </c>
      <c r="AQ2830">
        <v>1.4</v>
      </c>
      <c r="AR2830">
        <v>0.4</v>
      </c>
      <c r="AS2830">
        <v>2.7</v>
      </c>
      <c r="AT2830">
        <v>25.4</v>
      </c>
      <c r="AU2830">
        <v>4985245</v>
      </c>
      <c r="AV2830">
        <v>0</v>
      </c>
      <c r="AW2830">
        <v>3217656</v>
      </c>
      <c r="AX2830">
        <v>11177</v>
      </c>
      <c r="AY2830">
        <v>274255</v>
      </c>
      <c r="AZ2830">
        <v>1512</v>
      </c>
      <c r="BA2830">
        <v>298.77999999999997</v>
      </c>
      <c r="BB2830">
        <v>1025.8</v>
      </c>
    </row>
    <row r="2831" spans="1:54" x14ac:dyDescent="0.3">
      <c r="A2831">
        <v>49013</v>
      </c>
      <c r="B2831" t="s">
        <v>834</v>
      </c>
      <c r="C2831" t="s">
        <v>820</v>
      </c>
      <c r="D2831">
        <v>20380</v>
      </c>
      <c r="E2831">
        <v>18607</v>
      </c>
      <c r="F2831">
        <v>9.5</v>
      </c>
      <c r="G2831">
        <v>18607</v>
      </c>
      <c r="H2831">
        <v>10.4</v>
      </c>
      <c r="I2831">
        <v>34.299999999999997</v>
      </c>
      <c r="J2831">
        <v>10.9</v>
      </c>
      <c r="K2831">
        <v>48.9</v>
      </c>
      <c r="L2831">
        <v>91.6</v>
      </c>
      <c r="M2831">
        <v>0.6</v>
      </c>
      <c r="N2831">
        <v>4.5999999999999996</v>
      </c>
      <c r="O2831">
        <v>0.5</v>
      </c>
      <c r="P2831">
        <v>0.4</v>
      </c>
      <c r="Q2831">
        <v>2.2999999999999998</v>
      </c>
      <c r="R2831">
        <v>8.1</v>
      </c>
      <c r="S2831">
        <v>85.2</v>
      </c>
      <c r="T2831">
        <v>86.3</v>
      </c>
      <c r="U2831">
        <v>3</v>
      </c>
      <c r="V2831">
        <v>6.9</v>
      </c>
      <c r="W2831">
        <v>86.4</v>
      </c>
      <c r="X2831">
        <v>16</v>
      </c>
      <c r="Y2831">
        <v>931</v>
      </c>
      <c r="Z2831">
        <v>22.5</v>
      </c>
      <c r="AA2831">
        <v>9800</v>
      </c>
      <c r="AB2831">
        <v>75.900000000000006</v>
      </c>
      <c r="AC2831">
        <v>6.8</v>
      </c>
      <c r="AD2831">
        <v>168000</v>
      </c>
      <c r="AE2831">
        <v>6850</v>
      </c>
      <c r="AF2831">
        <v>2.74</v>
      </c>
      <c r="AG2831">
        <v>23411</v>
      </c>
      <c r="AH2831">
        <v>57683</v>
      </c>
      <c r="AI2831">
        <v>8.9</v>
      </c>
      <c r="AJ2831">
        <v>739</v>
      </c>
      <c r="AK2831">
        <v>7164</v>
      </c>
      <c r="AL2831">
        <v>2.7</v>
      </c>
      <c r="AM2831">
        <v>1416</v>
      </c>
      <c r="AN2831">
        <v>1930</v>
      </c>
      <c r="AO2831">
        <v>0</v>
      </c>
      <c r="AP2831">
        <v>2.1</v>
      </c>
      <c r="AQ2831">
        <v>0</v>
      </c>
      <c r="AR2831">
        <v>0</v>
      </c>
      <c r="AS2831">
        <v>0</v>
      </c>
      <c r="AT2831">
        <v>0</v>
      </c>
      <c r="AU2831">
        <v>0</v>
      </c>
      <c r="AV2831">
        <v>54748</v>
      </c>
      <c r="AW2831">
        <v>215996</v>
      </c>
      <c r="AX2831">
        <v>13340</v>
      </c>
      <c r="AY2831">
        <v>13557</v>
      </c>
      <c r="AZ2831">
        <v>137</v>
      </c>
      <c r="BA2831">
        <v>3240.95</v>
      </c>
      <c r="BB2831">
        <v>5.7</v>
      </c>
    </row>
    <row r="2832" spans="1:54" x14ac:dyDescent="0.3">
      <c r="A2832">
        <v>49015</v>
      </c>
      <c r="B2832" t="s">
        <v>833</v>
      </c>
      <c r="C2832" t="s">
        <v>820</v>
      </c>
      <c r="D2832">
        <v>10631</v>
      </c>
      <c r="E2832">
        <v>10976</v>
      </c>
      <c r="F2832">
        <v>-3.1</v>
      </c>
      <c r="G2832">
        <v>10976</v>
      </c>
      <c r="H2832">
        <v>7.6</v>
      </c>
      <c r="I2832">
        <v>31</v>
      </c>
      <c r="J2832">
        <v>14.6</v>
      </c>
      <c r="K2832">
        <v>49.2</v>
      </c>
      <c r="L2832">
        <v>97</v>
      </c>
      <c r="M2832">
        <v>0.5</v>
      </c>
      <c r="N2832">
        <v>0.9</v>
      </c>
      <c r="O2832">
        <v>0.5</v>
      </c>
      <c r="P2832">
        <v>0.1</v>
      </c>
      <c r="Q2832">
        <v>1</v>
      </c>
      <c r="R2832">
        <v>6.3</v>
      </c>
      <c r="S2832">
        <v>91.4</v>
      </c>
      <c r="T2832">
        <v>87.4</v>
      </c>
      <c r="U2832">
        <v>2.1</v>
      </c>
      <c r="V2832">
        <v>5.8</v>
      </c>
      <c r="W2832">
        <v>89.8</v>
      </c>
      <c r="X2832">
        <v>12.5</v>
      </c>
      <c r="Y2832">
        <v>546</v>
      </c>
      <c r="Z2832">
        <v>19.100000000000001</v>
      </c>
      <c r="AA2832">
        <v>4500</v>
      </c>
      <c r="AB2832">
        <v>81.599999999999994</v>
      </c>
      <c r="AC2832">
        <v>5.8</v>
      </c>
      <c r="AD2832">
        <v>122500</v>
      </c>
      <c r="AE2832">
        <v>3598</v>
      </c>
      <c r="AF2832">
        <v>3.01</v>
      </c>
      <c r="AG2832">
        <v>20137</v>
      </c>
      <c r="AH2832">
        <v>52763</v>
      </c>
      <c r="AI2832">
        <v>10</v>
      </c>
      <c r="AJ2832">
        <v>187</v>
      </c>
      <c r="AK2832">
        <v>2605</v>
      </c>
      <c r="AL2832">
        <v>-1.7</v>
      </c>
      <c r="AM2832">
        <v>582</v>
      </c>
      <c r="AN2832">
        <v>552</v>
      </c>
      <c r="AO2832">
        <v>0</v>
      </c>
      <c r="AP2832">
        <v>0</v>
      </c>
      <c r="AQ2832">
        <v>0</v>
      </c>
      <c r="AR2832">
        <v>0</v>
      </c>
      <c r="AS2832">
        <v>0</v>
      </c>
      <c r="AT2832">
        <v>0</v>
      </c>
      <c r="AU2832">
        <v>0</v>
      </c>
      <c r="AV2832">
        <v>983</v>
      </c>
      <c r="AW2832">
        <v>128628</v>
      </c>
      <c r="AX2832">
        <v>12435</v>
      </c>
      <c r="AY2832">
        <v>10750</v>
      </c>
      <c r="AZ2832">
        <v>10</v>
      </c>
      <c r="BA2832">
        <v>4462.3100000000004</v>
      </c>
      <c r="BB2832">
        <v>2.5</v>
      </c>
    </row>
    <row r="2833" spans="1:54" x14ac:dyDescent="0.3">
      <c r="A2833">
        <v>49017</v>
      </c>
      <c r="B2833" t="s">
        <v>220</v>
      </c>
      <c r="C2833" t="s">
        <v>820</v>
      </c>
      <c r="D2833">
        <v>5024</v>
      </c>
      <c r="E2833">
        <v>5172</v>
      </c>
      <c r="F2833">
        <v>-2.9</v>
      </c>
      <c r="G2833">
        <v>5172</v>
      </c>
      <c r="H2833">
        <v>6.1</v>
      </c>
      <c r="I2833">
        <v>25.3</v>
      </c>
      <c r="J2833">
        <v>19</v>
      </c>
      <c r="K2833">
        <v>47.8</v>
      </c>
      <c r="L2833">
        <v>94.5</v>
      </c>
      <c r="M2833">
        <v>0.5</v>
      </c>
      <c r="N2833">
        <v>2.4</v>
      </c>
      <c r="O2833">
        <v>1.1000000000000001</v>
      </c>
      <c r="P2833">
        <v>0.3</v>
      </c>
      <c r="Q2833">
        <v>1.3</v>
      </c>
      <c r="R2833">
        <v>5.6</v>
      </c>
      <c r="S2833">
        <v>89.9</v>
      </c>
      <c r="T2833">
        <v>89.1</v>
      </c>
      <c r="U2833">
        <v>3.2</v>
      </c>
      <c r="V2833">
        <v>6.8</v>
      </c>
      <c r="W2833">
        <v>92</v>
      </c>
      <c r="X2833">
        <v>20.100000000000001</v>
      </c>
      <c r="Y2833">
        <v>449</v>
      </c>
      <c r="Z2833">
        <v>13.3</v>
      </c>
      <c r="AA2833">
        <v>3818</v>
      </c>
      <c r="AB2833">
        <v>78.3</v>
      </c>
      <c r="AC2833">
        <v>5.3</v>
      </c>
      <c r="AD2833">
        <v>154300</v>
      </c>
      <c r="AE2833">
        <v>1890</v>
      </c>
      <c r="AF2833">
        <v>2.62</v>
      </c>
      <c r="AG2833">
        <v>21989</v>
      </c>
      <c r="AH2833">
        <v>45357</v>
      </c>
      <c r="AI2833">
        <v>11.5</v>
      </c>
      <c r="AJ2833">
        <v>153</v>
      </c>
      <c r="AK2833">
        <v>1182</v>
      </c>
      <c r="AL2833">
        <v>0</v>
      </c>
      <c r="AM2833">
        <v>467</v>
      </c>
      <c r="AN2833">
        <v>566</v>
      </c>
      <c r="AO2833">
        <v>0</v>
      </c>
      <c r="AP2833">
        <v>0</v>
      </c>
      <c r="AQ2833">
        <v>0</v>
      </c>
      <c r="AR2833">
        <v>0</v>
      </c>
      <c r="AS2833">
        <v>0</v>
      </c>
      <c r="AT2833">
        <v>0</v>
      </c>
      <c r="AU2833">
        <v>0</v>
      </c>
      <c r="AV2833">
        <v>0</v>
      </c>
      <c r="AW2833">
        <v>22916</v>
      </c>
      <c r="AX2833">
        <v>5094</v>
      </c>
      <c r="AY2833">
        <v>49289</v>
      </c>
      <c r="AZ2833">
        <v>42</v>
      </c>
      <c r="BA2833">
        <v>5175.12</v>
      </c>
      <c r="BB2833">
        <v>1</v>
      </c>
    </row>
    <row r="2834" spans="1:54" x14ac:dyDescent="0.3">
      <c r="A2834">
        <v>49019</v>
      </c>
      <c r="B2834" t="s">
        <v>218</v>
      </c>
      <c r="C2834" t="s">
        <v>820</v>
      </c>
      <c r="D2834">
        <v>9429</v>
      </c>
      <c r="E2834">
        <v>9225</v>
      </c>
      <c r="F2834">
        <v>2.2000000000000002</v>
      </c>
      <c r="G2834">
        <v>9225</v>
      </c>
      <c r="H2834">
        <v>6.9</v>
      </c>
      <c r="I2834">
        <v>22.7</v>
      </c>
      <c r="J2834">
        <v>15.9</v>
      </c>
      <c r="K2834">
        <v>50.1</v>
      </c>
      <c r="L2834">
        <v>91.7</v>
      </c>
      <c r="M2834">
        <v>0.7</v>
      </c>
      <c r="N2834">
        <v>4.4000000000000004</v>
      </c>
      <c r="O2834">
        <v>1</v>
      </c>
      <c r="P2834">
        <v>0.1</v>
      </c>
      <c r="Q2834">
        <v>2.2000000000000002</v>
      </c>
      <c r="R2834">
        <v>10</v>
      </c>
      <c r="S2834">
        <v>83.2</v>
      </c>
      <c r="T2834">
        <v>85.2</v>
      </c>
      <c r="U2834">
        <v>4.7</v>
      </c>
      <c r="V2834">
        <v>7.6</v>
      </c>
      <c r="W2834">
        <v>91</v>
      </c>
      <c r="X2834">
        <v>25.2</v>
      </c>
      <c r="Y2834">
        <v>618</v>
      </c>
      <c r="Z2834">
        <v>14.5</v>
      </c>
      <c r="AA2834">
        <v>5111</v>
      </c>
      <c r="AB2834">
        <v>68</v>
      </c>
      <c r="AC2834">
        <v>15.2</v>
      </c>
      <c r="AD2834">
        <v>218800</v>
      </c>
      <c r="AE2834">
        <v>3633</v>
      </c>
      <c r="AF2834">
        <v>2.5099999999999998</v>
      </c>
      <c r="AG2834">
        <v>23558</v>
      </c>
      <c r="AH2834">
        <v>45888</v>
      </c>
      <c r="AI2834">
        <v>13.7</v>
      </c>
      <c r="AJ2834">
        <v>445</v>
      </c>
      <c r="AK2834">
        <v>3520</v>
      </c>
      <c r="AL2834">
        <v>-1.3</v>
      </c>
      <c r="AM2834">
        <v>1022</v>
      </c>
      <c r="AN2834">
        <v>1261</v>
      </c>
      <c r="AO2834">
        <v>0</v>
      </c>
      <c r="AP2834">
        <v>0</v>
      </c>
      <c r="AQ2834">
        <v>2.9</v>
      </c>
      <c r="AR2834">
        <v>0</v>
      </c>
      <c r="AS2834">
        <v>0</v>
      </c>
      <c r="AT2834">
        <v>24.4</v>
      </c>
      <c r="AU2834">
        <v>0</v>
      </c>
      <c r="AV2834">
        <v>19672</v>
      </c>
      <c r="AW2834">
        <v>159918</v>
      </c>
      <c r="AX2834">
        <v>16973</v>
      </c>
      <c r="AY2834">
        <v>68229</v>
      </c>
      <c r="AZ2834">
        <v>89</v>
      </c>
      <c r="BA2834">
        <v>3671.54</v>
      </c>
      <c r="BB2834">
        <v>2.5</v>
      </c>
    </row>
    <row r="2835" spans="1:54" x14ac:dyDescent="0.3">
      <c r="A2835">
        <v>49021</v>
      </c>
      <c r="B2835" t="s">
        <v>832</v>
      </c>
      <c r="C2835" t="s">
        <v>820</v>
      </c>
      <c r="D2835">
        <v>47269</v>
      </c>
      <c r="E2835">
        <v>46163</v>
      </c>
      <c r="F2835">
        <v>2.4</v>
      </c>
      <c r="G2835">
        <v>46163</v>
      </c>
      <c r="H2835">
        <v>8.4</v>
      </c>
      <c r="I2835">
        <v>29.2</v>
      </c>
      <c r="J2835">
        <v>11.4</v>
      </c>
      <c r="K2835">
        <v>50</v>
      </c>
      <c r="L2835">
        <v>93.4</v>
      </c>
      <c r="M2835">
        <v>0.7</v>
      </c>
      <c r="N2835">
        <v>2.5</v>
      </c>
      <c r="O2835">
        <v>1</v>
      </c>
      <c r="P2835">
        <v>0.4</v>
      </c>
      <c r="Q2835">
        <v>2</v>
      </c>
      <c r="R2835">
        <v>8.3000000000000007</v>
      </c>
      <c r="S2835">
        <v>86.3</v>
      </c>
      <c r="T2835">
        <v>84.1</v>
      </c>
      <c r="U2835">
        <v>3.3</v>
      </c>
      <c r="V2835">
        <v>6.1</v>
      </c>
      <c r="W2835">
        <v>90.6</v>
      </c>
      <c r="X2835">
        <v>26.4</v>
      </c>
      <c r="Y2835">
        <v>2673</v>
      </c>
      <c r="Z2835">
        <v>18.2</v>
      </c>
      <c r="AA2835">
        <v>20083</v>
      </c>
      <c r="AB2835">
        <v>62.8</v>
      </c>
      <c r="AC2835">
        <v>27.8</v>
      </c>
      <c r="AD2835">
        <v>168300</v>
      </c>
      <c r="AE2835">
        <v>15435</v>
      </c>
      <c r="AF2835">
        <v>2.93</v>
      </c>
      <c r="AG2835">
        <v>17839</v>
      </c>
      <c r="AH2835">
        <v>42369</v>
      </c>
      <c r="AI2835">
        <v>20.9</v>
      </c>
      <c r="AJ2835">
        <v>1204</v>
      </c>
      <c r="AK2835">
        <v>11013</v>
      </c>
      <c r="AL2835">
        <v>3.3</v>
      </c>
      <c r="AM2835">
        <v>3271</v>
      </c>
      <c r="AN2835">
        <v>3913</v>
      </c>
      <c r="AO2835">
        <v>0</v>
      </c>
      <c r="AP2835">
        <v>0</v>
      </c>
      <c r="AQ2835">
        <v>0</v>
      </c>
      <c r="AR2835">
        <v>0</v>
      </c>
      <c r="AS2835">
        <v>0</v>
      </c>
      <c r="AT2835">
        <v>20.5</v>
      </c>
      <c r="AU2835">
        <v>735967</v>
      </c>
      <c r="AV2835">
        <v>0</v>
      </c>
      <c r="AW2835">
        <v>652165</v>
      </c>
      <c r="AX2835">
        <v>15067</v>
      </c>
      <c r="AY2835">
        <v>59642</v>
      </c>
      <c r="AZ2835">
        <v>238</v>
      </c>
      <c r="BA2835">
        <v>3296.68</v>
      </c>
      <c r="BB2835">
        <v>14</v>
      </c>
    </row>
    <row r="2836" spans="1:54" x14ac:dyDescent="0.3">
      <c r="A2836">
        <v>49023</v>
      </c>
      <c r="B2836" t="s">
        <v>831</v>
      </c>
      <c r="C2836" t="s">
        <v>820</v>
      </c>
      <c r="D2836">
        <v>10486</v>
      </c>
      <c r="E2836">
        <v>10246</v>
      </c>
      <c r="F2836">
        <v>2.2999999999999998</v>
      </c>
      <c r="G2836">
        <v>10246</v>
      </c>
      <c r="H2836">
        <v>8.9</v>
      </c>
      <c r="I2836">
        <v>35.1</v>
      </c>
      <c r="J2836">
        <v>11.7</v>
      </c>
      <c r="K2836">
        <v>48.9</v>
      </c>
      <c r="L2836">
        <v>96.4</v>
      </c>
      <c r="M2836">
        <v>0.4</v>
      </c>
      <c r="N2836">
        <v>1</v>
      </c>
      <c r="O2836">
        <v>0.4</v>
      </c>
      <c r="P2836">
        <v>0.2</v>
      </c>
      <c r="Q2836">
        <v>1.5</v>
      </c>
      <c r="R2836">
        <v>4.7</v>
      </c>
      <c r="S2836">
        <v>92.7</v>
      </c>
      <c r="T2836">
        <v>89.4</v>
      </c>
      <c r="U2836">
        <v>1.2</v>
      </c>
      <c r="V2836">
        <v>5.4</v>
      </c>
      <c r="W2836">
        <v>89.9</v>
      </c>
      <c r="X2836">
        <v>14.6</v>
      </c>
      <c r="Y2836">
        <v>534</v>
      </c>
      <c r="Z2836">
        <v>24</v>
      </c>
      <c r="AA2836">
        <v>3557</v>
      </c>
      <c r="AB2836">
        <v>80.3</v>
      </c>
      <c r="AC2836">
        <v>7.2</v>
      </c>
      <c r="AD2836">
        <v>162600</v>
      </c>
      <c r="AE2836">
        <v>3016</v>
      </c>
      <c r="AF2836">
        <v>3.37</v>
      </c>
      <c r="AG2836">
        <v>18108</v>
      </c>
      <c r="AH2836">
        <v>55247</v>
      </c>
      <c r="AI2836">
        <v>14.7</v>
      </c>
      <c r="AJ2836">
        <v>188</v>
      </c>
      <c r="AK2836">
        <v>2084</v>
      </c>
      <c r="AL2836">
        <v>7.4</v>
      </c>
      <c r="AM2836">
        <v>712</v>
      </c>
      <c r="AN2836">
        <v>748</v>
      </c>
      <c r="AO2836">
        <v>0</v>
      </c>
      <c r="AP2836">
        <v>0</v>
      </c>
      <c r="AQ2836">
        <v>0</v>
      </c>
      <c r="AR2836">
        <v>0</v>
      </c>
      <c r="AS2836">
        <v>0</v>
      </c>
      <c r="AT2836">
        <v>16.7</v>
      </c>
      <c r="AU2836">
        <v>0</v>
      </c>
      <c r="AV2836">
        <v>19287</v>
      </c>
      <c r="AW2836">
        <v>112160</v>
      </c>
      <c r="AX2836">
        <v>11743</v>
      </c>
      <c r="AY2836">
        <v>7158</v>
      </c>
      <c r="AZ2836">
        <v>38</v>
      </c>
      <c r="BA2836">
        <v>3392.28</v>
      </c>
      <c r="BB2836">
        <v>3</v>
      </c>
    </row>
    <row r="2837" spans="1:54" x14ac:dyDescent="0.3">
      <c r="A2837">
        <v>49025</v>
      </c>
      <c r="B2837" t="s">
        <v>830</v>
      </c>
      <c r="C2837" t="s">
        <v>820</v>
      </c>
      <c r="D2837">
        <v>7254</v>
      </c>
      <c r="E2837">
        <v>7125</v>
      </c>
      <c r="F2837">
        <v>1.8</v>
      </c>
      <c r="G2837">
        <v>7125</v>
      </c>
      <c r="H2837">
        <v>5.8</v>
      </c>
      <c r="I2837">
        <v>22.9</v>
      </c>
      <c r="J2837">
        <v>21.5</v>
      </c>
      <c r="K2837">
        <v>50</v>
      </c>
      <c r="L2837">
        <v>95.8</v>
      </c>
      <c r="M2837">
        <v>0.4</v>
      </c>
      <c r="N2837">
        <v>1.7</v>
      </c>
      <c r="O2837">
        <v>0.5</v>
      </c>
      <c r="P2837">
        <v>0.1</v>
      </c>
      <c r="Q2837">
        <v>1.5</v>
      </c>
      <c r="R2837">
        <v>4.5</v>
      </c>
      <c r="S2837">
        <v>91.6</v>
      </c>
      <c r="T2837">
        <v>84.6</v>
      </c>
      <c r="U2837">
        <v>2.8</v>
      </c>
      <c r="V2837">
        <v>2.8</v>
      </c>
      <c r="W2837">
        <v>94.4</v>
      </c>
      <c r="X2837">
        <v>25.3</v>
      </c>
      <c r="Y2837">
        <v>695</v>
      </c>
      <c r="Z2837">
        <v>16.5</v>
      </c>
      <c r="AA2837">
        <v>5866</v>
      </c>
      <c r="AB2837">
        <v>78.900000000000006</v>
      </c>
      <c r="AC2837">
        <v>3.4</v>
      </c>
      <c r="AD2837">
        <v>162300</v>
      </c>
      <c r="AE2837">
        <v>3077</v>
      </c>
      <c r="AF2837">
        <v>2.2999999999999998</v>
      </c>
      <c r="AG2837">
        <v>24154</v>
      </c>
      <c r="AH2837">
        <v>48540</v>
      </c>
      <c r="AI2837">
        <v>7.8</v>
      </c>
      <c r="AJ2837">
        <v>249</v>
      </c>
      <c r="AK2837">
        <v>2128</v>
      </c>
      <c r="AL2837">
        <v>2.7</v>
      </c>
      <c r="AM2837">
        <v>669</v>
      </c>
      <c r="AN2837">
        <v>710</v>
      </c>
      <c r="AO2837">
        <v>0</v>
      </c>
      <c r="AP2837">
        <v>0</v>
      </c>
      <c r="AQ2837">
        <v>0</v>
      </c>
      <c r="AR2837">
        <v>0</v>
      </c>
      <c r="AS2837">
        <v>0</v>
      </c>
      <c r="AT2837">
        <v>15.4</v>
      </c>
      <c r="AU2837">
        <v>0</v>
      </c>
      <c r="AV2837">
        <v>3848</v>
      </c>
      <c r="AW2837">
        <v>72071</v>
      </c>
      <c r="AX2837">
        <v>11098</v>
      </c>
      <c r="AY2837">
        <v>20941</v>
      </c>
      <c r="AZ2837">
        <v>15</v>
      </c>
      <c r="BA2837">
        <v>3990.23</v>
      </c>
      <c r="BB2837">
        <v>1.8</v>
      </c>
    </row>
    <row r="2838" spans="1:54" x14ac:dyDescent="0.3">
      <c r="A2838">
        <v>49027</v>
      </c>
      <c r="B2838" t="s">
        <v>829</v>
      </c>
      <c r="C2838" t="s">
        <v>820</v>
      </c>
      <c r="D2838">
        <v>12606</v>
      </c>
      <c r="E2838">
        <v>12503</v>
      </c>
      <c r="F2838">
        <v>0.8</v>
      </c>
      <c r="G2838">
        <v>12503</v>
      </c>
      <c r="H2838">
        <v>8.1999999999999993</v>
      </c>
      <c r="I2838">
        <v>31.4</v>
      </c>
      <c r="J2838">
        <v>16.100000000000001</v>
      </c>
      <c r="K2838">
        <v>49</v>
      </c>
      <c r="L2838">
        <v>95</v>
      </c>
      <c r="M2838">
        <v>0.5</v>
      </c>
      <c r="N2838">
        <v>2</v>
      </c>
      <c r="O2838">
        <v>0.9</v>
      </c>
      <c r="P2838">
        <v>0.2</v>
      </c>
      <c r="Q2838">
        <v>1.4</v>
      </c>
      <c r="R2838">
        <v>12.8</v>
      </c>
      <c r="S2838">
        <v>84.1</v>
      </c>
      <c r="T2838">
        <v>87</v>
      </c>
      <c r="U2838">
        <v>8</v>
      </c>
      <c r="V2838">
        <v>11.8</v>
      </c>
      <c r="W2838">
        <v>86.4</v>
      </c>
      <c r="X2838">
        <v>19</v>
      </c>
      <c r="Y2838">
        <v>755</v>
      </c>
      <c r="Z2838">
        <v>17.600000000000001</v>
      </c>
      <c r="AA2838">
        <v>4926</v>
      </c>
      <c r="AB2838">
        <v>74.2</v>
      </c>
      <c r="AC2838">
        <v>4.4000000000000004</v>
      </c>
      <c r="AD2838">
        <v>132800</v>
      </c>
      <c r="AE2838">
        <v>4101</v>
      </c>
      <c r="AF2838">
        <v>3.02</v>
      </c>
      <c r="AG2838">
        <v>19972</v>
      </c>
      <c r="AH2838">
        <v>49238</v>
      </c>
      <c r="AI2838">
        <v>13.3</v>
      </c>
      <c r="AJ2838">
        <v>241</v>
      </c>
      <c r="AK2838">
        <v>2813</v>
      </c>
      <c r="AL2838">
        <v>1.6</v>
      </c>
      <c r="AM2838">
        <v>770</v>
      </c>
      <c r="AN2838">
        <v>870</v>
      </c>
      <c r="AO2838">
        <v>0</v>
      </c>
      <c r="AP2838">
        <v>0</v>
      </c>
      <c r="AQ2838">
        <v>0</v>
      </c>
      <c r="AR2838">
        <v>0</v>
      </c>
      <c r="AS2838">
        <v>0</v>
      </c>
      <c r="AT2838">
        <v>0</v>
      </c>
      <c r="AU2838">
        <v>0</v>
      </c>
      <c r="AV2838">
        <v>23248</v>
      </c>
      <c r="AW2838">
        <v>125054</v>
      </c>
      <c r="AX2838">
        <v>10521</v>
      </c>
      <c r="AY2838">
        <v>11647</v>
      </c>
      <c r="AZ2838">
        <v>28</v>
      </c>
      <c r="BA2838">
        <v>6572.43</v>
      </c>
      <c r="BB2838">
        <v>1.9</v>
      </c>
    </row>
    <row r="2839" spans="1:54" x14ac:dyDescent="0.3">
      <c r="A2839">
        <v>49029</v>
      </c>
      <c r="B2839" t="s">
        <v>23</v>
      </c>
      <c r="C2839" t="s">
        <v>820</v>
      </c>
      <c r="D2839">
        <v>10608</v>
      </c>
      <c r="E2839">
        <v>9469</v>
      </c>
      <c r="F2839">
        <v>12</v>
      </c>
      <c r="G2839">
        <v>9469</v>
      </c>
      <c r="H2839">
        <v>8.4</v>
      </c>
      <c r="I2839">
        <v>35.4</v>
      </c>
      <c r="J2839">
        <v>11.3</v>
      </c>
      <c r="K2839">
        <v>49.1</v>
      </c>
      <c r="L2839">
        <v>97.6</v>
      </c>
      <c r="M2839">
        <v>0.3</v>
      </c>
      <c r="N2839">
        <v>0.4</v>
      </c>
      <c r="O2839">
        <v>0.7</v>
      </c>
      <c r="P2839">
        <v>0.1</v>
      </c>
      <c r="Q2839">
        <v>0.9</v>
      </c>
      <c r="R2839">
        <v>2.7</v>
      </c>
      <c r="S2839">
        <v>95.3</v>
      </c>
      <c r="T2839">
        <v>91.7</v>
      </c>
      <c r="U2839">
        <v>1.8</v>
      </c>
      <c r="V2839">
        <v>3.3</v>
      </c>
      <c r="W2839">
        <v>97.6</v>
      </c>
      <c r="X2839">
        <v>33.4</v>
      </c>
      <c r="Y2839">
        <v>725</v>
      </c>
      <c r="Z2839">
        <v>26.1</v>
      </c>
      <c r="AA2839">
        <v>3306</v>
      </c>
      <c r="AB2839">
        <v>89.2</v>
      </c>
      <c r="AC2839">
        <v>2.8</v>
      </c>
      <c r="AD2839">
        <v>264400</v>
      </c>
      <c r="AE2839">
        <v>2860</v>
      </c>
      <c r="AF2839">
        <v>3.39</v>
      </c>
      <c r="AG2839">
        <v>26274</v>
      </c>
      <c r="AH2839">
        <v>80337</v>
      </c>
      <c r="AI2839">
        <v>4</v>
      </c>
      <c r="AJ2839">
        <v>235</v>
      </c>
      <c r="AK2839">
        <v>1452</v>
      </c>
      <c r="AL2839">
        <v>2.5</v>
      </c>
      <c r="AM2839">
        <v>910</v>
      </c>
      <c r="AN2839">
        <v>1191</v>
      </c>
      <c r="AO2839">
        <v>0</v>
      </c>
      <c r="AP2839">
        <v>0</v>
      </c>
      <c r="AQ2839">
        <v>0</v>
      </c>
      <c r="AR2839">
        <v>0</v>
      </c>
      <c r="AS2839">
        <v>0</v>
      </c>
      <c r="AT2839">
        <v>0</v>
      </c>
      <c r="AU2839">
        <v>0</v>
      </c>
      <c r="AV2839">
        <v>0</v>
      </c>
      <c r="AW2839">
        <v>42681</v>
      </c>
      <c r="AX2839">
        <v>5058</v>
      </c>
      <c r="AY2839">
        <v>5686</v>
      </c>
      <c r="AZ2839">
        <v>83</v>
      </c>
      <c r="BA2839">
        <v>609.20000000000005</v>
      </c>
      <c r="BB2839">
        <v>15.5</v>
      </c>
    </row>
    <row r="2840" spans="1:54" x14ac:dyDescent="0.3">
      <c r="A2840">
        <v>49031</v>
      </c>
      <c r="B2840" t="s">
        <v>828</v>
      </c>
      <c r="C2840" t="s">
        <v>820</v>
      </c>
      <c r="D2840">
        <v>1484</v>
      </c>
      <c r="E2840">
        <v>1557</v>
      </c>
      <c r="F2840">
        <v>-4.7</v>
      </c>
      <c r="G2840">
        <v>1556</v>
      </c>
      <c r="H2840">
        <v>3.6</v>
      </c>
      <c r="I2840">
        <v>25.7</v>
      </c>
      <c r="J2840">
        <v>24.7</v>
      </c>
      <c r="K2840">
        <v>48.5</v>
      </c>
      <c r="L2840">
        <v>97</v>
      </c>
      <c r="M2840">
        <v>0.2</v>
      </c>
      <c r="N2840">
        <v>1</v>
      </c>
      <c r="O2840">
        <v>0.5</v>
      </c>
      <c r="P2840">
        <v>0.1</v>
      </c>
      <c r="Q2840">
        <v>1.1000000000000001</v>
      </c>
      <c r="R2840">
        <v>7.7</v>
      </c>
      <c r="S2840">
        <v>90.2</v>
      </c>
      <c r="T2840">
        <v>93.1</v>
      </c>
      <c r="U2840">
        <v>1.8</v>
      </c>
      <c r="V2840">
        <v>7.4</v>
      </c>
      <c r="W2840">
        <v>88.7</v>
      </c>
      <c r="X2840">
        <v>17</v>
      </c>
      <c r="Y2840">
        <v>184</v>
      </c>
      <c r="Z2840">
        <v>20.3</v>
      </c>
      <c r="AA2840">
        <v>910</v>
      </c>
      <c r="AB2840">
        <v>83.5</v>
      </c>
      <c r="AC2840">
        <v>0</v>
      </c>
      <c r="AD2840">
        <v>152800</v>
      </c>
      <c r="AE2840">
        <v>570</v>
      </c>
      <c r="AF2840">
        <v>3.07</v>
      </c>
      <c r="AG2840">
        <v>16959</v>
      </c>
      <c r="AH2840">
        <v>38500</v>
      </c>
      <c r="AI2840">
        <v>25.4</v>
      </c>
      <c r="AJ2840">
        <v>24</v>
      </c>
      <c r="AK2840">
        <v>73</v>
      </c>
      <c r="AL2840">
        <v>5.8</v>
      </c>
      <c r="AM2840">
        <v>109</v>
      </c>
      <c r="AN2840">
        <v>0</v>
      </c>
      <c r="AO2840">
        <v>0</v>
      </c>
      <c r="AP2840">
        <v>0</v>
      </c>
      <c r="AQ2840">
        <v>0</v>
      </c>
      <c r="AR2840">
        <v>0</v>
      </c>
      <c r="AS2840">
        <v>0</v>
      </c>
      <c r="AT2840">
        <v>0</v>
      </c>
      <c r="AU2840">
        <v>0</v>
      </c>
      <c r="AV2840">
        <v>0</v>
      </c>
      <c r="AW2840">
        <v>0</v>
      </c>
      <c r="AX2840">
        <v>0</v>
      </c>
      <c r="AY2840">
        <v>0</v>
      </c>
      <c r="AZ2840">
        <v>10</v>
      </c>
      <c r="BA2840">
        <v>757.79</v>
      </c>
      <c r="BB2840">
        <v>2.1</v>
      </c>
    </row>
    <row r="2841" spans="1:54" x14ac:dyDescent="0.3">
      <c r="A2841">
        <v>49033</v>
      </c>
      <c r="B2841" t="s">
        <v>827</v>
      </c>
      <c r="C2841" t="s">
        <v>820</v>
      </c>
      <c r="D2841">
        <v>2293</v>
      </c>
      <c r="E2841">
        <v>2264</v>
      </c>
      <c r="F2841">
        <v>1.3</v>
      </c>
      <c r="G2841">
        <v>2264</v>
      </c>
      <c r="H2841">
        <v>7</v>
      </c>
      <c r="I2841">
        <v>29.7</v>
      </c>
      <c r="J2841">
        <v>17.7</v>
      </c>
      <c r="K2841">
        <v>48.7</v>
      </c>
      <c r="L2841">
        <v>97.6</v>
      </c>
      <c r="M2841">
        <v>0.3</v>
      </c>
      <c r="N2841">
        <v>0.8</v>
      </c>
      <c r="O2841">
        <v>0.3</v>
      </c>
      <c r="P2841">
        <v>0</v>
      </c>
      <c r="Q2841">
        <v>1</v>
      </c>
      <c r="R2841">
        <v>4.5999999999999996</v>
      </c>
      <c r="S2841">
        <v>93.2</v>
      </c>
      <c r="T2841">
        <v>89.9</v>
      </c>
      <c r="U2841">
        <v>0.5</v>
      </c>
      <c r="V2841">
        <v>2.2999999999999998</v>
      </c>
      <c r="W2841">
        <v>95.3</v>
      </c>
      <c r="X2841">
        <v>17</v>
      </c>
      <c r="Y2841">
        <v>178</v>
      </c>
      <c r="Z2841">
        <v>22</v>
      </c>
      <c r="AA2841">
        <v>2920</v>
      </c>
      <c r="AB2841">
        <v>83.4</v>
      </c>
      <c r="AC2841">
        <v>10.1</v>
      </c>
      <c r="AD2841">
        <v>156600</v>
      </c>
      <c r="AE2841">
        <v>664</v>
      </c>
      <c r="AF2841">
        <v>3.41</v>
      </c>
      <c r="AG2841">
        <v>24258</v>
      </c>
      <c r="AH2841">
        <v>50000</v>
      </c>
      <c r="AI2841">
        <v>7</v>
      </c>
      <c r="AJ2841">
        <v>81</v>
      </c>
      <c r="AK2841">
        <v>385</v>
      </c>
      <c r="AL2841">
        <v>6.6</v>
      </c>
      <c r="AM2841">
        <v>240</v>
      </c>
      <c r="AN2841">
        <v>0</v>
      </c>
      <c r="AO2841">
        <v>0</v>
      </c>
      <c r="AP2841">
        <v>0</v>
      </c>
      <c r="AQ2841">
        <v>0</v>
      </c>
      <c r="AR2841">
        <v>0</v>
      </c>
      <c r="AS2841">
        <v>0</v>
      </c>
      <c r="AT2841">
        <v>0</v>
      </c>
      <c r="AU2841">
        <v>0</v>
      </c>
      <c r="AV2841">
        <v>0</v>
      </c>
      <c r="AW2841">
        <v>11499</v>
      </c>
      <c r="AX2841">
        <v>5601</v>
      </c>
      <c r="AY2841">
        <v>3732</v>
      </c>
      <c r="AZ2841">
        <v>21</v>
      </c>
      <c r="BA2841">
        <v>1028.78</v>
      </c>
      <c r="BB2841">
        <v>2.2000000000000002</v>
      </c>
    </row>
    <row r="2842" spans="1:54" x14ac:dyDescent="0.3">
      <c r="A2842">
        <v>49035</v>
      </c>
      <c r="B2842" t="s">
        <v>826</v>
      </c>
      <c r="C2842" t="s">
        <v>820</v>
      </c>
      <c r="D2842">
        <v>1091742</v>
      </c>
      <c r="E2842">
        <v>1029655</v>
      </c>
      <c r="F2842">
        <v>6</v>
      </c>
      <c r="G2842">
        <v>1029655</v>
      </c>
      <c r="H2842">
        <v>8.1</v>
      </c>
      <c r="I2842">
        <v>28.3</v>
      </c>
      <c r="J2842">
        <v>9.6</v>
      </c>
      <c r="K2842">
        <v>49.8</v>
      </c>
      <c r="L2842">
        <v>88.5</v>
      </c>
      <c r="M2842">
        <v>2</v>
      </c>
      <c r="N2842">
        <v>1.3</v>
      </c>
      <c r="O2842">
        <v>3.9</v>
      </c>
      <c r="P2842">
        <v>1.6</v>
      </c>
      <c r="Q2842">
        <v>2.6</v>
      </c>
      <c r="R2842">
        <v>17.8</v>
      </c>
      <c r="S2842">
        <v>72.599999999999994</v>
      </c>
      <c r="T2842">
        <v>83</v>
      </c>
      <c r="U2842">
        <v>12.1</v>
      </c>
      <c r="V2842">
        <v>19.7</v>
      </c>
      <c r="W2842">
        <v>89</v>
      </c>
      <c r="X2842">
        <v>31</v>
      </c>
      <c r="Y2842">
        <v>49590</v>
      </c>
      <c r="Z2842">
        <v>22.2</v>
      </c>
      <c r="AA2842">
        <v>376456</v>
      </c>
      <c r="AB2842">
        <v>67.3</v>
      </c>
      <c r="AC2842">
        <v>27.7</v>
      </c>
      <c r="AD2842">
        <v>232100</v>
      </c>
      <c r="AE2842">
        <v>344089</v>
      </c>
      <c r="AF2842">
        <v>3.01</v>
      </c>
      <c r="AG2842">
        <v>26103</v>
      </c>
      <c r="AH2842">
        <v>60555</v>
      </c>
      <c r="AI2842">
        <v>12.7</v>
      </c>
      <c r="AJ2842">
        <v>29886</v>
      </c>
      <c r="AK2842">
        <v>524284</v>
      </c>
      <c r="AL2842">
        <v>2.5</v>
      </c>
      <c r="AM2842">
        <v>76464</v>
      </c>
      <c r="AN2842">
        <v>97576</v>
      </c>
      <c r="AO2842">
        <v>0.6</v>
      </c>
      <c r="AP2842">
        <v>0.7</v>
      </c>
      <c r="AQ2842">
        <v>2.9</v>
      </c>
      <c r="AR2842">
        <v>0.3</v>
      </c>
      <c r="AS2842">
        <v>4.7</v>
      </c>
      <c r="AT2842">
        <v>25.6</v>
      </c>
      <c r="AU2842">
        <v>18860476</v>
      </c>
      <c r="AV2842">
        <v>16956359</v>
      </c>
      <c r="AW2842">
        <v>16758729</v>
      </c>
      <c r="AX2842">
        <v>16718</v>
      </c>
      <c r="AY2842">
        <v>1874594</v>
      </c>
      <c r="AZ2842">
        <v>4943</v>
      </c>
      <c r="BA2842">
        <v>742.28</v>
      </c>
      <c r="BB2842">
        <v>1387.1</v>
      </c>
    </row>
    <row r="2843" spans="1:54" x14ac:dyDescent="0.3">
      <c r="A2843">
        <v>49037</v>
      </c>
      <c r="B2843" t="s">
        <v>194</v>
      </c>
      <c r="C2843" t="s">
        <v>820</v>
      </c>
      <c r="D2843">
        <v>15251</v>
      </c>
      <c r="E2843">
        <v>14746</v>
      </c>
      <c r="F2843">
        <v>3.4</v>
      </c>
      <c r="G2843">
        <v>14746</v>
      </c>
      <c r="H2843">
        <v>8.1</v>
      </c>
      <c r="I2843">
        <v>32.200000000000003</v>
      </c>
      <c r="J2843">
        <v>11.9</v>
      </c>
      <c r="K2843">
        <v>50.2</v>
      </c>
      <c r="L2843">
        <v>50</v>
      </c>
      <c r="M2843">
        <v>0.4</v>
      </c>
      <c r="N2843">
        <v>46.6</v>
      </c>
      <c r="O2843">
        <v>0.7</v>
      </c>
      <c r="P2843">
        <v>0.1</v>
      </c>
      <c r="Q2843">
        <v>2.2000000000000002</v>
      </c>
      <c r="R2843">
        <v>5.0999999999999996</v>
      </c>
      <c r="S2843">
        <v>46.6</v>
      </c>
      <c r="T2843">
        <v>92.7</v>
      </c>
      <c r="U2843">
        <v>2.1</v>
      </c>
      <c r="V2843">
        <v>45</v>
      </c>
      <c r="W2843">
        <v>82.8</v>
      </c>
      <c r="X2843">
        <v>18.399999999999999</v>
      </c>
      <c r="Y2843">
        <v>606</v>
      </c>
      <c r="Z2843">
        <v>20.5</v>
      </c>
      <c r="AA2843">
        <v>5835</v>
      </c>
      <c r="AB2843">
        <v>81.2</v>
      </c>
      <c r="AC2843">
        <v>5.3</v>
      </c>
      <c r="AD2843">
        <v>127400</v>
      </c>
      <c r="AE2843">
        <v>4216</v>
      </c>
      <c r="AF2843">
        <v>3.42</v>
      </c>
      <c r="AG2843">
        <v>15476</v>
      </c>
      <c r="AH2843">
        <v>40492</v>
      </c>
      <c r="AI2843">
        <v>27.1</v>
      </c>
      <c r="AJ2843">
        <v>258</v>
      </c>
      <c r="AK2843">
        <v>2588</v>
      </c>
      <c r="AL2843">
        <v>-3.1</v>
      </c>
      <c r="AM2843">
        <v>748</v>
      </c>
      <c r="AN2843">
        <v>779</v>
      </c>
      <c r="AO2843">
        <v>0</v>
      </c>
      <c r="AP2843">
        <v>9.4</v>
      </c>
      <c r="AQ2843">
        <v>0</v>
      </c>
      <c r="AR2843">
        <v>0</v>
      </c>
      <c r="AS2843">
        <v>0</v>
      </c>
      <c r="AT2843">
        <v>31.6</v>
      </c>
      <c r="AU2843">
        <v>0</v>
      </c>
      <c r="AV2843">
        <v>0</v>
      </c>
      <c r="AW2843">
        <v>44601</v>
      </c>
      <c r="AX2843">
        <v>3102</v>
      </c>
      <c r="AY2843">
        <v>0</v>
      </c>
      <c r="AZ2843">
        <v>21</v>
      </c>
      <c r="BA2843">
        <v>7819.99</v>
      </c>
      <c r="BB2843">
        <v>1.9</v>
      </c>
    </row>
    <row r="2844" spans="1:54" x14ac:dyDescent="0.3">
      <c r="A2844">
        <v>49039</v>
      </c>
      <c r="B2844" t="s">
        <v>825</v>
      </c>
      <c r="C2844" t="s">
        <v>820</v>
      </c>
      <c r="D2844">
        <v>28477</v>
      </c>
      <c r="E2844">
        <v>27822</v>
      </c>
      <c r="F2844">
        <v>2.4</v>
      </c>
      <c r="G2844">
        <v>27822</v>
      </c>
      <c r="H2844">
        <v>6.5</v>
      </c>
      <c r="I2844">
        <v>27.6</v>
      </c>
      <c r="J2844">
        <v>12.8</v>
      </c>
      <c r="K2844">
        <v>47.7</v>
      </c>
      <c r="L2844">
        <v>94.3</v>
      </c>
      <c r="M2844">
        <v>1</v>
      </c>
      <c r="N2844">
        <v>1.7</v>
      </c>
      <c r="O2844">
        <v>0.8</v>
      </c>
      <c r="P2844">
        <v>0.6</v>
      </c>
      <c r="Q2844">
        <v>1.6</v>
      </c>
      <c r="R2844">
        <v>9.6999999999999993</v>
      </c>
      <c r="S2844">
        <v>85.9</v>
      </c>
      <c r="T2844">
        <v>80.099999999999994</v>
      </c>
      <c r="U2844">
        <v>4.8</v>
      </c>
      <c r="V2844">
        <v>9.9</v>
      </c>
      <c r="W2844">
        <v>88.4</v>
      </c>
      <c r="X2844">
        <v>20.8</v>
      </c>
      <c r="Y2844">
        <v>1729</v>
      </c>
      <c r="Z2844">
        <v>21</v>
      </c>
      <c r="AA2844">
        <v>10415</v>
      </c>
      <c r="AB2844">
        <v>76.2</v>
      </c>
      <c r="AC2844">
        <v>6.1</v>
      </c>
      <c r="AD2844">
        <v>164100</v>
      </c>
      <c r="AE2844">
        <v>7781</v>
      </c>
      <c r="AF2844">
        <v>3.22</v>
      </c>
      <c r="AG2844">
        <v>17811</v>
      </c>
      <c r="AH2844">
        <v>48369</v>
      </c>
      <c r="AI2844">
        <v>15.7</v>
      </c>
      <c r="AJ2844">
        <v>398</v>
      </c>
      <c r="AK2844">
        <v>4537</v>
      </c>
      <c r="AL2844">
        <v>12.6</v>
      </c>
      <c r="AM2844">
        <v>1685</v>
      </c>
      <c r="AN2844">
        <v>2595</v>
      </c>
      <c r="AO2844">
        <v>0</v>
      </c>
      <c r="AP2844">
        <v>0</v>
      </c>
      <c r="AQ2844">
        <v>0</v>
      </c>
      <c r="AR2844">
        <v>0</v>
      </c>
      <c r="AS2844">
        <v>0</v>
      </c>
      <c r="AT2844">
        <v>0</v>
      </c>
      <c r="AU2844">
        <v>0</v>
      </c>
      <c r="AV2844">
        <v>31160</v>
      </c>
      <c r="AW2844">
        <v>196917</v>
      </c>
      <c r="AX2844">
        <v>8016</v>
      </c>
      <c r="AY2844">
        <v>8332</v>
      </c>
      <c r="AZ2844">
        <v>37</v>
      </c>
      <c r="BA2844">
        <v>1590.15</v>
      </c>
      <c r="BB2844">
        <v>17.5</v>
      </c>
    </row>
    <row r="2845" spans="1:54" x14ac:dyDescent="0.3">
      <c r="A2845">
        <v>49041</v>
      </c>
      <c r="B2845" t="s">
        <v>82</v>
      </c>
      <c r="C2845" t="s">
        <v>820</v>
      </c>
      <c r="D2845">
        <v>20773</v>
      </c>
      <c r="E2845">
        <v>20801</v>
      </c>
      <c r="F2845">
        <v>-0.1</v>
      </c>
      <c r="G2845">
        <v>20802</v>
      </c>
      <c r="H2845">
        <v>7</v>
      </c>
      <c r="I2845">
        <v>30.2</v>
      </c>
      <c r="J2845">
        <v>15.7</v>
      </c>
      <c r="K2845">
        <v>49.1</v>
      </c>
      <c r="L2845">
        <v>96.5</v>
      </c>
      <c r="M2845">
        <v>0.3</v>
      </c>
      <c r="N2845">
        <v>1.5</v>
      </c>
      <c r="O2845">
        <v>0.4</v>
      </c>
      <c r="P2845">
        <v>0.2</v>
      </c>
      <c r="Q2845">
        <v>1.2</v>
      </c>
      <c r="R2845">
        <v>4.9000000000000004</v>
      </c>
      <c r="S2845">
        <v>92.3</v>
      </c>
      <c r="T2845">
        <v>85.4</v>
      </c>
      <c r="U2845">
        <v>2.4</v>
      </c>
      <c r="V2845">
        <v>4.7</v>
      </c>
      <c r="W2845">
        <v>89.9</v>
      </c>
      <c r="X2845">
        <v>16.399999999999999</v>
      </c>
      <c r="Y2845">
        <v>1266</v>
      </c>
      <c r="Z2845">
        <v>15.3</v>
      </c>
      <c r="AA2845">
        <v>8513</v>
      </c>
      <c r="AB2845">
        <v>79</v>
      </c>
      <c r="AC2845">
        <v>7.3</v>
      </c>
      <c r="AD2845">
        <v>151400</v>
      </c>
      <c r="AE2845">
        <v>7146</v>
      </c>
      <c r="AF2845">
        <v>2.82</v>
      </c>
      <c r="AG2845">
        <v>19115</v>
      </c>
      <c r="AH2845">
        <v>46229</v>
      </c>
      <c r="AI2845">
        <v>15.4</v>
      </c>
      <c r="AJ2845">
        <v>515</v>
      </c>
      <c r="AK2845">
        <v>5948</v>
      </c>
      <c r="AL2845">
        <v>3.5</v>
      </c>
      <c r="AM2845">
        <v>1369</v>
      </c>
      <c r="AN2845">
        <v>1643</v>
      </c>
      <c r="AO2845">
        <v>0</v>
      </c>
      <c r="AP2845">
        <v>0</v>
      </c>
      <c r="AQ2845">
        <v>0</v>
      </c>
      <c r="AR2845">
        <v>0</v>
      </c>
      <c r="AS2845">
        <v>0</v>
      </c>
      <c r="AT2845">
        <v>23.6</v>
      </c>
      <c r="AU2845">
        <v>0</v>
      </c>
      <c r="AV2845">
        <v>111990</v>
      </c>
      <c r="AW2845">
        <v>324631</v>
      </c>
      <c r="AX2845">
        <v>16494</v>
      </c>
      <c r="AY2845">
        <v>24734</v>
      </c>
      <c r="AZ2845">
        <v>45</v>
      </c>
      <c r="BA2845">
        <v>1910.58</v>
      </c>
      <c r="BB2845">
        <v>10.9</v>
      </c>
    </row>
    <row r="2846" spans="1:54" x14ac:dyDescent="0.3">
      <c r="A2846">
        <v>49043</v>
      </c>
      <c r="B2846" t="s">
        <v>191</v>
      </c>
      <c r="C2846" t="s">
        <v>820</v>
      </c>
      <c r="D2846">
        <v>39105</v>
      </c>
      <c r="E2846">
        <v>36324</v>
      </c>
      <c r="F2846">
        <v>7.7</v>
      </c>
      <c r="G2846">
        <v>36324</v>
      </c>
      <c r="H2846">
        <v>6</v>
      </c>
      <c r="I2846">
        <v>26.2</v>
      </c>
      <c r="J2846">
        <v>9.8000000000000007</v>
      </c>
      <c r="K2846">
        <v>48.9</v>
      </c>
      <c r="L2846">
        <v>95.4</v>
      </c>
      <c r="M2846">
        <v>0.7</v>
      </c>
      <c r="N2846">
        <v>0.6</v>
      </c>
      <c r="O2846">
        <v>1.7</v>
      </c>
      <c r="P2846">
        <v>0.2</v>
      </c>
      <c r="Q2846">
        <v>1.5</v>
      </c>
      <c r="R2846">
        <v>11.6</v>
      </c>
      <c r="S2846">
        <v>84.7</v>
      </c>
      <c r="T2846">
        <v>87.1</v>
      </c>
      <c r="U2846">
        <v>10.6</v>
      </c>
      <c r="V2846">
        <v>12.8</v>
      </c>
      <c r="W2846">
        <v>93.1</v>
      </c>
      <c r="X2846">
        <v>48.7</v>
      </c>
      <c r="Y2846">
        <v>1912</v>
      </c>
      <c r="Z2846">
        <v>24.1</v>
      </c>
      <c r="AA2846">
        <v>27215</v>
      </c>
      <c r="AB2846">
        <v>74.400000000000006</v>
      </c>
      <c r="AC2846">
        <v>30.3</v>
      </c>
      <c r="AD2846">
        <v>485700</v>
      </c>
      <c r="AE2846">
        <v>13627</v>
      </c>
      <c r="AF2846">
        <v>2.72</v>
      </c>
      <c r="AG2846">
        <v>42462</v>
      </c>
      <c r="AH2846">
        <v>83336</v>
      </c>
      <c r="AI2846">
        <v>8.5</v>
      </c>
      <c r="AJ2846">
        <v>2144</v>
      </c>
      <c r="AK2846">
        <v>26100</v>
      </c>
      <c r="AL2846">
        <v>4</v>
      </c>
      <c r="AM2846">
        <v>5615</v>
      </c>
      <c r="AN2846">
        <v>6422</v>
      </c>
      <c r="AO2846">
        <v>0</v>
      </c>
      <c r="AP2846">
        <v>0</v>
      </c>
      <c r="AQ2846">
        <v>0</v>
      </c>
      <c r="AR2846">
        <v>0</v>
      </c>
      <c r="AS2846">
        <v>2.6</v>
      </c>
      <c r="AT2846">
        <v>25.3</v>
      </c>
      <c r="AU2846">
        <v>0</v>
      </c>
      <c r="AV2846">
        <v>165809</v>
      </c>
      <c r="AW2846">
        <v>659852</v>
      </c>
      <c r="AX2846">
        <v>18614</v>
      </c>
      <c r="AY2846">
        <v>228891</v>
      </c>
      <c r="AZ2846">
        <v>286</v>
      </c>
      <c r="BA2846">
        <v>1871.71</v>
      </c>
      <c r="BB2846">
        <v>19.399999999999999</v>
      </c>
    </row>
    <row r="2847" spans="1:54" x14ac:dyDescent="0.3">
      <c r="A2847">
        <v>49045</v>
      </c>
      <c r="B2847" t="s">
        <v>824</v>
      </c>
      <c r="C2847" t="s">
        <v>820</v>
      </c>
      <c r="D2847">
        <v>61598</v>
      </c>
      <c r="E2847">
        <v>58218</v>
      </c>
      <c r="F2847">
        <v>5.8</v>
      </c>
      <c r="G2847">
        <v>58218</v>
      </c>
      <c r="H2847">
        <v>8.5</v>
      </c>
      <c r="I2847">
        <v>34.5</v>
      </c>
      <c r="J2847">
        <v>8.6</v>
      </c>
      <c r="K2847">
        <v>49.5</v>
      </c>
      <c r="L2847">
        <v>94.3</v>
      </c>
      <c r="M2847">
        <v>0.9</v>
      </c>
      <c r="N2847">
        <v>1.3</v>
      </c>
      <c r="O2847">
        <v>0.8</v>
      </c>
      <c r="P2847">
        <v>0.5</v>
      </c>
      <c r="Q2847">
        <v>2.2000000000000002</v>
      </c>
      <c r="R2847">
        <v>11.8</v>
      </c>
      <c r="S2847">
        <v>83.7</v>
      </c>
      <c r="T2847">
        <v>85</v>
      </c>
      <c r="U2847">
        <v>3.7</v>
      </c>
      <c r="V2847">
        <v>9</v>
      </c>
      <c r="W2847">
        <v>92</v>
      </c>
      <c r="X2847">
        <v>20.399999999999999</v>
      </c>
      <c r="Y2847">
        <v>3756</v>
      </c>
      <c r="Z2847">
        <v>29.5</v>
      </c>
      <c r="AA2847">
        <v>20369</v>
      </c>
      <c r="AB2847">
        <v>75.2</v>
      </c>
      <c r="AC2847">
        <v>9.8000000000000007</v>
      </c>
      <c r="AD2847">
        <v>177500</v>
      </c>
      <c r="AE2847">
        <v>18281</v>
      </c>
      <c r="AF2847">
        <v>3.2</v>
      </c>
      <c r="AG2847">
        <v>22252</v>
      </c>
      <c r="AH2847">
        <v>61412</v>
      </c>
      <c r="AI2847">
        <v>8.6999999999999993</v>
      </c>
      <c r="AJ2847">
        <v>758</v>
      </c>
      <c r="AK2847">
        <v>11037</v>
      </c>
      <c r="AL2847">
        <v>3.7</v>
      </c>
      <c r="AM2847">
        <v>2661</v>
      </c>
      <c r="AN2847">
        <v>2778</v>
      </c>
      <c r="AO2847">
        <v>0</v>
      </c>
      <c r="AP2847">
        <v>0</v>
      </c>
      <c r="AQ2847">
        <v>0</v>
      </c>
      <c r="AR2847">
        <v>0</v>
      </c>
      <c r="AS2847">
        <v>0</v>
      </c>
      <c r="AT2847">
        <v>38.299999999999997</v>
      </c>
      <c r="AU2847">
        <v>0</v>
      </c>
      <c r="AV2847">
        <v>73602</v>
      </c>
      <c r="AW2847">
        <v>503618</v>
      </c>
      <c r="AX2847">
        <v>9204</v>
      </c>
      <c r="AY2847">
        <v>35159</v>
      </c>
      <c r="AZ2847">
        <v>375</v>
      </c>
      <c r="BA2847">
        <v>6941.35</v>
      </c>
      <c r="BB2847">
        <v>8.4</v>
      </c>
    </row>
    <row r="2848" spans="1:54" x14ac:dyDescent="0.3">
      <c r="A2848">
        <v>49047</v>
      </c>
      <c r="B2848" t="s">
        <v>823</v>
      </c>
      <c r="C2848" t="s">
        <v>820</v>
      </c>
      <c r="D2848">
        <v>36867</v>
      </c>
      <c r="E2848">
        <v>32586</v>
      </c>
      <c r="F2848">
        <v>13.1</v>
      </c>
      <c r="G2848">
        <v>32588</v>
      </c>
      <c r="H2848">
        <v>9.8000000000000007</v>
      </c>
      <c r="I2848">
        <v>33.799999999999997</v>
      </c>
      <c r="J2848">
        <v>9.1</v>
      </c>
      <c r="K2848">
        <v>49.1</v>
      </c>
      <c r="L2848">
        <v>88.4</v>
      </c>
      <c r="M2848">
        <v>0.6</v>
      </c>
      <c r="N2848">
        <v>7.7</v>
      </c>
      <c r="O2848">
        <v>0.5</v>
      </c>
      <c r="P2848">
        <v>0.5</v>
      </c>
      <c r="Q2848">
        <v>2.2000000000000002</v>
      </c>
      <c r="R2848">
        <v>8</v>
      </c>
      <c r="S2848">
        <v>82</v>
      </c>
      <c r="T2848">
        <v>85.1</v>
      </c>
      <c r="U2848">
        <v>3.7</v>
      </c>
      <c r="V2848">
        <v>8.6</v>
      </c>
      <c r="W2848">
        <v>86.2</v>
      </c>
      <c r="X2848">
        <v>16.2</v>
      </c>
      <c r="Y2848">
        <v>1934</v>
      </c>
      <c r="Z2848">
        <v>19</v>
      </c>
      <c r="AA2848">
        <v>13176</v>
      </c>
      <c r="AB2848">
        <v>75</v>
      </c>
      <c r="AC2848">
        <v>11.2</v>
      </c>
      <c r="AD2848">
        <v>187900</v>
      </c>
      <c r="AE2848">
        <v>11007</v>
      </c>
      <c r="AF2848">
        <v>3.04</v>
      </c>
      <c r="AG2848">
        <v>23805</v>
      </c>
      <c r="AH2848">
        <v>62067</v>
      </c>
      <c r="AI2848">
        <v>11.6</v>
      </c>
      <c r="AJ2848">
        <v>1166</v>
      </c>
      <c r="AK2848">
        <v>11090</v>
      </c>
      <c r="AL2848">
        <v>-0.6</v>
      </c>
      <c r="AM2848">
        <v>1776</v>
      </c>
      <c r="AN2848">
        <v>2753</v>
      </c>
      <c r="AO2848">
        <v>0</v>
      </c>
      <c r="AP2848">
        <v>0.9</v>
      </c>
      <c r="AQ2848">
        <v>0</v>
      </c>
      <c r="AR2848">
        <v>0</v>
      </c>
      <c r="AS2848">
        <v>2.1</v>
      </c>
      <c r="AT2848">
        <v>27.6</v>
      </c>
      <c r="AU2848">
        <v>0</v>
      </c>
      <c r="AV2848">
        <v>0</v>
      </c>
      <c r="AW2848">
        <v>461448</v>
      </c>
      <c r="AX2848">
        <v>15958</v>
      </c>
      <c r="AY2848">
        <v>46512</v>
      </c>
      <c r="AZ2848">
        <v>322</v>
      </c>
      <c r="BA2848">
        <v>4479.6899999999996</v>
      </c>
      <c r="BB2848">
        <v>7.3</v>
      </c>
    </row>
    <row r="2849" spans="1:54" x14ac:dyDescent="0.3">
      <c r="A2849">
        <v>49049</v>
      </c>
      <c r="B2849" t="s">
        <v>822</v>
      </c>
      <c r="C2849" t="s">
        <v>820</v>
      </c>
      <c r="D2849">
        <v>560974</v>
      </c>
      <c r="E2849">
        <v>516564</v>
      </c>
      <c r="F2849">
        <v>8.6</v>
      </c>
      <c r="G2849">
        <v>516564</v>
      </c>
      <c r="H2849">
        <v>10.199999999999999</v>
      </c>
      <c r="I2849">
        <v>34.9</v>
      </c>
      <c r="J2849">
        <v>7.2</v>
      </c>
      <c r="K2849">
        <v>49.6</v>
      </c>
      <c r="L2849">
        <v>93.5</v>
      </c>
      <c r="M2849">
        <v>0.7</v>
      </c>
      <c r="N2849">
        <v>0.8</v>
      </c>
      <c r="O2849">
        <v>1.6</v>
      </c>
      <c r="P2849">
        <v>0.9</v>
      </c>
      <c r="Q2849">
        <v>2.4</v>
      </c>
      <c r="R2849">
        <v>11.2</v>
      </c>
      <c r="S2849">
        <v>83.3</v>
      </c>
      <c r="T2849">
        <v>78.099999999999994</v>
      </c>
      <c r="U2849">
        <v>7.2</v>
      </c>
      <c r="V2849">
        <v>13.1</v>
      </c>
      <c r="W2849">
        <v>93.6</v>
      </c>
      <c r="X2849">
        <v>36.5</v>
      </c>
      <c r="Y2849">
        <v>17282</v>
      </c>
      <c r="Z2849">
        <v>21.1</v>
      </c>
      <c r="AA2849">
        <v>157455</v>
      </c>
      <c r="AB2849">
        <v>67.900000000000006</v>
      </c>
      <c r="AC2849">
        <v>22.2</v>
      </c>
      <c r="AD2849">
        <v>222100</v>
      </c>
      <c r="AE2849">
        <v>143005</v>
      </c>
      <c r="AF2849">
        <v>3.61</v>
      </c>
      <c r="AG2849">
        <v>20774</v>
      </c>
      <c r="AH2849">
        <v>60196</v>
      </c>
      <c r="AI2849">
        <v>14</v>
      </c>
      <c r="AJ2849">
        <v>11374</v>
      </c>
      <c r="AK2849">
        <v>170323</v>
      </c>
      <c r="AL2849">
        <v>4.0999999999999996</v>
      </c>
      <c r="AM2849">
        <v>40259</v>
      </c>
      <c r="AN2849">
        <v>45490</v>
      </c>
      <c r="AO2849">
        <v>0.5</v>
      </c>
      <c r="AP2849">
        <v>0</v>
      </c>
      <c r="AQ2849">
        <v>1.1000000000000001</v>
      </c>
      <c r="AR2849">
        <v>0.4</v>
      </c>
      <c r="AS2849">
        <v>3.5</v>
      </c>
      <c r="AT2849">
        <v>24.2</v>
      </c>
      <c r="AU2849">
        <v>0</v>
      </c>
      <c r="AV2849">
        <v>2424955</v>
      </c>
      <c r="AW2849">
        <v>5772180</v>
      </c>
      <c r="AX2849">
        <v>11254</v>
      </c>
      <c r="AY2849">
        <v>451687</v>
      </c>
      <c r="AZ2849">
        <v>5257</v>
      </c>
      <c r="BA2849">
        <v>2003.45</v>
      </c>
      <c r="BB2849">
        <v>257.8</v>
      </c>
    </row>
    <row r="2850" spans="1:54" x14ac:dyDescent="0.3">
      <c r="A2850">
        <v>49051</v>
      </c>
      <c r="B2850" t="s">
        <v>821</v>
      </c>
      <c r="C2850" t="s">
        <v>820</v>
      </c>
      <c r="D2850">
        <v>27714</v>
      </c>
      <c r="E2850">
        <v>23530</v>
      </c>
      <c r="F2850">
        <v>17.8</v>
      </c>
      <c r="G2850">
        <v>23530</v>
      </c>
      <c r="H2850">
        <v>7.9</v>
      </c>
      <c r="I2850">
        <v>32.9</v>
      </c>
      <c r="J2850">
        <v>9.4</v>
      </c>
      <c r="K2850">
        <v>48.6</v>
      </c>
      <c r="L2850">
        <v>95.8</v>
      </c>
      <c r="M2850">
        <v>0.5</v>
      </c>
      <c r="N2850">
        <v>0.8</v>
      </c>
      <c r="O2850">
        <v>1.2</v>
      </c>
      <c r="P2850">
        <v>0.2</v>
      </c>
      <c r="Q2850">
        <v>1.5</v>
      </c>
      <c r="R2850">
        <v>12.9</v>
      </c>
      <c r="S2850">
        <v>84.2</v>
      </c>
      <c r="T2850">
        <v>86.4</v>
      </c>
      <c r="U2850">
        <v>10.199999999999999</v>
      </c>
      <c r="V2850">
        <v>15</v>
      </c>
      <c r="W2850">
        <v>89.6</v>
      </c>
      <c r="X2850">
        <v>33.4</v>
      </c>
      <c r="Y2850">
        <v>853</v>
      </c>
      <c r="Z2850">
        <v>23.9</v>
      </c>
      <c r="AA2850">
        <v>11613</v>
      </c>
      <c r="AB2850">
        <v>75.5</v>
      </c>
      <c r="AC2850">
        <v>10.4</v>
      </c>
      <c r="AD2850">
        <v>307600</v>
      </c>
      <c r="AE2850">
        <v>7602</v>
      </c>
      <c r="AF2850">
        <v>3.21</v>
      </c>
      <c r="AG2850">
        <v>25777</v>
      </c>
      <c r="AH2850">
        <v>65050</v>
      </c>
      <c r="AI2850">
        <v>9.5</v>
      </c>
      <c r="AJ2850">
        <v>807</v>
      </c>
      <c r="AK2850">
        <v>5345</v>
      </c>
      <c r="AL2850">
        <v>6.4</v>
      </c>
      <c r="AM2850">
        <v>2522</v>
      </c>
      <c r="AN2850">
        <v>3116</v>
      </c>
      <c r="AO2850">
        <v>0</v>
      </c>
      <c r="AP2850">
        <v>0</v>
      </c>
      <c r="AQ2850">
        <v>0</v>
      </c>
      <c r="AR2850">
        <v>0</v>
      </c>
      <c r="AS2850">
        <v>5.0999999999999996</v>
      </c>
      <c r="AT2850">
        <v>19.100000000000001</v>
      </c>
      <c r="AU2850">
        <v>0</v>
      </c>
      <c r="AV2850">
        <v>0</v>
      </c>
      <c r="AW2850">
        <v>228355</v>
      </c>
      <c r="AX2850">
        <v>11197</v>
      </c>
      <c r="AY2850">
        <v>38846</v>
      </c>
      <c r="AZ2850">
        <v>436</v>
      </c>
      <c r="BA2850">
        <v>1175.5</v>
      </c>
      <c r="BB2850">
        <v>20</v>
      </c>
    </row>
    <row r="2851" spans="1:54" x14ac:dyDescent="0.3">
      <c r="A2851">
        <v>49053</v>
      </c>
      <c r="B2851" t="s">
        <v>10</v>
      </c>
      <c r="C2851" t="s">
        <v>820</v>
      </c>
      <c r="D2851">
        <v>151948</v>
      </c>
      <c r="E2851">
        <v>138115</v>
      </c>
      <c r="F2851">
        <v>10</v>
      </c>
      <c r="G2851">
        <v>138115</v>
      </c>
      <c r="H2851">
        <v>7.3</v>
      </c>
      <c r="I2851">
        <v>28.3</v>
      </c>
      <c r="J2851">
        <v>19.600000000000001</v>
      </c>
      <c r="K2851">
        <v>50.5</v>
      </c>
      <c r="L2851">
        <v>93.7</v>
      </c>
      <c r="M2851">
        <v>0.8</v>
      </c>
      <c r="N2851">
        <v>1.7</v>
      </c>
      <c r="O2851">
        <v>0.9</v>
      </c>
      <c r="P2851">
        <v>0.9</v>
      </c>
      <c r="Q2851">
        <v>2</v>
      </c>
      <c r="R2851">
        <v>10</v>
      </c>
      <c r="S2851">
        <v>85.2</v>
      </c>
      <c r="T2851">
        <v>81.599999999999994</v>
      </c>
      <c r="U2851">
        <v>5.9</v>
      </c>
      <c r="V2851">
        <v>8.5</v>
      </c>
      <c r="W2851">
        <v>91.7</v>
      </c>
      <c r="X2851">
        <v>26.4</v>
      </c>
      <c r="Y2851">
        <v>10729</v>
      </c>
      <c r="Z2851">
        <v>18.100000000000001</v>
      </c>
      <c r="AA2851">
        <v>62434</v>
      </c>
      <c r="AB2851">
        <v>69.099999999999994</v>
      </c>
      <c r="AC2851">
        <v>13.7</v>
      </c>
      <c r="AD2851">
        <v>212900</v>
      </c>
      <c r="AE2851">
        <v>46826</v>
      </c>
      <c r="AF2851">
        <v>2.99</v>
      </c>
      <c r="AG2851">
        <v>21472</v>
      </c>
      <c r="AH2851">
        <v>49279</v>
      </c>
      <c r="AI2851">
        <v>15.3</v>
      </c>
      <c r="AJ2851">
        <v>4195</v>
      </c>
      <c r="AK2851">
        <v>40096</v>
      </c>
      <c r="AL2851">
        <v>6</v>
      </c>
      <c r="AM2851">
        <v>12017</v>
      </c>
      <c r="AN2851">
        <v>14277</v>
      </c>
      <c r="AO2851">
        <v>0</v>
      </c>
      <c r="AP2851">
        <v>0</v>
      </c>
      <c r="AQ2851">
        <v>0.8</v>
      </c>
      <c r="AR2851">
        <v>0</v>
      </c>
      <c r="AS2851">
        <v>2.5</v>
      </c>
      <c r="AT2851">
        <v>21.3</v>
      </c>
      <c r="AU2851">
        <v>609632</v>
      </c>
      <c r="AV2851">
        <v>510839</v>
      </c>
      <c r="AW2851">
        <v>2087828</v>
      </c>
      <c r="AX2851">
        <v>15781</v>
      </c>
      <c r="AY2851">
        <v>254511</v>
      </c>
      <c r="AZ2851">
        <v>1628</v>
      </c>
      <c r="BA2851">
        <v>2426.36</v>
      </c>
      <c r="BB2851">
        <v>56.9</v>
      </c>
    </row>
    <row r="2852" spans="1:54" x14ac:dyDescent="0.3">
      <c r="A2852">
        <v>49055</v>
      </c>
      <c r="B2852" t="s">
        <v>250</v>
      </c>
      <c r="C2852" t="s">
        <v>820</v>
      </c>
      <c r="D2852">
        <v>2723</v>
      </c>
      <c r="E2852">
        <v>2778</v>
      </c>
      <c r="F2852">
        <v>-2</v>
      </c>
      <c r="G2852">
        <v>2778</v>
      </c>
      <c r="H2852">
        <v>6.1</v>
      </c>
      <c r="I2852">
        <v>27.1</v>
      </c>
      <c r="J2852">
        <v>18.8</v>
      </c>
      <c r="K2852">
        <v>49.2</v>
      </c>
      <c r="L2852">
        <v>96.2</v>
      </c>
      <c r="M2852">
        <v>0.1</v>
      </c>
      <c r="N2852">
        <v>1</v>
      </c>
      <c r="O2852">
        <v>0.8</v>
      </c>
      <c r="P2852">
        <v>0.3</v>
      </c>
      <c r="Q2852">
        <v>1.6</v>
      </c>
      <c r="R2852">
        <v>4.8</v>
      </c>
      <c r="S2852">
        <v>92.3</v>
      </c>
      <c r="T2852">
        <v>89.8</v>
      </c>
      <c r="U2852">
        <v>2.4</v>
      </c>
      <c r="V2852">
        <v>3.8</v>
      </c>
      <c r="W2852">
        <v>95.7</v>
      </c>
      <c r="X2852">
        <v>25.2</v>
      </c>
      <c r="Y2852">
        <v>205</v>
      </c>
      <c r="Z2852">
        <v>14.4</v>
      </c>
      <c r="AA2852">
        <v>1619</v>
      </c>
      <c r="AB2852">
        <v>83.9</v>
      </c>
      <c r="AC2852">
        <v>6.2</v>
      </c>
      <c r="AD2852">
        <v>173500</v>
      </c>
      <c r="AE2852">
        <v>970</v>
      </c>
      <c r="AF2852">
        <v>2.8</v>
      </c>
      <c r="AG2852">
        <v>19858</v>
      </c>
      <c r="AH2852">
        <v>41458</v>
      </c>
      <c r="AI2852">
        <v>18.2</v>
      </c>
      <c r="AJ2852">
        <v>81</v>
      </c>
      <c r="AK2852">
        <v>632</v>
      </c>
      <c r="AL2852">
        <v>-3.1</v>
      </c>
      <c r="AM2852">
        <v>287</v>
      </c>
      <c r="AN2852">
        <v>0</v>
      </c>
      <c r="AO2852">
        <v>0</v>
      </c>
      <c r="AP2852">
        <v>0</v>
      </c>
      <c r="AQ2852">
        <v>0</v>
      </c>
      <c r="AR2852">
        <v>0</v>
      </c>
      <c r="AS2852">
        <v>0</v>
      </c>
      <c r="AT2852">
        <v>0</v>
      </c>
      <c r="AU2852">
        <v>0</v>
      </c>
      <c r="AV2852">
        <v>0</v>
      </c>
      <c r="AW2852">
        <v>27847</v>
      </c>
      <c r="AX2852">
        <v>11197</v>
      </c>
      <c r="AY2852">
        <v>7736</v>
      </c>
      <c r="AZ2852">
        <v>16</v>
      </c>
      <c r="BA2852">
        <v>2460.6799999999998</v>
      </c>
      <c r="BB2852">
        <v>1.1000000000000001</v>
      </c>
    </row>
    <row r="2853" spans="1:54" x14ac:dyDescent="0.3">
      <c r="A2853">
        <v>49057</v>
      </c>
      <c r="B2853" t="s">
        <v>1932</v>
      </c>
      <c r="C2853" t="s">
        <v>820</v>
      </c>
      <c r="D2853">
        <v>240475</v>
      </c>
      <c r="E2853">
        <v>231236</v>
      </c>
      <c r="F2853">
        <v>4</v>
      </c>
      <c r="G2853">
        <v>231236</v>
      </c>
      <c r="H2853">
        <v>8</v>
      </c>
      <c r="I2853">
        <v>29.2</v>
      </c>
      <c r="J2853">
        <v>11.1</v>
      </c>
      <c r="K2853">
        <v>49.8</v>
      </c>
      <c r="L2853">
        <v>92.9</v>
      </c>
      <c r="M2853">
        <v>1.6</v>
      </c>
      <c r="N2853">
        <v>1.2</v>
      </c>
      <c r="O2853">
        <v>1.5</v>
      </c>
      <c r="P2853">
        <v>0.3</v>
      </c>
      <c r="Q2853">
        <v>2.4</v>
      </c>
      <c r="R2853">
        <v>17.7</v>
      </c>
      <c r="S2853">
        <v>77.099999999999994</v>
      </c>
      <c r="T2853">
        <v>84.7</v>
      </c>
      <c r="U2853">
        <v>7.1</v>
      </c>
      <c r="V2853">
        <v>13.2</v>
      </c>
      <c r="W2853">
        <v>88.8</v>
      </c>
      <c r="X2853">
        <v>22.7</v>
      </c>
      <c r="Y2853">
        <v>16813</v>
      </c>
      <c r="Z2853">
        <v>21.4</v>
      </c>
      <c r="AA2853">
        <v>87849</v>
      </c>
      <c r="AB2853">
        <v>71.599999999999994</v>
      </c>
      <c r="AC2853">
        <v>20.6</v>
      </c>
      <c r="AD2853">
        <v>170000</v>
      </c>
      <c r="AE2853">
        <v>79525</v>
      </c>
      <c r="AF2853">
        <v>2.9</v>
      </c>
      <c r="AG2853">
        <v>23106</v>
      </c>
      <c r="AH2853">
        <v>54974</v>
      </c>
      <c r="AI2853">
        <v>12.8</v>
      </c>
      <c r="AJ2853">
        <v>5007</v>
      </c>
      <c r="AK2853">
        <v>75494</v>
      </c>
      <c r="AL2853">
        <v>5.5</v>
      </c>
      <c r="AM2853">
        <v>12661</v>
      </c>
      <c r="AN2853">
        <v>17724</v>
      </c>
      <c r="AO2853">
        <v>0.9</v>
      </c>
      <c r="AP2853">
        <v>0</v>
      </c>
      <c r="AQ2853">
        <v>0</v>
      </c>
      <c r="AR2853">
        <v>0</v>
      </c>
      <c r="AS2853">
        <v>4.8</v>
      </c>
      <c r="AT2853">
        <v>26.7</v>
      </c>
      <c r="AU2853">
        <v>0</v>
      </c>
      <c r="AV2853">
        <v>2218165</v>
      </c>
      <c r="AW2853">
        <v>2810553</v>
      </c>
      <c r="AX2853">
        <v>12715</v>
      </c>
      <c r="AY2853">
        <v>261152</v>
      </c>
      <c r="AZ2853">
        <v>919</v>
      </c>
      <c r="BA2853">
        <v>576.08000000000004</v>
      </c>
      <c r="BB2853">
        <v>401.4</v>
      </c>
    </row>
    <row r="2854" spans="1:54" x14ac:dyDescent="0.3">
      <c r="A2854">
        <v>50000</v>
      </c>
      <c r="B2854" t="s">
        <v>947</v>
      </c>
      <c r="D2854">
        <v>626562</v>
      </c>
      <c r="E2854">
        <v>625745</v>
      </c>
      <c r="F2854">
        <v>0.1</v>
      </c>
      <c r="G2854">
        <v>625741</v>
      </c>
      <c r="H2854">
        <v>4.9000000000000004</v>
      </c>
      <c r="I2854">
        <v>19.399999999999999</v>
      </c>
      <c r="J2854">
        <v>16.899999999999999</v>
      </c>
      <c r="K2854">
        <v>50.7</v>
      </c>
      <c r="L2854">
        <v>95</v>
      </c>
      <c r="M2854">
        <v>1.2</v>
      </c>
      <c r="N2854">
        <v>0.4</v>
      </c>
      <c r="O2854">
        <v>1.6</v>
      </c>
      <c r="P2854">
        <v>0</v>
      </c>
      <c r="Q2854">
        <v>1.8</v>
      </c>
      <c r="R2854">
        <v>1.8</v>
      </c>
      <c r="S2854">
        <v>93.5</v>
      </c>
      <c r="T2854">
        <v>86.6</v>
      </c>
      <c r="U2854">
        <v>4.0999999999999996</v>
      </c>
      <c r="V2854">
        <v>5.2</v>
      </c>
      <c r="W2854">
        <v>91.4</v>
      </c>
      <c r="X2854">
        <v>34.799999999999997</v>
      </c>
      <c r="Y2854">
        <v>48456</v>
      </c>
      <c r="Z2854">
        <v>22.2</v>
      </c>
      <c r="AA2854">
        <v>325789</v>
      </c>
      <c r="AB2854">
        <v>71</v>
      </c>
      <c r="AC2854">
        <v>23</v>
      </c>
      <c r="AD2854">
        <v>216800</v>
      </c>
      <c r="AE2854">
        <v>257004</v>
      </c>
      <c r="AF2854">
        <v>2.34</v>
      </c>
      <c r="AG2854">
        <v>29167</v>
      </c>
      <c r="AH2854">
        <v>54267</v>
      </c>
      <c r="AI2854">
        <v>11.8</v>
      </c>
      <c r="AJ2854">
        <v>21119</v>
      </c>
      <c r="AK2854">
        <v>262474</v>
      </c>
      <c r="AL2854">
        <v>-1.1000000000000001</v>
      </c>
      <c r="AM2854">
        <v>59446</v>
      </c>
      <c r="AN2854">
        <v>78729</v>
      </c>
      <c r="AO2854">
        <v>0</v>
      </c>
      <c r="AP2854">
        <v>0.5</v>
      </c>
      <c r="AQ2854">
        <v>0.8</v>
      </c>
      <c r="AR2854">
        <v>0</v>
      </c>
      <c r="AS2854">
        <v>0.6</v>
      </c>
      <c r="AT2854">
        <v>26</v>
      </c>
      <c r="AU2854">
        <v>10751461</v>
      </c>
      <c r="AV2854">
        <v>5121694</v>
      </c>
      <c r="AW2854">
        <v>9310119</v>
      </c>
      <c r="AX2854">
        <v>15005</v>
      </c>
      <c r="AY2854">
        <v>1367630</v>
      </c>
      <c r="AZ2854">
        <v>1546</v>
      </c>
      <c r="BA2854">
        <v>9216.66</v>
      </c>
      <c r="BB2854">
        <v>67.900000000000006</v>
      </c>
    </row>
    <row r="2855" spans="1:54" x14ac:dyDescent="0.3">
      <c r="A2855">
        <v>50001</v>
      </c>
      <c r="B2855" t="s">
        <v>1933</v>
      </c>
      <c r="C2855" t="s">
        <v>946</v>
      </c>
      <c r="D2855">
        <v>37009</v>
      </c>
      <c r="E2855">
        <v>36824</v>
      </c>
      <c r="F2855">
        <v>0.5</v>
      </c>
      <c r="G2855">
        <v>36821</v>
      </c>
      <c r="H2855">
        <v>4.3</v>
      </c>
      <c r="I2855">
        <v>18.2</v>
      </c>
      <c r="J2855">
        <v>16.899999999999999</v>
      </c>
      <c r="K2855">
        <v>49.9</v>
      </c>
      <c r="L2855">
        <v>95</v>
      </c>
      <c r="M2855">
        <v>1</v>
      </c>
      <c r="N2855">
        <v>0.2</v>
      </c>
      <c r="O2855">
        <v>1.8</v>
      </c>
      <c r="P2855">
        <v>0</v>
      </c>
      <c r="Q2855">
        <v>1.9</v>
      </c>
      <c r="R2855">
        <v>2.2000000000000002</v>
      </c>
      <c r="S2855">
        <v>93.2</v>
      </c>
      <c r="T2855">
        <v>86.4</v>
      </c>
      <c r="U2855">
        <v>4.0999999999999996</v>
      </c>
      <c r="V2855">
        <v>5.0999999999999996</v>
      </c>
      <c r="W2855">
        <v>90.7</v>
      </c>
      <c r="X2855">
        <v>35.6</v>
      </c>
      <c r="Y2855">
        <v>2610</v>
      </c>
      <c r="Z2855">
        <v>23.8</v>
      </c>
      <c r="AA2855">
        <v>16941</v>
      </c>
      <c r="AB2855">
        <v>74.099999999999994</v>
      </c>
      <c r="AC2855">
        <v>14.2</v>
      </c>
      <c r="AD2855">
        <v>234500</v>
      </c>
      <c r="AE2855">
        <v>14164</v>
      </c>
      <c r="AF2855">
        <v>2.4</v>
      </c>
      <c r="AG2855">
        <v>28722</v>
      </c>
      <c r="AH2855">
        <v>57565</v>
      </c>
      <c r="AI2855">
        <v>11.3</v>
      </c>
      <c r="AJ2855">
        <v>1139</v>
      </c>
      <c r="AK2855">
        <v>12178</v>
      </c>
      <c r="AL2855">
        <v>-1.9</v>
      </c>
      <c r="AM2855">
        <v>3780</v>
      </c>
      <c r="AN2855">
        <v>5217</v>
      </c>
      <c r="AO2855">
        <v>0</v>
      </c>
      <c r="AP2855">
        <v>0</v>
      </c>
      <c r="AQ2855">
        <v>0</v>
      </c>
      <c r="AR2855">
        <v>0</v>
      </c>
      <c r="AS2855">
        <v>0</v>
      </c>
      <c r="AT2855">
        <v>22.1</v>
      </c>
      <c r="AU2855">
        <v>538957</v>
      </c>
      <c r="AV2855">
        <v>101400</v>
      </c>
      <c r="AW2855">
        <v>464847</v>
      </c>
      <c r="AX2855">
        <v>12657</v>
      </c>
      <c r="AY2855">
        <v>48164</v>
      </c>
      <c r="AZ2855">
        <v>101</v>
      </c>
      <c r="BA2855">
        <v>766.33</v>
      </c>
      <c r="BB2855">
        <v>48</v>
      </c>
    </row>
    <row r="2856" spans="1:54" x14ac:dyDescent="0.3">
      <c r="A2856">
        <v>50003</v>
      </c>
      <c r="B2856" t="s">
        <v>1934</v>
      </c>
      <c r="C2856" t="s">
        <v>946</v>
      </c>
      <c r="D2856">
        <v>36445</v>
      </c>
      <c r="E2856">
        <v>37125</v>
      </c>
      <c r="F2856">
        <v>-1.8</v>
      </c>
      <c r="G2856">
        <v>37125</v>
      </c>
      <c r="H2856">
        <v>4.7</v>
      </c>
      <c r="I2856">
        <v>19.5</v>
      </c>
      <c r="J2856">
        <v>21.2</v>
      </c>
      <c r="K2856">
        <v>51.5</v>
      </c>
      <c r="L2856">
        <v>96.4</v>
      </c>
      <c r="M2856">
        <v>1</v>
      </c>
      <c r="N2856">
        <v>0.4</v>
      </c>
      <c r="O2856">
        <v>0.9</v>
      </c>
      <c r="P2856">
        <v>0.1</v>
      </c>
      <c r="Q2856">
        <v>1.3</v>
      </c>
      <c r="R2856">
        <v>1.8</v>
      </c>
      <c r="S2856">
        <v>94.9</v>
      </c>
      <c r="T2856">
        <v>88.1</v>
      </c>
      <c r="U2856">
        <v>2.6</v>
      </c>
      <c r="V2856">
        <v>4.2</v>
      </c>
      <c r="W2856">
        <v>90.1</v>
      </c>
      <c r="X2856">
        <v>32.299999999999997</v>
      </c>
      <c r="Y2856">
        <v>3327</v>
      </c>
      <c r="Z2856">
        <v>19</v>
      </c>
      <c r="AA2856">
        <v>20935</v>
      </c>
      <c r="AB2856">
        <v>70.599999999999994</v>
      </c>
      <c r="AC2856">
        <v>20.2</v>
      </c>
      <c r="AD2856">
        <v>214800</v>
      </c>
      <c r="AE2856">
        <v>15442</v>
      </c>
      <c r="AF2856">
        <v>2.29</v>
      </c>
      <c r="AG2856">
        <v>29196</v>
      </c>
      <c r="AH2856">
        <v>50221</v>
      </c>
      <c r="AI2856">
        <v>13.9</v>
      </c>
      <c r="AJ2856">
        <v>1403</v>
      </c>
      <c r="AK2856">
        <v>15194</v>
      </c>
      <c r="AL2856">
        <v>3.2</v>
      </c>
      <c r="AM2856">
        <v>3637</v>
      </c>
      <c r="AN2856">
        <v>4812</v>
      </c>
      <c r="AO2856">
        <v>0</v>
      </c>
      <c r="AP2856">
        <v>0</v>
      </c>
      <c r="AQ2856">
        <v>0</v>
      </c>
      <c r="AR2856">
        <v>0</v>
      </c>
      <c r="AS2856">
        <v>0.6</v>
      </c>
      <c r="AT2856">
        <v>24.8</v>
      </c>
      <c r="AU2856">
        <v>571644</v>
      </c>
      <c r="AV2856">
        <v>0</v>
      </c>
      <c r="AW2856">
        <v>833024</v>
      </c>
      <c r="AX2856">
        <v>22861</v>
      </c>
      <c r="AY2856">
        <v>106659</v>
      </c>
      <c r="AZ2856">
        <v>35</v>
      </c>
      <c r="BA2856">
        <v>674.98</v>
      </c>
      <c r="BB2856">
        <v>55</v>
      </c>
    </row>
    <row r="2857" spans="1:54" x14ac:dyDescent="0.3">
      <c r="A2857">
        <v>50005</v>
      </c>
      <c r="B2857" t="s">
        <v>1935</v>
      </c>
      <c r="C2857" t="s">
        <v>946</v>
      </c>
      <c r="D2857">
        <v>30981</v>
      </c>
      <c r="E2857">
        <v>31226</v>
      </c>
      <c r="F2857">
        <v>-0.8</v>
      </c>
      <c r="G2857">
        <v>31227</v>
      </c>
      <c r="H2857">
        <v>4.8</v>
      </c>
      <c r="I2857">
        <v>20.399999999999999</v>
      </c>
      <c r="J2857">
        <v>17.8</v>
      </c>
      <c r="K2857">
        <v>50.3</v>
      </c>
      <c r="L2857">
        <v>96.3</v>
      </c>
      <c r="M2857">
        <v>0.8</v>
      </c>
      <c r="N2857">
        <v>0.5</v>
      </c>
      <c r="O2857">
        <v>0.8</v>
      </c>
      <c r="P2857">
        <v>0</v>
      </c>
      <c r="Q2857">
        <v>1.5</v>
      </c>
      <c r="R2857">
        <v>1.5</v>
      </c>
      <c r="S2857">
        <v>95.1</v>
      </c>
      <c r="T2857">
        <v>87.2</v>
      </c>
      <c r="U2857">
        <v>2.1</v>
      </c>
      <c r="V2857">
        <v>3.4</v>
      </c>
      <c r="W2857">
        <v>89.8</v>
      </c>
      <c r="X2857">
        <v>26.6</v>
      </c>
      <c r="Y2857">
        <v>2654</v>
      </c>
      <c r="Z2857">
        <v>23.1</v>
      </c>
      <c r="AA2857">
        <v>16032</v>
      </c>
      <c r="AB2857">
        <v>73.400000000000006</v>
      </c>
      <c r="AC2857">
        <v>19</v>
      </c>
      <c r="AD2857">
        <v>164300</v>
      </c>
      <c r="AE2857">
        <v>12491</v>
      </c>
      <c r="AF2857">
        <v>2.4</v>
      </c>
      <c r="AG2857">
        <v>23584</v>
      </c>
      <c r="AH2857">
        <v>45395</v>
      </c>
      <c r="AI2857">
        <v>14.1</v>
      </c>
      <c r="AJ2857">
        <v>944</v>
      </c>
      <c r="AK2857">
        <v>9094</v>
      </c>
      <c r="AL2857">
        <v>3.4</v>
      </c>
      <c r="AM2857">
        <v>2964</v>
      </c>
      <c r="AN2857">
        <v>3726</v>
      </c>
      <c r="AO2857">
        <v>0</v>
      </c>
      <c r="AP2857">
        <v>0</v>
      </c>
      <c r="AQ2857">
        <v>0</v>
      </c>
      <c r="AR2857">
        <v>0</v>
      </c>
      <c r="AS2857">
        <v>0</v>
      </c>
      <c r="AT2857">
        <v>28</v>
      </c>
      <c r="AU2857">
        <v>339060</v>
      </c>
      <c r="AV2857">
        <v>66247</v>
      </c>
      <c r="AW2857">
        <v>412719</v>
      </c>
      <c r="AX2857">
        <v>13565</v>
      </c>
      <c r="AY2857">
        <v>29922</v>
      </c>
      <c r="AZ2857">
        <v>49</v>
      </c>
      <c r="BA2857">
        <v>648.86</v>
      </c>
      <c r="BB2857">
        <v>48.1</v>
      </c>
    </row>
    <row r="2858" spans="1:54" x14ac:dyDescent="0.3">
      <c r="A2858">
        <v>50007</v>
      </c>
      <c r="B2858" t="s">
        <v>1936</v>
      </c>
      <c r="C2858" t="s">
        <v>946</v>
      </c>
      <c r="D2858">
        <v>160531</v>
      </c>
      <c r="E2858">
        <v>156540</v>
      </c>
      <c r="F2858">
        <v>2.5</v>
      </c>
      <c r="G2858">
        <v>156545</v>
      </c>
      <c r="H2858">
        <v>4.9000000000000004</v>
      </c>
      <c r="I2858">
        <v>18.7</v>
      </c>
      <c r="J2858">
        <v>13.2</v>
      </c>
      <c r="K2858">
        <v>51.1</v>
      </c>
      <c r="L2858">
        <v>91.7</v>
      </c>
      <c r="M2858">
        <v>2.4</v>
      </c>
      <c r="N2858">
        <v>0.3</v>
      </c>
      <c r="O2858">
        <v>3.5</v>
      </c>
      <c r="P2858">
        <v>0</v>
      </c>
      <c r="Q2858">
        <v>2.1</v>
      </c>
      <c r="R2858">
        <v>2.2000000000000002</v>
      </c>
      <c r="S2858">
        <v>89.9</v>
      </c>
      <c r="T2858">
        <v>81.5</v>
      </c>
      <c r="U2858">
        <v>7.2</v>
      </c>
      <c r="V2858">
        <v>8.4</v>
      </c>
      <c r="W2858">
        <v>93.9</v>
      </c>
      <c r="X2858">
        <v>47.4</v>
      </c>
      <c r="Y2858">
        <v>9404</v>
      </c>
      <c r="Z2858">
        <v>20.100000000000001</v>
      </c>
      <c r="AA2858">
        <v>67271</v>
      </c>
      <c r="AB2858">
        <v>65.099999999999994</v>
      </c>
      <c r="AC2858">
        <v>35.1</v>
      </c>
      <c r="AD2858">
        <v>267500</v>
      </c>
      <c r="AE2858">
        <v>62587</v>
      </c>
      <c r="AF2858">
        <v>2.37</v>
      </c>
      <c r="AG2858">
        <v>33281</v>
      </c>
      <c r="AH2858">
        <v>63989</v>
      </c>
      <c r="AI2858">
        <v>11.2</v>
      </c>
      <c r="AJ2858">
        <v>5523</v>
      </c>
      <c r="AK2858">
        <v>89448</v>
      </c>
      <c r="AL2858">
        <v>6.3</v>
      </c>
      <c r="AM2858">
        <v>13650</v>
      </c>
      <c r="AN2858">
        <v>17895</v>
      </c>
      <c r="AO2858">
        <v>0.8</v>
      </c>
      <c r="AP2858">
        <v>0</v>
      </c>
      <c r="AQ2858">
        <v>0</v>
      </c>
      <c r="AR2858">
        <v>0</v>
      </c>
      <c r="AS2858">
        <v>1</v>
      </c>
      <c r="AT2858">
        <v>28.2</v>
      </c>
      <c r="AU2858">
        <v>4823542</v>
      </c>
      <c r="AV2858">
        <v>2392465</v>
      </c>
      <c r="AW2858">
        <v>2740931</v>
      </c>
      <c r="AX2858">
        <v>18188</v>
      </c>
      <c r="AY2858">
        <v>360756</v>
      </c>
      <c r="AZ2858">
        <v>533</v>
      </c>
      <c r="BA2858">
        <v>536.58000000000004</v>
      </c>
      <c r="BB2858">
        <v>291.7</v>
      </c>
    </row>
    <row r="2859" spans="1:54" x14ac:dyDescent="0.3">
      <c r="A2859">
        <v>50009</v>
      </c>
      <c r="B2859" t="s">
        <v>881</v>
      </c>
      <c r="C2859" t="s">
        <v>946</v>
      </c>
      <c r="D2859">
        <v>6125</v>
      </c>
      <c r="E2859">
        <v>6306</v>
      </c>
      <c r="F2859">
        <v>-2.9</v>
      </c>
      <c r="G2859">
        <v>6306</v>
      </c>
      <c r="H2859">
        <v>4.3</v>
      </c>
      <c r="I2859">
        <v>17.600000000000001</v>
      </c>
      <c r="J2859">
        <v>23.3</v>
      </c>
      <c r="K2859">
        <v>49.6</v>
      </c>
      <c r="L2859">
        <v>97.2</v>
      </c>
      <c r="M2859">
        <v>0.4</v>
      </c>
      <c r="N2859">
        <v>0.6</v>
      </c>
      <c r="O2859">
        <v>0.4</v>
      </c>
      <c r="P2859">
        <v>0</v>
      </c>
      <c r="Q2859">
        <v>1.4</v>
      </c>
      <c r="R2859">
        <v>1.3</v>
      </c>
      <c r="S2859">
        <v>96.1</v>
      </c>
      <c r="T2859">
        <v>91.2</v>
      </c>
      <c r="U2859">
        <v>4.2</v>
      </c>
      <c r="V2859">
        <v>8.6999999999999993</v>
      </c>
      <c r="W2859">
        <v>83.3</v>
      </c>
      <c r="X2859">
        <v>14.7</v>
      </c>
      <c r="Y2859">
        <v>659</v>
      </c>
      <c r="Z2859">
        <v>27.5</v>
      </c>
      <c r="AA2859">
        <v>5040</v>
      </c>
      <c r="AB2859">
        <v>81</v>
      </c>
      <c r="AC2859">
        <v>7.5</v>
      </c>
      <c r="AD2859">
        <v>122200</v>
      </c>
      <c r="AE2859">
        <v>2774</v>
      </c>
      <c r="AF2859">
        <v>2.2599999999999998</v>
      </c>
      <c r="AG2859">
        <v>20887</v>
      </c>
      <c r="AH2859">
        <v>35916</v>
      </c>
      <c r="AI2859">
        <v>15.9</v>
      </c>
      <c r="AJ2859">
        <v>116</v>
      </c>
      <c r="AK2859">
        <v>494</v>
      </c>
      <c r="AL2859">
        <v>-1.8</v>
      </c>
      <c r="AM2859">
        <v>540</v>
      </c>
      <c r="AN2859">
        <v>479</v>
      </c>
      <c r="AO2859">
        <v>0</v>
      </c>
      <c r="AP2859">
        <v>0</v>
      </c>
      <c r="AQ2859">
        <v>0</v>
      </c>
      <c r="AR2859">
        <v>0</v>
      </c>
      <c r="AS2859">
        <v>0</v>
      </c>
      <c r="AT2859">
        <v>23.8</v>
      </c>
      <c r="AU2859">
        <v>62793</v>
      </c>
      <c r="AV2859">
        <v>0</v>
      </c>
      <c r="AW2859">
        <v>15031</v>
      </c>
      <c r="AX2859">
        <v>2325</v>
      </c>
      <c r="AY2859">
        <v>3090</v>
      </c>
      <c r="AZ2859">
        <v>9</v>
      </c>
      <c r="BA2859">
        <v>663.6</v>
      </c>
      <c r="BB2859">
        <v>9.5</v>
      </c>
    </row>
    <row r="2860" spans="1:54" x14ac:dyDescent="0.3">
      <c r="A2860">
        <v>50011</v>
      </c>
      <c r="B2860" t="s">
        <v>45</v>
      </c>
      <c r="C2860" t="s">
        <v>946</v>
      </c>
      <c r="D2860">
        <v>48642</v>
      </c>
      <c r="E2860">
        <v>47752</v>
      </c>
      <c r="F2860">
        <v>1.9</v>
      </c>
      <c r="G2860">
        <v>47746</v>
      </c>
      <c r="H2860">
        <v>6</v>
      </c>
      <c r="I2860">
        <v>23.1</v>
      </c>
      <c r="J2860">
        <v>13.9</v>
      </c>
      <c r="K2860">
        <v>50.3</v>
      </c>
      <c r="L2860">
        <v>95.5</v>
      </c>
      <c r="M2860">
        <v>0.7</v>
      </c>
      <c r="N2860">
        <v>1</v>
      </c>
      <c r="O2860">
        <v>0.6</v>
      </c>
      <c r="P2860">
        <v>0</v>
      </c>
      <c r="Q2860">
        <v>2.2000000000000002</v>
      </c>
      <c r="R2860">
        <v>1.4</v>
      </c>
      <c r="S2860">
        <v>94.3</v>
      </c>
      <c r="T2860">
        <v>90.9</v>
      </c>
      <c r="U2860">
        <v>2.7</v>
      </c>
      <c r="V2860">
        <v>3.6</v>
      </c>
      <c r="W2860">
        <v>88.8</v>
      </c>
      <c r="X2860">
        <v>23.7</v>
      </c>
      <c r="Y2860">
        <v>3939</v>
      </c>
      <c r="Z2860">
        <v>27.1</v>
      </c>
      <c r="AA2860">
        <v>21988</v>
      </c>
      <c r="AB2860">
        <v>76.099999999999994</v>
      </c>
      <c r="AC2860">
        <v>16.100000000000001</v>
      </c>
      <c r="AD2860">
        <v>204400</v>
      </c>
      <c r="AE2860">
        <v>18616</v>
      </c>
      <c r="AF2860">
        <v>2.5499999999999998</v>
      </c>
      <c r="AG2860">
        <v>27398</v>
      </c>
      <c r="AH2860">
        <v>56240</v>
      </c>
      <c r="AI2860">
        <v>10.199999999999999</v>
      </c>
      <c r="AJ2860">
        <v>1020</v>
      </c>
      <c r="AK2860">
        <v>12038</v>
      </c>
      <c r="AL2860">
        <v>3.7</v>
      </c>
      <c r="AM2860">
        <v>3693</v>
      </c>
      <c r="AN2860">
        <v>4754</v>
      </c>
      <c r="AO2860">
        <v>0</v>
      </c>
      <c r="AP2860">
        <v>0</v>
      </c>
      <c r="AQ2860">
        <v>0</v>
      </c>
      <c r="AR2860">
        <v>0</v>
      </c>
      <c r="AS2860">
        <v>0</v>
      </c>
      <c r="AT2860">
        <v>23.6</v>
      </c>
      <c r="AU2860">
        <v>0</v>
      </c>
      <c r="AV2860">
        <v>413283</v>
      </c>
      <c r="AW2860">
        <v>545346</v>
      </c>
      <c r="AX2860">
        <v>11383</v>
      </c>
      <c r="AY2860">
        <v>39606</v>
      </c>
      <c r="AZ2860">
        <v>152</v>
      </c>
      <c r="BA2860">
        <v>633.71</v>
      </c>
      <c r="BB2860">
        <v>75.3</v>
      </c>
    </row>
    <row r="2861" spans="1:54" x14ac:dyDescent="0.3">
      <c r="A2861">
        <v>50013</v>
      </c>
      <c r="B2861" t="s">
        <v>1937</v>
      </c>
      <c r="C2861" t="s">
        <v>946</v>
      </c>
      <c r="D2861">
        <v>6994</v>
      </c>
      <c r="E2861">
        <v>6970</v>
      </c>
      <c r="F2861">
        <v>0.3</v>
      </c>
      <c r="G2861">
        <v>6970</v>
      </c>
      <c r="H2861">
        <v>4.5999999999999996</v>
      </c>
      <c r="I2861">
        <v>18.899999999999999</v>
      </c>
      <c r="J2861">
        <v>17.899999999999999</v>
      </c>
      <c r="K2861">
        <v>50.2</v>
      </c>
      <c r="L2861">
        <v>94.8</v>
      </c>
      <c r="M2861">
        <v>0.7</v>
      </c>
      <c r="N2861">
        <v>1.3</v>
      </c>
      <c r="O2861">
        <v>0.4</v>
      </c>
      <c r="P2861">
        <v>0.1</v>
      </c>
      <c r="Q2861">
        <v>2.8</v>
      </c>
      <c r="R2861">
        <v>1.8</v>
      </c>
      <c r="S2861">
        <v>93.4</v>
      </c>
      <c r="T2861">
        <v>90.2</v>
      </c>
      <c r="U2861">
        <v>3.1</v>
      </c>
      <c r="V2861">
        <v>3.4</v>
      </c>
      <c r="W2861">
        <v>91.6</v>
      </c>
      <c r="X2861">
        <v>30.3</v>
      </c>
      <c r="Y2861">
        <v>559</v>
      </c>
      <c r="Z2861">
        <v>33</v>
      </c>
      <c r="AA2861">
        <v>5106</v>
      </c>
      <c r="AB2861">
        <v>81.2</v>
      </c>
      <c r="AC2861">
        <v>5.7</v>
      </c>
      <c r="AD2861">
        <v>254300</v>
      </c>
      <c r="AE2861">
        <v>3023</v>
      </c>
      <c r="AF2861">
        <v>2.31</v>
      </c>
      <c r="AG2861">
        <v>33159</v>
      </c>
      <c r="AH2861">
        <v>59509</v>
      </c>
      <c r="AI2861">
        <v>6.9</v>
      </c>
      <c r="AJ2861">
        <v>180</v>
      </c>
      <c r="AK2861">
        <v>624</v>
      </c>
      <c r="AL2861">
        <v>-10.199999999999999</v>
      </c>
      <c r="AM2861">
        <v>707</v>
      </c>
      <c r="AN2861">
        <v>865</v>
      </c>
      <c r="AO2861">
        <v>0</v>
      </c>
      <c r="AP2861">
        <v>0</v>
      </c>
      <c r="AQ2861">
        <v>0</v>
      </c>
      <c r="AR2861">
        <v>0</v>
      </c>
      <c r="AS2861">
        <v>0</v>
      </c>
      <c r="AT2861">
        <v>0</v>
      </c>
      <c r="AU2861">
        <v>0</v>
      </c>
      <c r="AV2861">
        <v>9066</v>
      </c>
      <c r="AW2861">
        <v>39465</v>
      </c>
      <c r="AX2861">
        <v>5229</v>
      </c>
      <c r="AY2861">
        <v>6528</v>
      </c>
      <c r="AZ2861">
        <v>21</v>
      </c>
      <c r="BA2861">
        <v>81.81</v>
      </c>
      <c r="BB2861">
        <v>85.2</v>
      </c>
    </row>
    <row r="2862" spans="1:54" x14ac:dyDescent="0.3">
      <c r="A2862">
        <v>50015</v>
      </c>
      <c r="B2862" t="s">
        <v>1938</v>
      </c>
      <c r="C2862" t="s">
        <v>946</v>
      </c>
      <c r="D2862">
        <v>25082</v>
      </c>
      <c r="E2862">
        <v>24475</v>
      </c>
      <c r="F2862">
        <v>2.5</v>
      </c>
      <c r="G2862">
        <v>24475</v>
      </c>
      <c r="H2862">
        <v>5.2</v>
      </c>
      <c r="I2862">
        <v>21.2</v>
      </c>
      <c r="J2862">
        <v>15.2</v>
      </c>
      <c r="K2862">
        <v>50.1</v>
      </c>
      <c r="L2862">
        <v>96.4</v>
      </c>
      <c r="M2862">
        <v>0.8</v>
      </c>
      <c r="N2862">
        <v>0.4</v>
      </c>
      <c r="O2862">
        <v>0.6</v>
      </c>
      <c r="P2862">
        <v>0</v>
      </c>
      <c r="Q2862">
        <v>1.7</v>
      </c>
      <c r="R2862">
        <v>1.6</v>
      </c>
      <c r="S2862">
        <v>95</v>
      </c>
      <c r="T2862">
        <v>87.1</v>
      </c>
      <c r="U2862">
        <v>3.5</v>
      </c>
      <c r="V2862">
        <v>4.0999999999999996</v>
      </c>
      <c r="W2862">
        <v>92.6</v>
      </c>
      <c r="X2862">
        <v>36.4</v>
      </c>
      <c r="Y2862">
        <v>1628</v>
      </c>
      <c r="Z2862">
        <v>25.5</v>
      </c>
      <c r="AA2862">
        <v>13148</v>
      </c>
      <c r="AB2862">
        <v>71.3</v>
      </c>
      <c r="AC2862">
        <v>20.6</v>
      </c>
      <c r="AD2862">
        <v>218800</v>
      </c>
      <c r="AE2862">
        <v>10046</v>
      </c>
      <c r="AF2862">
        <v>2.38</v>
      </c>
      <c r="AG2862">
        <v>27157</v>
      </c>
      <c r="AH2862">
        <v>52686</v>
      </c>
      <c r="AI2862">
        <v>12.6</v>
      </c>
      <c r="AJ2862">
        <v>944</v>
      </c>
      <c r="AK2862">
        <v>10592</v>
      </c>
      <c r="AL2862">
        <v>-0.1</v>
      </c>
      <c r="AM2862">
        <v>2751</v>
      </c>
      <c r="AN2862">
        <v>3479</v>
      </c>
      <c r="AO2862">
        <v>0</v>
      </c>
      <c r="AP2862">
        <v>0</v>
      </c>
      <c r="AQ2862">
        <v>0</v>
      </c>
      <c r="AR2862">
        <v>0</v>
      </c>
      <c r="AS2862">
        <v>0</v>
      </c>
      <c r="AT2862">
        <v>31.4</v>
      </c>
      <c r="AU2862">
        <v>0</v>
      </c>
      <c r="AV2862">
        <v>0</v>
      </c>
      <c r="AW2862">
        <v>313467</v>
      </c>
      <c r="AX2862">
        <v>12412</v>
      </c>
      <c r="AY2862">
        <v>174189</v>
      </c>
      <c r="AZ2862">
        <v>66</v>
      </c>
      <c r="BA2862">
        <v>458.8</v>
      </c>
      <c r="BB2862">
        <v>53.3</v>
      </c>
    </row>
    <row r="2863" spans="1:54" x14ac:dyDescent="0.3">
      <c r="A2863">
        <v>50017</v>
      </c>
      <c r="B2863" t="s">
        <v>159</v>
      </c>
      <c r="C2863" t="s">
        <v>946</v>
      </c>
      <c r="D2863">
        <v>28859</v>
      </c>
      <c r="E2863">
        <v>28936</v>
      </c>
      <c r="F2863">
        <v>-0.3</v>
      </c>
      <c r="G2863">
        <v>28936</v>
      </c>
      <c r="H2863">
        <v>4.8</v>
      </c>
      <c r="I2863">
        <v>19.7</v>
      </c>
      <c r="J2863">
        <v>17.600000000000001</v>
      </c>
      <c r="K2863">
        <v>50.3</v>
      </c>
      <c r="L2863">
        <v>96.8</v>
      </c>
      <c r="M2863">
        <v>0.6</v>
      </c>
      <c r="N2863">
        <v>0.3</v>
      </c>
      <c r="O2863">
        <v>0.5</v>
      </c>
      <c r="P2863">
        <v>0</v>
      </c>
      <c r="Q2863">
        <v>1.7</v>
      </c>
      <c r="R2863">
        <v>1.3</v>
      </c>
      <c r="S2863">
        <v>95.7</v>
      </c>
      <c r="T2863">
        <v>91.9</v>
      </c>
      <c r="U2863">
        <v>1.6</v>
      </c>
      <c r="V2863">
        <v>2.9</v>
      </c>
      <c r="W2863">
        <v>91.3</v>
      </c>
      <c r="X2863">
        <v>29.9</v>
      </c>
      <c r="Y2863">
        <v>2227</v>
      </c>
      <c r="Z2863">
        <v>26.2</v>
      </c>
      <c r="AA2863">
        <v>14916</v>
      </c>
      <c r="AB2863">
        <v>81.5</v>
      </c>
      <c r="AC2863">
        <v>9.4</v>
      </c>
      <c r="AD2863">
        <v>183900</v>
      </c>
      <c r="AE2863">
        <v>11962</v>
      </c>
      <c r="AF2863">
        <v>2.36</v>
      </c>
      <c r="AG2863">
        <v>27289</v>
      </c>
      <c r="AH2863">
        <v>52480</v>
      </c>
      <c r="AI2863">
        <v>13.1</v>
      </c>
      <c r="AJ2863">
        <v>766</v>
      </c>
      <c r="AK2863">
        <v>6169</v>
      </c>
      <c r="AL2863">
        <v>0.9</v>
      </c>
      <c r="AM2863">
        <v>2956</v>
      </c>
      <c r="AN2863">
        <v>4189</v>
      </c>
      <c r="AO2863">
        <v>0</v>
      </c>
      <c r="AP2863">
        <v>0</v>
      </c>
      <c r="AQ2863">
        <v>0</v>
      </c>
      <c r="AR2863">
        <v>0</v>
      </c>
      <c r="AS2863">
        <v>0</v>
      </c>
      <c r="AT2863">
        <v>24.7</v>
      </c>
      <c r="AU2863">
        <v>161917</v>
      </c>
      <c r="AV2863">
        <v>0</v>
      </c>
      <c r="AW2863">
        <v>237240</v>
      </c>
      <c r="AX2863">
        <v>8181</v>
      </c>
      <c r="AY2863">
        <v>26208</v>
      </c>
      <c r="AZ2863">
        <v>39</v>
      </c>
      <c r="BA2863">
        <v>687.03</v>
      </c>
      <c r="BB2863">
        <v>42.1</v>
      </c>
    </row>
    <row r="2864" spans="1:54" x14ac:dyDescent="0.3">
      <c r="A2864">
        <v>50019</v>
      </c>
      <c r="B2864" t="s">
        <v>1774</v>
      </c>
      <c r="C2864" t="s">
        <v>946</v>
      </c>
      <c r="D2864">
        <v>27082</v>
      </c>
      <c r="E2864">
        <v>27231</v>
      </c>
      <c r="F2864">
        <v>-0.5</v>
      </c>
      <c r="G2864">
        <v>27231</v>
      </c>
      <c r="H2864">
        <v>4.9000000000000004</v>
      </c>
      <c r="I2864">
        <v>20.100000000000001</v>
      </c>
      <c r="J2864">
        <v>20.3</v>
      </c>
      <c r="K2864">
        <v>49.8</v>
      </c>
      <c r="L2864">
        <v>96.7</v>
      </c>
      <c r="M2864">
        <v>0.7</v>
      </c>
      <c r="N2864">
        <v>0.6</v>
      </c>
      <c r="O2864">
        <v>0.4</v>
      </c>
      <c r="P2864">
        <v>0</v>
      </c>
      <c r="Q2864">
        <v>1.5</v>
      </c>
      <c r="R2864">
        <v>1.3</v>
      </c>
      <c r="S2864">
        <v>95.6</v>
      </c>
      <c r="T2864">
        <v>88.5</v>
      </c>
      <c r="U2864">
        <v>4.4000000000000004</v>
      </c>
      <c r="V2864">
        <v>6</v>
      </c>
      <c r="W2864">
        <v>86.2</v>
      </c>
      <c r="X2864">
        <v>21.3</v>
      </c>
      <c r="Y2864">
        <v>2366</v>
      </c>
      <c r="Z2864">
        <v>22.8</v>
      </c>
      <c r="AA2864">
        <v>16560</v>
      </c>
      <c r="AB2864">
        <v>77.400000000000006</v>
      </c>
      <c r="AC2864">
        <v>14</v>
      </c>
      <c r="AD2864">
        <v>156300</v>
      </c>
      <c r="AE2864">
        <v>11043</v>
      </c>
      <c r="AF2864">
        <v>2.39</v>
      </c>
      <c r="AG2864">
        <v>22303</v>
      </c>
      <c r="AH2864">
        <v>41953</v>
      </c>
      <c r="AI2864">
        <v>15.4</v>
      </c>
      <c r="AJ2864">
        <v>793</v>
      </c>
      <c r="AK2864">
        <v>8190</v>
      </c>
      <c r="AL2864">
        <v>2.5</v>
      </c>
      <c r="AM2864">
        <v>2541</v>
      </c>
      <c r="AN2864">
        <v>3431</v>
      </c>
      <c r="AO2864">
        <v>0</v>
      </c>
      <c r="AP2864">
        <v>0</v>
      </c>
      <c r="AQ2864">
        <v>0</v>
      </c>
      <c r="AR2864">
        <v>0</v>
      </c>
      <c r="AS2864">
        <v>0</v>
      </c>
      <c r="AT2864">
        <v>18.2</v>
      </c>
      <c r="AU2864">
        <v>0</v>
      </c>
      <c r="AV2864">
        <v>73373</v>
      </c>
      <c r="AW2864">
        <v>324145</v>
      </c>
      <c r="AX2864">
        <v>11858</v>
      </c>
      <c r="AY2864">
        <v>36307</v>
      </c>
      <c r="AZ2864">
        <v>200</v>
      </c>
      <c r="BA2864">
        <v>693.27</v>
      </c>
      <c r="BB2864">
        <v>39.299999999999997</v>
      </c>
    </row>
    <row r="2865" spans="1:54" x14ac:dyDescent="0.3">
      <c r="A2865">
        <v>50021</v>
      </c>
      <c r="B2865" t="s">
        <v>1939</v>
      </c>
      <c r="C2865" t="s">
        <v>946</v>
      </c>
      <c r="D2865">
        <v>60086</v>
      </c>
      <c r="E2865">
        <v>61646</v>
      </c>
      <c r="F2865">
        <v>-2.5</v>
      </c>
      <c r="G2865">
        <v>61642</v>
      </c>
      <c r="H2865">
        <v>4.5999999999999996</v>
      </c>
      <c r="I2865">
        <v>18.399999999999999</v>
      </c>
      <c r="J2865">
        <v>19.399999999999999</v>
      </c>
      <c r="K2865">
        <v>50.9</v>
      </c>
      <c r="L2865">
        <v>97</v>
      </c>
      <c r="M2865">
        <v>0.6</v>
      </c>
      <c r="N2865">
        <v>0.3</v>
      </c>
      <c r="O2865">
        <v>0.7</v>
      </c>
      <c r="P2865">
        <v>0</v>
      </c>
      <c r="Q2865">
        <v>1.4</v>
      </c>
      <c r="R2865">
        <v>1.3</v>
      </c>
      <c r="S2865">
        <v>95.9</v>
      </c>
      <c r="T2865">
        <v>86.6</v>
      </c>
      <c r="U2865">
        <v>2.1</v>
      </c>
      <c r="V2865">
        <v>4.0999999999999996</v>
      </c>
      <c r="W2865">
        <v>89.4</v>
      </c>
      <c r="X2865">
        <v>28</v>
      </c>
      <c r="Y2865">
        <v>5261</v>
      </c>
      <c r="Z2865">
        <v>20.399999999999999</v>
      </c>
      <c r="AA2865">
        <v>33761</v>
      </c>
      <c r="AB2865">
        <v>69.7</v>
      </c>
      <c r="AC2865">
        <v>25.6</v>
      </c>
      <c r="AD2865">
        <v>176800</v>
      </c>
      <c r="AE2865">
        <v>25754</v>
      </c>
      <c r="AF2865">
        <v>2.29</v>
      </c>
      <c r="AG2865">
        <v>26205</v>
      </c>
      <c r="AH2865">
        <v>49271</v>
      </c>
      <c r="AI2865">
        <v>13</v>
      </c>
      <c r="AJ2865">
        <v>2166</v>
      </c>
      <c r="AK2865">
        <v>24163</v>
      </c>
      <c r="AL2865">
        <v>-1.1000000000000001</v>
      </c>
      <c r="AM2865">
        <v>5016</v>
      </c>
      <c r="AN2865">
        <v>7560</v>
      </c>
      <c r="AO2865">
        <v>0</v>
      </c>
      <c r="AP2865">
        <v>0</v>
      </c>
      <c r="AQ2865">
        <v>0</v>
      </c>
      <c r="AR2865">
        <v>0</v>
      </c>
      <c r="AS2865">
        <v>0.5</v>
      </c>
      <c r="AT2865">
        <v>23.9</v>
      </c>
      <c r="AU2865">
        <v>640754</v>
      </c>
      <c r="AV2865">
        <v>267644</v>
      </c>
      <c r="AW2865">
        <v>1084887</v>
      </c>
      <c r="AX2865">
        <v>17136</v>
      </c>
      <c r="AY2865">
        <v>124431</v>
      </c>
      <c r="AZ2865">
        <v>50</v>
      </c>
      <c r="BA2865">
        <v>929.82</v>
      </c>
      <c r="BB2865">
        <v>66.3</v>
      </c>
    </row>
    <row r="2866" spans="1:54" x14ac:dyDescent="0.3">
      <c r="A2866">
        <v>50023</v>
      </c>
      <c r="B2866" t="s">
        <v>10</v>
      </c>
      <c r="C2866" t="s">
        <v>946</v>
      </c>
      <c r="D2866">
        <v>58998</v>
      </c>
      <c r="E2866">
        <v>59535</v>
      </c>
      <c r="F2866">
        <v>-0.9</v>
      </c>
      <c r="G2866">
        <v>59534</v>
      </c>
      <c r="H2866">
        <v>4.9000000000000004</v>
      </c>
      <c r="I2866">
        <v>19.399999999999999</v>
      </c>
      <c r="J2866">
        <v>17</v>
      </c>
      <c r="K2866">
        <v>50.6</v>
      </c>
      <c r="L2866">
        <v>96</v>
      </c>
      <c r="M2866">
        <v>0.9</v>
      </c>
      <c r="N2866">
        <v>0.3</v>
      </c>
      <c r="O2866">
        <v>0.9</v>
      </c>
      <c r="P2866">
        <v>0</v>
      </c>
      <c r="Q2866">
        <v>1.9</v>
      </c>
      <c r="R2866">
        <v>1.9</v>
      </c>
      <c r="S2866">
        <v>94.4</v>
      </c>
      <c r="T2866">
        <v>89.2</v>
      </c>
      <c r="U2866">
        <v>3.4</v>
      </c>
      <c r="V2866">
        <v>3.8</v>
      </c>
      <c r="W2866">
        <v>93.5</v>
      </c>
      <c r="X2866">
        <v>38.1</v>
      </c>
      <c r="Y2866">
        <v>4754</v>
      </c>
      <c r="Z2866">
        <v>22.2</v>
      </c>
      <c r="AA2866">
        <v>30119</v>
      </c>
      <c r="AB2866">
        <v>73.099999999999994</v>
      </c>
      <c r="AC2866">
        <v>26.1</v>
      </c>
      <c r="AD2866">
        <v>205000</v>
      </c>
      <c r="AE2866">
        <v>24661</v>
      </c>
      <c r="AF2866">
        <v>2.31</v>
      </c>
      <c r="AG2866">
        <v>29761</v>
      </c>
      <c r="AH2866">
        <v>57281</v>
      </c>
      <c r="AI2866">
        <v>9.6</v>
      </c>
      <c r="AJ2866">
        <v>2217</v>
      </c>
      <c r="AK2866">
        <v>25548</v>
      </c>
      <c r="AL2866">
        <v>-4.8</v>
      </c>
      <c r="AM2866">
        <v>6007</v>
      </c>
      <c r="AN2866">
        <v>8264</v>
      </c>
      <c r="AO2866">
        <v>0.5</v>
      </c>
      <c r="AP2866">
        <v>0</v>
      </c>
      <c r="AQ2866">
        <v>0.7</v>
      </c>
      <c r="AR2866">
        <v>0</v>
      </c>
      <c r="AS2866">
        <v>1</v>
      </c>
      <c r="AT2866">
        <v>23</v>
      </c>
      <c r="AU2866">
        <v>1011871</v>
      </c>
      <c r="AV2866">
        <v>0</v>
      </c>
      <c r="AW2866">
        <v>946580</v>
      </c>
      <c r="AX2866">
        <v>16125</v>
      </c>
      <c r="AY2866">
        <v>118956</v>
      </c>
      <c r="AZ2866">
        <v>127</v>
      </c>
      <c r="BA2866">
        <v>687.23</v>
      </c>
      <c r="BB2866">
        <v>86.6</v>
      </c>
    </row>
    <row r="2867" spans="1:54" x14ac:dyDescent="0.3">
      <c r="A2867">
        <v>50025</v>
      </c>
      <c r="B2867" t="s">
        <v>1188</v>
      </c>
      <c r="C2867" t="s">
        <v>946</v>
      </c>
      <c r="D2867">
        <v>43714</v>
      </c>
      <c r="E2867">
        <v>44513</v>
      </c>
      <c r="F2867">
        <v>-1.8</v>
      </c>
      <c r="G2867">
        <v>44513</v>
      </c>
      <c r="H2867">
        <v>4.5999999999999996</v>
      </c>
      <c r="I2867">
        <v>18.899999999999999</v>
      </c>
      <c r="J2867">
        <v>19.3</v>
      </c>
      <c r="K2867">
        <v>51</v>
      </c>
      <c r="L2867">
        <v>95.5</v>
      </c>
      <c r="M2867">
        <v>1.2</v>
      </c>
      <c r="N2867">
        <v>0.3</v>
      </c>
      <c r="O2867">
        <v>1.1000000000000001</v>
      </c>
      <c r="P2867">
        <v>0.1</v>
      </c>
      <c r="Q2867">
        <v>1.9</v>
      </c>
      <c r="R2867">
        <v>2.1</v>
      </c>
      <c r="S2867">
        <v>93.7</v>
      </c>
      <c r="T2867">
        <v>88.4</v>
      </c>
      <c r="U2867">
        <v>3.6</v>
      </c>
      <c r="V2867">
        <v>4.3</v>
      </c>
      <c r="W2867">
        <v>90.8</v>
      </c>
      <c r="X2867">
        <v>33.5</v>
      </c>
      <c r="Y2867">
        <v>3787</v>
      </c>
      <c r="Z2867">
        <v>21.1</v>
      </c>
      <c r="AA2867">
        <v>29826</v>
      </c>
      <c r="AB2867">
        <v>69.400000000000006</v>
      </c>
      <c r="AC2867">
        <v>21.8</v>
      </c>
      <c r="AD2867">
        <v>206800</v>
      </c>
      <c r="AE2867">
        <v>19417</v>
      </c>
      <c r="AF2867">
        <v>2.19</v>
      </c>
      <c r="AG2867">
        <v>28867</v>
      </c>
      <c r="AH2867">
        <v>50234</v>
      </c>
      <c r="AI2867">
        <v>12.4</v>
      </c>
      <c r="AJ2867">
        <v>1726</v>
      </c>
      <c r="AK2867">
        <v>21909</v>
      </c>
      <c r="AL2867">
        <v>3.8</v>
      </c>
      <c r="AM2867">
        <v>5101</v>
      </c>
      <c r="AN2867">
        <v>6393</v>
      </c>
      <c r="AO2867">
        <v>0</v>
      </c>
      <c r="AP2867">
        <v>0</v>
      </c>
      <c r="AQ2867">
        <v>1.2</v>
      </c>
      <c r="AR2867">
        <v>0</v>
      </c>
      <c r="AS2867">
        <v>0.9</v>
      </c>
      <c r="AT2867">
        <v>30.2</v>
      </c>
      <c r="AU2867">
        <v>375077</v>
      </c>
      <c r="AV2867">
        <v>867141</v>
      </c>
      <c r="AW2867">
        <v>660735</v>
      </c>
      <c r="AX2867">
        <v>15120</v>
      </c>
      <c r="AY2867">
        <v>138405</v>
      </c>
      <c r="AZ2867">
        <v>91</v>
      </c>
      <c r="BA2867">
        <v>785.31</v>
      </c>
      <c r="BB2867">
        <v>56.7</v>
      </c>
    </row>
    <row r="2868" spans="1:54" x14ac:dyDescent="0.3">
      <c r="A2868">
        <v>50027</v>
      </c>
      <c r="B2868" t="s">
        <v>1940</v>
      </c>
      <c r="C2868" t="s">
        <v>946</v>
      </c>
      <c r="D2868">
        <v>56014</v>
      </c>
      <c r="E2868">
        <v>56666</v>
      </c>
      <c r="F2868">
        <v>-1.2</v>
      </c>
      <c r="G2868">
        <v>56670</v>
      </c>
      <c r="H2868">
        <v>4.5999999999999996</v>
      </c>
      <c r="I2868">
        <v>18.8</v>
      </c>
      <c r="J2868">
        <v>20.7</v>
      </c>
      <c r="K2868">
        <v>51.1</v>
      </c>
      <c r="L2868">
        <v>96.2</v>
      </c>
      <c r="M2868">
        <v>0.9</v>
      </c>
      <c r="N2868">
        <v>0.3</v>
      </c>
      <c r="O2868">
        <v>1.1000000000000001</v>
      </c>
      <c r="P2868">
        <v>0</v>
      </c>
      <c r="Q2868">
        <v>1.6</v>
      </c>
      <c r="R2868">
        <v>1.4</v>
      </c>
      <c r="S2868">
        <v>95</v>
      </c>
      <c r="T2868">
        <v>87.2</v>
      </c>
      <c r="U2868">
        <v>3.4</v>
      </c>
      <c r="V2868">
        <v>4</v>
      </c>
      <c r="W2868">
        <v>92.7</v>
      </c>
      <c r="X2868">
        <v>34</v>
      </c>
      <c r="Y2868">
        <v>5281</v>
      </c>
      <c r="Z2868">
        <v>21.8</v>
      </c>
      <c r="AA2868">
        <v>34146</v>
      </c>
      <c r="AB2868">
        <v>69.8</v>
      </c>
      <c r="AC2868">
        <v>24</v>
      </c>
      <c r="AD2868">
        <v>216300</v>
      </c>
      <c r="AE2868">
        <v>25024</v>
      </c>
      <c r="AF2868">
        <v>2.21</v>
      </c>
      <c r="AG2868">
        <v>30932</v>
      </c>
      <c r="AH2868">
        <v>52460</v>
      </c>
      <c r="AI2868">
        <v>10.3</v>
      </c>
      <c r="AJ2868">
        <v>2043</v>
      </c>
      <c r="AK2868">
        <v>19669</v>
      </c>
      <c r="AL2868">
        <v>-31</v>
      </c>
      <c r="AM2868">
        <v>6103</v>
      </c>
      <c r="AN2868">
        <v>8768</v>
      </c>
      <c r="AO2868">
        <v>0</v>
      </c>
      <c r="AP2868">
        <v>0</v>
      </c>
      <c r="AQ2868">
        <v>0</v>
      </c>
      <c r="AR2868">
        <v>0</v>
      </c>
      <c r="AS2868">
        <v>0.3</v>
      </c>
      <c r="AT2868">
        <v>24.5</v>
      </c>
      <c r="AU2868">
        <v>406465</v>
      </c>
      <c r="AV2868">
        <v>327739</v>
      </c>
      <c r="AW2868">
        <v>691702</v>
      </c>
      <c r="AX2868">
        <v>12147</v>
      </c>
      <c r="AY2868">
        <v>154409</v>
      </c>
      <c r="AZ2868">
        <v>73</v>
      </c>
      <c r="BA2868">
        <v>969.34</v>
      </c>
      <c r="BB2868">
        <v>58.5</v>
      </c>
    </row>
    <row r="2869" spans="1:54" x14ac:dyDescent="0.3">
      <c r="A2869">
        <v>51000</v>
      </c>
      <c r="B2869" t="s">
        <v>945</v>
      </c>
      <c r="D2869">
        <v>8326289</v>
      </c>
      <c r="E2869">
        <v>8001023</v>
      </c>
      <c r="F2869">
        <v>4.0999999999999996</v>
      </c>
      <c r="G2869">
        <v>8001024</v>
      </c>
      <c r="H2869">
        <v>6.2</v>
      </c>
      <c r="I2869">
        <v>22.4</v>
      </c>
      <c r="J2869">
        <v>13.8</v>
      </c>
      <c r="K2869">
        <v>50.8</v>
      </c>
      <c r="L2869">
        <v>70.5</v>
      </c>
      <c r="M2869">
        <v>19.7</v>
      </c>
      <c r="N2869">
        <v>0.5</v>
      </c>
      <c r="O2869">
        <v>6.3</v>
      </c>
      <c r="P2869">
        <v>0.1</v>
      </c>
      <c r="Q2869">
        <v>2.8</v>
      </c>
      <c r="R2869">
        <v>8.9</v>
      </c>
      <c r="S2869">
        <v>63.1</v>
      </c>
      <c r="T2869">
        <v>84.7</v>
      </c>
      <c r="U2869">
        <v>11.3</v>
      </c>
      <c r="V2869">
        <v>14.9</v>
      </c>
      <c r="W2869">
        <v>87.5</v>
      </c>
      <c r="X2869">
        <v>35.200000000000003</v>
      </c>
      <c r="Y2869">
        <v>726470</v>
      </c>
      <c r="Z2869">
        <v>27.7</v>
      </c>
      <c r="AA2869">
        <v>3446471</v>
      </c>
      <c r="AB2869">
        <v>67.3</v>
      </c>
      <c r="AC2869">
        <v>21.7</v>
      </c>
      <c r="AD2869">
        <v>244600</v>
      </c>
      <c r="AE2869">
        <v>3022739</v>
      </c>
      <c r="AF2869">
        <v>2.6</v>
      </c>
      <c r="AG2869">
        <v>33493</v>
      </c>
      <c r="AH2869">
        <v>63907</v>
      </c>
      <c r="AI2869">
        <v>11.3</v>
      </c>
      <c r="AJ2869">
        <v>193907</v>
      </c>
      <c r="AK2869">
        <v>3131723</v>
      </c>
      <c r="AL2869">
        <v>1.4</v>
      </c>
      <c r="AM2869">
        <v>536067</v>
      </c>
      <c r="AN2869">
        <v>638643</v>
      </c>
      <c r="AO2869">
        <v>9.9</v>
      </c>
      <c r="AP2869">
        <v>0.5</v>
      </c>
      <c r="AQ2869">
        <v>7</v>
      </c>
      <c r="AR2869">
        <v>0.1</v>
      </c>
      <c r="AS2869">
        <v>4.5</v>
      </c>
      <c r="AT2869">
        <v>30.1</v>
      </c>
      <c r="AU2869">
        <v>92417797</v>
      </c>
      <c r="AV2869">
        <v>60513396</v>
      </c>
      <c r="AW2869">
        <v>105663299</v>
      </c>
      <c r="AX2869">
        <v>13687</v>
      </c>
      <c r="AY2869">
        <v>15340483</v>
      </c>
      <c r="AZ2869">
        <v>28682</v>
      </c>
      <c r="BA2869">
        <v>39490.089999999997</v>
      </c>
      <c r="BB2869">
        <v>202.6</v>
      </c>
    </row>
    <row r="2870" spans="1:54" x14ac:dyDescent="0.3">
      <c r="A2870">
        <v>51001</v>
      </c>
      <c r="B2870" t="s">
        <v>898</v>
      </c>
      <c r="C2870" t="s">
        <v>840</v>
      </c>
      <c r="D2870">
        <v>33021</v>
      </c>
      <c r="E2870">
        <v>33164</v>
      </c>
      <c r="F2870">
        <v>-0.4</v>
      </c>
      <c r="G2870">
        <v>33164</v>
      </c>
      <c r="H2870">
        <v>6</v>
      </c>
      <c r="I2870">
        <v>20.9</v>
      </c>
      <c r="J2870">
        <v>21.3</v>
      </c>
      <c r="K2870">
        <v>51.3</v>
      </c>
      <c r="L2870">
        <v>68.8</v>
      </c>
      <c r="M2870">
        <v>28.1</v>
      </c>
      <c r="N2870">
        <v>0.7</v>
      </c>
      <c r="O2870">
        <v>0.7</v>
      </c>
      <c r="P2870">
        <v>0.2</v>
      </c>
      <c r="Q2870">
        <v>1.6</v>
      </c>
      <c r="R2870">
        <v>8.9</v>
      </c>
      <c r="S2870">
        <v>61.1</v>
      </c>
      <c r="T2870">
        <v>93.1</v>
      </c>
      <c r="U2870">
        <v>7</v>
      </c>
      <c r="V2870">
        <v>10.1</v>
      </c>
      <c r="W2870">
        <v>78</v>
      </c>
      <c r="X2870">
        <v>17.2</v>
      </c>
      <c r="Y2870">
        <v>3255</v>
      </c>
      <c r="Z2870">
        <v>21.2</v>
      </c>
      <c r="AA2870">
        <v>21069</v>
      </c>
      <c r="AB2870">
        <v>69.5</v>
      </c>
      <c r="AC2870">
        <v>5.2</v>
      </c>
      <c r="AD2870">
        <v>153600</v>
      </c>
      <c r="AE2870">
        <v>14333</v>
      </c>
      <c r="AF2870">
        <v>2.25</v>
      </c>
      <c r="AG2870">
        <v>22703</v>
      </c>
      <c r="AH2870">
        <v>39328</v>
      </c>
      <c r="AI2870">
        <v>20.5</v>
      </c>
      <c r="AJ2870">
        <v>760</v>
      </c>
      <c r="AK2870">
        <v>8779</v>
      </c>
      <c r="AL2870">
        <v>-0.6</v>
      </c>
      <c r="AM2870">
        <v>2306</v>
      </c>
      <c r="AN2870">
        <v>2944</v>
      </c>
      <c r="AO2870">
        <v>6</v>
      </c>
      <c r="AP2870">
        <v>0</v>
      </c>
      <c r="AQ2870">
        <v>0</v>
      </c>
      <c r="AR2870">
        <v>0</v>
      </c>
      <c r="AS2870">
        <v>0</v>
      </c>
      <c r="AT2870">
        <v>23.1</v>
      </c>
      <c r="AU2870">
        <v>526157</v>
      </c>
      <c r="AV2870">
        <v>59400</v>
      </c>
      <c r="AW2870">
        <v>298001</v>
      </c>
      <c r="AX2870">
        <v>7749</v>
      </c>
      <c r="AY2870">
        <v>48144</v>
      </c>
      <c r="AZ2870">
        <v>67</v>
      </c>
      <c r="BA2870">
        <v>449.5</v>
      </c>
      <c r="BB2870">
        <v>73.8</v>
      </c>
    </row>
    <row r="2871" spans="1:54" x14ac:dyDescent="0.3">
      <c r="A2871">
        <v>51003</v>
      </c>
      <c r="B2871" t="s">
        <v>897</v>
      </c>
      <c r="C2871" t="s">
        <v>840</v>
      </c>
      <c r="D2871">
        <v>104489</v>
      </c>
      <c r="E2871">
        <v>98998</v>
      </c>
      <c r="F2871">
        <v>5.5</v>
      </c>
      <c r="G2871">
        <v>98970</v>
      </c>
      <c r="H2871">
        <v>5.5</v>
      </c>
      <c r="I2871">
        <v>21</v>
      </c>
      <c r="J2871">
        <v>16.5</v>
      </c>
      <c r="K2871">
        <v>52.2</v>
      </c>
      <c r="L2871">
        <v>82.3</v>
      </c>
      <c r="M2871">
        <v>9.9</v>
      </c>
      <c r="N2871">
        <v>0.4</v>
      </c>
      <c r="O2871">
        <v>4.9000000000000004</v>
      </c>
      <c r="P2871">
        <v>0.1</v>
      </c>
      <c r="Q2871">
        <v>2.5</v>
      </c>
      <c r="R2871">
        <v>5.7</v>
      </c>
      <c r="S2871">
        <v>77.5</v>
      </c>
      <c r="T2871">
        <v>83.3</v>
      </c>
      <c r="U2871">
        <v>9.8000000000000007</v>
      </c>
      <c r="V2871">
        <v>11.3</v>
      </c>
      <c r="W2871">
        <v>91.4</v>
      </c>
      <c r="X2871">
        <v>52.2</v>
      </c>
      <c r="Y2871">
        <v>6838</v>
      </c>
      <c r="Z2871">
        <v>22.2</v>
      </c>
      <c r="AA2871">
        <v>43924</v>
      </c>
      <c r="AB2871">
        <v>66.099999999999994</v>
      </c>
      <c r="AC2871">
        <v>23.8</v>
      </c>
      <c r="AD2871">
        <v>319200</v>
      </c>
      <c r="AE2871">
        <v>37964</v>
      </c>
      <c r="AF2871">
        <v>2.4700000000000002</v>
      </c>
      <c r="AG2871">
        <v>37239</v>
      </c>
      <c r="AH2871">
        <v>67725</v>
      </c>
      <c r="AI2871">
        <v>10.199999999999999</v>
      </c>
      <c r="AJ2871">
        <v>2569</v>
      </c>
      <c r="AK2871">
        <v>37158</v>
      </c>
      <c r="AL2871">
        <v>0.6</v>
      </c>
      <c r="AM2871">
        <v>8591</v>
      </c>
      <c r="AN2871">
        <v>9876</v>
      </c>
      <c r="AO2871">
        <v>5.8</v>
      </c>
      <c r="AP2871">
        <v>0</v>
      </c>
      <c r="AQ2871">
        <v>3.1</v>
      </c>
      <c r="AR2871">
        <v>0</v>
      </c>
      <c r="AS2871">
        <v>1.7</v>
      </c>
      <c r="AT2871">
        <v>28.3</v>
      </c>
      <c r="AU2871">
        <v>307141</v>
      </c>
      <c r="AV2871">
        <v>530569</v>
      </c>
      <c r="AW2871">
        <v>1689315</v>
      </c>
      <c r="AX2871">
        <v>18213</v>
      </c>
      <c r="AY2871">
        <v>120194</v>
      </c>
      <c r="AZ2871">
        <v>404</v>
      </c>
      <c r="BA2871">
        <v>720.7</v>
      </c>
      <c r="BB2871">
        <v>137.30000000000001</v>
      </c>
    </row>
    <row r="2872" spans="1:54" x14ac:dyDescent="0.3">
      <c r="A2872">
        <v>51005</v>
      </c>
      <c r="B2872" t="s">
        <v>477</v>
      </c>
      <c r="C2872" t="s">
        <v>840</v>
      </c>
      <c r="D2872">
        <v>15820</v>
      </c>
      <c r="E2872">
        <v>16261</v>
      </c>
      <c r="F2872">
        <v>-2.7</v>
      </c>
      <c r="G2872">
        <v>16250</v>
      </c>
      <c r="H2872">
        <v>4.3</v>
      </c>
      <c r="I2872">
        <v>19.100000000000001</v>
      </c>
      <c r="J2872">
        <v>24.3</v>
      </c>
      <c r="K2872">
        <v>50.8</v>
      </c>
      <c r="L2872">
        <v>92.9</v>
      </c>
      <c r="M2872">
        <v>4.8</v>
      </c>
      <c r="N2872">
        <v>0.2</v>
      </c>
      <c r="O2872">
        <v>0.5</v>
      </c>
      <c r="P2872">
        <v>0.1</v>
      </c>
      <c r="Q2872">
        <v>1.5</v>
      </c>
      <c r="R2872">
        <v>1.4</v>
      </c>
      <c r="S2872">
        <v>91.8</v>
      </c>
      <c r="T2872">
        <v>89.7</v>
      </c>
      <c r="U2872">
        <v>1.4</v>
      </c>
      <c r="V2872">
        <v>2.2999999999999998</v>
      </c>
      <c r="W2872">
        <v>82.7</v>
      </c>
      <c r="X2872">
        <v>16.399999999999999</v>
      </c>
      <c r="Y2872">
        <v>1435</v>
      </c>
      <c r="Z2872">
        <v>23.4</v>
      </c>
      <c r="AA2872">
        <v>8048</v>
      </c>
      <c r="AB2872">
        <v>79.900000000000006</v>
      </c>
      <c r="AC2872">
        <v>8.1999999999999993</v>
      </c>
      <c r="AD2872">
        <v>114600</v>
      </c>
      <c r="AE2872">
        <v>6773</v>
      </c>
      <c r="AF2872">
        <v>2.35</v>
      </c>
      <c r="AG2872">
        <v>24162</v>
      </c>
      <c r="AH2872">
        <v>44848</v>
      </c>
      <c r="AI2872">
        <v>12.6</v>
      </c>
      <c r="AJ2872">
        <v>243</v>
      </c>
      <c r="AK2872">
        <v>2471</v>
      </c>
      <c r="AL2872">
        <v>1.6</v>
      </c>
      <c r="AM2872">
        <v>641</v>
      </c>
      <c r="AN2872">
        <v>846</v>
      </c>
      <c r="AO2872">
        <v>0</v>
      </c>
      <c r="AP2872">
        <v>0</v>
      </c>
      <c r="AQ2872">
        <v>0</v>
      </c>
      <c r="AR2872">
        <v>0</v>
      </c>
      <c r="AS2872">
        <v>0</v>
      </c>
      <c r="AT2872">
        <v>41.4</v>
      </c>
      <c r="AU2872">
        <v>0</v>
      </c>
      <c r="AV2872">
        <v>2179</v>
      </c>
      <c r="AW2872">
        <v>123147</v>
      </c>
      <c r="AX2872">
        <v>7491</v>
      </c>
      <c r="AY2872">
        <v>11029</v>
      </c>
      <c r="AZ2872">
        <v>17</v>
      </c>
      <c r="BA2872">
        <v>445.46</v>
      </c>
      <c r="BB2872">
        <v>36.5</v>
      </c>
    </row>
    <row r="2873" spans="1:54" x14ac:dyDescent="0.3">
      <c r="A2873">
        <v>51007</v>
      </c>
      <c r="B2873" t="s">
        <v>896</v>
      </c>
      <c r="C2873" t="s">
        <v>840</v>
      </c>
      <c r="D2873">
        <v>12855</v>
      </c>
      <c r="E2873">
        <v>12695</v>
      </c>
      <c r="F2873">
        <v>1.3</v>
      </c>
      <c r="G2873">
        <v>12690</v>
      </c>
      <c r="H2873">
        <v>5.3</v>
      </c>
      <c r="I2873">
        <v>21.1</v>
      </c>
      <c r="J2873">
        <v>18.2</v>
      </c>
      <c r="K2873">
        <v>51.3</v>
      </c>
      <c r="L2873">
        <v>74.8</v>
      </c>
      <c r="M2873">
        <v>21.9</v>
      </c>
      <c r="N2873">
        <v>0.6</v>
      </c>
      <c r="O2873">
        <v>1.1000000000000001</v>
      </c>
      <c r="P2873">
        <v>0.1</v>
      </c>
      <c r="Q2873">
        <v>1.6</v>
      </c>
      <c r="R2873">
        <v>3.1</v>
      </c>
      <c r="S2873">
        <v>72.7</v>
      </c>
      <c r="T2873">
        <v>93.5</v>
      </c>
      <c r="U2873">
        <v>1.2</v>
      </c>
      <c r="V2873">
        <v>3.7</v>
      </c>
      <c r="W2873">
        <v>78.900000000000006</v>
      </c>
      <c r="X2873">
        <v>14</v>
      </c>
      <c r="Y2873">
        <v>1082</v>
      </c>
      <c r="Z2873">
        <v>34.200000000000003</v>
      </c>
      <c r="AA2873">
        <v>5427</v>
      </c>
      <c r="AB2873">
        <v>79.900000000000006</v>
      </c>
      <c r="AC2873">
        <v>1.6</v>
      </c>
      <c r="AD2873">
        <v>180700</v>
      </c>
      <c r="AE2873">
        <v>4808</v>
      </c>
      <c r="AF2873">
        <v>2.62</v>
      </c>
      <c r="AG2873">
        <v>25100</v>
      </c>
      <c r="AH2873">
        <v>52885</v>
      </c>
      <c r="AI2873">
        <v>8.3000000000000007</v>
      </c>
      <c r="AJ2873">
        <v>258</v>
      </c>
      <c r="AK2873">
        <v>1804</v>
      </c>
      <c r="AL2873">
        <v>-2.7</v>
      </c>
      <c r="AM2873">
        <v>824</v>
      </c>
      <c r="AN2873">
        <v>1232</v>
      </c>
      <c r="AO2873">
        <v>0</v>
      </c>
      <c r="AP2873">
        <v>0</v>
      </c>
      <c r="AQ2873">
        <v>0</v>
      </c>
      <c r="AR2873">
        <v>0</v>
      </c>
      <c r="AS2873">
        <v>0</v>
      </c>
      <c r="AT2873">
        <v>0</v>
      </c>
      <c r="AU2873">
        <v>0</v>
      </c>
      <c r="AV2873">
        <v>55377</v>
      </c>
      <c r="AW2873">
        <v>67957</v>
      </c>
      <c r="AX2873">
        <v>5368</v>
      </c>
      <c r="AY2873">
        <v>3834</v>
      </c>
      <c r="AZ2873">
        <v>40</v>
      </c>
      <c r="BA2873">
        <v>355.27</v>
      </c>
      <c r="BB2873">
        <v>35.700000000000003</v>
      </c>
    </row>
    <row r="2874" spans="1:54" x14ac:dyDescent="0.3">
      <c r="A2874">
        <v>51009</v>
      </c>
      <c r="B2874" t="s">
        <v>895</v>
      </c>
      <c r="C2874" t="s">
        <v>840</v>
      </c>
      <c r="D2874">
        <v>32041</v>
      </c>
      <c r="E2874">
        <v>32351</v>
      </c>
      <c r="F2874">
        <v>-1</v>
      </c>
      <c r="G2874">
        <v>32353</v>
      </c>
      <c r="H2874">
        <v>5</v>
      </c>
      <c r="I2874">
        <v>19.8</v>
      </c>
      <c r="J2874">
        <v>18.899999999999999</v>
      </c>
      <c r="K2874">
        <v>52.2</v>
      </c>
      <c r="L2874">
        <v>77.3</v>
      </c>
      <c r="M2874">
        <v>19.100000000000001</v>
      </c>
      <c r="N2874">
        <v>0.9</v>
      </c>
      <c r="O2874">
        <v>0.5</v>
      </c>
      <c r="P2874">
        <v>0</v>
      </c>
      <c r="Q2874">
        <v>2.1</v>
      </c>
      <c r="R2874">
        <v>2.2000000000000002</v>
      </c>
      <c r="S2874">
        <v>75.400000000000006</v>
      </c>
      <c r="T2874">
        <v>90.1</v>
      </c>
      <c r="U2874">
        <v>1.8</v>
      </c>
      <c r="V2874">
        <v>3</v>
      </c>
      <c r="W2874">
        <v>79.099999999999994</v>
      </c>
      <c r="X2874">
        <v>17.399999999999999</v>
      </c>
      <c r="Y2874">
        <v>2551</v>
      </c>
      <c r="Z2874">
        <v>23.1</v>
      </c>
      <c r="AA2874">
        <v>14082</v>
      </c>
      <c r="AB2874">
        <v>74.099999999999994</v>
      </c>
      <c r="AC2874">
        <v>8.3000000000000007</v>
      </c>
      <c r="AD2874">
        <v>148700</v>
      </c>
      <c r="AE2874">
        <v>12680</v>
      </c>
      <c r="AF2874">
        <v>2.44</v>
      </c>
      <c r="AG2874">
        <v>22580</v>
      </c>
      <c r="AH2874">
        <v>44945</v>
      </c>
      <c r="AI2874">
        <v>11.4</v>
      </c>
      <c r="AJ2874">
        <v>588</v>
      </c>
      <c r="AK2874">
        <v>6347</v>
      </c>
      <c r="AL2874">
        <v>-1.6</v>
      </c>
      <c r="AM2874">
        <v>1522</v>
      </c>
      <c r="AN2874">
        <v>2673</v>
      </c>
      <c r="AO2874">
        <v>5.3</v>
      </c>
      <c r="AP2874">
        <v>0</v>
      </c>
      <c r="AQ2874">
        <v>0</v>
      </c>
      <c r="AR2874">
        <v>0</v>
      </c>
      <c r="AS2874">
        <v>0</v>
      </c>
      <c r="AT2874">
        <v>19.399999999999999</v>
      </c>
      <c r="AU2874">
        <v>554193</v>
      </c>
      <c r="AV2874">
        <v>161888</v>
      </c>
      <c r="AW2874">
        <v>311758</v>
      </c>
      <c r="AX2874">
        <v>9702</v>
      </c>
      <c r="AY2874">
        <v>23765</v>
      </c>
      <c r="AZ2874">
        <v>50</v>
      </c>
      <c r="BA2874">
        <v>473.93</v>
      </c>
      <c r="BB2874">
        <v>68.3</v>
      </c>
    </row>
    <row r="2875" spans="1:54" x14ac:dyDescent="0.3">
      <c r="A2875">
        <v>51011</v>
      </c>
      <c r="B2875" t="s">
        <v>894</v>
      </c>
      <c r="C2875" t="s">
        <v>840</v>
      </c>
      <c r="D2875">
        <v>15279</v>
      </c>
      <c r="E2875">
        <v>14975</v>
      </c>
      <c r="F2875">
        <v>2</v>
      </c>
      <c r="G2875">
        <v>14973</v>
      </c>
      <c r="H2875">
        <v>6.1</v>
      </c>
      <c r="I2875">
        <v>21.9</v>
      </c>
      <c r="J2875">
        <v>19.100000000000001</v>
      </c>
      <c r="K2875">
        <v>51.5</v>
      </c>
      <c r="L2875">
        <v>77.599999999999994</v>
      </c>
      <c r="M2875">
        <v>19.899999999999999</v>
      </c>
      <c r="N2875">
        <v>0.3</v>
      </c>
      <c r="O2875">
        <v>0.4</v>
      </c>
      <c r="P2875">
        <v>0</v>
      </c>
      <c r="Q2875">
        <v>1.8</v>
      </c>
      <c r="R2875">
        <v>1.2</v>
      </c>
      <c r="S2875">
        <v>76.599999999999994</v>
      </c>
      <c r="T2875">
        <v>95.5</v>
      </c>
      <c r="U2875">
        <v>0.9</v>
      </c>
      <c r="V2875">
        <v>1.2</v>
      </c>
      <c r="W2875">
        <v>82.2</v>
      </c>
      <c r="X2875">
        <v>15</v>
      </c>
      <c r="Y2875">
        <v>1481</v>
      </c>
      <c r="Z2875">
        <v>28.6</v>
      </c>
      <c r="AA2875">
        <v>7081</v>
      </c>
      <c r="AB2875">
        <v>80.2</v>
      </c>
      <c r="AC2875">
        <v>3.3</v>
      </c>
      <c r="AD2875">
        <v>145400</v>
      </c>
      <c r="AE2875">
        <v>5803</v>
      </c>
      <c r="AF2875">
        <v>2.58</v>
      </c>
      <c r="AG2875">
        <v>23636</v>
      </c>
      <c r="AH2875">
        <v>50167</v>
      </c>
      <c r="AI2875">
        <v>17.7</v>
      </c>
      <c r="AJ2875">
        <v>285</v>
      </c>
      <c r="AK2875">
        <v>2268</v>
      </c>
      <c r="AL2875">
        <v>-0.8</v>
      </c>
      <c r="AM2875">
        <v>820</v>
      </c>
      <c r="AN2875">
        <v>1111</v>
      </c>
      <c r="AO2875">
        <v>0</v>
      </c>
      <c r="AP2875">
        <v>0</v>
      </c>
      <c r="AQ2875">
        <v>0</v>
      </c>
      <c r="AR2875">
        <v>0</v>
      </c>
      <c r="AS2875">
        <v>0</v>
      </c>
      <c r="AT2875">
        <v>29.2</v>
      </c>
      <c r="AU2875">
        <v>0</v>
      </c>
      <c r="AV2875">
        <v>16795</v>
      </c>
      <c r="AW2875">
        <v>107167</v>
      </c>
      <c r="AX2875">
        <v>7551</v>
      </c>
      <c r="AY2875">
        <v>7267</v>
      </c>
      <c r="AZ2875">
        <v>62</v>
      </c>
      <c r="BA2875">
        <v>333.49</v>
      </c>
      <c r="BB2875">
        <v>44.9</v>
      </c>
    </row>
    <row r="2876" spans="1:54" x14ac:dyDescent="0.3">
      <c r="A2876">
        <v>51013</v>
      </c>
      <c r="B2876" t="s">
        <v>893</v>
      </c>
      <c r="C2876" t="s">
        <v>840</v>
      </c>
      <c r="D2876">
        <v>226908</v>
      </c>
      <c r="E2876">
        <v>207676</v>
      </c>
      <c r="F2876">
        <v>9.3000000000000007</v>
      </c>
      <c r="G2876">
        <v>207627</v>
      </c>
      <c r="H2876">
        <v>6.2</v>
      </c>
      <c r="I2876">
        <v>17.2</v>
      </c>
      <c r="J2876">
        <v>9.3000000000000007</v>
      </c>
      <c r="K2876">
        <v>49.9</v>
      </c>
      <c r="L2876">
        <v>76.599999999999994</v>
      </c>
      <c r="M2876">
        <v>9.1</v>
      </c>
      <c r="N2876">
        <v>0.7</v>
      </c>
      <c r="O2876">
        <v>10.3</v>
      </c>
      <c r="P2876">
        <v>0.1</v>
      </c>
      <c r="Q2876">
        <v>3.2</v>
      </c>
      <c r="R2876">
        <v>15.7</v>
      </c>
      <c r="S2876">
        <v>62.8</v>
      </c>
      <c r="T2876">
        <v>78.900000000000006</v>
      </c>
      <c r="U2876">
        <v>23</v>
      </c>
      <c r="V2876">
        <v>29</v>
      </c>
      <c r="W2876">
        <v>93.3</v>
      </c>
      <c r="X2876">
        <v>71.7</v>
      </c>
      <c r="Y2876">
        <v>12638</v>
      </c>
      <c r="Z2876">
        <v>27.3</v>
      </c>
      <c r="AA2876">
        <v>110601</v>
      </c>
      <c r="AB2876">
        <v>45.2</v>
      </c>
      <c r="AC2876">
        <v>63.3</v>
      </c>
      <c r="AD2876">
        <v>584600</v>
      </c>
      <c r="AE2876">
        <v>94454</v>
      </c>
      <c r="AF2876">
        <v>2.2400000000000002</v>
      </c>
      <c r="AG2876">
        <v>62018</v>
      </c>
      <c r="AH2876">
        <v>103208</v>
      </c>
      <c r="AI2876">
        <v>8</v>
      </c>
      <c r="AJ2876">
        <v>6219</v>
      </c>
      <c r="AK2876">
        <v>132556</v>
      </c>
      <c r="AL2876">
        <v>1.7</v>
      </c>
      <c r="AM2876">
        <v>17539</v>
      </c>
      <c r="AN2876">
        <v>19422</v>
      </c>
      <c r="AO2876">
        <v>6</v>
      </c>
      <c r="AP2876">
        <v>0.6</v>
      </c>
      <c r="AQ2876">
        <v>9.5</v>
      </c>
      <c r="AR2876">
        <v>0</v>
      </c>
      <c r="AS2876">
        <v>8</v>
      </c>
      <c r="AT2876">
        <v>32</v>
      </c>
      <c r="AU2876">
        <v>0</v>
      </c>
      <c r="AV2876">
        <v>453168</v>
      </c>
      <c r="AW2876">
        <v>2482916</v>
      </c>
      <c r="AX2876">
        <v>12176</v>
      </c>
      <c r="AY2876">
        <v>1164025</v>
      </c>
      <c r="AZ2876">
        <v>2160</v>
      </c>
      <c r="BA2876">
        <v>25.97</v>
      </c>
      <c r="BB2876">
        <v>7993.6</v>
      </c>
    </row>
    <row r="2877" spans="1:54" x14ac:dyDescent="0.3">
      <c r="A2877">
        <v>51015</v>
      </c>
      <c r="B2877" t="s">
        <v>892</v>
      </c>
      <c r="C2877" t="s">
        <v>840</v>
      </c>
      <c r="D2877">
        <v>73862</v>
      </c>
      <c r="E2877">
        <v>73736</v>
      </c>
      <c r="F2877">
        <v>0.2</v>
      </c>
      <c r="G2877">
        <v>73750</v>
      </c>
      <c r="H2877">
        <v>4.3</v>
      </c>
      <c r="I2877">
        <v>19.7</v>
      </c>
      <c r="J2877">
        <v>19.399999999999999</v>
      </c>
      <c r="K2877">
        <v>49.4</v>
      </c>
      <c r="L2877">
        <v>93.7</v>
      </c>
      <c r="M2877">
        <v>4.2</v>
      </c>
      <c r="N2877">
        <v>0.3</v>
      </c>
      <c r="O2877">
        <v>0.6</v>
      </c>
      <c r="P2877">
        <v>0</v>
      </c>
      <c r="Q2877">
        <v>1.3</v>
      </c>
      <c r="R2877">
        <v>2.5</v>
      </c>
      <c r="S2877">
        <v>91.5</v>
      </c>
      <c r="T2877">
        <v>91.6</v>
      </c>
      <c r="U2877">
        <v>1.9</v>
      </c>
      <c r="V2877">
        <v>3.1</v>
      </c>
      <c r="W2877">
        <v>84.2</v>
      </c>
      <c r="X2877">
        <v>19.899999999999999</v>
      </c>
      <c r="Y2877">
        <v>6308</v>
      </c>
      <c r="Z2877">
        <v>23.6</v>
      </c>
      <c r="AA2877">
        <v>31798</v>
      </c>
      <c r="AB2877">
        <v>80.900000000000006</v>
      </c>
      <c r="AC2877">
        <v>6.2</v>
      </c>
      <c r="AD2877">
        <v>194600</v>
      </c>
      <c r="AE2877">
        <v>27999</v>
      </c>
      <c r="AF2877">
        <v>2.5</v>
      </c>
      <c r="AG2877">
        <v>25519</v>
      </c>
      <c r="AH2877">
        <v>52027</v>
      </c>
      <c r="AI2877">
        <v>9.5</v>
      </c>
      <c r="AJ2877">
        <v>1409</v>
      </c>
      <c r="AK2877">
        <v>19300</v>
      </c>
      <c r="AL2877">
        <v>-1.1000000000000001</v>
      </c>
      <c r="AM2877">
        <v>4359</v>
      </c>
      <c r="AN2877">
        <v>6318</v>
      </c>
      <c r="AO2877">
        <v>0</v>
      </c>
      <c r="AP2877">
        <v>0</v>
      </c>
      <c r="AQ2877">
        <v>0</v>
      </c>
      <c r="AR2877">
        <v>0</v>
      </c>
      <c r="AS2877">
        <v>0</v>
      </c>
      <c r="AT2877">
        <v>22.8</v>
      </c>
      <c r="AU2877">
        <v>1582642</v>
      </c>
      <c r="AV2877">
        <v>306340</v>
      </c>
      <c r="AW2877">
        <v>636318</v>
      </c>
      <c r="AX2877">
        <v>8890</v>
      </c>
      <c r="AY2877">
        <v>57138</v>
      </c>
      <c r="AZ2877">
        <v>418</v>
      </c>
      <c r="BA2877">
        <v>967</v>
      </c>
      <c r="BB2877">
        <v>76.3</v>
      </c>
    </row>
    <row r="2878" spans="1:54" x14ac:dyDescent="0.3">
      <c r="A2878">
        <v>51017</v>
      </c>
      <c r="B2878" t="s">
        <v>891</v>
      </c>
      <c r="C2878" t="s">
        <v>840</v>
      </c>
      <c r="D2878">
        <v>4563</v>
      </c>
      <c r="E2878">
        <v>4727</v>
      </c>
      <c r="F2878">
        <v>-3.5</v>
      </c>
      <c r="G2878">
        <v>4731</v>
      </c>
      <c r="H2878">
        <v>3.8</v>
      </c>
      <c r="I2878">
        <v>16</v>
      </c>
      <c r="J2878">
        <v>25</v>
      </c>
      <c r="K2878">
        <v>49.3</v>
      </c>
      <c r="L2878">
        <v>93.5</v>
      </c>
      <c r="M2878">
        <v>5</v>
      </c>
      <c r="N2878">
        <v>0.2</v>
      </c>
      <c r="O2878">
        <v>0.4</v>
      </c>
      <c r="P2878">
        <v>0</v>
      </c>
      <c r="Q2878">
        <v>1</v>
      </c>
      <c r="R2878">
        <v>1.8</v>
      </c>
      <c r="S2878">
        <v>92</v>
      </c>
      <c r="T2878">
        <v>85.7</v>
      </c>
      <c r="U2878">
        <v>3.8</v>
      </c>
      <c r="V2878">
        <v>2.1</v>
      </c>
      <c r="W2878">
        <v>90</v>
      </c>
      <c r="X2878">
        <v>20.2</v>
      </c>
      <c r="Y2878">
        <v>396</v>
      </c>
      <c r="Z2878">
        <v>31.8</v>
      </c>
      <c r="AA2878">
        <v>3296</v>
      </c>
      <c r="AB2878">
        <v>76.2</v>
      </c>
      <c r="AC2878">
        <v>8.3000000000000007</v>
      </c>
      <c r="AD2878">
        <v>152600</v>
      </c>
      <c r="AE2878">
        <v>2101</v>
      </c>
      <c r="AF2878">
        <v>2.17</v>
      </c>
      <c r="AG2878">
        <v>28704</v>
      </c>
      <c r="AH2878">
        <v>51365</v>
      </c>
      <c r="AI2878">
        <v>16.399999999999999</v>
      </c>
      <c r="AJ2878">
        <v>128</v>
      </c>
      <c r="AK2878">
        <v>1454</v>
      </c>
      <c r="AL2878">
        <v>-18.8</v>
      </c>
      <c r="AM2878">
        <v>332</v>
      </c>
      <c r="AN2878">
        <v>399</v>
      </c>
      <c r="AO2878">
        <v>0</v>
      </c>
      <c r="AP2878">
        <v>0</v>
      </c>
      <c r="AQ2878">
        <v>0</v>
      </c>
      <c r="AR2878">
        <v>0</v>
      </c>
      <c r="AS2878">
        <v>0</v>
      </c>
      <c r="AT2878">
        <v>0</v>
      </c>
      <c r="AU2878">
        <v>0</v>
      </c>
      <c r="AV2878">
        <v>1524</v>
      </c>
      <c r="AW2878">
        <v>20958</v>
      </c>
      <c r="AX2878">
        <v>4498</v>
      </c>
      <c r="AY2878">
        <v>0</v>
      </c>
      <c r="AZ2878">
        <v>4</v>
      </c>
      <c r="BA2878">
        <v>529.16</v>
      </c>
      <c r="BB2878">
        <v>8.9</v>
      </c>
    </row>
    <row r="2879" spans="1:54" x14ac:dyDescent="0.3">
      <c r="A2879">
        <v>51019</v>
      </c>
      <c r="B2879" t="s">
        <v>620</v>
      </c>
      <c r="C2879" t="s">
        <v>840</v>
      </c>
      <c r="D2879">
        <v>76583</v>
      </c>
      <c r="E2879">
        <v>74866</v>
      </c>
      <c r="F2879">
        <v>2.2999999999999998</v>
      </c>
      <c r="G2879">
        <v>68676</v>
      </c>
      <c r="H2879">
        <v>4.4000000000000004</v>
      </c>
      <c r="I2879">
        <v>20.399999999999999</v>
      </c>
      <c r="J2879">
        <v>19.399999999999999</v>
      </c>
      <c r="K2879">
        <v>50.7</v>
      </c>
      <c r="L2879">
        <v>90</v>
      </c>
      <c r="M2879">
        <v>7</v>
      </c>
      <c r="N2879">
        <v>0.3</v>
      </c>
      <c r="O2879">
        <v>1.2</v>
      </c>
      <c r="P2879">
        <v>0</v>
      </c>
      <c r="Q2879">
        <v>1.4</v>
      </c>
      <c r="R2879">
        <v>2</v>
      </c>
      <c r="S2879">
        <v>88.3</v>
      </c>
      <c r="T2879">
        <v>90.9</v>
      </c>
      <c r="U2879">
        <v>1.7</v>
      </c>
      <c r="V2879">
        <v>3.2</v>
      </c>
      <c r="W2879">
        <v>87.6</v>
      </c>
      <c r="X2879">
        <v>25</v>
      </c>
      <c r="Y2879">
        <v>7104</v>
      </c>
      <c r="Z2879">
        <v>27.6</v>
      </c>
      <c r="AA2879">
        <v>35779</v>
      </c>
      <c r="AB2879">
        <v>85</v>
      </c>
      <c r="AC2879">
        <v>3.6</v>
      </c>
      <c r="AD2879">
        <v>195400</v>
      </c>
      <c r="AE2879">
        <v>27233</v>
      </c>
      <c r="AF2879">
        <v>2.5299999999999998</v>
      </c>
      <c r="AG2879">
        <v>28697</v>
      </c>
      <c r="AH2879">
        <v>57596</v>
      </c>
      <c r="AI2879">
        <v>8.1999999999999993</v>
      </c>
      <c r="AJ2879">
        <v>1353</v>
      </c>
      <c r="AK2879">
        <v>11923</v>
      </c>
      <c r="AL2879">
        <v>0.4</v>
      </c>
      <c r="AM2879">
        <v>4549</v>
      </c>
      <c r="AN2879">
        <v>5647</v>
      </c>
      <c r="AO2879">
        <v>0</v>
      </c>
      <c r="AP2879">
        <v>0</v>
      </c>
      <c r="AQ2879">
        <v>0</v>
      </c>
      <c r="AR2879">
        <v>0</v>
      </c>
      <c r="AS2879">
        <v>0.7</v>
      </c>
      <c r="AT2879">
        <v>23.3</v>
      </c>
      <c r="AU2879">
        <v>785359</v>
      </c>
      <c r="AV2879">
        <v>368955</v>
      </c>
      <c r="AW2879">
        <v>466545</v>
      </c>
      <c r="AX2879">
        <v>7029</v>
      </c>
      <c r="AY2879">
        <v>27892</v>
      </c>
      <c r="AZ2879">
        <v>420</v>
      </c>
      <c r="BA2879">
        <v>753.02</v>
      </c>
      <c r="BB2879">
        <v>91.2</v>
      </c>
    </row>
    <row r="2880" spans="1:54" x14ac:dyDescent="0.3">
      <c r="A2880">
        <v>51021</v>
      </c>
      <c r="B2880" t="s">
        <v>890</v>
      </c>
      <c r="C2880" t="s">
        <v>840</v>
      </c>
      <c r="D2880">
        <v>6625</v>
      </c>
      <c r="E2880">
        <v>6824</v>
      </c>
      <c r="F2880">
        <v>-2.9</v>
      </c>
      <c r="G2880">
        <v>6824</v>
      </c>
      <c r="H2880">
        <v>4</v>
      </c>
      <c r="I2880">
        <v>16.7</v>
      </c>
      <c r="J2880">
        <v>20.3</v>
      </c>
      <c r="K2880">
        <v>44.7</v>
      </c>
      <c r="L2880">
        <v>95.1</v>
      </c>
      <c r="M2880">
        <v>3.7</v>
      </c>
      <c r="N2880">
        <v>0.1</v>
      </c>
      <c r="O2880">
        <v>0.3</v>
      </c>
      <c r="P2880">
        <v>0</v>
      </c>
      <c r="Q2880">
        <v>0.8</v>
      </c>
      <c r="R2880">
        <v>0.7</v>
      </c>
      <c r="S2880">
        <v>94.5</v>
      </c>
      <c r="T2880">
        <v>89.2</v>
      </c>
      <c r="U2880">
        <v>1.5</v>
      </c>
      <c r="V2880">
        <v>0.8</v>
      </c>
      <c r="W2880">
        <v>83.4</v>
      </c>
      <c r="X2880">
        <v>14.7</v>
      </c>
      <c r="Y2880">
        <v>722</v>
      </c>
      <c r="Z2880">
        <v>32.1</v>
      </c>
      <c r="AA2880">
        <v>3262</v>
      </c>
      <c r="AB2880">
        <v>82.5</v>
      </c>
      <c r="AC2880">
        <v>1.9</v>
      </c>
      <c r="AD2880">
        <v>95200</v>
      </c>
      <c r="AE2880">
        <v>2480</v>
      </c>
      <c r="AF2880">
        <v>2.37</v>
      </c>
      <c r="AG2880">
        <v>18501</v>
      </c>
      <c r="AH2880">
        <v>42139</v>
      </c>
      <c r="AI2880">
        <v>16.600000000000001</v>
      </c>
      <c r="AJ2880">
        <v>78</v>
      </c>
      <c r="AK2880">
        <v>1293</v>
      </c>
      <c r="AL2880">
        <v>-5.8</v>
      </c>
      <c r="AM2880">
        <v>321</v>
      </c>
      <c r="AN2880">
        <v>603</v>
      </c>
      <c r="AO2880">
        <v>0</v>
      </c>
      <c r="AP2880">
        <v>0</v>
      </c>
      <c r="AQ2880">
        <v>0</v>
      </c>
      <c r="AR2880">
        <v>0</v>
      </c>
      <c r="AS2880">
        <v>0</v>
      </c>
      <c r="AT2880">
        <v>0</v>
      </c>
      <c r="AU2880">
        <v>192148</v>
      </c>
      <c r="AV2880">
        <v>0</v>
      </c>
      <c r="AW2880">
        <v>38351</v>
      </c>
      <c r="AX2880">
        <v>5622</v>
      </c>
      <c r="AY2880">
        <v>0</v>
      </c>
      <c r="AZ2880">
        <v>13</v>
      </c>
      <c r="BA2880">
        <v>357.73</v>
      </c>
      <c r="BB2880">
        <v>19.100000000000001</v>
      </c>
    </row>
    <row r="2881" spans="1:54" x14ac:dyDescent="0.3">
      <c r="A2881">
        <v>51023</v>
      </c>
      <c r="B2881" t="s">
        <v>889</v>
      </c>
      <c r="C2881" t="s">
        <v>840</v>
      </c>
      <c r="D2881">
        <v>33100</v>
      </c>
      <c r="E2881">
        <v>33148</v>
      </c>
      <c r="F2881">
        <v>-0.1</v>
      </c>
      <c r="G2881">
        <v>33148</v>
      </c>
      <c r="H2881">
        <v>3.8</v>
      </c>
      <c r="I2881">
        <v>20.100000000000001</v>
      </c>
      <c r="J2881">
        <v>19.899999999999999</v>
      </c>
      <c r="K2881">
        <v>50.6</v>
      </c>
      <c r="L2881">
        <v>94.3</v>
      </c>
      <c r="M2881">
        <v>3.5</v>
      </c>
      <c r="N2881">
        <v>0.3</v>
      </c>
      <c r="O2881">
        <v>0.7</v>
      </c>
      <c r="P2881">
        <v>0</v>
      </c>
      <c r="Q2881">
        <v>1.2</v>
      </c>
      <c r="R2881">
        <v>1.5</v>
      </c>
      <c r="S2881">
        <v>93.1</v>
      </c>
      <c r="T2881">
        <v>93.4</v>
      </c>
      <c r="U2881">
        <v>1.9</v>
      </c>
      <c r="V2881">
        <v>2.1</v>
      </c>
      <c r="W2881">
        <v>90.2</v>
      </c>
      <c r="X2881">
        <v>24.9</v>
      </c>
      <c r="Y2881">
        <v>3169</v>
      </c>
      <c r="Z2881">
        <v>25.6</v>
      </c>
      <c r="AA2881">
        <v>14704</v>
      </c>
      <c r="AB2881">
        <v>88.1</v>
      </c>
      <c r="AC2881">
        <v>4.4000000000000004</v>
      </c>
      <c r="AD2881">
        <v>213100</v>
      </c>
      <c r="AE2881">
        <v>12825</v>
      </c>
      <c r="AF2881">
        <v>2.5499999999999998</v>
      </c>
      <c r="AG2881">
        <v>32490</v>
      </c>
      <c r="AH2881">
        <v>65935</v>
      </c>
      <c r="AI2881">
        <v>7.7</v>
      </c>
      <c r="AJ2881">
        <v>725</v>
      </c>
      <c r="AK2881">
        <v>9682</v>
      </c>
      <c r="AL2881">
        <v>-0.3</v>
      </c>
      <c r="AM2881">
        <v>2259</v>
      </c>
      <c r="AN2881">
        <v>2815</v>
      </c>
      <c r="AO2881">
        <v>0</v>
      </c>
      <c r="AP2881">
        <v>0</v>
      </c>
      <c r="AQ2881">
        <v>0</v>
      </c>
      <c r="AR2881">
        <v>0</v>
      </c>
      <c r="AS2881">
        <v>0</v>
      </c>
      <c r="AT2881">
        <v>28.6</v>
      </c>
      <c r="AU2881">
        <v>883879</v>
      </c>
      <c r="AV2881">
        <v>0</v>
      </c>
      <c r="AW2881">
        <v>247811</v>
      </c>
      <c r="AX2881">
        <v>7661</v>
      </c>
      <c r="AY2881">
        <v>0</v>
      </c>
      <c r="AZ2881">
        <v>75</v>
      </c>
      <c r="BA2881">
        <v>541.20000000000005</v>
      </c>
      <c r="BB2881">
        <v>61.2</v>
      </c>
    </row>
    <row r="2882" spans="1:54" x14ac:dyDescent="0.3">
      <c r="A2882">
        <v>51025</v>
      </c>
      <c r="B2882" t="s">
        <v>470</v>
      </c>
      <c r="C2882" t="s">
        <v>840</v>
      </c>
      <c r="D2882">
        <v>16498</v>
      </c>
      <c r="E2882">
        <v>17432</v>
      </c>
      <c r="F2882">
        <v>-5.4</v>
      </c>
      <c r="G2882">
        <v>17434</v>
      </c>
      <c r="H2882">
        <v>4.2</v>
      </c>
      <c r="I2882">
        <v>17.7</v>
      </c>
      <c r="J2882">
        <v>19.2</v>
      </c>
      <c r="K2882">
        <v>47.6</v>
      </c>
      <c r="L2882">
        <v>43</v>
      </c>
      <c r="M2882">
        <v>55.1</v>
      </c>
      <c r="N2882">
        <v>0.3</v>
      </c>
      <c r="O2882">
        <v>0.4</v>
      </c>
      <c r="P2882">
        <v>0.1</v>
      </c>
      <c r="Q2882">
        <v>1.1000000000000001</v>
      </c>
      <c r="R2882">
        <v>2.1</v>
      </c>
      <c r="S2882">
        <v>41.5</v>
      </c>
      <c r="T2882">
        <v>91</v>
      </c>
      <c r="U2882">
        <v>1.5</v>
      </c>
      <c r="V2882">
        <v>3</v>
      </c>
      <c r="W2882">
        <v>71.3</v>
      </c>
      <c r="X2882">
        <v>12.2</v>
      </c>
      <c r="Y2882">
        <v>887</v>
      </c>
      <c r="Z2882">
        <v>29.6</v>
      </c>
      <c r="AA2882">
        <v>8164</v>
      </c>
      <c r="AB2882">
        <v>72.2</v>
      </c>
      <c r="AC2882">
        <v>3.8</v>
      </c>
      <c r="AD2882">
        <v>105600</v>
      </c>
      <c r="AE2882">
        <v>5826</v>
      </c>
      <c r="AF2882">
        <v>2.5499999999999998</v>
      </c>
      <c r="AG2882">
        <v>16060</v>
      </c>
      <c r="AH2882">
        <v>36293</v>
      </c>
      <c r="AI2882">
        <v>24</v>
      </c>
      <c r="AJ2882">
        <v>260</v>
      </c>
      <c r="AK2882">
        <v>2451</v>
      </c>
      <c r="AL2882">
        <v>-8.3000000000000007</v>
      </c>
      <c r="AM2882">
        <v>666</v>
      </c>
      <c r="AN2882">
        <v>1137</v>
      </c>
      <c r="AO2882">
        <v>38.700000000000003</v>
      </c>
      <c r="AP2882">
        <v>0</v>
      </c>
      <c r="AQ2882">
        <v>0</v>
      </c>
      <c r="AR2882">
        <v>0</v>
      </c>
      <c r="AS2882">
        <v>0</v>
      </c>
      <c r="AT2882">
        <v>0</v>
      </c>
      <c r="AU2882">
        <v>96536</v>
      </c>
      <c r="AV2882">
        <v>42022</v>
      </c>
      <c r="AW2882">
        <v>74581</v>
      </c>
      <c r="AX2882">
        <v>4203</v>
      </c>
      <c r="AY2882">
        <v>8785</v>
      </c>
      <c r="AZ2882">
        <v>0</v>
      </c>
      <c r="BA2882">
        <v>566.16999999999996</v>
      </c>
      <c r="BB2882">
        <v>30.8</v>
      </c>
    </row>
    <row r="2883" spans="1:54" x14ac:dyDescent="0.3">
      <c r="A2883">
        <v>51027</v>
      </c>
      <c r="B2883" t="s">
        <v>302</v>
      </c>
      <c r="C2883" t="s">
        <v>840</v>
      </c>
      <c r="D2883">
        <v>23106</v>
      </c>
      <c r="E2883">
        <v>24095</v>
      </c>
      <c r="F2883">
        <v>-4.0999999999999996</v>
      </c>
      <c r="G2883">
        <v>24098</v>
      </c>
      <c r="H2883">
        <v>4.4000000000000004</v>
      </c>
      <c r="I2883">
        <v>17.7</v>
      </c>
      <c r="J2883">
        <v>19.399999999999999</v>
      </c>
      <c r="K2883">
        <v>49.1</v>
      </c>
      <c r="L2883">
        <v>96.2</v>
      </c>
      <c r="M2883">
        <v>2.8</v>
      </c>
      <c r="N2883">
        <v>0.1</v>
      </c>
      <c r="O2883">
        <v>0.3</v>
      </c>
      <c r="P2883">
        <v>0</v>
      </c>
      <c r="Q2883">
        <v>0.6</v>
      </c>
      <c r="R2883">
        <v>0.6</v>
      </c>
      <c r="S2883">
        <v>95.7</v>
      </c>
      <c r="T2883">
        <v>93.5</v>
      </c>
      <c r="U2883">
        <v>1.4</v>
      </c>
      <c r="V2883">
        <v>1.8</v>
      </c>
      <c r="W2883">
        <v>68.2</v>
      </c>
      <c r="X2883">
        <v>8.3000000000000007</v>
      </c>
      <c r="Y2883">
        <v>1175</v>
      </c>
      <c r="Z2883">
        <v>30.1</v>
      </c>
      <c r="AA2883">
        <v>11443</v>
      </c>
      <c r="AB2883">
        <v>78.599999999999994</v>
      </c>
      <c r="AC2883">
        <v>3.3</v>
      </c>
      <c r="AD2883">
        <v>68200</v>
      </c>
      <c r="AE2883">
        <v>9485</v>
      </c>
      <c r="AF2883">
        <v>2.41</v>
      </c>
      <c r="AG2883">
        <v>17489</v>
      </c>
      <c r="AH2883">
        <v>29848</v>
      </c>
      <c r="AI2883">
        <v>25.9</v>
      </c>
      <c r="AJ2883">
        <v>442</v>
      </c>
      <c r="AK2883">
        <v>6464</v>
      </c>
      <c r="AL2883">
        <v>-4.5</v>
      </c>
      <c r="AM2883">
        <v>811</v>
      </c>
      <c r="AN2883">
        <v>1383</v>
      </c>
      <c r="AO2883">
        <v>0</v>
      </c>
      <c r="AP2883">
        <v>2.7</v>
      </c>
      <c r="AQ2883">
        <v>0</v>
      </c>
      <c r="AR2883">
        <v>0</v>
      </c>
      <c r="AS2883">
        <v>0</v>
      </c>
      <c r="AT2883">
        <v>0</v>
      </c>
      <c r="AU2883">
        <v>0</v>
      </c>
      <c r="AV2883">
        <v>189777</v>
      </c>
      <c r="AW2883">
        <v>143922</v>
      </c>
      <c r="AX2883">
        <v>6118</v>
      </c>
      <c r="AY2883">
        <v>12056</v>
      </c>
      <c r="AZ2883">
        <v>9</v>
      </c>
      <c r="BA2883">
        <v>502.76</v>
      </c>
      <c r="BB2883">
        <v>47.9</v>
      </c>
    </row>
    <row r="2884" spans="1:54" x14ac:dyDescent="0.3">
      <c r="A2884">
        <v>51029</v>
      </c>
      <c r="B2884" t="s">
        <v>888</v>
      </c>
      <c r="C2884" t="s">
        <v>840</v>
      </c>
      <c r="D2884">
        <v>16913</v>
      </c>
      <c r="E2884">
        <v>17143</v>
      </c>
      <c r="F2884">
        <v>-1.3</v>
      </c>
      <c r="G2884">
        <v>17146</v>
      </c>
      <c r="H2884">
        <v>5.4</v>
      </c>
      <c r="I2884">
        <v>18.8</v>
      </c>
      <c r="J2884">
        <v>16.899999999999999</v>
      </c>
      <c r="K2884">
        <v>45.6</v>
      </c>
      <c r="L2884">
        <v>62.8</v>
      </c>
      <c r="M2884">
        <v>34.6</v>
      </c>
      <c r="N2884">
        <v>0.3</v>
      </c>
      <c r="O2884">
        <v>0.4</v>
      </c>
      <c r="P2884">
        <v>0</v>
      </c>
      <c r="Q2884">
        <v>1.8</v>
      </c>
      <c r="R2884">
        <v>2.1</v>
      </c>
      <c r="S2884">
        <v>61</v>
      </c>
      <c r="T2884">
        <v>90</v>
      </c>
      <c r="U2884">
        <v>1.7</v>
      </c>
      <c r="V2884">
        <v>3.3</v>
      </c>
      <c r="W2884">
        <v>70.900000000000006</v>
      </c>
      <c r="X2884">
        <v>11.9</v>
      </c>
      <c r="Y2884">
        <v>1289</v>
      </c>
      <c r="Z2884">
        <v>32</v>
      </c>
      <c r="AA2884">
        <v>7282</v>
      </c>
      <c r="AB2884">
        <v>76</v>
      </c>
      <c r="AC2884">
        <v>3.4</v>
      </c>
      <c r="AD2884">
        <v>128800</v>
      </c>
      <c r="AE2884">
        <v>5817</v>
      </c>
      <c r="AF2884">
        <v>2.34</v>
      </c>
      <c r="AG2884">
        <v>17167</v>
      </c>
      <c r="AH2884">
        <v>38648</v>
      </c>
      <c r="AI2884">
        <v>23</v>
      </c>
      <c r="AJ2884">
        <v>252</v>
      </c>
      <c r="AK2884">
        <v>1849</v>
      </c>
      <c r="AL2884">
        <v>-3.8</v>
      </c>
      <c r="AM2884">
        <v>707</v>
      </c>
      <c r="AN2884">
        <v>921</v>
      </c>
      <c r="AO2884">
        <v>20.8</v>
      </c>
      <c r="AP2884">
        <v>0</v>
      </c>
      <c r="AQ2884">
        <v>0</v>
      </c>
      <c r="AR2884">
        <v>0</v>
      </c>
      <c r="AS2884">
        <v>0</v>
      </c>
      <c r="AT2884">
        <v>0</v>
      </c>
      <c r="AU2884">
        <v>0</v>
      </c>
      <c r="AV2884">
        <v>21509</v>
      </c>
      <c r="AW2884">
        <v>68700</v>
      </c>
      <c r="AX2884">
        <v>4306</v>
      </c>
      <c r="AY2884">
        <v>0</v>
      </c>
      <c r="AZ2884">
        <v>34</v>
      </c>
      <c r="BA2884">
        <v>579.66</v>
      </c>
      <c r="BB2884">
        <v>29.6</v>
      </c>
    </row>
    <row r="2885" spans="1:54" x14ac:dyDescent="0.3">
      <c r="A2885">
        <v>51031</v>
      </c>
      <c r="B2885" t="s">
        <v>618</v>
      </c>
      <c r="C2885" t="s">
        <v>840</v>
      </c>
      <c r="D2885">
        <v>54885</v>
      </c>
      <c r="E2885">
        <v>54851</v>
      </c>
      <c r="F2885">
        <v>0.1</v>
      </c>
      <c r="G2885">
        <v>54842</v>
      </c>
      <c r="H2885">
        <v>4.7</v>
      </c>
      <c r="I2885">
        <v>20.100000000000001</v>
      </c>
      <c r="J2885">
        <v>18.100000000000001</v>
      </c>
      <c r="K2885">
        <v>51.3</v>
      </c>
      <c r="L2885">
        <v>82.3</v>
      </c>
      <c r="M2885">
        <v>14.5</v>
      </c>
      <c r="N2885">
        <v>0.3</v>
      </c>
      <c r="O2885">
        <v>1</v>
      </c>
      <c r="P2885">
        <v>0</v>
      </c>
      <c r="Q2885">
        <v>1.8</v>
      </c>
      <c r="R2885">
        <v>2.2000000000000002</v>
      </c>
      <c r="S2885">
        <v>80.400000000000006</v>
      </c>
      <c r="T2885">
        <v>89.8</v>
      </c>
      <c r="U2885">
        <v>1.8</v>
      </c>
      <c r="V2885">
        <v>2.6</v>
      </c>
      <c r="W2885">
        <v>83.8</v>
      </c>
      <c r="X2885">
        <v>17.100000000000001</v>
      </c>
      <c r="Y2885">
        <v>4848</v>
      </c>
      <c r="Z2885">
        <v>22.1</v>
      </c>
      <c r="AA2885">
        <v>25295</v>
      </c>
      <c r="AB2885">
        <v>76</v>
      </c>
      <c r="AC2885">
        <v>10</v>
      </c>
      <c r="AD2885">
        <v>150300</v>
      </c>
      <c r="AE2885">
        <v>21774</v>
      </c>
      <c r="AF2885">
        <v>2.5</v>
      </c>
      <c r="AG2885">
        <v>23231</v>
      </c>
      <c r="AH2885">
        <v>47162</v>
      </c>
      <c r="AI2885">
        <v>14.7</v>
      </c>
      <c r="AJ2885">
        <v>1157</v>
      </c>
      <c r="AK2885">
        <v>13576</v>
      </c>
      <c r="AL2885">
        <v>-2.6</v>
      </c>
      <c r="AM2885">
        <v>2776</v>
      </c>
      <c r="AN2885">
        <v>3701</v>
      </c>
      <c r="AO2885">
        <v>0</v>
      </c>
      <c r="AP2885">
        <v>0</v>
      </c>
      <c r="AQ2885">
        <v>0</v>
      </c>
      <c r="AR2885">
        <v>0</v>
      </c>
      <c r="AS2885">
        <v>0</v>
      </c>
      <c r="AT2885">
        <v>29.1</v>
      </c>
      <c r="AU2885">
        <v>1527558</v>
      </c>
      <c r="AV2885">
        <v>249388</v>
      </c>
      <c r="AW2885">
        <v>511759</v>
      </c>
      <c r="AX2885">
        <v>9742</v>
      </c>
      <c r="AY2885">
        <v>32679</v>
      </c>
      <c r="AZ2885">
        <v>297</v>
      </c>
      <c r="BA2885">
        <v>503.87</v>
      </c>
      <c r="BB2885">
        <v>108.8</v>
      </c>
    </row>
    <row r="2886" spans="1:54" x14ac:dyDescent="0.3">
      <c r="A2886">
        <v>51033</v>
      </c>
      <c r="B2886" t="s">
        <v>887</v>
      </c>
      <c r="C2886" t="s">
        <v>840</v>
      </c>
      <c r="D2886">
        <v>29778</v>
      </c>
      <c r="E2886">
        <v>28558</v>
      </c>
      <c r="F2886">
        <v>4.3</v>
      </c>
      <c r="G2886">
        <v>28545</v>
      </c>
      <c r="H2886">
        <v>6.7</v>
      </c>
      <c r="I2886">
        <v>23.5</v>
      </c>
      <c r="J2886">
        <v>15.1</v>
      </c>
      <c r="K2886">
        <v>50.9</v>
      </c>
      <c r="L2886">
        <v>67</v>
      </c>
      <c r="M2886">
        <v>28.2</v>
      </c>
      <c r="N2886">
        <v>0.8</v>
      </c>
      <c r="O2886">
        <v>0.9</v>
      </c>
      <c r="P2886">
        <v>0.1</v>
      </c>
      <c r="Q2886">
        <v>3.1</v>
      </c>
      <c r="R2886">
        <v>4.2</v>
      </c>
      <c r="S2886">
        <v>63.8</v>
      </c>
      <c r="T2886">
        <v>84.4</v>
      </c>
      <c r="U2886">
        <v>2.8</v>
      </c>
      <c r="V2886">
        <v>4.9000000000000004</v>
      </c>
      <c r="W2886">
        <v>80.900000000000006</v>
      </c>
      <c r="X2886">
        <v>16.8</v>
      </c>
      <c r="Y2886">
        <v>2747</v>
      </c>
      <c r="Z2886">
        <v>37.700000000000003</v>
      </c>
      <c r="AA2886">
        <v>11998</v>
      </c>
      <c r="AB2886">
        <v>80.099999999999994</v>
      </c>
      <c r="AC2886">
        <v>2.1</v>
      </c>
      <c r="AD2886">
        <v>188400</v>
      </c>
      <c r="AE2886">
        <v>10680</v>
      </c>
      <c r="AF2886">
        <v>2.56</v>
      </c>
      <c r="AG2886">
        <v>25718</v>
      </c>
      <c r="AH2886">
        <v>57218</v>
      </c>
      <c r="AI2886">
        <v>12.7</v>
      </c>
      <c r="AJ2886">
        <v>374</v>
      </c>
      <c r="AK2886">
        <v>3717</v>
      </c>
      <c r="AL2886">
        <v>-15.2</v>
      </c>
      <c r="AM2886">
        <v>1584</v>
      </c>
      <c r="AN2886">
        <v>2142</v>
      </c>
      <c r="AO2886">
        <v>21.7</v>
      </c>
      <c r="AP2886">
        <v>0</v>
      </c>
      <c r="AQ2886">
        <v>0</v>
      </c>
      <c r="AR2886">
        <v>0</v>
      </c>
      <c r="AS2886">
        <v>0</v>
      </c>
      <c r="AT2886">
        <v>27.2</v>
      </c>
      <c r="AU2886">
        <v>0</v>
      </c>
      <c r="AV2886">
        <v>21218</v>
      </c>
      <c r="AW2886">
        <v>365938</v>
      </c>
      <c r="AX2886">
        <v>13410</v>
      </c>
      <c r="AY2886">
        <v>14720</v>
      </c>
      <c r="AZ2886">
        <v>73</v>
      </c>
      <c r="BA2886">
        <v>527.51</v>
      </c>
      <c r="BB2886">
        <v>54.1</v>
      </c>
    </row>
    <row r="2887" spans="1:54" x14ac:dyDescent="0.3">
      <c r="A2887">
        <v>51035</v>
      </c>
      <c r="B2887" t="s">
        <v>124</v>
      </c>
      <c r="C2887" t="s">
        <v>840</v>
      </c>
      <c r="D2887">
        <v>29621</v>
      </c>
      <c r="E2887">
        <v>30042</v>
      </c>
      <c r="F2887">
        <v>-1.4</v>
      </c>
      <c r="G2887">
        <v>30042</v>
      </c>
      <c r="H2887">
        <v>4.4000000000000004</v>
      </c>
      <c r="I2887">
        <v>19.3</v>
      </c>
      <c r="J2887">
        <v>21.7</v>
      </c>
      <c r="K2887">
        <v>50.4</v>
      </c>
      <c r="L2887">
        <v>97.8</v>
      </c>
      <c r="M2887">
        <v>0.9</v>
      </c>
      <c r="N2887">
        <v>0.3</v>
      </c>
      <c r="O2887">
        <v>0.2</v>
      </c>
      <c r="P2887">
        <v>0</v>
      </c>
      <c r="Q2887">
        <v>0.7</v>
      </c>
      <c r="R2887">
        <v>3.1</v>
      </c>
      <c r="S2887">
        <v>95</v>
      </c>
      <c r="T2887">
        <v>91.1</v>
      </c>
      <c r="U2887">
        <v>1.9</v>
      </c>
      <c r="V2887">
        <v>3.1</v>
      </c>
      <c r="W2887">
        <v>76.2</v>
      </c>
      <c r="X2887">
        <v>12.8</v>
      </c>
      <c r="Y2887">
        <v>2529</v>
      </c>
      <c r="Z2887">
        <v>26.5</v>
      </c>
      <c r="AA2887">
        <v>16608</v>
      </c>
      <c r="AB2887">
        <v>78.7</v>
      </c>
      <c r="AC2887">
        <v>3.3</v>
      </c>
      <c r="AD2887">
        <v>102900</v>
      </c>
      <c r="AE2887">
        <v>12572</v>
      </c>
      <c r="AF2887">
        <v>2.36</v>
      </c>
      <c r="AG2887">
        <v>19385</v>
      </c>
      <c r="AH2887">
        <v>32853</v>
      </c>
      <c r="AI2887">
        <v>18.100000000000001</v>
      </c>
      <c r="AJ2887">
        <v>412</v>
      </c>
      <c r="AK2887">
        <v>4205</v>
      </c>
      <c r="AL2887">
        <v>-4.2</v>
      </c>
      <c r="AM2887">
        <v>1661</v>
      </c>
      <c r="AN2887">
        <v>2432</v>
      </c>
      <c r="AO2887">
        <v>0</v>
      </c>
      <c r="AP2887">
        <v>0</v>
      </c>
      <c r="AQ2887">
        <v>0</v>
      </c>
      <c r="AR2887">
        <v>0</v>
      </c>
      <c r="AS2887">
        <v>0</v>
      </c>
      <c r="AT2887">
        <v>0</v>
      </c>
      <c r="AU2887">
        <v>236759</v>
      </c>
      <c r="AV2887">
        <v>33550</v>
      </c>
      <c r="AW2887">
        <v>203034</v>
      </c>
      <c r="AX2887">
        <v>6962</v>
      </c>
      <c r="AY2887">
        <v>23259</v>
      </c>
      <c r="AZ2887">
        <v>52</v>
      </c>
      <c r="BA2887">
        <v>474.69</v>
      </c>
      <c r="BB2887">
        <v>63.3</v>
      </c>
    </row>
    <row r="2888" spans="1:54" x14ac:dyDescent="0.3">
      <c r="A2888">
        <v>51036</v>
      </c>
      <c r="B2888" t="s">
        <v>886</v>
      </c>
      <c r="C2888" t="s">
        <v>840</v>
      </c>
      <c r="D2888">
        <v>7023</v>
      </c>
      <c r="E2888">
        <v>7256</v>
      </c>
      <c r="F2888">
        <v>-3.2</v>
      </c>
      <c r="G2888">
        <v>7256</v>
      </c>
      <c r="H2888">
        <v>3.2</v>
      </c>
      <c r="I2888">
        <v>15.8</v>
      </c>
      <c r="J2888">
        <v>21.3</v>
      </c>
      <c r="K2888">
        <v>50.9</v>
      </c>
      <c r="L2888">
        <v>42.1</v>
      </c>
      <c r="M2888">
        <v>47.5</v>
      </c>
      <c r="N2888">
        <v>7.2</v>
      </c>
      <c r="O2888">
        <v>0.4</v>
      </c>
      <c r="P2888">
        <v>0.1</v>
      </c>
      <c r="Q2888">
        <v>2.7</v>
      </c>
      <c r="R2888">
        <v>1.7</v>
      </c>
      <c r="S2888">
        <v>41.1</v>
      </c>
      <c r="T2888">
        <v>94.4</v>
      </c>
      <c r="U2888">
        <v>0.9</v>
      </c>
      <c r="V2888">
        <v>2</v>
      </c>
      <c r="W2888">
        <v>75.900000000000006</v>
      </c>
      <c r="X2888">
        <v>13.9</v>
      </c>
      <c r="Y2888">
        <v>706</v>
      </c>
      <c r="Z2888">
        <v>35.9</v>
      </c>
      <c r="AA2888">
        <v>3304</v>
      </c>
      <c r="AB2888">
        <v>80.5</v>
      </c>
      <c r="AC2888">
        <v>2.2000000000000002</v>
      </c>
      <c r="AD2888">
        <v>147500</v>
      </c>
      <c r="AE2888">
        <v>2850</v>
      </c>
      <c r="AF2888">
        <v>2.5299999999999998</v>
      </c>
      <c r="AG2888">
        <v>26198</v>
      </c>
      <c r="AH2888">
        <v>48428</v>
      </c>
      <c r="AI2888">
        <v>11.8</v>
      </c>
      <c r="AJ2888">
        <v>141</v>
      </c>
      <c r="AK2888">
        <v>1496</v>
      </c>
      <c r="AL2888">
        <v>12.7</v>
      </c>
      <c r="AM2888">
        <v>363</v>
      </c>
      <c r="AN2888">
        <v>440</v>
      </c>
      <c r="AO2888">
        <v>0</v>
      </c>
      <c r="AP2888">
        <v>13.6</v>
      </c>
      <c r="AQ2888">
        <v>0</v>
      </c>
      <c r="AR2888">
        <v>0</v>
      </c>
      <c r="AS2888">
        <v>0</v>
      </c>
      <c r="AT2888">
        <v>0</v>
      </c>
      <c r="AU2888">
        <v>0</v>
      </c>
      <c r="AV2888">
        <v>0</v>
      </c>
      <c r="AW2888">
        <v>10896</v>
      </c>
      <c r="AX2888">
        <v>1528</v>
      </c>
      <c r="AY2888">
        <v>0</v>
      </c>
      <c r="AZ2888">
        <v>18</v>
      </c>
      <c r="BA2888">
        <v>182.82</v>
      </c>
      <c r="BB2888">
        <v>39.700000000000003</v>
      </c>
    </row>
    <row r="2889" spans="1:54" x14ac:dyDescent="0.3">
      <c r="A2889">
        <v>51037</v>
      </c>
      <c r="B2889" t="s">
        <v>885</v>
      </c>
      <c r="C2889" t="s">
        <v>840</v>
      </c>
      <c r="D2889">
        <v>12225</v>
      </c>
      <c r="E2889">
        <v>12575</v>
      </c>
      <c r="F2889">
        <v>-2.8</v>
      </c>
      <c r="G2889">
        <v>12586</v>
      </c>
      <c r="H2889">
        <v>5.5</v>
      </c>
      <c r="I2889">
        <v>21.6</v>
      </c>
      <c r="J2889">
        <v>20.2</v>
      </c>
      <c r="K2889">
        <v>50.2</v>
      </c>
      <c r="L2889">
        <v>68.5</v>
      </c>
      <c r="M2889">
        <v>29.3</v>
      </c>
      <c r="N2889">
        <v>0.4</v>
      </c>
      <c r="O2889">
        <v>0.3</v>
      </c>
      <c r="P2889">
        <v>0</v>
      </c>
      <c r="Q2889">
        <v>1.5</v>
      </c>
      <c r="R2889">
        <v>2.8</v>
      </c>
      <c r="S2889">
        <v>66.900000000000006</v>
      </c>
      <c r="T2889">
        <v>90.2</v>
      </c>
      <c r="U2889">
        <v>1.1000000000000001</v>
      </c>
      <c r="V2889">
        <v>1.7</v>
      </c>
      <c r="W2889">
        <v>74.8</v>
      </c>
      <c r="X2889">
        <v>15.6</v>
      </c>
      <c r="Y2889">
        <v>1008</v>
      </c>
      <c r="Z2889">
        <v>32.1</v>
      </c>
      <c r="AA2889">
        <v>6290</v>
      </c>
      <c r="AB2889">
        <v>73</v>
      </c>
      <c r="AC2889">
        <v>3</v>
      </c>
      <c r="AD2889">
        <v>98900</v>
      </c>
      <c r="AE2889">
        <v>4751</v>
      </c>
      <c r="AF2889">
        <v>2.59</v>
      </c>
      <c r="AG2889">
        <v>18762</v>
      </c>
      <c r="AH2889">
        <v>33015</v>
      </c>
      <c r="AI2889">
        <v>17.899999999999999</v>
      </c>
      <c r="AJ2889">
        <v>232</v>
      </c>
      <c r="AK2889">
        <v>1731</v>
      </c>
      <c r="AL2889">
        <v>-0.8</v>
      </c>
      <c r="AM2889">
        <v>662</v>
      </c>
      <c r="AN2889">
        <v>746</v>
      </c>
      <c r="AO2889">
        <v>0</v>
      </c>
      <c r="AP2889">
        <v>0</v>
      </c>
      <c r="AQ2889">
        <v>0</v>
      </c>
      <c r="AR2889">
        <v>0</v>
      </c>
      <c r="AS2889">
        <v>0</v>
      </c>
      <c r="AT2889">
        <v>0</v>
      </c>
      <c r="AU2889">
        <v>91908</v>
      </c>
      <c r="AV2889">
        <v>10056</v>
      </c>
      <c r="AW2889">
        <v>62090</v>
      </c>
      <c r="AX2889">
        <v>5074</v>
      </c>
      <c r="AY2889">
        <v>2729</v>
      </c>
      <c r="AZ2889">
        <v>13</v>
      </c>
      <c r="BA2889">
        <v>475.27</v>
      </c>
      <c r="BB2889">
        <v>26.5</v>
      </c>
    </row>
    <row r="2890" spans="1:54" x14ac:dyDescent="0.3">
      <c r="A2890">
        <v>51041</v>
      </c>
      <c r="B2890" t="s">
        <v>567</v>
      </c>
      <c r="C2890" t="s">
        <v>840</v>
      </c>
      <c r="D2890">
        <v>332499</v>
      </c>
      <c r="E2890">
        <v>316231</v>
      </c>
      <c r="F2890">
        <v>5.0999999999999996</v>
      </c>
      <c r="G2890">
        <v>316236</v>
      </c>
      <c r="H2890">
        <v>5.8</v>
      </c>
      <c r="I2890">
        <v>24.4</v>
      </c>
      <c r="J2890">
        <v>12.8</v>
      </c>
      <c r="K2890">
        <v>51.8</v>
      </c>
      <c r="L2890">
        <v>69.8</v>
      </c>
      <c r="M2890">
        <v>23.3</v>
      </c>
      <c r="N2890">
        <v>0.6</v>
      </c>
      <c r="O2890">
        <v>3.6</v>
      </c>
      <c r="P2890">
        <v>0.1</v>
      </c>
      <c r="Q2890">
        <v>2.6</v>
      </c>
      <c r="R2890">
        <v>8</v>
      </c>
      <c r="S2890">
        <v>63.4</v>
      </c>
      <c r="T2890">
        <v>88.2</v>
      </c>
      <c r="U2890">
        <v>7.9</v>
      </c>
      <c r="V2890">
        <v>10.6</v>
      </c>
      <c r="W2890">
        <v>90.1</v>
      </c>
      <c r="X2890">
        <v>36.299999999999997</v>
      </c>
      <c r="Y2890">
        <v>27083</v>
      </c>
      <c r="Z2890">
        <v>25.5</v>
      </c>
      <c r="AA2890">
        <v>126436</v>
      </c>
      <c r="AB2890">
        <v>77</v>
      </c>
      <c r="AC2890">
        <v>15.3</v>
      </c>
      <c r="AD2890">
        <v>226500</v>
      </c>
      <c r="AE2890">
        <v>113637</v>
      </c>
      <c r="AF2890">
        <v>2.78</v>
      </c>
      <c r="AG2890">
        <v>32572</v>
      </c>
      <c r="AH2890">
        <v>72088</v>
      </c>
      <c r="AI2890">
        <v>6.7</v>
      </c>
      <c r="AJ2890">
        <v>6919</v>
      </c>
      <c r="AK2890">
        <v>102530</v>
      </c>
      <c r="AL2890">
        <v>4.9000000000000004</v>
      </c>
      <c r="AM2890">
        <v>20411</v>
      </c>
      <c r="AN2890">
        <v>24079</v>
      </c>
      <c r="AO2890">
        <v>13.3</v>
      </c>
      <c r="AP2890">
        <v>0.3</v>
      </c>
      <c r="AQ2890">
        <v>4.8</v>
      </c>
      <c r="AR2890">
        <v>0</v>
      </c>
      <c r="AS2890">
        <v>3.4</v>
      </c>
      <c r="AT2890">
        <v>30.4</v>
      </c>
      <c r="AU2890">
        <v>3849982</v>
      </c>
      <c r="AV2890">
        <v>1561157</v>
      </c>
      <c r="AW2890">
        <v>4615854</v>
      </c>
      <c r="AX2890">
        <v>15419</v>
      </c>
      <c r="AY2890">
        <v>491530</v>
      </c>
      <c r="AZ2890">
        <v>1622</v>
      </c>
      <c r="BA2890">
        <v>423.3</v>
      </c>
      <c r="BB2890">
        <v>747.1</v>
      </c>
    </row>
    <row r="2891" spans="1:54" x14ac:dyDescent="0.3">
      <c r="A2891">
        <v>51043</v>
      </c>
      <c r="B2891" t="s">
        <v>61</v>
      </c>
      <c r="C2891" t="s">
        <v>840</v>
      </c>
      <c r="D2891">
        <v>14423</v>
      </c>
      <c r="E2891">
        <v>14029</v>
      </c>
      <c r="F2891">
        <v>2.8</v>
      </c>
      <c r="G2891">
        <v>14034</v>
      </c>
      <c r="H2891">
        <v>5.3</v>
      </c>
      <c r="I2891">
        <v>21.4</v>
      </c>
      <c r="J2891">
        <v>18.100000000000001</v>
      </c>
      <c r="K2891">
        <v>50</v>
      </c>
      <c r="L2891">
        <v>90.8</v>
      </c>
      <c r="M2891">
        <v>5.0999999999999996</v>
      </c>
      <c r="N2891">
        <v>0.4</v>
      </c>
      <c r="O2891">
        <v>1.2</v>
      </c>
      <c r="P2891">
        <v>0.1</v>
      </c>
      <c r="Q2891">
        <v>2.5</v>
      </c>
      <c r="R2891">
        <v>4.4000000000000004</v>
      </c>
      <c r="S2891">
        <v>87</v>
      </c>
      <c r="T2891">
        <v>91.3</v>
      </c>
      <c r="U2891">
        <v>3.9</v>
      </c>
      <c r="V2891">
        <v>5.7</v>
      </c>
      <c r="W2891">
        <v>89</v>
      </c>
      <c r="X2891">
        <v>31.3</v>
      </c>
      <c r="Y2891">
        <v>1639</v>
      </c>
      <c r="Z2891">
        <v>37</v>
      </c>
      <c r="AA2891">
        <v>6277</v>
      </c>
      <c r="AB2891">
        <v>79.7</v>
      </c>
      <c r="AC2891">
        <v>6.5</v>
      </c>
      <c r="AD2891">
        <v>342500</v>
      </c>
      <c r="AE2891">
        <v>5580</v>
      </c>
      <c r="AF2891">
        <v>2.4900000000000002</v>
      </c>
      <c r="AG2891">
        <v>38748</v>
      </c>
      <c r="AH2891">
        <v>77597</v>
      </c>
      <c r="AI2891">
        <v>6.7</v>
      </c>
      <c r="AJ2891">
        <v>355</v>
      </c>
      <c r="AK2891">
        <v>2981</v>
      </c>
      <c r="AL2891">
        <v>2.1</v>
      </c>
      <c r="AM2891">
        <v>1292</v>
      </c>
      <c r="AN2891">
        <v>1276</v>
      </c>
      <c r="AO2891">
        <v>0</v>
      </c>
      <c r="AP2891">
        <v>0</v>
      </c>
      <c r="AQ2891">
        <v>0</v>
      </c>
      <c r="AR2891">
        <v>0</v>
      </c>
      <c r="AS2891">
        <v>0</v>
      </c>
      <c r="AT2891">
        <v>31.3</v>
      </c>
      <c r="AU2891">
        <v>228253</v>
      </c>
      <c r="AV2891">
        <v>0</v>
      </c>
      <c r="AW2891">
        <v>91615</v>
      </c>
      <c r="AX2891">
        <v>6381</v>
      </c>
      <c r="AY2891">
        <v>8980</v>
      </c>
      <c r="AZ2891">
        <v>34</v>
      </c>
      <c r="BA2891">
        <v>176.18</v>
      </c>
      <c r="BB2891">
        <v>79.7</v>
      </c>
    </row>
    <row r="2892" spans="1:54" x14ac:dyDescent="0.3">
      <c r="A2892">
        <v>51045</v>
      </c>
      <c r="B2892" t="s">
        <v>526</v>
      </c>
      <c r="C2892" t="s">
        <v>840</v>
      </c>
      <c r="D2892">
        <v>5234</v>
      </c>
      <c r="E2892">
        <v>5173</v>
      </c>
      <c r="F2892">
        <v>1.2</v>
      </c>
      <c r="G2892">
        <v>5190</v>
      </c>
      <c r="H2892">
        <v>4.5</v>
      </c>
      <c r="I2892">
        <v>19.3</v>
      </c>
      <c r="J2892">
        <v>21.1</v>
      </c>
      <c r="K2892">
        <v>49.9</v>
      </c>
      <c r="L2892">
        <v>98.4</v>
      </c>
      <c r="M2892">
        <v>0.2</v>
      </c>
      <c r="N2892">
        <v>0.3</v>
      </c>
      <c r="O2892">
        <v>0.2</v>
      </c>
      <c r="P2892">
        <v>0</v>
      </c>
      <c r="Q2892">
        <v>0.9</v>
      </c>
      <c r="R2892">
        <v>1</v>
      </c>
      <c r="S2892">
        <v>97.7</v>
      </c>
      <c r="T2892">
        <v>92.9</v>
      </c>
      <c r="U2892">
        <v>0.3</v>
      </c>
      <c r="V2892">
        <v>1.7</v>
      </c>
      <c r="W2892">
        <v>89.7</v>
      </c>
      <c r="X2892">
        <v>14.6</v>
      </c>
      <c r="Y2892">
        <v>636</v>
      </c>
      <c r="Z2892">
        <v>32</v>
      </c>
      <c r="AA2892">
        <v>2866</v>
      </c>
      <c r="AB2892">
        <v>84.4</v>
      </c>
      <c r="AC2892">
        <v>3.3</v>
      </c>
      <c r="AD2892">
        <v>136500</v>
      </c>
      <c r="AE2892">
        <v>2122</v>
      </c>
      <c r="AF2892">
        <v>2.4300000000000002</v>
      </c>
      <c r="AG2892">
        <v>21498</v>
      </c>
      <c r="AH2892">
        <v>47806</v>
      </c>
      <c r="AI2892">
        <v>8.6999999999999993</v>
      </c>
      <c r="AJ2892">
        <v>57</v>
      </c>
      <c r="AK2892">
        <v>329</v>
      </c>
      <c r="AL2892">
        <v>-0.6</v>
      </c>
      <c r="AM2892">
        <v>293</v>
      </c>
      <c r="AN2892">
        <v>280</v>
      </c>
      <c r="AO2892">
        <v>0</v>
      </c>
      <c r="AP2892">
        <v>0</v>
      </c>
      <c r="AQ2892">
        <v>0</v>
      </c>
      <c r="AR2892">
        <v>0</v>
      </c>
      <c r="AS2892">
        <v>0</v>
      </c>
      <c r="AT2892">
        <v>0</v>
      </c>
      <c r="AU2892">
        <v>0</v>
      </c>
      <c r="AV2892">
        <v>0</v>
      </c>
      <c r="AW2892">
        <v>15771</v>
      </c>
      <c r="AX2892">
        <v>3085</v>
      </c>
      <c r="AY2892">
        <v>0</v>
      </c>
      <c r="AZ2892">
        <v>18</v>
      </c>
      <c r="BA2892">
        <v>329.53</v>
      </c>
      <c r="BB2892">
        <v>15.7</v>
      </c>
    </row>
    <row r="2893" spans="1:54" x14ac:dyDescent="0.3">
      <c r="A2893">
        <v>51047</v>
      </c>
      <c r="B2893" t="s">
        <v>884</v>
      </c>
      <c r="C2893" t="s">
        <v>840</v>
      </c>
      <c r="D2893">
        <v>49166</v>
      </c>
      <c r="E2893">
        <v>46691</v>
      </c>
      <c r="F2893">
        <v>5.3</v>
      </c>
      <c r="G2893">
        <v>46689</v>
      </c>
      <c r="H2893">
        <v>6.5</v>
      </c>
      <c r="I2893">
        <v>25.4</v>
      </c>
      <c r="J2893">
        <v>13.9</v>
      </c>
      <c r="K2893">
        <v>49.7</v>
      </c>
      <c r="L2893">
        <v>78.900000000000006</v>
      </c>
      <c r="M2893">
        <v>15.8</v>
      </c>
      <c r="N2893">
        <v>0.7</v>
      </c>
      <c r="O2893">
        <v>1.5</v>
      </c>
      <c r="P2893">
        <v>0.1</v>
      </c>
      <c r="Q2893">
        <v>3</v>
      </c>
      <c r="R2893">
        <v>9.1999999999999993</v>
      </c>
      <c r="S2893">
        <v>71.400000000000006</v>
      </c>
      <c r="T2893">
        <v>88.1</v>
      </c>
      <c r="U2893">
        <v>6.6</v>
      </c>
      <c r="V2893">
        <v>8.6999999999999993</v>
      </c>
      <c r="W2893">
        <v>84.3</v>
      </c>
      <c r="X2893">
        <v>22.6</v>
      </c>
      <c r="Y2893">
        <v>3854</v>
      </c>
      <c r="Z2893">
        <v>36.200000000000003</v>
      </c>
      <c r="AA2893">
        <v>18115</v>
      </c>
      <c r="AB2893">
        <v>73</v>
      </c>
      <c r="AC2893">
        <v>10.4</v>
      </c>
      <c r="AD2893">
        <v>250600</v>
      </c>
      <c r="AE2893">
        <v>16039</v>
      </c>
      <c r="AF2893">
        <v>2.84</v>
      </c>
      <c r="AG2893">
        <v>27379</v>
      </c>
      <c r="AH2893">
        <v>64423</v>
      </c>
      <c r="AI2893">
        <v>9.1</v>
      </c>
      <c r="AJ2893">
        <v>990</v>
      </c>
      <c r="AK2893">
        <v>11884</v>
      </c>
      <c r="AL2893">
        <v>5.7</v>
      </c>
      <c r="AM2893">
        <v>3337</v>
      </c>
      <c r="AN2893">
        <v>3941</v>
      </c>
      <c r="AO2893">
        <v>5.2</v>
      </c>
      <c r="AP2893">
        <v>0</v>
      </c>
      <c r="AQ2893">
        <v>0</v>
      </c>
      <c r="AR2893">
        <v>0</v>
      </c>
      <c r="AS2893">
        <v>4.5999999999999996</v>
      </c>
      <c r="AT2893">
        <v>24.8</v>
      </c>
      <c r="AU2893">
        <v>0</v>
      </c>
      <c r="AV2893">
        <v>0</v>
      </c>
      <c r="AW2893">
        <v>547366</v>
      </c>
      <c r="AX2893">
        <v>11972</v>
      </c>
      <c r="AY2893">
        <v>45329</v>
      </c>
      <c r="AZ2893">
        <v>215</v>
      </c>
      <c r="BA2893">
        <v>379.23</v>
      </c>
      <c r="BB2893">
        <v>123.1</v>
      </c>
    </row>
    <row r="2894" spans="1:54" x14ac:dyDescent="0.3">
      <c r="A2894">
        <v>51049</v>
      </c>
      <c r="B2894" t="s">
        <v>457</v>
      </c>
      <c r="C2894" t="s">
        <v>840</v>
      </c>
      <c r="D2894">
        <v>9827</v>
      </c>
      <c r="E2894">
        <v>10055</v>
      </c>
      <c r="F2894">
        <v>-2.2999999999999998</v>
      </c>
      <c r="G2894">
        <v>10052</v>
      </c>
      <c r="H2894">
        <v>5.4</v>
      </c>
      <c r="I2894">
        <v>21</v>
      </c>
      <c r="J2894">
        <v>19.3</v>
      </c>
      <c r="K2894">
        <v>52.2</v>
      </c>
      <c r="L2894">
        <v>64.8</v>
      </c>
      <c r="M2894">
        <v>32.200000000000003</v>
      </c>
      <c r="N2894">
        <v>0.6</v>
      </c>
      <c r="O2894">
        <v>0.4</v>
      </c>
      <c r="P2894">
        <v>0</v>
      </c>
      <c r="Q2894">
        <v>2.1</v>
      </c>
      <c r="R2894">
        <v>2.4</v>
      </c>
      <c r="S2894">
        <v>63.1</v>
      </c>
      <c r="T2894">
        <v>93.7</v>
      </c>
      <c r="U2894">
        <v>1.2</v>
      </c>
      <c r="V2894">
        <v>4.2</v>
      </c>
      <c r="W2894">
        <v>76.900000000000006</v>
      </c>
      <c r="X2894">
        <v>14</v>
      </c>
      <c r="Y2894">
        <v>847</v>
      </c>
      <c r="Z2894">
        <v>33.6</v>
      </c>
      <c r="AA2894">
        <v>4662</v>
      </c>
      <c r="AB2894">
        <v>77.400000000000006</v>
      </c>
      <c r="AC2894">
        <v>2.1</v>
      </c>
      <c r="AD2894">
        <v>142400</v>
      </c>
      <c r="AE2894">
        <v>4049</v>
      </c>
      <c r="AF2894">
        <v>2.44</v>
      </c>
      <c r="AG2894">
        <v>21540</v>
      </c>
      <c r="AH2894">
        <v>40557</v>
      </c>
      <c r="AI2894">
        <v>16.3</v>
      </c>
      <c r="AJ2894">
        <v>142</v>
      </c>
      <c r="AK2894">
        <v>888</v>
      </c>
      <c r="AL2894">
        <v>-2.2999999999999998</v>
      </c>
      <c r="AM2894">
        <v>526</v>
      </c>
      <c r="AN2894">
        <v>654</v>
      </c>
      <c r="AO2894">
        <v>0</v>
      </c>
      <c r="AP2894">
        <v>0</v>
      </c>
      <c r="AQ2894">
        <v>0</v>
      </c>
      <c r="AR2894">
        <v>0</v>
      </c>
      <c r="AS2894">
        <v>0</v>
      </c>
      <c r="AT2894">
        <v>16.8</v>
      </c>
      <c r="AU2894">
        <v>0</v>
      </c>
      <c r="AV2894">
        <v>0</v>
      </c>
      <c r="AW2894">
        <v>46146</v>
      </c>
      <c r="AX2894">
        <v>4830</v>
      </c>
      <c r="AY2894">
        <v>1230</v>
      </c>
      <c r="AZ2894">
        <v>20</v>
      </c>
      <c r="BA2894">
        <v>297.45999999999998</v>
      </c>
      <c r="BB2894">
        <v>33.799999999999997</v>
      </c>
    </row>
    <row r="2895" spans="1:54" x14ac:dyDescent="0.3">
      <c r="A2895">
        <v>51051</v>
      </c>
      <c r="B2895" t="s">
        <v>883</v>
      </c>
      <c r="C2895" t="s">
        <v>840</v>
      </c>
      <c r="D2895">
        <v>15308</v>
      </c>
      <c r="E2895">
        <v>15892</v>
      </c>
      <c r="F2895">
        <v>-3.7</v>
      </c>
      <c r="G2895">
        <v>15903</v>
      </c>
      <c r="H2895">
        <v>5.2</v>
      </c>
      <c r="I2895">
        <v>20.6</v>
      </c>
      <c r="J2895">
        <v>18.899999999999999</v>
      </c>
      <c r="K2895">
        <v>49.2</v>
      </c>
      <c r="L2895">
        <v>98.7</v>
      </c>
      <c r="M2895">
        <v>0.4</v>
      </c>
      <c r="N2895">
        <v>0.2</v>
      </c>
      <c r="O2895">
        <v>0.2</v>
      </c>
      <c r="P2895">
        <v>0</v>
      </c>
      <c r="Q2895">
        <v>0.5</v>
      </c>
      <c r="R2895">
        <v>0.9</v>
      </c>
      <c r="S2895">
        <v>97.9</v>
      </c>
      <c r="T2895">
        <v>92.3</v>
      </c>
      <c r="U2895">
        <v>1</v>
      </c>
      <c r="V2895">
        <v>1.9</v>
      </c>
      <c r="W2895">
        <v>72.400000000000006</v>
      </c>
      <c r="X2895">
        <v>10.5</v>
      </c>
      <c r="Y2895">
        <v>955</v>
      </c>
      <c r="Z2895">
        <v>31.2</v>
      </c>
      <c r="AA2895">
        <v>7514</v>
      </c>
      <c r="AB2895">
        <v>78.099999999999994</v>
      </c>
      <c r="AC2895">
        <v>5.3</v>
      </c>
      <c r="AD2895">
        <v>75700</v>
      </c>
      <c r="AE2895">
        <v>6352</v>
      </c>
      <c r="AF2895">
        <v>2.44</v>
      </c>
      <c r="AG2895">
        <v>18215</v>
      </c>
      <c r="AH2895">
        <v>33318</v>
      </c>
      <c r="AI2895">
        <v>20.9</v>
      </c>
      <c r="AJ2895">
        <v>202</v>
      </c>
      <c r="AK2895">
        <v>2213</v>
      </c>
      <c r="AL2895">
        <v>-9.6999999999999993</v>
      </c>
      <c r="AM2895">
        <v>440</v>
      </c>
      <c r="AN2895">
        <v>891</v>
      </c>
      <c r="AO2895">
        <v>0</v>
      </c>
      <c r="AP2895">
        <v>0</v>
      </c>
      <c r="AQ2895">
        <v>0</v>
      </c>
      <c r="AR2895">
        <v>0</v>
      </c>
      <c r="AS2895">
        <v>0</v>
      </c>
      <c r="AT2895">
        <v>0</v>
      </c>
      <c r="AU2895">
        <v>0</v>
      </c>
      <c r="AV2895">
        <v>8348</v>
      </c>
      <c r="AW2895">
        <v>122849</v>
      </c>
      <c r="AX2895">
        <v>7662</v>
      </c>
      <c r="AY2895">
        <v>5152</v>
      </c>
      <c r="AZ2895">
        <v>8</v>
      </c>
      <c r="BA2895">
        <v>330.53</v>
      </c>
      <c r="BB2895">
        <v>48.1</v>
      </c>
    </row>
    <row r="2896" spans="1:54" x14ac:dyDescent="0.3">
      <c r="A2896">
        <v>51053</v>
      </c>
      <c r="B2896" t="s">
        <v>882</v>
      </c>
      <c r="C2896" t="s">
        <v>840</v>
      </c>
      <c r="D2896">
        <v>27859</v>
      </c>
      <c r="E2896">
        <v>28001</v>
      </c>
      <c r="F2896">
        <v>-0.5</v>
      </c>
      <c r="G2896">
        <v>28001</v>
      </c>
      <c r="H2896">
        <v>4.4000000000000004</v>
      </c>
      <c r="I2896">
        <v>20.3</v>
      </c>
      <c r="J2896">
        <v>16.3</v>
      </c>
      <c r="K2896">
        <v>51.1</v>
      </c>
      <c r="L2896">
        <v>64.599999999999994</v>
      </c>
      <c r="M2896">
        <v>32.700000000000003</v>
      </c>
      <c r="N2896">
        <v>0.4</v>
      </c>
      <c r="O2896">
        <v>0.6</v>
      </c>
      <c r="P2896">
        <v>0.1</v>
      </c>
      <c r="Q2896">
        <v>1.6</v>
      </c>
      <c r="R2896">
        <v>2.9</v>
      </c>
      <c r="S2896">
        <v>62.5</v>
      </c>
      <c r="T2896">
        <v>92.7</v>
      </c>
      <c r="U2896">
        <v>2.2000000000000002</v>
      </c>
      <c r="V2896">
        <v>2.7</v>
      </c>
      <c r="W2896">
        <v>80.2</v>
      </c>
      <c r="X2896">
        <v>12.8</v>
      </c>
      <c r="Y2896">
        <v>2439</v>
      </c>
      <c r="Z2896">
        <v>28</v>
      </c>
      <c r="AA2896">
        <v>11578</v>
      </c>
      <c r="AB2896">
        <v>76.599999999999994</v>
      </c>
      <c r="AC2896">
        <v>3.2</v>
      </c>
      <c r="AD2896">
        <v>165300</v>
      </c>
      <c r="AE2896">
        <v>9932</v>
      </c>
      <c r="AF2896">
        <v>2.73</v>
      </c>
      <c r="AG2896">
        <v>23781</v>
      </c>
      <c r="AH2896">
        <v>52027</v>
      </c>
      <c r="AI2896">
        <v>13.2</v>
      </c>
      <c r="AJ2896">
        <v>350</v>
      </c>
      <c r="AK2896">
        <v>4699</v>
      </c>
      <c r="AL2896">
        <v>11.2</v>
      </c>
      <c r="AM2896">
        <v>1201</v>
      </c>
      <c r="AN2896">
        <v>1316</v>
      </c>
      <c r="AO2896">
        <v>0</v>
      </c>
      <c r="AP2896">
        <v>0</v>
      </c>
      <c r="AQ2896">
        <v>0</v>
      </c>
      <c r="AR2896">
        <v>0</v>
      </c>
      <c r="AS2896">
        <v>0</v>
      </c>
      <c r="AT2896">
        <v>0</v>
      </c>
      <c r="AU2896">
        <v>645731</v>
      </c>
      <c r="AV2896">
        <v>267009</v>
      </c>
      <c r="AW2896">
        <v>114937</v>
      </c>
      <c r="AX2896">
        <v>4472</v>
      </c>
      <c r="AY2896">
        <v>13789</v>
      </c>
      <c r="AZ2896">
        <v>42</v>
      </c>
      <c r="BA2896">
        <v>503.72</v>
      </c>
      <c r="BB2896">
        <v>55.6</v>
      </c>
    </row>
    <row r="2897" spans="1:54" x14ac:dyDescent="0.3">
      <c r="A2897">
        <v>51057</v>
      </c>
      <c r="B2897" t="s">
        <v>881</v>
      </c>
      <c r="C2897" t="s">
        <v>840</v>
      </c>
      <c r="D2897">
        <v>11103</v>
      </c>
      <c r="E2897">
        <v>11146</v>
      </c>
      <c r="F2897">
        <v>-0.4</v>
      </c>
      <c r="G2897">
        <v>11151</v>
      </c>
      <c r="H2897">
        <v>5.4</v>
      </c>
      <c r="I2897">
        <v>20</v>
      </c>
      <c r="J2897">
        <v>20.399999999999999</v>
      </c>
      <c r="K2897">
        <v>52.9</v>
      </c>
      <c r="L2897">
        <v>57.6</v>
      </c>
      <c r="M2897">
        <v>37.9</v>
      </c>
      <c r="N2897">
        <v>0.9</v>
      </c>
      <c r="O2897">
        <v>1</v>
      </c>
      <c r="P2897">
        <v>0.2</v>
      </c>
      <c r="Q2897">
        <v>2.2999999999999998</v>
      </c>
      <c r="R2897">
        <v>3.6</v>
      </c>
      <c r="S2897">
        <v>55.3</v>
      </c>
      <c r="T2897">
        <v>94.6</v>
      </c>
      <c r="U2897">
        <v>2.5</v>
      </c>
      <c r="V2897">
        <v>2.9</v>
      </c>
      <c r="W2897">
        <v>76.7</v>
      </c>
      <c r="X2897">
        <v>14.7</v>
      </c>
      <c r="Y2897">
        <v>929</v>
      </c>
      <c r="Z2897">
        <v>32.6</v>
      </c>
      <c r="AA2897">
        <v>5796</v>
      </c>
      <c r="AB2897">
        <v>76.2</v>
      </c>
      <c r="AC2897">
        <v>8.6</v>
      </c>
      <c r="AD2897">
        <v>160800</v>
      </c>
      <c r="AE2897">
        <v>4286</v>
      </c>
      <c r="AF2897">
        <v>2.57</v>
      </c>
      <c r="AG2897">
        <v>21532</v>
      </c>
      <c r="AH2897">
        <v>44885</v>
      </c>
      <c r="AI2897">
        <v>11.1</v>
      </c>
      <c r="AJ2897">
        <v>297</v>
      </c>
      <c r="AK2897">
        <v>3497</v>
      </c>
      <c r="AL2897">
        <v>2</v>
      </c>
      <c r="AM2897">
        <v>771</v>
      </c>
      <c r="AN2897">
        <v>1078</v>
      </c>
      <c r="AO2897">
        <v>0</v>
      </c>
      <c r="AP2897">
        <v>0</v>
      </c>
      <c r="AQ2897">
        <v>0</v>
      </c>
      <c r="AR2897">
        <v>0</v>
      </c>
      <c r="AS2897">
        <v>0</v>
      </c>
      <c r="AT2897">
        <v>0</v>
      </c>
      <c r="AU2897">
        <v>56903</v>
      </c>
      <c r="AV2897">
        <v>8496</v>
      </c>
      <c r="AW2897">
        <v>224598</v>
      </c>
      <c r="AX2897">
        <v>20827</v>
      </c>
      <c r="AY2897">
        <v>19386</v>
      </c>
      <c r="AZ2897">
        <v>16</v>
      </c>
      <c r="BA2897">
        <v>257.12</v>
      </c>
      <c r="BB2897">
        <v>43.4</v>
      </c>
    </row>
    <row r="2898" spans="1:54" x14ac:dyDescent="0.3">
      <c r="A2898">
        <v>51059</v>
      </c>
      <c r="B2898" t="s">
        <v>880</v>
      </c>
      <c r="C2898" t="s">
        <v>840</v>
      </c>
      <c r="D2898">
        <v>1137538</v>
      </c>
      <c r="E2898">
        <v>1081685</v>
      </c>
      <c r="F2898">
        <v>5.2</v>
      </c>
      <c r="G2898">
        <v>1081726</v>
      </c>
      <c r="H2898">
        <v>6.7</v>
      </c>
      <c r="I2898">
        <v>23.8</v>
      </c>
      <c r="J2898">
        <v>11.5</v>
      </c>
      <c r="K2898">
        <v>50.5</v>
      </c>
      <c r="L2898">
        <v>66.599999999999994</v>
      </c>
      <c r="M2898">
        <v>10</v>
      </c>
      <c r="N2898">
        <v>0.7</v>
      </c>
      <c r="O2898">
        <v>19.2</v>
      </c>
      <c r="P2898">
        <v>0.1</v>
      </c>
      <c r="Q2898">
        <v>3.5</v>
      </c>
      <c r="R2898">
        <v>16.399999999999999</v>
      </c>
      <c r="S2898">
        <v>52</v>
      </c>
      <c r="T2898">
        <v>85.7</v>
      </c>
      <c r="U2898">
        <v>29.5</v>
      </c>
      <c r="V2898">
        <v>37.299999999999997</v>
      </c>
      <c r="W2898">
        <v>91.8</v>
      </c>
      <c r="X2898">
        <v>58.6</v>
      </c>
      <c r="Y2898">
        <v>83545</v>
      </c>
      <c r="Z2898">
        <v>32</v>
      </c>
      <c r="AA2898">
        <v>410287</v>
      </c>
      <c r="AB2898">
        <v>69</v>
      </c>
      <c r="AC2898">
        <v>27.9</v>
      </c>
      <c r="AD2898">
        <v>476600</v>
      </c>
      <c r="AE2898">
        <v>389908</v>
      </c>
      <c r="AF2898">
        <v>2.8</v>
      </c>
      <c r="AG2898">
        <v>50532</v>
      </c>
      <c r="AH2898">
        <v>110292</v>
      </c>
      <c r="AI2898">
        <v>5.9</v>
      </c>
      <c r="AJ2898">
        <v>29556</v>
      </c>
      <c r="AK2898">
        <v>584523</v>
      </c>
      <c r="AL2898">
        <v>1</v>
      </c>
      <c r="AM2898">
        <v>97330</v>
      </c>
      <c r="AN2898">
        <v>109512</v>
      </c>
      <c r="AO2898">
        <v>7</v>
      </c>
      <c r="AP2898">
        <v>0.4</v>
      </c>
      <c r="AQ2898">
        <v>17.3</v>
      </c>
      <c r="AR2898">
        <v>0.1</v>
      </c>
      <c r="AS2898">
        <v>8.8000000000000007</v>
      </c>
      <c r="AT2898">
        <v>31.3</v>
      </c>
      <c r="AU2898">
        <v>2052677</v>
      </c>
      <c r="AV2898">
        <v>13299493</v>
      </c>
      <c r="AW2898">
        <v>14002361</v>
      </c>
      <c r="AX2898">
        <v>13925</v>
      </c>
      <c r="AY2898">
        <v>2705714</v>
      </c>
      <c r="AZ2898">
        <v>2249</v>
      </c>
      <c r="BA2898">
        <v>390.97</v>
      </c>
      <c r="BB2898">
        <v>2766.8</v>
      </c>
    </row>
    <row r="2899" spans="1:54" x14ac:dyDescent="0.3">
      <c r="A2899">
        <v>51061</v>
      </c>
      <c r="B2899" t="s">
        <v>879</v>
      </c>
      <c r="C2899" t="s">
        <v>840</v>
      </c>
      <c r="D2899">
        <v>68248</v>
      </c>
      <c r="E2899">
        <v>65275</v>
      </c>
      <c r="F2899">
        <v>4.5999999999999996</v>
      </c>
      <c r="G2899">
        <v>65203</v>
      </c>
      <c r="H2899">
        <v>5.6</v>
      </c>
      <c r="I2899">
        <v>23.9</v>
      </c>
      <c r="J2899">
        <v>14.9</v>
      </c>
      <c r="K2899">
        <v>50.5</v>
      </c>
      <c r="L2899">
        <v>87.3</v>
      </c>
      <c r="M2899">
        <v>8.1999999999999993</v>
      </c>
      <c r="N2899">
        <v>0.5</v>
      </c>
      <c r="O2899">
        <v>1.5</v>
      </c>
      <c r="P2899">
        <v>0.1</v>
      </c>
      <c r="Q2899">
        <v>2.4</v>
      </c>
      <c r="R2899">
        <v>7.2</v>
      </c>
      <c r="S2899">
        <v>81</v>
      </c>
      <c r="T2899">
        <v>90.5</v>
      </c>
      <c r="U2899">
        <v>5.8</v>
      </c>
      <c r="V2899">
        <v>8.5</v>
      </c>
      <c r="W2899">
        <v>91.4</v>
      </c>
      <c r="X2899">
        <v>33.200000000000003</v>
      </c>
      <c r="Y2899">
        <v>6424</v>
      </c>
      <c r="Z2899">
        <v>39.200000000000003</v>
      </c>
      <c r="AA2899">
        <v>26226</v>
      </c>
      <c r="AB2899">
        <v>80.099999999999994</v>
      </c>
      <c r="AC2899">
        <v>7.3</v>
      </c>
      <c r="AD2899">
        <v>350600</v>
      </c>
      <c r="AE2899">
        <v>23130</v>
      </c>
      <c r="AF2899">
        <v>2.84</v>
      </c>
      <c r="AG2899">
        <v>39600</v>
      </c>
      <c r="AH2899">
        <v>88409</v>
      </c>
      <c r="AI2899">
        <v>5.6</v>
      </c>
      <c r="AJ2899">
        <v>1809</v>
      </c>
      <c r="AK2899">
        <v>17008</v>
      </c>
      <c r="AL2899">
        <v>2.9</v>
      </c>
      <c r="AM2899">
        <v>5671</v>
      </c>
      <c r="AN2899">
        <v>7687</v>
      </c>
      <c r="AO2899">
        <v>3.7</v>
      </c>
      <c r="AP2899">
        <v>0</v>
      </c>
      <c r="AQ2899">
        <v>0</v>
      </c>
      <c r="AR2899">
        <v>0</v>
      </c>
      <c r="AS2899">
        <v>3.5</v>
      </c>
      <c r="AT2899">
        <v>31.4</v>
      </c>
      <c r="AU2899">
        <v>159608</v>
      </c>
      <c r="AV2899">
        <v>0</v>
      </c>
      <c r="AW2899">
        <v>853058</v>
      </c>
      <c r="AX2899">
        <v>12845</v>
      </c>
      <c r="AY2899">
        <v>104395</v>
      </c>
      <c r="AZ2899">
        <v>267</v>
      </c>
      <c r="BA2899">
        <v>647.45000000000005</v>
      </c>
      <c r="BB2899">
        <v>100.7</v>
      </c>
    </row>
    <row r="2900" spans="1:54" x14ac:dyDescent="0.3">
      <c r="A2900">
        <v>51063</v>
      </c>
      <c r="B2900" t="s">
        <v>287</v>
      </c>
      <c r="C2900" t="s">
        <v>840</v>
      </c>
      <c r="D2900">
        <v>15578</v>
      </c>
      <c r="E2900">
        <v>15287</v>
      </c>
      <c r="F2900">
        <v>1.9</v>
      </c>
      <c r="G2900">
        <v>15279</v>
      </c>
      <c r="H2900">
        <v>5</v>
      </c>
      <c r="I2900">
        <v>20.5</v>
      </c>
      <c r="J2900">
        <v>20.399999999999999</v>
      </c>
      <c r="K2900">
        <v>49.6</v>
      </c>
      <c r="L2900">
        <v>96.1</v>
      </c>
      <c r="M2900">
        <v>1.9</v>
      </c>
      <c r="N2900">
        <v>0.2</v>
      </c>
      <c r="O2900">
        <v>0.6</v>
      </c>
      <c r="P2900">
        <v>0</v>
      </c>
      <c r="Q2900">
        <v>1.2</v>
      </c>
      <c r="R2900">
        <v>2.8</v>
      </c>
      <c r="S2900">
        <v>93.7</v>
      </c>
      <c r="T2900">
        <v>93.2</v>
      </c>
      <c r="U2900">
        <v>2</v>
      </c>
      <c r="V2900">
        <v>3.2</v>
      </c>
      <c r="W2900">
        <v>81.400000000000006</v>
      </c>
      <c r="X2900">
        <v>16</v>
      </c>
      <c r="Y2900">
        <v>1305</v>
      </c>
      <c r="Z2900">
        <v>34.5</v>
      </c>
      <c r="AA2900">
        <v>7915</v>
      </c>
      <c r="AB2900">
        <v>77.599999999999994</v>
      </c>
      <c r="AC2900">
        <v>2.2000000000000002</v>
      </c>
      <c r="AD2900">
        <v>144700</v>
      </c>
      <c r="AE2900">
        <v>6086</v>
      </c>
      <c r="AF2900">
        <v>2.5099999999999998</v>
      </c>
      <c r="AG2900">
        <v>21816</v>
      </c>
      <c r="AH2900">
        <v>44618</v>
      </c>
      <c r="AI2900">
        <v>12.7</v>
      </c>
      <c r="AJ2900">
        <v>307</v>
      </c>
      <c r="AK2900">
        <v>2057</v>
      </c>
      <c r="AL2900">
        <v>1.7</v>
      </c>
      <c r="AM2900">
        <v>1258</v>
      </c>
      <c r="AN2900">
        <v>1545</v>
      </c>
      <c r="AO2900">
        <v>0</v>
      </c>
      <c r="AP2900">
        <v>0</v>
      </c>
      <c r="AQ2900">
        <v>0</v>
      </c>
      <c r="AR2900">
        <v>0</v>
      </c>
      <c r="AS2900">
        <v>0</v>
      </c>
      <c r="AT2900">
        <v>0</v>
      </c>
      <c r="AU2900">
        <v>0</v>
      </c>
      <c r="AV2900">
        <v>25863</v>
      </c>
      <c r="AW2900">
        <v>72431</v>
      </c>
      <c r="AX2900">
        <v>4929</v>
      </c>
      <c r="AY2900">
        <v>6569</v>
      </c>
      <c r="AZ2900">
        <v>49</v>
      </c>
      <c r="BA2900">
        <v>380.42</v>
      </c>
      <c r="BB2900">
        <v>40.200000000000003</v>
      </c>
    </row>
    <row r="2901" spans="1:54" x14ac:dyDescent="0.3">
      <c r="A2901">
        <v>51065</v>
      </c>
      <c r="B2901" t="s">
        <v>878</v>
      </c>
      <c r="C2901" t="s">
        <v>840</v>
      </c>
      <c r="D2901">
        <v>26092</v>
      </c>
      <c r="E2901">
        <v>25704</v>
      </c>
      <c r="F2901">
        <v>1.5</v>
      </c>
      <c r="G2901">
        <v>25691</v>
      </c>
      <c r="H2901">
        <v>5.0999999999999996</v>
      </c>
      <c r="I2901">
        <v>21.2</v>
      </c>
      <c r="J2901">
        <v>18.3</v>
      </c>
      <c r="K2901">
        <v>54.3</v>
      </c>
      <c r="L2901">
        <v>81.5</v>
      </c>
      <c r="M2901">
        <v>15.4</v>
      </c>
      <c r="N2901">
        <v>0.3</v>
      </c>
      <c r="O2901">
        <v>0.7</v>
      </c>
      <c r="P2901">
        <v>0.1</v>
      </c>
      <c r="Q2901">
        <v>2</v>
      </c>
      <c r="R2901">
        <v>3.2</v>
      </c>
      <c r="S2901">
        <v>78.900000000000006</v>
      </c>
      <c r="T2901">
        <v>91.3</v>
      </c>
      <c r="U2901">
        <v>2.8</v>
      </c>
      <c r="V2901">
        <v>3.8</v>
      </c>
      <c r="W2901">
        <v>85.5</v>
      </c>
      <c r="X2901">
        <v>28.8</v>
      </c>
      <c r="Y2901">
        <v>2283</v>
      </c>
      <c r="Z2901">
        <v>33.5</v>
      </c>
      <c r="AA2901">
        <v>10661</v>
      </c>
      <c r="AB2901">
        <v>85.5</v>
      </c>
      <c r="AC2901">
        <v>2.2999999999999998</v>
      </c>
      <c r="AD2901">
        <v>225700</v>
      </c>
      <c r="AE2901">
        <v>9462</v>
      </c>
      <c r="AF2901">
        <v>2.6</v>
      </c>
      <c r="AG2901">
        <v>30881</v>
      </c>
      <c r="AH2901">
        <v>68288</v>
      </c>
      <c r="AI2901">
        <v>7.1</v>
      </c>
      <c r="AJ2901">
        <v>386</v>
      </c>
      <c r="AK2901">
        <v>2433</v>
      </c>
      <c r="AL2901">
        <v>0.2</v>
      </c>
      <c r="AM2901">
        <v>1631</v>
      </c>
      <c r="AN2901">
        <v>2095</v>
      </c>
      <c r="AO2901">
        <v>0</v>
      </c>
      <c r="AP2901">
        <v>0</v>
      </c>
      <c r="AQ2901">
        <v>0</v>
      </c>
      <c r="AR2901">
        <v>0</v>
      </c>
      <c r="AS2901">
        <v>0</v>
      </c>
      <c r="AT2901">
        <v>34.200000000000003</v>
      </c>
      <c r="AU2901">
        <v>0</v>
      </c>
      <c r="AV2901">
        <v>10400</v>
      </c>
      <c r="AW2901">
        <v>79398</v>
      </c>
      <c r="AX2901">
        <v>3144</v>
      </c>
      <c r="AY2901">
        <v>11945</v>
      </c>
      <c r="AZ2901">
        <v>94</v>
      </c>
      <c r="BA2901">
        <v>286.01</v>
      </c>
      <c r="BB2901">
        <v>89.8</v>
      </c>
    </row>
    <row r="2902" spans="1:54" x14ac:dyDescent="0.3">
      <c r="A2902">
        <v>51067</v>
      </c>
      <c r="B2902" t="s">
        <v>45</v>
      </c>
      <c r="C2902" t="s">
        <v>840</v>
      </c>
      <c r="D2902">
        <v>56358</v>
      </c>
      <c r="E2902">
        <v>56166</v>
      </c>
      <c r="F2902">
        <v>0.3</v>
      </c>
      <c r="G2902">
        <v>56159</v>
      </c>
      <c r="H2902">
        <v>4.8</v>
      </c>
      <c r="I2902">
        <v>19.7</v>
      </c>
      <c r="J2902">
        <v>20.8</v>
      </c>
      <c r="K2902">
        <v>50.7</v>
      </c>
      <c r="L2902">
        <v>89.4</v>
      </c>
      <c r="M2902">
        <v>8.4</v>
      </c>
      <c r="N2902">
        <v>0.5</v>
      </c>
      <c r="O2902">
        <v>0.4</v>
      </c>
      <c r="P2902">
        <v>0</v>
      </c>
      <c r="Q2902">
        <v>1.3</v>
      </c>
      <c r="R2902">
        <v>2.7</v>
      </c>
      <c r="S2902">
        <v>87.2</v>
      </c>
      <c r="T2902">
        <v>85.6</v>
      </c>
      <c r="U2902">
        <v>2.5</v>
      </c>
      <c r="V2902">
        <v>3.2</v>
      </c>
      <c r="W2902">
        <v>82.7</v>
      </c>
      <c r="X2902">
        <v>19.100000000000001</v>
      </c>
      <c r="Y2902">
        <v>4703</v>
      </c>
      <c r="Z2902">
        <v>29.8</v>
      </c>
      <c r="AA2902">
        <v>29471</v>
      </c>
      <c r="AB2902">
        <v>78</v>
      </c>
      <c r="AC2902">
        <v>7.9</v>
      </c>
      <c r="AD2902">
        <v>163700</v>
      </c>
      <c r="AE2902">
        <v>23358</v>
      </c>
      <c r="AF2902">
        <v>2.34</v>
      </c>
      <c r="AG2902">
        <v>24557</v>
      </c>
      <c r="AH2902">
        <v>45624</v>
      </c>
      <c r="AI2902">
        <v>14</v>
      </c>
      <c r="AJ2902">
        <v>1161</v>
      </c>
      <c r="AK2902">
        <v>12040</v>
      </c>
      <c r="AL2902">
        <v>0.9</v>
      </c>
      <c r="AM2902">
        <v>3690</v>
      </c>
      <c r="AN2902">
        <v>5094</v>
      </c>
      <c r="AO2902">
        <v>5</v>
      </c>
      <c r="AP2902">
        <v>0</v>
      </c>
      <c r="AQ2902">
        <v>0</v>
      </c>
      <c r="AR2902">
        <v>0</v>
      </c>
      <c r="AS2902">
        <v>0</v>
      </c>
      <c r="AT2902">
        <v>23.8</v>
      </c>
      <c r="AU2902">
        <v>0</v>
      </c>
      <c r="AV2902">
        <v>473610</v>
      </c>
      <c r="AW2902">
        <v>444514</v>
      </c>
      <c r="AX2902">
        <v>8657</v>
      </c>
      <c r="AY2902">
        <v>40310</v>
      </c>
      <c r="AZ2902">
        <v>112</v>
      </c>
      <c r="BA2902">
        <v>690.43</v>
      </c>
      <c r="BB2902">
        <v>81.3</v>
      </c>
    </row>
    <row r="2903" spans="1:54" x14ac:dyDescent="0.3">
      <c r="A2903">
        <v>51069</v>
      </c>
      <c r="B2903" t="s">
        <v>877</v>
      </c>
      <c r="C2903" t="s">
        <v>840</v>
      </c>
      <c r="D2903">
        <v>82377</v>
      </c>
      <c r="E2903">
        <v>78306</v>
      </c>
      <c r="F2903">
        <v>5.2</v>
      </c>
      <c r="G2903">
        <v>78305</v>
      </c>
      <c r="H2903">
        <v>5.8</v>
      </c>
      <c r="I2903">
        <v>23.5</v>
      </c>
      <c r="J2903">
        <v>15.2</v>
      </c>
      <c r="K2903">
        <v>50.2</v>
      </c>
      <c r="L2903">
        <v>91.4</v>
      </c>
      <c r="M2903">
        <v>4.5999999999999996</v>
      </c>
      <c r="N2903">
        <v>0.4</v>
      </c>
      <c r="O2903">
        <v>1.6</v>
      </c>
      <c r="P2903">
        <v>0.1</v>
      </c>
      <c r="Q2903">
        <v>2</v>
      </c>
      <c r="R2903">
        <v>7.4</v>
      </c>
      <c r="S2903">
        <v>84.8</v>
      </c>
      <c r="T2903">
        <v>86.1</v>
      </c>
      <c r="U2903">
        <v>5.5</v>
      </c>
      <c r="V2903">
        <v>7.9</v>
      </c>
      <c r="W2903">
        <v>86</v>
      </c>
      <c r="X2903">
        <v>27.5</v>
      </c>
      <c r="Y2903">
        <v>7459</v>
      </c>
      <c r="Z2903">
        <v>30.3</v>
      </c>
      <c r="AA2903">
        <v>32400</v>
      </c>
      <c r="AB2903">
        <v>78.3</v>
      </c>
      <c r="AC2903">
        <v>6</v>
      </c>
      <c r="AD2903">
        <v>226900</v>
      </c>
      <c r="AE2903">
        <v>29172</v>
      </c>
      <c r="AF2903">
        <v>2.68</v>
      </c>
      <c r="AG2903">
        <v>30112</v>
      </c>
      <c r="AH2903">
        <v>68424</v>
      </c>
      <c r="AI2903">
        <v>7.1</v>
      </c>
      <c r="AJ2903">
        <v>1442</v>
      </c>
      <c r="AK2903">
        <v>21853</v>
      </c>
      <c r="AL2903">
        <v>-0.6</v>
      </c>
      <c r="AM2903">
        <v>5206</v>
      </c>
      <c r="AN2903">
        <v>6250</v>
      </c>
      <c r="AO2903">
        <v>0</v>
      </c>
      <c r="AP2903">
        <v>0</v>
      </c>
      <c r="AQ2903">
        <v>3.5</v>
      </c>
      <c r="AR2903">
        <v>0</v>
      </c>
      <c r="AS2903">
        <v>1.9</v>
      </c>
      <c r="AT2903">
        <v>23.3</v>
      </c>
      <c r="AU2903">
        <v>2578741</v>
      </c>
      <c r="AV2903">
        <v>632209</v>
      </c>
      <c r="AW2903">
        <v>1120732</v>
      </c>
      <c r="AX2903">
        <v>15427</v>
      </c>
      <c r="AY2903">
        <v>86657</v>
      </c>
      <c r="AZ2903">
        <v>436</v>
      </c>
      <c r="BA2903">
        <v>413.5</v>
      </c>
      <c r="BB2903">
        <v>189.4</v>
      </c>
    </row>
    <row r="2904" spans="1:54" x14ac:dyDescent="0.3">
      <c r="A2904">
        <v>51071</v>
      </c>
      <c r="B2904" t="s">
        <v>608</v>
      </c>
      <c r="C2904" t="s">
        <v>840</v>
      </c>
      <c r="D2904">
        <v>16815</v>
      </c>
      <c r="E2904">
        <v>17286</v>
      </c>
      <c r="F2904">
        <v>-2.7</v>
      </c>
      <c r="G2904">
        <v>17286</v>
      </c>
      <c r="H2904">
        <v>5.0999999999999996</v>
      </c>
      <c r="I2904">
        <v>20.7</v>
      </c>
      <c r="J2904">
        <v>20</v>
      </c>
      <c r="K2904">
        <v>50.8</v>
      </c>
      <c r="L2904">
        <v>96.7</v>
      </c>
      <c r="M2904">
        <v>1.6</v>
      </c>
      <c r="N2904">
        <v>0.2</v>
      </c>
      <c r="O2904">
        <v>0.5</v>
      </c>
      <c r="P2904">
        <v>0</v>
      </c>
      <c r="Q2904">
        <v>1</v>
      </c>
      <c r="R2904">
        <v>1.6</v>
      </c>
      <c r="S2904">
        <v>95.2</v>
      </c>
      <c r="T2904">
        <v>85.9</v>
      </c>
      <c r="U2904">
        <v>1.3</v>
      </c>
      <c r="V2904">
        <v>4.7</v>
      </c>
      <c r="W2904">
        <v>80.5</v>
      </c>
      <c r="X2904">
        <v>16.600000000000001</v>
      </c>
      <c r="Y2904">
        <v>1323</v>
      </c>
      <c r="Z2904">
        <v>25.8</v>
      </c>
      <c r="AA2904">
        <v>8334</v>
      </c>
      <c r="AB2904">
        <v>75.900000000000006</v>
      </c>
      <c r="AC2904">
        <v>6.3</v>
      </c>
      <c r="AD2904">
        <v>105300</v>
      </c>
      <c r="AE2904">
        <v>7167</v>
      </c>
      <c r="AF2904">
        <v>2.37</v>
      </c>
      <c r="AG2904">
        <v>23485</v>
      </c>
      <c r="AH2904">
        <v>45141</v>
      </c>
      <c r="AI2904">
        <v>13.3</v>
      </c>
      <c r="AJ2904">
        <v>284</v>
      </c>
      <c r="AK2904">
        <v>3672</v>
      </c>
      <c r="AL2904">
        <v>-5</v>
      </c>
      <c r="AM2904">
        <v>849</v>
      </c>
      <c r="AN2904">
        <v>1696</v>
      </c>
      <c r="AO2904">
        <v>0</v>
      </c>
      <c r="AP2904">
        <v>0</v>
      </c>
      <c r="AQ2904">
        <v>0</v>
      </c>
      <c r="AR2904">
        <v>0</v>
      </c>
      <c r="AS2904">
        <v>0</v>
      </c>
      <c r="AT2904">
        <v>18</v>
      </c>
      <c r="AU2904">
        <v>0</v>
      </c>
      <c r="AV2904">
        <v>18932</v>
      </c>
      <c r="AW2904">
        <v>172401</v>
      </c>
      <c r="AX2904">
        <v>10026</v>
      </c>
      <c r="AY2904">
        <v>12455</v>
      </c>
      <c r="AZ2904">
        <v>16</v>
      </c>
      <c r="BA2904">
        <v>355.78</v>
      </c>
      <c r="BB2904">
        <v>48.6</v>
      </c>
    </row>
    <row r="2905" spans="1:54" x14ac:dyDescent="0.3">
      <c r="A2905">
        <v>51073</v>
      </c>
      <c r="B2905" t="s">
        <v>876</v>
      </c>
      <c r="C2905" t="s">
        <v>840</v>
      </c>
      <c r="D2905">
        <v>37141</v>
      </c>
      <c r="E2905">
        <v>36858</v>
      </c>
      <c r="F2905">
        <v>0.8</v>
      </c>
      <c r="G2905">
        <v>36858</v>
      </c>
      <c r="H2905">
        <v>5.0999999999999996</v>
      </c>
      <c r="I2905">
        <v>20.5</v>
      </c>
      <c r="J2905">
        <v>17.5</v>
      </c>
      <c r="K2905">
        <v>50.7</v>
      </c>
      <c r="L2905">
        <v>87.8</v>
      </c>
      <c r="M2905">
        <v>8.4</v>
      </c>
      <c r="N2905">
        <v>0.5</v>
      </c>
      <c r="O2905">
        <v>0.9</v>
      </c>
      <c r="P2905">
        <v>0</v>
      </c>
      <c r="Q2905">
        <v>2.4</v>
      </c>
      <c r="R2905">
        <v>3.3</v>
      </c>
      <c r="S2905">
        <v>85</v>
      </c>
      <c r="T2905">
        <v>88.6</v>
      </c>
      <c r="U2905">
        <v>1.9</v>
      </c>
      <c r="V2905">
        <v>2.8</v>
      </c>
      <c r="W2905">
        <v>89.3</v>
      </c>
      <c r="X2905">
        <v>22</v>
      </c>
      <c r="Y2905">
        <v>4457</v>
      </c>
      <c r="Z2905">
        <v>32.799999999999997</v>
      </c>
      <c r="AA2905">
        <v>16151</v>
      </c>
      <c r="AB2905">
        <v>82.9</v>
      </c>
      <c r="AC2905">
        <v>5.7</v>
      </c>
      <c r="AD2905">
        <v>228700</v>
      </c>
      <c r="AE2905">
        <v>13889</v>
      </c>
      <c r="AF2905">
        <v>2.63</v>
      </c>
      <c r="AG2905">
        <v>28673</v>
      </c>
      <c r="AH2905">
        <v>60519</v>
      </c>
      <c r="AI2905">
        <v>9.1999999999999993</v>
      </c>
      <c r="AJ2905">
        <v>871</v>
      </c>
      <c r="AK2905">
        <v>6985</v>
      </c>
      <c r="AL2905">
        <v>-0.6</v>
      </c>
      <c r="AM2905">
        <v>2345</v>
      </c>
      <c r="AN2905">
        <v>3345</v>
      </c>
      <c r="AO2905">
        <v>4.9000000000000004</v>
      </c>
      <c r="AP2905">
        <v>0</v>
      </c>
      <c r="AQ2905">
        <v>0</v>
      </c>
      <c r="AR2905">
        <v>0</v>
      </c>
      <c r="AS2905">
        <v>0</v>
      </c>
      <c r="AT2905">
        <v>30.1</v>
      </c>
      <c r="AU2905">
        <v>0</v>
      </c>
      <c r="AV2905">
        <v>0</v>
      </c>
      <c r="AW2905">
        <v>500063</v>
      </c>
      <c r="AX2905">
        <v>13071</v>
      </c>
      <c r="AY2905">
        <v>40084</v>
      </c>
      <c r="AZ2905">
        <v>140</v>
      </c>
      <c r="BA2905">
        <v>217.81</v>
      </c>
      <c r="BB2905">
        <v>169.2</v>
      </c>
    </row>
    <row r="2906" spans="1:54" x14ac:dyDescent="0.3">
      <c r="A2906">
        <v>51075</v>
      </c>
      <c r="B2906" t="s">
        <v>875</v>
      </c>
      <c r="C2906" t="s">
        <v>840</v>
      </c>
      <c r="D2906">
        <v>21936</v>
      </c>
      <c r="E2906">
        <v>21699</v>
      </c>
      <c r="F2906">
        <v>1.1000000000000001</v>
      </c>
      <c r="G2906">
        <v>21717</v>
      </c>
      <c r="H2906">
        <v>4</v>
      </c>
      <c r="I2906">
        <v>19.100000000000001</v>
      </c>
      <c r="J2906">
        <v>19.399999999999999</v>
      </c>
      <c r="K2906">
        <v>50.6</v>
      </c>
      <c r="L2906">
        <v>79.3</v>
      </c>
      <c r="M2906">
        <v>17.7</v>
      </c>
      <c r="N2906">
        <v>0.3</v>
      </c>
      <c r="O2906">
        <v>1.3</v>
      </c>
      <c r="P2906">
        <v>0</v>
      </c>
      <c r="Q2906">
        <v>1.4</v>
      </c>
      <c r="R2906">
        <v>2.4</v>
      </c>
      <c r="S2906">
        <v>77.3</v>
      </c>
      <c r="T2906">
        <v>92.5</v>
      </c>
      <c r="U2906">
        <v>2.8</v>
      </c>
      <c r="V2906">
        <v>5.4</v>
      </c>
      <c r="W2906">
        <v>87.4</v>
      </c>
      <c r="X2906">
        <v>38</v>
      </c>
      <c r="Y2906">
        <v>2026</v>
      </c>
      <c r="Z2906">
        <v>30.1</v>
      </c>
      <c r="AA2906">
        <v>8900</v>
      </c>
      <c r="AB2906">
        <v>90.2</v>
      </c>
      <c r="AC2906">
        <v>0.8</v>
      </c>
      <c r="AD2906">
        <v>338500</v>
      </c>
      <c r="AE2906">
        <v>8058</v>
      </c>
      <c r="AF2906">
        <v>2.4</v>
      </c>
      <c r="AG2906">
        <v>45039</v>
      </c>
      <c r="AH2906">
        <v>80976</v>
      </c>
      <c r="AI2906">
        <v>5.6</v>
      </c>
      <c r="AJ2906">
        <v>638</v>
      </c>
      <c r="AK2906">
        <v>17205</v>
      </c>
      <c r="AL2906">
        <v>0</v>
      </c>
      <c r="AM2906">
        <v>1969</v>
      </c>
      <c r="AN2906">
        <v>2336</v>
      </c>
      <c r="AO2906">
        <v>0</v>
      </c>
      <c r="AP2906">
        <v>0</v>
      </c>
      <c r="AQ2906">
        <v>0</v>
      </c>
      <c r="AR2906">
        <v>0</v>
      </c>
      <c r="AS2906">
        <v>0</v>
      </c>
      <c r="AT2906">
        <v>23.6</v>
      </c>
      <c r="AU2906">
        <v>0</v>
      </c>
      <c r="AV2906">
        <v>97362</v>
      </c>
      <c r="AW2906">
        <v>183950</v>
      </c>
      <c r="AX2906">
        <v>8914</v>
      </c>
      <c r="AY2906">
        <v>15818</v>
      </c>
      <c r="AZ2906">
        <v>127</v>
      </c>
      <c r="BA2906">
        <v>281.42</v>
      </c>
      <c r="BB2906">
        <v>77.2</v>
      </c>
    </row>
    <row r="2907" spans="1:54" x14ac:dyDescent="0.3">
      <c r="A2907">
        <v>51077</v>
      </c>
      <c r="B2907" t="s">
        <v>746</v>
      </c>
      <c r="C2907" t="s">
        <v>840</v>
      </c>
      <c r="D2907">
        <v>15093</v>
      </c>
      <c r="E2907">
        <v>15533</v>
      </c>
      <c r="F2907">
        <v>-2.8</v>
      </c>
      <c r="G2907">
        <v>15533</v>
      </c>
      <c r="H2907">
        <v>4.7</v>
      </c>
      <c r="I2907">
        <v>17.899999999999999</v>
      </c>
      <c r="J2907">
        <v>23.6</v>
      </c>
      <c r="K2907">
        <v>51.3</v>
      </c>
      <c r="L2907">
        <v>96.1</v>
      </c>
      <c r="M2907">
        <v>2.2999999999999998</v>
      </c>
      <c r="N2907">
        <v>0.2</v>
      </c>
      <c r="O2907">
        <v>0.2</v>
      </c>
      <c r="P2907">
        <v>0</v>
      </c>
      <c r="Q2907">
        <v>1.1000000000000001</v>
      </c>
      <c r="R2907">
        <v>3</v>
      </c>
      <c r="S2907">
        <v>93.4</v>
      </c>
      <c r="T2907">
        <v>86.9</v>
      </c>
      <c r="U2907">
        <v>0.9</v>
      </c>
      <c r="V2907">
        <v>2.5</v>
      </c>
      <c r="W2907">
        <v>75.3</v>
      </c>
      <c r="X2907">
        <v>10.9</v>
      </c>
      <c r="Y2907">
        <v>1091</v>
      </c>
      <c r="Z2907">
        <v>27.7</v>
      </c>
      <c r="AA2907">
        <v>9155</v>
      </c>
      <c r="AB2907">
        <v>77.7</v>
      </c>
      <c r="AC2907">
        <v>3.4</v>
      </c>
      <c r="AD2907">
        <v>97900</v>
      </c>
      <c r="AE2907">
        <v>6618</v>
      </c>
      <c r="AF2907">
        <v>2.2999999999999998</v>
      </c>
      <c r="AG2907">
        <v>20591</v>
      </c>
      <c r="AH2907">
        <v>30710</v>
      </c>
      <c r="AI2907">
        <v>19.100000000000001</v>
      </c>
      <c r="AJ2907">
        <v>167</v>
      </c>
      <c r="AK2907">
        <v>1753</v>
      </c>
      <c r="AL2907">
        <v>-3.3</v>
      </c>
      <c r="AM2907">
        <v>1037</v>
      </c>
      <c r="AN2907">
        <v>1174</v>
      </c>
      <c r="AO2907">
        <v>0</v>
      </c>
      <c r="AP2907">
        <v>0</v>
      </c>
      <c r="AQ2907">
        <v>0</v>
      </c>
      <c r="AR2907">
        <v>0</v>
      </c>
      <c r="AS2907">
        <v>0</v>
      </c>
      <c r="AT2907">
        <v>0</v>
      </c>
      <c r="AU2907">
        <v>93431</v>
      </c>
      <c r="AV2907">
        <v>0</v>
      </c>
      <c r="AW2907">
        <v>47520</v>
      </c>
      <c r="AX2907">
        <v>2946</v>
      </c>
      <c r="AY2907">
        <v>0</v>
      </c>
      <c r="AZ2907">
        <v>28</v>
      </c>
      <c r="BA2907">
        <v>442.18</v>
      </c>
      <c r="BB2907">
        <v>35.1</v>
      </c>
    </row>
    <row r="2908" spans="1:54" x14ac:dyDescent="0.3">
      <c r="A2908">
        <v>51079</v>
      </c>
      <c r="B2908" t="s">
        <v>43</v>
      </c>
      <c r="C2908" t="s">
        <v>840</v>
      </c>
      <c r="D2908">
        <v>19031</v>
      </c>
      <c r="E2908">
        <v>18410</v>
      </c>
      <c r="F2908">
        <v>3.4</v>
      </c>
      <c r="G2908">
        <v>18403</v>
      </c>
      <c r="H2908">
        <v>6.4</v>
      </c>
      <c r="I2908">
        <v>24.3</v>
      </c>
      <c r="J2908">
        <v>15.7</v>
      </c>
      <c r="K2908">
        <v>50.4</v>
      </c>
      <c r="L2908">
        <v>88.6</v>
      </c>
      <c r="M2908">
        <v>6.9</v>
      </c>
      <c r="N2908">
        <v>0.3</v>
      </c>
      <c r="O2908">
        <v>1.7</v>
      </c>
      <c r="P2908">
        <v>0</v>
      </c>
      <c r="Q2908">
        <v>2.4</v>
      </c>
      <c r="R2908">
        <v>5</v>
      </c>
      <c r="S2908">
        <v>84.2</v>
      </c>
      <c r="T2908">
        <v>87.9</v>
      </c>
      <c r="U2908">
        <v>4.0999999999999996</v>
      </c>
      <c r="V2908">
        <v>5.7</v>
      </c>
      <c r="W2908">
        <v>83.1</v>
      </c>
      <c r="X2908">
        <v>24.1</v>
      </c>
      <c r="Y2908">
        <v>1853</v>
      </c>
      <c r="Z2908">
        <v>29.3</v>
      </c>
      <c r="AA2908">
        <v>7991</v>
      </c>
      <c r="AB2908">
        <v>79</v>
      </c>
      <c r="AC2908">
        <v>2.8</v>
      </c>
      <c r="AD2908">
        <v>237500</v>
      </c>
      <c r="AE2908">
        <v>6897</v>
      </c>
      <c r="AF2908">
        <v>2.67</v>
      </c>
      <c r="AG2908">
        <v>26998</v>
      </c>
      <c r="AH2908">
        <v>59358</v>
      </c>
      <c r="AI2908">
        <v>12</v>
      </c>
      <c r="AJ2908">
        <v>322</v>
      </c>
      <c r="AK2908">
        <v>2381</v>
      </c>
      <c r="AL2908">
        <v>-9.4</v>
      </c>
      <c r="AM2908">
        <v>1281</v>
      </c>
      <c r="AN2908">
        <v>1451</v>
      </c>
      <c r="AO2908">
        <v>0</v>
      </c>
      <c r="AP2908">
        <v>0</v>
      </c>
      <c r="AQ2908">
        <v>0</v>
      </c>
      <c r="AR2908">
        <v>0</v>
      </c>
      <c r="AS2908">
        <v>0</v>
      </c>
      <c r="AT2908">
        <v>0</v>
      </c>
      <c r="AU2908">
        <v>0</v>
      </c>
      <c r="AV2908">
        <v>24584</v>
      </c>
      <c r="AW2908">
        <v>96030</v>
      </c>
      <c r="AX2908">
        <v>5330</v>
      </c>
      <c r="AY2908">
        <v>9978</v>
      </c>
      <c r="AZ2908">
        <v>116</v>
      </c>
      <c r="BA2908">
        <v>156.25</v>
      </c>
      <c r="BB2908">
        <v>117.8</v>
      </c>
    </row>
    <row r="2909" spans="1:54" x14ac:dyDescent="0.3">
      <c r="A2909">
        <v>51081</v>
      </c>
      <c r="B2909" t="s">
        <v>874</v>
      </c>
      <c r="C2909" t="s">
        <v>840</v>
      </c>
      <c r="D2909">
        <v>11681</v>
      </c>
      <c r="E2909">
        <v>12243</v>
      </c>
      <c r="F2909">
        <v>-4.5999999999999996</v>
      </c>
      <c r="G2909">
        <v>12243</v>
      </c>
      <c r="H2909">
        <v>5.2</v>
      </c>
      <c r="I2909">
        <v>17.5</v>
      </c>
      <c r="J2909">
        <v>15.1</v>
      </c>
      <c r="K2909">
        <v>38.799999999999997</v>
      </c>
      <c r="L2909">
        <v>38.799999999999997</v>
      </c>
      <c r="M2909">
        <v>59.3</v>
      </c>
      <c r="N2909">
        <v>0.3</v>
      </c>
      <c r="O2909">
        <v>0.6</v>
      </c>
      <c r="P2909">
        <v>0</v>
      </c>
      <c r="Q2909">
        <v>1</v>
      </c>
      <c r="R2909">
        <v>2.1</v>
      </c>
      <c r="S2909">
        <v>37.5</v>
      </c>
      <c r="T2909">
        <v>87.1</v>
      </c>
      <c r="U2909">
        <v>1.2</v>
      </c>
      <c r="V2909">
        <v>3.1</v>
      </c>
      <c r="W2909">
        <v>72.7</v>
      </c>
      <c r="X2909">
        <v>7.2</v>
      </c>
      <c r="Y2909">
        <v>1002</v>
      </c>
      <c r="Z2909">
        <v>23.5</v>
      </c>
      <c r="AA2909">
        <v>4126</v>
      </c>
      <c r="AB2909">
        <v>75.8</v>
      </c>
      <c r="AC2909">
        <v>3.3</v>
      </c>
      <c r="AD2909">
        <v>99600</v>
      </c>
      <c r="AE2909">
        <v>3389</v>
      </c>
      <c r="AF2909">
        <v>2.48</v>
      </c>
      <c r="AG2909">
        <v>16380</v>
      </c>
      <c r="AH2909">
        <v>39697</v>
      </c>
      <c r="AI2909">
        <v>21.6</v>
      </c>
      <c r="AJ2909">
        <v>96</v>
      </c>
      <c r="AK2909">
        <v>1776</v>
      </c>
      <c r="AL2909">
        <v>-12.1</v>
      </c>
      <c r="AM2909">
        <v>375</v>
      </c>
      <c r="AN2909">
        <v>356</v>
      </c>
      <c r="AO2909">
        <v>0</v>
      </c>
      <c r="AP2909">
        <v>0</v>
      </c>
      <c r="AQ2909">
        <v>0</v>
      </c>
      <c r="AR2909">
        <v>0</v>
      </c>
      <c r="AS2909">
        <v>0</v>
      </c>
      <c r="AT2909">
        <v>0</v>
      </c>
      <c r="AU2909">
        <v>248688</v>
      </c>
      <c r="AV2909">
        <v>0</v>
      </c>
      <c r="AW2909">
        <v>101892</v>
      </c>
      <c r="AX2909">
        <v>8558</v>
      </c>
      <c r="AY2909">
        <v>14112</v>
      </c>
      <c r="AZ2909">
        <v>14</v>
      </c>
      <c r="BA2909">
        <v>295.23</v>
      </c>
      <c r="BB2909">
        <v>41.5</v>
      </c>
    </row>
    <row r="2910" spans="1:54" x14ac:dyDescent="0.3">
      <c r="A2910">
        <v>51083</v>
      </c>
      <c r="B2910" t="s">
        <v>443</v>
      </c>
      <c r="C2910" t="s">
        <v>840</v>
      </c>
      <c r="D2910">
        <v>35200</v>
      </c>
      <c r="E2910">
        <v>36241</v>
      </c>
      <c r="F2910">
        <v>-2.9</v>
      </c>
      <c r="G2910">
        <v>36241</v>
      </c>
      <c r="H2910">
        <v>4.9000000000000004</v>
      </c>
      <c r="I2910">
        <v>20.8</v>
      </c>
      <c r="J2910">
        <v>22</v>
      </c>
      <c r="K2910">
        <v>52</v>
      </c>
      <c r="L2910">
        <v>61.3</v>
      </c>
      <c r="M2910">
        <v>36.6</v>
      </c>
      <c r="N2910">
        <v>0.3</v>
      </c>
      <c r="O2910">
        <v>0.5</v>
      </c>
      <c r="P2910">
        <v>0</v>
      </c>
      <c r="Q2910">
        <v>1.2</v>
      </c>
      <c r="R2910">
        <v>1.9</v>
      </c>
      <c r="S2910">
        <v>59.8</v>
      </c>
      <c r="T2910">
        <v>89.1</v>
      </c>
      <c r="U2910">
        <v>1.5</v>
      </c>
      <c r="V2910">
        <v>2.2000000000000002</v>
      </c>
      <c r="W2910">
        <v>78.900000000000006</v>
      </c>
      <c r="X2910">
        <v>15.2</v>
      </c>
      <c r="Y2910">
        <v>2721</v>
      </c>
      <c r="Z2910">
        <v>23.4</v>
      </c>
      <c r="AA2910">
        <v>18080</v>
      </c>
      <c r="AB2910">
        <v>72.3</v>
      </c>
      <c r="AC2910">
        <v>6.4</v>
      </c>
      <c r="AD2910">
        <v>106600</v>
      </c>
      <c r="AE2910">
        <v>14770</v>
      </c>
      <c r="AF2910">
        <v>2.38</v>
      </c>
      <c r="AG2910">
        <v>20929</v>
      </c>
      <c r="AH2910">
        <v>34659</v>
      </c>
      <c r="AI2910">
        <v>21.3</v>
      </c>
      <c r="AJ2910">
        <v>711</v>
      </c>
      <c r="AK2910">
        <v>10121</v>
      </c>
      <c r="AL2910">
        <v>-0.3</v>
      </c>
      <c r="AM2910">
        <v>1696</v>
      </c>
      <c r="AN2910">
        <v>2530</v>
      </c>
      <c r="AO2910">
        <v>16.399999999999999</v>
      </c>
      <c r="AP2910">
        <v>0</v>
      </c>
      <c r="AQ2910">
        <v>0</v>
      </c>
      <c r="AR2910">
        <v>0</v>
      </c>
      <c r="AS2910">
        <v>0</v>
      </c>
      <c r="AT2910">
        <v>26.8</v>
      </c>
      <c r="AU2910">
        <v>620067</v>
      </c>
      <c r="AV2910">
        <v>133676</v>
      </c>
      <c r="AW2910">
        <v>324090</v>
      </c>
      <c r="AX2910">
        <v>9148</v>
      </c>
      <c r="AY2910">
        <v>31245</v>
      </c>
      <c r="AZ2910">
        <v>64</v>
      </c>
      <c r="BA2910">
        <v>817.84</v>
      </c>
      <c r="BB2910">
        <v>44.3</v>
      </c>
    </row>
    <row r="2911" spans="1:54" x14ac:dyDescent="0.3">
      <c r="A2911">
        <v>51085</v>
      </c>
      <c r="B2911" t="s">
        <v>873</v>
      </c>
      <c r="C2911" t="s">
        <v>840</v>
      </c>
      <c r="D2911">
        <v>101918</v>
      </c>
      <c r="E2911">
        <v>99852</v>
      </c>
      <c r="F2911">
        <v>2.1</v>
      </c>
      <c r="G2911">
        <v>99863</v>
      </c>
      <c r="H2911">
        <v>4.5999999999999996</v>
      </c>
      <c r="I2911">
        <v>22.7</v>
      </c>
      <c r="J2911">
        <v>15.7</v>
      </c>
      <c r="K2911">
        <v>51</v>
      </c>
      <c r="L2911">
        <v>86.7</v>
      </c>
      <c r="M2911">
        <v>9.6</v>
      </c>
      <c r="N2911">
        <v>0.5</v>
      </c>
      <c r="O2911">
        <v>1.6</v>
      </c>
      <c r="P2911">
        <v>0.1</v>
      </c>
      <c r="Q2911">
        <v>1.6</v>
      </c>
      <c r="R2911">
        <v>2.6</v>
      </c>
      <c r="S2911">
        <v>84.6</v>
      </c>
      <c r="T2911">
        <v>90.1</v>
      </c>
      <c r="U2911">
        <v>3.4</v>
      </c>
      <c r="V2911">
        <v>4.0999999999999996</v>
      </c>
      <c r="W2911">
        <v>92.1</v>
      </c>
      <c r="X2911">
        <v>35.5</v>
      </c>
      <c r="Y2911">
        <v>7945</v>
      </c>
      <c r="Z2911">
        <v>25.3</v>
      </c>
      <c r="AA2911">
        <v>39863</v>
      </c>
      <c r="AB2911">
        <v>83.4</v>
      </c>
      <c r="AC2911">
        <v>8</v>
      </c>
      <c r="AD2911">
        <v>262000</v>
      </c>
      <c r="AE2911">
        <v>36927</v>
      </c>
      <c r="AF2911">
        <v>2.65</v>
      </c>
      <c r="AG2911">
        <v>33540</v>
      </c>
      <c r="AH2911">
        <v>75070</v>
      </c>
      <c r="AI2911">
        <v>5.0999999999999996</v>
      </c>
      <c r="AJ2911">
        <v>3077</v>
      </c>
      <c r="AK2911">
        <v>42300</v>
      </c>
      <c r="AL2911">
        <v>3.3</v>
      </c>
      <c r="AM2911">
        <v>7514</v>
      </c>
      <c r="AN2911">
        <v>9992</v>
      </c>
      <c r="AO2911">
        <v>5.4</v>
      </c>
      <c r="AP2911">
        <v>1</v>
      </c>
      <c r="AQ2911">
        <v>0</v>
      </c>
      <c r="AR2911">
        <v>0</v>
      </c>
      <c r="AS2911">
        <v>1.8</v>
      </c>
      <c r="AT2911">
        <v>23.6</v>
      </c>
      <c r="AU2911">
        <v>926273</v>
      </c>
      <c r="AV2911">
        <v>3405922</v>
      </c>
      <c r="AW2911">
        <v>1706383</v>
      </c>
      <c r="AX2911">
        <v>17245</v>
      </c>
      <c r="AY2911">
        <v>137013</v>
      </c>
      <c r="AZ2911">
        <v>522</v>
      </c>
      <c r="BA2911">
        <v>468.54</v>
      </c>
      <c r="BB2911">
        <v>213.1</v>
      </c>
    </row>
    <row r="2912" spans="1:54" x14ac:dyDescent="0.3">
      <c r="A2912">
        <v>51087</v>
      </c>
      <c r="B2912" t="s">
        <v>872</v>
      </c>
      <c r="C2912" t="s">
        <v>840</v>
      </c>
      <c r="D2912">
        <v>321924</v>
      </c>
      <c r="E2912">
        <v>306906</v>
      </c>
      <c r="F2912">
        <v>4.9000000000000004</v>
      </c>
      <c r="G2912">
        <v>306935</v>
      </c>
      <c r="H2912">
        <v>6.3</v>
      </c>
      <c r="I2912">
        <v>23.4</v>
      </c>
      <c r="J2912">
        <v>13.8</v>
      </c>
      <c r="K2912">
        <v>52.8</v>
      </c>
      <c r="L2912">
        <v>59.3</v>
      </c>
      <c r="M2912">
        <v>30.1</v>
      </c>
      <c r="N2912">
        <v>0.4</v>
      </c>
      <c r="O2912">
        <v>7.9</v>
      </c>
      <c r="P2912">
        <v>0.1</v>
      </c>
      <c r="Q2912">
        <v>2.2000000000000002</v>
      </c>
      <c r="R2912">
        <v>5.4</v>
      </c>
      <c r="S2912">
        <v>55</v>
      </c>
      <c r="T2912">
        <v>83.1</v>
      </c>
      <c r="U2912">
        <v>11.5</v>
      </c>
      <c r="V2912">
        <v>14.2</v>
      </c>
      <c r="W2912">
        <v>90.1</v>
      </c>
      <c r="X2912">
        <v>39.700000000000003</v>
      </c>
      <c r="Y2912">
        <v>22033</v>
      </c>
      <c r="Z2912">
        <v>21.9</v>
      </c>
      <c r="AA2912">
        <v>135002</v>
      </c>
      <c r="AB2912">
        <v>65.2</v>
      </c>
      <c r="AC2912">
        <v>27.6</v>
      </c>
      <c r="AD2912">
        <v>219900</v>
      </c>
      <c r="AE2912">
        <v>123683</v>
      </c>
      <c r="AF2912">
        <v>2.4900000000000002</v>
      </c>
      <c r="AG2912">
        <v>33115</v>
      </c>
      <c r="AH2912">
        <v>61048</v>
      </c>
      <c r="AI2912">
        <v>10.7</v>
      </c>
      <c r="AJ2912">
        <v>8868</v>
      </c>
      <c r="AK2912">
        <v>163041</v>
      </c>
      <c r="AL2912">
        <v>3.5</v>
      </c>
      <c r="AM2912">
        <v>21238</v>
      </c>
      <c r="AN2912">
        <v>25677</v>
      </c>
      <c r="AO2912">
        <v>15.4</v>
      </c>
      <c r="AP2912">
        <v>0.7</v>
      </c>
      <c r="AQ2912">
        <v>5.4</v>
      </c>
      <c r="AR2912">
        <v>0</v>
      </c>
      <c r="AS2912">
        <v>2.2999999999999998</v>
      </c>
      <c r="AT2912">
        <v>28.1</v>
      </c>
      <c r="AU2912">
        <v>3264995</v>
      </c>
      <c r="AV2912">
        <v>6197343</v>
      </c>
      <c r="AW2912">
        <v>6737176</v>
      </c>
      <c r="AX2912">
        <v>23251</v>
      </c>
      <c r="AY2912">
        <v>685845</v>
      </c>
      <c r="AZ2912">
        <v>693</v>
      </c>
      <c r="BA2912">
        <v>233.7</v>
      </c>
      <c r="BB2912">
        <v>1313.4</v>
      </c>
    </row>
    <row r="2913" spans="1:54" x14ac:dyDescent="0.3">
      <c r="A2913">
        <v>51089</v>
      </c>
      <c r="B2913" t="s">
        <v>41</v>
      </c>
      <c r="C2913" t="s">
        <v>840</v>
      </c>
      <c r="D2913">
        <v>52081</v>
      </c>
      <c r="E2913">
        <v>54143</v>
      </c>
      <c r="F2913">
        <v>-3.8</v>
      </c>
      <c r="G2913">
        <v>54151</v>
      </c>
      <c r="H2913">
        <v>5</v>
      </c>
      <c r="I2913">
        <v>19.8</v>
      </c>
      <c r="J2913">
        <v>21.8</v>
      </c>
      <c r="K2913">
        <v>51.8</v>
      </c>
      <c r="L2913">
        <v>75.3</v>
      </c>
      <c r="M2913">
        <v>22</v>
      </c>
      <c r="N2913">
        <v>0.3</v>
      </c>
      <c r="O2913">
        <v>0.6</v>
      </c>
      <c r="P2913">
        <v>0</v>
      </c>
      <c r="Q2913">
        <v>1.7</v>
      </c>
      <c r="R2913">
        <v>5.4</v>
      </c>
      <c r="S2913">
        <v>70.5</v>
      </c>
      <c r="T2913">
        <v>88.1</v>
      </c>
      <c r="U2913">
        <v>3.1</v>
      </c>
      <c r="V2913">
        <v>5.7</v>
      </c>
      <c r="W2913">
        <v>77</v>
      </c>
      <c r="X2913">
        <v>11.2</v>
      </c>
      <c r="Y2913">
        <v>4277</v>
      </c>
      <c r="Z2913">
        <v>24.4</v>
      </c>
      <c r="AA2913">
        <v>26101</v>
      </c>
      <c r="AB2913">
        <v>74.599999999999994</v>
      </c>
      <c r="AC2913">
        <v>8.9</v>
      </c>
      <c r="AD2913">
        <v>94600</v>
      </c>
      <c r="AE2913">
        <v>22690</v>
      </c>
      <c r="AF2913">
        <v>2.33</v>
      </c>
      <c r="AG2913">
        <v>19852</v>
      </c>
      <c r="AH2913">
        <v>34984</v>
      </c>
      <c r="AI2913">
        <v>17.100000000000001</v>
      </c>
      <c r="AJ2913">
        <v>833</v>
      </c>
      <c r="AK2913">
        <v>10895</v>
      </c>
      <c r="AL2913">
        <v>-6.4</v>
      </c>
      <c r="AM2913">
        <v>2322</v>
      </c>
      <c r="AN2913">
        <v>2826</v>
      </c>
      <c r="AO2913">
        <v>0</v>
      </c>
      <c r="AP2913">
        <v>0</v>
      </c>
      <c r="AQ2913">
        <v>0</v>
      </c>
      <c r="AR2913">
        <v>0</v>
      </c>
      <c r="AS2913">
        <v>0</v>
      </c>
      <c r="AT2913">
        <v>27.5</v>
      </c>
      <c r="AU2913">
        <v>1097915</v>
      </c>
      <c r="AV2913">
        <v>527661</v>
      </c>
      <c r="AW2913">
        <v>436996</v>
      </c>
      <c r="AX2913">
        <v>7860</v>
      </c>
      <c r="AY2913">
        <v>38392</v>
      </c>
      <c r="AZ2913">
        <v>28</v>
      </c>
      <c r="BA2913">
        <v>382.33</v>
      </c>
      <c r="BB2913">
        <v>141.6</v>
      </c>
    </row>
    <row r="2914" spans="1:54" x14ac:dyDescent="0.3">
      <c r="A2914">
        <v>51091</v>
      </c>
      <c r="B2914" t="s">
        <v>871</v>
      </c>
      <c r="C2914" t="s">
        <v>840</v>
      </c>
      <c r="D2914">
        <v>2248</v>
      </c>
      <c r="E2914">
        <v>2319</v>
      </c>
      <c r="F2914">
        <v>-3.1</v>
      </c>
      <c r="G2914">
        <v>2321</v>
      </c>
      <c r="H2914">
        <v>3.2</v>
      </c>
      <c r="I2914">
        <v>13.3</v>
      </c>
      <c r="J2914">
        <v>29.4</v>
      </c>
      <c r="K2914">
        <v>50.3</v>
      </c>
      <c r="L2914">
        <v>98.2</v>
      </c>
      <c r="M2914">
        <v>0.8</v>
      </c>
      <c r="N2914">
        <v>0.3</v>
      </c>
      <c r="O2914">
        <v>0.4</v>
      </c>
      <c r="P2914">
        <v>0</v>
      </c>
      <c r="Q2914">
        <v>0.2</v>
      </c>
      <c r="R2914">
        <v>1.5</v>
      </c>
      <c r="S2914">
        <v>97.2</v>
      </c>
      <c r="T2914">
        <v>92</v>
      </c>
      <c r="U2914">
        <v>0.3</v>
      </c>
      <c r="V2914">
        <v>0.5</v>
      </c>
      <c r="W2914">
        <v>78.900000000000006</v>
      </c>
      <c r="X2914">
        <v>20.9</v>
      </c>
      <c r="Y2914">
        <v>272</v>
      </c>
      <c r="Z2914">
        <v>22.4</v>
      </c>
      <c r="AA2914">
        <v>1856</v>
      </c>
      <c r="AB2914">
        <v>86.3</v>
      </c>
      <c r="AC2914">
        <v>1.3</v>
      </c>
      <c r="AD2914">
        <v>171700</v>
      </c>
      <c r="AE2914">
        <v>1006</v>
      </c>
      <c r="AF2914">
        <v>2.2599999999999998</v>
      </c>
      <c r="AG2914">
        <v>26372</v>
      </c>
      <c r="AH2914">
        <v>49625</v>
      </c>
      <c r="AI2914">
        <v>10.199999999999999</v>
      </c>
      <c r="AJ2914">
        <v>86</v>
      </c>
      <c r="AK2914">
        <v>361</v>
      </c>
      <c r="AL2914">
        <v>-3.7</v>
      </c>
      <c r="AM2914">
        <v>265</v>
      </c>
      <c r="AN2914">
        <v>307</v>
      </c>
      <c r="AO2914">
        <v>0</v>
      </c>
      <c r="AP2914">
        <v>0</v>
      </c>
      <c r="AQ2914">
        <v>0</v>
      </c>
      <c r="AR2914">
        <v>0</v>
      </c>
      <c r="AS2914">
        <v>0</v>
      </c>
      <c r="AT2914">
        <v>0</v>
      </c>
      <c r="AU2914">
        <v>0</v>
      </c>
      <c r="AV2914">
        <v>0</v>
      </c>
      <c r="AW2914">
        <v>8851</v>
      </c>
      <c r="AX2914">
        <v>3700</v>
      </c>
      <c r="AY2914">
        <v>0</v>
      </c>
      <c r="AZ2914">
        <v>12</v>
      </c>
      <c r="BA2914">
        <v>415.16</v>
      </c>
      <c r="BB2914">
        <v>5.6</v>
      </c>
    </row>
    <row r="2915" spans="1:54" x14ac:dyDescent="0.3">
      <c r="A2915">
        <v>51093</v>
      </c>
      <c r="B2915" t="s">
        <v>870</v>
      </c>
      <c r="C2915" t="s">
        <v>840</v>
      </c>
      <c r="D2915">
        <v>36007</v>
      </c>
      <c r="E2915">
        <v>35270</v>
      </c>
      <c r="F2915">
        <v>2.1</v>
      </c>
      <c r="G2915">
        <v>35270</v>
      </c>
      <c r="H2915">
        <v>4.5999999999999996</v>
      </c>
      <c r="I2915">
        <v>21.1</v>
      </c>
      <c r="J2915">
        <v>17.3</v>
      </c>
      <c r="K2915">
        <v>51.3</v>
      </c>
      <c r="L2915">
        <v>72.7</v>
      </c>
      <c r="M2915">
        <v>23.9</v>
      </c>
      <c r="N2915">
        <v>0.4</v>
      </c>
      <c r="O2915">
        <v>1</v>
      </c>
      <c r="P2915">
        <v>0</v>
      </c>
      <c r="Q2915">
        <v>1.9</v>
      </c>
      <c r="R2915">
        <v>2.7</v>
      </c>
      <c r="S2915">
        <v>70.599999999999994</v>
      </c>
      <c r="T2915">
        <v>91</v>
      </c>
      <c r="U2915">
        <v>2.2999999999999998</v>
      </c>
      <c r="V2915">
        <v>3.9</v>
      </c>
      <c r="W2915">
        <v>86.1</v>
      </c>
      <c r="X2915">
        <v>25.5</v>
      </c>
      <c r="Y2915">
        <v>4170</v>
      </c>
      <c r="Z2915">
        <v>28.6</v>
      </c>
      <c r="AA2915">
        <v>15065</v>
      </c>
      <c r="AB2915">
        <v>80.599999999999994</v>
      </c>
      <c r="AC2915">
        <v>7.9</v>
      </c>
      <c r="AD2915">
        <v>249600</v>
      </c>
      <c r="AE2915">
        <v>13560</v>
      </c>
      <c r="AF2915">
        <v>2.59</v>
      </c>
      <c r="AG2915">
        <v>30903</v>
      </c>
      <c r="AH2915">
        <v>63942</v>
      </c>
      <c r="AI2915">
        <v>12</v>
      </c>
      <c r="AJ2915">
        <v>638</v>
      </c>
      <c r="AK2915">
        <v>7885</v>
      </c>
      <c r="AL2915">
        <v>1.7</v>
      </c>
      <c r="AM2915">
        <v>2066</v>
      </c>
      <c r="AN2915">
        <v>2638</v>
      </c>
      <c r="AO2915">
        <v>15.3</v>
      </c>
      <c r="AP2915">
        <v>0</v>
      </c>
      <c r="AQ2915">
        <v>0</v>
      </c>
      <c r="AR2915">
        <v>0</v>
      </c>
      <c r="AS2915">
        <v>0</v>
      </c>
      <c r="AT2915">
        <v>26.1</v>
      </c>
      <c r="AU2915">
        <v>0</v>
      </c>
      <c r="AV2915">
        <v>148217</v>
      </c>
      <c r="AW2915">
        <v>212738</v>
      </c>
      <c r="AX2915">
        <v>6063</v>
      </c>
      <c r="AY2915">
        <v>32977</v>
      </c>
      <c r="AZ2915">
        <v>131</v>
      </c>
      <c r="BA2915">
        <v>315.61</v>
      </c>
      <c r="BB2915">
        <v>111.8</v>
      </c>
    </row>
    <row r="2916" spans="1:54" x14ac:dyDescent="0.3">
      <c r="A2916">
        <v>51095</v>
      </c>
      <c r="B2916" t="s">
        <v>869</v>
      </c>
      <c r="C2916" t="s">
        <v>840</v>
      </c>
      <c r="D2916">
        <v>72583</v>
      </c>
      <c r="E2916">
        <v>67401</v>
      </c>
      <c r="F2916">
        <v>7.7</v>
      </c>
      <c r="G2916">
        <v>67009</v>
      </c>
      <c r="H2916">
        <v>5.0999999999999996</v>
      </c>
      <c r="I2916">
        <v>21</v>
      </c>
      <c r="J2916">
        <v>22.8</v>
      </c>
      <c r="K2916">
        <v>51.7</v>
      </c>
      <c r="L2916">
        <v>80.599999999999994</v>
      </c>
      <c r="M2916">
        <v>13.6</v>
      </c>
      <c r="N2916">
        <v>0.4</v>
      </c>
      <c r="O2916">
        <v>2.6</v>
      </c>
      <c r="P2916">
        <v>0.1</v>
      </c>
      <c r="Q2916">
        <v>2.7</v>
      </c>
      <c r="R2916">
        <v>5.5</v>
      </c>
      <c r="S2916">
        <v>76</v>
      </c>
      <c r="T2916">
        <v>88.4</v>
      </c>
      <c r="U2916">
        <v>7.2</v>
      </c>
      <c r="V2916">
        <v>7.2</v>
      </c>
      <c r="W2916">
        <v>93.5</v>
      </c>
      <c r="X2916">
        <v>45.8</v>
      </c>
      <c r="Y2916">
        <v>8923</v>
      </c>
      <c r="Z2916">
        <v>24.5</v>
      </c>
      <c r="AA2916">
        <v>31742</v>
      </c>
      <c r="AB2916">
        <v>76.2</v>
      </c>
      <c r="AC2916">
        <v>17.399999999999999</v>
      </c>
      <c r="AD2916">
        <v>327100</v>
      </c>
      <c r="AE2916">
        <v>26883</v>
      </c>
      <c r="AF2916">
        <v>2.5</v>
      </c>
      <c r="AG2916">
        <v>39133</v>
      </c>
      <c r="AH2916">
        <v>76960</v>
      </c>
      <c r="AI2916">
        <v>8.6999999999999993</v>
      </c>
      <c r="AJ2916">
        <v>1651</v>
      </c>
      <c r="AK2916">
        <v>26035</v>
      </c>
      <c r="AL2916">
        <v>-1.6</v>
      </c>
      <c r="AM2916">
        <v>4882</v>
      </c>
      <c r="AN2916">
        <v>6530</v>
      </c>
      <c r="AO2916">
        <v>6.2</v>
      </c>
      <c r="AP2916">
        <v>0</v>
      </c>
      <c r="AQ2916">
        <v>0</v>
      </c>
      <c r="AR2916">
        <v>0</v>
      </c>
      <c r="AS2916">
        <v>0</v>
      </c>
      <c r="AT2916">
        <v>26.2</v>
      </c>
      <c r="AU2916">
        <v>1567206</v>
      </c>
      <c r="AV2916">
        <v>140068</v>
      </c>
      <c r="AW2916">
        <v>658826</v>
      </c>
      <c r="AX2916">
        <v>10752</v>
      </c>
      <c r="AY2916">
        <v>164358</v>
      </c>
      <c r="AZ2916">
        <v>709</v>
      </c>
      <c r="BA2916">
        <v>142.44</v>
      </c>
      <c r="BB2916">
        <v>470.4</v>
      </c>
    </row>
    <row r="2917" spans="1:54" x14ac:dyDescent="0.3">
      <c r="A2917">
        <v>51097</v>
      </c>
      <c r="B2917" t="s">
        <v>866</v>
      </c>
      <c r="C2917" t="s">
        <v>840</v>
      </c>
      <c r="D2917">
        <v>7175</v>
      </c>
      <c r="E2917">
        <v>6945</v>
      </c>
      <c r="F2917">
        <v>3.3</v>
      </c>
      <c r="G2917">
        <v>6945</v>
      </c>
      <c r="H2917">
        <v>3.9</v>
      </c>
      <c r="I2917">
        <v>18.7</v>
      </c>
      <c r="J2917">
        <v>20.6</v>
      </c>
      <c r="K2917">
        <v>49.7</v>
      </c>
      <c r="L2917">
        <v>68.400000000000006</v>
      </c>
      <c r="M2917">
        <v>26.9</v>
      </c>
      <c r="N2917">
        <v>1.8</v>
      </c>
      <c r="O2917">
        <v>0.4</v>
      </c>
      <c r="P2917">
        <v>0</v>
      </c>
      <c r="Q2917">
        <v>2.4</v>
      </c>
      <c r="R2917">
        <v>3.1</v>
      </c>
      <c r="S2917">
        <v>65.7</v>
      </c>
      <c r="T2917">
        <v>95.5</v>
      </c>
      <c r="U2917">
        <v>1.8</v>
      </c>
      <c r="V2917">
        <v>4.5</v>
      </c>
      <c r="W2917">
        <v>81.5</v>
      </c>
      <c r="X2917">
        <v>14.1</v>
      </c>
      <c r="Y2917">
        <v>703</v>
      </c>
      <c r="Z2917">
        <v>42.5</v>
      </c>
      <c r="AA2917">
        <v>3445</v>
      </c>
      <c r="AB2917">
        <v>76.2</v>
      </c>
      <c r="AC2917">
        <v>2.7</v>
      </c>
      <c r="AD2917">
        <v>154200</v>
      </c>
      <c r="AE2917">
        <v>2863</v>
      </c>
      <c r="AF2917">
        <v>2.4500000000000002</v>
      </c>
      <c r="AG2917">
        <v>23868</v>
      </c>
      <c r="AH2917">
        <v>48372</v>
      </c>
      <c r="AI2917">
        <v>9.1999999999999993</v>
      </c>
      <c r="AJ2917">
        <v>103</v>
      </c>
      <c r="AK2917">
        <v>664</v>
      </c>
      <c r="AL2917">
        <v>3.6</v>
      </c>
      <c r="AM2917">
        <v>392</v>
      </c>
      <c r="AN2917">
        <v>0</v>
      </c>
      <c r="AO2917">
        <v>0</v>
      </c>
      <c r="AP2917">
        <v>0</v>
      </c>
      <c r="AQ2917">
        <v>0</v>
      </c>
      <c r="AR2917">
        <v>0</v>
      </c>
      <c r="AS2917">
        <v>0</v>
      </c>
      <c r="AT2917">
        <v>0</v>
      </c>
      <c r="AU2917">
        <v>0</v>
      </c>
      <c r="AV2917">
        <v>21979</v>
      </c>
      <c r="AW2917">
        <v>16167</v>
      </c>
      <c r="AX2917">
        <v>2357</v>
      </c>
      <c r="AY2917">
        <v>0</v>
      </c>
      <c r="AZ2917">
        <v>13</v>
      </c>
      <c r="BA2917">
        <v>315.14</v>
      </c>
      <c r="BB2917">
        <v>22</v>
      </c>
    </row>
    <row r="2918" spans="1:54" x14ac:dyDescent="0.3">
      <c r="A2918">
        <v>51099</v>
      </c>
      <c r="B2918" t="s">
        <v>868</v>
      </c>
      <c r="C2918" t="s">
        <v>840</v>
      </c>
      <c r="D2918">
        <v>25371</v>
      </c>
      <c r="E2918">
        <v>23584</v>
      </c>
      <c r="F2918">
        <v>7.6</v>
      </c>
      <c r="G2918">
        <v>23584</v>
      </c>
      <c r="H2918">
        <v>6.8</v>
      </c>
      <c r="I2918">
        <v>26.2</v>
      </c>
      <c r="J2918">
        <v>11.7</v>
      </c>
      <c r="K2918">
        <v>49.4</v>
      </c>
      <c r="L2918">
        <v>77.3</v>
      </c>
      <c r="M2918">
        <v>17.3</v>
      </c>
      <c r="N2918">
        <v>0.6</v>
      </c>
      <c r="O2918">
        <v>1.4</v>
      </c>
      <c r="P2918">
        <v>0.1</v>
      </c>
      <c r="Q2918">
        <v>3.2</v>
      </c>
      <c r="R2918">
        <v>4.4000000000000004</v>
      </c>
      <c r="S2918">
        <v>73.900000000000006</v>
      </c>
      <c r="T2918">
        <v>84.3</v>
      </c>
      <c r="U2918">
        <v>1.9</v>
      </c>
      <c r="V2918">
        <v>4.0999999999999996</v>
      </c>
      <c r="W2918">
        <v>91.1</v>
      </c>
      <c r="X2918">
        <v>31.1</v>
      </c>
      <c r="Y2918">
        <v>3007</v>
      </c>
      <c r="Z2918">
        <v>34</v>
      </c>
      <c r="AA2918">
        <v>9781</v>
      </c>
      <c r="AB2918">
        <v>73.5</v>
      </c>
      <c r="AC2918">
        <v>9.1</v>
      </c>
      <c r="AD2918">
        <v>278900</v>
      </c>
      <c r="AE2918">
        <v>8314</v>
      </c>
      <c r="AF2918">
        <v>2.86</v>
      </c>
      <c r="AG2918">
        <v>34234</v>
      </c>
      <c r="AH2918">
        <v>81753</v>
      </c>
      <c r="AI2918">
        <v>7.1</v>
      </c>
      <c r="AJ2918">
        <v>468</v>
      </c>
      <c r="AK2918">
        <v>5582</v>
      </c>
      <c r="AL2918">
        <v>2</v>
      </c>
      <c r="AM2918">
        <v>1345</v>
      </c>
      <c r="AN2918">
        <v>1767</v>
      </c>
      <c r="AO2918">
        <v>0</v>
      </c>
      <c r="AP2918">
        <v>0</v>
      </c>
      <c r="AQ2918">
        <v>0</v>
      </c>
      <c r="AR2918">
        <v>0</v>
      </c>
      <c r="AS2918">
        <v>0</v>
      </c>
      <c r="AT2918">
        <v>32.4</v>
      </c>
      <c r="AU2918">
        <v>0</v>
      </c>
      <c r="AV2918">
        <v>8168</v>
      </c>
      <c r="AW2918">
        <v>154993</v>
      </c>
      <c r="AX2918">
        <v>6873</v>
      </c>
      <c r="AY2918">
        <v>14697</v>
      </c>
      <c r="AZ2918">
        <v>104</v>
      </c>
      <c r="BA2918">
        <v>179.64</v>
      </c>
      <c r="BB2918">
        <v>131.30000000000001</v>
      </c>
    </row>
    <row r="2919" spans="1:54" x14ac:dyDescent="0.3">
      <c r="A2919">
        <v>51101</v>
      </c>
      <c r="B2919" t="s">
        <v>867</v>
      </c>
      <c r="C2919" t="s">
        <v>840</v>
      </c>
      <c r="D2919">
        <v>16186</v>
      </c>
      <c r="E2919">
        <v>15927</v>
      </c>
      <c r="F2919">
        <v>1.6</v>
      </c>
      <c r="G2919">
        <v>15935</v>
      </c>
      <c r="H2919">
        <v>6.1</v>
      </c>
      <c r="I2919">
        <v>23.5</v>
      </c>
      <c r="J2919">
        <v>14.4</v>
      </c>
      <c r="K2919">
        <v>51.3</v>
      </c>
      <c r="L2919">
        <v>77.900000000000006</v>
      </c>
      <c r="M2919">
        <v>17.5</v>
      </c>
      <c r="N2919">
        <v>1.4</v>
      </c>
      <c r="O2919">
        <v>0.9</v>
      </c>
      <c r="P2919">
        <v>0</v>
      </c>
      <c r="Q2919">
        <v>2.2999999999999998</v>
      </c>
      <c r="R2919">
        <v>2.5</v>
      </c>
      <c r="S2919">
        <v>76</v>
      </c>
      <c r="T2919">
        <v>92.7</v>
      </c>
      <c r="U2919">
        <v>1.6</v>
      </c>
      <c r="V2919">
        <v>2.7</v>
      </c>
      <c r="W2919">
        <v>89.4</v>
      </c>
      <c r="X2919">
        <v>19.2</v>
      </c>
      <c r="Y2919">
        <v>1187</v>
      </c>
      <c r="Z2919">
        <v>34.200000000000003</v>
      </c>
      <c r="AA2919">
        <v>6675</v>
      </c>
      <c r="AB2919">
        <v>83.1</v>
      </c>
      <c r="AC2919">
        <v>4.4000000000000004</v>
      </c>
      <c r="AD2919">
        <v>199700</v>
      </c>
      <c r="AE2919">
        <v>5998</v>
      </c>
      <c r="AF2919">
        <v>2.65</v>
      </c>
      <c r="AG2919">
        <v>26940</v>
      </c>
      <c r="AH2919">
        <v>62670</v>
      </c>
      <c r="AI2919">
        <v>9.5</v>
      </c>
      <c r="AJ2919">
        <v>307</v>
      </c>
      <c r="AK2919">
        <v>2840</v>
      </c>
      <c r="AL2919">
        <v>1.6</v>
      </c>
      <c r="AM2919">
        <v>1039</v>
      </c>
      <c r="AN2919">
        <v>1007</v>
      </c>
      <c r="AO2919">
        <v>0</v>
      </c>
      <c r="AP2919">
        <v>0</v>
      </c>
      <c r="AQ2919">
        <v>0</v>
      </c>
      <c r="AR2919">
        <v>0</v>
      </c>
      <c r="AS2919">
        <v>0</v>
      </c>
      <c r="AT2919">
        <v>41.2</v>
      </c>
      <c r="AU2919">
        <v>0</v>
      </c>
      <c r="AV2919">
        <v>30686</v>
      </c>
      <c r="AW2919">
        <v>125958</v>
      </c>
      <c r="AX2919">
        <v>8060</v>
      </c>
      <c r="AY2919">
        <v>7519</v>
      </c>
      <c r="AZ2919">
        <v>74</v>
      </c>
      <c r="BA2919">
        <v>273.94</v>
      </c>
      <c r="BB2919">
        <v>58.2</v>
      </c>
    </row>
    <row r="2920" spans="1:54" x14ac:dyDescent="0.3">
      <c r="A2920">
        <v>51103</v>
      </c>
      <c r="B2920" t="s">
        <v>552</v>
      </c>
      <c r="C2920" t="s">
        <v>840</v>
      </c>
      <c r="D2920">
        <v>11044</v>
      </c>
      <c r="E2920">
        <v>11395</v>
      </c>
      <c r="F2920">
        <v>-3.1</v>
      </c>
      <c r="G2920">
        <v>11391</v>
      </c>
      <c r="H2920">
        <v>3.8</v>
      </c>
      <c r="I2920">
        <v>15</v>
      </c>
      <c r="J2920">
        <v>35.200000000000003</v>
      </c>
      <c r="K2920">
        <v>53.3</v>
      </c>
      <c r="L2920">
        <v>69.900000000000006</v>
      </c>
      <c r="M2920">
        <v>28</v>
      </c>
      <c r="N2920">
        <v>0.2</v>
      </c>
      <c r="O2920">
        <v>0.7</v>
      </c>
      <c r="P2920">
        <v>0</v>
      </c>
      <c r="Q2920">
        <v>1.1000000000000001</v>
      </c>
      <c r="R2920">
        <v>1.6</v>
      </c>
      <c r="S2920">
        <v>68.7</v>
      </c>
      <c r="T2920">
        <v>90.3</v>
      </c>
      <c r="U2920">
        <v>1.8</v>
      </c>
      <c r="V2920">
        <v>3.7</v>
      </c>
      <c r="W2920">
        <v>87.9</v>
      </c>
      <c r="X2920">
        <v>28.3</v>
      </c>
      <c r="Y2920">
        <v>1460</v>
      </c>
      <c r="Z2920">
        <v>26</v>
      </c>
      <c r="AA2920">
        <v>7591</v>
      </c>
      <c r="AB2920">
        <v>79.2</v>
      </c>
      <c r="AC2920">
        <v>6.7</v>
      </c>
      <c r="AD2920">
        <v>233400</v>
      </c>
      <c r="AE2920">
        <v>5182</v>
      </c>
      <c r="AF2920">
        <v>2.14</v>
      </c>
      <c r="AG2920">
        <v>30737</v>
      </c>
      <c r="AH2920">
        <v>49248</v>
      </c>
      <c r="AI2920">
        <v>11.7</v>
      </c>
      <c r="AJ2920">
        <v>469</v>
      </c>
      <c r="AK2920">
        <v>4187</v>
      </c>
      <c r="AL2920">
        <v>-1.9</v>
      </c>
      <c r="AM2920">
        <v>1033</v>
      </c>
      <c r="AN2920">
        <v>1820</v>
      </c>
      <c r="AO2920">
        <v>0</v>
      </c>
      <c r="AP2920">
        <v>0</v>
      </c>
      <c r="AQ2920">
        <v>0</v>
      </c>
      <c r="AR2920">
        <v>0</v>
      </c>
      <c r="AS2920">
        <v>0</v>
      </c>
      <c r="AT2920">
        <v>16.7</v>
      </c>
      <c r="AU2920">
        <v>0</v>
      </c>
      <c r="AV2920">
        <v>49291</v>
      </c>
      <c r="AW2920">
        <v>166615</v>
      </c>
      <c r="AX2920">
        <v>14500</v>
      </c>
      <c r="AY2920">
        <v>15990</v>
      </c>
      <c r="AZ2920">
        <v>32</v>
      </c>
      <c r="BA2920">
        <v>133.25</v>
      </c>
      <c r="BB2920">
        <v>85.5</v>
      </c>
    </row>
    <row r="2921" spans="1:54" x14ac:dyDescent="0.3">
      <c r="A2921">
        <v>51105</v>
      </c>
      <c r="B2921" t="s">
        <v>34</v>
      </c>
      <c r="C2921" t="s">
        <v>840</v>
      </c>
      <c r="D2921">
        <v>24951</v>
      </c>
      <c r="E2921">
        <v>25587</v>
      </c>
      <c r="F2921">
        <v>-2.5</v>
      </c>
      <c r="G2921">
        <v>25587</v>
      </c>
      <c r="H2921">
        <v>5.0999999999999996</v>
      </c>
      <c r="I2921">
        <v>19.3</v>
      </c>
      <c r="J2921">
        <v>18.8</v>
      </c>
      <c r="K2921">
        <v>47.7</v>
      </c>
      <c r="L2921">
        <v>94.2</v>
      </c>
      <c r="M2921">
        <v>4.2</v>
      </c>
      <c r="N2921">
        <v>0.4</v>
      </c>
      <c r="O2921">
        <v>0.3</v>
      </c>
      <c r="P2921">
        <v>0</v>
      </c>
      <c r="Q2921">
        <v>0.9</v>
      </c>
      <c r="R2921">
        <v>1.8</v>
      </c>
      <c r="S2921">
        <v>92.8</v>
      </c>
      <c r="T2921">
        <v>89.8</v>
      </c>
      <c r="U2921">
        <v>1.1000000000000001</v>
      </c>
      <c r="V2921">
        <v>3</v>
      </c>
      <c r="W2921">
        <v>74.2</v>
      </c>
      <c r="X2921">
        <v>11.7</v>
      </c>
      <c r="Y2921">
        <v>1823</v>
      </c>
      <c r="Z2921">
        <v>28.4</v>
      </c>
      <c r="AA2921">
        <v>11715</v>
      </c>
      <c r="AB2921">
        <v>74.3</v>
      </c>
      <c r="AC2921">
        <v>5.7</v>
      </c>
      <c r="AD2921">
        <v>74300</v>
      </c>
      <c r="AE2921">
        <v>9653</v>
      </c>
      <c r="AF2921">
        <v>2.4900000000000002</v>
      </c>
      <c r="AG2921">
        <v>16664</v>
      </c>
      <c r="AH2921">
        <v>31308</v>
      </c>
      <c r="AI2921">
        <v>26.8</v>
      </c>
      <c r="AJ2921">
        <v>286</v>
      </c>
      <c r="AK2921">
        <v>3197</v>
      </c>
      <c r="AL2921">
        <v>-10.3</v>
      </c>
      <c r="AM2921">
        <v>1093</v>
      </c>
      <c r="AN2921">
        <v>1046</v>
      </c>
      <c r="AO2921">
        <v>0</v>
      </c>
      <c r="AP2921">
        <v>0</v>
      </c>
      <c r="AQ2921">
        <v>0</v>
      </c>
      <c r="AR2921">
        <v>0</v>
      </c>
      <c r="AS2921">
        <v>0</v>
      </c>
      <c r="AT2921">
        <v>32.9</v>
      </c>
      <c r="AU2921">
        <v>0</v>
      </c>
      <c r="AV2921">
        <v>27470</v>
      </c>
      <c r="AW2921">
        <v>171558</v>
      </c>
      <c r="AX2921">
        <v>6868</v>
      </c>
      <c r="AY2921">
        <v>8570</v>
      </c>
      <c r="AZ2921">
        <v>16</v>
      </c>
      <c r="BA2921">
        <v>435.52</v>
      </c>
      <c r="BB2921">
        <v>58.8</v>
      </c>
    </row>
    <row r="2922" spans="1:54" x14ac:dyDescent="0.3">
      <c r="A2922">
        <v>51107</v>
      </c>
      <c r="B2922" t="s">
        <v>865</v>
      </c>
      <c r="C2922" t="s">
        <v>840</v>
      </c>
      <c r="D2922">
        <v>363050</v>
      </c>
      <c r="E2922">
        <v>312316</v>
      </c>
      <c r="F2922">
        <v>16.2</v>
      </c>
      <c r="G2922">
        <v>312311</v>
      </c>
      <c r="H2922">
        <v>7.7</v>
      </c>
      <c r="I2922">
        <v>29.4</v>
      </c>
      <c r="J2922">
        <v>7.9</v>
      </c>
      <c r="K2922">
        <v>50.4</v>
      </c>
      <c r="L2922">
        <v>70.7</v>
      </c>
      <c r="M2922">
        <v>7.8</v>
      </c>
      <c r="N2922">
        <v>0.5</v>
      </c>
      <c r="O2922">
        <v>17.3</v>
      </c>
      <c r="P2922">
        <v>0.1</v>
      </c>
      <c r="Q2922">
        <v>3.5</v>
      </c>
      <c r="R2922">
        <v>13.4</v>
      </c>
      <c r="S2922">
        <v>58.8</v>
      </c>
      <c r="T2922">
        <v>87.9</v>
      </c>
      <c r="U2922">
        <v>22.8</v>
      </c>
      <c r="V2922">
        <v>29.6</v>
      </c>
      <c r="W2922">
        <v>93.8</v>
      </c>
      <c r="X2922">
        <v>57.9</v>
      </c>
      <c r="Y2922">
        <v>20436</v>
      </c>
      <c r="Z2922">
        <v>33.1</v>
      </c>
      <c r="AA2922">
        <v>123150</v>
      </c>
      <c r="AB2922">
        <v>77.7</v>
      </c>
      <c r="AC2922">
        <v>16.399999999999999</v>
      </c>
      <c r="AD2922">
        <v>437700</v>
      </c>
      <c r="AE2922">
        <v>106997</v>
      </c>
      <c r="AF2922">
        <v>3.04</v>
      </c>
      <c r="AG2922">
        <v>46565</v>
      </c>
      <c r="AH2922">
        <v>122238</v>
      </c>
      <c r="AI2922">
        <v>3.6</v>
      </c>
      <c r="AJ2922">
        <v>8987</v>
      </c>
      <c r="AK2922">
        <v>134845</v>
      </c>
      <c r="AL2922">
        <v>3.6</v>
      </c>
      <c r="AM2922">
        <v>27410</v>
      </c>
      <c r="AN2922">
        <v>28697</v>
      </c>
      <c r="AO2922">
        <v>5</v>
      </c>
      <c r="AP2922">
        <v>0.6</v>
      </c>
      <c r="AQ2922">
        <v>13</v>
      </c>
      <c r="AR2922">
        <v>0.1</v>
      </c>
      <c r="AS2922">
        <v>6.9</v>
      </c>
      <c r="AT2922">
        <v>31.7</v>
      </c>
      <c r="AU2922">
        <v>1400175</v>
      </c>
      <c r="AV2922">
        <v>1491999</v>
      </c>
      <c r="AW2922">
        <v>4469513</v>
      </c>
      <c r="AX2922">
        <v>16109</v>
      </c>
      <c r="AY2922">
        <v>610172</v>
      </c>
      <c r="AZ2922">
        <v>3480</v>
      </c>
      <c r="BA2922">
        <v>515.55999999999995</v>
      </c>
      <c r="BB2922">
        <v>605.79999999999995</v>
      </c>
    </row>
    <row r="2923" spans="1:54" x14ac:dyDescent="0.3">
      <c r="A2923">
        <v>51109</v>
      </c>
      <c r="B2923" t="s">
        <v>273</v>
      </c>
      <c r="C2923" t="s">
        <v>840</v>
      </c>
      <c r="D2923">
        <v>34348</v>
      </c>
      <c r="E2923">
        <v>33223</v>
      </c>
      <c r="F2923">
        <v>3.4</v>
      </c>
      <c r="G2923">
        <v>33153</v>
      </c>
      <c r="H2923">
        <v>5.6</v>
      </c>
      <c r="I2923">
        <v>21</v>
      </c>
      <c r="J2923">
        <v>17.600000000000001</v>
      </c>
      <c r="K2923">
        <v>50.6</v>
      </c>
      <c r="L2923">
        <v>80</v>
      </c>
      <c r="M2923">
        <v>16.7</v>
      </c>
      <c r="N2923">
        <v>0.4</v>
      </c>
      <c r="O2923">
        <v>0.6</v>
      </c>
      <c r="P2923">
        <v>0</v>
      </c>
      <c r="Q2923">
        <v>2.2000000000000002</v>
      </c>
      <c r="R2923">
        <v>2.5</v>
      </c>
      <c r="S2923">
        <v>78</v>
      </c>
      <c r="T2923">
        <v>90.6</v>
      </c>
      <c r="U2923">
        <v>2.6</v>
      </c>
      <c r="V2923">
        <v>3.2</v>
      </c>
      <c r="W2923">
        <v>82.5</v>
      </c>
      <c r="X2923">
        <v>18.8</v>
      </c>
      <c r="Y2923">
        <v>2963</v>
      </c>
      <c r="Z2923">
        <v>35.1</v>
      </c>
      <c r="AA2923">
        <v>16807</v>
      </c>
      <c r="AB2923">
        <v>79.900000000000006</v>
      </c>
      <c r="AC2923">
        <v>2.8</v>
      </c>
      <c r="AD2923">
        <v>197700</v>
      </c>
      <c r="AE2923">
        <v>13046</v>
      </c>
      <c r="AF2923">
        <v>2.5499999999999998</v>
      </c>
      <c r="AG2923">
        <v>26956</v>
      </c>
      <c r="AH2923">
        <v>54518</v>
      </c>
      <c r="AI2923">
        <v>10.3</v>
      </c>
      <c r="AJ2923">
        <v>539</v>
      </c>
      <c r="AK2923">
        <v>6385</v>
      </c>
      <c r="AL2923">
        <v>-0.9</v>
      </c>
      <c r="AM2923">
        <v>2112</v>
      </c>
      <c r="AN2923">
        <v>2612</v>
      </c>
      <c r="AO2923">
        <v>0</v>
      </c>
      <c r="AP2923">
        <v>0</v>
      </c>
      <c r="AQ2923">
        <v>0</v>
      </c>
      <c r="AR2923">
        <v>0</v>
      </c>
      <c r="AS2923">
        <v>0</v>
      </c>
      <c r="AT2923">
        <v>0</v>
      </c>
      <c r="AU2923">
        <v>435940</v>
      </c>
      <c r="AV2923">
        <v>102933</v>
      </c>
      <c r="AW2923">
        <v>153825</v>
      </c>
      <c r="AX2923">
        <v>4840</v>
      </c>
      <c r="AY2923">
        <v>13861</v>
      </c>
      <c r="AZ2923">
        <v>168</v>
      </c>
      <c r="BA2923">
        <v>496.3</v>
      </c>
      <c r="BB2923">
        <v>66.8</v>
      </c>
    </row>
    <row r="2924" spans="1:54" x14ac:dyDescent="0.3">
      <c r="A2924">
        <v>51111</v>
      </c>
      <c r="B2924" t="s">
        <v>864</v>
      </c>
      <c r="C2924" t="s">
        <v>840</v>
      </c>
      <c r="D2924">
        <v>12466</v>
      </c>
      <c r="E2924">
        <v>12916</v>
      </c>
      <c r="F2924">
        <v>-3.5</v>
      </c>
      <c r="G2924">
        <v>12914</v>
      </c>
      <c r="H2924">
        <v>4.4000000000000004</v>
      </c>
      <c r="I2924">
        <v>18.7</v>
      </c>
      <c r="J2924">
        <v>19.7</v>
      </c>
      <c r="K2924">
        <v>47.3</v>
      </c>
      <c r="L2924">
        <v>63.3</v>
      </c>
      <c r="M2924">
        <v>34</v>
      </c>
      <c r="N2924">
        <v>0.4</v>
      </c>
      <c r="O2924">
        <v>0.3</v>
      </c>
      <c r="P2924">
        <v>0.2</v>
      </c>
      <c r="Q2924">
        <v>1.8</v>
      </c>
      <c r="R2924">
        <v>4.2</v>
      </c>
      <c r="S2924">
        <v>60.2</v>
      </c>
      <c r="T2924">
        <v>92.4</v>
      </c>
      <c r="U2924">
        <v>2.9</v>
      </c>
      <c r="V2924">
        <v>4.7</v>
      </c>
      <c r="W2924">
        <v>69</v>
      </c>
      <c r="X2924">
        <v>11.9</v>
      </c>
      <c r="Y2924">
        <v>1184</v>
      </c>
      <c r="Z2924">
        <v>29.2</v>
      </c>
      <c r="AA2924">
        <v>5935</v>
      </c>
      <c r="AB2924">
        <v>75.3</v>
      </c>
      <c r="AC2924">
        <v>2.5</v>
      </c>
      <c r="AD2924">
        <v>100400</v>
      </c>
      <c r="AE2924">
        <v>4572</v>
      </c>
      <c r="AF2924">
        <v>2.48</v>
      </c>
      <c r="AG2924">
        <v>17630</v>
      </c>
      <c r="AH2924">
        <v>35237</v>
      </c>
      <c r="AI2924">
        <v>22.6</v>
      </c>
      <c r="AJ2924">
        <v>177</v>
      </c>
      <c r="AK2924">
        <v>1511</v>
      </c>
      <c r="AL2924">
        <v>-10.199999999999999</v>
      </c>
      <c r="AM2924">
        <v>550</v>
      </c>
      <c r="AN2924">
        <v>882</v>
      </c>
      <c r="AO2924">
        <v>0</v>
      </c>
      <c r="AP2924">
        <v>0</v>
      </c>
      <c r="AQ2924">
        <v>0</v>
      </c>
      <c r="AR2924">
        <v>0</v>
      </c>
      <c r="AS2924">
        <v>0</v>
      </c>
      <c r="AT2924">
        <v>26.5</v>
      </c>
      <c r="AU2924">
        <v>0</v>
      </c>
      <c r="AV2924">
        <v>45743</v>
      </c>
      <c r="AW2924">
        <v>54682</v>
      </c>
      <c r="AX2924">
        <v>4227</v>
      </c>
      <c r="AY2924">
        <v>0</v>
      </c>
      <c r="AZ2924">
        <v>13</v>
      </c>
      <c r="BA2924">
        <v>431.68</v>
      </c>
      <c r="BB2924">
        <v>29.9</v>
      </c>
    </row>
    <row r="2925" spans="1:54" x14ac:dyDescent="0.3">
      <c r="A2925">
        <v>51113</v>
      </c>
      <c r="B2925" t="s">
        <v>30</v>
      </c>
      <c r="C2925" t="s">
        <v>840</v>
      </c>
      <c r="D2925">
        <v>13157</v>
      </c>
      <c r="E2925">
        <v>13308</v>
      </c>
      <c r="F2925">
        <v>-1.1000000000000001</v>
      </c>
      <c r="G2925">
        <v>13308</v>
      </c>
      <c r="H2925">
        <v>5</v>
      </c>
      <c r="I2925">
        <v>21</v>
      </c>
      <c r="J2925">
        <v>20.5</v>
      </c>
      <c r="K2925">
        <v>51.4</v>
      </c>
      <c r="L2925">
        <v>87.2</v>
      </c>
      <c r="M2925">
        <v>9.5</v>
      </c>
      <c r="N2925">
        <v>0.3</v>
      </c>
      <c r="O2925">
        <v>0.6</v>
      </c>
      <c r="P2925">
        <v>0</v>
      </c>
      <c r="Q2925">
        <v>2.4</v>
      </c>
      <c r="R2925">
        <v>2.1</v>
      </c>
      <c r="S2925">
        <v>85.3</v>
      </c>
      <c r="T2925">
        <v>88.2</v>
      </c>
      <c r="U2925">
        <v>3</v>
      </c>
      <c r="V2925">
        <v>2.1</v>
      </c>
      <c r="W2925">
        <v>79.8</v>
      </c>
      <c r="X2925">
        <v>21.8</v>
      </c>
      <c r="Y2925">
        <v>1356</v>
      </c>
      <c r="Z2925">
        <v>32.799999999999997</v>
      </c>
      <c r="AA2925">
        <v>6006</v>
      </c>
      <c r="AB2925">
        <v>80.3</v>
      </c>
      <c r="AC2925">
        <v>2</v>
      </c>
      <c r="AD2925">
        <v>240900</v>
      </c>
      <c r="AE2925">
        <v>5024</v>
      </c>
      <c r="AF2925">
        <v>2.6</v>
      </c>
      <c r="AG2925">
        <v>27296</v>
      </c>
      <c r="AH2925">
        <v>53459</v>
      </c>
      <c r="AI2925">
        <v>13.3</v>
      </c>
      <c r="AJ2925">
        <v>273</v>
      </c>
      <c r="AK2925">
        <v>2640</v>
      </c>
      <c r="AL2925">
        <v>-3.7</v>
      </c>
      <c r="AM2925">
        <v>1085</v>
      </c>
      <c r="AN2925">
        <v>1514</v>
      </c>
      <c r="AO2925">
        <v>0</v>
      </c>
      <c r="AP2925">
        <v>0</v>
      </c>
      <c r="AQ2925">
        <v>0</v>
      </c>
      <c r="AR2925">
        <v>0</v>
      </c>
      <c r="AS2925">
        <v>0</v>
      </c>
      <c r="AT2925">
        <v>21.5</v>
      </c>
      <c r="AU2925">
        <v>0</v>
      </c>
      <c r="AV2925">
        <v>8746</v>
      </c>
      <c r="AW2925">
        <v>112941</v>
      </c>
      <c r="AX2925">
        <v>8245</v>
      </c>
      <c r="AY2925">
        <v>10056</v>
      </c>
      <c r="AZ2925">
        <v>31</v>
      </c>
      <c r="BA2925">
        <v>320.68</v>
      </c>
      <c r="BB2925">
        <v>41.5</v>
      </c>
    </row>
    <row r="2926" spans="1:54" x14ac:dyDescent="0.3">
      <c r="A2926">
        <v>51115</v>
      </c>
      <c r="B2926" t="s">
        <v>863</v>
      </c>
      <c r="C2926" t="s">
        <v>840</v>
      </c>
      <c r="D2926">
        <v>8836</v>
      </c>
      <c r="E2926">
        <v>8976</v>
      </c>
      <c r="F2926">
        <v>-1.6</v>
      </c>
      <c r="G2926">
        <v>8978</v>
      </c>
      <c r="H2926">
        <v>3.7</v>
      </c>
      <c r="I2926">
        <v>16.899999999999999</v>
      </c>
      <c r="J2926">
        <v>28.2</v>
      </c>
      <c r="K2926">
        <v>51.7</v>
      </c>
      <c r="L2926">
        <v>87.7</v>
      </c>
      <c r="M2926">
        <v>9.1999999999999993</v>
      </c>
      <c r="N2926">
        <v>0.3</v>
      </c>
      <c r="O2926">
        <v>0.7</v>
      </c>
      <c r="P2926">
        <v>0.1</v>
      </c>
      <c r="Q2926">
        <v>2.1</v>
      </c>
      <c r="R2926">
        <v>2.1</v>
      </c>
      <c r="S2926">
        <v>85.8</v>
      </c>
      <c r="T2926">
        <v>92</v>
      </c>
      <c r="U2926">
        <v>1.7</v>
      </c>
      <c r="V2926">
        <v>2.2999999999999998</v>
      </c>
      <c r="W2926">
        <v>88.8</v>
      </c>
      <c r="X2926">
        <v>27.2</v>
      </c>
      <c r="Y2926">
        <v>1125</v>
      </c>
      <c r="Z2926">
        <v>32.9</v>
      </c>
      <c r="AA2926">
        <v>5720</v>
      </c>
      <c r="AB2926">
        <v>79.8</v>
      </c>
      <c r="AC2926">
        <v>5.4</v>
      </c>
      <c r="AD2926">
        <v>238500</v>
      </c>
      <c r="AE2926">
        <v>3856</v>
      </c>
      <c r="AF2926">
        <v>2.29</v>
      </c>
      <c r="AG2926">
        <v>31342</v>
      </c>
      <c r="AH2926">
        <v>55192</v>
      </c>
      <c r="AI2926">
        <v>10.1</v>
      </c>
      <c r="AJ2926">
        <v>169</v>
      </c>
      <c r="AK2926">
        <v>1068</v>
      </c>
      <c r="AL2926">
        <v>-2.4</v>
      </c>
      <c r="AM2926">
        <v>824</v>
      </c>
      <c r="AN2926">
        <v>824</v>
      </c>
      <c r="AO2926">
        <v>0</v>
      </c>
      <c r="AP2926">
        <v>0</v>
      </c>
      <c r="AQ2926">
        <v>0</v>
      </c>
      <c r="AR2926">
        <v>0</v>
      </c>
      <c r="AS2926">
        <v>0</v>
      </c>
      <c r="AT2926">
        <v>0</v>
      </c>
      <c r="AU2926">
        <v>0</v>
      </c>
      <c r="AV2926">
        <v>0</v>
      </c>
      <c r="AW2926">
        <v>59350</v>
      </c>
      <c r="AX2926">
        <v>6566</v>
      </c>
      <c r="AY2926">
        <v>0</v>
      </c>
      <c r="AZ2926">
        <v>25</v>
      </c>
      <c r="BA2926">
        <v>85.93</v>
      </c>
      <c r="BB2926">
        <v>104.5</v>
      </c>
    </row>
    <row r="2927" spans="1:54" x14ac:dyDescent="0.3">
      <c r="A2927">
        <v>51117</v>
      </c>
      <c r="B2927" t="s">
        <v>432</v>
      </c>
      <c r="C2927" t="s">
        <v>840</v>
      </c>
      <c r="D2927">
        <v>31192</v>
      </c>
      <c r="E2927">
        <v>32727</v>
      </c>
      <c r="F2927">
        <v>-4.7</v>
      </c>
      <c r="G2927">
        <v>32727</v>
      </c>
      <c r="H2927">
        <v>4.8</v>
      </c>
      <c r="I2927">
        <v>19.100000000000001</v>
      </c>
      <c r="J2927">
        <v>23.8</v>
      </c>
      <c r="K2927">
        <v>51.6</v>
      </c>
      <c r="L2927">
        <v>62.1</v>
      </c>
      <c r="M2927">
        <v>34.9</v>
      </c>
      <c r="N2927">
        <v>0.3</v>
      </c>
      <c r="O2927">
        <v>0.9</v>
      </c>
      <c r="P2927">
        <v>0.1</v>
      </c>
      <c r="Q2927">
        <v>1.7</v>
      </c>
      <c r="R2927">
        <v>2.7</v>
      </c>
      <c r="S2927">
        <v>60.1</v>
      </c>
      <c r="T2927">
        <v>92.2</v>
      </c>
      <c r="U2927">
        <v>2</v>
      </c>
      <c r="V2927">
        <v>2.4</v>
      </c>
      <c r="W2927">
        <v>76.900000000000006</v>
      </c>
      <c r="X2927">
        <v>13.7</v>
      </c>
      <c r="Y2927">
        <v>2884</v>
      </c>
      <c r="Z2927">
        <v>26.4</v>
      </c>
      <c r="AA2927">
        <v>18686</v>
      </c>
      <c r="AB2927">
        <v>73.400000000000006</v>
      </c>
      <c r="AC2927">
        <v>5.4</v>
      </c>
      <c r="AD2927">
        <v>120900</v>
      </c>
      <c r="AE2927">
        <v>12650</v>
      </c>
      <c r="AF2927">
        <v>2.42</v>
      </c>
      <c r="AG2927">
        <v>20056</v>
      </c>
      <c r="AH2927">
        <v>36261</v>
      </c>
      <c r="AI2927">
        <v>19.600000000000001</v>
      </c>
      <c r="AJ2927">
        <v>786</v>
      </c>
      <c r="AK2927">
        <v>9447</v>
      </c>
      <c r="AL2927">
        <v>-1.2</v>
      </c>
      <c r="AM2927">
        <v>1626</v>
      </c>
      <c r="AN2927">
        <v>2453</v>
      </c>
      <c r="AO2927">
        <v>9.1</v>
      </c>
      <c r="AP2927">
        <v>0</v>
      </c>
      <c r="AQ2927">
        <v>0</v>
      </c>
      <c r="AR2927">
        <v>0</v>
      </c>
      <c r="AS2927">
        <v>0</v>
      </c>
      <c r="AT2927">
        <v>29.7</v>
      </c>
      <c r="AU2927">
        <v>281033</v>
      </c>
      <c r="AV2927">
        <v>74695</v>
      </c>
      <c r="AW2927">
        <v>406322</v>
      </c>
      <c r="AX2927">
        <v>12684</v>
      </c>
      <c r="AY2927">
        <v>43485</v>
      </c>
      <c r="AZ2927">
        <v>60</v>
      </c>
      <c r="BA2927">
        <v>625.49</v>
      </c>
      <c r="BB2927">
        <v>52.3</v>
      </c>
    </row>
    <row r="2928" spans="1:54" x14ac:dyDescent="0.3">
      <c r="A2928">
        <v>51119</v>
      </c>
      <c r="B2928" t="s">
        <v>862</v>
      </c>
      <c r="C2928" t="s">
        <v>840</v>
      </c>
      <c r="D2928">
        <v>10696</v>
      </c>
      <c r="E2928">
        <v>10959</v>
      </c>
      <c r="F2928">
        <v>-2.4</v>
      </c>
      <c r="G2928">
        <v>10959</v>
      </c>
      <c r="H2928">
        <v>4.0999999999999996</v>
      </c>
      <c r="I2928">
        <v>15.6</v>
      </c>
      <c r="J2928">
        <v>29</v>
      </c>
      <c r="K2928">
        <v>50.8</v>
      </c>
      <c r="L2928">
        <v>79.599999999999994</v>
      </c>
      <c r="M2928">
        <v>17.7</v>
      </c>
      <c r="N2928">
        <v>0.4</v>
      </c>
      <c r="O2928">
        <v>0.4</v>
      </c>
      <c r="P2928">
        <v>0</v>
      </c>
      <c r="Q2928">
        <v>1.8</v>
      </c>
      <c r="R2928">
        <v>2.2000000000000002</v>
      </c>
      <c r="S2928">
        <v>77.900000000000006</v>
      </c>
      <c r="T2928">
        <v>90.7</v>
      </c>
      <c r="U2928">
        <v>2.7</v>
      </c>
      <c r="V2928">
        <v>2.1</v>
      </c>
      <c r="W2928">
        <v>89</v>
      </c>
      <c r="X2928">
        <v>27.4</v>
      </c>
      <c r="Y2928">
        <v>1259</v>
      </c>
      <c r="Z2928">
        <v>27.7</v>
      </c>
      <c r="AA2928">
        <v>7230</v>
      </c>
      <c r="AB2928">
        <v>82</v>
      </c>
      <c r="AC2928">
        <v>3.5</v>
      </c>
      <c r="AD2928">
        <v>247100</v>
      </c>
      <c r="AE2928">
        <v>4400</v>
      </c>
      <c r="AF2928">
        <v>2.39</v>
      </c>
      <c r="AG2928">
        <v>30531</v>
      </c>
      <c r="AH2928">
        <v>53309</v>
      </c>
      <c r="AI2928">
        <v>9.4</v>
      </c>
      <c r="AJ2928">
        <v>323</v>
      </c>
      <c r="AK2928">
        <v>2138</v>
      </c>
      <c r="AL2928">
        <v>-1.7</v>
      </c>
      <c r="AM2928">
        <v>971</v>
      </c>
      <c r="AN2928">
        <v>1664</v>
      </c>
      <c r="AO2928">
        <v>0</v>
      </c>
      <c r="AP2928">
        <v>0</v>
      </c>
      <c r="AQ2928">
        <v>0</v>
      </c>
      <c r="AR2928">
        <v>0</v>
      </c>
      <c r="AS2928">
        <v>0</v>
      </c>
      <c r="AT2928">
        <v>20.399999999999999</v>
      </c>
      <c r="AU2928">
        <v>0</v>
      </c>
      <c r="AV2928">
        <v>31494</v>
      </c>
      <c r="AW2928">
        <v>94451</v>
      </c>
      <c r="AX2928">
        <v>8879</v>
      </c>
      <c r="AY2928">
        <v>8743</v>
      </c>
      <c r="AZ2928">
        <v>39</v>
      </c>
      <c r="BA2928">
        <v>130.31</v>
      </c>
      <c r="BB2928">
        <v>84.1</v>
      </c>
    </row>
    <row r="2929" spans="1:54" x14ac:dyDescent="0.3">
      <c r="A2929">
        <v>51121</v>
      </c>
      <c r="B2929" t="s">
        <v>24</v>
      </c>
      <c r="C2929" t="s">
        <v>840</v>
      </c>
      <c r="D2929">
        <v>97244</v>
      </c>
      <c r="E2929">
        <v>94412</v>
      </c>
      <c r="F2929">
        <v>3</v>
      </c>
      <c r="G2929">
        <v>94392</v>
      </c>
      <c r="H2929">
        <v>4.5</v>
      </c>
      <c r="I2929">
        <v>16</v>
      </c>
      <c r="J2929">
        <v>11</v>
      </c>
      <c r="K2929">
        <v>47.9</v>
      </c>
      <c r="L2929">
        <v>87.2</v>
      </c>
      <c r="M2929">
        <v>4.2</v>
      </c>
      <c r="N2929">
        <v>0.3</v>
      </c>
      <c r="O2929">
        <v>5.9</v>
      </c>
      <c r="P2929">
        <v>0.1</v>
      </c>
      <c r="Q2929">
        <v>2.2000000000000002</v>
      </c>
      <c r="R2929">
        <v>3</v>
      </c>
      <c r="S2929">
        <v>84.7</v>
      </c>
      <c r="T2929">
        <v>72.3</v>
      </c>
      <c r="U2929">
        <v>9.1</v>
      </c>
      <c r="V2929">
        <v>11</v>
      </c>
      <c r="W2929">
        <v>89.6</v>
      </c>
      <c r="X2929">
        <v>42.4</v>
      </c>
      <c r="Y2929">
        <v>4888</v>
      </c>
      <c r="Z2929">
        <v>17.8</v>
      </c>
      <c r="AA2929">
        <v>39217</v>
      </c>
      <c r="AB2929">
        <v>54.6</v>
      </c>
      <c r="AC2929">
        <v>28.5</v>
      </c>
      <c r="AD2929">
        <v>200200</v>
      </c>
      <c r="AE2929">
        <v>34789</v>
      </c>
      <c r="AF2929">
        <v>2.44</v>
      </c>
      <c r="AG2929">
        <v>23548</v>
      </c>
      <c r="AH2929">
        <v>45543</v>
      </c>
      <c r="AI2929">
        <v>24.5</v>
      </c>
      <c r="AJ2929">
        <v>1935</v>
      </c>
      <c r="AK2929">
        <v>28942</v>
      </c>
      <c r="AL2929">
        <v>5.6</v>
      </c>
      <c r="AM2929">
        <v>4825</v>
      </c>
      <c r="AN2929">
        <v>6877</v>
      </c>
      <c r="AO2929">
        <v>0</v>
      </c>
      <c r="AP2929">
        <v>0</v>
      </c>
      <c r="AQ2929">
        <v>0</v>
      </c>
      <c r="AR2929">
        <v>0</v>
      </c>
      <c r="AS2929">
        <v>0</v>
      </c>
      <c r="AT2929">
        <v>24</v>
      </c>
      <c r="AU2929">
        <v>838137</v>
      </c>
      <c r="AV2929">
        <v>97297</v>
      </c>
      <c r="AW2929">
        <v>1102647</v>
      </c>
      <c r="AX2929">
        <v>12350</v>
      </c>
      <c r="AY2929">
        <v>148286</v>
      </c>
      <c r="AZ2929">
        <v>233</v>
      </c>
      <c r="BA2929">
        <v>387.01</v>
      </c>
      <c r="BB2929">
        <v>243.9</v>
      </c>
    </row>
    <row r="2930" spans="1:54" x14ac:dyDescent="0.3">
      <c r="A2930">
        <v>51125</v>
      </c>
      <c r="B2930" t="s">
        <v>861</v>
      </c>
      <c r="C2930" t="s">
        <v>840</v>
      </c>
      <c r="D2930">
        <v>14850</v>
      </c>
      <c r="E2930">
        <v>15020</v>
      </c>
      <c r="F2930">
        <v>-1.1000000000000001</v>
      </c>
      <c r="G2930">
        <v>15020</v>
      </c>
      <c r="H2930">
        <v>4.5</v>
      </c>
      <c r="I2930">
        <v>18.8</v>
      </c>
      <c r="J2930">
        <v>23.7</v>
      </c>
      <c r="K2930">
        <v>51.4</v>
      </c>
      <c r="L2930">
        <v>84.4</v>
      </c>
      <c r="M2930">
        <v>12.5</v>
      </c>
      <c r="N2930">
        <v>0.5</v>
      </c>
      <c r="O2930">
        <v>0.6</v>
      </c>
      <c r="P2930">
        <v>0</v>
      </c>
      <c r="Q2930">
        <v>1.9</v>
      </c>
      <c r="R2930">
        <v>3.5</v>
      </c>
      <c r="S2930">
        <v>81.7</v>
      </c>
      <c r="T2930">
        <v>88.6</v>
      </c>
      <c r="U2930">
        <v>3</v>
      </c>
      <c r="V2930">
        <v>2.4</v>
      </c>
      <c r="W2930">
        <v>80.8</v>
      </c>
      <c r="X2930">
        <v>26.7</v>
      </c>
      <c r="Y2930">
        <v>1327</v>
      </c>
      <c r="Z2930">
        <v>33.200000000000003</v>
      </c>
      <c r="AA2930">
        <v>10043</v>
      </c>
      <c r="AB2930">
        <v>75.8</v>
      </c>
      <c r="AC2930">
        <v>13.1</v>
      </c>
      <c r="AD2930">
        <v>192900</v>
      </c>
      <c r="AE2930">
        <v>6404</v>
      </c>
      <c r="AF2930">
        <v>2.31</v>
      </c>
      <c r="AG2930">
        <v>26059</v>
      </c>
      <c r="AH2930">
        <v>48789</v>
      </c>
      <c r="AI2930">
        <v>14.2</v>
      </c>
      <c r="AJ2930">
        <v>378</v>
      </c>
      <c r="AK2930">
        <v>3062</v>
      </c>
      <c r="AL2930">
        <v>11.9</v>
      </c>
      <c r="AM2930">
        <v>1247</v>
      </c>
      <c r="AN2930">
        <v>1927</v>
      </c>
      <c r="AO2930">
        <v>0</v>
      </c>
      <c r="AP2930">
        <v>0</v>
      </c>
      <c r="AQ2930">
        <v>0</v>
      </c>
      <c r="AR2930">
        <v>0</v>
      </c>
      <c r="AS2930">
        <v>0</v>
      </c>
      <c r="AT2930">
        <v>32.799999999999997</v>
      </c>
      <c r="AU2930">
        <v>0</v>
      </c>
      <c r="AV2930">
        <v>6692</v>
      </c>
      <c r="AW2930">
        <v>75628</v>
      </c>
      <c r="AX2930">
        <v>4967</v>
      </c>
      <c r="AY2930">
        <v>6178</v>
      </c>
      <c r="AZ2930">
        <v>52</v>
      </c>
      <c r="BA2930">
        <v>470.86</v>
      </c>
      <c r="BB2930">
        <v>31.9</v>
      </c>
    </row>
    <row r="2931" spans="1:54" x14ac:dyDescent="0.3">
      <c r="A2931">
        <v>51127</v>
      </c>
      <c r="B2931" t="s">
        <v>860</v>
      </c>
      <c r="C2931" t="s">
        <v>840</v>
      </c>
      <c r="D2931">
        <v>20021</v>
      </c>
      <c r="E2931">
        <v>18432</v>
      </c>
      <c r="F2931">
        <v>8.6</v>
      </c>
      <c r="G2931">
        <v>18429</v>
      </c>
      <c r="H2931">
        <v>4.8</v>
      </c>
      <c r="I2931">
        <v>20.9</v>
      </c>
      <c r="J2931">
        <v>15.1</v>
      </c>
      <c r="K2931">
        <v>49</v>
      </c>
      <c r="L2931">
        <v>81.900000000000006</v>
      </c>
      <c r="M2931">
        <v>13.7</v>
      </c>
      <c r="N2931">
        <v>1</v>
      </c>
      <c r="O2931">
        <v>1.1000000000000001</v>
      </c>
      <c r="P2931">
        <v>0</v>
      </c>
      <c r="Q2931">
        <v>2.2999999999999998</v>
      </c>
      <c r="R2931">
        <v>2.6</v>
      </c>
      <c r="S2931">
        <v>79.7</v>
      </c>
      <c r="T2931">
        <v>87.6</v>
      </c>
      <c r="U2931">
        <v>2.4</v>
      </c>
      <c r="V2931">
        <v>2.8</v>
      </c>
      <c r="W2931">
        <v>88.8</v>
      </c>
      <c r="X2931">
        <v>23.2</v>
      </c>
      <c r="Y2931">
        <v>1926</v>
      </c>
      <c r="Z2931">
        <v>31.9</v>
      </c>
      <c r="AA2931">
        <v>7898</v>
      </c>
      <c r="AB2931">
        <v>89</v>
      </c>
      <c r="AC2931">
        <v>0.3</v>
      </c>
      <c r="AD2931">
        <v>253700</v>
      </c>
      <c r="AE2931">
        <v>6886</v>
      </c>
      <c r="AF2931">
        <v>2.65</v>
      </c>
      <c r="AG2931">
        <v>32068</v>
      </c>
      <c r="AH2931">
        <v>70618</v>
      </c>
      <c r="AI2931">
        <v>5.9</v>
      </c>
      <c r="AJ2931">
        <v>339</v>
      </c>
      <c r="AK2931">
        <v>2726</v>
      </c>
      <c r="AL2931">
        <v>-4</v>
      </c>
      <c r="AM2931">
        <v>1427</v>
      </c>
      <c r="AN2931">
        <v>1315</v>
      </c>
      <c r="AO2931">
        <v>0</v>
      </c>
      <c r="AP2931">
        <v>0</v>
      </c>
      <c r="AQ2931">
        <v>0</v>
      </c>
      <c r="AR2931">
        <v>0</v>
      </c>
      <c r="AS2931">
        <v>0</v>
      </c>
      <c r="AT2931">
        <v>0</v>
      </c>
      <c r="AU2931">
        <v>0</v>
      </c>
      <c r="AV2931">
        <v>0</v>
      </c>
      <c r="AW2931">
        <v>135156</v>
      </c>
      <c r="AX2931">
        <v>7837</v>
      </c>
      <c r="AY2931">
        <v>9651</v>
      </c>
      <c r="AZ2931">
        <v>162</v>
      </c>
      <c r="BA2931">
        <v>209.73</v>
      </c>
      <c r="BB2931">
        <v>87.9</v>
      </c>
    </row>
    <row r="2932" spans="1:54" x14ac:dyDescent="0.3">
      <c r="A2932">
        <v>51131</v>
      </c>
      <c r="B2932" t="s">
        <v>428</v>
      </c>
      <c r="C2932" t="s">
        <v>840</v>
      </c>
      <c r="D2932">
        <v>12121</v>
      </c>
      <c r="E2932">
        <v>12389</v>
      </c>
      <c r="F2932">
        <v>-2.2000000000000002</v>
      </c>
      <c r="G2932">
        <v>12389</v>
      </c>
      <c r="H2932">
        <v>5.8</v>
      </c>
      <c r="I2932">
        <v>19.899999999999999</v>
      </c>
      <c r="J2932">
        <v>24.4</v>
      </c>
      <c r="K2932">
        <v>51.6</v>
      </c>
      <c r="L2932">
        <v>61.6</v>
      </c>
      <c r="M2932">
        <v>35.200000000000003</v>
      </c>
      <c r="N2932">
        <v>0.3</v>
      </c>
      <c r="O2932">
        <v>0.9</v>
      </c>
      <c r="P2932">
        <v>0.2</v>
      </c>
      <c r="Q2932">
        <v>1.8</v>
      </c>
      <c r="R2932">
        <v>8.5</v>
      </c>
      <c r="S2932">
        <v>54.1</v>
      </c>
      <c r="T2932">
        <v>90.8</v>
      </c>
      <c r="U2932">
        <v>6.4</v>
      </c>
      <c r="V2932">
        <v>7.8</v>
      </c>
      <c r="W2932">
        <v>78.099999999999994</v>
      </c>
      <c r="X2932">
        <v>20.2</v>
      </c>
      <c r="Y2932">
        <v>1133</v>
      </c>
      <c r="Z2932">
        <v>18.8</v>
      </c>
      <c r="AA2932">
        <v>7322</v>
      </c>
      <c r="AB2932">
        <v>68.599999999999994</v>
      </c>
      <c r="AC2932">
        <v>7.2</v>
      </c>
      <c r="AD2932">
        <v>168800</v>
      </c>
      <c r="AE2932">
        <v>5149</v>
      </c>
      <c r="AF2932">
        <v>2.3199999999999998</v>
      </c>
      <c r="AG2932">
        <v>23473</v>
      </c>
      <c r="AH2932">
        <v>33635</v>
      </c>
      <c r="AI2932">
        <v>24.3</v>
      </c>
      <c r="AJ2932">
        <v>317</v>
      </c>
      <c r="AK2932">
        <v>2832</v>
      </c>
      <c r="AL2932">
        <v>-9.1</v>
      </c>
      <c r="AM2932">
        <v>991</v>
      </c>
      <c r="AN2932">
        <v>1285</v>
      </c>
      <c r="AO2932">
        <v>0</v>
      </c>
      <c r="AP2932">
        <v>0</v>
      </c>
      <c r="AQ2932">
        <v>0</v>
      </c>
      <c r="AR2932">
        <v>0</v>
      </c>
      <c r="AS2932">
        <v>0</v>
      </c>
      <c r="AT2932">
        <v>26</v>
      </c>
      <c r="AU2932">
        <v>0</v>
      </c>
      <c r="AV2932">
        <v>59271</v>
      </c>
      <c r="AW2932">
        <v>135111</v>
      </c>
      <c r="AX2932">
        <v>10072</v>
      </c>
      <c r="AY2932">
        <v>23555</v>
      </c>
      <c r="AZ2932">
        <v>50</v>
      </c>
      <c r="BA2932">
        <v>211.61</v>
      </c>
      <c r="BB2932">
        <v>58.5</v>
      </c>
    </row>
    <row r="2933" spans="1:54" x14ac:dyDescent="0.3">
      <c r="A2933">
        <v>51133</v>
      </c>
      <c r="B2933" t="s">
        <v>859</v>
      </c>
      <c r="C2933" t="s">
        <v>840</v>
      </c>
      <c r="D2933">
        <v>12251</v>
      </c>
      <c r="E2933">
        <v>12326</v>
      </c>
      <c r="F2933">
        <v>-0.6</v>
      </c>
      <c r="G2933">
        <v>12330</v>
      </c>
      <c r="H2933">
        <v>3.9</v>
      </c>
      <c r="I2933">
        <v>15.9</v>
      </c>
      <c r="J2933">
        <v>34.299999999999997</v>
      </c>
      <c r="K2933">
        <v>50.5</v>
      </c>
      <c r="L2933">
        <v>73.400000000000006</v>
      </c>
      <c r="M2933">
        <v>24.8</v>
      </c>
      <c r="N2933">
        <v>0.2</v>
      </c>
      <c r="O2933">
        <v>0.3</v>
      </c>
      <c r="P2933">
        <v>0.1</v>
      </c>
      <c r="Q2933">
        <v>1.2</v>
      </c>
      <c r="R2933">
        <v>3.6</v>
      </c>
      <c r="S2933">
        <v>70.2</v>
      </c>
      <c r="T2933">
        <v>95.7</v>
      </c>
      <c r="U2933">
        <v>3.3</v>
      </c>
      <c r="V2933">
        <v>2.4</v>
      </c>
      <c r="W2933">
        <v>85.6</v>
      </c>
      <c r="X2933">
        <v>22.1</v>
      </c>
      <c r="Y2933">
        <v>1710</v>
      </c>
      <c r="Z2933">
        <v>30.6</v>
      </c>
      <c r="AA2933">
        <v>9120</v>
      </c>
      <c r="AB2933">
        <v>85</v>
      </c>
      <c r="AC2933">
        <v>1.7</v>
      </c>
      <c r="AD2933">
        <v>239000</v>
      </c>
      <c r="AE2933">
        <v>5691</v>
      </c>
      <c r="AF2933">
        <v>2.16</v>
      </c>
      <c r="AG2933">
        <v>28568</v>
      </c>
      <c r="AH2933">
        <v>51342</v>
      </c>
      <c r="AI2933">
        <v>11.1</v>
      </c>
      <c r="AJ2933">
        <v>334</v>
      </c>
      <c r="AK2933">
        <v>1682</v>
      </c>
      <c r="AL2933">
        <v>-3.8</v>
      </c>
      <c r="AM2933">
        <v>1067</v>
      </c>
      <c r="AN2933">
        <v>1575</v>
      </c>
      <c r="AO2933">
        <v>0</v>
      </c>
      <c r="AP2933">
        <v>0</v>
      </c>
      <c r="AQ2933">
        <v>0</v>
      </c>
      <c r="AR2933">
        <v>0</v>
      </c>
      <c r="AS2933">
        <v>0</v>
      </c>
      <c r="AT2933">
        <v>0</v>
      </c>
      <c r="AU2933">
        <v>0</v>
      </c>
      <c r="AV2933">
        <v>29724</v>
      </c>
      <c r="AW2933">
        <v>90247</v>
      </c>
      <c r="AX2933">
        <v>7006</v>
      </c>
      <c r="AY2933">
        <v>5238</v>
      </c>
      <c r="AZ2933">
        <v>55</v>
      </c>
      <c r="BA2933">
        <v>191.3</v>
      </c>
      <c r="BB2933">
        <v>64.5</v>
      </c>
    </row>
    <row r="2934" spans="1:54" x14ac:dyDescent="0.3">
      <c r="A2934">
        <v>51135</v>
      </c>
      <c r="B2934" t="s">
        <v>858</v>
      </c>
      <c r="C2934" t="s">
        <v>840</v>
      </c>
      <c r="D2934">
        <v>15579</v>
      </c>
      <c r="E2934">
        <v>15852</v>
      </c>
      <c r="F2934">
        <v>-1.7</v>
      </c>
      <c r="G2934">
        <v>15853</v>
      </c>
      <c r="H2934">
        <v>6.1</v>
      </c>
      <c r="I2934">
        <v>20.399999999999999</v>
      </c>
      <c r="J2934">
        <v>18.3</v>
      </c>
      <c r="K2934">
        <v>47</v>
      </c>
      <c r="L2934">
        <v>57.9</v>
      </c>
      <c r="M2934">
        <v>39.4</v>
      </c>
      <c r="N2934">
        <v>0.7</v>
      </c>
      <c r="O2934">
        <v>0.4</v>
      </c>
      <c r="P2934">
        <v>0.1</v>
      </c>
      <c r="Q2934">
        <v>1.5</v>
      </c>
      <c r="R2934">
        <v>4</v>
      </c>
      <c r="S2934">
        <v>55.2</v>
      </c>
      <c r="T2934">
        <v>82.8</v>
      </c>
      <c r="U2934">
        <v>1.9</v>
      </c>
      <c r="V2934">
        <v>4.9000000000000004</v>
      </c>
      <c r="W2934">
        <v>73.8</v>
      </c>
      <c r="X2934">
        <v>12</v>
      </c>
      <c r="Y2934">
        <v>1236</v>
      </c>
      <c r="Z2934">
        <v>28.7</v>
      </c>
      <c r="AA2934">
        <v>6717</v>
      </c>
      <c r="AB2934">
        <v>64.8</v>
      </c>
      <c r="AC2934">
        <v>8.1</v>
      </c>
      <c r="AD2934">
        <v>137600</v>
      </c>
      <c r="AE2934">
        <v>5673</v>
      </c>
      <c r="AF2934">
        <v>2.61</v>
      </c>
      <c r="AG2934">
        <v>19337</v>
      </c>
      <c r="AH2934">
        <v>36607</v>
      </c>
      <c r="AI2934">
        <v>16.8</v>
      </c>
      <c r="AJ2934">
        <v>293</v>
      </c>
      <c r="AK2934">
        <v>3712</v>
      </c>
      <c r="AL2934">
        <v>-4.5999999999999996</v>
      </c>
      <c r="AM2934">
        <v>656</v>
      </c>
      <c r="AN2934">
        <v>993</v>
      </c>
      <c r="AO2934">
        <v>0</v>
      </c>
      <c r="AP2934">
        <v>0</v>
      </c>
      <c r="AQ2934">
        <v>0</v>
      </c>
      <c r="AR2934">
        <v>0</v>
      </c>
      <c r="AS2934">
        <v>0</v>
      </c>
      <c r="AT2934">
        <v>30</v>
      </c>
      <c r="AU2934">
        <v>0</v>
      </c>
      <c r="AV2934">
        <v>80212</v>
      </c>
      <c r="AW2934">
        <v>137346</v>
      </c>
      <c r="AX2934">
        <v>8713</v>
      </c>
      <c r="AY2934">
        <v>11072</v>
      </c>
      <c r="AZ2934">
        <v>27</v>
      </c>
      <c r="BA2934">
        <v>314.39</v>
      </c>
      <c r="BB2934">
        <v>50.4</v>
      </c>
    </row>
    <row r="2935" spans="1:54" x14ac:dyDescent="0.3">
      <c r="A2935">
        <v>51137</v>
      </c>
      <c r="B2935" t="s">
        <v>159</v>
      </c>
      <c r="C2935" t="s">
        <v>840</v>
      </c>
      <c r="D2935">
        <v>35026</v>
      </c>
      <c r="E2935">
        <v>33434</v>
      </c>
      <c r="F2935">
        <v>4.8</v>
      </c>
      <c r="G2935">
        <v>33481</v>
      </c>
      <c r="H2935">
        <v>5.8</v>
      </c>
      <c r="I2935">
        <v>21.9</v>
      </c>
      <c r="J2935">
        <v>19.7</v>
      </c>
      <c r="K2935">
        <v>51</v>
      </c>
      <c r="L2935">
        <v>82.6</v>
      </c>
      <c r="M2935">
        <v>13.2</v>
      </c>
      <c r="N2935">
        <v>0.4</v>
      </c>
      <c r="O2935">
        <v>1.1000000000000001</v>
      </c>
      <c r="P2935">
        <v>0.1</v>
      </c>
      <c r="Q2935">
        <v>2.6</v>
      </c>
      <c r="R2935">
        <v>4.3</v>
      </c>
      <c r="S2935">
        <v>79</v>
      </c>
      <c r="T2935">
        <v>86.4</v>
      </c>
      <c r="U2935">
        <v>4.5999999999999996</v>
      </c>
      <c r="V2935">
        <v>6.8</v>
      </c>
      <c r="W2935">
        <v>85</v>
      </c>
      <c r="X2935">
        <v>22.2</v>
      </c>
      <c r="Y2935">
        <v>3541</v>
      </c>
      <c r="Z2935">
        <v>39.9</v>
      </c>
      <c r="AA2935">
        <v>14871</v>
      </c>
      <c r="AB2935">
        <v>75.900000000000006</v>
      </c>
      <c r="AC2935">
        <v>7.4</v>
      </c>
      <c r="AD2935">
        <v>230500</v>
      </c>
      <c r="AE2935">
        <v>12621</v>
      </c>
      <c r="AF2935">
        <v>2.65</v>
      </c>
      <c r="AG2935">
        <v>27655</v>
      </c>
      <c r="AH2935">
        <v>60287</v>
      </c>
      <c r="AI2935">
        <v>12.6</v>
      </c>
      <c r="AJ2935">
        <v>657</v>
      </c>
      <c r="AK2935">
        <v>5984</v>
      </c>
      <c r="AL2935">
        <v>0.7</v>
      </c>
      <c r="AM2935">
        <v>2261</v>
      </c>
      <c r="AN2935">
        <v>2973</v>
      </c>
      <c r="AO2935">
        <v>0</v>
      </c>
      <c r="AP2935">
        <v>0</v>
      </c>
      <c r="AQ2935">
        <v>0</v>
      </c>
      <c r="AR2935">
        <v>0</v>
      </c>
      <c r="AS2935">
        <v>0</v>
      </c>
      <c r="AT2935">
        <v>28.4</v>
      </c>
      <c r="AU2935">
        <v>222241</v>
      </c>
      <c r="AV2935">
        <v>212155</v>
      </c>
      <c r="AW2935">
        <v>280339</v>
      </c>
      <c r="AX2935">
        <v>8659</v>
      </c>
      <c r="AY2935">
        <v>25953</v>
      </c>
      <c r="AZ2935">
        <v>86</v>
      </c>
      <c r="BA2935">
        <v>340.78</v>
      </c>
      <c r="BB2935">
        <v>98.2</v>
      </c>
    </row>
    <row r="2936" spans="1:54" x14ac:dyDescent="0.3">
      <c r="A2936">
        <v>51139</v>
      </c>
      <c r="B2936" t="s">
        <v>264</v>
      </c>
      <c r="C2936" t="s">
        <v>840</v>
      </c>
      <c r="D2936">
        <v>23848</v>
      </c>
      <c r="E2936">
        <v>24055</v>
      </c>
      <c r="F2936">
        <v>-0.9</v>
      </c>
      <c r="G2936">
        <v>24042</v>
      </c>
      <c r="H2936">
        <v>5</v>
      </c>
      <c r="I2936">
        <v>20.3</v>
      </c>
      <c r="J2936">
        <v>19.8</v>
      </c>
      <c r="K2936">
        <v>50.4</v>
      </c>
      <c r="L2936">
        <v>96</v>
      </c>
      <c r="M2936">
        <v>2.2000000000000002</v>
      </c>
      <c r="N2936">
        <v>0.2</v>
      </c>
      <c r="O2936">
        <v>0.4</v>
      </c>
      <c r="P2936">
        <v>0</v>
      </c>
      <c r="Q2936">
        <v>1.1000000000000001</v>
      </c>
      <c r="R2936">
        <v>1.9</v>
      </c>
      <c r="S2936">
        <v>94.4</v>
      </c>
      <c r="T2936">
        <v>90.2</v>
      </c>
      <c r="U2936">
        <v>1.5</v>
      </c>
      <c r="V2936">
        <v>2.5</v>
      </c>
      <c r="W2936">
        <v>75.599999999999994</v>
      </c>
      <c r="X2936">
        <v>11.4</v>
      </c>
      <c r="Y2936">
        <v>1875</v>
      </c>
      <c r="Z2936">
        <v>34</v>
      </c>
      <c r="AA2936">
        <v>11648</v>
      </c>
      <c r="AB2936">
        <v>72</v>
      </c>
      <c r="AC2936">
        <v>6.5</v>
      </c>
      <c r="AD2936">
        <v>180200</v>
      </c>
      <c r="AE2936">
        <v>9623</v>
      </c>
      <c r="AF2936">
        <v>2.4700000000000002</v>
      </c>
      <c r="AG2936">
        <v>22355</v>
      </c>
      <c r="AH2936">
        <v>42906</v>
      </c>
      <c r="AI2936">
        <v>15.1</v>
      </c>
      <c r="AJ2936">
        <v>410</v>
      </c>
      <c r="AK2936">
        <v>3954</v>
      </c>
      <c r="AL2936">
        <v>-1.9</v>
      </c>
      <c r="AM2936">
        <v>1385</v>
      </c>
      <c r="AN2936">
        <v>1633</v>
      </c>
      <c r="AO2936">
        <v>0</v>
      </c>
      <c r="AP2936">
        <v>0</v>
      </c>
      <c r="AQ2936">
        <v>0</v>
      </c>
      <c r="AR2936">
        <v>0</v>
      </c>
      <c r="AS2936">
        <v>0</v>
      </c>
      <c r="AT2936">
        <v>21.2</v>
      </c>
      <c r="AU2936">
        <v>204124</v>
      </c>
      <c r="AV2936">
        <v>9645</v>
      </c>
      <c r="AW2936">
        <v>167412</v>
      </c>
      <c r="AX2936">
        <v>6925</v>
      </c>
      <c r="AY2936">
        <v>35414</v>
      </c>
      <c r="AZ2936">
        <v>39</v>
      </c>
      <c r="BA2936">
        <v>310.86</v>
      </c>
      <c r="BB2936">
        <v>77.3</v>
      </c>
    </row>
    <row r="2937" spans="1:54" x14ac:dyDescent="0.3">
      <c r="A2937">
        <v>51141</v>
      </c>
      <c r="B2937" t="s">
        <v>857</v>
      </c>
      <c r="C2937" t="s">
        <v>840</v>
      </c>
      <c r="D2937">
        <v>18264</v>
      </c>
      <c r="E2937">
        <v>18490</v>
      </c>
      <c r="F2937">
        <v>-1.2</v>
      </c>
      <c r="G2937">
        <v>18490</v>
      </c>
      <c r="H2937">
        <v>4</v>
      </c>
      <c r="I2937">
        <v>18.100000000000001</v>
      </c>
      <c r="J2937">
        <v>24.2</v>
      </c>
      <c r="K2937">
        <v>50.9</v>
      </c>
      <c r="L2937">
        <v>92.4</v>
      </c>
      <c r="M2937">
        <v>5.8</v>
      </c>
      <c r="N2937">
        <v>0.5</v>
      </c>
      <c r="O2937">
        <v>0.3</v>
      </c>
      <c r="P2937">
        <v>0</v>
      </c>
      <c r="Q2937">
        <v>1</v>
      </c>
      <c r="R2937">
        <v>2.8</v>
      </c>
      <c r="S2937">
        <v>89.9</v>
      </c>
      <c r="T2937">
        <v>90.8</v>
      </c>
      <c r="U2937">
        <v>1.4</v>
      </c>
      <c r="V2937">
        <v>2.1</v>
      </c>
      <c r="W2937">
        <v>75.3</v>
      </c>
      <c r="X2937">
        <v>10.7</v>
      </c>
      <c r="Y2937">
        <v>1588</v>
      </c>
      <c r="Z2937">
        <v>26.4</v>
      </c>
      <c r="AA2937">
        <v>10100</v>
      </c>
      <c r="AB2937">
        <v>77</v>
      </c>
      <c r="AC2937">
        <v>3.6</v>
      </c>
      <c r="AD2937">
        <v>110500</v>
      </c>
      <c r="AE2937">
        <v>7846</v>
      </c>
      <c r="AF2937">
        <v>2.3199999999999998</v>
      </c>
      <c r="AG2937">
        <v>18860</v>
      </c>
      <c r="AH2937">
        <v>34864</v>
      </c>
      <c r="AI2937">
        <v>17.100000000000001</v>
      </c>
      <c r="AJ2937">
        <v>294</v>
      </c>
      <c r="AK2937">
        <v>3760</v>
      </c>
      <c r="AL2937">
        <v>-6.4</v>
      </c>
      <c r="AM2937">
        <v>1065</v>
      </c>
      <c r="AN2937">
        <v>1487</v>
      </c>
      <c r="AO2937">
        <v>0</v>
      </c>
      <c r="AP2937">
        <v>0</v>
      </c>
      <c r="AQ2937">
        <v>0</v>
      </c>
      <c r="AR2937">
        <v>0</v>
      </c>
      <c r="AS2937">
        <v>0</v>
      </c>
      <c r="AT2937">
        <v>31.6</v>
      </c>
      <c r="AU2937">
        <v>248454</v>
      </c>
      <c r="AV2937">
        <v>19044</v>
      </c>
      <c r="AW2937">
        <v>148590</v>
      </c>
      <c r="AX2937">
        <v>7904</v>
      </c>
      <c r="AY2937">
        <v>6647</v>
      </c>
      <c r="AZ2937">
        <v>31</v>
      </c>
      <c r="BA2937">
        <v>483.1</v>
      </c>
      <c r="BB2937">
        <v>38.299999999999997</v>
      </c>
    </row>
    <row r="2938" spans="1:54" x14ac:dyDescent="0.3">
      <c r="A2938">
        <v>51143</v>
      </c>
      <c r="B2938" t="s">
        <v>856</v>
      </c>
      <c r="C2938" t="s">
        <v>840</v>
      </c>
      <c r="D2938">
        <v>62383</v>
      </c>
      <c r="E2938">
        <v>63492</v>
      </c>
      <c r="F2938">
        <v>-1.7</v>
      </c>
      <c r="G2938">
        <v>63506</v>
      </c>
      <c r="H2938">
        <v>4.3</v>
      </c>
      <c r="I2938">
        <v>19.899999999999999</v>
      </c>
      <c r="J2938">
        <v>20</v>
      </c>
      <c r="K2938">
        <v>50.9</v>
      </c>
      <c r="L2938">
        <v>76.3</v>
      </c>
      <c r="M2938">
        <v>21.7</v>
      </c>
      <c r="N2938">
        <v>0.3</v>
      </c>
      <c r="O2938">
        <v>0.5</v>
      </c>
      <c r="P2938">
        <v>0</v>
      </c>
      <c r="Q2938">
        <v>1.3</v>
      </c>
      <c r="R2938">
        <v>2.4</v>
      </c>
      <c r="S2938">
        <v>74.2</v>
      </c>
      <c r="T2938">
        <v>91.2</v>
      </c>
      <c r="U2938">
        <v>2.1</v>
      </c>
      <c r="V2938">
        <v>2.9</v>
      </c>
      <c r="W2938">
        <v>79.099999999999994</v>
      </c>
      <c r="X2938">
        <v>13.7</v>
      </c>
      <c r="Y2938">
        <v>5165</v>
      </c>
      <c r="Z2938">
        <v>26</v>
      </c>
      <c r="AA2938">
        <v>31435</v>
      </c>
      <c r="AB2938">
        <v>79.7</v>
      </c>
      <c r="AC2938">
        <v>3.9</v>
      </c>
      <c r="AD2938">
        <v>109600</v>
      </c>
      <c r="AE2938">
        <v>26092</v>
      </c>
      <c r="AF2938">
        <v>2.38</v>
      </c>
      <c r="AG2938">
        <v>21583</v>
      </c>
      <c r="AH2938">
        <v>42143</v>
      </c>
      <c r="AI2938">
        <v>14.5</v>
      </c>
      <c r="AJ2938">
        <v>816</v>
      </c>
      <c r="AK2938">
        <v>8074</v>
      </c>
      <c r="AL2938">
        <v>-2.4</v>
      </c>
      <c r="AM2938">
        <v>2948</v>
      </c>
      <c r="AN2938">
        <v>3511</v>
      </c>
      <c r="AO2938">
        <v>12.1</v>
      </c>
      <c r="AP2938">
        <v>0</v>
      </c>
      <c r="AQ2938">
        <v>0</v>
      </c>
      <c r="AR2938">
        <v>0</v>
      </c>
      <c r="AS2938">
        <v>0</v>
      </c>
      <c r="AT2938">
        <v>32.9</v>
      </c>
      <c r="AU2938">
        <v>752137</v>
      </c>
      <c r="AV2938">
        <v>247619</v>
      </c>
      <c r="AW2938">
        <v>269316</v>
      </c>
      <c r="AX2938">
        <v>4421</v>
      </c>
      <c r="AY2938">
        <v>15256</v>
      </c>
      <c r="AZ2938">
        <v>73</v>
      </c>
      <c r="BA2938">
        <v>968.94</v>
      </c>
      <c r="BB2938">
        <v>65.5</v>
      </c>
    </row>
    <row r="2939" spans="1:54" x14ac:dyDescent="0.3">
      <c r="A2939">
        <v>51145</v>
      </c>
      <c r="B2939" t="s">
        <v>855</v>
      </c>
      <c r="C2939" t="s">
        <v>840</v>
      </c>
      <c r="D2939">
        <v>28449</v>
      </c>
      <c r="E2939">
        <v>28046</v>
      </c>
      <c r="F2939">
        <v>1.4</v>
      </c>
      <c r="G2939">
        <v>28046</v>
      </c>
      <c r="H2939">
        <v>3.9</v>
      </c>
      <c r="I2939">
        <v>19.2</v>
      </c>
      <c r="J2939">
        <v>15.7</v>
      </c>
      <c r="K2939">
        <v>46.3</v>
      </c>
      <c r="L2939">
        <v>85.2</v>
      </c>
      <c r="M2939">
        <v>12.6</v>
      </c>
      <c r="N2939">
        <v>0.3</v>
      </c>
      <c r="O2939">
        <v>0.6</v>
      </c>
      <c r="P2939">
        <v>0</v>
      </c>
      <c r="Q2939">
        <v>1.2</v>
      </c>
      <c r="R2939">
        <v>2</v>
      </c>
      <c r="S2939">
        <v>83.5</v>
      </c>
      <c r="T2939">
        <v>89.4</v>
      </c>
      <c r="U2939">
        <v>3</v>
      </c>
      <c r="V2939">
        <v>4.5</v>
      </c>
      <c r="W2939">
        <v>85.9</v>
      </c>
      <c r="X2939">
        <v>27.6</v>
      </c>
      <c r="Y2939">
        <v>2390</v>
      </c>
      <c r="Z2939">
        <v>32.4</v>
      </c>
      <c r="AA2939">
        <v>10375</v>
      </c>
      <c r="AB2939">
        <v>88.7</v>
      </c>
      <c r="AC2939">
        <v>1.9</v>
      </c>
      <c r="AD2939">
        <v>269700</v>
      </c>
      <c r="AE2939">
        <v>9544</v>
      </c>
      <c r="AF2939">
        <v>2.61</v>
      </c>
      <c r="AG2939">
        <v>31252</v>
      </c>
      <c r="AH2939">
        <v>76548</v>
      </c>
      <c r="AI2939">
        <v>5.4</v>
      </c>
      <c r="AJ2939">
        <v>650</v>
      </c>
      <c r="AK2939">
        <v>4426</v>
      </c>
      <c r="AL2939">
        <v>7.5</v>
      </c>
      <c r="AM2939">
        <v>1972</v>
      </c>
      <c r="AN2939">
        <v>2793</v>
      </c>
      <c r="AO2939">
        <v>0</v>
      </c>
      <c r="AP2939">
        <v>0</v>
      </c>
      <c r="AQ2939">
        <v>0</v>
      </c>
      <c r="AR2939">
        <v>0</v>
      </c>
      <c r="AS2939">
        <v>0</v>
      </c>
      <c r="AT2939">
        <v>25.8</v>
      </c>
      <c r="AU2939">
        <v>0</v>
      </c>
      <c r="AV2939">
        <v>46609</v>
      </c>
      <c r="AW2939">
        <v>159301</v>
      </c>
      <c r="AX2939">
        <v>5794</v>
      </c>
      <c r="AY2939">
        <v>17607</v>
      </c>
      <c r="AZ2939">
        <v>191</v>
      </c>
      <c r="BA2939">
        <v>260.22000000000003</v>
      </c>
      <c r="BB2939">
        <v>107.8</v>
      </c>
    </row>
    <row r="2940" spans="1:54" x14ac:dyDescent="0.3">
      <c r="A2940">
        <v>51147</v>
      </c>
      <c r="B2940" t="s">
        <v>854</v>
      </c>
      <c r="C2940" t="s">
        <v>840</v>
      </c>
      <c r="D2940">
        <v>23074</v>
      </c>
      <c r="E2940">
        <v>23360</v>
      </c>
      <c r="F2940">
        <v>-1.2</v>
      </c>
      <c r="G2940">
        <v>23368</v>
      </c>
      <c r="H2940">
        <v>4.0999999999999996</v>
      </c>
      <c r="I2940">
        <v>16.5</v>
      </c>
      <c r="J2940">
        <v>15.4</v>
      </c>
      <c r="K2940">
        <v>50.9</v>
      </c>
      <c r="L2940">
        <v>64</v>
      </c>
      <c r="M2940">
        <v>32.6</v>
      </c>
      <c r="N2940">
        <v>0.3</v>
      </c>
      <c r="O2940">
        <v>1.2</v>
      </c>
      <c r="P2940">
        <v>0.1</v>
      </c>
      <c r="Q2940">
        <v>1.7</v>
      </c>
      <c r="R2940">
        <v>2.5</v>
      </c>
      <c r="S2940">
        <v>62.4</v>
      </c>
      <c r="T2940">
        <v>82.1</v>
      </c>
      <c r="U2940">
        <v>2.2999999999999998</v>
      </c>
      <c r="V2940">
        <v>6</v>
      </c>
      <c r="W2940">
        <v>79.5</v>
      </c>
      <c r="X2940">
        <v>21.9</v>
      </c>
      <c r="Y2940">
        <v>1452</v>
      </c>
      <c r="Z2940">
        <v>22.2</v>
      </c>
      <c r="AA2940">
        <v>9289</v>
      </c>
      <c r="AB2940">
        <v>65.2</v>
      </c>
      <c r="AC2940">
        <v>15.6</v>
      </c>
      <c r="AD2940">
        <v>153400</v>
      </c>
      <c r="AE2940">
        <v>7453</v>
      </c>
      <c r="AF2940">
        <v>2.48</v>
      </c>
      <c r="AG2940">
        <v>17208</v>
      </c>
      <c r="AH2940">
        <v>37436</v>
      </c>
      <c r="AI2940">
        <v>19.8</v>
      </c>
      <c r="AJ2940">
        <v>540</v>
      </c>
      <c r="AK2940">
        <v>6580</v>
      </c>
      <c r="AL2940">
        <v>-1.9</v>
      </c>
      <c r="AM2940">
        <v>916</v>
      </c>
      <c r="AN2940">
        <v>1371</v>
      </c>
      <c r="AO2940">
        <v>0</v>
      </c>
      <c r="AP2940">
        <v>0</v>
      </c>
      <c r="AQ2940">
        <v>0</v>
      </c>
      <c r="AR2940">
        <v>0</v>
      </c>
      <c r="AS2940">
        <v>0</v>
      </c>
      <c r="AT2940">
        <v>18.100000000000001</v>
      </c>
      <c r="AU2940">
        <v>0</v>
      </c>
      <c r="AV2940">
        <v>43104</v>
      </c>
      <c r="AW2940">
        <v>350587</v>
      </c>
      <c r="AX2940">
        <v>16279</v>
      </c>
      <c r="AY2940">
        <v>39964</v>
      </c>
      <c r="AZ2940">
        <v>52</v>
      </c>
      <c r="BA2940">
        <v>349.96</v>
      </c>
      <c r="BB2940">
        <v>66.8</v>
      </c>
    </row>
    <row r="2941" spans="1:54" x14ac:dyDescent="0.3">
      <c r="A2941">
        <v>51149</v>
      </c>
      <c r="B2941" t="s">
        <v>853</v>
      </c>
      <c r="C2941" t="s">
        <v>840</v>
      </c>
      <c r="D2941">
        <v>37333</v>
      </c>
      <c r="E2941">
        <v>35724</v>
      </c>
      <c r="F2941">
        <v>4.5</v>
      </c>
      <c r="G2941">
        <v>35725</v>
      </c>
      <c r="H2941">
        <v>5.2</v>
      </c>
      <c r="I2941">
        <v>21.2</v>
      </c>
      <c r="J2941">
        <v>12.4</v>
      </c>
      <c r="K2941">
        <v>45.1</v>
      </c>
      <c r="L2941">
        <v>61.8</v>
      </c>
      <c r="M2941">
        <v>32.200000000000003</v>
      </c>
      <c r="N2941">
        <v>0.8</v>
      </c>
      <c r="O2941">
        <v>1.8</v>
      </c>
      <c r="P2941">
        <v>0.4</v>
      </c>
      <c r="Q2941">
        <v>3</v>
      </c>
      <c r="R2941">
        <v>7.6</v>
      </c>
      <c r="S2941">
        <v>56.3</v>
      </c>
      <c r="T2941">
        <v>82.2</v>
      </c>
      <c r="U2941">
        <v>4.2</v>
      </c>
      <c r="V2941">
        <v>7.7</v>
      </c>
      <c r="W2941">
        <v>86</v>
      </c>
      <c r="X2941">
        <v>17.899999999999999</v>
      </c>
      <c r="Y2941">
        <v>4312</v>
      </c>
      <c r="Z2941">
        <v>22.2</v>
      </c>
      <c r="AA2941">
        <v>12281</v>
      </c>
      <c r="AB2941">
        <v>71.900000000000006</v>
      </c>
      <c r="AC2941">
        <v>7.5</v>
      </c>
      <c r="AD2941">
        <v>199600</v>
      </c>
      <c r="AE2941">
        <v>10848</v>
      </c>
      <c r="AF2941">
        <v>2.92</v>
      </c>
      <c r="AG2941">
        <v>24434</v>
      </c>
      <c r="AH2941">
        <v>63074</v>
      </c>
      <c r="AI2941">
        <v>8.1</v>
      </c>
      <c r="AJ2941">
        <v>466</v>
      </c>
      <c r="AK2941">
        <v>7999</v>
      </c>
      <c r="AL2941">
        <v>12.8</v>
      </c>
      <c r="AM2941">
        <v>1369</v>
      </c>
      <c r="AN2941">
        <v>1814</v>
      </c>
      <c r="AO2941">
        <v>20.7</v>
      </c>
      <c r="AP2941">
        <v>0</v>
      </c>
      <c r="AQ2941">
        <v>0</v>
      </c>
      <c r="AR2941">
        <v>0</v>
      </c>
      <c r="AS2941">
        <v>0</v>
      </c>
      <c r="AT2941">
        <v>0</v>
      </c>
      <c r="AU2941">
        <v>783838</v>
      </c>
      <c r="AV2941">
        <v>502609</v>
      </c>
      <c r="AW2941">
        <v>197759</v>
      </c>
      <c r="AX2941">
        <v>5510</v>
      </c>
      <c r="AY2941">
        <v>23081</v>
      </c>
      <c r="AZ2941">
        <v>66</v>
      </c>
      <c r="BA2941">
        <v>265.16000000000003</v>
      </c>
      <c r="BB2941">
        <v>134.69999999999999</v>
      </c>
    </row>
    <row r="2942" spans="1:54" x14ac:dyDescent="0.3">
      <c r="A2942">
        <v>51153</v>
      </c>
      <c r="B2942" t="s">
        <v>852</v>
      </c>
      <c r="C2942" t="s">
        <v>840</v>
      </c>
      <c r="D2942">
        <v>446094</v>
      </c>
      <c r="E2942">
        <v>401972</v>
      </c>
      <c r="F2942">
        <v>11</v>
      </c>
      <c r="G2942">
        <v>402002</v>
      </c>
      <c r="H2942">
        <v>7.9</v>
      </c>
      <c r="I2942">
        <v>28.1</v>
      </c>
      <c r="J2942">
        <v>8.3000000000000007</v>
      </c>
      <c r="K2942">
        <v>50.2</v>
      </c>
      <c r="L2942">
        <v>64.400000000000006</v>
      </c>
      <c r="M2942">
        <v>21.5</v>
      </c>
      <c r="N2942">
        <v>1.1000000000000001</v>
      </c>
      <c r="O2942">
        <v>8.4</v>
      </c>
      <c r="P2942">
        <v>0.2</v>
      </c>
      <c r="Q2942">
        <v>4.4000000000000004</v>
      </c>
      <c r="R2942">
        <v>22</v>
      </c>
      <c r="S2942">
        <v>45.7</v>
      </c>
      <c r="T2942">
        <v>85.5</v>
      </c>
      <c r="U2942">
        <v>21.4</v>
      </c>
      <c r="V2942">
        <v>30.2</v>
      </c>
      <c r="W2942">
        <v>89.1</v>
      </c>
      <c r="X2942">
        <v>38.1</v>
      </c>
      <c r="Y2942">
        <v>40034</v>
      </c>
      <c r="Z2942">
        <v>39.200000000000003</v>
      </c>
      <c r="AA2942">
        <v>144787</v>
      </c>
      <c r="AB2942">
        <v>72.099999999999994</v>
      </c>
      <c r="AC2942">
        <v>16.399999999999999</v>
      </c>
      <c r="AD2942">
        <v>321400</v>
      </c>
      <c r="AE2942">
        <v>132442</v>
      </c>
      <c r="AF2942">
        <v>3.11</v>
      </c>
      <c r="AG2942">
        <v>37401</v>
      </c>
      <c r="AH2942">
        <v>98071</v>
      </c>
      <c r="AI2942">
        <v>6.3</v>
      </c>
      <c r="AJ2942">
        <v>7386</v>
      </c>
      <c r="AK2942">
        <v>94198</v>
      </c>
      <c r="AL2942">
        <v>3.9</v>
      </c>
      <c r="AM2942">
        <v>30436</v>
      </c>
      <c r="AN2942">
        <v>32220</v>
      </c>
      <c r="AO2942">
        <v>13.9</v>
      </c>
      <c r="AP2942">
        <v>1.2</v>
      </c>
      <c r="AQ2942">
        <v>9.3000000000000007</v>
      </c>
      <c r="AR2942">
        <v>0.1</v>
      </c>
      <c r="AS2942">
        <v>14.7</v>
      </c>
      <c r="AT2942">
        <v>28.6</v>
      </c>
      <c r="AU2942">
        <v>563598</v>
      </c>
      <c r="AV2942">
        <v>1750552</v>
      </c>
      <c r="AW2942">
        <v>4948909</v>
      </c>
      <c r="AX2942">
        <v>13724</v>
      </c>
      <c r="AY2942">
        <v>537865</v>
      </c>
      <c r="AZ2942">
        <v>1225</v>
      </c>
      <c r="BA2942">
        <v>336.4</v>
      </c>
      <c r="BB2942">
        <v>1195</v>
      </c>
    </row>
    <row r="2943" spans="1:54" x14ac:dyDescent="0.3">
      <c r="A2943">
        <v>51155</v>
      </c>
      <c r="B2943" t="s">
        <v>87</v>
      </c>
      <c r="C2943" t="s">
        <v>840</v>
      </c>
      <c r="D2943">
        <v>34322</v>
      </c>
      <c r="E2943">
        <v>34861</v>
      </c>
      <c r="F2943">
        <v>-1.5</v>
      </c>
      <c r="G2943">
        <v>34872</v>
      </c>
      <c r="H2943">
        <v>4.8</v>
      </c>
      <c r="I2943">
        <v>18.399999999999999</v>
      </c>
      <c r="J2943">
        <v>20.6</v>
      </c>
      <c r="K2943">
        <v>49.9</v>
      </c>
      <c r="L2943">
        <v>92.4</v>
      </c>
      <c r="M2943">
        <v>5.3</v>
      </c>
      <c r="N2943">
        <v>0.2</v>
      </c>
      <c r="O2943">
        <v>0.6</v>
      </c>
      <c r="P2943">
        <v>0</v>
      </c>
      <c r="Q2943">
        <v>1.5</v>
      </c>
      <c r="R2943">
        <v>1.5</v>
      </c>
      <c r="S2943">
        <v>91.1</v>
      </c>
      <c r="T2943">
        <v>88.5</v>
      </c>
      <c r="U2943">
        <v>1.5</v>
      </c>
      <c r="V2943">
        <v>2.4</v>
      </c>
      <c r="W2943">
        <v>81.8</v>
      </c>
      <c r="X2943">
        <v>16.2</v>
      </c>
      <c r="Y2943">
        <v>3188</v>
      </c>
      <c r="Z2943">
        <v>22.9</v>
      </c>
      <c r="AA2943">
        <v>17263</v>
      </c>
      <c r="AB2943">
        <v>72.7</v>
      </c>
      <c r="AC2943">
        <v>12.7</v>
      </c>
      <c r="AD2943">
        <v>133900</v>
      </c>
      <c r="AE2943">
        <v>14875</v>
      </c>
      <c r="AF2943">
        <v>2.2799999999999998</v>
      </c>
      <c r="AG2943">
        <v>23987</v>
      </c>
      <c r="AH2943">
        <v>44312</v>
      </c>
      <c r="AI2943">
        <v>13.9</v>
      </c>
      <c r="AJ2943">
        <v>606</v>
      </c>
      <c r="AK2943">
        <v>10917</v>
      </c>
      <c r="AL2943">
        <v>5.2</v>
      </c>
      <c r="AM2943">
        <v>1478</v>
      </c>
      <c r="AN2943">
        <v>2027</v>
      </c>
      <c r="AO2943">
        <v>0</v>
      </c>
      <c r="AP2943">
        <v>0</v>
      </c>
      <c r="AQ2943">
        <v>0</v>
      </c>
      <c r="AR2943">
        <v>0</v>
      </c>
      <c r="AS2943">
        <v>0</v>
      </c>
      <c r="AT2943">
        <v>28.1</v>
      </c>
      <c r="AU2943">
        <v>2797095</v>
      </c>
      <c r="AV2943">
        <v>39225</v>
      </c>
      <c r="AW2943">
        <v>317286</v>
      </c>
      <c r="AX2943">
        <v>9062</v>
      </c>
      <c r="AY2943">
        <v>40707</v>
      </c>
      <c r="AZ2943">
        <v>45</v>
      </c>
      <c r="BA2943">
        <v>319.86</v>
      </c>
      <c r="BB2943">
        <v>109</v>
      </c>
    </row>
    <row r="2944" spans="1:54" x14ac:dyDescent="0.3">
      <c r="A2944">
        <v>51157</v>
      </c>
      <c r="B2944" t="s">
        <v>851</v>
      </c>
      <c r="C2944" t="s">
        <v>840</v>
      </c>
      <c r="D2944">
        <v>7361</v>
      </c>
      <c r="E2944">
        <v>7506</v>
      </c>
      <c r="F2944">
        <v>-1.9</v>
      </c>
      <c r="G2944">
        <v>7373</v>
      </c>
      <c r="H2944">
        <v>3.7</v>
      </c>
      <c r="I2944">
        <v>17.600000000000001</v>
      </c>
      <c r="J2944">
        <v>23.8</v>
      </c>
      <c r="K2944">
        <v>50.2</v>
      </c>
      <c r="L2944">
        <v>92.4</v>
      </c>
      <c r="M2944">
        <v>4.5999999999999996</v>
      </c>
      <c r="N2944">
        <v>0.2</v>
      </c>
      <c r="O2944">
        <v>0.8</v>
      </c>
      <c r="P2944">
        <v>0.1</v>
      </c>
      <c r="Q2944">
        <v>2</v>
      </c>
      <c r="R2944">
        <v>3.4</v>
      </c>
      <c r="S2944">
        <v>89.2</v>
      </c>
      <c r="T2944">
        <v>92.2</v>
      </c>
      <c r="U2944">
        <v>5.2</v>
      </c>
      <c r="V2944">
        <v>5</v>
      </c>
      <c r="W2944">
        <v>83</v>
      </c>
      <c r="X2944">
        <v>32.4</v>
      </c>
      <c r="Y2944">
        <v>697</v>
      </c>
      <c r="Z2944">
        <v>35.4</v>
      </c>
      <c r="AA2944">
        <v>3950</v>
      </c>
      <c r="AB2944">
        <v>78.3</v>
      </c>
      <c r="AC2944">
        <v>1.1000000000000001</v>
      </c>
      <c r="AD2944">
        <v>394800</v>
      </c>
      <c r="AE2944">
        <v>3261</v>
      </c>
      <c r="AF2944">
        <v>2.27</v>
      </c>
      <c r="AG2944">
        <v>36505</v>
      </c>
      <c r="AH2944">
        <v>56438</v>
      </c>
      <c r="AI2944">
        <v>10.8</v>
      </c>
      <c r="AJ2944">
        <v>183</v>
      </c>
      <c r="AK2944">
        <v>1012</v>
      </c>
      <c r="AL2944">
        <v>-3.6</v>
      </c>
      <c r="AM2944">
        <v>934</v>
      </c>
      <c r="AN2944">
        <v>1270</v>
      </c>
      <c r="AO2944">
        <v>0</v>
      </c>
      <c r="AP2944">
        <v>0</v>
      </c>
      <c r="AQ2944">
        <v>0</v>
      </c>
      <c r="AR2944">
        <v>0</v>
      </c>
      <c r="AS2944">
        <v>0</v>
      </c>
      <c r="AT2944">
        <v>0</v>
      </c>
      <c r="AU2944">
        <v>0</v>
      </c>
      <c r="AV2944">
        <v>0</v>
      </c>
      <c r="AW2944">
        <v>21909</v>
      </c>
      <c r="AX2944">
        <v>3042</v>
      </c>
      <c r="AY2944">
        <v>19953</v>
      </c>
      <c r="AZ2944">
        <v>22</v>
      </c>
      <c r="BA2944">
        <v>266.23</v>
      </c>
      <c r="BB2944">
        <v>27.7</v>
      </c>
    </row>
    <row r="2945" spans="1:54" x14ac:dyDescent="0.3">
      <c r="A2945">
        <v>51159</v>
      </c>
      <c r="B2945" t="s">
        <v>420</v>
      </c>
      <c r="C2945" t="s">
        <v>840</v>
      </c>
      <c r="D2945">
        <v>8902</v>
      </c>
      <c r="E2945">
        <v>9254</v>
      </c>
      <c r="F2945">
        <v>-3.8</v>
      </c>
      <c r="G2945">
        <v>9254</v>
      </c>
      <c r="H2945">
        <v>4</v>
      </c>
      <c r="I2945">
        <v>17.100000000000001</v>
      </c>
      <c r="J2945">
        <v>19.5</v>
      </c>
      <c r="K2945">
        <v>44.5</v>
      </c>
      <c r="L2945">
        <v>67</v>
      </c>
      <c r="M2945">
        <v>30</v>
      </c>
      <c r="N2945">
        <v>0.4</v>
      </c>
      <c r="O2945">
        <v>0.7</v>
      </c>
      <c r="P2945">
        <v>0</v>
      </c>
      <c r="Q2945">
        <v>1.8</v>
      </c>
      <c r="R2945">
        <v>6.5</v>
      </c>
      <c r="S2945">
        <v>61.3</v>
      </c>
      <c r="T2945">
        <v>89.4</v>
      </c>
      <c r="U2945">
        <v>7.1</v>
      </c>
      <c r="V2945">
        <v>9.5</v>
      </c>
      <c r="W2945">
        <v>73.8</v>
      </c>
      <c r="X2945">
        <v>12.3</v>
      </c>
      <c r="Y2945">
        <v>512</v>
      </c>
      <c r="Z2945">
        <v>28.8</v>
      </c>
      <c r="AA2945">
        <v>3905</v>
      </c>
      <c r="AB2945">
        <v>74.900000000000006</v>
      </c>
      <c r="AC2945">
        <v>7.2</v>
      </c>
      <c r="AD2945">
        <v>155700</v>
      </c>
      <c r="AE2945">
        <v>2853</v>
      </c>
      <c r="AF2945">
        <v>2.56</v>
      </c>
      <c r="AG2945">
        <v>20875</v>
      </c>
      <c r="AH2945">
        <v>47083</v>
      </c>
      <c r="AI2945">
        <v>12.8</v>
      </c>
      <c r="AJ2945">
        <v>176</v>
      </c>
      <c r="AK2945">
        <v>1920</v>
      </c>
      <c r="AL2945">
        <v>-6.2</v>
      </c>
      <c r="AM2945">
        <v>545</v>
      </c>
      <c r="AN2945">
        <v>714</v>
      </c>
      <c r="AO2945">
        <v>0</v>
      </c>
      <c r="AP2945">
        <v>0</v>
      </c>
      <c r="AQ2945">
        <v>0</v>
      </c>
      <c r="AR2945">
        <v>0</v>
      </c>
      <c r="AS2945">
        <v>0</v>
      </c>
      <c r="AT2945">
        <v>26.3</v>
      </c>
      <c r="AU2945">
        <v>0</v>
      </c>
      <c r="AV2945">
        <v>0</v>
      </c>
      <c r="AW2945">
        <v>75648</v>
      </c>
      <c r="AX2945">
        <v>8259</v>
      </c>
      <c r="AY2945">
        <v>0</v>
      </c>
      <c r="AZ2945">
        <v>26</v>
      </c>
      <c r="BA2945">
        <v>191.49</v>
      </c>
      <c r="BB2945">
        <v>48.3</v>
      </c>
    </row>
    <row r="2946" spans="1:54" x14ac:dyDescent="0.3">
      <c r="A2946">
        <v>51161</v>
      </c>
      <c r="B2946" t="s">
        <v>850</v>
      </c>
      <c r="C2946" t="s">
        <v>840</v>
      </c>
      <c r="D2946">
        <v>93785</v>
      </c>
      <c r="E2946">
        <v>92439</v>
      </c>
      <c r="F2946">
        <v>1.5</v>
      </c>
      <c r="G2946">
        <v>92376</v>
      </c>
      <c r="H2946">
        <v>4.8</v>
      </c>
      <c r="I2946">
        <v>20.8</v>
      </c>
      <c r="J2946">
        <v>19.600000000000001</v>
      </c>
      <c r="K2946">
        <v>52</v>
      </c>
      <c r="L2946">
        <v>89</v>
      </c>
      <c r="M2946">
        <v>5.8</v>
      </c>
      <c r="N2946">
        <v>0.2</v>
      </c>
      <c r="O2946">
        <v>3.2</v>
      </c>
      <c r="P2946">
        <v>0</v>
      </c>
      <c r="Q2946">
        <v>1.7</v>
      </c>
      <c r="R2946">
        <v>2.7</v>
      </c>
      <c r="S2946">
        <v>86.8</v>
      </c>
      <c r="T2946">
        <v>86.9</v>
      </c>
      <c r="U2946">
        <v>5.2</v>
      </c>
      <c r="V2946">
        <v>6.9</v>
      </c>
      <c r="W2946">
        <v>90.9</v>
      </c>
      <c r="X2946">
        <v>33.1</v>
      </c>
      <c r="Y2946">
        <v>8535</v>
      </c>
      <c r="Z2946">
        <v>20.3</v>
      </c>
      <c r="AA2946">
        <v>40588</v>
      </c>
      <c r="AB2946">
        <v>76.7</v>
      </c>
      <c r="AC2946">
        <v>16.600000000000001</v>
      </c>
      <c r="AD2946">
        <v>193700</v>
      </c>
      <c r="AE2946">
        <v>37928</v>
      </c>
      <c r="AF2946">
        <v>2.39</v>
      </c>
      <c r="AG2946">
        <v>31728</v>
      </c>
      <c r="AH2946">
        <v>60795</v>
      </c>
      <c r="AI2946">
        <v>6.6</v>
      </c>
      <c r="AJ2946">
        <v>2015</v>
      </c>
      <c r="AK2946">
        <v>28903</v>
      </c>
      <c r="AL2946">
        <v>-3</v>
      </c>
      <c r="AM2946">
        <v>5430</v>
      </c>
      <c r="AN2946">
        <v>7222</v>
      </c>
      <c r="AO2946">
        <v>0</v>
      </c>
      <c r="AP2946">
        <v>0</v>
      </c>
      <c r="AQ2946">
        <v>3.3</v>
      </c>
      <c r="AR2946">
        <v>0</v>
      </c>
      <c r="AS2946">
        <v>0.9</v>
      </c>
      <c r="AT2946">
        <v>30</v>
      </c>
      <c r="AU2946">
        <v>896071</v>
      </c>
      <c r="AV2946">
        <v>504679</v>
      </c>
      <c r="AW2946">
        <v>835653</v>
      </c>
      <c r="AX2946">
        <v>9281</v>
      </c>
      <c r="AY2946">
        <v>112694</v>
      </c>
      <c r="AZ2946">
        <v>219</v>
      </c>
      <c r="BA2946">
        <v>250.52</v>
      </c>
      <c r="BB2946">
        <v>368.7</v>
      </c>
    </row>
    <row r="2947" spans="1:54" x14ac:dyDescent="0.3">
      <c r="A2947">
        <v>51163</v>
      </c>
      <c r="B2947" t="s">
        <v>849</v>
      </c>
      <c r="C2947" t="s">
        <v>840</v>
      </c>
      <c r="D2947">
        <v>22327</v>
      </c>
      <c r="E2947">
        <v>22310</v>
      </c>
      <c r="F2947">
        <v>0.1</v>
      </c>
      <c r="G2947">
        <v>22307</v>
      </c>
      <c r="H2947">
        <v>3.9</v>
      </c>
      <c r="I2947">
        <v>17.399999999999999</v>
      </c>
      <c r="J2947">
        <v>24.2</v>
      </c>
      <c r="K2947">
        <v>50.6</v>
      </c>
      <c r="L2947">
        <v>94.5</v>
      </c>
      <c r="M2947">
        <v>2.7</v>
      </c>
      <c r="N2947">
        <v>0.6</v>
      </c>
      <c r="O2947">
        <v>0.6</v>
      </c>
      <c r="P2947">
        <v>0</v>
      </c>
      <c r="Q2947">
        <v>1.5</v>
      </c>
      <c r="R2947">
        <v>1.6</v>
      </c>
      <c r="S2947">
        <v>93.1</v>
      </c>
      <c r="T2947">
        <v>89.9</v>
      </c>
      <c r="U2947">
        <v>1.8</v>
      </c>
      <c r="V2947">
        <v>3.8</v>
      </c>
      <c r="W2947">
        <v>84.4</v>
      </c>
      <c r="X2947">
        <v>23.2</v>
      </c>
      <c r="Y2947">
        <v>2579</v>
      </c>
      <c r="Z2947">
        <v>22</v>
      </c>
      <c r="AA2947">
        <v>11268</v>
      </c>
      <c r="AB2947">
        <v>73.2</v>
      </c>
      <c r="AC2947">
        <v>5.2</v>
      </c>
      <c r="AD2947">
        <v>179500</v>
      </c>
      <c r="AE2947">
        <v>9234</v>
      </c>
      <c r="AF2947">
        <v>2.4</v>
      </c>
      <c r="AG2947">
        <v>25638</v>
      </c>
      <c r="AH2947">
        <v>48313</v>
      </c>
      <c r="AI2947">
        <v>12.6</v>
      </c>
      <c r="AJ2947">
        <v>434</v>
      </c>
      <c r="AK2947">
        <v>4390</v>
      </c>
      <c r="AL2947">
        <v>0</v>
      </c>
      <c r="AM2947">
        <v>1487</v>
      </c>
      <c r="AN2947">
        <v>1942</v>
      </c>
      <c r="AO2947">
        <v>0</v>
      </c>
      <c r="AP2947">
        <v>0</v>
      </c>
      <c r="AQ2947">
        <v>0</v>
      </c>
      <c r="AR2947">
        <v>0</v>
      </c>
      <c r="AS2947">
        <v>0</v>
      </c>
      <c r="AT2947">
        <v>0</v>
      </c>
      <c r="AU2947">
        <v>325974</v>
      </c>
      <c r="AV2947">
        <v>32676</v>
      </c>
      <c r="AW2947">
        <v>338393</v>
      </c>
      <c r="AX2947">
        <v>15786</v>
      </c>
      <c r="AY2947">
        <v>49186</v>
      </c>
      <c r="AZ2947">
        <v>44</v>
      </c>
      <c r="BA2947">
        <v>597.55999999999995</v>
      </c>
      <c r="BB2947">
        <v>37.299999999999997</v>
      </c>
    </row>
    <row r="2948" spans="1:54" x14ac:dyDescent="0.3">
      <c r="A2948">
        <v>51165</v>
      </c>
      <c r="B2948" t="s">
        <v>400</v>
      </c>
      <c r="C2948" t="s">
        <v>840</v>
      </c>
      <c r="D2948">
        <v>78171</v>
      </c>
      <c r="E2948">
        <v>76310</v>
      </c>
      <c r="F2948">
        <v>2.4</v>
      </c>
      <c r="G2948">
        <v>76314</v>
      </c>
      <c r="H2948">
        <v>5.4</v>
      </c>
      <c r="I2948">
        <v>22.4</v>
      </c>
      <c r="J2948">
        <v>18</v>
      </c>
      <c r="K2948">
        <v>51</v>
      </c>
      <c r="L2948">
        <v>95.1</v>
      </c>
      <c r="M2948">
        <v>2.1</v>
      </c>
      <c r="N2948">
        <v>0.6</v>
      </c>
      <c r="O2948">
        <v>0.7</v>
      </c>
      <c r="P2948">
        <v>0</v>
      </c>
      <c r="Q2948">
        <v>1.5</v>
      </c>
      <c r="R2948">
        <v>6</v>
      </c>
      <c r="S2948">
        <v>90.1</v>
      </c>
      <c r="T2948">
        <v>89.1</v>
      </c>
      <c r="U2948">
        <v>4.7</v>
      </c>
      <c r="V2948">
        <v>8.5</v>
      </c>
      <c r="W2948">
        <v>80.7</v>
      </c>
      <c r="X2948">
        <v>23.4</v>
      </c>
      <c r="Y2948">
        <v>4837</v>
      </c>
      <c r="Z2948">
        <v>22.1</v>
      </c>
      <c r="AA2948">
        <v>34540</v>
      </c>
      <c r="AB2948">
        <v>76.8</v>
      </c>
      <c r="AC2948">
        <v>10.3</v>
      </c>
      <c r="AD2948">
        <v>195300</v>
      </c>
      <c r="AE2948">
        <v>29440</v>
      </c>
      <c r="AF2948">
        <v>2.56</v>
      </c>
      <c r="AG2948">
        <v>27298</v>
      </c>
      <c r="AH2948">
        <v>52195</v>
      </c>
      <c r="AI2948">
        <v>10.4</v>
      </c>
      <c r="AJ2948">
        <v>1429</v>
      </c>
      <c r="AK2948">
        <v>26765</v>
      </c>
      <c r="AL2948">
        <v>10.3</v>
      </c>
      <c r="AM2948">
        <v>5431</v>
      </c>
      <c r="AN2948">
        <v>5740</v>
      </c>
      <c r="AO2948">
        <v>0</v>
      </c>
      <c r="AP2948">
        <v>0</v>
      </c>
      <c r="AQ2948">
        <v>0</v>
      </c>
      <c r="AR2948">
        <v>0</v>
      </c>
      <c r="AS2948">
        <v>0</v>
      </c>
      <c r="AT2948">
        <v>0</v>
      </c>
      <c r="AU2948">
        <v>5437495</v>
      </c>
      <c r="AV2948">
        <v>539906</v>
      </c>
      <c r="AW2948">
        <v>455492</v>
      </c>
      <c r="AX2948">
        <v>6171</v>
      </c>
      <c r="AY2948">
        <v>62105</v>
      </c>
      <c r="AZ2948">
        <v>252</v>
      </c>
      <c r="BA2948">
        <v>849.09</v>
      </c>
      <c r="BB2948">
        <v>89.9</v>
      </c>
    </row>
    <row r="2949" spans="1:54" x14ac:dyDescent="0.3">
      <c r="A2949">
        <v>51167</v>
      </c>
      <c r="B2949" t="s">
        <v>18</v>
      </c>
      <c r="C2949" t="s">
        <v>840</v>
      </c>
      <c r="D2949">
        <v>28023</v>
      </c>
      <c r="E2949">
        <v>28896</v>
      </c>
      <c r="F2949">
        <v>-3</v>
      </c>
      <c r="G2949">
        <v>28897</v>
      </c>
      <c r="H2949">
        <v>5.2</v>
      </c>
      <c r="I2949">
        <v>19.7</v>
      </c>
      <c r="J2949">
        <v>18.8</v>
      </c>
      <c r="K2949">
        <v>51.2</v>
      </c>
      <c r="L2949">
        <v>97.8</v>
      </c>
      <c r="M2949">
        <v>1</v>
      </c>
      <c r="N2949">
        <v>0.2</v>
      </c>
      <c r="O2949">
        <v>0.2</v>
      </c>
      <c r="P2949">
        <v>0</v>
      </c>
      <c r="Q2949">
        <v>0.7</v>
      </c>
      <c r="R2949">
        <v>1.1000000000000001</v>
      </c>
      <c r="S2949">
        <v>96.9</v>
      </c>
      <c r="T2949">
        <v>91.3</v>
      </c>
      <c r="U2949">
        <v>1.1000000000000001</v>
      </c>
      <c r="V2949">
        <v>0.9</v>
      </c>
      <c r="W2949">
        <v>74.7</v>
      </c>
      <c r="X2949">
        <v>10.5</v>
      </c>
      <c r="Y2949">
        <v>1458</v>
      </c>
      <c r="Z2949">
        <v>28.3</v>
      </c>
      <c r="AA2949">
        <v>13405</v>
      </c>
      <c r="AB2949">
        <v>78.2</v>
      </c>
      <c r="AC2949">
        <v>6</v>
      </c>
      <c r="AD2949">
        <v>91100</v>
      </c>
      <c r="AE2949">
        <v>11191</v>
      </c>
      <c r="AF2949">
        <v>2.5299999999999998</v>
      </c>
      <c r="AG2949">
        <v>19735</v>
      </c>
      <c r="AH2949">
        <v>33872</v>
      </c>
      <c r="AI2949">
        <v>19.3</v>
      </c>
      <c r="AJ2949">
        <v>483</v>
      </c>
      <c r="AK2949">
        <v>5758</v>
      </c>
      <c r="AL2949">
        <v>-7.1</v>
      </c>
      <c r="AM2949">
        <v>1173</v>
      </c>
      <c r="AN2949">
        <v>1921</v>
      </c>
      <c r="AO2949">
        <v>0</v>
      </c>
      <c r="AP2949">
        <v>0</v>
      </c>
      <c r="AQ2949">
        <v>0</v>
      </c>
      <c r="AR2949">
        <v>0</v>
      </c>
      <c r="AS2949">
        <v>0</v>
      </c>
      <c r="AT2949">
        <v>21.4</v>
      </c>
      <c r="AU2949">
        <v>192925</v>
      </c>
      <c r="AV2949">
        <v>36465</v>
      </c>
      <c r="AW2949">
        <v>255615</v>
      </c>
      <c r="AX2949">
        <v>8806</v>
      </c>
      <c r="AY2949">
        <v>15571</v>
      </c>
      <c r="AZ2949">
        <v>30</v>
      </c>
      <c r="BA2949">
        <v>473.82</v>
      </c>
      <c r="BB2949">
        <v>61</v>
      </c>
    </row>
    <row r="2950" spans="1:54" x14ac:dyDescent="0.3">
      <c r="A2950">
        <v>51169</v>
      </c>
      <c r="B2950" t="s">
        <v>85</v>
      </c>
      <c r="C2950" t="s">
        <v>840</v>
      </c>
      <c r="D2950">
        <v>22384</v>
      </c>
      <c r="E2950">
        <v>23172</v>
      </c>
      <c r="F2950">
        <v>-3.4</v>
      </c>
      <c r="G2950">
        <v>23177</v>
      </c>
      <c r="H2950">
        <v>4.8</v>
      </c>
      <c r="I2950">
        <v>18.899999999999999</v>
      </c>
      <c r="J2950">
        <v>21.5</v>
      </c>
      <c r="K2950">
        <v>49.9</v>
      </c>
      <c r="L2950">
        <v>97.9</v>
      </c>
      <c r="M2950">
        <v>0.8</v>
      </c>
      <c r="N2950">
        <v>0.3</v>
      </c>
      <c r="O2950">
        <v>0.2</v>
      </c>
      <c r="P2950">
        <v>0.1</v>
      </c>
      <c r="Q2950">
        <v>0.7</v>
      </c>
      <c r="R2950">
        <v>1.3</v>
      </c>
      <c r="S2950">
        <v>96.8</v>
      </c>
      <c r="T2950">
        <v>89.8</v>
      </c>
      <c r="U2950">
        <v>0.8</v>
      </c>
      <c r="V2950">
        <v>1.2</v>
      </c>
      <c r="W2950">
        <v>74.900000000000006</v>
      </c>
      <c r="X2950">
        <v>10.9</v>
      </c>
      <c r="Y2950">
        <v>1501</v>
      </c>
      <c r="Z2950">
        <v>28.4</v>
      </c>
      <c r="AA2950">
        <v>11868</v>
      </c>
      <c r="AB2950">
        <v>77</v>
      </c>
      <c r="AC2950">
        <v>4.0999999999999996</v>
      </c>
      <c r="AD2950">
        <v>91000</v>
      </c>
      <c r="AE2950">
        <v>9692</v>
      </c>
      <c r="AF2950">
        <v>2.3199999999999998</v>
      </c>
      <c r="AG2950">
        <v>21485</v>
      </c>
      <c r="AH2950">
        <v>38355</v>
      </c>
      <c r="AI2950">
        <v>18.3</v>
      </c>
      <c r="AJ2950">
        <v>298</v>
      </c>
      <c r="AK2950">
        <v>3350</v>
      </c>
      <c r="AL2950">
        <v>-5.6</v>
      </c>
      <c r="AM2950">
        <v>955</v>
      </c>
      <c r="AN2950">
        <v>1319</v>
      </c>
      <c r="AO2950">
        <v>0</v>
      </c>
      <c r="AP2950">
        <v>0</v>
      </c>
      <c r="AQ2950">
        <v>0</v>
      </c>
      <c r="AR2950">
        <v>0</v>
      </c>
      <c r="AS2950">
        <v>0</v>
      </c>
      <c r="AT2950">
        <v>0</v>
      </c>
      <c r="AU2950">
        <v>451508</v>
      </c>
      <c r="AV2950">
        <v>0</v>
      </c>
      <c r="AW2950">
        <v>197209</v>
      </c>
      <c r="AX2950">
        <v>8634</v>
      </c>
      <c r="AY2950">
        <v>11577</v>
      </c>
      <c r="AZ2950">
        <v>15</v>
      </c>
      <c r="BA2950">
        <v>535.53</v>
      </c>
      <c r="BB2950">
        <v>43.3</v>
      </c>
    </row>
    <row r="2951" spans="1:54" x14ac:dyDescent="0.3">
      <c r="A2951">
        <v>51171</v>
      </c>
      <c r="B2951" t="s">
        <v>848</v>
      </c>
      <c r="C2951" t="s">
        <v>840</v>
      </c>
      <c r="D2951">
        <v>43021</v>
      </c>
      <c r="E2951">
        <v>41993</v>
      </c>
      <c r="F2951">
        <v>2.4</v>
      </c>
      <c r="G2951">
        <v>41993</v>
      </c>
      <c r="H2951">
        <v>5.6</v>
      </c>
      <c r="I2951">
        <v>21.5</v>
      </c>
      <c r="J2951">
        <v>20.2</v>
      </c>
      <c r="K2951">
        <v>51.2</v>
      </c>
      <c r="L2951">
        <v>94.8</v>
      </c>
      <c r="M2951">
        <v>2.4</v>
      </c>
      <c r="N2951">
        <v>0.4</v>
      </c>
      <c r="O2951">
        <v>0.8</v>
      </c>
      <c r="P2951">
        <v>0</v>
      </c>
      <c r="Q2951">
        <v>1.6</v>
      </c>
      <c r="R2951">
        <v>6.8</v>
      </c>
      <c r="S2951">
        <v>88.8</v>
      </c>
      <c r="T2951">
        <v>84</v>
      </c>
      <c r="U2951">
        <v>4.0999999999999996</v>
      </c>
      <c r="V2951">
        <v>7.5</v>
      </c>
      <c r="W2951">
        <v>84.6</v>
      </c>
      <c r="X2951">
        <v>19.8</v>
      </c>
      <c r="Y2951">
        <v>3629</v>
      </c>
      <c r="Z2951">
        <v>29.9</v>
      </c>
      <c r="AA2951">
        <v>21067</v>
      </c>
      <c r="AB2951">
        <v>70.5</v>
      </c>
      <c r="AC2951">
        <v>14</v>
      </c>
      <c r="AD2951">
        <v>205300</v>
      </c>
      <c r="AE2951">
        <v>17397</v>
      </c>
      <c r="AF2951">
        <v>2.4</v>
      </c>
      <c r="AG2951">
        <v>25134</v>
      </c>
      <c r="AH2951">
        <v>49625</v>
      </c>
      <c r="AI2951">
        <v>11.7</v>
      </c>
      <c r="AJ2951">
        <v>870</v>
      </c>
      <c r="AK2951">
        <v>11204</v>
      </c>
      <c r="AL2951">
        <v>-2</v>
      </c>
      <c r="AM2951">
        <v>2851</v>
      </c>
      <c r="AN2951">
        <v>3757</v>
      </c>
      <c r="AO2951">
        <v>0</v>
      </c>
      <c r="AP2951">
        <v>0</v>
      </c>
      <c r="AQ2951">
        <v>0</v>
      </c>
      <c r="AR2951">
        <v>0</v>
      </c>
      <c r="AS2951">
        <v>2.8</v>
      </c>
      <c r="AT2951">
        <v>0</v>
      </c>
      <c r="AU2951">
        <v>1058065</v>
      </c>
      <c r="AV2951">
        <v>347179</v>
      </c>
      <c r="AW2951">
        <v>494209</v>
      </c>
      <c r="AX2951">
        <v>12176</v>
      </c>
      <c r="AY2951">
        <v>50053</v>
      </c>
      <c r="AZ2951">
        <v>87</v>
      </c>
      <c r="BA2951">
        <v>508.78</v>
      </c>
      <c r="BB2951">
        <v>82.5</v>
      </c>
    </row>
    <row r="2952" spans="1:54" x14ac:dyDescent="0.3">
      <c r="A2952">
        <v>51173</v>
      </c>
      <c r="B2952" t="s">
        <v>847</v>
      </c>
      <c r="C2952" t="s">
        <v>840</v>
      </c>
      <c r="D2952">
        <v>31555</v>
      </c>
      <c r="E2952">
        <v>32208</v>
      </c>
      <c r="F2952">
        <v>-2</v>
      </c>
      <c r="G2952">
        <v>32208</v>
      </c>
      <c r="H2952">
        <v>4.9000000000000004</v>
      </c>
      <c r="I2952">
        <v>20.100000000000001</v>
      </c>
      <c r="J2952">
        <v>20</v>
      </c>
      <c r="K2952">
        <v>51</v>
      </c>
      <c r="L2952">
        <v>95.9</v>
      </c>
      <c r="M2952">
        <v>2.4</v>
      </c>
      <c r="N2952">
        <v>0.2</v>
      </c>
      <c r="O2952">
        <v>0.4</v>
      </c>
      <c r="P2952">
        <v>0</v>
      </c>
      <c r="Q2952">
        <v>1.2</v>
      </c>
      <c r="R2952">
        <v>1.8</v>
      </c>
      <c r="S2952">
        <v>94.3</v>
      </c>
      <c r="T2952">
        <v>84.5</v>
      </c>
      <c r="U2952">
        <v>1.2</v>
      </c>
      <c r="V2952">
        <v>1.9</v>
      </c>
      <c r="W2952">
        <v>79.900000000000006</v>
      </c>
      <c r="X2952">
        <v>15</v>
      </c>
      <c r="Y2952">
        <v>2387</v>
      </c>
      <c r="Z2952">
        <v>20.7</v>
      </c>
      <c r="AA2952">
        <v>15340</v>
      </c>
      <c r="AB2952">
        <v>70.8</v>
      </c>
      <c r="AC2952">
        <v>10.4</v>
      </c>
      <c r="AD2952">
        <v>91200</v>
      </c>
      <c r="AE2952">
        <v>12650</v>
      </c>
      <c r="AF2952">
        <v>2.4700000000000002</v>
      </c>
      <c r="AG2952">
        <v>20837</v>
      </c>
      <c r="AH2952">
        <v>37239</v>
      </c>
      <c r="AI2952">
        <v>18.399999999999999</v>
      </c>
      <c r="AJ2952">
        <v>517</v>
      </c>
      <c r="AK2952">
        <v>9011</v>
      </c>
      <c r="AL2952">
        <v>-5.3</v>
      </c>
      <c r="AM2952">
        <v>1484</v>
      </c>
      <c r="AN2952">
        <v>1996</v>
      </c>
      <c r="AO2952">
        <v>0</v>
      </c>
      <c r="AP2952">
        <v>0</v>
      </c>
      <c r="AQ2952">
        <v>0</v>
      </c>
      <c r="AR2952">
        <v>0</v>
      </c>
      <c r="AS2952">
        <v>0</v>
      </c>
      <c r="AT2952">
        <v>28.1</v>
      </c>
      <c r="AU2952">
        <v>777241</v>
      </c>
      <c r="AV2952">
        <v>52716</v>
      </c>
      <c r="AW2952">
        <v>300319</v>
      </c>
      <c r="AX2952">
        <v>9388</v>
      </c>
      <c r="AY2952">
        <v>24143</v>
      </c>
      <c r="AZ2952">
        <v>26</v>
      </c>
      <c r="BA2952">
        <v>450.93</v>
      </c>
      <c r="BB2952">
        <v>71.400000000000006</v>
      </c>
    </row>
    <row r="2953" spans="1:54" x14ac:dyDescent="0.3">
      <c r="A2953">
        <v>51175</v>
      </c>
      <c r="B2953" t="s">
        <v>846</v>
      </c>
      <c r="C2953" t="s">
        <v>840</v>
      </c>
      <c r="D2953">
        <v>18059</v>
      </c>
      <c r="E2953">
        <v>18589</v>
      </c>
      <c r="F2953">
        <v>-2.9</v>
      </c>
      <c r="G2953">
        <v>18570</v>
      </c>
      <c r="H2953">
        <v>4.4000000000000004</v>
      </c>
      <c r="I2953">
        <v>19</v>
      </c>
      <c r="J2953">
        <v>18</v>
      </c>
      <c r="K2953">
        <v>48.1</v>
      </c>
      <c r="L2953">
        <v>61.5</v>
      </c>
      <c r="M2953">
        <v>36.1</v>
      </c>
      <c r="N2953">
        <v>0.4</v>
      </c>
      <c r="O2953">
        <v>0.3</v>
      </c>
      <c r="P2953">
        <v>0</v>
      </c>
      <c r="Q2953">
        <v>1.6</v>
      </c>
      <c r="R2953">
        <v>1.3</v>
      </c>
      <c r="S2953">
        <v>60.7</v>
      </c>
      <c r="T2953">
        <v>89.8</v>
      </c>
      <c r="U2953">
        <v>1.1000000000000001</v>
      </c>
      <c r="V2953">
        <v>2</v>
      </c>
      <c r="W2953">
        <v>78</v>
      </c>
      <c r="X2953">
        <v>13.6</v>
      </c>
      <c r="Y2953">
        <v>2173</v>
      </c>
      <c r="Z2953">
        <v>31.3</v>
      </c>
      <c r="AA2953">
        <v>7552</v>
      </c>
      <c r="AB2953">
        <v>71.8</v>
      </c>
      <c r="AC2953">
        <v>4.7</v>
      </c>
      <c r="AD2953">
        <v>150000</v>
      </c>
      <c r="AE2953">
        <v>6708</v>
      </c>
      <c r="AF2953">
        <v>2.52</v>
      </c>
      <c r="AG2953">
        <v>22433</v>
      </c>
      <c r="AH2953">
        <v>46150</v>
      </c>
      <c r="AI2953">
        <v>16</v>
      </c>
      <c r="AJ2953">
        <v>226</v>
      </c>
      <c r="AK2953">
        <v>1746</v>
      </c>
      <c r="AL2953">
        <v>-6</v>
      </c>
      <c r="AM2953">
        <v>838</v>
      </c>
      <c r="AN2953">
        <v>772</v>
      </c>
      <c r="AO2953">
        <v>0</v>
      </c>
      <c r="AP2953">
        <v>0</v>
      </c>
      <c r="AQ2953">
        <v>0</v>
      </c>
      <c r="AR2953">
        <v>0</v>
      </c>
      <c r="AS2953">
        <v>0</v>
      </c>
      <c r="AT2953">
        <v>29.5</v>
      </c>
      <c r="AU2953">
        <v>831405</v>
      </c>
      <c r="AV2953">
        <v>70454</v>
      </c>
      <c r="AW2953">
        <v>57936</v>
      </c>
      <c r="AX2953">
        <v>3144</v>
      </c>
      <c r="AY2953">
        <v>0</v>
      </c>
      <c r="AZ2953">
        <v>28</v>
      </c>
      <c r="BA2953">
        <v>599.15</v>
      </c>
      <c r="BB2953">
        <v>31</v>
      </c>
    </row>
    <row r="2954" spans="1:54" x14ac:dyDescent="0.3">
      <c r="A2954">
        <v>51177</v>
      </c>
      <c r="B2954" t="s">
        <v>845</v>
      </c>
      <c r="C2954" t="s">
        <v>840</v>
      </c>
      <c r="D2954">
        <v>129188</v>
      </c>
      <c r="E2954">
        <v>122660</v>
      </c>
      <c r="F2954">
        <v>5.3</v>
      </c>
      <c r="G2954">
        <v>122397</v>
      </c>
      <c r="H2954">
        <v>6.1</v>
      </c>
      <c r="I2954">
        <v>25.6</v>
      </c>
      <c r="J2954">
        <v>12.2</v>
      </c>
      <c r="K2954">
        <v>50.8</v>
      </c>
      <c r="L2954">
        <v>77.3</v>
      </c>
      <c r="M2954">
        <v>16.100000000000001</v>
      </c>
      <c r="N2954">
        <v>0.4</v>
      </c>
      <c r="O2954">
        <v>2.7</v>
      </c>
      <c r="P2954">
        <v>0.2</v>
      </c>
      <c r="Q2954">
        <v>3.3</v>
      </c>
      <c r="R2954">
        <v>8.6999999999999993</v>
      </c>
      <c r="S2954">
        <v>70.099999999999994</v>
      </c>
      <c r="T2954">
        <v>87.3</v>
      </c>
      <c r="U2954">
        <v>6.4</v>
      </c>
      <c r="V2954">
        <v>9.5</v>
      </c>
      <c r="W2954">
        <v>89.1</v>
      </c>
      <c r="X2954">
        <v>28.2</v>
      </c>
      <c r="Y2954">
        <v>13141</v>
      </c>
      <c r="Z2954">
        <v>38</v>
      </c>
      <c r="AA2954">
        <v>46242</v>
      </c>
      <c r="AB2954">
        <v>77.5</v>
      </c>
      <c r="AC2954">
        <v>7.3</v>
      </c>
      <c r="AD2954">
        <v>249100</v>
      </c>
      <c r="AE2954">
        <v>41709</v>
      </c>
      <c r="AF2954">
        <v>2.97</v>
      </c>
      <c r="AG2954">
        <v>31360</v>
      </c>
      <c r="AH2954">
        <v>78345</v>
      </c>
      <c r="AI2954">
        <v>7.6</v>
      </c>
      <c r="AJ2954">
        <v>2329</v>
      </c>
      <c r="AK2954">
        <v>27727</v>
      </c>
      <c r="AL2954">
        <v>0.7</v>
      </c>
      <c r="AM2954">
        <v>7557</v>
      </c>
      <c r="AN2954">
        <v>8956</v>
      </c>
      <c r="AO2954">
        <v>9.6999999999999993</v>
      </c>
      <c r="AP2954">
        <v>0</v>
      </c>
      <c r="AQ2954">
        <v>4.5</v>
      </c>
      <c r="AR2954">
        <v>0</v>
      </c>
      <c r="AS2954">
        <v>3.7</v>
      </c>
      <c r="AT2954">
        <v>33.200000000000003</v>
      </c>
      <c r="AU2954">
        <v>496376</v>
      </c>
      <c r="AV2954">
        <v>430377</v>
      </c>
      <c r="AW2954">
        <v>2148513</v>
      </c>
      <c r="AX2954">
        <v>18064</v>
      </c>
      <c r="AY2954">
        <v>169842</v>
      </c>
      <c r="AZ2954">
        <v>375</v>
      </c>
      <c r="BA2954">
        <v>401.5</v>
      </c>
      <c r="BB2954">
        <v>304.89999999999998</v>
      </c>
    </row>
    <row r="2955" spans="1:54" x14ac:dyDescent="0.3">
      <c r="A2955">
        <v>51179</v>
      </c>
      <c r="B2955" t="s">
        <v>844</v>
      </c>
      <c r="C2955" t="s">
        <v>840</v>
      </c>
      <c r="D2955">
        <v>139992</v>
      </c>
      <c r="E2955">
        <v>128952</v>
      </c>
      <c r="F2955">
        <v>8.6</v>
      </c>
      <c r="G2955">
        <v>128961</v>
      </c>
      <c r="H2955">
        <v>6.4</v>
      </c>
      <c r="I2955">
        <v>26.8</v>
      </c>
      <c r="J2955">
        <v>9.1</v>
      </c>
      <c r="K2955">
        <v>49.6</v>
      </c>
      <c r="L2955">
        <v>74</v>
      </c>
      <c r="M2955">
        <v>18</v>
      </c>
      <c r="N2955">
        <v>0.7</v>
      </c>
      <c r="O2955">
        <v>3.3</v>
      </c>
      <c r="P2955">
        <v>0.2</v>
      </c>
      <c r="Q2955">
        <v>3.9</v>
      </c>
      <c r="R2955">
        <v>11.3</v>
      </c>
      <c r="S2955">
        <v>64.8</v>
      </c>
      <c r="T2955">
        <v>84.1</v>
      </c>
      <c r="U2955">
        <v>8.4</v>
      </c>
      <c r="V2955">
        <v>12.8</v>
      </c>
      <c r="W2955">
        <v>92.6</v>
      </c>
      <c r="X2955">
        <v>36.200000000000003</v>
      </c>
      <c r="Y2955">
        <v>17657</v>
      </c>
      <c r="Z2955">
        <v>39.4</v>
      </c>
      <c r="AA2955">
        <v>46526</v>
      </c>
      <c r="AB2955">
        <v>76.900000000000006</v>
      </c>
      <c r="AC2955">
        <v>9.1</v>
      </c>
      <c r="AD2955">
        <v>299300</v>
      </c>
      <c r="AE2955">
        <v>42178</v>
      </c>
      <c r="AF2955">
        <v>3.04</v>
      </c>
      <c r="AG2955">
        <v>36574</v>
      </c>
      <c r="AH2955">
        <v>97110</v>
      </c>
      <c r="AI2955">
        <v>5.0999999999999996</v>
      </c>
      <c r="AJ2955">
        <v>2144</v>
      </c>
      <c r="AK2955">
        <v>29297</v>
      </c>
      <c r="AL2955">
        <v>1.5</v>
      </c>
      <c r="AM2955">
        <v>7623</v>
      </c>
      <c r="AN2955">
        <v>9051</v>
      </c>
      <c r="AO2955">
        <v>15</v>
      </c>
      <c r="AP2955">
        <v>0</v>
      </c>
      <c r="AQ2955">
        <v>5.5</v>
      </c>
      <c r="AR2955">
        <v>0</v>
      </c>
      <c r="AS2955">
        <v>6.6</v>
      </c>
      <c r="AT2955">
        <v>34.1</v>
      </c>
      <c r="AU2955">
        <v>140813</v>
      </c>
      <c r="AV2955">
        <v>1249915</v>
      </c>
      <c r="AW2955">
        <v>930261</v>
      </c>
      <c r="AX2955">
        <v>7701</v>
      </c>
      <c r="AY2955">
        <v>140309</v>
      </c>
      <c r="AZ2955">
        <v>772</v>
      </c>
      <c r="BA2955">
        <v>268.95999999999998</v>
      </c>
      <c r="BB2955">
        <v>479.5</v>
      </c>
    </row>
    <row r="2956" spans="1:54" x14ac:dyDescent="0.3">
      <c r="A2956">
        <v>51181</v>
      </c>
      <c r="B2956" t="s">
        <v>412</v>
      </c>
      <c r="C2956" t="s">
        <v>840</v>
      </c>
      <c r="D2956">
        <v>6790</v>
      </c>
      <c r="E2956">
        <v>7065</v>
      </c>
      <c r="F2956">
        <v>-3.9</v>
      </c>
      <c r="G2956">
        <v>7058</v>
      </c>
      <c r="H2956">
        <v>4.5</v>
      </c>
      <c r="I2956">
        <v>18.2</v>
      </c>
      <c r="J2956">
        <v>19.100000000000001</v>
      </c>
      <c r="K2956">
        <v>50.7</v>
      </c>
      <c r="L2956">
        <v>53.5</v>
      </c>
      <c r="M2956">
        <v>43.8</v>
      </c>
      <c r="N2956">
        <v>0.4</v>
      </c>
      <c r="O2956">
        <v>0.4</v>
      </c>
      <c r="P2956">
        <v>0</v>
      </c>
      <c r="Q2956">
        <v>1.8</v>
      </c>
      <c r="R2956">
        <v>1.7</v>
      </c>
      <c r="S2956">
        <v>52.3</v>
      </c>
      <c r="T2956">
        <v>91.9</v>
      </c>
      <c r="U2956">
        <v>1.1000000000000001</v>
      </c>
      <c r="V2956">
        <v>1.7</v>
      </c>
      <c r="W2956">
        <v>77.8</v>
      </c>
      <c r="X2956">
        <v>16.7</v>
      </c>
      <c r="Y2956">
        <v>702</v>
      </c>
      <c r="Z2956">
        <v>33.5</v>
      </c>
      <c r="AA2956">
        <v>3503</v>
      </c>
      <c r="AB2956">
        <v>79.900000000000006</v>
      </c>
      <c r="AC2956">
        <v>2.5</v>
      </c>
      <c r="AD2956">
        <v>161600</v>
      </c>
      <c r="AE2956">
        <v>2602</v>
      </c>
      <c r="AF2956">
        <v>2.66</v>
      </c>
      <c r="AG2956">
        <v>22600</v>
      </c>
      <c r="AH2956">
        <v>47292</v>
      </c>
      <c r="AI2956">
        <v>11.5</v>
      </c>
      <c r="AJ2956">
        <v>74</v>
      </c>
      <c r="AK2956">
        <v>0</v>
      </c>
      <c r="AL2956">
        <v>0</v>
      </c>
      <c r="AM2956">
        <v>309</v>
      </c>
      <c r="AN2956">
        <v>265</v>
      </c>
      <c r="AO2956">
        <v>0</v>
      </c>
      <c r="AP2956">
        <v>0</v>
      </c>
      <c r="AQ2956">
        <v>0</v>
      </c>
      <c r="AR2956">
        <v>0</v>
      </c>
      <c r="AS2956">
        <v>0</v>
      </c>
      <c r="AT2956">
        <v>0</v>
      </c>
      <c r="AU2956">
        <v>0</v>
      </c>
      <c r="AV2956">
        <v>0</v>
      </c>
      <c r="AW2956">
        <v>12558</v>
      </c>
      <c r="AX2956">
        <v>1780</v>
      </c>
      <c r="AY2956">
        <v>0</v>
      </c>
      <c r="AZ2956">
        <v>25</v>
      </c>
      <c r="BA2956">
        <v>278.95</v>
      </c>
      <c r="BB2956">
        <v>25.3</v>
      </c>
    </row>
    <row r="2957" spans="1:54" x14ac:dyDescent="0.3">
      <c r="A2957">
        <v>51183</v>
      </c>
      <c r="B2957" t="s">
        <v>843</v>
      </c>
      <c r="C2957" t="s">
        <v>840</v>
      </c>
      <c r="D2957">
        <v>11767</v>
      </c>
      <c r="E2957">
        <v>12083</v>
      </c>
      <c r="F2957">
        <v>-2.6</v>
      </c>
      <c r="G2957">
        <v>12087</v>
      </c>
      <c r="H2957">
        <v>4.5999999999999996</v>
      </c>
      <c r="I2957">
        <v>16</v>
      </c>
      <c r="J2957">
        <v>16.2</v>
      </c>
      <c r="K2957">
        <v>40.6</v>
      </c>
      <c r="L2957">
        <v>40.5</v>
      </c>
      <c r="M2957">
        <v>57.5</v>
      </c>
      <c r="N2957">
        <v>0.4</v>
      </c>
      <c r="O2957">
        <v>0.5</v>
      </c>
      <c r="P2957">
        <v>0</v>
      </c>
      <c r="Q2957">
        <v>1.1000000000000001</v>
      </c>
      <c r="R2957">
        <v>2.8</v>
      </c>
      <c r="S2957">
        <v>38.6</v>
      </c>
      <c r="T2957">
        <v>88.7</v>
      </c>
      <c r="U2957">
        <v>2</v>
      </c>
      <c r="V2957">
        <v>2.5</v>
      </c>
      <c r="W2957">
        <v>70</v>
      </c>
      <c r="X2957">
        <v>10.3</v>
      </c>
      <c r="Y2957">
        <v>1114</v>
      </c>
      <c r="Z2957">
        <v>27.1</v>
      </c>
      <c r="AA2957">
        <v>4717</v>
      </c>
      <c r="AB2957">
        <v>70.2</v>
      </c>
      <c r="AC2957">
        <v>5</v>
      </c>
      <c r="AD2957">
        <v>118000</v>
      </c>
      <c r="AE2957">
        <v>3704</v>
      </c>
      <c r="AF2957">
        <v>2.19</v>
      </c>
      <c r="AG2957">
        <v>16546</v>
      </c>
      <c r="AH2957">
        <v>39635</v>
      </c>
      <c r="AI2957">
        <v>15.3</v>
      </c>
      <c r="AJ2957">
        <v>191</v>
      </c>
      <c r="AK2957">
        <v>1991</v>
      </c>
      <c r="AL2957">
        <v>0.9</v>
      </c>
      <c r="AM2957">
        <v>438</v>
      </c>
      <c r="AN2957">
        <v>515</v>
      </c>
      <c r="AO2957">
        <v>0</v>
      </c>
      <c r="AP2957">
        <v>0</v>
      </c>
      <c r="AQ2957">
        <v>0</v>
      </c>
      <c r="AR2957">
        <v>0</v>
      </c>
      <c r="AS2957">
        <v>0</v>
      </c>
      <c r="AT2957">
        <v>26.9</v>
      </c>
      <c r="AU2957">
        <v>0</v>
      </c>
      <c r="AV2957">
        <v>0</v>
      </c>
      <c r="AW2957">
        <v>68872</v>
      </c>
      <c r="AX2957">
        <v>5698</v>
      </c>
      <c r="AY2957">
        <v>15741</v>
      </c>
      <c r="AZ2957">
        <v>20</v>
      </c>
      <c r="BA2957">
        <v>490.22</v>
      </c>
      <c r="BB2957">
        <v>24.7</v>
      </c>
    </row>
    <row r="2958" spans="1:54" x14ac:dyDescent="0.3">
      <c r="A2958">
        <v>51185</v>
      </c>
      <c r="B2958" t="s">
        <v>842</v>
      </c>
      <c r="C2958" t="s">
        <v>840</v>
      </c>
      <c r="D2958">
        <v>43452</v>
      </c>
      <c r="E2958">
        <v>45078</v>
      </c>
      <c r="F2958">
        <v>-3.6</v>
      </c>
      <c r="G2958">
        <v>45078</v>
      </c>
      <c r="H2958">
        <v>5</v>
      </c>
      <c r="I2958">
        <v>19.600000000000001</v>
      </c>
      <c r="J2958">
        <v>19.2</v>
      </c>
      <c r="K2958">
        <v>50.3</v>
      </c>
      <c r="L2958">
        <v>94.6</v>
      </c>
      <c r="M2958">
        <v>3.4</v>
      </c>
      <c r="N2958">
        <v>0.2</v>
      </c>
      <c r="O2958">
        <v>0.7</v>
      </c>
      <c r="P2958">
        <v>0</v>
      </c>
      <c r="Q2958">
        <v>1.1000000000000001</v>
      </c>
      <c r="R2958">
        <v>0.9</v>
      </c>
      <c r="S2958">
        <v>93.8</v>
      </c>
      <c r="T2958">
        <v>90.1</v>
      </c>
      <c r="U2958">
        <v>0.8</v>
      </c>
      <c r="V2958">
        <v>1.4</v>
      </c>
      <c r="W2958">
        <v>77</v>
      </c>
      <c r="X2958">
        <v>12.9</v>
      </c>
      <c r="Y2958">
        <v>3265</v>
      </c>
      <c r="Z2958">
        <v>25.1</v>
      </c>
      <c r="AA2958">
        <v>20677</v>
      </c>
      <c r="AB2958">
        <v>73</v>
      </c>
      <c r="AC2958">
        <v>7.9</v>
      </c>
      <c r="AD2958">
        <v>88000</v>
      </c>
      <c r="AE2958">
        <v>18294</v>
      </c>
      <c r="AF2958">
        <v>2.37</v>
      </c>
      <c r="AG2958">
        <v>21358</v>
      </c>
      <c r="AH2958">
        <v>35693</v>
      </c>
      <c r="AI2958">
        <v>18.3</v>
      </c>
      <c r="AJ2958">
        <v>1088</v>
      </c>
      <c r="AK2958">
        <v>13482</v>
      </c>
      <c r="AL2958">
        <v>-1.1000000000000001</v>
      </c>
      <c r="AM2958">
        <v>2108</v>
      </c>
      <c r="AN2958">
        <v>2969</v>
      </c>
      <c r="AO2958">
        <v>0</v>
      </c>
      <c r="AP2958">
        <v>0</v>
      </c>
      <c r="AQ2958">
        <v>0</v>
      </c>
      <c r="AR2958">
        <v>0</v>
      </c>
      <c r="AS2958">
        <v>0</v>
      </c>
      <c r="AT2958">
        <v>27.6</v>
      </c>
      <c r="AU2958">
        <v>354503</v>
      </c>
      <c r="AV2958">
        <v>0</v>
      </c>
      <c r="AW2958">
        <v>811756</v>
      </c>
      <c r="AX2958">
        <v>18473</v>
      </c>
      <c r="AY2958">
        <v>52190</v>
      </c>
      <c r="AZ2958">
        <v>26</v>
      </c>
      <c r="BA2958">
        <v>518.85</v>
      </c>
      <c r="BB2958">
        <v>86.9</v>
      </c>
    </row>
    <row r="2959" spans="1:54" x14ac:dyDescent="0.3">
      <c r="A2959">
        <v>51187</v>
      </c>
      <c r="B2959" t="s">
        <v>251</v>
      </c>
      <c r="C2959" t="s">
        <v>840</v>
      </c>
      <c r="D2959">
        <v>38987</v>
      </c>
      <c r="E2959">
        <v>37431</v>
      </c>
      <c r="F2959">
        <v>4.2</v>
      </c>
      <c r="G2959">
        <v>37575</v>
      </c>
      <c r="H2959">
        <v>5.8</v>
      </c>
      <c r="I2959">
        <v>22.6</v>
      </c>
      <c r="J2959">
        <v>14.5</v>
      </c>
      <c r="K2959">
        <v>50.1</v>
      </c>
      <c r="L2959">
        <v>91.2</v>
      </c>
      <c r="M2959">
        <v>5.0999999999999996</v>
      </c>
      <c r="N2959">
        <v>0.5</v>
      </c>
      <c r="O2959">
        <v>1.1000000000000001</v>
      </c>
      <c r="P2959">
        <v>0.1</v>
      </c>
      <c r="Q2959">
        <v>2.1</v>
      </c>
      <c r="R2959">
        <v>4.0999999999999996</v>
      </c>
      <c r="S2959">
        <v>87.5</v>
      </c>
      <c r="T2959">
        <v>87.7</v>
      </c>
      <c r="U2959">
        <v>3.7</v>
      </c>
      <c r="V2959">
        <v>4.7</v>
      </c>
      <c r="W2959">
        <v>84</v>
      </c>
      <c r="X2959">
        <v>20.5</v>
      </c>
      <c r="Y2959">
        <v>3584</v>
      </c>
      <c r="Z2959">
        <v>39.9</v>
      </c>
      <c r="AA2959">
        <v>16123</v>
      </c>
      <c r="AB2959">
        <v>72.5</v>
      </c>
      <c r="AC2959">
        <v>10</v>
      </c>
      <c r="AD2959">
        <v>219000</v>
      </c>
      <c r="AE2959">
        <v>14387</v>
      </c>
      <c r="AF2959">
        <v>2.58</v>
      </c>
      <c r="AG2959">
        <v>28889</v>
      </c>
      <c r="AH2959">
        <v>61610</v>
      </c>
      <c r="AI2959">
        <v>9.3000000000000007</v>
      </c>
      <c r="AJ2959">
        <v>776</v>
      </c>
      <c r="AK2959">
        <v>9701</v>
      </c>
      <c r="AL2959">
        <v>3.9</v>
      </c>
      <c r="AM2959">
        <v>2497</v>
      </c>
      <c r="AN2959">
        <v>3372</v>
      </c>
      <c r="AO2959">
        <v>0</v>
      </c>
      <c r="AP2959">
        <v>0</v>
      </c>
      <c r="AQ2959">
        <v>0</v>
      </c>
      <c r="AR2959">
        <v>0</v>
      </c>
      <c r="AS2959">
        <v>0</v>
      </c>
      <c r="AT2959">
        <v>35.9</v>
      </c>
      <c r="AU2959">
        <v>0</v>
      </c>
      <c r="AV2959">
        <v>18653</v>
      </c>
      <c r="AW2959">
        <v>369617</v>
      </c>
      <c r="AX2959">
        <v>10182</v>
      </c>
      <c r="AY2959">
        <v>41270</v>
      </c>
      <c r="AZ2959">
        <v>87</v>
      </c>
      <c r="BA2959">
        <v>213.47</v>
      </c>
      <c r="BB2959">
        <v>176</v>
      </c>
    </row>
    <row r="2960" spans="1:54" x14ac:dyDescent="0.3">
      <c r="A2960">
        <v>51191</v>
      </c>
      <c r="B2960" t="s">
        <v>10</v>
      </c>
      <c r="C2960" t="s">
        <v>840</v>
      </c>
      <c r="D2960">
        <v>54729</v>
      </c>
      <c r="E2960">
        <v>54870</v>
      </c>
      <c r="F2960">
        <v>-0.3</v>
      </c>
      <c r="G2960">
        <v>54876</v>
      </c>
      <c r="H2960">
        <v>4.9000000000000004</v>
      </c>
      <c r="I2960">
        <v>19.100000000000001</v>
      </c>
      <c r="J2960">
        <v>20.3</v>
      </c>
      <c r="K2960">
        <v>50.7</v>
      </c>
      <c r="L2960">
        <v>97</v>
      </c>
      <c r="M2960">
        <v>1.5</v>
      </c>
      <c r="N2960">
        <v>0.2</v>
      </c>
      <c r="O2960">
        <v>0.6</v>
      </c>
      <c r="P2960">
        <v>0</v>
      </c>
      <c r="Q2960">
        <v>0.8</v>
      </c>
      <c r="R2960">
        <v>1.4</v>
      </c>
      <c r="S2960">
        <v>95.6</v>
      </c>
      <c r="T2960">
        <v>87.4</v>
      </c>
      <c r="U2960">
        <v>1.3</v>
      </c>
      <c r="V2960">
        <v>2.2999999999999998</v>
      </c>
      <c r="W2960">
        <v>83.2</v>
      </c>
      <c r="X2960">
        <v>22.3</v>
      </c>
      <c r="Y2960">
        <v>4604</v>
      </c>
      <c r="Z2960">
        <v>23.4</v>
      </c>
      <c r="AA2960">
        <v>25725</v>
      </c>
      <c r="AB2960">
        <v>75.8</v>
      </c>
      <c r="AC2960">
        <v>11.9</v>
      </c>
      <c r="AD2960">
        <v>131500</v>
      </c>
      <c r="AE2960">
        <v>22755</v>
      </c>
      <c r="AF2960">
        <v>2.34</v>
      </c>
      <c r="AG2960">
        <v>25109</v>
      </c>
      <c r="AH2960">
        <v>41897</v>
      </c>
      <c r="AI2960">
        <v>12.1</v>
      </c>
      <c r="AJ2960">
        <v>1176</v>
      </c>
      <c r="AK2960">
        <v>16890</v>
      </c>
      <c r="AL2960">
        <v>-0.9</v>
      </c>
      <c r="AM2960">
        <v>3375</v>
      </c>
      <c r="AN2960">
        <v>4931</v>
      </c>
      <c r="AO2960">
        <v>0</v>
      </c>
      <c r="AP2960">
        <v>0</v>
      </c>
      <c r="AQ2960">
        <v>0</v>
      </c>
      <c r="AR2960">
        <v>0</v>
      </c>
      <c r="AS2960">
        <v>0</v>
      </c>
      <c r="AT2960">
        <v>28.5</v>
      </c>
      <c r="AU2960">
        <v>1359544</v>
      </c>
      <c r="AV2960">
        <v>279623</v>
      </c>
      <c r="AW2960">
        <v>701610</v>
      </c>
      <c r="AX2960">
        <v>13292</v>
      </c>
      <c r="AY2960">
        <v>59216</v>
      </c>
      <c r="AZ2960">
        <v>55</v>
      </c>
      <c r="BA2960">
        <v>560.98</v>
      </c>
      <c r="BB2960">
        <v>97.8</v>
      </c>
    </row>
    <row r="2961" spans="1:54" x14ac:dyDescent="0.3">
      <c r="A2961">
        <v>51193</v>
      </c>
      <c r="B2961" t="s">
        <v>841</v>
      </c>
      <c r="C2961" t="s">
        <v>840</v>
      </c>
      <c r="D2961">
        <v>17477</v>
      </c>
      <c r="E2961">
        <v>17454</v>
      </c>
      <c r="F2961">
        <v>0.1</v>
      </c>
      <c r="G2961">
        <v>17454</v>
      </c>
      <c r="H2961">
        <v>5.4</v>
      </c>
      <c r="I2961">
        <v>18.5</v>
      </c>
      <c r="J2961">
        <v>23.7</v>
      </c>
      <c r="K2961">
        <v>51.4</v>
      </c>
      <c r="L2961">
        <v>68.5</v>
      </c>
      <c r="M2961">
        <v>27.4</v>
      </c>
      <c r="N2961">
        <v>0.8</v>
      </c>
      <c r="O2961">
        <v>0.8</v>
      </c>
      <c r="P2961">
        <v>0.1</v>
      </c>
      <c r="Q2961">
        <v>2.4</v>
      </c>
      <c r="R2961">
        <v>6.1</v>
      </c>
      <c r="S2961">
        <v>63.6</v>
      </c>
      <c r="T2961">
        <v>92.9</v>
      </c>
      <c r="U2961">
        <v>3.4</v>
      </c>
      <c r="V2961">
        <v>3.1</v>
      </c>
      <c r="W2961">
        <v>79.099999999999994</v>
      </c>
      <c r="X2961">
        <v>14.9</v>
      </c>
      <c r="Y2961">
        <v>1756</v>
      </c>
      <c r="Z2961">
        <v>38.799999999999997</v>
      </c>
      <c r="AA2961">
        <v>10790</v>
      </c>
      <c r="AB2961">
        <v>77.900000000000006</v>
      </c>
      <c r="AC2961">
        <v>2.8</v>
      </c>
      <c r="AD2961">
        <v>180900</v>
      </c>
      <c r="AE2961">
        <v>7130</v>
      </c>
      <c r="AF2961">
        <v>2.44</v>
      </c>
      <c r="AG2961">
        <v>25245</v>
      </c>
      <c r="AH2961">
        <v>49157</v>
      </c>
      <c r="AI2961">
        <v>12.9</v>
      </c>
      <c r="AJ2961">
        <v>324</v>
      </c>
      <c r="AK2961">
        <v>2399</v>
      </c>
      <c r="AL2961">
        <v>-2.7</v>
      </c>
      <c r="AM2961">
        <v>1166</v>
      </c>
      <c r="AN2961">
        <v>1870</v>
      </c>
      <c r="AO2961">
        <v>0</v>
      </c>
      <c r="AP2961">
        <v>0</v>
      </c>
      <c r="AQ2961">
        <v>0</v>
      </c>
      <c r="AR2961">
        <v>0</v>
      </c>
      <c r="AS2961">
        <v>0</v>
      </c>
      <c r="AT2961">
        <v>23.7</v>
      </c>
      <c r="AU2961">
        <v>199608</v>
      </c>
      <c r="AV2961">
        <v>38886</v>
      </c>
      <c r="AW2961">
        <v>100420</v>
      </c>
      <c r="AX2961">
        <v>5794</v>
      </c>
      <c r="AY2961">
        <v>14209</v>
      </c>
      <c r="AZ2961">
        <v>64</v>
      </c>
      <c r="BA2961">
        <v>229.38</v>
      </c>
      <c r="BB2961">
        <v>76.099999999999994</v>
      </c>
    </row>
    <row r="2962" spans="1:54" x14ac:dyDescent="0.3">
      <c r="A2962">
        <v>51195</v>
      </c>
      <c r="B2962" t="s">
        <v>626</v>
      </c>
      <c r="C2962" t="s">
        <v>840</v>
      </c>
      <c r="D2962">
        <v>39935</v>
      </c>
      <c r="E2962">
        <v>41480</v>
      </c>
      <c r="F2962">
        <v>-3.7</v>
      </c>
      <c r="G2962">
        <v>41452</v>
      </c>
      <c r="H2962">
        <v>5.4</v>
      </c>
      <c r="I2962">
        <v>20</v>
      </c>
      <c r="J2962">
        <v>15.9</v>
      </c>
      <c r="K2962">
        <v>48.2</v>
      </c>
      <c r="L2962">
        <v>93</v>
      </c>
      <c r="M2962">
        <v>5.4</v>
      </c>
      <c r="N2962">
        <v>0.2</v>
      </c>
      <c r="O2962">
        <v>0.4</v>
      </c>
      <c r="P2962">
        <v>0</v>
      </c>
      <c r="Q2962">
        <v>1</v>
      </c>
      <c r="R2962">
        <v>1.2</v>
      </c>
      <c r="S2962">
        <v>92</v>
      </c>
      <c r="T2962">
        <v>88.4</v>
      </c>
      <c r="U2962">
        <v>1.5</v>
      </c>
      <c r="V2962">
        <v>2.6</v>
      </c>
      <c r="W2962">
        <v>72.900000000000006</v>
      </c>
      <c r="X2962">
        <v>13.1</v>
      </c>
      <c r="Y2962">
        <v>2901</v>
      </c>
      <c r="Z2962">
        <v>22.2</v>
      </c>
      <c r="AA2962">
        <v>17844</v>
      </c>
      <c r="AB2962">
        <v>70.8</v>
      </c>
      <c r="AC2962">
        <v>6.4</v>
      </c>
      <c r="AD2962">
        <v>83900</v>
      </c>
      <c r="AE2962">
        <v>15406</v>
      </c>
      <c r="AF2962">
        <v>2.48</v>
      </c>
      <c r="AG2962">
        <v>19107</v>
      </c>
      <c r="AH2962">
        <v>36218</v>
      </c>
      <c r="AI2962">
        <v>21.9</v>
      </c>
      <c r="AJ2962">
        <v>773</v>
      </c>
      <c r="AK2962">
        <v>10295</v>
      </c>
      <c r="AL2962">
        <v>-15.4</v>
      </c>
      <c r="AM2962">
        <v>1508</v>
      </c>
      <c r="AN2962">
        <v>2794</v>
      </c>
      <c r="AO2962">
        <v>0</v>
      </c>
      <c r="AP2962">
        <v>0</v>
      </c>
      <c r="AQ2962">
        <v>0</v>
      </c>
      <c r="AR2962">
        <v>0</v>
      </c>
      <c r="AS2962">
        <v>0</v>
      </c>
      <c r="AT2962">
        <v>28.1</v>
      </c>
      <c r="AU2962">
        <v>0</v>
      </c>
      <c r="AV2962">
        <v>496136</v>
      </c>
      <c r="AW2962">
        <v>438617</v>
      </c>
      <c r="AX2962">
        <v>10513</v>
      </c>
      <c r="AY2962">
        <v>40082</v>
      </c>
      <c r="AZ2962">
        <v>14</v>
      </c>
      <c r="BA2962">
        <v>403.19</v>
      </c>
      <c r="BB2962">
        <v>102.8</v>
      </c>
    </row>
    <row r="2963" spans="1:54" x14ac:dyDescent="0.3">
      <c r="A2963">
        <v>51197</v>
      </c>
      <c r="B2963" t="s">
        <v>839</v>
      </c>
      <c r="C2963" t="s">
        <v>840</v>
      </c>
      <c r="D2963">
        <v>29121</v>
      </c>
      <c r="E2963">
        <v>29235</v>
      </c>
      <c r="F2963">
        <v>-0.4</v>
      </c>
      <c r="G2963">
        <v>29235</v>
      </c>
      <c r="H2963">
        <v>5</v>
      </c>
      <c r="I2963">
        <v>20.100000000000001</v>
      </c>
      <c r="J2963">
        <v>19.7</v>
      </c>
      <c r="K2963">
        <v>51.1</v>
      </c>
      <c r="L2963">
        <v>95.1</v>
      </c>
      <c r="M2963">
        <v>2.9</v>
      </c>
      <c r="N2963">
        <v>0.2</v>
      </c>
      <c r="O2963">
        <v>0.6</v>
      </c>
      <c r="P2963">
        <v>0</v>
      </c>
      <c r="Q2963">
        <v>1.3</v>
      </c>
      <c r="R2963">
        <v>1.1000000000000001</v>
      </c>
      <c r="S2963">
        <v>94.1</v>
      </c>
      <c r="T2963">
        <v>91.7</v>
      </c>
      <c r="U2963">
        <v>0.9</v>
      </c>
      <c r="V2963">
        <v>2.2999999999999998</v>
      </c>
      <c r="W2963">
        <v>81.7</v>
      </c>
      <c r="X2963">
        <v>15</v>
      </c>
      <c r="Y2963">
        <v>2201</v>
      </c>
      <c r="Z2963">
        <v>21.3</v>
      </c>
      <c r="AA2963">
        <v>14189</v>
      </c>
      <c r="AB2963">
        <v>73.7</v>
      </c>
      <c r="AC2963">
        <v>9.8000000000000007</v>
      </c>
      <c r="AD2963">
        <v>112100</v>
      </c>
      <c r="AE2963">
        <v>11656</v>
      </c>
      <c r="AF2963">
        <v>2.48</v>
      </c>
      <c r="AG2963">
        <v>23219</v>
      </c>
      <c r="AH2963">
        <v>41275</v>
      </c>
      <c r="AI2963">
        <v>14.4</v>
      </c>
      <c r="AJ2963">
        <v>689</v>
      </c>
      <c r="AK2963">
        <v>9454</v>
      </c>
      <c r="AL2963">
        <v>3</v>
      </c>
      <c r="AM2963">
        <v>1501</v>
      </c>
      <c r="AN2963">
        <v>2250</v>
      </c>
      <c r="AO2963">
        <v>0</v>
      </c>
      <c r="AP2963">
        <v>0</v>
      </c>
      <c r="AQ2963">
        <v>0</v>
      </c>
      <c r="AR2963">
        <v>0</v>
      </c>
      <c r="AS2963">
        <v>0</v>
      </c>
      <c r="AT2963">
        <v>22.6</v>
      </c>
      <c r="AU2963">
        <v>567442</v>
      </c>
      <c r="AV2963">
        <v>105493</v>
      </c>
      <c r="AW2963">
        <v>908076</v>
      </c>
      <c r="AX2963">
        <v>31847</v>
      </c>
      <c r="AY2963">
        <v>63199</v>
      </c>
      <c r="AZ2963">
        <v>79</v>
      </c>
      <c r="BA2963">
        <v>461.82</v>
      </c>
      <c r="BB2963">
        <v>63.3</v>
      </c>
    </row>
    <row r="2964" spans="1:54" x14ac:dyDescent="0.3">
      <c r="A2964">
        <v>51199</v>
      </c>
      <c r="B2964" t="s">
        <v>1502</v>
      </c>
      <c r="C2964" t="s">
        <v>840</v>
      </c>
      <c r="D2964">
        <v>66342</v>
      </c>
      <c r="E2964">
        <v>65186</v>
      </c>
      <c r="F2964">
        <v>1.8</v>
      </c>
      <c r="G2964">
        <v>65464</v>
      </c>
      <c r="H2964">
        <v>5.3</v>
      </c>
      <c r="I2964">
        <v>24.1</v>
      </c>
      <c r="J2964">
        <v>14.6</v>
      </c>
      <c r="K2964">
        <v>50.7</v>
      </c>
      <c r="L2964">
        <v>77.099999999999994</v>
      </c>
      <c r="M2964">
        <v>13.4</v>
      </c>
      <c r="N2964">
        <v>0.5</v>
      </c>
      <c r="O2964">
        <v>5.5</v>
      </c>
      <c r="P2964">
        <v>0.2</v>
      </c>
      <c r="Q2964">
        <v>3.3</v>
      </c>
      <c r="R2964">
        <v>5.8</v>
      </c>
      <c r="S2964">
        <v>72.5</v>
      </c>
      <c r="T2964">
        <v>83.9</v>
      </c>
      <c r="U2964">
        <v>7</v>
      </c>
      <c r="V2964">
        <v>8.8000000000000007</v>
      </c>
      <c r="W2964">
        <v>94.9</v>
      </c>
      <c r="X2964">
        <v>42</v>
      </c>
      <c r="Y2964">
        <v>9868</v>
      </c>
      <c r="Z2964">
        <v>21.5</v>
      </c>
      <c r="AA2964">
        <v>27258</v>
      </c>
      <c r="AB2964">
        <v>75.099999999999994</v>
      </c>
      <c r="AC2964">
        <v>18.100000000000001</v>
      </c>
      <c r="AD2964">
        <v>316800</v>
      </c>
      <c r="AE2964">
        <v>24071</v>
      </c>
      <c r="AF2964">
        <v>2.69</v>
      </c>
      <c r="AG2964">
        <v>36373</v>
      </c>
      <c r="AH2964">
        <v>82073</v>
      </c>
      <c r="AI2964">
        <v>5.7</v>
      </c>
      <c r="AJ2964">
        <v>1407</v>
      </c>
      <c r="AK2964">
        <v>16731</v>
      </c>
      <c r="AL2964">
        <v>-3.1</v>
      </c>
      <c r="AM2964">
        <v>3479</v>
      </c>
      <c r="AN2964">
        <v>4807</v>
      </c>
      <c r="AO2964">
        <v>6.7</v>
      </c>
      <c r="AP2964">
        <v>0</v>
      </c>
      <c r="AQ2964">
        <v>6.7</v>
      </c>
      <c r="AR2964">
        <v>0</v>
      </c>
      <c r="AS2964">
        <v>0</v>
      </c>
      <c r="AT2964">
        <v>33.5</v>
      </c>
      <c r="AU2964">
        <v>0</v>
      </c>
      <c r="AV2964">
        <v>149733</v>
      </c>
      <c r="AW2964">
        <v>852204</v>
      </c>
      <c r="AX2964">
        <v>13854</v>
      </c>
      <c r="AY2964">
        <v>187400</v>
      </c>
      <c r="AZ2964">
        <v>432</v>
      </c>
      <c r="BA2964">
        <v>104.78</v>
      </c>
      <c r="BB2964">
        <v>624.79999999999995</v>
      </c>
    </row>
    <row r="2965" spans="1:54" x14ac:dyDescent="0.3">
      <c r="A2965">
        <v>51510</v>
      </c>
      <c r="B2965" t="s">
        <v>944</v>
      </c>
      <c r="C2965" t="s">
        <v>840</v>
      </c>
      <c r="D2965">
        <v>150575</v>
      </c>
      <c r="E2965">
        <v>140006</v>
      </c>
      <c r="F2965">
        <v>7.5</v>
      </c>
      <c r="G2965">
        <v>139966</v>
      </c>
      <c r="H2965">
        <v>7.5</v>
      </c>
      <c r="I2965">
        <v>17.8</v>
      </c>
      <c r="J2965">
        <v>10.1</v>
      </c>
      <c r="K2965">
        <v>51.6</v>
      </c>
      <c r="L2965">
        <v>66.400000000000006</v>
      </c>
      <c r="M2965">
        <v>22.6</v>
      </c>
      <c r="N2965">
        <v>0.8</v>
      </c>
      <c r="O2965">
        <v>6.9</v>
      </c>
      <c r="P2965">
        <v>0.1</v>
      </c>
      <c r="Q2965">
        <v>3.1</v>
      </c>
      <c r="R2965">
        <v>16.600000000000001</v>
      </c>
      <c r="S2965">
        <v>52.3</v>
      </c>
      <c r="T2965">
        <v>78.3</v>
      </c>
      <c r="U2965">
        <v>26.3</v>
      </c>
      <c r="V2965">
        <v>31.1</v>
      </c>
      <c r="W2965">
        <v>91.2</v>
      </c>
      <c r="X2965">
        <v>61.4</v>
      </c>
      <c r="Y2965">
        <v>10810</v>
      </c>
      <c r="Z2965">
        <v>30.5</v>
      </c>
      <c r="AA2965">
        <v>75329</v>
      </c>
      <c r="AB2965">
        <v>43.3</v>
      </c>
      <c r="AC2965">
        <v>63.1</v>
      </c>
      <c r="AD2965">
        <v>476700</v>
      </c>
      <c r="AE2965">
        <v>65369</v>
      </c>
      <c r="AF2965">
        <v>2.17</v>
      </c>
      <c r="AG2965">
        <v>54608</v>
      </c>
      <c r="AH2965">
        <v>85706</v>
      </c>
      <c r="AI2965">
        <v>8.4</v>
      </c>
      <c r="AJ2965">
        <v>4640</v>
      </c>
      <c r="AK2965">
        <v>83411</v>
      </c>
      <c r="AL2965">
        <v>0.1</v>
      </c>
      <c r="AM2965">
        <v>13472</v>
      </c>
      <c r="AN2965">
        <v>15161</v>
      </c>
      <c r="AO2965">
        <v>14</v>
      </c>
      <c r="AP2965">
        <v>0.8</v>
      </c>
      <c r="AQ2965">
        <v>7.6</v>
      </c>
      <c r="AR2965">
        <v>0</v>
      </c>
      <c r="AS2965">
        <v>6.8</v>
      </c>
      <c r="AT2965">
        <v>32.6</v>
      </c>
      <c r="AU2965">
        <v>284508</v>
      </c>
      <c r="AV2965">
        <v>525705</v>
      </c>
      <c r="AW2965">
        <v>2353754</v>
      </c>
      <c r="AX2965">
        <v>16785</v>
      </c>
      <c r="AY2965">
        <v>471725</v>
      </c>
      <c r="AZ2965">
        <v>1324</v>
      </c>
      <c r="BA2965">
        <v>15.03</v>
      </c>
      <c r="BB2965">
        <v>9314.2999999999993</v>
      </c>
    </row>
    <row r="2966" spans="1:54" x14ac:dyDescent="0.3">
      <c r="A2966">
        <v>51515</v>
      </c>
      <c r="B2966" t="s">
        <v>943</v>
      </c>
      <c r="C2966" t="s">
        <v>840</v>
      </c>
      <c r="D2966">
        <v>0</v>
      </c>
      <c r="E2966">
        <v>0</v>
      </c>
      <c r="F2966">
        <v>0</v>
      </c>
      <c r="G2966">
        <v>6222</v>
      </c>
      <c r="H2966">
        <v>0</v>
      </c>
      <c r="I2966">
        <v>0</v>
      </c>
      <c r="J2966">
        <v>0</v>
      </c>
      <c r="K2966">
        <v>0</v>
      </c>
      <c r="L2966">
        <v>0</v>
      </c>
      <c r="M2966">
        <v>0</v>
      </c>
      <c r="N2966">
        <v>0</v>
      </c>
      <c r="O2966">
        <v>0</v>
      </c>
      <c r="P2966">
        <v>0</v>
      </c>
      <c r="Q2966">
        <v>0</v>
      </c>
      <c r="R2966">
        <v>0</v>
      </c>
      <c r="S2966">
        <v>0</v>
      </c>
      <c r="T2966">
        <v>87.5</v>
      </c>
      <c r="U2966">
        <v>2.1</v>
      </c>
      <c r="V2966">
        <v>3.9</v>
      </c>
      <c r="W2966">
        <v>86.3</v>
      </c>
      <c r="X2966">
        <v>25</v>
      </c>
      <c r="Y2966">
        <v>641</v>
      </c>
      <c r="Z2966">
        <v>18.7</v>
      </c>
      <c r="AA2966">
        <v>0</v>
      </c>
      <c r="AB2966">
        <v>58.7</v>
      </c>
      <c r="AC2966">
        <v>27.6</v>
      </c>
      <c r="AD2966">
        <v>146400</v>
      </c>
      <c r="AE2966">
        <v>2800</v>
      </c>
      <c r="AF2966">
        <v>2.0699999999999998</v>
      </c>
      <c r="AG2966">
        <v>22322</v>
      </c>
      <c r="AH2966">
        <v>35593</v>
      </c>
      <c r="AI2966">
        <v>18.7</v>
      </c>
      <c r="AJ2966">
        <v>315</v>
      </c>
      <c r="AK2966">
        <v>3824</v>
      </c>
      <c r="AL2966">
        <v>-11.5</v>
      </c>
      <c r="AM2966">
        <v>387</v>
      </c>
      <c r="AN2966">
        <v>589</v>
      </c>
      <c r="AO2966">
        <v>8.6</v>
      </c>
      <c r="AP2966">
        <v>0</v>
      </c>
      <c r="AQ2966">
        <v>0</v>
      </c>
      <c r="AR2966">
        <v>0</v>
      </c>
      <c r="AS2966">
        <v>0</v>
      </c>
      <c r="AT2966">
        <v>24.9</v>
      </c>
      <c r="AU2966">
        <v>0</v>
      </c>
      <c r="AV2966">
        <v>28870</v>
      </c>
      <c r="AW2966">
        <v>124881</v>
      </c>
      <c r="AX2966">
        <v>19848</v>
      </c>
      <c r="AY2966">
        <v>15426</v>
      </c>
      <c r="AZ2966">
        <v>0</v>
      </c>
      <c r="BA2966">
        <v>6.88</v>
      </c>
      <c r="BB2966">
        <v>904.6</v>
      </c>
    </row>
    <row r="2967" spans="1:54" x14ac:dyDescent="0.3">
      <c r="A2967">
        <v>51520</v>
      </c>
      <c r="B2967" t="s">
        <v>942</v>
      </c>
      <c r="C2967" t="s">
        <v>840</v>
      </c>
      <c r="D2967">
        <v>17184</v>
      </c>
      <c r="E2967">
        <v>17841</v>
      </c>
      <c r="F2967">
        <v>-3.7</v>
      </c>
      <c r="G2967">
        <v>17835</v>
      </c>
      <c r="H2967">
        <v>4.5</v>
      </c>
      <c r="I2967">
        <v>20</v>
      </c>
      <c r="J2967">
        <v>19.899999999999999</v>
      </c>
      <c r="K2967">
        <v>52.5</v>
      </c>
      <c r="L2967">
        <v>91</v>
      </c>
      <c r="M2967">
        <v>5.9</v>
      </c>
      <c r="N2967">
        <v>0.3</v>
      </c>
      <c r="O2967">
        <v>0.9</v>
      </c>
      <c r="P2967">
        <v>0</v>
      </c>
      <c r="Q2967">
        <v>1.9</v>
      </c>
      <c r="R2967">
        <v>1.7</v>
      </c>
      <c r="S2967">
        <v>89.6</v>
      </c>
      <c r="T2967">
        <v>81.2</v>
      </c>
      <c r="U2967">
        <v>1.6</v>
      </c>
      <c r="V2967">
        <v>3.2</v>
      </c>
      <c r="W2967">
        <v>81.599999999999994</v>
      </c>
      <c r="X2967">
        <v>19.600000000000001</v>
      </c>
      <c r="Y2967">
        <v>1469</v>
      </c>
      <c r="Z2967">
        <v>17.5</v>
      </c>
      <c r="AA2967">
        <v>8820</v>
      </c>
      <c r="AB2967">
        <v>58.6</v>
      </c>
      <c r="AC2967">
        <v>28.9</v>
      </c>
      <c r="AD2967">
        <v>110800</v>
      </c>
      <c r="AE2967">
        <v>7674</v>
      </c>
      <c r="AF2967">
        <v>2.25</v>
      </c>
      <c r="AG2967">
        <v>18820</v>
      </c>
      <c r="AH2967">
        <v>32221</v>
      </c>
      <c r="AI2967">
        <v>21</v>
      </c>
      <c r="AJ2967">
        <v>621</v>
      </c>
      <c r="AK2967">
        <v>11042</v>
      </c>
      <c r="AL2967">
        <v>2.1</v>
      </c>
      <c r="AM2967">
        <v>993</v>
      </c>
      <c r="AN2967">
        <v>1304</v>
      </c>
      <c r="AO2967">
        <v>0</v>
      </c>
      <c r="AP2967">
        <v>0</v>
      </c>
      <c r="AQ2967">
        <v>0</v>
      </c>
      <c r="AR2967">
        <v>0</v>
      </c>
      <c r="AS2967">
        <v>0</v>
      </c>
      <c r="AT2967">
        <v>26.7</v>
      </c>
      <c r="AU2967">
        <v>659762</v>
      </c>
      <c r="AV2967">
        <v>318843</v>
      </c>
      <c r="AW2967">
        <v>343502</v>
      </c>
      <c r="AX2967">
        <v>19709</v>
      </c>
      <c r="AY2967">
        <v>76579</v>
      </c>
      <c r="AZ2967">
        <v>10</v>
      </c>
      <c r="BA2967">
        <v>13.01</v>
      </c>
      <c r="BB2967">
        <v>1370.6</v>
      </c>
    </row>
    <row r="2968" spans="1:54" x14ac:dyDescent="0.3">
      <c r="A2968">
        <v>51530</v>
      </c>
      <c r="B2968" t="s">
        <v>941</v>
      </c>
      <c r="C2968" t="s">
        <v>840</v>
      </c>
      <c r="D2968">
        <v>6603</v>
      </c>
      <c r="E2968">
        <v>6651</v>
      </c>
      <c r="F2968">
        <v>-0.7</v>
      </c>
      <c r="G2968">
        <v>6650</v>
      </c>
      <c r="H2968">
        <v>6.3</v>
      </c>
      <c r="I2968">
        <v>21.8</v>
      </c>
      <c r="J2968">
        <v>17.600000000000001</v>
      </c>
      <c r="K2968">
        <v>53.2</v>
      </c>
      <c r="L2968">
        <v>90.7</v>
      </c>
      <c r="M2968">
        <v>5.3</v>
      </c>
      <c r="N2968">
        <v>1.2</v>
      </c>
      <c r="O2968">
        <v>0.6</v>
      </c>
      <c r="P2968">
        <v>0.3</v>
      </c>
      <c r="Q2968">
        <v>2</v>
      </c>
      <c r="R2968">
        <v>2.5</v>
      </c>
      <c r="S2968">
        <v>88.4</v>
      </c>
      <c r="T2968">
        <v>77.599999999999994</v>
      </c>
      <c r="U2968">
        <v>0.6</v>
      </c>
      <c r="V2968">
        <v>3.9</v>
      </c>
      <c r="W2968">
        <v>77</v>
      </c>
      <c r="X2968">
        <v>14.9</v>
      </c>
      <c r="Y2968">
        <v>466</v>
      </c>
      <c r="Z2968">
        <v>16.8</v>
      </c>
      <c r="AA2968">
        <v>2920</v>
      </c>
      <c r="AB2968">
        <v>66.099999999999994</v>
      </c>
      <c r="AC2968">
        <v>12.5</v>
      </c>
      <c r="AD2968">
        <v>118900</v>
      </c>
      <c r="AE2968">
        <v>2738</v>
      </c>
      <c r="AF2968">
        <v>2.29</v>
      </c>
      <c r="AG2968">
        <v>18453</v>
      </c>
      <c r="AH2968">
        <v>36591</v>
      </c>
      <c r="AI2968">
        <v>20.6</v>
      </c>
      <c r="AJ2968">
        <v>112</v>
      </c>
      <c r="AK2968">
        <v>1926</v>
      </c>
      <c r="AL2968">
        <v>5.0999999999999996</v>
      </c>
      <c r="AM2968">
        <v>304</v>
      </c>
      <c r="AN2968">
        <v>448</v>
      </c>
      <c r="AO2968">
        <v>0</v>
      </c>
      <c r="AP2968">
        <v>0</v>
      </c>
      <c r="AQ2968">
        <v>0</v>
      </c>
      <c r="AR2968">
        <v>0</v>
      </c>
      <c r="AS2968">
        <v>0</v>
      </c>
      <c r="AT2968">
        <v>31.5</v>
      </c>
      <c r="AU2968">
        <v>202807</v>
      </c>
      <c r="AV2968">
        <v>0</v>
      </c>
      <c r="AW2968">
        <v>30610</v>
      </c>
      <c r="AX2968">
        <v>4900</v>
      </c>
      <c r="AY2968">
        <v>0</v>
      </c>
      <c r="AZ2968">
        <v>0</v>
      </c>
      <c r="BA2968">
        <v>6.7</v>
      </c>
      <c r="BB2968">
        <v>991.9</v>
      </c>
    </row>
    <row r="2969" spans="1:54" x14ac:dyDescent="0.3">
      <c r="A2969">
        <v>51540</v>
      </c>
      <c r="B2969" t="s">
        <v>940</v>
      </c>
      <c r="C2969" t="s">
        <v>840</v>
      </c>
      <c r="D2969">
        <v>45593</v>
      </c>
      <c r="E2969">
        <v>43435</v>
      </c>
      <c r="F2969">
        <v>5</v>
      </c>
      <c r="G2969">
        <v>43475</v>
      </c>
      <c r="H2969">
        <v>5.7</v>
      </c>
      <c r="I2969">
        <v>15.6</v>
      </c>
      <c r="J2969">
        <v>9.5</v>
      </c>
      <c r="K2969">
        <v>51.7</v>
      </c>
      <c r="L2969">
        <v>69.900000000000006</v>
      </c>
      <c r="M2969">
        <v>19.2</v>
      </c>
      <c r="N2969">
        <v>0.4</v>
      </c>
      <c r="O2969">
        <v>7.1</v>
      </c>
      <c r="P2969">
        <v>0.1</v>
      </c>
      <c r="Q2969">
        <v>3.2</v>
      </c>
      <c r="R2969">
        <v>4.9000000000000004</v>
      </c>
      <c r="S2969">
        <v>66.099999999999994</v>
      </c>
      <c r="T2969">
        <v>72.099999999999994</v>
      </c>
      <c r="U2969">
        <v>12.3</v>
      </c>
      <c r="V2969">
        <v>13.9</v>
      </c>
      <c r="W2969">
        <v>88.2</v>
      </c>
      <c r="X2969">
        <v>49.9</v>
      </c>
      <c r="Y2969">
        <v>1742</v>
      </c>
      <c r="Z2969">
        <v>17.399999999999999</v>
      </c>
      <c r="AA2969">
        <v>20291</v>
      </c>
      <c r="AB2969">
        <v>40.5</v>
      </c>
      <c r="AC2969">
        <v>40.6</v>
      </c>
      <c r="AD2969">
        <v>293000</v>
      </c>
      <c r="AE2969">
        <v>17443</v>
      </c>
      <c r="AF2969">
        <v>2.33</v>
      </c>
      <c r="AG2969">
        <v>27268</v>
      </c>
      <c r="AH2969">
        <v>44601</v>
      </c>
      <c r="AI2969">
        <v>27.5</v>
      </c>
      <c r="AJ2969">
        <v>2013</v>
      </c>
      <c r="AK2969">
        <v>31317</v>
      </c>
      <c r="AL2969">
        <v>1.7</v>
      </c>
      <c r="AM2969">
        <v>3768</v>
      </c>
      <c r="AN2969">
        <v>4915</v>
      </c>
      <c r="AO2969">
        <v>0</v>
      </c>
      <c r="AP2969">
        <v>0</v>
      </c>
      <c r="AQ2969">
        <v>3.3</v>
      </c>
      <c r="AR2969">
        <v>0</v>
      </c>
      <c r="AS2969">
        <v>1.3</v>
      </c>
      <c r="AT2969">
        <v>25.8</v>
      </c>
      <c r="AU2969">
        <v>677065</v>
      </c>
      <c r="AV2969">
        <v>203434</v>
      </c>
      <c r="AW2969">
        <v>699395</v>
      </c>
      <c r="AX2969">
        <v>16950</v>
      </c>
      <c r="AY2969">
        <v>303579</v>
      </c>
      <c r="AZ2969">
        <v>173</v>
      </c>
      <c r="BA2969">
        <v>10.24</v>
      </c>
      <c r="BB2969">
        <v>4246.3999999999996</v>
      </c>
    </row>
    <row r="2970" spans="1:54" x14ac:dyDescent="0.3">
      <c r="A2970">
        <v>51550</v>
      </c>
      <c r="B2970" t="s">
        <v>939</v>
      </c>
      <c r="C2970" t="s">
        <v>840</v>
      </c>
      <c r="D2970">
        <v>233371</v>
      </c>
      <c r="E2970">
        <v>222209</v>
      </c>
      <c r="F2970">
        <v>5</v>
      </c>
      <c r="G2970">
        <v>222209</v>
      </c>
      <c r="H2970">
        <v>6.3</v>
      </c>
      <c r="I2970">
        <v>24.5</v>
      </c>
      <c r="J2970">
        <v>11.8</v>
      </c>
      <c r="K2970">
        <v>51</v>
      </c>
      <c r="L2970">
        <v>62.7</v>
      </c>
      <c r="M2970">
        <v>30.1</v>
      </c>
      <c r="N2970">
        <v>0.4</v>
      </c>
      <c r="O2970">
        <v>3.4</v>
      </c>
      <c r="P2970">
        <v>0.1</v>
      </c>
      <c r="Q2970">
        <v>3.2</v>
      </c>
      <c r="R2970">
        <v>5.3</v>
      </c>
      <c r="S2970">
        <v>58.9</v>
      </c>
      <c r="T2970">
        <v>85.4</v>
      </c>
      <c r="U2970">
        <v>4.8</v>
      </c>
      <c r="V2970">
        <v>7.4</v>
      </c>
      <c r="W2970">
        <v>90.2</v>
      </c>
      <c r="X2970">
        <v>29.3</v>
      </c>
      <c r="Y2970">
        <v>25990</v>
      </c>
      <c r="Z2970">
        <v>24.4</v>
      </c>
      <c r="AA2970">
        <v>88110</v>
      </c>
      <c r="AB2970">
        <v>72.5</v>
      </c>
      <c r="AC2970">
        <v>16.899999999999999</v>
      </c>
      <c r="AD2970">
        <v>261600</v>
      </c>
      <c r="AE2970">
        <v>79421</v>
      </c>
      <c r="AF2970">
        <v>2.77</v>
      </c>
      <c r="AG2970">
        <v>29905</v>
      </c>
      <c r="AH2970">
        <v>69743</v>
      </c>
      <c r="AI2970">
        <v>8.5</v>
      </c>
      <c r="AJ2970">
        <v>5328</v>
      </c>
      <c r="AK2970">
        <v>86962</v>
      </c>
      <c r="AL2970">
        <v>2.2000000000000002</v>
      </c>
      <c r="AM2970">
        <v>12540</v>
      </c>
      <c r="AN2970">
        <v>16367</v>
      </c>
      <c r="AO2970">
        <v>18.2</v>
      </c>
      <c r="AP2970">
        <v>1</v>
      </c>
      <c r="AQ2970">
        <v>3.7</v>
      </c>
      <c r="AR2970">
        <v>0</v>
      </c>
      <c r="AS2970">
        <v>2</v>
      </c>
      <c r="AT2970">
        <v>32.9</v>
      </c>
      <c r="AU2970">
        <v>1437051</v>
      </c>
      <c r="AV2970">
        <v>2123285</v>
      </c>
      <c r="AW2970">
        <v>3977784</v>
      </c>
      <c r="AX2970">
        <v>18152</v>
      </c>
      <c r="AY2970">
        <v>369770</v>
      </c>
      <c r="AZ2970">
        <v>886</v>
      </c>
      <c r="BA2970">
        <v>340.8</v>
      </c>
      <c r="BB2970">
        <v>652</v>
      </c>
    </row>
    <row r="2971" spans="1:54" x14ac:dyDescent="0.3">
      <c r="A2971">
        <v>51570</v>
      </c>
      <c r="B2971" t="s">
        <v>938</v>
      </c>
      <c r="C2971" t="s">
        <v>840</v>
      </c>
      <c r="D2971">
        <v>17731</v>
      </c>
      <c r="E2971">
        <v>17413</v>
      </c>
      <c r="F2971">
        <v>1.8</v>
      </c>
      <c r="G2971">
        <v>17411</v>
      </c>
      <c r="H2971">
        <v>7.1</v>
      </c>
      <c r="I2971">
        <v>23.1</v>
      </c>
      <c r="J2971">
        <v>20.100000000000001</v>
      </c>
      <c r="K2971">
        <v>53.8</v>
      </c>
      <c r="L2971">
        <v>79.8</v>
      </c>
      <c r="M2971">
        <v>13.9</v>
      </c>
      <c r="N2971">
        <v>0.6</v>
      </c>
      <c r="O2971">
        <v>3.3</v>
      </c>
      <c r="P2971">
        <v>0.2</v>
      </c>
      <c r="Q2971">
        <v>2.2000000000000002</v>
      </c>
      <c r="R2971">
        <v>5.3</v>
      </c>
      <c r="S2971">
        <v>75.8</v>
      </c>
      <c r="T2971">
        <v>89.5</v>
      </c>
      <c r="U2971">
        <v>5.2</v>
      </c>
      <c r="V2971">
        <v>7.2</v>
      </c>
      <c r="W2971">
        <v>88.7</v>
      </c>
      <c r="X2971">
        <v>20.5</v>
      </c>
      <c r="Y2971">
        <v>1960</v>
      </c>
      <c r="Z2971">
        <v>20.9</v>
      </c>
      <c r="AA2971">
        <v>7803</v>
      </c>
      <c r="AB2971">
        <v>64</v>
      </c>
      <c r="AC2971">
        <v>21</v>
      </c>
      <c r="AD2971">
        <v>181300</v>
      </c>
      <c r="AE2971">
        <v>7017</v>
      </c>
      <c r="AF2971">
        <v>2.46</v>
      </c>
      <c r="AG2971">
        <v>27610</v>
      </c>
      <c r="AH2971">
        <v>50835</v>
      </c>
      <c r="AI2971">
        <v>9.3000000000000007</v>
      </c>
      <c r="AJ2971">
        <v>660</v>
      </c>
      <c r="AK2971">
        <v>9689</v>
      </c>
      <c r="AL2971">
        <v>-1.7</v>
      </c>
      <c r="AM2971">
        <v>890</v>
      </c>
      <c r="AN2971">
        <v>1419</v>
      </c>
      <c r="AO2971">
        <v>0</v>
      </c>
      <c r="AP2971">
        <v>0</v>
      </c>
      <c r="AQ2971">
        <v>4.3</v>
      </c>
      <c r="AR2971">
        <v>0</v>
      </c>
      <c r="AS2971">
        <v>0</v>
      </c>
      <c r="AT2971">
        <v>21.5</v>
      </c>
      <c r="AU2971">
        <v>0</v>
      </c>
      <c r="AV2971">
        <v>28363</v>
      </c>
      <c r="AW2971">
        <v>761064</v>
      </c>
      <c r="AX2971">
        <v>42981</v>
      </c>
      <c r="AY2971">
        <v>76059</v>
      </c>
      <c r="AZ2971">
        <v>13</v>
      </c>
      <c r="BA2971">
        <v>7.52</v>
      </c>
      <c r="BB2971">
        <v>2315.3000000000002</v>
      </c>
    </row>
    <row r="2972" spans="1:54" x14ac:dyDescent="0.3">
      <c r="A2972">
        <v>51580</v>
      </c>
      <c r="B2972" t="s">
        <v>937</v>
      </c>
      <c r="C2972" t="s">
        <v>840</v>
      </c>
      <c r="D2972">
        <v>5802</v>
      </c>
      <c r="E2972">
        <v>5954</v>
      </c>
      <c r="F2972">
        <v>-2.6</v>
      </c>
      <c r="G2972">
        <v>5961</v>
      </c>
      <c r="H2972">
        <v>7.1</v>
      </c>
      <c r="I2972">
        <v>22.5</v>
      </c>
      <c r="J2972">
        <v>18.899999999999999</v>
      </c>
      <c r="K2972">
        <v>50.6</v>
      </c>
      <c r="L2972">
        <v>83.7</v>
      </c>
      <c r="M2972">
        <v>12.8</v>
      </c>
      <c r="N2972">
        <v>0.4</v>
      </c>
      <c r="O2972">
        <v>0.8</v>
      </c>
      <c r="P2972">
        <v>0</v>
      </c>
      <c r="Q2972">
        <v>2.4</v>
      </c>
      <c r="R2972">
        <v>2.5</v>
      </c>
      <c r="S2972">
        <v>81.5</v>
      </c>
      <c r="T2972">
        <v>81.3</v>
      </c>
      <c r="U2972">
        <v>2</v>
      </c>
      <c r="V2972">
        <v>3.4</v>
      </c>
      <c r="W2972">
        <v>78.8</v>
      </c>
      <c r="X2972">
        <v>8.3000000000000007</v>
      </c>
      <c r="Y2972">
        <v>631</v>
      </c>
      <c r="Z2972">
        <v>21.6</v>
      </c>
      <c r="AA2972">
        <v>3039</v>
      </c>
      <c r="AB2972">
        <v>72.900000000000006</v>
      </c>
      <c r="AC2972">
        <v>9</v>
      </c>
      <c r="AD2972">
        <v>66900</v>
      </c>
      <c r="AE2972">
        <v>2545</v>
      </c>
      <c r="AF2972">
        <v>2.29</v>
      </c>
      <c r="AG2972">
        <v>20160</v>
      </c>
      <c r="AH2972">
        <v>34319</v>
      </c>
      <c r="AI2972">
        <v>21.3</v>
      </c>
      <c r="AJ2972">
        <v>228</v>
      </c>
      <c r="AK2972">
        <v>3880</v>
      </c>
      <c r="AL2972">
        <v>-0.2</v>
      </c>
      <c r="AM2972">
        <v>243</v>
      </c>
      <c r="AN2972">
        <v>402</v>
      </c>
      <c r="AO2972">
        <v>0</v>
      </c>
      <c r="AP2972">
        <v>0</v>
      </c>
      <c r="AQ2972">
        <v>0</v>
      </c>
      <c r="AR2972">
        <v>0</v>
      </c>
      <c r="AS2972">
        <v>0</v>
      </c>
      <c r="AT2972">
        <v>0</v>
      </c>
      <c r="AU2972">
        <v>0</v>
      </c>
      <c r="AV2972">
        <v>13015</v>
      </c>
      <c r="AW2972">
        <v>104599</v>
      </c>
      <c r="AX2972">
        <v>16849</v>
      </c>
      <c r="AY2972">
        <v>0</v>
      </c>
      <c r="AZ2972">
        <v>1</v>
      </c>
      <c r="BA2972">
        <v>5.47</v>
      </c>
      <c r="BB2972">
        <v>1090.2</v>
      </c>
    </row>
    <row r="2973" spans="1:54" x14ac:dyDescent="0.3">
      <c r="A2973">
        <v>51590</v>
      </c>
      <c r="B2973" t="s">
        <v>936</v>
      </c>
      <c r="C2973" t="s">
        <v>840</v>
      </c>
      <c r="D2973">
        <v>42444</v>
      </c>
      <c r="E2973">
        <v>43066</v>
      </c>
      <c r="F2973">
        <v>-1.4</v>
      </c>
      <c r="G2973">
        <v>43055</v>
      </c>
      <c r="H2973">
        <v>6.9</v>
      </c>
      <c r="I2973">
        <v>22.3</v>
      </c>
      <c r="J2973">
        <v>19.7</v>
      </c>
      <c r="K2973">
        <v>53.8</v>
      </c>
      <c r="L2973">
        <v>47.5</v>
      </c>
      <c r="M2973">
        <v>49.4</v>
      </c>
      <c r="N2973">
        <v>0.4</v>
      </c>
      <c r="O2973">
        <v>1.2</v>
      </c>
      <c r="P2973">
        <v>0.1</v>
      </c>
      <c r="Q2973">
        <v>1.5</v>
      </c>
      <c r="R2973">
        <v>3.4</v>
      </c>
      <c r="S2973">
        <v>44.8</v>
      </c>
      <c r="T2973">
        <v>80.900000000000006</v>
      </c>
      <c r="U2973">
        <v>3.4</v>
      </c>
      <c r="V2973">
        <v>4.9000000000000004</v>
      </c>
      <c r="W2973">
        <v>77.900000000000006</v>
      </c>
      <c r="X2973">
        <v>17.2</v>
      </c>
      <c r="Y2973">
        <v>4057</v>
      </c>
      <c r="Z2973">
        <v>19.100000000000001</v>
      </c>
      <c r="AA2973">
        <v>22345</v>
      </c>
      <c r="AB2973">
        <v>54.4</v>
      </c>
      <c r="AC2973">
        <v>25.8</v>
      </c>
      <c r="AD2973">
        <v>87800</v>
      </c>
      <c r="AE2973">
        <v>18659</v>
      </c>
      <c r="AF2973">
        <v>2.2200000000000002</v>
      </c>
      <c r="AG2973">
        <v>19626</v>
      </c>
      <c r="AH2973">
        <v>30786</v>
      </c>
      <c r="AI2973">
        <v>27.4</v>
      </c>
      <c r="AJ2973">
        <v>1330</v>
      </c>
      <c r="AK2973">
        <v>24043</v>
      </c>
      <c r="AL2973">
        <v>-0.4</v>
      </c>
      <c r="AM2973">
        <v>2251</v>
      </c>
      <c r="AN2973">
        <v>2919</v>
      </c>
      <c r="AO2973">
        <v>16.5</v>
      </c>
      <c r="AP2973">
        <v>0</v>
      </c>
      <c r="AQ2973">
        <v>0</v>
      </c>
      <c r="AR2973">
        <v>0</v>
      </c>
      <c r="AS2973">
        <v>0</v>
      </c>
      <c r="AT2973">
        <v>21.5</v>
      </c>
      <c r="AU2973">
        <v>1275937</v>
      </c>
      <c r="AV2973">
        <v>204059</v>
      </c>
      <c r="AW2973">
        <v>892207</v>
      </c>
      <c r="AX2973">
        <v>19845</v>
      </c>
      <c r="AY2973">
        <v>110262</v>
      </c>
      <c r="AZ2973">
        <v>12</v>
      </c>
      <c r="BA2973">
        <v>42.93</v>
      </c>
      <c r="BB2973">
        <v>1002.8</v>
      </c>
    </row>
    <row r="2974" spans="1:54" x14ac:dyDescent="0.3">
      <c r="A2974">
        <v>51595</v>
      </c>
      <c r="B2974" t="s">
        <v>935</v>
      </c>
      <c r="C2974" t="s">
        <v>840</v>
      </c>
      <c r="D2974">
        <v>5462</v>
      </c>
      <c r="E2974">
        <v>5927</v>
      </c>
      <c r="F2974">
        <v>-7.8</v>
      </c>
      <c r="G2974">
        <v>5927</v>
      </c>
      <c r="H2974">
        <v>4.2</v>
      </c>
      <c r="I2974">
        <v>23.8</v>
      </c>
      <c r="J2974">
        <v>17.5</v>
      </c>
      <c r="K2974">
        <v>53.8</v>
      </c>
      <c r="L2974">
        <v>33.200000000000003</v>
      </c>
      <c r="M2974">
        <v>63.7</v>
      </c>
      <c r="N2974">
        <v>0.5</v>
      </c>
      <c r="O2974">
        <v>1.2</v>
      </c>
      <c r="P2974">
        <v>0.1</v>
      </c>
      <c r="Q2974">
        <v>1.3</v>
      </c>
      <c r="R2974">
        <v>5.5</v>
      </c>
      <c r="S2974">
        <v>29.2</v>
      </c>
      <c r="T2974">
        <v>84</v>
      </c>
      <c r="U2974">
        <v>2.8</v>
      </c>
      <c r="V2974">
        <v>3.5</v>
      </c>
      <c r="W2974">
        <v>71.400000000000006</v>
      </c>
      <c r="X2974">
        <v>16</v>
      </c>
      <c r="Y2974">
        <v>335</v>
      </c>
      <c r="Z2974">
        <v>19.600000000000001</v>
      </c>
      <c r="AA2974">
        <v>2608</v>
      </c>
      <c r="AB2974">
        <v>45.5</v>
      </c>
      <c r="AC2974">
        <v>23.3</v>
      </c>
      <c r="AD2974">
        <v>104000</v>
      </c>
      <c r="AE2974">
        <v>2488</v>
      </c>
      <c r="AF2974">
        <v>2.23</v>
      </c>
      <c r="AG2974">
        <v>19710</v>
      </c>
      <c r="AH2974">
        <v>32155</v>
      </c>
      <c r="AI2974">
        <v>29</v>
      </c>
      <c r="AJ2974">
        <v>236</v>
      </c>
      <c r="AK2974">
        <v>3930</v>
      </c>
      <c r="AL2974">
        <v>-7.5</v>
      </c>
      <c r="AM2974">
        <v>256</v>
      </c>
      <c r="AN2974">
        <v>596</v>
      </c>
      <c r="AO2974">
        <v>0</v>
      </c>
      <c r="AP2974">
        <v>0</v>
      </c>
      <c r="AQ2974">
        <v>0</v>
      </c>
      <c r="AR2974">
        <v>0</v>
      </c>
      <c r="AS2974">
        <v>0</v>
      </c>
      <c r="AT2974">
        <v>30.1</v>
      </c>
      <c r="AU2974">
        <v>311546</v>
      </c>
      <c r="AV2974">
        <v>0</v>
      </c>
      <c r="AW2974">
        <v>131626</v>
      </c>
      <c r="AX2974">
        <v>23509</v>
      </c>
      <c r="AY2974">
        <v>24206</v>
      </c>
      <c r="AZ2974">
        <v>13</v>
      </c>
      <c r="BA2974">
        <v>6.89</v>
      </c>
      <c r="BB2974">
        <v>859.7</v>
      </c>
    </row>
    <row r="2975" spans="1:54" x14ac:dyDescent="0.3">
      <c r="A2975">
        <v>51600</v>
      </c>
      <c r="B2975" t="s">
        <v>934</v>
      </c>
      <c r="C2975" t="s">
        <v>840</v>
      </c>
      <c r="D2975">
        <v>24483</v>
      </c>
      <c r="E2975">
        <v>22542</v>
      </c>
      <c r="F2975">
        <v>8.6</v>
      </c>
      <c r="G2975">
        <v>22565</v>
      </c>
      <c r="H2975">
        <v>9</v>
      </c>
      <c r="I2975">
        <v>23.5</v>
      </c>
      <c r="J2975">
        <v>15.4</v>
      </c>
      <c r="K2975">
        <v>50.7</v>
      </c>
      <c r="L2975">
        <v>73.3</v>
      </c>
      <c r="M2975">
        <v>5.4</v>
      </c>
      <c r="N2975">
        <v>0.8</v>
      </c>
      <c r="O2975">
        <v>17</v>
      </c>
      <c r="P2975">
        <v>0.1</v>
      </c>
      <c r="Q2975">
        <v>3.4</v>
      </c>
      <c r="R2975">
        <v>16.600000000000001</v>
      </c>
      <c r="S2975">
        <v>58.8</v>
      </c>
      <c r="T2975">
        <v>81.7</v>
      </c>
      <c r="U2975">
        <v>25.2</v>
      </c>
      <c r="V2975">
        <v>31.8</v>
      </c>
      <c r="W2975">
        <v>92</v>
      </c>
      <c r="X2975">
        <v>51.9</v>
      </c>
      <c r="Y2975">
        <v>1752</v>
      </c>
      <c r="Z2975">
        <v>31.7</v>
      </c>
      <c r="AA2975">
        <v>8810</v>
      </c>
      <c r="AB2975">
        <v>68.400000000000006</v>
      </c>
      <c r="AC2975">
        <v>23.7</v>
      </c>
      <c r="AD2975">
        <v>456700</v>
      </c>
      <c r="AE2975">
        <v>8492</v>
      </c>
      <c r="AF2975">
        <v>2.65</v>
      </c>
      <c r="AG2975">
        <v>44345</v>
      </c>
      <c r="AH2975">
        <v>97242</v>
      </c>
      <c r="AI2975">
        <v>7.2</v>
      </c>
      <c r="AJ2975">
        <v>2207</v>
      </c>
      <c r="AK2975">
        <v>29657</v>
      </c>
      <c r="AL2975">
        <v>8.1</v>
      </c>
      <c r="AM2975">
        <v>2866</v>
      </c>
      <c r="AN2975">
        <v>5919</v>
      </c>
      <c r="AO2975">
        <v>4.0999999999999996</v>
      </c>
      <c r="AP2975">
        <v>0</v>
      </c>
      <c r="AQ2975">
        <v>22.1</v>
      </c>
      <c r="AR2975">
        <v>0</v>
      </c>
      <c r="AS2975">
        <v>8.9</v>
      </c>
      <c r="AT2975">
        <v>28.7</v>
      </c>
      <c r="AU2975">
        <v>0</v>
      </c>
      <c r="AV2975">
        <v>192265</v>
      </c>
      <c r="AW2975">
        <v>1884013</v>
      </c>
      <c r="AX2975">
        <v>80800</v>
      </c>
      <c r="AY2975">
        <v>140285</v>
      </c>
      <c r="AZ2975">
        <v>54</v>
      </c>
      <c r="BA2975">
        <v>6.24</v>
      </c>
      <c r="BB2975">
        <v>3616.8</v>
      </c>
    </row>
    <row r="2976" spans="1:54" x14ac:dyDescent="0.3">
      <c r="A2976">
        <v>51610</v>
      </c>
      <c r="B2976" t="s">
        <v>933</v>
      </c>
      <c r="C2976" t="s">
        <v>840</v>
      </c>
      <c r="D2976">
        <v>13601</v>
      </c>
      <c r="E2976">
        <v>12289</v>
      </c>
      <c r="F2976">
        <v>10.7</v>
      </c>
      <c r="G2976">
        <v>12332</v>
      </c>
      <c r="H2976">
        <v>7.3</v>
      </c>
      <c r="I2976">
        <v>26.6</v>
      </c>
      <c r="J2976">
        <v>11.4</v>
      </c>
      <c r="K2976">
        <v>51</v>
      </c>
      <c r="L2976">
        <v>80.599999999999994</v>
      </c>
      <c r="M2976">
        <v>5.3</v>
      </c>
      <c r="N2976">
        <v>0.5</v>
      </c>
      <c r="O2976">
        <v>9.3000000000000007</v>
      </c>
      <c r="P2976">
        <v>0.1</v>
      </c>
      <c r="Q2976">
        <v>4.3</v>
      </c>
      <c r="R2976">
        <v>9.5</v>
      </c>
      <c r="S2976">
        <v>72.3</v>
      </c>
      <c r="T2976">
        <v>79.099999999999994</v>
      </c>
      <c r="U2976">
        <v>16.899999999999999</v>
      </c>
      <c r="V2976">
        <v>23.4</v>
      </c>
      <c r="W2976">
        <v>97.3</v>
      </c>
      <c r="X2976">
        <v>74.400000000000006</v>
      </c>
      <c r="Y2976">
        <v>686</v>
      </c>
      <c r="Z2976">
        <v>27.3</v>
      </c>
      <c r="AA2976">
        <v>5496</v>
      </c>
      <c r="AB2976">
        <v>59.4</v>
      </c>
      <c r="AC2976">
        <v>44.2</v>
      </c>
      <c r="AD2976">
        <v>660900</v>
      </c>
      <c r="AE2976">
        <v>5020</v>
      </c>
      <c r="AF2976">
        <v>2.5299999999999998</v>
      </c>
      <c r="AG2976">
        <v>59088</v>
      </c>
      <c r="AH2976">
        <v>120000</v>
      </c>
      <c r="AI2976">
        <v>4</v>
      </c>
      <c r="AJ2976">
        <v>865</v>
      </c>
      <c r="AK2976">
        <v>9487</v>
      </c>
      <c r="AL2976">
        <v>1.1000000000000001</v>
      </c>
      <c r="AM2976">
        <v>1332</v>
      </c>
      <c r="AN2976">
        <v>1479</v>
      </c>
      <c r="AO2976">
        <v>0</v>
      </c>
      <c r="AP2976">
        <v>0</v>
      </c>
      <c r="AQ2976">
        <v>0</v>
      </c>
      <c r="AR2976">
        <v>0</v>
      </c>
      <c r="AS2976">
        <v>0</v>
      </c>
      <c r="AT2976">
        <v>32.299999999999997</v>
      </c>
      <c r="AU2976">
        <v>0</v>
      </c>
      <c r="AV2976">
        <v>0</v>
      </c>
      <c r="AW2976">
        <v>288000</v>
      </c>
      <c r="AX2976">
        <v>26089</v>
      </c>
      <c r="AY2976">
        <v>56298</v>
      </c>
      <c r="AZ2976">
        <v>547</v>
      </c>
      <c r="BA2976">
        <v>2</v>
      </c>
      <c r="BB2976">
        <v>6169.1</v>
      </c>
    </row>
    <row r="2977" spans="1:54" x14ac:dyDescent="0.3">
      <c r="A2977">
        <v>51620</v>
      </c>
      <c r="B2977" t="s">
        <v>932</v>
      </c>
      <c r="C2977" t="s">
        <v>840</v>
      </c>
      <c r="D2977">
        <v>8526</v>
      </c>
      <c r="E2977">
        <v>8561</v>
      </c>
      <c r="F2977">
        <v>-0.4</v>
      </c>
      <c r="G2977">
        <v>8582</v>
      </c>
      <c r="H2977">
        <v>8.8000000000000007</v>
      </c>
      <c r="I2977">
        <v>26.2</v>
      </c>
      <c r="J2977">
        <v>17.5</v>
      </c>
      <c r="K2977">
        <v>54.9</v>
      </c>
      <c r="L2977">
        <v>39.200000000000003</v>
      </c>
      <c r="M2977">
        <v>57.3</v>
      </c>
      <c r="N2977">
        <v>0.4</v>
      </c>
      <c r="O2977">
        <v>0.9</v>
      </c>
      <c r="P2977">
        <v>0</v>
      </c>
      <c r="Q2977">
        <v>2.1</v>
      </c>
      <c r="R2977">
        <v>2.2999999999999998</v>
      </c>
      <c r="S2977">
        <v>37.799999999999997</v>
      </c>
      <c r="T2977">
        <v>80.8</v>
      </c>
      <c r="U2977">
        <v>2.9</v>
      </c>
      <c r="V2977">
        <v>2.2999999999999998</v>
      </c>
      <c r="W2977">
        <v>79.400000000000006</v>
      </c>
      <c r="X2977">
        <v>20.6</v>
      </c>
      <c r="Y2977">
        <v>839</v>
      </c>
      <c r="Z2977">
        <v>27.2</v>
      </c>
      <c r="AA2977">
        <v>3871</v>
      </c>
      <c r="AB2977">
        <v>42.5</v>
      </c>
      <c r="AC2977">
        <v>32.5</v>
      </c>
      <c r="AD2977">
        <v>186700</v>
      </c>
      <c r="AE2977">
        <v>3551</v>
      </c>
      <c r="AF2977">
        <v>2.37</v>
      </c>
      <c r="AG2977">
        <v>19588</v>
      </c>
      <c r="AH2977">
        <v>31928</v>
      </c>
      <c r="AI2977">
        <v>23</v>
      </c>
      <c r="AJ2977">
        <v>289</v>
      </c>
      <c r="AK2977">
        <v>3583</v>
      </c>
      <c r="AL2977">
        <v>-0.8</v>
      </c>
      <c r="AM2977">
        <v>434</v>
      </c>
      <c r="AN2977">
        <v>597</v>
      </c>
      <c r="AO2977">
        <v>0</v>
      </c>
      <c r="AP2977">
        <v>0</v>
      </c>
      <c r="AQ2977">
        <v>0</v>
      </c>
      <c r="AR2977">
        <v>0</v>
      </c>
      <c r="AS2977">
        <v>0</v>
      </c>
      <c r="AT2977">
        <v>42.4</v>
      </c>
      <c r="AU2977">
        <v>0</v>
      </c>
      <c r="AV2977">
        <v>25481</v>
      </c>
      <c r="AW2977">
        <v>186278</v>
      </c>
      <c r="AX2977">
        <v>21041</v>
      </c>
      <c r="AY2977">
        <v>22572</v>
      </c>
      <c r="AZ2977">
        <v>3</v>
      </c>
      <c r="BA2977">
        <v>8.2100000000000009</v>
      </c>
      <c r="BB2977">
        <v>1045.8</v>
      </c>
    </row>
    <row r="2978" spans="1:54" x14ac:dyDescent="0.3">
      <c r="A2978">
        <v>51630</v>
      </c>
      <c r="B2978" t="s">
        <v>931</v>
      </c>
      <c r="C2978" t="s">
        <v>840</v>
      </c>
      <c r="D2978">
        <v>28350</v>
      </c>
      <c r="E2978">
        <v>24023</v>
      </c>
      <c r="F2978">
        <v>18</v>
      </c>
      <c r="G2978">
        <v>24286</v>
      </c>
      <c r="H2978">
        <v>7.2</v>
      </c>
      <c r="I2978">
        <v>20.3</v>
      </c>
      <c r="J2978">
        <v>10.1</v>
      </c>
      <c r="K2978">
        <v>54.5</v>
      </c>
      <c r="L2978">
        <v>68.400000000000006</v>
      </c>
      <c r="M2978">
        <v>24.1</v>
      </c>
      <c r="N2978">
        <v>0.8</v>
      </c>
      <c r="O2978">
        <v>3</v>
      </c>
      <c r="P2978">
        <v>0.1</v>
      </c>
      <c r="Q2978">
        <v>3.7</v>
      </c>
      <c r="R2978">
        <v>10.9</v>
      </c>
      <c r="S2978">
        <v>60</v>
      </c>
      <c r="T2978">
        <v>70.400000000000006</v>
      </c>
      <c r="U2978">
        <v>8.9</v>
      </c>
      <c r="V2978">
        <v>11.8</v>
      </c>
      <c r="W2978">
        <v>90.3</v>
      </c>
      <c r="X2978">
        <v>35.1</v>
      </c>
      <c r="Y2978">
        <v>1934</v>
      </c>
      <c r="Z2978">
        <v>25</v>
      </c>
      <c r="AA2978">
        <v>11469</v>
      </c>
      <c r="AB2978">
        <v>38.1</v>
      </c>
      <c r="AC2978">
        <v>47.5</v>
      </c>
      <c r="AD2978">
        <v>314300</v>
      </c>
      <c r="AE2978">
        <v>9779</v>
      </c>
      <c r="AF2978">
        <v>2.38</v>
      </c>
      <c r="AG2978">
        <v>27222</v>
      </c>
      <c r="AH2978">
        <v>47040</v>
      </c>
      <c r="AI2978">
        <v>18.600000000000001</v>
      </c>
      <c r="AJ2978">
        <v>1313</v>
      </c>
      <c r="AK2978">
        <v>20593</v>
      </c>
      <c r="AL2978">
        <v>1.7</v>
      </c>
      <c r="AM2978">
        <v>1742</v>
      </c>
      <c r="AN2978">
        <v>2765</v>
      </c>
      <c r="AO2978">
        <v>5.2</v>
      </c>
      <c r="AP2978">
        <v>0</v>
      </c>
      <c r="AQ2978">
        <v>0</v>
      </c>
      <c r="AR2978">
        <v>0</v>
      </c>
      <c r="AS2978">
        <v>2.2000000000000002</v>
      </c>
      <c r="AT2978">
        <v>28.4</v>
      </c>
      <c r="AU2978">
        <v>0</v>
      </c>
      <c r="AV2978">
        <v>0</v>
      </c>
      <c r="AW2978">
        <v>1052131</v>
      </c>
      <c r="AX2978">
        <v>47014</v>
      </c>
      <c r="AY2978">
        <v>171568</v>
      </c>
      <c r="AZ2978">
        <v>23</v>
      </c>
      <c r="BA2978">
        <v>10.44</v>
      </c>
      <c r="BB2978">
        <v>2326.1999999999998</v>
      </c>
    </row>
    <row r="2979" spans="1:54" x14ac:dyDescent="0.3">
      <c r="A2979">
        <v>51640</v>
      </c>
      <c r="B2979" t="s">
        <v>930</v>
      </c>
      <c r="C2979" t="s">
        <v>840</v>
      </c>
      <c r="D2979">
        <v>7014</v>
      </c>
      <c r="E2979">
        <v>7042</v>
      </c>
      <c r="F2979">
        <v>-0.4</v>
      </c>
      <c r="G2979">
        <v>7042</v>
      </c>
      <c r="H2979">
        <v>7.4</v>
      </c>
      <c r="I2979">
        <v>23.9</v>
      </c>
      <c r="J2979">
        <v>20</v>
      </c>
      <c r="K2979">
        <v>53</v>
      </c>
      <c r="L2979">
        <v>89.7</v>
      </c>
      <c r="M2979">
        <v>7</v>
      </c>
      <c r="N2979">
        <v>0.3</v>
      </c>
      <c r="O2979">
        <v>0.6</v>
      </c>
      <c r="P2979">
        <v>0.3</v>
      </c>
      <c r="Q2979">
        <v>2.1</v>
      </c>
      <c r="R2979">
        <v>14.7</v>
      </c>
      <c r="S2979">
        <v>76.8</v>
      </c>
      <c r="T2979">
        <v>90.1</v>
      </c>
      <c r="U2979">
        <v>6.7</v>
      </c>
      <c r="V2979">
        <v>9.1</v>
      </c>
      <c r="W2979">
        <v>75.8</v>
      </c>
      <c r="X2979">
        <v>14.5</v>
      </c>
      <c r="Y2979">
        <v>559</v>
      </c>
      <c r="Z2979">
        <v>21.4</v>
      </c>
      <c r="AA2979">
        <v>3232</v>
      </c>
      <c r="AB2979">
        <v>65.099999999999994</v>
      </c>
      <c r="AC2979">
        <v>20.3</v>
      </c>
      <c r="AD2979">
        <v>112900</v>
      </c>
      <c r="AE2979">
        <v>3018</v>
      </c>
      <c r="AF2979">
        <v>2.21</v>
      </c>
      <c r="AG2979">
        <v>21769</v>
      </c>
      <c r="AH2979">
        <v>30325</v>
      </c>
      <c r="AI2979">
        <v>25.3</v>
      </c>
      <c r="AJ2979">
        <v>300</v>
      </c>
      <c r="AK2979">
        <v>5076</v>
      </c>
      <c r="AL2979">
        <v>0.9</v>
      </c>
      <c r="AM2979">
        <v>413</v>
      </c>
      <c r="AN2979">
        <v>589</v>
      </c>
      <c r="AO2979">
        <v>0</v>
      </c>
      <c r="AP2979">
        <v>0</v>
      </c>
      <c r="AQ2979">
        <v>0</v>
      </c>
      <c r="AR2979">
        <v>0</v>
      </c>
      <c r="AS2979">
        <v>0</v>
      </c>
      <c r="AT2979">
        <v>0</v>
      </c>
      <c r="AU2979">
        <v>204060</v>
      </c>
      <c r="AV2979">
        <v>36907</v>
      </c>
      <c r="AW2979">
        <v>227492</v>
      </c>
      <c r="AX2979">
        <v>33474</v>
      </c>
      <c r="AY2979">
        <v>22522</v>
      </c>
      <c r="AZ2979">
        <v>1</v>
      </c>
      <c r="BA2979">
        <v>8.24</v>
      </c>
      <c r="BB2979">
        <v>854.6</v>
      </c>
    </row>
    <row r="2980" spans="1:54" x14ac:dyDescent="0.3">
      <c r="A2980">
        <v>51650</v>
      </c>
      <c r="B2980" t="s">
        <v>929</v>
      </c>
      <c r="C2980" t="s">
        <v>840</v>
      </c>
      <c r="D2980">
        <v>136879</v>
      </c>
      <c r="E2980">
        <v>137508</v>
      </c>
      <c r="F2980">
        <v>-0.5</v>
      </c>
      <c r="G2980">
        <v>137436</v>
      </c>
      <c r="H2980">
        <v>6.3</v>
      </c>
      <c r="I2980">
        <v>21.7</v>
      </c>
      <c r="J2980">
        <v>13.7</v>
      </c>
      <c r="K2980">
        <v>51.9</v>
      </c>
      <c r="L2980">
        <v>43.3</v>
      </c>
      <c r="M2980">
        <v>49.8</v>
      </c>
      <c r="N2980">
        <v>0.5</v>
      </c>
      <c r="O2980">
        <v>2.4</v>
      </c>
      <c r="P2980">
        <v>0.2</v>
      </c>
      <c r="Q2980">
        <v>3.8</v>
      </c>
      <c r="R2980">
        <v>5.3</v>
      </c>
      <c r="S2980">
        <v>40.1</v>
      </c>
      <c r="T2980">
        <v>85.2</v>
      </c>
      <c r="U2980">
        <v>5</v>
      </c>
      <c r="V2980">
        <v>7.3</v>
      </c>
      <c r="W2980">
        <v>89.3</v>
      </c>
      <c r="X2980">
        <v>22.5</v>
      </c>
      <c r="Y2980">
        <v>20146</v>
      </c>
      <c r="Z2980">
        <v>22.1</v>
      </c>
      <c r="AA2980">
        <v>60326</v>
      </c>
      <c r="AB2980">
        <v>60.1</v>
      </c>
      <c r="AC2980">
        <v>27.3</v>
      </c>
      <c r="AD2980">
        <v>195400</v>
      </c>
      <c r="AE2980">
        <v>52511</v>
      </c>
      <c r="AF2980">
        <v>2.52</v>
      </c>
      <c r="AG2980">
        <v>25247</v>
      </c>
      <c r="AH2980">
        <v>50705</v>
      </c>
      <c r="AI2980">
        <v>14.9</v>
      </c>
      <c r="AJ2980">
        <v>2376</v>
      </c>
      <c r="AK2980">
        <v>40712</v>
      </c>
      <c r="AL2980">
        <v>0.8</v>
      </c>
      <c r="AM2980">
        <v>6191</v>
      </c>
      <c r="AN2980">
        <v>7523</v>
      </c>
      <c r="AO2980">
        <v>29.1</v>
      </c>
      <c r="AP2980">
        <v>0</v>
      </c>
      <c r="AQ2980">
        <v>6.4</v>
      </c>
      <c r="AR2980">
        <v>0</v>
      </c>
      <c r="AS2980">
        <v>2.5</v>
      </c>
      <c r="AT2980">
        <v>33.200000000000003</v>
      </c>
      <c r="AU2980">
        <v>522377</v>
      </c>
      <c r="AV2980">
        <v>288918</v>
      </c>
      <c r="AW2980">
        <v>1805727</v>
      </c>
      <c r="AX2980">
        <v>12334</v>
      </c>
      <c r="AY2980">
        <v>233596</v>
      </c>
      <c r="AZ2980">
        <v>160</v>
      </c>
      <c r="BA2980">
        <v>51.41</v>
      </c>
      <c r="BB2980">
        <v>2673.2</v>
      </c>
    </row>
    <row r="2981" spans="1:54" x14ac:dyDescent="0.3">
      <c r="A2981">
        <v>51660</v>
      </c>
      <c r="B2981" t="s">
        <v>928</v>
      </c>
      <c r="C2981" t="s">
        <v>840</v>
      </c>
      <c r="D2981">
        <v>52478</v>
      </c>
      <c r="E2981">
        <v>48907</v>
      </c>
      <c r="F2981">
        <v>7.3</v>
      </c>
      <c r="G2981">
        <v>48914</v>
      </c>
      <c r="H2981">
        <v>5.3</v>
      </c>
      <c r="I2981">
        <v>16.2</v>
      </c>
      <c r="J2981">
        <v>8.1</v>
      </c>
      <c r="K2981">
        <v>52.1</v>
      </c>
      <c r="L2981">
        <v>84.1</v>
      </c>
      <c r="M2981">
        <v>8.4</v>
      </c>
      <c r="N2981">
        <v>0.7</v>
      </c>
      <c r="O2981">
        <v>4</v>
      </c>
      <c r="P2981">
        <v>0.2</v>
      </c>
      <c r="Q2981">
        <v>2.6</v>
      </c>
      <c r="R2981">
        <v>18.600000000000001</v>
      </c>
      <c r="S2981">
        <v>68.099999999999994</v>
      </c>
      <c r="T2981">
        <v>66.7</v>
      </c>
      <c r="U2981">
        <v>14.7</v>
      </c>
      <c r="V2981">
        <v>21.8</v>
      </c>
      <c r="W2981">
        <v>81.5</v>
      </c>
      <c r="X2981">
        <v>35.1</v>
      </c>
      <c r="Y2981">
        <v>1646</v>
      </c>
      <c r="Z2981">
        <v>15.7</v>
      </c>
      <c r="AA2981">
        <v>18065</v>
      </c>
      <c r="AB2981">
        <v>36.200000000000003</v>
      </c>
      <c r="AC2981">
        <v>42.1</v>
      </c>
      <c r="AD2981">
        <v>208100</v>
      </c>
      <c r="AE2981">
        <v>15701</v>
      </c>
      <c r="AF2981">
        <v>2.7</v>
      </c>
      <c r="AG2981">
        <v>17080</v>
      </c>
      <c r="AH2981">
        <v>38048</v>
      </c>
      <c r="AI2981">
        <v>33.5</v>
      </c>
      <c r="AJ2981">
        <v>1559</v>
      </c>
      <c r="AK2981">
        <v>23777</v>
      </c>
      <c r="AL2981">
        <v>-7.7</v>
      </c>
      <c r="AM2981">
        <v>2446</v>
      </c>
      <c r="AN2981">
        <v>3693</v>
      </c>
      <c r="AO2981">
        <v>0</v>
      </c>
      <c r="AP2981">
        <v>0</v>
      </c>
      <c r="AQ2981">
        <v>0</v>
      </c>
      <c r="AR2981">
        <v>0</v>
      </c>
      <c r="AS2981">
        <v>0</v>
      </c>
      <c r="AT2981">
        <v>27.4</v>
      </c>
      <c r="AU2981">
        <v>746325</v>
      </c>
      <c r="AV2981">
        <v>378468</v>
      </c>
      <c r="AW2981">
        <v>1465322</v>
      </c>
      <c r="AX2981">
        <v>33306</v>
      </c>
      <c r="AY2981">
        <v>168643</v>
      </c>
      <c r="AZ2981">
        <v>152</v>
      </c>
      <c r="BA2981">
        <v>17.420000000000002</v>
      </c>
      <c r="BB2981">
        <v>2808.2</v>
      </c>
    </row>
    <row r="2982" spans="1:54" x14ac:dyDescent="0.3">
      <c r="A2982">
        <v>51670</v>
      </c>
      <c r="B2982" t="s">
        <v>927</v>
      </c>
      <c r="C2982" t="s">
        <v>840</v>
      </c>
      <c r="D2982">
        <v>22196</v>
      </c>
      <c r="E2982">
        <v>22591</v>
      </c>
      <c r="F2982">
        <v>-1.7</v>
      </c>
      <c r="G2982">
        <v>22591</v>
      </c>
      <c r="H2982">
        <v>7.5</v>
      </c>
      <c r="I2982">
        <v>25.3</v>
      </c>
      <c r="J2982">
        <v>15.7</v>
      </c>
      <c r="K2982">
        <v>53.3</v>
      </c>
      <c r="L2982">
        <v>55.5</v>
      </c>
      <c r="M2982">
        <v>39.4</v>
      </c>
      <c r="N2982">
        <v>0.6</v>
      </c>
      <c r="O2982">
        <v>1.1000000000000001</v>
      </c>
      <c r="P2982">
        <v>0.2</v>
      </c>
      <c r="Q2982">
        <v>3.2</v>
      </c>
      <c r="R2982">
        <v>7.2</v>
      </c>
      <c r="S2982">
        <v>50.4</v>
      </c>
      <c r="T2982">
        <v>88.7</v>
      </c>
      <c r="U2982">
        <v>4.5999999999999996</v>
      </c>
      <c r="V2982">
        <v>6.1</v>
      </c>
      <c r="W2982">
        <v>76.8</v>
      </c>
      <c r="X2982">
        <v>10.199999999999999</v>
      </c>
      <c r="Y2982">
        <v>1879</v>
      </c>
      <c r="Z2982">
        <v>21.4</v>
      </c>
      <c r="AA2982">
        <v>10255</v>
      </c>
      <c r="AB2982">
        <v>50.4</v>
      </c>
      <c r="AC2982">
        <v>24.5</v>
      </c>
      <c r="AD2982">
        <v>139400</v>
      </c>
      <c r="AE2982">
        <v>8766</v>
      </c>
      <c r="AF2982">
        <v>2.5299999999999998</v>
      </c>
      <c r="AG2982">
        <v>20388</v>
      </c>
      <c r="AH2982">
        <v>37933</v>
      </c>
      <c r="AI2982">
        <v>20.100000000000001</v>
      </c>
      <c r="AJ2982">
        <v>415</v>
      </c>
      <c r="AK2982">
        <v>5985</v>
      </c>
      <c r="AL2982">
        <v>-5.0999999999999996</v>
      </c>
      <c r="AM2982">
        <v>796</v>
      </c>
      <c r="AN2982">
        <v>1056</v>
      </c>
      <c r="AO2982">
        <v>12.7</v>
      </c>
      <c r="AP2982">
        <v>0</v>
      </c>
      <c r="AQ2982">
        <v>0</v>
      </c>
      <c r="AR2982">
        <v>0</v>
      </c>
      <c r="AS2982">
        <v>6.8</v>
      </c>
      <c r="AT2982">
        <v>48.3</v>
      </c>
      <c r="AU2982">
        <v>1495977</v>
      </c>
      <c r="AV2982">
        <v>58132</v>
      </c>
      <c r="AW2982">
        <v>173896</v>
      </c>
      <c r="AX2982">
        <v>7534</v>
      </c>
      <c r="AY2982">
        <v>47791</v>
      </c>
      <c r="AZ2982">
        <v>90</v>
      </c>
      <c r="BA2982">
        <v>10.28</v>
      </c>
      <c r="BB2982">
        <v>2198</v>
      </c>
    </row>
    <row r="2983" spans="1:54" x14ac:dyDescent="0.3">
      <c r="A2983">
        <v>51678</v>
      </c>
      <c r="B2983" t="s">
        <v>926</v>
      </c>
      <c r="C2983" t="s">
        <v>840</v>
      </c>
      <c r="D2983">
        <v>7311</v>
      </c>
      <c r="E2983">
        <v>7038</v>
      </c>
      <c r="F2983">
        <v>3.9</v>
      </c>
      <c r="G2983">
        <v>7042</v>
      </c>
      <c r="H2983">
        <v>3.7</v>
      </c>
      <c r="I2983">
        <v>12.3</v>
      </c>
      <c r="J2983">
        <v>14.1</v>
      </c>
      <c r="K2983">
        <v>44.4</v>
      </c>
      <c r="L2983">
        <v>84.6</v>
      </c>
      <c r="M2983">
        <v>9.6</v>
      </c>
      <c r="N2983">
        <v>0.3</v>
      </c>
      <c r="O2983">
        <v>3.2</v>
      </c>
      <c r="P2983">
        <v>0.1</v>
      </c>
      <c r="Q2983">
        <v>2.2000000000000002</v>
      </c>
      <c r="R2983">
        <v>3.8</v>
      </c>
      <c r="S2983">
        <v>81.099999999999994</v>
      </c>
      <c r="T2983">
        <v>80.599999999999994</v>
      </c>
      <c r="U2983">
        <v>5.2</v>
      </c>
      <c r="V2983">
        <v>8.5</v>
      </c>
      <c r="W2983">
        <v>78.3</v>
      </c>
      <c r="X2983">
        <v>41.7</v>
      </c>
      <c r="Y2983">
        <v>320</v>
      </c>
      <c r="Z2983">
        <v>17</v>
      </c>
      <c r="AA2983">
        <v>2528</v>
      </c>
      <c r="AB2983">
        <v>55.5</v>
      </c>
      <c r="AC2983">
        <v>25.7</v>
      </c>
      <c r="AD2983">
        <v>262700</v>
      </c>
      <c r="AE2983">
        <v>1709</v>
      </c>
      <c r="AF2983">
        <v>2.0499999999999998</v>
      </c>
      <c r="AG2983">
        <v>14763</v>
      </c>
      <c r="AH2983">
        <v>36505</v>
      </c>
      <c r="AI2983">
        <v>25.2</v>
      </c>
      <c r="AJ2983">
        <v>287</v>
      </c>
      <c r="AK2983">
        <v>3828</v>
      </c>
      <c r="AL2983">
        <v>2.9</v>
      </c>
      <c r="AM2983">
        <v>459</v>
      </c>
      <c r="AN2983">
        <v>532</v>
      </c>
      <c r="AO2983">
        <v>0</v>
      </c>
      <c r="AP2983">
        <v>0</v>
      </c>
      <c r="AQ2983">
        <v>0</v>
      </c>
      <c r="AR2983">
        <v>0</v>
      </c>
      <c r="AS2983">
        <v>0</v>
      </c>
      <c r="AT2983">
        <v>0</v>
      </c>
      <c r="AU2983">
        <v>0</v>
      </c>
      <c r="AV2983">
        <v>1918</v>
      </c>
      <c r="AW2983">
        <v>86765</v>
      </c>
      <c r="AX2983">
        <v>12564</v>
      </c>
      <c r="AY2983">
        <v>31279</v>
      </c>
      <c r="AZ2983">
        <v>8</v>
      </c>
      <c r="BA2983">
        <v>2.5</v>
      </c>
      <c r="BB2983">
        <v>2820.2</v>
      </c>
    </row>
    <row r="2984" spans="1:54" x14ac:dyDescent="0.3">
      <c r="A2984">
        <v>51680</v>
      </c>
      <c r="B2984" t="s">
        <v>925</v>
      </c>
      <c r="C2984" t="s">
        <v>840</v>
      </c>
      <c r="D2984">
        <v>79047</v>
      </c>
      <c r="E2984">
        <v>75613</v>
      </c>
      <c r="F2984">
        <v>4.5</v>
      </c>
      <c r="G2984">
        <v>75568</v>
      </c>
      <c r="H2984">
        <v>6.5</v>
      </c>
      <c r="I2984">
        <v>20</v>
      </c>
      <c r="J2984">
        <v>14</v>
      </c>
      <c r="K2984">
        <v>53.2</v>
      </c>
      <c r="L2984">
        <v>65.7</v>
      </c>
      <c r="M2984">
        <v>28.5</v>
      </c>
      <c r="N2984">
        <v>0.5</v>
      </c>
      <c r="O2984">
        <v>3.1</v>
      </c>
      <c r="P2984">
        <v>0.1</v>
      </c>
      <c r="Q2984">
        <v>2.1</v>
      </c>
      <c r="R2984">
        <v>3.3</v>
      </c>
      <c r="S2984">
        <v>63.1</v>
      </c>
      <c r="T2984">
        <v>73.900000000000006</v>
      </c>
      <c r="U2984">
        <v>5</v>
      </c>
      <c r="V2984">
        <v>6.7</v>
      </c>
      <c r="W2984">
        <v>86</v>
      </c>
      <c r="X2984">
        <v>31.2</v>
      </c>
      <c r="Y2984">
        <v>5488</v>
      </c>
      <c r="Z2984">
        <v>16.899999999999999</v>
      </c>
      <c r="AA2984">
        <v>32349</v>
      </c>
      <c r="AB2984">
        <v>52.7</v>
      </c>
      <c r="AC2984">
        <v>32.1</v>
      </c>
      <c r="AD2984">
        <v>145800</v>
      </c>
      <c r="AE2984">
        <v>28556</v>
      </c>
      <c r="AF2984">
        <v>2.35</v>
      </c>
      <c r="AG2984">
        <v>21440</v>
      </c>
      <c r="AH2984">
        <v>38138</v>
      </c>
      <c r="AI2984">
        <v>24.7</v>
      </c>
      <c r="AJ2984">
        <v>2196</v>
      </c>
      <c r="AK2984">
        <v>55822</v>
      </c>
      <c r="AL2984">
        <v>1.2</v>
      </c>
      <c r="AM2984">
        <v>3870</v>
      </c>
      <c r="AN2984">
        <v>4794</v>
      </c>
      <c r="AO2984">
        <v>11.6</v>
      </c>
      <c r="AP2984">
        <v>0</v>
      </c>
      <c r="AQ2984">
        <v>2</v>
      </c>
      <c r="AR2984">
        <v>0</v>
      </c>
      <c r="AS2984">
        <v>0</v>
      </c>
      <c r="AT2984">
        <v>26.4</v>
      </c>
      <c r="AU2984">
        <v>2801602</v>
      </c>
      <c r="AV2984">
        <v>541451</v>
      </c>
      <c r="AW2984">
        <v>1665130</v>
      </c>
      <c r="AX2984">
        <v>23171</v>
      </c>
      <c r="AY2984">
        <v>189961</v>
      </c>
      <c r="AZ2984">
        <v>92</v>
      </c>
      <c r="BA2984">
        <v>49.13</v>
      </c>
      <c r="BB2984">
        <v>1538.2</v>
      </c>
    </row>
    <row r="2985" spans="1:54" x14ac:dyDescent="0.3">
      <c r="A2985">
        <v>51683</v>
      </c>
      <c r="B2985" t="s">
        <v>924</v>
      </c>
      <c r="C2985" t="s">
        <v>840</v>
      </c>
      <c r="D2985">
        <v>42081</v>
      </c>
      <c r="E2985">
        <v>37839</v>
      </c>
      <c r="F2985">
        <v>11.2</v>
      </c>
      <c r="G2985">
        <v>37821</v>
      </c>
      <c r="H2985">
        <v>8.6</v>
      </c>
      <c r="I2985">
        <v>27</v>
      </c>
      <c r="J2985">
        <v>8.1999999999999993</v>
      </c>
      <c r="K2985">
        <v>49.7</v>
      </c>
      <c r="L2985">
        <v>73.7</v>
      </c>
      <c r="M2985">
        <v>15.1</v>
      </c>
      <c r="N2985">
        <v>1.3</v>
      </c>
      <c r="O2985">
        <v>6</v>
      </c>
      <c r="P2985">
        <v>0.2</v>
      </c>
      <c r="Q2985">
        <v>3.7</v>
      </c>
      <c r="R2985">
        <v>33.700000000000003</v>
      </c>
      <c r="S2985">
        <v>43.9</v>
      </c>
      <c r="T2985">
        <v>82.5</v>
      </c>
      <c r="U2985">
        <v>25.5</v>
      </c>
      <c r="V2985">
        <v>36.4</v>
      </c>
      <c r="W2985">
        <v>82.6</v>
      </c>
      <c r="X2985">
        <v>28.7</v>
      </c>
      <c r="Y2985">
        <v>2621</v>
      </c>
      <c r="Z2985">
        <v>33.799999999999997</v>
      </c>
      <c r="AA2985">
        <v>13381</v>
      </c>
      <c r="AB2985">
        <v>65.2</v>
      </c>
      <c r="AC2985">
        <v>23.4</v>
      </c>
      <c r="AD2985">
        <v>245000</v>
      </c>
      <c r="AE2985">
        <v>12072</v>
      </c>
      <c r="AF2985">
        <v>3.24</v>
      </c>
      <c r="AG2985">
        <v>28752</v>
      </c>
      <c r="AH2985">
        <v>71036</v>
      </c>
      <c r="AI2985">
        <v>11.7</v>
      </c>
      <c r="AJ2985">
        <v>1416</v>
      </c>
      <c r="AK2985">
        <v>21046</v>
      </c>
      <c r="AL2985">
        <v>-1.8</v>
      </c>
      <c r="AM2985">
        <v>3034</v>
      </c>
      <c r="AN2985">
        <v>3549</v>
      </c>
      <c r="AO2985">
        <v>0</v>
      </c>
      <c r="AP2985">
        <v>0</v>
      </c>
      <c r="AQ2985">
        <v>7.9</v>
      </c>
      <c r="AR2985">
        <v>0</v>
      </c>
      <c r="AS2985">
        <v>0</v>
      </c>
      <c r="AT2985">
        <v>25.9</v>
      </c>
      <c r="AU2985">
        <v>1408656</v>
      </c>
      <c r="AV2985">
        <v>0</v>
      </c>
      <c r="AW2985">
        <v>921227</v>
      </c>
      <c r="AX2985">
        <v>26459</v>
      </c>
      <c r="AY2985">
        <v>75620</v>
      </c>
      <c r="AZ2985">
        <v>125</v>
      </c>
      <c r="BA2985">
        <v>9.8800000000000008</v>
      </c>
      <c r="BB2985">
        <v>3827.6</v>
      </c>
    </row>
    <row r="2986" spans="1:54" x14ac:dyDescent="0.3">
      <c r="A2986">
        <v>51685</v>
      </c>
      <c r="B2986" t="s">
        <v>923</v>
      </c>
      <c r="C2986" t="s">
        <v>840</v>
      </c>
      <c r="D2986">
        <v>15174</v>
      </c>
      <c r="E2986">
        <v>14241</v>
      </c>
      <c r="F2986">
        <v>6.6</v>
      </c>
      <c r="G2986">
        <v>14273</v>
      </c>
      <c r="H2986">
        <v>5.0999999999999996</v>
      </c>
      <c r="I2986">
        <v>24.9</v>
      </c>
      <c r="J2986">
        <v>7.5</v>
      </c>
      <c r="K2986">
        <v>49.1</v>
      </c>
      <c r="L2986">
        <v>69.400000000000006</v>
      </c>
      <c r="M2986">
        <v>15</v>
      </c>
      <c r="N2986">
        <v>1.3</v>
      </c>
      <c r="O2986">
        <v>10.3</v>
      </c>
      <c r="P2986">
        <v>0.3</v>
      </c>
      <c r="Q2986">
        <v>3.7</v>
      </c>
      <c r="R2986">
        <v>35.5</v>
      </c>
      <c r="S2986">
        <v>38.299999999999997</v>
      </c>
      <c r="T2986">
        <v>84.4</v>
      </c>
      <c r="U2986">
        <v>31.6</v>
      </c>
      <c r="V2986">
        <v>44.4</v>
      </c>
      <c r="W2986">
        <v>82.9</v>
      </c>
      <c r="X2986">
        <v>26</v>
      </c>
      <c r="Y2986">
        <v>885</v>
      </c>
      <c r="Z2986">
        <v>40.799999999999997</v>
      </c>
      <c r="AA2986">
        <v>4900</v>
      </c>
      <c r="AB2986">
        <v>63.7</v>
      </c>
      <c r="AC2986">
        <v>19.600000000000001</v>
      </c>
      <c r="AD2986">
        <v>213300</v>
      </c>
      <c r="AE2986">
        <v>4435</v>
      </c>
      <c r="AF2986">
        <v>3.41</v>
      </c>
      <c r="AG2986">
        <v>26944</v>
      </c>
      <c r="AH2986">
        <v>71227</v>
      </c>
      <c r="AI2986">
        <v>7</v>
      </c>
      <c r="AJ2986">
        <v>321</v>
      </c>
      <c r="AK2986">
        <v>3012</v>
      </c>
      <c r="AL2986">
        <v>0.4</v>
      </c>
      <c r="AM2986">
        <v>1109</v>
      </c>
      <c r="AN2986">
        <v>1196</v>
      </c>
      <c r="AO2986">
        <v>0</v>
      </c>
      <c r="AP2986">
        <v>0</v>
      </c>
      <c r="AQ2986">
        <v>10.8</v>
      </c>
      <c r="AR2986">
        <v>0</v>
      </c>
      <c r="AS2986">
        <v>22.2</v>
      </c>
      <c r="AT2986">
        <v>23.7</v>
      </c>
      <c r="AU2986">
        <v>0</v>
      </c>
      <c r="AV2986">
        <v>0</v>
      </c>
      <c r="AW2986">
        <v>158012</v>
      </c>
      <c r="AX2986">
        <v>13701</v>
      </c>
      <c r="AY2986">
        <v>5324</v>
      </c>
      <c r="AZ2986">
        <v>11</v>
      </c>
      <c r="BA2986">
        <v>2.5299999999999998</v>
      </c>
      <c r="BB2986">
        <v>5632.6</v>
      </c>
    </row>
    <row r="2987" spans="1:54" x14ac:dyDescent="0.3">
      <c r="A2987">
        <v>51690</v>
      </c>
      <c r="B2987" t="s">
        <v>922</v>
      </c>
      <c r="C2987" t="s">
        <v>840</v>
      </c>
      <c r="D2987">
        <v>13711</v>
      </c>
      <c r="E2987">
        <v>13821</v>
      </c>
      <c r="F2987">
        <v>-0.8</v>
      </c>
      <c r="G2987">
        <v>13821</v>
      </c>
      <c r="H2987">
        <v>7.5</v>
      </c>
      <c r="I2987">
        <v>23.3</v>
      </c>
      <c r="J2987">
        <v>20.399999999999999</v>
      </c>
      <c r="K2987">
        <v>54</v>
      </c>
      <c r="L2987">
        <v>51.4</v>
      </c>
      <c r="M2987">
        <v>45.1</v>
      </c>
      <c r="N2987">
        <v>0.4</v>
      </c>
      <c r="O2987">
        <v>1</v>
      </c>
      <c r="P2987">
        <v>0</v>
      </c>
      <c r="Q2987">
        <v>2</v>
      </c>
      <c r="R2987">
        <v>4.8</v>
      </c>
      <c r="S2987">
        <v>47.6</v>
      </c>
      <c r="T2987">
        <v>81.099999999999994</v>
      </c>
      <c r="U2987">
        <v>3.2</v>
      </c>
      <c r="V2987">
        <v>5.2</v>
      </c>
      <c r="W2987">
        <v>77.7</v>
      </c>
      <c r="X2987">
        <v>16.7</v>
      </c>
      <c r="Y2987">
        <v>1045</v>
      </c>
      <c r="Z2987">
        <v>17.8</v>
      </c>
      <c r="AA2987">
        <v>7162</v>
      </c>
      <c r="AB2987">
        <v>53.7</v>
      </c>
      <c r="AC2987">
        <v>26.3</v>
      </c>
      <c r="AD2987">
        <v>86800</v>
      </c>
      <c r="AE2987">
        <v>5995</v>
      </c>
      <c r="AF2987">
        <v>2.2200000000000002</v>
      </c>
      <c r="AG2987">
        <v>19900</v>
      </c>
      <c r="AH2987">
        <v>28116</v>
      </c>
      <c r="AI2987">
        <v>27.2</v>
      </c>
      <c r="AJ2987">
        <v>576</v>
      </c>
      <c r="AK2987">
        <v>9141</v>
      </c>
      <c r="AL2987">
        <v>-0.2</v>
      </c>
      <c r="AM2987">
        <v>727</v>
      </c>
      <c r="AN2987">
        <v>1357</v>
      </c>
      <c r="AO2987">
        <v>21.4</v>
      </c>
      <c r="AP2987">
        <v>0</v>
      </c>
      <c r="AQ2987">
        <v>1.8</v>
      </c>
      <c r="AR2987">
        <v>0</v>
      </c>
      <c r="AS2987">
        <v>0</v>
      </c>
      <c r="AT2987">
        <v>25.3</v>
      </c>
      <c r="AU2987">
        <v>201385</v>
      </c>
      <c r="AV2987">
        <v>0</v>
      </c>
      <c r="AW2987">
        <v>316916</v>
      </c>
      <c r="AX2987">
        <v>21799</v>
      </c>
      <c r="AY2987">
        <v>28727</v>
      </c>
      <c r="AZ2987">
        <v>1</v>
      </c>
      <c r="BA2987">
        <v>10.96</v>
      </c>
      <c r="BB2987">
        <v>1261.5</v>
      </c>
    </row>
    <row r="2988" spans="1:54" x14ac:dyDescent="0.3">
      <c r="A2988">
        <v>51700</v>
      </c>
      <c r="B2988" t="s">
        <v>921</v>
      </c>
      <c r="C2988" t="s">
        <v>840</v>
      </c>
      <c r="D2988">
        <v>182965</v>
      </c>
      <c r="E2988">
        <v>180918</v>
      </c>
      <c r="F2988">
        <v>1.1000000000000001</v>
      </c>
      <c r="G2988">
        <v>180719</v>
      </c>
      <c r="H2988">
        <v>7.3</v>
      </c>
      <c r="I2988">
        <v>23.5</v>
      </c>
      <c r="J2988">
        <v>11.6</v>
      </c>
      <c r="K2988">
        <v>51.6</v>
      </c>
      <c r="L2988">
        <v>50.9</v>
      </c>
      <c r="M2988">
        <v>41.1</v>
      </c>
      <c r="N2988">
        <v>0.6</v>
      </c>
      <c r="O2988">
        <v>3.2</v>
      </c>
      <c r="P2988">
        <v>0.2</v>
      </c>
      <c r="Q2988">
        <v>4</v>
      </c>
      <c r="R2988">
        <v>8.5</v>
      </c>
      <c r="S2988">
        <v>45.2</v>
      </c>
      <c r="T2988">
        <v>76.400000000000006</v>
      </c>
      <c r="U2988">
        <v>7.3</v>
      </c>
      <c r="V2988">
        <v>10.4</v>
      </c>
      <c r="W2988">
        <v>89.2</v>
      </c>
      <c r="X2988">
        <v>23.9</v>
      </c>
      <c r="Y2988">
        <v>21639</v>
      </c>
      <c r="Z2988">
        <v>22.4</v>
      </c>
      <c r="AA2988">
        <v>77384</v>
      </c>
      <c r="AB2988">
        <v>51.4</v>
      </c>
      <c r="AC2988">
        <v>35.6</v>
      </c>
      <c r="AD2988">
        <v>200100</v>
      </c>
      <c r="AE2988">
        <v>69211</v>
      </c>
      <c r="AF2988">
        <v>2.5</v>
      </c>
      <c r="AG2988">
        <v>25310</v>
      </c>
      <c r="AH2988">
        <v>51027</v>
      </c>
      <c r="AI2988">
        <v>15.2</v>
      </c>
      <c r="AJ2988">
        <v>3721</v>
      </c>
      <c r="AK2988">
        <v>86291</v>
      </c>
      <c r="AL2988">
        <v>1.1000000000000001</v>
      </c>
      <c r="AM2988">
        <v>8306</v>
      </c>
      <c r="AN2988">
        <v>10746</v>
      </c>
      <c r="AO2988">
        <v>20.8</v>
      </c>
      <c r="AP2988">
        <v>0.4</v>
      </c>
      <c r="AQ2988">
        <v>5.7</v>
      </c>
      <c r="AR2988">
        <v>0</v>
      </c>
      <c r="AS2988">
        <v>3.3</v>
      </c>
      <c r="AT2988">
        <v>30.1</v>
      </c>
      <c r="AU2988">
        <v>4702700</v>
      </c>
      <c r="AV2988">
        <v>901976</v>
      </c>
      <c r="AW2988">
        <v>2431256</v>
      </c>
      <c r="AX2988">
        <v>12593</v>
      </c>
      <c r="AY2988">
        <v>329053</v>
      </c>
      <c r="AZ2988">
        <v>330</v>
      </c>
      <c r="BA2988">
        <v>68.709999999999994</v>
      </c>
      <c r="BB2988">
        <v>2630</v>
      </c>
    </row>
    <row r="2989" spans="1:54" x14ac:dyDescent="0.3">
      <c r="A2989">
        <v>51710</v>
      </c>
      <c r="B2989" t="s">
        <v>920</v>
      </c>
      <c r="C2989" t="s">
        <v>840</v>
      </c>
      <c r="D2989">
        <v>245428</v>
      </c>
      <c r="E2989">
        <v>242831</v>
      </c>
      <c r="F2989">
        <v>1.1000000000000001</v>
      </c>
      <c r="G2989">
        <v>242803</v>
      </c>
      <c r="H2989">
        <v>6.9</v>
      </c>
      <c r="I2989">
        <v>20.3</v>
      </c>
      <c r="J2989">
        <v>9.9</v>
      </c>
      <c r="K2989">
        <v>47.8</v>
      </c>
      <c r="L2989">
        <v>49.2</v>
      </c>
      <c r="M2989">
        <v>42.7</v>
      </c>
      <c r="N2989">
        <v>0.7</v>
      </c>
      <c r="O2989">
        <v>3.7</v>
      </c>
      <c r="P2989">
        <v>0.2</v>
      </c>
      <c r="Q2989">
        <v>3.5</v>
      </c>
      <c r="R2989">
        <v>7.5</v>
      </c>
      <c r="S2989">
        <v>44</v>
      </c>
      <c r="T2989">
        <v>77.099999999999994</v>
      </c>
      <c r="U2989">
        <v>6.4</v>
      </c>
      <c r="V2989">
        <v>9.6</v>
      </c>
      <c r="W2989">
        <v>86</v>
      </c>
      <c r="X2989">
        <v>25.3</v>
      </c>
      <c r="Y2989">
        <v>28126</v>
      </c>
      <c r="Z2989">
        <v>21.5</v>
      </c>
      <c r="AA2989">
        <v>96665</v>
      </c>
      <c r="AB2989">
        <v>44.5</v>
      </c>
      <c r="AC2989">
        <v>42</v>
      </c>
      <c r="AD2989">
        <v>202800</v>
      </c>
      <c r="AE2989">
        <v>85557</v>
      </c>
      <c r="AF2989">
        <v>2.59</v>
      </c>
      <c r="AG2989">
        <v>24659</v>
      </c>
      <c r="AH2989">
        <v>44747</v>
      </c>
      <c r="AI2989">
        <v>19.2</v>
      </c>
      <c r="AJ2989">
        <v>5386</v>
      </c>
      <c r="AK2989">
        <v>106493</v>
      </c>
      <c r="AL2989">
        <v>-2.9</v>
      </c>
      <c r="AM2989">
        <v>11529</v>
      </c>
      <c r="AN2989">
        <v>14430</v>
      </c>
      <c r="AO2989">
        <v>20.7</v>
      </c>
      <c r="AP2989">
        <v>0</v>
      </c>
      <c r="AQ2989">
        <v>3.5</v>
      </c>
      <c r="AR2989">
        <v>0</v>
      </c>
      <c r="AS2989">
        <v>1.8</v>
      </c>
      <c r="AT2989">
        <v>30.5</v>
      </c>
      <c r="AU2989">
        <v>1280817</v>
      </c>
      <c r="AV2989">
        <v>3280443</v>
      </c>
      <c r="AW2989">
        <v>2724146</v>
      </c>
      <c r="AX2989">
        <v>11540</v>
      </c>
      <c r="AY2989">
        <v>505017</v>
      </c>
      <c r="AZ2989">
        <v>650</v>
      </c>
      <c r="BA2989">
        <v>54.12</v>
      </c>
      <c r="BB2989">
        <v>4486.3999999999996</v>
      </c>
    </row>
    <row r="2990" spans="1:54" x14ac:dyDescent="0.3">
      <c r="A2990">
        <v>51720</v>
      </c>
      <c r="B2990" t="s">
        <v>919</v>
      </c>
      <c r="C2990" t="s">
        <v>840</v>
      </c>
      <c r="D2990">
        <v>4031</v>
      </c>
      <c r="E2990">
        <v>3946</v>
      </c>
      <c r="F2990">
        <v>2.2000000000000002</v>
      </c>
      <c r="G2990">
        <v>3958</v>
      </c>
      <c r="H2990">
        <v>5.6</v>
      </c>
      <c r="I2990">
        <v>22.9</v>
      </c>
      <c r="J2990">
        <v>14.8</v>
      </c>
      <c r="K2990">
        <v>52.7</v>
      </c>
      <c r="L2990">
        <v>89.3</v>
      </c>
      <c r="M2990">
        <v>6.6</v>
      </c>
      <c r="N2990">
        <v>0.3</v>
      </c>
      <c r="O2990">
        <v>1.5</v>
      </c>
      <c r="P2990">
        <v>0</v>
      </c>
      <c r="Q2990">
        <v>2.2999999999999998</v>
      </c>
      <c r="R2990">
        <v>3.3</v>
      </c>
      <c r="S2990">
        <v>86.3</v>
      </c>
      <c r="T2990">
        <v>82.6</v>
      </c>
      <c r="U2990">
        <v>2.5</v>
      </c>
      <c r="V2990">
        <v>3</v>
      </c>
      <c r="W2990">
        <v>81.400000000000006</v>
      </c>
      <c r="X2990">
        <v>20.5</v>
      </c>
      <c r="Y2990">
        <v>265</v>
      </c>
      <c r="Z2990">
        <v>15</v>
      </c>
      <c r="AA2990">
        <v>1938</v>
      </c>
      <c r="AB2990">
        <v>52.7</v>
      </c>
      <c r="AC2990">
        <v>27.2</v>
      </c>
      <c r="AD2990">
        <v>88000</v>
      </c>
      <c r="AE2990">
        <v>1706</v>
      </c>
      <c r="AF2990">
        <v>2.31</v>
      </c>
      <c r="AG2990">
        <v>22699</v>
      </c>
      <c r="AH2990">
        <v>39416</v>
      </c>
      <c r="AI2990">
        <v>18.100000000000001</v>
      </c>
      <c r="AJ2990">
        <v>240</v>
      </c>
      <c r="AK2990">
        <v>4446</v>
      </c>
      <c r="AL2990">
        <v>-1.8</v>
      </c>
      <c r="AM2990">
        <v>219</v>
      </c>
      <c r="AN2990">
        <v>474</v>
      </c>
      <c r="AO2990">
        <v>0</v>
      </c>
      <c r="AP2990">
        <v>0</v>
      </c>
      <c r="AQ2990">
        <v>0</v>
      </c>
      <c r="AR2990">
        <v>0</v>
      </c>
      <c r="AS2990">
        <v>0</v>
      </c>
      <c r="AT2990">
        <v>27.2</v>
      </c>
      <c r="AU2990">
        <v>0</v>
      </c>
      <c r="AV2990">
        <v>94162</v>
      </c>
      <c r="AW2990">
        <v>283790</v>
      </c>
      <c r="AX2990">
        <v>76514</v>
      </c>
      <c r="AY2990">
        <v>17292</v>
      </c>
      <c r="AZ2990">
        <v>0</v>
      </c>
      <c r="BA2990">
        <v>7.48</v>
      </c>
      <c r="BB2990">
        <v>529.1</v>
      </c>
    </row>
    <row r="2991" spans="1:54" x14ac:dyDescent="0.3">
      <c r="A2991">
        <v>51730</v>
      </c>
      <c r="B2991" t="s">
        <v>918</v>
      </c>
      <c r="C2991" t="s">
        <v>840</v>
      </c>
      <c r="D2991">
        <v>32701</v>
      </c>
      <c r="E2991">
        <v>32420</v>
      </c>
      <c r="F2991">
        <v>0.9</v>
      </c>
      <c r="G2991">
        <v>32420</v>
      </c>
      <c r="H2991">
        <v>8.4</v>
      </c>
      <c r="I2991">
        <v>22.1</v>
      </c>
      <c r="J2991">
        <v>15.3</v>
      </c>
      <c r="K2991">
        <v>53.8</v>
      </c>
      <c r="L2991">
        <v>18.399999999999999</v>
      </c>
      <c r="M2991">
        <v>77.599999999999994</v>
      </c>
      <c r="N2991">
        <v>0.4</v>
      </c>
      <c r="O2991">
        <v>1.2</v>
      </c>
      <c r="P2991">
        <v>0.2</v>
      </c>
      <c r="Q2991">
        <v>2.2000000000000002</v>
      </c>
      <c r="R2991">
        <v>4.4000000000000004</v>
      </c>
      <c r="S2991">
        <v>15.9</v>
      </c>
      <c r="T2991">
        <v>85</v>
      </c>
      <c r="U2991">
        <v>3.7</v>
      </c>
      <c r="V2991">
        <v>5</v>
      </c>
      <c r="W2991">
        <v>73.7</v>
      </c>
      <c r="X2991">
        <v>14.9</v>
      </c>
      <c r="Y2991">
        <v>2692</v>
      </c>
      <c r="Z2991">
        <v>22.7</v>
      </c>
      <c r="AA2991">
        <v>16448</v>
      </c>
      <c r="AB2991">
        <v>45.7</v>
      </c>
      <c r="AC2991">
        <v>34.1</v>
      </c>
      <c r="AD2991">
        <v>122500</v>
      </c>
      <c r="AE2991">
        <v>12456</v>
      </c>
      <c r="AF2991">
        <v>2.5299999999999998</v>
      </c>
      <c r="AG2991">
        <v>18936</v>
      </c>
      <c r="AH2991">
        <v>34424</v>
      </c>
      <c r="AI2991">
        <v>26.7</v>
      </c>
      <c r="AJ2991">
        <v>713</v>
      </c>
      <c r="AK2991">
        <v>13700</v>
      </c>
      <c r="AL2991">
        <v>1.5</v>
      </c>
      <c r="AM2991">
        <v>1187</v>
      </c>
      <c r="AN2991">
        <v>1678</v>
      </c>
      <c r="AO2991">
        <v>39.6</v>
      </c>
      <c r="AP2991">
        <v>0</v>
      </c>
      <c r="AQ2991">
        <v>0</v>
      </c>
      <c r="AR2991">
        <v>0</v>
      </c>
      <c r="AS2991">
        <v>0</v>
      </c>
      <c r="AT2991">
        <v>22.6</v>
      </c>
      <c r="AU2991">
        <v>595891</v>
      </c>
      <c r="AV2991">
        <v>356054</v>
      </c>
      <c r="AW2991">
        <v>324219</v>
      </c>
      <c r="AX2991">
        <v>9823</v>
      </c>
      <c r="AY2991">
        <v>36635</v>
      </c>
      <c r="AZ2991">
        <v>8</v>
      </c>
      <c r="BA2991">
        <v>22.93</v>
      </c>
      <c r="BB2991">
        <v>1413.7</v>
      </c>
    </row>
    <row r="2992" spans="1:54" x14ac:dyDescent="0.3">
      <c r="A2992">
        <v>51735</v>
      </c>
      <c r="B2992" t="s">
        <v>917</v>
      </c>
      <c r="C2992" t="s">
        <v>840</v>
      </c>
      <c r="D2992">
        <v>12048</v>
      </c>
      <c r="E2992">
        <v>12157</v>
      </c>
      <c r="F2992">
        <v>-0.9</v>
      </c>
      <c r="G2992">
        <v>12150</v>
      </c>
      <c r="H2992">
        <v>3.6</v>
      </c>
      <c r="I2992">
        <v>21.8</v>
      </c>
      <c r="J2992">
        <v>18.3</v>
      </c>
      <c r="K2992">
        <v>50.5</v>
      </c>
      <c r="L2992">
        <v>94.4</v>
      </c>
      <c r="M2992">
        <v>1.2</v>
      </c>
      <c r="N2992">
        <v>0.4</v>
      </c>
      <c r="O2992">
        <v>2.4</v>
      </c>
      <c r="P2992">
        <v>0</v>
      </c>
      <c r="Q2992">
        <v>1.6</v>
      </c>
      <c r="R2992">
        <v>2.2999999999999998</v>
      </c>
      <c r="S2992">
        <v>92.4</v>
      </c>
      <c r="T2992">
        <v>90.7</v>
      </c>
      <c r="U2992">
        <v>4.0999999999999996</v>
      </c>
      <c r="V2992">
        <v>6.4</v>
      </c>
      <c r="W2992">
        <v>92.7</v>
      </c>
      <c r="X2992">
        <v>37.200000000000003</v>
      </c>
      <c r="Y2992">
        <v>1363</v>
      </c>
      <c r="Z2992">
        <v>22.8</v>
      </c>
      <c r="AA2992">
        <v>4749</v>
      </c>
      <c r="AB2992">
        <v>81.8</v>
      </c>
      <c r="AC2992">
        <v>7.5</v>
      </c>
      <c r="AD2992">
        <v>302400</v>
      </c>
      <c r="AE2992">
        <v>4591</v>
      </c>
      <c r="AF2992">
        <v>2.62</v>
      </c>
      <c r="AG2992">
        <v>38444</v>
      </c>
      <c r="AH2992">
        <v>81892</v>
      </c>
      <c r="AI2992">
        <v>5.6</v>
      </c>
      <c r="AJ2992">
        <v>214</v>
      </c>
      <c r="AK2992">
        <v>1311</v>
      </c>
      <c r="AL2992">
        <v>-10.7</v>
      </c>
      <c r="AM2992">
        <v>785</v>
      </c>
      <c r="AN2992">
        <v>961</v>
      </c>
      <c r="AO2992">
        <v>0</v>
      </c>
      <c r="AP2992">
        <v>0</v>
      </c>
      <c r="AQ2992">
        <v>0</v>
      </c>
      <c r="AR2992">
        <v>0</v>
      </c>
      <c r="AS2992">
        <v>0</v>
      </c>
      <c r="AT2992">
        <v>19.600000000000001</v>
      </c>
      <c r="AU2992">
        <v>0</v>
      </c>
      <c r="AV2992">
        <v>0</v>
      </c>
      <c r="AW2992">
        <v>54707</v>
      </c>
      <c r="AX2992">
        <v>4628</v>
      </c>
      <c r="AY2992">
        <v>9175</v>
      </c>
      <c r="AZ2992">
        <v>24</v>
      </c>
      <c r="BA2992">
        <v>15.32</v>
      </c>
      <c r="BB2992">
        <v>793.2</v>
      </c>
    </row>
    <row r="2993" spans="1:54" x14ac:dyDescent="0.3">
      <c r="A2993">
        <v>51740</v>
      </c>
      <c r="B2993" t="s">
        <v>916</v>
      </c>
      <c r="C2993" t="s">
        <v>840</v>
      </c>
      <c r="D2993">
        <v>96004</v>
      </c>
      <c r="E2993">
        <v>95535</v>
      </c>
      <c r="F2993">
        <v>0.5</v>
      </c>
      <c r="G2993">
        <v>95535</v>
      </c>
      <c r="H2993">
        <v>7.6</v>
      </c>
      <c r="I2993">
        <v>23.4</v>
      </c>
      <c r="J2993">
        <v>13.9</v>
      </c>
      <c r="K2993">
        <v>52</v>
      </c>
      <c r="L2993">
        <v>41.8</v>
      </c>
      <c r="M2993">
        <v>53.4</v>
      </c>
      <c r="N2993">
        <v>0.5</v>
      </c>
      <c r="O2993">
        <v>1.4</v>
      </c>
      <c r="P2993">
        <v>0.1</v>
      </c>
      <c r="Q2993">
        <v>2.8</v>
      </c>
      <c r="R2993">
        <v>4</v>
      </c>
      <c r="S2993">
        <v>39.299999999999997</v>
      </c>
      <c r="T2993">
        <v>80.5</v>
      </c>
      <c r="U2993">
        <v>2.7</v>
      </c>
      <c r="V2993">
        <v>4.5999999999999996</v>
      </c>
      <c r="W2993">
        <v>82.4</v>
      </c>
      <c r="X2993">
        <v>19.5</v>
      </c>
      <c r="Y2993">
        <v>10778</v>
      </c>
      <c r="Z2993">
        <v>24.4</v>
      </c>
      <c r="AA2993">
        <v>41068</v>
      </c>
      <c r="AB2993">
        <v>57.2</v>
      </c>
      <c r="AC2993">
        <v>30.3</v>
      </c>
      <c r="AD2993">
        <v>175600</v>
      </c>
      <c r="AE2993">
        <v>36690</v>
      </c>
      <c r="AF2993">
        <v>2.52</v>
      </c>
      <c r="AG2993">
        <v>23138</v>
      </c>
      <c r="AH2993">
        <v>46166</v>
      </c>
      <c r="AI2993">
        <v>18.399999999999999</v>
      </c>
      <c r="AJ2993">
        <v>1696</v>
      </c>
      <c r="AK2993">
        <v>27079</v>
      </c>
      <c r="AL2993">
        <v>-2.6</v>
      </c>
      <c r="AM2993">
        <v>4518</v>
      </c>
      <c r="AN2993">
        <v>5404</v>
      </c>
      <c r="AO2993">
        <v>31.4</v>
      </c>
      <c r="AP2993">
        <v>0</v>
      </c>
      <c r="AQ2993">
        <v>4.8</v>
      </c>
      <c r="AR2993">
        <v>0</v>
      </c>
      <c r="AS2993">
        <v>2.8</v>
      </c>
      <c r="AT2993">
        <v>37.700000000000003</v>
      </c>
      <c r="AU2993">
        <v>652915</v>
      </c>
      <c r="AV2993">
        <v>173615</v>
      </c>
      <c r="AW2993">
        <v>682095</v>
      </c>
      <c r="AX2993">
        <v>6728</v>
      </c>
      <c r="AY2993">
        <v>106189</v>
      </c>
      <c r="AZ2993">
        <v>153</v>
      </c>
      <c r="BA2993">
        <v>33.65</v>
      </c>
      <c r="BB2993">
        <v>2838.8</v>
      </c>
    </row>
    <row r="2994" spans="1:54" x14ac:dyDescent="0.3">
      <c r="A2994">
        <v>51750</v>
      </c>
      <c r="B2994" t="s">
        <v>915</v>
      </c>
      <c r="C2994" t="s">
        <v>840</v>
      </c>
      <c r="D2994">
        <v>17646</v>
      </c>
      <c r="E2994">
        <v>16408</v>
      </c>
      <c r="F2994">
        <v>7.5</v>
      </c>
      <c r="G2994">
        <v>16408</v>
      </c>
      <c r="H2994">
        <v>3.8</v>
      </c>
      <c r="I2994">
        <v>13.3</v>
      </c>
      <c r="J2994">
        <v>7.9</v>
      </c>
      <c r="K2994">
        <v>52.5</v>
      </c>
      <c r="L2994">
        <v>86</v>
      </c>
      <c r="M2994">
        <v>9.1</v>
      </c>
      <c r="N2994">
        <v>0.2</v>
      </c>
      <c r="O2994">
        <v>2.4</v>
      </c>
      <c r="P2994">
        <v>0.1</v>
      </c>
      <c r="Q2994">
        <v>2.2000000000000002</v>
      </c>
      <c r="R2994">
        <v>3.2</v>
      </c>
      <c r="S2994">
        <v>83.2</v>
      </c>
      <c r="T2994">
        <v>60.9</v>
      </c>
      <c r="U2994">
        <v>4.0999999999999996</v>
      </c>
      <c r="V2994">
        <v>6.7</v>
      </c>
      <c r="W2994">
        <v>86.7</v>
      </c>
      <c r="X2994">
        <v>32.1</v>
      </c>
      <c r="Y2994">
        <v>918</v>
      </c>
      <c r="Z2994">
        <v>18.7</v>
      </c>
      <c r="AA2994">
        <v>6558</v>
      </c>
      <c r="AB2994">
        <v>46.2</v>
      </c>
      <c r="AC2994">
        <v>38.700000000000003</v>
      </c>
      <c r="AD2994">
        <v>144000</v>
      </c>
      <c r="AE2994">
        <v>5516</v>
      </c>
      <c r="AF2994">
        <v>2.4900000000000002</v>
      </c>
      <c r="AG2994">
        <v>16181</v>
      </c>
      <c r="AH2994">
        <v>30714</v>
      </c>
      <c r="AI2994">
        <v>37.700000000000003</v>
      </c>
      <c r="AJ2994">
        <v>314</v>
      </c>
      <c r="AK2994">
        <v>4693</v>
      </c>
      <c r="AL2994">
        <v>-11.9</v>
      </c>
      <c r="AM2994">
        <v>611</v>
      </c>
      <c r="AN2994">
        <v>805</v>
      </c>
      <c r="AO2994">
        <v>0</v>
      </c>
      <c r="AP2994">
        <v>0</v>
      </c>
      <c r="AQ2994">
        <v>0</v>
      </c>
      <c r="AR2994">
        <v>0</v>
      </c>
      <c r="AS2994">
        <v>0</v>
      </c>
      <c r="AT2994">
        <v>22.2</v>
      </c>
      <c r="AU2994">
        <v>0</v>
      </c>
      <c r="AV2994">
        <v>30297</v>
      </c>
      <c r="AW2994">
        <v>109698</v>
      </c>
      <c r="AX2994">
        <v>6789</v>
      </c>
      <c r="AY2994">
        <v>36217</v>
      </c>
      <c r="AZ2994">
        <v>10</v>
      </c>
      <c r="BA2994">
        <v>9.8699999999999992</v>
      </c>
      <c r="BB2994">
        <v>1662.1</v>
      </c>
    </row>
    <row r="2995" spans="1:54" x14ac:dyDescent="0.3">
      <c r="A2995">
        <v>51760</v>
      </c>
      <c r="B2995" t="s">
        <v>914</v>
      </c>
      <c r="C2995" t="s">
        <v>840</v>
      </c>
      <c r="D2995">
        <v>217853</v>
      </c>
      <c r="E2995">
        <v>204246</v>
      </c>
      <c r="F2995">
        <v>6.7</v>
      </c>
      <c r="G2995">
        <v>204214</v>
      </c>
      <c r="H2995">
        <v>6.3</v>
      </c>
      <c r="I2995">
        <v>18.399999999999999</v>
      </c>
      <c r="J2995">
        <v>11.4</v>
      </c>
      <c r="K2995">
        <v>52.3</v>
      </c>
      <c r="L2995">
        <v>44.7</v>
      </c>
      <c r="M2995">
        <v>49.7</v>
      </c>
      <c r="N2995">
        <v>0.6</v>
      </c>
      <c r="O2995">
        <v>2.4</v>
      </c>
      <c r="P2995">
        <v>0.2</v>
      </c>
      <c r="Q2995">
        <v>2.2000000000000002</v>
      </c>
      <c r="R2995">
        <v>6.6</v>
      </c>
      <c r="S2995">
        <v>40.200000000000003</v>
      </c>
      <c r="T2995">
        <v>76.599999999999994</v>
      </c>
      <c r="U2995">
        <v>7</v>
      </c>
      <c r="V2995">
        <v>9.8000000000000007</v>
      </c>
      <c r="W2995">
        <v>81.5</v>
      </c>
      <c r="X2995">
        <v>34.799999999999997</v>
      </c>
      <c r="Y2995">
        <v>12126</v>
      </c>
      <c r="Z2995">
        <v>21.7</v>
      </c>
      <c r="AA2995">
        <v>100107</v>
      </c>
      <c r="AB2995">
        <v>43.1</v>
      </c>
      <c r="AC2995">
        <v>42.8</v>
      </c>
      <c r="AD2995">
        <v>196400</v>
      </c>
      <c r="AE2995">
        <v>84833</v>
      </c>
      <c r="AF2995">
        <v>2.33</v>
      </c>
      <c r="AG2995">
        <v>27184</v>
      </c>
      <c r="AH2995">
        <v>40496</v>
      </c>
      <c r="AI2995">
        <v>25.6</v>
      </c>
      <c r="AJ2995">
        <v>6000</v>
      </c>
      <c r="AK2995">
        <v>122120</v>
      </c>
      <c r="AL2995">
        <v>7.9</v>
      </c>
      <c r="AM2995">
        <v>13688</v>
      </c>
      <c r="AN2995">
        <v>15141</v>
      </c>
      <c r="AO2995">
        <v>20.9</v>
      </c>
      <c r="AP2995">
        <v>0</v>
      </c>
      <c r="AQ2995">
        <v>3.5</v>
      </c>
      <c r="AR2995">
        <v>0</v>
      </c>
      <c r="AS2995">
        <v>1.2</v>
      </c>
      <c r="AT2995">
        <v>28.6</v>
      </c>
      <c r="AU2995">
        <v>10192124</v>
      </c>
      <c r="AV2995">
        <v>2843348</v>
      </c>
      <c r="AW2995">
        <v>1922799</v>
      </c>
      <c r="AX2995">
        <v>9583</v>
      </c>
      <c r="AY2995">
        <v>476810</v>
      </c>
      <c r="AZ2995">
        <v>551</v>
      </c>
      <c r="BA2995">
        <v>59.81</v>
      </c>
      <c r="BB2995">
        <v>3414.7</v>
      </c>
    </row>
    <row r="2996" spans="1:54" x14ac:dyDescent="0.3">
      <c r="A2996">
        <v>51770</v>
      </c>
      <c r="B2996" t="s">
        <v>913</v>
      </c>
      <c r="C2996" t="s">
        <v>840</v>
      </c>
      <c r="D2996">
        <v>99428</v>
      </c>
      <c r="E2996">
        <v>96919</v>
      </c>
      <c r="F2996">
        <v>2.6</v>
      </c>
      <c r="G2996">
        <v>97032</v>
      </c>
      <c r="H2996">
        <v>7.2</v>
      </c>
      <c r="I2996">
        <v>22.1</v>
      </c>
      <c r="J2996">
        <v>14.9</v>
      </c>
      <c r="K2996">
        <v>52.3</v>
      </c>
      <c r="L2996">
        <v>65.400000000000006</v>
      </c>
      <c r="M2996">
        <v>29</v>
      </c>
      <c r="N2996">
        <v>0.4</v>
      </c>
      <c r="O2996">
        <v>2.2999999999999998</v>
      </c>
      <c r="P2996">
        <v>0.1</v>
      </c>
      <c r="Q2996">
        <v>2.8</v>
      </c>
      <c r="R2996">
        <v>5.9</v>
      </c>
      <c r="S2996">
        <v>60.7</v>
      </c>
      <c r="T2996">
        <v>80.599999999999994</v>
      </c>
      <c r="U2996">
        <v>6.6</v>
      </c>
      <c r="V2996">
        <v>8.8000000000000007</v>
      </c>
      <c r="W2996">
        <v>81.8</v>
      </c>
      <c r="X2996">
        <v>23.6</v>
      </c>
      <c r="Y2996">
        <v>7732</v>
      </c>
      <c r="Z2996">
        <v>18.399999999999999</v>
      </c>
      <c r="AA2996">
        <v>47378</v>
      </c>
      <c r="AB2996">
        <v>54.8</v>
      </c>
      <c r="AC2996">
        <v>33.1</v>
      </c>
      <c r="AD2996">
        <v>134700</v>
      </c>
      <c r="AE2996">
        <v>42494</v>
      </c>
      <c r="AF2996">
        <v>2.2400000000000002</v>
      </c>
      <c r="AG2996">
        <v>23295</v>
      </c>
      <c r="AH2996">
        <v>38145</v>
      </c>
      <c r="AI2996">
        <v>22.4</v>
      </c>
      <c r="AJ2996">
        <v>3180</v>
      </c>
      <c r="AK2996">
        <v>66575</v>
      </c>
      <c r="AL2996">
        <v>2.6</v>
      </c>
      <c r="AM2996">
        <v>5307</v>
      </c>
      <c r="AN2996">
        <v>7102</v>
      </c>
      <c r="AO2996">
        <v>8.5</v>
      </c>
      <c r="AP2996">
        <v>0</v>
      </c>
      <c r="AQ2996">
        <v>4.7</v>
      </c>
      <c r="AR2996">
        <v>0</v>
      </c>
      <c r="AS2996">
        <v>0</v>
      </c>
      <c r="AT2996">
        <v>25.9</v>
      </c>
      <c r="AU2996">
        <v>1582354</v>
      </c>
      <c r="AV2996">
        <v>2233606</v>
      </c>
      <c r="AW2996">
        <v>2039763</v>
      </c>
      <c r="AX2996">
        <v>21922</v>
      </c>
      <c r="AY2996">
        <v>267171</v>
      </c>
      <c r="AZ2996">
        <v>49</v>
      </c>
      <c r="BA2996">
        <v>42.56</v>
      </c>
      <c r="BB2996">
        <v>2279.8000000000002</v>
      </c>
    </row>
    <row r="2997" spans="1:54" x14ac:dyDescent="0.3">
      <c r="A2997">
        <v>51775</v>
      </c>
      <c r="B2997" t="s">
        <v>912</v>
      </c>
      <c r="C2997" t="s">
        <v>840</v>
      </c>
      <c r="D2997">
        <v>25483</v>
      </c>
      <c r="E2997">
        <v>24848</v>
      </c>
      <c r="F2997">
        <v>2.6</v>
      </c>
      <c r="G2997">
        <v>24802</v>
      </c>
      <c r="H2997">
        <v>5.3</v>
      </c>
      <c r="I2997">
        <v>19.899999999999999</v>
      </c>
      <c r="J2997">
        <v>17.100000000000001</v>
      </c>
      <c r="K2997">
        <v>52.2</v>
      </c>
      <c r="L2997">
        <v>88.5</v>
      </c>
      <c r="M2997">
        <v>7.3</v>
      </c>
      <c r="N2997">
        <v>0.3</v>
      </c>
      <c r="O2997">
        <v>1.9</v>
      </c>
      <c r="P2997">
        <v>0</v>
      </c>
      <c r="Q2997">
        <v>1.9</v>
      </c>
      <c r="R2997">
        <v>3.2</v>
      </c>
      <c r="S2997">
        <v>86</v>
      </c>
      <c r="T2997">
        <v>79.8</v>
      </c>
      <c r="U2997">
        <v>4.9000000000000004</v>
      </c>
      <c r="V2997">
        <v>6.1</v>
      </c>
      <c r="W2997">
        <v>88.9</v>
      </c>
      <c r="X2997">
        <v>30.8</v>
      </c>
      <c r="Y2997">
        <v>2222</v>
      </c>
      <c r="Z2997">
        <v>17.2</v>
      </c>
      <c r="AA2997">
        <v>10854</v>
      </c>
      <c r="AB2997">
        <v>66.599999999999994</v>
      </c>
      <c r="AC2997">
        <v>22.9</v>
      </c>
      <c r="AD2997">
        <v>170300</v>
      </c>
      <c r="AE2997">
        <v>9908</v>
      </c>
      <c r="AF2997">
        <v>2.3199999999999998</v>
      </c>
      <c r="AG2997">
        <v>26661</v>
      </c>
      <c r="AH2997">
        <v>48733</v>
      </c>
      <c r="AI2997">
        <v>11.7</v>
      </c>
      <c r="AJ2997">
        <v>969</v>
      </c>
      <c r="AK2997">
        <v>18587</v>
      </c>
      <c r="AL2997">
        <v>-1.3</v>
      </c>
      <c r="AM2997">
        <v>1393</v>
      </c>
      <c r="AN2997">
        <v>2121</v>
      </c>
      <c r="AO2997">
        <v>0</v>
      </c>
      <c r="AP2997">
        <v>0</v>
      </c>
      <c r="AQ2997">
        <v>2.9</v>
      </c>
      <c r="AR2997">
        <v>0</v>
      </c>
      <c r="AS2997">
        <v>0</v>
      </c>
      <c r="AT2997">
        <v>21.2</v>
      </c>
      <c r="AU2997">
        <v>984033</v>
      </c>
      <c r="AV2997">
        <v>621187</v>
      </c>
      <c r="AW2997">
        <v>537832</v>
      </c>
      <c r="AX2997">
        <v>21445</v>
      </c>
      <c r="AY2997">
        <v>67944</v>
      </c>
      <c r="AZ2997">
        <v>38</v>
      </c>
      <c r="BA2997">
        <v>14.44</v>
      </c>
      <c r="BB2997">
        <v>1717.9</v>
      </c>
    </row>
    <row r="2998" spans="1:54" x14ac:dyDescent="0.3">
      <c r="A2998">
        <v>51790</v>
      </c>
      <c r="B2998" t="s">
        <v>911</v>
      </c>
      <c r="C2998" t="s">
        <v>840</v>
      </c>
      <c r="D2998">
        <v>24538</v>
      </c>
      <c r="E2998">
        <v>23746</v>
      </c>
      <c r="F2998">
        <v>3.3</v>
      </c>
      <c r="G2998">
        <v>23746</v>
      </c>
      <c r="H2998">
        <v>5.8</v>
      </c>
      <c r="I2998">
        <v>18.899999999999999</v>
      </c>
      <c r="J2998">
        <v>20.6</v>
      </c>
      <c r="K2998">
        <v>55</v>
      </c>
      <c r="L2998">
        <v>83.8</v>
      </c>
      <c r="M2998">
        <v>12</v>
      </c>
      <c r="N2998">
        <v>0.3</v>
      </c>
      <c r="O2998">
        <v>1.2</v>
      </c>
      <c r="P2998">
        <v>0</v>
      </c>
      <c r="Q2998">
        <v>2.6</v>
      </c>
      <c r="R2998">
        <v>2.8</v>
      </c>
      <c r="S2998">
        <v>81.5</v>
      </c>
      <c r="T2998">
        <v>81.7</v>
      </c>
      <c r="U2998">
        <v>3.1</v>
      </c>
      <c r="V2998">
        <v>4</v>
      </c>
      <c r="W2998">
        <v>84.6</v>
      </c>
      <c r="X2998">
        <v>28</v>
      </c>
      <c r="Y2998">
        <v>1819</v>
      </c>
      <c r="Z2998">
        <v>19.3</v>
      </c>
      <c r="AA2998">
        <v>11753</v>
      </c>
      <c r="AB2998">
        <v>57.7</v>
      </c>
      <c r="AC2998">
        <v>29.2</v>
      </c>
      <c r="AD2998">
        <v>169400</v>
      </c>
      <c r="AE2998">
        <v>10495</v>
      </c>
      <c r="AF2998">
        <v>2.15</v>
      </c>
      <c r="AG2998">
        <v>24753</v>
      </c>
      <c r="AH2998">
        <v>38501</v>
      </c>
      <c r="AI2998">
        <v>18</v>
      </c>
      <c r="AJ2998">
        <v>757</v>
      </c>
      <c r="AK2998">
        <v>10578</v>
      </c>
      <c r="AL2998">
        <v>0</v>
      </c>
      <c r="AM2998">
        <v>1497</v>
      </c>
      <c r="AN2998">
        <v>2566</v>
      </c>
      <c r="AO2998">
        <v>0</v>
      </c>
      <c r="AP2998">
        <v>0</v>
      </c>
      <c r="AQ2998">
        <v>0</v>
      </c>
      <c r="AR2998">
        <v>0</v>
      </c>
      <c r="AS2998">
        <v>0</v>
      </c>
      <c r="AT2998">
        <v>22.5</v>
      </c>
      <c r="AU2998">
        <v>101382</v>
      </c>
      <c r="AV2998">
        <v>68287</v>
      </c>
      <c r="AW2998">
        <v>447486</v>
      </c>
      <c r="AX2998">
        <v>18861</v>
      </c>
      <c r="AY2998">
        <v>65549</v>
      </c>
      <c r="AZ2998">
        <v>137</v>
      </c>
      <c r="BA2998">
        <v>19.98</v>
      </c>
      <c r="BB2998">
        <v>1188.8</v>
      </c>
    </row>
    <row r="2999" spans="1:54" x14ac:dyDescent="0.3">
      <c r="A2999">
        <v>51800</v>
      </c>
      <c r="B2999" t="s">
        <v>910</v>
      </c>
      <c r="C2999" t="s">
        <v>840</v>
      </c>
      <c r="D2999">
        <v>86806</v>
      </c>
      <c r="E2999">
        <v>84596</v>
      </c>
      <c r="F2999">
        <v>2.6</v>
      </c>
      <c r="G2999">
        <v>84585</v>
      </c>
      <c r="H2999">
        <v>6.4</v>
      </c>
      <c r="I2999">
        <v>24.9</v>
      </c>
      <c r="J2999">
        <v>13</v>
      </c>
      <c r="K2999">
        <v>51.7</v>
      </c>
      <c r="L2999">
        <v>52.4</v>
      </c>
      <c r="M2999">
        <v>42.9</v>
      </c>
      <c r="N2999">
        <v>0.4</v>
      </c>
      <c r="O2999">
        <v>1.8</v>
      </c>
      <c r="P2999">
        <v>0.1</v>
      </c>
      <c r="Q2999">
        <v>2.2999999999999998</v>
      </c>
      <c r="R2999">
        <v>3.7</v>
      </c>
      <c r="S2999">
        <v>49.9</v>
      </c>
      <c r="T2999">
        <v>86.7</v>
      </c>
      <c r="U2999">
        <v>3.2</v>
      </c>
      <c r="V2999">
        <v>4.5</v>
      </c>
      <c r="W2999">
        <v>87.2</v>
      </c>
      <c r="X2999">
        <v>26.2</v>
      </c>
      <c r="Y2999">
        <v>10741</v>
      </c>
      <c r="Z2999">
        <v>28.1</v>
      </c>
      <c r="AA2999">
        <v>35195</v>
      </c>
      <c r="AB2999">
        <v>73.400000000000006</v>
      </c>
      <c r="AC2999">
        <v>14</v>
      </c>
      <c r="AD2999">
        <v>242000</v>
      </c>
      <c r="AE2999">
        <v>30492</v>
      </c>
      <c r="AF2999">
        <v>2.75</v>
      </c>
      <c r="AG2999">
        <v>29135</v>
      </c>
      <c r="AH2999">
        <v>66085</v>
      </c>
      <c r="AI2999">
        <v>11.4</v>
      </c>
      <c r="AJ2999">
        <v>1492</v>
      </c>
      <c r="AK2999">
        <v>20921</v>
      </c>
      <c r="AL2999">
        <v>1.7</v>
      </c>
      <c r="AM2999">
        <v>4742</v>
      </c>
      <c r="AN2999">
        <v>5218</v>
      </c>
      <c r="AO2999">
        <v>24</v>
      </c>
      <c r="AP2999">
        <v>0.5</v>
      </c>
      <c r="AQ2999">
        <v>0</v>
      </c>
      <c r="AR2999">
        <v>0</v>
      </c>
      <c r="AS2999">
        <v>0</v>
      </c>
      <c r="AT2999">
        <v>29.6</v>
      </c>
      <c r="AU2999">
        <v>1307801</v>
      </c>
      <c r="AV2999">
        <v>715834</v>
      </c>
      <c r="AW2999">
        <v>820304</v>
      </c>
      <c r="AX2999">
        <v>10108</v>
      </c>
      <c r="AY2999">
        <v>72760</v>
      </c>
      <c r="AZ2999">
        <v>348</v>
      </c>
      <c r="BA2999">
        <v>400.17</v>
      </c>
      <c r="BB2999">
        <v>211.4</v>
      </c>
    </row>
    <row r="3000" spans="1:54" x14ac:dyDescent="0.3">
      <c r="A3000">
        <v>51810</v>
      </c>
      <c r="B3000" t="s">
        <v>909</v>
      </c>
      <c r="C3000" t="s">
        <v>840</v>
      </c>
      <c r="D3000">
        <v>450980</v>
      </c>
      <c r="E3000">
        <v>437966</v>
      </c>
      <c r="F3000">
        <v>3</v>
      </c>
      <c r="G3000">
        <v>437994</v>
      </c>
      <c r="H3000">
        <v>6.7</v>
      </c>
      <c r="I3000">
        <v>22.8</v>
      </c>
      <c r="J3000">
        <v>12.3</v>
      </c>
      <c r="K3000">
        <v>50.8</v>
      </c>
      <c r="L3000">
        <v>68.599999999999994</v>
      </c>
      <c r="M3000">
        <v>20</v>
      </c>
      <c r="N3000">
        <v>0.5</v>
      </c>
      <c r="O3000">
        <v>6.8</v>
      </c>
      <c r="P3000">
        <v>0.2</v>
      </c>
      <c r="Q3000">
        <v>4</v>
      </c>
      <c r="R3000">
        <v>7.7</v>
      </c>
      <c r="S3000">
        <v>62.9</v>
      </c>
      <c r="T3000">
        <v>82.2</v>
      </c>
      <c r="U3000">
        <v>8.6999999999999993</v>
      </c>
      <c r="V3000">
        <v>11.7</v>
      </c>
      <c r="W3000">
        <v>93.6</v>
      </c>
      <c r="X3000">
        <v>32.9</v>
      </c>
      <c r="Y3000">
        <v>61100</v>
      </c>
      <c r="Z3000">
        <v>22.9</v>
      </c>
      <c r="AA3000">
        <v>182131</v>
      </c>
      <c r="AB3000">
        <v>64.2</v>
      </c>
      <c r="AC3000">
        <v>23</v>
      </c>
      <c r="AD3000">
        <v>267600</v>
      </c>
      <c r="AE3000">
        <v>164944</v>
      </c>
      <c r="AF3000">
        <v>2.62</v>
      </c>
      <c r="AG3000">
        <v>31934</v>
      </c>
      <c r="AH3000">
        <v>65219</v>
      </c>
      <c r="AI3000">
        <v>7.9</v>
      </c>
      <c r="AJ3000">
        <v>10720</v>
      </c>
      <c r="AK3000">
        <v>149848</v>
      </c>
      <c r="AL3000">
        <v>0.7</v>
      </c>
      <c r="AM3000">
        <v>27597</v>
      </c>
      <c r="AN3000">
        <v>34768</v>
      </c>
      <c r="AO3000">
        <v>9.4</v>
      </c>
      <c r="AP3000">
        <v>0.7</v>
      </c>
      <c r="AQ3000">
        <v>6.5</v>
      </c>
      <c r="AR3000">
        <v>0</v>
      </c>
      <c r="AS3000">
        <v>2.4</v>
      </c>
      <c r="AT3000">
        <v>31.6</v>
      </c>
      <c r="AU3000">
        <v>1806461</v>
      </c>
      <c r="AV3000">
        <v>2835067</v>
      </c>
      <c r="AW3000">
        <v>5579915</v>
      </c>
      <c r="AX3000">
        <v>12853</v>
      </c>
      <c r="AY3000">
        <v>1074236</v>
      </c>
      <c r="AZ3000">
        <v>1208</v>
      </c>
      <c r="BA3000">
        <v>249.02</v>
      </c>
      <c r="BB3000">
        <v>1758.9</v>
      </c>
    </row>
    <row r="3001" spans="1:54" x14ac:dyDescent="0.3">
      <c r="A3001">
        <v>51820</v>
      </c>
      <c r="B3001" t="s">
        <v>908</v>
      </c>
      <c r="C3001" t="s">
        <v>840</v>
      </c>
      <c r="D3001">
        <v>21366</v>
      </c>
      <c r="E3001">
        <v>21020</v>
      </c>
      <c r="F3001">
        <v>1.6</v>
      </c>
      <c r="G3001">
        <v>21006</v>
      </c>
      <c r="H3001">
        <v>7.5</v>
      </c>
      <c r="I3001">
        <v>23.8</v>
      </c>
      <c r="J3001">
        <v>17.399999999999999</v>
      </c>
      <c r="K3001">
        <v>52.6</v>
      </c>
      <c r="L3001">
        <v>83.7</v>
      </c>
      <c r="M3001">
        <v>11.7</v>
      </c>
      <c r="N3001">
        <v>0.5</v>
      </c>
      <c r="O3001">
        <v>0.9</v>
      </c>
      <c r="P3001">
        <v>0</v>
      </c>
      <c r="Q3001">
        <v>3.2</v>
      </c>
      <c r="R3001">
        <v>7</v>
      </c>
      <c r="S3001">
        <v>77.8</v>
      </c>
      <c r="T3001">
        <v>84.3</v>
      </c>
      <c r="U3001">
        <v>3.4</v>
      </c>
      <c r="V3001">
        <v>4.9000000000000004</v>
      </c>
      <c r="W3001">
        <v>83.6</v>
      </c>
      <c r="X3001">
        <v>19.100000000000001</v>
      </c>
      <c r="Y3001">
        <v>1828</v>
      </c>
      <c r="Z3001">
        <v>19.5</v>
      </c>
      <c r="AA3001">
        <v>10030</v>
      </c>
      <c r="AB3001">
        <v>58.2</v>
      </c>
      <c r="AC3001">
        <v>26.5</v>
      </c>
      <c r="AD3001">
        <v>165600</v>
      </c>
      <c r="AE3001">
        <v>8708</v>
      </c>
      <c r="AF3001">
        <v>2.41</v>
      </c>
      <c r="AG3001">
        <v>22872</v>
      </c>
      <c r="AH3001">
        <v>44847</v>
      </c>
      <c r="AI3001">
        <v>19.899999999999999</v>
      </c>
      <c r="AJ3001">
        <v>610</v>
      </c>
      <c r="AK3001">
        <v>9424</v>
      </c>
      <c r="AL3001">
        <v>-5.9</v>
      </c>
      <c r="AM3001">
        <v>1007</v>
      </c>
      <c r="AN3001">
        <v>1833</v>
      </c>
      <c r="AO3001">
        <v>0</v>
      </c>
      <c r="AP3001">
        <v>0</v>
      </c>
      <c r="AQ3001">
        <v>2.2000000000000002</v>
      </c>
      <c r="AR3001">
        <v>0</v>
      </c>
      <c r="AS3001">
        <v>0</v>
      </c>
      <c r="AT3001">
        <v>24.8</v>
      </c>
      <c r="AU3001">
        <v>759893</v>
      </c>
      <c r="AV3001">
        <v>113199</v>
      </c>
      <c r="AW3001">
        <v>386631</v>
      </c>
      <c r="AX3001">
        <v>17871</v>
      </c>
      <c r="AY3001">
        <v>48864</v>
      </c>
      <c r="AZ3001">
        <v>48</v>
      </c>
      <c r="BA3001">
        <v>15.04</v>
      </c>
      <c r="BB3001">
        <v>1396.8</v>
      </c>
    </row>
    <row r="3002" spans="1:54" x14ac:dyDescent="0.3">
      <c r="A3002">
        <v>51830</v>
      </c>
      <c r="B3002" t="s">
        <v>907</v>
      </c>
      <c r="C3002" t="s">
        <v>840</v>
      </c>
      <c r="D3002">
        <v>14691</v>
      </c>
      <c r="E3002">
        <v>13673</v>
      </c>
      <c r="F3002">
        <v>7.4</v>
      </c>
      <c r="G3002">
        <v>14068</v>
      </c>
      <c r="H3002">
        <v>3.2</v>
      </c>
      <c r="I3002">
        <v>10.6</v>
      </c>
      <c r="J3002">
        <v>15.8</v>
      </c>
      <c r="K3002">
        <v>53.5</v>
      </c>
      <c r="L3002">
        <v>75.099999999999994</v>
      </c>
      <c r="M3002">
        <v>15</v>
      </c>
      <c r="N3002">
        <v>0.3</v>
      </c>
      <c r="O3002">
        <v>6.4</v>
      </c>
      <c r="P3002">
        <v>0.1</v>
      </c>
      <c r="Q3002">
        <v>3.1</v>
      </c>
      <c r="R3002">
        <v>7.1</v>
      </c>
      <c r="S3002">
        <v>69.2</v>
      </c>
      <c r="T3002">
        <v>59.1</v>
      </c>
      <c r="U3002">
        <v>8.3000000000000007</v>
      </c>
      <c r="V3002">
        <v>10.3</v>
      </c>
      <c r="W3002">
        <v>91.7</v>
      </c>
      <c r="X3002">
        <v>49.8</v>
      </c>
      <c r="Y3002">
        <v>957</v>
      </c>
      <c r="Z3002">
        <v>19.2</v>
      </c>
      <c r="AA3002">
        <v>4978</v>
      </c>
      <c r="AB3002">
        <v>44.7</v>
      </c>
      <c r="AC3002">
        <v>41.6</v>
      </c>
      <c r="AD3002">
        <v>311800</v>
      </c>
      <c r="AE3002">
        <v>4391</v>
      </c>
      <c r="AF3002">
        <v>2.29</v>
      </c>
      <c r="AG3002">
        <v>23127</v>
      </c>
      <c r="AH3002">
        <v>48616</v>
      </c>
      <c r="AI3002">
        <v>19.5</v>
      </c>
      <c r="AJ3002">
        <v>513</v>
      </c>
      <c r="AK3002">
        <v>9728</v>
      </c>
      <c r="AL3002">
        <v>1.4</v>
      </c>
      <c r="AM3002">
        <v>827</v>
      </c>
      <c r="AN3002">
        <v>1437</v>
      </c>
      <c r="AO3002">
        <v>0</v>
      </c>
      <c r="AP3002">
        <v>0</v>
      </c>
      <c r="AQ3002">
        <v>0</v>
      </c>
      <c r="AR3002">
        <v>0</v>
      </c>
      <c r="AS3002">
        <v>0</v>
      </c>
      <c r="AT3002">
        <v>22.7</v>
      </c>
      <c r="AU3002">
        <v>0</v>
      </c>
      <c r="AV3002">
        <v>0</v>
      </c>
      <c r="AW3002">
        <v>323040</v>
      </c>
      <c r="AX3002">
        <v>26058</v>
      </c>
      <c r="AY3002">
        <v>239559</v>
      </c>
      <c r="AZ3002">
        <v>258</v>
      </c>
      <c r="BA3002">
        <v>9.02</v>
      </c>
      <c r="BB3002">
        <v>1559.3</v>
      </c>
    </row>
    <row r="3003" spans="1:54" x14ac:dyDescent="0.3">
      <c r="A3003">
        <v>51840</v>
      </c>
      <c r="B3003" t="s">
        <v>906</v>
      </c>
      <c r="C3003" t="s">
        <v>840</v>
      </c>
      <c r="D3003">
        <v>27543</v>
      </c>
      <c r="E3003">
        <v>26203</v>
      </c>
      <c r="F3003">
        <v>5.0999999999999996</v>
      </c>
      <c r="G3003">
        <v>26203</v>
      </c>
      <c r="H3003">
        <v>6.7</v>
      </c>
      <c r="I3003">
        <v>22.5</v>
      </c>
      <c r="J3003">
        <v>14.6</v>
      </c>
      <c r="K3003">
        <v>50.4</v>
      </c>
      <c r="L3003">
        <v>81.8</v>
      </c>
      <c r="M3003">
        <v>11.6</v>
      </c>
      <c r="N3003">
        <v>0.9</v>
      </c>
      <c r="O3003">
        <v>2.7</v>
      </c>
      <c r="P3003">
        <v>0.1</v>
      </c>
      <c r="Q3003">
        <v>3</v>
      </c>
      <c r="R3003">
        <v>16.399999999999999</v>
      </c>
      <c r="S3003">
        <v>67.5</v>
      </c>
      <c r="T3003">
        <v>78.099999999999994</v>
      </c>
      <c r="U3003">
        <v>11.6</v>
      </c>
      <c r="V3003">
        <v>17.7</v>
      </c>
      <c r="W3003">
        <v>83.8</v>
      </c>
      <c r="X3003">
        <v>28.6</v>
      </c>
      <c r="Y3003">
        <v>1648</v>
      </c>
      <c r="Z3003">
        <v>22.3</v>
      </c>
      <c r="AA3003">
        <v>11917</v>
      </c>
      <c r="AB3003">
        <v>48.6</v>
      </c>
      <c r="AC3003">
        <v>32.4</v>
      </c>
      <c r="AD3003">
        <v>224100</v>
      </c>
      <c r="AE3003">
        <v>10393</v>
      </c>
      <c r="AF3003">
        <v>2.46</v>
      </c>
      <c r="AG3003">
        <v>26060</v>
      </c>
      <c r="AH3003">
        <v>44200</v>
      </c>
      <c r="AI3003">
        <v>20.100000000000001</v>
      </c>
      <c r="AJ3003">
        <v>1307</v>
      </c>
      <c r="AK3003">
        <v>23778</v>
      </c>
      <c r="AL3003">
        <v>1.6</v>
      </c>
      <c r="AM3003">
        <v>1930</v>
      </c>
      <c r="AN3003">
        <v>2973</v>
      </c>
      <c r="AO3003">
        <v>1.5</v>
      </c>
      <c r="AP3003">
        <v>0</v>
      </c>
      <c r="AQ3003">
        <v>0</v>
      </c>
      <c r="AR3003">
        <v>0</v>
      </c>
      <c r="AS3003">
        <v>0</v>
      </c>
      <c r="AT3003">
        <v>20.7</v>
      </c>
      <c r="AU3003">
        <v>0</v>
      </c>
      <c r="AV3003">
        <v>0</v>
      </c>
      <c r="AW3003">
        <v>998681</v>
      </c>
      <c r="AX3003">
        <v>38614</v>
      </c>
      <c r="AY3003">
        <v>104640</v>
      </c>
      <c r="AZ3003">
        <v>23</v>
      </c>
      <c r="BA3003">
        <v>9.23</v>
      </c>
      <c r="BB3003">
        <v>2838</v>
      </c>
    </row>
    <row r="3004" spans="1:54" x14ac:dyDescent="0.3">
      <c r="A3004">
        <v>53000</v>
      </c>
      <c r="B3004" t="s">
        <v>10</v>
      </c>
      <c r="D3004">
        <v>7061530</v>
      </c>
      <c r="E3004">
        <v>6724543</v>
      </c>
      <c r="F3004">
        <v>5</v>
      </c>
      <c r="G3004">
        <v>6724540</v>
      </c>
      <c r="H3004">
        <v>6.3</v>
      </c>
      <c r="I3004">
        <v>22.7</v>
      </c>
      <c r="J3004">
        <v>14.1</v>
      </c>
      <c r="K3004">
        <v>50</v>
      </c>
      <c r="L3004">
        <v>80.7</v>
      </c>
      <c r="M3004">
        <v>4.0999999999999996</v>
      </c>
      <c r="N3004">
        <v>1.9</v>
      </c>
      <c r="O3004">
        <v>8.1999999999999993</v>
      </c>
      <c r="P3004">
        <v>0.7</v>
      </c>
      <c r="Q3004">
        <v>4.5</v>
      </c>
      <c r="R3004">
        <v>12.2</v>
      </c>
      <c r="S3004">
        <v>70.400000000000006</v>
      </c>
      <c r="T3004">
        <v>82.7</v>
      </c>
      <c r="U3004">
        <v>13.2</v>
      </c>
      <c r="V3004">
        <v>18.5</v>
      </c>
      <c r="W3004">
        <v>90</v>
      </c>
      <c r="X3004">
        <v>31.9</v>
      </c>
      <c r="Y3004">
        <v>582265</v>
      </c>
      <c r="Z3004">
        <v>25.7</v>
      </c>
      <c r="AA3004">
        <v>2963141</v>
      </c>
      <c r="AB3004">
        <v>63.2</v>
      </c>
      <c r="AC3004">
        <v>25.6</v>
      </c>
      <c r="AD3004">
        <v>262100</v>
      </c>
      <c r="AE3004">
        <v>2629126</v>
      </c>
      <c r="AF3004">
        <v>2.54</v>
      </c>
      <c r="AG3004">
        <v>30742</v>
      </c>
      <c r="AH3004">
        <v>59478</v>
      </c>
      <c r="AI3004">
        <v>13.4</v>
      </c>
      <c r="AJ3004">
        <v>176815</v>
      </c>
      <c r="AK3004">
        <v>2444098</v>
      </c>
      <c r="AL3004">
        <v>3.5</v>
      </c>
      <c r="AM3004">
        <v>413446</v>
      </c>
      <c r="AN3004">
        <v>551340</v>
      </c>
      <c r="AO3004">
        <v>0</v>
      </c>
      <c r="AP3004">
        <v>1.2</v>
      </c>
      <c r="AQ3004">
        <v>6.8</v>
      </c>
      <c r="AR3004">
        <v>0.2</v>
      </c>
      <c r="AS3004">
        <v>3.2</v>
      </c>
      <c r="AT3004">
        <v>28.7</v>
      </c>
      <c r="AU3004">
        <v>112053283</v>
      </c>
      <c r="AV3004">
        <v>76790966</v>
      </c>
      <c r="AW3004">
        <v>92968519</v>
      </c>
      <c r="AX3004">
        <v>14380</v>
      </c>
      <c r="AY3004">
        <v>12389422</v>
      </c>
      <c r="AZ3004">
        <v>33898</v>
      </c>
      <c r="BA3004">
        <v>66455.520000000004</v>
      </c>
      <c r="BB3004">
        <v>101.2</v>
      </c>
    </row>
    <row r="3005" spans="1:54" x14ac:dyDescent="0.3">
      <c r="A3005">
        <v>53001</v>
      </c>
      <c r="B3005" t="s">
        <v>243</v>
      </c>
      <c r="C3005" t="s">
        <v>905</v>
      </c>
      <c r="D3005">
        <v>19179</v>
      </c>
      <c r="E3005">
        <v>18728</v>
      </c>
      <c r="F3005">
        <v>2.4</v>
      </c>
      <c r="G3005">
        <v>18728</v>
      </c>
      <c r="H3005">
        <v>10.6</v>
      </c>
      <c r="I3005">
        <v>35.299999999999997</v>
      </c>
      <c r="J3005">
        <v>10.199999999999999</v>
      </c>
      <c r="K3005">
        <v>49.1</v>
      </c>
      <c r="L3005">
        <v>90.6</v>
      </c>
      <c r="M3005">
        <v>1.4</v>
      </c>
      <c r="N3005">
        <v>5</v>
      </c>
      <c r="O3005">
        <v>1.5</v>
      </c>
      <c r="P3005">
        <v>0.1</v>
      </c>
      <c r="Q3005">
        <v>1.5</v>
      </c>
      <c r="R3005">
        <v>62</v>
      </c>
      <c r="S3005">
        <v>35.6</v>
      </c>
      <c r="T3005">
        <v>89.6</v>
      </c>
      <c r="U3005">
        <v>25</v>
      </c>
      <c r="V3005">
        <v>52.6</v>
      </c>
      <c r="W3005">
        <v>65.7</v>
      </c>
      <c r="X3005">
        <v>14</v>
      </c>
      <c r="Y3005">
        <v>868</v>
      </c>
      <c r="Z3005">
        <v>17.3</v>
      </c>
      <c r="AA3005">
        <v>6295</v>
      </c>
      <c r="AB3005">
        <v>65.900000000000006</v>
      </c>
      <c r="AC3005">
        <v>12.3</v>
      </c>
      <c r="AD3005">
        <v>133600</v>
      </c>
      <c r="AE3005">
        <v>5738</v>
      </c>
      <c r="AF3005">
        <v>3.22</v>
      </c>
      <c r="AG3005">
        <v>16940</v>
      </c>
      <c r="AH3005">
        <v>43926</v>
      </c>
      <c r="AI3005">
        <v>22.9</v>
      </c>
      <c r="AJ3005">
        <v>357</v>
      </c>
      <c r="AK3005">
        <v>4267</v>
      </c>
      <c r="AL3005">
        <v>0</v>
      </c>
      <c r="AM3005">
        <v>715</v>
      </c>
      <c r="AN3005">
        <v>1002</v>
      </c>
      <c r="AO3005">
        <v>0</v>
      </c>
      <c r="AP3005">
        <v>0</v>
      </c>
      <c r="AQ3005">
        <v>2.6</v>
      </c>
      <c r="AR3005">
        <v>0</v>
      </c>
      <c r="AS3005">
        <v>16.3</v>
      </c>
      <c r="AT3005">
        <v>0</v>
      </c>
      <c r="AU3005">
        <v>442178</v>
      </c>
      <c r="AV3005">
        <v>574216</v>
      </c>
      <c r="AW3005">
        <v>144809</v>
      </c>
      <c r="AX3005">
        <v>8547</v>
      </c>
      <c r="AY3005">
        <v>14844</v>
      </c>
      <c r="AZ3005">
        <v>50</v>
      </c>
      <c r="BA3005">
        <v>1924.98</v>
      </c>
      <c r="BB3005">
        <v>9.6999999999999993</v>
      </c>
    </row>
    <row r="3006" spans="1:54" x14ac:dyDescent="0.3">
      <c r="A3006">
        <v>53003</v>
      </c>
      <c r="B3006" t="s">
        <v>1941</v>
      </c>
      <c r="C3006" t="s">
        <v>905</v>
      </c>
      <c r="D3006">
        <v>22189</v>
      </c>
      <c r="E3006">
        <v>21623</v>
      </c>
      <c r="F3006">
        <v>2.6</v>
      </c>
      <c r="G3006">
        <v>21623</v>
      </c>
      <c r="H3006">
        <v>5.4</v>
      </c>
      <c r="I3006">
        <v>21</v>
      </c>
      <c r="J3006">
        <v>20.9</v>
      </c>
      <c r="K3006">
        <v>51.8</v>
      </c>
      <c r="L3006">
        <v>94.4</v>
      </c>
      <c r="M3006">
        <v>0.6</v>
      </c>
      <c r="N3006">
        <v>1.6</v>
      </c>
      <c r="O3006">
        <v>0.9</v>
      </c>
      <c r="P3006">
        <v>0.2</v>
      </c>
      <c r="Q3006">
        <v>2.4</v>
      </c>
      <c r="R3006">
        <v>3.6</v>
      </c>
      <c r="S3006">
        <v>91.3</v>
      </c>
      <c r="T3006">
        <v>83.8</v>
      </c>
      <c r="U3006">
        <v>1.5</v>
      </c>
      <c r="V3006">
        <v>3.8</v>
      </c>
      <c r="W3006">
        <v>89.6</v>
      </c>
      <c r="X3006">
        <v>17.8</v>
      </c>
      <c r="Y3006">
        <v>2195</v>
      </c>
      <c r="Z3006">
        <v>16.2</v>
      </c>
      <c r="AA3006">
        <v>9843</v>
      </c>
      <c r="AB3006">
        <v>67.5</v>
      </c>
      <c r="AC3006">
        <v>17.2</v>
      </c>
      <c r="AD3006">
        <v>173600</v>
      </c>
      <c r="AE3006">
        <v>9058</v>
      </c>
      <c r="AF3006">
        <v>2.37</v>
      </c>
      <c r="AG3006">
        <v>24659</v>
      </c>
      <c r="AH3006">
        <v>43175</v>
      </c>
      <c r="AI3006">
        <v>13.6</v>
      </c>
      <c r="AJ3006">
        <v>431</v>
      </c>
      <c r="AK3006">
        <v>4559</v>
      </c>
      <c r="AL3006">
        <v>-1</v>
      </c>
      <c r="AM3006">
        <v>1061</v>
      </c>
      <c r="AN3006">
        <v>1456</v>
      </c>
      <c r="AO3006">
        <v>0</v>
      </c>
      <c r="AP3006">
        <v>0</v>
      </c>
      <c r="AQ3006">
        <v>0</v>
      </c>
      <c r="AR3006">
        <v>0</v>
      </c>
      <c r="AS3006">
        <v>0</v>
      </c>
      <c r="AT3006">
        <v>17</v>
      </c>
      <c r="AU3006">
        <v>0</v>
      </c>
      <c r="AV3006">
        <v>0</v>
      </c>
      <c r="AW3006">
        <v>208856</v>
      </c>
      <c r="AX3006">
        <v>9867</v>
      </c>
      <c r="AY3006">
        <v>22983</v>
      </c>
      <c r="AZ3006">
        <v>35</v>
      </c>
      <c r="BA3006">
        <v>636.21</v>
      </c>
      <c r="BB3006">
        <v>34</v>
      </c>
    </row>
    <row r="3007" spans="1:54" x14ac:dyDescent="0.3">
      <c r="A3007">
        <v>53005</v>
      </c>
      <c r="B3007" t="s">
        <v>127</v>
      </c>
      <c r="C3007" t="s">
        <v>905</v>
      </c>
      <c r="D3007">
        <v>186486</v>
      </c>
      <c r="E3007">
        <v>175177</v>
      </c>
      <c r="F3007">
        <v>6.5</v>
      </c>
      <c r="G3007">
        <v>175177</v>
      </c>
      <c r="H3007">
        <v>7.2</v>
      </c>
      <c r="I3007">
        <v>26.7</v>
      </c>
      <c r="J3007">
        <v>13.4</v>
      </c>
      <c r="K3007">
        <v>49.8</v>
      </c>
      <c r="L3007">
        <v>91</v>
      </c>
      <c r="M3007">
        <v>1.6</v>
      </c>
      <c r="N3007">
        <v>1.3</v>
      </c>
      <c r="O3007">
        <v>3</v>
      </c>
      <c r="P3007">
        <v>0.2</v>
      </c>
      <c r="Q3007">
        <v>2.9</v>
      </c>
      <c r="R3007">
        <v>20.399999999999999</v>
      </c>
      <c r="S3007">
        <v>72.3</v>
      </c>
      <c r="T3007">
        <v>83.5</v>
      </c>
      <c r="U3007">
        <v>9.5</v>
      </c>
      <c r="V3007">
        <v>18</v>
      </c>
      <c r="W3007">
        <v>88.5</v>
      </c>
      <c r="X3007">
        <v>28.9</v>
      </c>
      <c r="Y3007">
        <v>14541</v>
      </c>
      <c r="Z3007">
        <v>21.5</v>
      </c>
      <c r="AA3007">
        <v>72309</v>
      </c>
      <c r="AB3007">
        <v>68.099999999999994</v>
      </c>
      <c r="AC3007">
        <v>23.2</v>
      </c>
      <c r="AD3007">
        <v>176700</v>
      </c>
      <c r="AE3007">
        <v>65675</v>
      </c>
      <c r="AF3007">
        <v>2.7</v>
      </c>
      <c r="AG3007">
        <v>28583</v>
      </c>
      <c r="AH3007">
        <v>60485</v>
      </c>
      <c r="AI3007">
        <v>12.8</v>
      </c>
      <c r="AJ3007">
        <v>4013</v>
      </c>
      <c r="AK3007">
        <v>61436</v>
      </c>
      <c r="AL3007">
        <v>1.5</v>
      </c>
      <c r="AM3007">
        <v>8291</v>
      </c>
      <c r="AN3007">
        <v>11137</v>
      </c>
      <c r="AO3007">
        <v>0.7</v>
      </c>
      <c r="AP3007">
        <v>1.5</v>
      </c>
      <c r="AQ3007">
        <v>0</v>
      </c>
      <c r="AR3007">
        <v>0</v>
      </c>
      <c r="AS3007">
        <v>5.4</v>
      </c>
      <c r="AT3007">
        <v>29.6</v>
      </c>
      <c r="AU3007">
        <v>0</v>
      </c>
      <c r="AV3007">
        <v>755416</v>
      </c>
      <c r="AW3007">
        <v>2122018</v>
      </c>
      <c r="AX3007">
        <v>13309</v>
      </c>
      <c r="AY3007">
        <v>238019</v>
      </c>
      <c r="AZ3007">
        <v>942</v>
      </c>
      <c r="BA3007">
        <v>1700.38</v>
      </c>
      <c r="BB3007">
        <v>103</v>
      </c>
    </row>
    <row r="3008" spans="1:54" x14ac:dyDescent="0.3">
      <c r="A3008">
        <v>53007</v>
      </c>
      <c r="B3008" t="s">
        <v>1942</v>
      </c>
      <c r="C3008" t="s">
        <v>905</v>
      </c>
      <c r="D3008">
        <v>74588</v>
      </c>
      <c r="E3008">
        <v>72456</v>
      </c>
      <c r="F3008">
        <v>2.9</v>
      </c>
      <c r="G3008">
        <v>72453</v>
      </c>
      <c r="H3008">
        <v>6.8</v>
      </c>
      <c r="I3008">
        <v>24.2</v>
      </c>
      <c r="J3008">
        <v>17.5</v>
      </c>
      <c r="K3008">
        <v>50.1</v>
      </c>
      <c r="L3008">
        <v>93.8</v>
      </c>
      <c r="M3008">
        <v>0.8</v>
      </c>
      <c r="N3008">
        <v>1.8</v>
      </c>
      <c r="O3008">
        <v>1.2</v>
      </c>
      <c r="P3008">
        <v>0.2</v>
      </c>
      <c r="Q3008">
        <v>2.1</v>
      </c>
      <c r="R3008">
        <v>27.4</v>
      </c>
      <c r="S3008">
        <v>68.599999999999994</v>
      </c>
      <c r="T3008">
        <v>90.1</v>
      </c>
      <c r="U3008">
        <v>11.8</v>
      </c>
      <c r="V3008">
        <v>24.2</v>
      </c>
      <c r="W3008">
        <v>83.2</v>
      </c>
      <c r="X3008">
        <v>23.9</v>
      </c>
      <c r="Y3008">
        <v>5741</v>
      </c>
      <c r="Z3008">
        <v>18.100000000000001</v>
      </c>
      <c r="AA3008">
        <v>36243</v>
      </c>
      <c r="AB3008">
        <v>65.2</v>
      </c>
      <c r="AC3008">
        <v>18.399999999999999</v>
      </c>
      <c r="AD3008">
        <v>254500</v>
      </c>
      <c r="AE3008">
        <v>27220</v>
      </c>
      <c r="AF3008">
        <v>2.63</v>
      </c>
      <c r="AG3008">
        <v>25893</v>
      </c>
      <c r="AH3008">
        <v>51354</v>
      </c>
      <c r="AI3008">
        <v>13.2</v>
      </c>
      <c r="AJ3008">
        <v>2432</v>
      </c>
      <c r="AK3008">
        <v>26065</v>
      </c>
      <c r="AL3008">
        <v>4.5999999999999996</v>
      </c>
      <c r="AM3008">
        <v>4453</v>
      </c>
      <c r="AN3008">
        <v>6833</v>
      </c>
      <c r="AO3008">
        <v>0</v>
      </c>
      <c r="AP3008">
        <v>0</v>
      </c>
      <c r="AQ3008">
        <v>1.1000000000000001</v>
      </c>
      <c r="AR3008">
        <v>0</v>
      </c>
      <c r="AS3008">
        <v>0</v>
      </c>
      <c r="AT3008">
        <v>25.8</v>
      </c>
      <c r="AU3008">
        <v>0</v>
      </c>
      <c r="AV3008">
        <v>788345</v>
      </c>
      <c r="AW3008">
        <v>1022020</v>
      </c>
      <c r="AX3008">
        <v>14460</v>
      </c>
      <c r="AY3008">
        <v>171201</v>
      </c>
      <c r="AZ3008">
        <v>304</v>
      </c>
      <c r="BA3008">
        <v>2920.53</v>
      </c>
      <c r="BB3008">
        <v>24.8</v>
      </c>
    </row>
    <row r="3009" spans="1:54" x14ac:dyDescent="0.3">
      <c r="A3009">
        <v>53009</v>
      </c>
      <c r="B3009" t="s">
        <v>1943</v>
      </c>
      <c r="C3009" t="s">
        <v>905</v>
      </c>
      <c r="D3009">
        <v>72715</v>
      </c>
      <c r="E3009">
        <v>71404</v>
      </c>
      <c r="F3009">
        <v>1.8</v>
      </c>
      <c r="G3009">
        <v>71404</v>
      </c>
      <c r="H3009">
        <v>4.7</v>
      </c>
      <c r="I3009">
        <v>17.7</v>
      </c>
      <c r="J3009">
        <v>26.9</v>
      </c>
      <c r="K3009">
        <v>50.3</v>
      </c>
      <c r="L3009">
        <v>87.8</v>
      </c>
      <c r="M3009">
        <v>1</v>
      </c>
      <c r="N3009">
        <v>5.6</v>
      </c>
      <c r="O3009">
        <v>1.7</v>
      </c>
      <c r="P3009">
        <v>0.2</v>
      </c>
      <c r="Q3009">
        <v>3.7</v>
      </c>
      <c r="R3009">
        <v>5.8</v>
      </c>
      <c r="S3009">
        <v>83.5</v>
      </c>
      <c r="T3009">
        <v>86</v>
      </c>
      <c r="U3009">
        <v>4.5</v>
      </c>
      <c r="V3009">
        <v>5.4</v>
      </c>
      <c r="W3009">
        <v>91.3</v>
      </c>
      <c r="X3009">
        <v>24.2</v>
      </c>
      <c r="Y3009">
        <v>9035</v>
      </c>
      <c r="Z3009">
        <v>20.6</v>
      </c>
      <c r="AA3009">
        <v>35806</v>
      </c>
      <c r="AB3009">
        <v>69.8</v>
      </c>
      <c r="AC3009">
        <v>11</v>
      </c>
      <c r="AD3009">
        <v>222200</v>
      </c>
      <c r="AE3009">
        <v>30814</v>
      </c>
      <c r="AF3009">
        <v>2.2799999999999998</v>
      </c>
      <c r="AG3009">
        <v>25865</v>
      </c>
      <c r="AH3009">
        <v>46033</v>
      </c>
      <c r="AI3009">
        <v>14.6</v>
      </c>
      <c r="AJ3009">
        <v>2057</v>
      </c>
      <c r="AK3009">
        <v>17145</v>
      </c>
      <c r="AL3009">
        <v>2.4</v>
      </c>
      <c r="AM3009">
        <v>4335</v>
      </c>
      <c r="AN3009">
        <v>6845</v>
      </c>
      <c r="AO3009">
        <v>0</v>
      </c>
      <c r="AP3009">
        <v>3.3</v>
      </c>
      <c r="AQ3009">
        <v>0</v>
      </c>
      <c r="AR3009">
        <v>0</v>
      </c>
      <c r="AS3009">
        <v>0</v>
      </c>
      <c r="AT3009">
        <v>28.5</v>
      </c>
      <c r="AU3009">
        <v>470437</v>
      </c>
      <c r="AV3009">
        <v>0</v>
      </c>
      <c r="AW3009">
        <v>838273</v>
      </c>
      <c r="AX3009">
        <v>11929</v>
      </c>
      <c r="AY3009">
        <v>105726</v>
      </c>
      <c r="AZ3009">
        <v>160</v>
      </c>
      <c r="BA3009">
        <v>1738.33</v>
      </c>
      <c r="BB3009">
        <v>41.1</v>
      </c>
    </row>
    <row r="3010" spans="1:54" x14ac:dyDescent="0.3">
      <c r="A3010">
        <v>53011</v>
      </c>
      <c r="B3010" t="s">
        <v>122</v>
      </c>
      <c r="C3010" t="s">
        <v>905</v>
      </c>
      <c r="D3010">
        <v>451008</v>
      </c>
      <c r="E3010">
        <v>425363</v>
      </c>
      <c r="F3010">
        <v>6</v>
      </c>
      <c r="G3010">
        <v>425363</v>
      </c>
      <c r="H3010">
        <v>6.3</v>
      </c>
      <c r="I3010">
        <v>25.2</v>
      </c>
      <c r="J3010">
        <v>13.8</v>
      </c>
      <c r="K3010">
        <v>50.5</v>
      </c>
      <c r="L3010">
        <v>87.3</v>
      </c>
      <c r="M3010">
        <v>2.2000000000000002</v>
      </c>
      <c r="N3010">
        <v>1.1000000000000001</v>
      </c>
      <c r="O3010">
        <v>4.5999999999999996</v>
      </c>
      <c r="P3010">
        <v>0.8</v>
      </c>
      <c r="Q3010">
        <v>4</v>
      </c>
      <c r="R3010">
        <v>8.6999999999999993</v>
      </c>
      <c r="S3010">
        <v>80</v>
      </c>
      <c r="T3010">
        <v>83.8</v>
      </c>
      <c r="U3010">
        <v>10</v>
      </c>
      <c r="V3010">
        <v>14</v>
      </c>
      <c r="W3010">
        <v>91.3</v>
      </c>
      <c r="X3010">
        <v>26</v>
      </c>
      <c r="Y3010">
        <v>36674</v>
      </c>
      <c r="Z3010">
        <v>24.9</v>
      </c>
      <c r="AA3010">
        <v>172762</v>
      </c>
      <c r="AB3010">
        <v>65</v>
      </c>
      <c r="AC3010">
        <v>23</v>
      </c>
      <c r="AD3010">
        <v>232500</v>
      </c>
      <c r="AE3010">
        <v>158855</v>
      </c>
      <c r="AF3010">
        <v>2.7</v>
      </c>
      <c r="AG3010">
        <v>27681</v>
      </c>
      <c r="AH3010">
        <v>58225</v>
      </c>
      <c r="AI3010">
        <v>12.4</v>
      </c>
      <c r="AJ3010">
        <v>9723</v>
      </c>
      <c r="AK3010">
        <v>114145</v>
      </c>
      <c r="AL3010">
        <v>2.7</v>
      </c>
      <c r="AM3010">
        <v>26337</v>
      </c>
      <c r="AN3010">
        <v>32941</v>
      </c>
      <c r="AO3010">
        <v>1.1000000000000001</v>
      </c>
      <c r="AP3010">
        <v>0.7</v>
      </c>
      <c r="AQ3010">
        <v>4.3</v>
      </c>
      <c r="AR3010">
        <v>0</v>
      </c>
      <c r="AS3010">
        <v>2.5</v>
      </c>
      <c r="AT3010">
        <v>26.4</v>
      </c>
      <c r="AU3010">
        <v>0</v>
      </c>
      <c r="AV3010">
        <v>4238139</v>
      </c>
      <c r="AW3010">
        <v>4169989</v>
      </c>
      <c r="AX3010">
        <v>10008</v>
      </c>
      <c r="AY3010">
        <v>493316</v>
      </c>
      <c r="AZ3010">
        <v>2240</v>
      </c>
      <c r="BA3010">
        <v>629</v>
      </c>
      <c r="BB3010">
        <v>676.2</v>
      </c>
    </row>
    <row r="3011" spans="1:54" x14ac:dyDescent="0.3">
      <c r="A3011">
        <v>53013</v>
      </c>
      <c r="B3011" t="s">
        <v>120</v>
      </c>
      <c r="C3011" t="s">
        <v>905</v>
      </c>
      <c r="D3011">
        <v>3985</v>
      </c>
      <c r="E3011">
        <v>4078</v>
      </c>
      <c r="F3011">
        <v>-2.2999999999999998</v>
      </c>
      <c r="G3011">
        <v>4078</v>
      </c>
      <c r="H3011">
        <v>3.7</v>
      </c>
      <c r="I3011">
        <v>19</v>
      </c>
      <c r="J3011">
        <v>26.6</v>
      </c>
      <c r="K3011">
        <v>50</v>
      </c>
      <c r="L3011">
        <v>94.4</v>
      </c>
      <c r="M3011">
        <v>0.6</v>
      </c>
      <c r="N3011">
        <v>1.6</v>
      </c>
      <c r="O3011">
        <v>0.7</v>
      </c>
      <c r="P3011">
        <v>0.3</v>
      </c>
      <c r="Q3011">
        <v>2.4</v>
      </c>
      <c r="R3011">
        <v>6.3</v>
      </c>
      <c r="S3011">
        <v>89</v>
      </c>
      <c r="T3011">
        <v>83</v>
      </c>
      <c r="U3011">
        <v>2.2000000000000002</v>
      </c>
      <c r="V3011">
        <v>4.4000000000000004</v>
      </c>
      <c r="W3011">
        <v>86.1</v>
      </c>
      <c r="X3011">
        <v>17.2</v>
      </c>
      <c r="Y3011">
        <v>408</v>
      </c>
      <c r="Z3011">
        <v>17.7</v>
      </c>
      <c r="AA3011">
        <v>2120</v>
      </c>
      <c r="AB3011">
        <v>73.599999999999994</v>
      </c>
      <c r="AC3011">
        <v>7.7</v>
      </c>
      <c r="AD3011">
        <v>147900</v>
      </c>
      <c r="AE3011">
        <v>1651</v>
      </c>
      <c r="AF3011">
        <v>2.39</v>
      </c>
      <c r="AG3011">
        <v>23814</v>
      </c>
      <c r="AH3011">
        <v>42519</v>
      </c>
      <c r="AI3011">
        <v>17.100000000000001</v>
      </c>
      <c r="AJ3011">
        <v>133</v>
      </c>
      <c r="AK3011">
        <v>763</v>
      </c>
      <c r="AL3011">
        <v>-8.9</v>
      </c>
      <c r="AM3011">
        <v>209</v>
      </c>
      <c r="AN3011">
        <v>298</v>
      </c>
      <c r="AO3011">
        <v>0</v>
      </c>
      <c r="AP3011">
        <v>0</v>
      </c>
      <c r="AQ3011">
        <v>0</v>
      </c>
      <c r="AR3011">
        <v>0</v>
      </c>
      <c r="AS3011">
        <v>0</v>
      </c>
      <c r="AT3011">
        <v>0</v>
      </c>
      <c r="AU3011">
        <v>0</v>
      </c>
      <c r="AV3011">
        <v>30809</v>
      </c>
      <c r="AW3011">
        <v>28894</v>
      </c>
      <c r="AX3011">
        <v>7308</v>
      </c>
      <c r="AY3011">
        <v>2686</v>
      </c>
      <c r="AZ3011">
        <v>7</v>
      </c>
      <c r="BA3011">
        <v>868.63</v>
      </c>
      <c r="BB3011">
        <v>4.7</v>
      </c>
    </row>
    <row r="3012" spans="1:54" x14ac:dyDescent="0.3">
      <c r="A3012">
        <v>53015</v>
      </c>
      <c r="B3012" t="s">
        <v>1944</v>
      </c>
      <c r="C3012" t="s">
        <v>905</v>
      </c>
      <c r="D3012">
        <v>102133</v>
      </c>
      <c r="E3012">
        <v>102410</v>
      </c>
      <c r="F3012">
        <v>-0.3</v>
      </c>
      <c r="G3012">
        <v>102410</v>
      </c>
      <c r="H3012">
        <v>5.8</v>
      </c>
      <c r="I3012">
        <v>22.9</v>
      </c>
      <c r="J3012">
        <v>18.100000000000001</v>
      </c>
      <c r="K3012">
        <v>50.4</v>
      </c>
      <c r="L3012">
        <v>91.9</v>
      </c>
      <c r="M3012">
        <v>0.9</v>
      </c>
      <c r="N3012">
        <v>1.9</v>
      </c>
      <c r="O3012">
        <v>1.6</v>
      </c>
      <c r="P3012">
        <v>0.3</v>
      </c>
      <c r="Q3012">
        <v>3.3</v>
      </c>
      <c r="R3012">
        <v>8.4</v>
      </c>
      <c r="S3012">
        <v>84.7</v>
      </c>
      <c r="T3012">
        <v>82.4</v>
      </c>
      <c r="U3012">
        <v>4.4000000000000004</v>
      </c>
      <c r="V3012">
        <v>7.4</v>
      </c>
      <c r="W3012">
        <v>87.4</v>
      </c>
      <c r="X3012">
        <v>15.4</v>
      </c>
      <c r="Y3012">
        <v>10484</v>
      </c>
      <c r="Z3012">
        <v>24.1</v>
      </c>
      <c r="AA3012">
        <v>43510</v>
      </c>
      <c r="AB3012">
        <v>66.2</v>
      </c>
      <c r="AC3012">
        <v>18.8</v>
      </c>
      <c r="AD3012">
        <v>181500</v>
      </c>
      <c r="AE3012">
        <v>39602</v>
      </c>
      <c r="AF3012">
        <v>2.5499999999999998</v>
      </c>
      <c r="AG3012">
        <v>23557</v>
      </c>
      <c r="AH3012">
        <v>47596</v>
      </c>
      <c r="AI3012">
        <v>17.600000000000001</v>
      </c>
      <c r="AJ3012">
        <v>2159</v>
      </c>
      <c r="AK3012">
        <v>29580</v>
      </c>
      <c r="AL3012">
        <v>-0.2</v>
      </c>
      <c r="AM3012">
        <v>4100</v>
      </c>
      <c r="AN3012">
        <v>6121</v>
      </c>
      <c r="AO3012">
        <v>0</v>
      </c>
      <c r="AP3012">
        <v>0</v>
      </c>
      <c r="AQ3012">
        <v>3</v>
      </c>
      <c r="AR3012">
        <v>0</v>
      </c>
      <c r="AS3012">
        <v>1.7</v>
      </c>
      <c r="AT3012">
        <v>30.1</v>
      </c>
      <c r="AU3012">
        <v>2914723</v>
      </c>
      <c r="AV3012">
        <v>1415763</v>
      </c>
      <c r="AW3012">
        <v>1219672</v>
      </c>
      <c r="AX3012">
        <v>12129</v>
      </c>
      <c r="AY3012">
        <v>124010</v>
      </c>
      <c r="AZ3012">
        <v>178</v>
      </c>
      <c r="BA3012">
        <v>1140.1300000000001</v>
      </c>
      <c r="BB3012">
        <v>89.8</v>
      </c>
    </row>
    <row r="3013" spans="1:54" x14ac:dyDescent="0.3">
      <c r="A3013">
        <v>53017</v>
      </c>
      <c r="B3013" t="s">
        <v>225</v>
      </c>
      <c r="C3013" t="s">
        <v>905</v>
      </c>
      <c r="D3013">
        <v>39804</v>
      </c>
      <c r="E3013">
        <v>38431</v>
      </c>
      <c r="F3013">
        <v>3.6</v>
      </c>
      <c r="G3013">
        <v>38431</v>
      </c>
      <c r="H3013">
        <v>6.9</v>
      </c>
      <c r="I3013">
        <v>26.2</v>
      </c>
      <c r="J3013">
        <v>15.9</v>
      </c>
      <c r="K3013">
        <v>49.6</v>
      </c>
      <c r="L3013">
        <v>93.7</v>
      </c>
      <c r="M3013">
        <v>0.8</v>
      </c>
      <c r="N3013">
        <v>2</v>
      </c>
      <c r="O3013">
        <v>1.1000000000000001</v>
      </c>
      <c r="P3013">
        <v>0.2</v>
      </c>
      <c r="Q3013">
        <v>2.2000000000000002</v>
      </c>
      <c r="R3013">
        <v>30.4</v>
      </c>
      <c r="S3013">
        <v>65.8</v>
      </c>
      <c r="T3013">
        <v>86.9</v>
      </c>
      <c r="U3013">
        <v>15.5</v>
      </c>
      <c r="V3013">
        <v>27</v>
      </c>
      <c r="W3013">
        <v>80.400000000000006</v>
      </c>
      <c r="X3013">
        <v>17.3</v>
      </c>
      <c r="Y3013">
        <v>3107</v>
      </c>
      <c r="Z3013">
        <v>19.2</v>
      </c>
      <c r="AA3013">
        <v>16226</v>
      </c>
      <c r="AB3013">
        <v>71</v>
      </c>
      <c r="AC3013">
        <v>14.1</v>
      </c>
      <c r="AD3013">
        <v>205100</v>
      </c>
      <c r="AE3013">
        <v>13976</v>
      </c>
      <c r="AF3013">
        <v>2.75</v>
      </c>
      <c r="AG3013">
        <v>22467</v>
      </c>
      <c r="AH3013">
        <v>51908</v>
      </c>
      <c r="AI3013">
        <v>15.8</v>
      </c>
      <c r="AJ3013">
        <v>675</v>
      </c>
      <c r="AK3013">
        <v>6454</v>
      </c>
      <c r="AL3013">
        <v>6.7</v>
      </c>
      <c r="AM3013">
        <v>1648</v>
      </c>
      <c r="AN3013">
        <v>2598</v>
      </c>
      <c r="AO3013">
        <v>0</v>
      </c>
      <c r="AP3013">
        <v>0</v>
      </c>
      <c r="AQ3013">
        <v>0</v>
      </c>
      <c r="AR3013">
        <v>0</v>
      </c>
      <c r="AS3013">
        <v>8.4</v>
      </c>
      <c r="AT3013">
        <v>0</v>
      </c>
      <c r="AU3013">
        <v>0</v>
      </c>
      <c r="AV3013">
        <v>127359</v>
      </c>
      <c r="AW3013">
        <v>413596</v>
      </c>
      <c r="AX3013">
        <v>11387</v>
      </c>
      <c r="AY3013">
        <v>30403</v>
      </c>
      <c r="AZ3013">
        <v>156</v>
      </c>
      <c r="BA3013">
        <v>1819.26</v>
      </c>
      <c r="BB3013">
        <v>21.1</v>
      </c>
    </row>
    <row r="3014" spans="1:54" x14ac:dyDescent="0.3">
      <c r="A3014">
        <v>53019</v>
      </c>
      <c r="B3014" t="s">
        <v>1945</v>
      </c>
      <c r="C3014" t="s">
        <v>905</v>
      </c>
      <c r="D3014">
        <v>7667</v>
      </c>
      <c r="E3014">
        <v>7551</v>
      </c>
      <c r="F3014">
        <v>1.5</v>
      </c>
      <c r="G3014">
        <v>7551</v>
      </c>
      <c r="H3014">
        <v>4.5999999999999996</v>
      </c>
      <c r="I3014">
        <v>18.600000000000001</v>
      </c>
      <c r="J3014">
        <v>22.3</v>
      </c>
      <c r="K3014">
        <v>48.3</v>
      </c>
      <c r="L3014">
        <v>76.5</v>
      </c>
      <c r="M3014">
        <v>0.7</v>
      </c>
      <c r="N3014">
        <v>16.899999999999999</v>
      </c>
      <c r="O3014">
        <v>0.9</v>
      </c>
      <c r="P3014">
        <v>0.2</v>
      </c>
      <c r="Q3014">
        <v>4.9000000000000004</v>
      </c>
      <c r="R3014">
        <v>4.2</v>
      </c>
      <c r="S3014">
        <v>73.8</v>
      </c>
      <c r="T3014">
        <v>85.4</v>
      </c>
      <c r="U3014">
        <v>3.6</v>
      </c>
      <c r="V3014">
        <v>4.3</v>
      </c>
      <c r="W3014">
        <v>87</v>
      </c>
      <c r="X3014">
        <v>16.100000000000001</v>
      </c>
      <c r="Y3014">
        <v>891</v>
      </c>
      <c r="Z3014">
        <v>21</v>
      </c>
      <c r="AA3014">
        <v>4410</v>
      </c>
      <c r="AB3014">
        <v>72</v>
      </c>
      <c r="AC3014">
        <v>4.0999999999999996</v>
      </c>
      <c r="AD3014">
        <v>156300</v>
      </c>
      <c r="AE3014">
        <v>2951</v>
      </c>
      <c r="AF3014">
        <v>2.48</v>
      </c>
      <c r="AG3014">
        <v>20052</v>
      </c>
      <c r="AH3014">
        <v>37571</v>
      </c>
      <c r="AI3014">
        <v>20.7</v>
      </c>
      <c r="AJ3014">
        <v>133</v>
      </c>
      <c r="AK3014">
        <v>953</v>
      </c>
      <c r="AL3014">
        <v>9.6999999999999993</v>
      </c>
      <c r="AM3014">
        <v>368</v>
      </c>
      <c r="AN3014">
        <v>598</v>
      </c>
      <c r="AO3014">
        <v>0</v>
      </c>
      <c r="AP3014">
        <v>0</v>
      </c>
      <c r="AQ3014">
        <v>0</v>
      </c>
      <c r="AR3014">
        <v>0</v>
      </c>
      <c r="AS3014">
        <v>0</v>
      </c>
      <c r="AT3014">
        <v>29.6</v>
      </c>
      <c r="AU3014">
        <v>0</v>
      </c>
      <c r="AV3014">
        <v>0</v>
      </c>
      <c r="AW3014">
        <v>35028</v>
      </c>
      <c r="AX3014">
        <v>4758</v>
      </c>
      <c r="AY3014">
        <v>2077</v>
      </c>
      <c r="AZ3014">
        <v>10</v>
      </c>
      <c r="BA3014">
        <v>2203.16</v>
      </c>
      <c r="BB3014">
        <v>3.4</v>
      </c>
    </row>
    <row r="3015" spans="1:54" x14ac:dyDescent="0.3">
      <c r="A3015">
        <v>53021</v>
      </c>
      <c r="B3015" t="s">
        <v>45</v>
      </c>
      <c r="C3015" t="s">
        <v>905</v>
      </c>
      <c r="D3015">
        <v>87809</v>
      </c>
      <c r="E3015">
        <v>78163</v>
      </c>
      <c r="F3015">
        <v>12.3</v>
      </c>
      <c r="G3015">
        <v>78163</v>
      </c>
      <c r="H3015">
        <v>10</v>
      </c>
      <c r="I3015">
        <v>33.5</v>
      </c>
      <c r="J3015">
        <v>7.9</v>
      </c>
      <c r="K3015">
        <v>48.1</v>
      </c>
      <c r="L3015">
        <v>90.9</v>
      </c>
      <c r="M3015">
        <v>2.8</v>
      </c>
      <c r="N3015">
        <v>1.4</v>
      </c>
      <c r="O3015">
        <v>2.1</v>
      </c>
      <c r="P3015">
        <v>0.4</v>
      </c>
      <c r="Q3015">
        <v>2.4</v>
      </c>
      <c r="R3015">
        <v>51.9</v>
      </c>
      <c r="S3015">
        <v>42.1</v>
      </c>
      <c r="T3015">
        <v>84.1</v>
      </c>
      <c r="U3015">
        <v>24</v>
      </c>
      <c r="V3015">
        <v>47.6</v>
      </c>
      <c r="W3015">
        <v>71</v>
      </c>
      <c r="X3015">
        <v>15</v>
      </c>
      <c r="Y3015">
        <v>3416</v>
      </c>
      <c r="Z3015">
        <v>21.3</v>
      </c>
      <c r="AA3015">
        <v>26440</v>
      </c>
      <c r="AB3015">
        <v>67</v>
      </c>
      <c r="AC3015">
        <v>17.7</v>
      </c>
      <c r="AD3015">
        <v>161600</v>
      </c>
      <c r="AE3015">
        <v>23445</v>
      </c>
      <c r="AF3015">
        <v>3.42</v>
      </c>
      <c r="AG3015">
        <v>19503</v>
      </c>
      <c r="AH3015">
        <v>55177</v>
      </c>
      <c r="AI3015">
        <v>20.2</v>
      </c>
      <c r="AJ3015">
        <v>1406</v>
      </c>
      <c r="AK3015">
        <v>17565</v>
      </c>
      <c r="AL3015">
        <v>3.2</v>
      </c>
      <c r="AM3015">
        <v>3139</v>
      </c>
      <c r="AN3015">
        <v>4210</v>
      </c>
      <c r="AO3015">
        <v>0</v>
      </c>
      <c r="AP3015">
        <v>1</v>
      </c>
      <c r="AQ3015">
        <v>0</v>
      </c>
      <c r="AR3015">
        <v>0</v>
      </c>
      <c r="AS3015">
        <v>20.100000000000001</v>
      </c>
      <c r="AT3015">
        <v>28.5</v>
      </c>
      <c r="AU3015">
        <v>0</v>
      </c>
      <c r="AV3015">
        <v>1028012</v>
      </c>
      <c r="AW3015">
        <v>788496</v>
      </c>
      <c r="AX3015">
        <v>11342</v>
      </c>
      <c r="AY3015">
        <v>67659</v>
      </c>
      <c r="AZ3015">
        <v>322</v>
      </c>
      <c r="BA3015">
        <v>1242.17</v>
      </c>
      <c r="BB3015">
        <v>62.9</v>
      </c>
    </row>
    <row r="3016" spans="1:54" x14ac:dyDescent="0.3">
      <c r="A3016">
        <v>53023</v>
      </c>
      <c r="B3016" t="s">
        <v>220</v>
      </c>
      <c r="C3016" t="s">
        <v>905</v>
      </c>
      <c r="D3016">
        <v>2215</v>
      </c>
      <c r="E3016">
        <v>2266</v>
      </c>
      <c r="F3016">
        <v>-2.2999999999999998</v>
      </c>
      <c r="G3016">
        <v>2266</v>
      </c>
      <c r="H3016">
        <v>4.2</v>
      </c>
      <c r="I3016">
        <v>19.899999999999999</v>
      </c>
      <c r="J3016">
        <v>24.6</v>
      </c>
      <c r="K3016">
        <v>50.9</v>
      </c>
      <c r="L3016">
        <v>95.4</v>
      </c>
      <c r="M3016">
        <v>0</v>
      </c>
      <c r="N3016">
        <v>0.4</v>
      </c>
      <c r="O3016">
        <v>1.9</v>
      </c>
      <c r="P3016">
        <v>0</v>
      </c>
      <c r="Q3016">
        <v>2.2999999999999998</v>
      </c>
      <c r="R3016">
        <v>4.5</v>
      </c>
      <c r="S3016">
        <v>91.8</v>
      </c>
      <c r="T3016">
        <v>84.9</v>
      </c>
      <c r="U3016">
        <v>2.1</v>
      </c>
      <c r="V3016">
        <v>4.3</v>
      </c>
      <c r="W3016">
        <v>96.6</v>
      </c>
      <c r="X3016">
        <v>22.7</v>
      </c>
      <c r="Y3016">
        <v>278</v>
      </c>
      <c r="Z3016">
        <v>17.899999999999999</v>
      </c>
      <c r="AA3016">
        <v>1223</v>
      </c>
      <c r="AB3016">
        <v>76.400000000000006</v>
      </c>
      <c r="AC3016">
        <v>4.7</v>
      </c>
      <c r="AD3016">
        <v>139500</v>
      </c>
      <c r="AE3016">
        <v>970</v>
      </c>
      <c r="AF3016">
        <v>2.27</v>
      </c>
      <c r="AG3016">
        <v>26954</v>
      </c>
      <c r="AH3016">
        <v>51548</v>
      </c>
      <c r="AI3016">
        <v>12.1</v>
      </c>
      <c r="AJ3016">
        <v>44</v>
      </c>
      <c r="AK3016">
        <v>315</v>
      </c>
      <c r="AL3016">
        <v>-8.6999999999999993</v>
      </c>
      <c r="AM3016">
        <v>137</v>
      </c>
      <c r="AN3016">
        <v>97</v>
      </c>
      <c r="AO3016">
        <v>0</v>
      </c>
      <c r="AP3016">
        <v>0</v>
      </c>
      <c r="AQ3016">
        <v>0</v>
      </c>
      <c r="AR3016">
        <v>0</v>
      </c>
      <c r="AS3016">
        <v>0</v>
      </c>
      <c r="AT3016">
        <v>0</v>
      </c>
      <c r="AU3016">
        <v>0</v>
      </c>
      <c r="AV3016">
        <v>70512</v>
      </c>
      <c r="AW3016">
        <v>11673</v>
      </c>
      <c r="AX3016">
        <v>5582</v>
      </c>
      <c r="AY3016">
        <v>523</v>
      </c>
      <c r="AZ3016">
        <v>3</v>
      </c>
      <c r="BA3016">
        <v>710.69</v>
      </c>
      <c r="BB3016">
        <v>3.2</v>
      </c>
    </row>
    <row r="3017" spans="1:54" x14ac:dyDescent="0.3">
      <c r="A3017">
        <v>53025</v>
      </c>
      <c r="B3017" t="s">
        <v>109</v>
      </c>
      <c r="C3017" t="s">
        <v>905</v>
      </c>
      <c r="D3017">
        <v>93147</v>
      </c>
      <c r="E3017">
        <v>89120</v>
      </c>
      <c r="F3017">
        <v>4.5</v>
      </c>
      <c r="G3017">
        <v>89120</v>
      </c>
      <c r="H3017">
        <v>8.6</v>
      </c>
      <c r="I3017">
        <v>30.2</v>
      </c>
      <c r="J3017">
        <v>12.6</v>
      </c>
      <c r="K3017">
        <v>49.5</v>
      </c>
      <c r="L3017">
        <v>92.6</v>
      </c>
      <c r="M3017">
        <v>1.8</v>
      </c>
      <c r="N3017">
        <v>2.1</v>
      </c>
      <c r="O3017">
        <v>1.1000000000000001</v>
      </c>
      <c r="P3017">
        <v>0.2</v>
      </c>
      <c r="Q3017">
        <v>2.2000000000000002</v>
      </c>
      <c r="R3017">
        <v>39.9</v>
      </c>
      <c r="S3017">
        <v>55.7</v>
      </c>
      <c r="T3017">
        <v>84.8</v>
      </c>
      <c r="U3017">
        <v>18.2</v>
      </c>
      <c r="V3017">
        <v>33.200000000000003</v>
      </c>
      <c r="W3017">
        <v>76.2</v>
      </c>
      <c r="X3017">
        <v>14.6</v>
      </c>
      <c r="Y3017">
        <v>5671</v>
      </c>
      <c r="Z3017">
        <v>18.7</v>
      </c>
      <c r="AA3017">
        <v>35499</v>
      </c>
      <c r="AB3017">
        <v>60.5</v>
      </c>
      <c r="AC3017">
        <v>14.6</v>
      </c>
      <c r="AD3017">
        <v>154700</v>
      </c>
      <c r="AE3017">
        <v>30012</v>
      </c>
      <c r="AF3017">
        <v>2.96</v>
      </c>
      <c r="AG3017">
        <v>19738</v>
      </c>
      <c r="AH3017">
        <v>45949</v>
      </c>
      <c r="AI3017">
        <v>20.3</v>
      </c>
      <c r="AJ3017">
        <v>1742</v>
      </c>
      <c r="AK3017">
        <v>19611</v>
      </c>
      <c r="AL3017">
        <v>3.6</v>
      </c>
      <c r="AM3017">
        <v>3566</v>
      </c>
      <c r="AN3017">
        <v>4913</v>
      </c>
      <c r="AO3017">
        <v>0</v>
      </c>
      <c r="AP3017">
        <v>0</v>
      </c>
      <c r="AQ3017">
        <v>0</v>
      </c>
      <c r="AR3017">
        <v>0</v>
      </c>
      <c r="AS3017">
        <v>0</v>
      </c>
      <c r="AT3017">
        <v>22.5</v>
      </c>
      <c r="AU3017">
        <v>992952</v>
      </c>
      <c r="AV3017">
        <v>599622</v>
      </c>
      <c r="AW3017">
        <v>777527</v>
      </c>
      <c r="AX3017">
        <v>9355</v>
      </c>
      <c r="AY3017">
        <v>95775</v>
      </c>
      <c r="AZ3017">
        <v>264</v>
      </c>
      <c r="BA3017">
        <v>2679.51</v>
      </c>
      <c r="BB3017">
        <v>33.299999999999997</v>
      </c>
    </row>
    <row r="3018" spans="1:54" x14ac:dyDescent="0.3">
      <c r="A3018">
        <v>53027</v>
      </c>
      <c r="B3018" t="s">
        <v>1946</v>
      </c>
      <c r="C3018" t="s">
        <v>905</v>
      </c>
      <c r="D3018">
        <v>70818</v>
      </c>
      <c r="E3018">
        <v>72797</v>
      </c>
      <c r="F3018">
        <v>-2.7</v>
      </c>
      <c r="G3018">
        <v>72797</v>
      </c>
      <c r="H3018">
        <v>5.6</v>
      </c>
      <c r="I3018">
        <v>21.1</v>
      </c>
      <c r="J3018">
        <v>18.899999999999999</v>
      </c>
      <c r="K3018">
        <v>48.7</v>
      </c>
      <c r="L3018">
        <v>87.7</v>
      </c>
      <c r="M3018">
        <v>1.4</v>
      </c>
      <c r="N3018">
        <v>5.4</v>
      </c>
      <c r="O3018">
        <v>1.5</v>
      </c>
      <c r="P3018">
        <v>0.3</v>
      </c>
      <c r="Q3018">
        <v>3.6</v>
      </c>
      <c r="R3018">
        <v>9.8000000000000007</v>
      </c>
      <c r="S3018">
        <v>79.8</v>
      </c>
      <c r="T3018">
        <v>82.9</v>
      </c>
      <c r="U3018">
        <v>6</v>
      </c>
      <c r="V3018">
        <v>9.6999999999999993</v>
      </c>
      <c r="W3018">
        <v>85.4</v>
      </c>
      <c r="X3018">
        <v>14.1</v>
      </c>
      <c r="Y3018">
        <v>7534</v>
      </c>
      <c r="Z3018">
        <v>24.1</v>
      </c>
      <c r="AA3018">
        <v>35258</v>
      </c>
      <c r="AB3018">
        <v>69.3</v>
      </c>
      <c r="AC3018">
        <v>13.6</v>
      </c>
      <c r="AD3018">
        <v>157600</v>
      </c>
      <c r="AE3018">
        <v>27396</v>
      </c>
      <c r="AF3018">
        <v>2.52</v>
      </c>
      <c r="AG3018">
        <v>21828</v>
      </c>
      <c r="AH3018">
        <v>42405</v>
      </c>
      <c r="AI3018">
        <v>19</v>
      </c>
      <c r="AJ3018">
        <v>1662</v>
      </c>
      <c r="AK3018">
        <v>15693</v>
      </c>
      <c r="AL3018">
        <v>-1.4</v>
      </c>
      <c r="AM3018">
        <v>3071</v>
      </c>
      <c r="AN3018">
        <v>5055</v>
      </c>
      <c r="AO3018">
        <v>0</v>
      </c>
      <c r="AP3018">
        <v>0</v>
      </c>
      <c r="AQ3018">
        <v>0</v>
      </c>
      <c r="AR3018">
        <v>0</v>
      </c>
      <c r="AS3018">
        <v>0</v>
      </c>
      <c r="AT3018">
        <v>28.9</v>
      </c>
      <c r="AU3018">
        <v>1056931</v>
      </c>
      <c r="AV3018">
        <v>0</v>
      </c>
      <c r="AW3018">
        <v>768583</v>
      </c>
      <c r="AX3018">
        <v>10773</v>
      </c>
      <c r="AY3018">
        <v>110958</v>
      </c>
      <c r="AZ3018">
        <v>142</v>
      </c>
      <c r="BA3018">
        <v>1902.03</v>
      </c>
      <c r="BB3018">
        <v>38.299999999999997</v>
      </c>
    </row>
    <row r="3019" spans="1:54" x14ac:dyDescent="0.3">
      <c r="A3019">
        <v>53029</v>
      </c>
      <c r="B3019" t="s">
        <v>1947</v>
      </c>
      <c r="C3019" t="s">
        <v>905</v>
      </c>
      <c r="D3019">
        <v>79275</v>
      </c>
      <c r="E3019">
        <v>78506</v>
      </c>
      <c r="F3019">
        <v>1</v>
      </c>
      <c r="G3019">
        <v>78506</v>
      </c>
      <c r="H3019">
        <v>5.5</v>
      </c>
      <c r="I3019">
        <v>18.899999999999999</v>
      </c>
      <c r="J3019">
        <v>22.5</v>
      </c>
      <c r="K3019">
        <v>50.1</v>
      </c>
      <c r="L3019">
        <v>86.3</v>
      </c>
      <c r="M3019">
        <v>2.9</v>
      </c>
      <c r="N3019">
        <v>1.1000000000000001</v>
      </c>
      <c r="O3019">
        <v>4.8</v>
      </c>
      <c r="P3019">
        <v>0.5</v>
      </c>
      <c r="Q3019">
        <v>4.5</v>
      </c>
      <c r="R3019">
        <v>7.1</v>
      </c>
      <c r="S3019">
        <v>80.599999999999994</v>
      </c>
      <c r="T3019">
        <v>84</v>
      </c>
      <c r="U3019">
        <v>7.6</v>
      </c>
      <c r="V3019">
        <v>8.6999999999999993</v>
      </c>
      <c r="W3019">
        <v>94.6</v>
      </c>
      <c r="X3019">
        <v>31.7</v>
      </c>
      <c r="Y3019">
        <v>12624</v>
      </c>
      <c r="Z3019">
        <v>27.9</v>
      </c>
      <c r="AA3019">
        <v>40685</v>
      </c>
      <c r="AB3019">
        <v>69.5</v>
      </c>
      <c r="AC3019">
        <v>11</v>
      </c>
      <c r="AD3019">
        <v>292100</v>
      </c>
      <c r="AE3019">
        <v>33096</v>
      </c>
      <c r="AF3019">
        <v>2.33</v>
      </c>
      <c r="AG3019">
        <v>30941</v>
      </c>
      <c r="AH3019">
        <v>58455</v>
      </c>
      <c r="AI3019">
        <v>9</v>
      </c>
      <c r="AJ3019">
        <v>1687</v>
      </c>
      <c r="AK3019">
        <v>11378</v>
      </c>
      <c r="AL3019">
        <v>0</v>
      </c>
      <c r="AM3019">
        <v>5613</v>
      </c>
      <c r="AN3019">
        <v>7900</v>
      </c>
      <c r="AO3019">
        <v>0</v>
      </c>
      <c r="AP3019">
        <v>0.9</v>
      </c>
      <c r="AQ3019">
        <v>3.7</v>
      </c>
      <c r="AR3019">
        <v>0</v>
      </c>
      <c r="AS3019">
        <v>0</v>
      </c>
      <c r="AT3019">
        <v>32</v>
      </c>
      <c r="AU3019">
        <v>0</v>
      </c>
      <c r="AV3019">
        <v>0</v>
      </c>
      <c r="AW3019">
        <v>519916</v>
      </c>
      <c r="AX3019">
        <v>6430</v>
      </c>
      <c r="AY3019">
        <v>77613</v>
      </c>
      <c r="AZ3019">
        <v>252</v>
      </c>
      <c r="BA3019">
        <v>208.45</v>
      </c>
      <c r="BB3019">
        <v>376.6</v>
      </c>
    </row>
    <row r="3020" spans="1:54" x14ac:dyDescent="0.3">
      <c r="A3020">
        <v>53031</v>
      </c>
      <c r="B3020" t="s">
        <v>38</v>
      </c>
      <c r="C3020" t="s">
        <v>905</v>
      </c>
      <c r="D3020">
        <v>30228</v>
      </c>
      <c r="E3020">
        <v>29872</v>
      </c>
      <c r="F3020">
        <v>1.2</v>
      </c>
      <c r="G3020">
        <v>29872</v>
      </c>
      <c r="H3020">
        <v>3.3</v>
      </c>
      <c r="I3020">
        <v>13.4</v>
      </c>
      <c r="J3020">
        <v>31.8</v>
      </c>
      <c r="K3020">
        <v>50.7</v>
      </c>
      <c r="L3020">
        <v>91.3</v>
      </c>
      <c r="M3020">
        <v>1</v>
      </c>
      <c r="N3020">
        <v>2.2000000000000002</v>
      </c>
      <c r="O3020">
        <v>1.8</v>
      </c>
      <c r="P3020">
        <v>0.2</v>
      </c>
      <c r="Q3020">
        <v>3.4</v>
      </c>
      <c r="R3020">
        <v>3.7</v>
      </c>
      <c r="S3020">
        <v>88.4</v>
      </c>
      <c r="T3020">
        <v>84.4</v>
      </c>
      <c r="U3020">
        <v>3.5</v>
      </c>
      <c r="V3020">
        <v>4.4000000000000004</v>
      </c>
      <c r="W3020">
        <v>94.6</v>
      </c>
      <c r="X3020">
        <v>36.5</v>
      </c>
      <c r="Y3020">
        <v>4447</v>
      </c>
      <c r="Z3020">
        <v>23.8</v>
      </c>
      <c r="AA3020">
        <v>17947</v>
      </c>
      <c r="AB3020">
        <v>73.2</v>
      </c>
      <c r="AC3020">
        <v>8.9</v>
      </c>
      <c r="AD3020">
        <v>284100</v>
      </c>
      <c r="AE3020">
        <v>13801</v>
      </c>
      <c r="AF3020">
        <v>2.1</v>
      </c>
      <c r="AG3020">
        <v>28266</v>
      </c>
      <c r="AH3020">
        <v>46320</v>
      </c>
      <c r="AI3020">
        <v>13.3</v>
      </c>
      <c r="AJ3020">
        <v>1028</v>
      </c>
      <c r="AK3020">
        <v>6365</v>
      </c>
      <c r="AL3020">
        <v>-0.6</v>
      </c>
      <c r="AM3020">
        <v>2975</v>
      </c>
      <c r="AN3020">
        <v>4007</v>
      </c>
      <c r="AO3020">
        <v>0</v>
      </c>
      <c r="AP3020">
        <v>0</v>
      </c>
      <c r="AQ3020">
        <v>0</v>
      </c>
      <c r="AR3020">
        <v>0</v>
      </c>
      <c r="AS3020">
        <v>0</v>
      </c>
      <c r="AT3020">
        <v>29.4</v>
      </c>
      <c r="AU3020">
        <v>209489</v>
      </c>
      <c r="AV3020">
        <v>51061</v>
      </c>
      <c r="AW3020">
        <v>210897</v>
      </c>
      <c r="AX3020">
        <v>7204</v>
      </c>
      <c r="AY3020">
        <v>48744</v>
      </c>
      <c r="AZ3020">
        <v>121</v>
      </c>
      <c r="BA3020">
        <v>1803.7</v>
      </c>
      <c r="BB3020">
        <v>16.600000000000001</v>
      </c>
    </row>
    <row r="3021" spans="1:54" x14ac:dyDescent="0.3">
      <c r="A3021">
        <v>53033</v>
      </c>
      <c r="B3021" t="s">
        <v>716</v>
      </c>
      <c r="C3021" t="s">
        <v>905</v>
      </c>
      <c r="D3021">
        <v>2079967</v>
      </c>
      <c r="E3021">
        <v>1931256</v>
      </c>
      <c r="F3021">
        <v>7.7</v>
      </c>
      <c r="G3021">
        <v>1931249</v>
      </c>
      <c r="H3021">
        <v>6.2</v>
      </c>
      <c r="I3021">
        <v>21</v>
      </c>
      <c r="J3021">
        <v>12.2</v>
      </c>
      <c r="K3021">
        <v>50</v>
      </c>
      <c r="L3021">
        <v>70.099999999999994</v>
      </c>
      <c r="M3021">
        <v>6.7</v>
      </c>
      <c r="N3021">
        <v>1.1000000000000001</v>
      </c>
      <c r="O3021">
        <v>16.399999999999999</v>
      </c>
      <c r="P3021">
        <v>0.8</v>
      </c>
      <c r="Q3021">
        <v>4.9000000000000004</v>
      </c>
      <c r="R3021">
        <v>9.4</v>
      </c>
      <c r="S3021">
        <v>62.4</v>
      </c>
      <c r="T3021">
        <v>81.5</v>
      </c>
      <c r="U3021">
        <v>20.7</v>
      </c>
      <c r="V3021">
        <v>25.9</v>
      </c>
      <c r="W3021">
        <v>92.1</v>
      </c>
      <c r="X3021">
        <v>46.6</v>
      </c>
      <c r="Y3021">
        <v>119707</v>
      </c>
      <c r="Z3021">
        <v>27</v>
      </c>
      <c r="AA3021">
        <v>880462</v>
      </c>
      <c r="AB3021">
        <v>58.2</v>
      </c>
      <c r="AC3021">
        <v>38.200000000000003</v>
      </c>
      <c r="AD3021">
        <v>377300</v>
      </c>
      <c r="AE3021">
        <v>802606</v>
      </c>
      <c r="AF3021">
        <v>2.42</v>
      </c>
      <c r="AG3021">
        <v>39911</v>
      </c>
      <c r="AH3021">
        <v>71811</v>
      </c>
      <c r="AI3021">
        <v>11.5</v>
      </c>
      <c r="AJ3021">
        <v>64171</v>
      </c>
      <c r="AK3021">
        <v>1051249</v>
      </c>
      <c r="AL3021">
        <v>3.3</v>
      </c>
      <c r="AM3021">
        <v>151561</v>
      </c>
      <c r="AN3021">
        <v>196686</v>
      </c>
      <c r="AO3021">
        <v>3.3</v>
      </c>
      <c r="AP3021">
        <v>0.9</v>
      </c>
      <c r="AQ3021">
        <v>10.9</v>
      </c>
      <c r="AR3021">
        <v>0.3</v>
      </c>
      <c r="AS3021">
        <v>2.8</v>
      </c>
      <c r="AT3021">
        <v>29</v>
      </c>
      <c r="AU3021">
        <v>37390762</v>
      </c>
      <c r="AV3021">
        <v>41042685</v>
      </c>
      <c r="AW3021">
        <v>37153888</v>
      </c>
      <c r="AX3021">
        <v>20002</v>
      </c>
      <c r="AY3021">
        <v>5478918</v>
      </c>
      <c r="AZ3021">
        <v>14703</v>
      </c>
      <c r="BA3021">
        <v>2115.5700000000002</v>
      </c>
      <c r="BB3021">
        <v>912.9</v>
      </c>
    </row>
    <row r="3022" spans="1:54" x14ac:dyDescent="0.3">
      <c r="A3022">
        <v>53035</v>
      </c>
      <c r="B3022" t="s">
        <v>1948</v>
      </c>
      <c r="C3022" t="s">
        <v>905</v>
      </c>
      <c r="D3022">
        <v>254183</v>
      </c>
      <c r="E3022">
        <v>251133</v>
      </c>
      <c r="F3022">
        <v>1.2</v>
      </c>
      <c r="G3022">
        <v>251133</v>
      </c>
      <c r="H3022">
        <v>5.7</v>
      </c>
      <c r="I3022">
        <v>20.9</v>
      </c>
      <c r="J3022">
        <v>16.100000000000001</v>
      </c>
      <c r="K3022">
        <v>49.1</v>
      </c>
      <c r="L3022">
        <v>83.3</v>
      </c>
      <c r="M3022">
        <v>2.9</v>
      </c>
      <c r="N3022">
        <v>1.8</v>
      </c>
      <c r="O3022">
        <v>5.4</v>
      </c>
      <c r="P3022">
        <v>1</v>
      </c>
      <c r="Q3022">
        <v>5.6</v>
      </c>
      <c r="R3022">
        <v>7.2</v>
      </c>
      <c r="S3022">
        <v>77.7</v>
      </c>
      <c r="T3022">
        <v>82.6</v>
      </c>
      <c r="U3022">
        <v>6.5</v>
      </c>
      <c r="V3022">
        <v>8.8000000000000007</v>
      </c>
      <c r="W3022">
        <v>93.6</v>
      </c>
      <c r="X3022">
        <v>29.5</v>
      </c>
      <c r="Y3022">
        <v>35514</v>
      </c>
      <c r="Z3022">
        <v>29.7</v>
      </c>
      <c r="AA3022">
        <v>109327</v>
      </c>
      <c r="AB3022">
        <v>67.400000000000006</v>
      </c>
      <c r="AC3022">
        <v>18.2</v>
      </c>
      <c r="AD3022">
        <v>268200</v>
      </c>
      <c r="AE3022">
        <v>97622</v>
      </c>
      <c r="AF3022">
        <v>2.5099999999999998</v>
      </c>
      <c r="AG3022">
        <v>31769</v>
      </c>
      <c r="AH3022">
        <v>62413</v>
      </c>
      <c r="AI3022">
        <v>10.4</v>
      </c>
      <c r="AJ3022">
        <v>5598</v>
      </c>
      <c r="AK3022">
        <v>55664</v>
      </c>
      <c r="AL3022">
        <v>0.8</v>
      </c>
      <c r="AM3022">
        <v>13526</v>
      </c>
      <c r="AN3022">
        <v>20393</v>
      </c>
      <c r="AO3022">
        <v>0</v>
      </c>
      <c r="AP3022">
        <v>1.4</v>
      </c>
      <c r="AQ3022">
        <v>5.0999999999999996</v>
      </c>
      <c r="AR3022">
        <v>0.3</v>
      </c>
      <c r="AS3022">
        <v>1.7</v>
      </c>
      <c r="AT3022">
        <v>30.3</v>
      </c>
      <c r="AU3022">
        <v>0</v>
      </c>
      <c r="AV3022">
        <v>553059</v>
      </c>
      <c r="AW3022">
        <v>2936238</v>
      </c>
      <c r="AX3022">
        <v>12333</v>
      </c>
      <c r="AY3022">
        <v>392801</v>
      </c>
      <c r="AZ3022">
        <v>598</v>
      </c>
      <c r="BA3022">
        <v>394.94</v>
      </c>
      <c r="BB3022">
        <v>635.9</v>
      </c>
    </row>
    <row r="3023" spans="1:54" x14ac:dyDescent="0.3">
      <c r="A3023">
        <v>53037</v>
      </c>
      <c r="B3023" t="s">
        <v>1949</v>
      </c>
      <c r="C3023" t="s">
        <v>905</v>
      </c>
      <c r="D3023">
        <v>42522</v>
      </c>
      <c r="E3023">
        <v>40909</v>
      </c>
      <c r="F3023">
        <v>3.9</v>
      </c>
      <c r="G3023">
        <v>40915</v>
      </c>
      <c r="H3023">
        <v>5</v>
      </c>
      <c r="I3023">
        <v>18.100000000000001</v>
      </c>
      <c r="J3023">
        <v>14.6</v>
      </c>
      <c r="K3023">
        <v>49.7</v>
      </c>
      <c r="L3023">
        <v>91.9</v>
      </c>
      <c r="M3023">
        <v>1.2</v>
      </c>
      <c r="N3023">
        <v>1.3</v>
      </c>
      <c r="O3023">
        <v>2.2999999999999998</v>
      </c>
      <c r="P3023">
        <v>0.2</v>
      </c>
      <c r="Q3023">
        <v>3.2</v>
      </c>
      <c r="R3023">
        <v>8.8000000000000007</v>
      </c>
      <c r="S3023">
        <v>84.2</v>
      </c>
      <c r="T3023">
        <v>70.8</v>
      </c>
      <c r="U3023">
        <v>5.7</v>
      </c>
      <c r="V3023">
        <v>9.3000000000000007</v>
      </c>
      <c r="W3023">
        <v>91.1</v>
      </c>
      <c r="X3023">
        <v>33.6</v>
      </c>
      <c r="Y3023">
        <v>3622</v>
      </c>
      <c r="Z3023">
        <v>21.4</v>
      </c>
      <c r="AA3023">
        <v>22553</v>
      </c>
      <c r="AB3023">
        <v>56.8</v>
      </c>
      <c r="AC3023">
        <v>22</v>
      </c>
      <c r="AD3023">
        <v>244700</v>
      </c>
      <c r="AE3023">
        <v>16538</v>
      </c>
      <c r="AF3023">
        <v>2.35</v>
      </c>
      <c r="AG3023">
        <v>22796</v>
      </c>
      <c r="AH3023">
        <v>42982</v>
      </c>
      <c r="AI3023">
        <v>22.6</v>
      </c>
      <c r="AJ3023">
        <v>1149</v>
      </c>
      <c r="AK3023">
        <v>10225</v>
      </c>
      <c r="AL3023">
        <v>4.5999999999999996</v>
      </c>
      <c r="AM3023">
        <v>2363</v>
      </c>
      <c r="AN3023">
        <v>3320</v>
      </c>
      <c r="AO3023">
        <v>0</v>
      </c>
      <c r="AP3023">
        <v>0</v>
      </c>
      <c r="AQ3023">
        <v>0</v>
      </c>
      <c r="AR3023">
        <v>0</v>
      </c>
      <c r="AS3023">
        <v>3.5</v>
      </c>
      <c r="AT3023">
        <v>27.1</v>
      </c>
      <c r="AU3023">
        <v>81076</v>
      </c>
      <c r="AV3023">
        <v>0</v>
      </c>
      <c r="AW3023">
        <v>472728</v>
      </c>
      <c r="AX3023">
        <v>12316</v>
      </c>
      <c r="AY3023">
        <v>84390</v>
      </c>
      <c r="AZ3023">
        <v>283</v>
      </c>
      <c r="BA3023">
        <v>2297.27</v>
      </c>
      <c r="BB3023">
        <v>17.8</v>
      </c>
    </row>
    <row r="3024" spans="1:54" x14ac:dyDescent="0.3">
      <c r="A3024">
        <v>53039</v>
      </c>
      <c r="B3024" t="s">
        <v>1950</v>
      </c>
      <c r="C3024" t="s">
        <v>905</v>
      </c>
      <c r="D3024">
        <v>20861</v>
      </c>
      <c r="E3024">
        <v>20318</v>
      </c>
      <c r="F3024">
        <v>2.7</v>
      </c>
      <c r="G3024">
        <v>20318</v>
      </c>
      <c r="H3024">
        <v>5.0999999999999996</v>
      </c>
      <c r="I3024">
        <v>20.5</v>
      </c>
      <c r="J3024">
        <v>21.1</v>
      </c>
      <c r="K3024">
        <v>49.4</v>
      </c>
      <c r="L3024">
        <v>92.9</v>
      </c>
      <c r="M3024">
        <v>0.6</v>
      </c>
      <c r="N3024">
        <v>2.8</v>
      </c>
      <c r="O3024">
        <v>0.8</v>
      </c>
      <c r="P3024">
        <v>0.2</v>
      </c>
      <c r="Q3024">
        <v>2.8</v>
      </c>
      <c r="R3024">
        <v>12.3</v>
      </c>
      <c r="S3024">
        <v>81.900000000000006</v>
      </c>
      <c r="T3024">
        <v>90.8</v>
      </c>
      <c r="U3024">
        <v>5.6</v>
      </c>
      <c r="V3024">
        <v>10.5</v>
      </c>
      <c r="W3024">
        <v>87</v>
      </c>
      <c r="X3024">
        <v>19.5</v>
      </c>
      <c r="Y3024">
        <v>2224</v>
      </c>
      <c r="Z3024">
        <v>20</v>
      </c>
      <c r="AA3024">
        <v>9952</v>
      </c>
      <c r="AB3024">
        <v>69.8</v>
      </c>
      <c r="AC3024">
        <v>9.3000000000000007</v>
      </c>
      <c r="AD3024">
        <v>194700</v>
      </c>
      <c r="AE3024">
        <v>8019</v>
      </c>
      <c r="AF3024">
        <v>2.5299999999999998</v>
      </c>
      <c r="AG3024">
        <v>22229</v>
      </c>
      <c r="AH3024">
        <v>41694</v>
      </c>
      <c r="AI3024">
        <v>17.5</v>
      </c>
      <c r="AJ3024">
        <v>529</v>
      </c>
      <c r="AK3024">
        <v>3414</v>
      </c>
      <c r="AL3024">
        <v>1.2</v>
      </c>
      <c r="AM3024">
        <v>1378</v>
      </c>
      <c r="AN3024">
        <v>1958</v>
      </c>
      <c r="AO3024">
        <v>0</v>
      </c>
      <c r="AP3024">
        <v>0</v>
      </c>
      <c r="AQ3024">
        <v>0</v>
      </c>
      <c r="AR3024">
        <v>0</v>
      </c>
      <c r="AS3024">
        <v>0</v>
      </c>
      <c r="AT3024">
        <v>32.799999999999997</v>
      </c>
      <c r="AU3024">
        <v>0</v>
      </c>
      <c r="AV3024">
        <v>25794</v>
      </c>
      <c r="AW3024">
        <v>65712</v>
      </c>
      <c r="AX3024">
        <v>3268</v>
      </c>
      <c r="AY3024">
        <v>16096</v>
      </c>
      <c r="AZ3024">
        <v>83</v>
      </c>
      <c r="BA3024">
        <v>1871.31</v>
      </c>
      <c r="BB3024">
        <v>10.9</v>
      </c>
    </row>
    <row r="3025" spans="1:54" x14ac:dyDescent="0.3">
      <c r="A3025">
        <v>53041</v>
      </c>
      <c r="B3025" t="s">
        <v>600</v>
      </c>
      <c r="C3025" t="s">
        <v>905</v>
      </c>
      <c r="D3025">
        <v>75128</v>
      </c>
      <c r="E3025">
        <v>75455</v>
      </c>
      <c r="F3025">
        <v>-0.4</v>
      </c>
      <c r="G3025">
        <v>75455</v>
      </c>
      <c r="H3025">
        <v>5.8</v>
      </c>
      <c r="I3025">
        <v>21.9</v>
      </c>
      <c r="J3025">
        <v>19.8</v>
      </c>
      <c r="K3025">
        <v>50</v>
      </c>
      <c r="L3025">
        <v>92.9</v>
      </c>
      <c r="M3025">
        <v>0.8</v>
      </c>
      <c r="N3025">
        <v>1.8</v>
      </c>
      <c r="O3025">
        <v>1</v>
      </c>
      <c r="P3025">
        <v>0.2</v>
      </c>
      <c r="Q3025">
        <v>3.1</v>
      </c>
      <c r="R3025">
        <v>9.6999999999999993</v>
      </c>
      <c r="S3025">
        <v>84.5</v>
      </c>
      <c r="T3025">
        <v>83.6</v>
      </c>
      <c r="U3025">
        <v>5</v>
      </c>
      <c r="V3025">
        <v>8.8000000000000007</v>
      </c>
      <c r="W3025">
        <v>85.9</v>
      </c>
      <c r="X3025">
        <v>14</v>
      </c>
      <c r="Y3025">
        <v>7912</v>
      </c>
      <c r="Z3025">
        <v>26.1</v>
      </c>
      <c r="AA3025">
        <v>34095</v>
      </c>
      <c r="AB3025">
        <v>68.599999999999994</v>
      </c>
      <c r="AC3025">
        <v>11.5</v>
      </c>
      <c r="AD3025">
        <v>180200</v>
      </c>
      <c r="AE3025">
        <v>29527</v>
      </c>
      <c r="AF3025">
        <v>2.52</v>
      </c>
      <c r="AG3025">
        <v>22212</v>
      </c>
      <c r="AH3025">
        <v>42860</v>
      </c>
      <c r="AI3025">
        <v>15.4</v>
      </c>
      <c r="AJ3025">
        <v>1809</v>
      </c>
      <c r="AK3025">
        <v>18458</v>
      </c>
      <c r="AL3025">
        <v>-1.3</v>
      </c>
      <c r="AM3025">
        <v>3497</v>
      </c>
      <c r="AN3025">
        <v>5763</v>
      </c>
      <c r="AO3025">
        <v>0</v>
      </c>
      <c r="AP3025">
        <v>1.6</v>
      </c>
      <c r="AQ3025">
        <v>0</v>
      </c>
      <c r="AR3025">
        <v>0</v>
      </c>
      <c r="AS3025">
        <v>1.7</v>
      </c>
      <c r="AT3025">
        <v>23.8</v>
      </c>
      <c r="AU3025">
        <v>1109135</v>
      </c>
      <c r="AV3025">
        <v>0</v>
      </c>
      <c r="AW3025">
        <v>910552</v>
      </c>
      <c r="AX3025">
        <v>12355</v>
      </c>
      <c r="AY3025">
        <v>96165</v>
      </c>
      <c r="AZ3025">
        <v>164</v>
      </c>
      <c r="BA3025">
        <v>2402.8000000000002</v>
      </c>
      <c r="BB3025">
        <v>31.4</v>
      </c>
    </row>
    <row r="3026" spans="1:54" x14ac:dyDescent="0.3">
      <c r="A3026">
        <v>53043</v>
      </c>
      <c r="B3026" t="s">
        <v>101</v>
      </c>
      <c r="C3026" t="s">
        <v>905</v>
      </c>
      <c r="D3026">
        <v>10250</v>
      </c>
      <c r="E3026">
        <v>10570</v>
      </c>
      <c r="F3026">
        <v>-3</v>
      </c>
      <c r="G3026">
        <v>10570</v>
      </c>
      <c r="H3026">
        <v>4.7</v>
      </c>
      <c r="I3026">
        <v>21.7</v>
      </c>
      <c r="J3026">
        <v>23.9</v>
      </c>
      <c r="K3026">
        <v>49.7</v>
      </c>
      <c r="L3026">
        <v>94.3</v>
      </c>
      <c r="M3026">
        <v>0.4</v>
      </c>
      <c r="N3026">
        <v>1.9</v>
      </c>
      <c r="O3026">
        <v>0.7</v>
      </c>
      <c r="P3026">
        <v>0.1</v>
      </c>
      <c r="Q3026">
        <v>2.6</v>
      </c>
      <c r="R3026">
        <v>3.1</v>
      </c>
      <c r="S3026">
        <v>91.6</v>
      </c>
      <c r="T3026">
        <v>91</v>
      </c>
      <c r="U3026">
        <v>1.9</v>
      </c>
      <c r="V3026">
        <v>4</v>
      </c>
      <c r="W3026">
        <v>93.5</v>
      </c>
      <c r="X3026">
        <v>20.3</v>
      </c>
      <c r="Y3026">
        <v>1223</v>
      </c>
      <c r="Z3026">
        <v>20.7</v>
      </c>
      <c r="AA3026">
        <v>5839</v>
      </c>
      <c r="AB3026">
        <v>77.900000000000006</v>
      </c>
      <c r="AC3026">
        <v>5.4</v>
      </c>
      <c r="AD3026">
        <v>155700</v>
      </c>
      <c r="AE3026">
        <v>4457</v>
      </c>
      <c r="AF3026">
        <v>2.3199999999999998</v>
      </c>
      <c r="AG3026">
        <v>25816</v>
      </c>
      <c r="AH3026">
        <v>47195</v>
      </c>
      <c r="AI3026">
        <v>14.2</v>
      </c>
      <c r="AJ3026">
        <v>257</v>
      </c>
      <c r="AK3026">
        <v>1515</v>
      </c>
      <c r="AL3026">
        <v>-5.8</v>
      </c>
      <c r="AM3026">
        <v>648</v>
      </c>
      <c r="AN3026">
        <v>692</v>
      </c>
      <c r="AO3026">
        <v>0</v>
      </c>
      <c r="AP3026">
        <v>0</v>
      </c>
      <c r="AQ3026">
        <v>0</v>
      </c>
      <c r="AR3026">
        <v>0</v>
      </c>
      <c r="AS3026">
        <v>0</v>
      </c>
      <c r="AT3026">
        <v>0</v>
      </c>
      <c r="AU3026">
        <v>0</v>
      </c>
      <c r="AV3026">
        <v>133156</v>
      </c>
      <c r="AW3026">
        <v>91599</v>
      </c>
      <c r="AX3026">
        <v>8923</v>
      </c>
      <c r="AY3026">
        <v>4020</v>
      </c>
      <c r="AZ3026">
        <v>30</v>
      </c>
      <c r="BA3026">
        <v>2310.4899999999998</v>
      </c>
      <c r="BB3026">
        <v>4.5999999999999996</v>
      </c>
    </row>
    <row r="3027" spans="1:54" x14ac:dyDescent="0.3">
      <c r="A3027">
        <v>53045</v>
      </c>
      <c r="B3027" t="s">
        <v>701</v>
      </c>
      <c r="C3027" t="s">
        <v>905</v>
      </c>
      <c r="D3027">
        <v>60711</v>
      </c>
      <c r="E3027">
        <v>60699</v>
      </c>
      <c r="F3027">
        <v>0</v>
      </c>
      <c r="G3027">
        <v>60699</v>
      </c>
      <c r="H3027">
        <v>5.4</v>
      </c>
      <c r="I3027">
        <v>19.3</v>
      </c>
      <c r="J3027">
        <v>21.3</v>
      </c>
      <c r="K3027">
        <v>48.4</v>
      </c>
      <c r="L3027">
        <v>88.3</v>
      </c>
      <c r="M3027">
        <v>1.4</v>
      </c>
      <c r="N3027">
        <v>4.5</v>
      </c>
      <c r="O3027">
        <v>1.3</v>
      </c>
      <c r="P3027">
        <v>0.4</v>
      </c>
      <c r="Q3027">
        <v>4.0999999999999996</v>
      </c>
      <c r="R3027">
        <v>8.9</v>
      </c>
      <c r="S3027">
        <v>81.599999999999994</v>
      </c>
      <c r="T3027">
        <v>86.6</v>
      </c>
      <c r="U3027">
        <v>5.5</v>
      </c>
      <c r="V3027">
        <v>7.8</v>
      </c>
      <c r="W3027">
        <v>88.5</v>
      </c>
      <c r="X3027">
        <v>17.3</v>
      </c>
      <c r="Y3027">
        <v>8425</v>
      </c>
      <c r="Z3027">
        <v>31.8</v>
      </c>
      <c r="AA3027">
        <v>32632</v>
      </c>
      <c r="AB3027">
        <v>77.900000000000006</v>
      </c>
      <c r="AC3027">
        <v>5.2</v>
      </c>
      <c r="AD3027">
        <v>210200</v>
      </c>
      <c r="AE3027">
        <v>23358</v>
      </c>
      <c r="AF3027">
        <v>2.5299999999999998</v>
      </c>
      <c r="AG3027">
        <v>23542</v>
      </c>
      <c r="AH3027">
        <v>48755</v>
      </c>
      <c r="AI3027">
        <v>17.3</v>
      </c>
      <c r="AJ3027">
        <v>988</v>
      </c>
      <c r="AK3027">
        <v>9450</v>
      </c>
      <c r="AL3027">
        <v>1.2</v>
      </c>
      <c r="AM3027">
        <v>2790</v>
      </c>
      <c r="AN3027">
        <v>4216</v>
      </c>
      <c r="AO3027">
        <v>0</v>
      </c>
      <c r="AP3027">
        <v>0</v>
      </c>
      <c r="AQ3027">
        <v>0</v>
      </c>
      <c r="AR3027">
        <v>0</v>
      </c>
      <c r="AS3027">
        <v>0</v>
      </c>
      <c r="AT3027">
        <v>24</v>
      </c>
      <c r="AU3027">
        <v>0</v>
      </c>
      <c r="AV3027">
        <v>0</v>
      </c>
      <c r="AW3027">
        <v>420213</v>
      </c>
      <c r="AX3027">
        <v>7395</v>
      </c>
      <c r="AY3027">
        <v>115435</v>
      </c>
      <c r="AZ3027">
        <v>108</v>
      </c>
      <c r="BA3027">
        <v>959.42</v>
      </c>
      <c r="BB3027">
        <v>63.3</v>
      </c>
    </row>
    <row r="3028" spans="1:54" x14ac:dyDescent="0.3">
      <c r="A3028">
        <v>53047</v>
      </c>
      <c r="B3028" t="s">
        <v>1951</v>
      </c>
      <c r="C3028" t="s">
        <v>905</v>
      </c>
      <c r="D3028">
        <v>41290</v>
      </c>
      <c r="E3028">
        <v>41120</v>
      </c>
      <c r="F3028">
        <v>0.4</v>
      </c>
      <c r="G3028">
        <v>41120</v>
      </c>
      <c r="H3028">
        <v>6.4</v>
      </c>
      <c r="I3028">
        <v>23.4</v>
      </c>
      <c r="J3028">
        <v>19.8</v>
      </c>
      <c r="K3028">
        <v>49.5</v>
      </c>
      <c r="L3028">
        <v>82.4</v>
      </c>
      <c r="M3028">
        <v>0.8</v>
      </c>
      <c r="N3028">
        <v>12.6</v>
      </c>
      <c r="O3028">
        <v>1</v>
      </c>
      <c r="P3028">
        <v>0.2</v>
      </c>
      <c r="Q3028">
        <v>3</v>
      </c>
      <c r="R3028">
        <v>19</v>
      </c>
      <c r="S3028">
        <v>66.400000000000006</v>
      </c>
      <c r="T3028">
        <v>87.3</v>
      </c>
      <c r="U3028">
        <v>10.9</v>
      </c>
      <c r="V3028">
        <v>17.100000000000001</v>
      </c>
      <c r="W3028">
        <v>81.7</v>
      </c>
      <c r="X3028">
        <v>16.5</v>
      </c>
      <c r="Y3028">
        <v>3891</v>
      </c>
      <c r="Z3028">
        <v>18</v>
      </c>
      <c r="AA3028">
        <v>22431</v>
      </c>
      <c r="AB3028">
        <v>68.2</v>
      </c>
      <c r="AC3028">
        <v>9</v>
      </c>
      <c r="AD3028">
        <v>160800</v>
      </c>
      <c r="AE3028">
        <v>15980</v>
      </c>
      <c r="AF3028">
        <v>2.48</v>
      </c>
      <c r="AG3028">
        <v>20735</v>
      </c>
      <c r="AH3028">
        <v>40368</v>
      </c>
      <c r="AI3028">
        <v>20.7</v>
      </c>
      <c r="AJ3028">
        <v>1120</v>
      </c>
      <c r="AK3028">
        <v>8128</v>
      </c>
      <c r="AL3028">
        <v>-2.6</v>
      </c>
      <c r="AM3028">
        <v>2294</v>
      </c>
      <c r="AN3028">
        <v>3419</v>
      </c>
      <c r="AO3028">
        <v>0</v>
      </c>
      <c r="AP3028">
        <v>0</v>
      </c>
      <c r="AQ3028">
        <v>0</v>
      </c>
      <c r="AR3028">
        <v>0</v>
      </c>
      <c r="AS3028">
        <v>0</v>
      </c>
      <c r="AT3028">
        <v>0</v>
      </c>
      <c r="AU3028">
        <v>0</v>
      </c>
      <c r="AV3028">
        <v>224445</v>
      </c>
      <c r="AW3028">
        <v>417198</v>
      </c>
      <c r="AX3028">
        <v>10538</v>
      </c>
      <c r="AY3028">
        <v>48962</v>
      </c>
      <c r="AZ3028">
        <v>165</v>
      </c>
      <c r="BA3028">
        <v>5267.98</v>
      </c>
      <c r="BB3028">
        <v>7.8</v>
      </c>
    </row>
    <row r="3029" spans="1:54" x14ac:dyDescent="0.3">
      <c r="A3029">
        <v>53049</v>
      </c>
      <c r="B3029" t="s">
        <v>1952</v>
      </c>
      <c r="C3029" t="s">
        <v>905</v>
      </c>
      <c r="D3029">
        <v>20561</v>
      </c>
      <c r="E3029">
        <v>20920</v>
      </c>
      <c r="F3029">
        <v>-1.7</v>
      </c>
      <c r="G3029">
        <v>20920</v>
      </c>
      <c r="H3029">
        <v>4.5999999999999996</v>
      </c>
      <c r="I3029">
        <v>17</v>
      </c>
      <c r="J3029">
        <v>27.9</v>
      </c>
      <c r="K3029">
        <v>49.8</v>
      </c>
      <c r="L3029">
        <v>89.9</v>
      </c>
      <c r="M3029">
        <v>1</v>
      </c>
      <c r="N3029">
        <v>3.1</v>
      </c>
      <c r="O3029">
        <v>2.2000000000000002</v>
      </c>
      <c r="P3029">
        <v>0.2</v>
      </c>
      <c r="Q3029">
        <v>3.7</v>
      </c>
      <c r="R3029">
        <v>9</v>
      </c>
      <c r="S3029">
        <v>82.6</v>
      </c>
      <c r="T3029">
        <v>85.2</v>
      </c>
      <c r="U3029">
        <v>5.9</v>
      </c>
      <c r="V3029">
        <v>9.9</v>
      </c>
      <c r="W3029">
        <v>87.6</v>
      </c>
      <c r="X3029">
        <v>17.8</v>
      </c>
      <c r="Y3029">
        <v>3119</v>
      </c>
      <c r="Z3029">
        <v>21.5</v>
      </c>
      <c r="AA3029">
        <v>15737</v>
      </c>
      <c r="AB3029">
        <v>72.900000000000006</v>
      </c>
      <c r="AC3029">
        <v>8.6</v>
      </c>
      <c r="AD3029">
        <v>162000</v>
      </c>
      <c r="AE3029">
        <v>9366</v>
      </c>
      <c r="AF3029">
        <v>2.19</v>
      </c>
      <c r="AG3029">
        <v>23888</v>
      </c>
      <c r="AH3029">
        <v>39830</v>
      </c>
      <c r="AI3029">
        <v>17.2</v>
      </c>
      <c r="AJ3029">
        <v>595</v>
      </c>
      <c r="AK3029">
        <v>3717</v>
      </c>
      <c r="AL3029">
        <v>-3.9</v>
      </c>
      <c r="AM3029">
        <v>1313</v>
      </c>
      <c r="AN3029">
        <v>1645</v>
      </c>
      <c r="AO3029">
        <v>0</v>
      </c>
      <c r="AP3029">
        <v>0</v>
      </c>
      <c r="AQ3029">
        <v>0</v>
      </c>
      <c r="AR3029">
        <v>0</v>
      </c>
      <c r="AS3029">
        <v>0</v>
      </c>
      <c r="AT3029">
        <v>30.6</v>
      </c>
      <c r="AU3029">
        <v>138729</v>
      </c>
      <c r="AV3029">
        <v>0</v>
      </c>
      <c r="AW3029">
        <v>114478</v>
      </c>
      <c r="AX3029">
        <v>5335</v>
      </c>
      <c r="AY3029">
        <v>37164</v>
      </c>
      <c r="AZ3029">
        <v>63</v>
      </c>
      <c r="BA3029">
        <v>932.66</v>
      </c>
      <c r="BB3029">
        <v>22.4</v>
      </c>
    </row>
    <row r="3030" spans="1:54" x14ac:dyDescent="0.3">
      <c r="A3030">
        <v>53051</v>
      </c>
      <c r="B3030" t="s">
        <v>1953</v>
      </c>
      <c r="C3030" t="s">
        <v>905</v>
      </c>
      <c r="D3030">
        <v>12985</v>
      </c>
      <c r="E3030">
        <v>13001</v>
      </c>
      <c r="F3030">
        <v>-0.1</v>
      </c>
      <c r="G3030">
        <v>13001</v>
      </c>
      <c r="H3030">
        <v>4.5999999999999996</v>
      </c>
      <c r="I3030">
        <v>20</v>
      </c>
      <c r="J3030">
        <v>23.1</v>
      </c>
      <c r="K3030">
        <v>48.9</v>
      </c>
      <c r="L3030">
        <v>91.3</v>
      </c>
      <c r="M3030">
        <v>0.7</v>
      </c>
      <c r="N3030">
        <v>4</v>
      </c>
      <c r="O3030">
        <v>0.7</v>
      </c>
      <c r="P3030">
        <v>0.1</v>
      </c>
      <c r="Q3030">
        <v>3.1</v>
      </c>
      <c r="R3030">
        <v>3.6</v>
      </c>
      <c r="S3030">
        <v>88.8</v>
      </c>
      <c r="T3030">
        <v>92.1</v>
      </c>
      <c r="U3030">
        <v>2.6</v>
      </c>
      <c r="V3030">
        <v>3.7</v>
      </c>
      <c r="W3030">
        <v>90.3</v>
      </c>
      <c r="X3030">
        <v>17.8</v>
      </c>
      <c r="Y3030">
        <v>1478</v>
      </c>
      <c r="Z3030">
        <v>32.5</v>
      </c>
      <c r="AA3030">
        <v>8012</v>
      </c>
      <c r="AB3030">
        <v>75.099999999999994</v>
      </c>
      <c r="AC3030">
        <v>4.5999999999999996</v>
      </c>
      <c r="AD3030">
        <v>186400</v>
      </c>
      <c r="AE3030">
        <v>5484</v>
      </c>
      <c r="AF3030">
        <v>2.34</v>
      </c>
      <c r="AG3030">
        <v>23167</v>
      </c>
      <c r="AH3030">
        <v>40567</v>
      </c>
      <c r="AI3030">
        <v>20.399999999999999</v>
      </c>
      <c r="AJ3030">
        <v>217</v>
      </c>
      <c r="AK3030">
        <v>1620</v>
      </c>
      <c r="AL3030">
        <v>15.5</v>
      </c>
      <c r="AM3030">
        <v>721</v>
      </c>
      <c r="AN3030">
        <v>1076</v>
      </c>
      <c r="AO3030">
        <v>0</v>
      </c>
      <c r="AP3030">
        <v>0</v>
      </c>
      <c r="AQ3030">
        <v>0</v>
      </c>
      <c r="AR3030">
        <v>0</v>
      </c>
      <c r="AS3030">
        <v>0</v>
      </c>
      <c r="AT3030">
        <v>0</v>
      </c>
      <c r="AU3030">
        <v>0</v>
      </c>
      <c r="AV3030">
        <v>1728</v>
      </c>
      <c r="AW3030">
        <v>66624</v>
      </c>
      <c r="AX3030">
        <v>5208</v>
      </c>
      <c r="AY3030">
        <v>9155</v>
      </c>
      <c r="AZ3030">
        <v>42</v>
      </c>
      <c r="BA3030">
        <v>1399.99</v>
      </c>
      <c r="BB3030">
        <v>9.3000000000000007</v>
      </c>
    </row>
    <row r="3031" spans="1:54" x14ac:dyDescent="0.3">
      <c r="A3031">
        <v>53053</v>
      </c>
      <c r="B3031" t="s">
        <v>1278</v>
      </c>
      <c r="C3031" t="s">
        <v>905</v>
      </c>
      <c r="D3031">
        <v>831928</v>
      </c>
      <c r="E3031">
        <v>795229</v>
      </c>
      <c r="F3031">
        <v>4.5999999999999996</v>
      </c>
      <c r="G3031">
        <v>795225</v>
      </c>
      <c r="H3031">
        <v>6.9</v>
      </c>
      <c r="I3031">
        <v>24</v>
      </c>
      <c r="J3031">
        <v>12.7</v>
      </c>
      <c r="K3031">
        <v>50.3</v>
      </c>
      <c r="L3031">
        <v>76.099999999999994</v>
      </c>
      <c r="M3031">
        <v>7.4</v>
      </c>
      <c r="N3031">
        <v>1.7</v>
      </c>
      <c r="O3031">
        <v>6.6</v>
      </c>
      <c r="P3031">
        <v>1.5</v>
      </c>
      <c r="Q3031">
        <v>6.7</v>
      </c>
      <c r="R3031">
        <v>10.199999999999999</v>
      </c>
      <c r="S3031">
        <v>68.400000000000006</v>
      </c>
      <c r="T3031">
        <v>82.1</v>
      </c>
      <c r="U3031">
        <v>9.9</v>
      </c>
      <c r="V3031">
        <v>14.7</v>
      </c>
      <c r="W3031">
        <v>90.5</v>
      </c>
      <c r="X3031">
        <v>24</v>
      </c>
      <c r="Y3031">
        <v>87547</v>
      </c>
      <c r="Z3031">
        <v>28.8</v>
      </c>
      <c r="AA3031">
        <v>332712</v>
      </c>
      <c r="AB3031">
        <v>61.5</v>
      </c>
      <c r="AC3031">
        <v>24.2</v>
      </c>
      <c r="AD3031">
        <v>240400</v>
      </c>
      <c r="AE3031">
        <v>300623</v>
      </c>
      <c r="AF3031">
        <v>2.62</v>
      </c>
      <c r="AG3031">
        <v>28223</v>
      </c>
      <c r="AH3031">
        <v>59204</v>
      </c>
      <c r="AI3031">
        <v>12.4</v>
      </c>
      <c r="AJ3031">
        <v>16584</v>
      </c>
      <c r="AK3031">
        <v>227238</v>
      </c>
      <c r="AL3031">
        <v>1.9</v>
      </c>
      <c r="AM3031">
        <v>38934</v>
      </c>
      <c r="AN3031">
        <v>53296</v>
      </c>
      <c r="AO3031">
        <v>2.9</v>
      </c>
      <c r="AP3031">
        <v>0</v>
      </c>
      <c r="AQ3031">
        <v>7.9</v>
      </c>
      <c r="AR3031">
        <v>0</v>
      </c>
      <c r="AS3031">
        <v>3.5</v>
      </c>
      <c r="AT3031">
        <v>29.4</v>
      </c>
      <c r="AU3031">
        <v>4958643</v>
      </c>
      <c r="AV3031">
        <v>6090535</v>
      </c>
      <c r="AW3031">
        <v>9741617</v>
      </c>
      <c r="AX3031">
        <v>12585</v>
      </c>
      <c r="AY3031">
        <v>1172468</v>
      </c>
      <c r="AZ3031">
        <v>3777</v>
      </c>
      <c r="BA3031">
        <v>1669.51</v>
      </c>
      <c r="BB3031">
        <v>476.3</v>
      </c>
    </row>
    <row r="3032" spans="1:54" x14ac:dyDescent="0.3">
      <c r="A3032">
        <v>53055</v>
      </c>
      <c r="B3032" t="s">
        <v>194</v>
      </c>
      <c r="C3032" t="s">
        <v>905</v>
      </c>
      <c r="D3032">
        <v>16015</v>
      </c>
      <c r="E3032">
        <v>15769</v>
      </c>
      <c r="F3032">
        <v>1.6</v>
      </c>
      <c r="G3032">
        <v>15769</v>
      </c>
      <c r="H3032">
        <v>3</v>
      </c>
      <c r="I3032">
        <v>14.1</v>
      </c>
      <c r="J3032">
        <v>29.4</v>
      </c>
      <c r="K3032">
        <v>51.9</v>
      </c>
      <c r="L3032">
        <v>94.5</v>
      </c>
      <c r="M3032">
        <v>0.6</v>
      </c>
      <c r="N3032">
        <v>0.9</v>
      </c>
      <c r="O3032">
        <v>1.5</v>
      </c>
      <c r="P3032">
        <v>0.1</v>
      </c>
      <c r="Q3032">
        <v>2.5</v>
      </c>
      <c r="R3032">
        <v>5.9</v>
      </c>
      <c r="S3032">
        <v>89.4</v>
      </c>
      <c r="T3032">
        <v>85.6</v>
      </c>
      <c r="U3032">
        <v>6.5</v>
      </c>
      <c r="V3032">
        <v>7.2</v>
      </c>
      <c r="W3032">
        <v>94.5</v>
      </c>
      <c r="X3032">
        <v>45.1</v>
      </c>
      <c r="Y3032">
        <v>1544</v>
      </c>
      <c r="Z3032">
        <v>14.6</v>
      </c>
      <c r="AA3032">
        <v>13721</v>
      </c>
      <c r="AB3032">
        <v>71.5</v>
      </c>
      <c r="AC3032">
        <v>7.5</v>
      </c>
      <c r="AD3032">
        <v>472900</v>
      </c>
      <c r="AE3032">
        <v>7753</v>
      </c>
      <c r="AF3032">
        <v>2.0099999999999998</v>
      </c>
      <c r="AG3032">
        <v>37719</v>
      </c>
      <c r="AH3032">
        <v>53376</v>
      </c>
      <c r="AI3032">
        <v>10.8</v>
      </c>
      <c r="AJ3032">
        <v>939</v>
      </c>
      <c r="AK3032">
        <v>4062</v>
      </c>
      <c r="AL3032">
        <v>3.8</v>
      </c>
      <c r="AM3032">
        <v>2461</v>
      </c>
      <c r="AN3032">
        <v>3507</v>
      </c>
      <c r="AO3032">
        <v>0</v>
      </c>
      <c r="AP3032">
        <v>0</v>
      </c>
      <c r="AQ3032">
        <v>0</v>
      </c>
      <c r="AR3032">
        <v>0</v>
      </c>
      <c r="AS3032">
        <v>0</v>
      </c>
      <c r="AT3032">
        <v>34</v>
      </c>
      <c r="AU3032">
        <v>0</v>
      </c>
      <c r="AV3032">
        <v>0</v>
      </c>
      <c r="AW3032">
        <v>155257</v>
      </c>
      <c r="AX3032">
        <v>10161</v>
      </c>
      <c r="AY3032">
        <v>63338</v>
      </c>
      <c r="AZ3032">
        <v>109</v>
      </c>
      <c r="BA3032">
        <v>173.92</v>
      </c>
      <c r="BB3032">
        <v>90.7</v>
      </c>
    </row>
    <row r="3033" spans="1:54" x14ac:dyDescent="0.3">
      <c r="A3033">
        <v>53057</v>
      </c>
      <c r="B3033" t="s">
        <v>1954</v>
      </c>
      <c r="C3033" t="s">
        <v>905</v>
      </c>
      <c r="D3033">
        <v>120365</v>
      </c>
      <c r="E3033">
        <v>116901</v>
      </c>
      <c r="F3033">
        <v>3</v>
      </c>
      <c r="G3033">
        <v>116901</v>
      </c>
      <c r="H3033">
        <v>6.1</v>
      </c>
      <c r="I3033">
        <v>22.5</v>
      </c>
      <c r="J3033">
        <v>18.7</v>
      </c>
      <c r="K3033">
        <v>50.4</v>
      </c>
      <c r="L3033">
        <v>90.8</v>
      </c>
      <c r="M3033">
        <v>0.9</v>
      </c>
      <c r="N3033">
        <v>2.7</v>
      </c>
      <c r="O3033">
        <v>2.2000000000000002</v>
      </c>
      <c r="P3033">
        <v>0.3</v>
      </c>
      <c r="Q3033">
        <v>3</v>
      </c>
      <c r="R3033">
        <v>17.8</v>
      </c>
      <c r="S3033">
        <v>75.400000000000006</v>
      </c>
      <c r="T3033">
        <v>83.4</v>
      </c>
      <c r="U3033">
        <v>9.3000000000000007</v>
      </c>
      <c r="V3033">
        <v>14.2</v>
      </c>
      <c r="W3033">
        <v>88.2</v>
      </c>
      <c r="X3033">
        <v>23.6</v>
      </c>
      <c r="Y3033">
        <v>11557</v>
      </c>
      <c r="Z3033">
        <v>25</v>
      </c>
      <c r="AA3033">
        <v>51870</v>
      </c>
      <c r="AB3033">
        <v>67.599999999999994</v>
      </c>
      <c r="AC3033">
        <v>16.600000000000001</v>
      </c>
      <c r="AD3033">
        <v>261400</v>
      </c>
      <c r="AE3033">
        <v>45293</v>
      </c>
      <c r="AF3033">
        <v>2.56</v>
      </c>
      <c r="AG3033">
        <v>27065</v>
      </c>
      <c r="AH3033">
        <v>55925</v>
      </c>
      <c r="AI3033">
        <v>13.5</v>
      </c>
      <c r="AJ3033">
        <v>3351</v>
      </c>
      <c r="AK3033">
        <v>38170</v>
      </c>
      <c r="AL3033">
        <v>3.1</v>
      </c>
      <c r="AM3033">
        <v>7287</v>
      </c>
      <c r="AN3033">
        <v>10513</v>
      </c>
      <c r="AO3033">
        <v>0.3</v>
      </c>
      <c r="AP3033">
        <v>0</v>
      </c>
      <c r="AQ3033">
        <v>0</v>
      </c>
      <c r="AR3033">
        <v>0</v>
      </c>
      <c r="AS3033">
        <v>2.7</v>
      </c>
      <c r="AT3033">
        <v>25.4</v>
      </c>
      <c r="AU3033">
        <v>8918220</v>
      </c>
      <c r="AV3033">
        <v>698025</v>
      </c>
      <c r="AW3033">
        <v>2134762</v>
      </c>
      <c r="AX3033">
        <v>18362</v>
      </c>
      <c r="AY3033">
        <v>251025</v>
      </c>
      <c r="AZ3033">
        <v>274</v>
      </c>
      <c r="BA3033">
        <v>1731.2</v>
      </c>
      <c r="BB3033">
        <v>67.5</v>
      </c>
    </row>
    <row r="3034" spans="1:54" x14ac:dyDescent="0.3">
      <c r="A3034">
        <v>53059</v>
      </c>
      <c r="B3034" t="s">
        <v>1955</v>
      </c>
      <c r="C3034" t="s">
        <v>905</v>
      </c>
      <c r="D3034">
        <v>11340</v>
      </c>
      <c r="E3034">
        <v>11066</v>
      </c>
      <c r="F3034">
        <v>2.5</v>
      </c>
      <c r="G3034">
        <v>11066</v>
      </c>
      <c r="H3034">
        <v>4.5</v>
      </c>
      <c r="I3034">
        <v>20.8</v>
      </c>
      <c r="J3034">
        <v>17.399999999999999</v>
      </c>
      <c r="K3034">
        <v>49.3</v>
      </c>
      <c r="L3034">
        <v>93</v>
      </c>
      <c r="M3034">
        <v>0.7</v>
      </c>
      <c r="N3034">
        <v>2.1</v>
      </c>
      <c r="O3034">
        <v>1.1000000000000001</v>
      </c>
      <c r="P3034">
        <v>0.1</v>
      </c>
      <c r="Q3034">
        <v>3</v>
      </c>
      <c r="R3034">
        <v>6</v>
      </c>
      <c r="S3034">
        <v>88</v>
      </c>
      <c r="T3034">
        <v>91.1</v>
      </c>
      <c r="U3034">
        <v>4.4000000000000004</v>
      </c>
      <c r="V3034">
        <v>7.2</v>
      </c>
      <c r="W3034">
        <v>89.6</v>
      </c>
      <c r="X3034">
        <v>20.8</v>
      </c>
      <c r="Y3034">
        <v>1285</v>
      </c>
      <c r="Z3034">
        <v>28.8</v>
      </c>
      <c r="AA3034">
        <v>5653</v>
      </c>
      <c r="AB3034">
        <v>73.8</v>
      </c>
      <c r="AC3034">
        <v>7.2</v>
      </c>
      <c r="AD3034">
        <v>248200</v>
      </c>
      <c r="AE3034">
        <v>4452</v>
      </c>
      <c r="AF3034">
        <v>2.48</v>
      </c>
      <c r="AG3034">
        <v>28449</v>
      </c>
      <c r="AH3034">
        <v>53712</v>
      </c>
      <c r="AI3034">
        <v>12.5</v>
      </c>
      <c r="AJ3034">
        <v>196</v>
      </c>
      <c r="AK3034">
        <v>1414</v>
      </c>
      <c r="AL3034">
        <v>10.3</v>
      </c>
      <c r="AM3034">
        <v>636</v>
      </c>
      <c r="AN3034">
        <v>875</v>
      </c>
      <c r="AO3034">
        <v>0</v>
      </c>
      <c r="AP3034">
        <v>0</v>
      </c>
      <c r="AQ3034">
        <v>0</v>
      </c>
      <c r="AR3034">
        <v>0</v>
      </c>
      <c r="AS3034">
        <v>0</v>
      </c>
      <c r="AT3034">
        <v>46.3</v>
      </c>
      <c r="AU3034">
        <v>0</v>
      </c>
      <c r="AV3034">
        <v>2412</v>
      </c>
      <c r="AW3034">
        <v>25995</v>
      </c>
      <c r="AX3034">
        <v>2418</v>
      </c>
      <c r="AY3034">
        <v>28489</v>
      </c>
      <c r="AZ3034">
        <v>34</v>
      </c>
      <c r="BA3034">
        <v>1655.68</v>
      </c>
      <c r="BB3034">
        <v>6.7</v>
      </c>
    </row>
    <row r="3035" spans="1:54" x14ac:dyDescent="0.3">
      <c r="A3035">
        <v>53061</v>
      </c>
      <c r="B3035" t="s">
        <v>1956</v>
      </c>
      <c r="C3035" t="s">
        <v>905</v>
      </c>
      <c r="D3035">
        <v>759583</v>
      </c>
      <c r="E3035">
        <v>713330</v>
      </c>
      <c r="F3035">
        <v>6.5</v>
      </c>
      <c r="G3035">
        <v>713335</v>
      </c>
      <c r="H3035">
        <v>6.2</v>
      </c>
      <c r="I3035">
        <v>23.2</v>
      </c>
      <c r="J3035">
        <v>12.1</v>
      </c>
      <c r="K3035">
        <v>49.7</v>
      </c>
      <c r="L3035">
        <v>80.2</v>
      </c>
      <c r="M3035">
        <v>3.1</v>
      </c>
      <c r="N3035">
        <v>1.6</v>
      </c>
      <c r="O3035">
        <v>10.199999999999999</v>
      </c>
      <c r="P3035">
        <v>0.5</v>
      </c>
      <c r="Q3035">
        <v>4.4000000000000004</v>
      </c>
      <c r="R3035">
        <v>9.6999999999999993</v>
      </c>
      <c r="S3035">
        <v>72.099999999999994</v>
      </c>
      <c r="T3035">
        <v>83.9</v>
      </c>
      <c r="U3035">
        <v>14.3</v>
      </c>
      <c r="V3035">
        <v>18.7</v>
      </c>
      <c r="W3035">
        <v>91.1</v>
      </c>
      <c r="X3035">
        <v>28.9</v>
      </c>
      <c r="Y3035">
        <v>57318</v>
      </c>
      <c r="Z3035">
        <v>29.5</v>
      </c>
      <c r="AA3035">
        <v>297734</v>
      </c>
      <c r="AB3035">
        <v>66.8</v>
      </c>
      <c r="AC3035">
        <v>25.3</v>
      </c>
      <c r="AD3035">
        <v>292500</v>
      </c>
      <c r="AE3035">
        <v>268722</v>
      </c>
      <c r="AF3035">
        <v>2.66</v>
      </c>
      <c r="AG3035">
        <v>31349</v>
      </c>
      <c r="AH3035">
        <v>68381</v>
      </c>
      <c r="AI3035">
        <v>10.4</v>
      </c>
      <c r="AJ3035">
        <v>17213</v>
      </c>
      <c r="AK3035">
        <v>228568</v>
      </c>
      <c r="AL3035">
        <v>3.2</v>
      </c>
      <c r="AM3035">
        <v>41212</v>
      </c>
      <c r="AN3035">
        <v>55231</v>
      </c>
      <c r="AO3035">
        <v>1.5</v>
      </c>
      <c r="AP3035">
        <v>0.9</v>
      </c>
      <c r="AQ3035">
        <v>7.6</v>
      </c>
      <c r="AR3035">
        <v>0.2</v>
      </c>
      <c r="AS3035">
        <v>2.8</v>
      </c>
      <c r="AT3035">
        <v>28.3</v>
      </c>
      <c r="AU3035">
        <v>22552297</v>
      </c>
      <c r="AV3035">
        <v>6708367</v>
      </c>
      <c r="AW3035">
        <v>9057126</v>
      </c>
      <c r="AX3035">
        <v>13402</v>
      </c>
      <c r="AY3035">
        <v>1049765</v>
      </c>
      <c r="AZ3035">
        <v>3473</v>
      </c>
      <c r="BA3035">
        <v>2087.27</v>
      </c>
      <c r="BB3035">
        <v>341.8</v>
      </c>
    </row>
    <row r="3036" spans="1:54" x14ac:dyDescent="0.3">
      <c r="A3036">
        <v>53063</v>
      </c>
      <c r="B3036" t="s">
        <v>1957</v>
      </c>
      <c r="C3036" t="s">
        <v>905</v>
      </c>
      <c r="D3036">
        <v>484318</v>
      </c>
      <c r="E3036">
        <v>471221</v>
      </c>
      <c r="F3036">
        <v>2.8</v>
      </c>
      <c r="G3036">
        <v>471221</v>
      </c>
      <c r="H3036">
        <v>6.1</v>
      </c>
      <c r="I3036">
        <v>22.5</v>
      </c>
      <c r="J3036">
        <v>14.8</v>
      </c>
      <c r="K3036">
        <v>50.3</v>
      </c>
      <c r="L3036">
        <v>89.8</v>
      </c>
      <c r="M3036">
        <v>1.9</v>
      </c>
      <c r="N3036">
        <v>1.7</v>
      </c>
      <c r="O3036">
        <v>2.2999999999999998</v>
      </c>
      <c r="P3036">
        <v>0.4</v>
      </c>
      <c r="Q3036">
        <v>3.8</v>
      </c>
      <c r="R3036">
        <v>5.2</v>
      </c>
      <c r="S3036">
        <v>85.6</v>
      </c>
      <c r="T3036">
        <v>82</v>
      </c>
      <c r="U3036">
        <v>5.5</v>
      </c>
      <c r="V3036">
        <v>7.8</v>
      </c>
      <c r="W3036">
        <v>92.6</v>
      </c>
      <c r="X3036">
        <v>28.4</v>
      </c>
      <c r="Y3036">
        <v>46164</v>
      </c>
      <c r="Z3036">
        <v>21.1</v>
      </c>
      <c r="AA3036">
        <v>206115</v>
      </c>
      <c r="AB3036">
        <v>63.9</v>
      </c>
      <c r="AC3036">
        <v>24</v>
      </c>
      <c r="AD3036">
        <v>184700</v>
      </c>
      <c r="AE3036">
        <v>187572</v>
      </c>
      <c r="AF3036">
        <v>2.44</v>
      </c>
      <c r="AG3036">
        <v>25661</v>
      </c>
      <c r="AH3036">
        <v>49233</v>
      </c>
      <c r="AI3036">
        <v>15.4</v>
      </c>
      <c r="AJ3036">
        <v>12217</v>
      </c>
      <c r="AK3036">
        <v>172432</v>
      </c>
      <c r="AL3036">
        <v>1.3</v>
      </c>
      <c r="AM3036">
        <v>27632</v>
      </c>
      <c r="AN3036">
        <v>38017</v>
      </c>
      <c r="AO3036">
        <v>0</v>
      </c>
      <c r="AP3036">
        <v>0.7</v>
      </c>
      <c r="AQ3036">
        <v>1.9</v>
      </c>
      <c r="AR3036">
        <v>0</v>
      </c>
      <c r="AS3036">
        <v>1.2</v>
      </c>
      <c r="AT3036">
        <v>25.2</v>
      </c>
      <c r="AU3036">
        <v>3895374</v>
      </c>
      <c r="AV3036">
        <v>5354273</v>
      </c>
      <c r="AW3036">
        <v>6741223</v>
      </c>
      <c r="AX3036">
        <v>14777</v>
      </c>
      <c r="AY3036">
        <v>780200</v>
      </c>
      <c r="AZ3036">
        <v>1839</v>
      </c>
      <c r="BA3036">
        <v>1763.79</v>
      </c>
      <c r="BB3036">
        <v>267.2</v>
      </c>
    </row>
    <row r="3037" spans="1:54" x14ac:dyDescent="0.3">
      <c r="A3037">
        <v>53065</v>
      </c>
      <c r="B3037" t="s">
        <v>320</v>
      </c>
      <c r="C3037" t="s">
        <v>905</v>
      </c>
      <c r="D3037">
        <v>43650</v>
      </c>
      <c r="E3037">
        <v>43531</v>
      </c>
      <c r="F3037">
        <v>0.3</v>
      </c>
      <c r="G3037">
        <v>43531</v>
      </c>
      <c r="H3037">
        <v>5.0999999999999996</v>
      </c>
      <c r="I3037">
        <v>22.1</v>
      </c>
      <c r="J3037">
        <v>20.7</v>
      </c>
      <c r="K3037">
        <v>50</v>
      </c>
      <c r="L3037">
        <v>89.4</v>
      </c>
      <c r="M3037">
        <v>0.5</v>
      </c>
      <c r="N3037">
        <v>5.8</v>
      </c>
      <c r="O3037">
        <v>0.7</v>
      </c>
      <c r="P3037">
        <v>0.2</v>
      </c>
      <c r="Q3037">
        <v>3.3</v>
      </c>
      <c r="R3037">
        <v>3.5</v>
      </c>
      <c r="S3037">
        <v>86.8</v>
      </c>
      <c r="T3037">
        <v>88.3</v>
      </c>
      <c r="U3037">
        <v>3.1</v>
      </c>
      <c r="V3037">
        <v>3.9</v>
      </c>
      <c r="W3037">
        <v>90.6</v>
      </c>
      <c r="X3037">
        <v>18.600000000000001</v>
      </c>
      <c r="Y3037">
        <v>5529</v>
      </c>
      <c r="Z3037">
        <v>28</v>
      </c>
      <c r="AA3037">
        <v>21141</v>
      </c>
      <c r="AB3037">
        <v>77.5</v>
      </c>
      <c r="AC3037">
        <v>5.6</v>
      </c>
      <c r="AD3037">
        <v>173500</v>
      </c>
      <c r="AE3037">
        <v>17684</v>
      </c>
      <c r="AF3037">
        <v>2.44</v>
      </c>
      <c r="AG3037">
        <v>21986</v>
      </c>
      <c r="AH3037">
        <v>41742</v>
      </c>
      <c r="AI3037">
        <v>16.5</v>
      </c>
      <c r="AJ3037">
        <v>859</v>
      </c>
      <c r="AK3037">
        <v>6701</v>
      </c>
      <c r="AL3037">
        <v>1.3</v>
      </c>
      <c r="AM3037">
        <v>2529</v>
      </c>
      <c r="AN3037">
        <v>3376</v>
      </c>
      <c r="AO3037">
        <v>0.9</v>
      </c>
      <c r="AP3037">
        <v>0</v>
      </c>
      <c r="AQ3037">
        <v>0</v>
      </c>
      <c r="AR3037">
        <v>0</v>
      </c>
      <c r="AS3037">
        <v>0</v>
      </c>
      <c r="AT3037">
        <v>0</v>
      </c>
      <c r="AU3037">
        <v>383589</v>
      </c>
      <c r="AV3037">
        <v>47196</v>
      </c>
      <c r="AW3037">
        <v>281605</v>
      </c>
      <c r="AX3037">
        <v>6712</v>
      </c>
      <c r="AY3037">
        <v>27654</v>
      </c>
      <c r="AZ3037">
        <v>79</v>
      </c>
      <c r="BA3037">
        <v>2477.77</v>
      </c>
      <c r="BB3037">
        <v>17.600000000000001</v>
      </c>
    </row>
    <row r="3038" spans="1:54" x14ac:dyDescent="0.3">
      <c r="A3038">
        <v>53067</v>
      </c>
      <c r="B3038" t="s">
        <v>1725</v>
      </c>
      <c r="C3038" t="s">
        <v>905</v>
      </c>
      <c r="D3038">
        <v>265851</v>
      </c>
      <c r="E3038">
        <v>252264</v>
      </c>
      <c r="F3038">
        <v>5.4</v>
      </c>
      <c r="G3038">
        <v>252264</v>
      </c>
      <c r="H3038">
        <v>6.1</v>
      </c>
      <c r="I3038">
        <v>22.1</v>
      </c>
      <c r="J3038">
        <v>15.2</v>
      </c>
      <c r="K3038">
        <v>50.9</v>
      </c>
      <c r="L3038">
        <v>82.9</v>
      </c>
      <c r="M3038">
        <v>3.4</v>
      </c>
      <c r="N3038">
        <v>1.7</v>
      </c>
      <c r="O3038">
        <v>5.7</v>
      </c>
      <c r="P3038">
        <v>1</v>
      </c>
      <c r="Q3038">
        <v>5.2</v>
      </c>
      <c r="R3038">
        <v>8.4</v>
      </c>
      <c r="S3038">
        <v>76.3</v>
      </c>
      <c r="T3038">
        <v>81.599999999999994</v>
      </c>
      <c r="U3038">
        <v>7.6</v>
      </c>
      <c r="V3038">
        <v>10.8</v>
      </c>
      <c r="W3038">
        <v>92.9</v>
      </c>
      <c r="X3038">
        <v>32.299999999999997</v>
      </c>
      <c r="Y3038">
        <v>29091</v>
      </c>
      <c r="Z3038">
        <v>24.7</v>
      </c>
      <c r="AA3038">
        <v>111807</v>
      </c>
      <c r="AB3038">
        <v>66.8</v>
      </c>
      <c r="AC3038">
        <v>17.7</v>
      </c>
      <c r="AD3038">
        <v>244900</v>
      </c>
      <c r="AE3038">
        <v>100801</v>
      </c>
      <c r="AF3038">
        <v>2.5</v>
      </c>
      <c r="AG3038">
        <v>29744</v>
      </c>
      <c r="AH3038">
        <v>62229</v>
      </c>
      <c r="AI3038">
        <v>11.7</v>
      </c>
      <c r="AJ3038">
        <v>5840</v>
      </c>
      <c r="AK3038">
        <v>64870</v>
      </c>
      <c r="AL3038">
        <v>0.3</v>
      </c>
      <c r="AM3038">
        <v>13931</v>
      </c>
      <c r="AN3038">
        <v>20125</v>
      </c>
      <c r="AO3038">
        <v>0</v>
      </c>
      <c r="AP3038">
        <v>2.1</v>
      </c>
      <c r="AQ3038">
        <v>5.7</v>
      </c>
      <c r="AR3038">
        <v>0</v>
      </c>
      <c r="AS3038">
        <v>3.4</v>
      </c>
      <c r="AT3038">
        <v>29.8</v>
      </c>
      <c r="AU3038">
        <v>870094</v>
      </c>
      <c r="AV3038">
        <v>1003369</v>
      </c>
      <c r="AW3038">
        <v>3102980</v>
      </c>
      <c r="AX3038">
        <v>12999</v>
      </c>
      <c r="AY3038">
        <v>346683</v>
      </c>
      <c r="AZ3038">
        <v>1003</v>
      </c>
      <c r="BA3038">
        <v>721.96</v>
      </c>
      <c r="BB3038">
        <v>349.4</v>
      </c>
    </row>
    <row r="3039" spans="1:54" x14ac:dyDescent="0.3">
      <c r="A3039">
        <v>53069</v>
      </c>
      <c r="B3039" t="s">
        <v>1958</v>
      </c>
      <c r="C3039" t="s">
        <v>905</v>
      </c>
      <c r="D3039">
        <v>4067</v>
      </c>
      <c r="E3039">
        <v>3978</v>
      </c>
      <c r="F3039">
        <v>2.2000000000000002</v>
      </c>
      <c r="G3039">
        <v>3978</v>
      </c>
      <c r="H3039">
        <v>3.6</v>
      </c>
      <c r="I3039">
        <v>17.3</v>
      </c>
      <c r="J3039">
        <v>30.7</v>
      </c>
      <c r="K3039">
        <v>50.5</v>
      </c>
      <c r="L3039">
        <v>93.6</v>
      </c>
      <c r="M3039">
        <v>0.4</v>
      </c>
      <c r="N3039">
        <v>1.5</v>
      </c>
      <c r="O3039">
        <v>1</v>
      </c>
      <c r="P3039">
        <v>0.2</v>
      </c>
      <c r="Q3039">
        <v>3.2</v>
      </c>
      <c r="R3039">
        <v>3.4</v>
      </c>
      <c r="S3039">
        <v>90.8</v>
      </c>
      <c r="T3039">
        <v>87.2</v>
      </c>
      <c r="U3039">
        <v>3.7</v>
      </c>
      <c r="V3039">
        <v>4.5999999999999996</v>
      </c>
      <c r="W3039">
        <v>93.1</v>
      </c>
      <c r="X3039">
        <v>14.3</v>
      </c>
      <c r="Y3039">
        <v>422</v>
      </c>
      <c r="Z3039">
        <v>30.8</v>
      </c>
      <c r="AA3039">
        <v>2070</v>
      </c>
      <c r="AB3039">
        <v>75.900000000000006</v>
      </c>
      <c r="AC3039">
        <v>2.9</v>
      </c>
      <c r="AD3039">
        <v>195600</v>
      </c>
      <c r="AE3039">
        <v>1715</v>
      </c>
      <c r="AF3039">
        <v>2.2799999999999998</v>
      </c>
      <c r="AG3039">
        <v>22334</v>
      </c>
      <c r="AH3039">
        <v>41815</v>
      </c>
      <c r="AI3039">
        <v>22.6</v>
      </c>
      <c r="AJ3039">
        <v>84</v>
      </c>
      <c r="AK3039">
        <v>456</v>
      </c>
      <c r="AL3039">
        <v>-3.4</v>
      </c>
      <c r="AM3039">
        <v>305</v>
      </c>
      <c r="AN3039">
        <v>253</v>
      </c>
      <c r="AO3039">
        <v>0</v>
      </c>
      <c r="AP3039">
        <v>0</v>
      </c>
      <c r="AQ3039">
        <v>0</v>
      </c>
      <c r="AR3039">
        <v>0</v>
      </c>
      <c r="AS3039">
        <v>0</v>
      </c>
      <c r="AT3039">
        <v>0</v>
      </c>
      <c r="AU3039">
        <v>0</v>
      </c>
      <c r="AV3039">
        <v>0</v>
      </c>
      <c r="AW3039">
        <v>11743</v>
      </c>
      <c r="AX3039">
        <v>2947</v>
      </c>
      <c r="AY3039">
        <v>1849</v>
      </c>
      <c r="AZ3039">
        <v>11</v>
      </c>
      <c r="BA3039">
        <v>263.38</v>
      </c>
      <c r="BB3039">
        <v>15.1</v>
      </c>
    </row>
    <row r="3040" spans="1:54" x14ac:dyDescent="0.3">
      <c r="A3040">
        <v>53071</v>
      </c>
      <c r="B3040" t="s">
        <v>1959</v>
      </c>
      <c r="C3040" t="s">
        <v>905</v>
      </c>
      <c r="D3040">
        <v>59844</v>
      </c>
      <c r="E3040">
        <v>58781</v>
      </c>
      <c r="F3040">
        <v>1.8</v>
      </c>
      <c r="G3040">
        <v>58781</v>
      </c>
      <c r="H3040">
        <v>5.8</v>
      </c>
      <c r="I3040">
        <v>21.7</v>
      </c>
      <c r="J3040">
        <v>16.5</v>
      </c>
      <c r="K3040">
        <v>49.1</v>
      </c>
      <c r="L3040">
        <v>92.2</v>
      </c>
      <c r="M3040">
        <v>2.1</v>
      </c>
      <c r="N3040">
        <v>1.4</v>
      </c>
      <c r="O3040">
        <v>1.7</v>
      </c>
      <c r="P3040">
        <v>0.3</v>
      </c>
      <c r="Q3040">
        <v>2.4</v>
      </c>
      <c r="R3040">
        <v>21.2</v>
      </c>
      <c r="S3040">
        <v>72.5</v>
      </c>
      <c r="T3040">
        <v>83.4</v>
      </c>
      <c r="U3040">
        <v>11.2</v>
      </c>
      <c r="V3040">
        <v>19.7</v>
      </c>
      <c r="W3040">
        <v>88</v>
      </c>
      <c r="X3040">
        <v>26</v>
      </c>
      <c r="Y3040">
        <v>5299</v>
      </c>
      <c r="Z3040">
        <v>14.5</v>
      </c>
      <c r="AA3040">
        <v>23898</v>
      </c>
      <c r="AB3040">
        <v>61.7</v>
      </c>
      <c r="AC3040">
        <v>23.7</v>
      </c>
      <c r="AD3040">
        <v>195200</v>
      </c>
      <c r="AE3040">
        <v>21677</v>
      </c>
      <c r="AF3040">
        <v>2.4900000000000002</v>
      </c>
      <c r="AG3040">
        <v>23809</v>
      </c>
      <c r="AH3040">
        <v>46597</v>
      </c>
      <c r="AI3040">
        <v>17.8</v>
      </c>
      <c r="AJ3040">
        <v>1345</v>
      </c>
      <c r="AK3040">
        <v>18854</v>
      </c>
      <c r="AL3040">
        <v>-2.4</v>
      </c>
      <c r="AM3040">
        <v>3088</v>
      </c>
      <c r="AN3040">
        <v>4437</v>
      </c>
      <c r="AO3040">
        <v>0</v>
      </c>
      <c r="AP3040">
        <v>0</v>
      </c>
      <c r="AQ3040">
        <v>0</v>
      </c>
      <c r="AR3040">
        <v>0</v>
      </c>
      <c r="AS3040">
        <v>5.5</v>
      </c>
      <c r="AT3040">
        <v>0</v>
      </c>
      <c r="AU3040">
        <v>2155540</v>
      </c>
      <c r="AV3040">
        <v>257492</v>
      </c>
      <c r="AW3040">
        <v>534054</v>
      </c>
      <c r="AX3040">
        <v>9286</v>
      </c>
      <c r="AY3040">
        <v>75763</v>
      </c>
      <c r="AZ3040">
        <v>207</v>
      </c>
      <c r="BA3040">
        <v>1270.1300000000001</v>
      </c>
      <c r="BB3040">
        <v>46.3</v>
      </c>
    </row>
    <row r="3041" spans="1:54" x14ac:dyDescent="0.3">
      <c r="A3041">
        <v>53073</v>
      </c>
      <c r="B3041" t="s">
        <v>1960</v>
      </c>
      <c r="C3041" t="s">
        <v>905</v>
      </c>
      <c r="D3041">
        <v>208351</v>
      </c>
      <c r="E3041">
        <v>201140</v>
      </c>
      <c r="F3041">
        <v>3.6</v>
      </c>
      <c r="G3041">
        <v>201140</v>
      </c>
      <c r="H3041">
        <v>5.5</v>
      </c>
      <c r="I3041">
        <v>20.2</v>
      </c>
      <c r="J3041">
        <v>15.4</v>
      </c>
      <c r="K3041">
        <v>50.4</v>
      </c>
      <c r="L3041">
        <v>87.3</v>
      </c>
      <c r="M3041">
        <v>1.2</v>
      </c>
      <c r="N3041">
        <v>3.2</v>
      </c>
      <c r="O3041">
        <v>4.3</v>
      </c>
      <c r="P3041">
        <v>0.3</v>
      </c>
      <c r="Q3041">
        <v>3.7</v>
      </c>
      <c r="R3041">
        <v>8.9</v>
      </c>
      <c r="S3041">
        <v>79.900000000000006</v>
      </c>
      <c r="T3041">
        <v>83.4</v>
      </c>
      <c r="U3041">
        <v>11.4</v>
      </c>
      <c r="V3041">
        <v>12.5</v>
      </c>
      <c r="W3041">
        <v>90.9</v>
      </c>
      <c r="X3041">
        <v>31.9</v>
      </c>
      <c r="Y3041">
        <v>14744</v>
      </c>
      <c r="Z3041">
        <v>20.9</v>
      </c>
      <c r="AA3041">
        <v>92466</v>
      </c>
      <c r="AB3041">
        <v>63</v>
      </c>
      <c r="AC3041">
        <v>25</v>
      </c>
      <c r="AD3041">
        <v>277000</v>
      </c>
      <c r="AE3041">
        <v>79314</v>
      </c>
      <c r="AF3041">
        <v>2.5</v>
      </c>
      <c r="AG3041">
        <v>26530</v>
      </c>
      <c r="AH3041">
        <v>51939</v>
      </c>
      <c r="AI3041">
        <v>16.399999999999999</v>
      </c>
      <c r="AJ3041">
        <v>6218</v>
      </c>
      <c r="AK3041">
        <v>69793</v>
      </c>
      <c r="AL3041">
        <v>1.4</v>
      </c>
      <c r="AM3041">
        <v>14229</v>
      </c>
      <c r="AN3041">
        <v>19639</v>
      </c>
      <c r="AO3041">
        <v>0</v>
      </c>
      <c r="AP3041">
        <v>0</v>
      </c>
      <c r="AQ3041">
        <v>2.9</v>
      </c>
      <c r="AR3041">
        <v>0</v>
      </c>
      <c r="AS3041">
        <v>0</v>
      </c>
      <c r="AT3041">
        <v>24.3</v>
      </c>
      <c r="AU3041">
        <v>11809690</v>
      </c>
      <c r="AV3041">
        <v>1373621</v>
      </c>
      <c r="AW3041">
        <v>2556022</v>
      </c>
      <c r="AX3041">
        <v>13254</v>
      </c>
      <c r="AY3041">
        <v>407945</v>
      </c>
      <c r="AZ3041">
        <v>1007</v>
      </c>
      <c r="BA3041">
        <v>2106.86</v>
      </c>
      <c r="BB3041">
        <v>95.5</v>
      </c>
    </row>
    <row r="3042" spans="1:54" x14ac:dyDescent="0.3">
      <c r="A3042">
        <v>53075</v>
      </c>
      <c r="B3042" t="s">
        <v>1961</v>
      </c>
      <c r="C3042" t="s">
        <v>905</v>
      </c>
      <c r="D3042">
        <v>46827</v>
      </c>
      <c r="E3042">
        <v>44776</v>
      </c>
      <c r="F3042">
        <v>4.5999999999999996</v>
      </c>
      <c r="G3042">
        <v>44776</v>
      </c>
      <c r="H3042">
        <v>4.7</v>
      </c>
      <c r="I3042">
        <v>15.2</v>
      </c>
      <c r="J3042">
        <v>10</v>
      </c>
      <c r="K3042">
        <v>48.9</v>
      </c>
      <c r="L3042">
        <v>85.1</v>
      </c>
      <c r="M3042">
        <v>2.2999999999999998</v>
      </c>
      <c r="N3042">
        <v>0.7</v>
      </c>
      <c r="O3042">
        <v>7.7</v>
      </c>
      <c r="P3042">
        <v>0.3</v>
      </c>
      <c r="Q3042">
        <v>3.9</v>
      </c>
      <c r="R3042">
        <v>5.6</v>
      </c>
      <c r="S3042">
        <v>80.3</v>
      </c>
      <c r="T3042">
        <v>65.400000000000006</v>
      </c>
      <c r="U3042">
        <v>9.4</v>
      </c>
      <c r="V3042">
        <v>12.4</v>
      </c>
      <c r="W3042">
        <v>96.2</v>
      </c>
      <c r="X3042">
        <v>48.9</v>
      </c>
      <c r="Y3042">
        <v>2526</v>
      </c>
      <c r="Z3042">
        <v>15.4</v>
      </c>
      <c r="AA3042">
        <v>19964</v>
      </c>
      <c r="AB3042">
        <v>46.2</v>
      </c>
      <c r="AC3042">
        <v>40.200000000000003</v>
      </c>
      <c r="AD3042">
        <v>182300</v>
      </c>
      <c r="AE3042">
        <v>16624</v>
      </c>
      <c r="AF3042">
        <v>2.35</v>
      </c>
      <c r="AG3042">
        <v>21208</v>
      </c>
      <c r="AH3042">
        <v>36257</v>
      </c>
      <c r="AI3042">
        <v>32.6</v>
      </c>
      <c r="AJ3042">
        <v>828</v>
      </c>
      <c r="AK3042">
        <v>9777</v>
      </c>
      <c r="AL3042">
        <v>0.9</v>
      </c>
      <c r="AM3042">
        <v>1962</v>
      </c>
      <c r="AN3042">
        <v>2531</v>
      </c>
      <c r="AO3042">
        <v>0</v>
      </c>
      <c r="AP3042">
        <v>0</v>
      </c>
      <c r="AQ3042">
        <v>0</v>
      </c>
      <c r="AR3042">
        <v>0</v>
      </c>
      <c r="AS3042">
        <v>0</v>
      </c>
      <c r="AT3042">
        <v>21.5</v>
      </c>
      <c r="AU3042">
        <v>0</v>
      </c>
      <c r="AV3042">
        <v>388870</v>
      </c>
      <c r="AW3042">
        <v>271057</v>
      </c>
      <c r="AX3042">
        <v>6598</v>
      </c>
      <c r="AY3042">
        <v>48955</v>
      </c>
      <c r="AZ3042">
        <v>218</v>
      </c>
      <c r="BA3042">
        <v>2159.09</v>
      </c>
      <c r="BB3042">
        <v>20.7</v>
      </c>
    </row>
    <row r="3043" spans="1:54" x14ac:dyDescent="0.3">
      <c r="A3043">
        <v>53077</v>
      </c>
      <c r="B3043" t="s">
        <v>1962</v>
      </c>
      <c r="C3043" t="s">
        <v>905</v>
      </c>
      <c r="D3043">
        <v>247687</v>
      </c>
      <c r="E3043">
        <v>243231</v>
      </c>
      <c r="F3043">
        <v>1.8</v>
      </c>
      <c r="G3043">
        <v>243231</v>
      </c>
      <c r="H3043">
        <v>8.4</v>
      </c>
      <c r="I3043">
        <v>29.8</v>
      </c>
      <c r="J3043">
        <v>12.8</v>
      </c>
      <c r="K3043">
        <v>49.9</v>
      </c>
      <c r="L3043">
        <v>88</v>
      </c>
      <c r="M3043">
        <v>1.5</v>
      </c>
      <c r="N3043">
        <v>6</v>
      </c>
      <c r="O3043">
        <v>1.5</v>
      </c>
      <c r="P3043">
        <v>0.2</v>
      </c>
      <c r="Q3043">
        <v>2.8</v>
      </c>
      <c r="R3043">
        <v>47.7</v>
      </c>
      <c r="S3043">
        <v>45</v>
      </c>
      <c r="T3043">
        <v>84.2</v>
      </c>
      <c r="U3043">
        <v>18.100000000000001</v>
      </c>
      <c r="V3043">
        <v>39.6</v>
      </c>
      <c r="W3043">
        <v>71</v>
      </c>
      <c r="X3043">
        <v>15.5</v>
      </c>
      <c r="Y3043">
        <v>14210</v>
      </c>
      <c r="Z3043">
        <v>19.8</v>
      </c>
      <c r="AA3043">
        <v>86374</v>
      </c>
      <c r="AB3043">
        <v>62.2</v>
      </c>
      <c r="AC3043">
        <v>17.8</v>
      </c>
      <c r="AD3043">
        <v>156300</v>
      </c>
      <c r="AE3043">
        <v>79679</v>
      </c>
      <c r="AF3043">
        <v>3.02</v>
      </c>
      <c r="AG3043">
        <v>19433</v>
      </c>
      <c r="AH3043">
        <v>43506</v>
      </c>
      <c r="AI3043">
        <v>22.6</v>
      </c>
      <c r="AJ3043">
        <v>4606</v>
      </c>
      <c r="AK3043">
        <v>62573</v>
      </c>
      <c r="AL3043">
        <v>-0.1</v>
      </c>
      <c r="AM3043">
        <v>9131</v>
      </c>
      <c r="AN3043">
        <v>12963</v>
      </c>
      <c r="AO3043">
        <v>0.6</v>
      </c>
      <c r="AP3043">
        <v>2.2000000000000002</v>
      </c>
      <c r="AQ3043">
        <v>1.9</v>
      </c>
      <c r="AR3043">
        <v>0</v>
      </c>
      <c r="AS3043">
        <v>0</v>
      </c>
      <c r="AT3043">
        <v>27.6</v>
      </c>
      <c r="AU3043">
        <v>2686079</v>
      </c>
      <c r="AV3043">
        <v>0</v>
      </c>
      <c r="AW3043">
        <v>2425601</v>
      </c>
      <c r="AX3043">
        <v>10442</v>
      </c>
      <c r="AY3043">
        <v>245645</v>
      </c>
      <c r="AZ3043">
        <v>442</v>
      </c>
      <c r="BA3043">
        <v>4295.3999999999996</v>
      </c>
      <c r="BB3043">
        <v>56.6</v>
      </c>
    </row>
    <row r="3044" spans="1:54" x14ac:dyDescent="0.3">
      <c r="A3044">
        <v>54000</v>
      </c>
      <c r="B3044" t="s">
        <v>904</v>
      </c>
      <c r="D3044">
        <v>1850326</v>
      </c>
      <c r="E3044">
        <v>1853033</v>
      </c>
      <c r="F3044">
        <v>-0.1</v>
      </c>
      <c r="G3044">
        <v>1852994</v>
      </c>
      <c r="H3044">
        <v>5.5</v>
      </c>
      <c r="I3044">
        <v>20.5</v>
      </c>
      <c r="J3044">
        <v>17.8</v>
      </c>
      <c r="K3044">
        <v>50.6</v>
      </c>
      <c r="L3044">
        <v>93.7</v>
      </c>
      <c r="M3044">
        <v>3.6</v>
      </c>
      <c r="N3044">
        <v>0.2</v>
      </c>
      <c r="O3044">
        <v>0.8</v>
      </c>
      <c r="P3044">
        <v>0</v>
      </c>
      <c r="Q3044">
        <v>1.6</v>
      </c>
      <c r="R3044">
        <v>1.5</v>
      </c>
      <c r="S3044">
        <v>92.5</v>
      </c>
      <c r="T3044">
        <v>88.1</v>
      </c>
      <c r="U3044">
        <v>1.4</v>
      </c>
      <c r="V3044">
        <v>2.4</v>
      </c>
      <c r="W3044">
        <v>83.9</v>
      </c>
      <c r="X3044">
        <v>18.3</v>
      </c>
      <c r="Y3044">
        <v>159448</v>
      </c>
      <c r="Z3044">
        <v>25.5</v>
      </c>
      <c r="AA3044">
        <v>884605</v>
      </c>
      <c r="AB3044">
        <v>73.400000000000006</v>
      </c>
      <c r="AC3044">
        <v>12</v>
      </c>
      <c r="AD3044">
        <v>98500</v>
      </c>
      <c r="AE3044">
        <v>741390</v>
      </c>
      <c r="AF3044">
        <v>2.4300000000000002</v>
      </c>
      <c r="AG3044">
        <v>22966</v>
      </c>
      <c r="AH3044">
        <v>41043</v>
      </c>
      <c r="AI3044">
        <v>17.899999999999999</v>
      </c>
      <c r="AJ3044">
        <v>37573</v>
      </c>
      <c r="AK3044">
        <v>575987</v>
      </c>
      <c r="AL3044">
        <v>-0.6</v>
      </c>
      <c r="AM3044">
        <v>88202</v>
      </c>
      <c r="AN3044">
        <v>120381</v>
      </c>
      <c r="AO3044">
        <v>0</v>
      </c>
      <c r="AP3044">
        <v>0</v>
      </c>
      <c r="AQ3044">
        <v>1.3</v>
      </c>
      <c r="AR3044">
        <v>0</v>
      </c>
      <c r="AS3044">
        <v>0.7</v>
      </c>
      <c r="AT3044">
        <v>28.1</v>
      </c>
      <c r="AU3044">
        <v>25080573</v>
      </c>
      <c r="AV3044">
        <v>11036467</v>
      </c>
      <c r="AW3044">
        <v>20538829</v>
      </c>
      <c r="AX3044">
        <v>11340</v>
      </c>
      <c r="AY3044">
        <v>2553258</v>
      </c>
      <c r="AZ3044">
        <v>2677</v>
      </c>
      <c r="BA3044">
        <v>24038.21</v>
      </c>
      <c r="BB3044">
        <v>77.099999999999994</v>
      </c>
    </row>
    <row r="3045" spans="1:54" x14ac:dyDescent="0.3">
      <c r="A3045">
        <v>54001</v>
      </c>
      <c r="B3045" t="s">
        <v>71</v>
      </c>
      <c r="C3045" t="s">
        <v>903</v>
      </c>
      <c r="D3045">
        <v>16766</v>
      </c>
      <c r="E3045">
        <v>16589</v>
      </c>
      <c r="F3045">
        <v>1.1000000000000001</v>
      </c>
      <c r="G3045">
        <v>16589</v>
      </c>
      <c r="H3045">
        <v>5.3</v>
      </c>
      <c r="I3045">
        <v>20.9</v>
      </c>
      <c r="J3045">
        <v>18.3</v>
      </c>
      <c r="K3045">
        <v>51.1</v>
      </c>
      <c r="L3045">
        <v>96.7</v>
      </c>
      <c r="M3045">
        <v>1</v>
      </c>
      <c r="N3045">
        <v>0.5</v>
      </c>
      <c r="O3045">
        <v>0.2</v>
      </c>
      <c r="P3045">
        <v>0</v>
      </c>
      <c r="Q3045">
        <v>1.5</v>
      </c>
      <c r="R3045">
        <v>0.8</v>
      </c>
      <c r="S3045">
        <v>96.1</v>
      </c>
      <c r="T3045">
        <v>87.6</v>
      </c>
      <c r="U3045">
        <v>0.4</v>
      </c>
      <c r="V3045">
        <v>1.1000000000000001</v>
      </c>
      <c r="W3045">
        <v>78.3</v>
      </c>
      <c r="X3045">
        <v>11.5</v>
      </c>
      <c r="Y3045">
        <v>1312</v>
      </c>
      <c r="Z3045">
        <v>33.6</v>
      </c>
      <c r="AA3045">
        <v>7835</v>
      </c>
      <c r="AB3045">
        <v>77.2</v>
      </c>
      <c r="AC3045">
        <v>6.5</v>
      </c>
      <c r="AD3045">
        <v>87900</v>
      </c>
      <c r="AE3045">
        <v>6099</v>
      </c>
      <c r="AF3045">
        <v>2.65</v>
      </c>
      <c r="AG3045">
        <v>17876</v>
      </c>
      <c r="AH3045">
        <v>37327</v>
      </c>
      <c r="AI3045">
        <v>17.600000000000001</v>
      </c>
      <c r="AJ3045">
        <v>235</v>
      </c>
      <c r="AK3045">
        <v>3005</v>
      </c>
      <c r="AL3045">
        <v>0.1</v>
      </c>
      <c r="AM3045">
        <v>703</v>
      </c>
      <c r="AN3045">
        <v>1008</v>
      </c>
      <c r="AO3045">
        <v>0</v>
      </c>
      <c r="AP3045">
        <v>0</v>
      </c>
      <c r="AQ3045">
        <v>0</v>
      </c>
      <c r="AR3045">
        <v>0</v>
      </c>
      <c r="AS3045">
        <v>0</v>
      </c>
      <c r="AT3045">
        <v>35.200000000000003</v>
      </c>
      <c r="AU3045">
        <v>0</v>
      </c>
      <c r="AV3045">
        <v>0</v>
      </c>
      <c r="AW3045">
        <v>74996</v>
      </c>
      <c r="AX3045">
        <v>4848</v>
      </c>
      <c r="AY3045">
        <v>9889</v>
      </c>
      <c r="AZ3045">
        <v>30</v>
      </c>
      <c r="BA3045">
        <v>341.06</v>
      </c>
      <c r="BB3045">
        <v>48.6</v>
      </c>
    </row>
    <row r="3046" spans="1:54" x14ac:dyDescent="0.3">
      <c r="A3046">
        <v>54003</v>
      </c>
      <c r="B3046" t="s">
        <v>570</v>
      </c>
      <c r="C3046" t="s">
        <v>903</v>
      </c>
      <c r="D3046">
        <v>110497</v>
      </c>
      <c r="E3046">
        <v>104172</v>
      </c>
      <c r="F3046">
        <v>6.1</v>
      </c>
      <c r="G3046">
        <v>104169</v>
      </c>
      <c r="H3046">
        <v>6.2</v>
      </c>
      <c r="I3046">
        <v>24.2</v>
      </c>
      <c r="J3046">
        <v>13.3</v>
      </c>
      <c r="K3046">
        <v>50.7</v>
      </c>
      <c r="L3046">
        <v>88.4</v>
      </c>
      <c r="M3046">
        <v>7.5</v>
      </c>
      <c r="N3046">
        <v>0.3</v>
      </c>
      <c r="O3046">
        <v>1.1000000000000001</v>
      </c>
      <c r="P3046">
        <v>0</v>
      </c>
      <c r="Q3046">
        <v>2.7</v>
      </c>
      <c r="R3046">
        <v>3.9</v>
      </c>
      <c r="S3046">
        <v>85.1</v>
      </c>
      <c r="T3046">
        <v>85.2</v>
      </c>
      <c r="U3046">
        <v>3.4</v>
      </c>
      <c r="V3046">
        <v>4.9000000000000004</v>
      </c>
      <c r="W3046">
        <v>86</v>
      </c>
      <c r="X3046">
        <v>19.8</v>
      </c>
      <c r="Y3046">
        <v>10627</v>
      </c>
      <c r="Z3046">
        <v>31.7</v>
      </c>
      <c r="AA3046">
        <v>46205</v>
      </c>
      <c r="AB3046">
        <v>75.2</v>
      </c>
      <c r="AC3046">
        <v>9.6</v>
      </c>
      <c r="AD3046">
        <v>165000</v>
      </c>
      <c r="AE3046">
        <v>40447</v>
      </c>
      <c r="AF3046">
        <v>2.59</v>
      </c>
      <c r="AG3046">
        <v>26264</v>
      </c>
      <c r="AH3046">
        <v>53515</v>
      </c>
      <c r="AI3046">
        <v>13.1</v>
      </c>
      <c r="AJ3046">
        <v>1574</v>
      </c>
      <c r="AK3046">
        <v>23149</v>
      </c>
      <c r="AL3046">
        <v>5.2</v>
      </c>
      <c r="AM3046">
        <v>5456</v>
      </c>
      <c r="AN3046">
        <v>7285</v>
      </c>
      <c r="AO3046">
        <v>3.2</v>
      </c>
      <c r="AP3046">
        <v>0.3</v>
      </c>
      <c r="AQ3046">
        <v>1.3</v>
      </c>
      <c r="AR3046">
        <v>0</v>
      </c>
      <c r="AS3046">
        <v>1.8</v>
      </c>
      <c r="AT3046">
        <v>28</v>
      </c>
      <c r="AU3046">
        <v>0</v>
      </c>
      <c r="AV3046">
        <v>573539</v>
      </c>
      <c r="AW3046">
        <v>886400</v>
      </c>
      <c r="AX3046">
        <v>8885</v>
      </c>
      <c r="AY3046">
        <v>156378</v>
      </c>
      <c r="AZ3046">
        <v>701</v>
      </c>
      <c r="BA3046">
        <v>321.14</v>
      </c>
      <c r="BB3046">
        <v>324.39999999999998</v>
      </c>
    </row>
    <row r="3047" spans="1:54" x14ac:dyDescent="0.3">
      <c r="A3047">
        <v>54005</v>
      </c>
      <c r="B3047" t="s">
        <v>126</v>
      </c>
      <c r="C3047" t="s">
        <v>903</v>
      </c>
      <c r="D3047">
        <v>23714</v>
      </c>
      <c r="E3047">
        <v>24627</v>
      </c>
      <c r="F3047">
        <v>-3.7</v>
      </c>
      <c r="G3047">
        <v>24629</v>
      </c>
      <c r="H3047">
        <v>5.7</v>
      </c>
      <c r="I3047">
        <v>22.4</v>
      </c>
      <c r="J3047">
        <v>16.8</v>
      </c>
      <c r="K3047">
        <v>50.3</v>
      </c>
      <c r="L3047">
        <v>98.5</v>
      </c>
      <c r="M3047">
        <v>0.6</v>
      </c>
      <c r="N3047">
        <v>0.1</v>
      </c>
      <c r="O3047">
        <v>0.1</v>
      </c>
      <c r="P3047">
        <v>0</v>
      </c>
      <c r="Q3047">
        <v>0.6</v>
      </c>
      <c r="R3047">
        <v>0.5</v>
      </c>
      <c r="S3047">
        <v>98</v>
      </c>
      <c r="T3047">
        <v>89</v>
      </c>
      <c r="U3047">
        <v>0.1</v>
      </c>
      <c r="V3047">
        <v>0.5</v>
      </c>
      <c r="W3047">
        <v>75.5</v>
      </c>
      <c r="X3047">
        <v>8.5</v>
      </c>
      <c r="Y3047">
        <v>1788</v>
      </c>
      <c r="Z3047">
        <v>29.1</v>
      </c>
      <c r="AA3047">
        <v>11030</v>
      </c>
      <c r="AB3047">
        <v>77</v>
      </c>
      <c r="AC3047">
        <v>4.7</v>
      </c>
      <c r="AD3047">
        <v>77600</v>
      </c>
      <c r="AE3047">
        <v>9559</v>
      </c>
      <c r="AF3047">
        <v>2.5499999999999998</v>
      </c>
      <c r="AG3047">
        <v>21627</v>
      </c>
      <c r="AH3047">
        <v>42156</v>
      </c>
      <c r="AI3047">
        <v>20.7</v>
      </c>
      <c r="AJ3047">
        <v>291</v>
      </c>
      <c r="AK3047">
        <v>6678</v>
      </c>
      <c r="AL3047">
        <v>-4.9000000000000004</v>
      </c>
      <c r="AM3047">
        <v>735</v>
      </c>
      <c r="AN3047">
        <v>1119</v>
      </c>
      <c r="AO3047">
        <v>0</v>
      </c>
      <c r="AP3047">
        <v>0</v>
      </c>
      <c r="AQ3047">
        <v>0</v>
      </c>
      <c r="AR3047">
        <v>0</v>
      </c>
      <c r="AS3047">
        <v>3.1</v>
      </c>
      <c r="AT3047">
        <v>33.5</v>
      </c>
      <c r="AU3047">
        <v>0</v>
      </c>
      <c r="AV3047">
        <v>0</v>
      </c>
      <c r="AW3047">
        <v>190618</v>
      </c>
      <c r="AX3047">
        <v>7589</v>
      </c>
      <c r="AY3047">
        <v>13226</v>
      </c>
      <c r="AZ3047">
        <v>16</v>
      </c>
      <c r="BA3047">
        <v>501.54</v>
      </c>
      <c r="BB3047">
        <v>49.1</v>
      </c>
    </row>
    <row r="3048" spans="1:54" x14ac:dyDescent="0.3">
      <c r="A3048">
        <v>54007</v>
      </c>
      <c r="B3048" t="s">
        <v>1963</v>
      </c>
      <c r="C3048" t="s">
        <v>903</v>
      </c>
      <c r="D3048">
        <v>14463</v>
      </c>
      <c r="E3048">
        <v>14519</v>
      </c>
      <c r="F3048">
        <v>-0.4</v>
      </c>
      <c r="G3048">
        <v>14523</v>
      </c>
      <c r="H3048">
        <v>5.8</v>
      </c>
      <c r="I3048">
        <v>20.399999999999999</v>
      </c>
      <c r="J3048">
        <v>20</v>
      </c>
      <c r="K3048">
        <v>49.7</v>
      </c>
      <c r="L3048">
        <v>97.7</v>
      </c>
      <c r="M3048">
        <v>0.6</v>
      </c>
      <c r="N3048">
        <v>0.3</v>
      </c>
      <c r="O3048">
        <v>0.3</v>
      </c>
      <c r="P3048">
        <v>0</v>
      </c>
      <c r="Q3048">
        <v>1</v>
      </c>
      <c r="R3048">
        <v>0.7</v>
      </c>
      <c r="S3048">
        <v>97.2</v>
      </c>
      <c r="T3048">
        <v>88.5</v>
      </c>
      <c r="U3048">
        <v>0.4</v>
      </c>
      <c r="V3048">
        <v>1</v>
      </c>
      <c r="W3048">
        <v>77.8</v>
      </c>
      <c r="X3048">
        <v>11.2</v>
      </c>
      <c r="Y3048">
        <v>1317</v>
      </c>
      <c r="Z3048">
        <v>30.5</v>
      </c>
      <c r="AA3048">
        <v>7372</v>
      </c>
      <c r="AB3048">
        <v>76.900000000000006</v>
      </c>
      <c r="AC3048">
        <v>4.9000000000000004</v>
      </c>
      <c r="AD3048">
        <v>80400</v>
      </c>
      <c r="AE3048">
        <v>5780</v>
      </c>
      <c r="AF3048">
        <v>2.42</v>
      </c>
      <c r="AG3048">
        <v>18635</v>
      </c>
      <c r="AH3048">
        <v>31848</v>
      </c>
      <c r="AI3048">
        <v>22</v>
      </c>
      <c r="AJ3048">
        <v>257</v>
      </c>
      <c r="AK3048">
        <v>3053</v>
      </c>
      <c r="AL3048">
        <v>3.7</v>
      </c>
      <c r="AM3048">
        <v>594</v>
      </c>
      <c r="AN3048">
        <v>862</v>
      </c>
      <c r="AO3048">
        <v>0</v>
      </c>
      <c r="AP3048">
        <v>0</v>
      </c>
      <c r="AQ3048">
        <v>0</v>
      </c>
      <c r="AR3048">
        <v>0</v>
      </c>
      <c r="AS3048">
        <v>0</v>
      </c>
      <c r="AT3048">
        <v>21.8</v>
      </c>
      <c r="AU3048">
        <v>0</v>
      </c>
      <c r="AV3048">
        <v>57417</v>
      </c>
      <c r="AW3048">
        <v>219637</v>
      </c>
      <c r="AX3048">
        <v>15088</v>
      </c>
      <c r="AY3048">
        <v>16765</v>
      </c>
      <c r="AZ3048">
        <v>0</v>
      </c>
      <c r="BA3048">
        <v>510.81</v>
      </c>
      <c r="BB3048">
        <v>28.4</v>
      </c>
    </row>
    <row r="3049" spans="1:54" x14ac:dyDescent="0.3">
      <c r="A3049">
        <v>54009</v>
      </c>
      <c r="B3049" t="s">
        <v>1964</v>
      </c>
      <c r="C3049" t="s">
        <v>903</v>
      </c>
      <c r="D3049">
        <v>23530</v>
      </c>
      <c r="E3049">
        <v>24070</v>
      </c>
      <c r="F3049">
        <v>-2.2000000000000002</v>
      </c>
      <c r="G3049">
        <v>24069</v>
      </c>
      <c r="H3049">
        <v>3.8</v>
      </c>
      <c r="I3049">
        <v>17.8</v>
      </c>
      <c r="J3049">
        <v>21.5</v>
      </c>
      <c r="K3049">
        <v>51</v>
      </c>
      <c r="L3049">
        <v>96.7</v>
      </c>
      <c r="M3049">
        <v>1.6</v>
      </c>
      <c r="N3049">
        <v>0.1</v>
      </c>
      <c r="O3049">
        <v>0.4</v>
      </c>
      <c r="P3049">
        <v>0</v>
      </c>
      <c r="Q3049">
        <v>1.2</v>
      </c>
      <c r="R3049">
        <v>0.8</v>
      </c>
      <c r="S3049">
        <v>96</v>
      </c>
      <c r="T3049">
        <v>90</v>
      </c>
      <c r="U3049">
        <v>1.1000000000000001</v>
      </c>
      <c r="V3049">
        <v>1.7</v>
      </c>
      <c r="W3049">
        <v>89.5</v>
      </c>
      <c r="X3049">
        <v>17</v>
      </c>
      <c r="Y3049">
        <v>2045</v>
      </c>
      <c r="Z3049">
        <v>25.8</v>
      </c>
      <c r="AA3049">
        <v>10903</v>
      </c>
      <c r="AB3049">
        <v>75.599999999999994</v>
      </c>
      <c r="AC3049">
        <v>11.5</v>
      </c>
      <c r="AD3049">
        <v>82300</v>
      </c>
      <c r="AE3049">
        <v>9968</v>
      </c>
      <c r="AF3049">
        <v>2.2999999999999998</v>
      </c>
      <c r="AG3049">
        <v>22815</v>
      </c>
      <c r="AH3049">
        <v>42493</v>
      </c>
      <c r="AI3049">
        <v>13.1</v>
      </c>
      <c r="AJ3049">
        <v>404</v>
      </c>
      <c r="AK3049">
        <v>7330</v>
      </c>
      <c r="AL3049">
        <v>0.8</v>
      </c>
      <c r="AM3049">
        <v>981</v>
      </c>
      <c r="AN3049">
        <v>1404</v>
      </c>
      <c r="AO3049">
        <v>0</v>
      </c>
      <c r="AP3049">
        <v>0</v>
      </c>
      <c r="AQ3049">
        <v>0</v>
      </c>
      <c r="AR3049">
        <v>0</v>
      </c>
      <c r="AS3049">
        <v>0</v>
      </c>
      <c r="AT3049">
        <v>25.6</v>
      </c>
      <c r="AU3049">
        <v>2645118</v>
      </c>
      <c r="AV3049">
        <v>0</v>
      </c>
      <c r="AW3049">
        <v>158111</v>
      </c>
      <c r="AX3049">
        <v>6673</v>
      </c>
      <c r="AY3049">
        <v>31311</v>
      </c>
      <c r="AZ3049">
        <v>4</v>
      </c>
      <c r="BA3049">
        <v>89.21</v>
      </c>
      <c r="BB3049">
        <v>269.8</v>
      </c>
    </row>
    <row r="3050" spans="1:54" x14ac:dyDescent="0.3">
      <c r="A3050">
        <v>54011</v>
      </c>
      <c r="B3050" t="s">
        <v>1965</v>
      </c>
      <c r="C3050" t="s">
        <v>903</v>
      </c>
      <c r="D3050">
        <v>97109</v>
      </c>
      <c r="E3050">
        <v>96317</v>
      </c>
      <c r="F3050">
        <v>0.8</v>
      </c>
      <c r="G3050">
        <v>96319</v>
      </c>
      <c r="H3050">
        <v>6.1</v>
      </c>
      <c r="I3050">
        <v>20.100000000000001</v>
      </c>
      <c r="J3050">
        <v>17</v>
      </c>
      <c r="K3050">
        <v>51.3</v>
      </c>
      <c r="L3050">
        <v>91.3</v>
      </c>
      <c r="M3050">
        <v>5.0999999999999996</v>
      </c>
      <c r="N3050">
        <v>0.2</v>
      </c>
      <c r="O3050">
        <v>1.2</v>
      </c>
      <c r="P3050">
        <v>0</v>
      </c>
      <c r="Q3050">
        <v>2.1</v>
      </c>
      <c r="R3050">
        <v>1.4</v>
      </c>
      <c r="S3050">
        <v>90.2</v>
      </c>
      <c r="T3050">
        <v>80.3</v>
      </c>
      <c r="U3050">
        <v>2.1</v>
      </c>
      <c r="V3050">
        <v>2.8</v>
      </c>
      <c r="W3050">
        <v>86.3</v>
      </c>
      <c r="X3050">
        <v>25.8</v>
      </c>
      <c r="Y3050">
        <v>7903</v>
      </c>
      <c r="Z3050">
        <v>20</v>
      </c>
      <c r="AA3050">
        <v>46456</v>
      </c>
      <c r="AB3050">
        <v>61.4</v>
      </c>
      <c r="AC3050">
        <v>24.9</v>
      </c>
      <c r="AD3050">
        <v>105400</v>
      </c>
      <c r="AE3050">
        <v>40144</v>
      </c>
      <c r="AF3050">
        <v>2.3199999999999998</v>
      </c>
      <c r="AG3050">
        <v>23647</v>
      </c>
      <c r="AH3050">
        <v>38374</v>
      </c>
      <c r="AI3050">
        <v>22.2</v>
      </c>
      <c r="AJ3050">
        <v>2482</v>
      </c>
      <c r="AK3050">
        <v>46449</v>
      </c>
      <c r="AL3050">
        <v>1.5</v>
      </c>
      <c r="AM3050">
        <v>4681</v>
      </c>
      <c r="AN3050">
        <v>6867</v>
      </c>
      <c r="AO3050">
        <v>2.7</v>
      </c>
      <c r="AP3050">
        <v>0</v>
      </c>
      <c r="AQ3050">
        <v>0.6</v>
      </c>
      <c r="AR3050">
        <v>0</v>
      </c>
      <c r="AS3050">
        <v>0.5</v>
      </c>
      <c r="AT3050">
        <v>25.8</v>
      </c>
      <c r="AU3050">
        <v>0</v>
      </c>
      <c r="AV3050">
        <v>778893</v>
      </c>
      <c r="AW3050">
        <v>1496115</v>
      </c>
      <c r="AX3050">
        <v>15844</v>
      </c>
      <c r="AY3050">
        <v>205158</v>
      </c>
      <c r="AZ3050">
        <v>138</v>
      </c>
      <c r="BA3050">
        <v>281.02</v>
      </c>
      <c r="BB3050">
        <v>342.8</v>
      </c>
    </row>
    <row r="3051" spans="1:54" x14ac:dyDescent="0.3">
      <c r="A3051">
        <v>54013</v>
      </c>
      <c r="B3051" t="s">
        <v>66</v>
      </c>
      <c r="C3051" t="s">
        <v>903</v>
      </c>
      <c r="D3051">
        <v>7513</v>
      </c>
      <c r="E3051">
        <v>7627</v>
      </c>
      <c r="F3051">
        <v>-1.5</v>
      </c>
      <c r="G3051">
        <v>7627</v>
      </c>
      <c r="H3051">
        <v>4.9000000000000004</v>
      </c>
      <c r="I3051">
        <v>19.100000000000001</v>
      </c>
      <c r="J3051">
        <v>20.7</v>
      </c>
      <c r="K3051">
        <v>49.8</v>
      </c>
      <c r="L3051">
        <v>98.2</v>
      </c>
      <c r="M3051">
        <v>0.3</v>
      </c>
      <c r="N3051">
        <v>0.3</v>
      </c>
      <c r="O3051">
        <v>0.2</v>
      </c>
      <c r="P3051">
        <v>0</v>
      </c>
      <c r="Q3051">
        <v>1</v>
      </c>
      <c r="R3051">
        <v>1.1000000000000001</v>
      </c>
      <c r="S3051">
        <v>97.2</v>
      </c>
      <c r="T3051">
        <v>79.8</v>
      </c>
      <c r="U3051">
        <v>0.3</v>
      </c>
      <c r="V3051">
        <v>0.9</v>
      </c>
      <c r="W3051">
        <v>76.599999999999994</v>
      </c>
      <c r="X3051">
        <v>10.199999999999999</v>
      </c>
      <c r="Y3051">
        <v>635</v>
      </c>
      <c r="Z3051">
        <v>34.299999999999997</v>
      </c>
      <c r="AA3051">
        <v>3952</v>
      </c>
      <c r="AB3051">
        <v>79.400000000000006</v>
      </c>
      <c r="AC3051">
        <v>3.1</v>
      </c>
      <c r="AD3051">
        <v>75900</v>
      </c>
      <c r="AE3051">
        <v>3141</v>
      </c>
      <c r="AF3051">
        <v>2.41</v>
      </c>
      <c r="AG3051">
        <v>18053</v>
      </c>
      <c r="AH3051">
        <v>31679</v>
      </c>
      <c r="AI3051">
        <v>22</v>
      </c>
      <c r="AJ3051">
        <v>109</v>
      </c>
      <c r="AK3051">
        <v>1074</v>
      </c>
      <c r="AL3051">
        <v>6.4</v>
      </c>
      <c r="AM3051">
        <v>521</v>
      </c>
      <c r="AN3051">
        <v>900</v>
      </c>
      <c r="AO3051">
        <v>0</v>
      </c>
      <c r="AP3051">
        <v>0</v>
      </c>
      <c r="AQ3051">
        <v>0</v>
      </c>
      <c r="AR3051">
        <v>0</v>
      </c>
      <c r="AS3051">
        <v>0</v>
      </c>
      <c r="AT3051">
        <v>0</v>
      </c>
      <c r="AU3051">
        <v>0</v>
      </c>
      <c r="AV3051">
        <v>0</v>
      </c>
      <c r="AW3051">
        <v>34099</v>
      </c>
      <c r="AX3051">
        <v>4714</v>
      </c>
      <c r="AY3051">
        <v>1305</v>
      </c>
      <c r="AZ3051">
        <v>0</v>
      </c>
      <c r="BA3051">
        <v>279.25</v>
      </c>
      <c r="BB3051">
        <v>27.3</v>
      </c>
    </row>
    <row r="3052" spans="1:54" x14ac:dyDescent="0.3">
      <c r="A3052">
        <v>54015</v>
      </c>
      <c r="B3052" t="s">
        <v>60</v>
      </c>
      <c r="C3052" t="s">
        <v>903</v>
      </c>
      <c r="D3052">
        <v>8941</v>
      </c>
      <c r="E3052">
        <v>9386</v>
      </c>
      <c r="F3052">
        <v>-4.7</v>
      </c>
      <c r="G3052">
        <v>9386</v>
      </c>
      <c r="H3052">
        <v>6.5</v>
      </c>
      <c r="I3052">
        <v>22.8</v>
      </c>
      <c r="J3052">
        <v>19.100000000000001</v>
      </c>
      <c r="K3052">
        <v>49.9</v>
      </c>
      <c r="L3052">
        <v>98.3</v>
      </c>
      <c r="M3052">
        <v>0.2</v>
      </c>
      <c r="N3052">
        <v>0.2</v>
      </c>
      <c r="O3052">
        <v>0.1</v>
      </c>
      <c r="P3052">
        <v>0</v>
      </c>
      <c r="Q3052">
        <v>1.2</v>
      </c>
      <c r="R3052">
        <v>0.5</v>
      </c>
      <c r="S3052">
        <v>97.8</v>
      </c>
      <c r="T3052">
        <v>90.9</v>
      </c>
      <c r="U3052">
        <v>0.4</v>
      </c>
      <c r="V3052">
        <v>0.8</v>
      </c>
      <c r="W3052">
        <v>72.7</v>
      </c>
      <c r="X3052">
        <v>8.1</v>
      </c>
      <c r="Y3052">
        <v>688</v>
      </c>
      <c r="Z3052">
        <v>37</v>
      </c>
      <c r="AA3052">
        <v>4574</v>
      </c>
      <c r="AB3052">
        <v>82.7</v>
      </c>
      <c r="AC3052">
        <v>3.8</v>
      </c>
      <c r="AD3052">
        <v>84500</v>
      </c>
      <c r="AE3052">
        <v>3435</v>
      </c>
      <c r="AF3052">
        <v>2.7</v>
      </c>
      <c r="AG3052">
        <v>16740</v>
      </c>
      <c r="AH3052">
        <v>31613</v>
      </c>
      <c r="AI3052">
        <v>24.8</v>
      </c>
      <c r="AJ3052">
        <v>98</v>
      </c>
      <c r="AK3052">
        <v>885</v>
      </c>
      <c r="AL3052">
        <v>-31</v>
      </c>
      <c r="AM3052">
        <v>367</v>
      </c>
      <c r="AN3052">
        <v>527</v>
      </c>
      <c r="AO3052">
        <v>0</v>
      </c>
      <c r="AP3052">
        <v>0</v>
      </c>
      <c r="AQ3052">
        <v>0</v>
      </c>
      <c r="AR3052">
        <v>0</v>
      </c>
      <c r="AS3052">
        <v>0</v>
      </c>
      <c r="AT3052">
        <v>41.6</v>
      </c>
      <c r="AU3052">
        <v>0</v>
      </c>
      <c r="AV3052">
        <v>0</v>
      </c>
      <c r="AW3052">
        <v>41338</v>
      </c>
      <c r="AX3052">
        <v>4101</v>
      </c>
      <c r="AY3052">
        <v>1344</v>
      </c>
      <c r="AZ3052">
        <v>9</v>
      </c>
      <c r="BA3052">
        <v>341.9</v>
      </c>
      <c r="BB3052">
        <v>27.5</v>
      </c>
    </row>
    <row r="3053" spans="1:54" x14ac:dyDescent="0.3">
      <c r="A3053">
        <v>54017</v>
      </c>
      <c r="B3053" t="s">
        <v>1966</v>
      </c>
      <c r="C3053" t="s">
        <v>903</v>
      </c>
      <c r="D3053">
        <v>8391</v>
      </c>
      <c r="E3053">
        <v>8202</v>
      </c>
      <c r="F3053">
        <v>2.2999999999999998</v>
      </c>
      <c r="G3053">
        <v>8202</v>
      </c>
      <c r="H3053">
        <v>4</v>
      </c>
      <c r="I3053">
        <v>17.7</v>
      </c>
      <c r="J3053">
        <v>16.899999999999999</v>
      </c>
      <c r="K3053">
        <v>45.2</v>
      </c>
      <c r="L3053">
        <v>96.4</v>
      </c>
      <c r="M3053">
        <v>1.9</v>
      </c>
      <c r="N3053">
        <v>0.3</v>
      </c>
      <c r="O3053">
        <v>0.3</v>
      </c>
      <c r="P3053">
        <v>0</v>
      </c>
      <c r="Q3053">
        <v>1.1000000000000001</v>
      </c>
      <c r="R3053">
        <v>0.7</v>
      </c>
      <c r="S3053">
        <v>95.8</v>
      </c>
      <c r="T3053">
        <v>89.9</v>
      </c>
      <c r="U3053">
        <v>0.6</v>
      </c>
      <c r="V3053">
        <v>1.8</v>
      </c>
      <c r="W3053">
        <v>80.599999999999994</v>
      </c>
      <c r="X3053">
        <v>12.4</v>
      </c>
      <c r="Y3053">
        <v>795</v>
      </c>
      <c r="Z3053">
        <v>36.9</v>
      </c>
      <c r="AA3053">
        <v>3927</v>
      </c>
      <c r="AB3053">
        <v>82.8</v>
      </c>
      <c r="AC3053">
        <v>2.2000000000000002</v>
      </c>
      <c r="AD3053">
        <v>80700</v>
      </c>
      <c r="AE3053">
        <v>2778</v>
      </c>
      <c r="AF3053">
        <v>2.8</v>
      </c>
      <c r="AG3053">
        <v>17334</v>
      </c>
      <c r="AH3053">
        <v>34817</v>
      </c>
      <c r="AI3053">
        <v>15.5</v>
      </c>
      <c r="AJ3053">
        <v>70</v>
      </c>
      <c r="AK3053">
        <v>0</v>
      </c>
      <c r="AL3053">
        <v>0</v>
      </c>
      <c r="AM3053">
        <v>233</v>
      </c>
      <c r="AN3053">
        <v>513</v>
      </c>
      <c r="AO3053">
        <v>0</v>
      </c>
      <c r="AP3053">
        <v>0</v>
      </c>
      <c r="AQ3053">
        <v>0</v>
      </c>
      <c r="AR3053">
        <v>0</v>
      </c>
      <c r="AS3053">
        <v>0</v>
      </c>
      <c r="AT3053">
        <v>7</v>
      </c>
      <c r="AU3053">
        <v>0</v>
      </c>
      <c r="AV3053">
        <v>0</v>
      </c>
      <c r="AW3053">
        <v>19329</v>
      </c>
      <c r="AX3053">
        <v>2666</v>
      </c>
      <c r="AY3053">
        <v>0</v>
      </c>
      <c r="AZ3053">
        <v>0</v>
      </c>
      <c r="BA3053">
        <v>319.72000000000003</v>
      </c>
      <c r="BB3053">
        <v>25.7</v>
      </c>
    </row>
    <row r="3054" spans="1:54" x14ac:dyDescent="0.3">
      <c r="A3054">
        <v>54019</v>
      </c>
      <c r="B3054" t="s">
        <v>46</v>
      </c>
      <c r="C3054" t="s">
        <v>903</v>
      </c>
      <c r="D3054">
        <v>45132</v>
      </c>
      <c r="E3054">
        <v>46039</v>
      </c>
      <c r="F3054">
        <v>-2</v>
      </c>
      <c r="G3054">
        <v>46039</v>
      </c>
      <c r="H3054">
        <v>5.9</v>
      </c>
      <c r="I3054">
        <v>20.6</v>
      </c>
      <c r="J3054">
        <v>18.7</v>
      </c>
      <c r="K3054">
        <v>49.6</v>
      </c>
      <c r="L3054">
        <v>93.4</v>
      </c>
      <c r="M3054">
        <v>4.7</v>
      </c>
      <c r="N3054">
        <v>0.3</v>
      </c>
      <c r="O3054">
        <v>0.2</v>
      </c>
      <c r="P3054">
        <v>0</v>
      </c>
      <c r="Q3054">
        <v>1.3</v>
      </c>
      <c r="R3054">
        <v>1.1000000000000001</v>
      </c>
      <c r="S3054">
        <v>92.5</v>
      </c>
      <c r="T3054">
        <v>91.3</v>
      </c>
      <c r="U3054">
        <v>0.6</v>
      </c>
      <c r="V3054">
        <v>1.9</v>
      </c>
      <c r="W3054">
        <v>78.900000000000006</v>
      </c>
      <c r="X3054">
        <v>11.6</v>
      </c>
      <c r="Y3054">
        <v>3924</v>
      </c>
      <c r="Z3054">
        <v>24.5</v>
      </c>
      <c r="AA3054">
        <v>21520</v>
      </c>
      <c r="AB3054">
        <v>76.7</v>
      </c>
      <c r="AC3054">
        <v>7.4</v>
      </c>
      <c r="AD3054">
        <v>72000</v>
      </c>
      <c r="AE3054">
        <v>17250</v>
      </c>
      <c r="AF3054">
        <v>2.54</v>
      </c>
      <c r="AG3054">
        <v>18685</v>
      </c>
      <c r="AH3054">
        <v>33771</v>
      </c>
      <c r="AI3054">
        <v>21.2</v>
      </c>
      <c r="AJ3054">
        <v>777</v>
      </c>
      <c r="AK3054">
        <v>8393</v>
      </c>
      <c r="AL3054">
        <v>-2.9</v>
      </c>
      <c r="AM3054">
        <v>1690</v>
      </c>
      <c r="AN3054">
        <v>2688</v>
      </c>
      <c r="AO3054">
        <v>1.2</v>
      </c>
      <c r="AP3054">
        <v>0</v>
      </c>
      <c r="AQ3054">
        <v>0</v>
      </c>
      <c r="AR3054">
        <v>0</v>
      </c>
      <c r="AS3054">
        <v>0</v>
      </c>
      <c r="AT3054">
        <v>0</v>
      </c>
      <c r="AU3054">
        <v>0</v>
      </c>
      <c r="AV3054">
        <v>0</v>
      </c>
      <c r="AW3054">
        <v>345744</v>
      </c>
      <c r="AX3054">
        <v>7467</v>
      </c>
      <c r="AY3054">
        <v>35668</v>
      </c>
      <c r="AZ3054">
        <v>34</v>
      </c>
      <c r="BA3054">
        <v>661.55</v>
      </c>
      <c r="BB3054">
        <v>69.599999999999994</v>
      </c>
    </row>
    <row r="3055" spans="1:54" x14ac:dyDescent="0.3">
      <c r="A3055">
        <v>54021</v>
      </c>
      <c r="B3055" t="s">
        <v>1258</v>
      </c>
      <c r="C3055" t="s">
        <v>903</v>
      </c>
      <c r="D3055">
        <v>8618</v>
      </c>
      <c r="E3055">
        <v>8697</v>
      </c>
      <c r="F3055">
        <v>-0.9</v>
      </c>
      <c r="G3055">
        <v>8693</v>
      </c>
      <c r="H3055">
        <v>4</v>
      </c>
      <c r="I3055">
        <v>13.8</v>
      </c>
      <c r="J3055">
        <v>14.9</v>
      </c>
      <c r="K3055">
        <v>39.9</v>
      </c>
      <c r="L3055">
        <v>83.8</v>
      </c>
      <c r="M3055">
        <v>12.8</v>
      </c>
      <c r="N3055">
        <v>0.9</v>
      </c>
      <c r="O3055">
        <v>0.8</v>
      </c>
      <c r="P3055">
        <v>0.1</v>
      </c>
      <c r="Q3055">
        <v>1.5</v>
      </c>
      <c r="R3055">
        <v>6.2</v>
      </c>
      <c r="S3055">
        <v>79</v>
      </c>
      <c r="T3055">
        <v>74.5</v>
      </c>
      <c r="U3055">
        <v>3.5</v>
      </c>
      <c r="V3055">
        <v>6</v>
      </c>
      <c r="W3055">
        <v>76.7</v>
      </c>
      <c r="X3055">
        <v>16.600000000000001</v>
      </c>
      <c r="Y3055">
        <v>746</v>
      </c>
      <c r="Z3055">
        <v>31.3</v>
      </c>
      <c r="AA3055">
        <v>3475</v>
      </c>
      <c r="AB3055">
        <v>77.099999999999994</v>
      </c>
      <c r="AC3055">
        <v>5.8</v>
      </c>
      <c r="AD3055">
        <v>72500</v>
      </c>
      <c r="AE3055">
        <v>2590</v>
      </c>
      <c r="AF3055">
        <v>2.4900000000000002</v>
      </c>
      <c r="AG3055">
        <v>17870</v>
      </c>
      <c r="AH3055">
        <v>38442</v>
      </c>
      <c r="AI3055">
        <v>28.5</v>
      </c>
      <c r="AJ3055">
        <v>127</v>
      </c>
      <c r="AK3055">
        <v>1310</v>
      </c>
      <c r="AL3055">
        <v>0.5</v>
      </c>
      <c r="AM3055">
        <v>370</v>
      </c>
      <c r="AN3055">
        <v>529</v>
      </c>
      <c r="AO3055">
        <v>0</v>
      </c>
      <c r="AP3055">
        <v>0</v>
      </c>
      <c r="AQ3055">
        <v>0</v>
      </c>
      <c r="AR3055">
        <v>0</v>
      </c>
      <c r="AS3055">
        <v>0</v>
      </c>
      <c r="AT3055">
        <v>21.7</v>
      </c>
      <c r="AU3055">
        <v>0</v>
      </c>
      <c r="AV3055">
        <v>0</v>
      </c>
      <c r="AW3055">
        <v>34262</v>
      </c>
      <c r="AX3055">
        <v>4968</v>
      </c>
      <c r="AY3055">
        <v>5244</v>
      </c>
      <c r="AZ3055">
        <v>6</v>
      </c>
      <c r="BA3055">
        <v>338.5</v>
      </c>
      <c r="BB3055">
        <v>25.7</v>
      </c>
    </row>
    <row r="3056" spans="1:54" x14ac:dyDescent="0.3">
      <c r="A3056">
        <v>54023</v>
      </c>
      <c r="B3056" t="s">
        <v>109</v>
      </c>
      <c r="C3056" t="s">
        <v>903</v>
      </c>
      <c r="D3056">
        <v>11687</v>
      </c>
      <c r="E3056">
        <v>11937</v>
      </c>
      <c r="F3056">
        <v>-2.1</v>
      </c>
      <c r="G3056">
        <v>11937</v>
      </c>
      <c r="H3056">
        <v>5.2</v>
      </c>
      <c r="I3056">
        <v>19.899999999999999</v>
      </c>
      <c r="J3056">
        <v>22.2</v>
      </c>
      <c r="K3056">
        <v>50.3</v>
      </c>
      <c r="L3056">
        <v>97.8</v>
      </c>
      <c r="M3056">
        <v>0.9</v>
      </c>
      <c r="N3056">
        <v>0.2</v>
      </c>
      <c r="O3056">
        <v>0.2</v>
      </c>
      <c r="P3056">
        <v>0</v>
      </c>
      <c r="Q3056">
        <v>0.9</v>
      </c>
      <c r="R3056">
        <v>1.3</v>
      </c>
      <c r="S3056">
        <v>96.7</v>
      </c>
      <c r="T3056">
        <v>92.6</v>
      </c>
      <c r="U3056">
        <v>0.1</v>
      </c>
      <c r="V3056">
        <v>1.4</v>
      </c>
      <c r="W3056">
        <v>80.3</v>
      </c>
      <c r="X3056">
        <v>10.9</v>
      </c>
      <c r="Y3056">
        <v>917</v>
      </c>
      <c r="Z3056">
        <v>24.5</v>
      </c>
      <c r="AA3056">
        <v>6468</v>
      </c>
      <c r="AB3056">
        <v>79.099999999999994</v>
      </c>
      <c r="AC3056">
        <v>5.6</v>
      </c>
      <c r="AD3056">
        <v>112900</v>
      </c>
      <c r="AE3056">
        <v>4449</v>
      </c>
      <c r="AF3056">
        <v>2.64</v>
      </c>
      <c r="AG3056">
        <v>20193</v>
      </c>
      <c r="AH3056">
        <v>41368</v>
      </c>
      <c r="AI3056">
        <v>14.6</v>
      </c>
      <c r="AJ3056">
        <v>243</v>
      </c>
      <c r="AK3056">
        <v>2657</v>
      </c>
      <c r="AL3056">
        <v>2.6</v>
      </c>
      <c r="AM3056">
        <v>654</v>
      </c>
      <c r="AN3056">
        <v>637</v>
      </c>
      <c r="AO3056">
        <v>4.5999999999999996</v>
      </c>
      <c r="AP3056">
        <v>0</v>
      </c>
      <c r="AQ3056">
        <v>0</v>
      </c>
      <c r="AR3056">
        <v>0</v>
      </c>
      <c r="AS3056">
        <v>0</v>
      </c>
      <c r="AT3056">
        <v>27.3</v>
      </c>
      <c r="AU3056">
        <v>0</v>
      </c>
      <c r="AV3056">
        <v>0</v>
      </c>
      <c r="AW3056">
        <v>118345</v>
      </c>
      <c r="AX3056">
        <v>9974</v>
      </c>
      <c r="AY3056">
        <v>6052</v>
      </c>
      <c r="AZ3056">
        <v>66</v>
      </c>
      <c r="BA3056">
        <v>477.37</v>
      </c>
      <c r="BB3056">
        <v>25</v>
      </c>
    </row>
    <row r="3057" spans="1:54" x14ac:dyDescent="0.3">
      <c r="A3057">
        <v>54025</v>
      </c>
      <c r="B3057" t="s">
        <v>1967</v>
      </c>
      <c r="C3057" t="s">
        <v>903</v>
      </c>
      <c r="D3057">
        <v>35450</v>
      </c>
      <c r="E3057">
        <v>35481</v>
      </c>
      <c r="F3057">
        <v>-0.1</v>
      </c>
      <c r="G3057">
        <v>35480</v>
      </c>
      <c r="H3057">
        <v>5.4</v>
      </c>
      <c r="I3057">
        <v>19.5</v>
      </c>
      <c r="J3057">
        <v>21.3</v>
      </c>
      <c r="K3057">
        <v>51.1</v>
      </c>
      <c r="L3057">
        <v>94.6</v>
      </c>
      <c r="M3057">
        <v>2.9</v>
      </c>
      <c r="N3057">
        <v>0.4</v>
      </c>
      <c r="O3057">
        <v>0.4</v>
      </c>
      <c r="P3057">
        <v>0</v>
      </c>
      <c r="Q3057">
        <v>1.6</v>
      </c>
      <c r="R3057">
        <v>1.4</v>
      </c>
      <c r="S3057">
        <v>93.5</v>
      </c>
      <c r="T3057">
        <v>88.1</v>
      </c>
      <c r="U3057">
        <v>0.9</v>
      </c>
      <c r="V3057">
        <v>1.2</v>
      </c>
      <c r="W3057">
        <v>82.9</v>
      </c>
      <c r="X3057">
        <v>17.100000000000001</v>
      </c>
      <c r="Y3057">
        <v>3878</v>
      </c>
      <c r="Z3057">
        <v>25.9</v>
      </c>
      <c r="AA3057">
        <v>19129</v>
      </c>
      <c r="AB3057">
        <v>74.400000000000006</v>
      </c>
      <c r="AC3057">
        <v>9.6</v>
      </c>
      <c r="AD3057">
        <v>96700</v>
      </c>
      <c r="AE3057">
        <v>15409</v>
      </c>
      <c r="AF3057">
        <v>2.27</v>
      </c>
      <c r="AG3057">
        <v>21720</v>
      </c>
      <c r="AH3057">
        <v>37895</v>
      </c>
      <c r="AI3057">
        <v>19.7</v>
      </c>
      <c r="AJ3057">
        <v>958</v>
      </c>
      <c r="AK3057">
        <v>10895</v>
      </c>
      <c r="AL3057">
        <v>-7.5</v>
      </c>
      <c r="AM3057">
        <v>2127</v>
      </c>
      <c r="AN3057">
        <v>3292</v>
      </c>
      <c r="AO3057">
        <v>0</v>
      </c>
      <c r="AP3057">
        <v>0</v>
      </c>
      <c r="AQ3057">
        <v>0</v>
      </c>
      <c r="AR3057">
        <v>0</v>
      </c>
      <c r="AS3057">
        <v>0</v>
      </c>
      <c r="AT3057">
        <v>28.9</v>
      </c>
      <c r="AU3057">
        <v>148335</v>
      </c>
      <c r="AV3057">
        <v>59111</v>
      </c>
      <c r="AW3057">
        <v>490169</v>
      </c>
      <c r="AX3057">
        <v>14127</v>
      </c>
      <c r="AY3057">
        <v>139522</v>
      </c>
      <c r="AZ3057">
        <v>53</v>
      </c>
      <c r="BA3057">
        <v>1019.57</v>
      </c>
      <c r="BB3057">
        <v>34.799999999999997</v>
      </c>
    </row>
    <row r="3058" spans="1:54" x14ac:dyDescent="0.3">
      <c r="A3058">
        <v>54027</v>
      </c>
      <c r="B3058" t="s">
        <v>1521</v>
      </c>
      <c r="C3058" t="s">
        <v>903</v>
      </c>
      <c r="D3058">
        <v>23483</v>
      </c>
      <c r="E3058">
        <v>23964</v>
      </c>
      <c r="F3058">
        <v>-2</v>
      </c>
      <c r="G3058">
        <v>23964</v>
      </c>
      <c r="H3058">
        <v>4.5999999999999996</v>
      </c>
      <c r="I3058">
        <v>20.100000000000001</v>
      </c>
      <c r="J3058">
        <v>19.8</v>
      </c>
      <c r="K3058">
        <v>49.3</v>
      </c>
      <c r="L3058">
        <v>97</v>
      </c>
      <c r="M3058">
        <v>1.3</v>
      </c>
      <c r="N3058">
        <v>0.2</v>
      </c>
      <c r="O3058">
        <v>0.3</v>
      </c>
      <c r="P3058">
        <v>0.1</v>
      </c>
      <c r="Q3058">
        <v>1.1000000000000001</v>
      </c>
      <c r="R3058">
        <v>1.3</v>
      </c>
      <c r="S3058">
        <v>95.9</v>
      </c>
      <c r="T3058">
        <v>93.7</v>
      </c>
      <c r="U3058">
        <v>0.4</v>
      </c>
      <c r="V3058">
        <v>1.4</v>
      </c>
      <c r="W3058">
        <v>78.2</v>
      </c>
      <c r="X3058">
        <v>8.1999999999999993</v>
      </c>
      <c r="Y3058">
        <v>1448</v>
      </c>
      <c r="Z3058">
        <v>37.700000000000003</v>
      </c>
      <c r="AA3058">
        <v>13773</v>
      </c>
      <c r="AB3058">
        <v>53.8</v>
      </c>
      <c r="AC3058">
        <v>5.2</v>
      </c>
      <c r="AD3058">
        <v>123800</v>
      </c>
      <c r="AE3058">
        <v>10570</v>
      </c>
      <c r="AF3058">
        <v>2.19</v>
      </c>
      <c r="AG3058">
        <v>17734</v>
      </c>
      <c r="AH3058">
        <v>27766</v>
      </c>
      <c r="AI3058">
        <v>18</v>
      </c>
      <c r="AJ3058">
        <v>335</v>
      </c>
      <c r="AK3058">
        <v>2663</v>
      </c>
      <c r="AL3058">
        <v>-0.1</v>
      </c>
      <c r="AM3058">
        <v>1376</v>
      </c>
      <c r="AN3058">
        <v>1908</v>
      </c>
      <c r="AO3058">
        <v>0</v>
      </c>
      <c r="AP3058">
        <v>0</v>
      </c>
      <c r="AQ3058">
        <v>0</v>
      </c>
      <c r="AR3058">
        <v>0</v>
      </c>
      <c r="AS3058">
        <v>0</v>
      </c>
      <c r="AT3058">
        <v>0</v>
      </c>
      <c r="AU3058">
        <v>0</v>
      </c>
      <c r="AV3058">
        <v>0</v>
      </c>
      <c r="AW3058">
        <v>112165</v>
      </c>
      <c r="AX3058">
        <v>4958</v>
      </c>
      <c r="AY3058">
        <v>17351</v>
      </c>
      <c r="AZ3058">
        <v>66</v>
      </c>
      <c r="BA3058">
        <v>640.25</v>
      </c>
      <c r="BB3058">
        <v>37.4</v>
      </c>
    </row>
    <row r="3059" spans="1:54" x14ac:dyDescent="0.3">
      <c r="A3059">
        <v>54029</v>
      </c>
      <c r="B3059" t="s">
        <v>283</v>
      </c>
      <c r="C3059" t="s">
        <v>903</v>
      </c>
      <c r="D3059">
        <v>30112</v>
      </c>
      <c r="E3059">
        <v>30675</v>
      </c>
      <c r="F3059">
        <v>-1.8</v>
      </c>
      <c r="G3059">
        <v>30676</v>
      </c>
      <c r="H3059">
        <v>4.9000000000000004</v>
      </c>
      <c r="I3059">
        <v>19.8</v>
      </c>
      <c r="J3059">
        <v>20.2</v>
      </c>
      <c r="K3059">
        <v>51.6</v>
      </c>
      <c r="L3059">
        <v>95.5</v>
      </c>
      <c r="M3059">
        <v>2.6</v>
      </c>
      <c r="N3059">
        <v>0.1</v>
      </c>
      <c r="O3059">
        <v>0.3</v>
      </c>
      <c r="P3059">
        <v>0</v>
      </c>
      <c r="Q3059">
        <v>1.5</v>
      </c>
      <c r="R3059">
        <v>1.2</v>
      </c>
      <c r="S3059">
        <v>94.5</v>
      </c>
      <c r="T3059">
        <v>87</v>
      </c>
      <c r="U3059">
        <v>1.1000000000000001</v>
      </c>
      <c r="V3059">
        <v>1.9</v>
      </c>
      <c r="W3059">
        <v>87.9</v>
      </c>
      <c r="X3059">
        <v>15.7</v>
      </c>
      <c r="Y3059">
        <v>2842</v>
      </c>
      <c r="Z3059">
        <v>23.7</v>
      </c>
      <c r="AA3059">
        <v>14431</v>
      </c>
      <c r="AB3059">
        <v>75.5</v>
      </c>
      <c r="AC3059">
        <v>12.5</v>
      </c>
      <c r="AD3059">
        <v>84700</v>
      </c>
      <c r="AE3059">
        <v>12890</v>
      </c>
      <c r="AF3059">
        <v>2.34</v>
      </c>
      <c r="AG3059">
        <v>23261</v>
      </c>
      <c r="AH3059">
        <v>38522</v>
      </c>
      <c r="AI3059">
        <v>16.899999999999999</v>
      </c>
      <c r="AJ3059">
        <v>580</v>
      </c>
      <c r="AK3059">
        <v>9706</v>
      </c>
      <c r="AL3059">
        <v>3.1</v>
      </c>
      <c r="AM3059">
        <v>1313</v>
      </c>
      <c r="AN3059">
        <v>1790</v>
      </c>
      <c r="AO3059">
        <v>0</v>
      </c>
      <c r="AP3059">
        <v>0</v>
      </c>
      <c r="AQ3059">
        <v>0</v>
      </c>
      <c r="AR3059">
        <v>0</v>
      </c>
      <c r="AS3059">
        <v>0</v>
      </c>
      <c r="AT3059">
        <v>27.3</v>
      </c>
      <c r="AU3059">
        <v>0</v>
      </c>
      <c r="AV3059">
        <v>117967</v>
      </c>
      <c r="AW3059">
        <v>238492</v>
      </c>
      <c r="AX3059">
        <v>7934</v>
      </c>
      <c r="AY3059">
        <v>33983</v>
      </c>
      <c r="AZ3059">
        <v>16</v>
      </c>
      <c r="BA3059">
        <v>82.61</v>
      </c>
      <c r="BB3059">
        <v>371.3</v>
      </c>
    </row>
    <row r="3060" spans="1:54" x14ac:dyDescent="0.3">
      <c r="A3060">
        <v>54031</v>
      </c>
      <c r="B3060" t="s">
        <v>1968</v>
      </c>
      <c r="C3060" t="s">
        <v>903</v>
      </c>
      <c r="D3060">
        <v>13923</v>
      </c>
      <c r="E3060">
        <v>14025</v>
      </c>
      <c r="F3060">
        <v>-0.7</v>
      </c>
      <c r="G3060">
        <v>14025</v>
      </c>
      <c r="H3060">
        <v>5.0999999999999996</v>
      </c>
      <c r="I3060">
        <v>20.3</v>
      </c>
      <c r="J3060">
        <v>19.8</v>
      </c>
      <c r="K3060">
        <v>49.7</v>
      </c>
      <c r="L3060">
        <v>94.5</v>
      </c>
      <c r="M3060">
        <v>3</v>
      </c>
      <c r="N3060">
        <v>0.2</v>
      </c>
      <c r="O3060">
        <v>1.1000000000000001</v>
      </c>
      <c r="P3060">
        <v>0</v>
      </c>
      <c r="Q3060">
        <v>1.1000000000000001</v>
      </c>
      <c r="R3060">
        <v>3.6</v>
      </c>
      <c r="S3060">
        <v>91.7</v>
      </c>
      <c r="T3060">
        <v>91.7</v>
      </c>
      <c r="U3060">
        <v>2.1</v>
      </c>
      <c r="V3060">
        <v>4.8</v>
      </c>
      <c r="W3060">
        <v>79.3</v>
      </c>
      <c r="X3060">
        <v>9.5</v>
      </c>
      <c r="Y3060">
        <v>1065</v>
      </c>
      <c r="Z3060">
        <v>23.5</v>
      </c>
      <c r="AA3060">
        <v>8137</v>
      </c>
      <c r="AB3060">
        <v>77.400000000000006</v>
      </c>
      <c r="AC3060">
        <v>6.7</v>
      </c>
      <c r="AD3060">
        <v>123100</v>
      </c>
      <c r="AE3060">
        <v>5020</v>
      </c>
      <c r="AF3060">
        <v>2.76</v>
      </c>
      <c r="AG3060">
        <v>19032</v>
      </c>
      <c r="AH3060">
        <v>32723</v>
      </c>
      <c r="AI3060">
        <v>15.7</v>
      </c>
      <c r="AJ3060">
        <v>253</v>
      </c>
      <c r="AK3060">
        <v>4686</v>
      </c>
      <c r="AL3060">
        <v>-6.2</v>
      </c>
      <c r="AM3060">
        <v>838</v>
      </c>
      <c r="AN3060">
        <v>902</v>
      </c>
      <c r="AO3060">
        <v>0</v>
      </c>
      <c r="AP3060">
        <v>0</v>
      </c>
      <c r="AQ3060">
        <v>0</v>
      </c>
      <c r="AR3060">
        <v>0</v>
      </c>
      <c r="AS3060">
        <v>0</v>
      </c>
      <c r="AT3060">
        <v>0</v>
      </c>
      <c r="AU3060">
        <v>0</v>
      </c>
      <c r="AV3060">
        <v>7186</v>
      </c>
      <c r="AW3060">
        <v>132083</v>
      </c>
      <c r="AX3060">
        <v>9736</v>
      </c>
      <c r="AY3060">
        <v>10841</v>
      </c>
      <c r="AZ3060">
        <v>34</v>
      </c>
      <c r="BA3060">
        <v>582.30999999999995</v>
      </c>
      <c r="BB3060">
        <v>24.1</v>
      </c>
    </row>
    <row r="3061" spans="1:54" x14ac:dyDescent="0.3">
      <c r="A3061">
        <v>54033</v>
      </c>
      <c r="B3061" t="s">
        <v>281</v>
      </c>
      <c r="C3061" t="s">
        <v>903</v>
      </c>
      <c r="D3061">
        <v>68761</v>
      </c>
      <c r="E3061">
        <v>69102</v>
      </c>
      <c r="F3061">
        <v>-0.5</v>
      </c>
      <c r="G3061">
        <v>69099</v>
      </c>
      <c r="H3061">
        <v>5.8</v>
      </c>
      <c r="I3061">
        <v>21.5</v>
      </c>
      <c r="J3061">
        <v>17.899999999999999</v>
      </c>
      <c r="K3061">
        <v>51.1</v>
      </c>
      <c r="L3061">
        <v>95.8</v>
      </c>
      <c r="M3061">
        <v>1.7</v>
      </c>
      <c r="N3061">
        <v>0.2</v>
      </c>
      <c r="O3061">
        <v>0.6</v>
      </c>
      <c r="P3061">
        <v>0</v>
      </c>
      <c r="Q3061">
        <v>1.6</v>
      </c>
      <c r="R3061">
        <v>1.6</v>
      </c>
      <c r="S3061">
        <v>94.3</v>
      </c>
      <c r="T3061">
        <v>90.6</v>
      </c>
      <c r="U3061">
        <v>1</v>
      </c>
      <c r="V3061">
        <v>2.5</v>
      </c>
      <c r="W3061">
        <v>86.9</v>
      </c>
      <c r="X3061">
        <v>19.8</v>
      </c>
      <c r="Y3061">
        <v>5992</v>
      </c>
      <c r="Z3061">
        <v>21.8</v>
      </c>
      <c r="AA3061">
        <v>31550</v>
      </c>
      <c r="AB3061">
        <v>74.3</v>
      </c>
      <c r="AC3061">
        <v>11.6</v>
      </c>
      <c r="AD3061">
        <v>94600</v>
      </c>
      <c r="AE3061">
        <v>27599</v>
      </c>
      <c r="AF3061">
        <v>2.4700000000000002</v>
      </c>
      <c r="AG3061">
        <v>23309</v>
      </c>
      <c r="AH3061">
        <v>43183</v>
      </c>
      <c r="AI3061">
        <v>17.7</v>
      </c>
      <c r="AJ3061">
        <v>1834</v>
      </c>
      <c r="AK3061">
        <v>27961</v>
      </c>
      <c r="AL3061">
        <v>2.5</v>
      </c>
      <c r="AM3061">
        <v>3884</v>
      </c>
      <c r="AN3061">
        <v>5668</v>
      </c>
      <c r="AO3061">
        <v>0.6</v>
      </c>
      <c r="AP3061">
        <v>0</v>
      </c>
      <c r="AQ3061">
        <v>0.8</v>
      </c>
      <c r="AR3061">
        <v>0</v>
      </c>
      <c r="AS3061">
        <v>1</v>
      </c>
      <c r="AT3061">
        <v>0</v>
      </c>
      <c r="AU3061">
        <v>0</v>
      </c>
      <c r="AV3061">
        <v>322782</v>
      </c>
      <c r="AW3061">
        <v>1148532</v>
      </c>
      <c r="AX3061">
        <v>16878</v>
      </c>
      <c r="AY3061">
        <v>117645</v>
      </c>
      <c r="AZ3061">
        <v>105</v>
      </c>
      <c r="BA3061">
        <v>416.01</v>
      </c>
      <c r="BB3061">
        <v>166.1</v>
      </c>
    </row>
    <row r="3062" spans="1:54" x14ac:dyDescent="0.3">
      <c r="A3062">
        <v>54035</v>
      </c>
      <c r="B3062" t="s">
        <v>39</v>
      </c>
      <c r="C3062" t="s">
        <v>903</v>
      </c>
      <c r="D3062">
        <v>29126</v>
      </c>
      <c r="E3062">
        <v>29211</v>
      </c>
      <c r="F3062">
        <v>-0.3</v>
      </c>
      <c r="G3062">
        <v>29211</v>
      </c>
      <c r="H3062">
        <v>5.4</v>
      </c>
      <c r="I3062">
        <v>21.8</v>
      </c>
      <c r="J3062">
        <v>19</v>
      </c>
      <c r="K3062">
        <v>50.7</v>
      </c>
      <c r="L3062">
        <v>97.9</v>
      </c>
      <c r="M3062">
        <v>0.5</v>
      </c>
      <c r="N3062">
        <v>0.3</v>
      </c>
      <c r="O3062">
        <v>0.4</v>
      </c>
      <c r="P3062">
        <v>0</v>
      </c>
      <c r="Q3062">
        <v>1</v>
      </c>
      <c r="R3062">
        <v>0.8</v>
      </c>
      <c r="S3062">
        <v>97.2</v>
      </c>
      <c r="T3062">
        <v>88.4</v>
      </c>
      <c r="U3062">
        <v>0.4</v>
      </c>
      <c r="V3062">
        <v>1.1000000000000001</v>
      </c>
      <c r="W3062">
        <v>84.6</v>
      </c>
      <c r="X3062">
        <v>15.8</v>
      </c>
      <c r="Y3062">
        <v>2839</v>
      </c>
      <c r="Z3062">
        <v>30</v>
      </c>
      <c r="AA3062">
        <v>13262</v>
      </c>
      <c r="AB3062">
        <v>77.7</v>
      </c>
      <c r="AC3062">
        <v>9.6</v>
      </c>
      <c r="AD3062">
        <v>101800</v>
      </c>
      <c r="AE3062">
        <v>11459</v>
      </c>
      <c r="AF3062">
        <v>2.5299999999999998</v>
      </c>
      <c r="AG3062">
        <v>22527</v>
      </c>
      <c r="AH3062">
        <v>40376</v>
      </c>
      <c r="AI3062">
        <v>19</v>
      </c>
      <c r="AJ3062">
        <v>514</v>
      </c>
      <c r="AK3062">
        <v>6685</v>
      </c>
      <c r="AL3062">
        <v>-0.1</v>
      </c>
      <c r="AM3062">
        <v>1509</v>
      </c>
      <c r="AN3062">
        <v>1967</v>
      </c>
      <c r="AO3062">
        <v>0</v>
      </c>
      <c r="AP3062">
        <v>0</v>
      </c>
      <c r="AQ3062">
        <v>0</v>
      </c>
      <c r="AR3062">
        <v>0</v>
      </c>
      <c r="AS3062">
        <v>0</v>
      </c>
      <c r="AT3062">
        <v>20.100000000000001</v>
      </c>
      <c r="AU3062">
        <v>1296649</v>
      </c>
      <c r="AV3062">
        <v>77382</v>
      </c>
      <c r="AW3062">
        <v>325186</v>
      </c>
      <c r="AX3062">
        <v>11504</v>
      </c>
      <c r="AY3062">
        <v>31817</v>
      </c>
      <c r="AZ3062">
        <v>2</v>
      </c>
      <c r="BA3062">
        <v>464.35</v>
      </c>
      <c r="BB3062">
        <v>62.9</v>
      </c>
    </row>
    <row r="3063" spans="1:54" x14ac:dyDescent="0.3">
      <c r="A3063">
        <v>54037</v>
      </c>
      <c r="B3063" t="s">
        <v>38</v>
      </c>
      <c r="C3063" t="s">
        <v>903</v>
      </c>
      <c r="D3063">
        <v>55713</v>
      </c>
      <c r="E3063">
        <v>53508</v>
      </c>
      <c r="F3063">
        <v>4.0999999999999996</v>
      </c>
      <c r="G3063">
        <v>53498</v>
      </c>
      <c r="H3063">
        <v>5.4</v>
      </c>
      <c r="I3063">
        <v>22.9</v>
      </c>
      <c r="J3063">
        <v>14.1</v>
      </c>
      <c r="K3063">
        <v>50.8</v>
      </c>
      <c r="L3063">
        <v>88.6</v>
      </c>
      <c r="M3063">
        <v>6.8</v>
      </c>
      <c r="N3063">
        <v>0.3</v>
      </c>
      <c r="O3063">
        <v>1.8</v>
      </c>
      <c r="P3063">
        <v>0.1</v>
      </c>
      <c r="Q3063">
        <v>2.5</v>
      </c>
      <c r="R3063">
        <v>5.5</v>
      </c>
      <c r="S3063">
        <v>83.7</v>
      </c>
      <c r="T3063">
        <v>85.4</v>
      </c>
      <c r="U3063">
        <v>4.9000000000000004</v>
      </c>
      <c r="V3063">
        <v>6.1</v>
      </c>
      <c r="W3063">
        <v>87.7</v>
      </c>
      <c r="X3063">
        <v>27.6</v>
      </c>
      <c r="Y3063">
        <v>4753</v>
      </c>
      <c r="Z3063">
        <v>38.9</v>
      </c>
      <c r="AA3063">
        <v>22564</v>
      </c>
      <c r="AB3063">
        <v>75.099999999999994</v>
      </c>
      <c r="AC3063">
        <v>9.1999999999999993</v>
      </c>
      <c r="AD3063">
        <v>214400</v>
      </c>
      <c r="AE3063">
        <v>19889</v>
      </c>
      <c r="AF3063">
        <v>2.65</v>
      </c>
      <c r="AG3063">
        <v>29605</v>
      </c>
      <c r="AH3063">
        <v>65304</v>
      </c>
      <c r="AI3063">
        <v>11.2</v>
      </c>
      <c r="AJ3063">
        <v>826</v>
      </c>
      <c r="AK3063">
        <v>13502</v>
      </c>
      <c r="AL3063">
        <v>0.3</v>
      </c>
      <c r="AM3063">
        <v>3454</v>
      </c>
      <c r="AN3063">
        <v>3743</v>
      </c>
      <c r="AO3063">
        <v>3.9</v>
      </c>
      <c r="AP3063">
        <v>0.8</v>
      </c>
      <c r="AQ3063">
        <v>2.2000000000000002</v>
      </c>
      <c r="AR3063">
        <v>0</v>
      </c>
      <c r="AS3063">
        <v>4</v>
      </c>
      <c r="AT3063">
        <v>36.799999999999997</v>
      </c>
      <c r="AU3063">
        <v>0</v>
      </c>
      <c r="AV3063">
        <v>0</v>
      </c>
      <c r="AW3063">
        <v>455710</v>
      </c>
      <c r="AX3063">
        <v>8932</v>
      </c>
      <c r="AY3063">
        <v>71937</v>
      </c>
      <c r="AZ3063">
        <v>200</v>
      </c>
      <c r="BA3063">
        <v>209.64</v>
      </c>
      <c r="BB3063">
        <v>255.2</v>
      </c>
    </row>
    <row r="3064" spans="1:54" x14ac:dyDescent="0.3">
      <c r="A3064">
        <v>54039</v>
      </c>
      <c r="B3064" t="s">
        <v>1969</v>
      </c>
      <c r="C3064" t="s">
        <v>903</v>
      </c>
      <c r="D3064">
        <v>190223</v>
      </c>
      <c r="E3064">
        <v>193058</v>
      </c>
      <c r="F3064">
        <v>-1.5</v>
      </c>
      <c r="G3064">
        <v>193063</v>
      </c>
      <c r="H3064">
        <v>5.6</v>
      </c>
      <c r="I3064">
        <v>20.5</v>
      </c>
      <c r="J3064">
        <v>18.100000000000001</v>
      </c>
      <c r="K3064">
        <v>51.8</v>
      </c>
      <c r="L3064">
        <v>88.9</v>
      </c>
      <c r="M3064">
        <v>7.6</v>
      </c>
      <c r="N3064">
        <v>0.2</v>
      </c>
      <c r="O3064">
        <v>1.2</v>
      </c>
      <c r="P3064">
        <v>0</v>
      </c>
      <c r="Q3064">
        <v>2.2000000000000002</v>
      </c>
      <c r="R3064">
        <v>1.1000000000000001</v>
      </c>
      <c r="S3064">
        <v>88</v>
      </c>
      <c r="T3064">
        <v>87.5</v>
      </c>
      <c r="U3064">
        <v>1.5</v>
      </c>
      <c r="V3064">
        <v>2.1</v>
      </c>
      <c r="W3064">
        <v>87.9</v>
      </c>
      <c r="X3064">
        <v>25</v>
      </c>
      <c r="Y3064">
        <v>16579</v>
      </c>
      <c r="Z3064">
        <v>21.7</v>
      </c>
      <c r="AA3064">
        <v>92420</v>
      </c>
      <c r="AB3064">
        <v>71</v>
      </c>
      <c r="AC3064">
        <v>17.8</v>
      </c>
      <c r="AD3064">
        <v>101600</v>
      </c>
      <c r="AE3064">
        <v>82756</v>
      </c>
      <c r="AF3064">
        <v>2.29</v>
      </c>
      <c r="AG3064">
        <v>28174</v>
      </c>
      <c r="AH3064">
        <v>46085</v>
      </c>
      <c r="AI3064">
        <v>14.1</v>
      </c>
      <c r="AJ3064">
        <v>5185</v>
      </c>
      <c r="AK3064">
        <v>87931</v>
      </c>
      <c r="AL3064">
        <v>0.4</v>
      </c>
      <c r="AM3064">
        <v>9314</v>
      </c>
      <c r="AN3064">
        <v>14196</v>
      </c>
      <c r="AO3064">
        <v>2.5</v>
      </c>
      <c r="AP3064">
        <v>0</v>
      </c>
      <c r="AQ3064">
        <v>1.6</v>
      </c>
      <c r="AR3064">
        <v>0</v>
      </c>
      <c r="AS3064">
        <v>0</v>
      </c>
      <c r="AT3064">
        <v>26.3</v>
      </c>
      <c r="AU3064">
        <v>0</v>
      </c>
      <c r="AV3064">
        <v>1726956</v>
      </c>
      <c r="AW3064">
        <v>2947318</v>
      </c>
      <c r="AX3064">
        <v>15429</v>
      </c>
      <c r="AY3064">
        <v>414905</v>
      </c>
      <c r="AZ3064">
        <v>296</v>
      </c>
      <c r="BA3064">
        <v>901.59</v>
      </c>
      <c r="BB3064">
        <v>214.1</v>
      </c>
    </row>
    <row r="3065" spans="1:54" x14ac:dyDescent="0.3">
      <c r="A3065">
        <v>54041</v>
      </c>
      <c r="B3065" t="s">
        <v>600</v>
      </c>
      <c r="C3065" t="s">
        <v>903</v>
      </c>
      <c r="D3065">
        <v>16414</v>
      </c>
      <c r="E3065">
        <v>16372</v>
      </c>
      <c r="F3065">
        <v>0.3</v>
      </c>
      <c r="G3065">
        <v>16372</v>
      </c>
      <c r="H3065">
        <v>5.7</v>
      </c>
      <c r="I3065">
        <v>20.399999999999999</v>
      </c>
      <c r="J3065">
        <v>19.5</v>
      </c>
      <c r="K3065">
        <v>50.6</v>
      </c>
      <c r="L3065">
        <v>97.5</v>
      </c>
      <c r="M3065">
        <v>0.6</v>
      </c>
      <c r="N3065">
        <v>0.2</v>
      </c>
      <c r="O3065">
        <v>0.4</v>
      </c>
      <c r="P3065">
        <v>0</v>
      </c>
      <c r="Q3065">
        <v>1.2</v>
      </c>
      <c r="R3065">
        <v>1</v>
      </c>
      <c r="S3065">
        <v>96.6</v>
      </c>
      <c r="T3065">
        <v>89</v>
      </c>
      <c r="U3065">
        <v>0.9</v>
      </c>
      <c r="V3065">
        <v>1.2</v>
      </c>
      <c r="W3065">
        <v>84.7</v>
      </c>
      <c r="X3065">
        <v>15.6</v>
      </c>
      <c r="Y3065">
        <v>1478</v>
      </c>
      <c r="Z3065">
        <v>25.1</v>
      </c>
      <c r="AA3065">
        <v>7916</v>
      </c>
      <c r="AB3065">
        <v>71.599999999999994</v>
      </c>
      <c r="AC3065">
        <v>8.6</v>
      </c>
      <c r="AD3065">
        <v>91400</v>
      </c>
      <c r="AE3065">
        <v>6451</v>
      </c>
      <c r="AF3065">
        <v>2.5</v>
      </c>
      <c r="AG3065">
        <v>21175</v>
      </c>
      <c r="AH3065">
        <v>36199</v>
      </c>
      <c r="AI3065">
        <v>20.3</v>
      </c>
      <c r="AJ3065">
        <v>392</v>
      </c>
      <c r="AK3065">
        <v>5622</v>
      </c>
      <c r="AL3065">
        <v>8.8000000000000007</v>
      </c>
      <c r="AM3065">
        <v>893</v>
      </c>
      <c r="AN3065">
        <v>1144</v>
      </c>
      <c r="AO3065">
        <v>0</v>
      </c>
      <c r="AP3065">
        <v>0</v>
      </c>
      <c r="AQ3065">
        <v>0</v>
      </c>
      <c r="AR3065">
        <v>0</v>
      </c>
      <c r="AS3065">
        <v>0</v>
      </c>
      <c r="AT3065">
        <v>17</v>
      </c>
      <c r="AU3065">
        <v>0</v>
      </c>
      <c r="AV3065">
        <v>54766</v>
      </c>
      <c r="AW3065">
        <v>212862</v>
      </c>
      <c r="AX3065">
        <v>12426</v>
      </c>
      <c r="AY3065">
        <v>27332</v>
      </c>
      <c r="AZ3065">
        <v>1</v>
      </c>
      <c r="BA3065">
        <v>384.9</v>
      </c>
      <c r="BB3065">
        <v>42.5</v>
      </c>
    </row>
    <row r="3066" spans="1:54" x14ac:dyDescent="0.3">
      <c r="A3066">
        <v>54043</v>
      </c>
      <c r="B3066" t="s">
        <v>101</v>
      </c>
      <c r="C3066" t="s">
        <v>903</v>
      </c>
      <c r="D3066">
        <v>21561</v>
      </c>
      <c r="E3066">
        <v>21720</v>
      </c>
      <c r="F3066">
        <v>-0.7</v>
      </c>
      <c r="G3066">
        <v>21720</v>
      </c>
      <c r="H3066">
        <v>5.9</v>
      </c>
      <c r="I3066">
        <v>22.5</v>
      </c>
      <c r="J3066">
        <v>17.2</v>
      </c>
      <c r="K3066">
        <v>50.3</v>
      </c>
      <c r="L3066">
        <v>98.7</v>
      </c>
      <c r="M3066">
        <v>0.3</v>
      </c>
      <c r="N3066">
        <v>0.1</v>
      </c>
      <c r="O3066">
        <v>0.1</v>
      </c>
      <c r="P3066">
        <v>0</v>
      </c>
      <c r="Q3066">
        <v>0.7</v>
      </c>
      <c r="R3066">
        <v>0.7</v>
      </c>
      <c r="S3066">
        <v>98.1</v>
      </c>
      <c r="T3066">
        <v>91.2</v>
      </c>
      <c r="U3066">
        <v>0.2</v>
      </c>
      <c r="V3066">
        <v>0.9</v>
      </c>
      <c r="W3066">
        <v>73.900000000000006</v>
      </c>
      <c r="X3066">
        <v>8.1999999999999993</v>
      </c>
      <c r="Y3066">
        <v>1771</v>
      </c>
      <c r="Z3066">
        <v>33.4</v>
      </c>
      <c r="AA3066">
        <v>9818</v>
      </c>
      <c r="AB3066">
        <v>78.7</v>
      </c>
      <c r="AC3066">
        <v>3.3</v>
      </c>
      <c r="AD3066">
        <v>76700</v>
      </c>
      <c r="AE3066">
        <v>8416</v>
      </c>
      <c r="AF3066">
        <v>2.57</v>
      </c>
      <c r="AG3066">
        <v>18458</v>
      </c>
      <c r="AH3066">
        <v>35487</v>
      </c>
      <c r="AI3066">
        <v>27.3</v>
      </c>
      <c r="AJ3066">
        <v>201</v>
      </c>
      <c r="AK3066">
        <v>2218</v>
      </c>
      <c r="AL3066">
        <v>0.6</v>
      </c>
      <c r="AM3066">
        <v>769</v>
      </c>
      <c r="AN3066">
        <v>998</v>
      </c>
      <c r="AO3066">
        <v>0</v>
      </c>
      <c r="AP3066">
        <v>0</v>
      </c>
      <c r="AQ3066">
        <v>0</v>
      </c>
      <c r="AR3066">
        <v>0</v>
      </c>
      <c r="AS3066">
        <v>0</v>
      </c>
      <c r="AT3066">
        <v>25.3</v>
      </c>
      <c r="AU3066">
        <v>0</v>
      </c>
      <c r="AV3066">
        <v>0</v>
      </c>
      <c r="AW3066">
        <v>73416</v>
      </c>
      <c r="AX3066">
        <v>3309</v>
      </c>
      <c r="AY3066">
        <v>2777</v>
      </c>
      <c r="AZ3066">
        <v>11</v>
      </c>
      <c r="BA3066">
        <v>437.04</v>
      </c>
      <c r="BB3066">
        <v>49.7</v>
      </c>
    </row>
    <row r="3067" spans="1:54" x14ac:dyDescent="0.3">
      <c r="A3067">
        <v>54045</v>
      </c>
      <c r="B3067" t="s">
        <v>99</v>
      </c>
      <c r="C3067" t="s">
        <v>903</v>
      </c>
      <c r="D3067">
        <v>35348</v>
      </c>
      <c r="E3067">
        <v>36745</v>
      </c>
      <c r="F3067">
        <v>-3.8</v>
      </c>
      <c r="G3067">
        <v>36743</v>
      </c>
      <c r="H3067">
        <v>5.9</v>
      </c>
      <c r="I3067">
        <v>20.7</v>
      </c>
      <c r="J3067">
        <v>17.2</v>
      </c>
      <c r="K3067">
        <v>50.4</v>
      </c>
      <c r="L3067">
        <v>96.7</v>
      </c>
      <c r="M3067">
        <v>2</v>
      </c>
      <c r="N3067">
        <v>0.1</v>
      </c>
      <c r="O3067">
        <v>0.3</v>
      </c>
      <c r="P3067">
        <v>0</v>
      </c>
      <c r="Q3067">
        <v>0.9</v>
      </c>
      <c r="R3067">
        <v>0.9</v>
      </c>
      <c r="S3067">
        <v>95.9</v>
      </c>
      <c r="T3067">
        <v>88.1</v>
      </c>
      <c r="U3067">
        <v>0.3</v>
      </c>
      <c r="V3067">
        <v>1.2</v>
      </c>
      <c r="W3067">
        <v>76.400000000000006</v>
      </c>
      <c r="X3067">
        <v>9.1999999999999993</v>
      </c>
      <c r="Y3067">
        <v>2908</v>
      </c>
      <c r="Z3067">
        <v>25.8</v>
      </c>
      <c r="AA3067">
        <v>16710</v>
      </c>
      <c r="AB3067">
        <v>73.8</v>
      </c>
      <c r="AC3067">
        <v>6.9</v>
      </c>
      <c r="AD3067">
        <v>77600</v>
      </c>
      <c r="AE3067">
        <v>14699</v>
      </c>
      <c r="AF3067">
        <v>2.4300000000000002</v>
      </c>
      <c r="AG3067">
        <v>19901</v>
      </c>
      <c r="AH3067">
        <v>36999</v>
      </c>
      <c r="AI3067">
        <v>19.8</v>
      </c>
      <c r="AJ3067">
        <v>658</v>
      </c>
      <c r="AK3067">
        <v>10322</v>
      </c>
      <c r="AL3067">
        <v>-1.8</v>
      </c>
      <c r="AM3067">
        <v>1224</v>
      </c>
      <c r="AN3067">
        <v>1987</v>
      </c>
      <c r="AO3067">
        <v>1.6</v>
      </c>
      <c r="AP3067">
        <v>0</v>
      </c>
      <c r="AQ3067">
        <v>0</v>
      </c>
      <c r="AR3067">
        <v>0</v>
      </c>
      <c r="AS3067">
        <v>0</v>
      </c>
      <c r="AT3067">
        <v>34.5</v>
      </c>
      <c r="AU3067">
        <v>124916</v>
      </c>
      <c r="AV3067">
        <v>155660</v>
      </c>
      <c r="AW3067">
        <v>494714</v>
      </c>
      <c r="AX3067">
        <v>13941</v>
      </c>
      <c r="AY3067">
        <v>39628</v>
      </c>
      <c r="AZ3067">
        <v>1</v>
      </c>
      <c r="BA3067">
        <v>453.74</v>
      </c>
      <c r="BB3067">
        <v>81</v>
      </c>
    </row>
    <row r="3068" spans="1:54" x14ac:dyDescent="0.3">
      <c r="A3068">
        <v>54047</v>
      </c>
      <c r="B3068" t="s">
        <v>433</v>
      </c>
      <c r="C3068" t="s">
        <v>903</v>
      </c>
      <c r="D3068">
        <v>20448</v>
      </c>
      <c r="E3068">
        <v>22113</v>
      </c>
      <c r="F3068">
        <v>-7.5</v>
      </c>
      <c r="G3068">
        <v>22113</v>
      </c>
      <c r="H3068">
        <v>6.3</v>
      </c>
      <c r="I3068">
        <v>20.6</v>
      </c>
      <c r="J3068">
        <v>18.100000000000001</v>
      </c>
      <c r="K3068">
        <v>50.6</v>
      </c>
      <c r="L3068">
        <v>89.4</v>
      </c>
      <c r="M3068">
        <v>9</v>
      </c>
      <c r="N3068">
        <v>0.2</v>
      </c>
      <c r="O3068">
        <v>0.2</v>
      </c>
      <c r="P3068">
        <v>0</v>
      </c>
      <c r="Q3068">
        <v>1.2</v>
      </c>
      <c r="R3068">
        <v>0.6</v>
      </c>
      <c r="S3068">
        <v>88.9</v>
      </c>
      <c r="T3068">
        <v>93.6</v>
      </c>
      <c r="U3068">
        <v>0.6</v>
      </c>
      <c r="V3068">
        <v>1</v>
      </c>
      <c r="W3068">
        <v>63.1</v>
      </c>
      <c r="X3068">
        <v>5.8</v>
      </c>
      <c r="Y3068">
        <v>1476</v>
      </c>
      <c r="Z3068">
        <v>25.7</v>
      </c>
      <c r="AA3068">
        <v>11188</v>
      </c>
      <c r="AB3068">
        <v>77.400000000000006</v>
      </c>
      <c r="AC3068">
        <v>4.3</v>
      </c>
      <c r="AD3068">
        <v>35000</v>
      </c>
      <c r="AE3068">
        <v>8229</v>
      </c>
      <c r="AF3068">
        <v>2.54</v>
      </c>
      <c r="AG3068">
        <v>14093</v>
      </c>
      <c r="AH3068">
        <v>22252</v>
      </c>
      <c r="AI3068">
        <v>36.299999999999997</v>
      </c>
      <c r="AJ3068">
        <v>267</v>
      </c>
      <c r="AK3068">
        <v>3046</v>
      </c>
      <c r="AL3068">
        <v>-7.3</v>
      </c>
      <c r="AM3068">
        <v>478</v>
      </c>
      <c r="AN3068">
        <v>767</v>
      </c>
      <c r="AO3068">
        <v>0</v>
      </c>
      <c r="AP3068">
        <v>0</v>
      </c>
      <c r="AQ3068">
        <v>0</v>
      </c>
      <c r="AR3068">
        <v>0</v>
      </c>
      <c r="AS3068">
        <v>0</v>
      </c>
      <c r="AT3068">
        <v>0</v>
      </c>
      <c r="AU3068">
        <v>0</v>
      </c>
      <c r="AV3068">
        <v>19961</v>
      </c>
      <c r="AW3068">
        <v>129379</v>
      </c>
      <c r="AX3068">
        <v>5664</v>
      </c>
      <c r="AY3068">
        <v>6926</v>
      </c>
      <c r="AZ3068">
        <v>7</v>
      </c>
      <c r="BA3068">
        <v>533.46</v>
      </c>
      <c r="BB3068">
        <v>41.5</v>
      </c>
    </row>
    <row r="3069" spans="1:54" x14ac:dyDescent="0.3">
      <c r="A3069">
        <v>54049</v>
      </c>
      <c r="B3069" t="s">
        <v>28</v>
      </c>
      <c r="C3069" t="s">
        <v>903</v>
      </c>
      <c r="D3069">
        <v>56803</v>
      </c>
      <c r="E3069">
        <v>56418</v>
      </c>
      <c r="F3069">
        <v>0.7</v>
      </c>
      <c r="G3069">
        <v>56418</v>
      </c>
      <c r="H3069">
        <v>5.8</v>
      </c>
      <c r="I3069">
        <v>19.899999999999999</v>
      </c>
      <c r="J3069">
        <v>18.100000000000001</v>
      </c>
      <c r="K3069">
        <v>50.8</v>
      </c>
      <c r="L3069">
        <v>94.1</v>
      </c>
      <c r="M3069">
        <v>3.5</v>
      </c>
      <c r="N3069">
        <v>0.3</v>
      </c>
      <c r="O3069">
        <v>0.6</v>
      </c>
      <c r="P3069">
        <v>0</v>
      </c>
      <c r="Q3069">
        <v>1.6</v>
      </c>
      <c r="R3069">
        <v>1.2</v>
      </c>
      <c r="S3069">
        <v>93</v>
      </c>
      <c r="T3069">
        <v>90.4</v>
      </c>
      <c r="U3069">
        <v>1.2</v>
      </c>
      <c r="V3069">
        <v>2.1</v>
      </c>
      <c r="W3069">
        <v>87.6</v>
      </c>
      <c r="X3069">
        <v>20.3</v>
      </c>
      <c r="Y3069">
        <v>5029</v>
      </c>
      <c r="Z3069">
        <v>24.8</v>
      </c>
      <c r="AA3069">
        <v>26338</v>
      </c>
      <c r="AB3069">
        <v>76.099999999999994</v>
      </c>
      <c r="AC3069">
        <v>12.1</v>
      </c>
      <c r="AD3069">
        <v>91500</v>
      </c>
      <c r="AE3069">
        <v>22593</v>
      </c>
      <c r="AF3069">
        <v>2.4500000000000002</v>
      </c>
      <c r="AG3069">
        <v>23229</v>
      </c>
      <c r="AH3069">
        <v>42152</v>
      </c>
      <c r="AI3069">
        <v>15.9</v>
      </c>
      <c r="AJ3069">
        <v>1223</v>
      </c>
      <c r="AK3069">
        <v>18104</v>
      </c>
      <c r="AL3069">
        <v>0</v>
      </c>
      <c r="AM3069">
        <v>2545</v>
      </c>
      <c r="AN3069">
        <v>3967</v>
      </c>
      <c r="AO3069">
        <v>0</v>
      </c>
      <c r="AP3069">
        <v>0</v>
      </c>
      <c r="AQ3069">
        <v>1</v>
      </c>
      <c r="AR3069">
        <v>0</v>
      </c>
      <c r="AS3069">
        <v>0</v>
      </c>
      <c r="AT3069">
        <v>29.5</v>
      </c>
      <c r="AU3069">
        <v>546362</v>
      </c>
      <c r="AV3069">
        <v>0</v>
      </c>
      <c r="AW3069">
        <v>614884</v>
      </c>
      <c r="AX3069">
        <v>10838</v>
      </c>
      <c r="AY3069">
        <v>67227</v>
      </c>
      <c r="AZ3069">
        <v>13</v>
      </c>
      <c r="BA3069">
        <v>308.74</v>
      </c>
      <c r="BB3069">
        <v>182.7</v>
      </c>
    </row>
    <row r="3070" spans="1:54" x14ac:dyDescent="0.3">
      <c r="A3070">
        <v>54051</v>
      </c>
      <c r="B3070" t="s">
        <v>27</v>
      </c>
      <c r="C3070" t="s">
        <v>903</v>
      </c>
      <c r="D3070">
        <v>32416</v>
      </c>
      <c r="E3070">
        <v>33107</v>
      </c>
      <c r="F3070">
        <v>-2.1</v>
      </c>
      <c r="G3070">
        <v>33107</v>
      </c>
      <c r="H3070">
        <v>5.3</v>
      </c>
      <c r="I3070">
        <v>20.100000000000001</v>
      </c>
      <c r="J3070">
        <v>19.600000000000001</v>
      </c>
      <c r="K3070">
        <v>50.7</v>
      </c>
      <c r="L3070">
        <v>97.6</v>
      </c>
      <c r="M3070">
        <v>0.7</v>
      </c>
      <c r="N3070">
        <v>0.2</v>
      </c>
      <c r="O3070">
        <v>0.4</v>
      </c>
      <c r="P3070">
        <v>0</v>
      </c>
      <c r="Q3070">
        <v>1</v>
      </c>
      <c r="R3070">
        <v>1</v>
      </c>
      <c r="S3070">
        <v>96.7</v>
      </c>
      <c r="T3070">
        <v>90.4</v>
      </c>
      <c r="U3070">
        <v>0.8</v>
      </c>
      <c r="V3070">
        <v>1.8</v>
      </c>
      <c r="W3070">
        <v>88.1</v>
      </c>
      <c r="X3070">
        <v>14.2</v>
      </c>
      <c r="Y3070">
        <v>3304</v>
      </c>
      <c r="Z3070">
        <v>22.5</v>
      </c>
      <c r="AA3070">
        <v>15824</v>
      </c>
      <c r="AB3070">
        <v>76.5</v>
      </c>
      <c r="AC3070">
        <v>9.4</v>
      </c>
      <c r="AD3070">
        <v>86000</v>
      </c>
      <c r="AE3070">
        <v>14042</v>
      </c>
      <c r="AF3070">
        <v>2.2999999999999998</v>
      </c>
      <c r="AG3070">
        <v>24329</v>
      </c>
      <c r="AH3070">
        <v>40681</v>
      </c>
      <c r="AI3070">
        <v>16.100000000000001</v>
      </c>
      <c r="AJ3070">
        <v>510</v>
      </c>
      <c r="AK3070">
        <v>9559</v>
      </c>
      <c r="AL3070">
        <v>-0.9</v>
      </c>
      <c r="AM3070">
        <v>1201</v>
      </c>
      <c r="AN3070">
        <v>1784</v>
      </c>
      <c r="AO3070">
        <v>0</v>
      </c>
      <c r="AP3070">
        <v>0</v>
      </c>
      <c r="AQ3070">
        <v>0</v>
      </c>
      <c r="AR3070">
        <v>0</v>
      </c>
      <c r="AS3070">
        <v>0</v>
      </c>
      <c r="AT3070">
        <v>32.700000000000003</v>
      </c>
      <c r="AU3070">
        <v>0</v>
      </c>
      <c r="AV3070">
        <v>0</v>
      </c>
      <c r="AW3070">
        <v>272442</v>
      </c>
      <c r="AX3070">
        <v>8199</v>
      </c>
      <c r="AY3070">
        <v>26294</v>
      </c>
      <c r="AZ3070">
        <v>1</v>
      </c>
      <c r="BA3070">
        <v>305.43</v>
      </c>
      <c r="BB3070">
        <v>108.4</v>
      </c>
    </row>
    <row r="3071" spans="1:54" x14ac:dyDescent="0.3">
      <c r="A3071">
        <v>54053</v>
      </c>
      <c r="B3071" t="s">
        <v>701</v>
      </c>
      <c r="C3071" t="s">
        <v>903</v>
      </c>
      <c r="D3071">
        <v>27016</v>
      </c>
      <c r="E3071">
        <v>27326</v>
      </c>
      <c r="F3071">
        <v>-1.1000000000000001</v>
      </c>
      <c r="G3071">
        <v>27324</v>
      </c>
      <c r="H3071">
        <v>5.3</v>
      </c>
      <c r="I3071">
        <v>21.2</v>
      </c>
      <c r="J3071">
        <v>18.8</v>
      </c>
      <c r="K3071">
        <v>51.9</v>
      </c>
      <c r="L3071">
        <v>97.4</v>
      </c>
      <c r="M3071">
        <v>0.9</v>
      </c>
      <c r="N3071">
        <v>0.2</v>
      </c>
      <c r="O3071">
        <v>0.4</v>
      </c>
      <c r="P3071">
        <v>0.1</v>
      </c>
      <c r="Q3071">
        <v>1.1000000000000001</v>
      </c>
      <c r="R3071">
        <v>0.6</v>
      </c>
      <c r="S3071">
        <v>96.8</v>
      </c>
      <c r="T3071">
        <v>89.7</v>
      </c>
      <c r="U3071">
        <v>0.4</v>
      </c>
      <c r="V3071">
        <v>1.3</v>
      </c>
      <c r="W3071">
        <v>81.7</v>
      </c>
      <c r="X3071">
        <v>10</v>
      </c>
      <c r="Y3071">
        <v>2950</v>
      </c>
      <c r="Z3071">
        <v>26.3</v>
      </c>
      <c r="AA3071">
        <v>12945</v>
      </c>
      <c r="AB3071">
        <v>79.5</v>
      </c>
      <c r="AC3071">
        <v>6.5</v>
      </c>
      <c r="AD3071">
        <v>83900</v>
      </c>
      <c r="AE3071">
        <v>10609</v>
      </c>
      <c r="AF3071">
        <v>2.5</v>
      </c>
      <c r="AG3071">
        <v>20622</v>
      </c>
      <c r="AH3071">
        <v>38411</v>
      </c>
      <c r="AI3071">
        <v>19</v>
      </c>
      <c r="AJ3071">
        <v>327</v>
      </c>
      <c r="AK3071">
        <v>4457</v>
      </c>
      <c r="AL3071">
        <v>-0.8</v>
      </c>
      <c r="AM3071">
        <v>968</v>
      </c>
      <c r="AN3071">
        <v>1221</v>
      </c>
      <c r="AO3071">
        <v>0</v>
      </c>
      <c r="AP3071">
        <v>0</v>
      </c>
      <c r="AQ3071">
        <v>0</v>
      </c>
      <c r="AR3071">
        <v>0</v>
      </c>
      <c r="AS3071">
        <v>0</v>
      </c>
      <c r="AT3071">
        <v>30.8</v>
      </c>
      <c r="AU3071">
        <v>0</v>
      </c>
      <c r="AV3071">
        <v>0</v>
      </c>
      <c r="AW3071">
        <v>135351</v>
      </c>
      <c r="AX3071">
        <v>5320</v>
      </c>
      <c r="AY3071">
        <v>12058</v>
      </c>
      <c r="AZ3071">
        <v>1</v>
      </c>
      <c r="BA3071">
        <v>430.75</v>
      </c>
      <c r="BB3071">
        <v>63.4</v>
      </c>
    </row>
    <row r="3072" spans="1:54" x14ac:dyDescent="0.3">
      <c r="A3072">
        <v>54055</v>
      </c>
      <c r="B3072" t="s">
        <v>1354</v>
      </c>
      <c r="C3072" t="s">
        <v>903</v>
      </c>
      <c r="D3072">
        <v>61785</v>
      </c>
      <c r="E3072">
        <v>62266</v>
      </c>
      <c r="F3072">
        <v>-0.8</v>
      </c>
      <c r="G3072">
        <v>62264</v>
      </c>
      <c r="H3072">
        <v>6.4</v>
      </c>
      <c r="I3072">
        <v>21</v>
      </c>
      <c r="J3072">
        <v>19.3</v>
      </c>
      <c r="K3072">
        <v>52.1</v>
      </c>
      <c r="L3072">
        <v>91.2</v>
      </c>
      <c r="M3072">
        <v>6.3</v>
      </c>
      <c r="N3072">
        <v>0.2</v>
      </c>
      <c r="O3072">
        <v>0.6</v>
      </c>
      <c r="P3072">
        <v>0</v>
      </c>
      <c r="Q3072">
        <v>1.7</v>
      </c>
      <c r="R3072">
        <v>1</v>
      </c>
      <c r="S3072">
        <v>90.4</v>
      </c>
      <c r="T3072">
        <v>88.2</v>
      </c>
      <c r="U3072">
        <v>1.3</v>
      </c>
      <c r="V3072">
        <v>3</v>
      </c>
      <c r="W3072">
        <v>80.900000000000006</v>
      </c>
      <c r="X3072">
        <v>17.7</v>
      </c>
      <c r="Y3072">
        <v>5385</v>
      </c>
      <c r="Z3072">
        <v>22.2</v>
      </c>
      <c r="AA3072">
        <v>29825</v>
      </c>
      <c r="AB3072">
        <v>72.2</v>
      </c>
      <c r="AC3072">
        <v>11.4</v>
      </c>
      <c r="AD3072">
        <v>79400</v>
      </c>
      <c r="AE3072">
        <v>25641</v>
      </c>
      <c r="AF3072">
        <v>2.38</v>
      </c>
      <c r="AG3072">
        <v>20391</v>
      </c>
      <c r="AH3072">
        <v>34842</v>
      </c>
      <c r="AI3072">
        <v>22.2</v>
      </c>
      <c r="AJ3072">
        <v>1304</v>
      </c>
      <c r="AK3072">
        <v>18552</v>
      </c>
      <c r="AL3072">
        <v>0.3</v>
      </c>
      <c r="AM3072">
        <v>2968</v>
      </c>
      <c r="AN3072">
        <v>3671</v>
      </c>
      <c r="AO3072">
        <v>3.5</v>
      </c>
      <c r="AP3072">
        <v>0</v>
      </c>
      <c r="AQ3072">
        <v>0</v>
      </c>
      <c r="AR3072">
        <v>0</v>
      </c>
      <c r="AS3072">
        <v>0</v>
      </c>
      <c r="AT3072">
        <v>32.799999999999997</v>
      </c>
      <c r="AU3072">
        <v>252489</v>
      </c>
      <c r="AV3072">
        <v>0</v>
      </c>
      <c r="AW3072">
        <v>765556</v>
      </c>
      <c r="AX3072">
        <v>12455</v>
      </c>
      <c r="AY3072">
        <v>88355</v>
      </c>
      <c r="AZ3072">
        <v>5</v>
      </c>
      <c r="BA3072">
        <v>418.99</v>
      </c>
      <c r="BB3072">
        <v>148.6</v>
      </c>
    </row>
    <row r="3073" spans="1:54" x14ac:dyDescent="0.3">
      <c r="A3073">
        <v>54057</v>
      </c>
      <c r="B3073" t="s">
        <v>208</v>
      </c>
      <c r="C3073" t="s">
        <v>903</v>
      </c>
      <c r="D3073">
        <v>27578</v>
      </c>
      <c r="E3073">
        <v>28212</v>
      </c>
      <c r="F3073">
        <v>-2.2000000000000002</v>
      </c>
      <c r="G3073">
        <v>28212</v>
      </c>
      <c r="H3073">
        <v>5.3</v>
      </c>
      <c r="I3073">
        <v>20</v>
      </c>
      <c r="J3073">
        <v>19.899999999999999</v>
      </c>
      <c r="K3073">
        <v>50.4</v>
      </c>
      <c r="L3073">
        <v>94.9</v>
      </c>
      <c r="M3073">
        <v>3.1</v>
      </c>
      <c r="N3073">
        <v>0.2</v>
      </c>
      <c r="O3073">
        <v>0.4</v>
      </c>
      <c r="P3073">
        <v>0</v>
      </c>
      <c r="Q3073">
        <v>1.4</v>
      </c>
      <c r="R3073">
        <v>0.9</v>
      </c>
      <c r="S3073">
        <v>94.2</v>
      </c>
      <c r="T3073">
        <v>91.5</v>
      </c>
      <c r="U3073">
        <v>0.2</v>
      </c>
      <c r="V3073">
        <v>1.2</v>
      </c>
      <c r="W3073">
        <v>86.9</v>
      </c>
      <c r="X3073">
        <v>13.2</v>
      </c>
      <c r="Y3073">
        <v>2486</v>
      </c>
      <c r="Z3073">
        <v>25.3</v>
      </c>
      <c r="AA3073">
        <v>13101</v>
      </c>
      <c r="AB3073">
        <v>62.8</v>
      </c>
      <c r="AC3073">
        <v>9.1</v>
      </c>
      <c r="AD3073">
        <v>114800</v>
      </c>
      <c r="AE3073">
        <v>11180</v>
      </c>
      <c r="AF3073">
        <v>2.44</v>
      </c>
      <c r="AG3073">
        <v>19788</v>
      </c>
      <c r="AH3073">
        <v>31163</v>
      </c>
      <c r="AI3073">
        <v>15.8</v>
      </c>
      <c r="AJ3073">
        <v>449</v>
      </c>
      <c r="AK3073">
        <v>6154</v>
      </c>
      <c r="AL3073">
        <v>-5.6</v>
      </c>
      <c r="AM3073">
        <v>1385</v>
      </c>
      <c r="AN3073">
        <v>1886</v>
      </c>
      <c r="AO3073">
        <v>0</v>
      </c>
      <c r="AP3073">
        <v>0</v>
      </c>
      <c r="AQ3073">
        <v>0</v>
      </c>
      <c r="AR3073">
        <v>0</v>
      </c>
      <c r="AS3073">
        <v>0</v>
      </c>
      <c r="AT3073">
        <v>23</v>
      </c>
      <c r="AU3073">
        <v>0</v>
      </c>
      <c r="AV3073">
        <v>0</v>
      </c>
      <c r="AW3073">
        <v>223649</v>
      </c>
      <c r="AX3073">
        <v>8314</v>
      </c>
      <c r="AY3073">
        <v>21407</v>
      </c>
      <c r="AZ3073">
        <v>32</v>
      </c>
      <c r="BA3073">
        <v>327.83</v>
      </c>
      <c r="BB3073">
        <v>86.1</v>
      </c>
    </row>
    <row r="3074" spans="1:54" x14ac:dyDescent="0.3">
      <c r="A3074">
        <v>54059</v>
      </c>
      <c r="B3074" t="s">
        <v>1970</v>
      </c>
      <c r="C3074" t="s">
        <v>903</v>
      </c>
      <c r="D3074">
        <v>25716</v>
      </c>
      <c r="E3074">
        <v>26834</v>
      </c>
      <c r="F3074">
        <v>-4.2</v>
      </c>
      <c r="G3074">
        <v>26839</v>
      </c>
      <c r="H3074">
        <v>6.4</v>
      </c>
      <c r="I3074">
        <v>22.1</v>
      </c>
      <c r="J3074">
        <v>15.5</v>
      </c>
      <c r="K3074">
        <v>50.7</v>
      </c>
      <c r="L3074">
        <v>96.5</v>
      </c>
      <c r="M3074">
        <v>1.9</v>
      </c>
      <c r="N3074">
        <v>0.1</v>
      </c>
      <c r="O3074">
        <v>0.4</v>
      </c>
      <c r="P3074">
        <v>0</v>
      </c>
      <c r="Q3074">
        <v>1.1000000000000001</v>
      </c>
      <c r="R3074">
        <v>0.6</v>
      </c>
      <c r="S3074">
        <v>95.9</v>
      </c>
      <c r="T3074">
        <v>89.9</v>
      </c>
      <c r="U3074">
        <v>0.6</v>
      </c>
      <c r="V3074">
        <v>1.3</v>
      </c>
      <c r="W3074">
        <v>72.599999999999994</v>
      </c>
      <c r="X3074">
        <v>10.7</v>
      </c>
      <c r="Y3074">
        <v>1422</v>
      </c>
      <c r="Z3074">
        <v>30.2</v>
      </c>
      <c r="AA3074">
        <v>12633</v>
      </c>
      <c r="AB3074">
        <v>77.7</v>
      </c>
      <c r="AC3074">
        <v>7.9</v>
      </c>
      <c r="AD3074">
        <v>69000</v>
      </c>
      <c r="AE3074">
        <v>10827</v>
      </c>
      <c r="AF3074">
        <v>2.4300000000000002</v>
      </c>
      <c r="AG3074">
        <v>20609</v>
      </c>
      <c r="AH3074">
        <v>35955</v>
      </c>
      <c r="AI3074">
        <v>22.9</v>
      </c>
      <c r="AJ3074">
        <v>418</v>
      </c>
      <c r="AK3074">
        <v>5084</v>
      </c>
      <c r="AL3074">
        <v>-4.9000000000000004</v>
      </c>
      <c r="AM3074">
        <v>891</v>
      </c>
      <c r="AN3074">
        <v>1140</v>
      </c>
      <c r="AO3074">
        <v>0</v>
      </c>
      <c r="AP3074">
        <v>0</v>
      </c>
      <c r="AQ3074">
        <v>0</v>
      </c>
      <c r="AR3074">
        <v>0</v>
      </c>
      <c r="AS3074">
        <v>0</v>
      </c>
      <c r="AT3074">
        <v>21.6</v>
      </c>
      <c r="AU3074">
        <v>0</v>
      </c>
      <c r="AV3074">
        <v>50456</v>
      </c>
      <c r="AW3074">
        <v>108241</v>
      </c>
      <c r="AX3074">
        <v>4057</v>
      </c>
      <c r="AY3074">
        <v>9961</v>
      </c>
      <c r="AZ3074">
        <v>5</v>
      </c>
      <c r="BA3074">
        <v>423.11</v>
      </c>
      <c r="BB3074">
        <v>63.4</v>
      </c>
    </row>
    <row r="3075" spans="1:54" x14ac:dyDescent="0.3">
      <c r="A3075">
        <v>54061</v>
      </c>
      <c r="B3075" t="s">
        <v>1971</v>
      </c>
      <c r="C3075" t="s">
        <v>903</v>
      </c>
      <c r="D3075">
        <v>103463</v>
      </c>
      <c r="E3075">
        <v>96189</v>
      </c>
      <c r="F3075">
        <v>7.6</v>
      </c>
      <c r="G3075">
        <v>96189</v>
      </c>
      <c r="H3075">
        <v>5</v>
      </c>
      <c r="I3075">
        <v>16</v>
      </c>
      <c r="J3075">
        <v>10.8</v>
      </c>
      <c r="K3075">
        <v>48.6</v>
      </c>
      <c r="L3075">
        <v>90.8</v>
      </c>
      <c r="M3075">
        <v>3.9</v>
      </c>
      <c r="N3075">
        <v>0.2</v>
      </c>
      <c r="O3075">
        <v>3.2</v>
      </c>
      <c r="P3075">
        <v>0.1</v>
      </c>
      <c r="Q3075">
        <v>1.9</v>
      </c>
      <c r="R3075">
        <v>2</v>
      </c>
      <c r="S3075">
        <v>89</v>
      </c>
      <c r="T3075">
        <v>79.8</v>
      </c>
      <c r="U3075">
        <v>4.5</v>
      </c>
      <c r="V3075">
        <v>5.7</v>
      </c>
      <c r="W3075">
        <v>90.7</v>
      </c>
      <c r="X3075">
        <v>38.1</v>
      </c>
      <c r="Y3075">
        <v>5456</v>
      </c>
      <c r="Z3075">
        <v>20.8</v>
      </c>
      <c r="AA3075">
        <v>44494</v>
      </c>
      <c r="AB3075">
        <v>57</v>
      </c>
      <c r="AC3075">
        <v>33.200000000000003</v>
      </c>
      <c r="AD3075">
        <v>161800</v>
      </c>
      <c r="AE3075">
        <v>36449</v>
      </c>
      <c r="AF3075">
        <v>2.5</v>
      </c>
      <c r="AG3075">
        <v>25846</v>
      </c>
      <c r="AH3075">
        <v>44173</v>
      </c>
      <c r="AI3075">
        <v>22.4</v>
      </c>
      <c r="AJ3075">
        <v>2248</v>
      </c>
      <c r="AK3075">
        <v>44269</v>
      </c>
      <c r="AL3075">
        <v>0.8</v>
      </c>
      <c r="AM3075">
        <v>5203</v>
      </c>
      <c r="AN3075">
        <v>5962</v>
      </c>
      <c r="AO3075">
        <v>0</v>
      </c>
      <c r="AP3075">
        <v>0</v>
      </c>
      <c r="AQ3075">
        <v>3.6</v>
      </c>
      <c r="AR3075">
        <v>0</v>
      </c>
      <c r="AS3075">
        <v>0</v>
      </c>
      <c r="AT3075">
        <v>0</v>
      </c>
      <c r="AU3075">
        <v>0</v>
      </c>
      <c r="AV3075">
        <v>370348</v>
      </c>
      <c r="AW3075">
        <v>1289674</v>
      </c>
      <c r="AX3075">
        <v>14727</v>
      </c>
      <c r="AY3075">
        <v>192832</v>
      </c>
      <c r="AZ3075">
        <v>100</v>
      </c>
      <c r="BA3075">
        <v>360.06</v>
      </c>
      <c r="BB3075">
        <v>267.10000000000002</v>
      </c>
    </row>
    <row r="3076" spans="1:54" x14ac:dyDescent="0.3">
      <c r="A3076">
        <v>54063</v>
      </c>
      <c r="B3076" t="s">
        <v>25</v>
      </c>
      <c r="C3076" t="s">
        <v>903</v>
      </c>
      <c r="D3076">
        <v>13582</v>
      </c>
      <c r="E3076">
        <v>13500</v>
      </c>
      <c r="F3076">
        <v>0.6</v>
      </c>
      <c r="G3076">
        <v>13502</v>
      </c>
      <c r="H3076">
        <v>5.4</v>
      </c>
      <c r="I3076">
        <v>20.9</v>
      </c>
      <c r="J3076">
        <v>22.4</v>
      </c>
      <c r="K3076">
        <v>50.6</v>
      </c>
      <c r="L3076">
        <v>97.3</v>
      </c>
      <c r="M3076">
        <v>0.8</v>
      </c>
      <c r="N3076">
        <v>0.3</v>
      </c>
      <c r="O3076">
        <v>0.2</v>
      </c>
      <c r="P3076">
        <v>0</v>
      </c>
      <c r="Q3076">
        <v>1.5</v>
      </c>
      <c r="R3076">
        <v>0.8</v>
      </c>
      <c r="S3076">
        <v>96.6</v>
      </c>
      <c r="T3076">
        <v>89.9</v>
      </c>
      <c r="U3076">
        <v>0.3</v>
      </c>
      <c r="V3076">
        <v>1.9</v>
      </c>
      <c r="W3076">
        <v>80.3</v>
      </c>
      <c r="X3076">
        <v>13.7</v>
      </c>
      <c r="Y3076">
        <v>1055</v>
      </c>
      <c r="Z3076">
        <v>34.4</v>
      </c>
      <c r="AA3076">
        <v>7570</v>
      </c>
      <c r="AB3076">
        <v>82.5</v>
      </c>
      <c r="AC3076">
        <v>2.1</v>
      </c>
      <c r="AD3076">
        <v>102200</v>
      </c>
      <c r="AE3076">
        <v>5648</v>
      </c>
      <c r="AF3076">
        <v>2.38</v>
      </c>
      <c r="AG3076">
        <v>20294</v>
      </c>
      <c r="AH3076">
        <v>41234</v>
      </c>
      <c r="AI3076">
        <v>13.6</v>
      </c>
      <c r="AJ3076">
        <v>177</v>
      </c>
      <c r="AK3076">
        <v>1417</v>
      </c>
      <c r="AL3076">
        <v>6.5</v>
      </c>
      <c r="AM3076">
        <v>797</v>
      </c>
      <c r="AN3076">
        <v>1316</v>
      </c>
      <c r="AO3076">
        <v>0</v>
      </c>
      <c r="AP3076">
        <v>0</v>
      </c>
      <c r="AQ3076">
        <v>0</v>
      </c>
      <c r="AR3076">
        <v>0</v>
      </c>
      <c r="AS3076">
        <v>0</v>
      </c>
      <c r="AT3076">
        <v>0</v>
      </c>
      <c r="AU3076">
        <v>0</v>
      </c>
      <c r="AV3076">
        <v>3651</v>
      </c>
      <c r="AW3076">
        <v>31612</v>
      </c>
      <c r="AX3076">
        <v>2327</v>
      </c>
      <c r="AY3076">
        <v>2844</v>
      </c>
      <c r="AZ3076">
        <v>0</v>
      </c>
      <c r="BA3076">
        <v>472.75</v>
      </c>
      <c r="BB3076">
        <v>28.6</v>
      </c>
    </row>
    <row r="3077" spans="1:54" x14ac:dyDescent="0.3">
      <c r="A3077">
        <v>54065</v>
      </c>
      <c r="B3077" t="s">
        <v>23</v>
      </c>
      <c r="C3077" t="s">
        <v>903</v>
      </c>
      <c r="D3077">
        <v>17453</v>
      </c>
      <c r="E3077">
        <v>17541</v>
      </c>
      <c r="F3077">
        <v>-0.5</v>
      </c>
      <c r="G3077">
        <v>17541</v>
      </c>
      <c r="H3077">
        <v>4.0999999999999996</v>
      </c>
      <c r="I3077">
        <v>19</v>
      </c>
      <c r="J3077">
        <v>20.9</v>
      </c>
      <c r="K3077">
        <v>50.4</v>
      </c>
      <c r="L3077">
        <v>96.9</v>
      </c>
      <c r="M3077">
        <v>0.8</v>
      </c>
      <c r="N3077">
        <v>0.4</v>
      </c>
      <c r="O3077">
        <v>0.4</v>
      </c>
      <c r="P3077">
        <v>0</v>
      </c>
      <c r="Q3077">
        <v>1.4</v>
      </c>
      <c r="R3077">
        <v>1.2</v>
      </c>
      <c r="S3077">
        <v>96</v>
      </c>
      <c r="T3077">
        <v>90.8</v>
      </c>
      <c r="U3077">
        <v>1.4</v>
      </c>
      <c r="V3077">
        <v>2</v>
      </c>
      <c r="W3077">
        <v>81.599999999999994</v>
      </c>
      <c r="X3077">
        <v>15.8</v>
      </c>
      <c r="Y3077">
        <v>1356</v>
      </c>
      <c r="Z3077">
        <v>33.5</v>
      </c>
      <c r="AA3077">
        <v>9832</v>
      </c>
      <c r="AB3077">
        <v>65</v>
      </c>
      <c r="AC3077">
        <v>6</v>
      </c>
      <c r="AD3077">
        <v>161200</v>
      </c>
      <c r="AE3077">
        <v>7343</v>
      </c>
      <c r="AF3077">
        <v>2.37</v>
      </c>
      <c r="AG3077">
        <v>22312</v>
      </c>
      <c r="AH3077">
        <v>36046</v>
      </c>
      <c r="AI3077">
        <v>15.3</v>
      </c>
      <c r="AJ3077">
        <v>226</v>
      </c>
      <c r="AK3077">
        <v>1975</v>
      </c>
      <c r="AL3077">
        <v>-4.7</v>
      </c>
      <c r="AM3077">
        <v>1096</v>
      </c>
      <c r="AN3077">
        <v>1523</v>
      </c>
      <c r="AO3077">
        <v>0</v>
      </c>
      <c r="AP3077">
        <v>0</v>
      </c>
      <c r="AQ3077">
        <v>0</v>
      </c>
      <c r="AR3077">
        <v>0</v>
      </c>
      <c r="AS3077">
        <v>0</v>
      </c>
      <c r="AT3077">
        <v>27.8</v>
      </c>
      <c r="AU3077">
        <v>0</v>
      </c>
      <c r="AV3077">
        <v>5694</v>
      </c>
      <c r="AW3077">
        <v>94838</v>
      </c>
      <c r="AX3077">
        <v>5744</v>
      </c>
      <c r="AY3077">
        <v>11529</v>
      </c>
      <c r="AZ3077">
        <v>48</v>
      </c>
      <c r="BA3077">
        <v>229.07</v>
      </c>
      <c r="BB3077">
        <v>76.599999999999994</v>
      </c>
    </row>
    <row r="3078" spans="1:54" x14ac:dyDescent="0.3">
      <c r="A3078">
        <v>54067</v>
      </c>
      <c r="B3078" t="s">
        <v>1484</v>
      </c>
      <c r="C3078" t="s">
        <v>903</v>
      </c>
      <c r="D3078">
        <v>25827</v>
      </c>
      <c r="E3078">
        <v>26233</v>
      </c>
      <c r="F3078">
        <v>-1.5</v>
      </c>
      <c r="G3078">
        <v>26233</v>
      </c>
      <c r="H3078">
        <v>5.8</v>
      </c>
      <c r="I3078">
        <v>20.8</v>
      </c>
      <c r="J3078">
        <v>19.2</v>
      </c>
      <c r="K3078">
        <v>50.7</v>
      </c>
      <c r="L3078">
        <v>97.7</v>
      </c>
      <c r="M3078">
        <v>0.3</v>
      </c>
      <c r="N3078">
        <v>0.6</v>
      </c>
      <c r="O3078">
        <v>0.4</v>
      </c>
      <c r="P3078">
        <v>0</v>
      </c>
      <c r="Q3078">
        <v>1</v>
      </c>
      <c r="R3078">
        <v>0.7</v>
      </c>
      <c r="S3078">
        <v>97</v>
      </c>
      <c r="T3078">
        <v>90.6</v>
      </c>
      <c r="U3078">
        <v>1.4</v>
      </c>
      <c r="V3078">
        <v>0.7</v>
      </c>
      <c r="W3078">
        <v>82.4</v>
      </c>
      <c r="X3078">
        <v>14.1</v>
      </c>
      <c r="Y3078">
        <v>1916</v>
      </c>
      <c r="Z3078">
        <v>27.9</v>
      </c>
      <c r="AA3078">
        <v>13000</v>
      </c>
      <c r="AB3078">
        <v>80.3</v>
      </c>
      <c r="AC3078">
        <v>5.9</v>
      </c>
      <c r="AD3078">
        <v>75500</v>
      </c>
      <c r="AE3078">
        <v>10657</v>
      </c>
      <c r="AF3078">
        <v>2.44</v>
      </c>
      <c r="AG3078">
        <v>23209</v>
      </c>
      <c r="AH3078">
        <v>40064</v>
      </c>
      <c r="AI3078">
        <v>19.2</v>
      </c>
      <c r="AJ3078">
        <v>567</v>
      </c>
      <c r="AK3078">
        <v>7735</v>
      </c>
      <c r="AL3078">
        <v>-3.3</v>
      </c>
      <c r="AM3078">
        <v>1191</v>
      </c>
      <c r="AN3078">
        <v>2023</v>
      </c>
      <c r="AO3078">
        <v>0</v>
      </c>
      <c r="AP3078">
        <v>0</v>
      </c>
      <c r="AQ3078">
        <v>0</v>
      </c>
      <c r="AR3078">
        <v>0</v>
      </c>
      <c r="AS3078">
        <v>0</v>
      </c>
      <c r="AT3078">
        <v>34.200000000000003</v>
      </c>
      <c r="AU3078">
        <v>192587</v>
      </c>
      <c r="AV3078">
        <v>136668</v>
      </c>
      <c r="AW3078">
        <v>345876</v>
      </c>
      <c r="AX3078">
        <v>13299</v>
      </c>
      <c r="AY3078">
        <v>30507</v>
      </c>
      <c r="AZ3078">
        <v>0</v>
      </c>
      <c r="BA3078">
        <v>646.82000000000005</v>
      </c>
      <c r="BB3078">
        <v>40.6</v>
      </c>
    </row>
    <row r="3079" spans="1:54" x14ac:dyDescent="0.3">
      <c r="A3079">
        <v>54069</v>
      </c>
      <c r="B3079" t="s">
        <v>959</v>
      </c>
      <c r="C3079" t="s">
        <v>903</v>
      </c>
      <c r="D3079">
        <v>43328</v>
      </c>
      <c r="E3079">
        <v>44443</v>
      </c>
      <c r="F3079">
        <v>-2.5</v>
      </c>
      <c r="G3079">
        <v>44443</v>
      </c>
      <c r="H3079">
        <v>5.5</v>
      </c>
      <c r="I3079">
        <v>19.2</v>
      </c>
      <c r="J3079">
        <v>19.5</v>
      </c>
      <c r="K3079">
        <v>52.1</v>
      </c>
      <c r="L3079">
        <v>93.2</v>
      </c>
      <c r="M3079">
        <v>3.7</v>
      </c>
      <c r="N3079">
        <v>0.2</v>
      </c>
      <c r="O3079">
        <v>0.9</v>
      </c>
      <c r="P3079">
        <v>0</v>
      </c>
      <c r="Q3079">
        <v>2</v>
      </c>
      <c r="R3079">
        <v>1.1000000000000001</v>
      </c>
      <c r="S3079">
        <v>92.4</v>
      </c>
      <c r="T3079">
        <v>87.2</v>
      </c>
      <c r="U3079">
        <v>1.5</v>
      </c>
      <c r="V3079">
        <v>3</v>
      </c>
      <c r="W3079">
        <v>91.2</v>
      </c>
      <c r="X3079">
        <v>29.1</v>
      </c>
      <c r="Y3079">
        <v>3745</v>
      </c>
      <c r="Z3079">
        <v>19.5</v>
      </c>
      <c r="AA3079">
        <v>21080</v>
      </c>
      <c r="AB3079">
        <v>70.099999999999994</v>
      </c>
      <c r="AC3079">
        <v>23.1</v>
      </c>
      <c r="AD3079">
        <v>98700</v>
      </c>
      <c r="AE3079">
        <v>18553</v>
      </c>
      <c r="AF3079">
        <v>2.25</v>
      </c>
      <c r="AG3079">
        <v>26135</v>
      </c>
      <c r="AH3079">
        <v>41025</v>
      </c>
      <c r="AI3079">
        <v>15.4</v>
      </c>
      <c r="AJ3079">
        <v>1416</v>
      </c>
      <c r="AK3079">
        <v>27606</v>
      </c>
      <c r="AL3079">
        <v>-5.6</v>
      </c>
      <c r="AM3079">
        <v>2448</v>
      </c>
      <c r="AN3079">
        <v>4189</v>
      </c>
      <c r="AO3079">
        <v>0</v>
      </c>
      <c r="AP3079">
        <v>0</v>
      </c>
      <c r="AQ3079">
        <v>0</v>
      </c>
      <c r="AR3079">
        <v>0</v>
      </c>
      <c r="AS3079">
        <v>0</v>
      </c>
      <c r="AT3079">
        <v>23.7</v>
      </c>
      <c r="AU3079">
        <v>0</v>
      </c>
      <c r="AV3079">
        <v>3117043</v>
      </c>
      <c r="AW3079">
        <v>649939</v>
      </c>
      <c r="AX3079">
        <v>14665</v>
      </c>
      <c r="AY3079">
        <v>98255</v>
      </c>
      <c r="AZ3079">
        <v>55</v>
      </c>
      <c r="BA3079">
        <v>105.82</v>
      </c>
      <c r="BB3079">
        <v>420</v>
      </c>
    </row>
    <row r="3080" spans="1:54" x14ac:dyDescent="0.3">
      <c r="A3080">
        <v>54071</v>
      </c>
      <c r="B3080" t="s">
        <v>1486</v>
      </c>
      <c r="C3080" t="s">
        <v>903</v>
      </c>
      <c r="D3080">
        <v>7371</v>
      </c>
      <c r="E3080">
        <v>7695</v>
      </c>
      <c r="F3080">
        <v>-4.2</v>
      </c>
      <c r="G3080">
        <v>7695</v>
      </c>
      <c r="H3080">
        <v>4.5999999999999996</v>
      </c>
      <c r="I3080">
        <v>17.8</v>
      </c>
      <c r="J3080">
        <v>24.6</v>
      </c>
      <c r="K3080">
        <v>48.7</v>
      </c>
      <c r="L3080">
        <v>95.7</v>
      </c>
      <c r="M3080">
        <v>2.4</v>
      </c>
      <c r="N3080">
        <v>0.3</v>
      </c>
      <c r="O3080">
        <v>0.2</v>
      </c>
      <c r="P3080">
        <v>0.1</v>
      </c>
      <c r="Q3080">
        <v>1.3</v>
      </c>
      <c r="R3080">
        <v>1.1000000000000001</v>
      </c>
      <c r="S3080">
        <v>94.8</v>
      </c>
      <c r="T3080">
        <v>92</v>
      </c>
      <c r="U3080">
        <v>0.2</v>
      </c>
      <c r="V3080">
        <v>1.2</v>
      </c>
      <c r="W3080">
        <v>79.900000000000006</v>
      </c>
      <c r="X3080">
        <v>13</v>
      </c>
      <c r="Y3080">
        <v>743</v>
      </c>
      <c r="Z3080">
        <v>32.4</v>
      </c>
      <c r="AA3080">
        <v>5167</v>
      </c>
      <c r="AB3080">
        <v>77.3</v>
      </c>
      <c r="AC3080">
        <v>3.6</v>
      </c>
      <c r="AD3080">
        <v>90600</v>
      </c>
      <c r="AE3080">
        <v>3274</v>
      </c>
      <c r="AF3080">
        <v>2.27</v>
      </c>
      <c r="AG3080">
        <v>21253</v>
      </c>
      <c r="AH3080">
        <v>34175</v>
      </c>
      <c r="AI3080">
        <v>18.8</v>
      </c>
      <c r="AJ3080">
        <v>131</v>
      </c>
      <c r="AK3080">
        <v>1157</v>
      </c>
      <c r="AL3080">
        <v>-3.8</v>
      </c>
      <c r="AM3080">
        <v>489</v>
      </c>
      <c r="AN3080">
        <v>662</v>
      </c>
      <c r="AO3080">
        <v>0</v>
      </c>
      <c r="AP3080">
        <v>0</v>
      </c>
      <c r="AQ3080">
        <v>0</v>
      </c>
      <c r="AR3080">
        <v>0</v>
      </c>
      <c r="AS3080">
        <v>0</v>
      </c>
      <c r="AT3080">
        <v>0</v>
      </c>
      <c r="AU3080">
        <v>0</v>
      </c>
      <c r="AV3080">
        <v>4227</v>
      </c>
      <c r="AW3080">
        <v>39387</v>
      </c>
      <c r="AX3080">
        <v>5227</v>
      </c>
      <c r="AY3080">
        <v>3114</v>
      </c>
      <c r="AZ3080">
        <v>18</v>
      </c>
      <c r="BA3080">
        <v>696.05</v>
      </c>
      <c r="BB3080">
        <v>11.1</v>
      </c>
    </row>
    <row r="3081" spans="1:54" x14ac:dyDescent="0.3">
      <c r="A3081">
        <v>54073</v>
      </c>
      <c r="B3081" t="s">
        <v>1972</v>
      </c>
      <c r="C3081" t="s">
        <v>903</v>
      </c>
      <c r="D3081">
        <v>7634</v>
      </c>
      <c r="E3081">
        <v>7605</v>
      </c>
      <c r="F3081">
        <v>0.4</v>
      </c>
      <c r="G3081">
        <v>7605</v>
      </c>
      <c r="H3081">
        <v>4.5999999999999996</v>
      </c>
      <c r="I3081">
        <v>19.399999999999999</v>
      </c>
      <c r="J3081">
        <v>18.3</v>
      </c>
      <c r="K3081">
        <v>46.4</v>
      </c>
      <c r="L3081">
        <v>97</v>
      </c>
      <c r="M3081">
        <v>1.5</v>
      </c>
      <c r="N3081">
        <v>0.2</v>
      </c>
      <c r="O3081">
        <v>0.1</v>
      </c>
      <c r="P3081">
        <v>0</v>
      </c>
      <c r="Q3081">
        <v>1.1000000000000001</v>
      </c>
      <c r="R3081">
        <v>0.9</v>
      </c>
      <c r="S3081">
        <v>96.2</v>
      </c>
      <c r="T3081">
        <v>90.7</v>
      </c>
      <c r="U3081">
        <v>0.3</v>
      </c>
      <c r="V3081">
        <v>0.9</v>
      </c>
      <c r="W3081">
        <v>89.2</v>
      </c>
      <c r="X3081">
        <v>10.5</v>
      </c>
      <c r="Y3081">
        <v>674</v>
      </c>
      <c r="Z3081">
        <v>27.7</v>
      </c>
      <c r="AA3081">
        <v>3376</v>
      </c>
      <c r="AB3081">
        <v>83.7</v>
      </c>
      <c r="AC3081">
        <v>8.6999999999999993</v>
      </c>
      <c r="AD3081">
        <v>97300</v>
      </c>
      <c r="AE3081">
        <v>2747</v>
      </c>
      <c r="AF3081">
        <v>2.58</v>
      </c>
      <c r="AG3081">
        <v>21312</v>
      </c>
      <c r="AH3081">
        <v>41859</v>
      </c>
      <c r="AI3081">
        <v>14.6</v>
      </c>
      <c r="AJ3081">
        <v>112</v>
      </c>
      <c r="AK3081">
        <v>2103</v>
      </c>
      <c r="AL3081">
        <v>-9.8000000000000007</v>
      </c>
      <c r="AM3081">
        <v>295</v>
      </c>
      <c r="AN3081">
        <v>491</v>
      </c>
      <c r="AO3081">
        <v>0</v>
      </c>
      <c r="AP3081">
        <v>0</v>
      </c>
      <c r="AQ3081">
        <v>0</v>
      </c>
      <c r="AR3081">
        <v>0</v>
      </c>
      <c r="AS3081">
        <v>0</v>
      </c>
      <c r="AT3081">
        <v>0</v>
      </c>
      <c r="AU3081">
        <v>0</v>
      </c>
      <c r="AV3081">
        <v>0</v>
      </c>
      <c r="AW3081">
        <v>40436</v>
      </c>
      <c r="AX3081">
        <v>5404</v>
      </c>
      <c r="AY3081">
        <v>6573</v>
      </c>
      <c r="AZ3081">
        <v>5</v>
      </c>
      <c r="BA3081">
        <v>130.1</v>
      </c>
      <c r="BB3081">
        <v>58.5</v>
      </c>
    </row>
    <row r="3082" spans="1:54" x14ac:dyDescent="0.3">
      <c r="A3082">
        <v>54075</v>
      </c>
      <c r="B3082" t="s">
        <v>261</v>
      </c>
      <c r="C3082" t="s">
        <v>903</v>
      </c>
      <c r="D3082">
        <v>8662</v>
      </c>
      <c r="E3082">
        <v>8722</v>
      </c>
      <c r="F3082">
        <v>-0.7</v>
      </c>
      <c r="G3082">
        <v>8719</v>
      </c>
      <c r="H3082">
        <v>4.9000000000000004</v>
      </c>
      <c r="I3082">
        <v>17.399999999999999</v>
      </c>
      <c r="J3082">
        <v>22.4</v>
      </c>
      <c r="K3082">
        <v>48.4</v>
      </c>
      <c r="L3082">
        <v>97.2</v>
      </c>
      <c r="M3082">
        <v>1.1000000000000001</v>
      </c>
      <c r="N3082">
        <v>0.3</v>
      </c>
      <c r="O3082">
        <v>0.2</v>
      </c>
      <c r="P3082">
        <v>0</v>
      </c>
      <c r="Q3082">
        <v>1.3</v>
      </c>
      <c r="R3082">
        <v>1.5</v>
      </c>
      <c r="S3082">
        <v>95.8</v>
      </c>
      <c r="T3082">
        <v>91.3</v>
      </c>
      <c r="U3082">
        <v>0.3</v>
      </c>
      <c r="V3082">
        <v>0.7</v>
      </c>
      <c r="W3082">
        <v>82.1</v>
      </c>
      <c r="X3082">
        <v>16.399999999999999</v>
      </c>
      <c r="Y3082">
        <v>920</v>
      </c>
      <c r="Z3082">
        <v>26.7</v>
      </c>
      <c r="AA3082">
        <v>8834</v>
      </c>
      <c r="AB3082">
        <v>81.8</v>
      </c>
      <c r="AC3082">
        <v>22.3</v>
      </c>
      <c r="AD3082">
        <v>104500</v>
      </c>
      <c r="AE3082">
        <v>3694</v>
      </c>
      <c r="AF3082">
        <v>2.2599999999999998</v>
      </c>
      <c r="AG3082">
        <v>20373</v>
      </c>
      <c r="AH3082">
        <v>33779</v>
      </c>
      <c r="AI3082">
        <v>19.100000000000001</v>
      </c>
      <c r="AJ3082">
        <v>209</v>
      </c>
      <c r="AK3082">
        <v>2936</v>
      </c>
      <c r="AL3082">
        <v>0.4</v>
      </c>
      <c r="AM3082">
        <v>575</v>
      </c>
      <c r="AN3082">
        <v>871</v>
      </c>
      <c r="AO3082">
        <v>0</v>
      </c>
      <c r="AP3082">
        <v>0</v>
      </c>
      <c r="AQ3082">
        <v>0</v>
      </c>
      <c r="AR3082">
        <v>0</v>
      </c>
      <c r="AS3082">
        <v>0</v>
      </c>
      <c r="AT3082">
        <v>0</v>
      </c>
      <c r="AU3082">
        <v>0</v>
      </c>
      <c r="AV3082">
        <v>0</v>
      </c>
      <c r="AW3082">
        <v>60206</v>
      </c>
      <c r="AX3082">
        <v>7012</v>
      </c>
      <c r="AY3082">
        <v>60373</v>
      </c>
      <c r="AZ3082">
        <v>3</v>
      </c>
      <c r="BA3082">
        <v>940.28</v>
      </c>
      <c r="BB3082">
        <v>9.3000000000000007</v>
      </c>
    </row>
    <row r="3083" spans="1:54" x14ac:dyDescent="0.3">
      <c r="A3083">
        <v>54077</v>
      </c>
      <c r="B3083" t="s">
        <v>1973</v>
      </c>
      <c r="C3083" t="s">
        <v>903</v>
      </c>
      <c r="D3083">
        <v>33788</v>
      </c>
      <c r="E3083">
        <v>33520</v>
      </c>
      <c r="F3083">
        <v>0.8</v>
      </c>
      <c r="G3083">
        <v>33520</v>
      </c>
      <c r="H3083">
        <v>4.9000000000000004</v>
      </c>
      <c r="I3083">
        <v>19.3</v>
      </c>
      <c r="J3083">
        <v>17.399999999999999</v>
      </c>
      <c r="K3083">
        <v>48.5</v>
      </c>
      <c r="L3083">
        <v>97.4</v>
      </c>
      <c r="M3083">
        <v>1.3</v>
      </c>
      <c r="N3083">
        <v>0.2</v>
      </c>
      <c r="O3083">
        <v>0.2</v>
      </c>
      <c r="P3083">
        <v>0</v>
      </c>
      <c r="Q3083">
        <v>0.9</v>
      </c>
      <c r="R3083">
        <v>0.9</v>
      </c>
      <c r="S3083">
        <v>96.5</v>
      </c>
      <c r="T3083">
        <v>87.2</v>
      </c>
      <c r="U3083">
        <v>1.1000000000000001</v>
      </c>
      <c r="V3083">
        <v>2.1</v>
      </c>
      <c r="W3083">
        <v>82.9</v>
      </c>
      <c r="X3083">
        <v>12.6</v>
      </c>
      <c r="Y3083">
        <v>3098</v>
      </c>
      <c r="Z3083">
        <v>30.9</v>
      </c>
      <c r="AA3083">
        <v>15044</v>
      </c>
      <c r="AB3083">
        <v>80.099999999999994</v>
      </c>
      <c r="AC3083">
        <v>5.9</v>
      </c>
      <c r="AD3083">
        <v>106300</v>
      </c>
      <c r="AE3083">
        <v>12697</v>
      </c>
      <c r="AF3083">
        <v>2.48</v>
      </c>
      <c r="AG3083">
        <v>21457</v>
      </c>
      <c r="AH3083">
        <v>45413</v>
      </c>
      <c r="AI3083">
        <v>13.2</v>
      </c>
      <c r="AJ3083">
        <v>534</v>
      </c>
      <c r="AK3083">
        <v>4465</v>
      </c>
      <c r="AL3083">
        <v>-4.0999999999999996</v>
      </c>
      <c r="AM3083">
        <v>1602</v>
      </c>
      <c r="AN3083">
        <v>1833</v>
      </c>
      <c r="AO3083">
        <v>0</v>
      </c>
      <c r="AP3083">
        <v>0</v>
      </c>
      <c r="AQ3083">
        <v>0</v>
      </c>
      <c r="AR3083">
        <v>0</v>
      </c>
      <c r="AS3083">
        <v>0</v>
      </c>
      <c r="AT3083">
        <v>0</v>
      </c>
      <c r="AU3083">
        <v>0</v>
      </c>
      <c r="AV3083">
        <v>0</v>
      </c>
      <c r="AW3083">
        <v>221141</v>
      </c>
      <c r="AX3083">
        <v>7285</v>
      </c>
      <c r="AY3083">
        <v>12240</v>
      </c>
      <c r="AZ3083">
        <v>1</v>
      </c>
      <c r="BA3083">
        <v>648.80999999999995</v>
      </c>
      <c r="BB3083">
        <v>51.7</v>
      </c>
    </row>
    <row r="3084" spans="1:54" x14ac:dyDescent="0.3">
      <c r="A3084">
        <v>54079</v>
      </c>
      <c r="B3084" t="s">
        <v>591</v>
      </c>
      <c r="C3084" t="s">
        <v>903</v>
      </c>
      <c r="D3084">
        <v>56770</v>
      </c>
      <c r="E3084">
        <v>55510</v>
      </c>
      <c r="F3084">
        <v>2.2999999999999998</v>
      </c>
      <c r="G3084">
        <v>55486</v>
      </c>
      <c r="H3084">
        <v>5.4</v>
      </c>
      <c r="I3084">
        <v>22.9</v>
      </c>
      <c r="J3084">
        <v>16.600000000000001</v>
      </c>
      <c r="K3084">
        <v>50.8</v>
      </c>
      <c r="L3084">
        <v>96.6</v>
      </c>
      <c r="M3084">
        <v>1.1000000000000001</v>
      </c>
      <c r="N3084">
        <v>0.3</v>
      </c>
      <c r="O3084">
        <v>0.9</v>
      </c>
      <c r="P3084">
        <v>0.1</v>
      </c>
      <c r="Q3084">
        <v>1.1000000000000001</v>
      </c>
      <c r="R3084">
        <v>1.1000000000000001</v>
      </c>
      <c r="S3084">
        <v>95.6</v>
      </c>
      <c r="T3084">
        <v>93.9</v>
      </c>
      <c r="U3084">
        <v>1.3</v>
      </c>
      <c r="V3084">
        <v>1.8</v>
      </c>
      <c r="W3084">
        <v>89.3</v>
      </c>
      <c r="X3084">
        <v>24</v>
      </c>
      <c r="Y3084">
        <v>4780</v>
      </c>
      <c r="Z3084">
        <v>25.5</v>
      </c>
      <c r="AA3084">
        <v>23765</v>
      </c>
      <c r="AB3084">
        <v>84.7</v>
      </c>
      <c r="AC3084">
        <v>7.5</v>
      </c>
      <c r="AD3084">
        <v>142900</v>
      </c>
      <c r="AE3084">
        <v>21391</v>
      </c>
      <c r="AF3084">
        <v>2.61</v>
      </c>
      <c r="AG3084">
        <v>27957</v>
      </c>
      <c r="AH3084">
        <v>54854</v>
      </c>
      <c r="AI3084">
        <v>11.3</v>
      </c>
      <c r="AJ3084">
        <v>1218</v>
      </c>
      <c r="AK3084">
        <v>16900</v>
      </c>
      <c r="AL3084">
        <v>1.9</v>
      </c>
      <c r="AM3084">
        <v>2876</v>
      </c>
      <c r="AN3084">
        <v>3475</v>
      </c>
      <c r="AO3084">
        <v>0</v>
      </c>
      <c r="AP3084">
        <v>0</v>
      </c>
      <c r="AQ3084">
        <v>1.4</v>
      </c>
      <c r="AR3084">
        <v>0</v>
      </c>
      <c r="AS3084">
        <v>0</v>
      </c>
      <c r="AT3084">
        <v>26.9</v>
      </c>
      <c r="AU3084">
        <v>0</v>
      </c>
      <c r="AV3084">
        <v>541706</v>
      </c>
      <c r="AW3084">
        <v>589769</v>
      </c>
      <c r="AX3084">
        <v>10725</v>
      </c>
      <c r="AY3084">
        <v>61640</v>
      </c>
      <c r="AZ3084">
        <v>166</v>
      </c>
      <c r="BA3084">
        <v>345.67</v>
      </c>
      <c r="BB3084">
        <v>160.5</v>
      </c>
    </row>
    <row r="3085" spans="1:54" x14ac:dyDescent="0.3">
      <c r="A3085">
        <v>54081</v>
      </c>
      <c r="B3085" t="s">
        <v>1974</v>
      </c>
      <c r="C3085" t="s">
        <v>903</v>
      </c>
      <c r="D3085">
        <v>78241</v>
      </c>
      <c r="E3085">
        <v>78862</v>
      </c>
      <c r="F3085">
        <v>-0.8</v>
      </c>
      <c r="G3085">
        <v>78859</v>
      </c>
      <c r="H3085">
        <v>6.2</v>
      </c>
      <c r="I3085">
        <v>21.2</v>
      </c>
      <c r="J3085">
        <v>18.2</v>
      </c>
      <c r="K3085">
        <v>49.9</v>
      </c>
      <c r="L3085">
        <v>88.7</v>
      </c>
      <c r="M3085">
        <v>8.1999999999999993</v>
      </c>
      <c r="N3085">
        <v>0.3</v>
      </c>
      <c r="O3085">
        <v>1</v>
      </c>
      <c r="P3085">
        <v>0</v>
      </c>
      <c r="Q3085">
        <v>1.7</v>
      </c>
      <c r="R3085">
        <v>1.5</v>
      </c>
      <c r="S3085">
        <v>87.6</v>
      </c>
      <c r="T3085">
        <v>86.8</v>
      </c>
      <c r="U3085">
        <v>1.7</v>
      </c>
      <c r="V3085">
        <v>4.3</v>
      </c>
      <c r="W3085">
        <v>81.3</v>
      </c>
      <c r="X3085">
        <v>17</v>
      </c>
      <c r="Y3085">
        <v>7849</v>
      </c>
      <c r="Z3085">
        <v>23.9</v>
      </c>
      <c r="AA3085">
        <v>36015</v>
      </c>
      <c r="AB3085">
        <v>73.099999999999994</v>
      </c>
      <c r="AC3085">
        <v>9.6</v>
      </c>
      <c r="AD3085">
        <v>93900</v>
      </c>
      <c r="AE3085">
        <v>31364</v>
      </c>
      <c r="AF3085">
        <v>2.4</v>
      </c>
      <c r="AG3085">
        <v>21837</v>
      </c>
      <c r="AH3085">
        <v>40758</v>
      </c>
      <c r="AI3085">
        <v>17.100000000000001</v>
      </c>
      <c r="AJ3085">
        <v>1826</v>
      </c>
      <c r="AK3085">
        <v>30251</v>
      </c>
      <c r="AL3085">
        <v>-2.5</v>
      </c>
      <c r="AM3085">
        <v>3463</v>
      </c>
      <c r="AN3085">
        <v>5522</v>
      </c>
      <c r="AO3085">
        <v>1.8</v>
      </c>
      <c r="AP3085">
        <v>0</v>
      </c>
      <c r="AQ3085">
        <v>2.9</v>
      </c>
      <c r="AR3085">
        <v>0</v>
      </c>
      <c r="AS3085">
        <v>0</v>
      </c>
      <c r="AT3085">
        <v>0</v>
      </c>
      <c r="AU3085">
        <v>0</v>
      </c>
      <c r="AV3085">
        <v>0</v>
      </c>
      <c r="AW3085">
        <v>1260806</v>
      </c>
      <c r="AX3085">
        <v>16039</v>
      </c>
      <c r="AY3085">
        <v>144263</v>
      </c>
      <c r="AZ3085">
        <v>91</v>
      </c>
      <c r="BA3085">
        <v>605.35</v>
      </c>
      <c r="BB3085">
        <v>130.30000000000001</v>
      </c>
    </row>
    <row r="3086" spans="1:54" x14ac:dyDescent="0.3">
      <c r="A3086">
        <v>54083</v>
      </c>
      <c r="B3086" t="s">
        <v>19</v>
      </c>
      <c r="C3086" t="s">
        <v>903</v>
      </c>
      <c r="D3086">
        <v>29429</v>
      </c>
      <c r="E3086">
        <v>29405</v>
      </c>
      <c r="F3086">
        <v>0.1</v>
      </c>
      <c r="G3086">
        <v>29405</v>
      </c>
      <c r="H3086">
        <v>5.3</v>
      </c>
      <c r="I3086">
        <v>19.2</v>
      </c>
      <c r="J3086">
        <v>20</v>
      </c>
      <c r="K3086">
        <v>48.3</v>
      </c>
      <c r="L3086">
        <v>96.9</v>
      </c>
      <c r="M3086">
        <v>1.5</v>
      </c>
      <c r="N3086">
        <v>0.3</v>
      </c>
      <c r="O3086">
        <v>0.3</v>
      </c>
      <c r="P3086">
        <v>0</v>
      </c>
      <c r="Q3086">
        <v>1</v>
      </c>
      <c r="R3086">
        <v>0.8</v>
      </c>
      <c r="S3086">
        <v>96.1</v>
      </c>
      <c r="T3086">
        <v>90.5</v>
      </c>
      <c r="U3086">
        <v>0.3</v>
      </c>
      <c r="V3086">
        <v>1</v>
      </c>
      <c r="W3086">
        <v>82.8</v>
      </c>
      <c r="X3086">
        <v>19.100000000000001</v>
      </c>
      <c r="Y3086">
        <v>2810</v>
      </c>
      <c r="Z3086">
        <v>20.9</v>
      </c>
      <c r="AA3086">
        <v>14178</v>
      </c>
      <c r="AB3086">
        <v>75.2</v>
      </c>
      <c r="AC3086">
        <v>10.4</v>
      </c>
      <c r="AD3086">
        <v>99000</v>
      </c>
      <c r="AE3086">
        <v>11163</v>
      </c>
      <c r="AF3086">
        <v>2.4500000000000002</v>
      </c>
      <c r="AG3086">
        <v>19595</v>
      </c>
      <c r="AH3086">
        <v>37276</v>
      </c>
      <c r="AI3086">
        <v>15.9</v>
      </c>
      <c r="AJ3086">
        <v>686</v>
      </c>
      <c r="AK3086">
        <v>9451</v>
      </c>
      <c r="AL3086">
        <v>-3</v>
      </c>
      <c r="AM3086">
        <v>1456</v>
      </c>
      <c r="AN3086">
        <v>1925</v>
      </c>
      <c r="AO3086">
        <v>0</v>
      </c>
      <c r="AP3086">
        <v>0</v>
      </c>
      <c r="AQ3086">
        <v>0</v>
      </c>
      <c r="AR3086">
        <v>0</v>
      </c>
      <c r="AS3086">
        <v>0</v>
      </c>
      <c r="AT3086">
        <v>27.1</v>
      </c>
      <c r="AU3086">
        <v>321467</v>
      </c>
      <c r="AV3086">
        <v>366900</v>
      </c>
      <c r="AW3086">
        <v>319240</v>
      </c>
      <c r="AX3086">
        <v>11252</v>
      </c>
      <c r="AY3086">
        <v>30726</v>
      </c>
      <c r="AZ3086">
        <v>10</v>
      </c>
      <c r="BA3086">
        <v>1039.68</v>
      </c>
      <c r="BB3086">
        <v>28.3</v>
      </c>
    </row>
    <row r="3087" spans="1:54" x14ac:dyDescent="0.3">
      <c r="A3087">
        <v>54085</v>
      </c>
      <c r="B3087" t="s">
        <v>1975</v>
      </c>
      <c r="C3087" t="s">
        <v>903</v>
      </c>
      <c r="D3087">
        <v>10011</v>
      </c>
      <c r="E3087">
        <v>10449</v>
      </c>
      <c r="F3087">
        <v>-4.2</v>
      </c>
      <c r="G3087">
        <v>10449</v>
      </c>
      <c r="H3087">
        <v>4.7</v>
      </c>
      <c r="I3087">
        <v>20.3</v>
      </c>
      <c r="J3087">
        <v>20.100000000000001</v>
      </c>
      <c r="K3087">
        <v>50.3</v>
      </c>
      <c r="L3087">
        <v>98.4</v>
      </c>
      <c r="M3087">
        <v>0.4</v>
      </c>
      <c r="N3087">
        <v>0.2</v>
      </c>
      <c r="O3087">
        <v>0.2</v>
      </c>
      <c r="P3087">
        <v>0</v>
      </c>
      <c r="Q3087">
        <v>0.9</v>
      </c>
      <c r="R3087">
        <v>0.7</v>
      </c>
      <c r="S3087">
        <v>97.7</v>
      </c>
      <c r="T3087">
        <v>92.4</v>
      </c>
      <c r="U3087">
        <v>0.2</v>
      </c>
      <c r="V3087">
        <v>0.7</v>
      </c>
      <c r="W3087">
        <v>78.599999999999994</v>
      </c>
      <c r="X3087">
        <v>10.6</v>
      </c>
      <c r="Y3087">
        <v>1051</v>
      </c>
      <c r="Z3087">
        <v>27.8</v>
      </c>
      <c r="AA3087">
        <v>5810</v>
      </c>
      <c r="AB3087">
        <v>79</v>
      </c>
      <c r="AC3087">
        <v>4.2</v>
      </c>
      <c r="AD3087">
        <v>73400</v>
      </c>
      <c r="AE3087">
        <v>4032</v>
      </c>
      <c r="AF3087">
        <v>2.54</v>
      </c>
      <c r="AG3087">
        <v>17843</v>
      </c>
      <c r="AH3087">
        <v>35769</v>
      </c>
      <c r="AI3087">
        <v>21.1</v>
      </c>
      <c r="AJ3087">
        <v>209</v>
      </c>
      <c r="AK3087">
        <v>2438</v>
      </c>
      <c r="AL3087">
        <v>2.6</v>
      </c>
      <c r="AM3087">
        <v>723</v>
      </c>
      <c r="AN3087">
        <v>1043</v>
      </c>
      <c r="AO3087">
        <v>0</v>
      </c>
      <c r="AP3087">
        <v>0</v>
      </c>
      <c r="AQ3087">
        <v>0</v>
      </c>
      <c r="AR3087">
        <v>0</v>
      </c>
      <c r="AS3087">
        <v>0</v>
      </c>
      <c r="AT3087">
        <v>27.6</v>
      </c>
      <c r="AU3087">
        <v>0</v>
      </c>
      <c r="AV3087">
        <v>23299</v>
      </c>
      <c r="AW3087">
        <v>60394</v>
      </c>
      <c r="AX3087">
        <v>5843</v>
      </c>
      <c r="AY3087">
        <v>3646</v>
      </c>
      <c r="AZ3087">
        <v>1</v>
      </c>
      <c r="BA3087">
        <v>451.99</v>
      </c>
      <c r="BB3087">
        <v>23.1</v>
      </c>
    </row>
    <row r="3088" spans="1:54" x14ac:dyDescent="0.3">
      <c r="A3088">
        <v>54087</v>
      </c>
      <c r="B3088" t="s">
        <v>589</v>
      </c>
      <c r="C3088" t="s">
        <v>903</v>
      </c>
      <c r="D3088">
        <v>14664</v>
      </c>
      <c r="E3088">
        <v>14926</v>
      </c>
      <c r="F3088">
        <v>-1.8</v>
      </c>
      <c r="G3088">
        <v>14926</v>
      </c>
      <c r="H3088">
        <v>5.7</v>
      </c>
      <c r="I3088">
        <v>21.9</v>
      </c>
      <c r="J3088">
        <v>19.3</v>
      </c>
      <c r="K3088">
        <v>50.4</v>
      </c>
      <c r="L3088">
        <v>98</v>
      </c>
      <c r="M3088">
        <v>0.4</v>
      </c>
      <c r="N3088">
        <v>0.2</v>
      </c>
      <c r="O3088">
        <v>0.3</v>
      </c>
      <c r="P3088">
        <v>0</v>
      </c>
      <c r="Q3088">
        <v>1</v>
      </c>
      <c r="R3088">
        <v>0.9</v>
      </c>
      <c r="S3088">
        <v>97.1</v>
      </c>
      <c r="T3088">
        <v>91.7</v>
      </c>
      <c r="U3088">
        <v>0.3</v>
      </c>
      <c r="V3088">
        <v>1.4</v>
      </c>
      <c r="W3088">
        <v>75.400000000000006</v>
      </c>
      <c r="X3088">
        <v>10.3</v>
      </c>
      <c r="Y3088">
        <v>1206</v>
      </c>
      <c r="Z3088">
        <v>34.4</v>
      </c>
      <c r="AA3088">
        <v>7403</v>
      </c>
      <c r="AB3088">
        <v>75.7</v>
      </c>
      <c r="AC3088">
        <v>5.5</v>
      </c>
      <c r="AD3088">
        <v>81900</v>
      </c>
      <c r="AE3088">
        <v>5975</v>
      </c>
      <c r="AF3088">
        <v>2.46</v>
      </c>
      <c r="AG3088">
        <v>17341</v>
      </c>
      <c r="AH3088">
        <v>28513</v>
      </c>
      <c r="AI3088">
        <v>24.8</v>
      </c>
      <c r="AJ3088">
        <v>247</v>
      </c>
      <c r="AK3088">
        <v>2405</v>
      </c>
      <c r="AL3088">
        <v>-2.8</v>
      </c>
      <c r="AM3088">
        <v>914</v>
      </c>
      <c r="AN3088">
        <v>1510</v>
      </c>
      <c r="AO3088">
        <v>0</v>
      </c>
      <c r="AP3088">
        <v>0</v>
      </c>
      <c r="AQ3088">
        <v>0</v>
      </c>
      <c r="AR3088">
        <v>0</v>
      </c>
      <c r="AS3088">
        <v>0</v>
      </c>
      <c r="AT3088">
        <v>21.2</v>
      </c>
      <c r="AU3088">
        <v>0</v>
      </c>
      <c r="AV3088">
        <v>40674</v>
      </c>
      <c r="AW3088">
        <v>142023</v>
      </c>
      <c r="AX3088">
        <v>9392</v>
      </c>
      <c r="AY3088">
        <v>7311</v>
      </c>
      <c r="AZ3088">
        <v>35</v>
      </c>
      <c r="BA3088">
        <v>483.56</v>
      </c>
      <c r="BB3088">
        <v>30.9</v>
      </c>
    </row>
    <row r="3089" spans="1:54" x14ac:dyDescent="0.3">
      <c r="A3089">
        <v>54089</v>
      </c>
      <c r="B3089" t="s">
        <v>1976</v>
      </c>
      <c r="C3089" t="s">
        <v>903</v>
      </c>
      <c r="D3089">
        <v>13417</v>
      </c>
      <c r="E3089">
        <v>13927</v>
      </c>
      <c r="F3089">
        <v>-3.7</v>
      </c>
      <c r="G3089">
        <v>13927</v>
      </c>
      <c r="H3089">
        <v>4.0999999999999996</v>
      </c>
      <c r="I3089">
        <v>17.100000000000001</v>
      </c>
      <c r="J3089">
        <v>21.1</v>
      </c>
      <c r="K3089">
        <v>55.2</v>
      </c>
      <c r="L3089">
        <v>92.6</v>
      </c>
      <c r="M3089">
        <v>5.2</v>
      </c>
      <c r="N3089">
        <v>0.3</v>
      </c>
      <c r="O3089">
        <v>0.3</v>
      </c>
      <c r="P3089">
        <v>0</v>
      </c>
      <c r="Q3089">
        <v>1.5</v>
      </c>
      <c r="R3089">
        <v>1.8</v>
      </c>
      <c r="S3089">
        <v>91.2</v>
      </c>
      <c r="T3089">
        <v>85.4</v>
      </c>
      <c r="U3089">
        <v>0.2</v>
      </c>
      <c r="V3089">
        <v>3.6</v>
      </c>
      <c r="W3089">
        <v>78.599999999999994</v>
      </c>
      <c r="X3089">
        <v>12.7</v>
      </c>
      <c r="Y3089">
        <v>1316</v>
      </c>
      <c r="Z3089">
        <v>32.299999999999997</v>
      </c>
      <c r="AA3089">
        <v>7673</v>
      </c>
      <c r="AB3089">
        <v>79.599999999999994</v>
      </c>
      <c r="AC3089">
        <v>5.3</v>
      </c>
      <c r="AD3089">
        <v>79600</v>
      </c>
      <c r="AE3089">
        <v>5350</v>
      </c>
      <c r="AF3089">
        <v>2.36</v>
      </c>
      <c r="AG3089">
        <v>17416</v>
      </c>
      <c r="AH3089">
        <v>33784</v>
      </c>
      <c r="AI3089">
        <v>19</v>
      </c>
      <c r="AJ3089">
        <v>160</v>
      </c>
      <c r="AK3089">
        <v>1397</v>
      </c>
      <c r="AL3089">
        <v>-4.4000000000000004</v>
      </c>
      <c r="AM3089">
        <v>474</v>
      </c>
      <c r="AN3089">
        <v>788</v>
      </c>
      <c r="AO3089">
        <v>0</v>
      </c>
      <c r="AP3089">
        <v>0</v>
      </c>
      <c r="AQ3089">
        <v>0</v>
      </c>
      <c r="AR3089">
        <v>0</v>
      </c>
      <c r="AS3089">
        <v>0</v>
      </c>
      <c r="AT3089">
        <v>35</v>
      </c>
      <c r="AU3089">
        <v>0</v>
      </c>
      <c r="AV3089">
        <v>0</v>
      </c>
      <c r="AW3089">
        <v>53727</v>
      </c>
      <c r="AX3089">
        <v>4070</v>
      </c>
      <c r="AY3089">
        <v>9138</v>
      </c>
      <c r="AZ3089">
        <v>16</v>
      </c>
      <c r="BA3089">
        <v>360.46</v>
      </c>
      <c r="BB3089">
        <v>38.6</v>
      </c>
    </row>
    <row r="3090" spans="1:54" x14ac:dyDescent="0.3">
      <c r="A3090">
        <v>54091</v>
      </c>
      <c r="B3090" t="s">
        <v>253</v>
      </c>
      <c r="C3090" t="s">
        <v>903</v>
      </c>
      <c r="D3090">
        <v>17069</v>
      </c>
      <c r="E3090">
        <v>16892</v>
      </c>
      <c r="F3090">
        <v>1</v>
      </c>
      <c r="G3090">
        <v>16895</v>
      </c>
      <c r="H3090">
        <v>5.4</v>
      </c>
      <c r="I3090">
        <v>20.5</v>
      </c>
      <c r="J3090">
        <v>17.8</v>
      </c>
      <c r="K3090">
        <v>49.3</v>
      </c>
      <c r="L3090">
        <v>97.1</v>
      </c>
      <c r="M3090">
        <v>1.1000000000000001</v>
      </c>
      <c r="N3090">
        <v>0.3</v>
      </c>
      <c r="O3090">
        <v>0.4</v>
      </c>
      <c r="P3090">
        <v>0</v>
      </c>
      <c r="Q3090">
        <v>1.1000000000000001</v>
      </c>
      <c r="R3090">
        <v>0.9</v>
      </c>
      <c r="S3090">
        <v>96.3</v>
      </c>
      <c r="T3090">
        <v>91.8</v>
      </c>
      <c r="U3090">
        <v>0.1</v>
      </c>
      <c r="V3090">
        <v>1.5</v>
      </c>
      <c r="W3090">
        <v>85.6</v>
      </c>
      <c r="X3090">
        <v>15.5</v>
      </c>
      <c r="Y3090">
        <v>1656</v>
      </c>
      <c r="Z3090">
        <v>28.6</v>
      </c>
      <c r="AA3090">
        <v>7510</v>
      </c>
      <c r="AB3090">
        <v>77.599999999999994</v>
      </c>
      <c r="AC3090">
        <v>9.1999999999999993</v>
      </c>
      <c r="AD3090">
        <v>89900</v>
      </c>
      <c r="AE3090">
        <v>6878</v>
      </c>
      <c r="AF3090">
        <v>2.38</v>
      </c>
      <c r="AG3090">
        <v>20848</v>
      </c>
      <c r="AH3090">
        <v>39536</v>
      </c>
      <c r="AI3090">
        <v>19.3</v>
      </c>
      <c r="AJ3090">
        <v>229</v>
      </c>
      <c r="AK3090">
        <v>2416</v>
      </c>
      <c r="AL3090">
        <v>14.3</v>
      </c>
      <c r="AM3090">
        <v>692</v>
      </c>
      <c r="AN3090">
        <v>0</v>
      </c>
      <c r="AO3090">
        <v>0</v>
      </c>
      <c r="AP3090">
        <v>0</v>
      </c>
      <c r="AQ3090">
        <v>0</v>
      </c>
      <c r="AR3090">
        <v>0</v>
      </c>
      <c r="AS3090">
        <v>0</v>
      </c>
      <c r="AT3090">
        <v>0</v>
      </c>
      <c r="AU3090">
        <v>0</v>
      </c>
      <c r="AV3090">
        <v>0</v>
      </c>
      <c r="AW3090">
        <v>91746</v>
      </c>
      <c r="AX3090">
        <v>5662</v>
      </c>
      <c r="AY3090">
        <v>0</v>
      </c>
      <c r="AZ3090">
        <v>3</v>
      </c>
      <c r="BA3090">
        <v>172.77</v>
      </c>
      <c r="BB3090">
        <v>97.8</v>
      </c>
    </row>
    <row r="3091" spans="1:54" x14ac:dyDescent="0.3">
      <c r="A3091">
        <v>54093</v>
      </c>
      <c r="B3091" t="s">
        <v>1977</v>
      </c>
      <c r="C3091" t="s">
        <v>903</v>
      </c>
      <c r="D3091">
        <v>6927</v>
      </c>
      <c r="E3091">
        <v>7141</v>
      </c>
      <c r="F3091">
        <v>-3</v>
      </c>
      <c r="G3091">
        <v>7141</v>
      </c>
      <c r="H3091">
        <v>4.0999999999999996</v>
      </c>
      <c r="I3091">
        <v>17.100000000000001</v>
      </c>
      <c r="J3091">
        <v>22.7</v>
      </c>
      <c r="K3091">
        <v>49.4</v>
      </c>
      <c r="L3091">
        <v>98.2</v>
      </c>
      <c r="M3091">
        <v>0.4</v>
      </c>
      <c r="N3091">
        <v>0.3</v>
      </c>
      <c r="O3091">
        <v>0.2</v>
      </c>
      <c r="P3091">
        <v>0</v>
      </c>
      <c r="Q3091">
        <v>0.8</v>
      </c>
      <c r="R3091">
        <v>0.8</v>
      </c>
      <c r="S3091">
        <v>97.5</v>
      </c>
      <c r="T3091">
        <v>89.5</v>
      </c>
      <c r="U3091">
        <v>0.1</v>
      </c>
      <c r="V3091">
        <v>0.6</v>
      </c>
      <c r="W3091">
        <v>83.8</v>
      </c>
      <c r="X3091">
        <v>15.4</v>
      </c>
      <c r="Y3091">
        <v>712</v>
      </c>
      <c r="Z3091">
        <v>28.4</v>
      </c>
      <c r="AA3091">
        <v>5359</v>
      </c>
      <c r="AB3091">
        <v>80</v>
      </c>
      <c r="AC3091">
        <v>7.7</v>
      </c>
      <c r="AD3091">
        <v>105000</v>
      </c>
      <c r="AE3091">
        <v>3050</v>
      </c>
      <c r="AF3091">
        <v>2.27</v>
      </c>
      <c r="AG3091">
        <v>21126</v>
      </c>
      <c r="AH3091">
        <v>37635</v>
      </c>
      <c r="AI3091">
        <v>17.7</v>
      </c>
      <c r="AJ3091">
        <v>174</v>
      </c>
      <c r="AK3091">
        <v>2053</v>
      </c>
      <c r="AL3091">
        <v>5</v>
      </c>
      <c r="AM3091">
        <v>393</v>
      </c>
      <c r="AN3091">
        <v>716</v>
      </c>
      <c r="AO3091">
        <v>0</v>
      </c>
      <c r="AP3091">
        <v>0</v>
      </c>
      <c r="AQ3091">
        <v>0</v>
      </c>
      <c r="AR3091">
        <v>0</v>
      </c>
      <c r="AS3091">
        <v>0</v>
      </c>
      <c r="AT3091">
        <v>0</v>
      </c>
      <c r="AU3091">
        <v>0</v>
      </c>
      <c r="AV3091">
        <v>0</v>
      </c>
      <c r="AW3091">
        <v>53359</v>
      </c>
      <c r="AX3091">
        <v>7812</v>
      </c>
      <c r="AY3091">
        <v>12083</v>
      </c>
      <c r="AZ3091">
        <v>3</v>
      </c>
      <c r="BA3091">
        <v>418.92</v>
      </c>
      <c r="BB3091">
        <v>17</v>
      </c>
    </row>
    <row r="3092" spans="1:54" x14ac:dyDescent="0.3">
      <c r="A3092">
        <v>54095</v>
      </c>
      <c r="B3092" t="s">
        <v>642</v>
      </c>
      <c r="C3092" t="s">
        <v>903</v>
      </c>
      <c r="D3092">
        <v>9098</v>
      </c>
      <c r="E3092">
        <v>9211</v>
      </c>
      <c r="F3092">
        <v>-1.2</v>
      </c>
      <c r="G3092">
        <v>9208</v>
      </c>
      <c r="H3092">
        <v>4.5999999999999996</v>
      </c>
      <c r="I3092">
        <v>20.100000000000001</v>
      </c>
      <c r="J3092">
        <v>20.2</v>
      </c>
      <c r="K3092">
        <v>50.5</v>
      </c>
      <c r="L3092">
        <v>98.7</v>
      </c>
      <c r="M3092">
        <v>0.3</v>
      </c>
      <c r="N3092">
        <v>0.2</v>
      </c>
      <c r="O3092">
        <v>0.2</v>
      </c>
      <c r="P3092">
        <v>0</v>
      </c>
      <c r="Q3092">
        <v>0.7</v>
      </c>
      <c r="R3092">
        <v>0.7</v>
      </c>
      <c r="S3092">
        <v>98.1</v>
      </c>
      <c r="T3092">
        <v>93</v>
      </c>
      <c r="U3092">
        <v>0.2</v>
      </c>
      <c r="V3092">
        <v>1.1000000000000001</v>
      </c>
      <c r="W3092">
        <v>84.8</v>
      </c>
      <c r="X3092">
        <v>9.4</v>
      </c>
      <c r="Y3092">
        <v>823</v>
      </c>
      <c r="Z3092">
        <v>27.6</v>
      </c>
      <c r="AA3092">
        <v>4983</v>
      </c>
      <c r="AB3092">
        <v>80.8</v>
      </c>
      <c r="AC3092">
        <v>3.8</v>
      </c>
      <c r="AD3092">
        <v>78700</v>
      </c>
      <c r="AE3092">
        <v>3712</v>
      </c>
      <c r="AF3092">
        <v>2.4300000000000002</v>
      </c>
      <c r="AG3092">
        <v>20704</v>
      </c>
      <c r="AH3092">
        <v>39206</v>
      </c>
      <c r="AI3092">
        <v>19.899999999999999</v>
      </c>
      <c r="AJ3092">
        <v>108</v>
      </c>
      <c r="AK3092">
        <v>1534</v>
      </c>
      <c r="AL3092">
        <v>-7</v>
      </c>
      <c r="AM3092">
        <v>392</v>
      </c>
      <c r="AN3092">
        <v>545</v>
      </c>
      <c r="AO3092">
        <v>0</v>
      </c>
      <c r="AP3092">
        <v>0</v>
      </c>
      <c r="AQ3092">
        <v>0</v>
      </c>
      <c r="AR3092">
        <v>0</v>
      </c>
      <c r="AS3092">
        <v>0</v>
      </c>
      <c r="AT3092">
        <v>23.9</v>
      </c>
      <c r="AU3092">
        <v>218637</v>
      </c>
      <c r="AV3092">
        <v>0</v>
      </c>
      <c r="AW3092">
        <v>45455</v>
      </c>
      <c r="AX3092">
        <v>5060</v>
      </c>
      <c r="AY3092">
        <v>1816</v>
      </c>
      <c r="AZ3092">
        <v>7</v>
      </c>
      <c r="BA3092">
        <v>256.29000000000002</v>
      </c>
      <c r="BB3092">
        <v>35.9</v>
      </c>
    </row>
    <row r="3093" spans="1:54" x14ac:dyDescent="0.3">
      <c r="A3093">
        <v>54097</v>
      </c>
      <c r="B3093" t="s">
        <v>641</v>
      </c>
      <c r="C3093" t="s">
        <v>903</v>
      </c>
      <c r="D3093">
        <v>24731</v>
      </c>
      <c r="E3093">
        <v>24254</v>
      </c>
      <c r="F3093">
        <v>2</v>
      </c>
      <c r="G3093">
        <v>24254</v>
      </c>
      <c r="H3093">
        <v>5.6</v>
      </c>
      <c r="I3093">
        <v>20.6</v>
      </c>
      <c r="J3093">
        <v>18.2</v>
      </c>
      <c r="K3093">
        <v>50.4</v>
      </c>
      <c r="L3093">
        <v>97.4</v>
      </c>
      <c r="M3093">
        <v>0.9</v>
      </c>
      <c r="N3093">
        <v>0.2</v>
      </c>
      <c r="O3093">
        <v>0.5</v>
      </c>
      <c r="P3093">
        <v>0</v>
      </c>
      <c r="Q3093">
        <v>1</v>
      </c>
      <c r="R3093">
        <v>1.2</v>
      </c>
      <c r="S3093">
        <v>96.3</v>
      </c>
      <c r="T3093">
        <v>86.9</v>
      </c>
      <c r="U3093">
        <v>0.7</v>
      </c>
      <c r="V3093">
        <v>0.9</v>
      </c>
      <c r="W3093">
        <v>82.8</v>
      </c>
      <c r="X3093">
        <v>15.4</v>
      </c>
      <c r="Y3093">
        <v>1966</v>
      </c>
      <c r="Z3093">
        <v>25.9</v>
      </c>
      <c r="AA3093">
        <v>11165</v>
      </c>
      <c r="AB3093">
        <v>77.2</v>
      </c>
      <c r="AC3093">
        <v>6.4</v>
      </c>
      <c r="AD3093">
        <v>100500</v>
      </c>
      <c r="AE3093">
        <v>9011</v>
      </c>
      <c r="AF3093">
        <v>2.5499999999999998</v>
      </c>
      <c r="AG3093">
        <v>19498</v>
      </c>
      <c r="AH3093">
        <v>39381</v>
      </c>
      <c r="AI3093">
        <v>18.399999999999999</v>
      </c>
      <c r="AJ3093">
        <v>538</v>
      </c>
      <c r="AK3093">
        <v>6680</v>
      </c>
      <c r="AL3093">
        <v>-7.4</v>
      </c>
      <c r="AM3093">
        <v>1244</v>
      </c>
      <c r="AN3093">
        <v>1906</v>
      </c>
      <c r="AO3093">
        <v>0</v>
      </c>
      <c r="AP3093">
        <v>0</v>
      </c>
      <c r="AQ3093">
        <v>0</v>
      </c>
      <c r="AR3093">
        <v>0</v>
      </c>
      <c r="AS3093">
        <v>0</v>
      </c>
      <c r="AT3093">
        <v>25</v>
      </c>
      <c r="AU3093">
        <v>264775</v>
      </c>
      <c r="AV3093">
        <v>179318</v>
      </c>
      <c r="AW3093">
        <v>297123</v>
      </c>
      <c r="AX3093">
        <v>12617</v>
      </c>
      <c r="AY3093">
        <v>24548</v>
      </c>
      <c r="AZ3093">
        <v>100</v>
      </c>
      <c r="BA3093">
        <v>354.64</v>
      </c>
      <c r="BB3093">
        <v>68.400000000000006</v>
      </c>
    </row>
    <row r="3094" spans="1:54" x14ac:dyDescent="0.3">
      <c r="A3094">
        <v>54099</v>
      </c>
      <c r="B3094" t="s">
        <v>250</v>
      </c>
      <c r="C3094" t="s">
        <v>903</v>
      </c>
      <c r="D3094">
        <v>41122</v>
      </c>
      <c r="E3094">
        <v>42481</v>
      </c>
      <c r="F3094">
        <v>-3.2</v>
      </c>
      <c r="G3094">
        <v>42481</v>
      </c>
      <c r="H3094">
        <v>4.9000000000000004</v>
      </c>
      <c r="I3094">
        <v>21.2</v>
      </c>
      <c r="J3094">
        <v>18.399999999999999</v>
      </c>
      <c r="K3094">
        <v>51.2</v>
      </c>
      <c r="L3094">
        <v>98</v>
      </c>
      <c r="M3094">
        <v>0.5</v>
      </c>
      <c r="N3094">
        <v>0.3</v>
      </c>
      <c r="O3094">
        <v>0.4</v>
      </c>
      <c r="P3094">
        <v>0</v>
      </c>
      <c r="Q3094">
        <v>0.9</v>
      </c>
      <c r="R3094">
        <v>0.7</v>
      </c>
      <c r="S3094">
        <v>97.4</v>
      </c>
      <c r="T3094">
        <v>93.1</v>
      </c>
      <c r="U3094">
        <v>0.4</v>
      </c>
      <c r="V3094">
        <v>0.6</v>
      </c>
      <c r="W3094">
        <v>77.7</v>
      </c>
      <c r="X3094">
        <v>11.5</v>
      </c>
      <c r="Y3094">
        <v>3522</v>
      </c>
      <c r="Z3094">
        <v>24.9</v>
      </c>
      <c r="AA3094">
        <v>19225</v>
      </c>
      <c r="AB3094">
        <v>78</v>
      </c>
      <c r="AC3094">
        <v>7.2</v>
      </c>
      <c r="AD3094">
        <v>79500</v>
      </c>
      <c r="AE3094">
        <v>16555</v>
      </c>
      <c r="AF3094">
        <v>2.52</v>
      </c>
      <c r="AG3094">
        <v>19497</v>
      </c>
      <c r="AH3094">
        <v>36964</v>
      </c>
      <c r="AI3094">
        <v>20</v>
      </c>
      <c r="AJ3094">
        <v>529</v>
      </c>
      <c r="AK3094">
        <v>7220</v>
      </c>
      <c r="AL3094">
        <v>2</v>
      </c>
      <c r="AM3094">
        <v>1548</v>
      </c>
      <c r="AN3094">
        <v>2461</v>
      </c>
      <c r="AO3094">
        <v>0</v>
      </c>
      <c r="AP3094">
        <v>0</v>
      </c>
      <c r="AQ3094">
        <v>0</v>
      </c>
      <c r="AR3094">
        <v>0</v>
      </c>
      <c r="AS3094">
        <v>0</v>
      </c>
      <c r="AT3094">
        <v>29.4</v>
      </c>
      <c r="AU3094">
        <v>0</v>
      </c>
      <c r="AV3094">
        <v>77395</v>
      </c>
      <c r="AW3094">
        <v>232794</v>
      </c>
      <c r="AX3094">
        <v>5612</v>
      </c>
      <c r="AY3094">
        <v>18397</v>
      </c>
      <c r="AZ3094">
        <v>16</v>
      </c>
      <c r="BA3094">
        <v>505.98</v>
      </c>
      <c r="BB3094">
        <v>84</v>
      </c>
    </row>
    <row r="3095" spans="1:54" x14ac:dyDescent="0.3">
      <c r="A3095">
        <v>54101</v>
      </c>
      <c r="B3095" t="s">
        <v>249</v>
      </c>
      <c r="C3095" t="s">
        <v>903</v>
      </c>
      <c r="D3095">
        <v>8834</v>
      </c>
      <c r="E3095">
        <v>9154</v>
      </c>
      <c r="F3095">
        <v>-3.5</v>
      </c>
      <c r="G3095">
        <v>9154</v>
      </c>
      <c r="H3095">
        <v>5.6</v>
      </c>
      <c r="I3095">
        <v>19.899999999999999</v>
      </c>
      <c r="J3095">
        <v>21.5</v>
      </c>
      <c r="K3095">
        <v>50.6</v>
      </c>
      <c r="L3095">
        <v>98</v>
      </c>
      <c r="M3095">
        <v>0.4</v>
      </c>
      <c r="N3095">
        <v>0.1</v>
      </c>
      <c r="O3095">
        <v>0.3</v>
      </c>
      <c r="P3095">
        <v>0</v>
      </c>
      <c r="Q3095">
        <v>1.3</v>
      </c>
      <c r="R3095">
        <v>0.6</v>
      </c>
      <c r="S3095">
        <v>97.5</v>
      </c>
      <c r="T3095">
        <v>91</v>
      </c>
      <c r="U3095">
        <v>0.4</v>
      </c>
      <c r="V3095">
        <v>0.6</v>
      </c>
      <c r="W3095">
        <v>70.599999999999994</v>
      </c>
      <c r="X3095">
        <v>8.6</v>
      </c>
      <c r="Y3095">
        <v>662</v>
      </c>
      <c r="Z3095">
        <v>29.2</v>
      </c>
      <c r="AA3095">
        <v>5405</v>
      </c>
      <c r="AB3095">
        <v>78</v>
      </c>
      <c r="AC3095">
        <v>6.1</v>
      </c>
      <c r="AD3095">
        <v>64100</v>
      </c>
      <c r="AE3095">
        <v>3928</v>
      </c>
      <c r="AF3095">
        <v>2.2999999999999998</v>
      </c>
      <c r="AG3095">
        <v>17937</v>
      </c>
      <c r="AH3095">
        <v>27645</v>
      </c>
      <c r="AI3095">
        <v>25.2</v>
      </c>
      <c r="AJ3095">
        <v>137</v>
      </c>
      <c r="AK3095">
        <v>1145</v>
      </c>
      <c r="AL3095">
        <v>-8.3000000000000007</v>
      </c>
      <c r="AM3095">
        <v>327</v>
      </c>
      <c r="AN3095">
        <v>576</v>
      </c>
      <c r="AO3095">
        <v>0</v>
      </c>
      <c r="AP3095">
        <v>0</v>
      </c>
      <c r="AQ3095">
        <v>0</v>
      </c>
      <c r="AR3095">
        <v>0</v>
      </c>
      <c r="AS3095">
        <v>0</v>
      </c>
      <c r="AT3095">
        <v>15.6</v>
      </c>
      <c r="AU3095">
        <v>0</v>
      </c>
      <c r="AV3095">
        <v>0</v>
      </c>
      <c r="AW3095">
        <v>40144</v>
      </c>
      <c r="AX3095">
        <v>4246</v>
      </c>
      <c r="AY3095">
        <v>1965</v>
      </c>
      <c r="AZ3095">
        <v>0</v>
      </c>
      <c r="BA3095">
        <v>553.47</v>
      </c>
      <c r="BB3095">
        <v>16.5</v>
      </c>
    </row>
    <row r="3096" spans="1:54" x14ac:dyDescent="0.3">
      <c r="A3096">
        <v>54103</v>
      </c>
      <c r="B3096" t="s">
        <v>1978</v>
      </c>
      <c r="C3096" t="s">
        <v>903</v>
      </c>
      <c r="D3096">
        <v>15988</v>
      </c>
      <c r="E3096">
        <v>16580</v>
      </c>
      <c r="F3096">
        <v>-3.6</v>
      </c>
      <c r="G3096">
        <v>16583</v>
      </c>
      <c r="H3096">
        <v>5.3</v>
      </c>
      <c r="I3096">
        <v>20.100000000000001</v>
      </c>
      <c r="J3096">
        <v>21.4</v>
      </c>
      <c r="K3096">
        <v>50.6</v>
      </c>
      <c r="L3096">
        <v>98.1</v>
      </c>
      <c r="M3096">
        <v>0.5</v>
      </c>
      <c r="N3096">
        <v>0.1</v>
      </c>
      <c r="O3096">
        <v>0.4</v>
      </c>
      <c r="P3096">
        <v>0</v>
      </c>
      <c r="Q3096">
        <v>0.9</v>
      </c>
      <c r="R3096">
        <v>0.7</v>
      </c>
      <c r="S3096">
        <v>97.5</v>
      </c>
      <c r="T3096">
        <v>93.9</v>
      </c>
      <c r="U3096">
        <v>0.7</v>
      </c>
      <c r="V3096">
        <v>1.2</v>
      </c>
      <c r="W3096">
        <v>81.5</v>
      </c>
      <c r="X3096">
        <v>10.199999999999999</v>
      </c>
      <c r="Y3096">
        <v>1486</v>
      </c>
      <c r="Z3096">
        <v>28</v>
      </c>
      <c r="AA3096">
        <v>8146</v>
      </c>
      <c r="AB3096">
        <v>79.3</v>
      </c>
      <c r="AC3096">
        <v>8.8000000000000007</v>
      </c>
      <c r="AD3096">
        <v>79000</v>
      </c>
      <c r="AE3096">
        <v>6903</v>
      </c>
      <c r="AF3096">
        <v>2.36</v>
      </c>
      <c r="AG3096">
        <v>21653</v>
      </c>
      <c r="AH3096">
        <v>37969</v>
      </c>
      <c r="AI3096">
        <v>19.7</v>
      </c>
      <c r="AJ3096">
        <v>358</v>
      </c>
      <c r="AK3096">
        <v>4353</v>
      </c>
      <c r="AL3096">
        <v>0.6</v>
      </c>
      <c r="AM3096">
        <v>639</v>
      </c>
      <c r="AN3096">
        <v>1017</v>
      </c>
      <c r="AO3096">
        <v>0</v>
      </c>
      <c r="AP3096">
        <v>0</v>
      </c>
      <c r="AQ3096">
        <v>0</v>
      </c>
      <c r="AR3096">
        <v>0</v>
      </c>
      <c r="AS3096">
        <v>0</v>
      </c>
      <c r="AT3096">
        <v>0</v>
      </c>
      <c r="AU3096">
        <v>0</v>
      </c>
      <c r="AV3096">
        <v>14397</v>
      </c>
      <c r="AW3096">
        <v>206427</v>
      </c>
      <c r="AX3096">
        <v>12539</v>
      </c>
      <c r="AY3096">
        <v>21022</v>
      </c>
      <c r="AZ3096">
        <v>20</v>
      </c>
      <c r="BA3096">
        <v>358.06</v>
      </c>
      <c r="BB3096">
        <v>46.3</v>
      </c>
    </row>
    <row r="3097" spans="1:54" x14ac:dyDescent="0.3">
      <c r="A3097">
        <v>54105</v>
      </c>
      <c r="B3097" t="s">
        <v>1979</v>
      </c>
      <c r="C3097" t="s">
        <v>903</v>
      </c>
      <c r="D3097">
        <v>5845</v>
      </c>
      <c r="E3097">
        <v>5717</v>
      </c>
      <c r="F3097">
        <v>2.2000000000000002</v>
      </c>
      <c r="G3097">
        <v>5717</v>
      </c>
      <c r="H3097">
        <v>5.4</v>
      </c>
      <c r="I3097">
        <v>21</v>
      </c>
      <c r="J3097">
        <v>18.399999999999999</v>
      </c>
      <c r="K3097">
        <v>49.5</v>
      </c>
      <c r="L3097">
        <v>98</v>
      </c>
      <c r="M3097">
        <v>0.3</v>
      </c>
      <c r="N3097">
        <v>0.2</v>
      </c>
      <c r="O3097">
        <v>0.2</v>
      </c>
      <c r="P3097">
        <v>0</v>
      </c>
      <c r="Q3097">
        <v>1.2</v>
      </c>
      <c r="R3097">
        <v>0.7</v>
      </c>
      <c r="S3097">
        <v>97.3</v>
      </c>
      <c r="T3097">
        <v>94.3</v>
      </c>
      <c r="U3097">
        <v>0.4</v>
      </c>
      <c r="V3097">
        <v>0.8</v>
      </c>
      <c r="W3097">
        <v>85.6</v>
      </c>
      <c r="X3097">
        <v>10.9</v>
      </c>
      <c r="Y3097">
        <v>529</v>
      </c>
      <c r="Z3097">
        <v>31.3</v>
      </c>
      <c r="AA3097">
        <v>3228</v>
      </c>
      <c r="AB3097">
        <v>83.3</v>
      </c>
      <c r="AC3097">
        <v>1.7</v>
      </c>
      <c r="AD3097">
        <v>73100</v>
      </c>
      <c r="AE3097">
        <v>2427</v>
      </c>
      <c r="AF3097">
        <v>2.39</v>
      </c>
      <c r="AG3097">
        <v>21852</v>
      </c>
      <c r="AH3097">
        <v>34702</v>
      </c>
      <c r="AI3097">
        <v>19.3</v>
      </c>
      <c r="AJ3097">
        <v>63</v>
      </c>
      <c r="AK3097">
        <v>409</v>
      </c>
      <c r="AL3097">
        <v>-26.4</v>
      </c>
      <c r="AM3097">
        <v>294</v>
      </c>
      <c r="AN3097">
        <v>515</v>
      </c>
      <c r="AO3097">
        <v>0</v>
      </c>
      <c r="AP3097">
        <v>0</v>
      </c>
      <c r="AQ3097">
        <v>0</v>
      </c>
      <c r="AR3097">
        <v>0</v>
      </c>
      <c r="AS3097">
        <v>0</v>
      </c>
      <c r="AT3097">
        <v>0</v>
      </c>
      <c r="AU3097">
        <v>0</v>
      </c>
      <c r="AV3097">
        <v>0</v>
      </c>
      <c r="AW3097">
        <v>14354</v>
      </c>
      <c r="AX3097">
        <v>2509</v>
      </c>
      <c r="AY3097">
        <v>863</v>
      </c>
      <c r="AZ3097">
        <v>19</v>
      </c>
      <c r="BA3097">
        <v>232.51</v>
      </c>
      <c r="BB3097">
        <v>24.6</v>
      </c>
    </row>
    <row r="3098" spans="1:54" x14ac:dyDescent="0.3">
      <c r="A3098">
        <v>54107</v>
      </c>
      <c r="B3098" t="s">
        <v>625</v>
      </c>
      <c r="C3098" t="s">
        <v>903</v>
      </c>
      <c r="D3098">
        <v>86237</v>
      </c>
      <c r="E3098">
        <v>86956</v>
      </c>
      <c r="F3098">
        <v>-0.8</v>
      </c>
      <c r="G3098">
        <v>86956</v>
      </c>
      <c r="H3098">
        <v>5.4</v>
      </c>
      <c r="I3098">
        <v>21.1</v>
      </c>
      <c r="J3098">
        <v>18.600000000000001</v>
      </c>
      <c r="K3098">
        <v>51.6</v>
      </c>
      <c r="L3098">
        <v>96.4</v>
      </c>
      <c r="M3098">
        <v>1.2</v>
      </c>
      <c r="N3098">
        <v>0.2</v>
      </c>
      <c r="O3098">
        <v>0.6</v>
      </c>
      <c r="P3098">
        <v>0</v>
      </c>
      <c r="Q3098">
        <v>1.5</v>
      </c>
      <c r="R3098">
        <v>1</v>
      </c>
      <c r="S3098">
        <v>95.5</v>
      </c>
      <c r="T3098">
        <v>88.9</v>
      </c>
      <c r="U3098">
        <v>0.8</v>
      </c>
      <c r="V3098">
        <v>1.7</v>
      </c>
      <c r="W3098">
        <v>88.8</v>
      </c>
      <c r="X3098">
        <v>18.399999999999999</v>
      </c>
      <c r="Y3098">
        <v>8194</v>
      </c>
      <c r="Z3098">
        <v>19.100000000000001</v>
      </c>
      <c r="AA3098">
        <v>40245</v>
      </c>
      <c r="AB3098">
        <v>73.099999999999994</v>
      </c>
      <c r="AC3098">
        <v>14.5</v>
      </c>
      <c r="AD3098">
        <v>106400</v>
      </c>
      <c r="AE3098">
        <v>35569</v>
      </c>
      <c r="AF3098">
        <v>2.41</v>
      </c>
      <c r="AG3098">
        <v>24042</v>
      </c>
      <c r="AH3098">
        <v>42287</v>
      </c>
      <c r="AI3098">
        <v>16.2</v>
      </c>
      <c r="AJ3098">
        <v>2052</v>
      </c>
      <c r="AK3098">
        <v>33351</v>
      </c>
      <c r="AL3098">
        <v>0.7</v>
      </c>
      <c r="AM3098">
        <v>4206</v>
      </c>
      <c r="AN3098">
        <v>5173</v>
      </c>
      <c r="AO3098">
        <v>0</v>
      </c>
      <c r="AP3098">
        <v>0</v>
      </c>
      <c r="AQ3098">
        <v>0</v>
      </c>
      <c r="AR3098">
        <v>0</v>
      </c>
      <c r="AS3098">
        <v>0.7</v>
      </c>
      <c r="AT3098">
        <v>26.5</v>
      </c>
      <c r="AU3098">
        <v>0</v>
      </c>
      <c r="AV3098">
        <v>330697</v>
      </c>
      <c r="AW3098">
        <v>1712248</v>
      </c>
      <c r="AX3098">
        <v>19847</v>
      </c>
      <c r="AY3098">
        <v>157906</v>
      </c>
      <c r="AZ3098">
        <v>105</v>
      </c>
      <c r="BA3098">
        <v>366.26</v>
      </c>
      <c r="BB3098">
        <v>237.4</v>
      </c>
    </row>
    <row r="3099" spans="1:54" x14ac:dyDescent="0.3">
      <c r="A3099">
        <v>54109</v>
      </c>
      <c r="B3099" t="s">
        <v>900</v>
      </c>
      <c r="C3099" t="s">
        <v>903</v>
      </c>
      <c r="D3099">
        <v>22598</v>
      </c>
      <c r="E3099">
        <v>23801</v>
      </c>
      <c r="F3099">
        <v>-5.0999999999999996</v>
      </c>
      <c r="G3099">
        <v>23796</v>
      </c>
      <c r="H3099">
        <v>5.3</v>
      </c>
      <c r="I3099">
        <v>21.4</v>
      </c>
      <c r="J3099">
        <v>17.5</v>
      </c>
      <c r="K3099">
        <v>50.5</v>
      </c>
      <c r="L3099">
        <v>97.9</v>
      </c>
      <c r="M3099">
        <v>0.7</v>
      </c>
      <c r="N3099">
        <v>0.2</v>
      </c>
      <c r="O3099">
        <v>0.1</v>
      </c>
      <c r="P3099">
        <v>0</v>
      </c>
      <c r="Q3099">
        <v>1.1000000000000001</v>
      </c>
      <c r="R3099">
        <v>0.5</v>
      </c>
      <c r="S3099">
        <v>97.4</v>
      </c>
      <c r="T3099">
        <v>94</v>
      </c>
      <c r="U3099">
        <v>0.1</v>
      </c>
      <c r="V3099">
        <v>1</v>
      </c>
      <c r="W3099">
        <v>73.5</v>
      </c>
      <c r="X3099">
        <v>8.6999999999999993</v>
      </c>
      <c r="Y3099">
        <v>1621</v>
      </c>
      <c r="Z3099">
        <v>32.299999999999997</v>
      </c>
      <c r="AA3099">
        <v>10817</v>
      </c>
      <c r="AB3099">
        <v>82</v>
      </c>
      <c r="AC3099">
        <v>3.9</v>
      </c>
      <c r="AD3099">
        <v>57500</v>
      </c>
      <c r="AE3099">
        <v>9101</v>
      </c>
      <c r="AF3099">
        <v>2.57</v>
      </c>
      <c r="AG3099">
        <v>18377</v>
      </c>
      <c r="AH3099">
        <v>34454</v>
      </c>
      <c r="AI3099">
        <v>21.5</v>
      </c>
      <c r="AJ3099">
        <v>286</v>
      </c>
      <c r="AK3099">
        <v>3590</v>
      </c>
      <c r="AL3099">
        <v>-9</v>
      </c>
      <c r="AM3099">
        <v>743</v>
      </c>
      <c r="AN3099">
        <v>920</v>
      </c>
      <c r="AO3099">
        <v>0</v>
      </c>
      <c r="AP3099">
        <v>0</v>
      </c>
      <c r="AQ3099">
        <v>0</v>
      </c>
      <c r="AR3099">
        <v>0</v>
      </c>
      <c r="AS3099">
        <v>0</v>
      </c>
      <c r="AT3099">
        <v>42.6</v>
      </c>
      <c r="AU3099">
        <v>0</v>
      </c>
      <c r="AV3099">
        <v>5861</v>
      </c>
      <c r="AW3099">
        <v>146968</v>
      </c>
      <c r="AX3099">
        <v>6231</v>
      </c>
      <c r="AY3099">
        <v>9872</v>
      </c>
      <c r="AZ3099">
        <v>2</v>
      </c>
      <c r="BA3099">
        <v>499.45</v>
      </c>
      <c r="BB3099">
        <v>47.6</v>
      </c>
    </row>
    <row r="3100" spans="1:54" x14ac:dyDescent="0.3">
      <c r="A3100">
        <v>55000</v>
      </c>
      <c r="B3100" t="s">
        <v>902</v>
      </c>
      <c r="D3100">
        <v>5757564</v>
      </c>
      <c r="E3100">
        <v>5687289</v>
      </c>
      <c r="F3100">
        <v>1.2</v>
      </c>
      <c r="G3100">
        <v>5686986</v>
      </c>
      <c r="H3100">
        <v>5.9</v>
      </c>
      <c r="I3100">
        <v>22.6</v>
      </c>
      <c r="J3100">
        <v>15.2</v>
      </c>
      <c r="K3100">
        <v>50.3</v>
      </c>
      <c r="L3100">
        <v>87.8</v>
      </c>
      <c r="M3100">
        <v>6.6</v>
      </c>
      <c r="N3100">
        <v>1.1000000000000001</v>
      </c>
      <c r="O3100">
        <v>2.6</v>
      </c>
      <c r="P3100">
        <v>0</v>
      </c>
      <c r="Q3100">
        <v>1.8</v>
      </c>
      <c r="R3100">
        <v>6.5</v>
      </c>
      <c r="S3100">
        <v>82.2</v>
      </c>
      <c r="T3100">
        <v>85.8</v>
      </c>
      <c r="U3100">
        <v>4.7</v>
      </c>
      <c r="V3100">
        <v>8.6</v>
      </c>
      <c r="W3100">
        <v>90.4</v>
      </c>
      <c r="X3100">
        <v>26.8</v>
      </c>
      <c r="Y3100">
        <v>408870</v>
      </c>
      <c r="Z3100">
        <v>21.7</v>
      </c>
      <c r="AA3100">
        <v>2648317</v>
      </c>
      <c r="AB3100">
        <v>68.099999999999994</v>
      </c>
      <c r="AC3100">
        <v>25.4</v>
      </c>
      <c r="AD3100">
        <v>167100</v>
      </c>
      <c r="AE3100">
        <v>2288332</v>
      </c>
      <c r="AF3100">
        <v>2.4300000000000002</v>
      </c>
      <c r="AG3100">
        <v>27523</v>
      </c>
      <c r="AH3100">
        <v>52413</v>
      </c>
      <c r="AI3100">
        <v>13</v>
      </c>
      <c r="AJ3100">
        <v>137983</v>
      </c>
      <c r="AK3100">
        <v>2401032</v>
      </c>
      <c r="AL3100">
        <v>0.5</v>
      </c>
      <c r="AM3100">
        <v>335177</v>
      </c>
      <c r="AN3100">
        <v>433797</v>
      </c>
      <c r="AO3100">
        <v>2.6</v>
      </c>
      <c r="AP3100">
        <v>0.6</v>
      </c>
      <c r="AQ3100">
        <v>1.6</v>
      </c>
      <c r="AR3100">
        <v>0</v>
      </c>
      <c r="AS3100">
        <v>1.3</v>
      </c>
      <c r="AT3100">
        <v>25.9</v>
      </c>
      <c r="AU3100">
        <v>163563195</v>
      </c>
      <c r="AV3100">
        <v>59996244</v>
      </c>
      <c r="AW3100">
        <v>72283321</v>
      </c>
      <c r="AX3100">
        <v>12904</v>
      </c>
      <c r="AY3100">
        <v>9247311</v>
      </c>
      <c r="AZ3100">
        <v>14622</v>
      </c>
      <c r="BA3100">
        <v>54157.8</v>
      </c>
      <c r="BB3100">
        <v>105</v>
      </c>
    </row>
    <row r="3101" spans="1:54" x14ac:dyDescent="0.3">
      <c r="A3101">
        <v>55001</v>
      </c>
      <c r="B3101" t="s">
        <v>243</v>
      </c>
      <c r="C3101" t="s">
        <v>901</v>
      </c>
      <c r="D3101">
        <v>20215</v>
      </c>
      <c r="E3101">
        <v>20875</v>
      </c>
      <c r="F3101">
        <v>-3.2</v>
      </c>
      <c r="G3101">
        <v>20875</v>
      </c>
      <c r="H3101">
        <v>3.7</v>
      </c>
      <c r="I3101">
        <v>14.9</v>
      </c>
      <c r="J3101">
        <v>27.1</v>
      </c>
      <c r="K3101">
        <v>46.4</v>
      </c>
      <c r="L3101">
        <v>94</v>
      </c>
      <c r="M3101">
        <v>3.2</v>
      </c>
      <c r="N3101">
        <v>1.1000000000000001</v>
      </c>
      <c r="O3101">
        <v>0.5</v>
      </c>
      <c r="P3101">
        <v>0.1</v>
      </c>
      <c r="Q3101">
        <v>1.2</v>
      </c>
      <c r="R3101">
        <v>3.9</v>
      </c>
      <c r="S3101">
        <v>90.6</v>
      </c>
      <c r="T3101">
        <v>88.4</v>
      </c>
      <c r="U3101">
        <v>3.4</v>
      </c>
      <c r="V3101">
        <v>5.4</v>
      </c>
      <c r="W3101">
        <v>85.3</v>
      </c>
      <c r="X3101">
        <v>12.1</v>
      </c>
      <c r="Y3101">
        <v>2551</v>
      </c>
      <c r="Z3101">
        <v>28</v>
      </c>
      <c r="AA3101">
        <v>17393</v>
      </c>
      <c r="AB3101">
        <v>85.3</v>
      </c>
      <c r="AC3101">
        <v>6</v>
      </c>
      <c r="AD3101">
        <v>135600</v>
      </c>
      <c r="AE3101">
        <v>8278</v>
      </c>
      <c r="AF3101">
        <v>2.34</v>
      </c>
      <c r="AG3101">
        <v>22196</v>
      </c>
      <c r="AH3101">
        <v>44897</v>
      </c>
      <c r="AI3101">
        <v>10.6</v>
      </c>
      <c r="AJ3101">
        <v>329</v>
      </c>
      <c r="AK3101">
        <v>3157</v>
      </c>
      <c r="AL3101">
        <v>0.8</v>
      </c>
      <c r="AM3101">
        <v>1064</v>
      </c>
      <c r="AN3101">
        <v>1469</v>
      </c>
      <c r="AO3101">
        <v>0</v>
      </c>
      <c r="AP3101">
        <v>0</v>
      </c>
      <c r="AQ3101">
        <v>0</v>
      </c>
      <c r="AR3101">
        <v>0</v>
      </c>
      <c r="AS3101">
        <v>0</v>
      </c>
      <c r="AT3101">
        <v>11.7</v>
      </c>
      <c r="AU3101">
        <v>0</v>
      </c>
      <c r="AV3101">
        <v>12643</v>
      </c>
      <c r="AW3101">
        <v>130364</v>
      </c>
      <c r="AX3101">
        <v>6381</v>
      </c>
      <c r="AY3101">
        <v>41954</v>
      </c>
      <c r="AZ3101">
        <v>61</v>
      </c>
      <c r="BA3101">
        <v>645.65</v>
      </c>
      <c r="BB3101">
        <v>32.299999999999997</v>
      </c>
    </row>
    <row r="3102" spans="1:54" x14ac:dyDescent="0.3">
      <c r="A3102">
        <v>55003</v>
      </c>
      <c r="B3102" t="s">
        <v>1820</v>
      </c>
      <c r="C3102" t="s">
        <v>901</v>
      </c>
      <c r="D3102">
        <v>16103</v>
      </c>
      <c r="E3102">
        <v>16157</v>
      </c>
      <c r="F3102">
        <v>-0.3</v>
      </c>
      <c r="G3102">
        <v>16157</v>
      </c>
      <c r="H3102">
        <v>6.2</v>
      </c>
      <c r="I3102">
        <v>22.6</v>
      </c>
      <c r="J3102">
        <v>17.5</v>
      </c>
      <c r="K3102">
        <v>49.7</v>
      </c>
      <c r="L3102">
        <v>84.2</v>
      </c>
      <c r="M3102">
        <v>0.5</v>
      </c>
      <c r="N3102">
        <v>11.3</v>
      </c>
      <c r="O3102">
        <v>0.4</v>
      </c>
      <c r="P3102">
        <v>0</v>
      </c>
      <c r="Q3102">
        <v>3.5</v>
      </c>
      <c r="R3102">
        <v>2.4</v>
      </c>
      <c r="S3102">
        <v>82.9</v>
      </c>
      <c r="T3102">
        <v>88.7</v>
      </c>
      <c r="U3102">
        <v>1.5</v>
      </c>
      <c r="V3102">
        <v>3.4</v>
      </c>
      <c r="W3102">
        <v>90.5</v>
      </c>
      <c r="X3102">
        <v>21.7</v>
      </c>
      <c r="Y3102">
        <v>1470</v>
      </c>
      <c r="Z3102">
        <v>18</v>
      </c>
      <c r="AA3102">
        <v>9618</v>
      </c>
      <c r="AB3102">
        <v>70.900000000000006</v>
      </c>
      <c r="AC3102">
        <v>14.6</v>
      </c>
      <c r="AD3102">
        <v>107400</v>
      </c>
      <c r="AE3102">
        <v>6775</v>
      </c>
      <c r="AF3102">
        <v>2.27</v>
      </c>
      <c r="AG3102">
        <v>21115</v>
      </c>
      <c r="AH3102">
        <v>38550</v>
      </c>
      <c r="AI3102">
        <v>18.8</v>
      </c>
      <c r="AJ3102">
        <v>520</v>
      </c>
      <c r="AK3102">
        <v>6499</v>
      </c>
      <c r="AL3102">
        <v>1.8</v>
      </c>
      <c r="AM3102">
        <v>1133</v>
      </c>
      <c r="AN3102">
        <v>1488</v>
      </c>
      <c r="AO3102">
        <v>0</v>
      </c>
      <c r="AP3102">
        <v>8.3000000000000007</v>
      </c>
      <c r="AQ3102">
        <v>0</v>
      </c>
      <c r="AR3102">
        <v>0</v>
      </c>
      <c r="AS3102">
        <v>0</v>
      </c>
      <c r="AT3102">
        <v>29.4</v>
      </c>
      <c r="AU3102">
        <v>222407</v>
      </c>
      <c r="AV3102">
        <v>30184</v>
      </c>
      <c r="AW3102">
        <v>193578</v>
      </c>
      <c r="AX3102">
        <v>11918</v>
      </c>
      <c r="AY3102">
        <v>29469</v>
      </c>
      <c r="AZ3102">
        <v>8</v>
      </c>
      <c r="BA3102">
        <v>1045.04</v>
      </c>
      <c r="BB3102">
        <v>15.5</v>
      </c>
    </row>
    <row r="3103" spans="1:54" x14ac:dyDescent="0.3">
      <c r="A3103">
        <v>55005</v>
      </c>
      <c r="B3103" t="s">
        <v>1980</v>
      </c>
      <c r="C3103" t="s">
        <v>901</v>
      </c>
      <c r="D3103">
        <v>45455</v>
      </c>
      <c r="E3103">
        <v>45870</v>
      </c>
      <c r="F3103">
        <v>-0.9</v>
      </c>
      <c r="G3103">
        <v>45870</v>
      </c>
      <c r="H3103">
        <v>6</v>
      </c>
      <c r="I3103">
        <v>21.7</v>
      </c>
      <c r="J3103">
        <v>20.2</v>
      </c>
      <c r="K3103">
        <v>50.2</v>
      </c>
      <c r="L3103">
        <v>96.1</v>
      </c>
      <c r="M3103">
        <v>1</v>
      </c>
      <c r="N3103">
        <v>1</v>
      </c>
      <c r="O3103">
        <v>0.7</v>
      </c>
      <c r="P3103">
        <v>0</v>
      </c>
      <c r="Q3103">
        <v>1.2</v>
      </c>
      <c r="R3103">
        <v>2.4</v>
      </c>
      <c r="S3103">
        <v>94</v>
      </c>
      <c r="T3103">
        <v>87.6</v>
      </c>
      <c r="U3103">
        <v>2.2000000000000002</v>
      </c>
      <c r="V3103">
        <v>4.9000000000000004</v>
      </c>
      <c r="W3103">
        <v>88.3</v>
      </c>
      <c r="X3103">
        <v>16.2</v>
      </c>
      <c r="Y3103">
        <v>3833</v>
      </c>
      <c r="Z3103">
        <v>19.399999999999999</v>
      </c>
      <c r="AA3103">
        <v>23665</v>
      </c>
      <c r="AB3103">
        <v>72.5</v>
      </c>
      <c r="AC3103">
        <v>14.6</v>
      </c>
      <c r="AD3103">
        <v>134900</v>
      </c>
      <c r="AE3103">
        <v>19168</v>
      </c>
      <c r="AF3103">
        <v>2.36</v>
      </c>
      <c r="AG3103">
        <v>23337</v>
      </c>
      <c r="AH3103">
        <v>44054</v>
      </c>
      <c r="AI3103">
        <v>12.8</v>
      </c>
      <c r="AJ3103">
        <v>1279</v>
      </c>
      <c r="AK3103">
        <v>15523</v>
      </c>
      <c r="AL3103">
        <v>-0.9</v>
      </c>
      <c r="AM3103">
        <v>3092</v>
      </c>
      <c r="AN3103">
        <v>4794</v>
      </c>
      <c r="AO3103">
        <v>0</v>
      </c>
      <c r="AP3103">
        <v>0.6</v>
      </c>
      <c r="AQ3103">
        <v>0</v>
      </c>
      <c r="AR3103">
        <v>0</v>
      </c>
      <c r="AS3103">
        <v>0</v>
      </c>
      <c r="AT3103">
        <v>19.899999999999999</v>
      </c>
      <c r="AU3103">
        <v>1207388</v>
      </c>
      <c r="AV3103">
        <v>126597</v>
      </c>
      <c r="AW3103">
        <v>670752</v>
      </c>
      <c r="AX3103">
        <v>14719</v>
      </c>
      <c r="AY3103">
        <v>50402</v>
      </c>
      <c r="AZ3103">
        <v>127</v>
      </c>
      <c r="BA3103">
        <v>862.71</v>
      </c>
      <c r="BB3103">
        <v>53.2</v>
      </c>
    </row>
    <row r="3104" spans="1:54" x14ac:dyDescent="0.3">
      <c r="A3104">
        <v>55007</v>
      </c>
      <c r="B3104" t="s">
        <v>1981</v>
      </c>
      <c r="C3104" t="s">
        <v>901</v>
      </c>
      <c r="D3104">
        <v>14985</v>
      </c>
      <c r="E3104">
        <v>15014</v>
      </c>
      <c r="F3104">
        <v>-0.2</v>
      </c>
      <c r="G3104">
        <v>15014</v>
      </c>
      <c r="H3104">
        <v>4.4000000000000004</v>
      </c>
      <c r="I3104">
        <v>18</v>
      </c>
      <c r="J3104">
        <v>23.9</v>
      </c>
      <c r="K3104">
        <v>48.9</v>
      </c>
      <c r="L3104">
        <v>86.1</v>
      </c>
      <c r="M3104">
        <v>0.6</v>
      </c>
      <c r="N3104">
        <v>10.199999999999999</v>
      </c>
      <c r="O3104">
        <v>0.4</v>
      </c>
      <c r="P3104">
        <v>0</v>
      </c>
      <c r="Q3104">
        <v>2.7</v>
      </c>
      <c r="R3104">
        <v>1.5</v>
      </c>
      <c r="S3104">
        <v>85.2</v>
      </c>
      <c r="T3104">
        <v>90.8</v>
      </c>
      <c r="U3104">
        <v>1.6</v>
      </c>
      <c r="V3104">
        <v>4.0999999999999996</v>
      </c>
      <c r="W3104">
        <v>93.2</v>
      </c>
      <c r="X3104">
        <v>28.5</v>
      </c>
      <c r="Y3104">
        <v>1702</v>
      </c>
      <c r="Z3104">
        <v>23.3</v>
      </c>
      <c r="AA3104">
        <v>13146</v>
      </c>
      <c r="AB3104">
        <v>82</v>
      </c>
      <c r="AC3104">
        <v>7.1</v>
      </c>
      <c r="AD3104">
        <v>158600</v>
      </c>
      <c r="AE3104">
        <v>6964</v>
      </c>
      <c r="AF3104">
        <v>2.14</v>
      </c>
      <c r="AG3104">
        <v>25377</v>
      </c>
      <c r="AH3104">
        <v>44944</v>
      </c>
      <c r="AI3104">
        <v>13.5</v>
      </c>
      <c r="AJ3104">
        <v>426</v>
      </c>
      <c r="AK3104">
        <v>2106</v>
      </c>
      <c r="AL3104">
        <v>3.2</v>
      </c>
      <c r="AM3104">
        <v>1500</v>
      </c>
      <c r="AN3104">
        <v>2037</v>
      </c>
      <c r="AO3104">
        <v>0</v>
      </c>
      <c r="AP3104">
        <v>2.2999999999999998</v>
      </c>
      <c r="AQ3104">
        <v>0</v>
      </c>
      <c r="AR3104">
        <v>0</v>
      </c>
      <c r="AS3104">
        <v>0</v>
      </c>
      <c r="AT3104">
        <v>25.4</v>
      </c>
      <c r="AU3104">
        <v>0</v>
      </c>
      <c r="AV3104">
        <v>29592</v>
      </c>
      <c r="AW3104">
        <v>107608</v>
      </c>
      <c r="AX3104">
        <v>7164</v>
      </c>
      <c r="AY3104">
        <v>34175</v>
      </c>
      <c r="AZ3104">
        <v>51</v>
      </c>
      <c r="BA3104">
        <v>1477.86</v>
      </c>
      <c r="BB3104">
        <v>10.199999999999999</v>
      </c>
    </row>
    <row r="3105" spans="1:54" x14ac:dyDescent="0.3">
      <c r="A3105">
        <v>55009</v>
      </c>
      <c r="B3105" t="s">
        <v>374</v>
      </c>
      <c r="C3105" t="s">
        <v>901</v>
      </c>
      <c r="D3105">
        <v>256670</v>
      </c>
      <c r="E3105">
        <v>248007</v>
      </c>
      <c r="F3105">
        <v>3.5</v>
      </c>
      <c r="G3105">
        <v>248007</v>
      </c>
      <c r="H3105">
        <v>6.7</v>
      </c>
      <c r="I3105">
        <v>24.3</v>
      </c>
      <c r="J3105">
        <v>13.1</v>
      </c>
      <c r="K3105">
        <v>50.4</v>
      </c>
      <c r="L3105">
        <v>88.9</v>
      </c>
      <c r="M3105">
        <v>2.5</v>
      </c>
      <c r="N3105">
        <v>3.1</v>
      </c>
      <c r="O3105">
        <v>3.2</v>
      </c>
      <c r="P3105">
        <v>0.1</v>
      </c>
      <c r="Q3105">
        <v>2.1</v>
      </c>
      <c r="R3105">
        <v>8</v>
      </c>
      <c r="S3105">
        <v>82.2</v>
      </c>
      <c r="T3105">
        <v>85.8</v>
      </c>
      <c r="U3105">
        <v>5.2</v>
      </c>
      <c r="V3105">
        <v>10</v>
      </c>
      <c r="W3105">
        <v>90.4</v>
      </c>
      <c r="X3105">
        <v>26.8</v>
      </c>
      <c r="Y3105">
        <v>16824</v>
      </c>
      <c r="Z3105">
        <v>18.5</v>
      </c>
      <c r="AA3105">
        <v>107305</v>
      </c>
      <c r="AB3105">
        <v>66.3</v>
      </c>
      <c r="AC3105">
        <v>29.5</v>
      </c>
      <c r="AD3105">
        <v>158700</v>
      </c>
      <c r="AE3105">
        <v>98962</v>
      </c>
      <c r="AF3105">
        <v>2.46</v>
      </c>
      <c r="AG3105">
        <v>27787</v>
      </c>
      <c r="AH3105">
        <v>53119</v>
      </c>
      <c r="AI3105">
        <v>11.5</v>
      </c>
      <c r="AJ3105">
        <v>6321</v>
      </c>
      <c r="AK3105">
        <v>136465</v>
      </c>
      <c r="AL3105">
        <v>0.7</v>
      </c>
      <c r="AM3105">
        <v>12969</v>
      </c>
      <c r="AN3105">
        <v>17312</v>
      </c>
      <c r="AO3105">
        <v>0.7</v>
      </c>
      <c r="AP3105">
        <v>1</v>
      </c>
      <c r="AQ3105">
        <v>0.8</v>
      </c>
      <c r="AR3105">
        <v>0</v>
      </c>
      <c r="AS3105">
        <v>1.5</v>
      </c>
      <c r="AT3105">
        <v>23.7</v>
      </c>
      <c r="AU3105">
        <v>9321930</v>
      </c>
      <c r="AV3105">
        <v>3388331</v>
      </c>
      <c r="AW3105">
        <v>3538353</v>
      </c>
      <c r="AX3105">
        <v>14551</v>
      </c>
      <c r="AY3105">
        <v>464616</v>
      </c>
      <c r="AZ3105">
        <v>867</v>
      </c>
      <c r="BA3105">
        <v>529.71</v>
      </c>
      <c r="BB3105">
        <v>468.2</v>
      </c>
    </row>
    <row r="3106" spans="1:54" x14ac:dyDescent="0.3">
      <c r="A3106">
        <v>55011</v>
      </c>
      <c r="B3106" t="s">
        <v>1691</v>
      </c>
      <c r="C3106" t="s">
        <v>901</v>
      </c>
      <c r="D3106">
        <v>13188</v>
      </c>
      <c r="E3106">
        <v>13587</v>
      </c>
      <c r="F3106">
        <v>-2.9</v>
      </c>
      <c r="G3106">
        <v>13587</v>
      </c>
      <c r="H3106">
        <v>5.2</v>
      </c>
      <c r="I3106">
        <v>21.1</v>
      </c>
      <c r="J3106">
        <v>20</v>
      </c>
      <c r="K3106">
        <v>49.3</v>
      </c>
      <c r="L3106">
        <v>97.9</v>
      </c>
      <c r="M3106">
        <v>0.5</v>
      </c>
      <c r="N3106">
        <v>0.4</v>
      </c>
      <c r="O3106">
        <v>0.2</v>
      </c>
      <c r="P3106">
        <v>0</v>
      </c>
      <c r="Q3106">
        <v>1</v>
      </c>
      <c r="R3106">
        <v>1.9</v>
      </c>
      <c r="S3106">
        <v>96.3</v>
      </c>
      <c r="T3106">
        <v>90.4</v>
      </c>
      <c r="U3106">
        <v>1</v>
      </c>
      <c r="V3106">
        <v>2.9</v>
      </c>
      <c r="W3106">
        <v>89.6</v>
      </c>
      <c r="X3106">
        <v>17.2</v>
      </c>
      <c r="Y3106">
        <v>1092</v>
      </c>
      <c r="Z3106">
        <v>24.3</v>
      </c>
      <c r="AA3106">
        <v>6683</v>
      </c>
      <c r="AB3106">
        <v>76.3</v>
      </c>
      <c r="AC3106">
        <v>12.2</v>
      </c>
      <c r="AD3106">
        <v>140900</v>
      </c>
      <c r="AE3106">
        <v>5777</v>
      </c>
      <c r="AF3106">
        <v>2.2999999999999998</v>
      </c>
      <c r="AG3106">
        <v>24500</v>
      </c>
      <c r="AH3106">
        <v>47384</v>
      </c>
      <c r="AI3106">
        <v>12</v>
      </c>
      <c r="AJ3106">
        <v>316</v>
      </c>
      <c r="AK3106">
        <v>2922</v>
      </c>
      <c r="AL3106">
        <v>-1.5</v>
      </c>
      <c r="AM3106">
        <v>1032</v>
      </c>
      <c r="AN3106">
        <v>1346</v>
      </c>
      <c r="AO3106">
        <v>0</v>
      </c>
      <c r="AP3106">
        <v>0</v>
      </c>
      <c r="AQ3106">
        <v>0</v>
      </c>
      <c r="AR3106">
        <v>0</v>
      </c>
      <c r="AS3106">
        <v>0</v>
      </c>
      <c r="AT3106">
        <v>20.8</v>
      </c>
      <c r="AU3106">
        <v>0</v>
      </c>
      <c r="AV3106">
        <v>24195</v>
      </c>
      <c r="AW3106">
        <v>74038</v>
      </c>
      <c r="AX3106">
        <v>5387</v>
      </c>
      <c r="AY3106">
        <v>0</v>
      </c>
      <c r="AZ3106">
        <v>33</v>
      </c>
      <c r="BA3106">
        <v>671.64</v>
      </c>
      <c r="BB3106">
        <v>20.2</v>
      </c>
    </row>
    <row r="3107" spans="1:54" x14ac:dyDescent="0.3">
      <c r="A3107">
        <v>55013</v>
      </c>
      <c r="B3107" t="s">
        <v>1982</v>
      </c>
      <c r="C3107" t="s">
        <v>901</v>
      </c>
      <c r="D3107">
        <v>15328</v>
      </c>
      <c r="E3107">
        <v>15457</v>
      </c>
      <c r="F3107">
        <v>-0.8</v>
      </c>
      <c r="G3107">
        <v>15457</v>
      </c>
      <c r="H3107">
        <v>4.5</v>
      </c>
      <c r="I3107">
        <v>18.100000000000001</v>
      </c>
      <c r="J3107">
        <v>26.3</v>
      </c>
      <c r="K3107">
        <v>48.9</v>
      </c>
      <c r="L3107">
        <v>91.8</v>
      </c>
      <c r="M3107">
        <v>0.7</v>
      </c>
      <c r="N3107">
        <v>4.8</v>
      </c>
      <c r="O3107">
        <v>0.4</v>
      </c>
      <c r="P3107">
        <v>0</v>
      </c>
      <c r="Q3107">
        <v>2.4</v>
      </c>
      <c r="R3107">
        <v>1.6</v>
      </c>
      <c r="S3107">
        <v>90.7</v>
      </c>
      <c r="T3107">
        <v>90.8</v>
      </c>
      <c r="U3107">
        <v>1.5</v>
      </c>
      <c r="V3107">
        <v>3</v>
      </c>
      <c r="W3107">
        <v>89.2</v>
      </c>
      <c r="X3107">
        <v>16.7</v>
      </c>
      <c r="Y3107">
        <v>1948</v>
      </c>
      <c r="Z3107">
        <v>26.8</v>
      </c>
      <c r="AA3107">
        <v>15428</v>
      </c>
      <c r="AB3107">
        <v>79.400000000000006</v>
      </c>
      <c r="AC3107">
        <v>4.5</v>
      </c>
      <c r="AD3107">
        <v>147600</v>
      </c>
      <c r="AE3107">
        <v>7354</v>
      </c>
      <c r="AF3107">
        <v>2.0699999999999998</v>
      </c>
      <c r="AG3107">
        <v>22843</v>
      </c>
      <c r="AH3107">
        <v>39564</v>
      </c>
      <c r="AI3107">
        <v>17.100000000000001</v>
      </c>
      <c r="AJ3107">
        <v>403</v>
      </c>
      <c r="AK3107">
        <v>3265</v>
      </c>
      <c r="AL3107">
        <v>1.1000000000000001</v>
      </c>
      <c r="AM3107">
        <v>1157</v>
      </c>
      <c r="AN3107">
        <v>1451</v>
      </c>
      <c r="AO3107">
        <v>0</v>
      </c>
      <c r="AP3107">
        <v>0</v>
      </c>
      <c r="AQ3107">
        <v>0</v>
      </c>
      <c r="AR3107">
        <v>0</v>
      </c>
      <c r="AS3107">
        <v>0</v>
      </c>
      <c r="AT3107">
        <v>0</v>
      </c>
      <c r="AU3107">
        <v>226977</v>
      </c>
      <c r="AV3107">
        <v>5485</v>
      </c>
      <c r="AW3107">
        <v>118697</v>
      </c>
      <c r="AX3107">
        <v>7336</v>
      </c>
      <c r="AY3107">
        <v>0</v>
      </c>
      <c r="AZ3107">
        <v>62</v>
      </c>
      <c r="BA3107">
        <v>821.85</v>
      </c>
      <c r="BB3107">
        <v>18.8</v>
      </c>
    </row>
    <row r="3108" spans="1:54" x14ac:dyDescent="0.3">
      <c r="A3108">
        <v>55015</v>
      </c>
      <c r="B3108" t="s">
        <v>1983</v>
      </c>
      <c r="C3108" t="s">
        <v>901</v>
      </c>
      <c r="D3108">
        <v>49491</v>
      </c>
      <c r="E3108">
        <v>48971</v>
      </c>
      <c r="F3108">
        <v>1.1000000000000001</v>
      </c>
      <c r="G3108">
        <v>48971</v>
      </c>
      <c r="H3108">
        <v>6.2</v>
      </c>
      <c r="I3108">
        <v>25.4</v>
      </c>
      <c r="J3108">
        <v>13.3</v>
      </c>
      <c r="K3108">
        <v>49.9</v>
      </c>
      <c r="L3108">
        <v>95.1</v>
      </c>
      <c r="M3108">
        <v>0.7</v>
      </c>
      <c r="N3108">
        <v>0.5</v>
      </c>
      <c r="O3108">
        <v>2.4</v>
      </c>
      <c r="P3108">
        <v>0.1</v>
      </c>
      <c r="Q3108">
        <v>1.3</v>
      </c>
      <c r="R3108">
        <v>4</v>
      </c>
      <c r="S3108">
        <v>91.5</v>
      </c>
      <c r="T3108">
        <v>93.5</v>
      </c>
      <c r="U3108">
        <v>3.1</v>
      </c>
      <c r="V3108">
        <v>6.5</v>
      </c>
      <c r="W3108">
        <v>92.1</v>
      </c>
      <c r="X3108">
        <v>27.6</v>
      </c>
      <c r="Y3108">
        <v>3156</v>
      </c>
      <c r="Z3108">
        <v>19.8</v>
      </c>
      <c r="AA3108">
        <v>19985</v>
      </c>
      <c r="AB3108">
        <v>81.5</v>
      </c>
      <c r="AC3108">
        <v>14.9</v>
      </c>
      <c r="AD3108">
        <v>164300</v>
      </c>
      <c r="AE3108">
        <v>18381</v>
      </c>
      <c r="AF3108">
        <v>2.67</v>
      </c>
      <c r="AG3108">
        <v>28907</v>
      </c>
      <c r="AH3108">
        <v>65130</v>
      </c>
      <c r="AI3108">
        <v>6.4</v>
      </c>
      <c r="AJ3108">
        <v>893</v>
      </c>
      <c r="AK3108">
        <v>12912</v>
      </c>
      <c r="AL3108">
        <v>4.9000000000000004</v>
      </c>
      <c r="AM3108">
        <v>2399</v>
      </c>
      <c r="AN3108">
        <v>2915</v>
      </c>
      <c r="AO3108">
        <v>0</v>
      </c>
      <c r="AP3108">
        <v>0</v>
      </c>
      <c r="AQ3108">
        <v>1.9</v>
      </c>
      <c r="AR3108">
        <v>0</v>
      </c>
      <c r="AS3108">
        <v>0</v>
      </c>
      <c r="AT3108">
        <v>22</v>
      </c>
      <c r="AU3108">
        <v>1355169</v>
      </c>
      <c r="AV3108">
        <v>149014</v>
      </c>
      <c r="AW3108">
        <v>390127</v>
      </c>
      <c r="AX3108">
        <v>8810</v>
      </c>
      <c r="AY3108">
        <v>40052</v>
      </c>
      <c r="AZ3108">
        <v>209</v>
      </c>
      <c r="BA3108">
        <v>318.24</v>
      </c>
      <c r="BB3108">
        <v>153.9</v>
      </c>
    </row>
    <row r="3109" spans="1:54" x14ac:dyDescent="0.3">
      <c r="A3109">
        <v>55017</v>
      </c>
      <c r="B3109" t="s">
        <v>371</v>
      </c>
      <c r="C3109" t="s">
        <v>901</v>
      </c>
      <c r="D3109">
        <v>63460</v>
      </c>
      <c r="E3109">
        <v>62505</v>
      </c>
      <c r="F3109">
        <v>1.5</v>
      </c>
      <c r="G3109">
        <v>62415</v>
      </c>
      <c r="H3109">
        <v>5.7</v>
      </c>
      <c r="I3109">
        <v>22.7</v>
      </c>
      <c r="J3109">
        <v>16.2</v>
      </c>
      <c r="K3109">
        <v>48.1</v>
      </c>
      <c r="L3109">
        <v>95.2</v>
      </c>
      <c r="M3109">
        <v>1.6</v>
      </c>
      <c r="N3109">
        <v>0.6</v>
      </c>
      <c r="O3109">
        <v>1.5</v>
      </c>
      <c r="P3109">
        <v>0</v>
      </c>
      <c r="Q3109">
        <v>1.1000000000000001</v>
      </c>
      <c r="R3109">
        <v>1.6</v>
      </c>
      <c r="S3109">
        <v>94</v>
      </c>
      <c r="T3109">
        <v>87.5</v>
      </c>
      <c r="U3109">
        <v>1.1000000000000001</v>
      </c>
      <c r="V3109">
        <v>3.3</v>
      </c>
      <c r="W3109">
        <v>90.8</v>
      </c>
      <c r="X3109">
        <v>18.600000000000001</v>
      </c>
      <c r="Y3109">
        <v>5444</v>
      </c>
      <c r="Z3109">
        <v>21.3</v>
      </c>
      <c r="AA3109">
        <v>27673</v>
      </c>
      <c r="AB3109">
        <v>72.5</v>
      </c>
      <c r="AC3109">
        <v>17.100000000000001</v>
      </c>
      <c r="AD3109">
        <v>147700</v>
      </c>
      <c r="AE3109">
        <v>24456</v>
      </c>
      <c r="AF3109">
        <v>2.48</v>
      </c>
      <c r="AG3109">
        <v>24628</v>
      </c>
      <c r="AH3109">
        <v>50551</v>
      </c>
      <c r="AI3109">
        <v>11.1</v>
      </c>
      <c r="AJ3109">
        <v>1553</v>
      </c>
      <c r="AK3109">
        <v>20673</v>
      </c>
      <c r="AL3109">
        <v>-2.1</v>
      </c>
      <c r="AM3109">
        <v>3848</v>
      </c>
      <c r="AN3109">
        <v>5274</v>
      </c>
      <c r="AO3109">
        <v>0</v>
      </c>
      <c r="AP3109">
        <v>0</v>
      </c>
      <c r="AQ3109">
        <v>0</v>
      </c>
      <c r="AR3109">
        <v>0</v>
      </c>
      <c r="AS3109">
        <v>0</v>
      </c>
      <c r="AT3109">
        <v>17.7</v>
      </c>
      <c r="AU3109">
        <v>1574990</v>
      </c>
      <c r="AV3109">
        <v>206014</v>
      </c>
      <c r="AW3109">
        <v>1059612</v>
      </c>
      <c r="AX3109">
        <v>17673</v>
      </c>
      <c r="AY3109">
        <v>56276</v>
      </c>
      <c r="AZ3109">
        <v>220</v>
      </c>
      <c r="BA3109">
        <v>1008.37</v>
      </c>
      <c r="BB3109">
        <v>61.9</v>
      </c>
    </row>
    <row r="3110" spans="1:54" x14ac:dyDescent="0.3">
      <c r="A3110">
        <v>55019</v>
      </c>
      <c r="B3110" t="s">
        <v>122</v>
      </c>
      <c r="C3110" t="s">
        <v>901</v>
      </c>
      <c r="D3110">
        <v>34423</v>
      </c>
      <c r="E3110">
        <v>34691</v>
      </c>
      <c r="F3110">
        <v>-0.8</v>
      </c>
      <c r="G3110">
        <v>34690</v>
      </c>
      <c r="H3110">
        <v>8.1999999999999993</v>
      </c>
      <c r="I3110">
        <v>29.3</v>
      </c>
      <c r="J3110">
        <v>16</v>
      </c>
      <c r="K3110">
        <v>49.5</v>
      </c>
      <c r="L3110">
        <v>97.5</v>
      </c>
      <c r="M3110">
        <v>0.5</v>
      </c>
      <c r="N3110">
        <v>0.7</v>
      </c>
      <c r="O3110">
        <v>0.5</v>
      </c>
      <c r="P3110">
        <v>0</v>
      </c>
      <c r="Q3110">
        <v>0.7</v>
      </c>
      <c r="R3110">
        <v>4.2</v>
      </c>
      <c r="S3110">
        <v>93.6</v>
      </c>
      <c r="T3110">
        <v>92.5</v>
      </c>
      <c r="U3110">
        <v>2.7</v>
      </c>
      <c r="V3110">
        <v>14.6</v>
      </c>
      <c r="W3110">
        <v>81.900000000000006</v>
      </c>
      <c r="X3110">
        <v>11.6</v>
      </c>
      <c r="Y3110">
        <v>2191</v>
      </c>
      <c r="Z3110">
        <v>21.7</v>
      </c>
      <c r="AA3110">
        <v>15038</v>
      </c>
      <c r="AB3110">
        <v>78.099999999999994</v>
      </c>
      <c r="AC3110">
        <v>9.3000000000000007</v>
      </c>
      <c r="AD3110">
        <v>111700</v>
      </c>
      <c r="AE3110">
        <v>13036</v>
      </c>
      <c r="AF3110">
        <v>2.61</v>
      </c>
      <c r="AG3110">
        <v>20754</v>
      </c>
      <c r="AH3110">
        <v>43276</v>
      </c>
      <c r="AI3110">
        <v>14.9</v>
      </c>
      <c r="AJ3110">
        <v>741</v>
      </c>
      <c r="AK3110">
        <v>8071</v>
      </c>
      <c r="AL3110">
        <v>-4.5</v>
      </c>
      <c r="AM3110">
        <v>2216</v>
      </c>
      <c r="AN3110">
        <v>2963</v>
      </c>
      <c r="AO3110">
        <v>0</v>
      </c>
      <c r="AP3110">
        <v>0</v>
      </c>
      <c r="AQ3110">
        <v>0</v>
      </c>
      <c r="AR3110">
        <v>0</v>
      </c>
      <c r="AS3110">
        <v>0</v>
      </c>
      <c r="AT3110">
        <v>20.2</v>
      </c>
      <c r="AU3110">
        <v>1475171</v>
      </c>
      <c r="AV3110">
        <v>107230</v>
      </c>
      <c r="AW3110">
        <v>263868</v>
      </c>
      <c r="AX3110">
        <v>7896</v>
      </c>
      <c r="AY3110">
        <v>0</v>
      </c>
      <c r="AZ3110">
        <v>37</v>
      </c>
      <c r="BA3110">
        <v>1209.82</v>
      </c>
      <c r="BB3110">
        <v>28.7</v>
      </c>
    </row>
    <row r="3111" spans="1:54" x14ac:dyDescent="0.3">
      <c r="A3111">
        <v>55021</v>
      </c>
      <c r="B3111" t="s">
        <v>120</v>
      </c>
      <c r="C3111" t="s">
        <v>901</v>
      </c>
      <c r="D3111">
        <v>56615</v>
      </c>
      <c r="E3111">
        <v>56833</v>
      </c>
      <c r="F3111">
        <v>-0.4</v>
      </c>
      <c r="G3111">
        <v>56833</v>
      </c>
      <c r="H3111">
        <v>5.4</v>
      </c>
      <c r="I3111">
        <v>22.4</v>
      </c>
      <c r="J3111">
        <v>16.2</v>
      </c>
      <c r="K3111">
        <v>49.2</v>
      </c>
      <c r="L3111">
        <v>96</v>
      </c>
      <c r="M3111">
        <v>1.5</v>
      </c>
      <c r="N3111">
        <v>0.7</v>
      </c>
      <c r="O3111">
        <v>0.6</v>
      </c>
      <c r="P3111">
        <v>0.1</v>
      </c>
      <c r="Q3111">
        <v>1.2</v>
      </c>
      <c r="R3111">
        <v>2.9</v>
      </c>
      <c r="S3111">
        <v>93.5</v>
      </c>
      <c r="T3111">
        <v>86.9</v>
      </c>
      <c r="U3111">
        <v>2</v>
      </c>
      <c r="V3111">
        <v>4.4000000000000004</v>
      </c>
      <c r="W3111">
        <v>91.6</v>
      </c>
      <c r="X3111">
        <v>21.3</v>
      </c>
      <c r="Y3111">
        <v>4714</v>
      </c>
      <c r="Z3111">
        <v>26.1</v>
      </c>
      <c r="AA3111">
        <v>26159</v>
      </c>
      <c r="AB3111">
        <v>75.599999999999994</v>
      </c>
      <c r="AC3111">
        <v>16.899999999999999</v>
      </c>
      <c r="AD3111">
        <v>175000</v>
      </c>
      <c r="AE3111">
        <v>22735</v>
      </c>
      <c r="AF3111">
        <v>2.42</v>
      </c>
      <c r="AG3111">
        <v>28273</v>
      </c>
      <c r="AH3111">
        <v>57922</v>
      </c>
      <c r="AI3111">
        <v>9.3000000000000007</v>
      </c>
      <c r="AJ3111">
        <v>1378</v>
      </c>
      <c r="AK3111">
        <v>19020</v>
      </c>
      <c r="AL3111">
        <v>-1</v>
      </c>
      <c r="AM3111">
        <v>3730</v>
      </c>
      <c r="AN3111">
        <v>4447</v>
      </c>
      <c r="AO3111">
        <v>0</v>
      </c>
      <c r="AP3111">
        <v>0</v>
      </c>
      <c r="AQ3111">
        <v>0</v>
      </c>
      <c r="AR3111">
        <v>0</v>
      </c>
      <c r="AS3111">
        <v>0</v>
      </c>
      <c r="AT3111">
        <v>18.8</v>
      </c>
      <c r="AU3111">
        <v>1744110</v>
      </c>
      <c r="AV3111">
        <v>203380</v>
      </c>
      <c r="AW3111">
        <v>631312</v>
      </c>
      <c r="AX3111">
        <v>11465</v>
      </c>
      <c r="AY3111">
        <v>164208</v>
      </c>
      <c r="AZ3111">
        <v>186</v>
      </c>
      <c r="BA3111">
        <v>765.53</v>
      </c>
      <c r="BB3111">
        <v>74.2</v>
      </c>
    </row>
    <row r="3112" spans="1:54" x14ac:dyDescent="0.3">
      <c r="A3112">
        <v>55023</v>
      </c>
      <c r="B3112" t="s">
        <v>117</v>
      </c>
      <c r="C3112" t="s">
        <v>901</v>
      </c>
      <c r="D3112">
        <v>16392</v>
      </c>
      <c r="E3112">
        <v>16644</v>
      </c>
      <c r="F3112">
        <v>-1.5</v>
      </c>
      <c r="G3112">
        <v>16644</v>
      </c>
      <c r="H3112">
        <v>5</v>
      </c>
      <c r="I3112">
        <v>21</v>
      </c>
      <c r="J3112">
        <v>20.6</v>
      </c>
      <c r="K3112">
        <v>48.6</v>
      </c>
      <c r="L3112">
        <v>96.3</v>
      </c>
      <c r="M3112">
        <v>2</v>
      </c>
      <c r="N3112">
        <v>0.3</v>
      </c>
      <c r="O3112">
        <v>0.5</v>
      </c>
      <c r="P3112">
        <v>0</v>
      </c>
      <c r="Q3112">
        <v>0.9</v>
      </c>
      <c r="R3112">
        <v>1.1000000000000001</v>
      </c>
      <c r="S3112">
        <v>95.3</v>
      </c>
      <c r="T3112">
        <v>86.7</v>
      </c>
      <c r="U3112">
        <v>1.3</v>
      </c>
      <c r="V3112">
        <v>2.9</v>
      </c>
      <c r="W3112">
        <v>90.2</v>
      </c>
      <c r="X3112">
        <v>15.4</v>
      </c>
      <c r="Y3112">
        <v>1574</v>
      </c>
      <c r="Z3112">
        <v>23</v>
      </c>
      <c r="AA3112">
        <v>8834</v>
      </c>
      <c r="AB3112">
        <v>74.900000000000006</v>
      </c>
      <c r="AC3112">
        <v>11.4</v>
      </c>
      <c r="AD3112">
        <v>121100</v>
      </c>
      <c r="AE3112">
        <v>6772</v>
      </c>
      <c r="AF3112">
        <v>2.33</v>
      </c>
      <c r="AG3112">
        <v>22549</v>
      </c>
      <c r="AH3112">
        <v>42235</v>
      </c>
      <c r="AI3112">
        <v>12.6</v>
      </c>
      <c r="AJ3112">
        <v>404</v>
      </c>
      <c r="AK3112">
        <v>6203</v>
      </c>
      <c r="AL3112">
        <v>-5.6</v>
      </c>
      <c r="AM3112">
        <v>1095</v>
      </c>
      <c r="AN3112">
        <v>1535</v>
      </c>
      <c r="AO3112">
        <v>0</v>
      </c>
      <c r="AP3112">
        <v>0</v>
      </c>
      <c r="AQ3112">
        <v>0</v>
      </c>
      <c r="AR3112">
        <v>0</v>
      </c>
      <c r="AS3112">
        <v>0</v>
      </c>
      <c r="AT3112">
        <v>0</v>
      </c>
      <c r="AU3112">
        <v>820849</v>
      </c>
      <c r="AV3112">
        <v>100977</v>
      </c>
      <c r="AW3112">
        <v>218311</v>
      </c>
      <c r="AX3112">
        <v>12921</v>
      </c>
      <c r="AY3112">
        <v>22551</v>
      </c>
      <c r="AZ3112">
        <v>27</v>
      </c>
      <c r="BA3112">
        <v>570.66</v>
      </c>
      <c r="BB3112">
        <v>29.2</v>
      </c>
    </row>
    <row r="3113" spans="1:54" x14ac:dyDescent="0.3">
      <c r="A3113">
        <v>55025</v>
      </c>
      <c r="B3113" t="s">
        <v>1984</v>
      </c>
      <c r="C3113" t="s">
        <v>901</v>
      </c>
      <c r="D3113">
        <v>516284</v>
      </c>
      <c r="E3113">
        <v>488075</v>
      </c>
      <c r="F3113">
        <v>5.8</v>
      </c>
      <c r="G3113">
        <v>488073</v>
      </c>
      <c r="H3113">
        <v>6</v>
      </c>
      <c r="I3113">
        <v>21.1</v>
      </c>
      <c r="J3113">
        <v>11.9</v>
      </c>
      <c r="K3113">
        <v>50.4</v>
      </c>
      <c r="L3113">
        <v>86.1</v>
      </c>
      <c r="M3113">
        <v>5.4</v>
      </c>
      <c r="N3113">
        <v>0.5</v>
      </c>
      <c r="O3113">
        <v>5.6</v>
      </c>
      <c r="P3113">
        <v>0.1</v>
      </c>
      <c r="Q3113">
        <v>2.5</v>
      </c>
      <c r="R3113">
        <v>6.2</v>
      </c>
      <c r="S3113">
        <v>80.7</v>
      </c>
      <c r="T3113">
        <v>80</v>
      </c>
      <c r="U3113">
        <v>8</v>
      </c>
      <c r="V3113">
        <v>11.6</v>
      </c>
      <c r="W3113">
        <v>94.7</v>
      </c>
      <c r="X3113">
        <v>46.6</v>
      </c>
      <c r="Y3113">
        <v>28261</v>
      </c>
      <c r="Z3113">
        <v>20.8</v>
      </c>
      <c r="AA3113">
        <v>222374</v>
      </c>
      <c r="AB3113">
        <v>59.5</v>
      </c>
      <c r="AC3113">
        <v>38.799999999999997</v>
      </c>
      <c r="AD3113">
        <v>228800</v>
      </c>
      <c r="AE3113">
        <v>206982</v>
      </c>
      <c r="AF3113">
        <v>2.33</v>
      </c>
      <c r="AG3113">
        <v>33712</v>
      </c>
      <c r="AH3113">
        <v>61721</v>
      </c>
      <c r="AI3113">
        <v>12.9</v>
      </c>
      <c r="AJ3113">
        <v>13388</v>
      </c>
      <c r="AK3113">
        <v>259423</v>
      </c>
      <c r="AL3113">
        <v>1.8</v>
      </c>
      <c r="AM3113">
        <v>35012</v>
      </c>
      <c r="AN3113">
        <v>41464</v>
      </c>
      <c r="AO3113">
        <v>2.5</v>
      </c>
      <c r="AP3113">
        <v>0.3</v>
      </c>
      <c r="AQ3113">
        <v>1.9</v>
      </c>
      <c r="AR3113">
        <v>0</v>
      </c>
      <c r="AS3113">
        <v>1.1000000000000001</v>
      </c>
      <c r="AT3113">
        <v>27.5</v>
      </c>
      <c r="AU3113">
        <v>6968111</v>
      </c>
      <c r="AV3113">
        <v>6042966</v>
      </c>
      <c r="AW3113">
        <v>7132444</v>
      </c>
      <c r="AX3113">
        <v>14976</v>
      </c>
      <c r="AY3113">
        <v>916701</v>
      </c>
      <c r="AZ3113">
        <v>3543</v>
      </c>
      <c r="BA3113">
        <v>1197.24</v>
      </c>
      <c r="BB3113">
        <v>407.7</v>
      </c>
    </row>
    <row r="3114" spans="1:54" x14ac:dyDescent="0.3">
      <c r="A3114">
        <v>55027</v>
      </c>
      <c r="B3114" t="s">
        <v>364</v>
      </c>
      <c r="C3114" t="s">
        <v>901</v>
      </c>
      <c r="D3114">
        <v>88574</v>
      </c>
      <c r="E3114">
        <v>88761</v>
      </c>
      <c r="F3114">
        <v>-0.2</v>
      </c>
      <c r="G3114">
        <v>88759</v>
      </c>
      <c r="H3114">
        <v>4.9000000000000004</v>
      </c>
      <c r="I3114">
        <v>20.7</v>
      </c>
      <c r="J3114">
        <v>16.3</v>
      </c>
      <c r="K3114">
        <v>47.3</v>
      </c>
      <c r="L3114">
        <v>94.9</v>
      </c>
      <c r="M3114">
        <v>3.1</v>
      </c>
      <c r="N3114">
        <v>0.5</v>
      </c>
      <c r="O3114">
        <v>0.6</v>
      </c>
      <c r="P3114">
        <v>0.1</v>
      </c>
      <c r="Q3114">
        <v>0.9</v>
      </c>
      <c r="R3114">
        <v>4.5999999999999996</v>
      </c>
      <c r="S3114">
        <v>90.6</v>
      </c>
      <c r="T3114">
        <v>87.4</v>
      </c>
      <c r="U3114">
        <v>2.2000000000000002</v>
      </c>
      <c r="V3114">
        <v>4.5999999999999996</v>
      </c>
      <c r="W3114">
        <v>87.2</v>
      </c>
      <c r="X3114">
        <v>15.8</v>
      </c>
      <c r="Y3114">
        <v>6642</v>
      </c>
      <c r="Z3114">
        <v>22.1</v>
      </c>
      <c r="AA3114">
        <v>37370</v>
      </c>
      <c r="AB3114">
        <v>74.099999999999994</v>
      </c>
      <c r="AC3114">
        <v>21.9</v>
      </c>
      <c r="AD3114">
        <v>154000</v>
      </c>
      <c r="AE3114">
        <v>33173</v>
      </c>
      <c r="AF3114">
        <v>2.5099999999999998</v>
      </c>
      <c r="AG3114">
        <v>24573</v>
      </c>
      <c r="AH3114">
        <v>53075</v>
      </c>
      <c r="AI3114">
        <v>9</v>
      </c>
      <c r="AJ3114">
        <v>1738</v>
      </c>
      <c r="AK3114">
        <v>30589</v>
      </c>
      <c r="AL3114">
        <v>2.1</v>
      </c>
      <c r="AM3114">
        <v>4475</v>
      </c>
      <c r="AN3114">
        <v>6096</v>
      </c>
      <c r="AO3114">
        <v>0</v>
      </c>
      <c r="AP3114">
        <v>0.6</v>
      </c>
      <c r="AQ3114">
        <v>1.2</v>
      </c>
      <c r="AR3114">
        <v>0</v>
      </c>
      <c r="AS3114">
        <v>0</v>
      </c>
      <c r="AT3114">
        <v>24.9</v>
      </c>
      <c r="AU3114">
        <v>3094378</v>
      </c>
      <c r="AV3114">
        <v>557815</v>
      </c>
      <c r="AW3114">
        <v>735702</v>
      </c>
      <c r="AX3114">
        <v>8386</v>
      </c>
      <c r="AY3114">
        <v>66077</v>
      </c>
      <c r="AZ3114">
        <v>129</v>
      </c>
      <c r="BA3114">
        <v>875.63</v>
      </c>
      <c r="BB3114">
        <v>101.4</v>
      </c>
    </row>
    <row r="3115" spans="1:54" x14ac:dyDescent="0.3">
      <c r="A3115">
        <v>55029</v>
      </c>
      <c r="B3115" t="s">
        <v>1985</v>
      </c>
      <c r="C3115" t="s">
        <v>901</v>
      </c>
      <c r="D3115">
        <v>27766</v>
      </c>
      <c r="E3115">
        <v>27785</v>
      </c>
      <c r="F3115">
        <v>-0.1</v>
      </c>
      <c r="G3115">
        <v>27785</v>
      </c>
      <c r="H3115">
        <v>3.9</v>
      </c>
      <c r="I3115">
        <v>16.8</v>
      </c>
      <c r="J3115">
        <v>26.4</v>
      </c>
      <c r="K3115">
        <v>50.8</v>
      </c>
      <c r="L3115">
        <v>97.1</v>
      </c>
      <c r="M3115">
        <v>0.7</v>
      </c>
      <c r="N3115">
        <v>0.7</v>
      </c>
      <c r="O3115">
        <v>0.5</v>
      </c>
      <c r="P3115">
        <v>0</v>
      </c>
      <c r="Q3115">
        <v>1.1000000000000001</v>
      </c>
      <c r="R3115">
        <v>2.7</v>
      </c>
      <c r="S3115">
        <v>94.6</v>
      </c>
      <c r="T3115">
        <v>91.1</v>
      </c>
      <c r="U3115">
        <v>2.4</v>
      </c>
      <c r="V3115">
        <v>4.3</v>
      </c>
      <c r="W3115">
        <v>94.1</v>
      </c>
      <c r="X3115">
        <v>29</v>
      </c>
      <c r="Y3115">
        <v>2421</v>
      </c>
      <c r="Z3115">
        <v>19.600000000000001</v>
      </c>
      <c r="AA3115">
        <v>24351</v>
      </c>
      <c r="AB3115">
        <v>78.2</v>
      </c>
      <c r="AC3115">
        <v>17.8</v>
      </c>
      <c r="AD3115">
        <v>192200</v>
      </c>
      <c r="AE3115">
        <v>13459</v>
      </c>
      <c r="AF3115">
        <v>2.04</v>
      </c>
      <c r="AG3115">
        <v>30657</v>
      </c>
      <c r="AH3115">
        <v>50438</v>
      </c>
      <c r="AI3115">
        <v>10.1</v>
      </c>
      <c r="AJ3115">
        <v>1305</v>
      </c>
      <c r="AK3115">
        <v>10366</v>
      </c>
      <c r="AL3115">
        <v>6.2</v>
      </c>
      <c r="AM3115">
        <v>2776</v>
      </c>
      <c r="AN3115">
        <v>4109</v>
      </c>
      <c r="AO3115">
        <v>0</v>
      </c>
      <c r="AP3115">
        <v>0</v>
      </c>
      <c r="AQ3115">
        <v>0</v>
      </c>
      <c r="AR3115">
        <v>0</v>
      </c>
      <c r="AS3115">
        <v>0</v>
      </c>
      <c r="AT3115">
        <v>21.5</v>
      </c>
      <c r="AU3115">
        <v>432764</v>
      </c>
      <c r="AV3115">
        <v>40458</v>
      </c>
      <c r="AW3115">
        <v>406336</v>
      </c>
      <c r="AX3115">
        <v>14625</v>
      </c>
      <c r="AY3115">
        <v>130076</v>
      </c>
      <c r="AZ3115">
        <v>134</v>
      </c>
      <c r="BA3115">
        <v>481.98</v>
      </c>
      <c r="BB3115">
        <v>57.6</v>
      </c>
    </row>
    <row r="3116" spans="1:54" x14ac:dyDescent="0.3">
      <c r="A3116">
        <v>55031</v>
      </c>
      <c r="B3116" t="s">
        <v>225</v>
      </c>
      <c r="C3116" t="s">
        <v>901</v>
      </c>
      <c r="D3116">
        <v>43698</v>
      </c>
      <c r="E3116">
        <v>44159</v>
      </c>
      <c r="F3116">
        <v>-1</v>
      </c>
      <c r="G3116">
        <v>44159</v>
      </c>
      <c r="H3116">
        <v>5.3</v>
      </c>
      <c r="I3116">
        <v>20.6</v>
      </c>
      <c r="J3116">
        <v>16.3</v>
      </c>
      <c r="K3116">
        <v>50.1</v>
      </c>
      <c r="L3116">
        <v>93</v>
      </c>
      <c r="M3116">
        <v>1.2</v>
      </c>
      <c r="N3116">
        <v>2</v>
      </c>
      <c r="O3116">
        <v>0.9</v>
      </c>
      <c r="P3116">
        <v>0</v>
      </c>
      <c r="Q3116">
        <v>2.8</v>
      </c>
      <c r="R3116">
        <v>1.4</v>
      </c>
      <c r="S3116">
        <v>91.9</v>
      </c>
      <c r="T3116">
        <v>86</v>
      </c>
      <c r="U3116">
        <v>1.4</v>
      </c>
      <c r="V3116">
        <v>3</v>
      </c>
      <c r="W3116">
        <v>92.7</v>
      </c>
      <c r="X3116">
        <v>21.7</v>
      </c>
      <c r="Y3116">
        <v>3978</v>
      </c>
      <c r="Z3116">
        <v>20.6</v>
      </c>
      <c r="AA3116">
        <v>22892</v>
      </c>
      <c r="AB3116">
        <v>67.8</v>
      </c>
      <c r="AC3116">
        <v>20.7</v>
      </c>
      <c r="AD3116">
        <v>130600</v>
      </c>
      <c r="AE3116">
        <v>18933</v>
      </c>
      <c r="AF3116">
        <v>2.25</v>
      </c>
      <c r="AG3116">
        <v>25129</v>
      </c>
      <c r="AH3116">
        <v>45418</v>
      </c>
      <c r="AI3116">
        <v>15.1</v>
      </c>
      <c r="AJ3116">
        <v>1026</v>
      </c>
      <c r="AK3116">
        <v>13173</v>
      </c>
      <c r="AL3116">
        <v>-3.5</v>
      </c>
      <c r="AM3116">
        <v>2128</v>
      </c>
      <c r="AN3116">
        <v>3326</v>
      </c>
      <c r="AO3116">
        <v>0</v>
      </c>
      <c r="AP3116">
        <v>2.6</v>
      </c>
      <c r="AQ3116">
        <v>0</v>
      </c>
      <c r="AR3116">
        <v>0</v>
      </c>
      <c r="AS3116">
        <v>2.1</v>
      </c>
      <c r="AT3116">
        <v>22.5</v>
      </c>
      <c r="AU3116">
        <v>1311647</v>
      </c>
      <c r="AV3116">
        <v>0</v>
      </c>
      <c r="AW3116">
        <v>504464</v>
      </c>
      <c r="AX3116">
        <v>11523</v>
      </c>
      <c r="AY3116">
        <v>76565</v>
      </c>
      <c r="AZ3116">
        <v>72</v>
      </c>
      <c r="BA3116">
        <v>1304.1400000000001</v>
      </c>
      <c r="BB3116">
        <v>33.9</v>
      </c>
    </row>
    <row r="3117" spans="1:54" x14ac:dyDescent="0.3">
      <c r="A3117">
        <v>55033</v>
      </c>
      <c r="B3117" t="s">
        <v>1799</v>
      </c>
      <c r="C3117" t="s">
        <v>901</v>
      </c>
      <c r="D3117">
        <v>44305</v>
      </c>
      <c r="E3117">
        <v>43857</v>
      </c>
      <c r="F3117">
        <v>1</v>
      </c>
      <c r="G3117">
        <v>43857</v>
      </c>
      <c r="H3117">
        <v>5.0999999999999996</v>
      </c>
      <c r="I3117">
        <v>20</v>
      </c>
      <c r="J3117">
        <v>14.7</v>
      </c>
      <c r="K3117">
        <v>49.6</v>
      </c>
      <c r="L3117">
        <v>94.7</v>
      </c>
      <c r="M3117">
        <v>0.7</v>
      </c>
      <c r="N3117">
        <v>0.5</v>
      </c>
      <c r="O3117">
        <v>2.9</v>
      </c>
      <c r="P3117">
        <v>0</v>
      </c>
      <c r="Q3117">
        <v>1.2</v>
      </c>
      <c r="R3117">
        <v>1.8</v>
      </c>
      <c r="S3117">
        <v>93.1</v>
      </c>
      <c r="T3117">
        <v>78.099999999999994</v>
      </c>
      <c r="U3117">
        <v>1.8</v>
      </c>
      <c r="V3117">
        <v>4.0999999999999996</v>
      </c>
      <c r="W3117">
        <v>91.9</v>
      </c>
      <c r="X3117">
        <v>24.7</v>
      </c>
      <c r="Y3117">
        <v>2907</v>
      </c>
      <c r="Z3117">
        <v>21.9</v>
      </c>
      <c r="AA3117">
        <v>18077</v>
      </c>
      <c r="AB3117">
        <v>68.099999999999994</v>
      </c>
      <c r="AC3117">
        <v>21</v>
      </c>
      <c r="AD3117">
        <v>156200</v>
      </c>
      <c r="AE3117">
        <v>16222</v>
      </c>
      <c r="AF3117">
        <v>2.5</v>
      </c>
      <c r="AG3117">
        <v>22499</v>
      </c>
      <c r="AH3117">
        <v>48893</v>
      </c>
      <c r="AI3117">
        <v>15.7</v>
      </c>
      <c r="AJ3117">
        <v>888</v>
      </c>
      <c r="AK3117">
        <v>13346</v>
      </c>
      <c r="AL3117">
        <v>1.5</v>
      </c>
      <c r="AM3117">
        <v>2561</v>
      </c>
      <c r="AN3117">
        <v>3220</v>
      </c>
      <c r="AO3117">
        <v>0</v>
      </c>
      <c r="AP3117">
        <v>0</v>
      </c>
      <c r="AQ3117">
        <v>0</v>
      </c>
      <c r="AR3117">
        <v>0</v>
      </c>
      <c r="AS3117">
        <v>0</v>
      </c>
      <c r="AT3117">
        <v>18.5</v>
      </c>
      <c r="AU3117">
        <v>1613471</v>
      </c>
      <c r="AV3117">
        <v>0</v>
      </c>
      <c r="AW3117">
        <v>381822</v>
      </c>
      <c r="AX3117">
        <v>8972</v>
      </c>
      <c r="AY3117">
        <v>42565</v>
      </c>
      <c r="AZ3117">
        <v>68</v>
      </c>
      <c r="BA3117">
        <v>850.11</v>
      </c>
      <c r="BB3117">
        <v>51.6</v>
      </c>
    </row>
    <row r="3118" spans="1:54" x14ac:dyDescent="0.3">
      <c r="A3118">
        <v>55035</v>
      </c>
      <c r="B3118" t="s">
        <v>1986</v>
      </c>
      <c r="C3118" t="s">
        <v>901</v>
      </c>
      <c r="D3118">
        <v>101564</v>
      </c>
      <c r="E3118">
        <v>98885</v>
      </c>
      <c r="F3118">
        <v>2.7</v>
      </c>
      <c r="G3118">
        <v>98736</v>
      </c>
      <c r="H3118">
        <v>5.8</v>
      </c>
      <c r="I3118">
        <v>20.5</v>
      </c>
      <c r="J3118">
        <v>14.1</v>
      </c>
      <c r="K3118">
        <v>50.7</v>
      </c>
      <c r="L3118">
        <v>92.8</v>
      </c>
      <c r="M3118">
        <v>1</v>
      </c>
      <c r="N3118">
        <v>0.6</v>
      </c>
      <c r="O3118">
        <v>3.8</v>
      </c>
      <c r="P3118">
        <v>0.1</v>
      </c>
      <c r="Q3118">
        <v>1.7</v>
      </c>
      <c r="R3118">
        <v>2.2999999999999998</v>
      </c>
      <c r="S3118">
        <v>91</v>
      </c>
      <c r="T3118">
        <v>80.7</v>
      </c>
      <c r="U3118">
        <v>2.9</v>
      </c>
      <c r="V3118">
        <v>5.9</v>
      </c>
      <c r="W3118">
        <v>93.2</v>
      </c>
      <c r="X3118">
        <v>31</v>
      </c>
      <c r="Y3118">
        <v>7501</v>
      </c>
      <c r="Z3118">
        <v>17.3</v>
      </c>
      <c r="AA3118">
        <v>43043</v>
      </c>
      <c r="AB3118">
        <v>63.5</v>
      </c>
      <c r="AC3118">
        <v>28.4</v>
      </c>
      <c r="AD3118">
        <v>150000</v>
      </c>
      <c r="AE3118">
        <v>39754</v>
      </c>
      <c r="AF3118">
        <v>2.39</v>
      </c>
      <c r="AG3118">
        <v>25287</v>
      </c>
      <c r="AH3118">
        <v>48090</v>
      </c>
      <c r="AI3118">
        <v>15.7</v>
      </c>
      <c r="AJ3118">
        <v>2673</v>
      </c>
      <c r="AK3118">
        <v>48223</v>
      </c>
      <c r="AL3118">
        <v>-1.1000000000000001</v>
      </c>
      <c r="AM3118">
        <v>5758</v>
      </c>
      <c r="AN3118">
        <v>7632</v>
      </c>
      <c r="AO3118">
        <v>0.6</v>
      </c>
      <c r="AP3118">
        <v>0</v>
      </c>
      <c r="AQ3118">
        <v>1.4</v>
      </c>
      <c r="AR3118">
        <v>0</v>
      </c>
      <c r="AS3118">
        <v>0</v>
      </c>
      <c r="AT3118">
        <v>23.9</v>
      </c>
      <c r="AU3118">
        <v>1533978</v>
      </c>
      <c r="AV3118">
        <v>909813</v>
      </c>
      <c r="AW3118">
        <v>1512451</v>
      </c>
      <c r="AX3118">
        <v>15524</v>
      </c>
      <c r="AY3118">
        <v>170257</v>
      </c>
      <c r="AZ3118">
        <v>243</v>
      </c>
      <c r="BA3118">
        <v>637.98</v>
      </c>
      <c r="BB3118">
        <v>154.80000000000001</v>
      </c>
    </row>
    <row r="3119" spans="1:54" x14ac:dyDescent="0.3">
      <c r="A3119">
        <v>55037</v>
      </c>
      <c r="B3119" t="s">
        <v>559</v>
      </c>
      <c r="C3119" t="s">
        <v>901</v>
      </c>
      <c r="D3119">
        <v>4481</v>
      </c>
      <c r="E3119">
        <v>4423</v>
      </c>
      <c r="F3119">
        <v>1.3</v>
      </c>
      <c r="G3119">
        <v>4423</v>
      </c>
      <c r="H3119">
        <v>3.5</v>
      </c>
      <c r="I3119">
        <v>15</v>
      </c>
      <c r="J3119">
        <v>25.8</v>
      </c>
      <c r="K3119">
        <v>48.6</v>
      </c>
      <c r="L3119">
        <v>96.9</v>
      </c>
      <c r="M3119">
        <v>0.4</v>
      </c>
      <c r="N3119">
        <v>0.8</v>
      </c>
      <c r="O3119">
        <v>0.4</v>
      </c>
      <c r="P3119">
        <v>0</v>
      </c>
      <c r="Q3119">
        <v>1.5</v>
      </c>
      <c r="R3119">
        <v>1</v>
      </c>
      <c r="S3119">
        <v>96.1</v>
      </c>
      <c r="T3119">
        <v>92.2</v>
      </c>
      <c r="U3119">
        <v>0.5</v>
      </c>
      <c r="V3119">
        <v>2.2999999999999998</v>
      </c>
      <c r="W3119">
        <v>89.6</v>
      </c>
      <c r="X3119">
        <v>14.5</v>
      </c>
      <c r="Y3119">
        <v>547</v>
      </c>
      <c r="Z3119">
        <v>19.899999999999999</v>
      </c>
      <c r="AA3119">
        <v>4809</v>
      </c>
      <c r="AB3119">
        <v>87.5</v>
      </c>
      <c r="AC3119">
        <v>3.6</v>
      </c>
      <c r="AD3119">
        <v>131100</v>
      </c>
      <c r="AE3119">
        <v>1767</v>
      </c>
      <c r="AF3119">
        <v>2.5</v>
      </c>
      <c r="AG3119">
        <v>22434</v>
      </c>
      <c r="AH3119">
        <v>47960</v>
      </c>
      <c r="AI3119">
        <v>14.3</v>
      </c>
      <c r="AJ3119">
        <v>103</v>
      </c>
      <c r="AK3119">
        <v>583</v>
      </c>
      <c r="AL3119">
        <v>-2.2000000000000002</v>
      </c>
      <c r="AM3119">
        <v>335</v>
      </c>
      <c r="AN3119">
        <v>468</v>
      </c>
      <c r="AO3119">
        <v>0</v>
      </c>
      <c r="AP3119">
        <v>0</v>
      </c>
      <c r="AQ3119">
        <v>0</v>
      </c>
      <c r="AR3119">
        <v>0</v>
      </c>
      <c r="AS3119">
        <v>0</v>
      </c>
      <c r="AT3119">
        <v>0</v>
      </c>
      <c r="AU3119">
        <v>0</v>
      </c>
      <c r="AV3119">
        <v>0</v>
      </c>
      <c r="AW3119">
        <v>21411</v>
      </c>
      <c r="AX3119">
        <v>4523</v>
      </c>
      <c r="AY3119">
        <v>4636</v>
      </c>
      <c r="AZ3119">
        <v>27</v>
      </c>
      <c r="BA3119">
        <v>488.2</v>
      </c>
      <c r="BB3119">
        <v>9.1</v>
      </c>
    </row>
    <row r="3120" spans="1:54" x14ac:dyDescent="0.3">
      <c r="A3120">
        <v>55039</v>
      </c>
      <c r="B3120" t="s">
        <v>1987</v>
      </c>
      <c r="C3120" t="s">
        <v>901</v>
      </c>
      <c r="D3120">
        <v>101759</v>
      </c>
      <c r="E3120">
        <v>101633</v>
      </c>
      <c r="F3120">
        <v>0.1</v>
      </c>
      <c r="G3120">
        <v>101633</v>
      </c>
      <c r="H3120">
        <v>5.6</v>
      </c>
      <c r="I3120">
        <v>21.9</v>
      </c>
      <c r="J3120">
        <v>16.600000000000001</v>
      </c>
      <c r="K3120">
        <v>50.8</v>
      </c>
      <c r="L3120">
        <v>95.2</v>
      </c>
      <c r="M3120">
        <v>1.6</v>
      </c>
      <c r="N3120">
        <v>0.6</v>
      </c>
      <c r="O3120">
        <v>1.3</v>
      </c>
      <c r="P3120">
        <v>0</v>
      </c>
      <c r="Q3120">
        <v>1.3</v>
      </c>
      <c r="R3120">
        <v>4.9000000000000004</v>
      </c>
      <c r="S3120">
        <v>90.8</v>
      </c>
      <c r="T3120">
        <v>87.2</v>
      </c>
      <c r="U3120">
        <v>3.3</v>
      </c>
      <c r="V3120">
        <v>5.9</v>
      </c>
      <c r="W3120">
        <v>90.3</v>
      </c>
      <c r="X3120">
        <v>20</v>
      </c>
      <c r="Y3120">
        <v>7892</v>
      </c>
      <c r="Z3120">
        <v>19.8</v>
      </c>
      <c r="AA3120">
        <v>44489</v>
      </c>
      <c r="AB3120">
        <v>70.7</v>
      </c>
      <c r="AC3120">
        <v>23.8</v>
      </c>
      <c r="AD3120">
        <v>145800</v>
      </c>
      <c r="AE3120">
        <v>41267</v>
      </c>
      <c r="AF3120">
        <v>2.38</v>
      </c>
      <c r="AG3120">
        <v>26368</v>
      </c>
      <c r="AH3120">
        <v>53820</v>
      </c>
      <c r="AI3120">
        <v>9.8000000000000007</v>
      </c>
      <c r="AJ3120">
        <v>2365</v>
      </c>
      <c r="AK3120">
        <v>40881</v>
      </c>
      <c r="AL3120">
        <v>2.5</v>
      </c>
      <c r="AM3120">
        <v>4862</v>
      </c>
      <c r="AN3120">
        <v>6706</v>
      </c>
      <c r="AO3120">
        <v>0</v>
      </c>
      <c r="AP3120">
        <v>0</v>
      </c>
      <c r="AQ3120">
        <v>0</v>
      </c>
      <c r="AR3120">
        <v>0</v>
      </c>
      <c r="AS3120">
        <v>0.6</v>
      </c>
      <c r="AT3120">
        <v>22.1</v>
      </c>
      <c r="AU3120">
        <v>2903240</v>
      </c>
      <c r="AV3120">
        <v>993646</v>
      </c>
      <c r="AW3120">
        <v>1277658</v>
      </c>
      <c r="AX3120">
        <v>12857</v>
      </c>
      <c r="AY3120">
        <v>131511</v>
      </c>
      <c r="AZ3120">
        <v>240</v>
      </c>
      <c r="BA3120">
        <v>719.55</v>
      </c>
      <c r="BB3120">
        <v>141.19999999999999</v>
      </c>
    </row>
    <row r="3121" spans="1:54" x14ac:dyDescent="0.3">
      <c r="A3121">
        <v>55041</v>
      </c>
      <c r="B3121" t="s">
        <v>1877</v>
      </c>
      <c r="C3121" t="s">
        <v>901</v>
      </c>
      <c r="D3121">
        <v>9127</v>
      </c>
      <c r="E3121">
        <v>9304</v>
      </c>
      <c r="F3121">
        <v>-1.9</v>
      </c>
      <c r="G3121">
        <v>9304</v>
      </c>
      <c r="H3121">
        <v>5.8</v>
      </c>
      <c r="I3121">
        <v>20.6</v>
      </c>
      <c r="J3121">
        <v>21.8</v>
      </c>
      <c r="K3121">
        <v>49</v>
      </c>
      <c r="L3121">
        <v>81.3</v>
      </c>
      <c r="M3121">
        <v>1</v>
      </c>
      <c r="N3121">
        <v>14.3</v>
      </c>
      <c r="O3121">
        <v>0.3</v>
      </c>
      <c r="P3121">
        <v>0.1</v>
      </c>
      <c r="Q3121">
        <v>2.9</v>
      </c>
      <c r="R3121">
        <v>2</v>
      </c>
      <c r="S3121">
        <v>80.5</v>
      </c>
      <c r="T3121">
        <v>89.1</v>
      </c>
      <c r="U3121">
        <v>0.8</v>
      </c>
      <c r="V3121">
        <v>4</v>
      </c>
      <c r="W3121">
        <v>85.8</v>
      </c>
      <c r="X3121">
        <v>12.2</v>
      </c>
      <c r="Y3121">
        <v>946</v>
      </c>
      <c r="Z3121">
        <v>21.4</v>
      </c>
      <c r="AA3121">
        <v>9059</v>
      </c>
      <c r="AB3121">
        <v>76.2</v>
      </c>
      <c r="AC3121">
        <v>5.5</v>
      </c>
      <c r="AD3121">
        <v>122400</v>
      </c>
      <c r="AE3121">
        <v>3739</v>
      </c>
      <c r="AF3121">
        <v>2.39</v>
      </c>
      <c r="AG3121">
        <v>20462</v>
      </c>
      <c r="AH3121">
        <v>39963</v>
      </c>
      <c r="AI3121">
        <v>16.5</v>
      </c>
      <c r="AJ3121">
        <v>254</v>
      </c>
      <c r="AK3121">
        <v>1658</v>
      </c>
      <c r="AL3121">
        <v>-2.8</v>
      </c>
      <c r="AM3121">
        <v>726</v>
      </c>
      <c r="AN3121">
        <v>0</v>
      </c>
      <c r="AO3121">
        <v>0</v>
      </c>
      <c r="AP3121">
        <v>0</v>
      </c>
      <c r="AQ3121">
        <v>0</v>
      </c>
      <c r="AR3121">
        <v>0</v>
      </c>
      <c r="AS3121">
        <v>0</v>
      </c>
      <c r="AT3121">
        <v>0</v>
      </c>
      <c r="AU3121">
        <v>0</v>
      </c>
      <c r="AV3121">
        <v>10350</v>
      </c>
      <c r="AW3121">
        <v>56601</v>
      </c>
      <c r="AX3121">
        <v>5805</v>
      </c>
      <c r="AY3121">
        <v>0</v>
      </c>
      <c r="AZ3121">
        <v>41</v>
      </c>
      <c r="BA3121">
        <v>1014.07</v>
      </c>
      <c r="BB3121">
        <v>9.1999999999999993</v>
      </c>
    </row>
    <row r="3122" spans="1:54" x14ac:dyDescent="0.3">
      <c r="A3122">
        <v>55043</v>
      </c>
      <c r="B3122" t="s">
        <v>109</v>
      </c>
      <c r="C3122" t="s">
        <v>901</v>
      </c>
      <c r="D3122">
        <v>51829</v>
      </c>
      <c r="E3122">
        <v>51208</v>
      </c>
      <c r="F3122">
        <v>1.2</v>
      </c>
      <c r="G3122">
        <v>51208</v>
      </c>
      <c r="H3122">
        <v>5.3</v>
      </c>
      <c r="I3122">
        <v>20.3</v>
      </c>
      <c r="J3122">
        <v>16.3</v>
      </c>
      <c r="K3122">
        <v>47.8</v>
      </c>
      <c r="L3122">
        <v>96.8</v>
      </c>
      <c r="M3122">
        <v>1.3</v>
      </c>
      <c r="N3122">
        <v>0.3</v>
      </c>
      <c r="O3122">
        <v>0.9</v>
      </c>
      <c r="P3122">
        <v>0</v>
      </c>
      <c r="Q3122">
        <v>0.8</v>
      </c>
      <c r="R3122">
        <v>1.4</v>
      </c>
      <c r="S3122">
        <v>95.5</v>
      </c>
      <c r="T3122">
        <v>82.5</v>
      </c>
      <c r="U3122">
        <v>1.3</v>
      </c>
      <c r="V3122">
        <v>4.4000000000000004</v>
      </c>
      <c r="W3122">
        <v>89.8</v>
      </c>
      <c r="X3122">
        <v>19.100000000000001</v>
      </c>
      <c r="Y3122">
        <v>3248</v>
      </c>
      <c r="Z3122">
        <v>21.1</v>
      </c>
      <c r="AA3122">
        <v>21782</v>
      </c>
      <c r="AB3122">
        <v>71.8</v>
      </c>
      <c r="AC3122">
        <v>15.7</v>
      </c>
      <c r="AD3122">
        <v>124800</v>
      </c>
      <c r="AE3122">
        <v>19420</v>
      </c>
      <c r="AF3122">
        <v>2.4300000000000002</v>
      </c>
      <c r="AG3122">
        <v>21705</v>
      </c>
      <c r="AH3122">
        <v>46963</v>
      </c>
      <c r="AI3122">
        <v>16.600000000000001</v>
      </c>
      <c r="AJ3122">
        <v>1218</v>
      </c>
      <c r="AK3122">
        <v>13511</v>
      </c>
      <c r="AL3122">
        <v>-1.9</v>
      </c>
      <c r="AM3122">
        <v>3278</v>
      </c>
      <c r="AN3122">
        <v>4207</v>
      </c>
      <c r="AO3122">
        <v>0</v>
      </c>
      <c r="AP3122">
        <v>0</v>
      </c>
      <c r="AQ3122">
        <v>0</v>
      </c>
      <c r="AR3122">
        <v>0</v>
      </c>
      <c r="AS3122">
        <v>0</v>
      </c>
      <c r="AT3122">
        <v>21.3</v>
      </c>
      <c r="AU3122">
        <v>0</v>
      </c>
      <c r="AV3122">
        <v>210601</v>
      </c>
      <c r="AW3122">
        <v>480071</v>
      </c>
      <c r="AX3122">
        <v>9798</v>
      </c>
      <c r="AY3122">
        <v>40869</v>
      </c>
      <c r="AZ3122">
        <v>82</v>
      </c>
      <c r="BA3122">
        <v>1146.8499999999999</v>
      </c>
      <c r="BB3122">
        <v>44.7</v>
      </c>
    </row>
    <row r="3123" spans="1:54" x14ac:dyDescent="0.3">
      <c r="A3123">
        <v>55045</v>
      </c>
      <c r="B3123" t="s">
        <v>1468</v>
      </c>
      <c r="C3123" t="s">
        <v>901</v>
      </c>
      <c r="D3123">
        <v>37063</v>
      </c>
      <c r="E3123">
        <v>36842</v>
      </c>
      <c r="F3123">
        <v>0.6</v>
      </c>
      <c r="G3123">
        <v>36842</v>
      </c>
      <c r="H3123">
        <v>5.6</v>
      </c>
      <c r="I3123">
        <v>23.1</v>
      </c>
      <c r="J3123">
        <v>16.899999999999999</v>
      </c>
      <c r="K3123">
        <v>50.4</v>
      </c>
      <c r="L3123">
        <v>97.4</v>
      </c>
      <c r="M3123">
        <v>0.6</v>
      </c>
      <c r="N3123">
        <v>0.3</v>
      </c>
      <c r="O3123">
        <v>0.7</v>
      </c>
      <c r="P3123">
        <v>0</v>
      </c>
      <c r="Q3123">
        <v>1</v>
      </c>
      <c r="R3123">
        <v>2.9</v>
      </c>
      <c r="S3123">
        <v>94.6</v>
      </c>
      <c r="T3123">
        <v>88.6</v>
      </c>
      <c r="U3123">
        <v>2.6</v>
      </c>
      <c r="V3123">
        <v>4.9000000000000004</v>
      </c>
      <c r="W3123">
        <v>91.4</v>
      </c>
      <c r="X3123">
        <v>20.6</v>
      </c>
      <c r="Y3123">
        <v>2457</v>
      </c>
      <c r="Z3123">
        <v>22.9</v>
      </c>
      <c r="AA3123">
        <v>15853</v>
      </c>
      <c r="AB3123">
        <v>75.2</v>
      </c>
      <c r="AC3123">
        <v>13.4</v>
      </c>
      <c r="AD3123">
        <v>158300</v>
      </c>
      <c r="AE3123">
        <v>14640</v>
      </c>
      <c r="AF3123">
        <v>2.4900000000000002</v>
      </c>
      <c r="AG3123">
        <v>27060</v>
      </c>
      <c r="AH3123">
        <v>55584</v>
      </c>
      <c r="AI3123">
        <v>10.3</v>
      </c>
      <c r="AJ3123">
        <v>915</v>
      </c>
      <c r="AK3123">
        <v>13021</v>
      </c>
      <c r="AL3123">
        <v>8.6999999999999993</v>
      </c>
      <c r="AM3123">
        <v>2483</v>
      </c>
      <c r="AN3123">
        <v>2932</v>
      </c>
      <c r="AO3123">
        <v>0</v>
      </c>
      <c r="AP3123">
        <v>0</v>
      </c>
      <c r="AQ3123">
        <v>0</v>
      </c>
      <c r="AR3123">
        <v>0</v>
      </c>
      <c r="AS3123">
        <v>0</v>
      </c>
      <c r="AT3123">
        <v>0</v>
      </c>
      <c r="AU3123">
        <v>925791</v>
      </c>
      <c r="AV3123">
        <v>0</v>
      </c>
      <c r="AW3123">
        <v>766565</v>
      </c>
      <c r="AX3123">
        <v>21438</v>
      </c>
      <c r="AY3123">
        <v>33457</v>
      </c>
      <c r="AZ3123">
        <v>36</v>
      </c>
      <c r="BA3123">
        <v>583.96</v>
      </c>
      <c r="BB3123">
        <v>63.1</v>
      </c>
    </row>
    <row r="3124" spans="1:54" x14ac:dyDescent="0.3">
      <c r="A3124">
        <v>55047</v>
      </c>
      <c r="B3124" t="s">
        <v>1988</v>
      </c>
      <c r="C3124" t="s">
        <v>901</v>
      </c>
      <c r="D3124">
        <v>18836</v>
      </c>
      <c r="E3124">
        <v>19051</v>
      </c>
      <c r="F3124">
        <v>-1.1000000000000001</v>
      </c>
      <c r="G3124">
        <v>19051</v>
      </c>
      <c r="H3124">
        <v>5.5</v>
      </c>
      <c r="I3124">
        <v>23</v>
      </c>
      <c r="J3124">
        <v>20.8</v>
      </c>
      <c r="K3124">
        <v>49.7</v>
      </c>
      <c r="L3124">
        <v>97.3</v>
      </c>
      <c r="M3124">
        <v>0.6</v>
      </c>
      <c r="N3124">
        <v>0.5</v>
      </c>
      <c r="O3124">
        <v>0.7</v>
      </c>
      <c r="P3124">
        <v>0</v>
      </c>
      <c r="Q3124">
        <v>0.8</v>
      </c>
      <c r="R3124">
        <v>4.5999999999999996</v>
      </c>
      <c r="S3124">
        <v>93.1</v>
      </c>
      <c r="T3124">
        <v>88.8</v>
      </c>
      <c r="U3124">
        <v>2.2000000000000002</v>
      </c>
      <c r="V3124">
        <v>8.5</v>
      </c>
      <c r="W3124">
        <v>87.3</v>
      </c>
      <c r="X3124">
        <v>16.600000000000001</v>
      </c>
      <c r="Y3124">
        <v>1529</v>
      </c>
      <c r="Z3124">
        <v>22.7</v>
      </c>
      <c r="AA3124">
        <v>10632</v>
      </c>
      <c r="AB3124">
        <v>75.900000000000006</v>
      </c>
      <c r="AC3124">
        <v>11.2</v>
      </c>
      <c r="AD3124">
        <v>140500</v>
      </c>
      <c r="AE3124">
        <v>8001</v>
      </c>
      <c r="AF3124">
        <v>2.35</v>
      </c>
      <c r="AG3124">
        <v>25275</v>
      </c>
      <c r="AH3124">
        <v>46994</v>
      </c>
      <c r="AI3124">
        <v>11.5</v>
      </c>
      <c r="AJ3124">
        <v>491</v>
      </c>
      <c r="AK3124">
        <v>5703</v>
      </c>
      <c r="AL3124">
        <v>-2.7</v>
      </c>
      <c r="AM3124">
        <v>1336</v>
      </c>
      <c r="AN3124">
        <v>1933</v>
      </c>
      <c r="AO3124">
        <v>0</v>
      </c>
      <c r="AP3124">
        <v>0</v>
      </c>
      <c r="AQ3124">
        <v>0</v>
      </c>
      <c r="AR3124">
        <v>0</v>
      </c>
      <c r="AS3124">
        <v>0</v>
      </c>
      <c r="AT3124">
        <v>0</v>
      </c>
      <c r="AU3124">
        <v>321524</v>
      </c>
      <c r="AV3124">
        <v>30600</v>
      </c>
      <c r="AW3124">
        <v>252931</v>
      </c>
      <c r="AX3124">
        <v>13566</v>
      </c>
      <c r="AY3124">
        <v>22380</v>
      </c>
      <c r="AZ3124">
        <v>25</v>
      </c>
      <c r="BA3124">
        <v>349.44</v>
      </c>
      <c r="BB3124">
        <v>54.5</v>
      </c>
    </row>
    <row r="3125" spans="1:54" x14ac:dyDescent="0.3">
      <c r="A3125">
        <v>55049</v>
      </c>
      <c r="B3125" t="s">
        <v>279</v>
      </c>
      <c r="C3125" t="s">
        <v>901</v>
      </c>
      <c r="D3125">
        <v>23825</v>
      </c>
      <c r="E3125">
        <v>23687</v>
      </c>
      <c r="F3125">
        <v>0.6</v>
      </c>
      <c r="G3125">
        <v>23687</v>
      </c>
      <c r="H3125">
        <v>5.9</v>
      </c>
      <c r="I3125">
        <v>23.3</v>
      </c>
      <c r="J3125">
        <v>16.7</v>
      </c>
      <c r="K3125">
        <v>50.1</v>
      </c>
      <c r="L3125">
        <v>97.6</v>
      </c>
      <c r="M3125">
        <v>0.5</v>
      </c>
      <c r="N3125">
        <v>0.2</v>
      </c>
      <c r="O3125">
        <v>0.6</v>
      </c>
      <c r="P3125">
        <v>0</v>
      </c>
      <c r="Q3125">
        <v>1</v>
      </c>
      <c r="R3125">
        <v>1.8</v>
      </c>
      <c r="S3125">
        <v>96</v>
      </c>
      <c r="T3125">
        <v>90</v>
      </c>
      <c r="U3125">
        <v>1.5</v>
      </c>
      <c r="V3125">
        <v>3.4</v>
      </c>
      <c r="W3125">
        <v>92.3</v>
      </c>
      <c r="X3125">
        <v>21.7</v>
      </c>
      <c r="Y3125">
        <v>1573</v>
      </c>
      <c r="Z3125">
        <v>25.1</v>
      </c>
      <c r="AA3125">
        <v>10757</v>
      </c>
      <c r="AB3125">
        <v>77.3</v>
      </c>
      <c r="AC3125">
        <v>12.7</v>
      </c>
      <c r="AD3125">
        <v>160500</v>
      </c>
      <c r="AE3125">
        <v>9610</v>
      </c>
      <c r="AF3125">
        <v>2.44</v>
      </c>
      <c r="AG3125">
        <v>26625</v>
      </c>
      <c r="AH3125">
        <v>55659</v>
      </c>
      <c r="AI3125">
        <v>9.8000000000000007</v>
      </c>
      <c r="AJ3125">
        <v>554</v>
      </c>
      <c r="AK3125">
        <v>8287</v>
      </c>
      <c r="AL3125">
        <v>-4.3</v>
      </c>
      <c r="AM3125">
        <v>1889</v>
      </c>
      <c r="AN3125">
        <v>2593</v>
      </c>
      <c r="AO3125">
        <v>0</v>
      </c>
      <c r="AP3125">
        <v>0</v>
      </c>
      <c r="AQ3125">
        <v>0</v>
      </c>
      <c r="AR3125">
        <v>0</v>
      </c>
      <c r="AS3125">
        <v>0</v>
      </c>
      <c r="AT3125">
        <v>16.399999999999999</v>
      </c>
      <c r="AU3125">
        <v>395500</v>
      </c>
      <c r="AV3125">
        <v>150555</v>
      </c>
      <c r="AW3125">
        <v>1707860</v>
      </c>
      <c r="AX3125">
        <v>72484</v>
      </c>
      <c r="AY3125">
        <v>25940</v>
      </c>
      <c r="AZ3125">
        <v>40</v>
      </c>
      <c r="BA3125">
        <v>762.58</v>
      </c>
      <c r="BB3125">
        <v>31.1</v>
      </c>
    </row>
    <row r="3126" spans="1:54" x14ac:dyDescent="0.3">
      <c r="A3126">
        <v>55051</v>
      </c>
      <c r="B3126" t="s">
        <v>832</v>
      </c>
      <c r="C3126" t="s">
        <v>901</v>
      </c>
      <c r="D3126">
        <v>5917</v>
      </c>
      <c r="E3126">
        <v>5916</v>
      </c>
      <c r="F3126">
        <v>0</v>
      </c>
      <c r="G3126">
        <v>5916</v>
      </c>
      <c r="H3126">
        <v>3.8</v>
      </c>
      <c r="I3126">
        <v>15.9</v>
      </c>
      <c r="J3126">
        <v>28.2</v>
      </c>
      <c r="K3126">
        <v>49.9</v>
      </c>
      <c r="L3126">
        <v>97.2</v>
      </c>
      <c r="M3126">
        <v>0.3</v>
      </c>
      <c r="N3126">
        <v>0.9</v>
      </c>
      <c r="O3126">
        <v>0.3</v>
      </c>
      <c r="P3126">
        <v>0</v>
      </c>
      <c r="Q3126">
        <v>1.3</v>
      </c>
      <c r="R3126">
        <v>1</v>
      </c>
      <c r="S3126">
        <v>96.4</v>
      </c>
      <c r="T3126">
        <v>91</v>
      </c>
      <c r="U3126">
        <v>1</v>
      </c>
      <c r="V3126">
        <v>2.6</v>
      </c>
      <c r="W3126">
        <v>91.5</v>
      </c>
      <c r="X3126">
        <v>20.8</v>
      </c>
      <c r="Y3126">
        <v>758</v>
      </c>
      <c r="Z3126">
        <v>20.7</v>
      </c>
      <c r="AA3126">
        <v>6011</v>
      </c>
      <c r="AB3126">
        <v>80.099999999999994</v>
      </c>
      <c r="AC3126">
        <v>10.4</v>
      </c>
      <c r="AD3126">
        <v>108300</v>
      </c>
      <c r="AE3126">
        <v>2953</v>
      </c>
      <c r="AF3126">
        <v>1.97</v>
      </c>
      <c r="AG3126">
        <v>23324</v>
      </c>
      <c r="AH3126">
        <v>39051</v>
      </c>
      <c r="AI3126">
        <v>16.399999999999999</v>
      </c>
      <c r="AJ3126">
        <v>216</v>
      </c>
      <c r="AK3126">
        <v>1467</v>
      </c>
      <c r="AL3126">
        <v>4</v>
      </c>
      <c r="AM3126">
        <v>490</v>
      </c>
      <c r="AN3126">
        <v>638</v>
      </c>
      <c r="AO3126">
        <v>0</v>
      </c>
      <c r="AP3126">
        <v>0</v>
      </c>
      <c r="AQ3126">
        <v>0</v>
      </c>
      <c r="AR3126">
        <v>0</v>
      </c>
      <c r="AS3126">
        <v>0</v>
      </c>
      <c r="AT3126">
        <v>0</v>
      </c>
      <c r="AU3126">
        <v>0</v>
      </c>
      <c r="AV3126">
        <v>16339</v>
      </c>
      <c r="AW3126">
        <v>74581</v>
      </c>
      <c r="AX3126">
        <v>11906</v>
      </c>
      <c r="AY3126">
        <v>0</v>
      </c>
      <c r="AZ3126">
        <v>29</v>
      </c>
      <c r="BA3126">
        <v>758.17</v>
      </c>
      <c r="BB3126">
        <v>7.8</v>
      </c>
    </row>
    <row r="3127" spans="1:54" x14ac:dyDescent="0.3">
      <c r="A3127">
        <v>55053</v>
      </c>
      <c r="B3127" t="s">
        <v>39</v>
      </c>
      <c r="C3127" t="s">
        <v>901</v>
      </c>
      <c r="D3127">
        <v>20652</v>
      </c>
      <c r="E3127">
        <v>20441</v>
      </c>
      <c r="F3127">
        <v>1</v>
      </c>
      <c r="G3127">
        <v>20449</v>
      </c>
      <c r="H3127">
        <v>6.2</v>
      </c>
      <c r="I3127">
        <v>22.4</v>
      </c>
      <c r="J3127">
        <v>17.600000000000001</v>
      </c>
      <c r="K3127">
        <v>46.4</v>
      </c>
      <c r="L3127">
        <v>88.5</v>
      </c>
      <c r="M3127">
        <v>2.2000000000000002</v>
      </c>
      <c r="N3127">
        <v>7.1</v>
      </c>
      <c r="O3127">
        <v>0.4</v>
      </c>
      <c r="P3127">
        <v>0.1</v>
      </c>
      <c r="Q3127">
        <v>1.7</v>
      </c>
      <c r="R3127">
        <v>3.3</v>
      </c>
      <c r="S3127">
        <v>86.3</v>
      </c>
      <c r="T3127">
        <v>87.3</v>
      </c>
      <c r="U3127">
        <v>1.3</v>
      </c>
      <c r="V3127">
        <v>7</v>
      </c>
      <c r="W3127">
        <v>86.8</v>
      </c>
      <c r="X3127">
        <v>14.8</v>
      </c>
      <c r="Y3127">
        <v>1924</v>
      </c>
      <c r="Z3127">
        <v>21.6</v>
      </c>
      <c r="AA3127">
        <v>9774</v>
      </c>
      <c r="AB3127">
        <v>73.8</v>
      </c>
      <c r="AC3127">
        <v>10.6</v>
      </c>
      <c r="AD3127">
        <v>124000</v>
      </c>
      <c r="AE3127">
        <v>8112</v>
      </c>
      <c r="AF3127">
        <v>2.35</v>
      </c>
      <c r="AG3127">
        <v>21849</v>
      </c>
      <c r="AH3127">
        <v>44149</v>
      </c>
      <c r="AI3127">
        <v>16.899999999999999</v>
      </c>
      <c r="AJ3127">
        <v>429</v>
      </c>
      <c r="AK3127">
        <v>5965</v>
      </c>
      <c r="AL3127">
        <v>-8.4</v>
      </c>
      <c r="AM3127">
        <v>1148</v>
      </c>
      <c r="AN3127">
        <v>1491</v>
      </c>
      <c r="AO3127">
        <v>0</v>
      </c>
      <c r="AP3127">
        <v>0</v>
      </c>
      <c r="AQ3127">
        <v>0</v>
      </c>
      <c r="AR3127">
        <v>0</v>
      </c>
      <c r="AS3127">
        <v>0</v>
      </c>
      <c r="AT3127">
        <v>23.1</v>
      </c>
      <c r="AU3127">
        <v>229126</v>
      </c>
      <c r="AV3127">
        <v>31193</v>
      </c>
      <c r="AW3127">
        <v>250989</v>
      </c>
      <c r="AX3127">
        <v>12662</v>
      </c>
      <c r="AY3127">
        <v>23212</v>
      </c>
      <c r="AZ3127">
        <v>36</v>
      </c>
      <c r="BA3127">
        <v>987.72</v>
      </c>
      <c r="BB3127">
        <v>20.7</v>
      </c>
    </row>
    <row r="3128" spans="1:54" x14ac:dyDescent="0.3">
      <c r="A3128">
        <v>55055</v>
      </c>
      <c r="B3128" t="s">
        <v>38</v>
      </c>
      <c r="C3128" t="s">
        <v>901</v>
      </c>
      <c r="D3128">
        <v>84395</v>
      </c>
      <c r="E3128">
        <v>83681</v>
      </c>
      <c r="F3128">
        <v>0.9</v>
      </c>
      <c r="G3128">
        <v>83686</v>
      </c>
      <c r="H3128">
        <v>5.5</v>
      </c>
      <c r="I3128">
        <v>22.4</v>
      </c>
      <c r="J3128">
        <v>15</v>
      </c>
      <c r="K3128">
        <v>50.1</v>
      </c>
      <c r="L3128">
        <v>96.5</v>
      </c>
      <c r="M3128">
        <v>1</v>
      </c>
      <c r="N3128">
        <v>0.5</v>
      </c>
      <c r="O3128">
        <v>0.9</v>
      </c>
      <c r="P3128">
        <v>0</v>
      </c>
      <c r="Q3128">
        <v>1.2</v>
      </c>
      <c r="R3128">
        <v>6.9</v>
      </c>
      <c r="S3128">
        <v>90.1</v>
      </c>
      <c r="T3128">
        <v>86.9</v>
      </c>
      <c r="U3128">
        <v>4</v>
      </c>
      <c r="V3128">
        <v>7.4</v>
      </c>
      <c r="W3128">
        <v>91.3</v>
      </c>
      <c r="X3128">
        <v>23</v>
      </c>
      <c r="Y3128">
        <v>6194</v>
      </c>
      <c r="Z3128">
        <v>22.8</v>
      </c>
      <c r="AA3128">
        <v>35293</v>
      </c>
      <c r="AB3128">
        <v>70.900000000000006</v>
      </c>
      <c r="AC3128">
        <v>22</v>
      </c>
      <c r="AD3128">
        <v>176900</v>
      </c>
      <c r="AE3128">
        <v>32137</v>
      </c>
      <c r="AF3128">
        <v>2.5099999999999998</v>
      </c>
      <c r="AG3128">
        <v>25625</v>
      </c>
      <c r="AH3128">
        <v>53454</v>
      </c>
      <c r="AI3128">
        <v>11.2</v>
      </c>
      <c r="AJ3128">
        <v>1906</v>
      </c>
      <c r="AK3128">
        <v>29052</v>
      </c>
      <c r="AL3128">
        <v>-0.2</v>
      </c>
      <c r="AM3128">
        <v>4860</v>
      </c>
      <c r="AN3128">
        <v>6988</v>
      </c>
      <c r="AO3128">
        <v>0</v>
      </c>
      <c r="AP3128">
        <v>0</v>
      </c>
      <c r="AQ3128">
        <v>0</v>
      </c>
      <c r="AR3128">
        <v>0</v>
      </c>
      <c r="AS3128">
        <v>0</v>
      </c>
      <c r="AT3128">
        <v>26.3</v>
      </c>
      <c r="AU3128">
        <v>3674302</v>
      </c>
      <c r="AV3128">
        <v>0</v>
      </c>
      <c r="AW3128">
        <v>857229</v>
      </c>
      <c r="AX3128">
        <v>10715</v>
      </c>
      <c r="AY3128">
        <v>86389</v>
      </c>
      <c r="AZ3128">
        <v>109</v>
      </c>
      <c r="BA3128">
        <v>556.47</v>
      </c>
      <c r="BB3128">
        <v>150.4</v>
      </c>
    </row>
    <row r="3129" spans="1:54" x14ac:dyDescent="0.3">
      <c r="A3129">
        <v>55057</v>
      </c>
      <c r="B3129" t="s">
        <v>1989</v>
      </c>
      <c r="C3129" t="s">
        <v>901</v>
      </c>
      <c r="D3129">
        <v>26395</v>
      </c>
      <c r="E3129">
        <v>26664</v>
      </c>
      <c r="F3129">
        <v>-1</v>
      </c>
      <c r="G3129">
        <v>26664</v>
      </c>
      <c r="H3129">
        <v>5.5</v>
      </c>
      <c r="I3129">
        <v>20.5</v>
      </c>
      <c r="J3129">
        <v>19</v>
      </c>
      <c r="K3129">
        <v>47</v>
      </c>
      <c r="L3129">
        <v>94.3</v>
      </c>
      <c r="M3129">
        <v>2.4</v>
      </c>
      <c r="N3129">
        <v>1.6</v>
      </c>
      <c r="O3129">
        <v>0.5</v>
      </c>
      <c r="P3129">
        <v>0.1</v>
      </c>
      <c r="Q3129">
        <v>1.1000000000000001</v>
      </c>
      <c r="R3129">
        <v>2.9</v>
      </c>
      <c r="S3129">
        <v>92</v>
      </c>
      <c r="T3129">
        <v>88.6</v>
      </c>
      <c r="U3129">
        <v>1.9</v>
      </c>
      <c r="V3129">
        <v>4.2</v>
      </c>
      <c r="W3129">
        <v>85</v>
      </c>
      <c r="X3129">
        <v>12.4</v>
      </c>
      <c r="Y3129">
        <v>2786</v>
      </c>
      <c r="Z3129">
        <v>22.7</v>
      </c>
      <c r="AA3129">
        <v>14808</v>
      </c>
      <c r="AB3129">
        <v>76</v>
      </c>
      <c r="AC3129">
        <v>10.8</v>
      </c>
      <c r="AD3129">
        <v>116000</v>
      </c>
      <c r="AE3129">
        <v>10194</v>
      </c>
      <c r="AF3129">
        <v>2.5</v>
      </c>
      <c r="AG3129">
        <v>23343</v>
      </c>
      <c r="AH3129">
        <v>45297</v>
      </c>
      <c r="AI3129">
        <v>13.6</v>
      </c>
      <c r="AJ3129">
        <v>550</v>
      </c>
      <c r="AK3129">
        <v>6349</v>
      </c>
      <c r="AL3129">
        <v>0.9</v>
      </c>
      <c r="AM3129">
        <v>1429</v>
      </c>
      <c r="AN3129">
        <v>2217</v>
      </c>
      <c r="AO3129">
        <v>0</v>
      </c>
      <c r="AP3129">
        <v>0</v>
      </c>
      <c r="AQ3129">
        <v>0</v>
      </c>
      <c r="AR3129">
        <v>0</v>
      </c>
      <c r="AS3129">
        <v>0</v>
      </c>
      <c r="AT3129">
        <v>0</v>
      </c>
      <c r="AU3129">
        <v>374863</v>
      </c>
      <c r="AV3129">
        <v>51885</v>
      </c>
      <c r="AW3129">
        <v>284464</v>
      </c>
      <c r="AX3129">
        <v>10720</v>
      </c>
      <c r="AY3129">
        <v>28270</v>
      </c>
      <c r="AZ3129">
        <v>69</v>
      </c>
      <c r="BA3129">
        <v>766.93</v>
      </c>
      <c r="BB3129">
        <v>34.799999999999997</v>
      </c>
    </row>
    <row r="3130" spans="1:54" x14ac:dyDescent="0.3">
      <c r="A3130">
        <v>55059</v>
      </c>
      <c r="B3130" t="s">
        <v>1990</v>
      </c>
      <c r="C3130" t="s">
        <v>901</v>
      </c>
      <c r="D3130">
        <v>168068</v>
      </c>
      <c r="E3130">
        <v>166426</v>
      </c>
      <c r="F3130">
        <v>1</v>
      </c>
      <c r="G3130">
        <v>166426</v>
      </c>
      <c r="H3130">
        <v>5.9</v>
      </c>
      <c r="I3130">
        <v>24.1</v>
      </c>
      <c r="J3130">
        <v>12.5</v>
      </c>
      <c r="K3130">
        <v>50.6</v>
      </c>
      <c r="L3130">
        <v>87.7</v>
      </c>
      <c r="M3130">
        <v>7.3</v>
      </c>
      <c r="N3130">
        <v>0.7</v>
      </c>
      <c r="O3130">
        <v>1.6</v>
      </c>
      <c r="P3130">
        <v>0.1</v>
      </c>
      <c r="Q3130">
        <v>2.5</v>
      </c>
      <c r="R3130">
        <v>12.6</v>
      </c>
      <c r="S3130">
        <v>76.8</v>
      </c>
      <c r="T3130">
        <v>86.3</v>
      </c>
      <c r="U3130">
        <v>6.3</v>
      </c>
      <c r="V3130">
        <v>11.6</v>
      </c>
      <c r="W3130">
        <v>88.8</v>
      </c>
      <c r="X3130">
        <v>23.2</v>
      </c>
      <c r="Y3130">
        <v>11226</v>
      </c>
      <c r="Z3130">
        <v>25.9</v>
      </c>
      <c r="AA3130">
        <v>69587</v>
      </c>
      <c r="AB3130">
        <v>67.5</v>
      </c>
      <c r="AC3130">
        <v>26.6</v>
      </c>
      <c r="AD3130">
        <v>169600</v>
      </c>
      <c r="AE3130">
        <v>62560</v>
      </c>
      <c r="AF3130">
        <v>2.6</v>
      </c>
      <c r="AG3130">
        <v>26514</v>
      </c>
      <c r="AH3130">
        <v>54930</v>
      </c>
      <c r="AI3130">
        <v>14</v>
      </c>
      <c r="AJ3130">
        <v>3025</v>
      </c>
      <c r="AK3130">
        <v>48460</v>
      </c>
      <c r="AL3130">
        <v>4.7</v>
      </c>
      <c r="AM3130">
        <v>8284</v>
      </c>
      <c r="AN3130">
        <v>11072</v>
      </c>
      <c r="AO3130">
        <v>3.8</v>
      </c>
      <c r="AP3130">
        <v>0.5</v>
      </c>
      <c r="AQ3130">
        <v>1.5</v>
      </c>
      <c r="AR3130">
        <v>0</v>
      </c>
      <c r="AS3130">
        <v>2.5</v>
      </c>
      <c r="AT3130">
        <v>25.6</v>
      </c>
      <c r="AU3130">
        <v>3093705</v>
      </c>
      <c r="AV3130">
        <v>1547827</v>
      </c>
      <c r="AW3130">
        <v>1800637</v>
      </c>
      <c r="AX3130">
        <v>11055</v>
      </c>
      <c r="AY3130">
        <v>214034</v>
      </c>
      <c r="AZ3130">
        <v>267</v>
      </c>
      <c r="BA3130">
        <v>271.99</v>
      </c>
      <c r="BB3130">
        <v>611.9</v>
      </c>
    </row>
    <row r="3131" spans="1:54" x14ac:dyDescent="0.3">
      <c r="A3131">
        <v>55061</v>
      </c>
      <c r="B3131" t="s">
        <v>1991</v>
      </c>
      <c r="C3131" t="s">
        <v>901</v>
      </c>
      <c r="D3131">
        <v>20444</v>
      </c>
      <c r="E3131">
        <v>20574</v>
      </c>
      <c r="F3131">
        <v>-0.6</v>
      </c>
      <c r="G3131">
        <v>20574</v>
      </c>
      <c r="H3131">
        <v>5.3</v>
      </c>
      <c r="I3131">
        <v>22</v>
      </c>
      <c r="J3131">
        <v>18.899999999999999</v>
      </c>
      <c r="K3131">
        <v>49.3</v>
      </c>
      <c r="L3131">
        <v>97.5</v>
      </c>
      <c r="M3131">
        <v>0.5</v>
      </c>
      <c r="N3131">
        <v>0.6</v>
      </c>
      <c r="O3131">
        <v>0.4</v>
      </c>
      <c r="P3131">
        <v>0</v>
      </c>
      <c r="Q3131">
        <v>1</v>
      </c>
      <c r="R3131">
        <v>2.2999999999999998</v>
      </c>
      <c r="S3131">
        <v>95.5</v>
      </c>
      <c r="T3131">
        <v>93.5</v>
      </c>
      <c r="U3131">
        <v>1.4</v>
      </c>
      <c r="V3131">
        <v>3.9</v>
      </c>
      <c r="W3131">
        <v>90.7</v>
      </c>
      <c r="X3131">
        <v>13.5</v>
      </c>
      <c r="Y3131">
        <v>1684</v>
      </c>
      <c r="Z3131">
        <v>22</v>
      </c>
      <c r="AA3131">
        <v>9337</v>
      </c>
      <c r="AB3131">
        <v>81</v>
      </c>
      <c r="AC3131">
        <v>11.8</v>
      </c>
      <c r="AD3131">
        <v>149000</v>
      </c>
      <c r="AE3131">
        <v>8145</v>
      </c>
      <c r="AF3131">
        <v>2.5</v>
      </c>
      <c r="AG3131">
        <v>25282</v>
      </c>
      <c r="AH3131">
        <v>53588</v>
      </c>
      <c r="AI3131">
        <v>9.4</v>
      </c>
      <c r="AJ3131">
        <v>452</v>
      </c>
      <c r="AK3131">
        <v>5199</v>
      </c>
      <c r="AL3131">
        <v>-4.0999999999999996</v>
      </c>
      <c r="AM3131">
        <v>1227</v>
      </c>
      <c r="AN3131">
        <v>1931</v>
      </c>
      <c r="AO3131">
        <v>0</v>
      </c>
      <c r="AP3131">
        <v>0</v>
      </c>
      <c r="AQ3131">
        <v>0</v>
      </c>
      <c r="AR3131">
        <v>0</v>
      </c>
      <c r="AS3131">
        <v>0</v>
      </c>
      <c r="AT3131">
        <v>0</v>
      </c>
      <c r="AU3131">
        <v>408066</v>
      </c>
      <c r="AV3131">
        <v>15050</v>
      </c>
      <c r="AW3131">
        <v>152889</v>
      </c>
      <c r="AX3131">
        <v>7494</v>
      </c>
      <c r="AY3131">
        <v>14372</v>
      </c>
      <c r="AZ3131">
        <v>30</v>
      </c>
      <c r="BA3131">
        <v>342.52</v>
      </c>
      <c r="BB3131">
        <v>60.1</v>
      </c>
    </row>
    <row r="3132" spans="1:54" x14ac:dyDescent="0.3">
      <c r="A3132">
        <v>55063</v>
      </c>
      <c r="B3132" t="s">
        <v>1992</v>
      </c>
      <c r="C3132" t="s">
        <v>901</v>
      </c>
      <c r="D3132">
        <v>118011</v>
      </c>
      <c r="E3132">
        <v>114638</v>
      </c>
      <c r="F3132">
        <v>2.9</v>
      </c>
      <c r="G3132">
        <v>114638</v>
      </c>
      <c r="H3132">
        <v>5.4</v>
      </c>
      <c r="I3132">
        <v>20.399999999999999</v>
      </c>
      <c r="J3132">
        <v>14.8</v>
      </c>
      <c r="K3132">
        <v>51</v>
      </c>
      <c r="L3132">
        <v>91.8</v>
      </c>
      <c r="M3132">
        <v>1.5</v>
      </c>
      <c r="N3132">
        <v>0.5</v>
      </c>
      <c r="O3132">
        <v>4.5999999999999996</v>
      </c>
      <c r="P3132">
        <v>0</v>
      </c>
      <c r="Q3132">
        <v>1.7</v>
      </c>
      <c r="R3132">
        <v>1.7</v>
      </c>
      <c r="S3132">
        <v>90.4</v>
      </c>
      <c r="T3132">
        <v>80.400000000000006</v>
      </c>
      <c r="U3132">
        <v>3.4</v>
      </c>
      <c r="V3132">
        <v>6.3</v>
      </c>
      <c r="W3132">
        <v>93.8</v>
      </c>
      <c r="X3132">
        <v>29.9</v>
      </c>
      <c r="Y3132">
        <v>8756</v>
      </c>
      <c r="Z3132">
        <v>18.3</v>
      </c>
      <c r="AA3132">
        <v>49302</v>
      </c>
      <c r="AB3132">
        <v>65</v>
      </c>
      <c r="AC3132">
        <v>27.3</v>
      </c>
      <c r="AD3132">
        <v>154700</v>
      </c>
      <c r="AE3132">
        <v>45949</v>
      </c>
      <c r="AF3132">
        <v>2.4</v>
      </c>
      <c r="AG3132">
        <v>26271</v>
      </c>
      <c r="AH3132">
        <v>51339</v>
      </c>
      <c r="AI3132">
        <v>14</v>
      </c>
      <c r="AJ3132">
        <v>3011</v>
      </c>
      <c r="AK3132">
        <v>59715</v>
      </c>
      <c r="AL3132">
        <v>1.4</v>
      </c>
      <c r="AM3132">
        <v>6189</v>
      </c>
      <c r="AN3132">
        <v>8500</v>
      </c>
      <c r="AO3132">
        <v>0</v>
      </c>
      <c r="AP3132">
        <v>0</v>
      </c>
      <c r="AQ3132">
        <v>2.1</v>
      </c>
      <c r="AR3132">
        <v>0</v>
      </c>
      <c r="AS3132">
        <v>1.3</v>
      </c>
      <c r="AT3132">
        <v>28.3</v>
      </c>
      <c r="AU3132">
        <v>0</v>
      </c>
      <c r="AV3132">
        <v>0</v>
      </c>
      <c r="AW3132">
        <v>1799668</v>
      </c>
      <c r="AX3132">
        <v>16142</v>
      </c>
      <c r="AY3132">
        <v>214449</v>
      </c>
      <c r="AZ3132">
        <v>254</v>
      </c>
      <c r="BA3132">
        <v>451.69</v>
      </c>
      <c r="BB3132">
        <v>253.8</v>
      </c>
    </row>
    <row r="3133" spans="1:54" x14ac:dyDescent="0.3">
      <c r="A3133">
        <v>55065</v>
      </c>
      <c r="B3133" t="s">
        <v>102</v>
      </c>
      <c r="C3133" t="s">
        <v>901</v>
      </c>
      <c r="D3133">
        <v>16853</v>
      </c>
      <c r="E3133">
        <v>16836</v>
      </c>
      <c r="F3133">
        <v>0.1</v>
      </c>
      <c r="G3133">
        <v>16836</v>
      </c>
      <c r="H3133">
        <v>6.4</v>
      </c>
      <c r="I3133">
        <v>24.9</v>
      </c>
      <c r="J3133">
        <v>16.5</v>
      </c>
      <c r="K3133">
        <v>49.3</v>
      </c>
      <c r="L3133">
        <v>97.9</v>
      </c>
      <c r="M3133">
        <v>0.4</v>
      </c>
      <c r="N3133">
        <v>0.6</v>
      </c>
      <c r="O3133">
        <v>0.5</v>
      </c>
      <c r="P3133">
        <v>0</v>
      </c>
      <c r="Q3133">
        <v>0.6</v>
      </c>
      <c r="R3133">
        <v>3.8</v>
      </c>
      <c r="S3133">
        <v>94.6</v>
      </c>
      <c r="T3133">
        <v>91.1</v>
      </c>
      <c r="U3133">
        <v>2.7</v>
      </c>
      <c r="V3133">
        <v>7.2</v>
      </c>
      <c r="W3133">
        <v>89.8</v>
      </c>
      <c r="X3133">
        <v>16.5</v>
      </c>
      <c r="Y3133">
        <v>1082</v>
      </c>
      <c r="Z3133">
        <v>24.5</v>
      </c>
      <c r="AA3133">
        <v>7220</v>
      </c>
      <c r="AB3133">
        <v>78.099999999999994</v>
      </c>
      <c r="AC3133">
        <v>10.199999999999999</v>
      </c>
      <c r="AD3133">
        <v>121800</v>
      </c>
      <c r="AE3133">
        <v>6605</v>
      </c>
      <c r="AF3133">
        <v>2.5299999999999998</v>
      </c>
      <c r="AG3133">
        <v>23483</v>
      </c>
      <c r="AH3133">
        <v>49107</v>
      </c>
      <c r="AI3133">
        <v>11.7</v>
      </c>
      <c r="AJ3133">
        <v>362</v>
      </c>
      <c r="AK3133">
        <v>2859</v>
      </c>
      <c r="AL3133">
        <v>0.3</v>
      </c>
      <c r="AM3133">
        <v>1311</v>
      </c>
      <c r="AN3133">
        <v>1462</v>
      </c>
      <c r="AO3133">
        <v>0</v>
      </c>
      <c r="AP3133">
        <v>0</v>
      </c>
      <c r="AQ3133">
        <v>0</v>
      </c>
      <c r="AR3133">
        <v>0</v>
      </c>
      <c r="AS3133">
        <v>0</v>
      </c>
      <c r="AT3133">
        <v>14.8</v>
      </c>
      <c r="AU3133">
        <v>209683</v>
      </c>
      <c r="AV3133">
        <v>88751</v>
      </c>
      <c r="AW3133">
        <v>96802</v>
      </c>
      <c r="AX3133">
        <v>6127</v>
      </c>
      <c r="AY3133">
        <v>0</v>
      </c>
      <c r="AZ3133">
        <v>16</v>
      </c>
      <c r="BA3133">
        <v>633.59</v>
      </c>
      <c r="BB3133">
        <v>26.6</v>
      </c>
    </row>
    <row r="3134" spans="1:54" x14ac:dyDescent="0.3">
      <c r="A3134">
        <v>55067</v>
      </c>
      <c r="B3134" t="s">
        <v>1993</v>
      </c>
      <c r="C3134" t="s">
        <v>901</v>
      </c>
      <c r="D3134">
        <v>19410</v>
      </c>
      <c r="E3134">
        <v>19977</v>
      </c>
      <c r="F3134">
        <v>-2.8</v>
      </c>
      <c r="G3134">
        <v>19977</v>
      </c>
      <c r="H3134">
        <v>5</v>
      </c>
      <c r="I3134">
        <v>19.899999999999999</v>
      </c>
      <c r="J3134">
        <v>22.2</v>
      </c>
      <c r="K3134">
        <v>49.6</v>
      </c>
      <c r="L3134">
        <v>96.3</v>
      </c>
      <c r="M3134">
        <v>0.7</v>
      </c>
      <c r="N3134">
        <v>1.3</v>
      </c>
      <c r="O3134">
        <v>0.4</v>
      </c>
      <c r="P3134">
        <v>0</v>
      </c>
      <c r="Q3134">
        <v>1.3</v>
      </c>
      <c r="R3134">
        <v>1.9</v>
      </c>
      <c r="S3134">
        <v>94.8</v>
      </c>
      <c r="T3134">
        <v>86.9</v>
      </c>
      <c r="U3134">
        <v>1.6</v>
      </c>
      <c r="V3134">
        <v>3.5</v>
      </c>
      <c r="W3134">
        <v>88.1</v>
      </c>
      <c r="X3134">
        <v>13.2</v>
      </c>
      <c r="Y3134">
        <v>1902</v>
      </c>
      <c r="Z3134">
        <v>19.3</v>
      </c>
      <c r="AA3134">
        <v>12370</v>
      </c>
      <c r="AB3134">
        <v>76.2</v>
      </c>
      <c r="AC3134">
        <v>13.9</v>
      </c>
      <c r="AD3134">
        <v>108000</v>
      </c>
      <c r="AE3134">
        <v>8758</v>
      </c>
      <c r="AF3134">
        <v>2.23</v>
      </c>
      <c r="AG3134">
        <v>22974</v>
      </c>
      <c r="AH3134">
        <v>42389</v>
      </c>
      <c r="AI3134">
        <v>14.5</v>
      </c>
      <c r="AJ3134">
        <v>553</v>
      </c>
      <c r="AK3134">
        <v>6275</v>
      </c>
      <c r="AL3134">
        <v>0.7</v>
      </c>
      <c r="AM3134">
        <v>1246</v>
      </c>
      <c r="AN3134">
        <v>1860</v>
      </c>
      <c r="AO3134">
        <v>0</v>
      </c>
      <c r="AP3134">
        <v>0</v>
      </c>
      <c r="AQ3134">
        <v>0</v>
      </c>
      <c r="AR3134">
        <v>0</v>
      </c>
      <c r="AS3134">
        <v>0</v>
      </c>
      <c r="AT3134">
        <v>17.100000000000001</v>
      </c>
      <c r="AU3134">
        <v>372274</v>
      </c>
      <c r="AV3134">
        <v>438752</v>
      </c>
      <c r="AW3134">
        <v>309222</v>
      </c>
      <c r="AX3134">
        <v>15230</v>
      </c>
      <c r="AY3134">
        <v>25281</v>
      </c>
      <c r="AZ3134">
        <v>98</v>
      </c>
      <c r="BA3134">
        <v>870.64</v>
      </c>
      <c r="BB3134">
        <v>22.9</v>
      </c>
    </row>
    <row r="3135" spans="1:54" x14ac:dyDescent="0.3">
      <c r="A3135">
        <v>55069</v>
      </c>
      <c r="B3135" t="s">
        <v>101</v>
      </c>
      <c r="C3135" t="s">
        <v>901</v>
      </c>
      <c r="D3135">
        <v>28493</v>
      </c>
      <c r="E3135">
        <v>28743</v>
      </c>
      <c r="F3135">
        <v>-0.9</v>
      </c>
      <c r="G3135">
        <v>28743</v>
      </c>
      <c r="H3135">
        <v>4.5</v>
      </c>
      <c r="I3135">
        <v>20.399999999999999</v>
      </c>
      <c r="J3135">
        <v>19.8</v>
      </c>
      <c r="K3135">
        <v>49.2</v>
      </c>
      <c r="L3135">
        <v>96.5</v>
      </c>
      <c r="M3135">
        <v>1.4</v>
      </c>
      <c r="N3135">
        <v>0.5</v>
      </c>
      <c r="O3135">
        <v>0.6</v>
      </c>
      <c r="P3135">
        <v>0</v>
      </c>
      <c r="Q3135">
        <v>1</v>
      </c>
      <c r="R3135">
        <v>1.5</v>
      </c>
      <c r="S3135">
        <v>95.3</v>
      </c>
      <c r="T3135">
        <v>90.5</v>
      </c>
      <c r="U3135">
        <v>1.2</v>
      </c>
      <c r="V3135">
        <v>2.4</v>
      </c>
      <c r="W3135">
        <v>88.4</v>
      </c>
      <c r="X3135">
        <v>14.5</v>
      </c>
      <c r="Y3135">
        <v>2671</v>
      </c>
      <c r="Z3135">
        <v>23.4</v>
      </c>
      <c r="AA3135">
        <v>16868</v>
      </c>
      <c r="AB3135">
        <v>77.099999999999994</v>
      </c>
      <c r="AC3135">
        <v>12.5</v>
      </c>
      <c r="AD3135">
        <v>129100</v>
      </c>
      <c r="AE3135">
        <v>12513</v>
      </c>
      <c r="AF3135">
        <v>2.23</v>
      </c>
      <c r="AG3135">
        <v>24669</v>
      </c>
      <c r="AH3135">
        <v>49021</v>
      </c>
      <c r="AI3135">
        <v>11.1</v>
      </c>
      <c r="AJ3135">
        <v>664</v>
      </c>
      <c r="AK3135">
        <v>8520</v>
      </c>
      <c r="AL3135">
        <v>3.1</v>
      </c>
      <c r="AM3135">
        <v>1735</v>
      </c>
      <c r="AN3135">
        <v>2547</v>
      </c>
      <c r="AO3135">
        <v>0</v>
      </c>
      <c r="AP3135">
        <v>0</v>
      </c>
      <c r="AQ3135">
        <v>0</v>
      </c>
      <c r="AR3135">
        <v>0</v>
      </c>
      <c r="AS3135">
        <v>0</v>
      </c>
      <c r="AT3135">
        <v>0</v>
      </c>
      <c r="AU3135">
        <v>0</v>
      </c>
      <c r="AV3135">
        <v>0</v>
      </c>
      <c r="AW3135">
        <v>289495</v>
      </c>
      <c r="AX3135">
        <v>9770</v>
      </c>
      <c r="AY3135">
        <v>27186</v>
      </c>
      <c r="AZ3135">
        <v>77</v>
      </c>
      <c r="BA3135">
        <v>878.97</v>
      </c>
      <c r="BB3135">
        <v>32.700000000000003</v>
      </c>
    </row>
    <row r="3136" spans="1:54" x14ac:dyDescent="0.3">
      <c r="A3136">
        <v>55071</v>
      </c>
      <c r="B3136" t="s">
        <v>1994</v>
      </c>
      <c r="C3136" t="s">
        <v>901</v>
      </c>
      <c r="D3136">
        <v>80160</v>
      </c>
      <c r="E3136">
        <v>81442</v>
      </c>
      <c r="F3136">
        <v>-1.6</v>
      </c>
      <c r="G3136">
        <v>81442</v>
      </c>
      <c r="H3136">
        <v>5.2</v>
      </c>
      <c r="I3136">
        <v>21.2</v>
      </c>
      <c r="J3136">
        <v>18.600000000000001</v>
      </c>
      <c r="K3136">
        <v>50.1</v>
      </c>
      <c r="L3136">
        <v>94.6</v>
      </c>
      <c r="M3136">
        <v>0.8</v>
      </c>
      <c r="N3136">
        <v>0.7</v>
      </c>
      <c r="O3136">
        <v>2.8</v>
      </c>
      <c r="P3136">
        <v>0</v>
      </c>
      <c r="Q3136">
        <v>1.1000000000000001</v>
      </c>
      <c r="R3136">
        <v>3.5</v>
      </c>
      <c r="S3136">
        <v>91.6</v>
      </c>
      <c r="T3136">
        <v>93.2</v>
      </c>
      <c r="U3136">
        <v>2.5</v>
      </c>
      <c r="V3136">
        <v>5.9</v>
      </c>
      <c r="W3136">
        <v>90.2</v>
      </c>
      <c r="X3136">
        <v>18.7</v>
      </c>
      <c r="Y3136">
        <v>7050</v>
      </c>
      <c r="Z3136">
        <v>19.399999999999999</v>
      </c>
      <c r="AA3136">
        <v>37181</v>
      </c>
      <c r="AB3136">
        <v>76.5</v>
      </c>
      <c r="AC3136">
        <v>21.2</v>
      </c>
      <c r="AD3136">
        <v>125200</v>
      </c>
      <c r="AE3136">
        <v>34067</v>
      </c>
      <c r="AF3136">
        <v>2.35</v>
      </c>
      <c r="AG3136">
        <v>25825</v>
      </c>
      <c r="AH3136">
        <v>48881</v>
      </c>
      <c r="AI3136">
        <v>9.6999999999999993</v>
      </c>
      <c r="AJ3136">
        <v>1756</v>
      </c>
      <c r="AK3136">
        <v>29609</v>
      </c>
      <c r="AL3136">
        <v>-0.4</v>
      </c>
      <c r="AM3136">
        <v>3892</v>
      </c>
      <c r="AN3136">
        <v>4864</v>
      </c>
      <c r="AO3136">
        <v>1</v>
      </c>
      <c r="AP3136">
        <v>0</v>
      </c>
      <c r="AQ3136">
        <v>0</v>
      </c>
      <c r="AR3136">
        <v>0</v>
      </c>
      <c r="AS3136">
        <v>1.4</v>
      </c>
      <c r="AT3136">
        <v>23.7</v>
      </c>
      <c r="AU3136">
        <v>3018830</v>
      </c>
      <c r="AV3136">
        <v>0</v>
      </c>
      <c r="AW3136">
        <v>815529</v>
      </c>
      <c r="AX3136">
        <v>10090</v>
      </c>
      <c r="AY3136">
        <v>82443</v>
      </c>
      <c r="AZ3136">
        <v>120</v>
      </c>
      <c r="BA3136">
        <v>589.08000000000004</v>
      </c>
      <c r="BB3136">
        <v>138.30000000000001</v>
      </c>
    </row>
    <row r="3137" spans="1:54" x14ac:dyDescent="0.3">
      <c r="A3137">
        <v>55073</v>
      </c>
      <c r="B3137" t="s">
        <v>1995</v>
      </c>
      <c r="C3137" t="s">
        <v>901</v>
      </c>
      <c r="D3137">
        <v>135780</v>
      </c>
      <c r="E3137">
        <v>134063</v>
      </c>
      <c r="F3137">
        <v>1.3</v>
      </c>
      <c r="G3137">
        <v>134063</v>
      </c>
      <c r="H3137">
        <v>6.1</v>
      </c>
      <c r="I3137">
        <v>23.4</v>
      </c>
      <c r="J3137">
        <v>15.9</v>
      </c>
      <c r="K3137">
        <v>49.7</v>
      </c>
      <c r="L3137">
        <v>91.5</v>
      </c>
      <c r="M3137">
        <v>0.8</v>
      </c>
      <c r="N3137">
        <v>0.6</v>
      </c>
      <c r="O3137">
        <v>5.7</v>
      </c>
      <c r="P3137">
        <v>0</v>
      </c>
      <c r="Q3137">
        <v>1.3</v>
      </c>
      <c r="R3137">
        <v>2.6</v>
      </c>
      <c r="S3137">
        <v>89.3</v>
      </c>
      <c r="T3137">
        <v>87.4</v>
      </c>
      <c r="U3137">
        <v>3.9</v>
      </c>
      <c r="V3137">
        <v>8.1</v>
      </c>
      <c r="W3137">
        <v>90</v>
      </c>
      <c r="X3137">
        <v>22.2</v>
      </c>
      <c r="Y3137">
        <v>9868</v>
      </c>
      <c r="Z3137">
        <v>18.600000000000001</v>
      </c>
      <c r="AA3137">
        <v>58362</v>
      </c>
      <c r="AB3137">
        <v>74</v>
      </c>
      <c r="AC3137">
        <v>19.3</v>
      </c>
      <c r="AD3137">
        <v>142300</v>
      </c>
      <c r="AE3137">
        <v>53079</v>
      </c>
      <c r="AF3137">
        <v>2.5</v>
      </c>
      <c r="AG3137">
        <v>27607</v>
      </c>
      <c r="AH3137">
        <v>53363</v>
      </c>
      <c r="AI3137">
        <v>10.9</v>
      </c>
      <c r="AJ3137">
        <v>3281</v>
      </c>
      <c r="AK3137">
        <v>60858</v>
      </c>
      <c r="AL3137">
        <v>0.2</v>
      </c>
      <c r="AM3137">
        <v>7687</v>
      </c>
      <c r="AN3137">
        <v>10659</v>
      </c>
      <c r="AO3137">
        <v>0.9</v>
      </c>
      <c r="AP3137">
        <v>0</v>
      </c>
      <c r="AQ3137">
        <v>2.1</v>
      </c>
      <c r="AR3137">
        <v>0</v>
      </c>
      <c r="AS3137">
        <v>0</v>
      </c>
      <c r="AT3137">
        <v>26.6</v>
      </c>
      <c r="AU3137">
        <v>0</v>
      </c>
      <c r="AV3137">
        <v>1146367</v>
      </c>
      <c r="AW3137">
        <v>2139106</v>
      </c>
      <c r="AX3137">
        <v>16456</v>
      </c>
      <c r="AY3137">
        <v>173708</v>
      </c>
      <c r="AZ3137">
        <v>383</v>
      </c>
      <c r="BA3137">
        <v>1544.98</v>
      </c>
      <c r="BB3137">
        <v>86.8</v>
      </c>
    </row>
    <row r="3138" spans="1:54" x14ac:dyDescent="0.3">
      <c r="A3138">
        <v>55075</v>
      </c>
      <c r="B3138" t="s">
        <v>1996</v>
      </c>
      <c r="C3138" t="s">
        <v>901</v>
      </c>
      <c r="D3138">
        <v>41298</v>
      </c>
      <c r="E3138">
        <v>41749</v>
      </c>
      <c r="F3138">
        <v>-1.1000000000000001</v>
      </c>
      <c r="G3138">
        <v>41749</v>
      </c>
      <c r="H3138">
        <v>4.7</v>
      </c>
      <c r="I3138">
        <v>19.600000000000001</v>
      </c>
      <c r="J3138">
        <v>21.7</v>
      </c>
      <c r="K3138">
        <v>49.8</v>
      </c>
      <c r="L3138">
        <v>97</v>
      </c>
      <c r="M3138">
        <v>0.5</v>
      </c>
      <c r="N3138">
        <v>0.7</v>
      </c>
      <c r="O3138">
        <v>0.6</v>
      </c>
      <c r="P3138">
        <v>0</v>
      </c>
      <c r="Q3138">
        <v>1.2</v>
      </c>
      <c r="R3138">
        <v>1.5</v>
      </c>
      <c r="S3138">
        <v>95.7</v>
      </c>
      <c r="T3138">
        <v>89.9</v>
      </c>
      <c r="U3138">
        <v>1.6</v>
      </c>
      <c r="V3138">
        <v>3.5</v>
      </c>
      <c r="W3138">
        <v>89.4</v>
      </c>
      <c r="X3138">
        <v>13.6</v>
      </c>
      <c r="Y3138">
        <v>4448</v>
      </c>
      <c r="Z3138">
        <v>20.3</v>
      </c>
      <c r="AA3138">
        <v>30403</v>
      </c>
      <c r="AB3138">
        <v>77.5</v>
      </c>
      <c r="AC3138">
        <v>9.1999999999999993</v>
      </c>
      <c r="AD3138">
        <v>108200</v>
      </c>
      <c r="AE3138">
        <v>18573</v>
      </c>
      <c r="AF3138">
        <v>2.1800000000000002</v>
      </c>
      <c r="AG3138">
        <v>23555</v>
      </c>
      <c r="AH3138">
        <v>40490</v>
      </c>
      <c r="AI3138">
        <v>13.2</v>
      </c>
      <c r="AJ3138">
        <v>1080</v>
      </c>
      <c r="AK3138">
        <v>16236</v>
      </c>
      <c r="AL3138">
        <v>-1.9</v>
      </c>
      <c r="AM3138">
        <v>2266</v>
      </c>
      <c r="AN3138">
        <v>3737</v>
      </c>
      <c r="AO3138">
        <v>0</v>
      </c>
      <c r="AP3138">
        <v>0</v>
      </c>
      <c r="AQ3138">
        <v>0</v>
      </c>
      <c r="AR3138">
        <v>0</v>
      </c>
      <c r="AS3138">
        <v>0</v>
      </c>
      <c r="AT3138">
        <v>17.5</v>
      </c>
      <c r="AU3138">
        <v>1784187</v>
      </c>
      <c r="AV3138">
        <v>0</v>
      </c>
      <c r="AW3138">
        <v>526911</v>
      </c>
      <c r="AX3138">
        <v>12458</v>
      </c>
      <c r="AY3138">
        <v>54376</v>
      </c>
      <c r="AZ3138">
        <v>76</v>
      </c>
      <c r="BA3138">
        <v>1399.35</v>
      </c>
      <c r="BB3138">
        <v>29.8</v>
      </c>
    </row>
    <row r="3139" spans="1:54" x14ac:dyDescent="0.3">
      <c r="A3139">
        <v>55077</v>
      </c>
      <c r="B3139" t="s">
        <v>1561</v>
      </c>
      <c r="C3139" t="s">
        <v>901</v>
      </c>
      <c r="D3139">
        <v>15050</v>
      </c>
      <c r="E3139">
        <v>15404</v>
      </c>
      <c r="F3139">
        <v>-2.2999999999999998</v>
      </c>
      <c r="G3139">
        <v>15404</v>
      </c>
      <c r="H3139">
        <v>5</v>
      </c>
      <c r="I3139">
        <v>19.600000000000001</v>
      </c>
      <c r="J3139">
        <v>22.6</v>
      </c>
      <c r="K3139">
        <v>49.2</v>
      </c>
      <c r="L3139">
        <v>97.1</v>
      </c>
      <c r="M3139">
        <v>0.5</v>
      </c>
      <c r="N3139">
        <v>0.7</v>
      </c>
      <c r="O3139">
        <v>0.6</v>
      </c>
      <c r="P3139">
        <v>0</v>
      </c>
      <c r="Q3139">
        <v>1.1000000000000001</v>
      </c>
      <c r="R3139">
        <v>2.9</v>
      </c>
      <c r="S3139">
        <v>94.4</v>
      </c>
      <c r="T3139">
        <v>88.1</v>
      </c>
      <c r="U3139">
        <v>1.4</v>
      </c>
      <c r="V3139">
        <v>4</v>
      </c>
      <c r="W3139">
        <v>87</v>
      </c>
      <c r="X3139">
        <v>12.9</v>
      </c>
      <c r="Y3139">
        <v>1696</v>
      </c>
      <c r="Z3139">
        <v>28.2</v>
      </c>
      <c r="AA3139">
        <v>9858</v>
      </c>
      <c r="AB3139">
        <v>79.900000000000006</v>
      </c>
      <c r="AC3139">
        <v>5.7</v>
      </c>
      <c r="AD3139">
        <v>142000</v>
      </c>
      <c r="AE3139">
        <v>6453</v>
      </c>
      <c r="AF3139">
        <v>2.34</v>
      </c>
      <c r="AG3139">
        <v>23490</v>
      </c>
      <c r="AH3139">
        <v>46077</v>
      </c>
      <c r="AI3139">
        <v>13.6</v>
      </c>
      <c r="AJ3139">
        <v>290</v>
      </c>
      <c r="AK3139">
        <v>3618</v>
      </c>
      <c r="AL3139">
        <v>3.4</v>
      </c>
      <c r="AM3139">
        <v>1021</v>
      </c>
      <c r="AN3139">
        <v>1169</v>
      </c>
      <c r="AO3139">
        <v>0</v>
      </c>
      <c r="AP3139">
        <v>0</v>
      </c>
      <c r="AQ3139">
        <v>0</v>
      </c>
      <c r="AR3139">
        <v>0</v>
      </c>
      <c r="AS3139">
        <v>0</v>
      </c>
      <c r="AT3139">
        <v>18.2</v>
      </c>
      <c r="AU3139">
        <v>254802</v>
      </c>
      <c r="AV3139">
        <v>12198</v>
      </c>
      <c r="AW3139">
        <v>79688</v>
      </c>
      <c r="AX3139">
        <v>5363</v>
      </c>
      <c r="AY3139">
        <v>0</v>
      </c>
      <c r="AZ3139">
        <v>28</v>
      </c>
      <c r="BA3139">
        <v>455.6</v>
      </c>
      <c r="BB3139">
        <v>33.799999999999997</v>
      </c>
    </row>
    <row r="3140" spans="1:54" x14ac:dyDescent="0.3">
      <c r="A3140">
        <v>55078</v>
      </c>
      <c r="B3140" t="s">
        <v>1563</v>
      </c>
      <c r="C3140" t="s">
        <v>901</v>
      </c>
      <c r="D3140">
        <v>4522</v>
      </c>
      <c r="E3140">
        <v>4232</v>
      </c>
      <c r="F3140">
        <v>6.9</v>
      </c>
      <c r="G3140">
        <v>4232</v>
      </c>
      <c r="H3140">
        <v>10.9</v>
      </c>
      <c r="I3140">
        <v>32.799999999999997</v>
      </c>
      <c r="J3140">
        <v>12.6</v>
      </c>
      <c r="K3140">
        <v>50.7</v>
      </c>
      <c r="L3140">
        <v>12.8</v>
      </c>
      <c r="M3140">
        <v>0.8</v>
      </c>
      <c r="N3140">
        <v>82.2</v>
      </c>
      <c r="O3140">
        <v>2.1</v>
      </c>
      <c r="P3140">
        <v>0</v>
      </c>
      <c r="Q3140">
        <v>2.1</v>
      </c>
      <c r="R3140">
        <v>5.3</v>
      </c>
      <c r="S3140">
        <v>12.1</v>
      </c>
      <c r="T3140">
        <v>85</v>
      </c>
      <c r="U3140">
        <v>3.1</v>
      </c>
      <c r="V3140">
        <v>7.8</v>
      </c>
      <c r="W3140">
        <v>90.4</v>
      </c>
      <c r="X3140">
        <v>15.8</v>
      </c>
      <c r="Y3140">
        <v>342</v>
      </c>
      <c r="Z3140">
        <v>18.100000000000001</v>
      </c>
      <c r="AA3140">
        <v>2256</v>
      </c>
      <c r="AB3140">
        <v>71.2</v>
      </c>
      <c r="AC3140">
        <v>3.9</v>
      </c>
      <c r="AD3140">
        <v>88500</v>
      </c>
      <c r="AE3140">
        <v>1220</v>
      </c>
      <c r="AF3140">
        <v>3.47</v>
      </c>
      <c r="AG3140">
        <v>14710</v>
      </c>
      <c r="AH3140">
        <v>33333</v>
      </c>
      <c r="AI3140">
        <v>31.4</v>
      </c>
      <c r="AJ3140">
        <v>26</v>
      </c>
      <c r="AK3140">
        <v>0</v>
      </c>
      <c r="AL3140">
        <v>0</v>
      </c>
      <c r="AM3140">
        <v>109</v>
      </c>
      <c r="AN3140">
        <v>166</v>
      </c>
      <c r="AO3140">
        <v>0</v>
      </c>
      <c r="AP3140">
        <v>28.3</v>
      </c>
      <c r="AQ3140">
        <v>0</v>
      </c>
      <c r="AR3140">
        <v>0</v>
      </c>
      <c r="AS3140">
        <v>0</v>
      </c>
      <c r="AT3140">
        <v>22.9</v>
      </c>
      <c r="AU3140">
        <v>0</v>
      </c>
      <c r="AV3140">
        <v>0</v>
      </c>
      <c r="AW3140">
        <v>5207</v>
      </c>
      <c r="AX3140">
        <v>1142</v>
      </c>
      <c r="AY3140">
        <v>0</v>
      </c>
      <c r="AZ3140">
        <v>14</v>
      </c>
      <c r="BA3140">
        <v>357.61</v>
      </c>
      <c r="BB3140">
        <v>11.8</v>
      </c>
    </row>
    <row r="3141" spans="1:54" x14ac:dyDescent="0.3">
      <c r="A3141">
        <v>55079</v>
      </c>
      <c r="B3141" t="s">
        <v>1997</v>
      </c>
      <c r="C3141" t="s">
        <v>901</v>
      </c>
      <c r="D3141">
        <v>956406</v>
      </c>
      <c r="E3141">
        <v>947736</v>
      </c>
      <c r="F3141">
        <v>0.9</v>
      </c>
      <c r="G3141">
        <v>947735</v>
      </c>
      <c r="H3141">
        <v>7.2</v>
      </c>
      <c r="I3141">
        <v>24.4</v>
      </c>
      <c r="J3141">
        <v>12.1</v>
      </c>
      <c r="K3141">
        <v>51.7</v>
      </c>
      <c r="L3141">
        <v>65.3</v>
      </c>
      <c r="M3141">
        <v>27.2</v>
      </c>
      <c r="N3141">
        <v>0.9</v>
      </c>
      <c r="O3141">
        <v>3.9</v>
      </c>
      <c r="P3141">
        <v>0</v>
      </c>
      <c r="Q3141">
        <v>2.6</v>
      </c>
      <c r="R3141">
        <v>14.2</v>
      </c>
      <c r="S3141">
        <v>53</v>
      </c>
      <c r="T3141">
        <v>81.599999999999994</v>
      </c>
      <c r="U3141">
        <v>8.6999999999999993</v>
      </c>
      <c r="V3141">
        <v>16.100000000000001</v>
      </c>
      <c r="W3141">
        <v>85.9</v>
      </c>
      <c r="X3141">
        <v>28.1</v>
      </c>
      <c r="Y3141">
        <v>53064</v>
      </c>
      <c r="Z3141">
        <v>22</v>
      </c>
      <c r="AA3141">
        <v>417082</v>
      </c>
      <c r="AB3141">
        <v>51.3</v>
      </c>
      <c r="AC3141">
        <v>47.3</v>
      </c>
      <c r="AD3141">
        <v>158400</v>
      </c>
      <c r="AE3141">
        <v>379637</v>
      </c>
      <c r="AF3141">
        <v>2.4500000000000002</v>
      </c>
      <c r="AG3141">
        <v>24295</v>
      </c>
      <c r="AH3141">
        <v>43193</v>
      </c>
      <c r="AI3141">
        <v>21.6</v>
      </c>
      <c r="AJ3141">
        <v>19389</v>
      </c>
      <c r="AK3141">
        <v>443721</v>
      </c>
      <c r="AL3141">
        <v>-1.2</v>
      </c>
      <c r="AM3141">
        <v>47132</v>
      </c>
      <c r="AN3141">
        <v>58182</v>
      </c>
      <c r="AO3141">
        <v>13.2</v>
      </c>
      <c r="AP3141">
        <v>1</v>
      </c>
      <c r="AQ3141">
        <v>3.2</v>
      </c>
      <c r="AR3141">
        <v>0</v>
      </c>
      <c r="AS3141">
        <v>3.2</v>
      </c>
      <c r="AT3141">
        <v>33</v>
      </c>
      <c r="AU3141">
        <v>19065361</v>
      </c>
      <c r="AV3141">
        <v>10955307</v>
      </c>
      <c r="AW3141">
        <v>10207295</v>
      </c>
      <c r="AX3141">
        <v>10720</v>
      </c>
      <c r="AY3141">
        <v>1570614</v>
      </c>
      <c r="AZ3141">
        <v>795</v>
      </c>
      <c r="BA3141">
        <v>241.4</v>
      </c>
      <c r="BB3141">
        <v>3926</v>
      </c>
    </row>
    <row r="3142" spans="1:54" x14ac:dyDescent="0.3">
      <c r="A3142">
        <v>55081</v>
      </c>
      <c r="B3142" t="s">
        <v>25</v>
      </c>
      <c r="C3142" t="s">
        <v>901</v>
      </c>
      <c r="D3142">
        <v>45379</v>
      </c>
      <c r="E3142">
        <v>44675</v>
      </c>
      <c r="F3142">
        <v>1.6</v>
      </c>
      <c r="G3142">
        <v>44673</v>
      </c>
      <c r="H3142">
        <v>6.8</v>
      </c>
      <c r="I3142">
        <v>25.3</v>
      </c>
      <c r="J3142">
        <v>15.7</v>
      </c>
      <c r="K3142">
        <v>49.6</v>
      </c>
      <c r="L3142">
        <v>94.8</v>
      </c>
      <c r="M3142">
        <v>1.5</v>
      </c>
      <c r="N3142">
        <v>1.3</v>
      </c>
      <c r="O3142">
        <v>0.8</v>
      </c>
      <c r="P3142">
        <v>0.1</v>
      </c>
      <c r="Q3142">
        <v>1.4</v>
      </c>
      <c r="R3142">
        <v>4</v>
      </c>
      <c r="S3142">
        <v>91.4</v>
      </c>
      <c r="T3142">
        <v>85.6</v>
      </c>
      <c r="U3142">
        <v>2.2000000000000002</v>
      </c>
      <c r="V3142">
        <v>8.9</v>
      </c>
      <c r="W3142">
        <v>88.2</v>
      </c>
      <c r="X3142">
        <v>17.399999999999999</v>
      </c>
      <c r="Y3142">
        <v>5231</v>
      </c>
      <c r="Z3142">
        <v>19.899999999999999</v>
      </c>
      <c r="AA3142">
        <v>19528</v>
      </c>
      <c r="AB3142">
        <v>68.2</v>
      </c>
      <c r="AC3142">
        <v>17</v>
      </c>
      <c r="AD3142">
        <v>135300</v>
      </c>
      <c r="AE3142">
        <v>17543</v>
      </c>
      <c r="AF3142">
        <v>2.52</v>
      </c>
      <c r="AG3142">
        <v>23456</v>
      </c>
      <c r="AH3142">
        <v>49774</v>
      </c>
      <c r="AI3142">
        <v>14.4</v>
      </c>
      <c r="AJ3142">
        <v>959</v>
      </c>
      <c r="AK3142">
        <v>14838</v>
      </c>
      <c r="AL3142">
        <v>-1.5</v>
      </c>
      <c r="AM3142">
        <v>2511</v>
      </c>
      <c r="AN3142">
        <v>2868</v>
      </c>
      <c r="AO3142">
        <v>0</v>
      </c>
      <c r="AP3142">
        <v>0</v>
      </c>
      <c r="AQ3142">
        <v>0.9</v>
      </c>
      <c r="AR3142">
        <v>0</v>
      </c>
      <c r="AS3142">
        <v>0</v>
      </c>
      <c r="AT3142">
        <v>17.5</v>
      </c>
      <c r="AU3142">
        <v>1055783</v>
      </c>
      <c r="AV3142">
        <v>306139</v>
      </c>
      <c r="AW3142">
        <v>502249</v>
      </c>
      <c r="AX3142">
        <v>11657</v>
      </c>
      <c r="AY3142">
        <v>71449</v>
      </c>
      <c r="AZ3142">
        <v>96</v>
      </c>
      <c r="BA3142">
        <v>900.78</v>
      </c>
      <c r="BB3142">
        <v>49.6</v>
      </c>
    </row>
    <row r="3143" spans="1:54" x14ac:dyDescent="0.3">
      <c r="A3143">
        <v>55083</v>
      </c>
      <c r="B3143" t="s">
        <v>1998</v>
      </c>
      <c r="C3143" t="s">
        <v>901</v>
      </c>
      <c r="D3143">
        <v>37417</v>
      </c>
      <c r="E3143">
        <v>37660</v>
      </c>
      <c r="F3143">
        <v>-0.6</v>
      </c>
      <c r="G3143">
        <v>37660</v>
      </c>
      <c r="H3143">
        <v>4.8</v>
      </c>
      <c r="I3143">
        <v>20.7</v>
      </c>
      <c r="J3143">
        <v>18.5</v>
      </c>
      <c r="K3143">
        <v>48.9</v>
      </c>
      <c r="L3143">
        <v>96.8</v>
      </c>
      <c r="M3143">
        <v>0.3</v>
      </c>
      <c r="N3143">
        <v>1.4</v>
      </c>
      <c r="O3143">
        <v>0.4</v>
      </c>
      <c r="P3143">
        <v>0</v>
      </c>
      <c r="Q3143">
        <v>1</v>
      </c>
      <c r="R3143">
        <v>1.7</v>
      </c>
      <c r="S3143">
        <v>95.4</v>
      </c>
      <c r="T3143">
        <v>92.4</v>
      </c>
      <c r="U3143">
        <v>1.1000000000000001</v>
      </c>
      <c r="V3143">
        <v>2.5</v>
      </c>
      <c r="W3143">
        <v>89.3</v>
      </c>
      <c r="X3143">
        <v>14.9</v>
      </c>
      <c r="Y3143">
        <v>3476</v>
      </c>
      <c r="Z3143">
        <v>26.3</v>
      </c>
      <c r="AA3143">
        <v>23717</v>
      </c>
      <c r="AB3143">
        <v>83.1</v>
      </c>
      <c r="AC3143">
        <v>5.6</v>
      </c>
      <c r="AD3143">
        <v>147700</v>
      </c>
      <c r="AE3143">
        <v>15701</v>
      </c>
      <c r="AF3143">
        <v>2.37</v>
      </c>
      <c r="AG3143">
        <v>25941</v>
      </c>
      <c r="AH3143">
        <v>51615</v>
      </c>
      <c r="AI3143">
        <v>10.199999999999999</v>
      </c>
      <c r="AJ3143">
        <v>757</v>
      </c>
      <c r="AK3143">
        <v>6815</v>
      </c>
      <c r="AL3143">
        <v>-0.9</v>
      </c>
      <c r="AM3143">
        <v>2208</v>
      </c>
      <c r="AN3143">
        <v>3165</v>
      </c>
      <c r="AO3143">
        <v>0</v>
      </c>
      <c r="AP3143">
        <v>3</v>
      </c>
      <c r="AQ3143">
        <v>0</v>
      </c>
      <c r="AR3143">
        <v>0</v>
      </c>
      <c r="AS3143">
        <v>0</v>
      </c>
      <c r="AT3143">
        <v>0</v>
      </c>
      <c r="AU3143">
        <v>400507</v>
      </c>
      <c r="AV3143">
        <v>28414</v>
      </c>
      <c r="AW3143">
        <v>257543</v>
      </c>
      <c r="AX3143">
        <v>6897</v>
      </c>
      <c r="AY3143">
        <v>28196</v>
      </c>
      <c r="AZ3143">
        <v>107</v>
      </c>
      <c r="BA3143">
        <v>997.99</v>
      </c>
      <c r="BB3143">
        <v>37.700000000000003</v>
      </c>
    </row>
    <row r="3144" spans="1:54" x14ac:dyDescent="0.3">
      <c r="A3144">
        <v>55085</v>
      </c>
      <c r="B3144" t="s">
        <v>1326</v>
      </c>
      <c r="C3144" t="s">
        <v>901</v>
      </c>
      <c r="D3144">
        <v>35563</v>
      </c>
      <c r="E3144">
        <v>35998</v>
      </c>
      <c r="F3144">
        <v>-1.2</v>
      </c>
      <c r="G3144">
        <v>35998</v>
      </c>
      <c r="H3144">
        <v>4.5999999999999996</v>
      </c>
      <c r="I3144">
        <v>17.2</v>
      </c>
      <c r="J3144">
        <v>23.9</v>
      </c>
      <c r="K3144">
        <v>49.9</v>
      </c>
      <c r="L3144">
        <v>96.5</v>
      </c>
      <c r="M3144">
        <v>0.5</v>
      </c>
      <c r="N3144">
        <v>1</v>
      </c>
      <c r="O3144">
        <v>0.5</v>
      </c>
      <c r="P3144">
        <v>0</v>
      </c>
      <c r="Q3144">
        <v>1.4</v>
      </c>
      <c r="R3144">
        <v>1.4</v>
      </c>
      <c r="S3144">
        <v>95.4</v>
      </c>
      <c r="T3144">
        <v>89.6</v>
      </c>
      <c r="U3144">
        <v>1.4</v>
      </c>
      <c r="V3144">
        <v>2.6</v>
      </c>
      <c r="W3144">
        <v>92.5</v>
      </c>
      <c r="X3144">
        <v>23.6</v>
      </c>
      <c r="Y3144">
        <v>4223</v>
      </c>
      <c r="Z3144">
        <v>19.2</v>
      </c>
      <c r="AA3144">
        <v>30442</v>
      </c>
      <c r="AB3144">
        <v>81.400000000000006</v>
      </c>
      <c r="AC3144">
        <v>8.5</v>
      </c>
      <c r="AD3144">
        <v>165200</v>
      </c>
      <c r="AE3144">
        <v>15797</v>
      </c>
      <c r="AF3144">
        <v>2.2200000000000002</v>
      </c>
      <c r="AG3144">
        <v>27041</v>
      </c>
      <c r="AH3144">
        <v>45759</v>
      </c>
      <c r="AI3144">
        <v>10.7</v>
      </c>
      <c r="AJ3144">
        <v>1338</v>
      </c>
      <c r="AK3144">
        <v>13433</v>
      </c>
      <c r="AL3144">
        <v>1.1000000000000001</v>
      </c>
      <c r="AM3144">
        <v>2972</v>
      </c>
      <c r="AN3144">
        <v>4167</v>
      </c>
      <c r="AO3144">
        <v>0</v>
      </c>
      <c r="AP3144">
        <v>0</v>
      </c>
      <c r="AQ3144">
        <v>0</v>
      </c>
      <c r="AR3144">
        <v>0</v>
      </c>
      <c r="AS3144">
        <v>0</v>
      </c>
      <c r="AT3144">
        <v>18.2</v>
      </c>
      <c r="AU3144">
        <v>494243</v>
      </c>
      <c r="AV3144">
        <v>186651</v>
      </c>
      <c r="AW3144">
        <v>921151</v>
      </c>
      <c r="AX3144">
        <v>25450</v>
      </c>
      <c r="AY3144">
        <v>84113</v>
      </c>
      <c r="AZ3144">
        <v>132</v>
      </c>
      <c r="BA3144">
        <v>1112.97</v>
      </c>
      <c r="BB3144">
        <v>32.299999999999997</v>
      </c>
    </row>
    <row r="3145" spans="1:54" x14ac:dyDescent="0.3">
      <c r="A3145">
        <v>55087</v>
      </c>
      <c r="B3145" t="s">
        <v>1999</v>
      </c>
      <c r="C3145" t="s">
        <v>901</v>
      </c>
      <c r="D3145">
        <v>182006</v>
      </c>
      <c r="E3145">
        <v>176695</v>
      </c>
      <c r="F3145">
        <v>3</v>
      </c>
      <c r="G3145">
        <v>176695</v>
      </c>
      <c r="H3145">
        <v>6.3</v>
      </c>
      <c r="I3145">
        <v>24.1</v>
      </c>
      <c r="J3145">
        <v>13.2</v>
      </c>
      <c r="K3145">
        <v>50.2</v>
      </c>
      <c r="L3145">
        <v>91.9</v>
      </c>
      <c r="M3145">
        <v>1.3</v>
      </c>
      <c r="N3145">
        <v>1.8</v>
      </c>
      <c r="O3145">
        <v>3.4</v>
      </c>
      <c r="P3145">
        <v>0.1</v>
      </c>
      <c r="Q3145">
        <v>1.5</v>
      </c>
      <c r="R3145">
        <v>4.0999999999999996</v>
      </c>
      <c r="S3145">
        <v>88.4</v>
      </c>
      <c r="T3145">
        <v>88.6</v>
      </c>
      <c r="U3145">
        <v>3.9</v>
      </c>
      <c r="V3145">
        <v>7.1</v>
      </c>
      <c r="W3145">
        <v>93.1</v>
      </c>
      <c r="X3145">
        <v>26.4</v>
      </c>
      <c r="Y3145">
        <v>12168</v>
      </c>
      <c r="Z3145">
        <v>19.7</v>
      </c>
      <c r="AA3145">
        <v>75140</v>
      </c>
      <c r="AB3145">
        <v>72.3</v>
      </c>
      <c r="AC3145">
        <v>22.4</v>
      </c>
      <c r="AD3145">
        <v>155700</v>
      </c>
      <c r="AE3145">
        <v>69572</v>
      </c>
      <c r="AF3145">
        <v>2.5099999999999998</v>
      </c>
      <c r="AG3145">
        <v>28186</v>
      </c>
      <c r="AH3145">
        <v>58318</v>
      </c>
      <c r="AI3145">
        <v>8.6999999999999993</v>
      </c>
      <c r="AJ3145">
        <v>4899</v>
      </c>
      <c r="AK3145">
        <v>95420</v>
      </c>
      <c r="AL3145">
        <v>2.2999999999999998</v>
      </c>
      <c r="AM3145">
        <v>9474</v>
      </c>
      <c r="AN3145">
        <v>12666</v>
      </c>
      <c r="AO3145">
        <v>0.3</v>
      </c>
      <c r="AP3145">
        <v>0</v>
      </c>
      <c r="AQ3145">
        <v>2.1</v>
      </c>
      <c r="AR3145">
        <v>0</v>
      </c>
      <c r="AS3145">
        <v>1</v>
      </c>
      <c r="AT3145">
        <v>24.1</v>
      </c>
      <c r="AU3145">
        <v>6802635</v>
      </c>
      <c r="AV3145">
        <v>3528050</v>
      </c>
      <c r="AW3145">
        <v>2902996</v>
      </c>
      <c r="AX3145">
        <v>16710</v>
      </c>
      <c r="AY3145">
        <v>296108</v>
      </c>
      <c r="AZ3145">
        <v>721</v>
      </c>
      <c r="BA3145">
        <v>637.52</v>
      </c>
      <c r="BB3145">
        <v>277.2</v>
      </c>
    </row>
    <row r="3146" spans="1:54" x14ac:dyDescent="0.3">
      <c r="A3146">
        <v>55089</v>
      </c>
      <c r="B3146" t="s">
        <v>2000</v>
      </c>
      <c r="C3146" t="s">
        <v>901</v>
      </c>
      <c r="D3146">
        <v>87470</v>
      </c>
      <c r="E3146">
        <v>86395</v>
      </c>
      <c r="F3146">
        <v>1.2</v>
      </c>
      <c r="G3146">
        <v>86395</v>
      </c>
      <c r="H3146">
        <v>5</v>
      </c>
      <c r="I3146">
        <v>22</v>
      </c>
      <c r="J3146">
        <v>17.5</v>
      </c>
      <c r="K3146">
        <v>50.9</v>
      </c>
      <c r="L3146">
        <v>94.8</v>
      </c>
      <c r="M3146">
        <v>1.5</v>
      </c>
      <c r="N3146">
        <v>0.3</v>
      </c>
      <c r="O3146">
        <v>2.2000000000000002</v>
      </c>
      <c r="P3146">
        <v>0</v>
      </c>
      <c r="Q3146">
        <v>1.1000000000000001</v>
      </c>
      <c r="R3146">
        <v>2.7</v>
      </c>
      <c r="S3146">
        <v>92.4</v>
      </c>
      <c r="T3146">
        <v>90.4</v>
      </c>
      <c r="U3146">
        <v>4</v>
      </c>
      <c r="V3146">
        <v>6.4</v>
      </c>
      <c r="W3146">
        <v>96.1</v>
      </c>
      <c r="X3146">
        <v>44.9</v>
      </c>
      <c r="Y3146">
        <v>6097</v>
      </c>
      <c r="Z3146">
        <v>23.7</v>
      </c>
      <c r="AA3146">
        <v>36722</v>
      </c>
      <c r="AB3146">
        <v>77.8</v>
      </c>
      <c r="AC3146">
        <v>21.6</v>
      </c>
      <c r="AD3146">
        <v>250200</v>
      </c>
      <c r="AE3146">
        <v>34108</v>
      </c>
      <c r="AF3146">
        <v>2.5099999999999998</v>
      </c>
      <c r="AG3146">
        <v>42041</v>
      </c>
      <c r="AH3146">
        <v>75457</v>
      </c>
      <c r="AI3146">
        <v>5.2</v>
      </c>
      <c r="AJ3146">
        <v>2732</v>
      </c>
      <c r="AK3146">
        <v>36758</v>
      </c>
      <c r="AL3146">
        <v>-1.1000000000000001</v>
      </c>
      <c r="AM3146">
        <v>6620</v>
      </c>
      <c r="AN3146">
        <v>8559</v>
      </c>
      <c r="AO3146">
        <v>0.4</v>
      </c>
      <c r="AP3146">
        <v>0.3</v>
      </c>
      <c r="AQ3146">
        <v>1.5</v>
      </c>
      <c r="AR3146">
        <v>0</v>
      </c>
      <c r="AS3146">
        <v>0</v>
      </c>
      <c r="AT3146">
        <v>26.2</v>
      </c>
      <c r="AU3146">
        <v>3161881</v>
      </c>
      <c r="AV3146">
        <v>707455</v>
      </c>
      <c r="AW3146">
        <v>976543</v>
      </c>
      <c r="AX3146">
        <v>11432</v>
      </c>
      <c r="AY3146">
        <v>124890</v>
      </c>
      <c r="AZ3146">
        <v>264</v>
      </c>
      <c r="BA3146">
        <v>233.08</v>
      </c>
      <c r="BB3146">
        <v>370.7</v>
      </c>
    </row>
    <row r="3147" spans="1:54" x14ac:dyDescent="0.3">
      <c r="A3147">
        <v>55091</v>
      </c>
      <c r="B3147" t="s">
        <v>2001</v>
      </c>
      <c r="C3147" t="s">
        <v>901</v>
      </c>
      <c r="D3147">
        <v>7335</v>
      </c>
      <c r="E3147">
        <v>7469</v>
      </c>
      <c r="F3147">
        <v>-1.8</v>
      </c>
      <c r="G3147">
        <v>7469</v>
      </c>
      <c r="H3147">
        <v>5.2</v>
      </c>
      <c r="I3147">
        <v>21.9</v>
      </c>
      <c r="J3147">
        <v>20.8</v>
      </c>
      <c r="K3147">
        <v>50</v>
      </c>
      <c r="L3147">
        <v>98.1</v>
      </c>
      <c r="M3147">
        <v>0.6</v>
      </c>
      <c r="N3147">
        <v>0.3</v>
      </c>
      <c r="O3147">
        <v>0.3</v>
      </c>
      <c r="P3147">
        <v>0</v>
      </c>
      <c r="Q3147">
        <v>0.7</v>
      </c>
      <c r="R3147">
        <v>1.4</v>
      </c>
      <c r="S3147">
        <v>96.9</v>
      </c>
      <c r="T3147">
        <v>93.2</v>
      </c>
      <c r="U3147">
        <v>1</v>
      </c>
      <c r="V3147">
        <v>5.8</v>
      </c>
      <c r="W3147">
        <v>90</v>
      </c>
      <c r="X3147">
        <v>17.100000000000001</v>
      </c>
      <c r="Y3147">
        <v>557</v>
      </c>
      <c r="Z3147">
        <v>25.5</v>
      </c>
      <c r="AA3147">
        <v>3612</v>
      </c>
      <c r="AB3147">
        <v>77.400000000000006</v>
      </c>
      <c r="AC3147">
        <v>13.7</v>
      </c>
      <c r="AD3147">
        <v>134800</v>
      </c>
      <c r="AE3147">
        <v>3085</v>
      </c>
      <c r="AF3147">
        <v>2.36</v>
      </c>
      <c r="AG3147">
        <v>24367</v>
      </c>
      <c r="AH3147">
        <v>47701</v>
      </c>
      <c r="AI3147">
        <v>12.5</v>
      </c>
      <c r="AJ3147">
        <v>219</v>
      </c>
      <c r="AK3147">
        <v>1656</v>
      </c>
      <c r="AL3147">
        <v>-1.4</v>
      </c>
      <c r="AM3147">
        <v>552</v>
      </c>
      <c r="AN3147">
        <v>0</v>
      </c>
      <c r="AO3147">
        <v>0</v>
      </c>
      <c r="AP3147">
        <v>0</v>
      </c>
      <c r="AQ3147">
        <v>0</v>
      </c>
      <c r="AR3147">
        <v>0</v>
      </c>
      <c r="AS3147">
        <v>0</v>
      </c>
      <c r="AT3147">
        <v>0</v>
      </c>
      <c r="AU3147">
        <v>0</v>
      </c>
      <c r="AV3147">
        <v>134675</v>
      </c>
      <c r="AW3147">
        <v>90048</v>
      </c>
      <c r="AX3147">
        <v>12207</v>
      </c>
      <c r="AY3147">
        <v>0</v>
      </c>
      <c r="AZ3147">
        <v>18</v>
      </c>
      <c r="BA3147">
        <v>231.98</v>
      </c>
      <c r="BB3147">
        <v>32.200000000000003</v>
      </c>
    </row>
    <row r="3148" spans="1:54" x14ac:dyDescent="0.3">
      <c r="A3148">
        <v>55093</v>
      </c>
      <c r="B3148" t="s">
        <v>1278</v>
      </c>
      <c r="C3148" t="s">
        <v>901</v>
      </c>
      <c r="D3148">
        <v>40958</v>
      </c>
      <c r="E3148">
        <v>41019</v>
      </c>
      <c r="F3148">
        <v>-0.1</v>
      </c>
      <c r="G3148">
        <v>41019</v>
      </c>
      <c r="H3148">
        <v>5.3</v>
      </c>
      <c r="I3148">
        <v>21.3</v>
      </c>
      <c r="J3148">
        <v>12.5</v>
      </c>
      <c r="K3148">
        <v>50.4</v>
      </c>
      <c r="L3148">
        <v>96.6</v>
      </c>
      <c r="M3148">
        <v>0.6</v>
      </c>
      <c r="N3148">
        <v>0.5</v>
      </c>
      <c r="O3148">
        <v>0.9</v>
      </c>
      <c r="P3148">
        <v>0</v>
      </c>
      <c r="Q3148">
        <v>1.4</v>
      </c>
      <c r="R3148">
        <v>1.9</v>
      </c>
      <c r="S3148">
        <v>95</v>
      </c>
      <c r="T3148">
        <v>83.3</v>
      </c>
      <c r="U3148">
        <v>1.4</v>
      </c>
      <c r="V3148">
        <v>3.2</v>
      </c>
      <c r="W3148">
        <v>93.5</v>
      </c>
      <c r="X3148">
        <v>25.7</v>
      </c>
      <c r="Y3148">
        <v>2696</v>
      </c>
      <c r="Z3148">
        <v>27.3</v>
      </c>
      <c r="AA3148">
        <v>16276</v>
      </c>
      <c r="AB3148">
        <v>73.7</v>
      </c>
      <c r="AC3148">
        <v>16.8</v>
      </c>
      <c r="AD3148">
        <v>191300</v>
      </c>
      <c r="AE3148">
        <v>15069</v>
      </c>
      <c r="AF3148">
        <v>2.5299999999999998</v>
      </c>
      <c r="AG3148">
        <v>27462</v>
      </c>
      <c r="AH3148">
        <v>59226</v>
      </c>
      <c r="AI3148">
        <v>12.4</v>
      </c>
      <c r="AJ3148">
        <v>788</v>
      </c>
      <c r="AK3148">
        <v>6442</v>
      </c>
      <c r="AL3148">
        <v>1.7</v>
      </c>
      <c r="AM3148">
        <v>2672</v>
      </c>
      <c r="AN3148">
        <v>3519</v>
      </c>
      <c r="AO3148">
        <v>0</v>
      </c>
      <c r="AP3148">
        <v>0</v>
      </c>
      <c r="AQ3148">
        <v>1.7</v>
      </c>
      <c r="AR3148">
        <v>0</v>
      </c>
      <c r="AS3148">
        <v>0</v>
      </c>
      <c r="AT3148">
        <v>28.9</v>
      </c>
      <c r="AU3148">
        <v>529045</v>
      </c>
      <c r="AV3148">
        <v>0</v>
      </c>
      <c r="AW3148">
        <v>208532</v>
      </c>
      <c r="AX3148">
        <v>5243</v>
      </c>
      <c r="AY3148">
        <v>32888</v>
      </c>
      <c r="AZ3148">
        <v>105</v>
      </c>
      <c r="BA3148">
        <v>573.75</v>
      </c>
      <c r="BB3148">
        <v>71.5</v>
      </c>
    </row>
    <row r="3149" spans="1:54" x14ac:dyDescent="0.3">
      <c r="A3149">
        <v>55095</v>
      </c>
      <c r="B3149" t="s">
        <v>90</v>
      </c>
      <c r="C3149" t="s">
        <v>901</v>
      </c>
      <c r="D3149">
        <v>43437</v>
      </c>
      <c r="E3149">
        <v>44205</v>
      </c>
      <c r="F3149">
        <v>-1.7</v>
      </c>
      <c r="G3149">
        <v>44205</v>
      </c>
      <c r="H3149">
        <v>5.0999999999999996</v>
      </c>
      <c r="I3149">
        <v>21.8</v>
      </c>
      <c r="J3149">
        <v>18.5</v>
      </c>
      <c r="K3149">
        <v>49.5</v>
      </c>
      <c r="L3149">
        <v>96.8</v>
      </c>
      <c r="M3149">
        <v>0.4</v>
      </c>
      <c r="N3149">
        <v>1.1000000000000001</v>
      </c>
      <c r="O3149">
        <v>0.5</v>
      </c>
      <c r="P3149">
        <v>0</v>
      </c>
      <c r="Q3149">
        <v>1.2</v>
      </c>
      <c r="R3149">
        <v>1.7</v>
      </c>
      <c r="S3149">
        <v>95.4</v>
      </c>
      <c r="T3149">
        <v>90.2</v>
      </c>
      <c r="U3149">
        <v>1.4</v>
      </c>
      <c r="V3149">
        <v>3</v>
      </c>
      <c r="W3149">
        <v>91.7</v>
      </c>
      <c r="X3149">
        <v>19.3</v>
      </c>
      <c r="Y3149">
        <v>3641</v>
      </c>
      <c r="Z3149">
        <v>29.1</v>
      </c>
      <c r="AA3149">
        <v>24279</v>
      </c>
      <c r="AB3149">
        <v>78.2</v>
      </c>
      <c r="AC3149">
        <v>9.6999999999999993</v>
      </c>
      <c r="AD3149">
        <v>159100</v>
      </c>
      <c r="AE3149">
        <v>18266</v>
      </c>
      <c r="AF3149">
        <v>2.38</v>
      </c>
      <c r="AG3149">
        <v>25751</v>
      </c>
      <c r="AH3149">
        <v>48538</v>
      </c>
      <c r="AI3149">
        <v>10.8</v>
      </c>
      <c r="AJ3149">
        <v>1110</v>
      </c>
      <c r="AK3149">
        <v>11464</v>
      </c>
      <c r="AL3149">
        <v>0.7</v>
      </c>
      <c r="AM3149">
        <v>3299</v>
      </c>
      <c r="AN3149">
        <v>4606</v>
      </c>
      <c r="AO3149">
        <v>0</v>
      </c>
      <c r="AP3149">
        <v>0</v>
      </c>
      <c r="AQ3149">
        <v>1</v>
      </c>
      <c r="AR3149">
        <v>0</v>
      </c>
      <c r="AS3149">
        <v>0</v>
      </c>
      <c r="AT3149">
        <v>27.3</v>
      </c>
      <c r="AU3149">
        <v>958520</v>
      </c>
      <c r="AV3149">
        <v>134275</v>
      </c>
      <c r="AW3149">
        <v>423199</v>
      </c>
      <c r="AX3149">
        <v>9580</v>
      </c>
      <c r="AY3149">
        <v>41813</v>
      </c>
      <c r="AZ3149">
        <v>83</v>
      </c>
      <c r="BA3149">
        <v>913.96</v>
      </c>
      <c r="BB3149">
        <v>48.4</v>
      </c>
    </row>
    <row r="3150" spans="1:54" x14ac:dyDescent="0.3">
      <c r="A3150">
        <v>55097</v>
      </c>
      <c r="B3150" t="s">
        <v>1841</v>
      </c>
      <c r="C3150" t="s">
        <v>901</v>
      </c>
      <c r="D3150">
        <v>70482</v>
      </c>
      <c r="E3150">
        <v>70019</v>
      </c>
      <c r="F3150">
        <v>0.7</v>
      </c>
      <c r="G3150">
        <v>70019</v>
      </c>
      <c r="H3150">
        <v>5</v>
      </c>
      <c r="I3150">
        <v>19.7</v>
      </c>
      <c r="J3150">
        <v>14.6</v>
      </c>
      <c r="K3150">
        <v>49.8</v>
      </c>
      <c r="L3150">
        <v>94.6</v>
      </c>
      <c r="M3150">
        <v>0.8</v>
      </c>
      <c r="N3150">
        <v>0.5</v>
      </c>
      <c r="O3150">
        <v>2.9</v>
      </c>
      <c r="P3150">
        <v>0</v>
      </c>
      <c r="Q3150">
        <v>1.3</v>
      </c>
      <c r="R3150">
        <v>3</v>
      </c>
      <c r="S3150">
        <v>91.9</v>
      </c>
      <c r="T3150">
        <v>81.2</v>
      </c>
      <c r="U3150">
        <v>2.8</v>
      </c>
      <c r="V3150">
        <v>6.2</v>
      </c>
      <c r="W3150">
        <v>92.1</v>
      </c>
      <c r="X3150">
        <v>27.5</v>
      </c>
      <c r="Y3150">
        <v>4757</v>
      </c>
      <c r="Z3150">
        <v>18.899999999999999</v>
      </c>
      <c r="AA3150">
        <v>30363</v>
      </c>
      <c r="AB3150">
        <v>68.599999999999994</v>
      </c>
      <c r="AC3150">
        <v>22.8</v>
      </c>
      <c r="AD3150">
        <v>145600</v>
      </c>
      <c r="AE3150">
        <v>27975</v>
      </c>
      <c r="AF3150">
        <v>2.38</v>
      </c>
      <c r="AG3150">
        <v>24972</v>
      </c>
      <c r="AH3150">
        <v>50996</v>
      </c>
      <c r="AI3150">
        <v>13.7</v>
      </c>
      <c r="AJ3150">
        <v>1615</v>
      </c>
      <c r="AK3150">
        <v>28001</v>
      </c>
      <c r="AL3150">
        <v>-0.3</v>
      </c>
      <c r="AM3150">
        <v>3647</v>
      </c>
      <c r="AN3150">
        <v>5022</v>
      </c>
      <c r="AO3150">
        <v>2</v>
      </c>
      <c r="AP3150">
        <v>0</v>
      </c>
      <c r="AQ3150">
        <v>0</v>
      </c>
      <c r="AR3150">
        <v>0</v>
      </c>
      <c r="AS3150">
        <v>0</v>
      </c>
      <c r="AT3150">
        <v>25.8</v>
      </c>
      <c r="AU3150">
        <v>1449500</v>
      </c>
      <c r="AV3150">
        <v>0</v>
      </c>
      <c r="AW3150">
        <v>937882</v>
      </c>
      <c r="AX3150">
        <v>13685</v>
      </c>
      <c r="AY3150">
        <v>97014</v>
      </c>
      <c r="AZ3150">
        <v>122</v>
      </c>
      <c r="BA3150">
        <v>800.68</v>
      </c>
      <c r="BB3150">
        <v>87.4</v>
      </c>
    </row>
    <row r="3151" spans="1:54" x14ac:dyDescent="0.3">
      <c r="A3151">
        <v>55099</v>
      </c>
      <c r="B3151" t="s">
        <v>2002</v>
      </c>
      <c r="C3151" t="s">
        <v>901</v>
      </c>
      <c r="D3151">
        <v>13675</v>
      </c>
      <c r="E3151">
        <v>14159</v>
      </c>
      <c r="F3151">
        <v>-3.4</v>
      </c>
      <c r="G3151">
        <v>14159</v>
      </c>
      <c r="H3151">
        <v>3.9</v>
      </c>
      <c r="I3151">
        <v>17.7</v>
      </c>
      <c r="J3151">
        <v>24</v>
      </c>
      <c r="K3151">
        <v>49.3</v>
      </c>
      <c r="L3151">
        <v>96.7</v>
      </c>
      <c r="M3151">
        <v>0.5</v>
      </c>
      <c r="N3151">
        <v>0.6</v>
      </c>
      <c r="O3151">
        <v>0.7</v>
      </c>
      <c r="P3151">
        <v>0.4</v>
      </c>
      <c r="Q3151">
        <v>1.2</v>
      </c>
      <c r="R3151">
        <v>1.6</v>
      </c>
      <c r="S3151">
        <v>95.3</v>
      </c>
      <c r="T3151">
        <v>88.6</v>
      </c>
      <c r="U3151">
        <v>1.2</v>
      </c>
      <c r="V3151">
        <v>2.7</v>
      </c>
      <c r="W3151">
        <v>89.5</v>
      </c>
      <c r="X3151">
        <v>15.3</v>
      </c>
      <c r="Y3151">
        <v>1516</v>
      </c>
      <c r="Z3151">
        <v>19.100000000000001</v>
      </c>
      <c r="AA3151">
        <v>11179</v>
      </c>
      <c r="AB3151">
        <v>78.5</v>
      </c>
      <c r="AC3151">
        <v>7.5</v>
      </c>
      <c r="AD3151">
        <v>114100</v>
      </c>
      <c r="AE3151">
        <v>6776</v>
      </c>
      <c r="AF3151">
        <v>2.04</v>
      </c>
      <c r="AG3151">
        <v>23723</v>
      </c>
      <c r="AH3151">
        <v>42644</v>
      </c>
      <c r="AI3151">
        <v>15.9</v>
      </c>
      <c r="AJ3151">
        <v>428</v>
      </c>
      <c r="AK3151">
        <v>4605</v>
      </c>
      <c r="AL3151">
        <v>7.3</v>
      </c>
      <c r="AM3151">
        <v>1128</v>
      </c>
      <c r="AN3151">
        <v>2077</v>
      </c>
      <c r="AO3151">
        <v>0</v>
      </c>
      <c r="AP3151">
        <v>0</v>
      </c>
      <c r="AQ3151">
        <v>0</v>
      </c>
      <c r="AR3151">
        <v>0</v>
      </c>
      <c r="AS3151">
        <v>0</v>
      </c>
      <c r="AT3151">
        <v>22.6</v>
      </c>
      <c r="AU3151">
        <v>529386</v>
      </c>
      <c r="AV3151">
        <v>30969</v>
      </c>
      <c r="AW3151">
        <v>121071</v>
      </c>
      <c r="AX3151">
        <v>8362</v>
      </c>
      <c r="AY3151">
        <v>0</v>
      </c>
      <c r="AZ3151">
        <v>52</v>
      </c>
      <c r="BA3151">
        <v>1254.3800000000001</v>
      </c>
      <c r="BB3151">
        <v>11.3</v>
      </c>
    </row>
    <row r="3152" spans="1:54" x14ac:dyDescent="0.3">
      <c r="A3152">
        <v>55101</v>
      </c>
      <c r="B3152" t="s">
        <v>2003</v>
      </c>
      <c r="C3152" t="s">
        <v>901</v>
      </c>
      <c r="D3152">
        <v>195163</v>
      </c>
      <c r="E3152">
        <v>195428</v>
      </c>
      <c r="F3152">
        <v>-0.1</v>
      </c>
      <c r="G3152">
        <v>195408</v>
      </c>
      <c r="H3152">
        <v>6.2</v>
      </c>
      <c r="I3152">
        <v>23.9</v>
      </c>
      <c r="J3152">
        <v>14.7</v>
      </c>
      <c r="K3152">
        <v>50.5</v>
      </c>
      <c r="L3152">
        <v>84.2</v>
      </c>
      <c r="M3152">
        <v>11.7</v>
      </c>
      <c r="N3152">
        <v>0.6</v>
      </c>
      <c r="O3152">
        <v>1.3</v>
      </c>
      <c r="P3152">
        <v>0.1</v>
      </c>
      <c r="Q3152">
        <v>2.2000000000000002</v>
      </c>
      <c r="R3152">
        <v>12.5</v>
      </c>
      <c r="S3152">
        <v>73.099999999999994</v>
      </c>
      <c r="T3152">
        <v>89.2</v>
      </c>
      <c r="U3152">
        <v>5</v>
      </c>
      <c r="V3152">
        <v>9</v>
      </c>
      <c r="W3152">
        <v>87.8</v>
      </c>
      <c r="X3152">
        <v>23</v>
      </c>
      <c r="Y3152">
        <v>14054</v>
      </c>
      <c r="Z3152">
        <v>23.2</v>
      </c>
      <c r="AA3152">
        <v>82265</v>
      </c>
      <c r="AB3152">
        <v>69.5</v>
      </c>
      <c r="AC3152">
        <v>27.2</v>
      </c>
      <c r="AD3152">
        <v>170100</v>
      </c>
      <c r="AE3152">
        <v>75087</v>
      </c>
      <c r="AF3152">
        <v>2.5299999999999998</v>
      </c>
      <c r="AG3152">
        <v>27141</v>
      </c>
      <c r="AH3152">
        <v>54090</v>
      </c>
      <c r="AI3152">
        <v>13.3</v>
      </c>
      <c r="AJ3152">
        <v>3976</v>
      </c>
      <c r="AK3152">
        <v>67537</v>
      </c>
      <c r="AL3152">
        <v>-1.3</v>
      </c>
      <c r="AM3152">
        <v>9433</v>
      </c>
      <c r="AN3152">
        <v>13283</v>
      </c>
      <c r="AO3152">
        <v>3.8</v>
      </c>
      <c r="AP3152">
        <v>0</v>
      </c>
      <c r="AQ3152">
        <v>2.2000000000000002</v>
      </c>
      <c r="AR3152">
        <v>0</v>
      </c>
      <c r="AS3152">
        <v>2.1</v>
      </c>
      <c r="AT3152">
        <v>26.2</v>
      </c>
      <c r="AU3152">
        <v>7863331</v>
      </c>
      <c r="AV3152">
        <v>0</v>
      </c>
      <c r="AW3152">
        <v>2230013</v>
      </c>
      <c r="AX3152">
        <v>11172</v>
      </c>
      <c r="AY3152">
        <v>242667</v>
      </c>
      <c r="AZ3152">
        <v>207</v>
      </c>
      <c r="BA3152">
        <v>332.5</v>
      </c>
      <c r="BB3152">
        <v>587.70000000000005</v>
      </c>
    </row>
    <row r="3153" spans="1:54" x14ac:dyDescent="0.3">
      <c r="A3153">
        <v>55103</v>
      </c>
      <c r="B3153" t="s">
        <v>544</v>
      </c>
      <c r="C3153" t="s">
        <v>901</v>
      </c>
      <c r="D3153">
        <v>17662</v>
      </c>
      <c r="E3153">
        <v>18021</v>
      </c>
      <c r="F3153">
        <v>-2</v>
      </c>
      <c r="G3153">
        <v>18021</v>
      </c>
      <c r="H3153">
        <v>5.4</v>
      </c>
      <c r="I3153">
        <v>22.3</v>
      </c>
      <c r="J3153">
        <v>19.5</v>
      </c>
      <c r="K3153">
        <v>49.7</v>
      </c>
      <c r="L3153">
        <v>97.4</v>
      </c>
      <c r="M3153">
        <v>0.6</v>
      </c>
      <c r="N3153">
        <v>0.4</v>
      </c>
      <c r="O3153">
        <v>0.6</v>
      </c>
      <c r="P3153">
        <v>0</v>
      </c>
      <c r="Q3153">
        <v>0.9</v>
      </c>
      <c r="R3153">
        <v>2.4</v>
      </c>
      <c r="S3153">
        <v>95.2</v>
      </c>
      <c r="T3153">
        <v>89</v>
      </c>
      <c r="U3153">
        <v>1.8</v>
      </c>
      <c r="V3153">
        <v>5</v>
      </c>
      <c r="W3153">
        <v>88.9</v>
      </c>
      <c r="X3153">
        <v>15</v>
      </c>
      <c r="Y3153">
        <v>1366</v>
      </c>
      <c r="Z3153">
        <v>23</v>
      </c>
      <c r="AA3153">
        <v>8881</v>
      </c>
      <c r="AB3153">
        <v>75.099999999999994</v>
      </c>
      <c r="AC3153">
        <v>13.4</v>
      </c>
      <c r="AD3153">
        <v>124000</v>
      </c>
      <c r="AE3153">
        <v>7343</v>
      </c>
      <c r="AF3153">
        <v>2.39</v>
      </c>
      <c r="AG3153">
        <v>22778</v>
      </c>
      <c r="AH3153">
        <v>45271</v>
      </c>
      <c r="AI3153">
        <v>12.8</v>
      </c>
      <c r="AJ3153">
        <v>366</v>
      </c>
      <c r="AK3153">
        <v>4845</v>
      </c>
      <c r="AL3153">
        <v>-2.2000000000000002</v>
      </c>
      <c r="AM3153">
        <v>1184</v>
      </c>
      <c r="AN3153">
        <v>1275</v>
      </c>
      <c r="AO3153">
        <v>0</v>
      </c>
      <c r="AP3153">
        <v>0</v>
      </c>
      <c r="AQ3153">
        <v>0</v>
      </c>
      <c r="AR3153">
        <v>0</v>
      </c>
      <c r="AS3153">
        <v>0</v>
      </c>
      <c r="AT3153">
        <v>0</v>
      </c>
      <c r="AU3153">
        <v>613108</v>
      </c>
      <c r="AV3153">
        <v>73556</v>
      </c>
      <c r="AW3153">
        <v>223315</v>
      </c>
      <c r="AX3153">
        <v>12285</v>
      </c>
      <c r="AY3153">
        <v>0</v>
      </c>
      <c r="AZ3153">
        <v>24</v>
      </c>
      <c r="BA3153">
        <v>586.15</v>
      </c>
      <c r="BB3153">
        <v>30.7</v>
      </c>
    </row>
    <row r="3154" spans="1:54" x14ac:dyDescent="0.3">
      <c r="A3154">
        <v>55105</v>
      </c>
      <c r="B3154" t="s">
        <v>327</v>
      </c>
      <c r="C3154" t="s">
        <v>901</v>
      </c>
      <c r="D3154">
        <v>161188</v>
      </c>
      <c r="E3154">
        <v>160331</v>
      </c>
      <c r="F3154">
        <v>0.5</v>
      </c>
      <c r="G3154">
        <v>160331</v>
      </c>
      <c r="H3154">
        <v>6</v>
      </c>
      <c r="I3154">
        <v>23.9</v>
      </c>
      <c r="J3154">
        <v>15.1</v>
      </c>
      <c r="K3154">
        <v>50.9</v>
      </c>
      <c r="L3154">
        <v>90.9</v>
      </c>
      <c r="M3154">
        <v>5.0999999999999996</v>
      </c>
      <c r="N3154">
        <v>0.5</v>
      </c>
      <c r="O3154">
        <v>1.2</v>
      </c>
      <c r="P3154">
        <v>0.1</v>
      </c>
      <c r="Q3154">
        <v>2.2000000000000002</v>
      </c>
      <c r="R3154">
        <v>8.1999999999999993</v>
      </c>
      <c r="S3154">
        <v>83.6</v>
      </c>
      <c r="T3154">
        <v>85.7</v>
      </c>
      <c r="U3154">
        <v>4.4000000000000004</v>
      </c>
      <c r="V3154">
        <v>8.4</v>
      </c>
      <c r="W3154">
        <v>87.7</v>
      </c>
      <c r="X3154">
        <v>19.399999999999999</v>
      </c>
      <c r="Y3154">
        <v>11930</v>
      </c>
      <c r="Z3154">
        <v>22.7</v>
      </c>
      <c r="AA3154">
        <v>68301</v>
      </c>
      <c r="AB3154">
        <v>71.099999999999994</v>
      </c>
      <c r="AC3154">
        <v>18</v>
      </c>
      <c r="AD3154">
        <v>133000</v>
      </c>
      <c r="AE3154">
        <v>63309</v>
      </c>
      <c r="AF3154">
        <v>2.48</v>
      </c>
      <c r="AG3154">
        <v>24094</v>
      </c>
      <c r="AH3154">
        <v>49435</v>
      </c>
      <c r="AI3154">
        <v>14.3</v>
      </c>
      <c r="AJ3154">
        <v>3202</v>
      </c>
      <c r="AK3154">
        <v>54042</v>
      </c>
      <c r="AL3154">
        <v>2.9</v>
      </c>
      <c r="AM3154">
        <v>8085</v>
      </c>
      <c r="AN3154">
        <v>11212</v>
      </c>
      <c r="AO3154">
        <v>2.7</v>
      </c>
      <c r="AP3154">
        <v>0.4</v>
      </c>
      <c r="AQ3154">
        <v>1.6</v>
      </c>
      <c r="AR3154">
        <v>0</v>
      </c>
      <c r="AS3154">
        <v>1.9</v>
      </c>
      <c r="AT3154">
        <v>27.9</v>
      </c>
      <c r="AU3154">
        <v>12381604</v>
      </c>
      <c r="AV3154">
        <v>2700128</v>
      </c>
      <c r="AW3154">
        <v>2439767</v>
      </c>
      <c r="AX3154">
        <v>15301</v>
      </c>
      <c r="AY3154">
        <v>211671</v>
      </c>
      <c r="AZ3154">
        <v>143</v>
      </c>
      <c r="BA3154">
        <v>718.14</v>
      </c>
      <c r="BB3154">
        <v>223.3</v>
      </c>
    </row>
    <row r="3155" spans="1:54" x14ac:dyDescent="0.3">
      <c r="A3155">
        <v>55107</v>
      </c>
      <c r="B3155" t="s">
        <v>665</v>
      </c>
      <c r="C3155" t="s">
        <v>901</v>
      </c>
      <c r="D3155">
        <v>14333</v>
      </c>
      <c r="E3155">
        <v>14755</v>
      </c>
      <c r="F3155">
        <v>-2.9</v>
      </c>
      <c r="G3155">
        <v>14755</v>
      </c>
      <c r="H3155">
        <v>5.3</v>
      </c>
      <c r="I3155">
        <v>21.1</v>
      </c>
      <c r="J3155">
        <v>22.1</v>
      </c>
      <c r="K3155">
        <v>49.8</v>
      </c>
      <c r="L3155">
        <v>97.3</v>
      </c>
      <c r="M3155">
        <v>0.6</v>
      </c>
      <c r="N3155">
        <v>0.6</v>
      </c>
      <c r="O3155">
        <v>0.4</v>
      </c>
      <c r="P3155">
        <v>0</v>
      </c>
      <c r="Q3155">
        <v>1.1000000000000001</v>
      </c>
      <c r="R3155">
        <v>1.7</v>
      </c>
      <c r="S3155">
        <v>95.8</v>
      </c>
      <c r="T3155">
        <v>87.4</v>
      </c>
      <c r="U3155">
        <v>1.5</v>
      </c>
      <c r="V3155">
        <v>3.2</v>
      </c>
      <c r="W3155">
        <v>86.6</v>
      </c>
      <c r="X3155">
        <v>14.3</v>
      </c>
      <c r="Y3155">
        <v>1324</v>
      </c>
      <c r="Z3155">
        <v>21.7</v>
      </c>
      <c r="AA3155">
        <v>8994</v>
      </c>
      <c r="AB3155">
        <v>76.7</v>
      </c>
      <c r="AC3155">
        <v>6.6</v>
      </c>
      <c r="AD3155">
        <v>106800</v>
      </c>
      <c r="AE3155">
        <v>6430</v>
      </c>
      <c r="AF3155">
        <v>2.23</v>
      </c>
      <c r="AG3155">
        <v>21004</v>
      </c>
      <c r="AH3155">
        <v>38658</v>
      </c>
      <c r="AI3155">
        <v>18.7</v>
      </c>
      <c r="AJ3155">
        <v>318</v>
      </c>
      <c r="AK3155">
        <v>4253</v>
      </c>
      <c r="AL3155">
        <v>5.2</v>
      </c>
      <c r="AM3155">
        <v>995</v>
      </c>
      <c r="AN3155">
        <v>1562</v>
      </c>
      <c r="AO3155">
        <v>0</v>
      </c>
      <c r="AP3155">
        <v>0</v>
      </c>
      <c r="AQ3155">
        <v>0</v>
      </c>
      <c r="AR3155">
        <v>0</v>
      </c>
      <c r="AS3155">
        <v>0</v>
      </c>
      <c r="AT3155">
        <v>0</v>
      </c>
      <c r="AU3155">
        <v>301246</v>
      </c>
      <c r="AV3155">
        <v>12463</v>
      </c>
      <c r="AW3155">
        <v>198374</v>
      </c>
      <c r="AX3155">
        <v>13756</v>
      </c>
      <c r="AY3155">
        <v>0</v>
      </c>
      <c r="AZ3155">
        <v>52</v>
      </c>
      <c r="BA3155">
        <v>913.59</v>
      </c>
      <c r="BB3155">
        <v>16.2</v>
      </c>
    </row>
    <row r="3156" spans="1:54" x14ac:dyDescent="0.3">
      <c r="A3156">
        <v>55109</v>
      </c>
      <c r="B3156" t="s">
        <v>2004</v>
      </c>
      <c r="C3156" t="s">
        <v>901</v>
      </c>
      <c r="D3156">
        <v>86759</v>
      </c>
      <c r="E3156">
        <v>84345</v>
      </c>
      <c r="F3156">
        <v>2.9</v>
      </c>
      <c r="G3156">
        <v>84345</v>
      </c>
      <c r="H3156">
        <v>6.2</v>
      </c>
      <c r="I3156">
        <v>25.9</v>
      </c>
      <c r="J3156">
        <v>12.2</v>
      </c>
      <c r="K3156">
        <v>50.1</v>
      </c>
      <c r="L3156">
        <v>96.4</v>
      </c>
      <c r="M3156">
        <v>0.7</v>
      </c>
      <c r="N3156">
        <v>0.5</v>
      </c>
      <c r="O3156">
        <v>1</v>
      </c>
      <c r="P3156">
        <v>0</v>
      </c>
      <c r="Q3156">
        <v>1.4</v>
      </c>
      <c r="R3156">
        <v>2.2999999999999998</v>
      </c>
      <c r="S3156">
        <v>94.4</v>
      </c>
      <c r="T3156">
        <v>87.3</v>
      </c>
      <c r="U3156">
        <v>2.1</v>
      </c>
      <c r="V3156">
        <v>3.5</v>
      </c>
      <c r="W3156">
        <v>94.9</v>
      </c>
      <c r="X3156">
        <v>33</v>
      </c>
      <c r="Y3156">
        <v>5830</v>
      </c>
      <c r="Z3156">
        <v>27.9</v>
      </c>
      <c r="AA3156">
        <v>34691</v>
      </c>
      <c r="AB3156">
        <v>77.8</v>
      </c>
      <c r="AC3156">
        <v>15.6</v>
      </c>
      <c r="AD3156">
        <v>206900</v>
      </c>
      <c r="AE3156">
        <v>32114</v>
      </c>
      <c r="AF3156">
        <v>2.62</v>
      </c>
      <c r="AG3156">
        <v>32220</v>
      </c>
      <c r="AH3156">
        <v>68426</v>
      </c>
      <c r="AI3156">
        <v>7.6</v>
      </c>
      <c r="AJ3156">
        <v>2133</v>
      </c>
      <c r="AK3156">
        <v>27935</v>
      </c>
      <c r="AL3156">
        <v>6.5</v>
      </c>
      <c r="AM3156">
        <v>6209</v>
      </c>
      <c r="AN3156">
        <v>8287</v>
      </c>
      <c r="AO3156">
        <v>0</v>
      </c>
      <c r="AP3156">
        <v>0</v>
      </c>
      <c r="AQ3156">
        <v>0.6</v>
      </c>
      <c r="AR3156">
        <v>0</v>
      </c>
      <c r="AS3156">
        <v>0.3</v>
      </c>
      <c r="AT3156">
        <v>25.4</v>
      </c>
      <c r="AU3156">
        <v>1347251</v>
      </c>
      <c r="AV3156">
        <v>1986968</v>
      </c>
      <c r="AW3156">
        <v>933401</v>
      </c>
      <c r="AX3156">
        <v>11509</v>
      </c>
      <c r="AY3156">
        <v>110863</v>
      </c>
      <c r="AZ3156">
        <v>292</v>
      </c>
      <c r="BA3156">
        <v>722.33</v>
      </c>
      <c r="BB3156">
        <v>116.8</v>
      </c>
    </row>
    <row r="3157" spans="1:54" x14ac:dyDescent="0.3">
      <c r="A3157">
        <v>55111</v>
      </c>
      <c r="B3157" t="s">
        <v>2005</v>
      </c>
      <c r="C3157" t="s">
        <v>901</v>
      </c>
      <c r="D3157">
        <v>63379</v>
      </c>
      <c r="E3157">
        <v>61976</v>
      </c>
      <c r="F3157">
        <v>2.2999999999999998</v>
      </c>
      <c r="G3157">
        <v>61976</v>
      </c>
      <c r="H3157">
        <v>6</v>
      </c>
      <c r="I3157">
        <v>23</v>
      </c>
      <c r="J3157">
        <v>17</v>
      </c>
      <c r="K3157">
        <v>50.3</v>
      </c>
      <c r="L3157">
        <v>95.8</v>
      </c>
      <c r="M3157">
        <v>0.8</v>
      </c>
      <c r="N3157">
        <v>1.4</v>
      </c>
      <c r="O3157">
        <v>0.8</v>
      </c>
      <c r="P3157">
        <v>0</v>
      </c>
      <c r="Q3157">
        <v>1.2</v>
      </c>
      <c r="R3157">
        <v>4.9000000000000004</v>
      </c>
      <c r="S3157">
        <v>91.5</v>
      </c>
      <c r="T3157">
        <v>87.8</v>
      </c>
      <c r="U3157">
        <v>3.9</v>
      </c>
      <c r="V3157">
        <v>6.3</v>
      </c>
      <c r="W3157">
        <v>89.4</v>
      </c>
      <c r="X3157">
        <v>21</v>
      </c>
      <c r="Y3157">
        <v>4960</v>
      </c>
      <c r="Z3157">
        <v>21.6</v>
      </c>
      <c r="AA3157">
        <v>29869</v>
      </c>
      <c r="AB3157">
        <v>70.099999999999994</v>
      </c>
      <c r="AC3157">
        <v>21.5</v>
      </c>
      <c r="AD3157">
        <v>168800</v>
      </c>
      <c r="AE3157">
        <v>25206</v>
      </c>
      <c r="AF3157">
        <v>2.44</v>
      </c>
      <c r="AG3157">
        <v>25988</v>
      </c>
      <c r="AH3157">
        <v>52140</v>
      </c>
      <c r="AI3157">
        <v>10.8</v>
      </c>
      <c r="AJ3157">
        <v>1781</v>
      </c>
      <c r="AK3157">
        <v>29550</v>
      </c>
      <c r="AL3157">
        <v>-0.9</v>
      </c>
      <c r="AM3157">
        <v>4322</v>
      </c>
      <c r="AN3157">
        <v>5637</v>
      </c>
      <c r="AO3157">
        <v>0</v>
      </c>
      <c r="AP3157">
        <v>0</v>
      </c>
      <c r="AQ3157">
        <v>0</v>
      </c>
      <c r="AR3157">
        <v>0</v>
      </c>
      <c r="AS3157">
        <v>0</v>
      </c>
      <c r="AT3157">
        <v>23.8</v>
      </c>
      <c r="AU3157">
        <v>1638290</v>
      </c>
      <c r="AV3157">
        <v>0</v>
      </c>
      <c r="AW3157">
        <v>1050852</v>
      </c>
      <c r="AX3157">
        <v>18017</v>
      </c>
      <c r="AY3157">
        <v>462144</v>
      </c>
      <c r="AZ3157">
        <v>113</v>
      </c>
      <c r="BA3157">
        <v>830.9</v>
      </c>
      <c r="BB3157">
        <v>74.599999999999994</v>
      </c>
    </row>
    <row r="3158" spans="1:54" x14ac:dyDescent="0.3">
      <c r="A3158">
        <v>55113</v>
      </c>
      <c r="B3158" t="s">
        <v>2006</v>
      </c>
      <c r="C3158" t="s">
        <v>901</v>
      </c>
      <c r="D3158">
        <v>16437</v>
      </c>
      <c r="E3158">
        <v>16557</v>
      </c>
      <c r="F3158">
        <v>-0.7</v>
      </c>
      <c r="G3158">
        <v>16557</v>
      </c>
      <c r="H3158">
        <v>5.5</v>
      </c>
      <c r="I3158">
        <v>19.899999999999999</v>
      </c>
      <c r="J3158">
        <v>23.3</v>
      </c>
      <c r="K3158">
        <v>49.3</v>
      </c>
      <c r="L3158">
        <v>78.599999999999994</v>
      </c>
      <c r="M3158">
        <v>0.6</v>
      </c>
      <c r="N3158">
        <v>17.2</v>
      </c>
      <c r="O3158">
        <v>0.4</v>
      </c>
      <c r="P3158">
        <v>0</v>
      </c>
      <c r="Q3158">
        <v>3.2</v>
      </c>
      <c r="R3158">
        <v>2.1</v>
      </c>
      <c r="S3158">
        <v>77.400000000000006</v>
      </c>
      <c r="T3158">
        <v>89.2</v>
      </c>
      <c r="U3158">
        <v>1.3</v>
      </c>
      <c r="V3158">
        <v>3.6</v>
      </c>
      <c r="W3158">
        <v>89.7</v>
      </c>
      <c r="X3158">
        <v>22</v>
      </c>
      <c r="Y3158">
        <v>1662</v>
      </c>
      <c r="Z3158">
        <v>19.3</v>
      </c>
      <c r="AA3158">
        <v>16225</v>
      </c>
      <c r="AB3158">
        <v>75.3</v>
      </c>
      <c r="AC3158">
        <v>7.2</v>
      </c>
      <c r="AD3158">
        <v>162500</v>
      </c>
      <c r="AE3158">
        <v>7663</v>
      </c>
      <c r="AF3158">
        <v>2.11</v>
      </c>
      <c r="AG3158">
        <v>23809</v>
      </c>
      <c r="AH3158">
        <v>39904</v>
      </c>
      <c r="AI3158">
        <v>18.8</v>
      </c>
      <c r="AJ3158">
        <v>660</v>
      </c>
      <c r="AK3158">
        <v>4920</v>
      </c>
      <c r="AL3158">
        <v>1.1000000000000001</v>
      </c>
      <c r="AM3158">
        <v>1586</v>
      </c>
      <c r="AN3158">
        <v>2363</v>
      </c>
      <c r="AO3158">
        <v>0</v>
      </c>
      <c r="AP3158">
        <v>0</v>
      </c>
      <c r="AQ3158">
        <v>0</v>
      </c>
      <c r="AR3158">
        <v>0</v>
      </c>
      <c r="AS3158">
        <v>0</v>
      </c>
      <c r="AT3158">
        <v>0</v>
      </c>
      <c r="AU3158">
        <v>180912</v>
      </c>
      <c r="AV3158">
        <v>50232</v>
      </c>
      <c r="AW3158">
        <v>224148</v>
      </c>
      <c r="AX3158">
        <v>13223</v>
      </c>
      <c r="AY3158">
        <v>74686</v>
      </c>
      <c r="AZ3158">
        <v>82</v>
      </c>
      <c r="BA3158">
        <v>1257.31</v>
      </c>
      <c r="BB3158">
        <v>13.2</v>
      </c>
    </row>
    <row r="3159" spans="1:54" x14ac:dyDescent="0.3">
      <c r="A3159">
        <v>55115</v>
      </c>
      <c r="B3159" t="s">
        <v>2007</v>
      </c>
      <c r="C3159" t="s">
        <v>901</v>
      </c>
      <c r="D3159">
        <v>41579</v>
      </c>
      <c r="E3159">
        <v>41955</v>
      </c>
      <c r="F3159">
        <v>-0.9</v>
      </c>
      <c r="G3159">
        <v>41949</v>
      </c>
      <c r="H3159">
        <v>5.4</v>
      </c>
      <c r="I3159">
        <v>21.9</v>
      </c>
      <c r="J3159">
        <v>19.8</v>
      </c>
      <c r="K3159">
        <v>50</v>
      </c>
      <c r="L3159">
        <v>88.9</v>
      </c>
      <c r="M3159">
        <v>0.4</v>
      </c>
      <c r="N3159">
        <v>8</v>
      </c>
      <c r="O3159">
        <v>0.5</v>
      </c>
      <c r="P3159">
        <v>0</v>
      </c>
      <c r="Q3159">
        <v>2.1</v>
      </c>
      <c r="R3159">
        <v>2.6</v>
      </c>
      <c r="S3159">
        <v>87.3</v>
      </c>
      <c r="T3159">
        <v>88.1</v>
      </c>
      <c r="U3159">
        <v>1.4</v>
      </c>
      <c r="V3159">
        <v>3.9</v>
      </c>
      <c r="W3159">
        <v>89.5</v>
      </c>
      <c r="X3159">
        <v>15.3</v>
      </c>
      <c r="Y3159">
        <v>3646</v>
      </c>
      <c r="Z3159">
        <v>23.2</v>
      </c>
      <c r="AA3159">
        <v>20714</v>
      </c>
      <c r="AB3159">
        <v>75.599999999999994</v>
      </c>
      <c r="AC3159">
        <v>13.6</v>
      </c>
      <c r="AD3159">
        <v>129900</v>
      </c>
      <c r="AE3159">
        <v>17245</v>
      </c>
      <c r="AF3159">
        <v>2.38</v>
      </c>
      <c r="AG3159">
        <v>23500</v>
      </c>
      <c r="AH3159">
        <v>46559</v>
      </c>
      <c r="AI3159">
        <v>11.5</v>
      </c>
      <c r="AJ3159">
        <v>898</v>
      </c>
      <c r="AK3159">
        <v>10047</v>
      </c>
      <c r="AL3159">
        <v>0</v>
      </c>
      <c r="AM3159">
        <v>2461</v>
      </c>
      <c r="AN3159">
        <v>3402</v>
      </c>
      <c r="AO3159">
        <v>0</v>
      </c>
      <c r="AP3159">
        <v>0</v>
      </c>
      <c r="AQ3159">
        <v>0</v>
      </c>
      <c r="AR3159">
        <v>0</v>
      </c>
      <c r="AS3159">
        <v>2.7</v>
      </c>
      <c r="AT3159">
        <v>23.7</v>
      </c>
      <c r="AU3159">
        <v>582024</v>
      </c>
      <c r="AV3159">
        <v>256446</v>
      </c>
      <c r="AW3159">
        <v>413963</v>
      </c>
      <c r="AX3159">
        <v>10068</v>
      </c>
      <c r="AY3159">
        <v>42735</v>
      </c>
      <c r="AZ3159">
        <v>44</v>
      </c>
      <c r="BA3159">
        <v>893.06</v>
      </c>
      <c r="BB3159">
        <v>47</v>
      </c>
    </row>
    <row r="3160" spans="1:54" x14ac:dyDescent="0.3">
      <c r="A3160">
        <v>55117</v>
      </c>
      <c r="B3160" t="s">
        <v>2008</v>
      </c>
      <c r="C3160" t="s">
        <v>901</v>
      </c>
      <c r="D3160">
        <v>115290</v>
      </c>
      <c r="E3160">
        <v>115507</v>
      </c>
      <c r="F3160">
        <v>-0.2</v>
      </c>
      <c r="G3160">
        <v>115507</v>
      </c>
      <c r="H3160">
        <v>5.6</v>
      </c>
      <c r="I3160">
        <v>22.8</v>
      </c>
      <c r="J3160">
        <v>16.2</v>
      </c>
      <c r="K3160">
        <v>49.8</v>
      </c>
      <c r="L3160">
        <v>91.1</v>
      </c>
      <c r="M3160">
        <v>1.8</v>
      </c>
      <c r="N3160">
        <v>0.5</v>
      </c>
      <c r="O3160">
        <v>5.0999999999999996</v>
      </c>
      <c r="P3160">
        <v>0.1</v>
      </c>
      <c r="Q3160">
        <v>1.4</v>
      </c>
      <c r="R3160">
        <v>6</v>
      </c>
      <c r="S3160">
        <v>85.6</v>
      </c>
      <c r="T3160">
        <v>87.3</v>
      </c>
      <c r="U3160">
        <v>5.2</v>
      </c>
      <c r="V3160">
        <v>9.8000000000000007</v>
      </c>
      <c r="W3160">
        <v>90.6</v>
      </c>
      <c r="X3160">
        <v>22.4</v>
      </c>
      <c r="Y3160">
        <v>8535</v>
      </c>
      <c r="Z3160">
        <v>18.7</v>
      </c>
      <c r="AA3160">
        <v>50595</v>
      </c>
      <c r="AB3160">
        <v>71.8</v>
      </c>
      <c r="AC3160">
        <v>26.6</v>
      </c>
      <c r="AD3160">
        <v>152300</v>
      </c>
      <c r="AE3160">
        <v>46312</v>
      </c>
      <c r="AF3160">
        <v>2.42</v>
      </c>
      <c r="AG3160">
        <v>26126</v>
      </c>
      <c r="AH3160">
        <v>52920</v>
      </c>
      <c r="AI3160">
        <v>9.5</v>
      </c>
      <c r="AJ3160">
        <v>2655</v>
      </c>
      <c r="AK3160">
        <v>49417</v>
      </c>
      <c r="AL3160">
        <v>-0.4</v>
      </c>
      <c r="AM3160">
        <v>5542</v>
      </c>
      <c r="AN3160">
        <v>7858</v>
      </c>
      <c r="AO3160">
        <v>0.5</v>
      </c>
      <c r="AP3160">
        <v>0</v>
      </c>
      <c r="AQ3160">
        <v>1.8</v>
      </c>
      <c r="AR3160">
        <v>0</v>
      </c>
      <c r="AS3160">
        <v>0</v>
      </c>
      <c r="AT3160">
        <v>22.2</v>
      </c>
      <c r="AU3160">
        <v>6126057</v>
      </c>
      <c r="AV3160">
        <v>503477</v>
      </c>
      <c r="AW3160">
        <v>1398661</v>
      </c>
      <c r="AX3160">
        <v>12257</v>
      </c>
      <c r="AY3160">
        <v>193012</v>
      </c>
      <c r="AZ3160">
        <v>111</v>
      </c>
      <c r="BA3160">
        <v>511.27</v>
      </c>
      <c r="BB3160">
        <v>225.9</v>
      </c>
    </row>
    <row r="3161" spans="1:54" x14ac:dyDescent="0.3">
      <c r="A3161">
        <v>55119</v>
      </c>
      <c r="B3161" t="s">
        <v>253</v>
      </c>
      <c r="C3161" t="s">
        <v>901</v>
      </c>
      <c r="D3161">
        <v>20540</v>
      </c>
      <c r="E3161">
        <v>20689</v>
      </c>
      <c r="F3161">
        <v>-0.7</v>
      </c>
      <c r="G3161">
        <v>20689</v>
      </c>
      <c r="H3161">
        <v>5.8</v>
      </c>
      <c r="I3161">
        <v>23.7</v>
      </c>
      <c r="J3161">
        <v>18.3</v>
      </c>
      <c r="K3161">
        <v>49.1</v>
      </c>
      <c r="L3161">
        <v>98.1</v>
      </c>
      <c r="M3161">
        <v>0.4</v>
      </c>
      <c r="N3161">
        <v>0.3</v>
      </c>
      <c r="O3161">
        <v>0.4</v>
      </c>
      <c r="P3161">
        <v>0.1</v>
      </c>
      <c r="Q3161">
        <v>0.8</v>
      </c>
      <c r="R3161">
        <v>1.8</v>
      </c>
      <c r="S3161">
        <v>96.6</v>
      </c>
      <c r="T3161">
        <v>89.9</v>
      </c>
      <c r="U3161">
        <v>1.4</v>
      </c>
      <c r="V3161">
        <v>5.3</v>
      </c>
      <c r="W3161">
        <v>86.4</v>
      </c>
      <c r="X3161">
        <v>13.6</v>
      </c>
      <c r="Y3161">
        <v>1509</v>
      </c>
      <c r="Z3161">
        <v>20.9</v>
      </c>
      <c r="AA3161">
        <v>10602</v>
      </c>
      <c r="AB3161">
        <v>76.900000000000006</v>
      </c>
      <c r="AC3161">
        <v>12.4</v>
      </c>
      <c r="AD3161">
        <v>126100</v>
      </c>
      <c r="AE3161">
        <v>8761</v>
      </c>
      <c r="AF3161">
        <v>2.33</v>
      </c>
      <c r="AG3161">
        <v>23032</v>
      </c>
      <c r="AH3161">
        <v>44869</v>
      </c>
      <c r="AI3161">
        <v>13.9</v>
      </c>
      <c r="AJ3161">
        <v>484</v>
      </c>
      <c r="AK3161">
        <v>7048</v>
      </c>
      <c r="AL3161">
        <v>0.4</v>
      </c>
      <c r="AM3161">
        <v>1396</v>
      </c>
      <c r="AN3161">
        <v>1971</v>
      </c>
      <c r="AO3161">
        <v>0</v>
      </c>
      <c r="AP3161">
        <v>0</v>
      </c>
      <c r="AQ3161">
        <v>0</v>
      </c>
      <c r="AR3161">
        <v>0</v>
      </c>
      <c r="AS3161">
        <v>0</v>
      </c>
      <c r="AT3161">
        <v>22.2</v>
      </c>
      <c r="AU3161">
        <v>630669</v>
      </c>
      <c r="AV3161">
        <v>26025</v>
      </c>
      <c r="AW3161">
        <v>189138</v>
      </c>
      <c r="AX3161">
        <v>9793</v>
      </c>
      <c r="AY3161">
        <v>0</v>
      </c>
      <c r="AZ3161">
        <v>28</v>
      </c>
      <c r="BA3161">
        <v>974.88</v>
      </c>
      <c r="BB3161">
        <v>21.2</v>
      </c>
    </row>
    <row r="3162" spans="1:54" x14ac:dyDescent="0.3">
      <c r="A3162">
        <v>55121</v>
      </c>
      <c r="B3162" t="s">
        <v>2009</v>
      </c>
      <c r="C3162" t="s">
        <v>901</v>
      </c>
      <c r="D3162">
        <v>29509</v>
      </c>
      <c r="E3162">
        <v>28816</v>
      </c>
      <c r="F3162">
        <v>2.4</v>
      </c>
      <c r="G3162">
        <v>28816</v>
      </c>
      <c r="H3162">
        <v>6.8</v>
      </c>
      <c r="I3162">
        <v>24.4</v>
      </c>
      <c r="J3162">
        <v>16.899999999999999</v>
      </c>
      <c r="K3162">
        <v>49.6</v>
      </c>
      <c r="L3162">
        <v>97.3</v>
      </c>
      <c r="M3162">
        <v>0.5</v>
      </c>
      <c r="N3162">
        <v>0.6</v>
      </c>
      <c r="O3162">
        <v>0.7</v>
      </c>
      <c r="P3162">
        <v>0.1</v>
      </c>
      <c r="Q3162">
        <v>0.9</v>
      </c>
      <c r="R3162">
        <v>6.8</v>
      </c>
      <c r="S3162">
        <v>91.3</v>
      </c>
      <c r="T3162">
        <v>91.5</v>
      </c>
      <c r="U3162">
        <v>3.5</v>
      </c>
      <c r="V3162">
        <v>7.4</v>
      </c>
      <c r="W3162">
        <v>87.6</v>
      </c>
      <c r="X3162">
        <v>17.5</v>
      </c>
      <c r="Y3162">
        <v>2116</v>
      </c>
      <c r="Z3162">
        <v>21</v>
      </c>
      <c r="AA3162">
        <v>12770</v>
      </c>
      <c r="AB3162">
        <v>74.400000000000006</v>
      </c>
      <c r="AC3162">
        <v>14</v>
      </c>
      <c r="AD3162">
        <v>135200</v>
      </c>
      <c r="AE3162">
        <v>11745</v>
      </c>
      <c r="AF3162">
        <v>2.4300000000000002</v>
      </c>
      <c r="AG3162">
        <v>25017</v>
      </c>
      <c r="AH3162">
        <v>49143</v>
      </c>
      <c r="AI3162">
        <v>11.9</v>
      </c>
      <c r="AJ3162">
        <v>648</v>
      </c>
      <c r="AK3162">
        <v>11920</v>
      </c>
      <c r="AL3162">
        <v>-1.8</v>
      </c>
      <c r="AM3162">
        <v>1946</v>
      </c>
      <c r="AN3162">
        <v>2277</v>
      </c>
      <c r="AO3162">
        <v>0</v>
      </c>
      <c r="AP3162">
        <v>0</v>
      </c>
      <c r="AQ3162">
        <v>0</v>
      </c>
      <c r="AR3162">
        <v>0</v>
      </c>
      <c r="AS3162">
        <v>0</v>
      </c>
      <c r="AT3162">
        <v>23.1</v>
      </c>
      <c r="AU3162">
        <v>1438897</v>
      </c>
      <c r="AV3162">
        <v>114661</v>
      </c>
      <c r="AW3162">
        <v>251829</v>
      </c>
      <c r="AX3162">
        <v>9088</v>
      </c>
      <c r="AY3162">
        <v>0</v>
      </c>
      <c r="AZ3162">
        <v>134</v>
      </c>
      <c r="BA3162">
        <v>732.97</v>
      </c>
      <c r="BB3162">
        <v>39.299999999999997</v>
      </c>
    </row>
    <row r="3163" spans="1:54" x14ac:dyDescent="0.3">
      <c r="A3163">
        <v>55123</v>
      </c>
      <c r="B3163" t="s">
        <v>1653</v>
      </c>
      <c r="C3163" t="s">
        <v>901</v>
      </c>
      <c r="D3163">
        <v>30362</v>
      </c>
      <c r="E3163">
        <v>29771</v>
      </c>
      <c r="F3163">
        <v>2</v>
      </c>
      <c r="G3163">
        <v>29773</v>
      </c>
      <c r="H3163">
        <v>7.2</v>
      </c>
      <c r="I3163">
        <v>25.9</v>
      </c>
      <c r="J3163">
        <v>18.5</v>
      </c>
      <c r="K3163">
        <v>50.2</v>
      </c>
      <c r="L3163">
        <v>97.9</v>
      </c>
      <c r="M3163">
        <v>0.4</v>
      </c>
      <c r="N3163">
        <v>0.2</v>
      </c>
      <c r="O3163">
        <v>0.4</v>
      </c>
      <c r="P3163">
        <v>0</v>
      </c>
      <c r="Q3163">
        <v>1</v>
      </c>
      <c r="R3163">
        <v>1.6</v>
      </c>
      <c r="S3163">
        <v>96.5</v>
      </c>
      <c r="T3163">
        <v>91.2</v>
      </c>
      <c r="U3163">
        <v>0.9</v>
      </c>
      <c r="V3163">
        <v>11.4</v>
      </c>
      <c r="W3163">
        <v>86.9</v>
      </c>
      <c r="X3163">
        <v>19.5</v>
      </c>
      <c r="Y3163">
        <v>2341</v>
      </c>
      <c r="Z3163">
        <v>23.4</v>
      </c>
      <c r="AA3163">
        <v>13785</v>
      </c>
      <c r="AB3163">
        <v>78.7</v>
      </c>
      <c r="AC3163">
        <v>9.4</v>
      </c>
      <c r="AD3163">
        <v>138200</v>
      </c>
      <c r="AE3163">
        <v>11790</v>
      </c>
      <c r="AF3163">
        <v>2.5099999999999998</v>
      </c>
      <c r="AG3163">
        <v>22680</v>
      </c>
      <c r="AH3163">
        <v>45488</v>
      </c>
      <c r="AI3163">
        <v>14.5</v>
      </c>
      <c r="AJ3163">
        <v>610</v>
      </c>
      <c r="AK3163">
        <v>6925</v>
      </c>
      <c r="AL3163">
        <v>-4.5</v>
      </c>
      <c r="AM3163">
        <v>2414</v>
      </c>
      <c r="AN3163">
        <v>2897</v>
      </c>
      <c r="AO3163">
        <v>0</v>
      </c>
      <c r="AP3163">
        <v>0</v>
      </c>
      <c r="AQ3163">
        <v>0</v>
      </c>
      <c r="AR3163">
        <v>0</v>
      </c>
      <c r="AS3163">
        <v>0</v>
      </c>
      <c r="AT3163">
        <v>0</v>
      </c>
      <c r="AU3163">
        <v>178393</v>
      </c>
      <c r="AV3163">
        <v>153777</v>
      </c>
      <c r="AW3163">
        <v>250463</v>
      </c>
      <c r="AX3163">
        <v>8639</v>
      </c>
      <c r="AY3163">
        <v>0</v>
      </c>
      <c r="AZ3163">
        <v>62</v>
      </c>
      <c r="BA3163">
        <v>791.58</v>
      </c>
      <c r="BB3163">
        <v>37.6</v>
      </c>
    </row>
    <row r="3164" spans="1:54" x14ac:dyDescent="0.3">
      <c r="A3164">
        <v>55125</v>
      </c>
      <c r="B3164" t="s">
        <v>2010</v>
      </c>
      <c r="C3164" t="s">
        <v>901</v>
      </c>
      <c r="D3164">
        <v>21398</v>
      </c>
      <c r="E3164">
        <v>21430</v>
      </c>
      <c r="F3164">
        <v>-0.1</v>
      </c>
      <c r="G3164">
        <v>21430</v>
      </c>
      <c r="H3164">
        <v>4.0999999999999996</v>
      </c>
      <c r="I3164">
        <v>16.8</v>
      </c>
      <c r="J3164">
        <v>29</v>
      </c>
      <c r="K3164">
        <v>49.5</v>
      </c>
      <c r="L3164">
        <v>86.5</v>
      </c>
      <c r="M3164">
        <v>0.4</v>
      </c>
      <c r="N3164">
        <v>11.3</v>
      </c>
      <c r="O3164">
        <v>0.4</v>
      </c>
      <c r="P3164">
        <v>0</v>
      </c>
      <c r="Q3164">
        <v>1.4</v>
      </c>
      <c r="R3164">
        <v>1.9</v>
      </c>
      <c r="S3164">
        <v>85.4</v>
      </c>
      <c r="T3164">
        <v>89.8</v>
      </c>
      <c r="U3164">
        <v>2</v>
      </c>
      <c r="V3164">
        <v>4.4000000000000004</v>
      </c>
      <c r="W3164">
        <v>91.8</v>
      </c>
      <c r="X3164">
        <v>24.1</v>
      </c>
      <c r="Y3164">
        <v>2572</v>
      </c>
      <c r="Z3164">
        <v>19.399999999999999</v>
      </c>
      <c r="AA3164">
        <v>25443</v>
      </c>
      <c r="AB3164">
        <v>77</v>
      </c>
      <c r="AC3164">
        <v>5.2</v>
      </c>
      <c r="AD3164">
        <v>186000</v>
      </c>
      <c r="AE3164">
        <v>10636</v>
      </c>
      <c r="AF3164">
        <v>1.99</v>
      </c>
      <c r="AG3164">
        <v>26252</v>
      </c>
      <c r="AH3164">
        <v>40833</v>
      </c>
      <c r="AI3164">
        <v>13.3</v>
      </c>
      <c r="AJ3164">
        <v>924</v>
      </c>
      <c r="AK3164">
        <v>5247</v>
      </c>
      <c r="AL3164">
        <v>-4.4000000000000004</v>
      </c>
      <c r="AM3164">
        <v>2401</v>
      </c>
      <c r="AN3164">
        <v>3491</v>
      </c>
      <c r="AO3164">
        <v>0</v>
      </c>
      <c r="AP3164">
        <v>0</v>
      </c>
      <c r="AQ3164">
        <v>0</v>
      </c>
      <c r="AR3164">
        <v>0</v>
      </c>
      <c r="AS3164">
        <v>0</v>
      </c>
      <c r="AT3164">
        <v>19.100000000000001</v>
      </c>
      <c r="AU3164">
        <v>0</v>
      </c>
      <c r="AV3164">
        <v>29444</v>
      </c>
      <c r="AW3164">
        <v>312228</v>
      </c>
      <c r="AX3164">
        <v>14218</v>
      </c>
      <c r="AY3164">
        <v>161614</v>
      </c>
      <c r="AZ3164">
        <v>141</v>
      </c>
      <c r="BA3164">
        <v>856.6</v>
      </c>
      <c r="BB3164">
        <v>25</v>
      </c>
    </row>
    <row r="3165" spans="1:54" x14ac:dyDescent="0.3">
      <c r="A3165">
        <v>55127</v>
      </c>
      <c r="B3165" t="s">
        <v>1927</v>
      </c>
      <c r="C3165" t="s">
        <v>901</v>
      </c>
      <c r="D3165">
        <v>103527</v>
      </c>
      <c r="E3165">
        <v>102228</v>
      </c>
      <c r="F3165">
        <v>1.3</v>
      </c>
      <c r="G3165">
        <v>102228</v>
      </c>
      <c r="H3165">
        <v>5.0999999999999996</v>
      </c>
      <c r="I3165">
        <v>21.9</v>
      </c>
      <c r="J3165">
        <v>15.3</v>
      </c>
      <c r="K3165">
        <v>50</v>
      </c>
      <c r="L3165">
        <v>96</v>
      </c>
      <c r="M3165">
        <v>1.3</v>
      </c>
      <c r="N3165">
        <v>0.5</v>
      </c>
      <c r="O3165">
        <v>1.1000000000000001</v>
      </c>
      <c r="P3165">
        <v>0.1</v>
      </c>
      <c r="Q3165">
        <v>1.2</v>
      </c>
      <c r="R3165">
        <v>11.1</v>
      </c>
      <c r="S3165">
        <v>85.6</v>
      </c>
      <c r="T3165">
        <v>83.3</v>
      </c>
      <c r="U3165">
        <v>6.1</v>
      </c>
      <c r="V3165">
        <v>11</v>
      </c>
      <c r="W3165">
        <v>90.1</v>
      </c>
      <c r="X3165">
        <v>26.2</v>
      </c>
      <c r="Y3165">
        <v>7046</v>
      </c>
      <c r="Z3165">
        <v>24.9</v>
      </c>
      <c r="AA3165">
        <v>51696</v>
      </c>
      <c r="AB3165">
        <v>68.7</v>
      </c>
      <c r="AC3165">
        <v>21.5</v>
      </c>
      <c r="AD3165">
        <v>194900</v>
      </c>
      <c r="AE3165">
        <v>39929</v>
      </c>
      <c r="AF3165">
        <v>2.5</v>
      </c>
      <c r="AG3165">
        <v>27130</v>
      </c>
      <c r="AH3165">
        <v>54020</v>
      </c>
      <c r="AI3165">
        <v>13.4</v>
      </c>
      <c r="AJ3165">
        <v>2589</v>
      </c>
      <c r="AK3165">
        <v>33511</v>
      </c>
      <c r="AL3165">
        <v>-0.5</v>
      </c>
      <c r="AM3165">
        <v>6778</v>
      </c>
      <c r="AN3165">
        <v>9675</v>
      </c>
      <c r="AO3165">
        <v>0</v>
      </c>
      <c r="AP3165">
        <v>0</v>
      </c>
      <c r="AQ3165">
        <v>1.2</v>
      </c>
      <c r="AR3165">
        <v>0</v>
      </c>
      <c r="AS3165">
        <v>1.9</v>
      </c>
      <c r="AT3165">
        <v>25.3</v>
      </c>
      <c r="AU3165">
        <v>2247440</v>
      </c>
      <c r="AV3165">
        <v>1124627</v>
      </c>
      <c r="AW3165">
        <v>1091166</v>
      </c>
      <c r="AX3165">
        <v>10886</v>
      </c>
      <c r="AY3165">
        <v>267234</v>
      </c>
      <c r="AZ3165">
        <v>203</v>
      </c>
      <c r="BA3165">
        <v>555.13</v>
      </c>
      <c r="BB3165">
        <v>184.2</v>
      </c>
    </row>
    <row r="3166" spans="1:54" x14ac:dyDescent="0.3">
      <c r="A3166">
        <v>55129</v>
      </c>
      <c r="B3166" t="s">
        <v>2011</v>
      </c>
      <c r="C3166" t="s">
        <v>901</v>
      </c>
      <c r="D3166">
        <v>15694</v>
      </c>
      <c r="E3166">
        <v>15911</v>
      </c>
      <c r="F3166">
        <v>-1.4</v>
      </c>
      <c r="G3166">
        <v>15911</v>
      </c>
      <c r="H3166">
        <v>5</v>
      </c>
      <c r="I3166">
        <v>19.5</v>
      </c>
      <c r="J3166">
        <v>23.9</v>
      </c>
      <c r="K3166">
        <v>50.4</v>
      </c>
      <c r="L3166">
        <v>96.2</v>
      </c>
      <c r="M3166">
        <v>0.5</v>
      </c>
      <c r="N3166">
        <v>1.4</v>
      </c>
      <c r="O3166">
        <v>0.5</v>
      </c>
      <c r="P3166">
        <v>0</v>
      </c>
      <c r="Q3166">
        <v>1.5</v>
      </c>
      <c r="R3166">
        <v>1.6</v>
      </c>
      <c r="S3166">
        <v>94.9</v>
      </c>
      <c r="T3166">
        <v>88.8</v>
      </c>
      <c r="U3166">
        <v>1.1000000000000001</v>
      </c>
      <c r="V3166">
        <v>2.4</v>
      </c>
      <c r="W3166">
        <v>90.8</v>
      </c>
      <c r="X3166">
        <v>20.3</v>
      </c>
      <c r="Y3166">
        <v>1687</v>
      </c>
      <c r="Z3166">
        <v>21.8</v>
      </c>
      <c r="AA3166">
        <v>13048</v>
      </c>
      <c r="AB3166">
        <v>79.8</v>
      </c>
      <c r="AC3166">
        <v>6.9</v>
      </c>
      <c r="AD3166">
        <v>146000</v>
      </c>
      <c r="AE3166">
        <v>7348</v>
      </c>
      <c r="AF3166">
        <v>2.12</v>
      </c>
      <c r="AG3166">
        <v>24850</v>
      </c>
      <c r="AH3166">
        <v>41924</v>
      </c>
      <c r="AI3166">
        <v>13.8</v>
      </c>
      <c r="AJ3166">
        <v>519</v>
      </c>
      <c r="AK3166">
        <v>4383</v>
      </c>
      <c r="AL3166">
        <v>0.6</v>
      </c>
      <c r="AM3166">
        <v>1418</v>
      </c>
      <c r="AN3166">
        <v>2106</v>
      </c>
      <c r="AO3166">
        <v>0</v>
      </c>
      <c r="AP3166">
        <v>0</v>
      </c>
      <c r="AQ3166">
        <v>0</v>
      </c>
      <c r="AR3166">
        <v>0</v>
      </c>
      <c r="AS3166">
        <v>0</v>
      </c>
      <c r="AT3166">
        <v>17.899999999999999</v>
      </c>
      <c r="AU3166">
        <v>0</v>
      </c>
      <c r="AV3166">
        <v>27904</v>
      </c>
      <c r="AW3166">
        <v>178121</v>
      </c>
      <c r="AX3166">
        <v>10746</v>
      </c>
      <c r="AY3166">
        <v>25328</v>
      </c>
      <c r="AZ3166">
        <v>71</v>
      </c>
      <c r="BA3166">
        <v>797.11</v>
      </c>
      <c r="BB3166">
        <v>20</v>
      </c>
    </row>
    <row r="3167" spans="1:54" x14ac:dyDescent="0.3">
      <c r="A3167">
        <v>55131</v>
      </c>
      <c r="B3167" t="s">
        <v>10</v>
      </c>
      <c r="C3167" t="s">
        <v>901</v>
      </c>
      <c r="D3167">
        <v>133251</v>
      </c>
      <c r="E3167">
        <v>131885</v>
      </c>
      <c r="F3167">
        <v>1</v>
      </c>
      <c r="G3167">
        <v>131887</v>
      </c>
      <c r="H3167">
        <v>5.3</v>
      </c>
      <c r="I3167">
        <v>23</v>
      </c>
      <c r="J3167">
        <v>15.7</v>
      </c>
      <c r="K3167">
        <v>50.3</v>
      </c>
      <c r="L3167">
        <v>96.1</v>
      </c>
      <c r="M3167">
        <v>1.1000000000000001</v>
      </c>
      <c r="N3167">
        <v>0.4</v>
      </c>
      <c r="O3167">
        <v>1.2</v>
      </c>
      <c r="P3167">
        <v>0</v>
      </c>
      <c r="Q3167">
        <v>1.1000000000000001</v>
      </c>
      <c r="R3167">
        <v>3</v>
      </c>
      <c r="S3167">
        <v>93.4</v>
      </c>
      <c r="T3167">
        <v>90.6</v>
      </c>
      <c r="U3167">
        <v>2.7</v>
      </c>
      <c r="V3167">
        <v>4.7</v>
      </c>
      <c r="W3167">
        <v>92.5</v>
      </c>
      <c r="X3167">
        <v>27.6</v>
      </c>
      <c r="Y3167">
        <v>8853</v>
      </c>
      <c r="Z3167">
        <v>24.3</v>
      </c>
      <c r="AA3167">
        <v>55516</v>
      </c>
      <c r="AB3167">
        <v>77.400000000000006</v>
      </c>
      <c r="AC3167">
        <v>21.6</v>
      </c>
      <c r="AD3167">
        <v>222900</v>
      </c>
      <c r="AE3167">
        <v>52053</v>
      </c>
      <c r="AF3167">
        <v>2.52</v>
      </c>
      <c r="AG3167">
        <v>32020</v>
      </c>
      <c r="AH3167">
        <v>66159</v>
      </c>
      <c r="AI3167">
        <v>6.3</v>
      </c>
      <c r="AJ3167">
        <v>3173</v>
      </c>
      <c r="AK3167">
        <v>49387</v>
      </c>
      <c r="AL3167">
        <v>2.2000000000000002</v>
      </c>
      <c r="AM3167">
        <v>8088</v>
      </c>
      <c r="AN3167">
        <v>10318</v>
      </c>
      <c r="AO3167">
        <v>0.6</v>
      </c>
      <c r="AP3167">
        <v>0.3</v>
      </c>
      <c r="AQ3167">
        <v>0</v>
      </c>
      <c r="AR3167">
        <v>0</v>
      </c>
      <c r="AS3167">
        <v>0.4</v>
      </c>
      <c r="AT3167">
        <v>19.899999999999999</v>
      </c>
      <c r="AU3167">
        <v>3393434</v>
      </c>
      <c r="AV3167">
        <v>2800492</v>
      </c>
      <c r="AW3167">
        <v>1759993</v>
      </c>
      <c r="AX3167">
        <v>13729</v>
      </c>
      <c r="AY3167">
        <v>152903</v>
      </c>
      <c r="AZ3167">
        <v>337</v>
      </c>
      <c r="BA3167">
        <v>430.7</v>
      </c>
      <c r="BB3167">
        <v>306.2</v>
      </c>
    </row>
    <row r="3168" spans="1:54" x14ac:dyDescent="0.3">
      <c r="A3168">
        <v>55133</v>
      </c>
      <c r="B3168" t="s">
        <v>2012</v>
      </c>
      <c r="C3168" t="s">
        <v>901</v>
      </c>
      <c r="D3168">
        <v>395118</v>
      </c>
      <c r="E3168">
        <v>389938</v>
      </c>
      <c r="F3168">
        <v>1.3</v>
      </c>
      <c r="G3168">
        <v>389891</v>
      </c>
      <c r="H3168">
        <v>5.0999999999999996</v>
      </c>
      <c r="I3168">
        <v>22.4</v>
      </c>
      <c r="J3168">
        <v>16.5</v>
      </c>
      <c r="K3168">
        <v>50.9</v>
      </c>
      <c r="L3168">
        <v>93.6</v>
      </c>
      <c r="M3168">
        <v>1.4</v>
      </c>
      <c r="N3168">
        <v>0.3</v>
      </c>
      <c r="O3168">
        <v>3.3</v>
      </c>
      <c r="P3168">
        <v>0.1</v>
      </c>
      <c r="Q3168">
        <v>1.3</v>
      </c>
      <c r="R3168">
        <v>4.5999999999999996</v>
      </c>
      <c r="S3168">
        <v>89.4</v>
      </c>
      <c r="T3168">
        <v>89.2</v>
      </c>
      <c r="U3168">
        <v>4.5999999999999996</v>
      </c>
      <c r="V3168">
        <v>7.2</v>
      </c>
      <c r="W3168">
        <v>95.6</v>
      </c>
      <c r="X3168">
        <v>40.200000000000003</v>
      </c>
      <c r="Y3168">
        <v>26579</v>
      </c>
      <c r="Z3168">
        <v>23.8</v>
      </c>
      <c r="AA3168">
        <v>162596</v>
      </c>
      <c r="AB3168">
        <v>76.900000000000006</v>
      </c>
      <c r="AC3168">
        <v>22.6</v>
      </c>
      <c r="AD3168">
        <v>253800</v>
      </c>
      <c r="AE3168">
        <v>153422</v>
      </c>
      <c r="AF3168">
        <v>2.52</v>
      </c>
      <c r="AG3168">
        <v>37577</v>
      </c>
      <c r="AH3168">
        <v>75850</v>
      </c>
      <c r="AI3168">
        <v>5.4</v>
      </c>
      <c r="AJ3168">
        <v>12424</v>
      </c>
      <c r="AK3168">
        <v>222812</v>
      </c>
      <c r="AL3168">
        <v>1.3</v>
      </c>
      <c r="AM3168">
        <v>26370</v>
      </c>
      <c r="AN3168">
        <v>36589</v>
      </c>
      <c r="AO3168">
        <v>0.8</v>
      </c>
      <c r="AP3168">
        <v>0.3</v>
      </c>
      <c r="AQ3168">
        <v>2.2000000000000002</v>
      </c>
      <c r="AR3168">
        <v>0</v>
      </c>
      <c r="AS3168">
        <v>1</v>
      </c>
      <c r="AT3168">
        <v>24.7</v>
      </c>
      <c r="AU3168">
        <v>15663482</v>
      </c>
      <c r="AV3168">
        <v>6882092</v>
      </c>
      <c r="AW3168">
        <v>5955006</v>
      </c>
      <c r="AX3168">
        <v>15712</v>
      </c>
      <c r="AY3168">
        <v>616641</v>
      </c>
      <c r="AZ3168">
        <v>1020</v>
      </c>
      <c r="BA3168">
        <v>549.57000000000005</v>
      </c>
      <c r="BB3168">
        <v>709.4</v>
      </c>
    </row>
    <row r="3169" spans="1:54" x14ac:dyDescent="0.3">
      <c r="A3169">
        <v>55135</v>
      </c>
      <c r="B3169" t="s">
        <v>2013</v>
      </c>
      <c r="C3169" t="s">
        <v>901</v>
      </c>
      <c r="D3169">
        <v>52066</v>
      </c>
      <c r="E3169">
        <v>52410</v>
      </c>
      <c r="F3169">
        <v>-0.7</v>
      </c>
      <c r="G3169">
        <v>52410</v>
      </c>
      <c r="H3169">
        <v>5.2</v>
      </c>
      <c r="I3169">
        <v>21.2</v>
      </c>
      <c r="J3169">
        <v>19.5</v>
      </c>
      <c r="K3169">
        <v>49.7</v>
      </c>
      <c r="L3169">
        <v>97.4</v>
      </c>
      <c r="M3169">
        <v>0.4</v>
      </c>
      <c r="N3169">
        <v>0.7</v>
      </c>
      <c r="O3169">
        <v>0.5</v>
      </c>
      <c r="P3169">
        <v>0</v>
      </c>
      <c r="Q3169">
        <v>1</v>
      </c>
      <c r="R3169">
        <v>3</v>
      </c>
      <c r="S3169">
        <v>94.8</v>
      </c>
      <c r="T3169">
        <v>87.5</v>
      </c>
      <c r="U3169">
        <v>1.6</v>
      </c>
      <c r="V3169">
        <v>3.8</v>
      </c>
      <c r="W3169">
        <v>89.9</v>
      </c>
      <c r="X3169">
        <v>16.600000000000001</v>
      </c>
      <c r="Y3169">
        <v>4961</v>
      </c>
      <c r="Z3169">
        <v>21.7</v>
      </c>
      <c r="AA3169">
        <v>25456</v>
      </c>
      <c r="AB3169">
        <v>76.099999999999994</v>
      </c>
      <c r="AC3169">
        <v>14.9</v>
      </c>
      <c r="AD3169">
        <v>136300</v>
      </c>
      <c r="AE3169">
        <v>21388</v>
      </c>
      <c r="AF3169">
        <v>2.37</v>
      </c>
      <c r="AG3169">
        <v>25956</v>
      </c>
      <c r="AH3169">
        <v>50822</v>
      </c>
      <c r="AI3169">
        <v>10.6</v>
      </c>
      <c r="AJ3169">
        <v>1209</v>
      </c>
      <c r="AK3169">
        <v>15799</v>
      </c>
      <c r="AL3169">
        <v>-4.0999999999999996</v>
      </c>
      <c r="AM3169">
        <v>3075</v>
      </c>
      <c r="AN3169">
        <v>3897</v>
      </c>
      <c r="AO3169">
        <v>0</v>
      </c>
      <c r="AP3169">
        <v>0</v>
      </c>
      <c r="AQ3169">
        <v>0</v>
      </c>
      <c r="AR3169">
        <v>0</v>
      </c>
      <c r="AS3169">
        <v>0.8</v>
      </c>
      <c r="AT3169">
        <v>24.6</v>
      </c>
      <c r="AU3169">
        <v>2133603</v>
      </c>
      <c r="AV3169">
        <v>86158</v>
      </c>
      <c r="AW3169">
        <v>516629</v>
      </c>
      <c r="AX3169">
        <v>9929</v>
      </c>
      <c r="AY3169">
        <v>55597</v>
      </c>
      <c r="AZ3169">
        <v>88</v>
      </c>
      <c r="BA3169">
        <v>747.71</v>
      </c>
      <c r="BB3169">
        <v>70.099999999999994</v>
      </c>
    </row>
    <row r="3170" spans="1:54" x14ac:dyDescent="0.3">
      <c r="A3170">
        <v>55137</v>
      </c>
      <c r="B3170" t="s">
        <v>2014</v>
      </c>
      <c r="C3170" t="s">
        <v>901</v>
      </c>
      <c r="D3170">
        <v>24178</v>
      </c>
      <c r="E3170">
        <v>24496</v>
      </c>
      <c r="F3170">
        <v>-1.3</v>
      </c>
      <c r="G3170">
        <v>24496</v>
      </c>
      <c r="H3170">
        <v>4.8</v>
      </c>
      <c r="I3170">
        <v>18.7</v>
      </c>
      <c r="J3170">
        <v>22.5</v>
      </c>
      <c r="K3170">
        <v>47.3</v>
      </c>
      <c r="L3170">
        <v>95.5</v>
      </c>
      <c r="M3170">
        <v>2.1</v>
      </c>
      <c r="N3170">
        <v>0.8</v>
      </c>
      <c r="O3170">
        <v>0.5</v>
      </c>
      <c r="P3170">
        <v>0.1</v>
      </c>
      <c r="Q3170">
        <v>1</v>
      </c>
      <c r="R3170">
        <v>6.4</v>
      </c>
      <c r="S3170">
        <v>89.8</v>
      </c>
      <c r="T3170">
        <v>89</v>
      </c>
      <c r="U3170">
        <v>2.4</v>
      </c>
      <c r="V3170">
        <v>7.8</v>
      </c>
      <c r="W3170">
        <v>87</v>
      </c>
      <c r="X3170">
        <v>14.3</v>
      </c>
      <c r="Y3170">
        <v>2616</v>
      </c>
      <c r="Z3170">
        <v>26.9</v>
      </c>
      <c r="AA3170">
        <v>14895</v>
      </c>
      <c r="AB3170">
        <v>81.099999999999994</v>
      </c>
      <c r="AC3170">
        <v>5.8</v>
      </c>
      <c r="AD3170">
        <v>136800</v>
      </c>
      <c r="AE3170">
        <v>9902</v>
      </c>
      <c r="AF3170">
        <v>2.34</v>
      </c>
      <c r="AG3170">
        <v>22888</v>
      </c>
      <c r="AH3170">
        <v>43070</v>
      </c>
      <c r="AI3170">
        <v>11.6</v>
      </c>
      <c r="AJ3170">
        <v>480</v>
      </c>
      <c r="AK3170">
        <v>4807</v>
      </c>
      <c r="AL3170">
        <v>3.2</v>
      </c>
      <c r="AM3170">
        <v>1518</v>
      </c>
      <c r="AN3170">
        <v>2378</v>
      </c>
      <c r="AO3170">
        <v>0</v>
      </c>
      <c r="AP3170">
        <v>0</v>
      </c>
      <c r="AQ3170">
        <v>0</v>
      </c>
      <c r="AR3170">
        <v>0</v>
      </c>
      <c r="AS3170">
        <v>0</v>
      </c>
      <c r="AT3170">
        <v>23.9</v>
      </c>
      <c r="AU3170">
        <v>111250</v>
      </c>
      <c r="AV3170">
        <v>49841</v>
      </c>
      <c r="AW3170">
        <v>203004</v>
      </c>
      <c r="AX3170">
        <v>8226</v>
      </c>
      <c r="AY3170">
        <v>25080</v>
      </c>
      <c r="AZ3170">
        <v>54</v>
      </c>
      <c r="BA3170">
        <v>626.15</v>
      </c>
      <c r="BB3170">
        <v>39.1</v>
      </c>
    </row>
    <row r="3171" spans="1:54" x14ac:dyDescent="0.3">
      <c r="A3171">
        <v>55139</v>
      </c>
      <c r="B3171" t="s">
        <v>248</v>
      </c>
      <c r="C3171" t="s">
        <v>901</v>
      </c>
      <c r="D3171">
        <v>169511</v>
      </c>
      <c r="E3171">
        <v>166994</v>
      </c>
      <c r="F3171">
        <v>1.5</v>
      </c>
      <c r="G3171">
        <v>166994</v>
      </c>
      <c r="H3171">
        <v>5.6</v>
      </c>
      <c r="I3171">
        <v>20.8</v>
      </c>
      <c r="J3171">
        <v>14.7</v>
      </c>
      <c r="K3171">
        <v>49.7</v>
      </c>
      <c r="L3171">
        <v>93</v>
      </c>
      <c r="M3171">
        <v>2</v>
      </c>
      <c r="N3171">
        <v>0.7</v>
      </c>
      <c r="O3171">
        <v>2.7</v>
      </c>
      <c r="P3171">
        <v>0</v>
      </c>
      <c r="Q3171">
        <v>1.6</v>
      </c>
      <c r="R3171">
        <v>3.9</v>
      </c>
      <c r="S3171">
        <v>89.6</v>
      </c>
      <c r="T3171">
        <v>85.5</v>
      </c>
      <c r="U3171">
        <v>3.2</v>
      </c>
      <c r="V3171">
        <v>5.4</v>
      </c>
      <c r="W3171">
        <v>91</v>
      </c>
      <c r="X3171">
        <v>25.5</v>
      </c>
      <c r="Y3171">
        <v>12863</v>
      </c>
      <c r="Z3171">
        <v>18.399999999999999</v>
      </c>
      <c r="AA3171">
        <v>74185</v>
      </c>
      <c r="AB3171">
        <v>66.3</v>
      </c>
      <c r="AC3171">
        <v>28.1</v>
      </c>
      <c r="AD3171">
        <v>141300</v>
      </c>
      <c r="AE3171">
        <v>68140</v>
      </c>
      <c r="AF3171">
        <v>2.33</v>
      </c>
      <c r="AG3171">
        <v>26955</v>
      </c>
      <c r="AH3171">
        <v>51010</v>
      </c>
      <c r="AI3171">
        <v>12.3</v>
      </c>
      <c r="AJ3171">
        <v>3489</v>
      </c>
      <c r="AK3171">
        <v>83823</v>
      </c>
      <c r="AL3171">
        <v>-1.4</v>
      </c>
      <c r="AM3171">
        <v>8117</v>
      </c>
      <c r="AN3171">
        <v>10710</v>
      </c>
      <c r="AO3171">
        <v>0</v>
      </c>
      <c r="AP3171">
        <v>0.3</v>
      </c>
      <c r="AQ3171">
        <v>0</v>
      </c>
      <c r="AR3171">
        <v>0</v>
      </c>
      <c r="AS3171">
        <v>0.8</v>
      </c>
      <c r="AT3171">
        <v>23.4</v>
      </c>
      <c r="AU3171">
        <v>9198861</v>
      </c>
      <c r="AV3171">
        <v>1109192</v>
      </c>
      <c r="AW3171">
        <v>1796479</v>
      </c>
      <c r="AX3171">
        <v>11126</v>
      </c>
      <c r="AY3171">
        <v>212069</v>
      </c>
      <c r="AZ3171">
        <v>511</v>
      </c>
      <c r="BA3171">
        <v>434.49</v>
      </c>
      <c r="BB3171">
        <v>384.3</v>
      </c>
    </row>
    <row r="3172" spans="1:54" x14ac:dyDescent="0.3">
      <c r="A3172">
        <v>55141</v>
      </c>
      <c r="B3172" t="s">
        <v>625</v>
      </c>
      <c r="C3172" t="s">
        <v>901</v>
      </c>
      <c r="D3172">
        <v>73608</v>
      </c>
      <c r="E3172">
        <v>74749</v>
      </c>
      <c r="F3172">
        <v>-1.5</v>
      </c>
      <c r="G3172">
        <v>74749</v>
      </c>
      <c r="H3172">
        <v>5.7</v>
      </c>
      <c r="I3172">
        <v>21.9</v>
      </c>
      <c r="J3172">
        <v>18.600000000000001</v>
      </c>
      <c r="K3172">
        <v>50.6</v>
      </c>
      <c r="L3172">
        <v>95.4</v>
      </c>
      <c r="M3172">
        <v>0.7</v>
      </c>
      <c r="N3172">
        <v>0.9</v>
      </c>
      <c r="O3172">
        <v>2</v>
      </c>
      <c r="P3172">
        <v>0</v>
      </c>
      <c r="Q3172">
        <v>1</v>
      </c>
      <c r="R3172">
        <v>2.7</v>
      </c>
      <c r="S3172">
        <v>93.1</v>
      </c>
      <c r="T3172">
        <v>90</v>
      </c>
      <c r="U3172">
        <v>2.4</v>
      </c>
      <c r="V3172">
        <v>5</v>
      </c>
      <c r="W3172">
        <v>90.8</v>
      </c>
      <c r="X3172">
        <v>18.8</v>
      </c>
      <c r="Y3172">
        <v>6206</v>
      </c>
      <c r="Z3172">
        <v>18.600000000000001</v>
      </c>
      <c r="AA3172">
        <v>34405</v>
      </c>
      <c r="AB3172">
        <v>74.5</v>
      </c>
      <c r="AC3172">
        <v>17.399999999999999</v>
      </c>
      <c r="AD3172">
        <v>119300</v>
      </c>
      <c r="AE3172">
        <v>32037</v>
      </c>
      <c r="AF3172">
        <v>2.29</v>
      </c>
      <c r="AG3172">
        <v>25961</v>
      </c>
      <c r="AH3172">
        <v>47685</v>
      </c>
      <c r="AI3172">
        <v>11</v>
      </c>
      <c r="AJ3172">
        <v>1762</v>
      </c>
      <c r="AK3172">
        <v>34380</v>
      </c>
      <c r="AL3172">
        <v>-4.3</v>
      </c>
      <c r="AM3172">
        <v>3876</v>
      </c>
      <c r="AN3172">
        <v>6203</v>
      </c>
      <c r="AO3172">
        <v>0</v>
      </c>
      <c r="AP3172">
        <v>0</v>
      </c>
      <c r="AQ3172">
        <v>0</v>
      </c>
      <c r="AR3172">
        <v>0</v>
      </c>
      <c r="AS3172">
        <v>0</v>
      </c>
      <c r="AT3172">
        <v>25.3</v>
      </c>
      <c r="AU3172">
        <v>2562632</v>
      </c>
      <c r="AV3172">
        <v>893219</v>
      </c>
      <c r="AW3172">
        <v>1002909</v>
      </c>
      <c r="AX3172">
        <v>13585</v>
      </c>
      <c r="AY3172">
        <v>84291</v>
      </c>
      <c r="AZ3172">
        <v>236</v>
      </c>
      <c r="BA3172">
        <v>793.12</v>
      </c>
      <c r="BB3172">
        <v>94.2</v>
      </c>
    </row>
    <row r="3173" spans="1:54" x14ac:dyDescent="0.3">
      <c r="A3173">
        <v>56000</v>
      </c>
      <c r="B3173" t="s">
        <v>900</v>
      </c>
      <c r="D3173">
        <v>584153</v>
      </c>
      <c r="E3173">
        <v>563767</v>
      </c>
      <c r="F3173">
        <v>3.6</v>
      </c>
      <c r="G3173">
        <v>563626</v>
      </c>
      <c r="H3173">
        <v>6.5</v>
      </c>
      <c r="I3173">
        <v>23.7</v>
      </c>
      <c r="J3173">
        <v>14</v>
      </c>
      <c r="K3173">
        <v>49</v>
      </c>
      <c r="L3173">
        <v>92.7</v>
      </c>
      <c r="M3173">
        <v>1.6</v>
      </c>
      <c r="N3173">
        <v>2.7</v>
      </c>
      <c r="O3173">
        <v>1</v>
      </c>
      <c r="P3173">
        <v>0.1</v>
      </c>
      <c r="Q3173">
        <v>2</v>
      </c>
      <c r="R3173">
        <v>9.8000000000000007</v>
      </c>
      <c r="S3173">
        <v>84.1</v>
      </c>
      <c r="T3173">
        <v>81.8</v>
      </c>
      <c r="U3173">
        <v>3.3</v>
      </c>
      <c r="V3173">
        <v>6.8</v>
      </c>
      <c r="W3173">
        <v>92.4</v>
      </c>
      <c r="X3173">
        <v>24.7</v>
      </c>
      <c r="Y3173">
        <v>50852</v>
      </c>
      <c r="Z3173">
        <v>18.3</v>
      </c>
      <c r="AA3173">
        <v>268222</v>
      </c>
      <c r="AB3173">
        <v>70.099999999999994</v>
      </c>
      <c r="AC3173">
        <v>16</v>
      </c>
      <c r="AD3173">
        <v>185900</v>
      </c>
      <c r="AE3173">
        <v>222846</v>
      </c>
      <c r="AF3173">
        <v>2.5</v>
      </c>
      <c r="AG3173">
        <v>28902</v>
      </c>
      <c r="AH3173">
        <v>57406</v>
      </c>
      <c r="AI3173">
        <v>11.5</v>
      </c>
      <c r="AJ3173">
        <v>20629</v>
      </c>
      <c r="AK3173">
        <v>212635</v>
      </c>
      <c r="AL3173">
        <v>-0.7</v>
      </c>
      <c r="AM3173">
        <v>46297</v>
      </c>
      <c r="AN3173">
        <v>61179</v>
      </c>
      <c r="AO3173">
        <v>0.2</v>
      </c>
      <c r="AP3173">
        <v>0.8</v>
      </c>
      <c r="AQ3173">
        <v>0.7</v>
      </c>
      <c r="AR3173">
        <v>0</v>
      </c>
      <c r="AS3173">
        <v>2.8</v>
      </c>
      <c r="AT3173">
        <v>25.5</v>
      </c>
      <c r="AU3173">
        <v>8834810</v>
      </c>
      <c r="AV3173">
        <v>6352890</v>
      </c>
      <c r="AW3173">
        <v>8957553</v>
      </c>
      <c r="AX3173">
        <v>17114</v>
      </c>
      <c r="AY3173">
        <v>1469008</v>
      </c>
      <c r="AZ3173">
        <v>1901</v>
      </c>
      <c r="BA3173">
        <v>97093.14</v>
      </c>
      <c r="BB3173">
        <v>5.8</v>
      </c>
    </row>
    <row r="3174" spans="1:54" x14ac:dyDescent="0.3">
      <c r="A3174">
        <v>56001</v>
      </c>
      <c r="B3174" t="s">
        <v>1760</v>
      </c>
      <c r="C3174" t="s">
        <v>899</v>
      </c>
      <c r="D3174">
        <v>37811</v>
      </c>
      <c r="E3174">
        <v>36299</v>
      </c>
      <c r="F3174">
        <v>4.2</v>
      </c>
      <c r="G3174">
        <v>36299</v>
      </c>
      <c r="H3174">
        <v>5.2</v>
      </c>
      <c r="I3174">
        <v>16.5</v>
      </c>
      <c r="J3174">
        <v>9.8000000000000007</v>
      </c>
      <c r="K3174">
        <v>47.7</v>
      </c>
      <c r="L3174">
        <v>91.6</v>
      </c>
      <c r="M3174">
        <v>1.8</v>
      </c>
      <c r="N3174">
        <v>1.1000000000000001</v>
      </c>
      <c r="O3174">
        <v>3.1</v>
      </c>
      <c r="P3174">
        <v>0.1</v>
      </c>
      <c r="Q3174">
        <v>2.4</v>
      </c>
      <c r="R3174">
        <v>9.4</v>
      </c>
      <c r="S3174">
        <v>83.4</v>
      </c>
      <c r="T3174">
        <v>68.8</v>
      </c>
      <c r="U3174">
        <v>5.4</v>
      </c>
      <c r="V3174">
        <v>9.6999999999999993</v>
      </c>
      <c r="W3174">
        <v>95.3</v>
      </c>
      <c r="X3174">
        <v>48</v>
      </c>
      <c r="Y3174">
        <v>2289</v>
      </c>
      <c r="Z3174">
        <v>12.3</v>
      </c>
      <c r="AA3174">
        <v>18726</v>
      </c>
      <c r="AB3174">
        <v>51.3</v>
      </c>
      <c r="AC3174">
        <v>33.299999999999997</v>
      </c>
      <c r="AD3174">
        <v>201500</v>
      </c>
      <c r="AE3174">
        <v>15257</v>
      </c>
      <c r="AF3174">
        <v>2.25</v>
      </c>
      <c r="AG3174">
        <v>24758</v>
      </c>
      <c r="AH3174">
        <v>42774</v>
      </c>
      <c r="AI3174">
        <v>26</v>
      </c>
      <c r="AJ3174">
        <v>1024</v>
      </c>
      <c r="AK3174">
        <v>9773</v>
      </c>
      <c r="AL3174">
        <v>-1.1000000000000001</v>
      </c>
      <c r="AM3174">
        <v>2453</v>
      </c>
      <c r="AN3174">
        <v>3318</v>
      </c>
      <c r="AO3174">
        <v>0</v>
      </c>
      <c r="AP3174">
        <v>0</v>
      </c>
      <c r="AQ3174">
        <v>0</v>
      </c>
      <c r="AR3174">
        <v>0</v>
      </c>
      <c r="AS3174">
        <v>3.9</v>
      </c>
      <c r="AT3174">
        <v>32.200000000000003</v>
      </c>
      <c r="AU3174">
        <v>0</v>
      </c>
      <c r="AV3174">
        <v>113498</v>
      </c>
      <c r="AW3174">
        <v>468773</v>
      </c>
      <c r="AX3174">
        <v>14433</v>
      </c>
      <c r="AY3174">
        <v>65787</v>
      </c>
      <c r="AZ3174">
        <v>99</v>
      </c>
      <c r="BA3174">
        <v>4273.84</v>
      </c>
      <c r="BB3174">
        <v>8.5</v>
      </c>
    </row>
    <row r="3175" spans="1:54" x14ac:dyDescent="0.3">
      <c r="A3175">
        <v>56003</v>
      </c>
      <c r="B3175" t="s">
        <v>1655</v>
      </c>
      <c r="C3175" t="s">
        <v>899</v>
      </c>
      <c r="D3175">
        <v>11930</v>
      </c>
      <c r="E3175">
        <v>11668</v>
      </c>
      <c r="F3175">
        <v>2.2000000000000002</v>
      </c>
      <c r="G3175">
        <v>11668</v>
      </c>
      <c r="H3175">
        <v>6.5</v>
      </c>
      <c r="I3175">
        <v>25.3</v>
      </c>
      <c r="J3175">
        <v>19.2</v>
      </c>
      <c r="K3175">
        <v>49.7</v>
      </c>
      <c r="L3175">
        <v>95.9</v>
      </c>
      <c r="M3175">
        <v>0.9</v>
      </c>
      <c r="N3175">
        <v>1.3</v>
      </c>
      <c r="O3175">
        <v>0.4</v>
      </c>
      <c r="P3175">
        <v>0</v>
      </c>
      <c r="Q3175">
        <v>1.4</v>
      </c>
      <c r="R3175">
        <v>9.1</v>
      </c>
      <c r="S3175">
        <v>87.8</v>
      </c>
      <c r="T3175">
        <v>87.7</v>
      </c>
      <c r="U3175">
        <v>2.6</v>
      </c>
      <c r="V3175">
        <v>7.1</v>
      </c>
      <c r="W3175">
        <v>89.1</v>
      </c>
      <c r="X3175">
        <v>21.2</v>
      </c>
      <c r="Y3175">
        <v>1061</v>
      </c>
      <c r="Z3175">
        <v>17.5</v>
      </c>
      <c r="AA3175">
        <v>5366</v>
      </c>
      <c r="AB3175">
        <v>75.7</v>
      </c>
      <c r="AC3175">
        <v>6.5</v>
      </c>
      <c r="AD3175">
        <v>131000</v>
      </c>
      <c r="AE3175">
        <v>4462</v>
      </c>
      <c r="AF3175">
        <v>2.59</v>
      </c>
      <c r="AG3175">
        <v>25119</v>
      </c>
      <c r="AH3175">
        <v>52589</v>
      </c>
      <c r="AI3175">
        <v>10.199999999999999</v>
      </c>
      <c r="AJ3175">
        <v>301</v>
      </c>
      <c r="AK3175">
        <v>2664</v>
      </c>
      <c r="AL3175">
        <v>-0.4</v>
      </c>
      <c r="AM3175">
        <v>868</v>
      </c>
      <c r="AN3175">
        <v>1103</v>
      </c>
      <c r="AO3175">
        <v>0</v>
      </c>
      <c r="AP3175">
        <v>0</v>
      </c>
      <c r="AQ3175">
        <v>0</v>
      </c>
      <c r="AR3175">
        <v>0</v>
      </c>
      <c r="AS3175">
        <v>0</v>
      </c>
      <c r="AT3175">
        <v>30.3</v>
      </c>
      <c r="AU3175">
        <v>0</v>
      </c>
      <c r="AV3175">
        <v>0</v>
      </c>
      <c r="AW3175">
        <v>71008</v>
      </c>
      <c r="AX3175">
        <v>6242</v>
      </c>
      <c r="AY3175">
        <v>5611</v>
      </c>
      <c r="AZ3175">
        <v>13</v>
      </c>
      <c r="BA3175">
        <v>3137.1</v>
      </c>
      <c r="BB3175">
        <v>3.7</v>
      </c>
    </row>
    <row r="3176" spans="1:54" x14ac:dyDescent="0.3">
      <c r="A3176">
        <v>56005</v>
      </c>
      <c r="B3176" t="s">
        <v>618</v>
      </c>
      <c r="C3176" t="s">
        <v>899</v>
      </c>
      <c r="D3176">
        <v>48320</v>
      </c>
      <c r="E3176">
        <v>46133</v>
      </c>
      <c r="F3176">
        <v>4.7</v>
      </c>
      <c r="G3176">
        <v>46133</v>
      </c>
      <c r="H3176">
        <v>8</v>
      </c>
      <c r="I3176">
        <v>28</v>
      </c>
      <c r="J3176">
        <v>7.1</v>
      </c>
      <c r="K3176">
        <v>48</v>
      </c>
      <c r="L3176">
        <v>95</v>
      </c>
      <c r="M3176">
        <v>0.9</v>
      </c>
      <c r="N3176">
        <v>1.5</v>
      </c>
      <c r="O3176">
        <v>0.6</v>
      </c>
      <c r="P3176">
        <v>0.1</v>
      </c>
      <c r="Q3176">
        <v>1.9</v>
      </c>
      <c r="R3176">
        <v>8.1999999999999993</v>
      </c>
      <c r="S3176">
        <v>87.8</v>
      </c>
      <c r="T3176">
        <v>81.3</v>
      </c>
      <c r="U3176">
        <v>3.6</v>
      </c>
      <c r="V3176">
        <v>6.3</v>
      </c>
      <c r="W3176">
        <v>91.5</v>
      </c>
      <c r="X3176">
        <v>18.8</v>
      </c>
      <c r="Y3176">
        <v>2743</v>
      </c>
      <c r="Z3176">
        <v>19.399999999999999</v>
      </c>
      <c r="AA3176">
        <v>19620</v>
      </c>
      <c r="AB3176">
        <v>74.900000000000006</v>
      </c>
      <c r="AC3176">
        <v>18.3</v>
      </c>
      <c r="AD3176">
        <v>201900</v>
      </c>
      <c r="AE3176">
        <v>17108</v>
      </c>
      <c r="AF3176">
        <v>2.71</v>
      </c>
      <c r="AG3176">
        <v>33850</v>
      </c>
      <c r="AH3176">
        <v>79488</v>
      </c>
      <c r="AI3176">
        <v>7.7</v>
      </c>
      <c r="AJ3176">
        <v>1470</v>
      </c>
      <c r="AK3176">
        <v>22950</v>
      </c>
      <c r="AL3176">
        <v>-2</v>
      </c>
      <c r="AM3176">
        <v>3252</v>
      </c>
      <c r="AN3176">
        <v>4198</v>
      </c>
      <c r="AO3176">
        <v>0</v>
      </c>
      <c r="AP3176">
        <v>0.9</v>
      </c>
      <c r="AQ3176">
        <v>0.7</v>
      </c>
      <c r="AR3176">
        <v>0</v>
      </c>
      <c r="AS3176">
        <v>2.1</v>
      </c>
      <c r="AT3176">
        <v>28.2</v>
      </c>
      <c r="AU3176">
        <v>262454</v>
      </c>
      <c r="AV3176">
        <v>917314</v>
      </c>
      <c r="AW3176">
        <v>775117</v>
      </c>
      <c r="AX3176">
        <v>19157</v>
      </c>
      <c r="AY3176">
        <v>89245</v>
      </c>
      <c r="AZ3176">
        <v>163</v>
      </c>
      <c r="BA3176">
        <v>4802.71</v>
      </c>
      <c r="BB3176">
        <v>9.6</v>
      </c>
    </row>
    <row r="3177" spans="1:54" x14ac:dyDescent="0.3">
      <c r="A3177">
        <v>56007</v>
      </c>
      <c r="B3177" t="s">
        <v>836</v>
      </c>
      <c r="C3177" t="s">
        <v>899</v>
      </c>
      <c r="D3177">
        <v>15854</v>
      </c>
      <c r="E3177">
        <v>15885</v>
      </c>
      <c r="F3177">
        <v>-0.2</v>
      </c>
      <c r="G3177">
        <v>15885</v>
      </c>
      <c r="H3177">
        <v>6.2</v>
      </c>
      <c r="I3177">
        <v>23.9</v>
      </c>
      <c r="J3177">
        <v>13.8</v>
      </c>
      <c r="K3177">
        <v>45.6</v>
      </c>
      <c r="L3177">
        <v>94.1</v>
      </c>
      <c r="M3177">
        <v>1.5</v>
      </c>
      <c r="N3177">
        <v>1.7</v>
      </c>
      <c r="O3177">
        <v>1</v>
      </c>
      <c r="P3177">
        <v>0.1</v>
      </c>
      <c r="Q3177">
        <v>1.7</v>
      </c>
      <c r="R3177">
        <v>17.3</v>
      </c>
      <c r="S3177">
        <v>78.099999999999994</v>
      </c>
      <c r="T3177">
        <v>81.5</v>
      </c>
      <c r="U3177">
        <v>4.5</v>
      </c>
      <c r="V3177">
        <v>10.1</v>
      </c>
      <c r="W3177">
        <v>89.6</v>
      </c>
      <c r="X3177">
        <v>17.7</v>
      </c>
      <c r="Y3177">
        <v>1603</v>
      </c>
      <c r="Z3177">
        <v>16.5</v>
      </c>
      <c r="AA3177">
        <v>8575</v>
      </c>
      <c r="AB3177">
        <v>73.7</v>
      </c>
      <c r="AC3177">
        <v>9.5</v>
      </c>
      <c r="AD3177">
        <v>143500</v>
      </c>
      <c r="AE3177">
        <v>6077</v>
      </c>
      <c r="AF3177">
        <v>2.42</v>
      </c>
      <c r="AG3177">
        <v>25947</v>
      </c>
      <c r="AH3177">
        <v>55347</v>
      </c>
      <c r="AI3177">
        <v>13.5</v>
      </c>
      <c r="AJ3177">
        <v>530</v>
      </c>
      <c r="AK3177">
        <v>4012</v>
      </c>
      <c r="AL3177">
        <v>-8.8000000000000007</v>
      </c>
      <c r="AM3177">
        <v>1066</v>
      </c>
      <c r="AN3177">
        <v>1452</v>
      </c>
      <c r="AO3177">
        <v>0</v>
      </c>
      <c r="AP3177">
        <v>0</v>
      </c>
      <c r="AQ3177">
        <v>0</v>
      </c>
      <c r="AR3177">
        <v>0</v>
      </c>
      <c r="AS3177">
        <v>0</v>
      </c>
      <c r="AT3177">
        <v>14.7</v>
      </c>
      <c r="AU3177">
        <v>0</v>
      </c>
      <c r="AV3177">
        <v>51494</v>
      </c>
      <c r="AW3177">
        <v>295340</v>
      </c>
      <c r="AX3177">
        <v>19182</v>
      </c>
      <c r="AY3177">
        <v>42949</v>
      </c>
      <c r="AZ3177">
        <v>31</v>
      </c>
      <c r="BA3177">
        <v>7897.58</v>
      </c>
      <c r="BB3177">
        <v>2</v>
      </c>
    </row>
    <row r="3178" spans="1:54" x14ac:dyDescent="0.3">
      <c r="A3178">
        <v>56009</v>
      </c>
      <c r="B3178" t="s">
        <v>2015</v>
      </c>
      <c r="C3178" t="s">
        <v>899</v>
      </c>
      <c r="D3178">
        <v>14097</v>
      </c>
      <c r="E3178">
        <v>13833</v>
      </c>
      <c r="F3178">
        <v>1.9</v>
      </c>
      <c r="G3178">
        <v>13833</v>
      </c>
      <c r="H3178">
        <v>6.9</v>
      </c>
      <c r="I3178">
        <v>24.7</v>
      </c>
      <c r="J3178">
        <v>14.1</v>
      </c>
      <c r="K3178">
        <v>49</v>
      </c>
      <c r="L3178">
        <v>95.6</v>
      </c>
      <c r="M3178">
        <v>1</v>
      </c>
      <c r="N3178">
        <v>1.3</v>
      </c>
      <c r="O3178">
        <v>0.6</v>
      </c>
      <c r="P3178">
        <v>0.1</v>
      </c>
      <c r="Q3178">
        <v>1.4</v>
      </c>
      <c r="R3178">
        <v>7.7</v>
      </c>
      <c r="S3178">
        <v>88.7</v>
      </c>
      <c r="T3178">
        <v>82.1</v>
      </c>
      <c r="U3178">
        <v>1.7</v>
      </c>
      <c r="V3178">
        <v>3.5</v>
      </c>
      <c r="W3178">
        <v>92.1</v>
      </c>
      <c r="X3178">
        <v>18.8</v>
      </c>
      <c r="Y3178">
        <v>1335</v>
      </c>
      <c r="Z3178">
        <v>28.4</v>
      </c>
      <c r="AA3178">
        <v>6509</v>
      </c>
      <c r="AB3178">
        <v>76.2</v>
      </c>
      <c r="AC3178">
        <v>14</v>
      </c>
      <c r="AD3178">
        <v>180900</v>
      </c>
      <c r="AE3178">
        <v>5746</v>
      </c>
      <c r="AF3178">
        <v>2.41</v>
      </c>
      <c r="AG3178">
        <v>30941</v>
      </c>
      <c r="AH3178">
        <v>63918</v>
      </c>
      <c r="AI3178">
        <v>8.6</v>
      </c>
      <c r="AJ3178">
        <v>475</v>
      </c>
      <c r="AK3178">
        <v>4712</v>
      </c>
      <c r="AL3178">
        <v>2.8</v>
      </c>
      <c r="AM3178">
        <v>1054</v>
      </c>
      <c r="AN3178">
        <v>1424</v>
      </c>
      <c r="AO3178">
        <v>0</v>
      </c>
      <c r="AP3178">
        <v>0</v>
      </c>
      <c r="AQ3178">
        <v>0</v>
      </c>
      <c r="AR3178">
        <v>0</v>
      </c>
      <c r="AS3178">
        <v>2.6</v>
      </c>
      <c r="AT3178">
        <v>26.6</v>
      </c>
      <c r="AU3178">
        <v>0</v>
      </c>
      <c r="AV3178">
        <v>0</v>
      </c>
      <c r="AW3178">
        <v>134349</v>
      </c>
      <c r="AX3178">
        <v>10436</v>
      </c>
      <c r="AY3178">
        <v>20947</v>
      </c>
      <c r="AZ3178">
        <v>43</v>
      </c>
      <c r="BA3178">
        <v>4254.88</v>
      </c>
      <c r="BB3178">
        <v>3.3</v>
      </c>
    </row>
    <row r="3179" spans="1:54" x14ac:dyDescent="0.3">
      <c r="A3179">
        <v>56011</v>
      </c>
      <c r="B3179" t="s">
        <v>1854</v>
      </c>
      <c r="C3179" t="s">
        <v>899</v>
      </c>
      <c r="D3179">
        <v>7248</v>
      </c>
      <c r="E3179">
        <v>7083</v>
      </c>
      <c r="F3179">
        <v>2.2999999999999998</v>
      </c>
      <c r="G3179">
        <v>7083</v>
      </c>
      <c r="H3179">
        <v>6.6</v>
      </c>
      <c r="I3179">
        <v>23.5</v>
      </c>
      <c r="J3179">
        <v>18</v>
      </c>
      <c r="K3179">
        <v>49.5</v>
      </c>
      <c r="L3179">
        <v>96.3</v>
      </c>
      <c r="M3179">
        <v>1.1000000000000001</v>
      </c>
      <c r="N3179">
        <v>0.9</v>
      </c>
      <c r="O3179">
        <v>0.4</v>
      </c>
      <c r="P3179">
        <v>0</v>
      </c>
      <c r="Q3179">
        <v>1.3</v>
      </c>
      <c r="R3179">
        <v>2.6</v>
      </c>
      <c r="S3179">
        <v>94.1</v>
      </c>
      <c r="T3179">
        <v>89.3</v>
      </c>
      <c r="U3179">
        <v>0.3</v>
      </c>
      <c r="V3179">
        <v>1.3</v>
      </c>
      <c r="W3179">
        <v>93.1</v>
      </c>
      <c r="X3179">
        <v>20.9</v>
      </c>
      <c r="Y3179">
        <v>538</v>
      </c>
      <c r="Z3179">
        <v>23.7</v>
      </c>
      <c r="AA3179">
        <v>3575</v>
      </c>
      <c r="AB3179">
        <v>77.400000000000006</v>
      </c>
      <c r="AC3179">
        <v>4.5</v>
      </c>
      <c r="AD3179">
        <v>172200</v>
      </c>
      <c r="AE3179">
        <v>3010</v>
      </c>
      <c r="AF3179">
        <v>2.34</v>
      </c>
      <c r="AG3179">
        <v>28212</v>
      </c>
      <c r="AH3179">
        <v>53237</v>
      </c>
      <c r="AI3179">
        <v>6.7</v>
      </c>
      <c r="AJ3179">
        <v>228</v>
      </c>
      <c r="AK3179">
        <v>1504</v>
      </c>
      <c r="AL3179">
        <v>6.2</v>
      </c>
      <c r="AM3179">
        <v>651</v>
      </c>
      <c r="AN3179">
        <v>776</v>
      </c>
      <c r="AO3179">
        <v>0</v>
      </c>
      <c r="AP3179">
        <v>0</v>
      </c>
      <c r="AQ3179">
        <v>0</v>
      </c>
      <c r="AR3179">
        <v>0</v>
      </c>
      <c r="AS3179">
        <v>0</v>
      </c>
      <c r="AT3179">
        <v>16.8</v>
      </c>
      <c r="AU3179">
        <v>0</v>
      </c>
      <c r="AV3179">
        <v>14112</v>
      </c>
      <c r="AW3179">
        <v>56351</v>
      </c>
      <c r="AX3179">
        <v>8842</v>
      </c>
      <c r="AY3179">
        <v>6135</v>
      </c>
      <c r="AZ3179">
        <v>5</v>
      </c>
      <c r="BA3179">
        <v>2854.41</v>
      </c>
      <c r="BB3179">
        <v>2.5</v>
      </c>
    </row>
    <row r="3180" spans="1:54" x14ac:dyDescent="0.3">
      <c r="A3180">
        <v>56013</v>
      </c>
      <c r="B3180" t="s">
        <v>221</v>
      </c>
      <c r="C3180" t="s">
        <v>899</v>
      </c>
      <c r="D3180">
        <v>40703</v>
      </c>
      <c r="E3180">
        <v>40123</v>
      </c>
      <c r="F3180">
        <v>1.4</v>
      </c>
      <c r="G3180">
        <v>40123</v>
      </c>
      <c r="H3180">
        <v>7.5</v>
      </c>
      <c r="I3180">
        <v>25.5</v>
      </c>
      <c r="J3180">
        <v>16.2</v>
      </c>
      <c r="K3180">
        <v>50</v>
      </c>
      <c r="L3180">
        <v>74.7</v>
      </c>
      <c r="M3180">
        <v>0.7</v>
      </c>
      <c r="N3180">
        <v>21.2</v>
      </c>
      <c r="O3180">
        <v>0.6</v>
      </c>
      <c r="P3180">
        <v>0.1</v>
      </c>
      <c r="Q3180">
        <v>2.8</v>
      </c>
      <c r="R3180">
        <v>6.7</v>
      </c>
      <c r="S3180">
        <v>70.3</v>
      </c>
      <c r="T3180">
        <v>84.6</v>
      </c>
      <c r="U3180">
        <v>1.1000000000000001</v>
      </c>
      <c r="V3180">
        <v>7.3</v>
      </c>
      <c r="W3180">
        <v>91.3</v>
      </c>
      <c r="X3180">
        <v>21.2</v>
      </c>
      <c r="Y3180">
        <v>3467</v>
      </c>
      <c r="Z3180">
        <v>19.2</v>
      </c>
      <c r="AA3180">
        <v>17716</v>
      </c>
      <c r="AB3180">
        <v>72</v>
      </c>
      <c r="AC3180">
        <v>10</v>
      </c>
      <c r="AD3180">
        <v>181000</v>
      </c>
      <c r="AE3180">
        <v>15425</v>
      </c>
      <c r="AF3180">
        <v>2.58</v>
      </c>
      <c r="AG3180">
        <v>24037</v>
      </c>
      <c r="AH3180">
        <v>50418</v>
      </c>
      <c r="AI3180">
        <v>15</v>
      </c>
      <c r="AJ3180">
        <v>1367</v>
      </c>
      <c r="AK3180">
        <v>11732</v>
      </c>
      <c r="AL3180">
        <v>-0.2</v>
      </c>
      <c r="AM3180">
        <v>3030</v>
      </c>
      <c r="AN3180">
        <v>3669</v>
      </c>
      <c r="AO3180">
        <v>0</v>
      </c>
      <c r="AP3180">
        <v>5.0999999999999996</v>
      </c>
      <c r="AQ3180">
        <v>0</v>
      </c>
      <c r="AR3180">
        <v>0</v>
      </c>
      <c r="AS3180">
        <v>2.4</v>
      </c>
      <c r="AT3180">
        <v>22.3</v>
      </c>
      <c r="AU3180">
        <v>0</v>
      </c>
      <c r="AV3180">
        <v>76180</v>
      </c>
      <c r="AW3180">
        <v>558410</v>
      </c>
      <c r="AX3180">
        <v>14944</v>
      </c>
      <c r="AY3180">
        <v>66975</v>
      </c>
      <c r="AZ3180">
        <v>18</v>
      </c>
      <c r="BA3180">
        <v>9183.81</v>
      </c>
      <c r="BB3180">
        <v>4.4000000000000004</v>
      </c>
    </row>
    <row r="3181" spans="1:54" x14ac:dyDescent="0.3">
      <c r="A3181">
        <v>56015</v>
      </c>
      <c r="B3181" t="s">
        <v>2016</v>
      </c>
      <c r="C3181" t="s">
        <v>899</v>
      </c>
      <c r="D3181">
        <v>13514</v>
      </c>
      <c r="E3181">
        <v>13247</v>
      </c>
      <c r="F3181">
        <v>2</v>
      </c>
      <c r="G3181">
        <v>13249</v>
      </c>
      <c r="H3181">
        <v>5.6</v>
      </c>
      <c r="I3181">
        <v>20.100000000000001</v>
      </c>
      <c r="J3181">
        <v>20.5</v>
      </c>
      <c r="K3181">
        <v>47.9</v>
      </c>
      <c r="L3181">
        <v>95.9</v>
      </c>
      <c r="M3181">
        <v>1.2</v>
      </c>
      <c r="N3181">
        <v>1.1000000000000001</v>
      </c>
      <c r="O3181">
        <v>0.7</v>
      </c>
      <c r="P3181">
        <v>0.1</v>
      </c>
      <c r="Q3181">
        <v>1.1000000000000001</v>
      </c>
      <c r="R3181">
        <v>10.4</v>
      </c>
      <c r="S3181">
        <v>86.2</v>
      </c>
      <c r="T3181">
        <v>81.900000000000006</v>
      </c>
      <c r="U3181">
        <v>2.4</v>
      </c>
      <c r="V3181">
        <v>6.7</v>
      </c>
      <c r="W3181">
        <v>89.3</v>
      </c>
      <c r="X3181">
        <v>20.5</v>
      </c>
      <c r="Y3181">
        <v>1258</v>
      </c>
      <c r="Z3181">
        <v>15.9</v>
      </c>
      <c r="AA3181">
        <v>5952</v>
      </c>
      <c r="AB3181">
        <v>75.7</v>
      </c>
      <c r="AC3181">
        <v>6.1</v>
      </c>
      <c r="AD3181">
        <v>139700</v>
      </c>
      <c r="AE3181">
        <v>5255</v>
      </c>
      <c r="AF3181">
        <v>2.4</v>
      </c>
      <c r="AG3181">
        <v>23475</v>
      </c>
      <c r="AH3181">
        <v>43257</v>
      </c>
      <c r="AI3181">
        <v>18.3</v>
      </c>
      <c r="AJ3181">
        <v>347</v>
      </c>
      <c r="AK3181">
        <v>3235</v>
      </c>
      <c r="AL3181">
        <v>2.4</v>
      </c>
      <c r="AM3181">
        <v>918</v>
      </c>
      <c r="AN3181">
        <v>1277</v>
      </c>
      <c r="AO3181">
        <v>0</v>
      </c>
      <c r="AP3181">
        <v>0</v>
      </c>
      <c r="AQ3181">
        <v>0</v>
      </c>
      <c r="AR3181">
        <v>0</v>
      </c>
      <c r="AS3181">
        <v>0</v>
      </c>
      <c r="AT3181">
        <v>23.8</v>
      </c>
      <c r="AU3181">
        <v>147899</v>
      </c>
      <c r="AV3181">
        <v>52428</v>
      </c>
      <c r="AW3181">
        <v>116123</v>
      </c>
      <c r="AX3181">
        <v>9614</v>
      </c>
      <c r="AY3181">
        <v>11779</v>
      </c>
      <c r="AZ3181">
        <v>1</v>
      </c>
      <c r="BA3181">
        <v>2225.39</v>
      </c>
      <c r="BB3181">
        <v>6</v>
      </c>
    </row>
    <row r="3182" spans="1:54" x14ac:dyDescent="0.3">
      <c r="A3182">
        <v>56017</v>
      </c>
      <c r="B3182" t="s">
        <v>2017</v>
      </c>
      <c r="C3182" t="s">
        <v>899</v>
      </c>
      <c r="D3182">
        <v>4816</v>
      </c>
      <c r="E3182">
        <v>4812</v>
      </c>
      <c r="F3182">
        <v>0.1</v>
      </c>
      <c r="G3182">
        <v>4812</v>
      </c>
      <c r="H3182">
        <v>4.4000000000000004</v>
      </c>
      <c r="I3182">
        <v>20.8</v>
      </c>
      <c r="J3182">
        <v>23.6</v>
      </c>
      <c r="K3182">
        <v>50.3</v>
      </c>
      <c r="L3182">
        <v>95.5</v>
      </c>
      <c r="M3182">
        <v>0.7</v>
      </c>
      <c r="N3182">
        <v>1.6</v>
      </c>
      <c r="O3182">
        <v>0.5</v>
      </c>
      <c r="P3182">
        <v>0.1</v>
      </c>
      <c r="Q3182">
        <v>1.6</v>
      </c>
      <c r="R3182">
        <v>4</v>
      </c>
      <c r="S3182">
        <v>92</v>
      </c>
      <c r="T3182">
        <v>80.2</v>
      </c>
      <c r="U3182">
        <v>2.2000000000000002</v>
      </c>
      <c r="V3182">
        <v>4.2</v>
      </c>
      <c r="W3182">
        <v>85.9</v>
      </c>
      <c r="X3182">
        <v>17.899999999999999</v>
      </c>
      <c r="Y3182">
        <v>664</v>
      </c>
      <c r="Z3182">
        <v>15.9</v>
      </c>
      <c r="AA3182">
        <v>2550</v>
      </c>
      <c r="AB3182">
        <v>70.400000000000006</v>
      </c>
      <c r="AC3182">
        <v>15.7</v>
      </c>
      <c r="AD3182">
        <v>143900</v>
      </c>
      <c r="AE3182">
        <v>2238</v>
      </c>
      <c r="AF3182">
        <v>2.1</v>
      </c>
      <c r="AG3182">
        <v>26544</v>
      </c>
      <c r="AH3182">
        <v>42019</v>
      </c>
      <c r="AI3182">
        <v>11.9</v>
      </c>
      <c r="AJ3182">
        <v>187</v>
      </c>
      <c r="AK3182">
        <v>1668</v>
      </c>
      <c r="AL3182">
        <v>-1.6</v>
      </c>
      <c r="AM3182">
        <v>430</v>
      </c>
      <c r="AN3182">
        <v>795</v>
      </c>
      <c r="AO3182">
        <v>0</v>
      </c>
      <c r="AP3182">
        <v>0</v>
      </c>
      <c r="AQ3182">
        <v>0</v>
      </c>
      <c r="AR3182">
        <v>0</v>
      </c>
      <c r="AS3182">
        <v>0</v>
      </c>
      <c r="AT3182">
        <v>28.2</v>
      </c>
      <c r="AU3182">
        <v>0</v>
      </c>
      <c r="AV3182">
        <v>0</v>
      </c>
      <c r="AW3182">
        <v>38266</v>
      </c>
      <c r="AX3182">
        <v>8502</v>
      </c>
      <c r="AY3182">
        <v>10368</v>
      </c>
      <c r="AZ3182">
        <v>0</v>
      </c>
      <c r="BA3182">
        <v>2004.09</v>
      </c>
      <c r="BB3182">
        <v>2.4</v>
      </c>
    </row>
    <row r="3183" spans="1:54" x14ac:dyDescent="0.3">
      <c r="A3183">
        <v>56019</v>
      </c>
      <c r="B3183" t="s">
        <v>103</v>
      </c>
      <c r="C3183" t="s">
        <v>899</v>
      </c>
      <c r="D3183">
        <v>8573</v>
      </c>
      <c r="E3183">
        <v>8569</v>
      </c>
      <c r="F3183">
        <v>0</v>
      </c>
      <c r="G3183">
        <v>8569</v>
      </c>
      <c r="H3183">
        <v>5.8</v>
      </c>
      <c r="I3183">
        <v>22</v>
      </c>
      <c r="J3183">
        <v>20.6</v>
      </c>
      <c r="K3183">
        <v>49.4</v>
      </c>
      <c r="L3183">
        <v>95.4</v>
      </c>
      <c r="M3183">
        <v>0.8</v>
      </c>
      <c r="N3183">
        <v>1.3</v>
      </c>
      <c r="O3183">
        <v>1</v>
      </c>
      <c r="P3183">
        <v>0</v>
      </c>
      <c r="Q3183">
        <v>1.5</v>
      </c>
      <c r="R3183">
        <v>4.8</v>
      </c>
      <c r="S3183">
        <v>91.3</v>
      </c>
      <c r="T3183">
        <v>90</v>
      </c>
      <c r="U3183">
        <v>1.8</v>
      </c>
      <c r="V3183">
        <v>2.2000000000000002</v>
      </c>
      <c r="W3183">
        <v>95</v>
      </c>
      <c r="X3183">
        <v>26.6</v>
      </c>
      <c r="Y3183">
        <v>919</v>
      </c>
      <c r="Z3183">
        <v>24.6</v>
      </c>
      <c r="AA3183">
        <v>4530</v>
      </c>
      <c r="AB3183">
        <v>74.099999999999994</v>
      </c>
      <c r="AC3183">
        <v>11.9</v>
      </c>
      <c r="AD3183">
        <v>228800</v>
      </c>
      <c r="AE3183">
        <v>3679</v>
      </c>
      <c r="AF3183">
        <v>2.31</v>
      </c>
      <c r="AG3183">
        <v>28072</v>
      </c>
      <c r="AH3183">
        <v>57004</v>
      </c>
      <c r="AI3183">
        <v>7.5</v>
      </c>
      <c r="AJ3183">
        <v>418</v>
      </c>
      <c r="AK3183">
        <v>2402</v>
      </c>
      <c r="AL3183">
        <v>2.5</v>
      </c>
      <c r="AM3183">
        <v>1030</v>
      </c>
      <c r="AN3183">
        <v>1224</v>
      </c>
      <c r="AO3183">
        <v>0</v>
      </c>
      <c r="AP3183">
        <v>0</v>
      </c>
      <c r="AQ3183">
        <v>0</v>
      </c>
      <c r="AR3183">
        <v>0</v>
      </c>
      <c r="AS3183">
        <v>0</v>
      </c>
      <c r="AT3183">
        <v>0</v>
      </c>
      <c r="AU3183">
        <v>0</v>
      </c>
      <c r="AV3183">
        <v>0</v>
      </c>
      <c r="AW3183">
        <v>71779</v>
      </c>
      <c r="AX3183">
        <v>8868</v>
      </c>
      <c r="AY3183">
        <v>20749</v>
      </c>
      <c r="AZ3183">
        <v>12</v>
      </c>
      <c r="BA3183">
        <v>4154.1499999999996</v>
      </c>
      <c r="BB3183">
        <v>2.1</v>
      </c>
    </row>
    <row r="3184" spans="1:54" x14ac:dyDescent="0.3">
      <c r="A3184">
        <v>56021</v>
      </c>
      <c r="B3184" t="s">
        <v>2018</v>
      </c>
      <c r="C3184" t="s">
        <v>899</v>
      </c>
      <c r="D3184">
        <v>96389</v>
      </c>
      <c r="E3184">
        <v>91881</v>
      </c>
      <c r="F3184">
        <v>4.9000000000000004</v>
      </c>
      <c r="G3184">
        <v>91738</v>
      </c>
      <c r="H3184">
        <v>6.5</v>
      </c>
      <c r="I3184">
        <v>23.5</v>
      </c>
      <c r="J3184">
        <v>14.3</v>
      </c>
      <c r="K3184">
        <v>49.6</v>
      </c>
      <c r="L3184">
        <v>91.3</v>
      </c>
      <c r="M3184">
        <v>3.4</v>
      </c>
      <c r="N3184">
        <v>1.3</v>
      </c>
      <c r="O3184">
        <v>1.3</v>
      </c>
      <c r="P3184">
        <v>0.2</v>
      </c>
      <c r="Q3184">
        <v>2.5</v>
      </c>
      <c r="R3184">
        <v>14.3</v>
      </c>
      <c r="S3184">
        <v>78.7</v>
      </c>
      <c r="T3184">
        <v>80.5</v>
      </c>
      <c r="U3184">
        <v>2.8</v>
      </c>
      <c r="V3184">
        <v>6.8</v>
      </c>
      <c r="W3184">
        <v>93.3</v>
      </c>
      <c r="X3184">
        <v>25.1</v>
      </c>
      <c r="Y3184">
        <v>12064</v>
      </c>
      <c r="Z3184">
        <v>15.4</v>
      </c>
      <c r="AA3184">
        <v>41653</v>
      </c>
      <c r="AB3184">
        <v>68.2</v>
      </c>
      <c r="AC3184">
        <v>18.600000000000001</v>
      </c>
      <c r="AD3184">
        <v>181700</v>
      </c>
      <c r="AE3184">
        <v>36859</v>
      </c>
      <c r="AF3184">
        <v>2.48</v>
      </c>
      <c r="AG3184">
        <v>28505</v>
      </c>
      <c r="AH3184">
        <v>55864</v>
      </c>
      <c r="AI3184">
        <v>10.8</v>
      </c>
      <c r="AJ3184">
        <v>2909</v>
      </c>
      <c r="AK3184">
        <v>33066</v>
      </c>
      <c r="AL3184">
        <v>3.5</v>
      </c>
      <c r="AM3184">
        <v>7085</v>
      </c>
      <c r="AN3184">
        <v>8411</v>
      </c>
      <c r="AO3184">
        <v>0.4</v>
      </c>
      <c r="AP3184">
        <v>0.4</v>
      </c>
      <c r="AQ3184">
        <v>1.1000000000000001</v>
      </c>
      <c r="AR3184">
        <v>0</v>
      </c>
      <c r="AS3184">
        <v>4.7</v>
      </c>
      <c r="AT3184">
        <v>29.8</v>
      </c>
      <c r="AU3184">
        <v>2420198</v>
      </c>
      <c r="AV3184">
        <v>628089</v>
      </c>
      <c r="AW3184">
        <v>1720451</v>
      </c>
      <c r="AX3184">
        <v>19866</v>
      </c>
      <c r="AY3184">
        <v>173722</v>
      </c>
      <c r="AZ3184">
        <v>403</v>
      </c>
      <c r="BA3184">
        <v>2685.91</v>
      </c>
      <c r="BB3184">
        <v>34.200000000000003</v>
      </c>
    </row>
    <row r="3185" spans="1:54" x14ac:dyDescent="0.3">
      <c r="A3185">
        <v>56023</v>
      </c>
      <c r="B3185" t="s">
        <v>101</v>
      </c>
      <c r="C3185" t="s">
        <v>899</v>
      </c>
      <c r="D3185">
        <v>18567</v>
      </c>
      <c r="E3185">
        <v>18106</v>
      </c>
      <c r="F3185">
        <v>2.5</v>
      </c>
      <c r="G3185">
        <v>18106</v>
      </c>
      <c r="H3185">
        <v>6.6</v>
      </c>
      <c r="I3185">
        <v>27</v>
      </c>
      <c r="J3185">
        <v>14.8</v>
      </c>
      <c r="K3185">
        <v>49.3</v>
      </c>
      <c r="L3185">
        <v>96.6</v>
      </c>
      <c r="M3185">
        <v>0.8</v>
      </c>
      <c r="N3185">
        <v>1.1000000000000001</v>
      </c>
      <c r="O3185">
        <v>0.4</v>
      </c>
      <c r="P3185">
        <v>0.1</v>
      </c>
      <c r="Q3185">
        <v>1.1000000000000001</v>
      </c>
      <c r="R3185">
        <v>4.5</v>
      </c>
      <c r="S3185">
        <v>92.6</v>
      </c>
      <c r="T3185">
        <v>86.5</v>
      </c>
      <c r="U3185">
        <v>2.1</v>
      </c>
      <c r="V3185">
        <v>4.3</v>
      </c>
      <c r="W3185">
        <v>93</v>
      </c>
      <c r="X3185">
        <v>21</v>
      </c>
      <c r="Y3185">
        <v>1076</v>
      </c>
      <c r="Z3185">
        <v>29.1</v>
      </c>
      <c r="AA3185">
        <v>9014</v>
      </c>
      <c r="AB3185">
        <v>82.8</v>
      </c>
      <c r="AC3185">
        <v>7.6</v>
      </c>
      <c r="AD3185">
        <v>190900</v>
      </c>
      <c r="AE3185">
        <v>6245</v>
      </c>
      <c r="AF3185">
        <v>2.88</v>
      </c>
      <c r="AG3185">
        <v>25834</v>
      </c>
      <c r="AH3185">
        <v>64205</v>
      </c>
      <c r="AI3185">
        <v>6.9</v>
      </c>
      <c r="AJ3185">
        <v>625</v>
      </c>
      <c r="AK3185">
        <v>4021</v>
      </c>
      <c r="AL3185">
        <v>-4.3</v>
      </c>
      <c r="AM3185">
        <v>1818</v>
      </c>
      <c r="AN3185">
        <v>2598</v>
      </c>
      <c r="AO3185">
        <v>0</v>
      </c>
      <c r="AP3185">
        <v>0</v>
      </c>
      <c r="AQ3185">
        <v>1.5</v>
      </c>
      <c r="AR3185">
        <v>0</v>
      </c>
      <c r="AS3185">
        <v>0</v>
      </c>
      <c r="AT3185">
        <v>21.2</v>
      </c>
      <c r="AU3185">
        <v>0</v>
      </c>
      <c r="AV3185">
        <v>26778</v>
      </c>
      <c r="AW3185">
        <v>221712</v>
      </c>
      <c r="AX3185">
        <v>13705</v>
      </c>
      <c r="AY3185">
        <v>21115</v>
      </c>
      <c r="AZ3185">
        <v>68</v>
      </c>
      <c r="BA3185">
        <v>4076.13</v>
      </c>
      <c r="BB3185">
        <v>4.4000000000000004</v>
      </c>
    </row>
    <row r="3186" spans="1:54" x14ac:dyDescent="0.3">
      <c r="A3186">
        <v>56025</v>
      </c>
      <c r="B3186" t="s">
        <v>2019</v>
      </c>
      <c r="C3186" t="s">
        <v>899</v>
      </c>
      <c r="D3186">
        <v>81624</v>
      </c>
      <c r="E3186">
        <v>75450</v>
      </c>
      <c r="F3186">
        <v>8.1999999999999993</v>
      </c>
      <c r="G3186">
        <v>75450</v>
      </c>
      <c r="H3186">
        <v>6.8</v>
      </c>
      <c r="I3186">
        <v>23.9</v>
      </c>
      <c r="J3186">
        <v>12.8</v>
      </c>
      <c r="K3186">
        <v>49.5</v>
      </c>
      <c r="L3186">
        <v>93.8</v>
      </c>
      <c r="M3186">
        <v>1.7</v>
      </c>
      <c r="N3186">
        <v>1.4</v>
      </c>
      <c r="O3186">
        <v>0.9</v>
      </c>
      <c r="P3186">
        <v>0.1</v>
      </c>
      <c r="Q3186">
        <v>2.1</v>
      </c>
      <c r="R3186">
        <v>8.1</v>
      </c>
      <c r="S3186">
        <v>86.8</v>
      </c>
      <c r="T3186">
        <v>81.099999999999994</v>
      </c>
      <c r="U3186">
        <v>2.2999999999999998</v>
      </c>
      <c r="V3186">
        <v>5.3</v>
      </c>
      <c r="W3186">
        <v>91.8</v>
      </c>
      <c r="X3186">
        <v>22.3</v>
      </c>
      <c r="Y3186">
        <v>6377</v>
      </c>
      <c r="Z3186">
        <v>18.100000000000001</v>
      </c>
      <c r="AA3186">
        <v>35825</v>
      </c>
      <c r="AB3186">
        <v>69.7</v>
      </c>
      <c r="AC3186">
        <v>17</v>
      </c>
      <c r="AD3186">
        <v>178300</v>
      </c>
      <c r="AE3186">
        <v>31116</v>
      </c>
      <c r="AF3186">
        <v>2.44</v>
      </c>
      <c r="AG3186">
        <v>29877</v>
      </c>
      <c r="AH3186">
        <v>57791</v>
      </c>
      <c r="AI3186">
        <v>9.9</v>
      </c>
      <c r="AJ3186">
        <v>2944</v>
      </c>
      <c r="AK3186">
        <v>35672</v>
      </c>
      <c r="AL3186">
        <v>2</v>
      </c>
      <c r="AM3186">
        <v>5545</v>
      </c>
      <c r="AN3186">
        <v>8052</v>
      </c>
      <c r="AO3186">
        <v>0</v>
      </c>
      <c r="AP3186">
        <v>0.4</v>
      </c>
      <c r="AQ3186">
        <v>0.6</v>
      </c>
      <c r="AR3186">
        <v>0</v>
      </c>
      <c r="AS3186">
        <v>2</v>
      </c>
      <c r="AT3186">
        <v>24</v>
      </c>
      <c r="AU3186">
        <v>1230635</v>
      </c>
      <c r="AV3186">
        <v>2889434</v>
      </c>
      <c r="AW3186">
        <v>1377032</v>
      </c>
      <c r="AX3186">
        <v>19174</v>
      </c>
      <c r="AY3186">
        <v>167974</v>
      </c>
      <c r="AZ3186">
        <v>330</v>
      </c>
      <c r="BA3186">
        <v>5340.35</v>
      </c>
      <c r="BB3186">
        <v>14.1</v>
      </c>
    </row>
    <row r="3187" spans="1:54" x14ac:dyDescent="0.3">
      <c r="A3187">
        <v>56027</v>
      </c>
      <c r="B3187" t="s">
        <v>2020</v>
      </c>
      <c r="C3187" t="s">
        <v>899</v>
      </c>
      <c r="D3187">
        <v>2463</v>
      </c>
      <c r="E3187">
        <v>2484</v>
      </c>
      <c r="F3187">
        <v>-0.8</v>
      </c>
      <c r="G3187">
        <v>2484</v>
      </c>
      <c r="H3187">
        <v>4.7</v>
      </c>
      <c r="I3187">
        <v>16.600000000000001</v>
      </c>
      <c r="J3187">
        <v>21.2</v>
      </c>
      <c r="K3187">
        <v>54.3</v>
      </c>
      <c r="L3187">
        <v>95</v>
      </c>
      <c r="M3187">
        <v>1.1000000000000001</v>
      </c>
      <c r="N3187">
        <v>1.2</v>
      </c>
      <c r="O3187">
        <v>0.4</v>
      </c>
      <c r="P3187">
        <v>0</v>
      </c>
      <c r="Q3187">
        <v>2.2999999999999998</v>
      </c>
      <c r="R3187">
        <v>2.6</v>
      </c>
      <c r="S3187">
        <v>92.7</v>
      </c>
      <c r="T3187">
        <v>81.7</v>
      </c>
      <c r="U3187">
        <v>0.6</v>
      </c>
      <c r="V3187">
        <v>1.4</v>
      </c>
      <c r="W3187">
        <v>90.9</v>
      </c>
      <c r="X3187">
        <v>18.5</v>
      </c>
      <c r="Y3187">
        <v>192</v>
      </c>
      <c r="Z3187">
        <v>17</v>
      </c>
      <c r="AA3187">
        <v>1337</v>
      </c>
      <c r="AB3187">
        <v>62.2</v>
      </c>
      <c r="AC3187">
        <v>11.2</v>
      </c>
      <c r="AD3187">
        <v>147700</v>
      </c>
      <c r="AE3187">
        <v>1045</v>
      </c>
      <c r="AF3187">
        <v>2.1800000000000002</v>
      </c>
      <c r="AG3187">
        <v>26797</v>
      </c>
      <c r="AH3187">
        <v>38438</v>
      </c>
      <c r="AI3187">
        <v>16.3</v>
      </c>
      <c r="AJ3187">
        <v>93</v>
      </c>
      <c r="AK3187">
        <v>457</v>
      </c>
      <c r="AL3187">
        <v>1.1000000000000001</v>
      </c>
      <c r="AM3187">
        <v>256</v>
      </c>
      <c r="AN3187">
        <v>463</v>
      </c>
      <c r="AO3187">
        <v>0</v>
      </c>
      <c r="AP3187">
        <v>0</v>
      </c>
      <c r="AQ3187">
        <v>0</v>
      </c>
      <c r="AR3187">
        <v>0</v>
      </c>
      <c r="AS3187">
        <v>0</v>
      </c>
      <c r="AT3187">
        <v>0</v>
      </c>
      <c r="AU3187">
        <v>0</v>
      </c>
      <c r="AV3187">
        <v>0</v>
      </c>
      <c r="AW3187">
        <v>19649</v>
      </c>
      <c r="AX3187">
        <v>8408</v>
      </c>
      <c r="AY3187">
        <v>3071</v>
      </c>
      <c r="AZ3187">
        <v>1</v>
      </c>
      <c r="BA3187">
        <v>2626.04</v>
      </c>
      <c r="BB3187">
        <v>0.9</v>
      </c>
    </row>
    <row r="3188" spans="1:54" x14ac:dyDescent="0.3">
      <c r="A3188">
        <v>56029</v>
      </c>
      <c r="B3188" t="s">
        <v>202</v>
      </c>
      <c r="C3188" t="s">
        <v>899</v>
      </c>
      <c r="D3188">
        <v>28989</v>
      </c>
      <c r="E3188">
        <v>28205</v>
      </c>
      <c r="F3188">
        <v>2.8</v>
      </c>
      <c r="G3188">
        <v>28205</v>
      </c>
      <c r="H3188">
        <v>5.5</v>
      </c>
      <c r="I3188">
        <v>20.5</v>
      </c>
      <c r="J3188">
        <v>20.100000000000001</v>
      </c>
      <c r="K3188">
        <v>50.1</v>
      </c>
      <c r="L3188">
        <v>95.6</v>
      </c>
      <c r="M3188">
        <v>1.1000000000000001</v>
      </c>
      <c r="N3188">
        <v>0.9</v>
      </c>
      <c r="O3188">
        <v>0.8</v>
      </c>
      <c r="P3188">
        <v>0.1</v>
      </c>
      <c r="Q3188">
        <v>1.4</v>
      </c>
      <c r="R3188">
        <v>5.8</v>
      </c>
      <c r="S3188">
        <v>90.4</v>
      </c>
      <c r="T3188">
        <v>84.1</v>
      </c>
      <c r="U3188">
        <v>3.2</v>
      </c>
      <c r="V3188">
        <v>6.1</v>
      </c>
      <c r="W3188">
        <v>93.3</v>
      </c>
      <c r="X3188">
        <v>27.8</v>
      </c>
      <c r="Y3188">
        <v>2571</v>
      </c>
      <c r="Z3188">
        <v>16.899999999999999</v>
      </c>
      <c r="AA3188">
        <v>13913</v>
      </c>
      <c r="AB3188">
        <v>72.099999999999994</v>
      </c>
      <c r="AC3188">
        <v>11.2</v>
      </c>
      <c r="AD3188">
        <v>212100</v>
      </c>
      <c r="AE3188">
        <v>11801</v>
      </c>
      <c r="AF3188">
        <v>2.35</v>
      </c>
      <c r="AG3188">
        <v>27824</v>
      </c>
      <c r="AH3188">
        <v>53951</v>
      </c>
      <c r="AI3188">
        <v>8.1999999999999993</v>
      </c>
      <c r="AJ3188">
        <v>1204</v>
      </c>
      <c r="AK3188">
        <v>9394</v>
      </c>
      <c r="AL3188">
        <v>-4.9000000000000004</v>
      </c>
      <c r="AM3188">
        <v>3057</v>
      </c>
      <c r="AN3188">
        <v>3896</v>
      </c>
      <c r="AO3188">
        <v>0</v>
      </c>
      <c r="AP3188">
        <v>0.7</v>
      </c>
      <c r="AQ3188">
        <v>0</v>
      </c>
      <c r="AR3188">
        <v>0</v>
      </c>
      <c r="AS3188">
        <v>1.8</v>
      </c>
      <c r="AT3188">
        <v>22.5</v>
      </c>
      <c r="AU3188">
        <v>62727</v>
      </c>
      <c r="AV3188">
        <v>155545</v>
      </c>
      <c r="AW3188">
        <v>388380</v>
      </c>
      <c r="AX3188">
        <v>14271</v>
      </c>
      <c r="AY3188">
        <v>132951</v>
      </c>
      <c r="AZ3188">
        <v>131</v>
      </c>
      <c r="BA3188">
        <v>6942.08</v>
      </c>
      <c r="BB3188">
        <v>4.0999999999999996</v>
      </c>
    </row>
    <row r="3189" spans="1:54" x14ac:dyDescent="0.3">
      <c r="A3189">
        <v>56031</v>
      </c>
      <c r="B3189" t="s">
        <v>1643</v>
      </c>
      <c r="C3189" t="s">
        <v>899</v>
      </c>
      <c r="D3189">
        <v>8799</v>
      </c>
      <c r="E3189">
        <v>8667</v>
      </c>
      <c r="F3189">
        <v>1.5</v>
      </c>
      <c r="G3189">
        <v>8667</v>
      </c>
      <c r="H3189">
        <v>4.9000000000000004</v>
      </c>
      <c r="I3189">
        <v>20.399999999999999</v>
      </c>
      <c r="J3189">
        <v>22.7</v>
      </c>
      <c r="K3189">
        <v>49.1</v>
      </c>
      <c r="L3189">
        <v>96.3</v>
      </c>
      <c r="M3189">
        <v>0.7</v>
      </c>
      <c r="N3189">
        <v>0.8</v>
      </c>
      <c r="O3189">
        <v>0.5</v>
      </c>
      <c r="P3189">
        <v>0.2</v>
      </c>
      <c r="Q3189">
        <v>1.5</v>
      </c>
      <c r="R3189">
        <v>8.1</v>
      </c>
      <c r="S3189">
        <v>88.9</v>
      </c>
      <c r="T3189">
        <v>83.8</v>
      </c>
      <c r="U3189">
        <v>1.6</v>
      </c>
      <c r="V3189">
        <v>3.5</v>
      </c>
      <c r="W3189">
        <v>92.6</v>
      </c>
      <c r="X3189">
        <v>23.2</v>
      </c>
      <c r="Y3189">
        <v>916</v>
      </c>
      <c r="Z3189">
        <v>17.100000000000001</v>
      </c>
      <c r="AA3189">
        <v>4704</v>
      </c>
      <c r="AB3189">
        <v>78.3</v>
      </c>
      <c r="AC3189">
        <v>4.9000000000000004</v>
      </c>
      <c r="AD3189">
        <v>147100</v>
      </c>
      <c r="AE3189">
        <v>3642</v>
      </c>
      <c r="AF3189">
        <v>2.36</v>
      </c>
      <c r="AG3189">
        <v>26335</v>
      </c>
      <c r="AH3189">
        <v>45512</v>
      </c>
      <c r="AI3189">
        <v>16.100000000000001</v>
      </c>
      <c r="AJ3189">
        <v>269</v>
      </c>
      <c r="AK3189">
        <v>2113</v>
      </c>
      <c r="AL3189">
        <v>-0.4</v>
      </c>
      <c r="AM3189">
        <v>758</v>
      </c>
      <c r="AN3189">
        <v>1065</v>
      </c>
      <c r="AO3189">
        <v>0</v>
      </c>
      <c r="AP3189">
        <v>0</v>
      </c>
      <c r="AQ3189">
        <v>0</v>
      </c>
      <c r="AR3189">
        <v>0</v>
      </c>
      <c r="AS3189">
        <v>0</v>
      </c>
      <c r="AT3189">
        <v>33</v>
      </c>
      <c r="AU3189">
        <v>0</v>
      </c>
      <c r="AV3189">
        <v>34092</v>
      </c>
      <c r="AW3189">
        <v>93405</v>
      </c>
      <c r="AX3189">
        <v>11163</v>
      </c>
      <c r="AY3189">
        <v>12103</v>
      </c>
      <c r="AZ3189">
        <v>22</v>
      </c>
      <c r="BA3189">
        <v>2084.21</v>
      </c>
      <c r="BB3189">
        <v>4.2</v>
      </c>
    </row>
    <row r="3190" spans="1:54" x14ac:dyDescent="0.3">
      <c r="A3190">
        <v>56033</v>
      </c>
      <c r="B3190" t="s">
        <v>1444</v>
      </c>
      <c r="C3190" t="s">
        <v>899</v>
      </c>
      <c r="D3190">
        <v>30032</v>
      </c>
      <c r="E3190">
        <v>29116</v>
      </c>
      <c r="F3190">
        <v>3.1</v>
      </c>
      <c r="G3190">
        <v>29116</v>
      </c>
      <c r="H3190">
        <v>5.6</v>
      </c>
      <c r="I3190">
        <v>21.6</v>
      </c>
      <c r="J3190">
        <v>18.3</v>
      </c>
      <c r="K3190">
        <v>50</v>
      </c>
      <c r="L3190">
        <v>95.2</v>
      </c>
      <c r="M3190">
        <v>1</v>
      </c>
      <c r="N3190">
        <v>1.4</v>
      </c>
      <c r="O3190">
        <v>0.9</v>
      </c>
      <c r="P3190">
        <v>0.1</v>
      </c>
      <c r="Q3190">
        <v>1.4</v>
      </c>
      <c r="R3190">
        <v>4.2</v>
      </c>
      <c r="S3190">
        <v>91.6</v>
      </c>
      <c r="T3190">
        <v>83.8</v>
      </c>
      <c r="U3190">
        <v>2.9</v>
      </c>
      <c r="V3190">
        <v>4.8</v>
      </c>
      <c r="W3190">
        <v>94.1</v>
      </c>
      <c r="X3190">
        <v>27.4</v>
      </c>
      <c r="Y3190">
        <v>3107</v>
      </c>
      <c r="Z3190">
        <v>17.7</v>
      </c>
      <c r="AA3190">
        <v>14362</v>
      </c>
      <c r="AB3190">
        <v>69.3</v>
      </c>
      <c r="AC3190">
        <v>14.4</v>
      </c>
      <c r="AD3190">
        <v>220400</v>
      </c>
      <c r="AE3190">
        <v>12381</v>
      </c>
      <c r="AF3190">
        <v>2.29</v>
      </c>
      <c r="AG3190">
        <v>27948</v>
      </c>
      <c r="AH3190">
        <v>52008</v>
      </c>
      <c r="AI3190">
        <v>8.8000000000000007</v>
      </c>
      <c r="AJ3190">
        <v>1142</v>
      </c>
      <c r="AK3190">
        <v>9474</v>
      </c>
      <c r="AL3190">
        <v>-1.1000000000000001</v>
      </c>
      <c r="AM3190">
        <v>2676</v>
      </c>
      <c r="AN3190">
        <v>3524</v>
      </c>
      <c r="AO3190">
        <v>0</v>
      </c>
      <c r="AP3190">
        <v>0</v>
      </c>
      <c r="AQ3190">
        <v>0.8</v>
      </c>
      <c r="AR3190">
        <v>0</v>
      </c>
      <c r="AS3190">
        <v>0</v>
      </c>
      <c r="AT3190">
        <v>21.7</v>
      </c>
      <c r="AU3190">
        <v>0</v>
      </c>
      <c r="AV3190">
        <v>0</v>
      </c>
      <c r="AW3190">
        <v>478180</v>
      </c>
      <c r="AX3190">
        <v>17110</v>
      </c>
      <c r="AY3190">
        <v>66787</v>
      </c>
      <c r="AZ3190">
        <v>117</v>
      </c>
      <c r="BA3190">
        <v>2523.9899999999998</v>
      </c>
      <c r="BB3190">
        <v>11.5</v>
      </c>
    </row>
    <row r="3191" spans="1:54" x14ac:dyDescent="0.3">
      <c r="A3191">
        <v>56035</v>
      </c>
      <c r="B3191" t="s">
        <v>2021</v>
      </c>
      <c r="C3191" t="s">
        <v>899</v>
      </c>
      <c r="D3191">
        <v>10057</v>
      </c>
      <c r="E3191">
        <v>10247</v>
      </c>
      <c r="F3191">
        <v>-1.9</v>
      </c>
      <c r="G3191">
        <v>10247</v>
      </c>
      <c r="H3191">
        <v>5.8</v>
      </c>
      <c r="I3191">
        <v>24</v>
      </c>
      <c r="J3191">
        <v>12.6</v>
      </c>
      <c r="K3191">
        <v>46.3</v>
      </c>
      <c r="L3191">
        <v>94.8</v>
      </c>
      <c r="M3191">
        <v>1.3</v>
      </c>
      <c r="N3191">
        <v>1.1000000000000001</v>
      </c>
      <c r="O3191">
        <v>1.3</v>
      </c>
      <c r="P3191">
        <v>0.1</v>
      </c>
      <c r="Q3191">
        <v>1.5</v>
      </c>
      <c r="R3191">
        <v>8.1</v>
      </c>
      <c r="S3191">
        <v>87.5</v>
      </c>
      <c r="T3191">
        <v>82.7</v>
      </c>
      <c r="U3191">
        <v>2.9</v>
      </c>
      <c r="V3191">
        <v>3.6</v>
      </c>
      <c r="W3191">
        <v>95.6</v>
      </c>
      <c r="X3191">
        <v>23.3</v>
      </c>
      <c r="Y3191">
        <v>734</v>
      </c>
      <c r="Z3191">
        <v>23.3</v>
      </c>
      <c r="AA3191">
        <v>5866</v>
      </c>
      <c r="AB3191">
        <v>74.400000000000006</v>
      </c>
      <c r="AC3191">
        <v>3.5</v>
      </c>
      <c r="AD3191">
        <v>282800</v>
      </c>
      <c r="AE3191">
        <v>3502</v>
      </c>
      <c r="AF3191">
        <v>2.84</v>
      </c>
      <c r="AG3191">
        <v>35944</v>
      </c>
      <c r="AH3191">
        <v>77900</v>
      </c>
      <c r="AI3191">
        <v>6.1</v>
      </c>
      <c r="AJ3191">
        <v>460</v>
      </c>
      <c r="AK3191">
        <v>3416</v>
      </c>
      <c r="AL3191">
        <v>-5.6</v>
      </c>
      <c r="AM3191">
        <v>969</v>
      </c>
      <c r="AN3191">
        <v>1559</v>
      </c>
      <c r="AO3191">
        <v>0</v>
      </c>
      <c r="AP3191">
        <v>0</v>
      </c>
      <c r="AQ3191">
        <v>0</v>
      </c>
      <c r="AR3191">
        <v>0</v>
      </c>
      <c r="AS3191">
        <v>0</v>
      </c>
      <c r="AT3191">
        <v>17.3</v>
      </c>
      <c r="AU3191">
        <v>0</v>
      </c>
      <c r="AV3191">
        <v>0</v>
      </c>
      <c r="AW3191">
        <v>82792</v>
      </c>
      <c r="AX3191">
        <v>10563</v>
      </c>
      <c r="AY3191">
        <v>19746</v>
      </c>
      <c r="AZ3191">
        <v>27</v>
      </c>
      <c r="BA3191">
        <v>4886.54</v>
      </c>
      <c r="BB3191">
        <v>2.1</v>
      </c>
    </row>
    <row r="3192" spans="1:54" x14ac:dyDescent="0.3">
      <c r="A3192">
        <v>56037</v>
      </c>
      <c r="B3192" t="s">
        <v>2022</v>
      </c>
      <c r="C3192" t="s">
        <v>899</v>
      </c>
      <c r="D3192">
        <v>45010</v>
      </c>
      <c r="E3192">
        <v>43806</v>
      </c>
      <c r="F3192">
        <v>2.7</v>
      </c>
      <c r="G3192">
        <v>43806</v>
      </c>
      <c r="H3192">
        <v>7.3</v>
      </c>
      <c r="I3192">
        <v>27</v>
      </c>
      <c r="J3192">
        <v>9.5</v>
      </c>
      <c r="K3192">
        <v>48.1</v>
      </c>
      <c r="L3192">
        <v>94.3</v>
      </c>
      <c r="M3192">
        <v>1.5</v>
      </c>
      <c r="N3192">
        <v>1.3</v>
      </c>
      <c r="O3192">
        <v>0.9</v>
      </c>
      <c r="P3192">
        <v>0.2</v>
      </c>
      <c r="Q3192">
        <v>1.8</v>
      </c>
      <c r="R3192">
        <v>15.8</v>
      </c>
      <c r="S3192">
        <v>79.7</v>
      </c>
      <c r="T3192">
        <v>80.400000000000006</v>
      </c>
      <c r="U3192">
        <v>5.5</v>
      </c>
      <c r="V3192">
        <v>9.8000000000000007</v>
      </c>
      <c r="W3192">
        <v>91</v>
      </c>
      <c r="X3192">
        <v>18.100000000000001</v>
      </c>
      <c r="Y3192">
        <v>3701</v>
      </c>
      <c r="Z3192">
        <v>21.3</v>
      </c>
      <c r="AA3192">
        <v>19077</v>
      </c>
      <c r="AB3192">
        <v>71.5</v>
      </c>
      <c r="AC3192">
        <v>16.8</v>
      </c>
      <c r="AD3192">
        <v>177300</v>
      </c>
      <c r="AE3192">
        <v>16682</v>
      </c>
      <c r="AF3192">
        <v>2.62</v>
      </c>
      <c r="AG3192">
        <v>30517</v>
      </c>
      <c r="AH3192">
        <v>71525</v>
      </c>
      <c r="AI3192">
        <v>11.3</v>
      </c>
      <c r="AJ3192">
        <v>1347</v>
      </c>
      <c r="AK3192">
        <v>17053</v>
      </c>
      <c r="AL3192">
        <v>-2.8</v>
      </c>
      <c r="AM3192">
        <v>2165</v>
      </c>
      <c r="AN3192">
        <v>4052</v>
      </c>
      <c r="AO3192">
        <v>0</v>
      </c>
      <c r="AP3192">
        <v>0</v>
      </c>
      <c r="AQ3192">
        <v>0.7</v>
      </c>
      <c r="AR3192">
        <v>0</v>
      </c>
      <c r="AS3192">
        <v>3.8</v>
      </c>
      <c r="AT3192">
        <v>27.2</v>
      </c>
      <c r="AU3192">
        <v>0</v>
      </c>
      <c r="AV3192">
        <v>437493</v>
      </c>
      <c r="AW3192">
        <v>898189</v>
      </c>
      <c r="AX3192">
        <v>22843</v>
      </c>
      <c r="AY3192">
        <v>150439</v>
      </c>
      <c r="AZ3192">
        <v>227</v>
      </c>
      <c r="BA3192">
        <v>10426.65</v>
      </c>
      <c r="BB3192">
        <v>4.2</v>
      </c>
    </row>
    <row r="3193" spans="1:54" x14ac:dyDescent="0.3">
      <c r="A3193">
        <v>56039</v>
      </c>
      <c r="B3193" t="s">
        <v>1331</v>
      </c>
      <c r="C3193" t="s">
        <v>899</v>
      </c>
      <c r="D3193">
        <v>22930</v>
      </c>
      <c r="E3193">
        <v>21294</v>
      </c>
      <c r="F3193">
        <v>7.7</v>
      </c>
      <c r="G3193">
        <v>21294</v>
      </c>
      <c r="H3193">
        <v>5.7</v>
      </c>
      <c r="I3193">
        <v>19.100000000000001</v>
      </c>
      <c r="J3193">
        <v>12.2</v>
      </c>
      <c r="K3193">
        <v>48.2</v>
      </c>
      <c r="L3193">
        <v>94.9</v>
      </c>
      <c r="M3193">
        <v>1.2</v>
      </c>
      <c r="N3193">
        <v>1</v>
      </c>
      <c r="O3193">
        <v>1.3</v>
      </c>
      <c r="P3193">
        <v>0.1</v>
      </c>
      <c r="Q3193">
        <v>1.5</v>
      </c>
      <c r="R3193">
        <v>15.2</v>
      </c>
      <c r="S3193">
        <v>80.900000000000006</v>
      </c>
      <c r="T3193">
        <v>86</v>
      </c>
      <c r="U3193">
        <v>9.1</v>
      </c>
      <c r="V3193">
        <v>15.1</v>
      </c>
      <c r="W3193">
        <v>96.8</v>
      </c>
      <c r="X3193">
        <v>48.7</v>
      </c>
      <c r="Y3193">
        <v>1353</v>
      </c>
      <c r="Z3193">
        <v>14.5</v>
      </c>
      <c r="AA3193">
        <v>13269</v>
      </c>
      <c r="AB3193">
        <v>59.1</v>
      </c>
      <c r="AC3193">
        <v>29.5</v>
      </c>
      <c r="AD3193">
        <v>660100</v>
      </c>
      <c r="AE3193">
        <v>7583</v>
      </c>
      <c r="AF3193">
        <v>2.76</v>
      </c>
      <c r="AG3193">
        <v>43444</v>
      </c>
      <c r="AH3193">
        <v>68078</v>
      </c>
      <c r="AI3193">
        <v>8.1999999999999993</v>
      </c>
      <c r="AJ3193">
        <v>1952</v>
      </c>
      <c r="AK3193">
        <v>15357</v>
      </c>
      <c r="AL3193">
        <v>0.3</v>
      </c>
      <c r="AM3193">
        <v>4609</v>
      </c>
      <c r="AN3193">
        <v>5974</v>
      </c>
      <c r="AO3193">
        <v>0</v>
      </c>
      <c r="AP3193">
        <v>0</v>
      </c>
      <c r="AQ3193">
        <v>0.5</v>
      </c>
      <c r="AR3193">
        <v>0</v>
      </c>
      <c r="AS3193">
        <v>3.3</v>
      </c>
      <c r="AT3193">
        <v>25.3</v>
      </c>
      <c r="AU3193">
        <v>0</v>
      </c>
      <c r="AV3193">
        <v>0</v>
      </c>
      <c r="AW3193">
        <v>515644</v>
      </c>
      <c r="AX3193">
        <v>25688</v>
      </c>
      <c r="AY3193">
        <v>327363</v>
      </c>
      <c r="AZ3193">
        <v>145</v>
      </c>
      <c r="BA3193">
        <v>3995.38</v>
      </c>
      <c r="BB3193">
        <v>5.3</v>
      </c>
    </row>
    <row r="3194" spans="1:54" x14ac:dyDescent="0.3">
      <c r="A3194">
        <v>56041</v>
      </c>
      <c r="B3194" t="s">
        <v>2023</v>
      </c>
      <c r="C3194" t="s">
        <v>899</v>
      </c>
      <c r="D3194">
        <v>20904</v>
      </c>
      <c r="E3194">
        <v>21118</v>
      </c>
      <c r="F3194">
        <v>-1</v>
      </c>
      <c r="G3194">
        <v>21118</v>
      </c>
      <c r="H3194">
        <v>7.6</v>
      </c>
      <c r="I3194">
        <v>29.8</v>
      </c>
      <c r="J3194">
        <v>11</v>
      </c>
      <c r="K3194">
        <v>49.6</v>
      </c>
      <c r="L3194">
        <v>95.4</v>
      </c>
      <c r="M3194">
        <v>0.9</v>
      </c>
      <c r="N3194">
        <v>1.2</v>
      </c>
      <c r="O3194">
        <v>0.5</v>
      </c>
      <c r="P3194">
        <v>0.2</v>
      </c>
      <c r="Q3194">
        <v>1.8</v>
      </c>
      <c r="R3194">
        <v>9.1999999999999993</v>
      </c>
      <c r="S3194">
        <v>87.3</v>
      </c>
      <c r="T3194">
        <v>81.8</v>
      </c>
      <c r="U3194">
        <v>3.4</v>
      </c>
      <c r="V3194">
        <v>6.6</v>
      </c>
      <c r="W3194">
        <v>89.2</v>
      </c>
      <c r="X3194">
        <v>18.899999999999999</v>
      </c>
      <c r="Y3194">
        <v>1359</v>
      </c>
      <c r="Z3194">
        <v>20.399999999999999</v>
      </c>
      <c r="AA3194">
        <v>8773</v>
      </c>
      <c r="AB3194">
        <v>72.7</v>
      </c>
      <c r="AC3194">
        <v>15.5</v>
      </c>
      <c r="AD3194">
        <v>181700</v>
      </c>
      <c r="AE3194">
        <v>7290</v>
      </c>
      <c r="AF3194">
        <v>2.85</v>
      </c>
      <c r="AG3194">
        <v>25513</v>
      </c>
      <c r="AH3194">
        <v>58515</v>
      </c>
      <c r="AI3194">
        <v>13.3</v>
      </c>
      <c r="AJ3194">
        <v>595</v>
      </c>
      <c r="AK3194">
        <v>7712</v>
      </c>
      <c r="AL3194">
        <v>-1.6</v>
      </c>
      <c r="AM3194">
        <v>1366</v>
      </c>
      <c r="AN3194">
        <v>1983</v>
      </c>
      <c r="AO3194">
        <v>0</v>
      </c>
      <c r="AP3194">
        <v>0</v>
      </c>
      <c r="AQ3194">
        <v>0</v>
      </c>
      <c r="AR3194">
        <v>0</v>
      </c>
      <c r="AS3194">
        <v>2.2000000000000002</v>
      </c>
      <c r="AT3194">
        <v>15.9</v>
      </c>
      <c r="AU3194">
        <v>0</v>
      </c>
      <c r="AV3194">
        <v>159375</v>
      </c>
      <c r="AW3194">
        <v>413983</v>
      </c>
      <c r="AX3194">
        <v>20626</v>
      </c>
      <c r="AY3194">
        <v>35497</v>
      </c>
      <c r="AZ3194">
        <v>40</v>
      </c>
      <c r="BA3194">
        <v>2081.2600000000002</v>
      </c>
      <c r="BB3194">
        <v>10.1</v>
      </c>
    </row>
    <row r="3195" spans="1:54" x14ac:dyDescent="0.3">
      <c r="A3195">
        <v>56043</v>
      </c>
      <c r="B3195" t="s">
        <v>2024</v>
      </c>
      <c r="C3195" t="s">
        <v>899</v>
      </c>
      <c r="D3195">
        <v>8322</v>
      </c>
      <c r="E3195">
        <v>8533</v>
      </c>
      <c r="F3195">
        <v>-2.5</v>
      </c>
      <c r="G3195">
        <v>8533</v>
      </c>
      <c r="H3195">
        <v>5.5</v>
      </c>
      <c r="I3195">
        <v>23.9</v>
      </c>
      <c r="J3195">
        <v>20.100000000000001</v>
      </c>
      <c r="K3195">
        <v>49.3</v>
      </c>
      <c r="L3195">
        <v>94.8</v>
      </c>
      <c r="M3195">
        <v>0.8</v>
      </c>
      <c r="N3195">
        <v>1.7</v>
      </c>
      <c r="O3195">
        <v>0.7</v>
      </c>
      <c r="P3195">
        <v>0.1</v>
      </c>
      <c r="Q3195">
        <v>1.8</v>
      </c>
      <c r="R3195">
        <v>13.9</v>
      </c>
      <c r="S3195">
        <v>82.7</v>
      </c>
      <c r="T3195">
        <v>88</v>
      </c>
      <c r="U3195">
        <v>5</v>
      </c>
      <c r="V3195">
        <v>10.4</v>
      </c>
      <c r="W3195">
        <v>90.5</v>
      </c>
      <c r="X3195">
        <v>23.6</v>
      </c>
      <c r="Y3195">
        <v>752</v>
      </c>
      <c r="Z3195">
        <v>12.4</v>
      </c>
      <c r="AA3195">
        <v>3810</v>
      </c>
      <c r="AB3195">
        <v>71.7</v>
      </c>
      <c r="AC3195">
        <v>10.199999999999999</v>
      </c>
      <c r="AD3195">
        <v>162600</v>
      </c>
      <c r="AE3195">
        <v>3468</v>
      </c>
      <c r="AF3195">
        <v>2.4</v>
      </c>
      <c r="AG3195">
        <v>28308</v>
      </c>
      <c r="AH3195">
        <v>47104</v>
      </c>
      <c r="AI3195">
        <v>12.1</v>
      </c>
      <c r="AJ3195">
        <v>378</v>
      </c>
      <c r="AK3195">
        <v>2986</v>
      </c>
      <c r="AL3195">
        <v>-2.6</v>
      </c>
      <c r="AM3195">
        <v>665</v>
      </c>
      <c r="AN3195">
        <v>845</v>
      </c>
      <c r="AO3195">
        <v>0</v>
      </c>
      <c r="AP3195">
        <v>0</v>
      </c>
      <c r="AQ3195">
        <v>0</v>
      </c>
      <c r="AR3195">
        <v>0</v>
      </c>
      <c r="AS3195">
        <v>0</v>
      </c>
      <c r="AT3195">
        <v>26.9</v>
      </c>
      <c r="AU3195">
        <v>0</v>
      </c>
      <c r="AV3195">
        <v>12128</v>
      </c>
      <c r="AW3195">
        <v>98308</v>
      </c>
      <c r="AX3195">
        <v>12596</v>
      </c>
      <c r="AY3195">
        <v>10175</v>
      </c>
      <c r="AZ3195">
        <v>4</v>
      </c>
      <c r="BA3195">
        <v>2238.5500000000002</v>
      </c>
      <c r="BB3195">
        <v>3.8</v>
      </c>
    </row>
    <row r="3196" spans="1:54" x14ac:dyDescent="0.3">
      <c r="A3196">
        <v>56045</v>
      </c>
      <c r="B3196" t="s">
        <v>2025</v>
      </c>
      <c r="C3196" t="s">
        <v>899</v>
      </c>
      <c r="D3196">
        <v>7201</v>
      </c>
      <c r="E3196">
        <v>7208</v>
      </c>
      <c r="F3196">
        <v>-0.1</v>
      </c>
      <c r="G3196">
        <v>7208</v>
      </c>
      <c r="H3196">
        <v>6.5</v>
      </c>
      <c r="I3196">
        <v>21.6</v>
      </c>
      <c r="J3196">
        <v>18.100000000000001</v>
      </c>
      <c r="K3196">
        <v>47.4</v>
      </c>
      <c r="L3196">
        <v>95</v>
      </c>
      <c r="M3196">
        <v>0.7</v>
      </c>
      <c r="N3196">
        <v>1.7</v>
      </c>
      <c r="O3196">
        <v>0.4</v>
      </c>
      <c r="P3196">
        <v>0</v>
      </c>
      <c r="Q3196">
        <v>2.2000000000000002</v>
      </c>
      <c r="R3196">
        <v>4.2</v>
      </c>
      <c r="S3196">
        <v>91.5</v>
      </c>
      <c r="T3196">
        <v>88.7</v>
      </c>
      <c r="U3196">
        <v>0.4</v>
      </c>
      <c r="V3196">
        <v>1.7</v>
      </c>
      <c r="W3196">
        <v>90.2</v>
      </c>
      <c r="X3196">
        <v>17.2</v>
      </c>
      <c r="Y3196">
        <v>773</v>
      </c>
      <c r="Z3196">
        <v>28.6</v>
      </c>
      <c r="AA3196">
        <v>3500</v>
      </c>
      <c r="AB3196">
        <v>76.099999999999994</v>
      </c>
      <c r="AC3196">
        <v>7.5</v>
      </c>
      <c r="AD3196">
        <v>136000</v>
      </c>
      <c r="AE3196">
        <v>2975</v>
      </c>
      <c r="AF3196">
        <v>2.29</v>
      </c>
      <c r="AG3196">
        <v>28764</v>
      </c>
      <c r="AH3196">
        <v>55461</v>
      </c>
      <c r="AI3196">
        <v>11.2</v>
      </c>
      <c r="AJ3196">
        <v>220</v>
      </c>
      <c r="AK3196">
        <v>1668</v>
      </c>
      <c r="AL3196">
        <v>1.3</v>
      </c>
      <c r="AM3196">
        <v>576</v>
      </c>
      <c r="AN3196">
        <v>810</v>
      </c>
      <c r="AO3196">
        <v>0</v>
      </c>
      <c r="AP3196">
        <v>0</v>
      </c>
      <c r="AQ3196">
        <v>0</v>
      </c>
      <c r="AR3196">
        <v>0</v>
      </c>
      <c r="AS3196">
        <v>0</v>
      </c>
      <c r="AT3196">
        <v>29.3</v>
      </c>
      <c r="AU3196">
        <v>0</v>
      </c>
      <c r="AV3196">
        <v>11540</v>
      </c>
      <c r="AW3196">
        <v>64312</v>
      </c>
      <c r="AX3196">
        <v>9395</v>
      </c>
      <c r="AY3196">
        <v>7520</v>
      </c>
      <c r="AZ3196">
        <v>1</v>
      </c>
      <c r="BA3196">
        <v>2398.09</v>
      </c>
      <c r="BB3196">
        <v>3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2</vt:i4>
      </vt:variant>
    </vt:vector>
  </HeadingPairs>
  <TitlesOfParts>
    <vt:vector size="2" baseType="lpstr">
      <vt:lpstr>combined_results</vt:lpstr>
      <vt:lpstr>county_facts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cp:lastModifiedBy>Terra Thompson</cp:lastModifiedBy>
  <dcterms:created xsi:type="dcterms:W3CDTF">2020-03-07T07:44:35Z</dcterms:created>
  <dcterms:modified xsi:type="dcterms:W3CDTF">2020-03-07T08:00:50Z</dcterms:modified>
</cp:coreProperties>
</file>